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queryTables/queryTable1.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_de_trabalho"/>
  <mc:AlternateContent xmlns:mc="http://schemas.openxmlformats.org/markup-compatibility/2006">
    <mc:Choice Requires="x15">
      <x15ac:absPath xmlns:x15ac="http://schemas.microsoft.com/office/spreadsheetml/2010/11/ac" url="C:\Users\HelioFVB\Desktop\Appsicólogo\"/>
    </mc:Choice>
  </mc:AlternateContent>
  <bookViews>
    <workbookView showSheetTabs="0" xWindow="9975" yWindow="1035" windowWidth="15195" windowHeight="13245" tabRatio="256"/>
  </bookViews>
  <sheets>
    <sheet name="Plan1" sheetId="1" r:id="rId1"/>
    <sheet name="Plan59" sheetId="59" state="hidden" r:id="rId2"/>
    <sheet name="Plan57" sheetId="57" state="hidden" r:id="rId3"/>
    <sheet name="Plan56" sheetId="56" state="hidden" r:id="rId4"/>
    <sheet name="Plan55" sheetId="55" state="hidden" r:id="rId5"/>
    <sheet name="Plan54" sheetId="54" state="hidden" r:id="rId6"/>
    <sheet name="Plan53" sheetId="53" state="hidden" r:id="rId7"/>
    <sheet name="Plan52" sheetId="52" state="hidden" r:id="rId8"/>
    <sheet name="Plan2" sheetId="2" state="hidden" r:id="rId9"/>
    <sheet name="Plan3" sheetId="3" state="hidden" r:id="rId10"/>
    <sheet name="Plan4" sheetId="4" state="hidden" r:id="rId11"/>
    <sheet name="Plan5" sheetId="5" state="hidden" r:id="rId12"/>
    <sheet name="Plan6" sheetId="6" state="hidden" r:id="rId13"/>
    <sheet name="Plan7" sheetId="7" state="hidden" r:id="rId14"/>
    <sheet name="Plan8" sheetId="8" state="hidden" r:id="rId15"/>
    <sheet name="Plan9" sheetId="9" state="hidden" r:id="rId16"/>
    <sheet name="Plan10" sheetId="10" state="hidden" r:id="rId17"/>
    <sheet name="Plan11" sheetId="11" state="hidden" r:id="rId18"/>
    <sheet name="Plan12" sheetId="12" state="hidden" r:id="rId19"/>
    <sheet name="Plan13" sheetId="13" state="hidden" r:id="rId20"/>
    <sheet name="Plan14" sheetId="14" state="hidden" r:id="rId21"/>
    <sheet name="Plan15" sheetId="15" state="hidden" r:id="rId22"/>
    <sheet name="Plan16" sheetId="16" state="hidden" r:id="rId23"/>
    <sheet name="Plan17" sheetId="17" state="hidden" r:id="rId24"/>
    <sheet name="Plan18" sheetId="18" state="hidden" r:id="rId25"/>
    <sheet name="Plan19" sheetId="19" state="hidden" r:id="rId26"/>
    <sheet name="Plan20" sheetId="20" state="hidden" r:id="rId27"/>
    <sheet name="Plan21" sheetId="21" state="hidden" r:id="rId28"/>
    <sheet name="Plan22" sheetId="22" state="hidden" r:id="rId29"/>
    <sheet name="Plan23" sheetId="23" state="hidden" r:id="rId30"/>
    <sheet name="Plan24" sheetId="24" state="hidden" r:id="rId31"/>
    <sheet name="Plan25" sheetId="25" state="hidden" r:id="rId32"/>
    <sheet name="Plan26" sheetId="26" state="hidden" r:id="rId33"/>
    <sheet name="Plan27" sheetId="27" state="hidden" r:id="rId34"/>
    <sheet name="Plan28" sheetId="28" state="hidden" r:id="rId35"/>
    <sheet name="Plan29" sheetId="29" state="hidden" r:id="rId36"/>
    <sheet name="Plan30" sheetId="30" state="hidden" r:id="rId37"/>
    <sheet name="Plan31" sheetId="31" state="hidden" r:id="rId38"/>
    <sheet name="Plan32" sheetId="32" state="hidden" r:id="rId39"/>
    <sheet name="Plan33" sheetId="33" state="hidden" r:id="rId40"/>
    <sheet name="Plan34" sheetId="34" state="hidden" r:id="rId41"/>
    <sheet name="Plan35" sheetId="35" state="hidden" r:id="rId42"/>
    <sheet name="Plan51" sheetId="51" state="hidden" r:id="rId43"/>
    <sheet name="Plan58" sheetId="58" state="hidden" r:id="rId44"/>
    <sheet name="Plan36" sheetId="36" state="hidden" r:id="rId45"/>
    <sheet name="Plan37" sheetId="37" state="hidden" r:id="rId46"/>
    <sheet name="Plan38" sheetId="38" state="hidden" r:id="rId47"/>
    <sheet name="Plan39" sheetId="39" state="hidden" r:id="rId48"/>
    <sheet name="Plan40" sheetId="40" state="hidden" r:id="rId49"/>
    <sheet name="Plan41" sheetId="41" state="hidden" r:id="rId50"/>
    <sheet name="Plan42" sheetId="42" state="hidden" r:id="rId51"/>
    <sheet name="Plan43" sheetId="43" state="hidden" r:id="rId52"/>
    <sheet name="Plan44" sheetId="44" state="hidden" r:id="rId53"/>
    <sheet name="Plan45" sheetId="45" state="hidden" r:id="rId54"/>
    <sheet name="Plan46" sheetId="46" state="hidden" r:id="rId55"/>
    <sheet name="Plan47" sheetId="47" state="hidden" r:id="rId56"/>
    <sheet name="Plan48" sheetId="48" state="hidden" r:id="rId57"/>
    <sheet name="Plan49" sheetId="49" state="hidden" r:id="rId58"/>
    <sheet name="Plan50" sheetId="50" state="hidden" r:id="rId59"/>
  </sheets>
  <externalReferences>
    <externalReference r:id="rId60"/>
  </externalReferences>
  <definedNames>
    <definedName name="_xlnm.Print_Area" localSheetId="0">Plan1!$A$5:$AO$46,Plan1!$AP$133:$BJ$258</definedName>
    <definedName name="data_de_hoje" localSheetId="36">Plan30!$AG$921:$AH$928</definedName>
    <definedName name="data_de_hoje_1" localSheetId="0">Plan1!#REF!</definedName>
    <definedName name="Print_Area" localSheetId="0">Plan1!#REF!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84" i="35" l="1"/>
  <c r="K88" i="35" l="1"/>
  <c r="C88" i="35" l="1"/>
  <c r="D13" i="1"/>
  <c r="B13" i="1"/>
  <c r="D90" i="35" l="1"/>
  <c r="I9" i="1" l="1"/>
  <c r="K12" i="1" l="1"/>
  <c r="HH95" i="51" l="1"/>
  <c r="D93" i="35"/>
  <c r="A93" i="35"/>
  <c r="B93" i="35"/>
  <c r="E93" i="35"/>
  <c r="F93" i="35"/>
  <c r="C93" i="35"/>
  <c r="J93" i="35" l="1"/>
  <c r="M2" i="1" l="1"/>
  <c r="M3" i="1" s="1"/>
  <c r="L7" i="1" l="1"/>
  <c r="E88" i="35" l="1"/>
  <c r="HI95" i="51" l="1"/>
  <c r="H85" i="35" l="1"/>
  <c r="J88" i="35" l="1"/>
  <c r="G90" i="35" l="1"/>
  <c r="HG103" i="51" l="1"/>
  <c r="HJ103" i="51"/>
  <c r="F2" i="1" l="1"/>
  <c r="G2" i="1" s="1"/>
  <c r="H2" i="1" s="1"/>
  <c r="F3" i="1"/>
  <c r="G3" i="1" l="1"/>
  <c r="H3" i="1" s="1"/>
  <c r="BI893" i="24" l="1"/>
  <c r="BG893" i="24"/>
  <c r="BE893" i="24"/>
  <c r="BD893" i="24"/>
  <c r="BC893" i="24"/>
  <c r="AZ893" i="24"/>
  <c r="BN892" i="24"/>
  <c r="BM892" i="24"/>
  <c r="BL892" i="24"/>
  <c r="BK892" i="24"/>
  <c r="BJ892" i="24"/>
  <c r="BI892" i="24"/>
  <c r="BG892" i="24"/>
  <c r="BF892" i="24"/>
  <c r="BE892" i="24"/>
  <c r="BD892" i="24"/>
  <c r="BC892" i="24"/>
  <c r="BB892" i="24"/>
  <c r="BA892" i="24"/>
  <c r="AZ892" i="24"/>
  <c r="AY892" i="24"/>
  <c r="BN891" i="24"/>
  <c r="BM891" i="24"/>
  <c r="BL891" i="24"/>
  <c r="BK891" i="24"/>
  <c r="BJ891" i="24"/>
  <c r="BI891" i="24"/>
  <c r="BG891" i="24"/>
  <c r="BF891" i="24"/>
  <c r="BE891" i="24"/>
  <c r="BD891" i="24"/>
  <c r="BC891" i="24"/>
  <c r="BB891" i="24"/>
  <c r="BA891" i="24"/>
  <c r="AZ891" i="24"/>
  <c r="AY891" i="24"/>
  <c r="BN890" i="24"/>
  <c r="BM890" i="24"/>
  <c r="BL890" i="24"/>
  <c r="BK890" i="24"/>
  <c r="BJ890" i="24"/>
  <c r="BI890" i="24"/>
  <c r="BG890" i="24"/>
  <c r="BF890" i="24"/>
  <c r="BE890" i="24"/>
  <c r="BD890" i="24"/>
  <c r="BC890" i="24"/>
  <c r="BB890" i="24"/>
  <c r="BA890" i="24"/>
  <c r="AZ890" i="24"/>
  <c r="AY890" i="24"/>
  <c r="BN889" i="24"/>
  <c r="BM889" i="24"/>
  <c r="BL889" i="24"/>
  <c r="BK889" i="24"/>
  <c r="BJ889" i="24"/>
  <c r="BI889" i="24"/>
  <c r="BG889" i="24"/>
  <c r="BF889" i="24"/>
  <c r="BE889" i="24"/>
  <c r="BD889" i="24"/>
  <c r="BC889" i="24"/>
  <c r="BB889" i="24"/>
  <c r="BA889" i="24"/>
  <c r="AZ889" i="24"/>
  <c r="AY889" i="24"/>
  <c r="BN888" i="24"/>
  <c r="BM888" i="24"/>
  <c r="BL888" i="24"/>
  <c r="BK888" i="24"/>
  <c r="BJ888" i="24"/>
  <c r="BI888" i="24"/>
  <c r="BG888" i="24"/>
  <c r="BF888" i="24"/>
  <c r="BE888" i="24"/>
  <c r="BD888" i="24"/>
  <c r="BC888" i="24"/>
  <c r="BB888" i="24"/>
  <c r="BA888" i="24"/>
  <c r="AZ888" i="24"/>
  <c r="AY888" i="24"/>
  <c r="BN887" i="24"/>
  <c r="BM887" i="24"/>
  <c r="BL887" i="24"/>
  <c r="BK887" i="24"/>
  <c r="BJ887" i="24"/>
  <c r="BI887" i="24"/>
  <c r="BG887" i="24"/>
  <c r="BF887" i="24"/>
  <c r="BE887" i="24"/>
  <c r="BD887" i="24"/>
  <c r="BC887" i="24"/>
  <c r="BB887" i="24"/>
  <c r="BA887" i="24"/>
  <c r="AZ887" i="24"/>
  <c r="AY887" i="24"/>
  <c r="BN886" i="24"/>
  <c r="BM886" i="24"/>
  <c r="BL886" i="24"/>
  <c r="BK886" i="24"/>
  <c r="BJ886" i="24"/>
  <c r="BI886" i="24"/>
  <c r="BG886" i="24"/>
  <c r="BF886" i="24"/>
  <c r="BE886" i="24"/>
  <c r="BD886" i="24"/>
  <c r="BC886" i="24"/>
  <c r="BB886" i="24"/>
  <c r="BA886" i="24"/>
  <c r="AZ886" i="24"/>
  <c r="AY886" i="24"/>
  <c r="BN885" i="24"/>
  <c r="BM885" i="24"/>
  <c r="BL885" i="24"/>
  <c r="BK885" i="24"/>
  <c r="BJ885" i="24"/>
  <c r="BI885" i="24"/>
  <c r="BG885" i="24"/>
  <c r="BF885" i="24"/>
  <c r="BE885" i="24"/>
  <c r="BD885" i="24"/>
  <c r="BC885" i="24"/>
  <c r="BB885" i="24"/>
  <c r="BA885" i="24"/>
  <c r="AZ885" i="24"/>
  <c r="AY885" i="24"/>
  <c r="BN884" i="24"/>
  <c r="BM884" i="24"/>
  <c r="BL884" i="24"/>
  <c r="BK884" i="24"/>
  <c r="BJ884" i="24"/>
  <c r="BI884" i="24"/>
  <c r="BG884" i="24"/>
  <c r="BF884" i="24"/>
  <c r="BE884" i="24"/>
  <c r="BD884" i="24"/>
  <c r="BC884" i="24"/>
  <c r="BB884" i="24"/>
  <c r="BA884" i="24"/>
  <c r="AZ884" i="24"/>
  <c r="AY884" i="24"/>
  <c r="BN883" i="24"/>
  <c r="BM883" i="24"/>
  <c r="BL883" i="24"/>
  <c r="BK883" i="24"/>
  <c r="BJ883" i="24"/>
  <c r="BI883" i="24"/>
  <c r="BG883" i="24"/>
  <c r="BF883" i="24"/>
  <c r="BE883" i="24"/>
  <c r="BD883" i="24"/>
  <c r="BC883" i="24"/>
  <c r="BB883" i="24"/>
  <c r="BA883" i="24"/>
  <c r="AZ883" i="24"/>
  <c r="AY883" i="24"/>
  <c r="BN882" i="24"/>
  <c r="BM882" i="24"/>
  <c r="BL882" i="24"/>
  <c r="BK882" i="24"/>
  <c r="BJ882" i="24"/>
  <c r="BI882" i="24"/>
  <c r="BG882" i="24"/>
  <c r="BF882" i="24"/>
  <c r="BE882" i="24"/>
  <c r="BD882" i="24"/>
  <c r="BC882" i="24"/>
  <c r="BB882" i="24"/>
  <c r="BA882" i="24"/>
  <c r="AZ882" i="24"/>
  <c r="AY882" i="24"/>
  <c r="BN881" i="24"/>
  <c r="BM881" i="24"/>
  <c r="BL881" i="24"/>
  <c r="BK881" i="24"/>
  <c r="BJ881" i="24"/>
  <c r="BI881" i="24"/>
  <c r="BG881" i="24"/>
  <c r="BF881" i="24"/>
  <c r="BE881" i="24"/>
  <c r="BD881" i="24"/>
  <c r="BC881" i="24"/>
  <c r="BB881" i="24"/>
  <c r="BA881" i="24"/>
  <c r="AZ881" i="24"/>
  <c r="AY881" i="24"/>
  <c r="BN880" i="24"/>
  <c r="BM880" i="24"/>
  <c r="BL880" i="24"/>
  <c r="BK880" i="24"/>
  <c r="BJ880" i="24"/>
  <c r="BI880" i="24"/>
  <c r="BG880" i="24"/>
  <c r="BF880" i="24"/>
  <c r="BE880" i="24"/>
  <c r="BD880" i="24"/>
  <c r="BC880" i="24"/>
  <c r="BB880" i="24"/>
  <c r="BA880" i="24"/>
  <c r="AZ880" i="24"/>
  <c r="AY880" i="24"/>
  <c r="BN879" i="24"/>
  <c r="BM879" i="24"/>
  <c r="BL879" i="24"/>
  <c r="BK879" i="24"/>
  <c r="BJ879" i="24"/>
  <c r="BI879" i="24"/>
  <c r="BG879" i="24"/>
  <c r="BF879" i="24"/>
  <c r="BE879" i="24"/>
  <c r="BD879" i="24"/>
  <c r="BC879" i="24"/>
  <c r="BB879" i="24"/>
  <c r="BA879" i="24"/>
  <c r="AZ879" i="24"/>
  <c r="AY879" i="24"/>
  <c r="BN878" i="24"/>
  <c r="BM878" i="24"/>
  <c r="BL878" i="24"/>
  <c r="BK878" i="24"/>
  <c r="BJ878" i="24"/>
  <c r="BI878" i="24"/>
  <c r="BG878" i="24"/>
  <c r="BF878" i="24"/>
  <c r="BE878" i="24"/>
  <c r="BD878" i="24"/>
  <c r="BC878" i="24"/>
  <c r="BB878" i="24"/>
  <c r="BA878" i="24"/>
  <c r="AZ878" i="24"/>
  <c r="AY878" i="24"/>
  <c r="BN877" i="24"/>
  <c r="BM877" i="24"/>
  <c r="BL877" i="24"/>
  <c r="BK877" i="24"/>
  <c r="BJ877" i="24"/>
  <c r="BI877" i="24"/>
  <c r="BG877" i="24"/>
  <c r="BF877" i="24"/>
  <c r="BE877" i="24"/>
  <c r="BD877" i="24"/>
  <c r="BC877" i="24"/>
  <c r="BB877" i="24"/>
  <c r="BA877" i="24"/>
  <c r="AZ877" i="24"/>
  <c r="AY877" i="24"/>
  <c r="BN876" i="24"/>
  <c r="BM876" i="24"/>
  <c r="BL876" i="24"/>
  <c r="BK876" i="24"/>
  <c r="BJ876" i="24"/>
  <c r="BI876" i="24"/>
  <c r="BG876" i="24"/>
  <c r="BF876" i="24"/>
  <c r="BE876" i="24"/>
  <c r="BD876" i="24"/>
  <c r="BC876" i="24"/>
  <c r="BB876" i="24"/>
  <c r="BA876" i="24"/>
  <c r="AZ876" i="24"/>
  <c r="AY876" i="24"/>
  <c r="BN875" i="24"/>
  <c r="BM875" i="24"/>
  <c r="BL875" i="24"/>
  <c r="BK875" i="24"/>
  <c r="BJ875" i="24"/>
  <c r="BI875" i="24"/>
  <c r="BG875" i="24"/>
  <c r="BF875" i="24"/>
  <c r="BE875" i="24"/>
  <c r="BD875" i="24"/>
  <c r="BC875" i="24"/>
  <c r="BB875" i="24"/>
  <c r="BA875" i="24"/>
  <c r="AZ875" i="24"/>
  <c r="AY875" i="24"/>
  <c r="BN874" i="24"/>
  <c r="BM874" i="24"/>
  <c r="BL874" i="24"/>
  <c r="BK874" i="24"/>
  <c r="BJ874" i="24"/>
  <c r="BI874" i="24"/>
  <c r="BG874" i="24"/>
  <c r="BF874" i="24"/>
  <c r="BE874" i="24"/>
  <c r="BD874" i="24"/>
  <c r="BC874" i="24"/>
  <c r="BB874" i="24"/>
  <c r="BA874" i="24"/>
  <c r="AZ874" i="24"/>
  <c r="AY874" i="24"/>
  <c r="BI869" i="24"/>
  <c r="BG869" i="24"/>
  <c r="BE869" i="24"/>
  <c r="BD869" i="24"/>
  <c r="BC869" i="24"/>
  <c r="BA869" i="24"/>
  <c r="AZ869" i="24"/>
  <c r="BN868" i="24"/>
  <c r="BM868" i="24"/>
  <c r="BL868" i="24"/>
  <c r="BK868" i="24"/>
  <c r="BJ868" i="24"/>
  <c r="BI868" i="24"/>
  <c r="BG868" i="24"/>
  <c r="BF868" i="24"/>
  <c r="BE868" i="24"/>
  <c r="BD868" i="24"/>
  <c r="BC868" i="24"/>
  <c r="BB868" i="24"/>
  <c r="BA868" i="24"/>
  <c r="AZ868" i="24"/>
  <c r="AY868" i="24"/>
  <c r="BN867" i="24"/>
  <c r="BM867" i="24"/>
  <c r="BL867" i="24"/>
  <c r="BK867" i="24"/>
  <c r="BJ867" i="24"/>
  <c r="BI867" i="24"/>
  <c r="BG867" i="24"/>
  <c r="BF867" i="24"/>
  <c r="BE867" i="24"/>
  <c r="BD867" i="24"/>
  <c r="BC867" i="24"/>
  <c r="BB867" i="24"/>
  <c r="BA867" i="24"/>
  <c r="AZ867" i="24"/>
  <c r="AY867" i="24"/>
  <c r="BN866" i="24"/>
  <c r="BM866" i="24"/>
  <c r="BL866" i="24"/>
  <c r="BK866" i="24"/>
  <c r="BJ866" i="24"/>
  <c r="BI866" i="24"/>
  <c r="BG866" i="24"/>
  <c r="BF866" i="24"/>
  <c r="BE866" i="24"/>
  <c r="BD866" i="24"/>
  <c r="BC866" i="24"/>
  <c r="BB866" i="24"/>
  <c r="BA866" i="24"/>
  <c r="AZ866" i="24"/>
  <c r="AY866" i="24"/>
  <c r="BN865" i="24"/>
  <c r="BM865" i="24"/>
  <c r="BL865" i="24"/>
  <c r="BK865" i="24"/>
  <c r="BJ865" i="24"/>
  <c r="BI865" i="24"/>
  <c r="BG865" i="24"/>
  <c r="BF865" i="24"/>
  <c r="BE865" i="24"/>
  <c r="BD865" i="24"/>
  <c r="BC865" i="24"/>
  <c r="BB865" i="24"/>
  <c r="BA865" i="24"/>
  <c r="AZ865" i="24"/>
  <c r="AY865" i="24"/>
  <c r="BN864" i="24"/>
  <c r="BM864" i="24"/>
  <c r="BL864" i="24"/>
  <c r="BK864" i="24"/>
  <c r="BJ864" i="24"/>
  <c r="BI864" i="24"/>
  <c r="BG864" i="24"/>
  <c r="BF864" i="24"/>
  <c r="BE864" i="24"/>
  <c r="BD864" i="24"/>
  <c r="BC864" i="24"/>
  <c r="BB864" i="24"/>
  <c r="BA864" i="24"/>
  <c r="AZ864" i="24"/>
  <c r="AY864" i="24"/>
  <c r="BN863" i="24"/>
  <c r="BM863" i="24"/>
  <c r="BL863" i="24"/>
  <c r="BK863" i="24"/>
  <c r="BJ863" i="24"/>
  <c r="BI863" i="24"/>
  <c r="BG863" i="24"/>
  <c r="BF863" i="24"/>
  <c r="BE863" i="24"/>
  <c r="BD863" i="24"/>
  <c r="BC863" i="24"/>
  <c r="BB863" i="24"/>
  <c r="BA863" i="24"/>
  <c r="AZ863" i="24"/>
  <c r="AY863" i="24"/>
  <c r="BN862" i="24"/>
  <c r="BM862" i="24"/>
  <c r="BL862" i="24"/>
  <c r="BK862" i="24"/>
  <c r="BJ862" i="24"/>
  <c r="BI862" i="24"/>
  <c r="BG862" i="24"/>
  <c r="BF862" i="24"/>
  <c r="BE862" i="24"/>
  <c r="BD862" i="24"/>
  <c r="BC862" i="24"/>
  <c r="BB862" i="24"/>
  <c r="BA862" i="24"/>
  <c r="AZ862" i="24"/>
  <c r="AY862" i="24"/>
  <c r="BN861" i="24"/>
  <c r="BM861" i="24"/>
  <c r="BL861" i="24"/>
  <c r="BK861" i="24"/>
  <c r="BJ861" i="24"/>
  <c r="BI861" i="24"/>
  <c r="BG861" i="24"/>
  <c r="BF861" i="24"/>
  <c r="BE861" i="24"/>
  <c r="BD861" i="24"/>
  <c r="BC861" i="24"/>
  <c r="BB861" i="24"/>
  <c r="BA861" i="24"/>
  <c r="AZ861" i="24"/>
  <c r="AY861" i="24"/>
  <c r="BN860" i="24"/>
  <c r="BM860" i="24"/>
  <c r="BL860" i="24"/>
  <c r="BK860" i="24"/>
  <c r="BJ860" i="24"/>
  <c r="BI860" i="24"/>
  <c r="BG860" i="24"/>
  <c r="BF860" i="24"/>
  <c r="BE860" i="24"/>
  <c r="BD860" i="24"/>
  <c r="BC860" i="24"/>
  <c r="BB860" i="24"/>
  <c r="BA860" i="24"/>
  <c r="AZ860" i="24"/>
  <c r="AY860" i="24"/>
  <c r="BN859" i="24"/>
  <c r="BM859" i="24"/>
  <c r="BL859" i="24"/>
  <c r="BK859" i="24"/>
  <c r="BJ859" i="24"/>
  <c r="BI859" i="24"/>
  <c r="BG859" i="24"/>
  <c r="BF859" i="24"/>
  <c r="BE859" i="24"/>
  <c r="BD859" i="24"/>
  <c r="BC859" i="24"/>
  <c r="BB859" i="24"/>
  <c r="BA859" i="24"/>
  <c r="AZ859" i="24"/>
  <c r="AY859" i="24"/>
  <c r="BN858" i="24"/>
  <c r="BM858" i="24"/>
  <c r="BL858" i="24"/>
  <c r="BK858" i="24"/>
  <c r="BJ858" i="24"/>
  <c r="BI858" i="24"/>
  <c r="BG858" i="24"/>
  <c r="BF858" i="24"/>
  <c r="BE858" i="24"/>
  <c r="BD858" i="24"/>
  <c r="BC858" i="24"/>
  <c r="BB858" i="24"/>
  <c r="BA858" i="24"/>
  <c r="AZ858" i="24"/>
  <c r="AY858" i="24"/>
  <c r="BN857" i="24"/>
  <c r="BM857" i="24"/>
  <c r="BL857" i="24"/>
  <c r="BK857" i="24"/>
  <c r="BJ857" i="24"/>
  <c r="BI857" i="24"/>
  <c r="BG857" i="24"/>
  <c r="BF857" i="24"/>
  <c r="BE857" i="24"/>
  <c r="BD857" i="24"/>
  <c r="BC857" i="24"/>
  <c r="BB857" i="24"/>
  <c r="BA857" i="24"/>
  <c r="AZ857" i="24"/>
  <c r="AY857" i="24"/>
  <c r="BN856" i="24"/>
  <c r="BM856" i="24"/>
  <c r="BL856" i="24"/>
  <c r="BK856" i="24"/>
  <c r="BJ856" i="24"/>
  <c r="BI856" i="24"/>
  <c r="BG856" i="24"/>
  <c r="BF856" i="24"/>
  <c r="BE856" i="24"/>
  <c r="BD856" i="24"/>
  <c r="BC856" i="24"/>
  <c r="BB856" i="24"/>
  <c r="BA856" i="24"/>
  <c r="AZ856" i="24"/>
  <c r="AY856" i="24"/>
  <c r="BN855" i="24"/>
  <c r="BM855" i="24"/>
  <c r="BL855" i="24"/>
  <c r="BK855" i="24"/>
  <c r="BJ855" i="24"/>
  <c r="BI855" i="24"/>
  <c r="BG855" i="24"/>
  <c r="BF855" i="24"/>
  <c r="BE855" i="24"/>
  <c r="BD855" i="24"/>
  <c r="BC855" i="24"/>
  <c r="BB855" i="24"/>
  <c r="BA855" i="24"/>
  <c r="AZ855" i="24"/>
  <c r="AY855" i="24"/>
  <c r="BN854" i="24"/>
  <c r="BM854" i="24"/>
  <c r="BL854" i="24"/>
  <c r="BK854" i="24"/>
  <c r="BJ854" i="24"/>
  <c r="BI854" i="24"/>
  <c r="BG854" i="24"/>
  <c r="BF854" i="24"/>
  <c r="BE854" i="24"/>
  <c r="BD854" i="24"/>
  <c r="BC854" i="24"/>
  <c r="BB854" i="24"/>
  <c r="BA854" i="24"/>
  <c r="AZ854" i="24"/>
  <c r="AY854" i="24"/>
  <c r="BN853" i="24"/>
  <c r="BM853" i="24"/>
  <c r="BL853" i="24"/>
  <c r="BK853" i="24"/>
  <c r="BJ853" i="24"/>
  <c r="BI853" i="24"/>
  <c r="BG853" i="24"/>
  <c r="BF853" i="24"/>
  <c r="BE853" i="24"/>
  <c r="BD853" i="24"/>
  <c r="BC853" i="24"/>
  <c r="BB853" i="24"/>
  <c r="BA853" i="24"/>
  <c r="AZ853" i="24"/>
  <c r="AY853" i="24"/>
  <c r="BN852" i="24"/>
  <c r="BM852" i="24"/>
  <c r="BL852" i="24"/>
  <c r="BK852" i="24"/>
  <c r="BJ852" i="24"/>
  <c r="BI852" i="24"/>
  <c r="BG852" i="24"/>
  <c r="BF852" i="24"/>
  <c r="BE852" i="24"/>
  <c r="BD852" i="24"/>
  <c r="BC852" i="24"/>
  <c r="BB852" i="24"/>
  <c r="BA852" i="24"/>
  <c r="AZ852" i="24"/>
  <c r="AY852" i="24"/>
  <c r="BN851" i="24"/>
  <c r="BM851" i="24"/>
  <c r="BL851" i="24"/>
  <c r="BK851" i="24"/>
  <c r="BJ851" i="24"/>
  <c r="BI851" i="24"/>
  <c r="BG851" i="24"/>
  <c r="BF851" i="24"/>
  <c r="BE851" i="24"/>
  <c r="BD851" i="24"/>
  <c r="BC851" i="24"/>
  <c r="BB851" i="24"/>
  <c r="BA851" i="24"/>
  <c r="AZ851" i="24"/>
  <c r="AY851" i="24"/>
  <c r="BN850" i="24"/>
  <c r="BM850" i="24"/>
  <c r="BL850" i="24"/>
  <c r="BK850" i="24"/>
  <c r="BJ850" i="24"/>
  <c r="BI850" i="24"/>
  <c r="BG850" i="24"/>
  <c r="BF850" i="24"/>
  <c r="BE850" i="24"/>
  <c r="BD850" i="24"/>
  <c r="BC850" i="24"/>
  <c r="BB850" i="24"/>
  <c r="BA850" i="24"/>
  <c r="AZ850" i="24"/>
  <c r="AY850" i="24"/>
  <c r="BI845" i="24"/>
  <c r="BG845" i="24"/>
  <c r="BE845" i="24"/>
  <c r="BD845" i="24"/>
  <c r="BC845" i="24"/>
  <c r="BA845" i="24"/>
  <c r="AZ845" i="24"/>
  <c r="BN844" i="24"/>
  <c r="BM844" i="24"/>
  <c r="BL844" i="24"/>
  <c r="BK844" i="24"/>
  <c r="BJ844" i="24"/>
  <c r="BI844" i="24"/>
  <c r="BG844" i="24"/>
  <c r="BF844" i="24"/>
  <c r="BE844" i="24"/>
  <c r="BD844" i="24"/>
  <c r="BC844" i="24"/>
  <c r="BB844" i="24"/>
  <c r="BA844" i="24"/>
  <c r="AZ844" i="24"/>
  <c r="AY844" i="24"/>
  <c r="BN843" i="24"/>
  <c r="BM843" i="24"/>
  <c r="BL843" i="24"/>
  <c r="BK843" i="24"/>
  <c r="BJ843" i="24"/>
  <c r="BI843" i="24"/>
  <c r="BG843" i="24"/>
  <c r="BF843" i="24"/>
  <c r="BE843" i="24"/>
  <c r="BD843" i="24"/>
  <c r="BC843" i="24"/>
  <c r="BB843" i="24"/>
  <c r="BA843" i="24"/>
  <c r="AZ843" i="24"/>
  <c r="AY843" i="24"/>
  <c r="BN842" i="24"/>
  <c r="BM842" i="24"/>
  <c r="BL842" i="24"/>
  <c r="BK842" i="24"/>
  <c r="BJ842" i="24"/>
  <c r="BI842" i="24"/>
  <c r="BG842" i="24"/>
  <c r="BF842" i="24"/>
  <c r="BE842" i="24"/>
  <c r="BD842" i="24"/>
  <c r="BC842" i="24"/>
  <c r="BB842" i="24"/>
  <c r="BA842" i="24"/>
  <c r="AZ842" i="24"/>
  <c r="AY842" i="24"/>
  <c r="BN841" i="24"/>
  <c r="BM841" i="24"/>
  <c r="BL841" i="24"/>
  <c r="BK841" i="24"/>
  <c r="BJ841" i="24"/>
  <c r="BI841" i="24"/>
  <c r="BG841" i="24"/>
  <c r="BF841" i="24"/>
  <c r="BE841" i="24"/>
  <c r="BD841" i="24"/>
  <c r="BC841" i="24"/>
  <c r="BB841" i="24"/>
  <c r="BA841" i="24"/>
  <c r="AZ841" i="24"/>
  <c r="AY841" i="24"/>
  <c r="BN840" i="24"/>
  <c r="BM840" i="24"/>
  <c r="BL840" i="24"/>
  <c r="BK840" i="24"/>
  <c r="BJ840" i="24"/>
  <c r="BI840" i="24"/>
  <c r="BG840" i="24"/>
  <c r="BF840" i="24"/>
  <c r="BE840" i="24"/>
  <c r="BD840" i="24"/>
  <c r="BC840" i="24"/>
  <c r="BB840" i="24"/>
  <c r="BA840" i="24"/>
  <c r="AZ840" i="24"/>
  <c r="AY840" i="24"/>
  <c r="BN839" i="24"/>
  <c r="BM839" i="24"/>
  <c r="BL839" i="24"/>
  <c r="BK839" i="24"/>
  <c r="BJ839" i="24"/>
  <c r="BI839" i="24"/>
  <c r="BG839" i="24"/>
  <c r="BF839" i="24"/>
  <c r="BE839" i="24"/>
  <c r="BD839" i="24"/>
  <c r="BC839" i="24"/>
  <c r="BB839" i="24"/>
  <c r="BA839" i="24"/>
  <c r="AZ839" i="24"/>
  <c r="AY839" i="24"/>
  <c r="BN838" i="24"/>
  <c r="BM838" i="24"/>
  <c r="BL838" i="24"/>
  <c r="BK838" i="24"/>
  <c r="BJ838" i="24"/>
  <c r="BI838" i="24"/>
  <c r="BG838" i="24"/>
  <c r="BF838" i="24"/>
  <c r="BE838" i="24"/>
  <c r="BD838" i="24"/>
  <c r="BC838" i="24"/>
  <c r="BB838" i="24"/>
  <c r="BA838" i="24"/>
  <c r="AZ838" i="24"/>
  <c r="AY838" i="24"/>
  <c r="BN837" i="24"/>
  <c r="BM837" i="24"/>
  <c r="BL837" i="24"/>
  <c r="BK837" i="24"/>
  <c r="BJ837" i="24"/>
  <c r="BI837" i="24"/>
  <c r="BG837" i="24"/>
  <c r="BF837" i="24"/>
  <c r="BE837" i="24"/>
  <c r="BD837" i="24"/>
  <c r="BC837" i="24"/>
  <c r="BB837" i="24"/>
  <c r="BA837" i="24"/>
  <c r="AZ837" i="24"/>
  <c r="AY837" i="24"/>
  <c r="BN836" i="24"/>
  <c r="BM836" i="24"/>
  <c r="BL836" i="24"/>
  <c r="BK836" i="24"/>
  <c r="BJ836" i="24"/>
  <c r="BI836" i="24"/>
  <c r="BG836" i="24"/>
  <c r="BF836" i="24"/>
  <c r="BE836" i="24"/>
  <c r="BD836" i="24"/>
  <c r="BC836" i="24"/>
  <c r="BB836" i="24"/>
  <c r="BA836" i="24"/>
  <c r="AZ836" i="24"/>
  <c r="AY836" i="24"/>
  <c r="BN835" i="24"/>
  <c r="BM835" i="24"/>
  <c r="BL835" i="24"/>
  <c r="BK835" i="24"/>
  <c r="BJ835" i="24"/>
  <c r="BI835" i="24"/>
  <c r="BG835" i="24"/>
  <c r="BF835" i="24"/>
  <c r="BE835" i="24"/>
  <c r="BD835" i="24"/>
  <c r="BC835" i="24"/>
  <c r="BB835" i="24"/>
  <c r="BA835" i="24"/>
  <c r="AZ835" i="24"/>
  <c r="AY835" i="24"/>
  <c r="BN834" i="24"/>
  <c r="BM834" i="24"/>
  <c r="BL834" i="24"/>
  <c r="BK834" i="24"/>
  <c r="BJ834" i="24"/>
  <c r="BI834" i="24"/>
  <c r="BG834" i="24"/>
  <c r="BF834" i="24"/>
  <c r="BE834" i="24"/>
  <c r="BD834" i="24"/>
  <c r="BC834" i="24"/>
  <c r="BB834" i="24"/>
  <c r="BA834" i="24"/>
  <c r="AZ834" i="24"/>
  <c r="AY834" i="24"/>
  <c r="BN833" i="24"/>
  <c r="BM833" i="24"/>
  <c r="BL833" i="24"/>
  <c r="BK833" i="24"/>
  <c r="BJ833" i="24"/>
  <c r="BI833" i="24"/>
  <c r="BG833" i="24"/>
  <c r="BF833" i="24"/>
  <c r="BE833" i="24"/>
  <c r="BD833" i="24"/>
  <c r="BC833" i="24"/>
  <c r="BB833" i="24"/>
  <c r="BA833" i="24"/>
  <c r="AZ833" i="24"/>
  <c r="AY833" i="24"/>
  <c r="BN832" i="24"/>
  <c r="BM832" i="24"/>
  <c r="BL832" i="24"/>
  <c r="BK832" i="24"/>
  <c r="BJ832" i="24"/>
  <c r="BI832" i="24"/>
  <c r="BG832" i="24"/>
  <c r="BF832" i="24"/>
  <c r="BE832" i="24"/>
  <c r="BD832" i="24"/>
  <c r="BC832" i="24"/>
  <c r="BB832" i="24"/>
  <c r="BA832" i="24"/>
  <c r="AZ832" i="24"/>
  <c r="AY832" i="24"/>
  <c r="BN831" i="24"/>
  <c r="BM831" i="24"/>
  <c r="BL831" i="24"/>
  <c r="BK831" i="24"/>
  <c r="BJ831" i="24"/>
  <c r="BI831" i="24"/>
  <c r="BG831" i="24"/>
  <c r="BF831" i="24"/>
  <c r="BE831" i="24"/>
  <c r="BD831" i="24"/>
  <c r="BC831" i="24"/>
  <c r="BB831" i="24"/>
  <c r="BA831" i="24"/>
  <c r="AZ831" i="24"/>
  <c r="AY831" i="24"/>
  <c r="BN830" i="24"/>
  <c r="BM830" i="24"/>
  <c r="BL830" i="24"/>
  <c r="BK830" i="24"/>
  <c r="BJ830" i="24"/>
  <c r="BI830" i="24"/>
  <c r="BG830" i="24"/>
  <c r="BF830" i="24"/>
  <c r="BE830" i="24"/>
  <c r="BD830" i="24"/>
  <c r="BC830" i="24"/>
  <c r="BB830" i="24"/>
  <c r="BA830" i="24"/>
  <c r="AZ830" i="24"/>
  <c r="AY830" i="24"/>
  <c r="BN829" i="24"/>
  <c r="BM829" i="24"/>
  <c r="BL829" i="24"/>
  <c r="BK829" i="24"/>
  <c r="BJ829" i="24"/>
  <c r="BI829" i="24"/>
  <c r="BG829" i="24"/>
  <c r="BF829" i="24"/>
  <c r="BE829" i="24"/>
  <c r="BD829" i="24"/>
  <c r="BC829" i="24"/>
  <c r="BB829" i="24"/>
  <c r="BA829" i="24"/>
  <c r="AZ829" i="24"/>
  <c r="AY829" i="24"/>
  <c r="BN828" i="24"/>
  <c r="BM828" i="24"/>
  <c r="BL828" i="24"/>
  <c r="BK828" i="24"/>
  <c r="BJ828" i="24"/>
  <c r="BI828" i="24"/>
  <c r="BG828" i="24"/>
  <c r="BF828" i="24"/>
  <c r="BE828" i="24"/>
  <c r="BD828" i="24"/>
  <c r="BC828" i="24"/>
  <c r="BB828" i="24"/>
  <c r="BA828" i="24"/>
  <c r="AZ828" i="24"/>
  <c r="AY828" i="24"/>
  <c r="BN827" i="24"/>
  <c r="BM827" i="24"/>
  <c r="BL827" i="24"/>
  <c r="BK827" i="24"/>
  <c r="BJ827" i="24"/>
  <c r="BI827" i="24"/>
  <c r="BG827" i="24"/>
  <c r="BF827" i="24"/>
  <c r="BE827" i="24"/>
  <c r="BD827" i="24"/>
  <c r="BC827" i="24"/>
  <c r="BB827" i="24"/>
  <c r="BA827" i="24"/>
  <c r="AZ827" i="24"/>
  <c r="AY827" i="24"/>
  <c r="BN826" i="24"/>
  <c r="BM826" i="24"/>
  <c r="BL826" i="24"/>
  <c r="BK826" i="24"/>
  <c r="BJ826" i="24"/>
  <c r="BI826" i="24"/>
  <c r="BG826" i="24"/>
  <c r="BF826" i="24"/>
  <c r="BE826" i="24"/>
  <c r="BD826" i="24"/>
  <c r="BC826" i="24"/>
  <c r="BB826" i="24"/>
  <c r="BA826" i="24"/>
  <c r="AZ826" i="24"/>
  <c r="AY826" i="24"/>
  <c r="BI821" i="24"/>
  <c r="BG821" i="24"/>
  <c r="BE821" i="24"/>
  <c r="BD821" i="24"/>
  <c r="BC821" i="24"/>
  <c r="BA821" i="24"/>
  <c r="AZ821" i="24"/>
  <c r="BN820" i="24"/>
  <c r="BM820" i="24"/>
  <c r="BL820" i="24"/>
  <c r="BK820" i="24"/>
  <c r="BJ820" i="24"/>
  <c r="BI820" i="24"/>
  <c r="BG820" i="24"/>
  <c r="BF820" i="24"/>
  <c r="BE820" i="24"/>
  <c r="BD820" i="24"/>
  <c r="BC820" i="24"/>
  <c r="BB820" i="24"/>
  <c r="BA820" i="24"/>
  <c r="AZ820" i="24"/>
  <c r="AY820" i="24"/>
  <c r="BN819" i="24"/>
  <c r="BM819" i="24"/>
  <c r="BL819" i="24"/>
  <c r="BK819" i="24"/>
  <c r="BJ819" i="24"/>
  <c r="BI819" i="24"/>
  <c r="BG819" i="24"/>
  <c r="BF819" i="24"/>
  <c r="BE819" i="24"/>
  <c r="BD819" i="24"/>
  <c r="BC819" i="24"/>
  <c r="BB819" i="24"/>
  <c r="BA819" i="24"/>
  <c r="AZ819" i="24"/>
  <c r="AY819" i="24"/>
  <c r="BN818" i="24"/>
  <c r="BM818" i="24"/>
  <c r="BL818" i="24"/>
  <c r="BK818" i="24"/>
  <c r="BJ818" i="24"/>
  <c r="BI818" i="24"/>
  <c r="BG818" i="24"/>
  <c r="BF818" i="24"/>
  <c r="BE818" i="24"/>
  <c r="BD818" i="24"/>
  <c r="BC818" i="24"/>
  <c r="BB818" i="24"/>
  <c r="BA818" i="24"/>
  <c r="AZ818" i="24"/>
  <c r="AY818" i="24"/>
  <c r="BN817" i="24"/>
  <c r="BM817" i="24"/>
  <c r="BL817" i="24"/>
  <c r="BK817" i="24"/>
  <c r="BJ817" i="24"/>
  <c r="BI817" i="24"/>
  <c r="BG817" i="24"/>
  <c r="BF817" i="24"/>
  <c r="BE817" i="24"/>
  <c r="BD817" i="24"/>
  <c r="BC817" i="24"/>
  <c r="BB817" i="24"/>
  <c r="BA817" i="24"/>
  <c r="AZ817" i="24"/>
  <c r="AY817" i="24"/>
  <c r="BN816" i="24"/>
  <c r="BM816" i="24"/>
  <c r="BL816" i="24"/>
  <c r="BK816" i="24"/>
  <c r="BJ816" i="24"/>
  <c r="BI816" i="24"/>
  <c r="BG816" i="24"/>
  <c r="BF816" i="24"/>
  <c r="BE816" i="24"/>
  <c r="BD816" i="24"/>
  <c r="BC816" i="24"/>
  <c r="BB816" i="24"/>
  <c r="BA816" i="24"/>
  <c r="AZ816" i="24"/>
  <c r="AY816" i="24"/>
  <c r="BN815" i="24"/>
  <c r="BM815" i="24"/>
  <c r="BL815" i="24"/>
  <c r="BK815" i="24"/>
  <c r="BJ815" i="24"/>
  <c r="BI815" i="24"/>
  <c r="BG815" i="24"/>
  <c r="BF815" i="24"/>
  <c r="BE815" i="24"/>
  <c r="BD815" i="24"/>
  <c r="BC815" i="24"/>
  <c r="BB815" i="24"/>
  <c r="BA815" i="24"/>
  <c r="AZ815" i="24"/>
  <c r="AY815" i="24"/>
  <c r="BN814" i="24"/>
  <c r="BM814" i="24"/>
  <c r="BL814" i="24"/>
  <c r="BK814" i="24"/>
  <c r="BJ814" i="24"/>
  <c r="BI814" i="24"/>
  <c r="BG814" i="24"/>
  <c r="BF814" i="24"/>
  <c r="BE814" i="24"/>
  <c r="BD814" i="24"/>
  <c r="BC814" i="24"/>
  <c r="BB814" i="24"/>
  <c r="BA814" i="24"/>
  <c r="AZ814" i="24"/>
  <c r="AY814" i="24"/>
  <c r="BN813" i="24"/>
  <c r="BM813" i="24"/>
  <c r="BL813" i="24"/>
  <c r="BK813" i="24"/>
  <c r="BJ813" i="24"/>
  <c r="BI813" i="24"/>
  <c r="BG813" i="24"/>
  <c r="BF813" i="24"/>
  <c r="BE813" i="24"/>
  <c r="BD813" i="24"/>
  <c r="BC813" i="24"/>
  <c r="BB813" i="24"/>
  <c r="BA813" i="24"/>
  <c r="AZ813" i="24"/>
  <c r="AY813" i="24"/>
  <c r="BN812" i="24"/>
  <c r="BM812" i="24"/>
  <c r="BL812" i="24"/>
  <c r="BK812" i="24"/>
  <c r="BJ812" i="24"/>
  <c r="BI812" i="24"/>
  <c r="BG812" i="24"/>
  <c r="BF812" i="24"/>
  <c r="BE812" i="24"/>
  <c r="BD812" i="24"/>
  <c r="BC812" i="24"/>
  <c r="BB812" i="24"/>
  <c r="BA812" i="24"/>
  <c r="AZ812" i="24"/>
  <c r="AY812" i="24"/>
  <c r="BN811" i="24"/>
  <c r="BM811" i="24"/>
  <c r="BL811" i="24"/>
  <c r="BK811" i="24"/>
  <c r="BJ811" i="24"/>
  <c r="BI811" i="24"/>
  <c r="BG811" i="24"/>
  <c r="BF811" i="24"/>
  <c r="BE811" i="24"/>
  <c r="BD811" i="24"/>
  <c r="BC811" i="24"/>
  <c r="BB811" i="24"/>
  <c r="BA811" i="24"/>
  <c r="AZ811" i="24"/>
  <c r="AY811" i="24"/>
  <c r="BN810" i="24"/>
  <c r="BM810" i="24"/>
  <c r="BL810" i="24"/>
  <c r="BK810" i="24"/>
  <c r="BJ810" i="24"/>
  <c r="BI810" i="24"/>
  <c r="BG810" i="24"/>
  <c r="BF810" i="24"/>
  <c r="BE810" i="24"/>
  <c r="BD810" i="24"/>
  <c r="BC810" i="24"/>
  <c r="BB810" i="24"/>
  <c r="BA810" i="24"/>
  <c r="AZ810" i="24"/>
  <c r="AY810" i="24"/>
  <c r="BN809" i="24"/>
  <c r="BM809" i="24"/>
  <c r="BL809" i="24"/>
  <c r="BK809" i="24"/>
  <c r="BJ809" i="24"/>
  <c r="BI809" i="24"/>
  <c r="BG809" i="24"/>
  <c r="BF809" i="24"/>
  <c r="BE809" i="24"/>
  <c r="BD809" i="24"/>
  <c r="BC809" i="24"/>
  <c r="BB809" i="24"/>
  <c r="BA809" i="24"/>
  <c r="AZ809" i="24"/>
  <c r="AY809" i="24"/>
  <c r="BN808" i="24"/>
  <c r="BM808" i="24"/>
  <c r="BL808" i="24"/>
  <c r="BK808" i="24"/>
  <c r="BJ808" i="24"/>
  <c r="BI808" i="24"/>
  <c r="BG808" i="24"/>
  <c r="BF808" i="24"/>
  <c r="BE808" i="24"/>
  <c r="BD808" i="24"/>
  <c r="BC808" i="24"/>
  <c r="BB808" i="24"/>
  <c r="BA808" i="24"/>
  <c r="AZ808" i="24"/>
  <c r="AY808" i="24"/>
  <c r="BN807" i="24"/>
  <c r="BM807" i="24"/>
  <c r="BL807" i="24"/>
  <c r="BK807" i="24"/>
  <c r="BJ807" i="24"/>
  <c r="BI807" i="24"/>
  <c r="BG807" i="24"/>
  <c r="BF807" i="24"/>
  <c r="BE807" i="24"/>
  <c r="BD807" i="24"/>
  <c r="BC807" i="24"/>
  <c r="BB807" i="24"/>
  <c r="BA807" i="24"/>
  <c r="AZ807" i="24"/>
  <c r="AY807" i="24"/>
  <c r="BN806" i="24"/>
  <c r="BM806" i="24"/>
  <c r="BL806" i="24"/>
  <c r="BK806" i="24"/>
  <c r="BJ806" i="24"/>
  <c r="BI806" i="24"/>
  <c r="BG806" i="24"/>
  <c r="BF806" i="24"/>
  <c r="BE806" i="24"/>
  <c r="BD806" i="24"/>
  <c r="BC806" i="24"/>
  <c r="BB806" i="24"/>
  <c r="BA806" i="24"/>
  <c r="AZ806" i="24"/>
  <c r="AY806" i="24"/>
  <c r="BN805" i="24"/>
  <c r="BM805" i="24"/>
  <c r="BL805" i="24"/>
  <c r="BK805" i="24"/>
  <c r="BJ805" i="24"/>
  <c r="BI805" i="24"/>
  <c r="BG805" i="24"/>
  <c r="BF805" i="24"/>
  <c r="BE805" i="24"/>
  <c r="BD805" i="24"/>
  <c r="BC805" i="24"/>
  <c r="BB805" i="24"/>
  <c r="BA805" i="24"/>
  <c r="AZ805" i="24"/>
  <c r="AY805" i="24"/>
  <c r="BN804" i="24"/>
  <c r="BM804" i="24"/>
  <c r="BL804" i="24"/>
  <c r="BK804" i="24"/>
  <c r="BJ804" i="24"/>
  <c r="BI804" i="24"/>
  <c r="BG804" i="24"/>
  <c r="BF804" i="24"/>
  <c r="BE804" i="24"/>
  <c r="BD804" i="24"/>
  <c r="BC804" i="24"/>
  <c r="BB804" i="24"/>
  <c r="BA804" i="24"/>
  <c r="AZ804" i="24"/>
  <c r="AY804" i="24"/>
  <c r="BN803" i="24"/>
  <c r="BM803" i="24"/>
  <c r="BL803" i="24"/>
  <c r="BK803" i="24"/>
  <c r="BJ803" i="24"/>
  <c r="BI803" i="24"/>
  <c r="BG803" i="24"/>
  <c r="BF803" i="24"/>
  <c r="BE803" i="24"/>
  <c r="BD803" i="24"/>
  <c r="BC803" i="24"/>
  <c r="BB803" i="24"/>
  <c r="BA803" i="24"/>
  <c r="AZ803" i="24"/>
  <c r="AY803" i="24"/>
  <c r="BN802" i="24"/>
  <c r="BM802" i="24"/>
  <c r="BL802" i="24"/>
  <c r="BK802" i="24"/>
  <c r="BJ802" i="24"/>
  <c r="BI802" i="24"/>
  <c r="BG802" i="24"/>
  <c r="BF802" i="24"/>
  <c r="BE802" i="24"/>
  <c r="BD802" i="24"/>
  <c r="BC802" i="24"/>
  <c r="BB802" i="24"/>
  <c r="BA802" i="24"/>
  <c r="AZ802" i="24"/>
  <c r="AY802" i="24"/>
  <c r="BN797" i="24"/>
  <c r="BI797" i="24"/>
  <c r="BG797" i="24"/>
  <c r="BE797" i="24"/>
  <c r="BD797" i="24"/>
  <c r="BC797" i="24"/>
  <c r="BA797" i="24"/>
  <c r="AZ797" i="24"/>
  <c r="BN796" i="24"/>
  <c r="BM796" i="24"/>
  <c r="BL796" i="24"/>
  <c r="BK796" i="24"/>
  <c r="BJ796" i="24"/>
  <c r="BI796" i="24"/>
  <c r="BG796" i="24"/>
  <c r="BF796" i="24"/>
  <c r="BE796" i="24"/>
  <c r="BD796" i="24"/>
  <c r="BC796" i="24"/>
  <c r="BB796" i="24"/>
  <c r="BA796" i="24"/>
  <c r="AZ796" i="24"/>
  <c r="AY796" i="24"/>
  <c r="BN795" i="24"/>
  <c r="BM795" i="24"/>
  <c r="BL795" i="24"/>
  <c r="BK795" i="24"/>
  <c r="BJ795" i="24"/>
  <c r="BI795" i="24"/>
  <c r="BG795" i="24"/>
  <c r="BF795" i="24"/>
  <c r="BE795" i="24"/>
  <c r="BD795" i="24"/>
  <c r="BC795" i="24"/>
  <c r="BB795" i="24"/>
  <c r="BA795" i="24"/>
  <c r="AZ795" i="24"/>
  <c r="AY795" i="24"/>
  <c r="BN794" i="24"/>
  <c r="BM794" i="24"/>
  <c r="BL794" i="24"/>
  <c r="BK794" i="24"/>
  <c r="BJ794" i="24"/>
  <c r="BI794" i="24"/>
  <c r="BG794" i="24"/>
  <c r="BF794" i="24"/>
  <c r="BE794" i="24"/>
  <c r="BD794" i="24"/>
  <c r="BC794" i="24"/>
  <c r="BB794" i="24"/>
  <c r="BA794" i="24"/>
  <c r="AZ794" i="24"/>
  <c r="AY794" i="24"/>
  <c r="BN793" i="24"/>
  <c r="BM793" i="24"/>
  <c r="BL793" i="24"/>
  <c r="BK793" i="24"/>
  <c r="BJ793" i="24"/>
  <c r="BI793" i="24"/>
  <c r="BG793" i="24"/>
  <c r="BF793" i="24"/>
  <c r="BE793" i="24"/>
  <c r="BD793" i="24"/>
  <c r="BC793" i="24"/>
  <c r="BB793" i="24"/>
  <c r="BA793" i="24"/>
  <c r="AZ793" i="24"/>
  <c r="AY793" i="24"/>
  <c r="BN792" i="24"/>
  <c r="BM792" i="24"/>
  <c r="BL792" i="24"/>
  <c r="BK792" i="24"/>
  <c r="BJ792" i="24"/>
  <c r="BI792" i="24"/>
  <c r="BG792" i="24"/>
  <c r="BF792" i="24"/>
  <c r="BE792" i="24"/>
  <c r="BD792" i="24"/>
  <c r="BC792" i="24"/>
  <c r="BB792" i="24"/>
  <c r="BA792" i="24"/>
  <c r="AZ792" i="24"/>
  <c r="AY792" i="24"/>
  <c r="BN791" i="24"/>
  <c r="BM791" i="24"/>
  <c r="BL791" i="24"/>
  <c r="BK791" i="24"/>
  <c r="BJ791" i="24"/>
  <c r="BI791" i="24"/>
  <c r="BG791" i="24"/>
  <c r="BF791" i="24"/>
  <c r="BE791" i="24"/>
  <c r="BD791" i="24"/>
  <c r="BC791" i="24"/>
  <c r="BB791" i="24"/>
  <c r="BA791" i="24"/>
  <c r="AZ791" i="24"/>
  <c r="AY791" i="24"/>
  <c r="BN790" i="24"/>
  <c r="BM790" i="24"/>
  <c r="BL790" i="24"/>
  <c r="BK790" i="24"/>
  <c r="BJ790" i="24"/>
  <c r="BI790" i="24"/>
  <c r="BG790" i="24"/>
  <c r="BF790" i="24"/>
  <c r="BE790" i="24"/>
  <c r="BD790" i="24"/>
  <c r="BC790" i="24"/>
  <c r="BB790" i="24"/>
  <c r="BA790" i="24"/>
  <c r="AZ790" i="24"/>
  <c r="AY790" i="24"/>
  <c r="BN789" i="24"/>
  <c r="BM789" i="24"/>
  <c r="BL789" i="24"/>
  <c r="BK789" i="24"/>
  <c r="BJ789" i="24"/>
  <c r="BI789" i="24"/>
  <c r="BG789" i="24"/>
  <c r="BF789" i="24"/>
  <c r="BE789" i="24"/>
  <c r="BD789" i="24"/>
  <c r="BC789" i="24"/>
  <c r="BB789" i="24"/>
  <c r="BA789" i="24"/>
  <c r="AZ789" i="24"/>
  <c r="AY789" i="24"/>
  <c r="BN788" i="24"/>
  <c r="BM788" i="24"/>
  <c r="BL788" i="24"/>
  <c r="BK788" i="24"/>
  <c r="BJ788" i="24"/>
  <c r="BI788" i="24"/>
  <c r="BG788" i="24"/>
  <c r="BF788" i="24"/>
  <c r="BE788" i="24"/>
  <c r="BD788" i="24"/>
  <c r="BC788" i="24"/>
  <c r="BB788" i="24"/>
  <c r="BA788" i="24"/>
  <c r="AZ788" i="24"/>
  <c r="AY788" i="24"/>
  <c r="BN787" i="24"/>
  <c r="BM787" i="24"/>
  <c r="BL787" i="24"/>
  <c r="BK787" i="24"/>
  <c r="BJ787" i="24"/>
  <c r="BI787" i="24"/>
  <c r="BG787" i="24"/>
  <c r="BF787" i="24"/>
  <c r="BE787" i="24"/>
  <c r="BD787" i="24"/>
  <c r="BC787" i="24"/>
  <c r="BB787" i="24"/>
  <c r="BA787" i="24"/>
  <c r="AZ787" i="24"/>
  <c r="AY787" i="24"/>
  <c r="BN786" i="24"/>
  <c r="BM786" i="24"/>
  <c r="BL786" i="24"/>
  <c r="BK786" i="24"/>
  <c r="BJ786" i="24"/>
  <c r="BI786" i="24"/>
  <c r="BG786" i="24"/>
  <c r="BF786" i="24"/>
  <c r="BE786" i="24"/>
  <c r="BD786" i="24"/>
  <c r="BC786" i="24"/>
  <c r="BB786" i="24"/>
  <c r="BA786" i="24"/>
  <c r="AZ786" i="24"/>
  <c r="AY786" i="24"/>
  <c r="BN785" i="24"/>
  <c r="BM785" i="24"/>
  <c r="BL785" i="24"/>
  <c r="BK785" i="24"/>
  <c r="BJ785" i="24"/>
  <c r="BI785" i="24"/>
  <c r="BG785" i="24"/>
  <c r="BF785" i="24"/>
  <c r="BE785" i="24"/>
  <c r="BD785" i="24"/>
  <c r="BC785" i="24"/>
  <c r="BB785" i="24"/>
  <c r="BA785" i="24"/>
  <c r="AZ785" i="24"/>
  <c r="AY785" i="24"/>
  <c r="BN784" i="24"/>
  <c r="BM784" i="24"/>
  <c r="BL784" i="24"/>
  <c r="BK784" i="24"/>
  <c r="BJ784" i="24"/>
  <c r="BI784" i="24"/>
  <c r="BG784" i="24"/>
  <c r="BF784" i="24"/>
  <c r="BE784" i="24"/>
  <c r="BD784" i="24"/>
  <c r="BC784" i="24"/>
  <c r="BB784" i="24"/>
  <c r="BA784" i="24"/>
  <c r="AZ784" i="24"/>
  <c r="AY784" i="24"/>
  <c r="BN783" i="24"/>
  <c r="BM783" i="24"/>
  <c r="BL783" i="24"/>
  <c r="BK783" i="24"/>
  <c r="BJ783" i="24"/>
  <c r="BI783" i="24"/>
  <c r="BG783" i="24"/>
  <c r="BF783" i="24"/>
  <c r="BE783" i="24"/>
  <c r="BD783" i="24"/>
  <c r="BC783" i="24"/>
  <c r="BB783" i="24"/>
  <c r="BA783" i="24"/>
  <c r="AZ783" i="24"/>
  <c r="AY783" i="24"/>
  <c r="BN782" i="24"/>
  <c r="BM782" i="24"/>
  <c r="BL782" i="24"/>
  <c r="BK782" i="24"/>
  <c r="BJ782" i="24"/>
  <c r="BI782" i="24"/>
  <c r="BG782" i="24"/>
  <c r="BF782" i="24"/>
  <c r="BE782" i="24"/>
  <c r="BD782" i="24"/>
  <c r="BC782" i="24"/>
  <c r="BB782" i="24"/>
  <c r="BA782" i="24"/>
  <c r="AZ782" i="24"/>
  <c r="AY782" i="24"/>
  <c r="BN781" i="24"/>
  <c r="BM781" i="24"/>
  <c r="BL781" i="24"/>
  <c r="BK781" i="24"/>
  <c r="BJ781" i="24"/>
  <c r="BI781" i="24"/>
  <c r="BG781" i="24"/>
  <c r="BF781" i="24"/>
  <c r="BE781" i="24"/>
  <c r="BD781" i="24"/>
  <c r="BC781" i="24"/>
  <c r="BB781" i="24"/>
  <c r="BA781" i="24"/>
  <c r="AZ781" i="24"/>
  <c r="AY781" i="24"/>
  <c r="BN780" i="24"/>
  <c r="BM780" i="24"/>
  <c r="BL780" i="24"/>
  <c r="BK780" i="24"/>
  <c r="BJ780" i="24"/>
  <c r="BI780" i="24"/>
  <c r="BG780" i="24"/>
  <c r="BF780" i="24"/>
  <c r="BE780" i="24"/>
  <c r="BD780" i="24"/>
  <c r="BC780" i="24"/>
  <c r="BB780" i="24"/>
  <c r="BA780" i="24"/>
  <c r="AZ780" i="24"/>
  <c r="AY780" i="24"/>
  <c r="BN779" i="24"/>
  <c r="BM779" i="24"/>
  <c r="BL779" i="24"/>
  <c r="BK779" i="24"/>
  <c r="BJ779" i="24"/>
  <c r="BI779" i="24"/>
  <c r="BG779" i="24"/>
  <c r="BF779" i="24"/>
  <c r="BE779" i="24"/>
  <c r="BD779" i="24"/>
  <c r="BC779" i="24"/>
  <c r="BB779" i="24"/>
  <c r="BA779" i="24"/>
  <c r="AZ779" i="24"/>
  <c r="AY779" i="24"/>
  <c r="BN778" i="24"/>
  <c r="BM778" i="24"/>
  <c r="BL778" i="24"/>
  <c r="BK778" i="24"/>
  <c r="BJ778" i="24"/>
  <c r="BI778" i="24"/>
  <c r="BG778" i="24"/>
  <c r="BF778" i="24"/>
  <c r="BE778" i="24"/>
  <c r="BD778" i="24"/>
  <c r="BC778" i="24"/>
  <c r="BB778" i="24"/>
  <c r="BA778" i="24"/>
  <c r="AZ778" i="24"/>
  <c r="AY778" i="24"/>
  <c r="BN773" i="24"/>
  <c r="BI773" i="24"/>
  <c r="BG773" i="24"/>
  <c r="BE773" i="24"/>
  <c r="BD773" i="24"/>
  <c r="BC773" i="24"/>
  <c r="BA773" i="24"/>
  <c r="AZ773" i="24"/>
  <c r="BN772" i="24"/>
  <c r="BM772" i="24"/>
  <c r="BL772" i="24"/>
  <c r="BK772" i="24"/>
  <c r="BJ772" i="24"/>
  <c r="BI772" i="24"/>
  <c r="BG772" i="24"/>
  <c r="BF772" i="24"/>
  <c r="BE772" i="24"/>
  <c r="BD772" i="24"/>
  <c r="BC772" i="24"/>
  <c r="BB772" i="24"/>
  <c r="BA772" i="24"/>
  <c r="AZ772" i="24"/>
  <c r="AY772" i="24"/>
  <c r="BN771" i="24"/>
  <c r="BM771" i="24"/>
  <c r="BL771" i="24"/>
  <c r="BK771" i="24"/>
  <c r="BJ771" i="24"/>
  <c r="BI771" i="24"/>
  <c r="BG771" i="24"/>
  <c r="BF771" i="24"/>
  <c r="BE771" i="24"/>
  <c r="BD771" i="24"/>
  <c r="BC771" i="24"/>
  <c r="BB771" i="24"/>
  <c r="BA771" i="24"/>
  <c r="AZ771" i="24"/>
  <c r="AY771" i="24"/>
  <c r="BN770" i="24"/>
  <c r="BM770" i="24"/>
  <c r="BL770" i="24"/>
  <c r="BK770" i="24"/>
  <c r="BJ770" i="24"/>
  <c r="BI770" i="24"/>
  <c r="BG770" i="24"/>
  <c r="BF770" i="24"/>
  <c r="BE770" i="24"/>
  <c r="BD770" i="24"/>
  <c r="BC770" i="24"/>
  <c r="BB770" i="24"/>
  <c r="BA770" i="24"/>
  <c r="AZ770" i="24"/>
  <c r="AY770" i="24"/>
  <c r="BN769" i="24"/>
  <c r="BM769" i="24"/>
  <c r="BL769" i="24"/>
  <c r="BK769" i="24"/>
  <c r="BJ769" i="24"/>
  <c r="BI769" i="24"/>
  <c r="BG769" i="24"/>
  <c r="BF769" i="24"/>
  <c r="BE769" i="24"/>
  <c r="BD769" i="24"/>
  <c r="BC769" i="24"/>
  <c r="BB769" i="24"/>
  <c r="BA769" i="24"/>
  <c r="AZ769" i="24"/>
  <c r="AY769" i="24"/>
  <c r="BN768" i="24"/>
  <c r="BM768" i="24"/>
  <c r="BL768" i="24"/>
  <c r="BK768" i="24"/>
  <c r="BJ768" i="24"/>
  <c r="BI768" i="24"/>
  <c r="BG768" i="24"/>
  <c r="BF768" i="24"/>
  <c r="BE768" i="24"/>
  <c r="BD768" i="24"/>
  <c r="BC768" i="24"/>
  <c r="BB768" i="24"/>
  <c r="BA768" i="24"/>
  <c r="AZ768" i="24"/>
  <c r="AY768" i="24"/>
  <c r="BN767" i="24"/>
  <c r="BM767" i="24"/>
  <c r="BL767" i="24"/>
  <c r="BK767" i="24"/>
  <c r="BJ767" i="24"/>
  <c r="BI767" i="24"/>
  <c r="BG767" i="24"/>
  <c r="BF767" i="24"/>
  <c r="BE767" i="24"/>
  <c r="BD767" i="24"/>
  <c r="BC767" i="24"/>
  <c r="BB767" i="24"/>
  <c r="BA767" i="24"/>
  <c r="AZ767" i="24"/>
  <c r="AY767" i="24"/>
  <c r="BN766" i="24"/>
  <c r="BM766" i="24"/>
  <c r="BL766" i="24"/>
  <c r="BK766" i="24"/>
  <c r="BJ766" i="24"/>
  <c r="BI766" i="24"/>
  <c r="BG766" i="24"/>
  <c r="BF766" i="24"/>
  <c r="BE766" i="24"/>
  <c r="BD766" i="24"/>
  <c r="BC766" i="24"/>
  <c r="BB766" i="24"/>
  <c r="BA766" i="24"/>
  <c r="AZ766" i="24"/>
  <c r="AY766" i="24"/>
  <c r="BN765" i="24"/>
  <c r="BM765" i="24"/>
  <c r="BL765" i="24"/>
  <c r="BK765" i="24"/>
  <c r="BJ765" i="24"/>
  <c r="BI765" i="24"/>
  <c r="BG765" i="24"/>
  <c r="BF765" i="24"/>
  <c r="BE765" i="24"/>
  <c r="BD765" i="24"/>
  <c r="BC765" i="24"/>
  <c r="BB765" i="24"/>
  <c r="BA765" i="24"/>
  <c r="AZ765" i="24"/>
  <c r="AY765" i="24"/>
  <c r="BN764" i="24"/>
  <c r="BM764" i="24"/>
  <c r="BL764" i="24"/>
  <c r="BK764" i="24"/>
  <c r="BJ764" i="24"/>
  <c r="BI764" i="24"/>
  <c r="BG764" i="24"/>
  <c r="BF764" i="24"/>
  <c r="BE764" i="24"/>
  <c r="BD764" i="24"/>
  <c r="BC764" i="24"/>
  <c r="BB764" i="24"/>
  <c r="BA764" i="24"/>
  <c r="AZ764" i="24"/>
  <c r="AY764" i="24"/>
  <c r="BN763" i="24"/>
  <c r="BM763" i="24"/>
  <c r="BL763" i="24"/>
  <c r="BK763" i="24"/>
  <c r="BJ763" i="24"/>
  <c r="BI763" i="24"/>
  <c r="BG763" i="24"/>
  <c r="BF763" i="24"/>
  <c r="BE763" i="24"/>
  <c r="BD763" i="24"/>
  <c r="BC763" i="24"/>
  <c r="BB763" i="24"/>
  <c r="BA763" i="24"/>
  <c r="AZ763" i="24"/>
  <c r="AY763" i="24"/>
  <c r="BN762" i="24"/>
  <c r="BM762" i="24"/>
  <c r="BL762" i="24"/>
  <c r="BK762" i="24"/>
  <c r="BJ762" i="24"/>
  <c r="BI762" i="24"/>
  <c r="BG762" i="24"/>
  <c r="BF762" i="24"/>
  <c r="BE762" i="24"/>
  <c r="BD762" i="24"/>
  <c r="BC762" i="24"/>
  <c r="BB762" i="24"/>
  <c r="BA762" i="24"/>
  <c r="AZ762" i="24"/>
  <c r="AY762" i="24"/>
  <c r="BN761" i="24"/>
  <c r="BM761" i="24"/>
  <c r="BL761" i="24"/>
  <c r="BK761" i="24"/>
  <c r="BJ761" i="24"/>
  <c r="BI761" i="24"/>
  <c r="BG761" i="24"/>
  <c r="BF761" i="24"/>
  <c r="BE761" i="24"/>
  <c r="BD761" i="24"/>
  <c r="BC761" i="24"/>
  <c r="BB761" i="24"/>
  <c r="BA761" i="24"/>
  <c r="AZ761" i="24"/>
  <c r="AY761" i="24"/>
  <c r="BN760" i="24"/>
  <c r="BM760" i="24"/>
  <c r="BL760" i="24"/>
  <c r="BK760" i="24"/>
  <c r="BJ760" i="24"/>
  <c r="BI760" i="24"/>
  <c r="BG760" i="24"/>
  <c r="BF760" i="24"/>
  <c r="BE760" i="24"/>
  <c r="BD760" i="24"/>
  <c r="BC760" i="24"/>
  <c r="BB760" i="24"/>
  <c r="BA760" i="24"/>
  <c r="AZ760" i="24"/>
  <c r="AY760" i="24"/>
  <c r="BN759" i="24"/>
  <c r="BM759" i="24"/>
  <c r="BL759" i="24"/>
  <c r="BK759" i="24"/>
  <c r="BJ759" i="24"/>
  <c r="BI759" i="24"/>
  <c r="BG759" i="24"/>
  <c r="BF759" i="24"/>
  <c r="BE759" i="24"/>
  <c r="BD759" i="24"/>
  <c r="BC759" i="24"/>
  <c r="BB759" i="24"/>
  <c r="BA759" i="24"/>
  <c r="AZ759" i="24"/>
  <c r="AY759" i="24"/>
  <c r="BN758" i="24"/>
  <c r="BM758" i="24"/>
  <c r="BL758" i="24"/>
  <c r="BK758" i="24"/>
  <c r="BJ758" i="24"/>
  <c r="BI758" i="24"/>
  <c r="BG758" i="24"/>
  <c r="BF758" i="24"/>
  <c r="BE758" i="24"/>
  <c r="BD758" i="24"/>
  <c r="BC758" i="24"/>
  <c r="BB758" i="24"/>
  <c r="BA758" i="24"/>
  <c r="AZ758" i="24"/>
  <c r="AY758" i="24"/>
  <c r="BN757" i="24"/>
  <c r="BM757" i="24"/>
  <c r="BL757" i="24"/>
  <c r="BK757" i="24"/>
  <c r="BJ757" i="24"/>
  <c r="BI757" i="24"/>
  <c r="BG757" i="24"/>
  <c r="BF757" i="24"/>
  <c r="BE757" i="24"/>
  <c r="BD757" i="24"/>
  <c r="BC757" i="24"/>
  <c r="BB757" i="24"/>
  <c r="BA757" i="24"/>
  <c r="AZ757" i="24"/>
  <c r="AY757" i="24"/>
  <c r="BN756" i="24"/>
  <c r="BM756" i="24"/>
  <c r="BL756" i="24"/>
  <c r="BK756" i="24"/>
  <c r="BJ756" i="24"/>
  <c r="BI756" i="24"/>
  <c r="BG756" i="24"/>
  <c r="BF756" i="24"/>
  <c r="BE756" i="24"/>
  <c r="BD756" i="24"/>
  <c r="BC756" i="24"/>
  <c r="BB756" i="24"/>
  <c r="BA756" i="24"/>
  <c r="AZ756" i="24"/>
  <c r="AY756" i="24"/>
  <c r="BN755" i="24"/>
  <c r="BM755" i="24"/>
  <c r="BL755" i="24"/>
  <c r="BK755" i="24"/>
  <c r="BJ755" i="24"/>
  <c r="BI755" i="24"/>
  <c r="BG755" i="24"/>
  <c r="BF755" i="24"/>
  <c r="BE755" i="24"/>
  <c r="BD755" i="24"/>
  <c r="BC755" i="24"/>
  <c r="BB755" i="24"/>
  <c r="BA755" i="24"/>
  <c r="AZ755" i="24"/>
  <c r="AY755" i="24"/>
  <c r="BN754" i="24"/>
  <c r="BM754" i="24"/>
  <c r="BL754" i="24"/>
  <c r="BK754" i="24"/>
  <c r="BJ754" i="24"/>
  <c r="BI754" i="24"/>
  <c r="BG754" i="24"/>
  <c r="BF754" i="24"/>
  <c r="BE754" i="24"/>
  <c r="BD754" i="24"/>
  <c r="BC754" i="24"/>
  <c r="BB754" i="24"/>
  <c r="BA754" i="24"/>
  <c r="AZ754" i="24"/>
  <c r="AY754" i="24"/>
  <c r="BN749" i="24"/>
  <c r="BL749" i="24"/>
  <c r="BI749" i="24"/>
  <c r="BG749" i="24"/>
  <c r="BE749" i="24"/>
  <c r="BD749" i="24"/>
  <c r="BC749" i="24"/>
  <c r="BA749" i="24"/>
  <c r="AZ749" i="24"/>
  <c r="BN748" i="24"/>
  <c r="BM748" i="24"/>
  <c r="BL748" i="24"/>
  <c r="BK748" i="24"/>
  <c r="BJ748" i="24"/>
  <c r="BI748" i="24"/>
  <c r="BG748" i="24"/>
  <c r="BF748" i="24"/>
  <c r="BE748" i="24"/>
  <c r="BD748" i="24"/>
  <c r="BC748" i="24"/>
  <c r="BB748" i="24"/>
  <c r="BA748" i="24"/>
  <c r="AZ748" i="24"/>
  <c r="AY748" i="24"/>
  <c r="BN747" i="24"/>
  <c r="BM747" i="24"/>
  <c r="BL747" i="24"/>
  <c r="BK747" i="24"/>
  <c r="BJ747" i="24"/>
  <c r="BI747" i="24"/>
  <c r="BG747" i="24"/>
  <c r="BF747" i="24"/>
  <c r="BE747" i="24"/>
  <c r="BD747" i="24"/>
  <c r="BC747" i="24"/>
  <c r="BB747" i="24"/>
  <c r="BA747" i="24"/>
  <c r="AZ747" i="24"/>
  <c r="AY747" i="24"/>
  <c r="BN746" i="24"/>
  <c r="BM746" i="24"/>
  <c r="BL746" i="24"/>
  <c r="BK746" i="24"/>
  <c r="BJ746" i="24"/>
  <c r="BI746" i="24"/>
  <c r="BG746" i="24"/>
  <c r="BF746" i="24"/>
  <c r="BE746" i="24"/>
  <c r="BD746" i="24"/>
  <c r="BC746" i="24"/>
  <c r="BB746" i="24"/>
  <c r="BA746" i="24"/>
  <c r="AZ746" i="24"/>
  <c r="AY746" i="24"/>
  <c r="BN745" i="24"/>
  <c r="BM745" i="24"/>
  <c r="BL745" i="24"/>
  <c r="BK745" i="24"/>
  <c r="BJ745" i="24"/>
  <c r="BI745" i="24"/>
  <c r="BG745" i="24"/>
  <c r="BF745" i="24"/>
  <c r="BE745" i="24"/>
  <c r="BD745" i="24"/>
  <c r="BC745" i="24"/>
  <c r="BB745" i="24"/>
  <c r="BA745" i="24"/>
  <c r="AZ745" i="24"/>
  <c r="AY745" i="24"/>
  <c r="BN744" i="24"/>
  <c r="BM744" i="24"/>
  <c r="BL744" i="24"/>
  <c r="BK744" i="24"/>
  <c r="BJ744" i="24"/>
  <c r="BI744" i="24"/>
  <c r="BG744" i="24"/>
  <c r="BF744" i="24"/>
  <c r="BE744" i="24"/>
  <c r="BD744" i="24"/>
  <c r="BC744" i="24"/>
  <c r="BB744" i="24"/>
  <c r="BA744" i="24"/>
  <c r="AZ744" i="24"/>
  <c r="AY744" i="24"/>
  <c r="BN743" i="24"/>
  <c r="BM743" i="24"/>
  <c r="BL743" i="24"/>
  <c r="BK743" i="24"/>
  <c r="BJ743" i="24"/>
  <c r="BI743" i="24"/>
  <c r="BG743" i="24"/>
  <c r="BF743" i="24"/>
  <c r="BE743" i="24"/>
  <c r="BD743" i="24"/>
  <c r="BC743" i="24"/>
  <c r="BB743" i="24"/>
  <c r="BA743" i="24"/>
  <c r="AZ743" i="24"/>
  <c r="AY743" i="24"/>
  <c r="BN742" i="24"/>
  <c r="BM742" i="24"/>
  <c r="BL742" i="24"/>
  <c r="BK742" i="24"/>
  <c r="BJ742" i="24"/>
  <c r="BI742" i="24"/>
  <c r="BG742" i="24"/>
  <c r="BF742" i="24"/>
  <c r="BE742" i="24"/>
  <c r="BD742" i="24"/>
  <c r="BC742" i="24"/>
  <c r="BB742" i="24"/>
  <c r="BA742" i="24"/>
  <c r="AZ742" i="24"/>
  <c r="AY742" i="24"/>
  <c r="BN741" i="24"/>
  <c r="BM741" i="24"/>
  <c r="BL741" i="24"/>
  <c r="BK741" i="24"/>
  <c r="BJ741" i="24"/>
  <c r="BI741" i="24"/>
  <c r="BG741" i="24"/>
  <c r="BF741" i="24"/>
  <c r="BE741" i="24"/>
  <c r="BD741" i="24"/>
  <c r="BC741" i="24"/>
  <c r="BB741" i="24"/>
  <c r="BA741" i="24"/>
  <c r="AZ741" i="24"/>
  <c r="AY741" i="24"/>
  <c r="BN740" i="24"/>
  <c r="BM740" i="24"/>
  <c r="BL740" i="24"/>
  <c r="BK740" i="24"/>
  <c r="BJ740" i="24"/>
  <c r="BI740" i="24"/>
  <c r="BG740" i="24"/>
  <c r="BF740" i="24"/>
  <c r="BE740" i="24"/>
  <c r="BD740" i="24"/>
  <c r="BC740" i="24"/>
  <c r="BB740" i="24"/>
  <c r="BA740" i="24"/>
  <c r="AZ740" i="24"/>
  <c r="AY740" i="24"/>
  <c r="BN739" i="24"/>
  <c r="BM739" i="24"/>
  <c r="BL739" i="24"/>
  <c r="BK739" i="24"/>
  <c r="BJ739" i="24"/>
  <c r="BI739" i="24"/>
  <c r="BG739" i="24"/>
  <c r="BF739" i="24"/>
  <c r="BE739" i="24"/>
  <c r="BD739" i="24"/>
  <c r="BC739" i="24"/>
  <c r="BB739" i="24"/>
  <c r="BA739" i="24"/>
  <c r="AZ739" i="24"/>
  <c r="AY739" i="24"/>
  <c r="BN738" i="24"/>
  <c r="BM738" i="24"/>
  <c r="BL738" i="24"/>
  <c r="BK738" i="24"/>
  <c r="BJ738" i="24"/>
  <c r="BI738" i="24"/>
  <c r="BG738" i="24"/>
  <c r="BF738" i="24"/>
  <c r="BE738" i="24"/>
  <c r="BD738" i="24"/>
  <c r="BC738" i="24"/>
  <c r="BB738" i="24"/>
  <c r="BA738" i="24"/>
  <c r="AZ738" i="24"/>
  <c r="AY738" i="24"/>
  <c r="BN737" i="24"/>
  <c r="BM737" i="24"/>
  <c r="BL737" i="24"/>
  <c r="BK737" i="24"/>
  <c r="BJ737" i="24"/>
  <c r="BI737" i="24"/>
  <c r="BG737" i="24"/>
  <c r="BF737" i="24"/>
  <c r="BE737" i="24"/>
  <c r="BD737" i="24"/>
  <c r="BC737" i="24"/>
  <c r="BB737" i="24"/>
  <c r="BA737" i="24"/>
  <c r="AZ737" i="24"/>
  <c r="AY737" i="24"/>
  <c r="BN736" i="24"/>
  <c r="BM736" i="24"/>
  <c r="BL736" i="24"/>
  <c r="BK736" i="24"/>
  <c r="BJ736" i="24"/>
  <c r="BI736" i="24"/>
  <c r="BG736" i="24"/>
  <c r="BF736" i="24"/>
  <c r="BE736" i="24"/>
  <c r="BD736" i="24"/>
  <c r="BC736" i="24"/>
  <c r="BB736" i="24"/>
  <c r="BA736" i="24"/>
  <c r="AZ736" i="24"/>
  <c r="AY736" i="24"/>
  <c r="BN735" i="24"/>
  <c r="BM735" i="24"/>
  <c r="BL735" i="24"/>
  <c r="BK735" i="24"/>
  <c r="BJ735" i="24"/>
  <c r="BI735" i="24"/>
  <c r="BG735" i="24"/>
  <c r="BF735" i="24"/>
  <c r="BE735" i="24"/>
  <c r="BD735" i="24"/>
  <c r="BC735" i="24"/>
  <c r="BB735" i="24"/>
  <c r="BA735" i="24"/>
  <c r="AZ735" i="24"/>
  <c r="AY735" i="24"/>
  <c r="BN734" i="24"/>
  <c r="BM734" i="24"/>
  <c r="BL734" i="24"/>
  <c r="BK734" i="24"/>
  <c r="BJ734" i="24"/>
  <c r="BI734" i="24"/>
  <c r="BG734" i="24"/>
  <c r="BF734" i="24"/>
  <c r="BE734" i="24"/>
  <c r="BD734" i="24"/>
  <c r="BC734" i="24"/>
  <c r="BB734" i="24"/>
  <c r="BA734" i="24"/>
  <c r="AZ734" i="24"/>
  <c r="AY734" i="24"/>
  <c r="BN733" i="24"/>
  <c r="BM733" i="24"/>
  <c r="BL733" i="24"/>
  <c r="BK733" i="24"/>
  <c r="BJ733" i="24"/>
  <c r="BI733" i="24"/>
  <c r="BG733" i="24"/>
  <c r="BF733" i="24"/>
  <c r="BE733" i="24"/>
  <c r="BD733" i="24"/>
  <c r="BC733" i="24"/>
  <c r="BB733" i="24"/>
  <c r="BA733" i="24"/>
  <c r="AZ733" i="24"/>
  <c r="AY733" i="24"/>
  <c r="BN732" i="24"/>
  <c r="BM732" i="24"/>
  <c r="BL732" i="24"/>
  <c r="BK732" i="24"/>
  <c r="BJ732" i="24"/>
  <c r="BI732" i="24"/>
  <c r="BG732" i="24"/>
  <c r="BF732" i="24"/>
  <c r="BE732" i="24"/>
  <c r="BD732" i="24"/>
  <c r="BC732" i="24"/>
  <c r="BB732" i="24"/>
  <c r="BA732" i="24"/>
  <c r="AZ732" i="24"/>
  <c r="AY732" i="24"/>
  <c r="BN731" i="24"/>
  <c r="BM731" i="24"/>
  <c r="BL731" i="24"/>
  <c r="BK731" i="24"/>
  <c r="BJ731" i="24"/>
  <c r="BI731" i="24"/>
  <c r="BG731" i="24"/>
  <c r="BF731" i="24"/>
  <c r="BE731" i="24"/>
  <c r="BD731" i="24"/>
  <c r="BC731" i="24"/>
  <c r="BB731" i="24"/>
  <c r="BA731" i="24"/>
  <c r="AZ731" i="24"/>
  <c r="AY731" i="24"/>
  <c r="BN730" i="24"/>
  <c r="BM730" i="24"/>
  <c r="BL730" i="24"/>
  <c r="BK730" i="24"/>
  <c r="BJ730" i="24"/>
  <c r="BI730" i="24"/>
  <c r="BG730" i="24"/>
  <c r="BF730" i="24"/>
  <c r="BE730" i="24"/>
  <c r="BD730" i="24"/>
  <c r="BC730" i="24"/>
  <c r="BB730" i="24"/>
  <c r="BA730" i="24"/>
  <c r="AZ730" i="24"/>
  <c r="AY730" i="24"/>
  <c r="BN725" i="24"/>
  <c r="BL725" i="24"/>
  <c r="BI725" i="24"/>
  <c r="BG725" i="24"/>
  <c r="BE725" i="24"/>
  <c r="BD725" i="24"/>
  <c r="BC725" i="24"/>
  <c r="BA725" i="24"/>
  <c r="AZ725" i="24"/>
  <c r="BN724" i="24"/>
  <c r="BM724" i="24"/>
  <c r="BL724" i="24"/>
  <c r="BK724" i="24"/>
  <c r="BJ724" i="24"/>
  <c r="BI724" i="24"/>
  <c r="BG724" i="24"/>
  <c r="BF724" i="24"/>
  <c r="BE724" i="24"/>
  <c r="BD724" i="24"/>
  <c r="BC724" i="24"/>
  <c r="BB724" i="24"/>
  <c r="BA724" i="24"/>
  <c r="AZ724" i="24"/>
  <c r="AY724" i="24"/>
  <c r="BN723" i="24"/>
  <c r="BM723" i="24"/>
  <c r="BL723" i="24"/>
  <c r="BK723" i="24"/>
  <c r="BJ723" i="24"/>
  <c r="BI723" i="24"/>
  <c r="BG723" i="24"/>
  <c r="BF723" i="24"/>
  <c r="BE723" i="24"/>
  <c r="BD723" i="24"/>
  <c r="BC723" i="24"/>
  <c r="BB723" i="24"/>
  <c r="BA723" i="24"/>
  <c r="AZ723" i="24"/>
  <c r="AY723" i="24"/>
  <c r="BN722" i="24"/>
  <c r="BM722" i="24"/>
  <c r="BL722" i="24"/>
  <c r="BK722" i="24"/>
  <c r="BJ722" i="24"/>
  <c r="BI722" i="24"/>
  <c r="BG722" i="24"/>
  <c r="BF722" i="24"/>
  <c r="BE722" i="24"/>
  <c r="BD722" i="24"/>
  <c r="BC722" i="24"/>
  <c r="BB722" i="24"/>
  <c r="BA722" i="24"/>
  <c r="AZ722" i="24"/>
  <c r="AY722" i="24"/>
  <c r="BN721" i="24"/>
  <c r="BM721" i="24"/>
  <c r="BL721" i="24"/>
  <c r="BK721" i="24"/>
  <c r="BJ721" i="24"/>
  <c r="BI721" i="24"/>
  <c r="BG721" i="24"/>
  <c r="BF721" i="24"/>
  <c r="BE721" i="24"/>
  <c r="BD721" i="24"/>
  <c r="BC721" i="24"/>
  <c r="BB721" i="24"/>
  <c r="BA721" i="24"/>
  <c r="AZ721" i="24"/>
  <c r="AY721" i="24"/>
  <c r="BN720" i="24"/>
  <c r="BM720" i="24"/>
  <c r="BL720" i="24"/>
  <c r="BK720" i="24"/>
  <c r="BJ720" i="24"/>
  <c r="BI720" i="24"/>
  <c r="BG720" i="24"/>
  <c r="BF720" i="24"/>
  <c r="BE720" i="24"/>
  <c r="BD720" i="24"/>
  <c r="BC720" i="24"/>
  <c r="BB720" i="24"/>
  <c r="BA720" i="24"/>
  <c r="AZ720" i="24"/>
  <c r="AY720" i="24"/>
  <c r="BN719" i="24"/>
  <c r="BM719" i="24"/>
  <c r="BL719" i="24"/>
  <c r="BK719" i="24"/>
  <c r="BJ719" i="24"/>
  <c r="BI719" i="24"/>
  <c r="BG719" i="24"/>
  <c r="BF719" i="24"/>
  <c r="BE719" i="24"/>
  <c r="BD719" i="24"/>
  <c r="BC719" i="24"/>
  <c r="BB719" i="24"/>
  <c r="BA719" i="24"/>
  <c r="AZ719" i="24"/>
  <c r="AY719" i="24"/>
  <c r="BN718" i="24"/>
  <c r="BM718" i="24"/>
  <c r="BL718" i="24"/>
  <c r="BK718" i="24"/>
  <c r="BJ718" i="24"/>
  <c r="BI718" i="24"/>
  <c r="BG718" i="24"/>
  <c r="BF718" i="24"/>
  <c r="BE718" i="24"/>
  <c r="BD718" i="24"/>
  <c r="BC718" i="24"/>
  <c r="BB718" i="24"/>
  <c r="BA718" i="24"/>
  <c r="AZ718" i="24"/>
  <c r="AY718" i="24"/>
  <c r="BN717" i="24"/>
  <c r="BM717" i="24"/>
  <c r="BL717" i="24"/>
  <c r="BK717" i="24"/>
  <c r="BJ717" i="24"/>
  <c r="BI717" i="24"/>
  <c r="BG717" i="24"/>
  <c r="BF717" i="24"/>
  <c r="BE717" i="24"/>
  <c r="BD717" i="24"/>
  <c r="BC717" i="24"/>
  <c r="BB717" i="24"/>
  <c r="BA717" i="24"/>
  <c r="AZ717" i="24"/>
  <c r="AY717" i="24"/>
  <c r="BN716" i="24"/>
  <c r="BM716" i="24"/>
  <c r="BL716" i="24"/>
  <c r="BK716" i="24"/>
  <c r="BJ716" i="24"/>
  <c r="BI716" i="24"/>
  <c r="BG716" i="24"/>
  <c r="BF716" i="24"/>
  <c r="BE716" i="24"/>
  <c r="BD716" i="24"/>
  <c r="BC716" i="24"/>
  <c r="BB716" i="24"/>
  <c r="BA716" i="24"/>
  <c r="AZ716" i="24"/>
  <c r="AY716" i="24"/>
  <c r="BN715" i="24"/>
  <c r="BM715" i="24"/>
  <c r="BL715" i="24"/>
  <c r="BK715" i="24"/>
  <c r="BJ715" i="24"/>
  <c r="BI715" i="24"/>
  <c r="BG715" i="24"/>
  <c r="BF715" i="24"/>
  <c r="BE715" i="24"/>
  <c r="BD715" i="24"/>
  <c r="BC715" i="24"/>
  <c r="BB715" i="24"/>
  <c r="BA715" i="24"/>
  <c r="AZ715" i="24"/>
  <c r="AY715" i="24"/>
  <c r="BN714" i="24"/>
  <c r="BM714" i="24"/>
  <c r="BL714" i="24"/>
  <c r="BK714" i="24"/>
  <c r="BJ714" i="24"/>
  <c r="BI714" i="24"/>
  <c r="BG714" i="24"/>
  <c r="BF714" i="24"/>
  <c r="BE714" i="24"/>
  <c r="BD714" i="24"/>
  <c r="BC714" i="24"/>
  <c r="BB714" i="24"/>
  <c r="BA714" i="24"/>
  <c r="AZ714" i="24"/>
  <c r="AY714" i="24"/>
  <c r="BN713" i="24"/>
  <c r="BM713" i="24"/>
  <c r="BL713" i="24"/>
  <c r="BK713" i="24"/>
  <c r="BJ713" i="24"/>
  <c r="BI713" i="24"/>
  <c r="BG713" i="24"/>
  <c r="BF713" i="24"/>
  <c r="BE713" i="24"/>
  <c r="BD713" i="24"/>
  <c r="BC713" i="24"/>
  <c r="BB713" i="24"/>
  <c r="BA713" i="24"/>
  <c r="AZ713" i="24"/>
  <c r="AY713" i="24"/>
  <c r="BN712" i="24"/>
  <c r="BM712" i="24"/>
  <c r="BL712" i="24"/>
  <c r="BK712" i="24"/>
  <c r="BJ712" i="24"/>
  <c r="BI712" i="24"/>
  <c r="BG712" i="24"/>
  <c r="BF712" i="24"/>
  <c r="BE712" i="24"/>
  <c r="BD712" i="24"/>
  <c r="BC712" i="24"/>
  <c r="BB712" i="24"/>
  <c r="BA712" i="24"/>
  <c r="AZ712" i="24"/>
  <c r="AY712" i="24"/>
  <c r="BN711" i="24"/>
  <c r="BM711" i="24"/>
  <c r="BL711" i="24"/>
  <c r="BK711" i="24"/>
  <c r="BJ711" i="24"/>
  <c r="BI711" i="24"/>
  <c r="BG711" i="24"/>
  <c r="BF711" i="24"/>
  <c r="BE711" i="24"/>
  <c r="BD711" i="24"/>
  <c r="BC711" i="24"/>
  <c r="BB711" i="24"/>
  <c r="BA711" i="24"/>
  <c r="AZ711" i="24"/>
  <c r="AY711" i="24"/>
  <c r="BN710" i="24"/>
  <c r="BM710" i="24"/>
  <c r="BL710" i="24"/>
  <c r="BK710" i="24"/>
  <c r="BJ710" i="24"/>
  <c r="BI710" i="24"/>
  <c r="BG710" i="24"/>
  <c r="BF710" i="24"/>
  <c r="BE710" i="24"/>
  <c r="BD710" i="24"/>
  <c r="BC710" i="24"/>
  <c r="BB710" i="24"/>
  <c r="BA710" i="24"/>
  <c r="AZ710" i="24"/>
  <c r="AY710" i="24"/>
  <c r="BN709" i="24"/>
  <c r="BM709" i="24"/>
  <c r="BL709" i="24"/>
  <c r="BK709" i="24"/>
  <c r="BJ709" i="24"/>
  <c r="BI709" i="24"/>
  <c r="BG709" i="24"/>
  <c r="BF709" i="24"/>
  <c r="BE709" i="24"/>
  <c r="BD709" i="24"/>
  <c r="BC709" i="24"/>
  <c r="BB709" i="24"/>
  <c r="BA709" i="24"/>
  <c r="AZ709" i="24"/>
  <c r="AY709" i="24"/>
  <c r="BN708" i="24"/>
  <c r="BM708" i="24"/>
  <c r="BL708" i="24"/>
  <c r="BK708" i="24"/>
  <c r="BJ708" i="24"/>
  <c r="BI708" i="24"/>
  <c r="BG708" i="24"/>
  <c r="BF708" i="24"/>
  <c r="BE708" i="24"/>
  <c r="BD708" i="24"/>
  <c r="BC708" i="24"/>
  <c r="BB708" i="24"/>
  <c r="BA708" i="24"/>
  <c r="AZ708" i="24"/>
  <c r="AY708" i="24"/>
  <c r="BN707" i="24"/>
  <c r="BM707" i="24"/>
  <c r="BL707" i="24"/>
  <c r="BK707" i="24"/>
  <c r="BJ707" i="24"/>
  <c r="BI707" i="24"/>
  <c r="BG707" i="24"/>
  <c r="BF707" i="24"/>
  <c r="BE707" i="24"/>
  <c r="BD707" i="24"/>
  <c r="BC707" i="24"/>
  <c r="BB707" i="24"/>
  <c r="BA707" i="24"/>
  <c r="AZ707" i="24"/>
  <c r="AY707" i="24"/>
  <c r="BN706" i="24"/>
  <c r="BM706" i="24"/>
  <c r="BL706" i="24"/>
  <c r="BK706" i="24"/>
  <c r="BJ706" i="24"/>
  <c r="BI706" i="24"/>
  <c r="BG706" i="24"/>
  <c r="BF706" i="24"/>
  <c r="BE706" i="24"/>
  <c r="BD706" i="24"/>
  <c r="BC706" i="24"/>
  <c r="BB706" i="24"/>
  <c r="BA706" i="24"/>
  <c r="AZ706" i="24"/>
  <c r="AY706" i="24"/>
  <c r="BN701" i="24"/>
  <c r="BL701" i="24"/>
  <c r="BI701" i="24"/>
  <c r="BG701" i="24"/>
  <c r="BE701" i="24"/>
  <c r="BD701" i="24"/>
  <c r="BC701" i="24"/>
  <c r="BA701" i="24"/>
  <c r="AZ701" i="24"/>
  <c r="BN700" i="24"/>
  <c r="BM700" i="24"/>
  <c r="BL700" i="24"/>
  <c r="BK700" i="24"/>
  <c r="BJ700" i="24"/>
  <c r="BI700" i="24"/>
  <c r="BG700" i="24"/>
  <c r="BF700" i="24"/>
  <c r="BE700" i="24"/>
  <c r="BD700" i="24"/>
  <c r="BC700" i="24"/>
  <c r="BB700" i="24"/>
  <c r="BA700" i="24"/>
  <c r="AZ700" i="24"/>
  <c r="AY700" i="24"/>
  <c r="BN699" i="24"/>
  <c r="BM699" i="24"/>
  <c r="BL699" i="24"/>
  <c r="BK699" i="24"/>
  <c r="BJ699" i="24"/>
  <c r="BI699" i="24"/>
  <c r="BG699" i="24"/>
  <c r="BF699" i="24"/>
  <c r="BE699" i="24"/>
  <c r="BD699" i="24"/>
  <c r="BC699" i="24"/>
  <c r="BB699" i="24"/>
  <c r="BA699" i="24"/>
  <c r="AZ699" i="24"/>
  <c r="AY699" i="24"/>
  <c r="BN698" i="24"/>
  <c r="BM698" i="24"/>
  <c r="BL698" i="24"/>
  <c r="BK698" i="24"/>
  <c r="BJ698" i="24"/>
  <c r="BI698" i="24"/>
  <c r="BG698" i="24"/>
  <c r="BF698" i="24"/>
  <c r="BE698" i="24"/>
  <c r="BD698" i="24"/>
  <c r="BC698" i="24"/>
  <c r="BB698" i="24"/>
  <c r="BA698" i="24"/>
  <c r="AZ698" i="24"/>
  <c r="AY698" i="24"/>
  <c r="BN697" i="24"/>
  <c r="BM697" i="24"/>
  <c r="BL697" i="24"/>
  <c r="BK697" i="24"/>
  <c r="BJ697" i="24"/>
  <c r="BI697" i="24"/>
  <c r="BG697" i="24"/>
  <c r="BF697" i="24"/>
  <c r="BE697" i="24"/>
  <c r="BD697" i="24"/>
  <c r="BC697" i="24"/>
  <c r="BB697" i="24"/>
  <c r="BA697" i="24"/>
  <c r="AZ697" i="24"/>
  <c r="AY697" i="24"/>
  <c r="BN696" i="24"/>
  <c r="BM696" i="24"/>
  <c r="BL696" i="24"/>
  <c r="BK696" i="24"/>
  <c r="BJ696" i="24"/>
  <c r="BI696" i="24"/>
  <c r="BG696" i="24"/>
  <c r="BF696" i="24"/>
  <c r="BE696" i="24"/>
  <c r="BD696" i="24"/>
  <c r="BC696" i="24"/>
  <c r="BB696" i="24"/>
  <c r="BA696" i="24"/>
  <c r="AZ696" i="24"/>
  <c r="AY696" i="24"/>
  <c r="BN695" i="24"/>
  <c r="BM695" i="24"/>
  <c r="BL695" i="24"/>
  <c r="BK695" i="24"/>
  <c r="BJ695" i="24"/>
  <c r="BI695" i="24"/>
  <c r="BG695" i="24"/>
  <c r="BF695" i="24"/>
  <c r="BE695" i="24"/>
  <c r="BD695" i="24"/>
  <c r="BC695" i="24"/>
  <c r="BB695" i="24"/>
  <c r="BA695" i="24"/>
  <c r="AZ695" i="24"/>
  <c r="AY695" i="24"/>
  <c r="BN694" i="24"/>
  <c r="BM694" i="24"/>
  <c r="BL694" i="24"/>
  <c r="BK694" i="24"/>
  <c r="BJ694" i="24"/>
  <c r="BI694" i="24"/>
  <c r="BG694" i="24"/>
  <c r="BF694" i="24"/>
  <c r="BE694" i="24"/>
  <c r="BD694" i="24"/>
  <c r="BC694" i="24"/>
  <c r="BB694" i="24"/>
  <c r="BA694" i="24"/>
  <c r="AZ694" i="24"/>
  <c r="AY694" i="24"/>
  <c r="BN693" i="24"/>
  <c r="BM693" i="24"/>
  <c r="BL693" i="24"/>
  <c r="BK693" i="24"/>
  <c r="BJ693" i="24"/>
  <c r="BI693" i="24"/>
  <c r="BG693" i="24"/>
  <c r="BF693" i="24"/>
  <c r="BE693" i="24"/>
  <c r="BD693" i="24"/>
  <c r="BC693" i="24"/>
  <c r="BB693" i="24"/>
  <c r="BA693" i="24"/>
  <c r="AZ693" i="24"/>
  <c r="AY693" i="24"/>
  <c r="BN692" i="24"/>
  <c r="BM692" i="24"/>
  <c r="BL692" i="24"/>
  <c r="BK692" i="24"/>
  <c r="BJ692" i="24"/>
  <c r="BI692" i="24"/>
  <c r="BG692" i="24"/>
  <c r="BF692" i="24"/>
  <c r="BE692" i="24"/>
  <c r="BD692" i="24"/>
  <c r="BC692" i="24"/>
  <c r="BB692" i="24"/>
  <c r="BA692" i="24"/>
  <c r="AZ692" i="24"/>
  <c r="AY692" i="24"/>
  <c r="BN691" i="24"/>
  <c r="BM691" i="24"/>
  <c r="BL691" i="24"/>
  <c r="BK691" i="24"/>
  <c r="BJ691" i="24"/>
  <c r="BI691" i="24"/>
  <c r="BG691" i="24"/>
  <c r="BF691" i="24"/>
  <c r="BE691" i="24"/>
  <c r="BD691" i="24"/>
  <c r="BC691" i="24"/>
  <c r="BB691" i="24"/>
  <c r="BA691" i="24"/>
  <c r="AZ691" i="24"/>
  <c r="AY691" i="24"/>
  <c r="BN690" i="24"/>
  <c r="BM690" i="24"/>
  <c r="BL690" i="24"/>
  <c r="BK690" i="24"/>
  <c r="BJ690" i="24"/>
  <c r="BI690" i="24"/>
  <c r="BG690" i="24"/>
  <c r="BF690" i="24"/>
  <c r="BE690" i="24"/>
  <c r="BD690" i="24"/>
  <c r="BC690" i="24"/>
  <c r="BB690" i="24"/>
  <c r="BA690" i="24"/>
  <c r="AZ690" i="24"/>
  <c r="AY690" i="24"/>
  <c r="BN689" i="24"/>
  <c r="BM689" i="24"/>
  <c r="BL689" i="24"/>
  <c r="BK689" i="24"/>
  <c r="BJ689" i="24"/>
  <c r="BI689" i="24"/>
  <c r="BG689" i="24"/>
  <c r="BF689" i="24"/>
  <c r="BE689" i="24"/>
  <c r="BD689" i="24"/>
  <c r="BC689" i="24"/>
  <c r="BB689" i="24"/>
  <c r="BA689" i="24"/>
  <c r="AZ689" i="24"/>
  <c r="AY689" i="24"/>
  <c r="BN688" i="24"/>
  <c r="BM688" i="24"/>
  <c r="BL688" i="24"/>
  <c r="BK688" i="24"/>
  <c r="BJ688" i="24"/>
  <c r="BI688" i="24"/>
  <c r="BG688" i="24"/>
  <c r="BF688" i="24"/>
  <c r="BE688" i="24"/>
  <c r="BD688" i="24"/>
  <c r="BC688" i="24"/>
  <c r="BB688" i="24"/>
  <c r="BA688" i="24"/>
  <c r="AZ688" i="24"/>
  <c r="AY688" i="24"/>
  <c r="BN687" i="24"/>
  <c r="BM687" i="24"/>
  <c r="BL687" i="24"/>
  <c r="BK687" i="24"/>
  <c r="BJ687" i="24"/>
  <c r="BI687" i="24"/>
  <c r="BG687" i="24"/>
  <c r="BF687" i="24"/>
  <c r="BE687" i="24"/>
  <c r="BD687" i="24"/>
  <c r="BC687" i="24"/>
  <c r="BB687" i="24"/>
  <c r="BA687" i="24"/>
  <c r="AZ687" i="24"/>
  <c r="AY687" i="24"/>
  <c r="BN686" i="24"/>
  <c r="BM686" i="24"/>
  <c r="BL686" i="24"/>
  <c r="BK686" i="24"/>
  <c r="BJ686" i="24"/>
  <c r="BI686" i="24"/>
  <c r="BG686" i="24"/>
  <c r="BF686" i="24"/>
  <c r="BE686" i="24"/>
  <c r="BD686" i="24"/>
  <c r="BC686" i="24"/>
  <c r="BB686" i="24"/>
  <c r="BA686" i="24"/>
  <c r="AZ686" i="24"/>
  <c r="AY686" i="24"/>
  <c r="BN685" i="24"/>
  <c r="BM685" i="24"/>
  <c r="BL685" i="24"/>
  <c r="BK685" i="24"/>
  <c r="BJ685" i="24"/>
  <c r="BI685" i="24"/>
  <c r="BG685" i="24"/>
  <c r="BF685" i="24"/>
  <c r="BE685" i="24"/>
  <c r="BD685" i="24"/>
  <c r="BC685" i="24"/>
  <c r="BB685" i="24"/>
  <c r="BA685" i="24"/>
  <c r="AZ685" i="24"/>
  <c r="AY685" i="24"/>
  <c r="BN684" i="24"/>
  <c r="BM684" i="24"/>
  <c r="BL684" i="24"/>
  <c r="BK684" i="24"/>
  <c r="BJ684" i="24"/>
  <c r="BI684" i="24"/>
  <c r="BG684" i="24"/>
  <c r="BF684" i="24"/>
  <c r="BE684" i="24"/>
  <c r="BD684" i="24"/>
  <c r="BC684" i="24"/>
  <c r="BB684" i="24"/>
  <c r="BA684" i="24"/>
  <c r="AZ684" i="24"/>
  <c r="AY684" i="24"/>
  <c r="BN683" i="24"/>
  <c r="BM683" i="24"/>
  <c r="BL683" i="24"/>
  <c r="BK683" i="24"/>
  <c r="BJ683" i="24"/>
  <c r="BI683" i="24"/>
  <c r="BG683" i="24"/>
  <c r="BF683" i="24"/>
  <c r="BE683" i="24"/>
  <c r="BD683" i="24"/>
  <c r="BC683" i="24"/>
  <c r="BB683" i="24"/>
  <c r="BA683" i="24"/>
  <c r="AZ683" i="24"/>
  <c r="AY683" i="24"/>
  <c r="BN682" i="24"/>
  <c r="BM682" i="24"/>
  <c r="BL682" i="24"/>
  <c r="BK682" i="24"/>
  <c r="BJ682" i="24"/>
  <c r="BI682" i="24"/>
  <c r="BG682" i="24"/>
  <c r="BF682" i="24"/>
  <c r="BE682" i="24"/>
  <c r="BD682" i="24"/>
  <c r="BC682" i="24"/>
  <c r="BB682" i="24"/>
  <c r="BA682" i="24"/>
  <c r="AZ682" i="24"/>
  <c r="AY682" i="24"/>
  <c r="BN677" i="24"/>
  <c r="BL677" i="24"/>
  <c r="BI677" i="24"/>
  <c r="BG677" i="24"/>
  <c r="BE677" i="24"/>
  <c r="BD677" i="24"/>
  <c r="BC677" i="24"/>
  <c r="BA677" i="24"/>
  <c r="AZ677" i="24"/>
  <c r="BN676" i="24"/>
  <c r="BM676" i="24"/>
  <c r="BL676" i="24"/>
  <c r="BK676" i="24"/>
  <c r="BJ676" i="24"/>
  <c r="BI676" i="24"/>
  <c r="BG676" i="24"/>
  <c r="BF676" i="24"/>
  <c r="BE676" i="24"/>
  <c r="BD676" i="24"/>
  <c r="BC676" i="24"/>
  <c r="BB676" i="24"/>
  <c r="BA676" i="24"/>
  <c r="AZ676" i="24"/>
  <c r="AY676" i="24"/>
  <c r="BN675" i="24"/>
  <c r="BM675" i="24"/>
  <c r="BL675" i="24"/>
  <c r="BK675" i="24"/>
  <c r="BJ675" i="24"/>
  <c r="BI675" i="24"/>
  <c r="BG675" i="24"/>
  <c r="BF675" i="24"/>
  <c r="BE675" i="24"/>
  <c r="BD675" i="24"/>
  <c r="BC675" i="24"/>
  <c r="BB675" i="24"/>
  <c r="BA675" i="24"/>
  <c r="AZ675" i="24"/>
  <c r="AY675" i="24"/>
  <c r="BN674" i="24"/>
  <c r="BM674" i="24"/>
  <c r="BL674" i="24"/>
  <c r="BK674" i="24"/>
  <c r="BJ674" i="24"/>
  <c r="BI674" i="24"/>
  <c r="BG674" i="24"/>
  <c r="BF674" i="24"/>
  <c r="BE674" i="24"/>
  <c r="BD674" i="24"/>
  <c r="BC674" i="24"/>
  <c r="BB674" i="24"/>
  <c r="BA674" i="24"/>
  <c r="AZ674" i="24"/>
  <c r="AY674" i="24"/>
  <c r="BN673" i="24"/>
  <c r="BM673" i="24"/>
  <c r="BL673" i="24"/>
  <c r="BK673" i="24"/>
  <c r="BJ673" i="24"/>
  <c r="BI673" i="24"/>
  <c r="BG673" i="24"/>
  <c r="BF673" i="24"/>
  <c r="BE673" i="24"/>
  <c r="BD673" i="24"/>
  <c r="BC673" i="24"/>
  <c r="BB673" i="24"/>
  <c r="BA673" i="24"/>
  <c r="AZ673" i="24"/>
  <c r="AY673" i="24"/>
  <c r="BN672" i="24"/>
  <c r="BM672" i="24"/>
  <c r="BL672" i="24"/>
  <c r="BK672" i="24"/>
  <c r="BJ672" i="24"/>
  <c r="BI672" i="24"/>
  <c r="BG672" i="24"/>
  <c r="BF672" i="24"/>
  <c r="BE672" i="24"/>
  <c r="BD672" i="24"/>
  <c r="BC672" i="24"/>
  <c r="BB672" i="24"/>
  <c r="BA672" i="24"/>
  <c r="AZ672" i="24"/>
  <c r="AY672" i="24"/>
  <c r="BN671" i="24"/>
  <c r="BM671" i="24"/>
  <c r="BL671" i="24"/>
  <c r="BK671" i="24"/>
  <c r="BJ671" i="24"/>
  <c r="BI671" i="24"/>
  <c r="BG671" i="24"/>
  <c r="BF671" i="24"/>
  <c r="BE671" i="24"/>
  <c r="BD671" i="24"/>
  <c r="BC671" i="24"/>
  <c r="BB671" i="24"/>
  <c r="BA671" i="24"/>
  <c r="AZ671" i="24"/>
  <c r="AY671" i="24"/>
  <c r="BN670" i="24"/>
  <c r="BM670" i="24"/>
  <c r="BL670" i="24"/>
  <c r="BK670" i="24"/>
  <c r="BJ670" i="24"/>
  <c r="BI670" i="24"/>
  <c r="BG670" i="24"/>
  <c r="BF670" i="24"/>
  <c r="BE670" i="24"/>
  <c r="BD670" i="24"/>
  <c r="BC670" i="24"/>
  <c r="BB670" i="24"/>
  <c r="BA670" i="24"/>
  <c r="AZ670" i="24"/>
  <c r="AY670" i="24"/>
  <c r="BN669" i="24"/>
  <c r="BM669" i="24"/>
  <c r="BL669" i="24"/>
  <c r="BK669" i="24"/>
  <c r="BJ669" i="24"/>
  <c r="BI669" i="24"/>
  <c r="BG669" i="24"/>
  <c r="BF669" i="24"/>
  <c r="BE669" i="24"/>
  <c r="BD669" i="24"/>
  <c r="BC669" i="24"/>
  <c r="BB669" i="24"/>
  <c r="BA669" i="24"/>
  <c r="AZ669" i="24"/>
  <c r="AY669" i="24"/>
  <c r="BN668" i="24"/>
  <c r="BM668" i="24"/>
  <c r="BL668" i="24"/>
  <c r="BK668" i="24"/>
  <c r="BJ668" i="24"/>
  <c r="BI668" i="24"/>
  <c r="BG668" i="24"/>
  <c r="BF668" i="24"/>
  <c r="BE668" i="24"/>
  <c r="BD668" i="24"/>
  <c r="BC668" i="24"/>
  <c r="BB668" i="24"/>
  <c r="BA668" i="24"/>
  <c r="AZ668" i="24"/>
  <c r="AY668" i="24"/>
  <c r="BN667" i="24"/>
  <c r="BM667" i="24"/>
  <c r="BL667" i="24"/>
  <c r="BK667" i="24"/>
  <c r="BJ667" i="24"/>
  <c r="BI667" i="24"/>
  <c r="BG667" i="24"/>
  <c r="BF667" i="24"/>
  <c r="BE667" i="24"/>
  <c r="BD667" i="24"/>
  <c r="BC667" i="24"/>
  <c r="BB667" i="24"/>
  <c r="BA667" i="24"/>
  <c r="AZ667" i="24"/>
  <c r="AY667" i="24"/>
  <c r="BN666" i="24"/>
  <c r="BM666" i="24"/>
  <c r="BL666" i="24"/>
  <c r="BK666" i="24"/>
  <c r="BJ666" i="24"/>
  <c r="BI666" i="24"/>
  <c r="BG666" i="24"/>
  <c r="BF666" i="24"/>
  <c r="BE666" i="24"/>
  <c r="BD666" i="24"/>
  <c r="BC666" i="24"/>
  <c r="BB666" i="24"/>
  <c r="BA666" i="24"/>
  <c r="AZ666" i="24"/>
  <c r="AY666" i="24"/>
  <c r="BN665" i="24"/>
  <c r="BM665" i="24"/>
  <c r="BL665" i="24"/>
  <c r="BK665" i="24"/>
  <c r="BJ665" i="24"/>
  <c r="BI665" i="24"/>
  <c r="BG665" i="24"/>
  <c r="BF665" i="24"/>
  <c r="BE665" i="24"/>
  <c r="BD665" i="24"/>
  <c r="BC665" i="24"/>
  <c r="BB665" i="24"/>
  <c r="BA665" i="24"/>
  <c r="AZ665" i="24"/>
  <c r="AY665" i="24"/>
  <c r="BN664" i="24"/>
  <c r="BM664" i="24"/>
  <c r="BL664" i="24"/>
  <c r="BK664" i="24"/>
  <c r="BJ664" i="24"/>
  <c r="BI664" i="24"/>
  <c r="BG664" i="24"/>
  <c r="BF664" i="24"/>
  <c r="BE664" i="24"/>
  <c r="BD664" i="24"/>
  <c r="BC664" i="24"/>
  <c r="BB664" i="24"/>
  <c r="BA664" i="24"/>
  <c r="AZ664" i="24"/>
  <c r="AY664" i="24"/>
  <c r="BN663" i="24"/>
  <c r="BM663" i="24"/>
  <c r="BL663" i="24"/>
  <c r="BK663" i="24"/>
  <c r="BJ663" i="24"/>
  <c r="BI663" i="24"/>
  <c r="BG663" i="24"/>
  <c r="BF663" i="24"/>
  <c r="BE663" i="24"/>
  <c r="BD663" i="24"/>
  <c r="BC663" i="24"/>
  <c r="BB663" i="24"/>
  <c r="BA663" i="24"/>
  <c r="AZ663" i="24"/>
  <c r="AY663" i="24"/>
  <c r="BN662" i="24"/>
  <c r="BM662" i="24"/>
  <c r="BL662" i="24"/>
  <c r="BK662" i="24"/>
  <c r="BJ662" i="24"/>
  <c r="BI662" i="24"/>
  <c r="BG662" i="24"/>
  <c r="BF662" i="24"/>
  <c r="BE662" i="24"/>
  <c r="BD662" i="24"/>
  <c r="BC662" i="24"/>
  <c r="BB662" i="24"/>
  <c r="BA662" i="24"/>
  <c r="AZ662" i="24"/>
  <c r="AY662" i="24"/>
  <c r="BN661" i="24"/>
  <c r="BM661" i="24"/>
  <c r="BL661" i="24"/>
  <c r="BK661" i="24"/>
  <c r="BJ661" i="24"/>
  <c r="BI661" i="24"/>
  <c r="BG661" i="24"/>
  <c r="BF661" i="24"/>
  <c r="BE661" i="24"/>
  <c r="BD661" i="24"/>
  <c r="BC661" i="24"/>
  <c r="BB661" i="24"/>
  <c r="BA661" i="24"/>
  <c r="AZ661" i="24"/>
  <c r="AY661" i="24"/>
  <c r="BN660" i="24"/>
  <c r="BM660" i="24"/>
  <c r="BL660" i="24"/>
  <c r="BK660" i="24"/>
  <c r="BJ660" i="24"/>
  <c r="BI660" i="24"/>
  <c r="BG660" i="24"/>
  <c r="BF660" i="24"/>
  <c r="BE660" i="24"/>
  <c r="BD660" i="24"/>
  <c r="BC660" i="24"/>
  <c r="BB660" i="24"/>
  <c r="BA660" i="24"/>
  <c r="AZ660" i="24"/>
  <c r="AY660" i="24"/>
  <c r="BN659" i="24"/>
  <c r="BM659" i="24"/>
  <c r="BL659" i="24"/>
  <c r="BK659" i="24"/>
  <c r="BJ659" i="24"/>
  <c r="BI659" i="24"/>
  <c r="BG659" i="24"/>
  <c r="BF659" i="24"/>
  <c r="BE659" i="24"/>
  <c r="BD659" i="24"/>
  <c r="BC659" i="24"/>
  <c r="BB659" i="24"/>
  <c r="BA659" i="24"/>
  <c r="AZ659" i="24"/>
  <c r="AY659" i="24"/>
  <c r="BN658" i="24"/>
  <c r="BM658" i="24"/>
  <c r="BL658" i="24"/>
  <c r="BK658" i="24"/>
  <c r="BJ658" i="24"/>
  <c r="BI658" i="24"/>
  <c r="BG658" i="24"/>
  <c r="BF658" i="24"/>
  <c r="BE658" i="24"/>
  <c r="BD658" i="24"/>
  <c r="BC658" i="24"/>
  <c r="BB658" i="24"/>
  <c r="BA658" i="24"/>
  <c r="AZ658" i="24"/>
  <c r="AY658" i="24"/>
  <c r="BN653" i="24"/>
  <c r="BM653" i="24"/>
  <c r="BL653" i="24"/>
  <c r="BI653" i="24"/>
  <c r="BG653" i="24"/>
  <c r="BE653" i="24"/>
  <c r="BD653" i="24"/>
  <c r="BC653" i="24"/>
  <c r="BA653" i="24"/>
  <c r="AZ653" i="24"/>
  <c r="AY653" i="24"/>
  <c r="BN652" i="24"/>
  <c r="BM652" i="24"/>
  <c r="BL652" i="24"/>
  <c r="BK652" i="24"/>
  <c r="BJ652" i="24"/>
  <c r="BI652" i="24"/>
  <c r="BG652" i="24"/>
  <c r="BF652" i="24"/>
  <c r="BE652" i="24"/>
  <c r="BD652" i="24"/>
  <c r="BC652" i="24"/>
  <c r="BB652" i="24"/>
  <c r="BA652" i="24"/>
  <c r="AZ652" i="24"/>
  <c r="AY652" i="24"/>
  <c r="BN651" i="24"/>
  <c r="BM651" i="24"/>
  <c r="BL651" i="24"/>
  <c r="BK651" i="24"/>
  <c r="BJ651" i="24"/>
  <c r="BI651" i="24"/>
  <c r="BG651" i="24"/>
  <c r="BF651" i="24"/>
  <c r="BE651" i="24"/>
  <c r="BD651" i="24"/>
  <c r="BC651" i="24"/>
  <c r="BB651" i="24"/>
  <c r="BA651" i="24"/>
  <c r="AZ651" i="24"/>
  <c r="AY651" i="24"/>
  <c r="BN650" i="24"/>
  <c r="BM650" i="24"/>
  <c r="BL650" i="24"/>
  <c r="BK650" i="24"/>
  <c r="BJ650" i="24"/>
  <c r="BI650" i="24"/>
  <c r="BG650" i="24"/>
  <c r="BF650" i="24"/>
  <c r="BE650" i="24"/>
  <c r="BD650" i="24"/>
  <c r="BC650" i="24"/>
  <c r="BB650" i="24"/>
  <c r="BA650" i="24"/>
  <c r="AZ650" i="24"/>
  <c r="AY650" i="24"/>
  <c r="BN649" i="24"/>
  <c r="BM649" i="24"/>
  <c r="BL649" i="24"/>
  <c r="BK649" i="24"/>
  <c r="BJ649" i="24"/>
  <c r="BI649" i="24"/>
  <c r="BG649" i="24"/>
  <c r="BF649" i="24"/>
  <c r="BE649" i="24"/>
  <c r="BD649" i="24"/>
  <c r="BC649" i="24"/>
  <c r="BB649" i="24"/>
  <c r="BA649" i="24"/>
  <c r="AZ649" i="24"/>
  <c r="AY649" i="24"/>
  <c r="BN648" i="24"/>
  <c r="BM648" i="24"/>
  <c r="BL648" i="24"/>
  <c r="BK648" i="24"/>
  <c r="BJ648" i="24"/>
  <c r="BI648" i="24"/>
  <c r="BG648" i="24"/>
  <c r="BF648" i="24"/>
  <c r="BE648" i="24"/>
  <c r="BD648" i="24"/>
  <c r="BC648" i="24"/>
  <c r="BB648" i="24"/>
  <c r="BA648" i="24"/>
  <c r="AZ648" i="24"/>
  <c r="AY648" i="24"/>
  <c r="BN647" i="24"/>
  <c r="BM647" i="24"/>
  <c r="BL647" i="24"/>
  <c r="BK647" i="24"/>
  <c r="BJ647" i="24"/>
  <c r="BI647" i="24"/>
  <c r="BG647" i="24"/>
  <c r="BF647" i="24"/>
  <c r="BE647" i="24"/>
  <c r="BD647" i="24"/>
  <c r="BC647" i="24"/>
  <c r="BB647" i="24"/>
  <c r="BA647" i="24"/>
  <c r="AZ647" i="24"/>
  <c r="AY647" i="24"/>
  <c r="BN646" i="24"/>
  <c r="BM646" i="24"/>
  <c r="BL646" i="24"/>
  <c r="BK646" i="24"/>
  <c r="BJ646" i="24"/>
  <c r="BI646" i="24"/>
  <c r="BG646" i="24"/>
  <c r="BF646" i="24"/>
  <c r="BE646" i="24"/>
  <c r="BD646" i="24"/>
  <c r="BC646" i="24"/>
  <c r="BB646" i="24"/>
  <c r="BA646" i="24"/>
  <c r="AZ646" i="24"/>
  <c r="AY646" i="24"/>
  <c r="BN645" i="24"/>
  <c r="BM645" i="24"/>
  <c r="BL645" i="24"/>
  <c r="BK645" i="24"/>
  <c r="BJ645" i="24"/>
  <c r="BI645" i="24"/>
  <c r="BG645" i="24"/>
  <c r="BF645" i="24"/>
  <c r="BE645" i="24"/>
  <c r="BD645" i="24"/>
  <c r="BC645" i="24"/>
  <c r="BB645" i="24"/>
  <c r="BA645" i="24"/>
  <c r="AZ645" i="24"/>
  <c r="AY645" i="24"/>
  <c r="BN644" i="24"/>
  <c r="BM644" i="24"/>
  <c r="BL644" i="24"/>
  <c r="BK644" i="24"/>
  <c r="BJ644" i="24"/>
  <c r="BI644" i="24"/>
  <c r="BG644" i="24"/>
  <c r="BF644" i="24"/>
  <c r="BE644" i="24"/>
  <c r="BD644" i="24"/>
  <c r="BC644" i="24"/>
  <c r="BB644" i="24"/>
  <c r="BA644" i="24"/>
  <c r="AZ644" i="24"/>
  <c r="AY644" i="24"/>
  <c r="BN643" i="24"/>
  <c r="BM643" i="24"/>
  <c r="BL643" i="24"/>
  <c r="BK643" i="24"/>
  <c r="BJ643" i="24"/>
  <c r="BI643" i="24"/>
  <c r="BG643" i="24"/>
  <c r="BF643" i="24"/>
  <c r="BE643" i="24"/>
  <c r="BD643" i="24"/>
  <c r="BC643" i="24"/>
  <c r="BB643" i="24"/>
  <c r="BA643" i="24"/>
  <c r="AZ643" i="24"/>
  <c r="AY643" i="24"/>
  <c r="BN642" i="24"/>
  <c r="BM642" i="24"/>
  <c r="BL642" i="24"/>
  <c r="BK642" i="24"/>
  <c r="BJ642" i="24"/>
  <c r="BI642" i="24"/>
  <c r="BG642" i="24"/>
  <c r="BF642" i="24"/>
  <c r="BE642" i="24"/>
  <c r="BD642" i="24"/>
  <c r="BC642" i="24"/>
  <c r="BB642" i="24"/>
  <c r="BA642" i="24"/>
  <c r="AZ642" i="24"/>
  <c r="AY642" i="24"/>
  <c r="BN641" i="24"/>
  <c r="BM641" i="24"/>
  <c r="BL641" i="24"/>
  <c r="BK641" i="24"/>
  <c r="BJ641" i="24"/>
  <c r="BI641" i="24"/>
  <c r="BG641" i="24"/>
  <c r="BF641" i="24"/>
  <c r="BE641" i="24"/>
  <c r="BD641" i="24"/>
  <c r="BC641" i="24"/>
  <c r="BB641" i="24"/>
  <c r="BA641" i="24"/>
  <c r="AZ641" i="24"/>
  <c r="AY641" i="24"/>
  <c r="BN640" i="24"/>
  <c r="BM640" i="24"/>
  <c r="BL640" i="24"/>
  <c r="BK640" i="24"/>
  <c r="BJ640" i="24"/>
  <c r="BI640" i="24"/>
  <c r="BG640" i="24"/>
  <c r="BF640" i="24"/>
  <c r="BE640" i="24"/>
  <c r="BD640" i="24"/>
  <c r="BC640" i="24"/>
  <c r="BB640" i="24"/>
  <c r="BA640" i="24"/>
  <c r="AZ640" i="24"/>
  <c r="AY640" i="24"/>
  <c r="BN639" i="24"/>
  <c r="BM639" i="24"/>
  <c r="BL639" i="24"/>
  <c r="BK639" i="24"/>
  <c r="BJ639" i="24"/>
  <c r="BI639" i="24"/>
  <c r="BG639" i="24"/>
  <c r="BF639" i="24"/>
  <c r="BE639" i="24"/>
  <c r="BD639" i="24"/>
  <c r="BC639" i="24"/>
  <c r="BB639" i="24"/>
  <c r="BA639" i="24"/>
  <c r="AZ639" i="24"/>
  <c r="AY639" i="24"/>
  <c r="BN638" i="24"/>
  <c r="BM638" i="24"/>
  <c r="BL638" i="24"/>
  <c r="BK638" i="24"/>
  <c r="BJ638" i="24"/>
  <c r="BI638" i="24"/>
  <c r="BG638" i="24"/>
  <c r="BF638" i="24"/>
  <c r="BE638" i="24"/>
  <c r="BD638" i="24"/>
  <c r="BC638" i="24"/>
  <c r="BB638" i="24"/>
  <c r="BA638" i="24"/>
  <c r="AZ638" i="24"/>
  <c r="AY638" i="24"/>
  <c r="BN637" i="24"/>
  <c r="BM637" i="24"/>
  <c r="BL637" i="24"/>
  <c r="BK637" i="24"/>
  <c r="BJ637" i="24"/>
  <c r="BI637" i="24"/>
  <c r="BG637" i="24"/>
  <c r="BF637" i="24"/>
  <c r="BE637" i="24"/>
  <c r="BD637" i="24"/>
  <c r="BC637" i="24"/>
  <c r="BB637" i="24"/>
  <c r="BA637" i="24"/>
  <c r="AZ637" i="24"/>
  <c r="AY637" i="24"/>
  <c r="BN636" i="24"/>
  <c r="BM636" i="24"/>
  <c r="BL636" i="24"/>
  <c r="BK636" i="24"/>
  <c r="BJ636" i="24"/>
  <c r="BI636" i="24"/>
  <c r="BG636" i="24"/>
  <c r="BF636" i="24"/>
  <c r="BE636" i="24"/>
  <c r="BD636" i="24"/>
  <c r="BC636" i="24"/>
  <c r="BB636" i="24"/>
  <c r="BA636" i="24"/>
  <c r="AZ636" i="24"/>
  <c r="AY636" i="24"/>
  <c r="BN635" i="24"/>
  <c r="BM635" i="24"/>
  <c r="BL635" i="24"/>
  <c r="BK635" i="24"/>
  <c r="BJ635" i="24"/>
  <c r="BI635" i="24"/>
  <c r="BG635" i="24"/>
  <c r="BF635" i="24"/>
  <c r="BE635" i="24"/>
  <c r="BD635" i="24"/>
  <c r="BC635" i="24"/>
  <c r="BB635" i="24"/>
  <c r="BA635" i="24"/>
  <c r="AZ635" i="24"/>
  <c r="AY635" i="24"/>
  <c r="BN634" i="24"/>
  <c r="BM634" i="24"/>
  <c r="BL634" i="24"/>
  <c r="BK634" i="24"/>
  <c r="BJ634" i="24"/>
  <c r="BI634" i="24"/>
  <c r="BG634" i="24"/>
  <c r="BF634" i="24"/>
  <c r="BE634" i="24"/>
  <c r="BD634" i="24"/>
  <c r="BC634" i="24"/>
  <c r="BB634" i="24"/>
  <c r="BA634" i="24"/>
  <c r="AZ634" i="24"/>
  <c r="AY634" i="24"/>
  <c r="BN629" i="24"/>
  <c r="BM629" i="24"/>
  <c r="BL629" i="24"/>
  <c r="BK629" i="24"/>
  <c r="BI629" i="24"/>
  <c r="BG629" i="24"/>
  <c r="BE629" i="24"/>
  <c r="BD629" i="24"/>
  <c r="BC629" i="24"/>
  <c r="BA629" i="24"/>
  <c r="AZ629" i="24"/>
  <c r="AY629" i="24"/>
  <c r="BN628" i="24"/>
  <c r="BM628" i="24"/>
  <c r="BL628" i="24"/>
  <c r="BK628" i="24"/>
  <c r="BJ628" i="24"/>
  <c r="BI628" i="24"/>
  <c r="BG628" i="24"/>
  <c r="BF628" i="24"/>
  <c r="BE628" i="24"/>
  <c r="BD628" i="24"/>
  <c r="BC628" i="24"/>
  <c r="BB628" i="24"/>
  <c r="BA628" i="24"/>
  <c r="AZ628" i="24"/>
  <c r="AY628" i="24"/>
  <c r="BN627" i="24"/>
  <c r="BM627" i="24"/>
  <c r="BL627" i="24"/>
  <c r="BK627" i="24"/>
  <c r="BJ627" i="24"/>
  <c r="BI627" i="24"/>
  <c r="BG627" i="24"/>
  <c r="BF627" i="24"/>
  <c r="BE627" i="24"/>
  <c r="BD627" i="24"/>
  <c r="BC627" i="24"/>
  <c r="BB627" i="24"/>
  <c r="BA627" i="24"/>
  <c r="AZ627" i="24"/>
  <c r="AY627" i="24"/>
  <c r="BN626" i="24"/>
  <c r="BM626" i="24"/>
  <c r="BL626" i="24"/>
  <c r="BK626" i="24"/>
  <c r="BJ626" i="24"/>
  <c r="BI626" i="24"/>
  <c r="BG626" i="24"/>
  <c r="BF626" i="24"/>
  <c r="BE626" i="24"/>
  <c r="BD626" i="24"/>
  <c r="BC626" i="24"/>
  <c r="BB626" i="24"/>
  <c r="BA626" i="24"/>
  <c r="AZ626" i="24"/>
  <c r="AY626" i="24"/>
  <c r="BN625" i="24"/>
  <c r="BM625" i="24"/>
  <c r="BL625" i="24"/>
  <c r="BK625" i="24"/>
  <c r="BJ625" i="24"/>
  <c r="BI625" i="24"/>
  <c r="BG625" i="24"/>
  <c r="BF625" i="24"/>
  <c r="BE625" i="24"/>
  <c r="BD625" i="24"/>
  <c r="BC625" i="24"/>
  <c r="BB625" i="24"/>
  <c r="BA625" i="24"/>
  <c r="AZ625" i="24"/>
  <c r="AY625" i="24"/>
  <c r="BN624" i="24"/>
  <c r="BM624" i="24"/>
  <c r="BL624" i="24"/>
  <c r="BK624" i="24"/>
  <c r="BJ624" i="24"/>
  <c r="BI624" i="24"/>
  <c r="BG624" i="24"/>
  <c r="BF624" i="24"/>
  <c r="BE624" i="24"/>
  <c r="BD624" i="24"/>
  <c r="BC624" i="24"/>
  <c r="BB624" i="24"/>
  <c r="BA624" i="24"/>
  <c r="AZ624" i="24"/>
  <c r="AY624" i="24"/>
  <c r="BN623" i="24"/>
  <c r="BM623" i="24"/>
  <c r="BL623" i="24"/>
  <c r="BK623" i="24"/>
  <c r="BJ623" i="24"/>
  <c r="BI623" i="24"/>
  <c r="BG623" i="24"/>
  <c r="BF623" i="24"/>
  <c r="BE623" i="24"/>
  <c r="BD623" i="24"/>
  <c r="BC623" i="24"/>
  <c r="BB623" i="24"/>
  <c r="BA623" i="24"/>
  <c r="AZ623" i="24"/>
  <c r="AY623" i="24"/>
  <c r="BN622" i="24"/>
  <c r="BM622" i="24"/>
  <c r="BL622" i="24"/>
  <c r="BK622" i="24"/>
  <c r="BJ622" i="24"/>
  <c r="BI622" i="24"/>
  <c r="BG622" i="24"/>
  <c r="BF622" i="24"/>
  <c r="BE622" i="24"/>
  <c r="BD622" i="24"/>
  <c r="BC622" i="24"/>
  <c r="BB622" i="24"/>
  <c r="BA622" i="24"/>
  <c r="AZ622" i="24"/>
  <c r="AY622" i="24"/>
  <c r="BN621" i="24"/>
  <c r="BM621" i="24"/>
  <c r="BL621" i="24"/>
  <c r="BK621" i="24"/>
  <c r="BJ621" i="24"/>
  <c r="BI621" i="24"/>
  <c r="BG621" i="24"/>
  <c r="BF621" i="24"/>
  <c r="BE621" i="24"/>
  <c r="BD621" i="24"/>
  <c r="BC621" i="24"/>
  <c r="BB621" i="24"/>
  <c r="BA621" i="24"/>
  <c r="AZ621" i="24"/>
  <c r="AY621" i="24"/>
  <c r="BN620" i="24"/>
  <c r="BM620" i="24"/>
  <c r="BL620" i="24"/>
  <c r="BK620" i="24"/>
  <c r="BJ620" i="24"/>
  <c r="BI620" i="24"/>
  <c r="BG620" i="24"/>
  <c r="BF620" i="24"/>
  <c r="BE620" i="24"/>
  <c r="BD620" i="24"/>
  <c r="BC620" i="24"/>
  <c r="BB620" i="24"/>
  <c r="BA620" i="24"/>
  <c r="AZ620" i="24"/>
  <c r="AY620" i="24"/>
  <c r="BN619" i="24"/>
  <c r="BM619" i="24"/>
  <c r="BL619" i="24"/>
  <c r="BK619" i="24"/>
  <c r="BJ619" i="24"/>
  <c r="BI619" i="24"/>
  <c r="BG619" i="24"/>
  <c r="BF619" i="24"/>
  <c r="BE619" i="24"/>
  <c r="BD619" i="24"/>
  <c r="BC619" i="24"/>
  <c r="BB619" i="24"/>
  <c r="BA619" i="24"/>
  <c r="AZ619" i="24"/>
  <c r="AY619" i="24"/>
  <c r="BN618" i="24"/>
  <c r="BM618" i="24"/>
  <c r="BL618" i="24"/>
  <c r="BK618" i="24"/>
  <c r="BJ618" i="24"/>
  <c r="BI618" i="24"/>
  <c r="BG618" i="24"/>
  <c r="BF618" i="24"/>
  <c r="BE618" i="24"/>
  <c r="BD618" i="24"/>
  <c r="BC618" i="24"/>
  <c r="BB618" i="24"/>
  <c r="BA618" i="24"/>
  <c r="AZ618" i="24"/>
  <c r="AY618" i="24"/>
  <c r="BN617" i="24"/>
  <c r="BM617" i="24"/>
  <c r="BL617" i="24"/>
  <c r="BK617" i="24"/>
  <c r="BJ617" i="24"/>
  <c r="BI617" i="24"/>
  <c r="BG617" i="24"/>
  <c r="BF617" i="24"/>
  <c r="BE617" i="24"/>
  <c r="BD617" i="24"/>
  <c r="BC617" i="24"/>
  <c r="BB617" i="24"/>
  <c r="BA617" i="24"/>
  <c r="AZ617" i="24"/>
  <c r="AY617" i="24"/>
  <c r="BN616" i="24"/>
  <c r="BM616" i="24"/>
  <c r="BL616" i="24"/>
  <c r="BK616" i="24"/>
  <c r="BJ616" i="24"/>
  <c r="BI616" i="24"/>
  <c r="BG616" i="24"/>
  <c r="BF616" i="24"/>
  <c r="BE616" i="24"/>
  <c r="BD616" i="24"/>
  <c r="BC616" i="24"/>
  <c r="BB616" i="24"/>
  <c r="BA616" i="24"/>
  <c r="AZ616" i="24"/>
  <c r="AY616" i="24"/>
  <c r="BN615" i="24"/>
  <c r="BM615" i="24"/>
  <c r="BL615" i="24"/>
  <c r="BK615" i="24"/>
  <c r="BJ615" i="24"/>
  <c r="BI615" i="24"/>
  <c r="BG615" i="24"/>
  <c r="BF615" i="24"/>
  <c r="BE615" i="24"/>
  <c r="BD615" i="24"/>
  <c r="BC615" i="24"/>
  <c r="BB615" i="24"/>
  <c r="BA615" i="24"/>
  <c r="AZ615" i="24"/>
  <c r="AY615" i="24"/>
  <c r="BN614" i="24"/>
  <c r="BM614" i="24"/>
  <c r="BL614" i="24"/>
  <c r="BK614" i="24"/>
  <c r="BJ614" i="24"/>
  <c r="BI614" i="24"/>
  <c r="BG614" i="24"/>
  <c r="BF614" i="24"/>
  <c r="BE614" i="24"/>
  <c r="BD614" i="24"/>
  <c r="BC614" i="24"/>
  <c r="BB614" i="24"/>
  <c r="BA614" i="24"/>
  <c r="AZ614" i="24"/>
  <c r="AY614" i="24"/>
  <c r="BN613" i="24"/>
  <c r="BM613" i="24"/>
  <c r="BL613" i="24"/>
  <c r="BK613" i="24"/>
  <c r="BJ613" i="24"/>
  <c r="BI613" i="24"/>
  <c r="BG613" i="24"/>
  <c r="BF613" i="24"/>
  <c r="BE613" i="24"/>
  <c r="BD613" i="24"/>
  <c r="BC613" i="24"/>
  <c r="BB613" i="24"/>
  <c r="BA613" i="24"/>
  <c r="AZ613" i="24"/>
  <c r="AY613" i="24"/>
  <c r="BN612" i="24"/>
  <c r="BM612" i="24"/>
  <c r="BL612" i="24"/>
  <c r="BK612" i="24"/>
  <c r="BJ612" i="24"/>
  <c r="BI612" i="24"/>
  <c r="BG612" i="24"/>
  <c r="BF612" i="24"/>
  <c r="BE612" i="24"/>
  <c r="BD612" i="24"/>
  <c r="BC612" i="24"/>
  <c r="BB612" i="24"/>
  <c r="BA612" i="24"/>
  <c r="AZ612" i="24"/>
  <c r="AY612" i="24"/>
  <c r="BN611" i="24"/>
  <c r="BM611" i="24"/>
  <c r="BL611" i="24"/>
  <c r="BK611" i="24"/>
  <c r="BJ611" i="24"/>
  <c r="BI611" i="24"/>
  <c r="BG611" i="24"/>
  <c r="BF611" i="24"/>
  <c r="BE611" i="24"/>
  <c r="BD611" i="24"/>
  <c r="BC611" i="24"/>
  <c r="BB611" i="24"/>
  <c r="BA611" i="24"/>
  <c r="AZ611" i="24"/>
  <c r="AY611" i="24"/>
  <c r="BN610" i="24"/>
  <c r="BM610" i="24"/>
  <c r="BL610" i="24"/>
  <c r="BK610" i="24"/>
  <c r="BJ610" i="24"/>
  <c r="BI610" i="24"/>
  <c r="BG610" i="24"/>
  <c r="BF610" i="24"/>
  <c r="BE610" i="24"/>
  <c r="BD610" i="24"/>
  <c r="BC610" i="24"/>
  <c r="BB610" i="24"/>
  <c r="BA610" i="24"/>
  <c r="AZ610" i="24"/>
  <c r="AY610" i="24"/>
  <c r="BN605" i="24"/>
  <c r="BM605" i="24"/>
  <c r="BL605" i="24"/>
  <c r="BK605" i="24"/>
  <c r="BI605" i="24"/>
  <c r="BG605" i="24"/>
  <c r="BE605" i="24"/>
  <c r="BD605" i="24"/>
  <c r="BC605" i="24"/>
  <c r="BA605" i="24"/>
  <c r="AZ605" i="24"/>
  <c r="AY605" i="24"/>
  <c r="BN604" i="24"/>
  <c r="BM604" i="24"/>
  <c r="BL604" i="24"/>
  <c r="BK604" i="24"/>
  <c r="BJ604" i="24"/>
  <c r="BI604" i="24"/>
  <c r="BG604" i="24"/>
  <c r="BF604" i="24"/>
  <c r="BE604" i="24"/>
  <c r="BD604" i="24"/>
  <c r="BC604" i="24"/>
  <c r="BB604" i="24"/>
  <c r="BA604" i="24"/>
  <c r="AZ604" i="24"/>
  <c r="AY604" i="24"/>
  <c r="BN603" i="24"/>
  <c r="BM603" i="24"/>
  <c r="BL603" i="24"/>
  <c r="BK603" i="24"/>
  <c r="BJ603" i="24"/>
  <c r="BI603" i="24"/>
  <c r="BG603" i="24"/>
  <c r="BF603" i="24"/>
  <c r="BE603" i="24"/>
  <c r="BD603" i="24"/>
  <c r="BC603" i="24"/>
  <c r="BB603" i="24"/>
  <c r="BA603" i="24"/>
  <c r="AZ603" i="24"/>
  <c r="AY603" i="24"/>
  <c r="BN602" i="24"/>
  <c r="BM602" i="24"/>
  <c r="BL602" i="24"/>
  <c r="BK602" i="24"/>
  <c r="BJ602" i="24"/>
  <c r="BI602" i="24"/>
  <c r="BG602" i="24"/>
  <c r="BF602" i="24"/>
  <c r="BE602" i="24"/>
  <c r="BD602" i="24"/>
  <c r="BC602" i="24"/>
  <c r="BB602" i="24"/>
  <c r="BA602" i="24"/>
  <c r="AZ602" i="24"/>
  <c r="AY602" i="24"/>
  <c r="BN601" i="24"/>
  <c r="BM601" i="24"/>
  <c r="BL601" i="24"/>
  <c r="BK601" i="24"/>
  <c r="BJ601" i="24"/>
  <c r="BI601" i="24"/>
  <c r="BG601" i="24"/>
  <c r="BF601" i="24"/>
  <c r="BE601" i="24"/>
  <c r="BD601" i="24"/>
  <c r="BC601" i="24"/>
  <c r="BB601" i="24"/>
  <c r="BA601" i="24"/>
  <c r="AZ601" i="24"/>
  <c r="AY601" i="24"/>
  <c r="BN600" i="24"/>
  <c r="BM600" i="24"/>
  <c r="BL600" i="24"/>
  <c r="BK600" i="24"/>
  <c r="BJ600" i="24"/>
  <c r="BI600" i="24"/>
  <c r="BG600" i="24"/>
  <c r="BF600" i="24"/>
  <c r="BE600" i="24"/>
  <c r="BD600" i="24"/>
  <c r="BC600" i="24"/>
  <c r="BB600" i="24"/>
  <c r="BA600" i="24"/>
  <c r="AZ600" i="24"/>
  <c r="AY600" i="24"/>
  <c r="BN599" i="24"/>
  <c r="BM599" i="24"/>
  <c r="BL599" i="24"/>
  <c r="BK599" i="24"/>
  <c r="BJ599" i="24"/>
  <c r="BI599" i="24"/>
  <c r="BG599" i="24"/>
  <c r="BF599" i="24"/>
  <c r="BE599" i="24"/>
  <c r="BD599" i="24"/>
  <c r="BC599" i="24"/>
  <c r="BB599" i="24"/>
  <c r="BA599" i="24"/>
  <c r="AZ599" i="24"/>
  <c r="AY599" i="24"/>
  <c r="BN598" i="24"/>
  <c r="BM598" i="24"/>
  <c r="BL598" i="24"/>
  <c r="BK598" i="24"/>
  <c r="BJ598" i="24"/>
  <c r="BI598" i="24"/>
  <c r="BG598" i="24"/>
  <c r="BF598" i="24"/>
  <c r="BE598" i="24"/>
  <c r="BD598" i="24"/>
  <c r="BC598" i="24"/>
  <c r="BB598" i="24"/>
  <c r="BA598" i="24"/>
  <c r="AZ598" i="24"/>
  <c r="AY598" i="24"/>
  <c r="BN597" i="24"/>
  <c r="BM597" i="24"/>
  <c r="BL597" i="24"/>
  <c r="BK597" i="24"/>
  <c r="BJ597" i="24"/>
  <c r="BI597" i="24"/>
  <c r="BG597" i="24"/>
  <c r="BF597" i="24"/>
  <c r="BE597" i="24"/>
  <c r="BD597" i="24"/>
  <c r="BC597" i="24"/>
  <c r="BB597" i="24"/>
  <c r="BA597" i="24"/>
  <c r="AZ597" i="24"/>
  <c r="AY597" i="24"/>
  <c r="BN596" i="24"/>
  <c r="BM596" i="24"/>
  <c r="BL596" i="24"/>
  <c r="BK596" i="24"/>
  <c r="BJ596" i="24"/>
  <c r="BI596" i="24"/>
  <c r="BG596" i="24"/>
  <c r="BF596" i="24"/>
  <c r="BE596" i="24"/>
  <c r="BD596" i="24"/>
  <c r="BC596" i="24"/>
  <c r="BB596" i="24"/>
  <c r="BA596" i="24"/>
  <c r="AZ596" i="24"/>
  <c r="AY596" i="24"/>
  <c r="BN595" i="24"/>
  <c r="BM595" i="24"/>
  <c r="BL595" i="24"/>
  <c r="BK595" i="24"/>
  <c r="BJ595" i="24"/>
  <c r="BI595" i="24"/>
  <c r="BG595" i="24"/>
  <c r="BF595" i="24"/>
  <c r="BE595" i="24"/>
  <c r="BD595" i="24"/>
  <c r="BC595" i="24"/>
  <c r="BB595" i="24"/>
  <c r="BA595" i="24"/>
  <c r="AZ595" i="24"/>
  <c r="AY595" i="24"/>
  <c r="BN594" i="24"/>
  <c r="BM594" i="24"/>
  <c r="BL594" i="24"/>
  <c r="BK594" i="24"/>
  <c r="BJ594" i="24"/>
  <c r="BI594" i="24"/>
  <c r="BG594" i="24"/>
  <c r="BF594" i="24"/>
  <c r="BE594" i="24"/>
  <c r="BD594" i="24"/>
  <c r="BC594" i="24"/>
  <c r="BB594" i="24"/>
  <c r="BA594" i="24"/>
  <c r="AZ594" i="24"/>
  <c r="AY594" i="24"/>
  <c r="BN593" i="24"/>
  <c r="BM593" i="24"/>
  <c r="BL593" i="24"/>
  <c r="BK593" i="24"/>
  <c r="BJ593" i="24"/>
  <c r="BI593" i="24"/>
  <c r="BG593" i="24"/>
  <c r="BF593" i="24"/>
  <c r="BE593" i="24"/>
  <c r="BD593" i="24"/>
  <c r="BC593" i="24"/>
  <c r="BB593" i="24"/>
  <c r="BA593" i="24"/>
  <c r="AZ593" i="24"/>
  <c r="AY593" i="24"/>
  <c r="BN592" i="24"/>
  <c r="BM592" i="24"/>
  <c r="BL592" i="24"/>
  <c r="BK592" i="24"/>
  <c r="BJ592" i="24"/>
  <c r="BI592" i="24"/>
  <c r="BG592" i="24"/>
  <c r="BF592" i="24"/>
  <c r="BE592" i="24"/>
  <c r="BD592" i="24"/>
  <c r="BC592" i="24"/>
  <c r="BB592" i="24"/>
  <c r="BA592" i="24"/>
  <c r="AZ592" i="24"/>
  <c r="AY592" i="24"/>
  <c r="BN591" i="24"/>
  <c r="BM591" i="24"/>
  <c r="BL591" i="24"/>
  <c r="BK591" i="24"/>
  <c r="BJ591" i="24"/>
  <c r="BI591" i="24"/>
  <c r="BG591" i="24"/>
  <c r="BF591" i="24"/>
  <c r="BE591" i="24"/>
  <c r="BD591" i="24"/>
  <c r="BC591" i="24"/>
  <c r="BB591" i="24"/>
  <c r="BA591" i="24"/>
  <c r="AZ591" i="24"/>
  <c r="AY591" i="24"/>
  <c r="BN590" i="24"/>
  <c r="BM590" i="24"/>
  <c r="BL590" i="24"/>
  <c r="BK590" i="24"/>
  <c r="BJ590" i="24"/>
  <c r="BI590" i="24"/>
  <c r="BG590" i="24"/>
  <c r="BF590" i="24"/>
  <c r="BE590" i="24"/>
  <c r="BD590" i="24"/>
  <c r="BC590" i="24"/>
  <c r="BB590" i="24"/>
  <c r="BA590" i="24"/>
  <c r="AZ590" i="24"/>
  <c r="AY590" i="24"/>
  <c r="BN589" i="24"/>
  <c r="BM589" i="24"/>
  <c r="BL589" i="24"/>
  <c r="BK589" i="24"/>
  <c r="BJ589" i="24"/>
  <c r="BI589" i="24"/>
  <c r="BG589" i="24"/>
  <c r="BF589" i="24"/>
  <c r="BE589" i="24"/>
  <c r="BD589" i="24"/>
  <c r="BC589" i="24"/>
  <c r="BB589" i="24"/>
  <c r="BA589" i="24"/>
  <c r="AZ589" i="24"/>
  <c r="AY589" i="24"/>
  <c r="BN588" i="24"/>
  <c r="BM588" i="24"/>
  <c r="BL588" i="24"/>
  <c r="BK588" i="24"/>
  <c r="BJ588" i="24"/>
  <c r="BI588" i="24"/>
  <c r="BG588" i="24"/>
  <c r="BF588" i="24"/>
  <c r="BE588" i="24"/>
  <c r="BD588" i="24"/>
  <c r="BC588" i="24"/>
  <c r="BB588" i="24"/>
  <c r="BA588" i="24"/>
  <c r="AZ588" i="24"/>
  <c r="AY588" i="24"/>
  <c r="BN587" i="24"/>
  <c r="BM587" i="24"/>
  <c r="BL587" i="24"/>
  <c r="BK587" i="24"/>
  <c r="BJ587" i="24"/>
  <c r="BI587" i="24"/>
  <c r="BG587" i="24"/>
  <c r="BF587" i="24"/>
  <c r="BE587" i="24"/>
  <c r="BD587" i="24"/>
  <c r="BC587" i="24"/>
  <c r="BB587" i="24"/>
  <c r="BA587" i="24"/>
  <c r="AZ587" i="24"/>
  <c r="AY587" i="24"/>
  <c r="BN586" i="24"/>
  <c r="BM586" i="24"/>
  <c r="BL586" i="24"/>
  <c r="BK586" i="24"/>
  <c r="BJ586" i="24"/>
  <c r="BI586" i="24"/>
  <c r="BG586" i="24"/>
  <c r="BF586" i="24"/>
  <c r="BE586" i="24"/>
  <c r="BD586" i="24"/>
  <c r="BC586" i="24"/>
  <c r="BB586" i="24"/>
  <c r="BA586" i="24"/>
  <c r="AZ586" i="24"/>
  <c r="AY586" i="24"/>
  <c r="BN581" i="24"/>
  <c r="BM581" i="24"/>
  <c r="BL581" i="24"/>
  <c r="BK581" i="24"/>
  <c r="BI581" i="24"/>
  <c r="BG581" i="24"/>
  <c r="BE581" i="24"/>
  <c r="BD581" i="24"/>
  <c r="BC581" i="24"/>
  <c r="BA581" i="24"/>
  <c r="AZ581" i="24"/>
  <c r="AY581" i="24"/>
  <c r="BN580" i="24"/>
  <c r="BM580" i="24"/>
  <c r="BL580" i="24"/>
  <c r="BK580" i="24"/>
  <c r="BJ580" i="24"/>
  <c r="BI580" i="24"/>
  <c r="BG580" i="24"/>
  <c r="BF580" i="24"/>
  <c r="BE580" i="24"/>
  <c r="BD580" i="24"/>
  <c r="BC580" i="24"/>
  <c r="BB580" i="24"/>
  <c r="BA580" i="24"/>
  <c r="AZ580" i="24"/>
  <c r="AY580" i="24"/>
  <c r="BN579" i="24"/>
  <c r="BM579" i="24"/>
  <c r="BL579" i="24"/>
  <c r="BK579" i="24"/>
  <c r="BJ579" i="24"/>
  <c r="BI579" i="24"/>
  <c r="BG579" i="24"/>
  <c r="BF579" i="24"/>
  <c r="BE579" i="24"/>
  <c r="BD579" i="24"/>
  <c r="BC579" i="24"/>
  <c r="BB579" i="24"/>
  <c r="BA579" i="24"/>
  <c r="AZ579" i="24"/>
  <c r="AY579" i="24"/>
  <c r="BN578" i="24"/>
  <c r="BM578" i="24"/>
  <c r="BL578" i="24"/>
  <c r="BK578" i="24"/>
  <c r="BJ578" i="24"/>
  <c r="BI578" i="24"/>
  <c r="BG578" i="24"/>
  <c r="BF578" i="24"/>
  <c r="BE578" i="24"/>
  <c r="BD578" i="24"/>
  <c r="BC578" i="24"/>
  <c r="BB578" i="24"/>
  <c r="BA578" i="24"/>
  <c r="AZ578" i="24"/>
  <c r="AY578" i="24"/>
  <c r="BN577" i="24"/>
  <c r="BM577" i="24"/>
  <c r="BL577" i="24"/>
  <c r="BK577" i="24"/>
  <c r="BJ577" i="24"/>
  <c r="BI577" i="24"/>
  <c r="BG577" i="24"/>
  <c r="BF577" i="24"/>
  <c r="BE577" i="24"/>
  <c r="BD577" i="24"/>
  <c r="BC577" i="24"/>
  <c r="BB577" i="24"/>
  <c r="BA577" i="24"/>
  <c r="AZ577" i="24"/>
  <c r="AY577" i="24"/>
  <c r="BN576" i="24"/>
  <c r="BM576" i="24"/>
  <c r="BL576" i="24"/>
  <c r="BK576" i="24"/>
  <c r="BJ576" i="24"/>
  <c r="BI576" i="24"/>
  <c r="BG576" i="24"/>
  <c r="BF576" i="24"/>
  <c r="BE576" i="24"/>
  <c r="BD576" i="24"/>
  <c r="BC576" i="24"/>
  <c r="BB576" i="24"/>
  <c r="BA576" i="24"/>
  <c r="AZ576" i="24"/>
  <c r="AY576" i="24"/>
  <c r="BN575" i="24"/>
  <c r="BM575" i="24"/>
  <c r="BL575" i="24"/>
  <c r="BK575" i="24"/>
  <c r="BJ575" i="24"/>
  <c r="BI575" i="24"/>
  <c r="BG575" i="24"/>
  <c r="BF575" i="24"/>
  <c r="BE575" i="24"/>
  <c r="BD575" i="24"/>
  <c r="BC575" i="24"/>
  <c r="BB575" i="24"/>
  <c r="BA575" i="24"/>
  <c r="AZ575" i="24"/>
  <c r="AY575" i="24"/>
  <c r="BN574" i="24"/>
  <c r="BM574" i="24"/>
  <c r="BL574" i="24"/>
  <c r="BK574" i="24"/>
  <c r="BJ574" i="24"/>
  <c r="BI574" i="24"/>
  <c r="BG574" i="24"/>
  <c r="BF574" i="24"/>
  <c r="BE574" i="24"/>
  <c r="BD574" i="24"/>
  <c r="BC574" i="24"/>
  <c r="BB574" i="24"/>
  <c r="BA574" i="24"/>
  <c r="AZ574" i="24"/>
  <c r="AY574" i="24"/>
  <c r="BN573" i="24"/>
  <c r="BM573" i="24"/>
  <c r="BL573" i="24"/>
  <c r="BK573" i="24"/>
  <c r="BJ573" i="24"/>
  <c r="BI573" i="24"/>
  <c r="BG573" i="24"/>
  <c r="BF573" i="24"/>
  <c r="BE573" i="24"/>
  <c r="BD573" i="24"/>
  <c r="BC573" i="24"/>
  <c r="BB573" i="24"/>
  <c r="BA573" i="24"/>
  <c r="AZ573" i="24"/>
  <c r="AY573" i="24"/>
  <c r="BN572" i="24"/>
  <c r="BM572" i="24"/>
  <c r="BL572" i="24"/>
  <c r="BK572" i="24"/>
  <c r="BJ572" i="24"/>
  <c r="BI572" i="24"/>
  <c r="BG572" i="24"/>
  <c r="BF572" i="24"/>
  <c r="BE572" i="24"/>
  <c r="BD572" i="24"/>
  <c r="BC572" i="24"/>
  <c r="BB572" i="24"/>
  <c r="BA572" i="24"/>
  <c r="AZ572" i="24"/>
  <c r="AY572" i="24"/>
  <c r="BN571" i="24"/>
  <c r="BM571" i="24"/>
  <c r="BL571" i="24"/>
  <c r="BK571" i="24"/>
  <c r="BJ571" i="24"/>
  <c r="BI571" i="24"/>
  <c r="BG571" i="24"/>
  <c r="BF571" i="24"/>
  <c r="BE571" i="24"/>
  <c r="BD571" i="24"/>
  <c r="BC571" i="24"/>
  <c r="BB571" i="24"/>
  <c r="BA571" i="24"/>
  <c r="AZ571" i="24"/>
  <c r="AY571" i="24"/>
  <c r="BN570" i="24"/>
  <c r="BM570" i="24"/>
  <c r="BL570" i="24"/>
  <c r="BK570" i="24"/>
  <c r="BJ570" i="24"/>
  <c r="BI570" i="24"/>
  <c r="BG570" i="24"/>
  <c r="BF570" i="24"/>
  <c r="BE570" i="24"/>
  <c r="BD570" i="24"/>
  <c r="BC570" i="24"/>
  <c r="BB570" i="24"/>
  <c r="BA570" i="24"/>
  <c r="AZ570" i="24"/>
  <c r="AY570" i="24"/>
  <c r="BN569" i="24"/>
  <c r="BM569" i="24"/>
  <c r="BL569" i="24"/>
  <c r="BK569" i="24"/>
  <c r="BJ569" i="24"/>
  <c r="BI569" i="24"/>
  <c r="BG569" i="24"/>
  <c r="BF569" i="24"/>
  <c r="BE569" i="24"/>
  <c r="BD569" i="24"/>
  <c r="BC569" i="24"/>
  <c r="BB569" i="24"/>
  <c r="BA569" i="24"/>
  <c r="AZ569" i="24"/>
  <c r="AY569" i="24"/>
  <c r="BN568" i="24"/>
  <c r="BM568" i="24"/>
  <c r="BL568" i="24"/>
  <c r="BK568" i="24"/>
  <c r="BJ568" i="24"/>
  <c r="BI568" i="24"/>
  <c r="BG568" i="24"/>
  <c r="BF568" i="24"/>
  <c r="BE568" i="24"/>
  <c r="BD568" i="24"/>
  <c r="BC568" i="24"/>
  <c r="BB568" i="24"/>
  <c r="BA568" i="24"/>
  <c r="AZ568" i="24"/>
  <c r="AY568" i="24"/>
  <c r="BN567" i="24"/>
  <c r="BM567" i="24"/>
  <c r="BL567" i="24"/>
  <c r="BK567" i="24"/>
  <c r="BJ567" i="24"/>
  <c r="BI567" i="24"/>
  <c r="BG567" i="24"/>
  <c r="BF567" i="24"/>
  <c r="BE567" i="24"/>
  <c r="BD567" i="24"/>
  <c r="BC567" i="24"/>
  <c r="BB567" i="24"/>
  <c r="BA567" i="24"/>
  <c r="AZ567" i="24"/>
  <c r="AY567" i="24"/>
  <c r="BN566" i="24"/>
  <c r="BM566" i="24"/>
  <c r="BL566" i="24"/>
  <c r="BK566" i="24"/>
  <c r="BJ566" i="24"/>
  <c r="BI566" i="24"/>
  <c r="BG566" i="24"/>
  <c r="BF566" i="24"/>
  <c r="BE566" i="24"/>
  <c r="BD566" i="24"/>
  <c r="BC566" i="24"/>
  <c r="BB566" i="24"/>
  <c r="BA566" i="24"/>
  <c r="AZ566" i="24"/>
  <c r="AY566" i="24"/>
  <c r="BN565" i="24"/>
  <c r="BM565" i="24"/>
  <c r="BL565" i="24"/>
  <c r="BK565" i="24"/>
  <c r="BJ565" i="24"/>
  <c r="BI565" i="24"/>
  <c r="BG565" i="24"/>
  <c r="BF565" i="24"/>
  <c r="BE565" i="24"/>
  <c r="BD565" i="24"/>
  <c r="BC565" i="24"/>
  <c r="BB565" i="24"/>
  <c r="BA565" i="24"/>
  <c r="AZ565" i="24"/>
  <c r="AY565" i="24"/>
  <c r="BN564" i="24"/>
  <c r="BM564" i="24"/>
  <c r="BL564" i="24"/>
  <c r="BK564" i="24"/>
  <c r="BJ564" i="24"/>
  <c r="BI564" i="24"/>
  <c r="BG564" i="24"/>
  <c r="BF564" i="24"/>
  <c r="BE564" i="24"/>
  <c r="BD564" i="24"/>
  <c r="BC564" i="24"/>
  <c r="BB564" i="24"/>
  <c r="BA564" i="24"/>
  <c r="AZ564" i="24"/>
  <c r="AY564" i="24"/>
  <c r="BN563" i="24"/>
  <c r="BM563" i="24"/>
  <c r="BL563" i="24"/>
  <c r="BK563" i="24"/>
  <c r="BJ563" i="24"/>
  <c r="BI563" i="24"/>
  <c r="BG563" i="24"/>
  <c r="BF563" i="24"/>
  <c r="BE563" i="24"/>
  <c r="BD563" i="24"/>
  <c r="BC563" i="24"/>
  <c r="BB563" i="24"/>
  <c r="BA563" i="24"/>
  <c r="AZ563" i="24"/>
  <c r="AY563" i="24"/>
  <c r="BN562" i="24"/>
  <c r="BM562" i="24"/>
  <c r="BL562" i="24"/>
  <c r="BK562" i="24"/>
  <c r="BJ562" i="24"/>
  <c r="BI562" i="24"/>
  <c r="BG562" i="24"/>
  <c r="BF562" i="24"/>
  <c r="BE562" i="24"/>
  <c r="BD562" i="24"/>
  <c r="BC562" i="24"/>
  <c r="BB562" i="24"/>
  <c r="BA562" i="24"/>
  <c r="AZ562" i="24"/>
  <c r="AY562" i="24"/>
  <c r="BN557" i="24"/>
  <c r="BM557" i="24"/>
  <c r="BL557" i="24"/>
  <c r="BK557" i="24"/>
  <c r="BJ557" i="24"/>
  <c r="BI557" i="24"/>
  <c r="BG557" i="24"/>
  <c r="BF557" i="24"/>
  <c r="BE557" i="24"/>
  <c r="BD557" i="24"/>
  <c r="BC557" i="24"/>
  <c r="BA557" i="24"/>
  <c r="AZ557" i="24"/>
  <c r="AY557" i="24"/>
  <c r="BN556" i="24"/>
  <c r="BM556" i="24"/>
  <c r="BL556" i="24"/>
  <c r="BK556" i="24"/>
  <c r="BJ556" i="24"/>
  <c r="BI556" i="24"/>
  <c r="BG556" i="24"/>
  <c r="BF556" i="24"/>
  <c r="BE556" i="24"/>
  <c r="BD556" i="24"/>
  <c r="BC556" i="24"/>
  <c r="BB556" i="24"/>
  <c r="BA556" i="24"/>
  <c r="AZ556" i="24"/>
  <c r="AY556" i="24"/>
  <c r="BN555" i="24"/>
  <c r="BM555" i="24"/>
  <c r="BL555" i="24"/>
  <c r="BK555" i="24"/>
  <c r="BJ555" i="24"/>
  <c r="BI555" i="24"/>
  <c r="BG555" i="24"/>
  <c r="BF555" i="24"/>
  <c r="BE555" i="24"/>
  <c r="BD555" i="24"/>
  <c r="BC555" i="24"/>
  <c r="BB555" i="24"/>
  <c r="BA555" i="24"/>
  <c r="AZ555" i="24"/>
  <c r="AY555" i="24"/>
  <c r="BN554" i="24"/>
  <c r="BM554" i="24"/>
  <c r="BL554" i="24"/>
  <c r="BK554" i="24"/>
  <c r="BJ554" i="24"/>
  <c r="BI554" i="24"/>
  <c r="BG554" i="24"/>
  <c r="BF554" i="24"/>
  <c r="BE554" i="24"/>
  <c r="BD554" i="24"/>
  <c r="BC554" i="24"/>
  <c r="BB554" i="24"/>
  <c r="BA554" i="24"/>
  <c r="AZ554" i="24"/>
  <c r="AY554" i="24"/>
  <c r="BN553" i="24"/>
  <c r="BM553" i="24"/>
  <c r="BL553" i="24"/>
  <c r="BK553" i="24"/>
  <c r="BJ553" i="24"/>
  <c r="BI553" i="24"/>
  <c r="BG553" i="24"/>
  <c r="BF553" i="24"/>
  <c r="BE553" i="24"/>
  <c r="BD553" i="24"/>
  <c r="BC553" i="24"/>
  <c r="BB553" i="24"/>
  <c r="BA553" i="24"/>
  <c r="AZ553" i="24"/>
  <c r="AY553" i="24"/>
  <c r="BN552" i="24"/>
  <c r="BM552" i="24"/>
  <c r="BL552" i="24"/>
  <c r="BK552" i="24"/>
  <c r="BJ552" i="24"/>
  <c r="BI552" i="24"/>
  <c r="BG552" i="24"/>
  <c r="BF552" i="24"/>
  <c r="BE552" i="24"/>
  <c r="BD552" i="24"/>
  <c r="BC552" i="24"/>
  <c r="BB552" i="24"/>
  <c r="BA552" i="24"/>
  <c r="AZ552" i="24"/>
  <c r="AY552" i="24"/>
  <c r="BN551" i="24"/>
  <c r="BM551" i="24"/>
  <c r="BL551" i="24"/>
  <c r="BK551" i="24"/>
  <c r="BJ551" i="24"/>
  <c r="BI551" i="24"/>
  <c r="BG551" i="24"/>
  <c r="BF551" i="24"/>
  <c r="BE551" i="24"/>
  <c r="BD551" i="24"/>
  <c r="BC551" i="24"/>
  <c r="BB551" i="24"/>
  <c r="BA551" i="24"/>
  <c r="AZ551" i="24"/>
  <c r="AY551" i="24"/>
  <c r="BN550" i="24"/>
  <c r="BM550" i="24"/>
  <c r="BL550" i="24"/>
  <c r="BK550" i="24"/>
  <c r="BJ550" i="24"/>
  <c r="BI550" i="24"/>
  <c r="BG550" i="24"/>
  <c r="BF550" i="24"/>
  <c r="BE550" i="24"/>
  <c r="BD550" i="24"/>
  <c r="BC550" i="24"/>
  <c r="BB550" i="24"/>
  <c r="BA550" i="24"/>
  <c r="AZ550" i="24"/>
  <c r="AY550" i="24"/>
  <c r="BN549" i="24"/>
  <c r="BM549" i="24"/>
  <c r="BL549" i="24"/>
  <c r="BK549" i="24"/>
  <c r="BJ549" i="24"/>
  <c r="BI549" i="24"/>
  <c r="BG549" i="24"/>
  <c r="BF549" i="24"/>
  <c r="BE549" i="24"/>
  <c r="BD549" i="24"/>
  <c r="BC549" i="24"/>
  <c r="BB549" i="24"/>
  <c r="BA549" i="24"/>
  <c r="AZ549" i="24"/>
  <c r="AY549" i="24"/>
  <c r="BN548" i="24"/>
  <c r="BM548" i="24"/>
  <c r="BL548" i="24"/>
  <c r="BK548" i="24"/>
  <c r="BJ548" i="24"/>
  <c r="BI548" i="24"/>
  <c r="BG548" i="24"/>
  <c r="BF548" i="24"/>
  <c r="BE548" i="24"/>
  <c r="BD548" i="24"/>
  <c r="BC548" i="24"/>
  <c r="BB548" i="24"/>
  <c r="BA548" i="24"/>
  <c r="AZ548" i="24"/>
  <c r="AY548" i="24"/>
  <c r="BN547" i="24"/>
  <c r="BM547" i="24"/>
  <c r="BL547" i="24"/>
  <c r="BK547" i="24"/>
  <c r="BJ547" i="24"/>
  <c r="BI547" i="24"/>
  <c r="BG547" i="24"/>
  <c r="BF547" i="24"/>
  <c r="BE547" i="24"/>
  <c r="BD547" i="24"/>
  <c r="BC547" i="24"/>
  <c r="BB547" i="24"/>
  <c r="BA547" i="24"/>
  <c r="AZ547" i="24"/>
  <c r="AY547" i="24"/>
  <c r="BN546" i="24"/>
  <c r="BM546" i="24"/>
  <c r="BL546" i="24"/>
  <c r="BK546" i="24"/>
  <c r="BJ546" i="24"/>
  <c r="BI546" i="24"/>
  <c r="BG546" i="24"/>
  <c r="BF546" i="24"/>
  <c r="BE546" i="24"/>
  <c r="BD546" i="24"/>
  <c r="BC546" i="24"/>
  <c r="BB546" i="24"/>
  <c r="BA546" i="24"/>
  <c r="AZ546" i="24"/>
  <c r="AY546" i="24"/>
  <c r="BN545" i="24"/>
  <c r="BM545" i="24"/>
  <c r="BL545" i="24"/>
  <c r="BK545" i="24"/>
  <c r="BJ545" i="24"/>
  <c r="BI545" i="24"/>
  <c r="BG545" i="24"/>
  <c r="BF545" i="24"/>
  <c r="BE545" i="24"/>
  <c r="BD545" i="24"/>
  <c r="BC545" i="24"/>
  <c r="BB545" i="24"/>
  <c r="BA545" i="24"/>
  <c r="AZ545" i="24"/>
  <c r="AY545" i="24"/>
  <c r="BN544" i="24"/>
  <c r="BM544" i="24"/>
  <c r="BL544" i="24"/>
  <c r="BK544" i="24"/>
  <c r="BJ544" i="24"/>
  <c r="BI544" i="24"/>
  <c r="BG544" i="24"/>
  <c r="BF544" i="24"/>
  <c r="BE544" i="24"/>
  <c r="BD544" i="24"/>
  <c r="BC544" i="24"/>
  <c r="BB544" i="24"/>
  <c r="BA544" i="24"/>
  <c r="AZ544" i="24"/>
  <c r="AY544" i="24"/>
  <c r="BN543" i="24"/>
  <c r="BM543" i="24"/>
  <c r="BL543" i="24"/>
  <c r="BK543" i="24"/>
  <c r="BJ543" i="24"/>
  <c r="BI543" i="24"/>
  <c r="BG543" i="24"/>
  <c r="BF543" i="24"/>
  <c r="BE543" i="24"/>
  <c r="BD543" i="24"/>
  <c r="BC543" i="24"/>
  <c r="BB543" i="24"/>
  <c r="BA543" i="24"/>
  <c r="AZ543" i="24"/>
  <c r="AY543" i="24"/>
  <c r="BN542" i="24"/>
  <c r="BM542" i="24"/>
  <c r="BL542" i="24"/>
  <c r="BK542" i="24"/>
  <c r="BJ542" i="24"/>
  <c r="BI542" i="24"/>
  <c r="BG542" i="24"/>
  <c r="BF542" i="24"/>
  <c r="BE542" i="24"/>
  <c r="BD542" i="24"/>
  <c r="BC542" i="24"/>
  <c r="BB542" i="24"/>
  <c r="BA542" i="24"/>
  <c r="AZ542" i="24"/>
  <c r="AY542" i="24"/>
  <c r="BN541" i="24"/>
  <c r="BM541" i="24"/>
  <c r="BL541" i="24"/>
  <c r="BK541" i="24"/>
  <c r="BJ541" i="24"/>
  <c r="BI541" i="24"/>
  <c r="BG541" i="24"/>
  <c r="BF541" i="24"/>
  <c r="BE541" i="24"/>
  <c r="BD541" i="24"/>
  <c r="BC541" i="24"/>
  <c r="BB541" i="24"/>
  <c r="BA541" i="24"/>
  <c r="AZ541" i="24"/>
  <c r="AY541" i="24"/>
  <c r="BN540" i="24"/>
  <c r="BM540" i="24"/>
  <c r="BL540" i="24"/>
  <c r="BK540" i="24"/>
  <c r="BJ540" i="24"/>
  <c r="BI540" i="24"/>
  <c r="BG540" i="24"/>
  <c r="BF540" i="24"/>
  <c r="BE540" i="24"/>
  <c r="BD540" i="24"/>
  <c r="BC540" i="24"/>
  <c r="BB540" i="24"/>
  <c r="BA540" i="24"/>
  <c r="AZ540" i="24"/>
  <c r="AY540" i="24"/>
  <c r="BN539" i="24"/>
  <c r="BM539" i="24"/>
  <c r="BL539" i="24"/>
  <c r="BK539" i="24"/>
  <c r="BJ539" i="24"/>
  <c r="BI539" i="24"/>
  <c r="BG539" i="24"/>
  <c r="BF539" i="24"/>
  <c r="BE539" i="24"/>
  <c r="BD539" i="24"/>
  <c r="BC539" i="24"/>
  <c r="BB539" i="24"/>
  <c r="BA539" i="24"/>
  <c r="AZ539" i="24"/>
  <c r="AY539" i="24"/>
  <c r="BN538" i="24"/>
  <c r="BM538" i="24"/>
  <c r="BL538" i="24"/>
  <c r="BK538" i="24"/>
  <c r="BJ538" i="24"/>
  <c r="BI538" i="24"/>
  <c r="BG538" i="24"/>
  <c r="BF538" i="24"/>
  <c r="BE538" i="24"/>
  <c r="BD538" i="24"/>
  <c r="BC538" i="24"/>
  <c r="BB538" i="24"/>
  <c r="BA538" i="24"/>
  <c r="AZ538" i="24"/>
  <c r="AY538" i="24"/>
  <c r="BN533" i="24"/>
  <c r="BM533" i="24"/>
  <c r="BL533" i="24"/>
  <c r="BK533" i="24"/>
  <c r="BJ533" i="24"/>
  <c r="BI533" i="24"/>
  <c r="BG533" i="24"/>
  <c r="BF533" i="24"/>
  <c r="BE533" i="24"/>
  <c r="BD533" i="24"/>
  <c r="BC533" i="24"/>
  <c r="BA533" i="24"/>
  <c r="AZ533" i="24"/>
  <c r="AY533" i="24"/>
  <c r="BN532" i="24"/>
  <c r="BM532" i="24"/>
  <c r="BL532" i="24"/>
  <c r="BK532" i="24"/>
  <c r="BJ532" i="24"/>
  <c r="BI532" i="24"/>
  <c r="BG532" i="24"/>
  <c r="BF532" i="24"/>
  <c r="BE532" i="24"/>
  <c r="BD532" i="24"/>
  <c r="BC532" i="24"/>
  <c r="BB532" i="24"/>
  <c r="BA532" i="24"/>
  <c r="AZ532" i="24"/>
  <c r="AY532" i="24"/>
  <c r="BN531" i="24"/>
  <c r="BM531" i="24"/>
  <c r="BL531" i="24"/>
  <c r="BK531" i="24"/>
  <c r="BJ531" i="24"/>
  <c r="BI531" i="24"/>
  <c r="BG531" i="24"/>
  <c r="BF531" i="24"/>
  <c r="BE531" i="24"/>
  <c r="BD531" i="24"/>
  <c r="BC531" i="24"/>
  <c r="BB531" i="24"/>
  <c r="BA531" i="24"/>
  <c r="AZ531" i="24"/>
  <c r="AY531" i="24"/>
  <c r="BN530" i="24"/>
  <c r="BM530" i="24"/>
  <c r="BL530" i="24"/>
  <c r="BK530" i="24"/>
  <c r="BJ530" i="24"/>
  <c r="BI530" i="24"/>
  <c r="BG530" i="24"/>
  <c r="BF530" i="24"/>
  <c r="BE530" i="24"/>
  <c r="BD530" i="24"/>
  <c r="BC530" i="24"/>
  <c r="BB530" i="24"/>
  <c r="BA530" i="24"/>
  <c r="AZ530" i="24"/>
  <c r="AY530" i="24"/>
  <c r="BN529" i="24"/>
  <c r="BM529" i="24"/>
  <c r="BL529" i="24"/>
  <c r="BK529" i="24"/>
  <c r="BJ529" i="24"/>
  <c r="BI529" i="24"/>
  <c r="BG529" i="24"/>
  <c r="BF529" i="24"/>
  <c r="BE529" i="24"/>
  <c r="BD529" i="24"/>
  <c r="BC529" i="24"/>
  <c r="BB529" i="24"/>
  <c r="BA529" i="24"/>
  <c r="AZ529" i="24"/>
  <c r="AY529" i="24"/>
  <c r="BN528" i="24"/>
  <c r="BM528" i="24"/>
  <c r="BL528" i="24"/>
  <c r="BK528" i="24"/>
  <c r="BJ528" i="24"/>
  <c r="BI528" i="24"/>
  <c r="BG528" i="24"/>
  <c r="BF528" i="24"/>
  <c r="BE528" i="24"/>
  <c r="BD528" i="24"/>
  <c r="BC528" i="24"/>
  <c r="BB528" i="24"/>
  <c r="BA528" i="24"/>
  <c r="AZ528" i="24"/>
  <c r="AY528" i="24"/>
  <c r="BN527" i="24"/>
  <c r="BM527" i="24"/>
  <c r="BL527" i="24"/>
  <c r="BK527" i="24"/>
  <c r="BJ527" i="24"/>
  <c r="BI527" i="24"/>
  <c r="BG527" i="24"/>
  <c r="BF527" i="24"/>
  <c r="BE527" i="24"/>
  <c r="BD527" i="24"/>
  <c r="BC527" i="24"/>
  <c r="BB527" i="24"/>
  <c r="BA527" i="24"/>
  <c r="AZ527" i="24"/>
  <c r="AY527" i="24"/>
  <c r="BN526" i="24"/>
  <c r="BM526" i="24"/>
  <c r="BL526" i="24"/>
  <c r="BK526" i="24"/>
  <c r="BJ526" i="24"/>
  <c r="BI526" i="24"/>
  <c r="BG526" i="24"/>
  <c r="BF526" i="24"/>
  <c r="BE526" i="24"/>
  <c r="BD526" i="24"/>
  <c r="BC526" i="24"/>
  <c r="BB526" i="24"/>
  <c r="BA526" i="24"/>
  <c r="AZ526" i="24"/>
  <c r="AY526" i="24"/>
  <c r="BN525" i="24"/>
  <c r="BM525" i="24"/>
  <c r="BL525" i="24"/>
  <c r="BK525" i="24"/>
  <c r="BJ525" i="24"/>
  <c r="BI525" i="24"/>
  <c r="BG525" i="24"/>
  <c r="BF525" i="24"/>
  <c r="BE525" i="24"/>
  <c r="BD525" i="24"/>
  <c r="BC525" i="24"/>
  <c r="BB525" i="24"/>
  <c r="BA525" i="24"/>
  <c r="AZ525" i="24"/>
  <c r="AY525" i="24"/>
  <c r="BN524" i="24"/>
  <c r="BM524" i="24"/>
  <c r="BL524" i="24"/>
  <c r="BK524" i="24"/>
  <c r="BJ524" i="24"/>
  <c r="BI524" i="24"/>
  <c r="BG524" i="24"/>
  <c r="BF524" i="24"/>
  <c r="BE524" i="24"/>
  <c r="BD524" i="24"/>
  <c r="BC524" i="24"/>
  <c r="BB524" i="24"/>
  <c r="BA524" i="24"/>
  <c r="AZ524" i="24"/>
  <c r="AY524" i="24"/>
  <c r="BN523" i="24"/>
  <c r="BM523" i="24"/>
  <c r="BL523" i="24"/>
  <c r="BK523" i="24"/>
  <c r="BJ523" i="24"/>
  <c r="BI523" i="24"/>
  <c r="BG523" i="24"/>
  <c r="BF523" i="24"/>
  <c r="BE523" i="24"/>
  <c r="BD523" i="24"/>
  <c r="BC523" i="24"/>
  <c r="BB523" i="24"/>
  <c r="BA523" i="24"/>
  <c r="AZ523" i="24"/>
  <c r="AY523" i="24"/>
  <c r="BN522" i="24"/>
  <c r="BM522" i="24"/>
  <c r="BL522" i="24"/>
  <c r="BK522" i="24"/>
  <c r="BJ522" i="24"/>
  <c r="BI522" i="24"/>
  <c r="BG522" i="24"/>
  <c r="BF522" i="24"/>
  <c r="BE522" i="24"/>
  <c r="BD522" i="24"/>
  <c r="BC522" i="24"/>
  <c r="BB522" i="24"/>
  <c r="BA522" i="24"/>
  <c r="AZ522" i="24"/>
  <c r="AY522" i="24"/>
  <c r="BN521" i="24"/>
  <c r="BM521" i="24"/>
  <c r="BL521" i="24"/>
  <c r="BK521" i="24"/>
  <c r="BJ521" i="24"/>
  <c r="BI521" i="24"/>
  <c r="BG521" i="24"/>
  <c r="BF521" i="24"/>
  <c r="BE521" i="24"/>
  <c r="BD521" i="24"/>
  <c r="BC521" i="24"/>
  <c r="BB521" i="24"/>
  <c r="BA521" i="24"/>
  <c r="AZ521" i="24"/>
  <c r="AY521" i="24"/>
  <c r="BN520" i="24"/>
  <c r="BM520" i="24"/>
  <c r="BL520" i="24"/>
  <c r="BK520" i="24"/>
  <c r="BJ520" i="24"/>
  <c r="BI520" i="24"/>
  <c r="BG520" i="24"/>
  <c r="BF520" i="24"/>
  <c r="BE520" i="24"/>
  <c r="BD520" i="24"/>
  <c r="BC520" i="24"/>
  <c r="BB520" i="24"/>
  <c r="BA520" i="24"/>
  <c r="AZ520" i="24"/>
  <c r="AY520" i="24"/>
  <c r="BN519" i="24"/>
  <c r="BM519" i="24"/>
  <c r="BL519" i="24"/>
  <c r="BK519" i="24"/>
  <c r="BJ519" i="24"/>
  <c r="BI519" i="24"/>
  <c r="BG519" i="24"/>
  <c r="BF519" i="24"/>
  <c r="BE519" i="24"/>
  <c r="BD519" i="24"/>
  <c r="BC519" i="24"/>
  <c r="BB519" i="24"/>
  <c r="BA519" i="24"/>
  <c r="AZ519" i="24"/>
  <c r="AY519" i="24"/>
  <c r="BN518" i="24"/>
  <c r="BM518" i="24"/>
  <c r="BL518" i="24"/>
  <c r="BK518" i="24"/>
  <c r="BJ518" i="24"/>
  <c r="BI518" i="24"/>
  <c r="BG518" i="24"/>
  <c r="BF518" i="24"/>
  <c r="BE518" i="24"/>
  <c r="BD518" i="24"/>
  <c r="BC518" i="24"/>
  <c r="BB518" i="24"/>
  <c r="BA518" i="24"/>
  <c r="AZ518" i="24"/>
  <c r="AY518" i="24"/>
  <c r="BN517" i="24"/>
  <c r="BM517" i="24"/>
  <c r="BL517" i="24"/>
  <c r="BK517" i="24"/>
  <c r="BJ517" i="24"/>
  <c r="BI517" i="24"/>
  <c r="BG517" i="24"/>
  <c r="BF517" i="24"/>
  <c r="BE517" i="24"/>
  <c r="BD517" i="24"/>
  <c r="BC517" i="24"/>
  <c r="BB517" i="24"/>
  <c r="BA517" i="24"/>
  <c r="AZ517" i="24"/>
  <c r="AY517" i="24"/>
  <c r="BN516" i="24"/>
  <c r="BM516" i="24"/>
  <c r="BL516" i="24"/>
  <c r="BK516" i="24"/>
  <c r="BJ516" i="24"/>
  <c r="BI516" i="24"/>
  <c r="BG516" i="24"/>
  <c r="BF516" i="24"/>
  <c r="BE516" i="24"/>
  <c r="BD516" i="24"/>
  <c r="BC516" i="24"/>
  <c r="BB516" i="24"/>
  <c r="BA516" i="24"/>
  <c r="AZ516" i="24"/>
  <c r="AY516" i="24"/>
  <c r="BN515" i="24"/>
  <c r="BM515" i="24"/>
  <c r="BL515" i="24"/>
  <c r="BK515" i="24"/>
  <c r="BJ515" i="24"/>
  <c r="BI515" i="24"/>
  <c r="BG515" i="24"/>
  <c r="BF515" i="24"/>
  <c r="BE515" i="24"/>
  <c r="BD515" i="24"/>
  <c r="BC515" i="24"/>
  <c r="BB515" i="24"/>
  <c r="BA515" i="24"/>
  <c r="AZ515" i="24"/>
  <c r="AY515" i="24"/>
  <c r="BN514" i="24"/>
  <c r="BM514" i="24"/>
  <c r="BL514" i="24"/>
  <c r="BK514" i="24"/>
  <c r="BJ514" i="24"/>
  <c r="BI514" i="24"/>
  <c r="BG514" i="24"/>
  <c r="BF514" i="24"/>
  <c r="BE514" i="24"/>
  <c r="BD514" i="24"/>
  <c r="BC514" i="24"/>
  <c r="BB514" i="24"/>
  <c r="BA514" i="24"/>
  <c r="AZ514" i="24"/>
  <c r="AY514" i="24"/>
  <c r="BN509" i="24"/>
  <c r="BM509" i="24"/>
  <c r="BL509" i="24"/>
  <c r="BK509" i="24"/>
  <c r="BJ509" i="24"/>
  <c r="BI509" i="24"/>
  <c r="BG509" i="24"/>
  <c r="BF509" i="24"/>
  <c r="BE509" i="24"/>
  <c r="BD509" i="24"/>
  <c r="BC509" i="24"/>
  <c r="BB509" i="24"/>
  <c r="BA509" i="24"/>
  <c r="AZ509" i="24"/>
  <c r="AY509" i="24"/>
  <c r="BN508" i="24"/>
  <c r="BM508" i="24"/>
  <c r="BL508" i="24"/>
  <c r="BK508" i="24"/>
  <c r="BJ508" i="24"/>
  <c r="BI508" i="24"/>
  <c r="BG508" i="24"/>
  <c r="BF508" i="24"/>
  <c r="BE508" i="24"/>
  <c r="BD508" i="24"/>
  <c r="BC508" i="24"/>
  <c r="BB508" i="24"/>
  <c r="BA508" i="24"/>
  <c r="AZ508" i="24"/>
  <c r="AY508" i="24"/>
  <c r="BN507" i="24"/>
  <c r="BM507" i="24"/>
  <c r="BL507" i="24"/>
  <c r="BK507" i="24"/>
  <c r="BJ507" i="24"/>
  <c r="BI507" i="24"/>
  <c r="BG507" i="24"/>
  <c r="BF507" i="24"/>
  <c r="BE507" i="24"/>
  <c r="BD507" i="24"/>
  <c r="BC507" i="24"/>
  <c r="BB507" i="24"/>
  <c r="BA507" i="24"/>
  <c r="AZ507" i="24"/>
  <c r="AY507" i="24"/>
  <c r="BN506" i="24"/>
  <c r="BM506" i="24"/>
  <c r="BL506" i="24"/>
  <c r="BK506" i="24"/>
  <c r="BJ506" i="24"/>
  <c r="BI506" i="24"/>
  <c r="BG506" i="24"/>
  <c r="BF506" i="24"/>
  <c r="BE506" i="24"/>
  <c r="BD506" i="24"/>
  <c r="BC506" i="24"/>
  <c r="BB506" i="24"/>
  <c r="BA506" i="24"/>
  <c r="AZ506" i="24"/>
  <c r="AY506" i="24"/>
  <c r="BN505" i="24"/>
  <c r="BM505" i="24"/>
  <c r="BL505" i="24"/>
  <c r="BK505" i="24"/>
  <c r="BJ505" i="24"/>
  <c r="BI505" i="24"/>
  <c r="BG505" i="24"/>
  <c r="BF505" i="24"/>
  <c r="BE505" i="24"/>
  <c r="BD505" i="24"/>
  <c r="BC505" i="24"/>
  <c r="BB505" i="24"/>
  <c r="BA505" i="24"/>
  <c r="AZ505" i="24"/>
  <c r="AY505" i="24"/>
  <c r="BN504" i="24"/>
  <c r="BM504" i="24"/>
  <c r="BL504" i="24"/>
  <c r="BK504" i="24"/>
  <c r="BJ504" i="24"/>
  <c r="BI504" i="24"/>
  <c r="BG504" i="24"/>
  <c r="BF504" i="24"/>
  <c r="BE504" i="24"/>
  <c r="BD504" i="24"/>
  <c r="BC504" i="24"/>
  <c r="BB504" i="24"/>
  <c r="BA504" i="24"/>
  <c r="AZ504" i="24"/>
  <c r="AY504" i="24"/>
  <c r="BN503" i="24"/>
  <c r="BM503" i="24"/>
  <c r="BL503" i="24"/>
  <c r="BK503" i="24"/>
  <c r="BJ503" i="24"/>
  <c r="BI503" i="24"/>
  <c r="BG503" i="24"/>
  <c r="BF503" i="24"/>
  <c r="BE503" i="24"/>
  <c r="BD503" i="24"/>
  <c r="BC503" i="24"/>
  <c r="BB503" i="24"/>
  <c r="BA503" i="24"/>
  <c r="AZ503" i="24"/>
  <c r="AY503" i="24"/>
  <c r="BN502" i="24"/>
  <c r="BM502" i="24"/>
  <c r="BL502" i="24"/>
  <c r="BK502" i="24"/>
  <c r="BJ502" i="24"/>
  <c r="BI502" i="24"/>
  <c r="BG502" i="24"/>
  <c r="BF502" i="24"/>
  <c r="BE502" i="24"/>
  <c r="BD502" i="24"/>
  <c r="BC502" i="24"/>
  <c r="BB502" i="24"/>
  <c r="BA502" i="24"/>
  <c r="AZ502" i="24"/>
  <c r="AY502" i="24"/>
  <c r="BN501" i="24"/>
  <c r="BM501" i="24"/>
  <c r="BL501" i="24"/>
  <c r="BK501" i="24"/>
  <c r="BJ501" i="24"/>
  <c r="BI501" i="24"/>
  <c r="BG501" i="24"/>
  <c r="BF501" i="24"/>
  <c r="BE501" i="24"/>
  <c r="BD501" i="24"/>
  <c r="BC501" i="24"/>
  <c r="BB501" i="24"/>
  <c r="BA501" i="24"/>
  <c r="AZ501" i="24"/>
  <c r="AY501" i="24"/>
  <c r="BN500" i="24"/>
  <c r="BM500" i="24"/>
  <c r="BL500" i="24"/>
  <c r="BK500" i="24"/>
  <c r="BJ500" i="24"/>
  <c r="BI500" i="24"/>
  <c r="BG500" i="24"/>
  <c r="BF500" i="24"/>
  <c r="BE500" i="24"/>
  <c r="BD500" i="24"/>
  <c r="BC500" i="24"/>
  <c r="BB500" i="24"/>
  <c r="BA500" i="24"/>
  <c r="AZ500" i="24"/>
  <c r="AY500" i="24"/>
  <c r="BN499" i="24"/>
  <c r="BM499" i="24"/>
  <c r="BL499" i="24"/>
  <c r="BK499" i="24"/>
  <c r="BJ499" i="24"/>
  <c r="BI499" i="24"/>
  <c r="BG499" i="24"/>
  <c r="BF499" i="24"/>
  <c r="BE499" i="24"/>
  <c r="BD499" i="24"/>
  <c r="BC499" i="24"/>
  <c r="BB499" i="24"/>
  <c r="BA499" i="24"/>
  <c r="AZ499" i="24"/>
  <c r="AY499" i="24"/>
  <c r="BN498" i="24"/>
  <c r="BM498" i="24"/>
  <c r="BL498" i="24"/>
  <c r="BK498" i="24"/>
  <c r="BJ498" i="24"/>
  <c r="BI498" i="24"/>
  <c r="BG498" i="24"/>
  <c r="BF498" i="24"/>
  <c r="BE498" i="24"/>
  <c r="BD498" i="24"/>
  <c r="BC498" i="24"/>
  <c r="BB498" i="24"/>
  <c r="BA498" i="24"/>
  <c r="AZ498" i="24"/>
  <c r="AY498" i="24"/>
  <c r="BN497" i="24"/>
  <c r="BM497" i="24"/>
  <c r="BL497" i="24"/>
  <c r="BK497" i="24"/>
  <c r="BJ497" i="24"/>
  <c r="BI497" i="24"/>
  <c r="BG497" i="24"/>
  <c r="BF497" i="24"/>
  <c r="BE497" i="24"/>
  <c r="BD497" i="24"/>
  <c r="BC497" i="24"/>
  <c r="BB497" i="24"/>
  <c r="BA497" i="24"/>
  <c r="AZ497" i="24"/>
  <c r="AY497" i="24"/>
  <c r="BN496" i="24"/>
  <c r="BM496" i="24"/>
  <c r="BL496" i="24"/>
  <c r="BK496" i="24"/>
  <c r="BJ496" i="24"/>
  <c r="BI496" i="24"/>
  <c r="BG496" i="24"/>
  <c r="BF496" i="24"/>
  <c r="BE496" i="24"/>
  <c r="BD496" i="24"/>
  <c r="BC496" i="24"/>
  <c r="BB496" i="24"/>
  <c r="BA496" i="24"/>
  <c r="AZ496" i="24"/>
  <c r="AY496" i="24"/>
  <c r="BN495" i="24"/>
  <c r="BM495" i="24"/>
  <c r="BL495" i="24"/>
  <c r="BK495" i="24"/>
  <c r="BJ495" i="24"/>
  <c r="BI495" i="24"/>
  <c r="BG495" i="24"/>
  <c r="BF495" i="24"/>
  <c r="BE495" i="24"/>
  <c r="BD495" i="24"/>
  <c r="BC495" i="24"/>
  <c r="BB495" i="24"/>
  <c r="BA495" i="24"/>
  <c r="AZ495" i="24"/>
  <c r="AY495" i="24"/>
  <c r="BN494" i="24"/>
  <c r="BM494" i="24"/>
  <c r="BL494" i="24"/>
  <c r="BK494" i="24"/>
  <c r="BJ494" i="24"/>
  <c r="BI494" i="24"/>
  <c r="BG494" i="24"/>
  <c r="BF494" i="24"/>
  <c r="BE494" i="24"/>
  <c r="BD494" i="24"/>
  <c r="BC494" i="24"/>
  <c r="BB494" i="24"/>
  <c r="BA494" i="24"/>
  <c r="AZ494" i="24"/>
  <c r="AY494" i="24"/>
  <c r="BN493" i="24"/>
  <c r="BM493" i="24"/>
  <c r="BL493" i="24"/>
  <c r="BK493" i="24"/>
  <c r="BJ493" i="24"/>
  <c r="BI493" i="24"/>
  <c r="BG493" i="24"/>
  <c r="BF493" i="24"/>
  <c r="BE493" i="24"/>
  <c r="BD493" i="24"/>
  <c r="BC493" i="24"/>
  <c r="BB493" i="24"/>
  <c r="BA493" i="24"/>
  <c r="AZ493" i="24"/>
  <c r="AY493" i="24"/>
  <c r="BN492" i="24"/>
  <c r="BM492" i="24"/>
  <c r="BL492" i="24"/>
  <c r="BK492" i="24"/>
  <c r="BJ492" i="24"/>
  <c r="BI492" i="24"/>
  <c r="BG492" i="24"/>
  <c r="BF492" i="24"/>
  <c r="BE492" i="24"/>
  <c r="BD492" i="24"/>
  <c r="BC492" i="24"/>
  <c r="BB492" i="24"/>
  <c r="BA492" i="24"/>
  <c r="AZ492" i="24"/>
  <c r="AY492" i="24"/>
  <c r="BN491" i="24"/>
  <c r="BM491" i="24"/>
  <c r="BL491" i="24"/>
  <c r="BK491" i="24"/>
  <c r="BJ491" i="24"/>
  <c r="BI491" i="24"/>
  <c r="BG491" i="24"/>
  <c r="BF491" i="24"/>
  <c r="BE491" i="24"/>
  <c r="BD491" i="24"/>
  <c r="BC491" i="24"/>
  <c r="BB491" i="24"/>
  <c r="BA491" i="24"/>
  <c r="AZ491" i="24"/>
  <c r="AY491" i="24"/>
  <c r="BN490" i="24"/>
  <c r="BM490" i="24"/>
  <c r="BL490" i="24"/>
  <c r="BK490" i="24"/>
  <c r="BJ490" i="24"/>
  <c r="BI490" i="24"/>
  <c r="BG490" i="24"/>
  <c r="BF490" i="24"/>
  <c r="BE490" i="24"/>
  <c r="BD490" i="24"/>
  <c r="BC490" i="24"/>
  <c r="BB490" i="24"/>
  <c r="BA490" i="24"/>
  <c r="AZ490" i="24"/>
  <c r="AY490" i="24"/>
  <c r="BN485" i="24"/>
  <c r="BM485" i="24"/>
  <c r="BL485" i="24"/>
  <c r="BK485" i="24"/>
  <c r="BJ485" i="24"/>
  <c r="BI485" i="24"/>
  <c r="BG485" i="24"/>
  <c r="BF485" i="24"/>
  <c r="BE485" i="24"/>
  <c r="BD485" i="24"/>
  <c r="BC485" i="24"/>
  <c r="BB485" i="24"/>
  <c r="BA485" i="24"/>
  <c r="AZ485" i="24"/>
  <c r="AY485" i="24"/>
  <c r="BN484" i="24"/>
  <c r="BM484" i="24"/>
  <c r="BL484" i="24"/>
  <c r="BK484" i="24"/>
  <c r="BJ484" i="24"/>
  <c r="BI484" i="24"/>
  <c r="BG484" i="24"/>
  <c r="BF484" i="24"/>
  <c r="BE484" i="24"/>
  <c r="BD484" i="24"/>
  <c r="BC484" i="24"/>
  <c r="BB484" i="24"/>
  <c r="BA484" i="24"/>
  <c r="AZ484" i="24"/>
  <c r="AY484" i="24"/>
  <c r="BN483" i="24"/>
  <c r="BM483" i="24"/>
  <c r="BL483" i="24"/>
  <c r="BK483" i="24"/>
  <c r="BJ483" i="24"/>
  <c r="BI483" i="24"/>
  <c r="BG483" i="24"/>
  <c r="BF483" i="24"/>
  <c r="BE483" i="24"/>
  <c r="BD483" i="24"/>
  <c r="BC483" i="24"/>
  <c r="BB483" i="24"/>
  <c r="BA483" i="24"/>
  <c r="AZ483" i="24"/>
  <c r="AY483" i="24"/>
  <c r="BN482" i="24"/>
  <c r="BM482" i="24"/>
  <c r="BL482" i="24"/>
  <c r="BK482" i="24"/>
  <c r="BJ482" i="24"/>
  <c r="BI482" i="24"/>
  <c r="BG482" i="24"/>
  <c r="BF482" i="24"/>
  <c r="BE482" i="24"/>
  <c r="BD482" i="24"/>
  <c r="BC482" i="24"/>
  <c r="BB482" i="24"/>
  <c r="BA482" i="24"/>
  <c r="AZ482" i="24"/>
  <c r="AY482" i="24"/>
  <c r="BN481" i="24"/>
  <c r="BM481" i="24"/>
  <c r="BL481" i="24"/>
  <c r="BK481" i="24"/>
  <c r="BJ481" i="24"/>
  <c r="BI481" i="24"/>
  <c r="BG481" i="24"/>
  <c r="BF481" i="24"/>
  <c r="BE481" i="24"/>
  <c r="BD481" i="24"/>
  <c r="BC481" i="24"/>
  <c r="BB481" i="24"/>
  <c r="BA481" i="24"/>
  <c r="AZ481" i="24"/>
  <c r="AY481" i="24"/>
  <c r="BN480" i="24"/>
  <c r="BM480" i="24"/>
  <c r="BL480" i="24"/>
  <c r="BK480" i="24"/>
  <c r="BJ480" i="24"/>
  <c r="BI480" i="24"/>
  <c r="BG480" i="24"/>
  <c r="BF480" i="24"/>
  <c r="BE480" i="24"/>
  <c r="BD480" i="24"/>
  <c r="BC480" i="24"/>
  <c r="BB480" i="24"/>
  <c r="BA480" i="24"/>
  <c r="AZ480" i="24"/>
  <c r="AY480" i="24"/>
  <c r="BN479" i="24"/>
  <c r="BM479" i="24"/>
  <c r="BL479" i="24"/>
  <c r="BK479" i="24"/>
  <c r="BJ479" i="24"/>
  <c r="BI479" i="24"/>
  <c r="BG479" i="24"/>
  <c r="BF479" i="24"/>
  <c r="BE479" i="24"/>
  <c r="BD479" i="24"/>
  <c r="BC479" i="24"/>
  <c r="BB479" i="24"/>
  <c r="BA479" i="24"/>
  <c r="AZ479" i="24"/>
  <c r="AY479" i="24"/>
  <c r="BN478" i="24"/>
  <c r="BM478" i="24"/>
  <c r="BL478" i="24"/>
  <c r="BK478" i="24"/>
  <c r="BJ478" i="24"/>
  <c r="BI478" i="24"/>
  <c r="BG478" i="24"/>
  <c r="BF478" i="24"/>
  <c r="BE478" i="24"/>
  <c r="BD478" i="24"/>
  <c r="BC478" i="24"/>
  <c r="BB478" i="24"/>
  <c r="BA478" i="24"/>
  <c r="AZ478" i="24"/>
  <c r="AY478" i="24"/>
  <c r="BN477" i="24"/>
  <c r="BM477" i="24"/>
  <c r="BL477" i="24"/>
  <c r="BK477" i="24"/>
  <c r="BJ477" i="24"/>
  <c r="BI477" i="24"/>
  <c r="BG477" i="24"/>
  <c r="BF477" i="24"/>
  <c r="BE477" i="24"/>
  <c r="BD477" i="24"/>
  <c r="BC477" i="24"/>
  <c r="BB477" i="24"/>
  <c r="BA477" i="24"/>
  <c r="AZ477" i="24"/>
  <c r="AY477" i="24"/>
  <c r="BN476" i="24"/>
  <c r="BM476" i="24"/>
  <c r="BL476" i="24"/>
  <c r="BK476" i="24"/>
  <c r="BJ476" i="24"/>
  <c r="BI476" i="24"/>
  <c r="BG476" i="24"/>
  <c r="BF476" i="24"/>
  <c r="BE476" i="24"/>
  <c r="BD476" i="24"/>
  <c r="BC476" i="24"/>
  <c r="BB476" i="24"/>
  <c r="BA476" i="24"/>
  <c r="AZ476" i="24"/>
  <c r="AY476" i="24"/>
  <c r="BN475" i="24"/>
  <c r="BM475" i="24"/>
  <c r="BL475" i="24"/>
  <c r="BK475" i="24"/>
  <c r="BJ475" i="24"/>
  <c r="BI475" i="24"/>
  <c r="BG475" i="24"/>
  <c r="BF475" i="24"/>
  <c r="BE475" i="24"/>
  <c r="BD475" i="24"/>
  <c r="BC475" i="24"/>
  <c r="BB475" i="24"/>
  <c r="BA475" i="24"/>
  <c r="AZ475" i="24"/>
  <c r="AY475" i="24"/>
  <c r="BN474" i="24"/>
  <c r="BM474" i="24"/>
  <c r="BL474" i="24"/>
  <c r="BK474" i="24"/>
  <c r="BJ474" i="24"/>
  <c r="BI474" i="24"/>
  <c r="BG474" i="24"/>
  <c r="BF474" i="24"/>
  <c r="BE474" i="24"/>
  <c r="BD474" i="24"/>
  <c r="BC474" i="24"/>
  <c r="BB474" i="24"/>
  <c r="BA474" i="24"/>
  <c r="AZ474" i="24"/>
  <c r="AY474" i="24"/>
  <c r="BN473" i="24"/>
  <c r="BM473" i="24"/>
  <c r="BL473" i="24"/>
  <c r="BK473" i="24"/>
  <c r="BJ473" i="24"/>
  <c r="BI473" i="24"/>
  <c r="BG473" i="24"/>
  <c r="BF473" i="24"/>
  <c r="BE473" i="24"/>
  <c r="BD473" i="24"/>
  <c r="BC473" i="24"/>
  <c r="BB473" i="24"/>
  <c r="BA473" i="24"/>
  <c r="AZ473" i="24"/>
  <c r="AY473" i="24"/>
  <c r="BN472" i="24"/>
  <c r="BM472" i="24"/>
  <c r="BL472" i="24"/>
  <c r="BK472" i="24"/>
  <c r="BJ472" i="24"/>
  <c r="BI472" i="24"/>
  <c r="BG472" i="24"/>
  <c r="BF472" i="24"/>
  <c r="BE472" i="24"/>
  <c r="BD472" i="24"/>
  <c r="BC472" i="24"/>
  <c r="BB472" i="24"/>
  <c r="BA472" i="24"/>
  <c r="AZ472" i="24"/>
  <c r="AY472" i="24"/>
  <c r="BN471" i="24"/>
  <c r="BM471" i="24"/>
  <c r="BL471" i="24"/>
  <c r="BK471" i="24"/>
  <c r="BJ471" i="24"/>
  <c r="BI471" i="24"/>
  <c r="BG471" i="24"/>
  <c r="BF471" i="24"/>
  <c r="BE471" i="24"/>
  <c r="BD471" i="24"/>
  <c r="BC471" i="24"/>
  <c r="BB471" i="24"/>
  <c r="BA471" i="24"/>
  <c r="AZ471" i="24"/>
  <c r="AY471" i="24"/>
  <c r="BN470" i="24"/>
  <c r="BM470" i="24"/>
  <c r="BL470" i="24"/>
  <c r="BK470" i="24"/>
  <c r="BJ470" i="24"/>
  <c r="BI470" i="24"/>
  <c r="BG470" i="24"/>
  <c r="BF470" i="24"/>
  <c r="BE470" i="24"/>
  <c r="BD470" i="24"/>
  <c r="BC470" i="24"/>
  <c r="BB470" i="24"/>
  <c r="BA470" i="24"/>
  <c r="AZ470" i="24"/>
  <c r="AY470" i="24"/>
  <c r="BN469" i="24"/>
  <c r="BM469" i="24"/>
  <c r="BL469" i="24"/>
  <c r="BK469" i="24"/>
  <c r="BJ469" i="24"/>
  <c r="BI469" i="24"/>
  <c r="BG469" i="24"/>
  <c r="BF469" i="24"/>
  <c r="BE469" i="24"/>
  <c r="BD469" i="24"/>
  <c r="BC469" i="24"/>
  <c r="BB469" i="24"/>
  <c r="BA469" i="24"/>
  <c r="AZ469" i="24"/>
  <c r="AY469" i="24"/>
  <c r="BN468" i="24"/>
  <c r="BM468" i="24"/>
  <c r="BL468" i="24"/>
  <c r="BK468" i="24"/>
  <c r="BJ468" i="24"/>
  <c r="BI468" i="24"/>
  <c r="BG468" i="24"/>
  <c r="BF468" i="24"/>
  <c r="BE468" i="24"/>
  <c r="BD468" i="24"/>
  <c r="BC468" i="24"/>
  <c r="BB468" i="24"/>
  <c r="BA468" i="24"/>
  <c r="AZ468" i="24"/>
  <c r="AY468" i="24"/>
  <c r="BN467" i="24"/>
  <c r="BM467" i="24"/>
  <c r="BL467" i="24"/>
  <c r="BK467" i="24"/>
  <c r="BJ467" i="24"/>
  <c r="BI467" i="24"/>
  <c r="BG467" i="24"/>
  <c r="BF467" i="24"/>
  <c r="BE467" i="24"/>
  <c r="BD467" i="24"/>
  <c r="BC467" i="24"/>
  <c r="BB467" i="24"/>
  <c r="BA467" i="24"/>
  <c r="AZ467" i="24"/>
  <c r="AY467" i="24"/>
  <c r="BN466" i="24"/>
  <c r="BM466" i="24"/>
  <c r="BL466" i="24"/>
  <c r="BK466" i="24"/>
  <c r="BJ466" i="24"/>
  <c r="BI466" i="24"/>
  <c r="BG466" i="24"/>
  <c r="BF466" i="24"/>
  <c r="BE466" i="24"/>
  <c r="BD466" i="24"/>
  <c r="BC466" i="24"/>
  <c r="BB466" i="24"/>
  <c r="BA466" i="24"/>
  <c r="AZ466" i="24"/>
  <c r="AY466" i="24"/>
  <c r="BN461" i="24"/>
  <c r="BM461" i="24"/>
  <c r="BL461" i="24"/>
  <c r="BK461" i="24"/>
  <c r="BJ461" i="24"/>
  <c r="BI461" i="24"/>
  <c r="BG461" i="24"/>
  <c r="BF461" i="24"/>
  <c r="BE461" i="24"/>
  <c r="BD461" i="24"/>
  <c r="BC461" i="24"/>
  <c r="BB461" i="24"/>
  <c r="BA461" i="24"/>
  <c r="AZ461" i="24"/>
  <c r="AY461" i="24"/>
  <c r="BN460" i="24"/>
  <c r="BM460" i="24"/>
  <c r="BL460" i="24"/>
  <c r="BK460" i="24"/>
  <c r="BJ460" i="24"/>
  <c r="BI460" i="24"/>
  <c r="BG460" i="24"/>
  <c r="BF460" i="24"/>
  <c r="BE460" i="24"/>
  <c r="BD460" i="24"/>
  <c r="BC460" i="24"/>
  <c r="BB460" i="24"/>
  <c r="BA460" i="24"/>
  <c r="AZ460" i="24"/>
  <c r="AY460" i="24"/>
  <c r="BN459" i="24"/>
  <c r="BM459" i="24"/>
  <c r="BL459" i="24"/>
  <c r="BK459" i="24"/>
  <c r="BJ459" i="24"/>
  <c r="BI459" i="24"/>
  <c r="BG459" i="24"/>
  <c r="BF459" i="24"/>
  <c r="BE459" i="24"/>
  <c r="BD459" i="24"/>
  <c r="BC459" i="24"/>
  <c r="BB459" i="24"/>
  <c r="BA459" i="24"/>
  <c r="AZ459" i="24"/>
  <c r="AY459" i="24"/>
  <c r="BN458" i="24"/>
  <c r="BM458" i="24"/>
  <c r="BL458" i="24"/>
  <c r="BK458" i="24"/>
  <c r="BJ458" i="24"/>
  <c r="BI458" i="24"/>
  <c r="BG458" i="24"/>
  <c r="BF458" i="24"/>
  <c r="BE458" i="24"/>
  <c r="BD458" i="24"/>
  <c r="BC458" i="24"/>
  <c r="BB458" i="24"/>
  <c r="BA458" i="24"/>
  <c r="AZ458" i="24"/>
  <c r="AY458" i="24"/>
  <c r="BN457" i="24"/>
  <c r="BM457" i="24"/>
  <c r="BL457" i="24"/>
  <c r="BK457" i="24"/>
  <c r="BJ457" i="24"/>
  <c r="BI457" i="24"/>
  <c r="BG457" i="24"/>
  <c r="BF457" i="24"/>
  <c r="BE457" i="24"/>
  <c r="BD457" i="24"/>
  <c r="BC457" i="24"/>
  <c r="BB457" i="24"/>
  <c r="BA457" i="24"/>
  <c r="AZ457" i="24"/>
  <c r="AY457" i="24"/>
  <c r="BN456" i="24"/>
  <c r="BM456" i="24"/>
  <c r="BL456" i="24"/>
  <c r="BK456" i="24"/>
  <c r="BJ456" i="24"/>
  <c r="BI456" i="24"/>
  <c r="BG456" i="24"/>
  <c r="BF456" i="24"/>
  <c r="BE456" i="24"/>
  <c r="BD456" i="24"/>
  <c r="BC456" i="24"/>
  <c r="BB456" i="24"/>
  <c r="BA456" i="24"/>
  <c r="AZ456" i="24"/>
  <c r="AY456" i="24"/>
  <c r="BN455" i="24"/>
  <c r="BM455" i="24"/>
  <c r="BL455" i="24"/>
  <c r="BK455" i="24"/>
  <c r="BJ455" i="24"/>
  <c r="BI455" i="24"/>
  <c r="BG455" i="24"/>
  <c r="BF455" i="24"/>
  <c r="BE455" i="24"/>
  <c r="BD455" i="24"/>
  <c r="BC455" i="24"/>
  <c r="BB455" i="24"/>
  <c r="BA455" i="24"/>
  <c r="AZ455" i="24"/>
  <c r="AY455" i="24"/>
  <c r="BN454" i="24"/>
  <c r="BM454" i="24"/>
  <c r="BL454" i="24"/>
  <c r="BK454" i="24"/>
  <c r="BJ454" i="24"/>
  <c r="BI454" i="24"/>
  <c r="BG454" i="24"/>
  <c r="BF454" i="24"/>
  <c r="BE454" i="24"/>
  <c r="BD454" i="24"/>
  <c r="BC454" i="24"/>
  <c r="BB454" i="24"/>
  <c r="BA454" i="24"/>
  <c r="AZ454" i="24"/>
  <c r="AY454" i="24"/>
  <c r="BN453" i="24"/>
  <c r="BM453" i="24"/>
  <c r="BL453" i="24"/>
  <c r="BK453" i="24"/>
  <c r="BJ453" i="24"/>
  <c r="BI453" i="24"/>
  <c r="BG453" i="24"/>
  <c r="BF453" i="24"/>
  <c r="BE453" i="24"/>
  <c r="BD453" i="24"/>
  <c r="BC453" i="24"/>
  <c r="BB453" i="24"/>
  <c r="BA453" i="24"/>
  <c r="AZ453" i="24"/>
  <c r="AY453" i="24"/>
  <c r="BN452" i="24"/>
  <c r="BM452" i="24"/>
  <c r="BL452" i="24"/>
  <c r="BK452" i="24"/>
  <c r="BJ452" i="24"/>
  <c r="BI452" i="24"/>
  <c r="BG452" i="24"/>
  <c r="BF452" i="24"/>
  <c r="BE452" i="24"/>
  <c r="BD452" i="24"/>
  <c r="BC452" i="24"/>
  <c r="BB452" i="24"/>
  <c r="BA452" i="24"/>
  <c r="AZ452" i="24"/>
  <c r="AY452" i="24"/>
  <c r="BN451" i="24"/>
  <c r="BM451" i="24"/>
  <c r="BL451" i="24"/>
  <c r="BK451" i="24"/>
  <c r="BJ451" i="24"/>
  <c r="BI451" i="24"/>
  <c r="BG451" i="24"/>
  <c r="BF451" i="24"/>
  <c r="BE451" i="24"/>
  <c r="BD451" i="24"/>
  <c r="BC451" i="24"/>
  <c r="BB451" i="24"/>
  <c r="BA451" i="24"/>
  <c r="AZ451" i="24"/>
  <c r="AY451" i="24"/>
  <c r="BN450" i="24"/>
  <c r="BM450" i="24"/>
  <c r="BL450" i="24"/>
  <c r="BK450" i="24"/>
  <c r="BJ450" i="24"/>
  <c r="BI450" i="24"/>
  <c r="BG450" i="24"/>
  <c r="BF450" i="24"/>
  <c r="BE450" i="24"/>
  <c r="BD450" i="24"/>
  <c r="BC450" i="24"/>
  <c r="BB450" i="24"/>
  <c r="BA450" i="24"/>
  <c r="AZ450" i="24"/>
  <c r="AY450" i="24"/>
  <c r="BN449" i="24"/>
  <c r="BM449" i="24"/>
  <c r="BL449" i="24"/>
  <c r="BK449" i="24"/>
  <c r="BJ449" i="24"/>
  <c r="BI449" i="24"/>
  <c r="BG449" i="24"/>
  <c r="BF449" i="24"/>
  <c r="BE449" i="24"/>
  <c r="BD449" i="24"/>
  <c r="BC449" i="24"/>
  <c r="BB449" i="24"/>
  <c r="BA449" i="24"/>
  <c r="AZ449" i="24"/>
  <c r="AY449" i="24"/>
  <c r="BN448" i="24"/>
  <c r="BM448" i="24"/>
  <c r="BL448" i="24"/>
  <c r="BK448" i="24"/>
  <c r="BJ448" i="24"/>
  <c r="BI448" i="24"/>
  <c r="BG448" i="24"/>
  <c r="BF448" i="24"/>
  <c r="BE448" i="24"/>
  <c r="BD448" i="24"/>
  <c r="BC448" i="24"/>
  <c r="BB448" i="24"/>
  <c r="BA448" i="24"/>
  <c r="AZ448" i="24"/>
  <c r="AY448" i="24"/>
  <c r="BN447" i="24"/>
  <c r="BM447" i="24"/>
  <c r="BL447" i="24"/>
  <c r="BK447" i="24"/>
  <c r="BJ447" i="24"/>
  <c r="BI447" i="24"/>
  <c r="BG447" i="24"/>
  <c r="BF447" i="24"/>
  <c r="BE447" i="24"/>
  <c r="BD447" i="24"/>
  <c r="BC447" i="24"/>
  <c r="BB447" i="24"/>
  <c r="BA447" i="24"/>
  <c r="AZ447" i="24"/>
  <c r="AY447" i="24"/>
  <c r="BN446" i="24"/>
  <c r="BM446" i="24"/>
  <c r="BL446" i="24"/>
  <c r="BK446" i="24"/>
  <c r="BJ446" i="24"/>
  <c r="BI446" i="24"/>
  <c r="BG446" i="24"/>
  <c r="BF446" i="24"/>
  <c r="BE446" i="24"/>
  <c r="BD446" i="24"/>
  <c r="BC446" i="24"/>
  <c r="BB446" i="24"/>
  <c r="BA446" i="24"/>
  <c r="AZ446" i="24"/>
  <c r="AY446" i="24"/>
  <c r="BN445" i="24"/>
  <c r="BM445" i="24"/>
  <c r="BL445" i="24"/>
  <c r="BK445" i="24"/>
  <c r="BJ445" i="24"/>
  <c r="BI445" i="24"/>
  <c r="BG445" i="24"/>
  <c r="BF445" i="24"/>
  <c r="BE445" i="24"/>
  <c r="BD445" i="24"/>
  <c r="BC445" i="24"/>
  <c r="BB445" i="24"/>
  <c r="BA445" i="24"/>
  <c r="AZ445" i="24"/>
  <c r="AY445" i="24"/>
  <c r="BN444" i="24"/>
  <c r="BM444" i="24"/>
  <c r="BL444" i="24"/>
  <c r="BK444" i="24"/>
  <c r="BJ444" i="24"/>
  <c r="BI444" i="24"/>
  <c r="BG444" i="24"/>
  <c r="BF444" i="24"/>
  <c r="BE444" i="24"/>
  <c r="BD444" i="24"/>
  <c r="BC444" i="24"/>
  <c r="BB444" i="24"/>
  <c r="BA444" i="24"/>
  <c r="AZ444" i="24"/>
  <c r="AY444" i="24"/>
  <c r="BN443" i="24"/>
  <c r="BM443" i="24"/>
  <c r="BL443" i="24"/>
  <c r="BK443" i="24"/>
  <c r="BJ443" i="24"/>
  <c r="BI443" i="24"/>
  <c r="BG443" i="24"/>
  <c r="BF443" i="24"/>
  <c r="BE443" i="24"/>
  <c r="BD443" i="24"/>
  <c r="BC443" i="24"/>
  <c r="BB443" i="24"/>
  <c r="BA443" i="24"/>
  <c r="AZ443" i="24"/>
  <c r="AY443" i="24"/>
  <c r="BN442" i="24"/>
  <c r="BM442" i="24"/>
  <c r="BL442" i="24"/>
  <c r="BK442" i="24"/>
  <c r="BJ442" i="24"/>
  <c r="BI442" i="24"/>
  <c r="BG442" i="24"/>
  <c r="BF442" i="24"/>
  <c r="BE442" i="24"/>
  <c r="BD442" i="24"/>
  <c r="BC442" i="24"/>
  <c r="BB442" i="24"/>
  <c r="BA442" i="24"/>
  <c r="AZ442" i="24"/>
  <c r="AY442" i="24"/>
  <c r="BN437" i="24"/>
  <c r="BM437" i="24"/>
  <c r="BL437" i="24"/>
  <c r="BK437" i="24"/>
  <c r="BJ437" i="24"/>
  <c r="BI437" i="24"/>
  <c r="BG437" i="24"/>
  <c r="BF437" i="24"/>
  <c r="BE437" i="24"/>
  <c r="BD437" i="24"/>
  <c r="BC437" i="24"/>
  <c r="BB437" i="24"/>
  <c r="BA437" i="24"/>
  <c r="AZ437" i="24"/>
  <c r="AY437" i="24"/>
  <c r="BN436" i="24"/>
  <c r="BM436" i="24"/>
  <c r="BL436" i="24"/>
  <c r="BK436" i="24"/>
  <c r="BJ436" i="24"/>
  <c r="BI436" i="24"/>
  <c r="BG436" i="24"/>
  <c r="BF436" i="24"/>
  <c r="BE436" i="24"/>
  <c r="BD436" i="24"/>
  <c r="BC436" i="24"/>
  <c r="BB436" i="24"/>
  <c r="BA436" i="24"/>
  <c r="AZ436" i="24"/>
  <c r="AY436" i="24"/>
  <c r="BN435" i="24"/>
  <c r="BM435" i="24"/>
  <c r="BL435" i="24"/>
  <c r="BK435" i="24"/>
  <c r="BJ435" i="24"/>
  <c r="BI435" i="24"/>
  <c r="BG435" i="24"/>
  <c r="BF435" i="24"/>
  <c r="BE435" i="24"/>
  <c r="BD435" i="24"/>
  <c r="BC435" i="24"/>
  <c r="BB435" i="24"/>
  <c r="BA435" i="24"/>
  <c r="AZ435" i="24"/>
  <c r="AY435" i="24"/>
  <c r="BN434" i="24"/>
  <c r="BM434" i="24"/>
  <c r="BL434" i="24"/>
  <c r="BK434" i="24"/>
  <c r="BJ434" i="24"/>
  <c r="BI434" i="24"/>
  <c r="BG434" i="24"/>
  <c r="BF434" i="24"/>
  <c r="BE434" i="24"/>
  <c r="BD434" i="24"/>
  <c r="BC434" i="24"/>
  <c r="BB434" i="24"/>
  <c r="BA434" i="24"/>
  <c r="AZ434" i="24"/>
  <c r="AY434" i="24"/>
  <c r="BN433" i="24"/>
  <c r="BM433" i="24"/>
  <c r="BL433" i="24"/>
  <c r="BK433" i="24"/>
  <c r="BJ433" i="24"/>
  <c r="BI433" i="24"/>
  <c r="BG433" i="24"/>
  <c r="BF433" i="24"/>
  <c r="BE433" i="24"/>
  <c r="BD433" i="24"/>
  <c r="BC433" i="24"/>
  <c r="BB433" i="24"/>
  <c r="BA433" i="24"/>
  <c r="AZ433" i="24"/>
  <c r="AY433" i="24"/>
  <c r="BN432" i="24"/>
  <c r="BM432" i="24"/>
  <c r="BL432" i="24"/>
  <c r="BK432" i="24"/>
  <c r="BJ432" i="24"/>
  <c r="BI432" i="24"/>
  <c r="BG432" i="24"/>
  <c r="BF432" i="24"/>
  <c r="BE432" i="24"/>
  <c r="BD432" i="24"/>
  <c r="BC432" i="24"/>
  <c r="BB432" i="24"/>
  <c r="BA432" i="24"/>
  <c r="AZ432" i="24"/>
  <c r="AY432" i="24"/>
  <c r="BN431" i="24"/>
  <c r="BM431" i="24"/>
  <c r="BL431" i="24"/>
  <c r="BK431" i="24"/>
  <c r="BJ431" i="24"/>
  <c r="BI431" i="24"/>
  <c r="BG431" i="24"/>
  <c r="BF431" i="24"/>
  <c r="BE431" i="24"/>
  <c r="BD431" i="24"/>
  <c r="BC431" i="24"/>
  <c r="BB431" i="24"/>
  <c r="BA431" i="24"/>
  <c r="AZ431" i="24"/>
  <c r="AY431" i="24"/>
  <c r="BN430" i="24"/>
  <c r="BM430" i="24"/>
  <c r="BL430" i="24"/>
  <c r="BK430" i="24"/>
  <c r="BJ430" i="24"/>
  <c r="BI430" i="24"/>
  <c r="BG430" i="24"/>
  <c r="BF430" i="24"/>
  <c r="BE430" i="24"/>
  <c r="BD430" i="24"/>
  <c r="BC430" i="24"/>
  <c r="BB430" i="24"/>
  <c r="BA430" i="24"/>
  <c r="AZ430" i="24"/>
  <c r="AY430" i="24"/>
  <c r="BN429" i="24"/>
  <c r="BM429" i="24"/>
  <c r="BL429" i="24"/>
  <c r="BK429" i="24"/>
  <c r="BJ429" i="24"/>
  <c r="BI429" i="24"/>
  <c r="BG429" i="24"/>
  <c r="BF429" i="24"/>
  <c r="BE429" i="24"/>
  <c r="BD429" i="24"/>
  <c r="BC429" i="24"/>
  <c r="BB429" i="24"/>
  <c r="BA429" i="24"/>
  <c r="AZ429" i="24"/>
  <c r="AY429" i="24"/>
  <c r="BN428" i="24"/>
  <c r="BM428" i="24"/>
  <c r="BL428" i="24"/>
  <c r="BK428" i="24"/>
  <c r="BJ428" i="24"/>
  <c r="BI428" i="24"/>
  <c r="BG428" i="24"/>
  <c r="BF428" i="24"/>
  <c r="BE428" i="24"/>
  <c r="BD428" i="24"/>
  <c r="BC428" i="24"/>
  <c r="BB428" i="24"/>
  <c r="BA428" i="24"/>
  <c r="AZ428" i="24"/>
  <c r="AY428" i="24"/>
  <c r="BN427" i="24"/>
  <c r="BM427" i="24"/>
  <c r="BL427" i="24"/>
  <c r="BK427" i="24"/>
  <c r="BJ427" i="24"/>
  <c r="BI427" i="24"/>
  <c r="BG427" i="24"/>
  <c r="BF427" i="24"/>
  <c r="BE427" i="24"/>
  <c r="BD427" i="24"/>
  <c r="BC427" i="24"/>
  <c r="BB427" i="24"/>
  <c r="BA427" i="24"/>
  <c r="AZ427" i="24"/>
  <c r="AY427" i="24"/>
  <c r="BN426" i="24"/>
  <c r="BM426" i="24"/>
  <c r="BL426" i="24"/>
  <c r="BK426" i="24"/>
  <c r="BJ426" i="24"/>
  <c r="BI426" i="24"/>
  <c r="BG426" i="24"/>
  <c r="BF426" i="24"/>
  <c r="BE426" i="24"/>
  <c r="BD426" i="24"/>
  <c r="BC426" i="24"/>
  <c r="BB426" i="24"/>
  <c r="BA426" i="24"/>
  <c r="AZ426" i="24"/>
  <c r="AY426" i="24"/>
  <c r="BN425" i="24"/>
  <c r="BM425" i="24"/>
  <c r="BL425" i="24"/>
  <c r="BK425" i="24"/>
  <c r="BJ425" i="24"/>
  <c r="BI425" i="24"/>
  <c r="BG425" i="24"/>
  <c r="BF425" i="24"/>
  <c r="BE425" i="24"/>
  <c r="BD425" i="24"/>
  <c r="BC425" i="24"/>
  <c r="BB425" i="24"/>
  <c r="BA425" i="24"/>
  <c r="AZ425" i="24"/>
  <c r="AY425" i="24"/>
  <c r="BN424" i="24"/>
  <c r="BM424" i="24"/>
  <c r="BL424" i="24"/>
  <c r="BK424" i="24"/>
  <c r="BJ424" i="24"/>
  <c r="BI424" i="24"/>
  <c r="BG424" i="24"/>
  <c r="BF424" i="24"/>
  <c r="BE424" i="24"/>
  <c r="BD424" i="24"/>
  <c r="BC424" i="24"/>
  <c r="BB424" i="24"/>
  <c r="BA424" i="24"/>
  <c r="AZ424" i="24"/>
  <c r="AY424" i="24"/>
  <c r="BN423" i="24"/>
  <c r="BM423" i="24"/>
  <c r="BL423" i="24"/>
  <c r="BK423" i="24"/>
  <c r="BJ423" i="24"/>
  <c r="BI423" i="24"/>
  <c r="BG423" i="24"/>
  <c r="BF423" i="24"/>
  <c r="BE423" i="24"/>
  <c r="BD423" i="24"/>
  <c r="BC423" i="24"/>
  <c r="BB423" i="24"/>
  <c r="BA423" i="24"/>
  <c r="AZ423" i="24"/>
  <c r="AY423" i="24"/>
  <c r="BN422" i="24"/>
  <c r="BM422" i="24"/>
  <c r="BL422" i="24"/>
  <c r="BK422" i="24"/>
  <c r="BJ422" i="24"/>
  <c r="BI422" i="24"/>
  <c r="BG422" i="24"/>
  <c r="BF422" i="24"/>
  <c r="BE422" i="24"/>
  <c r="BD422" i="24"/>
  <c r="BC422" i="24"/>
  <c r="BB422" i="24"/>
  <c r="BA422" i="24"/>
  <c r="AZ422" i="24"/>
  <c r="AY422" i="24"/>
  <c r="BN421" i="24"/>
  <c r="BM421" i="24"/>
  <c r="BL421" i="24"/>
  <c r="BK421" i="24"/>
  <c r="BJ421" i="24"/>
  <c r="BI421" i="24"/>
  <c r="BG421" i="24"/>
  <c r="BF421" i="24"/>
  <c r="BE421" i="24"/>
  <c r="BD421" i="24"/>
  <c r="BC421" i="24"/>
  <c r="BB421" i="24"/>
  <c r="BA421" i="24"/>
  <c r="AZ421" i="24"/>
  <c r="AY421" i="24"/>
  <c r="BN420" i="24"/>
  <c r="BM420" i="24"/>
  <c r="BL420" i="24"/>
  <c r="BK420" i="24"/>
  <c r="BJ420" i="24"/>
  <c r="BI420" i="24"/>
  <c r="BG420" i="24"/>
  <c r="BF420" i="24"/>
  <c r="BE420" i="24"/>
  <c r="BD420" i="24"/>
  <c r="BC420" i="24"/>
  <c r="BB420" i="24"/>
  <c r="BA420" i="24"/>
  <c r="AZ420" i="24"/>
  <c r="AY420" i="24"/>
  <c r="BN419" i="24"/>
  <c r="BM419" i="24"/>
  <c r="BL419" i="24"/>
  <c r="BK419" i="24"/>
  <c r="BJ419" i="24"/>
  <c r="BI419" i="24"/>
  <c r="BG419" i="24"/>
  <c r="BF419" i="24"/>
  <c r="BE419" i="24"/>
  <c r="BD419" i="24"/>
  <c r="BC419" i="24"/>
  <c r="BB419" i="24"/>
  <c r="BA419" i="24"/>
  <c r="AZ419" i="24"/>
  <c r="AY419" i="24"/>
  <c r="BN418" i="24"/>
  <c r="BM418" i="24"/>
  <c r="BL418" i="24"/>
  <c r="BK418" i="24"/>
  <c r="BJ418" i="24"/>
  <c r="BI418" i="24"/>
  <c r="BG418" i="24"/>
  <c r="BF418" i="24"/>
  <c r="BE418" i="24"/>
  <c r="BD418" i="24"/>
  <c r="BC418" i="24"/>
  <c r="BB418" i="24"/>
  <c r="BA418" i="24"/>
  <c r="AZ418" i="24"/>
  <c r="AY418" i="24"/>
  <c r="BN413" i="24"/>
  <c r="BM413" i="24"/>
  <c r="BL413" i="24"/>
  <c r="BK413" i="24"/>
  <c r="BJ413" i="24"/>
  <c r="BI413" i="24"/>
  <c r="BG413" i="24"/>
  <c r="BF413" i="24"/>
  <c r="BE413" i="24"/>
  <c r="BD413" i="24"/>
  <c r="BC413" i="24"/>
  <c r="BB413" i="24"/>
  <c r="BA413" i="24"/>
  <c r="AZ413" i="24"/>
  <c r="AY413" i="24"/>
  <c r="BN412" i="24"/>
  <c r="BM412" i="24"/>
  <c r="BL412" i="24"/>
  <c r="BK412" i="24"/>
  <c r="BJ412" i="24"/>
  <c r="BI412" i="24"/>
  <c r="BG412" i="24"/>
  <c r="BF412" i="24"/>
  <c r="BE412" i="24"/>
  <c r="BD412" i="24"/>
  <c r="BC412" i="24"/>
  <c r="BB412" i="24"/>
  <c r="BA412" i="24"/>
  <c r="AZ412" i="24"/>
  <c r="AY412" i="24"/>
  <c r="BN411" i="24"/>
  <c r="BM411" i="24"/>
  <c r="BL411" i="24"/>
  <c r="BK411" i="24"/>
  <c r="BJ411" i="24"/>
  <c r="BI411" i="24"/>
  <c r="BG411" i="24"/>
  <c r="BF411" i="24"/>
  <c r="BE411" i="24"/>
  <c r="BD411" i="24"/>
  <c r="BC411" i="24"/>
  <c r="BB411" i="24"/>
  <c r="BA411" i="24"/>
  <c r="AZ411" i="24"/>
  <c r="AY411" i="24"/>
  <c r="BN410" i="24"/>
  <c r="BM410" i="24"/>
  <c r="BL410" i="24"/>
  <c r="BK410" i="24"/>
  <c r="BJ410" i="24"/>
  <c r="BI410" i="24"/>
  <c r="BG410" i="24"/>
  <c r="BF410" i="24"/>
  <c r="BE410" i="24"/>
  <c r="BD410" i="24"/>
  <c r="BC410" i="24"/>
  <c r="BB410" i="24"/>
  <c r="BA410" i="24"/>
  <c r="AZ410" i="24"/>
  <c r="AY410" i="24"/>
  <c r="BN409" i="24"/>
  <c r="BM409" i="24"/>
  <c r="BL409" i="24"/>
  <c r="BK409" i="24"/>
  <c r="BJ409" i="24"/>
  <c r="BI409" i="24"/>
  <c r="BG409" i="24"/>
  <c r="BF409" i="24"/>
  <c r="BE409" i="24"/>
  <c r="BD409" i="24"/>
  <c r="BC409" i="24"/>
  <c r="BB409" i="24"/>
  <c r="BA409" i="24"/>
  <c r="AZ409" i="24"/>
  <c r="AY409" i="24"/>
  <c r="BN408" i="24"/>
  <c r="BM408" i="24"/>
  <c r="BL408" i="24"/>
  <c r="BK408" i="24"/>
  <c r="BJ408" i="24"/>
  <c r="BI408" i="24"/>
  <c r="BG408" i="24"/>
  <c r="BF408" i="24"/>
  <c r="BE408" i="24"/>
  <c r="BD408" i="24"/>
  <c r="BC408" i="24"/>
  <c r="BB408" i="24"/>
  <c r="BA408" i="24"/>
  <c r="AZ408" i="24"/>
  <c r="AY408" i="24"/>
  <c r="BN407" i="24"/>
  <c r="BM407" i="24"/>
  <c r="BL407" i="24"/>
  <c r="BK407" i="24"/>
  <c r="BJ407" i="24"/>
  <c r="BI407" i="24"/>
  <c r="BG407" i="24"/>
  <c r="BF407" i="24"/>
  <c r="BE407" i="24"/>
  <c r="BD407" i="24"/>
  <c r="BC407" i="24"/>
  <c r="BB407" i="24"/>
  <c r="BA407" i="24"/>
  <c r="AZ407" i="24"/>
  <c r="AY407" i="24"/>
  <c r="BN406" i="24"/>
  <c r="BM406" i="24"/>
  <c r="BL406" i="24"/>
  <c r="BK406" i="24"/>
  <c r="BJ406" i="24"/>
  <c r="BI406" i="24"/>
  <c r="BG406" i="24"/>
  <c r="BF406" i="24"/>
  <c r="BE406" i="24"/>
  <c r="BD406" i="24"/>
  <c r="BC406" i="24"/>
  <c r="BB406" i="24"/>
  <c r="BA406" i="24"/>
  <c r="AZ406" i="24"/>
  <c r="AY406" i="24"/>
  <c r="BN405" i="24"/>
  <c r="BM405" i="24"/>
  <c r="BL405" i="24"/>
  <c r="BK405" i="24"/>
  <c r="BJ405" i="24"/>
  <c r="BI405" i="24"/>
  <c r="BG405" i="24"/>
  <c r="BF405" i="24"/>
  <c r="BE405" i="24"/>
  <c r="BD405" i="24"/>
  <c r="BC405" i="24"/>
  <c r="BB405" i="24"/>
  <c r="BA405" i="24"/>
  <c r="AZ405" i="24"/>
  <c r="AY405" i="24"/>
  <c r="BN404" i="24"/>
  <c r="BM404" i="24"/>
  <c r="BL404" i="24"/>
  <c r="BK404" i="24"/>
  <c r="BJ404" i="24"/>
  <c r="BI404" i="24"/>
  <c r="BG404" i="24"/>
  <c r="BF404" i="24"/>
  <c r="BE404" i="24"/>
  <c r="BD404" i="24"/>
  <c r="BC404" i="24"/>
  <c r="BB404" i="24"/>
  <c r="BA404" i="24"/>
  <c r="AZ404" i="24"/>
  <c r="AY404" i="24"/>
  <c r="BN403" i="24"/>
  <c r="BM403" i="24"/>
  <c r="BL403" i="24"/>
  <c r="BK403" i="24"/>
  <c r="BJ403" i="24"/>
  <c r="BI403" i="24"/>
  <c r="BG403" i="24"/>
  <c r="BF403" i="24"/>
  <c r="BE403" i="24"/>
  <c r="BD403" i="24"/>
  <c r="BC403" i="24"/>
  <c r="BB403" i="24"/>
  <c r="BA403" i="24"/>
  <c r="AZ403" i="24"/>
  <c r="AY403" i="24"/>
  <c r="BN402" i="24"/>
  <c r="BM402" i="24"/>
  <c r="BL402" i="24"/>
  <c r="BK402" i="24"/>
  <c r="BJ402" i="24"/>
  <c r="BI402" i="24"/>
  <c r="BG402" i="24"/>
  <c r="BF402" i="24"/>
  <c r="BE402" i="24"/>
  <c r="BD402" i="24"/>
  <c r="BC402" i="24"/>
  <c r="BB402" i="24"/>
  <c r="BA402" i="24"/>
  <c r="AZ402" i="24"/>
  <c r="AY402" i="24"/>
  <c r="BN401" i="24"/>
  <c r="BM401" i="24"/>
  <c r="BL401" i="24"/>
  <c r="BK401" i="24"/>
  <c r="BJ401" i="24"/>
  <c r="BI401" i="24"/>
  <c r="BG401" i="24"/>
  <c r="BF401" i="24"/>
  <c r="BE401" i="24"/>
  <c r="BD401" i="24"/>
  <c r="BC401" i="24"/>
  <c r="BB401" i="24"/>
  <c r="BA401" i="24"/>
  <c r="AZ401" i="24"/>
  <c r="AY401" i="24"/>
  <c r="BN400" i="24"/>
  <c r="BM400" i="24"/>
  <c r="BL400" i="24"/>
  <c r="BK400" i="24"/>
  <c r="BJ400" i="24"/>
  <c r="BI400" i="24"/>
  <c r="BG400" i="24"/>
  <c r="BF400" i="24"/>
  <c r="BE400" i="24"/>
  <c r="BD400" i="24"/>
  <c r="BC400" i="24"/>
  <c r="BB400" i="24"/>
  <c r="BA400" i="24"/>
  <c r="AZ400" i="24"/>
  <c r="AY400" i="24"/>
  <c r="BN399" i="24"/>
  <c r="BM399" i="24"/>
  <c r="BL399" i="24"/>
  <c r="BK399" i="24"/>
  <c r="BJ399" i="24"/>
  <c r="BI399" i="24"/>
  <c r="BG399" i="24"/>
  <c r="BF399" i="24"/>
  <c r="BE399" i="24"/>
  <c r="BD399" i="24"/>
  <c r="BC399" i="24"/>
  <c r="BB399" i="24"/>
  <c r="BA399" i="24"/>
  <c r="AZ399" i="24"/>
  <c r="AY399" i="24"/>
  <c r="BN398" i="24"/>
  <c r="BM398" i="24"/>
  <c r="BL398" i="24"/>
  <c r="BK398" i="24"/>
  <c r="BJ398" i="24"/>
  <c r="BI398" i="24"/>
  <c r="BG398" i="24"/>
  <c r="BF398" i="24"/>
  <c r="BE398" i="24"/>
  <c r="BD398" i="24"/>
  <c r="BC398" i="24"/>
  <c r="BB398" i="24"/>
  <c r="BA398" i="24"/>
  <c r="AZ398" i="24"/>
  <c r="AY398" i="24"/>
  <c r="BN397" i="24"/>
  <c r="BM397" i="24"/>
  <c r="BL397" i="24"/>
  <c r="BK397" i="24"/>
  <c r="BJ397" i="24"/>
  <c r="BI397" i="24"/>
  <c r="BG397" i="24"/>
  <c r="BF397" i="24"/>
  <c r="BE397" i="24"/>
  <c r="BD397" i="24"/>
  <c r="BC397" i="24"/>
  <c r="BB397" i="24"/>
  <c r="BA397" i="24"/>
  <c r="AZ397" i="24"/>
  <c r="AY397" i="24"/>
  <c r="BN396" i="24"/>
  <c r="BM396" i="24"/>
  <c r="BL396" i="24"/>
  <c r="BK396" i="24"/>
  <c r="BJ396" i="24"/>
  <c r="BI396" i="24"/>
  <c r="BG396" i="24"/>
  <c r="BF396" i="24"/>
  <c r="BE396" i="24"/>
  <c r="BD396" i="24"/>
  <c r="BC396" i="24"/>
  <c r="BB396" i="24"/>
  <c r="BA396" i="24"/>
  <c r="AZ396" i="24"/>
  <c r="AY396" i="24"/>
  <c r="BN395" i="24"/>
  <c r="BM395" i="24"/>
  <c r="BL395" i="24"/>
  <c r="BK395" i="24"/>
  <c r="BJ395" i="24"/>
  <c r="BI395" i="24"/>
  <c r="BG395" i="24"/>
  <c r="BF395" i="24"/>
  <c r="BE395" i="24"/>
  <c r="BD395" i="24"/>
  <c r="BC395" i="24"/>
  <c r="BB395" i="24"/>
  <c r="BA395" i="24"/>
  <c r="AZ395" i="24"/>
  <c r="AY395" i="24"/>
  <c r="BN394" i="24"/>
  <c r="BM394" i="24"/>
  <c r="BL394" i="24"/>
  <c r="BK394" i="24"/>
  <c r="BJ394" i="24"/>
  <c r="BI394" i="24"/>
  <c r="BG394" i="24"/>
  <c r="BF394" i="24"/>
  <c r="BE394" i="24"/>
  <c r="BD394" i="24"/>
  <c r="BC394" i="24"/>
  <c r="BB394" i="24"/>
  <c r="BA394" i="24"/>
  <c r="AZ394" i="24"/>
  <c r="AY394" i="24"/>
  <c r="BN389" i="24"/>
  <c r="BM389" i="24"/>
  <c r="BL389" i="24"/>
  <c r="BK389" i="24"/>
  <c r="BJ389" i="24"/>
  <c r="BI389" i="24"/>
  <c r="BG389" i="24"/>
  <c r="BF389" i="24"/>
  <c r="BE389" i="24"/>
  <c r="BD389" i="24"/>
  <c r="BC389" i="24"/>
  <c r="BB389" i="24"/>
  <c r="BA389" i="24"/>
  <c r="AZ389" i="24"/>
  <c r="AY389" i="24"/>
  <c r="BN388" i="24"/>
  <c r="BM388" i="24"/>
  <c r="BL388" i="24"/>
  <c r="BK388" i="24"/>
  <c r="BJ388" i="24"/>
  <c r="BI388" i="24"/>
  <c r="BG388" i="24"/>
  <c r="BF388" i="24"/>
  <c r="BE388" i="24"/>
  <c r="BD388" i="24"/>
  <c r="BC388" i="24"/>
  <c r="BB388" i="24"/>
  <c r="BA388" i="24"/>
  <c r="AZ388" i="24"/>
  <c r="AY388" i="24"/>
  <c r="BN387" i="24"/>
  <c r="BM387" i="24"/>
  <c r="BL387" i="24"/>
  <c r="BK387" i="24"/>
  <c r="BJ387" i="24"/>
  <c r="BI387" i="24"/>
  <c r="BG387" i="24"/>
  <c r="BF387" i="24"/>
  <c r="BE387" i="24"/>
  <c r="BD387" i="24"/>
  <c r="BC387" i="24"/>
  <c r="BB387" i="24"/>
  <c r="BA387" i="24"/>
  <c r="AZ387" i="24"/>
  <c r="AY387" i="24"/>
  <c r="BN386" i="24"/>
  <c r="BM386" i="24"/>
  <c r="BL386" i="24"/>
  <c r="BK386" i="24"/>
  <c r="BJ386" i="24"/>
  <c r="BI386" i="24"/>
  <c r="BG386" i="24"/>
  <c r="BF386" i="24"/>
  <c r="BE386" i="24"/>
  <c r="BD386" i="24"/>
  <c r="BC386" i="24"/>
  <c r="BB386" i="24"/>
  <c r="BA386" i="24"/>
  <c r="AZ386" i="24"/>
  <c r="AY386" i="24"/>
  <c r="BN385" i="24"/>
  <c r="BM385" i="24"/>
  <c r="BL385" i="24"/>
  <c r="BK385" i="24"/>
  <c r="BJ385" i="24"/>
  <c r="BI385" i="24"/>
  <c r="BG385" i="24"/>
  <c r="BF385" i="24"/>
  <c r="BE385" i="24"/>
  <c r="BD385" i="24"/>
  <c r="BC385" i="24"/>
  <c r="BB385" i="24"/>
  <c r="BA385" i="24"/>
  <c r="AZ385" i="24"/>
  <c r="AY385" i="24"/>
  <c r="BN384" i="24"/>
  <c r="BM384" i="24"/>
  <c r="BL384" i="24"/>
  <c r="BK384" i="24"/>
  <c r="BJ384" i="24"/>
  <c r="BI384" i="24"/>
  <c r="BG384" i="24"/>
  <c r="BF384" i="24"/>
  <c r="BE384" i="24"/>
  <c r="BD384" i="24"/>
  <c r="BC384" i="24"/>
  <c r="BB384" i="24"/>
  <c r="BA384" i="24"/>
  <c r="AZ384" i="24"/>
  <c r="AY384" i="24"/>
  <c r="BN383" i="24"/>
  <c r="BM383" i="24"/>
  <c r="BL383" i="24"/>
  <c r="BK383" i="24"/>
  <c r="BJ383" i="24"/>
  <c r="BI383" i="24"/>
  <c r="BG383" i="24"/>
  <c r="BF383" i="24"/>
  <c r="BE383" i="24"/>
  <c r="BD383" i="24"/>
  <c r="BC383" i="24"/>
  <c r="BB383" i="24"/>
  <c r="BA383" i="24"/>
  <c r="AZ383" i="24"/>
  <c r="AY383" i="24"/>
  <c r="BN382" i="24"/>
  <c r="BM382" i="24"/>
  <c r="BL382" i="24"/>
  <c r="BK382" i="24"/>
  <c r="BJ382" i="24"/>
  <c r="BI382" i="24"/>
  <c r="BG382" i="24"/>
  <c r="BF382" i="24"/>
  <c r="BE382" i="24"/>
  <c r="BD382" i="24"/>
  <c r="BC382" i="24"/>
  <c r="BB382" i="24"/>
  <c r="BA382" i="24"/>
  <c r="AZ382" i="24"/>
  <c r="AY382" i="24"/>
  <c r="BN381" i="24"/>
  <c r="BM381" i="24"/>
  <c r="BL381" i="24"/>
  <c r="BK381" i="24"/>
  <c r="BJ381" i="24"/>
  <c r="BI381" i="24"/>
  <c r="BG381" i="24"/>
  <c r="BF381" i="24"/>
  <c r="BE381" i="24"/>
  <c r="BD381" i="24"/>
  <c r="BC381" i="24"/>
  <c r="BB381" i="24"/>
  <c r="BA381" i="24"/>
  <c r="AZ381" i="24"/>
  <c r="AY381" i="24"/>
  <c r="BN380" i="24"/>
  <c r="BM380" i="24"/>
  <c r="BL380" i="24"/>
  <c r="BK380" i="24"/>
  <c r="BJ380" i="24"/>
  <c r="BI380" i="24"/>
  <c r="BG380" i="24"/>
  <c r="BF380" i="24"/>
  <c r="BE380" i="24"/>
  <c r="BD380" i="24"/>
  <c r="BC380" i="24"/>
  <c r="BB380" i="24"/>
  <c r="BA380" i="24"/>
  <c r="AZ380" i="24"/>
  <c r="AY380" i="24"/>
  <c r="BN379" i="24"/>
  <c r="BM379" i="24"/>
  <c r="BL379" i="24"/>
  <c r="BK379" i="24"/>
  <c r="BJ379" i="24"/>
  <c r="BI379" i="24"/>
  <c r="BG379" i="24"/>
  <c r="BF379" i="24"/>
  <c r="BE379" i="24"/>
  <c r="BD379" i="24"/>
  <c r="BC379" i="24"/>
  <c r="BB379" i="24"/>
  <c r="BA379" i="24"/>
  <c r="AZ379" i="24"/>
  <c r="AY379" i="24"/>
  <c r="BN378" i="24"/>
  <c r="BM378" i="24"/>
  <c r="BL378" i="24"/>
  <c r="BK378" i="24"/>
  <c r="BJ378" i="24"/>
  <c r="BI378" i="24"/>
  <c r="BG378" i="24"/>
  <c r="BF378" i="24"/>
  <c r="BE378" i="24"/>
  <c r="BD378" i="24"/>
  <c r="BC378" i="24"/>
  <c r="BB378" i="24"/>
  <c r="BA378" i="24"/>
  <c r="AZ378" i="24"/>
  <c r="AY378" i="24"/>
  <c r="BN377" i="24"/>
  <c r="BM377" i="24"/>
  <c r="BL377" i="24"/>
  <c r="BK377" i="24"/>
  <c r="BJ377" i="24"/>
  <c r="BI377" i="24"/>
  <c r="BG377" i="24"/>
  <c r="BF377" i="24"/>
  <c r="BE377" i="24"/>
  <c r="BD377" i="24"/>
  <c r="BC377" i="24"/>
  <c r="BB377" i="24"/>
  <c r="BA377" i="24"/>
  <c r="AZ377" i="24"/>
  <c r="AY377" i="24"/>
  <c r="BN376" i="24"/>
  <c r="BM376" i="24"/>
  <c r="BL376" i="24"/>
  <c r="BK376" i="24"/>
  <c r="BJ376" i="24"/>
  <c r="BI376" i="24"/>
  <c r="BG376" i="24"/>
  <c r="BF376" i="24"/>
  <c r="BE376" i="24"/>
  <c r="BD376" i="24"/>
  <c r="BC376" i="24"/>
  <c r="BB376" i="24"/>
  <c r="BA376" i="24"/>
  <c r="AZ376" i="24"/>
  <c r="AY376" i="24"/>
  <c r="BN375" i="24"/>
  <c r="BM375" i="24"/>
  <c r="BL375" i="24"/>
  <c r="BK375" i="24"/>
  <c r="BJ375" i="24"/>
  <c r="BI375" i="24"/>
  <c r="BG375" i="24"/>
  <c r="BF375" i="24"/>
  <c r="BE375" i="24"/>
  <c r="BD375" i="24"/>
  <c r="BC375" i="24"/>
  <c r="BB375" i="24"/>
  <c r="BA375" i="24"/>
  <c r="AZ375" i="24"/>
  <c r="AY375" i="24"/>
  <c r="BN374" i="24"/>
  <c r="BM374" i="24"/>
  <c r="BL374" i="24"/>
  <c r="BK374" i="24"/>
  <c r="BJ374" i="24"/>
  <c r="BI374" i="24"/>
  <c r="BG374" i="24"/>
  <c r="BF374" i="24"/>
  <c r="BE374" i="24"/>
  <c r="BD374" i="24"/>
  <c r="BC374" i="24"/>
  <c r="BB374" i="24"/>
  <c r="BA374" i="24"/>
  <c r="AZ374" i="24"/>
  <c r="AY374" i="24"/>
  <c r="BN373" i="24"/>
  <c r="BM373" i="24"/>
  <c r="BL373" i="24"/>
  <c r="BK373" i="24"/>
  <c r="BJ373" i="24"/>
  <c r="BI373" i="24"/>
  <c r="BG373" i="24"/>
  <c r="BF373" i="24"/>
  <c r="BE373" i="24"/>
  <c r="BD373" i="24"/>
  <c r="BC373" i="24"/>
  <c r="BB373" i="24"/>
  <c r="BA373" i="24"/>
  <c r="AZ373" i="24"/>
  <c r="AY373" i="24"/>
  <c r="BN372" i="24"/>
  <c r="BM372" i="24"/>
  <c r="BL372" i="24"/>
  <c r="BK372" i="24"/>
  <c r="BJ372" i="24"/>
  <c r="BI372" i="24"/>
  <c r="BG372" i="24"/>
  <c r="BF372" i="24"/>
  <c r="BE372" i="24"/>
  <c r="BD372" i="24"/>
  <c r="BC372" i="24"/>
  <c r="BB372" i="24"/>
  <c r="BA372" i="24"/>
  <c r="AZ372" i="24"/>
  <c r="AY372" i="24"/>
  <c r="BN371" i="24"/>
  <c r="BM371" i="24"/>
  <c r="BL371" i="24"/>
  <c r="BK371" i="24"/>
  <c r="BJ371" i="24"/>
  <c r="BI371" i="24"/>
  <c r="BG371" i="24"/>
  <c r="BF371" i="24"/>
  <c r="BE371" i="24"/>
  <c r="BD371" i="24"/>
  <c r="BC371" i="24"/>
  <c r="BB371" i="24"/>
  <c r="BA371" i="24"/>
  <c r="AZ371" i="24"/>
  <c r="AY371" i="24"/>
  <c r="BN370" i="24"/>
  <c r="BM370" i="24"/>
  <c r="BL370" i="24"/>
  <c r="BK370" i="24"/>
  <c r="BJ370" i="24"/>
  <c r="BI370" i="24"/>
  <c r="BG370" i="24"/>
  <c r="BF370" i="24"/>
  <c r="BE370" i="24"/>
  <c r="BD370" i="24"/>
  <c r="BC370" i="24"/>
  <c r="BB370" i="24"/>
  <c r="BA370" i="24"/>
  <c r="AZ370" i="24"/>
  <c r="AY370" i="24"/>
  <c r="BN365" i="24"/>
  <c r="BM365" i="24"/>
  <c r="BL365" i="24"/>
  <c r="BK365" i="24"/>
  <c r="BJ365" i="24"/>
  <c r="BI365" i="24"/>
  <c r="BG365" i="24"/>
  <c r="BF365" i="24"/>
  <c r="BE365" i="24"/>
  <c r="BD365" i="24"/>
  <c r="BC365" i="24"/>
  <c r="BB365" i="24"/>
  <c r="BA365" i="24"/>
  <c r="AZ365" i="24"/>
  <c r="AY365" i="24"/>
  <c r="BN364" i="24"/>
  <c r="BM364" i="24"/>
  <c r="BL364" i="24"/>
  <c r="BK364" i="24"/>
  <c r="BJ364" i="24"/>
  <c r="BI364" i="24"/>
  <c r="BG364" i="24"/>
  <c r="BF364" i="24"/>
  <c r="BE364" i="24"/>
  <c r="BD364" i="24"/>
  <c r="BC364" i="24"/>
  <c r="BB364" i="24"/>
  <c r="BA364" i="24"/>
  <c r="AZ364" i="24"/>
  <c r="AY364" i="24"/>
  <c r="BN363" i="24"/>
  <c r="BM363" i="24"/>
  <c r="BL363" i="24"/>
  <c r="BK363" i="24"/>
  <c r="BJ363" i="24"/>
  <c r="BI363" i="24"/>
  <c r="BG363" i="24"/>
  <c r="BF363" i="24"/>
  <c r="BE363" i="24"/>
  <c r="BD363" i="24"/>
  <c r="BC363" i="24"/>
  <c r="BB363" i="24"/>
  <c r="BA363" i="24"/>
  <c r="AZ363" i="24"/>
  <c r="AY363" i="24"/>
  <c r="BN362" i="24"/>
  <c r="BM362" i="24"/>
  <c r="BL362" i="24"/>
  <c r="BK362" i="24"/>
  <c r="BJ362" i="24"/>
  <c r="BI362" i="24"/>
  <c r="BG362" i="24"/>
  <c r="BF362" i="24"/>
  <c r="BE362" i="24"/>
  <c r="BD362" i="24"/>
  <c r="BC362" i="24"/>
  <c r="BB362" i="24"/>
  <c r="BA362" i="24"/>
  <c r="AZ362" i="24"/>
  <c r="AY362" i="24"/>
  <c r="BN361" i="24"/>
  <c r="BM361" i="24"/>
  <c r="BL361" i="24"/>
  <c r="BK361" i="24"/>
  <c r="BJ361" i="24"/>
  <c r="BI361" i="24"/>
  <c r="BG361" i="24"/>
  <c r="BF361" i="24"/>
  <c r="BE361" i="24"/>
  <c r="BD361" i="24"/>
  <c r="BC361" i="24"/>
  <c r="BB361" i="24"/>
  <c r="BA361" i="24"/>
  <c r="AZ361" i="24"/>
  <c r="AY361" i="24"/>
  <c r="BN360" i="24"/>
  <c r="BM360" i="24"/>
  <c r="BL360" i="24"/>
  <c r="BK360" i="24"/>
  <c r="BJ360" i="24"/>
  <c r="BI360" i="24"/>
  <c r="BG360" i="24"/>
  <c r="BF360" i="24"/>
  <c r="BE360" i="24"/>
  <c r="BD360" i="24"/>
  <c r="BC360" i="24"/>
  <c r="BB360" i="24"/>
  <c r="BA360" i="24"/>
  <c r="AZ360" i="24"/>
  <c r="AY360" i="24"/>
  <c r="BN359" i="24"/>
  <c r="BM359" i="24"/>
  <c r="BL359" i="24"/>
  <c r="BK359" i="24"/>
  <c r="BJ359" i="24"/>
  <c r="BI359" i="24"/>
  <c r="BG359" i="24"/>
  <c r="BF359" i="24"/>
  <c r="BE359" i="24"/>
  <c r="BD359" i="24"/>
  <c r="BC359" i="24"/>
  <c r="BB359" i="24"/>
  <c r="BA359" i="24"/>
  <c r="AZ359" i="24"/>
  <c r="AY359" i="24"/>
  <c r="BN358" i="24"/>
  <c r="BM358" i="24"/>
  <c r="BL358" i="24"/>
  <c r="BK358" i="24"/>
  <c r="BJ358" i="24"/>
  <c r="BI358" i="24"/>
  <c r="BG358" i="24"/>
  <c r="BF358" i="24"/>
  <c r="BE358" i="24"/>
  <c r="BD358" i="24"/>
  <c r="BC358" i="24"/>
  <c r="BB358" i="24"/>
  <c r="BA358" i="24"/>
  <c r="AZ358" i="24"/>
  <c r="AY358" i="24"/>
  <c r="BN357" i="24"/>
  <c r="BM357" i="24"/>
  <c r="BL357" i="24"/>
  <c r="BK357" i="24"/>
  <c r="BJ357" i="24"/>
  <c r="BI357" i="24"/>
  <c r="BG357" i="24"/>
  <c r="BF357" i="24"/>
  <c r="BE357" i="24"/>
  <c r="BD357" i="24"/>
  <c r="BC357" i="24"/>
  <c r="BB357" i="24"/>
  <c r="BA357" i="24"/>
  <c r="AZ357" i="24"/>
  <c r="AY357" i="24"/>
  <c r="BN356" i="24"/>
  <c r="BM356" i="24"/>
  <c r="BL356" i="24"/>
  <c r="BK356" i="24"/>
  <c r="BJ356" i="24"/>
  <c r="BI356" i="24"/>
  <c r="BG356" i="24"/>
  <c r="BF356" i="24"/>
  <c r="BE356" i="24"/>
  <c r="BD356" i="24"/>
  <c r="BC356" i="24"/>
  <c r="BB356" i="24"/>
  <c r="BA356" i="24"/>
  <c r="AZ356" i="24"/>
  <c r="AY356" i="24"/>
  <c r="BN355" i="24"/>
  <c r="BM355" i="24"/>
  <c r="BL355" i="24"/>
  <c r="BK355" i="24"/>
  <c r="BJ355" i="24"/>
  <c r="BI355" i="24"/>
  <c r="BG355" i="24"/>
  <c r="BF355" i="24"/>
  <c r="BE355" i="24"/>
  <c r="BD355" i="24"/>
  <c r="BC355" i="24"/>
  <c r="BB355" i="24"/>
  <c r="BA355" i="24"/>
  <c r="AZ355" i="24"/>
  <c r="AY355" i="24"/>
  <c r="BN354" i="24"/>
  <c r="BM354" i="24"/>
  <c r="BL354" i="24"/>
  <c r="BK354" i="24"/>
  <c r="BJ354" i="24"/>
  <c r="BI354" i="24"/>
  <c r="BG354" i="24"/>
  <c r="BF354" i="24"/>
  <c r="BE354" i="24"/>
  <c r="BD354" i="24"/>
  <c r="BC354" i="24"/>
  <c r="BB354" i="24"/>
  <c r="BA354" i="24"/>
  <c r="AZ354" i="24"/>
  <c r="AY354" i="24"/>
  <c r="BN353" i="24"/>
  <c r="BM353" i="24"/>
  <c r="BL353" i="24"/>
  <c r="BK353" i="24"/>
  <c r="BJ353" i="24"/>
  <c r="BI353" i="24"/>
  <c r="BG353" i="24"/>
  <c r="BF353" i="24"/>
  <c r="BE353" i="24"/>
  <c r="BD353" i="24"/>
  <c r="BC353" i="24"/>
  <c r="BB353" i="24"/>
  <c r="BA353" i="24"/>
  <c r="AZ353" i="24"/>
  <c r="AY353" i="24"/>
  <c r="BN352" i="24"/>
  <c r="BM352" i="24"/>
  <c r="BL352" i="24"/>
  <c r="BK352" i="24"/>
  <c r="BJ352" i="24"/>
  <c r="BI352" i="24"/>
  <c r="BG352" i="24"/>
  <c r="BF352" i="24"/>
  <c r="BE352" i="24"/>
  <c r="BD352" i="24"/>
  <c r="BC352" i="24"/>
  <c r="BB352" i="24"/>
  <c r="BA352" i="24"/>
  <c r="AZ352" i="24"/>
  <c r="AY352" i="24"/>
  <c r="BN351" i="24"/>
  <c r="BM351" i="24"/>
  <c r="BL351" i="24"/>
  <c r="BK351" i="24"/>
  <c r="BJ351" i="24"/>
  <c r="BI351" i="24"/>
  <c r="BG351" i="24"/>
  <c r="BF351" i="24"/>
  <c r="BE351" i="24"/>
  <c r="BD351" i="24"/>
  <c r="BC351" i="24"/>
  <c r="BB351" i="24"/>
  <c r="BA351" i="24"/>
  <c r="AZ351" i="24"/>
  <c r="AY351" i="24"/>
  <c r="BN350" i="24"/>
  <c r="BM350" i="24"/>
  <c r="BL350" i="24"/>
  <c r="BK350" i="24"/>
  <c r="BJ350" i="24"/>
  <c r="BI350" i="24"/>
  <c r="BG350" i="24"/>
  <c r="BF350" i="24"/>
  <c r="BE350" i="24"/>
  <c r="BD350" i="24"/>
  <c r="BC350" i="24"/>
  <c r="BB350" i="24"/>
  <c r="BA350" i="24"/>
  <c r="AZ350" i="24"/>
  <c r="AY350" i="24"/>
  <c r="BN349" i="24"/>
  <c r="BM349" i="24"/>
  <c r="BL349" i="24"/>
  <c r="BK349" i="24"/>
  <c r="BJ349" i="24"/>
  <c r="BI349" i="24"/>
  <c r="BG349" i="24"/>
  <c r="BF349" i="24"/>
  <c r="BE349" i="24"/>
  <c r="BD349" i="24"/>
  <c r="BC349" i="24"/>
  <c r="BB349" i="24"/>
  <c r="BA349" i="24"/>
  <c r="AZ349" i="24"/>
  <c r="AY349" i="24"/>
  <c r="BN348" i="24"/>
  <c r="BM348" i="24"/>
  <c r="BL348" i="24"/>
  <c r="BK348" i="24"/>
  <c r="BJ348" i="24"/>
  <c r="BI348" i="24"/>
  <c r="BG348" i="24"/>
  <c r="BF348" i="24"/>
  <c r="BE348" i="24"/>
  <c r="BD348" i="24"/>
  <c r="BC348" i="24"/>
  <c r="BB348" i="24"/>
  <c r="BA348" i="24"/>
  <c r="AZ348" i="24"/>
  <c r="AY348" i="24"/>
  <c r="BN347" i="24"/>
  <c r="BM347" i="24"/>
  <c r="BL347" i="24"/>
  <c r="BK347" i="24"/>
  <c r="BJ347" i="24"/>
  <c r="BI347" i="24"/>
  <c r="BG347" i="24"/>
  <c r="BF347" i="24"/>
  <c r="BE347" i="24"/>
  <c r="BD347" i="24"/>
  <c r="BC347" i="24"/>
  <c r="BB347" i="24"/>
  <c r="BA347" i="24"/>
  <c r="AZ347" i="24"/>
  <c r="AY347" i="24"/>
  <c r="BN346" i="24"/>
  <c r="BM346" i="24"/>
  <c r="BL346" i="24"/>
  <c r="BK346" i="24"/>
  <c r="BJ346" i="24"/>
  <c r="BI346" i="24"/>
  <c r="BG346" i="24"/>
  <c r="BF346" i="24"/>
  <c r="BE346" i="24"/>
  <c r="BD346" i="24"/>
  <c r="BC346" i="24"/>
  <c r="BB346" i="24"/>
  <c r="BA346" i="24"/>
  <c r="AZ346" i="24"/>
  <c r="AY346" i="24"/>
  <c r="BN341" i="24"/>
  <c r="BM341" i="24"/>
  <c r="BL341" i="24"/>
  <c r="BK341" i="24"/>
  <c r="BJ341" i="24"/>
  <c r="BI341" i="24"/>
  <c r="BG341" i="24"/>
  <c r="BF341" i="24"/>
  <c r="BE341" i="24"/>
  <c r="BD341" i="24"/>
  <c r="BC341" i="24"/>
  <c r="BB341" i="24"/>
  <c r="BA341" i="24"/>
  <c r="AZ341" i="24"/>
  <c r="AY341" i="24"/>
  <c r="BN340" i="24"/>
  <c r="BM340" i="24"/>
  <c r="BL340" i="24"/>
  <c r="BK340" i="24"/>
  <c r="BJ340" i="24"/>
  <c r="BI340" i="24"/>
  <c r="BG340" i="24"/>
  <c r="BF340" i="24"/>
  <c r="BE340" i="24"/>
  <c r="BD340" i="24"/>
  <c r="BC340" i="24"/>
  <c r="BB340" i="24"/>
  <c r="BA340" i="24"/>
  <c r="AZ340" i="24"/>
  <c r="AY340" i="24"/>
  <c r="BN339" i="24"/>
  <c r="BM339" i="24"/>
  <c r="BL339" i="24"/>
  <c r="BK339" i="24"/>
  <c r="BJ339" i="24"/>
  <c r="BI339" i="24"/>
  <c r="BG339" i="24"/>
  <c r="BF339" i="24"/>
  <c r="BE339" i="24"/>
  <c r="BD339" i="24"/>
  <c r="BC339" i="24"/>
  <c r="BB339" i="24"/>
  <c r="BA339" i="24"/>
  <c r="AZ339" i="24"/>
  <c r="AY339" i="24"/>
  <c r="BN338" i="24"/>
  <c r="BM338" i="24"/>
  <c r="BL338" i="24"/>
  <c r="BK338" i="24"/>
  <c r="BJ338" i="24"/>
  <c r="BI338" i="24"/>
  <c r="BG338" i="24"/>
  <c r="BF338" i="24"/>
  <c r="BE338" i="24"/>
  <c r="BD338" i="24"/>
  <c r="BC338" i="24"/>
  <c r="BB338" i="24"/>
  <c r="BA338" i="24"/>
  <c r="AZ338" i="24"/>
  <c r="AY338" i="24"/>
  <c r="BN337" i="24"/>
  <c r="BM337" i="24"/>
  <c r="BL337" i="24"/>
  <c r="BK337" i="24"/>
  <c r="BJ337" i="24"/>
  <c r="BI337" i="24"/>
  <c r="BG337" i="24"/>
  <c r="BF337" i="24"/>
  <c r="BE337" i="24"/>
  <c r="BD337" i="24"/>
  <c r="BC337" i="24"/>
  <c r="BB337" i="24"/>
  <c r="BA337" i="24"/>
  <c r="AZ337" i="24"/>
  <c r="AY337" i="24"/>
  <c r="BN336" i="24"/>
  <c r="BM336" i="24"/>
  <c r="BL336" i="24"/>
  <c r="BK336" i="24"/>
  <c r="BJ336" i="24"/>
  <c r="BI336" i="24"/>
  <c r="BG336" i="24"/>
  <c r="BF336" i="24"/>
  <c r="BE336" i="24"/>
  <c r="BD336" i="24"/>
  <c r="BC336" i="24"/>
  <c r="BB336" i="24"/>
  <c r="BA336" i="24"/>
  <c r="AZ336" i="24"/>
  <c r="AY336" i="24"/>
  <c r="BN335" i="24"/>
  <c r="BM335" i="24"/>
  <c r="BL335" i="24"/>
  <c r="BK335" i="24"/>
  <c r="BJ335" i="24"/>
  <c r="BI335" i="24"/>
  <c r="BG335" i="24"/>
  <c r="BF335" i="24"/>
  <c r="BE335" i="24"/>
  <c r="BD335" i="24"/>
  <c r="BC335" i="24"/>
  <c r="BB335" i="24"/>
  <c r="BA335" i="24"/>
  <c r="AZ335" i="24"/>
  <c r="AY335" i="24"/>
  <c r="BN334" i="24"/>
  <c r="BM334" i="24"/>
  <c r="BL334" i="24"/>
  <c r="BK334" i="24"/>
  <c r="BJ334" i="24"/>
  <c r="BI334" i="24"/>
  <c r="BG334" i="24"/>
  <c r="BF334" i="24"/>
  <c r="BE334" i="24"/>
  <c r="BD334" i="24"/>
  <c r="BC334" i="24"/>
  <c r="BB334" i="24"/>
  <c r="BA334" i="24"/>
  <c r="AZ334" i="24"/>
  <c r="AY334" i="24"/>
  <c r="BN333" i="24"/>
  <c r="BM333" i="24"/>
  <c r="BL333" i="24"/>
  <c r="BK333" i="24"/>
  <c r="BJ333" i="24"/>
  <c r="BI333" i="24"/>
  <c r="BG333" i="24"/>
  <c r="BF333" i="24"/>
  <c r="BE333" i="24"/>
  <c r="BD333" i="24"/>
  <c r="BC333" i="24"/>
  <c r="BB333" i="24"/>
  <c r="BA333" i="24"/>
  <c r="AZ333" i="24"/>
  <c r="AY333" i="24"/>
  <c r="BN332" i="24"/>
  <c r="BM332" i="24"/>
  <c r="BL332" i="24"/>
  <c r="BK332" i="24"/>
  <c r="BJ332" i="24"/>
  <c r="BI332" i="24"/>
  <c r="BG332" i="24"/>
  <c r="BF332" i="24"/>
  <c r="BE332" i="24"/>
  <c r="BD332" i="24"/>
  <c r="BC332" i="24"/>
  <c r="BB332" i="24"/>
  <c r="BA332" i="24"/>
  <c r="AZ332" i="24"/>
  <c r="AY332" i="24"/>
  <c r="BN331" i="24"/>
  <c r="BM331" i="24"/>
  <c r="BL331" i="24"/>
  <c r="BK331" i="24"/>
  <c r="BJ331" i="24"/>
  <c r="BI331" i="24"/>
  <c r="BG331" i="24"/>
  <c r="BF331" i="24"/>
  <c r="BE331" i="24"/>
  <c r="BD331" i="24"/>
  <c r="BC331" i="24"/>
  <c r="BB331" i="24"/>
  <c r="BA331" i="24"/>
  <c r="AZ331" i="24"/>
  <c r="AY331" i="24"/>
  <c r="BN330" i="24"/>
  <c r="BM330" i="24"/>
  <c r="BL330" i="24"/>
  <c r="BK330" i="24"/>
  <c r="BJ330" i="24"/>
  <c r="BI330" i="24"/>
  <c r="BG330" i="24"/>
  <c r="BF330" i="24"/>
  <c r="BE330" i="24"/>
  <c r="BD330" i="24"/>
  <c r="BC330" i="24"/>
  <c r="BB330" i="24"/>
  <c r="BA330" i="24"/>
  <c r="AZ330" i="24"/>
  <c r="AY330" i="24"/>
  <c r="BN329" i="24"/>
  <c r="BM329" i="24"/>
  <c r="BL329" i="24"/>
  <c r="BK329" i="24"/>
  <c r="BJ329" i="24"/>
  <c r="BI329" i="24"/>
  <c r="BG329" i="24"/>
  <c r="BF329" i="24"/>
  <c r="BE329" i="24"/>
  <c r="BD329" i="24"/>
  <c r="BC329" i="24"/>
  <c r="BB329" i="24"/>
  <c r="BA329" i="24"/>
  <c r="AZ329" i="24"/>
  <c r="AY329" i="24"/>
  <c r="BN328" i="24"/>
  <c r="BM328" i="24"/>
  <c r="BL328" i="24"/>
  <c r="BK328" i="24"/>
  <c r="BJ328" i="24"/>
  <c r="BI328" i="24"/>
  <c r="BG328" i="24"/>
  <c r="BF328" i="24"/>
  <c r="BE328" i="24"/>
  <c r="BD328" i="24"/>
  <c r="BC328" i="24"/>
  <c r="BB328" i="24"/>
  <c r="BA328" i="24"/>
  <c r="AZ328" i="24"/>
  <c r="AY328" i="24"/>
  <c r="BN327" i="24"/>
  <c r="BM327" i="24"/>
  <c r="BL327" i="24"/>
  <c r="BK327" i="24"/>
  <c r="BJ327" i="24"/>
  <c r="BI327" i="24"/>
  <c r="BG327" i="24"/>
  <c r="BF327" i="24"/>
  <c r="BE327" i="24"/>
  <c r="BD327" i="24"/>
  <c r="BC327" i="24"/>
  <c r="BB327" i="24"/>
  <c r="BA327" i="24"/>
  <c r="AZ327" i="24"/>
  <c r="AY327" i="24"/>
  <c r="BN326" i="24"/>
  <c r="BM326" i="24"/>
  <c r="BL326" i="24"/>
  <c r="BK326" i="24"/>
  <c r="BJ326" i="24"/>
  <c r="BI326" i="24"/>
  <c r="BG326" i="24"/>
  <c r="BF326" i="24"/>
  <c r="BE326" i="24"/>
  <c r="BD326" i="24"/>
  <c r="BC326" i="24"/>
  <c r="BB326" i="24"/>
  <c r="BA326" i="24"/>
  <c r="AZ326" i="24"/>
  <c r="AY326" i="24"/>
  <c r="BN325" i="24"/>
  <c r="BM325" i="24"/>
  <c r="BL325" i="24"/>
  <c r="BK325" i="24"/>
  <c r="BJ325" i="24"/>
  <c r="BI325" i="24"/>
  <c r="BG325" i="24"/>
  <c r="BF325" i="24"/>
  <c r="BE325" i="24"/>
  <c r="BD325" i="24"/>
  <c r="BC325" i="24"/>
  <c r="BB325" i="24"/>
  <c r="BA325" i="24"/>
  <c r="AZ325" i="24"/>
  <c r="AY325" i="24"/>
  <c r="BN324" i="24"/>
  <c r="BM324" i="24"/>
  <c r="BL324" i="24"/>
  <c r="BK324" i="24"/>
  <c r="BJ324" i="24"/>
  <c r="BI324" i="24"/>
  <c r="BG324" i="24"/>
  <c r="BF324" i="24"/>
  <c r="BE324" i="24"/>
  <c r="BD324" i="24"/>
  <c r="BC324" i="24"/>
  <c r="BB324" i="24"/>
  <c r="BA324" i="24"/>
  <c r="AZ324" i="24"/>
  <c r="AY324" i="24"/>
  <c r="BN323" i="24"/>
  <c r="BM323" i="24"/>
  <c r="BL323" i="24"/>
  <c r="BK323" i="24"/>
  <c r="BJ323" i="24"/>
  <c r="BI323" i="24"/>
  <c r="BG323" i="24"/>
  <c r="BF323" i="24"/>
  <c r="BE323" i="24"/>
  <c r="BD323" i="24"/>
  <c r="BC323" i="24"/>
  <c r="BB323" i="24"/>
  <c r="BA323" i="24"/>
  <c r="AZ323" i="24"/>
  <c r="AY323" i="24"/>
  <c r="BN322" i="24"/>
  <c r="BM322" i="24"/>
  <c r="BL322" i="24"/>
  <c r="BK322" i="24"/>
  <c r="BJ322" i="24"/>
  <c r="BI322" i="24"/>
  <c r="BG322" i="24"/>
  <c r="BF322" i="24"/>
  <c r="BE322" i="24"/>
  <c r="BD322" i="24"/>
  <c r="BC322" i="24"/>
  <c r="BB322" i="24"/>
  <c r="BA322" i="24"/>
  <c r="AZ322" i="24"/>
  <c r="AY322" i="24"/>
  <c r="BN317" i="24"/>
  <c r="BM317" i="24"/>
  <c r="BL317" i="24"/>
  <c r="BK317" i="24"/>
  <c r="BJ317" i="24"/>
  <c r="BI317" i="24"/>
  <c r="BG317" i="24"/>
  <c r="BF317" i="24"/>
  <c r="BE317" i="24"/>
  <c r="BD317" i="24"/>
  <c r="BC317" i="24"/>
  <c r="BB317" i="24"/>
  <c r="BA317" i="24"/>
  <c r="AZ317" i="24"/>
  <c r="AY317" i="24"/>
  <c r="BN316" i="24"/>
  <c r="BM316" i="24"/>
  <c r="BL316" i="24"/>
  <c r="BK316" i="24"/>
  <c r="BJ316" i="24"/>
  <c r="BI316" i="24"/>
  <c r="BG316" i="24"/>
  <c r="BF316" i="24"/>
  <c r="BE316" i="24"/>
  <c r="BD316" i="24"/>
  <c r="BC316" i="24"/>
  <c r="BB316" i="24"/>
  <c r="BA316" i="24"/>
  <c r="AZ316" i="24"/>
  <c r="AY316" i="24"/>
  <c r="BN315" i="24"/>
  <c r="BM315" i="24"/>
  <c r="BL315" i="24"/>
  <c r="BK315" i="24"/>
  <c r="BJ315" i="24"/>
  <c r="BI315" i="24"/>
  <c r="BG315" i="24"/>
  <c r="BF315" i="24"/>
  <c r="BE315" i="24"/>
  <c r="BD315" i="24"/>
  <c r="BC315" i="24"/>
  <c r="BB315" i="24"/>
  <c r="BA315" i="24"/>
  <c r="AZ315" i="24"/>
  <c r="AY315" i="24"/>
  <c r="BN314" i="24"/>
  <c r="BM314" i="24"/>
  <c r="BL314" i="24"/>
  <c r="BK314" i="24"/>
  <c r="BJ314" i="24"/>
  <c r="BI314" i="24"/>
  <c r="BG314" i="24"/>
  <c r="BF314" i="24"/>
  <c r="BE314" i="24"/>
  <c r="BD314" i="24"/>
  <c r="BC314" i="24"/>
  <c r="BB314" i="24"/>
  <c r="BA314" i="24"/>
  <c r="AZ314" i="24"/>
  <c r="AY314" i="24"/>
  <c r="BN313" i="24"/>
  <c r="BM313" i="24"/>
  <c r="BL313" i="24"/>
  <c r="BK313" i="24"/>
  <c r="BJ313" i="24"/>
  <c r="BI313" i="24"/>
  <c r="BG313" i="24"/>
  <c r="BF313" i="24"/>
  <c r="BE313" i="24"/>
  <c r="BD313" i="24"/>
  <c r="BC313" i="24"/>
  <c r="BB313" i="24"/>
  <c r="BA313" i="24"/>
  <c r="AZ313" i="24"/>
  <c r="AY313" i="24"/>
  <c r="BN312" i="24"/>
  <c r="BM312" i="24"/>
  <c r="BL312" i="24"/>
  <c r="BK312" i="24"/>
  <c r="BJ312" i="24"/>
  <c r="BI312" i="24"/>
  <c r="BG312" i="24"/>
  <c r="BF312" i="24"/>
  <c r="BE312" i="24"/>
  <c r="BD312" i="24"/>
  <c r="BC312" i="24"/>
  <c r="BB312" i="24"/>
  <c r="BA312" i="24"/>
  <c r="AZ312" i="24"/>
  <c r="AY312" i="24"/>
  <c r="BN311" i="24"/>
  <c r="BM311" i="24"/>
  <c r="BL311" i="24"/>
  <c r="BK311" i="24"/>
  <c r="BJ311" i="24"/>
  <c r="BI311" i="24"/>
  <c r="BG311" i="24"/>
  <c r="BF311" i="24"/>
  <c r="BE311" i="24"/>
  <c r="BD311" i="24"/>
  <c r="BC311" i="24"/>
  <c r="BB311" i="24"/>
  <c r="BA311" i="24"/>
  <c r="AZ311" i="24"/>
  <c r="AY311" i="24"/>
  <c r="BN310" i="24"/>
  <c r="BM310" i="24"/>
  <c r="BL310" i="24"/>
  <c r="BK310" i="24"/>
  <c r="BJ310" i="24"/>
  <c r="BI310" i="24"/>
  <c r="BG310" i="24"/>
  <c r="BF310" i="24"/>
  <c r="BE310" i="24"/>
  <c r="BD310" i="24"/>
  <c r="BC310" i="24"/>
  <c r="BB310" i="24"/>
  <c r="BA310" i="24"/>
  <c r="AZ310" i="24"/>
  <c r="AY310" i="24"/>
  <c r="BN309" i="24"/>
  <c r="BM309" i="24"/>
  <c r="BL309" i="24"/>
  <c r="BK309" i="24"/>
  <c r="BJ309" i="24"/>
  <c r="BI309" i="24"/>
  <c r="BG309" i="24"/>
  <c r="BF309" i="24"/>
  <c r="BE309" i="24"/>
  <c r="BD309" i="24"/>
  <c r="BC309" i="24"/>
  <c r="BB309" i="24"/>
  <c r="BA309" i="24"/>
  <c r="AZ309" i="24"/>
  <c r="AY309" i="24"/>
  <c r="BN308" i="24"/>
  <c r="BM308" i="24"/>
  <c r="BL308" i="24"/>
  <c r="BK308" i="24"/>
  <c r="BJ308" i="24"/>
  <c r="BI308" i="24"/>
  <c r="BG308" i="24"/>
  <c r="BF308" i="24"/>
  <c r="BE308" i="24"/>
  <c r="BD308" i="24"/>
  <c r="BC308" i="24"/>
  <c r="BB308" i="24"/>
  <c r="BA308" i="24"/>
  <c r="AZ308" i="24"/>
  <c r="AY308" i="24"/>
  <c r="BN307" i="24"/>
  <c r="BM307" i="24"/>
  <c r="BL307" i="24"/>
  <c r="BK307" i="24"/>
  <c r="BJ307" i="24"/>
  <c r="BI307" i="24"/>
  <c r="BG307" i="24"/>
  <c r="BF307" i="24"/>
  <c r="BE307" i="24"/>
  <c r="BD307" i="24"/>
  <c r="BC307" i="24"/>
  <c r="BB307" i="24"/>
  <c r="BA307" i="24"/>
  <c r="AZ307" i="24"/>
  <c r="AY307" i="24"/>
  <c r="BN306" i="24"/>
  <c r="BM306" i="24"/>
  <c r="BL306" i="24"/>
  <c r="BK306" i="24"/>
  <c r="BJ306" i="24"/>
  <c r="BI306" i="24"/>
  <c r="BG306" i="24"/>
  <c r="BF306" i="24"/>
  <c r="BE306" i="24"/>
  <c r="BD306" i="24"/>
  <c r="BC306" i="24"/>
  <c r="BB306" i="24"/>
  <c r="BA306" i="24"/>
  <c r="AZ306" i="24"/>
  <c r="AY306" i="24"/>
  <c r="BN305" i="24"/>
  <c r="BM305" i="24"/>
  <c r="BL305" i="24"/>
  <c r="BK305" i="24"/>
  <c r="BJ305" i="24"/>
  <c r="BI305" i="24"/>
  <c r="BG305" i="24"/>
  <c r="BF305" i="24"/>
  <c r="BE305" i="24"/>
  <c r="BD305" i="24"/>
  <c r="BC305" i="24"/>
  <c r="BB305" i="24"/>
  <c r="BA305" i="24"/>
  <c r="AZ305" i="24"/>
  <c r="AY305" i="24"/>
  <c r="BN304" i="24"/>
  <c r="BM304" i="24"/>
  <c r="BL304" i="24"/>
  <c r="BK304" i="24"/>
  <c r="BJ304" i="24"/>
  <c r="BI304" i="24"/>
  <c r="BG304" i="24"/>
  <c r="BF304" i="24"/>
  <c r="BE304" i="24"/>
  <c r="BD304" i="24"/>
  <c r="BC304" i="24"/>
  <c r="BB304" i="24"/>
  <c r="BA304" i="24"/>
  <c r="AZ304" i="24"/>
  <c r="AY304" i="24"/>
  <c r="BN303" i="24"/>
  <c r="BM303" i="24"/>
  <c r="BL303" i="24"/>
  <c r="BK303" i="24"/>
  <c r="BJ303" i="24"/>
  <c r="BI303" i="24"/>
  <c r="BG303" i="24"/>
  <c r="BF303" i="24"/>
  <c r="BE303" i="24"/>
  <c r="BD303" i="24"/>
  <c r="BC303" i="24"/>
  <c r="BB303" i="24"/>
  <c r="BA303" i="24"/>
  <c r="AZ303" i="24"/>
  <c r="AY303" i="24"/>
  <c r="BN302" i="24"/>
  <c r="BM302" i="24"/>
  <c r="BL302" i="24"/>
  <c r="BK302" i="24"/>
  <c r="BJ302" i="24"/>
  <c r="BI302" i="24"/>
  <c r="BG302" i="24"/>
  <c r="BF302" i="24"/>
  <c r="BE302" i="24"/>
  <c r="BD302" i="24"/>
  <c r="BC302" i="24"/>
  <c r="BB302" i="24"/>
  <c r="BA302" i="24"/>
  <c r="AZ302" i="24"/>
  <c r="AY302" i="24"/>
  <c r="BN301" i="24"/>
  <c r="BM301" i="24"/>
  <c r="BL301" i="24"/>
  <c r="BK301" i="24"/>
  <c r="BJ301" i="24"/>
  <c r="BI301" i="24"/>
  <c r="BG301" i="24"/>
  <c r="BF301" i="24"/>
  <c r="BE301" i="24"/>
  <c r="BD301" i="24"/>
  <c r="BC301" i="24"/>
  <c r="BB301" i="24"/>
  <c r="BA301" i="24"/>
  <c r="AZ301" i="24"/>
  <c r="AY301" i="24"/>
  <c r="BN300" i="24"/>
  <c r="BM300" i="24"/>
  <c r="BL300" i="24"/>
  <c r="BK300" i="24"/>
  <c r="BJ300" i="24"/>
  <c r="BI300" i="24"/>
  <c r="BG300" i="24"/>
  <c r="BF300" i="24"/>
  <c r="BE300" i="24"/>
  <c r="BD300" i="24"/>
  <c r="BC300" i="24"/>
  <c r="BB300" i="24"/>
  <c r="BA300" i="24"/>
  <c r="AZ300" i="24"/>
  <c r="AY300" i="24"/>
  <c r="BN299" i="24"/>
  <c r="BM299" i="24"/>
  <c r="BL299" i="24"/>
  <c r="BK299" i="24"/>
  <c r="BJ299" i="24"/>
  <c r="BI299" i="24"/>
  <c r="BG299" i="24"/>
  <c r="BF299" i="24"/>
  <c r="BE299" i="24"/>
  <c r="BD299" i="24"/>
  <c r="BC299" i="24"/>
  <c r="BB299" i="24"/>
  <c r="BA299" i="24"/>
  <c r="AZ299" i="24"/>
  <c r="AY299" i="24"/>
  <c r="BN298" i="24"/>
  <c r="BM298" i="24"/>
  <c r="BL298" i="24"/>
  <c r="BK298" i="24"/>
  <c r="BJ298" i="24"/>
  <c r="BI298" i="24"/>
  <c r="BG298" i="24"/>
  <c r="BF298" i="24"/>
  <c r="BE298" i="24"/>
  <c r="BD298" i="24"/>
  <c r="BC298" i="24"/>
  <c r="BB298" i="24"/>
  <c r="BA298" i="24"/>
  <c r="AZ298" i="24"/>
  <c r="AY298" i="24"/>
  <c r="BN293" i="24"/>
  <c r="BM293" i="24"/>
  <c r="BL293" i="24"/>
  <c r="BK293" i="24"/>
  <c r="BJ293" i="24"/>
  <c r="BI293" i="24"/>
  <c r="BG293" i="24"/>
  <c r="BF293" i="24"/>
  <c r="BE293" i="24"/>
  <c r="BD293" i="24"/>
  <c r="BC293" i="24"/>
  <c r="BB293" i="24"/>
  <c r="BA293" i="24"/>
  <c r="AZ293" i="24"/>
  <c r="AY293" i="24"/>
  <c r="BN292" i="24"/>
  <c r="BM292" i="24"/>
  <c r="BL292" i="24"/>
  <c r="BK292" i="24"/>
  <c r="BJ292" i="24"/>
  <c r="BI292" i="24"/>
  <c r="BG292" i="24"/>
  <c r="BF292" i="24"/>
  <c r="BE292" i="24"/>
  <c r="BD292" i="24"/>
  <c r="BC292" i="24"/>
  <c r="BB292" i="24"/>
  <c r="BA292" i="24"/>
  <c r="AZ292" i="24"/>
  <c r="AY292" i="24"/>
  <c r="BN291" i="24"/>
  <c r="BM291" i="24"/>
  <c r="BL291" i="24"/>
  <c r="BK291" i="24"/>
  <c r="BJ291" i="24"/>
  <c r="BI291" i="24"/>
  <c r="BG291" i="24"/>
  <c r="BF291" i="24"/>
  <c r="BE291" i="24"/>
  <c r="BD291" i="24"/>
  <c r="BC291" i="24"/>
  <c r="BB291" i="24"/>
  <c r="BA291" i="24"/>
  <c r="AZ291" i="24"/>
  <c r="AY291" i="24"/>
  <c r="BN290" i="24"/>
  <c r="BM290" i="24"/>
  <c r="BL290" i="24"/>
  <c r="BK290" i="24"/>
  <c r="BJ290" i="24"/>
  <c r="BI290" i="24"/>
  <c r="BG290" i="24"/>
  <c r="BF290" i="24"/>
  <c r="BE290" i="24"/>
  <c r="BD290" i="24"/>
  <c r="BC290" i="24"/>
  <c r="BB290" i="24"/>
  <c r="BA290" i="24"/>
  <c r="AZ290" i="24"/>
  <c r="AY290" i="24"/>
  <c r="BN289" i="24"/>
  <c r="BM289" i="24"/>
  <c r="BL289" i="24"/>
  <c r="BK289" i="24"/>
  <c r="BJ289" i="24"/>
  <c r="BI289" i="24"/>
  <c r="BG289" i="24"/>
  <c r="BF289" i="24"/>
  <c r="BE289" i="24"/>
  <c r="BD289" i="24"/>
  <c r="BC289" i="24"/>
  <c r="BB289" i="24"/>
  <c r="BA289" i="24"/>
  <c r="AZ289" i="24"/>
  <c r="AY289" i="24"/>
  <c r="BN288" i="24"/>
  <c r="BM288" i="24"/>
  <c r="BL288" i="24"/>
  <c r="BK288" i="24"/>
  <c r="BJ288" i="24"/>
  <c r="BI288" i="24"/>
  <c r="BG288" i="24"/>
  <c r="BF288" i="24"/>
  <c r="BE288" i="24"/>
  <c r="BD288" i="24"/>
  <c r="BC288" i="24"/>
  <c r="BB288" i="24"/>
  <c r="BA288" i="24"/>
  <c r="AZ288" i="24"/>
  <c r="AY288" i="24"/>
  <c r="BN287" i="24"/>
  <c r="BM287" i="24"/>
  <c r="BL287" i="24"/>
  <c r="BK287" i="24"/>
  <c r="BJ287" i="24"/>
  <c r="BI287" i="24"/>
  <c r="BG287" i="24"/>
  <c r="BF287" i="24"/>
  <c r="BE287" i="24"/>
  <c r="BD287" i="24"/>
  <c r="BC287" i="24"/>
  <c r="BB287" i="24"/>
  <c r="BA287" i="24"/>
  <c r="AZ287" i="24"/>
  <c r="AY287" i="24"/>
  <c r="BN286" i="24"/>
  <c r="BM286" i="24"/>
  <c r="BL286" i="24"/>
  <c r="BK286" i="24"/>
  <c r="BJ286" i="24"/>
  <c r="BI286" i="24"/>
  <c r="BG286" i="24"/>
  <c r="BF286" i="24"/>
  <c r="BE286" i="24"/>
  <c r="BD286" i="24"/>
  <c r="BC286" i="24"/>
  <c r="BB286" i="24"/>
  <c r="BA286" i="24"/>
  <c r="AZ286" i="24"/>
  <c r="AY286" i="24"/>
  <c r="BN285" i="24"/>
  <c r="BM285" i="24"/>
  <c r="BL285" i="24"/>
  <c r="BK285" i="24"/>
  <c r="BJ285" i="24"/>
  <c r="BI285" i="24"/>
  <c r="BG285" i="24"/>
  <c r="BF285" i="24"/>
  <c r="BE285" i="24"/>
  <c r="BD285" i="24"/>
  <c r="BC285" i="24"/>
  <c r="BB285" i="24"/>
  <c r="BA285" i="24"/>
  <c r="AZ285" i="24"/>
  <c r="AY285" i="24"/>
  <c r="BN284" i="24"/>
  <c r="BM284" i="24"/>
  <c r="BL284" i="24"/>
  <c r="BK284" i="24"/>
  <c r="BJ284" i="24"/>
  <c r="BI284" i="24"/>
  <c r="BG284" i="24"/>
  <c r="BF284" i="24"/>
  <c r="BE284" i="24"/>
  <c r="BD284" i="24"/>
  <c r="BC284" i="24"/>
  <c r="BB284" i="24"/>
  <c r="BA284" i="24"/>
  <c r="AZ284" i="24"/>
  <c r="AY284" i="24"/>
  <c r="BN283" i="24"/>
  <c r="BM283" i="24"/>
  <c r="BL283" i="24"/>
  <c r="BK283" i="24"/>
  <c r="BJ283" i="24"/>
  <c r="BI283" i="24"/>
  <c r="BG283" i="24"/>
  <c r="BF283" i="24"/>
  <c r="BE283" i="24"/>
  <c r="BD283" i="24"/>
  <c r="BC283" i="24"/>
  <c r="BB283" i="24"/>
  <c r="BA283" i="24"/>
  <c r="AZ283" i="24"/>
  <c r="AY283" i="24"/>
  <c r="BN282" i="24"/>
  <c r="BM282" i="24"/>
  <c r="BL282" i="24"/>
  <c r="BK282" i="24"/>
  <c r="BJ282" i="24"/>
  <c r="BI282" i="24"/>
  <c r="BG282" i="24"/>
  <c r="BF282" i="24"/>
  <c r="BE282" i="24"/>
  <c r="BD282" i="24"/>
  <c r="BC282" i="24"/>
  <c r="BB282" i="24"/>
  <c r="BA282" i="24"/>
  <c r="AZ282" i="24"/>
  <c r="AY282" i="24"/>
  <c r="BN281" i="24"/>
  <c r="BM281" i="24"/>
  <c r="BL281" i="24"/>
  <c r="BK281" i="24"/>
  <c r="BJ281" i="24"/>
  <c r="BI281" i="24"/>
  <c r="BG281" i="24"/>
  <c r="BF281" i="24"/>
  <c r="BE281" i="24"/>
  <c r="BD281" i="24"/>
  <c r="BC281" i="24"/>
  <c r="BB281" i="24"/>
  <c r="BA281" i="24"/>
  <c r="AZ281" i="24"/>
  <c r="AY281" i="24"/>
  <c r="BN280" i="24"/>
  <c r="BM280" i="24"/>
  <c r="BL280" i="24"/>
  <c r="BK280" i="24"/>
  <c r="BJ280" i="24"/>
  <c r="BI280" i="24"/>
  <c r="BG280" i="24"/>
  <c r="BF280" i="24"/>
  <c r="BE280" i="24"/>
  <c r="BD280" i="24"/>
  <c r="BC280" i="24"/>
  <c r="BB280" i="24"/>
  <c r="BA280" i="24"/>
  <c r="AZ280" i="24"/>
  <c r="AY280" i="24"/>
  <c r="BN279" i="24"/>
  <c r="BM279" i="24"/>
  <c r="BL279" i="24"/>
  <c r="BK279" i="24"/>
  <c r="BJ279" i="24"/>
  <c r="BI279" i="24"/>
  <c r="BG279" i="24"/>
  <c r="BF279" i="24"/>
  <c r="BE279" i="24"/>
  <c r="BD279" i="24"/>
  <c r="BC279" i="24"/>
  <c r="BB279" i="24"/>
  <c r="BA279" i="24"/>
  <c r="AZ279" i="24"/>
  <c r="AY279" i="24"/>
  <c r="BN278" i="24"/>
  <c r="BM278" i="24"/>
  <c r="BL278" i="24"/>
  <c r="BK278" i="24"/>
  <c r="BJ278" i="24"/>
  <c r="BI278" i="24"/>
  <c r="BG278" i="24"/>
  <c r="BF278" i="24"/>
  <c r="BE278" i="24"/>
  <c r="BD278" i="24"/>
  <c r="BC278" i="24"/>
  <c r="BB278" i="24"/>
  <c r="BA278" i="24"/>
  <c r="AZ278" i="24"/>
  <c r="AY278" i="24"/>
  <c r="BN277" i="24"/>
  <c r="BM277" i="24"/>
  <c r="BL277" i="24"/>
  <c r="BK277" i="24"/>
  <c r="BJ277" i="24"/>
  <c r="BI277" i="24"/>
  <c r="BG277" i="24"/>
  <c r="BF277" i="24"/>
  <c r="BE277" i="24"/>
  <c r="BD277" i="24"/>
  <c r="BC277" i="24"/>
  <c r="BB277" i="24"/>
  <c r="BA277" i="24"/>
  <c r="AZ277" i="24"/>
  <c r="AY277" i="24"/>
  <c r="BN276" i="24"/>
  <c r="BM276" i="24"/>
  <c r="BL276" i="24"/>
  <c r="BK276" i="24"/>
  <c r="BJ276" i="24"/>
  <c r="BI276" i="24"/>
  <c r="BG276" i="24"/>
  <c r="BF276" i="24"/>
  <c r="BE276" i="24"/>
  <c r="BD276" i="24"/>
  <c r="BC276" i="24"/>
  <c r="BB276" i="24"/>
  <c r="BA276" i="24"/>
  <c r="AZ276" i="24"/>
  <c r="AY276" i="24"/>
  <c r="BN275" i="24"/>
  <c r="BM275" i="24"/>
  <c r="BL275" i="24"/>
  <c r="BK275" i="24"/>
  <c r="BJ275" i="24"/>
  <c r="BI275" i="24"/>
  <c r="BG275" i="24"/>
  <c r="BF275" i="24"/>
  <c r="BE275" i="24"/>
  <c r="BD275" i="24"/>
  <c r="BC275" i="24"/>
  <c r="BB275" i="24"/>
  <c r="BA275" i="24"/>
  <c r="AZ275" i="24"/>
  <c r="AY275" i="24"/>
  <c r="BN274" i="24"/>
  <c r="BM274" i="24"/>
  <c r="BL274" i="24"/>
  <c r="BK274" i="24"/>
  <c r="BJ274" i="24"/>
  <c r="BI274" i="24"/>
  <c r="BG274" i="24"/>
  <c r="BF274" i="24"/>
  <c r="BE274" i="24"/>
  <c r="BD274" i="24"/>
  <c r="BC274" i="24"/>
  <c r="BB274" i="24"/>
  <c r="BA274" i="24"/>
  <c r="AZ274" i="24"/>
  <c r="AY274" i="24"/>
  <c r="BN269" i="24"/>
  <c r="BM269" i="24"/>
  <c r="BL269" i="24"/>
  <c r="BK269" i="24"/>
  <c r="BJ269" i="24"/>
  <c r="BI269" i="24"/>
  <c r="BG269" i="24"/>
  <c r="BF269" i="24"/>
  <c r="BE269" i="24"/>
  <c r="BD269" i="24"/>
  <c r="BC269" i="24"/>
  <c r="BB269" i="24"/>
  <c r="BA269" i="24"/>
  <c r="AZ269" i="24"/>
  <c r="AY269" i="24"/>
  <c r="BN268" i="24"/>
  <c r="BM268" i="24"/>
  <c r="BL268" i="24"/>
  <c r="BK268" i="24"/>
  <c r="BJ268" i="24"/>
  <c r="BI268" i="24"/>
  <c r="BG268" i="24"/>
  <c r="BF268" i="24"/>
  <c r="BE268" i="24"/>
  <c r="BD268" i="24"/>
  <c r="BC268" i="24"/>
  <c r="BB268" i="24"/>
  <c r="BA268" i="24"/>
  <c r="AZ268" i="24"/>
  <c r="AY268" i="24"/>
  <c r="BN267" i="24"/>
  <c r="BM267" i="24"/>
  <c r="BL267" i="24"/>
  <c r="BK267" i="24"/>
  <c r="BJ267" i="24"/>
  <c r="BI267" i="24"/>
  <c r="BG267" i="24"/>
  <c r="BF267" i="24"/>
  <c r="BE267" i="24"/>
  <c r="BD267" i="24"/>
  <c r="BC267" i="24"/>
  <c r="BB267" i="24"/>
  <c r="BA267" i="24"/>
  <c r="AZ267" i="24"/>
  <c r="AY267" i="24"/>
  <c r="BN266" i="24"/>
  <c r="BM266" i="24"/>
  <c r="BL266" i="24"/>
  <c r="BK266" i="24"/>
  <c r="BJ266" i="24"/>
  <c r="BI266" i="24"/>
  <c r="BG266" i="24"/>
  <c r="BF266" i="24"/>
  <c r="BE266" i="24"/>
  <c r="BD266" i="24"/>
  <c r="BC266" i="24"/>
  <c r="BB266" i="24"/>
  <c r="BA266" i="24"/>
  <c r="AZ266" i="24"/>
  <c r="AY266" i="24"/>
  <c r="BN265" i="24"/>
  <c r="BM265" i="24"/>
  <c r="BL265" i="24"/>
  <c r="BK265" i="24"/>
  <c r="BJ265" i="24"/>
  <c r="BI265" i="24"/>
  <c r="BG265" i="24"/>
  <c r="BF265" i="24"/>
  <c r="BE265" i="24"/>
  <c r="BD265" i="24"/>
  <c r="BC265" i="24"/>
  <c r="BB265" i="24"/>
  <c r="BA265" i="24"/>
  <c r="AZ265" i="24"/>
  <c r="AY265" i="24"/>
  <c r="BN264" i="24"/>
  <c r="BM264" i="24"/>
  <c r="BL264" i="24"/>
  <c r="BK264" i="24"/>
  <c r="BJ264" i="24"/>
  <c r="BI264" i="24"/>
  <c r="BG264" i="24"/>
  <c r="BF264" i="24"/>
  <c r="BE264" i="24"/>
  <c r="BD264" i="24"/>
  <c r="BC264" i="24"/>
  <c r="BB264" i="24"/>
  <c r="BA264" i="24"/>
  <c r="AZ264" i="24"/>
  <c r="AY264" i="24"/>
  <c r="BN263" i="24"/>
  <c r="BM263" i="24"/>
  <c r="BL263" i="24"/>
  <c r="BK263" i="24"/>
  <c r="BJ263" i="24"/>
  <c r="BI263" i="24"/>
  <c r="BG263" i="24"/>
  <c r="BF263" i="24"/>
  <c r="BE263" i="24"/>
  <c r="BD263" i="24"/>
  <c r="BC263" i="24"/>
  <c r="BB263" i="24"/>
  <c r="BA263" i="24"/>
  <c r="AZ263" i="24"/>
  <c r="AY263" i="24"/>
  <c r="BN262" i="24"/>
  <c r="BM262" i="24"/>
  <c r="BL262" i="24"/>
  <c r="BK262" i="24"/>
  <c r="BJ262" i="24"/>
  <c r="BI262" i="24"/>
  <c r="BG262" i="24"/>
  <c r="BF262" i="24"/>
  <c r="BE262" i="24"/>
  <c r="BD262" i="24"/>
  <c r="BC262" i="24"/>
  <c r="BB262" i="24"/>
  <c r="BA262" i="24"/>
  <c r="AZ262" i="24"/>
  <c r="AY262" i="24"/>
  <c r="BN261" i="24"/>
  <c r="BM261" i="24"/>
  <c r="BL261" i="24"/>
  <c r="BK261" i="24"/>
  <c r="BJ261" i="24"/>
  <c r="BI261" i="24"/>
  <c r="BG261" i="24"/>
  <c r="BF261" i="24"/>
  <c r="BE261" i="24"/>
  <c r="BD261" i="24"/>
  <c r="BC261" i="24"/>
  <c r="BB261" i="24"/>
  <c r="BA261" i="24"/>
  <c r="AZ261" i="24"/>
  <c r="AY261" i="24"/>
  <c r="BN260" i="24"/>
  <c r="BM260" i="24"/>
  <c r="BL260" i="24"/>
  <c r="BK260" i="24"/>
  <c r="BJ260" i="24"/>
  <c r="BI260" i="24"/>
  <c r="BG260" i="24"/>
  <c r="BF260" i="24"/>
  <c r="BE260" i="24"/>
  <c r="BD260" i="24"/>
  <c r="BC260" i="24"/>
  <c r="BB260" i="24"/>
  <c r="BA260" i="24"/>
  <c r="AZ260" i="24"/>
  <c r="AY260" i="24"/>
  <c r="BN259" i="24"/>
  <c r="BM259" i="24"/>
  <c r="BL259" i="24"/>
  <c r="BK259" i="24"/>
  <c r="BJ259" i="24"/>
  <c r="BI259" i="24"/>
  <c r="BG259" i="24"/>
  <c r="BF259" i="24"/>
  <c r="BE259" i="24"/>
  <c r="BD259" i="24"/>
  <c r="BC259" i="24"/>
  <c r="BB259" i="24"/>
  <c r="BA259" i="24"/>
  <c r="AZ259" i="24"/>
  <c r="AY259" i="24"/>
  <c r="BN258" i="24"/>
  <c r="BM258" i="24"/>
  <c r="BL258" i="24"/>
  <c r="BK258" i="24"/>
  <c r="BJ258" i="24"/>
  <c r="BI258" i="24"/>
  <c r="BG258" i="24"/>
  <c r="BF258" i="24"/>
  <c r="BE258" i="24"/>
  <c r="BD258" i="24"/>
  <c r="BC258" i="24"/>
  <c r="BB258" i="24"/>
  <c r="BA258" i="24"/>
  <c r="AZ258" i="24"/>
  <c r="AY258" i="24"/>
  <c r="BN257" i="24"/>
  <c r="BM257" i="24"/>
  <c r="BL257" i="24"/>
  <c r="BK257" i="24"/>
  <c r="BJ257" i="24"/>
  <c r="BI257" i="24"/>
  <c r="BG257" i="24"/>
  <c r="BF257" i="24"/>
  <c r="BE257" i="24"/>
  <c r="BD257" i="24"/>
  <c r="BC257" i="24"/>
  <c r="BB257" i="24"/>
  <c r="BA257" i="24"/>
  <c r="AZ257" i="24"/>
  <c r="AY257" i="24"/>
  <c r="BN256" i="24"/>
  <c r="BM256" i="24"/>
  <c r="BL256" i="24"/>
  <c r="BK256" i="24"/>
  <c r="BJ256" i="24"/>
  <c r="BI256" i="24"/>
  <c r="BG256" i="24"/>
  <c r="BF256" i="24"/>
  <c r="BE256" i="24"/>
  <c r="BD256" i="24"/>
  <c r="BC256" i="24"/>
  <c r="BB256" i="24"/>
  <c r="BA256" i="24"/>
  <c r="AZ256" i="24"/>
  <c r="AY256" i="24"/>
  <c r="BN255" i="24"/>
  <c r="BM255" i="24"/>
  <c r="BL255" i="24"/>
  <c r="BK255" i="24"/>
  <c r="BJ255" i="24"/>
  <c r="BI255" i="24"/>
  <c r="BG255" i="24"/>
  <c r="BF255" i="24"/>
  <c r="BE255" i="24"/>
  <c r="BD255" i="24"/>
  <c r="BC255" i="24"/>
  <c r="BB255" i="24"/>
  <c r="BA255" i="24"/>
  <c r="AZ255" i="24"/>
  <c r="AY255" i="24"/>
  <c r="BN254" i="24"/>
  <c r="BM254" i="24"/>
  <c r="BL254" i="24"/>
  <c r="BK254" i="24"/>
  <c r="BJ254" i="24"/>
  <c r="BI254" i="24"/>
  <c r="BG254" i="24"/>
  <c r="BF254" i="24"/>
  <c r="BE254" i="24"/>
  <c r="BD254" i="24"/>
  <c r="BC254" i="24"/>
  <c r="BB254" i="24"/>
  <c r="BA254" i="24"/>
  <c r="AZ254" i="24"/>
  <c r="AY254" i="24"/>
  <c r="BN253" i="24"/>
  <c r="BM253" i="24"/>
  <c r="BL253" i="24"/>
  <c r="BK253" i="24"/>
  <c r="BJ253" i="24"/>
  <c r="BI253" i="24"/>
  <c r="BG253" i="24"/>
  <c r="BF253" i="24"/>
  <c r="BE253" i="24"/>
  <c r="BD253" i="24"/>
  <c r="BC253" i="24"/>
  <c r="BB253" i="24"/>
  <c r="BA253" i="24"/>
  <c r="AZ253" i="24"/>
  <c r="AY253" i="24"/>
  <c r="BN252" i="24"/>
  <c r="BM252" i="24"/>
  <c r="BL252" i="24"/>
  <c r="BK252" i="24"/>
  <c r="BJ252" i="24"/>
  <c r="BI252" i="24"/>
  <c r="BG252" i="24"/>
  <c r="BF252" i="24"/>
  <c r="BE252" i="24"/>
  <c r="BD252" i="24"/>
  <c r="BC252" i="24"/>
  <c r="BB252" i="24"/>
  <c r="BA252" i="24"/>
  <c r="AZ252" i="24"/>
  <c r="AY252" i="24"/>
  <c r="BN251" i="24"/>
  <c r="BM251" i="24"/>
  <c r="BL251" i="24"/>
  <c r="BK251" i="24"/>
  <c r="BJ251" i="24"/>
  <c r="BI251" i="24"/>
  <c r="BG251" i="24"/>
  <c r="BF251" i="24"/>
  <c r="BE251" i="24"/>
  <c r="BD251" i="24"/>
  <c r="BC251" i="24"/>
  <c r="BB251" i="24"/>
  <c r="BA251" i="24"/>
  <c r="AZ251" i="24"/>
  <c r="AY251" i="24"/>
  <c r="BN250" i="24"/>
  <c r="BM250" i="24"/>
  <c r="BL250" i="24"/>
  <c r="BK250" i="24"/>
  <c r="BJ250" i="24"/>
  <c r="BI250" i="24"/>
  <c r="BG250" i="24"/>
  <c r="BF250" i="24"/>
  <c r="BE250" i="24"/>
  <c r="BD250" i="24"/>
  <c r="BC250" i="24"/>
  <c r="BB250" i="24"/>
  <c r="BA250" i="24"/>
  <c r="AZ250" i="24"/>
  <c r="AY250" i="24"/>
  <c r="BN245" i="24"/>
  <c r="BM245" i="24"/>
  <c r="BL245" i="24"/>
  <c r="BK245" i="24"/>
  <c r="BJ245" i="24"/>
  <c r="BG245" i="24"/>
  <c r="BF245" i="24"/>
  <c r="BE245" i="24"/>
  <c r="BD245" i="24"/>
  <c r="BB245" i="24"/>
  <c r="BA245" i="24"/>
  <c r="AZ245" i="24"/>
  <c r="AY245" i="24"/>
  <c r="BN244" i="24"/>
  <c r="BM244" i="24"/>
  <c r="BL244" i="24"/>
  <c r="BK244" i="24"/>
  <c r="BJ244" i="24"/>
  <c r="BI244" i="24"/>
  <c r="BG244" i="24"/>
  <c r="BF244" i="24"/>
  <c r="BE244" i="24"/>
  <c r="BD244" i="24"/>
  <c r="BC244" i="24"/>
  <c r="BB244" i="24"/>
  <c r="BA244" i="24"/>
  <c r="AZ244" i="24"/>
  <c r="AY244" i="24"/>
  <c r="BN243" i="24"/>
  <c r="BM243" i="24"/>
  <c r="BL243" i="24"/>
  <c r="BK243" i="24"/>
  <c r="BJ243" i="24"/>
  <c r="BI243" i="24"/>
  <c r="BG243" i="24"/>
  <c r="BF243" i="24"/>
  <c r="BE243" i="24"/>
  <c r="BD243" i="24"/>
  <c r="BC243" i="24"/>
  <c r="BB243" i="24"/>
  <c r="BA243" i="24"/>
  <c r="AZ243" i="24"/>
  <c r="AY243" i="24"/>
  <c r="BN242" i="24"/>
  <c r="BM242" i="24"/>
  <c r="BL242" i="24"/>
  <c r="BK242" i="24"/>
  <c r="BJ242" i="24"/>
  <c r="BI242" i="24"/>
  <c r="BG242" i="24"/>
  <c r="BF242" i="24"/>
  <c r="BE242" i="24"/>
  <c r="BD242" i="24"/>
  <c r="BC242" i="24"/>
  <c r="BB242" i="24"/>
  <c r="BA242" i="24"/>
  <c r="AZ242" i="24"/>
  <c r="AY242" i="24"/>
  <c r="BN241" i="24"/>
  <c r="BM241" i="24"/>
  <c r="BL241" i="24"/>
  <c r="BK241" i="24"/>
  <c r="BJ241" i="24"/>
  <c r="BI241" i="24"/>
  <c r="BG241" i="24"/>
  <c r="BF241" i="24"/>
  <c r="BE241" i="24"/>
  <c r="BD241" i="24"/>
  <c r="BC241" i="24"/>
  <c r="BB241" i="24"/>
  <c r="BA241" i="24"/>
  <c r="AZ241" i="24"/>
  <c r="AY241" i="24"/>
  <c r="BN240" i="24"/>
  <c r="BM240" i="24"/>
  <c r="BL240" i="24"/>
  <c r="BK240" i="24"/>
  <c r="BJ240" i="24"/>
  <c r="BI240" i="24"/>
  <c r="BG240" i="24"/>
  <c r="BF240" i="24"/>
  <c r="BE240" i="24"/>
  <c r="BD240" i="24"/>
  <c r="BC240" i="24"/>
  <c r="BB240" i="24"/>
  <c r="BA240" i="24"/>
  <c r="AZ240" i="24"/>
  <c r="AY240" i="24"/>
  <c r="BN239" i="24"/>
  <c r="BM239" i="24"/>
  <c r="BL239" i="24"/>
  <c r="BK239" i="24"/>
  <c r="BJ239" i="24"/>
  <c r="BI239" i="24"/>
  <c r="BG239" i="24"/>
  <c r="BF239" i="24"/>
  <c r="BE239" i="24"/>
  <c r="BD239" i="24"/>
  <c r="BC239" i="24"/>
  <c r="BB239" i="24"/>
  <c r="BA239" i="24"/>
  <c r="AZ239" i="24"/>
  <c r="AY239" i="24"/>
  <c r="KX238" i="24"/>
  <c r="BN238" i="24"/>
  <c r="BM238" i="24"/>
  <c r="BL238" i="24"/>
  <c r="BK238" i="24"/>
  <c r="BJ238" i="24"/>
  <c r="BI238" i="24"/>
  <c r="BG238" i="24"/>
  <c r="BF238" i="24"/>
  <c r="BE238" i="24"/>
  <c r="BD238" i="24"/>
  <c r="BC238" i="24"/>
  <c r="BB238" i="24"/>
  <c r="BA238" i="24"/>
  <c r="AZ238" i="24"/>
  <c r="AY238" i="24"/>
  <c r="KX237" i="24"/>
  <c r="BN237" i="24"/>
  <c r="BM237" i="24"/>
  <c r="BL237" i="24"/>
  <c r="BK237" i="24"/>
  <c r="BJ237" i="24"/>
  <c r="BI237" i="24"/>
  <c r="BG237" i="24"/>
  <c r="BF237" i="24"/>
  <c r="BE237" i="24"/>
  <c r="BD237" i="24"/>
  <c r="BC237" i="24"/>
  <c r="BB237" i="24"/>
  <c r="BA237" i="24"/>
  <c r="AZ237" i="24"/>
  <c r="AY237" i="24"/>
  <c r="KX236" i="24"/>
  <c r="BN236" i="24"/>
  <c r="BM236" i="24"/>
  <c r="BL236" i="24"/>
  <c r="BK236" i="24"/>
  <c r="BJ236" i="24"/>
  <c r="BI236" i="24"/>
  <c r="BG236" i="24"/>
  <c r="BF236" i="24"/>
  <c r="BE236" i="24"/>
  <c r="BD236" i="24"/>
  <c r="BC236" i="24"/>
  <c r="BB236" i="24"/>
  <c r="BA236" i="24"/>
  <c r="AZ236" i="24"/>
  <c r="AY236" i="24"/>
  <c r="KX235" i="24"/>
  <c r="BN235" i="24"/>
  <c r="BM235" i="24"/>
  <c r="BL235" i="24"/>
  <c r="BK235" i="24"/>
  <c r="BJ235" i="24"/>
  <c r="BI235" i="24"/>
  <c r="BG235" i="24"/>
  <c r="BF235" i="24"/>
  <c r="BE235" i="24"/>
  <c r="BD235" i="24"/>
  <c r="BC235" i="24"/>
  <c r="BB235" i="24"/>
  <c r="BA235" i="24"/>
  <c r="AZ235" i="24"/>
  <c r="AY235" i="24"/>
  <c r="KX234" i="24"/>
  <c r="BN234" i="24"/>
  <c r="BM234" i="24"/>
  <c r="BL234" i="24"/>
  <c r="BK234" i="24"/>
  <c r="BJ234" i="24"/>
  <c r="BI234" i="24"/>
  <c r="BG234" i="24"/>
  <c r="BF234" i="24"/>
  <c r="BE234" i="24"/>
  <c r="BD234" i="24"/>
  <c r="BC234" i="24"/>
  <c r="BB234" i="24"/>
  <c r="BA234" i="24"/>
  <c r="AZ234" i="24"/>
  <c r="AY234" i="24"/>
  <c r="KX233" i="24"/>
  <c r="BN233" i="24"/>
  <c r="BM233" i="24"/>
  <c r="BL233" i="24"/>
  <c r="BK233" i="24"/>
  <c r="BJ233" i="24"/>
  <c r="BI233" i="24"/>
  <c r="BG233" i="24"/>
  <c r="BF233" i="24"/>
  <c r="BE233" i="24"/>
  <c r="BD233" i="24"/>
  <c r="BC233" i="24"/>
  <c r="BB233" i="24"/>
  <c r="BA233" i="24"/>
  <c r="AZ233" i="24"/>
  <c r="AY233" i="24"/>
  <c r="KX232" i="24"/>
  <c r="BN232" i="24"/>
  <c r="BM232" i="24"/>
  <c r="BL232" i="24"/>
  <c r="BK232" i="24"/>
  <c r="BJ232" i="24"/>
  <c r="BI232" i="24"/>
  <c r="BG232" i="24"/>
  <c r="BF232" i="24"/>
  <c r="BE232" i="24"/>
  <c r="BD232" i="24"/>
  <c r="BC232" i="24"/>
  <c r="BB232" i="24"/>
  <c r="BA232" i="24"/>
  <c r="AZ232" i="24"/>
  <c r="AY232" i="24"/>
  <c r="KY231" i="24"/>
  <c r="BN231" i="24"/>
  <c r="BM231" i="24"/>
  <c r="BL231" i="24"/>
  <c r="BK231" i="24"/>
  <c r="BJ231" i="24"/>
  <c r="BI231" i="24"/>
  <c r="BG231" i="24"/>
  <c r="BF231" i="24"/>
  <c r="BE231" i="24"/>
  <c r="BD231" i="24"/>
  <c r="BC231" i="24"/>
  <c r="BB231" i="24"/>
  <c r="BA231" i="24"/>
  <c r="AZ231" i="24"/>
  <c r="AY231" i="24"/>
  <c r="KY230" i="24"/>
  <c r="BN230" i="24"/>
  <c r="BM230" i="24"/>
  <c r="BL230" i="24"/>
  <c r="BK230" i="24"/>
  <c r="BJ230" i="24"/>
  <c r="BI230" i="24"/>
  <c r="BG230" i="24"/>
  <c r="BF230" i="24"/>
  <c r="BE230" i="24"/>
  <c r="BD230" i="24"/>
  <c r="BC230" i="24"/>
  <c r="BB230" i="24"/>
  <c r="BA230" i="24"/>
  <c r="AZ230" i="24"/>
  <c r="AY230" i="24"/>
  <c r="KY229" i="24"/>
  <c r="BN229" i="24"/>
  <c r="BM229" i="24"/>
  <c r="BL229" i="24"/>
  <c r="BK229" i="24"/>
  <c r="BJ229" i="24"/>
  <c r="BI229" i="24"/>
  <c r="BG229" i="24"/>
  <c r="BF229" i="24"/>
  <c r="BE229" i="24"/>
  <c r="BD229" i="24"/>
  <c r="BC229" i="24"/>
  <c r="BB229" i="24"/>
  <c r="BA229" i="24"/>
  <c r="AZ229" i="24"/>
  <c r="AY229" i="24"/>
  <c r="KY228" i="24"/>
  <c r="BN228" i="24"/>
  <c r="BM228" i="24"/>
  <c r="BL228" i="24"/>
  <c r="BK228" i="24"/>
  <c r="BJ228" i="24"/>
  <c r="BI228" i="24"/>
  <c r="BG228" i="24"/>
  <c r="BF228" i="24"/>
  <c r="BE228" i="24"/>
  <c r="BD228" i="24"/>
  <c r="BC228" i="24"/>
  <c r="BB228" i="24"/>
  <c r="BA228" i="24"/>
  <c r="AZ228" i="24"/>
  <c r="AY228" i="24"/>
  <c r="KY227" i="24"/>
  <c r="BN227" i="24"/>
  <c r="BM227" i="24"/>
  <c r="BL227" i="24"/>
  <c r="BK227" i="24"/>
  <c r="BJ227" i="24"/>
  <c r="BI227" i="24"/>
  <c r="BG227" i="24"/>
  <c r="BF227" i="24"/>
  <c r="BE227" i="24"/>
  <c r="BD227" i="24"/>
  <c r="BC227" i="24"/>
  <c r="BB227" i="24"/>
  <c r="BA227" i="24"/>
  <c r="AZ227" i="24"/>
  <c r="AY227" i="24"/>
  <c r="KY226" i="24"/>
  <c r="BN226" i="24"/>
  <c r="BM226" i="24"/>
  <c r="BL226" i="24"/>
  <c r="BK226" i="24"/>
  <c r="BJ226" i="24"/>
  <c r="BI226" i="24"/>
  <c r="BG226" i="24"/>
  <c r="BF226" i="24"/>
  <c r="BE226" i="24"/>
  <c r="BD226" i="24"/>
  <c r="BC226" i="24"/>
  <c r="BB226" i="24"/>
  <c r="BA226" i="24"/>
  <c r="AZ226" i="24"/>
  <c r="AY226" i="24"/>
  <c r="KY225" i="24"/>
  <c r="KY224" i="24"/>
  <c r="KY223" i="24"/>
  <c r="KY222" i="24"/>
  <c r="KY221" i="24"/>
  <c r="BN221" i="24"/>
  <c r="BM221" i="24"/>
  <c r="BL221" i="24"/>
  <c r="BK221" i="24"/>
  <c r="BJ221" i="24"/>
  <c r="BI221" i="24"/>
  <c r="BG221" i="24"/>
  <c r="BF221" i="24"/>
  <c r="BE221" i="24"/>
  <c r="BD221" i="24"/>
  <c r="BB221" i="24"/>
  <c r="BA221" i="24"/>
  <c r="AZ221" i="24"/>
  <c r="AY221" i="24"/>
  <c r="KY220" i="24"/>
  <c r="BN220" i="24"/>
  <c r="BM220" i="24"/>
  <c r="BL220" i="24"/>
  <c r="BK220" i="24"/>
  <c r="BJ220" i="24"/>
  <c r="BI220" i="24"/>
  <c r="BG220" i="24"/>
  <c r="BF220" i="24"/>
  <c r="BE220" i="24"/>
  <c r="BD220" i="24"/>
  <c r="BC220" i="24"/>
  <c r="BB220" i="24"/>
  <c r="BA220" i="24"/>
  <c r="AZ220" i="24"/>
  <c r="AY220" i="24"/>
  <c r="KY219" i="24"/>
  <c r="BN219" i="24"/>
  <c r="BM219" i="24"/>
  <c r="BL219" i="24"/>
  <c r="BK219" i="24"/>
  <c r="BJ219" i="24"/>
  <c r="BI219" i="24"/>
  <c r="BG219" i="24"/>
  <c r="BF219" i="24"/>
  <c r="BE219" i="24"/>
  <c r="BD219" i="24"/>
  <c r="BC219" i="24"/>
  <c r="BB219" i="24"/>
  <c r="BA219" i="24"/>
  <c r="AZ219" i="24"/>
  <c r="AY219" i="24"/>
  <c r="KY218" i="24"/>
  <c r="BN218" i="24"/>
  <c r="BM218" i="24"/>
  <c r="BL218" i="24"/>
  <c r="BK218" i="24"/>
  <c r="BJ218" i="24"/>
  <c r="BI218" i="24"/>
  <c r="BG218" i="24"/>
  <c r="BF218" i="24"/>
  <c r="BE218" i="24"/>
  <c r="BD218" i="24"/>
  <c r="BC218" i="24"/>
  <c r="BB218" i="24"/>
  <c r="BA218" i="24"/>
  <c r="AZ218" i="24"/>
  <c r="AY218" i="24"/>
  <c r="KY217" i="24"/>
  <c r="BN217" i="24"/>
  <c r="BM217" i="24"/>
  <c r="BL217" i="24"/>
  <c r="BK217" i="24"/>
  <c r="BJ217" i="24"/>
  <c r="BI217" i="24"/>
  <c r="BG217" i="24"/>
  <c r="BF217" i="24"/>
  <c r="BE217" i="24"/>
  <c r="BD217" i="24"/>
  <c r="BC217" i="24"/>
  <c r="BB217" i="24"/>
  <c r="BA217" i="24"/>
  <c r="AZ217" i="24"/>
  <c r="AY217" i="24"/>
  <c r="KY216" i="24"/>
  <c r="BN216" i="24"/>
  <c r="BM216" i="24"/>
  <c r="BL216" i="24"/>
  <c r="BK216" i="24"/>
  <c r="BJ216" i="24"/>
  <c r="BI216" i="24"/>
  <c r="BG216" i="24"/>
  <c r="BF216" i="24"/>
  <c r="BE216" i="24"/>
  <c r="BD216" i="24"/>
  <c r="BC216" i="24"/>
  <c r="BB216" i="24"/>
  <c r="BA216" i="24"/>
  <c r="AZ216" i="24"/>
  <c r="AY216" i="24"/>
  <c r="KY215" i="24"/>
  <c r="BN215" i="24"/>
  <c r="BM215" i="24"/>
  <c r="BL215" i="24"/>
  <c r="BK215" i="24"/>
  <c r="BJ215" i="24"/>
  <c r="BI215" i="24"/>
  <c r="BG215" i="24"/>
  <c r="BF215" i="24"/>
  <c r="BE215" i="24"/>
  <c r="BD215" i="24"/>
  <c r="BC215" i="24"/>
  <c r="BB215" i="24"/>
  <c r="BA215" i="24"/>
  <c r="AZ215" i="24"/>
  <c r="AY215" i="24"/>
  <c r="KY214" i="24"/>
  <c r="BN214" i="24"/>
  <c r="BM214" i="24"/>
  <c r="BL214" i="24"/>
  <c r="BK214" i="24"/>
  <c r="BJ214" i="24"/>
  <c r="BI214" i="24"/>
  <c r="BG214" i="24"/>
  <c r="BF214" i="24"/>
  <c r="BE214" i="24"/>
  <c r="BD214" i="24"/>
  <c r="BC214" i="24"/>
  <c r="BB214" i="24"/>
  <c r="BA214" i="24"/>
  <c r="AZ214" i="24"/>
  <c r="AY214" i="24"/>
  <c r="KY213" i="24"/>
  <c r="BN213" i="24"/>
  <c r="BM213" i="24"/>
  <c r="BL213" i="24"/>
  <c r="BK213" i="24"/>
  <c r="BJ213" i="24"/>
  <c r="BI213" i="24"/>
  <c r="BG213" i="24"/>
  <c r="BF213" i="24"/>
  <c r="BE213" i="24"/>
  <c r="BD213" i="24"/>
  <c r="BC213" i="24"/>
  <c r="BB213" i="24"/>
  <c r="BA213" i="24"/>
  <c r="AZ213" i="24"/>
  <c r="AY213" i="24"/>
  <c r="KY212" i="24"/>
  <c r="BN212" i="24"/>
  <c r="BM212" i="24"/>
  <c r="BL212" i="24"/>
  <c r="BK212" i="24"/>
  <c r="BJ212" i="24"/>
  <c r="BI212" i="24"/>
  <c r="BG212" i="24"/>
  <c r="BF212" i="24"/>
  <c r="BE212" i="24"/>
  <c r="BD212" i="24"/>
  <c r="BC212" i="24"/>
  <c r="BB212" i="24"/>
  <c r="BA212" i="24"/>
  <c r="AZ212" i="24"/>
  <c r="AY212" i="24"/>
  <c r="KY211" i="24"/>
  <c r="BN211" i="24"/>
  <c r="BM211" i="24"/>
  <c r="BL211" i="24"/>
  <c r="BK211" i="24"/>
  <c r="BJ211" i="24"/>
  <c r="BI211" i="24"/>
  <c r="BG211" i="24"/>
  <c r="BF211" i="24"/>
  <c r="BE211" i="24"/>
  <c r="BD211" i="24"/>
  <c r="BC211" i="24"/>
  <c r="BB211" i="24"/>
  <c r="BA211" i="24"/>
  <c r="AZ211" i="24"/>
  <c r="AY211" i="24"/>
  <c r="KY210" i="24"/>
  <c r="BN210" i="24"/>
  <c r="BM210" i="24"/>
  <c r="BL210" i="24"/>
  <c r="BK210" i="24"/>
  <c r="BJ210" i="24"/>
  <c r="BI210" i="24"/>
  <c r="BG210" i="24"/>
  <c r="BF210" i="24"/>
  <c r="BE210" i="24"/>
  <c r="BD210" i="24"/>
  <c r="BC210" i="24"/>
  <c r="BB210" i="24"/>
  <c r="BA210" i="24"/>
  <c r="AZ210" i="24"/>
  <c r="AY210" i="24"/>
  <c r="KY209" i="24"/>
  <c r="BN209" i="24"/>
  <c r="BM209" i="24"/>
  <c r="BL209" i="24"/>
  <c r="BK209" i="24"/>
  <c r="BJ209" i="24"/>
  <c r="BI209" i="24"/>
  <c r="BG209" i="24"/>
  <c r="BF209" i="24"/>
  <c r="BE209" i="24"/>
  <c r="BD209" i="24"/>
  <c r="BC209" i="24"/>
  <c r="BB209" i="24"/>
  <c r="BA209" i="24"/>
  <c r="AZ209" i="24"/>
  <c r="AY209" i="24"/>
  <c r="KY208" i="24"/>
  <c r="BN208" i="24"/>
  <c r="BM208" i="24"/>
  <c r="BL208" i="24"/>
  <c r="BK208" i="24"/>
  <c r="BJ208" i="24"/>
  <c r="BI208" i="24"/>
  <c r="BG208" i="24"/>
  <c r="BF208" i="24"/>
  <c r="BE208" i="24"/>
  <c r="BD208" i="24"/>
  <c r="BC208" i="24"/>
  <c r="BB208" i="24"/>
  <c r="BA208" i="24"/>
  <c r="AZ208" i="24"/>
  <c r="AY208" i="24"/>
  <c r="KY207" i="24"/>
  <c r="BN207" i="24"/>
  <c r="BM207" i="24"/>
  <c r="BL207" i="24"/>
  <c r="BK207" i="24"/>
  <c r="BJ207" i="24"/>
  <c r="BI207" i="24"/>
  <c r="BG207" i="24"/>
  <c r="BF207" i="24"/>
  <c r="BE207" i="24"/>
  <c r="BD207" i="24"/>
  <c r="BC207" i="24"/>
  <c r="BB207" i="24"/>
  <c r="BA207" i="24"/>
  <c r="AZ207" i="24"/>
  <c r="AY207" i="24"/>
  <c r="KY206" i="24"/>
  <c r="BN206" i="24"/>
  <c r="BM206" i="24"/>
  <c r="BL206" i="24"/>
  <c r="BK206" i="24"/>
  <c r="BJ206" i="24"/>
  <c r="BI206" i="24"/>
  <c r="BG206" i="24"/>
  <c r="BF206" i="24"/>
  <c r="BE206" i="24"/>
  <c r="BD206" i="24"/>
  <c r="BC206" i="24"/>
  <c r="BB206" i="24"/>
  <c r="BA206" i="24"/>
  <c r="AZ206" i="24"/>
  <c r="AY206" i="24"/>
  <c r="KY205" i="24"/>
  <c r="BN205" i="24"/>
  <c r="BM205" i="24"/>
  <c r="BL205" i="24"/>
  <c r="BK205" i="24"/>
  <c r="BJ205" i="24"/>
  <c r="BI205" i="24"/>
  <c r="BG205" i="24"/>
  <c r="BF205" i="24"/>
  <c r="BE205" i="24"/>
  <c r="BD205" i="24"/>
  <c r="BC205" i="24"/>
  <c r="BB205" i="24"/>
  <c r="BA205" i="24"/>
  <c r="AZ205" i="24"/>
  <c r="AY205" i="24"/>
  <c r="KY204" i="24"/>
  <c r="BN204" i="24"/>
  <c r="BM204" i="24"/>
  <c r="BL204" i="24"/>
  <c r="BK204" i="24"/>
  <c r="BJ204" i="24"/>
  <c r="BI204" i="24"/>
  <c r="BG204" i="24"/>
  <c r="BF204" i="24"/>
  <c r="BE204" i="24"/>
  <c r="BD204" i="24"/>
  <c r="BC204" i="24"/>
  <c r="BB204" i="24"/>
  <c r="BA204" i="24"/>
  <c r="AZ204" i="24"/>
  <c r="AY204" i="24"/>
  <c r="BN203" i="24"/>
  <c r="BM203" i="24"/>
  <c r="BL203" i="24"/>
  <c r="BK203" i="24"/>
  <c r="BJ203" i="24"/>
  <c r="BI203" i="24"/>
  <c r="BG203" i="24"/>
  <c r="BF203" i="24"/>
  <c r="BE203" i="24"/>
  <c r="BD203" i="24"/>
  <c r="BC203" i="24"/>
  <c r="BB203" i="24"/>
  <c r="BA203" i="24"/>
  <c r="AZ203" i="24"/>
  <c r="AY203" i="24"/>
  <c r="BN202" i="24"/>
  <c r="BM202" i="24"/>
  <c r="BL202" i="24"/>
  <c r="BK202" i="24"/>
  <c r="BJ202" i="24"/>
  <c r="BI202" i="24"/>
  <c r="BG202" i="24"/>
  <c r="BF202" i="24"/>
  <c r="BE202" i="24"/>
  <c r="BD202" i="24"/>
  <c r="BC202" i="24"/>
  <c r="BB202" i="24"/>
  <c r="BA202" i="24"/>
  <c r="AZ202" i="24"/>
  <c r="AY202" i="24"/>
  <c r="BN197" i="24"/>
  <c r="BM197" i="24"/>
  <c r="BL197" i="24"/>
  <c r="BK197" i="24"/>
  <c r="BJ197" i="24"/>
  <c r="BI197" i="24"/>
  <c r="BG197" i="24"/>
  <c r="BF197" i="24"/>
  <c r="BE197" i="24"/>
  <c r="BD197" i="24"/>
  <c r="BB197" i="24"/>
  <c r="BA197" i="24"/>
  <c r="AZ197" i="24"/>
  <c r="AY197" i="24"/>
  <c r="BN196" i="24"/>
  <c r="BM196" i="24"/>
  <c r="BL196" i="24"/>
  <c r="BK196" i="24"/>
  <c r="BJ196" i="24"/>
  <c r="BI196" i="24"/>
  <c r="BG196" i="24"/>
  <c r="BF196" i="24"/>
  <c r="BE196" i="24"/>
  <c r="BD196" i="24"/>
  <c r="BC196" i="24"/>
  <c r="BB196" i="24"/>
  <c r="BA196" i="24"/>
  <c r="AZ196" i="24"/>
  <c r="AY196" i="24"/>
  <c r="BN195" i="24"/>
  <c r="BM195" i="24"/>
  <c r="BL195" i="24"/>
  <c r="BK195" i="24"/>
  <c r="BJ195" i="24"/>
  <c r="BI195" i="24"/>
  <c r="BG195" i="24"/>
  <c r="BF195" i="24"/>
  <c r="BE195" i="24"/>
  <c r="BD195" i="24"/>
  <c r="BC195" i="24"/>
  <c r="BB195" i="24"/>
  <c r="BA195" i="24"/>
  <c r="AZ195" i="24"/>
  <c r="AY195" i="24"/>
  <c r="BN194" i="24"/>
  <c r="BM194" i="24"/>
  <c r="BL194" i="24"/>
  <c r="BK194" i="24"/>
  <c r="BJ194" i="24"/>
  <c r="BI194" i="24"/>
  <c r="BG194" i="24"/>
  <c r="BF194" i="24"/>
  <c r="BE194" i="24"/>
  <c r="BD194" i="24"/>
  <c r="BC194" i="24"/>
  <c r="BB194" i="24"/>
  <c r="BA194" i="24"/>
  <c r="AZ194" i="24"/>
  <c r="AY194" i="24"/>
  <c r="BN193" i="24"/>
  <c r="BM193" i="24"/>
  <c r="BL193" i="24"/>
  <c r="BK193" i="24"/>
  <c r="BJ193" i="24"/>
  <c r="BI193" i="24"/>
  <c r="BG193" i="24"/>
  <c r="BF193" i="24"/>
  <c r="BE193" i="24"/>
  <c r="BD193" i="24"/>
  <c r="BC193" i="24"/>
  <c r="BB193" i="24"/>
  <c r="BA193" i="24"/>
  <c r="AZ193" i="24"/>
  <c r="AY193" i="24"/>
  <c r="BN192" i="24"/>
  <c r="BM192" i="24"/>
  <c r="BL192" i="24"/>
  <c r="BK192" i="24"/>
  <c r="BJ192" i="24"/>
  <c r="BI192" i="24"/>
  <c r="BG192" i="24"/>
  <c r="BF192" i="24"/>
  <c r="BE192" i="24"/>
  <c r="BD192" i="24"/>
  <c r="BC192" i="24"/>
  <c r="BB192" i="24"/>
  <c r="BA192" i="24"/>
  <c r="AZ192" i="24"/>
  <c r="AY192" i="24"/>
  <c r="BN191" i="24"/>
  <c r="BM191" i="24"/>
  <c r="BL191" i="24"/>
  <c r="BK191" i="24"/>
  <c r="BJ191" i="24"/>
  <c r="BI191" i="24"/>
  <c r="BG191" i="24"/>
  <c r="BF191" i="24"/>
  <c r="BE191" i="24"/>
  <c r="BD191" i="24"/>
  <c r="BC191" i="24"/>
  <c r="BB191" i="24"/>
  <c r="BA191" i="24"/>
  <c r="AZ191" i="24"/>
  <c r="AY191" i="24"/>
  <c r="BN190" i="24"/>
  <c r="BM190" i="24"/>
  <c r="BL190" i="24"/>
  <c r="BK190" i="24"/>
  <c r="BJ190" i="24"/>
  <c r="BI190" i="24"/>
  <c r="BG190" i="24"/>
  <c r="BF190" i="24"/>
  <c r="BE190" i="24"/>
  <c r="BD190" i="24"/>
  <c r="BC190" i="24"/>
  <c r="BB190" i="24"/>
  <c r="BA190" i="24"/>
  <c r="AZ190" i="24"/>
  <c r="AY190" i="24"/>
  <c r="BN189" i="24"/>
  <c r="BM189" i="24"/>
  <c r="BL189" i="24"/>
  <c r="BK189" i="24"/>
  <c r="BJ189" i="24"/>
  <c r="BI189" i="24"/>
  <c r="BG189" i="24"/>
  <c r="BF189" i="24"/>
  <c r="BE189" i="24"/>
  <c r="BD189" i="24"/>
  <c r="BC189" i="24"/>
  <c r="BB189" i="24"/>
  <c r="BA189" i="24"/>
  <c r="AZ189" i="24"/>
  <c r="AY189" i="24"/>
  <c r="BN188" i="24"/>
  <c r="BM188" i="24"/>
  <c r="BL188" i="24"/>
  <c r="BK188" i="24"/>
  <c r="BJ188" i="24"/>
  <c r="BI188" i="24"/>
  <c r="BG188" i="24"/>
  <c r="BF188" i="24"/>
  <c r="BE188" i="24"/>
  <c r="BD188" i="24"/>
  <c r="BC188" i="24"/>
  <c r="BB188" i="24"/>
  <c r="BA188" i="24"/>
  <c r="AZ188" i="24"/>
  <c r="AY188" i="24"/>
  <c r="BN187" i="24"/>
  <c r="BM187" i="24"/>
  <c r="BL187" i="24"/>
  <c r="BK187" i="24"/>
  <c r="BJ187" i="24"/>
  <c r="BI187" i="24"/>
  <c r="BG187" i="24"/>
  <c r="BF187" i="24"/>
  <c r="BE187" i="24"/>
  <c r="BD187" i="24"/>
  <c r="BC187" i="24"/>
  <c r="BB187" i="24"/>
  <c r="BA187" i="24"/>
  <c r="AZ187" i="24"/>
  <c r="AY187" i="24"/>
  <c r="BN186" i="24"/>
  <c r="BM186" i="24"/>
  <c r="BL186" i="24"/>
  <c r="BK186" i="24"/>
  <c r="BJ186" i="24"/>
  <c r="BI186" i="24"/>
  <c r="BG186" i="24"/>
  <c r="BF186" i="24"/>
  <c r="BE186" i="24"/>
  <c r="BD186" i="24"/>
  <c r="BC186" i="24"/>
  <c r="BB186" i="24"/>
  <c r="BA186" i="24"/>
  <c r="AZ186" i="24"/>
  <c r="AY186" i="24"/>
  <c r="BN185" i="24"/>
  <c r="BM185" i="24"/>
  <c r="BL185" i="24"/>
  <c r="BK185" i="24"/>
  <c r="BJ185" i="24"/>
  <c r="BI185" i="24"/>
  <c r="BG185" i="24"/>
  <c r="BF185" i="24"/>
  <c r="BE185" i="24"/>
  <c r="BD185" i="24"/>
  <c r="BC185" i="24"/>
  <c r="BB185" i="24"/>
  <c r="BA185" i="24"/>
  <c r="AZ185" i="24"/>
  <c r="AY185" i="24"/>
  <c r="BN184" i="24"/>
  <c r="BM184" i="24"/>
  <c r="BL184" i="24"/>
  <c r="BK184" i="24"/>
  <c r="BJ184" i="24"/>
  <c r="BI184" i="24"/>
  <c r="BG184" i="24"/>
  <c r="BF184" i="24"/>
  <c r="BE184" i="24"/>
  <c r="BD184" i="24"/>
  <c r="BC184" i="24"/>
  <c r="BB184" i="24"/>
  <c r="BA184" i="24"/>
  <c r="AZ184" i="24"/>
  <c r="AY184" i="24"/>
  <c r="BN183" i="24"/>
  <c r="BM183" i="24"/>
  <c r="BL183" i="24"/>
  <c r="BK183" i="24"/>
  <c r="BJ183" i="24"/>
  <c r="BI183" i="24"/>
  <c r="BG183" i="24"/>
  <c r="BF183" i="24"/>
  <c r="BE183" i="24"/>
  <c r="BD183" i="24"/>
  <c r="BC183" i="24"/>
  <c r="BB183" i="24"/>
  <c r="BA183" i="24"/>
  <c r="AZ183" i="24"/>
  <c r="AY183" i="24"/>
  <c r="BN182" i="24"/>
  <c r="BM182" i="24"/>
  <c r="BL182" i="24"/>
  <c r="BK182" i="24"/>
  <c r="BJ182" i="24"/>
  <c r="BI182" i="24"/>
  <c r="BG182" i="24"/>
  <c r="BF182" i="24"/>
  <c r="BE182" i="24"/>
  <c r="BD182" i="24"/>
  <c r="BC182" i="24"/>
  <c r="BB182" i="24"/>
  <c r="BA182" i="24"/>
  <c r="AZ182" i="24"/>
  <c r="AY182" i="24"/>
  <c r="BN181" i="24"/>
  <c r="BM181" i="24"/>
  <c r="BL181" i="24"/>
  <c r="BK181" i="24"/>
  <c r="BJ181" i="24"/>
  <c r="BI181" i="24"/>
  <c r="BG181" i="24"/>
  <c r="BF181" i="24"/>
  <c r="BE181" i="24"/>
  <c r="BD181" i="24"/>
  <c r="BC181" i="24"/>
  <c r="BB181" i="24"/>
  <c r="BA181" i="24"/>
  <c r="AZ181" i="24"/>
  <c r="AY181" i="24"/>
  <c r="BN180" i="24"/>
  <c r="BM180" i="24"/>
  <c r="BL180" i="24"/>
  <c r="BK180" i="24"/>
  <c r="BJ180" i="24"/>
  <c r="BI180" i="24"/>
  <c r="BG180" i="24"/>
  <c r="BF180" i="24"/>
  <c r="BE180" i="24"/>
  <c r="BD180" i="24"/>
  <c r="BC180" i="24"/>
  <c r="BB180" i="24"/>
  <c r="BA180" i="24"/>
  <c r="AZ180" i="24"/>
  <c r="AY180" i="24"/>
  <c r="BN179" i="24"/>
  <c r="BM179" i="24"/>
  <c r="BL179" i="24"/>
  <c r="BK179" i="24"/>
  <c r="BJ179" i="24"/>
  <c r="BI179" i="24"/>
  <c r="BG179" i="24"/>
  <c r="BF179" i="24"/>
  <c r="BE179" i="24"/>
  <c r="BD179" i="24"/>
  <c r="BC179" i="24"/>
  <c r="BB179" i="24"/>
  <c r="BA179" i="24"/>
  <c r="AZ179" i="24"/>
  <c r="AY179" i="24"/>
  <c r="BN178" i="24"/>
  <c r="BM178" i="24"/>
  <c r="BL178" i="24"/>
  <c r="BK178" i="24"/>
  <c r="BJ178" i="24"/>
  <c r="BI178" i="24"/>
  <c r="BG178" i="24"/>
  <c r="BF178" i="24"/>
  <c r="BE178" i="24"/>
  <c r="BD178" i="24"/>
  <c r="BC178" i="24"/>
  <c r="BB178" i="24"/>
  <c r="BA178" i="24"/>
  <c r="AZ178" i="24"/>
  <c r="AY178" i="24"/>
  <c r="BN173" i="24"/>
  <c r="BM173" i="24"/>
  <c r="BL173" i="24"/>
  <c r="BK173" i="24"/>
  <c r="BJ173" i="24"/>
  <c r="BI173" i="24"/>
  <c r="BG173" i="24"/>
  <c r="BF173" i="24"/>
  <c r="BE173" i="24"/>
  <c r="BD173" i="24"/>
  <c r="BB173" i="24"/>
  <c r="BA173" i="24"/>
  <c r="AZ173" i="24"/>
  <c r="AY173" i="24"/>
  <c r="BN172" i="24"/>
  <c r="BM172" i="24"/>
  <c r="BL172" i="24"/>
  <c r="BK172" i="24"/>
  <c r="BJ172" i="24"/>
  <c r="BI172" i="24"/>
  <c r="BG172" i="24"/>
  <c r="BF172" i="24"/>
  <c r="BE172" i="24"/>
  <c r="BD172" i="24"/>
  <c r="BC172" i="24"/>
  <c r="BB172" i="24"/>
  <c r="BA172" i="24"/>
  <c r="AZ172" i="24"/>
  <c r="AY172" i="24"/>
  <c r="BN171" i="24"/>
  <c r="BM171" i="24"/>
  <c r="BL171" i="24"/>
  <c r="BK171" i="24"/>
  <c r="BJ171" i="24"/>
  <c r="BI171" i="24"/>
  <c r="BG171" i="24"/>
  <c r="BF171" i="24"/>
  <c r="BE171" i="24"/>
  <c r="BD171" i="24"/>
  <c r="BC171" i="24"/>
  <c r="BB171" i="24"/>
  <c r="BA171" i="24"/>
  <c r="AZ171" i="24"/>
  <c r="AY171" i="24"/>
  <c r="BN170" i="24"/>
  <c r="BM170" i="24"/>
  <c r="BL170" i="24"/>
  <c r="BK170" i="24"/>
  <c r="BJ170" i="24"/>
  <c r="BI170" i="24"/>
  <c r="BG170" i="24"/>
  <c r="BF170" i="24"/>
  <c r="BE170" i="24"/>
  <c r="BD170" i="24"/>
  <c r="BC170" i="24"/>
  <c r="BB170" i="24"/>
  <c r="BA170" i="24"/>
  <c r="AZ170" i="24"/>
  <c r="AY170" i="24"/>
  <c r="BN169" i="24"/>
  <c r="BM169" i="24"/>
  <c r="BL169" i="24"/>
  <c r="BK169" i="24"/>
  <c r="BJ169" i="24"/>
  <c r="BI169" i="24"/>
  <c r="BG169" i="24"/>
  <c r="BF169" i="24"/>
  <c r="BE169" i="24"/>
  <c r="BD169" i="24"/>
  <c r="BC169" i="24"/>
  <c r="BB169" i="24"/>
  <c r="BA169" i="24"/>
  <c r="AZ169" i="24"/>
  <c r="AY169" i="24"/>
  <c r="BN168" i="24"/>
  <c r="BM168" i="24"/>
  <c r="BL168" i="24"/>
  <c r="BK168" i="24"/>
  <c r="BJ168" i="24"/>
  <c r="BI168" i="24"/>
  <c r="BG168" i="24"/>
  <c r="BF168" i="24"/>
  <c r="BE168" i="24"/>
  <c r="BD168" i="24"/>
  <c r="BC168" i="24"/>
  <c r="BB168" i="24"/>
  <c r="BA168" i="24"/>
  <c r="AZ168" i="24"/>
  <c r="AY168" i="24"/>
  <c r="BN167" i="24"/>
  <c r="BM167" i="24"/>
  <c r="BL167" i="24"/>
  <c r="BK167" i="24"/>
  <c r="BJ167" i="24"/>
  <c r="BI167" i="24"/>
  <c r="BG167" i="24"/>
  <c r="BF167" i="24"/>
  <c r="BE167" i="24"/>
  <c r="BD167" i="24"/>
  <c r="BC167" i="24"/>
  <c r="BB167" i="24"/>
  <c r="BA167" i="24"/>
  <c r="AZ167" i="24"/>
  <c r="AY167" i="24"/>
  <c r="BN166" i="24"/>
  <c r="BM166" i="24"/>
  <c r="BL166" i="24"/>
  <c r="BK166" i="24"/>
  <c r="BJ166" i="24"/>
  <c r="BI166" i="24"/>
  <c r="BG166" i="24"/>
  <c r="BF166" i="24"/>
  <c r="BE166" i="24"/>
  <c r="BD166" i="24"/>
  <c r="BC166" i="24"/>
  <c r="BB166" i="24"/>
  <c r="BA166" i="24"/>
  <c r="AZ166" i="24"/>
  <c r="AY166" i="24"/>
  <c r="BN165" i="24"/>
  <c r="BM165" i="24"/>
  <c r="BL165" i="24"/>
  <c r="BK165" i="24"/>
  <c r="BJ165" i="24"/>
  <c r="BI165" i="24"/>
  <c r="BG165" i="24"/>
  <c r="BF165" i="24"/>
  <c r="BE165" i="24"/>
  <c r="BD165" i="24"/>
  <c r="BC165" i="24"/>
  <c r="BB165" i="24"/>
  <c r="BA165" i="24"/>
  <c r="AZ165" i="24"/>
  <c r="AY165" i="24"/>
  <c r="BN164" i="24"/>
  <c r="BM164" i="24"/>
  <c r="BL164" i="24"/>
  <c r="BK164" i="24"/>
  <c r="BJ164" i="24"/>
  <c r="BI164" i="24"/>
  <c r="BG164" i="24"/>
  <c r="BF164" i="24"/>
  <c r="BE164" i="24"/>
  <c r="BD164" i="24"/>
  <c r="BC164" i="24"/>
  <c r="BB164" i="24"/>
  <c r="BA164" i="24"/>
  <c r="AZ164" i="24"/>
  <c r="AY164" i="24"/>
  <c r="BN163" i="24"/>
  <c r="BM163" i="24"/>
  <c r="BL163" i="24"/>
  <c r="BK163" i="24"/>
  <c r="BJ163" i="24"/>
  <c r="BI163" i="24"/>
  <c r="BG163" i="24"/>
  <c r="BF163" i="24"/>
  <c r="BE163" i="24"/>
  <c r="BD163" i="24"/>
  <c r="BC163" i="24"/>
  <c r="BB163" i="24"/>
  <c r="BA163" i="24"/>
  <c r="AZ163" i="24"/>
  <c r="AY163" i="24"/>
  <c r="BN162" i="24"/>
  <c r="BM162" i="24"/>
  <c r="BL162" i="24"/>
  <c r="BK162" i="24"/>
  <c r="BJ162" i="24"/>
  <c r="BI162" i="24"/>
  <c r="BG162" i="24"/>
  <c r="BF162" i="24"/>
  <c r="BE162" i="24"/>
  <c r="BD162" i="24"/>
  <c r="BC162" i="24"/>
  <c r="BB162" i="24"/>
  <c r="BA162" i="24"/>
  <c r="AZ162" i="24"/>
  <c r="AY162" i="24"/>
  <c r="BN161" i="24"/>
  <c r="BM161" i="24"/>
  <c r="BL161" i="24"/>
  <c r="BK161" i="24"/>
  <c r="BJ161" i="24"/>
  <c r="BI161" i="24"/>
  <c r="BG161" i="24"/>
  <c r="BF161" i="24"/>
  <c r="BE161" i="24"/>
  <c r="BD161" i="24"/>
  <c r="BC161" i="24"/>
  <c r="BB161" i="24"/>
  <c r="BA161" i="24"/>
  <c r="AZ161" i="24"/>
  <c r="AY161" i="24"/>
  <c r="BN160" i="24"/>
  <c r="BM160" i="24"/>
  <c r="BL160" i="24"/>
  <c r="BK160" i="24"/>
  <c r="BJ160" i="24"/>
  <c r="BI160" i="24"/>
  <c r="BG160" i="24"/>
  <c r="BF160" i="24"/>
  <c r="BE160" i="24"/>
  <c r="BD160" i="24"/>
  <c r="BC160" i="24"/>
  <c r="BB160" i="24"/>
  <c r="BA160" i="24"/>
  <c r="AZ160" i="24"/>
  <c r="AY160" i="24"/>
  <c r="BN159" i="24"/>
  <c r="BM159" i="24"/>
  <c r="BL159" i="24"/>
  <c r="BK159" i="24"/>
  <c r="BJ159" i="24"/>
  <c r="BI159" i="24"/>
  <c r="BG159" i="24"/>
  <c r="BF159" i="24"/>
  <c r="BE159" i="24"/>
  <c r="BD159" i="24"/>
  <c r="BC159" i="24"/>
  <c r="BB159" i="24"/>
  <c r="BA159" i="24"/>
  <c r="AZ159" i="24"/>
  <c r="AY159" i="24"/>
  <c r="BN158" i="24"/>
  <c r="BM158" i="24"/>
  <c r="BL158" i="24"/>
  <c r="BK158" i="24"/>
  <c r="BJ158" i="24"/>
  <c r="BI158" i="24"/>
  <c r="BG158" i="24"/>
  <c r="BF158" i="24"/>
  <c r="BE158" i="24"/>
  <c r="BD158" i="24"/>
  <c r="BC158" i="24"/>
  <c r="BB158" i="24"/>
  <c r="BA158" i="24"/>
  <c r="AZ158" i="24"/>
  <c r="AY158" i="24"/>
  <c r="BN157" i="24"/>
  <c r="BM157" i="24"/>
  <c r="BL157" i="24"/>
  <c r="BK157" i="24"/>
  <c r="BJ157" i="24"/>
  <c r="BI157" i="24"/>
  <c r="BG157" i="24"/>
  <c r="BF157" i="24"/>
  <c r="BE157" i="24"/>
  <c r="BD157" i="24"/>
  <c r="BC157" i="24"/>
  <c r="BB157" i="24"/>
  <c r="BA157" i="24"/>
  <c r="AZ157" i="24"/>
  <c r="AY157" i="24"/>
  <c r="BN156" i="24"/>
  <c r="BM156" i="24"/>
  <c r="BL156" i="24"/>
  <c r="BK156" i="24"/>
  <c r="BJ156" i="24"/>
  <c r="BI156" i="24"/>
  <c r="BG156" i="24"/>
  <c r="BF156" i="24"/>
  <c r="BE156" i="24"/>
  <c r="BD156" i="24"/>
  <c r="BC156" i="24"/>
  <c r="BB156" i="24"/>
  <c r="BA156" i="24"/>
  <c r="AZ156" i="24"/>
  <c r="AY156" i="24"/>
  <c r="BN155" i="24"/>
  <c r="BM155" i="24"/>
  <c r="BL155" i="24"/>
  <c r="BK155" i="24"/>
  <c r="BJ155" i="24"/>
  <c r="BI155" i="24"/>
  <c r="BG155" i="24"/>
  <c r="BF155" i="24"/>
  <c r="BE155" i="24"/>
  <c r="BD155" i="24"/>
  <c r="BC155" i="24"/>
  <c r="BB155" i="24"/>
  <c r="BA155" i="24"/>
  <c r="AZ155" i="24"/>
  <c r="AY155" i="24"/>
  <c r="BN154" i="24"/>
  <c r="BM154" i="24"/>
  <c r="BL154" i="24"/>
  <c r="BK154" i="24"/>
  <c r="BJ154" i="24"/>
  <c r="BI154" i="24"/>
  <c r="BG154" i="24"/>
  <c r="BF154" i="24"/>
  <c r="BE154" i="24"/>
  <c r="BD154" i="24"/>
  <c r="BC154" i="24"/>
  <c r="BB154" i="24"/>
  <c r="BA154" i="24"/>
  <c r="AZ154" i="24"/>
  <c r="AY154" i="24"/>
  <c r="BN149" i="24"/>
  <c r="BM149" i="24"/>
  <c r="BL149" i="24"/>
  <c r="BK149" i="24"/>
  <c r="BJ149" i="24"/>
  <c r="BI149" i="24"/>
  <c r="BG149" i="24"/>
  <c r="BF149" i="24"/>
  <c r="BE149" i="24"/>
  <c r="BD149" i="24"/>
  <c r="BB149" i="24"/>
  <c r="BA149" i="24"/>
  <c r="AZ149" i="24"/>
  <c r="AY149" i="24"/>
  <c r="BN148" i="24"/>
  <c r="BM148" i="24"/>
  <c r="BL148" i="24"/>
  <c r="BK148" i="24"/>
  <c r="BJ148" i="24"/>
  <c r="BI148" i="24"/>
  <c r="BG148" i="24"/>
  <c r="BF148" i="24"/>
  <c r="BE148" i="24"/>
  <c r="BD148" i="24"/>
  <c r="BC148" i="24"/>
  <c r="BB148" i="24"/>
  <c r="BA148" i="24"/>
  <c r="AZ148" i="24"/>
  <c r="AY148" i="24"/>
  <c r="BN147" i="24"/>
  <c r="BM147" i="24"/>
  <c r="BL147" i="24"/>
  <c r="BK147" i="24"/>
  <c r="BJ147" i="24"/>
  <c r="BI147" i="24"/>
  <c r="BG147" i="24"/>
  <c r="BF147" i="24"/>
  <c r="BE147" i="24"/>
  <c r="BD147" i="24"/>
  <c r="BC147" i="24"/>
  <c r="BB147" i="24"/>
  <c r="BA147" i="24"/>
  <c r="AZ147" i="24"/>
  <c r="AY147" i="24"/>
  <c r="BN146" i="24"/>
  <c r="BM146" i="24"/>
  <c r="BL146" i="24"/>
  <c r="BK146" i="24"/>
  <c r="BJ146" i="24"/>
  <c r="BI146" i="24"/>
  <c r="BG146" i="24"/>
  <c r="BF146" i="24"/>
  <c r="BE146" i="24"/>
  <c r="BD146" i="24"/>
  <c r="BC146" i="24"/>
  <c r="BB146" i="24"/>
  <c r="BA146" i="24"/>
  <c r="AZ146" i="24"/>
  <c r="AY146" i="24"/>
  <c r="BN145" i="24"/>
  <c r="BM145" i="24"/>
  <c r="BL145" i="24"/>
  <c r="BK145" i="24"/>
  <c r="BJ145" i="24"/>
  <c r="BI145" i="24"/>
  <c r="BG145" i="24"/>
  <c r="BF145" i="24"/>
  <c r="BE145" i="24"/>
  <c r="BD145" i="24"/>
  <c r="BC145" i="24"/>
  <c r="BB145" i="24"/>
  <c r="BA145" i="24"/>
  <c r="AZ145" i="24"/>
  <c r="AY145" i="24"/>
  <c r="BN144" i="24"/>
  <c r="BM144" i="24"/>
  <c r="BL144" i="24"/>
  <c r="BK144" i="24"/>
  <c r="BJ144" i="24"/>
  <c r="BI144" i="24"/>
  <c r="BG144" i="24"/>
  <c r="BF144" i="24"/>
  <c r="BE144" i="24"/>
  <c r="BD144" i="24"/>
  <c r="BC144" i="24"/>
  <c r="BB144" i="24"/>
  <c r="BA144" i="24"/>
  <c r="AZ144" i="24"/>
  <c r="AY144" i="24"/>
  <c r="BN143" i="24"/>
  <c r="BM143" i="24"/>
  <c r="BL143" i="24"/>
  <c r="BK143" i="24"/>
  <c r="BJ143" i="24"/>
  <c r="BI143" i="24"/>
  <c r="BG143" i="24"/>
  <c r="BF143" i="24"/>
  <c r="BE143" i="24"/>
  <c r="BD143" i="24"/>
  <c r="BC143" i="24"/>
  <c r="BB143" i="24"/>
  <c r="BA143" i="24"/>
  <c r="AZ143" i="24"/>
  <c r="AY143" i="24"/>
  <c r="BN142" i="24"/>
  <c r="BM142" i="24"/>
  <c r="BL142" i="24"/>
  <c r="BK142" i="24"/>
  <c r="BJ142" i="24"/>
  <c r="BI142" i="24"/>
  <c r="BG142" i="24"/>
  <c r="BF142" i="24"/>
  <c r="BE142" i="24"/>
  <c r="BD142" i="24"/>
  <c r="BC142" i="24"/>
  <c r="BB142" i="24"/>
  <c r="BA142" i="24"/>
  <c r="AZ142" i="24"/>
  <c r="AY142" i="24"/>
  <c r="BN141" i="24"/>
  <c r="BM141" i="24"/>
  <c r="BL141" i="24"/>
  <c r="BK141" i="24"/>
  <c r="BJ141" i="24"/>
  <c r="BI141" i="24"/>
  <c r="BG141" i="24"/>
  <c r="BF141" i="24"/>
  <c r="BE141" i="24"/>
  <c r="BD141" i="24"/>
  <c r="BC141" i="24"/>
  <c r="BB141" i="24"/>
  <c r="BA141" i="24"/>
  <c r="AZ141" i="24"/>
  <c r="AY141" i="24"/>
  <c r="BN140" i="24"/>
  <c r="BM140" i="24"/>
  <c r="BL140" i="24"/>
  <c r="BK140" i="24"/>
  <c r="BJ140" i="24"/>
  <c r="BI140" i="24"/>
  <c r="BG140" i="24"/>
  <c r="BF140" i="24"/>
  <c r="BE140" i="24"/>
  <c r="BD140" i="24"/>
  <c r="BC140" i="24"/>
  <c r="BB140" i="24"/>
  <c r="BA140" i="24"/>
  <c r="AZ140" i="24"/>
  <c r="AY140" i="24"/>
  <c r="BN139" i="24"/>
  <c r="BM139" i="24"/>
  <c r="BL139" i="24"/>
  <c r="BK139" i="24"/>
  <c r="BJ139" i="24"/>
  <c r="BI139" i="24"/>
  <c r="BG139" i="24"/>
  <c r="BF139" i="24"/>
  <c r="BE139" i="24"/>
  <c r="BD139" i="24"/>
  <c r="BC139" i="24"/>
  <c r="BB139" i="24"/>
  <c r="BA139" i="24"/>
  <c r="AZ139" i="24"/>
  <c r="AY139" i="24"/>
  <c r="BN138" i="24"/>
  <c r="BM138" i="24"/>
  <c r="BL138" i="24"/>
  <c r="BK138" i="24"/>
  <c r="BJ138" i="24"/>
  <c r="BI138" i="24"/>
  <c r="BG138" i="24"/>
  <c r="BF138" i="24"/>
  <c r="BE138" i="24"/>
  <c r="BD138" i="24"/>
  <c r="BC138" i="24"/>
  <c r="BB138" i="24"/>
  <c r="BA138" i="24"/>
  <c r="AZ138" i="24"/>
  <c r="AY138" i="24"/>
  <c r="BN137" i="24"/>
  <c r="BM137" i="24"/>
  <c r="BL137" i="24"/>
  <c r="BK137" i="24"/>
  <c r="BJ137" i="24"/>
  <c r="BI137" i="24"/>
  <c r="BG137" i="24"/>
  <c r="BF137" i="24"/>
  <c r="BE137" i="24"/>
  <c r="BD137" i="24"/>
  <c r="BC137" i="24"/>
  <c r="BB137" i="24"/>
  <c r="BA137" i="24"/>
  <c r="AZ137" i="24"/>
  <c r="AY137" i="24"/>
  <c r="BN136" i="24"/>
  <c r="BM136" i="24"/>
  <c r="BL136" i="24"/>
  <c r="BK136" i="24"/>
  <c r="BJ136" i="24"/>
  <c r="BI136" i="24"/>
  <c r="BG136" i="24"/>
  <c r="BF136" i="24"/>
  <c r="BE136" i="24"/>
  <c r="BD136" i="24"/>
  <c r="BC136" i="24"/>
  <c r="BB136" i="24"/>
  <c r="BA136" i="24"/>
  <c r="AZ136" i="24"/>
  <c r="AY136" i="24"/>
  <c r="BN135" i="24"/>
  <c r="BM135" i="24"/>
  <c r="BL135" i="24"/>
  <c r="BK135" i="24"/>
  <c r="BJ135" i="24"/>
  <c r="BI135" i="24"/>
  <c r="BG135" i="24"/>
  <c r="BF135" i="24"/>
  <c r="BE135" i="24"/>
  <c r="BD135" i="24"/>
  <c r="BC135" i="24"/>
  <c r="BB135" i="24"/>
  <c r="BA135" i="24"/>
  <c r="AZ135" i="24"/>
  <c r="AY135" i="24"/>
  <c r="BN134" i="24"/>
  <c r="BM134" i="24"/>
  <c r="BL134" i="24"/>
  <c r="BK134" i="24"/>
  <c r="BJ134" i="24"/>
  <c r="BI134" i="24"/>
  <c r="BG134" i="24"/>
  <c r="BF134" i="24"/>
  <c r="BE134" i="24"/>
  <c r="BD134" i="24"/>
  <c r="BC134" i="24"/>
  <c r="BB134" i="24"/>
  <c r="BA134" i="24"/>
  <c r="AZ134" i="24"/>
  <c r="AY134" i="24"/>
  <c r="BN133" i="24"/>
  <c r="BM133" i="24"/>
  <c r="BL133" i="24"/>
  <c r="BK133" i="24"/>
  <c r="BJ133" i="24"/>
  <c r="BI133" i="24"/>
  <c r="BG133" i="24"/>
  <c r="BF133" i="24"/>
  <c r="BE133" i="24"/>
  <c r="BD133" i="24"/>
  <c r="BC133" i="24"/>
  <c r="BB133" i="24"/>
  <c r="BA133" i="24"/>
  <c r="AZ133" i="24"/>
  <c r="AY133" i="24"/>
  <c r="BN132" i="24"/>
  <c r="BM132" i="24"/>
  <c r="BL132" i="24"/>
  <c r="BK132" i="24"/>
  <c r="BJ132" i="24"/>
  <c r="BI132" i="24"/>
  <c r="BG132" i="24"/>
  <c r="BF132" i="24"/>
  <c r="BE132" i="24"/>
  <c r="BD132" i="24"/>
  <c r="BC132" i="24"/>
  <c r="BB132" i="24"/>
  <c r="BA132" i="24"/>
  <c r="AZ132" i="24"/>
  <c r="AY132" i="24"/>
  <c r="BN131" i="24"/>
  <c r="BM131" i="24"/>
  <c r="BL131" i="24"/>
  <c r="BK131" i="24"/>
  <c r="BJ131" i="24"/>
  <c r="BI131" i="24"/>
  <c r="BG131" i="24"/>
  <c r="BF131" i="24"/>
  <c r="BE131" i="24"/>
  <c r="BD131" i="24"/>
  <c r="BC131" i="24"/>
  <c r="BB131" i="24"/>
  <c r="BA131" i="24"/>
  <c r="AZ131" i="24"/>
  <c r="AY131" i="24"/>
  <c r="BN126" i="24"/>
  <c r="BM126" i="24"/>
  <c r="BL126" i="24"/>
  <c r="BK126" i="24"/>
  <c r="BJ126" i="24"/>
  <c r="BI126" i="24"/>
  <c r="BG126" i="24"/>
  <c r="BF126" i="24"/>
  <c r="BE126" i="24"/>
  <c r="BD126" i="24"/>
  <c r="BB126" i="24"/>
  <c r="BA126" i="24"/>
  <c r="AZ126" i="24"/>
  <c r="AY126" i="24"/>
  <c r="BN125" i="24"/>
  <c r="BM125" i="24"/>
  <c r="BL125" i="24"/>
  <c r="BK125" i="24"/>
  <c r="BJ125" i="24"/>
  <c r="BI125" i="24"/>
  <c r="BG125" i="24"/>
  <c r="BF125" i="24"/>
  <c r="BE125" i="24"/>
  <c r="BD125" i="24"/>
  <c r="BC125" i="24"/>
  <c r="BB125" i="24"/>
  <c r="BA125" i="24"/>
  <c r="AZ125" i="24"/>
  <c r="AY125" i="24"/>
  <c r="BN124" i="24"/>
  <c r="BM124" i="24"/>
  <c r="BL124" i="24"/>
  <c r="BK124" i="24"/>
  <c r="BJ124" i="24"/>
  <c r="BI124" i="24"/>
  <c r="BG124" i="24"/>
  <c r="BF124" i="24"/>
  <c r="BE124" i="24"/>
  <c r="BD124" i="24"/>
  <c r="BC124" i="24"/>
  <c r="BB124" i="24"/>
  <c r="BA124" i="24"/>
  <c r="AZ124" i="24"/>
  <c r="AY124" i="24"/>
  <c r="BN123" i="24"/>
  <c r="BM123" i="24"/>
  <c r="BL123" i="24"/>
  <c r="BK123" i="24"/>
  <c r="BJ123" i="24"/>
  <c r="BI123" i="24"/>
  <c r="BG123" i="24"/>
  <c r="BF123" i="24"/>
  <c r="BE123" i="24"/>
  <c r="BD123" i="24"/>
  <c r="BC123" i="24"/>
  <c r="BB123" i="24"/>
  <c r="BA123" i="24"/>
  <c r="AZ123" i="24"/>
  <c r="AY123" i="24"/>
  <c r="BN122" i="24"/>
  <c r="BM122" i="24"/>
  <c r="BL122" i="24"/>
  <c r="BK122" i="24"/>
  <c r="BJ122" i="24"/>
  <c r="BI122" i="24"/>
  <c r="BG122" i="24"/>
  <c r="BF122" i="24"/>
  <c r="BE122" i="24"/>
  <c r="BD122" i="24"/>
  <c r="BC122" i="24"/>
  <c r="BB122" i="24"/>
  <c r="BA122" i="24"/>
  <c r="AZ122" i="24"/>
  <c r="AY122" i="24"/>
  <c r="BN121" i="24"/>
  <c r="BM121" i="24"/>
  <c r="BL121" i="24"/>
  <c r="BK121" i="24"/>
  <c r="BJ121" i="24"/>
  <c r="BI121" i="24"/>
  <c r="BG121" i="24"/>
  <c r="BF121" i="24"/>
  <c r="BE121" i="24"/>
  <c r="BD121" i="24"/>
  <c r="BC121" i="24"/>
  <c r="BB121" i="24"/>
  <c r="BA121" i="24"/>
  <c r="AZ121" i="24"/>
  <c r="AY121" i="24"/>
  <c r="BN120" i="24"/>
  <c r="BM120" i="24"/>
  <c r="BL120" i="24"/>
  <c r="BK120" i="24"/>
  <c r="BJ120" i="24"/>
  <c r="BI120" i="24"/>
  <c r="BG120" i="24"/>
  <c r="BF120" i="24"/>
  <c r="BE120" i="24"/>
  <c r="BD120" i="24"/>
  <c r="BC120" i="24"/>
  <c r="BB120" i="24"/>
  <c r="BA120" i="24"/>
  <c r="AZ120" i="24"/>
  <c r="AY120" i="24"/>
  <c r="BN119" i="24"/>
  <c r="BM119" i="24"/>
  <c r="BL119" i="24"/>
  <c r="BK119" i="24"/>
  <c r="BJ119" i="24"/>
  <c r="BI119" i="24"/>
  <c r="BG119" i="24"/>
  <c r="BF119" i="24"/>
  <c r="BE119" i="24"/>
  <c r="BD119" i="24"/>
  <c r="BC119" i="24"/>
  <c r="BB119" i="24"/>
  <c r="BA119" i="24"/>
  <c r="AZ119" i="24"/>
  <c r="AY119" i="24"/>
  <c r="BN118" i="24"/>
  <c r="BM118" i="24"/>
  <c r="BL118" i="24"/>
  <c r="BK118" i="24"/>
  <c r="BJ118" i="24"/>
  <c r="BI118" i="24"/>
  <c r="BG118" i="24"/>
  <c r="BF118" i="24"/>
  <c r="BE118" i="24"/>
  <c r="BD118" i="24"/>
  <c r="BC118" i="24"/>
  <c r="BB118" i="24"/>
  <c r="BA118" i="24"/>
  <c r="AZ118" i="24"/>
  <c r="AY118" i="24"/>
  <c r="BN117" i="24"/>
  <c r="BM117" i="24"/>
  <c r="BL117" i="24"/>
  <c r="BK117" i="24"/>
  <c r="BJ117" i="24"/>
  <c r="BI117" i="24"/>
  <c r="BG117" i="24"/>
  <c r="BF117" i="24"/>
  <c r="BE117" i="24"/>
  <c r="BD117" i="24"/>
  <c r="BC117" i="24"/>
  <c r="BB117" i="24"/>
  <c r="BA117" i="24"/>
  <c r="AZ117" i="24"/>
  <c r="AY117" i="24"/>
  <c r="BN116" i="24"/>
  <c r="BM116" i="24"/>
  <c r="BL116" i="24"/>
  <c r="BK116" i="24"/>
  <c r="BJ116" i="24"/>
  <c r="BI116" i="24"/>
  <c r="BG116" i="24"/>
  <c r="BF116" i="24"/>
  <c r="BE116" i="24"/>
  <c r="BD116" i="24"/>
  <c r="BC116" i="24"/>
  <c r="BB116" i="24"/>
  <c r="BA116" i="24"/>
  <c r="AZ116" i="24"/>
  <c r="AY116" i="24"/>
  <c r="BN115" i="24"/>
  <c r="BM115" i="24"/>
  <c r="BL115" i="24"/>
  <c r="BK115" i="24"/>
  <c r="BJ115" i="24"/>
  <c r="BI115" i="24"/>
  <c r="BG115" i="24"/>
  <c r="BF115" i="24"/>
  <c r="BE115" i="24"/>
  <c r="BD115" i="24"/>
  <c r="BC115" i="24"/>
  <c r="BB115" i="24"/>
  <c r="BA115" i="24"/>
  <c r="AZ115" i="24"/>
  <c r="AY115" i="24"/>
  <c r="BN114" i="24"/>
  <c r="BM114" i="24"/>
  <c r="BL114" i="24"/>
  <c r="BK114" i="24"/>
  <c r="BJ114" i="24"/>
  <c r="BI114" i="24"/>
  <c r="BG114" i="24"/>
  <c r="BF114" i="24"/>
  <c r="BE114" i="24"/>
  <c r="BD114" i="24"/>
  <c r="BC114" i="24"/>
  <c r="BB114" i="24"/>
  <c r="BA114" i="24"/>
  <c r="AZ114" i="24"/>
  <c r="AY114" i="24"/>
  <c r="BN113" i="24"/>
  <c r="BM113" i="24"/>
  <c r="BL113" i="24"/>
  <c r="BK113" i="24"/>
  <c r="BJ113" i="24"/>
  <c r="BI113" i="24"/>
  <c r="BG113" i="24"/>
  <c r="BF113" i="24"/>
  <c r="BE113" i="24"/>
  <c r="BD113" i="24"/>
  <c r="BC113" i="24"/>
  <c r="BB113" i="24"/>
  <c r="BA113" i="24"/>
  <c r="AZ113" i="24"/>
  <c r="AY113" i="24"/>
  <c r="BN112" i="24"/>
  <c r="BM112" i="24"/>
  <c r="BL112" i="24"/>
  <c r="BK112" i="24"/>
  <c r="BJ112" i="24"/>
  <c r="BI112" i="24"/>
  <c r="BG112" i="24"/>
  <c r="BF112" i="24"/>
  <c r="BE112" i="24"/>
  <c r="BD112" i="24"/>
  <c r="BC112" i="24"/>
  <c r="BB112" i="24"/>
  <c r="BA112" i="24"/>
  <c r="AZ112" i="24"/>
  <c r="AY112" i="24"/>
  <c r="BN111" i="24"/>
  <c r="BM111" i="24"/>
  <c r="BL111" i="24"/>
  <c r="BK111" i="24"/>
  <c r="BJ111" i="24"/>
  <c r="BI111" i="24"/>
  <c r="BG111" i="24"/>
  <c r="BF111" i="24"/>
  <c r="BE111" i="24"/>
  <c r="BD111" i="24"/>
  <c r="BC111" i="24"/>
  <c r="BB111" i="24"/>
  <c r="BA111" i="24"/>
  <c r="AZ111" i="24"/>
  <c r="AY111" i="24"/>
  <c r="BN110" i="24"/>
  <c r="BM110" i="24"/>
  <c r="BL110" i="24"/>
  <c r="BK110" i="24"/>
  <c r="BJ110" i="24"/>
  <c r="BI110" i="24"/>
  <c r="BG110" i="24"/>
  <c r="BF110" i="24"/>
  <c r="BE110" i="24"/>
  <c r="BD110" i="24"/>
  <c r="BC110" i="24"/>
  <c r="BB110" i="24"/>
  <c r="BA110" i="24"/>
  <c r="AZ110" i="24"/>
  <c r="AY110" i="24"/>
  <c r="BN109" i="24"/>
  <c r="BM109" i="24"/>
  <c r="BL109" i="24"/>
  <c r="BK109" i="24"/>
  <c r="BJ109" i="24"/>
  <c r="BI109" i="24"/>
  <c r="BG109" i="24"/>
  <c r="BF109" i="24"/>
  <c r="BE109" i="24"/>
  <c r="BD109" i="24"/>
  <c r="BC109" i="24"/>
  <c r="BB109" i="24"/>
  <c r="BA109" i="24"/>
  <c r="AZ109" i="24"/>
  <c r="AY109" i="24"/>
  <c r="BN108" i="24"/>
  <c r="BM108" i="24"/>
  <c r="BL108" i="24"/>
  <c r="BK108" i="24"/>
  <c r="BJ108" i="24"/>
  <c r="BI108" i="24"/>
  <c r="BG108" i="24"/>
  <c r="BF108" i="24"/>
  <c r="BE108" i="24"/>
  <c r="BD108" i="24"/>
  <c r="BC108" i="24"/>
  <c r="BB108" i="24"/>
  <c r="BA108" i="24"/>
  <c r="AZ108" i="24"/>
  <c r="AY108" i="24"/>
  <c r="BN107" i="24"/>
  <c r="BM107" i="24"/>
  <c r="BL107" i="24"/>
  <c r="BK107" i="24"/>
  <c r="BJ107" i="24"/>
  <c r="BI107" i="24"/>
  <c r="BG107" i="24"/>
  <c r="BF107" i="24"/>
  <c r="BE107" i="24"/>
  <c r="BD107" i="24"/>
  <c r="BC107" i="24"/>
  <c r="BB107" i="24"/>
  <c r="BA107" i="24"/>
  <c r="AZ107" i="24"/>
  <c r="AY107" i="24"/>
  <c r="H88" i="35" l="1"/>
  <c r="D88" i="35"/>
  <c r="C90" i="35" l="1"/>
  <c r="B90" i="35"/>
  <c r="A90" i="35"/>
  <c r="F88" i="35" l="1"/>
  <c r="G88" i="35"/>
  <c r="E90" i="35"/>
  <c r="B88" i="35" l="1"/>
  <c r="A88" i="35" s="1"/>
  <c r="I88" i="35"/>
  <c r="C95" i="35"/>
  <c r="C2969" i="35"/>
  <c r="C3001" i="35"/>
  <c r="C3033" i="35"/>
  <c r="C3065" i="35"/>
  <c r="C3097" i="35"/>
  <c r="C3129" i="35"/>
  <c r="C3161" i="35"/>
  <c r="C3193" i="35"/>
  <c r="C3225" i="35"/>
  <c r="C3257" i="35"/>
  <c r="C3289" i="35"/>
  <c r="C3321" i="35"/>
  <c r="C3353" i="35"/>
  <c r="C3385" i="35"/>
  <c r="C3417" i="35"/>
  <c r="C3449" i="35"/>
  <c r="C3481" i="35"/>
  <c r="C3513" i="35"/>
  <c r="C3545" i="35"/>
  <c r="C3577" i="35"/>
  <c r="C3609" i="35"/>
  <c r="C3641" i="35"/>
  <c r="C3673" i="35"/>
  <c r="C3705" i="35"/>
  <c r="C3737" i="35"/>
  <c r="C3769" i="35"/>
  <c r="C3801" i="35"/>
  <c r="C3833" i="35"/>
  <c r="C3865" i="35"/>
  <c r="C3897" i="35"/>
  <c r="C3929" i="35"/>
  <c r="C3961" i="35"/>
  <c r="C3993" i="35"/>
  <c r="C4025" i="35"/>
  <c r="C4057" i="35"/>
  <c r="C4089" i="35"/>
  <c r="C4112" i="35"/>
  <c r="C4128" i="35"/>
  <c r="C4144" i="35"/>
  <c r="C4160" i="35"/>
  <c r="C4176" i="35"/>
  <c r="C4192" i="35"/>
  <c r="C4208" i="35"/>
  <c r="C3009" i="35"/>
  <c r="C3073" i="35"/>
  <c r="C3137" i="35"/>
  <c r="C3201" i="35"/>
  <c r="C3265" i="35"/>
  <c r="C3329" i="35"/>
  <c r="C3393" i="35"/>
  <c r="C3457" i="35"/>
  <c r="C3521" i="35"/>
  <c r="C3585" i="35"/>
  <c r="C3649" i="35"/>
  <c r="C3713" i="35"/>
  <c r="C3777" i="35"/>
  <c r="C3841" i="35"/>
  <c r="C3905" i="35"/>
  <c r="C3969" i="35"/>
  <c r="C4033" i="35"/>
  <c r="C4097" i="35"/>
  <c r="C4132" i="35"/>
  <c r="C4164" i="35"/>
  <c r="C4196" i="35"/>
  <c r="C4220" i="35"/>
  <c r="C4236" i="35"/>
  <c r="C4252" i="35"/>
  <c r="C4268" i="35"/>
  <c r="C4284" i="35"/>
  <c r="C4300" i="35"/>
  <c r="C4316" i="35"/>
  <c r="C4332" i="35"/>
  <c r="C4348" i="35"/>
  <c r="C4364" i="35"/>
  <c r="C4380" i="35"/>
  <c r="C4396" i="35"/>
  <c r="C4412" i="35"/>
  <c r="C4428" i="35"/>
  <c r="C4444" i="35"/>
  <c r="C4460" i="35"/>
  <c r="C4476" i="35"/>
  <c r="C4492" i="35"/>
  <c r="C4508" i="35"/>
  <c r="C4524" i="35"/>
  <c r="C4540" i="35"/>
  <c r="C2985" i="35"/>
  <c r="C3049" i="35"/>
  <c r="C3113" i="35"/>
  <c r="C3177" i="35"/>
  <c r="C3241" i="35"/>
  <c r="C3305" i="35"/>
  <c r="C3369" i="35"/>
  <c r="C3433" i="35"/>
  <c r="C3497" i="35"/>
  <c r="C3561" i="35"/>
  <c r="C3625" i="35"/>
  <c r="C3689" i="35"/>
  <c r="C3753" i="35"/>
  <c r="C3817" i="35"/>
  <c r="C3881" i="35"/>
  <c r="C3945" i="35"/>
  <c r="C4009" i="35"/>
  <c r="C4073" i="35"/>
  <c r="C4120" i="35"/>
  <c r="C4152" i="35"/>
  <c r="C4184" i="35"/>
  <c r="C2977" i="35"/>
  <c r="C3105" i="35"/>
  <c r="C3233" i="35"/>
  <c r="C3361" i="35"/>
  <c r="C3489" i="35"/>
  <c r="C3617" i="35"/>
  <c r="C3745" i="35"/>
  <c r="C3873" i="35"/>
  <c r="C4001" i="35"/>
  <c r="C4116" i="35"/>
  <c r="C4180" i="35"/>
  <c r="C4228" i="35"/>
  <c r="C4260" i="35"/>
  <c r="C4292" i="35"/>
  <c r="C4324" i="35"/>
  <c r="C4356" i="35"/>
  <c r="C4388" i="35"/>
  <c r="C4420" i="35"/>
  <c r="C4452" i="35"/>
  <c r="C4484" i="35"/>
  <c r="C4516" i="35"/>
  <c r="C4548" i="35"/>
  <c r="C4564" i="35"/>
  <c r="C4580" i="35"/>
  <c r="C4596" i="35"/>
  <c r="C4612" i="35"/>
  <c r="C4628" i="35"/>
  <c r="C4644" i="35"/>
  <c r="C4660" i="35"/>
  <c r="C4676" i="35"/>
  <c r="C4692" i="35"/>
  <c r="C4708" i="35"/>
  <c r="C4724" i="35"/>
  <c r="C4740" i="35"/>
  <c r="C4756" i="35"/>
  <c r="C4772" i="35"/>
  <c r="C4788" i="35"/>
  <c r="C4804" i="35"/>
  <c r="C4820" i="35"/>
  <c r="C4836" i="35"/>
  <c r="C4852" i="35"/>
  <c r="C4868" i="35"/>
  <c r="C4884" i="35"/>
  <c r="C4900" i="35"/>
  <c r="C4916" i="35"/>
  <c r="C4932" i="35"/>
  <c r="C4948" i="35"/>
  <c r="C4964" i="35"/>
  <c r="C4980" i="35"/>
  <c r="C4996" i="35"/>
  <c r="C5012" i="35"/>
  <c r="C5028" i="35"/>
  <c r="C5044" i="35"/>
  <c r="C5060" i="35"/>
  <c r="C5076" i="35"/>
  <c r="C5092" i="35"/>
  <c r="C5108" i="35"/>
  <c r="C5124" i="35"/>
  <c r="C5140" i="35"/>
  <c r="C5156" i="35"/>
  <c r="C5172" i="35"/>
  <c r="C5188" i="35"/>
  <c r="C5204" i="35"/>
  <c r="C5220" i="35"/>
  <c r="C2993" i="35"/>
  <c r="C3121" i="35"/>
  <c r="C3249" i="35"/>
  <c r="C3377" i="35"/>
  <c r="C3505" i="35"/>
  <c r="C3633" i="35"/>
  <c r="C3761" i="35"/>
  <c r="C3889" i="35"/>
  <c r="C4017" i="35"/>
  <c r="C4124" i="35"/>
  <c r="C4188" i="35"/>
  <c r="C4232" i="35"/>
  <c r="C4264" i="35"/>
  <c r="C4296" i="35"/>
  <c r="C4328" i="35"/>
  <c r="C4360" i="35"/>
  <c r="C4392" i="35"/>
  <c r="C4424" i="35"/>
  <c r="C4456" i="35"/>
  <c r="C4488" i="35"/>
  <c r="C4520" i="35"/>
  <c r="C4552" i="35"/>
  <c r="C4584" i="35"/>
  <c r="C4616" i="35"/>
  <c r="C4648" i="35"/>
  <c r="C4680" i="35"/>
  <c r="C4712" i="35"/>
  <c r="C4744" i="35"/>
  <c r="C4776" i="35"/>
  <c r="C4808" i="35"/>
  <c r="C4840" i="35"/>
  <c r="C4872" i="35"/>
  <c r="C4904" i="35"/>
  <c r="C4936" i="35"/>
  <c r="C4968" i="35"/>
  <c r="C5000" i="35"/>
  <c r="C5032" i="35"/>
  <c r="C5064" i="35"/>
  <c r="C5096" i="35"/>
  <c r="C5128" i="35"/>
  <c r="C5160" i="35"/>
  <c r="C5192" i="35"/>
  <c r="C5224" i="35"/>
  <c r="C5244" i="35"/>
  <c r="C5260" i="35"/>
  <c r="C5276" i="35"/>
  <c r="C5292" i="35"/>
  <c r="C5308" i="35"/>
  <c r="C5324" i="35"/>
  <c r="C5340" i="35"/>
  <c r="C5356" i="35"/>
  <c r="C5372" i="35"/>
  <c r="C5388" i="35"/>
  <c r="C5404" i="35"/>
  <c r="C5420" i="35"/>
  <c r="C5436" i="35"/>
  <c r="C5452" i="35"/>
  <c r="C5468" i="35"/>
  <c r="C5484" i="35"/>
  <c r="C5500" i="35"/>
  <c r="C5516" i="35"/>
  <c r="C5532" i="35"/>
  <c r="C5548" i="35"/>
  <c r="C5564" i="35"/>
  <c r="C5580" i="35"/>
  <c r="C5596" i="35"/>
  <c r="C5612" i="35"/>
  <c r="C5628" i="35"/>
  <c r="C5644" i="35"/>
  <c r="C5660" i="35"/>
  <c r="C5676" i="35"/>
  <c r="C5692" i="35"/>
  <c r="C5708" i="35"/>
  <c r="C5724" i="35"/>
  <c r="C5740" i="35"/>
  <c r="C5756" i="35"/>
  <c r="C5772" i="35"/>
  <c r="C5788" i="35"/>
  <c r="C5804" i="35"/>
  <c r="C5820" i="35"/>
  <c r="C5836" i="35"/>
  <c r="C5852" i="35"/>
  <c r="C5868" i="35"/>
  <c r="C5884" i="35"/>
  <c r="C5900" i="35"/>
  <c r="C3017" i="35"/>
  <c r="C3145" i="35"/>
  <c r="C3273" i="35"/>
  <c r="C3401" i="35"/>
  <c r="C3529" i="35"/>
  <c r="C3657" i="35"/>
  <c r="C3785" i="35"/>
  <c r="C3913" i="35"/>
  <c r="C4041" i="35"/>
  <c r="C4136" i="35"/>
  <c r="C4200" i="35"/>
  <c r="C3169" i="35"/>
  <c r="C3425" i="35"/>
  <c r="C3681" i="35"/>
  <c r="C3937" i="35"/>
  <c r="C4148" i="35"/>
  <c r="C4244" i="35"/>
  <c r="C4308" i="35"/>
  <c r="C4372" i="35"/>
  <c r="C4436" i="35"/>
  <c r="C4500" i="35"/>
  <c r="C4556" i="35"/>
  <c r="C4588" i="35"/>
  <c r="C4620" i="35"/>
  <c r="C4652" i="35"/>
  <c r="C4684" i="35"/>
  <c r="C4716" i="35"/>
  <c r="C4748" i="35"/>
  <c r="C4780" i="35"/>
  <c r="C4812" i="35"/>
  <c r="C4844" i="35"/>
  <c r="C4876" i="35"/>
  <c r="C4908" i="35"/>
  <c r="C4940" i="35"/>
  <c r="C4972" i="35"/>
  <c r="C5004" i="35"/>
  <c r="C5036" i="35"/>
  <c r="C5068" i="35"/>
  <c r="C5100" i="35"/>
  <c r="C5132" i="35"/>
  <c r="C5164" i="35"/>
  <c r="C5196" i="35"/>
  <c r="C5228" i="35"/>
  <c r="C3185" i="35"/>
  <c r="C3441" i="35"/>
  <c r="C3697" i="35"/>
  <c r="C3953" i="35"/>
  <c r="C4156" i="35"/>
  <c r="C4248" i="35"/>
  <c r="C4312" i="35"/>
  <c r="C4376" i="35"/>
  <c r="C4440" i="35"/>
  <c r="C4504" i="35"/>
  <c r="C4568" i="35"/>
  <c r="C4632" i="35"/>
  <c r="C4696" i="35"/>
  <c r="C4760" i="35"/>
  <c r="C4824" i="35"/>
  <c r="C4888" i="35"/>
  <c r="C4952" i="35"/>
  <c r="C5016" i="35"/>
  <c r="C5080" i="35"/>
  <c r="C5144" i="35"/>
  <c r="C5208" i="35"/>
  <c r="C5252" i="35"/>
  <c r="C5284" i="35"/>
  <c r="C5316" i="35"/>
  <c r="C5348" i="35"/>
  <c r="C5380" i="35"/>
  <c r="C5412" i="35"/>
  <c r="C5444" i="35"/>
  <c r="C5476" i="35"/>
  <c r="C5508" i="35"/>
  <c r="C5540" i="35"/>
  <c r="C5572" i="35"/>
  <c r="C5604" i="35"/>
  <c r="C5636" i="35"/>
  <c r="C5668" i="35"/>
  <c r="C5700" i="35"/>
  <c r="C5732" i="35"/>
  <c r="C5764" i="35"/>
  <c r="C5796" i="35"/>
  <c r="C5828" i="35"/>
  <c r="C5860" i="35"/>
  <c r="C5892" i="35"/>
  <c r="C5916" i="35"/>
  <c r="C5932" i="35"/>
  <c r="C5948" i="35"/>
  <c r="C5964" i="35"/>
  <c r="C5980" i="35"/>
  <c r="C5996" i="35"/>
  <c r="C6012" i="35"/>
  <c r="C6028" i="35"/>
  <c r="C6044" i="35"/>
  <c r="C6060" i="35"/>
  <c r="C6076" i="35"/>
  <c r="C6092" i="35"/>
  <c r="C6108" i="35"/>
  <c r="C6124" i="35"/>
  <c r="C6140" i="35"/>
  <c r="C6156" i="35"/>
  <c r="C6172" i="35"/>
  <c r="C6188" i="35"/>
  <c r="C6204" i="35"/>
  <c r="C6220" i="35"/>
  <c r="C6236" i="35"/>
  <c r="C6252" i="35"/>
  <c r="C6268" i="35"/>
  <c r="C6284" i="35"/>
  <c r="C6300" i="35"/>
  <c r="C6316" i="35"/>
  <c r="C6332" i="35"/>
  <c r="C6348" i="35"/>
  <c r="C6364" i="35"/>
  <c r="C6380" i="35"/>
  <c r="C6396" i="35"/>
  <c r="C6412" i="35"/>
  <c r="C6428" i="35"/>
  <c r="C6444" i="35"/>
  <c r="C6460" i="35"/>
  <c r="C6476" i="35"/>
  <c r="C6492" i="35"/>
  <c r="C6508" i="35"/>
  <c r="C6524" i="35"/>
  <c r="C6540" i="35"/>
  <c r="C6556" i="35"/>
  <c r="C6572" i="35"/>
  <c r="C6588" i="35"/>
  <c r="C6604" i="35"/>
  <c r="C6620" i="35"/>
  <c r="C6636" i="35"/>
  <c r="C6652" i="35"/>
  <c r="C6668" i="35"/>
  <c r="C6684" i="35"/>
  <c r="C6700" i="35"/>
  <c r="C6716" i="35"/>
  <c r="C6732" i="35"/>
  <c r="C6748" i="35"/>
  <c r="C6764" i="35"/>
  <c r="C6780" i="35"/>
  <c r="C6796" i="35"/>
  <c r="C6812" i="35"/>
  <c r="C6828" i="35"/>
  <c r="C6844" i="35"/>
  <c r="C6860" i="35"/>
  <c r="C6876" i="35"/>
  <c r="C6892" i="35"/>
  <c r="C6908" i="35"/>
  <c r="C6924" i="35"/>
  <c r="C6940" i="35"/>
  <c r="C6956" i="35"/>
  <c r="C6972" i="35"/>
  <c r="C6988" i="35"/>
  <c r="C7004" i="35"/>
  <c r="C7020" i="35"/>
  <c r="C7036" i="35"/>
  <c r="C7052" i="35"/>
  <c r="C7068" i="35"/>
  <c r="C7084" i="35"/>
  <c r="C7100" i="35"/>
  <c r="C7116" i="35"/>
  <c r="C7132" i="35"/>
  <c r="C7148" i="35"/>
  <c r="C7164" i="35"/>
  <c r="C7180" i="35"/>
  <c r="C7196" i="35"/>
  <c r="C7212" i="35"/>
  <c r="C7228" i="35"/>
  <c r="C7244" i="35"/>
  <c r="C7260" i="35"/>
  <c r="C7276" i="35"/>
  <c r="C7388" i="35"/>
  <c r="C7372" i="35"/>
  <c r="C7356" i="35"/>
  <c r="C7340" i="35"/>
  <c r="C7324" i="35"/>
  <c r="C7308" i="35"/>
  <c r="C7292" i="35"/>
  <c r="C7272" i="35"/>
  <c r="C7240" i="35"/>
  <c r="C7208" i="35"/>
  <c r="C7176" i="35"/>
  <c r="C7144" i="35"/>
  <c r="C7112" i="35"/>
  <c r="C7080" i="35"/>
  <c r="C7048" i="35"/>
  <c r="C7016" i="35"/>
  <c r="C6984" i="35"/>
  <c r="C6952" i="35"/>
  <c r="C6920" i="35"/>
  <c r="C6888" i="35"/>
  <c r="C6856" i="35"/>
  <c r="C6824" i="35"/>
  <c r="C6792" i="35"/>
  <c r="C6760" i="35"/>
  <c r="C6728" i="35"/>
  <c r="C6696" i="35"/>
  <c r="C6664" i="35"/>
  <c r="C6632" i="35"/>
  <c r="C6600" i="35"/>
  <c r="C6568" i="35"/>
  <c r="C6536" i="35"/>
  <c r="C6504" i="35"/>
  <c r="C6472" i="35"/>
  <c r="C6440" i="35"/>
  <c r="C6408" i="35"/>
  <c r="C6376" i="35"/>
  <c r="C6344" i="35"/>
  <c r="C6312" i="35"/>
  <c r="C6280" i="35"/>
  <c r="C6248" i="35"/>
  <c r="C6216" i="35"/>
  <c r="C6184" i="35"/>
  <c r="C6152" i="35"/>
  <c r="C6120" i="35"/>
  <c r="C6088" i="35"/>
  <c r="C6056" i="35"/>
  <c r="C6024" i="35"/>
  <c r="C5992" i="35"/>
  <c r="C5960" i="35"/>
  <c r="C5928" i="35"/>
  <c r="C5896" i="35"/>
  <c r="C5864" i="35"/>
  <c r="C5832" i="35"/>
  <c r="C5800" i="35"/>
  <c r="C5768" i="35"/>
  <c r="C5736" i="35"/>
  <c r="C5704" i="35"/>
  <c r="C5672" i="35"/>
  <c r="C5640" i="35"/>
  <c r="C5608" i="35"/>
  <c r="C5576" i="35"/>
  <c r="C5544" i="35"/>
  <c r="C5512" i="35"/>
  <c r="C5480" i="35"/>
  <c r="C5448" i="35"/>
  <c r="C5416" i="35"/>
  <c r="C5384" i="35"/>
  <c r="C5352" i="35"/>
  <c r="C5320" i="35"/>
  <c r="C5288" i="35"/>
  <c r="C5256" i="35"/>
  <c r="C5216" i="35"/>
  <c r="C5152" i="35"/>
  <c r="C5088" i="35"/>
  <c r="C5024" i="35"/>
  <c r="C4960" i="35"/>
  <c r="C4896" i="35"/>
  <c r="C4832" i="35"/>
  <c r="C4768" i="35"/>
  <c r="C4704" i="35"/>
  <c r="C4640" i="35"/>
  <c r="C4576" i="35"/>
  <c r="C4512" i="35"/>
  <c r="C4448" i="35"/>
  <c r="C4384" i="35"/>
  <c r="C4320" i="35"/>
  <c r="C4256" i="35"/>
  <c r="C4172" i="35"/>
  <c r="C3985" i="35"/>
  <c r="C3729" i="35"/>
  <c r="C3473" i="35"/>
  <c r="C3217" i="35"/>
  <c r="C7400" i="35"/>
  <c r="C7384" i="35"/>
  <c r="C7368" i="35"/>
  <c r="C7352" i="35"/>
  <c r="C7336" i="35"/>
  <c r="C7320" i="35"/>
  <c r="C7304" i="35"/>
  <c r="C7288" i="35"/>
  <c r="C7264" i="35"/>
  <c r="C7232" i="35"/>
  <c r="C7200" i="35"/>
  <c r="C7168" i="35"/>
  <c r="C7136" i="35"/>
  <c r="C7104" i="35"/>
  <c r="C7072" i="35"/>
  <c r="C7040" i="35"/>
  <c r="C7008" i="35"/>
  <c r="C6976" i="35"/>
  <c r="C6944" i="35"/>
  <c r="C6912" i="35"/>
  <c r="C6880" i="35"/>
  <c r="C6848" i="35"/>
  <c r="C6816" i="35"/>
  <c r="C6784" i="35"/>
  <c r="C6752" i="35"/>
  <c r="C6720" i="35"/>
  <c r="C6688" i="35"/>
  <c r="C6656" i="35"/>
  <c r="C6624" i="35"/>
  <c r="C6592" i="35"/>
  <c r="C6560" i="35"/>
  <c r="C6528" i="35"/>
  <c r="C6496" i="35"/>
  <c r="C6464" i="35"/>
  <c r="C6432" i="35"/>
  <c r="C6400" i="35"/>
  <c r="C6368" i="35"/>
  <c r="C6336" i="35"/>
  <c r="C6304" i="35"/>
  <c r="C6272" i="35"/>
  <c r="C6240" i="35"/>
  <c r="C6208" i="35"/>
  <c r="C6176" i="35"/>
  <c r="C6144" i="35"/>
  <c r="C6112" i="35"/>
  <c r="C6080" i="35"/>
  <c r="C6048" i="35"/>
  <c r="C6016" i="35"/>
  <c r="C5984" i="35"/>
  <c r="C5952" i="35"/>
  <c r="C5920" i="35"/>
  <c r="C5888" i="35"/>
  <c r="C5856" i="35"/>
  <c r="C5824" i="35"/>
  <c r="C5792" i="35"/>
  <c r="C5760" i="35"/>
  <c r="C5728" i="35"/>
  <c r="C5696" i="35"/>
  <c r="C5664" i="35"/>
  <c r="C5632" i="35"/>
  <c r="C5600" i="35"/>
  <c r="C5568" i="35"/>
  <c r="C5536" i="35"/>
  <c r="C5504" i="35"/>
  <c r="C5472" i="35"/>
  <c r="C5440" i="35"/>
  <c r="C5408" i="35"/>
  <c r="C5376" i="35"/>
  <c r="C5344" i="35"/>
  <c r="C5312" i="35"/>
  <c r="C5280" i="35"/>
  <c r="C5248" i="35"/>
  <c r="C5200" i="35"/>
  <c r="C5136" i="35"/>
  <c r="C5072" i="35"/>
  <c r="C5008" i="35"/>
  <c r="C4944" i="35"/>
  <c r="C4880" i="35"/>
  <c r="C3081" i="35"/>
  <c r="C3337" i="35"/>
  <c r="C3593" i="35"/>
  <c r="C3849" i="35"/>
  <c r="C4104" i="35"/>
  <c r="C3041" i="35"/>
  <c r="C3553" i="35"/>
  <c r="C4065" i="35"/>
  <c r="C4276" i="35"/>
  <c r="C4404" i="35"/>
  <c r="C4532" i="35"/>
  <c r="C4604" i="35"/>
  <c r="C4668" i="35"/>
  <c r="C4732" i="35"/>
  <c r="C4796" i="35"/>
  <c r="C4860" i="35"/>
  <c r="C4924" i="35"/>
  <c r="C4988" i="35"/>
  <c r="C5052" i="35"/>
  <c r="C5116" i="35"/>
  <c r="C5180" i="35"/>
  <c r="C3057" i="35"/>
  <c r="C3569" i="35"/>
  <c r="C4081" i="35"/>
  <c r="C4280" i="35"/>
  <c r="C4408" i="35"/>
  <c r="C4536" i="35"/>
  <c r="C4664" i="35"/>
  <c r="C4792" i="35"/>
  <c r="C4920" i="35"/>
  <c r="C5048" i="35"/>
  <c r="C5176" i="35"/>
  <c r="C5268" i="35"/>
  <c r="C5332" i="35"/>
  <c r="C5396" i="35"/>
  <c r="C5460" i="35"/>
  <c r="C5524" i="35"/>
  <c r="C5588" i="35"/>
  <c r="C5652" i="35"/>
  <c r="C5716" i="35"/>
  <c r="C5780" i="35"/>
  <c r="C5844" i="35"/>
  <c r="C5908" i="35"/>
  <c r="C5940" i="35"/>
  <c r="C5972" i="35"/>
  <c r="C6004" i="35"/>
  <c r="C6036" i="35"/>
  <c r="C6068" i="35"/>
  <c r="C6100" i="35"/>
  <c r="C6132" i="35"/>
  <c r="C6164" i="35"/>
  <c r="C6196" i="35"/>
  <c r="C6228" i="35"/>
  <c r="C6260" i="35"/>
  <c r="C6292" i="35"/>
  <c r="C6324" i="35"/>
  <c r="C6356" i="35"/>
  <c r="C6388" i="35"/>
  <c r="C6420" i="35"/>
  <c r="C6452" i="35"/>
  <c r="C6484" i="35"/>
  <c r="C6516" i="35"/>
  <c r="C6548" i="35"/>
  <c r="C6580" i="35"/>
  <c r="C6612" i="35"/>
  <c r="C6644" i="35"/>
  <c r="C6676" i="35"/>
  <c r="C6708" i="35"/>
  <c r="C6740" i="35"/>
  <c r="C6772" i="35"/>
  <c r="C6804" i="35"/>
  <c r="C6836" i="35"/>
  <c r="C6868" i="35"/>
  <c r="C6900" i="35"/>
  <c r="C6932" i="35"/>
  <c r="C6964" i="35"/>
  <c r="C6996" i="35"/>
  <c r="C7028" i="35"/>
  <c r="C7060" i="35"/>
  <c r="C7092" i="35"/>
  <c r="C7124" i="35"/>
  <c r="C7156" i="35"/>
  <c r="C7188" i="35"/>
  <c r="C7220" i="35"/>
  <c r="C7252" i="35"/>
  <c r="C7396" i="35"/>
  <c r="C7364" i="35"/>
  <c r="C7332" i="35"/>
  <c r="C7300" i="35"/>
  <c r="C7256" i="35"/>
  <c r="C7192" i="35"/>
  <c r="C7128" i="35"/>
  <c r="C7064" i="35"/>
  <c r="C7000" i="35"/>
  <c r="C6936" i="35"/>
  <c r="C6872" i="35"/>
  <c r="C6808" i="35"/>
  <c r="C6744" i="35"/>
  <c r="C6680" i="35"/>
  <c r="C6616" i="35"/>
  <c r="C6552" i="35"/>
  <c r="C6488" i="35"/>
  <c r="C6424" i="35"/>
  <c r="C6360" i="35"/>
  <c r="C6296" i="35"/>
  <c r="C6232" i="35"/>
  <c r="C6168" i="35"/>
  <c r="C6104" i="35"/>
  <c r="C6040" i="35"/>
  <c r="C5976" i="35"/>
  <c r="C5912" i="35"/>
  <c r="C5848" i="35"/>
  <c r="C5784" i="35"/>
  <c r="C5720" i="35"/>
  <c r="C5656" i="35"/>
  <c r="C5592" i="35"/>
  <c r="C5528" i="35"/>
  <c r="C5464" i="35"/>
  <c r="C5400" i="35"/>
  <c r="C5336" i="35"/>
  <c r="C5272" i="35"/>
  <c r="C5184" i="35"/>
  <c r="C5056" i="35"/>
  <c r="C4928" i="35"/>
  <c r="C4800" i="35"/>
  <c r="C4672" i="35"/>
  <c r="C4544" i="35"/>
  <c r="C4416" i="35"/>
  <c r="C4288" i="35"/>
  <c r="C4108" i="35"/>
  <c r="C3601" i="35"/>
  <c r="C3089" i="35"/>
  <c r="C7376" i="35"/>
  <c r="C7344" i="35"/>
  <c r="C7312" i="35"/>
  <c r="C7280" i="35"/>
  <c r="C7216" i="35"/>
  <c r="C7152" i="35"/>
  <c r="C7088" i="35"/>
  <c r="C7024" i="35"/>
  <c r="C6960" i="35"/>
  <c r="C6896" i="35"/>
  <c r="C6832" i="35"/>
  <c r="C6768" i="35"/>
  <c r="C6704" i="35"/>
  <c r="C6640" i="35"/>
  <c r="C6576" i="35"/>
  <c r="C6512" i="35"/>
  <c r="C6448" i="35"/>
  <c r="C6384" i="35"/>
  <c r="C6320" i="35"/>
  <c r="C6256" i="35"/>
  <c r="C6192" i="35"/>
  <c r="C6128" i="35"/>
  <c r="C6064" i="35"/>
  <c r="C6000" i="35"/>
  <c r="C5936" i="35"/>
  <c r="C5872" i="35"/>
  <c r="C5808" i="35"/>
  <c r="C5744" i="35"/>
  <c r="C5680" i="35"/>
  <c r="C5616" i="35"/>
  <c r="C5552" i="35"/>
  <c r="C5488" i="35"/>
  <c r="C5424" i="35"/>
  <c r="C5360" i="35"/>
  <c r="C5296" i="35"/>
  <c r="C5232" i="35"/>
  <c r="C5104" i="35"/>
  <c r="C4976" i="35"/>
  <c r="C4848" i="35"/>
  <c r="C4784" i="35"/>
  <c r="C4720" i="35"/>
  <c r="C4656" i="35"/>
  <c r="C4592" i="35"/>
  <c r="C4528" i="35"/>
  <c r="C4464" i="35"/>
  <c r="C4400" i="35"/>
  <c r="C4336" i="35"/>
  <c r="C4272" i="35"/>
  <c r="C4204" i="35"/>
  <c r="C4049" i="35"/>
  <c r="C3793" i="35"/>
  <c r="C3537" i="35"/>
  <c r="C3281" i="35"/>
  <c r="C3025" i="35"/>
  <c r="C98" i="35"/>
  <c r="C102" i="35"/>
  <c r="C106" i="35"/>
  <c r="C110" i="35"/>
  <c r="C114" i="35"/>
  <c r="C118" i="35"/>
  <c r="C122" i="35"/>
  <c r="C126" i="35"/>
  <c r="C130" i="35"/>
  <c r="C134" i="35"/>
  <c r="C138" i="35"/>
  <c r="C142" i="35"/>
  <c r="C146" i="35"/>
  <c r="C150" i="35"/>
  <c r="C154" i="35"/>
  <c r="C158" i="35"/>
  <c r="C162" i="35"/>
  <c r="C166" i="35"/>
  <c r="C170" i="35"/>
  <c r="C174" i="35"/>
  <c r="C178" i="35"/>
  <c r="C182" i="35"/>
  <c r="C186" i="35"/>
  <c r="C190" i="35"/>
  <c r="C194" i="35"/>
  <c r="C198" i="35"/>
  <c r="C202" i="35"/>
  <c r="C206" i="35"/>
  <c r="C210" i="35"/>
  <c r="C214" i="35"/>
  <c r="C218" i="35"/>
  <c r="C222" i="35"/>
  <c r="C226" i="35"/>
  <c r="C230" i="35"/>
  <c r="C234" i="35"/>
  <c r="C238" i="35"/>
  <c r="C242" i="35"/>
  <c r="C246" i="35"/>
  <c r="C250" i="35"/>
  <c r="C254" i="35"/>
  <c r="C258" i="35"/>
  <c r="C262" i="35"/>
  <c r="C97" i="35"/>
  <c r="C105" i="35"/>
  <c r="C113" i="35"/>
  <c r="C121" i="35"/>
  <c r="C129" i="35"/>
  <c r="C137" i="35"/>
  <c r="C145" i="35"/>
  <c r="C153" i="35"/>
  <c r="C161" i="35"/>
  <c r="C169" i="35"/>
  <c r="C177" i="35"/>
  <c r="C185" i="35"/>
  <c r="C193" i="35"/>
  <c r="C201" i="35"/>
  <c r="C209" i="35"/>
  <c r="C217" i="35"/>
  <c r="C225" i="35"/>
  <c r="C233" i="35"/>
  <c r="C241" i="35"/>
  <c r="C249" i="35"/>
  <c r="C257" i="35"/>
  <c r="C265" i="35"/>
  <c r="C269" i="35"/>
  <c r="C273" i="35"/>
  <c r="C277" i="35"/>
  <c r="C281" i="35"/>
  <c r="C285" i="35"/>
  <c r="C289" i="35"/>
  <c r="C293" i="35"/>
  <c r="C297" i="35"/>
  <c r="C301" i="35"/>
  <c r="C305" i="35"/>
  <c r="C309" i="35"/>
  <c r="C313" i="35"/>
  <c r="C317" i="35"/>
  <c r="C321" i="35"/>
  <c r="C325" i="35"/>
  <c r="C329" i="35"/>
  <c r="C333" i="35"/>
  <c r="C337" i="35"/>
  <c r="C341" i="35"/>
  <c r="C345" i="35"/>
  <c r="C349" i="35"/>
  <c r="C353" i="35"/>
  <c r="C357" i="35"/>
  <c r="C361" i="35"/>
  <c r="C365" i="35"/>
  <c r="C369" i="35"/>
  <c r="C373" i="35"/>
  <c r="C377" i="35"/>
  <c r="C381" i="35"/>
  <c r="C385" i="35"/>
  <c r="C389" i="35"/>
  <c r="C393" i="35"/>
  <c r="C397" i="35"/>
  <c r="C401" i="35"/>
  <c r="C405" i="35"/>
  <c r="C409" i="35"/>
  <c r="C413" i="35"/>
  <c r="C417" i="35"/>
  <c r="C421" i="35"/>
  <c r="C425" i="35"/>
  <c r="C429" i="35"/>
  <c r="C433" i="35"/>
  <c r="C437" i="35"/>
  <c r="C441" i="35"/>
  <c r="C445" i="35"/>
  <c r="C449" i="35"/>
  <c r="C453" i="35"/>
  <c r="C457" i="35"/>
  <c r="C461" i="35"/>
  <c r="C465" i="35"/>
  <c r="C469" i="35"/>
  <c r="C473" i="35"/>
  <c r="C477" i="35"/>
  <c r="C481" i="35"/>
  <c r="C485" i="35"/>
  <c r="C489" i="35"/>
  <c r="C493" i="35"/>
  <c r="C497" i="35"/>
  <c r="C501" i="35"/>
  <c r="C505" i="35"/>
  <c r="C509" i="35"/>
  <c r="C513" i="35"/>
  <c r="C517" i="35"/>
  <c r="C99" i="35"/>
  <c r="C115" i="35"/>
  <c r="C131" i="35"/>
  <c r="C147" i="35"/>
  <c r="C163" i="35"/>
  <c r="C179" i="35"/>
  <c r="C195" i="35"/>
  <c r="C211" i="35"/>
  <c r="C227" i="35"/>
  <c r="C243" i="35"/>
  <c r="C259" i="35"/>
  <c r="C270" i="35"/>
  <c r="C278" i="35"/>
  <c r="C286" i="35"/>
  <c r="C294" i="35"/>
  <c r="C302" i="35"/>
  <c r="C310" i="35"/>
  <c r="C318" i="35"/>
  <c r="C326" i="35"/>
  <c r="C334" i="35"/>
  <c r="C342" i="35"/>
  <c r="C350" i="35"/>
  <c r="C358" i="35"/>
  <c r="C366" i="35"/>
  <c r="C374" i="35"/>
  <c r="C382" i="35"/>
  <c r="C390" i="35"/>
  <c r="C398" i="35"/>
  <c r="C406" i="35"/>
  <c r="C414" i="35"/>
  <c r="C422" i="35"/>
  <c r="C430" i="35"/>
  <c r="C438" i="35"/>
  <c r="C446" i="35"/>
  <c r="C454" i="35"/>
  <c r="C462" i="35"/>
  <c r="C470" i="35"/>
  <c r="C478" i="35"/>
  <c r="C486" i="35"/>
  <c r="C494" i="35"/>
  <c r="C502" i="35"/>
  <c r="C510" i="35"/>
  <c r="C518" i="35"/>
  <c r="C523" i="35"/>
  <c r="C527" i="35"/>
  <c r="C531" i="35"/>
  <c r="C535" i="35"/>
  <c r="C539" i="35"/>
  <c r="C543" i="35"/>
  <c r="C547" i="35"/>
  <c r="C551" i="35"/>
  <c r="C555" i="35"/>
  <c r="C559" i="35"/>
  <c r="C563" i="35"/>
  <c r="C567" i="35"/>
  <c r="C571" i="35"/>
  <c r="C575" i="35"/>
  <c r="C579" i="35"/>
  <c r="C583" i="35"/>
  <c r="C587" i="35"/>
  <c r="C591" i="35"/>
  <c r="C595" i="35"/>
  <c r="C599" i="35"/>
  <c r="C603" i="35"/>
  <c r="C607" i="35"/>
  <c r="C611" i="35"/>
  <c r="C615" i="35"/>
  <c r="C619" i="35"/>
  <c r="C623" i="35"/>
  <c r="C627" i="35"/>
  <c r="C631" i="35"/>
  <c r="C635" i="35"/>
  <c r="C639" i="35"/>
  <c r="C643" i="35"/>
  <c r="C647" i="35"/>
  <c r="C651" i="35"/>
  <c r="C655" i="35"/>
  <c r="C659" i="35"/>
  <c r="C663" i="35"/>
  <c r="C667" i="35"/>
  <c r="C671" i="35"/>
  <c r="C675" i="35"/>
  <c r="C679" i="35"/>
  <c r="C683" i="35"/>
  <c r="C687" i="35"/>
  <c r="C691" i="35"/>
  <c r="C695" i="35"/>
  <c r="C699" i="35"/>
  <c r="C703" i="35"/>
  <c r="C707" i="35"/>
  <c r="C711" i="35"/>
  <c r="C715" i="35"/>
  <c r="C719" i="35"/>
  <c r="C723" i="35"/>
  <c r="C727" i="35"/>
  <c r="C731" i="35"/>
  <c r="C735" i="35"/>
  <c r="C739" i="35"/>
  <c r="C743" i="35"/>
  <c r="C747" i="35"/>
  <c r="C751" i="35"/>
  <c r="C755" i="35"/>
  <c r="C759" i="35"/>
  <c r="C763" i="35"/>
  <c r="C767" i="35"/>
  <c r="C771" i="35"/>
  <c r="C775" i="35"/>
  <c r="C779" i="35"/>
  <c r="C783" i="35"/>
  <c r="C787" i="35"/>
  <c r="C791" i="35"/>
  <c r="C795" i="35"/>
  <c r="C799" i="35"/>
  <c r="C803" i="35"/>
  <c r="C807" i="35"/>
  <c r="C811" i="35"/>
  <c r="C815" i="35"/>
  <c r="C819" i="35"/>
  <c r="C823" i="35"/>
  <c r="C827" i="35"/>
  <c r="C831" i="35"/>
  <c r="C835" i="35"/>
  <c r="C839" i="35"/>
  <c r="C843" i="35"/>
  <c r="C847" i="35"/>
  <c r="C851" i="35"/>
  <c r="C855" i="35"/>
  <c r="C859" i="35"/>
  <c r="C863" i="35"/>
  <c r="C867" i="35"/>
  <c r="C871" i="35"/>
  <c r="C875" i="35"/>
  <c r="C879" i="35"/>
  <c r="C883" i="35"/>
  <c r="C887" i="35"/>
  <c r="C891" i="35"/>
  <c r="C895" i="35"/>
  <c r="C899" i="35"/>
  <c r="C903" i="35"/>
  <c r="C907" i="35"/>
  <c r="C911" i="35"/>
  <c r="C915" i="35"/>
  <c r="C919" i="35"/>
  <c r="C923" i="35"/>
  <c r="C927" i="35"/>
  <c r="C931" i="35"/>
  <c r="C935" i="35"/>
  <c r="C939" i="35"/>
  <c r="C943" i="35"/>
  <c r="C947" i="35"/>
  <c r="C951" i="35"/>
  <c r="C955" i="35"/>
  <c r="C959" i="35"/>
  <c r="C963" i="35"/>
  <c r="C967" i="35"/>
  <c r="C971" i="35"/>
  <c r="C975" i="35"/>
  <c r="C979" i="35"/>
  <c r="C983" i="35"/>
  <c r="C987" i="35"/>
  <c r="C991" i="35"/>
  <c r="C995" i="35"/>
  <c r="C999" i="35"/>
  <c r="C1003" i="35"/>
  <c r="C1007" i="35"/>
  <c r="C1011" i="35"/>
  <c r="C1015" i="35"/>
  <c r="C1019" i="35"/>
  <c r="C1023" i="35"/>
  <c r="C1027" i="35"/>
  <c r="C1031" i="35"/>
  <c r="C119" i="35"/>
  <c r="C151" i="35"/>
  <c r="C183" i="35"/>
  <c r="C215" i="35"/>
  <c r="C247" i="35"/>
  <c r="C272" i="35"/>
  <c r="C288" i="35"/>
  <c r="C304" i="35"/>
  <c r="C320" i="35"/>
  <c r="C336" i="35"/>
  <c r="C352" i="35"/>
  <c r="C368" i="35"/>
  <c r="C384" i="35"/>
  <c r="C400" i="35"/>
  <c r="C416" i="35"/>
  <c r="C432" i="35"/>
  <c r="C448" i="35"/>
  <c r="C464" i="35"/>
  <c r="C480" i="35"/>
  <c r="C496" i="35"/>
  <c r="C512" i="35"/>
  <c r="C524" i="35"/>
  <c r="C532" i="35"/>
  <c r="C540" i="35"/>
  <c r="C548" i="35"/>
  <c r="C556" i="35"/>
  <c r="C564" i="35"/>
  <c r="C572" i="35"/>
  <c r="C580" i="35"/>
  <c r="C588" i="35"/>
  <c r="C596" i="35"/>
  <c r="C604" i="35"/>
  <c r="C612" i="35"/>
  <c r="C620" i="35"/>
  <c r="C628" i="35"/>
  <c r="C636" i="35"/>
  <c r="C644" i="35"/>
  <c r="C652" i="35"/>
  <c r="C660" i="35"/>
  <c r="C668" i="35"/>
  <c r="C676" i="35"/>
  <c r="C684" i="35"/>
  <c r="C692" i="35"/>
  <c r="C700" i="35"/>
  <c r="C708" i="35"/>
  <c r="C716" i="35"/>
  <c r="C724" i="35"/>
  <c r="C732" i="35"/>
  <c r="C740" i="35"/>
  <c r="C748" i="35"/>
  <c r="C756" i="35"/>
  <c r="C764" i="35"/>
  <c r="C772" i="35"/>
  <c r="C780" i="35"/>
  <c r="C788" i="35"/>
  <c r="C796" i="35"/>
  <c r="C804" i="35"/>
  <c r="C812" i="35"/>
  <c r="C820" i="35"/>
  <c r="C828" i="35"/>
  <c r="C836" i="35"/>
  <c r="C844" i="35"/>
  <c r="C852" i="35"/>
  <c r="C860" i="35"/>
  <c r="C868" i="35"/>
  <c r="C876" i="35"/>
  <c r="C884" i="35"/>
  <c r="C892" i="35"/>
  <c r="C900" i="35"/>
  <c r="C908" i="35"/>
  <c r="C916" i="35"/>
  <c r="C924" i="35"/>
  <c r="C932" i="35"/>
  <c r="C940" i="35"/>
  <c r="C948" i="35"/>
  <c r="C956" i="35"/>
  <c r="C964" i="35"/>
  <c r="C972" i="35"/>
  <c r="C980" i="35"/>
  <c r="C988" i="35"/>
  <c r="C996" i="35"/>
  <c r="C1004" i="35"/>
  <c r="C1012" i="35"/>
  <c r="C1020" i="35"/>
  <c r="C1028" i="35"/>
  <c r="C1034" i="35"/>
  <c r="C1038" i="35"/>
  <c r="C1042" i="35"/>
  <c r="C1046" i="35"/>
  <c r="C1050" i="35"/>
  <c r="C1054" i="35"/>
  <c r="C1058" i="35"/>
  <c r="C1062" i="35"/>
  <c r="C1066" i="35"/>
  <c r="C1070" i="35"/>
  <c r="C1074" i="35"/>
  <c r="C1078" i="35"/>
  <c r="C1082" i="35"/>
  <c r="C1086" i="35"/>
  <c r="C1090" i="35"/>
  <c r="C1094" i="35"/>
  <c r="C1098" i="35"/>
  <c r="C1102" i="35"/>
  <c r="C1106" i="35"/>
  <c r="C1110" i="35"/>
  <c r="C1114" i="35"/>
  <c r="C1118" i="35"/>
  <c r="C1122" i="35"/>
  <c r="C1126" i="35"/>
  <c r="C1130" i="35"/>
  <c r="C1134" i="35"/>
  <c r="C1138" i="35"/>
  <c r="C1142" i="35"/>
  <c r="C1146" i="35"/>
  <c r="C1150" i="35"/>
  <c r="C1154" i="35"/>
  <c r="C1158" i="35"/>
  <c r="C1162" i="35"/>
  <c r="C1166" i="35"/>
  <c r="C1170" i="35"/>
  <c r="C1174" i="35"/>
  <c r="C1178" i="35"/>
  <c r="C1182" i="35"/>
  <c r="C1186" i="35"/>
  <c r="C1190" i="35"/>
  <c r="C1194" i="35"/>
  <c r="C1198" i="35"/>
  <c r="C1202" i="35"/>
  <c r="C1206" i="35"/>
  <c r="C1210" i="35"/>
  <c r="C1214" i="35"/>
  <c r="C1218" i="35"/>
  <c r="C1222" i="35"/>
  <c r="C1226" i="35"/>
  <c r="C1230" i="35"/>
  <c r="C1234" i="35"/>
  <c r="C1238" i="35"/>
  <c r="C1242" i="35"/>
  <c r="C1246" i="35"/>
  <c r="C1250" i="35"/>
  <c r="C1254" i="35"/>
  <c r="C1258" i="35"/>
  <c r="C1262" i="35"/>
  <c r="C1266" i="35"/>
  <c r="C1270" i="35"/>
  <c r="C1274" i="35"/>
  <c r="C1278" i="35"/>
  <c r="C1282" i="35"/>
  <c r="C1286" i="35"/>
  <c r="C1290" i="35"/>
  <c r="C1294" i="35"/>
  <c r="C1298" i="35"/>
  <c r="C1302" i="35"/>
  <c r="C1306" i="35"/>
  <c r="C1310" i="35"/>
  <c r="C1314" i="35"/>
  <c r="C1318" i="35"/>
  <c r="C1322" i="35"/>
  <c r="C1326" i="35"/>
  <c r="C1330" i="35"/>
  <c r="C1334" i="35"/>
  <c r="C1338" i="35"/>
  <c r="C1342" i="35"/>
  <c r="C1346" i="35"/>
  <c r="C1350" i="35"/>
  <c r="C1354" i="35"/>
  <c r="C1358" i="35"/>
  <c r="C1362" i="35"/>
  <c r="C1366" i="35"/>
  <c r="C1370" i="35"/>
  <c r="C1374" i="35"/>
  <c r="C1378" i="35"/>
  <c r="C1382" i="35"/>
  <c r="C1386" i="35"/>
  <c r="C1390" i="35"/>
  <c r="C1394" i="35"/>
  <c r="C1398" i="35"/>
  <c r="C1402" i="35"/>
  <c r="C1406" i="35"/>
  <c r="C1410" i="35"/>
  <c r="C1414" i="35"/>
  <c r="C1418" i="35"/>
  <c r="C1422" i="35"/>
  <c r="C1426" i="35"/>
  <c r="C1430" i="35"/>
  <c r="C1434" i="35"/>
  <c r="C1438" i="35"/>
  <c r="C1442" i="35"/>
  <c r="C1446" i="35"/>
  <c r="C1450" i="35"/>
  <c r="C1454" i="35"/>
  <c r="C1458" i="35"/>
  <c r="C1462" i="35"/>
  <c r="C1466" i="35"/>
  <c r="C1470" i="35"/>
  <c r="C1474" i="35"/>
  <c r="C1478" i="35"/>
  <c r="C1482" i="35"/>
  <c r="C3209" i="35"/>
  <c r="C3721" i="35"/>
  <c r="C4168" i="35"/>
  <c r="C3809" i="35"/>
  <c r="C4340" i="35"/>
  <c r="C4572" i="35"/>
  <c r="C4700" i="35"/>
  <c r="C4828" i="35"/>
  <c r="C4956" i="35"/>
  <c r="C5084" i="35"/>
  <c r="C5212" i="35"/>
  <c r="C3825" i="35"/>
  <c r="C4344" i="35"/>
  <c r="C4600" i="35"/>
  <c r="C4856" i="35"/>
  <c r="C5112" i="35"/>
  <c r="C5300" i="35"/>
  <c r="C5428" i="35"/>
  <c r="C5556" i="35"/>
  <c r="C5684" i="35"/>
  <c r="C5812" i="35"/>
  <c r="C5924" i="35"/>
  <c r="C5988" i="35"/>
  <c r="C6052" i="35"/>
  <c r="C6116" i="35"/>
  <c r="C6180" i="35"/>
  <c r="C6244" i="35"/>
  <c r="C6308" i="35"/>
  <c r="C6372" i="35"/>
  <c r="C6436" i="35"/>
  <c r="C6500" i="35"/>
  <c r="C6564" i="35"/>
  <c r="C6628" i="35"/>
  <c r="C6692" i="35"/>
  <c r="C6756" i="35"/>
  <c r="C6820" i="35"/>
  <c r="C6884" i="35"/>
  <c r="C6948" i="35"/>
  <c r="C7012" i="35"/>
  <c r="C7076" i="35"/>
  <c r="C7140" i="35"/>
  <c r="C7204" i="35"/>
  <c r="C7268" i="35"/>
  <c r="C7348" i="35"/>
  <c r="C7284" i="35"/>
  <c r="C7160" i="35"/>
  <c r="C7032" i="35"/>
  <c r="C6904" i="35"/>
  <c r="C6776" i="35"/>
  <c r="C6648" i="35"/>
  <c r="C6520" i="35"/>
  <c r="C6392" i="35"/>
  <c r="C6264" i="35"/>
  <c r="C6136" i="35"/>
  <c r="C6008" i="35"/>
  <c r="C5880" i="35"/>
  <c r="C5752" i="35"/>
  <c r="C5624" i="35"/>
  <c r="C5496" i="35"/>
  <c r="C5368" i="35"/>
  <c r="C5240" i="35"/>
  <c r="C4992" i="35"/>
  <c r="C4736" i="35"/>
  <c r="C4480" i="35"/>
  <c r="C4224" i="35"/>
  <c r="C3345" i="35"/>
  <c r="C7360" i="35"/>
  <c r="C7296" i="35"/>
  <c r="C7184" i="35"/>
  <c r="C7056" i="35"/>
  <c r="C6928" i="35"/>
  <c r="C6800" i="35"/>
  <c r="C6672" i="35"/>
  <c r="C6544" i="35"/>
  <c r="C6416" i="35"/>
  <c r="C6288" i="35"/>
  <c r="C6160" i="35"/>
  <c r="C6032" i="35"/>
  <c r="C5904" i="35"/>
  <c r="C5776" i="35"/>
  <c r="C5648" i="35"/>
  <c r="C5520" i="35"/>
  <c r="C5392" i="35"/>
  <c r="C5264" i="35"/>
  <c r="C5040" i="35"/>
  <c r="C4816" i="35"/>
  <c r="C4688" i="35"/>
  <c r="C4560" i="35"/>
  <c r="C4432" i="35"/>
  <c r="C4304" i="35"/>
  <c r="C4140" i="35"/>
  <c r="C3665" i="35"/>
  <c r="C3153" i="35"/>
  <c r="C100" i="35"/>
  <c r="C108" i="35"/>
  <c r="C116" i="35"/>
  <c r="C124" i="35"/>
  <c r="C132" i="35"/>
  <c r="C140" i="35"/>
  <c r="C148" i="35"/>
  <c r="C156" i="35"/>
  <c r="C164" i="35"/>
  <c r="C172" i="35"/>
  <c r="C180" i="35"/>
  <c r="C188" i="35"/>
  <c r="C196" i="35"/>
  <c r="C204" i="35"/>
  <c r="C212" i="35"/>
  <c r="C220" i="35"/>
  <c r="C228" i="35"/>
  <c r="C236" i="35"/>
  <c r="C244" i="35"/>
  <c r="C252" i="35"/>
  <c r="C260" i="35"/>
  <c r="C101" i="35"/>
  <c r="C117" i="35"/>
  <c r="C133" i="35"/>
  <c r="C149" i="35"/>
  <c r="C165" i="35"/>
  <c r="C181" i="35"/>
  <c r="C197" i="35"/>
  <c r="C213" i="35"/>
  <c r="C229" i="35"/>
  <c r="C245" i="35"/>
  <c r="C261" i="35"/>
  <c r="C271" i="35"/>
  <c r="C279" i="35"/>
  <c r="C287" i="35"/>
  <c r="C295" i="35"/>
  <c r="C303" i="35"/>
  <c r="C311" i="35"/>
  <c r="C319" i="35"/>
  <c r="C327" i="35"/>
  <c r="C335" i="35"/>
  <c r="C343" i="35"/>
  <c r="C351" i="35"/>
  <c r="C359" i="35"/>
  <c r="C367" i="35"/>
  <c r="C375" i="35"/>
  <c r="C383" i="35"/>
  <c r="C391" i="35"/>
  <c r="C399" i="35"/>
  <c r="C407" i="35"/>
  <c r="C415" i="35"/>
  <c r="C423" i="35"/>
  <c r="C431" i="35"/>
  <c r="C439" i="35"/>
  <c r="C447" i="35"/>
  <c r="C455" i="35"/>
  <c r="C463" i="35"/>
  <c r="C471" i="35"/>
  <c r="C479" i="35"/>
  <c r="C487" i="35"/>
  <c r="C495" i="35"/>
  <c r="C503" i="35"/>
  <c r="C511" i="35"/>
  <c r="C519" i="35"/>
  <c r="C123" i="35"/>
  <c r="C155" i="35"/>
  <c r="C187" i="35"/>
  <c r="C219" i="35"/>
  <c r="C251" i="35"/>
  <c r="C274" i="35"/>
  <c r="C290" i="35"/>
  <c r="C306" i="35"/>
  <c r="C322" i="35"/>
  <c r="C338" i="35"/>
  <c r="C354" i="35"/>
  <c r="C370" i="35"/>
  <c r="C386" i="35"/>
  <c r="C402" i="35"/>
  <c r="C418" i="35"/>
  <c r="C434" i="35"/>
  <c r="C450" i="35"/>
  <c r="C466" i="35"/>
  <c r="C482" i="35"/>
  <c r="C498" i="35"/>
  <c r="C514" i="35"/>
  <c r="C525" i="35"/>
  <c r="C533" i="35"/>
  <c r="C541" i="35"/>
  <c r="C549" i="35"/>
  <c r="C557" i="35"/>
  <c r="C565" i="35"/>
  <c r="C573" i="35"/>
  <c r="C581" i="35"/>
  <c r="C589" i="35"/>
  <c r="C597" i="35"/>
  <c r="C605" i="35"/>
  <c r="C613" i="35"/>
  <c r="C621" i="35"/>
  <c r="C629" i="35"/>
  <c r="C637" i="35"/>
  <c r="C645" i="35"/>
  <c r="C653" i="35"/>
  <c r="C661" i="35"/>
  <c r="C669" i="35"/>
  <c r="C677" i="35"/>
  <c r="C685" i="35"/>
  <c r="C693" i="35"/>
  <c r="C701" i="35"/>
  <c r="C709" i="35"/>
  <c r="C717" i="35"/>
  <c r="C725" i="35"/>
  <c r="C733" i="35"/>
  <c r="C741" i="35"/>
  <c r="C749" i="35"/>
  <c r="C757" i="35"/>
  <c r="C765" i="35"/>
  <c r="C773" i="35"/>
  <c r="C781" i="35"/>
  <c r="C789" i="35"/>
  <c r="C797" i="35"/>
  <c r="C805" i="35"/>
  <c r="C813" i="35"/>
  <c r="C821" i="35"/>
  <c r="C829" i="35"/>
  <c r="C837" i="35"/>
  <c r="C845" i="35"/>
  <c r="C853" i="35"/>
  <c r="C861" i="35"/>
  <c r="C869" i="35"/>
  <c r="C877" i="35"/>
  <c r="C885" i="35"/>
  <c r="C893" i="35"/>
  <c r="C901" i="35"/>
  <c r="C909" i="35"/>
  <c r="C917" i="35"/>
  <c r="C925" i="35"/>
  <c r="C933" i="35"/>
  <c r="C941" i="35"/>
  <c r="C949" i="35"/>
  <c r="C957" i="35"/>
  <c r="C965" i="35"/>
  <c r="C973" i="35"/>
  <c r="C981" i="35"/>
  <c r="C989" i="35"/>
  <c r="C997" i="35"/>
  <c r="C1005" i="35"/>
  <c r="C1013" i="35"/>
  <c r="C1021" i="35"/>
  <c r="C1029" i="35"/>
  <c r="C135" i="35"/>
  <c r="C199" i="35"/>
  <c r="C263" i="35"/>
  <c r="C296" i="35"/>
  <c r="C328" i="35"/>
  <c r="C360" i="35"/>
  <c r="C392" i="35"/>
  <c r="C424" i="35"/>
  <c r="C456" i="35"/>
  <c r="C488" i="35"/>
  <c r="C520" i="35"/>
  <c r="C536" i="35"/>
  <c r="C552" i="35"/>
  <c r="C568" i="35"/>
  <c r="C584" i="35"/>
  <c r="C600" i="35"/>
  <c r="C616" i="35"/>
  <c r="C632" i="35"/>
  <c r="C648" i="35"/>
  <c r="C664" i="35"/>
  <c r="C680" i="35"/>
  <c r="C696" i="35"/>
  <c r="C712" i="35"/>
  <c r="C728" i="35"/>
  <c r="C744" i="35"/>
  <c r="C760" i="35"/>
  <c r="C776" i="35"/>
  <c r="C792" i="35"/>
  <c r="C808" i="35"/>
  <c r="C824" i="35"/>
  <c r="C840" i="35"/>
  <c r="C856" i="35"/>
  <c r="C872" i="35"/>
  <c r="C888" i="35"/>
  <c r="C904" i="35"/>
  <c r="C920" i="35"/>
  <c r="C936" i="35"/>
  <c r="C952" i="35"/>
  <c r="C968" i="35"/>
  <c r="C984" i="35"/>
  <c r="C1000" i="35"/>
  <c r="C1016" i="35"/>
  <c r="C1032" i="35"/>
  <c r="C1040" i="35"/>
  <c r="C1048" i="35"/>
  <c r="C1056" i="35"/>
  <c r="C1064" i="35"/>
  <c r="C1072" i="35"/>
  <c r="C1080" i="35"/>
  <c r="C1088" i="35"/>
  <c r="C1096" i="35"/>
  <c r="C1104" i="35"/>
  <c r="C1112" i="35"/>
  <c r="C1120" i="35"/>
  <c r="C1128" i="35"/>
  <c r="C1136" i="35"/>
  <c r="C1144" i="35"/>
  <c r="C1152" i="35"/>
  <c r="C1160" i="35"/>
  <c r="C1168" i="35"/>
  <c r="C1176" i="35"/>
  <c r="C1184" i="35"/>
  <c r="C1192" i="35"/>
  <c r="C1200" i="35"/>
  <c r="C1208" i="35"/>
  <c r="C1216" i="35"/>
  <c r="C1224" i="35"/>
  <c r="C1232" i="35"/>
  <c r="C1240" i="35"/>
  <c r="C1248" i="35"/>
  <c r="C1256" i="35"/>
  <c r="C1264" i="35"/>
  <c r="C1272" i="35"/>
  <c r="C1280" i="35"/>
  <c r="C1288" i="35"/>
  <c r="C1296" i="35"/>
  <c r="C1304" i="35"/>
  <c r="C1312" i="35"/>
  <c r="C1320" i="35"/>
  <c r="C1328" i="35"/>
  <c r="C1336" i="35"/>
  <c r="C1344" i="35"/>
  <c r="C1352" i="35"/>
  <c r="C1360" i="35"/>
  <c r="C1368" i="35"/>
  <c r="C1376" i="35"/>
  <c r="C1384" i="35"/>
  <c r="C1392" i="35"/>
  <c r="C1400" i="35"/>
  <c r="C1408" i="35"/>
  <c r="C1416" i="35"/>
  <c r="C1424" i="35"/>
  <c r="C1432" i="35"/>
  <c r="C1440" i="35"/>
  <c r="C1448" i="35"/>
  <c r="C1456" i="35"/>
  <c r="C1464" i="35"/>
  <c r="C1472" i="35"/>
  <c r="C1480" i="35"/>
  <c r="C1486" i="35"/>
  <c r="C1490" i="35"/>
  <c r="C1494" i="35"/>
  <c r="C1498" i="35"/>
  <c r="C1502" i="35"/>
  <c r="C1506" i="35"/>
  <c r="C1510" i="35"/>
  <c r="C1514" i="35"/>
  <c r="C1518" i="35"/>
  <c r="C1522" i="35"/>
  <c r="C1526" i="35"/>
  <c r="C1530" i="35"/>
  <c r="C1534" i="35"/>
  <c r="C1538" i="35"/>
  <c r="C1542" i="35"/>
  <c r="C1546" i="35"/>
  <c r="C1550" i="35"/>
  <c r="C1554" i="35"/>
  <c r="C1558" i="35"/>
  <c r="C1562" i="35"/>
  <c r="C1566" i="35"/>
  <c r="C1570" i="35"/>
  <c r="C1574" i="35"/>
  <c r="C1578" i="35"/>
  <c r="C1582" i="35"/>
  <c r="C1586" i="35"/>
  <c r="C1590" i="35"/>
  <c r="C1594" i="35"/>
  <c r="C1598" i="35"/>
  <c r="C1602" i="35"/>
  <c r="C1606" i="35"/>
  <c r="C1610" i="35"/>
  <c r="C1614" i="35"/>
  <c r="C1618" i="35"/>
  <c r="C1622" i="35"/>
  <c r="C1626" i="35"/>
  <c r="C1630" i="35"/>
  <c r="C1634" i="35"/>
  <c r="C1638" i="35"/>
  <c r="C1642" i="35"/>
  <c r="C1646" i="35"/>
  <c r="C1650" i="35"/>
  <c r="C1654" i="35"/>
  <c r="C1658" i="35"/>
  <c r="C1662" i="35"/>
  <c r="C1666" i="35"/>
  <c r="C1670" i="35"/>
  <c r="C1674" i="35"/>
  <c r="C1678" i="35"/>
  <c r="C1682" i="35"/>
  <c r="C1686" i="35"/>
  <c r="C1690" i="35"/>
  <c r="C1694" i="35"/>
  <c r="C1698" i="35"/>
  <c r="C1702" i="35"/>
  <c r="C1706" i="35"/>
  <c r="C1710" i="35"/>
  <c r="C1714" i="35"/>
  <c r="C1718" i="35"/>
  <c r="C1722" i="35"/>
  <c r="C1726" i="35"/>
  <c r="C1730" i="35"/>
  <c r="C1734" i="35"/>
  <c r="C1738" i="35"/>
  <c r="C1742" i="35"/>
  <c r="C1746" i="35"/>
  <c r="C1750" i="35"/>
  <c r="C1754" i="35"/>
  <c r="C1758" i="35"/>
  <c r="C1762" i="35"/>
  <c r="C1766" i="35"/>
  <c r="C1770" i="35"/>
  <c r="C1774" i="35"/>
  <c r="C1778" i="35"/>
  <c r="C1782" i="35"/>
  <c r="C1786" i="35"/>
  <c r="C1790" i="35"/>
  <c r="C1794" i="35"/>
  <c r="C1798" i="35"/>
  <c r="C1802" i="35"/>
  <c r="C1806" i="35"/>
  <c r="C1810" i="35"/>
  <c r="C1814" i="35"/>
  <c r="C1818" i="35"/>
  <c r="C1822" i="35"/>
  <c r="C1826" i="35"/>
  <c r="C1830" i="35"/>
  <c r="C1834" i="35"/>
  <c r="C1838" i="35"/>
  <c r="C1842" i="35"/>
  <c r="C1846" i="35"/>
  <c r="C1850" i="35"/>
  <c r="C1854" i="35"/>
  <c r="C1858" i="35"/>
  <c r="C1862" i="35"/>
  <c r="C1866" i="35"/>
  <c r="C1870" i="35"/>
  <c r="C1874" i="35"/>
  <c r="C1878" i="35"/>
  <c r="C1882" i="35"/>
  <c r="C1886" i="35"/>
  <c r="C1890" i="35"/>
  <c r="C1894" i="35"/>
  <c r="C1898" i="35"/>
  <c r="C1902" i="35"/>
  <c r="C1906" i="35"/>
  <c r="C1910" i="35"/>
  <c r="C1914" i="35"/>
  <c r="C1918" i="35"/>
  <c r="C1922" i="35"/>
  <c r="C1926" i="35"/>
  <c r="C1930" i="35"/>
  <c r="C1934" i="35"/>
  <c r="C1938" i="35"/>
  <c r="C1942" i="35"/>
  <c r="C1946" i="35"/>
  <c r="C1950" i="35"/>
  <c r="C1954" i="35"/>
  <c r="C1958" i="35"/>
  <c r="C1962" i="35"/>
  <c r="C1966" i="35"/>
  <c r="C1970" i="35"/>
  <c r="C1974" i="35"/>
  <c r="C1978" i="35"/>
  <c r="C1982" i="35"/>
  <c r="C1986" i="35"/>
  <c r="C1990" i="35"/>
  <c r="C1994" i="35"/>
  <c r="C1998" i="35"/>
  <c r="C2002" i="35"/>
  <c r="C2006" i="35"/>
  <c r="C2010" i="35"/>
  <c r="C2014" i="35"/>
  <c r="C2018" i="35"/>
  <c r="C2022" i="35"/>
  <c r="C2026" i="35"/>
  <c r="C2030" i="35"/>
  <c r="C2034" i="35"/>
  <c r="C2038" i="35"/>
  <c r="C2042" i="35"/>
  <c r="C2046" i="35"/>
  <c r="C2050" i="35"/>
  <c r="C2054" i="35"/>
  <c r="C143" i="35"/>
  <c r="C207" i="35"/>
  <c r="C268" i="35"/>
  <c r="C300" i="35"/>
  <c r="C332" i="35"/>
  <c r="C364" i="35"/>
  <c r="C396" i="35"/>
  <c r="C428" i="35"/>
  <c r="C460" i="35"/>
  <c r="C492" i="35"/>
  <c r="C522" i="35"/>
  <c r="C538" i="35"/>
  <c r="C554" i="35"/>
  <c r="C570" i="35"/>
  <c r="C586" i="35"/>
  <c r="C602" i="35"/>
  <c r="C618" i="35"/>
  <c r="C634" i="35"/>
  <c r="C650" i="35"/>
  <c r="C666" i="35"/>
  <c r="C682" i="35"/>
  <c r="C698" i="35"/>
  <c r="C714" i="35"/>
  <c r="C730" i="35"/>
  <c r="C746" i="35"/>
  <c r="C762" i="35"/>
  <c r="C778" i="35"/>
  <c r="C794" i="35"/>
  <c r="C810" i="35"/>
  <c r="C826" i="35"/>
  <c r="C842" i="35"/>
  <c r="C858" i="35"/>
  <c r="C874" i="35"/>
  <c r="C890" i="35"/>
  <c r="C906" i="35"/>
  <c r="C922" i="35"/>
  <c r="C938" i="35"/>
  <c r="C954" i="35"/>
  <c r="C970" i="35"/>
  <c r="C986" i="35"/>
  <c r="C1002" i="35"/>
  <c r="C1018" i="35"/>
  <c r="C1033" i="35"/>
  <c r="C1041" i="35"/>
  <c r="C1049" i="35"/>
  <c r="C1057" i="35"/>
  <c r="C1065" i="35"/>
  <c r="C1073" i="35"/>
  <c r="C1081" i="35"/>
  <c r="C1089" i="35"/>
  <c r="C1097" i="35"/>
  <c r="C1105" i="35"/>
  <c r="C1113" i="35"/>
  <c r="C1121" i="35"/>
  <c r="C1129" i="35"/>
  <c r="C1137" i="35"/>
  <c r="C1145" i="35"/>
  <c r="C1153" i="35"/>
  <c r="C1161" i="35"/>
  <c r="C1169" i="35"/>
  <c r="C1177" i="35"/>
  <c r="C1185" i="35"/>
  <c r="C1193" i="35"/>
  <c r="C1201" i="35"/>
  <c r="C1209" i="35"/>
  <c r="C1217" i="35"/>
  <c r="C1225" i="35"/>
  <c r="C1233" i="35"/>
  <c r="C1241" i="35"/>
  <c r="C1249" i="35"/>
  <c r="C1257" i="35"/>
  <c r="C1265" i="35"/>
  <c r="C1273" i="35"/>
  <c r="C1281" i="35"/>
  <c r="C1289" i="35"/>
  <c r="C1297" i="35"/>
  <c r="C1305" i="35"/>
  <c r="C1313" i="35"/>
  <c r="C1321" i="35"/>
  <c r="C1329" i="35"/>
  <c r="C1337" i="35"/>
  <c r="C1345" i="35"/>
  <c r="C1353" i="35"/>
  <c r="C1361" i="35"/>
  <c r="C1369" i="35"/>
  <c r="C1377" i="35"/>
  <c r="C1385" i="35"/>
  <c r="C1393" i="35"/>
  <c r="C1401" i="35"/>
  <c r="C1409" i="35"/>
  <c r="C1417" i="35"/>
  <c r="C1425" i="35"/>
  <c r="C1433" i="35"/>
  <c r="C1441" i="35"/>
  <c r="C1449" i="35"/>
  <c r="C1457" i="35"/>
  <c r="C1465" i="35"/>
  <c r="C1473" i="35"/>
  <c r="C1481" i="35"/>
  <c r="C1489" i="35"/>
  <c r="C1497" i="35"/>
  <c r="C1505" i="35"/>
  <c r="C1513" i="35"/>
  <c r="C1521" i="35"/>
  <c r="C1529" i="35"/>
  <c r="C1537" i="35"/>
  <c r="C1545" i="35"/>
  <c r="C1553" i="35"/>
  <c r="C1561" i="35"/>
  <c r="C1569" i="35"/>
  <c r="C1577" i="35"/>
  <c r="C1585" i="35"/>
  <c r="C1593" i="35"/>
  <c r="C1601" i="35"/>
  <c r="C1609" i="35"/>
  <c r="C1617" i="35"/>
  <c r="C1625" i="35"/>
  <c r="C1633" i="35"/>
  <c r="C1641" i="35"/>
  <c r="C1649" i="35"/>
  <c r="C1657" i="35"/>
  <c r="C1665" i="35"/>
  <c r="C1673" i="35"/>
  <c r="C1681" i="35"/>
  <c r="C1689" i="35"/>
  <c r="C1697" i="35"/>
  <c r="C1705" i="35"/>
  <c r="C1713" i="35"/>
  <c r="C1721" i="35"/>
  <c r="C1729" i="35"/>
  <c r="C1737" i="35"/>
  <c r="C1745" i="35"/>
  <c r="C1753" i="35"/>
  <c r="C1761" i="35"/>
  <c r="C1769" i="35"/>
  <c r="C1777" i="35"/>
  <c r="C1785" i="35"/>
  <c r="C1793" i="35"/>
  <c r="C1801" i="35"/>
  <c r="C1809" i="35"/>
  <c r="C1817" i="35"/>
  <c r="C1825" i="35"/>
  <c r="C1833" i="35"/>
  <c r="C1841" i="35"/>
  <c r="C1849" i="35"/>
  <c r="C1857" i="35"/>
  <c r="C1865" i="35"/>
  <c r="C1873" i="35"/>
  <c r="C1881" i="35"/>
  <c r="C1889" i="35"/>
  <c r="C1897" i="35"/>
  <c r="C1905" i="35"/>
  <c r="C1913" i="35"/>
  <c r="C1921" i="35"/>
  <c r="C1929" i="35"/>
  <c r="C1937" i="35"/>
  <c r="C1945" i="35"/>
  <c r="C1953" i="35"/>
  <c r="C1961" i="35"/>
  <c r="C1969" i="35"/>
  <c r="C1977" i="35"/>
  <c r="C1985" i="35"/>
  <c r="C1993" i="35"/>
  <c r="C2001" i="35"/>
  <c r="C2009" i="35"/>
  <c r="C2017" i="35"/>
  <c r="C2025" i="35"/>
  <c r="C2033" i="35"/>
  <c r="C2041" i="35"/>
  <c r="C2049" i="35"/>
  <c r="C2056" i="35"/>
  <c r="C2060" i="35"/>
  <c r="C2064" i="35"/>
  <c r="C2068" i="35"/>
  <c r="C2072" i="35"/>
  <c r="C2076" i="35"/>
  <c r="C2080" i="35"/>
  <c r="C2084" i="35"/>
  <c r="C2088" i="35"/>
  <c r="C2092" i="35"/>
  <c r="C2096" i="35"/>
  <c r="C2100" i="35"/>
  <c r="C2104" i="35"/>
  <c r="C2108" i="35"/>
  <c r="C2112" i="35"/>
  <c r="C2116" i="35"/>
  <c r="C2120" i="35"/>
  <c r="C2124" i="35"/>
  <c r="C2128" i="35"/>
  <c r="C2132" i="35"/>
  <c r="C2136" i="35"/>
  <c r="C2140" i="35"/>
  <c r="C2144" i="35"/>
  <c r="C2148" i="35"/>
  <c r="C2152" i="35"/>
  <c r="C2156" i="35"/>
  <c r="C2160" i="35"/>
  <c r="C2164" i="35"/>
  <c r="C2168" i="35"/>
  <c r="C2172" i="35"/>
  <c r="C2176" i="35"/>
  <c r="C2180" i="35"/>
  <c r="C2184" i="35"/>
  <c r="C2188" i="35"/>
  <c r="C2192" i="35"/>
  <c r="C2196" i="35"/>
  <c r="C2200" i="35"/>
  <c r="C2204" i="35"/>
  <c r="C2208" i="35"/>
  <c r="C2212" i="35"/>
  <c r="C2216" i="35"/>
  <c r="C2220" i="35"/>
  <c r="C2224" i="35"/>
  <c r="C2228" i="35"/>
  <c r="C2232" i="35"/>
  <c r="C2236" i="35"/>
  <c r="C2240" i="35"/>
  <c r="C2244" i="35"/>
  <c r="C2248" i="35"/>
  <c r="C2252" i="35"/>
  <c r="C2256" i="35"/>
  <c r="C2260" i="35"/>
  <c r="C2264" i="35"/>
  <c r="C2268" i="35"/>
  <c r="C2272" i="35"/>
  <c r="C2276" i="35"/>
  <c r="C2280" i="35"/>
  <c r="C2284" i="35"/>
  <c r="C2288" i="35"/>
  <c r="C2292" i="35"/>
  <c r="C2296" i="35"/>
  <c r="C2300" i="35"/>
  <c r="C2304" i="35"/>
  <c r="C2308" i="35"/>
  <c r="C2312" i="35"/>
  <c r="C2316" i="35"/>
  <c r="C2320" i="35"/>
  <c r="C2324" i="35"/>
  <c r="C2328" i="35"/>
  <c r="C2332" i="35"/>
  <c r="C2336" i="35"/>
  <c r="C2340" i="35"/>
  <c r="C2344" i="35"/>
  <c r="C2348" i="35"/>
  <c r="C2352" i="35"/>
  <c r="C2356" i="35"/>
  <c r="C2360" i="35"/>
  <c r="C2364" i="35"/>
  <c r="C2368" i="35"/>
  <c r="C2372" i="35"/>
  <c r="C2376" i="35"/>
  <c r="C2380" i="35"/>
  <c r="C2384" i="35"/>
  <c r="C2388" i="35"/>
  <c r="C2392" i="35"/>
  <c r="C2396" i="35"/>
  <c r="C2400" i="35"/>
  <c r="C2404" i="35"/>
  <c r="C2408" i="35"/>
  <c r="C2412" i="35"/>
  <c r="C2416" i="35"/>
  <c r="C2420" i="35"/>
  <c r="C2424" i="35"/>
  <c r="C2428" i="35"/>
  <c r="C2432" i="35"/>
  <c r="C2436" i="35"/>
  <c r="C2440" i="35"/>
  <c r="C2444" i="35"/>
  <c r="C2448" i="35"/>
  <c r="C2452" i="35"/>
  <c r="C2456" i="35"/>
  <c r="C2460" i="35"/>
  <c r="C2464" i="35"/>
  <c r="C2468" i="35"/>
  <c r="C2472" i="35"/>
  <c r="C2476" i="35"/>
  <c r="C2480" i="35"/>
  <c r="C2484" i="35"/>
  <c r="C2488" i="35"/>
  <c r="C2492" i="35"/>
  <c r="C2496" i="35"/>
  <c r="C2500" i="35"/>
  <c r="C2504" i="35"/>
  <c r="C2508" i="35"/>
  <c r="C2512" i="35"/>
  <c r="C2516" i="35"/>
  <c r="C2520" i="35"/>
  <c r="C2524" i="35"/>
  <c r="C2528" i="35"/>
  <c r="C2532" i="35"/>
  <c r="C2536" i="35"/>
  <c r="C2540" i="35"/>
  <c r="C2544" i="35"/>
  <c r="C2548" i="35"/>
  <c r="C2552" i="35"/>
  <c r="C2556" i="35"/>
  <c r="C2560" i="35"/>
  <c r="C2564" i="35"/>
  <c r="C2568" i="35"/>
  <c r="C2572" i="35"/>
  <c r="C2576" i="35"/>
  <c r="C2580" i="35"/>
  <c r="C2584" i="35"/>
  <c r="C2588" i="35"/>
  <c r="C2592" i="35"/>
  <c r="C2596" i="35"/>
  <c r="C2600" i="35"/>
  <c r="C2604" i="35"/>
  <c r="C2608" i="35"/>
  <c r="C2612" i="35"/>
  <c r="C2616" i="35"/>
  <c r="C2620" i="35"/>
  <c r="C2624" i="35"/>
  <c r="C2628" i="35"/>
  <c r="C2632" i="35"/>
  <c r="C2636" i="35"/>
  <c r="C2640" i="35"/>
  <c r="C2644" i="35"/>
  <c r="C2648" i="35"/>
  <c r="C2652" i="35"/>
  <c r="C2656" i="35"/>
  <c r="C2660" i="35"/>
  <c r="C2664" i="35"/>
  <c r="C2668" i="35"/>
  <c r="C2672" i="35"/>
  <c r="C2676" i="35"/>
  <c r="C2680" i="35"/>
  <c r="C2684" i="35"/>
  <c r="C2688" i="35"/>
  <c r="C2692" i="35"/>
  <c r="C2696" i="35"/>
  <c r="C2700" i="35"/>
  <c r="C2704" i="35"/>
  <c r="C2708" i="35"/>
  <c r="C2712" i="35"/>
  <c r="C2716" i="35"/>
  <c r="C2720" i="35"/>
  <c r="C2724" i="35"/>
  <c r="C2728" i="35"/>
  <c r="C2732" i="35"/>
  <c r="C2736" i="35"/>
  <c r="C2740" i="35"/>
  <c r="C2744" i="35"/>
  <c r="C2748" i="35"/>
  <c r="C2752" i="35"/>
  <c r="C2756" i="35"/>
  <c r="C2760" i="35"/>
  <c r="C2764" i="35"/>
  <c r="C2768" i="35"/>
  <c r="C2772" i="35"/>
  <c r="C2776" i="35"/>
  <c r="C2780" i="35"/>
  <c r="C2784" i="35"/>
  <c r="C2788" i="35"/>
  <c r="C2792" i="35"/>
  <c r="C2796" i="35"/>
  <c r="C2800" i="35"/>
  <c r="C2804" i="35"/>
  <c r="C2808" i="35"/>
  <c r="C2812" i="35"/>
  <c r="C2816" i="35"/>
  <c r="C2820" i="35"/>
  <c r="C2824" i="35"/>
  <c r="C2828" i="35"/>
  <c r="C2832" i="35"/>
  <c r="C2836" i="35"/>
  <c r="C2840" i="35"/>
  <c r="C2844" i="35"/>
  <c r="C2848" i="35"/>
  <c r="C2852" i="35"/>
  <c r="C2856" i="35"/>
  <c r="C2860" i="35"/>
  <c r="C2864" i="35"/>
  <c r="C2868" i="35"/>
  <c r="C2872" i="35"/>
  <c r="C2876" i="35"/>
  <c r="C2880" i="35"/>
  <c r="C2884" i="35"/>
  <c r="C2888" i="35"/>
  <c r="C2892" i="35"/>
  <c r="C2896" i="35"/>
  <c r="C2900" i="35"/>
  <c r="C2904" i="35"/>
  <c r="C2908" i="35"/>
  <c r="C2912" i="35"/>
  <c r="C2916" i="35"/>
  <c r="C2920" i="35"/>
  <c r="C2924" i="35"/>
  <c r="C2928" i="35"/>
  <c r="C2932" i="35"/>
  <c r="C2936" i="35"/>
  <c r="C2940" i="35"/>
  <c r="C2944" i="35"/>
  <c r="C2948" i="35"/>
  <c r="C2952" i="35"/>
  <c r="C2956" i="35"/>
  <c r="C2960" i="35"/>
  <c r="C2964" i="35"/>
  <c r="C2968" i="35"/>
  <c r="C2972" i="35"/>
  <c r="C2976" i="35"/>
  <c r="C2980" i="35"/>
  <c r="C2984" i="35"/>
  <c r="C2988" i="35"/>
  <c r="C2992" i="35"/>
  <c r="C2996" i="35"/>
  <c r="C3000" i="35"/>
  <c r="C3004" i="35"/>
  <c r="C3008" i="35"/>
  <c r="C3012" i="35"/>
  <c r="C3016" i="35"/>
  <c r="C3020" i="35"/>
  <c r="C3024" i="35"/>
  <c r="C3028" i="35"/>
  <c r="C3032" i="35"/>
  <c r="C3036" i="35"/>
  <c r="C3040" i="35"/>
  <c r="C3044" i="35"/>
  <c r="C3048" i="35"/>
  <c r="C3052" i="35"/>
  <c r="C3056" i="35"/>
  <c r="C3060" i="35"/>
  <c r="C3064" i="35"/>
  <c r="C3068" i="35"/>
  <c r="C3072" i="35"/>
  <c r="C3076" i="35"/>
  <c r="C3080" i="35"/>
  <c r="C3084" i="35"/>
  <c r="C3088" i="35"/>
  <c r="C3092" i="35"/>
  <c r="C3096" i="35"/>
  <c r="C3100" i="35"/>
  <c r="C3104" i="35"/>
  <c r="C3108" i="35"/>
  <c r="C3112" i="35"/>
  <c r="C3116" i="35"/>
  <c r="C3120" i="35"/>
  <c r="C3124" i="35"/>
  <c r="C3128" i="35"/>
  <c r="C3132" i="35"/>
  <c r="C3136" i="35"/>
  <c r="C3140" i="35"/>
  <c r="C3144" i="35"/>
  <c r="C3148" i="35"/>
  <c r="C3152" i="35"/>
  <c r="C3156" i="35"/>
  <c r="C3160" i="35"/>
  <c r="C3164" i="35"/>
  <c r="C3168" i="35"/>
  <c r="C3172" i="35"/>
  <c r="C3176" i="35"/>
  <c r="C3180" i="35"/>
  <c r="C3184" i="35"/>
  <c r="C3188" i="35"/>
  <c r="C3192" i="35"/>
  <c r="C3196" i="35"/>
  <c r="C3200" i="35"/>
  <c r="C3204" i="35"/>
  <c r="C3208" i="35"/>
  <c r="C3212" i="35"/>
  <c r="C3216" i="35"/>
  <c r="C3220" i="35"/>
  <c r="C3224" i="35"/>
  <c r="C3228" i="35"/>
  <c r="C3232" i="35"/>
  <c r="C3236" i="35"/>
  <c r="C3240" i="35"/>
  <c r="C3244" i="35"/>
  <c r="C3248" i="35"/>
  <c r="C3252" i="35"/>
  <c r="C3256" i="35"/>
  <c r="C3260" i="35"/>
  <c r="C3264" i="35"/>
  <c r="C3268" i="35"/>
  <c r="C3272" i="35"/>
  <c r="C3276" i="35"/>
  <c r="C3280" i="35"/>
  <c r="C3284" i="35"/>
  <c r="C3288" i="35"/>
  <c r="C3292" i="35"/>
  <c r="C3296" i="35"/>
  <c r="C3300" i="35"/>
  <c r="C3304" i="35"/>
  <c r="C3308" i="35"/>
  <c r="C3312" i="35"/>
  <c r="C3316" i="35"/>
  <c r="C3320" i="35"/>
  <c r="C3324" i="35"/>
  <c r="C3328" i="35"/>
  <c r="C3332" i="35"/>
  <c r="C3336" i="35"/>
  <c r="C3340" i="35"/>
  <c r="C3344" i="35"/>
  <c r="C3348" i="35"/>
  <c r="C3352" i="35"/>
  <c r="C3356" i="35"/>
  <c r="C3360" i="35"/>
  <c r="C3364" i="35"/>
  <c r="C3368" i="35"/>
  <c r="C3372" i="35"/>
  <c r="C3376" i="35"/>
  <c r="C3380" i="35"/>
  <c r="C3384" i="35"/>
  <c r="C3388" i="35"/>
  <c r="C3392" i="35"/>
  <c r="C3396" i="35"/>
  <c r="C3400" i="35"/>
  <c r="C3404" i="35"/>
  <c r="C3408" i="35"/>
  <c r="C3412" i="35"/>
  <c r="C3416" i="35"/>
  <c r="C3420" i="35"/>
  <c r="C3424" i="35"/>
  <c r="C3428" i="35"/>
  <c r="C3432" i="35"/>
  <c r="C3436" i="35"/>
  <c r="C3440" i="35"/>
  <c r="C3444" i="35"/>
  <c r="C3448" i="35"/>
  <c r="C3452" i="35"/>
  <c r="C3456" i="35"/>
  <c r="C3460" i="35"/>
  <c r="C3464" i="35"/>
  <c r="C3468" i="35"/>
  <c r="C3472" i="35"/>
  <c r="C3476" i="35"/>
  <c r="C3480" i="35"/>
  <c r="C3484" i="35"/>
  <c r="C3488" i="35"/>
  <c r="C3492" i="35"/>
  <c r="C3496" i="35"/>
  <c r="C3500" i="35"/>
  <c r="C3504" i="35"/>
  <c r="C3508" i="35"/>
  <c r="C3512" i="35"/>
  <c r="C3516" i="35"/>
  <c r="C3520" i="35"/>
  <c r="C3524" i="35"/>
  <c r="C3528" i="35"/>
  <c r="C3532" i="35"/>
  <c r="C3536" i="35"/>
  <c r="C3540" i="35"/>
  <c r="C3544" i="35"/>
  <c r="C3548" i="35"/>
  <c r="C3552" i="35"/>
  <c r="C3556" i="35"/>
  <c r="C3560" i="35"/>
  <c r="C3564" i="35"/>
  <c r="C3568" i="35"/>
  <c r="C3572" i="35"/>
  <c r="C3576" i="35"/>
  <c r="C3580" i="35"/>
  <c r="C3584" i="35"/>
  <c r="C3588" i="35"/>
  <c r="C3592" i="35"/>
  <c r="C3596" i="35"/>
  <c r="C3600" i="35"/>
  <c r="C3604" i="35"/>
  <c r="C3608" i="35"/>
  <c r="C3612" i="35"/>
  <c r="C3616" i="35"/>
  <c r="C3620" i="35"/>
  <c r="C3624" i="35"/>
  <c r="C3628" i="35"/>
  <c r="C3632" i="35"/>
  <c r="C3636" i="35"/>
  <c r="C3640" i="35"/>
  <c r="C3644" i="35"/>
  <c r="C3648" i="35"/>
  <c r="C3652" i="35"/>
  <c r="C3656" i="35"/>
  <c r="C3660" i="35"/>
  <c r="C3664" i="35"/>
  <c r="C3668" i="35"/>
  <c r="C3672" i="35"/>
  <c r="C3676" i="35"/>
  <c r="C3680" i="35"/>
  <c r="C3684" i="35"/>
  <c r="C3688" i="35"/>
  <c r="C3692" i="35"/>
  <c r="C3696" i="35"/>
  <c r="C3700" i="35"/>
  <c r="C3704" i="35"/>
  <c r="C3708" i="35"/>
  <c r="C3712" i="35"/>
  <c r="C3716" i="35"/>
  <c r="C3720" i="35"/>
  <c r="C3724" i="35"/>
  <c r="C3728" i="35"/>
  <c r="C3732" i="35"/>
  <c r="C3736" i="35"/>
  <c r="C3740" i="35"/>
  <c r="C3744" i="35"/>
  <c r="C3748" i="35"/>
  <c r="C3752" i="35"/>
  <c r="C3756" i="35"/>
  <c r="C3760" i="35"/>
  <c r="C3764" i="35"/>
  <c r="C3768" i="35"/>
  <c r="C3772" i="35"/>
  <c r="C3776" i="35"/>
  <c r="C3780" i="35"/>
  <c r="C3784" i="35"/>
  <c r="C3788" i="35"/>
  <c r="C3792" i="35"/>
  <c r="C3796" i="35"/>
  <c r="C3800" i="35"/>
  <c r="C3804" i="35"/>
  <c r="C3808" i="35"/>
  <c r="C3812" i="35"/>
  <c r="C3816" i="35"/>
  <c r="C3820" i="35"/>
  <c r="C3824" i="35"/>
  <c r="C3828" i="35"/>
  <c r="C3832" i="35"/>
  <c r="C3836" i="35"/>
  <c r="C3840" i="35"/>
  <c r="C3844" i="35"/>
  <c r="C3848" i="35"/>
  <c r="C3852" i="35"/>
  <c r="C3856" i="35"/>
  <c r="C3860" i="35"/>
  <c r="C3864" i="35"/>
  <c r="C3868" i="35"/>
  <c r="C3872" i="35"/>
  <c r="C3876" i="35"/>
  <c r="C3880" i="35"/>
  <c r="C3884" i="35"/>
  <c r="C3888" i="35"/>
  <c r="C3892" i="35"/>
  <c r="C3896" i="35"/>
  <c r="C3900" i="35"/>
  <c r="C3904" i="35"/>
  <c r="C3908" i="35"/>
  <c r="C3912" i="35"/>
  <c r="C3916" i="35"/>
  <c r="C3920" i="35"/>
  <c r="C3924" i="35"/>
  <c r="C3928" i="35"/>
  <c r="C3932" i="35"/>
  <c r="C3936" i="35"/>
  <c r="C3940" i="35"/>
  <c r="C3944" i="35"/>
  <c r="C3948" i="35"/>
  <c r="C3952" i="35"/>
  <c r="C3956" i="35"/>
  <c r="C3960" i="35"/>
  <c r="C3964" i="35"/>
  <c r="C3968" i="35"/>
  <c r="C3972" i="35"/>
  <c r="C3976" i="35"/>
  <c r="C3980" i="35"/>
  <c r="C3984" i="35"/>
  <c r="C3988" i="35"/>
  <c r="C3992" i="35"/>
  <c r="C3996" i="35"/>
  <c r="C4000" i="35"/>
  <c r="C4004" i="35"/>
  <c r="C4008" i="35"/>
  <c r="C4012" i="35"/>
  <c r="C4016" i="35"/>
  <c r="C4020" i="35"/>
  <c r="C4024" i="35"/>
  <c r="C4028" i="35"/>
  <c r="C4032" i="35"/>
  <c r="C4036" i="35"/>
  <c r="C4040" i="35"/>
  <c r="C4044" i="35"/>
  <c r="C4048" i="35"/>
  <c r="C4052" i="35"/>
  <c r="C4056" i="35"/>
  <c r="C4060" i="35"/>
  <c r="C4064" i="35"/>
  <c r="C4068" i="35"/>
  <c r="C4072" i="35"/>
  <c r="C4076" i="35"/>
  <c r="C4080" i="35"/>
  <c r="C4084" i="35"/>
  <c r="C4088" i="35"/>
  <c r="C4092" i="35"/>
  <c r="C4096" i="35"/>
  <c r="C4100" i="35"/>
  <c r="C127" i="35"/>
  <c r="C255" i="35"/>
  <c r="C324" i="35"/>
  <c r="C388" i="35"/>
  <c r="C452" i="35"/>
  <c r="C516" i="35"/>
  <c r="C550" i="35"/>
  <c r="C582" i="35"/>
  <c r="C614" i="35"/>
  <c r="C646" i="35"/>
  <c r="C678" i="35"/>
  <c r="C710" i="35"/>
  <c r="C742" i="35"/>
  <c r="C774" i="35"/>
  <c r="C806" i="35"/>
  <c r="C838" i="35"/>
  <c r="C870" i="35"/>
  <c r="C902" i="35"/>
  <c r="C934" i="35"/>
  <c r="C966" i="35"/>
  <c r="C998" i="35"/>
  <c r="C1030" i="35"/>
  <c r="C1047" i="35"/>
  <c r="C1063" i="35"/>
  <c r="C1079" i="35"/>
  <c r="C1095" i="35"/>
  <c r="C1111" i="35"/>
  <c r="C1127" i="35"/>
  <c r="C1143" i="35"/>
  <c r="C1159" i="35"/>
  <c r="C1175" i="35"/>
  <c r="C1191" i="35"/>
  <c r="C1207" i="35"/>
  <c r="C1223" i="35"/>
  <c r="C1239" i="35"/>
  <c r="C1255" i="35"/>
  <c r="C1271" i="35"/>
  <c r="C1287" i="35"/>
  <c r="C1303" i="35"/>
  <c r="C1319" i="35"/>
  <c r="C1335" i="35"/>
  <c r="C1351" i="35"/>
  <c r="C1367" i="35"/>
  <c r="C1383" i="35"/>
  <c r="C1399" i="35"/>
  <c r="C1415" i="35"/>
  <c r="C1431" i="35"/>
  <c r="C1447" i="35"/>
  <c r="C1463" i="35"/>
  <c r="C1479" i="35"/>
  <c r="C1495" i="35"/>
  <c r="C1511" i="35"/>
  <c r="C1527" i="35"/>
  <c r="C1543" i="35"/>
  <c r="C1559" i="35"/>
  <c r="C1575" i="35"/>
  <c r="C1591" i="35"/>
  <c r="C1607" i="35"/>
  <c r="C1623" i="35"/>
  <c r="C1639" i="35"/>
  <c r="C1655" i="35"/>
  <c r="C1671" i="35"/>
  <c r="C1687" i="35"/>
  <c r="C1703" i="35"/>
  <c r="C1719" i="35"/>
  <c r="C1735" i="35"/>
  <c r="C1751" i="35"/>
  <c r="C1767" i="35"/>
  <c r="C1783" i="35"/>
  <c r="C1799" i="35"/>
  <c r="C1815" i="35"/>
  <c r="C1831" i="35"/>
  <c r="C1847" i="35"/>
  <c r="C1863" i="35"/>
  <c r="C1879" i="35"/>
  <c r="C1895" i="35"/>
  <c r="C1911" i="35"/>
  <c r="C1927" i="35"/>
  <c r="C1943" i="35"/>
  <c r="C1959" i="35"/>
  <c r="C1975" i="35"/>
  <c r="C1991" i="35"/>
  <c r="C2007" i="35"/>
  <c r="C2023" i="35"/>
  <c r="C2039" i="35"/>
  <c r="C2055" i="35"/>
  <c r="C2063" i="35"/>
  <c r="C2071" i="35"/>
  <c r="C2079" i="35"/>
  <c r="C2087" i="35"/>
  <c r="C2095" i="35"/>
  <c r="C2103" i="35"/>
  <c r="C2111" i="35"/>
  <c r="C2119" i="35"/>
  <c r="C2127" i="35"/>
  <c r="C2135" i="35"/>
  <c r="C2143" i="35"/>
  <c r="C2151" i="35"/>
  <c r="C2159" i="35"/>
  <c r="C2167" i="35"/>
  <c r="C2175" i="35"/>
  <c r="C2183" i="35"/>
  <c r="C2191" i="35"/>
  <c r="C2199" i="35"/>
  <c r="C2207" i="35"/>
  <c r="C2215" i="35"/>
  <c r="C2223" i="35"/>
  <c r="C2231" i="35"/>
  <c r="C2239" i="35"/>
  <c r="C2247" i="35"/>
  <c r="C2255" i="35"/>
  <c r="C2263" i="35"/>
  <c r="C2271" i="35"/>
  <c r="C2279" i="35"/>
  <c r="C2287" i="35"/>
  <c r="C2295" i="35"/>
  <c r="C2303" i="35"/>
  <c r="C2311" i="35"/>
  <c r="C2319" i="35"/>
  <c r="C2327" i="35"/>
  <c r="C2335" i="35"/>
  <c r="C2343" i="35"/>
  <c r="C2351" i="35"/>
  <c r="C2359" i="35"/>
  <c r="C2367" i="35"/>
  <c r="C2375" i="35"/>
  <c r="C2383" i="35"/>
  <c r="C2391" i="35"/>
  <c r="C2399" i="35"/>
  <c r="C2407" i="35"/>
  <c r="C2415" i="35"/>
  <c r="C2423" i="35"/>
  <c r="C2431" i="35"/>
  <c r="C2439" i="35"/>
  <c r="C2447" i="35"/>
  <c r="C2455" i="35"/>
  <c r="C2463" i="35"/>
  <c r="C2471" i="35"/>
  <c r="C2479" i="35"/>
  <c r="C2487" i="35"/>
  <c r="C2495" i="35"/>
  <c r="C2503" i="35"/>
  <c r="C2511" i="35"/>
  <c r="C2519" i="35"/>
  <c r="C2527" i="35"/>
  <c r="C2535" i="35"/>
  <c r="C2543" i="35"/>
  <c r="C2551" i="35"/>
  <c r="C2559" i="35"/>
  <c r="C2567" i="35"/>
  <c r="C2575" i="35"/>
  <c r="C2583" i="35"/>
  <c r="C2591" i="35"/>
  <c r="C2599" i="35"/>
  <c r="C2607" i="35"/>
  <c r="C2615" i="35"/>
  <c r="C2623" i="35"/>
  <c r="C2631" i="35"/>
  <c r="C2639" i="35"/>
  <c r="C2647" i="35"/>
  <c r="C2655" i="35"/>
  <c r="C2663" i="35"/>
  <c r="C2671" i="35"/>
  <c r="C2679" i="35"/>
  <c r="C2687" i="35"/>
  <c r="C2695" i="35"/>
  <c r="C2703" i="35"/>
  <c r="C2711" i="35"/>
  <c r="C2719" i="35"/>
  <c r="C2727" i="35"/>
  <c r="C2735" i="35"/>
  <c r="C2743" i="35"/>
  <c r="C2751" i="35"/>
  <c r="C2759" i="35"/>
  <c r="C2767" i="35"/>
  <c r="C2775" i="35"/>
  <c r="C2783" i="35"/>
  <c r="C2791" i="35"/>
  <c r="C2799" i="35"/>
  <c r="C2807" i="35"/>
  <c r="C2815" i="35"/>
  <c r="C2823" i="35"/>
  <c r="C2831" i="35"/>
  <c r="C2839" i="35"/>
  <c r="C2847" i="35"/>
  <c r="C2855" i="35"/>
  <c r="C2863" i="35"/>
  <c r="C2871" i="35"/>
  <c r="C2879" i="35"/>
  <c r="C2887" i="35"/>
  <c r="C2895" i="35"/>
  <c r="C2903" i="35"/>
  <c r="C2911" i="35"/>
  <c r="C2919" i="35"/>
  <c r="C2927" i="35"/>
  <c r="C2935" i="35"/>
  <c r="C2943" i="35"/>
  <c r="C2951" i="35"/>
  <c r="C2959" i="35"/>
  <c r="C3465" i="35"/>
  <c r="C3297" i="35"/>
  <c r="C4468" i="35"/>
  <c r="C4764" i="35"/>
  <c r="C5020" i="35"/>
  <c r="C3313" i="35"/>
  <c r="C4472" i="35"/>
  <c r="C4984" i="35"/>
  <c r="C5364" i="35"/>
  <c r="C5620" i="35"/>
  <c r="C5876" i="35"/>
  <c r="C6020" i="35"/>
  <c r="C6148" i="35"/>
  <c r="C6276" i="35"/>
  <c r="C6404" i="35"/>
  <c r="C6532" i="35"/>
  <c r="C6660" i="35"/>
  <c r="C6788" i="35"/>
  <c r="C6916" i="35"/>
  <c r="C7044" i="35"/>
  <c r="C7172" i="35"/>
  <c r="C7380" i="35"/>
  <c r="C7224" i="35"/>
  <c r="C6968" i="35"/>
  <c r="C6712" i="35"/>
  <c r="C6456" i="35"/>
  <c r="C6200" i="35"/>
  <c r="C5944" i="35"/>
  <c r="C5688" i="35"/>
  <c r="C5432" i="35"/>
  <c r="C5120" i="35"/>
  <c r="C4608" i="35"/>
  <c r="C3857" i="35"/>
  <c r="C7328" i="35"/>
  <c r="C7120" i="35"/>
  <c r="C6864" i="35"/>
  <c r="C6608" i="35"/>
  <c r="C6352" i="35"/>
  <c r="C6096" i="35"/>
  <c r="C5840" i="35"/>
  <c r="C5584" i="35"/>
  <c r="C5328" i="35"/>
  <c r="C4912" i="35"/>
  <c r="C4624" i="35"/>
  <c r="C4368" i="35"/>
  <c r="C3921" i="35"/>
  <c r="C96" i="35"/>
  <c r="C112" i="35"/>
  <c r="C128" i="35"/>
  <c r="C144" i="35"/>
  <c r="C160" i="35"/>
  <c r="C176" i="35"/>
  <c r="C192" i="35"/>
  <c r="C208" i="35"/>
  <c r="C224" i="35"/>
  <c r="C240" i="35"/>
  <c r="C256" i="35"/>
  <c r="C109" i="35"/>
  <c r="C141" i="35"/>
  <c r="C173" i="35"/>
  <c r="C205" i="35"/>
  <c r="C237" i="35"/>
  <c r="C267" i="35"/>
  <c r="C283" i="35"/>
  <c r="C299" i="35"/>
  <c r="C315" i="35"/>
  <c r="C331" i="35"/>
  <c r="C347" i="35"/>
  <c r="C363" i="35"/>
  <c r="C379" i="35"/>
  <c r="C395" i="35"/>
  <c r="C411" i="35"/>
  <c r="C427" i="35"/>
  <c r="C443" i="35"/>
  <c r="C459" i="35"/>
  <c r="C475" i="35"/>
  <c r="C491" i="35"/>
  <c r="C507" i="35"/>
  <c r="C107" i="35"/>
  <c r="C171" i="35"/>
  <c r="C235" i="35"/>
  <c r="C282" i="35"/>
  <c r="C314" i="35"/>
  <c r="C346" i="35"/>
  <c r="C378" i="35"/>
  <c r="C410" i="35"/>
  <c r="C442" i="35"/>
  <c r="C474" i="35"/>
  <c r="C506" i="35"/>
  <c r="C529" i="35"/>
  <c r="C545" i="35"/>
  <c r="C561" i="35"/>
  <c r="C577" i="35"/>
  <c r="C593" i="35"/>
  <c r="C609" i="35"/>
  <c r="C625" i="35"/>
  <c r="C641" i="35"/>
  <c r="C657" i="35"/>
  <c r="C673" i="35"/>
  <c r="C689" i="35"/>
  <c r="C705" i="35"/>
  <c r="C721" i="35"/>
  <c r="C737" i="35"/>
  <c r="C753" i="35"/>
  <c r="C769" i="35"/>
  <c r="C785" i="35"/>
  <c r="C801" i="35"/>
  <c r="C817" i="35"/>
  <c r="C833" i="35"/>
  <c r="C849" i="35"/>
  <c r="C865" i="35"/>
  <c r="C881" i="35"/>
  <c r="C897" i="35"/>
  <c r="C913" i="35"/>
  <c r="C929" i="35"/>
  <c r="C945" i="35"/>
  <c r="C961" i="35"/>
  <c r="C977" i="35"/>
  <c r="C993" i="35"/>
  <c r="C1009" i="35"/>
  <c r="C1025" i="35"/>
  <c r="C167" i="35"/>
  <c r="C280" i="35"/>
  <c r="C344" i="35"/>
  <c r="C408" i="35"/>
  <c r="C472" i="35"/>
  <c r="C528" i="35"/>
  <c r="C560" i="35"/>
  <c r="C592" i="35"/>
  <c r="C624" i="35"/>
  <c r="C656" i="35"/>
  <c r="C688" i="35"/>
  <c r="C720" i="35"/>
  <c r="C752" i="35"/>
  <c r="C784" i="35"/>
  <c r="C816" i="35"/>
  <c r="C848" i="35"/>
  <c r="C880" i="35"/>
  <c r="C912" i="35"/>
  <c r="C944" i="35"/>
  <c r="C976" i="35"/>
  <c r="C1008" i="35"/>
  <c r="C1036" i="35"/>
  <c r="C1052" i="35"/>
  <c r="C1068" i="35"/>
  <c r="C1084" i="35"/>
  <c r="C1100" i="35"/>
  <c r="C1116" i="35"/>
  <c r="C1132" i="35"/>
  <c r="C1148" i="35"/>
  <c r="C1164" i="35"/>
  <c r="C1180" i="35"/>
  <c r="C1196" i="35"/>
  <c r="C1212" i="35"/>
  <c r="C1228" i="35"/>
  <c r="C1244" i="35"/>
  <c r="C1260" i="35"/>
  <c r="C1276" i="35"/>
  <c r="C1292" i="35"/>
  <c r="C1308" i="35"/>
  <c r="C1324" i="35"/>
  <c r="C1340" i="35"/>
  <c r="C1356" i="35"/>
  <c r="C1372" i="35"/>
  <c r="C1388" i="35"/>
  <c r="C1404" i="35"/>
  <c r="C1420" i="35"/>
  <c r="C1436" i="35"/>
  <c r="C1452" i="35"/>
  <c r="C1468" i="35"/>
  <c r="C1484" i="35"/>
  <c r="C1492" i="35"/>
  <c r="C1500" i="35"/>
  <c r="C1508" i="35"/>
  <c r="C1516" i="35"/>
  <c r="C1524" i="35"/>
  <c r="C1532" i="35"/>
  <c r="C1540" i="35"/>
  <c r="C1548" i="35"/>
  <c r="C1556" i="35"/>
  <c r="C1564" i="35"/>
  <c r="C1572" i="35"/>
  <c r="C1580" i="35"/>
  <c r="C1588" i="35"/>
  <c r="C1596" i="35"/>
  <c r="C1604" i="35"/>
  <c r="C1612" i="35"/>
  <c r="C1620" i="35"/>
  <c r="C1628" i="35"/>
  <c r="C1636" i="35"/>
  <c r="C1644" i="35"/>
  <c r="C1652" i="35"/>
  <c r="C1660" i="35"/>
  <c r="C1668" i="35"/>
  <c r="C1676" i="35"/>
  <c r="C1684" i="35"/>
  <c r="C1692" i="35"/>
  <c r="C1700" i="35"/>
  <c r="C1708" i="35"/>
  <c r="C1716" i="35"/>
  <c r="C1724" i="35"/>
  <c r="C1732" i="35"/>
  <c r="C1740" i="35"/>
  <c r="C1748" i="35"/>
  <c r="C1756" i="35"/>
  <c r="C1764" i="35"/>
  <c r="C1772" i="35"/>
  <c r="C1780" i="35"/>
  <c r="C1788" i="35"/>
  <c r="C1796" i="35"/>
  <c r="C1804" i="35"/>
  <c r="C1812" i="35"/>
  <c r="C1820" i="35"/>
  <c r="C1828" i="35"/>
  <c r="C1836" i="35"/>
  <c r="C1844" i="35"/>
  <c r="C1852" i="35"/>
  <c r="C1860" i="35"/>
  <c r="C1868" i="35"/>
  <c r="C1876" i="35"/>
  <c r="C1884" i="35"/>
  <c r="C1892" i="35"/>
  <c r="C1900" i="35"/>
  <c r="C1908" i="35"/>
  <c r="C1916" i="35"/>
  <c r="C1924" i="35"/>
  <c r="C1932" i="35"/>
  <c r="C1940" i="35"/>
  <c r="C1948" i="35"/>
  <c r="C1956" i="35"/>
  <c r="C1964" i="35"/>
  <c r="C1972" i="35"/>
  <c r="C1980" i="35"/>
  <c r="C1988" i="35"/>
  <c r="C1996" i="35"/>
  <c r="C2004" i="35"/>
  <c r="C2012" i="35"/>
  <c r="C2020" i="35"/>
  <c r="C2028" i="35"/>
  <c r="C2036" i="35"/>
  <c r="C2044" i="35"/>
  <c r="C2052" i="35"/>
  <c r="C175" i="35"/>
  <c r="C284" i="35"/>
  <c r="C348" i="35"/>
  <c r="C412" i="35"/>
  <c r="C476" i="35"/>
  <c r="C530" i="35"/>
  <c r="C562" i="35"/>
  <c r="C594" i="35"/>
  <c r="C626" i="35"/>
  <c r="C658" i="35"/>
  <c r="C690" i="35"/>
  <c r="C722" i="35"/>
  <c r="C754" i="35"/>
  <c r="C786" i="35"/>
  <c r="C818" i="35"/>
  <c r="C850" i="35"/>
  <c r="C882" i="35"/>
  <c r="C914" i="35"/>
  <c r="C946" i="35"/>
  <c r="C978" i="35"/>
  <c r="C1010" i="35"/>
  <c r="C1037" i="35"/>
  <c r="C1053" i="35"/>
  <c r="C1069" i="35"/>
  <c r="C1085" i="35"/>
  <c r="C1101" i="35"/>
  <c r="C1117" i="35"/>
  <c r="C1133" i="35"/>
  <c r="C1149" i="35"/>
  <c r="C1165" i="35"/>
  <c r="C1181" i="35"/>
  <c r="C1197" i="35"/>
  <c r="C1213" i="35"/>
  <c r="C1229" i="35"/>
  <c r="C1245" i="35"/>
  <c r="C1261" i="35"/>
  <c r="C1277" i="35"/>
  <c r="C1293" i="35"/>
  <c r="C1309" i="35"/>
  <c r="C1325" i="35"/>
  <c r="C1341" i="35"/>
  <c r="C1357" i="35"/>
  <c r="C1373" i="35"/>
  <c r="C1389" i="35"/>
  <c r="C1405" i="35"/>
  <c r="C1421" i="35"/>
  <c r="C1437" i="35"/>
  <c r="C1453" i="35"/>
  <c r="C1469" i="35"/>
  <c r="C1485" i="35"/>
  <c r="C1501" i="35"/>
  <c r="C1517" i="35"/>
  <c r="C1533" i="35"/>
  <c r="C1549" i="35"/>
  <c r="C1565" i="35"/>
  <c r="C1581" i="35"/>
  <c r="C1597" i="35"/>
  <c r="C1613" i="35"/>
  <c r="C1629" i="35"/>
  <c r="C1645" i="35"/>
  <c r="C1661" i="35"/>
  <c r="C1677" i="35"/>
  <c r="C1693" i="35"/>
  <c r="C1709" i="35"/>
  <c r="C1725" i="35"/>
  <c r="C1741" i="35"/>
  <c r="C1757" i="35"/>
  <c r="C1773" i="35"/>
  <c r="C1789" i="35"/>
  <c r="C1805" i="35"/>
  <c r="C1821" i="35"/>
  <c r="C1837" i="35"/>
  <c r="C1853" i="35"/>
  <c r="C1869" i="35"/>
  <c r="C1885" i="35"/>
  <c r="C1901" i="35"/>
  <c r="C1917" i="35"/>
  <c r="C1933" i="35"/>
  <c r="C1949" i="35"/>
  <c r="C1965" i="35"/>
  <c r="C1981" i="35"/>
  <c r="C1997" i="35"/>
  <c r="C2013" i="35"/>
  <c r="C2029" i="35"/>
  <c r="C2045" i="35"/>
  <c r="C2058" i="35"/>
  <c r="C2066" i="35"/>
  <c r="C2074" i="35"/>
  <c r="C2082" i="35"/>
  <c r="C2090" i="35"/>
  <c r="C2098" i="35"/>
  <c r="C2106" i="35"/>
  <c r="C2114" i="35"/>
  <c r="C2122" i="35"/>
  <c r="C2130" i="35"/>
  <c r="C2138" i="35"/>
  <c r="C2146" i="35"/>
  <c r="C2154" i="35"/>
  <c r="C2162" i="35"/>
  <c r="C2170" i="35"/>
  <c r="C2178" i="35"/>
  <c r="C2186" i="35"/>
  <c r="C2194" i="35"/>
  <c r="C2202" i="35"/>
  <c r="C2210" i="35"/>
  <c r="C2218" i="35"/>
  <c r="C2226" i="35"/>
  <c r="C2234" i="35"/>
  <c r="C2242" i="35"/>
  <c r="C2250" i="35"/>
  <c r="C2258" i="35"/>
  <c r="C2266" i="35"/>
  <c r="C2274" i="35"/>
  <c r="C2282" i="35"/>
  <c r="C2290" i="35"/>
  <c r="C2298" i="35"/>
  <c r="C2306" i="35"/>
  <c r="C2314" i="35"/>
  <c r="C2322" i="35"/>
  <c r="C2330" i="35"/>
  <c r="C2338" i="35"/>
  <c r="C2346" i="35"/>
  <c r="C2354" i="35"/>
  <c r="C2362" i="35"/>
  <c r="C2370" i="35"/>
  <c r="C2378" i="35"/>
  <c r="C2386" i="35"/>
  <c r="C2394" i="35"/>
  <c r="C2402" i="35"/>
  <c r="C2410" i="35"/>
  <c r="C2418" i="35"/>
  <c r="C2426" i="35"/>
  <c r="C2434" i="35"/>
  <c r="C2442" i="35"/>
  <c r="C2450" i="35"/>
  <c r="C2458" i="35"/>
  <c r="C2466" i="35"/>
  <c r="C2474" i="35"/>
  <c r="C2482" i="35"/>
  <c r="C2490" i="35"/>
  <c r="C2498" i="35"/>
  <c r="C2506" i="35"/>
  <c r="C2514" i="35"/>
  <c r="C2522" i="35"/>
  <c r="C2530" i="35"/>
  <c r="C2538" i="35"/>
  <c r="C2546" i="35"/>
  <c r="C2554" i="35"/>
  <c r="C2562" i="35"/>
  <c r="C2570" i="35"/>
  <c r="C2578" i="35"/>
  <c r="C2586" i="35"/>
  <c r="C2594" i="35"/>
  <c r="C2602" i="35"/>
  <c r="C2610" i="35"/>
  <c r="C2618" i="35"/>
  <c r="C2626" i="35"/>
  <c r="C2634" i="35"/>
  <c r="C2642" i="35"/>
  <c r="C2650" i="35"/>
  <c r="C2658" i="35"/>
  <c r="C2666" i="35"/>
  <c r="C2674" i="35"/>
  <c r="C2682" i="35"/>
  <c r="C2690" i="35"/>
  <c r="C2698" i="35"/>
  <c r="C2706" i="35"/>
  <c r="C2714" i="35"/>
  <c r="C2722" i="35"/>
  <c r="C2730" i="35"/>
  <c r="C2738" i="35"/>
  <c r="C2746" i="35"/>
  <c r="C2754" i="35"/>
  <c r="C2762" i="35"/>
  <c r="C2770" i="35"/>
  <c r="C2778" i="35"/>
  <c r="C2786" i="35"/>
  <c r="C2794" i="35"/>
  <c r="C2802" i="35"/>
  <c r="C2810" i="35"/>
  <c r="C2818" i="35"/>
  <c r="C2826" i="35"/>
  <c r="C2834" i="35"/>
  <c r="C2842" i="35"/>
  <c r="C2850" i="35"/>
  <c r="C2858" i="35"/>
  <c r="C2866" i="35"/>
  <c r="C2874" i="35"/>
  <c r="C2882" i="35"/>
  <c r="C2890" i="35"/>
  <c r="C2898" i="35"/>
  <c r="C2906" i="35"/>
  <c r="C2914" i="35"/>
  <c r="C2922" i="35"/>
  <c r="C2930" i="35"/>
  <c r="C2938" i="35"/>
  <c r="C2946" i="35"/>
  <c r="C2954" i="35"/>
  <c r="C2962" i="35"/>
  <c r="C2970" i="35"/>
  <c r="C2978" i="35"/>
  <c r="C2986" i="35"/>
  <c r="C2994" i="35"/>
  <c r="C3002" i="35"/>
  <c r="C3010" i="35"/>
  <c r="C3018" i="35"/>
  <c r="C3026" i="35"/>
  <c r="C3034" i="35"/>
  <c r="C3042" i="35"/>
  <c r="C3050" i="35"/>
  <c r="C3058" i="35"/>
  <c r="C3066" i="35"/>
  <c r="C3074" i="35"/>
  <c r="C3082" i="35"/>
  <c r="C3090" i="35"/>
  <c r="C3098" i="35"/>
  <c r="C3106" i="35"/>
  <c r="C3114" i="35"/>
  <c r="C3122" i="35"/>
  <c r="C3130" i="35"/>
  <c r="C3138" i="35"/>
  <c r="C3146" i="35"/>
  <c r="C3154" i="35"/>
  <c r="C3162" i="35"/>
  <c r="C3170" i="35"/>
  <c r="C3178" i="35"/>
  <c r="C3186" i="35"/>
  <c r="C3194" i="35"/>
  <c r="C3202" i="35"/>
  <c r="C3210" i="35"/>
  <c r="C3218" i="35"/>
  <c r="C3226" i="35"/>
  <c r="C3234" i="35"/>
  <c r="C3242" i="35"/>
  <c r="C3250" i="35"/>
  <c r="C3258" i="35"/>
  <c r="C3266" i="35"/>
  <c r="C3274" i="35"/>
  <c r="C3282" i="35"/>
  <c r="C3290" i="35"/>
  <c r="C3298" i="35"/>
  <c r="C3306" i="35"/>
  <c r="C3314" i="35"/>
  <c r="C3322" i="35"/>
  <c r="C3330" i="35"/>
  <c r="C3338" i="35"/>
  <c r="C3346" i="35"/>
  <c r="C3354" i="35"/>
  <c r="C3362" i="35"/>
  <c r="C3370" i="35"/>
  <c r="C3378" i="35"/>
  <c r="C3386" i="35"/>
  <c r="C3394" i="35"/>
  <c r="C3402" i="35"/>
  <c r="C3410" i="35"/>
  <c r="C3418" i="35"/>
  <c r="C3426" i="35"/>
  <c r="C3434" i="35"/>
  <c r="C3442" i="35"/>
  <c r="C3450" i="35"/>
  <c r="C3458" i="35"/>
  <c r="C3466" i="35"/>
  <c r="C3474" i="35"/>
  <c r="C3482" i="35"/>
  <c r="C3490" i="35"/>
  <c r="C3498" i="35"/>
  <c r="C3506" i="35"/>
  <c r="C3514" i="35"/>
  <c r="C3522" i="35"/>
  <c r="C3530" i="35"/>
  <c r="C3538" i="35"/>
  <c r="C3546" i="35"/>
  <c r="C3554" i="35"/>
  <c r="C3562" i="35"/>
  <c r="C3570" i="35"/>
  <c r="C3578" i="35"/>
  <c r="C3586" i="35"/>
  <c r="C3594" i="35"/>
  <c r="C3602" i="35"/>
  <c r="C3610" i="35"/>
  <c r="C3618" i="35"/>
  <c r="C3626" i="35"/>
  <c r="C3634" i="35"/>
  <c r="C3642" i="35"/>
  <c r="C3650" i="35"/>
  <c r="C3658" i="35"/>
  <c r="C3666" i="35"/>
  <c r="C3674" i="35"/>
  <c r="C3682" i="35"/>
  <c r="C3690" i="35"/>
  <c r="C3698" i="35"/>
  <c r="C3706" i="35"/>
  <c r="C3714" i="35"/>
  <c r="C3722" i="35"/>
  <c r="C3730" i="35"/>
  <c r="C3738" i="35"/>
  <c r="C3746" i="35"/>
  <c r="C3754" i="35"/>
  <c r="C3762" i="35"/>
  <c r="C3770" i="35"/>
  <c r="C3778" i="35"/>
  <c r="C3786" i="35"/>
  <c r="C3794" i="35"/>
  <c r="C3802" i="35"/>
  <c r="C3810" i="35"/>
  <c r="C3818" i="35"/>
  <c r="C3826" i="35"/>
  <c r="C3834" i="35"/>
  <c r="C3842" i="35"/>
  <c r="C3850" i="35"/>
  <c r="C3858" i="35"/>
  <c r="C3866" i="35"/>
  <c r="C3874" i="35"/>
  <c r="C3882" i="35"/>
  <c r="C3890" i="35"/>
  <c r="C3898" i="35"/>
  <c r="C3906" i="35"/>
  <c r="C3914" i="35"/>
  <c r="C3922" i="35"/>
  <c r="C3930" i="35"/>
  <c r="C3938" i="35"/>
  <c r="C3946" i="35"/>
  <c r="C3954" i="35"/>
  <c r="C3962" i="35"/>
  <c r="C3970" i="35"/>
  <c r="C3978" i="35"/>
  <c r="C3986" i="35"/>
  <c r="C3994" i="35"/>
  <c r="C4002" i="35"/>
  <c r="C4010" i="35"/>
  <c r="C4018" i="35"/>
  <c r="C4026" i="35"/>
  <c r="C4034" i="35"/>
  <c r="C4042" i="35"/>
  <c r="C4050" i="35"/>
  <c r="C4058" i="35"/>
  <c r="C4066" i="35"/>
  <c r="C4074" i="35"/>
  <c r="C4082" i="35"/>
  <c r="C4090" i="35"/>
  <c r="C4098" i="35"/>
  <c r="C191" i="35"/>
  <c r="C356" i="35"/>
  <c r="C484" i="35"/>
  <c r="C566" i="35"/>
  <c r="C630" i="35"/>
  <c r="C694" i="35"/>
  <c r="C758" i="35"/>
  <c r="C822" i="35"/>
  <c r="C886" i="35"/>
  <c r="C950" i="35"/>
  <c r="C1014" i="35"/>
  <c r="C1055" i="35"/>
  <c r="C1087" i="35"/>
  <c r="C1119" i="35"/>
  <c r="C1151" i="35"/>
  <c r="C1183" i="35"/>
  <c r="C1215" i="35"/>
  <c r="C1247" i="35"/>
  <c r="C1279" i="35"/>
  <c r="C1311" i="35"/>
  <c r="C1343" i="35"/>
  <c r="C1375" i="35"/>
  <c r="C1407" i="35"/>
  <c r="C1439" i="35"/>
  <c r="C1471" i="35"/>
  <c r="C1503" i="35"/>
  <c r="C1535" i="35"/>
  <c r="C1567" i="35"/>
  <c r="C1599" i="35"/>
  <c r="C1631" i="35"/>
  <c r="C1663" i="35"/>
  <c r="C1695" i="35"/>
  <c r="C1727" i="35"/>
  <c r="C1759" i="35"/>
  <c r="C1791" i="35"/>
  <c r="C1823" i="35"/>
  <c r="C1855" i="35"/>
  <c r="C1887" i="35"/>
  <c r="C1919" i="35"/>
  <c r="C1951" i="35"/>
  <c r="C1983" i="35"/>
  <c r="C2015" i="35"/>
  <c r="C2047" i="35"/>
  <c r="C2067" i="35"/>
  <c r="C2083" i="35"/>
  <c r="C2099" i="35"/>
  <c r="C2115" i="35"/>
  <c r="C2131" i="35"/>
  <c r="C2147" i="35"/>
  <c r="C2163" i="35"/>
  <c r="C2179" i="35"/>
  <c r="C2195" i="35"/>
  <c r="C2211" i="35"/>
  <c r="C2227" i="35"/>
  <c r="C2243" i="35"/>
  <c r="C2259" i="35"/>
  <c r="C2275" i="35"/>
  <c r="C2291" i="35"/>
  <c r="C2307" i="35"/>
  <c r="C2323" i="35"/>
  <c r="C2339" i="35"/>
  <c r="C2355" i="35"/>
  <c r="C2371" i="35"/>
  <c r="C2387" i="35"/>
  <c r="C2403" i="35"/>
  <c r="C2419" i="35"/>
  <c r="C2435" i="35"/>
  <c r="C2451" i="35"/>
  <c r="C2467" i="35"/>
  <c r="C2483" i="35"/>
  <c r="C2499" i="35"/>
  <c r="C2515" i="35"/>
  <c r="C2531" i="35"/>
  <c r="C2547" i="35"/>
  <c r="C2563" i="35"/>
  <c r="C2579" i="35"/>
  <c r="C2595" i="35"/>
  <c r="C2611" i="35"/>
  <c r="C2627" i="35"/>
  <c r="C2643" i="35"/>
  <c r="C2659" i="35"/>
  <c r="C2675" i="35"/>
  <c r="C2691" i="35"/>
  <c r="C2707" i="35"/>
  <c r="C2723" i="35"/>
  <c r="C2739" i="35"/>
  <c r="C2755" i="35"/>
  <c r="C2771" i="35"/>
  <c r="C2787" i="35"/>
  <c r="C2803" i="35"/>
  <c r="C2819" i="35"/>
  <c r="C2835" i="35"/>
  <c r="C2851" i="35"/>
  <c r="C2867" i="35"/>
  <c r="C2883" i="35"/>
  <c r="C2899" i="35"/>
  <c r="C2915" i="35"/>
  <c r="C2931" i="35"/>
  <c r="C2947" i="35"/>
  <c r="C2963" i="35"/>
  <c r="C2971" i="35"/>
  <c r="C2979" i="35"/>
  <c r="C2987" i="35"/>
  <c r="C2995" i="35"/>
  <c r="C3003" i="35"/>
  <c r="C3011" i="35"/>
  <c r="C3019" i="35"/>
  <c r="C3027" i="35"/>
  <c r="C3035" i="35"/>
  <c r="C3043" i="35"/>
  <c r="C3051" i="35"/>
  <c r="C3059" i="35"/>
  <c r="C3067" i="35"/>
  <c r="C3075" i="35"/>
  <c r="C3083" i="35"/>
  <c r="C3091" i="35"/>
  <c r="C3099" i="35"/>
  <c r="C3107" i="35"/>
  <c r="C3115" i="35"/>
  <c r="C3123" i="35"/>
  <c r="C3131" i="35"/>
  <c r="C3139" i="35"/>
  <c r="C3147" i="35"/>
  <c r="C3155" i="35"/>
  <c r="C3163" i="35"/>
  <c r="C3171" i="35"/>
  <c r="C3179" i="35"/>
  <c r="C3187" i="35"/>
  <c r="C3195" i="35"/>
  <c r="C3203" i="35"/>
  <c r="C3211" i="35"/>
  <c r="C3219" i="35"/>
  <c r="C3227" i="35"/>
  <c r="C3235" i="35"/>
  <c r="C3243" i="35"/>
  <c r="C3251" i="35"/>
  <c r="C3259" i="35"/>
  <c r="C3267" i="35"/>
  <c r="C3275" i="35"/>
  <c r="C3283" i="35"/>
  <c r="C3291" i="35"/>
  <c r="C3299" i="35"/>
  <c r="C3307" i="35"/>
  <c r="C3315" i="35"/>
  <c r="C3323" i="35"/>
  <c r="C3331" i="35"/>
  <c r="C3339" i="35"/>
  <c r="C3347" i="35"/>
  <c r="C3355" i="35"/>
  <c r="C3363" i="35"/>
  <c r="C3371" i="35"/>
  <c r="C3379" i="35"/>
  <c r="C3387" i="35"/>
  <c r="C3395" i="35"/>
  <c r="C3403" i="35"/>
  <c r="C3411" i="35"/>
  <c r="C3419" i="35"/>
  <c r="C3427" i="35"/>
  <c r="C3435" i="35"/>
  <c r="C3443" i="35"/>
  <c r="C3451" i="35"/>
  <c r="C3459" i="35"/>
  <c r="C3467" i="35"/>
  <c r="C3475" i="35"/>
  <c r="C3483" i="35"/>
  <c r="C3491" i="35"/>
  <c r="C3499" i="35"/>
  <c r="C3507" i="35"/>
  <c r="C3515" i="35"/>
  <c r="C3523" i="35"/>
  <c r="C3531" i="35"/>
  <c r="C3539" i="35"/>
  <c r="C3547" i="35"/>
  <c r="C3555" i="35"/>
  <c r="C3563" i="35"/>
  <c r="C3571" i="35"/>
  <c r="C3579" i="35"/>
  <c r="C3587" i="35"/>
  <c r="C3595" i="35"/>
  <c r="C3603" i="35"/>
  <c r="C3611" i="35"/>
  <c r="C3619" i="35"/>
  <c r="C3627" i="35"/>
  <c r="C3635" i="35"/>
  <c r="C3643" i="35"/>
  <c r="C3651" i="35"/>
  <c r="C3659" i="35"/>
  <c r="C3667" i="35"/>
  <c r="C3675" i="35"/>
  <c r="C3683" i="35"/>
  <c r="C3691" i="35"/>
  <c r="C3699" i="35"/>
  <c r="C3707" i="35"/>
  <c r="C3715" i="35"/>
  <c r="C3723" i="35"/>
  <c r="C3731" i="35"/>
  <c r="C3739" i="35"/>
  <c r="C3747" i="35"/>
  <c r="C3755" i="35"/>
  <c r="C3763" i="35"/>
  <c r="C3771" i="35"/>
  <c r="C3779" i="35"/>
  <c r="C3787" i="35"/>
  <c r="C3795" i="35"/>
  <c r="C3803" i="35"/>
  <c r="C3811" i="35"/>
  <c r="C3819" i="35"/>
  <c r="C3827" i="35"/>
  <c r="C3835" i="35"/>
  <c r="C3843" i="35"/>
  <c r="C3851" i="35"/>
  <c r="C3859" i="35"/>
  <c r="C3867" i="35"/>
  <c r="C3875" i="35"/>
  <c r="C3883" i="35"/>
  <c r="C3891" i="35"/>
  <c r="C3899" i="35"/>
  <c r="C3907" i="35"/>
  <c r="C3915" i="35"/>
  <c r="C3923" i="35"/>
  <c r="C3931" i="35"/>
  <c r="C3939" i="35"/>
  <c r="C3947" i="35"/>
  <c r="C3955" i="35"/>
  <c r="C3963" i="35"/>
  <c r="C3971" i="35"/>
  <c r="C3979" i="35"/>
  <c r="C3987" i="35"/>
  <c r="C3995" i="35"/>
  <c r="C4003" i="35"/>
  <c r="C4011" i="35"/>
  <c r="C4019" i="35"/>
  <c r="C4027" i="35"/>
  <c r="C4035" i="35"/>
  <c r="C4043" i="35"/>
  <c r="C4051" i="35"/>
  <c r="C4059" i="35"/>
  <c r="C4067" i="35"/>
  <c r="C4075" i="35"/>
  <c r="C4083" i="35"/>
  <c r="C4091" i="35"/>
  <c r="C4099" i="35"/>
  <c r="C4105" i="35"/>
  <c r="C4109" i="35"/>
  <c r="C4113" i="35"/>
  <c r="C4117" i="35"/>
  <c r="C4121" i="35"/>
  <c r="C4125" i="35"/>
  <c r="C4129" i="35"/>
  <c r="C4133" i="35"/>
  <c r="C4137" i="35"/>
  <c r="C4141" i="35"/>
  <c r="C4145" i="35"/>
  <c r="C4149" i="35"/>
  <c r="C4153" i="35"/>
  <c r="C4157" i="35"/>
  <c r="C4161" i="35"/>
  <c r="C4165" i="35"/>
  <c r="C4169" i="35"/>
  <c r="C4173" i="35"/>
  <c r="C4177" i="35"/>
  <c r="C4181" i="35"/>
  <c r="C4185" i="35"/>
  <c r="C4189" i="35"/>
  <c r="C4193" i="35"/>
  <c r="C4197" i="35"/>
  <c r="C4201" i="35"/>
  <c r="C4205" i="35"/>
  <c r="C4209" i="35"/>
  <c r="C4213" i="35"/>
  <c r="C4217" i="35"/>
  <c r="C4221" i="35"/>
  <c r="C4225" i="35"/>
  <c r="C4229" i="35"/>
  <c r="C4233" i="35"/>
  <c r="C4237" i="35"/>
  <c r="C4241" i="35"/>
  <c r="C4245" i="35"/>
  <c r="C4249" i="35"/>
  <c r="C4253" i="35"/>
  <c r="C4257" i="35"/>
  <c r="C4261" i="35"/>
  <c r="C4265" i="35"/>
  <c r="C4269" i="35"/>
  <c r="C4273" i="35"/>
  <c r="C4277" i="35"/>
  <c r="C4281" i="35"/>
  <c r="C4285" i="35"/>
  <c r="C4289" i="35"/>
  <c r="C4293" i="35"/>
  <c r="C4297" i="35"/>
  <c r="C4301" i="35"/>
  <c r="C4305" i="35"/>
  <c r="C4309" i="35"/>
  <c r="C4313" i="35"/>
  <c r="C4317" i="35"/>
  <c r="C4321" i="35"/>
  <c r="C4325" i="35"/>
  <c r="C4329" i="35"/>
  <c r="C4333" i="35"/>
  <c r="C4337" i="35"/>
  <c r="C4341" i="35"/>
  <c r="C4345" i="35"/>
  <c r="C4349" i="35"/>
  <c r="C4353" i="35"/>
  <c r="C4357" i="35"/>
  <c r="C4361" i="35"/>
  <c r="C4365" i="35"/>
  <c r="C4369" i="35"/>
  <c r="C4373" i="35"/>
  <c r="C4377" i="35"/>
  <c r="C4381" i="35"/>
  <c r="C4385" i="35"/>
  <c r="C4389" i="35"/>
  <c r="C4393" i="35"/>
  <c r="C4397" i="35"/>
  <c r="C4401" i="35"/>
  <c r="C4405" i="35"/>
  <c r="C4409" i="35"/>
  <c r="C4413" i="35"/>
  <c r="C4417" i="35"/>
  <c r="C4421" i="35"/>
  <c r="C4425" i="35"/>
  <c r="C4429" i="35"/>
  <c r="C4433" i="35"/>
  <c r="C4437" i="35"/>
  <c r="C4441" i="35"/>
  <c r="C4445" i="35"/>
  <c r="C4449" i="35"/>
  <c r="C4453" i="35"/>
  <c r="C4457" i="35"/>
  <c r="C4461" i="35"/>
  <c r="C4465" i="35"/>
  <c r="C4469" i="35"/>
  <c r="C4473" i="35"/>
  <c r="C4477" i="35"/>
  <c r="C4481" i="35"/>
  <c r="C4485" i="35"/>
  <c r="C4489" i="35"/>
  <c r="C4493" i="35"/>
  <c r="C4497" i="35"/>
  <c r="C4501" i="35"/>
  <c r="C4505" i="35"/>
  <c r="C4509" i="35"/>
  <c r="C4513" i="35"/>
  <c r="C4517" i="35"/>
  <c r="C4521" i="35"/>
  <c r="C4525" i="35"/>
  <c r="C4529" i="35"/>
  <c r="C4533" i="35"/>
  <c r="C4537" i="35"/>
  <c r="C4541" i="35"/>
  <c r="C4545" i="35"/>
  <c r="C4549" i="35"/>
  <c r="C4553" i="35"/>
  <c r="C4557" i="35"/>
  <c r="C4561" i="35"/>
  <c r="C4565" i="35"/>
  <c r="C4569" i="35"/>
  <c r="C4573" i="35"/>
  <c r="C4577" i="35"/>
  <c r="C4581" i="35"/>
  <c r="C4585" i="35"/>
  <c r="C4589" i="35"/>
  <c r="C4593" i="35"/>
  <c r="C4597" i="35"/>
  <c r="C4601" i="35"/>
  <c r="C4605" i="35"/>
  <c r="C4609" i="35"/>
  <c r="C4613" i="35"/>
  <c r="C4617" i="35"/>
  <c r="C4621" i="35"/>
  <c r="C4625" i="35"/>
  <c r="C4629" i="35"/>
  <c r="C4633" i="35"/>
  <c r="C4637" i="35"/>
  <c r="C4641" i="35"/>
  <c r="C4645" i="35"/>
  <c r="C4649" i="35"/>
  <c r="C4653" i="35"/>
  <c r="C4657" i="35"/>
  <c r="C4661" i="35"/>
  <c r="C4665" i="35"/>
  <c r="C4669" i="35"/>
  <c r="C4673" i="35"/>
  <c r="C4677" i="35"/>
  <c r="C4681" i="35"/>
  <c r="C4685" i="35"/>
  <c r="C4689" i="35"/>
  <c r="C4693" i="35"/>
  <c r="C4697" i="35"/>
  <c r="C4701" i="35"/>
  <c r="C4705" i="35"/>
  <c r="C4709" i="35"/>
  <c r="C4713" i="35"/>
  <c r="C4717" i="35"/>
  <c r="C4721" i="35"/>
  <c r="C4725" i="35"/>
  <c r="C4729" i="35"/>
  <c r="C4733" i="35"/>
  <c r="C4737" i="35"/>
  <c r="C4741" i="35"/>
  <c r="C4745" i="35"/>
  <c r="C4749" i="35"/>
  <c r="C4753" i="35"/>
  <c r="C4757" i="35"/>
  <c r="C4761" i="35"/>
  <c r="C4765" i="35"/>
  <c r="C4769" i="35"/>
  <c r="C4773" i="35"/>
  <c r="C4777" i="35"/>
  <c r="C4781" i="35"/>
  <c r="C4785" i="35"/>
  <c r="C4789" i="35"/>
  <c r="C4793" i="35"/>
  <c r="C4797" i="35"/>
  <c r="C4801" i="35"/>
  <c r="C4805" i="35"/>
  <c r="C4809" i="35"/>
  <c r="C4813" i="35"/>
  <c r="C4817" i="35"/>
  <c r="C4821" i="35"/>
  <c r="C4825" i="35"/>
  <c r="C4829" i="35"/>
  <c r="C4833" i="35"/>
  <c r="C4837" i="35"/>
  <c r="C4841" i="35"/>
  <c r="C4845" i="35"/>
  <c r="C4849" i="35"/>
  <c r="C4853" i="35"/>
  <c r="C4857" i="35"/>
  <c r="C4861" i="35"/>
  <c r="C4865" i="35"/>
  <c r="C4869" i="35"/>
  <c r="C4873" i="35"/>
  <c r="C4877" i="35"/>
  <c r="C4881" i="35"/>
  <c r="C4885" i="35"/>
  <c r="C4889" i="35"/>
  <c r="C4893" i="35"/>
  <c r="C4897" i="35"/>
  <c r="C4901" i="35"/>
  <c r="C4905" i="35"/>
  <c r="C4909" i="35"/>
  <c r="C4913" i="35"/>
  <c r="C4917" i="35"/>
  <c r="C4921" i="35"/>
  <c r="C4925" i="35"/>
  <c r="C4929" i="35"/>
  <c r="C4933" i="35"/>
  <c r="C4937" i="35"/>
  <c r="C4941" i="35"/>
  <c r="C4945" i="35"/>
  <c r="C4949" i="35"/>
  <c r="C4953" i="35"/>
  <c r="C4957" i="35"/>
  <c r="C4961" i="35"/>
  <c r="C4965" i="35"/>
  <c r="C4969" i="35"/>
  <c r="C4973" i="35"/>
  <c r="C4977" i="35"/>
  <c r="C4981" i="35"/>
  <c r="C4985" i="35"/>
  <c r="C4989" i="35"/>
  <c r="C4993" i="35"/>
  <c r="C4997" i="35"/>
  <c r="C5001" i="35"/>
  <c r="C5005" i="35"/>
  <c r="C5009" i="35"/>
  <c r="C5013" i="35"/>
  <c r="C5017" i="35"/>
  <c r="C5021" i="35"/>
  <c r="C5025" i="35"/>
  <c r="C5029" i="35"/>
  <c r="C5033" i="35"/>
  <c r="C5037" i="35"/>
  <c r="C5041" i="35"/>
  <c r="C5045" i="35"/>
  <c r="C5049" i="35"/>
  <c r="C5053" i="35"/>
  <c r="C5057" i="35"/>
  <c r="C5061" i="35"/>
  <c r="C5065" i="35"/>
  <c r="C5069" i="35"/>
  <c r="C5073" i="35"/>
  <c r="C5077" i="35"/>
  <c r="C5081" i="35"/>
  <c r="C5085" i="35"/>
  <c r="C5089" i="35"/>
  <c r="C5093" i="35"/>
  <c r="C5097" i="35"/>
  <c r="C5101" i="35"/>
  <c r="C5105" i="35"/>
  <c r="C5109" i="35"/>
  <c r="C5113" i="35"/>
  <c r="C5117" i="35"/>
  <c r="C5121" i="35"/>
  <c r="C5125" i="35"/>
  <c r="C5129" i="35"/>
  <c r="C5133" i="35"/>
  <c r="C5137" i="35"/>
  <c r="C5141" i="35"/>
  <c r="C5145" i="35"/>
  <c r="C5149" i="35"/>
  <c r="C5153" i="35"/>
  <c r="C5157" i="35"/>
  <c r="C5161" i="35"/>
  <c r="C5165" i="35"/>
  <c r="C5169" i="35"/>
  <c r="C5173" i="35"/>
  <c r="C5177" i="35"/>
  <c r="C5181" i="35"/>
  <c r="C5185" i="35"/>
  <c r="C5189" i="35"/>
  <c r="C5193" i="35"/>
  <c r="C5197" i="35"/>
  <c r="C5201" i="35"/>
  <c r="C5205" i="35"/>
  <c r="C5209" i="35"/>
  <c r="C5213" i="35"/>
  <c r="C5217" i="35"/>
  <c r="C5221" i="35"/>
  <c r="C5225" i="35"/>
  <c r="C5229" i="35"/>
  <c r="C5233" i="35"/>
  <c r="C5237" i="35"/>
  <c r="C5241" i="35"/>
  <c r="C5245" i="35"/>
  <c r="C5249" i="35"/>
  <c r="C5253" i="35"/>
  <c r="C5257" i="35"/>
  <c r="C5261" i="35"/>
  <c r="C5265" i="35"/>
  <c r="C5269" i="35"/>
  <c r="C5273" i="35"/>
  <c r="C5277" i="35"/>
  <c r="C5281" i="35"/>
  <c r="C5285" i="35"/>
  <c r="C5289" i="35"/>
  <c r="C5293" i="35"/>
  <c r="C5297" i="35"/>
  <c r="C5301" i="35"/>
  <c r="C5305" i="35"/>
  <c r="C5309" i="35"/>
  <c r="C5313" i="35"/>
  <c r="C5317" i="35"/>
  <c r="C5321" i="35"/>
  <c r="C5325" i="35"/>
  <c r="C5329" i="35"/>
  <c r="C5333" i="35"/>
  <c r="C5337" i="35"/>
  <c r="C5341" i="35"/>
  <c r="C5345" i="35"/>
  <c r="C5349" i="35"/>
  <c r="C5353" i="35"/>
  <c r="C5357" i="35"/>
  <c r="C5361" i="35"/>
  <c r="C5365" i="35"/>
  <c r="C5369" i="35"/>
  <c r="C5373" i="35"/>
  <c r="C5377" i="35"/>
  <c r="C5381" i="35"/>
  <c r="C5385" i="35"/>
  <c r="C5389" i="35"/>
  <c r="C5393" i="35"/>
  <c r="C5397" i="35"/>
  <c r="C5401" i="35"/>
  <c r="C5405" i="35"/>
  <c r="C5409" i="35"/>
  <c r="C5413" i="35"/>
  <c r="C5417" i="35"/>
  <c r="C5421" i="35"/>
  <c r="C5425" i="35"/>
  <c r="C5429" i="35"/>
  <c r="C5433" i="35"/>
  <c r="C5437" i="35"/>
  <c r="C5441" i="35"/>
  <c r="C5445" i="35"/>
  <c r="C5449" i="35"/>
  <c r="C5453" i="35"/>
  <c r="C5457" i="35"/>
  <c r="C5461" i="35"/>
  <c r="C5465" i="35"/>
  <c r="C5469" i="35"/>
  <c r="C5473" i="35"/>
  <c r="C5477" i="35"/>
  <c r="C5481" i="35"/>
  <c r="C5485" i="35"/>
  <c r="C5489" i="35"/>
  <c r="C5493" i="35"/>
  <c r="C5497" i="35"/>
  <c r="C5501" i="35"/>
  <c r="C5505" i="35"/>
  <c r="C5509" i="35"/>
  <c r="C5513" i="35"/>
  <c r="C5517" i="35"/>
  <c r="C5521" i="35"/>
  <c r="C5525" i="35"/>
  <c r="C5529" i="35"/>
  <c r="C5533" i="35"/>
  <c r="C5537" i="35"/>
  <c r="C5541" i="35"/>
  <c r="C5545" i="35"/>
  <c r="C5549" i="35"/>
  <c r="C5553" i="35"/>
  <c r="C5557" i="35"/>
  <c r="C5561" i="35"/>
  <c r="C5565" i="35"/>
  <c r="C5569" i="35"/>
  <c r="C5573" i="35"/>
  <c r="C5577" i="35"/>
  <c r="C5581" i="35"/>
  <c r="C5585" i="35"/>
  <c r="C5589" i="35"/>
  <c r="C5593" i="35"/>
  <c r="C5597" i="35"/>
  <c r="C5601" i="35"/>
  <c r="C5605" i="35"/>
  <c r="C5609" i="35"/>
  <c r="C5613" i="35"/>
  <c r="C5617" i="35"/>
  <c r="C5621" i="35"/>
  <c r="C5625" i="35"/>
  <c r="C5629" i="35"/>
  <c r="C5633" i="35"/>
  <c r="C5637" i="35"/>
  <c r="C5641" i="35"/>
  <c r="C5645" i="35"/>
  <c r="C5649" i="35"/>
  <c r="C5653" i="35"/>
  <c r="C5657" i="35"/>
  <c r="C5661" i="35"/>
  <c r="C5665" i="35"/>
  <c r="C5669" i="35"/>
  <c r="C5673" i="35"/>
  <c r="C5677" i="35"/>
  <c r="C5681" i="35"/>
  <c r="C5685" i="35"/>
  <c r="C5689" i="35"/>
  <c r="C5693" i="35"/>
  <c r="C5697" i="35"/>
  <c r="C5701" i="35"/>
  <c r="C5705" i="35"/>
  <c r="C5709" i="35"/>
  <c r="C5713" i="35"/>
  <c r="C5717" i="35"/>
  <c r="C5721" i="35"/>
  <c r="C5725" i="35"/>
  <c r="C5729" i="35"/>
  <c r="C5733" i="35"/>
  <c r="C5737" i="35"/>
  <c r="C5741" i="35"/>
  <c r="C5745" i="35"/>
  <c r="C5749" i="35"/>
  <c r="C5753" i="35"/>
  <c r="C5757" i="35"/>
  <c r="C5761" i="35"/>
  <c r="C5765" i="35"/>
  <c r="C5769" i="35"/>
  <c r="C5773" i="35"/>
  <c r="C5777" i="35"/>
  <c r="C5781" i="35"/>
  <c r="C5785" i="35"/>
  <c r="C5789" i="35"/>
  <c r="C5793" i="35"/>
  <c r="C5797" i="35"/>
  <c r="C5801" i="35"/>
  <c r="C5805" i="35"/>
  <c r="C5809" i="35"/>
  <c r="C5813" i="35"/>
  <c r="C5817" i="35"/>
  <c r="C5821" i="35"/>
  <c r="C5825" i="35"/>
  <c r="C5829" i="35"/>
  <c r="C5833" i="35"/>
  <c r="C5837" i="35"/>
  <c r="C5841" i="35"/>
  <c r="C5845" i="35"/>
  <c r="C5849" i="35"/>
  <c r="C5853" i="35"/>
  <c r="C5857" i="35"/>
  <c r="C5861" i="35"/>
  <c r="C5865" i="35"/>
  <c r="C5869" i="35"/>
  <c r="C5873" i="35"/>
  <c r="C5877" i="35"/>
  <c r="C5881" i="35"/>
  <c r="C5885" i="35"/>
  <c r="C5889" i="35"/>
  <c r="C5893" i="35"/>
  <c r="C5897" i="35"/>
  <c r="C5901" i="35"/>
  <c r="C5905" i="35"/>
  <c r="C5909" i="35"/>
  <c r="C5913" i="35"/>
  <c r="C5917" i="35"/>
  <c r="C5921" i="35"/>
  <c r="C5925" i="35"/>
  <c r="C5929" i="35"/>
  <c r="C5933" i="35"/>
  <c r="C5937" i="35"/>
  <c r="C5941" i="35"/>
  <c r="C5945" i="35"/>
  <c r="C5949" i="35"/>
  <c r="C5953" i="35"/>
  <c r="C5957" i="35"/>
  <c r="C5961" i="35"/>
  <c r="C5965" i="35"/>
  <c r="C5969" i="35"/>
  <c r="C5973" i="35"/>
  <c r="C5977" i="35"/>
  <c r="C5981" i="35"/>
  <c r="C5985" i="35"/>
  <c r="C5989" i="35"/>
  <c r="C5993" i="35"/>
  <c r="C5997" i="35"/>
  <c r="C6001" i="35"/>
  <c r="C6005" i="35"/>
  <c r="C6009" i="35"/>
  <c r="C6013" i="35"/>
  <c r="C6017" i="35"/>
  <c r="C6021" i="35"/>
  <c r="C6025" i="35"/>
  <c r="C6029" i="35"/>
  <c r="C6033" i="35"/>
  <c r="C6037" i="35"/>
  <c r="C6041" i="35"/>
  <c r="C6045" i="35"/>
  <c r="C6049" i="35"/>
  <c r="C6053" i="35"/>
  <c r="C6057" i="35"/>
  <c r="C6061" i="35"/>
  <c r="C6065" i="35"/>
  <c r="C6069" i="35"/>
  <c r="C6073" i="35"/>
  <c r="C6077" i="35"/>
  <c r="C6081" i="35"/>
  <c r="C6085" i="35"/>
  <c r="C6089" i="35"/>
  <c r="C6093" i="35"/>
  <c r="C6097" i="35"/>
  <c r="C6101" i="35"/>
  <c r="C6105" i="35"/>
  <c r="C6109" i="35"/>
  <c r="C6113" i="35"/>
  <c r="C6117" i="35"/>
  <c r="C6121" i="35"/>
  <c r="C6125" i="35"/>
  <c r="C6129" i="35"/>
  <c r="C6133" i="35"/>
  <c r="C6137" i="35"/>
  <c r="C6141" i="35"/>
  <c r="C6145" i="35"/>
  <c r="C6149" i="35"/>
  <c r="C6153" i="35"/>
  <c r="C6157" i="35"/>
  <c r="C6161" i="35"/>
  <c r="C6165" i="35"/>
  <c r="C6169" i="35"/>
  <c r="C6173" i="35"/>
  <c r="C6177" i="35"/>
  <c r="C6181" i="35"/>
  <c r="C6185" i="35"/>
  <c r="C6189" i="35"/>
  <c r="C6193" i="35"/>
  <c r="C6197" i="35"/>
  <c r="C6201" i="35"/>
  <c r="C6205" i="35"/>
  <c r="C6209" i="35"/>
  <c r="C6213" i="35"/>
  <c r="C6217" i="35"/>
  <c r="C6221" i="35"/>
  <c r="C6225" i="35"/>
  <c r="C6229" i="35"/>
  <c r="C6233" i="35"/>
  <c r="C6237" i="35"/>
  <c r="C6241" i="35"/>
  <c r="C6245" i="35"/>
  <c r="C6249" i="35"/>
  <c r="C6253" i="35"/>
  <c r="C6257" i="35"/>
  <c r="C6261" i="35"/>
  <c r="C6265" i="35"/>
  <c r="C6269" i="35"/>
  <c r="C6273" i="35"/>
  <c r="C6277" i="35"/>
  <c r="C6281" i="35"/>
  <c r="C6285" i="35"/>
  <c r="C6289" i="35"/>
  <c r="C6293" i="35"/>
  <c r="C6297" i="35"/>
  <c r="C6301" i="35"/>
  <c r="C6305" i="35"/>
  <c r="C6309" i="35"/>
  <c r="C6313" i="35"/>
  <c r="C6317" i="35"/>
  <c r="C6321" i="35"/>
  <c r="C6325" i="35"/>
  <c r="C6329" i="35"/>
  <c r="C6333" i="35"/>
  <c r="C6337" i="35"/>
  <c r="C6341" i="35"/>
  <c r="C6345" i="35"/>
  <c r="C6349" i="35"/>
  <c r="C6353" i="35"/>
  <c r="C6357" i="35"/>
  <c r="C6361" i="35"/>
  <c r="C6365" i="35"/>
  <c r="C6369" i="35"/>
  <c r="C6373" i="35"/>
  <c r="C6377" i="35"/>
  <c r="C6381" i="35"/>
  <c r="C6385" i="35"/>
  <c r="C6389" i="35"/>
  <c r="C6393" i="35"/>
  <c r="C6397" i="35"/>
  <c r="C6401" i="35"/>
  <c r="C6405" i="35"/>
  <c r="C6409" i="35"/>
  <c r="C6413" i="35"/>
  <c r="C6417" i="35"/>
  <c r="C6421" i="35"/>
  <c r="C6425" i="35"/>
  <c r="C6429" i="35"/>
  <c r="C6433" i="35"/>
  <c r="C6437" i="35"/>
  <c r="C6441" i="35"/>
  <c r="C6445" i="35"/>
  <c r="C6449" i="35"/>
  <c r="C6453" i="35"/>
  <c r="C6457" i="35"/>
  <c r="C6461" i="35"/>
  <c r="C6465" i="35"/>
  <c r="C6469" i="35"/>
  <c r="C6473" i="35"/>
  <c r="C6477" i="35"/>
  <c r="C6481" i="35"/>
  <c r="C6485" i="35"/>
  <c r="C6489" i="35"/>
  <c r="C6493" i="35"/>
  <c r="C6497" i="35"/>
  <c r="C6501" i="35"/>
  <c r="C6505" i="35"/>
  <c r="C6509" i="35"/>
  <c r="C6513" i="35"/>
  <c r="C6517" i="35"/>
  <c r="C6521" i="35"/>
  <c r="C6525" i="35"/>
  <c r="C6529" i="35"/>
  <c r="C6533" i="35"/>
  <c r="C6537" i="35"/>
  <c r="C6541" i="35"/>
  <c r="C6545" i="35"/>
  <c r="C6549" i="35"/>
  <c r="C6553" i="35"/>
  <c r="C6557" i="35"/>
  <c r="C6561" i="35"/>
  <c r="C6565" i="35"/>
  <c r="C6569" i="35"/>
  <c r="C6573" i="35"/>
  <c r="C6577" i="35"/>
  <c r="C6581" i="35"/>
  <c r="C6585" i="35"/>
  <c r="C6589" i="35"/>
  <c r="C6593" i="35"/>
  <c r="C6597" i="35"/>
  <c r="C6601" i="35"/>
  <c r="C6605" i="35"/>
  <c r="C6609" i="35"/>
  <c r="C6613" i="35"/>
  <c r="C6617" i="35"/>
  <c r="C6621" i="35"/>
  <c r="C6625" i="35"/>
  <c r="C6629" i="35"/>
  <c r="C6633" i="35"/>
  <c r="C6637" i="35"/>
  <c r="C6641" i="35"/>
  <c r="C6645" i="35"/>
  <c r="C6649" i="35"/>
  <c r="C6653" i="35"/>
  <c r="C6657" i="35"/>
  <c r="C6661" i="35"/>
  <c r="C6665" i="35"/>
  <c r="C6669" i="35"/>
  <c r="C6673" i="35"/>
  <c r="C6677" i="35"/>
  <c r="C6681" i="35"/>
  <c r="C6685" i="35"/>
  <c r="C6689" i="35"/>
  <c r="C6693" i="35"/>
  <c r="C6697" i="35"/>
  <c r="C6701" i="35"/>
  <c r="C6705" i="35"/>
  <c r="C6709" i="35"/>
  <c r="C6713" i="35"/>
  <c r="C6717" i="35"/>
  <c r="C6721" i="35"/>
  <c r="C6725" i="35"/>
  <c r="C6729" i="35"/>
  <c r="C6733" i="35"/>
  <c r="C6737" i="35"/>
  <c r="C6741" i="35"/>
  <c r="C6745" i="35"/>
  <c r="C6749" i="35"/>
  <c r="C6753" i="35"/>
  <c r="C6757" i="35"/>
  <c r="C6761" i="35"/>
  <c r="C6765" i="35"/>
  <c r="C6769" i="35"/>
  <c r="C6773" i="35"/>
  <c r="C6777" i="35"/>
  <c r="C6781" i="35"/>
  <c r="C6785" i="35"/>
  <c r="C6789" i="35"/>
  <c r="C6793" i="35"/>
  <c r="C6797" i="35"/>
  <c r="C6801" i="35"/>
  <c r="C6805" i="35"/>
  <c r="C6809" i="35"/>
  <c r="C6813" i="35"/>
  <c r="C6817" i="35"/>
  <c r="C6821" i="35"/>
  <c r="C6825" i="35"/>
  <c r="C6829" i="35"/>
  <c r="C6833" i="35"/>
  <c r="C6837" i="35"/>
  <c r="C6841" i="35"/>
  <c r="C6845" i="35"/>
  <c r="C6849" i="35"/>
  <c r="C6853" i="35"/>
  <c r="C6857" i="35"/>
  <c r="C6861" i="35"/>
  <c r="C6865" i="35"/>
  <c r="C6869" i="35"/>
  <c r="C6873" i="35"/>
  <c r="C6877" i="35"/>
  <c r="C6881" i="35"/>
  <c r="C6885" i="35"/>
  <c r="C6889" i="35"/>
  <c r="C6893" i="35"/>
  <c r="C6897" i="35"/>
  <c r="C6901" i="35"/>
  <c r="C6905" i="35"/>
  <c r="C6909" i="35"/>
  <c r="C6913" i="35"/>
  <c r="C6917" i="35"/>
  <c r="C6921" i="35"/>
  <c r="C6925" i="35"/>
  <c r="C6929" i="35"/>
  <c r="C6933" i="35"/>
  <c r="C6937" i="35"/>
  <c r="C6941" i="35"/>
  <c r="C6945" i="35"/>
  <c r="C6949" i="35"/>
  <c r="C6953" i="35"/>
  <c r="C6957" i="35"/>
  <c r="C6961" i="35"/>
  <c r="C6965" i="35"/>
  <c r="C6969" i="35"/>
  <c r="C6973" i="35"/>
  <c r="C6977" i="35"/>
  <c r="C6981" i="35"/>
  <c r="C6985" i="35"/>
  <c r="C6989" i="35"/>
  <c r="C6993" i="35"/>
  <c r="C6997" i="35"/>
  <c r="C7001" i="35"/>
  <c r="C7005" i="35"/>
  <c r="C7009" i="35"/>
  <c r="C7013" i="35"/>
  <c r="C7017" i="35"/>
  <c r="C7021" i="35"/>
  <c r="C7025" i="35"/>
  <c r="C7029" i="35"/>
  <c r="C7033" i="35"/>
  <c r="C7037" i="35"/>
  <c r="C7041" i="35"/>
  <c r="C7045" i="35"/>
  <c r="C7049" i="35"/>
  <c r="C7053" i="35"/>
  <c r="C7057" i="35"/>
  <c r="C7061" i="35"/>
  <c r="C7065" i="35"/>
  <c r="C7069" i="35"/>
  <c r="C7073" i="35"/>
  <c r="C7077" i="35"/>
  <c r="C7081" i="35"/>
  <c r="C7085" i="35"/>
  <c r="C7089" i="35"/>
  <c r="C7093" i="35"/>
  <c r="C7097" i="35"/>
  <c r="C7101" i="35"/>
  <c r="C7105" i="35"/>
  <c r="C7109" i="35"/>
  <c r="C7113" i="35"/>
  <c r="C7117" i="35"/>
  <c r="C7121" i="35"/>
  <c r="C7125" i="35"/>
  <c r="C7129" i="35"/>
  <c r="C7133" i="35"/>
  <c r="C7137" i="35"/>
  <c r="C7141" i="35"/>
  <c r="C7145" i="35"/>
  <c r="C7149" i="35"/>
  <c r="C7153" i="35"/>
  <c r="C7157" i="35"/>
  <c r="C7161" i="35"/>
  <c r="C7165" i="35"/>
  <c r="C7169" i="35"/>
  <c r="C7173" i="35"/>
  <c r="C7177" i="35"/>
  <c r="C7181" i="35"/>
  <c r="C7185" i="35"/>
  <c r="C7189" i="35"/>
  <c r="C7193" i="35"/>
  <c r="C7197" i="35"/>
  <c r="C7201" i="35"/>
  <c r="C7205" i="35"/>
  <c r="C7209" i="35"/>
  <c r="C7213" i="35"/>
  <c r="C7217" i="35"/>
  <c r="C7221" i="35"/>
  <c r="C7225" i="35"/>
  <c r="C7229" i="35"/>
  <c r="C7233" i="35"/>
  <c r="C7237" i="35"/>
  <c r="C7241" i="35"/>
  <c r="C7245" i="35"/>
  <c r="C7249" i="35"/>
  <c r="C7253" i="35"/>
  <c r="C7257" i="35"/>
  <c r="C7261" i="35"/>
  <c r="C7265" i="35"/>
  <c r="C7269" i="35"/>
  <c r="C7273" i="35"/>
  <c r="C7277" i="35"/>
  <c r="C7281" i="35"/>
  <c r="C7285" i="35"/>
  <c r="C7289" i="35"/>
  <c r="C7293" i="35"/>
  <c r="C7297" i="35"/>
  <c r="C7301" i="35"/>
  <c r="C7305" i="35"/>
  <c r="C7309" i="35"/>
  <c r="C7313" i="35"/>
  <c r="C7317" i="35"/>
  <c r="C7321" i="35"/>
  <c r="C7325" i="35"/>
  <c r="C7329" i="35"/>
  <c r="C7333" i="35"/>
  <c r="C7337" i="35"/>
  <c r="C7341" i="35"/>
  <c r="C7345" i="35"/>
  <c r="C7349" i="35"/>
  <c r="C7353" i="35"/>
  <c r="C7357" i="35"/>
  <c r="C7361" i="35"/>
  <c r="C7365" i="35"/>
  <c r="C7369" i="35"/>
  <c r="C7373" i="35"/>
  <c r="C7377" i="35"/>
  <c r="C7381" i="35"/>
  <c r="C7385" i="35"/>
  <c r="C7389" i="35"/>
  <c r="C7393" i="35"/>
  <c r="C7397" i="35"/>
  <c r="C7401" i="35"/>
  <c r="C159" i="35"/>
  <c r="C276" i="35"/>
  <c r="C340" i="35"/>
  <c r="C404" i="35"/>
  <c r="C468" i="35"/>
  <c r="C526" i="35"/>
  <c r="C558" i="35"/>
  <c r="C590" i="35"/>
  <c r="C622" i="35"/>
  <c r="C654" i="35"/>
  <c r="C686" i="35"/>
  <c r="C718" i="35"/>
  <c r="C750" i="35"/>
  <c r="C782" i="35"/>
  <c r="C814" i="35"/>
  <c r="C846" i="35"/>
  <c r="C878" i="35"/>
  <c r="C910" i="35"/>
  <c r="C942" i="35"/>
  <c r="C974" i="35"/>
  <c r="C1006" i="35"/>
  <c r="C1035" i="35"/>
  <c r="C1051" i="35"/>
  <c r="C1067" i="35"/>
  <c r="C1083" i="35"/>
  <c r="C1099" i="35"/>
  <c r="C1115" i="35"/>
  <c r="C1131" i="35"/>
  <c r="C1147" i="35"/>
  <c r="C1163" i="35"/>
  <c r="C1179" i="35"/>
  <c r="C1195" i="35"/>
  <c r="C1211" i="35"/>
  <c r="C1227" i="35"/>
  <c r="C1243" i="35"/>
  <c r="C1259" i="35"/>
  <c r="C1275" i="35"/>
  <c r="C1291" i="35"/>
  <c r="C1307" i="35"/>
  <c r="C1323" i="35"/>
  <c r="C1339" i="35"/>
  <c r="C1355" i="35"/>
  <c r="C1371" i="35"/>
  <c r="C1387" i="35"/>
  <c r="C1403" i="35"/>
  <c r="C1419" i="35"/>
  <c r="C1435" i="35"/>
  <c r="C1451" i="35"/>
  <c r="C1467" i="35"/>
  <c r="C1483" i="35"/>
  <c r="C1499" i="35"/>
  <c r="C1515" i="35"/>
  <c r="C1531" i="35"/>
  <c r="C1547" i="35"/>
  <c r="C1563" i="35"/>
  <c r="C1579" i="35"/>
  <c r="C1595" i="35"/>
  <c r="C1611" i="35"/>
  <c r="C1627" i="35"/>
  <c r="C1643" i="35"/>
  <c r="C1659" i="35"/>
  <c r="C1675" i="35"/>
  <c r="C1691" i="35"/>
  <c r="C1707" i="35"/>
  <c r="C1723" i="35"/>
  <c r="C1739" i="35"/>
  <c r="C1755" i="35"/>
  <c r="C1771" i="35"/>
  <c r="C1787" i="35"/>
  <c r="C1803" i="35"/>
  <c r="C1819" i="35"/>
  <c r="C1835" i="35"/>
  <c r="C1851" i="35"/>
  <c r="C1867" i="35"/>
  <c r="C1883" i="35"/>
  <c r="C1899" i="35"/>
  <c r="C1915" i="35"/>
  <c r="C1931" i="35"/>
  <c r="C1947" i="35"/>
  <c r="C1963" i="35"/>
  <c r="C1979" i="35"/>
  <c r="C1995" i="35"/>
  <c r="C2011" i="35"/>
  <c r="C2027" i="35"/>
  <c r="C2043" i="35"/>
  <c r="C2057" i="35"/>
  <c r="C2065" i="35"/>
  <c r="C2073" i="35"/>
  <c r="C2081" i="35"/>
  <c r="C2089" i="35"/>
  <c r="C2097" i="35"/>
  <c r="C2105" i="35"/>
  <c r="C2113" i="35"/>
  <c r="C2121" i="35"/>
  <c r="C2129" i="35"/>
  <c r="C2137" i="35"/>
  <c r="C2145" i="35"/>
  <c r="C2153" i="35"/>
  <c r="C2161" i="35"/>
  <c r="C2169" i="35"/>
  <c r="C2177" i="35"/>
  <c r="C2185" i="35"/>
  <c r="C2193" i="35"/>
  <c r="C2201" i="35"/>
  <c r="C2209" i="35"/>
  <c r="C2217" i="35"/>
  <c r="C2225" i="35"/>
  <c r="C2233" i="35"/>
  <c r="C2241" i="35"/>
  <c r="C2249" i="35"/>
  <c r="C2257" i="35"/>
  <c r="C2265" i="35"/>
  <c r="C2273" i="35"/>
  <c r="C2281" i="35"/>
  <c r="C2289" i="35"/>
  <c r="C2297" i="35"/>
  <c r="C2305" i="35"/>
  <c r="C2313" i="35"/>
  <c r="C2321" i="35"/>
  <c r="C2329" i="35"/>
  <c r="C2337" i="35"/>
  <c r="C2345" i="35"/>
  <c r="C2353" i="35"/>
  <c r="C2361" i="35"/>
  <c r="C2369" i="35"/>
  <c r="C2377" i="35"/>
  <c r="C2385" i="35"/>
  <c r="C2393" i="35"/>
  <c r="C2401" i="35"/>
  <c r="C2409" i="35"/>
  <c r="C2417" i="35"/>
  <c r="C2425" i="35"/>
  <c r="C2433" i="35"/>
  <c r="C2441" i="35"/>
  <c r="C2449" i="35"/>
  <c r="C2457" i="35"/>
  <c r="C2465" i="35"/>
  <c r="C2473" i="35"/>
  <c r="C2481" i="35"/>
  <c r="C2489" i="35"/>
  <c r="C2497" i="35"/>
  <c r="C2505" i="35"/>
  <c r="C2513" i="35"/>
  <c r="C2521" i="35"/>
  <c r="C2529" i="35"/>
  <c r="C2537" i="35"/>
  <c r="C2545" i="35"/>
  <c r="C2553" i="35"/>
  <c r="C2561" i="35"/>
  <c r="C2569" i="35"/>
  <c r="C2577" i="35"/>
  <c r="C2585" i="35"/>
  <c r="C2593" i="35"/>
  <c r="C2601" i="35"/>
  <c r="C2609" i="35"/>
  <c r="C2617" i="35"/>
  <c r="C2625" i="35"/>
  <c r="C2633" i="35"/>
  <c r="C2641" i="35"/>
  <c r="C2649" i="35"/>
  <c r="C2657" i="35"/>
  <c r="C2665" i="35"/>
  <c r="C2673" i="35"/>
  <c r="C2681" i="35"/>
  <c r="C2689" i="35"/>
  <c r="C2697" i="35"/>
  <c r="C2705" i="35"/>
  <c r="C2713" i="35"/>
  <c r="C2721" i="35"/>
  <c r="C2729" i="35"/>
  <c r="C2737" i="35"/>
  <c r="C2745" i="35"/>
  <c r="C2753" i="35"/>
  <c r="C2761" i="35"/>
  <c r="C2769" i="35"/>
  <c r="C2777" i="35"/>
  <c r="C2785" i="35"/>
  <c r="C2793" i="35"/>
  <c r="C2801" i="35"/>
  <c r="C2809" i="35"/>
  <c r="C2817" i="35"/>
  <c r="C2825" i="35"/>
  <c r="C2833" i="35"/>
  <c r="C2841" i="35"/>
  <c r="C2849" i="35"/>
  <c r="C2857" i="35"/>
  <c r="C2865" i="35"/>
  <c r="C2873" i="35"/>
  <c r="C2881" i="35"/>
  <c r="C2889" i="35"/>
  <c r="C2897" i="35"/>
  <c r="C2905" i="35"/>
  <c r="C2913" i="35"/>
  <c r="C2921" i="35"/>
  <c r="C2929" i="35"/>
  <c r="C2937" i="35"/>
  <c r="C2945" i="35"/>
  <c r="C2953" i="35"/>
  <c r="C2961" i="35"/>
  <c r="C7394" i="35"/>
  <c r="C7386" i="35"/>
  <c r="C7378" i="35"/>
  <c r="C7370" i="35"/>
  <c r="C7362" i="35"/>
  <c r="C7354" i="35"/>
  <c r="C7346" i="35"/>
  <c r="C7338" i="35"/>
  <c r="C7330" i="35"/>
  <c r="C7322" i="35"/>
  <c r="C7314" i="35"/>
  <c r="C7306" i="35"/>
  <c r="C7298" i="35"/>
  <c r="C7290" i="35"/>
  <c r="C7282" i="35"/>
  <c r="C7274" i="35"/>
  <c r="C7266" i="35"/>
  <c r="C7258" i="35"/>
  <c r="C7250" i="35"/>
  <c r="C7242" i="35"/>
  <c r="C7234" i="35"/>
  <c r="C7226" i="35"/>
  <c r="C7218" i="35"/>
  <c r="C7210" i="35"/>
  <c r="C7202" i="35"/>
  <c r="C7194" i="35"/>
  <c r="C7186" i="35"/>
  <c r="C7178" i="35"/>
  <c r="C7170" i="35"/>
  <c r="C7162" i="35"/>
  <c r="C7154" i="35"/>
  <c r="C7146" i="35"/>
  <c r="C7138" i="35"/>
  <c r="C7130" i="35"/>
  <c r="C7122" i="35"/>
  <c r="C7114" i="35"/>
  <c r="C7106" i="35"/>
  <c r="C7098" i="35"/>
  <c r="C7090" i="35"/>
  <c r="C7082" i="35"/>
  <c r="C7074" i="35"/>
  <c r="C7066" i="35"/>
  <c r="C7058" i="35"/>
  <c r="C7050" i="35"/>
  <c r="C7042" i="35"/>
  <c r="C7034" i="35"/>
  <c r="C7026" i="35"/>
  <c r="C7018" i="35"/>
  <c r="C7010" i="35"/>
  <c r="C7002" i="35"/>
  <c r="C6994" i="35"/>
  <c r="C6986" i="35"/>
  <c r="C6978" i="35"/>
  <c r="C6970" i="35"/>
  <c r="C6962" i="35"/>
  <c r="C6954" i="35"/>
  <c r="C6946" i="35"/>
  <c r="C6938" i="35"/>
  <c r="C6930" i="35"/>
  <c r="C6922" i="35"/>
  <c r="C6914" i="35"/>
  <c r="C6906" i="35"/>
  <c r="C6898" i="35"/>
  <c r="C6890" i="35"/>
  <c r="C6882" i="35"/>
  <c r="C6874" i="35"/>
  <c r="C6866" i="35"/>
  <c r="C6858" i="35"/>
  <c r="C6850" i="35"/>
  <c r="C6842" i="35"/>
  <c r="C6834" i="35"/>
  <c r="C6826" i="35"/>
  <c r="C6818" i="35"/>
  <c r="C6810" i="35"/>
  <c r="C6802" i="35"/>
  <c r="C6794" i="35"/>
  <c r="C6786" i="35"/>
  <c r="C6778" i="35"/>
  <c r="C6770" i="35"/>
  <c r="C6762" i="35"/>
  <c r="C6754" i="35"/>
  <c r="C6746" i="35"/>
  <c r="C6738" i="35"/>
  <c r="C6730" i="35"/>
  <c r="C6722" i="35"/>
  <c r="C6714" i="35"/>
  <c r="C6706" i="35"/>
  <c r="C6698" i="35"/>
  <c r="C6690" i="35"/>
  <c r="C6682" i="35"/>
  <c r="C6674" i="35"/>
  <c r="C6666" i="35"/>
  <c r="C6658" i="35"/>
  <c r="C6650" i="35"/>
  <c r="C6642" i="35"/>
  <c r="C6634" i="35"/>
  <c r="C6626" i="35"/>
  <c r="C6618" i="35"/>
  <c r="C6610" i="35"/>
  <c r="C6602" i="35"/>
  <c r="C6594" i="35"/>
  <c r="C6586" i="35"/>
  <c r="C6578" i="35"/>
  <c r="C6570" i="35"/>
  <c r="C6562" i="35"/>
  <c r="C6554" i="35"/>
  <c r="C6546" i="35"/>
  <c r="C6538" i="35"/>
  <c r="C6530" i="35"/>
  <c r="C6522" i="35"/>
  <c r="C6514" i="35"/>
  <c r="C6506" i="35"/>
  <c r="C6498" i="35"/>
  <c r="C6490" i="35"/>
  <c r="C6482" i="35"/>
  <c r="C6474" i="35"/>
  <c r="C6466" i="35"/>
  <c r="C6458" i="35"/>
  <c r="C6450" i="35"/>
  <c r="C6442" i="35"/>
  <c r="C6434" i="35"/>
  <c r="C6426" i="35"/>
  <c r="C6418" i="35"/>
  <c r="C6410" i="35"/>
  <c r="C6402" i="35"/>
  <c r="C6394" i="35"/>
  <c r="C6386" i="35"/>
  <c r="C6378" i="35"/>
  <c r="C6370" i="35"/>
  <c r="C6362" i="35"/>
  <c r="C6354" i="35"/>
  <c r="C6346" i="35"/>
  <c r="C6338" i="35"/>
  <c r="C6330" i="35"/>
  <c r="C6322" i="35"/>
  <c r="C6314" i="35"/>
  <c r="C6306" i="35"/>
  <c r="C6298" i="35"/>
  <c r="C6290" i="35"/>
  <c r="C6282" i="35"/>
  <c r="C6274" i="35"/>
  <c r="C6266" i="35"/>
  <c r="C6258" i="35"/>
  <c r="C6250" i="35"/>
  <c r="C6242" i="35"/>
  <c r="C6234" i="35"/>
  <c r="C6226" i="35"/>
  <c r="C6218" i="35"/>
  <c r="C6210" i="35"/>
  <c r="C6202" i="35"/>
  <c r="C6194" i="35"/>
  <c r="C6186" i="35"/>
  <c r="C6178" i="35"/>
  <c r="C6170" i="35"/>
  <c r="C6162" i="35"/>
  <c r="C6154" i="35"/>
  <c r="C6146" i="35"/>
  <c r="C6138" i="35"/>
  <c r="C6130" i="35"/>
  <c r="C6122" i="35"/>
  <c r="C6114" i="35"/>
  <c r="C6106" i="35"/>
  <c r="C6098" i="35"/>
  <c r="C6090" i="35"/>
  <c r="C6082" i="35"/>
  <c r="C6074" i="35"/>
  <c r="C6066" i="35"/>
  <c r="C6058" i="35"/>
  <c r="C6050" i="35"/>
  <c r="C6042" i="35"/>
  <c r="C6034" i="35"/>
  <c r="C6026" i="35"/>
  <c r="C6018" i="35"/>
  <c r="C6010" i="35"/>
  <c r="C6002" i="35"/>
  <c r="C5994" i="35"/>
  <c r="C5986" i="35"/>
  <c r="C5978" i="35"/>
  <c r="C5970" i="35"/>
  <c r="C5962" i="35"/>
  <c r="C5954" i="35"/>
  <c r="C5946" i="35"/>
  <c r="C5938" i="35"/>
  <c r="C5930" i="35"/>
  <c r="C5922" i="35"/>
  <c r="C5914" i="35"/>
  <c r="C5906" i="35"/>
  <c r="C5898" i="35"/>
  <c r="C5890" i="35"/>
  <c r="C5882" i="35"/>
  <c r="C5874" i="35"/>
  <c r="C5866" i="35"/>
  <c r="C5858" i="35"/>
  <c r="C5850" i="35"/>
  <c r="C5842" i="35"/>
  <c r="C5834" i="35"/>
  <c r="C5826" i="35"/>
  <c r="C5818" i="35"/>
  <c r="C5810" i="35"/>
  <c r="C5802" i="35"/>
  <c r="C5794" i="35"/>
  <c r="C5786" i="35"/>
  <c r="C5778" i="35"/>
  <c r="C5770" i="35"/>
  <c r="C5762" i="35"/>
  <c r="C5754" i="35"/>
  <c r="C5746" i="35"/>
  <c r="C5738" i="35"/>
  <c r="C5730" i="35"/>
  <c r="C5722" i="35"/>
  <c r="C5714" i="35"/>
  <c r="C5706" i="35"/>
  <c r="C5698" i="35"/>
  <c r="C5690" i="35"/>
  <c r="C5682" i="35"/>
  <c r="C5674" i="35"/>
  <c r="C5666" i="35"/>
  <c r="C5658" i="35"/>
  <c r="C5650" i="35"/>
  <c r="C5642" i="35"/>
  <c r="C5634" i="35"/>
  <c r="C5626" i="35"/>
  <c r="C5618" i="35"/>
  <c r="C5610" i="35"/>
  <c r="C5602" i="35"/>
  <c r="C5594" i="35"/>
  <c r="C5586" i="35"/>
  <c r="C5578" i="35"/>
  <c r="C5570" i="35"/>
  <c r="C5562" i="35"/>
  <c r="C5554" i="35"/>
  <c r="C5546" i="35"/>
  <c r="C5538" i="35"/>
  <c r="C5530" i="35"/>
  <c r="C5522" i="35"/>
  <c r="C5514" i="35"/>
  <c r="C5506" i="35"/>
  <c r="C5498" i="35"/>
  <c r="C5490" i="35"/>
  <c r="C5482" i="35"/>
  <c r="C5474" i="35"/>
  <c r="C5466" i="35"/>
  <c r="C5458" i="35"/>
  <c r="C5450" i="35"/>
  <c r="C5442" i="35"/>
  <c r="C5434" i="35"/>
  <c r="C5426" i="35"/>
  <c r="C5418" i="35"/>
  <c r="C5410" i="35"/>
  <c r="C5402" i="35"/>
  <c r="C5394" i="35"/>
  <c r="C5386" i="35"/>
  <c r="C5378" i="35"/>
  <c r="C5370" i="35"/>
  <c r="C5362" i="35"/>
  <c r="C5354" i="35"/>
  <c r="C5346" i="35"/>
  <c r="C5338" i="35"/>
  <c r="C5330" i="35"/>
  <c r="C5322" i="35"/>
  <c r="C5314" i="35"/>
  <c r="C5306" i="35"/>
  <c r="C5298" i="35"/>
  <c r="C5290" i="35"/>
  <c r="C5282" i="35"/>
  <c r="C5274" i="35"/>
  <c r="C5266" i="35"/>
  <c r="C5258" i="35"/>
  <c r="C5250" i="35"/>
  <c r="C5242" i="35"/>
  <c r="C5234" i="35"/>
  <c r="C5226" i="35"/>
  <c r="C5218" i="35"/>
  <c r="C5210" i="35"/>
  <c r="C5202" i="35"/>
  <c r="C5194" i="35"/>
  <c r="C5186" i="35"/>
  <c r="C5178" i="35"/>
  <c r="C5170" i="35"/>
  <c r="C5162" i="35"/>
  <c r="C5154" i="35"/>
  <c r="C5146" i="35"/>
  <c r="C5138" i="35"/>
  <c r="C5130" i="35"/>
  <c r="C5122" i="35"/>
  <c r="C5114" i="35"/>
  <c r="C5106" i="35"/>
  <c r="C5098" i="35"/>
  <c r="C5090" i="35"/>
  <c r="C5082" i="35"/>
  <c r="C5074" i="35"/>
  <c r="C5066" i="35"/>
  <c r="C5058" i="35"/>
  <c r="C5050" i="35"/>
  <c r="C5042" i="35"/>
  <c r="C5034" i="35"/>
  <c r="C5026" i="35"/>
  <c r="C5018" i="35"/>
  <c r="C5010" i="35"/>
  <c r="C5002" i="35"/>
  <c r="C4994" i="35"/>
  <c r="C4986" i="35"/>
  <c r="C4978" i="35"/>
  <c r="C4970" i="35"/>
  <c r="C4962" i="35"/>
  <c r="C4954" i="35"/>
  <c r="C4946" i="35"/>
  <c r="C4938" i="35"/>
  <c r="C4930" i="35"/>
  <c r="C4922" i="35"/>
  <c r="C4914" i="35"/>
  <c r="C4906" i="35"/>
  <c r="C4898" i="35"/>
  <c r="C4890" i="35"/>
  <c r="C4882" i="35"/>
  <c r="C4874" i="35"/>
  <c r="C4866" i="35"/>
  <c r="C4858" i="35"/>
  <c r="C4850" i="35"/>
  <c r="C4842" i="35"/>
  <c r="C4834" i="35"/>
  <c r="C4826" i="35"/>
  <c r="C4818" i="35"/>
  <c r="C4810" i="35"/>
  <c r="C4802" i="35"/>
  <c r="C4794" i="35"/>
  <c r="C4786" i="35"/>
  <c r="C4778" i="35"/>
  <c r="C4770" i="35"/>
  <c r="C4762" i="35"/>
  <c r="C4754" i="35"/>
  <c r="C4746" i="35"/>
  <c r="C4738" i="35"/>
  <c r="C4730" i="35"/>
  <c r="C4722" i="35"/>
  <c r="C4714" i="35"/>
  <c r="C4706" i="35"/>
  <c r="C4698" i="35"/>
  <c r="C4690" i="35"/>
  <c r="C4682" i="35"/>
  <c r="C4674" i="35"/>
  <c r="C4666" i="35"/>
  <c r="C4658" i="35"/>
  <c r="C4650" i="35"/>
  <c r="C4642" i="35"/>
  <c r="C4634" i="35"/>
  <c r="C4626" i="35"/>
  <c r="C4618" i="35"/>
  <c r="C4610" i="35"/>
  <c r="C4602" i="35"/>
  <c r="C4594" i="35"/>
  <c r="C4586" i="35"/>
  <c r="C4578" i="35"/>
  <c r="C4570" i="35"/>
  <c r="C4562" i="35"/>
  <c r="C4554" i="35"/>
  <c r="C4546" i="35"/>
  <c r="C4538" i="35"/>
  <c r="C4530" i="35"/>
  <c r="C4522" i="35"/>
  <c r="C4514" i="35"/>
  <c r="C4506" i="35"/>
  <c r="C4498" i="35"/>
  <c r="C4490" i="35"/>
  <c r="C4482" i="35"/>
  <c r="C4474" i="35"/>
  <c r="C4466" i="35"/>
  <c r="C4458" i="35"/>
  <c r="C4450" i="35"/>
  <c r="C4442" i="35"/>
  <c r="C4434" i="35"/>
  <c r="C4426" i="35"/>
  <c r="C4418" i="35"/>
  <c r="C4410" i="35"/>
  <c r="C4402" i="35"/>
  <c r="C4394" i="35"/>
  <c r="C4386" i="35"/>
  <c r="C4378" i="35"/>
  <c r="C4370" i="35"/>
  <c r="C4362" i="35"/>
  <c r="C4354" i="35"/>
  <c r="C4346" i="35"/>
  <c r="C4338" i="35"/>
  <c r="C4330" i="35"/>
  <c r="C4322" i="35"/>
  <c r="C4314" i="35"/>
  <c r="C4306" i="35"/>
  <c r="C4298" i="35"/>
  <c r="C4290" i="35"/>
  <c r="C4282" i="35"/>
  <c r="C4274" i="35"/>
  <c r="C4266" i="35"/>
  <c r="C4258" i="35"/>
  <c r="C4250" i="35"/>
  <c r="C4242" i="35"/>
  <c r="C4234" i="35"/>
  <c r="C4226" i="35"/>
  <c r="C4218" i="35"/>
  <c r="C4210" i="35"/>
  <c r="C4202" i="35"/>
  <c r="C4194" i="35"/>
  <c r="C4186" i="35"/>
  <c r="C4178" i="35"/>
  <c r="C4170" i="35"/>
  <c r="C4162" i="35"/>
  <c r="C4154" i="35"/>
  <c r="C4146" i="35"/>
  <c r="C4138" i="35"/>
  <c r="C4130" i="35"/>
  <c r="C4122" i="35"/>
  <c r="C4114" i="35"/>
  <c r="C4106" i="35"/>
  <c r="C4093" i="35"/>
  <c r="C4077" i="35"/>
  <c r="C4061" i="35"/>
  <c r="C4045" i="35"/>
  <c r="C4029" i="35"/>
  <c r="C4013" i="35"/>
  <c r="C3997" i="35"/>
  <c r="C3981" i="35"/>
  <c r="C3965" i="35"/>
  <c r="C3949" i="35"/>
  <c r="C3933" i="35"/>
  <c r="C3917" i="35"/>
  <c r="C3901" i="35"/>
  <c r="C3885" i="35"/>
  <c r="C3869" i="35"/>
  <c r="C3853" i="35"/>
  <c r="C3837" i="35"/>
  <c r="C3821" i="35"/>
  <c r="C3805" i="35"/>
  <c r="C3789" i="35"/>
  <c r="C3773" i="35"/>
  <c r="C3757" i="35"/>
  <c r="C3741" i="35"/>
  <c r="C3725" i="35"/>
  <c r="C3709" i="35"/>
  <c r="C3693" i="35"/>
  <c r="C3677" i="35"/>
  <c r="C3661" i="35"/>
  <c r="C3645" i="35"/>
  <c r="C3629" i="35"/>
  <c r="C3613" i="35"/>
  <c r="C3597" i="35"/>
  <c r="C3581" i="35"/>
  <c r="C3565" i="35"/>
  <c r="C3549" i="35"/>
  <c r="C3533" i="35"/>
  <c r="C3517" i="35"/>
  <c r="C3501" i="35"/>
  <c r="C3485" i="35"/>
  <c r="C3469" i="35"/>
  <c r="C3453" i="35"/>
  <c r="C3437" i="35"/>
  <c r="C3421" i="35"/>
  <c r="C3405" i="35"/>
  <c r="C3389" i="35"/>
  <c r="C3373" i="35"/>
  <c r="C3357" i="35"/>
  <c r="C3341" i="35"/>
  <c r="C3325" i="35"/>
  <c r="C3309" i="35"/>
  <c r="C3293" i="35"/>
  <c r="C3277" i="35"/>
  <c r="C3261" i="35"/>
  <c r="C3245" i="35"/>
  <c r="C3229" i="35"/>
  <c r="C3213" i="35"/>
  <c r="C3197" i="35"/>
  <c r="C3181" i="35"/>
  <c r="C3165" i="35"/>
  <c r="C3149" i="35"/>
  <c r="C3133" i="35"/>
  <c r="C3117" i="35"/>
  <c r="C3101" i="35"/>
  <c r="C3085" i="35"/>
  <c r="C3069" i="35"/>
  <c r="C3053" i="35"/>
  <c r="C3037" i="35"/>
  <c r="C3021" i="35"/>
  <c r="C3005" i="35"/>
  <c r="C2989" i="35"/>
  <c r="C2973" i="35"/>
  <c r="C3977" i="35"/>
  <c r="C4212" i="35"/>
  <c r="C4636" i="35"/>
  <c r="C4892" i="35"/>
  <c r="C5148" i="35"/>
  <c r="C4216" i="35"/>
  <c r="C4728" i="35"/>
  <c r="C5236" i="35"/>
  <c r="C5492" i="35"/>
  <c r="C5748" i="35"/>
  <c r="C5956" i="35"/>
  <c r="C6084" i="35"/>
  <c r="C6212" i="35"/>
  <c r="C6340" i="35"/>
  <c r="C6468" i="35"/>
  <c r="C6596" i="35"/>
  <c r="C6724" i="35"/>
  <c r="C6852" i="35"/>
  <c r="C6980" i="35"/>
  <c r="C7108" i="35"/>
  <c r="C7236" i="35"/>
  <c r="C7316" i="35"/>
  <c r="C7096" i="35"/>
  <c r="C6840" i="35"/>
  <c r="C6584" i="35"/>
  <c r="C6328" i="35"/>
  <c r="C6072" i="35"/>
  <c r="C5816" i="35"/>
  <c r="C5560" i="35"/>
  <c r="C5304" i="35"/>
  <c r="C4864" i="35"/>
  <c r="C4352" i="35"/>
  <c r="C7392" i="35"/>
  <c r="C7248" i="35"/>
  <c r="C6992" i="35"/>
  <c r="C6736" i="35"/>
  <c r="C6480" i="35"/>
  <c r="C6224" i="35"/>
  <c r="C5968" i="35"/>
  <c r="C5712" i="35"/>
  <c r="C5456" i="35"/>
  <c r="C5168" i="35"/>
  <c r="C4752" i="35"/>
  <c r="C4496" i="35"/>
  <c r="C4240" i="35"/>
  <c r="C3409" i="35"/>
  <c r="C104" i="35"/>
  <c r="C120" i="35"/>
  <c r="C136" i="35"/>
  <c r="C152" i="35"/>
  <c r="C168" i="35"/>
  <c r="C184" i="35"/>
  <c r="C200" i="35"/>
  <c r="C216" i="35"/>
  <c r="C232" i="35"/>
  <c r="C248" i="35"/>
  <c r="C264" i="35"/>
  <c r="C125" i="35"/>
  <c r="C157" i="35"/>
  <c r="C189" i="35"/>
  <c r="C221" i="35"/>
  <c r="C253" i="35"/>
  <c r="C275" i="35"/>
  <c r="C291" i="35"/>
  <c r="C307" i="35"/>
  <c r="C323" i="35"/>
  <c r="C339" i="35"/>
  <c r="C355" i="35"/>
  <c r="C371" i="35"/>
  <c r="C387" i="35"/>
  <c r="C403" i="35"/>
  <c r="C419" i="35"/>
  <c r="C435" i="35"/>
  <c r="C451" i="35"/>
  <c r="C467" i="35"/>
  <c r="C483" i="35"/>
  <c r="C499" i="35"/>
  <c r="C515" i="35"/>
  <c r="C139" i="35"/>
  <c r="C203" i="35"/>
  <c r="C266" i="35"/>
  <c r="C298" i="35"/>
  <c r="C330" i="35"/>
  <c r="C362" i="35"/>
  <c r="C394" i="35"/>
  <c r="C426" i="35"/>
  <c r="C458" i="35"/>
  <c r="C490" i="35"/>
  <c r="C521" i="35"/>
  <c r="C537" i="35"/>
  <c r="C553" i="35"/>
  <c r="C569" i="35"/>
  <c r="C585" i="35"/>
  <c r="C601" i="35"/>
  <c r="C617" i="35"/>
  <c r="C633" i="35"/>
  <c r="C649" i="35"/>
  <c r="C665" i="35"/>
  <c r="C681" i="35"/>
  <c r="C697" i="35"/>
  <c r="C713" i="35"/>
  <c r="C729" i="35"/>
  <c r="C745" i="35"/>
  <c r="C761" i="35"/>
  <c r="C777" i="35"/>
  <c r="C793" i="35"/>
  <c r="C809" i="35"/>
  <c r="C825" i="35"/>
  <c r="C841" i="35"/>
  <c r="C857" i="35"/>
  <c r="C873" i="35"/>
  <c r="C889" i="35"/>
  <c r="C905" i="35"/>
  <c r="C921" i="35"/>
  <c r="C937" i="35"/>
  <c r="C953" i="35"/>
  <c r="C969" i="35"/>
  <c r="C985" i="35"/>
  <c r="C1001" i="35"/>
  <c r="C1017" i="35"/>
  <c r="C103" i="35"/>
  <c r="C231" i="35"/>
  <c r="C312" i="35"/>
  <c r="C376" i="35"/>
  <c r="C440" i="35"/>
  <c r="C504" i="35"/>
  <c r="C544" i="35"/>
  <c r="C576" i="35"/>
  <c r="C608" i="35"/>
  <c r="C640" i="35"/>
  <c r="C672" i="35"/>
  <c r="C704" i="35"/>
  <c r="C736" i="35"/>
  <c r="C768" i="35"/>
  <c r="C800" i="35"/>
  <c r="C832" i="35"/>
  <c r="C864" i="35"/>
  <c r="C896" i="35"/>
  <c r="C928" i="35"/>
  <c r="C960" i="35"/>
  <c r="C992" i="35"/>
  <c r="C1024" i="35"/>
  <c r="C1044" i="35"/>
  <c r="C1060" i="35"/>
  <c r="C1076" i="35"/>
  <c r="C1092" i="35"/>
  <c r="C1108" i="35"/>
  <c r="C1124" i="35"/>
  <c r="C1140" i="35"/>
  <c r="C1156" i="35"/>
  <c r="C1172" i="35"/>
  <c r="C1188" i="35"/>
  <c r="C1204" i="35"/>
  <c r="C1220" i="35"/>
  <c r="C1236" i="35"/>
  <c r="C1252" i="35"/>
  <c r="C1268" i="35"/>
  <c r="C1284" i="35"/>
  <c r="C1300" i="35"/>
  <c r="C1316" i="35"/>
  <c r="C1332" i="35"/>
  <c r="C1348" i="35"/>
  <c r="C1364" i="35"/>
  <c r="C1380" i="35"/>
  <c r="C1396" i="35"/>
  <c r="C1412" i="35"/>
  <c r="C1428" i="35"/>
  <c r="C1444" i="35"/>
  <c r="C1460" i="35"/>
  <c r="C1476" i="35"/>
  <c r="C1488" i="35"/>
  <c r="C1496" i="35"/>
  <c r="C1504" i="35"/>
  <c r="C1512" i="35"/>
  <c r="C1520" i="35"/>
  <c r="C1528" i="35"/>
  <c r="C1536" i="35"/>
  <c r="C1544" i="35"/>
  <c r="C1552" i="35"/>
  <c r="C1560" i="35"/>
  <c r="C1568" i="35"/>
  <c r="C1576" i="35"/>
  <c r="C1584" i="35"/>
  <c r="C1592" i="35"/>
  <c r="C1600" i="35"/>
  <c r="C1608" i="35"/>
  <c r="C1616" i="35"/>
  <c r="C1624" i="35"/>
  <c r="C1632" i="35"/>
  <c r="C1640" i="35"/>
  <c r="C1648" i="35"/>
  <c r="C1656" i="35"/>
  <c r="C1664" i="35"/>
  <c r="C1672" i="35"/>
  <c r="C1680" i="35"/>
  <c r="C1688" i="35"/>
  <c r="C1696" i="35"/>
  <c r="C1704" i="35"/>
  <c r="C1712" i="35"/>
  <c r="C1720" i="35"/>
  <c r="C1728" i="35"/>
  <c r="C1736" i="35"/>
  <c r="C1744" i="35"/>
  <c r="C1752" i="35"/>
  <c r="C1760" i="35"/>
  <c r="C1768" i="35"/>
  <c r="C1776" i="35"/>
  <c r="C1784" i="35"/>
  <c r="C1792" i="35"/>
  <c r="C1800" i="35"/>
  <c r="C1808" i="35"/>
  <c r="C1816" i="35"/>
  <c r="C1824" i="35"/>
  <c r="C1832" i="35"/>
  <c r="C1840" i="35"/>
  <c r="C1848" i="35"/>
  <c r="C1856" i="35"/>
  <c r="C1864" i="35"/>
  <c r="C1872" i="35"/>
  <c r="C1880" i="35"/>
  <c r="C1888" i="35"/>
  <c r="C1896" i="35"/>
  <c r="C1904" i="35"/>
  <c r="C1912" i="35"/>
  <c r="C1920" i="35"/>
  <c r="C1928" i="35"/>
  <c r="C1936" i="35"/>
  <c r="C1944" i="35"/>
  <c r="C1952" i="35"/>
  <c r="C1960" i="35"/>
  <c r="C1968" i="35"/>
  <c r="C1976" i="35"/>
  <c r="C1984" i="35"/>
  <c r="C1992" i="35"/>
  <c r="C2000" i="35"/>
  <c r="C2008" i="35"/>
  <c r="C2016" i="35"/>
  <c r="C2024" i="35"/>
  <c r="C2032" i="35"/>
  <c r="C2040" i="35"/>
  <c r="C2048" i="35"/>
  <c r="C111" i="35"/>
  <c r="C239" i="35"/>
  <c r="C316" i="35"/>
  <c r="C380" i="35"/>
  <c r="C444" i="35"/>
  <c r="C508" i="35"/>
  <c r="C546" i="35"/>
  <c r="C578" i="35"/>
  <c r="C610" i="35"/>
  <c r="C642" i="35"/>
  <c r="C674" i="35"/>
  <c r="C706" i="35"/>
  <c r="C738" i="35"/>
  <c r="C770" i="35"/>
  <c r="C802" i="35"/>
  <c r="C834" i="35"/>
  <c r="C866" i="35"/>
  <c r="C898" i="35"/>
  <c r="C930" i="35"/>
  <c r="C962" i="35"/>
  <c r="C994" i="35"/>
  <c r="C1026" i="35"/>
  <c r="C1045" i="35"/>
  <c r="C1061" i="35"/>
  <c r="C1077" i="35"/>
  <c r="C1093" i="35"/>
  <c r="C1109" i="35"/>
  <c r="C1125" i="35"/>
  <c r="C1141" i="35"/>
  <c r="C1157" i="35"/>
  <c r="C1173" i="35"/>
  <c r="C1189" i="35"/>
  <c r="C1205" i="35"/>
  <c r="C1221" i="35"/>
  <c r="C1237" i="35"/>
  <c r="C1253" i="35"/>
  <c r="C1269" i="35"/>
  <c r="C1285" i="35"/>
  <c r="C1301" i="35"/>
  <c r="C1317" i="35"/>
  <c r="C1333" i="35"/>
  <c r="C1349" i="35"/>
  <c r="C1365" i="35"/>
  <c r="C1381" i="35"/>
  <c r="C1397" i="35"/>
  <c r="C1413" i="35"/>
  <c r="C1429" i="35"/>
  <c r="C1445" i="35"/>
  <c r="C1461" i="35"/>
  <c r="C1477" i="35"/>
  <c r="C1493" i="35"/>
  <c r="C1509" i="35"/>
  <c r="C1525" i="35"/>
  <c r="C1541" i="35"/>
  <c r="C1557" i="35"/>
  <c r="C1573" i="35"/>
  <c r="C1589" i="35"/>
  <c r="C1605" i="35"/>
  <c r="C1621" i="35"/>
  <c r="C1637" i="35"/>
  <c r="C1653" i="35"/>
  <c r="C1669" i="35"/>
  <c r="C1685" i="35"/>
  <c r="C1701" i="35"/>
  <c r="C1717" i="35"/>
  <c r="C1733" i="35"/>
  <c r="C1749" i="35"/>
  <c r="C1765" i="35"/>
  <c r="C1781" i="35"/>
  <c r="C1797" i="35"/>
  <c r="C1813" i="35"/>
  <c r="C1829" i="35"/>
  <c r="C1845" i="35"/>
  <c r="C1861" i="35"/>
  <c r="C1877" i="35"/>
  <c r="C1893" i="35"/>
  <c r="C1909" i="35"/>
  <c r="C1925" i="35"/>
  <c r="C1941" i="35"/>
  <c r="C1957" i="35"/>
  <c r="C1973" i="35"/>
  <c r="C1989" i="35"/>
  <c r="C2005" i="35"/>
  <c r="C2021" i="35"/>
  <c r="C2037" i="35"/>
  <c r="C2053" i="35"/>
  <c r="C2062" i="35"/>
  <c r="C2070" i="35"/>
  <c r="C2078" i="35"/>
  <c r="C2086" i="35"/>
  <c r="C2094" i="35"/>
  <c r="C2102" i="35"/>
  <c r="C2110" i="35"/>
  <c r="C2118" i="35"/>
  <c r="C2126" i="35"/>
  <c r="C2134" i="35"/>
  <c r="C2142" i="35"/>
  <c r="C2150" i="35"/>
  <c r="C2158" i="35"/>
  <c r="C2166" i="35"/>
  <c r="C2174" i="35"/>
  <c r="C2182" i="35"/>
  <c r="C2190" i="35"/>
  <c r="C2198" i="35"/>
  <c r="C2206" i="35"/>
  <c r="C2214" i="35"/>
  <c r="C2222" i="35"/>
  <c r="C2230" i="35"/>
  <c r="C2238" i="35"/>
  <c r="C2246" i="35"/>
  <c r="C2254" i="35"/>
  <c r="C2262" i="35"/>
  <c r="C2270" i="35"/>
  <c r="C2278" i="35"/>
  <c r="C2286" i="35"/>
  <c r="C2294" i="35"/>
  <c r="C2302" i="35"/>
  <c r="C2310" i="35"/>
  <c r="C2318" i="35"/>
  <c r="C2326" i="35"/>
  <c r="C2334" i="35"/>
  <c r="C2342" i="35"/>
  <c r="C2350" i="35"/>
  <c r="C2358" i="35"/>
  <c r="C2366" i="35"/>
  <c r="C2374" i="35"/>
  <c r="C2382" i="35"/>
  <c r="C2390" i="35"/>
  <c r="C2398" i="35"/>
  <c r="C2406" i="35"/>
  <c r="C2414" i="35"/>
  <c r="C2422" i="35"/>
  <c r="C2430" i="35"/>
  <c r="C2438" i="35"/>
  <c r="C2446" i="35"/>
  <c r="C2454" i="35"/>
  <c r="C2462" i="35"/>
  <c r="C2470" i="35"/>
  <c r="C2478" i="35"/>
  <c r="C2486" i="35"/>
  <c r="C2494" i="35"/>
  <c r="C2502" i="35"/>
  <c r="C2510" i="35"/>
  <c r="C2518" i="35"/>
  <c r="C2526" i="35"/>
  <c r="C2534" i="35"/>
  <c r="C2542" i="35"/>
  <c r="C2550" i="35"/>
  <c r="C2558" i="35"/>
  <c r="C2566" i="35"/>
  <c r="C2574" i="35"/>
  <c r="C2582" i="35"/>
  <c r="C2590" i="35"/>
  <c r="C2598" i="35"/>
  <c r="C2606" i="35"/>
  <c r="C2614" i="35"/>
  <c r="C2622" i="35"/>
  <c r="C2630" i="35"/>
  <c r="C2646" i="35"/>
  <c r="C2662" i="35"/>
  <c r="C2678" i="35"/>
  <c r="C2694" i="35"/>
  <c r="C2710" i="35"/>
  <c r="C2726" i="35"/>
  <c r="C2742" i="35"/>
  <c r="C2758" i="35"/>
  <c r="C2774" i="35"/>
  <c r="C2790" i="35"/>
  <c r="C2806" i="35"/>
  <c r="C2822" i="35"/>
  <c r="C2838" i="35"/>
  <c r="C2854" i="35"/>
  <c r="C2870" i="35"/>
  <c r="C2886" i="35"/>
  <c r="C2902" i="35"/>
  <c r="C2918" i="35"/>
  <c r="C2934" i="35"/>
  <c r="C2950" i="35"/>
  <c r="C2966" i="35"/>
  <c r="C2982" i="35"/>
  <c r="C2998" i="35"/>
  <c r="C3014" i="35"/>
  <c r="C3030" i="35"/>
  <c r="C3046" i="35"/>
  <c r="C3062" i="35"/>
  <c r="C3078" i="35"/>
  <c r="C3094" i="35"/>
  <c r="C3110" i="35"/>
  <c r="C3126" i="35"/>
  <c r="C3142" i="35"/>
  <c r="C3158" i="35"/>
  <c r="C3174" i="35"/>
  <c r="C3190" i="35"/>
  <c r="C3206" i="35"/>
  <c r="C3222" i="35"/>
  <c r="C3238" i="35"/>
  <c r="C3254" i="35"/>
  <c r="C3270" i="35"/>
  <c r="C3286" i="35"/>
  <c r="C3302" i="35"/>
  <c r="C3318" i="35"/>
  <c r="C3334" i="35"/>
  <c r="C3350" i="35"/>
  <c r="C3366" i="35"/>
  <c r="C3382" i="35"/>
  <c r="C3398" i="35"/>
  <c r="C3414" i="35"/>
  <c r="C3430" i="35"/>
  <c r="C3446" i="35"/>
  <c r="C3462" i="35"/>
  <c r="C3478" i="35"/>
  <c r="C3494" i="35"/>
  <c r="C3510" i="35"/>
  <c r="C3526" i="35"/>
  <c r="C3542" i="35"/>
  <c r="C3558" i="35"/>
  <c r="C3574" i="35"/>
  <c r="C3590" i="35"/>
  <c r="C3606" i="35"/>
  <c r="C3622" i="35"/>
  <c r="C3638" i="35"/>
  <c r="C3654" i="35"/>
  <c r="C3670" i="35"/>
  <c r="C3686" i="35"/>
  <c r="C3702" i="35"/>
  <c r="C3718" i="35"/>
  <c r="C3734" i="35"/>
  <c r="C3750" i="35"/>
  <c r="C3766" i="35"/>
  <c r="C3782" i="35"/>
  <c r="C3798" i="35"/>
  <c r="C3814" i="35"/>
  <c r="C3830" i="35"/>
  <c r="C3846" i="35"/>
  <c r="C3862" i="35"/>
  <c r="C3878" i="35"/>
  <c r="C3894" i="35"/>
  <c r="C3910" i="35"/>
  <c r="C3926" i="35"/>
  <c r="C3942" i="35"/>
  <c r="C3958" i="35"/>
  <c r="C3974" i="35"/>
  <c r="C3990" i="35"/>
  <c r="C4006" i="35"/>
  <c r="C4022" i="35"/>
  <c r="C4038" i="35"/>
  <c r="C4054" i="35"/>
  <c r="C4070" i="35"/>
  <c r="C4086" i="35"/>
  <c r="C4102" i="35"/>
  <c r="C420" i="35"/>
  <c r="C598" i="35"/>
  <c r="C726" i="35"/>
  <c r="C854" i="35"/>
  <c r="C982" i="35"/>
  <c r="C1071" i="35"/>
  <c r="C1135" i="35"/>
  <c r="C1199" i="35"/>
  <c r="C1263" i="35"/>
  <c r="C1327" i="35"/>
  <c r="C1391" i="35"/>
  <c r="C1455" i="35"/>
  <c r="C1519" i="35"/>
  <c r="C1583" i="35"/>
  <c r="C1647" i="35"/>
  <c r="C1711" i="35"/>
  <c r="C1775" i="35"/>
  <c r="C1839" i="35"/>
  <c r="C1903" i="35"/>
  <c r="C1967" i="35"/>
  <c r="C2031" i="35"/>
  <c r="C2075" i="35"/>
  <c r="C2107" i="35"/>
  <c r="C2139" i="35"/>
  <c r="C2171" i="35"/>
  <c r="C2203" i="35"/>
  <c r="C2235" i="35"/>
  <c r="C2267" i="35"/>
  <c r="C2299" i="35"/>
  <c r="C2331" i="35"/>
  <c r="C2363" i="35"/>
  <c r="C2395" i="35"/>
  <c r="C2427" i="35"/>
  <c r="C2459" i="35"/>
  <c r="C2491" i="35"/>
  <c r="C2523" i="35"/>
  <c r="C2555" i="35"/>
  <c r="C2587" i="35"/>
  <c r="C2619" i="35"/>
  <c r="C2651" i="35"/>
  <c r="C2683" i="35"/>
  <c r="C2715" i="35"/>
  <c r="C2747" i="35"/>
  <c r="C2779" i="35"/>
  <c r="C2811" i="35"/>
  <c r="C2843" i="35"/>
  <c r="C2875" i="35"/>
  <c r="C2907" i="35"/>
  <c r="C2939" i="35"/>
  <c r="C2967" i="35"/>
  <c r="C2983" i="35"/>
  <c r="C2999" i="35"/>
  <c r="C3015" i="35"/>
  <c r="C3031" i="35"/>
  <c r="C3047" i="35"/>
  <c r="C3063" i="35"/>
  <c r="C3079" i="35"/>
  <c r="C3095" i="35"/>
  <c r="C3111" i="35"/>
  <c r="C3127" i="35"/>
  <c r="C3143" i="35"/>
  <c r="C3159" i="35"/>
  <c r="C3175" i="35"/>
  <c r="C3191" i="35"/>
  <c r="C3207" i="35"/>
  <c r="C3223" i="35"/>
  <c r="C3239" i="35"/>
  <c r="C3255" i="35"/>
  <c r="C3271" i="35"/>
  <c r="C3287" i="35"/>
  <c r="C3303" i="35"/>
  <c r="C3319" i="35"/>
  <c r="C3335" i="35"/>
  <c r="C3351" i="35"/>
  <c r="C3367" i="35"/>
  <c r="C3383" i="35"/>
  <c r="C3399" i="35"/>
  <c r="C3415" i="35"/>
  <c r="C3431" i="35"/>
  <c r="C3447" i="35"/>
  <c r="C3463" i="35"/>
  <c r="C3479" i="35"/>
  <c r="C3495" i="35"/>
  <c r="C3511" i="35"/>
  <c r="C3527" i="35"/>
  <c r="C3543" i="35"/>
  <c r="C3559" i="35"/>
  <c r="C3575" i="35"/>
  <c r="C3591" i="35"/>
  <c r="C3607" i="35"/>
  <c r="C3623" i="35"/>
  <c r="C3639" i="35"/>
  <c r="C3655" i="35"/>
  <c r="C3671" i="35"/>
  <c r="C3687" i="35"/>
  <c r="C3703" i="35"/>
  <c r="C3719" i="35"/>
  <c r="C3735" i="35"/>
  <c r="C3751" i="35"/>
  <c r="C3767" i="35"/>
  <c r="C3783" i="35"/>
  <c r="C3799" i="35"/>
  <c r="C3815" i="35"/>
  <c r="C3831" i="35"/>
  <c r="C3847" i="35"/>
  <c r="C3863" i="35"/>
  <c r="C3879" i="35"/>
  <c r="C3895" i="35"/>
  <c r="C3911" i="35"/>
  <c r="C3927" i="35"/>
  <c r="C3943" i="35"/>
  <c r="C3959" i="35"/>
  <c r="C3975" i="35"/>
  <c r="C3991" i="35"/>
  <c r="C4007" i="35"/>
  <c r="C4023" i="35"/>
  <c r="C4039" i="35"/>
  <c r="C4055" i="35"/>
  <c r="C4071" i="35"/>
  <c r="C4087" i="35"/>
  <c r="C4103" i="35"/>
  <c r="C4111" i="35"/>
  <c r="C4119" i="35"/>
  <c r="C4127" i="35"/>
  <c r="C4135" i="35"/>
  <c r="C4143" i="35"/>
  <c r="C4151" i="35"/>
  <c r="C4159" i="35"/>
  <c r="C4167" i="35"/>
  <c r="C4175" i="35"/>
  <c r="C4183" i="35"/>
  <c r="C4191" i="35"/>
  <c r="C4199" i="35"/>
  <c r="C4207" i="35"/>
  <c r="C4215" i="35"/>
  <c r="C4223" i="35"/>
  <c r="C4231" i="35"/>
  <c r="C4239" i="35"/>
  <c r="C4247" i="35"/>
  <c r="C4255" i="35"/>
  <c r="C4263" i="35"/>
  <c r="C4271" i="35"/>
  <c r="C4279" i="35"/>
  <c r="C4287" i="35"/>
  <c r="C4295" i="35"/>
  <c r="C4303" i="35"/>
  <c r="C4311" i="35"/>
  <c r="C4319" i="35"/>
  <c r="C4327" i="35"/>
  <c r="C4335" i="35"/>
  <c r="C4343" i="35"/>
  <c r="C4351" i="35"/>
  <c r="C4359" i="35"/>
  <c r="C4367" i="35"/>
  <c r="C4375" i="35"/>
  <c r="C4383" i="35"/>
  <c r="C4391" i="35"/>
  <c r="C4399" i="35"/>
  <c r="C4407" i="35"/>
  <c r="C4415" i="35"/>
  <c r="C4423" i="35"/>
  <c r="C4431" i="35"/>
  <c r="C4439" i="35"/>
  <c r="C4447" i="35"/>
  <c r="C4455" i="35"/>
  <c r="C4463" i="35"/>
  <c r="C4471" i="35"/>
  <c r="C4479" i="35"/>
  <c r="C4487" i="35"/>
  <c r="C4495" i="35"/>
  <c r="C4503" i="35"/>
  <c r="C4511" i="35"/>
  <c r="C4519" i="35"/>
  <c r="C4527" i="35"/>
  <c r="C4535" i="35"/>
  <c r="C4543" i="35"/>
  <c r="C4551" i="35"/>
  <c r="C4559" i="35"/>
  <c r="C4567" i="35"/>
  <c r="C4575" i="35"/>
  <c r="C4583" i="35"/>
  <c r="C4591" i="35"/>
  <c r="C4599" i="35"/>
  <c r="C4607" i="35"/>
  <c r="C4615" i="35"/>
  <c r="C4623" i="35"/>
  <c r="C4631" i="35"/>
  <c r="C4639" i="35"/>
  <c r="C4647" i="35"/>
  <c r="C4655" i="35"/>
  <c r="C4663" i="35"/>
  <c r="C4671" i="35"/>
  <c r="C4679" i="35"/>
  <c r="C4687" i="35"/>
  <c r="C4695" i="35"/>
  <c r="C4703" i="35"/>
  <c r="C4711" i="35"/>
  <c r="C4719" i="35"/>
  <c r="C4727" i="35"/>
  <c r="C4735" i="35"/>
  <c r="C4743" i="35"/>
  <c r="C4751" i="35"/>
  <c r="C4759" i="35"/>
  <c r="C4767" i="35"/>
  <c r="C4775" i="35"/>
  <c r="C4783" i="35"/>
  <c r="C4791" i="35"/>
  <c r="C4799" i="35"/>
  <c r="C4807" i="35"/>
  <c r="C4815" i="35"/>
  <c r="C4823" i="35"/>
  <c r="C4831" i="35"/>
  <c r="C4839" i="35"/>
  <c r="C4847" i="35"/>
  <c r="C4855" i="35"/>
  <c r="C4863" i="35"/>
  <c r="C4871" i="35"/>
  <c r="C4879" i="35"/>
  <c r="C4887" i="35"/>
  <c r="C4895" i="35"/>
  <c r="C4903" i="35"/>
  <c r="C4911" i="35"/>
  <c r="C4919" i="35"/>
  <c r="C4927" i="35"/>
  <c r="C4935" i="35"/>
  <c r="C4943" i="35"/>
  <c r="C4951" i="35"/>
  <c r="C4959" i="35"/>
  <c r="C4967" i="35"/>
  <c r="C4975" i="35"/>
  <c r="C4983" i="35"/>
  <c r="C4991" i="35"/>
  <c r="C4999" i="35"/>
  <c r="C5007" i="35"/>
  <c r="C5015" i="35"/>
  <c r="C5023" i="35"/>
  <c r="C5031" i="35"/>
  <c r="C5039" i="35"/>
  <c r="C5047" i="35"/>
  <c r="C5055" i="35"/>
  <c r="C5063" i="35"/>
  <c r="C5071" i="35"/>
  <c r="C5079" i="35"/>
  <c r="C5087" i="35"/>
  <c r="C5095" i="35"/>
  <c r="C5103" i="35"/>
  <c r="C5111" i="35"/>
  <c r="C5119" i="35"/>
  <c r="C5127" i="35"/>
  <c r="C5135" i="35"/>
  <c r="C5143" i="35"/>
  <c r="C5151" i="35"/>
  <c r="C5159" i="35"/>
  <c r="C5167" i="35"/>
  <c r="C5175" i="35"/>
  <c r="C5183" i="35"/>
  <c r="C5191" i="35"/>
  <c r="C5199" i="35"/>
  <c r="C5207" i="35"/>
  <c r="C5215" i="35"/>
  <c r="C5223" i="35"/>
  <c r="C5231" i="35"/>
  <c r="C5239" i="35"/>
  <c r="C5247" i="35"/>
  <c r="C5255" i="35"/>
  <c r="C5263" i="35"/>
  <c r="C5271" i="35"/>
  <c r="C5279" i="35"/>
  <c r="C5287" i="35"/>
  <c r="C5295" i="35"/>
  <c r="C5303" i="35"/>
  <c r="C5311" i="35"/>
  <c r="C5319" i="35"/>
  <c r="C5327" i="35"/>
  <c r="C5335" i="35"/>
  <c r="C5343" i="35"/>
  <c r="C5351" i="35"/>
  <c r="C5359" i="35"/>
  <c r="C5367" i="35"/>
  <c r="C5375" i="35"/>
  <c r="C5383" i="35"/>
  <c r="C5391" i="35"/>
  <c r="C5399" i="35"/>
  <c r="C5407" i="35"/>
  <c r="C5415" i="35"/>
  <c r="C5423" i="35"/>
  <c r="C5431" i="35"/>
  <c r="C5439" i="35"/>
  <c r="C5447" i="35"/>
  <c r="C5455" i="35"/>
  <c r="C5463" i="35"/>
  <c r="C5471" i="35"/>
  <c r="C5479" i="35"/>
  <c r="C5487" i="35"/>
  <c r="C5495" i="35"/>
  <c r="C5503" i="35"/>
  <c r="C5511" i="35"/>
  <c r="C5519" i="35"/>
  <c r="C5527" i="35"/>
  <c r="C5535" i="35"/>
  <c r="C5543" i="35"/>
  <c r="C5551" i="35"/>
  <c r="C5559" i="35"/>
  <c r="C5567" i="35"/>
  <c r="C5575" i="35"/>
  <c r="C5583" i="35"/>
  <c r="C5591" i="35"/>
  <c r="C5599" i="35"/>
  <c r="C5607" i="35"/>
  <c r="C5615" i="35"/>
  <c r="C5623" i="35"/>
  <c r="C5631" i="35"/>
  <c r="C5639" i="35"/>
  <c r="C5647" i="35"/>
  <c r="C5655" i="35"/>
  <c r="C5663" i="35"/>
  <c r="C5671" i="35"/>
  <c r="C5679" i="35"/>
  <c r="C5687" i="35"/>
  <c r="C5695" i="35"/>
  <c r="C5703" i="35"/>
  <c r="C5711" i="35"/>
  <c r="C5719" i="35"/>
  <c r="C5727" i="35"/>
  <c r="C5735" i="35"/>
  <c r="C5743" i="35"/>
  <c r="C5751" i="35"/>
  <c r="C5759" i="35"/>
  <c r="C5767" i="35"/>
  <c r="C5775" i="35"/>
  <c r="C5783" i="35"/>
  <c r="C5791" i="35"/>
  <c r="C5799" i="35"/>
  <c r="C5807" i="35"/>
  <c r="C5815" i="35"/>
  <c r="C5823" i="35"/>
  <c r="C5831" i="35"/>
  <c r="C5839" i="35"/>
  <c r="C5847" i="35"/>
  <c r="C5855" i="35"/>
  <c r="C5863" i="35"/>
  <c r="C5871" i="35"/>
  <c r="C5879" i="35"/>
  <c r="C5887" i="35"/>
  <c r="C5895" i="35"/>
  <c r="C5903" i="35"/>
  <c r="C5911" i="35"/>
  <c r="C5919" i="35"/>
  <c r="C5927" i="35"/>
  <c r="C5935" i="35"/>
  <c r="C5943" i="35"/>
  <c r="C5951" i="35"/>
  <c r="C5959" i="35"/>
  <c r="C5967" i="35"/>
  <c r="C5975" i="35"/>
  <c r="C5983" i="35"/>
  <c r="C5991" i="35"/>
  <c r="C5999" i="35"/>
  <c r="C6007" i="35"/>
  <c r="C6015" i="35"/>
  <c r="C6023" i="35"/>
  <c r="C6031" i="35"/>
  <c r="C6039" i="35"/>
  <c r="C6047" i="35"/>
  <c r="C6055" i="35"/>
  <c r="C6063" i="35"/>
  <c r="C6071" i="35"/>
  <c r="C6079" i="35"/>
  <c r="C6087" i="35"/>
  <c r="C6095" i="35"/>
  <c r="C6103" i="35"/>
  <c r="C6111" i="35"/>
  <c r="C6119" i="35"/>
  <c r="C6127" i="35"/>
  <c r="C6135" i="35"/>
  <c r="C6143" i="35"/>
  <c r="C6151" i="35"/>
  <c r="C6159" i="35"/>
  <c r="C6167" i="35"/>
  <c r="C6175" i="35"/>
  <c r="C6183" i="35"/>
  <c r="C6191" i="35"/>
  <c r="C6199" i="35"/>
  <c r="C6207" i="35"/>
  <c r="C6215" i="35"/>
  <c r="C6223" i="35"/>
  <c r="C6231" i="35"/>
  <c r="C6239" i="35"/>
  <c r="C6247" i="35"/>
  <c r="C6255" i="35"/>
  <c r="C6263" i="35"/>
  <c r="C6271" i="35"/>
  <c r="C6279" i="35"/>
  <c r="C6287" i="35"/>
  <c r="C6295" i="35"/>
  <c r="C6303" i="35"/>
  <c r="C6311" i="35"/>
  <c r="C6319" i="35"/>
  <c r="C6327" i="35"/>
  <c r="C6335" i="35"/>
  <c r="C6343" i="35"/>
  <c r="C6351" i="35"/>
  <c r="C6359" i="35"/>
  <c r="C6367" i="35"/>
  <c r="C6375" i="35"/>
  <c r="C6383" i="35"/>
  <c r="C6391" i="35"/>
  <c r="C6399" i="35"/>
  <c r="C6407" i="35"/>
  <c r="C6415" i="35"/>
  <c r="C6423" i="35"/>
  <c r="C6431" i="35"/>
  <c r="C6439" i="35"/>
  <c r="C6447" i="35"/>
  <c r="C6455" i="35"/>
  <c r="C6463" i="35"/>
  <c r="C6471" i="35"/>
  <c r="C6479" i="35"/>
  <c r="C6487" i="35"/>
  <c r="C6495" i="35"/>
  <c r="C6503" i="35"/>
  <c r="C6511" i="35"/>
  <c r="C6519" i="35"/>
  <c r="C6527" i="35"/>
  <c r="C6535" i="35"/>
  <c r="C6543" i="35"/>
  <c r="C6551" i="35"/>
  <c r="C6559" i="35"/>
  <c r="C6567" i="35"/>
  <c r="C6575" i="35"/>
  <c r="C6583" i="35"/>
  <c r="C6591" i="35"/>
  <c r="C6599" i="35"/>
  <c r="C6607" i="35"/>
  <c r="C6615" i="35"/>
  <c r="C6623" i="35"/>
  <c r="C6631" i="35"/>
  <c r="C6639" i="35"/>
  <c r="C6647" i="35"/>
  <c r="C6655" i="35"/>
  <c r="C6663" i="35"/>
  <c r="C6671" i="35"/>
  <c r="C6679" i="35"/>
  <c r="C6687" i="35"/>
  <c r="C6695" i="35"/>
  <c r="C6703" i="35"/>
  <c r="C6711" i="35"/>
  <c r="C6719" i="35"/>
  <c r="C6727" i="35"/>
  <c r="C6735" i="35"/>
  <c r="C6743" i="35"/>
  <c r="C6751" i="35"/>
  <c r="C6759" i="35"/>
  <c r="C6767" i="35"/>
  <c r="C6775" i="35"/>
  <c r="C6783" i="35"/>
  <c r="C6791" i="35"/>
  <c r="C6799" i="35"/>
  <c r="C6807" i="35"/>
  <c r="C6815" i="35"/>
  <c r="C6823" i="35"/>
  <c r="C6831" i="35"/>
  <c r="C6839" i="35"/>
  <c r="C6847" i="35"/>
  <c r="C6855" i="35"/>
  <c r="C6863" i="35"/>
  <c r="C6871" i="35"/>
  <c r="C6879" i="35"/>
  <c r="C6887" i="35"/>
  <c r="C6895" i="35"/>
  <c r="C6903" i="35"/>
  <c r="C6911" i="35"/>
  <c r="C6919" i="35"/>
  <c r="C6927" i="35"/>
  <c r="C6935" i="35"/>
  <c r="C6943" i="35"/>
  <c r="C6951" i="35"/>
  <c r="C6959" i="35"/>
  <c r="C6967" i="35"/>
  <c r="C6975" i="35"/>
  <c r="C6983" i="35"/>
  <c r="C6991" i="35"/>
  <c r="C6999" i="35"/>
  <c r="C7007" i="35"/>
  <c r="C7015" i="35"/>
  <c r="C7023" i="35"/>
  <c r="C7031" i="35"/>
  <c r="C7039" i="35"/>
  <c r="C7047" i="35"/>
  <c r="C7055" i="35"/>
  <c r="C7063" i="35"/>
  <c r="C7071" i="35"/>
  <c r="C7079" i="35"/>
  <c r="C7087" i="35"/>
  <c r="C7095" i="35"/>
  <c r="C7103" i="35"/>
  <c r="C7111" i="35"/>
  <c r="C7119" i="35"/>
  <c r="C7127" i="35"/>
  <c r="C7135" i="35"/>
  <c r="C7143" i="35"/>
  <c r="C7151" i="35"/>
  <c r="C7159" i="35"/>
  <c r="C7167" i="35"/>
  <c r="C7175" i="35"/>
  <c r="C7183" i="35"/>
  <c r="C7191" i="35"/>
  <c r="C7199" i="35"/>
  <c r="C7207" i="35"/>
  <c r="C7215" i="35"/>
  <c r="C7223" i="35"/>
  <c r="C7231" i="35"/>
  <c r="C7239" i="35"/>
  <c r="C7247" i="35"/>
  <c r="C7255" i="35"/>
  <c r="C7263" i="35"/>
  <c r="C7271" i="35"/>
  <c r="C7279" i="35"/>
  <c r="C7287" i="35"/>
  <c r="C7295" i="35"/>
  <c r="C7303" i="35"/>
  <c r="C7311" i="35"/>
  <c r="C7319" i="35"/>
  <c r="C7327" i="35"/>
  <c r="C7335" i="35"/>
  <c r="C7343" i="35"/>
  <c r="C7351" i="35"/>
  <c r="C7359" i="35"/>
  <c r="C7367" i="35"/>
  <c r="C7375" i="35"/>
  <c r="C7383" i="35"/>
  <c r="C7391" i="35"/>
  <c r="C7399" i="35"/>
  <c r="C223" i="35"/>
  <c r="C372" i="35"/>
  <c r="C500" i="35"/>
  <c r="C574" i="35"/>
  <c r="C638" i="35"/>
  <c r="C702" i="35"/>
  <c r="C766" i="35"/>
  <c r="C830" i="35"/>
  <c r="C894" i="35"/>
  <c r="C958" i="35"/>
  <c r="C1022" i="35"/>
  <c r="C1059" i="35"/>
  <c r="C1091" i="35"/>
  <c r="C1123" i="35"/>
  <c r="C1155" i="35"/>
  <c r="C1187" i="35"/>
  <c r="C1219" i="35"/>
  <c r="C1251" i="35"/>
  <c r="C1283" i="35"/>
  <c r="C1315" i="35"/>
  <c r="C1347" i="35"/>
  <c r="C1379" i="35"/>
  <c r="C1411" i="35"/>
  <c r="C1443" i="35"/>
  <c r="C1475" i="35"/>
  <c r="C1507" i="35"/>
  <c r="C1539" i="35"/>
  <c r="C1571" i="35"/>
  <c r="C1603" i="35"/>
  <c r="C1635" i="35"/>
  <c r="C1667" i="35"/>
  <c r="C1699" i="35"/>
  <c r="C1731" i="35"/>
  <c r="C1763" i="35"/>
  <c r="C1795" i="35"/>
  <c r="C1827" i="35"/>
  <c r="C1859" i="35"/>
  <c r="C1891" i="35"/>
  <c r="C1923" i="35"/>
  <c r="C1955" i="35"/>
  <c r="C1987" i="35"/>
  <c r="C2019" i="35"/>
  <c r="C2051" i="35"/>
  <c r="C2069" i="35"/>
  <c r="C2085" i="35"/>
  <c r="C2101" i="35"/>
  <c r="C2117" i="35"/>
  <c r="C2133" i="35"/>
  <c r="C2149" i="35"/>
  <c r="C2165" i="35"/>
  <c r="C2181" i="35"/>
  <c r="C2197" i="35"/>
  <c r="C2213" i="35"/>
  <c r="C2229" i="35"/>
  <c r="C2245" i="35"/>
  <c r="C2261" i="35"/>
  <c r="C2277" i="35"/>
  <c r="C2293" i="35"/>
  <c r="C2309" i="35"/>
  <c r="C2325" i="35"/>
  <c r="C2341" i="35"/>
  <c r="C2357" i="35"/>
  <c r="C2373" i="35"/>
  <c r="C2389" i="35"/>
  <c r="C2405" i="35"/>
  <c r="C2421" i="35"/>
  <c r="C2437" i="35"/>
  <c r="C2453" i="35"/>
  <c r="C2469" i="35"/>
  <c r="C2485" i="35"/>
  <c r="C2501" i="35"/>
  <c r="C2517" i="35"/>
  <c r="C2533" i="35"/>
  <c r="C2549" i="35"/>
  <c r="C2565" i="35"/>
  <c r="C2581" i="35"/>
  <c r="C2597" i="35"/>
  <c r="C2613" i="35"/>
  <c r="C2629" i="35"/>
  <c r="C2645" i="35"/>
  <c r="C2661" i="35"/>
  <c r="C2677" i="35"/>
  <c r="C2693" i="35"/>
  <c r="C2709" i="35"/>
  <c r="C2725" i="35"/>
  <c r="C2741" i="35"/>
  <c r="C2757" i="35"/>
  <c r="C2773" i="35"/>
  <c r="C2789" i="35"/>
  <c r="C2805" i="35"/>
  <c r="C2821" i="35"/>
  <c r="C2837" i="35"/>
  <c r="C2853" i="35"/>
  <c r="C2869" i="35"/>
  <c r="C2885" i="35"/>
  <c r="C2901" i="35"/>
  <c r="C2917" i="35"/>
  <c r="C2933" i="35"/>
  <c r="C2949" i="35"/>
  <c r="C7398" i="35"/>
  <c r="C7382" i="35"/>
  <c r="C7366" i="35"/>
  <c r="C7350" i="35"/>
  <c r="C7334" i="35"/>
  <c r="C7318" i="35"/>
  <c r="C7302" i="35"/>
  <c r="C7286" i="35"/>
  <c r="C7270" i="35"/>
  <c r="C7254" i="35"/>
  <c r="C7238" i="35"/>
  <c r="C7222" i="35"/>
  <c r="C7206" i="35"/>
  <c r="C7190" i="35"/>
  <c r="C7174" i="35"/>
  <c r="C7158" i="35"/>
  <c r="C7142" i="35"/>
  <c r="C7126" i="35"/>
  <c r="C7110" i="35"/>
  <c r="C7094" i="35"/>
  <c r="C7078" i="35"/>
  <c r="C7062" i="35"/>
  <c r="C7046" i="35"/>
  <c r="C7030" i="35"/>
  <c r="C7014" i="35"/>
  <c r="C6998" i="35"/>
  <c r="C6982" i="35"/>
  <c r="C6966" i="35"/>
  <c r="C6950" i="35"/>
  <c r="C6934" i="35"/>
  <c r="C6918" i="35"/>
  <c r="C6902" i="35"/>
  <c r="C6886" i="35"/>
  <c r="C6870" i="35"/>
  <c r="C6854" i="35"/>
  <c r="C6838" i="35"/>
  <c r="C6822" i="35"/>
  <c r="C6806" i="35"/>
  <c r="C6790" i="35"/>
  <c r="C6774" i="35"/>
  <c r="C6758" i="35"/>
  <c r="C6742" i="35"/>
  <c r="C6726" i="35"/>
  <c r="C6710" i="35"/>
  <c r="C6694" i="35"/>
  <c r="C6678" i="35"/>
  <c r="C6662" i="35"/>
  <c r="C6646" i="35"/>
  <c r="C6630" i="35"/>
  <c r="C6614" i="35"/>
  <c r="C6598" i="35"/>
  <c r="C6582" i="35"/>
  <c r="C6566" i="35"/>
  <c r="C6550" i="35"/>
  <c r="C6534" i="35"/>
  <c r="C6518" i="35"/>
  <c r="C6502" i="35"/>
  <c r="C6486" i="35"/>
  <c r="C6470" i="35"/>
  <c r="C6454" i="35"/>
  <c r="C6438" i="35"/>
  <c r="C6422" i="35"/>
  <c r="C6406" i="35"/>
  <c r="C6390" i="35"/>
  <c r="C6374" i="35"/>
  <c r="C6358" i="35"/>
  <c r="C6342" i="35"/>
  <c r="C6326" i="35"/>
  <c r="C6310" i="35"/>
  <c r="C6294" i="35"/>
  <c r="C6278" i="35"/>
  <c r="C6262" i="35"/>
  <c r="C6246" i="35"/>
  <c r="C6230" i="35"/>
  <c r="C6214" i="35"/>
  <c r="C6198" i="35"/>
  <c r="C6182" i="35"/>
  <c r="C6166" i="35"/>
  <c r="C6150" i="35"/>
  <c r="C6134" i="35"/>
  <c r="C6118" i="35"/>
  <c r="C6102" i="35"/>
  <c r="C6086" i="35"/>
  <c r="C6070" i="35"/>
  <c r="C6054" i="35"/>
  <c r="C6038" i="35"/>
  <c r="C6022" i="35"/>
  <c r="C6006" i="35"/>
  <c r="C5990" i="35"/>
  <c r="C5974" i="35"/>
  <c r="C5958" i="35"/>
  <c r="C5942" i="35"/>
  <c r="C5926" i="35"/>
  <c r="C5910" i="35"/>
  <c r="C5894" i="35"/>
  <c r="C5878" i="35"/>
  <c r="C5862" i="35"/>
  <c r="C5846" i="35"/>
  <c r="C5830" i="35"/>
  <c r="C5814" i="35"/>
  <c r="C5798" i="35"/>
  <c r="C5782" i="35"/>
  <c r="C5766" i="35"/>
  <c r="C5750" i="35"/>
  <c r="C5734" i="35"/>
  <c r="C5718" i="35"/>
  <c r="C5702" i="35"/>
  <c r="C5686" i="35"/>
  <c r="C5670" i="35"/>
  <c r="C5654" i="35"/>
  <c r="C5638" i="35"/>
  <c r="C5622" i="35"/>
  <c r="C5606" i="35"/>
  <c r="C5590" i="35"/>
  <c r="C5574" i="35"/>
  <c r="C5558" i="35"/>
  <c r="C5542" i="35"/>
  <c r="C5526" i="35"/>
  <c r="C5510" i="35"/>
  <c r="C5494" i="35"/>
  <c r="C5478" i="35"/>
  <c r="C5462" i="35"/>
  <c r="C5446" i="35"/>
  <c r="C5430" i="35"/>
  <c r="C5414" i="35"/>
  <c r="C5398" i="35"/>
  <c r="C5382" i="35"/>
  <c r="C5366" i="35"/>
  <c r="C5350" i="35"/>
  <c r="C5334" i="35"/>
  <c r="C5318" i="35"/>
  <c r="C5302" i="35"/>
  <c r="C5286" i="35"/>
  <c r="C5270" i="35"/>
  <c r="C5254" i="35"/>
  <c r="C5238" i="35"/>
  <c r="C5222" i="35"/>
  <c r="C5206" i="35"/>
  <c r="C5190" i="35"/>
  <c r="C5174" i="35"/>
  <c r="C5158" i="35"/>
  <c r="C5142" i="35"/>
  <c r="C5126" i="35"/>
  <c r="C5110" i="35"/>
  <c r="C5094" i="35"/>
  <c r="C5078" i="35"/>
  <c r="C5062" i="35"/>
  <c r="C5046" i="35"/>
  <c r="C5030" i="35"/>
  <c r="C5014" i="35"/>
  <c r="C4998" i="35"/>
  <c r="C4982" i="35"/>
  <c r="C4966" i="35"/>
  <c r="C4950" i="35"/>
  <c r="C4934" i="35"/>
  <c r="C4918" i="35"/>
  <c r="C4902" i="35"/>
  <c r="C4886" i="35"/>
  <c r="C4870" i="35"/>
  <c r="C4854" i="35"/>
  <c r="C4838" i="35"/>
  <c r="C4822" i="35"/>
  <c r="C4806" i="35"/>
  <c r="C4790" i="35"/>
  <c r="C4774" i="35"/>
  <c r="C4758" i="35"/>
  <c r="C4742" i="35"/>
  <c r="C4726" i="35"/>
  <c r="C4710" i="35"/>
  <c r="C4694" i="35"/>
  <c r="C4678" i="35"/>
  <c r="C4662" i="35"/>
  <c r="C4646" i="35"/>
  <c r="C4630" i="35"/>
  <c r="C4614" i="35"/>
  <c r="C4598" i="35"/>
  <c r="C4582" i="35"/>
  <c r="C4566" i="35"/>
  <c r="C4550" i="35"/>
  <c r="C4534" i="35"/>
  <c r="C4518" i="35"/>
  <c r="C4502" i="35"/>
  <c r="C4486" i="35"/>
  <c r="C4470" i="35"/>
  <c r="C4454" i="35"/>
  <c r="C4438" i="35"/>
  <c r="C4422" i="35"/>
  <c r="C4406" i="35"/>
  <c r="C4390" i="35"/>
  <c r="C4374" i="35"/>
  <c r="C4358" i="35"/>
  <c r="C4342" i="35"/>
  <c r="C4326" i="35"/>
  <c r="C4310" i="35"/>
  <c r="C4294" i="35"/>
  <c r="C4278" i="35"/>
  <c r="C4262" i="35"/>
  <c r="C4246" i="35"/>
  <c r="C4230" i="35"/>
  <c r="C4214" i="35"/>
  <c r="C4198" i="35"/>
  <c r="C4182" i="35"/>
  <c r="C4166" i="35"/>
  <c r="C4150" i="35"/>
  <c r="C4134" i="35"/>
  <c r="C4118" i="35"/>
  <c r="C4101" i="35"/>
  <c r="C4069" i="35"/>
  <c r="C4037" i="35"/>
  <c r="C4005" i="35"/>
  <c r="C3973" i="35"/>
  <c r="C3941" i="35"/>
  <c r="C3909" i="35"/>
  <c r="C3877" i="35"/>
  <c r="C3845" i="35"/>
  <c r="C3813" i="35"/>
  <c r="C3781" i="35"/>
  <c r="C3749" i="35"/>
  <c r="C3717" i="35"/>
  <c r="C3685" i="35"/>
  <c r="C3653" i="35"/>
  <c r="C3621" i="35"/>
  <c r="C3589" i="35"/>
  <c r="C3557" i="35"/>
  <c r="C3525" i="35"/>
  <c r="C3493" i="35"/>
  <c r="C3461" i="35"/>
  <c r="C3429" i="35"/>
  <c r="C3397" i="35"/>
  <c r="C3365" i="35"/>
  <c r="C3333" i="35"/>
  <c r="C3301" i="35"/>
  <c r="C3269" i="35"/>
  <c r="C3237" i="35"/>
  <c r="C3205" i="35"/>
  <c r="C3173" i="35"/>
  <c r="C3141" i="35"/>
  <c r="C3109" i="35"/>
  <c r="C3077" i="35"/>
  <c r="C3045" i="35"/>
  <c r="C3013" i="35"/>
  <c r="C2981" i="35"/>
  <c r="C2638" i="35"/>
  <c r="C2654" i="35"/>
  <c r="C2670" i="35"/>
  <c r="C2686" i="35"/>
  <c r="C2702" i="35"/>
  <c r="C2718" i="35"/>
  <c r="C2734" i="35"/>
  <c r="C2750" i="35"/>
  <c r="C2766" i="35"/>
  <c r="C2782" i="35"/>
  <c r="C2798" i="35"/>
  <c r="C2814" i="35"/>
  <c r="C2830" i="35"/>
  <c r="C2846" i="35"/>
  <c r="C2862" i="35"/>
  <c r="C2878" i="35"/>
  <c r="C2894" i="35"/>
  <c r="C2910" i="35"/>
  <c r="C2926" i="35"/>
  <c r="C2942" i="35"/>
  <c r="C2958" i="35"/>
  <c r="C2974" i="35"/>
  <c r="C2990" i="35"/>
  <c r="C3006" i="35"/>
  <c r="C3022" i="35"/>
  <c r="C3038" i="35"/>
  <c r="C3054" i="35"/>
  <c r="C3070" i="35"/>
  <c r="C3086" i="35"/>
  <c r="C3102" i="35"/>
  <c r="C3118" i="35"/>
  <c r="C3134" i="35"/>
  <c r="C3150" i="35"/>
  <c r="C3166" i="35"/>
  <c r="C3182" i="35"/>
  <c r="C3198" i="35"/>
  <c r="C3214" i="35"/>
  <c r="C3230" i="35"/>
  <c r="C3246" i="35"/>
  <c r="C3262" i="35"/>
  <c r="C3278" i="35"/>
  <c r="C3294" i="35"/>
  <c r="C3310" i="35"/>
  <c r="C3326" i="35"/>
  <c r="C3342" i="35"/>
  <c r="C3358" i="35"/>
  <c r="C3374" i="35"/>
  <c r="C3390" i="35"/>
  <c r="C3406" i="35"/>
  <c r="C3422" i="35"/>
  <c r="C3438" i="35"/>
  <c r="C3454" i="35"/>
  <c r="C3470" i="35"/>
  <c r="C3486" i="35"/>
  <c r="C3502" i="35"/>
  <c r="C3518" i="35"/>
  <c r="C3534" i="35"/>
  <c r="C3550" i="35"/>
  <c r="C3566" i="35"/>
  <c r="C3582" i="35"/>
  <c r="C3598" i="35"/>
  <c r="C3614" i="35"/>
  <c r="C3630" i="35"/>
  <c r="C3646" i="35"/>
  <c r="C3662" i="35"/>
  <c r="C3678" i="35"/>
  <c r="C3694" i="35"/>
  <c r="C3710" i="35"/>
  <c r="C3726" i="35"/>
  <c r="C3742" i="35"/>
  <c r="C3758" i="35"/>
  <c r="C3774" i="35"/>
  <c r="C3790" i="35"/>
  <c r="C3806" i="35"/>
  <c r="C3822" i="35"/>
  <c r="C3838" i="35"/>
  <c r="C3854" i="35"/>
  <c r="C3870" i="35"/>
  <c r="C3886" i="35"/>
  <c r="C3902" i="35"/>
  <c r="C3918" i="35"/>
  <c r="C3934" i="35"/>
  <c r="C3950" i="35"/>
  <c r="C3966" i="35"/>
  <c r="C3982" i="35"/>
  <c r="C3998" i="35"/>
  <c r="C4014" i="35"/>
  <c r="C4030" i="35"/>
  <c r="C4046" i="35"/>
  <c r="C4062" i="35"/>
  <c r="C4078" i="35"/>
  <c r="C4094" i="35"/>
  <c r="C292" i="35"/>
  <c r="C534" i="35"/>
  <c r="C662" i="35"/>
  <c r="C790" i="35"/>
  <c r="C918" i="35"/>
  <c r="C1039" i="35"/>
  <c r="C1103" i="35"/>
  <c r="C1167" i="35"/>
  <c r="C1231" i="35"/>
  <c r="C1295" i="35"/>
  <c r="C1359" i="35"/>
  <c r="C1423" i="35"/>
  <c r="C1487" i="35"/>
  <c r="C1551" i="35"/>
  <c r="C1615" i="35"/>
  <c r="C1679" i="35"/>
  <c r="C1743" i="35"/>
  <c r="C1807" i="35"/>
  <c r="C1871" i="35"/>
  <c r="C1935" i="35"/>
  <c r="C1999" i="35"/>
  <c r="C2059" i="35"/>
  <c r="C2091" i="35"/>
  <c r="C2123" i="35"/>
  <c r="C2155" i="35"/>
  <c r="C2187" i="35"/>
  <c r="C2219" i="35"/>
  <c r="C2251" i="35"/>
  <c r="C2283" i="35"/>
  <c r="C2315" i="35"/>
  <c r="C2347" i="35"/>
  <c r="C2379" i="35"/>
  <c r="C2411" i="35"/>
  <c r="C2443" i="35"/>
  <c r="C2475" i="35"/>
  <c r="C2507" i="35"/>
  <c r="C2539" i="35"/>
  <c r="C2571" i="35"/>
  <c r="C2603" i="35"/>
  <c r="C2635" i="35"/>
  <c r="C2667" i="35"/>
  <c r="C2699" i="35"/>
  <c r="C2731" i="35"/>
  <c r="C2763" i="35"/>
  <c r="C2795" i="35"/>
  <c r="C2827" i="35"/>
  <c r="C2859" i="35"/>
  <c r="C2891" i="35"/>
  <c r="C2923" i="35"/>
  <c r="C2955" i="35"/>
  <c r="C2975" i="35"/>
  <c r="C2991" i="35"/>
  <c r="C3007" i="35"/>
  <c r="C3023" i="35"/>
  <c r="C3039" i="35"/>
  <c r="C3055" i="35"/>
  <c r="C3071" i="35"/>
  <c r="C3087" i="35"/>
  <c r="C3103" i="35"/>
  <c r="C3119" i="35"/>
  <c r="C3135" i="35"/>
  <c r="C3151" i="35"/>
  <c r="C3167" i="35"/>
  <c r="C3183" i="35"/>
  <c r="C3199" i="35"/>
  <c r="C3215" i="35"/>
  <c r="C3231" i="35"/>
  <c r="C3247" i="35"/>
  <c r="C3263" i="35"/>
  <c r="C3279" i="35"/>
  <c r="C3295" i="35"/>
  <c r="C3311" i="35"/>
  <c r="C3327" i="35"/>
  <c r="C3343" i="35"/>
  <c r="C3359" i="35"/>
  <c r="C3375" i="35"/>
  <c r="C3391" i="35"/>
  <c r="C3407" i="35"/>
  <c r="C3423" i="35"/>
  <c r="C3439" i="35"/>
  <c r="C3455" i="35"/>
  <c r="C3471" i="35"/>
  <c r="C3487" i="35"/>
  <c r="C3503" i="35"/>
  <c r="C3519" i="35"/>
  <c r="C3535" i="35"/>
  <c r="C3551" i="35"/>
  <c r="C3567" i="35"/>
  <c r="C3583" i="35"/>
  <c r="C3599" i="35"/>
  <c r="C3615" i="35"/>
  <c r="C3631" i="35"/>
  <c r="C3647" i="35"/>
  <c r="C3663" i="35"/>
  <c r="C3679" i="35"/>
  <c r="C3695" i="35"/>
  <c r="C3711" i="35"/>
  <c r="C3727" i="35"/>
  <c r="C3743" i="35"/>
  <c r="C3759" i="35"/>
  <c r="C3775" i="35"/>
  <c r="C3791" i="35"/>
  <c r="C3807" i="35"/>
  <c r="C3823" i="35"/>
  <c r="C3839" i="35"/>
  <c r="C3855" i="35"/>
  <c r="C3871" i="35"/>
  <c r="C3887" i="35"/>
  <c r="C3903" i="35"/>
  <c r="C3919" i="35"/>
  <c r="C3935" i="35"/>
  <c r="C3951" i="35"/>
  <c r="C3967" i="35"/>
  <c r="C3983" i="35"/>
  <c r="C3999" i="35"/>
  <c r="C4015" i="35"/>
  <c r="C4031" i="35"/>
  <c r="C4047" i="35"/>
  <c r="C4063" i="35"/>
  <c r="C4079" i="35"/>
  <c r="C4095" i="35"/>
  <c r="C4107" i="35"/>
  <c r="C4115" i="35"/>
  <c r="C4123" i="35"/>
  <c r="C4131" i="35"/>
  <c r="C4139" i="35"/>
  <c r="C4147" i="35"/>
  <c r="C4155" i="35"/>
  <c r="C4163" i="35"/>
  <c r="C4171" i="35"/>
  <c r="C4179" i="35"/>
  <c r="C4187" i="35"/>
  <c r="C4195" i="35"/>
  <c r="C4203" i="35"/>
  <c r="C4211" i="35"/>
  <c r="C4219" i="35"/>
  <c r="C4227" i="35"/>
  <c r="C4235" i="35"/>
  <c r="C4243" i="35"/>
  <c r="C4251" i="35"/>
  <c r="C4259" i="35"/>
  <c r="C4267" i="35"/>
  <c r="C4275" i="35"/>
  <c r="C4283" i="35"/>
  <c r="C4291" i="35"/>
  <c r="C4299" i="35"/>
  <c r="C4307" i="35"/>
  <c r="C4315" i="35"/>
  <c r="C4323" i="35"/>
  <c r="C4331" i="35"/>
  <c r="C4339" i="35"/>
  <c r="C4347" i="35"/>
  <c r="C4355" i="35"/>
  <c r="C4363" i="35"/>
  <c r="C4371" i="35"/>
  <c r="C4379" i="35"/>
  <c r="C4387" i="35"/>
  <c r="C4395" i="35"/>
  <c r="C4403" i="35"/>
  <c r="C4411" i="35"/>
  <c r="C4419" i="35"/>
  <c r="C4427" i="35"/>
  <c r="C4435" i="35"/>
  <c r="C4443" i="35"/>
  <c r="C4451" i="35"/>
  <c r="C4459" i="35"/>
  <c r="C4467" i="35"/>
  <c r="C4475" i="35"/>
  <c r="C4483" i="35"/>
  <c r="C4491" i="35"/>
  <c r="C4499" i="35"/>
  <c r="C4507" i="35"/>
  <c r="C4515" i="35"/>
  <c r="C4523" i="35"/>
  <c r="C4531" i="35"/>
  <c r="C4539" i="35"/>
  <c r="C4547" i="35"/>
  <c r="C4555" i="35"/>
  <c r="C4563" i="35"/>
  <c r="C4571" i="35"/>
  <c r="C4579" i="35"/>
  <c r="C4587" i="35"/>
  <c r="C4595" i="35"/>
  <c r="C4603" i="35"/>
  <c r="C4611" i="35"/>
  <c r="C4619" i="35"/>
  <c r="C4627" i="35"/>
  <c r="C4635" i="35"/>
  <c r="C4643" i="35"/>
  <c r="C4651" i="35"/>
  <c r="C4659" i="35"/>
  <c r="C4667" i="35"/>
  <c r="C4675" i="35"/>
  <c r="C4683" i="35"/>
  <c r="C4691" i="35"/>
  <c r="C4699" i="35"/>
  <c r="C4707" i="35"/>
  <c r="C4715" i="35"/>
  <c r="C4723" i="35"/>
  <c r="C4731" i="35"/>
  <c r="C4739" i="35"/>
  <c r="C4747" i="35"/>
  <c r="C4755" i="35"/>
  <c r="C4763" i="35"/>
  <c r="C4771" i="35"/>
  <c r="C4779" i="35"/>
  <c r="C4787" i="35"/>
  <c r="C4795" i="35"/>
  <c r="C4803" i="35"/>
  <c r="C4811" i="35"/>
  <c r="C4819" i="35"/>
  <c r="C4827" i="35"/>
  <c r="C4835" i="35"/>
  <c r="C4843" i="35"/>
  <c r="C4851" i="35"/>
  <c r="C4859" i="35"/>
  <c r="C4867" i="35"/>
  <c r="C4875" i="35"/>
  <c r="C4883" i="35"/>
  <c r="C4891" i="35"/>
  <c r="C4899" i="35"/>
  <c r="C4907" i="35"/>
  <c r="C4915" i="35"/>
  <c r="C4923" i="35"/>
  <c r="C4931" i="35"/>
  <c r="C4939" i="35"/>
  <c r="C4947" i="35"/>
  <c r="C4955" i="35"/>
  <c r="C4963" i="35"/>
  <c r="C4971" i="35"/>
  <c r="C4979" i="35"/>
  <c r="C4987" i="35"/>
  <c r="C4995" i="35"/>
  <c r="C5003" i="35"/>
  <c r="C5011" i="35"/>
  <c r="C5019" i="35"/>
  <c r="C5027" i="35"/>
  <c r="C5035" i="35"/>
  <c r="C5043" i="35"/>
  <c r="C5051" i="35"/>
  <c r="C5059" i="35"/>
  <c r="C5067" i="35"/>
  <c r="C5075" i="35"/>
  <c r="C5083" i="35"/>
  <c r="C5091" i="35"/>
  <c r="C5099" i="35"/>
  <c r="C5107" i="35"/>
  <c r="C5115" i="35"/>
  <c r="C5123" i="35"/>
  <c r="C5131" i="35"/>
  <c r="C5139" i="35"/>
  <c r="C5147" i="35"/>
  <c r="C5155" i="35"/>
  <c r="C5163" i="35"/>
  <c r="C5171" i="35"/>
  <c r="C5179" i="35"/>
  <c r="C5187" i="35"/>
  <c r="C5195" i="35"/>
  <c r="C5203" i="35"/>
  <c r="C5211" i="35"/>
  <c r="C5219" i="35"/>
  <c r="C5227" i="35"/>
  <c r="C5235" i="35"/>
  <c r="C5243" i="35"/>
  <c r="C5251" i="35"/>
  <c r="C5259" i="35"/>
  <c r="C5267" i="35"/>
  <c r="C5275" i="35"/>
  <c r="C5283" i="35"/>
  <c r="C5291" i="35"/>
  <c r="C5299" i="35"/>
  <c r="C5307" i="35"/>
  <c r="C5315" i="35"/>
  <c r="C5323" i="35"/>
  <c r="C5331" i="35"/>
  <c r="C5339" i="35"/>
  <c r="C5347" i="35"/>
  <c r="C5355" i="35"/>
  <c r="C5363" i="35"/>
  <c r="C5371" i="35"/>
  <c r="C5379" i="35"/>
  <c r="C5387" i="35"/>
  <c r="C5395" i="35"/>
  <c r="C5403" i="35"/>
  <c r="C5411" i="35"/>
  <c r="C5419" i="35"/>
  <c r="C5427" i="35"/>
  <c r="C5435" i="35"/>
  <c r="C5443" i="35"/>
  <c r="C5451" i="35"/>
  <c r="C5459" i="35"/>
  <c r="C5467" i="35"/>
  <c r="C5475" i="35"/>
  <c r="C5483" i="35"/>
  <c r="C5491" i="35"/>
  <c r="C5499" i="35"/>
  <c r="C5507" i="35"/>
  <c r="C5515" i="35"/>
  <c r="C5523" i="35"/>
  <c r="C5531" i="35"/>
  <c r="C5539" i="35"/>
  <c r="C5547" i="35"/>
  <c r="C5555" i="35"/>
  <c r="C5563" i="35"/>
  <c r="C5571" i="35"/>
  <c r="C5579" i="35"/>
  <c r="C5587" i="35"/>
  <c r="C5595" i="35"/>
  <c r="C5603" i="35"/>
  <c r="C5611" i="35"/>
  <c r="C5619" i="35"/>
  <c r="C5627" i="35"/>
  <c r="C5635" i="35"/>
  <c r="C5643" i="35"/>
  <c r="C5651" i="35"/>
  <c r="C5659" i="35"/>
  <c r="C5667" i="35"/>
  <c r="C5675" i="35"/>
  <c r="C5683" i="35"/>
  <c r="C5691" i="35"/>
  <c r="C5699" i="35"/>
  <c r="C5707" i="35"/>
  <c r="C5715" i="35"/>
  <c r="C5723" i="35"/>
  <c r="C5731" i="35"/>
  <c r="C5739" i="35"/>
  <c r="C5747" i="35"/>
  <c r="C5755" i="35"/>
  <c r="C5763" i="35"/>
  <c r="C5771" i="35"/>
  <c r="C5779" i="35"/>
  <c r="C5787" i="35"/>
  <c r="C5795" i="35"/>
  <c r="C5803" i="35"/>
  <c r="C5811" i="35"/>
  <c r="C5819" i="35"/>
  <c r="C5827" i="35"/>
  <c r="C5835" i="35"/>
  <c r="C5843" i="35"/>
  <c r="C5851" i="35"/>
  <c r="C5859" i="35"/>
  <c r="C5867" i="35"/>
  <c r="C5875" i="35"/>
  <c r="C5883" i="35"/>
  <c r="C5891" i="35"/>
  <c r="C5899" i="35"/>
  <c r="C5907" i="35"/>
  <c r="C5915" i="35"/>
  <c r="C5923" i="35"/>
  <c r="C5931" i="35"/>
  <c r="C5939" i="35"/>
  <c r="C5947" i="35"/>
  <c r="C5955" i="35"/>
  <c r="C5963" i="35"/>
  <c r="C5971" i="35"/>
  <c r="C5979" i="35"/>
  <c r="C5987" i="35"/>
  <c r="C5995" i="35"/>
  <c r="C6003" i="35"/>
  <c r="C6011" i="35"/>
  <c r="C6019" i="35"/>
  <c r="C6027" i="35"/>
  <c r="C6035" i="35"/>
  <c r="C6043" i="35"/>
  <c r="C6051" i="35"/>
  <c r="C6059" i="35"/>
  <c r="C6067" i="35"/>
  <c r="C6075" i="35"/>
  <c r="C6083" i="35"/>
  <c r="C6091" i="35"/>
  <c r="C6099" i="35"/>
  <c r="C6107" i="35"/>
  <c r="C6115" i="35"/>
  <c r="C6123" i="35"/>
  <c r="C6131" i="35"/>
  <c r="C6139" i="35"/>
  <c r="C6147" i="35"/>
  <c r="C6155" i="35"/>
  <c r="C6163" i="35"/>
  <c r="C6171" i="35"/>
  <c r="C6179" i="35"/>
  <c r="C6187" i="35"/>
  <c r="C6195" i="35"/>
  <c r="C6203" i="35"/>
  <c r="C6211" i="35"/>
  <c r="C6219" i="35"/>
  <c r="C6227" i="35"/>
  <c r="C6235" i="35"/>
  <c r="C6243" i="35"/>
  <c r="C6251" i="35"/>
  <c r="C6259" i="35"/>
  <c r="C6267" i="35"/>
  <c r="C6275" i="35"/>
  <c r="C6283" i="35"/>
  <c r="C6291" i="35"/>
  <c r="C6299" i="35"/>
  <c r="C6307" i="35"/>
  <c r="C6315" i="35"/>
  <c r="C6323" i="35"/>
  <c r="C6331" i="35"/>
  <c r="C6339" i="35"/>
  <c r="C6347" i="35"/>
  <c r="C6355" i="35"/>
  <c r="C6363" i="35"/>
  <c r="C6371" i="35"/>
  <c r="C6379" i="35"/>
  <c r="C6387" i="35"/>
  <c r="C6395" i="35"/>
  <c r="C6403" i="35"/>
  <c r="C6411" i="35"/>
  <c r="C6419" i="35"/>
  <c r="C6427" i="35"/>
  <c r="C6435" i="35"/>
  <c r="C6443" i="35"/>
  <c r="C6451" i="35"/>
  <c r="C6459" i="35"/>
  <c r="C6467" i="35"/>
  <c r="C6475" i="35"/>
  <c r="C6483" i="35"/>
  <c r="C6491" i="35"/>
  <c r="C6499" i="35"/>
  <c r="C6507" i="35"/>
  <c r="C6515" i="35"/>
  <c r="C6523" i="35"/>
  <c r="C6531" i="35"/>
  <c r="C6539" i="35"/>
  <c r="C6547" i="35"/>
  <c r="C6555" i="35"/>
  <c r="C6563" i="35"/>
  <c r="C6571" i="35"/>
  <c r="C6579" i="35"/>
  <c r="C6587" i="35"/>
  <c r="C6595" i="35"/>
  <c r="C6603" i="35"/>
  <c r="C6611" i="35"/>
  <c r="C6619" i="35"/>
  <c r="C6627" i="35"/>
  <c r="C6635" i="35"/>
  <c r="C6643" i="35"/>
  <c r="C6651" i="35"/>
  <c r="C6659" i="35"/>
  <c r="C6667" i="35"/>
  <c r="C6675" i="35"/>
  <c r="C6683" i="35"/>
  <c r="C6691" i="35"/>
  <c r="C6699" i="35"/>
  <c r="C6707" i="35"/>
  <c r="C6715" i="35"/>
  <c r="C6723" i="35"/>
  <c r="C6731" i="35"/>
  <c r="C6739" i="35"/>
  <c r="C6747" i="35"/>
  <c r="C6755" i="35"/>
  <c r="C6763" i="35"/>
  <c r="C6771" i="35"/>
  <c r="C6779" i="35"/>
  <c r="C6787" i="35"/>
  <c r="C6795" i="35"/>
  <c r="C6803" i="35"/>
  <c r="C6811" i="35"/>
  <c r="C6819" i="35"/>
  <c r="C6827" i="35"/>
  <c r="C6835" i="35"/>
  <c r="C6843" i="35"/>
  <c r="C6851" i="35"/>
  <c r="C6859" i="35"/>
  <c r="C6867" i="35"/>
  <c r="C6875" i="35"/>
  <c r="C6883" i="35"/>
  <c r="C6891" i="35"/>
  <c r="C6899" i="35"/>
  <c r="C6907" i="35"/>
  <c r="C6915" i="35"/>
  <c r="C6923" i="35"/>
  <c r="C6931" i="35"/>
  <c r="C6939" i="35"/>
  <c r="C6947" i="35"/>
  <c r="C6955" i="35"/>
  <c r="C6963" i="35"/>
  <c r="C6971" i="35"/>
  <c r="C6979" i="35"/>
  <c r="C6987" i="35"/>
  <c r="C6995" i="35"/>
  <c r="C7003" i="35"/>
  <c r="C7011" i="35"/>
  <c r="C7019" i="35"/>
  <c r="C7027" i="35"/>
  <c r="C7035" i="35"/>
  <c r="C7043" i="35"/>
  <c r="C7051" i="35"/>
  <c r="C7059" i="35"/>
  <c r="C7067" i="35"/>
  <c r="C7075" i="35"/>
  <c r="C7083" i="35"/>
  <c r="C7091" i="35"/>
  <c r="C7099" i="35"/>
  <c r="C7107" i="35"/>
  <c r="C7115" i="35"/>
  <c r="C7123" i="35"/>
  <c r="C7131" i="35"/>
  <c r="C7139" i="35"/>
  <c r="C7147" i="35"/>
  <c r="C7155" i="35"/>
  <c r="C7163" i="35"/>
  <c r="C7171" i="35"/>
  <c r="C7179" i="35"/>
  <c r="C7187" i="35"/>
  <c r="C7195" i="35"/>
  <c r="C7203" i="35"/>
  <c r="C7211" i="35"/>
  <c r="C7219" i="35"/>
  <c r="C7227" i="35"/>
  <c r="C7235" i="35"/>
  <c r="C7243" i="35"/>
  <c r="C7251" i="35"/>
  <c r="C7259" i="35"/>
  <c r="C7267" i="35"/>
  <c r="C7275" i="35"/>
  <c r="C7283" i="35"/>
  <c r="C7291" i="35"/>
  <c r="C7299" i="35"/>
  <c r="C7307" i="35"/>
  <c r="C7315" i="35"/>
  <c r="C7323" i="35"/>
  <c r="C7331" i="35"/>
  <c r="C7339" i="35"/>
  <c r="C7347" i="35"/>
  <c r="C7355" i="35"/>
  <c r="C7363" i="35"/>
  <c r="C7371" i="35"/>
  <c r="C7379" i="35"/>
  <c r="C7387" i="35"/>
  <c r="C7395" i="35"/>
  <c r="C308" i="35"/>
  <c r="C436" i="35"/>
  <c r="C542" i="35"/>
  <c r="C606" i="35"/>
  <c r="C670" i="35"/>
  <c r="C734" i="35"/>
  <c r="C798" i="35"/>
  <c r="C862" i="35"/>
  <c r="C926" i="35"/>
  <c r="C990" i="35"/>
  <c r="C1043" i="35"/>
  <c r="C1075" i="35"/>
  <c r="C1107" i="35"/>
  <c r="C1139" i="35"/>
  <c r="C1171" i="35"/>
  <c r="C1203" i="35"/>
  <c r="C1235" i="35"/>
  <c r="C1267" i="35"/>
  <c r="C1299" i="35"/>
  <c r="C1331" i="35"/>
  <c r="C1363" i="35"/>
  <c r="C1395" i="35"/>
  <c r="C1427" i="35"/>
  <c r="C1459" i="35"/>
  <c r="C1491" i="35"/>
  <c r="C1523" i="35"/>
  <c r="C1555" i="35"/>
  <c r="C1587" i="35"/>
  <c r="C1619" i="35"/>
  <c r="C1651" i="35"/>
  <c r="C1683" i="35"/>
  <c r="C1715" i="35"/>
  <c r="C1747" i="35"/>
  <c r="C1779" i="35"/>
  <c r="C1811" i="35"/>
  <c r="C1843" i="35"/>
  <c r="C1875" i="35"/>
  <c r="C1907" i="35"/>
  <c r="C1939" i="35"/>
  <c r="C1971" i="35"/>
  <c r="C2003" i="35"/>
  <c r="C2035" i="35"/>
  <c r="C2061" i="35"/>
  <c r="C2077" i="35"/>
  <c r="C2093" i="35"/>
  <c r="C2109" i="35"/>
  <c r="C2125" i="35"/>
  <c r="C2141" i="35"/>
  <c r="C2157" i="35"/>
  <c r="C2173" i="35"/>
  <c r="C2189" i="35"/>
  <c r="C2205" i="35"/>
  <c r="C2221" i="35"/>
  <c r="C2237" i="35"/>
  <c r="C2253" i="35"/>
  <c r="C2269" i="35"/>
  <c r="C2285" i="35"/>
  <c r="C2301" i="35"/>
  <c r="C2317" i="35"/>
  <c r="C2333" i="35"/>
  <c r="C2349" i="35"/>
  <c r="C2365" i="35"/>
  <c r="C2381" i="35"/>
  <c r="C2397" i="35"/>
  <c r="C2413" i="35"/>
  <c r="C2429" i="35"/>
  <c r="C2445" i="35"/>
  <c r="C2461" i="35"/>
  <c r="C2477" i="35"/>
  <c r="C2493" i="35"/>
  <c r="C2509" i="35"/>
  <c r="C2525" i="35"/>
  <c r="C2541" i="35"/>
  <c r="C2557" i="35"/>
  <c r="C2573" i="35"/>
  <c r="C2589" i="35"/>
  <c r="C2605" i="35"/>
  <c r="C2621" i="35"/>
  <c r="C2637" i="35"/>
  <c r="C2653" i="35"/>
  <c r="C2669" i="35"/>
  <c r="C2685" i="35"/>
  <c r="C2701" i="35"/>
  <c r="C2717" i="35"/>
  <c r="C2733" i="35"/>
  <c r="C2749" i="35"/>
  <c r="C2765" i="35"/>
  <c r="C2781" i="35"/>
  <c r="C2797" i="35"/>
  <c r="C2813" i="35"/>
  <c r="C2829" i="35"/>
  <c r="C2845" i="35"/>
  <c r="C2861" i="35"/>
  <c r="C2877" i="35"/>
  <c r="C2893" i="35"/>
  <c r="C2909" i="35"/>
  <c r="C2925" i="35"/>
  <c r="C2941" i="35"/>
  <c r="C2957" i="35"/>
  <c r="C7390" i="35"/>
  <c r="C7374" i="35"/>
  <c r="C7358" i="35"/>
  <c r="C7342" i="35"/>
  <c r="C7326" i="35"/>
  <c r="C7310" i="35"/>
  <c r="C7294" i="35"/>
  <c r="C7278" i="35"/>
  <c r="C7262" i="35"/>
  <c r="C7246" i="35"/>
  <c r="C7230" i="35"/>
  <c r="C7214" i="35"/>
  <c r="C7198" i="35"/>
  <c r="C7182" i="35"/>
  <c r="C7166" i="35"/>
  <c r="C7150" i="35"/>
  <c r="C7134" i="35"/>
  <c r="C7118" i="35"/>
  <c r="C7102" i="35"/>
  <c r="C7086" i="35"/>
  <c r="C7070" i="35"/>
  <c r="C7054" i="35"/>
  <c r="C7038" i="35"/>
  <c r="C7022" i="35"/>
  <c r="C7006" i="35"/>
  <c r="C6990" i="35"/>
  <c r="C6974" i="35"/>
  <c r="C6958" i="35"/>
  <c r="C6942" i="35"/>
  <c r="C6926" i="35"/>
  <c r="C6910" i="35"/>
  <c r="C6894" i="35"/>
  <c r="C6878" i="35"/>
  <c r="C6862" i="35"/>
  <c r="C6846" i="35"/>
  <c r="C6830" i="35"/>
  <c r="C6814" i="35"/>
  <c r="C6798" i="35"/>
  <c r="C6782" i="35"/>
  <c r="C6766" i="35"/>
  <c r="C6750" i="35"/>
  <c r="C6734" i="35"/>
  <c r="C6718" i="35"/>
  <c r="C6702" i="35"/>
  <c r="C6686" i="35"/>
  <c r="C6670" i="35"/>
  <c r="C6654" i="35"/>
  <c r="C6638" i="35"/>
  <c r="C6622" i="35"/>
  <c r="C6606" i="35"/>
  <c r="C6590" i="35"/>
  <c r="C6574" i="35"/>
  <c r="C6558" i="35"/>
  <c r="C6542" i="35"/>
  <c r="C6526" i="35"/>
  <c r="C6510" i="35"/>
  <c r="C6494" i="35"/>
  <c r="C6478" i="35"/>
  <c r="C6462" i="35"/>
  <c r="C6446" i="35"/>
  <c r="C6430" i="35"/>
  <c r="C6414" i="35"/>
  <c r="C6398" i="35"/>
  <c r="C6382" i="35"/>
  <c r="C6366" i="35"/>
  <c r="C6350" i="35"/>
  <c r="C6334" i="35"/>
  <c r="C6318" i="35"/>
  <c r="C6302" i="35"/>
  <c r="C6286" i="35"/>
  <c r="C6270" i="35"/>
  <c r="C6254" i="35"/>
  <c r="C6238" i="35"/>
  <c r="C6222" i="35"/>
  <c r="C6206" i="35"/>
  <c r="C6190" i="35"/>
  <c r="C6174" i="35"/>
  <c r="C6158" i="35"/>
  <c r="C6142" i="35"/>
  <c r="C6126" i="35"/>
  <c r="C6110" i="35"/>
  <c r="C6094" i="35"/>
  <c r="C6078" i="35"/>
  <c r="C6062" i="35"/>
  <c r="C6046" i="35"/>
  <c r="C6030" i="35"/>
  <c r="C6014" i="35"/>
  <c r="C5998" i="35"/>
  <c r="C5982" i="35"/>
  <c r="C5966" i="35"/>
  <c r="C5950" i="35"/>
  <c r="C5934" i="35"/>
  <c r="C5918" i="35"/>
  <c r="C5902" i="35"/>
  <c r="C5886" i="35"/>
  <c r="C5870" i="35"/>
  <c r="C5854" i="35"/>
  <c r="C5838" i="35"/>
  <c r="C5822" i="35"/>
  <c r="C5806" i="35"/>
  <c r="C5790" i="35"/>
  <c r="C5774" i="35"/>
  <c r="C5758" i="35"/>
  <c r="C5742" i="35"/>
  <c r="C5726" i="35"/>
  <c r="C5710" i="35"/>
  <c r="C5694" i="35"/>
  <c r="C5678" i="35"/>
  <c r="C5662" i="35"/>
  <c r="C5646" i="35"/>
  <c r="C5630" i="35"/>
  <c r="C5614" i="35"/>
  <c r="C5598" i="35"/>
  <c r="C5582" i="35"/>
  <c r="C5566" i="35"/>
  <c r="C5550" i="35"/>
  <c r="C5534" i="35"/>
  <c r="C5518" i="35"/>
  <c r="C5502" i="35"/>
  <c r="C5486" i="35"/>
  <c r="C5470" i="35"/>
  <c r="C5454" i="35"/>
  <c r="C5438" i="35"/>
  <c r="C5422" i="35"/>
  <c r="C5406" i="35"/>
  <c r="C5390" i="35"/>
  <c r="C5374" i="35"/>
  <c r="C5358" i="35"/>
  <c r="C5342" i="35"/>
  <c r="C5326" i="35"/>
  <c r="C5310" i="35"/>
  <c r="C5294" i="35"/>
  <c r="C5278" i="35"/>
  <c r="C5262" i="35"/>
  <c r="C5246" i="35"/>
  <c r="C5230" i="35"/>
  <c r="C5214" i="35"/>
  <c r="C5198" i="35"/>
  <c r="C5182" i="35"/>
  <c r="C5166" i="35"/>
  <c r="C5150" i="35"/>
  <c r="C5134" i="35"/>
  <c r="C5118" i="35"/>
  <c r="C5102" i="35"/>
  <c r="C5086" i="35"/>
  <c r="C5070" i="35"/>
  <c r="C5054" i="35"/>
  <c r="C5038" i="35"/>
  <c r="C5022" i="35"/>
  <c r="C5006" i="35"/>
  <c r="C4990" i="35"/>
  <c r="C4974" i="35"/>
  <c r="C4958" i="35"/>
  <c r="C4942" i="35"/>
  <c r="C4926" i="35"/>
  <c r="C4910" i="35"/>
  <c r="C4894" i="35"/>
  <c r="C4878" i="35"/>
  <c r="C4862" i="35"/>
  <c r="C4846" i="35"/>
  <c r="C4830" i="35"/>
  <c r="C4814" i="35"/>
  <c r="C4798" i="35"/>
  <c r="C4782" i="35"/>
  <c r="C4766" i="35"/>
  <c r="C4750" i="35"/>
  <c r="C4734" i="35"/>
  <c r="C4718" i="35"/>
  <c r="C4702" i="35"/>
  <c r="C4686" i="35"/>
  <c r="C4670" i="35"/>
  <c r="C4654" i="35"/>
  <c r="C4638" i="35"/>
  <c r="C4622" i="35"/>
  <c r="C4606" i="35"/>
  <c r="C4590" i="35"/>
  <c r="C4574" i="35"/>
  <c r="C4558" i="35"/>
  <c r="C4542" i="35"/>
  <c r="C4526" i="35"/>
  <c r="C4510" i="35"/>
  <c r="C4494" i="35"/>
  <c r="C4478" i="35"/>
  <c r="C4462" i="35"/>
  <c r="C4446" i="35"/>
  <c r="C4430" i="35"/>
  <c r="C4414" i="35"/>
  <c r="C4398" i="35"/>
  <c r="C4382" i="35"/>
  <c r="C4366" i="35"/>
  <c r="C4350" i="35"/>
  <c r="C4334" i="35"/>
  <c r="C4318" i="35"/>
  <c r="C4302" i="35"/>
  <c r="C4286" i="35"/>
  <c r="C4270" i="35"/>
  <c r="C4254" i="35"/>
  <c r="C4238" i="35"/>
  <c r="C4222" i="35"/>
  <c r="C4206" i="35"/>
  <c r="C4190" i="35"/>
  <c r="C4174" i="35"/>
  <c r="C4158" i="35"/>
  <c r="C4142" i="35"/>
  <c r="C4126" i="35"/>
  <c r="C4110" i="35"/>
  <c r="C4085" i="35"/>
  <c r="C4053" i="35"/>
  <c r="C4021" i="35"/>
  <c r="C3989" i="35"/>
  <c r="C3957" i="35"/>
  <c r="C3925" i="35"/>
  <c r="C3893" i="35"/>
  <c r="C3861" i="35"/>
  <c r="C3829" i="35"/>
  <c r="C3797" i="35"/>
  <c r="C3765" i="35"/>
  <c r="C3733" i="35"/>
  <c r="C3701" i="35"/>
  <c r="C3669" i="35"/>
  <c r="C3637" i="35"/>
  <c r="C3605" i="35"/>
  <c r="C3573" i="35"/>
  <c r="C3541" i="35"/>
  <c r="C3509" i="35"/>
  <c r="C3477" i="35"/>
  <c r="C3445" i="35"/>
  <c r="C3413" i="35"/>
  <c r="C3381" i="35"/>
  <c r="C3349" i="35"/>
  <c r="C3317" i="35"/>
  <c r="C3285" i="35"/>
  <c r="C3253" i="35"/>
  <c r="C3221" i="35"/>
  <c r="C3189" i="35"/>
  <c r="C3157" i="35"/>
  <c r="C3125" i="35"/>
  <c r="C3093" i="35"/>
  <c r="C3061" i="35"/>
  <c r="C3029" i="35"/>
  <c r="C2997" i="35"/>
  <c r="C2965" i="35"/>
  <c r="A92" i="35" l="1"/>
  <c r="F92" i="35"/>
  <c r="D92" i="35"/>
  <c r="B92" i="35"/>
  <c r="E92" i="35"/>
  <c r="C92" i="35"/>
  <c r="F90" i="35"/>
  <c r="D3" i="1" s="1"/>
  <c r="A5" i="1" s="1"/>
  <c r="H90" i="35" l="1"/>
  <c r="J92" i="35"/>
  <c r="HH103" i="51"/>
  <c r="B8" i="1" l="1"/>
  <c r="G8" i="1"/>
  <c r="I91" i="35"/>
  <c r="HH100" i="51" s="1"/>
  <c r="I90" i="35"/>
  <c r="E1" i="1" s="1"/>
  <c r="F46" i="1"/>
  <c r="P1" i="1" l="1"/>
  <c r="H46" i="1"/>
  <c r="H45" i="1"/>
  <c r="Q46" i="1"/>
  <c r="S7" i="1" l="1"/>
  <c r="BE135" i="1"/>
  <c r="BB135" i="1"/>
  <c r="AK7" i="1"/>
  <c r="AH7" i="1"/>
  <c r="AE7" i="1"/>
  <c r="AY135" i="1" l="1"/>
  <c r="AN7" i="1" l="1"/>
  <c r="AN6" i="1"/>
  <c r="AK6" i="1"/>
  <c r="AH6" i="1"/>
  <c r="AE6" i="1"/>
  <c r="Z7" i="1"/>
  <c r="W7" i="1"/>
  <c r="W6" i="1"/>
  <c r="BH135" i="1" l="1"/>
  <c r="BH134" i="1"/>
  <c r="BE134" i="1"/>
  <c r="BB134" i="1"/>
  <c r="AY134" i="1"/>
  <c r="AT135" i="1"/>
  <c r="AP134" i="1"/>
  <c r="AP135" i="1"/>
  <c r="AA46" i="1" l="1"/>
  <c r="Q3" i="1" l="1"/>
  <c r="N6" i="1"/>
  <c r="V7" i="1" l="1"/>
  <c r="Q7" i="1"/>
  <c r="N7" i="1"/>
  <c r="V6" i="1"/>
  <c r="U6" i="1"/>
  <c r="T6" i="1"/>
  <c r="Q6" i="1" l="1"/>
  <c r="R3" i="1"/>
  <c r="S3" i="1" s="1"/>
  <c r="BP119" i="24" l="1"/>
  <c r="T25" i="1" s="1"/>
  <c r="BP120" i="24"/>
  <c r="T26" i="1" s="1"/>
  <c r="BP117" i="24"/>
  <c r="T23" i="1" s="1"/>
  <c r="BP118" i="24"/>
  <c r="T24" i="1" s="1"/>
  <c r="BP115" i="24"/>
  <c r="T21" i="1" s="1"/>
  <c r="BP116" i="24"/>
  <c r="T22" i="1" s="1"/>
  <c r="BP113" i="24"/>
  <c r="T19" i="1" s="1"/>
  <c r="BP114" i="24"/>
  <c r="T20" i="1" s="1"/>
  <c r="BP111" i="24"/>
  <c r="T17" i="1" s="1"/>
  <c r="BP112" i="24"/>
  <c r="T18" i="1" s="1"/>
  <c r="BP108" i="24"/>
  <c r="T14" i="1" s="1"/>
  <c r="BP106" i="24"/>
  <c r="T12" i="1" s="1"/>
  <c r="BP107" i="24"/>
  <c r="T13" i="1" s="1"/>
  <c r="BP110" i="24"/>
  <c r="T16" i="1" s="1"/>
  <c r="BP109" i="24"/>
  <c r="T15" i="1" s="1"/>
  <c r="Z6" i="1"/>
  <c r="AT134" i="1"/>
  <c r="S39" i="1" l="1"/>
  <c r="T39" i="1"/>
  <c r="AL15" i="1"/>
  <c r="AG15" i="1"/>
  <c r="AJ15" i="1"/>
  <c r="AA15" i="1"/>
  <c r="AF15" i="1"/>
  <c r="AE15" i="1"/>
  <c r="AC15" i="1"/>
  <c r="AM15" i="1"/>
  <c r="AB15" i="1"/>
  <c r="AI15" i="1"/>
  <c r="Z15" i="1"/>
  <c r="T45" i="1"/>
  <c r="AH45" i="1"/>
  <c r="T46" i="1"/>
  <c r="AH46" i="1"/>
  <c r="AH15" i="1" l="1"/>
  <c r="R39" i="1"/>
  <c r="Q32" i="1"/>
  <c r="Y15" i="1"/>
  <c r="Q30" i="1"/>
  <c r="AD15" i="1"/>
  <c r="Q34" i="1"/>
  <c r="Q31" i="1"/>
  <c r="AK15" i="1"/>
  <c r="Q33" i="1"/>
  <c r="T37" i="1" l="1"/>
  <c r="S33" i="1"/>
  <c r="U33" i="1"/>
  <c r="V33" i="1"/>
  <c r="R33" i="1"/>
  <c r="T33" i="1" s="1"/>
  <c r="S31" i="1"/>
  <c r="V31" i="1"/>
  <c r="U31" i="1"/>
  <c r="R31" i="1"/>
  <c r="T31" i="1" s="1"/>
  <c r="S30" i="1"/>
  <c r="R37" i="1"/>
  <c r="Q37" i="1"/>
  <c r="U30" i="1"/>
  <c r="S37" i="1"/>
  <c r="R30" i="1"/>
  <c r="T30" i="1" s="1"/>
  <c r="V30" i="1"/>
  <c r="U34" i="1"/>
  <c r="S34" i="1"/>
  <c r="V34" i="1"/>
  <c r="R34" i="1"/>
  <c r="T34" i="1" s="1"/>
  <c r="Q39" i="1"/>
  <c r="V32" i="1"/>
  <c r="S32" i="1"/>
  <c r="R32" i="1"/>
  <c r="T32" i="1" s="1"/>
  <c r="U32" i="1"/>
  <c r="AY214" i="1" l="1"/>
  <c r="AY208" i="1"/>
  <c r="AY247" i="1"/>
  <c r="AY155" i="1"/>
  <c r="AY199" i="1"/>
  <c r="AY147" i="1"/>
  <c r="AY237" i="1"/>
  <c r="AY165" i="1"/>
  <c r="AY229" i="1"/>
  <c r="AY253" i="1"/>
  <c r="AY192" i="1"/>
  <c r="AY239" i="1"/>
  <c r="AY248" i="1"/>
  <c r="AY157" i="1"/>
  <c r="AY161" i="1"/>
  <c r="AY177" i="1"/>
  <c r="AY207" i="1"/>
  <c r="AY202" i="1"/>
  <c r="AY224" i="1"/>
  <c r="AY206" i="1"/>
  <c r="AY221" i="1"/>
  <c r="AY174" i="1"/>
  <c r="AY166" i="1"/>
  <c r="AY178" i="1"/>
  <c r="AY228" i="1"/>
  <c r="AY172" i="1"/>
  <c r="AY250" i="1"/>
  <c r="AY143" i="1"/>
  <c r="AY180" i="1"/>
  <c r="AY205" i="1"/>
  <c r="AY210" i="1"/>
  <c r="AY152" i="1"/>
  <c r="AY212" i="1"/>
  <c r="AY217" i="1"/>
  <c r="AY153" i="1"/>
  <c r="AY219" i="1"/>
  <c r="AY149" i="1"/>
  <c r="AY168" i="1"/>
  <c r="AY209" i="1"/>
  <c r="AY236" i="1"/>
  <c r="AY222" i="1"/>
  <c r="AY238" i="1"/>
  <c r="AY194" i="1"/>
  <c r="AY169" i="1"/>
  <c r="AY190" i="1"/>
  <c r="AY220" i="1"/>
  <c r="AY227" i="1"/>
  <c r="AY141" i="1"/>
  <c r="AY216" i="1"/>
  <c r="AY197" i="1"/>
  <c r="AY252" i="1"/>
  <c r="AY171" i="1"/>
  <c r="AY163" i="1"/>
  <c r="AY158" i="1"/>
  <c r="AY144" i="1"/>
  <c r="AY230" i="1"/>
  <c r="AY225" i="1"/>
  <c r="AY176" i="1"/>
  <c r="AY204" i="1"/>
  <c r="AY243" i="1"/>
  <c r="AY245" i="1"/>
  <c r="AY213" i="1"/>
  <c r="AY151" i="1"/>
  <c r="AY167" i="1"/>
  <c r="AY226" i="1"/>
  <c r="AY251" i="1"/>
  <c r="AY223" i="1"/>
  <c r="AY182" i="1"/>
  <c r="AY189" i="1"/>
  <c r="AY235" i="1"/>
  <c r="AY164" i="1"/>
  <c r="AY196" i="1"/>
  <c r="AY188" i="1"/>
  <c r="AY195" i="1"/>
  <c r="AY193" i="1"/>
  <c r="AY156" i="1"/>
  <c r="AY185" i="1"/>
  <c r="AY142" i="1"/>
  <c r="AY186" i="1"/>
  <c r="AY241" i="1"/>
  <c r="AY150" i="1"/>
  <c r="AY232" i="1"/>
  <c r="AY159" i="1"/>
  <c r="AY211" i="1"/>
  <c r="AY203" i="1"/>
  <c r="AY162" i="1"/>
  <c r="AY179" i="1"/>
  <c r="AY170" i="1"/>
  <c r="AY233" i="1"/>
  <c r="AY234" i="1"/>
  <c r="AY154" i="1"/>
  <c r="AY148" i="1"/>
  <c r="AY255" i="1"/>
  <c r="AY198" i="1"/>
  <c r="AY187" i="1"/>
  <c r="AY242" i="1"/>
  <c r="AY257" i="1"/>
  <c r="AY246" i="1"/>
  <c r="AY231" i="1"/>
  <c r="AY200" i="1"/>
  <c r="AY218" i="1"/>
  <c r="AY215" i="1"/>
  <c r="AY201" i="1"/>
  <c r="AY254" i="1"/>
  <c r="AY240" i="1"/>
  <c r="AY181" i="1"/>
  <c r="AY183" i="1"/>
  <c r="AY184" i="1"/>
  <c r="AY175" i="1"/>
  <c r="AY173" i="1"/>
  <c r="AY160" i="1"/>
  <c r="AY146" i="1"/>
  <c r="AY191" i="1"/>
  <c r="AY256" i="1"/>
  <c r="AY244" i="1"/>
  <c r="AY145" i="1"/>
  <c r="AY249" i="1"/>
  <c r="AS146" i="1"/>
  <c r="AS205" i="1"/>
  <c r="AS225" i="1"/>
  <c r="AS191" i="1"/>
  <c r="AS142" i="1"/>
  <c r="AS221" i="1"/>
  <c r="AS175" i="1"/>
  <c r="AS228" i="1"/>
  <c r="AS194" i="1"/>
  <c r="AS232" i="1"/>
  <c r="AS166" i="1"/>
  <c r="AS211" i="1"/>
  <c r="AS189" i="1"/>
  <c r="AS257" i="1"/>
  <c r="AS235" i="1"/>
  <c r="AS220" i="1"/>
  <c r="AS204" i="1"/>
  <c r="AS254" i="1"/>
  <c r="AS155" i="1"/>
  <c r="AS147" i="1"/>
  <c r="AS253" i="1"/>
  <c r="AS252" i="1"/>
  <c r="AS227" i="1"/>
  <c r="AS213" i="1"/>
  <c r="AS209" i="1"/>
  <c r="AS241" i="1"/>
  <c r="AS242" i="1"/>
  <c r="AS177" i="1"/>
  <c r="AS185" i="1"/>
  <c r="AS210" i="1"/>
  <c r="AS234" i="1"/>
  <c r="AS250" i="1"/>
  <c r="AS186" i="1"/>
  <c r="AS161" i="1"/>
  <c r="AS162" i="1"/>
  <c r="AS256" i="1"/>
  <c r="AS169" i="1"/>
  <c r="AS195" i="1"/>
  <c r="AS200" i="1"/>
  <c r="AS159" i="1"/>
  <c r="AS171" i="1"/>
  <c r="AS157" i="1"/>
  <c r="AS154" i="1"/>
  <c r="AS143" i="1"/>
  <c r="AS182" i="1"/>
  <c r="AS179" i="1"/>
  <c r="AS156" i="1"/>
  <c r="AS170" i="1"/>
  <c r="AS168" i="1"/>
  <c r="AS231" i="1"/>
  <c r="AS226" i="1"/>
  <c r="AS212" i="1"/>
  <c r="AS158" i="1"/>
  <c r="AS198" i="1"/>
  <c r="AS184" i="1"/>
  <c r="AS251" i="1"/>
  <c r="AS203" i="1"/>
  <c r="AS217" i="1"/>
  <c r="AS222" i="1"/>
  <c r="AS152" i="1"/>
  <c r="AS183" i="1"/>
  <c r="AS206" i="1"/>
  <c r="AS240" i="1"/>
  <c r="AS160" i="1"/>
  <c r="AS181" i="1"/>
  <c r="AS202" i="1"/>
  <c r="AS249" i="1"/>
  <c r="AS148" i="1"/>
  <c r="AS145" i="1"/>
  <c r="AS245" i="1"/>
  <c r="AS236" i="1"/>
  <c r="AS164" i="1"/>
  <c r="AS197" i="1"/>
  <c r="AS233" i="1"/>
  <c r="AS151" i="1"/>
  <c r="AS239" i="1"/>
  <c r="AS167" i="1"/>
  <c r="AS190" i="1"/>
  <c r="AS165" i="1"/>
  <c r="AS144" i="1"/>
  <c r="AS246" i="1"/>
  <c r="AS196" i="1"/>
  <c r="AS163" i="1"/>
  <c r="AS248" i="1"/>
  <c r="AS224" i="1"/>
  <c r="AS247" i="1"/>
  <c r="AS215" i="1"/>
  <c r="AS174" i="1"/>
  <c r="AS214" i="1"/>
  <c r="AS219" i="1"/>
  <c r="AS172" i="1"/>
  <c r="AS176" i="1"/>
  <c r="AS208" i="1"/>
  <c r="AS193" i="1"/>
  <c r="AS237" i="1"/>
  <c r="AS243" i="1"/>
  <c r="AS216" i="1"/>
  <c r="AS255" i="1"/>
  <c r="AS229" i="1"/>
  <c r="AS192" i="1"/>
  <c r="AS201" i="1"/>
  <c r="AS230" i="1"/>
  <c r="AS178" i="1"/>
  <c r="AS150" i="1"/>
  <c r="AS173" i="1"/>
  <c r="AS141" i="1"/>
  <c r="AS223" i="1"/>
  <c r="AS244" i="1"/>
  <c r="AS238" i="1"/>
  <c r="AS199" i="1"/>
  <c r="AS207" i="1"/>
  <c r="AS218" i="1"/>
  <c r="AS188" i="1"/>
  <c r="AS153" i="1"/>
  <c r="AS187" i="1"/>
  <c r="AS149" i="1"/>
  <c r="AS180" i="1"/>
  <c r="AV204" i="1"/>
  <c r="AV212" i="1"/>
  <c r="AV162" i="1"/>
  <c r="AV230" i="1"/>
  <c r="AV164" i="1"/>
  <c r="AV233" i="1"/>
  <c r="AV185" i="1"/>
  <c r="AV186" i="1"/>
  <c r="AV179" i="1"/>
  <c r="AV197" i="1"/>
  <c r="AV235" i="1"/>
  <c r="AV152" i="1"/>
  <c r="AV253" i="1"/>
  <c r="AV222" i="1"/>
  <c r="AV249" i="1"/>
  <c r="AV232" i="1"/>
  <c r="AV242" i="1"/>
  <c r="AV157" i="1"/>
  <c r="AV200" i="1"/>
  <c r="AV144" i="1"/>
  <c r="AV146" i="1"/>
  <c r="AV160" i="1"/>
  <c r="AV205" i="1"/>
  <c r="AV217" i="1"/>
  <c r="AV206" i="1"/>
  <c r="AV169" i="1"/>
  <c r="AV154" i="1"/>
  <c r="AV202" i="1"/>
  <c r="AV184" i="1"/>
  <c r="AV178" i="1"/>
  <c r="AV145" i="1"/>
  <c r="AV177" i="1"/>
  <c r="AV254" i="1"/>
  <c r="AV163" i="1"/>
  <c r="AV189" i="1"/>
  <c r="AV196" i="1"/>
  <c r="AV180" i="1"/>
  <c r="AV181" i="1"/>
  <c r="AV231" i="1"/>
  <c r="AV203" i="1"/>
  <c r="AV210" i="1"/>
  <c r="AV245" i="1"/>
  <c r="AV244" i="1"/>
  <c r="AV159" i="1"/>
  <c r="AV151" i="1"/>
  <c r="AV199" i="1"/>
  <c r="AV195" i="1"/>
  <c r="AV224" i="1"/>
  <c r="AV142" i="1"/>
  <c r="AV201" i="1"/>
  <c r="AV192" i="1"/>
  <c r="AV251" i="1"/>
  <c r="AV168" i="1"/>
  <c r="AV234" i="1"/>
  <c r="AV216" i="1"/>
  <c r="AV220" i="1"/>
  <c r="AV250" i="1"/>
  <c r="AV214" i="1"/>
  <c r="AV241" i="1"/>
  <c r="AV246" i="1"/>
  <c r="AV247" i="1"/>
  <c r="AV236" i="1"/>
  <c r="AV215" i="1"/>
  <c r="AV165" i="1"/>
  <c r="AV227" i="1"/>
  <c r="AV256" i="1"/>
  <c r="AV143" i="1"/>
  <c r="AV147" i="1"/>
  <c r="AV240" i="1"/>
  <c r="AV156" i="1"/>
  <c r="AV229" i="1"/>
  <c r="AV228" i="1"/>
  <c r="AV170" i="1"/>
  <c r="AV191" i="1"/>
  <c r="AV193" i="1"/>
  <c r="AV148" i="1"/>
  <c r="AV221" i="1"/>
  <c r="AV149" i="1"/>
  <c r="AV176" i="1"/>
  <c r="AV248" i="1"/>
  <c r="AV208" i="1"/>
  <c r="AV150" i="1"/>
  <c r="AV182" i="1"/>
  <c r="AV225" i="1"/>
  <c r="AV171" i="1"/>
  <c r="AV161" i="1"/>
  <c r="AV153" i="1"/>
  <c r="AV188" i="1"/>
  <c r="AV183" i="1"/>
  <c r="AV252" i="1"/>
  <c r="AV173" i="1"/>
  <c r="AV255" i="1"/>
  <c r="AV207" i="1"/>
  <c r="AV218" i="1"/>
  <c r="AV209" i="1"/>
  <c r="AV190" i="1"/>
  <c r="AV172" i="1"/>
  <c r="AV198" i="1"/>
  <c r="AV257" i="1"/>
  <c r="AV226" i="1"/>
  <c r="AV174" i="1"/>
  <c r="AV238" i="1"/>
  <c r="AV155" i="1"/>
  <c r="AV211" i="1"/>
  <c r="AV166" i="1"/>
  <c r="AV223" i="1"/>
  <c r="AV158" i="1"/>
  <c r="AV175" i="1"/>
  <c r="AV167" i="1"/>
  <c r="AV194" i="1"/>
  <c r="AV219" i="1"/>
  <c r="AV239" i="1"/>
  <c r="AV237" i="1"/>
  <c r="AV141" i="1"/>
  <c r="AV213" i="1"/>
  <c r="AV243" i="1"/>
  <c r="AV187" i="1"/>
  <c r="BE146" i="1"/>
  <c r="BE148" i="1"/>
  <c r="BE152" i="1"/>
  <c r="BE147" i="1"/>
  <c r="BE245" i="1"/>
  <c r="BE223" i="1"/>
  <c r="BE253" i="1"/>
  <c r="BE225" i="1"/>
  <c r="BE248" i="1"/>
  <c r="BE217" i="1"/>
  <c r="BE187" i="1"/>
  <c r="BE202" i="1"/>
  <c r="BE218" i="1"/>
  <c r="BE254" i="1"/>
  <c r="BE237" i="1"/>
  <c r="BE211" i="1"/>
  <c r="BE143" i="1"/>
  <c r="BE224" i="1"/>
  <c r="BE241" i="1"/>
  <c r="BE184" i="1"/>
  <c r="BE200" i="1"/>
  <c r="BE161" i="1"/>
  <c r="BE244" i="1"/>
  <c r="BE150" i="1"/>
  <c r="BE167" i="1"/>
  <c r="BE158" i="1"/>
  <c r="BE222" i="1"/>
  <c r="BE195" i="1"/>
  <c r="BE177" i="1"/>
  <c r="BE179" i="1"/>
  <c r="BE173" i="1"/>
  <c r="BE172" i="1"/>
  <c r="BE242" i="1"/>
  <c r="BE208" i="1"/>
  <c r="BE190" i="1"/>
  <c r="BE183" i="1"/>
  <c r="BE174" i="1"/>
  <c r="BE176" i="1"/>
  <c r="BE213" i="1"/>
  <c r="BE186" i="1"/>
  <c r="BE198" i="1"/>
  <c r="BE151" i="1"/>
  <c r="BE205" i="1"/>
  <c r="BE169" i="1"/>
  <c r="BE236" i="1"/>
  <c r="BE178" i="1"/>
  <c r="BE247" i="1"/>
  <c r="BE203" i="1"/>
  <c r="BE234" i="1"/>
  <c r="BE196" i="1"/>
  <c r="BE235" i="1"/>
  <c r="BE156" i="1"/>
  <c r="BE197" i="1"/>
  <c r="BE212" i="1"/>
  <c r="BE170" i="1"/>
  <c r="BE243" i="1"/>
  <c r="BE164" i="1"/>
  <c r="BE194" i="1"/>
  <c r="BE159" i="1"/>
  <c r="BE144" i="1"/>
  <c r="BE238" i="1"/>
  <c r="BE226" i="1"/>
  <c r="BE221" i="1"/>
  <c r="BE249" i="1"/>
  <c r="BE166" i="1"/>
  <c r="BE255" i="1"/>
  <c r="BE191" i="1"/>
  <c r="BE251" i="1"/>
  <c r="BE257" i="1"/>
  <c r="BE258" i="1"/>
  <c r="BE250" i="1"/>
  <c r="BE228" i="1"/>
  <c r="BE256" i="1"/>
  <c r="BE180" i="1"/>
  <c r="BE157" i="1"/>
  <c r="BE214" i="1"/>
  <c r="BE168" i="1"/>
  <c r="BE181" i="1"/>
  <c r="BE246" i="1"/>
  <c r="BE201" i="1"/>
  <c r="BE252" i="1"/>
  <c r="BE220" i="1"/>
  <c r="BE207" i="1"/>
  <c r="BE192" i="1"/>
  <c r="BE163" i="1"/>
  <c r="BE233" i="1"/>
  <c r="BE165" i="1"/>
  <c r="BE149" i="1"/>
  <c r="BE240" i="1"/>
  <c r="BE162" i="1"/>
  <c r="BE206" i="1"/>
  <c r="BE229" i="1"/>
  <c r="BE230" i="1"/>
  <c r="BE227" i="1"/>
  <c r="BE239" i="1"/>
  <c r="BE145" i="1"/>
  <c r="BE182" i="1"/>
  <c r="BE232" i="1"/>
  <c r="BE175" i="1"/>
  <c r="BE185" i="1"/>
  <c r="BE155" i="1"/>
  <c r="BE210" i="1"/>
  <c r="BE189" i="1"/>
  <c r="BE153" i="1"/>
  <c r="BE216" i="1"/>
  <c r="BE160" i="1"/>
  <c r="BE199" i="1"/>
  <c r="BE231" i="1"/>
  <c r="BE204" i="1"/>
  <c r="BE142" i="1"/>
  <c r="BE154" i="1"/>
  <c r="BE188" i="1"/>
  <c r="BE209" i="1"/>
  <c r="BE171" i="1"/>
  <c r="BE215" i="1"/>
  <c r="BE141" i="1"/>
  <c r="BE219" i="1"/>
  <c r="BE193" i="1"/>
  <c r="BB216" i="1"/>
  <c r="BB221" i="1"/>
  <c r="BB186" i="1"/>
  <c r="BB155" i="1"/>
  <c r="BB143" i="1"/>
  <c r="BB164" i="1"/>
  <c r="BB168" i="1"/>
  <c r="BB160" i="1"/>
  <c r="BB202" i="1"/>
  <c r="BB242" i="1"/>
  <c r="BB170" i="1"/>
  <c r="BB169" i="1"/>
  <c r="BB211" i="1"/>
  <c r="BB229" i="1"/>
  <c r="BB179" i="1"/>
  <c r="BB219" i="1"/>
  <c r="BB243" i="1"/>
  <c r="BB172" i="1"/>
  <c r="BB195" i="1"/>
  <c r="BB188" i="1"/>
  <c r="BB208" i="1"/>
  <c r="BB153" i="1"/>
  <c r="BB244" i="1"/>
  <c r="BB156" i="1"/>
  <c r="BB147" i="1"/>
  <c r="BB171" i="1"/>
  <c r="BB217" i="1"/>
  <c r="BB255" i="1"/>
  <c r="BB151" i="1"/>
  <c r="BB252" i="1"/>
  <c r="BB162" i="1"/>
  <c r="BB200" i="1"/>
  <c r="BB166" i="1"/>
  <c r="BB173" i="1"/>
  <c r="BB223" i="1"/>
  <c r="BB245" i="1"/>
  <c r="BB201" i="1"/>
  <c r="BB249" i="1"/>
  <c r="BB176" i="1"/>
  <c r="BB141" i="1"/>
  <c r="BB175" i="1"/>
  <c r="BB256" i="1"/>
  <c r="BB198" i="1"/>
  <c r="BB251" i="1"/>
  <c r="BB148" i="1"/>
  <c r="BB253" i="1"/>
  <c r="BB225" i="1"/>
  <c r="BB248" i="1"/>
  <c r="BB224" i="1"/>
  <c r="BB254" i="1"/>
  <c r="BB154" i="1"/>
  <c r="BB197" i="1"/>
  <c r="BB246" i="1"/>
  <c r="BB149" i="1"/>
  <c r="BB146" i="1"/>
  <c r="BB210" i="1"/>
  <c r="BB214" i="1"/>
  <c r="BB205" i="1"/>
  <c r="BB144" i="1"/>
  <c r="BB234" i="1"/>
  <c r="BB165" i="1"/>
  <c r="BB215" i="1"/>
  <c r="BB207" i="1"/>
  <c r="BB220" i="1"/>
  <c r="BB177" i="1"/>
  <c r="BB190" i="1"/>
  <c r="BB152" i="1"/>
  <c r="BB222" i="1"/>
  <c r="BB230" i="1"/>
  <c r="BB196" i="1"/>
  <c r="BB236" i="1"/>
  <c r="BB241" i="1"/>
  <c r="BB183" i="1"/>
  <c r="BB206" i="1"/>
  <c r="BB213" i="1"/>
  <c r="BB232" i="1"/>
  <c r="BB182" i="1"/>
  <c r="BB233" i="1"/>
  <c r="BB257" i="1"/>
  <c r="BB185" i="1"/>
  <c r="BB194" i="1"/>
  <c r="BB240" i="1"/>
  <c r="BB189" i="1"/>
  <c r="BB158" i="1"/>
  <c r="BB145" i="1"/>
  <c r="BB150" i="1"/>
  <c r="BB212" i="1"/>
  <c r="BB193" i="1"/>
  <c r="BB231" i="1"/>
  <c r="BB227" i="1"/>
  <c r="BB181" i="1"/>
  <c r="BB174" i="1"/>
  <c r="BB203" i="1"/>
  <c r="BB159" i="1"/>
  <c r="BB226" i="1"/>
  <c r="BB204" i="1"/>
  <c r="BB239" i="1"/>
  <c r="BB209" i="1"/>
  <c r="BB184" i="1"/>
  <c r="BB218" i="1"/>
  <c r="BB180" i="1"/>
  <c r="BB199" i="1"/>
  <c r="BB191" i="1"/>
  <c r="BB142" i="1"/>
  <c r="BB192" i="1"/>
  <c r="BB163" i="1"/>
  <c r="BB178" i="1"/>
  <c r="BB161" i="1"/>
  <c r="BB247" i="1"/>
  <c r="BB235" i="1"/>
  <c r="BB167" i="1"/>
  <c r="BB250" i="1"/>
  <c r="BB157" i="1"/>
  <c r="BB187" i="1"/>
  <c r="BB237" i="1"/>
  <c r="BB238" i="1"/>
  <c r="BB228" i="1"/>
  <c r="BB258" i="1" l="1"/>
  <c r="AK36" i="1"/>
  <c r="AV258" i="1"/>
  <c r="AD36" i="1"/>
  <c r="Y36" i="1"/>
  <c r="AS258" i="1"/>
  <c r="AY258" i="1"/>
  <c r="AH36" i="1"/>
</calcChain>
</file>

<file path=xl/connections.xml><?xml version="1.0" encoding="utf-8"?>
<connections xmlns="http://schemas.openxmlformats.org/spreadsheetml/2006/main">
  <connection id="1" interval="60" name="Conexão1" type="4" refreshedVersion="6" background="1" refreshOnLoad="1">
    <webPr sourceData="1" xl2000="1" url="https://www.calendardate.com/todays.htm" htmlTables="1">
      <tables count="1">
        <x v="3"/>
      </tables>
    </webPr>
  </connection>
</connections>
</file>

<file path=xl/sharedStrings.xml><?xml version="1.0" encoding="utf-8"?>
<sst xmlns="http://schemas.openxmlformats.org/spreadsheetml/2006/main" count="8259" uniqueCount="1438">
  <si>
    <t>-</t>
  </si>
  <si>
    <t>Score</t>
  </si>
  <si>
    <t>Avaliação</t>
  </si>
  <si>
    <t>0,1</t>
  </si>
  <si>
    <t>48-68</t>
  </si>
  <si>
    <t>0,2</t>
  </si>
  <si>
    <t>0,3</t>
  </si>
  <si>
    <t>102-119</t>
  </si>
  <si>
    <t>99,5</t>
  </si>
  <si>
    <t>99,7</t>
  </si>
  <si>
    <t>99,8</t>
  </si>
  <si>
    <t>99,9</t>
  </si>
  <si>
    <t>51-68</t>
  </si>
  <si>
    <t>0,5</t>
  </si>
  <si>
    <t>92-108</t>
  </si>
  <si>
    <t>Estado Civil</t>
  </si>
  <si>
    <t>Lateralidade</t>
  </si>
  <si>
    <t>Escolaridade</t>
  </si>
  <si>
    <t xml:space="preserve">  Sexo    </t>
  </si>
  <si>
    <t>Data de Nasc</t>
  </si>
  <si>
    <t>Fone</t>
  </si>
  <si>
    <t>RESULTADO</t>
  </si>
  <si>
    <t>Raça</t>
  </si>
  <si>
    <t>Atividade</t>
  </si>
  <si>
    <t>Idade</t>
  </si>
  <si>
    <t>ICV-IOP</t>
  </si>
  <si>
    <t>IOP-IVP</t>
  </si>
  <si>
    <t>ICV-IMO</t>
  </si>
  <si>
    <t>IMO-IVP</t>
  </si>
  <si>
    <t>ICV-IVP</t>
  </si>
  <si>
    <t>Logradouro e número</t>
  </si>
  <si>
    <t>Nome</t>
  </si>
  <si>
    <t>54-68</t>
  </si>
  <si>
    <t>63-77</t>
  </si>
  <si>
    <t>66-80</t>
  </si>
  <si>
    <t>67-81</t>
  </si>
  <si>
    <t>69-83</t>
  </si>
  <si>
    <t>79-93</t>
  </si>
  <si>
    <t>91-105</t>
  </si>
  <si>
    <t>93-107</t>
  </si>
  <si>
    <t>95-109</t>
  </si>
  <si>
    <t>103-117</t>
  </si>
  <si>
    <t>105-119</t>
  </si>
  <si>
    <t>107-121</t>
  </si>
  <si>
    <t>109-123</t>
  </si>
  <si>
    <t>110-124</t>
  </si>
  <si>
    <t>117-131</t>
  </si>
  <si>
    <t>119-133</t>
  </si>
  <si>
    <t>121-135</t>
  </si>
  <si>
    <t>119-136</t>
  </si>
  <si>
    <t>130-144</t>
  </si>
  <si>
    <t>99,6</t>
  </si>
  <si>
    <t>132-146</t>
  </si>
  <si>
    <t>134-148</t>
  </si>
  <si>
    <t>136-150</t>
  </si>
  <si>
    <t>0,4</t>
  </si>
  <si>
    <t>0-2</t>
  </si>
  <si>
    <t>4-7</t>
  </si>
  <si>
    <t>5-6</t>
  </si>
  <si>
    <t>1-3</t>
  </si>
  <si>
    <t>8-10</t>
  </si>
  <si>
    <t>4-5</t>
  </si>
  <si>
    <t>11-14</t>
  </si>
  <si>
    <t>3-5</t>
  </si>
  <si>
    <t>6-7</t>
  </si>
  <si>
    <t>15-17</t>
  </si>
  <si>
    <t>8-9</t>
  </si>
  <si>
    <t>18-21</t>
  </si>
  <si>
    <t>10-11</t>
  </si>
  <si>
    <t>22-25</t>
  </si>
  <si>
    <t>11-13</t>
  </si>
  <si>
    <t>11-12</t>
  </si>
  <si>
    <t>7-8</t>
  </si>
  <si>
    <t>12-14</t>
  </si>
  <si>
    <t>26-28</t>
  </si>
  <si>
    <t>14-16</t>
  </si>
  <si>
    <t>15-16</t>
  </si>
  <si>
    <t>29-32</t>
  </si>
  <si>
    <t>17-19</t>
  </si>
  <si>
    <t>17-18</t>
  </si>
  <si>
    <t>33-35</t>
  </si>
  <si>
    <t>20-21</t>
  </si>
  <si>
    <t>19-20</t>
  </si>
  <si>
    <t>36-39</t>
  </si>
  <si>
    <t>22-24</t>
  </si>
  <si>
    <t>13-14</t>
  </si>
  <si>
    <t>21-23</t>
  </si>
  <si>
    <t>40-42</t>
  </si>
  <si>
    <t>25-27</t>
  </si>
  <si>
    <t>24-25</t>
  </si>
  <si>
    <t>43-46</t>
  </si>
  <si>
    <t>28-30</t>
  </si>
  <si>
    <t>16-17</t>
  </si>
  <si>
    <t>26-27</t>
  </si>
  <si>
    <t>47-51</t>
  </si>
  <si>
    <t>31-33</t>
  </si>
  <si>
    <t>28-29</t>
  </si>
  <si>
    <t>52-53</t>
  </si>
  <si>
    <t>34-35</t>
  </si>
  <si>
    <t>30-31</t>
  </si>
  <si>
    <t>54-57</t>
  </si>
  <si>
    <t>36-38</t>
  </si>
  <si>
    <t>32-33</t>
  </si>
  <si>
    <t>58-66</t>
  </si>
  <si>
    <t>19-22</t>
  </si>
  <si>
    <t>23-30</t>
  </si>
  <si>
    <t>17-21</t>
  </si>
  <si>
    <t>0-3</t>
  </si>
  <si>
    <t>0-1</t>
  </si>
  <si>
    <t>3-4</t>
  </si>
  <si>
    <t>16-20</t>
  </si>
  <si>
    <t>6-8</t>
  </si>
  <si>
    <t>2-3</t>
  </si>
  <si>
    <t>9-10</t>
  </si>
  <si>
    <t>27-32</t>
  </si>
  <si>
    <t>8-11</t>
  </si>
  <si>
    <t>33-38</t>
  </si>
  <si>
    <t>12-15</t>
  </si>
  <si>
    <t>39-44</t>
  </si>
  <si>
    <t>16-18</t>
  </si>
  <si>
    <t>45-50</t>
  </si>
  <si>
    <t>19-21</t>
  </si>
  <si>
    <t>51-56</t>
  </si>
  <si>
    <t>23-26</t>
  </si>
  <si>
    <t>57-62</t>
  </si>
  <si>
    <t>27-30</t>
  </si>
  <si>
    <t>25-26</t>
  </si>
  <si>
    <t>63-67</t>
  </si>
  <si>
    <t>31-34</t>
  </si>
  <si>
    <t>27-29</t>
  </si>
  <si>
    <t>18-19</t>
  </si>
  <si>
    <t>68-73</t>
  </si>
  <si>
    <t>35-38</t>
  </si>
  <si>
    <t>31-32</t>
  </si>
  <si>
    <t>30-32</t>
  </si>
  <si>
    <t>74-79</t>
  </si>
  <si>
    <t>39-42</t>
  </si>
  <si>
    <t>33-34</t>
  </si>
  <si>
    <t>21-22</t>
  </si>
  <si>
    <t>35-37</t>
  </si>
  <si>
    <t>23-24</t>
  </si>
  <si>
    <t>86-91</t>
  </si>
  <si>
    <t>47-50</t>
  </si>
  <si>
    <t>39-41</t>
  </si>
  <si>
    <t>38-40</t>
  </si>
  <si>
    <t>51-53</t>
  </si>
  <si>
    <t>42-43</t>
  </si>
  <si>
    <t>41-42</t>
  </si>
  <si>
    <t>97-102</t>
  </si>
  <si>
    <t>44-46</t>
  </si>
  <si>
    <t>43-45</t>
  </si>
  <si>
    <t>58-68</t>
  </si>
  <si>
    <t>47-60</t>
  </si>
  <si>
    <t>46-52</t>
  </si>
  <si>
    <t>1-2</t>
  </si>
  <si>
    <t>15-18</t>
  </si>
  <si>
    <t>12-13</t>
  </si>
  <si>
    <t>14-15</t>
  </si>
  <si>
    <t>29-31</t>
  </si>
  <si>
    <t>32-35</t>
  </si>
  <si>
    <t>18-20</t>
  </si>
  <si>
    <t>46-48</t>
  </si>
  <si>
    <t>27-28</t>
  </si>
  <si>
    <t>49-50</t>
  </si>
  <si>
    <t>22-23</t>
  </si>
  <si>
    <t>29-30</t>
  </si>
  <si>
    <t>51-52</t>
  </si>
  <si>
    <t>20-22</t>
  </si>
  <si>
    <t>25-30</t>
  </si>
  <si>
    <t>16-21</t>
  </si>
  <si>
    <t>0-6</t>
  </si>
  <si>
    <t>4-6</t>
  </si>
  <si>
    <t>18-22</t>
  </si>
  <si>
    <t>7-9</t>
  </si>
  <si>
    <t>5-8</t>
  </si>
  <si>
    <t>9-11</t>
  </si>
  <si>
    <t>29-34</t>
  </si>
  <si>
    <t>9-12</t>
  </si>
  <si>
    <t>35-40</t>
  </si>
  <si>
    <t>13-16</t>
  </si>
  <si>
    <t>41-45</t>
  </si>
  <si>
    <t>17-20</t>
  </si>
  <si>
    <t>46-51</t>
  </si>
  <si>
    <t>21-24</t>
  </si>
  <si>
    <t>52-57</t>
  </si>
  <si>
    <t>25-28</t>
  </si>
  <si>
    <t>23-25</t>
  </si>
  <si>
    <t>58-63</t>
  </si>
  <si>
    <t>64-69</t>
  </si>
  <si>
    <t>70-74</t>
  </si>
  <si>
    <t>75-80</t>
  </si>
  <si>
    <t>40-43</t>
  </si>
  <si>
    <t>34-36</t>
  </si>
  <si>
    <t>81-86</t>
  </si>
  <si>
    <t>44-47</t>
  </si>
  <si>
    <t>37-38</t>
  </si>
  <si>
    <t>87-92</t>
  </si>
  <si>
    <t>48-51</t>
  </si>
  <si>
    <t>52-55</t>
  </si>
  <si>
    <t>42-44</t>
  </si>
  <si>
    <t>98-103</t>
  </si>
  <si>
    <t>56-59</t>
  </si>
  <si>
    <t>45-46</t>
  </si>
  <si>
    <t>60-68</t>
  </si>
  <si>
    <t>47-52</t>
  </si>
  <si>
    <t>6-9</t>
  </si>
  <si>
    <t>10-12</t>
  </si>
  <si>
    <t>2-4</t>
  </si>
  <si>
    <t>5-7</t>
  </si>
  <si>
    <t>24-27</t>
  </si>
  <si>
    <t>28-31</t>
  </si>
  <si>
    <t>32-34</t>
  </si>
  <si>
    <t>42-45</t>
  </si>
  <si>
    <t>46-49</t>
  </si>
  <si>
    <t>50-52</t>
  </si>
  <si>
    <t>53-56</t>
  </si>
  <si>
    <t>57-59</t>
  </si>
  <si>
    <t>60-63</t>
  </si>
  <si>
    <t>64-66</t>
  </si>
  <si>
    <t>28-33</t>
  </si>
  <si>
    <t>13-17</t>
  </si>
  <si>
    <t>49-54</t>
  </si>
  <si>
    <t>27-31</t>
  </si>
  <si>
    <t>62-67</t>
  </si>
  <si>
    <t>26-29</t>
  </si>
  <si>
    <t>36-40</t>
  </si>
  <si>
    <t>82-88</t>
  </si>
  <si>
    <t>46-50</t>
  </si>
  <si>
    <t>37-40</t>
  </si>
  <si>
    <t>89-95</t>
  </si>
  <si>
    <t>51-54</t>
  </si>
  <si>
    <t>41-43</t>
  </si>
  <si>
    <t>96-101</t>
  </si>
  <si>
    <t>55-59</t>
  </si>
  <si>
    <t>102-108</t>
  </si>
  <si>
    <t>60-64</t>
  </si>
  <si>
    <t>47-49</t>
  </si>
  <si>
    <t>109-115</t>
  </si>
  <si>
    <t>65-68</t>
  </si>
  <si>
    <t>49-51</t>
  </si>
  <si>
    <t>52-60</t>
  </si>
  <si>
    <t>15-19</t>
  </si>
  <si>
    <t>20-23</t>
  </si>
  <si>
    <t>24-28</t>
  </si>
  <si>
    <t>13-15</t>
  </si>
  <si>
    <t>33-36</t>
  </si>
  <si>
    <t>16-19</t>
  </si>
  <si>
    <t>37-41</t>
  </si>
  <si>
    <t>65-66</t>
  </si>
  <si>
    <t>24-30</t>
  </si>
  <si>
    <t>0-7</t>
  </si>
  <si>
    <t>3-6</t>
  </si>
  <si>
    <t>37-43</t>
  </si>
  <si>
    <t>44-50</t>
  </si>
  <si>
    <t>51-57</t>
  </si>
  <si>
    <t>66-72</t>
  </si>
  <si>
    <t>73-79</t>
  </si>
  <si>
    <t>80-86</t>
  </si>
  <si>
    <t>87-93</t>
  </si>
  <si>
    <t>44-48</t>
  </si>
  <si>
    <t>38-41</t>
  </si>
  <si>
    <t>94-100</t>
  </si>
  <si>
    <t>49-52</t>
  </si>
  <si>
    <t>24-26</t>
  </si>
  <si>
    <t>101-107</t>
  </si>
  <si>
    <t>45-47</t>
  </si>
  <si>
    <t>45-48</t>
  </si>
  <si>
    <t>108-114</t>
  </si>
  <si>
    <t>57-60</t>
  </si>
  <si>
    <t>61-68</t>
  </si>
  <si>
    <t>10-13</t>
  </si>
  <si>
    <t>14-17</t>
  </si>
  <si>
    <t>26-30</t>
  </si>
  <si>
    <t>22-30</t>
  </si>
  <si>
    <t>11-17</t>
  </si>
  <si>
    <t>18-24</t>
  </si>
  <si>
    <t>32-38</t>
  </si>
  <si>
    <t>39-45</t>
  </si>
  <si>
    <t>53-59</t>
  </si>
  <si>
    <t>60-66</t>
  </si>
  <si>
    <t>67-72</t>
  </si>
  <si>
    <t>73-80</t>
  </si>
  <si>
    <t>41-44</t>
  </si>
  <si>
    <t>37-39</t>
  </si>
  <si>
    <t>56-68</t>
  </si>
  <si>
    <t>45-60</t>
  </si>
  <si>
    <t>0-4</t>
  </si>
  <si>
    <t>14-18</t>
  </si>
  <si>
    <t>23-27</t>
  </si>
  <si>
    <t>32-36</t>
  </si>
  <si>
    <t>30-33</t>
  </si>
  <si>
    <t>7-10</t>
  </si>
  <si>
    <t>26-32</t>
  </si>
  <si>
    <t>40-46</t>
  </si>
  <si>
    <t>47-53</t>
  </si>
  <si>
    <t>54-60</t>
  </si>
  <si>
    <t>34-37</t>
  </si>
  <si>
    <t>69-75</t>
  </si>
  <si>
    <t>38-42</t>
  </si>
  <si>
    <t>76-82</t>
  </si>
  <si>
    <t>83-89</t>
  </si>
  <si>
    <t>90-96</t>
  </si>
  <si>
    <t>55-68</t>
  </si>
  <si>
    <t>44-60</t>
  </si>
  <si>
    <t>28-32</t>
  </si>
  <si>
    <t>33-37</t>
  </si>
  <si>
    <t>0-5</t>
  </si>
  <si>
    <t>30-35</t>
  </si>
  <si>
    <t>36-41</t>
  </si>
  <si>
    <t>42-46</t>
  </si>
  <si>
    <t>53-58</t>
  </si>
  <si>
    <t>59-64</t>
  </si>
  <si>
    <t>65-70</t>
  </si>
  <si>
    <t>71-76</t>
  </si>
  <si>
    <t>77-82</t>
  </si>
  <si>
    <t>52-68</t>
  </si>
  <si>
    <t>22-26</t>
  </si>
  <si>
    <t>40-60</t>
  </si>
  <si>
    <t>42-52</t>
  </si>
  <si>
    <t>12-16</t>
  </si>
  <si>
    <t>21-25</t>
  </si>
  <si>
    <t>30-34</t>
  </si>
  <si>
    <t>35-39</t>
  </si>
  <si>
    <t>53-57</t>
  </si>
  <si>
    <t>58-61</t>
  </si>
  <si>
    <t>62-66</t>
  </si>
  <si>
    <t>20-30</t>
  </si>
  <si>
    <t>29-33</t>
  </si>
  <si>
    <t>34-38</t>
  </si>
  <si>
    <t>45-49</t>
  </si>
  <si>
    <t>50-54</t>
  </si>
  <si>
    <t>60-65</t>
  </si>
  <si>
    <t>66-70</t>
  </si>
  <si>
    <t>49-68</t>
  </si>
  <si>
    <t>27-33</t>
  </si>
  <si>
    <t>41-47</t>
  </si>
  <si>
    <t>48-53</t>
  </si>
  <si>
    <t>61-67</t>
  </si>
  <si>
    <t>31-35</t>
  </si>
  <si>
    <t>40-44</t>
  </si>
  <si>
    <t>82-87</t>
  </si>
  <si>
    <t>88-94</t>
  </si>
  <si>
    <t>49-53</t>
  </si>
  <si>
    <t>95-101</t>
  </si>
  <si>
    <t>58-62</t>
  </si>
  <si>
    <t>109-114</t>
  </si>
  <si>
    <t>63-66</t>
  </si>
  <si>
    <t>67-68</t>
  </si>
  <si>
    <t>52-62</t>
  </si>
  <si>
    <t>53-63</t>
  </si>
  <si>
    <t>52-64</t>
  </si>
  <si>
    <t>54-64</t>
  </si>
  <si>
    <t>53-65</t>
  </si>
  <si>
    <t>55-65</t>
  </si>
  <si>
    <t>54-66</t>
  </si>
  <si>
    <t>56-66</t>
  </si>
  <si>
    <t>57-67</t>
  </si>
  <si>
    <t>59-69</t>
  </si>
  <si>
    <t>58-70</t>
  </si>
  <si>
    <t>60-70</t>
  </si>
  <si>
    <t>59-71</t>
  </si>
  <si>
    <t>61-71</t>
  </si>
  <si>
    <t>60-72</t>
  </si>
  <si>
    <t>62-72</t>
  </si>
  <si>
    <t>63-73</t>
  </si>
  <si>
    <t>64-74</t>
  </si>
  <si>
    <t>63-75</t>
  </si>
  <si>
    <t>67-77</t>
  </si>
  <si>
    <t>69-79</t>
  </si>
  <si>
    <t>71-81</t>
  </si>
  <si>
    <t>70-82</t>
  </si>
  <si>
    <t>73-83</t>
  </si>
  <si>
    <t>74-84</t>
  </si>
  <si>
    <t>73-85</t>
  </si>
  <si>
    <t>75-85</t>
  </si>
  <si>
    <t>76-86</t>
  </si>
  <si>
    <t>75-87</t>
  </si>
  <si>
    <t>77-87</t>
  </si>
  <si>
    <t>76-88</t>
  </si>
  <si>
    <t>77-89</t>
  </si>
  <si>
    <t>78-90</t>
  </si>
  <si>
    <t>79-91</t>
  </si>
  <si>
    <t>81-91</t>
  </si>
  <si>
    <t>80-92</t>
  </si>
  <si>
    <t>82-92</t>
  </si>
  <si>
    <t>81-93</t>
  </si>
  <si>
    <t>83-93</t>
  </si>
  <si>
    <t>84-94</t>
  </si>
  <si>
    <t>83-95</t>
  </si>
  <si>
    <t>85-95</t>
  </si>
  <si>
    <t>87-97</t>
  </si>
  <si>
    <t>89-99</t>
  </si>
  <si>
    <t>88-100</t>
  </si>
  <si>
    <t>90-100</t>
  </si>
  <si>
    <t>89-101</t>
  </si>
  <si>
    <t>92-102</t>
  </si>
  <si>
    <t>91-103</t>
  </si>
  <si>
    <t>93-103</t>
  </si>
  <si>
    <t>92-104</t>
  </si>
  <si>
    <t>94-104</t>
  </si>
  <si>
    <t>93-105</t>
  </si>
  <si>
    <t>95-105</t>
  </si>
  <si>
    <t>94-106</t>
  </si>
  <si>
    <t>96-106</t>
  </si>
  <si>
    <t>95-107</t>
  </si>
  <si>
    <t>97-107</t>
  </si>
  <si>
    <t>96-108</t>
  </si>
  <si>
    <t>98-108</t>
  </si>
  <si>
    <t>97-109</t>
  </si>
  <si>
    <t>99-109</t>
  </si>
  <si>
    <t>98-110</t>
  </si>
  <si>
    <t>100-110</t>
  </si>
  <si>
    <t>101-111</t>
  </si>
  <si>
    <t>102-112</t>
  </si>
  <si>
    <t>103-113</t>
  </si>
  <si>
    <t>104-114</t>
  </si>
  <si>
    <t>106-116</t>
  </si>
  <si>
    <t>108-117</t>
  </si>
  <si>
    <t>108-118</t>
  </si>
  <si>
    <t>107-119</t>
  </si>
  <si>
    <t>109-119</t>
  </si>
  <si>
    <t>109-121</t>
  </si>
  <si>
    <t>110-122</t>
  </si>
  <si>
    <t>111-123</t>
  </si>
  <si>
    <t>113-123</t>
  </si>
  <si>
    <t>112-124</t>
  </si>
  <si>
    <t>114-124</t>
  </si>
  <si>
    <t>113-125</t>
  </si>
  <si>
    <t>115-125</t>
  </si>
  <si>
    <t>116-126</t>
  </si>
  <si>
    <t>115-127</t>
  </si>
  <si>
    <t>117-127</t>
  </si>
  <si>
    <t>118-128</t>
  </si>
  <si>
    <t>117-129</t>
  </si>
  <si>
    <t>119-129</t>
  </si>
  <si>
    <t>120-130</t>
  </si>
  <si>
    <t>121-131</t>
  </si>
  <si>
    <t>122-132</t>
  </si>
  <si>
    <t>121-133</t>
  </si>
  <si>
    <t>123-133</t>
  </si>
  <si>
    <t>122-134</t>
  </si>
  <si>
    <t>125-135</t>
  </si>
  <si>
    <t>124-136</t>
  </si>
  <si>
    <t>126-136</t>
  </si>
  <si>
    <t>128-138</t>
  </si>
  <si>
    <t>129-139</t>
  </si>
  <si>
    <t>130-140</t>
  </si>
  <si>
    <t>129-141</t>
  </si>
  <si>
    <t>131-141</t>
  </si>
  <si>
    <t>132-142</t>
  </si>
  <si>
    <t>131-143</t>
  </si>
  <si>
    <t>133-143</t>
  </si>
  <si>
    <t>132-144</t>
  </si>
  <si>
    <t>134-144</t>
  </si>
  <si>
    <t>133-145</t>
  </si>
  <si>
    <t>136-146</t>
  </si>
  <si>
    <t>135-147</t>
  </si>
  <si>
    <t>137-147</t>
  </si>
  <si>
    <t>138-148</t>
  </si>
  <si>
    <t>137-149</t>
  </si>
  <si>
    <t>139-149</t>
  </si>
  <si>
    <t>138-150</t>
  </si>
  <si>
    <t>110-127</t>
  </si>
  <si>
    <t>117-134</t>
  </si>
  <si>
    <t>116-136</t>
  </si>
  <si>
    <t>51-61</t>
  </si>
  <si>
    <t>50-62</t>
  </si>
  <si>
    <t>65-75</t>
  </si>
  <si>
    <t>64-76</t>
  </si>
  <si>
    <t>66-76</t>
  </si>
  <si>
    <t>65-77</t>
  </si>
  <si>
    <t>68-78</t>
  </si>
  <si>
    <t>67-79</t>
  </si>
  <si>
    <t>72-82</t>
  </si>
  <si>
    <t>71-83</t>
  </si>
  <si>
    <t>72-84</t>
  </si>
  <si>
    <t>78-87</t>
  </si>
  <si>
    <t>79-88</t>
  </si>
  <si>
    <t>84-93</t>
  </si>
  <si>
    <t>86-96</t>
  </si>
  <si>
    <t>85-97</t>
  </si>
  <si>
    <t>86-98</t>
  </si>
  <si>
    <t>88-98</t>
  </si>
  <si>
    <t>91-101</t>
  </si>
  <si>
    <t>90-102</t>
  </si>
  <si>
    <t>100-112</t>
  </si>
  <si>
    <t>102-114</t>
  </si>
  <si>
    <t>103-115</t>
  </si>
  <si>
    <t>105-115</t>
  </si>
  <si>
    <t>104-116</t>
  </si>
  <si>
    <t>105-117</t>
  </si>
  <si>
    <t>107-116</t>
  </si>
  <si>
    <t>107-117</t>
  </si>
  <si>
    <t>106-118</t>
  </si>
  <si>
    <t>108-120</t>
  </si>
  <si>
    <t>111-120</t>
  </si>
  <si>
    <t>112-121</t>
  </si>
  <si>
    <t>118-130</t>
  </si>
  <si>
    <t>120-132</t>
  </si>
  <si>
    <t>124-134</t>
  </si>
  <si>
    <t>127-136</t>
  </si>
  <si>
    <t>127-137</t>
  </si>
  <si>
    <t>126-138</t>
  </si>
  <si>
    <t>135-145</t>
  </si>
  <si>
    <t>134-146</t>
  </si>
  <si>
    <t>66-83</t>
  </si>
  <si>
    <t>Médio</t>
  </si>
  <si>
    <t>CRP</t>
  </si>
  <si>
    <t>Licença</t>
  </si>
  <si>
    <t>Prazo</t>
  </si>
  <si>
    <t>Pontos Ponderados</t>
  </si>
  <si>
    <t>TABELA</t>
  </si>
  <si>
    <t>ESCALA</t>
  </si>
  <si>
    <t>SOMA PONTOS</t>
  </si>
  <si>
    <t>RANK</t>
  </si>
  <si>
    <t>INTERVALO DE CONFIANÇA</t>
  </si>
  <si>
    <t>PONDERADOS</t>
  </si>
  <si>
    <t>PERCENTIL</t>
  </si>
  <si>
    <t>DISCREPÂNCIA</t>
  </si>
  <si>
    <t>A.1.1</t>
  </si>
  <si>
    <t>6:0-6:3</t>
  </si>
  <si>
    <t>Ponto</t>
  </si>
  <si>
    <t>CB</t>
  </si>
  <si>
    <t>SM</t>
  </si>
  <si>
    <t>DG</t>
  </si>
  <si>
    <t>CN</t>
  </si>
  <si>
    <t>CD</t>
  </si>
  <si>
    <t>VC</t>
  </si>
  <si>
    <t>SNL</t>
  </si>
  <si>
    <t>RM</t>
  </si>
  <si>
    <t>CO</t>
  </si>
  <si>
    <t>P S</t>
  </si>
  <si>
    <t>CF</t>
  </si>
  <si>
    <t>CA</t>
  </si>
  <si>
    <t>IN</t>
  </si>
  <si>
    <t>AR</t>
  </si>
  <si>
    <t>RP</t>
  </si>
  <si>
    <t>38-43</t>
  </si>
  <si>
    <t>55-60</t>
  </si>
  <si>
    <t>50-53</t>
  </si>
  <si>
    <t>58-60</t>
  </si>
  <si>
    <t>61-62</t>
  </si>
  <si>
    <t>63-64</t>
  </si>
  <si>
    <t>40-68</t>
  </si>
  <si>
    <t>28-44</t>
  </si>
  <si>
    <t>20-32</t>
  </si>
  <si>
    <t>38-68</t>
  </si>
  <si>
    <t>19-30</t>
  </si>
  <si>
    <t>27-35</t>
  </si>
  <si>
    <t>25-42</t>
  </si>
  <si>
    <t>35-45</t>
  </si>
  <si>
    <t>94-136</t>
  </si>
  <si>
    <t>15-33</t>
  </si>
  <si>
    <t>20-34</t>
  </si>
  <si>
    <t>14-24</t>
  </si>
  <si>
    <t>A.1.2</t>
  </si>
  <si>
    <t>6:4-6:7</t>
  </si>
  <si>
    <t>41-46</t>
  </si>
  <si>
    <t>58-64</t>
  </si>
  <si>
    <t>56-58</t>
  </si>
  <si>
    <t>59-61</t>
  </si>
  <si>
    <t>77-83</t>
  </si>
  <si>
    <t>62-63</t>
  </si>
  <si>
    <t>84-89</t>
  </si>
  <si>
    <t>64-65</t>
  </si>
  <si>
    <t>42-68</t>
  </si>
  <si>
    <t>29-44</t>
  </si>
  <si>
    <t>39-68</t>
  </si>
  <si>
    <t>26-42</t>
  </si>
  <si>
    <t>37-45</t>
  </si>
  <si>
    <t>97-136</t>
  </si>
  <si>
    <t>16-33</t>
  </si>
  <si>
    <t>22-34</t>
  </si>
  <si>
    <t>15-24</t>
  </si>
  <si>
    <t>A.1.3</t>
  </si>
  <si>
    <t>6:8-6:11</t>
  </si>
  <si>
    <t>19-23</t>
  </si>
  <si>
    <t>9</t>
  </si>
  <si>
    <t>44-49</t>
  </si>
  <si>
    <t>20-2 1</t>
  </si>
  <si>
    <t>48-52</t>
  </si>
  <si>
    <t>20 -21</t>
  </si>
  <si>
    <t>15- 16</t>
  </si>
  <si>
    <t>29-3 1</t>
  </si>
  <si>
    <t>60-62</t>
  </si>
  <si>
    <t>35-36</t>
  </si>
  <si>
    <t>93-99</t>
  </si>
  <si>
    <t>44-68</t>
  </si>
  <si>
    <t>30-44</t>
  </si>
  <si>
    <t>21-32</t>
  </si>
  <si>
    <t>21-30</t>
  </si>
  <si>
    <t>28-35</t>
  </si>
  <si>
    <t>100-136</t>
  </si>
  <si>
    <t>17-33</t>
  </si>
  <si>
    <t>A.1.4</t>
  </si>
  <si>
    <t>7:0-7:3</t>
  </si>
  <si>
    <t>0-9</t>
  </si>
  <si>
    <t>20-24</t>
  </si>
  <si>
    <t>55-58</t>
  </si>
  <si>
    <t>70-76</t>
  </si>
  <si>
    <t>36-37</t>
  </si>
  <si>
    <t>90-95</t>
  </si>
  <si>
    <t>96-102</t>
  </si>
  <si>
    <t>45-68</t>
  </si>
  <si>
    <t>31-44</t>
  </si>
  <si>
    <t>22-32</t>
  </si>
  <si>
    <t>41-68</t>
  </si>
  <si>
    <t>27-42</t>
  </si>
  <si>
    <t>103-136</t>
  </si>
  <si>
    <t>18-33</t>
  </si>
  <si>
    <t>24-34</t>
  </si>
  <si>
    <t>16-24</t>
  </si>
  <si>
    <t>A.1.5</t>
  </si>
  <si>
    <t>7:4-7:7</t>
  </si>
  <si>
    <t>0-11</t>
  </si>
  <si>
    <t>39-43</t>
  </si>
  <si>
    <t>61-66</t>
  </si>
  <si>
    <t>52-56</t>
  </si>
  <si>
    <t>73-78</t>
  </si>
  <si>
    <t>79-85</t>
  </si>
  <si>
    <t>92-98</t>
  </si>
  <si>
    <t>99-105</t>
  </si>
  <si>
    <t>47-68</t>
  </si>
  <si>
    <t>29-35</t>
  </si>
  <si>
    <t>28-42</t>
  </si>
  <si>
    <t>106-136</t>
  </si>
  <si>
    <t>19-33</t>
  </si>
  <si>
    <t>26-34</t>
  </si>
  <si>
    <t>A.1.6</t>
  </si>
  <si>
    <t>7:8-7:11</t>
  </si>
  <si>
    <t>0-13</t>
  </si>
  <si>
    <t>63-68</t>
  </si>
  <si>
    <t>76-81</t>
  </si>
  <si>
    <t>61-63</t>
  </si>
  <si>
    <t>89-94</t>
  </si>
  <si>
    <t>38-39</t>
  </si>
  <si>
    <t>43-68</t>
  </si>
  <si>
    <t>32-44</t>
  </si>
  <si>
    <t>23-32</t>
  </si>
  <si>
    <t>29-42</t>
  </si>
  <si>
    <t>109-136</t>
  </si>
  <si>
    <t>20-33</t>
  </si>
  <si>
    <t>27-34</t>
  </si>
  <si>
    <t>A.1.7</t>
  </si>
  <si>
    <t>8:0-8:3</t>
  </si>
  <si>
    <t>0-15</t>
  </si>
  <si>
    <t>43-47</t>
  </si>
  <si>
    <t>54-59</t>
  </si>
  <si>
    <t>66-71</t>
  </si>
  <si>
    <t>72-77</t>
  </si>
  <si>
    <t>78-84</t>
  </si>
  <si>
    <t>85-90</t>
  </si>
  <si>
    <t>91-97</t>
  </si>
  <si>
    <t>39-40</t>
  </si>
  <si>
    <t>98-104</t>
  </si>
  <si>
    <t>61-64</t>
  </si>
  <si>
    <t>105-111</t>
  </si>
  <si>
    <t>50-68</t>
  </si>
  <si>
    <t>65-119</t>
  </si>
  <si>
    <t>35-60</t>
  </si>
  <si>
    <t>112-136</t>
  </si>
  <si>
    <t>21-33</t>
  </si>
  <si>
    <t>28-34</t>
  </si>
  <si>
    <t>17-24</t>
  </si>
  <si>
    <t>A.1.8</t>
  </si>
  <si>
    <t>8:4-8:7</t>
  </si>
  <si>
    <t>0-8</t>
  </si>
  <si>
    <t>0-16</t>
  </si>
  <si>
    <t>25-29</t>
  </si>
  <si>
    <t>51-55</t>
  </si>
  <si>
    <t>56-61</t>
  </si>
  <si>
    <t>74-80</t>
  </si>
  <si>
    <t>94-99</t>
  </si>
  <si>
    <t>40-41</t>
  </si>
  <si>
    <t>100-106</t>
  </si>
  <si>
    <t>62-65</t>
  </si>
  <si>
    <t>107-113</t>
  </si>
  <si>
    <t>33-44</t>
  </si>
  <si>
    <t>24-32</t>
  </si>
  <si>
    <t>66-119</t>
  </si>
  <si>
    <t>30-42</t>
  </si>
  <si>
    <t>36-60</t>
  </si>
  <si>
    <t>114-136</t>
  </si>
  <si>
    <t>A.1.9</t>
  </si>
  <si>
    <t>8:8-8:11</t>
  </si>
  <si>
    <t>0-18</t>
  </si>
  <si>
    <t>83-88</t>
  </si>
  <si>
    <t>59-62</t>
  </si>
  <si>
    <t>103-108</t>
  </si>
  <si>
    <t>43-44</t>
  </si>
  <si>
    <t>67-119</t>
  </si>
  <si>
    <t>31-42</t>
  </si>
  <si>
    <t>22-33</t>
  </si>
  <si>
    <t>A.1.10</t>
  </si>
  <si>
    <t>9:0-9:3</t>
  </si>
  <si>
    <t>0-10</t>
  </si>
  <si>
    <t>0-19</t>
  </si>
  <si>
    <t>79-84</t>
  </si>
  <si>
    <t>85-91</t>
  </si>
  <si>
    <t>92-97</t>
  </si>
  <si>
    <t>64-67</t>
  </si>
  <si>
    <t>44-45</t>
  </si>
  <si>
    <t>112-118</t>
  </si>
  <si>
    <t>34-44</t>
  </si>
  <si>
    <t>25-32</t>
  </si>
  <si>
    <t>68-119</t>
  </si>
  <si>
    <t>46-68</t>
  </si>
  <si>
    <t>32-42</t>
  </si>
  <si>
    <t>37-60</t>
  </si>
  <si>
    <t>23-33</t>
  </si>
  <si>
    <t>18 -24</t>
  </si>
  <si>
    <t>A.1.11</t>
  </si>
  <si>
    <t>9:4-9:7</t>
  </si>
  <si>
    <t>0-20</t>
  </si>
  <si>
    <t xml:space="preserve"> 8-9</t>
  </si>
  <si>
    <t>12 -13</t>
  </si>
  <si>
    <t>40-45</t>
  </si>
  <si>
    <t xml:space="preserve"> 11-12</t>
  </si>
  <si>
    <t xml:space="preserve"> 14-15</t>
  </si>
  <si>
    <t>69-74</t>
  </si>
  <si>
    <t xml:space="preserve"> 18-19</t>
  </si>
  <si>
    <t>101-106</t>
  </si>
  <si>
    <t>114-120</t>
  </si>
  <si>
    <t>69-119</t>
  </si>
  <si>
    <t xml:space="preserve"> 24-30</t>
  </si>
  <si>
    <t>33-42</t>
  </si>
  <si>
    <t>121-136</t>
  </si>
  <si>
    <t>19-24</t>
  </si>
  <si>
    <t>A.1.12</t>
  </si>
  <si>
    <t>9:8-9:11</t>
  </si>
  <si>
    <t>0-21</t>
  </si>
  <si>
    <t>42-47</t>
  </si>
  <si>
    <t>66-69</t>
  </si>
  <si>
    <t>116-122</t>
  </si>
  <si>
    <t>57-68</t>
  </si>
  <si>
    <t>35-44</t>
  </si>
  <si>
    <t>70-119</t>
  </si>
  <si>
    <t>38-60</t>
  </si>
  <si>
    <t>123-136</t>
  </si>
  <si>
    <t>24-33</t>
  </si>
  <si>
    <t>A.1.13</t>
  </si>
  <si>
    <t>10:0-10:3</t>
  </si>
  <si>
    <t>0-12</t>
  </si>
  <si>
    <t>0-22</t>
  </si>
  <si>
    <t>105-110</t>
  </si>
  <si>
    <t>111-117</t>
  </si>
  <si>
    <t>67-70</t>
  </si>
  <si>
    <t>46-47</t>
  </si>
  <si>
    <t>118-124</t>
  </si>
  <si>
    <t>59-68</t>
  </si>
  <si>
    <t>71-119</t>
  </si>
  <si>
    <t>34-42</t>
  </si>
  <si>
    <t>125-136</t>
  </si>
  <si>
    <t>25-33</t>
  </si>
  <si>
    <t>A.1.14</t>
  </si>
  <si>
    <t>10:4-10:7</t>
  </si>
  <si>
    <t>0-23</t>
  </si>
  <si>
    <t>26 -27</t>
  </si>
  <si>
    <t>107-112</t>
  </si>
  <si>
    <t>113-119</t>
  </si>
  <si>
    <t>68-71</t>
  </si>
  <si>
    <t>47-48</t>
  </si>
  <si>
    <t>120-126</t>
  </si>
  <si>
    <t>36-44</t>
  </si>
  <si>
    <t>72-119</t>
  </si>
  <si>
    <t>35-42</t>
  </si>
  <si>
    <t>A.1.15</t>
  </si>
  <si>
    <t>10:8-10:11</t>
  </si>
  <si>
    <t>0-14</t>
  </si>
  <si>
    <t>0-24</t>
  </si>
  <si>
    <t>62-64</t>
  </si>
  <si>
    <t>115-121</t>
  </si>
  <si>
    <t>69-72</t>
  </si>
  <si>
    <t>122-128</t>
  </si>
  <si>
    <t>73-119</t>
  </si>
  <si>
    <t xml:space="preserve">49-68 </t>
  </si>
  <si>
    <t>39-60</t>
  </si>
  <si>
    <t>129-136</t>
  </si>
  <si>
    <t>26-33</t>
  </si>
  <si>
    <t>A.1.16</t>
  </si>
  <si>
    <t>11:0-11:3</t>
  </si>
  <si>
    <t>0-25</t>
  </si>
  <si>
    <t>31-36</t>
  </si>
  <si>
    <t>37-42</t>
  </si>
  <si>
    <t>72-78</t>
  </si>
  <si>
    <t>52-54</t>
  </si>
  <si>
    <t>104-110</t>
  </si>
  <si>
    <t>111-116</t>
  </si>
  <si>
    <t>117-123</t>
  </si>
  <si>
    <t>71-73</t>
  </si>
  <si>
    <t>48-49</t>
  </si>
  <si>
    <t>124-130</t>
  </si>
  <si>
    <t>62-68</t>
  </si>
  <si>
    <t>74-119</t>
  </si>
  <si>
    <t>36-42</t>
  </si>
  <si>
    <t>131 -136</t>
  </si>
  <si>
    <t xml:space="preserve">32-34 </t>
  </si>
  <si>
    <t>A.1.17</t>
  </si>
  <si>
    <t>11:4-11:7</t>
  </si>
  <si>
    <t>0-26</t>
  </si>
  <si>
    <t>32-37</t>
  </si>
  <si>
    <t>50-55</t>
  </si>
  <si>
    <t>93-98</t>
  </si>
  <si>
    <t>106-111</t>
  </si>
  <si>
    <t>119-125</t>
  </si>
  <si>
    <t>72-75</t>
  </si>
  <si>
    <t>126-131</t>
  </si>
  <si>
    <t>37-44</t>
  </si>
  <si>
    <t>76-119</t>
  </si>
  <si>
    <t>132-136</t>
  </si>
  <si>
    <t>A.1.18</t>
  </si>
  <si>
    <t>11:8-11:11</t>
  </si>
  <si>
    <t>63-69</t>
  </si>
  <si>
    <t>70-75</t>
  </si>
  <si>
    <t>95-100</t>
  </si>
  <si>
    <t>108-1 13</t>
  </si>
  <si>
    <t>70-72</t>
  </si>
  <si>
    <t>121-126</t>
  </si>
  <si>
    <t>73-76</t>
  </si>
  <si>
    <t>127-132</t>
  </si>
  <si>
    <t>64-68</t>
  </si>
  <si>
    <t>77-119</t>
  </si>
  <si>
    <t>40-63</t>
  </si>
  <si>
    <t>133-136</t>
  </si>
  <si>
    <t>A.1.19</t>
  </si>
  <si>
    <t>12:0-12:3</t>
  </si>
  <si>
    <t xml:space="preserve">0-2 </t>
  </si>
  <si>
    <t>0-27</t>
  </si>
  <si>
    <t>34-39</t>
  </si>
  <si>
    <t xml:space="preserve"> 13-14</t>
  </si>
  <si>
    <t xml:space="preserve">14-15 </t>
  </si>
  <si>
    <t>71-77</t>
  </si>
  <si>
    <t>78-83</t>
  </si>
  <si>
    <t xml:space="preserve">18-19 </t>
  </si>
  <si>
    <t>103-109</t>
  </si>
  <si>
    <t xml:space="preserve"> 28-29</t>
  </si>
  <si>
    <t>110-115</t>
  </si>
  <si>
    <t>116-121</t>
  </si>
  <si>
    <t>71-74</t>
  </si>
  <si>
    <t>75-78</t>
  </si>
  <si>
    <t>50-51</t>
  </si>
  <si>
    <t>129-133</t>
  </si>
  <si>
    <t>79-119</t>
  </si>
  <si>
    <t xml:space="preserve"> 26-30</t>
  </si>
  <si>
    <t xml:space="preserve"> 34-35</t>
  </si>
  <si>
    <t>134-136</t>
  </si>
  <si>
    <t>A.1.20</t>
  </si>
  <si>
    <t>12:4-12:7</t>
  </si>
  <si>
    <t>0-17</t>
  </si>
  <si>
    <t xml:space="preserve"> 0-5</t>
  </si>
  <si>
    <t>0-28</t>
  </si>
  <si>
    <t xml:space="preserve"> 6-7</t>
  </si>
  <si>
    <t xml:space="preserve">17-18 </t>
  </si>
  <si>
    <t>33-3</t>
  </si>
  <si>
    <t>118-123</t>
  </si>
  <si>
    <t>124-129</t>
  </si>
  <si>
    <t>63-65</t>
  </si>
  <si>
    <t>77-80</t>
  </si>
  <si>
    <t xml:space="preserve"> 33-34</t>
  </si>
  <si>
    <t>130-134</t>
  </si>
  <si>
    <t>66-68</t>
  </si>
  <si>
    <t>81-119</t>
  </si>
  <si>
    <t>53-68</t>
  </si>
  <si>
    <t xml:space="preserve">26-30 </t>
  </si>
  <si>
    <t>41-60</t>
  </si>
  <si>
    <t>135-136</t>
  </si>
  <si>
    <t>A.1.21</t>
  </si>
  <si>
    <t>12:8-12:11</t>
  </si>
  <si>
    <t>42-48</t>
  </si>
  <si>
    <t>55-57</t>
  </si>
  <si>
    <t>113-118</t>
  </si>
  <si>
    <t>79-82</t>
  </si>
  <si>
    <t>132-134</t>
  </si>
  <si>
    <t>83-119</t>
  </si>
  <si>
    <t>A.1.22</t>
  </si>
  <si>
    <t>13:0-13:3</t>
  </si>
  <si>
    <t>0-29</t>
  </si>
  <si>
    <t>43-49</t>
  </si>
  <si>
    <t>56-62</t>
  </si>
  <si>
    <t>102-107</t>
  </si>
  <si>
    <t>115-120</t>
  </si>
  <si>
    <t>76-80</t>
  </si>
  <si>
    <t>81-84</t>
  </si>
  <si>
    <t>133-134</t>
  </si>
  <si>
    <t>38-44</t>
  </si>
  <si>
    <t>85-119</t>
  </si>
  <si>
    <t>42-60</t>
  </si>
  <si>
    <t>A.1.23</t>
  </si>
  <si>
    <t>13:4-13:7</t>
  </si>
  <si>
    <t>30-36</t>
  </si>
  <si>
    <t>50-56</t>
  </si>
  <si>
    <t>57-63</t>
  </si>
  <si>
    <t>64-70</t>
  </si>
  <si>
    <t>65-69</t>
  </si>
  <si>
    <t>70-73</t>
  </si>
  <si>
    <t>74-77</t>
  </si>
  <si>
    <t>48-50</t>
  </si>
  <si>
    <t>123-127</t>
  </si>
  <si>
    <t>78-81</t>
  </si>
  <si>
    <t>128-132</t>
  </si>
  <si>
    <t>82-86</t>
  </si>
  <si>
    <t>53-54</t>
  </si>
  <si>
    <t>133-135</t>
  </si>
  <si>
    <t>87-119</t>
  </si>
  <si>
    <t>43-60</t>
  </si>
  <si>
    <t>A.1.24</t>
  </si>
  <si>
    <t>13:8-13:11</t>
  </si>
  <si>
    <t>65-71</t>
  </si>
  <si>
    <t>99-104</t>
  </si>
  <si>
    <t>75-79</t>
  </si>
  <si>
    <t>80-83</t>
  </si>
  <si>
    <t>130-133</t>
  </si>
  <si>
    <t>66-67</t>
  </si>
  <si>
    <t>84-88</t>
  </si>
  <si>
    <t>54-55</t>
  </si>
  <si>
    <t>134-135</t>
  </si>
  <si>
    <t>89-119</t>
  </si>
  <si>
    <t>A.1.25</t>
  </si>
  <si>
    <t>14:0-14:3</t>
  </si>
  <si>
    <t>0-30</t>
  </si>
  <si>
    <t>31-37</t>
  </si>
  <si>
    <t>45-51</t>
  </si>
  <si>
    <t>52-58</t>
  </si>
  <si>
    <t>59-65</t>
  </si>
  <si>
    <t>59-63</t>
  </si>
  <si>
    <t>68-72</t>
  </si>
  <si>
    <t>119-124</t>
  </si>
  <si>
    <t>77-81</t>
  </si>
  <si>
    <t>125-130</t>
  </si>
  <si>
    <t>82-85</t>
  </si>
  <si>
    <t>131-133</t>
  </si>
  <si>
    <t>86-90</t>
  </si>
  <si>
    <t>54-56</t>
  </si>
  <si>
    <t>91-119</t>
  </si>
  <si>
    <t>A.1.26</t>
  </si>
  <si>
    <t>14:4-14:7</t>
  </si>
  <si>
    <t>0 - 5</t>
  </si>
  <si>
    <t>38-45</t>
  </si>
  <si>
    <t>8- 9</t>
  </si>
  <si>
    <t>67-74</t>
  </si>
  <si>
    <t>81-87</t>
  </si>
  <si>
    <t>56-60</t>
  </si>
  <si>
    <t>108-113</t>
  </si>
  <si>
    <t>74-78</t>
  </si>
  <si>
    <t>79-83</t>
  </si>
  <si>
    <t>127-130</t>
  </si>
  <si>
    <t>84-87</t>
  </si>
  <si>
    <t>88-92</t>
  </si>
  <si>
    <t>55-56</t>
  </si>
  <si>
    <t>93-119</t>
  </si>
  <si>
    <t>46-60</t>
  </si>
  <si>
    <t>23 - 24</t>
  </si>
  <si>
    <t>A.1.27</t>
  </si>
  <si>
    <t>14:8-14:11</t>
  </si>
  <si>
    <t>31-38</t>
  </si>
  <si>
    <t>46-53</t>
  </si>
  <si>
    <t>68-75</t>
  </si>
  <si>
    <t>57-61</t>
  </si>
  <si>
    <t>71-75</t>
  </si>
  <si>
    <t>76-79</t>
  </si>
  <si>
    <t>122-127</t>
  </si>
  <si>
    <t>80-84</t>
  </si>
  <si>
    <t>128-131</t>
  </si>
  <si>
    <t>85-89</t>
  </si>
  <si>
    <t>132-133</t>
  </si>
  <si>
    <t>90-94</t>
  </si>
  <si>
    <t>95-119</t>
  </si>
  <si>
    <t>A.1.28</t>
  </si>
  <si>
    <t>15:0-15:3</t>
  </si>
  <si>
    <t>0-31</t>
  </si>
  <si>
    <t>32-39</t>
  </si>
  <si>
    <t>54-61</t>
  </si>
  <si>
    <t>69-76</t>
  </si>
  <si>
    <t>84-90</t>
  </si>
  <si>
    <t>67-71</t>
  </si>
  <si>
    <t>72-76</t>
  </si>
  <si>
    <t>117-122</t>
  </si>
  <si>
    <t>123-128</t>
  </si>
  <si>
    <t>129-132</t>
  </si>
  <si>
    <t>87-91</t>
  </si>
  <si>
    <t>53-55</t>
  </si>
  <si>
    <t>56-57</t>
  </si>
  <si>
    <t>98-119</t>
  </si>
  <si>
    <t>48-60</t>
  </si>
  <si>
    <t>A.1.29</t>
  </si>
  <si>
    <t>15:4-15:7</t>
  </si>
  <si>
    <t>47-54</t>
  </si>
  <si>
    <t>55-62</t>
  </si>
  <si>
    <t>70-77</t>
  </si>
  <si>
    <t>69-73</t>
  </si>
  <si>
    <t>112-117</t>
  </si>
  <si>
    <t>130-132</t>
  </si>
  <si>
    <t>89-93</t>
  </si>
  <si>
    <t>100-119</t>
  </si>
  <si>
    <t>A.1.30</t>
  </si>
  <si>
    <t>15:8-15:11</t>
  </si>
  <si>
    <t>63-70</t>
  </si>
  <si>
    <t>78-85</t>
  </si>
  <si>
    <t>86-92</t>
  </si>
  <si>
    <t>125-129</t>
  </si>
  <si>
    <t>91-95</t>
  </si>
  <si>
    <t>57-58</t>
  </si>
  <si>
    <t>49-60</t>
  </si>
  <si>
    <t>A.1.31</t>
  </si>
  <si>
    <t>16:0-16:3</t>
  </si>
  <si>
    <t>0-32</t>
  </si>
  <si>
    <t>33-40</t>
  </si>
  <si>
    <t>48-55</t>
  </si>
  <si>
    <t>56-63</t>
  </si>
  <si>
    <t>64-71</t>
  </si>
  <si>
    <t>79-86</t>
  </si>
  <si>
    <t>61-65</t>
  </si>
  <si>
    <t>114-119</t>
  </si>
  <si>
    <t>120-125</t>
  </si>
  <si>
    <t>126-130</t>
  </si>
  <si>
    <t>104-119</t>
  </si>
  <si>
    <t>A.1.32</t>
  </si>
  <si>
    <t>16:4-16:7</t>
  </si>
  <si>
    <t>72-79</t>
  </si>
  <si>
    <t>80-87</t>
  </si>
  <si>
    <t>78-82</t>
  </si>
  <si>
    <t>83-87</t>
  </si>
  <si>
    <t>88-93</t>
  </si>
  <si>
    <t>100-105</t>
  </si>
  <si>
    <t>106-119</t>
  </si>
  <si>
    <t>50-60</t>
  </si>
  <si>
    <t>A.1.33</t>
  </si>
  <si>
    <t>16:8-16:11</t>
  </si>
  <si>
    <t>0-33</t>
  </si>
  <si>
    <t>34-41</t>
  </si>
  <si>
    <t>49-56</t>
  </si>
  <si>
    <t>57-64</t>
  </si>
  <si>
    <t>65-72</t>
  </si>
  <si>
    <t>81-88</t>
  </si>
  <si>
    <t>107-107</t>
  </si>
  <si>
    <t>58-59</t>
  </si>
  <si>
    <t>108-119</t>
  </si>
  <si>
    <t>TABELA A2</t>
  </si>
  <si>
    <t>Somados</t>
  </si>
  <si>
    <t>razão</t>
  </si>
  <si>
    <t>pontos</t>
  </si>
  <si>
    <t>ICV</t>
  </si>
  <si>
    <t>percentil</t>
  </si>
  <si>
    <t>Fora da tab</t>
  </si>
  <si>
    <t>&lt;0,1</t>
  </si>
  <si>
    <t>43-55</t>
  </si>
  <si>
    <t>42-56</t>
  </si>
  <si>
    <t>45-57</t>
  </si>
  <si>
    <t>43-58</t>
  </si>
  <si>
    <t>46-59</t>
  </si>
  <si>
    <t>48-61</t>
  </si>
  <si>
    <t>47-62</t>
  </si>
  <si>
    <t>49-64</t>
  </si>
  <si>
    <t>51-65</t>
  </si>
  <si>
    <t>53-67</t>
  </si>
  <si>
    <t>55-69</t>
  </si>
  <si>
    <t>56-71</t>
  </si>
  <si>
    <t>58-73</t>
  </si>
  <si>
    <t>61-74</t>
  </si>
  <si>
    <t>60-75</t>
  </si>
  <si>
    <t>62-77</t>
  </si>
  <si>
    <t>66-78</t>
  </si>
  <si>
    <t>65-79</t>
  </si>
  <si>
    <t>68-80</t>
  </si>
  <si>
    <t>70-85</t>
  </si>
  <si>
    <t>73-86</t>
  </si>
  <si>
    <t>72-87</t>
  </si>
  <si>
    <t>74-89</t>
  </si>
  <si>
    <t>76-90</t>
  </si>
  <si>
    <t>78-92</t>
  </si>
  <si>
    <t>80-94</t>
  </si>
  <si>
    <t>82-96</t>
  </si>
  <si>
    <t>84-99</t>
  </si>
  <si>
    <t>87-100</t>
  </si>
  <si>
    <t>86-101</t>
  </si>
  <si>
    <t>88-103</t>
  </si>
  <si>
    <t>90-104</t>
  </si>
  <si>
    <t>92-106</t>
  </si>
  <si>
    <t>94-108</t>
  </si>
  <si>
    <t>96-110</t>
  </si>
  <si>
    <t>96-111</t>
  </si>
  <si>
    <t>98-113</t>
  </si>
  <si>
    <t>101-114</t>
  </si>
  <si>
    <t>100-115</t>
  </si>
  <si>
    <t>102-117</t>
  </si>
  <si>
    <t>110-125</t>
  </si>
  <si>
    <t>113-126</t>
  </si>
  <si>
    <t>112-127</t>
  </si>
  <si>
    <t>114-129</t>
  </si>
  <si>
    <t>116-130</t>
  </si>
  <si>
    <t>118-131</t>
  </si>
  <si>
    <t>123-137</t>
  </si>
  <si>
    <t>124-139</t>
  </si>
  <si>
    <t>127-140</t>
  </si>
  <si>
    <t>126-141</t>
  </si>
  <si>
    <t>128-143</t>
  </si>
  <si>
    <t>131-145</t>
  </si>
  <si>
    <t>133-147</t>
  </si>
  <si>
    <t>139-151</t>
  </si>
  <si>
    <t>137-152</t>
  </si>
  <si>
    <t>&gt;99,9</t>
  </si>
  <si>
    <t>151-154</t>
  </si>
  <si>
    <t>140-155</t>
  </si>
  <si>
    <t>143-155</t>
  </si>
  <si>
    <t>142-157</t>
  </si>
  <si>
    <t>145-157</t>
  </si>
  <si>
    <t>144-158</t>
  </si>
  <si>
    <t>TABELA A3</t>
  </si>
  <si>
    <t>IOP</t>
  </si>
  <si>
    <t>64-78</t>
  </si>
  <si>
    <t>69-81</t>
  </si>
  <si>
    <t>68-82</t>
  </si>
  <si>
    <t>70-84</t>
  </si>
  <si>
    <t>71-86</t>
  </si>
  <si>
    <t>74-87</t>
  </si>
  <si>
    <t>73-88</t>
  </si>
  <si>
    <t>75-90</t>
  </si>
  <si>
    <t>77-91</t>
  </si>
  <si>
    <t>83-98</t>
  </si>
  <si>
    <t>86-99</t>
  </si>
  <si>
    <t>85-100</t>
  </si>
  <si>
    <t>87-102</t>
  </si>
  <si>
    <t>89-104</t>
  </si>
  <si>
    <t>104-118</t>
  </si>
  <si>
    <t>106-120</t>
  </si>
  <si>
    <t>108-122</t>
  </si>
  <si>
    <t>111-126</t>
  </si>
  <si>
    <t>114-127</t>
  </si>
  <si>
    <t>113-128</t>
  </si>
  <si>
    <t>176-128</t>
  </si>
  <si>
    <t>115-130</t>
  </si>
  <si>
    <t>140-153</t>
  </si>
  <si>
    <t>139-154</t>
  </si>
  <si>
    <t>142-154</t>
  </si>
  <si>
    <t>141-156</t>
  </si>
  <si>
    <t>Tabela A.4</t>
  </si>
  <si>
    <t>IMO</t>
  </si>
  <si>
    <t>49-61</t>
  </si>
  <si>
    <t>48-63</t>
  </si>
  <si>
    <t>52-66</t>
  </si>
  <si>
    <t>57-72</t>
  </si>
  <si>
    <t>67-19</t>
  </si>
  <si>
    <t>101-116</t>
  </si>
  <si>
    <t>120-134</t>
  </si>
  <si>
    <t>126-139</t>
  </si>
  <si>
    <t>125-140</t>
  </si>
  <si>
    <t>136-151</t>
  </si>
  <si>
    <t>141-154</t>
  </si>
  <si>
    <t>Tabela A.5</t>
  </si>
  <si>
    <t xml:space="preserve">IVP Equivalentes das somas dos pontos </t>
  </si>
  <si>
    <t>IVP</t>
  </si>
  <si>
    <t>44-59</t>
  </si>
  <si>
    <t>43-61</t>
  </si>
  <si>
    <t>46-64</t>
  </si>
  <si>
    <t>50-65</t>
  </si>
  <si>
    <t>49-67</t>
  </si>
  <si>
    <t>51-69</t>
  </si>
  <si>
    <t>54-72</t>
  </si>
  <si>
    <t>57-75</t>
  </si>
  <si>
    <t>61-76</t>
  </si>
  <si>
    <t>59-77</t>
  </si>
  <si>
    <t>64-79</t>
  </si>
  <si>
    <t>63-81</t>
  </si>
  <si>
    <t>67-82</t>
  </si>
  <si>
    <t>68-86</t>
  </si>
  <si>
    <t>71-89</t>
  </si>
  <si>
    <t>73-91</t>
  </si>
  <si>
    <t>78-93</t>
  </si>
  <si>
    <t>76-94</t>
  </si>
  <si>
    <t>80-95</t>
  </si>
  <si>
    <t>79-97</t>
  </si>
  <si>
    <t>81-99</t>
  </si>
  <si>
    <t>84-102</t>
  </si>
  <si>
    <t>87-105</t>
  </si>
  <si>
    <t>90-105</t>
  </si>
  <si>
    <t>88-106</t>
  </si>
  <si>
    <t>91-109</t>
  </si>
  <si>
    <t>95-110</t>
  </si>
  <si>
    <t>94-112</t>
  </si>
  <si>
    <t>97-112</t>
  </si>
  <si>
    <t>95-113</t>
  </si>
  <si>
    <t>98-116</t>
  </si>
  <si>
    <t>101-119</t>
  </si>
  <si>
    <t>106-121</t>
  </si>
  <si>
    <t>104-122</t>
  </si>
  <si>
    <t>108-123</t>
  </si>
  <si>
    <t>107-125</t>
  </si>
  <si>
    <t>111-129</t>
  </si>
  <si>
    <t>114-132</t>
  </si>
  <si>
    <t>118-133</t>
  </si>
  <si>
    <t>120-135</t>
  </si>
  <si>
    <t>118-136</t>
  </si>
  <si>
    <t>122-137</t>
  </si>
  <si>
    <t>121-139</t>
  </si>
  <si>
    <t>124-142</t>
  </si>
  <si>
    <t>129-143</t>
  </si>
  <si>
    <t>127-145</t>
  </si>
  <si>
    <t>131-146</t>
  </si>
  <si>
    <t>130-148</t>
  </si>
  <si>
    <t>134-149</t>
  </si>
  <si>
    <t>132-150</t>
  </si>
  <si>
    <t>136-154</t>
  </si>
  <si>
    <t>139-157</t>
  </si>
  <si>
    <t>Tabela A.6</t>
  </si>
  <si>
    <t>QlT Equivalentes das somas dos pontos ponderados*</t>
  </si>
  <si>
    <t>QIT</t>
  </si>
  <si>
    <t>38-46</t>
  </si>
  <si>
    <t>37-47</t>
  </si>
  <si>
    <t>39-47</t>
  </si>
  <si>
    <t>38-48</t>
  </si>
  <si>
    <t>40-48</t>
  </si>
  <si>
    <t>39-49</t>
  </si>
  <si>
    <t>41-49</t>
  </si>
  <si>
    <t>40-50</t>
  </si>
  <si>
    <t>42-50</t>
  </si>
  <si>
    <t>41-51</t>
  </si>
  <si>
    <t>43-51</t>
  </si>
  <si>
    <t>43-52</t>
  </si>
  <si>
    <t>43-53</t>
  </si>
  <si>
    <t>44-53</t>
  </si>
  <si>
    <t>44-54</t>
  </si>
  <si>
    <t>45-54</t>
  </si>
  <si>
    <t>46-55</t>
  </si>
  <si>
    <t>47-56</t>
  </si>
  <si>
    <t>48-57</t>
  </si>
  <si>
    <t>49-58</t>
  </si>
  <si>
    <t>50-59</t>
  </si>
  <si>
    <t>49-59</t>
  </si>
  <si>
    <t>51-60</t>
  </si>
  <si>
    <t>53-61</t>
  </si>
  <si>
    <t>54-62</t>
  </si>
  <si>
    <t>55-63</t>
  </si>
  <si>
    <t>56-64</t>
  </si>
  <si>
    <t>57-65</t>
  </si>
  <si>
    <t>59-67</t>
  </si>
  <si>
    <t>61-69</t>
  </si>
  <si>
    <t>62-70</t>
  </si>
  <si>
    <t>63-71</t>
  </si>
  <si>
    <t>64-72</t>
  </si>
  <si>
    <t>65-73</t>
  </si>
  <si>
    <t>66-74</t>
  </si>
  <si>
    <t>67-75</t>
  </si>
  <si>
    <t>68-76</t>
  </si>
  <si>
    <t>69-77</t>
  </si>
  <si>
    <t>70-78</t>
  </si>
  <si>
    <t>71-79</t>
  </si>
  <si>
    <t>70-80</t>
  </si>
  <si>
    <t>72-80</t>
  </si>
  <si>
    <t>73-81</t>
  </si>
  <si>
    <t>74-82</t>
  </si>
  <si>
    <t>75-83</t>
  </si>
  <si>
    <t>75-84</t>
  </si>
  <si>
    <t>76-85</t>
  </si>
  <si>
    <t>77-86</t>
  </si>
  <si>
    <t>80-89</t>
  </si>
  <si>
    <t>81-90</t>
  </si>
  <si>
    <t>82-91</t>
  </si>
  <si>
    <t>83-92</t>
  </si>
  <si>
    <t>85-93</t>
  </si>
  <si>
    <t>86-94</t>
  </si>
  <si>
    <t>87-95</t>
  </si>
  <si>
    <t>88-96</t>
  </si>
  <si>
    <t>89-97</t>
  </si>
  <si>
    <t>90-98</t>
  </si>
  <si>
    <t>91-99</t>
  </si>
  <si>
    <t>92-100</t>
  </si>
  <si>
    <t>93-101</t>
  </si>
  <si>
    <t>94-102</t>
  </si>
  <si>
    <t>95-103</t>
  </si>
  <si>
    <t>96-104</t>
  </si>
  <si>
    <t>97-105</t>
  </si>
  <si>
    <t>98-106</t>
  </si>
  <si>
    <t>99-107</t>
  </si>
  <si>
    <t>100-108</t>
  </si>
  <si>
    <t>101-109</t>
  </si>
  <si>
    <t>102-110</t>
  </si>
  <si>
    <t>103-111</t>
  </si>
  <si>
    <t>104-112</t>
  </si>
  <si>
    <t>105-113</t>
  </si>
  <si>
    <t>106-114</t>
  </si>
  <si>
    <t>107-115</t>
  </si>
  <si>
    <t>109-118</t>
  </si>
  <si>
    <t>110-119</t>
  </si>
  <si>
    <t>113-122</t>
  </si>
  <si>
    <t>114-123</t>
  </si>
  <si>
    <t>115-124</t>
  </si>
  <si>
    <t>116-125</t>
  </si>
  <si>
    <t>117-125</t>
  </si>
  <si>
    <t>118-126</t>
  </si>
  <si>
    <t>119-127</t>
  </si>
  <si>
    <t>120-128</t>
  </si>
  <si>
    <t>121-129</t>
  </si>
  <si>
    <t>122-130</t>
  </si>
  <si>
    <t>123-131</t>
  </si>
  <si>
    <t>124-132</t>
  </si>
  <si>
    <t>125-133</t>
  </si>
  <si>
    <t>126-134</t>
  </si>
  <si>
    <t>127-135</t>
  </si>
  <si>
    <t>128-136</t>
  </si>
  <si>
    <t>129-137</t>
  </si>
  <si>
    <t>130-138</t>
  </si>
  <si>
    <t>131-139</t>
  </si>
  <si>
    <t>132-140</t>
  </si>
  <si>
    <t>133-141</t>
  </si>
  <si>
    <t>134-142</t>
  </si>
  <si>
    <t>135-143</t>
  </si>
  <si>
    <t>136-144</t>
  </si>
  <si>
    <t>137-145</t>
  </si>
  <si>
    <t>138-146</t>
  </si>
  <si>
    <t>139-147</t>
  </si>
  <si>
    <t>140-148</t>
  </si>
  <si>
    <t>140-149</t>
  </si>
  <si>
    <t>140-150</t>
  </si>
  <si>
    <t>141-150</t>
  </si>
  <si>
    <t>141-151</t>
  </si>
  <si>
    <t>142-151</t>
  </si>
  <si>
    <t>143-152</t>
  </si>
  <si>
    <t>144-153</t>
  </si>
  <si>
    <t>145-154</t>
  </si>
  <si>
    <t>146-155</t>
  </si>
  <si>
    <t>147-156</t>
  </si>
  <si>
    <t>146-156</t>
  </si>
  <si>
    <t>148-157</t>
  </si>
  <si>
    <t>147-157</t>
  </si>
  <si>
    <t>149-157</t>
  </si>
  <si>
    <t>148-158</t>
  </si>
  <si>
    <t>150-158</t>
  </si>
  <si>
    <t>149-159</t>
  </si>
  <si>
    <t>151-159</t>
  </si>
  <si>
    <t>150-160</t>
  </si>
  <si>
    <t>152-160</t>
  </si>
  <si>
    <t>151-161</t>
  </si>
  <si>
    <t>153-161</t>
  </si>
  <si>
    <t>152-162</t>
  </si>
  <si>
    <t>154-162</t>
  </si>
  <si>
    <t>153-163</t>
  </si>
  <si>
    <t>Tabela A7</t>
  </si>
  <si>
    <t>Somas Pró rata dos pontos ponderados para derivar ICV e IOP'</t>
  </si>
  <si>
    <t>Soma de</t>
  </si>
  <si>
    <t>Média</t>
  </si>
  <si>
    <t>WISC IV</t>
  </si>
  <si>
    <t>Cubos (CB)</t>
  </si>
  <si>
    <t>Semelhanças (SM)</t>
  </si>
  <si>
    <t>Dígitos (DG)</t>
  </si>
  <si>
    <t>Conceitos Figurativos (CN)</t>
  </si>
  <si>
    <t>Códigos (CD)</t>
  </si>
  <si>
    <t>Vocabulário (VC)</t>
  </si>
  <si>
    <t>Raciocínio Matricial (RM)</t>
  </si>
  <si>
    <t>Compreensão (CO)</t>
  </si>
  <si>
    <t>Procurar Símbolos (PS)</t>
  </si>
  <si>
    <t>Completar Figuras (CF)</t>
  </si>
  <si>
    <t>Cancelamento (CA)</t>
  </si>
  <si>
    <t>Informação (IN)</t>
  </si>
  <si>
    <t>Aritmética (AR)</t>
  </si>
  <si>
    <t>Raciocínio com Palavras (RP)</t>
  </si>
  <si>
    <t>A1</t>
  </si>
  <si>
    <t>Sequência de Núm e Letras (SNL)</t>
  </si>
  <si>
    <t>Nome do Paciente</t>
  </si>
  <si>
    <t>CLÍNICA</t>
  </si>
  <si>
    <t>MOTIVOS DA CONSULTA</t>
  </si>
  <si>
    <t>Expiration:</t>
  </si>
  <si>
    <t>CRP:</t>
  </si>
  <si>
    <t>CPF</t>
  </si>
  <si>
    <t>Total</t>
  </si>
  <si>
    <t>CPF:</t>
  </si>
  <si>
    <t>License:</t>
  </si>
  <si>
    <t>Expirado</t>
  </si>
  <si>
    <t>Teste</t>
  </si>
  <si>
    <t>Estado</t>
  </si>
  <si>
    <t>–</t>
  </si>
  <si>
    <t>PS</t>
  </si>
  <si>
    <t>Organ Perceptual</t>
  </si>
  <si>
    <t>Mem Operacional</t>
  </si>
  <si>
    <t>Veloc Processam</t>
  </si>
  <si>
    <t>Quoc Intel Total</t>
  </si>
  <si>
    <t>Compr Verbal</t>
  </si>
  <si>
    <t>WISC IV - Perfil dos Pontos Compostos</t>
  </si>
  <si>
    <t>―</t>
  </si>
  <si>
    <t xml:space="preserve"> Perfil dos Pontos Ponderados</t>
  </si>
  <si>
    <t xml:space="preserve"> A3   IOP</t>
  </si>
  <si>
    <t xml:space="preserve"> A2   ICV</t>
  </si>
  <si>
    <t xml:space="preserve"> A4   IMO</t>
  </si>
  <si>
    <t xml:space="preserve"> A5   IVP</t>
  </si>
  <si>
    <t xml:space="preserve"> A6   QIT</t>
  </si>
  <si>
    <t>Memória Operacional</t>
  </si>
  <si>
    <t>Perc</t>
  </si>
  <si>
    <t>Inferior</t>
  </si>
  <si>
    <t>Superior</t>
  </si>
  <si>
    <t>Licensed</t>
  </si>
  <si>
    <t>Int</t>
  </si>
  <si>
    <t>Data Inter</t>
  </si>
  <si>
    <t>Data Exp</t>
  </si>
  <si>
    <t>CPF=CRP</t>
  </si>
  <si>
    <t>Preenc CPF</t>
  </si>
  <si>
    <t>Preenc CRP</t>
  </si>
  <si>
    <t>Preenc Licen</t>
  </si>
  <si>
    <t>Preenc Test</t>
  </si>
  <si>
    <t>Preenc Expir</t>
  </si>
  <si>
    <t>Trava</t>
  </si>
  <si>
    <t>Expiração</t>
  </si>
  <si>
    <t>6 a 16 anos</t>
  </si>
  <si>
    <t>Pontos</t>
  </si>
  <si>
    <t>DP</t>
  </si>
  <si>
    <t>3º Grau</t>
  </si>
  <si>
    <t>▫</t>
  </si>
  <si>
    <t>Organiz Perceptual</t>
  </si>
  <si>
    <t>Veloc Processamento</t>
  </si>
  <si>
    <t>DG - SNL</t>
  </si>
  <si>
    <t>CD - PS</t>
  </si>
  <si>
    <t>User</t>
  </si>
  <si>
    <t>Computer</t>
  </si>
  <si>
    <t>Processor</t>
  </si>
  <si>
    <t>Revision</t>
  </si>
  <si>
    <t>Model</t>
  </si>
  <si>
    <t>User ... IP</t>
  </si>
  <si>
    <t>CRP ES CPU</t>
  </si>
  <si>
    <t>CPU</t>
  </si>
  <si>
    <t>Aleat</t>
  </si>
  <si>
    <t>Aleat Class</t>
  </si>
  <si>
    <t>Núm  de Proc</t>
  </si>
  <si>
    <t>Número de linhas ==&gt;</t>
  </si>
  <si>
    <t>Ext Inf</t>
  </si>
  <si>
    <t>Méd Inf</t>
  </si>
  <si>
    <t>Méd Sup</t>
  </si>
  <si>
    <t>Ext Sup</t>
  </si>
  <si>
    <t>Compreensão Verbal</t>
  </si>
  <si>
    <t>Aces Int</t>
  </si>
  <si>
    <r>
      <t>Cert.Reg.Autoral A78-20190228113439</t>
    </r>
    <r>
      <rPr>
        <i/>
        <sz val="14"/>
        <color theme="1"/>
        <rFont val="Calibri"/>
        <family val="2"/>
        <scheme val="minor"/>
      </rPr>
      <t>®</t>
    </r>
  </si>
  <si>
    <t>©2019 Appsicólogo - All rights reserved</t>
  </si>
  <si>
    <t>AVALIAÇÃO</t>
  </si>
  <si>
    <t>Observação:</t>
  </si>
  <si>
    <t>SM - CN</t>
  </si>
  <si>
    <t>Município/UF</t>
  </si>
  <si>
    <t>PONTOS</t>
  </si>
  <si>
    <t>COMPOSTOS</t>
  </si>
  <si>
    <r>
      <t>Nível de Confiança</t>
    </r>
    <r>
      <rPr>
        <sz val="11.5"/>
        <rFont val="Times New Roman"/>
        <family val="1"/>
      </rPr>
      <t/>
    </r>
  </si>
  <si>
    <t>99/999999-AU</t>
  </si>
  <si>
    <t>Demo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</si>
</sst>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164" formatCode="0_ "/>
    <numFmt numFmtId="165" formatCode="&quot;Expira em &quot;dd/mm/yyyy"/>
    <numFmt numFmtId="166" formatCode="0.0_ "/>
    <numFmt numFmtId="167" formatCode="00000"/>
    <numFmt numFmtId="168" formatCode="&quot;Licensed until &quot;dd/mm/yyyy"/>
    <numFmt numFmtId="169" formatCode="dd&quot; &quot;mmmm&quot; de &quot;yyyy"/>
    <numFmt numFmtId="170" formatCode="&quot;CRP &quot;0000&quot;/SC&quot;"/>
    <numFmt numFmtId="171" formatCode="[&lt;=9999999999]\(##\)\ ####\-####;\(###\)\ #####\-####"/>
    <numFmt numFmtId="172" formatCode="00&quot;/&quot;00&quot;/&quot;0000"/>
    <numFmt numFmtId="173" formatCode="[$-F400]h:mm:ss\ AM/PM"/>
    <numFmt numFmtId="174" formatCode="0.000"/>
    <numFmt numFmtId="175" formatCode="0.0"/>
    <numFmt numFmtId="176" formatCode="#,##0_ ;\-#,##0\ "/>
    <numFmt numFmtId="177" formatCode="[=0]&quot;&quot;;General"/>
    <numFmt numFmtId="178" formatCode="&quot;Cód. &quot;##########"/>
    <numFmt numFmtId="179" formatCode="&quot;Licença nº &quot;##########"/>
    <numFmt numFmtId="180" formatCode="&quot;Expiração: &quot;00&quot;/&quot;00&quot;/&quot;####"/>
    <numFmt numFmtId="181" formatCode="00&quot;/&quot;00&quot;/&quot;####"/>
    <numFmt numFmtId="182" formatCode="###&quot;.&quot;###&quot;.&quot;###&quot;-&quot;##"/>
    <numFmt numFmtId="183" formatCode="[&lt;9999999999]\(##\)\ ####\-####;\(##\)\ #####\-####"/>
    <numFmt numFmtId="184" formatCode="0#&quot;/&quot;##&quot;/&quot;####"/>
    <numFmt numFmtId="185" formatCode="&quot; CPU &quot;#"/>
  </numFmts>
  <fonts count="68">
    <font>
      <sz val="11"/>
      <color theme="1"/>
      <name val="Calibri"/>
      <family val="2"/>
      <scheme val="minor"/>
    </font>
    <font>
      <sz val="10"/>
      <color rgb="FF000000"/>
      <name val="Calibri"/>
      <family val="3"/>
      <charset val="134"/>
    </font>
    <font>
      <b/>
      <sz val="11"/>
      <color theme="1"/>
      <name val="Calibri"/>
      <family val="2"/>
      <scheme val="minor"/>
    </font>
    <font>
      <sz val="7"/>
      <color theme="1"/>
      <name val="Calibri"/>
      <family val="2"/>
      <scheme val="minor"/>
    </font>
    <font>
      <sz val="12"/>
      <name val="Calibri"/>
      <family val="2"/>
      <scheme val="minor"/>
    </font>
    <font>
      <sz val="10"/>
      <color theme="1"/>
      <name val="Calibri"/>
      <family val="2"/>
      <scheme val="minor"/>
    </font>
    <font>
      <sz val="10"/>
      <color theme="1"/>
      <name val="Calibri"/>
      <family val="3"/>
      <charset val="134"/>
      <scheme val="minor"/>
    </font>
    <font>
      <b/>
      <sz val="10"/>
      <color theme="1"/>
      <name val="Calibri"/>
      <family val="2"/>
      <scheme val="minor"/>
    </font>
    <font>
      <sz val="8"/>
      <color theme="1"/>
      <name val="Calibri"/>
      <family val="2"/>
      <scheme val="minor"/>
    </font>
    <font>
      <b/>
      <sz val="9"/>
      <color theme="1"/>
      <name val="Calibri"/>
      <family val="2"/>
      <scheme val="minor"/>
    </font>
    <font>
      <b/>
      <sz val="9"/>
      <name val="Calibri"/>
      <family val="2"/>
      <scheme val="minor"/>
    </font>
    <font>
      <sz val="6"/>
      <color theme="1"/>
      <name val="Calibri"/>
      <family val="2"/>
      <scheme val="minor"/>
    </font>
    <font>
      <sz val="10"/>
      <color theme="1"/>
      <name val="Arial"/>
      <family val="2"/>
    </font>
    <font>
      <sz val="11"/>
      <color theme="1"/>
      <name val="Calibri"/>
      <family val="2"/>
      <scheme val="minor"/>
    </font>
    <font>
      <sz val="9"/>
      <color theme="1"/>
      <name val="Calibri"/>
      <family val="2"/>
      <scheme val="minor"/>
    </font>
    <font>
      <sz val="8"/>
      <name val="Calibri"/>
      <family val="2"/>
      <scheme val="minor"/>
    </font>
    <font>
      <b/>
      <sz val="8"/>
      <name val="Calibri"/>
      <family val="2"/>
      <scheme val="minor"/>
    </font>
    <font>
      <b/>
      <sz val="8"/>
      <color theme="1"/>
      <name val="Calibri"/>
      <family val="2"/>
      <scheme val="minor"/>
    </font>
    <font>
      <b/>
      <sz val="10"/>
      <name val="Calibri"/>
      <family val="2"/>
      <scheme val="minor"/>
    </font>
    <font>
      <b/>
      <sz val="10"/>
      <color rgb="FF000000"/>
      <name val="Calibri"/>
      <family val="2"/>
      <scheme val="minor"/>
    </font>
    <font>
      <b/>
      <sz val="11"/>
      <name val="Calibri"/>
      <family val="2"/>
      <scheme val="minor"/>
    </font>
    <font>
      <sz val="10"/>
      <color rgb="FF000000"/>
      <name val="Times New Roman"/>
      <family val="1"/>
    </font>
    <font>
      <sz val="11.5"/>
      <name val="Times New Roman"/>
      <family val="1"/>
    </font>
    <font>
      <sz val="9"/>
      <name val="Calibri"/>
      <family val="2"/>
      <scheme val="minor"/>
    </font>
    <font>
      <sz val="9"/>
      <color theme="1"/>
      <name val="Arial"/>
      <family val="2"/>
    </font>
    <font>
      <b/>
      <sz val="10"/>
      <color theme="4" tint="-0.499984740745262"/>
      <name val="Calibri"/>
      <family val="2"/>
      <scheme val="minor"/>
    </font>
    <font>
      <b/>
      <sz val="10"/>
      <color theme="9" tint="-0.499984740745262"/>
      <name val="Calibri"/>
      <family val="2"/>
      <scheme val="minor"/>
    </font>
    <font>
      <b/>
      <sz val="10"/>
      <color rgb="FFFF6600"/>
      <name val="Calibri"/>
      <family val="2"/>
      <scheme val="minor"/>
    </font>
    <font>
      <b/>
      <sz val="10"/>
      <color rgb="FFC84FB4"/>
      <name val="Calibri"/>
      <family val="2"/>
      <scheme val="minor"/>
    </font>
    <font>
      <b/>
      <sz val="9"/>
      <color theme="4" tint="-0.499984740745262"/>
      <name val="Calibri"/>
      <family val="2"/>
      <scheme val="minor"/>
    </font>
    <font>
      <b/>
      <sz val="9"/>
      <color theme="9" tint="-0.499984740745262"/>
      <name val="Calibri"/>
      <family val="2"/>
      <scheme val="minor"/>
    </font>
    <font>
      <b/>
      <sz val="9"/>
      <color rgb="FFFF6600"/>
      <name val="Calibri"/>
      <family val="2"/>
      <scheme val="minor"/>
    </font>
    <font>
      <b/>
      <sz val="9"/>
      <color rgb="FFC84FB4"/>
      <name val="Calibri"/>
      <family val="2"/>
      <scheme val="minor"/>
    </font>
    <font>
      <b/>
      <sz val="12"/>
      <color theme="1"/>
      <name val="Calibri"/>
      <family val="2"/>
      <scheme val="minor"/>
    </font>
    <font>
      <sz val="12"/>
      <color theme="1"/>
      <name val="Calibri"/>
      <family val="2"/>
      <scheme val="minor"/>
    </font>
    <font>
      <sz val="11"/>
      <color theme="1"/>
      <name val="Calibri"/>
      <family val="2"/>
    </font>
    <font>
      <sz val="11"/>
      <color theme="1"/>
      <name val="Arial"/>
      <family val="2"/>
    </font>
    <font>
      <sz val="11"/>
      <color theme="0"/>
      <name val="Calibri"/>
      <family val="2"/>
      <scheme val="minor"/>
    </font>
    <font>
      <b/>
      <sz val="5"/>
      <color theme="1"/>
      <name val="Calibri"/>
      <family val="2"/>
    </font>
    <font>
      <sz val="10"/>
      <color theme="0"/>
      <name val="Arial"/>
      <family val="2"/>
    </font>
    <font>
      <sz val="10"/>
      <color theme="1"/>
      <name val="Calibri"/>
      <family val="2"/>
    </font>
    <font>
      <b/>
      <sz val="9"/>
      <color theme="1"/>
      <name val="Calibri"/>
      <family val="2"/>
    </font>
    <font>
      <sz val="9"/>
      <color theme="0"/>
      <name val="Calibri"/>
      <family val="2"/>
      <scheme val="minor"/>
    </font>
    <font>
      <b/>
      <sz val="9"/>
      <color theme="0"/>
      <name val="Calibri"/>
      <family val="2"/>
      <scheme val="minor"/>
    </font>
    <font>
      <sz val="8"/>
      <color theme="0"/>
      <name val="Calibri"/>
      <family val="2"/>
      <scheme val="minor"/>
    </font>
    <font>
      <sz val="10"/>
      <color theme="0"/>
      <name val="Calibri"/>
      <family val="2"/>
      <scheme val="minor"/>
    </font>
    <font>
      <sz val="9"/>
      <color theme="1"/>
      <name val="Verdana"/>
      <family val="2"/>
    </font>
    <font>
      <i/>
      <sz val="11"/>
      <color theme="0"/>
      <name val="Calibri"/>
      <family val="2"/>
      <scheme val="minor"/>
    </font>
    <font>
      <b/>
      <i/>
      <sz val="12"/>
      <color theme="0"/>
      <name val="Calibri"/>
      <family val="2"/>
      <scheme val="minor"/>
    </font>
    <font>
      <i/>
      <sz val="8"/>
      <color theme="0"/>
      <name val="Calibri"/>
      <family val="2"/>
      <scheme val="minor"/>
    </font>
    <font>
      <i/>
      <sz val="9"/>
      <color theme="0"/>
      <name val="Calibri"/>
      <family val="2"/>
      <scheme val="minor"/>
    </font>
    <font>
      <b/>
      <i/>
      <sz val="9"/>
      <color theme="1"/>
      <name val="Calibri"/>
      <family val="2"/>
      <scheme val="minor"/>
    </font>
    <font>
      <sz val="7"/>
      <color rgb="FFFF0000"/>
      <name val="Calibri"/>
      <family val="2"/>
      <scheme val="minor"/>
    </font>
    <font>
      <i/>
      <sz val="8"/>
      <color theme="1"/>
      <name val="Calibri"/>
      <family val="2"/>
      <scheme val="minor"/>
    </font>
    <font>
      <i/>
      <sz val="14"/>
      <color theme="1"/>
      <name val="Calibri"/>
      <family val="2"/>
      <scheme val="minor"/>
    </font>
    <font>
      <i/>
      <sz val="8"/>
      <name val="Calibri"/>
      <family val="2"/>
      <scheme val="minor"/>
    </font>
    <font>
      <b/>
      <sz val="11"/>
      <color theme="0"/>
      <name val="Calibri"/>
      <family val="2"/>
      <scheme val="minor"/>
    </font>
    <font>
      <sz val="7"/>
      <color theme="0"/>
      <name val="Calibri"/>
      <family val="2"/>
      <scheme val="minor"/>
    </font>
    <font>
      <sz val="10"/>
      <color theme="0"/>
      <name val="Calibri"/>
      <family val="3"/>
      <charset val="134"/>
    </font>
    <font>
      <sz val="10"/>
      <color theme="0"/>
      <name val="Calibri"/>
      <family val="3"/>
      <charset val="134"/>
      <scheme val="minor"/>
    </font>
    <font>
      <b/>
      <sz val="5"/>
      <color theme="0"/>
      <name val="Calibri"/>
      <family val="2"/>
    </font>
    <font>
      <b/>
      <sz val="10"/>
      <color theme="0"/>
      <name val="Calibri"/>
      <family val="2"/>
      <scheme val="minor"/>
    </font>
    <font>
      <sz val="12"/>
      <color theme="0"/>
      <name val="Calibri"/>
      <family val="2"/>
      <scheme val="minor"/>
    </font>
    <font>
      <b/>
      <sz val="10"/>
      <color theme="0"/>
      <name val="Arial"/>
      <family val="2"/>
    </font>
    <font>
      <sz val="6"/>
      <color theme="0"/>
      <name val="Calibri"/>
      <family val="2"/>
      <scheme val="minor"/>
    </font>
    <font>
      <b/>
      <sz val="8"/>
      <color theme="0"/>
      <name val="Calibri"/>
      <family val="2"/>
      <scheme val="minor"/>
    </font>
    <font>
      <sz val="9"/>
      <color theme="0"/>
      <name val="Arial"/>
      <family val="2"/>
    </font>
    <font>
      <sz val="8"/>
      <color theme="0"/>
      <name val="Arial"/>
      <family val="2"/>
    </font>
  </fonts>
  <fills count="16">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2"/>
        <bgColor indexed="64"/>
      </patternFill>
    </fill>
    <fill>
      <patternFill patternType="solid">
        <fgColor theme="7" tint="0.79998168889431442"/>
        <bgColor indexed="64"/>
      </patternFill>
    </fill>
    <fill>
      <patternFill patternType="solid">
        <fgColor rgb="FFFFFF00"/>
        <bgColor indexed="64"/>
      </patternFill>
    </fill>
    <fill>
      <patternFill patternType="solid">
        <fgColor rgb="FFCAE2BC"/>
        <bgColor indexed="64"/>
      </patternFill>
    </fill>
    <fill>
      <patternFill patternType="solid">
        <fgColor theme="4" tint="0.79998168889431442"/>
        <bgColor indexed="64"/>
      </patternFill>
    </fill>
    <fill>
      <patternFill patternType="solid">
        <fgColor rgb="FFF3D6FF"/>
        <bgColor indexed="64"/>
      </patternFill>
    </fill>
    <fill>
      <patternFill patternType="solid">
        <fgColor rgb="FFF0E4D6"/>
        <bgColor indexed="64"/>
      </patternFill>
    </fill>
    <fill>
      <patternFill patternType="solid">
        <fgColor rgb="FFFFF2CC"/>
        <bgColor indexed="64"/>
      </patternFill>
    </fill>
    <fill>
      <patternFill patternType="solid">
        <fgColor rgb="FFDDEBF7"/>
        <bgColor indexed="64"/>
      </patternFill>
    </fill>
    <fill>
      <patternFill patternType="solid">
        <fgColor rgb="FFFFBDBD"/>
        <bgColor indexed="64"/>
      </patternFill>
    </fill>
    <fill>
      <patternFill patternType="solid">
        <fgColor theme="0" tint="-0.14996795556505021"/>
        <bgColor indexed="64"/>
      </patternFill>
    </fill>
  </fills>
  <borders count="197">
    <border>
      <left/>
      <right/>
      <top/>
      <bottom/>
      <diagonal/>
    </border>
    <border>
      <left/>
      <right/>
      <top style="thin">
        <color auto="1"/>
      </top>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thin">
        <color theme="0" tint="-0.499984740745262"/>
      </right>
      <top style="hair">
        <color theme="0" tint="-0.499984740745262"/>
      </top>
      <bottom style="hair">
        <color theme="0" tint="-0.499984740745262"/>
      </bottom>
      <diagonal/>
    </border>
    <border>
      <left style="hair">
        <color theme="0" tint="-0.499984740745262"/>
      </left>
      <right style="hair">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hair">
        <color theme="0" tint="-0.499984740745262"/>
      </top>
      <bottom style="thin">
        <color theme="0" tint="-0.499984740745262"/>
      </bottom>
      <diagonal/>
    </border>
    <border>
      <left/>
      <right style="hair">
        <color theme="0" tint="-0.499984740745262"/>
      </right>
      <top style="thin">
        <color theme="0" tint="-0.499984740745262"/>
      </top>
      <bottom style="hair">
        <color theme="0" tint="-0.499984740745262"/>
      </bottom>
      <diagonal/>
    </border>
    <border>
      <left/>
      <right style="hair">
        <color theme="0" tint="-0.499984740745262"/>
      </right>
      <top style="hair">
        <color theme="0" tint="-0.499984740745262"/>
      </top>
      <bottom style="hair">
        <color theme="0" tint="-0.499984740745262"/>
      </bottom>
      <diagonal/>
    </border>
    <border>
      <left style="thin">
        <color theme="0" tint="-0.499984740745262"/>
      </left>
      <right/>
      <top style="thin">
        <color theme="0" tint="-0.499984740745262"/>
      </top>
      <bottom style="hair">
        <color theme="0" tint="-0.499984740745262"/>
      </bottom>
      <diagonal/>
    </border>
    <border>
      <left style="thin">
        <color theme="0" tint="-0.499984740745262"/>
      </left>
      <right/>
      <top style="hair">
        <color theme="0" tint="-0.499984740745262"/>
      </top>
      <bottom style="hair">
        <color theme="0" tint="-0.499984740745262"/>
      </bottom>
      <diagonal/>
    </border>
    <border>
      <left style="thin">
        <color theme="0" tint="-0.499984740745262"/>
      </left>
      <right/>
      <top style="hair">
        <color theme="0" tint="-0.499984740745262"/>
      </top>
      <bottom style="thin">
        <color theme="0" tint="-0.499984740745262"/>
      </bottom>
      <diagonal/>
    </border>
    <border>
      <left/>
      <right style="hair">
        <color theme="0" tint="-0.499984740745262"/>
      </right>
      <top style="hair">
        <color theme="0" tint="-0.499984740745262"/>
      </top>
      <bottom style="thin">
        <color theme="0" tint="-0.499984740745262"/>
      </bottom>
      <diagonal/>
    </border>
    <border>
      <left style="thin">
        <color theme="0" tint="-0.499984740745262"/>
      </left>
      <right/>
      <top/>
      <bottom style="hair">
        <color theme="0" tint="-0.499984740745262"/>
      </bottom>
      <diagonal/>
    </border>
    <border>
      <left/>
      <right style="hair">
        <color theme="0" tint="-0.499984740745262"/>
      </right>
      <top/>
      <bottom style="hair">
        <color theme="0" tint="-0.499984740745262"/>
      </bottom>
      <diagonal/>
    </border>
    <border>
      <left style="hair">
        <color theme="0" tint="-0.499984740745262"/>
      </left>
      <right style="thin">
        <color theme="0" tint="-0.499984740745262"/>
      </right>
      <top/>
      <bottom style="hair">
        <color theme="0" tint="-0.499984740745262"/>
      </bottom>
      <diagonal/>
    </border>
    <border>
      <left style="hair">
        <color theme="0" tint="-0.499984740745262"/>
      </left>
      <right style="hair">
        <color theme="0" tint="-0.499984740745262"/>
      </right>
      <top/>
      <bottom style="hair">
        <color theme="0" tint="-0.499984740745262"/>
      </bottom>
      <diagonal/>
    </border>
    <border>
      <left style="hair">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thin">
        <color theme="0" tint="-0.499984740745262"/>
      </right>
      <top style="thin">
        <color theme="0" tint="-0.499984740745262"/>
      </top>
      <bottom style="hair">
        <color theme="0" tint="-0.4999847407452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hair">
        <color theme="0" tint="-0.499984740745262"/>
      </top>
      <bottom style="thin">
        <color theme="0" tint="-0.499984740745262"/>
      </bottom>
      <diagonal/>
    </border>
    <border>
      <left style="hair">
        <color theme="0" tint="-0.499984740745262"/>
      </left>
      <right/>
      <top style="thin">
        <color theme="0" tint="-0.499984740745262"/>
      </top>
      <bottom style="hair">
        <color theme="0" tint="-0.499984740745262"/>
      </bottom>
      <diagonal/>
    </border>
    <border>
      <left/>
      <right/>
      <top style="thin">
        <color theme="0" tint="-0.499984740745262"/>
      </top>
      <bottom style="hair">
        <color theme="0" tint="-0.499984740745262"/>
      </bottom>
      <diagonal/>
    </border>
    <border>
      <left/>
      <right style="thin">
        <color theme="0" tint="-0.499984740745262"/>
      </right>
      <top style="thin">
        <color theme="0" tint="-0.499984740745262"/>
      </top>
      <bottom style="hair">
        <color theme="0" tint="-0.499984740745262"/>
      </bottom>
      <diagonal/>
    </border>
    <border>
      <left/>
      <right style="thin">
        <color theme="0" tint="-0.499984740745262"/>
      </right>
      <top/>
      <bottom/>
      <diagonal/>
    </border>
    <border>
      <left style="hair">
        <color theme="0" tint="-0.499984740745262"/>
      </left>
      <right style="hair">
        <color theme="0" tint="-0.499984740745262"/>
      </right>
      <top style="thin">
        <color theme="0" tint="-0.499984740745262"/>
      </top>
      <bottom/>
      <diagonal/>
    </border>
    <border>
      <left style="hair">
        <color theme="0" tint="-0.499984740745262"/>
      </left>
      <right style="thin">
        <color theme="0" tint="-0.499984740745262"/>
      </right>
      <top style="thin">
        <color theme="0" tint="-0.499984740745262"/>
      </top>
      <bottom/>
      <diagonal/>
    </border>
    <border>
      <left style="hair">
        <color theme="0" tint="-0.499984740745262"/>
      </left>
      <right style="hair">
        <color theme="0" tint="-0.499984740745262"/>
      </right>
      <top/>
      <bottom style="thin">
        <color theme="0" tint="-0.499984740745262"/>
      </bottom>
      <diagonal/>
    </border>
    <border>
      <left style="hair">
        <color theme="0" tint="-0.499984740745262"/>
      </left>
      <right style="thin">
        <color theme="0" tint="-0.499984740745262"/>
      </right>
      <top/>
      <bottom style="thin">
        <color theme="0" tint="-0.499984740745262"/>
      </bottom>
      <diagonal/>
    </border>
    <border>
      <left/>
      <right style="thin">
        <color indexed="64"/>
      </right>
      <top style="thin">
        <color theme="0" tint="-0.499984740745262"/>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dotted">
        <color theme="0" tint="-0.499984740745262"/>
      </left>
      <right style="dotted">
        <color theme="0" tint="-0.499984740745262"/>
      </right>
      <top style="thin">
        <color theme="0" tint="-0.499984740745262"/>
      </top>
      <bottom style="dotted">
        <color theme="0" tint="-0.499984740745262"/>
      </bottom>
      <diagonal/>
    </border>
    <border>
      <left style="dotted">
        <color theme="0" tint="-0.499984740745262"/>
      </left>
      <right style="dotted">
        <color theme="0" tint="-0.499984740745262"/>
      </right>
      <top style="dotted">
        <color theme="0" tint="-0.499984740745262"/>
      </top>
      <bottom style="thin">
        <color theme="0" tint="-0.499984740745262"/>
      </bottom>
      <diagonal/>
    </border>
    <border>
      <left style="thin">
        <color theme="0" tint="-0.499984740745262"/>
      </left>
      <right/>
      <top/>
      <bottom/>
      <diagonal/>
    </border>
    <border>
      <left style="hair">
        <color theme="0" tint="-0.499984740745262"/>
      </left>
      <right/>
      <top style="hair">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hair">
        <color theme="0" tint="-0.499984740745262"/>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top style="medium">
        <color theme="0" tint="-0.499984740745262"/>
      </top>
      <bottom style="thin">
        <color theme="0" tint="-0.499984740745262"/>
      </bottom>
      <diagonal/>
    </border>
    <border>
      <left/>
      <right/>
      <top style="medium">
        <color theme="0" tint="-0.499984740745262"/>
      </top>
      <bottom style="thin">
        <color theme="0" tint="-0.499984740745262"/>
      </bottom>
      <diagonal/>
    </border>
    <border>
      <left/>
      <right style="medium">
        <color theme="0" tint="-0.499984740745262"/>
      </right>
      <top style="medium">
        <color theme="0" tint="-0.499984740745262"/>
      </top>
      <bottom style="thin">
        <color theme="0" tint="-0.499984740745262"/>
      </bottom>
      <diagonal/>
    </border>
    <border>
      <left style="medium">
        <color theme="0" tint="-0.499984740745262"/>
      </left>
      <right/>
      <top style="thin">
        <color theme="0" tint="-0.499984740745262"/>
      </top>
      <bottom style="thin">
        <color theme="0" tint="-0.499984740745262"/>
      </bottom>
      <diagonal/>
    </border>
    <border>
      <left/>
      <right style="thin">
        <color theme="0" tint="-0.499984740745262"/>
      </right>
      <top/>
      <bottom style="thin">
        <color theme="9" tint="-0.24994659260841701"/>
      </bottom>
      <diagonal/>
    </border>
    <border>
      <left/>
      <right/>
      <top/>
      <bottom style="thin">
        <color theme="9" tint="-0.24994659260841701"/>
      </bottom>
      <diagonal/>
    </border>
    <border>
      <left style="thin">
        <color theme="0" tint="-0.499984740745262"/>
      </left>
      <right/>
      <top/>
      <bottom style="thin">
        <color theme="9" tint="-0.24994659260841701"/>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right style="medium">
        <color theme="0" tint="-0.499984740745262"/>
      </right>
      <top style="thin">
        <color theme="0" tint="-0.499984740745262"/>
      </top>
      <bottom style="thin">
        <color theme="0" tint="-0.499984740745262"/>
      </bottom>
      <diagonal/>
    </border>
    <border>
      <left/>
      <right/>
      <top style="dotted">
        <color theme="0" tint="-0.499984740745262"/>
      </top>
      <bottom style="thin">
        <color theme="0" tint="-0.499984740745262"/>
      </bottom>
      <diagonal/>
    </border>
    <border>
      <left/>
      <right/>
      <top style="thin">
        <color indexed="64"/>
      </top>
      <bottom style="hair">
        <color theme="0" tint="-0.499984740745262"/>
      </bottom>
      <diagonal/>
    </border>
    <border>
      <left style="thin">
        <color auto="1"/>
      </left>
      <right/>
      <top style="thin">
        <color auto="1"/>
      </top>
      <bottom style="hair">
        <color theme="0" tint="-0.499984740745262"/>
      </bottom>
      <diagonal/>
    </border>
    <border>
      <left/>
      <right style="thin">
        <color theme="0" tint="-0.499984740745262"/>
      </right>
      <top style="thin">
        <color auto="1"/>
      </top>
      <bottom style="hair">
        <color theme="0" tint="-0.499984740745262"/>
      </bottom>
      <diagonal/>
    </border>
    <border>
      <left/>
      <right style="thin">
        <color theme="0" tint="-0.499984740745262"/>
      </right>
      <top style="hair">
        <color theme="0" tint="-0.499984740745262"/>
      </top>
      <bottom style="thin">
        <color theme="0" tint="-0.499984740745262"/>
      </bottom>
      <diagonal/>
    </border>
    <border>
      <left/>
      <right style="thin">
        <color theme="1"/>
      </right>
      <top style="thin">
        <color auto="1"/>
      </top>
      <bottom style="hair">
        <color theme="0" tint="-0.499984740745262"/>
      </bottom>
      <diagonal/>
    </border>
    <border>
      <left/>
      <right style="thin">
        <color theme="1"/>
      </right>
      <top style="hair">
        <color theme="0" tint="-0.499984740745262"/>
      </top>
      <bottom style="thin">
        <color theme="0" tint="-0.499984740745262"/>
      </bottom>
      <diagonal/>
    </border>
    <border>
      <left style="thin">
        <color theme="0" tint="-0.499984740745262"/>
      </left>
      <right/>
      <top style="thin">
        <color indexed="64"/>
      </top>
      <bottom style="hair">
        <color theme="0" tint="-0.499984740745262"/>
      </bottom>
      <diagonal/>
    </border>
    <border>
      <left style="thin">
        <color auto="1"/>
      </left>
      <right/>
      <top style="hair">
        <color theme="0" tint="-0.499984740745262"/>
      </top>
      <bottom style="thin">
        <color theme="0" tint="-0.499984740745262"/>
      </bottom>
      <diagonal/>
    </border>
    <border>
      <left/>
      <right style="hair">
        <color theme="0" tint="-0.499984740745262"/>
      </right>
      <top style="thin">
        <color theme="0" tint="-0.499984740745262"/>
      </top>
      <bottom/>
      <diagonal/>
    </border>
    <border>
      <left/>
      <right style="medium">
        <color theme="0" tint="-0.499984740745262"/>
      </right>
      <top/>
      <bottom/>
      <diagonal/>
    </border>
    <border>
      <left/>
      <right style="medium">
        <color theme="0" tint="-0.499984740745262"/>
      </right>
      <top style="thin">
        <color theme="0" tint="-0.499984740745262"/>
      </top>
      <bottom/>
      <diagonal/>
    </border>
    <border>
      <left style="thick">
        <color rgb="FF00B050"/>
      </left>
      <right/>
      <top style="thin">
        <color rgb="FF0070C0"/>
      </top>
      <bottom style="thin">
        <color rgb="FF00B050"/>
      </bottom>
      <diagonal/>
    </border>
    <border>
      <left/>
      <right style="thin">
        <color theme="0" tint="-0.499984740745262"/>
      </right>
      <top style="thin">
        <color rgb="FF0070C0"/>
      </top>
      <bottom style="thin">
        <color rgb="FF00B050"/>
      </bottom>
      <diagonal/>
    </border>
    <border>
      <left/>
      <right/>
      <top style="thin">
        <color rgb="FF0070C0"/>
      </top>
      <bottom style="thin">
        <color rgb="FF00B050"/>
      </bottom>
      <diagonal/>
    </border>
    <border>
      <left/>
      <right style="medium">
        <color theme="0" tint="-0.499984740745262"/>
      </right>
      <top style="thin">
        <color rgb="FF0070C0"/>
      </top>
      <bottom style="thin">
        <color rgb="FF00B050"/>
      </bottom>
      <diagonal/>
    </border>
    <border>
      <left style="thin">
        <color theme="0" tint="-0.499984740745262"/>
      </left>
      <right/>
      <top/>
      <bottom style="thin">
        <color rgb="FF0070C0"/>
      </bottom>
      <diagonal/>
    </border>
    <border>
      <left style="thin">
        <color theme="0" tint="-0.499984740745262"/>
      </left>
      <right/>
      <top style="thin">
        <color rgb="FF0070C0"/>
      </top>
      <bottom style="thin">
        <color rgb="FF00B050"/>
      </bottom>
      <diagonal/>
    </border>
    <border>
      <left style="thick">
        <color rgb="FF0070C0"/>
      </left>
      <right/>
      <top style="thin">
        <color theme="0" tint="-0.499984740745262"/>
      </top>
      <bottom/>
      <diagonal/>
    </border>
    <border>
      <left style="thick">
        <color rgb="FF0070C0"/>
      </left>
      <right/>
      <top/>
      <bottom/>
      <diagonal/>
    </border>
    <border>
      <left style="thick">
        <color rgb="FF0070C0"/>
      </left>
      <right/>
      <top/>
      <bottom style="thin">
        <color rgb="FF0070C0"/>
      </bottom>
      <diagonal/>
    </border>
    <border>
      <left/>
      <right/>
      <top/>
      <bottom style="thin">
        <color rgb="FF0070C0"/>
      </bottom>
      <diagonal/>
    </border>
    <border>
      <left/>
      <right style="thin">
        <color theme="0" tint="-0.499984740745262"/>
      </right>
      <top/>
      <bottom style="thin">
        <color rgb="FF0070C0"/>
      </bottom>
      <diagonal/>
    </border>
    <border>
      <left style="thick">
        <color rgb="FFC00000"/>
      </left>
      <right/>
      <top/>
      <bottom/>
      <diagonal/>
    </border>
    <border>
      <left/>
      <right style="medium">
        <color theme="0" tint="-0.499984740745262"/>
      </right>
      <top/>
      <bottom style="thin">
        <color rgb="FF0070C0"/>
      </bottom>
      <diagonal/>
    </border>
    <border>
      <left/>
      <right/>
      <top/>
      <bottom style="thin">
        <color theme="7" tint="-0.24994659260841701"/>
      </bottom>
      <diagonal/>
    </border>
    <border>
      <left style="thin">
        <color theme="0" tint="-0.499984740745262"/>
      </left>
      <right/>
      <top/>
      <bottom style="thin">
        <color theme="7" tint="-0.24994659260841701"/>
      </bottom>
      <diagonal/>
    </border>
    <border>
      <left/>
      <right style="thin">
        <color theme="0" tint="-0.499984740745262"/>
      </right>
      <top/>
      <bottom style="thin">
        <color theme="7" tint="-0.24994659260841701"/>
      </bottom>
      <diagonal/>
    </border>
    <border>
      <left/>
      <right style="medium">
        <color theme="0" tint="-0.499984740745262"/>
      </right>
      <top/>
      <bottom style="thin">
        <color theme="7" tint="-0.24994659260841701"/>
      </bottom>
      <diagonal/>
    </border>
    <border>
      <left style="thick">
        <color theme="7" tint="0.39994506668294322"/>
      </left>
      <right/>
      <top/>
      <bottom style="thin">
        <color theme="7" tint="-0.24994659260841701"/>
      </bottom>
      <diagonal/>
    </border>
    <border>
      <left style="thick">
        <color theme="7" tint="0.39994506668294322"/>
      </left>
      <right/>
      <top/>
      <bottom/>
      <diagonal/>
    </border>
    <border>
      <left style="thick">
        <color theme="7" tint="-0.24994659260841701"/>
      </left>
      <right/>
      <top/>
      <bottom/>
      <diagonal/>
    </border>
    <border>
      <left style="thick">
        <color theme="7" tint="-0.24994659260841701"/>
      </left>
      <right/>
      <top style="thin">
        <color theme="7" tint="-0.24994659260841701"/>
      </top>
      <bottom style="thin">
        <color theme="7" tint="-0.499984740745262"/>
      </bottom>
      <diagonal/>
    </border>
    <border>
      <left/>
      <right/>
      <top style="thin">
        <color theme="7" tint="-0.24994659260841701"/>
      </top>
      <bottom style="thin">
        <color theme="7" tint="-0.499984740745262"/>
      </bottom>
      <diagonal/>
    </border>
    <border>
      <left/>
      <right style="thin">
        <color theme="0" tint="-0.499984740745262"/>
      </right>
      <top style="thin">
        <color theme="7" tint="-0.24994659260841701"/>
      </top>
      <bottom style="thin">
        <color theme="7" tint="-0.499984740745262"/>
      </bottom>
      <diagonal/>
    </border>
    <border>
      <left style="thin">
        <color theme="0" tint="-0.499984740745262"/>
      </left>
      <right/>
      <top style="thin">
        <color theme="7" tint="-0.24994659260841701"/>
      </top>
      <bottom style="thin">
        <color theme="7" tint="-0.499984740745262"/>
      </bottom>
      <diagonal/>
    </border>
    <border>
      <left/>
      <right style="medium">
        <color theme="0" tint="-0.499984740745262"/>
      </right>
      <top style="thin">
        <color theme="7" tint="-0.24994659260841701"/>
      </top>
      <bottom style="thin">
        <color theme="7" tint="-0.499984740745262"/>
      </bottom>
      <diagonal/>
    </border>
    <border>
      <left/>
      <right/>
      <top style="thin">
        <color theme="7" tint="-0.499984740745262"/>
      </top>
      <bottom style="thin">
        <color rgb="FFC65911"/>
      </bottom>
      <diagonal/>
    </border>
    <border>
      <left/>
      <right style="thin">
        <color theme="0" tint="-0.499984740745262"/>
      </right>
      <top style="thin">
        <color theme="7" tint="-0.499984740745262"/>
      </top>
      <bottom style="thin">
        <color rgb="FFC65911"/>
      </bottom>
      <diagonal/>
    </border>
    <border>
      <left style="thin">
        <color theme="0" tint="-0.499984740745262"/>
      </left>
      <right/>
      <top style="thin">
        <color theme="7" tint="-0.499984740745262"/>
      </top>
      <bottom style="thin">
        <color rgb="FFC65911"/>
      </bottom>
      <diagonal/>
    </border>
    <border>
      <left/>
      <right style="medium">
        <color theme="0" tint="-0.499984740745262"/>
      </right>
      <top style="thin">
        <color theme="7" tint="-0.499984740745262"/>
      </top>
      <bottom style="thin">
        <color rgb="FFC65911"/>
      </bottom>
      <diagonal/>
    </border>
    <border>
      <left style="thick">
        <color rgb="FFC65911"/>
      </left>
      <right/>
      <top style="thin">
        <color theme="7" tint="-0.499984740745262"/>
      </top>
      <bottom style="thin">
        <color rgb="FFC65911"/>
      </bottom>
      <diagonal/>
    </border>
    <border>
      <left style="thick">
        <color theme="9" tint="-0.24994659260841701"/>
      </left>
      <right/>
      <top/>
      <bottom/>
      <diagonal/>
    </border>
    <border>
      <left/>
      <right style="thin">
        <color indexed="64"/>
      </right>
      <top/>
      <bottom style="thin">
        <color theme="9" tint="-0.24994659260841701"/>
      </bottom>
      <diagonal/>
    </border>
    <border>
      <left style="thick">
        <color theme="9" tint="0.39994506668294322"/>
      </left>
      <right/>
      <top style="thin">
        <color theme="9" tint="-0.24994659260841701"/>
      </top>
      <bottom/>
      <diagonal/>
    </border>
    <border>
      <left/>
      <right/>
      <top style="thin">
        <color theme="9" tint="-0.24994659260841701"/>
      </top>
      <bottom/>
      <diagonal/>
    </border>
    <border>
      <left/>
      <right style="thin">
        <color theme="0" tint="-0.499984740745262"/>
      </right>
      <top style="thin">
        <color theme="9" tint="-0.24994659260841701"/>
      </top>
      <bottom/>
      <diagonal/>
    </border>
    <border>
      <left style="thin">
        <color theme="0" tint="-0.499984740745262"/>
      </left>
      <right/>
      <top style="thin">
        <color theme="9" tint="-0.24994659260841701"/>
      </top>
      <bottom/>
      <diagonal/>
    </border>
    <border>
      <left/>
      <right style="thin">
        <color indexed="64"/>
      </right>
      <top style="thin">
        <color theme="9" tint="-0.24994659260841701"/>
      </top>
      <bottom/>
      <diagonal/>
    </border>
    <border>
      <left style="thick">
        <color theme="9" tint="0.39994506668294322"/>
      </left>
      <right/>
      <top/>
      <bottom/>
      <diagonal/>
    </border>
    <border>
      <left style="thick">
        <color theme="9" tint="0.39994506668294322"/>
      </left>
      <right/>
      <top/>
      <bottom style="thin">
        <color theme="9" tint="0.39994506668294322"/>
      </bottom>
      <diagonal/>
    </border>
    <border>
      <left/>
      <right/>
      <top/>
      <bottom style="thin">
        <color theme="9" tint="0.39994506668294322"/>
      </bottom>
      <diagonal/>
    </border>
    <border>
      <left/>
      <right style="thin">
        <color theme="0" tint="-0.499984740745262"/>
      </right>
      <top/>
      <bottom style="thin">
        <color theme="9" tint="0.39994506668294322"/>
      </bottom>
      <diagonal/>
    </border>
    <border>
      <left style="thin">
        <color theme="0" tint="-0.499984740745262"/>
      </left>
      <right/>
      <top/>
      <bottom style="thin">
        <color theme="9" tint="0.39994506668294322"/>
      </bottom>
      <diagonal/>
    </border>
    <border>
      <left/>
      <right style="thin">
        <color indexed="64"/>
      </right>
      <top/>
      <bottom style="thin">
        <color theme="9" tint="0.39994506668294322"/>
      </bottom>
      <diagonal/>
    </border>
    <border>
      <left style="thick">
        <color theme="7" tint="0.39994506668294322"/>
      </left>
      <right/>
      <top style="thin">
        <color theme="9" tint="0.39994506668294322"/>
      </top>
      <bottom/>
      <diagonal/>
    </border>
    <border>
      <left/>
      <right/>
      <top style="thin">
        <color theme="9" tint="0.39994506668294322"/>
      </top>
      <bottom/>
      <diagonal/>
    </border>
    <border>
      <left/>
      <right style="thin">
        <color theme="0" tint="-0.499984740745262"/>
      </right>
      <top style="thin">
        <color theme="9" tint="0.39994506668294322"/>
      </top>
      <bottom/>
      <diagonal/>
    </border>
    <border>
      <left style="thin">
        <color theme="0" tint="-0.499984740745262"/>
      </left>
      <right/>
      <top style="thin">
        <color theme="9" tint="0.39994506668294322"/>
      </top>
      <bottom/>
      <diagonal/>
    </border>
    <border>
      <left/>
      <right style="thin">
        <color indexed="64"/>
      </right>
      <top style="thin">
        <color theme="9" tint="0.39994506668294322"/>
      </top>
      <bottom/>
      <diagonal/>
    </border>
    <border>
      <left style="thick">
        <color theme="7" tint="-0.24994659260841701"/>
      </left>
      <right/>
      <top style="thin">
        <color theme="7" tint="-0.24994659260841701"/>
      </top>
      <bottom/>
      <diagonal/>
    </border>
    <border>
      <left/>
      <right/>
      <top style="thin">
        <color theme="7" tint="-0.24994659260841701"/>
      </top>
      <bottom/>
      <diagonal/>
    </border>
    <border>
      <left/>
      <right style="thin">
        <color theme="0" tint="-0.499984740745262"/>
      </right>
      <top style="thin">
        <color theme="7" tint="-0.24994659260841701"/>
      </top>
      <bottom/>
      <diagonal/>
    </border>
    <border>
      <left style="thin">
        <color theme="0" tint="-0.499984740745262"/>
      </left>
      <right/>
      <top style="thin">
        <color theme="7" tint="-0.24994659260841701"/>
      </top>
      <bottom/>
      <diagonal/>
    </border>
    <border>
      <left/>
      <right style="thin">
        <color auto="1"/>
      </right>
      <top style="thin">
        <color theme="7" tint="-0.24994659260841701"/>
      </top>
      <bottom/>
      <diagonal/>
    </border>
    <border>
      <left/>
      <right/>
      <top/>
      <bottom style="thin">
        <color rgb="FF00B0F0"/>
      </bottom>
      <diagonal/>
    </border>
    <border>
      <left/>
      <right style="thin">
        <color theme="0" tint="-0.499984740745262"/>
      </right>
      <top/>
      <bottom style="thin">
        <color rgb="FF00B0F0"/>
      </bottom>
      <diagonal/>
    </border>
    <border>
      <left style="thick">
        <color theme="9" tint="-0.24994659260841701"/>
      </left>
      <right/>
      <top style="thin">
        <color rgb="FF00B0F0"/>
      </top>
      <bottom/>
      <diagonal/>
    </border>
    <border>
      <left/>
      <right/>
      <top style="thin">
        <color rgb="FF00B0F0"/>
      </top>
      <bottom/>
      <diagonal/>
    </border>
    <border>
      <left/>
      <right style="thin">
        <color theme="0" tint="-0.499984740745262"/>
      </right>
      <top style="thin">
        <color rgb="FF00B0F0"/>
      </top>
      <bottom/>
      <diagonal/>
    </border>
    <border>
      <left style="thin">
        <color theme="0" tint="-0.499984740745262"/>
      </left>
      <right/>
      <top style="thin">
        <color rgb="FF00B0F0"/>
      </top>
      <bottom/>
      <diagonal/>
    </border>
    <border>
      <left/>
      <right style="thin">
        <color indexed="64"/>
      </right>
      <top style="thin">
        <color rgb="FF00B0F0"/>
      </top>
      <bottom/>
      <diagonal/>
    </border>
    <border>
      <left style="thick">
        <color theme="9" tint="-0.24994659260841701"/>
      </left>
      <right/>
      <top/>
      <bottom style="thin">
        <color theme="9" tint="-0.24994659260841701"/>
      </bottom>
      <diagonal/>
    </border>
    <border>
      <left/>
      <right style="thin">
        <color indexed="64"/>
      </right>
      <top/>
      <bottom style="thin">
        <color theme="7" tint="-0.24994659260841701"/>
      </bottom>
      <diagonal/>
    </border>
    <border>
      <left style="thick">
        <color theme="5" tint="-0.24994659260841701"/>
      </left>
      <right/>
      <top/>
      <bottom/>
      <diagonal/>
    </border>
    <border>
      <left style="thick">
        <color rgb="FFFF0000"/>
      </left>
      <right/>
      <top/>
      <bottom/>
      <diagonal/>
    </border>
    <border>
      <left style="thick">
        <color rgb="FFC00000"/>
      </left>
      <right/>
      <top/>
      <bottom style="medium">
        <color theme="0" tint="-0.499984740745262"/>
      </bottom>
      <diagonal/>
    </border>
    <border>
      <left/>
      <right/>
      <top/>
      <bottom style="medium">
        <color theme="0" tint="-0.499984740745262"/>
      </bottom>
      <diagonal/>
    </border>
    <border>
      <left style="thin">
        <color theme="0" tint="-0.499984740745262"/>
      </left>
      <right/>
      <top/>
      <bottom style="medium">
        <color theme="0" tint="-0.499984740745262"/>
      </bottom>
      <diagonal/>
    </border>
    <border>
      <left/>
      <right style="thin">
        <color theme="0" tint="-0.499984740745262"/>
      </right>
      <top/>
      <bottom style="medium">
        <color theme="0" tint="-0.499984740745262"/>
      </bottom>
      <diagonal/>
    </border>
    <border>
      <left/>
      <right style="medium">
        <color theme="0" tint="-0.499984740745262"/>
      </right>
      <top/>
      <bottom style="medium">
        <color theme="0" tint="-0.499984740745262"/>
      </bottom>
      <diagonal/>
    </border>
    <border>
      <left/>
      <right/>
      <top style="medium">
        <color theme="0" tint="-0.499984740745262"/>
      </top>
      <bottom/>
      <diagonal/>
    </border>
    <border>
      <left style="thin">
        <color theme="0" tint="-0.499984740745262"/>
      </left>
      <right/>
      <top style="hair">
        <color theme="0" tint="-0.499984740745262"/>
      </top>
      <bottom style="thin">
        <color theme="0" tint="-0.34998626667073579"/>
      </bottom>
      <diagonal/>
    </border>
    <border>
      <left/>
      <right style="hair">
        <color theme="0" tint="-0.499984740745262"/>
      </right>
      <top style="hair">
        <color theme="0" tint="-0.499984740745262"/>
      </top>
      <bottom style="thin">
        <color theme="0" tint="-0.34998626667073579"/>
      </bottom>
      <diagonal/>
    </border>
    <border>
      <left style="hair">
        <color theme="0" tint="-0.499984740745262"/>
      </left>
      <right style="hair">
        <color theme="0" tint="-0.499984740745262"/>
      </right>
      <top style="hair">
        <color theme="0" tint="-0.499984740745262"/>
      </top>
      <bottom style="thin">
        <color theme="0" tint="-0.34998626667073579"/>
      </bottom>
      <diagonal/>
    </border>
    <border>
      <left/>
      <right style="thin">
        <color theme="0" tint="-0.499984740745262"/>
      </right>
      <top style="hair">
        <color theme="0" tint="-0.499984740745262"/>
      </top>
      <bottom style="thin">
        <color theme="0" tint="-0.34998626667073579"/>
      </bottom>
      <diagonal/>
    </border>
    <border>
      <left/>
      <right style="thin">
        <color indexed="64"/>
      </right>
      <top/>
      <bottom style="thin">
        <color rgb="FF00B0F0"/>
      </bottom>
      <diagonal/>
    </border>
    <border>
      <left style="dotted">
        <color theme="0" tint="-0.499984740745262"/>
      </left>
      <right/>
      <top style="medium">
        <color theme="0" tint="-0.499984740745262"/>
      </top>
      <bottom/>
      <diagonal/>
    </border>
    <border>
      <left/>
      <right style="dotted">
        <color theme="0" tint="-0.499984740745262"/>
      </right>
      <top style="medium">
        <color theme="0" tint="-0.499984740745262"/>
      </top>
      <bottom/>
      <diagonal/>
    </border>
    <border>
      <left style="dotted">
        <color theme="0" tint="-0.499984740745262"/>
      </left>
      <right/>
      <top/>
      <bottom/>
      <diagonal/>
    </border>
    <border>
      <left/>
      <right style="dotted">
        <color theme="0" tint="-0.499984740745262"/>
      </right>
      <top/>
      <bottom/>
      <diagonal/>
    </border>
    <border>
      <left style="thick">
        <color rgb="FF00B0F0"/>
      </left>
      <right/>
      <top style="thin">
        <color theme="0" tint="-0.499984740745262"/>
      </top>
      <bottom/>
      <diagonal/>
    </border>
    <border>
      <left style="thick">
        <color rgb="FF00B0F0"/>
      </left>
      <right/>
      <top/>
      <bottom/>
      <diagonal/>
    </border>
    <border>
      <left style="thick">
        <color rgb="FF00B0F0"/>
      </left>
      <right/>
      <top/>
      <bottom style="thin">
        <color rgb="FF00B0F0"/>
      </bottom>
      <diagonal/>
    </border>
    <border>
      <left style="thin">
        <color theme="0" tint="-0.499984740745262"/>
      </left>
      <right/>
      <top/>
      <bottom style="thin">
        <color rgb="FF00B0F0"/>
      </bottom>
      <diagonal/>
    </border>
    <border>
      <left style="thin">
        <color auto="1"/>
      </left>
      <right/>
      <top style="thin">
        <color auto="1"/>
      </top>
      <bottom/>
      <diagonal/>
    </border>
    <border>
      <left/>
      <right style="thin">
        <color auto="1"/>
      </right>
      <top style="thin">
        <color auto="1"/>
      </top>
      <bottom/>
      <diagonal/>
    </border>
    <border>
      <left style="thin">
        <color theme="0" tint="-0.499984740745262"/>
      </left>
      <right/>
      <top/>
      <bottom style="thin">
        <color indexed="64"/>
      </bottom>
      <diagonal/>
    </border>
    <border>
      <left/>
      <right style="thin">
        <color theme="0" tint="-0.499984740745262"/>
      </right>
      <top/>
      <bottom style="thin">
        <color indexed="64"/>
      </bottom>
      <diagonal/>
    </border>
    <border>
      <left style="thick">
        <color rgb="FFFF0000"/>
      </left>
      <right/>
      <top/>
      <bottom style="thin">
        <color indexed="64"/>
      </bottom>
      <diagonal/>
    </border>
    <border>
      <left style="thin">
        <color theme="0" tint="-0.499984740745262"/>
      </left>
      <right/>
      <top style="thin">
        <color rgb="FFFF0000"/>
      </top>
      <bottom/>
      <diagonal/>
    </border>
    <border>
      <left/>
      <right/>
      <top style="thin">
        <color rgb="FFFF0000"/>
      </top>
      <bottom/>
      <diagonal/>
    </border>
    <border>
      <left/>
      <right style="thin">
        <color theme="0" tint="-0.499984740745262"/>
      </right>
      <top style="thin">
        <color rgb="FFFF0000"/>
      </top>
      <bottom/>
      <diagonal/>
    </border>
    <border>
      <left style="thin">
        <color theme="0" tint="-0.499984740745262"/>
      </left>
      <right/>
      <top/>
      <bottom style="thin">
        <color rgb="FFFF0000"/>
      </bottom>
      <diagonal/>
    </border>
    <border>
      <left/>
      <right/>
      <top/>
      <bottom style="thin">
        <color rgb="FFFF0000"/>
      </bottom>
      <diagonal/>
    </border>
    <border>
      <left/>
      <right style="thin">
        <color theme="0" tint="-0.499984740745262"/>
      </right>
      <top/>
      <bottom style="thin">
        <color rgb="FFFF0000"/>
      </bottom>
      <diagonal/>
    </border>
    <border>
      <left/>
      <right style="thin">
        <color indexed="64"/>
      </right>
      <top style="thin">
        <color rgb="FFFF0000"/>
      </top>
      <bottom/>
      <diagonal/>
    </border>
    <border>
      <left/>
      <right style="thin">
        <color auto="1"/>
      </right>
      <top/>
      <bottom style="thin">
        <color rgb="FFFF0000"/>
      </bottom>
      <diagonal/>
    </border>
    <border>
      <left style="thin">
        <color theme="0" tint="-0.499984740745262"/>
      </left>
      <right/>
      <top/>
      <bottom style="thin">
        <color theme="7" tint="-0.499984740745262"/>
      </bottom>
      <diagonal/>
    </border>
    <border>
      <left/>
      <right/>
      <top/>
      <bottom style="thin">
        <color theme="7" tint="-0.499984740745262"/>
      </bottom>
      <diagonal/>
    </border>
    <border>
      <left/>
      <right style="thin">
        <color auto="1"/>
      </right>
      <top/>
      <bottom style="thin">
        <color theme="7" tint="-0.499984740745262"/>
      </bottom>
      <diagonal/>
    </border>
    <border>
      <left style="thin">
        <color theme="0" tint="-0.499984740745262"/>
      </left>
      <right/>
      <top style="thin">
        <color theme="7" tint="-0.499984740745262"/>
      </top>
      <bottom/>
      <diagonal/>
    </border>
    <border>
      <left/>
      <right/>
      <top style="thin">
        <color theme="7" tint="-0.499984740745262"/>
      </top>
      <bottom/>
      <diagonal/>
    </border>
    <border>
      <left/>
      <right style="thin">
        <color auto="1"/>
      </right>
      <top style="thin">
        <color theme="7" tint="-0.499984740745262"/>
      </top>
      <bottom/>
      <diagonal/>
    </border>
    <border>
      <left/>
      <right style="thin">
        <color theme="0" tint="-0.499984740745262"/>
      </right>
      <top style="thin">
        <color theme="7" tint="-0.499984740745262"/>
      </top>
      <bottom/>
      <diagonal/>
    </border>
    <border>
      <left/>
      <right style="thin">
        <color theme="0" tint="-0.499984740745262"/>
      </right>
      <top/>
      <bottom style="thin">
        <color theme="7" tint="-0.499984740745262"/>
      </bottom>
      <diagonal/>
    </border>
    <border>
      <left style="thick">
        <color theme="7" tint="-0.24994659260841701"/>
      </left>
      <right/>
      <top/>
      <bottom style="thin">
        <color theme="7" tint="-0.499984740745262"/>
      </bottom>
      <diagonal/>
    </border>
    <border>
      <left style="thick">
        <color rgb="FFFF0000"/>
      </left>
      <right/>
      <top style="thin">
        <color rgb="FFFF0000"/>
      </top>
      <bottom/>
      <diagonal/>
    </border>
    <border>
      <left style="thick">
        <color theme="5" tint="-0.24994659260841701"/>
      </left>
      <right/>
      <top/>
      <bottom style="thin">
        <color rgb="FFFF0000"/>
      </bottom>
      <diagonal/>
    </border>
    <border>
      <left style="thick">
        <color theme="5" tint="-0.24994659260841701"/>
      </left>
      <right/>
      <top style="thin">
        <color theme="7" tint="-0.499984740745262"/>
      </top>
      <bottom/>
      <diagonal/>
    </border>
    <border>
      <left/>
      <right style="thick">
        <color rgb="FFFF0000"/>
      </right>
      <top/>
      <bottom/>
      <diagonal/>
    </border>
    <border>
      <left style="thin">
        <color theme="0" tint="-0.499984740745262"/>
      </left>
      <right style="hair">
        <color theme="0" tint="-0.499984740745262"/>
      </right>
      <top style="thin">
        <color theme="0" tint="-0.499984740745262"/>
      </top>
      <bottom style="hair">
        <color theme="0" tint="-0.24994659260841701"/>
      </bottom>
      <diagonal/>
    </border>
    <border>
      <left style="hair">
        <color theme="0" tint="-0.499984740745262"/>
      </left>
      <right style="hair">
        <color theme="0" tint="-0.499984740745262"/>
      </right>
      <top style="thin">
        <color theme="0" tint="-0.499984740745262"/>
      </top>
      <bottom style="hair">
        <color theme="0" tint="-0.24994659260841701"/>
      </bottom>
      <diagonal/>
    </border>
    <border>
      <left style="hair">
        <color theme="0" tint="-0.499984740745262"/>
      </left>
      <right style="thin">
        <color theme="0" tint="-0.499984740745262"/>
      </right>
      <top style="thin">
        <color theme="0" tint="-0.499984740745262"/>
      </top>
      <bottom style="hair">
        <color theme="0" tint="-0.24994659260841701"/>
      </bottom>
      <diagonal/>
    </border>
    <border>
      <left style="thin">
        <color theme="0" tint="-0.499984740745262"/>
      </left>
      <right style="hair">
        <color theme="0" tint="-0.499984740745262"/>
      </right>
      <top style="hair">
        <color theme="0" tint="-0.24994659260841701"/>
      </top>
      <bottom style="thin">
        <color theme="0" tint="-0.499984740745262"/>
      </bottom>
      <diagonal/>
    </border>
    <border>
      <left style="hair">
        <color theme="0" tint="-0.499984740745262"/>
      </left>
      <right style="hair">
        <color theme="0" tint="-0.499984740745262"/>
      </right>
      <top style="hair">
        <color theme="0" tint="-0.24994659260841701"/>
      </top>
      <bottom style="thin">
        <color theme="0" tint="-0.499984740745262"/>
      </bottom>
      <diagonal/>
    </border>
    <border>
      <left style="hair">
        <color theme="0" tint="-0.499984740745262"/>
      </left>
      <right style="thin">
        <color theme="0" tint="-0.499984740745262"/>
      </right>
      <top style="hair">
        <color theme="0" tint="-0.24994659260841701"/>
      </top>
      <bottom style="thin">
        <color theme="0" tint="-0.499984740745262"/>
      </bottom>
      <diagonal/>
    </border>
    <border>
      <left style="thin">
        <color theme="0" tint="-0.499984740745262"/>
      </left>
      <right style="hair">
        <color theme="0" tint="-0.499984740745262"/>
      </right>
      <top style="thin">
        <color theme="0" tint="-0.499984740745262"/>
      </top>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style="thin">
        <color theme="0" tint="-0.14996795556505021"/>
      </right>
      <top/>
      <bottom/>
      <diagonal/>
    </border>
    <border>
      <left style="thin">
        <color theme="0" tint="-0.14996795556505021"/>
      </left>
      <right style="thin">
        <color theme="0" tint="-0.14996795556505021"/>
      </right>
      <top/>
      <bottom style="thin">
        <color theme="0" tint="-0.14996795556505021"/>
      </bottom>
      <diagonal/>
    </border>
    <border>
      <left style="hair">
        <color theme="0" tint="-0.499984740745262"/>
      </left>
      <right/>
      <top style="thin">
        <color theme="0" tint="-0.499984740745262"/>
      </top>
      <bottom/>
      <diagonal/>
    </border>
    <border>
      <left style="hair">
        <color theme="0" tint="-0.499984740745262"/>
      </left>
      <right/>
      <top/>
      <bottom style="thin">
        <color theme="0" tint="-0.499984740745262"/>
      </bottom>
      <diagonal/>
    </border>
    <border>
      <left style="hair">
        <color theme="0" tint="-0.499984740745262"/>
      </left>
      <right/>
      <top style="hair">
        <color theme="0" tint="-0.499984740745262"/>
      </top>
      <bottom style="hair">
        <color theme="0" tint="-0.499984740745262"/>
      </bottom>
      <diagonal/>
    </border>
    <border>
      <left style="hair">
        <color theme="0" tint="-0.499984740745262"/>
      </left>
      <right/>
      <top/>
      <bottom style="hair">
        <color theme="0" tint="-0.499984740745262"/>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3">
    <xf numFmtId="0" fontId="0" fillId="0" borderId="0"/>
    <xf numFmtId="9" fontId="13" fillId="0" borderId="0" applyFont="0" applyFill="0" applyBorder="0" applyAlignment="0" applyProtection="0"/>
    <xf numFmtId="0" fontId="21" fillId="0" borderId="0"/>
  </cellStyleXfs>
  <cellXfs count="698">
    <xf numFmtId="0" fontId="0" fillId="0" borderId="0" xfId="0"/>
    <xf numFmtId="0" fontId="0" fillId="0" borderId="0" xfId="0" applyProtection="1">
      <protection hidden="1"/>
    </xf>
    <xf numFmtId="0" fontId="1" fillId="0" borderId="0" xfId="0" applyFont="1" applyAlignment="1" applyProtection="1">
      <alignment horizontal="left" vertical="top"/>
      <protection hidden="1"/>
    </xf>
    <xf numFmtId="1" fontId="0" fillId="0" borderId="0" xfId="0" applyNumberFormat="1" applyProtection="1">
      <protection hidden="1"/>
    </xf>
    <xf numFmtId="165" fontId="3" fillId="0" borderId="0" xfId="0" applyNumberFormat="1" applyFont="1" applyProtection="1">
      <protection hidden="1"/>
    </xf>
    <xf numFmtId="0" fontId="4" fillId="2" borderId="0" xfId="0" applyFont="1" applyFill="1" applyAlignment="1" applyProtection="1">
      <alignment horizontal="center" vertical="center" wrapText="1"/>
      <protection hidden="1"/>
    </xf>
    <xf numFmtId="0" fontId="8" fillId="0" borderId="0" xfId="0" applyFont="1" applyProtection="1">
      <protection hidden="1"/>
    </xf>
    <xf numFmtId="0" fontId="3" fillId="0" borderId="0" xfId="0" applyFont="1" applyAlignment="1" applyProtection="1">
      <alignment horizontal="left" vertical="top"/>
      <protection hidden="1"/>
    </xf>
    <xf numFmtId="0" fontId="5" fillId="2" borderId="0" xfId="0" applyFont="1" applyFill="1" applyAlignment="1" applyProtection="1">
      <alignment vertical="center"/>
      <protection hidden="1"/>
    </xf>
    <xf numFmtId="0" fontId="12" fillId="0" borderId="0" xfId="0" applyFont="1" applyProtection="1">
      <protection hidden="1"/>
    </xf>
    <xf numFmtId="0" fontId="12" fillId="0" borderId="0" xfId="0" applyFont="1" applyAlignment="1" applyProtection="1">
      <alignment horizontal="right"/>
      <protection hidden="1"/>
    </xf>
    <xf numFmtId="49" fontId="0" fillId="0" borderId="0" xfId="0" applyNumberFormat="1" applyAlignment="1" applyProtection="1">
      <alignment horizontal="left" vertical="center"/>
      <protection hidden="1"/>
    </xf>
    <xf numFmtId="0" fontId="11" fillId="2" borderId="0" xfId="0" applyFont="1" applyFill="1" applyAlignment="1" applyProtection="1">
      <alignment horizontal="center" vertical="top"/>
      <protection hidden="1"/>
    </xf>
    <xf numFmtId="0" fontId="11" fillId="2" borderId="0" xfId="0" applyFont="1" applyFill="1" applyAlignment="1" applyProtection="1">
      <alignment horizontal="center"/>
      <protection hidden="1"/>
    </xf>
    <xf numFmtId="170" fontId="6" fillId="0" borderId="0" xfId="0" applyNumberFormat="1" applyFont="1" applyProtection="1">
      <protection hidden="1"/>
    </xf>
    <xf numFmtId="173" fontId="0" fillId="0" borderId="0" xfId="0" applyNumberFormat="1" applyAlignment="1" applyProtection="1">
      <alignment horizontal="center" vertical="center"/>
      <protection hidden="1"/>
    </xf>
    <xf numFmtId="0" fontId="0" fillId="0" borderId="0" xfId="0" applyAlignment="1" applyProtection="1">
      <alignment horizontal="center" vertical="center"/>
      <protection hidden="1"/>
    </xf>
    <xf numFmtId="0" fontId="4" fillId="0" borderId="0" xfId="0" applyFont="1" applyAlignment="1" applyProtection="1">
      <alignment horizontal="center" vertical="center"/>
      <protection hidden="1"/>
    </xf>
    <xf numFmtId="0" fontId="15" fillId="0" borderId="0" xfId="0" applyFont="1" applyAlignment="1" applyProtection="1">
      <alignment horizontal="left" vertical="center"/>
      <protection hidden="1"/>
    </xf>
    <xf numFmtId="0" fontId="1" fillId="0" borderId="0" xfId="0" applyFont="1" applyAlignment="1" applyProtection="1">
      <alignment horizontal="right" vertical="center"/>
      <protection hidden="1"/>
    </xf>
    <xf numFmtId="0" fontId="8" fillId="0" borderId="0" xfId="0" applyFont="1" applyAlignment="1" applyProtection="1">
      <alignment horizontal="right" vertical="center"/>
      <protection hidden="1"/>
    </xf>
    <xf numFmtId="0" fontId="0" fillId="2" borderId="13" xfId="0" applyFill="1" applyBorder="1" applyAlignment="1" applyProtection="1">
      <alignment horizontal="left" vertical="center"/>
      <protection hidden="1"/>
    </xf>
    <xf numFmtId="0" fontId="0" fillId="2" borderId="17" xfId="0" applyFill="1" applyBorder="1" applyAlignment="1" applyProtection="1">
      <alignment horizontal="left" vertical="center"/>
      <protection hidden="1"/>
    </xf>
    <xf numFmtId="168" fontId="3" fillId="0" borderId="0" xfId="0" applyNumberFormat="1" applyFont="1" applyAlignment="1" applyProtection="1">
      <alignment horizontal="left"/>
      <protection hidden="1"/>
    </xf>
    <xf numFmtId="0" fontId="17" fillId="2" borderId="37" xfId="0" applyFont="1" applyFill="1" applyBorder="1" applyAlignment="1" applyProtection="1">
      <alignment horizontal="center" vertical="center"/>
      <protection hidden="1"/>
    </xf>
    <xf numFmtId="0" fontId="16" fillId="2" borderId="37" xfId="0" applyFont="1" applyFill="1" applyBorder="1" applyAlignment="1" applyProtection="1">
      <alignment horizontal="center" vertical="center"/>
      <protection hidden="1"/>
    </xf>
    <xf numFmtId="0" fontId="17" fillId="2" borderId="39" xfId="0" applyFont="1" applyFill="1" applyBorder="1" applyAlignment="1" applyProtection="1">
      <alignment horizontal="center" vertical="center"/>
      <protection hidden="1"/>
    </xf>
    <xf numFmtId="0" fontId="16" fillId="2" borderId="39" xfId="0" applyFont="1" applyFill="1" applyBorder="1" applyAlignment="1" applyProtection="1">
      <alignment horizontal="center" vertical="center"/>
      <protection hidden="1"/>
    </xf>
    <xf numFmtId="0" fontId="14" fillId="0" borderId="0" xfId="0" applyFont="1" applyProtection="1">
      <protection hidden="1"/>
    </xf>
    <xf numFmtId="0" fontId="24" fillId="0" borderId="0" xfId="0" applyFont="1" applyProtection="1">
      <protection hidden="1"/>
    </xf>
    <xf numFmtId="178" fontId="15" fillId="0" borderId="0" xfId="0" applyNumberFormat="1" applyFont="1" applyAlignment="1" applyProtection="1">
      <alignment vertical="center"/>
      <protection locked="0" hidden="1"/>
    </xf>
    <xf numFmtId="0" fontId="34" fillId="0" borderId="0" xfId="0" applyFont="1" applyAlignment="1" applyProtection="1">
      <alignment horizontal="center" vertical="center"/>
      <protection hidden="1"/>
    </xf>
    <xf numFmtId="0" fontId="34" fillId="2" borderId="0" xfId="0" applyFont="1" applyFill="1" applyAlignment="1" applyProtection="1">
      <alignment horizontal="center" vertical="center"/>
      <protection hidden="1"/>
    </xf>
    <xf numFmtId="0" fontId="4" fillId="2" borderId="0" xfId="0" applyFont="1" applyFill="1" applyAlignment="1" applyProtection="1">
      <alignment horizontal="center" vertical="center"/>
      <protection hidden="1"/>
    </xf>
    <xf numFmtId="179" fontId="15" fillId="0" borderId="0" xfId="0" applyNumberFormat="1" applyFont="1" applyAlignment="1" applyProtection="1">
      <alignment vertical="center"/>
      <protection hidden="1"/>
    </xf>
    <xf numFmtId="180" fontId="15" fillId="0" borderId="0" xfId="0" applyNumberFormat="1" applyFont="1" applyAlignment="1" applyProtection="1">
      <alignment vertical="center"/>
      <protection hidden="1"/>
    </xf>
    <xf numFmtId="0" fontId="5" fillId="0" borderId="0" xfId="0" applyFont="1" applyAlignment="1" applyProtection="1">
      <alignment vertical="center"/>
      <protection hidden="1"/>
    </xf>
    <xf numFmtId="0" fontId="5" fillId="0" borderId="0" xfId="0" applyFont="1" applyProtection="1">
      <protection hidden="1"/>
    </xf>
    <xf numFmtId="0" fontId="5" fillId="0" borderId="3" xfId="0" applyFont="1" applyBorder="1" applyAlignment="1" applyProtection="1">
      <alignment horizontal="center"/>
      <protection hidden="1"/>
    </xf>
    <xf numFmtId="0" fontId="0" fillId="0" borderId="47" xfId="0" applyBorder="1" applyProtection="1">
      <protection hidden="1"/>
    </xf>
    <xf numFmtId="0" fontId="0" fillId="0" borderId="0" xfId="0" applyAlignment="1" applyProtection="1">
      <alignment horizontal="left" vertical="center"/>
      <protection hidden="1"/>
    </xf>
    <xf numFmtId="0" fontId="2" fillId="0" borderId="0" xfId="0" applyFont="1" applyAlignment="1" applyProtection="1">
      <alignment horizontal="center"/>
      <protection hidden="1"/>
    </xf>
    <xf numFmtId="0" fontId="5" fillId="0" borderId="0" xfId="0" applyFont="1" applyAlignment="1" applyProtection="1">
      <alignment horizontal="center"/>
      <protection hidden="1"/>
    </xf>
    <xf numFmtId="0" fontId="0" fillId="0" borderId="0" xfId="0" applyAlignment="1" applyProtection="1">
      <alignment horizontal="center"/>
      <protection hidden="1"/>
    </xf>
    <xf numFmtId="0" fontId="3" fillId="0" borderId="0" xfId="0" applyFont="1" applyAlignment="1" applyProtection="1">
      <alignment horizontal="right" vertical="center"/>
      <protection hidden="1"/>
    </xf>
    <xf numFmtId="0" fontId="9" fillId="0" borderId="59" xfId="0" applyFont="1" applyBorder="1" applyAlignment="1" applyProtection="1">
      <alignment horizontal="center" vertical="center"/>
      <protection hidden="1"/>
    </xf>
    <xf numFmtId="0" fontId="9" fillId="0" borderId="42" xfId="0" applyFont="1" applyBorder="1" applyAlignment="1" applyProtection="1">
      <alignment horizontal="center" vertical="center"/>
      <protection hidden="1"/>
    </xf>
    <xf numFmtId="0" fontId="9" fillId="0" borderId="50" xfId="0" applyFont="1" applyBorder="1" applyAlignment="1" applyProtection="1">
      <alignment horizontal="center" vertical="center"/>
      <protection hidden="1"/>
    </xf>
    <xf numFmtId="0" fontId="9" fillId="0" borderId="51" xfId="0" applyFont="1" applyBorder="1" applyAlignment="1" applyProtection="1">
      <alignment horizontal="center" vertical="center"/>
      <protection hidden="1"/>
    </xf>
    <xf numFmtId="0" fontId="14" fillId="2" borderId="59" xfId="0" applyFont="1" applyFill="1" applyBorder="1" applyAlignment="1" applyProtection="1">
      <alignment horizontal="center" vertical="center"/>
      <protection hidden="1"/>
    </xf>
    <xf numFmtId="0" fontId="14" fillId="2" borderId="42" xfId="0" applyFont="1" applyFill="1" applyBorder="1" applyAlignment="1" applyProtection="1">
      <alignment horizontal="center" vertical="center"/>
      <protection hidden="1"/>
    </xf>
    <xf numFmtId="0" fontId="14" fillId="2" borderId="51" xfId="0" applyFont="1" applyFill="1" applyBorder="1" applyAlignment="1" applyProtection="1">
      <alignment horizontal="center" vertical="center"/>
      <protection hidden="1"/>
    </xf>
    <xf numFmtId="171" fontId="9" fillId="2" borderId="44" xfId="0" applyNumberFormat="1" applyFont="1" applyFill="1" applyBorder="1" applyAlignment="1" applyProtection="1">
      <alignment horizontal="center" vertical="center"/>
      <protection locked="0" hidden="1"/>
    </xf>
    <xf numFmtId="0" fontId="35" fillId="0" borderId="0" xfId="0" applyFont="1" applyAlignment="1" applyProtection="1">
      <alignment horizontal="right" vertical="center"/>
      <protection hidden="1"/>
    </xf>
    <xf numFmtId="0" fontId="36" fillId="0" borderId="0" xfId="0" applyFont="1" applyAlignment="1" applyProtection="1">
      <alignment vertical="center"/>
      <protection hidden="1"/>
    </xf>
    <xf numFmtId="0" fontId="36" fillId="0" borderId="0" xfId="0" applyFont="1" applyAlignment="1" applyProtection="1">
      <alignment horizontal="right" vertical="center"/>
      <protection hidden="1"/>
    </xf>
    <xf numFmtId="0" fontId="39" fillId="0" borderId="0" xfId="0" applyFont="1" applyProtection="1">
      <protection hidden="1"/>
    </xf>
    <xf numFmtId="0" fontId="37" fillId="0" borderId="0" xfId="0" applyFont="1" applyProtection="1">
      <protection hidden="1"/>
    </xf>
    <xf numFmtId="0" fontId="40" fillId="0" borderId="0" xfId="0" applyFont="1" applyAlignment="1" applyProtection="1">
      <alignment horizontal="right" vertical="center"/>
      <protection hidden="1"/>
    </xf>
    <xf numFmtId="0" fontId="9" fillId="2" borderId="10" xfId="0" applyFont="1" applyFill="1" applyBorder="1" applyAlignment="1" applyProtection="1">
      <alignment horizontal="center" vertical="center"/>
      <protection hidden="1"/>
    </xf>
    <xf numFmtId="0" fontId="9" fillId="2" borderId="22" xfId="0" applyFont="1" applyFill="1" applyBorder="1" applyAlignment="1" applyProtection="1">
      <alignment horizontal="center" vertical="center"/>
      <protection hidden="1"/>
    </xf>
    <xf numFmtId="0" fontId="9" fillId="2" borderId="8" xfId="0" applyFont="1" applyFill="1" applyBorder="1" applyAlignment="1" applyProtection="1">
      <alignment horizontal="center" vertical="center"/>
      <protection hidden="1"/>
    </xf>
    <xf numFmtId="0" fontId="5" fillId="2" borderId="18" xfId="0" applyFont="1" applyFill="1" applyBorder="1" applyAlignment="1" applyProtection="1">
      <alignment vertical="center"/>
      <protection hidden="1"/>
    </xf>
    <xf numFmtId="0" fontId="5" fillId="2" borderId="19" xfId="0" applyFont="1" applyFill="1" applyBorder="1" applyAlignment="1" applyProtection="1">
      <alignment horizontal="right" vertical="center"/>
      <protection hidden="1"/>
    </xf>
    <xf numFmtId="0" fontId="19" fillId="3" borderId="145" xfId="0" applyFont="1" applyFill="1" applyBorder="1" applyAlignment="1" applyProtection="1">
      <alignment horizontal="center" vertical="center" wrapText="1"/>
      <protection hidden="1"/>
    </xf>
    <xf numFmtId="2" fontId="0" fillId="0" borderId="0" xfId="0" applyNumberFormat="1" applyProtection="1">
      <protection hidden="1"/>
    </xf>
    <xf numFmtId="183" fontId="11" fillId="2" borderId="0" xfId="0" applyNumberFormat="1" applyFont="1" applyFill="1" applyAlignment="1" applyProtection="1">
      <alignment horizontal="center" vertical="top"/>
      <protection hidden="1"/>
    </xf>
    <xf numFmtId="184" fontId="9" fillId="2" borderId="43" xfId="0" applyNumberFormat="1" applyFont="1" applyFill="1" applyBorder="1" applyAlignment="1" applyProtection="1">
      <alignment horizontal="center" vertical="center"/>
      <protection locked="0" hidden="1"/>
    </xf>
    <xf numFmtId="0" fontId="9" fillId="2" borderId="61" xfId="0" applyFont="1" applyFill="1" applyBorder="1" applyAlignment="1" applyProtection="1">
      <alignment horizontal="center" vertical="center"/>
      <protection locked="0" hidden="1"/>
    </xf>
    <xf numFmtId="177" fontId="9" fillId="3" borderId="3" xfId="0" applyNumberFormat="1" applyFont="1" applyFill="1" applyBorder="1" applyAlignment="1" applyProtection="1">
      <alignment horizontal="center" vertical="center"/>
      <protection hidden="1"/>
    </xf>
    <xf numFmtId="177" fontId="9" fillId="3" borderId="4" xfId="0" applyNumberFormat="1" applyFont="1" applyFill="1" applyBorder="1" applyAlignment="1" applyProtection="1">
      <alignment horizontal="center" vertical="center"/>
      <protection hidden="1"/>
    </xf>
    <xf numFmtId="177" fontId="9" fillId="3" borderId="6" xfId="0" applyNumberFormat="1" applyFont="1" applyFill="1" applyBorder="1" applyAlignment="1" applyProtection="1">
      <alignment horizontal="center" vertical="center"/>
      <protection hidden="1"/>
    </xf>
    <xf numFmtId="177" fontId="9" fillId="3" borderId="7" xfId="0" applyNumberFormat="1" applyFont="1" applyFill="1" applyBorder="1" applyAlignment="1" applyProtection="1">
      <alignment horizontal="center" vertical="center"/>
      <protection hidden="1"/>
    </xf>
    <xf numFmtId="0" fontId="34" fillId="2" borderId="0" xfId="0" applyFont="1" applyFill="1" applyAlignment="1" applyProtection="1">
      <alignment horizontal="center" vertical="top"/>
      <protection hidden="1"/>
    </xf>
    <xf numFmtId="1" fontId="8" fillId="0" borderId="0" xfId="0" applyNumberFormat="1" applyFont="1" applyAlignment="1" applyProtection="1">
      <alignment horizontal="center" vertical="center"/>
      <protection hidden="1"/>
    </xf>
    <xf numFmtId="0" fontId="8" fillId="0" borderId="0" xfId="0" applyFont="1" applyAlignment="1" applyProtection="1">
      <alignment horizontal="center" vertical="center"/>
      <protection hidden="1"/>
    </xf>
    <xf numFmtId="0" fontId="15" fillId="2" borderId="0" xfId="0" applyFont="1" applyFill="1" applyAlignment="1" applyProtection="1">
      <alignment horizontal="center" vertical="center"/>
      <protection hidden="1"/>
    </xf>
    <xf numFmtId="0" fontId="16" fillId="7" borderId="0" xfId="0" applyFont="1" applyFill="1" applyAlignment="1" applyProtection="1">
      <alignment horizontal="center" vertical="center"/>
      <protection hidden="1"/>
    </xf>
    <xf numFmtId="170" fontId="17" fillId="7" borderId="0" xfId="0" applyNumberFormat="1" applyFont="1" applyFill="1" applyAlignment="1" applyProtection="1">
      <alignment horizontal="center" vertical="center"/>
      <protection hidden="1"/>
    </xf>
    <xf numFmtId="0" fontId="0" fillId="0" borderId="0" xfId="0" applyAlignment="1" applyProtection="1">
      <alignment horizontal="right" vertical="center"/>
      <protection hidden="1"/>
    </xf>
    <xf numFmtId="0" fontId="12" fillId="0" borderId="181" xfId="0" applyFont="1" applyBorder="1" applyProtection="1">
      <protection hidden="1"/>
    </xf>
    <xf numFmtId="0" fontId="14" fillId="0" borderId="0" xfId="0" applyFont="1" applyAlignment="1" applyProtection="1">
      <alignment horizontal="right" vertical="center"/>
      <protection hidden="1"/>
    </xf>
    <xf numFmtId="1" fontId="14" fillId="0" borderId="0" xfId="0" applyNumberFormat="1" applyFont="1" applyAlignment="1" applyProtection="1">
      <alignment horizontal="center" vertical="center"/>
      <protection hidden="1"/>
    </xf>
    <xf numFmtId="0" fontId="14" fillId="0" borderId="3" xfId="0" applyFont="1" applyBorder="1" applyAlignment="1" applyProtection="1">
      <alignment horizontal="center" vertical="center"/>
      <protection hidden="1"/>
    </xf>
    <xf numFmtId="0" fontId="14" fillId="0" borderId="4" xfId="0" applyFont="1" applyBorder="1" applyAlignment="1" applyProtection="1">
      <alignment horizontal="center" vertical="center"/>
      <protection hidden="1"/>
    </xf>
    <xf numFmtId="0" fontId="14" fillId="0" borderId="2" xfId="0" applyFont="1" applyBorder="1" applyAlignment="1" applyProtection="1">
      <alignment horizontal="center" vertical="center"/>
      <protection hidden="1"/>
    </xf>
    <xf numFmtId="0" fontId="14" fillId="0" borderId="72" xfId="0" applyFont="1" applyBorder="1" applyAlignment="1" applyProtection="1">
      <alignment horizontal="center" vertical="center"/>
      <protection hidden="1"/>
    </xf>
    <xf numFmtId="0" fontId="14" fillId="0" borderId="80" xfId="0" applyFont="1" applyBorder="1" applyAlignment="1" applyProtection="1">
      <alignment horizontal="center" vertical="center"/>
      <protection hidden="1"/>
    </xf>
    <xf numFmtId="0" fontId="14" fillId="0" borderId="0" xfId="0" applyFont="1" applyAlignment="1" applyProtection="1">
      <alignment horizontal="center" vertical="center"/>
      <protection hidden="1"/>
    </xf>
    <xf numFmtId="0" fontId="14" fillId="0" borderId="36" xfId="0" applyFont="1" applyBorder="1" applyAlignment="1" applyProtection="1">
      <alignment horizontal="center" vertical="center"/>
      <protection hidden="1"/>
    </xf>
    <xf numFmtId="0" fontId="14" fillId="0" borderId="45" xfId="0" applyFont="1" applyBorder="1" applyAlignment="1" applyProtection="1">
      <alignment horizontal="center" vertical="center"/>
      <protection hidden="1"/>
    </xf>
    <xf numFmtId="0" fontId="14" fillId="0" borderId="71" xfId="0" applyFont="1" applyBorder="1" applyAlignment="1" applyProtection="1">
      <alignment horizontal="center" vertical="center"/>
      <protection hidden="1"/>
    </xf>
    <xf numFmtId="0" fontId="14" fillId="0" borderId="81" xfId="0" applyFont="1" applyBorder="1" applyAlignment="1" applyProtection="1">
      <alignment horizontal="center" vertical="center"/>
      <protection hidden="1"/>
    </xf>
    <xf numFmtId="0" fontId="14" fillId="0" borderId="82" xfId="0" applyFont="1" applyBorder="1" applyAlignment="1" applyProtection="1">
      <alignment horizontal="center" vertical="center"/>
      <protection hidden="1"/>
    </xf>
    <xf numFmtId="0" fontId="14" fillId="0" borderId="83" xfId="0" applyFont="1" applyBorder="1" applyAlignment="1" applyProtection="1">
      <alignment horizontal="center" vertical="center"/>
      <protection hidden="1"/>
    </xf>
    <xf numFmtId="0" fontId="14" fillId="0" borderId="77" xfId="0" applyFont="1" applyBorder="1" applyAlignment="1" applyProtection="1">
      <alignment horizontal="center" vertical="center"/>
      <protection hidden="1"/>
    </xf>
    <xf numFmtId="0" fontId="14" fillId="0" borderId="85" xfId="0" applyFont="1" applyBorder="1" applyAlignment="1" applyProtection="1">
      <alignment horizontal="center" vertical="center"/>
      <protection hidden="1"/>
    </xf>
    <xf numFmtId="0" fontId="14" fillId="0" borderId="73" xfId="0" applyFont="1" applyBorder="1" applyAlignment="1" applyProtection="1">
      <alignment horizontal="center" vertical="center"/>
      <protection hidden="1"/>
    </xf>
    <xf numFmtId="0" fontId="14" fillId="0" borderId="75" xfId="0" applyFont="1" applyBorder="1" applyAlignment="1" applyProtection="1">
      <alignment horizontal="center" vertical="center"/>
      <protection hidden="1"/>
    </xf>
    <xf numFmtId="0" fontId="14" fillId="0" borderId="74" xfId="0" applyFont="1" applyBorder="1" applyAlignment="1" applyProtection="1">
      <alignment horizontal="center" vertical="center"/>
      <protection hidden="1"/>
    </xf>
    <xf numFmtId="0" fontId="14" fillId="0" borderId="78" xfId="0" applyFont="1" applyBorder="1" applyAlignment="1" applyProtection="1">
      <alignment horizontal="center" vertical="center"/>
      <protection hidden="1"/>
    </xf>
    <xf numFmtId="0" fontId="14" fillId="0" borderId="76" xfId="0" applyFont="1" applyBorder="1" applyAlignment="1" applyProtection="1">
      <alignment horizontal="center" vertical="center"/>
      <protection hidden="1"/>
    </xf>
    <xf numFmtId="0" fontId="14" fillId="2" borderId="91" xfId="0" applyFont="1" applyFill="1" applyBorder="1" applyAlignment="1" applyProtection="1">
      <alignment horizontal="center" vertical="center"/>
      <protection hidden="1"/>
    </xf>
    <xf numFmtId="0" fontId="14" fillId="2" borderId="0" xfId="0" applyFont="1" applyFill="1" applyAlignment="1" applyProtection="1">
      <alignment horizontal="center" vertical="center"/>
      <protection hidden="1"/>
    </xf>
    <xf numFmtId="0" fontId="14" fillId="2" borderId="36" xfId="0" applyFont="1" applyFill="1" applyBorder="1" applyAlignment="1" applyProtection="1">
      <alignment horizontal="center" vertical="center"/>
      <protection hidden="1"/>
    </xf>
    <xf numFmtId="0" fontId="14" fillId="2" borderId="45" xfId="0" applyFont="1" applyFill="1" applyBorder="1" applyAlignment="1" applyProtection="1">
      <alignment horizontal="center" vertical="center"/>
      <protection hidden="1"/>
    </xf>
    <xf numFmtId="0" fontId="14" fillId="2" borderId="71" xfId="0" applyFont="1" applyFill="1" applyBorder="1" applyAlignment="1" applyProtection="1">
      <alignment horizontal="center" vertical="center"/>
      <protection hidden="1"/>
    </xf>
    <xf numFmtId="0" fontId="14" fillId="5" borderId="91" xfId="0" applyFont="1" applyFill="1" applyBorder="1" applyAlignment="1" applyProtection="1">
      <alignment horizontal="center" vertical="center"/>
      <protection hidden="1"/>
    </xf>
    <xf numFmtId="0" fontId="14" fillId="5" borderId="0" xfId="0" applyFont="1" applyFill="1" applyAlignment="1" applyProtection="1">
      <alignment horizontal="center" vertical="center"/>
      <protection hidden="1"/>
    </xf>
    <xf numFmtId="0" fontId="14" fillId="5" borderId="36" xfId="0" applyFont="1" applyFill="1" applyBorder="1" applyAlignment="1" applyProtection="1">
      <alignment horizontal="center" vertical="center"/>
      <protection hidden="1"/>
    </xf>
    <xf numFmtId="0" fontId="14" fillId="5" borderId="45" xfId="0" applyFont="1" applyFill="1" applyBorder="1" applyAlignment="1" applyProtection="1">
      <alignment horizontal="center" vertical="center"/>
      <protection hidden="1"/>
    </xf>
    <xf numFmtId="0" fontId="14" fillId="5" borderId="71" xfId="0" applyFont="1" applyFill="1" applyBorder="1" applyAlignment="1" applyProtection="1">
      <alignment horizontal="center" vertical="center"/>
      <protection hidden="1"/>
    </xf>
    <xf numFmtId="0" fontId="14" fillId="0" borderId="90" xfId="0" applyFont="1" applyBorder="1" applyAlignment="1" applyProtection="1">
      <alignment horizontal="center" vertical="center"/>
      <protection hidden="1"/>
    </xf>
    <xf numFmtId="0" fontId="14" fillId="0" borderId="86" xfId="0" applyFont="1" applyBorder="1" applyAlignment="1" applyProtection="1">
      <alignment horizontal="center" vertical="center"/>
      <protection hidden="1"/>
    </xf>
    <xf numFmtId="0" fontId="14" fillId="0" borderId="88" xfId="0" applyFont="1" applyBorder="1" applyAlignment="1" applyProtection="1">
      <alignment horizontal="center" vertical="center"/>
      <protection hidden="1"/>
    </xf>
    <xf numFmtId="0" fontId="14" fillId="0" borderId="87" xfId="0" applyFont="1" applyBorder="1" applyAlignment="1" applyProtection="1">
      <alignment horizontal="center" vertical="center"/>
      <protection hidden="1"/>
    </xf>
    <xf numFmtId="0" fontId="14" fillId="0" borderId="89" xfId="0" applyFont="1" applyBorder="1" applyAlignment="1" applyProtection="1">
      <alignment horizontal="center" vertical="center"/>
      <protection hidden="1"/>
    </xf>
    <xf numFmtId="0" fontId="14" fillId="0" borderId="93" xfId="0" applyFont="1" applyBorder="1" applyAlignment="1" applyProtection="1">
      <alignment horizontal="center" vertical="center"/>
      <protection hidden="1"/>
    </xf>
    <xf numFmtId="0" fontId="14" fillId="0" borderId="94" xfId="0" applyFont="1" applyBorder="1" applyAlignment="1" applyProtection="1">
      <alignment horizontal="center" vertical="center"/>
      <protection hidden="1"/>
    </xf>
    <xf numFmtId="0" fontId="14" fillId="0" borderId="95" xfId="0" applyFont="1" applyBorder="1" applyAlignment="1" applyProtection="1">
      <alignment horizontal="center" vertical="center"/>
      <protection hidden="1"/>
    </xf>
    <xf numFmtId="0" fontId="14" fillId="0" borderId="96" xfId="0" applyFont="1" applyBorder="1" applyAlignment="1" applyProtection="1">
      <alignment horizontal="center" vertical="center"/>
      <protection hidden="1"/>
    </xf>
    <xf numFmtId="0" fontId="14" fillId="0" borderId="97" xfId="0" applyFont="1" applyBorder="1" applyAlignment="1" applyProtection="1">
      <alignment horizontal="center" vertical="center"/>
      <protection hidden="1"/>
    </xf>
    <xf numFmtId="0" fontId="14" fillId="0" borderId="102" xfId="0" applyFont="1" applyBorder="1" applyAlignment="1" applyProtection="1">
      <alignment horizontal="center" vertical="center"/>
      <protection hidden="1"/>
    </xf>
    <xf numFmtId="0" fontId="14" fillId="0" borderId="98" xfId="0" applyFont="1" applyBorder="1" applyAlignment="1" applyProtection="1">
      <alignment horizontal="center" vertical="center"/>
      <protection hidden="1"/>
    </xf>
    <xf numFmtId="0" fontId="14" fillId="0" borderId="99" xfId="0" applyFont="1" applyBorder="1" applyAlignment="1" applyProtection="1">
      <alignment horizontal="center" vertical="center"/>
      <protection hidden="1"/>
    </xf>
    <xf numFmtId="0" fontId="14" fillId="0" borderId="100" xfId="0" applyFont="1" applyBorder="1" applyAlignment="1" applyProtection="1">
      <alignment horizontal="center" vertical="center"/>
      <protection hidden="1"/>
    </xf>
    <xf numFmtId="0" fontId="14" fillId="0" borderId="101" xfId="0" applyFont="1" applyBorder="1" applyAlignment="1" applyProtection="1">
      <alignment horizontal="center" vertical="center"/>
      <protection hidden="1"/>
    </xf>
    <xf numFmtId="0" fontId="14" fillId="0" borderId="84" xfId="0" applyFont="1" applyBorder="1" applyAlignment="1" applyProtection="1">
      <alignment horizontal="center" vertical="center"/>
      <protection hidden="1"/>
    </xf>
    <xf numFmtId="0" fontId="14" fillId="0" borderId="137" xfId="0" applyFont="1" applyBorder="1" applyAlignment="1" applyProtection="1">
      <alignment horizontal="center" vertical="center"/>
      <protection hidden="1"/>
    </xf>
    <xf numFmtId="0" fontId="14" fillId="0" borderId="138" xfId="0" applyFont="1" applyBorder="1" applyAlignment="1" applyProtection="1">
      <alignment horizontal="center" vertical="center"/>
      <protection hidden="1"/>
    </xf>
    <xf numFmtId="0" fontId="14" fillId="0" borderId="140" xfId="0" applyFont="1" applyBorder="1" applyAlignment="1" applyProtection="1">
      <alignment horizontal="center" vertical="center"/>
      <protection hidden="1"/>
    </xf>
    <xf numFmtId="0" fontId="14" fillId="0" borderId="139" xfId="0" applyFont="1" applyBorder="1" applyAlignment="1" applyProtection="1">
      <alignment horizontal="center" vertical="center"/>
      <protection hidden="1"/>
    </xf>
    <xf numFmtId="0" fontId="14" fillId="0" borderId="141" xfId="0" applyFont="1" applyBorder="1" applyAlignment="1" applyProtection="1">
      <alignment horizontal="center" vertical="center"/>
      <protection hidden="1"/>
    </xf>
    <xf numFmtId="0" fontId="14" fillId="0" borderId="0" xfId="0" applyFont="1" applyAlignment="1" applyProtection="1">
      <alignment vertical="top"/>
      <protection hidden="1"/>
    </xf>
    <xf numFmtId="0" fontId="46" fillId="0" borderId="79" xfId="0" applyFont="1" applyBorder="1" applyAlignment="1" applyProtection="1">
      <alignment horizontal="center" vertical="center"/>
      <protection hidden="1"/>
    </xf>
    <xf numFmtId="0" fontId="5" fillId="2" borderId="15" xfId="0" applyFont="1" applyFill="1" applyBorder="1" applyAlignment="1" applyProtection="1">
      <alignment horizontal="left" vertical="center"/>
      <protection hidden="1"/>
    </xf>
    <xf numFmtId="0" fontId="5" fillId="2" borderId="16" xfId="0" applyFont="1" applyFill="1" applyBorder="1" applyAlignment="1" applyProtection="1">
      <alignment horizontal="left" vertical="center"/>
      <protection hidden="1"/>
    </xf>
    <xf numFmtId="172" fontId="7" fillId="2" borderId="0" xfId="0" applyNumberFormat="1" applyFont="1" applyFill="1" applyAlignment="1" applyProtection="1">
      <alignment horizontal="center" vertical="center"/>
      <protection hidden="1"/>
    </xf>
    <xf numFmtId="0" fontId="7" fillId="2" borderId="0" xfId="0" applyFont="1" applyFill="1" applyAlignment="1" applyProtection="1">
      <alignment horizontal="center" vertical="center"/>
      <protection hidden="1"/>
    </xf>
    <xf numFmtId="175" fontId="7" fillId="2" borderId="0" xfId="0" applyNumberFormat="1" applyFont="1" applyFill="1" applyAlignment="1" applyProtection="1">
      <alignment horizontal="center" vertical="center"/>
      <protection hidden="1"/>
    </xf>
    <xf numFmtId="0" fontId="5" fillId="0" borderId="0" xfId="0" applyFont="1" applyAlignment="1" applyProtection="1">
      <alignment horizontal="left" vertical="center"/>
      <protection hidden="1"/>
    </xf>
    <xf numFmtId="172" fontId="9" fillId="3" borderId="23" xfId="0" applyNumberFormat="1" applyFont="1" applyFill="1" applyBorder="1" applyAlignment="1" applyProtection="1">
      <alignment horizontal="center" vertical="center"/>
      <protection locked="0" hidden="1"/>
    </xf>
    <xf numFmtId="0" fontId="9" fillId="3" borderId="11" xfId="0" applyFont="1" applyFill="1" applyBorder="1" applyAlignment="1" applyProtection="1">
      <alignment horizontal="center" vertical="center"/>
      <protection locked="0" hidden="1"/>
    </xf>
    <xf numFmtId="0" fontId="8" fillId="2" borderId="0" xfId="0" applyFont="1" applyFill="1" applyAlignment="1" applyProtection="1">
      <alignment horizontal="center" vertical="center"/>
      <protection hidden="1"/>
    </xf>
    <xf numFmtId="0" fontId="8" fillId="2" borderId="0" xfId="0" applyFont="1" applyFill="1" applyAlignment="1" applyProtection="1">
      <alignment horizontal="left" vertical="center"/>
      <protection hidden="1"/>
    </xf>
    <xf numFmtId="49" fontId="0" fillId="0" borderId="0" xfId="0" applyNumberFormat="1" applyAlignment="1" applyProtection="1">
      <alignment vertical="center"/>
      <protection hidden="1"/>
    </xf>
    <xf numFmtId="0" fontId="9" fillId="0" borderId="188" xfId="0" applyFont="1" applyBorder="1" applyAlignment="1" applyProtection="1">
      <alignment horizontal="center"/>
      <protection hidden="1"/>
    </xf>
    <xf numFmtId="0" fontId="9" fillId="0" borderId="37" xfId="0" applyFont="1" applyBorder="1" applyAlignment="1" applyProtection="1">
      <alignment horizontal="center"/>
      <protection hidden="1"/>
    </xf>
    <xf numFmtId="0" fontId="9" fillId="0" borderId="38" xfId="0" applyFont="1" applyBorder="1" applyAlignment="1" applyProtection="1">
      <alignment horizontal="center"/>
      <protection hidden="1"/>
    </xf>
    <xf numFmtId="0" fontId="9" fillId="0" borderId="182" xfId="0" applyFont="1" applyBorder="1" applyAlignment="1" applyProtection="1">
      <alignment horizontal="center"/>
      <protection hidden="1"/>
    </xf>
    <xf numFmtId="0" fontId="9" fillId="0" borderId="183" xfId="0" applyFont="1" applyBorder="1" applyAlignment="1" applyProtection="1">
      <alignment horizontal="center"/>
      <protection hidden="1"/>
    </xf>
    <xf numFmtId="0" fontId="9" fillId="0" borderId="184" xfId="0" applyFont="1" applyBorder="1" applyAlignment="1" applyProtection="1">
      <alignment horizontal="center"/>
      <protection hidden="1"/>
    </xf>
    <xf numFmtId="0" fontId="37" fillId="0" borderId="0" xfId="0" applyFont="1"/>
    <xf numFmtId="0" fontId="37" fillId="0" borderId="0" xfId="0" applyFont="1" applyAlignment="1" applyProtection="1">
      <alignment horizontal="center" vertical="center"/>
      <protection hidden="1"/>
    </xf>
    <xf numFmtId="14" fontId="37" fillId="0" borderId="0" xfId="0" applyNumberFormat="1" applyFont="1" applyProtection="1">
      <protection hidden="1"/>
    </xf>
    <xf numFmtId="2" fontId="44" fillId="2" borderId="0" xfId="1" applyNumberFormat="1" applyFont="1" applyFill="1" applyAlignment="1" applyProtection="1">
      <alignment horizontal="center" vertical="center"/>
      <protection hidden="1"/>
    </xf>
    <xf numFmtId="0" fontId="44" fillId="0" borderId="0" xfId="0" applyFont="1" applyProtection="1">
      <protection hidden="1"/>
    </xf>
    <xf numFmtId="0" fontId="37" fillId="0" borderId="0" xfId="0" applyFont="1" applyAlignment="1">
      <alignment horizontal="center" vertical="center"/>
    </xf>
    <xf numFmtId="1" fontId="14" fillId="3" borderId="21" xfId="0" applyNumberFormat="1" applyFont="1" applyFill="1" applyBorder="1" applyAlignment="1" applyProtection="1">
      <alignment horizontal="center" vertical="center"/>
      <protection locked="0" hidden="1"/>
    </xf>
    <xf numFmtId="0" fontId="30" fillId="8" borderId="20" xfId="0" applyFont="1" applyFill="1" applyBorder="1" applyAlignment="1" applyProtection="1">
      <alignment horizontal="center" vertical="center"/>
      <protection hidden="1"/>
    </xf>
    <xf numFmtId="0" fontId="29" fillId="9" borderId="9" xfId="0" applyFont="1" applyFill="1" applyBorder="1" applyAlignment="1" applyProtection="1">
      <alignment horizontal="center" vertical="center"/>
      <protection hidden="1"/>
    </xf>
    <xf numFmtId="0" fontId="31" fillId="6" borderId="9" xfId="0" applyFont="1" applyFill="1" applyBorder="1" applyAlignment="1" applyProtection="1">
      <alignment horizontal="center" vertical="center"/>
      <protection hidden="1"/>
    </xf>
    <xf numFmtId="0" fontId="30" fillId="8" borderId="9" xfId="0" applyFont="1" applyFill="1" applyBorder="1" applyAlignment="1" applyProtection="1">
      <alignment horizontal="center" vertical="center"/>
      <protection hidden="1"/>
    </xf>
    <xf numFmtId="0" fontId="32" fillId="10" borderId="9" xfId="0" applyFont="1" applyFill="1" applyBorder="1" applyAlignment="1" applyProtection="1">
      <alignment horizontal="center" vertical="center"/>
      <protection hidden="1"/>
    </xf>
    <xf numFmtId="0" fontId="14" fillId="2" borderId="9" xfId="0" applyFont="1" applyFill="1" applyBorder="1" applyAlignment="1" applyProtection="1">
      <alignment horizontal="center" vertical="center"/>
      <protection hidden="1"/>
    </xf>
    <xf numFmtId="0" fontId="9" fillId="2" borderId="9" xfId="0" applyFont="1" applyFill="1" applyBorder="1" applyAlignment="1" applyProtection="1">
      <alignment horizontal="center" vertical="center"/>
      <protection hidden="1"/>
    </xf>
    <xf numFmtId="0" fontId="9" fillId="2" borderId="11" xfId="0" applyFont="1" applyFill="1" applyBorder="1" applyAlignment="1" applyProtection="1">
      <alignment horizontal="center" vertical="center"/>
      <protection hidden="1"/>
    </xf>
    <xf numFmtId="0" fontId="7" fillId="3" borderId="146" xfId="0" applyFont="1" applyFill="1" applyBorder="1" applyAlignment="1" applyProtection="1">
      <alignment horizontal="center" vertical="center" wrapText="1"/>
      <protection hidden="1"/>
    </xf>
    <xf numFmtId="0" fontId="14" fillId="2" borderId="22" xfId="0" applyFont="1" applyFill="1" applyBorder="1" applyAlignment="1" applyProtection="1">
      <alignment horizontal="center" vertical="center"/>
      <protection hidden="1"/>
    </xf>
    <xf numFmtId="0" fontId="14" fillId="2" borderId="23" xfId="0" applyFont="1" applyFill="1" applyBorder="1" applyAlignment="1" applyProtection="1">
      <alignment horizontal="center" vertical="center"/>
      <protection hidden="1"/>
    </xf>
    <xf numFmtId="0" fontId="14" fillId="2" borderId="8" xfId="0" applyFont="1" applyFill="1" applyBorder="1" applyAlignment="1" applyProtection="1">
      <alignment horizontal="center" vertical="center"/>
      <protection hidden="1"/>
    </xf>
    <xf numFmtId="0" fontId="10" fillId="2" borderId="10" xfId="0" applyFont="1" applyFill="1" applyBorder="1" applyAlignment="1" applyProtection="1">
      <alignment horizontal="center" vertical="center"/>
      <protection hidden="1"/>
    </xf>
    <xf numFmtId="0" fontId="10" fillId="2" borderId="11" xfId="0" applyFont="1" applyFill="1" applyBorder="1" applyAlignment="1" applyProtection="1">
      <alignment horizontal="center" vertical="center"/>
      <protection hidden="1"/>
    </xf>
    <xf numFmtId="1" fontId="14" fillId="3" borderId="185" xfId="0" applyNumberFormat="1" applyFont="1" applyFill="1" applyBorder="1" applyAlignment="1" applyProtection="1">
      <alignment horizontal="center" vertical="center"/>
      <protection hidden="1"/>
    </xf>
    <xf numFmtId="1" fontId="23" fillId="3" borderId="186" xfId="0" applyNumberFormat="1" applyFont="1" applyFill="1" applyBorder="1" applyAlignment="1" applyProtection="1">
      <alignment horizontal="center" vertical="center"/>
      <protection hidden="1"/>
    </xf>
    <xf numFmtId="1" fontId="23" fillId="3" borderId="187" xfId="0" applyNumberFormat="1" applyFont="1" applyFill="1" applyBorder="1" applyAlignment="1" applyProtection="1">
      <alignment horizontal="center" vertical="center"/>
      <protection hidden="1"/>
    </xf>
    <xf numFmtId="1" fontId="14" fillId="3" borderId="186" xfId="0" applyNumberFormat="1" applyFont="1" applyFill="1" applyBorder="1" applyAlignment="1" applyProtection="1">
      <alignment horizontal="center" vertical="center"/>
      <protection hidden="1"/>
    </xf>
    <xf numFmtId="1" fontId="14" fillId="3" borderId="187" xfId="0" applyNumberFormat="1" applyFont="1" applyFill="1" applyBorder="1" applyAlignment="1" applyProtection="1">
      <alignment horizontal="center" vertical="center"/>
      <protection hidden="1"/>
    </xf>
    <xf numFmtId="9" fontId="16" fillId="2" borderId="39" xfId="0" applyNumberFormat="1" applyFont="1" applyFill="1" applyBorder="1" applyAlignment="1" applyProtection="1">
      <alignment horizontal="center" vertical="center"/>
      <protection hidden="1"/>
    </xf>
    <xf numFmtId="9" fontId="16" fillId="2" borderId="40" xfId="0" applyNumberFormat="1" applyFont="1" applyFill="1" applyBorder="1" applyAlignment="1" applyProtection="1">
      <alignment horizontal="center" vertical="center"/>
      <protection hidden="1"/>
    </xf>
    <xf numFmtId="0" fontId="9" fillId="11" borderId="15" xfId="0" applyFont="1" applyFill="1" applyBorder="1" applyAlignment="1" applyProtection="1">
      <alignment horizontal="center" vertical="center"/>
      <protection hidden="1"/>
    </xf>
    <xf numFmtId="0" fontId="9" fillId="11" borderId="16" xfId="0" applyFont="1" applyFill="1" applyBorder="1" applyAlignment="1" applyProtection="1">
      <alignment horizontal="center" vertical="center"/>
      <protection hidden="1"/>
    </xf>
    <xf numFmtId="0" fontId="8" fillId="2" borderId="0" xfId="0" applyFont="1" applyFill="1" applyProtection="1">
      <protection hidden="1"/>
    </xf>
    <xf numFmtId="1" fontId="8" fillId="2" borderId="0" xfId="0" applyNumberFormat="1" applyFont="1" applyFill="1" applyAlignment="1" applyProtection="1">
      <alignment horizontal="center" vertical="center"/>
      <protection hidden="1"/>
    </xf>
    <xf numFmtId="0" fontId="12" fillId="0" borderId="0" xfId="0" applyFont="1" applyAlignment="1" applyProtection="1">
      <alignment horizontal="center"/>
      <protection hidden="1"/>
    </xf>
    <xf numFmtId="0" fontId="0" fillId="0" borderId="0" xfId="0" applyAlignment="1" applyProtection="1">
      <alignment horizontal="left"/>
      <protection hidden="1"/>
    </xf>
    <xf numFmtId="0" fontId="5" fillId="0" borderId="3" xfId="0" applyFont="1" applyBorder="1" applyAlignment="1" applyProtection="1">
      <alignment horizontal="left"/>
      <protection hidden="1"/>
    </xf>
    <xf numFmtId="0" fontId="12" fillId="0" borderId="0" xfId="0" applyFont="1" applyAlignment="1" applyProtection="1">
      <alignment horizontal="left"/>
      <protection hidden="1"/>
    </xf>
    <xf numFmtId="179" fontId="15" fillId="0" borderId="0" xfId="0" applyNumberFormat="1" applyFont="1" applyAlignment="1" applyProtection="1">
      <alignment horizontal="center" vertical="center"/>
      <protection hidden="1"/>
    </xf>
    <xf numFmtId="180" fontId="15" fillId="0" borderId="0" xfId="0" applyNumberFormat="1" applyFont="1" applyAlignment="1" applyProtection="1">
      <alignment horizontal="center" vertical="center"/>
      <protection hidden="1"/>
    </xf>
    <xf numFmtId="0" fontId="11" fillId="2" borderId="6" xfId="0" applyFont="1" applyFill="1" applyBorder="1" applyAlignment="1" applyProtection="1">
      <alignment horizontal="center"/>
      <protection hidden="1"/>
    </xf>
    <xf numFmtId="0" fontId="8" fillId="2" borderId="0" xfId="0" applyFont="1" applyFill="1" applyAlignment="1" applyProtection="1">
      <alignment horizontal="center"/>
      <protection hidden="1"/>
    </xf>
    <xf numFmtId="0" fontId="8" fillId="2" borderId="0" xfId="0" applyFont="1" applyFill="1" applyAlignment="1" applyProtection="1">
      <alignment horizontal="left"/>
      <protection hidden="1"/>
    </xf>
    <xf numFmtId="0" fontId="42" fillId="0" borderId="0" xfId="0" applyFont="1" applyAlignment="1" applyProtection="1">
      <alignment horizontal="center" vertical="center"/>
      <protection hidden="1"/>
    </xf>
    <xf numFmtId="1" fontId="42" fillId="0" borderId="0" xfId="0" applyNumberFormat="1" applyFont="1" applyAlignment="1" applyProtection="1">
      <alignment horizontal="center" vertical="center"/>
      <protection hidden="1"/>
    </xf>
    <xf numFmtId="0" fontId="43" fillId="0" borderId="189" xfId="0" applyFont="1" applyBorder="1" applyAlignment="1" applyProtection="1">
      <alignment horizontal="left" vertical="center"/>
      <protection hidden="1"/>
    </xf>
    <xf numFmtId="0" fontId="37" fillId="0" borderId="0" xfId="0" applyFont="1" applyProtection="1">
      <protection locked="0" hidden="1"/>
    </xf>
    <xf numFmtId="1" fontId="43" fillId="0" borderId="189" xfId="0" applyNumberFormat="1" applyFont="1" applyBorder="1" applyAlignment="1" applyProtection="1">
      <alignment horizontal="center" vertical="center"/>
      <protection hidden="1"/>
    </xf>
    <xf numFmtId="0" fontId="43" fillId="0" borderId="0" xfId="0" applyFont="1" applyAlignment="1" applyProtection="1">
      <alignment horizontal="left" vertical="center"/>
      <protection locked="0" hidden="1"/>
    </xf>
    <xf numFmtId="0" fontId="43" fillId="0" borderId="190" xfId="0" applyFont="1" applyBorder="1" applyAlignment="1" applyProtection="1">
      <alignment horizontal="left" vertical="center"/>
      <protection hidden="1"/>
    </xf>
    <xf numFmtId="1" fontId="43" fillId="0" borderId="190" xfId="0" applyNumberFormat="1" applyFont="1" applyBorder="1" applyAlignment="1" applyProtection="1">
      <alignment horizontal="left" vertical="center"/>
      <protection hidden="1"/>
    </xf>
    <xf numFmtId="1" fontId="43" fillId="0" borderId="190" xfId="0" applyNumberFormat="1" applyFont="1" applyBorder="1" applyAlignment="1" applyProtection="1">
      <alignment horizontal="center" vertical="center"/>
      <protection hidden="1"/>
    </xf>
    <xf numFmtId="1" fontId="42" fillId="0" borderId="190" xfId="0" applyNumberFormat="1" applyFont="1" applyBorder="1" applyAlignment="1" applyProtection="1">
      <alignment horizontal="center" vertical="center"/>
      <protection hidden="1"/>
    </xf>
    <xf numFmtId="0" fontId="42" fillId="0" borderId="190" xfId="0" applyFont="1" applyBorder="1" applyAlignment="1" applyProtection="1">
      <alignment horizontal="center" vertical="center"/>
      <protection hidden="1"/>
    </xf>
    <xf numFmtId="0" fontId="42" fillId="0" borderId="190" xfId="0" applyFont="1" applyBorder="1" applyAlignment="1" applyProtection="1">
      <alignment horizontal="left" vertical="center"/>
      <protection hidden="1"/>
    </xf>
    <xf numFmtId="0" fontId="42" fillId="0" borderId="0" xfId="0" applyFont="1" applyAlignment="1" applyProtection="1">
      <alignment horizontal="center" vertical="center"/>
      <protection locked="0" hidden="1"/>
    </xf>
    <xf numFmtId="0" fontId="42" fillId="0" borderId="0" xfId="0" applyFont="1" applyAlignment="1" applyProtection="1">
      <alignment horizontal="left" vertical="center"/>
      <protection locked="0" hidden="1"/>
    </xf>
    <xf numFmtId="1" fontId="42" fillId="0" borderId="190" xfId="1" applyNumberFormat="1" applyFont="1" applyBorder="1" applyAlignment="1" applyProtection="1">
      <alignment horizontal="left" vertical="center"/>
      <protection hidden="1"/>
    </xf>
    <xf numFmtId="170" fontId="43" fillId="0" borderId="0" xfId="0" applyNumberFormat="1" applyFont="1" applyAlignment="1" applyProtection="1">
      <alignment horizontal="center" vertical="center"/>
      <protection locked="0" hidden="1"/>
    </xf>
    <xf numFmtId="170" fontId="43" fillId="0" borderId="190" xfId="0" applyNumberFormat="1" applyFont="1" applyBorder="1" applyAlignment="1" applyProtection="1">
      <alignment horizontal="left" vertical="center"/>
      <protection hidden="1"/>
    </xf>
    <xf numFmtId="1" fontId="43" fillId="0" borderId="190" xfId="1" applyNumberFormat="1" applyFont="1" applyBorder="1" applyAlignment="1" applyProtection="1">
      <alignment horizontal="center" vertical="center"/>
      <protection hidden="1"/>
    </xf>
    <xf numFmtId="170" fontId="43" fillId="0" borderId="191" xfId="0" applyNumberFormat="1" applyFont="1" applyBorder="1" applyAlignment="1" applyProtection="1">
      <alignment horizontal="left" vertical="center"/>
      <protection hidden="1"/>
    </xf>
    <xf numFmtId="1" fontId="43" fillId="0" borderId="191" xfId="1" applyNumberFormat="1" applyFont="1" applyBorder="1" applyAlignment="1" applyProtection="1">
      <alignment horizontal="center" vertical="center"/>
      <protection hidden="1"/>
    </xf>
    <xf numFmtId="170" fontId="43" fillId="0" borderId="0" xfId="0" applyNumberFormat="1" applyFont="1" applyAlignment="1" applyProtection="1">
      <alignment horizontal="left" vertical="center"/>
      <protection locked="0" hidden="1"/>
    </xf>
    <xf numFmtId="1" fontId="43" fillId="0" borderId="0" xfId="1" applyNumberFormat="1" applyFont="1" applyAlignment="1" applyProtection="1">
      <alignment horizontal="center" vertical="center"/>
      <protection locked="0" hidden="1"/>
    </xf>
    <xf numFmtId="1" fontId="43" fillId="0" borderId="0" xfId="1" applyNumberFormat="1" applyFont="1" applyAlignment="1" applyProtection="1">
      <alignment horizontal="center" vertical="center" wrapText="1"/>
      <protection locked="0" hidden="1"/>
    </xf>
    <xf numFmtId="1" fontId="43" fillId="0" borderId="0" xfId="0" applyNumberFormat="1" applyFont="1" applyAlignment="1" applyProtection="1">
      <alignment horizontal="center" vertical="center"/>
      <protection locked="0" hidden="1"/>
    </xf>
    <xf numFmtId="0" fontId="47" fillId="0" borderId="0" xfId="0" applyFont="1" applyAlignment="1" applyProtection="1">
      <alignment horizontal="center" vertical="center"/>
      <protection locked="0" hidden="1"/>
    </xf>
    <xf numFmtId="0" fontId="48" fillId="0" borderId="190" xfId="0" applyFont="1" applyBorder="1" applyAlignment="1" applyProtection="1">
      <alignment horizontal="center" vertical="center"/>
      <protection hidden="1"/>
    </xf>
    <xf numFmtId="0" fontId="49" fillId="0" borderId="0" xfId="0" applyFont="1" applyAlignment="1" applyProtection="1">
      <alignment horizontal="center" vertical="center"/>
      <protection hidden="1"/>
    </xf>
    <xf numFmtId="0" fontId="50" fillId="0" borderId="190" xfId="0" applyFont="1" applyBorder="1" applyAlignment="1" applyProtection="1">
      <alignment horizontal="center" vertical="center"/>
      <protection hidden="1"/>
    </xf>
    <xf numFmtId="170" fontId="50" fillId="0" borderId="190" xfId="0" applyNumberFormat="1" applyFont="1" applyBorder="1" applyAlignment="1" applyProtection="1">
      <alignment horizontal="center" vertical="center"/>
      <protection hidden="1"/>
    </xf>
    <xf numFmtId="1" fontId="42" fillId="0" borderId="0" xfId="0" applyNumberFormat="1" applyFont="1" applyAlignment="1" applyProtection="1">
      <alignment horizontal="center" vertical="center"/>
      <protection locked="0" hidden="1"/>
    </xf>
    <xf numFmtId="0" fontId="42" fillId="0" borderId="0" xfId="0" applyFont="1" applyProtection="1">
      <protection locked="0" hidden="1"/>
    </xf>
    <xf numFmtId="0" fontId="43" fillId="0" borderId="190" xfId="0" applyFont="1" applyBorder="1" applyAlignment="1" applyProtection="1">
      <alignment vertical="center"/>
      <protection hidden="1"/>
    </xf>
    <xf numFmtId="182" fontId="42" fillId="0" borderId="0" xfId="0" applyNumberFormat="1" applyFont="1" applyAlignment="1" applyProtection="1">
      <alignment horizontal="center" vertical="center"/>
      <protection hidden="1"/>
    </xf>
    <xf numFmtId="0" fontId="42" fillId="0" borderId="0" xfId="0" applyFont="1" applyAlignment="1" applyProtection="1">
      <alignment vertical="center"/>
      <protection locked="0" hidden="1"/>
    </xf>
    <xf numFmtId="1" fontId="42" fillId="0" borderId="190" xfId="0" applyNumberFormat="1" applyFont="1" applyBorder="1" applyAlignment="1" applyProtection="1">
      <alignment horizontal="left" vertical="center"/>
      <protection hidden="1"/>
    </xf>
    <xf numFmtId="0" fontId="42" fillId="0" borderId="0" xfId="0" applyFont="1" applyAlignment="1" applyProtection="1">
      <alignment horizontal="left" vertical="center"/>
      <protection hidden="1"/>
    </xf>
    <xf numFmtId="182" fontId="42" fillId="0" borderId="0" xfId="0" applyNumberFormat="1" applyFont="1" applyAlignment="1" applyProtection="1">
      <alignment horizontal="left" vertical="center"/>
      <protection hidden="1"/>
    </xf>
    <xf numFmtId="0" fontId="42" fillId="0" borderId="0" xfId="0" applyFont="1" applyAlignment="1" applyProtection="1">
      <alignment vertical="center"/>
      <protection hidden="1"/>
    </xf>
    <xf numFmtId="1" fontId="43" fillId="0" borderId="190" xfId="1" applyNumberFormat="1" applyFont="1" applyBorder="1" applyAlignment="1" applyProtection="1">
      <alignment vertical="center"/>
      <protection hidden="1"/>
    </xf>
    <xf numFmtId="1" fontId="43" fillId="0" borderId="191" xfId="1" applyNumberFormat="1" applyFont="1" applyBorder="1" applyAlignment="1" applyProtection="1">
      <alignment vertical="center"/>
      <protection hidden="1"/>
    </xf>
    <xf numFmtId="1" fontId="43" fillId="0" borderId="0" xfId="1" applyNumberFormat="1" applyFont="1" applyAlignment="1" applyProtection="1">
      <alignment vertical="center"/>
      <protection locked="0" hidden="1"/>
    </xf>
    <xf numFmtId="1" fontId="43" fillId="0" borderId="0" xfId="1" applyNumberFormat="1" applyFont="1" applyAlignment="1" applyProtection="1">
      <alignment vertical="center" wrapText="1"/>
      <protection locked="0" hidden="1"/>
    </xf>
    <xf numFmtId="0" fontId="43" fillId="0" borderId="0" xfId="0" applyFont="1" applyAlignment="1" applyProtection="1">
      <alignment vertical="center"/>
      <protection locked="0" hidden="1"/>
    </xf>
    <xf numFmtId="0" fontId="37" fillId="0" borderId="0" xfId="0" applyFont="1" applyAlignment="1" applyProtection="1">
      <alignment horizontal="center"/>
      <protection hidden="1"/>
    </xf>
    <xf numFmtId="0" fontId="9" fillId="3" borderId="33" xfId="0" applyFont="1" applyFill="1" applyBorder="1" applyAlignment="1" applyProtection="1">
      <alignment horizontal="center" vertical="center"/>
      <protection locked="0" hidden="1"/>
    </xf>
    <xf numFmtId="1" fontId="42" fillId="0" borderId="0" xfId="0" applyNumberFormat="1" applyFont="1" applyAlignment="1" applyProtection="1">
      <alignment horizontal="left" vertical="center"/>
      <protection locked="0" hidden="1"/>
    </xf>
    <xf numFmtId="0" fontId="42" fillId="0" borderId="0" xfId="0" applyFont="1" applyAlignment="1" applyProtection="1">
      <alignment horizontal="left"/>
      <protection locked="0" hidden="1"/>
    </xf>
    <xf numFmtId="1" fontId="42" fillId="0" borderId="0" xfId="0" applyNumberFormat="1" applyFont="1" applyAlignment="1" applyProtection="1">
      <alignment horizontal="left" vertical="center"/>
      <protection hidden="1"/>
    </xf>
    <xf numFmtId="0" fontId="43" fillId="0" borderId="190" xfId="1" applyNumberFormat="1" applyFont="1" applyBorder="1" applyAlignment="1" applyProtection="1">
      <alignment horizontal="left" vertical="center"/>
      <protection hidden="1"/>
    </xf>
    <xf numFmtId="0" fontId="43" fillId="0" borderId="0" xfId="0" applyFont="1" applyAlignment="1" applyProtection="1">
      <alignment horizontal="left" vertical="center"/>
      <protection hidden="1"/>
    </xf>
    <xf numFmtId="0" fontId="43" fillId="0" borderId="191" xfId="0" applyFont="1" applyBorder="1" applyAlignment="1" applyProtection="1">
      <alignment horizontal="left" vertical="center"/>
      <protection hidden="1"/>
    </xf>
    <xf numFmtId="0" fontId="44" fillId="2" borderId="0" xfId="0" applyFont="1" applyFill="1" applyAlignment="1" applyProtection="1">
      <alignment horizontal="center" vertical="center"/>
      <protection hidden="1"/>
    </xf>
    <xf numFmtId="0" fontId="52" fillId="0" borderId="0" xfId="0" applyFont="1" applyAlignment="1" applyProtection="1">
      <alignment horizontal="left" vertical="center"/>
      <protection hidden="1"/>
    </xf>
    <xf numFmtId="169" fontId="14" fillId="2" borderId="0" xfId="0" applyNumberFormat="1" applyFont="1" applyFill="1" applyAlignment="1" applyProtection="1">
      <alignment vertical="center"/>
      <protection hidden="1"/>
    </xf>
    <xf numFmtId="170" fontId="51" fillId="0" borderId="0" xfId="0" applyNumberFormat="1" applyFont="1" applyAlignment="1" applyProtection="1">
      <alignment vertical="top"/>
      <protection hidden="1"/>
    </xf>
    <xf numFmtId="0" fontId="51" fillId="0" borderId="0" xfId="0" applyFont="1" applyAlignment="1" applyProtection="1">
      <alignment vertical="center"/>
      <protection hidden="1"/>
    </xf>
    <xf numFmtId="3" fontId="8" fillId="2" borderId="0" xfId="1" applyNumberFormat="1" applyFont="1" applyFill="1" applyAlignment="1" applyProtection="1">
      <alignment horizontal="center" vertical="center"/>
      <protection hidden="1"/>
    </xf>
    <xf numFmtId="0" fontId="43" fillId="0" borderId="189" xfId="0" applyFont="1" applyBorder="1" applyAlignment="1" applyProtection="1">
      <alignment vertical="center"/>
      <protection hidden="1"/>
    </xf>
    <xf numFmtId="0" fontId="43" fillId="0" borderId="189" xfId="0" applyFont="1" applyBorder="1" applyAlignment="1" applyProtection="1">
      <alignment horizontal="center" vertical="center"/>
      <protection hidden="1"/>
    </xf>
    <xf numFmtId="0" fontId="43" fillId="0" borderId="0" xfId="0" applyFont="1" applyAlignment="1" applyProtection="1">
      <alignment horizontal="center" vertical="center"/>
      <protection locked="0" hidden="1"/>
    </xf>
    <xf numFmtId="0" fontId="43" fillId="0" borderId="190" xfId="0" applyFont="1" applyBorder="1" applyAlignment="1" applyProtection="1">
      <alignment horizontal="center" vertical="center"/>
      <protection hidden="1"/>
    </xf>
    <xf numFmtId="0" fontId="43" fillId="0" borderId="0" xfId="0" applyFont="1" applyAlignment="1" applyProtection="1">
      <alignment horizontal="left"/>
      <protection hidden="1"/>
    </xf>
    <xf numFmtId="181" fontId="17" fillId="7" borderId="0" xfId="0" applyNumberFormat="1" applyFont="1" applyFill="1" applyAlignment="1" applyProtection="1">
      <alignment horizontal="left" vertical="center"/>
      <protection locked="0" hidden="1"/>
    </xf>
    <xf numFmtId="3" fontId="17" fillId="7" borderId="0" xfId="0" applyNumberFormat="1" applyFont="1" applyFill="1" applyAlignment="1" applyProtection="1">
      <alignment horizontal="center" vertical="center"/>
      <protection locked="0" hidden="1"/>
    </xf>
    <xf numFmtId="0" fontId="53" fillId="0" borderId="0" xfId="0" applyFont="1" applyProtection="1">
      <protection hidden="1"/>
    </xf>
    <xf numFmtId="0" fontId="55" fillId="2" borderId="0" xfId="0" applyFont="1" applyFill="1" applyAlignment="1">
      <alignment horizontal="left" vertical="top"/>
    </xf>
    <xf numFmtId="0" fontId="5" fillId="0" borderId="6" xfId="0" applyFont="1" applyBorder="1" applyAlignment="1" applyProtection="1">
      <protection hidden="1"/>
    </xf>
    <xf numFmtId="0" fontId="17" fillId="7" borderId="0" xfId="0" applyFont="1" applyFill="1" applyAlignment="1" applyProtection="1">
      <alignment horizontal="center" vertical="center"/>
      <protection hidden="1"/>
    </xf>
    <xf numFmtId="0" fontId="17" fillId="7" borderId="0" xfId="0" applyFont="1" applyFill="1" applyAlignment="1" applyProtection="1">
      <alignment horizontal="left" vertical="center"/>
      <protection hidden="1"/>
    </xf>
    <xf numFmtId="0" fontId="5" fillId="2" borderId="6" xfId="0" applyFont="1" applyFill="1" applyBorder="1" applyAlignment="1" applyProtection="1">
      <protection hidden="1"/>
    </xf>
    <xf numFmtId="182" fontId="17" fillId="7" borderId="0" xfId="0" applyNumberFormat="1" applyFont="1" applyFill="1" applyAlignment="1" applyProtection="1">
      <alignment horizontal="left" vertical="center"/>
      <protection hidden="1"/>
    </xf>
    <xf numFmtId="185" fontId="17" fillId="7" borderId="0" xfId="0" applyNumberFormat="1" applyFont="1" applyFill="1" applyAlignment="1" applyProtection="1">
      <alignment horizontal="center" vertical="center" wrapText="1"/>
      <protection locked="0" hidden="1"/>
    </xf>
    <xf numFmtId="0" fontId="0" fillId="0" borderId="0" xfId="0" applyFont="1" applyAlignment="1">
      <alignment horizontal="fill"/>
    </xf>
    <xf numFmtId="0" fontId="0" fillId="0" borderId="0" xfId="0" applyFont="1"/>
    <xf numFmtId="0" fontId="0" fillId="0" borderId="0" xfId="0" applyFont="1" applyAlignment="1">
      <alignment horizontal="right"/>
    </xf>
    <xf numFmtId="14" fontId="37" fillId="0" borderId="0" xfId="0" applyNumberFormat="1" applyFont="1"/>
    <xf numFmtId="14" fontId="37" fillId="0" borderId="0" xfId="0" applyNumberFormat="1" applyFont="1" applyAlignment="1">
      <alignment horizontal="center" vertical="center"/>
    </xf>
    <xf numFmtId="0" fontId="45" fillId="0" borderId="6" xfId="0" applyFont="1" applyBorder="1" applyProtection="1">
      <protection hidden="1"/>
    </xf>
    <xf numFmtId="0" fontId="44" fillId="0" borderId="6" xfId="0" applyFont="1" applyBorder="1" applyProtection="1">
      <protection hidden="1"/>
    </xf>
    <xf numFmtId="1" fontId="8" fillId="2" borderId="0" xfId="0" applyNumberFormat="1" applyFont="1" applyFill="1" applyProtection="1">
      <protection hidden="1"/>
    </xf>
    <xf numFmtId="3" fontId="37" fillId="0" borderId="0" xfId="0" applyNumberFormat="1" applyFont="1" applyAlignment="1" applyProtection="1">
      <alignment horizontal="center" vertical="center"/>
      <protection hidden="1"/>
    </xf>
    <xf numFmtId="1" fontId="37" fillId="0" borderId="0" xfId="0" applyNumberFormat="1" applyFont="1" applyAlignment="1" applyProtection="1">
      <alignment horizontal="right" vertical="center"/>
      <protection hidden="1"/>
    </xf>
    <xf numFmtId="181" fontId="37" fillId="0" borderId="0" xfId="0" applyNumberFormat="1" applyFont="1" applyAlignment="1" applyProtection="1">
      <alignment horizontal="center" vertical="center"/>
      <protection hidden="1"/>
    </xf>
    <xf numFmtId="0" fontId="37" fillId="0" borderId="0" xfId="0" applyFont="1" applyAlignment="1" applyProtection="1">
      <alignment vertical="center"/>
      <protection hidden="1"/>
    </xf>
    <xf numFmtId="0" fontId="37" fillId="0" borderId="0" xfId="0" applyFont="1" applyAlignment="1" applyProtection="1">
      <alignment horizontal="left" vertical="center"/>
      <protection hidden="1"/>
    </xf>
    <xf numFmtId="14" fontId="37" fillId="0" borderId="0" xfId="0" applyNumberFormat="1" applyFont="1" applyAlignment="1" applyProtection="1">
      <alignment horizontal="center" vertical="center"/>
      <protection hidden="1"/>
    </xf>
    <xf numFmtId="1" fontId="37" fillId="0" borderId="0" xfId="0" applyNumberFormat="1" applyFont="1" applyAlignment="1" applyProtection="1">
      <alignment horizontal="center" vertical="center"/>
      <protection hidden="1"/>
    </xf>
    <xf numFmtId="3" fontId="37" fillId="0" borderId="0" xfId="0" applyNumberFormat="1" applyFont="1" applyAlignment="1" applyProtection="1">
      <alignment horizontal="left" vertical="center"/>
      <protection hidden="1"/>
    </xf>
    <xf numFmtId="2" fontId="37" fillId="0" borderId="0" xfId="1" applyNumberFormat="1" applyFont="1" applyAlignment="1" applyProtection="1">
      <alignment vertical="center"/>
      <protection hidden="1"/>
    </xf>
    <xf numFmtId="2" fontId="37" fillId="0" borderId="0" xfId="1" applyNumberFormat="1" applyFont="1" applyAlignment="1" applyProtection="1">
      <alignment horizontal="center" vertical="center"/>
      <protection hidden="1"/>
    </xf>
    <xf numFmtId="3" fontId="37" fillId="0" borderId="0" xfId="1" applyNumberFormat="1" applyFont="1" applyAlignment="1" applyProtection="1">
      <alignment horizontal="center" vertical="center"/>
      <protection hidden="1"/>
    </xf>
    <xf numFmtId="2" fontId="37" fillId="0" borderId="0" xfId="1" applyNumberFormat="1" applyFont="1" applyAlignment="1" applyProtection="1">
      <alignment horizontal="left" vertical="top"/>
      <protection hidden="1"/>
    </xf>
    <xf numFmtId="1" fontId="37" fillId="0" borderId="0" xfId="1" applyNumberFormat="1" applyFont="1" applyAlignment="1" applyProtection="1">
      <alignment horizontal="center" vertical="center" wrapText="1"/>
      <protection hidden="1"/>
    </xf>
    <xf numFmtId="1" fontId="37" fillId="0" borderId="0" xfId="1" applyNumberFormat="1" applyFont="1" applyAlignment="1" applyProtection="1">
      <alignment horizontal="center" vertical="center"/>
      <protection hidden="1"/>
    </xf>
    <xf numFmtId="170" fontId="37" fillId="0" borderId="0" xfId="0" applyNumberFormat="1" applyFont="1" applyAlignment="1" applyProtection="1">
      <alignment horizontal="center" vertical="center"/>
      <protection hidden="1"/>
    </xf>
    <xf numFmtId="2" fontId="37" fillId="0" borderId="0" xfId="1" applyNumberFormat="1" applyFont="1" applyAlignment="1" applyProtection="1">
      <alignment vertical="top" wrapText="1"/>
      <protection hidden="1"/>
    </xf>
    <xf numFmtId="1" fontId="37" fillId="0" borderId="0" xfId="1" applyNumberFormat="1" applyFont="1" applyAlignment="1" applyProtection="1">
      <alignment horizontal="right" vertical="center" wrapText="1"/>
      <protection hidden="1"/>
    </xf>
    <xf numFmtId="2" fontId="37" fillId="0" borderId="0" xfId="1" applyNumberFormat="1" applyFont="1" applyAlignment="1" applyProtection="1">
      <alignment vertical="top"/>
      <protection hidden="1"/>
    </xf>
    <xf numFmtId="1" fontId="37" fillId="0" borderId="0" xfId="1" applyNumberFormat="1" applyFont="1" applyAlignment="1" applyProtection="1">
      <alignment horizontal="right" vertical="center"/>
      <protection hidden="1"/>
    </xf>
    <xf numFmtId="2" fontId="37" fillId="0" borderId="0" xfId="1" applyNumberFormat="1" applyFont="1" applyAlignment="1" applyProtection="1">
      <alignment vertical="center" wrapText="1"/>
      <protection hidden="1"/>
    </xf>
    <xf numFmtId="2" fontId="37" fillId="0" borderId="0" xfId="1" applyNumberFormat="1" applyFont="1" applyAlignment="1" applyProtection="1">
      <alignment horizontal="left" vertical="center"/>
      <protection hidden="1"/>
    </xf>
    <xf numFmtId="0" fontId="5" fillId="0" borderId="0" xfId="0" applyFont="1" applyAlignment="1" applyProtection="1">
      <alignment horizontal="left"/>
      <protection hidden="1"/>
    </xf>
    <xf numFmtId="0" fontId="9" fillId="11" borderId="18" xfId="0" applyFont="1" applyFill="1" applyBorder="1" applyAlignment="1" applyProtection="1">
      <alignment horizontal="center" vertical="center"/>
      <protection hidden="1"/>
    </xf>
    <xf numFmtId="0" fontId="57" fillId="0" borderId="0" xfId="0" applyFont="1" applyAlignment="1" applyProtection="1">
      <alignment horizontal="left" vertical="top"/>
      <protection hidden="1"/>
    </xf>
    <xf numFmtId="165" fontId="57" fillId="0" borderId="0" xfId="0" applyNumberFormat="1" applyFont="1" applyProtection="1">
      <protection hidden="1"/>
    </xf>
    <xf numFmtId="0" fontId="58" fillId="0" borderId="0" xfId="0" applyFont="1" applyAlignment="1" applyProtection="1">
      <alignment horizontal="right" vertical="top"/>
      <protection hidden="1"/>
    </xf>
    <xf numFmtId="169" fontId="45" fillId="2" borderId="0" xfId="0" applyNumberFormat="1" applyFont="1" applyFill="1" applyAlignment="1" applyProtection="1">
      <alignment horizontal="left" vertical="center"/>
      <protection hidden="1"/>
    </xf>
    <xf numFmtId="170" fontId="59" fillId="0" borderId="0" xfId="0" applyNumberFormat="1" applyFont="1" applyAlignment="1" applyProtection="1">
      <alignment horizontal="center"/>
      <protection hidden="1"/>
    </xf>
    <xf numFmtId="170" fontId="59" fillId="0" borderId="0" xfId="0" applyNumberFormat="1" applyFont="1" applyProtection="1">
      <protection hidden="1"/>
    </xf>
    <xf numFmtId="0" fontId="39" fillId="0" borderId="0" xfId="0" applyFont="1" applyAlignment="1" applyProtection="1">
      <alignment vertical="center"/>
      <protection hidden="1"/>
    </xf>
    <xf numFmtId="0" fontId="39" fillId="0" borderId="0" xfId="0" applyFont="1" applyAlignment="1" applyProtection="1">
      <alignment horizontal="center" vertical="center"/>
      <protection hidden="1"/>
    </xf>
    <xf numFmtId="177" fontId="37" fillId="2" borderId="196" xfId="0" applyNumberFormat="1" applyFont="1" applyFill="1" applyBorder="1" applyProtection="1">
      <protection hidden="1"/>
    </xf>
    <xf numFmtId="0" fontId="37" fillId="2" borderId="196" xfId="0" applyFont="1" applyFill="1" applyBorder="1" applyProtection="1">
      <protection hidden="1"/>
    </xf>
    <xf numFmtId="0" fontId="42" fillId="2" borderId="196" xfId="0" applyFont="1" applyFill="1" applyBorder="1" applyProtection="1">
      <protection hidden="1"/>
    </xf>
    <xf numFmtId="0" fontId="39" fillId="2" borderId="196" xfId="0" applyFont="1" applyFill="1" applyBorder="1" applyProtection="1">
      <protection hidden="1"/>
    </xf>
    <xf numFmtId="1" fontId="37" fillId="2" borderId="196" xfId="0" applyNumberFormat="1" applyFont="1" applyFill="1" applyBorder="1" applyProtection="1">
      <protection hidden="1"/>
    </xf>
    <xf numFmtId="0" fontId="37" fillId="2" borderId="196" xfId="0" applyFont="1" applyFill="1" applyBorder="1" applyAlignment="1" applyProtection="1">
      <alignment horizontal="left" vertical="center" wrapText="1"/>
      <protection hidden="1"/>
    </xf>
    <xf numFmtId="0" fontId="60" fillId="2" borderId="196" xfId="0" applyFont="1" applyFill="1" applyBorder="1" applyAlignment="1" applyProtection="1">
      <alignment horizontal="center" vertical="center"/>
      <protection hidden="1"/>
    </xf>
    <xf numFmtId="0" fontId="39" fillId="0" borderId="0" xfId="0" applyFont="1" applyAlignment="1" applyProtection="1">
      <alignment horizontal="left" vertical="top"/>
      <protection hidden="1"/>
    </xf>
    <xf numFmtId="1" fontId="44" fillId="2" borderId="196" xfId="1" applyNumberFormat="1" applyFont="1" applyFill="1" applyBorder="1" applyAlignment="1" applyProtection="1">
      <alignment horizontal="center" vertical="center"/>
      <protection hidden="1"/>
    </xf>
    <xf numFmtId="2" fontId="44" fillId="2" borderId="196" xfId="1" applyNumberFormat="1" applyFont="1" applyFill="1" applyBorder="1" applyAlignment="1" applyProtection="1">
      <alignment horizontal="center" vertical="center"/>
      <protection hidden="1"/>
    </xf>
    <xf numFmtId="1" fontId="42" fillId="2" borderId="196" xfId="1" applyNumberFormat="1" applyFont="1" applyFill="1" applyBorder="1" applyAlignment="1" applyProtection="1">
      <alignment horizontal="center" vertical="center"/>
      <protection hidden="1"/>
    </xf>
    <xf numFmtId="2" fontId="42" fillId="2" borderId="196" xfId="1" applyNumberFormat="1" applyFont="1" applyFill="1" applyBorder="1" applyAlignment="1" applyProtection="1">
      <alignment horizontal="center" vertical="center"/>
      <protection hidden="1"/>
    </xf>
    <xf numFmtId="0" fontId="37" fillId="2" borderId="196" xfId="0" applyFont="1" applyFill="1" applyBorder="1" applyAlignment="1" applyProtection="1">
      <alignment horizontal="center" vertical="center"/>
      <protection hidden="1"/>
    </xf>
    <xf numFmtId="0" fontId="37" fillId="2" borderId="196" xfId="0" applyFont="1" applyFill="1" applyBorder="1" applyAlignment="1" applyProtection="1">
      <alignment horizontal="right" vertical="center"/>
      <protection hidden="1"/>
    </xf>
    <xf numFmtId="0" fontId="45" fillId="2" borderId="196" xfId="0" applyFont="1" applyFill="1" applyBorder="1" applyProtection="1">
      <protection hidden="1"/>
    </xf>
    <xf numFmtId="0" fontId="61" fillId="2" borderId="196" xfId="0" applyFont="1" applyFill="1" applyBorder="1" applyAlignment="1" applyProtection="1">
      <alignment horizontal="center" vertical="center"/>
      <protection hidden="1"/>
    </xf>
    <xf numFmtId="0" fontId="61" fillId="2" borderId="196" xfId="0" applyFont="1" applyFill="1" applyBorder="1" applyAlignment="1" applyProtection="1">
      <alignment horizontal="left" vertical="center"/>
      <protection hidden="1"/>
    </xf>
    <xf numFmtId="49" fontId="45" fillId="2" borderId="196" xfId="0" applyNumberFormat="1" applyFont="1" applyFill="1" applyBorder="1" applyAlignment="1" applyProtection="1">
      <alignment vertical="center"/>
      <protection hidden="1"/>
    </xf>
    <xf numFmtId="0" fontId="61" fillId="2" borderId="196" xfId="0" applyFont="1" applyFill="1" applyBorder="1" applyAlignment="1" applyProtection="1">
      <alignment vertical="center" wrapText="1"/>
      <protection hidden="1"/>
    </xf>
    <xf numFmtId="0" fontId="45" fillId="0" borderId="0" xfId="0" applyFont="1" applyProtection="1">
      <protection hidden="1"/>
    </xf>
    <xf numFmtId="2" fontId="44" fillId="2" borderId="196" xfId="1" applyNumberFormat="1" applyFont="1" applyFill="1" applyBorder="1" applyAlignment="1" applyProtection="1">
      <alignment horizontal="center" vertical="center" wrapText="1"/>
      <protection hidden="1"/>
    </xf>
    <xf numFmtId="0" fontId="42" fillId="2" borderId="196" xfId="0" applyFont="1" applyFill="1" applyBorder="1" applyAlignment="1" applyProtection="1">
      <alignment horizontal="left" vertical="center"/>
      <protection hidden="1"/>
    </xf>
    <xf numFmtId="2" fontId="62" fillId="2" borderId="196" xfId="1" applyNumberFormat="1" applyFont="1" applyFill="1" applyBorder="1" applyAlignment="1" applyProtection="1">
      <alignment horizontal="left" vertical="center"/>
      <protection hidden="1"/>
    </xf>
    <xf numFmtId="1" fontId="44" fillId="2" borderId="196" xfId="0" applyNumberFormat="1" applyFont="1" applyFill="1" applyBorder="1" applyAlignment="1" applyProtection="1">
      <alignment horizontal="center"/>
      <protection hidden="1"/>
    </xf>
    <xf numFmtId="49" fontId="45" fillId="2" borderId="196" xfId="0" applyNumberFormat="1" applyFont="1" applyFill="1" applyBorder="1" applyAlignment="1" applyProtection="1">
      <alignment horizontal="center" vertical="center"/>
      <protection hidden="1"/>
    </xf>
    <xf numFmtId="0" fontId="45" fillId="2" borderId="196" xfId="0" applyFont="1" applyFill="1" applyBorder="1" applyAlignment="1" applyProtection="1">
      <alignment horizontal="center" vertical="center"/>
      <protection hidden="1"/>
    </xf>
    <xf numFmtId="0" fontId="39" fillId="0" borderId="0" xfId="0" applyFont="1" applyAlignment="1" applyProtection="1">
      <alignment horizontal="center" vertical="top"/>
      <protection hidden="1"/>
    </xf>
    <xf numFmtId="0" fontId="63" fillId="0" borderId="0" xfId="0" applyFont="1" applyAlignment="1" applyProtection="1">
      <alignment horizontal="center" vertical="top"/>
      <protection hidden="1"/>
    </xf>
    <xf numFmtId="2" fontId="44" fillId="2" borderId="196" xfId="0" applyNumberFormat="1" applyFont="1" applyFill="1" applyBorder="1" applyAlignment="1" applyProtection="1">
      <alignment horizontal="center" vertical="center"/>
      <protection hidden="1"/>
    </xf>
    <xf numFmtId="0" fontId="44" fillId="2" borderId="196" xfId="0" applyFont="1" applyFill="1" applyBorder="1" applyProtection="1">
      <protection hidden="1"/>
    </xf>
    <xf numFmtId="0" fontId="44" fillId="2" borderId="196" xfId="0" applyFont="1" applyFill="1" applyBorder="1" applyAlignment="1" applyProtection="1">
      <alignment horizontal="center" vertical="center"/>
      <protection hidden="1"/>
    </xf>
    <xf numFmtId="2" fontId="62" fillId="2" borderId="196" xfId="1" applyNumberFormat="1" applyFont="1" applyFill="1" applyBorder="1" applyProtection="1">
      <protection hidden="1"/>
    </xf>
    <xf numFmtId="0" fontId="42" fillId="2" borderId="196" xfId="0" applyFont="1" applyFill="1" applyBorder="1" applyAlignment="1" applyProtection="1">
      <alignment horizontal="center" vertical="center"/>
      <protection hidden="1"/>
    </xf>
    <xf numFmtId="2" fontId="42" fillId="2" borderId="196" xfId="1" applyNumberFormat="1" applyFont="1" applyFill="1" applyBorder="1" applyAlignment="1" applyProtection="1">
      <alignment horizontal="left" vertical="center"/>
      <protection hidden="1"/>
    </xf>
    <xf numFmtId="2" fontId="42" fillId="2" borderId="196" xfId="1" applyNumberFormat="1" applyFont="1" applyFill="1" applyBorder="1" applyProtection="1">
      <protection hidden="1"/>
    </xf>
    <xf numFmtId="14" fontId="37" fillId="2" borderId="196" xfId="0" applyNumberFormat="1" applyFont="1" applyFill="1" applyBorder="1" applyProtection="1">
      <protection hidden="1"/>
    </xf>
    <xf numFmtId="0" fontId="39" fillId="2" borderId="196" xfId="0" applyFont="1" applyFill="1" applyBorder="1" applyAlignment="1" applyProtection="1">
      <alignment horizontal="center" vertical="center"/>
      <protection hidden="1"/>
    </xf>
    <xf numFmtId="164" fontId="39" fillId="0" borderId="0" xfId="0" applyNumberFormat="1" applyFont="1" applyAlignment="1" applyProtection="1">
      <alignment horizontal="center" vertical="top"/>
      <protection hidden="1"/>
    </xf>
    <xf numFmtId="1" fontId="39" fillId="0" borderId="0" xfId="0" applyNumberFormat="1" applyFont="1" applyAlignment="1" applyProtection="1">
      <alignment horizontal="center"/>
      <protection hidden="1"/>
    </xf>
    <xf numFmtId="1" fontId="37" fillId="0" borderId="0" xfId="0" applyNumberFormat="1" applyFont="1" applyProtection="1">
      <protection hidden="1"/>
    </xf>
    <xf numFmtId="2" fontId="44" fillId="2" borderId="196" xfId="0" applyNumberFormat="1" applyFont="1" applyFill="1" applyBorder="1" applyProtection="1">
      <protection hidden="1"/>
    </xf>
    <xf numFmtId="2" fontId="64" fillId="2" borderId="196" xfId="1" applyNumberFormat="1" applyFont="1" applyFill="1" applyBorder="1" applyAlignment="1" applyProtection="1">
      <alignment horizontal="center" vertical="center" wrapText="1"/>
      <protection hidden="1"/>
    </xf>
    <xf numFmtId="2" fontId="42" fillId="2" borderId="196" xfId="0" applyNumberFormat="1" applyFont="1" applyFill="1" applyBorder="1" applyAlignment="1" applyProtection="1">
      <alignment horizontal="center" vertical="center"/>
      <protection hidden="1"/>
    </xf>
    <xf numFmtId="0" fontId="42" fillId="2" borderId="196" xfId="0" applyFont="1" applyFill="1" applyBorder="1" applyAlignment="1" applyProtection="1">
      <alignment vertical="center" wrapText="1"/>
      <protection hidden="1"/>
    </xf>
    <xf numFmtId="0" fontId="42" fillId="2" borderId="196" xfId="0" applyFont="1" applyFill="1" applyBorder="1" applyAlignment="1" applyProtection="1">
      <alignment horizontal="center" vertical="center" wrapText="1"/>
      <protection hidden="1"/>
    </xf>
    <xf numFmtId="2" fontId="42" fillId="2" borderId="196" xfId="0" applyNumberFormat="1" applyFont="1" applyFill="1" applyBorder="1" applyAlignment="1" applyProtection="1">
      <alignment horizontal="center" vertical="center" wrapText="1"/>
      <protection hidden="1"/>
    </xf>
    <xf numFmtId="0" fontId="61" fillId="2" borderId="196" xfId="0" applyFont="1" applyFill="1" applyBorder="1" applyAlignment="1" applyProtection="1">
      <alignment horizontal="center" vertical="center" wrapText="1"/>
      <protection hidden="1"/>
    </xf>
    <xf numFmtId="0" fontId="39" fillId="0" borderId="24" xfId="0" applyFont="1" applyBorder="1" applyAlignment="1" applyProtection="1">
      <alignment horizontal="center" vertical="center" wrapText="1"/>
      <protection hidden="1"/>
    </xf>
    <xf numFmtId="0" fontId="39" fillId="0" borderId="24" xfId="0" applyFont="1" applyBorder="1" applyAlignment="1" applyProtection="1">
      <alignment horizontal="center" vertical="center"/>
      <protection hidden="1"/>
    </xf>
    <xf numFmtId="0" fontId="45" fillId="2" borderId="196" xfId="0" applyFont="1" applyFill="1" applyBorder="1" applyAlignment="1" applyProtection="1">
      <alignment horizontal="center" vertical="center" wrapText="1"/>
      <protection hidden="1"/>
    </xf>
    <xf numFmtId="1" fontId="39" fillId="0" borderId="24" xfId="0" applyNumberFormat="1" applyFont="1" applyBorder="1" applyAlignment="1" applyProtection="1">
      <alignment horizontal="center" vertical="center"/>
      <protection hidden="1"/>
    </xf>
    <xf numFmtId="1" fontId="62" fillId="2" borderId="0" xfId="0" applyNumberFormat="1" applyFont="1" applyFill="1" applyAlignment="1" applyProtection="1">
      <alignment horizontal="center" vertical="center"/>
      <protection hidden="1"/>
    </xf>
    <xf numFmtId="0" fontId="62" fillId="2" borderId="24" xfId="0" applyFont="1" applyFill="1" applyBorder="1" applyAlignment="1" applyProtection="1">
      <alignment horizontal="center" vertical="center" wrapText="1"/>
      <protection locked="0" hidden="1"/>
    </xf>
    <xf numFmtId="1" fontId="44" fillId="2" borderId="196" xfId="1" applyNumberFormat="1" applyFont="1" applyFill="1" applyBorder="1" applyAlignment="1" applyProtection="1">
      <alignment horizontal="center" vertical="center" wrapText="1"/>
      <protection hidden="1"/>
    </xf>
    <xf numFmtId="1" fontId="42" fillId="2" borderId="196" xfId="1" applyNumberFormat="1" applyFont="1" applyFill="1" applyBorder="1" applyAlignment="1" applyProtection="1">
      <alignment horizontal="center" vertical="center" wrapText="1"/>
      <protection hidden="1"/>
    </xf>
    <xf numFmtId="1" fontId="62" fillId="2" borderId="24" xfId="0" applyNumberFormat="1" applyFont="1" applyFill="1" applyBorder="1" applyAlignment="1" applyProtection="1">
      <alignment horizontal="center" vertical="center"/>
      <protection locked="0" hidden="1"/>
    </xf>
    <xf numFmtId="2" fontId="42" fillId="2" borderId="196" xfId="1" applyNumberFormat="1" applyFont="1" applyFill="1" applyBorder="1" applyAlignment="1" applyProtection="1">
      <alignment horizontal="center" vertical="center" wrapText="1"/>
      <protection hidden="1"/>
    </xf>
    <xf numFmtId="2" fontId="62" fillId="2" borderId="24" xfId="0" applyNumberFormat="1" applyFont="1" applyFill="1" applyBorder="1" applyAlignment="1" applyProtection="1">
      <alignment horizontal="center" vertical="center"/>
      <protection locked="0" hidden="1"/>
    </xf>
    <xf numFmtId="0" fontId="39" fillId="2" borderId="0" xfId="0" applyFont="1" applyFill="1" applyAlignment="1" applyProtection="1">
      <alignment horizontal="center" vertical="center"/>
      <protection hidden="1"/>
    </xf>
    <xf numFmtId="0" fontId="39" fillId="0" borderId="0" xfId="0" applyFont="1" applyAlignment="1" applyProtection="1">
      <alignment horizontal="center" vertical="center" wrapText="1"/>
      <protection hidden="1"/>
    </xf>
    <xf numFmtId="0" fontId="39" fillId="2" borderId="24" xfId="0" applyFont="1" applyFill="1" applyBorder="1" applyAlignment="1" applyProtection="1">
      <alignment horizontal="center" vertical="center"/>
      <protection hidden="1"/>
    </xf>
    <xf numFmtId="0" fontId="39" fillId="2" borderId="24" xfId="0" applyFont="1" applyFill="1" applyBorder="1" applyAlignment="1" applyProtection="1">
      <alignment horizontal="center" vertical="center" wrapText="1"/>
      <protection hidden="1"/>
    </xf>
    <xf numFmtId="1" fontId="39" fillId="2" borderId="24" xfId="0" applyNumberFormat="1" applyFont="1" applyFill="1" applyBorder="1" applyAlignment="1" applyProtection="1">
      <alignment horizontal="center" vertical="center"/>
      <protection hidden="1"/>
    </xf>
    <xf numFmtId="0" fontId="62" fillId="2" borderId="24" xfId="0" applyFont="1" applyFill="1" applyBorder="1" applyAlignment="1" applyProtection="1">
      <alignment horizontal="center" vertical="top" wrapText="1"/>
      <protection locked="0" hidden="1"/>
    </xf>
    <xf numFmtId="1" fontId="62" fillId="2" borderId="24" xfId="0" applyNumberFormat="1" applyFont="1" applyFill="1" applyBorder="1" applyAlignment="1" applyProtection="1">
      <alignment horizontal="center" vertical="top" shrinkToFit="1"/>
      <protection locked="0" hidden="1"/>
    </xf>
    <xf numFmtId="0" fontId="62" fillId="2" borderId="24" xfId="0" applyFont="1" applyFill="1" applyBorder="1" applyAlignment="1" applyProtection="1">
      <alignment horizontal="right" vertical="top" wrapText="1" indent="1"/>
      <protection locked="0" hidden="1"/>
    </xf>
    <xf numFmtId="0" fontId="63" fillId="0" borderId="0" xfId="0" applyFont="1" applyAlignment="1" applyProtection="1">
      <alignment horizontal="center" vertical="center"/>
      <protection hidden="1"/>
    </xf>
    <xf numFmtId="0" fontId="62" fillId="2" borderId="24" xfId="2" applyFont="1" applyFill="1" applyBorder="1" applyAlignment="1" applyProtection="1">
      <alignment horizontal="center" vertical="center" wrapText="1"/>
      <protection locked="0" hidden="1"/>
    </xf>
    <xf numFmtId="1" fontId="62" fillId="2" borderId="24" xfId="2" applyNumberFormat="1" applyFont="1" applyFill="1" applyBorder="1" applyAlignment="1" applyProtection="1">
      <alignment horizontal="center" vertical="center" shrinkToFit="1"/>
      <protection locked="0" hidden="1"/>
    </xf>
    <xf numFmtId="49" fontId="62" fillId="2" borderId="24" xfId="2" applyNumberFormat="1" applyFont="1" applyFill="1" applyBorder="1" applyAlignment="1" applyProtection="1">
      <alignment horizontal="center" vertical="center" wrapText="1"/>
      <protection locked="0" hidden="1"/>
    </xf>
    <xf numFmtId="1" fontId="45" fillId="2" borderId="196" xfId="0" applyNumberFormat="1" applyFont="1" applyFill="1" applyBorder="1" applyAlignment="1" applyProtection="1">
      <alignment horizontal="center" vertical="center"/>
      <protection hidden="1"/>
    </xf>
    <xf numFmtId="1" fontId="45" fillId="2" borderId="196" xfId="0" applyNumberFormat="1" applyFont="1" applyFill="1" applyBorder="1" applyAlignment="1" applyProtection="1">
      <alignment horizontal="center" vertical="center" wrapText="1"/>
      <protection hidden="1"/>
    </xf>
    <xf numFmtId="175" fontId="45" fillId="2" borderId="196" xfId="0" applyNumberFormat="1" applyFont="1" applyFill="1" applyBorder="1" applyAlignment="1" applyProtection="1">
      <alignment horizontal="center" vertical="center" wrapText="1"/>
      <protection hidden="1"/>
    </xf>
    <xf numFmtId="2" fontId="44" fillId="2" borderId="196" xfId="1" applyNumberFormat="1" applyFont="1" applyFill="1" applyBorder="1" applyAlignment="1" applyProtection="1">
      <alignment vertical="center" wrapText="1"/>
      <protection hidden="1"/>
    </xf>
    <xf numFmtId="2" fontId="62" fillId="2" borderId="196" xfId="1" applyNumberFormat="1" applyFont="1" applyFill="1" applyBorder="1" applyAlignment="1" applyProtection="1">
      <alignment vertical="center" wrapText="1"/>
      <protection hidden="1"/>
    </xf>
    <xf numFmtId="0" fontId="42" fillId="2" borderId="196" xfId="0" applyFont="1" applyFill="1" applyBorder="1" applyAlignment="1" applyProtection="1">
      <alignment horizontal="left" vertical="center" wrapText="1"/>
      <protection hidden="1"/>
    </xf>
    <xf numFmtId="1" fontId="42" fillId="2" borderId="196" xfId="0" applyNumberFormat="1" applyFont="1" applyFill="1" applyBorder="1" applyAlignment="1" applyProtection="1">
      <alignment horizontal="center" vertical="center" shrinkToFit="1"/>
      <protection hidden="1"/>
    </xf>
    <xf numFmtId="49" fontId="39" fillId="0" borderId="24" xfId="0" applyNumberFormat="1" applyFont="1" applyBorder="1" applyAlignment="1" applyProtection="1">
      <alignment horizontal="center" vertical="center"/>
      <protection hidden="1"/>
    </xf>
    <xf numFmtId="2" fontId="62" fillId="2" borderId="196" xfId="1" applyNumberFormat="1" applyFont="1" applyFill="1" applyBorder="1" applyAlignment="1" applyProtection="1">
      <alignment horizontal="left" vertical="center" wrapText="1"/>
      <protection hidden="1"/>
    </xf>
    <xf numFmtId="2" fontId="42" fillId="2" borderId="196" xfId="1" applyNumberFormat="1" applyFont="1" applyFill="1" applyBorder="1" applyAlignment="1" applyProtection="1">
      <alignment vertical="center" wrapText="1"/>
      <protection hidden="1"/>
    </xf>
    <xf numFmtId="2" fontId="44" fillId="2" borderId="196" xfId="1" applyNumberFormat="1" applyFont="1" applyFill="1" applyBorder="1" applyAlignment="1" applyProtection="1">
      <alignment horizontal="left" vertical="center" wrapText="1"/>
      <protection hidden="1"/>
    </xf>
    <xf numFmtId="1" fontId="65" fillId="2" borderId="196" xfId="1" applyNumberFormat="1" applyFont="1" applyFill="1" applyBorder="1" applyAlignment="1" applyProtection="1">
      <alignment horizontal="center" vertical="center"/>
      <protection hidden="1"/>
    </xf>
    <xf numFmtId="2" fontId="44" fillId="2" borderId="196" xfId="1" applyNumberFormat="1" applyFont="1" applyFill="1" applyBorder="1" applyAlignment="1" applyProtection="1">
      <alignment vertical="center"/>
      <protection hidden="1"/>
    </xf>
    <xf numFmtId="0" fontId="44" fillId="2" borderId="196" xfId="0" applyFont="1" applyFill="1" applyBorder="1" applyAlignment="1" applyProtection="1">
      <alignment horizontal="center" vertical="center" wrapText="1"/>
      <protection hidden="1"/>
    </xf>
    <xf numFmtId="2" fontId="44" fillId="2" borderId="196" xfId="0" applyNumberFormat="1" applyFont="1" applyFill="1" applyBorder="1" applyAlignment="1" applyProtection="1">
      <alignment horizontal="center" vertical="center" wrapText="1"/>
      <protection hidden="1"/>
    </xf>
    <xf numFmtId="2" fontId="45" fillId="2" borderId="196" xfId="0" applyNumberFormat="1" applyFont="1" applyFill="1" applyBorder="1" applyAlignment="1" applyProtection="1">
      <alignment horizontal="center" vertical="center"/>
      <protection hidden="1"/>
    </xf>
    <xf numFmtId="0" fontId="66" fillId="2" borderId="196" xfId="0" applyFont="1" applyFill="1" applyBorder="1" applyProtection="1">
      <protection hidden="1"/>
    </xf>
    <xf numFmtId="0" fontId="39" fillId="0" borderId="0" xfId="0" applyFont="1" applyAlignment="1" applyProtection="1">
      <alignment horizontal="left"/>
      <protection hidden="1"/>
    </xf>
    <xf numFmtId="0" fontId="45" fillId="3" borderId="157" xfId="0" applyFont="1" applyFill="1" applyBorder="1" applyAlignment="1" applyProtection="1">
      <alignment horizontal="center" vertical="center"/>
      <protection hidden="1"/>
    </xf>
    <xf numFmtId="0" fontId="45" fillId="3" borderId="156" xfId="0" applyFont="1" applyFill="1" applyBorder="1" applyAlignment="1" applyProtection="1">
      <alignment horizontal="center" vertical="center"/>
      <protection hidden="1"/>
    </xf>
    <xf numFmtId="0" fontId="45" fillId="3" borderId="31" xfId="0" applyFont="1" applyFill="1" applyBorder="1" applyAlignment="1" applyProtection="1">
      <alignment horizontal="center" vertical="center"/>
      <protection hidden="1"/>
    </xf>
    <xf numFmtId="164" fontId="63" fillId="0" borderId="0" xfId="0" applyNumberFormat="1" applyFont="1" applyAlignment="1" applyProtection="1">
      <alignment horizontal="center" vertical="top"/>
      <protection hidden="1"/>
    </xf>
    <xf numFmtId="1" fontId="42" fillId="2" borderId="196" xfId="0" applyNumberFormat="1" applyFont="1" applyFill="1" applyBorder="1" applyAlignment="1" applyProtection="1">
      <alignment horizontal="center" vertical="center"/>
      <protection hidden="1"/>
    </xf>
    <xf numFmtId="1" fontId="42" fillId="0" borderId="30" xfId="0" applyNumberFormat="1" applyFont="1" applyBorder="1" applyAlignment="1" applyProtection="1">
      <alignment horizontal="center" vertical="center"/>
      <protection hidden="1"/>
    </xf>
    <xf numFmtId="1" fontId="42" fillId="0" borderId="24" xfId="0" applyNumberFormat="1" applyFont="1" applyBorder="1" applyAlignment="1" applyProtection="1">
      <alignment horizontal="center" vertical="center"/>
      <protection hidden="1"/>
    </xf>
    <xf numFmtId="0" fontId="42" fillId="0" borderId="24" xfId="0" applyFont="1" applyBorder="1" applyAlignment="1" applyProtection="1">
      <alignment horizontal="center" vertical="center"/>
      <protection hidden="1"/>
    </xf>
    <xf numFmtId="1" fontId="42" fillId="0" borderId="30" xfId="0" applyNumberFormat="1" applyFont="1" applyBorder="1" applyAlignment="1" applyProtection="1">
      <alignment horizontal="center" vertical="center" wrapText="1"/>
      <protection hidden="1"/>
    </xf>
    <xf numFmtId="1" fontId="42" fillId="0" borderId="30" xfId="0" applyNumberFormat="1" applyFont="1" applyBorder="1" applyAlignment="1" applyProtection="1">
      <alignment horizontal="center" vertical="center" shrinkToFit="1"/>
      <protection hidden="1"/>
    </xf>
    <xf numFmtId="0" fontId="67" fillId="2" borderId="196" xfId="0" applyFont="1" applyFill="1" applyBorder="1" applyAlignment="1" applyProtection="1">
      <alignment horizontal="center" vertical="center"/>
      <protection hidden="1"/>
    </xf>
    <xf numFmtId="49" fontId="62" fillId="2" borderId="24" xfId="0" applyNumberFormat="1" applyFont="1" applyFill="1" applyBorder="1" applyAlignment="1" applyProtection="1">
      <alignment horizontal="center" vertical="center" wrapText="1"/>
      <protection locked="0" hidden="1"/>
    </xf>
    <xf numFmtId="1" fontId="42" fillId="2" borderId="196" xfId="0" applyNumberFormat="1" applyFont="1" applyFill="1" applyBorder="1" applyAlignment="1" applyProtection="1">
      <alignment horizontal="center" vertical="center" wrapText="1"/>
      <protection hidden="1"/>
    </xf>
    <xf numFmtId="0" fontId="62" fillId="2" borderId="24" xfId="0" applyFont="1" applyFill="1" applyBorder="1" applyAlignment="1" applyProtection="1">
      <alignment horizontal="center" vertical="center"/>
      <protection locked="0" hidden="1"/>
    </xf>
    <xf numFmtId="0" fontId="56" fillId="2" borderId="196" xfId="0" applyFont="1" applyFill="1" applyBorder="1" applyAlignment="1" applyProtection="1">
      <alignment horizontal="center" vertical="center"/>
      <protection hidden="1"/>
    </xf>
    <xf numFmtId="1" fontId="39" fillId="0" borderId="0" xfId="0" applyNumberFormat="1" applyFont="1" applyAlignment="1" applyProtection="1">
      <alignment horizontal="center" vertical="center"/>
      <protection hidden="1"/>
    </xf>
    <xf numFmtId="0" fontId="39" fillId="2" borderId="0" xfId="0" applyFont="1" applyFill="1" applyAlignment="1" applyProtection="1">
      <alignment horizontal="center" vertical="center" wrapText="1"/>
      <protection hidden="1"/>
    </xf>
    <xf numFmtId="164" fontId="63" fillId="0" borderId="0" xfId="0" applyNumberFormat="1" applyFont="1" applyAlignment="1" applyProtection="1">
      <alignment horizontal="left" vertical="top"/>
      <protection hidden="1"/>
    </xf>
    <xf numFmtId="164" fontId="39" fillId="0" borderId="0" xfId="0" applyNumberFormat="1" applyFont="1" applyAlignment="1" applyProtection="1">
      <alignment horizontal="left" vertical="top"/>
      <protection hidden="1"/>
    </xf>
    <xf numFmtId="49" fontId="62" fillId="2" borderId="24" xfId="0" applyNumberFormat="1" applyFont="1" applyFill="1" applyBorder="1" applyAlignment="1" applyProtection="1">
      <alignment horizontal="center" vertical="center"/>
      <protection locked="0" hidden="1"/>
    </xf>
    <xf numFmtId="1" fontId="62" fillId="2" borderId="25" xfId="0" applyNumberFormat="1" applyFont="1" applyFill="1" applyBorder="1" applyAlignment="1" applyProtection="1">
      <alignment horizontal="center" vertical="center"/>
      <protection locked="0" hidden="1"/>
    </xf>
    <xf numFmtId="1" fontId="39" fillId="0" borderId="0" xfId="0" applyNumberFormat="1" applyFont="1" applyProtection="1">
      <protection hidden="1"/>
    </xf>
    <xf numFmtId="0" fontId="62" fillId="2" borderId="25" xfId="0" applyFont="1" applyFill="1" applyBorder="1" applyAlignment="1" applyProtection="1">
      <alignment horizontal="center" vertical="center" wrapText="1"/>
      <protection locked="0" hidden="1"/>
    </xf>
    <xf numFmtId="14" fontId="62" fillId="2" borderId="24" xfId="0" applyNumberFormat="1" applyFont="1" applyFill="1" applyBorder="1" applyAlignment="1" applyProtection="1">
      <alignment horizontal="center" vertical="center"/>
      <protection locked="0" hidden="1"/>
    </xf>
    <xf numFmtId="1" fontId="62" fillId="2" borderId="24" xfId="0" applyNumberFormat="1" applyFont="1" applyFill="1" applyBorder="1" applyAlignment="1" applyProtection="1">
      <alignment horizontal="center" vertical="top"/>
      <protection locked="0" hidden="1"/>
    </xf>
    <xf numFmtId="49" fontId="62" fillId="2" borderId="24" xfId="0" applyNumberFormat="1" applyFont="1" applyFill="1" applyBorder="1" applyAlignment="1" applyProtection="1">
      <alignment horizontal="center" vertical="top" wrapText="1"/>
      <protection locked="0" hidden="1"/>
    </xf>
    <xf numFmtId="49" fontId="62" fillId="2" borderId="24" xfId="0" applyNumberFormat="1" applyFont="1" applyFill="1" applyBorder="1" applyAlignment="1" applyProtection="1">
      <alignment horizontal="center" vertical="top"/>
      <protection locked="0" hidden="1"/>
    </xf>
    <xf numFmtId="0" fontId="62" fillId="2" borderId="24" xfId="0" applyFont="1" applyFill="1" applyBorder="1" applyAlignment="1" applyProtection="1">
      <alignment horizontal="center"/>
      <protection locked="0" hidden="1"/>
    </xf>
    <xf numFmtId="1" fontId="39" fillId="0" borderId="0" xfId="0" applyNumberFormat="1" applyFont="1" applyAlignment="1" applyProtection="1">
      <alignment horizontal="center" vertical="top"/>
      <protection hidden="1"/>
    </xf>
    <xf numFmtId="1" fontId="39" fillId="0" borderId="0" xfId="0" applyNumberFormat="1" applyFont="1" applyAlignment="1" applyProtection="1">
      <alignment horizontal="right" vertical="top"/>
      <protection hidden="1"/>
    </xf>
    <xf numFmtId="0" fontId="39" fillId="0" borderId="0" xfId="0" applyFont="1" applyAlignment="1" applyProtection="1">
      <alignment horizontal="right"/>
      <protection hidden="1"/>
    </xf>
    <xf numFmtId="0" fontId="39" fillId="2" borderId="24" xfId="0" applyFont="1" applyFill="1" applyBorder="1" applyAlignment="1" applyProtection="1">
      <alignment horizontal="center" vertical="center" wrapText="1"/>
      <protection locked="0" hidden="1"/>
    </xf>
    <xf numFmtId="1" fontId="62" fillId="2" borderId="24" xfId="0" applyNumberFormat="1" applyFont="1" applyFill="1" applyBorder="1" applyAlignment="1" applyProtection="1">
      <alignment horizontal="center" vertical="center" shrinkToFit="1"/>
      <protection locked="0" hidden="1"/>
    </xf>
    <xf numFmtId="1" fontId="39" fillId="2" borderId="0" xfId="0" applyNumberFormat="1" applyFont="1" applyFill="1" applyAlignment="1" applyProtection="1">
      <alignment horizontal="center" vertical="center"/>
      <protection hidden="1"/>
    </xf>
    <xf numFmtId="164" fontId="63" fillId="0" borderId="0" xfId="0" applyNumberFormat="1" applyFont="1" applyAlignment="1" applyProtection="1">
      <alignment horizontal="center" vertical="center"/>
      <protection hidden="1"/>
    </xf>
    <xf numFmtId="164" fontId="39" fillId="0" borderId="0" xfId="0" applyNumberFormat="1" applyFont="1" applyAlignment="1" applyProtection="1">
      <alignment horizontal="center" vertical="center"/>
      <protection hidden="1"/>
    </xf>
    <xf numFmtId="0" fontId="39" fillId="2" borderId="1" xfId="0" applyFont="1" applyFill="1" applyBorder="1" applyAlignment="1" applyProtection="1">
      <alignment horizontal="center" vertical="center" wrapText="1"/>
      <protection hidden="1"/>
    </xf>
    <xf numFmtId="49" fontId="62" fillId="2" borderId="24" xfId="0" applyNumberFormat="1" applyFont="1" applyFill="1" applyBorder="1" applyAlignment="1" applyProtection="1">
      <alignment horizontal="center"/>
      <protection locked="0" hidden="1"/>
    </xf>
    <xf numFmtId="174" fontId="62" fillId="2" borderId="24" xfId="0" applyNumberFormat="1" applyFont="1" applyFill="1" applyBorder="1" applyAlignment="1" applyProtection="1">
      <alignment horizontal="center" vertical="center"/>
      <protection locked="0" hidden="1"/>
    </xf>
    <xf numFmtId="9" fontId="39" fillId="0" borderId="24" xfId="0" applyNumberFormat="1" applyFont="1" applyBorder="1" applyAlignment="1" applyProtection="1">
      <alignment horizontal="center" vertical="center"/>
      <protection hidden="1"/>
    </xf>
    <xf numFmtId="1" fontId="39" fillId="0" borderId="24" xfId="0" applyNumberFormat="1" applyFont="1" applyBorder="1" applyAlignment="1" applyProtection="1">
      <alignment horizontal="center" vertical="center"/>
      <protection locked="0" hidden="1"/>
    </xf>
    <xf numFmtId="0" fontId="39" fillId="0" borderId="24" xfId="0" applyFont="1" applyBorder="1" applyAlignment="1" applyProtection="1">
      <alignment horizontal="center" vertical="center" wrapText="1"/>
      <protection locked="0" hidden="1"/>
    </xf>
    <xf numFmtId="175" fontId="39" fillId="0" borderId="24" xfId="0" applyNumberFormat="1" applyFont="1" applyBorder="1" applyAlignment="1" applyProtection="1">
      <alignment horizontal="center" vertical="center"/>
      <protection locked="0" hidden="1"/>
    </xf>
    <xf numFmtId="1" fontId="39" fillId="0" borderId="24" xfId="0" applyNumberFormat="1" applyFont="1" applyBorder="1" applyAlignment="1" applyProtection="1">
      <alignment horizontal="center" vertical="center" wrapText="1"/>
      <protection hidden="1"/>
    </xf>
    <xf numFmtId="176" fontId="39" fillId="0" borderId="24" xfId="0" applyNumberFormat="1" applyFont="1" applyBorder="1" applyAlignment="1" applyProtection="1">
      <alignment horizontal="center" vertical="center"/>
      <protection locked="0" hidden="1"/>
    </xf>
    <xf numFmtId="174" fontId="39" fillId="0" borderId="24" xfId="0" applyNumberFormat="1" applyFont="1" applyBorder="1" applyAlignment="1" applyProtection="1">
      <alignment horizontal="center" vertical="center"/>
      <protection locked="0" hidden="1"/>
    </xf>
    <xf numFmtId="1" fontId="39" fillId="0" borderId="24" xfId="0" applyNumberFormat="1" applyFont="1" applyBorder="1" applyAlignment="1" applyProtection="1">
      <alignment horizontal="center" vertical="center" wrapText="1"/>
      <protection locked="0" hidden="1"/>
    </xf>
    <xf numFmtId="1" fontId="39" fillId="0" borderId="0" xfId="0" applyNumberFormat="1" applyFont="1" applyAlignment="1" applyProtection="1">
      <alignment horizontal="left" vertical="top"/>
      <protection hidden="1"/>
    </xf>
    <xf numFmtId="0" fontId="39" fillId="0" borderId="0" xfId="0" applyFont="1" applyAlignment="1" applyProtection="1">
      <alignment horizontal="center"/>
      <protection hidden="1"/>
    </xf>
    <xf numFmtId="1" fontId="39" fillId="0" borderId="24" xfId="0" applyNumberFormat="1" applyFont="1" applyBorder="1" applyAlignment="1" applyProtection="1">
      <alignment horizontal="center"/>
      <protection hidden="1"/>
    </xf>
    <xf numFmtId="1" fontId="39" fillId="0" borderId="24" xfId="0" applyNumberFormat="1" applyFont="1" applyBorder="1" applyAlignment="1" applyProtection="1">
      <alignment horizontal="center"/>
      <protection locked="0" hidden="1"/>
    </xf>
    <xf numFmtId="0" fontId="39" fillId="0" borderId="24" xfId="0" applyFont="1" applyBorder="1" applyAlignment="1" applyProtection="1">
      <alignment horizontal="center" wrapText="1"/>
      <protection locked="0" hidden="1"/>
    </xf>
    <xf numFmtId="175" fontId="39" fillId="0" borderId="24" xfId="0" applyNumberFormat="1" applyFont="1" applyBorder="1" applyAlignment="1" applyProtection="1">
      <alignment horizontal="center"/>
      <protection locked="0" hidden="1"/>
    </xf>
    <xf numFmtId="0" fontId="39" fillId="0" borderId="24" xfId="0" applyFont="1" applyBorder="1" applyAlignment="1" applyProtection="1">
      <alignment horizontal="center" wrapText="1"/>
      <protection hidden="1"/>
    </xf>
    <xf numFmtId="0" fontId="39" fillId="0" borderId="25" xfId="0" applyFont="1" applyBorder="1" applyAlignment="1" applyProtection="1">
      <alignment horizontal="center" vertical="center" wrapText="1"/>
      <protection locked="0" hidden="1"/>
    </xf>
    <xf numFmtId="0" fontId="39" fillId="0" borderId="0" xfId="0" applyFont="1" applyAlignment="1" applyProtection="1">
      <alignment horizontal="left" vertical="center"/>
      <protection hidden="1"/>
    </xf>
    <xf numFmtId="0" fontId="39" fillId="0" borderId="24" xfId="0" applyFont="1" applyBorder="1" applyAlignment="1" applyProtection="1">
      <alignment horizontal="center" vertical="top" wrapText="1"/>
      <protection hidden="1"/>
    </xf>
    <xf numFmtId="1" fontId="39" fillId="0" borderId="24" xfId="0" applyNumberFormat="1" applyFont="1" applyBorder="1" applyAlignment="1" applyProtection="1">
      <alignment horizontal="center" vertical="top"/>
      <protection locked="0" hidden="1"/>
    </xf>
    <xf numFmtId="0" fontId="39" fillId="0" borderId="24" xfId="0" applyFont="1" applyBorder="1" applyAlignment="1" applyProtection="1">
      <alignment horizontal="center" vertical="top" wrapText="1"/>
      <protection locked="0" hidden="1"/>
    </xf>
    <xf numFmtId="1" fontId="39" fillId="0" borderId="24" xfId="0" applyNumberFormat="1" applyFont="1" applyBorder="1" applyAlignment="1" applyProtection="1">
      <alignment horizontal="center" vertical="top"/>
      <protection hidden="1"/>
    </xf>
    <xf numFmtId="0" fontId="39" fillId="0" borderId="24" xfId="0" applyFont="1" applyBorder="1" applyAlignment="1" applyProtection="1">
      <alignment horizontal="center" vertical="top"/>
      <protection hidden="1"/>
    </xf>
    <xf numFmtId="175" fontId="39" fillId="0" borderId="24" xfId="0" applyNumberFormat="1" applyFont="1" applyBorder="1" applyAlignment="1" applyProtection="1">
      <alignment horizontal="center" vertical="top"/>
      <protection locked="0" hidden="1"/>
    </xf>
    <xf numFmtId="9" fontId="39" fillId="0" borderId="0" xfId="0" applyNumberFormat="1" applyFont="1" applyAlignment="1" applyProtection="1">
      <alignment horizontal="left" vertical="top"/>
      <protection hidden="1"/>
    </xf>
    <xf numFmtId="2" fontId="39" fillId="0" borderId="24" xfId="0" applyNumberFormat="1" applyFont="1" applyBorder="1" applyAlignment="1" applyProtection="1">
      <alignment horizontal="center" vertical="top"/>
      <protection locked="0" hidden="1"/>
    </xf>
    <xf numFmtId="174" fontId="39" fillId="0" borderId="24" xfId="0" applyNumberFormat="1" applyFont="1" applyBorder="1" applyAlignment="1" applyProtection="1">
      <alignment horizontal="center" vertical="top"/>
      <protection locked="0" hidden="1"/>
    </xf>
    <xf numFmtId="0" fontId="39" fillId="0" borderId="24" xfId="0" applyFont="1" applyBorder="1" applyAlignment="1" applyProtection="1">
      <alignment horizontal="left" vertical="top"/>
      <protection hidden="1"/>
    </xf>
    <xf numFmtId="0" fontId="63" fillId="0" borderId="0" xfId="0" applyFont="1" applyAlignment="1" applyProtection="1">
      <alignment horizontal="left" vertical="top"/>
      <protection hidden="1"/>
    </xf>
    <xf numFmtId="166" fontId="39" fillId="0" borderId="0" xfId="0" applyNumberFormat="1" applyFont="1" applyAlignment="1" applyProtection="1">
      <alignment horizontal="left" vertical="top"/>
      <protection hidden="1"/>
    </xf>
    <xf numFmtId="9" fontId="63" fillId="0" borderId="0" xfId="0" applyNumberFormat="1" applyFont="1" applyAlignment="1" applyProtection="1">
      <alignment horizontal="left" vertical="top"/>
      <protection hidden="1"/>
    </xf>
    <xf numFmtId="0" fontId="39" fillId="0" borderId="0" xfId="0" applyFont="1" applyAlignment="1" applyProtection="1">
      <alignment horizontal="right" vertical="center"/>
      <protection hidden="1"/>
    </xf>
    <xf numFmtId="181" fontId="37" fillId="0" borderId="0" xfId="0" applyNumberFormat="1" applyFont="1" applyProtection="1">
      <protection hidden="1"/>
    </xf>
    <xf numFmtId="0" fontId="11" fillId="2" borderId="6" xfId="0" applyFont="1" applyFill="1" applyBorder="1" applyAlignment="1" applyProtection="1">
      <alignment horizontal="center"/>
      <protection hidden="1"/>
    </xf>
    <xf numFmtId="177" fontId="9" fillId="3" borderId="6" xfId="0" applyNumberFormat="1" applyFont="1" applyFill="1" applyBorder="1" applyAlignment="1" applyProtection="1">
      <alignment horizontal="center" vertical="center"/>
      <protection hidden="1"/>
    </xf>
    <xf numFmtId="177" fontId="9" fillId="3" borderId="7" xfId="0" applyNumberFormat="1" applyFont="1" applyFill="1" applyBorder="1" applyAlignment="1" applyProtection="1">
      <alignment horizontal="center" vertical="center"/>
      <protection hidden="1"/>
    </xf>
    <xf numFmtId="0" fontId="11" fillId="0" borderId="6" xfId="0" applyFont="1" applyBorder="1" applyAlignment="1" applyProtection="1">
      <alignment horizontal="center"/>
      <protection hidden="1"/>
    </xf>
    <xf numFmtId="177" fontId="7" fillId="3" borderId="3" xfId="0" applyNumberFormat="1" applyFont="1" applyFill="1" applyBorder="1" applyAlignment="1" applyProtection="1">
      <alignment horizontal="center" vertical="center"/>
      <protection hidden="1"/>
    </xf>
    <xf numFmtId="0" fontId="38" fillId="0" borderId="2" xfId="0" applyFont="1" applyBorder="1" applyAlignment="1" applyProtection="1">
      <alignment horizontal="center" vertical="top"/>
      <protection hidden="1"/>
    </xf>
    <xf numFmtId="0" fontId="38" fillId="0" borderId="3" xfId="0" applyFont="1" applyBorder="1" applyAlignment="1" applyProtection="1">
      <alignment horizontal="center" vertical="top"/>
      <protection hidden="1"/>
    </xf>
    <xf numFmtId="0" fontId="38" fillId="0" borderId="4" xfId="0" applyFont="1" applyBorder="1" applyAlignment="1" applyProtection="1">
      <alignment horizontal="center" vertical="top"/>
      <protection hidden="1"/>
    </xf>
    <xf numFmtId="0" fontId="27" fillId="12" borderId="68" xfId="0" applyFont="1" applyFill="1" applyBorder="1" applyAlignment="1" applyProtection="1">
      <alignment horizontal="center" vertical="center"/>
      <protection hidden="1"/>
    </xf>
    <xf numFmtId="0" fontId="27" fillId="12" borderId="62" xfId="0" applyFont="1" applyFill="1" applyBorder="1" applyAlignment="1" applyProtection="1">
      <alignment horizontal="center" vertical="center"/>
      <protection hidden="1"/>
    </xf>
    <xf numFmtId="0" fontId="27" fillId="12" borderId="64" xfId="0" applyFont="1" applyFill="1" applyBorder="1" applyAlignment="1" applyProtection="1">
      <alignment horizontal="center" vertical="center"/>
      <protection hidden="1"/>
    </xf>
    <xf numFmtId="0" fontId="28" fillId="10" borderId="68" xfId="0" applyFont="1" applyFill="1" applyBorder="1" applyAlignment="1" applyProtection="1">
      <alignment horizontal="center" vertical="center"/>
      <protection hidden="1"/>
    </xf>
    <xf numFmtId="0" fontId="28" fillId="10" borderId="62" xfId="0" applyFont="1" applyFill="1" applyBorder="1" applyAlignment="1" applyProtection="1">
      <alignment horizontal="center" vertical="center"/>
      <protection hidden="1"/>
    </xf>
    <xf numFmtId="0" fontId="28" fillId="10" borderId="64" xfId="0" applyFont="1" applyFill="1" applyBorder="1" applyAlignment="1" applyProtection="1">
      <alignment horizontal="center" vertical="center"/>
      <protection hidden="1"/>
    </xf>
    <xf numFmtId="0" fontId="9" fillId="14" borderId="16" xfId="0" applyFont="1" applyFill="1" applyBorder="1" applyAlignment="1" applyProtection="1">
      <alignment horizontal="center" vertical="center"/>
      <protection hidden="1"/>
    </xf>
    <xf numFmtId="0" fontId="9" fillId="14" borderId="32" xfId="0" applyFont="1" applyFill="1" applyBorder="1" applyAlignment="1" applyProtection="1">
      <alignment horizontal="center" vertical="center"/>
      <protection hidden="1"/>
    </xf>
    <xf numFmtId="0" fontId="9" fillId="14" borderId="67" xfId="0" applyFont="1" applyFill="1" applyBorder="1" applyAlignment="1" applyProtection="1">
      <alignment horizontal="center" vertical="center"/>
      <protection hidden="1"/>
    </xf>
    <xf numFmtId="0" fontId="11" fillId="2" borderId="0" xfId="0" applyFont="1" applyFill="1" applyAlignment="1" applyProtection="1">
      <alignment horizontal="center" vertical="top"/>
      <protection hidden="1"/>
    </xf>
    <xf numFmtId="177" fontId="9" fillId="3" borderId="3" xfId="0" applyNumberFormat="1" applyFont="1" applyFill="1" applyBorder="1" applyAlignment="1" applyProtection="1">
      <alignment horizontal="center" vertical="center"/>
      <protection hidden="1"/>
    </xf>
    <xf numFmtId="0" fontId="11" fillId="2" borderId="0" xfId="0" applyFont="1" applyFill="1" applyAlignment="1" applyProtection="1">
      <alignment horizontal="center"/>
      <protection hidden="1"/>
    </xf>
    <xf numFmtId="177" fontId="9" fillId="3" borderId="4" xfId="0" applyNumberFormat="1" applyFont="1" applyFill="1" applyBorder="1" applyAlignment="1" applyProtection="1">
      <alignment horizontal="center" vertical="center"/>
      <protection hidden="1"/>
    </xf>
    <xf numFmtId="0" fontId="11" fillId="2" borderId="3" xfId="0" applyFont="1" applyFill="1" applyBorder="1" applyAlignment="1" applyProtection="1">
      <alignment horizontal="center" vertical="top"/>
      <protection hidden="1"/>
    </xf>
    <xf numFmtId="0" fontId="12" fillId="0" borderId="0" xfId="0" applyFont="1" applyAlignment="1" applyProtection="1">
      <alignment horizontal="right" vertical="center"/>
      <protection hidden="1"/>
    </xf>
    <xf numFmtId="0" fontId="29" fillId="13" borderId="69" xfId="0" applyFont="1" applyFill="1" applyBorder="1" applyAlignment="1" applyProtection="1">
      <alignment horizontal="center" vertical="center"/>
      <protection hidden="1"/>
    </xf>
    <xf numFmtId="0" fontId="29" fillId="13" borderId="32" xfId="0" applyFont="1" applyFill="1" applyBorder="1" applyAlignment="1" applyProtection="1">
      <alignment horizontal="center" vertical="center"/>
      <protection hidden="1"/>
    </xf>
    <xf numFmtId="0" fontId="29" fillId="13" borderId="65" xfId="0" applyFont="1" applyFill="1" applyBorder="1" applyAlignment="1" applyProtection="1">
      <alignment horizontal="center" vertical="center"/>
      <protection hidden="1"/>
    </xf>
    <xf numFmtId="0" fontId="38" fillId="0" borderId="41" xfId="0" applyFont="1" applyBorder="1" applyAlignment="1" applyProtection="1">
      <alignment horizontal="center" vertical="top"/>
      <protection hidden="1"/>
    </xf>
    <xf numFmtId="0" fontId="7" fillId="14" borderId="68" xfId="0" applyFont="1" applyFill="1" applyBorder="1" applyAlignment="1" applyProtection="1">
      <alignment horizontal="center" vertical="center"/>
      <protection hidden="1"/>
    </xf>
    <xf numFmtId="0" fontId="7" fillId="14" borderId="62" xfId="0" applyFont="1" applyFill="1" applyBorder="1" applyAlignment="1" applyProtection="1">
      <alignment horizontal="center" vertical="center"/>
      <protection hidden="1"/>
    </xf>
    <xf numFmtId="0" fontId="7" fillId="14" borderId="66" xfId="0" applyFont="1" applyFill="1" applyBorder="1" applyAlignment="1" applyProtection="1">
      <alignment horizontal="center" vertical="center"/>
      <protection hidden="1"/>
    </xf>
    <xf numFmtId="0" fontId="38" fillId="0" borderId="45" xfId="0" applyFont="1" applyBorder="1" applyAlignment="1" applyProtection="1">
      <alignment horizontal="center" vertical="top"/>
      <protection hidden="1"/>
    </xf>
    <xf numFmtId="0" fontId="38" fillId="0" borderId="0" xfId="0" applyFont="1" applyAlignment="1" applyProtection="1">
      <alignment horizontal="center" vertical="top"/>
      <protection hidden="1"/>
    </xf>
    <xf numFmtId="0" fontId="38" fillId="0" borderId="27" xfId="0" applyFont="1" applyBorder="1" applyAlignment="1" applyProtection="1">
      <alignment horizontal="center" vertical="top"/>
      <protection hidden="1"/>
    </xf>
    <xf numFmtId="0" fontId="38" fillId="0" borderId="36" xfId="0" applyFont="1" applyBorder="1" applyAlignment="1" applyProtection="1">
      <alignment horizontal="center" vertical="top"/>
      <protection hidden="1"/>
    </xf>
    <xf numFmtId="0" fontId="38" fillId="0" borderId="87" xfId="0" applyFont="1" applyBorder="1" applyAlignment="1" applyProtection="1">
      <alignment horizontal="center" vertical="top"/>
      <protection hidden="1"/>
    </xf>
    <xf numFmtId="0" fontId="38" fillId="0" borderId="86" xfId="0" applyFont="1" applyBorder="1" applyAlignment="1" applyProtection="1">
      <alignment horizontal="center" vertical="top"/>
      <protection hidden="1"/>
    </xf>
    <xf numFmtId="0" fontId="38" fillId="0" borderId="134" xfId="0" applyFont="1" applyBorder="1" applyAlignment="1" applyProtection="1">
      <alignment horizontal="center" vertical="top"/>
      <protection hidden="1"/>
    </xf>
    <xf numFmtId="0" fontId="38" fillId="0" borderId="88" xfId="0" applyFont="1" applyBorder="1" applyAlignment="1" applyProtection="1">
      <alignment horizontal="center" vertical="top"/>
      <protection hidden="1"/>
    </xf>
    <xf numFmtId="0" fontId="38" fillId="0" borderId="124" xfId="0" applyFont="1" applyBorder="1" applyAlignment="1" applyProtection="1">
      <alignment horizontal="center" vertical="top"/>
      <protection hidden="1"/>
    </xf>
    <xf numFmtId="0" fontId="38" fillId="0" borderId="122" xfId="0" applyFont="1" applyBorder="1" applyAlignment="1" applyProtection="1">
      <alignment horizontal="center" vertical="top"/>
      <protection hidden="1"/>
    </xf>
    <xf numFmtId="0" fontId="38" fillId="0" borderId="123" xfId="0" applyFont="1" applyBorder="1" applyAlignment="1" applyProtection="1">
      <alignment horizontal="center" vertical="top"/>
      <protection hidden="1"/>
    </xf>
    <xf numFmtId="0" fontId="38" fillId="0" borderId="158" xfId="0" applyFont="1" applyBorder="1" applyAlignment="1" applyProtection="1">
      <alignment horizontal="center" vertical="top"/>
      <protection hidden="1"/>
    </xf>
    <xf numFmtId="0" fontId="38" fillId="0" borderId="26" xfId="0" applyFont="1" applyBorder="1" applyAlignment="1" applyProtection="1">
      <alignment horizontal="center" vertical="top"/>
      <protection hidden="1"/>
    </xf>
    <xf numFmtId="0" fontId="38" fillId="0" borderId="159" xfId="0" applyFont="1" applyBorder="1" applyAlignment="1" applyProtection="1">
      <alignment horizontal="center" vertical="top"/>
      <protection hidden="1"/>
    </xf>
    <xf numFmtId="0" fontId="38" fillId="0" borderId="164" xfId="0" applyFont="1" applyBorder="1" applyAlignment="1" applyProtection="1">
      <alignment horizontal="center" vertical="top"/>
      <protection hidden="1"/>
    </xf>
    <xf numFmtId="0" fontId="38" fillId="0" borderId="165" xfId="0" applyFont="1" applyBorder="1" applyAlignment="1" applyProtection="1">
      <alignment horizontal="center" vertical="top"/>
      <protection hidden="1"/>
    </xf>
    <xf numFmtId="0" fontId="38" fillId="0" borderId="166" xfId="0" applyFont="1" applyBorder="1" applyAlignment="1" applyProtection="1">
      <alignment horizontal="center" vertical="top"/>
      <protection hidden="1"/>
    </xf>
    <xf numFmtId="0" fontId="38" fillId="0" borderId="172" xfId="0" applyFont="1" applyBorder="1" applyAlignment="1" applyProtection="1">
      <alignment horizontal="center" vertical="top"/>
      <protection hidden="1"/>
    </xf>
    <xf numFmtId="0" fontId="38" fillId="0" borderId="173" xfId="0" applyFont="1" applyBorder="1" applyAlignment="1" applyProtection="1">
      <alignment horizontal="center" vertical="top"/>
      <protection hidden="1"/>
    </xf>
    <xf numFmtId="0" fontId="38" fillId="0" borderId="175" xfId="0" applyFont="1" applyBorder="1" applyAlignment="1" applyProtection="1">
      <alignment horizontal="center" vertical="top"/>
      <protection hidden="1"/>
    </xf>
    <xf numFmtId="0" fontId="38" fillId="0" borderId="161" xfId="0" applyFont="1" applyBorder="1" applyAlignment="1" applyProtection="1">
      <alignment horizontal="center" vertical="top"/>
      <protection hidden="1"/>
    </xf>
    <xf numFmtId="0" fontId="38" fillId="0" borderId="162" xfId="0" applyFont="1" applyBorder="1" applyAlignment="1" applyProtection="1">
      <alignment horizontal="center" vertical="top"/>
      <protection hidden="1"/>
    </xf>
    <xf numFmtId="0" fontId="38" fillId="0" borderId="163" xfId="0" applyFont="1" applyBorder="1" applyAlignment="1" applyProtection="1">
      <alignment horizontal="center" vertical="top"/>
      <protection hidden="1"/>
    </xf>
    <xf numFmtId="0" fontId="0" fillId="0" borderId="0" xfId="0" applyAlignment="1" applyProtection="1">
      <alignment horizontal="right" vertical="center"/>
      <protection hidden="1"/>
    </xf>
    <xf numFmtId="0" fontId="41" fillId="0" borderId="0" xfId="0" applyFont="1" applyAlignment="1" applyProtection="1">
      <alignment horizontal="center" vertical="center"/>
      <protection hidden="1"/>
    </xf>
    <xf numFmtId="0" fontId="38" fillId="0" borderId="169" xfId="0" applyFont="1" applyBorder="1" applyAlignment="1" applyProtection="1">
      <alignment horizontal="center" vertical="top"/>
      <protection hidden="1"/>
    </xf>
    <xf numFmtId="0" fontId="38" fillId="0" borderId="170" xfId="0" applyFont="1" applyBorder="1" applyAlignment="1" applyProtection="1">
      <alignment horizontal="center" vertical="top"/>
      <protection hidden="1"/>
    </xf>
    <xf numFmtId="0" fontId="38" fillId="0" borderId="176" xfId="0" applyFont="1" applyBorder="1" applyAlignment="1" applyProtection="1">
      <alignment horizontal="center" vertical="top"/>
      <protection hidden="1"/>
    </xf>
    <xf numFmtId="0" fontId="38" fillId="0" borderId="136" xfId="0" applyFont="1" applyBorder="1" applyAlignment="1" applyProtection="1">
      <alignment horizontal="center" vertical="top"/>
      <protection hidden="1"/>
    </xf>
    <xf numFmtId="0" fontId="38" fillId="0" borderId="178" xfId="0" applyFont="1" applyBorder="1" applyAlignment="1" applyProtection="1">
      <alignment horizontal="center" vertical="top"/>
      <protection hidden="1"/>
    </xf>
    <xf numFmtId="0" fontId="38" fillId="0" borderId="135" xfId="0" applyFont="1" applyBorder="1" applyAlignment="1" applyProtection="1">
      <alignment horizontal="center" vertical="top"/>
      <protection hidden="1"/>
    </xf>
    <xf numFmtId="0" fontId="38" fillId="0" borderId="179" xfId="0" applyFont="1" applyBorder="1" applyAlignment="1" applyProtection="1">
      <alignment horizontal="center" vertical="top"/>
      <protection hidden="1"/>
    </xf>
    <xf numFmtId="0" fontId="2" fillId="0" borderId="55" xfId="0" applyFont="1" applyBorder="1" applyAlignment="1" applyProtection="1">
      <alignment horizontal="center" vertical="center"/>
      <protection hidden="1"/>
    </xf>
    <xf numFmtId="0" fontId="2" fillId="0" borderId="47" xfId="0" applyFont="1" applyBorder="1" applyAlignment="1" applyProtection="1">
      <alignment horizontal="center" vertical="center"/>
      <protection hidden="1"/>
    </xf>
    <xf numFmtId="0" fontId="2" fillId="0" borderId="60" xfId="0" applyFont="1" applyBorder="1" applyAlignment="1" applyProtection="1">
      <alignment horizontal="center" vertical="center"/>
      <protection hidden="1"/>
    </xf>
    <xf numFmtId="0" fontId="14" fillId="0" borderId="148" xfId="0" applyFont="1" applyBorder="1" applyAlignment="1" applyProtection="1">
      <alignment horizontal="center" vertical="center" textRotation="135"/>
      <protection hidden="1"/>
    </xf>
    <xf numFmtId="0" fontId="14" fillId="0" borderId="142" xfId="0" applyFont="1" applyBorder="1" applyAlignment="1" applyProtection="1">
      <alignment horizontal="center" vertical="center" textRotation="135"/>
      <protection hidden="1"/>
    </xf>
    <xf numFmtId="0" fontId="14" fillId="0" borderId="149" xfId="0" applyFont="1" applyBorder="1" applyAlignment="1" applyProtection="1">
      <alignment horizontal="center" vertical="center" textRotation="135"/>
      <protection hidden="1"/>
    </xf>
    <xf numFmtId="0" fontId="14" fillId="0" borderId="150" xfId="0" applyFont="1" applyBorder="1" applyAlignment="1" applyProtection="1">
      <alignment horizontal="center" vertical="center" textRotation="135"/>
      <protection hidden="1"/>
    </xf>
    <xf numFmtId="0" fontId="14" fillId="0" borderId="0" xfId="0" applyFont="1" applyAlignment="1" applyProtection="1">
      <alignment horizontal="center" vertical="center" textRotation="135"/>
      <protection hidden="1"/>
    </xf>
    <xf numFmtId="0" fontId="14" fillId="0" borderId="151" xfId="0" applyFont="1" applyBorder="1" applyAlignment="1" applyProtection="1">
      <alignment horizontal="center" vertical="center" textRotation="135"/>
      <protection hidden="1"/>
    </xf>
    <xf numFmtId="0" fontId="7" fillId="0" borderId="49" xfId="0" applyFont="1" applyBorder="1" applyAlignment="1" applyProtection="1">
      <alignment horizontal="center" vertical="center"/>
      <protection hidden="1"/>
    </xf>
    <xf numFmtId="0" fontId="7" fillId="0" borderId="47" xfId="0" applyFont="1" applyBorder="1" applyAlignment="1" applyProtection="1">
      <alignment horizontal="center" vertical="center"/>
      <protection hidden="1"/>
    </xf>
    <xf numFmtId="0" fontId="7" fillId="0" borderId="50" xfId="0" applyFont="1" applyBorder="1" applyAlignment="1" applyProtection="1">
      <alignment horizontal="center" vertical="center"/>
      <protection hidden="1"/>
    </xf>
    <xf numFmtId="0" fontId="9" fillId="0" borderId="49" xfId="0" applyFont="1" applyBorder="1" applyAlignment="1" applyProtection="1">
      <alignment horizontal="center" vertical="center" wrapText="1"/>
      <protection hidden="1"/>
    </xf>
    <xf numFmtId="0" fontId="9" fillId="0" borderId="47" xfId="0" applyFont="1" applyBorder="1" applyAlignment="1" applyProtection="1">
      <alignment horizontal="center" vertical="center" wrapText="1"/>
      <protection hidden="1"/>
    </xf>
    <xf numFmtId="0" fontId="9" fillId="0" borderId="60" xfId="0" applyFont="1" applyBorder="1" applyAlignment="1" applyProtection="1">
      <alignment horizontal="center" vertical="center" wrapText="1"/>
      <protection hidden="1"/>
    </xf>
    <xf numFmtId="0" fontId="2" fillId="15" borderId="52" xfId="0" applyFont="1" applyFill="1" applyBorder="1" applyAlignment="1" applyProtection="1">
      <alignment horizontal="center" vertical="center"/>
      <protection hidden="1"/>
    </xf>
    <xf numFmtId="0" fontId="2" fillId="15" borderId="53" xfId="0" applyFont="1" applyFill="1" applyBorder="1" applyAlignment="1" applyProtection="1">
      <alignment horizontal="center" vertical="center"/>
      <protection hidden="1"/>
    </xf>
    <xf numFmtId="0" fontId="2" fillId="15" borderId="54" xfId="0" applyFont="1" applyFill="1" applyBorder="1" applyAlignment="1" applyProtection="1">
      <alignment horizontal="center" vertical="center"/>
      <protection hidden="1"/>
    </xf>
    <xf numFmtId="0" fontId="38" fillId="0" borderId="92" xfId="0" applyFont="1" applyBorder="1" applyAlignment="1" applyProtection="1">
      <alignment horizontal="center" vertical="top"/>
      <protection hidden="1"/>
    </xf>
    <xf numFmtId="0" fontId="38" fillId="0" borderId="91" xfId="0" applyFont="1" applyBorder="1" applyAlignment="1" applyProtection="1">
      <alignment horizontal="center" vertical="top"/>
      <protection hidden="1"/>
    </xf>
    <xf numFmtId="0" fontId="38" fillId="0" borderId="153" xfId="0" applyFont="1" applyBorder="1" applyAlignment="1" applyProtection="1">
      <alignment horizontal="center" vertical="top"/>
      <protection hidden="1"/>
    </xf>
    <xf numFmtId="0" fontId="38" fillId="0" borderId="110" xfId="0" applyFont="1" applyBorder="1" applyAlignment="1" applyProtection="1">
      <alignment horizontal="center" vertical="top"/>
      <protection hidden="1"/>
    </xf>
    <xf numFmtId="0" fontId="38" fillId="0" borderId="133" xfId="0" applyFont="1" applyBorder="1" applyAlignment="1" applyProtection="1">
      <alignment horizontal="center" vertical="top"/>
      <protection hidden="1"/>
    </xf>
    <xf numFmtId="0" fontId="38" fillId="0" borderId="57" xfId="0" applyFont="1" applyBorder="1" applyAlignment="1" applyProtection="1">
      <alignment horizontal="center" vertical="top"/>
      <protection hidden="1"/>
    </xf>
    <xf numFmtId="0" fontId="38" fillId="0" borderId="56" xfId="0" applyFont="1" applyBorder="1" applyAlignment="1" applyProtection="1">
      <alignment horizontal="center" vertical="top"/>
      <protection hidden="1"/>
    </xf>
    <xf numFmtId="0" fontId="38" fillId="0" borderId="111" xfId="0" applyFont="1" applyBorder="1" applyAlignment="1" applyProtection="1">
      <alignment horizontal="center" vertical="top"/>
      <protection hidden="1"/>
    </xf>
    <xf numFmtId="0" fontId="38" fillId="0" borderId="112" xfId="0" applyFont="1" applyBorder="1" applyAlignment="1" applyProtection="1">
      <alignment horizontal="center" vertical="top"/>
      <protection hidden="1"/>
    </xf>
    <xf numFmtId="0" fontId="38" fillId="0" borderId="113" xfId="0" applyFont="1" applyBorder="1" applyAlignment="1" applyProtection="1">
      <alignment horizontal="center" vertical="top"/>
      <protection hidden="1"/>
    </xf>
    <xf numFmtId="0" fontId="38" fillId="0" borderId="103" xfId="0" applyFont="1" applyBorder="1" applyAlignment="1" applyProtection="1">
      <alignment horizontal="center" vertical="top"/>
      <protection hidden="1"/>
    </xf>
    <xf numFmtId="0" fontId="38" fillId="0" borderId="90" xfId="0" applyFont="1" applyBorder="1" applyAlignment="1" applyProtection="1">
      <alignment horizontal="center" vertical="top"/>
      <protection hidden="1"/>
    </xf>
    <xf numFmtId="0" fontId="38" fillId="0" borderId="128" xfId="0" applyFont="1" applyBorder="1" applyAlignment="1" applyProtection="1">
      <alignment horizontal="center" vertical="top"/>
      <protection hidden="1"/>
    </xf>
    <xf numFmtId="0" fontId="38" fillId="0" borderId="129" xfId="0" applyFont="1" applyBorder="1" applyAlignment="1" applyProtection="1">
      <alignment horizontal="center" vertical="top"/>
      <protection hidden="1"/>
    </xf>
    <xf numFmtId="0" fontId="38" fillId="0" borderId="130" xfId="0" applyFont="1" applyBorder="1" applyAlignment="1" applyProtection="1">
      <alignment horizontal="center" vertical="top"/>
      <protection hidden="1"/>
    </xf>
    <xf numFmtId="177" fontId="9" fillId="3" borderId="5" xfId="0" applyNumberFormat="1" applyFont="1" applyFill="1" applyBorder="1" applyAlignment="1" applyProtection="1">
      <alignment horizontal="center" vertical="center"/>
      <protection hidden="1"/>
    </xf>
    <xf numFmtId="0" fontId="33" fillId="0" borderId="26" xfId="0" applyFont="1" applyBorder="1" applyAlignment="1" applyProtection="1">
      <alignment horizontal="center" vertical="center"/>
      <protection hidden="1"/>
    </xf>
    <xf numFmtId="0" fontId="11" fillId="0" borderId="0" xfId="0" applyFont="1" applyAlignment="1" applyProtection="1">
      <alignment horizontal="center"/>
      <protection hidden="1"/>
    </xf>
    <xf numFmtId="177" fontId="9" fillId="3" borderId="2" xfId="0" applyNumberFormat="1" applyFont="1" applyFill="1" applyBorder="1" applyAlignment="1" applyProtection="1">
      <alignment horizontal="center" vertical="center"/>
      <protection hidden="1"/>
    </xf>
    <xf numFmtId="184" fontId="9" fillId="3" borderId="3" xfId="0" applyNumberFormat="1" applyFont="1" applyFill="1" applyBorder="1" applyAlignment="1" applyProtection="1">
      <alignment horizontal="center" vertical="center"/>
      <protection hidden="1"/>
    </xf>
    <xf numFmtId="0" fontId="38" fillId="0" borderId="105" xfId="0" applyFont="1" applyBorder="1" applyAlignment="1" applyProtection="1">
      <alignment horizontal="center" vertical="top"/>
      <protection hidden="1"/>
    </xf>
    <xf numFmtId="0" fontId="38" fillId="0" borderId="106" xfId="0" applyFont="1" applyBorder="1" applyAlignment="1" applyProtection="1">
      <alignment horizontal="center" vertical="top"/>
      <protection hidden="1"/>
    </xf>
    <xf numFmtId="0" fontId="38" fillId="0" borderId="107" xfId="0" applyFont="1" applyBorder="1" applyAlignment="1" applyProtection="1">
      <alignment horizontal="center" vertical="top"/>
      <protection hidden="1"/>
    </xf>
    <xf numFmtId="0" fontId="38" fillId="0" borderId="125" xfId="0" applyFont="1" applyBorder="1" applyAlignment="1" applyProtection="1">
      <alignment horizontal="center" vertical="top"/>
      <protection hidden="1"/>
    </xf>
    <xf numFmtId="0" fontId="38" fillId="0" borderId="171" xfId="0" applyFont="1" applyBorder="1" applyAlignment="1" applyProtection="1">
      <alignment horizontal="center" vertical="top"/>
      <protection hidden="1"/>
    </xf>
    <xf numFmtId="0" fontId="38" fillId="0" borderId="167" xfId="0" applyFont="1" applyBorder="1" applyAlignment="1" applyProtection="1">
      <alignment horizontal="center" vertical="top"/>
      <protection hidden="1"/>
    </xf>
    <xf numFmtId="0" fontId="38" fillId="0" borderId="168" xfId="0" applyFont="1" applyBorder="1" applyAlignment="1" applyProtection="1">
      <alignment horizontal="center" vertical="top"/>
      <protection hidden="1"/>
    </xf>
    <xf numFmtId="0" fontId="38" fillId="0" borderId="174" xfId="0" applyFont="1" applyBorder="1" applyAlignment="1" applyProtection="1">
      <alignment horizontal="center" vertical="top"/>
      <protection hidden="1"/>
    </xf>
    <xf numFmtId="0" fontId="38" fillId="0" borderId="131" xfId="0" applyFont="1" applyBorder="1" applyAlignment="1" applyProtection="1">
      <alignment horizontal="center" vertical="top"/>
      <protection hidden="1"/>
    </xf>
    <xf numFmtId="0" fontId="38" fillId="0" borderId="155" xfId="0" applyFont="1" applyBorder="1" applyAlignment="1" applyProtection="1">
      <alignment horizontal="center" vertical="top"/>
      <protection hidden="1"/>
    </xf>
    <xf numFmtId="0" fontId="38" fillId="0" borderId="126" xfId="0" applyFont="1" applyBorder="1" applyAlignment="1" applyProtection="1">
      <alignment horizontal="center" vertical="top"/>
      <protection hidden="1"/>
    </xf>
    <xf numFmtId="0" fontId="38" fillId="0" borderId="127" xfId="0" applyFont="1" applyBorder="1" applyAlignment="1" applyProtection="1">
      <alignment horizontal="center" vertical="top"/>
      <protection hidden="1"/>
    </xf>
    <xf numFmtId="0" fontId="38" fillId="0" borderId="152" xfId="0" applyFont="1" applyBorder="1" applyAlignment="1" applyProtection="1">
      <alignment horizontal="center" vertical="top"/>
      <protection hidden="1"/>
    </xf>
    <xf numFmtId="0" fontId="5" fillId="0" borderId="45" xfId="0" applyFont="1" applyBorder="1" applyAlignment="1" applyProtection="1">
      <alignment horizontal="left" vertical="center"/>
      <protection locked="0"/>
    </xf>
    <xf numFmtId="0" fontId="5" fillId="0" borderId="0" xfId="0" applyFont="1" applyAlignment="1" applyProtection="1">
      <alignment horizontal="left" vertical="center"/>
      <protection locked="0"/>
    </xf>
    <xf numFmtId="0" fontId="5" fillId="0" borderId="36" xfId="0" applyFont="1" applyBorder="1" applyAlignment="1" applyProtection="1">
      <alignment horizontal="left" vertical="center"/>
      <protection locked="0"/>
    </xf>
    <xf numFmtId="170" fontId="51" fillId="0" borderId="0" xfId="0" applyNumberFormat="1" applyFont="1" applyAlignment="1" applyProtection="1">
      <alignment horizontal="center" vertical="top"/>
      <protection hidden="1"/>
    </xf>
    <xf numFmtId="0" fontId="51" fillId="0" borderId="1" xfId="0" applyFont="1" applyBorder="1" applyAlignment="1" applyProtection="1">
      <alignment horizontal="center"/>
      <protection hidden="1"/>
    </xf>
    <xf numFmtId="0" fontId="26" fillId="8" borderId="68" xfId="0" applyFont="1" applyFill="1" applyBorder="1" applyAlignment="1" applyProtection="1">
      <alignment horizontal="center" vertical="center"/>
      <protection hidden="1"/>
    </xf>
    <xf numFmtId="0" fontId="26" fillId="8" borderId="62" xfId="0" applyFont="1" applyFill="1" applyBorder="1" applyAlignment="1" applyProtection="1">
      <alignment horizontal="center" vertical="center"/>
      <protection hidden="1"/>
    </xf>
    <xf numFmtId="0" fontId="26" fillId="8" borderId="64" xfId="0" applyFont="1" applyFill="1" applyBorder="1" applyAlignment="1" applyProtection="1">
      <alignment horizontal="center" vertical="center"/>
      <protection hidden="1"/>
    </xf>
    <xf numFmtId="0" fontId="31" fillId="12" borderId="16" xfId="0" applyFont="1" applyFill="1" applyBorder="1" applyAlignment="1" applyProtection="1">
      <alignment horizontal="center" vertical="center"/>
      <protection hidden="1"/>
    </xf>
    <xf numFmtId="0" fontId="31" fillId="12" borderId="32" xfId="0" applyFont="1" applyFill="1" applyBorder="1" applyAlignment="1" applyProtection="1">
      <alignment horizontal="center" vertical="center"/>
      <protection hidden="1"/>
    </xf>
    <xf numFmtId="0" fontId="31" fillId="12" borderId="65" xfId="0" applyFont="1" applyFill="1" applyBorder="1" applyAlignment="1" applyProtection="1">
      <alignment horizontal="center" vertical="center"/>
      <protection hidden="1"/>
    </xf>
    <xf numFmtId="0" fontId="32" fillId="10" borderId="16" xfId="0" applyFont="1" applyFill="1" applyBorder="1" applyAlignment="1" applyProtection="1">
      <alignment horizontal="center" vertical="center"/>
      <protection hidden="1"/>
    </xf>
    <xf numFmtId="0" fontId="32" fillId="10" borderId="32" xfId="0" applyFont="1" applyFill="1" applyBorder="1" applyAlignment="1" applyProtection="1">
      <alignment horizontal="center" vertical="center"/>
      <protection hidden="1"/>
    </xf>
    <xf numFmtId="0" fontId="32" fillId="10" borderId="65" xfId="0" applyFont="1" applyFill="1" applyBorder="1" applyAlignment="1" applyProtection="1">
      <alignment horizontal="center" vertical="center"/>
      <protection hidden="1"/>
    </xf>
    <xf numFmtId="0" fontId="28" fillId="2" borderId="194" xfId="0" applyFont="1" applyFill="1" applyBorder="1" applyAlignment="1" applyProtection="1">
      <alignment horizontal="left" vertical="center"/>
      <protection hidden="1"/>
    </xf>
    <xf numFmtId="0" fontId="28" fillId="2" borderId="13" xfId="0" applyFont="1" applyFill="1" applyBorder="1" applyAlignment="1" applyProtection="1">
      <alignment horizontal="left" vertical="center"/>
      <protection hidden="1"/>
    </xf>
    <xf numFmtId="0" fontId="7" fillId="2" borderId="46" xfId="0" applyFont="1" applyFill="1" applyBorder="1" applyAlignment="1" applyProtection="1">
      <alignment horizontal="left" vertical="center"/>
      <protection hidden="1"/>
    </xf>
    <xf numFmtId="0" fontId="7" fillId="2" borderId="17" xfId="0" applyFont="1" applyFill="1" applyBorder="1" applyAlignment="1" applyProtection="1">
      <alignment horizontal="left" vertical="center"/>
      <protection hidden="1"/>
    </xf>
    <xf numFmtId="169" fontId="14" fillId="2" borderId="0" xfId="0" applyNumberFormat="1" applyFont="1" applyFill="1" applyAlignment="1" applyProtection="1">
      <alignment horizontal="center" vertical="center"/>
      <protection hidden="1"/>
    </xf>
    <xf numFmtId="0" fontId="51" fillId="0" borderId="3" xfId="0" applyFont="1" applyBorder="1" applyAlignment="1" applyProtection="1">
      <alignment horizontal="center"/>
      <protection hidden="1"/>
    </xf>
    <xf numFmtId="184" fontId="7" fillId="3" borderId="3" xfId="0" applyNumberFormat="1" applyFont="1" applyFill="1" applyBorder="1" applyAlignment="1" applyProtection="1">
      <alignment horizontal="center" vertical="center"/>
      <protection hidden="1"/>
    </xf>
    <xf numFmtId="0" fontId="30" fillId="8" borderId="16" xfId="0" applyFont="1" applyFill="1" applyBorder="1" applyAlignment="1" applyProtection="1">
      <alignment horizontal="center" vertical="center"/>
      <protection hidden="1"/>
    </xf>
    <xf numFmtId="0" fontId="30" fillId="8" borderId="32" xfId="0" applyFont="1" applyFill="1" applyBorder="1" applyAlignment="1" applyProtection="1">
      <alignment horizontal="center" vertical="center"/>
      <protection hidden="1"/>
    </xf>
    <xf numFmtId="0" fontId="30" fillId="8" borderId="65" xfId="0" applyFont="1" applyFill="1" applyBorder="1" applyAlignment="1" applyProtection="1">
      <alignment horizontal="center" vertical="center"/>
      <protection hidden="1"/>
    </xf>
    <xf numFmtId="167" fontId="11" fillId="2" borderId="0" xfId="0" applyNumberFormat="1" applyFont="1" applyFill="1" applyAlignment="1" applyProtection="1">
      <alignment horizontal="center"/>
      <protection hidden="1"/>
    </xf>
    <xf numFmtId="0" fontId="5" fillId="0" borderId="2" xfId="0" applyFont="1" applyBorder="1" applyAlignment="1" applyProtection="1">
      <alignment horizontal="center"/>
      <protection hidden="1"/>
    </xf>
    <xf numFmtId="0" fontId="5" fillId="0" borderId="3" xfId="0" applyFont="1" applyBorder="1" applyAlignment="1" applyProtection="1">
      <alignment horizontal="center"/>
      <protection hidden="1"/>
    </xf>
    <xf numFmtId="0" fontId="5" fillId="0" borderId="4" xfId="0" applyFont="1" applyBorder="1" applyAlignment="1" applyProtection="1">
      <alignment horizontal="center"/>
      <protection hidden="1"/>
    </xf>
    <xf numFmtId="0" fontId="5" fillId="2" borderId="143" xfId="0" applyFont="1" applyFill="1" applyBorder="1" applyAlignment="1" applyProtection="1">
      <alignment horizontal="center" vertical="center"/>
      <protection hidden="1"/>
    </xf>
    <xf numFmtId="0" fontId="5" fillId="2" borderId="144" xfId="0" applyFont="1" applyFill="1" applyBorder="1" applyAlignment="1" applyProtection="1">
      <alignment horizontal="center" vertical="center"/>
      <protection hidden="1"/>
    </xf>
    <xf numFmtId="0" fontId="17" fillId="7" borderId="0" xfId="0" applyFont="1" applyFill="1" applyAlignment="1" applyProtection="1">
      <alignment horizontal="center" vertical="center"/>
      <protection hidden="1"/>
    </xf>
    <xf numFmtId="0" fontId="9" fillId="3" borderId="14" xfId="0" applyFont="1" applyFill="1" applyBorder="1" applyAlignment="1" applyProtection="1">
      <alignment horizontal="center" vertical="center"/>
      <protection locked="0"/>
    </xf>
    <xf numFmtId="0" fontId="9" fillId="3" borderId="34" xfId="0" applyFont="1" applyFill="1" applyBorder="1" applyAlignment="1" applyProtection="1">
      <alignment horizontal="center" vertical="center"/>
      <protection locked="0"/>
    </xf>
    <xf numFmtId="0" fontId="9" fillId="3" borderId="12" xfId="0" applyFont="1" applyFill="1" applyBorder="1" applyAlignment="1" applyProtection="1">
      <alignment horizontal="center" vertical="center"/>
      <protection locked="0"/>
    </xf>
    <xf numFmtId="0" fontId="2" fillId="3" borderId="49" xfId="0" applyFont="1" applyFill="1" applyBorder="1" applyAlignment="1" applyProtection="1">
      <alignment horizontal="center"/>
      <protection locked="0" hidden="1"/>
    </xf>
    <xf numFmtId="0" fontId="2" fillId="3" borderId="47" xfId="0" applyFont="1" applyFill="1" applyBorder="1" applyAlignment="1" applyProtection="1">
      <alignment horizontal="center"/>
      <protection locked="0" hidden="1"/>
    </xf>
    <xf numFmtId="0" fontId="2" fillId="3" borderId="50" xfId="0" applyFont="1" applyFill="1" applyBorder="1" applyAlignment="1" applyProtection="1">
      <alignment horizontal="center"/>
      <protection locked="0" hidden="1"/>
    </xf>
    <xf numFmtId="182" fontId="9" fillId="3" borderId="33" xfId="0" applyNumberFormat="1" applyFont="1" applyFill="1" applyBorder="1" applyAlignment="1" applyProtection="1">
      <alignment horizontal="center" vertical="center"/>
      <protection locked="0" hidden="1"/>
    </xf>
    <xf numFmtId="182" fontId="9" fillId="3" borderId="12" xfId="0" applyNumberFormat="1" applyFont="1" applyFill="1" applyBorder="1" applyAlignment="1" applyProtection="1">
      <alignment horizontal="center" vertical="center"/>
      <protection locked="0" hidden="1"/>
    </xf>
    <xf numFmtId="49" fontId="9" fillId="3" borderId="46" xfId="0" applyNumberFormat="1" applyFont="1" applyFill="1" applyBorder="1" applyAlignment="1" applyProtection="1">
      <alignment horizontal="center" vertical="center"/>
      <protection locked="0"/>
    </xf>
    <xf numFmtId="49" fontId="9" fillId="3" borderId="32" xfId="0" applyNumberFormat="1" applyFont="1" applyFill="1" applyBorder="1" applyAlignment="1" applyProtection="1">
      <alignment horizontal="center" vertical="center"/>
      <protection locked="0"/>
    </xf>
    <xf numFmtId="49" fontId="9" fillId="3" borderId="17" xfId="0" applyNumberFormat="1" applyFont="1" applyFill="1" applyBorder="1" applyAlignment="1" applyProtection="1">
      <alignment horizontal="center" vertical="center"/>
      <protection locked="0"/>
    </xf>
    <xf numFmtId="0" fontId="17" fillId="7" borderId="0" xfId="0" applyFont="1" applyFill="1" applyAlignment="1" applyProtection="1">
      <alignment horizontal="left" vertical="center"/>
      <protection hidden="1"/>
    </xf>
    <xf numFmtId="0" fontId="9" fillId="3" borderId="33" xfId="0" applyFont="1" applyFill="1" applyBorder="1" applyAlignment="1" applyProtection="1">
      <alignment horizontal="center" vertical="center"/>
      <protection locked="0" hidden="1"/>
    </xf>
    <xf numFmtId="0" fontId="9" fillId="3" borderId="12" xfId="0" applyFont="1" applyFill="1" applyBorder="1" applyAlignment="1" applyProtection="1">
      <alignment horizontal="center" vertical="center"/>
      <protection locked="0" hidden="1"/>
    </xf>
    <xf numFmtId="0" fontId="5" fillId="0" borderId="6" xfId="0" applyFont="1" applyBorder="1" applyAlignment="1" applyProtection="1">
      <alignment horizontal="center"/>
      <protection hidden="1"/>
    </xf>
    <xf numFmtId="0" fontId="44" fillId="0" borderId="3" xfId="0" applyFont="1" applyBorder="1" applyAlignment="1" applyProtection="1">
      <alignment horizontal="center" vertical="center"/>
      <protection hidden="1"/>
    </xf>
    <xf numFmtId="0" fontId="18" fillId="3" borderId="33" xfId="0" applyFont="1" applyFill="1" applyBorder="1" applyAlignment="1" applyProtection="1">
      <alignment horizontal="center" vertical="center" wrapText="1"/>
      <protection hidden="1"/>
    </xf>
    <xf numFmtId="0" fontId="18" fillId="3" borderId="35" xfId="0" applyFont="1" applyFill="1" applyBorder="1" applyAlignment="1" applyProtection="1">
      <alignment horizontal="center" vertical="center" wrapText="1"/>
      <protection hidden="1"/>
    </xf>
    <xf numFmtId="0" fontId="5" fillId="0" borderId="5" xfId="0" applyFont="1" applyBorder="1" applyAlignment="1" applyProtection="1">
      <alignment horizontal="left" vertical="center"/>
      <protection locked="0"/>
    </xf>
    <xf numFmtId="0" fontId="5" fillId="0" borderId="6" xfId="0" applyFont="1" applyBorder="1" applyAlignment="1" applyProtection="1">
      <alignment horizontal="left" vertical="center"/>
      <protection locked="0"/>
    </xf>
    <xf numFmtId="0" fontId="5" fillId="0" borderId="7" xfId="0" applyFont="1" applyBorder="1" applyAlignment="1" applyProtection="1">
      <alignment horizontal="left" vertical="center"/>
      <protection locked="0"/>
    </xf>
    <xf numFmtId="167" fontId="11" fillId="2" borderId="6" xfId="0" applyNumberFormat="1" applyFont="1" applyFill="1" applyBorder="1" applyAlignment="1" applyProtection="1">
      <alignment horizontal="center"/>
      <protection hidden="1"/>
    </xf>
    <xf numFmtId="49" fontId="9" fillId="3" borderId="16" xfId="0" applyNumberFormat="1" applyFont="1" applyFill="1" applyBorder="1" applyAlignment="1" applyProtection="1">
      <alignment horizontal="center" vertical="center"/>
      <protection locked="0" hidden="1"/>
    </xf>
    <xf numFmtId="49" fontId="9" fillId="3" borderId="32" xfId="0" applyNumberFormat="1" applyFont="1" applyFill="1" applyBorder="1" applyAlignment="1" applyProtection="1">
      <alignment horizontal="center" vertical="center"/>
      <protection locked="0" hidden="1"/>
    </xf>
    <xf numFmtId="49" fontId="9" fillId="3" borderId="17" xfId="0" applyNumberFormat="1" applyFont="1" applyFill="1" applyBorder="1" applyAlignment="1" applyProtection="1">
      <alignment horizontal="center" vertical="center"/>
      <protection locked="0" hidden="1"/>
    </xf>
    <xf numFmtId="183" fontId="9" fillId="3" borderId="46" xfId="0" applyNumberFormat="1" applyFont="1" applyFill="1" applyBorder="1" applyAlignment="1" applyProtection="1">
      <alignment horizontal="center" vertical="center"/>
      <protection locked="0" hidden="1"/>
    </xf>
    <xf numFmtId="183" fontId="9" fillId="3" borderId="17" xfId="0" applyNumberFormat="1" applyFont="1" applyFill="1" applyBorder="1" applyAlignment="1" applyProtection="1">
      <alignment horizontal="center" vertical="center"/>
      <protection locked="0" hidden="1"/>
    </xf>
    <xf numFmtId="0" fontId="16" fillId="2" borderId="37" xfId="0" applyFont="1" applyFill="1" applyBorder="1" applyAlignment="1" applyProtection="1">
      <alignment horizontal="center" vertical="center"/>
      <protection hidden="1"/>
    </xf>
    <xf numFmtId="0" fontId="16" fillId="2" borderId="39" xfId="0" applyFont="1" applyFill="1" applyBorder="1" applyAlignment="1" applyProtection="1">
      <alignment horizontal="center" vertical="center"/>
      <protection hidden="1"/>
    </xf>
    <xf numFmtId="0" fontId="16" fillId="2" borderId="38" xfId="0" applyFont="1" applyFill="1" applyBorder="1" applyAlignment="1" applyProtection="1">
      <alignment horizontal="center" vertical="center"/>
      <protection hidden="1"/>
    </xf>
    <xf numFmtId="0" fontId="25" fillId="13" borderId="63" xfId="0" applyFont="1" applyFill="1" applyBorder="1" applyAlignment="1" applyProtection="1">
      <alignment horizontal="center" vertical="center"/>
      <protection hidden="1"/>
    </xf>
    <xf numFmtId="0" fontId="25" fillId="13" borderId="62" xfId="0" applyFont="1" applyFill="1" applyBorder="1" applyAlignment="1" applyProtection="1">
      <alignment horizontal="center" vertical="center"/>
      <protection hidden="1"/>
    </xf>
    <xf numFmtId="0" fontId="25" fillId="13" borderId="64" xfId="0" applyFont="1" applyFill="1" applyBorder="1" applyAlignment="1" applyProtection="1">
      <alignment horizontal="center" vertical="center"/>
      <protection hidden="1"/>
    </xf>
    <xf numFmtId="0" fontId="5" fillId="0" borderId="6" xfId="0" applyFont="1" applyBorder="1" applyAlignment="1" applyProtection="1">
      <alignment horizontal="left"/>
      <protection locked="0"/>
    </xf>
    <xf numFmtId="0" fontId="5" fillId="0" borderId="47" xfId="0" applyFont="1" applyBorder="1" applyAlignment="1" applyProtection="1">
      <alignment horizontal="left"/>
      <protection locked="0"/>
    </xf>
    <xf numFmtId="0" fontId="38" fillId="0" borderId="180" xfId="0" applyFont="1" applyBorder="1" applyAlignment="1" applyProtection="1">
      <alignment horizontal="center" vertical="top"/>
      <protection hidden="1"/>
    </xf>
    <xf numFmtId="0" fontId="38" fillId="0" borderId="121" xfId="0" applyFont="1" applyBorder="1" applyAlignment="1" applyProtection="1">
      <alignment horizontal="center" vertical="top"/>
      <protection hidden="1"/>
    </xf>
    <xf numFmtId="0" fontId="38" fillId="0" borderId="177" xfId="0" applyFont="1" applyBorder="1" applyAlignment="1" applyProtection="1">
      <alignment horizontal="center" vertical="top"/>
      <protection hidden="1"/>
    </xf>
    <xf numFmtId="0" fontId="38" fillId="0" borderId="154" xfId="0" applyFont="1" applyBorder="1" applyAlignment="1" applyProtection="1">
      <alignment horizontal="center" vertical="top"/>
      <protection hidden="1"/>
    </xf>
    <xf numFmtId="0" fontId="38" fillId="0" borderId="160" xfId="0" applyFont="1" applyBorder="1" applyAlignment="1" applyProtection="1">
      <alignment horizontal="center" vertical="top"/>
      <protection hidden="1"/>
    </xf>
    <xf numFmtId="0" fontId="38" fillId="0" borderId="114" xfId="0" applyFont="1" applyBorder="1" applyAlignment="1" applyProtection="1">
      <alignment horizontal="center" vertical="top"/>
      <protection hidden="1"/>
    </xf>
    <xf numFmtId="0" fontId="38" fillId="0" borderId="119" xfId="0" applyFont="1" applyBorder="1" applyAlignment="1" applyProtection="1">
      <alignment horizontal="center" vertical="top"/>
      <protection hidden="1"/>
    </xf>
    <xf numFmtId="0" fontId="38" fillId="0" borderId="117" xfId="0" applyFont="1" applyBorder="1" applyAlignment="1" applyProtection="1">
      <alignment horizontal="center" vertical="top"/>
      <protection hidden="1"/>
    </xf>
    <xf numFmtId="0" fontId="38" fillId="0" borderId="120" xfId="0" applyFont="1" applyBorder="1" applyAlignment="1" applyProtection="1">
      <alignment horizontal="center" vertical="top"/>
      <protection hidden="1"/>
    </xf>
    <xf numFmtId="0" fontId="38" fillId="0" borderId="118" xfId="0" applyFont="1" applyBorder="1" applyAlignment="1" applyProtection="1">
      <alignment horizontal="center" vertical="top"/>
      <protection hidden="1"/>
    </xf>
    <xf numFmtId="0" fontId="38" fillId="0" borderId="116" xfId="0" applyFont="1" applyBorder="1" applyAlignment="1" applyProtection="1">
      <alignment horizontal="center" vertical="top"/>
      <protection hidden="1"/>
    </xf>
    <xf numFmtId="0" fontId="38" fillId="0" borderId="108" xfId="0" applyFont="1" applyBorder="1" applyAlignment="1" applyProtection="1">
      <alignment horizontal="center" vertical="top"/>
      <protection hidden="1"/>
    </xf>
    <xf numFmtId="0" fontId="38" fillId="0" borderId="58" xfId="0" applyFont="1" applyBorder="1" applyAlignment="1" applyProtection="1">
      <alignment horizontal="center" vertical="top"/>
      <protection hidden="1"/>
    </xf>
    <xf numFmtId="0" fontId="38" fillId="0" borderId="104" xfId="0" applyFont="1" applyBorder="1" applyAlignment="1" applyProtection="1">
      <alignment horizontal="center" vertical="top"/>
      <protection hidden="1"/>
    </xf>
    <xf numFmtId="0" fontId="38" fillId="0" borderId="109" xfId="0" applyFont="1" applyBorder="1" applyAlignment="1" applyProtection="1">
      <alignment horizontal="center" vertical="top"/>
      <protection hidden="1"/>
    </xf>
    <xf numFmtId="0" fontId="38" fillId="0" borderId="132" xfId="0" applyFont="1" applyBorder="1" applyAlignment="1" applyProtection="1">
      <alignment horizontal="center" vertical="top"/>
      <protection hidden="1"/>
    </xf>
    <xf numFmtId="0" fontId="38" fillId="0" borderId="147" xfId="0" applyFont="1" applyBorder="1" applyAlignment="1" applyProtection="1">
      <alignment horizontal="center" vertical="top"/>
      <protection hidden="1"/>
    </xf>
    <xf numFmtId="0" fontId="38" fillId="0" borderId="115" xfId="0" applyFont="1" applyBorder="1" applyAlignment="1" applyProtection="1">
      <alignment horizontal="center" vertical="top"/>
      <protection hidden="1"/>
    </xf>
    <xf numFmtId="0" fontId="38" fillId="0" borderId="28" xfId="0" applyFont="1" applyBorder="1" applyAlignment="1" applyProtection="1">
      <alignment horizontal="center" vertical="top"/>
      <protection hidden="1"/>
    </xf>
    <xf numFmtId="0" fontId="8" fillId="0" borderId="3" xfId="0" applyFont="1" applyBorder="1" applyAlignment="1" applyProtection="1">
      <alignment horizontal="center" vertical="center"/>
      <protection hidden="1"/>
    </xf>
    <xf numFmtId="0" fontId="8" fillId="2" borderId="0" xfId="0" applyFont="1" applyFill="1" applyAlignment="1" applyProtection="1">
      <alignment horizontal="right" vertical="center"/>
      <protection hidden="1"/>
    </xf>
    <xf numFmtId="0" fontId="7" fillId="0" borderId="55" xfId="0" applyFont="1" applyBorder="1" applyAlignment="1" applyProtection="1">
      <alignment horizontal="center" vertical="center"/>
      <protection hidden="1"/>
    </xf>
    <xf numFmtId="0" fontId="9" fillId="2" borderId="192" xfId="0" applyFont="1" applyFill="1" applyBorder="1" applyAlignment="1" applyProtection="1">
      <alignment horizontal="center" vertical="center"/>
      <protection hidden="1"/>
    </xf>
    <xf numFmtId="0" fontId="9" fillId="2" borderId="70" xfId="0" applyFont="1" applyFill="1" applyBorder="1" applyAlignment="1" applyProtection="1">
      <alignment horizontal="center" vertical="center"/>
      <protection hidden="1"/>
    </xf>
    <xf numFmtId="0" fontId="9" fillId="2" borderId="193" xfId="0" applyFont="1" applyFill="1" applyBorder="1" applyAlignment="1" applyProtection="1">
      <alignment horizontal="center" vertical="center"/>
      <protection hidden="1"/>
    </xf>
    <xf numFmtId="0" fontId="9" fillId="2" borderId="48" xfId="0" applyFont="1" applyFill="1" applyBorder="1" applyAlignment="1" applyProtection="1">
      <alignment horizontal="center" vertical="center"/>
      <protection hidden="1"/>
    </xf>
    <xf numFmtId="0" fontId="27" fillId="2" borderId="194" xfId="0" applyFont="1" applyFill="1" applyBorder="1" applyAlignment="1" applyProtection="1">
      <alignment horizontal="left" vertical="center"/>
      <protection hidden="1"/>
    </xf>
    <xf numFmtId="0" fontId="27" fillId="2" borderId="13" xfId="0" applyFont="1" applyFill="1" applyBorder="1" applyAlignment="1" applyProtection="1">
      <alignment horizontal="left" vertical="center"/>
      <protection hidden="1"/>
    </xf>
    <xf numFmtId="0" fontId="9" fillId="2" borderId="14" xfId="0" applyFont="1" applyFill="1" applyBorder="1" applyAlignment="1" applyProtection="1">
      <alignment horizontal="center" vertical="center"/>
      <protection hidden="1"/>
    </xf>
    <xf numFmtId="0" fontId="9" fillId="2" borderId="16" xfId="0" applyFont="1" applyFill="1" applyBorder="1" applyAlignment="1" applyProtection="1">
      <alignment horizontal="center" vertical="center"/>
      <protection hidden="1"/>
    </xf>
    <xf numFmtId="0" fontId="26" fillId="2" borderId="194" xfId="0" applyFont="1" applyFill="1" applyBorder="1" applyAlignment="1" applyProtection="1">
      <alignment horizontal="left" vertical="center"/>
      <protection hidden="1"/>
    </xf>
    <xf numFmtId="0" fontId="26" fillId="2" borderId="13" xfId="0" applyFont="1" applyFill="1" applyBorder="1" applyAlignment="1" applyProtection="1">
      <alignment horizontal="left" vertical="center"/>
      <protection hidden="1"/>
    </xf>
    <xf numFmtId="49" fontId="5" fillId="0" borderId="47" xfId="0" applyNumberFormat="1" applyFont="1" applyBorder="1" applyAlignment="1" applyProtection="1">
      <alignment horizontal="left"/>
      <protection locked="0"/>
    </xf>
    <xf numFmtId="0" fontId="9" fillId="0" borderId="0" xfId="0" applyFont="1" applyAlignment="1" applyProtection="1">
      <alignment horizontal="center" vertical="center"/>
      <protection hidden="1"/>
    </xf>
    <xf numFmtId="0" fontId="20" fillId="4" borderId="14" xfId="0" applyFont="1" applyFill="1" applyBorder="1" applyAlignment="1" applyProtection="1">
      <alignment horizontal="center" vertical="center" wrapText="1"/>
      <protection hidden="1"/>
    </xf>
    <xf numFmtId="0" fontId="20" fillId="4" borderId="12" xfId="0" applyFont="1" applyFill="1" applyBorder="1" applyAlignment="1" applyProtection="1">
      <alignment horizontal="center" vertical="center" wrapText="1"/>
      <protection hidden="1"/>
    </xf>
    <xf numFmtId="0" fontId="25" fillId="2" borderId="195" xfId="0" applyFont="1" applyFill="1" applyBorder="1" applyAlignment="1" applyProtection="1">
      <alignment horizontal="left" vertical="center"/>
      <protection hidden="1"/>
    </xf>
    <xf numFmtId="0" fontId="25" fillId="2" borderId="19" xfId="0" applyFont="1" applyFill="1" applyBorder="1" applyAlignment="1" applyProtection="1">
      <alignment horizontal="left" vertical="center"/>
      <protection hidden="1"/>
    </xf>
    <xf numFmtId="49" fontId="5" fillId="0" borderId="6" xfId="0" applyNumberFormat="1" applyFont="1" applyBorder="1" applyAlignment="1" applyProtection="1">
      <alignment horizontal="left"/>
      <protection locked="0"/>
    </xf>
    <xf numFmtId="0" fontId="56" fillId="2" borderId="196" xfId="0" applyFont="1" applyFill="1" applyBorder="1" applyAlignment="1" applyProtection="1">
      <alignment horizontal="center" vertical="center"/>
      <protection hidden="1"/>
    </xf>
    <xf numFmtId="0" fontId="37" fillId="2" borderId="196" xfId="0" applyFont="1" applyFill="1" applyBorder="1" applyAlignment="1" applyProtection="1">
      <alignment horizontal="center" vertical="center"/>
      <protection hidden="1"/>
    </xf>
    <xf numFmtId="2" fontId="39" fillId="2" borderId="196" xfId="0" applyNumberFormat="1" applyFont="1" applyFill="1" applyBorder="1" applyAlignment="1" applyProtection="1">
      <alignment horizontal="center" vertical="center"/>
      <protection hidden="1"/>
    </xf>
    <xf numFmtId="2" fontId="37" fillId="2" borderId="196" xfId="0" applyNumberFormat="1" applyFont="1" applyFill="1" applyBorder="1" applyAlignment="1" applyProtection="1">
      <alignment horizontal="center" vertical="center"/>
      <protection hidden="1"/>
    </xf>
    <xf numFmtId="0" fontId="42" fillId="2" borderId="196" xfId="0" applyFont="1" applyFill="1" applyBorder="1" applyAlignment="1" applyProtection="1">
      <alignment horizontal="center" vertical="center"/>
      <protection hidden="1"/>
    </xf>
    <xf numFmtId="0" fontId="44" fillId="2" borderId="196" xfId="0" applyFont="1" applyFill="1" applyBorder="1" applyAlignment="1" applyProtection="1">
      <alignment horizontal="center" vertical="center"/>
      <protection hidden="1"/>
    </xf>
    <xf numFmtId="2" fontId="44" fillId="2" borderId="196" xfId="1" applyNumberFormat="1" applyFont="1" applyFill="1" applyBorder="1" applyAlignment="1" applyProtection="1">
      <alignment horizontal="left" vertical="center" wrapText="1"/>
      <protection hidden="1"/>
    </xf>
    <xf numFmtId="1" fontId="44" fillId="2" borderId="196" xfId="1" applyNumberFormat="1" applyFont="1" applyFill="1" applyBorder="1" applyAlignment="1" applyProtection="1">
      <alignment horizontal="center" vertical="center"/>
      <protection hidden="1"/>
    </xf>
    <xf numFmtId="0" fontId="56" fillId="5" borderId="25" xfId="0" applyFont="1" applyFill="1" applyBorder="1" applyAlignment="1" applyProtection="1">
      <alignment horizontal="center" vertical="center"/>
      <protection hidden="1"/>
    </xf>
    <xf numFmtId="0" fontId="56" fillId="5" borderId="29" xfId="0" applyFont="1" applyFill="1" applyBorder="1" applyAlignment="1" applyProtection="1">
      <alignment horizontal="center" vertical="center"/>
      <protection hidden="1"/>
    </xf>
    <xf numFmtId="0" fontId="56" fillId="5" borderId="30" xfId="0" applyFont="1" applyFill="1" applyBorder="1" applyAlignment="1" applyProtection="1">
      <alignment horizontal="center" vertical="center"/>
      <protection hidden="1"/>
    </xf>
    <xf numFmtId="0" fontId="45" fillId="2" borderId="196" xfId="0" applyFont="1" applyFill="1" applyBorder="1" applyAlignment="1" applyProtection="1">
      <alignment horizontal="center"/>
      <protection hidden="1"/>
    </xf>
    <xf numFmtId="0" fontId="61" fillId="2" borderId="196" xfId="0" applyFont="1" applyFill="1" applyBorder="1" applyAlignment="1" applyProtection="1">
      <alignment horizontal="center" vertical="center"/>
      <protection hidden="1"/>
    </xf>
    <xf numFmtId="0" fontId="45" fillId="2" borderId="196" xfId="0" applyFont="1" applyFill="1" applyBorder="1" applyAlignment="1" applyProtection="1">
      <alignment horizontal="center" vertical="center"/>
      <protection hidden="1"/>
    </xf>
    <xf numFmtId="0" fontId="60" fillId="2" borderId="196" xfId="0" applyFont="1" applyFill="1" applyBorder="1" applyAlignment="1" applyProtection="1">
      <alignment horizontal="center" vertical="center"/>
      <protection hidden="1"/>
    </xf>
    <xf numFmtId="0" fontId="37" fillId="2" borderId="196" xfId="0" applyFont="1" applyFill="1" applyBorder="1" applyAlignment="1" applyProtection="1">
      <alignment horizontal="center"/>
      <protection hidden="1"/>
    </xf>
    <xf numFmtId="0" fontId="39" fillId="0" borderId="24" xfId="0" applyFont="1" applyBorder="1" applyAlignment="1" applyProtection="1">
      <alignment horizontal="center" vertical="center" wrapText="1"/>
      <protection hidden="1"/>
    </xf>
  </cellXfs>
  <cellStyles count="3">
    <cellStyle name="Normal" xfId="0" builtinId="0"/>
    <cellStyle name="Normal 2" xfId="2"/>
    <cellStyle name="Porcentagem" xfId="1" builtinId="5"/>
  </cellStyles>
  <dxfs count="163">
    <dxf>
      <fill>
        <patternFill>
          <bgColor rgb="FFFFC000"/>
        </patternFill>
      </fill>
    </dxf>
    <dxf>
      <fill>
        <patternFill>
          <bgColor rgb="FF00B050"/>
        </patternFill>
      </fill>
    </dxf>
    <dxf>
      <fill>
        <patternFill>
          <bgColor rgb="FF9F5FCF"/>
        </patternFill>
      </fill>
    </dxf>
    <dxf>
      <fill>
        <patternFill>
          <bgColor rgb="FFFF0000"/>
        </patternFill>
      </fill>
      <border>
        <left/>
        <right/>
        <top/>
        <bottom/>
      </border>
    </dxf>
    <dxf>
      <fill>
        <patternFill>
          <bgColor rgb="FFFFC000"/>
        </patternFill>
      </fill>
    </dxf>
    <dxf>
      <fill>
        <patternFill>
          <bgColor rgb="FF00B0F0"/>
        </patternFill>
      </fill>
      <border>
        <left/>
        <right/>
        <top/>
        <bottom/>
      </border>
    </dxf>
    <dxf>
      <fill>
        <patternFill>
          <bgColor rgb="FFFFC000"/>
        </patternFill>
      </fill>
    </dxf>
    <dxf>
      <fill>
        <patternFill>
          <bgColor rgb="FF9F5FCF"/>
        </patternFill>
      </fill>
    </dxf>
    <dxf>
      <fill>
        <patternFill>
          <bgColor rgb="FFFF0000"/>
        </patternFill>
      </fill>
      <border>
        <left/>
        <right/>
        <top/>
        <bottom/>
      </border>
    </dxf>
    <dxf>
      <fill>
        <patternFill>
          <bgColor rgb="FF00B050"/>
        </patternFill>
      </fill>
    </dxf>
    <dxf>
      <font>
        <color theme="0"/>
      </font>
      <fill>
        <patternFill>
          <bgColor theme="0"/>
        </patternFill>
      </fill>
    </dxf>
    <dxf>
      <fill>
        <patternFill>
          <bgColor rgb="FFFF0000"/>
        </patternFill>
      </fill>
    </dxf>
    <dxf>
      <fill>
        <patternFill>
          <bgColor theme="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strike val="0"/>
        <color theme="1"/>
      </font>
      <numFmt numFmtId="0" formatCode="General"/>
      <fill>
        <patternFill>
          <bgColor theme="5" tint="0.39994506668294322"/>
        </patternFill>
      </fill>
    </dxf>
    <dxf>
      <fill>
        <patternFill>
          <bgColor rgb="FFFFFF00"/>
        </patternFill>
      </fill>
    </dxf>
    <dxf>
      <fill>
        <patternFill>
          <bgColor rgb="FFFF0000"/>
        </patternFill>
      </fill>
    </dxf>
    <dxf>
      <fill>
        <patternFill>
          <bgColor rgb="FF00B050"/>
        </patternFill>
      </fill>
    </dxf>
    <dxf>
      <fill>
        <patternFill>
          <bgColor rgb="FFFFC000"/>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50"/>
        </patternFill>
      </fill>
    </dxf>
    <dxf>
      <fill>
        <patternFill>
          <bgColor rgb="FFFFC000"/>
        </patternFill>
      </fill>
    </dxf>
    <dxf>
      <fill>
        <patternFill>
          <bgColor theme="5" tint="0.39994506668294322"/>
        </patternFill>
      </fill>
    </dxf>
    <dxf>
      <fill>
        <patternFill>
          <bgColor rgb="FF00B050"/>
        </patternFill>
      </fill>
    </dxf>
    <dxf>
      <fill>
        <patternFill>
          <bgColor rgb="FFFFC000"/>
        </patternFill>
      </fill>
    </dxf>
    <dxf>
      <fill>
        <patternFill>
          <bgColor theme="5" tint="0.39994506668294322"/>
        </patternFill>
      </fill>
    </dxf>
    <dxf>
      <fill>
        <patternFill>
          <bgColor rgb="FF00B050"/>
        </patternFill>
      </fill>
    </dxf>
    <dxf>
      <fill>
        <patternFill>
          <bgColor rgb="FFFFC000"/>
        </patternFill>
      </fill>
    </dxf>
    <dxf>
      <fill>
        <patternFill>
          <bgColor theme="5" tint="0.39994506668294322"/>
        </patternFill>
      </fill>
    </dxf>
    <dxf>
      <fill>
        <patternFill>
          <bgColor rgb="FF00B050"/>
        </patternFill>
      </fill>
    </dxf>
    <dxf>
      <fill>
        <patternFill>
          <bgColor rgb="FFFFC000"/>
        </patternFill>
      </fill>
    </dxf>
    <dxf>
      <fill>
        <patternFill>
          <bgColor theme="5" tint="0.39994506668294322"/>
        </patternFill>
      </fill>
    </dxf>
    <dxf>
      <fill>
        <patternFill>
          <bgColor rgb="FF00B050"/>
        </patternFill>
      </fill>
    </dxf>
    <dxf>
      <fill>
        <patternFill>
          <bgColor rgb="FFFFC000"/>
        </patternFill>
      </fill>
    </dxf>
    <dxf>
      <fill>
        <patternFill>
          <bgColor theme="5" tint="0.39994506668294322"/>
        </patternFill>
      </fill>
    </dxf>
    <dxf>
      <fill>
        <patternFill>
          <bgColor rgb="FF00B050"/>
        </patternFill>
      </fill>
    </dxf>
    <dxf>
      <fill>
        <patternFill>
          <bgColor rgb="FFFFC000"/>
        </patternFill>
      </fill>
    </dxf>
    <dxf>
      <fill>
        <patternFill>
          <bgColor theme="5" tint="0.39994506668294322"/>
        </patternFill>
      </fill>
    </dxf>
    <dxf>
      <fill>
        <patternFill>
          <bgColor rgb="FF00B050"/>
        </patternFill>
      </fill>
    </dxf>
    <dxf>
      <fill>
        <patternFill>
          <bgColor rgb="FFFFC000"/>
        </patternFill>
      </fill>
    </dxf>
    <dxf>
      <fill>
        <patternFill>
          <bgColor theme="5" tint="0.39994506668294322"/>
        </patternFill>
      </fill>
    </dxf>
    <dxf>
      <fill>
        <patternFill>
          <bgColor rgb="FF00B050"/>
        </patternFill>
      </fill>
    </dxf>
    <dxf>
      <fill>
        <patternFill>
          <bgColor rgb="FFFFC000"/>
        </patternFill>
      </fill>
    </dxf>
    <dxf>
      <fill>
        <patternFill>
          <bgColor theme="5" tint="0.39994506668294322"/>
        </patternFill>
      </fill>
    </dxf>
    <dxf>
      <fill>
        <patternFill>
          <bgColor rgb="FF00B050"/>
        </patternFill>
      </fill>
    </dxf>
    <dxf>
      <fill>
        <patternFill>
          <bgColor rgb="FFFFC000"/>
        </patternFill>
      </fill>
    </dxf>
    <dxf>
      <fill>
        <patternFill>
          <bgColor theme="5" tint="0.39994506668294322"/>
        </patternFill>
      </fill>
    </dxf>
    <dxf>
      <fill>
        <patternFill>
          <bgColor rgb="FF00B050"/>
        </patternFill>
      </fill>
    </dxf>
    <dxf>
      <fill>
        <patternFill>
          <bgColor rgb="FFFFC000"/>
        </patternFill>
      </fill>
    </dxf>
    <dxf>
      <fill>
        <patternFill>
          <bgColor theme="5" tint="0.39994506668294322"/>
        </patternFill>
      </fill>
    </dxf>
    <dxf>
      <fill>
        <patternFill>
          <bgColor rgb="FF00B050"/>
        </patternFill>
      </fill>
    </dxf>
    <dxf>
      <fill>
        <patternFill>
          <bgColor rgb="FFFFC000"/>
        </patternFill>
      </fill>
    </dxf>
    <dxf>
      <fill>
        <patternFill>
          <bgColor theme="5" tint="0.39994506668294322"/>
        </patternFill>
      </fill>
    </dxf>
    <dxf>
      <fill>
        <patternFill>
          <bgColor rgb="FF00B050"/>
        </patternFill>
      </fill>
    </dxf>
    <dxf>
      <fill>
        <patternFill>
          <bgColor rgb="FFFFC000"/>
        </patternFill>
      </fill>
    </dxf>
    <dxf>
      <fill>
        <patternFill>
          <bgColor theme="5" tint="0.39994506668294322"/>
        </patternFill>
      </fill>
    </dxf>
    <dxf>
      <fill>
        <patternFill>
          <bgColor rgb="FF00B050"/>
        </patternFill>
      </fill>
    </dxf>
    <dxf>
      <fill>
        <patternFill>
          <bgColor rgb="FFFFC000"/>
        </patternFill>
      </fill>
    </dxf>
    <dxf>
      <fill>
        <patternFill>
          <bgColor theme="5" tint="0.39994506668294322"/>
        </patternFill>
      </fill>
    </dxf>
    <dxf>
      <fill>
        <patternFill>
          <bgColor rgb="FF00B050"/>
        </patternFill>
      </fill>
    </dxf>
    <dxf>
      <fill>
        <patternFill>
          <bgColor rgb="FFFFC000"/>
        </patternFill>
      </fill>
    </dxf>
    <dxf>
      <fill>
        <patternFill>
          <bgColor theme="5" tint="0.39994506668294322"/>
        </patternFill>
      </fill>
    </dxf>
    <dxf>
      <fill>
        <patternFill>
          <bgColor rgb="FF9F5FCF"/>
        </patternFill>
      </fill>
    </dxf>
    <dxf>
      <fill>
        <patternFill>
          <bgColor rgb="FFFF0000"/>
        </patternFill>
      </fill>
      <border>
        <left/>
        <right/>
        <top/>
        <bottom/>
      </border>
    </dxf>
    <dxf>
      <fill>
        <patternFill>
          <bgColor rgb="FFFFC000"/>
        </patternFill>
      </fill>
    </dxf>
    <dxf>
      <fill>
        <patternFill>
          <bgColor rgb="FF00B050"/>
        </patternFill>
      </fill>
    </dxf>
    <dxf>
      <fill>
        <patternFill>
          <bgColor rgb="FF00B0F0"/>
        </patternFill>
      </fill>
      <border>
        <left/>
        <right/>
        <top/>
        <bottom/>
      </border>
    </dxf>
    <dxf>
      <fill>
        <patternFill>
          <bgColor rgb="FFFF0000"/>
        </patternFill>
      </fill>
    </dxf>
    <dxf>
      <fill>
        <patternFill>
          <bgColor theme="5" tint="-0.24994659260841701"/>
        </patternFill>
      </fill>
    </dxf>
    <dxf>
      <fill>
        <patternFill>
          <bgColor theme="7" tint="-0.24994659260841701"/>
        </patternFill>
      </fill>
    </dxf>
    <dxf>
      <fill>
        <patternFill>
          <bgColor theme="7" tint="0.39994506668294322"/>
        </patternFill>
      </fill>
    </dxf>
    <dxf>
      <fill>
        <patternFill>
          <bgColor theme="9" tint="0.39994506668294322"/>
        </patternFill>
      </fill>
    </dxf>
    <dxf>
      <fill>
        <patternFill>
          <bgColor rgb="FFFF0000"/>
        </patternFill>
      </fill>
    </dxf>
    <dxf>
      <fill>
        <patternFill>
          <bgColor theme="5" tint="-0.24994659260841701"/>
        </patternFill>
      </fill>
    </dxf>
    <dxf>
      <fill>
        <patternFill>
          <bgColor theme="7" tint="-0.24994659260841701"/>
        </patternFill>
      </fill>
    </dxf>
    <dxf>
      <fill>
        <patternFill>
          <bgColor theme="7" tint="0.39994506668294322"/>
        </patternFill>
      </fill>
    </dxf>
    <dxf>
      <fill>
        <patternFill>
          <bgColor theme="9" tint="0.39994506668294322"/>
        </patternFill>
      </fill>
    </dxf>
    <dxf>
      <fill>
        <patternFill>
          <bgColor rgb="FFFF0000"/>
        </patternFill>
      </fill>
    </dxf>
    <dxf>
      <fill>
        <patternFill>
          <bgColor theme="5" tint="-0.24994659260841701"/>
        </patternFill>
      </fill>
    </dxf>
    <dxf>
      <fill>
        <patternFill>
          <bgColor theme="7" tint="-0.24994659260841701"/>
        </patternFill>
      </fill>
    </dxf>
    <dxf>
      <fill>
        <patternFill>
          <bgColor theme="7" tint="0.39994506668294322"/>
        </patternFill>
      </fill>
    </dxf>
    <dxf>
      <fill>
        <patternFill>
          <bgColor theme="9" tint="0.39994506668294322"/>
        </patternFill>
      </fill>
    </dxf>
    <dxf>
      <fill>
        <patternFill>
          <bgColor rgb="FFFF0000"/>
        </patternFill>
      </fill>
    </dxf>
    <dxf>
      <fill>
        <patternFill>
          <bgColor theme="5" tint="-0.24994659260841701"/>
        </patternFill>
      </fill>
    </dxf>
    <dxf>
      <fill>
        <patternFill>
          <bgColor theme="7" tint="-0.24994659260841701"/>
        </patternFill>
      </fill>
    </dxf>
    <dxf>
      <fill>
        <patternFill>
          <bgColor theme="7" tint="0.39994506668294322"/>
        </patternFill>
      </fill>
    </dxf>
    <dxf>
      <fill>
        <patternFill>
          <bgColor theme="9" tint="0.39994506668294322"/>
        </patternFill>
      </fill>
    </dxf>
    <dxf>
      <fill>
        <patternFill>
          <bgColor rgb="FFFF0000"/>
        </patternFill>
      </fill>
    </dxf>
    <dxf>
      <fill>
        <patternFill>
          <bgColor theme="5" tint="-0.24994659260841701"/>
        </patternFill>
      </fill>
    </dxf>
    <dxf>
      <fill>
        <patternFill>
          <bgColor theme="7" tint="-0.24994659260841701"/>
        </patternFill>
      </fill>
    </dxf>
    <dxf>
      <fill>
        <patternFill>
          <bgColor theme="7" tint="0.59996337778862885"/>
        </patternFill>
      </fill>
    </dxf>
    <dxf>
      <fill>
        <patternFill>
          <bgColor theme="9" tint="0.39994506668294322"/>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F0"/>
        </patternFill>
      </fill>
    </dxf>
    <dxf>
      <fill>
        <patternFill>
          <bgColor rgb="FF00B0F0"/>
        </patternFill>
      </fill>
      <border>
        <left/>
        <right/>
        <top/>
        <bottom/>
      </border>
    </dxf>
    <dxf>
      <fill>
        <patternFill>
          <bgColor rgb="FF00B0F0"/>
        </patternFill>
      </fill>
      <border>
        <left/>
        <right/>
        <top/>
        <bottom/>
      </border>
    </dxf>
    <dxf>
      <fill>
        <patternFill>
          <bgColor rgb="FF00B0F0"/>
        </patternFill>
      </fill>
    </dxf>
    <dxf>
      <fill>
        <patternFill>
          <bgColor rgb="FF00B0F0"/>
        </patternFill>
      </fill>
    </dxf>
    <dxf>
      <font>
        <b/>
        <i val="0"/>
      </font>
      <fill>
        <patternFill patternType="solid">
          <fgColor auto="1"/>
          <bgColor rgb="FFF4D9B2"/>
        </patternFill>
      </fill>
    </dxf>
  </dxfs>
  <tableStyles count="0" defaultTableStyle="TableStyleMedium2" defaultPivotStyle="PivotStyleLight16"/>
  <colors>
    <mruColors>
      <color rgb="FFFEECFE"/>
      <color rgb="FF79B1ED"/>
      <color rgb="FFBEB1ED"/>
      <color rgb="FF79A6FF"/>
      <color rgb="FF79A6ED"/>
      <color rgb="FF8AA7DA"/>
      <color rgb="FF6D9EFF"/>
      <color rgb="FF5B92FF"/>
      <color rgb="FF2D73FF"/>
      <color rgb="FF99B2D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onnections" Target="connection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1.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drawing1.xml><?xml version="1.0" encoding="utf-8"?>
<xdr:wsDr xmlns:xdr="http://schemas.openxmlformats.org/drawingml/2006/spreadsheetDrawing" xmlns:a="http://schemas.openxmlformats.org/drawingml/2006/main">
  <xdr:oneCellAnchor>
    <xdr:from>
      <xdr:col>294</xdr:col>
      <xdr:colOff>3035</xdr:colOff>
      <xdr:row>200</xdr:row>
      <xdr:rowOff>0</xdr:rowOff>
    </xdr:from>
    <xdr:ext cx="0" cy="309080"/>
    <xdr:sp macro="" textlink="">
      <xdr:nvSpPr>
        <xdr:cNvPr id="2" name="Shape 2">
          <a:extLst>
            <a:ext uri="{FF2B5EF4-FFF2-40B4-BE49-F238E27FC236}">
              <a16:creationId xmlns:a16="http://schemas.microsoft.com/office/drawing/2014/main" id="{00000000-0008-0000-1E00-000002000000}"/>
            </a:ext>
          </a:extLst>
        </xdr:cNvPr>
        <xdr:cNvSpPr/>
      </xdr:nvSpPr>
      <xdr:spPr>
        <a:xfrm>
          <a:off x="104454185" y="37252275"/>
          <a:ext cx="0" cy="309080"/>
        </a:xfrm>
        <a:custGeom>
          <a:avLst/>
          <a:gdLst/>
          <a:ahLst/>
          <a:cxnLst/>
          <a:rect l="0" t="0" r="0" b="0"/>
          <a:pathLst>
            <a:path h="450215">
              <a:moveTo>
                <a:pt x="0" y="450102"/>
              </a:moveTo>
              <a:lnTo>
                <a:pt x="0" y="0"/>
              </a:lnTo>
            </a:path>
          </a:pathLst>
        </a:custGeom>
        <a:ln w="6070">
          <a:solidFill>
            <a:srgbClr val="CCC8D8"/>
          </a:solidFill>
        </a:ln>
      </xdr:spPr>
    </xdr:sp>
    <xdr:clientData/>
  </xdr:oneCellAnchor>
  <xdr:oneCellAnchor>
    <xdr:from>
      <xdr:col>293</xdr:col>
      <xdr:colOff>3035</xdr:colOff>
      <xdr:row>256</xdr:row>
      <xdr:rowOff>0</xdr:rowOff>
    </xdr:from>
    <xdr:ext cx="0" cy="309080"/>
    <xdr:sp macro="" textlink="">
      <xdr:nvSpPr>
        <xdr:cNvPr id="3" name="Shape 2">
          <a:extLst>
            <a:ext uri="{FF2B5EF4-FFF2-40B4-BE49-F238E27FC236}">
              <a16:creationId xmlns:a16="http://schemas.microsoft.com/office/drawing/2014/main" id="{00000000-0008-0000-1E00-000003000000}"/>
            </a:ext>
          </a:extLst>
        </xdr:cNvPr>
        <xdr:cNvSpPr/>
      </xdr:nvSpPr>
      <xdr:spPr>
        <a:xfrm>
          <a:off x="104073185" y="47920275"/>
          <a:ext cx="0" cy="309080"/>
        </a:xfrm>
        <a:custGeom>
          <a:avLst/>
          <a:gdLst/>
          <a:ahLst/>
          <a:cxnLst/>
          <a:rect l="0" t="0" r="0" b="0"/>
          <a:pathLst>
            <a:path h="450215">
              <a:moveTo>
                <a:pt x="0" y="450102"/>
              </a:moveTo>
              <a:lnTo>
                <a:pt x="0" y="0"/>
              </a:lnTo>
            </a:path>
          </a:pathLst>
        </a:custGeom>
        <a:ln w="6070">
          <a:solidFill>
            <a:srgbClr val="CCC8D8"/>
          </a:solidFill>
        </a:ln>
      </xdr:spPr>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ppsic&#243;logo_Psic&#243;log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s>
    <sheetDataSet>
      <sheetData sheetId="0">
        <row r="3">
          <cell r="P3">
            <v>3074521</v>
          </cell>
          <cell r="Q3" t="str">
            <v>Adriana Peres do Santos</v>
          </cell>
          <cell r="R3">
            <v>81915730082</v>
          </cell>
          <cell r="S3" t="str">
            <v>F</v>
          </cell>
          <cell r="T3">
            <v>28052</v>
          </cell>
          <cell r="U3" t="str">
            <v>Av. André Maggi</v>
          </cell>
          <cell r="V3">
            <v>4478</v>
          </cell>
          <cell r="W3" t="str">
            <v>Sinop</v>
          </cell>
          <cell r="X3" t="str">
            <v>MT</v>
          </cell>
          <cell r="Y3" t="str">
            <v>ADRIANA</v>
          </cell>
          <cell r="Z3" t="str">
            <v>DESKTOP-ROMIF34</v>
          </cell>
          <cell r="AA3" t="str">
            <v>Intel64 Family 6 Model 78 Stepping 3, GenuineIntel</v>
          </cell>
          <cell r="AB3" t="str">
            <v>4e03</v>
          </cell>
          <cell r="AC3" t="str">
            <v>6</v>
          </cell>
          <cell r="AD3" t="str">
            <v>4</v>
          </cell>
        </row>
        <row r="4">
          <cell r="P4">
            <v>5742431</v>
          </cell>
          <cell r="Q4" t="str">
            <v>Ana Maria Salete Villas Boas</v>
          </cell>
          <cell r="R4">
            <v>1405925809</v>
          </cell>
          <cell r="S4" t="str">
            <v>F</v>
          </cell>
          <cell r="T4">
            <v>22408</v>
          </cell>
          <cell r="U4" t="str">
            <v>Rua Felipe Schmidt</v>
          </cell>
          <cell r="V4" t="str">
            <v>390 sala 502</v>
          </cell>
          <cell r="W4" t="str">
            <v>Florianópolis</v>
          </cell>
          <cell r="X4" t="str">
            <v>SC</v>
          </cell>
          <cell r="Y4" t="str">
            <v>Ana Villas Boas</v>
          </cell>
          <cell r="Z4" t="str">
            <v>DESKTOP-TSS8KS8</v>
          </cell>
          <cell r="AA4" t="str">
            <v>AMD64 Family 16 Model 6 Stepping 3, AuthenticAMD</v>
          </cell>
          <cell r="AB4" t="str">
            <v>0603</v>
          </cell>
          <cell r="AC4" t="str">
            <v>16</v>
          </cell>
          <cell r="AD4" t="str">
            <v>2</v>
          </cell>
        </row>
        <row r="5">
          <cell r="P5">
            <v>5742432</v>
          </cell>
          <cell r="Q5" t="str">
            <v>Ana Maria Salete Villas Boas</v>
          </cell>
          <cell r="R5">
            <v>1405925809</v>
          </cell>
          <cell r="S5" t="str">
            <v>F</v>
          </cell>
          <cell r="T5">
            <v>22408</v>
          </cell>
          <cell r="U5" t="str">
            <v>Rua Felipe Schmidt</v>
          </cell>
          <cell r="V5" t="str">
            <v>390 sala 502</v>
          </cell>
          <cell r="W5" t="str">
            <v>Florianópolis</v>
          </cell>
          <cell r="X5" t="str">
            <v>SC</v>
          </cell>
          <cell r="Y5" t="str">
            <v>Usuário</v>
          </cell>
          <cell r="Z5" t="str">
            <v>USUÁRIO-PC</v>
          </cell>
          <cell r="AA5" t="str">
            <v>x86 Family 20 Model 2 Stepping 0, AuthenticAMD</v>
          </cell>
          <cell r="AB5" t="str">
            <v>0200</v>
          </cell>
          <cell r="AC5" t="str">
            <v>20</v>
          </cell>
          <cell r="AD5" t="str">
            <v>2</v>
          </cell>
        </row>
        <row r="6">
          <cell r="P6">
            <v>5742433</v>
          </cell>
          <cell r="Q6" t="str">
            <v>Ana Maria Salete Villas Boas</v>
          </cell>
          <cell r="R6">
            <v>1405925809</v>
          </cell>
          <cell r="S6" t="str">
            <v>F</v>
          </cell>
          <cell r="T6">
            <v>22408</v>
          </cell>
          <cell r="U6" t="str">
            <v>Rua Felipe Schmidt</v>
          </cell>
          <cell r="V6" t="str">
            <v>390 sala 502</v>
          </cell>
          <cell r="W6" t="str">
            <v>Florianópolis</v>
          </cell>
          <cell r="X6" t="str">
            <v>SC</v>
          </cell>
          <cell r="Y6" t="str">
            <v>Ana</v>
          </cell>
          <cell r="Z6" t="str">
            <v>DESKTOP-SGIOTEA</v>
          </cell>
          <cell r="AA6" t="str">
            <v>Intel64 Family 6 Model 142 Stepping 9, GenuineIntel</v>
          </cell>
          <cell r="AB6" t="str">
            <v>8e09</v>
          </cell>
          <cell r="AC6" t="str">
            <v>6</v>
          </cell>
          <cell r="AD6" t="str">
            <v>4</v>
          </cell>
        </row>
        <row r="7">
          <cell r="P7">
            <v>6964431</v>
          </cell>
          <cell r="Q7" t="str">
            <v>Gustavo Alfredo Lopes de Lima</v>
          </cell>
          <cell r="R7">
            <v>3944796969</v>
          </cell>
          <cell r="S7" t="str">
            <v>M</v>
          </cell>
          <cell r="T7">
            <v>30190</v>
          </cell>
          <cell r="U7" t="str">
            <v>Rua Celso Almeida Coelho</v>
          </cell>
          <cell r="V7">
            <v>237</v>
          </cell>
          <cell r="W7" t="str">
            <v>Florianópolis</v>
          </cell>
          <cell r="X7" t="str">
            <v>SC</v>
          </cell>
          <cell r="Y7" t="str">
            <v>gutol</v>
          </cell>
          <cell r="Z7" t="str">
            <v>DESKTOP-D52JMLL</v>
          </cell>
          <cell r="AA7" t="str">
            <v>Intel64 Family 6 Model 142 Stepping 10, GenuineIntel</v>
          </cell>
          <cell r="AB7" t="str">
            <v>8e0a</v>
          </cell>
          <cell r="AC7" t="str">
            <v>6</v>
          </cell>
          <cell r="AD7" t="str">
            <v>8</v>
          </cell>
        </row>
        <row r="8">
          <cell r="P8">
            <v>8300351</v>
          </cell>
          <cell r="Q8" t="str">
            <v>Cássia M. de Azevedo V. Geraldo</v>
          </cell>
          <cell r="R8">
            <v>80483070734</v>
          </cell>
          <cell r="S8" t="str">
            <v>F</v>
          </cell>
          <cell r="T8">
            <v>22178</v>
          </cell>
          <cell r="U8" t="str">
            <v>Orlando de Brito</v>
          </cell>
          <cell r="V8">
            <v>20</v>
          </cell>
          <cell r="W8" t="str">
            <v>Rio de Janeiro</v>
          </cell>
          <cell r="X8" t="str">
            <v>RJ</v>
          </cell>
          <cell r="Y8" t="str">
            <v>Escritorio</v>
          </cell>
          <cell r="Z8" t="str">
            <v>VAIO</v>
          </cell>
          <cell r="AA8" t="str">
            <v>Intel64 Family 6 Model 58 Stepping 9, GenuineIntel</v>
          </cell>
          <cell r="AB8" t="str">
            <v>3a09</v>
          </cell>
          <cell r="AC8" t="str">
            <v>6</v>
          </cell>
          <cell r="AD8" t="str">
            <v>8</v>
          </cell>
        </row>
        <row r="9">
          <cell r="P9">
            <v>10736311</v>
          </cell>
          <cell r="Q9" t="str">
            <v>Cláudia da Cruz Gomes</v>
          </cell>
          <cell r="R9">
            <v>92291384520</v>
          </cell>
          <cell r="S9" t="str">
            <v>F</v>
          </cell>
          <cell r="T9">
            <v>28356</v>
          </cell>
          <cell r="U9" t="str">
            <v>Estrada Rio Branco</v>
          </cell>
          <cell r="V9">
            <v>85</v>
          </cell>
          <cell r="W9" t="str">
            <v>Alagoinhas</v>
          </cell>
          <cell r="X9" t="str">
            <v>BA</v>
          </cell>
          <cell r="Y9" t="str">
            <v>Claudia</v>
          </cell>
          <cell r="Z9" t="str">
            <v>DESKTOP-J2FG8OG</v>
          </cell>
          <cell r="AA9" t="str">
            <v>Intel64 Family 6 Model 142 Stepping 9, GenuineIntel</v>
          </cell>
          <cell r="AB9" t="str">
            <v>8e09</v>
          </cell>
          <cell r="AC9" t="str">
            <v>6</v>
          </cell>
          <cell r="AD9" t="str">
            <v>4</v>
          </cell>
        </row>
        <row r="10">
          <cell r="P10">
            <v>10910501</v>
          </cell>
          <cell r="Q10" t="str">
            <v>Regina Maria Fernandes Lopes</v>
          </cell>
          <cell r="R10">
            <v>22273662068</v>
          </cell>
          <cell r="S10" t="str">
            <v>F</v>
          </cell>
          <cell r="T10">
            <v>20083</v>
          </cell>
          <cell r="U10" t="str">
            <v>Av. Assis Brasil</v>
          </cell>
          <cell r="V10" t="str">
            <v>3532 sala 515</v>
          </cell>
          <cell r="W10" t="str">
            <v>Porto Alegre</v>
          </cell>
          <cell r="X10" t="str">
            <v>RS</v>
          </cell>
          <cell r="Y10" t="str">
            <v>Regina</v>
          </cell>
          <cell r="Z10" t="str">
            <v>DESKTOP-H1RSJ1U</v>
          </cell>
          <cell r="AA10" t="str">
            <v>Intel64 Family 6 Model 142 Stepping 9, GenuineIntel</v>
          </cell>
          <cell r="AB10" t="str">
            <v>8e09</v>
          </cell>
          <cell r="AC10" t="str">
            <v>6</v>
          </cell>
          <cell r="AD10" t="str">
            <v>4</v>
          </cell>
        </row>
        <row r="11">
          <cell r="P11">
            <v>16651311</v>
          </cell>
          <cell r="Q11" t="str">
            <v>Roselle Silva Matos Almeida</v>
          </cell>
          <cell r="R11">
            <v>21576149587</v>
          </cell>
          <cell r="S11" t="str">
            <v>F</v>
          </cell>
          <cell r="T11">
            <v>22776</v>
          </cell>
          <cell r="U11" t="str">
            <v>Av. Dom João VI</v>
          </cell>
          <cell r="V11" t="str">
            <v>249 apto 192</v>
          </cell>
          <cell r="W11" t="str">
            <v>Salvador</v>
          </cell>
          <cell r="X11" t="str">
            <v>BA</v>
          </cell>
          <cell r="Y11" t="str">
            <v>Roselle</v>
          </cell>
          <cell r="Z11" t="str">
            <v>ROSELLE-PC</v>
          </cell>
          <cell r="AA11" t="str">
            <v>Intel64 Family 6 Model 42 Stepping 7, GenuineIntel</v>
          </cell>
          <cell r="AB11" t="str">
            <v>2a07</v>
          </cell>
          <cell r="AC11" t="str">
            <v>6</v>
          </cell>
          <cell r="AD11" t="str">
            <v>4</v>
          </cell>
        </row>
        <row r="12">
          <cell r="P12">
            <v>16932541</v>
          </cell>
          <cell r="Q12" t="str">
            <v>Doris Day Lopes Beserra</v>
          </cell>
          <cell r="R12">
            <v>29658101100</v>
          </cell>
          <cell r="S12" t="str">
            <v>F</v>
          </cell>
          <cell r="T12">
            <v>23782</v>
          </cell>
          <cell r="U12" t="str">
            <v>Cond Vivendas Bela Vista Mod M Casa</v>
          </cell>
          <cell r="V12">
            <v>14</v>
          </cell>
          <cell r="W12" t="str">
            <v>Sobradinho</v>
          </cell>
          <cell r="X12" t="str">
            <v>DF</v>
          </cell>
          <cell r="Y12" t="str">
            <v>doris</v>
          </cell>
          <cell r="Z12" t="str">
            <v>DESKTOP-3I47IFE</v>
          </cell>
          <cell r="AA12" t="str">
            <v>Intel64 Family 6 Model 78 Stepping 3, GenuineIntel</v>
          </cell>
          <cell r="AB12" t="str">
            <v>4e03</v>
          </cell>
          <cell r="AC12" t="str">
            <v>6</v>
          </cell>
          <cell r="AD12" t="str">
            <v>4</v>
          </cell>
        </row>
        <row r="13">
          <cell r="P13">
            <v>22401351</v>
          </cell>
          <cell r="Q13" t="str">
            <v>Rosana da Silva Fontana</v>
          </cell>
          <cell r="R13">
            <v>3029773760</v>
          </cell>
          <cell r="S13" t="str">
            <v>F</v>
          </cell>
          <cell r="T13">
            <v>26117</v>
          </cell>
          <cell r="U13" t="str">
            <v>Estrada do Bananal</v>
          </cell>
          <cell r="V13" t="str">
            <v>981 bl2 apt 402</v>
          </cell>
          <cell r="W13" t="str">
            <v>Rio de Janeiro</v>
          </cell>
          <cell r="X13" t="str">
            <v>RJ</v>
          </cell>
          <cell r="Y13" t="str">
            <v>Fabio</v>
          </cell>
          <cell r="Z13" t="str">
            <v>PC-CASA</v>
          </cell>
          <cell r="AA13" t="str">
            <v>Intel64 Family 6 Model 69 Stepping 1, GenuineIntel</v>
          </cell>
          <cell r="AB13" t="str">
            <v>4501</v>
          </cell>
          <cell r="AC13" t="str">
            <v>6</v>
          </cell>
          <cell r="AD13" t="str">
            <v>4</v>
          </cell>
        </row>
        <row r="14">
          <cell r="P14">
            <v>37332351</v>
          </cell>
          <cell r="Q14" t="str">
            <v>Patricia de Oliveira Lima</v>
          </cell>
          <cell r="R14">
            <v>3010999798</v>
          </cell>
          <cell r="S14" t="str">
            <v>F</v>
          </cell>
          <cell r="T14">
            <v>27041</v>
          </cell>
          <cell r="U14" t="str">
            <v>Av.Ator José Wilker</v>
          </cell>
          <cell r="V14" t="str">
            <v>400 bl 12 ap 1001</v>
          </cell>
          <cell r="W14" t="str">
            <v>Rio de Janeiro</v>
          </cell>
          <cell r="X14" t="str">
            <v>RJ</v>
          </cell>
          <cell r="Y14" t="str">
            <v>Patrícia</v>
          </cell>
          <cell r="Z14" t="str">
            <v>DESKTOP-GCFLA92</v>
          </cell>
          <cell r="AA14" t="str">
            <v>Intel64 Family 6 Model 142 Stepping 9, GenuineIntel</v>
          </cell>
          <cell r="AB14" t="str">
            <v>8e09</v>
          </cell>
          <cell r="AC14" t="str">
            <v>6</v>
          </cell>
          <cell r="AD14" t="str">
            <v>4</v>
          </cell>
        </row>
        <row r="15">
          <cell r="P15">
            <v>38431351</v>
          </cell>
          <cell r="Q15" t="str">
            <v>Maria Aparecida Ramim</v>
          </cell>
          <cell r="R15">
            <v>3727291699</v>
          </cell>
          <cell r="S15" t="str">
            <v>F</v>
          </cell>
          <cell r="T15">
            <v>28679</v>
          </cell>
          <cell r="U15" t="str">
            <v>Rua Bragança</v>
          </cell>
          <cell r="V15" t="str">
            <v xml:space="preserve"> Casa</v>
          </cell>
          <cell r="W15" t="str">
            <v>Belo Horizonte</v>
          </cell>
          <cell r="X15" t="str">
            <v>MG</v>
          </cell>
          <cell r="Y15" t="str">
            <v>ramim</v>
          </cell>
          <cell r="Z15" t="str">
            <v>LAPTOP-KR08CQU3</v>
          </cell>
          <cell r="AA15" t="str">
            <v>Intel64 Family 6 Model 61 Stepping 4, GenuineIntel</v>
          </cell>
          <cell r="AB15" t="str">
            <v>3d04</v>
          </cell>
          <cell r="AC15">
            <v>6</v>
          </cell>
          <cell r="AD15">
            <v>4</v>
          </cell>
        </row>
        <row r="16">
          <cell r="P16">
            <v>47258351</v>
          </cell>
          <cell r="Q16" t="str">
            <v>Marcio Martins de Oliveira</v>
          </cell>
          <cell r="R16">
            <v>10882883755</v>
          </cell>
          <cell r="S16" t="str">
            <v>M</v>
          </cell>
          <cell r="T16">
            <v>31386</v>
          </cell>
          <cell r="U16" t="str">
            <v>Rua Nilo</v>
          </cell>
          <cell r="V16" t="str">
            <v>59 casa</v>
          </cell>
          <cell r="W16" t="str">
            <v>Rio de Janeiro</v>
          </cell>
          <cell r="X16" t="str">
            <v>RJ</v>
          </cell>
          <cell r="Y16" t="str">
            <v>Marthins Consultoria</v>
          </cell>
          <cell r="Z16" t="str">
            <v>DESKTOP-41N1KE2</v>
          </cell>
          <cell r="AA16" t="str">
            <v>AMD64 Family 21 Model 2 Stepping 0, AuthenticAMD</v>
          </cell>
          <cell r="AB16" t="str">
            <v>0200</v>
          </cell>
          <cell r="AC16" t="str">
            <v>21</v>
          </cell>
          <cell r="AD16" t="str">
            <v>6</v>
          </cell>
        </row>
        <row r="17">
          <cell r="P17">
            <v>48298351</v>
          </cell>
          <cell r="Q17" t="str">
            <v>Sara Rosane da Silva Fernandes</v>
          </cell>
          <cell r="R17">
            <v>2602002712</v>
          </cell>
          <cell r="S17" t="str">
            <v>F</v>
          </cell>
          <cell r="T17">
            <v>25540</v>
          </cell>
          <cell r="U17" t="str">
            <v>R. Comandante Rubéns Silva</v>
          </cell>
          <cell r="V17" t="str">
            <v>679 bl03 ap206</v>
          </cell>
          <cell r="W17" t="str">
            <v>Rio de Janeiro</v>
          </cell>
          <cell r="X17" t="str">
            <v>RJ</v>
          </cell>
          <cell r="Y17" t="str">
            <v>sara</v>
          </cell>
          <cell r="Z17" t="str">
            <v>DESKTOP-UJ75UN6</v>
          </cell>
          <cell r="AA17" t="str">
            <v>Intel64 Family 6 Model 78 Stepping 3, GenuineIntel</v>
          </cell>
          <cell r="AB17" t="str">
            <v>4e03</v>
          </cell>
          <cell r="AC17" t="str">
            <v>6</v>
          </cell>
          <cell r="AD17" t="str">
            <v>4</v>
          </cell>
        </row>
        <row r="18">
          <cell r="P18">
            <v>51277351</v>
          </cell>
          <cell r="Q18" t="str">
            <v>Rosane do Rêgo Lopes Fonseca</v>
          </cell>
          <cell r="R18">
            <v>83028773791</v>
          </cell>
          <cell r="S18" t="str">
            <v>F</v>
          </cell>
          <cell r="T18">
            <v>22804</v>
          </cell>
          <cell r="U18" t="str">
            <v>Rua Jornalista Henrique Cordeiro</v>
          </cell>
          <cell r="V18" t="str">
            <v>70 bl 02 ap 907</v>
          </cell>
          <cell r="W18" t="str">
            <v>Rio de Janeiro</v>
          </cell>
          <cell r="X18" t="str">
            <v>RJ</v>
          </cell>
          <cell r="Y18" t="str">
            <v>GUILHERME</v>
          </cell>
          <cell r="Z18" t="str">
            <v>GUILHERME-PC</v>
          </cell>
          <cell r="AA18" t="str">
            <v>Intel64 Family 6 Model 42 Stepping 7, GenuineIntel</v>
          </cell>
          <cell r="AB18" t="str">
            <v>2a07</v>
          </cell>
          <cell r="AC18" t="str">
            <v>6</v>
          </cell>
          <cell r="AD18" t="str">
            <v>4</v>
          </cell>
        </row>
        <row r="19">
          <cell r="P19">
            <v>112630411</v>
          </cell>
          <cell r="Q19" t="str">
            <v>Marcela Patricia de Almeida</v>
          </cell>
          <cell r="R19">
            <v>26207147880</v>
          </cell>
          <cell r="S19" t="str">
            <v>F</v>
          </cell>
          <cell r="T19">
            <v>28373</v>
          </cell>
          <cell r="U19" t="str">
            <v>Rua Dr Luis La Scala Junior</v>
          </cell>
          <cell r="V19" t="str">
            <v>174 bloco 6 apto 403</v>
          </cell>
          <cell r="W19" t="str">
            <v>São Paulo</v>
          </cell>
          <cell r="X19" t="str">
            <v>SP</v>
          </cell>
          <cell r="Y19" t="str">
            <v>Marcela</v>
          </cell>
          <cell r="Z19" t="str">
            <v>MARCELA-PC</v>
          </cell>
          <cell r="AA19" t="str">
            <v>Intel64 Family 6 Model 58 Stepping 9, GenuineIntel</v>
          </cell>
          <cell r="AB19" t="str">
            <v>3a09</v>
          </cell>
          <cell r="AC19" t="str">
            <v>6</v>
          </cell>
          <cell r="AD19" t="str">
            <v>4</v>
          </cell>
        </row>
        <row r="20">
          <cell r="P20">
            <v>999999991</v>
          </cell>
          <cell r="Q20" t="str">
            <v>Sigmund Schlomo Freud</v>
          </cell>
          <cell r="R20">
            <v>12345678909</v>
          </cell>
          <cell r="S20" t="str">
            <v>M</v>
          </cell>
          <cell r="T20">
            <v>1011930</v>
          </cell>
          <cell r="U20" t="str">
            <v>Rua dos Psicólogos</v>
          </cell>
          <cell r="V20" t="str">
            <v xml:space="preserve">100 </v>
          </cell>
          <cell r="W20" t="str">
            <v>Viena</v>
          </cell>
          <cell r="X20" t="str">
            <v>ES</v>
          </cell>
          <cell r="Y20" t="str">
            <v>HelioFVB</v>
          </cell>
          <cell r="Z20" t="str">
            <v>DESKTOP-OGV782K</v>
          </cell>
          <cell r="AA20" t="str">
            <v>Intel64 Family 6 Model 58 Stepping 9, GenuineIntel</v>
          </cell>
          <cell r="AB20" t="str">
            <v>3a09</v>
          </cell>
          <cell r="AC20" t="str">
            <v>6</v>
          </cell>
          <cell r="AD20" t="str">
            <v>4</v>
          </cell>
        </row>
        <row r="21">
          <cell r="P21">
            <v>999999999</v>
          </cell>
          <cell r="Q21"/>
          <cell r="R21"/>
          <cell r="S21"/>
          <cell r="T21"/>
        </row>
        <row r="22">
          <cell r="P22">
            <v>999999999</v>
          </cell>
          <cell r="Q22"/>
          <cell r="R22"/>
          <cell r="S22"/>
          <cell r="T22"/>
        </row>
        <row r="23">
          <cell r="P23">
            <v>999999999</v>
          </cell>
          <cell r="Q23"/>
          <cell r="R23"/>
          <cell r="S23"/>
          <cell r="T23"/>
        </row>
        <row r="24">
          <cell r="P24">
            <v>999999999</v>
          </cell>
          <cell r="Q24"/>
          <cell r="R24"/>
          <cell r="S24"/>
          <cell r="T24"/>
        </row>
        <row r="25">
          <cell r="P25">
            <v>999999999</v>
          </cell>
          <cell r="Q25"/>
          <cell r="R25"/>
          <cell r="S25"/>
          <cell r="T25"/>
        </row>
        <row r="26">
          <cell r="P26">
            <v>999999999</v>
          </cell>
          <cell r="Q26"/>
          <cell r="R26"/>
          <cell r="S26"/>
          <cell r="T26"/>
        </row>
        <row r="27">
          <cell r="P27">
            <v>999999999</v>
          </cell>
          <cell r="Q27"/>
          <cell r="R27"/>
          <cell r="S27"/>
          <cell r="T27"/>
        </row>
        <row r="28">
          <cell r="P28">
            <v>999999999</v>
          </cell>
          <cell r="Q28"/>
          <cell r="R28"/>
          <cell r="S28"/>
          <cell r="T28"/>
        </row>
        <row r="29">
          <cell r="P29">
            <v>999999999</v>
          </cell>
          <cell r="Q29"/>
          <cell r="R29"/>
          <cell r="S29"/>
          <cell r="T29"/>
        </row>
        <row r="30">
          <cell r="P30">
            <v>999999999</v>
          </cell>
          <cell r="Q30"/>
          <cell r="R30"/>
          <cell r="S30"/>
          <cell r="T30"/>
        </row>
        <row r="31">
          <cell r="P31">
            <v>999999999</v>
          </cell>
          <cell r="Q31"/>
          <cell r="R31"/>
          <cell r="S31"/>
          <cell r="T31"/>
        </row>
        <row r="32">
          <cell r="P32">
            <v>999999999</v>
          </cell>
          <cell r="Q32"/>
          <cell r="R32"/>
          <cell r="S32"/>
          <cell r="T32"/>
        </row>
        <row r="33">
          <cell r="P33">
            <v>999999999</v>
          </cell>
          <cell r="Q33"/>
          <cell r="R33"/>
          <cell r="S33"/>
          <cell r="T33"/>
        </row>
        <row r="34">
          <cell r="P34">
            <v>999999999</v>
          </cell>
          <cell r="Q34"/>
          <cell r="R34"/>
          <cell r="S34"/>
          <cell r="T34"/>
        </row>
        <row r="35">
          <cell r="P35">
            <v>999999999</v>
          </cell>
          <cell r="Q35"/>
          <cell r="R35"/>
          <cell r="S35"/>
          <cell r="T35"/>
        </row>
        <row r="36">
          <cell r="P36">
            <v>999999999</v>
          </cell>
          <cell r="Q36"/>
          <cell r="R36"/>
          <cell r="S36"/>
          <cell r="T36"/>
        </row>
        <row r="37">
          <cell r="P37">
            <v>999999999</v>
          </cell>
          <cell r="Q37"/>
          <cell r="R37"/>
          <cell r="S37"/>
          <cell r="T37"/>
        </row>
        <row r="38">
          <cell r="P38">
            <v>999999999</v>
          </cell>
          <cell r="Q38"/>
          <cell r="R38"/>
          <cell r="S38"/>
          <cell r="T38"/>
        </row>
        <row r="39">
          <cell r="P39">
            <v>999999999</v>
          </cell>
          <cell r="Q39"/>
          <cell r="R39"/>
          <cell r="S39"/>
          <cell r="T39"/>
        </row>
        <row r="40">
          <cell r="P40">
            <v>999999999</v>
          </cell>
          <cell r="Q40"/>
          <cell r="R40"/>
          <cell r="S40"/>
          <cell r="T40"/>
        </row>
        <row r="41">
          <cell r="P41">
            <v>999999999</v>
          </cell>
          <cell r="Q41"/>
          <cell r="R41"/>
          <cell r="S41"/>
          <cell r="T41"/>
        </row>
        <row r="42">
          <cell r="P42">
            <v>999999999</v>
          </cell>
          <cell r="Q42"/>
          <cell r="R42"/>
          <cell r="S42"/>
          <cell r="T42"/>
        </row>
        <row r="43">
          <cell r="P43">
            <v>999999999</v>
          </cell>
          <cell r="Q43"/>
          <cell r="R43"/>
          <cell r="S43"/>
          <cell r="T43"/>
        </row>
        <row r="44">
          <cell r="P44">
            <v>999999999</v>
          </cell>
          <cell r="Q44"/>
          <cell r="R44"/>
          <cell r="S44"/>
          <cell r="T44"/>
        </row>
        <row r="45">
          <cell r="P45">
            <v>999999999</v>
          </cell>
          <cell r="Q45"/>
          <cell r="R45"/>
          <cell r="S45"/>
          <cell r="T45"/>
        </row>
        <row r="46">
          <cell r="P46">
            <v>999999999</v>
          </cell>
          <cell r="Q46"/>
          <cell r="R46"/>
          <cell r="S46"/>
          <cell r="T46"/>
        </row>
        <row r="47">
          <cell r="P47">
            <v>999999999</v>
          </cell>
          <cell r="Q47"/>
          <cell r="R47"/>
          <cell r="S47"/>
          <cell r="T47"/>
        </row>
        <row r="48">
          <cell r="P48">
            <v>999999999</v>
          </cell>
          <cell r="Q48"/>
          <cell r="R48"/>
          <cell r="S48"/>
          <cell r="T48"/>
        </row>
        <row r="49">
          <cell r="P49">
            <v>999999999</v>
          </cell>
          <cell r="Q49"/>
          <cell r="R49"/>
          <cell r="S49"/>
          <cell r="T49"/>
        </row>
        <row r="50">
          <cell r="P50">
            <v>999999999</v>
          </cell>
          <cell r="Q50"/>
          <cell r="R50"/>
          <cell r="S50"/>
          <cell r="T50"/>
        </row>
        <row r="51">
          <cell r="P51">
            <v>999999999</v>
          </cell>
          <cell r="Q51"/>
          <cell r="R51"/>
          <cell r="S51"/>
          <cell r="T51"/>
        </row>
        <row r="52">
          <cell r="P52">
            <v>999999999</v>
          </cell>
          <cell r="Q52"/>
          <cell r="R52"/>
          <cell r="S52"/>
          <cell r="T52"/>
        </row>
        <row r="53">
          <cell r="P53">
            <v>999999999</v>
          </cell>
          <cell r="Q53"/>
          <cell r="R53"/>
          <cell r="S53"/>
          <cell r="T53"/>
        </row>
        <row r="54">
          <cell r="P54">
            <v>999999999</v>
          </cell>
          <cell r="Q54"/>
          <cell r="R54"/>
          <cell r="S54"/>
          <cell r="T54"/>
        </row>
        <row r="55">
          <cell r="P55">
            <v>999999999</v>
          </cell>
          <cell r="Q55"/>
          <cell r="R55"/>
          <cell r="S55"/>
          <cell r="T55"/>
        </row>
        <row r="56">
          <cell r="P56">
            <v>999999999</v>
          </cell>
          <cell r="Q56"/>
          <cell r="R56"/>
          <cell r="S56"/>
          <cell r="T56"/>
        </row>
        <row r="57">
          <cell r="P57">
            <v>999999999</v>
          </cell>
          <cell r="Q57"/>
          <cell r="R57"/>
          <cell r="S57"/>
          <cell r="T57"/>
        </row>
        <row r="58">
          <cell r="P58">
            <v>999999999</v>
          </cell>
          <cell r="Q58"/>
          <cell r="R58"/>
          <cell r="S58"/>
          <cell r="T58"/>
        </row>
        <row r="59">
          <cell r="P59">
            <v>999999999</v>
          </cell>
          <cell r="Q59"/>
          <cell r="R59"/>
          <cell r="S59"/>
          <cell r="T59"/>
        </row>
        <row r="60">
          <cell r="P60">
            <v>999999999</v>
          </cell>
          <cell r="Q60"/>
          <cell r="R60"/>
          <cell r="S60"/>
          <cell r="T60"/>
        </row>
        <row r="61">
          <cell r="P61">
            <v>999999999</v>
          </cell>
          <cell r="Q61"/>
          <cell r="R61"/>
          <cell r="S61"/>
          <cell r="T61"/>
        </row>
        <row r="62">
          <cell r="P62">
            <v>999999999</v>
          </cell>
          <cell r="Q62"/>
          <cell r="R62"/>
          <cell r="S62"/>
          <cell r="T62"/>
        </row>
        <row r="63">
          <cell r="P63">
            <v>999999999</v>
          </cell>
          <cell r="Q63"/>
          <cell r="R63"/>
          <cell r="S63"/>
          <cell r="T63"/>
        </row>
        <row r="64">
          <cell r="P64">
            <v>999999999</v>
          </cell>
          <cell r="Q64"/>
          <cell r="R64"/>
          <cell r="S64"/>
          <cell r="T64"/>
        </row>
        <row r="65">
          <cell r="P65">
            <v>999999999</v>
          </cell>
          <cell r="Q65"/>
          <cell r="R65"/>
          <cell r="S65"/>
          <cell r="T65"/>
        </row>
        <row r="66">
          <cell r="P66">
            <v>999999999</v>
          </cell>
          <cell r="Q66"/>
          <cell r="R66"/>
          <cell r="S66"/>
          <cell r="T66"/>
        </row>
        <row r="67">
          <cell r="P67">
            <v>999999999</v>
          </cell>
          <cell r="Q67"/>
          <cell r="R67"/>
          <cell r="S67"/>
          <cell r="T67"/>
        </row>
        <row r="68">
          <cell r="P68">
            <v>999999999</v>
          </cell>
          <cell r="Q68"/>
          <cell r="R68"/>
          <cell r="S68"/>
          <cell r="T68"/>
        </row>
        <row r="69">
          <cell r="P69">
            <v>999999999</v>
          </cell>
          <cell r="Q69"/>
          <cell r="R69"/>
          <cell r="S69"/>
          <cell r="T69"/>
        </row>
        <row r="70">
          <cell r="P70">
            <v>999999999</v>
          </cell>
          <cell r="Q70"/>
          <cell r="R70"/>
          <cell r="S70"/>
          <cell r="T70"/>
        </row>
        <row r="71">
          <cell r="P71">
            <v>999999999</v>
          </cell>
          <cell r="Q71"/>
          <cell r="R71"/>
          <cell r="S71"/>
          <cell r="T71"/>
        </row>
        <row r="72">
          <cell r="P72">
            <v>999999999</v>
          </cell>
          <cell r="Q72"/>
          <cell r="R72"/>
          <cell r="S72"/>
          <cell r="T72"/>
        </row>
        <row r="73">
          <cell r="P73">
            <v>999999999</v>
          </cell>
          <cell r="Q73"/>
          <cell r="R73"/>
          <cell r="S73"/>
          <cell r="T73"/>
        </row>
        <row r="74">
          <cell r="P74">
            <v>999999999</v>
          </cell>
          <cell r="Q74"/>
          <cell r="R74"/>
          <cell r="S74"/>
          <cell r="T74"/>
        </row>
        <row r="75">
          <cell r="P75">
            <v>999999999</v>
          </cell>
          <cell r="Q75"/>
          <cell r="R75"/>
          <cell r="S75"/>
          <cell r="T75"/>
        </row>
        <row r="76">
          <cell r="P76">
            <v>999999999</v>
          </cell>
          <cell r="Q76"/>
          <cell r="R76"/>
          <cell r="S76"/>
          <cell r="T76"/>
        </row>
        <row r="77">
          <cell r="P77">
            <v>999999999</v>
          </cell>
          <cell r="Q77"/>
          <cell r="R77"/>
          <cell r="S77"/>
          <cell r="T77"/>
        </row>
        <row r="78">
          <cell r="P78">
            <v>999999999</v>
          </cell>
          <cell r="Q78"/>
          <cell r="R78"/>
          <cell r="S78"/>
          <cell r="T78"/>
        </row>
        <row r="79">
          <cell r="P79">
            <v>999999999</v>
          </cell>
          <cell r="Q79"/>
          <cell r="R79"/>
          <cell r="S79"/>
          <cell r="T79"/>
        </row>
        <row r="80">
          <cell r="P80">
            <v>999999999</v>
          </cell>
          <cell r="Q80"/>
          <cell r="R80"/>
          <cell r="S80"/>
          <cell r="T80"/>
        </row>
        <row r="81">
          <cell r="P81">
            <v>999999999</v>
          </cell>
          <cell r="Q81"/>
          <cell r="R81"/>
          <cell r="S81"/>
          <cell r="T81"/>
        </row>
        <row r="82">
          <cell r="P82">
            <v>999999999</v>
          </cell>
          <cell r="Q82"/>
          <cell r="R82"/>
          <cell r="S82"/>
          <cell r="T82"/>
        </row>
        <row r="83">
          <cell r="P83">
            <v>999999999</v>
          </cell>
          <cell r="Q83"/>
          <cell r="R83"/>
          <cell r="S83"/>
          <cell r="T83"/>
        </row>
        <row r="84">
          <cell r="P84">
            <v>999999999</v>
          </cell>
          <cell r="Q84"/>
          <cell r="R84"/>
          <cell r="S84"/>
          <cell r="T84"/>
        </row>
        <row r="85">
          <cell r="P85">
            <v>999999999</v>
          </cell>
          <cell r="Q85"/>
          <cell r="R85"/>
          <cell r="S85"/>
          <cell r="T85"/>
        </row>
        <row r="86">
          <cell r="P86">
            <v>999999999</v>
          </cell>
          <cell r="Q86"/>
          <cell r="R86"/>
          <cell r="S86"/>
          <cell r="T86"/>
        </row>
        <row r="87">
          <cell r="P87">
            <v>999999999</v>
          </cell>
          <cell r="Q87"/>
          <cell r="R87"/>
          <cell r="S87"/>
          <cell r="T87"/>
        </row>
        <row r="88">
          <cell r="P88">
            <v>999999999</v>
          </cell>
          <cell r="Q88"/>
          <cell r="R88"/>
          <cell r="S88"/>
          <cell r="T88"/>
        </row>
        <row r="89">
          <cell r="P89">
            <v>999999999</v>
          </cell>
          <cell r="Q89"/>
          <cell r="R89"/>
          <cell r="S89"/>
          <cell r="T89"/>
        </row>
        <row r="90">
          <cell r="P90">
            <v>999999999</v>
          </cell>
          <cell r="Q90"/>
          <cell r="R90"/>
          <cell r="S90"/>
          <cell r="T90"/>
        </row>
        <row r="91">
          <cell r="P91">
            <v>999999999</v>
          </cell>
          <cell r="Q91"/>
          <cell r="R91"/>
          <cell r="S91"/>
          <cell r="T91"/>
        </row>
        <row r="92">
          <cell r="P92">
            <v>999999999</v>
          </cell>
          <cell r="Q92"/>
          <cell r="R92"/>
          <cell r="S92"/>
          <cell r="T92"/>
        </row>
        <row r="93">
          <cell r="P93">
            <v>999999999</v>
          </cell>
          <cell r="Q93"/>
          <cell r="R93"/>
          <cell r="S93"/>
          <cell r="T93"/>
        </row>
        <row r="94">
          <cell r="P94">
            <v>999999999</v>
          </cell>
          <cell r="Q94"/>
          <cell r="R94"/>
          <cell r="S94"/>
          <cell r="T94"/>
        </row>
        <row r="95">
          <cell r="P95">
            <v>999999999</v>
          </cell>
          <cell r="Q95"/>
          <cell r="R95"/>
          <cell r="S95"/>
          <cell r="T95"/>
        </row>
        <row r="96">
          <cell r="P96">
            <v>999999999</v>
          </cell>
          <cell r="Q96"/>
          <cell r="R96"/>
          <cell r="S96"/>
          <cell r="T96"/>
        </row>
        <row r="97">
          <cell r="P97">
            <v>999999999</v>
          </cell>
          <cell r="Q97"/>
          <cell r="R97"/>
          <cell r="S97"/>
          <cell r="T97"/>
        </row>
        <row r="98">
          <cell r="P98">
            <v>999999999</v>
          </cell>
          <cell r="Q98"/>
          <cell r="R98"/>
          <cell r="S98"/>
          <cell r="T98"/>
        </row>
        <row r="99">
          <cell r="P99">
            <v>999999999</v>
          </cell>
          <cell r="Q99"/>
          <cell r="R99"/>
          <cell r="S99"/>
          <cell r="T99"/>
        </row>
        <row r="100">
          <cell r="P100">
            <v>999999999</v>
          </cell>
          <cell r="Q100"/>
          <cell r="R100"/>
          <cell r="S100"/>
          <cell r="T100"/>
        </row>
        <row r="101">
          <cell r="P101">
            <v>999999999</v>
          </cell>
          <cell r="Q101"/>
          <cell r="R101"/>
          <cell r="S101"/>
          <cell r="T101"/>
        </row>
        <row r="102">
          <cell r="P102">
            <v>999999999</v>
          </cell>
          <cell r="Q102"/>
          <cell r="R102"/>
          <cell r="S102"/>
          <cell r="T102"/>
        </row>
        <row r="103">
          <cell r="P103">
            <v>999999999</v>
          </cell>
          <cell r="Q103"/>
          <cell r="R103"/>
          <cell r="S103"/>
          <cell r="T103"/>
        </row>
        <row r="104">
          <cell r="P104">
            <v>999999999</v>
          </cell>
          <cell r="Q104"/>
          <cell r="R104"/>
          <cell r="S104"/>
          <cell r="T104"/>
        </row>
        <row r="105">
          <cell r="P105">
            <v>999999999</v>
          </cell>
          <cell r="Q105"/>
          <cell r="R105"/>
          <cell r="S105"/>
          <cell r="T105"/>
        </row>
        <row r="106">
          <cell r="P106">
            <v>999999999</v>
          </cell>
          <cell r="Q106"/>
          <cell r="R106"/>
          <cell r="S106"/>
          <cell r="T106"/>
        </row>
        <row r="107">
          <cell r="P107">
            <v>999999999</v>
          </cell>
          <cell r="Q107"/>
          <cell r="R107"/>
          <cell r="S107"/>
          <cell r="T107"/>
        </row>
        <row r="108">
          <cell r="P108">
            <v>999999999</v>
          </cell>
          <cell r="Q108"/>
          <cell r="R108"/>
          <cell r="S108"/>
          <cell r="T108"/>
        </row>
        <row r="109">
          <cell r="P109">
            <v>999999999</v>
          </cell>
          <cell r="Q109"/>
          <cell r="R109"/>
          <cell r="S109"/>
          <cell r="T109"/>
        </row>
        <row r="110">
          <cell r="P110">
            <v>999999999</v>
          </cell>
          <cell r="Q110"/>
          <cell r="R110"/>
          <cell r="S110"/>
          <cell r="T110"/>
        </row>
        <row r="111">
          <cell r="P111">
            <v>999999999</v>
          </cell>
          <cell r="Q111"/>
          <cell r="R111"/>
          <cell r="S111"/>
          <cell r="T111"/>
        </row>
        <row r="112">
          <cell r="P112">
            <v>999999999</v>
          </cell>
          <cell r="Q112"/>
          <cell r="R112"/>
          <cell r="S112"/>
          <cell r="T112"/>
        </row>
        <row r="113">
          <cell r="P113">
            <v>999999999</v>
          </cell>
          <cell r="Q113"/>
          <cell r="R113"/>
          <cell r="S113"/>
          <cell r="T113"/>
        </row>
        <row r="114">
          <cell r="P114">
            <v>999999999</v>
          </cell>
          <cell r="Q114"/>
          <cell r="R114"/>
          <cell r="S114"/>
          <cell r="T114"/>
        </row>
        <row r="115">
          <cell r="P115">
            <v>999999999</v>
          </cell>
          <cell r="Q115"/>
          <cell r="R115"/>
          <cell r="S115"/>
          <cell r="T115"/>
        </row>
        <row r="116">
          <cell r="P116">
            <v>999999999</v>
          </cell>
          <cell r="Q116"/>
          <cell r="R116"/>
          <cell r="S116"/>
          <cell r="T116"/>
        </row>
        <row r="117">
          <cell r="P117">
            <v>999999999</v>
          </cell>
          <cell r="Q117"/>
          <cell r="R117"/>
          <cell r="S117"/>
          <cell r="T117"/>
        </row>
        <row r="118">
          <cell r="P118">
            <v>999999999</v>
          </cell>
          <cell r="Q118"/>
          <cell r="R118"/>
          <cell r="S118"/>
          <cell r="T118"/>
        </row>
        <row r="119">
          <cell r="P119">
            <v>999999999</v>
          </cell>
          <cell r="Q119"/>
          <cell r="R119"/>
          <cell r="S119"/>
          <cell r="T119"/>
        </row>
        <row r="120">
          <cell r="P120">
            <v>999999999</v>
          </cell>
          <cell r="Q120"/>
          <cell r="R120"/>
          <cell r="S120"/>
          <cell r="T120"/>
        </row>
        <row r="121">
          <cell r="P121">
            <v>999999999</v>
          </cell>
          <cell r="Q121"/>
          <cell r="R121"/>
          <cell r="S121"/>
          <cell r="T121"/>
        </row>
        <row r="122">
          <cell r="P122">
            <v>999999999</v>
          </cell>
          <cell r="Q122"/>
          <cell r="R122"/>
          <cell r="S122"/>
          <cell r="T122"/>
        </row>
        <row r="123">
          <cell r="P123">
            <v>999999999</v>
          </cell>
          <cell r="Q123"/>
          <cell r="R123"/>
          <cell r="S123"/>
          <cell r="T123"/>
        </row>
        <row r="124">
          <cell r="P124">
            <v>999999999</v>
          </cell>
          <cell r="Q124"/>
          <cell r="R124"/>
          <cell r="S124"/>
          <cell r="T124"/>
        </row>
        <row r="125">
          <cell r="P125">
            <v>999999999</v>
          </cell>
          <cell r="Q125"/>
          <cell r="R125"/>
          <cell r="S125"/>
          <cell r="T125"/>
        </row>
        <row r="126">
          <cell r="P126">
            <v>999999999</v>
          </cell>
          <cell r="Q126"/>
          <cell r="R126"/>
          <cell r="S126"/>
          <cell r="T126"/>
        </row>
        <row r="127">
          <cell r="P127">
            <v>999999999</v>
          </cell>
          <cell r="Q127"/>
          <cell r="R127"/>
          <cell r="S127"/>
          <cell r="T127"/>
        </row>
        <row r="128">
          <cell r="P128">
            <v>999999999</v>
          </cell>
          <cell r="Q128"/>
          <cell r="R128"/>
          <cell r="S128"/>
          <cell r="T128"/>
        </row>
        <row r="129">
          <cell r="P129">
            <v>999999999</v>
          </cell>
          <cell r="Q129"/>
          <cell r="R129"/>
          <cell r="S129"/>
          <cell r="T129"/>
        </row>
        <row r="130">
          <cell r="P130">
            <v>999999999</v>
          </cell>
          <cell r="Q130"/>
          <cell r="R130"/>
          <cell r="S130"/>
          <cell r="T130"/>
        </row>
        <row r="131">
          <cell r="P131">
            <v>999999999</v>
          </cell>
          <cell r="Q131"/>
          <cell r="R131"/>
          <cell r="S131"/>
          <cell r="T131"/>
        </row>
        <row r="132">
          <cell r="P132">
            <v>999999999</v>
          </cell>
          <cell r="Q132"/>
          <cell r="R132"/>
          <cell r="S132"/>
          <cell r="T132"/>
        </row>
        <row r="133">
          <cell r="P133">
            <v>999999999</v>
          </cell>
          <cell r="Q133"/>
          <cell r="R133"/>
          <cell r="S133"/>
          <cell r="T133"/>
        </row>
        <row r="134">
          <cell r="P134">
            <v>999999999</v>
          </cell>
          <cell r="Q134"/>
          <cell r="R134"/>
          <cell r="S134"/>
          <cell r="T134"/>
        </row>
        <row r="135">
          <cell r="P135">
            <v>999999999</v>
          </cell>
          <cell r="Q135"/>
          <cell r="R135"/>
          <cell r="S135"/>
          <cell r="T135"/>
        </row>
        <row r="136">
          <cell r="P136">
            <v>999999999</v>
          </cell>
          <cell r="Q136"/>
          <cell r="R136"/>
          <cell r="S136"/>
          <cell r="T136"/>
        </row>
        <row r="137">
          <cell r="P137">
            <v>999999999</v>
          </cell>
          <cell r="Q137"/>
          <cell r="R137"/>
          <cell r="S137"/>
          <cell r="T137"/>
        </row>
        <row r="138">
          <cell r="P138">
            <v>999999999</v>
          </cell>
          <cell r="Q138"/>
          <cell r="R138"/>
          <cell r="S138"/>
          <cell r="T138"/>
        </row>
        <row r="139">
          <cell r="P139">
            <v>999999999</v>
          </cell>
          <cell r="Q139"/>
          <cell r="R139"/>
          <cell r="S139"/>
          <cell r="T139"/>
        </row>
        <row r="140">
          <cell r="P140">
            <v>999999999</v>
          </cell>
          <cell r="Q140"/>
          <cell r="R140"/>
          <cell r="S140"/>
          <cell r="T140"/>
        </row>
        <row r="141">
          <cell r="P141">
            <v>999999999</v>
          </cell>
          <cell r="Q141"/>
          <cell r="R141"/>
          <cell r="S141"/>
          <cell r="T141"/>
        </row>
        <row r="142">
          <cell r="P142">
            <v>999999999</v>
          </cell>
          <cell r="Q142"/>
          <cell r="R142"/>
          <cell r="S142"/>
          <cell r="T142"/>
        </row>
        <row r="143">
          <cell r="P143">
            <v>999999999</v>
          </cell>
          <cell r="Q143"/>
          <cell r="R143"/>
          <cell r="S143"/>
          <cell r="T143"/>
        </row>
        <row r="144">
          <cell r="P144">
            <v>999999999</v>
          </cell>
          <cell r="Q144"/>
          <cell r="R144"/>
          <cell r="S144"/>
          <cell r="T144"/>
        </row>
        <row r="145">
          <cell r="P145">
            <v>999999999</v>
          </cell>
          <cell r="Q145"/>
          <cell r="R145"/>
          <cell r="S145"/>
          <cell r="T145"/>
        </row>
        <row r="146">
          <cell r="P146">
            <v>999999999</v>
          </cell>
          <cell r="Q146"/>
          <cell r="R146"/>
          <cell r="S146"/>
          <cell r="T146"/>
        </row>
        <row r="147">
          <cell r="P147">
            <v>999999999</v>
          </cell>
          <cell r="Q147"/>
          <cell r="R147"/>
          <cell r="S147"/>
          <cell r="T147"/>
        </row>
        <row r="148">
          <cell r="P148">
            <v>999999999</v>
          </cell>
          <cell r="Q148"/>
          <cell r="R148"/>
          <cell r="S148"/>
          <cell r="T148"/>
        </row>
        <row r="149">
          <cell r="P149">
            <v>999999999</v>
          </cell>
          <cell r="Q149"/>
          <cell r="R149"/>
          <cell r="S149"/>
          <cell r="T149"/>
        </row>
        <row r="150">
          <cell r="P150">
            <v>999999999</v>
          </cell>
          <cell r="Q150"/>
          <cell r="R150"/>
          <cell r="S150"/>
          <cell r="T150"/>
        </row>
        <row r="151">
          <cell r="P151">
            <v>999999999</v>
          </cell>
          <cell r="Q151"/>
          <cell r="R151"/>
          <cell r="S151"/>
          <cell r="T151"/>
        </row>
        <row r="152">
          <cell r="P152">
            <v>999999999</v>
          </cell>
          <cell r="Q152"/>
          <cell r="R152"/>
          <cell r="S152"/>
          <cell r="T152"/>
        </row>
        <row r="153">
          <cell r="P153">
            <v>999999999</v>
          </cell>
          <cell r="Q153"/>
          <cell r="R153"/>
          <cell r="S153"/>
          <cell r="T153"/>
        </row>
        <row r="154">
          <cell r="P154">
            <v>999999999</v>
          </cell>
          <cell r="Q154"/>
          <cell r="R154"/>
          <cell r="S154"/>
          <cell r="T154"/>
        </row>
        <row r="155">
          <cell r="P155">
            <v>999999999</v>
          </cell>
          <cell r="Q155"/>
          <cell r="R155"/>
          <cell r="S155"/>
          <cell r="T155"/>
        </row>
        <row r="156">
          <cell r="P156">
            <v>999999999</v>
          </cell>
          <cell r="Q156"/>
          <cell r="R156"/>
          <cell r="S156"/>
          <cell r="T156"/>
        </row>
        <row r="157">
          <cell r="P157">
            <v>999999999</v>
          </cell>
          <cell r="Q157"/>
          <cell r="R157"/>
          <cell r="S157"/>
          <cell r="T157"/>
        </row>
        <row r="158">
          <cell r="P158">
            <v>999999999</v>
          </cell>
          <cell r="Q158"/>
          <cell r="R158"/>
          <cell r="S158"/>
          <cell r="T158"/>
        </row>
        <row r="159">
          <cell r="P159">
            <v>999999999</v>
          </cell>
          <cell r="Q159"/>
          <cell r="R159"/>
          <cell r="S159"/>
          <cell r="T159"/>
        </row>
        <row r="160">
          <cell r="P160">
            <v>999999999</v>
          </cell>
          <cell r="Q160"/>
          <cell r="R160"/>
          <cell r="S160"/>
          <cell r="T160"/>
        </row>
        <row r="161">
          <cell r="P161">
            <v>999999999</v>
          </cell>
          <cell r="Q161"/>
          <cell r="R161"/>
          <cell r="S161"/>
          <cell r="T161"/>
        </row>
        <row r="162">
          <cell r="P162">
            <v>999999999</v>
          </cell>
          <cell r="Q162"/>
          <cell r="R162"/>
          <cell r="S162"/>
          <cell r="T162"/>
        </row>
        <row r="163">
          <cell r="P163">
            <v>999999999</v>
          </cell>
          <cell r="Q163"/>
          <cell r="R163"/>
          <cell r="S163"/>
          <cell r="T163"/>
        </row>
        <row r="164">
          <cell r="P164">
            <v>999999999</v>
          </cell>
          <cell r="Q164"/>
          <cell r="R164"/>
          <cell r="S164"/>
          <cell r="T164"/>
        </row>
        <row r="165">
          <cell r="P165">
            <v>999999999</v>
          </cell>
          <cell r="Q165"/>
          <cell r="R165"/>
          <cell r="S165"/>
          <cell r="T165"/>
        </row>
        <row r="166">
          <cell r="P166">
            <v>999999999</v>
          </cell>
          <cell r="Q166"/>
          <cell r="R166"/>
          <cell r="S166"/>
          <cell r="T166"/>
        </row>
        <row r="167">
          <cell r="P167">
            <v>999999999</v>
          </cell>
          <cell r="Q167"/>
          <cell r="R167"/>
          <cell r="S167"/>
          <cell r="T167"/>
        </row>
        <row r="168">
          <cell r="P168">
            <v>999999999</v>
          </cell>
          <cell r="Q168"/>
          <cell r="R168"/>
          <cell r="S168"/>
          <cell r="T168"/>
        </row>
        <row r="169">
          <cell r="P169">
            <v>999999999</v>
          </cell>
          <cell r="Q169"/>
          <cell r="R169"/>
          <cell r="S169"/>
          <cell r="T169"/>
        </row>
        <row r="170">
          <cell r="P170">
            <v>999999999</v>
          </cell>
          <cell r="Q170"/>
          <cell r="R170"/>
          <cell r="S170"/>
          <cell r="T170"/>
        </row>
        <row r="171">
          <cell r="P171">
            <v>999999999</v>
          </cell>
          <cell r="Q171"/>
          <cell r="R171"/>
          <cell r="S171"/>
          <cell r="T171"/>
        </row>
        <row r="172">
          <cell r="P172">
            <v>999999999</v>
          </cell>
          <cell r="Q172"/>
          <cell r="R172"/>
          <cell r="S172"/>
          <cell r="T172"/>
        </row>
        <row r="173">
          <cell r="P173">
            <v>999999999</v>
          </cell>
          <cell r="Q173"/>
          <cell r="R173"/>
          <cell r="S173"/>
          <cell r="T173"/>
        </row>
        <row r="174">
          <cell r="P174">
            <v>999999999</v>
          </cell>
          <cell r="Q174"/>
          <cell r="R174"/>
          <cell r="S174"/>
          <cell r="T174"/>
        </row>
        <row r="175">
          <cell r="P175">
            <v>999999999</v>
          </cell>
          <cell r="Q175"/>
          <cell r="R175"/>
          <cell r="S175"/>
          <cell r="T175"/>
        </row>
        <row r="176">
          <cell r="P176">
            <v>999999999</v>
          </cell>
          <cell r="Q176"/>
          <cell r="R176"/>
          <cell r="S176"/>
          <cell r="T176"/>
        </row>
        <row r="177">
          <cell r="P177">
            <v>999999999</v>
          </cell>
          <cell r="Q177"/>
          <cell r="R177"/>
          <cell r="S177"/>
          <cell r="T177"/>
        </row>
        <row r="178">
          <cell r="P178">
            <v>999999999</v>
          </cell>
          <cell r="Q178"/>
          <cell r="R178"/>
          <cell r="S178"/>
          <cell r="T178"/>
        </row>
        <row r="179">
          <cell r="P179">
            <v>999999999</v>
          </cell>
          <cell r="Q179"/>
          <cell r="R179"/>
          <cell r="S179"/>
          <cell r="T179"/>
        </row>
        <row r="180">
          <cell r="P180">
            <v>999999999</v>
          </cell>
          <cell r="Q180"/>
          <cell r="R180"/>
          <cell r="S180"/>
          <cell r="T180"/>
        </row>
        <row r="181">
          <cell r="P181">
            <v>999999999</v>
          </cell>
          <cell r="Q181"/>
          <cell r="R181"/>
          <cell r="S181"/>
          <cell r="T181"/>
        </row>
        <row r="182">
          <cell r="P182">
            <v>999999999</v>
          </cell>
          <cell r="Q182"/>
          <cell r="R182"/>
          <cell r="S182"/>
          <cell r="T182"/>
        </row>
        <row r="183">
          <cell r="P183">
            <v>999999999</v>
          </cell>
          <cell r="Q183"/>
          <cell r="R183"/>
          <cell r="S183"/>
          <cell r="T183"/>
        </row>
        <row r="184">
          <cell r="P184">
            <v>999999999</v>
          </cell>
          <cell r="Q184"/>
          <cell r="R184"/>
          <cell r="S184"/>
          <cell r="T184"/>
        </row>
        <row r="185">
          <cell r="P185">
            <v>999999999</v>
          </cell>
          <cell r="Q185"/>
          <cell r="R185"/>
          <cell r="S185"/>
          <cell r="T185"/>
        </row>
        <row r="186">
          <cell r="P186">
            <v>999999999</v>
          </cell>
          <cell r="Q186"/>
          <cell r="R186"/>
          <cell r="S186"/>
          <cell r="T186"/>
        </row>
        <row r="187">
          <cell r="P187">
            <v>999999999</v>
          </cell>
          <cell r="Q187"/>
          <cell r="R187"/>
          <cell r="S187"/>
          <cell r="T187"/>
        </row>
        <row r="188">
          <cell r="P188">
            <v>999999999</v>
          </cell>
          <cell r="Q188"/>
          <cell r="R188"/>
          <cell r="S188"/>
          <cell r="T188"/>
        </row>
        <row r="189">
          <cell r="P189">
            <v>999999999</v>
          </cell>
          <cell r="Q189"/>
          <cell r="R189"/>
          <cell r="S189"/>
          <cell r="T189"/>
        </row>
        <row r="190">
          <cell r="P190">
            <v>999999999</v>
          </cell>
          <cell r="Q190"/>
          <cell r="R190"/>
          <cell r="S190"/>
          <cell r="T190"/>
        </row>
        <row r="191">
          <cell r="P191">
            <v>999999999</v>
          </cell>
          <cell r="Q191"/>
          <cell r="R191"/>
          <cell r="S191"/>
          <cell r="T191"/>
        </row>
        <row r="192">
          <cell r="P192">
            <v>999999999</v>
          </cell>
          <cell r="Q192"/>
          <cell r="R192"/>
          <cell r="S192"/>
          <cell r="T192"/>
        </row>
        <row r="193">
          <cell r="P193">
            <v>999999999</v>
          </cell>
          <cell r="Q193"/>
          <cell r="R193"/>
          <cell r="S193"/>
          <cell r="T193"/>
        </row>
        <row r="194">
          <cell r="P194">
            <v>999999999</v>
          </cell>
          <cell r="Q194"/>
          <cell r="R194"/>
          <cell r="S194"/>
          <cell r="T194"/>
        </row>
        <row r="195">
          <cell r="P195">
            <v>999999999</v>
          </cell>
          <cell r="Q195"/>
          <cell r="R195"/>
          <cell r="S195"/>
          <cell r="T195"/>
        </row>
        <row r="196">
          <cell r="P196">
            <v>999999999</v>
          </cell>
          <cell r="Q196"/>
          <cell r="R196"/>
          <cell r="S196"/>
          <cell r="T196"/>
        </row>
        <row r="197">
          <cell r="P197">
            <v>999999999</v>
          </cell>
          <cell r="Q197"/>
          <cell r="R197"/>
          <cell r="S197"/>
          <cell r="T197"/>
        </row>
        <row r="198">
          <cell r="P198">
            <v>999999999</v>
          </cell>
          <cell r="Q198"/>
          <cell r="R198"/>
          <cell r="S198"/>
          <cell r="T198"/>
        </row>
        <row r="199">
          <cell r="P199">
            <v>999999999</v>
          </cell>
          <cell r="Q199"/>
          <cell r="R199"/>
          <cell r="S199"/>
          <cell r="T199"/>
        </row>
        <row r="200">
          <cell r="P200">
            <v>999999999</v>
          </cell>
          <cell r="Q200"/>
          <cell r="R200"/>
          <cell r="S200"/>
          <cell r="T200"/>
        </row>
        <row r="201">
          <cell r="P201">
            <v>999999999</v>
          </cell>
          <cell r="Q201"/>
          <cell r="R201"/>
          <cell r="S201"/>
          <cell r="T201"/>
        </row>
        <row r="202">
          <cell r="P202">
            <v>999999999</v>
          </cell>
          <cell r="Q202"/>
          <cell r="R202"/>
          <cell r="S202"/>
          <cell r="T202"/>
        </row>
        <row r="203">
          <cell r="P203">
            <v>999999999</v>
          </cell>
          <cell r="Q203"/>
          <cell r="R203"/>
          <cell r="S203"/>
          <cell r="T203"/>
        </row>
        <row r="204">
          <cell r="P204">
            <v>999999999</v>
          </cell>
          <cell r="Q204"/>
          <cell r="R204"/>
          <cell r="S204"/>
          <cell r="T204"/>
        </row>
        <row r="205">
          <cell r="P205">
            <v>999999999</v>
          </cell>
          <cell r="Q205"/>
          <cell r="R205"/>
          <cell r="S205"/>
          <cell r="T205"/>
        </row>
        <row r="206">
          <cell r="P206">
            <v>999999999</v>
          </cell>
          <cell r="Q206"/>
          <cell r="R206"/>
          <cell r="S206"/>
          <cell r="T206"/>
        </row>
        <row r="207">
          <cell r="P207">
            <v>999999999</v>
          </cell>
          <cell r="Q207"/>
          <cell r="R207"/>
          <cell r="S207"/>
          <cell r="T207"/>
        </row>
        <row r="208">
          <cell r="P208">
            <v>999999999</v>
          </cell>
          <cell r="Q208"/>
          <cell r="R208"/>
          <cell r="S208"/>
          <cell r="T208"/>
        </row>
        <row r="209">
          <cell r="P209">
            <v>999999999</v>
          </cell>
          <cell r="Q209"/>
          <cell r="R209"/>
          <cell r="S209"/>
          <cell r="T209"/>
        </row>
        <row r="210">
          <cell r="P210">
            <v>999999999</v>
          </cell>
          <cell r="Q210"/>
          <cell r="R210"/>
          <cell r="S210"/>
          <cell r="T210"/>
        </row>
        <row r="211">
          <cell r="P211">
            <v>999999999</v>
          </cell>
          <cell r="Q211"/>
          <cell r="R211"/>
          <cell r="S211"/>
          <cell r="T211"/>
        </row>
        <row r="212">
          <cell r="P212">
            <v>999999999</v>
          </cell>
          <cell r="Q212"/>
          <cell r="R212"/>
          <cell r="S212"/>
          <cell r="T212"/>
        </row>
        <row r="213">
          <cell r="P213">
            <v>999999999</v>
          </cell>
          <cell r="Q213"/>
          <cell r="R213"/>
          <cell r="S213"/>
          <cell r="T213"/>
        </row>
        <row r="214">
          <cell r="P214">
            <v>999999999</v>
          </cell>
          <cell r="Q214"/>
          <cell r="R214"/>
          <cell r="S214"/>
          <cell r="T214"/>
        </row>
        <row r="215">
          <cell r="P215">
            <v>999999999</v>
          </cell>
          <cell r="Q215"/>
          <cell r="R215"/>
          <cell r="S215"/>
          <cell r="T215"/>
        </row>
        <row r="216">
          <cell r="P216">
            <v>999999999</v>
          </cell>
          <cell r="Q216"/>
          <cell r="R216"/>
          <cell r="S216"/>
          <cell r="T216"/>
        </row>
        <row r="217">
          <cell r="P217">
            <v>999999999</v>
          </cell>
          <cell r="Q217"/>
          <cell r="R217"/>
          <cell r="S217"/>
          <cell r="T217"/>
        </row>
        <row r="218">
          <cell r="P218">
            <v>999999999</v>
          </cell>
          <cell r="Q218"/>
          <cell r="R218"/>
          <cell r="S218"/>
          <cell r="T218"/>
        </row>
        <row r="219">
          <cell r="P219">
            <v>999999999</v>
          </cell>
          <cell r="Q219"/>
          <cell r="R219"/>
          <cell r="S219"/>
          <cell r="T219"/>
        </row>
        <row r="220">
          <cell r="P220">
            <v>999999999</v>
          </cell>
          <cell r="Q220"/>
          <cell r="R220"/>
          <cell r="S220"/>
          <cell r="T220"/>
        </row>
        <row r="221">
          <cell r="P221">
            <v>999999999</v>
          </cell>
          <cell r="Q221"/>
          <cell r="R221"/>
          <cell r="S221"/>
          <cell r="T221"/>
        </row>
        <row r="222">
          <cell r="P222">
            <v>999999999</v>
          </cell>
          <cell r="Q222"/>
          <cell r="R222"/>
          <cell r="S222"/>
          <cell r="T222"/>
        </row>
        <row r="223">
          <cell r="P223">
            <v>999999999</v>
          </cell>
          <cell r="Q223"/>
          <cell r="R223"/>
          <cell r="S223"/>
          <cell r="T223"/>
        </row>
        <row r="224">
          <cell r="P224">
            <v>999999999</v>
          </cell>
          <cell r="Q224"/>
          <cell r="R224"/>
          <cell r="S224"/>
          <cell r="T224"/>
        </row>
        <row r="225">
          <cell r="P225">
            <v>999999999</v>
          </cell>
          <cell r="Q225"/>
          <cell r="R225"/>
          <cell r="S225"/>
          <cell r="T225"/>
        </row>
        <row r="226">
          <cell r="P226">
            <v>999999999</v>
          </cell>
          <cell r="Q226"/>
          <cell r="R226"/>
          <cell r="S226"/>
          <cell r="T226"/>
        </row>
        <row r="227">
          <cell r="P227">
            <v>999999999</v>
          </cell>
          <cell r="Q227"/>
          <cell r="R227"/>
          <cell r="S227"/>
          <cell r="T227"/>
        </row>
        <row r="228">
          <cell r="P228">
            <v>999999999</v>
          </cell>
          <cell r="Q228"/>
          <cell r="R228"/>
          <cell r="S228"/>
          <cell r="T228"/>
        </row>
        <row r="229">
          <cell r="P229">
            <v>999999999</v>
          </cell>
          <cell r="Q229"/>
          <cell r="R229"/>
          <cell r="S229"/>
          <cell r="T229"/>
        </row>
        <row r="230">
          <cell r="P230">
            <v>999999999</v>
          </cell>
          <cell r="Q230"/>
          <cell r="R230"/>
          <cell r="S230"/>
          <cell r="T230"/>
        </row>
        <row r="231">
          <cell r="P231">
            <v>999999999</v>
          </cell>
          <cell r="Q231"/>
          <cell r="R231"/>
          <cell r="S231"/>
          <cell r="T231"/>
        </row>
        <row r="232">
          <cell r="P232">
            <v>999999999</v>
          </cell>
          <cell r="Q232"/>
          <cell r="R232"/>
          <cell r="S232"/>
          <cell r="T232"/>
        </row>
        <row r="233">
          <cell r="P233">
            <v>999999999</v>
          </cell>
          <cell r="Q233"/>
          <cell r="R233"/>
          <cell r="S233"/>
          <cell r="T233"/>
        </row>
        <row r="234">
          <cell r="P234">
            <v>999999999</v>
          </cell>
          <cell r="Q234"/>
          <cell r="R234"/>
          <cell r="S234"/>
          <cell r="T234"/>
        </row>
        <row r="235">
          <cell r="P235">
            <v>999999999</v>
          </cell>
          <cell r="Q235"/>
          <cell r="R235"/>
          <cell r="S235"/>
          <cell r="T235"/>
        </row>
        <row r="236">
          <cell r="P236">
            <v>999999999</v>
          </cell>
          <cell r="Q236"/>
          <cell r="R236"/>
          <cell r="S236"/>
          <cell r="T236"/>
        </row>
        <row r="237">
          <cell r="P237">
            <v>999999999</v>
          </cell>
          <cell r="Q237"/>
          <cell r="R237"/>
          <cell r="S237"/>
          <cell r="T237"/>
        </row>
        <row r="238">
          <cell r="P238">
            <v>999999999</v>
          </cell>
          <cell r="Q238"/>
          <cell r="R238"/>
          <cell r="S238"/>
          <cell r="T238"/>
        </row>
        <row r="239">
          <cell r="P239">
            <v>999999999</v>
          </cell>
          <cell r="Q239"/>
          <cell r="R239"/>
          <cell r="S239"/>
          <cell r="T239"/>
        </row>
        <row r="240">
          <cell r="P240">
            <v>999999999</v>
          </cell>
          <cell r="Q240"/>
          <cell r="R240"/>
          <cell r="S240"/>
          <cell r="T240"/>
        </row>
        <row r="241">
          <cell r="P241">
            <v>999999999</v>
          </cell>
          <cell r="Q241"/>
          <cell r="R241"/>
          <cell r="S241"/>
          <cell r="T241"/>
        </row>
        <row r="242">
          <cell r="P242">
            <v>999999999</v>
          </cell>
          <cell r="Q242"/>
          <cell r="R242"/>
          <cell r="S242"/>
          <cell r="T242"/>
        </row>
        <row r="243">
          <cell r="P243">
            <v>999999999</v>
          </cell>
          <cell r="Q243"/>
          <cell r="R243"/>
          <cell r="S243"/>
          <cell r="T243"/>
        </row>
        <row r="244">
          <cell r="P244">
            <v>999999999</v>
          </cell>
          <cell r="Q244"/>
          <cell r="R244"/>
          <cell r="S244"/>
          <cell r="T244"/>
        </row>
        <row r="245">
          <cell r="P245">
            <v>999999999</v>
          </cell>
          <cell r="Q245"/>
          <cell r="R245"/>
          <cell r="S245"/>
          <cell r="T245"/>
        </row>
        <row r="246">
          <cell r="P246">
            <v>999999999</v>
          </cell>
          <cell r="Q246"/>
          <cell r="R246"/>
          <cell r="S246"/>
          <cell r="T246"/>
        </row>
        <row r="247">
          <cell r="P247">
            <v>999999999</v>
          </cell>
          <cell r="Q247"/>
          <cell r="R247"/>
          <cell r="S247"/>
          <cell r="T247"/>
        </row>
        <row r="248">
          <cell r="P248">
            <v>999999999</v>
          </cell>
          <cell r="Q248"/>
          <cell r="R248"/>
          <cell r="S248"/>
          <cell r="T248"/>
        </row>
        <row r="249">
          <cell r="P249">
            <v>999999999</v>
          </cell>
          <cell r="Q249"/>
          <cell r="R249"/>
          <cell r="S249"/>
          <cell r="T249"/>
        </row>
        <row r="250">
          <cell r="P250">
            <v>999999999</v>
          </cell>
          <cell r="Q250"/>
          <cell r="R250"/>
          <cell r="S250"/>
          <cell r="T250"/>
        </row>
        <row r="251">
          <cell r="P251">
            <v>999999999</v>
          </cell>
          <cell r="Q251"/>
          <cell r="R251"/>
          <cell r="S251"/>
          <cell r="T251"/>
        </row>
        <row r="252">
          <cell r="P252">
            <v>999999999</v>
          </cell>
          <cell r="Q252"/>
          <cell r="R252"/>
          <cell r="S252"/>
          <cell r="T252"/>
        </row>
        <row r="253">
          <cell r="P253">
            <v>999999999</v>
          </cell>
          <cell r="Q253"/>
          <cell r="R253"/>
          <cell r="S253"/>
          <cell r="T253"/>
        </row>
        <row r="254">
          <cell r="P254">
            <v>999999999</v>
          </cell>
          <cell r="Q254"/>
          <cell r="R254"/>
          <cell r="S254"/>
          <cell r="T254"/>
        </row>
        <row r="255">
          <cell r="P255">
            <v>999999999</v>
          </cell>
          <cell r="Q255"/>
          <cell r="R255"/>
          <cell r="S255"/>
          <cell r="T255"/>
        </row>
        <row r="256">
          <cell r="P256">
            <v>999999999</v>
          </cell>
          <cell r="Q256"/>
          <cell r="R256"/>
          <cell r="S256"/>
          <cell r="T256"/>
        </row>
        <row r="257">
          <cell r="P257">
            <v>999999999</v>
          </cell>
          <cell r="Q257"/>
          <cell r="R257"/>
          <cell r="S257"/>
          <cell r="T257"/>
        </row>
        <row r="258">
          <cell r="P258">
            <v>999999999</v>
          </cell>
          <cell r="Q258"/>
          <cell r="R258"/>
          <cell r="S258"/>
          <cell r="T258"/>
        </row>
        <row r="259">
          <cell r="P259">
            <v>999999999</v>
          </cell>
          <cell r="Q259"/>
          <cell r="R259"/>
          <cell r="S259"/>
          <cell r="T259"/>
        </row>
        <row r="260">
          <cell r="P260">
            <v>999999999</v>
          </cell>
          <cell r="Q260"/>
          <cell r="R260"/>
          <cell r="S260"/>
          <cell r="T260"/>
        </row>
        <row r="261">
          <cell r="P261">
            <v>999999999</v>
          </cell>
          <cell r="Q261"/>
          <cell r="R261"/>
          <cell r="S261"/>
          <cell r="T261"/>
        </row>
        <row r="262">
          <cell r="P262">
            <v>999999999</v>
          </cell>
          <cell r="Q262"/>
          <cell r="R262"/>
          <cell r="S262"/>
          <cell r="T262"/>
        </row>
        <row r="263">
          <cell r="P263">
            <v>999999999</v>
          </cell>
          <cell r="Q263"/>
          <cell r="R263"/>
          <cell r="S263"/>
          <cell r="T263"/>
        </row>
        <row r="264">
          <cell r="P264">
            <v>999999999</v>
          </cell>
          <cell r="Q264"/>
          <cell r="R264"/>
          <cell r="S264"/>
          <cell r="T264"/>
        </row>
        <row r="265">
          <cell r="P265">
            <v>999999999</v>
          </cell>
          <cell r="Q265"/>
          <cell r="R265"/>
          <cell r="S265"/>
          <cell r="T265"/>
        </row>
        <row r="266">
          <cell r="P266">
            <v>999999999</v>
          </cell>
          <cell r="Q266"/>
          <cell r="R266"/>
          <cell r="S266"/>
          <cell r="T266"/>
        </row>
        <row r="267">
          <cell r="P267">
            <v>999999999</v>
          </cell>
          <cell r="Q267"/>
          <cell r="R267"/>
          <cell r="S267"/>
          <cell r="T267"/>
        </row>
        <row r="268">
          <cell r="P268">
            <v>999999999</v>
          </cell>
          <cell r="Q268"/>
          <cell r="R268"/>
          <cell r="S268"/>
          <cell r="T268"/>
        </row>
        <row r="269">
          <cell r="P269">
            <v>999999999</v>
          </cell>
          <cell r="Q269"/>
          <cell r="R269"/>
          <cell r="S269"/>
          <cell r="T269"/>
        </row>
        <row r="270">
          <cell r="P270">
            <v>999999999</v>
          </cell>
          <cell r="Q270"/>
          <cell r="R270"/>
          <cell r="S270"/>
          <cell r="T270"/>
        </row>
        <row r="271">
          <cell r="P271">
            <v>999999999</v>
          </cell>
          <cell r="Q271"/>
          <cell r="R271"/>
          <cell r="S271"/>
          <cell r="T271"/>
        </row>
        <row r="272">
          <cell r="P272">
            <v>999999999</v>
          </cell>
          <cell r="Q272"/>
          <cell r="R272"/>
          <cell r="S272"/>
          <cell r="T272"/>
        </row>
        <row r="273">
          <cell r="P273">
            <v>999999999</v>
          </cell>
          <cell r="Q273"/>
          <cell r="R273"/>
          <cell r="S273"/>
          <cell r="T273"/>
        </row>
        <row r="274">
          <cell r="P274">
            <v>999999999</v>
          </cell>
          <cell r="Q274"/>
          <cell r="R274"/>
          <cell r="S274"/>
          <cell r="T274"/>
        </row>
        <row r="275">
          <cell r="P275">
            <v>999999999</v>
          </cell>
          <cell r="Q275"/>
          <cell r="R275"/>
          <cell r="S275"/>
          <cell r="T275"/>
        </row>
        <row r="276">
          <cell r="P276">
            <v>999999999</v>
          </cell>
          <cell r="Q276"/>
          <cell r="R276"/>
          <cell r="S276"/>
          <cell r="T276"/>
        </row>
        <row r="277">
          <cell r="P277">
            <v>999999999</v>
          </cell>
          <cell r="Q277"/>
          <cell r="R277"/>
          <cell r="S277"/>
          <cell r="T277"/>
        </row>
        <row r="278">
          <cell r="P278">
            <v>999999999</v>
          </cell>
          <cell r="Q278"/>
          <cell r="R278"/>
          <cell r="S278"/>
          <cell r="T278"/>
        </row>
        <row r="279">
          <cell r="P279">
            <v>999999999</v>
          </cell>
          <cell r="Q279"/>
          <cell r="R279"/>
          <cell r="S279"/>
          <cell r="T279"/>
        </row>
        <row r="280">
          <cell r="P280">
            <v>999999999</v>
          </cell>
          <cell r="Q280"/>
          <cell r="R280"/>
          <cell r="S280"/>
          <cell r="T280"/>
        </row>
        <row r="281">
          <cell r="P281">
            <v>999999999</v>
          </cell>
          <cell r="Q281"/>
          <cell r="R281"/>
          <cell r="S281"/>
          <cell r="T281"/>
        </row>
        <row r="282">
          <cell r="P282">
            <v>999999999</v>
          </cell>
          <cell r="Q282"/>
          <cell r="R282"/>
          <cell r="S282"/>
          <cell r="T282"/>
        </row>
        <row r="283">
          <cell r="P283">
            <v>999999999</v>
          </cell>
          <cell r="Q283"/>
          <cell r="R283"/>
          <cell r="S283"/>
          <cell r="T283"/>
        </row>
        <row r="284">
          <cell r="P284">
            <v>999999999</v>
          </cell>
          <cell r="Q284"/>
          <cell r="R284"/>
          <cell r="S284"/>
          <cell r="T284"/>
        </row>
        <row r="285">
          <cell r="P285">
            <v>999999999</v>
          </cell>
          <cell r="Q285"/>
          <cell r="R285"/>
          <cell r="S285"/>
          <cell r="T285"/>
        </row>
        <row r="286">
          <cell r="P286">
            <v>999999999</v>
          </cell>
          <cell r="Q286"/>
          <cell r="R286"/>
          <cell r="S286"/>
          <cell r="T286"/>
        </row>
        <row r="287">
          <cell r="P287">
            <v>999999999</v>
          </cell>
          <cell r="Q287"/>
          <cell r="R287"/>
          <cell r="S287"/>
          <cell r="T287"/>
        </row>
        <row r="288">
          <cell r="P288">
            <v>999999999</v>
          </cell>
          <cell r="Q288"/>
          <cell r="R288"/>
          <cell r="S288"/>
          <cell r="T288"/>
        </row>
        <row r="289">
          <cell r="P289">
            <v>999999999</v>
          </cell>
          <cell r="Q289"/>
          <cell r="R289"/>
          <cell r="S289"/>
          <cell r="T289"/>
        </row>
        <row r="290">
          <cell r="P290">
            <v>999999999</v>
          </cell>
          <cell r="Q290"/>
          <cell r="R290"/>
          <cell r="S290"/>
          <cell r="T290"/>
        </row>
        <row r="291">
          <cell r="P291">
            <v>999999999</v>
          </cell>
          <cell r="Q291"/>
          <cell r="R291"/>
          <cell r="S291"/>
          <cell r="T291"/>
        </row>
        <row r="292">
          <cell r="P292">
            <v>999999999</v>
          </cell>
          <cell r="Q292"/>
          <cell r="R292"/>
          <cell r="S292"/>
          <cell r="T292"/>
        </row>
        <row r="293">
          <cell r="P293">
            <v>999999999</v>
          </cell>
          <cell r="Q293"/>
          <cell r="R293"/>
          <cell r="S293"/>
          <cell r="T293"/>
        </row>
        <row r="294">
          <cell r="P294">
            <v>999999999</v>
          </cell>
          <cell r="Q294"/>
          <cell r="R294"/>
          <cell r="S294"/>
          <cell r="T294"/>
        </row>
        <row r="295">
          <cell r="P295">
            <v>999999999</v>
          </cell>
          <cell r="Q295"/>
          <cell r="R295"/>
          <cell r="S295"/>
          <cell r="T295"/>
        </row>
        <row r="296">
          <cell r="P296">
            <v>999999999</v>
          </cell>
          <cell r="Q296"/>
          <cell r="R296"/>
          <cell r="S296"/>
          <cell r="T296"/>
        </row>
        <row r="297">
          <cell r="P297">
            <v>999999999</v>
          </cell>
          <cell r="Q297"/>
          <cell r="R297"/>
          <cell r="S297"/>
          <cell r="T297"/>
        </row>
        <row r="298">
          <cell r="P298">
            <v>999999999</v>
          </cell>
          <cell r="Q298"/>
          <cell r="R298"/>
          <cell r="S298"/>
          <cell r="T298"/>
        </row>
        <row r="299">
          <cell r="P299">
            <v>999999999</v>
          </cell>
          <cell r="Q299"/>
          <cell r="R299"/>
          <cell r="S299"/>
          <cell r="T299"/>
        </row>
        <row r="300">
          <cell r="P300">
            <v>999999999</v>
          </cell>
          <cell r="Q300"/>
          <cell r="R300"/>
          <cell r="S300"/>
          <cell r="T300"/>
        </row>
        <row r="301">
          <cell r="P301">
            <v>999999999</v>
          </cell>
          <cell r="Q301"/>
          <cell r="R301"/>
          <cell r="S301"/>
          <cell r="T301"/>
        </row>
        <row r="302">
          <cell r="P302">
            <v>999999999</v>
          </cell>
          <cell r="Q302"/>
          <cell r="R302"/>
          <cell r="S302"/>
          <cell r="T302"/>
        </row>
        <row r="303">
          <cell r="P303">
            <v>999999999</v>
          </cell>
          <cell r="Q303"/>
          <cell r="R303"/>
          <cell r="S303"/>
          <cell r="T303"/>
        </row>
        <row r="304">
          <cell r="P304">
            <v>999999999</v>
          </cell>
          <cell r="Q304"/>
          <cell r="R304"/>
          <cell r="S304"/>
          <cell r="T304"/>
        </row>
        <row r="305">
          <cell r="P305">
            <v>999999999</v>
          </cell>
          <cell r="Q305"/>
          <cell r="R305"/>
          <cell r="S305"/>
          <cell r="T305"/>
        </row>
        <row r="306">
          <cell r="P306">
            <v>999999999</v>
          </cell>
          <cell r="Q306"/>
          <cell r="R306"/>
          <cell r="S306"/>
          <cell r="T306"/>
        </row>
        <row r="307">
          <cell r="P307">
            <v>999999999</v>
          </cell>
          <cell r="Q307"/>
          <cell r="R307"/>
          <cell r="S307"/>
          <cell r="T307"/>
        </row>
        <row r="308">
          <cell r="P308">
            <v>999999999</v>
          </cell>
          <cell r="Q308"/>
          <cell r="R308"/>
          <cell r="S308"/>
          <cell r="T308"/>
        </row>
        <row r="309">
          <cell r="P309">
            <v>999999999</v>
          </cell>
          <cell r="Q309"/>
          <cell r="R309"/>
          <cell r="S309"/>
          <cell r="T309"/>
        </row>
        <row r="310">
          <cell r="P310">
            <v>999999999</v>
          </cell>
          <cell r="Q310"/>
          <cell r="R310"/>
          <cell r="S310"/>
          <cell r="T310"/>
        </row>
        <row r="311">
          <cell r="P311">
            <v>999999999</v>
          </cell>
          <cell r="Q311"/>
          <cell r="R311"/>
          <cell r="S311"/>
          <cell r="T311"/>
        </row>
        <row r="312">
          <cell r="P312">
            <v>999999999</v>
          </cell>
          <cell r="Q312"/>
          <cell r="R312"/>
          <cell r="S312"/>
          <cell r="T312"/>
        </row>
        <row r="313">
          <cell r="P313">
            <v>999999999</v>
          </cell>
          <cell r="Q313"/>
          <cell r="R313"/>
          <cell r="S313"/>
          <cell r="T313"/>
        </row>
        <row r="314">
          <cell r="P314">
            <v>999999999</v>
          </cell>
          <cell r="Q314"/>
          <cell r="R314"/>
          <cell r="S314"/>
          <cell r="T314"/>
        </row>
        <row r="315">
          <cell r="P315">
            <v>999999999</v>
          </cell>
          <cell r="Q315"/>
          <cell r="R315"/>
          <cell r="S315"/>
          <cell r="T315"/>
        </row>
        <row r="316">
          <cell r="P316">
            <v>999999999</v>
          </cell>
          <cell r="Q316"/>
          <cell r="R316"/>
          <cell r="S316"/>
          <cell r="T316"/>
        </row>
        <row r="317">
          <cell r="P317">
            <v>999999999</v>
          </cell>
          <cell r="Q317"/>
          <cell r="R317"/>
          <cell r="S317"/>
          <cell r="T317"/>
        </row>
        <row r="318">
          <cell r="P318">
            <v>999999999</v>
          </cell>
          <cell r="Q318"/>
          <cell r="R318"/>
          <cell r="S318"/>
          <cell r="T318"/>
        </row>
        <row r="319">
          <cell r="P319">
            <v>999999999</v>
          </cell>
          <cell r="Q319"/>
          <cell r="R319"/>
          <cell r="S319"/>
          <cell r="T319"/>
        </row>
        <row r="320">
          <cell r="P320">
            <v>999999999</v>
          </cell>
          <cell r="Q320"/>
          <cell r="R320"/>
          <cell r="S320"/>
          <cell r="T320"/>
        </row>
        <row r="321">
          <cell r="P321">
            <v>999999999</v>
          </cell>
          <cell r="Q321"/>
          <cell r="R321"/>
          <cell r="S321"/>
          <cell r="T321"/>
        </row>
        <row r="322">
          <cell r="P322">
            <v>999999999</v>
          </cell>
          <cell r="Q322"/>
          <cell r="R322"/>
          <cell r="S322"/>
          <cell r="T322"/>
        </row>
        <row r="323">
          <cell r="P323">
            <v>999999999</v>
          </cell>
          <cell r="Q323"/>
          <cell r="R323"/>
          <cell r="S323"/>
          <cell r="T323"/>
        </row>
        <row r="324">
          <cell r="P324">
            <v>999999999</v>
          </cell>
          <cell r="Q324"/>
          <cell r="R324"/>
          <cell r="S324"/>
          <cell r="T324"/>
        </row>
        <row r="325">
          <cell r="P325">
            <v>999999999</v>
          </cell>
          <cell r="Q325"/>
          <cell r="R325"/>
          <cell r="S325"/>
          <cell r="T325"/>
        </row>
        <row r="326">
          <cell r="P326">
            <v>999999999</v>
          </cell>
          <cell r="Q326"/>
          <cell r="R326"/>
          <cell r="S326"/>
          <cell r="T326"/>
        </row>
        <row r="327">
          <cell r="P327">
            <v>999999999</v>
          </cell>
          <cell r="Q327"/>
          <cell r="R327"/>
          <cell r="S327"/>
          <cell r="T327"/>
        </row>
        <row r="328">
          <cell r="P328">
            <v>999999999</v>
          </cell>
          <cell r="Q328"/>
          <cell r="R328"/>
          <cell r="S328"/>
          <cell r="T328"/>
        </row>
        <row r="329">
          <cell r="P329">
            <v>999999999</v>
          </cell>
          <cell r="Q329"/>
          <cell r="R329"/>
          <cell r="S329"/>
          <cell r="T329"/>
        </row>
        <row r="330">
          <cell r="P330">
            <v>999999999</v>
          </cell>
          <cell r="Q330"/>
          <cell r="R330"/>
          <cell r="S330"/>
          <cell r="T330"/>
        </row>
        <row r="331">
          <cell r="P331">
            <v>999999999</v>
          </cell>
          <cell r="Q331"/>
          <cell r="R331"/>
          <cell r="S331"/>
          <cell r="T331"/>
        </row>
        <row r="332">
          <cell r="P332">
            <v>999999999</v>
          </cell>
          <cell r="Q332"/>
          <cell r="R332"/>
          <cell r="S332"/>
          <cell r="T332"/>
        </row>
        <row r="333">
          <cell r="P333">
            <v>999999999</v>
          </cell>
          <cell r="Q333"/>
          <cell r="R333"/>
          <cell r="S333"/>
          <cell r="T333"/>
        </row>
        <row r="334">
          <cell r="P334">
            <v>999999999</v>
          </cell>
          <cell r="Q334"/>
          <cell r="R334"/>
          <cell r="S334"/>
          <cell r="T334"/>
        </row>
        <row r="335">
          <cell r="P335">
            <v>999999999</v>
          </cell>
          <cell r="Q335"/>
          <cell r="R335"/>
          <cell r="S335"/>
          <cell r="T335"/>
        </row>
        <row r="336">
          <cell r="P336">
            <v>999999999</v>
          </cell>
          <cell r="Q336"/>
          <cell r="R336"/>
          <cell r="S336"/>
          <cell r="T336"/>
        </row>
        <row r="337">
          <cell r="P337">
            <v>999999999</v>
          </cell>
          <cell r="Q337"/>
          <cell r="R337"/>
          <cell r="S337"/>
          <cell r="T337"/>
        </row>
        <row r="338">
          <cell r="P338">
            <v>999999999</v>
          </cell>
          <cell r="Q338"/>
          <cell r="R338"/>
          <cell r="S338"/>
          <cell r="T338"/>
        </row>
        <row r="339">
          <cell r="P339">
            <v>999999999</v>
          </cell>
          <cell r="Q339"/>
          <cell r="R339"/>
          <cell r="S339"/>
          <cell r="T339"/>
        </row>
        <row r="340">
          <cell r="P340">
            <v>999999999</v>
          </cell>
          <cell r="Q340"/>
          <cell r="R340"/>
          <cell r="S340"/>
          <cell r="T340"/>
        </row>
        <row r="341">
          <cell r="P341">
            <v>999999999</v>
          </cell>
          <cell r="Q341"/>
          <cell r="R341"/>
          <cell r="S341"/>
          <cell r="T341"/>
        </row>
        <row r="342">
          <cell r="P342">
            <v>999999999</v>
          </cell>
          <cell r="Q342"/>
          <cell r="R342"/>
          <cell r="S342"/>
          <cell r="T342"/>
        </row>
        <row r="343">
          <cell r="P343">
            <v>999999999</v>
          </cell>
          <cell r="Q343"/>
          <cell r="R343"/>
          <cell r="S343"/>
          <cell r="T343"/>
        </row>
        <row r="344">
          <cell r="P344">
            <v>999999999</v>
          </cell>
          <cell r="Q344"/>
          <cell r="R344"/>
          <cell r="S344"/>
          <cell r="T344"/>
        </row>
        <row r="345">
          <cell r="P345">
            <v>999999999</v>
          </cell>
          <cell r="Q345"/>
          <cell r="R345"/>
          <cell r="S345"/>
          <cell r="T345"/>
        </row>
        <row r="346">
          <cell r="P346">
            <v>999999999</v>
          </cell>
          <cell r="Q346"/>
          <cell r="R346"/>
          <cell r="S346"/>
          <cell r="T346"/>
        </row>
        <row r="347">
          <cell r="P347">
            <v>999999999</v>
          </cell>
          <cell r="Q347"/>
          <cell r="R347"/>
          <cell r="S347"/>
          <cell r="T347"/>
        </row>
        <row r="348">
          <cell r="P348">
            <v>999999999</v>
          </cell>
          <cell r="Q348"/>
          <cell r="R348"/>
          <cell r="S348"/>
          <cell r="T348"/>
        </row>
        <row r="349">
          <cell r="P349">
            <v>999999999</v>
          </cell>
          <cell r="Q349"/>
          <cell r="R349"/>
          <cell r="S349"/>
          <cell r="T349"/>
        </row>
        <row r="350">
          <cell r="P350">
            <v>999999999</v>
          </cell>
          <cell r="Q350"/>
          <cell r="R350"/>
          <cell r="S350"/>
          <cell r="T350"/>
        </row>
        <row r="351">
          <cell r="P351">
            <v>999999999</v>
          </cell>
          <cell r="Q351"/>
          <cell r="R351"/>
          <cell r="S351"/>
          <cell r="T351"/>
        </row>
        <row r="352">
          <cell r="P352">
            <v>999999999</v>
          </cell>
          <cell r="Q352"/>
          <cell r="R352"/>
          <cell r="S352"/>
          <cell r="T352"/>
        </row>
        <row r="353">
          <cell r="P353">
            <v>999999999</v>
          </cell>
          <cell r="Q353"/>
          <cell r="R353"/>
          <cell r="S353"/>
          <cell r="T353"/>
        </row>
        <row r="354">
          <cell r="P354">
            <v>999999999</v>
          </cell>
          <cell r="Q354"/>
          <cell r="R354"/>
          <cell r="S354"/>
          <cell r="T354"/>
        </row>
        <row r="355">
          <cell r="P355">
            <v>999999999</v>
          </cell>
          <cell r="Q355"/>
          <cell r="R355"/>
          <cell r="S355"/>
          <cell r="T355"/>
        </row>
        <row r="356">
          <cell r="P356">
            <v>999999999</v>
          </cell>
          <cell r="Q356"/>
          <cell r="R356"/>
          <cell r="S356"/>
          <cell r="T356"/>
        </row>
        <row r="357">
          <cell r="P357">
            <v>999999999</v>
          </cell>
          <cell r="Q357"/>
          <cell r="R357"/>
          <cell r="S357"/>
          <cell r="T357"/>
        </row>
        <row r="358">
          <cell r="P358">
            <v>999999999</v>
          </cell>
          <cell r="Q358"/>
          <cell r="R358"/>
          <cell r="S358"/>
          <cell r="T358"/>
        </row>
        <row r="359">
          <cell r="P359">
            <v>999999999</v>
          </cell>
          <cell r="Q359"/>
          <cell r="R359"/>
          <cell r="S359"/>
          <cell r="T359"/>
        </row>
        <row r="360">
          <cell r="P360">
            <v>999999999</v>
          </cell>
          <cell r="Q360"/>
          <cell r="R360"/>
          <cell r="S360"/>
          <cell r="T360"/>
        </row>
        <row r="361">
          <cell r="P361">
            <v>999999999</v>
          </cell>
          <cell r="Q361"/>
          <cell r="R361"/>
          <cell r="S361"/>
          <cell r="T361"/>
        </row>
        <row r="362">
          <cell r="P362">
            <v>999999999</v>
          </cell>
          <cell r="Q362"/>
          <cell r="R362"/>
          <cell r="S362"/>
          <cell r="T362"/>
        </row>
        <row r="363">
          <cell r="P363">
            <v>999999999</v>
          </cell>
          <cell r="Q363"/>
          <cell r="R363"/>
          <cell r="S363"/>
          <cell r="T363"/>
        </row>
        <row r="364">
          <cell r="P364">
            <v>999999999</v>
          </cell>
          <cell r="Q364"/>
          <cell r="R364"/>
          <cell r="S364"/>
          <cell r="T364"/>
        </row>
        <row r="365">
          <cell r="P365">
            <v>999999999</v>
          </cell>
          <cell r="Q365"/>
          <cell r="R365"/>
          <cell r="S365"/>
          <cell r="T365"/>
        </row>
        <row r="366">
          <cell r="P366">
            <v>999999999</v>
          </cell>
          <cell r="Q366"/>
          <cell r="R366"/>
          <cell r="S366"/>
          <cell r="T366"/>
        </row>
        <row r="367">
          <cell r="P367">
            <v>999999999</v>
          </cell>
          <cell r="Q367"/>
          <cell r="R367"/>
          <cell r="S367"/>
          <cell r="T367"/>
        </row>
        <row r="368">
          <cell r="P368">
            <v>999999999</v>
          </cell>
          <cell r="Q368"/>
          <cell r="R368"/>
          <cell r="S368"/>
          <cell r="T368"/>
        </row>
        <row r="369">
          <cell r="P369">
            <v>999999999</v>
          </cell>
          <cell r="Q369"/>
          <cell r="R369"/>
          <cell r="S369"/>
          <cell r="T369"/>
        </row>
        <row r="370">
          <cell r="P370">
            <v>999999999</v>
          </cell>
          <cell r="Q370"/>
          <cell r="R370"/>
          <cell r="S370"/>
          <cell r="T370"/>
        </row>
        <row r="371">
          <cell r="P371">
            <v>999999999</v>
          </cell>
          <cell r="Q371"/>
          <cell r="R371"/>
          <cell r="S371"/>
          <cell r="T371"/>
        </row>
        <row r="372">
          <cell r="P372">
            <v>999999999</v>
          </cell>
          <cell r="Q372"/>
          <cell r="R372"/>
          <cell r="S372"/>
          <cell r="T372"/>
        </row>
        <row r="373">
          <cell r="P373">
            <v>999999999</v>
          </cell>
          <cell r="Q373"/>
          <cell r="R373"/>
          <cell r="S373"/>
          <cell r="T373"/>
        </row>
        <row r="374">
          <cell r="P374">
            <v>999999999</v>
          </cell>
          <cell r="Q374"/>
          <cell r="R374"/>
          <cell r="S374"/>
          <cell r="T374"/>
        </row>
        <row r="375">
          <cell r="P375">
            <v>999999999</v>
          </cell>
          <cell r="Q375"/>
          <cell r="R375"/>
          <cell r="S375"/>
          <cell r="T375"/>
        </row>
        <row r="376">
          <cell r="P376">
            <v>999999999</v>
          </cell>
          <cell r="Q376"/>
          <cell r="R376"/>
          <cell r="S376"/>
          <cell r="T376"/>
        </row>
        <row r="377">
          <cell r="P377">
            <v>999999999</v>
          </cell>
          <cell r="Q377"/>
          <cell r="R377"/>
          <cell r="S377"/>
          <cell r="T377"/>
        </row>
        <row r="378">
          <cell r="P378">
            <v>999999999</v>
          </cell>
          <cell r="Q378"/>
          <cell r="R378"/>
          <cell r="S378"/>
          <cell r="T378"/>
        </row>
        <row r="379">
          <cell r="P379">
            <v>999999999</v>
          </cell>
          <cell r="Q379"/>
          <cell r="R379"/>
          <cell r="S379"/>
          <cell r="T379"/>
        </row>
        <row r="380">
          <cell r="P380">
            <v>999999999</v>
          </cell>
          <cell r="Q380"/>
          <cell r="R380"/>
          <cell r="S380"/>
          <cell r="T380"/>
        </row>
        <row r="381">
          <cell r="P381">
            <v>999999999</v>
          </cell>
          <cell r="Q381"/>
          <cell r="R381"/>
          <cell r="S381"/>
          <cell r="T381"/>
        </row>
        <row r="382">
          <cell r="P382">
            <v>999999999</v>
          </cell>
          <cell r="Q382"/>
          <cell r="R382"/>
          <cell r="S382"/>
          <cell r="T382"/>
        </row>
        <row r="383">
          <cell r="P383">
            <v>999999999</v>
          </cell>
          <cell r="Q383"/>
          <cell r="R383"/>
          <cell r="S383"/>
          <cell r="T383"/>
        </row>
        <row r="384">
          <cell r="P384">
            <v>999999999</v>
          </cell>
          <cell r="Q384"/>
          <cell r="R384"/>
          <cell r="S384"/>
          <cell r="T384"/>
        </row>
        <row r="385">
          <cell r="P385">
            <v>999999999</v>
          </cell>
          <cell r="Q385"/>
          <cell r="R385"/>
          <cell r="S385"/>
          <cell r="T385"/>
        </row>
        <row r="386">
          <cell r="P386">
            <v>999999999</v>
          </cell>
          <cell r="Q386"/>
          <cell r="R386"/>
          <cell r="S386"/>
          <cell r="T386"/>
        </row>
        <row r="387">
          <cell r="P387">
            <v>999999999</v>
          </cell>
          <cell r="Q387"/>
          <cell r="R387"/>
          <cell r="S387"/>
          <cell r="T387"/>
        </row>
        <row r="388">
          <cell r="P388">
            <v>999999999</v>
          </cell>
          <cell r="Q388"/>
          <cell r="R388"/>
          <cell r="S388"/>
          <cell r="T388"/>
        </row>
        <row r="389">
          <cell r="P389">
            <v>999999999</v>
          </cell>
          <cell r="Q389"/>
          <cell r="R389"/>
          <cell r="S389"/>
          <cell r="T389"/>
        </row>
        <row r="390">
          <cell r="P390">
            <v>999999999</v>
          </cell>
          <cell r="Q390"/>
          <cell r="R390"/>
          <cell r="S390"/>
          <cell r="T390"/>
        </row>
        <row r="391">
          <cell r="P391">
            <v>999999999</v>
          </cell>
          <cell r="Q391"/>
          <cell r="R391"/>
          <cell r="S391"/>
          <cell r="T391"/>
        </row>
        <row r="392">
          <cell r="P392">
            <v>999999999</v>
          </cell>
          <cell r="Q392"/>
          <cell r="R392"/>
          <cell r="S392"/>
          <cell r="T392"/>
        </row>
        <row r="393">
          <cell r="P393">
            <v>999999999</v>
          </cell>
          <cell r="Q393"/>
          <cell r="R393"/>
          <cell r="S393"/>
          <cell r="T393"/>
        </row>
        <row r="394">
          <cell r="P394">
            <v>999999999</v>
          </cell>
          <cell r="Q394"/>
          <cell r="R394"/>
          <cell r="S394"/>
          <cell r="T394"/>
        </row>
        <row r="395">
          <cell r="P395">
            <v>999999999</v>
          </cell>
          <cell r="Q395"/>
          <cell r="R395"/>
          <cell r="S395"/>
          <cell r="T395"/>
        </row>
        <row r="396">
          <cell r="P396">
            <v>999999999</v>
          </cell>
          <cell r="Q396"/>
          <cell r="R396"/>
          <cell r="S396"/>
          <cell r="T396"/>
        </row>
        <row r="397">
          <cell r="P397">
            <v>999999999</v>
          </cell>
          <cell r="Q397"/>
          <cell r="R397"/>
          <cell r="S397"/>
          <cell r="T397"/>
        </row>
        <row r="398">
          <cell r="P398">
            <v>999999999</v>
          </cell>
          <cell r="Q398"/>
          <cell r="R398"/>
          <cell r="S398"/>
          <cell r="T398"/>
        </row>
        <row r="399">
          <cell r="P399">
            <v>999999999</v>
          </cell>
          <cell r="Q399"/>
          <cell r="R399"/>
          <cell r="S399"/>
          <cell r="T399"/>
        </row>
        <row r="400">
          <cell r="P400">
            <v>999999999</v>
          </cell>
          <cell r="Q400"/>
          <cell r="R400"/>
          <cell r="S400"/>
          <cell r="T400"/>
        </row>
        <row r="401">
          <cell r="P401">
            <v>999999999</v>
          </cell>
          <cell r="Q401"/>
          <cell r="R401"/>
          <cell r="S401"/>
          <cell r="T401"/>
        </row>
        <row r="402">
          <cell r="P402">
            <v>999999999</v>
          </cell>
          <cell r="Q402"/>
          <cell r="R402"/>
          <cell r="S402"/>
          <cell r="T402"/>
        </row>
        <row r="403">
          <cell r="P403">
            <v>999999999</v>
          </cell>
          <cell r="Q403"/>
          <cell r="R403"/>
          <cell r="S403"/>
          <cell r="T403"/>
        </row>
        <row r="404">
          <cell r="P404">
            <v>999999999</v>
          </cell>
          <cell r="Q404"/>
          <cell r="R404"/>
          <cell r="S404"/>
          <cell r="T404"/>
        </row>
        <row r="405">
          <cell r="P405">
            <v>999999999</v>
          </cell>
          <cell r="Q405"/>
          <cell r="R405"/>
          <cell r="S405"/>
          <cell r="T405"/>
        </row>
        <row r="406">
          <cell r="P406">
            <v>999999999</v>
          </cell>
          <cell r="Q406"/>
          <cell r="R406"/>
          <cell r="S406"/>
          <cell r="T406"/>
        </row>
        <row r="407">
          <cell r="P407">
            <v>999999999</v>
          </cell>
          <cell r="Q407"/>
          <cell r="R407"/>
          <cell r="S407"/>
          <cell r="T407"/>
        </row>
        <row r="408">
          <cell r="P408">
            <v>999999999</v>
          </cell>
          <cell r="Q408"/>
          <cell r="R408"/>
          <cell r="S408"/>
          <cell r="T408"/>
        </row>
        <row r="409">
          <cell r="P409">
            <v>999999999</v>
          </cell>
          <cell r="Q409"/>
          <cell r="R409"/>
          <cell r="S409"/>
          <cell r="T409"/>
        </row>
        <row r="410">
          <cell r="P410">
            <v>999999999</v>
          </cell>
          <cell r="Q410"/>
          <cell r="R410"/>
          <cell r="S410"/>
          <cell r="T410"/>
        </row>
        <row r="411">
          <cell r="P411">
            <v>999999999</v>
          </cell>
          <cell r="Q411"/>
          <cell r="R411"/>
          <cell r="S411"/>
          <cell r="T411"/>
        </row>
        <row r="412">
          <cell r="P412">
            <v>999999999</v>
          </cell>
          <cell r="Q412"/>
          <cell r="R412"/>
          <cell r="S412"/>
          <cell r="T412"/>
        </row>
        <row r="413">
          <cell r="P413">
            <v>999999999</v>
          </cell>
          <cell r="Q413"/>
          <cell r="R413"/>
          <cell r="S413"/>
          <cell r="T413"/>
        </row>
        <row r="414">
          <cell r="P414">
            <v>999999999</v>
          </cell>
          <cell r="Q414"/>
          <cell r="R414"/>
          <cell r="S414"/>
          <cell r="T414"/>
        </row>
        <row r="415">
          <cell r="P415">
            <v>999999999</v>
          </cell>
          <cell r="Q415"/>
          <cell r="R415"/>
          <cell r="S415"/>
          <cell r="T415"/>
        </row>
        <row r="416">
          <cell r="P416">
            <v>999999999</v>
          </cell>
          <cell r="Q416"/>
          <cell r="R416"/>
          <cell r="S416"/>
          <cell r="T416"/>
        </row>
        <row r="417">
          <cell r="P417">
            <v>999999999</v>
          </cell>
          <cell r="Q417"/>
          <cell r="R417"/>
          <cell r="S417"/>
          <cell r="T417"/>
        </row>
        <row r="418">
          <cell r="P418">
            <v>999999999</v>
          </cell>
          <cell r="Q418"/>
          <cell r="R418"/>
          <cell r="S418"/>
          <cell r="T418"/>
        </row>
        <row r="419">
          <cell r="P419">
            <v>999999999</v>
          </cell>
          <cell r="Q419"/>
          <cell r="R419"/>
          <cell r="S419"/>
          <cell r="T419"/>
        </row>
        <row r="420">
          <cell r="P420">
            <v>999999999</v>
          </cell>
          <cell r="Q420"/>
          <cell r="R420"/>
          <cell r="S420"/>
          <cell r="T420"/>
        </row>
        <row r="421">
          <cell r="P421">
            <v>999999999</v>
          </cell>
          <cell r="Q421"/>
          <cell r="R421"/>
          <cell r="S421"/>
          <cell r="T421"/>
        </row>
        <row r="422">
          <cell r="P422">
            <v>999999999</v>
          </cell>
          <cell r="Q422"/>
          <cell r="R422"/>
          <cell r="S422"/>
          <cell r="T422"/>
        </row>
        <row r="423">
          <cell r="P423">
            <v>999999999</v>
          </cell>
          <cell r="Q423"/>
          <cell r="R423"/>
          <cell r="S423"/>
          <cell r="T423"/>
        </row>
        <row r="424">
          <cell r="P424">
            <v>999999999</v>
          </cell>
          <cell r="Q424"/>
          <cell r="R424"/>
          <cell r="S424"/>
          <cell r="T424"/>
        </row>
        <row r="425">
          <cell r="P425">
            <v>999999999</v>
          </cell>
          <cell r="Q425"/>
          <cell r="R425"/>
          <cell r="S425"/>
          <cell r="T425"/>
        </row>
        <row r="426">
          <cell r="P426">
            <v>999999999</v>
          </cell>
          <cell r="Q426"/>
          <cell r="R426"/>
          <cell r="S426"/>
          <cell r="T426"/>
        </row>
        <row r="427">
          <cell r="P427">
            <v>999999999</v>
          </cell>
          <cell r="Q427"/>
          <cell r="R427"/>
          <cell r="S427"/>
          <cell r="T427"/>
        </row>
        <row r="428">
          <cell r="P428">
            <v>999999999</v>
          </cell>
          <cell r="Q428"/>
          <cell r="R428"/>
          <cell r="S428"/>
          <cell r="T428"/>
        </row>
        <row r="429">
          <cell r="P429">
            <v>999999999</v>
          </cell>
          <cell r="Q429"/>
          <cell r="R429"/>
          <cell r="S429"/>
          <cell r="T429"/>
        </row>
        <row r="430">
          <cell r="P430">
            <v>999999999</v>
          </cell>
          <cell r="Q430"/>
          <cell r="R430"/>
          <cell r="S430"/>
          <cell r="T430"/>
        </row>
        <row r="431">
          <cell r="P431">
            <v>999999999</v>
          </cell>
          <cell r="Q431"/>
          <cell r="R431"/>
          <cell r="S431"/>
          <cell r="T431"/>
        </row>
        <row r="432">
          <cell r="P432">
            <v>999999999</v>
          </cell>
          <cell r="Q432"/>
          <cell r="R432"/>
          <cell r="S432"/>
          <cell r="T432"/>
        </row>
        <row r="433">
          <cell r="P433">
            <v>999999999</v>
          </cell>
          <cell r="Q433"/>
          <cell r="R433"/>
          <cell r="S433"/>
          <cell r="T433"/>
        </row>
        <row r="434">
          <cell r="P434">
            <v>999999999</v>
          </cell>
          <cell r="Q434"/>
          <cell r="R434"/>
          <cell r="S434"/>
          <cell r="T434"/>
        </row>
        <row r="435">
          <cell r="P435">
            <v>999999999</v>
          </cell>
          <cell r="Q435"/>
          <cell r="R435"/>
          <cell r="S435"/>
          <cell r="T435"/>
        </row>
        <row r="436">
          <cell r="P436">
            <v>999999999</v>
          </cell>
          <cell r="Q436"/>
          <cell r="R436"/>
          <cell r="S436"/>
          <cell r="T436"/>
        </row>
        <row r="437">
          <cell r="P437">
            <v>999999999</v>
          </cell>
          <cell r="Q437"/>
          <cell r="R437"/>
          <cell r="S437"/>
          <cell r="T437"/>
        </row>
        <row r="438">
          <cell r="P438">
            <v>999999999</v>
          </cell>
          <cell r="Q438"/>
          <cell r="R438"/>
          <cell r="S438"/>
          <cell r="T438"/>
        </row>
        <row r="439">
          <cell r="P439">
            <v>999999999</v>
          </cell>
          <cell r="Q439"/>
          <cell r="R439"/>
          <cell r="S439"/>
          <cell r="T439"/>
        </row>
        <row r="440">
          <cell r="P440">
            <v>999999999</v>
          </cell>
          <cell r="Q440"/>
          <cell r="R440"/>
          <cell r="S440"/>
          <cell r="T440"/>
        </row>
        <row r="441">
          <cell r="P441">
            <v>999999999</v>
          </cell>
          <cell r="Q441"/>
          <cell r="R441"/>
          <cell r="S441"/>
          <cell r="T441"/>
        </row>
        <row r="442">
          <cell r="P442">
            <v>999999999</v>
          </cell>
          <cell r="Q442"/>
          <cell r="R442"/>
          <cell r="S442"/>
          <cell r="T442"/>
        </row>
        <row r="443">
          <cell r="P443">
            <v>999999999</v>
          </cell>
          <cell r="Q443"/>
          <cell r="R443"/>
          <cell r="S443"/>
          <cell r="T443"/>
        </row>
        <row r="444">
          <cell r="P444">
            <v>999999999</v>
          </cell>
          <cell r="Q444"/>
          <cell r="R444"/>
          <cell r="S444"/>
          <cell r="T444"/>
        </row>
        <row r="445">
          <cell r="P445">
            <v>999999999</v>
          </cell>
          <cell r="Q445"/>
          <cell r="R445"/>
          <cell r="S445"/>
          <cell r="T445"/>
        </row>
        <row r="446">
          <cell r="P446">
            <v>999999999</v>
          </cell>
          <cell r="Q446"/>
          <cell r="R446"/>
          <cell r="S446"/>
          <cell r="T446"/>
        </row>
        <row r="447">
          <cell r="P447">
            <v>999999999</v>
          </cell>
          <cell r="Q447"/>
          <cell r="R447"/>
          <cell r="S447"/>
          <cell r="T447"/>
        </row>
        <row r="448">
          <cell r="P448">
            <v>999999999</v>
          </cell>
          <cell r="Q448"/>
          <cell r="R448"/>
          <cell r="S448"/>
          <cell r="T448"/>
        </row>
        <row r="449">
          <cell r="P449">
            <v>999999999</v>
          </cell>
          <cell r="Q449"/>
          <cell r="R449"/>
          <cell r="S449"/>
          <cell r="T449"/>
        </row>
        <row r="450">
          <cell r="P450">
            <v>999999999</v>
          </cell>
          <cell r="Q450"/>
          <cell r="R450"/>
          <cell r="S450"/>
          <cell r="T450"/>
        </row>
        <row r="451">
          <cell r="P451">
            <v>999999999</v>
          </cell>
          <cell r="Q451"/>
          <cell r="R451"/>
          <cell r="S451"/>
          <cell r="T451"/>
        </row>
        <row r="452">
          <cell r="P452">
            <v>999999999</v>
          </cell>
          <cell r="Q452"/>
          <cell r="R452"/>
          <cell r="S452"/>
          <cell r="T452"/>
        </row>
        <row r="453">
          <cell r="P453">
            <v>999999999</v>
          </cell>
          <cell r="Q453"/>
          <cell r="R453"/>
          <cell r="S453"/>
          <cell r="T453"/>
        </row>
        <row r="454">
          <cell r="P454">
            <v>999999999</v>
          </cell>
          <cell r="Q454"/>
          <cell r="R454"/>
          <cell r="S454"/>
          <cell r="T454"/>
        </row>
        <row r="455">
          <cell r="P455">
            <v>999999999</v>
          </cell>
          <cell r="Q455"/>
          <cell r="R455"/>
          <cell r="S455"/>
          <cell r="T455"/>
        </row>
        <row r="456">
          <cell r="P456">
            <v>999999999</v>
          </cell>
          <cell r="Q456"/>
          <cell r="R456"/>
          <cell r="S456"/>
          <cell r="T456"/>
        </row>
        <row r="457">
          <cell r="P457">
            <v>999999999</v>
          </cell>
          <cell r="Q457"/>
          <cell r="R457"/>
          <cell r="S457"/>
          <cell r="T457"/>
        </row>
        <row r="458">
          <cell r="P458">
            <v>999999999</v>
          </cell>
          <cell r="Q458"/>
          <cell r="R458"/>
          <cell r="S458"/>
          <cell r="T458"/>
        </row>
        <row r="459">
          <cell r="P459">
            <v>999999999</v>
          </cell>
          <cell r="Q459"/>
          <cell r="R459"/>
          <cell r="S459"/>
          <cell r="T459"/>
        </row>
        <row r="460">
          <cell r="P460">
            <v>999999999</v>
          </cell>
          <cell r="Q460"/>
          <cell r="R460"/>
          <cell r="S460"/>
          <cell r="T460"/>
        </row>
        <row r="461">
          <cell r="P461">
            <v>999999999</v>
          </cell>
          <cell r="Q461"/>
          <cell r="R461"/>
          <cell r="S461"/>
          <cell r="T461"/>
        </row>
        <row r="462">
          <cell r="P462">
            <v>999999999</v>
          </cell>
          <cell r="Q462"/>
          <cell r="R462"/>
          <cell r="S462"/>
          <cell r="T462"/>
        </row>
        <row r="463">
          <cell r="P463">
            <v>999999999</v>
          </cell>
          <cell r="Q463"/>
          <cell r="R463"/>
          <cell r="S463"/>
          <cell r="T463"/>
        </row>
        <row r="464">
          <cell r="P464">
            <v>999999999</v>
          </cell>
          <cell r="Q464"/>
          <cell r="R464"/>
          <cell r="S464"/>
          <cell r="T464"/>
        </row>
        <row r="465">
          <cell r="P465">
            <v>999999999</v>
          </cell>
          <cell r="Q465"/>
          <cell r="R465"/>
          <cell r="S465"/>
          <cell r="T465"/>
        </row>
        <row r="466">
          <cell r="P466">
            <v>999999999</v>
          </cell>
          <cell r="Q466"/>
          <cell r="R466"/>
          <cell r="S466"/>
          <cell r="T466"/>
        </row>
        <row r="467">
          <cell r="P467">
            <v>999999999</v>
          </cell>
          <cell r="Q467"/>
          <cell r="R467"/>
          <cell r="S467"/>
          <cell r="T467"/>
        </row>
        <row r="468">
          <cell r="P468">
            <v>999999999</v>
          </cell>
          <cell r="Q468"/>
          <cell r="R468"/>
          <cell r="S468"/>
          <cell r="T468"/>
        </row>
        <row r="469">
          <cell r="P469">
            <v>999999999</v>
          </cell>
          <cell r="Q469"/>
          <cell r="R469"/>
          <cell r="S469"/>
          <cell r="T469"/>
        </row>
        <row r="470">
          <cell r="P470">
            <v>999999999</v>
          </cell>
          <cell r="Q470"/>
          <cell r="R470"/>
          <cell r="S470"/>
          <cell r="T470"/>
        </row>
        <row r="471">
          <cell r="P471">
            <v>999999999</v>
          </cell>
          <cell r="Q471"/>
          <cell r="R471"/>
          <cell r="S471"/>
          <cell r="T471"/>
        </row>
        <row r="472">
          <cell r="P472">
            <v>999999999</v>
          </cell>
          <cell r="Q472"/>
          <cell r="R472"/>
          <cell r="S472"/>
          <cell r="T472"/>
        </row>
        <row r="473">
          <cell r="P473">
            <v>999999999</v>
          </cell>
          <cell r="Q473"/>
          <cell r="R473"/>
          <cell r="S473"/>
          <cell r="T473"/>
        </row>
        <row r="474">
          <cell r="P474">
            <v>999999999</v>
          </cell>
          <cell r="Q474"/>
          <cell r="R474"/>
          <cell r="S474"/>
          <cell r="T474"/>
        </row>
        <row r="475">
          <cell r="P475">
            <v>999999999</v>
          </cell>
          <cell r="Q475"/>
          <cell r="R475"/>
          <cell r="S475"/>
          <cell r="T475"/>
        </row>
        <row r="476">
          <cell r="P476">
            <v>999999999</v>
          </cell>
          <cell r="Q476"/>
          <cell r="R476"/>
          <cell r="S476"/>
          <cell r="T476"/>
        </row>
        <row r="477">
          <cell r="P477">
            <v>999999999</v>
          </cell>
          <cell r="Q477"/>
          <cell r="R477"/>
          <cell r="S477"/>
          <cell r="T477"/>
        </row>
        <row r="478">
          <cell r="P478">
            <v>999999999</v>
          </cell>
          <cell r="Q478"/>
          <cell r="R478"/>
          <cell r="S478"/>
          <cell r="T478"/>
        </row>
        <row r="479">
          <cell r="P479">
            <v>999999999</v>
          </cell>
          <cell r="Q479"/>
          <cell r="R479"/>
          <cell r="S479"/>
          <cell r="T479"/>
        </row>
        <row r="480">
          <cell r="P480">
            <v>999999999</v>
          </cell>
          <cell r="Q480"/>
          <cell r="R480"/>
          <cell r="S480"/>
          <cell r="T480"/>
        </row>
        <row r="481">
          <cell r="P481">
            <v>999999999</v>
          </cell>
          <cell r="Q481"/>
          <cell r="R481"/>
          <cell r="S481"/>
          <cell r="T481"/>
        </row>
        <row r="482">
          <cell r="P482">
            <v>999999999</v>
          </cell>
          <cell r="Q482"/>
          <cell r="R482"/>
          <cell r="S482"/>
          <cell r="T482"/>
        </row>
        <row r="483">
          <cell r="P483">
            <v>999999999</v>
          </cell>
          <cell r="Q483"/>
          <cell r="R483"/>
          <cell r="S483"/>
          <cell r="T483"/>
        </row>
        <row r="484">
          <cell r="P484">
            <v>999999999</v>
          </cell>
          <cell r="Q484"/>
          <cell r="R484"/>
          <cell r="S484"/>
          <cell r="T484"/>
        </row>
        <row r="485">
          <cell r="P485">
            <v>999999999</v>
          </cell>
          <cell r="Q485"/>
          <cell r="R485"/>
          <cell r="S485"/>
          <cell r="T485"/>
        </row>
        <row r="486">
          <cell r="P486">
            <v>999999999</v>
          </cell>
          <cell r="Q486"/>
          <cell r="R486"/>
          <cell r="S486"/>
          <cell r="T486"/>
        </row>
        <row r="487">
          <cell r="P487">
            <v>999999999</v>
          </cell>
          <cell r="Q487"/>
          <cell r="R487"/>
          <cell r="S487"/>
          <cell r="T487"/>
        </row>
        <row r="488">
          <cell r="P488">
            <v>999999999</v>
          </cell>
          <cell r="Q488"/>
          <cell r="R488"/>
          <cell r="S488"/>
          <cell r="T488"/>
        </row>
        <row r="489">
          <cell r="P489">
            <v>999999999</v>
          </cell>
          <cell r="Q489"/>
          <cell r="R489"/>
          <cell r="S489"/>
          <cell r="T489"/>
        </row>
        <row r="490">
          <cell r="P490">
            <v>999999999</v>
          </cell>
          <cell r="Q490"/>
          <cell r="R490"/>
          <cell r="S490"/>
          <cell r="T490"/>
        </row>
        <row r="491">
          <cell r="P491">
            <v>999999999</v>
          </cell>
          <cell r="Q491"/>
          <cell r="R491"/>
          <cell r="S491"/>
          <cell r="T491"/>
        </row>
        <row r="492">
          <cell r="P492">
            <v>999999999</v>
          </cell>
          <cell r="Q492"/>
          <cell r="R492"/>
          <cell r="S492"/>
          <cell r="T492"/>
        </row>
        <row r="493">
          <cell r="P493">
            <v>999999999</v>
          </cell>
          <cell r="Q493"/>
          <cell r="R493"/>
          <cell r="S493"/>
          <cell r="T493"/>
        </row>
        <row r="494">
          <cell r="P494">
            <v>999999999</v>
          </cell>
          <cell r="Q494"/>
          <cell r="R494"/>
          <cell r="S494"/>
          <cell r="T494"/>
        </row>
        <row r="495">
          <cell r="P495">
            <v>999999999</v>
          </cell>
          <cell r="Q495"/>
          <cell r="R495"/>
          <cell r="S495"/>
          <cell r="T495"/>
        </row>
        <row r="496">
          <cell r="P496">
            <v>999999999</v>
          </cell>
          <cell r="Q496"/>
          <cell r="R496"/>
          <cell r="S496"/>
          <cell r="T496"/>
        </row>
        <row r="497">
          <cell r="P497">
            <v>999999999</v>
          </cell>
          <cell r="Q497"/>
          <cell r="R497"/>
          <cell r="S497"/>
          <cell r="T497"/>
        </row>
        <row r="498">
          <cell r="P498">
            <v>999999999</v>
          </cell>
          <cell r="Q498"/>
          <cell r="R498"/>
          <cell r="S498"/>
          <cell r="T498"/>
        </row>
        <row r="499">
          <cell r="P499">
            <v>999999999</v>
          </cell>
          <cell r="Q499"/>
          <cell r="R499"/>
          <cell r="S499"/>
          <cell r="T499"/>
        </row>
        <row r="500">
          <cell r="P500">
            <v>999999999</v>
          </cell>
          <cell r="Q500"/>
          <cell r="R500"/>
          <cell r="S500"/>
          <cell r="T500"/>
        </row>
        <row r="501">
          <cell r="P501">
            <v>999999999</v>
          </cell>
          <cell r="Q501"/>
          <cell r="R501"/>
          <cell r="S501"/>
          <cell r="T501"/>
        </row>
        <row r="502">
          <cell r="P502">
            <v>999999999</v>
          </cell>
          <cell r="Q502"/>
          <cell r="R502"/>
          <cell r="S502"/>
          <cell r="T502"/>
        </row>
        <row r="503">
          <cell r="P503">
            <v>999999999</v>
          </cell>
          <cell r="Q503"/>
          <cell r="R503"/>
          <cell r="S503"/>
          <cell r="T503"/>
        </row>
        <row r="504">
          <cell r="P504">
            <v>999999999</v>
          </cell>
          <cell r="Q504"/>
          <cell r="R504"/>
          <cell r="S504"/>
          <cell r="T504"/>
        </row>
        <row r="505">
          <cell r="P505">
            <v>999999999</v>
          </cell>
          <cell r="Q505"/>
          <cell r="R505"/>
          <cell r="S505"/>
          <cell r="T505"/>
        </row>
        <row r="506">
          <cell r="P506">
            <v>999999999</v>
          </cell>
          <cell r="Q506"/>
          <cell r="R506"/>
          <cell r="S506"/>
          <cell r="T506"/>
        </row>
        <row r="507">
          <cell r="P507">
            <v>999999999</v>
          </cell>
          <cell r="Q507"/>
          <cell r="R507"/>
          <cell r="S507"/>
          <cell r="T507"/>
        </row>
        <row r="508">
          <cell r="P508">
            <v>999999999</v>
          </cell>
          <cell r="Q508"/>
          <cell r="R508"/>
          <cell r="S508"/>
          <cell r="T508"/>
        </row>
        <row r="509">
          <cell r="P509">
            <v>999999999</v>
          </cell>
          <cell r="Q509"/>
          <cell r="R509"/>
          <cell r="S509"/>
          <cell r="T509"/>
        </row>
        <row r="510">
          <cell r="P510">
            <v>999999999</v>
          </cell>
          <cell r="Q510"/>
          <cell r="R510"/>
          <cell r="S510"/>
          <cell r="T510"/>
        </row>
        <row r="511">
          <cell r="P511">
            <v>999999999</v>
          </cell>
          <cell r="Q511"/>
          <cell r="R511"/>
          <cell r="S511"/>
          <cell r="T511"/>
        </row>
        <row r="512">
          <cell r="P512">
            <v>999999999</v>
          </cell>
          <cell r="Q512"/>
          <cell r="R512"/>
          <cell r="S512"/>
          <cell r="T512"/>
        </row>
        <row r="513">
          <cell r="P513">
            <v>999999999</v>
          </cell>
          <cell r="Q513"/>
          <cell r="R513"/>
          <cell r="S513"/>
          <cell r="T513"/>
        </row>
        <row r="514">
          <cell r="P514">
            <v>999999999</v>
          </cell>
          <cell r="Q514"/>
          <cell r="R514"/>
          <cell r="S514"/>
          <cell r="T514"/>
        </row>
        <row r="515">
          <cell r="P515">
            <v>999999999</v>
          </cell>
          <cell r="Q515"/>
          <cell r="R515"/>
          <cell r="S515"/>
          <cell r="T515"/>
        </row>
        <row r="516">
          <cell r="P516">
            <v>999999999</v>
          </cell>
          <cell r="Q516"/>
          <cell r="R516"/>
          <cell r="S516"/>
          <cell r="T516"/>
        </row>
        <row r="517">
          <cell r="P517">
            <v>999999999</v>
          </cell>
          <cell r="Q517"/>
          <cell r="R517"/>
          <cell r="S517"/>
          <cell r="T517"/>
        </row>
        <row r="518">
          <cell r="P518">
            <v>999999999</v>
          </cell>
          <cell r="Q518"/>
          <cell r="R518"/>
          <cell r="S518"/>
          <cell r="T518"/>
        </row>
        <row r="519">
          <cell r="P519">
            <v>999999999</v>
          </cell>
          <cell r="Q519"/>
          <cell r="R519"/>
          <cell r="S519"/>
          <cell r="T519"/>
        </row>
        <row r="520">
          <cell r="P520">
            <v>999999999</v>
          </cell>
          <cell r="Q520"/>
          <cell r="R520"/>
          <cell r="S520"/>
          <cell r="T520"/>
        </row>
        <row r="521">
          <cell r="P521">
            <v>999999999</v>
          </cell>
          <cell r="Q521"/>
          <cell r="R521"/>
          <cell r="S521"/>
          <cell r="T521"/>
        </row>
        <row r="522">
          <cell r="P522">
            <v>999999999</v>
          </cell>
          <cell r="Q522"/>
          <cell r="R522"/>
          <cell r="S522"/>
          <cell r="T522"/>
        </row>
        <row r="523">
          <cell r="P523">
            <v>999999999</v>
          </cell>
          <cell r="Q523"/>
          <cell r="R523"/>
          <cell r="S523"/>
          <cell r="T523"/>
        </row>
        <row r="524">
          <cell r="P524">
            <v>999999999</v>
          </cell>
          <cell r="Q524"/>
          <cell r="R524"/>
          <cell r="S524"/>
          <cell r="T524"/>
        </row>
        <row r="525">
          <cell r="P525">
            <v>999999999</v>
          </cell>
          <cell r="Q525"/>
          <cell r="R525"/>
          <cell r="S525"/>
          <cell r="T525"/>
        </row>
        <row r="526">
          <cell r="P526">
            <v>999999999</v>
          </cell>
          <cell r="Q526"/>
          <cell r="R526"/>
          <cell r="S526"/>
          <cell r="T526"/>
        </row>
        <row r="527">
          <cell r="P527">
            <v>999999999</v>
          </cell>
          <cell r="Q527"/>
          <cell r="R527"/>
          <cell r="S527"/>
          <cell r="T527"/>
        </row>
        <row r="528">
          <cell r="P528">
            <v>999999999</v>
          </cell>
          <cell r="Q528"/>
          <cell r="R528"/>
          <cell r="S528"/>
          <cell r="T528"/>
        </row>
        <row r="529">
          <cell r="P529">
            <v>999999999</v>
          </cell>
          <cell r="Q529"/>
          <cell r="R529"/>
          <cell r="S529"/>
          <cell r="T529"/>
        </row>
        <row r="530">
          <cell r="P530">
            <v>999999999</v>
          </cell>
          <cell r="Q530"/>
          <cell r="R530"/>
          <cell r="S530"/>
          <cell r="T530"/>
        </row>
        <row r="531">
          <cell r="P531">
            <v>999999999</v>
          </cell>
          <cell r="Q531"/>
          <cell r="R531"/>
          <cell r="S531"/>
          <cell r="T531"/>
        </row>
        <row r="532">
          <cell r="P532">
            <v>999999999</v>
          </cell>
          <cell r="Q532"/>
          <cell r="R532"/>
          <cell r="S532"/>
          <cell r="T532"/>
        </row>
        <row r="533">
          <cell r="P533">
            <v>999999999</v>
          </cell>
          <cell r="Q533"/>
          <cell r="R533"/>
          <cell r="S533"/>
          <cell r="T533"/>
        </row>
        <row r="534">
          <cell r="P534">
            <v>999999999</v>
          </cell>
          <cell r="Q534"/>
          <cell r="R534"/>
          <cell r="S534"/>
          <cell r="T534"/>
        </row>
        <row r="535">
          <cell r="P535">
            <v>999999999</v>
          </cell>
          <cell r="Q535"/>
          <cell r="R535"/>
          <cell r="S535"/>
          <cell r="T535"/>
        </row>
        <row r="536">
          <cell r="P536">
            <v>999999999</v>
          </cell>
          <cell r="Q536"/>
          <cell r="R536"/>
          <cell r="S536"/>
          <cell r="T536"/>
        </row>
        <row r="537">
          <cell r="P537">
            <v>999999999</v>
          </cell>
          <cell r="Q537"/>
          <cell r="R537"/>
          <cell r="S537"/>
          <cell r="T537"/>
        </row>
        <row r="538">
          <cell r="P538">
            <v>999999999</v>
          </cell>
          <cell r="Q538"/>
          <cell r="R538"/>
          <cell r="S538"/>
          <cell r="T538"/>
        </row>
        <row r="539">
          <cell r="P539">
            <v>999999999</v>
          </cell>
          <cell r="Q539"/>
          <cell r="R539"/>
          <cell r="S539"/>
          <cell r="T539"/>
        </row>
        <row r="540">
          <cell r="P540">
            <v>999999999</v>
          </cell>
          <cell r="Q540"/>
          <cell r="R540"/>
          <cell r="S540"/>
          <cell r="T540"/>
        </row>
        <row r="541">
          <cell r="P541">
            <v>999999999</v>
          </cell>
          <cell r="Q541"/>
          <cell r="R541"/>
          <cell r="S541"/>
          <cell r="T541"/>
        </row>
        <row r="542">
          <cell r="P542">
            <v>999999999</v>
          </cell>
          <cell r="Q542"/>
          <cell r="R542"/>
          <cell r="S542"/>
          <cell r="T542"/>
        </row>
        <row r="543">
          <cell r="P543">
            <v>999999999</v>
          </cell>
          <cell r="Q543"/>
          <cell r="R543"/>
          <cell r="S543"/>
          <cell r="T543"/>
        </row>
        <row r="544">
          <cell r="P544">
            <v>999999999</v>
          </cell>
          <cell r="Q544"/>
          <cell r="R544"/>
          <cell r="S544"/>
          <cell r="T544"/>
        </row>
        <row r="545">
          <cell r="P545">
            <v>999999999</v>
          </cell>
          <cell r="Q545"/>
          <cell r="R545"/>
          <cell r="S545"/>
          <cell r="T545"/>
        </row>
        <row r="546">
          <cell r="P546">
            <v>999999999</v>
          </cell>
          <cell r="Q546"/>
          <cell r="R546"/>
          <cell r="S546"/>
          <cell r="T546"/>
        </row>
        <row r="547">
          <cell r="P547">
            <v>999999999</v>
          </cell>
          <cell r="Q547"/>
          <cell r="R547"/>
          <cell r="S547"/>
          <cell r="T547"/>
        </row>
        <row r="548">
          <cell r="P548">
            <v>999999999</v>
          </cell>
          <cell r="Q548"/>
          <cell r="R548"/>
          <cell r="S548"/>
          <cell r="T548"/>
        </row>
        <row r="549">
          <cell r="P549">
            <v>999999999</v>
          </cell>
          <cell r="Q549"/>
          <cell r="R549"/>
          <cell r="S549"/>
          <cell r="T549"/>
        </row>
        <row r="550">
          <cell r="P550">
            <v>999999999</v>
          </cell>
          <cell r="Q550"/>
          <cell r="R550"/>
          <cell r="S550"/>
          <cell r="T550"/>
        </row>
        <row r="551">
          <cell r="P551">
            <v>999999999</v>
          </cell>
          <cell r="Q551"/>
          <cell r="R551"/>
          <cell r="S551"/>
          <cell r="T551"/>
        </row>
        <row r="552">
          <cell r="P552">
            <v>999999999</v>
          </cell>
          <cell r="Q552"/>
          <cell r="R552"/>
          <cell r="S552"/>
          <cell r="T552"/>
        </row>
        <row r="553">
          <cell r="P553">
            <v>999999999</v>
          </cell>
          <cell r="Q553"/>
          <cell r="R553"/>
          <cell r="S553"/>
          <cell r="T553"/>
        </row>
        <row r="554">
          <cell r="P554">
            <v>999999999</v>
          </cell>
          <cell r="Q554"/>
          <cell r="R554"/>
          <cell r="S554"/>
          <cell r="T554"/>
        </row>
        <row r="555">
          <cell r="P555">
            <v>999999999</v>
          </cell>
          <cell r="Q555"/>
          <cell r="R555"/>
          <cell r="S555"/>
          <cell r="T555"/>
        </row>
        <row r="556">
          <cell r="P556">
            <v>999999999</v>
          </cell>
          <cell r="Q556"/>
          <cell r="R556"/>
          <cell r="S556"/>
          <cell r="T556"/>
        </row>
        <row r="557">
          <cell r="P557">
            <v>999999999</v>
          </cell>
          <cell r="Q557"/>
          <cell r="R557"/>
          <cell r="S557"/>
          <cell r="T557"/>
        </row>
        <row r="558">
          <cell r="P558">
            <v>999999999</v>
          </cell>
          <cell r="Q558"/>
          <cell r="R558"/>
          <cell r="S558"/>
          <cell r="T558"/>
        </row>
        <row r="559">
          <cell r="P559">
            <v>999999999</v>
          </cell>
          <cell r="Q559"/>
          <cell r="R559"/>
          <cell r="S559"/>
          <cell r="T559"/>
        </row>
        <row r="560">
          <cell r="P560">
            <v>999999999</v>
          </cell>
          <cell r="Q560"/>
          <cell r="R560"/>
          <cell r="S560"/>
          <cell r="T560"/>
        </row>
        <row r="561">
          <cell r="P561">
            <v>999999999</v>
          </cell>
          <cell r="Q561"/>
          <cell r="R561"/>
          <cell r="S561"/>
          <cell r="T561"/>
        </row>
        <row r="562">
          <cell r="P562">
            <v>999999999</v>
          </cell>
          <cell r="Q562"/>
          <cell r="R562"/>
          <cell r="S562"/>
          <cell r="T562"/>
        </row>
        <row r="563">
          <cell r="P563">
            <v>999999999</v>
          </cell>
          <cell r="Q563"/>
          <cell r="R563"/>
          <cell r="S563"/>
          <cell r="T563"/>
        </row>
        <row r="564">
          <cell r="P564">
            <v>999999999</v>
          </cell>
          <cell r="Q564"/>
          <cell r="R564"/>
          <cell r="S564"/>
          <cell r="T564"/>
        </row>
        <row r="565">
          <cell r="P565">
            <v>999999999</v>
          </cell>
          <cell r="Q565"/>
          <cell r="R565"/>
          <cell r="S565"/>
          <cell r="T565"/>
        </row>
        <row r="566">
          <cell r="P566">
            <v>999999999</v>
          </cell>
          <cell r="Q566"/>
          <cell r="R566"/>
          <cell r="S566"/>
          <cell r="T566"/>
        </row>
        <row r="567">
          <cell r="P567">
            <v>999999999</v>
          </cell>
          <cell r="Q567"/>
          <cell r="R567"/>
          <cell r="S567"/>
          <cell r="T567"/>
        </row>
        <row r="568">
          <cell r="P568">
            <v>999999999</v>
          </cell>
          <cell r="Q568"/>
          <cell r="R568"/>
          <cell r="S568"/>
          <cell r="T568"/>
        </row>
        <row r="569">
          <cell r="P569">
            <v>999999999</v>
          </cell>
          <cell r="Q569"/>
          <cell r="R569"/>
          <cell r="S569"/>
          <cell r="T569"/>
        </row>
        <row r="570">
          <cell r="P570">
            <v>999999999</v>
          </cell>
          <cell r="Q570"/>
          <cell r="R570"/>
          <cell r="S570"/>
          <cell r="T570"/>
        </row>
        <row r="571">
          <cell r="P571">
            <v>999999999</v>
          </cell>
          <cell r="Q571"/>
          <cell r="R571"/>
          <cell r="S571"/>
          <cell r="T571"/>
        </row>
        <row r="572">
          <cell r="P572">
            <v>999999999</v>
          </cell>
          <cell r="Q572"/>
          <cell r="R572"/>
          <cell r="S572"/>
          <cell r="T572"/>
        </row>
        <row r="573">
          <cell r="P573">
            <v>999999999</v>
          </cell>
          <cell r="Q573"/>
          <cell r="R573"/>
          <cell r="S573"/>
          <cell r="T573"/>
        </row>
        <row r="574">
          <cell r="P574">
            <v>999999999</v>
          </cell>
          <cell r="Q574"/>
          <cell r="R574"/>
          <cell r="S574"/>
          <cell r="T574"/>
        </row>
        <row r="575">
          <cell r="P575">
            <v>999999999</v>
          </cell>
          <cell r="Q575"/>
          <cell r="R575"/>
          <cell r="S575"/>
          <cell r="T575"/>
        </row>
        <row r="576">
          <cell r="P576">
            <v>999999999</v>
          </cell>
          <cell r="Q576"/>
          <cell r="R576"/>
          <cell r="S576"/>
          <cell r="T576"/>
        </row>
        <row r="577">
          <cell r="P577">
            <v>999999999</v>
          </cell>
          <cell r="Q577"/>
          <cell r="R577"/>
          <cell r="S577"/>
          <cell r="T577"/>
        </row>
        <row r="578">
          <cell r="P578">
            <v>999999999</v>
          </cell>
          <cell r="Q578"/>
          <cell r="R578"/>
          <cell r="S578"/>
          <cell r="T578"/>
        </row>
        <row r="579">
          <cell r="P579">
            <v>999999999</v>
          </cell>
          <cell r="Q579"/>
          <cell r="R579"/>
          <cell r="S579"/>
          <cell r="T579"/>
        </row>
        <row r="580">
          <cell r="P580">
            <v>999999999</v>
          </cell>
          <cell r="Q580"/>
          <cell r="R580"/>
          <cell r="S580"/>
          <cell r="T580"/>
        </row>
        <row r="581">
          <cell r="P581">
            <v>999999999</v>
          </cell>
          <cell r="Q581"/>
          <cell r="R581"/>
          <cell r="S581"/>
          <cell r="T581"/>
        </row>
        <row r="582">
          <cell r="P582">
            <v>999999999</v>
          </cell>
          <cell r="Q582"/>
          <cell r="R582"/>
          <cell r="S582"/>
          <cell r="T582"/>
        </row>
        <row r="583">
          <cell r="P583">
            <v>999999999</v>
          </cell>
          <cell r="Q583"/>
          <cell r="R583"/>
          <cell r="S583"/>
          <cell r="T583"/>
        </row>
        <row r="584">
          <cell r="P584">
            <v>999999999</v>
          </cell>
          <cell r="Q584"/>
          <cell r="R584"/>
          <cell r="S584"/>
          <cell r="T584"/>
        </row>
        <row r="585">
          <cell r="P585">
            <v>999999999</v>
          </cell>
          <cell r="Q585"/>
          <cell r="R585"/>
          <cell r="S585"/>
          <cell r="T585"/>
        </row>
        <row r="586">
          <cell r="P586">
            <v>999999999</v>
          </cell>
          <cell r="Q586"/>
          <cell r="R586"/>
          <cell r="S586"/>
          <cell r="T586"/>
        </row>
        <row r="587">
          <cell r="P587">
            <v>999999999</v>
          </cell>
          <cell r="Q587"/>
          <cell r="R587"/>
          <cell r="S587"/>
          <cell r="T587"/>
        </row>
        <row r="588">
          <cell r="P588">
            <v>999999999</v>
          </cell>
          <cell r="Q588"/>
          <cell r="R588"/>
          <cell r="S588"/>
          <cell r="T588"/>
        </row>
        <row r="589">
          <cell r="P589">
            <v>999999999</v>
          </cell>
          <cell r="Q589"/>
          <cell r="R589"/>
          <cell r="S589"/>
          <cell r="T589"/>
        </row>
        <row r="590">
          <cell r="P590">
            <v>999999999</v>
          </cell>
          <cell r="Q590"/>
          <cell r="R590"/>
          <cell r="S590"/>
          <cell r="T590"/>
        </row>
        <row r="591">
          <cell r="P591">
            <v>999999999</v>
          </cell>
          <cell r="Q591"/>
          <cell r="R591"/>
          <cell r="S591"/>
          <cell r="T591"/>
        </row>
        <row r="592">
          <cell r="P592">
            <v>999999999</v>
          </cell>
          <cell r="Q592"/>
          <cell r="R592"/>
          <cell r="S592"/>
          <cell r="T592"/>
        </row>
        <row r="593">
          <cell r="P593">
            <v>999999999</v>
          </cell>
          <cell r="Q593"/>
          <cell r="R593"/>
          <cell r="S593"/>
          <cell r="T593"/>
        </row>
        <row r="594">
          <cell r="P594">
            <v>999999999</v>
          </cell>
          <cell r="Q594"/>
          <cell r="R594"/>
          <cell r="S594"/>
          <cell r="T594"/>
        </row>
        <row r="595">
          <cell r="P595">
            <v>999999999</v>
          </cell>
          <cell r="Q595"/>
          <cell r="R595"/>
          <cell r="S595"/>
          <cell r="T595"/>
        </row>
        <row r="596">
          <cell r="P596">
            <v>999999999</v>
          </cell>
          <cell r="Q596"/>
          <cell r="R596"/>
          <cell r="S596"/>
          <cell r="T596"/>
        </row>
        <row r="597">
          <cell r="P597">
            <v>999999999</v>
          </cell>
          <cell r="Q597"/>
          <cell r="R597"/>
          <cell r="S597"/>
          <cell r="T597"/>
        </row>
        <row r="598">
          <cell r="P598">
            <v>999999999</v>
          </cell>
          <cell r="Q598"/>
          <cell r="R598"/>
          <cell r="S598"/>
          <cell r="T598"/>
        </row>
        <row r="599">
          <cell r="P599">
            <v>999999999</v>
          </cell>
          <cell r="Q599"/>
          <cell r="R599"/>
          <cell r="S599"/>
          <cell r="T599"/>
        </row>
        <row r="600">
          <cell r="P600">
            <v>999999999</v>
          </cell>
          <cell r="Q600"/>
          <cell r="R600"/>
          <cell r="S600"/>
          <cell r="T600"/>
        </row>
        <row r="601">
          <cell r="P601">
            <v>999999999</v>
          </cell>
          <cell r="Q601"/>
          <cell r="R601"/>
          <cell r="S601"/>
          <cell r="T601"/>
        </row>
        <row r="602">
          <cell r="P602">
            <v>999999999</v>
          </cell>
          <cell r="Q602"/>
          <cell r="R602"/>
          <cell r="S602"/>
          <cell r="T602"/>
        </row>
        <row r="603">
          <cell r="P603">
            <v>999999999</v>
          </cell>
          <cell r="Q603"/>
          <cell r="R603"/>
          <cell r="S603"/>
          <cell r="T603"/>
        </row>
        <row r="604">
          <cell r="P604">
            <v>999999999</v>
          </cell>
          <cell r="Q604"/>
          <cell r="R604"/>
          <cell r="S604"/>
          <cell r="T604"/>
        </row>
        <row r="605">
          <cell r="P605">
            <v>999999999</v>
          </cell>
          <cell r="Q605"/>
          <cell r="R605"/>
          <cell r="S605"/>
          <cell r="T605"/>
        </row>
        <row r="606">
          <cell r="P606">
            <v>999999999</v>
          </cell>
          <cell r="Q606"/>
          <cell r="R606"/>
          <cell r="S606"/>
          <cell r="T606"/>
        </row>
        <row r="607">
          <cell r="P607">
            <v>999999999</v>
          </cell>
          <cell r="Q607"/>
          <cell r="R607"/>
          <cell r="S607"/>
          <cell r="T607"/>
        </row>
        <row r="608">
          <cell r="P608">
            <v>999999999</v>
          </cell>
          <cell r="Q608"/>
          <cell r="R608"/>
          <cell r="S608"/>
          <cell r="T608"/>
        </row>
        <row r="609">
          <cell r="P609">
            <v>999999999</v>
          </cell>
          <cell r="Q609"/>
          <cell r="R609"/>
          <cell r="S609"/>
          <cell r="T609"/>
        </row>
        <row r="610">
          <cell r="P610">
            <v>999999999</v>
          </cell>
          <cell r="Q610"/>
          <cell r="R610"/>
          <cell r="S610"/>
          <cell r="T610"/>
        </row>
        <row r="611">
          <cell r="P611">
            <v>999999999</v>
          </cell>
          <cell r="Q611"/>
          <cell r="R611"/>
          <cell r="S611"/>
          <cell r="T611"/>
        </row>
        <row r="612">
          <cell r="P612">
            <v>999999999</v>
          </cell>
          <cell r="Q612"/>
          <cell r="R612"/>
          <cell r="S612"/>
          <cell r="T612"/>
        </row>
        <row r="613">
          <cell r="P613">
            <v>999999999</v>
          </cell>
          <cell r="Q613"/>
          <cell r="R613"/>
          <cell r="S613"/>
          <cell r="T613"/>
        </row>
        <row r="614">
          <cell r="P614">
            <v>999999999</v>
          </cell>
          <cell r="Q614"/>
          <cell r="R614"/>
          <cell r="S614"/>
          <cell r="T614"/>
        </row>
        <row r="615">
          <cell r="P615">
            <v>999999999</v>
          </cell>
          <cell r="Q615"/>
          <cell r="R615"/>
          <cell r="S615"/>
          <cell r="T615"/>
        </row>
        <row r="616">
          <cell r="P616">
            <v>999999999</v>
          </cell>
          <cell r="Q616"/>
          <cell r="R616"/>
          <cell r="S616"/>
          <cell r="T616"/>
        </row>
        <row r="617">
          <cell r="P617">
            <v>999999999</v>
          </cell>
          <cell r="Q617"/>
          <cell r="R617"/>
          <cell r="S617"/>
          <cell r="T617"/>
        </row>
        <row r="618">
          <cell r="P618">
            <v>999999999</v>
          </cell>
          <cell r="Q618"/>
          <cell r="R618"/>
          <cell r="S618"/>
          <cell r="T618"/>
        </row>
        <row r="619">
          <cell r="P619">
            <v>999999999</v>
          </cell>
          <cell r="Q619"/>
          <cell r="R619"/>
          <cell r="S619"/>
          <cell r="T619"/>
        </row>
        <row r="620">
          <cell r="P620">
            <v>999999999</v>
          </cell>
          <cell r="Q620"/>
          <cell r="R620"/>
          <cell r="S620"/>
          <cell r="T620"/>
        </row>
        <row r="621">
          <cell r="P621">
            <v>999999999</v>
          </cell>
          <cell r="Q621"/>
          <cell r="R621"/>
          <cell r="S621"/>
          <cell r="T621"/>
        </row>
        <row r="622">
          <cell r="P622">
            <v>999999999</v>
          </cell>
          <cell r="Q622"/>
          <cell r="R622"/>
          <cell r="S622"/>
          <cell r="T622"/>
        </row>
        <row r="623">
          <cell r="P623">
            <v>999999999</v>
          </cell>
          <cell r="Q623"/>
          <cell r="R623"/>
          <cell r="S623"/>
          <cell r="T623"/>
        </row>
        <row r="624">
          <cell r="P624">
            <v>999999999</v>
          </cell>
          <cell r="Q624"/>
          <cell r="R624"/>
          <cell r="S624"/>
          <cell r="T624"/>
        </row>
        <row r="625">
          <cell r="P625">
            <v>999999999</v>
          </cell>
          <cell r="Q625"/>
          <cell r="R625"/>
          <cell r="S625"/>
          <cell r="T625"/>
        </row>
        <row r="626">
          <cell r="P626">
            <v>999999999</v>
          </cell>
          <cell r="Q626"/>
          <cell r="R626"/>
          <cell r="S626"/>
          <cell r="T626"/>
        </row>
        <row r="627">
          <cell r="P627">
            <v>999999999</v>
          </cell>
          <cell r="Q627"/>
          <cell r="R627"/>
          <cell r="S627"/>
          <cell r="T627"/>
        </row>
        <row r="628">
          <cell r="P628">
            <v>999999999</v>
          </cell>
          <cell r="Q628"/>
          <cell r="R628"/>
          <cell r="S628"/>
          <cell r="T628"/>
        </row>
        <row r="629">
          <cell r="P629">
            <v>999999999</v>
          </cell>
          <cell r="Q629"/>
          <cell r="R629"/>
          <cell r="S629"/>
          <cell r="T629"/>
        </row>
        <row r="630">
          <cell r="P630">
            <v>999999999</v>
          </cell>
          <cell r="Q630"/>
          <cell r="R630"/>
          <cell r="S630"/>
          <cell r="T630"/>
        </row>
        <row r="631">
          <cell r="P631">
            <v>999999999</v>
          </cell>
          <cell r="Q631"/>
          <cell r="R631"/>
          <cell r="S631"/>
          <cell r="T631"/>
        </row>
        <row r="632">
          <cell r="P632">
            <v>999999999</v>
          </cell>
          <cell r="Q632"/>
          <cell r="R632"/>
          <cell r="S632"/>
          <cell r="T632"/>
        </row>
        <row r="633">
          <cell r="P633">
            <v>999999999</v>
          </cell>
          <cell r="Q633"/>
          <cell r="R633"/>
          <cell r="S633"/>
          <cell r="T633"/>
        </row>
        <row r="634">
          <cell r="P634">
            <v>999999999</v>
          </cell>
          <cell r="Q634"/>
          <cell r="R634"/>
          <cell r="S634"/>
          <cell r="T634"/>
        </row>
        <row r="635">
          <cell r="P635">
            <v>999999999</v>
          </cell>
          <cell r="Q635"/>
          <cell r="R635"/>
          <cell r="S635"/>
          <cell r="T635"/>
        </row>
        <row r="636">
          <cell r="P636">
            <v>999999999</v>
          </cell>
          <cell r="Q636"/>
          <cell r="R636"/>
          <cell r="S636"/>
          <cell r="T636"/>
        </row>
        <row r="637">
          <cell r="P637">
            <v>999999999</v>
          </cell>
          <cell r="Q637"/>
          <cell r="R637"/>
          <cell r="S637"/>
          <cell r="T637"/>
        </row>
        <row r="638">
          <cell r="P638">
            <v>999999999</v>
          </cell>
          <cell r="Q638"/>
          <cell r="R638"/>
          <cell r="S638"/>
          <cell r="T638"/>
        </row>
        <row r="639">
          <cell r="P639">
            <v>999999999</v>
          </cell>
          <cell r="Q639"/>
          <cell r="R639"/>
          <cell r="S639"/>
          <cell r="T639"/>
        </row>
        <row r="640">
          <cell r="P640">
            <v>999999999</v>
          </cell>
          <cell r="Q640"/>
          <cell r="R640"/>
          <cell r="S640"/>
          <cell r="T640"/>
        </row>
        <row r="641">
          <cell r="P641">
            <v>999999999</v>
          </cell>
          <cell r="Q641"/>
          <cell r="R641"/>
          <cell r="S641"/>
          <cell r="T641"/>
        </row>
        <row r="642">
          <cell r="P642">
            <v>999999999</v>
          </cell>
          <cell r="Q642"/>
          <cell r="R642"/>
          <cell r="S642"/>
          <cell r="T642"/>
        </row>
        <row r="643">
          <cell r="P643">
            <v>999999999</v>
          </cell>
          <cell r="Q643"/>
          <cell r="R643"/>
          <cell r="S643"/>
          <cell r="T643"/>
        </row>
        <row r="644">
          <cell r="P644">
            <v>999999999</v>
          </cell>
          <cell r="Q644"/>
          <cell r="R644"/>
          <cell r="S644"/>
          <cell r="T644"/>
        </row>
        <row r="645">
          <cell r="P645">
            <v>999999999</v>
          </cell>
          <cell r="Q645"/>
          <cell r="R645"/>
          <cell r="S645"/>
          <cell r="T645"/>
        </row>
        <row r="646">
          <cell r="P646">
            <v>999999999</v>
          </cell>
          <cell r="Q646"/>
          <cell r="R646"/>
          <cell r="S646"/>
          <cell r="T646"/>
        </row>
        <row r="647">
          <cell r="P647">
            <v>999999999</v>
          </cell>
          <cell r="Q647"/>
          <cell r="R647"/>
          <cell r="S647"/>
          <cell r="T647"/>
        </row>
        <row r="648">
          <cell r="P648">
            <v>999999999</v>
          </cell>
          <cell r="Q648"/>
          <cell r="R648"/>
          <cell r="S648"/>
          <cell r="T648"/>
        </row>
        <row r="649">
          <cell r="P649">
            <v>999999999</v>
          </cell>
          <cell r="Q649"/>
          <cell r="R649"/>
          <cell r="S649"/>
          <cell r="T649"/>
        </row>
        <row r="650">
          <cell r="P650">
            <v>999999999</v>
          </cell>
          <cell r="Q650"/>
          <cell r="R650"/>
          <cell r="S650"/>
          <cell r="T650"/>
        </row>
        <row r="651">
          <cell r="P651">
            <v>999999999</v>
          </cell>
          <cell r="Q651"/>
          <cell r="R651"/>
          <cell r="S651"/>
          <cell r="T651"/>
        </row>
        <row r="652">
          <cell r="P652">
            <v>999999999</v>
          </cell>
          <cell r="Q652"/>
          <cell r="R652"/>
          <cell r="S652"/>
          <cell r="T652"/>
        </row>
        <row r="653">
          <cell r="P653">
            <v>999999999</v>
          </cell>
          <cell r="Q653"/>
          <cell r="R653"/>
          <cell r="S653"/>
          <cell r="T653"/>
        </row>
        <row r="654">
          <cell r="P654">
            <v>999999999</v>
          </cell>
          <cell r="Q654"/>
          <cell r="R654"/>
          <cell r="S654"/>
          <cell r="T654"/>
        </row>
        <row r="655">
          <cell r="P655">
            <v>999999999</v>
          </cell>
          <cell r="Q655"/>
          <cell r="R655"/>
          <cell r="S655"/>
          <cell r="T655"/>
        </row>
        <row r="656">
          <cell r="P656">
            <v>999999999</v>
          </cell>
          <cell r="Q656"/>
          <cell r="R656"/>
          <cell r="S656"/>
          <cell r="T656"/>
        </row>
        <row r="657">
          <cell r="P657">
            <v>999999999</v>
          </cell>
          <cell r="Q657"/>
          <cell r="R657"/>
          <cell r="S657"/>
          <cell r="T657"/>
        </row>
        <row r="658">
          <cell r="P658">
            <v>999999999</v>
          </cell>
          <cell r="Q658"/>
          <cell r="R658"/>
          <cell r="S658"/>
          <cell r="T658"/>
        </row>
        <row r="659">
          <cell r="P659">
            <v>999999999</v>
          </cell>
          <cell r="Q659"/>
          <cell r="R659"/>
          <cell r="S659"/>
          <cell r="T659"/>
        </row>
        <row r="660">
          <cell r="P660">
            <v>999999999</v>
          </cell>
          <cell r="Q660"/>
          <cell r="R660"/>
          <cell r="S660"/>
          <cell r="T660"/>
        </row>
        <row r="661">
          <cell r="P661">
            <v>999999999</v>
          </cell>
          <cell r="Q661"/>
          <cell r="R661"/>
          <cell r="S661"/>
          <cell r="T661"/>
        </row>
        <row r="662">
          <cell r="P662">
            <v>999999999</v>
          </cell>
          <cell r="Q662"/>
          <cell r="R662"/>
          <cell r="S662"/>
          <cell r="T662"/>
        </row>
        <row r="663">
          <cell r="P663">
            <v>999999999</v>
          </cell>
          <cell r="Q663"/>
          <cell r="R663"/>
          <cell r="S663"/>
          <cell r="T663"/>
        </row>
        <row r="664">
          <cell r="P664">
            <v>999999999</v>
          </cell>
          <cell r="Q664"/>
          <cell r="R664"/>
          <cell r="S664"/>
          <cell r="T664"/>
        </row>
        <row r="665">
          <cell r="P665">
            <v>999999999</v>
          </cell>
          <cell r="Q665"/>
          <cell r="R665"/>
          <cell r="S665"/>
          <cell r="T665"/>
        </row>
        <row r="666">
          <cell r="P666">
            <v>999999999</v>
          </cell>
          <cell r="Q666"/>
          <cell r="R666"/>
          <cell r="S666"/>
          <cell r="T666"/>
        </row>
        <row r="667">
          <cell r="P667">
            <v>999999999</v>
          </cell>
          <cell r="Q667"/>
          <cell r="R667"/>
          <cell r="S667"/>
          <cell r="T667"/>
        </row>
        <row r="668">
          <cell r="P668">
            <v>999999999</v>
          </cell>
          <cell r="Q668"/>
          <cell r="R668"/>
          <cell r="S668"/>
          <cell r="T668"/>
        </row>
        <row r="669">
          <cell r="P669">
            <v>999999999</v>
          </cell>
          <cell r="Q669"/>
          <cell r="R669"/>
          <cell r="S669"/>
          <cell r="T669"/>
        </row>
        <row r="670">
          <cell r="P670">
            <v>999999999</v>
          </cell>
          <cell r="Q670"/>
          <cell r="R670"/>
          <cell r="S670"/>
          <cell r="T670"/>
        </row>
        <row r="671">
          <cell r="P671">
            <v>999999999</v>
          </cell>
          <cell r="Q671"/>
          <cell r="R671"/>
          <cell r="S671"/>
          <cell r="T671"/>
        </row>
        <row r="672">
          <cell r="P672">
            <v>999999999</v>
          </cell>
          <cell r="Q672"/>
          <cell r="R672"/>
          <cell r="S672"/>
          <cell r="T672"/>
        </row>
        <row r="673">
          <cell r="P673">
            <v>999999999</v>
          </cell>
          <cell r="Q673"/>
          <cell r="R673"/>
          <cell r="S673"/>
          <cell r="T673"/>
        </row>
        <row r="674">
          <cell r="P674">
            <v>999999999</v>
          </cell>
          <cell r="Q674"/>
          <cell r="R674"/>
          <cell r="S674"/>
          <cell r="T674"/>
        </row>
        <row r="675">
          <cell r="P675">
            <v>999999999</v>
          </cell>
          <cell r="Q675"/>
          <cell r="R675"/>
          <cell r="S675"/>
          <cell r="T675"/>
        </row>
        <row r="676">
          <cell r="P676">
            <v>999999999</v>
          </cell>
          <cell r="Q676"/>
          <cell r="R676"/>
          <cell r="S676"/>
          <cell r="T676"/>
        </row>
        <row r="677">
          <cell r="P677">
            <v>999999999</v>
          </cell>
          <cell r="Q677"/>
          <cell r="R677"/>
          <cell r="S677"/>
          <cell r="T677"/>
        </row>
        <row r="678">
          <cell r="P678">
            <v>999999999</v>
          </cell>
          <cell r="Q678"/>
          <cell r="R678"/>
          <cell r="S678"/>
          <cell r="T678"/>
        </row>
        <row r="679">
          <cell r="P679">
            <v>999999999</v>
          </cell>
          <cell r="Q679"/>
          <cell r="R679"/>
          <cell r="S679"/>
          <cell r="T679"/>
        </row>
        <row r="680">
          <cell r="P680">
            <v>999999999</v>
          </cell>
          <cell r="Q680"/>
          <cell r="R680"/>
          <cell r="S680"/>
          <cell r="T680"/>
        </row>
        <row r="681">
          <cell r="P681">
            <v>999999999</v>
          </cell>
          <cell r="Q681"/>
          <cell r="R681"/>
          <cell r="S681"/>
          <cell r="T681"/>
        </row>
        <row r="682">
          <cell r="P682">
            <v>999999999</v>
          </cell>
          <cell r="Q682"/>
          <cell r="R682"/>
          <cell r="S682"/>
          <cell r="T682"/>
        </row>
        <row r="683">
          <cell r="P683">
            <v>999999999</v>
          </cell>
          <cell r="Q683"/>
          <cell r="R683"/>
          <cell r="S683"/>
          <cell r="T683"/>
        </row>
        <row r="684">
          <cell r="P684">
            <v>999999999</v>
          </cell>
          <cell r="Q684"/>
          <cell r="R684"/>
          <cell r="S684"/>
          <cell r="T684"/>
        </row>
        <row r="685">
          <cell r="P685">
            <v>999999999</v>
          </cell>
          <cell r="Q685"/>
          <cell r="R685"/>
          <cell r="S685"/>
          <cell r="T685"/>
        </row>
        <row r="686">
          <cell r="P686">
            <v>999999999</v>
          </cell>
          <cell r="Q686"/>
          <cell r="R686"/>
          <cell r="S686"/>
          <cell r="T686"/>
        </row>
        <row r="687">
          <cell r="P687">
            <v>999999999</v>
          </cell>
          <cell r="Q687"/>
          <cell r="R687"/>
          <cell r="S687"/>
          <cell r="T687"/>
        </row>
        <row r="688">
          <cell r="P688">
            <v>999999999</v>
          </cell>
          <cell r="Q688"/>
          <cell r="R688"/>
          <cell r="S688"/>
          <cell r="T688"/>
        </row>
        <row r="689">
          <cell r="P689">
            <v>999999999</v>
          </cell>
          <cell r="Q689"/>
          <cell r="R689"/>
          <cell r="S689"/>
          <cell r="T689"/>
        </row>
        <row r="690">
          <cell r="P690">
            <v>999999999</v>
          </cell>
          <cell r="Q690"/>
          <cell r="R690"/>
          <cell r="S690"/>
          <cell r="T690"/>
        </row>
        <row r="691">
          <cell r="P691">
            <v>999999999</v>
          </cell>
          <cell r="Q691"/>
          <cell r="R691"/>
          <cell r="S691"/>
          <cell r="T691"/>
        </row>
        <row r="692">
          <cell r="P692">
            <v>999999999</v>
          </cell>
          <cell r="Q692"/>
          <cell r="R692"/>
          <cell r="S692"/>
          <cell r="T692"/>
        </row>
        <row r="693">
          <cell r="P693">
            <v>999999999</v>
          </cell>
          <cell r="Q693"/>
          <cell r="R693"/>
          <cell r="S693"/>
          <cell r="T693"/>
        </row>
        <row r="694">
          <cell r="P694">
            <v>999999999</v>
          </cell>
          <cell r="Q694"/>
          <cell r="R694"/>
          <cell r="S694"/>
          <cell r="T694"/>
        </row>
        <row r="695">
          <cell r="P695">
            <v>999999999</v>
          </cell>
          <cell r="Q695"/>
          <cell r="R695"/>
          <cell r="S695"/>
          <cell r="T695"/>
        </row>
        <row r="696">
          <cell r="P696">
            <v>999999999</v>
          </cell>
          <cell r="Q696"/>
          <cell r="R696"/>
          <cell r="S696"/>
          <cell r="T696"/>
        </row>
        <row r="697">
          <cell r="P697">
            <v>999999999</v>
          </cell>
          <cell r="Q697"/>
          <cell r="R697"/>
          <cell r="S697"/>
          <cell r="T697"/>
        </row>
        <row r="698">
          <cell r="P698">
            <v>999999999</v>
          </cell>
          <cell r="Q698"/>
          <cell r="R698"/>
          <cell r="S698"/>
          <cell r="T698"/>
        </row>
        <row r="699">
          <cell r="P699">
            <v>999999999</v>
          </cell>
          <cell r="Q699"/>
          <cell r="R699"/>
          <cell r="S699"/>
          <cell r="T699"/>
        </row>
        <row r="700">
          <cell r="P700">
            <v>999999999</v>
          </cell>
          <cell r="Q700"/>
          <cell r="R700"/>
          <cell r="S700"/>
          <cell r="T700"/>
        </row>
        <row r="701">
          <cell r="P701">
            <v>999999999</v>
          </cell>
          <cell r="Q701"/>
          <cell r="R701"/>
          <cell r="S701"/>
          <cell r="T701"/>
        </row>
        <row r="702">
          <cell r="P702">
            <v>999999999</v>
          </cell>
          <cell r="Q702"/>
          <cell r="R702"/>
          <cell r="S702"/>
          <cell r="T702"/>
        </row>
        <row r="703">
          <cell r="P703">
            <v>999999999</v>
          </cell>
          <cell r="Q703"/>
          <cell r="R703"/>
          <cell r="S703"/>
          <cell r="T703"/>
        </row>
        <row r="704">
          <cell r="P704">
            <v>999999999</v>
          </cell>
          <cell r="Q704"/>
          <cell r="R704"/>
          <cell r="S704"/>
          <cell r="T704"/>
        </row>
        <row r="705">
          <cell r="P705">
            <v>999999999</v>
          </cell>
          <cell r="Q705"/>
          <cell r="R705"/>
          <cell r="S705"/>
          <cell r="T705"/>
        </row>
        <row r="706">
          <cell r="P706">
            <v>999999999</v>
          </cell>
          <cell r="Q706"/>
          <cell r="R706"/>
          <cell r="S706"/>
          <cell r="T706"/>
        </row>
        <row r="707">
          <cell r="P707">
            <v>999999999</v>
          </cell>
          <cell r="Q707"/>
          <cell r="R707"/>
          <cell r="S707"/>
          <cell r="T707"/>
        </row>
        <row r="708">
          <cell r="P708">
            <v>999999999</v>
          </cell>
          <cell r="Q708"/>
          <cell r="R708"/>
          <cell r="S708"/>
          <cell r="T708"/>
        </row>
        <row r="709">
          <cell r="P709">
            <v>999999999</v>
          </cell>
          <cell r="Q709"/>
          <cell r="R709"/>
          <cell r="S709"/>
          <cell r="T709"/>
        </row>
        <row r="710">
          <cell r="P710">
            <v>999999999</v>
          </cell>
          <cell r="Q710"/>
          <cell r="R710"/>
          <cell r="S710"/>
          <cell r="T710"/>
        </row>
        <row r="711">
          <cell r="P711">
            <v>999999999</v>
          </cell>
          <cell r="Q711"/>
          <cell r="R711"/>
          <cell r="S711"/>
          <cell r="T711"/>
        </row>
        <row r="712">
          <cell r="P712">
            <v>999999999</v>
          </cell>
          <cell r="Q712"/>
          <cell r="R712"/>
          <cell r="S712"/>
          <cell r="T712"/>
        </row>
        <row r="713">
          <cell r="P713">
            <v>999999999</v>
          </cell>
          <cell r="Q713"/>
          <cell r="R713"/>
          <cell r="S713"/>
          <cell r="T713"/>
        </row>
        <row r="714">
          <cell r="P714">
            <v>999999999</v>
          </cell>
          <cell r="Q714"/>
          <cell r="R714"/>
          <cell r="S714"/>
          <cell r="T714"/>
        </row>
        <row r="715">
          <cell r="P715">
            <v>999999999</v>
          </cell>
          <cell r="Q715"/>
          <cell r="R715"/>
          <cell r="S715"/>
          <cell r="T715"/>
        </row>
        <row r="716">
          <cell r="P716">
            <v>999999999</v>
          </cell>
          <cell r="Q716"/>
          <cell r="R716"/>
          <cell r="S716"/>
          <cell r="T716"/>
        </row>
        <row r="717">
          <cell r="P717">
            <v>999999999</v>
          </cell>
          <cell r="Q717"/>
          <cell r="R717"/>
          <cell r="S717"/>
          <cell r="T717"/>
        </row>
        <row r="718">
          <cell r="P718">
            <v>999999999</v>
          </cell>
          <cell r="Q718"/>
          <cell r="R718"/>
          <cell r="S718"/>
          <cell r="T718"/>
        </row>
        <row r="719">
          <cell r="P719">
            <v>999999999</v>
          </cell>
          <cell r="Q719"/>
          <cell r="R719"/>
          <cell r="S719"/>
          <cell r="T719"/>
        </row>
        <row r="720">
          <cell r="P720">
            <v>999999999</v>
          </cell>
          <cell r="Q720"/>
          <cell r="R720"/>
          <cell r="S720"/>
          <cell r="T720"/>
        </row>
        <row r="721">
          <cell r="P721">
            <v>999999999</v>
          </cell>
          <cell r="Q721"/>
          <cell r="R721"/>
          <cell r="S721"/>
          <cell r="T721"/>
        </row>
        <row r="722">
          <cell r="P722">
            <v>999999999</v>
          </cell>
          <cell r="Q722"/>
          <cell r="R722"/>
          <cell r="S722"/>
          <cell r="T722"/>
        </row>
        <row r="723">
          <cell r="P723">
            <v>999999999</v>
          </cell>
          <cell r="Q723"/>
          <cell r="R723"/>
          <cell r="S723"/>
          <cell r="T723"/>
        </row>
        <row r="724">
          <cell r="P724">
            <v>999999999</v>
          </cell>
          <cell r="Q724"/>
          <cell r="R724"/>
          <cell r="S724"/>
          <cell r="T724"/>
        </row>
        <row r="725">
          <cell r="P725">
            <v>999999999</v>
          </cell>
          <cell r="Q725"/>
          <cell r="R725"/>
          <cell r="S725"/>
          <cell r="T725"/>
        </row>
        <row r="726">
          <cell r="P726">
            <v>999999999</v>
          </cell>
          <cell r="Q726"/>
          <cell r="R726"/>
          <cell r="S726"/>
          <cell r="T726"/>
        </row>
        <row r="727">
          <cell r="P727">
            <v>999999999</v>
          </cell>
          <cell r="Q727"/>
          <cell r="R727"/>
          <cell r="S727"/>
          <cell r="T727"/>
        </row>
        <row r="728">
          <cell r="P728">
            <v>999999999</v>
          </cell>
          <cell r="Q728"/>
          <cell r="R728"/>
          <cell r="S728"/>
          <cell r="T728"/>
        </row>
        <row r="729">
          <cell r="P729">
            <v>999999999</v>
          </cell>
          <cell r="Q729"/>
          <cell r="R729"/>
          <cell r="S729"/>
          <cell r="T729"/>
        </row>
        <row r="730">
          <cell r="P730">
            <v>999999999</v>
          </cell>
          <cell r="Q730"/>
          <cell r="R730"/>
          <cell r="S730"/>
          <cell r="T730"/>
        </row>
        <row r="731">
          <cell r="P731">
            <v>999999999</v>
          </cell>
          <cell r="Q731"/>
          <cell r="R731"/>
          <cell r="S731"/>
          <cell r="T731"/>
        </row>
        <row r="732">
          <cell r="P732">
            <v>999999999</v>
          </cell>
          <cell r="Q732"/>
          <cell r="R732"/>
          <cell r="S732"/>
          <cell r="T732"/>
        </row>
        <row r="733">
          <cell r="P733">
            <v>999999999</v>
          </cell>
          <cell r="Q733"/>
          <cell r="R733"/>
          <cell r="S733"/>
          <cell r="T733"/>
        </row>
        <row r="734">
          <cell r="P734">
            <v>999999999</v>
          </cell>
          <cell r="Q734"/>
          <cell r="R734"/>
          <cell r="S734"/>
          <cell r="T734"/>
        </row>
        <row r="735">
          <cell r="P735">
            <v>999999999</v>
          </cell>
          <cell r="Q735"/>
          <cell r="R735"/>
          <cell r="S735"/>
          <cell r="T735"/>
        </row>
        <row r="736">
          <cell r="P736">
            <v>999999999</v>
          </cell>
          <cell r="Q736"/>
          <cell r="R736"/>
          <cell r="S736"/>
          <cell r="T736"/>
        </row>
        <row r="737">
          <cell r="P737">
            <v>999999999</v>
          </cell>
          <cell r="Q737"/>
          <cell r="R737"/>
          <cell r="S737"/>
          <cell r="T737"/>
        </row>
        <row r="738">
          <cell r="P738">
            <v>999999999</v>
          </cell>
          <cell r="Q738"/>
          <cell r="R738"/>
          <cell r="S738"/>
          <cell r="T738"/>
        </row>
        <row r="739">
          <cell r="P739">
            <v>999999999</v>
          </cell>
          <cell r="Q739"/>
          <cell r="R739"/>
          <cell r="S739"/>
          <cell r="T739"/>
        </row>
        <row r="740">
          <cell r="P740">
            <v>999999999</v>
          </cell>
          <cell r="Q740"/>
          <cell r="R740"/>
          <cell r="S740"/>
          <cell r="T740"/>
        </row>
        <row r="741">
          <cell r="P741">
            <v>999999999</v>
          </cell>
          <cell r="Q741"/>
          <cell r="R741"/>
          <cell r="S741"/>
          <cell r="T741"/>
        </row>
        <row r="742">
          <cell r="P742">
            <v>999999999</v>
          </cell>
          <cell r="Q742"/>
          <cell r="R742"/>
          <cell r="S742"/>
          <cell r="T742"/>
        </row>
        <row r="743">
          <cell r="P743">
            <v>999999999</v>
          </cell>
          <cell r="Q743"/>
          <cell r="R743"/>
          <cell r="S743"/>
          <cell r="T743"/>
        </row>
        <row r="744">
          <cell r="P744">
            <v>999999999</v>
          </cell>
          <cell r="Q744"/>
          <cell r="R744"/>
          <cell r="S744"/>
          <cell r="T744"/>
        </row>
        <row r="745">
          <cell r="P745">
            <v>999999999</v>
          </cell>
          <cell r="Q745"/>
          <cell r="R745"/>
          <cell r="S745"/>
          <cell r="T745"/>
        </row>
        <row r="746">
          <cell r="P746">
            <v>999999999</v>
          </cell>
          <cell r="Q746"/>
          <cell r="R746"/>
          <cell r="S746"/>
          <cell r="T746"/>
        </row>
        <row r="747">
          <cell r="P747">
            <v>999999999</v>
          </cell>
          <cell r="Q747"/>
          <cell r="R747"/>
          <cell r="S747"/>
          <cell r="T747"/>
        </row>
        <row r="748">
          <cell r="P748">
            <v>999999999</v>
          </cell>
          <cell r="Q748"/>
          <cell r="R748"/>
          <cell r="S748"/>
          <cell r="T748"/>
        </row>
        <row r="749">
          <cell r="P749">
            <v>999999999</v>
          </cell>
          <cell r="Q749"/>
          <cell r="R749"/>
          <cell r="S749"/>
          <cell r="T749"/>
        </row>
        <row r="750">
          <cell r="P750">
            <v>999999999</v>
          </cell>
          <cell r="Q750"/>
          <cell r="R750"/>
          <cell r="S750"/>
          <cell r="T750"/>
        </row>
        <row r="751">
          <cell r="P751">
            <v>999999999</v>
          </cell>
          <cell r="Q751"/>
          <cell r="R751"/>
          <cell r="S751"/>
          <cell r="T751"/>
        </row>
        <row r="752">
          <cell r="P752">
            <v>999999999</v>
          </cell>
          <cell r="Q752"/>
          <cell r="R752"/>
          <cell r="S752"/>
          <cell r="T752"/>
        </row>
        <row r="753">
          <cell r="P753">
            <v>999999999</v>
          </cell>
          <cell r="Q753"/>
          <cell r="R753"/>
          <cell r="S753"/>
          <cell r="T753"/>
        </row>
        <row r="754">
          <cell r="P754">
            <v>999999999</v>
          </cell>
          <cell r="Q754"/>
          <cell r="R754"/>
          <cell r="S754"/>
          <cell r="T754"/>
        </row>
        <row r="755">
          <cell r="P755">
            <v>999999999</v>
          </cell>
          <cell r="Q755"/>
          <cell r="R755"/>
          <cell r="S755"/>
          <cell r="T755"/>
        </row>
        <row r="756">
          <cell r="P756">
            <v>999999999</v>
          </cell>
          <cell r="Q756"/>
          <cell r="R756"/>
          <cell r="S756"/>
          <cell r="T756"/>
        </row>
        <row r="757">
          <cell r="P757">
            <v>999999999</v>
          </cell>
          <cell r="Q757"/>
          <cell r="R757"/>
          <cell r="S757"/>
          <cell r="T757"/>
        </row>
        <row r="758">
          <cell r="P758">
            <v>999999999</v>
          </cell>
          <cell r="Q758"/>
          <cell r="R758"/>
          <cell r="S758"/>
          <cell r="T758"/>
        </row>
        <row r="759">
          <cell r="P759">
            <v>999999999</v>
          </cell>
          <cell r="Q759"/>
          <cell r="R759"/>
          <cell r="S759"/>
          <cell r="T759"/>
        </row>
        <row r="760">
          <cell r="P760">
            <v>999999999</v>
          </cell>
          <cell r="Q760"/>
          <cell r="R760"/>
          <cell r="S760"/>
          <cell r="T760"/>
        </row>
        <row r="761">
          <cell r="P761">
            <v>999999999</v>
          </cell>
          <cell r="Q761"/>
          <cell r="R761"/>
          <cell r="S761"/>
          <cell r="T761"/>
        </row>
        <row r="762">
          <cell r="P762">
            <v>999999999</v>
          </cell>
          <cell r="Q762"/>
          <cell r="R762"/>
          <cell r="S762"/>
          <cell r="T762"/>
        </row>
        <row r="763">
          <cell r="P763">
            <v>999999999</v>
          </cell>
          <cell r="Q763"/>
          <cell r="R763"/>
          <cell r="S763"/>
          <cell r="T763"/>
        </row>
        <row r="764">
          <cell r="P764">
            <v>999999999</v>
          </cell>
          <cell r="Q764"/>
          <cell r="R764"/>
          <cell r="S764"/>
          <cell r="T764"/>
        </row>
        <row r="765">
          <cell r="P765">
            <v>999999999</v>
          </cell>
          <cell r="Q765"/>
          <cell r="R765"/>
          <cell r="S765"/>
          <cell r="T765"/>
        </row>
        <row r="766">
          <cell r="P766">
            <v>999999999</v>
          </cell>
          <cell r="Q766"/>
          <cell r="R766"/>
          <cell r="S766"/>
          <cell r="T766"/>
        </row>
        <row r="767">
          <cell r="P767">
            <v>999999999</v>
          </cell>
          <cell r="Q767"/>
          <cell r="R767"/>
          <cell r="S767"/>
          <cell r="T767"/>
        </row>
        <row r="768">
          <cell r="P768">
            <v>999999999</v>
          </cell>
          <cell r="Q768"/>
          <cell r="R768"/>
          <cell r="S768"/>
          <cell r="T768"/>
        </row>
        <row r="769">
          <cell r="P769">
            <v>999999999</v>
          </cell>
          <cell r="Q769"/>
          <cell r="R769"/>
          <cell r="S769"/>
          <cell r="T769"/>
        </row>
        <row r="770">
          <cell r="P770">
            <v>999999999</v>
          </cell>
          <cell r="Q770"/>
          <cell r="R770"/>
          <cell r="S770"/>
          <cell r="T770"/>
        </row>
        <row r="771">
          <cell r="P771">
            <v>999999999</v>
          </cell>
          <cell r="Q771"/>
          <cell r="R771"/>
          <cell r="S771"/>
          <cell r="T771"/>
        </row>
        <row r="772">
          <cell r="P772">
            <v>999999999</v>
          </cell>
          <cell r="Q772"/>
          <cell r="R772"/>
          <cell r="S772"/>
          <cell r="T772"/>
        </row>
        <row r="773">
          <cell r="P773">
            <v>999999999</v>
          </cell>
          <cell r="Q773"/>
          <cell r="R773"/>
          <cell r="S773"/>
          <cell r="T773"/>
        </row>
        <row r="774">
          <cell r="P774">
            <v>999999999</v>
          </cell>
          <cell r="Q774"/>
          <cell r="R774"/>
          <cell r="S774"/>
          <cell r="T774"/>
        </row>
        <row r="775">
          <cell r="P775">
            <v>999999999</v>
          </cell>
          <cell r="Q775"/>
          <cell r="R775"/>
          <cell r="S775"/>
          <cell r="T775"/>
        </row>
        <row r="776">
          <cell r="P776">
            <v>999999999</v>
          </cell>
          <cell r="Q776"/>
          <cell r="R776"/>
          <cell r="S776"/>
          <cell r="T776"/>
        </row>
        <row r="777">
          <cell r="P777">
            <v>999999999</v>
          </cell>
          <cell r="Q777"/>
          <cell r="R777"/>
          <cell r="S777"/>
          <cell r="T777"/>
        </row>
        <row r="778">
          <cell r="P778">
            <v>999999999</v>
          </cell>
          <cell r="Q778"/>
          <cell r="R778"/>
          <cell r="S778"/>
          <cell r="T778"/>
        </row>
        <row r="779">
          <cell r="P779">
            <v>999999999</v>
          </cell>
          <cell r="Q779"/>
          <cell r="R779"/>
          <cell r="S779"/>
          <cell r="T779"/>
        </row>
        <row r="780">
          <cell r="P780">
            <v>999999999</v>
          </cell>
          <cell r="Q780"/>
          <cell r="R780"/>
          <cell r="S780"/>
          <cell r="T780"/>
        </row>
        <row r="781">
          <cell r="P781">
            <v>999999999</v>
          </cell>
          <cell r="Q781"/>
          <cell r="R781"/>
          <cell r="S781"/>
          <cell r="T781"/>
        </row>
        <row r="782">
          <cell r="P782">
            <v>999999999</v>
          </cell>
          <cell r="Q782"/>
          <cell r="R782"/>
          <cell r="S782"/>
          <cell r="T782"/>
        </row>
        <row r="783">
          <cell r="P783">
            <v>999999999</v>
          </cell>
          <cell r="Q783"/>
          <cell r="R783"/>
          <cell r="S783"/>
          <cell r="T783"/>
        </row>
        <row r="784">
          <cell r="P784">
            <v>999999999</v>
          </cell>
          <cell r="Q784"/>
          <cell r="R784"/>
          <cell r="S784"/>
          <cell r="T784"/>
        </row>
        <row r="785">
          <cell r="P785">
            <v>999999999</v>
          </cell>
          <cell r="Q785"/>
          <cell r="R785"/>
          <cell r="S785"/>
          <cell r="T785"/>
        </row>
        <row r="786">
          <cell r="P786">
            <v>999999999</v>
          </cell>
          <cell r="Q786"/>
          <cell r="R786"/>
          <cell r="S786"/>
          <cell r="T786"/>
        </row>
        <row r="787">
          <cell r="P787">
            <v>999999999</v>
          </cell>
          <cell r="Q787"/>
          <cell r="R787"/>
          <cell r="S787"/>
          <cell r="T787"/>
        </row>
        <row r="788">
          <cell r="P788">
            <v>999999999</v>
          </cell>
          <cell r="Q788"/>
          <cell r="R788"/>
          <cell r="S788"/>
          <cell r="T788"/>
        </row>
        <row r="789">
          <cell r="P789">
            <v>999999999</v>
          </cell>
          <cell r="Q789"/>
          <cell r="R789"/>
          <cell r="S789"/>
          <cell r="T789"/>
        </row>
        <row r="790">
          <cell r="P790">
            <v>999999999</v>
          </cell>
          <cell r="Q790"/>
          <cell r="R790"/>
          <cell r="S790"/>
          <cell r="T790"/>
        </row>
        <row r="791">
          <cell r="P791">
            <v>999999999</v>
          </cell>
          <cell r="Q791"/>
          <cell r="R791"/>
          <cell r="S791"/>
          <cell r="T791"/>
        </row>
        <row r="792">
          <cell r="P792">
            <v>999999999</v>
          </cell>
          <cell r="Q792"/>
          <cell r="R792"/>
          <cell r="S792"/>
          <cell r="T792"/>
        </row>
        <row r="793">
          <cell r="P793">
            <v>999999999</v>
          </cell>
          <cell r="Q793"/>
          <cell r="R793"/>
          <cell r="S793"/>
          <cell r="T793"/>
        </row>
        <row r="794">
          <cell r="P794">
            <v>999999999</v>
          </cell>
          <cell r="Q794"/>
          <cell r="R794"/>
          <cell r="S794"/>
          <cell r="T794"/>
        </row>
        <row r="795">
          <cell r="P795">
            <v>999999999</v>
          </cell>
          <cell r="Q795"/>
          <cell r="R795"/>
          <cell r="S795"/>
          <cell r="T795"/>
        </row>
        <row r="796">
          <cell r="P796">
            <v>999999999</v>
          </cell>
          <cell r="Q796"/>
          <cell r="R796"/>
          <cell r="S796"/>
          <cell r="T796"/>
        </row>
        <row r="797">
          <cell r="P797">
            <v>999999999</v>
          </cell>
          <cell r="Q797"/>
          <cell r="R797"/>
          <cell r="S797"/>
          <cell r="T797"/>
        </row>
        <row r="798">
          <cell r="P798">
            <v>999999999</v>
          </cell>
          <cell r="Q798"/>
          <cell r="R798"/>
          <cell r="S798"/>
          <cell r="T798"/>
        </row>
        <row r="799">
          <cell r="P799">
            <v>999999999</v>
          </cell>
          <cell r="Q799"/>
          <cell r="R799"/>
          <cell r="S799"/>
          <cell r="T799"/>
        </row>
        <row r="800">
          <cell r="P800">
            <v>999999999</v>
          </cell>
          <cell r="Q800"/>
          <cell r="R800"/>
          <cell r="S800"/>
          <cell r="T800"/>
        </row>
        <row r="801">
          <cell r="P801">
            <v>999999999</v>
          </cell>
          <cell r="Q801"/>
          <cell r="R801"/>
          <cell r="S801"/>
          <cell r="T801"/>
        </row>
        <row r="802">
          <cell r="P802">
            <v>999999999</v>
          </cell>
          <cell r="Q802"/>
          <cell r="R802"/>
          <cell r="S802"/>
          <cell r="T802"/>
        </row>
        <row r="803">
          <cell r="P803">
            <v>999999999</v>
          </cell>
          <cell r="Q803"/>
          <cell r="R803"/>
          <cell r="S803"/>
          <cell r="T803"/>
        </row>
        <row r="804">
          <cell r="P804">
            <v>999999999</v>
          </cell>
          <cell r="Q804"/>
          <cell r="R804"/>
          <cell r="S804"/>
          <cell r="T804"/>
        </row>
        <row r="805">
          <cell r="P805">
            <v>999999999</v>
          </cell>
          <cell r="Q805"/>
          <cell r="R805"/>
          <cell r="S805"/>
          <cell r="T805"/>
        </row>
        <row r="806">
          <cell r="P806">
            <v>999999999</v>
          </cell>
          <cell r="Q806"/>
          <cell r="R806"/>
          <cell r="S806"/>
          <cell r="T806"/>
        </row>
        <row r="807">
          <cell r="P807">
            <v>999999999</v>
          </cell>
          <cell r="Q807"/>
          <cell r="R807"/>
          <cell r="S807"/>
          <cell r="T807"/>
        </row>
        <row r="808">
          <cell r="P808">
            <v>999999999</v>
          </cell>
          <cell r="Q808"/>
          <cell r="R808"/>
          <cell r="S808"/>
          <cell r="T808"/>
        </row>
        <row r="809">
          <cell r="P809">
            <v>999999999</v>
          </cell>
          <cell r="Q809"/>
          <cell r="R809"/>
          <cell r="S809"/>
          <cell r="T809"/>
        </row>
        <row r="810">
          <cell r="P810">
            <v>999999999</v>
          </cell>
          <cell r="Q810"/>
          <cell r="R810"/>
          <cell r="S810"/>
          <cell r="T810"/>
        </row>
        <row r="811">
          <cell r="P811">
            <v>999999999</v>
          </cell>
          <cell r="Q811"/>
          <cell r="R811"/>
          <cell r="S811"/>
          <cell r="T811"/>
        </row>
        <row r="812">
          <cell r="P812">
            <v>999999999</v>
          </cell>
          <cell r="Q812"/>
          <cell r="R812"/>
          <cell r="S812"/>
          <cell r="T812"/>
        </row>
        <row r="813">
          <cell r="P813">
            <v>999999999</v>
          </cell>
          <cell r="Q813"/>
          <cell r="R813"/>
          <cell r="S813"/>
          <cell r="T813"/>
        </row>
        <row r="814">
          <cell r="P814">
            <v>999999999</v>
          </cell>
          <cell r="Q814"/>
          <cell r="R814"/>
          <cell r="S814"/>
          <cell r="T814"/>
        </row>
        <row r="815">
          <cell r="P815">
            <v>999999999</v>
          </cell>
          <cell r="Q815"/>
          <cell r="R815"/>
          <cell r="S815"/>
          <cell r="T815"/>
        </row>
        <row r="816">
          <cell r="P816">
            <v>999999999</v>
          </cell>
          <cell r="Q816"/>
          <cell r="R816"/>
          <cell r="S816"/>
          <cell r="T816"/>
        </row>
        <row r="817">
          <cell r="P817">
            <v>999999999</v>
          </cell>
          <cell r="Q817"/>
          <cell r="R817"/>
          <cell r="S817"/>
          <cell r="T817"/>
        </row>
        <row r="818">
          <cell r="P818">
            <v>999999999</v>
          </cell>
          <cell r="Q818"/>
          <cell r="R818"/>
          <cell r="S818"/>
          <cell r="T818"/>
        </row>
        <row r="819">
          <cell r="P819">
            <v>999999999</v>
          </cell>
          <cell r="Q819"/>
          <cell r="R819"/>
          <cell r="S819"/>
          <cell r="T819"/>
        </row>
        <row r="820">
          <cell r="P820">
            <v>999999999</v>
          </cell>
          <cell r="Q820"/>
          <cell r="R820"/>
          <cell r="S820"/>
          <cell r="T820"/>
        </row>
        <row r="821">
          <cell r="P821">
            <v>999999999</v>
          </cell>
          <cell r="Q821"/>
          <cell r="R821"/>
          <cell r="S821"/>
          <cell r="T821"/>
        </row>
        <row r="822">
          <cell r="P822">
            <v>999999999</v>
          </cell>
          <cell r="Q822"/>
          <cell r="R822"/>
          <cell r="S822"/>
          <cell r="T822"/>
        </row>
        <row r="823">
          <cell r="P823">
            <v>999999999</v>
          </cell>
          <cell r="Q823"/>
          <cell r="R823"/>
          <cell r="S823"/>
          <cell r="T823"/>
        </row>
        <row r="824">
          <cell r="P824">
            <v>999999999</v>
          </cell>
          <cell r="Q824"/>
          <cell r="R824"/>
          <cell r="S824"/>
          <cell r="T824"/>
        </row>
        <row r="825">
          <cell r="P825">
            <v>999999999</v>
          </cell>
          <cell r="Q825"/>
          <cell r="R825"/>
          <cell r="S825"/>
          <cell r="T825"/>
        </row>
        <row r="826">
          <cell r="P826">
            <v>999999999</v>
          </cell>
          <cell r="Q826"/>
          <cell r="R826"/>
          <cell r="S826"/>
          <cell r="T826"/>
        </row>
        <row r="827">
          <cell r="P827">
            <v>999999999</v>
          </cell>
          <cell r="Q827"/>
          <cell r="R827"/>
          <cell r="S827"/>
          <cell r="T827"/>
        </row>
        <row r="828">
          <cell r="P828">
            <v>999999999</v>
          </cell>
          <cell r="Q828"/>
          <cell r="R828"/>
          <cell r="S828"/>
          <cell r="T828"/>
        </row>
        <row r="829">
          <cell r="P829">
            <v>999999999</v>
          </cell>
          <cell r="Q829"/>
          <cell r="R829"/>
          <cell r="S829"/>
          <cell r="T829"/>
        </row>
        <row r="830">
          <cell r="P830">
            <v>999999999</v>
          </cell>
          <cell r="Q830"/>
          <cell r="R830"/>
          <cell r="S830"/>
          <cell r="T830"/>
        </row>
        <row r="831">
          <cell r="P831">
            <v>999999999</v>
          </cell>
          <cell r="Q831"/>
          <cell r="R831"/>
          <cell r="S831"/>
          <cell r="T831"/>
        </row>
        <row r="832">
          <cell r="P832">
            <v>999999999</v>
          </cell>
          <cell r="Q832"/>
          <cell r="R832"/>
          <cell r="S832"/>
          <cell r="T832"/>
        </row>
        <row r="833">
          <cell r="P833">
            <v>999999999</v>
          </cell>
          <cell r="Q833"/>
          <cell r="R833"/>
          <cell r="S833"/>
          <cell r="T833"/>
        </row>
        <row r="834">
          <cell r="P834">
            <v>999999999</v>
          </cell>
          <cell r="Q834"/>
          <cell r="R834"/>
          <cell r="S834"/>
          <cell r="T834"/>
        </row>
        <row r="835">
          <cell r="P835">
            <v>999999999</v>
          </cell>
          <cell r="Q835"/>
          <cell r="R835"/>
          <cell r="S835"/>
          <cell r="T835"/>
        </row>
        <row r="836">
          <cell r="P836">
            <v>999999999</v>
          </cell>
          <cell r="Q836"/>
          <cell r="R836"/>
          <cell r="S836"/>
          <cell r="T836"/>
        </row>
        <row r="837">
          <cell r="P837">
            <v>999999999</v>
          </cell>
          <cell r="Q837"/>
          <cell r="R837"/>
          <cell r="S837"/>
          <cell r="T837"/>
        </row>
        <row r="838">
          <cell r="P838">
            <v>999999999</v>
          </cell>
          <cell r="Q838"/>
          <cell r="R838"/>
          <cell r="S838"/>
          <cell r="T838"/>
        </row>
        <row r="839">
          <cell r="P839">
            <v>999999999</v>
          </cell>
          <cell r="Q839"/>
          <cell r="R839"/>
          <cell r="S839"/>
          <cell r="T839"/>
        </row>
        <row r="840">
          <cell r="P840">
            <v>999999999</v>
          </cell>
          <cell r="Q840"/>
          <cell r="R840"/>
          <cell r="S840"/>
          <cell r="T840"/>
        </row>
        <row r="841">
          <cell r="P841">
            <v>999999999</v>
          </cell>
          <cell r="Q841"/>
          <cell r="R841"/>
          <cell r="S841"/>
          <cell r="T841"/>
        </row>
        <row r="842">
          <cell r="P842">
            <v>999999999</v>
          </cell>
          <cell r="Q842"/>
          <cell r="R842"/>
          <cell r="S842"/>
          <cell r="T842"/>
        </row>
        <row r="843">
          <cell r="P843">
            <v>999999999</v>
          </cell>
          <cell r="Q843"/>
          <cell r="R843"/>
          <cell r="S843"/>
          <cell r="T843"/>
        </row>
        <row r="844">
          <cell r="P844">
            <v>999999999</v>
          </cell>
          <cell r="Q844"/>
          <cell r="R844"/>
          <cell r="S844"/>
          <cell r="T844"/>
        </row>
        <row r="845">
          <cell r="P845">
            <v>999999999</v>
          </cell>
          <cell r="Q845"/>
          <cell r="R845"/>
          <cell r="S845"/>
          <cell r="T845"/>
        </row>
        <row r="846">
          <cell r="P846">
            <v>999999999</v>
          </cell>
          <cell r="Q846"/>
          <cell r="R846"/>
          <cell r="S846"/>
          <cell r="T846"/>
        </row>
        <row r="847">
          <cell r="P847">
            <v>999999999</v>
          </cell>
          <cell r="Q847"/>
          <cell r="R847"/>
          <cell r="S847"/>
          <cell r="T847"/>
        </row>
        <row r="848">
          <cell r="P848">
            <v>999999999</v>
          </cell>
          <cell r="Q848"/>
          <cell r="R848"/>
          <cell r="S848"/>
          <cell r="T848"/>
        </row>
        <row r="849">
          <cell r="P849">
            <v>999999999</v>
          </cell>
          <cell r="Q849"/>
          <cell r="R849"/>
          <cell r="S849"/>
          <cell r="T849"/>
        </row>
        <row r="850">
          <cell r="P850">
            <v>999999999</v>
          </cell>
          <cell r="Q850"/>
          <cell r="R850"/>
          <cell r="S850"/>
          <cell r="T850"/>
        </row>
        <row r="851">
          <cell r="P851">
            <v>999999999</v>
          </cell>
          <cell r="Q851"/>
          <cell r="R851"/>
          <cell r="S851"/>
          <cell r="T851"/>
        </row>
        <row r="852">
          <cell r="P852">
            <v>999999999</v>
          </cell>
          <cell r="Q852"/>
          <cell r="R852"/>
          <cell r="S852"/>
          <cell r="T852"/>
        </row>
        <row r="853">
          <cell r="P853">
            <v>999999999</v>
          </cell>
          <cell r="Q853"/>
          <cell r="R853"/>
          <cell r="S853"/>
          <cell r="T853"/>
        </row>
        <row r="854">
          <cell r="P854">
            <v>999999999</v>
          </cell>
          <cell r="Q854"/>
          <cell r="R854"/>
          <cell r="S854"/>
          <cell r="T854"/>
        </row>
        <row r="855">
          <cell r="P855">
            <v>999999999</v>
          </cell>
          <cell r="Q855"/>
          <cell r="R855"/>
          <cell r="S855"/>
          <cell r="T855"/>
        </row>
        <row r="856">
          <cell r="P856">
            <v>999999999</v>
          </cell>
          <cell r="Q856"/>
          <cell r="R856"/>
          <cell r="S856"/>
          <cell r="T856"/>
        </row>
        <row r="857">
          <cell r="P857">
            <v>999999999</v>
          </cell>
          <cell r="Q857"/>
          <cell r="R857"/>
          <cell r="S857"/>
          <cell r="T857"/>
        </row>
        <row r="858">
          <cell r="P858">
            <v>999999999</v>
          </cell>
          <cell r="Q858"/>
          <cell r="R858"/>
          <cell r="S858"/>
          <cell r="T858"/>
        </row>
        <row r="859">
          <cell r="P859">
            <v>999999999</v>
          </cell>
          <cell r="Q859"/>
          <cell r="R859"/>
          <cell r="S859"/>
          <cell r="T859"/>
        </row>
        <row r="860">
          <cell r="P860">
            <v>999999999</v>
          </cell>
          <cell r="Q860"/>
          <cell r="R860"/>
          <cell r="S860"/>
          <cell r="T860"/>
        </row>
        <row r="861">
          <cell r="P861">
            <v>999999999</v>
          </cell>
          <cell r="Q861"/>
          <cell r="R861"/>
          <cell r="S861"/>
          <cell r="T861"/>
        </row>
        <row r="862">
          <cell r="P862">
            <v>999999999</v>
          </cell>
          <cell r="Q862"/>
          <cell r="R862"/>
          <cell r="S862"/>
          <cell r="T862"/>
        </row>
        <row r="863">
          <cell r="P863">
            <v>999999999</v>
          </cell>
          <cell r="Q863"/>
          <cell r="R863"/>
          <cell r="S863"/>
          <cell r="T863"/>
        </row>
        <row r="864">
          <cell r="P864">
            <v>999999999</v>
          </cell>
          <cell r="Q864"/>
          <cell r="R864"/>
          <cell r="S864"/>
          <cell r="T864"/>
        </row>
        <row r="865">
          <cell r="P865">
            <v>999999999</v>
          </cell>
          <cell r="Q865"/>
          <cell r="R865"/>
          <cell r="S865"/>
          <cell r="T865"/>
        </row>
        <row r="866">
          <cell r="P866">
            <v>999999999</v>
          </cell>
          <cell r="Q866"/>
          <cell r="R866"/>
          <cell r="S866"/>
          <cell r="T866"/>
        </row>
        <row r="867">
          <cell r="P867">
            <v>999999999</v>
          </cell>
          <cell r="Q867"/>
          <cell r="R867"/>
          <cell r="S867"/>
          <cell r="T867"/>
        </row>
        <row r="868">
          <cell r="P868">
            <v>999999999</v>
          </cell>
          <cell r="Q868"/>
          <cell r="R868"/>
          <cell r="S868"/>
          <cell r="T868"/>
        </row>
        <row r="869">
          <cell r="P869">
            <v>999999999</v>
          </cell>
          <cell r="Q869"/>
          <cell r="R869"/>
          <cell r="S869"/>
          <cell r="T869"/>
        </row>
        <row r="870">
          <cell r="P870">
            <v>999999999</v>
          </cell>
          <cell r="Q870"/>
          <cell r="R870"/>
          <cell r="S870"/>
          <cell r="T870"/>
        </row>
        <row r="871">
          <cell r="P871">
            <v>999999999</v>
          </cell>
          <cell r="Q871"/>
          <cell r="R871"/>
          <cell r="S871"/>
          <cell r="T871"/>
        </row>
        <row r="872">
          <cell r="P872">
            <v>999999999</v>
          </cell>
          <cell r="Q872"/>
          <cell r="R872"/>
          <cell r="S872"/>
          <cell r="T872"/>
        </row>
        <row r="873">
          <cell r="P873">
            <v>999999999</v>
          </cell>
          <cell r="Q873"/>
          <cell r="R873"/>
          <cell r="S873"/>
          <cell r="T873"/>
        </row>
        <row r="874">
          <cell r="P874">
            <v>999999999</v>
          </cell>
          <cell r="Q874"/>
          <cell r="R874"/>
          <cell r="S874"/>
          <cell r="T874"/>
        </row>
        <row r="875">
          <cell r="P875">
            <v>999999999</v>
          </cell>
          <cell r="Q875"/>
          <cell r="R875"/>
          <cell r="S875"/>
          <cell r="T875"/>
        </row>
        <row r="876">
          <cell r="P876">
            <v>999999999</v>
          </cell>
          <cell r="Q876"/>
          <cell r="R876"/>
          <cell r="S876"/>
          <cell r="T876"/>
        </row>
        <row r="877">
          <cell r="P877">
            <v>999999999</v>
          </cell>
          <cell r="Q877"/>
          <cell r="R877"/>
          <cell r="S877"/>
          <cell r="T877"/>
        </row>
        <row r="878">
          <cell r="P878">
            <v>999999999</v>
          </cell>
          <cell r="Q878"/>
          <cell r="R878"/>
          <cell r="S878"/>
          <cell r="T878"/>
        </row>
        <row r="879">
          <cell r="P879">
            <v>999999999</v>
          </cell>
          <cell r="Q879"/>
          <cell r="R879"/>
          <cell r="S879"/>
          <cell r="T879"/>
        </row>
        <row r="880">
          <cell r="P880">
            <v>999999999</v>
          </cell>
          <cell r="Q880"/>
          <cell r="R880"/>
          <cell r="S880"/>
          <cell r="T880"/>
        </row>
        <row r="881">
          <cell r="P881">
            <v>999999999</v>
          </cell>
          <cell r="Q881"/>
          <cell r="R881"/>
          <cell r="S881"/>
          <cell r="T881"/>
        </row>
        <row r="882">
          <cell r="P882">
            <v>999999999</v>
          </cell>
          <cell r="Q882"/>
          <cell r="R882"/>
          <cell r="S882"/>
          <cell r="T882"/>
        </row>
        <row r="883">
          <cell r="P883">
            <v>999999999</v>
          </cell>
          <cell r="Q883"/>
          <cell r="R883"/>
          <cell r="S883"/>
          <cell r="T883"/>
        </row>
        <row r="884">
          <cell r="P884">
            <v>999999999</v>
          </cell>
          <cell r="Q884"/>
          <cell r="R884"/>
          <cell r="S884"/>
          <cell r="T884"/>
        </row>
        <row r="885">
          <cell r="P885">
            <v>999999999</v>
          </cell>
          <cell r="Q885"/>
          <cell r="R885"/>
          <cell r="S885"/>
          <cell r="T885"/>
        </row>
        <row r="886">
          <cell r="P886">
            <v>999999999</v>
          </cell>
          <cell r="Q886"/>
          <cell r="R886"/>
          <cell r="S886"/>
          <cell r="T886"/>
        </row>
        <row r="887">
          <cell r="P887">
            <v>999999999</v>
          </cell>
          <cell r="Q887"/>
          <cell r="R887"/>
          <cell r="S887"/>
          <cell r="T887"/>
        </row>
        <row r="888">
          <cell r="P888">
            <v>999999999</v>
          </cell>
          <cell r="Q888"/>
          <cell r="R888"/>
          <cell r="S888"/>
          <cell r="T888"/>
        </row>
        <row r="889">
          <cell r="P889">
            <v>999999999</v>
          </cell>
          <cell r="Q889"/>
          <cell r="R889"/>
          <cell r="S889"/>
          <cell r="T889"/>
        </row>
        <row r="890">
          <cell r="P890">
            <v>999999999</v>
          </cell>
          <cell r="Q890"/>
          <cell r="R890"/>
          <cell r="S890"/>
          <cell r="T890"/>
        </row>
        <row r="891">
          <cell r="P891">
            <v>999999999</v>
          </cell>
          <cell r="Q891"/>
          <cell r="R891"/>
          <cell r="S891"/>
          <cell r="T891"/>
        </row>
        <row r="892">
          <cell r="P892">
            <v>999999999</v>
          </cell>
          <cell r="Q892"/>
          <cell r="R892"/>
          <cell r="S892"/>
          <cell r="T892"/>
        </row>
        <row r="893">
          <cell r="P893">
            <v>999999999</v>
          </cell>
          <cell r="Q893"/>
          <cell r="R893"/>
          <cell r="S893"/>
          <cell r="T893"/>
        </row>
        <row r="894">
          <cell r="P894">
            <v>999999999</v>
          </cell>
          <cell r="Q894"/>
          <cell r="R894"/>
          <cell r="S894"/>
          <cell r="T894"/>
        </row>
        <row r="895">
          <cell r="P895">
            <v>999999999</v>
          </cell>
          <cell r="Q895"/>
          <cell r="R895"/>
          <cell r="S895"/>
          <cell r="T895"/>
        </row>
        <row r="896">
          <cell r="P896">
            <v>999999999</v>
          </cell>
          <cell r="Q896"/>
          <cell r="R896"/>
          <cell r="S896"/>
          <cell r="T896"/>
        </row>
        <row r="897">
          <cell r="P897">
            <v>999999999</v>
          </cell>
          <cell r="Q897"/>
          <cell r="R897"/>
          <cell r="S897"/>
          <cell r="T897"/>
        </row>
        <row r="898">
          <cell r="P898">
            <v>999999999</v>
          </cell>
          <cell r="Q898"/>
          <cell r="R898"/>
          <cell r="S898"/>
          <cell r="T898"/>
        </row>
        <row r="899">
          <cell r="P899">
            <v>999999999</v>
          </cell>
          <cell r="Q899"/>
          <cell r="R899"/>
          <cell r="S899"/>
          <cell r="T899"/>
        </row>
        <row r="900">
          <cell r="P900">
            <v>999999999</v>
          </cell>
          <cell r="Q900"/>
          <cell r="R900"/>
          <cell r="S900"/>
          <cell r="T900"/>
        </row>
        <row r="901">
          <cell r="P901">
            <v>999999999</v>
          </cell>
          <cell r="Q901"/>
          <cell r="R901"/>
          <cell r="S901"/>
          <cell r="T901"/>
        </row>
        <row r="902">
          <cell r="P902">
            <v>999999999</v>
          </cell>
          <cell r="Q902"/>
          <cell r="R902"/>
          <cell r="S902"/>
          <cell r="T902"/>
        </row>
        <row r="903">
          <cell r="P903">
            <v>999999999</v>
          </cell>
          <cell r="Q903"/>
          <cell r="R903"/>
          <cell r="S903"/>
          <cell r="T903"/>
        </row>
        <row r="904">
          <cell r="P904">
            <v>999999999</v>
          </cell>
          <cell r="Q904"/>
          <cell r="R904"/>
          <cell r="S904"/>
          <cell r="T904"/>
        </row>
        <row r="905">
          <cell r="P905">
            <v>999999999</v>
          </cell>
          <cell r="Q905"/>
          <cell r="R905"/>
          <cell r="S905"/>
          <cell r="T905"/>
        </row>
        <row r="906">
          <cell r="P906">
            <v>999999999</v>
          </cell>
          <cell r="Q906"/>
          <cell r="R906"/>
          <cell r="S906"/>
          <cell r="T906"/>
        </row>
        <row r="907">
          <cell r="P907">
            <v>999999999</v>
          </cell>
          <cell r="Q907"/>
          <cell r="R907"/>
          <cell r="S907"/>
          <cell r="T907"/>
        </row>
        <row r="908">
          <cell r="P908">
            <v>999999999</v>
          </cell>
          <cell r="Q908"/>
          <cell r="R908"/>
          <cell r="S908"/>
          <cell r="T908"/>
        </row>
        <row r="909">
          <cell r="P909">
            <v>999999999</v>
          </cell>
          <cell r="Q909"/>
          <cell r="R909"/>
          <cell r="S909"/>
          <cell r="T909"/>
        </row>
        <row r="910">
          <cell r="P910">
            <v>999999999</v>
          </cell>
          <cell r="Q910"/>
          <cell r="R910"/>
          <cell r="S910"/>
          <cell r="T910"/>
        </row>
        <row r="911">
          <cell r="P911">
            <v>999999999</v>
          </cell>
          <cell r="Q911"/>
          <cell r="R911"/>
          <cell r="S911"/>
          <cell r="T911"/>
        </row>
        <row r="912">
          <cell r="P912">
            <v>999999999</v>
          </cell>
          <cell r="Q912"/>
          <cell r="R912"/>
          <cell r="S912"/>
          <cell r="T912"/>
        </row>
        <row r="913">
          <cell r="P913">
            <v>999999999</v>
          </cell>
          <cell r="Q913"/>
          <cell r="R913"/>
          <cell r="S913"/>
          <cell r="T913"/>
        </row>
        <row r="914">
          <cell r="P914">
            <v>999999999</v>
          </cell>
          <cell r="Q914"/>
          <cell r="R914"/>
          <cell r="S914"/>
          <cell r="T914"/>
        </row>
        <row r="915">
          <cell r="P915">
            <v>999999999</v>
          </cell>
          <cell r="Q915"/>
          <cell r="R915"/>
          <cell r="S915"/>
          <cell r="T915"/>
        </row>
        <row r="916">
          <cell r="P916">
            <v>999999999</v>
          </cell>
          <cell r="Q916"/>
          <cell r="R916"/>
          <cell r="S916"/>
          <cell r="T916"/>
        </row>
        <row r="917">
          <cell r="P917">
            <v>999999999</v>
          </cell>
          <cell r="Q917"/>
          <cell r="R917"/>
          <cell r="S917"/>
          <cell r="T917"/>
        </row>
        <row r="918">
          <cell r="P918">
            <v>999999999</v>
          </cell>
          <cell r="Q918"/>
          <cell r="R918"/>
          <cell r="S918"/>
          <cell r="T918"/>
        </row>
        <row r="919">
          <cell r="P919">
            <v>999999999</v>
          </cell>
          <cell r="Q919"/>
          <cell r="R919"/>
          <cell r="S919"/>
          <cell r="T919"/>
        </row>
        <row r="920">
          <cell r="P920">
            <v>999999999</v>
          </cell>
          <cell r="Q920"/>
          <cell r="R920"/>
          <cell r="S920"/>
          <cell r="T920"/>
        </row>
        <row r="921">
          <cell r="P921">
            <v>999999999</v>
          </cell>
          <cell r="Q921"/>
          <cell r="R921"/>
          <cell r="S921"/>
          <cell r="T921"/>
        </row>
        <row r="922">
          <cell r="P922">
            <v>999999999</v>
          </cell>
          <cell r="Q922"/>
          <cell r="R922"/>
          <cell r="S922"/>
          <cell r="T922"/>
        </row>
        <row r="923">
          <cell r="P923">
            <v>999999999</v>
          </cell>
          <cell r="Q923"/>
          <cell r="R923"/>
          <cell r="S923"/>
          <cell r="T923"/>
        </row>
        <row r="924">
          <cell r="P924">
            <v>999999999</v>
          </cell>
          <cell r="Q924"/>
          <cell r="R924"/>
          <cell r="S924"/>
          <cell r="T924"/>
        </row>
        <row r="925">
          <cell r="P925">
            <v>999999999</v>
          </cell>
          <cell r="Q925"/>
          <cell r="R925"/>
          <cell r="S925"/>
          <cell r="T925"/>
        </row>
        <row r="926">
          <cell r="P926">
            <v>999999999</v>
          </cell>
          <cell r="Q926"/>
          <cell r="R926"/>
          <cell r="S926"/>
          <cell r="T926"/>
        </row>
        <row r="927">
          <cell r="P927">
            <v>999999999</v>
          </cell>
          <cell r="Q927"/>
          <cell r="R927"/>
          <cell r="S927"/>
          <cell r="T927"/>
        </row>
        <row r="928">
          <cell r="P928">
            <v>999999999</v>
          </cell>
          <cell r="Q928"/>
          <cell r="R928"/>
          <cell r="S928"/>
          <cell r="T928"/>
        </row>
        <row r="929">
          <cell r="P929">
            <v>999999999</v>
          </cell>
          <cell r="Q929"/>
          <cell r="R929"/>
          <cell r="S929"/>
          <cell r="T929"/>
        </row>
        <row r="930">
          <cell r="P930">
            <v>999999999</v>
          </cell>
          <cell r="Q930"/>
          <cell r="R930"/>
          <cell r="S930"/>
          <cell r="T930"/>
        </row>
        <row r="931">
          <cell r="P931">
            <v>999999999</v>
          </cell>
          <cell r="Q931"/>
          <cell r="R931"/>
          <cell r="S931"/>
          <cell r="T931"/>
        </row>
        <row r="932">
          <cell r="P932">
            <v>999999999</v>
          </cell>
          <cell r="Q932"/>
          <cell r="R932"/>
          <cell r="S932"/>
          <cell r="T932"/>
        </row>
        <row r="933">
          <cell r="P933">
            <v>999999999</v>
          </cell>
          <cell r="Q933"/>
          <cell r="R933"/>
          <cell r="S933"/>
          <cell r="T933"/>
        </row>
        <row r="934">
          <cell r="P934">
            <v>999999999</v>
          </cell>
          <cell r="Q934"/>
          <cell r="R934"/>
          <cell r="S934"/>
          <cell r="T934"/>
        </row>
        <row r="935">
          <cell r="P935">
            <v>999999999</v>
          </cell>
          <cell r="Q935"/>
          <cell r="R935"/>
          <cell r="S935"/>
          <cell r="T935"/>
        </row>
        <row r="936">
          <cell r="P936">
            <v>999999999</v>
          </cell>
          <cell r="Q936"/>
          <cell r="R936"/>
          <cell r="S936"/>
          <cell r="T936"/>
        </row>
        <row r="937">
          <cell r="P937">
            <v>999999999</v>
          </cell>
          <cell r="Q937"/>
          <cell r="R937"/>
          <cell r="S937"/>
          <cell r="T937"/>
        </row>
        <row r="938">
          <cell r="P938">
            <v>999999999</v>
          </cell>
          <cell r="Q938"/>
          <cell r="R938"/>
          <cell r="S938"/>
          <cell r="T938"/>
        </row>
        <row r="939">
          <cell r="P939">
            <v>999999999</v>
          </cell>
          <cell r="Q939"/>
          <cell r="R939"/>
          <cell r="S939"/>
          <cell r="T939"/>
        </row>
        <row r="940">
          <cell r="P940">
            <v>999999999</v>
          </cell>
          <cell r="Q940"/>
          <cell r="R940"/>
          <cell r="S940"/>
          <cell r="T940"/>
        </row>
        <row r="941">
          <cell r="P941">
            <v>999999999</v>
          </cell>
          <cell r="Q941"/>
          <cell r="R941"/>
          <cell r="S941"/>
          <cell r="T941"/>
        </row>
        <row r="942">
          <cell r="P942">
            <v>999999999</v>
          </cell>
          <cell r="Q942"/>
          <cell r="R942"/>
          <cell r="S942"/>
          <cell r="T942"/>
        </row>
        <row r="943">
          <cell r="P943">
            <v>999999999</v>
          </cell>
          <cell r="Q943"/>
          <cell r="R943"/>
          <cell r="S943"/>
          <cell r="T943"/>
        </row>
        <row r="944">
          <cell r="P944">
            <v>999999999</v>
          </cell>
          <cell r="Q944"/>
          <cell r="R944"/>
          <cell r="S944"/>
          <cell r="T944"/>
        </row>
        <row r="945">
          <cell r="P945">
            <v>999999999</v>
          </cell>
          <cell r="Q945"/>
          <cell r="R945"/>
          <cell r="S945"/>
          <cell r="T945"/>
        </row>
        <row r="946">
          <cell r="P946">
            <v>999999999</v>
          </cell>
          <cell r="Q946"/>
          <cell r="R946"/>
          <cell r="S946"/>
          <cell r="T946"/>
        </row>
        <row r="947">
          <cell r="P947">
            <v>999999999</v>
          </cell>
          <cell r="Q947"/>
          <cell r="R947"/>
          <cell r="S947"/>
          <cell r="T947"/>
        </row>
        <row r="948">
          <cell r="P948">
            <v>999999999</v>
          </cell>
          <cell r="Q948"/>
          <cell r="R948"/>
          <cell r="S948"/>
          <cell r="T948"/>
        </row>
        <row r="949">
          <cell r="P949">
            <v>999999999</v>
          </cell>
          <cell r="Q949"/>
          <cell r="R949"/>
          <cell r="S949"/>
          <cell r="T949"/>
        </row>
        <row r="950">
          <cell r="P950">
            <v>999999999</v>
          </cell>
          <cell r="Q950"/>
          <cell r="R950"/>
          <cell r="S950"/>
          <cell r="T950"/>
        </row>
        <row r="951">
          <cell r="P951">
            <v>999999999</v>
          </cell>
          <cell r="Q951"/>
          <cell r="R951"/>
          <cell r="S951"/>
          <cell r="T951"/>
        </row>
        <row r="952">
          <cell r="P952">
            <v>999999999</v>
          </cell>
          <cell r="Q952"/>
          <cell r="R952"/>
          <cell r="S952"/>
          <cell r="T952"/>
        </row>
        <row r="953">
          <cell r="P953">
            <v>999999999</v>
          </cell>
          <cell r="Q953"/>
          <cell r="R953"/>
          <cell r="S953"/>
          <cell r="T953"/>
        </row>
        <row r="954">
          <cell r="P954">
            <v>999999999</v>
          </cell>
          <cell r="Q954"/>
          <cell r="R954"/>
          <cell r="S954"/>
          <cell r="T954"/>
        </row>
        <row r="955">
          <cell r="P955">
            <v>999999999</v>
          </cell>
          <cell r="Q955"/>
          <cell r="R955"/>
          <cell r="S955"/>
          <cell r="T955"/>
        </row>
        <row r="956">
          <cell r="P956">
            <v>999999999</v>
          </cell>
          <cell r="Q956"/>
          <cell r="R956"/>
          <cell r="S956"/>
          <cell r="T956"/>
        </row>
        <row r="957">
          <cell r="P957">
            <v>999999999</v>
          </cell>
          <cell r="Q957"/>
          <cell r="R957"/>
          <cell r="S957"/>
          <cell r="T957"/>
        </row>
        <row r="958">
          <cell r="P958">
            <v>999999999</v>
          </cell>
          <cell r="Q958"/>
          <cell r="R958"/>
          <cell r="S958"/>
          <cell r="T958"/>
        </row>
        <row r="959">
          <cell r="P959">
            <v>999999999</v>
          </cell>
          <cell r="Q959"/>
          <cell r="R959"/>
          <cell r="S959"/>
          <cell r="T959"/>
        </row>
        <row r="960">
          <cell r="P960">
            <v>999999999</v>
          </cell>
          <cell r="Q960"/>
          <cell r="R960"/>
          <cell r="S960"/>
          <cell r="T960"/>
        </row>
        <row r="961">
          <cell r="P961">
            <v>999999999</v>
          </cell>
          <cell r="Q961"/>
          <cell r="R961"/>
          <cell r="S961"/>
          <cell r="T961"/>
        </row>
        <row r="962">
          <cell r="P962">
            <v>999999999</v>
          </cell>
          <cell r="Q962"/>
          <cell r="R962"/>
          <cell r="S962"/>
          <cell r="T962"/>
        </row>
        <row r="963">
          <cell r="P963">
            <v>999999999</v>
          </cell>
          <cell r="Q963"/>
          <cell r="R963"/>
          <cell r="S963"/>
          <cell r="T963"/>
        </row>
        <row r="964">
          <cell r="P964">
            <v>999999999</v>
          </cell>
          <cell r="Q964"/>
          <cell r="R964"/>
          <cell r="S964"/>
          <cell r="T964"/>
        </row>
        <row r="965">
          <cell r="P965">
            <v>999999999</v>
          </cell>
          <cell r="Q965"/>
          <cell r="R965"/>
          <cell r="S965"/>
          <cell r="T965"/>
        </row>
        <row r="966">
          <cell r="P966">
            <v>999999999</v>
          </cell>
          <cell r="Q966"/>
          <cell r="R966"/>
          <cell r="S966"/>
          <cell r="T966"/>
        </row>
        <row r="967">
          <cell r="P967">
            <v>999999999</v>
          </cell>
          <cell r="Q967"/>
          <cell r="R967"/>
          <cell r="S967"/>
          <cell r="T967"/>
        </row>
        <row r="968">
          <cell r="P968">
            <v>999999999</v>
          </cell>
          <cell r="Q968"/>
          <cell r="R968"/>
          <cell r="S968"/>
          <cell r="T968"/>
        </row>
        <row r="969">
          <cell r="P969">
            <v>999999999</v>
          </cell>
          <cell r="Q969"/>
          <cell r="R969"/>
          <cell r="S969"/>
          <cell r="T969"/>
        </row>
        <row r="970">
          <cell r="P970">
            <v>999999999</v>
          </cell>
          <cell r="Q970"/>
          <cell r="R970"/>
          <cell r="S970"/>
          <cell r="T970"/>
        </row>
        <row r="971">
          <cell r="P971">
            <v>999999999</v>
          </cell>
          <cell r="Q971"/>
          <cell r="R971"/>
          <cell r="S971"/>
          <cell r="T971"/>
        </row>
        <row r="972">
          <cell r="P972">
            <v>999999999</v>
          </cell>
          <cell r="Q972"/>
          <cell r="R972"/>
          <cell r="S972"/>
          <cell r="T972"/>
        </row>
        <row r="973">
          <cell r="P973">
            <v>999999999</v>
          </cell>
          <cell r="Q973"/>
          <cell r="R973"/>
          <cell r="S973"/>
          <cell r="T973"/>
        </row>
        <row r="974">
          <cell r="P974">
            <v>999999999</v>
          </cell>
          <cell r="Q974"/>
          <cell r="R974"/>
          <cell r="S974"/>
          <cell r="T974"/>
        </row>
        <row r="975">
          <cell r="P975">
            <v>999999999</v>
          </cell>
          <cell r="Q975"/>
          <cell r="R975"/>
          <cell r="S975"/>
          <cell r="T975"/>
        </row>
        <row r="976">
          <cell r="P976">
            <v>999999999</v>
          </cell>
          <cell r="Q976"/>
          <cell r="R976"/>
          <cell r="S976"/>
          <cell r="T976"/>
        </row>
        <row r="977">
          <cell r="P977">
            <v>999999999</v>
          </cell>
          <cell r="Q977"/>
          <cell r="R977"/>
          <cell r="S977"/>
          <cell r="T977"/>
        </row>
        <row r="978">
          <cell r="P978">
            <v>999999999</v>
          </cell>
          <cell r="Q978"/>
          <cell r="R978"/>
          <cell r="S978"/>
          <cell r="T978"/>
        </row>
        <row r="979">
          <cell r="P979">
            <v>999999999</v>
          </cell>
          <cell r="Q979"/>
          <cell r="R979"/>
          <cell r="S979"/>
          <cell r="T979"/>
        </row>
        <row r="980">
          <cell r="P980">
            <v>999999999</v>
          </cell>
          <cell r="Q980"/>
          <cell r="R980"/>
          <cell r="S980"/>
          <cell r="T980"/>
        </row>
        <row r="981">
          <cell r="P981">
            <v>999999999</v>
          </cell>
          <cell r="Q981"/>
          <cell r="R981"/>
          <cell r="S981"/>
          <cell r="T981"/>
        </row>
        <row r="982">
          <cell r="P982">
            <v>999999999</v>
          </cell>
          <cell r="Q982"/>
          <cell r="R982"/>
          <cell r="S982"/>
          <cell r="T982"/>
        </row>
        <row r="983">
          <cell r="P983">
            <v>999999999</v>
          </cell>
          <cell r="Q983"/>
          <cell r="R983"/>
          <cell r="S983"/>
          <cell r="T983"/>
        </row>
        <row r="984">
          <cell r="P984">
            <v>999999999</v>
          </cell>
          <cell r="Q984"/>
          <cell r="R984"/>
          <cell r="S984"/>
          <cell r="T984"/>
        </row>
        <row r="985">
          <cell r="P985">
            <v>999999999</v>
          </cell>
          <cell r="Q985"/>
          <cell r="R985"/>
          <cell r="S985"/>
          <cell r="T985"/>
        </row>
        <row r="986">
          <cell r="P986">
            <v>999999999</v>
          </cell>
          <cell r="Q986"/>
          <cell r="R986"/>
          <cell r="S986"/>
          <cell r="T986"/>
        </row>
        <row r="987">
          <cell r="P987">
            <v>999999999</v>
          </cell>
          <cell r="Q987"/>
          <cell r="R987"/>
          <cell r="S987"/>
          <cell r="T987"/>
        </row>
        <row r="988">
          <cell r="P988">
            <v>999999999</v>
          </cell>
          <cell r="Q988"/>
          <cell r="R988"/>
          <cell r="S988"/>
          <cell r="T988"/>
        </row>
        <row r="989">
          <cell r="P989">
            <v>999999999</v>
          </cell>
          <cell r="Q989"/>
          <cell r="R989"/>
          <cell r="S989"/>
          <cell r="T989"/>
        </row>
        <row r="990">
          <cell r="P990">
            <v>999999999</v>
          </cell>
          <cell r="Q990"/>
          <cell r="R990"/>
          <cell r="S990"/>
          <cell r="T990"/>
        </row>
        <row r="991">
          <cell r="P991">
            <v>999999999</v>
          </cell>
          <cell r="Q991"/>
          <cell r="R991"/>
          <cell r="S991"/>
          <cell r="T991"/>
        </row>
        <row r="992">
          <cell r="P992">
            <v>999999999</v>
          </cell>
          <cell r="Q992"/>
          <cell r="R992"/>
          <cell r="S992"/>
          <cell r="T992"/>
        </row>
        <row r="993">
          <cell r="P993">
            <v>999999999</v>
          </cell>
          <cell r="Q993"/>
          <cell r="R993"/>
          <cell r="S993"/>
          <cell r="T993"/>
        </row>
        <row r="994">
          <cell r="P994">
            <v>999999999</v>
          </cell>
          <cell r="Q994"/>
          <cell r="R994"/>
          <cell r="S994"/>
          <cell r="T994"/>
        </row>
        <row r="995">
          <cell r="P995">
            <v>999999999</v>
          </cell>
          <cell r="Q995"/>
          <cell r="R995"/>
          <cell r="S995"/>
          <cell r="T995"/>
        </row>
        <row r="996">
          <cell r="P996">
            <v>999999999</v>
          </cell>
          <cell r="Q996"/>
          <cell r="R996"/>
          <cell r="S996"/>
          <cell r="T996"/>
        </row>
        <row r="997">
          <cell r="P997">
            <v>999999999</v>
          </cell>
          <cell r="Q997"/>
          <cell r="R997"/>
          <cell r="S997"/>
          <cell r="T997"/>
        </row>
        <row r="998">
          <cell r="P998">
            <v>999999999</v>
          </cell>
          <cell r="Q998"/>
          <cell r="R998"/>
          <cell r="S998"/>
          <cell r="T998"/>
        </row>
        <row r="999">
          <cell r="P999">
            <v>999999999</v>
          </cell>
          <cell r="Q999"/>
          <cell r="R999"/>
          <cell r="S999"/>
          <cell r="T999"/>
        </row>
        <row r="1000">
          <cell r="P1000">
            <v>999999999</v>
          </cell>
          <cell r="Q1000"/>
          <cell r="R1000"/>
          <cell r="S1000"/>
          <cell r="T1000"/>
        </row>
        <row r="1001">
          <cell r="P1001">
            <v>999999999</v>
          </cell>
          <cell r="Q1001"/>
          <cell r="R1001"/>
          <cell r="S1001"/>
          <cell r="T1001"/>
        </row>
        <row r="1002">
          <cell r="P1002">
            <v>999999999</v>
          </cell>
          <cell r="Q1002"/>
          <cell r="R1002"/>
          <cell r="S1002"/>
          <cell r="T1002"/>
        </row>
        <row r="1003">
          <cell r="P1003">
            <v>999999999</v>
          </cell>
          <cell r="Q1003"/>
          <cell r="R1003"/>
          <cell r="S1003"/>
          <cell r="T1003"/>
        </row>
        <row r="1004">
          <cell r="P1004">
            <v>999999999</v>
          </cell>
          <cell r="Q1004"/>
          <cell r="R1004"/>
          <cell r="S1004"/>
          <cell r="T1004"/>
        </row>
        <row r="1005">
          <cell r="P1005">
            <v>999999999</v>
          </cell>
          <cell r="Q1005"/>
          <cell r="R1005"/>
          <cell r="S1005"/>
          <cell r="T1005"/>
        </row>
        <row r="1006">
          <cell r="P1006">
            <v>999999999</v>
          </cell>
          <cell r="Q1006"/>
          <cell r="R1006"/>
          <cell r="S1006"/>
          <cell r="T1006"/>
        </row>
        <row r="1007">
          <cell r="P1007">
            <v>999999999</v>
          </cell>
          <cell r="Q1007"/>
          <cell r="R1007"/>
          <cell r="S1007"/>
          <cell r="T1007"/>
        </row>
        <row r="1008">
          <cell r="P1008">
            <v>999999999</v>
          </cell>
          <cell r="Q1008"/>
          <cell r="R1008"/>
          <cell r="S1008"/>
          <cell r="T1008"/>
        </row>
        <row r="1009">
          <cell r="P1009">
            <v>999999999</v>
          </cell>
          <cell r="Q1009"/>
          <cell r="R1009"/>
          <cell r="S1009"/>
          <cell r="T1009"/>
        </row>
        <row r="1010">
          <cell r="P1010">
            <v>999999999</v>
          </cell>
          <cell r="Q1010"/>
          <cell r="R1010"/>
          <cell r="S1010"/>
          <cell r="T1010"/>
        </row>
        <row r="1011">
          <cell r="P1011">
            <v>999999999</v>
          </cell>
          <cell r="Q1011"/>
          <cell r="R1011"/>
          <cell r="S1011"/>
          <cell r="T1011"/>
        </row>
        <row r="1012">
          <cell r="P1012">
            <v>999999999</v>
          </cell>
          <cell r="Q1012"/>
          <cell r="R1012"/>
          <cell r="S1012"/>
          <cell r="T1012"/>
        </row>
        <row r="1013">
          <cell r="P1013">
            <v>999999999</v>
          </cell>
          <cell r="Q1013"/>
          <cell r="R1013"/>
          <cell r="S1013"/>
          <cell r="T1013"/>
        </row>
        <row r="1014">
          <cell r="P1014">
            <v>999999999</v>
          </cell>
          <cell r="Q1014"/>
          <cell r="R1014"/>
          <cell r="S1014"/>
          <cell r="T1014"/>
        </row>
        <row r="1015">
          <cell r="P1015">
            <v>999999999</v>
          </cell>
          <cell r="Q1015"/>
          <cell r="R1015"/>
          <cell r="S1015"/>
          <cell r="T1015"/>
        </row>
        <row r="1016">
          <cell r="P1016">
            <v>999999999</v>
          </cell>
          <cell r="Q1016"/>
          <cell r="R1016"/>
          <cell r="S1016"/>
          <cell r="T1016"/>
        </row>
        <row r="1017">
          <cell r="P1017">
            <v>999999999</v>
          </cell>
          <cell r="Q1017"/>
          <cell r="R1017"/>
          <cell r="S1017"/>
          <cell r="T1017"/>
        </row>
        <row r="1018">
          <cell r="P1018">
            <v>999999999</v>
          </cell>
          <cell r="Q1018"/>
          <cell r="R1018"/>
          <cell r="S1018"/>
          <cell r="T1018"/>
        </row>
        <row r="1019">
          <cell r="P1019">
            <v>999999999</v>
          </cell>
          <cell r="Q1019"/>
          <cell r="R1019"/>
          <cell r="S1019"/>
          <cell r="T1019"/>
        </row>
        <row r="1020">
          <cell r="P1020">
            <v>999999999</v>
          </cell>
          <cell r="Q1020"/>
          <cell r="R1020"/>
          <cell r="S1020"/>
          <cell r="T1020"/>
        </row>
        <row r="1021">
          <cell r="P1021">
            <v>999999999</v>
          </cell>
          <cell r="Q1021"/>
          <cell r="R1021"/>
          <cell r="S1021"/>
          <cell r="T1021"/>
        </row>
        <row r="1022">
          <cell r="P1022">
            <v>999999999</v>
          </cell>
          <cell r="Q1022"/>
          <cell r="R1022"/>
          <cell r="S1022"/>
          <cell r="T1022"/>
        </row>
        <row r="1023">
          <cell r="P1023">
            <v>999999999</v>
          </cell>
          <cell r="Q1023"/>
          <cell r="R1023"/>
          <cell r="S1023"/>
          <cell r="T1023"/>
        </row>
        <row r="1024">
          <cell r="P1024">
            <v>999999999</v>
          </cell>
          <cell r="Q1024"/>
          <cell r="R1024"/>
          <cell r="S1024"/>
          <cell r="T1024"/>
        </row>
        <row r="1025">
          <cell r="P1025">
            <v>999999999</v>
          </cell>
          <cell r="Q1025"/>
          <cell r="R1025"/>
          <cell r="S1025"/>
          <cell r="T1025"/>
        </row>
        <row r="1026">
          <cell r="P1026">
            <v>999999999</v>
          </cell>
          <cell r="Q1026"/>
          <cell r="R1026"/>
          <cell r="S1026"/>
          <cell r="T1026"/>
        </row>
        <row r="1027">
          <cell r="P1027">
            <v>999999999</v>
          </cell>
          <cell r="Q1027"/>
          <cell r="R1027"/>
          <cell r="S1027"/>
          <cell r="T1027"/>
        </row>
        <row r="1028">
          <cell r="P1028">
            <v>999999999</v>
          </cell>
          <cell r="Q1028"/>
          <cell r="R1028"/>
          <cell r="S1028"/>
          <cell r="T1028"/>
        </row>
        <row r="1029">
          <cell r="P1029">
            <v>999999999</v>
          </cell>
          <cell r="Q1029"/>
          <cell r="R1029"/>
          <cell r="S1029"/>
          <cell r="T1029"/>
        </row>
        <row r="1030">
          <cell r="P1030">
            <v>999999999</v>
          </cell>
          <cell r="Q1030"/>
          <cell r="R1030"/>
          <cell r="S1030"/>
          <cell r="T1030"/>
        </row>
        <row r="1031">
          <cell r="P1031">
            <v>999999999</v>
          </cell>
          <cell r="Q1031"/>
          <cell r="R1031"/>
          <cell r="S1031"/>
          <cell r="T1031"/>
        </row>
        <row r="1032">
          <cell r="P1032">
            <v>999999999</v>
          </cell>
          <cell r="Q1032"/>
          <cell r="R1032"/>
          <cell r="S1032"/>
          <cell r="T1032"/>
        </row>
        <row r="1033">
          <cell r="P1033">
            <v>999999999</v>
          </cell>
          <cell r="Q1033"/>
          <cell r="R1033"/>
          <cell r="S1033"/>
          <cell r="T1033"/>
        </row>
        <row r="1034">
          <cell r="P1034">
            <v>999999999</v>
          </cell>
          <cell r="Q1034"/>
          <cell r="R1034"/>
          <cell r="S1034"/>
          <cell r="T1034"/>
        </row>
        <row r="1035">
          <cell r="P1035">
            <v>999999999</v>
          </cell>
          <cell r="Q1035"/>
          <cell r="R1035"/>
          <cell r="S1035"/>
          <cell r="T1035"/>
        </row>
        <row r="1036">
          <cell r="P1036">
            <v>999999999</v>
          </cell>
          <cell r="Q1036"/>
          <cell r="R1036"/>
          <cell r="S1036"/>
          <cell r="T1036"/>
        </row>
        <row r="1037">
          <cell r="P1037">
            <v>999999999</v>
          </cell>
          <cell r="Q1037"/>
          <cell r="R1037"/>
          <cell r="S1037"/>
          <cell r="T1037"/>
        </row>
        <row r="1038">
          <cell r="P1038">
            <v>999999999</v>
          </cell>
          <cell r="Q1038"/>
          <cell r="R1038"/>
          <cell r="S1038"/>
          <cell r="T1038"/>
        </row>
        <row r="1039">
          <cell r="P1039">
            <v>999999999</v>
          </cell>
          <cell r="Q1039"/>
          <cell r="R1039"/>
          <cell r="S1039"/>
          <cell r="T1039"/>
        </row>
        <row r="1040">
          <cell r="P1040">
            <v>999999999</v>
          </cell>
          <cell r="Q1040"/>
          <cell r="R1040"/>
          <cell r="S1040"/>
          <cell r="T1040"/>
        </row>
        <row r="1041">
          <cell r="P1041">
            <v>999999999</v>
          </cell>
          <cell r="Q1041"/>
          <cell r="R1041"/>
          <cell r="S1041"/>
          <cell r="T1041"/>
        </row>
        <row r="1042">
          <cell r="P1042">
            <v>999999999</v>
          </cell>
          <cell r="Q1042"/>
          <cell r="R1042"/>
          <cell r="S1042"/>
          <cell r="T1042"/>
        </row>
        <row r="1043">
          <cell r="P1043">
            <v>999999999</v>
          </cell>
          <cell r="Q1043"/>
          <cell r="R1043"/>
          <cell r="S1043"/>
          <cell r="T1043"/>
        </row>
        <row r="1044">
          <cell r="P1044">
            <v>999999999</v>
          </cell>
          <cell r="Q1044"/>
          <cell r="R1044"/>
          <cell r="S1044"/>
          <cell r="T1044"/>
        </row>
        <row r="1045">
          <cell r="P1045">
            <v>999999999</v>
          </cell>
          <cell r="Q1045"/>
          <cell r="R1045"/>
          <cell r="S1045"/>
          <cell r="T1045"/>
        </row>
        <row r="1046">
          <cell r="P1046">
            <v>999999999</v>
          </cell>
          <cell r="Q1046"/>
          <cell r="R1046"/>
          <cell r="S1046"/>
          <cell r="T1046"/>
        </row>
        <row r="1047">
          <cell r="P1047">
            <v>999999999</v>
          </cell>
          <cell r="Q1047"/>
          <cell r="R1047"/>
          <cell r="S1047"/>
          <cell r="T1047"/>
        </row>
        <row r="1048">
          <cell r="P1048">
            <v>999999999</v>
          </cell>
          <cell r="Q1048"/>
          <cell r="R1048"/>
          <cell r="S1048"/>
          <cell r="T1048"/>
        </row>
        <row r="1049">
          <cell r="P1049">
            <v>999999999</v>
          </cell>
          <cell r="Q1049"/>
          <cell r="R1049"/>
          <cell r="S1049"/>
          <cell r="T1049"/>
        </row>
        <row r="1050">
          <cell r="P1050">
            <v>999999999</v>
          </cell>
          <cell r="Q1050"/>
          <cell r="R1050"/>
          <cell r="S1050"/>
          <cell r="T1050"/>
        </row>
        <row r="1051">
          <cell r="P1051">
            <v>999999999</v>
          </cell>
          <cell r="Q1051"/>
          <cell r="R1051"/>
          <cell r="S1051"/>
          <cell r="T1051"/>
        </row>
        <row r="1052">
          <cell r="P1052">
            <v>999999999</v>
          </cell>
          <cell r="Q1052"/>
          <cell r="R1052"/>
          <cell r="S1052"/>
          <cell r="T1052"/>
        </row>
        <row r="1053">
          <cell r="P1053">
            <v>999999999</v>
          </cell>
          <cell r="Q1053"/>
          <cell r="R1053"/>
          <cell r="S1053"/>
          <cell r="T1053"/>
        </row>
        <row r="1054">
          <cell r="P1054">
            <v>999999999</v>
          </cell>
          <cell r="Q1054"/>
          <cell r="R1054"/>
          <cell r="S1054"/>
          <cell r="T1054"/>
        </row>
        <row r="1055">
          <cell r="P1055">
            <v>999999999</v>
          </cell>
          <cell r="Q1055"/>
          <cell r="R1055"/>
          <cell r="S1055"/>
          <cell r="T1055"/>
        </row>
        <row r="1056">
          <cell r="P1056">
            <v>999999999</v>
          </cell>
          <cell r="Q1056"/>
          <cell r="R1056"/>
          <cell r="S1056"/>
          <cell r="T1056"/>
        </row>
        <row r="1057">
          <cell r="P1057">
            <v>999999999</v>
          </cell>
          <cell r="Q1057"/>
          <cell r="R1057"/>
          <cell r="S1057"/>
          <cell r="T1057"/>
        </row>
        <row r="1058">
          <cell r="P1058">
            <v>999999999</v>
          </cell>
          <cell r="Q1058"/>
          <cell r="R1058"/>
          <cell r="S1058"/>
          <cell r="T1058"/>
        </row>
        <row r="1059">
          <cell r="P1059">
            <v>999999999</v>
          </cell>
          <cell r="Q1059"/>
          <cell r="R1059"/>
          <cell r="S1059"/>
          <cell r="T1059"/>
        </row>
        <row r="1060">
          <cell r="P1060">
            <v>999999999</v>
          </cell>
          <cell r="Q1060"/>
          <cell r="R1060"/>
          <cell r="S1060"/>
          <cell r="T1060"/>
        </row>
        <row r="1061">
          <cell r="P1061">
            <v>999999999</v>
          </cell>
          <cell r="Q1061"/>
          <cell r="R1061"/>
          <cell r="S1061"/>
          <cell r="T1061"/>
        </row>
        <row r="1062">
          <cell r="P1062">
            <v>999999999</v>
          </cell>
          <cell r="Q1062"/>
          <cell r="R1062"/>
          <cell r="S1062"/>
          <cell r="T1062"/>
        </row>
        <row r="1063">
          <cell r="P1063">
            <v>999999999</v>
          </cell>
          <cell r="Q1063"/>
          <cell r="R1063"/>
          <cell r="S1063"/>
          <cell r="T1063"/>
        </row>
        <row r="1064">
          <cell r="P1064">
            <v>999999999</v>
          </cell>
          <cell r="Q1064"/>
          <cell r="R1064"/>
          <cell r="S1064"/>
          <cell r="T1064"/>
        </row>
        <row r="1065">
          <cell r="P1065">
            <v>999999999</v>
          </cell>
          <cell r="Q1065"/>
          <cell r="R1065"/>
          <cell r="S1065"/>
          <cell r="T1065"/>
        </row>
        <row r="1066">
          <cell r="P1066">
            <v>999999999</v>
          </cell>
          <cell r="Q1066"/>
          <cell r="R1066"/>
          <cell r="S1066"/>
          <cell r="T1066"/>
        </row>
        <row r="1067">
          <cell r="P1067">
            <v>999999999</v>
          </cell>
          <cell r="Q1067"/>
          <cell r="R1067"/>
          <cell r="S1067"/>
          <cell r="T1067"/>
        </row>
        <row r="1068">
          <cell r="P1068">
            <v>999999999</v>
          </cell>
          <cell r="Q1068"/>
          <cell r="R1068"/>
          <cell r="S1068"/>
          <cell r="T1068"/>
        </row>
        <row r="1069">
          <cell r="P1069">
            <v>999999999</v>
          </cell>
          <cell r="Q1069"/>
          <cell r="R1069"/>
          <cell r="S1069"/>
          <cell r="T1069"/>
        </row>
        <row r="1070">
          <cell r="P1070">
            <v>999999999</v>
          </cell>
          <cell r="Q1070"/>
          <cell r="R1070"/>
          <cell r="S1070"/>
          <cell r="T1070"/>
        </row>
        <row r="1071">
          <cell r="P1071">
            <v>999999999</v>
          </cell>
          <cell r="Q1071"/>
          <cell r="R1071"/>
          <cell r="S1071"/>
          <cell r="T1071"/>
        </row>
        <row r="1072">
          <cell r="P1072">
            <v>999999999</v>
          </cell>
          <cell r="Q1072"/>
          <cell r="R1072"/>
          <cell r="S1072"/>
          <cell r="T1072"/>
        </row>
        <row r="1073">
          <cell r="P1073">
            <v>999999999</v>
          </cell>
          <cell r="Q1073"/>
          <cell r="R1073"/>
          <cell r="S1073"/>
          <cell r="T1073"/>
        </row>
        <row r="1074">
          <cell r="P1074">
            <v>999999999</v>
          </cell>
          <cell r="Q1074"/>
          <cell r="R1074"/>
          <cell r="S1074"/>
          <cell r="T1074"/>
        </row>
        <row r="1075">
          <cell r="P1075">
            <v>999999999</v>
          </cell>
          <cell r="Q1075"/>
          <cell r="R1075"/>
          <cell r="S1075"/>
          <cell r="T1075"/>
        </row>
        <row r="1076">
          <cell r="P1076">
            <v>999999999</v>
          </cell>
          <cell r="Q1076"/>
          <cell r="R1076"/>
          <cell r="S1076"/>
          <cell r="T1076"/>
        </row>
        <row r="1077">
          <cell r="P1077">
            <v>999999999</v>
          </cell>
          <cell r="Q1077"/>
          <cell r="R1077"/>
          <cell r="S1077"/>
          <cell r="T1077"/>
        </row>
        <row r="1078">
          <cell r="P1078">
            <v>999999999</v>
          </cell>
          <cell r="Q1078"/>
          <cell r="R1078"/>
          <cell r="S1078"/>
          <cell r="T1078"/>
        </row>
        <row r="1079">
          <cell r="P1079">
            <v>999999999</v>
          </cell>
          <cell r="Q1079"/>
          <cell r="R1079"/>
          <cell r="S1079"/>
          <cell r="T1079"/>
        </row>
        <row r="1080">
          <cell r="P1080">
            <v>999999999</v>
          </cell>
          <cell r="Q1080"/>
          <cell r="R1080"/>
          <cell r="S1080"/>
          <cell r="T1080"/>
        </row>
        <row r="1081">
          <cell r="P1081">
            <v>999999999</v>
          </cell>
          <cell r="Q1081"/>
          <cell r="R1081"/>
          <cell r="S1081"/>
          <cell r="T1081"/>
        </row>
        <row r="1082">
          <cell r="P1082">
            <v>999999999</v>
          </cell>
          <cell r="Q1082"/>
          <cell r="R1082"/>
          <cell r="S1082"/>
          <cell r="T1082"/>
        </row>
        <row r="1083">
          <cell r="P1083">
            <v>999999999</v>
          </cell>
          <cell r="Q1083"/>
          <cell r="R1083"/>
          <cell r="S1083"/>
          <cell r="T1083"/>
        </row>
        <row r="1084">
          <cell r="P1084">
            <v>999999999</v>
          </cell>
          <cell r="Q1084"/>
          <cell r="R1084"/>
          <cell r="S1084"/>
          <cell r="T1084"/>
        </row>
        <row r="1085">
          <cell r="P1085">
            <v>999999999</v>
          </cell>
          <cell r="Q1085"/>
          <cell r="R1085"/>
          <cell r="S1085"/>
          <cell r="T1085"/>
        </row>
        <row r="1086">
          <cell r="P1086">
            <v>999999999</v>
          </cell>
          <cell r="Q1086"/>
          <cell r="R1086"/>
          <cell r="S1086"/>
          <cell r="T1086"/>
        </row>
        <row r="1087">
          <cell r="P1087">
            <v>999999999</v>
          </cell>
          <cell r="Q1087"/>
          <cell r="R1087"/>
          <cell r="S1087"/>
          <cell r="T1087"/>
        </row>
        <row r="1088">
          <cell r="P1088">
            <v>999999999</v>
          </cell>
          <cell r="Q1088"/>
          <cell r="R1088"/>
          <cell r="S1088"/>
          <cell r="T1088"/>
        </row>
        <row r="1089">
          <cell r="P1089">
            <v>999999999</v>
          </cell>
          <cell r="Q1089"/>
          <cell r="R1089"/>
          <cell r="S1089"/>
          <cell r="T1089"/>
        </row>
        <row r="1090">
          <cell r="P1090">
            <v>999999999</v>
          </cell>
          <cell r="Q1090"/>
          <cell r="R1090"/>
          <cell r="S1090"/>
          <cell r="T1090"/>
        </row>
        <row r="1091">
          <cell r="P1091">
            <v>999999999</v>
          </cell>
          <cell r="Q1091"/>
          <cell r="R1091"/>
          <cell r="S1091"/>
          <cell r="T1091"/>
        </row>
        <row r="1092">
          <cell r="P1092">
            <v>999999999</v>
          </cell>
          <cell r="Q1092"/>
          <cell r="R1092"/>
          <cell r="S1092"/>
          <cell r="T1092"/>
        </row>
        <row r="1093">
          <cell r="P1093">
            <v>999999999</v>
          </cell>
          <cell r="Q1093"/>
          <cell r="R1093"/>
          <cell r="S1093"/>
          <cell r="T1093"/>
        </row>
        <row r="1094">
          <cell r="P1094">
            <v>999999999</v>
          </cell>
          <cell r="Q1094"/>
          <cell r="R1094"/>
          <cell r="S1094"/>
          <cell r="T1094"/>
        </row>
        <row r="1095">
          <cell r="P1095">
            <v>999999999</v>
          </cell>
          <cell r="Q1095"/>
          <cell r="R1095"/>
          <cell r="S1095"/>
          <cell r="T1095"/>
        </row>
        <row r="1096">
          <cell r="P1096">
            <v>999999999</v>
          </cell>
          <cell r="Q1096"/>
          <cell r="R1096"/>
          <cell r="S1096"/>
          <cell r="T1096"/>
        </row>
        <row r="1097">
          <cell r="P1097">
            <v>999999999</v>
          </cell>
          <cell r="Q1097"/>
          <cell r="R1097"/>
          <cell r="S1097"/>
          <cell r="T1097"/>
        </row>
        <row r="1098">
          <cell r="P1098">
            <v>999999999</v>
          </cell>
          <cell r="Q1098"/>
          <cell r="R1098"/>
          <cell r="S1098"/>
          <cell r="T1098"/>
        </row>
        <row r="1099">
          <cell r="P1099">
            <v>999999999</v>
          </cell>
          <cell r="Q1099"/>
          <cell r="R1099"/>
          <cell r="S1099"/>
          <cell r="T1099"/>
        </row>
        <row r="1100">
          <cell r="P1100">
            <v>999999999</v>
          </cell>
          <cell r="Q1100"/>
          <cell r="R1100"/>
          <cell r="S1100"/>
          <cell r="T1100"/>
        </row>
        <row r="1101">
          <cell r="P1101">
            <v>999999999</v>
          </cell>
          <cell r="Q1101"/>
          <cell r="R1101"/>
          <cell r="S1101"/>
          <cell r="T1101"/>
        </row>
        <row r="1102">
          <cell r="P1102">
            <v>999999999</v>
          </cell>
          <cell r="Q1102"/>
          <cell r="R1102"/>
          <cell r="S1102"/>
          <cell r="T1102"/>
        </row>
        <row r="1103">
          <cell r="P1103">
            <v>999999999</v>
          </cell>
          <cell r="Q1103"/>
          <cell r="R1103"/>
          <cell r="S1103"/>
          <cell r="T1103"/>
        </row>
        <row r="1104">
          <cell r="P1104">
            <v>999999999</v>
          </cell>
          <cell r="Q1104"/>
          <cell r="R1104"/>
          <cell r="S1104"/>
          <cell r="T1104"/>
        </row>
        <row r="1105">
          <cell r="P1105">
            <v>999999999</v>
          </cell>
          <cell r="Q1105"/>
          <cell r="R1105"/>
          <cell r="S1105"/>
          <cell r="T1105"/>
        </row>
        <row r="1106">
          <cell r="P1106">
            <v>999999999</v>
          </cell>
          <cell r="Q1106"/>
          <cell r="R1106"/>
          <cell r="S1106"/>
          <cell r="T1106"/>
        </row>
        <row r="1107">
          <cell r="P1107">
            <v>999999999</v>
          </cell>
          <cell r="Q1107"/>
          <cell r="R1107"/>
          <cell r="S1107"/>
          <cell r="T1107"/>
        </row>
        <row r="1108">
          <cell r="P1108">
            <v>999999999</v>
          </cell>
          <cell r="Q1108"/>
          <cell r="R1108"/>
          <cell r="S1108"/>
          <cell r="T1108"/>
        </row>
        <row r="1109">
          <cell r="P1109">
            <v>999999999</v>
          </cell>
          <cell r="Q1109"/>
          <cell r="R1109"/>
          <cell r="S1109"/>
          <cell r="T1109"/>
        </row>
        <row r="1110">
          <cell r="P1110">
            <v>999999999</v>
          </cell>
          <cell r="Q1110"/>
          <cell r="R1110"/>
          <cell r="S1110"/>
          <cell r="T1110"/>
        </row>
        <row r="1111">
          <cell r="P1111">
            <v>999999999</v>
          </cell>
          <cell r="Q1111"/>
          <cell r="R1111"/>
          <cell r="S1111"/>
          <cell r="T1111"/>
        </row>
        <row r="1112">
          <cell r="P1112">
            <v>999999999</v>
          </cell>
          <cell r="Q1112"/>
          <cell r="R1112"/>
          <cell r="S1112"/>
          <cell r="T1112"/>
        </row>
        <row r="1113">
          <cell r="P1113">
            <v>999999999</v>
          </cell>
          <cell r="Q1113"/>
          <cell r="R1113"/>
          <cell r="S1113"/>
          <cell r="T1113"/>
        </row>
        <row r="1114">
          <cell r="P1114">
            <v>999999999</v>
          </cell>
          <cell r="Q1114"/>
          <cell r="R1114"/>
          <cell r="S1114"/>
          <cell r="T1114"/>
        </row>
        <row r="1115">
          <cell r="P1115">
            <v>999999999</v>
          </cell>
          <cell r="Q1115"/>
          <cell r="R1115"/>
          <cell r="S1115"/>
          <cell r="T1115"/>
        </row>
        <row r="1116">
          <cell r="P1116">
            <v>999999999</v>
          </cell>
          <cell r="Q1116"/>
          <cell r="R1116"/>
          <cell r="S1116"/>
          <cell r="T1116"/>
        </row>
        <row r="1117">
          <cell r="P1117">
            <v>999999999</v>
          </cell>
          <cell r="Q1117"/>
          <cell r="R1117"/>
          <cell r="S1117"/>
          <cell r="T1117"/>
        </row>
        <row r="1118">
          <cell r="P1118">
            <v>999999999</v>
          </cell>
          <cell r="Q1118"/>
          <cell r="R1118"/>
          <cell r="S1118"/>
          <cell r="T1118"/>
        </row>
        <row r="1119">
          <cell r="P1119">
            <v>999999999</v>
          </cell>
          <cell r="Q1119"/>
          <cell r="R1119"/>
          <cell r="S1119"/>
          <cell r="T1119"/>
        </row>
        <row r="1120">
          <cell r="P1120">
            <v>999999999</v>
          </cell>
          <cell r="Q1120"/>
          <cell r="R1120"/>
          <cell r="S1120"/>
          <cell r="T1120"/>
        </row>
        <row r="1121">
          <cell r="P1121">
            <v>999999999</v>
          </cell>
          <cell r="Q1121"/>
          <cell r="R1121"/>
          <cell r="S1121"/>
          <cell r="T1121"/>
        </row>
        <row r="1122">
          <cell r="P1122">
            <v>999999999</v>
          </cell>
          <cell r="Q1122"/>
          <cell r="R1122"/>
          <cell r="S1122"/>
          <cell r="T1122"/>
        </row>
        <row r="1123">
          <cell r="P1123">
            <v>999999999</v>
          </cell>
          <cell r="Q1123"/>
          <cell r="R1123"/>
          <cell r="S1123"/>
          <cell r="T1123"/>
        </row>
        <row r="1124">
          <cell r="P1124">
            <v>999999999</v>
          </cell>
          <cell r="Q1124"/>
          <cell r="R1124"/>
          <cell r="S1124"/>
          <cell r="T1124"/>
        </row>
        <row r="1125">
          <cell r="P1125">
            <v>999999999</v>
          </cell>
          <cell r="Q1125"/>
          <cell r="R1125"/>
          <cell r="S1125"/>
          <cell r="T1125"/>
        </row>
        <row r="1126">
          <cell r="P1126">
            <v>999999999</v>
          </cell>
          <cell r="Q1126"/>
          <cell r="R1126"/>
          <cell r="S1126"/>
          <cell r="T1126"/>
        </row>
        <row r="1127">
          <cell r="P1127">
            <v>999999999</v>
          </cell>
          <cell r="Q1127"/>
          <cell r="R1127"/>
          <cell r="S1127"/>
          <cell r="T1127"/>
        </row>
        <row r="1128">
          <cell r="P1128">
            <v>999999999</v>
          </cell>
          <cell r="Q1128"/>
          <cell r="R1128"/>
          <cell r="S1128"/>
          <cell r="T1128"/>
        </row>
        <row r="1129">
          <cell r="P1129">
            <v>999999999</v>
          </cell>
          <cell r="Q1129"/>
          <cell r="R1129"/>
          <cell r="S1129"/>
          <cell r="T1129"/>
        </row>
        <row r="1130">
          <cell r="P1130">
            <v>999999999</v>
          </cell>
          <cell r="Q1130"/>
          <cell r="R1130"/>
          <cell r="S1130"/>
          <cell r="T1130"/>
        </row>
        <row r="1131">
          <cell r="P1131">
            <v>999999999</v>
          </cell>
          <cell r="Q1131"/>
          <cell r="R1131"/>
          <cell r="S1131"/>
          <cell r="T1131"/>
        </row>
        <row r="1132">
          <cell r="P1132">
            <v>999999999</v>
          </cell>
          <cell r="Q1132"/>
          <cell r="R1132"/>
          <cell r="S1132"/>
          <cell r="T1132"/>
        </row>
        <row r="1133">
          <cell r="P1133">
            <v>999999999</v>
          </cell>
          <cell r="Q1133"/>
          <cell r="R1133"/>
          <cell r="S1133"/>
          <cell r="T1133"/>
        </row>
        <row r="1134">
          <cell r="P1134">
            <v>999999999</v>
          </cell>
          <cell r="Q1134"/>
          <cell r="R1134"/>
          <cell r="S1134"/>
          <cell r="T1134"/>
        </row>
        <row r="1135">
          <cell r="P1135">
            <v>999999999</v>
          </cell>
          <cell r="Q1135"/>
          <cell r="R1135"/>
          <cell r="S1135"/>
          <cell r="T1135"/>
        </row>
        <row r="1136">
          <cell r="P1136">
            <v>999999999</v>
          </cell>
          <cell r="Q1136"/>
          <cell r="R1136"/>
          <cell r="S1136"/>
          <cell r="T1136"/>
        </row>
        <row r="1137">
          <cell r="P1137">
            <v>999999999</v>
          </cell>
          <cell r="Q1137"/>
          <cell r="R1137"/>
          <cell r="S1137"/>
          <cell r="T1137"/>
        </row>
        <row r="1138">
          <cell r="P1138">
            <v>999999999</v>
          </cell>
          <cell r="Q1138"/>
          <cell r="R1138"/>
          <cell r="S1138"/>
          <cell r="T1138"/>
        </row>
        <row r="1139">
          <cell r="P1139">
            <v>999999999</v>
          </cell>
          <cell r="Q1139"/>
          <cell r="R1139"/>
          <cell r="S1139"/>
          <cell r="T1139"/>
        </row>
        <row r="1140">
          <cell r="P1140">
            <v>999999999</v>
          </cell>
          <cell r="Q1140"/>
          <cell r="R1140"/>
          <cell r="S1140"/>
          <cell r="T1140"/>
        </row>
        <row r="1141">
          <cell r="P1141">
            <v>999999999</v>
          </cell>
          <cell r="Q1141"/>
          <cell r="R1141"/>
          <cell r="S1141"/>
          <cell r="T1141"/>
        </row>
        <row r="1142">
          <cell r="P1142">
            <v>999999999</v>
          </cell>
          <cell r="Q1142"/>
          <cell r="R1142"/>
          <cell r="S1142"/>
          <cell r="T1142"/>
        </row>
        <row r="1143">
          <cell r="P1143">
            <v>999999999</v>
          </cell>
          <cell r="Q1143"/>
          <cell r="R1143"/>
          <cell r="S1143"/>
          <cell r="T1143"/>
        </row>
        <row r="1144">
          <cell r="P1144">
            <v>999999999</v>
          </cell>
          <cell r="Q1144"/>
          <cell r="R1144"/>
          <cell r="S1144"/>
          <cell r="T1144"/>
        </row>
        <row r="1145">
          <cell r="P1145">
            <v>999999999</v>
          </cell>
          <cell r="Q1145"/>
          <cell r="R1145"/>
          <cell r="S1145"/>
          <cell r="T1145"/>
        </row>
        <row r="1146">
          <cell r="P1146">
            <v>999999999</v>
          </cell>
          <cell r="Q1146"/>
          <cell r="R1146"/>
          <cell r="S1146"/>
          <cell r="T1146"/>
        </row>
        <row r="1147">
          <cell r="P1147">
            <v>999999999</v>
          </cell>
          <cell r="Q1147"/>
          <cell r="R1147"/>
          <cell r="S1147"/>
          <cell r="T1147"/>
        </row>
        <row r="1148">
          <cell r="P1148">
            <v>999999999</v>
          </cell>
          <cell r="Q1148"/>
          <cell r="R1148"/>
          <cell r="S1148"/>
          <cell r="T1148"/>
        </row>
        <row r="1149">
          <cell r="P1149">
            <v>999999999</v>
          </cell>
          <cell r="Q1149"/>
          <cell r="R1149"/>
          <cell r="S1149"/>
          <cell r="T1149"/>
        </row>
        <row r="1150">
          <cell r="P1150">
            <v>999999999</v>
          </cell>
          <cell r="Q1150"/>
          <cell r="R1150"/>
          <cell r="S1150"/>
          <cell r="T1150"/>
        </row>
        <row r="1151">
          <cell r="P1151">
            <v>999999999</v>
          </cell>
          <cell r="Q1151"/>
          <cell r="R1151"/>
          <cell r="S1151"/>
          <cell r="T1151"/>
        </row>
        <row r="1152">
          <cell r="P1152">
            <v>999999999</v>
          </cell>
          <cell r="Q1152"/>
          <cell r="R1152"/>
          <cell r="S1152"/>
          <cell r="T1152"/>
        </row>
        <row r="1153">
          <cell r="P1153">
            <v>999999999</v>
          </cell>
          <cell r="Q1153"/>
          <cell r="R1153"/>
          <cell r="S1153"/>
          <cell r="T1153"/>
        </row>
        <row r="1154">
          <cell r="P1154">
            <v>999999999</v>
          </cell>
          <cell r="Q1154"/>
          <cell r="R1154"/>
          <cell r="S1154"/>
          <cell r="T1154"/>
        </row>
        <row r="1155">
          <cell r="P1155">
            <v>999999999</v>
          </cell>
          <cell r="Q1155"/>
          <cell r="R1155"/>
          <cell r="S1155"/>
          <cell r="T1155"/>
        </row>
        <row r="1156">
          <cell r="P1156">
            <v>999999999</v>
          </cell>
          <cell r="Q1156"/>
          <cell r="R1156"/>
          <cell r="S1156"/>
          <cell r="T1156"/>
        </row>
        <row r="1157">
          <cell r="P1157">
            <v>999999999</v>
          </cell>
          <cell r="Q1157"/>
          <cell r="R1157"/>
          <cell r="S1157"/>
          <cell r="T1157"/>
        </row>
        <row r="1158">
          <cell r="P1158">
            <v>999999999</v>
          </cell>
          <cell r="Q1158"/>
          <cell r="R1158"/>
          <cell r="S1158"/>
          <cell r="T1158"/>
        </row>
        <row r="1159">
          <cell r="P1159">
            <v>999999999</v>
          </cell>
          <cell r="Q1159"/>
          <cell r="R1159"/>
          <cell r="S1159"/>
          <cell r="T1159"/>
        </row>
        <row r="1160">
          <cell r="P1160">
            <v>999999999</v>
          </cell>
          <cell r="Q1160"/>
          <cell r="R1160"/>
          <cell r="S1160"/>
          <cell r="T1160"/>
        </row>
        <row r="1161">
          <cell r="P1161">
            <v>999999999</v>
          </cell>
          <cell r="Q1161"/>
          <cell r="R1161"/>
          <cell r="S1161"/>
          <cell r="T1161"/>
        </row>
        <row r="1162">
          <cell r="P1162">
            <v>999999999</v>
          </cell>
          <cell r="Q1162"/>
          <cell r="R1162"/>
          <cell r="S1162"/>
          <cell r="T1162"/>
        </row>
        <row r="1163">
          <cell r="P1163">
            <v>999999999</v>
          </cell>
          <cell r="Q1163"/>
          <cell r="R1163"/>
          <cell r="S1163"/>
          <cell r="T1163"/>
        </row>
        <row r="1164">
          <cell r="P1164">
            <v>999999999</v>
          </cell>
          <cell r="Q1164"/>
          <cell r="R1164"/>
          <cell r="S1164"/>
          <cell r="T1164"/>
        </row>
        <row r="1165">
          <cell r="P1165">
            <v>999999999</v>
          </cell>
          <cell r="Q1165"/>
          <cell r="R1165"/>
          <cell r="S1165"/>
          <cell r="T1165"/>
        </row>
        <row r="1166">
          <cell r="P1166">
            <v>999999999</v>
          </cell>
          <cell r="Q1166"/>
          <cell r="R1166"/>
          <cell r="S1166"/>
          <cell r="T1166"/>
        </row>
        <row r="1167">
          <cell r="P1167">
            <v>999999999</v>
          </cell>
          <cell r="Q1167"/>
          <cell r="R1167"/>
          <cell r="S1167"/>
          <cell r="T1167"/>
        </row>
        <row r="1168">
          <cell r="P1168">
            <v>999999999</v>
          </cell>
          <cell r="Q1168"/>
          <cell r="R1168"/>
          <cell r="S1168"/>
          <cell r="T1168"/>
        </row>
        <row r="1169">
          <cell r="P1169">
            <v>999999999</v>
          </cell>
          <cell r="Q1169"/>
          <cell r="R1169"/>
          <cell r="S1169"/>
          <cell r="T1169"/>
        </row>
        <row r="1170">
          <cell r="P1170">
            <v>999999999</v>
          </cell>
          <cell r="Q1170"/>
          <cell r="R1170"/>
          <cell r="S1170"/>
          <cell r="T1170"/>
        </row>
        <row r="1171">
          <cell r="P1171">
            <v>999999999</v>
          </cell>
          <cell r="Q1171"/>
          <cell r="R1171"/>
          <cell r="S1171"/>
          <cell r="T1171"/>
        </row>
        <row r="1172">
          <cell r="P1172">
            <v>999999999</v>
          </cell>
          <cell r="Q1172"/>
          <cell r="R1172"/>
          <cell r="S1172"/>
          <cell r="T1172"/>
        </row>
        <row r="1173">
          <cell r="P1173">
            <v>999999999</v>
          </cell>
          <cell r="Q1173"/>
          <cell r="R1173"/>
          <cell r="S1173"/>
          <cell r="T1173"/>
        </row>
        <row r="1174">
          <cell r="P1174">
            <v>999999999</v>
          </cell>
          <cell r="Q1174"/>
          <cell r="R1174"/>
          <cell r="S1174"/>
          <cell r="T1174"/>
        </row>
        <row r="1175">
          <cell r="P1175">
            <v>999999999</v>
          </cell>
          <cell r="Q1175"/>
          <cell r="R1175"/>
          <cell r="S1175"/>
          <cell r="T1175"/>
        </row>
        <row r="1176">
          <cell r="P1176">
            <v>999999999</v>
          </cell>
          <cell r="Q1176"/>
          <cell r="R1176"/>
          <cell r="S1176"/>
          <cell r="T1176"/>
        </row>
        <row r="1177">
          <cell r="P1177">
            <v>999999999</v>
          </cell>
          <cell r="Q1177"/>
          <cell r="R1177"/>
          <cell r="S1177"/>
          <cell r="T1177"/>
        </row>
        <row r="1178">
          <cell r="P1178">
            <v>999999999</v>
          </cell>
          <cell r="Q1178"/>
          <cell r="R1178"/>
          <cell r="S1178"/>
          <cell r="T1178"/>
        </row>
        <row r="1179">
          <cell r="P1179">
            <v>999999999</v>
          </cell>
          <cell r="Q1179"/>
          <cell r="R1179"/>
          <cell r="S1179"/>
          <cell r="T1179"/>
        </row>
        <row r="1180">
          <cell r="P1180">
            <v>999999999</v>
          </cell>
          <cell r="Q1180"/>
          <cell r="R1180"/>
          <cell r="S1180"/>
          <cell r="T1180"/>
        </row>
        <row r="1181">
          <cell r="P1181">
            <v>999999999</v>
          </cell>
          <cell r="Q1181"/>
          <cell r="R1181"/>
          <cell r="S1181"/>
          <cell r="T1181"/>
        </row>
        <row r="1182">
          <cell r="P1182">
            <v>999999999</v>
          </cell>
          <cell r="Q1182"/>
          <cell r="R1182"/>
          <cell r="S1182"/>
          <cell r="T1182"/>
        </row>
        <row r="1183">
          <cell r="P1183">
            <v>999999999</v>
          </cell>
          <cell r="Q1183"/>
          <cell r="R1183"/>
          <cell r="S1183"/>
          <cell r="T1183"/>
        </row>
        <row r="1184">
          <cell r="P1184">
            <v>999999999</v>
          </cell>
          <cell r="Q1184"/>
          <cell r="R1184"/>
          <cell r="S1184"/>
          <cell r="T1184"/>
        </row>
        <row r="1185">
          <cell r="P1185">
            <v>999999999</v>
          </cell>
          <cell r="Q1185"/>
          <cell r="R1185"/>
          <cell r="S1185"/>
          <cell r="T1185"/>
        </row>
        <row r="1186">
          <cell r="P1186">
            <v>999999999</v>
          </cell>
          <cell r="Q1186"/>
          <cell r="R1186"/>
          <cell r="S1186"/>
          <cell r="T1186"/>
        </row>
        <row r="1187">
          <cell r="P1187">
            <v>999999999</v>
          </cell>
          <cell r="Q1187"/>
          <cell r="R1187"/>
          <cell r="S1187"/>
          <cell r="T1187"/>
        </row>
        <row r="1188">
          <cell r="P1188">
            <v>999999999</v>
          </cell>
          <cell r="Q1188"/>
          <cell r="R1188"/>
          <cell r="S1188"/>
          <cell r="T1188"/>
        </row>
        <row r="1189">
          <cell r="P1189">
            <v>999999999</v>
          </cell>
          <cell r="Q1189"/>
          <cell r="R1189"/>
          <cell r="S1189"/>
          <cell r="T1189"/>
        </row>
        <row r="1190">
          <cell r="P1190">
            <v>999999999</v>
          </cell>
          <cell r="Q1190"/>
          <cell r="R1190"/>
          <cell r="S1190"/>
          <cell r="T1190"/>
        </row>
        <row r="1191">
          <cell r="P1191">
            <v>999999999</v>
          </cell>
          <cell r="Q1191"/>
          <cell r="R1191"/>
          <cell r="S1191"/>
          <cell r="T1191"/>
        </row>
        <row r="1192">
          <cell r="P1192">
            <v>999999999</v>
          </cell>
          <cell r="Q1192"/>
          <cell r="R1192"/>
          <cell r="S1192"/>
          <cell r="T1192"/>
        </row>
        <row r="1193">
          <cell r="P1193">
            <v>999999999</v>
          </cell>
          <cell r="Q1193"/>
          <cell r="R1193"/>
          <cell r="S1193"/>
          <cell r="T1193"/>
        </row>
        <row r="1194">
          <cell r="P1194">
            <v>999999999</v>
          </cell>
          <cell r="Q1194"/>
          <cell r="R1194"/>
          <cell r="S1194"/>
          <cell r="T1194"/>
        </row>
        <row r="1195">
          <cell r="P1195">
            <v>999999999</v>
          </cell>
          <cell r="Q1195"/>
          <cell r="R1195"/>
          <cell r="S1195"/>
          <cell r="T1195"/>
        </row>
        <row r="1196">
          <cell r="P1196">
            <v>999999999</v>
          </cell>
          <cell r="Q1196"/>
          <cell r="R1196"/>
          <cell r="S1196"/>
          <cell r="T1196"/>
        </row>
        <row r="1197">
          <cell r="P1197">
            <v>999999999</v>
          </cell>
          <cell r="Q1197"/>
          <cell r="R1197"/>
          <cell r="S1197"/>
          <cell r="T1197"/>
        </row>
        <row r="1198">
          <cell r="P1198">
            <v>999999999</v>
          </cell>
          <cell r="Q1198"/>
          <cell r="R1198"/>
          <cell r="S1198"/>
          <cell r="T1198"/>
        </row>
        <row r="1199">
          <cell r="P1199">
            <v>999999999</v>
          </cell>
          <cell r="Q1199"/>
          <cell r="R1199"/>
          <cell r="S1199"/>
          <cell r="T1199"/>
        </row>
        <row r="1200">
          <cell r="P1200">
            <v>999999999</v>
          </cell>
          <cell r="Q1200"/>
          <cell r="R1200"/>
          <cell r="S1200"/>
          <cell r="T1200"/>
        </row>
        <row r="1201">
          <cell r="P1201">
            <v>999999999</v>
          </cell>
          <cell r="Q1201"/>
          <cell r="R1201"/>
          <cell r="S1201"/>
          <cell r="T1201"/>
        </row>
        <row r="1202">
          <cell r="P1202">
            <v>999999999</v>
          </cell>
          <cell r="Q1202"/>
          <cell r="R1202"/>
          <cell r="S1202"/>
          <cell r="T1202"/>
        </row>
        <row r="1203">
          <cell r="P1203">
            <v>999999999</v>
          </cell>
          <cell r="Q1203"/>
          <cell r="R1203"/>
          <cell r="S1203"/>
          <cell r="T1203"/>
        </row>
        <row r="1204">
          <cell r="P1204">
            <v>999999999</v>
          </cell>
          <cell r="Q1204"/>
          <cell r="R1204"/>
          <cell r="S1204"/>
          <cell r="T1204"/>
        </row>
        <row r="1205">
          <cell r="P1205">
            <v>999999999</v>
          </cell>
          <cell r="Q1205"/>
          <cell r="R1205"/>
          <cell r="S1205"/>
          <cell r="T1205"/>
        </row>
        <row r="1206">
          <cell r="P1206">
            <v>999999999</v>
          </cell>
          <cell r="Q1206"/>
          <cell r="R1206"/>
          <cell r="S1206"/>
          <cell r="T1206"/>
        </row>
        <row r="1207">
          <cell r="P1207">
            <v>999999999</v>
          </cell>
          <cell r="Q1207"/>
          <cell r="R1207"/>
          <cell r="S1207"/>
          <cell r="T1207"/>
        </row>
        <row r="1208">
          <cell r="P1208">
            <v>999999999</v>
          </cell>
          <cell r="Q1208"/>
          <cell r="R1208"/>
          <cell r="S1208"/>
          <cell r="T1208"/>
        </row>
        <row r="1209">
          <cell r="P1209">
            <v>999999999</v>
          </cell>
          <cell r="Q1209"/>
          <cell r="R1209"/>
          <cell r="S1209"/>
          <cell r="T1209"/>
        </row>
        <row r="1210">
          <cell r="P1210">
            <v>999999999</v>
          </cell>
          <cell r="Q1210"/>
          <cell r="R1210"/>
          <cell r="S1210"/>
          <cell r="T1210"/>
        </row>
        <row r="1211">
          <cell r="P1211">
            <v>999999999</v>
          </cell>
          <cell r="Q1211"/>
          <cell r="R1211"/>
          <cell r="S1211"/>
          <cell r="T1211"/>
        </row>
        <row r="1212">
          <cell r="P1212">
            <v>999999999</v>
          </cell>
          <cell r="Q1212"/>
          <cell r="R1212"/>
          <cell r="S1212"/>
          <cell r="T1212"/>
        </row>
        <row r="1213">
          <cell r="P1213">
            <v>999999999</v>
          </cell>
          <cell r="Q1213"/>
          <cell r="R1213"/>
          <cell r="S1213"/>
          <cell r="T1213"/>
        </row>
        <row r="1214">
          <cell r="P1214">
            <v>999999999</v>
          </cell>
          <cell r="Q1214"/>
          <cell r="R1214"/>
          <cell r="S1214"/>
          <cell r="T1214"/>
        </row>
        <row r="1215">
          <cell r="P1215">
            <v>999999999</v>
          </cell>
          <cell r="Q1215"/>
          <cell r="R1215"/>
          <cell r="S1215"/>
          <cell r="T1215"/>
        </row>
        <row r="1216">
          <cell r="P1216">
            <v>999999999</v>
          </cell>
          <cell r="Q1216"/>
          <cell r="R1216"/>
          <cell r="S1216"/>
          <cell r="T1216"/>
        </row>
        <row r="1217">
          <cell r="P1217">
            <v>999999999</v>
          </cell>
          <cell r="Q1217"/>
          <cell r="R1217"/>
          <cell r="S1217"/>
          <cell r="T1217"/>
        </row>
        <row r="1218">
          <cell r="P1218">
            <v>999999999</v>
          </cell>
          <cell r="Q1218"/>
          <cell r="R1218"/>
          <cell r="S1218"/>
          <cell r="T1218"/>
        </row>
        <row r="1219">
          <cell r="P1219">
            <v>999999999</v>
          </cell>
          <cell r="Q1219"/>
          <cell r="R1219"/>
          <cell r="S1219"/>
          <cell r="T1219"/>
        </row>
        <row r="1220">
          <cell r="P1220">
            <v>999999999</v>
          </cell>
          <cell r="Q1220"/>
          <cell r="R1220"/>
          <cell r="S1220"/>
          <cell r="T1220"/>
        </row>
        <row r="1221">
          <cell r="P1221">
            <v>999999999</v>
          </cell>
          <cell r="Q1221"/>
          <cell r="R1221"/>
          <cell r="S1221"/>
          <cell r="T1221"/>
        </row>
        <row r="1222">
          <cell r="P1222">
            <v>999999999</v>
          </cell>
          <cell r="Q1222"/>
          <cell r="R1222"/>
          <cell r="S1222"/>
          <cell r="T1222"/>
        </row>
        <row r="1223">
          <cell r="P1223">
            <v>999999999</v>
          </cell>
          <cell r="Q1223"/>
          <cell r="R1223"/>
          <cell r="S1223"/>
          <cell r="T1223"/>
        </row>
        <row r="1224">
          <cell r="P1224">
            <v>999999999</v>
          </cell>
          <cell r="Q1224"/>
          <cell r="R1224"/>
          <cell r="S1224"/>
          <cell r="T1224"/>
        </row>
        <row r="1225">
          <cell r="P1225">
            <v>999999999</v>
          </cell>
          <cell r="Q1225"/>
          <cell r="R1225"/>
          <cell r="S1225"/>
          <cell r="T1225"/>
        </row>
        <row r="1226">
          <cell r="P1226">
            <v>999999999</v>
          </cell>
          <cell r="Q1226"/>
          <cell r="R1226"/>
          <cell r="S1226"/>
          <cell r="T1226"/>
        </row>
        <row r="1227">
          <cell r="P1227">
            <v>999999999</v>
          </cell>
          <cell r="Q1227"/>
          <cell r="R1227"/>
          <cell r="S1227"/>
          <cell r="T1227"/>
        </row>
        <row r="1228">
          <cell r="P1228">
            <v>999999999</v>
          </cell>
          <cell r="Q1228"/>
          <cell r="R1228"/>
          <cell r="S1228"/>
          <cell r="T1228"/>
        </row>
        <row r="1229">
          <cell r="P1229">
            <v>999999999</v>
          </cell>
          <cell r="Q1229"/>
          <cell r="R1229"/>
          <cell r="S1229"/>
          <cell r="T1229"/>
        </row>
        <row r="1230">
          <cell r="P1230">
            <v>999999999</v>
          </cell>
          <cell r="Q1230"/>
          <cell r="R1230"/>
          <cell r="S1230"/>
          <cell r="T1230"/>
        </row>
        <row r="1231">
          <cell r="P1231">
            <v>999999999</v>
          </cell>
          <cell r="Q1231"/>
          <cell r="R1231"/>
          <cell r="S1231"/>
          <cell r="T1231"/>
        </row>
        <row r="1232">
          <cell r="P1232">
            <v>999999999</v>
          </cell>
          <cell r="Q1232"/>
          <cell r="R1232"/>
          <cell r="S1232"/>
          <cell r="T1232"/>
        </row>
        <row r="1233">
          <cell r="P1233">
            <v>999999999</v>
          </cell>
          <cell r="Q1233"/>
          <cell r="R1233"/>
          <cell r="S1233"/>
          <cell r="T1233"/>
        </row>
        <row r="1234">
          <cell r="P1234">
            <v>999999999</v>
          </cell>
          <cell r="Q1234"/>
          <cell r="R1234"/>
          <cell r="S1234"/>
          <cell r="T1234"/>
        </row>
        <row r="1235">
          <cell r="P1235">
            <v>999999999</v>
          </cell>
          <cell r="Q1235"/>
          <cell r="R1235"/>
          <cell r="S1235"/>
          <cell r="T1235"/>
        </row>
        <row r="1236">
          <cell r="P1236">
            <v>999999999</v>
          </cell>
          <cell r="Q1236"/>
          <cell r="R1236"/>
          <cell r="S1236"/>
          <cell r="T1236"/>
        </row>
        <row r="1237">
          <cell r="P1237">
            <v>999999999</v>
          </cell>
          <cell r="Q1237"/>
          <cell r="R1237"/>
          <cell r="S1237"/>
          <cell r="T1237"/>
        </row>
        <row r="1238">
          <cell r="P1238">
            <v>999999999</v>
          </cell>
          <cell r="Q1238"/>
          <cell r="R1238"/>
          <cell r="S1238"/>
          <cell r="T1238"/>
        </row>
        <row r="1239">
          <cell r="P1239">
            <v>999999999</v>
          </cell>
          <cell r="Q1239"/>
          <cell r="R1239"/>
          <cell r="S1239"/>
          <cell r="T1239"/>
        </row>
        <row r="1240">
          <cell r="P1240">
            <v>999999999</v>
          </cell>
          <cell r="Q1240"/>
          <cell r="R1240"/>
          <cell r="S1240"/>
          <cell r="T1240"/>
        </row>
        <row r="1241">
          <cell r="P1241">
            <v>999999999</v>
          </cell>
          <cell r="Q1241"/>
          <cell r="R1241"/>
          <cell r="S1241"/>
          <cell r="T1241"/>
        </row>
        <row r="1242">
          <cell r="P1242">
            <v>999999999</v>
          </cell>
          <cell r="Q1242"/>
          <cell r="R1242"/>
          <cell r="S1242"/>
          <cell r="T1242"/>
        </row>
        <row r="1243">
          <cell r="P1243">
            <v>999999999</v>
          </cell>
          <cell r="Q1243"/>
          <cell r="R1243"/>
          <cell r="S1243"/>
          <cell r="T1243"/>
        </row>
        <row r="1244">
          <cell r="P1244">
            <v>999999999</v>
          </cell>
          <cell r="Q1244"/>
          <cell r="R1244"/>
          <cell r="S1244"/>
          <cell r="T1244"/>
        </row>
        <row r="1245">
          <cell r="P1245">
            <v>999999999</v>
          </cell>
          <cell r="Q1245"/>
          <cell r="R1245"/>
          <cell r="S1245"/>
          <cell r="T1245"/>
        </row>
        <row r="1246">
          <cell r="P1246">
            <v>999999999</v>
          </cell>
          <cell r="Q1246"/>
          <cell r="R1246"/>
          <cell r="S1246"/>
          <cell r="T1246"/>
        </row>
        <row r="1247">
          <cell r="P1247">
            <v>999999999</v>
          </cell>
          <cell r="Q1247"/>
          <cell r="R1247"/>
          <cell r="S1247"/>
          <cell r="T1247"/>
        </row>
        <row r="1248">
          <cell r="P1248">
            <v>999999999</v>
          </cell>
          <cell r="Q1248"/>
          <cell r="R1248"/>
          <cell r="S1248"/>
          <cell r="T1248"/>
        </row>
        <row r="1249">
          <cell r="P1249">
            <v>999999999</v>
          </cell>
          <cell r="Q1249"/>
          <cell r="R1249"/>
          <cell r="S1249"/>
          <cell r="T1249"/>
        </row>
        <row r="1250">
          <cell r="P1250">
            <v>999999999</v>
          </cell>
          <cell r="Q1250"/>
          <cell r="R1250"/>
          <cell r="S1250"/>
          <cell r="T1250"/>
        </row>
        <row r="1251">
          <cell r="P1251">
            <v>999999999</v>
          </cell>
          <cell r="Q1251"/>
          <cell r="R1251"/>
          <cell r="S1251"/>
          <cell r="T1251"/>
        </row>
        <row r="1252">
          <cell r="P1252">
            <v>999999999</v>
          </cell>
          <cell r="Q1252"/>
          <cell r="R1252"/>
          <cell r="S1252"/>
          <cell r="T1252"/>
        </row>
        <row r="1253">
          <cell r="P1253">
            <v>999999999</v>
          </cell>
          <cell r="Q1253"/>
          <cell r="R1253"/>
          <cell r="S1253"/>
          <cell r="T1253"/>
        </row>
        <row r="1254">
          <cell r="P1254">
            <v>999999999</v>
          </cell>
          <cell r="Q1254"/>
          <cell r="R1254"/>
          <cell r="S1254"/>
          <cell r="T1254"/>
        </row>
        <row r="1255">
          <cell r="P1255">
            <v>999999999</v>
          </cell>
          <cell r="Q1255"/>
          <cell r="R1255"/>
          <cell r="S1255"/>
          <cell r="T1255"/>
        </row>
        <row r="1256">
          <cell r="P1256">
            <v>999999999</v>
          </cell>
          <cell r="Q1256"/>
          <cell r="R1256"/>
          <cell r="S1256"/>
          <cell r="T1256"/>
        </row>
        <row r="1257">
          <cell r="P1257">
            <v>999999999</v>
          </cell>
          <cell r="Q1257"/>
          <cell r="R1257"/>
          <cell r="S1257"/>
          <cell r="T1257"/>
        </row>
        <row r="1258">
          <cell r="P1258">
            <v>999999999</v>
          </cell>
          <cell r="Q1258"/>
          <cell r="R1258"/>
          <cell r="S1258"/>
          <cell r="T1258"/>
        </row>
        <row r="1259">
          <cell r="P1259">
            <v>999999999</v>
          </cell>
          <cell r="Q1259"/>
          <cell r="R1259"/>
          <cell r="S1259"/>
          <cell r="T1259"/>
        </row>
        <row r="1260">
          <cell r="P1260">
            <v>999999999</v>
          </cell>
          <cell r="Q1260"/>
          <cell r="R1260"/>
          <cell r="S1260"/>
          <cell r="T1260"/>
        </row>
        <row r="1261">
          <cell r="P1261">
            <v>999999999</v>
          </cell>
          <cell r="Q1261"/>
          <cell r="R1261"/>
          <cell r="S1261"/>
          <cell r="T1261"/>
        </row>
        <row r="1262">
          <cell r="P1262">
            <v>999999999</v>
          </cell>
          <cell r="Q1262"/>
          <cell r="R1262"/>
          <cell r="S1262"/>
          <cell r="T1262"/>
        </row>
        <row r="1263">
          <cell r="P1263">
            <v>999999999</v>
          </cell>
          <cell r="Q1263"/>
          <cell r="R1263"/>
          <cell r="S1263"/>
          <cell r="T1263"/>
        </row>
        <row r="1264">
          <cell r="P1264">
            <v>999999999</v>
          </cell>
          <cell r="Q1264"/>
          <cell r="R1264"/>
          <cell r="S1264"/>
          <cell r="T1264"/>
        </row>
        <row r="1265">
          <cell r="P1265">
            <v>999999999</v>
          </cell>
          <cell r="Q1265"/>
          <cell r="R1265"/>
          <cell r="S1265"/>
          <cell r="T1265"/>
        </row>
        <row r="1266">
          <cell r="P1266">
            <v>999999999</v>
          </cell>
          <cell r="Q1266"/>
          <cell r="R1266"/>
          <cell r="S1266"/>
          <cell r="T1266"/>
        </row>
        <row r="1267">
          <cell r="P1267">
            <v>999999999</v>
          </cell>
          <cell r="Q1267"/>
          <cell r="R1267"/>
          <cell r="S1267"/>
          <cell r="T1267"/>
        </row>
        <row r="1268">
          <cell r="P1268">
            <v>999999999</v>
          </cell>
          <cell r="Q1268"/>
          <cell r="R1268"/>
          <cell r="S1268"/>
          <cell r="T1268"/>
        </row>
        <row r="1269">
          <cell r="P1269">
            <v>999999999</v>
          </cell>
          <cell r="Q1269"/>
          <cell r="R1269"/>
          <cell r="S1269"/>
          <cell r="T1269"/>
        </row>
        <row r="1270">
          <cell r="P1270">
            <v>999999999</v>
          </cell>
          <cell r="Q1270"/>
          <cell r="R1270"/>
          <cell r="S1270"/>
          <cell r="T1270"/>
        </row>
        <row r="1271">
          <cell r="P1271">
            <v>999999999</v>
          </cell>
          <cell r="Q1271"/>
          <cell r="R1271"/>
          <cell r="S1271"/>
          <cell r="T1271"/>
        </row>
        <row r="1272">
          <cell r="P1272">
            <v>999999999</v>
          </cell>
          <cell r="Q1272"/>
          <cell r="R1272"/>
          <cell r="S1272"/>
          <cell r="T1272"/>
        </row>
        <row r="1273">
          <cell r="P1273">
            <v>999999999</v>
          </cell>
          <cell r="Q1273"/>
          <cell r="R1273"/>
          <cell r="S1273"/>
          <cell r="T1273"/>
        </row>
        <row r="1274">
          <cell r="P1274">
            <v>999999999</v>
          </cell>
          <cell r="Q1274"/>
          <cell r="R1274"/>
          <cell r="S1274"/>
          <cell r="T1274"/>
        </row>
        <row r="1275">
          <cell r="P1275">
            <v>999999999</v>
          </cell>
          <cell r="Q1275"/>
          <cell r="R1275"/>
          <cell r="S1275"/>
          <cell r="T1275"/>
        </row>
        <row r="1276">
          <cell r="P1276">
            <v>999999999</v>
          </cell>
          <cell r="Q1276"/>
          <cell r="R1276"/>
          <cell r="S1276"/>
          <cell r="T1276"/>
        </row>
        <row r="1277">
          <cell r="P1277">
            <v>999999999</v>
          </cell>
          <cell r="Q1277"/>
          <cell r="R1277"/>
          <cell r="S1277"/>
          <cell r="T1277"/>
        </row>
        <row r="1278">
          <cell r="P1278">
            <v>999999999</v>
          </cell>
          <cell r="Q1278"/>
          <cell r="R1278"/>
          <cell r="S1278"/>
          <cell r="T1278"/>
        </row>
        <row r="1279">
          <cell r="P1279">
            <v>999999999</v>
          </cell>
          <cell r="Q1279"/>
          <cell r="R1279"/>
          <cell r="S1279"/>
          <cell r="T1279"/>
        </row>
        <row r="1280">
          <cell r="P1280">
            <v>999999999</v>
          </cell>
          <cell r="Q1280"/>
          <cell r="R1280"/>
          <cell r="S1280"/>
          <cell r="T1280"/>
        </row>
        <row r="1281">
          <cell r="P1281">
            <v>999999999</v>
          </cell>
          <cell r="Q1281"/>
          <cell r="R1281"/>
          <cell r="S1281"/>
          <cell r="T1281"/>
        </row>
        <row r="1282">
          <cell r="P1282">
            <v>999999999</v>
          </cell>
          <cell r="Q1282"/>
          <cell r="R1282"/>
          <cell r="S1282"/>
          <cell r="T1282"/>
        </row>
        <row r="1283">
          <cell r="P1283">
            <v>999999999</v>
          </cell>
          <cell r="Q1283"/>
          <cell r="R1283"/>
          <cell r="S1283"/>
          <cell r="T1283"/>
        </row>
        <row r="1284">
          <cell r="P1284">
            <v>999999999</v>
          </cell>
          <cell r="Q1284"/>
          <cell r="R1284"/>
          <cell r="S1284"/>
          <cell r="T1284"/>
        </row>
        <row r="1285">
          <cell r="P1285">
            <v>999999999</v>
          </cell>
          <cell r="Q1285"/>
          <cell r="R1285"/>
          <cell r="S1285"/>
          <cell r="T1285"/>
        </row>
        <row r="1286">
          <cell r="P1286">
            <v>999999999</v>
          </cell>
          <cell r="Q1286"/>
          <cell r="R1286"/>
          <cell r="S1286"/>
          <cell r="T1286"/>
        </row>
        <row r="1287">
          <cell r="P1287">
            <v>999999999</v>
          </cell>
          <cell r="Q1287"/>
          <cell r="R1287"/>
          <cell r="S1287"/>
          <cell r="T1287"/>
        </row>
        <row r="1288">
          <cell r="P1288">
            <v>999999999</v>
          </cell>
          <cell r="Q1288"/>
          <cell r="R1288"/>
          <cell r="S1288"/>
          <cell r="T1288"/>
        </row>
        <row r="1289">
          <cell r="P1289">
            <v>999999999</v>
          </cell>
          <cell r="Q1289"/>
          <cell r="R1289"/>
          <cell r="S1289"/>
          <cell r="T1289"/>
        </row>
        <row r="1290">
          <cell r="P1290">
            <v>999999999</v>
          </cell>
          <cell r="Q1290"/>
          <cell r="R1290"/>
          <cell r="S1290"/>
          <cell r="T1290"/>
        </row>
        <row r="1291">
          <cell r="P1291">
            <v>999999999</v>
          </cell>
          <cell r="Q1291"/>
          <cell r="R1291"/>
          <cell r="S1291"/>
          <cell r="T1291"/>
        </row>
        <row r="1292">
          <cell r="P1292">
            <v>999999999</v>
          </cell>
          <cell r="Q1292"/>
          <cell r="R1292"/>
          <cell r="S1292"/>
          <cell r="T1292"/>
        </row>
        <row r="1293">
          <cell r="P1293">
            <v>999999999</v>
          </cell>
          <cell r="Q1293"/>
          <cell r="R1293"/>
          <cell r="S1293"/>
          <cell r="T1293"/>
        </row>
        <row r="1294">
          <cell r="P1294">
            <v>999999999</v>
          </cell>
          <cell r="Q1294"/>
          <cell r="R1294"/>
          <cell r="S1294"/>
          <cell r="T1294"/>
        </row>
        <row r="1295">
          <cell r="P1295">
            <v>999999999</v>
          </cell>
          <cell r="Q1295"/>
          <cell r="R1295"/>
          <cell r="S1295"/>
          <cell r="T1295"/>
        </row>
        <row r="1296">
          <cell r="P1296">
            <v>999999999</v>
          </cell>
          <cell r="Q1296"/>
          <cell r="R1296"/>
          <cell r="S1296"/>
          <cell r="T1296"/>
        </row>
        <row r="1297">
          <cell r="P1297">
            <v>999999999</v>
          </cell>
          <cell r="Q1297"/>
          <cell r="R1297"/>
          <cell r="S1297"/>
          <cell r="T1297"/>
        </row>
        <row r="1298">
          <cell r="P1298">
            <v>999999999</v>
          </cell>
          <cell r="Q1298"/>
          <cell r="R1298"/>
          <cell r="S1298"/>
          <cell r="T1298"/>
        </row>
        <row r="1299">
          <cell r="P1299">
            <v>999999999</v>
          </cell>
          <cell r="Q1299"/>
          <cell r="R1299"/>
          <cell r="S1299"/>
          <cell r="T1299"/>
        </row>
        <row r="1300">
          <cell r="P1300">
            <v>999999999</v>
          </cell>
          <cell r="Q1300"/>
          <cell r="R1300"/>
          <cell r="S1300"/>
          <cell r="T1300"/>
        </row>
        <row r="1301">
          <cell r="P1301">
            <v>999999999</v>
          </cell>
          <cell r="Q1301"/>
          <cell r="R1301"/>
          <cell r="S1301"/>
          <cell r="T1301"/>
        </row>
        <row r="1302">
          <cell r="P1302">
            <v>999999999</v>
          </cell>
          <cell r="Q1302"/>
          <cell r="R1302"/>
          <cell r="S1302"/>
          <cell r="T1302"/>
        </row>
        <row r="1303">
          <cell r="P1303">
            <v>999999999</v>
          </cell>
          <cell r="Q1303"/>
          <cell r="R1303"/>
          <cell r="S1303"/>
          <cell r="T1303"/>
        </row>
        <row r="1304">
          <cell r="P1304">
            <v>999999999</v>
          </cell>
          <cell r="Q1304"/>
          <cell r="R1304"/>
          <cell r="S1304"/>
          <cell r="T1304"/>
        </row>
        <row r="1305">
          <cell r="P1305">
            <v>999999999</v>
          </cell>
          <cell r="Q1305"/>
          <cell r="R1305"/>
          <cell r="S1305"/>
          <cell r="T1305"/>
        </row>
        <row r="1306">
          <cell r="P1306">
            <v>999999999</v>
          </cell>
          <cell r="Q1306"/>
          <cell r="R1306"/>
          <cell r="S1306"/>
          <cell r="T1306"/>
        </row>
        <row r="1307">
          <cell r="P1307">
            <v>999999999</v>
          </cell>
          <cell r="Q1307"/>
          <cell r="R1307"/>
          <cell r="S1307"/>
          <cell r="T1307"/>
        </row>
        <row r="1308">
          <cell r="P1308">
            <v>999999999</v>
          </cell>
          <cell r="Q1308"/>
          <cell r="R1308"/>
          <cell r="S1308"/>
          <cell r="T1308"/>
        </row>
        <row r="1309">
          <cell r="P1309">
            <v>999999999</v>
          </cell>
          <cell r="Q1309"/>
          <cell r="R1309"/>
          <cell r="S1309"/>
          <cell r="T1309"/>
        </row>
        <row r="1310">
          <cell r="P1310">
            <v>999999999</v>
          </cell>
          <cell r="Q1310"/>
          <cell r="R1310"/>
          <cell r="S1310"/>
          <cell r="T1310"/>
        </row>
        <row r="1311">
          <cell r="P1311">
            <v>999999999</v>
          </cell>
          <cell r="Q1311"/>
          <cell r="R1311"/>
          <cell r="S1311"/>
          <cell r="T1311"/>
        </row>
        <row r="1312">
          <cell r="P1312">
            <v>999999999</v>
          </cell>
          <cell r="Q1312"/>
          <cell r="R1312"/>
          <cell r="S1312"/>
          <cell r="T1312"/>
        </row>
        <row r="1313">
          <cell r="P1313">
            <v>999999999</v>
          </cell>
          <cell r="Q1313"/>
          <cell r="R1313"/>
          <cell r="S1313"/>
          <cell r="T1313"/>
        </row>
        <row r="1314">
          <cell r="P1314">
            <v>999999999</v>
          </cell>
          <cell r="Q1314"/>
          <cell r="R1314"/>
          <cell r="S1314"/>
          <cell r="T1314"/>
        </row>
        <row r="1315">
          <cell r="P1315">
            <v>999999999</v>
          </cell>
          <cell r="Q1315"/>
          <cell r="R1315"/>
          <cell r="S1315"/>
          <cell r="T1315"/>
        </row>
        <row r="1316">
          <cell r="P1316">
            <v>999999999</v>
          </cell>
          <cell r="Q1316"/>
          <cell r="R1316"/>
          <cell r="S1316"/>
          <cell r="T1316"/>
        </row>
        <row r="1317">
          <cell r="P1317">
            <v>999999999</v>
          </cell>
          <cell r="Q1317"/>
          <cell r="R1317"/>
          <cell r="S1317"/>
          <cell r="T1317"/>
        </row>
        <row r="1318">
          <cell r="P1318">
            <v>999999999</v>
          </cell>
          <cell r="Q1318"/>
          <cell r="R1318"/>
          <cell r="S1318"/>
          <cell r="T1318"/>
        </row>
        <row r="1319">
          <cell r="P1319">
            <v>999999999</v>
          </cell>
          <cell r="Q1319"/>
          <cell r="R1319"/>
          <cell r="S1319"/>
          <cell r="T1319"/>
        </row>
        <row r="1320">
          <cell r="P1320">
            <v>999999999</v>
          </cell>
          <cell r="Q1320"/>
          <cell r="R1320"/>
          <cell r="S1320"/>
          <cell r="T1320"/>
        </row>
        <row r="1321">
          <cell r="P1321">
            <v>999999999</v>
          </cell>
          <cell r="Q1321"/>
          <cell r="R1321"/>
          <cell r="S1321"/>
          <cell r="T1321"/>
        </row>
        <row r="1322">
          <cell r="P1322">
            <v>999999999</v>
          </cell>
          <cell r="Q1322"/>
          <cell r="R1322"/>
          <cell r="S1322"/>
          <cell r="T1322"/>
        </row>
        <row r="1323">
          <cell r="P1323">
            <v>999999999</v>
          </cell>
          <cell r="Q1323"/>
          <cell r="R1323"/>
          <cell r="S1323"/>
          <cell r="T1323"/>
        </row>
        <row r="1324">
          <cell r="P1324">
            <v>999999999</v>
          </cell>
          <cell r="Q1324"/>
          <cell r="R1324"/>
          <cell r="S1324"/>
          <cell r="T1324"/>
        </row>
        <row r="1325">
          <cell r="P1325">
            <v>999999999</v>
          </cell>
          <cell r="Q1325"/>
          <cell r="R1325"/>
          <cell r="S1325"/>
          <cell r="T1325"/>
        </row>
        <row r="1326">
          <cell r="P1326">
            <v>999999999</v>
          </cell>
          <cell r="Q1326"/>
          <cell r="R1326"/>
          <cell r="S1326"/>
          <cell r="T1326"/>
        </row>
        <row r="1327">
          <cell r="P1327">
            <v>999999999</v>
          </cell>
          <cell r="Q1327"/>
          <cell r="R1327"/>
          <cell r="S1327"/>
          <cell r="T1327"/>
        </row>
        <row r="1328">
          <cell r="P1328">
            <v>999999999</v>
          </cell>
          <cell r="Q1328"/>
          <cell r="R1328"/>
          <cell r="S1328"/>
          <cell r="T1328"/>
        </row>
        <row r="1329">
          <cell r="P1329">
            <v>999999999</v>
          </cell>
          <cell r="Q1329"/>
          <cell r="R1329"/>
          <cell r="S1329"/>
          <cell r="T1329"/>
        </row>
        <row r="1330">
          <cell r="P1330">
            <v>999999999</v>
          </cell>
          <cell r="Q1330"/>
          <cell r="R1330"/>
          <cell r="S1330"/>
          <cell r="T1330"/>
        </row>
        <row r="1331">
          <cell r="P1331">
            <v>999999999</v>
          </cell>
          <cell r="Q1331"/>
          <cell r="R1331"/>
          <cell r="S1331"/>
          <cell r="T1331"/>
        </row>
        <row r="1332">
          <cell r="P1332">
            <v>999999999</v>
          </cell>
          <cell r="Q1332"/>
          <cell r="R1332"/>
          <cell r="S1332"/>
          <cell r="T1332"/>
        </row>
        <row r="1333">
          <cell r="P1333">
            <v>999999999</v>
          </cell>
          <cell r="Q1333"/>
          <cell r="R1333"/>
          <cell r="S1333"/>
          <cell r="T1333"/>
        </row>
        <row r="1334">
          <cell r="P1334">
            <v>999999999</v>
          </cell>
          <cell r="Q1334"/>
          <cell r="R1334"/>
          <cell r="S1334"/>
          <cell r="T1334"/>
        </row>
        <row r="1335">
          <cell r="P1335">
            <v>999999999</v>
          </cell>
          <cell r="Q1335"/>
          <cell r="R1335"/>
          <cell r="S1335"/>
          <cell r="T1335"/>
        </row>
        <row r="1336">
          <cell r="P1336">
            <v>999999999</v>
          </cell>
          <cell r="Q1336"/>
          <cell r="R1336"/>
          <cell r="S1336"/>
          <cell r="T1336"/>
        </row>
        <row r="1337">
          <cell r="P1337">
            <v>999999999</v>
          </cell>
          <cell r="Q1337"/>
          <cell r="R1337"/>
          <cell r="S1337"/>
          <cell r="T1337"/>
        </row>
        <row r="1338">
          <cell r="P1338">
            <v>999999999</v>
          </cell>
          <cell r="Q1338"/>
          <cell r="R1338"/>
          <cell r="S1338"/>
          <cell r="T1338"/>
        </row>
        <row r="1339">
          <cell r="P1339">
            <v>999999999</v>
          </cell>
          <cell r="Q1339"/>
          <cell r="R1339"/>
          <cell r="S1339"/>
          <cell r="T1339"/>
        </row>
        <row r="1340">
          <cell r="P1340">
            <v>999999999</v>
          </cell>
          <cell r="Q1340"/>
          <cell r="R1340"/>
          <cell r="S1340"/>
          <cell r="T1340"/>
        </row>
        <row r="1341">
          <cell r="P1341">
            <v>999999999</v>
          </cell>
          <cell r="Q1341"/>
          <cell r="R1341"/>
          <cell r="S1341"/>
          <cell r="T1341"/>
        </row>
        <row r="1342">
          <cell r="P1342">
            <v>999999999</v>
          </cell>
          <cell r="Q1342"/>
          <cell r="R1342"/>
          <cell r="S1342"/>
          <cell r="T1342"/>
        </row>
        <row r="1343">
          <cell r="P1343">
            <v>999999999</v>
          </cell>
          <cell r="Q1343"/>
          <cell r="R1343"/>
          <cell r="S1343"/>
          <cell r="T1343"/>
        </row>
        <row r="1344">
          <cell r="P1344">
            <v>999999999</v>
          </cell>
          <cell r="Q1344"/>
          <cell r="R1344"/>
          <cell r="S1344"/>
          <cell r="T1344"/>
        </row>
        <row r="1345">
          <cell r="P1345">
            <v>999999999</v>
          </cell>
          <cell r="Q1345"/>
          <cell r="R1345"/>
          <cell r="S1345"/>
          <cell r="T1345"/>
        </row>
        <row r="1346">
          <cell r="P1346">
            <v>999999999</v>
          </cell>
          <cell r="Q1346"/>
          <cell r="R1346"/>
          <cell r="S1346"/>
          <cell r="T1346"/>
        </row>
        <row r="1347">
          <cell r="P1347">
            <v>999999999</v>
          </cell>
          <cell r="Q1347"/>
          <cell r="R1347"/>
          <cell r="S1347"/>
          <cell r="T1347"/>
        </row>
        <row r="1348">
          <cell r="P1348">
            <v>999999999</v>
          </cell>
          <cell r="Q1348"/>
          <cell r="R1348"/>
          <cell r="S1348"/>
          <cell r="T1348"/>
        </row>
        <row r="1349">
          <cell r="P1349">
            <v>999999999</v>
          </cell>
          <cell r="Q1349"/>
          <cell r="R1349"/>
          <cell r="S1349"/>
          <cell r="T1349"/>
        </row>
        <row r="1350">
          <cell r="P1350">
            <v>999999999</v>
          </cell>
          <cell r="Q1350"/>
          <cell r="R1350"/>
          <cell r="S1350"/>
          <cell r="T1350"/>
        </row>
        <row r="1351">
          <cell r="P1351">
            <v>999999999</v>
          </cell>
          <cell r="Q1351"/>
          <cell r="R1351"/>
          <cell r="S1351"/>
          <cell r="T1351"/>
        </row>
        <row r="1352">
          <cell r="P1352">
            <v>999999999</v>
          </cell>
          <cell r="Q1352"/>
          <cell r="R1352"/>
          <cell r="S1352"/>
          <cell r="T1352"/>
        </row>
        <row r="1353">
          <cell r="P1353">
            <v>999999999</v>
          </cell>
          <cell r="Q1353"/>
          <cell r="R1353"/>
          <cell r="S1353"/>
          <cell r="T1353"/>
        </row>
        <row r="1354">
          <cell r="P1354">
            <v>999999999</v>
          </cell>
          <cell r="Q1354"/>
          <cell r="R1354"/>
          <cell r="S1354"/>
          <cell r="T1354"/>
        </row>
        <row r="1355">
          <cell r="P1355">
            <v>999999999</v>
          </cell>
          <cell r="Q1355"/>
          <cell r="R1355"/>
          <cell r="S1355"/>
          <cell r="T1355"/>
        </row>
        <row r="1356">
          <cell r="P1356">
            <v>999999999</v>
          </cell>
          <cell r="Q1356"/>
          <cell r="R1356"/>
          <cell r="S1356"/>
          <cell r="T1356"/>
        </row>
        <row r="1357">
          <cell r="P1357">
            <v>999999999</v>
          </cell>
          <cell r="Q1357"/>
          <cell r="R1357"/>
          <cell r="S1357"/>
          <cell r="T1357"/>
        </row>
        <row r="1358">
          <cell r="P1358">
            <v>999999999</v>
          </cell>
          <cell r="Q1358"/>
          <cell r="R1358"/>
          <cell r="S1358"/>
          <cell r="T1358"/>
        </row>
        <row r="1359">
          <cell r="P1359">
            <v>999999999</v>
          </cell>
          <cell r="Q1359"/>
          <cell r="R1359"/>
          <cell r="S1359"/>
          <cell r="T1359"/>
        </row>
        <row r="1360">
          <cell r="P1360">
            <v>999999999</v>
          </cell>
          <cell r="Q1360"/>
          <cell r="R1360"/>
          <cell r="S1360"/>
          <cell r="T1360"/>
        </row>
        <row r="1361">
          <cell r="P1361">
            <v>999999999</v>
          </cell>
          <cell r="Q1361"/>
          <cell r="R1361"/>
          <cell r="S1361"/>
          <cell r="T1361"/>
        </row>
        <row r="1362">
          <cell r="P1362">
            <v>999999999</v>
          </cell>
          <cell r="Q1362"/>
          <cell r="R1362"/>
          <cell r="S1362"/>
          <cell r="T1362"/>
        </row>
        <row r="1363">
          <cell r="P1363">
            <v>999999999</v>
          </cell>
          <cell r="Q1363"/>
          <cell r="R1363"/>
          <cell r="S1363"/>
          <cell r="T1363"/>
        </row>
        <row r="1364">
          <cell r="P1364">
            <v>999999999</v>
          </cell>
          <cell r="Q1364"/>
          <cell r="R1364"/>
          <cell r="S1364"/>
          <cell r="T1364"/>
        </row>
        <row r="1365">
          <cell r="P1365">
            <v>999999999</v>
          </cell>
          <cell r="Q1365"/>
          <cell r="R1365"/>
          <cell r="S1365"/>
          <cell r="T1365"/>
        </row>
        <row r="1366">
          <cell r="P1366">
            <v>999999999</v>
          </cell>
          <cell r="Q1366"/>
          <cell r="R1366"/>
          <cell r="S1366"/>
          <cell r="T1366"/>
        </row>
        <row r="1367">
          <cell r="P1367">
            <v>999999999</v>
          </cell>
          <cell r="Q1367"/>
          <cell r="R1367"/>
          <cell r="S1367"/>
          <cell r="T1367"/>
        </row>
        <row r="1368">
          <cell r="P1368">
            <v>999999999</v>
          </cell>
          <cell r="Q1368"/>
          <cell r="R1368"/>
          <cell r="S1368"/>
          <cell r="T1368"/>
        </row>
        <row r="1369">
          <cell r="P1369">
            <v>999999999</v>
          </cell>
          <cell r="Q1369"/>
          <cell r="R1369"/>
          <cell r="S1369"/>
          <cell r="T1369"/>
        </row>
        <row r="1370">
          <cell r="P1370">
            <v>999999999</v>
          </cell>
          <cell r="Q1370"/>
          <cell r="R1370"/>
          <cell r="S1370"/>
          <cell r="T1370"/>
        </row>
        <row r="1371">
          <cell r="P1371">
            <v>999999999</v>
          </cell>
          <cell r="Q1371"/>
          <cell r="R1371"/>
          <cell r="S1371"/>
          <cell r="T1371"/>
        </row>
        <row r="1372">
          <cell r="P1372">
            <v>999999999</v>
          </cell>
          <cell r="Q1372"/>
          <cell r="R1372"/>
          <cell r="S1372"/>
          <cell r="T1372"/>
        </row>
        <row r="1373">
          <cell r="P1373">
            <v>999999999</v>
          </cell>
          <cell r="Q1373"/>
          <cell r="R1373"/>
          <cell r="S1373"/>
          <cell r="T1373"/>
        </row>
        <row r="1374">
          <cell r="P1374">
            <v>999999999</v>
          </cell>
          <cell r="Q1374"/>
          <cell r="R1374"/>
          <cell r="S1374"/>
          <cell r="T1374"/>
        </row>
        <row r="1375">
          <cell r="P1375">
            <v>999999999</v>
          </cell>
          <cell r="Q1375"/>
          <cell r="R1375"/>
          <cell r="S1375"/>
          <cell r="T1375"/>
        </row>
        <row r="1376">
          <cell r="P1376">
            <v>999999999</v>
          </cell>
          <cell r="Q1376"/>
          <cell r="R1376"/>
          <cell r="S1376"/>
          <cell r="T1376"/>
        </row>
        <row r="1377">
          <cell r="P1377">
            <v>999999999</v>
          </cell>
          <cell r="Q1377"/>
          <cell r="R1377"/>
          <cell r="S1377"/>
          <cell r="T1377"/>
        </row>
        <row r="1378">
          <cell r="P1378">
            <v>999999999</v>
          </cell>
          <cell r="Q1378"/>
          <cell r="R1378"/>
          <cell r="S1378"/>
          <cell r="T1378"/>
        </row>
        <row r="1379">
          <cell r="P1379">
            <v>999999999</v>
          </cell>
          <cell r="Q1379"/>
          <cell r="R1379"/>
          <cell r="S1379"/>
          <cell r="T1379"/>
        </row>
        <row r="1380">
          <cell r="P1380">
            <v>999999999</v>
          </cell>
          <cell r="Q1380"/>
          <cell r="R1380"/>
          <cell r="S1380"/>
          <cell r="T1380"/>
        </row>
        <row r="1381">
          <cell r="P1381">
            <v>999999999</v>
          </cell>
          <cell r="Q1381"/>
          <cell r="R1381"/>
          <cell r="S1381"/>
          <cell r="T1381"/>
        </row>
        <row r="1382">
          <cell r="P1382">
            <v>999999999</v>
          </cell>
          <cell r="Q1382"/>
          <cell r="R1382"/>
          <cell r="S1382"/>
          <cell r="T1382"/>
        </row>
        <row r="1383">
          <cell r="P1383">
            <v>999999999</v>
          </cell>
          <cell r="Q1383"/>
          <cell r="R1383"/>
          <cell r="S1383"/>
          <cell r="T1383"/>
        </row>
        <row r="1384">
          <cell r="P1384">
            <v>999999999</v>
          </cell>
          <cell r="Q1384"/>
          <cell r="R1384"/>
          <cell r="S1384"/>
          <cell r="T1384"/>
        </row>
        <row r="1385">
          <cell r="P1385">
            <v>999999999</v>
          </cell>
          <cell r="Q1385"/>
          <cell r="R1385"/>
          <cell r="S1385"/>
          <cell r="T1385"/>
        </row>
        <row r="1386">
          <cell r="P1386">
            <v>999999999</v>
          </cell>
          <cell r="Q1386"/>
          <cell r="R1386"/>
          <cell r="S1386"/>
          <cell r="T1386"/>
        </row>
        <row r="1387">
          <cell r="P1387">
            <v>999999999</v>
          </cell>
          <cell r="Q1387"/>
          <cell r="R1387"/>
          <cell r="S1387"/>
          <cell r="T1387"/>
        </row>
        <row r="1388">
          <cell r="P1388">
            <v>999999999</v>
          </cell>
          <cell r="Q1388"/>
          <cell r="R1388"/>
          <cell r="S1388"/>
          <cell r="T1388"/>
        </row>
        <row r="1389">
          <cell r="P1389">
            <v>999999999</v>
          </cell>
          <cell r="Q1389"/>
          <cell r="R1389"/>
          <cell r="S1389"/>
          <cell r="T1389"/>
        </row>
        <row r="1390">
          <cell r="P1390">
            <v>999999999</v>
          </cell>
          <cell r="Q1390"/>
          <cell r="R1390"/>
          <cell r="S1390"/>
          <cell r="T1390"/>
        </row>
        <row r="1391">
          <cell r="P1391">
            <v>999999999</v>
          </cell>
          <cell r="Q1391"/>
          <cell r="R1391"/>
          <cell r="S1391"/>
          <cell r="T1391"/>
        </row>
        <row r="1392">
          <cell r="P1392">
            <v>999999999</v>
          </cell>
          <cell r="Q1392"/>
          <cell r="R1392"/>
          <cell r="S1392"/>
          <cell r="T1392"/>
        </row>
        <row r="1393">
          <cell r="P1393">
            <v>999999999</v>
          </cell>
          <cell r="Q1393"/>
          <cell r="R1393"/>
          <cell r="S1393"/>
          <cell r="T1393"/>
        </row>
        <row r="1394">
          <cell r="P1394">
            <v>999999999</v>
          </cell>
          <cell r="Q1394"/>
          <cell r="R1394"/>
          <cell r="S1394"/>
          <cell r="T1394"/>
        </row>
        <row r="1395">
          <cell r="P1395">
            <v>999999999</v>
          </cell>
          <cell r="Q1395"/>
          <cell r="R1395"/>
          <cell r="S1395"/>
          <cell r="T1395"/>
        </row>
        <row r="1396">
          <cell r="P1396">
            <v>999999999</v>
          </cell>
          <cell r="Q1396"/>
          <cell r="R1396"/>
          <cell r="S1396"/>
          <cell r="T1396"/>
        </row>
        <row r="1397">
          <cell r="P1397">
            <v>999999999</v>
          </cell>
          <cell r="Q1397"/>
          <cell r="R1397"/>
          <cell r="S1397"/>
          <cell r="T1397"/>
        </row>
        <row r="1398">
          <cell r="P1398">
            <v>999999999</v>
          </cell>
          <cell r="Q1398"/>
          <cell r="R1398"/>
          <cell r="S1398"/>
          <cell r="T1398"/>
        </row>
        <row r="1399">
          <cell r="P1399">
            <v>999999999</v>
          </cell>
          <cell r="Q1399"/>
          <cell r="R1399"/>
          <cell r="S1399"/>
          <cell r="T1399"/>
        </row>
        <row r="1400">
          <cell r="P1400">
            <v>999999999</v>
          </cell>
          <cell r="Q1400"/>
          <cell r="R1400"/>
          <cell r="S1400"/>
          <cell r="T1400"/>
        </row>
        <row r="1401">
          <cell r="P1401">
            <v>999999999</v>
          </cell>
          <cell r="Q1401"/>
          <cell r="R1401"/>
          <cell r="S1401"/>
          <cell r="T1401"/>
        </row>
        <row r="1402">
          <cell r="P1402">
            <v>999999999</v>
          </cell>
          <cell r="Q1402"/>
          <cell r="R1402"/>
          <cell r="S1402"/>
          <cell r="T1402"/>
        </row>
        <row r="1403">
          <cell r="P1403">
            <v>999999999</v>
          </cell>
          <cell r="Q1403"/>
          <cell r="R1403"/>
          <cell r="S1403"/>
          <cell r="T1403"/>
        </row>
        <row r="1404">
          <cell r="P1404">
            <v>999999999</v>
          </cell>
          <cell r="Q1404"/>
          <cell r="R1404"/>
          <cell r="S1404"/>
          <cell r="T1404"/>
        </row>
        <row r="1405">
          <cell r="P1405">
            <v>999999999</v>
          </cell>
          <cell r="Q1405"/>
          <cell r="R1405"/>
          <cell r="S1405"/>
          <cell r="T1405"/>
        </row>
        <row r="1406">
          <cell r="P1406">
            <v>999999999</v>
          </cell>
          <cell r="Q1406"/>
          <cell r="R1406"/>
          <cell r="S1406"/>
          <cell r="T1406"/>
        </row>
        <row r="1407">
          <cell r="P1407">
            <v>999999999</v>
          </cell>
          <cell r="Q1407"/>
          <cell r="R1407"/>
          <cell r="S1407"/>
          <cell r="T1407"/>
        </row>
        <row r="1408">
          <cell r="P1408">
            <v>999999999</v>
          </cell>
          <cell r="Q1408"/>
          <cell r="R1408"/>
          <cell r="S1408"/>
          <cell r="T1408"/>
        </row>
        <row r="1409">
          <cell r="P1409">
            <v>999999999</v>
          </cell>
          <cell r="Q1409"/>
          <cell r="R1409"/>
          <cell r="S1409"/>
          <cell r="T1409"/>
        </row>
        <row r="1410">
          <cell r="P1410">
            <v>999999999</v>
          </cell>
          <cell r="Q1410"/>
          <cell r="R1410"/>
          <cell r="S1410"/>
          <cell r="T1410"/>
        </row>
        <row r="1411">
          <cell r="P1411">
            <v>999999999</v>
          </cell>
          <cell r="Q1411"/>
          <cell r="R1411"/>
          <cell r="S1411"/>
          <cell r="T1411"/>
        </row>
        <row r="1412">
          <cell r="P1412">
            <v>999999999</v>
          </cell>
          <cell r="Q1412"/>
          <cell r="R1412"/>
          <cell r="S1412"/>
          <cell r="T1412"/>
        </row>
        <row r="1413">
          <cell r="P1413">
            <v>999999999</v>
          </cell>
          <cell r="Q1413"/>
          <cell r="R1413"/>
          <cell r="S1413"/>
          <cell r="T1413"/>
        </row>
        <row r="1414">
          <cell r="P1414">
            <v>999999999</v>
          </cell>
          <cell r="Q1414"/>
          <cell r="R1414"/>
          <cell r="S1414"/>
          <cell r="T1414"/>
        </row>
        <row r="1415">
          <cell r="P1415">
            <v>999999999</v>
          </cell>
          <cell r="Q1415"/>
          <cell r="R1415"/>
          <cell r="S1415"/>
          <cell r="T1415"/>
        </row>
        <row r="1416">
          <cell r="P1416">
            <v>999999999</v>
          </cell>
          <cell r="Q1416"/>
          <cell r="R1416"/>
          <cell r="S1416"/>
          <cell r="T1416"/>
        </row>
        <row r="1417">
          <cell r="P1417">
            <v>999999999</v>
          </cell>
          <cell r="Q1417"/>
          <cell r="R1417"/>
          <cell r="S1417"/>
          <cell r="T1417"/>
        </row>
        <row r="1418">
          <cell r="P1418">
            <v>999999999</v>
          </cell>
          <cell r="Q1418"/>
          <cell r="R1418"/>
          <cell r="S1418"/>
          <cell r="T1418"/>
        </row>
        <row r="1419">
          <cell r="P1419">
            <v>999999999</v>
          </cell>
          <cell r="Q1419"/>
          <cell r="R1419"/>
          <cell r="S1419"/>
          <cell r="T1419"/>
        </row>
        <row r="1420">
          <cell r="P1420">
            <v>999999999</v>
          </cell>
          <cell r="Q1420"/>
          <cell r="R1420"/>
          <cell r="S1420"/>
          <cell r="T1420"/>
        </row>
        <row r="1421">
          <cell r="P1421">
            <v>999999999</v>
          </cell>
          <cell r="Q1421"/>
          <cell r="R1421"/>
          <cell r="S1421"/>
          <cell r="T1421"/>
        </row>
        <row r="1422">
          <cell r="P1422">
            <v>999999999</v>
          </cell>
          <cell r="Q1422"/>
          <cell r="R1422"/>
          <cell r="S1422"/>
          <cell r="T1422"/>
        </row>
        <row r="1423">
          <cell r="P1423">
            <v>999999999</v>
          </cell>
          <cell r="Q1423"/>
          <cell r="R1423"/>
          <cell r="S1423"/>
          <cell r="T1423"/>
        </row>
        <row r="1424">
          <cell r="P1424">
            <v>999999999</v>
          </cell>
          <cell r="Q1424"/>
          <cell r="R1424"/>
          <cell r="S1424"/>
          <cell r="T1424"/>
        </row>
        <row r="1425">
          <cell r="P1425">
            <v>999999999</v>
          </cell>
          <cell r="Q1425"/>
          <cell r="R1425"/>
          <cell r="S1425"/>
          <cell r="T1425"/>
        </row>
        <row r="1426">
          <cell r="P1426">
            <v>999999999</v>
          </cell>
          <cell r="Q1426"/>
          <cell r="R1426"/>
          <cell r="S1426"/>
          <cell r="T1426"/>
        </row>
        <row r="1427">
          <cell r="P1427">
            <v>999999999</v>
          </cell>
          <cell r="Q1427"/>
          <cell r="R1427"/>
          <cell r="S1427"/>
          <cell r="T1427"/>
        </row>
        <row r="1428">
          <cell r="P1428">
            <v>999999999</v>
          </cell>
          <cell r="Q1428"/>
          <cell r="R1428"/>
          <cell r="S1428"/>
          <cell r="T1428"/>
        </row>
        <row r="1429">
          <cell r="P1429">
            <v>999999999</v>
          </cell>
          <cell r="Q1429"/>
          <cell r="R1429"/>
          <cell r="S1429"/>
          <cell r="T1429"/>
        </row>
        <row r="1430">
          <cell r="P1430">
            <v>999999999</v>
          </cell>
          <cell r="Q1430"/>
          <cell r="R1430"/>
          <cell r="S1430"/>
          <cell r="T1430"/>
        </row>
        <row r="1431">
          <cell r="P1431">
            <v>999999999</v>
          </cell>
          <cell r="Q1431"/>
          <cell r="R1431"/>
          <cell r="S1431"/>
          <cell r="T1431"/>
        </row>
        <row r="1432">
          <cell r="P1432">
            <v>999999999</v>
          </cell>
          <cell r="Q1432"/>
          <cell r="R1432"/>
          <cell r="S1432"/>
          <cell r="T1432"/>
        </row>
        <row r="1433">
          <cell r="P1433">
            <v>999999999</v>
          </cell>
          <cell r="Q1433"/>
          <cell r="R1433"/>
          <cell r="S1433"/>
          <cell r="T1433"/>
        </row>
        <row r="1434">
          <cell r="P1434">
            <v>999999999</v>
          </cell>
          <cell r="Q1434"/>
          <cell r="R1434"/>
          <cell r="S1434"/>
          <cell r="T1434"/>
        </row>
        <row r="1435">
          <cell r="P1435">
            <v>999999999</v>
          </cell>
          <cell r="Q1435"/>
          <cell r="R1435"/>
          <cell r="S1435"/>
          <cell r="T1435"/>
        </row>
        <row r="1436">
          <cell r="P1436">
            <v>999999999</v>
          </cell>
          <cell r="Q1436"/>
          <cell r="R1436"/>
          <cell r="S1436"/>
          <cell r="T1436"/>
        </row>
        <row r="1437">
          <cell r="P1437">
            <v>999999999</v>
          </cell>
          <cell r="Q1437"/>
          <cell r="R1437"/>
          <cell r="S1437"/>
          <cell r="T1437"/>
        </row>
        <row r="1438">
          <cell r="P1438">
            <v>999999999</v>
          </cell>
          <cell r="Q1438"/>
          <cell r="R1438"/>
          <cell r="S1438"/>
          <cell r="T1438"/>
        </row>
        <row r="1439">
          <cell r="P1439">
            <v>999999999</v>
          </cell>
          <cell r="Q1439"/>
          <cell r="R1439"/>
          <cell r="S1439"/>
          <cell r="T1439"/>
        </row>
        <row r="1440">
          <cell r="P1440">
            <v>999999999</v>
          </cell>
          <cell r="Q1440"/>
          <cell r="R1440"/>
          <cell r="S1440"/>
          <cell r="T1440"/>
        </row>
        <row r="1441">
          <cell r="P1441">
            <v>999999999</v>
          </cell>
          <cell r="Q1441"/>
          <cell r="R1441"/>
          <cell r="S1441"/>
          <cell r="T1441"/>
        </row>
        <row r="1442">
          <cell r="P1442">
            <v>999999999</v>
          </cell>
          <cell r="Q1442"/>
          <cell r="R1442"/>
          <cell r="S1442"/>
          <cell r="T1442"/>
        </row>
        <row r="1443">
          <cell r="P1443">
            <v>999999999</v>
          </cell>
          <cell r="Q1443"/>
          <cell r="R1443"/>
          <cell r="S1443"/>
          <cell r="T1443"/>
        </row>
        <row r="1444">
          <cell r="P1444">
            <v>999999999</v>
          </cell>
          <cell r="Q1444"/>
          <cell r="R1444"/>
          <cell r="S1444"/>
          <cell r="T1444"/>
        </row>
        <row r="1445">
          <cell r="P1445">
            <v>999999999</v>
          </cell>
          <cell r="Q1445"/>
          <cell r="R1445"/>
          <cell r="S1445"/>
          <cell r="T1445"/>
        </row>
        <row r="1446">
          <cell r="P1446">
            <v>999999999</v>
          </cell>
          <cell r="Q1446"/>
          <cell r="R1446"/>
          <cell r="S1446"/>
          <cell r="T1446"/>
        </row>
        <row r="1447">
          <cell r="P1447">
            <v>999999999</v>
          </cell>
          <cell r="Q1447"/>
          <cell r="R1447"/>
          <cell r="S1447"/>
          <cell r="T1447"/>
        </row>
        <row r="1448">
          <cell r="P1448">
            <v>999999999</v>
          </cell>
          <cell r="Q1448"/>
          <cell r="R1448"/>
          <cell r="S1448"/>
          <cell r="T1448"/>
        </row>
        <row r="1449">
          <cell r="P1449">
            <v>999999999</v>
          </cell>
          <cell r="Q1449"/>
          <cell r="R1449"/>
          <cell r="S1449"/>
          <cell r="T1449"/>
        </row>
        <row r="1450">
          <cell r="P1450">
            <v>999999999</v>
          </cell>
          <cell r="Q1450"/>
          <cell r="R1450"/>
          <cell r="S1450"/>
          <cell r="T1450"/>
        </row>
        <row r="1451">
          <cell r="P1451">
            <v>999999999</v>
          </cell>
          <cell r="Q1451"/>
          <cell r="R1451"/>
          <cell r="S1451"/>
          <cell r="T1451"/>
        </row>
        <row r="1452">
          <cell r="P1452">
            <v>999999999</v>
          </cell>
          <cell r="Q1452"/>
          <cell r="R1452"/>
          <cell r="S1452"/>
          <cell r="T1452"/>
        </row>
        <row r="1453">
          <cell r="P1453">
            <v>999999999</v>
          </cell>
          <cell r="Q1453"/>
          <cell r="R1453"/>
          <cell r="S1453"/>
          <cell r="T1453"/>
        </row>
        <row r="1454">
          <cell r="P1454">
            <v>999999999</v>
          </cell>
          <cell r="Q1454"/>
          <cell r="R1454"/>
          <cell r="S1454"/>
          <cell r="T1454"/>
        </row>
        <row r="1455">
          <cell r="P1455">
            <v>999999999</v>
          </cell>
          <cell r="Q1455"/>
          <cell r="R1455"/>
          <cell r="S1455"/>
          <cell r="T1455"/>
        </row>
        <row r="1456">
          <cell r="P1456">
            <v>999999999</v>
          </cell>
          <cell r="Q1456"/>
          <cell r="R1456"/>
          <cell r="S1456"/>
          <cell r="T1456"/>
        </row>
        <row r="1457">
          <cell r="P1457">
            <v>999999999</v>
          </cell>
          <cell r="Q1457"/>
          <cell r="R1457"/>
          <cell r="S1457"/>
          <cell r="T1457"/>
        </row>
        <row r="1458">
          <cell r="P1458">
            <v>999999999</v>
          </cell>
          <cell r="Q1458"/>
          <cell r="R1458"/>
          <cell r="S1458"/>
          <cell r="T1458"/>
        </row>
        <row r="1459">
          <cell r="P1459">
            <v>999999999</v>
          </cell>
          <cell r="Q1459"/>
          <cell r="R1459"/>
          <cell r="S1459"/>
          <cell r="T1459"/>
        </row>
        <row r="1460">
          <cell r="P1460">
            <v>999999999</v>
          </cell>
          <cell r="Q1460"/>
          <cell r="R1460"/>
          <cell r="S1460"/>
          <cell r="T1460"/>
        </row>
        <row r="1461">
          <cell r="P1461">
            <v>999999999</v>
          </cell>
          <cell r="Q1461"/>
          <cell r="R1461"/>
          <cell r="S1461"/>
          <cell r="T1461"/>
        </row>
        <row r="1462">
          <cell r="P1462">
            <v>999999999</v>
          </cell>
          <cell r="Q1462"/>
          <cell r="R1462"/>
          <cell r="S1462"/>
          <cell r="T1462"/>
        </row>
        <row r="1463">
          <cell r="P1463">
            <v>999999999</v>
          </cell>
          <cell r="Q1463"/>
          <cell r="R1463"/>
          <cell r="S1463"/>
          <cell r="T1463"/>
        </row>
        <row r="1464">
          <cell r="P1464">
            <v>999999999</v>
          </cell>
          <cell r="Q1464"/>
          <cell r="R1464"/>
          <cell r="S1464"/>
          <cell r="T1464"/>
        </row>
        <row r="1465">
          <cell r="P1465">
            <v>999999999</v>
          </cell>
          <cell r="Q1465"/>
          <cell r="R1465"/>
          <cell r="S1465"/>
          <cell r="T1465"/>
        </row>
        <row r="1466">
          <cell r="P1466">
            <v>999999999</v>
          </cell>
          <cell r="Q1466"/>
          <cell r="R1466"/>
          <cell r="S1466"/>
          <cell r="T1466"/>
        </row>
        <row r="1467">
          <cell r="P1467">
            <v>999999999</v>
          </cell>
          <cell r="Q1467"/>
          <cell r="R1467"/>
          <cell r="S1467"/>
          <cell r="T1467"/>
        </row>
        <row r="1468">
          <cell r="P1468">
            <v>999999999</v>
          </cell>
          <cell r="Q1468"/>
          <cell r="R1468"/>
          <cell r="S1468"/>
          <cell r="T1468"/>
        </row>
        <row r="1469">
          <cell r="P1469">
            <v>999999999</v>
          </cell>
          <cell r="Q1469"/>
          <cell r="R1469"/>
          <cell r="S1469"/>
          <cell r="T1469"/>
        </row>
        <row r="1470">
          <cell r="P1470">
            <v>999999999</v>
          </cell>
          <cell r="Q1470"/>
          <cell r="R1470"/>
          <cell r="S1470"/>
          <cell r="T1470"/>
        </row>
        <row r="1471">
          <cell r="P1471">
            <v>999999999</v>
          </cell>
          <cell r="Q1471"/>
          <cell r="R1471"/>
          <cell r="S1471"/>
          <cell r="T1471"/>
        </row>
        <row r="1472">
          <cell r="P1472">
            <v>999999999</v>
          </cell>
          <cell r="Q1472"/>
          <cell r="R1472"/>
          <cell r="S1472"/>
          <cell r="T1472"/>
        </row>
        <row r="1473">
          <cell r="P1473">
            <v>999999999</v>
          </cell>
          <cell r="Q1473"/>
          <cell r="R1473"/>
          <cell r="S1473"/>
          <cell r="T1473"/>
        </row>
        <row r="1474">
          <cell r="P1474">
            <v>999999999</v>
          </cell>
          <cell r="Q1474"/>
          <cell r="R1474"/>
          <cell r="S1474"/>
          <cell r="T1474"/>
        </row>
        <row r="1475">
          <cell r="P1475">
            <v>999999999</v>
          </cell>
          <cell r="Q1475"/>
          <cell r="R1475"/>
          <cell r="S1475"/>
          <cell r="T1475"/>
        </row>
        <row r="1476">
          <cell r="P1476">
            <v>999999999</v>
          </cell>
          <cell r="Q1476"/>
          <cell r="R1476"/>
          <cell r="S1476"/>
          <cell r="T1476"/>
        </row>
        <row r="1477">
          <cell r="P1477">
            <v>999999999</v>
          </cell>
          <cell r="Q1477"/>
          <cell r="R1477"/>
          <cell r="S1477"/>
          <cell r="T1477"/>
        </row>
        <row r="1478">
          <cell r="P1478">
            <v>999999999</v>
          </cell>
          <cell r="Q1478"/>
          <cell r="R1478"/>
          <cell r="S1478"/>
          <cell r="T1478"/>
        </row>
        <row r="1479">
          <cell r="P1479">
            <v>999999999</v>
          </cell>
          <cell r="Q1479"/>
          <cell r="R1479"/>
          <cell r="S1479"/>
          <cell r="T1479"/>
        </row>
        <row r="1480">
          <cell r="P1480">
            <v>999999999</v>
          </cell>
          <cell r="Q1480"/>
          <cell r="R1480"/>
          <cell r="S1480"/>
          <cell r="T1480"/>
        </row>
        <row r="1481">
          <cell r="P1481">
            <v>999999999</v>
          </cell>
          <cell r="Q1481"/>
          <cell r="R1481"/>
          <cell r="S1481"/>
          <cell r="T1481"/>
        </row>
        <row r="1482">
          <cell r="P1482">
            <v>999999999</v>
          </cell>
          <cell r="Q1482"/>
          <cell r="R1482"/>
          <cell r="S1482"/>
          <cell r="T1482"/>
        </row>
        <row r="1483">
          <cell r="P1483">
            <v>999999999</v>
          </cell>
          <cell r="Q1483"/>
          <cell r="R1483"/>
          <cell r="S1483"/>
          <cell r="T1483"/>
        </row>
        <row r="1484">
          <cell r="P1484">
            <v>999999999</v>
          </cell>
          <cell r="Q1484"/>
          <cell r="R1484"/>
          <cell r="S1484"/>
          <cell r="T1484"/>
        </row>
        <row r="1485">
          <cell r="P1485">
            <v>999999999</v>
          </cell>
          <cell r="Q1485"/>
          <cell r="R1485"/>
          <cell r="S1485"/>
          <cell r="T1485"/>
        </row>
        <row r="1486">
          <cell r="P1486">
            <v>999999999</v>
          </cell>
          <cell r="Q1486"/>
          <cell r="R1486"/>
          <cell r="S1486"/>
          <cell r="T1486"/>
        </row>
        <row r="1487">
          <cell r="P1487">
            <v>999999999</v>
          </cell>
          <cell r="Q1487"/>
          <cell r="R1487"/>
          <cell r="S1487"/>
          <cell r="T1487"/>
        </row>
        <row r="1488">
          <cell r="P1488">
            <v>999999999</v>
          </cell>
          <cell r="Q1488"/>
          <cell r="R1488"/>
          <cell r="S1488"/>
          <cell r="T1488"/>
        </row>
        <row r="1489">
          <cell r="P1489">
            <v>999999999</v>
          </cell>
          <cell r="Q1489"/>
          <cell r="R1489"/>
          <cell r="S1489"/>
          <cell r="T1489"/>
        </row>
        <row r="1490">
          <cell r="P1490">
            <v>999999999</v>
          </cell>
          <cell r="Q1490"/>
          <cell r="R1490"/>
          <cell r="S1490"/>
          <cell r="T1490"/>
        </row>
        <row r="1491">
          <cell r="P1491">
            <v>999999999</v>
          </cell>
          <cell r="Q1491"/>
          <cell r="R1491"/>
          <cell r="S1491"/>
          <cell r="T1491"/>
        </row>
        <row r="1492">
          <cell r="P1492">
            <v>999999999</v>
          </cell>
          <cell r="Q1492"/>
          <cell r="R1492"/>
          <cell r="S1492"/>
          <cell r="T1492"/>
        </row>
        <row r="1493">
          <cell r="P1493">
            <v>999999999</v>
          </cell>
          <cell r="Q1493"/>
          <cell r="R1493"/>
          <cell r="S1493"/>
          <cell r="T1493"/>
        </row>
        <row r="1494">
          <cell r="P1494">
            <v>999999999</v>
          </cell>
          <cell r="Q1494"/>
          <cell r="R1494"/>
          <cell r="S1494"/>
          <cell r="T1494"/>
        </row>
        <row r="1495">
          <cell r="P1495">
            <v>999999999</v>
          </cell>
          <cell r="Q1495"/>
          <cell r="R1495"/>
          <cell r="S1495"/>
          <cell r="T1495"/>
        </row>
        <row r="1496">
          <cell r="P1496">
            <v>999999999</v>
          </cell>
          <cell r="Q1496"/>
          <cell r="R1496"/>
          <cell r="S1496"/>
          <cell r="T1496"/>
        </row>
        <row r="1497">
          <cell r="P1497">
            <v>999999999</v>
          </cell>
          <cell r="Q1497"/>
          <cell r="R1497"/>
          <cell r="S1497"/>
          <cell r="T1497"/>
        </row>
        <row r="1498">
          <cell r="P1498">
            <v>999999999</v>
          </cell>
          <cell r="Q1498"/>
          <cell r="R1498"/>
          <cell r="S1498"/>
          <cell r="T1498"/>
        </row>
        <row r="1499">
          <cell r="P1499">
            <v>999999999</v>
          </cell>
          <cell r="Q1499"/>
          <cell r="R1499"/>
          <cell r="S1499"/>
          <cell r="T1499"/>
        </row>
        <row r="1500">
          <cell r="P1500">
            <v>999999999</v>
          </cell>
          <cell r="Q1500"/>
          <cell r="R1500"/>
          <cell r="S1500"/>
          <cell r="T1500"/>
        </row>
        <row r="1501">
          <cell r="P1501">
            <v>999999999</v>
          </cell>
          <cell r="Q1501"/>
          <cell r="R1501"/>
          <cell r="S1501"/>
          <cell r="T1501"/>
        </row>
        <row r="1502">
          <cell r="P1502">
            <v>999999999</v>
          </cell>
          <cell r="Q1502"/>
          <cell r="R1502"/>
          <cell r="S1502"/>
          <cell r="T1502"/>
        </row>
        <row r="1503">
          <cell r="P1503">
            <v>999999999</v>
          </cell>
          <cell r="Q1503"/>
          <cell r="R1503"/>
          <cell r="S1503"/>
          <cell r="T1503"/>
        </row>
        <row r="1504">
          <cell r="P1504">
            <v>999999999</v>
          </cell>
          <cell r="Q1504"/>
          <cell r="R1504"/>
          <cell r="S1504"/>
          <cell r="T1504"/>
        </row>
        <row r="1505">
          <cell r="P1505">
            <v>999999999</v>
          </cell>
          <cell r="Q1505"/>
          <cell r="R1505"/>
          <cell r="S1505"/>
          <cell r="T1505"/>
        </row>
        <row r="1506">
          <cell r="P1506">
            <v>999999999</v>
          </cell>
          <cell r="Q1506"/>
          <cell r="R1506"/>
          <cell r="S1506"/>
          <cell r="T1506"/>
        </row>
        <row r="1507">
          <cell r="P1507">
            <v>999999999</v>
          </cell>
          <cell r="Q1507"/>
          <cell r="R1507"/>
          <cell r="S1507"/>
          <cell r="T1507"/>
        </row>
        <row r="1508">
          <cell r="P1508">
            <v>999999999</v>
          </cell>
          <cell r="Q1508"/>
          <cell r="R1508"/>
          <cell r="S1508"/>
          <cell r="T1508"/>
        </row>
        <row r="1509">
          <cell r="P1509">
            <v>999999999</v>
          </cell>
          <cell r="Q1509"/>
          <cell r="R1509"/>
          <cell r="S1509"/>
          <cell r="T1509"/>
        </row>
        <row r="1510">
          <cell r="P1510">
            <v>999999999</v>
          </cell>
          <cell r="Q1510"/>
          <cell r="R1510"/>
          <cell r="S1510"/>
          <cell r="T1510"/>
        </row>
        <row r="1511">
          <cell r="P1511">
            <v>999999999</v>
          </cell>
          <cell r="Q1511"/>
          <cell r="R1511"/>
          <cell r="S1511"/>
          <cell r="T1511"/>
        </row>
        <row r="1512">
          <cell r="P1512">
            <v>999999999</v>
          </cell>
          <cell r="Q1512"/>
          <cell r="R1512"/>
          <cell r="S1512"/>
          <cell r="T1512"/>
        </row>
        <row r="1513">
          <cell r="P1513">
            <v>999999999</v>
          </cell>
          <cell r="Q1513"/>
          <cell r="R1513"/>
          <cell r="S1513"/>
          <cell r="T1513"/>
        </row>
        <row r="1514">
          <cell r="P1514">
            <v>999999999</v>
          </cell>
          <cell r="Q1514"/>
          <cell r="R1514"/>
          <cell r="S1514"/>
          <cell r="T1514"/>
        </row>
        <row r="1515">
          <cell r="P1515">
            <v>999999999</v>
          </cell>
          <cell r="Q1515"/>
          <cell r="R1515"/>
          <cell r="S1515"/>
          <cell r="T1515"/>
        </row>
        <row r="1516">
          <cell r="P1516">
            <v>999999999</v>
          </cell>
          <cell r="Q1516"/>
          <cell r="R1516"/>
          <cell r="S1516"/>
          <cell r="T1516"/>
        </row>
        <row r="1517">
          <cell r="P1517">
            <v>999999999</v>
          </cell>
          <cell r="Q1517"/>
          <cell r="R1517"/>
          <cell r="S1517"/>
          <cell r="T1517"/>
        </row>
        <row r="1518">
          <cell r="P1518">
            <v>999999999</v>
          </cell>
          <cell r="Q1518"/>
          <cell r="R1518"/>
          <cell r="S1518"/>
          <cell r="T1518"/>
        </row>
        <row r="1519">
          <cell r="P1519">
            <v>999999999</v>
          </cell>
          <cell r="Q1519"/>
          <cell r="R1519"/>
          <cell r="S1519"/>
          <cell r="T1519"/>
        </row>
        <row r="1520">
          <cell r="P1520">
            <v>999999999</v>
          </cell>
          <cell r="Q1520"/>
          <cell r="R1520"/>
          <cell r="S1520"/>
          <cell r="T1520"/>
        </row>
        <row r="1521">
          <cell r="P1521">
            <v>999999999</v>
          </cell>
          <cell r="Q1521"/>
          <cell r="R1521"/>
          <cell r="S1521"/>
          <cell r="T1521"/>
        </row>
        <row r="1522">
          <cell r="P1522">
            <v>999999999</v>
          </cell>
          <cell r="Q1522"/>
          <cell r="R1522"/>
          <cell r="S1522"/>
          <cell r="T1522"/>
        </row>
        <row r="1523">
          <cell r="P1523">
            <v>999999999</v>
          </cell>
          <cell r="Q1523"/>
          <cell r="R1523"/>
          <cell r="S1523"/>
          <cell r="T1523"/>
        </row>
        <row r="1524">
          <cell r="P1524">
            <v>999999999</v>
          </cell>
          <cell r="Q1524"/>
          <cell r="R1524"/>
          <cell r="S1524"/>
          <cell r="T1524"/>
        </row>
        <row r="1525">
          <cell r="P1525">
            <v>999999999</v>
          </cell>
          <cell r="Q1525"/>
          <cell r="R1525"/>
          <cell r="S1525"/>
          <cell r="T1525"/>
        </row>
        <row r="1526">
          <cell r="P1526">
            <v>999999999</v>
          </cell>
          <cell r="Q1526"/>
          <cell r="R1526"/>
          <cell r="S1526"/>
          <cell r="T1526"/>
        </row>
        <row r="1527">
          <cell r="P1527">
            <v>999999999</v>
          </cell>
          <cell r="Q1527"/>
          <cell r="R1527"/>
          <cell r="S1527"/>
          <cell r="T1527"/>
        </row>
        <row r="1528">
          <cell r="P1528">
            <v>999999999</v>
          </cell>
          <cell r="Q1528"/>
          <cell r="R1528"/>
          <cell r="S1528"/>
          <cell r="T1528"/>
        </row>
        <row r="1529">
          <cell r="P1529">
            <v>999999999</v>
          </cell>
          <cell r="Q1529"/>
          <cell r="R1529"/>
          <cell r="S1529"/>
          <cell r="T1529"/>
        </row>
        <row r="1530">
          <cell r="P1530">
            <v>999999999</v>
          </cell>
          <cell r="Q1530"/>
          <cell r="R1530"/>
          <cell r="S1530"/>
          <cell r="T1530"/>
        </row>
        <row r="1531">
          <cell r="P1531">
            <v>999999999</v>
          </cell>
          <cell r="Q1531"/>
          <cell r="R1531"/>
          <cell r="S1531"/>
          <cell r="T1531"/>
        </row>
        <row r="1532">
          <cell r="P1532">
            <v>999999999</v>
          </cell>
          <cell r="Q1532"/>
          <cell r="R1532"/>
          <cell r="S1532"/>
          <cell r="T1532"/>
        </row>
        <row r="1533">
          <cell r="P1533">
            <v>999999999</v>
          </cell>
          <cell r="Q1533"/>
          <cell r="R1533"/>
          <cell r="S1533"/>
          <cell r="T1533"/>
        </row>
        <row r="1534">
          <cell r="P1534">
            <v>999999999</v>
          </cell>
          <cell r="Q1534"/>
          <cell r="R1534"/>
          <cell r="S1534"/>
          <cell r="T1534"/>
        </row>
        <row r="1535">
          <cell r="P1535">
            <v>999999999</v>
          </cell>
          <cell r="Q1535"/>
          <cell r="R1535"/>
          <cell r="S1535"/>
          <cell r="T1535"/>
        </row>
        <row r="1536">
          <cell r="P1536">
            <v>999999999</v>
          </cell>
          <cell r="Q1536"/>
          <cell r="R1536"/>
          <cell r="S1536"/>
          <cell r="T1536"/>
        </row>
        <row r="1537">
          <cell r="P1537">
            <v>999999999</v>
          </cell>
          <cell r="Q1537"/>
          <cell r="R1537"/>
          <cell r="S1537"/>
          <cell r="T1537"/>
        </row>
        <row r="1538">
          <cell r="P1538">
            <v>999999999</v>
          </cell>
          <cell r="Q1538"/>
          <cell r="R1538"/>
          <cell r="S1538"/>
          <cell r="T1538"/>
        </row>
        <row r="1539">
          <cell r="P1539">
            <v>999999999</v>
          </cell>
          <cell r="Q1539"/>
          <cell r="R1539"/>
          <cell r="S1539"/>
          <cell r="T1539"/>
        </row>
        <row r="1540">
          <cell r="P1540">
            <v>999999999</v>
          </cell>
          <cell r="Q1540"/>
          <cell r="R1540"/>
          <cell r="S1540"/>
          <cell r="T1540"/>
        </row>
        <row r="1541">
          <cell r="P1541">
            <v>999999999</v>
          </cell>
          <cell r="Q1541"/>
          <cell r="R1541"/>
          <cell r="S1541"/>
          <cell r="T1541"/>
        </row>
        <row r="1542">
          <cell r="P1542">
            <v>999999999</v>
          </cell>
          <cell r="Q1542"/>
          <cell r="R1542"/>
          <cell r="S1542"/>
          <cell r="T1542"/>
        </row>
        <row r="1543">
          <cell r="P1543">
            <v>999999999</v>
          </cell>
          <cell r="Q1543"/>
          <cell r="R1543"/>
          <cell r="S1543"/>
          <cell r="T1543"/>
        </row>
        <row r="1544">
          <cell r="P1544">
            <v>999999999</v>
          </cell>
          <cell r="Q1544"/>
          <cell r="R1544"/>
          <cell r="S1544"/>
          <cell r="T1544"/>
        </row>
        <row r="1545">
          <cell r="P1545">
            <v>999999999</v>
          </cell>
          <cell r="Q1545"/>
          <cell r="R1545"/>
          <cell r="S1545"/>
          <cell r="T1545"/>
        </row>
        <row r="1546">
          <cell r="P1546">
            <v>999999999</v>
          </cell>
          <cell r="Q1546"/>
          <cell r="R1546"/>
          <cell r="S1546"/>
          <cell r="T1546"/>
        </row>
        <row r="1547">
          <cell r="P1547">
            <v>999999999</v>
          </cell>
          <cell r="Q1547"/>
          <cell r="R1547"/>
          <cell r="S1547"/>
          <cell r="T1547"/>
        </row>
        <row r="1548">
          <cell r="P1548">
            <v>999999999</v>
          </cell>
          <cell r="Q1548"/>
          <cell r="R1548"/>
          <cell r="S1548"/>
          <cell r="T1548"/>
        </row>
        <row r="1549">
          <cell r="P1549">
            <v>999999999</v>
          </cell>
          <cell r="Q1549"/>
          <cell r="R1549"/>
          <cell r="S1549"/>
          <cell r="T1549"/>
        </row>
        <row r="1550">
          <cell r="P1550">
            <v>999999999</v>
          </cell>
          <cell r="Q1550"/>
          <cell r="R1550"/>
          <cell r="S1550"/>
          <cell r="T1550"/>
        </row>
        <row r="1551">
          <cell r="P1551">
            <v>999999999</v>
          </cell>
          <cell r="Q1551"/>
          <cell r="R1551"/>
          <cell r="S1551"/>
          <cell r="T1551"/>
        </row>
        <row r="1552">
          <cell r="P1552">
            <v>999999999</v>
          </cell>
          <cell r="Q1552"/>
          <cell r="R1552"/>
          <cell r="S1552"/>
          <cell r="T1552"/>
        </row>
        <row r="1553">
          <cell r="P1553">
            <v>999999999</v>
          </cell>
          <cell r="Q1553"/>
          <cell r="R1553"/>
          <cell r="S1553"/>
          <cell r="T1553"/>
        </row>
        <row r="1554">
          <cell r="P1554">
            <v>999999999</v>
          </cell>
          <cell r="Q1554"/>
          <cell r="R1554"/>
          <cell r="S1554"/>
          <cell r="T1554"/>
        </row>
        <row r="1555">
          <cell r="P1555">
            <v>999999999</v>
          </cell>
          <cell r="Q1555"/>
          <cell r="R1555"/>
          <cell r="S1555"/>
          <cell r="T1555"/>
        </row>
        <row r="1556">
          <cell r="P1556">
            <v>999999999</v>
          </cell>
          <cell r="Q1556"/>
          <cell r="R1556"/>
          <cell r="S1556"/>
          <cell r="T1556"/>
        </row>
        <row r="1557">
          <cell r="P1557">
            <v>999999999</v>
          </cell>
          <cell r="Q1557"/>
          <cell r="R1557"/>
          <cell r="S1557"/>
          <cell r="T1557"/>
        </row>
        <row r="1558">
          <cell r="P1558">
            <v>999999999</v>
          </cell>
          <cell r="Q1558"/>
          <cell r="R1558"/>
          <cell r="S1558"/>
          <cell r="T1558"/>
        </row>
        <row r="1559">
          <cell r="P1559">
            <v>999999999</v>
          </cell>
          <cell r="Q1559"/>
          <cell r="R1559"/>
          <cell r="S1559"/>
          <cell r="T1559"/>
        </row>
        <row r="1560">
          <cell r="P1560">
            <v>999999999</v>
          </cell>
          <cell r="Q1560"/>
          <cell r="R1560"/>
          <cell r="S1560"/>
          <cell r="T1560"/>
        </row>
        <row r="1561">
          <cell r="P1561">
            <v>999999999</v>
          </cell>
          <cell r="Q1561"/>
          <cell r="R1561"/>
          <cell r="S1561"/>
          <cell r="T1561"/>
        </row>
        <row r="1562">
          <cell r="P1562">
            <v>999999999</v>
          </cell>
          <cell r="Q1562"/>
          <cell r="R1562"/>
          <cell r="S1562"/>
          <cell r="T1562"/>
        </row>
        <row r="1563">
          <cell r="P1563">
            <v>999999999</v>
          </cell>
          <cell r="Q1563"/>
          <cell r="R1563"/>
          <cell r="S1563"/>
          <cell r="T1563"/>
        </row>
        <row r="1564">
          <cell r="P1564">
            <v>999999999</v>
          </cell>
          <cell r="Q1564"/>
          <cell r="R1564"/>
          <cell r="S1564"/>
          <cell r="T1564"/>
        </row>
        <row r="1565">
          <cell r="P1565">
            <v>999999999</v>
          </cell>
          <cell r="Q1565"/>
          <cell r="R1565"/>
          <cell r="S1565"/>
          <cell r="T1565"/>
        </row>
        <row r="1566">
          <cell r="P1566">
            <v>999999999</v>
          </cell>
          <cell r="Q1566"/>
          <cell r="R1566"/>
          <cell r="S1566"/>
          <cell r="T1566"/>
        </row>
        <row r="1567">
          <cell r="P1567">
            <v>999999999</v>
          </cell>
          <cell r="Q1567"/>
          <cell r="R1567"/>
          <cell r="S1567"/>
          <cell r="T1567"/>
        </row>
        <row r="1568">
          <cell r="P1568">
            <v>999999999</v>
          </cell>
          <cell r="Q1568"/>
          <cell r="R1568"/>
          <cell r="S1568"/>
          <cell r="T1568"/>
        </row>
        <row r="1569">
          <cell r="P1569">
            <v>999999999</v>
          </cell>
          <cell r="Q1569"/>
          <cell r="R1569"/>
          <cell r="S1569"/>
          <cell r="T1569"/>
        </row>
        <row r="1570">
          <cell r="P1570">
            <v>999999999</v>
          </cell>
          <cell r="Q1570"/>
          <cell r="R1570"/>
          <cell r="S1570"/>
          <cell r="T1570"/>
        </row>
        <row r="1571">
          <cell r="P1571">
            <v>999999999</v>
          </cell>
          <cell r="Q1571"/>
          <cell r="R1571"/>
          <cell r="S1571"/>
          <cell r="T1571"/>
        </row>
        <row r="1572">
          <cell r="P1572">
            <v>999999999</v>
          </cell>
          <cell r="Q1572"/>
          <cell r="R1572"/>
          <cell r="S1572"/>
          <cell r="T1572"/>
        </row>
        <row r="1573">
          <cell r="P1573">
            <v>999999999</v>
          </cell>
          <cell r="Q1573"/>
          <cell r="R1573"/>
          <cell r="S1573"/>
          <cell r="T1573"/>
        </row>
        <row r="1574">
          <cell r="P1574">
            <v>999999999</v>
          </cell>
          <cell r="Q1574"/>
          <cell r="R1574"/>
          <cell r="S1574"/>
          <cell r="T1574"/>
        </row>
        <row r="1575">
          <cell r="P1575">
            <v>999999999</v>
          </cell>
          <cell r="Q1575"/>
          <cell r="R1575"/>
          <cell r="S1575"/>
          <cell r="T1575"/>
        </row>
        <row r="1576">
          <cell r="P1576">
            <v>999999999</v>
          </cell>
          <cell r="Q1576"/>
          <cell r="R1576"/>
          <cell r="S1576"/>
          <cell r="T1576"/>
        </row>
        <row r="1577">
          <cell r="P1577">
            <v>999999999</v>
          </cell>
          <cell r="Q1577"/>
          <cell r="R1577"/>
          <cell r="S1577"/>
          <cell r="T1577"/>
        </row>
        <row r="1578">
          <cell r="P1578">
            <v>999999999</v>
          </cell>
          <cell r="Q1578"/>
          <cell r="R1578"/>
          <cell r="S1578"/>
          <cell r="T1578"/>
        </row>
        <row r="1579">
          <cell r="P1579">
            <v>999999999</v>
          </cell>
          <cell r="Q1579"/>
          <cell r="R1579"/>
          <cell r="S1579"/>
          <cell r="T1579"/>
        </row>
        <row r="1580">
          <cell r="P1580">
            <v>999999999</v>
          </cell>
          <cell r="Q1580"/>
          <cell r="R1580"/>
          <cell r="S1580"/>
          <cell r="T1580"/>
        </row>
        <row r="1581">
          <cell r="P1581">
            <v>999999999</v>
          </cell>
          <cell r="Q1581"/>
          <cell r="R1581"/>
          <cell r="S1581"/>
          <cell r="T1581"/>
        </row>
        <row r="1582">
          <cell r="P1582">
            <v>999999999</v>
          </cell>
          <cell r="Q1582"/>
          <cell r="R1582"/>
          <cell r="S1582"/>
          <cell r="T1582"/>
        </row>
        <row r="1583">
          <cell r="P1583">
            <v>999999999</v>
          </cell>
          <cell r="Q1583"/>
          <cell r="R1583"/>
          <cell r="S1583"/>
          <cell r="T1583"/>
        </row>
        <row r="1584">
          <cell r="P1584">
            <v>999999999</v>
          </cell>
          <cell r="Q1584"/>
          <cell r="R1584"/>
          <cell r="S1584"/>
          <cell r="T1584"/>
        </row>
        <row r="1585">
          <cell r="P1585">
            <v>999999999</v>
          </cell>
          <cell r="Q1585"/>
          <cell r="R1585"/>
          <cell r="S1585"/>
          <cell r="T1585"/>
        </row>
        <row r="1586">
          <cell r="P1586">
            <v>999999999</v>
          </cell>
          <cell r="Q1586"/>
          <cell r="R1586"/>
          <cell r="S1586"/>
          <cell r="T1586"/>
        </row>
        <row r="1587">
          <cell r="P1587">
            <v>999999999</v>
          </cell>
          <cell r="Q1587"/>
          <cell r="R1587"/>
          <cell r="S1587"/>
          <cell r="T1587"/>
        </row>
        <row r="1588">
          <cell r="P1588">
            <v>999999999</v>
          </cell>
          <cell r="Q1588"/>
          <cell r="R1588"/>
          <cell r="S1588"/>
          <cell r="T1588"/>
        </row>
        <row r="1589">
          <cell r="P1589">
            <v>999999999</v>
          </cell>
          <cell r="Q1589"/>
          <cell r="R1589"/>
          <cell r="S1589"/>
          <cell r="T1589"/>
        </row>
        <row r="1590">
          <cell r="P1590">
            <v>999999999</v>
          </cell>
          <cell r="Q1590"/>
          <cell r="R1590"/>
          <cell r="S1590"/>
          <cell r="T1590"/>
        </row>
        <row r="1591">
          <cell r="P1591">
            <v>999999999</v>
          </cell>
          <cell r="Q1591"/>
          <cell r="R1591"/>
          <cell r="S1591"/>
          <cell r="T1591"/>
        </row>
        <row r="1592">
          <cell r="P1592">
            <v>999999999</v>
          </cell>
          <cell r="Q1592"/>
          <cell r="R1592"/>
          <cell r="S1592"/>
          <cell r="T1592"/>
        </row>
        <row r="1593">
          <cell r="P1593">
            <v>999999999</v>
          </cell>
          <cell r="Q1593"/>
          <cell r="R1593"/>
          <cell r="S1593"/>
          <cell r="T1593"/>
        </row>
        <row r="1594">
          <cell r="P1594">
            <v>999999999</v>
          </cell>
          <cell r="Q1594"/>
          <cell r="R1594"/>
          <cell r="S1594"/>
          <cell r="T1594"/>
        </row>
        <row r="1595">
          <cell r="P1595">
            <v>999999999</v>
          </cell>
          <cell r="Q1595"/>
          <cell r="R1595"/>
          <cell r="S1595"/>
          <cell r="T1595"/>
        </row>
        <row r="1596">
          <cell r="P1596">
            <v>999999999</v>
          </cell>
          <cell r="Q1596"/>
          <cell r="R1596"/>
          <cell r="S1596"/>
          <cell r="T1596"/>
        </row>
        <row r="1597">
          <cell r="P1597">
            <v>999999999</v>
          </cell>
          <cell r="Q1597"/>
          <cell r="R1597"/>
          <cell r="S1597"/>
          <cell r="T1597"/>
        </row>
        <row r="1598">
          <cell r="P1598">
            <v>999999999</v>
          </cell>
          <cell r="Q1598"/>
          <cell r="R1598"/>
          <cell r="S1598"/>
          <cell r="T1598"/>
        </row>
        <row r="1599">
          <cell r="P1599">
            <v>999999999</v>
          </cell>
          <cell r="Q1599"/>
          <cell r="R1599"/>
          <cell r="S1599"/>
          <cell r="T1599"/>
        </row>
        <row r="1600">
          <cell r="P1600">
            <v>999999999</v>
          </cell>
          <cell r="Q1600"/>
          <cell r="R1600"/>
          <cell r="S1600"/>
          <cell r="T1600"/>
        </row>
        <row r="1601">
          <cell r="P1601">
            <v>999999999</v>
          </cell>
          <cell r="Q1601"/>
          <cell r="R1601"/>
          <cell r="S1601"/>
          <cell r="T1601"/>
        </row>
        <row r="1602">
          <cell r="P1602">
            <v>999999999</v>
          </cell>
          <cell r="Q1602"/>
          <cell r="R1602"/>
          <cell r="S1602"/>
          <cell r="T1602"/>
        </row>
        <row r="1603">
          <cell r="P1603">
            <v>999999999</v>
          </cell>
          <cell r="Q1603"/>
          <cell r="R1603"/>
          <cell r="S1603"/>
          <cell r="T1603"/>
        </row>
        <row r="1604">
          <cell r="P1604">
            <v>999999999</v>
          </cell>
          <cell r="Q1604"/>
          <cell r="R1604"/>
          <cell r="S1604"/>
          <cell r="T1604"/>
        </row>
        <row r="1605">
          <cell r="P1605">
            <v>999999999</v>
          </cell>
          <cell r="Q1605"/>
          <cell r="R1605"/>
          <cell r="S1605"/>
          <cell r="T1605"/>
        </row>
        <row r="1606">
          <cell r="P1606">
            <v>999999999</v>
          </cell>
          <cell r="Q1606"/>
          <cell r="R1606"/>
          <cell r="S1606"/>
          <cell r="T1606"/>
        </row>
        <row r="1607">
          <cell r="P1607">
            <v>999999999</v>
          </cell>
          <cell r="Q1607"/>
          <cell r="R1607"/>
          <cell r="S1607"/>
          <cell r="T1607"/>
        </row>
        <row r="1608">
          <cell r="P1608">
            <v>999999999</v>
          </cell>
          <cell r="Q1608"/>
          <cell r="R1608"/>
          <cell r="S1608"/>
          <cell r="T1608"/>
        </row>
        <row r="1609">
          <cell r="P1609">
            <v>999999999</v>
          </cell>
          <cell r="Q1609"/>
          <cell r="R1609"/>
          <cell r="S1609"/>
          <cell r="T1609"/>
        </row>
        <row r="1610">
          <cell r="P1610">
            <v>999999999</v>
          </cell>
          <cell r="Q1610"/>
          <cell r="R1610"/>
          <cell r="S1610"/>
          <cell r="T1610"/>
        </row>
        <row r="1611">
          <cell r="P1611">
            <v>999999999</v>
          </cell>
          <cell r="Q1611"/>
          <cell r="R1611"/>
          <cell r="S1611"/>
          <cell r="T1611"/>
        </row>
        <row r="1612">
          <cell r="P1612">
            <v>999999999</v>
          </cell>
          <cell r="Q1612"/>
          <cell r="R1612"/>
          <cell r="S1612"/>
          <cell r="T1612"/>
        </row>
        <row r="1613">
          <cell r="P1613">
            <v>999999999</v>
          </cell>
          <cell r="Q1613"/>
          <cell r="R1613"/>
          <cell r="S1613"/>
          <cell r="T1613"/>
        </row>
        <row r="1614">
          <cell r="P1614">
            <v>999999999</v>
          </cell>
          <cell r="Q1614"/>
          <cell r="R1614"/>
          <cell r="S1614"/>
          <cell r="T1614"/>
        </row>
        <row r="1615">
          <cell r="P1615">
            <v>999999999</v>
          </cell>
          <cell r="Q1615"/>
          <cell r="R1615"/>
          <cell r="S1615"/>
          <cell r="T1615"/>
        </row>
        <row r="1616">
          <cell r="P1616">
            <v>999999999</v>
          </cell>
          <cell r="Q1616"/>
          <cell r="R1616"/>
          <cell r="S1616"/>
          <cell r="T1616"/>
        </row>
        <row r="1617">
          <cell r="P1617">
            <v>999999999</v>
          </cell>
          <cell r="Q1617"/>
          <cell r="R1617"/>
          <cell r="S1617"/>
          <cell r="T1617"/>
        </row>
        <row r="1618">
          <cell r="P1618">
            <v>999999999</v>
          </cell>
          <cell r="Q1618"/>
          <cell r="R1618"/>
          <cell r="S1618"/>
          <cell r="T1618"/>
        </row>
        <row r="1619">
          <cell r="P1619">
            <v>999999999</v>
          </cell>
          <cell r="Q1619"/>
          <cell r="R1619"/>
          <cell r="S1619"/>
          <cell r="T1619"/>
        </row>
        <row r="1620">
          <cell r="P1620">
            <v>999999999</v>
          </cell>
          <cell r="Q1620"/>
          <cell r="R1620"/>
          <cell r="S1620"/>
          <cell r="T1620"/>
        </row>
        <row r="1621">
          <cell r="P1621">
            <v>999999999</v>
          </cell>
          <cell r="Q1621"/>
          <cell r="R1621"/>
          <cell r="S1621"/>
          <cell r="T1621"/>
        </row>
        <row r="1622">
          <cell r="P1622">
            <v>999999999</v>
          </cell>
          <cell r="Q1622"/>
          <cell r="R1622"/>
          <cell r="S1622"/>
          <cell r="T1622"/>
        </row>
        <row r="1623">
          <cell r="P1623">
            <v>999999999</v>
          </cell>
          <cell r="Q1623"/>
          <cell r="R1623"/>
          <cell r="S1623"/>
          <cell r="T1623"/>
        </row>
        <row r="1624">
          <cell r="P1624">
            <v>999999999</v>
          </cell>
          <cell r="Q1624"/>
          <cell r="R1624"/>
          <cell r="S1624"/>
          <cell r="T1624"/>
        </row>
        <row r="1625">
          <cell r="P1625">
            <v>999999999</v>
          </cell>
          <cell r="Q1625"/>
          <cell r="R1625"/>
          <cell r="S1625"/>
          <cell r="T1625"/>
        </row>
        <row r="1626">
          <cell r="P1626">
            <v>999999999</v>
          </cell>
          <cell r="Q1626"/>
          <cell r="R1626"/>
          <cell r="S1626"/>
          <cell r="T1626"/>
        </row>
        <row r="1627">
          <cell r="P1627">
            <v>999999999</v>
          </cell>
          <cell r="Q1627"/>
          <cell r="R1627"/>
          <cell r="S1627"/>
          <cell r="T1627"/>
        </row>
        <row r="1628">
          <cell r="P1628">
            <v>999999999</v>
          </cell>
          <cell r="Q1628"/>
          <cell r="R1628"/>
          <cell r="S1628"/>
          <cell r="T1628"/>
        </row>
        <row r="1629">
          <cell r="P1629">
            <v>999999999</v>
          </cell>
          <cell r="Q1629"/>
          <cell r="R1629"/>
          <cell r="S1629"/>
          <cell r="T1629"/>
        </row>
        <row r="1630">
          <cell r="P1630">
            <v>999999999</v>
          </cell>
          <cell r="Q1630"/>
          <cell r="R1630"/>
          <cell r="S1630"/>
          <cell r="T1630"/>
        </row>
        <row r="1631">
          <cell r="P1631">
            <v>999999999</v>
          </cell>
          <cell r="Q1631"/>
          <cell r="R1631"/>
          <cell r="S1631"/>
          <cell r="T1631"/>
        </row>
        <row r="1632">
          <cell r="P1632">
            <v>999999999</v>
          </cell>
          <cell r="Q1632"/>
          <cell r="R1632"/>
          <cell r="S1632"/>
          <cell r="T1632"/>
        </row>
        <row r="1633">
          <cell r="P1633">
            <v>999999999</v>
          </cell>
          <cell r="Q1633"/>
          <cell r="R1633"/>
          <cell r="S1633"/>
          <cell r="T1633"/>
        </row>
        <row r="1634">
          <cell r="P1634">
            <v>999999999</v>
          </cell>
          <cell r="Q1634"/>
          <cell r="R1634"/>
          <cell r="S1634"/>
          <cell r="T1634"/>
        </row>
        <row r="1635">
          <cell r="P1635">
            <v>999999999</v>
          </cell>
          <cell r="Q1635"/>
          <cell r="R1635"/>
          <cell r="S1635"/>
          <cell r="T1635"/>
        </row>
        <row r="1636">
          <cell r="P1636">
            <v>999999999</v>
          </cell>
          <cell r="Q1636"/>
          <cell r="R1636"/>
          <cell r="S1636"/>
          <cell r="T1636"/>
        </row>
        <row r="1637">
          <cell r="P1637">
            <v>999999999</v>
          </cell>
          <cell r="Q1637"/>
          <cell r="R1637"/>
          <cell r="S1637"/>
          <cell r="T1637"/>
        </row>
        <row r="1638">
          <cell r="P1638">
            <v>999999999</v>
          </cell>
          <cell r="Q1638"/>
          <cell r="R1638"/>
          <cell r="S1638"/>
          <cell r="T1638"/>
        </row>
        <row r="1639">
          <cell r="P1639">
            <v>999999999</v>
          </cell>
          <cell r="Q1639"/>
          <cell r="R1639"/>
          <cell r="S1639"/>
          <cell r="T1639"/>
        </row>
        <row r="1640">
          <cell r="P1640">
            <v>999999999</v>
          </cell>
          <cell r="Q1640"/>
          <cell r="R1640"/>
          <cell r="S1640"/>
          <cell r="T1640"/>
        </row>
        <row r="1641">
          <cell r="P1641">
            <v>999999999</v>
          </cell>
          <cell r="Q1641"/>
          <cell r="R1641"/>
          <cell r="S1641"/>
          <cell r="T1641"/>
        </row>
        <row r="1642">
          <cell r="P1642">
            <v>999999999</v>
          </cell>
          <cell r="Q1642"/>
          <cell r="R1642"/>
          <cell r="S1642"/>
          <cell r="T1642"/>
        </row>
        <row r="1643">
          <cell r="P1643">
            <v>999999999</v>
          </cell>
          <cell r="Q1643"/>
          <cell r="R1643"/>
          <cell r="S1643"/>
          <cell r="T1643"/>
        </row>
        <row r="1644">
          <cell r="P1644">
            <v>999999999</v>
          </cell>
          <cell r="Q1644"/>
          <cell r="R1644"/>
          <cell r="S1644"/>
          <cell r="T1644"/>
        </row>
        <row r="1645">
          <cell r="P1645">
            <v>999999999</v>
          </cell>
          <cell r="Q1645"/>
          <cell r="R1645"/>
          <cell r="S1645"/>
          <cell r="T1645"/>
        </row>
        <row r="1646">
          <cell r="P1646">
            <v>999999999</v>
          </cell>
          <cell r="Q1646"/>
          <cell r="R1646"/>
          <cell r="S1646"/>
          <cell r="T1646"/>
        </row>
        <row r="1647">
          <cell r="P1647">
            <v>999999999</v>
          </cell>
          <cell r="Q1647"/>
          <cell r="R1647"/>
          <cell r="S1647"/>
          <cell r="T1647"/>
        </row>
        <row r="1648">
          <cell r="P1648">
            <v>999999999</v>
          </cell>
          <cell r="Q1648"/>
          <cell r="R1648"/>
          <cell r="S1648"/>
          <cell r="T1648"/>
        </row>
        <row r="1649">
          <cell r="P1649">
            <v>999999999</v>
          </cell>
          <cell r="Q1649"/>
          <cell r="R1649"/>
          <cell r="S1649"/>
          <cell r="T1649"/>
        </row>
        <row r="1650">
          <cell r="P1650">
            <v>999999999</v>
          </cell>
          <cell r="Q1650"/>
          <cell r="R1650"/>
          <cell r="S1650"/>
          <cell r="T1650"/>
        </row>
        <row r="1651">
          <cell r="P1651">
            <v>999999999</v>
          </cell>
          <cell r="Q1651"/>
          <cell r="R1651"/>
          <cell r="S1651"/>
          <cell r="T1651"/>
        </row>
        <row r="1652">
          <cell r="P1652">
            <v>999999999</v>
          </cell>
          <cell r="Q1652"/>
          <cell r="R1652"/>
          <cell r="S1652"/>
          <cell r="T1652"/>
        </row>
        <row r="1653">
          <cell r="P1653">
            <v>999999999</v>
          </cell>
          <cell r="Q1653"/>
          <cell r="R1653"/>
          <cell r="S1653"/>
          <cell r="T1653"/>
        </row>
        <row r="1654">
          <cell r="P1654">
            <v>999999999</v>
          </cell>
          <cell r="Q1654"/>
          <cell r="R1654"/>
          <cell r="S1654"/>
          <cell r="T1654"/>
        </row>
        <row r="1655">
          <cell r="P1655">
            <v>999999999</v>
          </cell>
          <cell r="Q1655"/>
          <cell r="R1655"/>
          <cell r="S1655"/>
          <cell r="T1655"/>
        </row>
        <row r="1656">
          <cell r="P1656">
            <v>999999999</v>
          </cell>
          <cell r="Q1656"/>
          <cell r="R1656"/>
          <cell r="S1656"/>
          <cell r="T1656"/>
        </row>
        <row r="1657">
          <cell r="P1657">
            <v>999999999</v>
          </cell>
          <cell r="Q1657"/>
          <cell r="R1657"/>
          <cell r="S1657"/>
          <cell r="T1657"/>
        </row>
        <row r="1658">
          <cell r="P1658">
            <v>999999999</v>
          </cell>
          <cell r="Q1658"/>
          <cell r="R1658"/>
          <cell r="S1658"/>
          <cell r="T1658"/>
        </row>
        <row r="1659">
          <cell r="P1659">
            <v>999999999</v>
          </cell>
          <cell r="Q1659"/>
          <cell r="R1659"/>
          <cell r="S1659"/>
          <cell r="T1659"/>
        </row>
        <row r="1660">
          <cell r="P1660">
            <v>999999999</v>
          </cell>
          <cell r="Q1660"/>
          <cell r="R1660"/>
          <cell r="S1660"/>
          <cell r="T1660"/>
        </row>
        <row r="1661">
          <cell r="P1661">
            <v>999999999</v>
          </cell>
          <cell r="Q1661"/>
          <cell r="R1661"/>
          <cell r="S1661"/>
          <cell r="T1661"/>
        </row>
        <row r="1662">
          <cell r="P1662">
            <v>999999999</v>
          </cell>
          <cell r="Q1662"/>
          <cell r="R1662"/>
          <cell r="S1662"/>
          <cell r="T1662"/>
        </row>
        <row r="1663">
          <cell r="P1663">
            <v>999999999</v>
          </cell>
          <cell r="Q1663"/>
          <cell r="R1663"/>
          <cell r="S1663"/>
          <cell r="T1663"/>
        </row>
        <row r="1664">
          <cell r="P1664">
            <v>999999999</v>
          </cell>
          <cell r="Q1664"/>
          <cell r="R1664"/>
          <cell r="S1664"/>
          <cell r="T1664"/>
        </row>
        <row r="1665">
          <cell r="P1665">
            <v>999999999</v>
          </cell>
          <cell r="Q1665"/>
          <cell r="R1665"/>
          <cell r="S1665"/>
          <cell r="T1665"/>
        </row>
        <row r="1666">
          <cell r="P1666">
            <v>999999999</v>
          </cell>
          <cell r="Q1666"/>
          <cell r="R1666"/>
          <cell r="S1666"/>
          <cell r="T1666"/>
        </row>
        <row r="1667">
          <cell r="P1667">
            <v>999999999</v>
          </cell>
          <cell r="Q1667"/>
          <cell r="R1667"/>
          <cell r="S1667"/>
          <cell r="T1667"/>
        </row>
        <row r="1668">
          <cell r="P1668">
            <v>999999999</v>
          </cell>
          <cell r="Q1668"/>
          <cell r="R1668"/>
          <cell r="S1668"/>
          <cell r="T1668"/>
        </row>
        <row r="1669">
          <cell r="P1669">
            <v>999999999</v>
          </cell>
          <cell r="Q1669"/>
          <cell r="R1669"/>
          <cell r="S1669"/>
          <cell r="T1669"/>
        </row>
        <row r="1670">
          <cell r="P1670">
            <v>999999999</v>
          </cell>
          <cell r="Q1670"/>
          <cell r="R1670"/>
          <cell r="S1670"/>
          <cell r="T1670"/>
        </row>
        <row r="1671">
          <cell r="P1671">
            <v>999999999</v>
          </cell>
          <cell r="Q1671"/>
          <cell r="R1671"/>
          <cell r="S1671"/>
          <cell r="T1671"/>
        </row>
        <row r="1672">
          <cell r="P1672">
            <v>999999999</v>
          </cell>
          <cell r="Q1672"/>
          <cell r="R1672"/>
          <cell r="S1672"/>
          <cell r="T1672"/>
        </row>
        <row r="1673">
          <cell r="P1673">
            <v>999999999</v>
          </cell>
          <cell r="Q1673"/>
          <cell r="R1673"/>
          <cell r="S1673"/>
          <cell r="T1673"/>
        </row>
        <row r="1674">
          <cell r="P1674">
            <v>999999999</v>
          </cell>
          <cell r="Q1674"/>
          <cell r="R1674"/>
          <cell r="S1674"/>
          <cell r="T1674"/>
        </row>
        <row r="1675">
          <cell r="P1675">
            <v>999999999</v>
          </cell>
          <cell r="Q1675"/>
          <cell r="R1675"/>
          <cell r="S1675"/>
          <cell r="T1675"/>
        </row>
        <row r="1676">
          <cell r="P1676">
            <v>999999999</v>
          </cell>
          <cell r="Q1676"/>
          <cell r="R1676"/>
          <cell r="S1676"/>
          <cell r="T1676"/>
        </row>
        <row r="1677">
          <cell r="P1677">
            <v>999999999</v>
          </cell>
          <cell r="Q1677"/>
          <cell r="R1677"/>
          <cell r="S1677"/>
          <cell r="T1677"/>
        </row>
        <row r="1678">
          <cell r="P1678">
            <v>999999999</v>
          </cell>
          <cell r="Q1678"/>
          <cell r="R1678"/>
          <cell r="S1678"/>
          <cell r="T1678"/>
        </row>
        <row r="1679">
          <cell r="P1679">
            <v>999999999</v>
          </cell>
          <cell r="Q1679"/>
          <cell r="R1679"/>
          <cell r="S1679"/>
          <cell r="T1679"/>
        </row>
        <row r="1680">
          <cell r="P1680">
            <v>999999999</v>
          </cell>
          <cell r="Q1680"/>
          <cell r="R1680"/>
          <cell r="S1680"/>
          <cell r="T1680"/>
        </row>
        <row r="1681">
          <cell r="P1681">
            <v>999999999</v>
          </cell>
          <cell r="Q1681"/>
          <cell r="R1681"/>
          <cell r="S1681"/>
          <cell r="T1681"/>
        </row>
        <row r="1682">
          <cell r="P1682">
            <v>999999999</v>
          </cell>
          <cell r="Q1682"/>
          <cell r="R1682"/>
          <cell r="S1682"/>
          <cell r="T1682"/>
        </row>
        <row r="1683">
          <cell r="P1683">
            <v>999999999</v>
          </cell>
          <cell r="Q1683"/>
          <cell r="R1683"/>
          <cell r="S1683"/>
          <cell r="T1683"/>
        </row>
        <row r="1684">
          <cell r="P1684">
            <v>999999999</v>
          </cell>
          <cell r="Q1684"/>
          <cell r="R1684"/>
          <cell r="S1684"/>
          <cell r="T1684"/>
        </row>
        <row r="1685">
          <cell r="P1685">
            <v>999999999</v>
          </cell>
          <cell r="Q1685"/>
          <cell r="R1685"/>
          <cell r="S1685"/>
          <cell r="T1685"/>
        </row>
        <row r="1686">
          <cell r="P1686">
            <v>999999999</v>
          </cell>
          <cell r="Q1686"/>
          <cell r="R1686"/>
          <cell r="S1686"/>
          <cell r="T1686"/>
        </row>
        <row r="1687">
          <cell r="P1687">
            <v>999999999</v>
          </cell>
          <cell r="Q1687"/>
          <cell r="R1687"/>
          <cell r="S1687"/>
          <cell r="T1687"/>
        </row>
        <row r="1688">
          <cell r="P1688">
            <v>999999999</v>
          </cell>
          <cell r="Q1688"/>
          <cell r="R1688"/>
          <cell r="S1688"/>
          <cell r="T1688"/>
        </row>
        <row r="1689">
          <cell r="P1689">
            <v>999999999</v>
          </cell>
          <cell r="Q1689"/>
          <cell r="R1689"/>
          <cell r="S1689"/>
          <cell r="T1689"/>
        </row>
        <row r="1690">
          <cell r="P1690">
            <v>999999999</v>
          </cell>
          <cell r="Q1690"/>
          <cell r="R1690"/>
          <cell r="S1690"/>
          <cell r="T1690"/>
        </row>
        <row r="1691">
          <cell r="P1691">
            <v>999999999</v>
          </cell>
          <cell r="Q1691"/>
          <cell r="R1691"/>
          <cell r="S1691"/>
          <cell r="T1691"/>
        </row>
        <row r="1692">
          <cell r="P1692">
            <v>999999999</v>
          </cell>
          <cell r="Q1692"/>
          <cell r="R1692"/>
          <cell r="S1692"/>
          <cell r="T1692"/>
        </row>
        <row r="1693">
          <cell r="P1693">
            <v>999999999</v>
          </cell>
          <cell r="Q1693"/>
          <cell r="R1693"/>
          <cell r="S1693"/>
          <cell r="T1693"/>
        </row>
        <row r="1694">
          <cell r="P1694">
            <v>999999999</v>
          </cell>
          <cell r="Q1694"/>
          <cell r="R1694"/>
          <cell r="S1694"/>
          <cell r="T1694"/>
        </row>
        <row r="1695">
          <cell r="P1695">
            <v>999999999</v>
          </cell>
          <cell r="Q1695"/>
          <cell r="R1695"/>
          <cell r="S1695"/>
          <cell r="T1695"/>
        </row>
        <row r="1696">
          <cell r="P1696">
            <v>999999999</v>
          </cell>
          <cell r="Q1696"/>
          <cell r="R1696"/>
          <cell r="S1696"/>
          <cell r="T1696"/>
        </row>
        <row r="1697">
          <cell r="P1697">
            <v>999999999</v>
          </cell>
          <cell r="Q1697"/>
          <cell r="R1697"/>
          <cell r="S1697"/>
          <cell r="T1697"/>
        </row>
        <row r="1698">
          <cell r="P1698">
            <v>999999999</v>
          </cell>
          <cell r="Q1698"/>
          <cell r="R1698"/>
          <cell r="S1698"/>
          <cell r="T1698"/>
        </row>
        <row r="1699">
          <cell r="P1699">
            <v>999999999</v>
          </cell>
          <cell r="Q1699"/>
          <cell r="R1699"/>
          <cell r="S1699"/>
          <cell r="T1699"/>
        </row>
        <row r="1700">
          <cell r="P1700">
            <v>999999999</v>
          </cell>
          <cell r="Q1700"/>
          <cell r="R1700"/>
          <cell r="S1700"/>
          <cell r="T1700"/>
        </row>
        <row r="1701">
          <cell r="P1701">
            <v>999999999</v>
          </cell>
          <cell r="Q1701"/>
          <cell r="R1701"/>
          <cell r="S1701"/>
          <cell r="T1701"/>
        </row>
        <row r="1702">
          <cell r="P1702">
            <v>999999999</v>
          </cell>
          <cell r="Q1702"/>
          <cell r="R1702"/>
          <cell r="S1702"/>
          <cell r="T1702"/>
        </row>
        <row r="1703">
          <cell r="P1703">
            <v>999999999</v>
          </cell>
          <cell r="Q1703"/>
          <cell r="R1703"/>
          <cell r="S1703"/>
          <cell r="T1703"/>
        </row>
        <row r="1704">
          <cell r="P1704">
            <v>999999999</v>
          </cell>
          <cell r="Q1704"/>
          <cell r="R1704"/>
          <cell r="S1704"/>
          <cell r="T1704"/>
        </row>
        <row r="1705">
          <cell r="P1705">
            <v>999999999</v>
          </cell>
          <cell r="Q1705"/>
          <cell r="R1705"/>
          <cell r="S1705"/>
          <cell r="T1705"/>
        </row>
        <row r="1706">
          <cell r="P1706">
            <v>999999999</v>
          </cell>
          <cell r="Q1706"/>
          <cell r="R1706"/>
          <cell r="S1706"/>
          <cell r="T1706"/>
        </row>
        <row r="1707">
          <cell r="P1707">
            <v>999999999</v>
          </cell>
          <cell r="Q1707"/>
          <cell r="R1707"/>
          <cell r="S1707"/>
          <cell r="T1707"/>
        </row>
        <row r="1708">
          <cell r="P1708">
            <v>999999999</v>
          </cell>
          <cell r="Q1708"/>
          <cell r="R1708"/>
          <cell r="S1708"/>
          <cell r="T1708"/>
        </row>
        <row r="1709">
          <cell r="P1709">
            <v>999999999</v>
          </cell>
          <cell r="Q1709"/>
          <cell r="R1709"/>
          <cell r="S1709"/>
          <cell r="T1709"/>
        </row>
        <row r="1710">
          <cell r="P1710">
            <v>999999999</v>
          </cell>
          <cell r="Q1710"/>
          <cell r="R1710"/>
          <cell r="S1710"/>
          <cell r="T1710"/>
        </row>
        <row r="1711">
          <cell r="P1711">
            <v>999999999</v>
          </cell>
          <cell r="Q1711"/>
          <cell r="R1711"/>
          <cell r="S1711"/>
          <cell r="T1711"/>
        </row>
        <row r="1712">
          <cell r="P1712">
            <v>999999999</v>
          </cell>
          <cell r="Q1712"/>
          <cell r="R1712"/>
          <cell r="S1712"/>
          <cell r="T1712"/>
        </row>
        <row r="1713">
          <cell r="P1713">
            <v>999999999</v>
          </cell>
          <cell r="Q1713"/>
          <cell r="R1713"/>
          <cell r="S1713"/>
          <cell r="T1713"/>
        </row>
        <row r="1714">
          <cell r="P1714">
            <v>999999999</v>
          </cell>
          <cell r="Q1714"/>
          <cell r="R1714"/>
          <cell r="S1714"/>
          <cell r="T1714"/>
        </row>
        <row r="1715">
          <cell r="P1715">
            <v>999999999</v>
          </cell>
          <cell r="Q1715"/>
          <cell r="R1715"/>
          <cell r="S1715"/>
          <cell r="T1715"/>
        </row>
        <row r="1716">
          <cell r="P1716">
            <v>999999999</v>
          </cell>
          <cell r="Q1716"/>
          <cell r="R1716"/>
          <cell r="S1716"/>
          <cell r="T1716"/>
        </row>
        <row r="1717">
          <cell r="P1717">
            <v>999999999</v>
          </cell>
          <cell r="Q1717"/>
          <cell r="R1717"/>
          <cell r="S1717"/>
          <cell r="T1717"/>
        </row>
        <row r="1718">
          <cell r="P1718">
            <v>999999999</v>
          </cell>
          <cell r="Q1718"/>
          <cell r="R1718"/>
          <cell r="S1718"/>
          <cell r="T1718"/>
        </row>
        <row r="1719">
          <cell r="P1719">
            <v>999999999</v>
          </cell>
          <cell r="Q1719"/>
          <cell r="R1719"/>
          <cell r="S1719"/>
          <cell r="T1719"/>
        </row>
        <row r="1720">
          <cell r="P1720">
            <v>999999999</v>
          </cell>
          <cell r="Q1720"/>
          <cell r="R1720"/>
          <cell r="S1720"/>
          <cell r="T1720"/>
        </row>
        <row r="1721">
          <cell r="P1721">
            <v>999999999</v>
          </cell>
          <cell r="Q1721"/>
          <cell r="R1721"/>
          <cell r="S1721"/>
          <cell r="T1721"/>
        </row>
        <row r="1722">
          <cell r="P1722">
            <v>999999999</v>
          </cell>
          <cell r="Q1722"/>
          <cell r="R1722"/>
          <cell r="S1722"/>
          <cell r="T1722"/>
        </row>
        <row r="1723">
          <cell r="P1723">
            <v>999999999</v>
          </cell>
          <cell r="Q1723"/>
          <cell r="R1723"/>
          <cell r="S1723"/>
          <cell r="T1723"/>
        </row>
        <row r="1724">
          <cell r="P1724">
            <v>999999999</v>
          </cell>
          <cell r="Q1724"/>
          <cell r="R1724"/>
          <cell r="S1724"/>
          <cell r="T1724"/>
        </row>
        <row r="1725">
          <cell r="P1725">
            <v>999999999</v>
          </cell>
          <cell r="Q1725"/>
          <cell r="R1725"/>
          <cell r="S1725"/>
          <cell r="T1725"/>
        </row>
        <row r="1726">
          <cell r="P1726">
            <v>999999999</v>
          </cell>
          <cell r="Q1726"/>
          <cell r="R1726"/>
          <cell r="S1726"/>
          <cell r="T1726"/>
        </row>
        <row r="1727">
          <cell r="P1727">
            <v>999999999</v>
          </cell>
          <cell r="Q1727"/>
          <cell r="R1727"/>
          <cell r="S1727"/>
          <cell r="T1727"/>
        </row>
        <row r="1728">
          <cell r="P1728">
            <v>999999999</v>
          </cell>
          <cell r="Q1728"/>
          <cell r="R1728"/>
          <cell r="S1728"/>
          <cell r="T1728"/>
        </row>
        <row r="1729">
          <cell r="P1729">
            <v>999999999</v>
          </cell>
          <cell r="Q1729"/>
          <cell r="R1729"/>
          <cell r="S1729"/>
          <cell r="T1729"/>
        </row>
        <row r="1730">
          <cell r="P1730">
            <v>999999999</v>
          </cell>
          <cell r="Q1730"/>
          <cell r="R1730"/>
          <cell r="S1730"/>
          <cell r="T1730"/>
        </row>
        <row r="1731">
          <cell r="P1731">
            <v>999999999</v>
          </cell>
          <cell r="Q1731"/>
          <cell r="R1731"/>
          <cell r="S1731"/>
          <cell r="T1731"/>
        </row>
        <row r="1732">
          <cell r="P1732">
            <v>999999999</v>
          </cell>
          <cell r="Q1732"/>
          <cell r="R1732"/>
          <cell r="S1732"/>
          <cell r="T1732"/>
        </row>
        <row r="1733">
          <cell r="P1733">
            <v>999999999</v>
          </cell>
          <cell r="Q1733"/>
          <cell r="R1733"/>
          <cell r="S1733"/>
          <cell r="T1733"/>
        </row>
        <row r="1734">
          <cell r="P1734">
            <v>999999999</v>
          </cell>
          <cell r="Q1734"/>
          <cell r="R1734"/>
          <cell r="S1734"/>
          <cell r="T1734"/>
        </row>
        <row r="1735">
          <cell r="P1735">
            <v>999999999</v>
          </cell>
          <cell r="Q1735"/>
          <cell r="R1735"/>
          <cell r="S1735"/>
          <cell r="T1735"/>
        </row>
        <row r="1736">
          <cell r="P1736">
            <v>999999999</v>
          </cell>
          <cell r="Q1736"/>
          <cell r="R1736"/>
          <cell r="S1736"/>
          <cell r="T1736"/>
        </row>
        <row r="1737">
          <cell r="P1737">
            <v>999999999</v>
          </cell>
          <cell r="Q1737"/>
          <cell r="R1737"/>
          <cell r="S1737"/>
          <cell r="T1737"/>
        </row>
        <row r="1738">
          <cell r="P1738">
            <v>999999999</v>
          </cell>
          <cell r="Q1738"/>
          <cell r="R1738"/>
          <cell r="S1738"/>
          <cell r="T1738"/>
        </row>
        <row r="1739">
          <cell r="P1739">
            <v>999999999</v>
          </cell>
          <cell r="Q1739"/>
          <cell r="R1739"/>
          <cell r="S1739"/>
          <cell r="T1739"/>
        </row>
        <row r="1740">
          <cell r="P1740">
            <v>999999999</v>
          </cell>
          <cell r="Q1740"/>
          <cell r="R1740"/>
          <cell r="S1740"/>
          <cell r="T1740"/>
        </row>
        <row r="1741">
          <cell r="P1741">
            <v>999999999</v>
          </cell>
          <cell r="Q1741"/>
          <cell r="R1741"/>
          <cell r="S1741"/>
          <cell r="T1741"/>
        </row>
        <row r="1742">
          <cell r="P1742">
            <v>999999999</v>
          </cell>
          <cell r="Q1742"/>
          <cell r="R1742"/>
          <cell r="S1742"/>
          <cell r="T1742"/>
        </row>
        <row r="1743">
          <cell r="P1743">
            <v>999999999</v>
          </cell>
          <cell r="Q1743"/>
          <cell r="R1743"/>
          <cell r="S1743"/>
          <cell r="T1743"/>
        </row>
        <row r="1744">
          <cell r="P1744">
            <v>999999999</v>
          </cell>
          <cell r="Q1744"/>
          <cell r="R1744"/>
          <cell r="S1744"/>
          <cell r="T1744"/>
        </row>
        <row r="1745">
          <cell r="P1745">
            <v>999999999</v>
          </cell>
          <cell r="Q1745"/>
          <cell r="R1745"/>
          <cell r="S1745"/>
          <cell r="T1745"/>
        </row>
        <row r="1746">
          <cell r="P1746">
            <v>999999999</v>
          </cell>
          <cell r="Q1746"/>
          <cell r="R1746"/>
          <cell r="S1746"/>
          <cell r="T1746"/>
        </row>
        <row r="1747">
          <cell r="P1747">
            <v>999999999</v>
          </cell>
          <cell r="Q1747"/>
          <cell r="R1747"/>
          <cell r="S1747"/>
          <cell r="T1747"/>
        </row>
        <row r="1748">
          <cell r="P1748">
            <v>999999999</v>
          </cell>
          <cell r="Q1748"/>
          <cell r="R1748"/>
          <cell r="S1748"/>
          <cell r="T1748"/>
        </row>
        <row r="1749">
          <cell r="P1749">
            <v>999999999</v>
          </cell>
          <cell r="Q1749"/>
          <cell r="R1749"/>
          <cell r="S1749"/>
          <cell r="T1749"/>
        </row>
        <row r="1750">
          <cell r="P1750">
            <v>999999999</v>
          </cell>
          <cell r="Q1750"/>
          <cell r="R1750"/>
          <cell r="S1750"/>
          <cell r="T1750"/>
        </row>
        <row r="1751">
          <cell r="P1751">
            <v>999999999</v>
          </cell>
          <cell r="Q1751"/>
          <cell r="R1751"/>
          <cell r="S1751"/>
          <cell r="T1751"/>
        </row>
        <row r="1752">
          <cell r="P1752">
            <v>999999999</v>
          </cell>
          <cell r="Q1752"/>
          <cell r="R1752"/>
          <cell r="S1752"/>
          <cell r="T1752"/>
        </row>
        <row r="1753">
          <cell r="P1753">
            <v>999999999</v>
          </cell>
          <cell r="Q1753"/>
          <cell r="R1753"/>
          <cell r="S1753"/>
          <cell r="T1753"/>
        </row>
        <row r="1754">
          <cell r="P1754">
            <v>999999999</v>
          </cell>
          <cell r="Q1754"/>
          <cell r="R1754"/>
          <cell r="S1754"/>
          <cell r="T1754"/>
        </row>
        <row r="1755">
          <cell r="P1755">
            <v>999999999</v>
          </cell>
          <cell r="Q1755"/>
          <cell r="R1755"/>
          <cell r="S1755"/>
          <cell r="T1755"/>
        </row>
        <row r="1756">
          <cell r="P1756">
            <v>999999999</v>
          </cell>
          <cell r="Q1756"/>
          <cell r="R1756"/>
          <cell r="S1756"/>
          <cell r="T1756"/>
        </row>
        <row r="1757">
          <cell r="P1757">
            <v>999999999</v>
          </cell>
          <cell r="Q1757"/>
          <cell r="R1757"/>
          <cell r="S1757"/>
          <cell r="T1757"/>
        </row>
        <row r="1758">
          <cell r="P1758">
            <v>999999999</v>
          </cell>
          <cell r="Q1758"/>
          <cell r="R1758"/>
          <cell r="S1758"/>
          <cell r="T1758"/>
        </row>
        <row r="1759">
          <cell r="P1759">
            <v>999999999</v>
          </cell>
          <cell r="Q1759"/>
          <cell r="R1759"/>
          <cell r="S1759"/>
          <cell r="T1759"/>
        </row>
        <row r="1760">
          <cell r="P1760">
            <v>999999999</v>
          </cell>
          <cell r="Q1760"/>
          <cell r="R1760"/>
          <cell r="S1760"/>
          <cell r="T1760"/>
        </row>
        <row r="1761">
          <cell r="P1761">
            <v>999999999</v>
          </cell>
          <cell r="Q1761"/>
          <cell r="R1761"/>
          <cell r="S1761"/>
          <cell r="T1761"/>
        </row>
        <row r="1762">
          <cell r="P1762">
            <v>999999999</v>
          </cell>
          <cell r="Q1762"/>
          <cell r="R1762"/>
          <cell r="S1762"/>
          <cell r="T1762"/>
        </row>
        <row r="1763">
          <cell r="P1763">
            <v>999999999</v>
          </cell>
          <cell r="Q1763"/>
          <cell r="R1763"/>
          <cell r="S1763"/>
          <cell r="T1763"/>
        </row>
        <row r="1764">
          <cell r="P1764">
            <v>999999999</v>
          </cell>
          <cell r="Q1764"/>
          <cell r="R1764"/>
          <cell r="S1764"/>
          <cell r="T1764"/>
        </row>
        <row r="1765">
          <cell r="P1765">
            <v>999999999</v>
          </cell>
          <cell r="Q1765"/>
          <cell r="R1765"/>
          <cell r="S1765"/>
          <cell r="T1765"/>
        </row>
        <row r="1766">
          <cell r="P1766">
            <v>999999999</v>
          </cell>
          <cell r="Q1766"/>
          <cell r="R1766"/>
          <cell r="S1766"/>
          <cell r="T1766"/>
        </row>
        <row r="1767">
          <cell r="P1767">
            <v>999999999</v>
          </cell>
          <cell r="Q1767"/>
          <cell r="R1767"/>
          <cell r="S1767"/>
          <cell r="T1767"/>
        </row>
        <row r="1768">
          <cell r="P1768">
            <v>999999999</v>
          </cell>
          <cell r="Q1768"/>
          <cell r="R1768"/>
          <cell r="S1768"/>
          <cell r="T1768"/>
        </row>
        <row r="1769">
          <cell r="P1769">
            <v>999999999</v>
          </cell>
          <cell r="Q1769"/>
          <cell r="R1769"/>
          <cell r="S1769"/>
          <cell r="T1769"/>
        </row>
        <row r="1770">
          <cell r="P1770">
            <v>999999999</v>
          </cell>
          <cell r="Q1770"/>
          <cell r="R1770"/>
          <cell r="S1770"/>
          <cell r="T1770"/>
        </row>
        <row r="1771">
          <cell r="P1771">
            <v>999999999</v>
          </cell>
          <cell r="Q1771"/>
          <cell r="R1771"/>
          <cell r="S1771"/>
          <cell r="T1771"/>
        </row>
        <row r="1772">
          <cell r="P1772">
            <v>999999999</v>
          </cell>
          <cell r="Q1772"/>
          <cell r="R1772"/>
          <cell r="S1772"/>
          <cell r="T1772"/>
        </row>
        <row r="1773">
          <cell r="P1773">
            <v>999999999</v>
          </cell>
          <cell r="Q1773"/>
          <cell r="R1773"/>
          <cell r="S1773"/>
          <cell r="T1773"/>
        </row>
        <row r="1774">
          <cell r="P1774">
            <v>999999999</v>
          </cell>
          <cell r="Q1774"/>
          <cell r="R1774"/>
          <cell r="S1774"/>
          <cell r="T1774"/>
        </row>
        <row r="1775">
          <cell r="P1775">
            <v>999999999</v>
          </cell>
          <cell r="Q1775"/>
          <cell r="R1775"/>
          <cell r="S1775"/>
          <cell r="T1775"/>
        </row>
        <row r="1776">
          <cell r="P1776">
            <v>999999999</v>
          </cell>
          <cell r="Q1776"/>
          <cell r="R1776"/>
          <cell r="S1776"/>
          <cell r="T1776"/>
        </row>
        <row r="1777">
          <cell r="P1777">
            <v>999999999</v>
          </cell>
          <cell r="Q1777"/>
          <cell r="R1777"/>
          <cell r="S1777"/>
          <cell r="T1777"/>
        </row>
        <row r="1778">
          <cell r="P1778">
            <v>999999999</v>
          </cell>
          <cell r="Q1778"/>
          <cell r="R1778"/>
          <cell r="S1778"/>
          <cell r="T1778"/>
        </row>
        <row r="1779">
          <cell r="P1779">
            <v>999999999</v>
          </cell>
          <cell r="Q1779"/>
          <cell r="R1779"/>
          <cell r="S1779"/>
          <cell r="T1779"/>
        </row>
        <row r="1780">
          <cell r="P1780">
            <v>999999999</v>
          </cell>
          <cell r="Q1780"/>
          <cell r="R1780"/>
          <cell r="S1780"/>
          <cell r="T1780"/>
        </row>
        <row r="1781">
          <cell r="P1781">
            <v>999999999</v>
          </cell>
          <cell r="Q1781"/>
          <cell r="R1781"/>
          <cell r="S1781"/>
          <cell r="T1781"/>
        </row>
        <row r="1782">
          <cell r="P1782">
            <v>999999999</v>
          </cell>
          <cell r="Q1782"/>
          <cell r="R1782"/>
          <cell r="S1782"/>
          <cell r="T1782"/>
        </row>
        <row r="1783">
          <cell r="P1783">
            <v>999999999</v>
          </cell>
          <cell r="Q1783"/>
          <cell r="R1783"/>
          <cell r="S1783"/>
          <cell r="T1783"/>
        </row>
        <row r="1784">
          <cell r="P1784">
            <v>999999999</v>
          </cell>
          <cell r="Q1784"/>
          <cell r="R1784"/>
          <cell r="S1784"/>
          <cell r="T1784"/>
        </row>
        <row r="1785">
          <cell r="P1785">
            <v>999999999</v>
          </cell>
          <cell r="Q1785"/>
          <cell r="R1785"/>
          <cell r="S1785"/>
          <cell r="T1785"/>
        </row>
        <row r="1786">
          <cell r="P1786">
            <v>999999999</v>
          </cell>
          <cell r="Q1786"/>
          <cell r="R1786"/>
          <cell r="S1786"/>
          <cell r="T1786"/>
        </row>
        <row r="1787">
          <cell r="P1787">
            <v>999999999</v>
          </cell>
          <cell r="Q1787"/>
          <cell r="R1787"/>
          <cell r="S1787"/>
          <cell r="T1787"/>
        </row>
        <row r="1788">
          <cell r="P1788">
            <v>999999999</v>
          </cell>
          <cell r="Q1788"/>
          <cell r="R1788"/>
          <cell r="S1788"/>
          <cell r="T1788"/>
        </row>
        <row r="1789">
          <cell r="P1789">
            <v>999999999</v>
          </cell>
          <cell r="Q1789"/>
          <cell r="R1789"/>
          <cell r="S1789"/>
          <cell r="T1789"/>
        </row>
        <row r="1790">
          <cell r="P1790">
            <v>999999999</v>
          </cell>
          <cell r="Q1790"/>
          <cell r="R1790"/>
          <cell r="S1790"/>
          <cell r="T1790"/>
        </row>
        <row r="1791">
          <cell r="P1791">
            <v>999999999</v>
          </cell>
          <cell r="Q1791"/>
          <cell r="R1791"/>
          <cell r="S1791"/>
          <cell r="T1791"/>
        </row>
        <row r="1792">
          <cell r="P1792">
            <v>999999999</v>
          </cell>
          <cell r="Q1792"/>
          <cell r="R1792"/>
          <cell r="S1792"/>
          <cell r="T1792"/>
        </row>
        <row r="1793">
          <cell r="P1793">
            <v>999999999</v>
          </cell>
          <cell r="Q1793"/>
          <cell r="R1793"/>
          <cell r="S1793"/>
          <cell r="T1793"/>
        </row>
        <row r="1794">
          <cell r="P1794">
            <v>999999999</v>
          </cell>
          <cell r="Q1794"/>
          <cell r="R1794"/>
          <cell r="S1794"/>
          <cell r="T1794"/>
        </row>
        <row r="1795">
          <cell r="P1795">
            <v>999999999</v>
          </cell>
          <cell r="Q1795"/>
          <cell r="R1795"/>
          <cell r="S1795"/>
          <cell r="T1795"/>
        </row>
        <row r="1796">
          <cell r="P1796">
            <v>999999999</v>
          </cell>
          <cell r="Q1796"/>
          <cell r="R1796"/>
          <cell r="S1796"/>
          <cell r="T1796"/>
        </row>
        <row r="1797">
          <cell r="P1797">
            <v>999999999</v>
          </cell>
          <cell r="Q1797"/>
          <cell r="R1797"/>
          <cell r="S1797"/>
          <cell r="T1797"/>
        </row>
        <row r="1798">
          <cell r="P1798">
            <v>999999999</v>
          </cell>
          <cell r="Q1798"/>
          <cell r="R1798"/>
          <cell r="S1798"/>
          <cell r="T1798"/>
        </row>
        <row r="1799">
          <cell r="P1799">
            <v>999999999</v>
          </cell>
          <cell r="Q1799"/>
          <cell r="R1799"/>
          <cell r="S1799"/>
          <cell r="T1799"/>
        </row>
        <row r="1800">
          <cell r="P1800">
            <v>999999999</v>
          </cell>
          <cell r="Q1800"/>
          <cell r="R1800"/>
          <cell r="S1800"/>
          <cell r="T1800"/>
        </row>
        <row r="1801">
          <cell r="P1801">
            <v>999999999</v>
          </cell>
          <cell r="Q1801"/>
          <cell r="R1801"/>
          <cell r="S1801"/>
          <cell r="T1801"/>
        </row>
        <row r="1802">
          <cell r="P1802">
            <v>999999999</v>
          </cell>
          <cell r="Q1802"/>
          <cell r="R1802"/>
          <cell r="S1802"/>
          <cell r="T1802"/>
        </row>
        <row r="1803">
          <cell r="P1803">
            <v>999999999</v>
          </cell>
          <cell r="Q1803"/>
          <cell r="R1803"/>
          <cell r="S1803"/>
          <cell r="T1803"/>
        </row>
        <row r="1804">
          <cell r="P1804">
            <v>999999999</v>
          </cell>
          <cell r="Q1804"/>
          <cell r="R1804"/>
          <cell r="S1804"/>
          <cell r="T1804"/>
        </row>
        <row r="1805">
          <cell r="P1805">
            <v>999999999</v>
          </cell>
          <cell r="Q1805"/>
          <cell r="R1805"/>
          <cell r="S1805"/>
          <cell r="T1805"/>
        </row>
        <row r="1806">
          <cell r="P1806">
            <v>999999999</v>
          </cell>
          <cell r="Q1806"/>
          <cell r="R1806"/>
          <cell r="S1806"/>
          <cell r="T1806"/>
        </row>
        <row r="1807">
          <cell r="P1807">
            <v>999999999</v>
          </cell>
          <cell r="Q1807"/>
          <cell r="R1807"/>
          <cell r="S1807"/>
          <cell r="T1807"/>
        </row>
        <row r="1808">
          <cell r="P1808">
            <v>999999999</v>
          </cell>
          <cell r="Q1808"/>
          <cell r="R1808"/>
          <cell r="S1808"/>
          <cell r="T1808"/>
        </row>
        <row r="1809">
          <cell r="P1809">
            <v>999999999</v>
          </cell>
          <cell r="Q1809"/>
          <cell r="R1809"/>
          <cell r="S1809"/>
          <cell r="T1809"/>
        </row>
        <row r="1810">
          <cell r="P1810">
            <v>999999999</v>
          </cell>
          <cell r="Q1810"/>
          <cell r="R1810"/>
          <cell r="S1810"/>
          <cell r="T1810"/>
        </row>
        <row r="1811">
          <cell r="P1811">
            <v>999999999</v>
          </cell>
          <cell r="Q1811"/>
          <cell r="R1811"/>
          <cell r="S1811"/>
          <cell r="T1811"/>
        </row>
        <row r="1812">
          <cell r="P1812">
            <v>999999999</v>
          </cell>
          <cell r="Q1812"/>
          <cell r="R1812"/>
          <cell r="S1812"/>
          <cell r="T1812"/>
        </row>
        <row r="1813">
          <cell r="P1813">
            <v>999999999</v>
          </cell>
          <cell r="Q1813"/>
          <cell r="R1813"/>
          <cell r="S1813"/>
          <cell r="T1813"/>
        </row>
        <row r="1814">
          <cell r="P1814">
            <v>999999999</v>
          </cell>
          <cell r="Q1814"/>
          <cell r="R1814"/>
          <cell r="S1814"/>
          <cell r="T1814"/>
        </row>
        <row r="1815">
          <cell r="P1815">
            <v>999999999</v>
          </cell>
          <cell r="Q1815"/>
          <cell r="R1815"/>
          <cell r="S1815"/>
          <cell r="T1815"/>
        </row>
        <row r="1816">
          <cell r="P1816">
            <v>999999999</v>
          </cell>
          <cell r="Q1816"/>
          <cell r="R1816"/>
          <cell r="S1816"/>
          <cell r="T1816"/>
        </row>
        <row r="1817">
          <cell r="P1817">
            <v>999999999</v>
          </cell>
          <cell r="Q1817"/>
          <cell r="R1817"/>
          <cell r="S1817"/>
          <cell r="T1817"/>
        </row>
        <row r="1818">
          <cell r="P1818">
            <v>999999999</v>
          </cell>
          <cell r="Q1818"/>
          <cell r="R1818"/>
          <cell r="S1818"/>
          <cell r="T1818"/>
        </row>
        <row r="1819">
          <cell r="P1819">
            <v>999999999</v>
          </cell>
          <cell r="Q1819"/>
          <cell r="R1819"/>
          <cell r="S1819"/>
          <cell r="T1819"/>
        </row>
        <row r="1820">
          <cell r="P1820">
            <v>999999999</v>
          </cell>
          <cell r="Q1820"/>
          <cell r="R1820"/>
          <cell r="S1820"/>
          <cell r="T1820"/>
        </row>
        <row r="1821">
          <cell r="P1821">
            <v>999999999</v>
          </cell>
          <cell r="Q1821"/>
          <cell r="R1821"/>
          <cell r="S1821"/>
          <cell r="T1821"/>
        </row>
        <row r="1822">
          <cell r="P1822">
            <v>999999999</v>
          </cell>
          <cell r="Q1822"/>
          <cell r="R1822"/>
          <cell r="S1822"/>
          <cell r="T1822"/>
        </row>
        <row r="1823">
          <cell r="P1823">
            <v>999999999</v>
          </cell>
          <cell r="Q1823"/>
          <cell r="R1823"/>
          <cell r="S1823"/>
          <cell r="T1823"/>
        </row>
        <row r="1824">
          <cell r="P1824">
            <v>999999999</v>
          </cell>
          <cell r="Q1824"/>
          <cell r="R1824"/>
          <cell r="S1824"/>
          <cell r="T1824"/>
        </row>
        <row r="1825">
          <cell r="P1825">
            <v>999999999</v>
          </cell>
          <cell r="Q1825"/>
          <cell r="R1825"/>
          <cell r="S1825"/>
          <cell r="T1825"/>
        </row>
        <row r="1826">
          <cell r="P1826">
            <v>999999999</v>
          </cell>
          <cell r="Q1826"/>
          <cell r="R1826"/>
          <cell r="S1826"/>
          <cell r="T1826"/>
        </row>
        <row r="1827">
          <cell r="P1827">
            <v>999999999</v>
          </cell>
          <cell r="Q1827"/>
          <cell r="R1827"/>
          <cell r="S1827"/>
          <cell r="T1827"/>
        </row>
        <row r="1828">
          <cell r="P1828">
            <v>999999999</v>
          </cell>
          <cell r="Q1828"/>
          <cell r="R1828"/>
          <cell r="S1828"/>
          <cell r="T1828"/>
        </row>
        <row r="1829">
          <cell r="P1829">
            <v>999999999</v>
          </cell>
          <cell r="Q1829"/>
          <cell r="R1829"/>
          <cell r="S1829"/>
          <cell r="T1829"/>
        </row>
        <row r="1830">
          <cell r="P1830">
            <v>999999999</v>
          </cell>
          <cell r="Q1830"/>
          <cell r="R1830"/>
          <cell r="S1830"/>
          <cell r="T1830"/>
        </row>
        <row r="1831">
          <cell r="P1831">
            <v>999999999</v>
          </cell>
          <cell r="Q1831"/>
          <cell r="R1831"/>
          <cell r="S1831"/>
          <cell r="T1831"/>
        </row>
        <row r="1832">
          <cell r="P1832">
            <v>999999999</v>
          </cell>
          <cell r="Q1832"/>
          <cell r="R1832"/>
          <cell r="S1832"/>
          <cell r="T1832"/>
        </row>
        <row r="1833">
          <cell r="P1833">
            <v>999999999</v>
          </cell>
          <cell r="Q1833"/>
          <cell r="R1833"/>
          <cell r="S1833"/>
          <cell r="T1833"/>
        </row>
        <row r="1834">
          <cell r="P1834">
            <v>999999999</v>
          </cell>
          <cell r="Q1834"/>
          <cell r="R1834"/>
          <cell r="S1834"/>
          <cell r="T1834"/>
        </row>
        <row r="1835">
          <cell r="P1835">
            <v>999999999</v>
          </cell>
          <cell r="Q1835"/>
          <cell r="R1835"/>
          <cell r="S1835"/>
          <cell r="T1835"/>
        </row>
        <row r="1836">
          <cell r="P1836">
            <v>999999999</v>
          </cell>
          <cell r="Q1836"/>
          <cell r="R1836"/>
          <cell r="S1836"/>
          <cell r="T1836"/>
        </row>
        <row r="1837">
          <cell r="P1837">
            <v>999999999</v>
          </cell>
          <cell r="Q1837"/>
          <cell r="R1837"/>
          <cell r="S1837"/>
          <cell r="T1837"/>
        </row>
        <row r="1838">
          <cell r="P1838">
            <v>999999999</v>
          </cell>
          <cell r="Q1838"/>
          <cell r="R1838"/>
          <cell r="S1838"/>
          <cell r="T1838"/>
        </row>
        <row r="1839">
          <cell r="P1839">
            <v>999999999</v>
          </cell>
          <cell r="Q1839"/>
          <cell r="R1839"/>
          <cell r="S1839"/>
          <cell r="T1839"/>
        </row>
        <row r="1840">
          <cell r="P1840">
            <v>999999999</v>
          </cell>
          <cell r="Q1840"/>
          <cell r="R1840"/>
          <cell r="S1840"/>
          <cell r="T1840"/>
        </row>
        <row r="1841">
          <cell r="P1841">
            <v>999999999</v>
          </cell>
          <cell r="Q1841"/>
          <cell r="R1841"/>
          <cell r="S1841"/>
          <cell r="T1841"/>
        </row>
        <row r="1842">
          <cell r="P1842">
            <v>999999999</v>
          </cell>
          <cell r="Q1842"/>
          <cell r="R1842"/>
          <cell r="S1842"/>
          <cell r="T1842"/>
        </row>
        <row r="1843">
          <cell r="P1843">
            <v>999999999</v>
          </cell>
          <cell r="Q1843"/>
          <cell r="R1843"/>
          <cell r="S1843"/>
          <cell r="T1843"/>
        </row>
        <row r="1844">
          <cell r="P1844">
            <v>999999999</v>
          </cell>
          <cell r="Q1844"/>
          <cell r="R1844"/>
          <cell r="S1844"/>
          <cell r="T1844"/>
        </row>
        <row r="1845">
          <cell r="P1845">
            <v>999999999</v>
          </cell>
          <cell r="Q1845"/>
          <cell r="R1845"/>
          <cell r="S1845"/>
          <cell r="T1845"/>
        </row>
        <row r="1846">
          <cell r="P1846">
            <v>999999999</v>
          </cell>
          <cell r="Q1846"/>
          <cell r="R1846"/>
          <cell r="S1846"/>
          <cell r="T1846"/>
        </row>
        <row r="1847">
          <cell r="P1847">
            <v>999999999</v>
          </cell>
          <cell r="Q1847"/>
          <cell r="R1847"/>
          <cell r="S1847"/>
          <cell r="T1847"/>
        </row>
        <row r="1848">
          <cell r="P1848">
            <v>999999999</v>
          </cell>
          <cell r="Q1848"/>
          <cell r="R1848"/>
          <cell r="S1848"/>
          <cell r="T1848"/>
        </row>
        <row r="1849">
          <cell r="P1849">
            <v>999999999</v>
          </cell>
          <cell r="Q1849"/>
          <cell r="R1849"/>
          <cell r="S1849"/>
          <cell r="T1849"/>
        </row>
        <row r="1850">
          <cell r="P1850">
            <v>999999999</v>
          </cell>
          <cell r="Q1850"/>
          <cell r="R1850"/>
          <cell r="S1850"/>
          <cell r="T1850"/>
        </row>
        <row r="1851">
          <cell r="P1851">
            <v>999999999</v>
          </cell>
          <cell r="Q1851"/>
          <cell r="R1851"/>
          <cell r="S1851"/>
          <cell r="T1851"/>
        </row>
        <row r="1852">
          <cell r="P1852">
            <v>999999999</v>
          </cell>
          <cell r="Q1852"/>
          <cell r="R1852"/>
          <cell r="S1852"/>
          <cell r="T1852"/>
        </row>
        <row r="1853">
          <cell r="P1853">
            <v>999999999</v>
          </cell>
          <cell r="Q1853"/>
          <cell r="R1853"/>
          <cell r="S1853"/>
          <cell r="T1853"/>
        </row>
        <row r="1854">
          <cell r="P1854">
            <v>999999999</v>
          </cell>
          <cell r="Q1854"/>
          <cell r="R1854"/>
          <cell r="S1854"/>
          <cell r="T1854"/>
        </row>
        <row r="1855">
          <cell r="P1855">
            <v>999999999</v>
          </cell>
          <cell r="Q1855"/>
          <cell r="R1855"/>
          <cell r="S1855"/>
          <cell r="T1855"/>
        </row>
        <row r="1856">
          <cell r="P1856">
            <v>999999999</v>
          </cell>
          <cell r="Q1856"/>
          <cell r="R1856"/>
          <cell r="S1856"/>
          <cell r="T1856"/>
        </row>
        <row r="1857">
          <cell r="P1857">
            <v>999999999</v>
          </cell>
          <cell r="Q1857"/>
          <cell r="R1857"/>
          <cell r="S1857"/>
          <cell r="T1857"/>
        </row>
        <row r="1858">
          <cell r="P1858">
            <v>999999999</v>
          </cell>
          <cell r="Q1858"/>
          <cell r="R1858"/>
          <cell r="S1858"/>
          <cell r="T1858"/>
        </row>
        <row r="1859">
          <cell r="P1859">
            <v>999999999</v>
          </cell>
          <cell r="Q1859"/>
          <cell r="R1859"/>
          <cell r="S1859"/>
          <cell r="T1859"/>
        </row>
        <row r="1860">
          <cell r="P1860">
            <v>999999999</v>
          </cell>
          <cell r="Q1860"/>
          <cell r="R1860"/>
          <cell r="S1860"/>
          <cell r="T1860"/>
        </row>
        <row r="1861">
          <cell r="P1861">
            <v>999999999</v>
          </cell>
          <cell r="Q1861"/>
          <cell r="R1861"/>
          <cell r="S1861"/>
          <cell r="T1861"/>
        </row>
        <row r="1862">
          <cell r="P1862">
            <v>999999999</v>
          </cell>
          <cell r="Q1862"/>
          <cell r="R1862"/>
          <cell r="S1862"/>
          <cell r="T1862"/>
        </row>
        <row r="1863">
          <cell r="P1863">
            <v>999999999</v>
          </cell>
          <cell r="Q1863"/>
          <cell r="R1863"/>
          <cell r="S1863"/>
          <cell r="T1863"/>
        </row>
        <row r="1864">
          <cell r="P1864">
            <v>999999999</v>
          </cell>
          <cell r="Q1864"/>
          <cell r="R1864"/>
          <cell r="S1864"/>
          <cell r="T1864"/>
        </row>
        <row r="1865">
          <cell r="P1865">
            <v>999999999</v>
          </cell>
          <cell r="Q1865"/>
          <cell r="R1865"/>
          <cell r="S1865"/>
          <cell r="T1865"/>
        </row>
        <row r="1866">
          <cell r="P1866">
            <v>999999999</v>
          </cell>
          <cell r="Q1866"/>
          <cell r="R1866"/>
          <cell r="S1866"/>
          <cell r="T1866"/>
        </row>
        <row r="1867">
          <cell r="P1867">
            <v>999999999</v>
          </cell>
          <cell r="Q1867"/>
          <cell r="R1867"/>
          <cell r="S1867"/>
          <cell r="T1867"/>
        </row>
        <row r="1868">
          <cell r="P1868">
            <v>999999999</v>
          </cell>
          <cell r="Q1868"/>
          <cell r="R1868"/>
          <cell r="S1868"/>
          <cell r="T1868"/>
        </row>
        <row r="1869">
          <cell r="P1869">
            <v>999999999</v>
          </cell>
          <cell r="Q1869"/>
          <cell r="R1869"/>
          <cell r="S1869"/>
          <cell r="T1869"/>
        </row>
        <row r="1870">
          <cell r="P1870">
            <v>999999999</v>
          </cell>
          <cell r="Q1870"/>
          <cell r="R1870"/>
          <cell r="S1870"/>
          <cell r="T1870"/>
        </row>
        <row r="1871">
          <cell r="P1871">
            <v>999999999</v>
          </cell>
          <cell r="Q1871"/>
          <cell r="R1871"/>
          <cell r="S1871"/>
          <cell r="T1871"/>
        </row>
        <row r="1872">
          <cell r="P1872">
            <v>999999999</v>
          </cell>
          <cell r="Q1872"/>
          <cell r="R1872"/>
          <cell r="S1872"/>
          <cell r="T1872"/>
        </row>
        <row r="1873">
          <cell r="P1873">
            <v>999999999</v>
          </cell>
          <cell r="Q1873"/>
          <cell r="R1873"/>
          <cell r="S1873"/>
          <cell r="T1873"/>
        </row>
        <row r="1874">
          <cell r="P1874">
            <v>999999999</v>
          </cell>
          <cell r="Q1874"/>
          <cell r="R1874"/>
          <cell r="S1874"/>
          <cell r="T1874"/>
        </row>
        <row r="1875">
          <cell r="P1875">
            <v>999999999</v>
          </cell>
          <cell r="Q1875"/>
          <cell r="R1875"/>
          <cell r="S1875"/>
          <cell r="T1875"/>
        </row>
        <row r="1876">
          <cell r="P1876">
            <v>999999999</v>
          </cell>
          <cell r="Q1876"/>
          <cell r="R1876"/>
          <cell r="S1876"/>
          <cell r="T1876"/>
        </row>
        <row r="1877">
          <cell r="P1877">
            <v>999999999</v>
          </cell>
          <cell r="Q1877"/>
          <cell r="R1877"/>
          <cell r="S1877"/>
          <cell r="T1877"/>
        </row>
        <row r="1878">
          <cell r="P1878">
            <v>999999999</v>
          </cell>
          <cell r="Q1878"/>
          <cell r="R1878"/>
          <cell r="S1878"/>
          <cell r="T1878"/>
        </row>
        <row r="1879">
          <cell r="P1879">
            <v>999999999</v>
          </cell>
          <cell r="Q1879"/>
          <cell r="R1879"/>
          <cell r="S1879"/>
          <cell r="T1879"/>
        </row>
        <row r="1880">
          <cell r="P1880">
            <v>999999999</v>
          </cell>
          <cell r="Q1880"/>
          <cell r="R1880"/>
          <cell r="S1880"/>
          <cell r="T1880"/>
        </row>
        <row r="1881">
          <cell r="P1881">
            <v>999999999</v>
          </cell>
          <cell r="Q1881"/>
          <cell r="R1881"/>
          <cell r="S1881"/>
          <cell r="T1881"/>
        </row>
        <row r="1882">
          <cell r="P1882">
            <v>999999999</v>
          </cell>
          <cell r="Q1882"/>
          <cell r="R1882"/>
          <cell r="S1882"/>
          <cell r="T1882"/>
        </row>
        <row r="1883">
          <cell r="P1883">
            <v>999999999</v>
          </cell>
          <cell r="Q1883"/>
          <cell r="R1883"/>
          <cell r="S1883"/>
          <cell r="T1883"/>
        </row>
        <row r="1884">
          <cell r="P1884">
            <v>999999999</v>
          </cell>
          <cell r="Q1884"/>
          <cell r="R1884"/>
          <cell r="S1884"/>
          <cell r="T1884"/>
        </row>
        <row r="1885">
          <cell r="P1885">
            <v>999999999</v>
          </cell>
          <cell r="Q1885"/>
          <cell r="R1885"/>
          <cell r="S1885"/>
          <cell r="T1885"/>
        </row>
        <row r="1886">
          <cell r="P1886">
            <v>999999999</v>
          </cell>
          <cell r="Q1886"/>
          <cell r="R1886"/>
          <cell r="S1886"/>
          <cell r="T1886"/>
        </row>
        <row r="1887">
          <cell r="P1887">
            <v>999999999</v>
          </cell>
          <cell r="Q1887"/>
          <cell r="R1887"/>
          <cell r="S1887"/>
          <cell r="T1887"/>
        </row>
        <row r="1888">
          <cell r="P1888">
            <v>999999999</v>
          </cell>
          <cell r="Q1888"/>
          <cell r="R1888"/>
          <cell r="S1888"/>
          <cell r="T1888"/>
        </row>
        <row r="1889">
          <cell r="P1889">
            <v>999999999</v>
          </cell>
          <cell r="Q1889"/>
          <cell r="R1889"/>
          <cell r="S1889"/>
          <cell r="T1889"/>
        </row>
        <row r="1890">
          <cell r="P1890">
            <v>999999999</v>
          </cell>
          <cell r="Q1890"/>
          <cell r="R1890"/>
          <cell r="S1890"/>
          <cell r="T1890"/>
        </row>
        <row r="1891">
          <cell r="P1891">
            <v>999999999</v>
          </cell>
          <cell r="Q1891"/>
          <cell r="R1891"/>
          <cell r="S1891"/>
          <cell r="T1891"/>
        </row>
        <row r="1892">
          <cell r="P1892">
            <v>999999999</v>
          </cell>
          <cell r="Q1892"/>
          <cell r="R1892"/>
          <cell r="S1892"/>
          <cell r="T1892"/>
        </row>
        <row r="1893">
          <cell r="P1893">
            <v>999999999</v>
          </cell>
          <cell r="Q1893"/>
          <cell r="R1893"/>
          <cell r="S1893"/>
          <cell r="T1893"/>
        </row>
        <row r="1894">
          <cell r="P1894">
            <v>999999999</v>
          </cell>
          <cell r="Q1894"/>
          <cell r="R1894"/>
          <cell r="S1894"/>
          <cell r="T1894"/>
        </row>
        <row r="1895">
          <cell r="P1895">
            <v>999999999</v>
          </cell>
          <cell r="Q1895"/>
          <cell r="R1895"/>
          <cell r="S1895"/>
          <cell r="T1895"/>
        </row>
        <row r="1896">
          <cell r="P1896">
            <v>999999999</v>
          </cell>
          <cell r="Q1896"/>
          <cell r="R1896"/>
          <cell r="S1896"/>
          <cell r="T1896"/>
        </row>
        <row r="1897">
          <cell r="P1897">
            <v>999999999</v>
          </cell>
          <cell r="Q1897"/>
          <cell r="R1897"/>
          <cell r="S1897"/>
          <cell r="T1897"/>
        </row>
        <row r="1898">
          <cell r="P1898">
            <v>999999999</v>
          </cell>
          <cell r="Q1898"/>
          <cell r="R1898"/>
          <cell r="S1898"/>
          <cell r="T1898"/>
        </row>
        <row r="1899">
          <cell r="P1899">
            <v>999999999</v>
          </cell>
          <cell r="Q1899"/>
          <cell r="R1899"/>
          <cell r="S1899"/>
          <cell r="T1899"/>
        </row>
        <row r="1900">
          <cell r="P1900">
            <v>999999999</v>
          </cell>
          <cell r="Q1900"/>
          <cell r="R1900"/>
          <cell r="S1900"/>
          <cell r="T1900"/>
        </row>
        <row r="1901">
          <cell r="P1901">
            <v>999999999</v>
          </cell>
          <cell r="Q1901"/>
          <cell r="R1901"/>
          <cell r="S1901"/>
          <cell r="T1901"/>
        </row>
        <row r="1902">
          <cell r="P1902">
            <v>999999999</v>
          </cell>
          <cell r="Q1902"/>
          <cell r="R1902"/>
          <cell r="S1902"/>
          <cell r="T1902"/>
        </row>
        <row r="1903">
          <cell r="P1903">
            <v>999999999</v>
          </cell>
          <cell r="Q1903"/>
          <cell r="R1903"/>
          <cell r="S1903"/>
          <cell r="T1903"/>
        </row>
        <row r="1904">
          <cell r="P1904">
            <v>999999999</v>
          </cell>
          <cell r="Q1904"/>
          <cell r="R1904"/>
          <cell r="S1904"/>
          <cell r="T1904"/>
        </row>
        <row r="1905">
          <cell r="P1905">
            <v>999999999</v>
          </cell>
          <cell r="Q1905"/>
          <cell r="R1905"/>
          <cell r="S1905"/>
          <cell r="T1905"/>
        </row>
        <row r="1906">
          <cell r="P1906">
            <v>999999999</v>
          </cell>
          <cell r="Q1906"/>
          <cell r="R1906"/>
          <cell r="S1906"/>
          <cell r="T1906"/>
        </row>
        <row r="1907">
          <cell r="P1907">
            <v>999999999</v>
          </cell>
          <cell r="Q1907"/>
          <cell r="R1907"/>
          <cell r="S1907"/>
          <cell r="T1907"/>
        </row>
        <row r="1908">
          <cell r="P1908">
            <v>999999999</v>
          </cell>
          <cell r="Q1908"/>
          <cell r="R1908"/>
          <cell r="S1908"/>
          <cell r="T1908"/>
        </row>
        <row r="1909">
          <cell r="P1909">
            <v>999999999</v>
          </cell>
          <cell r="Q1909"/>
          <cell r="R1909"/>
          <cell r="S1909"/>
          <cell r="T1909"/>
        </row>
        <row r="1910">
          <cell r="P1910">
            <v>999999999</v>
          </cell>
          <cell r="Q1910"/>
          <cell r="R1910"/>
          <cell r="S1910"/>
          <cell r="T1910"/>
        </row>
        <row r="1911">
          <cell r="P1911">
            <v>999999999</v>
          </cell>
          <cell r="Q1911"/>
          <cell r="R1911"/>
          <cell r="S1911"/>
          <cell r="T1911"/>
        </row>
        <row r="1912">
          <cell r="P1912">
            <v>999999999</v>
          </cell>
          <cell r="Q1912"/>
          <cell r="R1912"/>
          <cell r="S1912"/>
          <cell r="T1912"/>
        </row>
        <row r="1913">
          <cell r="P1913">
            <v>999999999</v>
          </cell>
          <cell r="Q1913"/>
          <cell r="R1913"/>
          <cell r="S1913"/>
          <cell r="T1913"/>
        </row>
        <row r="1914">
          <cell r="P1914">
            <v>999999999</v>
          </cell>
          <cell r="Q1914"/>
          <cell r="R1914"/>
          <cell r="S1914"/>
          <cell r="T1914"/>
        </row>
        <row r="1915">
          <cell r="P1915">
            <v>999999999</v>
          </cell>
          <cell r="Q1915"/>
          <cell r="R1915"/>
          <cell r="S1915"/>
          <cell r="T1915"/>
        </row>
        <row r="1916">
          <cell r="P1916">
            <v>999999999</v>
          </cell>
          <cell r="Q1916"/>
          <cell r="R1916"/>
          <cell r="S1916"/>
          <cell r="T1916"/>
        </row>
        <row r="1917">
          <cell r="P1917">
            <v>999999999</v>
          </cell>
          <cell r="Q1917"/>
          <cell r="R1917"/>
          <cell r="S1917"/>
          <cell r="T1917"/>
        </row>
        <row r="1918">
          <cell r="P1918">
            <v>999999999</v>
          </cell>
          <cell r="Q1918"/>
          <cell r="R1918"/>
          <cell r="S1918"/>
          <cell r="T1918"/>
        </row>
        <row r="1919">
          <cell r="P1919">
            <v>999999999</v>
          </cell>
          <cell r="Q1919"/>
          <cell r="R1919"/>
          <cell r="S1919"/>
          <cell r="T1919"/>
        </row>
        <row r="1920">
          <cell r="P1920">
            <v>999999999</v>
          </cell>
          <cell r="Q1920"/>
          <cell r="R1920"/>
          <cell r="S1920"/>
          <cell r="T1920"/>
        </row>
        <row r="1921">
          <cell r="P1921">
            <v>999999999</v>
          </cell>
          <cell r="Q1921"/>
          <cell r="R1921"/>
          <cell r="S1921"/>
          <cell r="T1921"/>
        </row>
        <row r="1922">
          <cell r="P1922">
            <v>999999999</v>
          </cell>
          <cell r="Q1922"/>
          <cell r="R1922"/>
          <cell r="S1922"/>
          <cell r="T1922"/>
        </row>
        <row r="1923">
          <cell r="P1923">
            <v>999999999</v>
          </cell>
          <cell r="Q1923"/>
          <cell r="R1923"/>
          <cell r="S1923"/>
          <cell r="T1923"/>
        </row>
        <row r="1924">
          <cell r="P1924">
            <v>999999999</v>
          </cell>
          <cell r="Q1924"/>
          <cell r="R1924"/>
          <cell r="S1924"/>
          <cell r="T1924"/>
        </row>
        <row r="1925">
          <cell r="P1925">
            <v>999999999</v>
          </cell>
          <cell r="Q1925"/>
          <cell r="R1925"/>
          <cell r="S1925"/>
          <cell r="T1925"/>
        </row>
        <row r="1926">
          <cell r="P1926">
            <v>999999999</v>
          </cell>
          <cell r="Q1926"/>
          <cell r="R1926"/>
          <cell r="S1926"/>
          <cell r="T1926"/>
        </row>
        <row r="1927">
          <cell r="P1927">
            <v>999999999</v>
          </cell>
          <cell r="Q1927"/>
          <cell r="R1927"/>
          <cell r="S1927"/>
          <cell r="T1927"/>
        </row>
        <row r="1928">
          <cell r="P1928">
            <v>999999999</v>
          </cell>
          <cell r="Q1928"/>
          <cell r="R1928"/>
          <cell r="S1928"/>
          <cell r="T1928"/>
        </row>
        <row r="1929">
          <cell r="P1929">
            <v>999999999</v>
          </cell>
          <cell r="Q1929"/>
          <cell r="R1929"/>
          <cell r="S1929"/>
          <cell r="T1929"/>
        </row>
        <row r="1930">
          <cell r="P1930">
            <v>999999999</v>
          </cell>
          <cell r="Q1930"/>
          <cell r="R1930"/>
          <cell r="S1930"/>
          <cell r="T1930"/>
        </row>
        <row r="1931">
          <cell r="P1931">
            <v>999999999</v>
          </cell>
          <cell r="Q1931"/>
          <cell r="R1931"/>
          <cell r="S1931"/>
          <cell r="T1931"/>
        </row>
        <row r="1932">
          <cell r="P1932">
            <v>999999999</v>
          </cell>
          <cell r="Q1932"/>
          <cell r="R1932"/>
          <cell r="S1932"/>
          <cell r="T1932"/>
        </row>
        <row r="1933">
          <cell r="P1933">
            <v>999999999</v>
          </cell>
          <cell r="Q1933"/>
          <cell r="R1933"/>
          <cell r="S1933"/>
          <cell r="T1933"/>
        </row>
        <row r="1934">
          <cell r="P1934">
            <v>999999999</v>
          </cell>
          <cell r="Q1934"/>
          <cell r="R1934"/>
          <cell r="S1934"/>
          <cell r="T1934"/>
        </row>
        <row r="1935">
          <cell r="P1935">
            <v>999999999</v>
          </cell>
          <cell r="Q1935"/>
          <cell r="R1935"/>
          <cell r="S1935"/>
          <cell r="T1935"/>
        </row>
        <row r="1936">
          <cell r="P1936">
            <v>999999999</v>
          </cell>
          <cell r="Q1936"/>
          <cell r="R1936"/>
          <cell r="S1936"/>
          <cell r="T1936"/>
        </row>
        <row r="1937">
          <cell r="P1937">
            <v>999999999</v>
          </cell>
          <cell r="Q1937"/>
          <cell r="R1937"/>
          <cell r="S1937"/>
          <cell r="T1937"/>
        </row>
        <row r="1938">
          <cell r="P1938">
            <v>999999999</v>
          </cell>
          <cell r="Q1938"/>
          <cell r="R1938"/>
          <cell r="S1938"/>
          <cell r="T1938"/>
        </row>
        <row r="1939">
          <cell r="P1939">
            <v>999999999</v>
          </cell>
          <cell r="Q1939"/>
          <cell r="R1939"/>
          <cell r="S1939"/>
          <cell r="T1939"/>
        </row>
        <row r="1940">
          <cell r="P1940">
            <v>999999999</v>
          </cell>
          <cell r="Q1940"/>
          <cell r="R1940"/>
          <cell r="S1940"/>
          <cell r="T1940"/>
        </row>
        <row r="1941">
          <cell r="P1941">
            <v>999999999</v>
          </cell>
          <cell r="Q1941"/>
          <cell r="R1941"/>
          <cell r="S1941"/>
          <cell r="T1941"/>
        </row>
        <row r="1942">
          <cell r="P1942">
            <v>999999999</v>
          </cell>
          <cell r="Q1942"/>
          <cell r="R1942"/>
          <cell r="S1942"/>
          <cell r="T1942"/>
        </row>
        <row r="1943">
          <cell r="P1943">
            <v>999999999</v>
          </cell>
          <cell r="Q1943"/>
          <cell r="R1943"/>
          <cell r="S1943"/>
          <cell r="T1943"/>
        </row>
        <row r="1944">
          <cell r="P1944">
            <v>999999999</v>
          </cell>
          <cell r="Q1944"/>
          <cell r="R1944"/>
          <cell r="S1944"/>
          <cell r="T1944"/>
        </row>
        <row r="1945">
          <cell r="P1945">
            <v>999999999</v>
          </cell>
          <cell r="Q1945"/>
          <cell r="R1945"/>
          <cell r="S1945"/>
          <cell r="T1945"/>
        </row>
        <row r="1946">
          <cell r="P1946">
            <v>999999999</v>
          </cell>
          <cell r="Q1946"/>
          <cell r="R1946"/>
          <cell r="S1946"/>
          <cell r="T1946"/>
        </row>
        <row r="1947">
          <cell r="P1947">
            <v>999999999</v>
          </cell>
          <cell r="Q1947"/>
          <cell r="R1947"/>
          <cell r="S1947"/>
          <cell r="T1947"/>
        </row>
        <row r="1948">
          <cell r="P1948">
            <v>999999999</v>
          </cell>
          <cell r="Q1948"/>
          <cell r="R1948"/>
          <cell r="S1948"/>
          <cell r="T1948"/>
        </row>
        <row r="1949">
          <cell r="P1949">
            <v>999999999</v>
          </cell>
          <cell r="Q1949"/>
          <cell r="R1949"/>
          <cell r="S1949"/>
          <cell r="T1949"/>
        </row>
        <row r="1950">
          <cell r="P1950">
            <v>999999999</v>
          </cell>
          <cell r="Q1950"/>
          <cell r="R1950"/>
          <cell r="S1950"/>
          <cell r="T1950"/>
        </row>
        <row r="1951">
          <cell r="P1951">
            <v>999999999</v>
          </cell>
          <cell r="Q1951"/>
          <cell r="R1951"/>
          <cell r="S1951"/>
          <cell r="T1951"/>
        </row>
        <row r="1952">
          <cell r="P1952">
            <v>999999999</v>
          </cell>
          <cell r="Q1952"/>
          <cell r="R1952"/>
          <cell r="S1952"/>
          <cell r="T1952"/>
        </row>
        <row r="1953">
          <cell r="P1953">
            <v>999999999</v>
          </cell>
          <cell r="Q1953"/>
          <cell r="R1953"/>
          <cell r="S1953"/>
          <cell r="T1953"/>
        </row>
        <row r="1954">
          <cell r="P1954">
            <v>999999999</v>
          </cell>
          <cell r="Q1954"/>
          <cell r="R1954"/>
          <cell r="S1954"/>
          <cell r="T1954"/>
        </row>
        <row r="1955">
          <cell r="P1955">
            <v>999999999</v>
          </cell>
          <cell r="Q1955"/>
          <cell r="R1955"/>
          <cell r="S1955"/>
          <cell r="T1955"/>
        </row>
        <row r="1956">
          <cell r="P1956">
            <v>999999999</v>
          </cell>
          <cell r="Q1956"/>
          <cell r="R1956"/>
          <cell r="S1956"/>
          <cell r="T1956"/>
        </row>
        <row r="1957">
          <cell r="P1957">
            <v>999999999</v>
          </cell>
          <cell r="Q1957"/>
          <cell r="R1957"/>
          <cell r="S1957"/>
          <cell r="T1957"/>
        </row>
        <row r="1958">
          <cell r="P1958">
            <v>999999999</v>
          </cell>
          <cell r="Q1958"/>
          <cell r="R1958"/>
          <cell r="S1958"/>
          <cell r="T1958"/>
        </row>
        <row r="1959">
          <cell r="P1959">
            <v>999999999</v>
          </cell>
          <cell r="Q1959"/>
          <cell r="R1959"/>
          <cell r="S1959"/>
          <cell r="T1959"/>
        </row>
        <row r="1960">
          <cell r="P1960">
            <v>999999999</v>
          </cell>
          <cell r="Q1960"/>
          <cell r="R1960"/>
          <cell r="S1960"/>
          <cell r="T1960"/>
        </row>
        <row r="1961">
          <cell r="P1961">
            <v>999999999</v>
          </cell>
          <cell r="Q1961"/>
          <cell r="R1961"/>
          <cell r="S1961"/>
          <cell r="T1961"/>
        </row>
        <row r="1962">
          <cell r="P1962">
            <v>999999999</v>
          </cell>
          <cell r="Q1962"/>
          <cell r="R1962"/>
          <cell r="S1962"/>
          <cell r="T1962"/>
        </row>
        <row r="1963">
          <cell r="P1963">
            <v>999999999</v>
          </cell>
          <cell r="Q1963"/>
          <cell r="R1963"/>
          <cell r="S1963"/>
          <cell r="T1963"/>
        </row>
        <row r="1964">
          <cell r="P1964">
            <v>999999999</v>
          </cell>
          <cell r="Q1964"/>
          <cell r="R1964"/>
          <cell r="S1964"/>
          <cell r="T1964"/>
        </row>
        <row r="1965">
          <cell r="P1965">
            <v>999999999</v>
          </cell>
          <cell r="Q1965"/>
          <cell r="R1965"/>
          <cell r="S1965"/>
          <cell r="T1965"/>
        </row>
        <row r="1966">
          <cell r="P1966">
            <v>999999999</v>
          </cell>
          <cell r="Q1966"/>
          <cell r="R1966"/>
          <cell r="S1966"/>
          <cell r="T1966"/>
        </row>
        <row r="1967">
          <cell r="P1967">
            <v>999999999</v>
          </cell>
          <cell r="Q1967"/>
          <cell r="R1967"/>
          <cell r="S1967"/>
          <cell r="T1967"/>
        </row>
        <row r="1968">
          <cell r="P1968">
            <v>999999999</v>
          </cell>
          <cell r="Q1968"/>
          <cell r="R1968"/>
          <cell r="S1968"/>
          <cell r="T1968"/>
        </row>
        <row r="1969">
          <cell r="P1969">
            <v>999999999</v>
          </cell>
          <cell r="Q1969"/>
          <cell r="R1969"/>
          <cell r="S1969"/>
          <cell r="T1969"/>
        </row>
        <row r="1970">
          <cell r="P1970">
            <v>999999999</v>
          </cell>
          <cell r="Q1970"/>
          <cell r="R1970"/>
          <cell r="S1970"/>
          <cell r="T1970"/>
        </row>
        <row r="1971">
          <cell r="P1971">
            <v>999999999</v>
          </cell>
          <cell r="Q1971"/>
          <cell r="R1971"/>
          <cell r="S1971"/>
          <cell r="T1971"/>
        </row>
        <row r="1972">
          <cell r="P1972">
            <v>999999999</v>
          </cell>
          <cell r="Q1972"/>
          <cell r="R1972"/>
          <cell r="S1972"/>
          <cell r="T1972"/>
        </row>
        <row r="1973">
          <cell r="P1973">
            <v>999999999</v>
          </cell>
          <cell r="Q1973"/>
          <cell r="R1973"/>
          <cell r="S1973"/>
          <cell r="T1973"/>
        </row>
        <row r="1974">
          <cell r="P1974">
            <v>999999999</v>
          </cell>
          <cell r="Q1974"/>
          <cell r="R1974"/>
          <cell r="S1974"/>
          <cell r="T1974"/>
        </row>
        <row r="1975">
          <cell r="P1975">
            <v>999999999</v>
          </cell>
          <cell r="Q1975"/>
          <cell r="R1975"/>
          <cell r="S1975"/>
          <cell r="T1975"/>
        </row>
        <row r="1976">
          <cell r="P1976">
            <v>999999999</v>
          </cell>
          <cell r="Q1976"/>
          <cell r="R1976"/>
          <cell r="S1976"/>
          <cell r="T1976"/>
        </row>
        <row r="1977">
          <cell r="P1977">
            <v>999999999</v>
          </cell>
          <cell r="Q1977"/>
          <cell r="R1977"/>
          <cell r="S1977"/>
          <cell r="T1977"/>
        </row>
        <row r="1978">
          <cell r="P1978">
            <v>999999999</v>
          </cell>
          <cell r="Q1978"/>
          <cell r="R1978"/>
          <cell r="S1978"/>
          <cell r="T1978"/>
        </row>
        <row r="1979">
          <cell r="P1979">
            <v>999999999</v>
          </cell>
          <cell r="Q1979"/>
          <cell r="R1979"/>
          <cell r="S1979"/>
          <cell r="T1979"/>
        </row>
        <row r="1980">
          <cell r="P1980">
            <v>999999999</v>
          </cell>
          <cell r="Q1980"/>
          <cell r="R1980"/>
          <cell r="S1980"/>
          <cell r="T1980"/>
        </row>
        <row r="1981">
          <cell r="P1981">
            <v>999999999</v>
          </cell>
          <cell r="Q1981"/>
          <cell r="R1981"/>
          <cell r="S1981"/>
          <cell r="T1981"/>
        </row>
        <row r="1982">
          <cell r="P1982">
            <v>999999999</v>
          </cell>
          <cell r="Q1982"/>
          <cell r="R1982"/>
          <cell r="S1982"/>
          <cell r="T1982"/>
        </row>
        <row r="1983">
          <cell r="P1983">
            <v>999999999</v>
          </cell>
          <cell r="Q1983"/>
          <cell r="R1983"/>
          <cell r="S1983"/>
          <cell r="T1983"/>
        </row>
        <row r="1984">
          <cell r="P1984">
            <v>999999999</v>
          </cell>
          <cell r="Q1984"/>
          <cell r="R1984"/>
          <cell r="S1984"/>
          <cell r="T1984"/>
        </row>
        <row r="1985">
          <cell r="P1985">
            <v>999999999</v>
          </cell>
          <cell r="Q1985"/>
          <cell r="R1985"/>
          <cell r="S1985"/>
          <cell r="T1985"/>
        </row>
        <row r="1986">
          <cell r="P1986">
            <v>999999999</v>
          </cell>
          <cell r="Q1986"/>
          <cell r="R1986"/>
          <cell r="S1986"/>
          <cell r="T1986"/>
        </row>
        <row r="1987">
          <cell r="P1987">
            <v>999999999</v>
          </cell>
          <cell r="Q1987"/>
          <cell r="R1987"/>
          <cell r="S1987"/>
          <cell r="T1987"/>
        </row>
        <row r="1988">
          <cell r="P1988">
            <v>999999999</v>
          </cell>
          <cell r="Q1988"/>
          <cell r="R1988"/>
          <cell r="S1988"/>
          <cell r="T1988"/>
        </row>
        <row r="1989">
          <cell r="P1989">
            <v>999999999</v>
          </cell>
          <cell r="Q1989"/>
          <cell r="R1989"/>
          <cell r="S1989"/>
          <cell r="T1989"/>
        </row>
        <row r="1990">
          <cell r="P1990">
            <v>999999999</v>
          </cell>
          <cell r="Q1990"/>
          <cell r="R1990"/>
          <cell r="S1990"/>
          <cell r="T1990"/>
        </row>
        <row r="1991">
          <cell r="P1991">
            <v>999999999</v>
          </cell>
          <cell r="Q1991"/>
          <cell r="R1991"/>
          <cell r="S1991"/>
          <cell r="T1991"/>
        </row>
        <row r="1992">
          <cell r="P1992">
            <v>999999999</v>
          </cell>
          <cell r="Q1992"/>
          <cell r="R1992"/>
          <cell r="S1992"/>
          <cell r="T1992"/>
        </row>
        <row r="1993">
          <cell r="P1993">
            <v>999999999</v>
          </cell>
          <cell r="Q1993"/>
          <cell r="R1993"/>
          <cell r="S1993"/>
          <cell r="T1993"/>
        </row>
        <row r="1994">
          <cell r="P1994">
            <v>999999999</v>
          </cell>
          <cell r="Q1994"/>
          <cell r="R1994"/>
          <cell r="S1994"/>
          <cell r="T1994"/>
        </row>
        <row r="1995">
          <cell r="P1995">
            <v>999999999</v>
          </cell>
          <cell r="Q1995"/>
          <cell r="R1995"/>
          <cell r="S1995"/>
          <cell r="T1995"/>
        </row>
        <row r="1996">
          <cell r="P1996">
            <v>999999999</v>
          </cell>
          <cell r="Q1996"/>
          <cell r="R1996"/>
          <cell r="S1996"/>
          <cell r="T1996"/>
        </row>
        <row r="1997">
          <cell r="P1997">
            <v>999999999</v>
          </cell>
          <cell r="Q1997"/>
          <cell r="R1997"/>
          <cell r="S1997"/>
          <cell r="T1997"/>
        </row>
        <row r="1998">
          <cell r="P1998">
            <v>999999999</v>
          </cell>
          <cell r="Q1998"/>
          <cell r="R1998"/>
          <cell r="S1998"/>
          <cell r="T1998"/>
        </row>
        <row r="1999">
          <cell r="P1999">
            <v>999999999</v>
          </cell>
          <cell r="Q1999"/>
          <cell r="R1999"/>
          <cell r="S1999"/>
          <cell r="T1999"/>
        </row>
        <row r="2000">
          <cell r="P2000">
            <v>999999999</v>
          </cell>
          <cell r="Q2000"/>
          <cell r="R2000"/>
          <cell r="S2000"/>
          <cell r="T2000"/>
        </row>
        <row r="2001">
          <cell r="P2001">
            <v>999999999</v>
          </cell>
          <cell r="Q2001"/>
          <cell r="R2001"/>
          <cell r="S2001"/>
          <cell r="T2001"/>
        </row>
        <row r="2002">
          <cell r="P2002">
            <v>999999999</v>
          </cell>
          <cell r="Q2002"/>
          <cell r="R2002"/>
          <cell r="S2002"/>
          <cell r="T2002"/>
        </row>
        <row r="2003">
          <cell r="P2003">
            <v>999999999</v>
          </cell>
          <cell r="Q2003"/>
          <cell r="R2003"/>
          <cell r="S2003"/>
          <cell r="T2003"/>
        </row>
        <row r="2004">
          <cell r="P2004">
            <v>999999999</v>
          </cell>
          <cell r="Q2004"/>
          <cell r="R2004"/>
          <cell r="S2004"/>
          <cell r="T2004"/>
        </row>
        <row r="2005">
          <cell r="P2005">
            <v>999999999</v>
          </cell>
          <cell r="Q2005"/>
          <cell r="R2005"/>
          <cell r="S2005"/>
          <cell r="T2005"/>
        </row>
        <row r="2006">
          <cell r="P2006">
            <v>999999999</v>
          </cell>
          <cell r="Q2006"/>
          <cell r="R2006"/>
          <cell r="S2006"/>
          <cell r="T2006"/>
        </row>
        <row r="2007">
          <cell r="P2007">
            <v>999999999</v>
          </cell>
          <cell r="Q2007"/>
          <cell r="R2007"/>
          <cell r="S2007"/>
          <cell r="T2007"/>
        </row>
        <row r="2008">
          <cell r="P2008">
            <v>999999999</v>
          </cell>
          <cell r="Q2008"/>
          <cell r="R2008"/>
          <cell r="S2008"/>
          <cell r="T2008"/>
        </row>
        <row r="2009">
          <cell r="P2009">
            <v>999999999</v>
          </cell>
          <cell r="Q2009"/>
          <cell r="R2009"/>
          <cell r="S2009"/>
          <cell r="T2009"/>
        </row>
        <row r="2010">
          <cell r="P2010">
            <v>999999999</v>
          </cell>
          <cell r="Q2010"/>
          <cell r="R2010"/>
          <cell r="S2010"/>
          <cell r="T2010"/>
        </row>
        <row r="2011">
          <cell r="P2011">
            <v>999999999</v>
          </cell>
          <cell r="Q2011"/>
          <cell r="R2011"/>
          <cell r="S2011"/>
          <cell r="T2011"/>
        </row>
        <row r="2012">
          <cell r="P2012">
            <v>999999999</v>
          </cell>
          <cell r="Q2012"/>
          <cell r="R2012"/>
          <cell r="S2012"/>
          <cell r="T2012"/>
        </row>
        <row r="2013">
          <cell r="P2013">
            <v>999999999</v>
          </cell>
          <cell r="Q2013"/>
          <cell r="R2013"/>
          <cell r="S2013"/>
          <cell r="T2013"/>
        </row>
        <row r="2014">
          <cell r="P2014">
            <v>999999999</v>
          </cell>
          <cell r="Q2014"/>
          <cell r="R2014"/>
          <cell r="S2014"/>
          <cell r="T2014"/>
        </row>
        <row r="2015">
          <cell r="P2015">
            <v>999999999</v>
          </cell>
          <cell r="Q2015"/>
          <cell r="R2015"/>
          <cell r="S2015"/>
          <cell r="T2015"/>
        </row>
        <row r="2016">
          <cell r="P2016">
            <v>999999999</v>
          </cell>
          <cell r="Q2016"/>
          <cell r="R2016"/>
          <cell r="S2016"/>
          <cell r="T2016"/>
        </row>
        <row r="2017">
          <cell r="P2017">
            <v>999999999</v>
          </cell>
          <cell r="Q2017"/>
          <cell r="R2017"/>
          <cell r="S2017"/>
          <cell r="T2017"/>
        </row>
        <row r="2018">
          <cell r="P2018">
            <v>999999999</v>
          </cell>
          <cell r="Q2018"/>
          <cell r="R2018"/>
          <cell r="S2018"/>
          <cell r="T2018"/>
        </row>
        <row r="2019">
          <cell r="P2019">
            <v>999999999</v>
          </cell>
          <cell r="Q2019"/>
          <cell r="R2019"/>
          <cell r="S2019"/>
          <cell r="T2019"/>
        </row>
        <row r="2020">
          <cell r="P2020">
            <v>999999999</v>
          </cell>
          <cell r="Q2020"/>
          <cell r="R2020"/>
          <cell r="S2020"/>
          <cell r="T2020"/>
        </row>
        <row r="2021">
          <cell r="P2021">
            <v>999999999</v>
          </cell>
          <cell r="Q2021"/>
          <cell r="R2021"/>
          <cell r="S2021"/>
          <cell r="T2021"/>
        </row>
        <row r="2022">
          <cell r="P2022">
            <v>999999999</v>
          </cell>
          <cell r="Q2022"/>
          <cell r="R2022"/>
          <cell r="S2022"/>
          <cell r="T2022"/>
        </row>
        <row r="2023">
          <cell r="P2023">
            <v>999999999</v>
          </cell>
          <cell r="Q2023"/>
          <cell r="R2023"/>
          <cell r="S2023"/>
          <cell r="T2023"/>
        </row>
        <row r="2024">
          <cell r="P2024">
            <v>999999999</v>
          </cell>
          <cell r="Q2024"/>
          <cell r="R2024"/>
          <cell r="S2024"/>
          <cell r="T2024"/>
        </row>
        <row r="2025">
          <cell r="P2025">
            <v>999999999</v>
          </cell>
          <cell r="Q2025"/>
          <cell r="R2025"/>
          <cell r="S2025"/>
          <cell r="T2025"/>
        </row>
        <row r="2026">
          <cell r="P2026">
            <v>999999999</v>
          </cell>
          <cell r="Q2026"/>
          <cell r="R2026"/>
          <cell r="S2026"/>
          <cell r="T2026"/>
        </row>
        <row r="2027">
          <cell r="P2027">
            <v>999999999</v>
          </cell>
          <cell r="Q2027"/>
          <cell r="R2027"/>
          <cell r="S2027"/>
          <cell r="T2027"/>
        </row>
        <row r="2028">
          <cell r="P2028">
            <v>999999999</v>
          </cell>
          <cell r="Q2028"/>
          <cell r="R2028"/>
          <cell r="S2028"/>
          <cell r="T2028"/>
        </row>
        <row r="2029">
          <cell r="P2029">
            <v>999999999</v>
          </cell>
          <cell r="Q2029"/>
          <cell r="R2029"/>
          <cell r="S2029"/>
          <cell r="T2029"/>
        </row>
        <row r="2030">
          <cell r="P2030">
            <v>999999999</v>
          </cell>
          <cell r="Q2030"/>
          <cell r="R2030"/>
          <cell r="S2030"/>
          <cell r="T2030"/>
        </row>
        <row r="2031">
          <cell r="P2031">
            <v>999999999</v>
          </cell>
          <cell r="Q2031"/>
          <cell r="R2031"/>
          <cell r="S2031"/>
          <cell r="T2031"/>
        </row>
        <row r="2032">
          <cell r="P2032">
            <v>999999999</v>
          </cell>
          <cell r="Q2032"/>
          <cell r="R2032"/>
          <cell r="S2032"/>
          <cell r="T2032"/>
        </row>
        <row r="2033">
          <cell r="P2033">
            <v>999999999</v>
          </cell>
          <cell r="Q2033"/>
          <cell r="R2033"/>
          <cell r="S2033"/>
          <cell r="T2033"/>
        </row>
        <row r="2034">
          <cell r="P2034">
            <v>999999999</v>
          </cell>
          <cell r="Q2034"/>
          <cell r="R2034"/>
          <cell r="S2034"/>
          <cell r="T2034"/>
        </row>
        <row r="2035">
          <cell r="P2035">
            <v>999999999</v>
          </cell>
          <cell r="Q2035"/>
          <cell r="R2035"/>
          <cell r="S2035"/>
          <cell r="T2035"/>
        </row>
        <row r="2036">
          <cell r="P2036">
            <v>999999999</v>
          </cell>
          <cell r="Q2036"/>
          <cell r="R2036"/>
          <cell r="S2036"/>
          <cell r="T2036"/>
        </row>
        <row r="2037">
          <cell r="P2037">
            <v>999999999</v>
          </cell>
          <cell r="Q2037"/>
          <cell r="R2037"/>
          <cell r="S2037"/>
          <cell r="T2037"/>
        </row>
        <row r="2038">
          <cell r="P2038">
            <v>999999999</v>
          </cell>
          <cell r="Q2038"/>
          <cell r="R2038"/>
          <cell r="S2038"/>
          <cell r="T2038"/>
        </row>
        <row r="2039">
          <cell r="P2039">
            <v>999999999</v>
          </cell>
          <cell r="Q2039"/>
          <cell r="R2039"/>
          <cell r="S2039"/>
          <cell r="T2039"/>
        </row>
        <row r="2040">
          <cell r="P2040">
            <v>999999999</v>
          </cell>
          <cell r="Q2040"/>
          <cell r="R2040"/>
          <cell r="S2040"/>
          <cell r="T2040"/>
        </row>
        <row r="2041">
          <cell r="P2041">
            <v>999999999</v>
          </cell>
          <cell r="Q2041"/>
          <cell r="R2041"/>
          <cell r="S2041"/>
          <cell r="T2041"/>
        </row>
        <row r="2042">
          <cell r="P2042">
            <v>999999999</v>
          </cell>
          <cell r="Q2042"/>
          <cell r="R2042"/>
          <cell r="S2042"/>
          <cell r="T2042"/>
        </row>
        <row r="2043">
          <cell r="P2043">
            <v>999999999</v>
          </cell>
          <cell r="Q2043"/>
          <cell r="R2043"/>
          <cell r="S2043"/>
          <cell r="T2043"/>
        </row>
        <row r="2044">
          <cell r="P2044">
            <v>999999999</v>
          </cell>
          <cell r="Q2044"/>
          <cell r="R2044"/>
          <cell r="S2044"/>
          <cell r="T2044"/>
        </row>
        <row r="2045">
          <cell r="P2045">
            <v>999999999</v>
          </cell>
          <cell r="Q2045"/>
          <cell r="R2045"/>
          <cell r="S2045"/>
          <cell r="T2045"/>
        </row>
        <row r="2046">
          <cell r="P2046">
            <v>999999999</v>
          </cell>
          <cell r="Q2046"/>
          <cell r="R2046"/>
          <cell r="S2046"/>
          <cell r="T2046"/>
        </row>
        <row r="2047">
          <cell r="P2047">
            <v>999999999</v>
          </cell>
          <cell r="Q2047"/>
          <cell r="R2047"/>
          <cell r="S2047"/>
          <cell r="T2047"/>
        </row>
        <row r="2048">
          <cell r="P2048">
            <v>999999999</v>
          </cell>
          <cell r="Q2048"/>
          <cell r="R2048"/>
          <cell r="S2048"/>
          <cell r="T2048"/>
        </row>
        <row r="2049">
          <cell r="P2049">
            <v>999999999</v>
          </cell>
          <cell r="Q2049"/>
          <cell r="R2049"/>
          <cell r="S2049"/>
          <cell r="T2049"/>
        </row>
        <row r="2050">
          <cell r="P2050">
            <v>999999999</v>
          </cell>
          <cell r="Q2050"/>
          <cell r="R2050"/>
          <cell r="S2050"/>
          <cell r="T2050"/>
        </row>
        <row r="2051">
          <cell r="P2051">
            <v>999999999</v>
          </cell>
          <cell r="Q2051"/>
          <cell r="R2051"/>
          <cell r="S2051"/>
          <cell r="T2051"/>
        </row>
        <row r="2052">
          <cell r="P2052">
            <v>999999999</v>
          </cell>
          <cell r="Q2052"/>
          <cell r="R2052"/>
          <cell r="S2052"/>
          <cell r="T2052"/>
        </row>
        <row r="2053">
          <cell r="P2053">
            <v>999999999</v>
          </cell>
          <cell r="Q2053"/>
          <cell r="R2053"/>
          <cell r="S2053"/>
          <cell r="T2053"/>
        </row>
        <row r="2054">
          <cell r="P2054">
            <v>999999999</v>
          </cell>
          <cell r="Q2054"/>
          <cell r="R2054"/>
          <cell r="S2054"/>
          <cell r="T2054"/>
        </row>
        <row r="2055">
          <cell r="P2055">
            <v>999999999</v>
          </cell>
          <cell r="Q2055"/>
          <cell r="R2055"/>
          <cell r="S2055"/>
          <cell r="T2055"/>
        </row>
        <row r="2056">
          <cell r="P2056">
            <v>999999999</v>
          </cell>
          <cell r="Q2056"/>
          <cell r="R2056"/>
          <cell r="S2056"/>
          <cell r="T2056"/>
        </row>
        <row r="2057">
          <cell r="P2057">
            <v>999999999</v>
          </cell>
          <cell r="Q2057"/>
          <cell r="R2057"/>
          <cell r="S2057"/>
          <cell r="T2057"/>
        </row>
        <row r="2058">
          <cell r="P2058">
            <v>999999999</v>
          </cell>
          <cell r="Q2058"/>
          <cell r="R2058"/>
          <cell r="S2058"/>
          <cell r="T2058"/>
        </row>
        <row r="2059">
          <cell r="P2059">
            <v>999999999</v>
          </cell>
          <cell r="Q2059"/>
          <cell r="R2059"/>
          <cell r="S2059"/>
          <cell r="T2059"/>
        </row>
        <row r="2060">
          <cell r="P2060">
            <v>999999999</v>
          </cell>
          <cell r="Q2060"/>
          <cell r="R2060"/>
          <cell r="S2060"/>
          <cell r="T2060"/>
        </row>
        <row r="2061">
          <cell r="P2061">
            <v>999999999</v>
          </cell>
          <cell r="Q2061"/>
          <cell r="R2061"/>
          <cell r="S2061"/>
          <cell r="T2061"/>
        </row>
        <row r="2062">
          <cell r="P2062">
            <v>999999999</v>
          </cell>
          <cell r="Q2062"/>
          <cell r="R2062"/>
          <cell r="S2062"/>
          <cell r="T2062"/>
        </row>
        <row r="2063">
          <cell r="P2063">
            <v>999999999</v>
          </cell>
          <cell r="Q2063"/>
          <cell r="R2063"/>
          <cell r="S2063"/>
          <cell r="T2063"/>
        </row>
        <row r="2064">
          <cell r="P2064">
            <v>999999999</v>
          </cell>
          <cell r="Q2064"/>
          <cell r="R2064"/>
          <cell r="S2064"/>
          <cell r="T2064"/>
        </row>
        <row r="2065">
          <cell r="P2065">
            <v>999999999</v>
          </cell>
          <cell r="Q2065"/>
          <cell r="R2065"/>
          <cell r="S2065"/>
          <cell r="T2065"/>
        </row>
        <row r="2066">
          <cell r="P2066">
            <v>999999999</v>
          </cell>
          <cell r="Q2066"/>
          <cell r="R2066"/>
          <cell r="S2066"/>
          <cell r="T2066"/>
        </row>
        <row r="2067">
          <cell r="P2067">
            <v>999999999</v>
          </cell>
          <cell r="Q2067"/>
          <cell r="R2067"/>
          <cell r="S2067"/>
          <cell r="T2067"/>
        </row>
        <row r="2068">
          <cell r="P2068">
            <v>999999999</v>
          </cell>
          <cell r="Q2068"/>
          <cell r="R2068"/>
          <cell r="S2068"/>
          <cell r="T2068"/>
        </row>
        <row r="2069">
          <cell r="P2069">
            <v>999999999</v>
          </cell>
          <cell r="Q2069"/>
          <cell r="R2069"/>
          <cell r="S2069"/>
          <cell r="T2069"/>
        </row>
        <row r="2070">
          <cell r="P2070">
            <v>999999999</v>
          </cell>
          <cell r="Q2070"/>
          <cell r="R2070"/>
          <cell r="S2070"/>
          <cell r="T2070"/>
        </row>
        <row r="2071">
          <cell r="P2071">
            <v>999999999</v>
          </cell>
          <cell r="Q2071"/>
          <cell r="R2071"/>
          <cell r="S2071"/>
          <cell r="T2071"/>
        </row>
        <row r="2072">
          <cell r="P2072">
            <v>999999999</v>
          </cell>
          <cell r="Q2072"/>
          <cell r="R2072"/>
          <cell r="S2072"/>
          <cell r="T2072"/>
        </row>
        <row r="2073">
          <cell r="P2073">
            <v>999999999</v>
          </cell>
          <cell r="Q2073"/>
          <cell r="R2073"/>
          <cell r="S2073"/>
          <cell r="T2073"/>
        </row>
        <row r="2074">
          <cell r="P2074">
            <v>999999999</v>
          </cell>
          <cell r="Q2074"/>
          <cell r="R2074"/>
          <cell r="S2074"/>
          <cell r="T2074"/>
        </row>
        <row r="2075">
          <cell r="P2075">
            <v>999999999</v>
          </cell>
          <cell r="Q2075"/>
          <cell r="R2075"/>
          <cell r="S2075"/>
          <cell r="T2075"/>
        </row>
        <row r="2076">
          <cell r="P2076">
            <v>999999999</v>
          </cell>
          <cell r="Q2076"/>
          <cell r="R2076"/>
          <cell r="S2076"/>
          <cell r="T2076"/>
        </row>
        <row r="2077">
          <cell r="P2077">
            <v>999999999</v>
          </cell>
          <cell r="Q2077"/>
          <cell r="R2077"/>
          <cell r="S2077"/>
          <cell r="T2077"/>
        </row>
        <row r="2078">
          <cell r="P2078">
            <v>999999999</v>
          </cell>
          <cell r="Q2078"/>
          <cell r="R2078"/>
          <cell r="S2078"/>
          <cell r="T2078"/>
        </row>
        <row r="2079">
          <cell r="P2079">
            <v>999999999</v>
          </cell>
          <cell r="Q2079"/>
          <cell r="R2079"/>
          <cell r="S2079"/>
          <cell r="T2079"/>
        </row>
        <row r="2080">
          <cell r="P2080">
            <v>999999999</v>
          </cell>
          <cell r="Q2080"/>
          <cell r="R2080"/>
          <cell r="S2080"/>
          <cell r="T2080"/>
        </row>
        <row r="2081">
          <cell r="P2081">
            <v>999999999</v>
          </cell>
          <cell r="Q2081"/>
          <cell r="R2081"/>
          <cell r="S2081"/>
          <cell r="T2081"/>
        </row>
        <row r="2082">
          <cell r="P2082">
            <v>999999999</v>
          </cell>
          <cell r="Q2082"/>
          <cell r="R2082"/>
          <cell r="S2082"/>
          <cell r="T2082"/>
        </row>
        <row r="2083">
          <cell r="P2083">
            <v>999999999</v>
          </cell>
          <cell r="Q2083"/>
          <cell r="R2083"/>
          <cell r="S2083"/>
          <cell r="T2083"/>
        </row>
        <row r="2084">
          <cell r="P2084">
            <v>999999999</v>
          </cell>
          <cell r="Q2084"/>
          <cell r="R2084"/>
          <cell r="S2084"/>
          <cell r="T2084"/>
        </row>
        <row r="2085">
          <cell r="P2085">
            <v>999999999</v>
          </cell>
          <cell r="Q2085"/>
          <cell r="R2085"/>
          <cell r="S2085"/>
          <cell r="T2085"/>
        </row>
        <row r="2086">
          <cell r="P2086">
            <v>999999999</v>
          </cell>
          <cell r="Q2086"/>
          <cell r="R2086"/>
          <cell r="S2086"/>
          <cell r="T2086"/>
        </row>
        <row r="2087">
          <cell r="P2087">
            <v>999999999</v>
          </cell>
          <cell r="Q2087"/>
          <cell r="R2087"/>
          <cell r="S2087"/>
          <cell r="T2087"/>
        </row>
        <row r="2088">
          <cell r="P2088">
            <v>999999999</v>
          </cell>
          <cell r="Q2088"/>
          <cell r="R2088"/>
          <cell r="S2088"/>
          <cell r="T2088"/>
        </row>
        <row r="2089">
          <cell r="P2089">
            <v>999999999</v>
          </cell>
          <cell r="Q2089"/>
          <cell r="R2089"/>
          <cell r="S2089"/>
          <cell r="T2089"/>
        </row>
        <row r="2090">
          <cell r="P2090">
            <v>999999999</v>
          </cell>
          <cell r="Q2090"/>
          <cell r="R2090"/>
          <cell r="S2090"/>
          <cell r="T2090"/>
        </row>
        <row r="2091">
          <cell r="P2091">
            <v>999999999</v>
          </cell>
          <cell r="Q2091"/>
          <cell r="R2091"/>
          <cell r="S2091"/>
          <cell r="T2091"/>
        </row>
        <row r="2092">
          <cell r="P2092">
            <v>999999999</v>
          </cell>
          <cell r="Q2092"/>
          <cell r="R2092"/>
          <cell r="S2092"/>
          <cell r="T2092"/>
        </row>
        <row r="2093">
          <cell r="P2093">
            <v>999999999</v>
          </cell>
          <cell r="Q2093"/>
          <cell r="R2093"/>
          <cell r="S2093"/>
          <cell r="T2093"/>
        </row>
        <row r="2094">
          <cell r="P2094">
            <v>999999999</v>
          </cell>
          <cell r="Q2094"/>
          <cell r="R2094"/>
          <cell r="S2094"/>
          <cell r="T2094"/>
        </row>
        <row r="2095">
          <cell r="P2095">
            <v>999999999</v>
          </cell>
          <cell r="Q2095"/>
          <cell r="R2095"/>
          <cell r="S2095"/>
          <cell r="T2095"/>
        </row>
        <row r="2096">
          <cell r="P2096">
            <v>999999999</v>
          </cell>
          <cell r="Q2096"/>
          <cell r="R2096"/>
          <cell r="S2096"/>
          <cell r="T2096"/>
        </row>
        <row r="2097">
          <cell r="P2097">
            <v>999999999</v>
          </cell>
          <cell r="Q2097"/>
          <cell r="R2097"/>
          <cell r="S2097"/>
          <cell r="T2097"/>
        </row>
        <row r="2098">
          <cell r="P2098">
            <v>999999999</v>
          </cell>
          <cell r="Q2098"/>
          <cell r="R2098"/>
          <cell r="S2098"/>
          <cell r="T2098"/>
        </row>
        <row r="2099">
          <cell r="P2099">
            <v>999999999</v>
          </cell>
          <cell r="Q2099"/>
          <cell r="R2099"/>
          <cell r="S2099"/>
          <cell r="T2099"/>
        </row>
        <row r="2100">
          <cell r="P2100">
            <v>999999999</v>
          </cell>
          <cell r="Q2100"/>
          <cell r="R2100"/>
          <cell r="S2100"/>
          <cell r="T2100"/>
        </row>
        <row r="2101">
          <cell r="P2101">
            <v>999999999</v>
          </cell>
          <cell r="Q2101"/>
          <cell r="R2101"/>
          <cell r="S2101"/>
          <cell r="T2101"/>
        </row>
        <row r="2102">
          <cell r="P2102">
            <v>999999999</v>
          </cell>
          <cell r="Q2102"/>
          <cell r="R2102"/>
          <cell r="S2102"/>
          <cell r="T2102"/>
        </row>
        <row r="2103">
          <cell r="P2103">
            <v>999999999</v>
          </cell>
          <cell r="Q2103"/>
          <cell r="R2103"/>
          <cell r="S2103"/>
          <cell r="T2103"/>
        </row>
        <row r="2104">
          <cell r="P2104">
            <v>999999999</v>
          </cell>
          <cell r="Q2104"/>
          <cell r="R2104"/>
          <cell r="S2104"/>
          <cell r="T2104"/>
        </row>
        <row r="2105">
          <cell r="P2105">
            <v>999999999</v>
          </cell>
          <cell r="Q2105"/>
          <cell r="R2105"/>
          <cell r="S2105"/>
          <cell r="T2105"/>
        </row>
        <row r="2106">
          <cell r="P2106">
            <v>999999999</v>
          </cell>
          <cell r="Q2106"/>
          <cell r="R2106"/>
          <cell r="S2106"/>
          <cell r="T2106"/>
        </row>
        <row r="2107">
          <cell r="P2107">
            <v>999999999</v>
          </cell>
          <cell r="Q2107"/>
          <cell r="R2107"/>
          <cell r="S2107"/>
          <cell r="T2107"/>
        </row>
        <row r="2108">
          <cell r="P2108">
            <v>999999999</v>
          </cell>
          <cell r="Q2108"/>
          <cell r="R2108"/>
          <cell r="S2108"/>
          <cell r="T2108"/>
        </row>
        <row r="2109">
          <cell r="P2109">
            <v>999999999</v>
          </cell>
          <cell r="Q2109"/>
          <cell r="R2109"/>
          <cell r="S2109"/>
          <cell r="T2109"/>
        </row>
        <row r="2110">
          <cell r="P2110">
            <v>999999999</v>
          </cell>
          <cell r="Q2110"/>
          <cell r="R2110"/>
          <cell r="S2110"/>
          <cell r="T2110"/>
        </row>
        <row r="2111">
          <cell r="P2111">
            <v>999999999</v>
          </cell>
          <cell r="Q2111"/>
          <cell r="R2111"/>
          <cell r="S2111"/>
          <cell r="T2111"/>
        </row>
        <row r="2112">
          <cell r="P2112">
            <v>999999999</v>
          </cell>
          <cell r="Q2112"/>
          <cell r="R2112"/>
          <cell r="S2112"/>
          <cell r="T2112"/>
        </row>
        <row r="2113">
          <cell r="P2113">
            <v>999999999</v>
          </cell>
          <cell r="Q2113"/>
          <cell r="R2113"/>
          <cell r="S2113"/>
          <cell r="T2113"/>
        </row>
        <row r="2114">
          <cell r="P2114">
            <v>999999999</v>
          </cell>
          <cell r="Q2114"/>
          <cell r="R2114"/>
          <cell r="S2114"/>
          <cell r="T2114"/>
        </row>
        <row r="2115">
          <cell r="P2115">
            <v>999999999</v>
          </cell>
          <cell r="Q2115"/>
          <cell r="R2115"/>
          <cell r="S2115"/>
          <cell r="T2115"/>
        </row>
        <row r="2116">
          <cell r="P2116">
            <v>999999999</v>
          </cell>
          <cell r="Q2116"/>
          <cell r="R2116"/>
          <cell r="S2116"/>
          <cell r="T2116"/>
        </row>
        <row r="2117">
          <cell r="P2117">
            <v>999999999</v>
          </cell>
          <cell r="Q2117"/>
          <cell r="R2117"/>
          <cell r="S2117"/>
          <cell r="T2117"/>
        </row>
        <row r="2118">
          <cell r="P2118">
            <v>999999999</v>
          </cell>
          <cell r="Q2118"/>
          <cell r="R2118"/>
          <cell r="S2118"/>
          <cell r="T2118"/>
        </row>
        <row r="2119">
          <cell r="P2119">
            <v>999999999</v>
          </cell>
          <cell r="Q2119"/>
          <cell r="R2119"/>
          <cell r="S2119"/>
          <cell r="T2119"/>
        </row>
        <row r="2120">
          <cell r="P2120">
            <v>999999999</v>
          </cell>
          <cell r="Q2120"/>
          <cell r="R2120"/>
          <cell r="S2120"/>
          <cell r="T2120"/>
        </row>
        <row r="2121">
          <cell r="P2121">
            <v>999999999</v>
          </cell>
          <cell r="Q2121"/>
          <cell r="R2121"/>
          <cell r="S2121"/>
          <cell r="T2121"/>
        </row>
        <row r="2122">
          <cell r="P2122">
            <v>999999999</v>
          </cell>
          <cell r="Q2122"/>
          <cell r="R2122"/>
          <cell r="S2122"/>
          <cell r="T2122"/>
        </row>
        <row r="2123">
          <cell r="P2123">
            <v>999999999</v>
          </cell>
          <cell r="Q2123"/>
          <cell r="R2123"/>
          <cell r="S2123"/>
          <cell r="T2123"/>
        </row>
        <row r="2124">
          <cell r="P2124">
            <v>999999999</v>
          </cell>
          <cell r="Q2124"/>
          <cell r="R2124"/>
          <cell r="S2124"/>
          <cell r="T2124"/>
        </row>
        <row r="2125">
          <cell r="P2125">
            <v>999999999</v>
          </cell>
          <cell r="Q2125"/>
          <cell r="R2125"/>
          <cell r="S2125"/>
          <cell r="T2125"/>
        </row>
        <row r="2126">
          <cell r="P2126">
            <v>999999999</v>
          </cell>
          <cell r="Q2126"/>
          <cell r="R2126"/>
          <cell r="S2126"/>
          <cell r="T2126"/>
        </row>
        <row r="2127">
          <cell r="P2127">
            <v>999999999</v>
          </cell>
          <cell r="Q2127"/>
          <cell r="R2127"/>
          <cell r="S2127"/>
          <cell r="T2127"/>
        </row>
        <row r="2128">
          <cell r="P2128">
            <v>999999999</v>
          </cell>
          <cell r="Q2128"/>
          <cell r="R2128"/>
          <cell r="S2128"/>
          <cell r="T2128"/>
        </row>
        <row r="2129">
          <cell r="P2129">
            <v>999999999</v>
          </cell>
          <cell r="Q2129"/>
          <cell r="R2129"/>
          <cell r="S2129"/>
          <cell r="T2129"/>
        </row>
        <row r="2130">
          <cell r="P2130">
            <v>999999999</v>
          </cell>
          <cell r="Q2130"/>
          <cell r="R2130"/>
          <cell r="S2130"/>
          <cell r="T2130"/>
        </row>
        <row r="2131">
          <cell r="P2131">
            <v>999999999</v>
          </cell>
          <cell r="Q2131"/>
          <cell r="R2131"/>
          <cell r="S2131"/>
          <cell r="T2131"/>
        </row>
        <row r="2132">
          <cell r="P2132">
            <v>999999999</v>
          </cell>
          <cell r="Q2132"/>
          <cell r="R2132"/>
          <cell r="S2132"/>
          <cell r="T2132"/>
        </row>
        <row r="2133">
          <cell r="P2133">
            <v>999999999</v>
          </cell>
          <cell r="Q2133"/>
          <cell r="R2133"/>
          <cell r="S2133"/>
          <cell r="T2133"/>
        </row>
        <row r="2134">
          <cell r="P2134">
            <v>999999999</v>
          </cell>
          <cell r="Q2134"/>
          <cell r="R2134"/>
          <cell r="S2134"/>
          <cell r="T2134"/>
        </row>
        <row r="2135">
          <cell r="P2135">
            <v>999999999</v>
          </cell>
          <cell r="Q2135"/>
          <cell r="R2135"/>
          <cell r="S2135"/>
          <cell r="T2135"/>
        </row>
        <row r="2136">
          <cell r="P2136">
            <v>999999999</v>
          </cell>
          <cell r="Q2136"/>
          <cell r="R2136"/>
          <cell r="S2136"/>
          <cell r="T2136"/>
        </row>
        <row r="2137">
          <cell r="P2137">
            <v>999999999</v>
          </cell>
          <cell r="Q2137"/>
          <cell r="R2137"/>
          <cell r="S2137"/>
          <cell r="T2137"/>
        </row>
        <row r="2138">
          <cell r="P2138">
            <v>999999999</v>
          </cell>
          <cell r="Q2138"/>
          <cell r="R2138"/>
          <cell r="S2138"/>
          <cell r="T2138"/>
        </row>
        <row r="2139">
          <cell r="P2139">
            <v>999999999</v>
          </cell>
          <cell r="Q2139"/>
          <cell r="R2139"/>
          <cell r="S2139"/>
          <cell r="T2139"/>
        </row>
        <row r="2140">
          <cell r="P2140">
            <v>999999999</v>
          </cell>
          <cell r="Q2140"/>
          <cell r="R2140"/>
          <cell r="S2140"/>
          <cell r="T2140"/>
        </row>
        <row r="2141">
          <cell r="P2141">
            <v>999999999</v>
          </cell>
          <cell r="Q2141"/>
          <cell r="R2141"/>
          <cell r="S2141"/>
          <cell r="T2141"/>
        </row>
        <row r="2142">
          <cell r="P2142">
            <v>999999999</v>
          </cell>
          <cell r="Q2142"/>
          <cell r="R2142"/>
          <cell r="S2142"/>
          <cell r="T2142"/>
        </row>
        <row r="2143">
          <cell r="P2143">
            <v>999999999</v>
          </cell>
          <cell r="Q2143"/>
          <cell r="R2143"/>
          <cell r="S2143"/>
          <cell r="T2143"/>
        </row>
        <row r="2144">
          <cell r="P2144">
            <v>999999999</v>
          </cell>
          <cell r="Q2144"/>
          <cell r="R2144"/>
          <cell r="S2144"/>
          <cell r="T2144"/>
        </row>
        <row r="2145">
          <cell r="P2145">
            <v>999999999</v>
          </cell>
          <cell r="Q2145"/>
          <cell r="R2145"/>
          <cell r="S2145"/>
          <cell r="T2145"/>
        </row>
        <row r="2146">
          <cell r="P2146">
            <v>999999999</v>
          </cell>
          <cell r="Q2146"/>
          <cell r="R2146"/>
          <cell r="S2146"/>
          <cell r="T2146"/>
        </row>
        <row r="2147">
          <cell r="P2147">
            <v>999999999</v>
          </cell>
          <cell r="Q2147"/>
          <cell r="R2147"/>
          <cell r="S2147"/>
          <cell r="T2147"/>
        </row>
        <row r="2148">
          <cell r="P2148">
            <v>999999999</v>
          </cell>
          <cell r="Q2148"/>
          <cell r="R2148"/>
          <cell r="S2148"/>
          <cell r="T2148"/>
        </row>
        <row r="2149">
          <cell r="P2149">
            <v>999999999</v>
          </cell>
          <cell r="Q2149"/>
          <cell r="R2149"/>
          <cell r="S2149"/>
          <cell r="T2149"/>
        </row>
        <row r="2150">
          <cell r="P2150">
            <v>999999999</v>
          </cell>
          <cell r="Q2150"/>
          <cell r="R2150"/>
          <cell r="S2150"/>
          <cell r="T2150"/>
        </row>
        <row r="2151">
          <cell r="P2151">
            <v>999999999</v>
          </cell>
          <cell r="Q2151"/>
          <cell r="R2151"/>
          <cell r="S2151"/>
          <cell r="T2151"/>
        </row>
        <row r="2152">
          <cell r="P2152">
            <v>999999999</v>
          </cell>
          <cell r="Q2152"/>
          <cell r="R2152"/>
          <cell r="S2152"/>
          <cell r="T2152"/>
        </row>
        <row r="2153">
          <cell r="P2153">
            <v>999999999</v>
          </cell>
          <cell r="Q2153"/>
          <cell r="R2153"/>
          <cell r="S2153"/>
          <cell r="T2153"/>
        </row>
        <row r="2154">
          <cell r="P2154">
            <v>999999999</v>
          </cell>
          <cell r="Q2154"/>
          <cell r="R2154"/>
          <cell r="S2154"/>
          <cell r="T2154"/>
        </row>
        <row r="2155">
          <cell r="P2155">
            <v>999999999</v>
          </cell>
          <cell r="Q2155"/>
          <cell r="R2155"/>
          <cell r="S2155"/>
          <cell r="T2155"/>
        </row>
        <row r="2156">
          <cell r="P2156">
            <v>999999999</v>
          </cell>
          <cell r="Q2156"/>
          <cell r="R2156"/>
          <cell r="S2156"/>
          <cell r="T2156"/>
        </row>
        <row r="2157">
          <cell r="P2157">
            <v>999999999</v>
          </cell>
          <cell r="Q2157"/>
          <cell r="R2157"/>
          <cell r="S2157"/>
          <cell r="T2157"/>
        </row>
        <row r="2158">
          <cell r="P2158">
            <v>999999999</v>
          </cell>
          <cell r="Q2158"/>
          <cell r="R2158"/>
          <cell r="S2158"/>
          <cell r="T2158"/>
        </row>
        <row r="2159">
          <cell r="P2159">
            <v>999999999</v>
          </cell>
          <cell r="Q2159"/>
          <cell r="R2159"/>
          <cell r="S2159"/>
          <cell r="T2159"/>
        </row>
        <row r="2160">
          <cell r="P2160">
            <v>999999999</v>
          </cell>
          <cell r="Q2160"/>
          <cell r="R2160"/>
          <cell r="S2160"/>
          <cell r="T2160"/>
        </row>
        <row r="2161">
          <cell r="P2161">
            <v>999999999</v>
          </cell>
          <cell r="Q2161"/>
          <cell r="R2161"/>
          <cell r="S2161"/>
          <cell r="T2161"/>
        </row>
        <row r="2162">
          <cell r="P2162">
            <v>999999999</v>
          </cell>
          <cell r="Q2162"/>
          <cell r="R2162"/>
          <cell r="S2162"/>
          <cell r="T2162"/>
        </row>
        <row r="2163">
          <cell r="P2163">
            <v>999999999</v>
          </cell>
          <cell r="Q2163"/>
          <cell r="R2163"/>
          <cell r="S2163"/>
          <cell r="T2163"/>
        </row>
        <row r="2164">
          <cell r="P2164">
            <v>999999999</v>
          </cell>
          <cell r="Q2164"/>
          <cell r="R2164"/>
          <cell r="S2164"/>
          <cell r="T2164"/>
        </row>
        <row r="2165">
          <cell r="P2165">
            <v>999999999</v>
          </cell>
          <cell r="Q2165"/>
          <cell r="R2165"/>
          <cell r="S2165"/>
          <cell r="T2165"/>
        </row>
        <row r="2166">
          <cell r="P2166">
            <v>999999999</v>
          </cell>
          <cell r="Q2166"/>
          <cell r="R2166"/>
          <cell r="S2166"/>
          <cell r="T2166"/>
        </row>
        <row r="2167">
          <cell r="P2167">
            <v>999999999</v>
          </cell>
          <cell r="Q2167"/>
          <cell r="R2167"/>
          <cell r="S2167"/>
          <cell r="T2167"/>
        </row>
        <row r="2168">
          <cell r="P2168">
            <v>999999999</v>
          </cell>
          <cell r="Q2168"/>
          <cell r="R2168"/>
          <cell r="S2168"/>
          <cell r="T2168"/>
        </row>
        <row r="2169">
          <cell r="P2169">
            <v>999999999</v>
          </cell>
          <cell r="Q2169"/>
          <cell r="R2169"/>
          <cell r="S2169"/>
          <cell r="T2169"/>
        </row>
        <row r="2170">
          <cell r="P2170">
            <v>999999999</v>
          </cell>
          <cell r="Q2170"/>
          <cell r="R2170"/>
          <cell r="S2170"/>
          <cell r="T2170"/>
        </row>
        <row r="2171">
          <cell r="P2171">
            <v>999999999</v>
          </cell>
          <cell r="Q2171"/>
          <cell r="R2171"/>
          <cell r="S2171"/>
          <cell r="T2171"/>
        </row>
        <row r="2172">
          <cell r="P2172">
            <v>999999999</v>
          </cell>
          <cell r="Q2172"/>
          <cell r="R2172"/>
          <cell r="S2172"/>
          <cell r="T2172"/>
        </row>
        <row r="2173">
          <cell r="P2173">
            <v>999999999</v>
          </cell>
          <cell r="Q2173"/>
          <cell r="R2173"/>
          <cell r="S2173"/>
          <cell r="T2173"/>
        </row>
        <row r="2174">
          <cell r="P2174">
            <v>999999999</v>
          </cell>
          <cell r="Q2174"/>
          <cell r="R2174"/>
          <cell r="S2174"/>
          <cell r="T2174"/>
        </row>
        <row r="2175">
          <cell r="P2175">
            <v>999999999</v>
          </cell>
          <cell r="Q2175"/>
          <cell r="R2175"/>
          <cell r="S2175"/>
          <cell r="T2175"/>
        </row>
        <row r="2176">
          <cell r="P2176">
            <v>999999999</v>
          </cell>
          <cell r="Q2176"/>
          <cell r="R2176"/>
          <cell r="S2176"/>
          <cell r="T2176"/>
        </row>
        <row r="2177">
          <cell r="P2177">
            <v>999999999</v>
          </cell>
          <cell r="Q2177"/>
          <cell r="R2177"/>
          <cell r="S2177"/>
          <cell r="T2177"/>
        </row>
        <row r="2178">
          <cell r="P2178">
            <v>999999999</v>
          </cell>
          <cell r="Q2178"/>
          <cell r="R2178"/>
          <cell r="S2178"/>
          <cell r="T2178"/>
        </row>
        <row r="2179">
          <cell r="P2179">
            <v>999999999</v>
          </cell>
          <cell r="Q2179"/>
          <cell r="R2179"/>
          <cell r="S2179"/>
          <cell r="T2179"/>
        </row>
        <row r="2180">
          <cell r="P2180">
            <v>999999999</v>
          </cell>
          <cell r="Q2180"/>
          <cell r="R2180"/>
          <cell r="S2180"/>
          <cell r="T2180"/>
        </row>
        <row r="2181">
          <cell r="P2181">
            <v>999999999</v>
          </cell>
          <cell r="Q2181"/>
          <cell r="R2181"/>
          <cell r="S2181"/>
          <cell r="T2181"/>
        </row>
        <row r="2182">
          <cell r="P2182">
            <v>999999999</v>
          </cell>
          <cell r="Q2182"/>
          <cell r="R2182"/>
          <cell r="S2182"/>
          <cell r="T2182"/>
        </row>
        <row r="2183">
          <cell r="P2183">
            <v>999999999</v>
          </cell>
          <cell r="Q2183"/>
          <cell r="R2183"/>
          <cell r="S2183"/>
          <cell r="T2183"/>
        </row>
        <row r="2184">
          <cell r="P2184">
            <v>999999999</v>
          </cell>
          <cell r="Q2184"/>
          <cell r="R2184"/>
          <cell r="S2184"/>
          <cell r="T2184"/>
        </row>
        <row r="2185">
          <cell r="P2185">
            <v>999999999</v>
          </cell>
          <cell r="Q2185"/>
          <cell r="R2185"/>
          <cell r="S2185"/>
          <cell r="T2185"/>
        </row>
        <row r="2186">
          <cell r="P2186">
            <v>999999999</v>
          </cell>
          <cell r="Q2186"/>
          <cell r="R2186"/>
          <cell r="S2186"/>
          <cell r="T2186"/>
        </row>
        <row r="2187">
          <cell r="P2187">
            <v>999999999</v>
          </cell>
          <cell r="Q2187"/>
          <cell r="R2187"/>
          <cell r="S2187"/>
          <cell r="T2187"/>
        </row>
        <row r="2188">
          <cell r="P2188">
            <v>999999999</v>
          </cell>
          <cell r="Q2188"/>
          <cell r="R2188"/>
          <cell r="S2188"/>
          <cell r="T2188"/>
        </row>
        <row r="2189">
          <cell r="P2189">
            <v>999999999</v>
          </cell>
          <cell r="Q2189"/>
          <cell r="R2189"/>
          <cell r="S2189"/>
          <cell r="T2189"/>
        </row>
        <row r="2190">
          <cell r="P2190">
            <v>999999999</v>
          </cell>
          <cell r="Q2190"/>
          <cell r="R2190"/>
          <cell r="S2190"/>
          <cell r="T2190"/>
        </row>
        <row r="2191">
          <cell r="P2191">
            <v>999999999</v>
          </cell>
          <cell r="Q2191"/>
          <cell r="R2191"/>
          <cell r="S2191"/>
          <cell r="T2191"/>
        </row>
        <row r="2192">
          <cell r="P2192">
            <v>999999999</v>
          </cell>
          <cell r="Q2192"/>
          <cell r="R2192"/>
          <cell r="S2192"/>
          <cell r="T2192"/>
        </row>
        <row r="2193">
          <cell r="P2193">
            <v>999999999</v>
          </cell>
          <cell r="Q2193"/>
          <cell r="R2193"/>
          <cell r="S2193"/>
          <cell r="T2193"/>
        </row>
        <row r="2194">
          <cell r="P2194">
            <v>999999999</v>
          </cell>
          <cell r="Q2194"/>
          <cell r="R2194"/>
          <cell r="S2194"/>
          <cell r="T2194"/>
        </row>
        <row r="2195">
          <cell r="P2195">
            <v>999999999</v>
          </cell>
          <cell r="Q2195"/>
          <cell r="R2195"/>
          <cell r="S2195"/>
          <cell r="T2195"/>
        </row>
        <row r="2196">
          <cell r="P2196">
            <v>999999999</v>
          </cell>
          <cell r="Q2196"/>
          <cell r="R2196"/>
          <cell r="S2196"/>
          <cell r="T2196"/>
        </row>
        <row r="2197">
          <cell r="P2197">
            <v>999999999</v>
          </cell>
          <cell r="Q2197"/>
          <cell r="R2197"/>
          <cell r="S2197"/>
          <cell r="T2197"/>
        </row>
        <row r="2198">
          <cell r="P2198">
            <v>999999999</v>
          </cell>
          <cell r="Q2198"/>
          <cell r="R2198"/>
          <cell r="S2198"/>
          <cell r="T2198"/>
        </row>
        <row r="2199">
          <cell r="P2199">
            <v>999999999</v>
          </cell>
          <cell r="Q2199"/>
          <cell r="R2199"/>
          <cell r="S2199"/>
          <cell r="T2199"/>
        </row>
        <row r="2200">
          <cell r="P2200">
            <v>999999999</v>
          </cell>
          <cell r="Q2200"/>
          <cell r="R2200"/>
          <cell r="S2200"/>
          <cell r="T2200"/>
        </row>
        <row r="2201">
          <cell r="P2201">
            <v>999999999</v>
          </cell>
          <cell r="Q2201"/>
          <cell r="R2201"/>
          <cell r="S2201"/>
          <cell r="T2201"/>
        </row>
        <row r="2202">
          <cell r="P2202">
            <v>999999999</v>
          </cell>
          <cell r="Q2202"/>
          <cell r="R2202"/>
          <cell r="S2202"/>
          <cell r="T2202"/>
        </row>
        <row r="2203">
          <cell r="P2203">
            <v>999999999</v>
          </cell>
          <cell r="Q2203"/>
          <cell r="R2203"/>
          <cell r="S2203"/>
          <cell r="T2203"/>
        </row>
        <row r="2204">
          <cell r="P2204">
            <v>999999999</v>
          </cell>
          <cell r="Q2204"/>
          <cell r="R2204"/>
          <cell r="S2204"/>
          <cell r="T2204"/>
        </row>
        <row r="2205">
          <cell r="P2205">
            <v>999999999</v>
          </cell>
          <cell r="Q2205"/>
          <cell r="R2205"/>
          <cell r="S2205"/>
          <cell r="T2205"/>
        </row>
        <row r="2206">
          <cell r="P2206">
            <v>999999999</v>
          </cell>
          <cell r="Q2206"/>
          <cell r="R2206"/>
          <cell r="S2206"/>
          <cell r="T2206"/>
        </row>
        <row r="2207">
          <cell r="P2207">
            <v>999999999</v>
          </cell>
          <cell r="Q2207"/>
          <cell r="R2207"/>
          <cell r="S2207"/>
          <cell r="T2207"/>
        </row>
        <row r="2208">
          <cell r="P2208">
            <v>999999999</v>
          </cell>
          <cell r="Q2208"/>
          <cell r="R2208"/>
          <cell r="S2208"/>
          <cell r="T2208"/>
        </row>
        <row r="2209">
          <cell r="P2209">
            <v>999999999</v>
          </cell>
          <cell r="Q2209"/>
          <cell r="R2209"/>
          <cell r="S2209"/>
          <cell r="T2209"/>
        </row>
        <row r="2210">
          <cell r="P2210">
            <v>999999999</v>
          </cell>
          <cell r="Q2210"/>
          <cell r="R2210"/>
          <cell r="S2210"/>
          <cell r="T2210"/>
        </row>
        <row r="2211">
          <cell r="P2211">
            <v>999999999</v>
          </cell>
          <cell r="Q2211"/>
          <cell r="R2211"/>
          <cell r="S2211"/>
          <cell r="T2211"/>
        </row>
        <row r="2212">
          <cell r="P2212">
            <v>999999999</v>
          </cell>
          <cell r="Q2212"/>
          <cell r="R2212"/>
          <cell r="S2212"/>
          <cell r="T2212"/>
        </row>
        <row r="2213">
          <cell r="P2213">
            <v>999999999</v>
          </cell>
          <cell r="Q2213"/>
          <cell r="R2213"/>
          <cell r="S2213"/>
          <cell r="T2213"/>
        </row>
        <row r="2214">
          <cell r="P2214">
            <v>999999999</v>
          </cell>
          <cell r="Q2214"/>
          <cell r="R2214"/>
          <cell r="S2214"/>
          <cell r="T2214"/>
        </row>
        <row r="2215">
          <cell r="P2215">
            <v>999999999</v>
          </cell>
          <cell r="Q2215"/>
          <cell r="R2215"/>
          <cell r="S2215"/>
          <cell r="T2215"/>
        </row>
        <row r="2216">
          <cell r="P2216">
            <v>999999999</v>
          </cell>
          <cell r="Q2216"/>
          <cell r="R2216"/>
          <cell r="S2216"/>
          <cell r="T2216"/>
        </row>
        <row r="2217">
          <cell r="P2217">
            <v>999999999</v>
          </cell>
          <cell r="Q2217"/>
          <cell r="R2217"/>
          <cell r="S2217"/>
          <cell r="T2217"/>
        </row>
        <row r="2218">
          <cell r="P2218">
            <v>999999999</v>
          </cell>
          <cell r="Q2218"/>
          <cell r="R2218"/>
          <cell r="S2218"/>
          <cell r="T2218"/>
        </row>
        <row r="2219">
          <cell r="P2219">
            <v>999999999</v>
          </cell>
          <cell r="Q2219"/>
          <cell r="R2219"/>
          <cell r="S2219"/>
          <cell r="T2219"/>
        </row>
        <row r="2220">
          <cell r="P2220">
            <v>999999999</v>
          </cell>
          <cell r="Q2220"/>
          <cell r="R2220"/>
          <cell r="S2220"/>
          <cell r="T2220"/>
        </row>
        <row r="2221">
          <cell r="P2221">
            <v>999999999</v>
          </cell>
          <cell r="Q2221"/>
          <cell r="R2221"/>
          <cell r="S2221"/>
          <cell r="T2221"/>
        </row>
        <row r="2222">
          <cell r="P2222">
            <v>999999999</v>
          </cell>
          <cell r="Q2222"/>
          <cell r="R2222"/>
          <cell r="S2222"/>
          <cell r="T2222"/>
        </row>
        <row r="2223">
          <cell r="P2223">
            <v>999999999</v>
          </cell>
          <cell r="Q2223"/>
          <cell r="R2223"/>
          <cell r="S2223"/>
          <cell r="T2223"/>
        </row>
        <row r="2224">
          <cell r="P2224">
            <v>999999999</v>
          </cell>
          <cell r="Q2224"/>
          <cell r="R2224"/>
          <cell r="S2224"/>
          <cell r="T2224"/>
        </row>
        <row r="2225">
          <cell r="P2225">
            <v>999999999</v>
          </cell>
          <cell r="Q2225"/>
          <cell r="R2225"/>
          <cell r="S2225"/>
          <cell r="T2225"/>
        </row>
        <row r="2226">
          <cell r="P2226">
            <v>999999999</v>
          </cell>
          <cell r="Q2226"/>
          <cell r="R2226"/>
          <cell r="S2226"/>
          <cell r="T2226"/>
        </row>
        <row r="2227">
          <cell r="P2227">
            <v>999999999</v>
          </cell>
          <cell r="Q2227"/>
          <cell r="R2227"/>
          <cell r="S2227"/>
          <cell r="T2227"/>
        </row>
        <row r="2228">
          <cell r="P2228">
            <v>999999999</v>
          </cell>
          <cell r="Q2228"/>
          <cell r="R2228"/>
          <cell r="S2228"/>
          <cell r="T2228"/>
        </row>
        <row r="2229">
          <cell r="P2229">
            <v>999999999</v>
          </cell>
          <cell r="Q2229"/>
          <cell r="R2229"/>
          <cell r="S2229"/>
          <cell r="T2229"/>
        </row>
        <row r="2230">
          <cell r="P2230">
            <v>999999999</v>
          </cell>
          <cell r="Q2230"/>
          <cell r="R2230"/>
          <cell r="S2230"/>
          <cell r="T2230"/>
        </row>
        <row r="2231">
          <cell r="P2231">
            <v>999999999</v>
          </cell>
          <cell r="Q2231"/>
          <cell r="R2231"/>
          <cell r="S2231"/>
          <cell r="T2231"/>
        </row>
        <row r="2232">
          <cell r="P2232">
            <v>999999999</v>
          </cell>
          <cell r="Q2232"/>
          <cell r="R2232"/>
          <cell r="S2232"/>
          <cell r="T2232"/>
        </row>
        <row r="2233">
          <cell r="P2233">
            <v>999999999</v>
          </cell>
          <cell r="Q2233"/>
          <cell r="R2233"/>
          <cell r="S2233"/>
          <cell r="T2233"/>
        </row>
        <row r="2234">
          <cell r="P2234">
            <v>999999999</v>
          </cell>
          <cell r="Q2234"/>
          <cell r="R2234"/>
          <cell r="S2234"/>
          <cell r="T2234"/>
        </row>
        <row r="2235">
          <cell r="P2235">
            <v>999999999</v>
          </cell>
          <cell r="Q2235"/>
          <cell r="R2235"/>
          <cell r="S2235"/>
          <cell r="T2235"/>
        </row>
        <row r="2236">
          <cell r="P2236">
            <v>999999999</v>
          </cell>
          <cell r="Q2236"/>
          <cell r="R2236"/>
          <cell r="S2236"/>
          <cell r="T2236"/>
        </row>
        <row r="2237">
          <cell r="P2237">
            <v>999999999</v>
          </cell>
          <cell r="Q2237"/>
          <cell r="R2237"/>
          <cell r="S2237"/>
          <cell r="T2237"/>
        </row>
        <row r="2238">
          <cell r="P2238">
            <v>999999999</v>
          </cell>
          <cell r="Q2238"/>
          <cell r="R2238"/>
          <cell r="S2238"/>
          <cell r="T2238"/>
        </row>
        <row r="2239">
          <cell r="P2239">
            <v>999999999</v>
          </cell>
          <cell r="Q2239"/>
          <cell r="R2239"/>
          <cell r="S2239"/>
          <cell r="T2239"/>
        </row>
        <row r="2240">
          <cell r="P2240">
            <v>999999999</v>
          </cell>
          <cell r="Q2240"/>
          <cell r="R2240"/>
          <cell r="S2240"/>
          <cell r="T2240"/>
        </row>
        <row r="2241">
          <cell r="P2241">
            <v>999999999</v>
          </cell>
          <cell r="Q2241"/>
          <cell r="R2241"/>
          <cell r="S2241"/>
          <cell r="T2241"/>
        </row>
        <row r="2242">
          <cell r="P2242">
            <v>999999999</v>
          </cell>
          <cell r="Q2242"/>
          <cell r="R2242"/>
          <cell r="S2242"/>
          <cell r="T2242"/>
        </row>
        <row r="2243">
          <cell r="P2243">
            <v>999999999</v>
          </cell>
          <cell r="Q2243"/>
          <cell r="R2243"/>
          <cell r="S2243"/>
          <cell r="T2243"/>
        </row>
        <row r="2244">
          <cell r="P2244">
            <v>999999999</v>
          </cell>
          <cell r="Q2244"/>
          <cell r="R2244"/>
          <cell r="S2244"/>
          <cell r="T2244"/>
        </row>
        <row r="2245">
          <cell r="P2245">
            <v>999999999</v>
          </cell>
          <cell r="Q2245"/>
          <cell r="R2245"/>
          <cell r="S2245"/>
          <cell r="T2245"/>
        </row>
        <row r="2246">
          <cell r="P2246">
            <v>999999999</v>
          </cell>
          <cell r="Q2246"/>
          <cell r="R2246"/>
          <cell r="S2246"/>
          <cell r="T2246"/>
        </row>
        <row r="2247">
          <cell r="P2247">
            <v>999999999</v>
          </cell>
          <cell r="Q2247"/>
          <cell r="R2247"/>
          <cell r="S2247"/>
          <cell r="T2247"/>
        </row>
        <row r="2248">
          <cell r="P2248">
            <v>999999999</v>
          </cell>
          <cell r="Q2248"/>
          <cell r="R2248"/>
          <cell r="S2248"/>
          <cell r="T2248"/>
        </row>
        <row r="2249">
          <cell r="P2249">
            <v>999999999</v>
          </cell>
          <cell r="Q2249"/>
          <cell r="R2249"/>
          <cell r="S2249"/>
          <cell r="T2249"/>
        </row>
        <row r="2250">
          <cell r="P2250">
            <v>999999999</v>
          </cell>
          <cell r="Q2250"/>
          <cell r="R2250"/>
          <cell r="S2250"/>
          <cell r="T2250"/>
        </row>
        <row r="2251">
          <cell r="P2251">
            <v>999999999</v>
          </cell>
          <cell r="Q2251"/>
          <cell r="R2251"/>
          <cell r="S2251"/>
          <cell r="T2251"/>
        </row>
        <row r="2252">
          <cell r="P2252">
            <v>999999999</v>
          </cell>
          <cell r="Q2252"/>
          <cell r="R2252"/>
          <cell r="S2252"/>
          <cell r="T2252"/>
        </row>
        <row r="2253">
          <cell r="P2253">
            <v>999999999</v>
          </cell>
          <cell r="Q2253"/>
          <cell r="R2253"/>
          <cell r="S2253"/>
          <cell r="T2253"/>
        </row>
        <row r="2254">
          <cell r="P2254">
            <v>999999999</v>
          </cell>
          <cell r="Q2254"/>
          <cell r="R2254"/>
          <cell r="S2254"/>
          <cell r="T2254"/>
        </row>
        <row r="2255">
          <cell r="P2255">
            <v>999999999</v>
          </cell>
          <cell r="Q2255"/>
          <cell r="R2255"/>
          <cell r="S2255"/>
          <cell r="T2255"/>
        </row>
        <row r="2256">
          <cell r="P2256">
            <v>999999999</v>
          </cell>
          <cell r="Q2256"/>
          <cell r="R2256"/>
          <cell r="S2256"/>
          <cell r="T2256"/>
        </row>
        <row r="2257">
          <cell r="P2257">
            <v>999999999</v>
          </cell>
          <cell r="Q2257"/>
          <cell r="R2257"/>
          <cell r="S2257"/>
          <cell r="T2257"/>
        </row>
        <row r="2258">
          <cell r="P2258">
            <v>999999999</v>
          </cell>
          <cell r="Q2258"/>
          <cell r="R2258"/>
          <cell r="S2258"/>
          <cell r="T2258"/>
        </row>
        <row r="2259">
          <cell r="P2259">
            <v>999999999</v>
          </cell>
          <cell r="Q2259"/>
          <cell r="R2259"/>
          <cell r="S2259"/>
          <cell r="T2259"/>
        </row>
        <row r="2260">
          <cell r="P2260">
            <v>999999999</v>
          </cell>
          <cell r="Q2260"/>
          <cell r="R2260"/>
          <cell r="S2260"/>
          <cell r="T2260"/>
        </row>
        <row r="2261">
          <cell r="P2261">
            <v>999999999</v>
          </cell>
          <cell r="Q2261"/>
          <cell r="R2261"/>
          <cell r="S2261"/>
          <cell r="T2261"/>
        </row>
        <row r="2262">
          <cell r="P2262">
            <v>999999999</v>
          </cell>
          <cell r="Q2262"/>
          <cell r="R2262"/>
          <cell r="S2262"/>
          <cell r="T2262"/>
        </row>
        <row r="2263">
          <cell r="P2263">
            <v>999999999</v>
          </cell>
          <cell r="Q2263"/>
          <cell r="R2263"/>
          <cell r="S2263"/>
          <cell r="T2263"/>
        </row>
        <row r="2264">
          <cell r="P2264">
            <v>999999999</v>
          </cell>
          <cell r="Q2264"/>
          <cell r="R2264"/>
          <cell r="S2264"/>
          <cell r="T2264"/>
        </row>
        <row r="2265">
          <cell r="P2265">
            <v>999999999</v>
          </cell>
          <cell r="Q2265"/>
          <cell r="R2265"/>
          <cell r="S2265"/>
          <cell r="T2265"/>
        </row>
        <row r="2266">
          <cell r="P2266">
            <v>999999999</v>
          </cell>
          <cell r="Q2266"/>
          <cell r="R2266"/>
          <cell r="S2266"/>
          <cell r="T2266"/>
        </row>
        <row r="2267">
          <cell r="P2267">
            <v>999999999</v>
          </cell>
          <cell r="Q2267"/>
          <cell r="R2267"/>
          <cell r="S2267"/>
          <cell r="T2267"/>
        </row>
        <row r="2268">
          <cell r="P2268">
            <v>999999999</v>
          </cell>
          <cell r="Q2268"/>
          <cell r="R2268"/>
          <cell r="S2268"/>
          <cell r="T2268"/>
        </row>
        <row r="2269">
          <cell r="P2269">
            <v>999999999</v>
          </cell>
          <cell r="Q2269"/>
          <cell r="R2269"/>
          <cell r="S2269"/>
          <cell r="T2269"/>
        </row>
        <row r="2270">
          <cell r="P2270">
            <v>999999999</v>
          </cell>
          <cell r="Q2270"/>
          <cell r="R2270"/>
          <cell r="S2270"/>
          <cell r="T2270"/>
        </row>
        <row r="2271">
          <cell r="P2271">
            <v>999999999</v>
          </cell>
          <cell r="Q2271"/>
          <cell r="R2271"/>
          <cell r="S2271"/>
          <cell r="T2271"/>
        </row>
        <row r="2272">
          <cell r="P2272">
            <v>999999999</v>
          </cell>
          <cell r="Q2272"/>
          <cell r="R2272"/>
          <cell r="S2272"/>
          <cell r="T2272"/>
        </row>
        <row r="2273">
          <cell r="P2273">
            <v>999999999</v>
          </cell>
          <cell r="Q2273"/>
          <cell r="R2273"/>
          <cell r="S2273"/>
          <cell r="T2273"/>
        </row>
        <row r="2274">
          <cell r="P2274">
            <v>999999999</v>
          </cell>
          <cell r="Q2274"/>
          <cell r="R2274"/>
          <cell r="S2274"/>
          <cell r="T2274"/>
        </row>
        <row r="2275">
          <cell r="P2275">
            <v>999999999</v>
          </cell>
          <cell r="Q2275"/>
          <cell r="R2275"/>
          <cell r="S2275"/>
          <cell r="T2275"/>
        </row>
        <row r="2276">
          <cell r="P2276">
            <v>999999999</v>
          </cell>
          <cell r="Q2276"/>
          <cell r="R2276"/>
          <cell r="S2276"/>
          <cell r="T2276"/>
        </row>
        <row r="2277">
          <cell r="P2277">
            <v>999999999</v>
          </cell>
          <cell r="Q2277"/>
          <cell r="R2277"/>
          <cell r="S2277"/>
          <cell r="T2277"/>
        </row>
        <row r="2278">
          <cell r="P2278">
            <v>999999999</v>
          </cell>
          <cell r="Q2278"/>
          <cell r="R2278"/>
          <cell r="S2278"/>
          <cell r="T2278"/>
        </row>
        <row r="2279">
          <cell r="P2279">
            <v>999999999</v>
          </cell>
          <cell r="Q2279"/>
          <cell r="R2279"/>
          <cell r="S2279"/>
          <cell r="T2279"/>
        </row>
        <row r="2280">
          <cell r="P2280">
            <v>999999999</v>
          </cell>
          <cell r="Q2280"/>
          <cell r="R2280"/>
          <cell r="S2280"/>
          <cell r="T2280"/>
        </row>
        <row r="2281">
          <cell r="P2281">
            <v>999999999</v>
          </cell>
          <cell r="Q2281"/>
          <cell r="R2281"/>
          <cell r="S2281"/>
          <cell r="T2281"/>
        </row>
        <row r="2282">
          <cell r="P2282">
            <v>999999999</v>
          </cell>
          <cell r="Q2282"/>
          <cell r="R2282"/>
          <cell r="S2282"/>
          <cell r="T2282"/>
        </row>
        <row r="2283">
          <cell r="P2283">
            <v>999999999</v>
          </cell>
          <cell r="Q2283"/>
          <cell r="R2283"/>
          <cell r="S2283"/>
          <cell r="T2283"/>
        </row>
        <row r="2284">
          <cell r="P2284">
            <v>999999999</v>
          </cell>
          <cell r="Q2284"/>
          <cell r="R2284"/>
          <cell r="S2284"/>
          <cell r="T2284"/>
        </row>
        <row r="2285">
          <cell r="P2285">
            <v>999999999</v>
          </cell>
          <cell r="Q2285"/>
          <cell r="R2285"/>
          <cell r="S2285"/>
          <cell r="T2285"/>
        </row>
        <row r="2286">
          <cell r="P2286">
            <v>999999999</v>
          </cell>
          <cell r="Q2286"/>
          <cell r="R2286"/>
          <cell r="S2286"/>
          <cell r="T2286"/>
        </row>
        <row r="2287">
          <cell r="P2287">
            <v>999999999</v>
          </cell>
          <cell r="Q2287"/>
          <cell r="R2287"/>
          <cell r="S2287"/>
          <cell r="T2287"/>
        </row>
        <row r="2288">
          <cell r="P2288">
            <v>999999999</v>
          </cell>
          <cell r="Q2288"/>
          <cell r="R2288"/>
          <cell r="S2288"/>
          <cell r="T2288"/>
        </row>
        <row r="2289">
          <cell r="P2289">
            <v>999999999</v>
          </cell>
          <cell r="Q2289"/>
          <cell r="R2289"/>
          <cell r="S2289"/>
          <cell r="T2289"/>
        </row>
        <row r="2290">
          <cell r="P2290">
            <v>999999999</v>
          </cell>
          <cell r="Q2290"/>
          <cell r="R2290"/>
          <cell r="S2290"/>
          <cell r="T2290"/>
        </row>
        <row r="2291">
          <cell r="P2291">
            <v>999999999</v>
          </cell>
          <cell r="Q2291"/>
          <cell r="R2291"/>
          <cell r="S2291"/>
          <cell r="T2291"/>
        </row>
        <row r="2292">
          <cell r="P2292">
            <v>999999999</v>
          </cell>
          <cell r="Q2292"/>
          <cell r="R2292"/>
          <cell r="S2292"/>
          <cell r="T2292"/>
        </row>
        <row r="2293">
          <cell r="P2293">
            <v>999999999</v>
          </cell>
          <cell r="Q2293"/>
          <cell r="R2293"/>
          <cell r="S2293"/>
          <cell r="T2293"/>
        </row>
        <row r="2294">
          <cell r="P2294">
            <v>999999999</v>
          </cell>
          <cell r="Q2294"/>
          <cell r="R2294"/>
          <cell r="S2294"/>
          <cell r="T2294"/>
        </row>
        <row r="2295">
          <cell r="P2295">
            <v>999999999</v>
          </cell>
          <cell r="Q2295"/>
          <cell r="R2295"/>
          <cell r="S2295"/>
          <cell r="T2295"/>
        </row>
        <row r="2296">
          <cell r="P2296">
            <v>999999999</v>
          </cell>
          <cell r="Q2296"/>
          <cell r="R2296"/>
          <cell r="S2296"/>
          <cell r="T2296"/>
        </row>
        <row r="2297">
          <cell r="P2297">
            <v>999999999</v>
          </cell>
          <cell r="Q2297"/>
          <cell r="R2297"/>
          <cell r="S2297"/>
          <cell r="T2297"/>
        </row>
        <row r="2298">
          <cell r="P2298">
            <v>999999999</v>
          </cell>
          <cell r="Q2298"/>
          <cell r="R2298"/>
          <cell r="S2298"/>
          <cell r="T2298"/>
        </row>
        <row r="2299">
          <cell r="P2299">
            <v>999999999</v>
          </cell>
          <cell r="Q2299"/>
          <cell r="R2299"/>
          <cell r="S2299"/>
          <cell r="T2299"/>
        </row>
        <row r="2300">
          <cell r="P2300">
            <v>999999999</v>
          </cell>
          <cell r="Q2300"/>
          <cell r="R2300"/>
          <cell r="S2300"/>
          <cell r="T2300"/>
        </row>
        <row r="2301">
          <cell r="P2301">
            <v>999999999</v>
          </cell>
          <cell r="Q2301"/>
          <cell r="R2301"/>
          <cell r="S2301"/>
          <cell r="T2301"/>
        </row>
        <row r="2302">
          <cell r="P2302">
            <v>999999999</v>
          </cell>
          <cell r="Q2302"/>
          <cell r="R2302"/>
          <cell r="S2302"/>
          <cell r="T2302"/>
        </row>
        <row r="2303">
          <cell r="P2303">
            <v>999999999</v>
          </cell>
          <cell r="Q2303"/>
          <cell r="R2303"/>
          <cell r="S2303"/>
          <cell r="T2303"/>
        </row>
        <row r="2304">
          <cell r="P2304">
            <v>999999999</v>
          </cell>
          <cell r="Q2304"/>
          <cell r="R2304"/>
          <cell r="S2304"/>
          <cell r="T2304"/>
        </row>
        <row r="2305">
          <cell r="P2305">
            <v>999999999</v>
          </cell>
          <cell r="Q2305"/>
          <cell r="R2305"/>
          <cell r="S2305"/>
          <cell r="T2305"/>
        </row>
        <row r="2306">
          <cell r="P2306">
            <v>999999999</v>
          </cell>
          <cell r="Q2306"/>
          <cell r="R2306"/>
          <cell r="S2306"/>
          <cell r="T2306"/>
        </row>
        <row r="2307">
          <cell r="P2307">
            <v>999999999</v>
          </cell>
          <cell r="Q2307"/>
          <cell r="R2307"/>
          <cell r="S2307"/>
          <cell r="T2307"/>
        </row>
        <row r="2308">
          <cell r="P2308">
            <v>999999999</v>
          </cell>
          <cell r="Q2308"/>
          <cell r="R2308"/>
          <cell r="S2308"/>
          <cell r="T2308"/>
        </row>
        <row r="2309">
          <cell r="P2309">
            <v>999999999</v>
          </cell>
          <cell r="Q2309"/>
          <cell r="R2309"/>
          <cell r="S2309"/>
          <cell r="T2309"/>
        </row>
        <row r="2310">
          <cell r="P2310">
            <v>999999999</v>
          </cell>
          <cell r="Q2310"/>
          <cell r="R2310"/>
          <cell r="S2310"/>
          <cell r="T2310"/>
        </row>
        <row r="2311">
          <cell r="P2311">
            <v>999999999</v>
          </cell>
          <cell r="Q2311"/>
          <cell r="R2311"/>
          <cell r="S2311"/>
          <cell r="T2311"/>
        </row>
        <row r="2312">
          <cell r="P2312">
            <v>999999999</v>
          </cell>
          <cell r="Q2312"/>
          <cell r="R2312"/>
          <cell r="S2312"/>
          <cell r="T2312"/>
        </row>
        <row r="2313">
          <cell r="P2313">
            <v>999999999</v>
          </cell>
          <cell r="Q2313"/>
          <cell r="R2313"/>
          <cell r="S2313"/>
          <cell r="T2313"/>
        </row>
        <row r="2314">
          <cell r="P2314">
            <v>999999999</v>
          </cell>
          <cell r="Q2314"/>
          <cell r="R2314"/>
          <cell r="S2314"/>
          <cell r="T2314"/>
        </row>
        <row r="2315">
          <cell r="P2315">
            <v>999999999</v>
          </cell>
          <cell r="Q2315"/>
          <cell r="R2315"/>
          <cell r="S2315"/>
          <cell r="T2315"/>
        </row>
        <row r="2316">
          <cell r="P2316">
            <v>999999999</v>
          </cell>
          <cell r="Q2316"/>
          <cell r="R2316"/>
          <cell r="S2316"/>
          <cell r="T2316"/>
        </row>
        <row r="2317">
          <cell r="P2317">
            <v>999999999</v>
          </cell>
          <cell r="Q2317"/>
          <cell r="R2317"/>
          <cell r="S2317"/>
          <cell r="T2317"/>
        </row>
        <row r="2318">
          <cell r="P2318">
            <v>999999999</v>
          </cell>
          <cell r="Q2318"/>
          <cell r="R2318"/>
          <cell r="S2318"/>
          <cell r="T2318"/>
        </row>
        <row r="2319">
          <cell r="P2319">
            <v>999999999</v>
          </cell>
          <cell r="Q2319"/>
          <cell r="R2319"/>
          <cell r="S2319"/>
          <cell r="T2319"/>
        </row>
        <row r="2320">
          <cell r="P2320">
            <v>999999999</v>
          </cell>
          <cell r="Q2320"/>
          <cell r="R2320"/>
          <cell r="S2320"/>
          <cell r="T2320"/>
        </row>
        <row r="2321">
          <cell r="P2321">
            <v>999999999</v>
          </cell>
          <cell r="Q2321"/>
          <cell r="R2321"/>
          <cell r="S2321"/>
          <cell r="T2321"/>
        </row>
        <row r="2322">
          <cell r="P2322">
            <v>999999999</v>
          </cell>
          <cell r="Q2322"/>
          <cell r="R2322"/>
          <cell r="S2322"/>
          <cell r="T2322"/>
        </row>
        <row r="2323">
          <cell r="P2323">
            <v>999999999</v>
          </cell>
          <cell r="Q2323"/>
          <cell r="R2323"/>
          <cell r="S2323"/>
          <cell r="T2323"/>
        </row>
        <row r="2324">
          <cell r="P2324">
            <v>999999999</v>
          </cell>
          <cell r="Q2324"/>
          <cell r="R2324"/>
          <cell r="S2324"/>
          <cell r="T2324"/>
        </row>
        <row r="2325">
          <cell r="P2325">
            <v>999999999</v>
          </cell>
          <cell r="Q2325"/>
          <cell r="R2325"/>
          <cell r="S2325"/>
          <cell r="T2325"/>
        </row>
        <row r="2326">
          <cell r="P2326">
            <v>999999999</v>
          </cell>
          <cell r="Q2326"/>
          <cell r="R2326"/>
          <cell r="S2326"/>
          <cell r="T2326"/>
        </row>
        <row r="2327">
          <cell r="P2327">
            <v>999999999</v>
          </cell>
          <cell r="Q2327"/>
          <cell r="R2327"/>
          <cell r="S2327"/>
          <cell r="T2327"/>
        </row>
        <row r="2328">
          <cell r="P2328">
            <v>999999999</v>
          </cell>
          <cell r="Q2328"/>
          <cell r="R2328"/>
          <cell r="S2328"/>
          <cell r="T2328"/>
        </row>
        <row r="2329">
          <cell r="P2329">
            <v>999999999</v>
          </cell>
          <cell r="Q2329"/>
          <cell r="R2329"/>
          <cell r="S2329"/>
          <cell r="T2329"/>
        </row>
        <row r="2330">
          <cell r="P2330">
            <v>999999999</v>
          </cell>
          <cell r="Q2330"/>
          <cell r="R2330"/>
          <cell r="S2330"/>
          <cell r="T2330"/>
        </row>
        <row r="2331">
          <cell r="P2331">
            <v>999999999</v>
          </cell>
          <cell r="Q2331"/>
          <cell r="R2331"/>
          <cell r="S2331"/>
          <cell r="T2331"/>
        </row>
        <row r="2332">
          <cell r="P2332">
            <v>999999999</v>
          </cell>
          <cell r="Q2332"/>
          <cell r="R2332"/>
          <cell r="S2332"/>
          <cell r="T2332"/>
        </row>
        <row r="2333">
          <cell r="P2333">
            <v>999999999</v>
          </cell>
          <cell r="Q2333"/>
          <cell r="R2333"/>
          <cell r="S2333"/>
          <cell r="T2333"/>
        </row>
        <row r="2334">
          <cell r="P2334">
            <v>999999999</v>
          </cell>
          <cell r="Q2334"/>
          <cell r="R2334"/>
          <cell r="S2334"/>
          <cell r="T2334"/>
        </row>
        <row r="2335">
          <cell r="P2335">
            <v>999999999</v>
          </cell>
          <cell r="Q2335"/>
          <cell r="R2335"/>
          <cell r="S2335"/>
          <cell r="T2335"/>
        </row>
        <row r="2336">
          <cell r="P2336">
            <v>999999999</v>
          </cell>
          <cell r="Q2336"/>
          <cell r="R2336"/>
          <cell r="S2336"/>
          <cell r="T2336"/>
        </row>
        <row r="2337">
          <cell r="P2337">
            <v>999999999</v>
          </cell>
          <cell r="Q2337"/>
          <cell r="R2337"/>
          <cell r="S2337"/>
          <cell r="T2337"/>
        </row>
        <row r="2338">
          <cell r="P2338">
            <v>999999999</v>
          </cell>
          <cell r="Q2338"/>
          <cell r="R2338"/>
          <cell r="S2338"/>
          <cell r="T2338"/>
        </row>
        <row r="2339">
          <cell r="P2339">
            <v>999999999</v>
          </cell>
          <cell r="Q2339"/>
          <cell r="R2339"/>
          <cell r="S2339"/>
          <cell r="T2339"/>
        </row>
        <row r="2340">
          <cell r="P2340">
            <v>999999999</v>
          </cell>
          <cell r="Q2340"/>
          <cell r="R2340"/>
          <cell r="S2340"/>
          <cell r="T2340"/>
        </row>
        <row r="2341">
          <cell r="P2341">
            <v>999999999</v>
          </cell>
          <cell r="Q2341"/>
          <cell r="R2341"/>
          <cell r="S2341"/>
          <cell r="T2341"/>
        </row>
        <row r="2342">
          <cell r="P2342">
            <v>999999999</v>
          </cell>
          <cell r="Q2342"/>
          <cell r="R2342"/>
          <cell r="S2342"/>
          <cell r="T2342"/>
        </row>
        <row r="2343">
          <cell r="P2343">
            <v>999999999</v>
          </cell>
          <cell r="Q2343"/>
          <cell r="R2343"/>
          <cell r="S2343"/>
          <cell r="T2343"/>
        </row>
        <row r="2344">
          <cell r="P2344">
            <v>999999999</v>
          </cell>
          <cell r="Q2344"/>
          <cell r="R2344"/>
          <cell r="S2344"/>
          <cell r="T2344"/>
        </row>
        <row r="2345">
          <cell r="P2345">
            <v>999999999</v>
          </cell>
          <cell r="Q2345"/>
          <cell r="R2345"/>
          <cell r="S2345"/>
          <cell r="T2345"/>
        </row>
        <row r="2346">
          <cell r="P2346">
            <v>999999999</v>
          </cell>
          <cell r="Q2346"/>
          <cell r="R2346"/>
          <cell r="S2346"/>
          <cell r="T2346"/>
        </row>
        <row r="2347">
          <cell r="P2347">
            <v>999999999</v>
          </cell>
          <cell r="Q2347"/>
          <cell r="R2347"/>
          <cell r="S2347"/>
          <cell r="T2347"/>
        </row>
        <row r="2348">
          <cell r="P2348">
            <v>999999999</v>
          </cell>
          <cell r="Q2348"/>
          <cell r="R2348"/>
          <cell r="S2348"/>
          <cell r="T2348"/>
        </row>
        <row r="2349">
          <cell r="P2349">
            <v>999999999</v>
          </cell>
          <cell r="Q2349"/>
          <cell r="R2349"/>
          <cell r="S2349"/>
          <cell r="T2349"/>
        </row>
        <row r="2350">
          <cell r="P2350">
            <v>999999999</v>
          </cell>
          <cell r="Q2350"/>
          <cell r="R2350"/>
          <cell r="S2350"/>
          <cell r="T2350"/>
        </row>
        <row r="2351">
          <cell r="P2351">
            <v>999999999</v>
          </cell>
          <cell r="Q2351"/>
          <cell r="R2351"/>
          <cell r="S2351"/>
          <cell r="T2351"/>
        </row>
        <row r="2352">
          <cell r="P2352">
            <v>999999999</v>
          </cell>
          <cell r="Q2352"/>
          <cell r="R2352"/>
          <cell r="S2352"/>
          <cell r="T2352"/>
        </row>
        <row r="2353">
          <cell r="P2353">
            <v>999999999</v>
          </cell>
          <cell r="Q2353"/>
          <cell r="R2353"/>
          <cell r="S2353"/>
          <cell r="T2353"/>
        </row>
        <row r="2354">
          <cell r="P2354">
            <v>999999999</v>
          </cell>
          <cell r="Q2354"/>
          <cell r="R2354"/>
          <cell r="S2354"/>
          <cell r="T2354"/>
        </row>
        <row r="2355">
          <cell r="P2355">
            <v>999999999</v>
          </cell>
          <cell r="Q2355"/>
          <cell r="R2355"/>
          <cell r="S2355"/>
          <cell r="T2355"/>
        </row>
        <row r="2356">
          <cell r="P2356">
            <v>999999999</v>
          </cell>
          <cell r="Q2356"/>
          <cell r="R2356"/>
          <cell r="S2356"/>
          <cell r="T2356"/>
        </row>
        <row r="2357">
          <cell r="P2357">
            <v>999999999</v>
          </cell>
          <cell r="Q2357"/>
          <cell r="R2357"/>
          <cell r="S2357"/>
          <cell r="T2357"/>
        </row>
        <row r="2358">
          <cell r="P2358">
            <v>999999999</v>
          </cell>
          <cell r="Q2358"/>
          <cell r="R2358"/>
          <cell r="S2358"/>
          <cell r="T2358"/>
        </row>
        <row r="2359">
          <cell r="P2359">
            <v>999999999</v>
          </cell>
          <cell r="Q2359"/>
          <cell r="R2359"/>
          <cell r="S2359"/>
          <cell r="T2359"/>
        </row>
        <row r="2360">
          <cell r="P2360">
            <v>999999999</v>
          </cell>
          <cell r="Q2360"/>
          <cell r="R2360"/>
          <cell r="S2360"/>
          <cell r="T2360"/>
        </row>
        <row r="2361">
          <cell r="P2361">
            <v>999999999</v>
          </cell>
          <cell r="Q2361"/>
          <cell r="R2361"/>
          <cell r="S2361"/>
          <cell r="T2361"/>
        </row>
        <row r="2362">
          <cell r="P2362">
            <v>999999999</v>
          </cell>
          <cell r="Q2362"/>
          <cell r="R2362"/>
          <cell r="S2362"/>
          <cell r="T2362"/>
        </row>
        <row r="2363">
          <cell r="P2363">
            <v>999999999</v>
          </cell>
          <cell r="Q2363"/>
          <cell r="R2363"/>
          <cell r="S2363"/>
          <cell r="T2363"/>
        </row>
        <row r="2364">
          <cell r="P2364">
            <v>999999999</v>
          </cell>
          <cell r="Q2364"/>
          <cell r="R2364"/>
          <cell r="S2364"/>
          <cell r="T2364"/>
        </row>
        <row r="2365">
          <cell r="P2365">
            <v>999999999</v>
          </cell>
          <cell r="Q2365"/>
          <cell r="R2365"/>
          <cell r="S2365"/>
          <cell r="T2365"/>
        </row>
        <row r="2366">
          <cell r="P2366">
            <v>999999999</v>
          </cell>
          <cell r="Q2366"/>
          <cell r="R2366"/>
          <cell r="S2366"/>
          <cell r="T2366"/>
        </row>
        <row r="2367">
          <cell r="P2367">
            <v>999999999</v>
          </cell>
          <cell r="Q2367"/>
          <cell r="R2367"/>
          <cell r="S2367"/>
          <cell r="T2367"/>
        </row>
        <row r="2368">
          <cell r="P2368">
            <v>999999999</v>
          </cell>
          <cell r="Q2368"/>
          <cell r="R2368"/>
          <cell r="S2368"/>
          <cell r="T2368"/>
        </row>
        <row r="2369">
          <cell r="P2369">
            <v>999999999</v>
          </cell>
          <cell r="Q2369"/>
          <cell r="R2369"/>
          <cell r="S2369"/>
          <cell r="T2369"/>
        </row>
        <row r="2370">
          <cell r="P2370">
            <v>999999999</v>
          </cell>
          <cell r="Q2370"/>
          <cell r="R2370"/>
          <cell r="S2370"/>
          <cell r="T2370"/>
        </row>
        <row r="2371">
          <cell r="P2371">
            <v>999999999</v>
          </cell>
          <cell r="Q2371"/>
          <cell r="R2371"/>
          <cell r="S2371"/>
          <cell r="T2371"/>
        </row>
        <row r="2372">
          <cell r="P2372">
            <v>999999999</v>
          </cell>
          <cell r="Q2372"/>
          <cell r="R2372"/>
          <cell r="S2372"/>
          <cell r="T2372"/>
        </row>
        <row r="2373">
          <cell r="P2373">
            <v>999999999</v>
          </cell>
          <cell r="Q2373"/>
          <cell r="R2373"/>
          <cell r="S2373"/>
          <cell r="T2373"/>
        </row>
        <row r="2374">
          <cell r="P2374">
            <v>999999999</v>
          </cell>
          <cell r="Q2374"/>
          <cell r="R2374"/>
          <cell r="S2374"/>
          <cell r="T2374"/>
        </row>
        <row r="2375">
          <cell r="P2375">
            <v>999999999</v>
          </cell>
          <cell r="Q2375"/>
          <cell r="R2375"/>
          <cell r="S2375"/>
          <cell r="T2375"/>
        </row>
        <row r="2376">
          <cell r="P2376">
            <v>999999999</v>
          </cell>
          <cell r="Q2376"/>
          <cell r="R2376"/>
          <cell r="S2376"/>
          <cell r="T2376"/>
        </row>
        <row r="2377">
          <cell r="P2377">
            <v>999999999</v>
          </cell>
          <cell r="Q2377"/>
          <cell r="R2377"/>
          <cell r="S2377"/>
          <cell r="T2377"/>
        </row>
        <row r="2378">
          <cell r="P2378">
            <v>999999999</v>
          </cell>
          <cell r="Q2378"/>
          <cell r="R2378"/>
          <cell r="S2378"/>
          <cell r="T2378"/>
        </row>
        <row r="2379">
          <cell r="P2379">
            <v>999999999</v>
          </cell>
          <cell r="Q2379"/>
          <cell r="R2379"/>
          <cell r="S2379"/>
          <cell r="T2379"/>
        </row>
        <row r="2380">
          <cell r="P2380">
            <v>999999999</v>
          </cell>
          <cell r="Q2380"/>
          <cell r="R2380"/>
          <cell r="S2380"/>
          <cell r="T2380"/>
        </row>
        <row r="2381">
          <cell r="P2381">
            <v>999999999</v>
          </cell>
          <cell r="Q2381"/>
          <cell r="R2381"/>
          <cell r="S2381"/>
          <cell r="T2381"/>
        </row>
        <row r="2382">
          <cell r="P2382">
            <v>999999999</v>
          </cell>
          <cell r="Q2382"/>
          <cell r="R2382"/>
          <cell r="S2382"/>
          <cell r="T2382"/>
        </row>
        <row r="2383">
          <cell r="P2383">
            <v>999999999</v>
          </cell>
          <cell r="Q2383"/>
          <cell r="R2383"/>
          <cell r="S2383"/>
          <cell r="T2383"/>
        </row>
        <row r="2384">
          <cell r="P2384">
            <v>999999999</v>
          </cell>
          <cell r="Q2384"/>
          <cell r="R2384"/>
          <cell r="S2384"/>
          <cell r="T2384"/>
        </row>
        <row r="2385">
          <cell r="P2385">
            <v>999999999</v>
          </cell>
          <cell r="Q2385"/>
          <cell r="R2385"/>
          <cell r="S2385"/>
          <cell r="T2385"/>
        </row>
        <row r="2386">
          <cell r="P2386">
            <v>999999999</v>
          </cell>
          <cell r="Q2386"/>
          <cell r="R2386"/>
          <cell r="S2386"/>
          <cell r="T2386"/>
        </row>
        <row r="2387">
          <cell r="P2387">
            <v>999999999</v>
          </cell>
          <cell r="Q2387"/>
          <cell r="R2387"/>
          <cell r="S2387"/>
          <cell r="T2387"/>
        </row>
        <row r="2388">
          <cell r="P2388">
            <v>999999999</v>
          </cell>
          <cell r="Q2388"/>
          <cell r="R2388"/>
          <cell r="S2388"/>
          <cell r="T2388"/>
        </row>
        <row r="2389">
          <cell r="P2389">
            <v>999999999</v>
          </cell>
          <cell r="Q2389"/>
          <cell r="R2389"/>
          <cell r="S2389"/>
          <cell r="T2389"/>
        </row>
        <row r="2390">
          <cell r="P2390">
            <v>999999999</v>
          </cell>
          <cell r="Q2390"/>
          <cell r="R2390"/>
          <cell r="S2390"/>
          <cell r="T2390"/>
        </row>
        <row r="2391">
          <cell r="P2391">
            <v>999999999</v>
          </cell>
          <cell r="Q2391"/>
          <cell r="R2391"/>
          <cell r="S2391"/>
          <cell r="T2391"/>
        </row>
        <row r="2392">
          <cell r="P2392">
            <v>999999999</v>
          </cell>
          <cell r="Q2392"/>
          <cell r="R2392"/>
          <cell r="S2392"/>
          <cell r="T2392"/>
        </row>
        <row r="2393">
          <cell r="P2393">
            <v>999999999</v>
          </cell>
          <cell r="Q2393"/>
          <cell r="R2393"/>
          <cell r="S2393"/>
          <cell r="T2393"/>
        </row>
        <row r="2394">
          <cell r="P2394">
            <v>999999999</v>
          </cell>
          <cell r="Q2394"/>
          <cell r="R2394"/>
          <cell r="S2394"/>
          <cell r="T2394"/>
        </row>
        <row r="2395">
          <cell r="P2395">
            <v>999999999</v>
          </cell>
          <cell r="Q2395"/>
          <cell r="R2395"/>
          <cell r="S2395"/>
          <cell r="T2395"/>
        </row>
        <row r="2396">
          <cell r="P2396">
            <v>999999999</v>
          </cell>
          <cell r="Q2396"/>
          <cell r="R2396"/>
          <cell r="S2396"/>
          <cell r="T2396"/>
        </row>
        <row r="2397">
          <cell r="P2397">
            <v>999999999</v>
          </cell>
          <cell r="Q2397"/>
          <cell r="R2397"/>
          <cell r="S2397"/>
          <cell r="T2397"/>
        </row>
        <row r="2398">
          <cell r="P2398">
            <v>999999999</v>
          </cell>
          <cell r="Q2398"/>
          <cell r="R2398"/>
          <cell r="S2398"/>
          <cell r="T2398"/>
        </row>
        <row r="2399">
          <cell r="P2399">
            <v>999999999</v>
          </cell>
          <cell r="Q2399"/>
          <cell r="R2399"/>
          <cell r="S2399"/>
          <cell r="T2399"/>
        </row>
        <row r="2400">
          <cell r="P2400">
            <v>999999999</v>
          </cell>
          <cell r="Q2400"/>
          <cell r="R2400"/>
          <cell r="S2400"/>
          <cell r="T2400"/>
        </row>
        <row r="2401">
          <cell r="P2401">
            <v>999999999</v>
          </cell>
          <cell r="Q2401"/>
          <cell r="R2401"/>
          <cell r="S2401"/>
          <cell r="T2401"/>
        </row>
        <row r="2402">
          <cell r="P2402">
            <v>999999999</v>
          </cell>
          <cell r="Q2402"/>
          <cell r="R2402"/>
          <cell r="S2402"/>
          <cell r="T2402"/>
        </row>
        <row r="2403">
          <cell r="P2403">
            <v>999999999</v>
          </cell>
          <cell r="Q2403"/>
          <cell r="R2403"/>
          <cell r="S2403"/>
          <cell r="T2403"/>
        </row>
        <row r="2404">
          <cell r="P2404">
            <v>999999999</v>
          </cell>
          <cell r="Q2404"/>
          <cell r="R2404"/>
          <cell r="S2404"/>
          <cell r="T2404"/>
        </row>
        <row r="2405">
          <cell r="P2405">
            <v>999999999</v>
          </cell>
          <cell r="Q2405"/>
          <cell r="R2405"/>
          <cell r="S2405"/>
          <cell r="T2405"/>
        </row>
        <row r="2406">
          <cell r="P2406">
            <v>999999999</v>
          </cell>
          <cell r="Q2406"/>
          <cell r="R2406"/>
          <cell r="S2406"/>
          <cell r="T2406"/>
        </row>
        <row r="2407">
          <cell r="P2407">
            <v>999999999</v>
          </cell>
          <cell r="Q2407"/>
          <cell r="R2407"/>
          <cell r="S2407"/>
          <cell r="T2407"/>
        </row>
        <row r="2408">
          <cell r="P2408">
            <v>999999999</v>
          </cell>
          <cell r="Q2408"/>
          <cell r="R2408"/>
          <cell r="S2408"/>
          <cell r="T2408"/>
        </row>
        <row r="2409">
          <cell r="P2409">
            <v>999999999</v>
          </cell>
          <cell r="Q2409"/>
          <cell r="R2409"/>
          <cell r="S2409"/>
          <cell r="T2409"/>
        </row>
        <row r="2410">
          <cell r="P2410">
            <v>999999999</v>
          </cell>
          <cell r="Q2410"/>
          <cell r="R2410"/>
          <cell r="S2410"/>
          <cell r="T2410"/>
        </row>
        <row r="2411">
          <cell r="P2411">
            <v>999999999</v>
          </cell>
          <cell r="Q2411"/>
          <cell r="R2411"/>
          <cell r="S2411"/>
          <cell r="T2411"/>
        </row>
        <row r="2412">
          <cell r="P2412">
            <v>999999999</v>
          </cell>
          <cell r="Q2412"/>
          <cell r="R2412"/>
          <cell r="S2412"/>
          <cell r="T2412"/>
        </row>
        <row r="2413">
          <cell r="P2413">
            <v>999999999</v>
          </cell>
          <cell r="Q2413"/>
          <cell r="R2413"/>
          <cell r="S2413"/>
          <cell r="T2413"/>
        </row>
        <row r="2414">
          <cell r="P2414">
            <v>999999999</v>
          </cell>
          <cell r="Q2414"/>
          <cell r="R2414"/>
          <cell r="S2414"/>
          <cell r="T2414"/>
        </row>
        <row r="2415">
          <cell r="P2415">
            <v>999999999</v>
          </cell>
          <cell r="Q2415"/>
          <cell r="R2415"/>
          <cell r="S2415"/>
          <cell r="T2415"/>
        </row>
        <row r="2416">
          <cell r="P2416">
            <v>999999999</v>
          </cell>
          <cell r="Q2416"/>
          <cell r="R2416"/>
          <cell r="S2416"/>
          <cell r="T2416"/>
        </row>
        <row r="2417">
          <cell r="P2417">
            <v>999999999</v>
          </cell>
          <cell r="Q2417"/>
          <cell r="R2417"/>
          <cell r="S2417"/>
          <cell r="T2417"/>
        </row>
        <row r="2418">
          <cell r="P2418">
            <v>999999999</v>
          </cell>
          <cell r="Q2418"/>
          <cell r="R2418"/>
          <cell r="S2418"/>
          <cell r="T2418"/>
        </row>
        <row r="2419">
          <cell r="P2419">
            <v>999999999</v>
          </cell>
          <cell r="Q2419"/>
          <cell r="R2419"/>
          <cell r="S2419"/>
          <cell r="T2419"/>
        </row>
        <row r="2420">
          <cell r="P2420">
            <v>999999999</v>
          </cell>
          <cell r="Q2420"/>
          <cell r="R2420"/>
          <cell r="S2420"/>
          <cell r="T2420"/>
        </row>
        <row r="2421">
          <cell r="P2421">
            <v>999999999</v>
          </cell>
          <cell r="Q2421"/>
          <cell r="R2421"/>
          <cell r="S2421"/>
          <cell r="T2421"/>
        </row>
        <row r="2422">
          <cell r="P2422">
            <v>999999999</v>
          </cell>
          <cell r="Q2422"/>
          <cell r="R2422"/>
          <cell r="S2422"/>
          <cell r="T2422"/>
        </row>
        <row r="2423">
          <cell r="P2423">
            <v>999999999</v>
          </cell>
          <cell r="Q2423"/>
          <cell r="R2423"/>
          <cell r="S2423"/>
          <cell r="T2423"/>
        </row>
        <row r="2424">
          <cell r="P2424">
            <v>999999999</v>
          </cell>
          <cell r="Q2424"/>
          <cell r="R2424"/>
          <cell r="S2424"/>
          <cell r="T2424"/>
        </row>
        <row r="2425">
          <cell r="P2425">
            <v>999999999</v>
          </cell>
          <cell r="Q2425"/>
          <cell r="R2425"/>
          <cell r="S2425"/>
          <cell r="T2425"/>
        </row>
        <row r="2426">
          <cell r="P2426">
            <v>999999999</v>
          </cell>
          <cell r="Q2426"/>
          <cell r="R2426"/>
          <cell r="S2426"/>
          <cell r="T2426"/>
        </row>
        <row r="2427">
          <cell r="P2427">
            <v>999999999</v>
          </cell>
          <cell r="Q2427"/>
          <cell r="R2427"/>
          <cell r="S2427"/>
          <cell r="T2427"/>
        </row>
        <row r="2428">
          <cell r="P2428">
            <v>999999999</v>
          </cell>
          <cell r="Q2428"/>
          <cell r="R2428"/>
          <cell r="S2428"/>
          <cell r="T2428"/>
        </row>
        <row r="2429">
          <cell r="P2429">
            <v>999999999</v>
          </cell>
          <cell r="Q2429"/>
          <cell r="R2429"/>
          <cell r="S2429"/>
          <cell r="T2429"/>
        </row>
        <row r="2430">
          <cell r="P2430">
            <v>999999999</v>
          </cell>
          <cell r="Q2430"/>
          <cell r="R2430"/>
          <cell r="S2430"/>
          <cell r="T2430"/>
        </row>
        <row r="2431">
          <cell r="P2431">
            <v>999999999</v>
          </cell>
          <cell r="Q2431"/>
          <cell r="R2431"/>
          <cell r="S2431"/>
          <cell r="T2431"/>
        </row>
        <row r="2432">
          <cell r="P2432">
            <v>999999999</v>
          </cell>
          <cell r="Q2432"/>
          <cell r="R2432"/>
          <cell r="S2432"/>
          <cell r="T2432"/>
        </row>
        <row r="2433">
          <cell r="P2433">
            <v>999999999</v>
          </cell>
          <cell r="Q2433"/>
          <cell r="R2433"/>
          <cell r="S2433"/>
          <cell r="T2433"/>
        </row>
        <row r="2434">
          <cell r="P2434">
            <v>999999999</v>
          </cell>
          <cell r="Q2434"/>
          <cell r="R2434"/>
          <cell r="S2434"/>
          <cell r="T2434"/>
        </row>
        <row r="2435">
          <cell r="P2435">
            <v>999999999</v>
          </cell>
          <cell r="Q2435"/>
          <cell r="R2435"/>
          <cell r="S2435"/>
          <cell r="T2435"/>
        </row>
        <row r="2436">
          <cell r="P2436">
            <v>999999999</v>
          </cell>
          <cell r="Q2436"/>
          <cell r="R2436"/>
          <cell r="S2436"/>
          <cell r="T2436"/>
        </row>
        <row r="2437">
          <cell r="P2437">
            <v>999999999</v>
          </cell>
          <cell r="Q2437"/>
          <cell r="R2437"/>
          <cell r="S2437"/>
          <cell r="T2437"/>
        </row>
        <row r="2438">
          <cell r="P2438">
            <v>999999999</v>
          </cell>
          <cell r="Q2438"/>
          <cell r="R2438"/>
          <cell r="S2438"/>
          <cell r="T2438"/>
        </row>
        <row r="2439">
          <cell r="P2439">
            <v>999999999</v>
          </cell>
          <cell r="Q2439"/>
          <cell r="R2439"/>
          <cell r="S2439"/>
          <cell r="T2439"/>
        </row>
        <row r="2440">
          <cell r="P2440">
            <v>999999999</v>
          </cell>
          <cell r="Q2440"/>
          <cell r="R2440"/>
          <cell r="S2440"/>
          <cell r="T2440"/>
        </row>
        <row r="2441">
          <cell r="P2441">
            <v>999999999</v>
          </cell>
          <cell r="Q2441"/>
          <cell r="R2441"/>
          <cell r="S2441"/>
          <cell r="T2441"/>
        </row>
        <row r="2442">
          <cell r="P2442">
            <v>999999999</v>
          </cell>
          <cell r="Q2442"/>
          <cell r="R2442"/>
          <cell r="S2442"/>
          <cell r="T2442"/>
        </row>
        <row r="2443">
          <cell r="P2443">
            <v>999999999</v>
          </cell>
          <cell r="Q2443"/>
          <cell r="R2443"/>
          <cell r="S2443"/>
          <cell r="T2443"/>
        </row>
        <row r="2444">
          <cell r="P2444">
            <v>999999999</v>
          </cell>
          <cell r="Q2444"/>
          <cell r="R2444"/>
          <cell r="S2444"/>
          <cell r="T2444"/>
        </row>
        <row r="2445">
          <cell r="P2445">
            <v>999999999</v>
          </cell>
          <cell r="Q2445"/>
          <cell r="R2445"/>
          <cell r="S2445"/>
          <cell r="T2445"/>
        </row>
        <row r="2446">
          <cell r="P2446">
            <v>999999999</v>
          </cell>
          <cell r="Q2446"/>
          <cell r="R2446"/>
          <cell r="S2446"/>
          <cell r="T2446"/>
        </row>
        <row r="2447">
          <cell r="P2447">
            <v>999999999</v>
          </cell>
          <cell r="Q2447"/>
          <cell r="R2447"/>
          <cell r="S2447"/>
          <cell r="T2447"/>
        </row>
        <row r="2448">
          <cell r="P2448">
            <v>999999999</v>
          </cell>
          <cell r="Q2448"/>
          <cell r="R2448"/>
          <cell r="S2448"/>
          <cell r="T2448"/>
        </row>
        <row r="2449">
          <cell r="P2449">
            <v>999999999</v>
          </cell>
          <cell r="Q2449"/>
          <cell r="R2449"/>
          <cell r="S2449"/>
          <cell r="T2449"/>
        </row>
        <row r="2450">
          <cell r="P2450">
            <v>999999999</v>
          </cell>
          <cell r="Q2450"/>
          <cell r="R2450"/>
          <cell r="S2450"/>
          <cell r="T2450"/>
        </row>
        <row r="2451">
          <cell r="P2451">
            <v>999999999</v>
          </cell>
          <cell r="Q2451"/>
          <cell r="R2451"/>
          <cell r="S2451"/>
          <cell r="T2451"/>
        </row>
        <row r="2452">
          <cell r="P2452">
            <v>999999999</v>
          </cell>
          <cell r="Q2452"/>
          <cell r="R2452"/>
          <cell r="S2452"/>
          <cell r="T2452"/>
        </row>
        <row r="2453">
          <cell r="P2453">
            <v>999999999</v>
          </cell>
          <cell r="Q2453"/>
          <cell r="R2453"/>
          <cell r="S2453"/>
          <cell r="T2453"/>
        </row>
        <row r="2454">
          <cell r="P2454">
            <v>999999999</v>
          </cell>
          <cell r="Q2454"/>
          <cell r="R2454"/>
          <cell r="S2454"/>
          <cell r="T2454"/>
        </row>
        <row r="2455">
          <cell r="P2455">
            <v>999999999</v>
          </cell>
          <cell r="Q2455"/>
          <cell r="R2455"/>
          <cell r="S2455"/>
          <cell r="T2455"/>
        </row>
        <row r="2456">
          <cell r="P2456">
            <v>999999999</v>
          </cell>
          <cell r="Q2456"/>
          <cell r="R2456"/>
          <cell r="S2456"/>
          <cell r="T2456"/>
        </row>
        <row r="2457">
          <cell r="P2457">
            <v>999999999</v>
          </cell>
          <cell r="Q2457"/>
          <cell r="R2457"/>
          <cell r="S2457"/>
          <cell r="T2457"/>
        </row>
        <row r="2458">
          <cell r="P2458">
            <v>999999999</v>
          </cell>
          <cell r="Q2458"/>
          <cell r="R2458"/>
          <cell r="S2458"/>
          <cell r="T2458"/>
        </row>
        <row r="2459">
          <cell r="P2459">
            <v>999999999</v>
          </cell>
          <cell r="Q2459"/>
          <cell r="R2459"/>
          <cell r="S2459"/>
          <cell r="T2459"/>
        </row>
        <row r="2460">
          <cell r="P2460">
            <v>999999999</v>
          </cell>
          <cell r="Q2460"/>
          <cell r="R2460"/>
          <cell r="S2460"/>
          <cell r="T2460"/>
        </row>
        <row r="2461">
          <cell r="P2461">
            <v>999999999</v>
          </cell>
          <cell r="Q2461"/>
          <cell r="R2461"/>
          <cell r="S2461"/>
          <cell r="T2461"/>
        </row>
        <row r="2462">
          <cell r="P2462">
            <v>999999999</v>
          </cell>
          <cell r="Q2462"/>
          <cell r="R2462"/>
          <cell r="S2462"/>
          <cell r="T2462"/>
        </row>
        <row r="2463">
          <cell r="P2463">
            <v>999999999</v>
          </cell>
          <cell r="Q2463"/>
          <cell r="R2463"/>
          <cell r="S2463"/>
          <cell r="T2463"/>
        </row>
        <row r="2464">
          <cell r="P2464">
            <v>999999999</v>
          </cell>
          <cell r="Q2464"/>
          <cell r="R2464"/>
          <cell r="S2464"/>
          <cell r="T2464"/>
        </row>
        <row r="2465">
          <cell r="P2465">
            <v>999999999</v>
          </cell>
          <cell r="Q2465"/>
          <cell r="R2465"/>
          <cell r="S2465"/>
          <cell r="T2465"/>
        </row>
        <row r="2466">
          <cell r="P2466">
            <v>999999999</v>
          </cell>
          <cell r="Q2466"/>
          <cell r="R2466"/>
          <cell r="S2466"/>
          <cell r="T2466"/>
        </row>
        <row r="2467">
          <cell r="P2467">
            <v>999999999</v>
          </cell>
          <cell r="Q2467"/>
          <cell r="R2467"/>
          <cell r="S2467"/>
          <cell r="T2467"/>
        </row>
        <row r="2468">
          <cell r="P2468">
            <v>999999999</v>
          </cell>
          <cell r="Q2468"/>
          <cell r="R2468"/>
          <cell r="S2468"/>
          <cell r="T2468"/>
        </row>
        <row r="2469">
          <cell r="P2469">
            <v>999999999</v>
          </cell>
          <cell r="Q2469"/>
          <cell r="R2469"/>
          <cell r="S2469"/>
          <cell r="T2469"/>
        </row>
        <row r="2470">
          <cell r="P2470">
            <v>999999999</v>
          </cell>
          <cell r="Q2470"/>
          <cell r="R2470"/>
          <cell r="S2470"/>
          <cell r="T2470"/>
        </row>
        <row r="2471">
          <cell r="P2471">
            <v>999999999</v>
          </cell>
          <cell r="Q2471"/>
          <cell r="R2471"/>
          <cell r="S2471"/>
          <cell r="T2471"/>
        </row>
        <row r="2472">
          <cell r="P2472">
            <v>999999999</v>
          </cell>
          <cell r="Q2472"/>
          <cell r="R2472"/>
          <cell r="S2472"/>
          <cell r="T2472"/>
        </row>
        <row r="2473">
          <cell r="P2473">
            <v>999999999</v>
          </cell>
          <cell r="Q2473"/>
          <cell r="R2473"/>
          <cell r="S2473"/>
          <cell r="T2473"/>
        </row>
        <row r="2474">
          <cell r="P2474">
            <v>999999999</v>
          </cell>
          <cell r="Q2474"/>
          <cell r="R2474"/>
          <cell r="S2474"/>
          <cell r="T2474"/>
        </row>
        <row r="2475">
          <cell r="P2475">
            <v>999999999</v>
          </cell>
          <cell r="Q2475"/>
          <cell r="R2475"/>
          <cell r="S2475"/>
          <cell r="T2475"/>
        </row>
        <row r="2476">
          <cell r="P2476">
            <v>999999999</v>
          </cell>
          <cell r="Q2476"/>
          <cell r="R2476"/>
          <cell r="S2476"/>
          <cell r="T2476"/>
        </row>
        <row r="2477">
          <cell r="P2477">
            <v>999999999</v>
          </cell>
          <cell r="Q2477"/>
          <cell r="R2477"/>
          <cell r="S2477"/>
          <cell r="T2477"/>
        </row>
        <row r="2478">
          <cell r="P2478">
            <v>999999999</v>
          </cell>
          <cell r="Q2478"/>
          <cell r="R2478"/>
          <cell r="S2478"/>
          <cell r="T2478"/>
        </row>
        <row r="2479">
          <cell r="P2479">
            <v>999999999</v>
          </cell>
          <cell r="Q2479"/>
          <cell r="R2479"/>
          <cell r="S2479"/>
          <cell r="T2479"/>
        </row>
        <row r="2480">
          <cell r="P2480">
            <v>999999999</v>
          </cell>
          <cell r="Q2480"/>
          <cell r="R2480"/>
          <cell r="S2480"/>
          <cell r="T2480"/>
        </row>
        <row r="2481">
          <cell r="P2481">
            <v>999999999</v>
          </cell>
          <cell r="Q2481"/>
          <cell r="R2481"/>
          <cell r="S2481"/>
          <cell r="T2481"/>
        </row>
        <row r="2482">
          <cell r="P2482">
            <v>999999999</v>
          </cell>
          <cell r="Q2482"/>
          <cell r="R2482"/>
          <cell r="S2482"/>
          <cell r="T2482"/>
        </row>
        <row r="2483">
          <cell r="P2483">
            <v>999999999</v>
          </cell>
          <cell r="Q2483"/>
          <cell r="R2483"/>
          <cell r="S2483"/>
          <cell r="T2483"/>
        </row>
        <row r="2484">
          <cell r="P2484">
            <v>999999999</v>
          </cell>
          <cell r="Q2484"/>
          <cell r="R2484"/>
          <cell r="S2484"/>
          <cell r="T2484"/>
        </row>
        <row r="2485">
          <cell r="P2485">
            <v>999999999</v>
          </cell>
          <cell r="Q2485"/>
          <cell r="R2485"/>
          <cell r="S2485"/>
          <cell r="T2485"/>
        </row>
        <row r="2486">
          <cell r="P2486">
            <v>999999999</v>
          </cell>
          <cell r="Q2486"/>
          <cell r="R2486"/>
          <cell r="S2486"/>
          <cell r="T2486"/>
        </row>
        <row r="2487">
          <cell r="P2487">
            <v>999999999</v>
          </cell>
          <cell r="Q2487"/>
          <cell r="R2487"/>
          <cell r="S2487"/>
          <cell r="T2487"/>
        </row>
        <row r="2488">
          <cell r="P2488">
            <v>999999999</v>
          </cell>
          <cell r="Q2488"/>
          <cell r="R2488"/>
          <cell r="S2488"/>
          <cell r="T2488"/>
        </row>
        <row r="2489">
          <cell r="P2489">
            <v>999999999</v>
          </cell>
          <cell r="Q2489"/>
          <cell r="R2489"/>
          <cell r="S2489"/>
          <cell r="T2489"/>
        </row>
        <row r="2490">
          <cell r="P2490">
            <v>999999999</v>
          </cell>
          <cell r="Q2490"/>
          <cell r="R2490"/>
          <cell r="S2490"/>
          <cell r="T2490"/>
        </row>
        <row r="2491">
          <cell r="P2491">
            <v>999999999</v>
          </cell>
          <cell r="Q2491"/>
          <cell r="R2491"/>
          <cell r="S2491"/>
          <cell r="T2491"/>
        </row>
        <row r="2492">
          <cell r="P2492">
            <v>999999999</v>
          </cell>
          <cell r="Q2492"/>
          <cell r="R2492"/>
          <cell r="S2492"/>
          <cell r="T2492"/>
        </row>
        <row r="2493">
          <cell r="P2493">
            <v>999999999</v>
          </cell>
          <cell r="Q2493"/>
          <cell r="R2493"/>
          <cell r="S2493"/>
          <cell r="T2493"/>
        </row>
        <row r="2494">
          <cell r="P2494">
            <v>999999999</v>
          </cell>
          <cell r="Q2494"/>
          <cell r="R2494"/>
          <cell r="S2494"/>
          <cell r="T2494"/>
        </row>
        <row r="2495">
          <cell r="P2495">
            <v>999999999</v>
          </cell>
          <cell r="Q2495"/>
          <cell r="R2495"/>
          <cell r="S2495"/>
          <cell r="T2495"/>
        </row>
        <row r="2496">
          <cell r="P2496">
            <v>999999999</v>
          </cell>
          <cell r="Q2496"/>
          <cell r="R2496"/>
          <cell r="S2496"/>
          <cell r="T2496"/>
        </row>
        <row r="2497">
          <cell r="P2497">
            <v>999999999</v>
          </cell>
          <cell r="Q2497"/>
          <cell r="R2497"/>
          <cell r="S2497"/>
          <cell r="T2497"/>
        </row>
        <row r="2498">
          <cell r="P2498">
            <v>999999999</v>
          </cell>
          <cell r="Q2498"/>
          <cell r="R2498"/>
          <cell r="S2498"/>
          <cell r="T2498"/>
        </row>
        <row r="2499">
          <cell r="P2499">
            <v>999999999</v>
          </cell>
          <cell r="Q2499"/>
          <cell r="R2499"/>
          <cell r="S2499"/>
          <cell r="T2499"/>
        </row>
        <row r="2500">
          <cell r="P2500">
            <v>999999999</v>
          </cell>
          <cell r="Q2500"/>
          <cell r="R2500"/>
          <cell r="S2500"/>
          <cell r="T2500"/>
        </row>
        <row r="2501">
          <cell r="P2501">
            <v>999999999</v>
          </cell>
          <cell r="Q2501"/>
          <cell r="R2501"/>
          <cell r="S2501"/>
          <cell r="T2501"/>
        </row>
        <row r="2502">
          <cell r="P2502">
            <v>999999999</v>
          </cell>
          <cell r="Q2502"/>
          <cell r="R2502"/>
          <cell r="S2502"/>
          <cell r="T2502"/>
        </row>
        <row r="2503">
          <cell r="P2503">
            <v>999999999</v>
          </cell>
          <cell r="Q2503"/>
          <cell r="R2503"/>
          <cell r="S2503"/>
          <cell r="T2503"/>
        </row>
        <row r="2504">
          <cell r="P2504">
            <v>999999999</v>
          </cell>
          <cell r="Q2504"/>
          <cell r="R2504"/>
          <cell r="S2504"/>
          <cell r="T2504"/>
        </row>
        <row r="2505">
          <cell r="P2505">
            <v>999999999</v>
          </cell>
          <cell r="Q2505"/>
          <cell r="R2505"/>
          <cell r="S2505"/>
          <cell r="T2505"/>
        </row>
        <row r="2506">
          <cell r="P2506">
            <v>999999999</v>
          </cell>
          <cell r="Q2506"/>
          <cell r="R2506"/>
          <cell r="S2506"/>
          <cell r="T2506"/>
        </row>
        <row r="2507">
          <cell r="P2507">
            <v>999999999</v>
          </cell>
          <cell r="Q2507"/>
          <cell r="R2507"/>
          <cell r="S2507"/>
          <cell r="T2507"/>
        </row>
        <row r="2508">
          <cell r="P2508">
            <v>999999999</v>
          </cell>
          <cell r="Q2508"/>
          <cell r="R2508"/>
          <cell r="S2508"/>
          <cell r="T2508"/>
        </row>
        <row r="2509">
          <cell r="P2509">
            <v>999999999</v>
          </cell>
          <cell r="Q2509"/>
          <cell r="R2509"/>
          <cell r="S2509"/>
          <cell r="T2509"/>
        </row>
        <row r="2510">
          <cell r="P2510">
            <v>999999999</v>
          </cell>
          <cell r="Q2510"/>
          <cell r="R2510"/>
          <cell r="S2510"/>
          <cell r="T2510"/>
        </row>
        <row r="2511">
          <cell r="P2511">
            <v>999999999</v>
          </cell>
          <cell r="Q2511"/>
          <cell r="R2511"/>
          <cell r="S2511"/>
          <cell r="T2511"/>
        </row>
        <row r="2512">
          <cell r="P2512">
            <v>999999999</v>
          </cell>
          <cell r="Q2512"/>
          <cell r="R2512"/>
          <cell r="S2512"/>
          <cell r="T2512"/>
        </row>
        <row r="2513">
          <cell r="P2513">
            <v>999999999</v>
          </cell>
          <cell r="Q2513"/>
          <cell r="R2513"/>
          <cell r="S2513"/>
          <cell r="T2513"/>
        </row>
        <row r="2514">
          <cell r="P2514">
            <v>999999999</v>
          </cell>
          <cell r="Q2514"/>
          <cell r="R2514"/>
          <cell r="S2514"/>
          <cell r="T2514"/>
        </row>
        <row r="2515">
          <cell r="P2515">
            <v>999999999</v>
          </cell>
          <cell r="Q2515"/>
          <cell r="R2515"/>
          <cell r="S2515"/>
          <cell r="T2515"/>
        </row>
        <row r="2516">
          <cell r="P2516">
            <v>999999999</v>
          </cell>
          <cell r="Q2516"/>
          <cell r="R2516"/>
          <cell r="S2516"/>
          <cell r="T2516"/>
        </row>
        <row r="2517">
          <cell r="P2517">
            <v>999999999</v>
          </cell>
          <cell r="Q2517"/>
          <cell r="R2517"/>
          <cell r="S2517"/>
          <cell r="T2517"/>
        </row>
        <row r="2518">
          <cell r="P2518">
            <v>999999999</v>
          </cell>
          <cell r="Q2518"/>
          <cell r="R2518"/>
          <cell r="S2518"/>
          <cell r="T2518"/>
        </row>
        <row r="2519">
          <cell r="P2519">
            <v>999999999</v>
          </cell>
          <cell r="Q2519"/>
          <cell r="R2519"/>
          <cell r="S2519"/>
          <cell r="T2519"/>
        </row>
        <row r="2520">
          <cell r="P2520">
            <v>999999999</v>
          </cell>
          <cell r="Q2520"/>
          <cell r="R2520"/>
          <cell r="S2520"/>
          <cell r="T2520"/>
        </row>
        <row r="2521">
          <cell r="P2521">
            <v>999999999</v>
          </cell>
          <cell r="Q2521"/>
          <cell r="R2521"/>
          <cell r="S2521"/>
          <cell r="T2521"/>
        </row>
        <row r="2522">
          <cell r="P2522">
            <v>999999999</v>
          </cell>
          <cell r="Q2522"/>
          <cell r="R2522"/>
          <cell r="S2522"/>
          <cell r="T2522"/>
        </row>
        <row r="2523">
          <cell r="P2523">
            <v>999999999</v>
          </cell>
          <cell r="Q2523"/>
          <cell r="R2523"/>
          <cell r="S2523"/>
          <cell r="T2523"/>
        </row>
        <row r="2524">
          <cell r="P2524">
            <v>999999999</v>
          </cell>
          <cell r="Q2524"/>
          <cell r="R2524"/>
          <cell r="S2524"/>
          <cell r="T2524"/>
        </row>
        <row r="2525">
          <cell r="P2525">
            <v>999999999</v>
          </cell>
          <cell r="Q2525"/>
          <cell r="R2525"/>
          <cell r="S2525"/>
          <cell r="T2525"/>
        </row>
        <row r="2526">
          <cell r="P2526">
            <v>999999999</v>
          </cell>
          <cell r="Q2526"/>
          <cell r="R2526"/>
          <cell r="S2526"/>
          <cell r="T2526"/>
        </row>
        <row r="2527">
          <cell r="P2527">
            <v>999999999</v>
          </cell>
          <cell r="Q2527"/>
          <cell r="R2527"/>
          <cell r="S2527"/>
          <cell r="T2527"/>
        </row>
        <row r="2528">
          <cell r="P2528">
            <v>999999999</v>
          </cell>
          <cell r="Q2528"/>
          <cell r="R2528"/>
          <cell r="S2528"/>
          <cell r="T2528"/>
        </row>
        <row r="2529">
          <cell r="P2529">
            <v>999999999</v>
          </cell>
          <cell r="Q2529"/>
          <cell r="R2529"/>
          <cell r="S2529"/>
          <cell r="T2529"/>
        </row>
        <row r="2530">
          <cell r="P2530">
            <v>999999999</v>
          </cell>
          <cell r="Q2530"/>
          <cell r="R2530"/>
          <cell r="S2530"/>
          <cell r="T2530"/>
        </row>
        <row r="2531">
          <cell r="P2531">
            <v>999999999</v>
          </cell>
          <cell r="Q2531"/>
          <cell r="R2531"/>
          <cell r="S2531"/>
          <cell r="T2531"/>
        </row>
        <row r="2532">
          <cell r="P2532">
            <v>999999999</v>
          </cell>
          <cell r="Q2532"/>
          <cell r="R2532"/>
          <cell r="S2532"/>
          <cell r="T2532"/>
        </row>
        <row r="2533">
          <cell r="P2533">
            <v>999999999</v>
          </cell>
          <cell r="Q2533"/>
          <cell r="R2533"/>
          <cell r="S2533"/>
          <cell r="T2533"/>
        </row>
        <row r="2534">
          <cell r="P2534">
            <v>999999999</v>
          </cell>
          <cell r="Q2534"/>
          <cell r="R2534"/>
          <cell r="S2534"/>
          <cell r="T2534"/>
        </row>
        <row r="2535">
          <cell r="P2535">
            <v>999999999</v>
          </cell>
          <cell r="Q2535"/>
          <cell r="R2535"/>
          <cell r="S2535"/>
          <cell r="T2535"/>
        </row>
        <row r="2536">
          <cell r="P2536">
            <v>999999999</v>
          </cell>
          <cell r="Q2536"/>
          <cell r="R2536"/>
          <cell r="S2536"/>
          <cell r="T2536"/>
        </row>
        <row r="2537">
          <cell r="P2537">
            <v>999999999</v>
          </cell>
          <cell r="Q2537"/>
          <cell r="R2537"/>
          <cell r="S2537"/>
          <cell r="T2537"/>
        </row>
        <row r="2538">
          <cell r="P2538">
            <v>999999999</v>
          </cell>
          <cell r="Q2538"/>
          <cell r="R2538"/>
          <cell r="S2538"/>
          <cell r="T2538"/>
        </row>
        <row r="2539">
          <cell r="P2539">
            <v>999999999</v>
          </cell>
          <cell r="Q2539"/>
          <cell r="R2539"/>
          <cell r="S2539"/>
          <cell r="T2539"/>
        </row>
        <row r="2540">
          <cell r="P2540">
            <v>999999999</v>
          </cell>
          <cell r="Q2540"/>
          <cell r="R2540"/>
          <cell r="S2540"/>
          <cell r="T2540"/>
        </row>
        <row r="2541">
          <cell r="P2541">
            <v>999999999</v>
          </cell>
          <cell r="Q2541"/>
          <cell r="R2541"/>
          <cell r="S2541"/>
          <cell r="T2541"/>
        </row>
        <row r="2542">
          <cell r="P2542">
            <v>999999999</v>
          </cell>
          <cell r="Q2542"/>
          <cell r="R2542"/>
          <cell r="S2542"/>
          <cell r="T2542"/>
        </row>
        <row r="2543">
          <cell r="P2543">
            <v>999999999</v>
          </cell>
          <cell r="Q2543"/>
          <cell r="R2543"/>
          <cell r="S2543"/>
          <cell r="T2543"/>
        </row>
        <row r="2544">
          <cell r="P2544">
            <v>999999999</v>
          </cell>
          <cell r="Q2544"/>
          <cell r="R2544"/>
          <cell r="S2544"/>
          <cell r="T2544"/>
        </row>
        <row r="2545">
          <cell r="P2545">
            <v>999999999</v>
          </cell>
          <cell r="Q2545"/>
          <cell r="R2545"/>
          <cell r="S2545"/>
          <cell r="T2545"/>
        </row>
        <row r="2546">
          <cell r="P2546">
            <v>999999999</v>
          </cell>
          <cell r="Q2546"/>
          <cell r="R2546"/>
          <cell r="S2546"/>
          <cell r="T2546"/>
        </row>
        <row r="2547">
          <cell r="P2547">
            <v>999999999</v>
          </cell>
          <cell r="Q2547"/>
          <cell r="R2547"/>
          <cell r="S2547"/>
          <cell r="T2547"/>
        </row>
        <row r="2548">
          <cell r="P2548">
            <v>999999999</v>
          </cell>
          <cell r="Q2548"/>
          <cell r="R2548"/>
          <cell r="S2548"/>
          <cell r="T2548"/>
        </row>
        <row r="2549">
          <cell r="P2549">
            <v>999999999</v>
          </cell>
          <cell r="Q2549"/>
          <cell r="R2549"/>
          <cell r="S2549"/>
          <cell r="T2549"/>
        </row>
        <row r="2550">
          <cell r="P2550">
            <v>999999999</v>
          </cell>
          <cell r="Q2550"/>
          <cell r="R2550"/>
          <cell r="S2550"/>
          <cell r="T2550"/>
        </row>
        <row r="2551">
          <cell r="P2551">
            <v>999999999</v>
          </cell>
          <cell r="Q2551"/>
          <cell r="R2551"/>
          <cell r="S2551"/>
          <cell r="T2551"/>
        </row>
        <row r="2552">
          <cell r="P2552">
            <v>999999999</v>
          </cell>
          <cell r="Q2552"/>
          <cell r="R2552"/>
          <cell r="S2552"/>
          <cell r="T2552"/>
        </row>
        <row r="2553">
          <cell r="P2553">
            <v>999999999</v>
          </cell>
          <cell r="Q2553"/>
          <cell r="R2553"/>
          <cell r="S2553"/>
          <cell r="T2553"/>
        </row>
        <row r="2554">
          <cell r="P2554">
            <v>999999999</v>
          </cell>
          <cell r="Q2554"/>
          <cell r="R2554"/>
          <cell r="S2554"/>
          <cell r="T2554"/>
        </row>
        <row r="2555">
          <cell r="P2555">
            <v>999999999</v>
          </cell>
          <cell r="Q2555"/>
          <cell r="R2555"/>
          <cell r="S2555"/>
          <cell r="T2555"/>
        </row>
        <row r="2556">
          <cell r="P2556">
            <v>999999999</v>
          </cell>
          <cell r="Q2556"/>
          <cell r="R2556"/>
          <cell r="S2556"/>
          <cell r="T2556"/>
        </row>
        <row r="2557">
          <cell r="P2557">
            <v>999999999</v>
          </cell>
          <cell r="Q2557"/>
          <cell r="R2557"/>
          <cell r="S2557"/>
          <cell r="T2557"/>
        </row>
        <row r="2558">
          <cell r="P2558">
            <v>999999999</v>
          </cell>
          <cell r="Q2558"/>
          <cell r="R2558"/>
          <cell r="S2558"/>
          <cell r="T2558"/>
        </row>
        <row r="2559">
          <cell r="P2559">
            <v>999999999</v>
          </cell>
          <cell r="Q2559"/>
          <cell r="R2559"/>
          <cell r="S2559"/>
          <cell r="T2559"/>
        </row>
        <row r="2560">
          <cell r="P2560">
            <v>999999999</v>
          </cell>
          <cell r="Q2560"/>
          <cell r="R2560"/>
          <cell r="S2560"/>
          <cell r="T2560"/>
        </row>
        <row r="2561">
          <cell r="P2561">
            <v>999999999</v>
          </cell>
          <cell r="Q2561"/>
          <cell r="R2561"/>
          <cell r="S2561"/>
          <cell r="T2561"/>
        </row>
        <row r="2562">
          <cell r="P2562">
            <v>999999999</v>
          </cell>
          <cell r="Q2562"/>
          <cell r="R2562"/>
          <cell r="S2562"/>
          <cell r="T2562"/>
        </row>
        <row r="2563">
          <cell r="P2563">
            <v>999999999</v>
          </cell>
          <cell r="Q2563"/>
          <cell r="R2563"/>
          <cell r="S2563"/>
          <cell r="T2563"/>
        </row>
        <row r="2564">
          <cell r="P2564">
            <v>999999999</v>
          </cell>
          <cell r="Q2564"/>
          <cell r="R2564"/>
          <cell r="S2564"/>
          <cell r="T2564"/>
        </row>
        <row r="2565">
          <cell r="P2565">
            <v>999999999</v>
          </cell>
          <cell r="Q2565"/>
          <cell r="R2565"/>
          <cell r="S2565"/>
          <cell r="T2565"/>
        </row>
        <row r="2566">
          <cell r="P2566">
            <v>999999999</v>
          </cell>
          <cell r="Q2566"/>
          <cell r="R2566"/>
          <cell r="S2566"/>
          <cell r="T2566"/>
        </row>
        <row r="2567">
          <cell r="P2567">
            <v>999999999</v>
          </cell>
          <cell r="Q2567"/>
          <cell r="R2567"/>
          <cell r="S2567"/>
          <cell r="T2567"/>
        </row>
        <row r="2568">
          <cell r="P2568">
            <v>999999999</v>
          </cell>
          <cell r="Q2568"/>
          <cell r="R2568"/>
          <cell r="S2568"/>
          <cell r="T2568"/>
        </row>
        <row r="2569">
          <cell r="P2569">
            <v>999999999</v>
          </cell>
          <cell r="Q2569"/>
          <cell r="R2569"/>
          <cell r="S2569"/>
          <cell r="T2569"/>
        </row>
        <row r="2570">
          <cell r="P2570">
            <v>999999999</v>
          </cell>
          <cell r="Q2570"/>
          <cell r="R2570"/>
          <cell r="S2570"/>
          <cell r="T2570"/>
        </row>
        <row r="2571">
          <cell r="P2571">
            <v>999999999</v>
          </cell>
          <cell r="Q2571"/>
          <cell r="R2571"/>
          <cell r="S2571"/>
          <cell r="T2571"/>
        </row>
        <row r="2572">
          <cell r="P2572">
            <v>999999999</v>
          </cell>
          <cell r="Q2572"/>
          <cell r="R2572"/>
          <cell r="S2572"/>
          <cell r="T2572"/>
        </row>
        <row r="2573">
          <cell r="P2573">
            <v>999999999</v>
          </cell>
          <cell r="Q2573"/>
          <cell r="R2573"/>
          <cell r="S2573"/>
          <cell r="T2573"/>
        </row>
        <row r="2574">
          <cell r="P2574">
            <v>999999999</v>
          </cell>
          <cell r="Q2574"/>
          <cell r="R2574"/>
          <cell r="S2574"/>
          <cell r="T2574"/>
        </row>
        <row r="2575">
          <cell r="P2575">
            <v>999999999</v>
          </cell>
          <cell r="Q2575"/>
          <cell r="R2575"/>
          <cell r="S2575"/>
          <cell r="T2575"/>
        </row>
        <row r="2576">
          <cell r="P2576">
            <v>999999999</v>
          </cell>
          <cell r="Q2576"/>
          <cell r="R2576"/>
          <cell r="S2576"/>
          <cell r="T2576"/>
        </row>
        <row r="2577">
          <cell r="P2577">
            <v>999999999</v>
          </cell>
          <cell r="Q2577"/>
          <cell r="R2577"/>
          <cell r="S2577"/>
          <cell r="T2577"/>
        </row>
        <row r="2578">
          <cell r="P2578">
            <v>999999999</v>
          </cell>
          <cell r="Q2578"/>
          <cell r="R2578"/>
          <cell r="S2578"/>
          <cell r="T2578"/>
        </row>
        <row r="2579">
          <cell r="P2579">
            <v>999999999</v>
          </cell>
          <cell r="Q2579"/>
          <cell r="R2579"/>
          <cell r="S2579"/>
          <cell r="T2579"/>
        </row>
        <row r="2580">
          <cell r="P2580">
            <v>999999999</v>
          </cell>
          <cell r="Q2580"/>
          <cell r="R2580"/>
          <cell r="S2580"/>
          <cell r="T2580"/>
        </row>
        <row r="2581">
          <cell r="P2581">
            <v>999999999</v>
          </cell>
          <cell r="Q2581"/>
          <cell r="R2581"/>
          <cell r="S2581"/>
          <cell r="T2581"/>
        </row>
        <row r="2582">
          <cell r="P2582">
            <v>999999999</v>
          </cell>
          <cell r="Q2582"/>
          <cell r="R2582"/>
          <cell r="S2582"/>
          <cell r="T2582"/>
        </row>
        <row r="2583">
          <cell r="P2583">
            <v>999999999</v>
          </cell>
          <cell r="Q2583"/>
          <cell r="R2583"/>
          <cell r="S2583"/>
          <cell r="T2583"/>
        </row>
        <row r="2584">
          <cell r="P2584">
            <v>999999999</v>
          </cell>
          <cell r="Q2584"/>
          <cell r="R2584"/>
          <cell r="S2584"/>
          <cell r="T2584"/>
        </row>
        <row r="2585">
          <cell r="P2585">
            <v>999999999</v>
          </cell>
          <cell r="Q2585"/>
          <cell r="R2585"/>
          <cell r="S2585"/>
          <cell r="T2585"/>
        </row>
        <row r="2586">
          <cell r="P2586">
            <v>999999999</v>
          </cell>
          <cell r="Q2586"/>
          <cell r="R2586"/>
          <cell r="S2586"/>
          <cell r="T2586"/>
        </row>
        <row r="2587">
          <cell r="P2587">
            <v>999999999</v>
          </cell>
          <cell r="Q2587"/>
          <cell r="R2587"/>
          <cell r="S2587"/>
          <cell r="T2587"/>
        </row>
        <row r="2588">
          <cell r="P2588">
            <v>999999999</v>
          </cell>
          <cell r="Q2588"/>
          <cell r="R2588"/>
          <cell r="S2588"/>
          <cell r="T2588"/>
        </row>
        <row r="2589">
          <cell r="P2589">
            <v>999999999</v>
          </cell>
          <cell r="Q2589"/>
          <cell r="R2589"/>
          <cell r="S2589"/>
          <cell r="T2589"/>
        </row>
        <row r="2590">
          <cell r="P2590">
            <v>999999999</v>
          </cell>
          <cell r="Q2590"/>
          <cell r="R2590"/>
          <cell r="S2590"/>
          <cell r="T2590"/>
        </row>
        <row r="2591">
          <cell r="P2591">
            <v>999999999</v>
          </cell>
          <cell r="Q2591"/>
          <cell r="R2591"/>
          <cell r="S2591"/>
          <cell r="T2591"/>
        </row>
        <row r="2592">
          <cell r="P2592">
            <v>999999999</v>
          </cell>
          <cell r="Q2592"/>
          <cell r="R2592"/>
          <cell r="S2592"/>
          <cell r="T2592"/>
        </row>
        <row r="2593">
          <cell r="P2593">
            <v>999999999</v>
          </cell>
          <cell r="Q2593"/>
          <cell r="R2593"/>
          <cell r="S2593"/>
          <cell r="T2593"/>
        </row>
        <row r="2594">
          <cell r="P2594">
            <v>999999999</v>
          </cell>
          <cell r="Q2594"/>
          <cell r="R2594"/>
          <cell r="S2594"/>
          <cell r="T2594"/>
        </row>
        <row r="2595">
          <cell r="P2595">
            <v>999999999</v>
          </cell>
          <cell r="Q2595"/>
          <cell r="R2595"/>
          <cell r="S2595"/>
          <cell r="T2595"/>
        </row>
        <row r="2596">
          <cell r="P2596">
            <v>999999999</v>
          </cell>
          <cell r="Q2596"/>
          <cell r="R2596"/>
          <cell r="S2596"/>
          <cell r="T2596"/>
        </row>
        <row r="2597">
          <cell r="P2597">
            <v>999999999</v>
          </cell>
          <cell r="Q2597"/>
          <cell r="R2597"/>
          <cell r="S2597"/>
          <cell r="T2597"/>
        </row>
        <row r="2598">
          <cell r="P2598">
            <v>999999999</v>
          </cell>
          <cell r="Q2598"/>
          <cell r="R2598"/>
          <cell r="S2598"/>
          <cell r="T2598"/>
        </row>
        <row r="2599">
          <cell r="P2599">
            <v>999999999</v>
          </cell>
          <cell r="Q2599"/>
          <cell r="R2599"/>
          <cell r="S2599"/>
          <cell r="T2599"/>
        </row>
        <row r="2600">
          <cell r="P2600">
            <v>999999999</v>
          </cell>
          <cell r="Q2600"/>
          <cell r="R2600"/>
          <cell r="S2600"/>
          <cell r="T2600"/>
        </row>
        <row r="2601">
          <cell r="P2601">
            <v>999999999</v>
          </cell>
          <cell r="Q2601"/>
          <cell r="R2601"/>
          <cell r="S2601"/>
          <cell r="T2601"/>
        </row>
        <row r="2602">
          <cell r="P2602">
            <v>999999999</v>
          </cell>
          <cell r="Q2602"/>
          <cell r="R2602"/>
          <cell r="S2602"/>
          <cell r="T2602"/>
        </row>
        <row r="2603">
          <cell r="P2603">
            <v>999999999</v>
          </cell>
          <cell r="Q2603"/>
          <cell r="R2603"/>
          <cell r="S2603"/>
          <cell r="T2603"/>
        </row>
        <row r="2604">
          <cell r="P2604">
            <v>999999999</v>
          </cell>
          <cell r="Q2604"/>
          <cell r="R2604"/>
          <cell r="S2604"/>
          <cell r="T2604"/>
        </row>
        <row r="2605">
          <cell r="P2605">
            <v>999999999</v>
          </cell>
          <cell r="Q2605"/>
          <cell r="R2605"/>
          <cell r="S2605"/>
          <cell r="T2605"/>
        </row>
        <row r="2606">
          <cell r="P2606">
            <v>999999999</v>
          </cell>
          <cell r="Q2606"/>
          <cell r="R2606"/>
          <cell r="S2606"/>
          <cell r="T2606"/>
        </row>
        <row r="2607">
          <cell r="P2607">
            <v>999999999</v>
          </cell>
          <cell r="Q2607"/>
          <cell r="R2607"/>
          <cell r="S2607"/>
          <cell r="T2607"/>
        </row>
        <row r="2608">
          <cell r="P2608">
            <v>999999999</v>
          </cell>
          <cell r="Q2608"/>
          <cell r="R2608"/>
          <cell r="S2608"/>
          <cell r="T2608"/>
        </row>
        <row r="2609">
          <cell r="P2609">
            <v>999999999</v>
          </cell>
          <cell r="Q2609"/>
          <cell r="R2609"/>
          <cell r="S2609"/>
          <cell r="T2609"/>
        </row>
        <row r="2610">
          <cell r="P2610">
            <v>999999999</v>
          </cell>
          <cell r="Q2610"/>
          <cell r="R2610"/>
          <cell r="S2610"/>
          <cell r="T2610"/>
        </row>
        <row r="2611">
          <cell r="P2611">
            <v>999999999</v>
          </cell>
          <cell r="Q2611"/>
          <cell r="R2611"/>
          <cell r="S2611"/>
          <cell r="T2611"/>
        </row>
        <row r="2612">
          <cell r="P2612">
            <v>999999999</v>
          </cell>
          <cell r="Q2612"/>
          <cell r="R2612"/>
          <cell r="S2612"/>
          <cell r="T2612"/>
        </row>
        <row r="2613">
          <cell r="P2613">
            <v>999999999</v>
          </cell>
          <cell r="Q2613"/>
          <cell r="R2613"/>
          <cell r="S2613"/>
          <cell r="T2613"/>
        </row>
        <row r="2614">
          <cell r="P2614">
            <v>999999999</v>
          </cell>
          <cell r="Q2614"/>
          <cell r="R2614"/>
          <cell r="S2614"/>
          <cell r="T2614"/>
        </row>
        <row r="2615">
          <cell r="P2615">
            <v>999999999</v>
          </cell>
          <cell r="Q2615"/>
          <cell r="R2615"/>
          <cell r="S2615"/>
          <cell r="T2615"/>
        </row>
        <row r="2616">
          <cell r="P2616">
            <v>999999999</v>
          </cell>
          <cell r="Q2616"/>
          <cell r="R2616"/>
          <cell r="S2616"/>
          <cell r="T2616"/>
        </row>
        <row r="2617">
          <cell r="P2617">
            <v>999999999</v>
          </cell>
          <cell r="Q2617"/>
          <cell r="R2617"/>
          <cell r="S2617"/>
          <cell r="T2617"/>
        </row>
        <row r="2618">
          <cell r="P2618">
            <v>999999999</v>
          </cell>
          <cell r="Q2618"/>
          <cell r="R2618"/>
          <cell r="S2618"/>
          <cell r="T2618"/>
        </row>
        <row r="2619">
          <cell r="P2619">
            <v>999999999</v>
          </cell>
          <cell r="Q2619"/>
          <cell r="R2619"/>
          <cell r="S2619"/>
          <cell r="T2619"/>
        </row>
        <row r="2620">
          <cell r="P2620">
            <v>999999999</v>
          </cell>
          <cell r="Q2620"/>
          <cell r="R2620"/>
          <cell r="S2620"/>
          <cell r="T2620"/>
        </row>
        <row r="2621">
          <cell r="P2621">
            <v>999999999</v>
          </cell>
          <cell r="Q2621"/>
          <cell r="R2621"/>
          <cell r="S2621"/>
          <cell r="T2621"/>
        </row>
        <row r="2622">
          <cell r="P2622">
            <v>999999999</v>
          </cell>
          <cell r="Q2622"/>
          <cell r="R2622"/>
          <cell r="S2622"/>
          <cell r="T2622"/>
        </row>
        <row r="2623">
          <cell r="P2623">
            <v>999999999</v>
          </cell>
          <cell r="Q2623"/>
          <cell r="R2623"/>
          <cell r="S2623"/>
          <cell r="T2623"/>
        </row>
        <row r="2624">
          <cell r="P2624">
            <v>999999999</v>
          </cell>
          <cell r="Q2624"/>
          <cell r="R2624"/>
          <cell r="S2624"/>
          <cell r="T2624"/>
        </row>
        <row r="2625">
          <cell r="P2625">
            <v>999999999</v>
          </cell>
          <cell r="Q2625"/>
          <cell r="R2625"/>
          <cell r="S2625"/>
          <cell r="T2625"/>
        </row>
        <row r="2626">
          <cell r="P2626">
            <v>999999999</v>
          </cell>
          <cell r="Q2626"/>
          <cell r="R2626"/>
          <cell r="S2626"/>
          <cell r="T2626"/>
        </row>
        <row r="2627">
          <cell r="P2627">
            <v>999999999</v>
          </cell>
          <cell r="Q2627"/>
          <cell r="R2627"/>
          <cell r="S2627"/>
          <cell r="T2627"/>
        </row>
        <row r="2628">
          <cell r="P2628">
            <v>999999999</v>
          </cell>
          <cell r="Q2628"/>
          <cell r="R2628"/>
          <cell r="S2628"/>
          <cell r="T2628"/>
        </row>
        <row r="2629">
          <cell r="P2629">
            <v>999999999</v>
          </cell>
          <cell r="Q2629"/>
          <cell r="R2629"/>
          <cell r="S2629"/>
          <cell r="T2629"/>
        </row>
        <row r="2630">
          <cell r="P2630">
            <v>999999999</v>
          </cell>
          <cell r="Q2630"/>
          <cell r="R2630"/>
          <cell r="S2630"/>
          <cell r="T2630"/>
        </row>
        <row r="2631">
          <cell r="P2631">
            <v>999999999</v>
          </cell>
          <cell r="Q2631"/>
          <cell r="R2631"/>
          <cell r="S2631"/>
          <cell r="T2631"/>
        </row>
        <row r="2632">
          <cell r="P2632">
            <v>999999999</v>
          </cell>
          <cell r="Q2632"/>
          <cell r="R2632"/>
          <cell r="S2632"/>
          <cell r="T2632"/>
        </row>
        <row r="2633">
          <cell r="P2633">
            <v>999999999</v>
          </cell>
          <cell r="Q2633"/>
          <cell r="R2633"/>
          <cell r="S2633"/>
          <cell r="T2633"/>
        </row>
        <row r="2634">
          <cell r="P2634">
            <v>999999999</v>
          </cell>
          <cell r="Q2634"/>
          <cell r="R2634"/>
          <cell r="S2634"/>
          <cell r="T2634"/>
        </row>
        <row r="2635">
          <cell r="P2635">
            <v>999999999</v>
          </cell>
          <cell r="Q2635"/>
          <cell r="R2635"/>
          <cell r="S2635"/>
          <cell r="T2635"/>
        </row>
        <row r="2636">
          <cell r="P2636">
            <v>999999999</v>
          </cell>
          <cell r="Q2636"/>
          <cell r="R2636"/>
          <cell r="S2636"/>
          <cell r="T2636"/>
        </row>
        <row r="2637">
          <cell r="P2637">
            <v>999999999</v>
          </cell>
          <cell r="Q2637"/>
          <cell r="R2637"/>
          <cell r="S2637"/>
          <cell r="T2637"/>
        </row>
        <row r="2638">
          <cell r="P2638">
            <v>999999999</v>
          </cell>
          <cell r="Q2638"/>
          <cell r="R2638"/>
          <cell r="S2638"/>
          <cell r="T2638"/>
        </row>
        <row r="2639">
          <cell r="P2639">
            <v>999999999</v>
          </cell>
          <cell r="Q2639"/>
          <cell r="R2639"/>
          <cell r="S2639"/>
          <cell r="T2639"/>
        </row>
        <row r="2640">
          <cell r="P2640">
            <v>999999999</v>
          </cell>
          <cell r="Q2640"/>
          <cell r="R2640"/>
          <cell r="S2640"/>
          <cell r="T2640"/>
        </row>
        <row r="2641">
          <cell r="P2641">
            <v>999999999</v>
          </cell>
          <cell r="Q2641"/>
          <cell r="R2641"/>
          <cell r="S2641"/>
          <cell r="T2641"/>
        </row>
        <row r="2642">
          <cell r="P2642">
            <v>999999999</v>
          </cell>
          <cell r="Q2642"/>
          <cell r="R2642"/>
          <cell r="S2642"/>
          <cell r="T2642"/>
        </row>
        <row r="2643">
          <cell r="P2643">
            <v>999999999</v>
          </cell>
          <cell r="Q2643"/>
          <cell r="R2643"/>
          <cell r="S2643"/>
          <cell r="T2643"/>
        </row>
        <row r="2644">
          <cell r="P2644">
            <v>999999999</v>
          </cell>
          <cell r="Q2644"/>
          <cell r="R2644"/>
          <cell r="S2644"/>
          <cell r="T2644"/>
        </row>
        <row r="2645">
          <cell r="P2645">
            <v>999999999</v>
          </cell>
          <cell r="Q2645"/>
          <cell r="R2645"/>
          <cell r="S2645"/>
          <cell r="T2645"/>
        </row>
        <row r="2646">
          <cell r="P2646">
            <v>999999999</v>
          </cell>
          <cell r="Q2646"/>
          <cell r="R2646"/>
          <cell r="S2646"/>
          <cell r="T2646"/>
        </row>
        <row r="2647">
          <cell r="P2647">
            <v>999999999</v>
          </cell>
          <cell r="Q2647"/>
          <cell r="R2647"/>
          <cell r="S2647"/>
          <cell r="T2647"/>
        </row>
        <row r="2648">
          <cell r="P2648">
            <v>999999999</v>
          </cell>
          <cell r="Q2648"/>
          <cell r="R2648"/>
          <cell r="S2648"/>
          <cell r="T2648"/>
        </row>
        <row r="2649">
          <cell r="P2649">
            <v>999999999</v>
          </cell>
          <cell r="Q2649"/>
          <cell r="R2649"/>
          <cell r="S2649"/>
          <cell r="T2649"/>
        </row>
        <row r="2650">
          <cell r="P2650">
            <v>999999999</v>
          </cell>
          <cell r="Q2650"/>
          <cell r="R2650"/>
          <cell r="S2650"/>
          <cell r="T2650"/>
        </row>
        <row r="2651">
          <cell r="P2651">
            <v>999999999</v>
          </cell>
          <cell r="Q2651"/>
          <cell r="R2651"/>
          <cell r="S2651"/>
          <cell r="T2651"/>
        </row>
        <row r="2652">
          <cell r="P2652">
            <v>999999999</v>
          </cell>
          <cell r="Q2652"/>
          <cell r="R2652"/>
          <cell r="S2652"/>
          <cell r="T2652"/>
        </row>
        <row r="2653">
          <cell r="P2653">
            <v>999999999</v>
          </cell>
          <cell r="Q2653"/>
          <cell r="R2653"/>
          <cell r="S2653"/>
          <cell r="T2653"/>
        </row>
        <row r="2654">
          <cell r="P2654">
            <v>999999999</v>
          </cell>
          <cell r="Q2654"/>
          <cell r="R2654"/>
          <cell r="S2654"/>
          <cell r="T2654"/>
        </row>
        <row r="2655">
          <cell r="P2655">
            <v>999999999</v>
          </cell>
          <cell r="Q2655"/>
          <cell r="R2655"/>
          <cell r="S2655"/>
          <cell r="T2655"/>
        </row>
        <row r="2656">
          <cell r="P2656">
            <v>999999999</v>
          </cell>
          <cell r="Q2656"/>
          <cell r="R2656"/>
          <cell r="S2656"/>
          <cell r="T2656"/>
        </row>
        <row r="2657">
          <cell r="P2657">
            <v>999999999</v>
          </cell>
          <cell r="Q2657"/>
          <cell r="R2657"/>
          <cell r="S2657"/>
          <cell r="T2657"/>
        </row>
        <row r="2658">
          <cell r="P2658">
            <v>999999999</v>
          </cell>
          <cell r="Q2658"/>
          <cell r="R2658"/>
          <cell r="S2658"/>
          <cell r="T2658"/>
        </row>
        <row r="2659">
          <cell r="P2659">
            <v>999999999</v>
          </cell>
          <cell r="Q2659"/>
          <cell r="R2659"/>
          <cell r="S2659"/>
          <cell r="T2659"/>
        </row>
        <row r="2660">
          <cell r="P2660">
            <v>999999999</v>
          </cell>
          <cell r="Q2660"/>
          <cell r="R2660"/>
          <cell r="S2660"/>
          <cell r="T2660"/>
        </row>
        <row r="2661">
          <cell r="P2661">
            <v>999999999</v>
          </cell>
          <cell r="Q2661"/>
          <cell r="R2661"/>
          <cell r="S2661"/>
          <cell r="T2661"/>
        </row>
        <row r="2662">
          <cell r="P2662">
            <v>999999999</v>
          </cell>
          <cell r="Q2662"/>
          <cell r="R2662"/>
          <cell r="S2662"/>
          <cell r="T2662"/>
        </row>
        <row r="2663">
          <cell r="P2663">
            <v>999999999</v>
          </cell>
          <cell r="Q2663"/>
          <cell r="R2663"/>
          <cell r="S2663"/>
          <cell r="T2663"/>
        </row>
        <row r="2664">
          <cell r="P2664">
            <v>999999999</v>
          </cell>
          <cell r="Q2664"/>
          <cell r="R2664"/>
          <cell r="S2664"/>
          <cell r="T2664"/>
        </row>
        <row r="2665">
          <cell r="P2665">
            <v>999999999</v>
          </cell>
          <cell r="Q2665"/>
          <cell r="R2665"/>
          <cell r="S2665"/>
          <cell r="T2665"/>
        </row>
        <row r="2666">
          <cell r="P2666">
            <v>999999999</v>
          </cell>
          <cell r="Q2666"/>
          <cell r="R2666"/>
          <cell r="S2666"/>
          <cell r="T2666"/>
        </row>
        <row r="2667">
          <cell r="P2667">
            <v>999999999</v>
          </cell>
          <cell r="Q2667"/>
          <cell r="R2667"/>
          <cell r="S2667"/>
          <cell r="T2667"/>
        </row>
        <row r="2668">
          <cell r="P2668">
            <v>999999999</v>
          </cell>
          <cell r="Q2668"/>
          <cell r="R2668"/>
          <cell r="S2668"/>
          <cell r="T2668"/>
        </row>
        <row r="2669">
          <cell r="P2669">
            <v>999999999</v>
          </cell>
          <cell r="Q2669"/>
          <cell r="R2669"/>
          <cell r="S2669"/>
          <cell r="T2669"/>
        </row>
        <row r="2670">
          <cell r="P2670">
            <v>999999999</v>
          </cell>
          <cell r="Q2670"/>
          <cell r="R2670"/>
          <cell r="S2670"/>
          <cell r="T2670"/>
        </row>
        <row r="2671">
          <cell r="P2671">
            <v>999999999</v>
          </cell>
          <cell r="Q2671"/>
          <cell r="R2671"/>
          <cell r="S2671"/>
          <cell r="T2671"/>
        </row>
        <row r="2672">
          <cell r="P2672">
            <v>999999999</v>
          </cell>
          <cell r="Q2672"/>
          <cell r="R2672"/>
          <cell r="S2672"/>
          <cell r="T2672"/>
        </row>
        <row r="2673">
          <cell r="P2673">
            <v>999999999</v>
          </cell>
          <cell r="Q2673"/>
          <cell r="R2673"/>
          <cell r="S2673"/>
          <cell r="T2673"/>
        </row>
        <row r="2674">
          <cell r="P2674">
            <v>999999999</v>
          </cell>
          <cell r="Q2674"/>
          <cell r="R2674"/>
          <cell r="S2674"/>
          <cell r="T2674"/>
        </row>
        <row r="2675">
          <cell r="P2675">
            <v>999999999</v>
          </cell>
          <cell r="Q2675"/>
          <cell r="R2675"/>
          <cell r="S2675"/>
          <cell r="T2675"/>
        </row>
        <row r="2676">
          <cell r="P2676">
            <v>999999999</v>
          </cell>
          <cell r="Q2676"/>
          <cell r="R2676"/>
          <cell r="S2676"/>
          <cell r="T2676"/>
        </row>
        <row r="2677">
          <cell r="P2677">
            <v>999999999</v>
          </cell>
          <cell r="Q2677"/>
          <cell r="R2677"/>
          <cell r="S2677"/>
          <cell r="T2677"/>
        </row>
        <row r="2678">
          <cell r="P2678">
            <v>999999999</v>
          </cell>
          <cell r="Q2678"/>
          <cell r="R2678"/>
          <cell r="S2678"/>
          <cell r="T2678"/>
        </row>
        <row r="2679">
          <cell r="P2679">
            <v>999999999</v>
          </cell>
          <cell r="Q2679"/>
          <cell r="R2679"/>
          <cell r="S2679"/>
          <cell r="T2679"/>
        </row>
        <row r="2680">
          <cell r="P2680">
            <v>999999999</v>
          </cell>
          <cell r="Q2680"/>
          <cell r="R2680"/>
          <cell r="S2680"/>
          <cell r="T2680"/>
        </row>
        <row r="2681">
          <cell r="P2681">
            <v>999999999</v>
          </cell>
          <cell r="Q2681"/>
          <cell r="R2681"/>
          <cell r="S2681"/>
          <cell r="T2681"/>
        </row>
        <row r="2682">
          <cell r="P2682">
            <v>999999999</v>
          </cell>
          <cell r="Q2682"/>
          <cell r="R2682"/>
          <cell r="S2682"/>
          <cell r="T2682"/>
        </row>
        <row r="2683">
          <cell r="P2683">
            <v>999999999</v>
          </cell>
          <cell r="Q2683"/>
          <cell r="R2683"/>
          <cell r="S2683"/>
          <cell r="T2683"/>
        </row>
        <row r="2684">
          <cell r="P2684">
            <v>999999999</v>
          </cell>
          <cell r="Q2684"/>
          <cell r="R2684"/>
          <cell r="S2684"/>
          <cell r="T2684"/>
        </row>
        <row r="2685">
          <cell r="P2685">
            <v>999999999</v>
          </cell>
          <cell r="Q2685"/>
          <cell r="R2685"/>
          <cell r="S2685"/>
          <cell r="T2685"/>
        </row>
        <row r="2686">
          <cell r="P2686">
            <v>999999999</v>
          </cell>
          <cell r="Q2686"/>
          <cell r="R2686"/>
          <cell r="S2686"/>
          <cell r="T2686"/>
        </row>
        <row r="2687">
          <cell r="P2687">
            <v>999999999</v>
          </cell>
          <cell r="Q2687"/>
          <cell r="R2687"/>
          <cell r="S2687"/>
          <cell r="T2687"/>
        </row>
        <row r="2688">
          <cell r="P2688">
            <v>999999999</v>
          </cell>
          <cell r="Q2688"/>
          <cell r="R2688"/>
          <cell r="S2688"/>
          <cell r="T2688"/>
        </row>
        <row r="2689">
          <cell r="P2689">
            <v>999999999</v>
          </cell>
          <cell r="Q2689"/>
          <cell r="R2689"/>
          <cell r="S2689"/>
          <cell r="T2689"/>
        </row>
        <row r="2690">
          <cell r="P2690">
            <v>999999999</v>
          </cell>
          <cell r="Q2690"/>
          <cell r="R2690"/>
          <cell r="S2690"/>
          <cell r="T2690"/>
        </row>
        <row r="2691">
          <cell r="P2691">
            <v>999999999</v>
          </cell>
          <cell r="Q2691"/>
          <cell r="R2691"/>
          <cell r="S2691"/>
          <cell r="T2691"/>
        </row>
        <row r="2692">
          <cell r="P2692">
            <v>999999999</v>
          </cell>
          <cell r="Q2692"/>
          <cell r="R2692"/>
          <cell r="S2692"/>
          <cell r="T2692"/>
        </row>
        <row r="2693">
          <cell r="P2693">
            <v>999999999</v>
          </cell>
          <cell r="Q2693"/>
          <cell r="R2693"/>
          <cell r="S2693"/>
          <cell r="T2693"/>
        </row>
        <row r="2694">
          <cell r="P2694">
            <v>999999999</v>
          </cell>
          <cell r="Q2694"/>
          <cell r="R2694"/>
          <cell r="S2694"/>
          <cell r="T2694"/>
        </row>
        <row r="2695">
          <cell r="P2695">
            <v>999999999</v>
          </cell>
          <cell r="Q2695"/>
          <cell r="R2695"/>
          <cell r="S2695"/>
          <cell r="T2695"/>
        </row>
        <row r="2696">
          <cell r="P2696">
            <v>999999999</v>
          </cell>
          <cell r="Q2696"/>
          <cell r="R2696"/>
          <cell r="S2696"/>
          <cell r="T2696"/>
        </row>
        <row r="2697">
          <cell r="P2697">
            <v>999999999</v>
          </cell>
          <cell r="Q2697"/>
          <cell r="R2697"/>
          <cell r="S2697"/>
          <cell r="T2697"/>
        </row>
        <row r="2698">
          <cell r="P2698">
            <v>999999999</v>
          </cell>
          <cell r="Q2698"/>
          <cell r="R2698"/>
          <cell r="S2698"/>
          <cell r="T2698"/>
        </row>
        <row r="2699">
          <cell r="P2699">
            <v>999999999</v>
          </cell>
          <cell r="Q2699"/>
          <cell r="R2699"/>
          <cell r="S2699"/>
          <cell r="T2699"/>
        </row>
        <row r="2700">
          <cell r="P2700">
            <v>999999999</v>
          </cell>
          <cell r="Q2700"/>
          <cell r="R2700"/>
          <cell r="S2700"/>
          <cell r="T2700"/>
        </row>
        <row r="2701">
          <cell r="P2701">
            <v>999999999</v>
          </cell>
          <cell r="Q2701"/>
          <cell r="R2701"/>
          <cell r="S2701"/>
          <cell r="T2701"/>
        </row>
        <row r="2702">
          <cell r="P2702">
            <v>999999999</v>
          </cell>
          <cell r="Q2702"/>
          <cell r="R2702"/>
          <cell r="S2702"/>
          <cell r="T2702"/>
        </row>
        <row r="2703">
          <cell r="P2703">
            <v>999999999</v>
          </cell>
          <cell r="Q2703"/>
          <cell r="R2703"/>
          <cell r="S2703"/>
          <cell r="T2703"/>
        </row>
        <row r="2704">
          <cell r="P2704">
            <v>999999999</v>
          </cell>
          <cell r="Q2704"/>
          <cell r="R2704"/>
          <cell r="S2704"/>
          <cell r="T2704"/>
        </row>
        <row r="2705">
          <cell r="P2705">
            <v>999999999</v>
          </cell>
          <cell r="Q2705"/>
          <cell r="R2705"/>
          <cell r="S2705"/>
          <cell r="T2705"/>
        </row>
        <row r="2706">
          <cell r="P2706">
            <v>999999999</v>
          </cell>
          <cell r="Q2706"/>
          <cell r="R2706"/>
          <cell r="S2706"/>
          <cell r="T2706"/>
        </row>
        <row r="2707">
          <cell r="P2707">
            <v>999999999</v>
          </cell>
          <cell r="Q2707"/>
          <cell r="R2707"/>
          <cell r="S2707"/>
          <cell r="T2707"/>
        </row>
        <row r="2708">
          <cell r="P2708">
            <v>999999999</v>
          </cell>
          <cell r="Q2708"/>
          <cell r="R2708"/>
          <cell r="S2708"/>
          <cell r="T2708"/>
        </row>
        <row r="2709">
          <cell r="P2709">
            <v>999999999</v>
          </cell>
          <cell r="Q2709"/>
          <cell r="R2709"/>
          <cell r="S2709"/>
          <cell r="T2709"/>
        </row>
        <row r="2710">
          <cell r="P2710">
            <v>999999999</v>
          </cell>
          <cell r="Q2710"/>
          <cell r="R2710"/>
          <cell r="S2710"/>
          <cell r="T2710"/>
        </row>
        <row r="2711">
          <cell r="P2711">
            <v>999999999</v>
          </cell>
          <cell r="Q2711"/>
          <cell r="R2711"/>
          <cell r="S2711"/>
          <cell r="T2711"/>
        </row>
        <row r="2712">
          <cell r="P2712">
            <v>999999999</v>
          </cell>
          <cell r="Q2712"/>
          <cell r="R2712"/>
          <cell r="S2712"/>
          <cell r="T2712"/>
        </row>
        <row r="2713">
          <cell r="P2713">
            <v>999999999</v>
          </cell>
          <cell r="Q2713"/>
          <cell r="R2713"/>
          <cell r="S2713"/>
          <cell r="T2713"/>
        </row>
        <row r="2714">
          <cell r="P2714">
            <v>999999999</v>
          </cell>
          <cell r="Q2714"/>
          <cell r="R2714"/>
          <cell r="S2714"/>
          <cell r="T2714"/>
        </row>
        <row r="2715">
          <cell r="P2715">
            <v>999999999</v>
          </cell>
          <cell r="Q2715"/>
          <cell r="R2715"/>
          <cell r="S2715"/>
          <cell r="T2715"/>
        </row>
        <row r="2716">
          <cell r="P2716">
            <v>999999999</v>
          </cell>
          <cell r="Q2716"/>
          <cell r="R2716"/>
          <cell r="S2716"/>
          <cell r="T2716"/>
        </row>
        <row r="2717">
          <cell r="P2717">
            <v>999999999</v>
          </cell>
          <cell r="Q2717"/>
          <cell r="R2717"/>
          <cell r="S2717"/>
          <cell r="T2717"/>
        </row>
        <row r="2718">
          <cell r="P2718">
            <v>999999999</v>
          </cell>
          <cell r="Q2718"/>
          <cell r="R2718"/>
          <cell r="S2718"/>
          <cell r="T2718"/>
        </row>
        <row r="2719">
          <cell r="P2719">
            <v>999999999</v>
          </cell>
          <cell r="Q2719"/>
          <cell r="R2719"/>
          <cell r="S2719"/>
          <cell r="T2719"/>
        </row>
        <row r="2720">
          <cell r="P2720">
            <v>999999999</v>
          </cell>
          <cell r="Q2720"/>
          <cell r="R2720"/>
          <cell r="S2720"/>
          <cell r="T2720"/>
        </row>
        <row r="2721">
          <cell r="P2721">
            <v>999999999</v>
          </cell>
          <cell r="Q2721"/>
          <cell r="R2721"/>
          <cell r="S2721"/>
          <cell r="T2721"/>
        </row>
        <row r="2722">
          <cell r="P2722">
            <v>999999999</v>
          </cell>
          <cell r="Q2722"/>
          <cell r="R2722"/>
          <cell r="S2722"/>
          <cell r="T2722"/>
        </row>
        <row r="2723">
          <cell r="P2723">
            <v>999999999</v>
          </cell>
          <cell r="Q2723"/>
          <cell r="R2723"/>
          <cell r="S2723"/>
          <cell r="T2723"/>
        </row>
        <row r="2724">
          <cell r="P2724">
            <v>999999999</v>
          </cell>
          <cell r="Q2724"/>
          <cell r="R2724"/>
          <cell r="S2724"/>
          <cell r="T2724"/>
        </row>
        <row r="2725">
          <cell r="P2725">
            <v>999999999</v>
          </cell>
          <cell r="Q2725"/>
          <cell r="R2725"/>
          <cell r="S2725"/>
          <cell r="T2725"/>
        </row>
        <row r="2726">
          <cell r="P2726">
            <v>999999999</v>
          </cell>
          <cell r="Q2726"/>
          <cell r="R2726"/>
          <cell r="S2726"/>
          <cell r="T2726"/>
        </row>
        <row r="2727">
          <cell r="P2727">
            <v>999999999</v>
          </cell>
          <cell r="Q2727"/>
          <cell r="R2727"/>
          <cell r="S2727"/>
          <cell r="T2727"/>
        </row>
        <row r="2728">
          <cell r="P2728">
            <v>999999999</v>
          </cell>
          <cell r="Q2728"/>
          <cell r="R2728"/>
          <cell r="S2728"/>
          <cell r="T2728"/>
        </row>
        <row r="2729">
          <cell r="P2729">
            <v>999999999</v>
          </cell>
          <cell r="Q2729"/>
          <cell r="R2729"/>
          <cell r="S2729"/>
          <cell r="T2729"/>
        </row>
        <row r="2730">
          <cell r="P2730">
            <v>999999999</v>
          </cell>
          <cell r="Q2730"/>
          <cell r="R2730"/>
          <cell r="S2730"/>
          <cell r="T2730"/>
        </row>
        <row r="2731">
          <cell r="P2731">
            <v>999999999</v>
          </cell>
          <cell r="Q2731"/>
          <cell r="R2731"/>
          <cell r="S2731"/>
          <cell r="T2731"/>
        </row>
        <row r="2732">
          <cell r="P2732">
            <v>999999999</v>
          </cell>
          <cell r="Q2732"/>
          <cell r="R2732"/>
          <cell r="S2732"/>
          <cell r="T2732"/>
        </row>
        <row r="2733">
          <cell r="P2733">
            <v>999999999</v>
          </cell>
          <cell r="Q2733"/>
          <cell r="R2733"/>
          <cell r="S2733"/>
          <cell r="T2733"/>
        </row>
        <row r="2734">
          <cell r="P2734">
            <v>999999999</v>
          </cell>
          <cell r="Q2734"/>
          <cell r="R2734"/>
          <cell r="S2734"/>
          <cell r="T2734"/>
        </row>
        <row r="2735">
          <cell r="P2735">
            <v>999999999</v>
          </cell>
          <cell r="Q2735"/>
          <cell r="R2735"/>
          <cell r="S2735"/>
          <cell r="T2735"/>
        </row>
        <row r="2736">
          <cell r="P2736">
            <v>999999999</v>
          </cell>
          <cell r="Q2736"/>
          <cell r="R2736"/>
          <cell r="S2736"/>
          <cell r="T2736"/>
        </row>
        <row r="2737">
          <cell r="P2737">
            <v>999999999</v>
          </cell>
          <cell r="Q2737"/>
          <cell r="R2737"/>
          <cell r="S2737"/>
          <cell r="T2737"/>
        </row>
        <row r="2738">
          <cell r="P2738">
            <v>999999999</v>
          </cell>
          <cell r="Q2738"/>
          <cell r="R2738"/>
          <cell r="S2738"/>
          <cell r="T2738"/>
        </row>
        <row r="2739">
          <cell r="P2739">
            <v>999999999</v>
          </cell>
          <cell r="Q2739"/>
          <cell r="R2739"/>
          <cell r="S2739"/>
          <cell r="T2739"/>
        </row>
        <row r="2740">
          <cell r="P2740">
            <v>999999999</v>
          </cell>
          <cell r="Q2740"/>
          <cell r="R2740"/>
          <cell r="S2740"/>
          <cell r="T2740"/>
        </row>
        <row r="2741">
          <cell r="P2741">
            <v>999999999</v>
          </cell>
          <cell r="Q2741"/>
          <cell r="R2741"/>
          <cell r="S2741"/>
          <cell r="T2741"/>
        </row>
        <row r="2742">
          <cell r="P2742">
            <v>999999999</v>
          </cell>
          <cell r="Q2742"/>
          <cell r="R2742"/>
          <cell r="S2742"/>
          <cell r="T2742"/>
        </row>
        <row r="2743">
          <cell r="P2743">
            <v>999999999</v>
          </cell>
          <cell r="Q2743"/>
          <cell r="R2743"/>
          <cell r="S2743"/>
          <cell r="T2743"/>
        </row>
        <row r="2744">
          <cell r="P2744">
            <v>999999999</v>
          </cell>
          <cell r="Q2744"/>
          <cell r="R2744"/>
          <cell r="S2744"/>
          <cell r="T2744"/>
        </row>
        <row r="2745">
          <cell r="P2745">
            <v>999999999</v>
          </cell>
          <cell r="Q2745"/>
          <cell r="R2745"/>
          <cell r="S2745"/>
          <cell r="T2745"/>
        </row>
        <row r="2746">
          <cell r="P2746">
            <v>999999999</v>
          </cell>
          <cell r="Q2746"/>
          <cell r="R2746"/>
          <cell r="S2746"/>
          <cell r="T2746"/>
        </row>
        <row r="2747">
          <cell r="P2747">
            <v>999999999</v>
          </cell>
          <cell r="Q2747"/>
          <cell r="R2747"/>
          <cell r="S2747"/>
          <cell r="T2747"/>
        </row>
        <row r="2748">
          <cell r="P2748">
            <v>999999999</v>
          </cell>
          <cell r="Q2748"/>
          <cell r="R2748"/>
          <cell r="S2748"/>
          <cell r="T2748"/>
        </row>
        <row r="2749">
          <cell r="P2749">
            <v>999999999</v>
          </cell>
          <cell r="Q2749"/>
          <cell r="R2749"/>
          <cell r="S2749"/>
          <cell r="T2749"/>
        </row>
        <row r="2750">
          <cell r="P2750">
            <v>999999999</v>
          </cell>
          <cell r="Q2750"/>
          <cell r="R2750"/>
          <cell r="S2750"/>
          <cell r="T2750"/>
        </row>
        <row r="2751">
          <cell r="P2751">
            <v>999999999</v>
          </cell>
          <cell r="Q2751"/>
          <cell r="R2751"/>
          <cell r="S2751"/>
          <cell r="T2751"/>
        </row>
        <row r="2752">
          <cell r="P2752">
            <v>999999999</v>
          </cell>
          <cell r="Q2752"/>
          <cell r="R2752"/>
          <cell r="S2752"/>
          <cell r="T2752"/>
        </row>
        <row r="2753">
          <cell r="P2753">
            <v>999999999</v>
          </cell>
          <cell r="Q2753"/>
          <cell r="R2753"/>
          <cell r="S2753"/>
          <cell r="T2753"/>
        </row>
        <row r="2754">
          <cell r="P2754">
            <v>999999999</v>
          </cell>
          <cell r="Q2754"/>
          <cell r="R2754"/>
          <cell r="S2754"/>
          <cell r="T2754"/>
        </row>
        <row r="2755">
          <cell r="P2755">
            <v>999999999</v>
          </cell>
          <cell r="Q2755"/>
          <cell r="R2755"/>
          <cell r="S2755"/>
          <cell r="T2755"/>
        </row>
        <row r="2756">
          <cell r="P2756">
            <v>999999999</v>
          </cell>
          <cell r="Q2756"/>
          <cell r="R2756"/>
          <cell r="S2756"/>
          <cell r="T2756"/>
        </row>
        <row r="2757">
          <cell r="P2757">
            <v>999999999</v>
          </cell>
          <cell r="Q2757"/>
          <cell r="R2757"/>
          <cell r="S2757"/>
          <cell r="T2757"/>
        </row>
        <row r="2758">
          <cell r="P2758">
            <v>999999999</v>
          </cell>
          <cell r="Q2758"/>
          <cell r="R2758"/>
          <cell r="S2758"/>
          <cell r="T2758"/>
        </row>
        <row r="2759">
          <cell r="P2759">
            <v>999999999</v>
          </cell>
          <cell r="Q2759"/>
          <cell r="R2759"/>
          <cell r="S2759"/>
          <cell r="T2759"/>
        </row>
        <row r="2760">
          <cell r="P2760">
            <v>999999999</v>
          </cell>
          <cell r="Q2760"/>
          <cell r="R2760"/>
          <cell r="S2760"/>
          <cell r="T2760"/>
        </row>
        <row r="2761">
          <cell r="P2761">
            <v>999999999</v>
          </cell>
          <cell r="Q2761"/>
          <cell r="R2761"/>
          <cell r="S2761"/>
          <cell r="T2761"/>
        </row>
        <row r="2762">
          <cell r="P2762">
            <v>999999999</v>
          </cell>
          <cell r="Q2762"/>
          <cell r="R2762"/>
          <cell r="S2762"/>
          <cell r="T2762"/>
        </row>
        <row r="2763">
          <cell r="P2763">
            <v>999999999</v>
          </cell>
          <cell r="Q2763"/>
          <cell r="R2763"/>
          <cell r="S2763"/>
          <cell r="T2763"/>
        </row>
        <row r="2764">
          <cell r="P2764">
            <v>999999999</v>
          </cell>
          <cell r="Q2764"/>
          <cell r="R2764"/>
          <cell r="S2764"/>
          <cell r="T2764"/>
        </row>
        <row r="2765">
          <cell r="P2765">
            <v>999999999</v>
          </cell>
          <cell r="Q2765"/>
          <cell r="R2765"/>
          <cell r="S2765"/>
          <cell r="T2765"/>
        </row>
        <row r="2766">
          <cell r="P2766">
            <v>999999999</v>
          </cell>
          <cell r="Q2766"/>
          <cell r="R2766"/>
          <cell r="S2766"/>
          <cell r="T2766"/>
        </row>
        <row r="2767">
          <cell r="P2767">
            <v>999999999</v>
          </cell>
          <cell r="Q2767"/>
          <cell r="R2767"/>
          <cell r="S2767"/>
          <cell r="T2767"/>
        </row>
        <row r="2768">
          <cell r="P2768">
            <v>999999999</v>
          </cell>
          <cell r="Q2768"/>
          <cell r="R2768"/>
          <cell r="S2768"/>
          <cell r="T2768"/>
        </row>
        <row r="2769">
          <cell r="P2769">
            <v>999999999</v>
          </cell>
          <cell r="Q2769"/>
          <cell r="R2769"/>
          <cell r="S2769"/>
          <cell r="T2769"/>
        </row>
        <row r="2770">
          <cell r="P2770">
            <v>999999999</v>
          </cell>
          <cell r="Q2770"/>
          <cell r="R2770"/>
          <cell r="S2770"/>
          <cell r="T2770"/>
        </row>
        <row r="2771">
          <cell r="P2771">
            <v>999999999</v>
          </cell>
          <cell r="Q2771"/>
          <cell r="R2771"/>
          <cell r="S2771"/>
          <cell r="T2771"/>
        </row>
        <row r="2772">
          <cell r="P2772">
            <v>999999999</v>
          </cell>
          <cell r="Q2772"/>
          <cell r="R2772"/>
          <cell r="S2772"/>
          <cell r="T2772"/>
        </row>
        <row r="2773">
          <cell r="P2773">
            <v>999999999</v>
          </cell>
          <cell r="Q2773"/>
          <cell r="R2773"/>
          <cell r="S2773"/>
          <cell r="T2773"/>
        </row>
        <row r="2774">
          <cell r="P2774">
            <v>999999999</v>
          </cell>
          <cell r="Q2774"/>
          <cell r="R2774"/>
          <cell r="S2774"/>
          <cell r="T2774"/>
        </row>
        <row r="2775">
          <cell r="P2775">
            <v>999999999</v>
          </cell>
          <cell r="Q2775"/>
          <cell r="R2775"/>
          <cell r="S2775"/>
          <cell r="T2775"/>
        </row>
        <row r="2776">
          <cell r="P2776">
            <v>999999999</v>
          </cell>
          <cell r="Q2776"/>
          <cell r="R2776"/>
          <cell r="S2776"/>
          <cell r="T2776"/>
        </row>
        <row r="2777">
          <cell r="P2777">
            <v>999999999</v>
          </cell>
          <cell r="Q2777"/>
          <cell r="R2777"/>
          <cell r="S2777"/>
          <cell r="T2777"/>
        </row>
        <row r="2778">
          <cell r="P2778">
            <v>999999999</v>
          </cell>
          <cell r="Q2778"/>
          <cell r="R2778"/>
          <cell r="S2778"/>
          <cell r="T2778"/>
        </row>
        <row r="2779">
          <cell r="P2779">
            <v>999999999</v>
          </cell>
          <cell r="Q2779"/>
          <cell r="R2779"/>
          <cell r="S2779"/>
          <cell r="T2779"/>
        </row>
        <row r="2780">
          <cell r="P2780">
            <v>999999999</v>
          </cell>
          <cell r="Q2780"/>
          <cell r="R2780"/>
          <cell r="S2780"/>
          <cell r="T2780"/>
        </row>
        <row r="2781">
          <cell r="P2781">
            <v>999999999</v>
          </cell>
          <cell r="Q2781"/>
          <cell r="R2781"/>
          <cell r="S2781"/>
          <cell r="T2781"/>
        </row>
        <row r="2782">
          <cell r="P2782">
            <v>999999999</v>
          </cell>
          <cell r="Q2782"/>
          <cell r="R2782"/>
          <cell r="S2782"/>
          <cell r="T2782"/>
        </row>
        <row r="2783">
          <cell r="P2783">
            <v>999999999</v>
          </cell>
          <cell r="Q2783"/>
          <cell r="R2783"/>
          <cell r="S2783"/>
          <cell r="T2783"/>
        </row>
        <row r="2784">
          <cell r="P2784">
            <v>999999999</v>
          </cell>
          <cell r="Q2784"/>
          <cell r="R2784"/>
          <cell r="S2784"/>
          <cell r="T2784"/>
        </row>
        <row r="2785">
          <cell r="P2785">
            <v>999999999</v>
          </cell>
          <cell r="Q2785"/>
          <cell r="R2785"/>
          <cell r="S2785"/>
          <cell r="T2785"/>
        </row>
        <row r="2786">
          <cell r="P2786">
            <v>999999999</v>
          </cell>
          <cell r="Q2786"/>
          <cell r="R2786"/>
          <cell r="S2786"/>
          <cell r="T2786"/>
        </row>
        <row r="2787">
          <cell r="P2787">
            <v>999999999</v>
          </cell>
          <cell r="Q2787"/>
          <cell r="R2787"/>
          <cell r="S2787"/>
          <cell r="T2787"/>
        </row>
        <row r="2788">
          <cell r="P2788">
            <v>999999999</v>
          </cell>
          <cell r="Q2788"/>
          <cell r="R2788"/>
          <cell r="S2788"/>
          <cell r="T2788"/>
        </row>
        <row r="2789">
          <cell r="P2789">
            <v>999999999</v>
          </cell>
          <cell r="Q2789"/>
          <cell r="R2789"/>
          <cell r="S2789"/>
          <cell r="T2789"/>
        </row>
        <row r="2790">
          <cell r="P2790">
            <v>999999999</v>
          </cell>
          <cell r="Q2790"/>
          <cell r="R2790"/>
          <cell r="S2790"/>
          <cell r="T2790"/>
        </row>
        <row r="2791">
          <cell r="P2791">
            <v>999999999</v>
          </cell>
          <cell r="Q2791"/>
          <cell r="R2791"/>
          <cell r="S2791"/>
          <cell r="T2791"/>
        </row>
        <row r="2792">
          <cell r="P2792">
            <v>999999999</v>
          </cell>
          <cell r="Q2792"/>
          <cell r="R2792"/>
          <cell r="S2792"/>
          <cell r="T2792"/>
        </row>
        <row r="2793">
          <cell r="P2793">
            <v>999999999</v>
          </cell>
          <cell r="Q2793"/>
          <cell r="R2793"/>
          <cell r="S2793"/>
          <cell r="T2793"/>
        </row>
        <row r="2794">
          <cell r="P2794">
            <v>999999999</v>
          </cell>
          <cell r="Q2794"/>
          <cell r="R2794"/>
          <cell r="S2794"/>
          <cell r="T2794"/>
        </row>
        <row r="2795">
          <cell r="P2795">
            <v>999999999</v>
          </cell>
          <cell r="Q2795"/>
          <cell r="R2795"/>
          <cell r="S2795"/>
          <cell r="T2795"/>
        </row>
        <row r="2796">
          <cell r="P2796">
            <v>999999999</v>
          </cell>
          <cell r="Q2796"/>
          <cell r="R2796"/>
          <cell r="S2796"/>
          <cell r="T2796"/>
        </row>
        <row r="2797">
          <cell r="P2797">
            <v>999999999</v>
          </cell>
          <cell r="Q2797"/>
          <cell r="R2797"/>
          <cell r="S2797"/>
          <cell r="T2797"/>
        </row>
        <row r="2798">
          <cell r="P2798">
            <v>999999999</v>
          </cell>
          <cell r="Q2798"/>
          <cell r="R2798"/>
          <cell r="S2798"/>
          <cell r="T2798"/>
        </row>
        <row r="2799">
          <cell r="P2799">
            <v>999999999</v>
          </cell>
          <cell r="Q2799"/>
          <cell r="R2799"/>
          <cell r="S2799"/>
          <cell r="T2799"/>
        </row>
        <row r="2800">
          <cell r="P2800">
            <v>999999999</v>
          </cell>
          <cell r="Q2800"/>
          <cell r="R2800"/>
          <cell r="S2800"/>
          <cell r="T2800"/>
        </row>
        <row r="2801">
          <cell r="P2801">
            <v>999999999</v>
          </cell>
          <cell r="Q2801"/>
          <cell r="R2801"/>
          <cell r="S2801"/>
          <cell r="T2801"/>
        </row>
        <row r="2802">
          <cell r="P2802">
            <v>999999999</v>
          </cell>
          <cell r="Q2802"/>
          <cell r="R2802"/>
          <cell r="S2802"/>
          <cell r="T2802"/>
        </row>
        <row r="2803">
          <cell r="P2803">
            <v>999999999</v>
          </cell>
          <cell r="Q2803"/>
          <cell r="R2803"/>
          <cell r="S2803"/>
          <cell r="T2803"/>
        </row>
        <row r="2804">
          <cell r="P2804">
            <v>999999999</v>
          </cell>
          <cell r="Q2804"/>
          <cell r="R2804"/>
          <cell r="S2804"/>
          <cell r="T2804"/>
        </row>
        <row r="2805">
          <cell r="P2805">
            <v>999999999</v>
          </cell>
          <cell r="Q2805"/>
          <cell r="R2805"/>
          <cell r="S2805"/>
          <cell r="T2805"/>
        </row>
        <row r="2806">
          <cell r="P2806">
            <v>999999999</v>
          </cell>
          <cell r="Q2806"/>
          <cell r="R2806"/>
          <cell r="S2806"/>
          <cell r="T2806"/>
        </row>
        <row r="2807">
          <cell r="P2807">
            <v>999999999</v>
          </cell>
          <cell r="Q2807"/>
          <cell r="R2807"/>
          <cell r="S2807"/>
          <cell r="T2807"/>
        </row>
        <row r="2808">
          <cell r="P2808">
            <v>999999999</v>
          </cell>
          <cell r="Q2808"/>
          <cell r="R2808"/>
          <cell r="S2808"/>
          <cell r="T2808"/>
        </row>
        <row r="2809">
          <cell r="P2809">
            <v>999999999</v>
          </cell>
          <cell r="Q2809"/>
          <cell r="R2809"/>
          <cell r="S2809"/>
          <cell r="T2809"/>
        </row>
        <row r="2810">
          <cell r="P2810">
            <v>999999999</v>
          </cell>
          <cell r="Q2810"/>
          <cell r="R2810"/>
          <cell r="S2810"/>
          <cell r="T2810"/>
        </row>
        <row r="2811">
          <cell r="P2811">
            <v>999999999</v>
          </cell>
          <cell r="Q2811"/>
          <cell r="R2811"/>
          <cell r="S2811"/>
          <cell r="T2811"/>
        </row>
        <row r="2812">
          <cell r="P2812">
            <v>999999999</v>
          </cell>
          <cell r="Q2812"/>
          <cell r="R2812"/>
          <cell r="S2812"/>
          <cell r="T2812"/>
        </row>
        <row r="2813">
          <cell r="P2813">
            <v>999999999</v>
          </cell>
          <cell r="Q2813"/>
          <cell r="R2813"/>
          <cell r="S2813"/>
          <cell r="T2813"/>
        </row>
        <row r="2814">
          <cell r="P2814">
            <v>999999999</v>
          </cell>
          <cell r="Q2814"/>
          <cell r="R2814"/>
          <cell r="S2814"/>
          <cell r="T2814"/>
        </row>
        <row r="2815">
          <cell r="P2815">
            <v>999999999</v>
          </cell>
          <cell r="Q2815"/>
          <cell r="R2815"/>
          <cell r="S2815"/>
          <cell r="T2815"/>
        </row>
        <row r="2816">
          <cell r="P2816">
            <v>999999999</v>
          </cell>
          <cell r="Q2816"/>
          <cell r="R2816"/>
          <cell r="S2816"/>
          <cell r="T2816"/>
        </row>
        <row r="2817">
          <cell r="P2817">
            <v>999999999</v>
          </cell>
          <cell r="Q2817"/>
          <cell r="R2817"/>
          <cell r="S2817"/>
          <cell r="T2817"/>
        </row>
        <row r="2818">
          <cell r="P2818">
            <v>999999999</v>
          </cell>
          <cell r="Q2818"/>
          <cell r="R2818"/>
          <cell r="S2818"/>
          <cell r="T2818"/>
        </row>
        <row r="2819">
          <cell r="P2819">
            <v>999999999</v>
          </cell>
          <cell r="Q2819"/>
          <cell r="R2819"/>
          <cell r="S2819"/>
          <cell r="T2819"/>
        </row>
        <row r="2820">
          <cell r="P2820">
            <v>999999999</v>
          </cell>
          <cell r="Q2820"/>
          <cell r="R2820"/>
          <cell r="S2820"/>
          <cell r="T2820"/>
        </row>
        <row r="2821">
          <cell r="P2821">
            <v>999999999</v>
          </cell>
          <cell r="Q2821"/>
          <cell r="R2821"/>
          <cell r="S2821"/>
          <cell r="T2821"/>
        </row>
        <row r="2822">
          <cell r="P2822">
            <v>999999999</v>
          </cell>
          <cell r="Q2822"/>
          <cell r="R2822"/>
          <cell r="S2822"/>
          <cell r="T2822"/>
        </row>
        <row r="2823">
          <cell r="P2823">
            <v>999999999</v>
          </cell>
          <cell r="Q2823"/>
          <cell r="R2823"/>
          <cell r="S2823"/>
          <cell r="T2823"/>
        </row>
        <row r="2824">
          <cell r="P2824">
            <v>999999999</v>
          </cell>
          <cell r="Q2824"/>
          <cell r="R2824"/>
          <cell r="S2824"/>
          <cell r="T2824"/>
        </row>
        <row r="2825">
          <cell r="P2825">
            <v>999999999</v>
          </cell>
          <cell r="Q2825"/>
          <cell r="R2825"/>
          <cell r="S2825"/>
          <cell r="T2825"/>
        </row>
        <row r="2826">
          <cell r="P2826">
            <v>999999999</v>
          </cell>
          <cell r="Q2826"/>
          <cell r="R2826"/>
          <cell r="S2826"/>
          <cell r="T2826"/>
        </row>
        <row r="2827">
          <cell r="P2827">
            <v>999999999</v>
          </cell>
          <cell r="Q2827"/>
          <cell r="R2827"/>
          <cell r="S2827"/>
          <cell r="T2827"/>
        </row>
        <row r="2828">
          <cell r="P2828">
            <v>999999999</v>
          </cell>
          <cell r="Q2828"/>
          <cell r="R2828"/>
          <cell r="S2828"/>
          <cell r="T2828"/>
        </row>
        <row r="2829">
          <cell r="P2829">
            <v>999999999</v>
          </cell>
          <cell r="Q2829"/>
          <cell r="R2829"/>
          <cell r="S2829"/>
          <cell r="T2829"/>
        </row>
        <row r="2830">
          <cell r="P2830">
            <v>999999999</v>
          </cell>
          <cell r="Q2830"/>
          <cell r="R2830"/>
          <cell r="S2830"/>
          <cell r="T2830"/>
        </row>
        <row r="2831">
          <cell r="P2831">
            <v>999999999</v>
          </cell>
          <cell r="Q2831"/>
          <cell r="R2831"/>
          <cell r="S2831"/>
          <cell r="T2831"/>
        </row>
        <row r="2832">
          <cell r="P2832">
            <v>999999999</v>
          </cell>
          <cell r="Q2832"/>
          <cell r="R2832"/>
          <cell r="S2832"/>
          <cell r="T2832"/>
        </row>
        <row r="2833">
          <cell r="P2833">
            <v>999999999</v>
          </cell>
          <cell r="Q2833"/>
          <cell r="R2833"/>
          <cell r="S2833"/>
          <cell r="T2833"/>
        </row>
        <row r="2834">
          <cell r="P2834">
            <v>999999999</v>
          </cell>
          <cell r="Q2834"/>
          <cell r="R2834"/>
          <cell r="S2834"/>
          <cell r="T2834"/>
        </row>
        <row r="2835">
          <cell r="P2835">
            <v>999999999</v>
          </cell>
          <cell r="Q2835"/>
          <cell r="R2835"/>
          <cell r="S2835"/>
          <cell r="T2835"/>
        </row>
        <row r="2836">
          <cell r="P2836">
            <v>999999999</v>
          </cell>
          <cell r="Q2836"/>
          <cell r="R2836"/>
          <cell r="S2836"/>
          <cell r="T2836"/>
        </row>
        <row r="2837">
          <cell r="P2837">
            <v>999999999</v>
          </cell>
          <cell r="Q2837"/>
          <cell r="R2837"/>
          <cell r="S2837"/>
          <cell r="T2837"/>
        </row>
        <row r="2838">
          <cell r="P2838">
            <v>999999999</v>
          </cell>
          <cell r="Q2838"/>
          <cell r="R2838"/>
          <cell r="S2838"/>
          <cell r="T2838"/>
        </row>
        <row r="2839">
          <cell r="P2839">
            <v>999999999</v>
          </cell>
          <cell r="Q2839"/>
          <cell r="R2839"/>
          <cell r="S2839"/>
          <cell r="T2839"/>
        </row>
        <row r="2840">
          <cell r="P2840">
            <v>999999999</v>
          </cell>
          <cell r="Q2840"/>
          <cell r="R2840"/>
          <cell r="S2840"/>
          <cell r="T2840"/>
        </row>
        <row r="2841">
          <cell r="P2841">
            <v>999999999</v>
          </cell>
          <cell r="Q2841"/>
          <cell r="R2841"/>
          <cell r="S2841"/>
          <cell r="T2841"/>
        </row>
        <row r="2842">
          <cell r="P2842">
            <v>999999999</v>
          </cell>
          <cell r="Q2842"/>
          <cell r="R2842"/>
          <cell r="S2842"/>
          <cell r="T2842"/>
        </row>
        <row r="2843">
          <cell r="P2843">
            <v>999999999</v>
          </cell>
          <cell r="Q2843"/>
          <cell r="R2843"/>
          <cell r="S2843"/>
          <cell r="T2843"/>
        </row>
        <row r="2844">
          <cell r="P2844">
            <v>999999999</v>
          </cell>
          <cell r="Q2844"/>
          <cell r="R2844"/>
          <cell r="S2844"/>
          <cell r="T2844"/>
        </row>
        <row r="2845">
          <cell r="P2845">
            <v>999999999</v>
          </cell>
          <cell r="Q2845"/>
          <cell r="R2845"/>
          <cell r="S2845"/>
          <cell r="T2845"/>
        </row>
        <row r="2846">
          <cell r="P2846">
            <v>999999999</v>
          </cell>
          <cell r="Q2846"/>
          <cell r="R2846"/>
          <cell r="S2846"/>
          <cell r="T2846"/>
        </row>
        <row r="2847">
          <cell r="P2847">
            <v>999999999</v>
          </cell>
          <cell r="Q2847"/>
          <cell r="R2847"/>
          <cell r="S2847"/>
          <cell r="T2847"/>
        </row>
        <row r="2848">
          <cell r="P2848">
            <v>999999999</v>
          </cell>
          <cell r="Q2848"/>
          <cell r="R2848"/>
          <cell r="S2848"/>
          <cell r="T2848"/>
        </row>
        <row r="2849">
          <cell r="P2849">
            <v>999999999</v>
          </cell>
          <cell r="Q2849"/>
          <cell r="R2849"/>
          <cell r="S2849"/>
          <cell r="T2849"/>
        </row>
        <row r="2850">
          <cell r="P2850">
            <v>999999999</v>
          </cell>
          <cell r="Q2850"/>
          <cell r="R2850"/>
          <cell r="S2850"/>
          <cell r="T2850"/>
        </row>
        <row r="2851">
          <cell r="P2851">
            <v>999999999</v>
          </cell>
          <cell r="Q2851"/>
          <cell r="R2851"/>
          <cell r="S2851"/>
          <cell r="T2851"/>
        </row>
        <row r="2852">
          <cell r="P2852">
            <v>999999999</v>
          </cell>
          <cell r="Q2852"/>
          <cell r="R2852"/>
          <cell r="S2852"/>
          <cell r="T2852"/>
        </row>
        <row r="2853">
          <cell r="P2853">
            <v>999999999</v>
          </cell>
          <cell r="Q2853"/>
          <cell r="R2853"/>
          <cell r="S2853"/>
          <cell r="T2853"/>
        </row>
        <row r="2854">
          <cell r="P2854">
            <v>999999999</v>
          </cell>
          <cell r="Q2854"/>
          <cell r="R2854"/>
          <cell r="S2854"/>
          <cell r="T2854"/>
        </row>
        <row r="2855">
          <cell r="P2855">
            <v>999999999</v>
          </cell>
          <cell r="Q2855"/>
          <cell r="R2855"/>
          <cell r="S2855"/>
          <cell r="T2855"/>
        </row>
        <row r="2856">
          <cell r="P2856">
            <v>999999999</v>
          </cell>
          <cell r="Q2856"/>
          <cell r="R2856"/>
          <cell r="S2856"/>
          <cell r="T2856"/>
        </row>
        <row r="2857">
          <cell r="P2857">
            <v>999999999</v>
          </cell>
          <cell r="Q2857"/>
          <cell r="R2857"/>
          <cell r="S2857"/>
          <cell r="T2857"/>
        </row>
        <row r="2858">
          <cell r="P2858">
            <v>999999999</v>
          </cell>
          <cell r="Q2858"/>
          <cell r="R2858"/>
          <cell r="S2858"/>
          <cell r="T2858"/>
        </row>
        <row r="2859">
          <cell r="P2859">
            <v>999999999</v>
          </cell>
          <cell r="Q2859"/>
          <cell r="R2859"/>
          <cell r="S2859"/>
          <cell r="T2859"/>
        </row>
        <row r="2860">
          <cell r="P2860">
            <v>999999999</v>
          </cell>
          <cell r="Q2860"/>
          <cell r="R2860"/>
          <cell r="S2860"/>
          <cell r="T2860"/>
        </row>
        <row r="2861">
          <cell r="P2861">
            <v>999999999</v>
          </cell>
          <cell r="Q2861"/>
          <cell r="R2861"/>
          <cell r="S2861"/>
          <cell r="T2861"/>
        </row>
        <row r="2862">
          <cell r="P2862">
            <v>999999999</v>
          </cell>
          <cell r="Q2862"/>
          <cell r="R2862"/>
          <cell r="S2862"/>
          <cell r="T2862"/>
        </row>
        <row r="2863">
          <cell r="P2863">
            <v>999999999</v>
          </cell>
          <cell r="Q2863"/>
          <cell r="R2863"/>
          <cell r="S2863"/>
          <cell r="T2863"/>
        </row>
        <row r="2864">
          <cell r="P2864">
            <v>999999999</v>
          </cell>
          <cell r="Q2864"/>
          <cell r="R2864"/>
          <cell r="S2864"/>
          <cell r="T2864"/>
        </row>
        <row r="2865">
          <cell r="P2865">
            <v>999999999</v>
          </cell>
          <cell r="Q2865"/>
          <cell r="R2865"/>
          <cell r="S2865"/>
          <cell r="T2865"/>
        </row>
        <row r="2866">
          <cell r="P2866">
            <v>999999999</v>
          </cell>
          <cell r="Q2866"/>
          <cell r="R2866"/>
          <cell r="S2866"/>
          <cell r="T2866"/>
        </row>
        <row r="2867">
          <cell r="P2867">
            <v>999999999</v>
          </cell>
          <cell r="Q2867"/>
          <cell r="R2867"/>
          <cell r="S2867"/>
          <cell r="T2867"/>
        </row>
        <row r="2868">
          <cell r="P2868">
            <v>999999999</v>
          </cell>
          <cell r="Q2868"/>
          <cell r="R2868"/>
          <cell r="S2868"/>
          <cell r="T2868"/>
        </row>
        <row r="2869">
          <cell r="P2869">
            <v>999999999</v>
          </cell>
          <cell r="Q2869"/>
          <cell r="R2869"/>
          <cell r="S2869"/>
          <cell r="T2869"/>
        </row>
        <row r="2870">
          <cell r="P2870">
            <v>999999999</v>
          </cell>
          <cell r="Q2870"/>
          <cell r="R2870"/>
          <cell r="S2870"/>
          <cell r="T2870"/>
        </row>
        <row r="2871">
          <cell r="P2871">
            <v>999999999</v>
          </cell>
          <cell r="Q2871"/>
          <cell r="R2871"/>
          <cell r="S2871"/>
          <cell r="T2871"/>
        </row>
        <row r="2872">
          <cell r="P2872">
            <v>999999999</v>
          </cell>
          <cell r="Q2872"/>
          <cell r="R2872"/>
          <cell r="S2872"/>
          <cell r="T2872"/>
        </row>
        <row r="2873">
          <cell r="P2873">
            <v>999999999</v>
          </cell>
          <cell r="Q2873"/>
          <cell r="R2873"/>
          <cell r="S2873"/>
          <cell r="T2873"/>
        </row>
        <row r="2874">
          <cell r="P2874">
            <v>999999999</v>
          </cell>
          <cell r="Q2874"/>
          <cell r="R2874"/>
          <cell r="S2874"/>
          <cell r="T2874"/>
        </row>
        <row r="2875">
          <cell r="P2875">
            <v>999999999</v>
          </cell>
          <cell r="Q2875"/>
          <cell r="R2875"/>
          <cell r="S2875"/>
          <cell r="T2875"/>
        </row>
        <row r="2876">
          <cell r="P2876">
            <v>999999999</v>
          </cell>
          <cell r="Q2876"/>
          <cell r="R2876"/>
          <cell r="S2876"/>
          <cell r="T2876"/>
        </row>
        <row r="2877">
          <cell r="P2877">
            <v>999999999</v>
          </cell>
          <cell r="Q2877"/>
          <cell r="R2877"/>
          <cell r="S2877"/>
          <cell r="T2877"/>
        </row>
        <row r="2878">
          <cell r="P2878">
            <v>999999999</v>
          </cell>
          <cell r="Q2878"/>
          <cell r="R2878"/>
          <cell r="S2878"/>
          <cell r="T2878"/>
        </row>
        <row r="2879">
          <cell r="P2879">
            <v>999999999</v>
          </cell>
          <cell r="Q2879"/>
          <cell r="R2879"/>
          <cell r="S2879"/>
          <cell r="T2879"/>
        </row>
        <row r="2880">
          <cell r="P2880">
            <v>999999999</v>
          </cell>
          <cell r="Q2880"/>
          <cell r="R2880"/>
          <cell r="S2880"/>
          <cell r="T2880"/>
        </row>
        <row r="2881">
          <cell r="P2881">
            <v>999999999</v>
          </cell>
          <cell r="Q2881"/>
          <cell r="R2881"/>
          <cell r="S2881"/>
          <cell r="T2881"/>
        </row>
        <row r="2882">
          <cell r="P2882">
            <v>999999999</v>
          </cell>
          <cell r="Q2882"/>
          <cell r="R2882"/>
          <cell r="S2882"/>
          <cell r="T2882"/>
        </row>
        <row r="2883">
          <cell r="P2883">
            <v>999999999</v>
          </cell>
          <cell r="Q2883"/>
          <cell r="R2883"/>
          <cell r="S2883"/>
          <cell r="T2883"/>
        </row>
        <row r="2884">
          <cell r="P2884">
            <v>999999999</v>
          </cell>
          <cell r="Q2884"/>
          <cell r="R2884"/>
          <cell r="S2884"/>
          <cell r="T2884"/>
        </row>
        <row r="2885">
          <cell r="P2885">
            <v>999999999</v>
          </cell>
          <cell r="Q2885"/>
          <cell r="R2885"/>
          <cell r="S2885"/>
          <cell r="T2885"/>
        </row>
        <row r="2886">
          <cell r="P2886">
            <v>999999999</v>
          </cell>
          <cell r="Q2886"/>
          <cell r="R2886"/>
          <cell r="S2886"/>
          <cell r="T2886"/>
        </row>
        <row r="2887">
          <cell r="P2887">
            <v>999999999</v>
          </cell>
          <cell r="Q2887"/>
          <cell r="R2887"/>
          <cell r="S2887"/>
          <cell r="T2887"/>
        </row>
        <row r="2888">
          <cell r="P2888">
            <v>999999999</v>
          </cell>
          <cell r="Q2888"/>
          <cell r="R2888"/>
          <cell r="S2888"/>
          <cell r="T2888"/>
        </row>
        <row r="2889">
          <cell r="P2889">
            <v>999999999</v>
          </cell>
          <cell r="Q2889"/>
          <cell r="R2889"/>
          <cell r="S2889"/>
          <cell r="T2889"/>
        </row>
        <row r="2890">
          <cell r="P2890">
            <v>999999999</v>
          </cell>
          <cell r="Q2890"/>
          <cell r="R2890"/>
          <cell r="S2890"/>
          <cell r="T2890"/>
        </row>
        <row r="2891">
          <cell r="P2891">
            <v>999999999</v>
          </cell>
          <cell r="Q2891"/>
          <cell r="R2891"/>
          <cell r="S2891"/>
          <cell r="T2891"/>
        </row>
        <row r="2892">
          <cell r="P2892">
            <v>999999999</v>
          </cell>
          <cell r="Q2892"/>
          <cell r="R2892"/>
          <cell r="S2892"/>
          <cell r="T2892"/>
        </row>
        <row r="2893">
          <cell r="P2893">
            <v>999999999</v>
          </cell>
          <cell r="Q2893"/>
          <cell r="R2893"/>
          <cell r="S2893"/>
          <cell r="T2893"/>
        </row>
        <row r="2894">
          <cell r="P2894">
            <v>999999999</v>
          </cell>
          <cell r="Q2894"/>
          <cell r="R2894"/>
          <cell r="S2894"/>
          <cell r="T2894"/>
        </row>
        <row r="2895">
          <cell r="P2895">
            <v>999999999</v>
          </cell>
          <cell r="Q2895"/>
          <cell r="R2895"/>
          <cell r="S2895"/>
          <cell r="T2895"/>
        </row>
        <row r="2896">
          <cell r="P2896">
            <v>999999999</v>
          </cell>
          <cell r="Q2896"/>
          <cell r="R2896"/>
          <cell r="S2896"/>
          <cell r="T2896"/>
        </row>
        <row r="2897">
          <cell r="P2897">
            <v>999999999</v>
          </cell>
          <cell r="Q2897"/>
          <cell r="R2897"/>
          <cell r="S2897"/>
          <cell r="T2897"/>
        </row>
        <row r="2898">
          <cell r="P2898">
            <v>999999999</v>
          </cell>
          <cell r="Q2898"/>
          <cell r="R2898"/>
          <cell r="S2898"/>
          <cell r="T2898"/>
        </row>
        <row r="2899">
          <cell r="P2899">
            <v>999999999</v>
          </cell>
          <cell r="Q2899"/>
          <cell r="R2899"/>
          <cell r="S2899"/>
          <cell r="T2899"/>
        </row>
        <row r="2900">
          <cell r="P2900">
            <v>999999999</v>
          </cell>
          <cell r="Q2900"/>
          <cell r="R2900"/>
          <cell r="S2900"/>
          <cell r="T2900"/>
        </row>
        <row r="2901">
          <cell r="P2901">
            <v>999999999</v>
          </cell>
          <cell r="Q2901"/>
          <cell r="R2901"/>
          <cell r="S2901"/>
          <cell r="T2901"/>
        </row>
        <row r="2902">
          <cell r="P2902">
            <v>999999999</v>
          </cell>
          <cell r="Q2902"/>
          <cell r="R2902"/>
          <cell r="S2902"/>
          <cell r="T2902"/>
        </row>
        <row r="2903">
          <cell r="P2903">
            <v>999999999</v>
          </cell>
          <cell r="Q2903"/>
          <cell r="R2903"/>
          <cell r="S2903"/>
          <cell r="T2903"/>
        </row>
        <row r="2904">
          <cell r="P2904">
            <v>999999999</v>
          </cell>
          <cell r="Q2904"/>
          <cell r="R2904"/>
          <cell r="S2904"/>
          <cell r="T2904"/>
        </row>
        <row r="2905">
          <cell r="P2905">
            <v>999999999</v>
          </cell>
          <cell r="Q2905"/>
          <cell r="R2905"/>
          <cell r="S2905"/>
          <cell r="T2905"/>
        </row>
        <row r="2906">
          <cell r="P2906">
            <v>999999999</v>
          </cell>
          <cell r="Q2906"/>
          <cell r="R2906"/>
          <cell r="S2906"/>
          <cell r="T2906"/>
        </row>
        <row r="2907">
          <cell r="P2907">
            <v>999999999</v>
          </cell>
          <cell r="Q2907"/>
          <cell r="R2907"/>
          <cell r="S2907"/>
          <cell r="T2907"/>
        </row>
        <row r="2908">
          <cell r="P2908">
            <v>999999999</v>
          </cell>
          <cell r="Q2908"/>
          <cell r="R2908"/>
          <cell r="S2908"/>
          <cell r="T2908"/>
        </row>
        <row r="2909">
          <cell r="P2909">
            <v>999999999</v>
          </cell>
          <cell r="Q2909"/>
          <cell r="R2909"/>
          <cell r="S2909"/>
          <cell r="T2909"/>
        </row>
        <row r="2910">
          <cell r="P2910">
            <v>999999999</v>
          </cell>
          <cell r="Q2910"/>
          <cell r="R2910"/>
          <cell r="S2910"/>
          <cell r="T2910"/>
        </row>
        <row r="2911">
          <cell r="P2911">
            <v>999999999</v>
          </cell>
          <cell r="Q2911"/>
          <cell r="R2911"/>
          <cell r="S2911"/>
          <cell r="T2911"/>
        </row>
        <row r="2912">
          <cell r="P2912">
            <v>999999999</v>
          </cell>
          <cell r="Q2912"/>
          <cell r="R2912"/>
          <cell r="S2912"/>
          <cell r="T2912"/>
        </row>
        <row r="2913">
          <cell r="P2913">
            <v>999999999</v>
          </cell>
          <cell r="Q2913"/>
          <cell r="R2913"/>
          <cell r="S2913"/>
          <cell r="T2913"/>
        </row>
        <row r="2914">
          <cell r="P2914">
            <v>999999999</v>
          </cell>
          <cell r="Q2914"/>
          <cell r="R2914"/>
          <cell r="S2914"/>
          <cell r="T2914"/>
        </row>
        <row r="2915">
          <cell r="P2915">
            <v>999999999</v>
          </cell>
          <cell r="Q2915"/>
          <cell r="R2915"/>
          <cell r="S2915"/>
          <cell r="T2915"/>
        </row>
        <row r="2916">
          <cell r="P2916">
            <v>999999999</v>
          </cell>
          <cell r="Q2916"/>
          <cell r="R2916"/>
          <cell r="S2916"/>
          <cell r="T2916"/>
        </row>
        <row r="2917">
          <cell r="P2917">
            <v>999999999</v>
          </cell>
          <cell r="Q2917"/>
          <cell r="R2917"/>
          <cell r="S2917"/>
          <cell r="T2917"/>
        </row>
        <row r="2918">
          <cell r="P2918">
            <v>999999999</v>
          </cell>
          <cell r="Q2918"/>
          <cell r="R2918"/>
          <cell r="S2918"/>
          <cell r="T2918"/>
        </row>
        <row r="2919">
          <cell r="P2919">
            <v>999999999</v>
          </cell>
          <cell r="Q2919"/>
          <cell r="R2919"/>
          <cell r="S2919"/>
          <cell r="T2919"/>
        </row>
        <row r="2920">
          <cell r="P2920">
            <v>999999999</v>
          </cell>
          <cell r="Q2920"/>
          <cell r="R2920"/>
          <cell r="S2920"/>
          <cell r="T2920"/>
        </row>
        <row r="2921">
          <cell r="P2921">
            <v>999999999</v>
          </cell>
          <cell r="Q2921"/>
          <cell r="R2921"/>
          <cell r="S2921"/>
          <cell r="T2921"/>
        </row>
        <row r="2922">
          <cell r="P2922">
            <v>999999999</v>
          </cell>
          <cell r="Q2922"/>
          <cell r="R2922"/>
          <cell r="S2922"/>
          <cell r="T2922"/>
        </row>
        <row r="2923">
          <cell r="P2923">
            <v>999999999</v>
          </cell>
          <cell r="Q2923"/>
          <cell r="R2923"/>
          <cell r="S2923"/>
          <cell r="T2923"/>
        </row>
        <row r="2924">
          <cell r="P2924">
            <v>999999999</v>
          </cell>
          <cell r="Q2924"/>
          <cell r="R2924"/>
          <cell r="S2924"/>
          <cell r="T2924"/>
        </row>
        <row r="2925">
          <cell r="P2925">
            <v>999999999</v>
          </cell>
          <cell r="Q2925"/>
          <cell r="R2925"/>
          <cell r="S2925"/>
          <cell r="T2925"/>
        </row>
        <row r="2926">
          <cell r="P2926">
            <v>999999999</v>
          </cell>
          <cell r="Q2926"/>
          <cell r="R2926"/>
          <cell r="S2926"/>
          <cell r="T2926"/>
        </row>
        <row r="2927">
          <cell r="P2927">
            <v>999999999</v>
          </cell>
          <cell r="Q2927"/>
          <cell r="R2927"/>
          <cell r="S2927"/>
          <cell r="T2927"/>
        </row>
        <row r="2928">
          <cell r="P2928">
            <v>999999999</v>
          </cell>
          <cell r="Q2928"/>
          <cell r="R2928"/>
          <cell r="S2928"/>
          <cell r="T2928"/>
        </row>
        <row r="2929">
          <cell r="P2929">
            <v>999999999</v>
          </cell>
          <cell r="Q2929"/>
          <cell r="R2929"/>
          <cell r="S2929"/>
          <cell r="T2929"/>
        </row>
        <row r="2930">
          <cell r="P2930">
            <v>999999999</v>
          </cell>
          <cell r="Q2930"/>
          <cell r="R2930"/>
          <cell r="S2930"/>
          <cell r="T2930"/>
        </row>
        <row r="2931">
          <cell r="P2931">
            <v>999999999</v>
          </cell>
          <cell r="Q2931"/>
          <cell r="R2931"/>
          <cell r="S2931"/>
          <cell r="T2931"/>
        </row>
        <row r="2932">
          <cell r="P2932">
            <v>999999999</v>
          </cell>
          <cell r="Q2932"/>
          <cell r="R2932"/>
          <cell r="S2932"/>
          <cell r="T2932"/>
        </row>
        <row r="2933">
          <cell r="P2933">
            <v>999999999</v>
          </cell>
          <cell r="Q2933"/>
          <cell r="R2933"/>
          <cell r="S2933"/>
          <cell r="T2933"/>
        </row>
        <row r="2934">
          <cell r="P2934">
            <v>999999999</v>
          </cell>
          <cell r="Q2934"/>
          <cell r="R2934"/>
          <cell r="S2934"/>
          <cell r="T2934"/>
        </row>
        <row r="2935">
          <cell r="P2935">
            <v>999999999</v>
          </cell>
          <cell r="Q2935"/>
          <cell r="R2935"/>
          <cell r="S2935"/>
          <cell r="T2935"/>
        </row>
        <row r="2936">
          <cell r="P2936">
            <v>999999999</v>
          </cell>
          <cell r="Q2936"/>
          <cell r="R2936"/>
          <cell r="S2936"/>
          <cell r="T2936"/>
        </row>
        <row r="2937">
          <cell r="P2937">
            <v>999999999</v>
          </cell>
          <cell r="Q2937"/>
          <cell r="R2937"/>
          <cell r="S2937"/>
          <cell r="T2937"/>
        </row>
        <row r="2938">
          <cell r="P2938">
            <v>999999999</v>
          </cell>
          <cell r="Q2938"/>
          <cell r="R2938"/>
          <cell r="S2938"/>
          <cell r="T2938"/>
        </row>
        <row r="2939">
          <cell r="P2939">
            <v>999999999</v>
          </cell>
          <cell r="Q2939"/>
          <cell r="R2939"/>
          <cell r="S2939"/>
          <cell r="T2939"/>
        </row>
        <row r="2940">
          <cell r="P2940">
            <v>999999999</v>
          </cell>
          <cell r="Q2940"/>
          <cell r="R2940"/>
          <cell r="S2940"/>
          <cell r="T2940"/>
        </row>
        <row r="2941">
          <cell r="P2941">
            <v>999999999</v>
          </cell>
          <cell r="Q2941"/>
          <cell r="R2941"/>
          <cell r="S2941"/>
          <cell r="T2941"/>
        </row>
        <row r="2942">
          <cell r="P2942">
            <v>999999999</v>
          </cell>
          <cell r="Q2942"/>
          <cell r="R2942"/>
          <cell r="S2942"/>
          <cell r="T2942"/>
        </row>
        <row r="2943">
          <cell r="P2943">
            <v>999999999</v>
          </cell>
          <cell r="Q2943"/>
          <cell r="R2943"/>
          <cell r="S2943"/>
          <cell r="T2943"/>
        </row>
        <row r="2944">
          <cell r="P2944">
            <v>999999999</v>
          </cell>
          <cell r="Q2944"/>
          <cell r="R2944"/>
          <cell r="S2944"/>
          <cell r="T2944"/>
        </row>
        <row r="2945">
          <cell r="P2945">
            <v>999999999</v>
          </cell>
          <cell r="Q2945"/>
          <cell r="R2945"/>
          <cell r="S2945"/>
          <cell r="T2945"/>
        </row>
        <row r="2946">
          <cell r="P2946">
            <v>999999999</v>
          </cell>
          <cell r="Q2946"/>
          <cell r="R2946"/>
          <cell r="S2946"/>
          <cell r="T2946"/>
        </row>
        <row r="2947">
          <cell r="P2947">
            <v>999999999</v>
          </cell>
          <cell r="Q2947"/>
          <cell r="R2947"/>
          <cell r="S2947"/>
          <cell r="T2947"/>
        </row>
        <row r="2948">
          <cell r="P2948">
            <v>999999999</v>
          </cell>
          <cell r="Q2948"/>
          <cell r="R2948"/>
          <cell r="S2948"/>
          <cell r="T2948"/>
        </row>
        <row r="2949">
          <cell r="P2949">
            <v>999999999</v>
          </cell>
          <cell r="Q2949"/>
          <cell r="R2949"/>
          <cell r="S2949"/>
          <cell r="T2949"/>
        </row>
        <row r="2950">
          <cell r="P2950">
            <v>999999999</v>
          </cell>
          <cell r="Q2950"/>
          <cell r="R2950"/>
          <cell r="S2950"/>
          <cell r="T2950"/>
        </row>
        <row r="2951">
          <cell r="P2951">
            <v>999999999</v>
          </cell>
          <cell r="Q2951"/>
          <cell r="R2951"/>
          <cell r="S2951"/>
          <cell r="T2951"/>
        </row>
        <row r="2952">
          <cell r="P2952">
            <v>999999999</v>
          </cell>
          <cell r="Q2952"/>
          <cell r="R2952"/>
          <cell r="S2952"/>
          <cell r="T2952"/>
        </row>
        <row r="2953">
          <cell r="P2953">
            <v>999999999</v>
          </cell>
          <cell r="Q2953"/>
          <cell r="R2953"/>
          <cell r="S2953"/>
          <cell r="T2953"/>
        </row>
        <row r="2954">
          <cell r="P2954">
            <v>999999999</v>
          </cell>
          <cell r="Q2954"/>
          <cell r="R2954"/>
          <cell r="S2954"/>
          <cell r="T2954"/>
        </row>
        <row r="2955">
          <cell r="P2955">
            <v>999999999</v>
          </cell>
          <cell r="Q2955"/>
          <cell r="R2955"/>
          <cell r="S2955"/>
          <cell r="T2955"/>
        </row>
        <row r="2956">
          <cell r="P2956">
            <v>999999999</v>
          </cell>
          <cell r="Q2956"/>
          <cell r="R2956"/>
          <cell r="S2956"/>
          <cell r="T2956"/>
        </row>
        <row r="2957">
          <cell r="P2957">
            <v>999999999</v>
          </cell>
          <cell r="Q2957"/>
          <cell r="R2957"/>
          <cell r="S2957"/>
          <cell r="T2957"/>
        </row>
        <row r="2958">
          <cell r="P2958">
            <v>999999999</v>
          </cell>
          <cell r="Q2958"/>
          <cell r="R2958"/>
          <cell r="S2958"/>
          <cell r="T2958"/>
        </row>
        <row r="2959">
          <cell r="P2959">
            <v>999999999</v>
          </cell>
          <cell r="Q2959"/>
          <cell r="R2959"/>
          <cell r="S2959"/>
          <cell r="T2959"/>
        </row>
        <row r="2960">
          <cell r="P2960">
            <v>999999999</v>
          </cell>
          <cell r="Q2960"/>
          <cell r="R2960"/>
          <cell r="S2960"/>
          <cell r="T2960"/>
        </row>
        <row r="2961">
          <cell r="P2961">
            <v>999999999</v>
          </cell>
          <cell r="Q2961"/>
          <cell r="R2961"/>
          <cell r="S2961"/>
          <cell r="T2961"/>
        </row>
        <row r="2962">
          <cell r="P2962">
            <v>999999999</v>
          </cell>
          <cell r="Q2962"/>
          <cell r="R2962"/>
          <cell r="S2962"/>
          <cell r="T2962"/>
        </row>
        <row r="2963">
          <cell r="P2963">
            <v>999999999</v>
          </cell>
          <cell r="Q2963"/>
          <cell r="R2963"/>
          <cell r="S2963"/>
          <cell r="T2963"/>
        </row>
        <row r="2964">
          <cell r="P2964">
            <v>999999999</v>
          </cell>
          <cell r="Q2964"/>
          <cell r="R2964"/>
          <cell r="S2964"/>
          <cell r="T2964"/>
        </row>
        <row r="2965">
          <cell r="P2965">
            <v>999999999</v>
          </cell>
          <cell r="Q2965"/>
          <cell r="R2965"/>
          <cell r="S2965"/>
          <cell r="T2965"/>
        </row>
        <row r="2966">
          <cell r="P2966">
            <v>999999999</v>
          </cell>
          <cell r="Q2966"/>
          <cell r="R2966"/>
          <cell r="S2966"/>
          <cell r="T2966"/>
        </row>
        <row r="2967">
          <cell r="P2967">
            <v>999999999</v>
          </cell>
          <cell r="Q2967"/>
          <cell r="R2967"/>
          <cell r="S2967"/>
          <cell r="T2967"/>
        </row>
        <row r="2968">
          <cell r="P2968">
            <v>999999999</v>
          </cell>
          <cell r="Q2968"/>
          <cell r="R2968"/>
          <cell r="S2968"/>
          <cell r="T2968"/>
        </row>
        <row r="2969">
          <cell r="P2969">
            <v>999999999</v>
          </cell>
          <cell r="Q2969"/>
          <cell r="R2969"/>
          <cell r="S2969"/>
          <cell r="T2969"/>
        </row>
        <row r="2970">
          <cell r="P2970">
            <v>999999999</v>
          </cell>
          <cell r="Q2970"/>
          <cell r="R2970"/>
          <cell r="S2970"/>
          <cell r="T2970"/>
        </row>
        <row r="2971">
          <cell r="P2971">
            <v>999999999</v>
          </cell>
          <cell r="Q2971"/>
          <cell r="R2971"/>
          <cell r="S2971"/>
          <cell r="T2971"/>
        </row>
        <row r="2972">
          <cell r="P2972">
            <v>999999999</v>
          </cell>
          <cell r="Q2972"/>
          <cell r="R2972"/>
          <cell r="S2972"/>
          <cell r="T2972"/>
        </row>
        <row r="2973">
          <cell r="P2973">
            <v>999999999</v>
          </cell>
          <cell r="Q2973"/>
          <cell r="R2973"/>
          <cell r="S2973"/>
          <cell r="T2973"/>
        </row>
        <row r="2974">
          <cell r="P2974">
            <v>999999999</v>
          </cell>
          <cell r="Q2974"/>
          <cell r="R2974"/>
          <cell r="S2974"/>
          <cell r="T2974"/>
        </row>
        <row r="2975">
          <cell r="P2975">
            <v>999999999</v>
          </cell>
          <cell r="Q2975"/>
          <cell r="R2975"/>
          <cell r="S2975"/>
          <cell r="T2975"/>
        </row>
        <row r="2976">
          <cell r="P2976">
            <v>999999999</v>
          </cell>
          <cell r="Q2976"/>
          <cell r="R2976"/>
          <cell r="S2976"/>
          <cell r="T2976"/>
        </row>
        <row r="2977">
          <cell r="P2977">
            <v>999999999</v>
          </cell>
          <cell r="Q2977"/>
          <cell r="R2977"/>
          <cell r="S2977"/>
          <cell r="T2977"/>
        </row>
        <row r="2978">
          <cell r="P2978">
            <v>999999999</v>
          </cell>
          <cell r="Q2978"/>
          <cell r="R2978"/>
          <cell r="S2978"/>
          <cell r="T2978"/>
        </row>
        <row r="2979">
          <cell r="P2979">
            <v>999999999</v>
          </cell>
          <cell r="Q2979"/>
          <cell r="R2979"/>
          <cell r="S2979"/>
          <cell r="T2979"/>
        </row>
        <row r="2980">
          <cell r="P2980">
            <v>999999999</v>
          </cell>
          <cell r="Q2980"/>
          <cell r="R2980"/>
          <cell r="S2980"/>
          <cell r="T2980"/>
        </row>
        <row r="2981">
          <cell r="P2981">
            <v>999999999</v>
          </cell>
          <cell r="Q2981"/>
          <cell r="R2981"/>
          <cell r="S2981"/>
          <cell r="T2981"/>
        </row>
        <row r="2982">
          <cell r="P2982">
            <v>999999999</v>
          </cell>
          <cell r="Q2982"/>
          <cell r="R2982"/>
          <cell r="S2982"/>
          <cell r="T2982"/>
        </row>
        <row r="2983">
          <cell r="P2983">
            <v>999999999</v>
          </cell>
          <cell r="Q2983"/>
          <cell r="R2983"/>
          <cell r="S2983"/>
          <cell r="T2983"/>
        </row>
        <row r="2984">
          <cell r="P2984">
            <v>999999999</v>
          </cell>
          <cell r="Q2984"/>
          <cell r="R2984"/>
          <cell r="S2984"/>
          <cell r="T2984"/>
        </row>
        <row r="2985">
          <cell r="P2985">
            <v>999999999</v>
          </cell>
          <cell r="Q2985"/>
          <cell r="R2985"/>
          <cell r="S2985"/>
          <cell r="T2985"/>
        </row>
        <row r="2986">
          <cell r="P2986">
            <v>999999999</v>
          </cell>
          <cell r="Q2986"/>
          <cell r="R2986"/>
          <cell r="S2986"/>
          <cell r="T2986"/>
        </row>
        <row r="2987">
          <cell r="P2987">
            <v>999999999</v>
          </cell>
          <cell r="Q2987"/>
          <cell r="R2987"/>
          <cell r="S2987"/>
          <cell r="T2987"/>
        </row>
        <row r="2988">
          <cell r="P2988">
            <v>999999999</v>
          </cell>
          <cell r="Q2988"/>
          <cell r="R2988"/>
          <cell r="S2988"/>
          <cell r="T2988"/>
        </row>
        <row r="2989">
          <cell r="P2989">
            <v>999999999</v>
          </cell>
          <cell r="Q2989"/>
          <cell r="R2989"/>
          <cell r="S2989"/>
          <cell r="T2989"/>
        </row>
        <row r="2990">
          <cell r="P2990">
            <v>999999999</v>
          </cell>
          <cell r="Q2990"/>
          <cell r="R2990"/>
          <cell r="S2990"/>
          <cell r="T2990"/>
        </row>
        <row r="2991">
          <cell r="P2991">
            <v>999999999</v>
          </cell>
          <cell r="Q2991"/>
          <cell r="R2991"/>
          <cell r="S2991"/>
          <cell r="T2991"/>
        </row>
        <row r="2992">
          <cell r="P2992">
            <v>999999999</v>
          </cell>
          <cell r="Q2992"/>
          <cell r="R2992"/>
          <cell r="S2992"/>
          <cell r="T2992"/>
        </row>
        <row r="2993">
          <cell r="P2993">
            <v>999999999</v>
          </cell>
          <cell r="Q2993"/>
          <cell r="R2993"/>
          <cell r="S2993"/>
          <cell r="T2993"/>
        </row>
        <row r="2994">
          <cell r="P2994">
            <v>999999999</v>
          </cell>
          <cell r="Q2994"/>
          <cell r="R2994"/>
          <cell r="S2994"/>
          <cell r="T2994"/>
        </row>
        <row r="2995">
          <cell r="P2995">
            <v>999999999</v>
          </cell>
          <cell r="Q2995"/>
          <cell r="R2995"/>
          <cell r="S2995"/>
          <cell r="T2995"/>
        </row>
        <row r="2996">
          <cell r="P2996">
            <v>999999999</v>
          </cell>
          <cell r="Q2996"/>
          <cell r="R2996"/>
          <cell r="S2996"/>
          <cell r="T2996"/>
        </row>
        <row r="2997">
          <cell r="P2997">
            <v>999999999</v>
          </cell>
          <cell r="Q2997"/>
          <cell r="R2997"/>
          <cell r="S2997"/>
          <cell r="T2997"/>
        </row>
        <row r="2998">
          <cell r="P2998">
            <v>999999999</v>
          </cell>
          <cell r="Q2998"/>
          <cell r="R2998"/>
          <cell r="S2998"/>
          <cell r="T2998"/>
        </row>
        <row r="2999">
          <cell r="P2999">
            <v>999999999</v>
          </cell>
          <cell r="Q2999"/>
          <cell r="R2999"/>
          <cell r="S2999"/>
          <cell r="T2999"/>
        </row>
        <row r="3000">
          <cell r="P3000">
            <v>999999999</v>
          </cell>
          <cell r="Q3000"/>
          <cell r="R3000"/>
          <cell r="S3000"/>
          <cell r="T3000"/>
        </row>
        <row r="3001">
          <cell r="P3001">
            <v>999999999</v>
          </cell>
          <cell r="Q3001"/>
          <cell r="R3001"/>
          <cell r="S3001"/>
          <cell r="T3001"/>
        </row>
        <row r="3002">
          <cell r="P3002">
            <v>999999999</v>
          </cell>
          <cell r="Q3002"/>
          <cell r="R3002"/>
          <cell r="S3002"/>
          <cell r="T3002"/>
        </row>
        <row r="3003">
          <cell r="P3003">
            <v>999999999</v>
          </cell>
          <cell r="Q3003"/>
          <cell r="R3003"/>
          <cell r="S3003"/>
          <cell r="T3003"/>
        </row>
        <row r="3004">
          <cell r="P3004">
            <v>999999999</v>
          </cell>
          <cell r="Q3004"/>
          <cell r="R3004"/>
          <cell r="S3004"/>
          <cell r="T3004"/>
        </row>
        <row r="3005">
          <cell r="P3005">
            <v>999999999</v>
          </cell>
          <cell r="Q3005"/>
          <cell r="R3005"/>
          <cell r="S3005"/>
          <cell r="T3005"/>
        </row>
        <row r="3006">
          <cell r="P3006">
            <v>999999999</v>
          </cell>
          <cell r="Q3006"/>
          <cell r="R3006"/>
          <cell r="S3006"/>
          <cell r="T3006"/>
        </row>
        <row r="3007">
          <cell r="P3007">
            <v>999999999</v>
          </cell>
          <cell r="Q3007"/>
          <cell r="R3007"/>
          <cell r="S3007"/>
          <cell r="T3007"/>
        </row>
        <row r="3008">
          <cell r="P3008">
            <v>999999999</v>
          </cell>
          <cell r="Q3008"/>
          <cell r="R3008"/>
          <cell r="S3008"/>
          <cell r="T3008"/>
        </row>
        <row r="3009">
          <cell r="P3009">
            <v>999999999</v>
          </cell>
          <cell r="Q3009"/>
          <cell r="R3009"/>
          <cell r="S3009"/>
          <cell r="T3009"/>
        </row>
        <row r="3010">
          <cell r="P3010">
            <v>999999999</v>
          </cell>
          <cell r="Q3010"/>
          <cell r="R3010"/>
          <cell r="S3010"/>
          <cell r="T3010"/>
        </row>
        <row r="3011">
          <cell r="P3011">
            <v>999999999</v>
          </cell>
          <cell r="Q3011"/>
          <cell r="R3011"/>
          <cell r="S3011"/>
          <cell r="T3011"/>
        </row>
        <row r="3012">
          <cell r="P3012">
            <v>999999999</v>
          </cell>
          <cell r="Q3012"/>
          <cell r="R3012"/>
          <cell r="S3012"/>
          <cell r="T3012"/>
        </row>
        <row r="3013">
          <cell r="P3013">
            <v>999999999</v>
          </cell>
          <cell r="Q3013"/>
          <cell r="R3013"/>
          <cell r="S3013"/>
          <cell r="T3013"/>
        </row>
        <row r="3014">
          <cell r="P3014">
            <v>999999999</v>
          </cell>
          <cell r="Q3014"/>
          <cell r="R3014"/>
          <cell r="S3014"/>
          <cell r="T3014"/>
        </row>
        <row r="3015">
          <cell r="P3015">
            <v>999999999</v>
          </cell>
          <cell r="Q3015"/>
          <cell r="R3015"/>
          <cell r="S3015"/>
          <cell r="T3015"/>
        </row>
        <row r="3016">
          <cell r="P3016">
            <v>999999999</v>
          </cell>
          <cell r="Q3016"/>
          <cell r="R3016"/>
          <cell r="S3016"/>
          <cell r="T3016"/>
        </row>
        <row r="3017">
          <cell r="P3017">
            <v>999999999</v>
          </cell>
          <cell r="Q3017"/>
          <cell r="R3017"/>
          <cell r="S3017"/>
          <cell r="T3017"/>
        </row>
        <row r="3018">
          <cell r="P3018">
            <v>999999999</v>
          </cell>
          <cell r="Q3018"/>
          <cell r="R3018"/>
          <cell r="S3018"/>
          <cell r="T3018"/>
        </row>
        <row r="3019">
          <cell r="P3019">
            <v>999999999</v>
          </cell>
          <cell r="Q3019"/>
          <cell r="R3019"/>
          <cell r="S3019"/>
          <cell r="T3019"/>
        </row>
        <row r="3020">
          <cell r="P3020">
            <v>999999999</v>
          </cell>
          <cell r="Q3020"/>
          <cell r="R3020"/>
          <cell r="S3020"/>
          <cell r="T3020"/>
        </row>
        <row r="3021">
          <cell r="P3021">
            <v>999999999</v>
          </cell>
          <cell r="Q3021"/>
          <cell r="R3021"/>
          <cell r="S3021"/>
          <cell r="T3021"/>
        </row>
        <row r="3022">
          <cell r="P3022">
            <v>999999999</v>
          </cell>
          <cell r="Q3022"/>
          <cell r="R3022"/>
          <cell r="S3022"/>
          <cell r="T3022"/>
        </row>
        <row r="3023">
          <cell r="P3023">
            <v>999999999</v>
          </cell>
          <cell r="Q3023"/>
          <cell r="R3023"/>
          <cell r="S3023"/>
          <cell r="T3023"/>
        </row>
        <row r="3024">
          <cell r="P3024">
            <v>999999999</v>
          </cell>
          <cell r="Q3024"/>
          <cell r="R3024"/>
          <cell r="S3024"/>
          <cell r="T3024"/>
        </row>
        <row r="3025">
          <cell r="P3025">
            <v>999999999</v>
          </cell>
          <cell r="Q3025"/>
          <cell r="R3025"/>
          <cell r="S3025"/>
          <cell r="T3025"/>
        </row>
        <row r="3026">
          <cell r="P3026">
            <v>999999999</v>
          </cell>
          <cell r="Q3026"/>
          <cell r="R3026"/>
          <cell r="S3026"/>
          <cell r="T3026"/>
        </row>
        <row r="3027">
          <cell r="P3027">
            <v>999999999</v>
          </cell>
          <cell r="Q3027"/>
          <cell r="R3027"/>
          <cell r="S3027"/>
          <cell r="T3027"/>
        </row>
        <row r="3028">
          <cell r="P3028">
            <v>999999999</v>
          </cell>
          <cell r="Q3028"/>
          <cell r="R3028"/>
          <cell r="S3028"/>
          <cell r="T3028"/>
        </row>
        <row r="3029">
          <cell r="P3029">
            <v>999999999</v>
          </cell>
          <cell r="Q3029"/>
          <cell r="R3029"/>
          <cell r="S3029"/>
          <cell r="T3029"/>
        </row>
        <row r="3030">
          <cell r="P3030">
            <v>999999999</v>
          </cell>
          <cell r="Q3030"/>
          <cell r="R3030"/>
          <cell r="S3030"/>
          <cell r="T3030"/>
        </row>
        <row r="3031">
          <cell r="P3031">
            <v>999999999</v>
          </cell>
          <cell r="Q3031"/>
          <cell r="R3031"/>
          <cell r="S3031"/>
          <cell r="T3031"/>
        </row>
        <row r="3032">
          <cell r="P3032">
            <v>999999999</v>
          </cell>
          <cell r="Q3032"/>
          <cell r="R3032"/>
          <cell r="S3032"/>
          <cell r="T3032"/>
        </row>
        <row r="3033">
          <cell r="P3033">
            <v>999999999</v>
          </cell>
          <cell r="Q3033"/>
          <cell r="R3033"/>
          <cell r="S3033"/>
          <cell r="T3033"/>
        </row>
        <row r="3034">
          <cell r="P3034">
            <v>999999999</v>
          </cell>
          <cell r="Q3034"/>
          <cell r="R3034"/>
          <cell r="S3034"/>
          <cell r="T3034"/>
        </row>
        <row r="3035">
          <cell r="P3035">
            <v>999999999</v>
          </cell>
          <cell r="Q3035"/>
          <cell r="R3035"/>
          <cell r="S3035"/>
          <cell r="T3035"/>
        </row>
        <row r="3036">
          <cell r="P3036">
            <v>999999999</v>
          </cell>
          <cell r="Q3036"/>
          <cell r="R3036"/>
          <cell r="S3036"/>
          <cell r="T3036"/>
        </row>
        <row r="3037">
          <cell r="P3037">
            <v>999999999</v>
          </cell>
          <cell r="Q3037"/>
          <cell r="R3037"/>
          <cell r="S3037"/>
          <cell r="T3037"/>
        </row>
        <row r="3038">
          <cell r="P3038">
            <v>999999999</v>
          </cell>
          <cell r="Q3038"/>
          <cell r="R3038"/>
          <cell r="S3038"/>
          <cell r="T3038"/>
        </row>
        <row r="3039">
          <cell r="P3039">
            <v>999999999</v>
          </cell>
          <cell r="Q3039"/>
          <cell r="R3039"/>
          <cell r="S3039"/>
          <cell r="T3039"/>
        </row>
        <row r="3040">
          <cell r="P3040">
            <v>999999999</v>
          </cell>
          <cell r="Q3040"/>
          <cell r="R3040"/>
          <cell r="S3040"/>
          <cell r="T3040"/>
        </row>
        <row r="3041">
          <cell r="P3041">
            <v>999999999</v>
          </cell>
          <cell r="Q3041"/>
          <cell r="R3041"/>
          <cell r="S3041"/>
          <cell r="T3041"/>
        </row>
        <row r="3042">
          <cell r="P3042">
            <v>999999999</v>
          </cell>
          <cell r="Q3042"/>
          <cell r="R3042"/>
          <cell r="S3042"/>
          <cell r="T3042"/>
        </row>
        <row r="3043">
          <cell r="P3043">
            <v>999999999</v>
          </cell>
          <cell r="Q3043"/>
          <cell r="R3043"/>
          <cell r="S3043"/>
          <cell r="T3043"/>
        </row>
        <row r="3044">
          <cell r="P3044">
            <v>999999999</v>
          </cell>
          <cell r="Q3044"/>
          <cell r="R3044"/>
          <cell r="S3044"/>
          <cell r="T3044"/>
        </row>
        <row r="3045">
          <cell r="P3045">
            <v>999999999</v>
          </cell>
          <cell r="Q3045"/>
          <cell r="R3045"/>
          <cell r="S3045"/>
          <cell r="T3045"/>
        </row>
        <row r="3046">
          <cell r="P3046">
            <v>999999999</v>
          </cell>
          <cell r="Q3046"/>
          <cell r="R3046"/>
          <cell r="S3046"/>
          <cell r="T3046"/>
        </row>
        <row r="3047">
          <cell r="P3047">
            <v>999999999</v>
          </cell>
          <cell r="Q3047"/>
          <cell r="R3047"/>
          <cell r="S3047"/>
          <cell r="T3047"/>
        </row>
        <row r="3048">
          <cell r="P3048">
            <v>999999999</v>
          </cell>
          <cell r="Q3048"/>
          <cell r="R3048"/>
          <cell r="S3048"/>
          <cell r="T3048"/>
        </row>
        <row r="3049">
          <cell r="P3049">
            <v>999999999</v>
          </cell>
          <cell r="Q3049"/>
          <cell r="R3049"/>
          <cell r="S3049"/>
          <cell r="T3049"/>
        </row>
        <row r="3050">
          <cell r="P3050">
            <v>999999999</v>
          </cell>
          <cell r="Q3050"/>
          <cell r="R3050"/>
          <cell r="S3050"/>
          <cell r="T3050"/>
        </row>
        <row r="3051">
          <cell r="P3051">
            <v>999999999</v>
          </cell>
          <cell r="Q3051"/>
          <cell r="R3051"/>
          <cell r="S3051"/>
          <cell r="T3051"/>
        </row>
        <row r="3052">
          <cell r="P3052">
            <v>999999999</v>
          </cell>
          <cell r="Q3052"/>
          <cell r="R3052"/>
          <cell r="S3052"/>
          <cell r="T3052"/>
        </row>
        <row r="3053">
          <cell r="P3053">
            <v>999999999</v>
          </cell>
          <cell r="Q3053"/>
          <cell r="R3053"/>
          <cell r="S3053"/>
          <cell r="T3053"/>
        </row>
        <row r="3054">
          <cell r="P3054">
            <v>999999999</v>
          </cell>
          <cell r="Q3054"/>
          <cell r="R3054"/>
          <cell r="S3054"/>
          <cell r="T3054"/>
        </row>
        <row r="3055">
          <cell r="P3055">
            <v>999999999</v>
          </cell>
          <cell r="Q3055"/>
          <cell r="R3055"/>
          <cell r="S3055"/>
          <cell r="T3055"/>
        </row>
        <row r="3056">
          <cell r="P3056">
            <v>999999999</v>
          </cell>
          <cell r="Q3056"/>
          <cell r="R3056"/>
          <cell r="S3056"/>
          <cell r="T3056"/>
        </row>
        <row r="3057">
          <cell r="P3057">
            <v>999999999</v>
          </cell>
          <cell r="Q3057"/>
          <cell r="R3057"/>
          <cell r="S3057"/>
          <cell r="T3057"/>
        </row>
        <row r="3058">
          <cell r="P3058">
            <v>999999999</v>
          </cell>
          <cell r="Q3058"/>
          <cell r="R3058"/>
          <cell r="S3058"/>
          <cell r="T3058"/>
        </row>
        <row r="3059">
          <cell r="P3059">
            <v>999999999</v>
          </cell>
          <cell r="Q3059"/>
          <cell r="R3059"/>
          <cell r="S3059"/>
          <cell r="T3059"/>
        </row>
        <row r="3060">
          <cell r="P3060">
            <v>999999999</v>
          </cell>
          <cell r="Q3060"/>
          <cell r="R3060"/>
          <cell r="S3060"/>
          <cell r="T3060"/>
        </row>
        <row r="3061">
          <cell r="P3061">
            <v>999999999</v>
          </cell>
          <cell r="Q3061"/>
          <cell r="R3061"/>
          <cell r="S3061"/>
          <cell r="T3061"/>
        </row>
        <row r="3062">
          <cell r="P3062">
            <v>999999999</v>
          </cell>
          <cell r="Q3062"/>
          <cell r="R3062"/>
          <cell r="S3062"/>
          <cell r="T3062"/>
        </row>
        <row r="3063">
          <cell r="P3063">
            <v>999999999</v>
          </cell>
          <cell r="Q3063"/>
          <cell r="R3063"/>
          <cell r="S3063"/>
          <cell r="T3063"/>
        </row>
        <row r="3064">
          <cell r="P3064">
            <v>999999999</v>
          </cell>
          <cell r="Q3064"/>
          <cell r="R3064"/>
          <cell r="S3064"/>
          <cell r="T3064"/>
        </row>
        <row r="3065">
          <cell r="P3065">
            <v>999999999</v>
          </cell>
          <cell r="Q3065"/>
          <cell r="R3065"/>
          <cell r="S3065"/>
          <cell r="T3065"/>
        </row>
        <row r="3066">
          <cell r="P3066">
            <v>999999999</v>
          </cell>
          <cell r="Q3066"/>
          <cell r="R3066"/>
          <cell r="S3066"/>
          <cell r="T3066"/>
        </row>
        <row r="3067">
          <cell r="P3067">
            <v>999999999</v>
          </cell>
          <cell r="Q3067"/>
          <cell r="R3067"/>
          <cell r="S3067"/>
          <cell r="T3067"/>
        </row>
        <row r="3068">
          <cell r="P3068">
            <v>999999999</v>
          </cell>
          <cell r="Q3068"/>
          <cell r="R3068"/>
          <cell r="S3068"/>
          <cell r="T3068"/>
        </row>
        <row r="3069">
          <cell r="P3069">
            <v>999999999</v>
          </cell>
          <cell r="Q3069"/>
          <cell r="R3069"/>
          <cell r="S3069"/>
          <cell r="T3069"/>
        </row>
        <row r="3070">
          <cell r="P3070">
            <v>999999999</v>
          </cell>
          <cell r="Q3070"/>
          <cell r="R3070"/>
          <cell r="S3070"/>
          <cell r="T3070"/>
        </row>
        <row r="3071">
          <cell r="P3071">
            <v>999999999</v>
          </cell>
          <cell r="Q3071"/>
          <cell r="R3071"/>
          <cell r="S3071"/>
          <cell r="T3071"/>
        </row>
        <row r="3072">
          <cell r="P3072">
            <v>999999999</v>
          </cell>
          <cell r="Q3072"/>
          <cell r="R3072"/>
          <cell r="S3072"/>
          <cell r="T3072"/>
        </row>
        <row r="3073">
          <cell r="P3073">
            <v>999999999</v>
          </cell>
          <cell r="Q3073"/>
          <cell r="R3073"/>
          <cell r="S3073"/>
          <cell r="T3073"/>
        </row>
        <row r="3074">
          <cell r="P3074">
            <v>999999999</v>
          </cell>
          <cell r="Q3074"/>
          <cell r="R3074"/>
          <cell r="S3074"/>
          <cell r="T3074"/>
        </row>
        <row r="3075">
          <cell r="P3075">
            <v>999999999</v>
          </cell>
          <cell r="Q3075"/>
          <cell r="R3075"/>
          <cell r="S3075"/>
          <cell r="T3075"/>
        </row>
        <row r="3076">
          <cell r="P3076">
            <v>999999999</v>
          </cell>
          <cell r="Q3076"/>
          <cell r="R3076"/>
          <cell r="S3076"/>
          <cell r="T3076"/>
        </row>
        <row r="3077">
          <cell r="P3077">
            <v>999999999</v>
          </cell>
          <cell r="Q3077"/>
          <cell r="R3077"/>
          <cell r="S3077"/>
          <cell r="T3077"/>
        </row>
        <row r="3078">
          <cell r="P3078">
            <v>999999999</v>
          </cell>
          <cell r="Q3078"/>
          <cell r="R3078"/>
          <cell r="S3078"/>
          <cell r="T3078"/>
        </row>
        <row r="3079">
          <cell r="P3079">
            <v>999999999</v>
          </cell>
          <cell r="Q3079"/>
          <cell r="R3079"/>
          <cell r="S3079"/>
          <cell r="T3079"/>
        </row>
        <row r="3080">
          <cell r="P3080">
            <v>999999999</v>
          </cell>
          <cell r="Q3080"/>
          <cell r="R3080"/>
          <cell r="S3080"/>
          <cell r="T3080"/>
        </row>
        <row r="3081">
          <cell r="P3081">
            <v>999999999</v>
          </cell>
          <cell r="Q3081"/>
          <cell r="R3081"/>
          <cell r="S3081"/>
          <cell r="T3081"/>
        </row>
        <row r="3082">
          <cell r="P3082">
            <v>999999999</v>
          </cell>
          <cell r="Q3082"/>
          <cell r="R3082"/>
          <cell r="S3082"/>
          <cell r="T3082"/>
        </row>
        <row r="3083">
          <cell r="P3083">
            <v>999999999</v>
          </cell>
          <cell r="Q3083"/>
          <cell r="R3083"/>
          <cell r="S3083"/>
          <cell r="T3083"/>
        </row>
        <row r="3084">
          <cell r="P3084">
            <v>999999999</v>
          </cell>
          <cell r="Q3084"/>
          <cell r="R3084"/>
          <cell r="S3084"/>
          <cell r="T3084"/>
        </row>
        <row r="3085">
          <cell r="P3085">
            <v>999999999</v>
          </cell>
          <cell r="Q3085"/>
          <cell r="R3085"/>
          <cell r="S3085"/>
          <cell r="T3085"/>
        </row>
        <row r="3086">
          <cell r="P3086">
            <v>999999999</v>
          </cell>
          <cell r="Q3086"/>
          <cell r="R3086"/>
          <cell r="S3086"/>
          <cell r="T3086"/>
        </row>
        <row r="3087">
          <cell r="P3087">
            <v>999999999</v>
          </cell>
          <cell r="Q3087"/>
          <cell r="R3087"/>
          <cell r="S3087"/>
          <cell r="T3087"/>
        </row>
        <row r="3088">
          <cell r="P3088">
            <v>999999999</v>
          </cell>
          <cell r="Q3088"/>
          <cell r="R3088"/>
          <cell r="S3088"/>
          <cell r="T3088"/>
        </row>
        <row r="3089">
          <cell r="P3089">
            <v>999999999</v>
          </cell>
          <cell r="Q3089"/>
          <cell r="R3089"/>
          <cell r="S3089"/>
          <cell r="T3089"/>
        </row>
        <row r="3090">
          <cell r="P3090">
            <v>999999999</v>
          </cell>
          <cell r="Q3090"/>
          <cell r="R3090"/>
          <cell r="S3090"/>
          <cell r="T3090"/>
        </row>
        <row r="3091">
          <cell r="P3091">
            <v>999999999</v>
          </cell>
          <cell r="Q3091"/>
          <cell r="R3091"/>
          <cell r="S3091"/>
          <cell r="T3091"/>
        </row>
        <row r="3092">
          <cell r="P3092">
            <v>999999999</v>
          </cell>
          <cell r="Q3092"/>
          <cell r="R3092"/>
          <cell r="S3092"/>
          <cell r="T3092"/>
        </row>
        <row r="3093">
          <cell r="P3093">
            <v>999999999</v>
          </cell>
          <cell r="Q3093"/>
          <cell r="R3093"/>
          <cell r="S3093"/>
          <cell r="T3093"/>
        </row>
        <row r="3094">
          <cell r="P3094">
            <v>999999999</v>
          </cell>
          <cell r="Q3094"/>
          <cell r="R3094"/>
          <cell r="S3094"/>
          <cell r="T3094"/>
        </row>
        <row r="3095">
          <cell r="P3095">
            <v>999999999</v>
          </cell>
          <cell r="Q3095"/>
          <cell r="R3095"/>
          <cell r="S3095"/>
          <cell r="T3095"/>
        </row>
        <row r="3096">
          <cell r="P3096">
            <v>999999999</v>
          </cell>
          <cell r="Q3096"/>
          <cell r="R3096"/>
          <cell r="S3096"/>
          <cell r="T3096"/>
        </row>
        <row r="3097">
          <cell r="P3097">
            <v>999999999</v>
          </cell>
          <cell r="Q3097"/>
          <cell r="R3097"/>
          <cell r="S3097"/>
          <cell r="T3097"/>
        </row>
        <row r="3098">
          <cell r="P3098">
            <v>999999999</v>
          </cell>
          <cell r="Q3098"/>
          <cell r="R3098"/>
          <cell r="S3098"/>
          <cell r="T3098"/>
        </row>
        <row r="3099">
          <cell r="P3099">
            <v>999999999</v>
          </cell>
          <cell r="Q3099"/>
          <cell r="R3099"/>
          <cell r="S3099"/>
          <cell r="T3099"/>
        </row>
        <row r="3100">
          <cell r="P3100">
            <v>999999999</v>
          </cell>
          <cell r="Q3100"/>
          <cell r="R3100"/>
          <cell r="S3100"/>
          <cell r="T3100"/>
        </row>
        <row r="3101">
          <cell r="P3101">
            <v>999999999</v>
          </cell>
          <cell r="Q3101"/>
          <cell r="R3101"/>
          <cell r="S3101"/>
          <cell r="T3101"/>
        </row>
        <row r="3102">
          <cell r="P3102">
            <v>999999999</v>
          </cell>
          <cell r="Q3102"/>
          <cell r="R3102"/>
          <cell r="S3102"/>
          <cell r="T3102"/>
        </row>
        <row r="3103">
          <cell r="P3103">
            <v>999999999</v>
          </cell>
          <cell r="Q3103"/>
          <cell r="R3103"/>
          <cell r="S3103"/>
          <cell r="T3103"/>
        </row>
        <row r="3104">
          <cell r="P3104">
            <v>999999999</v>
          </cell>
          <cell r="Q3104"/>
          <cell r="R3104"/>
          <cell r="S3104"/>
          <cell r="T3104"/>
        </row>
        <row r="3105">
          <cell r="P3105">
            <v>999999999</v>
          </cell>
          <cell r="Q3105"/>
          <cell r="R3105"/>
          <cell r="S3105"/>
          <cell r="T3105"/>
        </row>
        <row r="3106">
          <cell r="P3106">
            <v>999999999</v>
          </cell>
          <cell r="Q3106"/>
          <cell r="R3106"/>
          <cell r="S3106"/>
          <cell r="T3106"/>
        </row>
        <row r="3107">
          <cell r="P3107">
            <v>999999999</v>
          </cell>
          <cell r="Q3107"/>
          <cell r="R3107"/>
          <cell r="S3107"/>
          <cell r="T3107"/>
        </row>
        <row r="3108">
          <cell r="P3108">
            <v>999999999</v>
          </cell>
          <cell r="Q3108"/>
          <cell r="R3108"/>
          <cell r="S3108"/>
          <cell r="T3108"/>
        </row>
        <row r="3109">
          <cell r="P3109">
            <v>999999999</v>
          </cell>
          <cell r="Q3109"/>
          <cell r="R3109"/>
          <cell r="S3109"/>
          <cell r="T3109"/>
        </row>
        <row r="3110">
          <cell r="P3110">
            <v>999999999</v>
          </cell>
          <cell r="Q3110"/>
          <cell r="R3110"/>
          <cell r="S3110"/>
          <cell r="T3110"/>
        </row>
        <row r="3111">
          <cell r="P3111">
            <v>999999999</v>
          </cell>
          <cell r="Q3111"/>
          <cell r="R3111"/>
          <cell r="S3111"/>
          <cell r="T3111"/>
        </row>
        <row r="3112">
          <cell r="P3112">
            <v>999999999</v>
          </cell>
          <cell r="Q3112"/>
          <cell r="R3112"/>
          <cell r="S3112"/>
          <cell r="T3112"/>
        </row>
        <row r="3113">
          <cell r="P3113">
            <v>999999999</v>
          </cell>
          <cell r="Q3113"/>
          <cell r="R3113"/>
          <cell r="S3113"/>
          <cell r="T3113"/>
        </row>
        <row r="3114">
          <cell r="P3114">
            <v>999999999</v>
          </cell>
          <cell r="Q3114"/>
          <cell r="R3114"/>
          <cell r="S3114"/>
          <cell r="T3114"/>
        </row>
        <row r="3115">
          <cell r="P3115">
            <v>999999999</v>
          </cell>
          <cell r="Q3115"/>
          <cell r="R3115"/>
          <cell r="S3115"/>
          <cell r="T3115"/>
        </row>
        <row r="3116">
          <cell r="P3116">
            <v>999999999</v>
          </cell>
          <cell r="Q3116"/>
          <cell r="R3116"/>
          <cell r="S3116"/>
          <cell r="T3116"/>
        </row>
        <row r="3117">
          <cell r="P3117">
            <v>999999999</v>
          </cell>
          <cell r="Q3117"/>
          <cell r="R3117"/>
          <cell r="S3117"/>
          <cell r="T3117"/>
        </row>
        <row r="3118">
          <cell r="P3118">
            <v>999999999</v>
          </cell>
          <cell r="Q3118"/>
          <cell r="R3118"/>
          <cell r="S3118"/>
          <cell r="T3118"/>
        </row>
        <row r="3119">
          <cell r="P3119">
            <v>999999999</v>
          </cell>
          <cell r="Q3119"/>
          <cell r="R3119"/>
          <cell r="S3119"/>
          <cell r="T3119"/>
        </row>
        <row r="3120">
          <cell r="P3120">
            <v>999999999</v>
          </cell>
          <cell r="Q3120"/>
          <cell r="R3120"/>
          <cell r="S3120"/>
          <cell r="T3120"/>
        </row>
        <row r="3121">
          <cell r="P3121">
            <v>999999999</v>
          </cell>
          <cell r="Q3121"/>
          <cell r="R3121"/>
          <cell r="S3121"/>
          <cell r="T3121"/>
        </row>
        <row r="3122">
          <cell r="P3122">
            <v>999999999</v>
          </cell>
          <cell r="Q3122"/>
          <cell r="R3122"/>
          <cell r="S3122"/>
          <cell r="T3122"/>
        </row>
        <row r="3123">
          <cell r="P3123">
            <v>999999999</v>
          </cell>
          <cell r="Q3123"/>
          <cell r="R3123"/>
          <cell r="S3123"/>
          <cell r="T3123"/>
        </row>
        <row r="3124">
          <cell r="P3124">
            <v>999999999</v>
          </cell>
          <cell r="Q3124"/>
          <cell r="R3124"/>
          <cell r="S3124"/>
          <cell r="T3124"/>
        </row>
        <row r="3125">
          <cell r="P3125">
            <v>999999999</v>
          </cell>
          <cell r="Q3125"/>
          <cell r="R3125"/>
          <cell r="S3125"/>
          <cell r="T3125"/>
        </row>
        <row r="3126">
          <cell r="P3126">
            <v>999999999</v>
          </cell>
          <cell r="Q3126"/>
          <cell r="R3126"/>
          <cell r="S3126"/>
          <cell r="T3126"/>
        </row>
        <row r="3127">
          <cell r="P3127">
            <v>999999999</v>
          </cell>
          <cell r="Q3127"/>
          <cell r="R3127"/>
          <cell r="S3127"/>
          <cell r="T3127"/>
        </row>
        <row r="3128">
          <cell r="P3128">
            <v>999999999</v>
          </cell>
          <cell r="Q3128"/>
          <cell r="R3128"/>
          <cell r="S3128"/>
          <cell r="T3128"/>
        </row>
        <row r="3129">
          <cell r="P3129">
            <v>999999999</v>
          </cell>
          <cell r="Q3129"/>
          <cell r="R3129"/>
          <cell r="S3129"/>
          <cell r="T3129"/>
        </row>
        <row r="3130">
          <cell r="P3130">
            <v>999999999</v>
          </cell>
          <cell r="Q3130"/>
          <cell r="R3130"/>
          <cell r="S3130"/>
          <cell r="T3130"/>
        </row>
        <row r="3131">
          <cell r="P3131">
            <v>999999999</v>
          </cell>
          <cell r="Q3131"/>
          <cell r="R3131"/>
          <cell r="S3131"/>
          <cell r="T3131"/>
        </row>
        <row r="3132">
          <cell r="P3132">
            <v>999999999</v>
          </cell>
          <cell r="Q3132"/>
          <cell r="R3132"/>
          <cell r="S3132"/>
          <cell r="T3132"/>
        </row>
        <row r="3133">
          <cell r="P3133">
            <v>999999999</v>
          </cell>
          <cell r="Q3133"/>
          <cell r="R3133"/>
          <cell r="S3133"/>
          <cell r="T3133"/>
        </row>
        <row r="3134">
          <cell r="P3134">
            <v>999999999</v>
          </cell>
          <cell r="Q3134"/>
          <cell r="R3134"/>
          <cell r="S3134"/>
          <cell r="T3134"/>
        </row>
        <row r="3135">
          <cell r="P3135">
            <v>999999999</v>
          </cell>
          <cell r="Q3135"/>
          <cell r="R3135"/>
          <cell r="S3135"/>
          <cell r="T3135"/>
        </row>
        <row r="3136">
          <cell r="P3136">
            <v>999999999</v>
          </cell>
          <cell r="Q3136"/>
          <cell r="R3136"/>
          <cell r="S3136"/>
          <cell r="T3136"/>
        </row>
        <row r="3137">
          <cell r="P3137">
            <v>999999999</v>
          </cell>
          <cell r="Q3137"/>
          <cell r="R3137"/>
          <cell r="S3137"/>
          <cell r="T3137"/>
        </row>
        <row r="3138">
          <cell r="P3138">
            <v>999999999</v>
          </cell>
          <cell r="Q3138"/>
          <cell r="R3138"/>
          <cell r="S3138"/>
          <cell r="T3138"/>
        </row>
        <row r="3139">
          <cell r="P3139">
            <v>999999999</v>
          </cell>
          <cell r="Q3139"/>
          <cell r="R3139"/>
          <cell r="S3139"/>
          <cell r="T3139"/>
        </row>
        <row r="3140">
          <cell r="P3140">
            <v>999999999</v>
          </cell>
          <cell r="Q3140"/>
          <cell r="R3140"/>
          <cell r="S3140"/>
          <cell r="T3140"/>
        </row>
        <row r="3141">
          <cell r="P3141">
            <v>999999999</v>
          </cell>
          <cell r="Q3141"/>
          <cell r="R3141"/>
          <cell r="S3141"/>
          <cell r="T3141"/>
        </row>
        <row r="3142">
          <cell r="P3142">
            <v>999999999</v>
          </cell>
          <cell r="Q3142"/>
          <cell r="R3142"/>
          <cell r="S3142"/>
          <cell r="T3142"/>
        </row>
        <row r="3143">
          <cell r="P3143">
            <v>999999999</v>
          </cell>
          <cell r="Q3143"/>
          <cell r="R3143"/>
          <cell r="S3143"/>
          <cell r="T3143"/>
        </row>
        <row r="3144">
          <cell r="P3144">
            <v>999999999</v>
          </cell>
          <cell r="Q3144"/>
          <cell r="R3144"/>
          <cell r="S3144"/>
          <cell r="T3144"/>
        </row>
        <row r="3145">
          <cell r="P3145">
            <v>999999999</v>
          </cell>
          <cell r="Q3145"/>
          <cell r="R3145"/>
          <cell r="S3145"/>
          <cell r="T3145"/>
        </row>
        <row r="3146">
          <cell r="P3146">
            <v>999999999</v>
          </cell>
          <cell r="Q3146"/>
          <cell r="R3146"/>
          <cell r="S3146"/>
          <cell r="T3146"/>
        </row>
        <row r="3147">
          <cell r="P3147">
            <v>999999999</v>
          </cell>
          <cell r="Q3147"/>
          <cell r="R3147"/>
          <cell r="S3147"/>
          <cell r="T3147"/>
        </row>
        <row r="3148">
          <cell r="P3148">
            <v>999999999</v>
          </cell>
          <cell r="Q3148"/>
          <cell r="R3148"/>
          <cell r="S3148"/>
          <cell r="T3148"/>
        </row>
        <row r="3149">
          <cell r="P3149">
            <v>999999999</v>
          </cell>
          <cell r="Q3149"/>
          <cell r="R3149"/>
          <cell r="S3149"/>
          <cell r="T3149"/>
        </row>
        <row r="3150">
          <cell r="P3150">
            <v>999999999</v>
          </cell>
          <cell r="Q3150"/>
          <cell r="R3150"/>
          <cell r="S3150"/>
          <cell r="T3150"/>
        </row>
        <row r="3151">
          <cell r="P3151">
            <v>999999999</v>
          </cell>
          <cell r="Q3151"/>
          <cell r="R3151"/>
          <cell r="S3151"/>
          <cell r="T3151"/>
        </row>
        <row r="3152">
          <cell r="P3152">
            <v>999999999</v>
          </cell>
          <cell r="Q3152"/>
          <cell r="R3152"/>
          <cell r="S3152"/>
          <cell r="T3152"/>
        </row>
        <row r="3153">
          <cell r="P3153">
            <v>999999999</v>
          </cell>
          <cell r="Q3153"/>
          <cell r="R3153"/>
          <cell r="S3153"/>
          <cell r="T3153"/>
        </row>
        <row r="3154">
          <cell r="P3154">
            <v>999999999</v>
          </cell>
          <cell r="Q3154"/>
          <cell r="R3154"/>
          <cell r="S3154"/>
          <cell r="T3154"/>
        </row>
        <row r="3155">
          <cell r="P3155">
            <v>999999999</v>
          </cell>
          <cell r="Q3155"/>
          <cell r="R3155"/>
          <cell r="S3155"/>
          <cell r="T3155"/>
        </row>
        <row r="3156">
          <cell r="P3156">
            <v>999999999</v>
          </cell>
          <cell r="Q3156"/>
          <cell r="R3156"/>
          <cell r="S3156"/>
          <cell r="T3156"/>
        </row>
        <row r="3157">
          <cell r="P3157">
            <v>999999999</v>
          </cell>
          <cell r="Q3157"/>
          <cell r="R3157"/>
          <cell r="S3157"/>
          <cell r="T3157"/>
        </row>
        <row r="3158">
          <cell r="P3158">
            <v>999999999</v>
          </cell>
          <cell r="Q3158"/>
          <cell r="R3158"/>
          <cell r="S3158"/>
          <cell r="T3158"/>
        </row>
        <row r="3159">
          <cell r="P3159">
            <v>999999999</v>
          </cell>
          <cell r="Q3159"/>
          <cell r="R3159"/>
          <cell r="S3159"/>
          <cell r="T3159"/>
        </row>
        <row r="3160">
          <cell r="P3160">
            <v>999999999</v>
          </cell>
          <cell r="Q3160"/>
          <cell r="R3160"/>
          <cell r="S3160"/>
          <cell r="T3160"/>
        </row>
        <row r="3161">
          <cell r="P3161">
            <v>999999999</v>
          </cell>
          <cell r="Q3161"/>
          <cell r="R3161"/>
          <cell r="S3161"/>
          <cell r="T3161"/>
        </row>
        <row r="3162">
          <cell r="P3162">
            <v>999999999</v>
          </cell>
          <cell r="Q3162"/>
          <cell r="R3162"/>
          <cell r="S3162"/>
          <cell r="T3162"/>
        </row>
        <row r="3163">
          <cell r="P3163">
            <v>999999999</v>
          </cell>
          <cell r="Q3163"/>
          <cell r="R3163"/>
          <cell r="S3163"/>
          <cell r="T3163"/>
        </row>
        <row r="3164">
          <cell r="P3164">
            <v>999999999</v>
          </cell>
          <cell r="Q3164"/>
          <cell r="R3164"/>
          <cell r="S3164"/>
          <cell r="T3164"/>
        </row>
        <row r="3165">
          <cell r="P3165">
            <v>999999999</v>
          </cell>
          <cell r="Q3165"/>
          <cell r="R3165"/>
          <cell r="S3165"/>
          <cell r="T3165"/>
        </row>
        <row r="3166">
          <cell r="P3166">
            <v>999999999</v>
          </cell>
          <cell r="Q3166"/>
          <cell r="R3166"/>
          <cell r="S3166"/>
          <cell r="T3166"/>
        </row>
        <row r="3167">
          <cell r="P3167">
            <v>999999999</v>
          </cell>
          <cell r="Q3167"/>
          <cell r="R3167"/>
          <cell r="S3167"/>
          <cell r="T3167"/>
        </row>
        <row r="3168">
          <cell r="P3168">
            <v>999999999</v>
          </cell>
          <cell r="Q3168"/>
          <cell r="R3168"/>
          <cell r="S3168"/>
          <cell r="T3168"/>
        </row>
        <row r="3169">
          <cell r="P3169">
            <v>999999999</v>
          </cell>
          <cell r="Q3169"/>
          <cell r="R3169"/>
          <cell r="S3169"/>
          <cell r="T3169"/>
        </row>
        <row r="3170">
          <cell r="P3170">
            <v>999999999</v>
          </cell>
          <cell r="Q3170"/>
          <cell r="R3170"/>
          <cell r="S3170"/>
          <cell r="T3170"/>
        </row>
        <row r="3171">
          <cell r="P3171">
            <v>999999999</v>
          </cell>
          <cell r="Q3171"/>
          <cell r="R3171"/>
          <cell r="S3171"/>
          <cell r="T3171"/>
        </row>
        <row r="3172">
          <cell r="P3172">
            <v>999999999</v>
          </cell>
          <cell r="Q3172"/>
          <cell r="R3172"/>
          <cell r="S3172"/>
          <cell r="T3172"/>
        </row>
        <row r="3173">
          <cell r="P3173">
            <v>999999999</v>
          </cell>
          <cell r="Q3173"/>
          <cell r="R3173"/>
          <cell r="S3173"/>
          <cell r="T3173"/>
        </row>
        <row r="3174">
          <cell r="P3174">
            <v>999999999</v>
          </cell>
          <cell r="Q3174"/>
          <cell r="R3174"/>
          <cell r="S3174"/>
          <cell r="T3174"/>
        </row>
        <row r="3175">
          <cell r="P3175">
            <v>999999999</v>
          </cell>
          <cell r="Q3175"/>
          <cell r="R3175"/>
          <cell r="S3175"/>
          <cell r="T3175"/>
        </row>
        <row r="3176">
          <cell r="P3176">
            <v>999999999</v>
          </cell>
          <cell r="Q3176"/>
          <cell r="R3176"/>
          <cell r="S3176"/>
          <cell r="T3176"/>
        </row>
        <row r="3177">
          <cell r="P3177">
            <v>999999999</v>
          </cell>
          <cell r="Q3177"/>
          <cell r="R3177"/>
          <cell r="S3177"/>
          <cell r="T3177"/>
        </row>
        <row r="3178">
          <cell r="P3178">
            <v>999999999</v>
          </cell>
          <cell r="Q3178"/>
          <cell r="R3178"/>
          <cell r="S3178"/>
          <cell r="T3178"/>
        </row>
        <row r="3179">
          <cell r="P3179">
            <v>999999999</v>
          </cell>
          <cell r="Q3179"/>
          <cell r="R3179"/>
          <cell r="S3179"/>
          <cell r="T3179"/>
        </row>
        <row r="3180">
          <cell r="P3180">
            <v>999999999</v>
          </cell>
          <cell r="Q3180"/>
          <cell r="R3180"/>
          <cell r="S3180"/>
          <cell r="T3180"/>
        </row>
        <row r="3181">
          <cell r="P3181">
            <v>999999999</v>
          </cell>
          <cell r="Q3181"/>
          <cell r="R3181"/>
          <cell r="S3181"/>
          <cell r="T3181"/>
        </row>
        <row r="3182">
          <cell r="P3182">
            <v>999999999</v>
          </cell>
          <cell r="Q3182"/>
          <cell r="R3182"/>
          <cell r="S3182"/>
          <cell r="T3182"/>
        </row>
        <row r="3183">
          <cell r="P3183">
            <v>999999999</v>
          </cell>
          <cell r="Q3183"/>
          <cell r="R3183"/>
          <cell r="S3183"/>
          <cell r="T3183"/>
        </row>
        <row r="3184">
          <cell r="P3184">
            <v>999999999</v>
          </cell>
          <cell r="Q3184"/>
          <cell r="R3184"/>
          <cell r="S3184"/>
          <cell r="T3184"/>
        </row>
        <row r="3185">
          <cell r="P3185">
            <v>999999999</v>
          </cell>
          <cell r="Q3185"/>
          <cell r="R3185"/>
          <cell r="S3185"/>
          <cell r="T3185"/>
        </row>
        <row r="3186">
          <cell r="P3186">
            <v>999999999</v>
          </cell>
          <cell r="Q3186"/>
          <cell r="R3186"/>
          <cell r="S3186"/>
          <cell r="T3186"/>
        </row>
        <row r="3187">
          <cell r="P3187">
            <v>999999999</v>
          </cell>
          <cell r="Q3187"/>
          <cell r="R3187"/>
          <cell r="S3187"/>
          <cell r="T3187"/>
        </row>
        <row r="3188">
          <cell r="P3188">
            <v>999999999</v>
          </cell>
          <cell r="Q3188"/>
          <cell r="R3188"/>
          <cell r="S3188"/>
          <cell r="T3188"/>
        </row>
        <row r="3189">
          <cell r="P3189">
            <v>999999999</v>
          </cell>
          <cell r="Q3189"/>
          <cell r="R3189"/>
          <cell r="S3189"/>
          <cell r="T3189"/>
        </row>
        <row r="3190">
          <cell r="P3190">
            <v>999999999</v>
          </cell>
          <cell r="Q3190"/>
          <cell r="R3190"/>
          <cell r="S3190"/>
          <cell r="T3190"/>
        </row>
        <row r="3191">
          <cell r="P3191">
            <v>999999999</v>
          </cell>
          <cell r="Q3191"/>
          <cell r="R3191"/>
          <cell r="S3191"/>
          <cell r="T3191"/>
        </row>
        <row r="3192">
          <cell r="P3192">
            <v>999999999</v>
          </cell>
          <cell r="Q3192"/>
          <cell r="R3192"/>
          <cell r="S3192"/>
          <cell r="T3192"/>
        </row>
        <row r="3193">
          <cell r="P3193">
            <v>999999999</v>
          </cell>
          <cell r="Q3193"/>
          <cell r="R3193"/>
          <cell r="S3193"/>
          <cell r="T3193"/>
        </row>
        <row r="3194">
          <cell r="P3194">
            <v>999999999</v>
          </cell>
          <cell r="Q3194"/>
          <cell r="R3194"/>
          <cell r="S3194"/>
          <cell r="T3194"/>
        </row>
        <row r="3195">
          <cell r="P3195">
            <v>999999999</v>
          </cell>
          <cell r="Q3195"/>
          <cell r="R3195"/>
          <cell r="S3195"/>
          <cell r="T3195"/>
        </row>
        <row r="3196">
          <cell r="P3196">
            <v>999999999</v>
          </cell>
          <cell r="Q3196"/>
          <cell r="R3196"/>
          <cell r="S3196"/>
          <cell r="T3196"/>
        </row>
        <row r="3197">
          <cell r="P3197">
            <v>999999999</v>
          </cell>
          <cell r="Q3197"/>
          <cell r="R3197"/>
          <cell r="S3197"/>
          <cell r="T3197"/>
        </row>
        <row r="3198">
          <cell r="P3198">
            <v>999999999</v>
          </cell>
          <cell r="Q3198"/>
          <cell r="R3198"/>
          <cell r="S3198"/>
          <cell r="T3198"/>
        </row>
        <row r="3199">
          <cell r="P3199">
            <v>999999999</v>
          </cell>
          <cell r="Q3199"/>
          <cell r="R3199"/>
          <cell r="S3199"/>
          <cell r="T3199"/>
        </row>
        <row r="3200">
          <cell r="P3200">
            <v>999999999</v>
          </cell>
          <cell r="Q3200"/>
          <cell r="R3200"/>
          <cell r="S3200"/>
          <cell r="T3200"/>
        </row>
        <row r="3201">
          <cell r="P3201">
            <v>999999999</v>
          </cell>
          <cell r="Q3201"/>
          <cell r="R3201"/>
          <cell r="S3201"/>
          <cell r="T3201"/>
        </row>
        <row r="3202">
          <cell r="P3202">
            <v>999999999</v>
          </cell>
          <cell r="Q3202"/>
          <cell r="R3202"/>
          <cell r="S3202"/>
          <cell r="T3202"/>
        </row>
        <row r="3203">
          <cell r="P3203">
            <v>999999999</v>
          </cell>
          <cell r="Q3203"/>
          <cell r="R3203"/>
          <cell r="S3203"/>
          <cell r="T3203"/>
        </row>
        <row r="3204">
          <cell r="P3204">
            <v>999999999</v>
          </cell>
          <cell r="Q3204"/>
          <cell r="R3204"/>
          <cell r="S3204"/>
          <cell r="T3204"/>
        </row>
        <row r="3205">
          <cell r="P3205">
            <v>999999999</v>
          </cell>
          <cell r="Q3205"/>
          <cell r="R3205"/>
          <cell r="S3205"/>
          <cell r="T3205"/>
        </row>
        <row r="3206">
          <cell r="P3206">
            <v>999999999</v>
          </cell>
          <cell r="Q3206"/>
          <cell r="R3206"/>
          <cell r="S3206"/>
          <cell r="T3206"/>
        </row>
        <row r="3207">
          <cell r="P3207">
            <v>999999999</v>
          </cell>
          <cell r="Q3207"/>
          <cell r="R3207"/>
          <cell r="S3207"/>
          <cell r="T3207"/>
        </row>
        <row r="3208">
          <cell r="P3208">
            <v>999999999</v>
          </cell>
          <cell r="Q3208"/>
          <cell r="R3208"/>
          <cell r="S3208"/>
          <cell r="T3208"/>
        </row>
        <row r="3209">
          <cell r="P3209">
            <v>999999999</v>
          </cell>
          <cell r="Q3209"/>
          <cell r="R3209"/>
          <cell r="S3209"/>
          <cell r="T3209"/>
        </row>
        <row r="3210">
          <cell r="P3210">
            <v>999999999</v>
          </cell>
          <cell r="Q3210"/>
          <cell r="R3210"/>
          <cell r="S3210"/>
          <cell r="T3210"/>
        </row>
        <row r="3211">
          <cell r="P3211">
            <v>999999999</v>
          </cell>
          <cell r="Q3211"/>
          <cell r="R3211"/>
          <cell r="S3211"/>
          <cell r="T3211"/>
        </row>
        <row r="3212">
          <cell r="P3212">
            <v>999999999</v>
          </cell>
          <cell r="Q3212"/>
          <cell r="R3212"/>
          <cell r="S3212"/>
          <cell r="T3212"/>
        </row>
        <row r="3213">
          <cell r="P3213">
            <v>999999999</v>
          </cell>
          <cell r="Q3213"/>
          <cell r="R3213"/>
          <cell r="S3213"/>
          <cell r="T3213"/>
        </row>
        <row r="3214">
          <cell r="P3214">
            <v>999999999</v>
          </cell>
          <cell r="Q3214"/>
          <cell r="R3214"/>
          <cell r="S3214"/>
          <cell r="T3214"/>
        </row>
        <row r="3215">
          <cell r="P3215">
            <v>999999999</v>
          </cell>
          <cell r="Q3215"/>
          <cell r="R3215"/>
          <cell r="S3215"/>
          <cell r="T3215"/>
        </row>
        <row r="3216">
          <cell r="P3216">
            <v>999999999</v>
          </cell>
          <cell r="Q3216"/>
          <cell r="R3216"/>
          <cell r="S3216"/>
          <cell r="T3216"/>
        </row>
        <row r="3217">
          <cell r="P3217">
            <v>999999999</v>
          </cell>
          <cell r="Q3217"/>
          <cell r="R3217"/>
          <cell r="S3217"/>
          <cell r="T3217"/>
        </row>
        <row r="3218">
          <cell r="P3218">
            <v>999999999</v>
          </cell>
          <cell r="Q3218"/>
          <cell r="R3218"/>
          <cell r="S3218"/>
          <cell r="T3218"/>
        </row>
        <row r="3219">
          <cell r="P3219">
            <v>999999999</v>
          </cell>
          <cell r="Q3219"/>
          <cell r="R3219"/>
          <cell r="S3219"/>
          <cell r="T3219"/>
        </row>
        <row r="3220">
          <cell r="P3220">
            <v>999999999</v>
          </cell>
          <cell r="Q3220"/>
          <cell r="R3220"/>
          <cell r="S3220"/>
          <cell r="T3220"/>
        </row>
        <row r="3221">
          <cell r="P3221">
            <v>999999999</v>
          </cell>
          <cell r="Q3221"/>
          <cell r="R3221"/>
          <cell r="S3221"/>
          <cell r="T3221"/>
        </row>
        <row r="3222">
          <cell r="P3222">
            <v>999999999</v>
          </cell>
          <cell r="Q3222"/>
          <cell r="R3222"/>
          <cell r="S3222"/>
          <cell r="T3222"/>
        </row>
        <row r="3223">
          <cell r="P3223">
            <v>999999999</v>
          </cell>
          <cell r="Q3223"/>
          <cell r="R3223"/>
          <cell r="S3223"/>
          <cell r="T3223"/>
        </row>
        <row r="3224">
          <cell r="P3224">
            <v>999999999</v>
          </cell>
          <cell r="Q3224"/>
          <cell r="R3224"/>
          <cell r="S3224"/>
          <cell r="T3224"/>
        </row>
        <row r="3225">
          <cell r="P3225">
            <v>999999999</v>
          </cell>
          <cell r="Q3225"/>
          <cell r="R3225"/>
          <cell r="S3225"/>
          <cell r="T3225"/>
        </row>
        <row r="3226">
          <cell r="P3226">
            <v>999999999</v>
          </cell>
          <cell r="Q3226"/>
          <cell r="R3226"/>
          <cell r="S3226"/>
          <cell r="T3226"/>
        </row>
        <row r="3227">
          <cell r="P3227">
            <v>999999999</v>
          </cell>
          <cell r="Q3227"/>
          <cell r="R3227"/>
          <cell r="S3227"/>
          <cell r="T3227"/>
        </row>
        <row r="3228">
          <cell r="P3228">
            <v>999999999</v>
          </cell>
          <cell r="Q3228"/>
          <cell r="R3228"/>
          <cell r="S3228"/>
          <cell r="T3228"/>
        </row>
        <row r="3229">
          <cell r="P3229">
            <v>999999999</v>
          </cell>
          <cell r="Q3229"/>
          <cell r="R3229"/>
          <cell r="S3229"/>
          <cell r="T3229"/>
        </row>
        <row r="3230">
          <cell r="P3230">
            <v>999999999</v>
          </cell>
          <cell r="Q3230"/>
          <cell r="R3230"/>
          <cell r="S3230"/>
          <cell r="T3230"/>
        </row>
        <row r="3231">
          <cell r="P3231">
            <v>999999999</v>
          </cell>
          <cell r="Q3231"/>
          <cell r="R3231"/>
          <cell r="S3231"/>
          <cell r="T3231"/>
        </row>
        <row r="3232">
          <cell r="P3232">
            <v>999999999</v>
          </cell>
          <cell r="Q3232"/>
          <cell r="R3232"/>
          <cell r="S3232"/>
          <cell r="T3232"/>
        </row>
        <row r="3233">
          <cell r="P3233">
            <v>999999999</v>
          </cell>
          <cell r="Q3233"/>
          <cell r="R3233"/>
          <cell r="S3233"/>
          <cell r="T3233"/>
        </row>
        <row r="3234">
          <cell r="P3234">
            <v>999999999</v>
          </cell>
          <cell r="Q3234"/>
          <cell r="R3234"/>
          <cell r="S3234"/>
          <cell r="T3234"/>
        </row>
        <row r="3235">
          <cell r="P3235">
            <v>999999999</v>
          </cell>
          <cell r="Q3235"/>
          <cell r="R3235"/>
          <cell r="S3235"/>
          <cell r="T3235"/>
        </row>
        <row r="3236">
          <cell r="P3236">
            <v>999999999</v>
          </cell>
          <cell r="Q3236"/>
          <cell r="R3236"/>
          <cell r="S3236"/>
          <cell r="T3236"/>
        </row>
        <row r="3237">
          <cell r="P3237">
            <v>999999999</v>
          </cell>
          <cell r="Q3237"/>
          <cell r="R3237"/>
          <cell r="S3237"/>
          <cell r="T3237"/>
        </row>
        <row r="3238">
          <cell r="P3238">
            <v>999999999</v>
          </cell>
          <cell r="Q3238"/>
          <cell r="R3238"/>
          <cell r="S3238"/>
          <cell r="T3238"/>
        </row>
        <row r="3239">
          <cell r="P3239">
            <v>999999999</v>
          </cell>
          <cell r="Q3239"/>
          <cell r="R3239"/>
          <cell r="S3239"/>
          <cell r="T3239"/>
        </row>
        <row r="3240">
          <cell r="P3240">
            <v>999999999</v>
          </cell>
          <cell r="Q3240"/>
          <cell r="R3240"/>
          <cell r="S3240"/>
          <cell r="T3240"/>
        </row>
        <row r="3241">
          <cell r="P3241">
            <v>999999999</v>
          </cell>
          <cell r="Q3241"/>
          <cell r="R3241"/>
          <cell r="S3241"/>
          <cell r="T3241"/>
        </row>
        <row r="3242">
          <cell r="P3242">
            <v>999999999</v>
          </cell>
          <cell r="Q3242"/>
          <cell r="R3242"/>
          <cell r="S3242"/>
          <cell r="T3242"/>
        </row>
        <row r="3243">
          <cell r="P3243">
            <v>999999999</v>
          </cell>
          <cell r="Q3243"/>
          <cell r="R3243"/>
          <cell r="S3243"/>
          <cell r="T3243"/>
        </row>
        <row r="3244">
          <cell r="P3244">
            <v>999999999</v>
          </cell>
          <cell r="Q3244"/>
          <cell r="R3244"/>
          <cell r="S3244"/>
          <cell r="T3244"/>
        </row>
        <row r="3245">
          <cell r="P3245">
            <v>999999999</v>
          </cell>
          <cell r="Q3245"/>
          <cell r="R3245"/>
          <cell r="S3245"/>
          <cell r="T3245"/>
        </row>
        <row r="3246">
          <cell r="P3246">
            <v>999999999</v>
          </cell>
          <cell r="Q3246"/>
          <cell r="R3246"/>
          <cell r="S3246"/>
          <cell r="T3246"/>
        </row>
        <row r="3247">
          <cell r="P3247">
            <v>999999999</v>
          </cell>
          <cell r="Q3247"/>
          <cell r="R3247"/>
          <cell r="S3247"/>
          <cell r="T3247"/>
        </row>
        <row r="3248">
          <cell r="P3248">
            <v>999999999</v>
          </cell>
          <cell r="Q3248"/>
          <cell r="R3248"/>
          <cell r="S3248"/>
          <cell r="T3248"/>
        </row>
        <row r="3249">
          <cell r="P3249">
            <v>999999999</v>
          </cell>
          <cell r="Q3249"/>
          <cell r="R3249"/>
          <cell r="S3249"/>
          <cell r="T3249"/>
        </row>
        <row r="3250">
          <cell r="P3250">
            <v>999999999</v>
          </cell>
          <cell r="Q3250"/>
          <cell r="R3250"/>
          <cell r="S3250"/>
          <cell r="T3250"/>
        </row>
        <row r="3251">
          <cell r="P3251">
            <v>999999999</v>
          </cell>
          <cell r="Q3251"/>
          <cell r="R3251"/>
          <cell r="S3251"/>
          <cell r="T3251"/>
        </row>
        <row r="3252">
          <cell r="P3252">
            <v>999999999</v>
          </cell>
          <cell r="Q3252"/>
          <cell r="R3252"/>
          <cell r="S3252"/>
          <cell r="T3252"/>
        </row>
        <row r="3253">
          <cell r="P3253">
            <v>999999999</v>
          </cell>
          <cell r="Q3253"/>
          <cell r="R3253"/>
          <cell r="S3253"/>
          <cell r="T3253"/>
        </row>
        <row r="3254">
          <cell r="P3254">
            <v>999999999</v>
          </cell>
          <cell r="Q3254"/>
          <cell r="R3254"/>
          <cell r="S3254"/>
          <cell r="T3254"/>
        </row>
        <row r="3255">
          <cell r="P3255">
            <v>999999999</v>
          </cell>
          <cell r="Q3255"/>
          <cell r="R3255"/>
          <cell r="S3255"/>
          <cell r="T3255"/>
        </row>
        <row r="3256">
          <cell r="P3256">
            <v>999999999</v>
          </cell>
          <cell r="Q3256"/>
          <cell r="R3256"/>
          <cell r="S3256"/>
          <cell r="T3256"/>
        </row>
        <row r="3257">
          <cell r="P3257">
            <v>999999999</v>
          </cell>
          <cell r="Q3257"/>
          <cell r="R3257"/>
          <cell r="S3257"/>
          <cell r="T3257"/>
        </row>
        <row r="3258">
          <cell r="P3258">
            <v>999999999</v>
          </cell>
          <cell r="Q3258"/>
          <cell r="R3258"/>
          <cell r="S3258"/>
          <cell r="T3258"/>
        </row>
        <row r="3259">
          <cell r="P3259">
            <v>999999999</v>
          </cell>
          <cell r="Q3259"/>
          <cell r="R3259"/>
          <cell r="S3259"/>
          <cell r="T3259"/>
        </row>
        <row r="3260">
          <cell r="P3260">
            <v>999999999</v>
          </cell>
          <cell r="Q3260"/>
          <cell r="R3260"/>
          <cell r="S3260"/>
          <cell r="T3260"/>
        </row>
        <row r="3261">
          <cell r="P3261">
            <v>999999999</v>
          </cell>
          <cell r="Q3261"/>
          <cell r="R3261"/>
          <cell r="S3261"/>
          <cell r="T3261"/>
        </row>
        <row r="3262">
          <cell r="P3262">
            <v>999999999</v>
          </cell>
          <cell r="Q3262"/>
          <cell r="R3262"/>
          <cell r="S3262"/>
          <cell r="T3262"/>
        </row>
        <row r="3263">
          <cell r="P3263">
            <v>999999999</v>
          </cell>
          <cell r="Q3263"/>
          <cell r="R3263"/>
          <cell r="S3263"/>
          <cell r="T3263"/>
        </row>
        <row r="3264">
          <cell r="P3264">
            <v>999999999</v>
          </cell>
          <cell r="Q3264"/>
          <cell r="R3264"/>
          <cell r="S3264"/>
          <cell r="T3264"/>
        </row>
        <row r="3265">
          <cell r="P3265">
            <v>999999999</v>
          </cell>
          <cell r="Q3265"/>
          <cell r="R3265"/>
          <cell r="S3265"/>
          <cell r="T3265"/>
        </row>
        <row r="3266">
          <cell r="P3266">
            <v>999999999</v>
          </cell>
          <cell r="Q3266"/>
          <cell r="R3266"/>
          <cell r="S3266"/>
          <cell r="T3266"/>
        </row>
        <row r="3267">
          <cell r="P3267">
            <v>999999999</v>
          </cell>
          <cell r="Q3267"/>
          <cell r="R3267"/>
          <cell r="S3267"/>
          <cell r="T3267"/>
        </row>
        <row r="3268">
          <cell r="P3268">
            <v>999999999</v>
          </cell>
          <cell r="Q3268"/>
          <cell r="R3268"/>
          <cell r="S3268"/>
          <cell r="T3268"/>
        </row>
        <row r="3269">
          <cell r="P3269">
            <v>999999999</v>
          </cell>
          <cell r="Q3269"/>
          <cell r="R3269"/>
          <cell r="S3269"/>
          <cell r="T3269"/>
        </row>
        <row r="3270">
          <cell r="P3270">
            <v>999999999</v>
          </cell>
          <cell r="Q3270"/>
          <cell r="R3270"/>
          <cell r="S3270"/>
          <cell r="T3270"/>
        </row>
        <row r="3271">
          <cell r="P3271">
            <v>999999999</v>
          </cell>
          <cell r="Q3271"/>
          <cell r="R3271"/>
          <cell r="S3271"/>
          <cell r="T3271"/>
        </row>
        <row r="3272">
          <cell r="P3272">
            <v>999999999</v>
          </cell>
          <cell r="Q3272"/>
          <cell r="R3272"/>
          <cell r="S3272"/>
          <cell r="T3272"/>
        </row>
        <row r="3273">
          <cell r="P3273">
            <v>999999999</v>
          </cell>
          <cell r="Q3273"/>
          <cell r="R3273"/>
          <cell r="S3273"/>
          <cell r="T3273"/>
        </row>
        <row r="3274">
          <cell r="P3274">
            <v>999999999</v>
          </cell>
          <cell r="Q3274"/>
          <cell r="R3274"/>
          <cell r="S3274"/>
          <cell r="T3274"/>
        </row>
        <row r="3275">
          <cell r="P3275">
            <v>999999999</v>
          </cell>
          <cell r="Q3275"/>
          <cell r="R3275"/>
          <cell r="S3275"/>
          <cell r="T3275"/>
        </row>
        <row r="3276">
          <cell r="P3276">
            <v>999999999</v>
          </cell>
          <cell r="Q3276"/>
          <cell r="R3276"/>
          <cell r="S3276"/>
          <cell r="T3276"/>
        </row>
        <row r="3277">
          <cell r="P3277">
            <v>999999999</v>
          </cell>
          <cell r="Q3277"/>
          <cell r="R3277"/>
          <cell r="S3277"/>
          <cell r="T3277"/>
        </row>
        <row r="3278">
          <cell r="P3278">
            <v>999999999</v>
          </cell>
          <cell r="Q3278"/>
          <cell r="R3278"/>
          <cell r="S3278"/>
          <cell r="T3278"/>
        </row>
        <row r="3279">
          <cell r="P3279">
            <v>999999999</v>
          </cell>
          <cell r="Q3279"/>
          <cell r="R3279"/>
          <cell r="S3279"/>
          <cell r="T3279"/>
        </row>
        <row r="3280">
          <cell r="P3280">
            <v>999999999</v>
          </cell>
          <cell r="Q3280"/>
          <cell r="R3280"/>
          <cell r="S3280"/>
          <cell r="T3280"/>
        </row>
        <row r="3281">
          <cell r="P3281">
            <v>999999999</v>
          </cell>
          <cell r="Q3281"/>
          <cell r="R3281"/>
          <cell r="S3281"/>
          <cell r="T3281"/>
        </row>
        <row r="3282">
          <cell r="P3282">
            <v>999999999</v>
          </cell>
          <cell r="Q3282"/>
          <cell r="R3282"/>
          <cell r="S3282"/>
          <cell r="T3282"/>
        </row>
        <row r="3283">
          <cell r="P3283">
            <v>999999999</v>
          </cell>
          <cell r="Q3283"/>
          <cell r="R3283"/>
          <cell r="S3283"/>
          <cell r="T3283"/>
        </row>
        <row r="3284">
          <cell r="P3284">
            <v>999999999</v>
          </cell>
          <cell r="Q3284"/>
          <cell r="R3284"/>
          <cell r="S3284"/>
          <cell r="T3284"/>
        </row>
        <row r="3285">
          <cell r="P3285">
            <v>999999999</v>
          </cell>
          <cell r="Q3285"/>
          <cell r="R3285"/>
          <cell r="S3285"/>
          <cell r="T3285"/>
        </row>
        <row r="3286">
          <cell r="P3286">
            <v>999999999</v>
          </cell>
          <cell r="Q3286"/>
          <cell r="R3286"/>
          <cell r="S3286"/>
          <cell r="T3286"/>
        </row>
        <row r="3287">
          <cell r="P3287">
            <v>999999999</v>
          </cell>
          <cell r="Q3287"/>
          <cell r="R3287"/>
          <cell r="S3287"/>
          <cell r="T3287"/>
        </row>
        <row r="3288">
          <cell r="P3288">
            <v>999999999</v>
          </cell>
          <cell r="Q3288"/>
          <cell r="R3288"/>
          <cell r="S3288"/>
          <cell r="T3288"/>
        </row>
        <row r="3289">
          <cell r="P3289">
            <v>999999999</v>
          </cell>
          <cell r="Q3289"/>
          <cell r="R3289"/>
          <cell r="S3289"/>
          <cell r="T3289"/>
        </row>
        <row r="3290">
          <cell r="P3290">
            <v>999999999</v>
          </cell>
          <cell r="Q3290"/>
          <cell r="R3290"/>
          <cell r="S3290"/>
          <cell r="T3290"/>
        </row>
        <row r="3291">
          <cell r="P3291">
            <v>999999999</v>
          </cell>
          <cell r="Q3291"/>
          <cell r="R3291"/>
          <cell r="S3291"/>
          <cell r="T3291"/>
        </row>
        <row r="3292">
          <cell r="P3292">
            <v>999999999</v>
          </cell>
          <cell r="Q3292"/>
          <cell r="R3292"/>
          <cell r="S3292"/>
          <cell r="T3292"/>
        </row>
        <row r="3293">
          <cell r="P3293">
            <v>999999999</v>
          </cell>
          <cell r="Q3293"/>
          <cell r="R3293"/>
          <cell r="S3293"/>
          <cell r="T3293"/>
        </row>
        <row r="3294">
          <cell r="P3294">
            <v>999999999</v>
          </cell>
          <cell r="Q3294"/>
          <cell r="R3294"/>
          <cell r="S3294"/>
          <cell r="T3294"/>
        </row>
        <row r="3295">
          <cell r="P3295">
            <v>999999999</v>
          </cell>
          <cell r="Q3295"/>
          <cell r="R3295"/>
          <cell r="S3295"/>
          <cell r="T3295"/>
        </row>
        <row r="3296">
          <cell r="P3296">
            <v>999999999</v>
          </cell>
          <cell r="Q3296"/>
          <cell r="R3296"/>
          <cell r="S3296"/>
          <cell r="T3296"/>
        </row>
        <row r="3297">
          <cell r="P3297">
            <v>999999999</v>
          </cell>
          <cell r="Q3297"/>
          <cell r="R3297"/>
          <cell r="S3297"/>
          <cell r="T3297"/>
        </row>
        <row r="3298">
          <cell r="P3298">
            <v>999999999</v>
          </cell>
          <cell r="Q3298"/>
          <cell r="R3298"/>
          <cell r="S3298"/>
          <cell r="T3298"/>
        </row>
        <row r="3299">
          <cell r="P3299">
            <v>999999999</v>
          </cell>
          <cell r="Q3299"/>
          <cell r="R3299"/>
          <cell r="S3299"/>
          <cell r="T3299"/>
        </row>
        <row r="3300">
          <cell r="P3300">
            <v>999999999</v>
          </cell>
          <cell r="Q3300"/>
          <cell r="R3300"/>
          <cell r="S3300"/>
          <cell r="T3300"/>
        </row>
        <row r="3301">
          <cell r="P3301">
            <v>999999999</v>
          </cell>
          <cell r="Q3301"/>
          <cell r="R3301"/>
          <cell r="S3301"/>
          <cell r="T3301"/>
        </row>
        <row r="3302">
          <cell r="P3302">
            <v>999999999</v>
          </cell>
          <cell r="Q3302"/>
          <cell r="R3302"/>
          <cell r="S3302"/>
          <cell r="T3302"/>
        </row>
        <row r="3303">
          <cell r="P3303">
            <v>999999999</v>
          </cell>
          <cell r="Q3303"/>
          <cell r="R3303"/>
          <cell r="S3303"/>
          <cell r="T3303"/>
        </row>
        <row r="3304">
          <cell r="P3304">
            <v>999999999</v>
          </cell>
          <cell r="Q3304"/>
          <cell r="R3304"/>
          <cell r="S3304"/>
          <cell r="T3304"/>
        </row>
        <row r="3305">
          <cell r="P3305">
            <v>999999999</v>
          </cell>
          <cell r="Q3305"/>
          <cell r="R3305"/>
          <cell r="S3305"/>
          <cell r="T3305"/>
        </row>
        <row r="3306">
          <cell r="P3306">
            <v>999999999</v>
          </cell>
          <cell r="Q3306"/>
          <cell r="R3306"/>
          <cell r="S3306"/>
          <cell r="T3306"/>
        </row>
        <row r="3307">
          <cell r="P3307">
            <v>999999999</v>
          </cell>
          <cell r="Q3307"/>
          <cell r="R3307"/>
          <cell r="S3307"/>
          <cell r="T3307"/>
        </row>
        <row r="3308">
          <cell r="P3308">
            <v>999999999</v>
          </cell>
          <cell r="Q3308"/>
          <cell r="R3308"/>
          <cell r="S3308"/>
          <cell r="T3308"/>
        </row>
        <row r="3309">
          <cell r="P3309">
            <v>999999999</v>
          </cell>
          <cell r="Q3309"/>
          <cell r="R3309"/>
          <cell r="S3309"/>
          <cell r="T3309"/>
        </row>
        <row r="3310">
          <cell r="P3310">
            <v>999999999</v>
          </cell>
          <cell r="Q3310"/>
          <cell r="R3310"/>
          <cell r="S3310"/>
          <cell r="T3310"/>
        </row>
        <row r="3311">
          <cell r="P3311">
            <v>999999999</v>
          </cell>
          <cell r="Q3311"/>
          <cell r="R3311"/>
          <cell r="S3311"/>
          <cell r="T3311"/>
        </row>
        <row r="3312">
          <cell r="P3312">
            <v>999999999</v>
          </cell>
          <cell r="Q3312"/>
          <cell r="R3312"/>
          <cell r="S3312"/>
          <cell r="T3312"/>
        </row>
        <row r="3313">
          <cell r="P3313">
            <v>999999999</v>
          </cell>
          <cell r="Q3313"/>
          <cell r="R3313"/>
          <cell r="S3313"/>
          <cell r="T3313"/>
        </row>
        <row r="3314">
          <cell r="P3314">
            <v>999999999</v>
          </cell>
          <cell r="Q3314"/>
          <cell r="R3314"/>
          <cell r="S3314"/>
          <cell r="T3314"/>
        </row>
        <row r="3315">
          <cell r="P3315">
            <v>999999999</v>
          </cell>
          <cell r="Q3315"/>
          <cell r="R3315"/>
          <cell r="S3315"/>
          <cell r="T3315"/>
        </row>
        <row r="3316">
          <cell r="P3316">
            <v>999999999</v>
          </cell>
          <cell r="Q3316"/>
          <cell r="R3316"/>
          <cell r="S3316"/>
          <cell r="T3316"/>
        </row>
        <row r="3317">
          <cell r="P3317">
            <v>999999999</v>
          </cell>
          <cell r="Q3317"/>
          <cell r="R3317"/>
          <cell r="S3317"/>
          <cell r="T3317"/>
        </row>
        <row r="3318">
          <cell r="P3318">
            <v>999999999</v>
          </cell>
          <cell r="Q3318"/>
          <cell r="R3318"/>
          <cell r="S3318"/>
          <cell r="T3318"/>
        </row>
        <row r="3319">
          <cell r="P3319">
            <v>999999999</v>
          </cell>
          <cell r="Q3319"/>
          <cell r="R3319"/>
          <cell r="S3319"/>
          <cell r="T3319"/>
        </row>
        <row r="3320">
          <cell r="P3320">
            <v>999999999</v>
          </cell>
          <cell r="Q3320"/>
          <cell r="R3320"/>
          <cell r="S3320"/>
          <cell r="T3320"/>
        </row>
        <row r="3321">
          <cell r="P3321">
            <v>999999999</v>
          </cell>
          <cell r="Q3321"/>
          <cell r="R3321"/>
          <cell r="S3321"/>
          <cell r="T3321"/>
        </row>
        <row r="3322">
          <cell r="P3322">
            <v>999999999</v>
          </cell>
          <cell r="Q3322"/>
          <cell r="R3322"/>
          <cell r="S3322"/>
          <cell r="T3322"/>
        </row>
        <row r="3323">
          <cell r="P3323">
            <v>999999999</v>
          </cell>
          <cell r="Q3323"/>
          <cell r="R3323"/>
          <cell r="S3323"/>
          <cell r="T3323"/>
        </row>
        <row r="3324">
          <cell r="P3324">
            <v>999999999</v>
          </cell>
          <cell r="Q3324"/>
          <cell r="R3324"/>
          <cell r="S3324"/>
          <cell r="T3324"/>
        </row>
        <row r="3325">
          <cell r="P3325">
            <v>999999999</v>
          </cell>
          <cell r="Q3325"/>
          <cell r="R3325"/>
          <cell r="S3325"/>
          <cell r="T3325"/>
        </row>
        <row r="3326">
          <cell r="P3326">
            <v>999999999</v>
          </cell>
          <cell r="Q3326"/>
          <cell r="R3326"/>
          <cell r="S3326"/>
          <cell r="T3326"/>
        </row>
        <row r="3327">
          <cell r="P3327">
            <v>999999999</v>
          </cell>
          <cell r="Q3327"/>
          <cell r="R3327"/>
          <cell r="S3327"/>
          <cell r="T3327"/>
        </row>
        <row r="3328">
          <cell r="P3328">
            <v>999999999</v>
          </cell>
          <cell r="Q3328"/>
          <cell r="R3328"/>
          <cell r="S3328"/>
          <cell r="T3328"/>
        </row>
        <row r="3329">
          <cell r="P3329">
            <v>999999999</v>
          </cell>
          <cell r="Q3329"/>
          <cell r="R3329"/>
          <cell r="S3329"/>
          <cell r="T3329"/>
        </row>
        <row r="3330">
          <cell r="P3330">
            <v>999999999</v>
          </cell>
          <cell r="Q3330"/>
          <cell r="R3330"/>
          <cell r="S3330"/>
          <cell r="T3330"/>
        </row>
        <row r="3331">
          <cell r="P3331">
            <v>999999999</v>
          </cell>
          <cell r="Q3331"/>
          <cell r="R3331"/>
          <cell r="S3331"/>
          <cell r="T3331"/>
        </row>
        <row r="3332">
          <cell r="P3332">
            <v>999999999</v>
          </cell>
          <cell r="Q3332"/>
          <cell r="R3332"/>
          <cell r="S3332"/>
          <cell r="T3332"/>
        </row>
        <row r="3333">
          <cell r="P3333">
            <v>999999999</v>
          </cell>
          <cell r="Q3333"/>
          <cell r="R3333"/>
          <cell r="S3333"/>
          <cell r="T3333"/>
        </row>
        <row r="3334">
          <cell r="P3334">
            <v>999999999</v>
          </cell>
          <cell r="Q3334"/>
          <cell r="R3334"/>
          <cell r="S3334"/>
          <cell r="T3334"/>
        </row>
        <row r="3335">
          <cell r="P3335">
            <v>999999999</v>
          </cell>
          <cell r="Q3335"/>
          <cell r="R3335"/>
          <cell r="S3335"/>
          <cell r="T3335"/>
        </row>
        <row r="3336">
          <cell r="P3336">
            <v>999999999</v>
          </cell>
          <cell r="Q3336"/>
          <cell r="R3336"/>
          <cell r="S3336"/>
          <cell r="T3336"/>
        </row>
        <row r="3337">
          <cell r="P3337">
            <v>999999999</v>
          </cell>
          <cell r="Q3337"/>
          <cell r="R3337"/>
          <cell r="S3337"/>
          <cell r="T3337"/>
        </row>
        <row r="3338">
          <cell r="P3338">
            <v>999999999</v>
          </cell>
          <cell r="Q3338"/>
          <cell r="R3338"/>
          <cell r="S3338"/>
          <cell r="T3338"/>
        </row>
        <row r="3339">
          <cell r="P3339">
            <v>999999999</v>
          </cell>
          <cell r="Q3339"/>
          <cell r="R3339"/>
          <cell r="S3339"/>
          <cell r="T3339"/>
        </row>
        <row r="3340">
          <cell r="P3340">
            <v>999999999</v>
          </cell>
          <cell r="Q3340"/>
          <cell r="R3340"/>
          <cell r="S3340"/>
          <cell r="T3340"/>
        </row>
        <row r="3341">
          <cell r="P3341">
            <v>999999999</v>
          </cell>
          <cell r="Q3341"/>
          <cell r="R3341"/>
          <cell r="S3341"/>
          <cell r="T3341"/>
        </row>
        <row r="3342">
          <cell r="P3342">
            <v>999999999</v>
          </cell>
          <cell r="Q3342"/>
          <cell r="R3342"/>
          <cell r="S3342"/>
          <cell r="T3342"/>
        </row>
        <row r="3343">
          <cell r="P3343">
            <v>999999999</v>
          </cell>
          <cell r="Q3343"/>
          <cell r="R3343"/>
          <cell r="S3343"/>
          <cell r="T3343"/>
        </row>
        <row r="3344">
          <cell r="P3344">
            <v>999999999</v>
          </cell>
          <cell r="Q3344"/>
          <cell r="R3344"/>
          <cell r="S3344"/>
          <cell r="T3344"/>
        </row>
        <row r="3345">
          <cell r="P3345">
            <v>999999999</v>
          </cell>
          <cell r="Q3345"/>
          <cell r="R3345"/>
          <cell r="S3345"/>
          <cell r="T3345"/>
        </row>
        <row r="3346">
          <cell r="P3346">
            <v>999999999</v>
          </cell>
          <cell r="Q3346"/>
          <cell r="R3346"/>
          <cell r="S3346"/>
          <cell r="T3346"/>
        </row>
        <row r="3347">
          <cell r="P3347">
            <v>999999999</v>
          </cell>
          <cell r="Q3347"/>
          <cell r="R3347"/>
          <cell r="S3347"/>
          <cell r="T3347"/>
        </row>
        <row r="3348">
          <cell r="P3348">
            <v>999999999</v>
          </cell>
          <cell r="Q3348"/>
          <cell r="R3348"/>
          <cell r="S3348"/>
          <cell r="T3348"/>
        </row>
        <row r="3349">
          <cell r="P3349">
            <v>999999999</v>
          </cell>
          <cell r="Q3349"/>
          <cell r="R3349"/>
          <cell r="S3349"/>
          <cell r="T3349"/>
        </row>
        <row r="3350">
          <cell r="P3350">
            <v>999999999</v>
          </cell>
          <cell r="Q3350"/>
          <cell r="R3350"/>
          <cell r="S3350"/>
          <cell r="T3350"/>
        </row>
        <row r="3351">
          <cell r="P3351">
            <v>999999999</v>
          </cell>
          <cell r="Q3351"/>
          <cell r="R3351"/>
          <cell r="S3351"/>
          <cell r="T3351"/>
        </row>
        <row r="3352">
          <cell r="P3352">
            <v>999999999</v>
          </cell>
          <cell r="Q3352"/>
          <cell r="R3352"/>
          <cell r="S3352"/>
          <cell r="T3352"/>
        </row>
        <row r="3353">
          <cell r="P3353">
            <v>999999999</v>
          </cell>
          <cell r="Q3353"/>
          <cell r="R3353"/>
          <cell r="S3353"/>
          <cell r="T3353"/>
        </row>
        <row r="3354">
          <cell r="P3354">
            <v>999999999</v>
          </cell>
          <cell r="Q3354"/>
          <cell r="R3354"/>
          <cell r="S3354"/>
          <cell r="T3354"/>
        </row>
        <row r="3355">
          <cell r="P3355">
            <v>999999999</v>
          </cell>
          <cell r="Q3355"/>
          <cell r="R3355"/>
          <cell r="S3355"/>
          <cell r="T3355"/>
        </row>
        <row r="3356">
          <cell r="P3356">
            <v>999999999</v>
          </cell>
          <cell r="Q3356"/>
          <cell r="R3356"/>
          <cell r="S3356"/>
          <cell r="T3356"/>
        </row>
        <row r="3357">
          <cell r="P3357">
            <v>999999999</v>
          </cell>
          <cell r="Q3357"/>
          <cell r="R3357"/>
          <cell r="S3357"/>
          <cell r="T3357"/>
        </row>
        <row r="3358">
          <cell r="P3358">
            <v>999999999</v>
          </cell>
          <cell r="Q3358"/>
          <cell r="R3358"/>
          <cell r="S3358"/>
          <cell r="T3358"/>
        </row>
        <row r="3359">
          <cell r="P3359">
            <v>999999999</v>
          </cell>
          <cell r="Q3359"/>
          <cell r="R3359"/>
          <cell r="S3359"/>
          <cell r="T3359"/>
        </row>
        <row r="3360">
          <cell r="P3360">
            <v>999999999</v>
          </cell>
          <cell r="Q3360"/>
          <cell r="R3360"/>
          <cell r="S3360"/>
          <cell r="T3360"/>
        </row>
        <row r="3361">
          <cell r="P3361">
            <v>999999999</v>
          </cell>
          <cell r="Q3361"/>
          <cell r="R3361"/>
          <cell r="S3361"/>
          <cell r="T3361"/>
        </row>
        <row r="3362">
          <cell r="P3362">
            <v>999999999</v>
          </cell>
          <cell r="Q3362"/>
          <cell r="R3362"/>
          <cell r="S3362"/>
          <cell r="T3362"/>
        </row>
        <row r="3363">
          <cell r="P3363">
            <v>999999999</v>
          </cell>
          <cell r="Q3363"/>
          <cell r="R3363"/>
          <cell r="S3363"/>
          <cell r="T3363"/>
        </row>
        <row r="3364">
          <cell r="P3364">
            <v>999999999</v>
          </cell>
          <cell r="Q3364"/>
          <cell r="R3364"/>
          <cell r="S3364"/>
          <cell r="T3364"/>
        </row>
        <row r="3365">
          <cell r="P3365">
            <v>999999999</v>
          </cell>
          <cell r="Q3365"/>
          <cell r="R3365"/>
          <cell r="S3365"/>
          <cell r="T3365"/>
        </row>
        <row r="3366">
          <cell r="P3366">
            <v>999999999</v>
          </cell>
          <cell r="Q3366"/>
          <cell r="R3366"/>
          <cell r="S3366"/>
          <cell r="T3366"/>
        </row>
        <row r="3367">
          <cell r="P3367">
            <v>999999999</v>
          </cell>
          <cell r="Q3367"/>
          <cell r="R3367"/>
          <cell r="S3367"/>
          <cell r="T3367"/>
        </row>
        <row r="3368">
          <cell r="P3368">
            <v>999999999</v>
          </cell>
          <cell r="Q3368"/>
          <cell r="R3368"/>
          <cell r="S3368"/>
          <cell r="T3368"/>
        </row>
        <row r="3369">
          <cell r="P3369">
            <v>999999999</v>
          </cell>
          <cell r="Q3369"/>
          <cell r="R3369"/>
          <cell r="S3369"/>
          <cell r="T3369"/>
        </row>
        <row r="3370">
          <cell r="P3370">
            <v>999999999</v>
          </cell>
          <cell r="Q3370"/>
          <cell r="R3370"/>
          <cell r="S3370"/>
          <cell r="T3370"/>
        </row>
        <row r="3371">
          <cell r="P3371">
            <v>999999999</v>
          </cell>
          <cell r="Q3371"/>
          <cell r="R3371"/>
          <cell r="S3371"/>
          <cell r="T3371"/>
        </row>
        <row r="3372">
          <cell r="P3372">
            <v>999999999</v>
          </cell>
          <cell r="Q3372"/>
          <cell r="R3372"/>
          <cell r="S3372"/>
          <cell r="T3372"/>
        </row>
        <row r="3373">
          <cell r="P3373">
            <v>999999999</v>
          </cell>
          <cell r="Q3373"/>
          <cell r="R3373"/>
          <cell r="S3373"/>
          <cell r="T3373"/>
        </row>
        <row r="3374">
          <cell r="P3374">
            <v>999999999</v>
          </cell>
          <cell r="Q3374"/>
          <cell r="R3374"/>
          <cell r="S3374"/>
          <cell r="T3374"/>
        </row>
        <row r="3375">
          <cell r="P3375">
            <v>999999999</v>
          </cell>
          <cell r="Q3375"/>
          <cell r="R3375"/>
          <cell r="S3375"/>
          <cell r="T3375"/>
        </row>
        <row r="3376">
          <cell r="P3376">
            <v>999999999</v>
          </cell>
          <cell r="Q3376"/>
          <cell r="R3376"/>
          <cell r="S3376"/>
          <cell r="T3376"/>
        </row>
        <row r="3377">
          <cell r="P3377">
            <v>999999999</v>
          </cell>
          <cell r="Q3377"/>
          <cell r="R3377"/>
          <cell r="S3377"/>
          <cell r="T3377"/>
        </row>
        <row r="3378">
          <cell r="P3378">
            <v>999999999</v>
          </cell>
          <cell r="Q3378"/>
          <cell r="R3378"/>
          <cell r="S3378"/>
          <cell r="T3378"/>
        </row>
        <row r="3379">
          <cell r="P3379">
            <v>999999999</v>
          </cell>
          <cell r="Q3379"/>
          <cell r="R3379"/>
          <cell r="S3379"/>
          <cell r="T3379"/>
        </row>
        <row r="3380">
          <cell r="P3380">
            <v>999999999</v>
          </cell>
          <cell r="Q3380"/>
          <cell r="R3380"/>
          <cell r="S3380"/>
          <cell r="T3380"/>
        </row>
        <row r="3381">
          <cell r="P3381">
            <v>999999999</v>
          </cell>
          <cell r="Q3381"/>
          <cell r="R3381"/>
          <cell r="S3381"/>
          <cell r="T3381"/>
        </row>
        <row r="3382">
          <cell r="P3382">
            <v>999999999</v>
          </cell>
          <cell r="Q3382"/>
          <cell r="R3382"/>
          <cell r="S3382"/>
          <cell r="T3382"/>
        </row>
        <row r="3383">
          <cell r="P3383">
            <v>999999999</v>
          </cell>
          <cell r="Q3383"/>
          <cell r="R3383"/>
          <cell r="S3383"/>
          <cell r="T3383"/>
        </row>
        <row r="3384">
          <cell r="P3384">
            <v>999999999</v>
          </cell>
          <cell r="Q3384"/>
          <cell r="R3384"/>
          <cell r="S3384"/>
          <cell r="T3384"/>
        </row>
        <row r="3385">
          <cell r="P3385">
            <v>999999999</v>
          </cell>
          <cell r="Q3385"/>
          <cell r="R3385"/>
          <cell r="S3385"/>
          <cell r="T3385"/>
        </row>
        <row r="3386">
          <cell r="P3386">
            <v>999999999</v>
          </cell>
          <cell r="Q3386"/>
          <cell r="R3386"/>
          <cell r="S3386"/>
          <cell r="T3386"/>
        </row>
        <row r="3387">
          <cell r="P3387">
            <v>999999999</v>
          </cell>
          <cell r="Q3387"/>
          <cell r="R3387"/>
          <cell r="S3387"/>
          <cell r="T3387"/>
        </row>
        <row r="3388">
          <cell r="P3388">
            <v>999999999</v>
          </cell>
          <cell r="Q3388"/>
          <cell r="R3388"/>
          <cell r="S3388"/>
          <cell r="T3388"/>
        </row>
        <row r="3389">
          <cell r="P3389">
            <v>999999999</v>
          </cell>
          <cell r="Q3389"/>
          <cell r="R3389"/>
          <cell r="S3389"/>
          <cell r="T3389"/>
        </row>
        <row r="3390">
          <cell r="P3390">
            <v>999999999</v>
          </cell>
          <cell r="Q3390"/>
          <cell r="R3390"/>
          <cell r="S3390"/>
          <cell r="T3390"/>
        </row>
        <row r="3391">
          <cell r="P3391">
            <v>999999999</v>
          </cell>
          <cell r="Q3391"/>
          <cell r="R3391"/>
          <cell r="S3391"/>
          <cell r="T3391"/>
        </row>
        <row r="3392">
          <cell r="P3392">
            <v>999999999</v>
          </cell>
          <cell r="Q3392"/>
          <cell r="R3392"/>
          <cell r="S3392"/>
          <cell r="T3392"/>
        </row>
        <row r="3393">
          <cell r="P3393">
            <v>999999999</v>
          </cell>
          <cell r="Q3393"/>
          <cell r="R3393"/>
          <cell r="S3393"/>
          <cell r="T3393"/>
        </row>
        <row r="3394">
          <cell r="P3394">
            <v>999999999</v>
          </cell>
          <cell r="Q3394"/>
          <cell r="R3394"/>
          <cell r="S3394"/>
          <cell r="T3394"/>
        </row>
        <row r="3395">
          <cell r="P3395">
            <v>999999999</v>
          </cell>
          <cell r="Q3395"/>
          <cell r="R3395"/>
          <cell r="S3395"/>
          <cell r="T3395"/>
        </row>
        <row r="3396">
          <cell r="P3396">
            <v>999999999</v>
          </cell>
          <cell r="Q3396"/>
          <cell r="R3396"/>
          <cell r="S3396"/>
          <cell r="T3396"/>
        </row>
        <row r="3397">
          <cell r="P3397">
            <v>999999999</v>
          </cell>
          <cell r="Q3397"/>
          <cell r="R3397"/>
          <cell r="S3397"/>
          <cell r="T3397"/>
        </row>
        <row r="3398">
          <cell r="P3398">
            <v>999999999</v>
          </cell>
          <cell r="Q3398"/>
          <cell r="R3398"/>
          <cell r="S3398"/>
          <cell r="T3398"/>
        </row>
        <row r="3399">
          <cell r="P3399">
            <v>999999999</v>
          </cell>
          <cell r="Q3399"/>
          <cell r="R3399"/>
          <cell r="S3399"/>
          <cell r="T3399"/>
        </row>
        <row r="3400">
          <cell r="P3400">
            <v>999999999</v>
          </cell>
          <cell r="Q3400"/>
          <cell r="R3400"/>
          <cell r="S3400"/>
          <cell r="T3400"/>
        </row>
        <row r="3401">
          <cell r="P3401">
            <v>999999999</v>
          </cell>
          <cell r="Q3401"/>
          <cell r="R3401"/>
          <cell r="S3401"/>
          <cell r="T3401"/>
        </row>
        <row r="3402">
          <cell r="P3402">
            <v>999999999</v>
          </cell>
          <cell r="Q3402"/>
          <cell r="R3402"/>
          <cell r="S3402"/>
          <cell r="T3402"/>
        </row>
        <row r="3403">
          <cell r="P3403">
            <v>999999999</v>
          </cell>
          <cell r="Q3403"/>
          <cell r="R3403"/>
          <cell r="S3403"/>
          <cell r="T3403"/>
        </row>
        <row r="3404">
          <cell r="P3404">
            <v>999999999</v>
          </cell>
          <cell r="Q3404"/>
          <cell r="R3404"/>
          <cell r="S3404"/>
          <cell r="T3404"/>
        </row>
        <row r="3405">
          <cell r="P3405">
            <v>999999999</v>
          </cell>
          <cell r="Q3405"/>
          <cell r="R3405"/>
          <cell r="S3405"/>
          <cell r="T3405"/>
        </row>
        <row r="3406">
          <cell r="P3406">
            <v>999999999</v>
          </cell>
          <cell r="Q3406"/>
          <cell r="R3406"/>
          <cell r="S3406"/>
          <cell r="T3406"/>
        </row>
        <row r="3407">
          <cell r="P3407">
            <v>999999999</v>
          </cell>
          <cell r="Q3407"/>
          <cell r="R3407"/>
          <cell r="S3407"/>
          <cell r="T3407"/>
        </row>
        <row r="3408">
          <cell r="P3408">
            <v>999999999</v>
          </cell>
          <cell r="Q3408"/>
          <cell r="R3408"/>
          <cell r="S3408"/>
          <cell r="T3408"/>
        </row>
        <row r="3409">
          <cell r="P3409">
            <v>999999999</v>
          </cell>
          <cell r="Q3409"/>
          <cell r="R3409"/>
          <cell r="S3409"/>
          <cell r="T3409"/>
        </row>
        <row r="3410">
          <cell r="P3410">
            <v>999999999</v>
          </cell>
          <cell r="Q3410"/>
          <cell r="R3410"/>
          <cell r="S3410"/>
          <cell r="T3410"/>
        </row>
        <row r="3411">
          <cell r="P3411">
            <v>999999999</v>
          </cell>
          <cell r="Q3411"/>
          <cell r="R3411"/>
          <cell r="S3411"/>
          <cell r="T3411"/>
        </row>
        <row r="3412">
          <cell r="P3412">
            <v>999999999</v>
          </cell>
          <cell r="Q3412"/>
          <cell r="R3412"/>
          <cell r="S3412"/>
          <cell r="T3412"/>
        </row>
        <row r="3413">
          <cell r="P3413">
            <v>999999999</v>
          </cell>
          <cell r="Q3413"/>
          <cell r="R3413"/>
          <cell r="S3413"/>
          <cell r="T3413"/>
        </row>
        <row r="3414">
          <cell r="P3414">
            <v>999999999</v>
          </cell>
          <cell r="Q3414"/>
          <cell r="R3414"/>
          <cell r="S3414"/>
          <cell r="T3414"/>
        </row>
        <row r="3415">
          <cell r="P3415">
            <v>999999999</v>
          </cell>
          <cell r="Q3415"/>
          <cell r="R3415"/>
          <cell r="S3415"/>
          <cell r="T3415"/>
        </row>
        <row r="3416">
          <cell r="P3416">
            <v>999999999</v>
          </cell>
          <cell r="Q3416"/>
          <cell r="R3416"/>
          <cell r="S3416"/>
          <cell r="T3416"/>
        </row>
        <row r="3417">
          <cell r="P3417">
            <v>999999999</v>
          </cell>
          <cell r="Q3417"/>
          <cell r="R3417"/>
          <cell r="S3417"/>
          <cell r="T3417"/>
        </row>
        <row r="3418">
          <cell r="P3418">
            <v>999999999</v>
          </cell>
          <cell r="Q3418"/>
          <cell r="R3418"/>
          <cell r="S3418"/>
          <cell r="T3418"/>
        </row>
        <row r="3419">
          <cell r="P3419">
            <v>999999999</v>
          </cell>
          <cell r="Q3419"/>
          <cell r="R3419"/>
          <cell r="S3419"/>
          <cell r="T3419"/>
        </row>
        <row r="3420">
          <cell r="P3420">
            <v>999999999</v>
          </cell>
          <cell r="Q3420"/>
          <cell r="R3420"/>
          <cell r="S3420"/>
          <cell r="T3420"/>
        </row>
        <row r="3421">
          <cell r="P3421">
            <v>999999999</v>
          </cell>
          <cell r="Q3421"/>
          <cell r="R3421"/>
          <cell r="S3421"/>
          <cell r="T3421"/>
        </row>
        <row r="3422">
          <cell r="P3422">
            <v>999999999</v>
          </cell>
          <cell r="Q3422"/>
          <cell r="R3422"/>
          <cell r="S3422"/>
          <cell r="T3422"/>
        </row>
        <row r="3423">
          <cell r="P3423">
            <v>999999999</v>
          </cell>
          <cell r="Q3423"/>
          <cell r="R3423"/>
          <cell r="S3423"/>
          <cell r="T3423"/>
        </row>
        <row r="3424">
          <cell r="P3424">
            <v>999999999</v>
          </cell>
          <cell r="Q3424"/>
          <cell r="R3424"/>
          <cell r="S3424"/>
          <cell r="T3424"/>
        </row>
        <row r="3425">
          <cell r="P3425">
            <v>999999999</v>
          </cell>
          <cell r="Q3425"/>
          <cell r="R3425"/>
          <cell r="S3425"/>
          <cell r="T3425"/>
        </row>
        <row r="3426">
          <cell r="P3426">
            <v>999999999</v>
          </cell>
          <cell r="Q3426"/>
          <cell r="R3426"/>
          <cell r="S3426"/>
          <cell r="T3426"/>
        </row>
        <row r="3427">
          <cell r="P3427">
            <v>999999999</v>
          </cell>
          <cell r="Q3427"/>
          <cell r="R3427"/>
          <cell r="S3427"/>
          <cell r="T3427"/>
        </row>
        <row r="3428">
          <cell r="P3428">
            <v>999999999</v>
          </cell>
          <cell r="Q3428"/>
          <cell r="R3428"/>
          <cell r="S3428"/>
          <cell r="T3428"/>
        </row>
        <row r="3429">
          <cell r="P3429">
            <v>999999999</v>
          </cell>
          <cell r="Q3429"/>
          <cell r="R3429"/>
          <cell r="S3429"/>
          <cell r="T3429"/>
        </row>
        <row r="3430">
          <cell r="P3430">
            <v>999999999</v>
          </cell>
          <cell r="Q3430"/>
          <cell r="R3430"/>
          <cell r="S3430"/>
          <cell r="T3430"/>
        </row>
        <row r="3431">
          <cell r="P3431">
            <v>999999999</v>
          </cell>
          <cell r="Q3431"/>
          <cell r="R3431"/>
          <cell r="S3431"/>
          <cell r="T3431"/>
        </row>
        <row r="3432">
          <cell r="P3432">
            <v>999999999</v>
          </cell>
          <cell r="Q3432"/>
          <cell r="R3432"/>
          <cell r="S3432"/>
          <cell r="T3432"/>
        </row>
        <row r="3433">
          <cell r="P3433">
            <v>999999999</v>
          </cell>
          <cell r="Q3433"/>
          <cell r="R3433"/>
          <cell r="S3433"/>
          <cell r="T3433"/>
        </row>
        <row r="3434">
          <cell r="P3434">
            <v>999999999</v>
          </cell>
          <cell r="Q3434"/>
          <cell r="R3434"/>
          <cell r="S3434"/>
          <cell r="T3434"/>
        </row>
        <row r="3435">
          <cell r="P3435">
            <v>999999999</v>
          </cell>
          <cell r="Q3435"/>
          <cell r="R3435"/>
          <cell r="S3435"/>
          <cell r="T3435"/>
        </row>
        <row r="3436">
          <cell r="P3436">
            <v>999999999</v>
          </cell>
          <cell r="Q3436"/>
          <cell r="R3436"/>
          <cell r="S3436"/>
          <cell r="T3436"/>
        </row>
        <row r="3437">
          <cell r="P3437">
            <v>999999999</v>
          </cell>
          <cell r="Q3437"/>
          <cell r="R3437"/>
          <cell r="S3437"/>
          <cell r="T3437"/>
        </row>
        <row r="3438">
          <cell r="P3438">
            <v>999999999</v>
          </cell>
          <cell r="Q3438"/>
          <cell r="R3438"/>
          <cell r="S3438"/>
          <cell r="T3438"/>
        </row>
        <row r="3439">
          <cell r="P3439">
            <v>999999999</v>
          </cell>
          <cell r="Q3439"/>
          <cell r="R3439"/>
          <cell r="S3439"/>
          <cell r="T3439"/>
        </row>
        <row r="3440">
          <cell r="P3440">
            <v>999999999</v>
          </cell>
          <cell r="Q3440"/>
          <cell r="R3440"/>
          <cell r="S3440"/>
          <cell r="T3440"/>
        </row>
        <row r="3441">
          <cell r="P3441">
            <v>999999999</v>
          </cell>
          <cell r="Q3441"/>
          <cell r="R3441"/>
          <cell r="S3441"/>
          <cell r="T3441"/>
        </row>
        <row r="3442">
          <cell r="P3442">
            <v>999999999</v>
          </cell>
          <cell r="Q3442"/>
          <cell r="R3442"/>
          <cell r="S3442"/>
          <cell r="T3442"/>
        </row>
        <row r="3443">
          <cell r="P3443">
            <v>999999999</v>
          </cell>
          <cell r="Q3443"/>
          <cell r="R3443"/>
          <cell r="S3443"/>
          <cell r="T3443"/>
        </row>
        <row r="3444">
          <cell r="P3444">
            <v>999999999</v>
          </cell>
          <cell r="Q3444"/>
          <cell r="R3444"/>
          <cell r="S3444"/>
          <cell r="T3444"/>
        </row>
        <row r="3445">
          <cell r="P3445">
            <v>999999999</v>
          </cell>
          <cell r="Q3445"/>
          <cell r="R3445"/>
          <cell r="S3445"/>
          <cell r="T3445"/>
        </row>
        <row r="3446">
          <cell r="P3446">
            <v>999999999</v>
          </cell>
          <cell r="Q3446"/>
          <cell r="R3446"/>
          <cell r="S3446"/>
          <cell r="T3446"/>
        </row>
        <row r="3447">
          <cell r="P3447">
            <v>999999999</v>
          </cell>
          <cell r="Q3447"/>
          <cell r="R3447"/>
          <cell r="S3447"/>
          <cell r="T3447"/>
        </row>
        <row r="3448">
          <cell r="P3448">
            <v>999999999</v>
          </cell>
          <cell r="Q3448"/>
          <cell r="R3448"/>
          <cell r="S3448"/>
          <cell r="T3448"/>
        </row>
        <row r="3449">
          <cell r="P3449">
            <v>999999999</v>
          </cell>
          <cell r="Q3449"/>
          <cell r="R3449"/>
          <cell r="S3449"/>
          <cell r="T3449"/>
        </row>
        <row r="3450">
          <cell r="P3450">
            <v>999999999</v>
          </cell>
          <cell r="Q3450"/>
          <cell r="R3450"/>
          <cell r="S3450"/>
          <cell r="T3450"/>
        </row>
        <row r="3451">
          <cell r="P3451">
            <v>999999999</v>
          </cell>
          <cell r="Q3451"/>
          <cell r="R3451"/>
          <cell r="S3451"/>
          <cell r="T3451"/>
        </row>
        <row r="3452">
          <cell r="P3452">
            <v>999999999</v>
          </cell>
          <cell r="Q3452"/>
          <cell r="R3452"/>
          <cell r="S3452"/>
          <cell r="T3452"/>
        </row>
        <row r="3453">
          <cell r="P3453">
            <v>999999999</v>
          </cell>
          <cell r="Q3453"/>
          <cell r="R3453"/>
          <cell r="S3453"/>
          <cell r="T3453"/>
        </row>
        <row r="3454">
          <cell r="P3454">
            <v>999999999</v>
          </cell>
          <cell r="Q3454"/>
          <cell r="R3454"/>
          <cell r="S3454"/>
          <cell r="T3454"/>
        </row>
        <row r="3455">
          <cell r="P3455">
            <v>999999999</v>
          </cell>
          <cell r="Q3455"/>
          <cell r="R3455"/>
          <cell r="S3455"/>
          <cell r="T3455"/>
        </row>
        <row r="3456">
          <cell r="P3456">
            <v>999999999</v>
          </cell>
          <cell r="Q3456"/>
          <cell r="R3456"/>
          <cell r="S3456"/>
          <cell r="T3456"/>
        </row>
        <row r="3457">
          <cell r="P3457">
            <v>999999999</v>
          </cell>
          <cell r="Q3457"/>
          <cell r="R3457"/>
          <cell r="S3457"/>
          <cell r="T3457"/>
        </row>
        <row r="3458">
          <cell r="P3458">
            <v>999999999</v>
          </cell>
          <cell r="Q3458"/>
          <cell r="R3458"/>
          <cell r="S3458"/>
          <cell r="T3458"/>
        </row>
        <row r="3459">
          <cell r="P3459">
            <v>999999999</v>
          </cell>
          <cell r="Q3459"/>
          <cell r="R3459"/>
          <cell r="S3459"/>
          <cell r="T3459"/>
        </row>
        <row r="3460">
          <cell r="P3460">
            <v>999999999</v>
          </cell>
          <cell r="Q3460"/>
          <cell r="R3460"/>
          <cell r="S3460"/>
          <cell r="T3460"/>
        </row>
        <row r="3461">
          <cell r="P3461">
            <v>999999999</v>
          </cell>
          <cell r="Q3461"/>
          <cell r="R3461"/>
          <cell r="S3461"/>
          <cell r="T3461"/>
        </row>
        <row r="3462">
          <cell r="P3462">
            <v>999999999</v>
          </cell>
          <cell r="Q3462"/>
          <cell r="R3462"/>
          <cell r="S3462"/>
          <cell r="T3462"/>
        </row>
        <row r="3463">
          <cell r="P3463">
            <v>999999999</v>
          </cell>
          <cell r="Q3463"/>
          <cell r="R3463"/>
          <cell r="S3463"/>
          <cell r="T3463"/>
        </row>
        <row r="3464">
          <cell r="P3464">
            <v>999999999</v>
          </cell>
          <cell r="Q3464"/>
          <cell r="R3464"/>
          <cell r="S3464"/>
          <cell r="T3464"/>
        </row>
        <row r="3465">
          <cell r="P3465">
            <v>999999999</v>
          </cell>
          <cell r="Q3465"/>
          <cell r="R3465"/>
          <cell r="S3465"/>
          <cell r="T3465"/>
        </row>
        <row r="3466">
          <cell r="P3466">
            <v>999999999</v>
          </cell>
          <cell r="Q3466"/>
          <cell r="R3466"/>
          <cell r="S3466"/>
          <cell r="T3466"/>
        </row>
        <row r="3467">
          <cell r="P3467">
            <v>999999999</v>
          </cell>
          <cell r="Q3467"/>
          <cell r="R3467"/>
          <cell r="S3467"/>
          <cell r="T3467"/>
        </row>
        <row r="3468">
          <cell r="P3468">
            <v>999999999</v>
          </cell>
          <cell r="Q3468"/>
          <cell r="R3468"/>
          <cell r="S3468"/>
          <cell r="T3468"/>
        </row>
        <row r="3469">
          <cell r="P3469">
            <v>999999999</v>
          </cell>
          <cell r="Q3469"/>
          <cell r="R3469"/>
          <cell r="S3469"/>
          <cell r="T3469"/>
        </row>
        <row r="3470">
          <cell r="P3470">
            <v>999999999</v>
          </cell>
          <cell r="Q3470"/>
          <cell r="R3470"/>
          <cell r="S3470"/>
          <cell r="T3470"/>
        </row>
        <row r="3471">
          <cell r="P3471">
            <v>999999999</v>
          </cell>
          <cell r="Q3471"/>
          <cell r="R3471"/>
          <cell r="S3471"/>
          <cell r="T3471"/>
        </row>
        <row r="3472">
          <cell r="P3472">
            <v>999999999</v>
          </cell>
          <cell r="Q3472"/>
          <cell r="R3472"/>
          <cell r="S3472"/>
          <cell r="T3472"/>
        </row>
        <row r="3473">
          <cell r="P3473">
            <v>999999999</v>
          </cell>
          <cell r="Q3473"/>
          <cell r="R3473"/>
          <cell r="S3473"/>
          <cell r="T3473"/>
        </row>
        <row r="3474">
          <cell r="P3474">
            <v>999999999</v>
          </cell>
          <cell r="Q3474"/>
          <cell r="R3474"/>
          <cell r="S3474"/>
          <cell r="T3474"/>
        </row>
        <row r="3475">
          <cell r="P3475">
            <v>999999999</v>
          </cell>
          <cell r="Q3475"/>
          <cell r="R3475"/>
          <cell r="S3475"/>
          <cell r="T3475"/>
        </row>
        <row r="3476">
          <cell r="P3476">
            <v>999999999</v>
          </cell>
          <cell r="Q3476"/>
          <cell r="R3476"/>
          <cell r="S3476"/>
          <cell r="T3476"/>
        </row>
        <row r="3477">
          <cell r="P3477">
            <v>999999999</v>
          </cell>
          <cell r="Q3477"/>
          <cell r="R3477"/>
          <cell r="S3477"/>
          <cell r="T3477"/>
        </row>
        <row r="3478">
          <cell r="P3478">
            <v>999999999</v>
          </cell>
          <cell r="Q3478"/>
          <cell r="R3478"/>
          <cell r="S3478"/>
          <cell r="T3478"/>
        </row>
        <row r="3479">
          <cell r="P3479">
            <v>999999999</v>
          </cell>
          <cell r="Q3479"/>
          <cell r="R3479"/>
          <cell r="S3479"/>
          <cell r="T3479"/>
        </row>
        <row r="3480">
          <cell r="P3480">
            <v>999999999</v>
          </cell>
          <cell r="Q3480"/>
          <cell r="R3480"/>
          <cell r="S3480"/>
          <cell r="T3480"/>
        </row>
        <row r="3481">
          <cell r="P3481">
            <v>999999999</v>
          </cell>
          <cell r="Q3481"/>
          <cell r="R3481"/>
          <cell r="S3481"/>
          <cell r="T3481"/>
        </row>
        <row r="3482">
          <cell r="P3482">
            <v>999999999</v>
          </cell>
          <cell r="Q3482"/>
          <cell r="R3482"/>
          <cell r="S3482"/>
          <cell r="T3482"/>
        </row>
        <row r="3483">
          <cell r="P3483">
            <v>999999999</v>
          </cell>
          <cell r="Q3483"/>
          <cell r="R3483"/>
          <cell r="S3483"/>
          <cell r="T3483"/>
        </row>
        <row r="3484">
          <cell r="P3484">
            <v>999999999</v>
          </cell>
          <cell r="Q3484"/>
          <cell r="R3484"/>
          <cell r="S3484"/>
          <cell r="T3484"/>
        </row>
        <row r="3485">
          <cell r="P3485">
            <v>999999999</v>
          </cell>
          <cell r="Q3485"/>
          <cell r="R3485"/>
          <cell r="S3485"/>
          <cell r="T3485"/>
        </row>
        <row r="3486">
          <cell r="P3486">
            <v>999999999</v>
          </cell>
          <cell r="Q3486"/>
          <cell r="R3486"/>
          <cell r="S3486"/>
          <cell r="T3486"/>
        </row>
        <row r="3487">
          <cell r="P3487">
            <v>999999999</v>
          </cell>
          <cell r="Q3487"/>
          <cell r="R3487"/>
          <cell r="S3487"/>
          <cell r="T3487"/>
        </row>
        <row r="3488">
          <cell r="P3488">
            <v>999999999</v>
          </cell>
          <cell r="Q3488"/>
          <cell r="R3488"/>
          <cell r="S3488"/>
          <cell r="T3488"/>
        </row>
        <row r="3489">
          <cell r="P3489">
            <v>999999999</v>
          </cell>
          <cell r="Q3489"/>
          <cell r="R3489"/>
          <cell r="S3489"/>
          <cell r="T3489"/>
        </row>
        <row r="3490">
          <cell r="P3490">
            <v>999999999</v>
          </cell>
          <cell r="Q3490"/>
          <cell r="R3490"/>
          <cell r="S3490"/>
          <cell r="T3490"/>
        </row>
        <row r="3491">
          <cell r="P3491">
            <v>999999999</v>
          </cell>
          <cell r="Q3491"/>
          <cell r="R3491"/>
          <cell r="S3491"/>
          <cell r="T3491"/>
        </row>
        <row r="3492">
          <cell r="P3492">
            <v>999999999</v>
          </cell>
          <cell r="Q3492"/>
          <cell r="R3492"/>
          <cell r="S3492"/>
          <cell r="T3492"/>
        </row>
        <row r="3493">
          <cell r="P3493">
            <v>999999999</v>
          </cell>
          <cell r="Q3493"/>
          <cell r="R3493"/>
          <cell r="S3493"/>
          <cell r="T3493"/>
        </row>
        <row r="3494">
          <cell r="P3494">
            <v>999999999</v>
          </cell>
          <cell r="Q3494"/>
          <cell r="R3494"/>
          <cell r="S3494"/>
          <cell r="T3494"/>
        </row>
        <row r="3495">
          <cell r="P3495">
            <v>999999999</v>
          </cell>
          <cell r="Q3495"/>
          <cell r="R3495"/>
          <cell r="S3495"/>
          <cell r="T3495"/>
        </row>
        <row r="3496">
          <cell r="P3496">
            <v>999999999</v>
          </cell>
          <cell r="Q3496"/>
          <cell r="R3496"/>
          <cell r="S3496"/>
          <cell r="T3496"/>
        </row>
        <row r="3497">
          <cell r="P3497">
            <v>999999999</v>
          </cell>
          <cell r="Q3497"/>
          <cell r="R3497"/>
          <cell r="S3497"/>
          <cell r="T3497"/>
        </row>
        <row r="3498">
          <cell r="P3498">
            <v>999999999</v>
          </cell>
          <cell r="Q3498"/>
          <cell r="R3498"/>
          <cell r="S3498"/>
          <cell r="T3498"/>
        </row>
        <row r="3499">
          <cell r="P3499">
            <v>999999999</v>
          </cell>
          <cell r="Q3499"/>
          <cell r="R3499"/>
          <cell r="S3499"/>
          <cell r="T3499"/>
        </row>
        <row r="3500">
          <cell r="P3500">
            <v>999999999</v>
          </cell>
          <cell r="Q3500"/>
          <cell r="R3500"/>
          <cell r="S3500"/>
          <cell r="T3500"/>
        </row>
        <row r="3501">
          <cell r="P3501">
            <v>999999999</v>
          </cell>
          <cell r="Q3501"/>
          <cell r="R3501"/>
          <cell r="S3501"/>
          <cell r="T3501"/>
        </row>
        <row r="3502">
          <cell r="P3502">
            <v>999999999</v>
          </cell>
          <cell r="Q3502"/>
          <cell r="R3502"/>
          <cell r="S3502"/>
          <cell r="T3502"/>
        </row>
        <row r="3503">
          <cell r="P3503">
            <v>999999999</v>
          </cell>
          <cell r="Q3503"/>
          <cell r="R3503"/>
          <cell r="S3503"/>
          <cell r="T3503"/>
        </row>
        <row r="3504">
          <cell r="P3504">
            <v>999999999</v>
          </cell>
          <cell r="Q3504"/>
          <cell r="R3504"/>
          <cell r="S3504"/>
          <cell r="T3504"/>
        </row>
        <row r="3505">
          <cell r="P3505">
            <v>999999999</v>
          </cell>
          <cell r="Q3505"/>
          <cell r="R3505"/>
          <cell r="S3505"/>
          <cell r="T3505"/>
        </row>
        <row r="3506">
          <cell r="P3506">
            <v>999999999</v>
          </cell>
          <cell r="Q3506"/>
          <cell r="R3506"/>
          <cell r="S3506"/>
          <cell r="T3506"/>
        </row>
        <row r="3507">
          <cell r="P3507">
            <v>999999999</v>
          </cell>
          <cell r="Q3507"/>
          <cell r="R3507"/>
          <cell r="S3507"/>
          <cell r="T3507"/>
        </row>
        <row r="3508">
          <cell r="P3508">
            <v>999999999</v>
          </cell>
          <cell r="Q3508"/>
          <cell r="R3508"/>
          <cell r="S3508"/>
          <cell r="T3508"/>
        </row>
        <row r="3509">
          <cell r="P3509">
            <v>999999999</v>
          </cell>
          <cell r="Q3509"/>
          <cell r="R3509"/>
          <cell r="S3509"/>
          <cell r="T3509"/>
        </row>
        <row r="3510">
          <cell r="P3510">
            <v>999999999</v>
          </cell>
          <cell r="Q3510"/>
          <cell r="R3510"/>
          <cell r="S3510"/>
          <cell r="T3510"/>
        </row>
        <row r="3511">
          <cell r="P3511">
            <v>999999999</v>
          </cell>
          <cell r="Q3511"/>
          <cell r="R3511"/>
          <cell r="S3511"/>
          <cell r="T3511"/>
        </row>
        <row r="3512">
          <cell r="P3512">
            <v>999999999</v>
          </cell>
          <cell r="Q3512"/>
          <cell r="R3512"/>
          <cell r="S3512"/>
          <cell r="T3512"/>
        </row>
        <row r="3513">
          <cell r="P3513">
            <v>999999999</v>
          </cell>
          <cell r="Q3513"/>
          <cell r="R3513"/>
          <cell r="S3513"/>
          <cell r="T3513"/>
        </row>
        <row r="3514">
          <cell r="P3514">
            <v>999999999</v>
          </cell>
          <cell r="Q3514"/>
          <cell r="R3514"/>
          <cell r="S3514"/>
          <cell r="T3514"/>
        </row>
        <row r="3515">
          <cell r="P3515">
            <v>999999999</v>
          </cell>
          <cell r="Q3515"/>
          <cell r="R3515"/>
          <cell r="S3515"/>
          <cell r="T3515"/>
        </row>
        <row r="3516">
          <cell r="P3516">
            <v>999999999</v>
          </cell>
          <cell r="Q3516"/>
          <cell r="R3516"/>
          <cell r="S3516"/>
          <cell r="T3516"/>
        </row>
        <row r="3517">
          <cell r="P3517">
            <v>999999999</v>
          </cell>
          <cell r="Q3517"/>
          <cell r="R3517"/>
          <cell r="S3517"/>
          <cell r="T3517"/>
        </row>
        <row r="3518">
          <cell r="P3518">
            <v>999999999</v>
          </cell>
          <cell r="Q3518"/>
          <cell r="R3518"/>
          <cell r="S3518"/>
          <cell r="T3518"/>
        </row>
        <row r="3519">
          <cell r="P3519">
            <v>999999999</v>
          </cell>
          <cell r="Q3519"/>
          <cell r="R3519"/>
          <cell r="S3519"/>
          <cell r="T3519"/>
        </row>
        <row r="3520">
          <cell r="P3520">
            <v>999999999</v>
          </cell>
          <cell r="Q3520"/>
          <cell r="R3520"/>
          <cell r="S3520"/>
          <cell r="T3520"/>
        </row>
        <row r="3521">
          <cell r="P3521">
            <v>999999999</v>
          </cell>
          <cell r="Q3521"/>
          <cell r="R3521"/>
          <cell r="S3521"/>
          <cell r="T3521"/>
        </row>
        <row r="3522">
          <cell r="P3522">
            <v>999999999</v>
          </cell>
          <cell r="Q3522"/>
          <cell r="R3522"/>
          <cell r="S3522"/>
          <cell r="T3522"/>
        </row>
        <row r="3523">
          <cell r="P3523">
            <v>999999999</v>
          </cell>
          <cell r="Q3523"/>
          <cell r="R3523"/>
          <cell r="S3523"/>
          <cell r="T3523"/>
        </row>
        <row r="3524">
          <cell r="P3524">
            <v>999999999</v>
          </cell>
          <cell r="Q3524"/>
          <cell r="R3524"/>
          <cell r="S3524"/>
          <cell r="T3524"/>
        </row>
        <row r="3525">
          <cell r="P3525">
            <v>999999999</v>
          </cell>
          <cell r="Q3525"/>
          <cell r="R3525"/>
          <cell r="S3525"/>
          <cell r="T3525"/>
        </row>
        <row r="3526">
          <cell r="P3526">
            <v>999999999</v>
          </cell>
          <cell r="Q3526"/>
          <cell r="R3526"/>
          <cell r="S3526"/>
          <cell r="T3526"/>
        </row>
        <row r="3527">
          <cell r="P3527">
            <v>999999999</v>
          </cell>
          <cell r="Q3527"/>
          <cell r="R3527"/>
          <cell r="S3527"/>
          <cell r="T3527"/>
        </row>
        <row r="3528">
          <cell r="P3528">
            <v>999999999</v>
          </cell>
          <cell r="Q3528"/>
          <cell r="R3528"/>
          <cell r="S3528"/>
          <cell r="T3528"/>
        </row>
        <row r="3529">
          <cell r="P3529">
            <v>999999999</v>
          </cell>
          <cell r="Q3529"/>
          <cell r="R3529"/>
          <cell r="S3529"/>
          <cell r="T3529"/>
        </row>
        <row r="3530">
          <cell r="P3530">
            <v>999999999</v>
          </cell>
          <cell r="Q3530"/>
          <cell r="R3530"/>
          <cell r="S3530"/>
          <cell r="T3530"/>
        </row>
        <row r="3531">
          <cell r="P3531">
            <v>999999999</v>
          </cell>
          <cell r="Q3531"/>
          <cell r="R3531"/>
          <cell r="S3531"/>
          <cell r="T3531"/>
        </row>
        <row r="3532">
          <cell r="P3532">
            <v>999999999</v>
          </cell>
          <cell r="Q3532"/>
          <cell r="R3532"/>
          <cell r="S3532"/>
          <cell r="T3532"/>
        </row>
        <row r="3533">
          <cell r="P3533">
            <v>999999999</v>
          </cell>
          <cell r="Q3533"/>
          <cell r="R3533"/>
          <cell r="S3533"/>
          <cell r="T3533"/>
        </row>
        <row r="3534">
          <cell r="P3534">
            <v>999999999</v>
          </cell>
          <cell r="Q3534"/>
          <cell r="R3534"/>
          <cell r="S3534"/>
          <cell r="T3534"/>
        </row>
        <row r="3535">
          <cell r="P3535">
            <v>999999999</v>
          </cell>
          <cell r="Q3535"/>
          <cell r="R3535"/>
          <cell r="S3535"/>
          <cell r="T3535"/>
        </row>
        <row r="3536">
          <cell r="P3536">
            <v>999999999</v>
          </cell>
          <cell r="Q3536"/>
          <cell r="R3536"/>
          <cell r="S3536"/>
          <cell r="T3536"/>
        </row>
        <row r="3537">
          <cell r="P3537">
            <v>999999999</v>
          </cell>
          <cell r="Q3537"/>
          <cell r="R3537"/>
          <cell r="S3537"/>
          <cell r="T3537"/>
        </row>
        <row r="3538">
          <cell r="P3538">
            <v>999999999</v>
          </cell>
          <cell r="Q3538"/>
          <cell r="R3538"/>
          <cell r="S3538"/>
          <cell r="T3538"/>
        </row>
        <row r="3539">
          <cell r="P3539">
            <v>999999999</v>
          </cell>
          <cell r="Q3539"/>
          <cell r="R3539"/>
          <cell r="S3539"/>
          <cell r="T3539"/>
        </row>
        <row r="3540">
          <cell r="P3540">
            <v>999999999</v>
          </cell>
          <cell r="Q3540"/>
          <cell r="R3540"/>
          <cell r="S3540"/>
          <cell r="T3540"/>
        </row>
        <row r="3541">
          <cell r="P3541">
            <v>999999999</v>
          </cell>
          <cell r="Q3541"/>
          <cell r="R3541"/>
          <cell r="S3541"/>
          <cell r="T3541"/>
        </row>
        <row r="3542">
          <cell r="P3542">
            <v>999999999</v>
          </cell>
          <cell r="Q3542"/>
          <cell r="R3542"/>
          <cell r="S3542"/>
          <cell r="T3542"/>
        </row>
        <row r="3543">
          <cell r="P3543">
            <v>999999999</v>
          </cell>
          <cell r="Q3543"/>
          <cell r="R3543"/>
          <cell r="S3543"/>
          <cell r="T3543"/>
        </row>
        <row r="3544">
          <cell r="P3544">
            <v>999999999</v>
          </cell>
          <cell r="Q3544"/>
          <cell r="R3544"/>
          <cell r="S3544"/>
          <cell r="T3544"/>
        </row>
        <row r="3545">
          <cell r="P3545">
            <v>999999999</v>
          </cell>
          <cell r="Q3545"/>
          <cell r="R3545"/>
          <cell r="S3545"/>
          <cell r="T3545"/>
        </row>
        <row r="3546">
          <cell r="P3546">
            <v>999999999</v>
          </cell>
          <cell r="Q3546"/>
          <cell r="R3546"/>
          <cell r="S3546"/>
          <cell r="T3546"/>
        </row>
        <row r="3547">
          <cell r="P3547">
            <v>999999999</v>
          </cell>
          <cell r="Q3547"/>
          <cell r="R3547"/>
          <cell r="S3547"/>
          <cell r="T3547"/>
        </row>
        <row r="3548">
          <cell r="P3548">
            <v>999999999</v>
          </cell>
          <cell r="Q3548"/>
          <cell r="R3548"/>
          <cell r="S3548"/>
          <cell r="T3548"/>
        </row>
        <row r="3549">
          <cell r="P3549">
            <v>999999999</v>
          </cell>
          <cell r="Q3549"/>
          <cell r="R3549"/>
          <cell r="S3549"/>
          <cell r="T3549"/>
        </row>
        <row r="3550">
          <cell r="P3550">
            <v>999999999</v>
          </cell>
          <cell r="Q3550"/>
          <cell r="R3550"/>
          <cell r="S3550"/>
          <cell r="T3550"/>
        </row>
        <row r="3551">
          <cell r="P3551">
            <v>999999999</v>
          </cell>
          <cell r="Q3551"/>
          <cell r="R3551"/>
          <cell r="S3551"/>
          <cell r="T3551"/>
        </row>
        <row r="3552">
          <cell r="P3552">
            <v>999999999</v>
          </cell>
          <cell r="Q3552"/>
          <cell r="R3552"/>
          <cell r="S3552"/>
          <cell r="T3552"/>
        </row>
        <row r="3553">
          <cell r="P3553">
            <v>999999999</v>
          </cell>
          <cell r="Q3553"/>
          <cell r="R3553"/>
          <cell r="S3553"/>
          <cell r="T3553"/>
        </row>
        <row r="3554">
          <cell r="P3554">
            <v>999999999</v>
          </cell>
          <cell r="Q3554"/>
          <cell r="R3554"/>
          <cell r="S3554"/>
          <cell r="T3554"/>
        </row>
        <row r="3555">
          <cell r="P3555">
            <v>999999999</v>
          </cell>
          <cell r="Q3555"/>
          <cell r="R3555"/>
          <cell r="S3555"/>
          <cell r="T3555"/>
        </row>
        <row r="3556">
          <cell r="P3556">
            <v>999999999</v>
          </cell>
          <cell r="Q3556"/>
          <cell r="R3556"/>
          <cell r="S3556"/>
          <cell r="T3556"/>
        </row>
        <row r="3557">
          <cell r="P3557">
            <v>999999999</v>
          </cell>
          <cell r="Q3557"/>
          <cell r="R3557"/>
          <cell r="S3557"/>
          <cell r="T3557"/>
        </row>
        <row r="3558">
          <cell r="P3558">
            <v>999999999</v>
          </cell>
          <cell r="Q3558"/>
          <cell r="R3558"/>
          <cell r="S3558"/>
          <cell r="T3558"/>
        </row>
        <row r="3559">
          <cell r="P3559">
            <v>999999999</v>
          </cell>
          <cell r="Q3559"/>
          <cell r="R3559"/>
          <cell r="S3559"/>
          <cell r="T3559"/>
        </row>
        <row r="3560">
          <cell r="P3560">
            <v>999999999</v>
          </cell>
          <cell r="Q3560"/>
          <cell r="R3560"/>
          <cell r="S3560"/>
          <cell r="T3560"/>
        </row>
        <row r="3561">
          <cell r="P3561">
            <v>999999999</v>
          </cell>
          <cell r="Q3561"/>
          <cell r="R3561"/>
          <cell r="S3561"/>
          <cell r="T3561"/>
        </row>
        <row r="3562">
          <cell r="P3562">
            <v>999999999</v>
          </cell>
          <cell r="Q3562"/>
          <cell r="R3562"/>
          <cell r="S3562"/>
          <cell r="T3562"/>
        </row>
        <row r="3563">
          <cell r="P3563">
            <v>999999999</v>
          </cell>
          <cell r="Q3563"/>
          <cell r="R3563"/>
          <cell r="S3563"/>
          <cell r="T3563"/>
        </row>
        <row r="3564">
          <cell r="P3564">
            <v>999999999</v>
          </cell>
          <cell r="Q3564"/>
          <cell r="R3564"/>
          <cell r="S3564"/>
          <cell r="T3564"/>
        </row>
        <row r="3565">
          <cell r="P3565">
            <v>999999999</v>
          </cell>
          <cell r="Q3565"/>
          <cell r="R3565"/>
          <cell r="S3565"/>
          <cell r="T3565"/>
        </row>
        <row r="3566">
          <cell r="P3566">
            <v>999999999</v>
          </cell>
          <cell r="Q3566"/>
          <cell r="R3566"/>
          <cell r="S3566"/>
          <cell r="T3566"/>
        </row>
        <row r="3567">
          <cell r="P3567">
            <v>999999999</v>
          </cell>
          <cell r="Q3567"/>
          <cell r="R3567"/>
          <cell r="S3567"/>
          <cell r="T3567"/>
        </row>
        <row r="3568">
          <cell r="P3568">
            <v>999999999</v>
          </cell>
          <cell r="Q3568"/>
          <cell r="R3568"/>
          <cell r="S3568"/>
          <cell r="T3568"/>
        </row>
        <row r="3569">
          <cell r="P3569">
            <v>999999999</v>
          </cell>
          <cell r="Q3569"/>
          <cell r="R3569"/>
          <cell r="S3569"/>
          <cell r="T3569"/>
        </row>
        <row r="3570">
          <cell r="P3570">
            <v>999999999</v>
          </cell>
          <cell r="Q3570"/>
          <cell r="R3570"/>
          <cell r="S3570"/>
          <cell r="T3570"/>
        </row>
        <row r="3571">
          <cell r="P3571">
            <v>999999999</v>
          </cell>
          <cell r="Q3571"/>
          <cell r="R3571"/>
          <cell r="S3571"/>
          <cell r="T3571"/>
        </row>
        <row r="3572">
          <cell r="P3572">
            <v>999999999</v>
          </cell>
          <cell r="Q3572"/>
          <cell r="R3572"/>
          <cell r="S3572"/>
          <cell r="T3572"/>
        </row>
        <row r="3573">
          <cell r="P3573">
            <v>999999999</v>
          </cell>
          <cell r="Q3573"/>
          <cell r="R3573"/>
          <cell r="S3573"/>
          <cell r="T3573"/>
        </row>
        <row r="3574">
          <cell r="P3574">
            <v>999999999</v>
          </cell>
          <cell r="Q3574"/>
          <cell r="R3574"/>
          <cell r="S3574"/>
          <cell r="T3574"/>
        </row>
        <row r="3575">
          <cell r="P3575">
            <v>999999999</v>
          </cell>
          <cell r="Q3575"/>
          <cell r="R3575"/>
          <cell r="S3575"/>
          <cell r="T3575"/>
        </row>
        <row r="3576">
          <cell r="P3576">
            <v>999999999</v>
          </cell>
          <cell r="Q3576"/>
          <cell r="R3576"/>
          <cell r="S3576"/>
          <cell r="T3576"/>
        </row>
        <row r="3577">
          <cell r="P3577">
            <v>999999999</v>
          </cell>
          <cell r="Q3577"/>
          <cell r="R3577"/>
          <cell r="S3577"/>
          <cell r="T3577"/>
        </row>
        <row r="3578">
          <cell r="P3578">
            <v>999999999</v>
          </cell>
          <cell r="Q3578"/>
          <cell r="R3578"/>
          <cell r="S3578"/>
          <cell r="T3578"/>
        </row>
        <row r="3579">
          <cell r="P3579">
            <v>999999999</v>
          </cell>
          <cell r="Q3579"/>
          <cell r="R3579"/>
          <cell r="S3579"/>
          <cell r="T3579"/>
        </row>
        <row r="3580">
          <cell r="P3580">
            <v>999999999</v>
          </cell>
          <cell r="Q3580"/>
          <cell r="R3580"/>
          <cell r="S3580"/>
          <cell r="T3580"/>
        </row>
        <row r="3581">
          <cell r="P3581">
            <v>999999999</v>
          </cell>
          <cell r="Q3581"/>
          <cell r="R3581"/>
          <cell r="S3581"/>
          <cell r="T3581"/>
        </row>
        <row r="3582">
          <cell r="P3582">
            <v>999999999</v>
          </cell>
          <cell r="Q3582"/>
          <cell r="R3582"/>
          <cell r="S3582"/>
          <cell r="T3582"/>
        </row>
        <row r="3583">
          <cell r="P3583">
            <v>999999999</v>
          </cell>
          <cell r="Q3583"/>
          <cell r="R3583"/>
          <cell r="S3583"/>
          <cell r="T3583"/>
        </row>
        <row r="3584">
          <cell r="P3584">
            <v>999999999</v>
          </cell>
          <cell r="Q3584"/>
          <cell r="R3584"/>
          <cell r="S3584"/>
          <cell r="T3584"/>
        </row>
        <row r="3585">
          <cell r="P3585">
            <v>999999999</v>
          </cell>
          <cell r="Q3585"/>
          <cell r="R3585"/>
          <cell r="S3585"/>
          <cell r="T3585"/>
        </row>
        <row r="3586">
          <cell r="P3586">
            <v>999999999</v>
          </cell>
          <cell r="Q3586"/>
          <cell r="R3586"/>
          <cell r="S3586"/>
          <cell r="T3586"/>
        </row>
        <row r="3587">
          <cell r="P3587">
            <v>999999999</v>
          </cell>
          <cell r="Q3587"/>
          <cell r="R3587"/>
          <cell r="S3587"/>
          <cell r="T3587"/>
        </row>
        <row r="3588">
          <cell r="P3588">
            <v>999999999</v>
          </cell>
          <cell r="Q3588"/>
          <cell r="R3588"/>
          <cell r="S3588"/>
          <cell r="T3588"/>
        </row>
        <row r="3589">
          <cell r="P3589">
            <v>999999999</v>
          </cell>
          <cell r="Q3589"/>
          <cell r="R3589"/>
          <cell r="S3589"/>
          <cell r="T3589"/>
        </row>
        <row r="3590">
          <cell r="P3590">
            <v>999999999</v>
          </cell>
          <cell r="Q3590"/>
          <cell r="R3590"/>
          <cell r="S3590"/>
          <cell r="T3590"/>
        </row>
        <row r="3591">
          <cell r="P3591">
            <v>999999999</v>
          </cell>
          <cell r="Q3591"/>
          <cell r="R3591"/>
          <cell r="S3591"/>
          <cell r="T3591"/>
        </row>
        <row r="3592">
          <cell r="P3592">
            <v>999999999</v>
          </cell>
          <cell r="Q3592"/>
          <cell r="R3592"/>
          <cell r="S3592"/>
          <cell r="T3592"/>
        </row>
        <row r="3593">
          <cell r="P3593">
            <v>999999999</v>
          </cell>
          <cell r="Q3593"/>
          <cell r="R3593"/>
          <cell r="S3593"/>
          <cell r="T3593"/>
        </row>
        <row r="3594">
          <cell r="P3594">
            <v>999999999</v>
          </cell>
          <cell r="Q3594"/>
          <cell r="R3594"/>
          <cell r="S3594"/>
          <cell r="T3594"/>
        </row>
        <row r="3595">
          <cell r="P3595">
            <v>999999999</v>
          </cell>
          <cell r="Q3595"/>
          <cell r="R3595"/>
          <cell r="S3595"/>
          <cell r="T3595"/>
        </row>
        <row r="3596">
          <cell r="P3596">
            <v>999999999</v>
          </cell>
          <cell r="Q3596"/>
          <cell r="R3596"/>
          <cell r="S3596"/>
          <cell r="T3596"/>
        </row>
        <row r="3597">
          <cell r="P3597">
            <v>999999999</v>
          </cell>
          <cell r="Q3597"/>
          <cell r="R3597"/>
          <cell r="S3597"/>
          <cell r="T3597"/>
        </row>
        <row r="3598">
          <cell r="P3598">
            <v>999999999</v>
          </cell>
          <cell r="Q3598"/>
          <cell r="R3598"/>
          <cell r="S3598"/>
          <cell r="T3598"/>
        </row>
        <row r="3599">
          <cell r="P3599">
            <v>999999999</v>
          </cell>
          <cell r="Q3599"/>
          <cell r="R3599"/>
          <cell r="S3599"/>
          <cell r="T3599"/>
        </row>
        <row r="3600">
          <cell r="P3600">
            <v>999999999</v>
          </cell>
          <cell r="Q3600"/>
          <cell r="R3600"/>
          <cell r="S3600"/>
          <cell r="T3600"/>
        </row>
        <row r="3601">
          <cell r="P3601">
            <v>999999999</v>
          </cell>
          <cell r="Q3601"/>
          <cell r="R3601"/>
          <cell r="S3601"/>
          <cell r="T3601"/>
        </row>
        <row r="3602">
          <cell r="P3602">
            <v>999999999</v>
          </cell>
          <cell r="Q3602"/>
          <cell r="R3602"/>
          <cell r="S3602"/>
          <cell r="T3602"/>
        </row>
        <row r="3603">
          <cell r="P3603">
            <v>999999999</v>
          </cell>
          <cell r="Q3603"/>
          <cell r="R3603"/>
          <cell r="S3603"/>
          <cell r="T3603"/>
        </row>
        <row r="3604">
          <cell r="P3604">
            <v>999999999</v>
          </cell>
          <cell r="Q3604"/>
          <cell r="R3604"/>
          <cell r="S3604"/>
          <cell r="T3604"/>
        </row>
        <row r="3605">
          <cell r="P3605">
            <v>999999999</v>
          </cell>
          <cell r="Q3605"/>
          <cell r="R3605"/>
          <cell r="S3605"/>
          <cell r="T3605"/>
        </row>
        <row r="3606">
          <cell r="P3606">
            <v>999999999</v>
          </cell>
          <cell r="Q3606"/>
          <cell r="R3606"/>
          <cell r="S3606"/>
          <cell r="T3606"/>
        </row>
        <row r="3607">
          <cell r="P3607">
            <v>999999999</v>
          </cell>
          <cell r="Q3607"/>
          <cell r="R3607"/>
          <cell r="S3607"/>
          <cell r="T3607"/>
        </row>
        <row r="3608">
          <cell r="P3608">
            <v>999999999</v>
          </cell>
          <cell r="Q3608"/>
          <cell r="R3608"/>
          <cell r="S3608"/>
          <cell r="T3608"/>
        </row>
        <row r="3609">
          <cell r="P3609">
            <v>999999999</v>
          </cell>
          <cell r="Q3609"/>
          <cell r="R3609"/>
          <cell r="S3609"/>
          <cell r="T3609"/>
        </row>
        <row r="3610">
          <cell r="P3610">
            <v>999999999</v>
          </cell>
          <cell r="Q3610"/>
          <cell r="R3610"/>
          <cell r="S3610"/>
          <cell r="T3610"/>
        </row>
        <row r="3611">
          <cell r="P3611">
            <v>999999999</v>
          </cell>
          <cell r="Q3611"/>
          <cell r="R3611"/>
          <cell r="S3611"/>
          <cell r="T3611"/>
        </row>
        <row r="3612">
          <cell r="P3612">
            <v>999999999</v>
          </cell>
          <cell r="Q3612"/>
          <cell r="R3612"/>
          <cell r="S3612"/>
          <cell r="T3612"/>
        </row>
        <row r="3613">
          <cell r="P3613">
            <v>999999999</v>
          </cell>
          <cell r="Q3613"/>
          <cell r="R3613"/>
          <cell r="S3613"/>
          <cell r="T3613"/>
        </row>
        <row r="3614">
          <cell r="P3614">
            <v>999999999</v>
          </cell>
          <cell r="Q3614"/>
          <cell r="R3614"/>
          <cell r="S3614"/>
          <cell r="T3614"/>
        </row>
        <row r="3615">
          <cell r="P3615">
            <v>999999999</v>
          </cell>
          <cell r="Q3615"/>
          <cell r="R3615"/>
          <cell r="S3615"/>
          <cell r="T3615"/>
        </row>
        <row r="3616">
          <cell r="P3616">
            <v>999999999</v>
          </cell>
          <cell r="Q3616"/>
          <cell r="R3616"/>
          <cell r="S3616"/>
          <cell r="T3616"/>
        </row>
        <row r="3617">
          <cell r="P3617">
            <v>999999999</v>
          </cell>
          <cell r="Q3617"/>
          <cell r="R3617"/>
          <cell r="S3617"/>
          <cell r="T3617"/>
        </row>
        <row r="3618">
          <cell r="P3618">
            <v>999999999</v>
          </cell>
          <cell r="Q3618"/>
          <cell r="R3618"/>
          <cell r="S3618"/>
          <cell r="T3618"/>
        </row>
        <row r="3619">
          <cell r="P3619">
            <v>999999999</v>
          </cell>
          <cell r="Q3619"/>
          <cell r="R3619"/>
          <cell r="S3619"/>
          <cell r="T3619"/>
        </row>
        <row r="3620">
          <cell r="P3620">
            <v>999999999</v>
          </cell>
          <cell r="Q3620"/>
          <cell r="R3620"/>
          <cell r="S3620"/>
          <cell r="T3620"/>
        </row>
        <row r="3621">
          <cell r="P3621">
            <v>999999999</v>
          </cell>
          <cell r="Q3621"/>
          <cell r="R3621"/>
          <cell r="S3621"/>
          <cell r="T3621"/>
        </row>
        <row r="3622">
          <cell r="P3622">
            <v>999999999</v>
          </cell>
          <cell r="Q3622"/>
          <cell r="R3622"/>
          <cell r="S3622"/>
          <cell r="T3622"/>
        </row>
        <row r="3623">
          <cell r="P3623">
            <v>999999999</v>
          </cell>
          <cell r="Q3623"/>
          <cell r="R3623"/>
          <cell r="S3623"/>
          <cell r="T3623"/>
        </row>
        <row r="3624">
          <cell r="P3624">
            <v>999999999</v>
          </cell>
          <cell r="Q3624"/>
          <cell r="R3624"/>
          <cell r="S3624"/>
          <cell r="T3624"/>
        </row>
        <row r="3625">
          <cell r="P3625">
            <v>999999999</v>
          </cell>
          <cell r="Q3625"/>
          <cell r="R3625"/>
          <cell r="S3625"/>
          <cell r="T3625"/>
        </row>
        <row r="3626">
          <cell r="P3626">
            <v>999999999</v>
          </cell>
          <cell r="Q3626"/>
          <cell r="R3626"/>
          <cell r="S3626"/>
          <cell r="T3626"/>
        </row>
        <row r="3627">
          <cell r="P3627">
            <v>999999999</v>
          </cell>
          <cell r="Q3627"/>
          <cell r="R3627"/>
          <cell r="S3627"/>
          <cell r="T3627"/>
        </row>
        <row r="3628">
          <cell r="P3628">
            <v>999999999</v>
          </cell>
          <cell r="Q3628"/>
          <cell r="R3628"/>
          <cell r="S3628"/>
          <cell r="T3628"/>
        </row>
        <row r="3629">
          <cell r="P3629">
            <v>999999999</v>
          </cell>
          <cell r="Q3629"/>
          <cell r="R3629"/>
          <cell r="S3629"/>
          <cell r="T3629"/>
        </row>
        <row r="3630">
          <cell r="P3630">
            <v>999999999</v>
          </cell>
          <cell r="Q3630"/>
          <cell r="R3630"/>
          <cell r="S3630"/>
          <cell r="T3630"/>
        </row>
        <row r="3631">
          <cell r="P3631">
            <v>999999999</v>
          </cell>
          <cell r="Q3631"/>
          <cell r="R3631"/>
          <cell r="S3631"/>
          <cell r="T3631"/>
        </row>
        <row r="3632">
          <cell r="P3632">
            <v>999999999</v>
          </cell>
          <cell r="Q3632"/>
          <cell r="R3632"/>
          <cell r="S3632"/>
          <cell r="T3632"/>
        </row>
        <row r="3633">
          <cell r="P3633">
            <v>999999999</v>
          </cell>
          <cell r="Q3633"/>
          <cell r="R3633"/>
          <cell r="S3633"/>
          <cell r="T3633"/>
        </row>
        <row r="3634">
          <cell r="P3634">
            <v>999999999</v>
          </cell>
          <cell r="Q3634"/>
          <cell r="R3634"/>
          <cell r="S3634"/>
          <cell r="T3634"/>
        </row>
        <row r="3635">
          <cell r="P3635">
            <v>999999999</v>
          </cell>
          <cell r="Q3635"/>
          <cell r="R3635"/>
          <cell r="S3635"/>
          <cell r="T3635"/>
        </row>
        <row r="3636">
          <cell r="P3636">
            <v>999999999</v>
          </cell>
          <cell r="Q3636"/>
          <cell r="R3636"/>
          <cell r="S3636"/>
          <cell r="T3636"/>
        </row>
        <row r="3637">
          <cell r="P3637">
            <v>999999999</v>
          </cell>
          <cell r="Q3637"/>
          <cell r="R3637"/>
          <cell r="S3637"/>
          <cell r="T3637"/>
        </row>
        <row r="3638">
          <cell r="P3638">
            <v>999999999</v>
          </cell>
          <cell r="Q3638"/>
          <cell r="R3638"/>
          <cell r="S3638"/>
          <cell r="T3638"/>
        </row>
        <row r="3639">
          <cell r="P3639">
            <v>999999999</v>
          </cell>
          <cell r="Q3639"/>
          <cell r="R3639"/>
          <cell r="S3639"/>
          <cell r="T3639"/>
        </row>
        <row r="3640">
          <cell r="P3640">
            <v>999999999</v>
          </cell>
          <cell r="Q3640"/>
          <cell r="R3640"/>
          <cell r="S3640"/>
          <cell r="T3640"/>
        </row>
        <row r="3641">
          <cell r="P3641">
            <v>999999999</v>
          </cell>
          <cell r="Q3641"/>
          <cell r="R3641"/>
          <cell r="S3641"/>
          <cell r="T3641"/>
        </row>
        <row r="3642">
          <cell r="P3642">
            <v>999999999</v>
          </cell>
          <cell r="Q3642"/>
          <cell r="R3642"/>
          <cell r="S3642"/>
          <cell r="T3642"/>
        </row>
        <row r="3643">
          <cell r="P3643">
            <v>999999999</v>
          </cell>
          <cell r="Q3643"/>
          <cell r="R3643"/>
          <cell r="S3643"/>
          <cell r="T3643"/>
        </row>
        <row r="3644">
          <cell r="P3644">
            <v>999999999</v>
          </cell>
          <cell r="Q3644"/>
          <cell r="R3644"/>
          <cell r="S3644"/>
          <cell r="T3644"/>
        </row>
        <row r="3645">
          <cell r="P3645">
            <v>999999999</v>
          </cell>
          <cell r="Q3645"/>
          <cell r="R3645"/>
          <cell r="S3645"/>
          <cell r="T3645"/>
        </row>
        <row r="3646">
          <cell r="P3646">
            <v>999999999</v>
          </cell>
          <cell r="Q3646"/>
          <cell r="R3646"/>
          <cell r="S3646"/>
          <cell r="T3646"/>
        </row>
        <row r="3647">
          <cell r="P3647">
            <v>999999999</v>
          </cell>
          <cell r="Q3647"/>
          <cell r="R3647"/>
          <cell r="S3647"/>
          <cell r="T3647"/>
        </row>
        <row r="3648">
          <cell r="P3648">
            <v>999999999</v>
          </cell>
          <cell r="Q3648"/>
          <cell r="R3648"/>
          <cell r="S3648"/>
          <cell r="T3648"/>
        </row>
        <row r="3649">
          <cell r="P3649">
            <v>999999999</v>
          </cell>
          <cell r="Q3649"/>
          <cell r="R3649"/>
          <cell r="S3649"/>
          <cell r="T3649"/>
        </row>
        <row r="3650">
          <cell r="P3650">
            <v>999999999</v>
          </cell>
          <cell r="Q3650"/>
          <cell r="R3650"/>
          <cell r="S3650"/>
          <cell r="T3650"/>
        </row>
        <row r="3651">
          <cell r="P3651">
            <v>999999999</v>
          </cell>
          <cell r="Q3651"/>
          <cell r="R3651"/>
          <cell r="S3651"/>
          <cell r="T3651"/>
        </row>
        <row r="3652">
          <cell r="P3652">
            <v>999999999</v>
          </cell>
          <cell r="Q3652"/>
          <cell r="R3652"/>
          <cell r="S3652"/>
          <cell r="T3652"/>
        </row>
        <row r="3653">
          <cell r="P3653">
            <v>999999999</v>
          </cell>
          <cell r="Q3653"/>
          <cell r="R3653"/>
          <cell r="S3653"/>
          <cell r="T3653"/>
        </row>
        <row r="3654">
          <cell r="P3654">
            <v>999999999</v>
          </cell>
          <cell r="Q3654"/>
          <cell r="R3654"/>
          <cell r="S3654"/>
          <cell r="T3654"/>
        </row>
        <row r="3655">
          <cell r="P3655">
            <v>999999999</v>
          </cell>
          <cell r="Q3655"/>
          <cell r="R3655"/>
          <cell r="S3655"/>
          <cell r="T3655"/>
        </row>
        <row r="3656">
          <cell r="P3656">
            <v>999999999</v>
          </cell>
          <cell r="Q3656"/>
          <cell r="R3656"/>
          <cell r="S3656"/>
          <cell r="T3656"/>
        </row>
        <row r="3657">
          <cell r="P3657">
            <v>999999999</v>
          </cell>
          <cell r="Q3657"/>
          <cell r="R3657"/>
          <cell r="S3657"/>
          <cell r="T3657"/>
        </row>
        <row r="3658">
          <cell r="P3658">
            <v>999999999</v>
          </cell>
          <cell r="Q3658"/>
          <cell r="R3658"/>
          <cell r="S3658"/>
          <cell r="T3658"/>
        </row>
        <row r="3659">
          <cell r="P3659">
            <v>999999999</v>
          </cell>
          <cell r="Q3659"/>
          <cell r="R3659"/>
          <cell r="S3659"/>
          <cell r="T3659"/>
        </row>
        <row r="3660">
          <cell r="P3660">
            <v>999999999</v>
          </cell>
          <cell r="Q3660"/>
          <cell r="R3660"/>
          <cell r="S3660"/>
          <cell r="T3660"/>
        </row>
        <row r="3661">
          <cell r="P3661">
            <v>999999999</v>
          </cell>
          <cell r="Q3661"/>
          <cell r="R3661"/>
          <cell r="S3661"/>
          <cell r="T3661"/>
        </row>
        <row r="3662">
          <cell r="P3662">
            <v>999999999</v>
          </cell>
          <cell r="Q3662"/>
          <cell r="R3662"/>
          <cell r="S3662"/>
          <cell r="T3662"/>
        </row>
        <row r="3663">
          <cell r="P3663">
            <v>999999999</v>
          </cell>
          <cell r="Q3663"/>
          <cell r="R3663"/>
          <cell r="S3663"/>
          <cell r="T3663"/>
        </row>
        <row r="3664">
          <cell r="P3664">
            <v>999999999</v>
          </cell>
          <cell r="Q3664"/>
          <cell r="R3664"/>
          <cell r="S3664"/>
          <cell r="T3664"/>
        </row>
        <row r="3665">
          <cell r="P3665">
            <v>999999999</v>
          </cell>
          <cell r="Q3665"/>
          <cell r="R3665"/>
          <cell r="S3665"/>
          <cell r="T3665"/>
        </row>
        <row r="3666">
          <cell r="P3666">
            <v>999999999</v>
          </cell>
          <cell r="Q3666"/>
          <cell r="R3666"/>
          <cell r="S3666"/>
          <cell r="T3666"/>
        </row>
        <row r="3667">
          <cell r="P3667">
            <v>999999999</v>
          </cell>
          <cell r="Q3667"/>
          <cell r="R3667"/>
          <cell r="S3667"/>
          <cell r="T3667"/>
        </row>
        <row r="3668">
          <cell r="P3668">
            <v>999999999</v>
          </cell>
          <cell r="Q3668"/>
          <cell r="R3668"/>
          <cell r="S3668"/>
          <cell r="T3668"/>
        </row>
        <row r="3669">
          <cell r="P3669">
            <v>999999999</v>
          </cell>
          <cell r="Q3669"/>
          <cell r="R3669"/>
          <cell r="S3669"/>
          <cell r="T3669"/>
        </row>
        <row r="3670">
          <cell r="P3670">
            <v>999999999</v>
          </cell>
          <cell r="Q3670"/>
          <cell r="R3670"/>
          <cell r="S3670"/>
          <cell r="T3670"/>
        </row>
        <row r="3671">
          <cell r="P3671">
            <v>999999999</v>
          </cell>
          <cell r="Q3671"/>
          <cell r="R3671"/>
          <cell r="S3671"/>
          <cell r="T3671"/>
        </row>
        <row r="3672">
          <cell r="P3672">
            <v>999999999</v>
          </cell>
          <cell r="Q3672"/>
          <cell r="R3672"/>
          <cell r="S3672"/>
          <cell r="T3672"/>
        </row>
        <row r="3673">
          <cell r="P3673">
            <v>999999999</v>
          </cell>
          <cell r="Q3673"/>
          <cell r="R3673"/>
          <cell r="S3673"/>
          <cell r="T3673"/>
        </row>
        <row r="3674">
          <cell r="P3674">
            <v>999999999</v>
          </cell>
          <cell r="Q3674"/>
          <cell r="R3674"/>
          <cell r="S3674"/>
          <cell r="T3674"/>
        </row>
        <row r="3675">
          <cell r="P3675">
            <v>999999999</v>
          </cell>
          <cell r="Q3675"/>
          <cell r="R3675"/>
          <cell r="S3675"/>
          <cell r="T3675"/>
        </row>
        <row r="3676">
          <cell r="P3676">
            <v>999999999</v>
          </cell>
          <cell r="Q3676"/>
          <cell r="R3676"/>
          <cell r="S3676"/>
          <cell r="T3676"/>
        </row>
        <row r="3677">
          <cell r="P3677">
            <v>999999999</v>
          </cell>
          <cell r="Q3677"/>
          <cell r="R3677"/>
          <cell r="S3677"/>
          <cell r="T3677"/>
        </row>
        <row r="3678">
          <cell r="P3678">
            <v>999999999</v>
          </cell>
          <cell r="Q3678"/>
          <cell r="R3678"/>
          <cell r="S3678"/>
          <cell r="T3678"/>
        </row>
        <row r="3679">
          <cell r="P3679">
            <v>999999999</v>
          </cell>
          <cell r="Q3679"/>
          <cell r="R3679"/>
          <cell r="S3679"/>
          <cell r="T3679"/>
        </row>
        <row r="3680">
          <cell r="P3680">
            <v>999999999</v>
          </cell>
          <cell r="Q3680"/>
          <cell r="R3680"/>
          <cell r="S3680"/>
          <cell r="T3680"/>
        </row>
        <row r="3681">
          <cell r="P3681">
            <v>999999999</v>
          </cell>
          <cell r="Q3681"/>
          <cell r="R3681"/>
          <cell r="S3681"/>
          <cell r="T3681"/>
        </row>
        <row r="3682">
          <cell r="P3682">
            <v>999999999</v>
          </cell>
          <cell r="Q3682"/>
          <cell r="R3682"/>
          <cell r="S3682"/>
          <cell r="T3682"/>
        </row>
        <row r="3683">
          <cell r="P3683">
            <v>999999999</v>
          </cell>
          <cell r="Q3683"/>
          <cell r="R3683"/>
          <cell r="S3683"/>
          <cell r="T3683"/>
        </row>
        <row r="3684">
          <cell r="P3684">
            <v>999999999</v>
          </cell>
          <cell r="Q3684"/>
          <cell r="R3684"/>
          <cell r="S3684"/>
          <cell r="T3684"/>
        </row>
        <row r="3685">
          <cell r="P3685">
            <v>999999999</v>
          </cell>
          <cell r="Q3685"/>
          <cell r="R3685"/>
          <cell r="S3685"/>
          <cell r="T3685"/>
        </row>
        <row r="3686">
          <cell r="P3686">
            <v>999999999</v>
          </cell>
          <cell r="Q3686"/>
          <cell r="R3686"/>
          <cell r="S3686"/>
          <cell r="T3686"/>
        </row>
        <row r="3687">
          <cell r="P3687">
            <v>999999999</v>
          </cell>
          <cell r="Q3687"/>
          <cell r="R3687"/>
          <cell r="S3687"/>
          <cell r="T3687"/>
        </row>
        <row r="3688">
          <cell r="P3688">
            <v>999999999</v>
          </cell>
          <cell r="Q3688"/>
          <cell r="R3688"/>
          <cell r="S3688"/>
          <cell r="T3688"/>
        </row>
        <row r="3689">
          <cell r="P3689">
            <v>999999999</v>
          </cell>
          <cell r="Q3689"/>
          <cell r="R3689"/>
          <cell r="S3689"/>
          <cell r="T3689"/>
        </row>
        <row r="3690">
          <cell r="P3690">
            <v>999999999</v>
          </cell>
          <cell r="Q3690"/>
          <cell r="R3690"/>
          <cell r="S3690"/>
          <cell r="T3690"/>
        </row>
        <row r="3691">
          <cell r="P3691">
            <v>999999999</v>
          </cell>
          <cell r="Q3691"/>
          <cell r="R3691"/>
          <cell r="S3691"/>
          <cell r="T3691"/>
        </row>
        <row r="3692">
          <cell r="P3692">
            <v>999999999</v>
          </cell>
          <cell r="Q3692"/>
          <cell r="R3692"/>
          <cell r="S3692"/>
          <cell r="T3692"/>
        </row>
        <row r="3693">
          <cell r="P3693">
            <v>999999999</v>
          </cell>
          <cell r="Q3693"/>
          <cell r="R3693"/>
          <cell r="S3693"/>
          <cell r="T3693"/>
        </row>
        <row r="3694">
          <cell r="P3694">
            <v>999999999</v>
          </cell>
          <cell r="Q3694"/>
          <cell r="R3694"/>
          <cell r="S3694"/>
          <cell r="T3694"/>
        </row>
        <row r="3695">
          <cell r="P3695">
            <v>999999999</v>
          </cell>
          <cell r="Q3695"/>
          <cell r="R3695"/>
          <cell r="S3695"/>
          <cell r="T3695"/>
        </row>
        <row r="3696">
          <cell r="P3696">
            <v>999999999</v>
          </cell>
          <cell r="Q3696"/>
          <cell r="R3696"/>
          <cell r="S3696"/>
          <cell r="T3696"/>
        </row>
        <row r="3697">
          <cell r="P3697">
            <v>999999999</v>
          </cell>
          <cell r="Q3697"/>
          <cell r="R3697"/>
          <cell r="S3697"/>
          <cell r="T3697"/>
        </row>
        <row r="3698">
          <cell r="P3698">
            <v>999999999</v>
          </cell>
          <cell r="Q3698"/>
          <cell r="R3698"/>
          <cell r="S3698"/>
          <cell r="T3698"/>
        </row>
        <row r="3699">
          <cell r="P3699">
            <v>999999999</v>
          </cell>
          <cell r="Q3699"/>
          <cell r="R3699"/>
          <cell r="S3699"/>
          <cell r="T3699"/>
        </row>
        <row r="3700">
          <cell r="P3700">
            <v>999999999</v>
          </cell>
          <cell r="Q3700"/>
          <cell r="R3700"/>
          <cell r="S3700"/>
          <cell r="T3700"/>
        </row>
        <row r="3701">
          <cell r="P3701">
            <v>999999999</v>
          </cell>
          <cell r="Q3701"/>
          <cell r="R3701"/>
          <cell r="S3701"/>
          <cell r="T3701"/>
        </row>
        <row r="3702">
          <cell r="P3702">
            <v>999999999</v>
          </cell>
          <cell r="Q3702"/>
          <cell r="R3702"/>
          <cell r="S3702"/>
          <cell r="T3702"/>
        </row>
        <row r="3703">
          <cell r="P3703">
            <v>999999999</v>
          </cell>
          <cell r="Q3703"/>
          <cell r="R3703"/>
          <cell r="S3703"/>
          <cell r="T3703"/>
        </row>
        <row r="3704">
          <cell r="P3704">
            <v>999999999</v>
          </cell>
          <cell r="Q3704"/>
          <cell r="R3704"/>
          <cell r="S3704"/>
          <cell r="T3704"/>
        </row>
        <row r="3705">
          <cell r="P3705">
            <v>999999999</v>
          </cell>
          <cell r="Q3705"/>
          <cell r="R3705"/>
          <cell r="S3705"/>
          <cell r="T3705"/>
        </row>
        <row r="3706">
          <cell r="P3706">
            <v>999999999</v>
          </cell>
          <cell r="Q3706"/>
          <cell r="R3706"/>
          <cell r="S3706"/>
          <cell r="T3706"/>
        </row>
        <row r="3707">
          <cell r="P3707">
            <v>999999999</v>
          </cell>
          <cell r="Q3707"/>
          <cell r="R3707"/>
          <cell r="S3707"/>
          <cell r="T3707"/>
        </row>
        <row r="3708">
          <cell r="P3708">
            <v>999999999</v>
          </cell>
          <cell r="Q3708"/>
          <cell r="R3708"/>
          <cell r="S3708"/>
          <cell r="T3708"/>
        </row>
        <row r="3709">
          <cell r="P3709">
            <v>999999999</v>
          </cell>
          <cell r="Q3709"/>
          <cell r="R3709"/>
          <cell r="S3709"/>
          <cell r="T3709"/>
        </row>
        <row r="3710">
          <cell r="P3710">
            <v>999999999</v>
          </cell>
          <cell r="Q3710"/>
          <cell r="R3710"/>
          <cell r="S3710"/>
          <cell r="T3710"/>
        </row>
        <row r="3711">
          <cell r="P3711">
            <v>999999999</v>
          </cell>
          <cell r="Q3711"/>
          <cell r="R3711"/>
          <cell r="S3711"/>
          <cell r="T3711"/>
        </row>
        <row r="3712">
          <cell r="P3712">
            <v>999999999</v>
          </cell>
          <cell r="Q3712"/>
          <cell r="R3712"/>
          <cell r="S3712"/>
          <cell r="T3712"/>
        </row>
        <row r="3713">
          <cell r="P3713">
            <v>999999999</v>
          </cell>
          <cell r="Q3713"/>
          <cell r="R3713"/>
          <cell r="S3713"/>
          <cell r="T3713"/>
        </row>
        <row r="3714">
          <cell r="P3714">
            <v>999999999</v>
          </cell>
          <cell r="Q3714"/>
          <cell r="R3714"/>
          <cell r="S3714"/>
          <cell r="T3714"/>
        </row>
        <row r="3715">
          <cell r="P3715">
            <v>999999999</v>
          </cell>
          <cell r="Q3715"/>
          <cell r="R3715"/>
          <cell r="S3715"/>
          <cell r="T3715"/>
        </row>
        <row r="3716">
          <cell r="P3716">
            <v>999999999</v>
          </cell>
          <cell r="Q3716"/>
          <cell r="R3716"/>
          <cell r="S3716"/>
          <cell r="T3716"/>
        </row>
        <row r="3717">
          <cell r="P3717">
            <v>999999999</v>
          </cell>
          <cell r="Q3717"/>
          <cell r="R3717"/>
          <cell r="S3717"/>
          <cell r="T3717"/>
        </row>
        <row r="3718">
          <cell r="P3718">
            <v>999999999</v>
          </cell>
          <cell r="Q3718"/>
          <cell r="R3718"/>
          <cell r="S3718"/>
          <cell r="T3718"/>
        </row>
        <row r="3719">
          <cell r="P3719">
            <v>999999999</v>
          </cell>
          <cell r="Q3719"/>
          <cell r="R3719"/>
          <cell r="S3719"/>
          <cell r="T3719"/>
        </row>
        <row r="3720">
          <cell r="P3720">
            <v>999999999</v>
          </cell>
          <cell r="Q3720"/>
          <cell r="R3720"/>
          <cell r="S3720"/>
          <cell r="T3720"/>
        </row>
        <row r="3721">
          <cell r="P3721">
            <v>999999999</v>
          </cell>
          <cell r="Q3721"/>
          <cell r="R3721"/>
          <cell r="S3721"/>
          <cell r="T3721"/>
        </row>
        <row r="3722">
          <cell r="P3722">
            <v>999999999</v>
          </cell>
          <cell r="Q3722"/>
          <cell r="R3722"/>
          <cell r="S3722"/>
          <cell r="T3722"/>
        </row>
        <row r="3723">
          <cell r="P3723">
            <v>999999999</v>
          </cell>
          <cell r="Q3723"/>
          <cell r="R3723"/>
          <cell r="S3723"/>
          <cell r="T3723"/>
        </row>
        <row r="3724">
          <cell r="P3724">
            <v>999999999</v>
          </cell>
          <cell r="Q3724"/>
          <cell r="R3724"/>
          <cell r="S3724"/>
          <cell r="T3724"/>
        </row>
        <row r="3725">
          <cell r="P3725">
            <v>999999999</v>
          </cell>
          <cell r="Q3725"/>
          <cell r="R3725"/>
          <cell r="S3725"/>
          <cell r="T3725"/>
        </row>
        <row r="3726">
          <cell r="P3726">
            <v>999999999</v>
          </cell>
          <cell r="Q3726"/>
          <cell r="R3726"/>
          <cell r="S3726"/>
          <cell r="T3726"/>
        </row>
        <row r="3727">
          <cell r="P3727">
            <v>999999999</v>
          </cell>
          <cell r="Q3727"/>
          <cell r="R3727"/>
          <cell r="S3727"/>
          <cell r="T3727"/>
        </row>
        <row r="3728">
          <cell r="P3728">
            <v>999999999</v>
          </cell>
          <cell r="Q3728"/>
          <cell r="R3728"/>
          <cell r="S3728"/>
          <cell r="T3728"/>
        </row>
        <row r="3729">
          <cell r="P3729">
            <v>999999999</v>
          </cell>
          <cell r="Q3729"/>
          <cell r="R3729"/>
          <cell r="S3729"/>
          <cell r="T3729"/>
        </row>
        <row r="3730">
          <cell r="P3730">
            <v>999999999</v>
          </cell>
          <cell r="Q3730"/>
          <cell r="R3730"/>
          <cell r="S3730"/>
          <cell r="T3730"/>
        </row>
        <row r="3731">
          <cell r="P3731">
            <v>999999999</v>
          </cell>
          <cell r="Q3731"/>
          <cell r="R3731"/>
          <cell r="S3731"/>
          <cell r="T3731"/>
        </row>
        <row r="3732">
          <cell r="P3732">
            <v>999999999</v>
          </cell>
          <cell r="Q3732"/>
          <cell r="R3732"/>
          <cell r="S3732"/>
          <cell r="T3732"/>
        </row>
        <row r="3733">
          <cell r="P3733">
            <v>999999999</v>
          </cell>
          <cell r="Q3733"/>
          <cell r="R3733"/>
          <cell r="S3733"/>
          <cell r="T3733"/>
        </row>
        <row r="3734">
          <cell r="P3734">
            <v>999999999</v>
          </cell>
          <cell r="Q3734"/>
          <cell r="R3734"/>
          <cell r="S3734"/>
          <cell r="T3734"/>
        </row>
        <row r="3735">
          <cell r="P3735">
            <v>999999999</v>
          </cell>
          <cell r="Q3735"/>
          <cell r="R3735"/>
          <cell r="S3735"/>
          <cell r="T3735"/>
        </row>
        <row r="3736">
          <cell r="P3736">
            <v>999999999</v>
          </cell>
          <cell r="Q3736"/>
          <cell r="R3736"/>
          <cell r="S3736"/>
          <cell r="T3736"/>
        </row>
        <row r="3737">
          <cell r="P3737">
            <v>999999999</v>
          </cell>
          <cell r="Q3737"/>
          <cell r="R3737"/>
          <cell r="S3737"/>
          <cell r="T3737"/>
        </row>
        <row r="3738">
          <cell r="P3738">
            <v>999999999</v>
          </cell>
          <cell r="Q3738"/>
          <cell r="R3738"/>
          <cell r="S3738"/>
          <cell r="T3738"/>
        </row>
        <row r="3739">
          <cell r="P3739">
            <v>999999999</v>
          </cell>
          <cell r="Q3739"/>
          <cell r="R3739"/>
          <cell r="S3739"/>
          <cell r="T3739"/>
        </row>
        <row r="3740">
          <cell r="P3740">
            <v>999999999</v>
          </cell>
          <cell r="Q3740"/>
          <cell r="R3740"/>
          <cell r="S3740"/>
          <cell r="T3740"/>
        </row>
        <row r="3741">
          <cell r="P3741">
            <v>999999999</v>
          </cell>
          <cell r="Q3741"/>
          <cell r="R3741"/>
          <cell r="S3741"/>
          <cell r="T3741"/>
        </row>
        <row r="3742">
          <cell r="P3742">
            <v>999999999</v>
          </cell>
          <cell r="Q3742"/>
          <cell r="R3742"/>
          <cell r="S3742"/>
          <cell r="T3742"/>
        </row>
        <row r="3743">
          <cell r="P3743">
            <v>999999999</v>
          </cell>
          <cell r="Q3743"/>
          <cell r="R3743"/>
          <cell r="S3743"/>
          <cell r="T3743"/>
        </row>
        <row r="3744">
          <cell r="P3744">
            <v>999999999</v>
          </cell>
          <cell r="Q3744"/>
          <cell r="R3744"/>
          <cell r="S3744"/>
          <cell r="T3744"/>
        </row>
        <row r="3745">
          <cell r="P3745">
            <v>999999999</v>
          </cell>
          <cell r="Q3745"/>
          <cell r="R3745"/>
          <cell r="S3745"/>
          <cell r="T3745"/>
        </row>
        <row r="3746">
          <cell r="P3746">
            <v>999999999</v>
          </cell>
          <cell r="Q3746"/>
          <cell r="R3746"/>
          <cell r="S3746"/>
          <cell r="T3746"/>
        </row>
        <row r="3747">
          <cell r="P3747">
            <v>999999999</v>
          </cell>
          <cell r="Q3747"/>
          <cell r="R3747"/>
          <cell r="S3747"/>
          <cell r="T3747"/>
        </row>
        <row r="3748">
          <cell r="P3748">
            <v>999999999</v>
          </cell>
          <cell r="Q3748"/>
          <cell r="R3748"/>
          <cell r="S3748"/>
          <cell r="T3748"/>
        </row>
        <row r="3749">
          <cell r="P3749">
            <v>999999999</v>
          </cell>
          <cell r="Q3749"/>
          <cell r="R3749"/>
          <cell r="S3749"/>
          <cell r="T3749"/>
        </row>
        <row r="3750">
          <cell r="P3750">
            <v>999999999</v>
          </cell>
          <cell r="Q3750"/>
          <cell r="R3750"/>
          <cell r="S3750"/>
          <cell r="T3750"/>
        </row>
        <row r="3751">
          <cell r="P3751">
            <v>999999999</v>
          </cell>
          <cell r="Q3751"/>
          <cell r="R3751"/>
          <cell r="S3751"/>
          <cell r="T3751"/>
        </row>
        <row r="3752">
          <cell r="P3752">
            <v>999999999</v>
          </cell>
          <cell r="Q3752"/>
          <cell r="R3752"/>
          <cell r="S3752"/>
          <cell r="T3752"/>
        </row>
        <row r="3753">
          <cell r="P3753">
            <v>999999999</v>
          </cell>
          <cell r="Q3753"/>
          <cell r="R3753"/>
          <cell r="S3753"/>
          <cell r="T3753"/>
        </row>
        <row r="3754">
          <cell r="P3754">
            <v>999999999</v>
          </cell>
          <cell r="Q3754"/>
          <cell r="R3754"/>
          <cell r="S3754"/>
          <cell r="T3754"/>
        </row>
        <row r="3755">
          <cell r="P3755">
            <v>999999999</v>
          </cell>
          <cell r="Q3755"/>
          <cell r="R3755"/>
          <cell r="S3755"/>
          <cell r="T3755"/>
        </row>
        <row r="3756">
          <cell r="P3756">
            <v>999999999</v>
          </cell>
          <cell r="Q3756"/>
          <cell r="R3756"/>
          <cell r="S3756"/>
          <cell r="T3756"/>
        </row>
        <row r="3757">
          <cell r="P3757">
            <v>999999999</v>
          </cell>
          <cell r="Q3757"/>
          <cell r="R3757"/>
          <cell r="S3757"/>
          <cell r="T3757"/>
        </row>
        <row r="3758">
          <cell r="P3758">
            <v>999999999</v>
          </cell>
          <cell r="Q3758"/>
          <cell r="R3758"/>
          <cell r="S3758"/>
          <cell r="T3758"/>
        </row>
        <row r="3759">
          <cell r="P3759">
            <v>999999999</v>
          </cell>
          <cell r="Q3759"/>
          <cell r="R3759"/>
          <cell r="S3759"/>
          <cell r="T3759"/>
        </row>
        <row r="3760">
          <cell r="P3760">
            <v>999999999</v>
          </cell>
          <cell r="Q3760"/>
          <cell r="R3760"/>
          <cell r="S3760"/>
          <cell r="T3760"/>
        </row>
        <row r="3761">
          <cell r="P3761">
            <v>999999999</v>
          </cell>
          <cell r="Q3761"/>
          <cell r="R3761"/>
          <cell r="S3761"/>
          <cell r="T3761"/>
        </row>
        <row r="3762">
          <cell r="P3762">
            <v>999999999</v>
          </cell>
          <cell r="Q3762"/>
          <cell r="R3762"/>
          <cell r="S3762"/>
          <cell r="T3762"/>
        </row>
        <row r="3763">
          <cell r="P3763">
            <v>999999999</v>
          </cell>
          <cell r="Q3763"/>
          <cell r="R3763"/>
          <cell r="S3763"/>
          <cell r="T3763"/>
        </row>
        <row r="3764">
          <cell r="P3764">
            <v>999999999</v>
          </cell>
          <cell r="Q3764"/>
          <cell r="R3764"/>
          <cell r="S3764"/>
          <cell r="T3764"/>
        </row>
        <row r="3765">
          <cell r="P3765">
            <v>999999999</v>
          </cell>
          <cell r="Q3765"/>
          <cell r="R3765"/>
          <cell r="S3765"/>
          <cell r="T3765"/>
        </row>
        <row r="3766">
          <cell r="P3766">
            <v>999999999</v>
          </cell>
          <cell r="Q3766"/>
          <cell r="R3766"/>
          <cell r="S3766"/>
          <cell r="T3766"/>
        </row>
        <row r="3767">
          <cell r="P3767">
            <v>999999999</v>
          </cell>
          <cell r="Q3767"/>
          <cell r="R3767"/>
          <cell r="S3767"/>
          <cell r="T3767"/>
        </row>
        <row r="3768">
          <cell r="P3768">
            <v>999999999</v>
          </cell>
          <cell r="Q3768"/>
          <cell r="R3768"/>
          <cell r="S3768"/>
          <cell r="T3768"/>
        </row>
        <row r="3769">
          <cell r="P3769">
            <v>999999999</v>
          </cell>
          <cell r="Q3769"/>
          <cell r="R3769"/>
          <cell r="S3769"/>
          <cell r="T3769"/>
        </row>
        <row r="3770">
          <cell r="P3770">
            <v>999999999</v>
          </cell>
          <cell r="Q3770"/>
          <cell r="R3770"/>
          <cell r="S3770"/>
          <cell r="T3770"/>
        </row>
        <row r="3771">
          <cell r="P3771">
            <v>999999999</v>
          </cell>
          <cell r="Q3771"/>
          <cell r="R3771"/>
          <cell r="S3771"/>
          <cell r="T3771"/>
        </row>
        <row r="3772">
          <cell r="P3772">
            <v>999999999</v>
          </cell>
          <cell r="Q3772"/>
          <cell r="R3772"/>
          <cell r="S3772"/>
          <cell r="T3772"/>
        </row>
        <row r="3773">
          <cell r="P3773">
            <v>999999999</v>
          </cell>
          <cell r="Q3773"/>
          <cell r="R3773"/>
          <cell r="S3773"/>
          <cell r="T3773"/>
        </row>
        <row r="3774">
          <cell r="P3774">
            <v>999999999</v>
          </cell>
          <cell r="Q3774"/>
          <cell r="R3774"/>
          <cell r="S3774"/>
          <cell r="T3774"/>
        </row>
        <row r="3775">
          <cell r="P3775">
            <v>999999999</v>
          </cell>
          <cell r="Q3775"/>
          <cell r="R3775"/>
          <cell r="S3775"/>
          <cell r="T3775"/>
        </row>
        <row r="3776">
          <cell r="P3776">
            <v>999999999</v>
          </cell>
          <cell r="Q3776"/>
          <cell r="R3776"/>
          <cell r="S3776"/>
          <cell r="T3776"/>
        </row>
        <row r="3777">
          <cell r="P3777">
            <v>999999999</v>
          </cell>
          <cell r="Q3777"/>
          <cell r="R3777"/>
          <cell r="S3777"/>
          <cell r="T3777"/>
        </row>
        <row r="3778">
          <cell r="P3778">
            <v>999999999</v>
          </cell>
          <cell r="Q3778"/>
          <cell r="R3778"/>
          <cell r="S3778"/>
          <cell r="T3778"/>
        </row>
        <row r="3779">
          <cell r="P3779">
            <v>999999999</v>
          </cell>
          <cell r="Q3779"/>
          <cell r="R3779"/>
          <cell r="S3779"/>
          <cell r="T3779"/>
        </row>
        <row r="3780">
          <cell r="P3780">
            <v>999999999</v>
          </cell>
          <cell r="Q3780"/>
          <cell r="R3780"/>
          <cell r="S3780"/>
          <cell r="T3780"/>
        </row>
        <row r="3781">
          <cell r="P3781">
            <v>999999999</v>
          </cell>
          <cell r="Q3781"/>
          <cell r="R3781"/>
          <cell r="S3781"/>
          <cell r="T3781"/>
        </row>
        <row r="3782">
          <cell r="P3782">
            <v>999999999</v>
          </cell>
          <cell r="Q3782"/>
          <cell r="R3782"/>
          <cell r="S3782"/>
          <cell r="T3782"/>
        </row>
        <row r="3783">
          <cell r="P3783">
            <v>999999999</v>
          </cell>
          <cell r="Q3783"/>
          <cell r="R3783"/>
          <cell r="S3783"/>
          <cell r="T3783"/>
        </row>
        <row r="3784">
          <cell r="P3784">
            <v>999999999</v>
          </cell>
          <cell r="Q3784"/>
          <cell r="R3784"/>
          <cell r="S3784"/>
          <cell r="T3784"/>
        </row>
        <row r="3785">
          <cell r="P3785">
            <v>999999999</v>
          </cell>
          <cell r="Q3785"/>
          <cell r="R3785"/>
          <cell r="S3785"/>
          <cell r="T3785"/>
        </row>
        <row r="3786">
          <cell r="P3786">
            <v>999999999</v>
          </cell>
          <cell r="Q3786"/>
          <cell r="R3786"/>
          <cell r="S3786"/>
          <cell r="T3786"/>
        </row>
        <row r="3787">
          <cell r="P3787">
            <v>999999999</v>
          </cell>
          <cell r="Q3787"/>
          <cell r="R3787"/>
          <cell r="S3787"/>
          <cell r="T3787"/>
        </row>
        <row r="3788">
          <cell r="P3788">
            <v>999999999</v>
          </cell>
          <cell r="Q3788"/>
          <cell r="R3788"/>
          <cell r="S3788"/>
          <cell r="T3788"/>
        </row>
        <row r="3789">
          <cell r="P3789">
            <v>999999999</v>
          </cell>
          <cell r="Q3789"/>
          <cell r="R3789"/>
          <cell r="S3789"/>
          <cell r="T3789"/>
        </row>
        <row r="3790">
          <cell r="P3790">
            <v>999999999</v>
          </cell>
          <cell r="Q3790"/>
          <cell r="R3790"/>
          <cell r="S3790"/>
          <cell r="T3790"/>
        </row>
        <row r="3791">
          <cell r="P3791">
            <v>999999999</v>
          </cell>
          <cell r="Q3791"/>
          <cell r="R3791"/>
          <cell r="S3791"/>
          <cell r="T3791"/>
        </row>
        <row r="3792">
          <cell r="P3792">
            <v>999999999</v>
          </cell>
          <cell r="Q3792"/>
          <cell r="R3792"/>
          <cell r="S3792"/>
          <cell r="T3792"/>
        </row>
        <row r="3793">
          <cell r="P3793">
            <v>999999999</v>
          </cell>
          <cell r="Q3793"/>
          <cell r="R3793"/>
          <cell r="S3793"/>
          <cell r="T3793"/>
        </row>
        <row r="3794">
          <cell r="P3794">
            <v>999999999</v>
          </cell>
          <cell r="Q3794"/>
          <cell r="R3794"/>
          <cell r="S3794"/>
          <cell r="T3794"/>
        </row>
        <row r="3795">
          <cell r="P3795">
            <v>999999999</v>
          </cell>
          <cell r="Q3795"/>
          <cell r="R3795"/>
          <cell r="S3795"/>
          <cell r="T3795"/>
        </row>
        <row r="3796">
          <cell r="P3796">
            <v>999999999</v>
          </cell>
          <cell r="Q3796"/>
          <cell r="R3796"/>
          <cell r="S3796"/>
          <cell r="T3796"/>
        </row>
        <row r="3797">
          <cell r="P3797">
            <v>999999999</v>
          </cell>
          <cell r="Q3797"/>
          <cell r="R3797"/>
          <cell r="S3797"/>
          <cell r="T3797"/>
        </row>
        <row r="3798">
          <cell r="P3798">
            <v>999999999</v>
          </cell>
          <cell r="Q3798"/>
          <cell r="R3798"/>
          <cell r="S3798"/>
          <cell r="T3798"/>
        </row>
        <row r="3799">
          <cell r="P3799">
            <v>999999999</v>
          </cell>
          <cell r="Q3799"/>
          <cell r="R3799"/>
          <cell r="S3799"/>
          <cell r="T3799"/>
        </row>
        <row r="3800">
          <cell r="P3800">
            <v>999999999</v>
          </cell>
          <cell r="Q3800"/>
          <cell r="R3800"/>
          <cell r="S3800"/>
          <cell r="T3800"/>
        </row>
        <row r="3801">
          <cell r="P3801">
            <v>999999999</v>
          </cell>
          <cell r="Q3801"/>
          <cell r="R3801"/>
          <cell r="S3801"/>
          <cell r="T3801"/>
        </row>
        <row r="3802">
          <cell r="P3802">
            <v>999999999</v>
          </cell>
          <cell r="Q3802"/>
          <cell r="R3802"/>
          <cell r="S3802"/>
          <cell r="T3802"/>
        </row>
        <row r="3803">
          <cell r="P3803">
            <v>999999999</v>
          </cell>
          <cell r="Q3803"/>
          <cell r="R3803"/>
          <cell r="S3803"/>
          <cell r="T3803"/>
        </row>
        <row r="3804">
          <cell r="P3804">
            <v>999999999</v>
          </cell>
          <cell r="Q3804"/>
          <cell r="R3804"/>
          <cell r="S3804"/>
          <cell r="T3804"/>
        </row>
        <row r="3805">
          <cell r="P3805">
            <v>999999999</v>
          </cell>
          <cell r="Q3805"/>
          <cell r="R3805"/>
          <cell r="S3805"/>
          <cell r="T3805"/>
        </row>
        <row r="3806">
          <cell r="P3806">
            <v>999999999</v>
          </cell>
          <cell r="Q3806"/>
          <cell r="R3806"/>
          <cell r="S3806"/>
          <cell r="T3806"/>
        </row>
        <row r="3807">
          <cell r="P3807">
            <v>999999999</v>
          </cell>
          <cell r="Q3807"/>
          <cell r="R3807"/>
          <cell r="S3807"/>
          <cell r="T3807"/>
        </row>
        <row r="3808">
          <cell r="P3808">
            <v>999999999</v>
          </cell>
          <cell r="Q3808"/>
          <cell r="R3808"/>
          <cell r="S3808"/>
          <cell r="T3808"/>
        </row>
        <row r="3809">
          <cell r="P3809">
            <v>999999999</v>
          </cell>
          <cell r="Q3809"/>
          <cell r="R3809"/>
          <cell r="S3809"/>
          <cell r="T3809"/>
        </row>
        <row r="3810">
          <cell r="P3810">
            <v>999999999</v>
          </cell>
          <cell r="Q3810"/>
          <cell r="R3810"/>
          <cell r="S3810"/>
          <cell r="T3810"/>
        </row>
        <row r="3811">
          <cell r="P3811">
            <v>999999999</v>
          </cell>
          <cell r="Q3811"/>
          <cell r="R3811"/>
          <cell r="S3811"/>
          <cell r="T3811"/>
        </row>
        <row r="3812">
          <cell r="P3812">
            <v>999999999</v>
          </cell>
          <cell r="Q3812"/>
          <cell r="R3812"/>
          <cell r="S3812"/>
          <cell r="T3812"/>
        </row>
        <row r="3813">
          <cell r="P3813">
            <v>999999999</v>
          </cell>
          <cell r="Q3813"/>
          <cell r="R3813"/>
          <cell r="S3813"/>
          <cell r="T3813"/>
        </row>
        <row r="3814">
          <cell r="P3814">
            <v>999999999</v>
          </cell>
          <cell r="Q3814"/>
          <cell r="R3814"/>
          <cell r="S3814"/>
          <cell r="T3814"/>
        </row>
        <row r="3815">
          <cell r="P3815">
            <v>999999999</v>
          </cell>
          <cell r="Q3815"/>
          <cell r="R3815"/>
          <cell r="S3815"/>
          <cell r="T3815"/>
        </row>
        <row r="3816">
          <cell r="P3816">
            <v>999999999</v>
          </cell>
          <cell r="Q3816"/>
          <cell r="R3816"/>
          <cell r="S3816"/>
          <cell r="T3816"/>
        </row>
        <row r="3817">
          <cell r="P3817">
            <v>999999999</v>
          </cell>
          <cell r="Q3817"/>
          <cell r="R3817"/>
          <cell r="S3817"/>
          <cell r="T3817"/>
        </row>
        <row r="3818">
          <cell r="P3818">
            <v>999999999</v>
          </cell>
          <cell r="Q3818"/>
          <cell r="R3818"/>
          <cell r="S3818"/>
          <cell r="T3818"/>
        </row>
        <row r="3819">
          <cell r="P3819">
            <v>999999999</v>
          </cell>
          <cell r="Q3819"/>
          <cell r="R3819"/>
          <cell r="S3819"/>
          <cell r="T3819"/>
        </row>
        <row r="3820">
          <cell r="P3820">
            <v>999999999</v>
          </cell>
          <cell r="Q3820"/>
          <cell r="R3820"/>
          <cell r="S3820"/>
          <cell r="T3820"/>
        </row>
        <row r="3821">
          <cell r="P3821">
            <v>999999999</v>
          </cell>
          <cell r="Q3821"/>
          <cell r="R3821"/>
          <cell r="S3821"/>
          <cell r="T3821"/>
        </row>
        <row r="3822">
          <cell r="P3822">
            <v>999999999</v>
          </cell>
          <cell r="Q3822"/>
          <cell r="R3822"/>
          <cell r="S3822"/>
          <cell r="T3822"/>
        </row>
        <row r="3823">
          <cell r="P3823">
            <v>999999999</v>
          </cell>
          <cell r="Q3823"/>
          <cell r="R3823"/>
          <cell r="S3823"/>
          <cell r="T3823"/>
        </row>
        <row r="3824">
          <cell r="P3824">
            <v>999999999</v>
          </cell>
          <cell r="Q3824"/>
          <cell r="R3824"/>
          <cell r="S3824"/>
          <cell r="T3824"/>
        </row>
        <row r="3825">
          <cell r="P3825">
            <v>999999999</v>
          </cell>
          <cell r="Q3825"/>
          <cell r="R3825"/>
          <cell r="S3825"/>
          <cell r="T3825"/>
        </row>
        <row r="3826">
          <cell r="P3826">
            <v>999999999</v>
          </cell>
          <cell r="Q3826"/>
          <cell r="R3826"/>
          <cell r="S3826"/>
          <cell r="T3826"/>
        </row>
        <row r="3827">
          <cell r="P3827">
            <v>999999999</v>
          </cell>
          <cell r="Q3827"/>
          <cell r="R3827"/>
          <cell r="S3827"/>
          <cell r="T3827"/>
        </row>
        <row r="3828">
          <cell r="P3828">
            <v>999999999</v>
          </cell>
          <cell r="Q3828"/>
          <cell r="R3828"/>
          <cell r="S3828"/>
          <cell r="T3828"/>
        </row>
        <row r="3829">
          <cell r="P3829">
            <v>999999999</v>
          </cell>
          <cell r="Q3829"/>
          <cell r="R3829"/>
          <cell r="S3829"/>
          <cell r="T3829"/>
        </row>
        <row r="3830">
          <cell r="P3830">
            <v>999999999</v>
          </cell>
          <cell r="Q3830"/>
          <cell r="R3830"/>
          <cell r="S3830"/>
          <cell r="T3830"/>
        </row>
        <row r="3831">
          <cell r="P3831">
            <v>999999999</v>
          </cell>
          <cell r="Q3831"/>
          <cell r="R3831"/>
          <cell r="S3831"/>
          <cell r="T3831"/>
        </row>
        <row r="3832">
          <cell r="P3832">
            <v>999999999</v>
          </cell>
          <cell r="Q3832"/>
          <cell r="R3832"/>
          <cell r="S3832"/>
          <cell r="T3832"/>
        </row>
        <row r="3833">
          <cell r="P3833">
            <v>999999999</v>
          </cell>
          <cell r="Q3833"/>
          <cell r="R3833"/>
          <cell r="S3833"/>
          <cell r="T3833"/>
        </row>
        <row r="3834">
          <cell r="P3834">
            <v>999999999</v>
          </cell>
          <cell r="Q3834"/>
          <cell r="R3834"/>
          <cell r="S3834"/>
          <cell r="T3834"/>
        </row>
        <row r="3835">
          <cell r="P3835">
            <v>999999999</v>
          </cell>
          <cell r="Q3835"/>
          <cell r="R3835"/>
          <cell r="S3835"/>
          <cell r="T3835"/>
        </row>
        <row r="3836">
          <cell r="P3836">
            <v>999999999</v>
          </cell>
          <cell r="Q3836"/>
          <cell r="R3836"/>
          <cell r="S3836"/>
          <cell r="T3836"/>
        </row>
        <row r="3837">
          <cell r="P3837">
            <v>999999999</v>
          </cell>
          <cell r="Q3837"/>
          <cell r="R3837"/>
          <cell r="S3837"/>
          <cell r="T3837"/>
        </row>
        <row r="3838">
          <cell r="P3838">
            <v>999999999</v>
          </cell>
          <cell r="Q3838"/>
          <cell r="R3838"/>
          <cell r="S3838"/>
          <cell r="T3838"/>
        </row>
        <row r="3839">
          <cell r="P3839">
            <v>999999999</v>
          </cell>
          <cell r="Q3839"/>
          <cell r="R3839"/>
          <cell r="S3839"/>
          <cell r="T3839"/>
        </row>
        <row r="3840">
          <cell r="P3840">
            <v>999999999</v>
          </cell>
          <cell r="Q3840"/>
          <cell r="R3840"/>
          <cell r="S3840"/>
          <cell r="T3840"/>
        </row>
        <row r="3841">
          <cell r="P3841">
            <v>999999999</v>
          </cell>
          <cell r="Q3841"/>
          <cell r="R3841"/>
          <cell r="S3841"/>
          <cell r="T3841"/>
        </row>
        <row r="3842">
          <cell r="P3842">
            <v>999999999</v>
          </cell>
          <cell r="Q3842"/>
          <cell r="R3842"/>
          <cell r="S3842"/>
          <cell r="T3842"/>
        </row>
        <row r="3843">
          <cell r="P3843">
            <v>999999999</v>
          </cell>
          <cell r="Q3843"/>
          <cell r="R3843"/>
          <cell r="S3843"/>
          <cell r="T3843"/>
        </row>
        <row r="3844">
          <cell r="P3844">
            <v>999999999</v>
          </cell>
          <cell r="Q3844"/>
          <cell r="R3844"/>
          <cell r="S3844"/>
          <cell r="T3844"/>
        </row>
        <row r="3845">
          <cell r="P3845">
            <v>999999999</v>
          </cell>
          <cell r="Q3845"/>
          <cell r="R3845"/>
          <cell r="S3845"/>
          <cell r="T3845"/>
        </row>
        <row r="3846">
          <cell r="P3846">
            <v>999999999</v>
          </cell>
          <cell r="Q3846"/>
          <cell r="R3846"/>
          <cell r="S3846"/>
          <cell r="T3846"/>
        </row>
        <row r="3847">
          <cell r="P3847">
            <v>999999999</v>
          </cell>
          <cell r="Q3847"/>
          <cell r="R3847"/>
          <cell r="S3847"/>
          <cell r="T3847"/>
        </row>
        <row r="3848">
          <cell r="P3848">
            <v>999999999</v>
          </cell>
          <cell r="Q3848"/>
          <cell r="R3848"/>
          <cell r="S3848"/>
          <cell r="T3848"/>
        </row>
        <row r="3849">
          <cell r="P3849">
            <v>999999999</v>
          </cell>
          <cell r="Q3849"/>
          <cell r="R3849"/>
          <cell r="S3849"/>
          <cell r="T3849"/>
        </row>
        <row r="3850">
          <cell r="P3850">
            <v>999999999</v>
          </cell>
          <cell r="Q3850"/>
          <cell r="R3850"/>
          <cell r="S3850"/>
          <cell r="T3850"/>
        </row>
        <row r="3851">
          <cell r="P3851">
            <v>999999999</v>
          </cell>
          <cell r="Q3851"/>
          <cell r="R3851"/>
          <cell r="S3851"/>
          <cell r="T3851"/>
        </row>
        <row r="3852">
          <cell r="P3852">
            <v>999999999</v>
          </cell>
          <cell r="Q3852"/>
          <cell r="R3852"/>
          <cell r="S3852"/>
          <cell r="T3852"/>
        </row>
        <row r="3853">
          <cell r="P3853">
            <v>999999999</v>
          </cell>
          <cell r="Q3853"/>
          <cell r="R3853"/>
          <cell r="S3853"/>
          <cell r="T3853"/>
        </row>
        <row r="3854">
          <cell r="P3854">
            <v>999999999</v>
          </cell>
          <cell r="Q3854"/>
          <cell r="R3854"/>
          <cell r="S3854"/>
          <cell r="T3854"/>
        </row>
        <row r="3855">
          <cell r="P3855">
            <v>999999999</v>
          </cell>
          <cell r="Q3855"/>
          <cell r="R3855"/>
          <cell r="S3855"/>
          <cell r="T3855"/>
        </row>
        <row r="3856">
          <cell r="P3856">
            <v>999999999</v>
          </cell>
          <cell r="Q3856"/>
          <cell r="R3856"/>
          <cell r="S3856"/>
          <cell r="T3856"/>
        </row>
        <row r="3857">
          <cell r="P3857">
            <v>999999999</v>
          </cell>
          <cell r="Q3857"/>
          <cell r="R3857"/>
          <cell r="S3857"/>
          <cell r="T3857"/>
        </row>
        <row r="3858">
          <cell r="P3858">
            <v>999999999</v>
          </cell>
          <cell r="Q3858"/>
          <cell r="R3858"/>
          <cell r="S3858"/>
          <cell r="T3858"/>
        </row>
        <row r="3859">
          <cell r="P3859">
            <v>999999999</v>
          </cell>
          <cell r="Q3859"/>
          <cell r="R3859"/>
          <cell r="S3859"/>
          <cell r="T3859"/>
        </row>
        <row r="3860">
          <cell r="P3860">
            <v>999999999</v>
          </cell>
          <cell r="Q3860"/>
          <cell r="R3860"/>
          <cell r="S3860"/>
          <cell r="T3860"/>
        </row>
        <row r="3861">
          <cell r="P3861">
            <v>999999999</v>
          </cell>
          <cell r="Q3861"/>
          <cell r="R3861"/>
          <cell r="S3861"/>
          <cell r="T3861"/>
        </row>
        <row r="3862">
          <cell r="P3862">
            <v>999999999</v>
          </cell>
          <cell r="Q3862"/>
          <cell r="R3862"/>
          <cell r="S3862"/>
          <cell r="T3862"/>
        </row>
        <row r="3863">
          <cell r="P3863">
            <v>999999999</v>
          </cell>
          <cell r="Q3863"/>
          <cell r="R3863"/>
          <cell r="S3863"/>
          <cell r="T3863"/>
        </row>
        <row r="3864">
          <cell r="P3864">
            <v>999999999</v>
          </cell>
          <cell r="Q3864"/>
          <cell r="R3864"/>
          <cell r="S3864"/>
          <cell r="T3864"/>
        </row>
        <row r="3865">
          <cell r="P3865">
            <v>999999999</v>
          </cell>
          <cell r="Q3865"/>
          <cell r="R3865"/>
          <cell r="S3865"/>
          <cell r="T3865"/>
        </row>
        <row r="3866">
          <cell r="P3866">
            <v>999999999</v>
          </cell>
          <cell r="Q3866"/>
          <cell r="R3866"/>
          <cell r="S3866"/>
          <cell r="T3866"/>
        </row>
        <row r="3867">
          <cell r="P3867">
            <v>999999999</v>
          </cell>
          <cell r="Q3867"/>
          <cell r="R3867"/>
          <cell r="S3867"/>
          <cell r="T3867"/>
        </row>
        <row r="3868">
          <cell r="P3868">
            <v>999999999</v>
          </cell>
          <cell r="Q3868"/>
          <cell r="R3868"/>
          <cell r="S3868"/>
          <cell r="T3868"/>
        </row>
        <row r="3869">
          <cell r="P3869">
            <v>999999999</v>
          </cell>
          <cell r="Q3869"/>
          <cell r="R3869"/>
          <cell r="S3869"/>
          <cell r="T3869"/>
        </row>
        <row r="3870">
          <cell r="P3870">
            <v>999999999</v>
          </cell>
          <cell r="Q3870"/>
          <cell r="R3870"/>
          <cell r="S3870"/>
          <cell r="T3870"/>
        </row>
        <row r="3871">
          <cell r="P3871">
            <v>999999999</v>
          </cell>
          <cell r="Q3871"/>
          <cell r="R3871"/>
          <cell r="S3871"/>
          <cell r="T3871"/>
        </row>
        <row r="3872">
          <cell r="P3872">
            <v>999999999</v>
          </cell>
          <cell r="Q3872"/>
          <cell r="R3872"/>
          <cell r="S3872"/>
          <cell r="T3872"/>
        </row>
        <row r="3873">
          <cell r="P3873">
            <v>999999999</v>
          </cell>
          <cell r="Q3873"/>
          <cell r="R3873"/>
          <cell r="S3873"/>
          <cell r="T3873"/>
        </row>
        <row r="3874">
          <cell r="P3874">
            <v>999999999</v>
          </cell>
          <cell r="Q3874"/>
          <cell r="R3874"/>
          <cell r="S3874"/>
          <cell r="T3874"/>
        </row>
        <row r="3875">
          <cell r="P3875">
            <v>999999999</v>
          </cell>
          <cell r="Q3875"/>
          <cell r="R3875"/>
          <cell r="S3875"/>
          <cell r="T3875"/>
        </row>
        <row r="3876">
          <cell r="P3876">
            <v>999999999</v>
          </cell>
          <cell r="Q3876"/>
          <cell r="R3876"/>
          <cell r="S3876"/>
          <cell r="T3876"/>
        </row>
        <row r="3877">
          <cell r="P3877">
            <v>999999999</v>
          </cell>
          <cell r="Q3877"/>
          <cell r="R3877"/>
          <cell r="S3877"/>
          <cell r="T3877"/>
        </row>
        <row r="3878">
          <cell r="P3878">
            <v>999999999</v>
          </cell>
          <cell r="Q3878"/>
          <cell r="R3878"/>
          <cell r="S3878"/>
          <cell r="T3878"/>
        </row>
        <row r="3879">
          <cell r="P3879">
            <v>999999999</v>
          </cell>
          <cell r="Q3879"/>
          <cell r="R3879"/>
          <cell r="S3879"/>
          <cell r="T3879"/>
        </row>
        <row r="3880">
          <cell r="P3880">
            <v>999999999</v>
          </cell>
          <cell r="Q3880"/>
          <cell r="R3880"/>
          <cell r="S3880"/>
          <cell r="T3880"/>
        </row>
        <row r="3881">
          <cell r="P3881">
            <v>999999999</v>
          </cell>
          <cell r="Q3881"/>
          <cell r="R3881"/>
          <cell r="S3881"/>
          <cell r="T3881"/>
        </row>
        <row r="3882">
          <cell r="P3882">
            <v>999999999</v>
          </cell>
          <cell r="Q3882"/>
          <cell r="R3882"/>
          <cell r="S3882"/>
          <cell r="T3882"/>
        </row>
        <row r="3883">
          <cell r="P3883">
            <v>999999999</v>
          </cell>
          <cell r="Q3883"/>
          <cell r="R3883"/>
          <cell r="S3883"/>
          <cell r="T3883"/>
        </row>
        <row r="3884">
          <cell r="P3884">
            <v>999999999</v>
          </cell>
          <cell r="Q3884"/>
          <cell r="R3884"/>
          <cell r="S3884"/>
          <cell r="T3884"/>
        </row>
        <row r="3885">
          <cell r="P3885">
            <v>999999999</v>
          </cell>
          <cell r="Q3885"/>
          <cell r="R3885"/>
          <cell r="S3885"/>
          <cell r="T3885"/>
        </row>
        <row r="3886">
          <cell r="P3886">
            <v>999999999</v>
          </cell>
          <cell r="Q3886"/>
          <cell r="R3886"/>
          <cell r="S3886"/>
          <cell r="T3886"/>
        </row>
        <row r="3887">
          <cell r="P3887">
            <v>999999999</v>
          </cell>
          <cell r="Q3887"/>
          <cell r="R3887"/>
          <cell r="S3887"/>
          <cell r="T3887"/>
        </row>
        <row r="3888">
          <cell r="P3888">
            <v>999999999</v>
          </cell>
          <cell r="Q3888"/>
          <cell r="R3888"/>
          <cell r="S3888"/>
          <cell r="T3888"/>
        </row>
        <row r="3889">
          <cell r="P3889">
            <v>999999999</v>
          </cell>
          <cell r="Q3889"/>
          <cell r="R3889"/>
          <cell r="S3889"/>
          <cell r="T3889"/>
        </row>
        <row r="3890">
          <cell r="P3890">
            <v>999999999</v>
          </cell>
          <cell r="Q3890"/>
          <cell r="R3890"/>
          <cell r="S3890"/>
          <cell r="T3890"/>
        </row>
        <row r="3891">
          <cell r="P3891">
            <v>999999999</v>
          </cell>
          <cell r="Q3891"/>
          <cell r="R3891"/>
          <cell r="S3891"/>
          <cell r="T3891"/>
        </row>
        <row r="3892">
          <cell r="P3892">
            <v>999999999</v>
          </cell>
          <cell r="Q3892"/>
          <cell r="R3892"/>
          <cell r="S3892"/>
          <cell r="T3892"/>
        </row>
        <row r="3893">
          <cell r="P3893">
            <v>999999999</v>
          </cell>
          <cell r="Q3893"/>
          <cell r="R3893"/>
          <cell r="S3893"/>
          <cell r="T3893"/>
        </row>
        <row r="3894">
          <cell r="P3894">
            <v>999999999</v>
          </cell>
          <cell r="Q3894"/>
          <cell r="R3894"/>
          <cell r="S3894"/>
          <cell r="T3894"/>
        </row>
        <row r="3895">
          <cell r="P3895">
            <v>999999999</v>
          </cell>
          <cell r="Q3895"/>
          <cell r="R3895"/>
          <cell r="S3895"/>
          <cell r="T3895"/>
        </row>
        <row r="3896">
          <cell r="P3896">
            <v>999999999</v>
          </cell>
          <cell r="Q3896"/>
          <cell r="R3896"/>
          <cell r="S3896"/>
          <cell r="T3896"/>
        </row>
        <row r="3897">
          <cell r="P3897">
            <v>999999999</v>
          </cell>
          <cell r="Q3897"/>
          <cell r="R3897"/>
          <cell r="S3897"/>
          <cell r="T3897"/>
        </row>
        <row r="3898">
          <cell r="P3898">
            <v>999999999</v>
          </cell>
          <cell r="Q3898"/>
          <cell r="R3898"/>
          <cell r="S3898"/>
          <cell r="T3898"/>
        </row>
        <row r="3899">
          <cell r="P3899">
            <v>999999999</v>
          </cell>
          <cell r="Q3899"/>
          <cell r="R3899"/>
          <cell r="S3899"/>
          <cell r="T3899"/>
        </row>
        <row r="3900">
          <cell r="P3900">
            <v>999999999</v>
          </cell>
          <cell r="Q3900"/>
          <cell r="R3900"/>
          <cell r="S3900"/>
          <cell r="T3900"/>
        </row>
        <row r="3901">
          <cell r="P3901">
            <v>999999999</v>
          </cell>
          <cell r="Q3901"/>
          <cell r="R3901"/>
          <cell r="S3901"/>
          <cell r="T3901"/>
        </row>
        <row r="3902">
          <cell r="P3902">
            <v>999999999</v>
          </cell>
          <cell r="Q3902"/>
          <cell r="R3902"/>
          <cell r="S3902"/>
          <cell r="T3902"/>
        </row>
        <row r="3903">
          <cell r="P3903">
            <v>999999999</v>
          </cell>
          <cell r="Q3903"/>
          <cell r="R3903"/>
          <cell r="S3903"/>
          <cell r="T3903"/>
        </row>
        <row r="3904">
          <cell r="P3904">
            <v>999999999</v>
          </cell>
          <cell r="Q3904"/>
          <cell r="R3904"/>
          <cell r="S3904"/>
          <cell r="T3904"/>
        </row>
        <row r="3905">
          <cell r="P3905">
            <v>999999999</v>
          </cell>
          <cell r="Q3905"/>
          <cell r="R3905"/>
          <cell r="S3905"/>
          <cell r="T3905"/>
        </row>
        <row r="3906">
          <cell r="P3906">
            <v>999999999</v>
          </cell>
          <cell r="Q3906"/>
          <cell r="R3906"/>
          <cell r="S3906"/>
          <cell r="T3906"/>
        </row>
        <row r="3907">
          <cell r="P3907">
            <v>999999999</v>
          </cell>
          <cell r="Q3907"/>
          <cell r="R3907"/>
          <cell r="S3907"/>
          <cell r="T3907"/>
        </row>
        <row r="3908">
          <cell r="P3908">
            <v>999999999</v>
          </cell>
          <cell r="Q3908"/>
          <cell r="R3908"/>
          <cell r="S3908"/>
          <cell r="T3908"/>
        </row>
        <row r="3909">
          <cell r="P3909">
            <v>999999999</v>
          </cell>
          <cell r="Q3909"/>
          <cell r="R3909"/>
          <cell r="S3909"/>
          <cell r="T3909"/>
        </row>
        <row r="3910">
          <cell r="P3910">
            <v>999999999</v>
          </cell>
          <cell r="Q3910"/>
          <cell r="R3910"/>
          <cell r="S3910"/>
          <cell r="T3910"/>
        </row>
        <row r="3911">
          <cell r="P3911">
            <v>999999999</v>
          </cell>
          <cell r="Q3911"/>
          <cell r="R3911"/>
          <cell r="S3911"/>
          <cell r="T3911"/>
        </row>
        <row r="3912">
          <cell r="P3912">
            <v>999999999</v>
          </cell>
          <cell r="Q3912"/>
          <cell r="R3912"/>
          <cell r="S3912"/>
          <cell r="T3912"/>
        </row>
        <row r="3913">
          <cell r="P3913">
            <v>999999999</v>
          </cell>
          <cell r="Q3913"/>
          <cell r="R3913"/>
          <cell r="S3913"/>
          <cell r="T3913"/>
        </row>
        <row r="3914">
          <cell r="P3914">
            <v>999999999</v>
          </cell>
          <cell r="Q3914"/>
          <cell r="R3914"/>
          <cell r="S3914"/>
          <cell r="T3914"/>
        </row>
        <row r="3915">
          <cell r="P3915">
            <v>999999999</v>
          </cell>
          <cell r="Q3915"/>
          <cell r="R3915"/>
          <cell r="S3915"/>
          <cell r="T3915"/>
        </row>
        <row r="3916">
          <cell r="P3916">
            <v>999999999</v>
          </cell>
          <cell r="Q3916"/>
          <cell r="R3916"/>
          <cell r="S3916"/>
          <cell r="T3916"/>
        </row>
        <row r="3917">
          <cell r="P3917">
            <v>999999999</v>
          </cell>
          <cell r="Q3917"/>
          <cell r="R3917"/>
          <cell r="S3917"/>
          <cell r="T3917"/>
        </row>
        <row r="3918">
          <cell r="P3918">
            <v>999999999</v>
          </cell>
          <cell r="Q3918"/>
          <cell r="R3918"/>
          <cell r="S3918"/>
          <cell r="T3918"/>
        </row>
        <row r="3919">
          <cell r="P3919">
            <v>999999999</v>
          </cell>
          <cell r="Q3919"/>
          <cell r="R3919"/>
          <cell r="S3919"/>
          <cell r="T3919"/>
        </row>
        <row r="3920">
          <cell r="P3920">
            <v>999999999</v>
          </cell>
          <cell r="Q3920"/>
          <cell r="R3920"/>
          <cell r="S3920"/>
          <cell r="T3920"/>
        </row>
        <row r="3921">
          <cell r="P3921">
            <v>999999999</v>
          </cell>
          <cell r="Q3921"/>
          <cell r="R3921"/>
          <cell r="S3921"/>
          <cell r="T3921"/>
        </row>
        <row r="3922">
          <cell r="P3922">
            <v>999999999</v>
          </cell>
          <cell r="Q3922"/>
          <cell r="R3922"/>
          <cell r="S3922"/>
          <cell r="T3922"/>
        </row>
        <row r="3923">
          <cell r="P3923">
            <v>999999999</v>
          </cell>
          <cell r="Q3923"/>
          <cell r="R3923"/>
          <cell r="S3923"/>
          <cell r="T3923"/>
        </row>
        <row r="3924">
          <cell r="P3924">
            <v>999999999</v>
          </cell>
          <cell r="Q3924"/>
          <cell r="R3924"/>
          <cell r="S3924"/>
          <cell r="T3924"/>
        </row>
        <row r="3925">
          <cell r="P3925">
            <v>999999999</v>
          </cell>
          <cell r="Q3925"/>
          <cell r="R3925"/>
          <cell r="S3925"/>
          <cell r="T3925"/>
        </row>
        <row r="3926">
          <cell r="P3926">
            <v>999999999</v>
          </cell>
          <cell r="Q3926"/>
          <cell r="R3926"/>
          <cell r="S3926"/>
          <cell r="T3926"/>
        </row>
        <row r="3927">
          <cell r="P3927">
            <v>999999999</v>
          </cell>
          <cell r="Q3927"/>
          <cell r="R3927"/>
          <cell r="S3927"/>
          <cell r="T3927"/>
        </row>
        <row r="3928">
          <cell r="P3928">
            <v>999999999</v>
          </cell>
          <cell r="Q3928"/>
          <cell r="R3928"/>
          <cell r="S3928"/>
          <cell r="T3928"/>
        </row>
        <row r="3929">
          <cell r="P3929">
            <v>999999999</v>
          </cell>
          <cell r="Q3929"/>
          <cell r="R3929"/>
          <cell r="S3929"/>
          <cell r="T3929"/>
        </row>
        <row r="3930">
          <cell r="P3930">
            <v>999999999</v>
          </cell>
          <cell r="Q3930"/>
          <cell r="R3930"/>
          <cell r="S3930"/>
          <cell r="T3930"/>
        </row>
        <row r="3931">
          <cell r="P3931">
            <v>999999999</v>
          </cell>
          <cell r="Q3931"/>
          <cell r="R3931"/>
          <cell r="S3931"/>
          <cell r="T3931"/>
        </row>
        <row r="3932">
          <cell r="P3932">
            <v>999999999</v>
          </cell>
          <cell r="Q3932"/>
          <cell r="R3932"/>
          <cell r="S3932"/>
          <cell r="T3932"/>
        </row>
        <row r="3933">
          <cell r="P3933">
            <v>999999999</v>
          </cell>
          <cell r="Q3933"/>
          <cell r="R3933"/>
          <cell r="S3933"/>
          <cell r="T3933"/>
        </row>
        <row r="3934">
          <cell r="P3934">
            <v>999999999</v>
          </cell>
          <cell r="Q3934"/>
          <cell r="R3934"/>
          <cell r="S3934"/>
          <cell r="T3934"/>
        </row>
        <row r="3935">
          <cell r="P3935">
            <v>999999999</v>
          </cell>
          <cell r="Q3935"/>
          <cell r="R3935"/>
          <cell r="S3935"/>
          <cell r="T3935"/>
        </row>
        <row r="3936">
          <cell r="P3936">
            <v>999999999</v>
          </cell>
          <cell r="Q3936"/>
          <cell r="R3936"/>
          <cell r="S3936"/>
          <cell r="T3936"/>
        </row>
        <row r="3937">
          <cell r="P3937">
            <v>999999999</v>
          </cell>
          <cell r="Q3937"/>
          <cell r="R3937"/>
          <cell r="S3937"/>
          <cell r="T3937"/>
        </row>
        <row r="3938">
          <cell r="P3938">
            <v>999999999</v>
          </cell>
          <cell r="Q3938"/>
          <cell r="R3938"/>
          <cell r="S3938"/>
          <cell r="T3938"/>
        </row>
        <row r="3939">
          <cell r="P3939">
            <v>999999999</v>
          </cell>
          <cell r="Q3939"/>
          <cell r="R3939"/>
          <cell r="S3939"/>
          <cell r="T3939"/>
        </row>
        <row r="3940">
          <cell r="P3940">
            <v>999999999</v>
          </cell>
          <cell r="Q3940"/>
          <cell r="R3940"/>
          <cell r="S3940"/>
          <cell r="T3940"/>
        </row>
        <row r="3941">
          <cell r="P3941">
            <v>999999999</v>
          </cell>
          <cell r="Q3941"/>
          <cell r="R3941"/>
          <cell r="S3941"/>
          <cell r="T3941"/>
        </row>
        <row r="3942">
          <cell r="P3942">
            <v>999999999</v>
          </cell>
          <cell r="Q3942"/>
          <cell r="R3942"/>
          <cell r="S3942"/>
          <cell r="T3942"/>
        </row>
        <row r="3943">
          <cell r="P3943">
            <v>999999999</v>
          </cell>
          <cell r="Q3943"/>
          <cell r="R3943"/>
          <cell r="S3943"/>
          <cell r="T3943"/>
        </row>
        <row r="3944">
          <cell r="P3944">
            <v>999999999</v>
          </cell>
          <cell r="Q3944"/>
          <cell r="R3944"/>
          <cell r="S3944"/>
          <cell r="T3944"/>
        </row>
        <row r="3945">
          <cell r="P3945">
            <v>999999999</v>
          </cell>
          <cell r="Q3945"/>
          <cell r="R3945"/>
          <cell r="S3945"/>
          <cell r="T3945"/>
        </row>
        <row r="3946">
          <cell r="P3946">
            <v>999999999</v>
          </cell>
          <cell r="Q3946"/>
          <cell r="R3946"/>
          <cell r="S3946"/>
          <cell r="T3946"/>
        </row>
        <row r="3947">
          <cell r="P3947">
            <v>999999999</v>
          </cell>
          <cell r="Q3947"/>
          <cell r="R3947"/>
          <cell r="S3947"/>
          <cell r="T3947"/>
        </row>
        <row r="3948">
          <cell r="P3948">
            <v>999999999</v>
          </cell>
          <cell r="Q3948"/>
          <cell r="R3948"/>
          <cell r="S3948"/>
          <cell r="T3948"/>
        </row>
        <row r="3949">
          <cell r="P3949">
            <v>999999999</v>
          </cell>
          <cell r="Q3949"/>
          <cell r="R3949"/>
          <cell r="S3949"/>
          <cell r="T3949"/>
        </row>
        <row r="3950">
          <cell r="P3950">
            <v>999999999</v>
          </cell>
          <cell r="Q3950"/>
          <cell r="R3950"/>
          <cell r="S3950"/>
          <cell r="T3950"/>
        </row>
        <row r="3951">
          <cell r="P3951">
            <v>999999999</v>
          </cell>
          <cell r="Q3951"/>
          <cell r="R3951"/>
          <cell r="S3951"/>
          <cell r="T3951"/>
        </row>
        <row r="3952">
          <cell r="P3952">
            <v>999999999</v>
          </cell>
          <cell r="Q3952"/>
          <cell r="R3952"/>
          <cell r="S3952"/>
          <cell r="T3952"/>
        </row>
        <row r="3953">
          <cell r="P3953">
            <v>999999999</v>
          </cell>
          <cell r="Q3953"/>
          <cell r="R3953"/>
          <cell r="S3953"/>
          <cell r="T3953"/>
        </row>
        <row r="3954">
          <cell r="P3954">
            <v>999999999</v>
          </cell>
          <cell r="Q3954"/>
          <cell r="R3954"/>
          <cell r="S3954"/>
          <cell r="T3954"/>
        </row>
        <row r="3955">
          <cell r="P3955">
            <v>999999999</v>
          </cell>
          <cell r="Q3955"/>
          <cell r="R3955"/>
          <cell r="S3955"/>
          <cell r="T3955"/>
        </row>
        <row r="3956">
          <cell r="P3956">
            <v>999999999</v>
          </cell>
          <cell r="Q3956"/>
          <cell r="R3956"/>
          <cell r="S3956"/>
          <cell r="T3956"/>
        </row>
        <row r="3957">
          <cell r="P3957">
            <v>999999999</v>
          </cell>
          <cell r="Q3957"/>
          <cell r="R3957"/>
          <cell r="S3957"/>
          <cell r="T3957"/>
        </row>
        <row r="3958">
          <cell r="P3958">
            <v>999999999</v>
          </cell>
          <cell r="Q3958"/>
          <cell r="R3958"/>
          <cell r="S3958"/>
          <cell r="T3958"/>
        </row>
        <row r="3959">
          <cell r="P3959">
            <v>999999999</v>
          </cell>
          <cell r="Q3959"/>
          <cell r="R3959"/>
          <cell r="S3959"/>
          <cell r="T3959"/>
        </row>
        <row r="3960">
          <cell r="P3960">
            <v>999999999</v>
          </cell>
          <cell r="Q3960"/>
          <cell r="R3960"/>
          <cell r="S3960"/>
          <cell r="T3960"/>
        </row>
        <row r="3961">
          <cell r="P3961">
            <v>999999999</v>
          </cell>
          <cell r="Q3961"/>
          <cell r="R3961"/>
          <cell r="S3961"/>
          <cell r="T3961"/>
        </row>
        <row r="3962">
          <cell r="P3962">
            <v>999999999</v>
          </cell>
          <cell r="Q3962"/>
          <cell r="R3962"/>
          <cell r="S3962"/>
          <cell r="T3962"/>
        </row>
        <row r="3963">
          <cell r="P3963">
            <v>999999999</v>
          </cell>
          <cell r="Q3963"/>
          <cell r="R3963"/>
          <cell r="S3963"/>
          <cell r="T3963"/>
        </row>
        <row r="3964">
          <cell r="P3964">
            <v>999999999</v>
          </cell>
          <cell r="Q3964"/>
          <cell r="R3964"/>
          <cell r="S3964"/>
          <cell r="T3964"/>
        </row>
        <row r="3965">
          <cell r="P3965">
            <v>999999999</v>
          </cell>
          <cell r="Q3965"/>
          <cell r="R3965"/>
          <cell r="S3965"/>
          <cell r="T3965"/>
        </row>
        <row r="3966">
          <cell r="P3966">
            <v>999999999</v>
          </cell>
          <cell r="Q3966"/>
          <cell r="R3966"/>
          <cell r="S3966"/>
          <cell r="T3966"/>
        </row>
        <row r="3967">
          <cell r="P3967">
            <v>999999999</v>
          </cell>
          <cell r="Q3967"/>
          <cell r="R3967"/>
          <cell r="S3967"/>
          <cell r="T3967"/>
        </row>
        <row r="3968">
          <cell r="P3968">
            <v>999999999</v>
          </cell>
          <cell r="Q3968"/>
          <cell r="R3968"/>
          <cell r="S3968"/>
          <cell r="T3968"/>
        </row>
        <row r="3969">
          <cell r="P3969">
            <v>999999999</v>
          </cell>
          <cell r="Q3969"/>
          <cell r="R3969"/>
          <cell r="S3969"/>
          <cell r="T3969"/>
        </row>
        <row r="3970">
          <cell r="P3970">
            <v>999999999</v>
          </cell>
          <cell r="Q3970"/>
          <cell r="R3970"/>
          <cell r="S3970"/>
          <cell r="T3970"/>
        </row>
        <row r="3971">
          <cell r="P3971">
            <v>999999999</v>
          </cell>
          <cell r="Q3971"/>
          <cell r="R3971"/>
          <cell r="S3971"/>
          <cell r="T3971"/>
        </row>
        <row r="3972">
          <cell r="P3972">
            <v>999999999</v>
          </cell>
          <cell r="Q3972"/>
          <cell r="R3972"/>
          <cell r="S3972"/>
          <cell r="T3972"/>
        </row>
        <row r="3973">
          <cell r="P3973">
            <v>999999999</v>
          </cell>
          <cell r="Q3973"/>
          <cell r="R3973"/>
          <cell r="S3973"/>
          <cell r="T3973"/>
        </row>
        <row r="3974">
          <cell r="P3974">
            <v>999999999</v>
          </cell>
          <cell r="Q3974"/>
          <cell r="R3974"/>
          <cell r="S3974"/>
          <cell r="T3974"/>
        </row>
        <row r="3975">
          <cell r="P3975">
            <v>999999999</v>
          </cell>
          <cell r="Q3975"/>
          <cell r="R3975"/>
          <cell r="S3975"/>
          <cell r="T3975"/>
        </row>
        <row r="3976">
          <cell r="P3976">
            <v>999999999</v>
          </cell>
          <cell r="Q3976"/>
          <cell r="R3976"/>
          <cell r="S3976"/>
          <cell r="T3976"/>
        </row>
        <row r="3977">
          <cell r="P3977">
            <v>999999999</v>
          </cell>
          <cell r="Q3977"/>
          <cell r="R3977"/>
          <cell r="S3977"/>
          <cell r="T3977"/>
        </row>
        <row r="3978">
          <cell r="P3978">
            <v>999999999</v>
          </cell>
          <cell r="Q3978"/>
          <cell r="R3978"/>
          <cell r="S3978"/>
          <cell r="T3978"/>
        </row>
        <row r="3979">
          <cell r="P3979">
            <v>999999999</v>
          </cell>
          <cell r="Q3979"/>
          <cell r="R3979"/>
          <cell r="S3979"/>
          <cell r="T3979"/>
        </row>
        <row r="3980">
          <cell r="P3980">
            <v>999999999</v>
          </cell>
          <cell r="Q3980"/>
          <cell r="R3980"/>
          <cell r="S3980"/>
          <cell r="T3980"/>
        </row>
        <row r="3981">
          <cell r="P3981">
            <v>999999999</v>
          </cell>
          <cell r="Q3981"/>
          <cell r="R3981"/>
          <cell r="S3981"/>
          <cell r="T3981"/>
        </row>
        <row r="3982">
          <cell r="P3982">
            <v>999999999</v>
          </cell>
          <cell r="Q3982"/>
          <cell r="R3982"/>
          <cell r="S3982"/>
          <cell r="T3982"/>
        </row>
        <row r="3983">
          <cell r="P3983">
            <v>999999999</v>
          </cell>
          <cell r="Q3983"/>
          <cell r="R3983"/>
          <cell r="S3983"/>
          <cell r="T3983"/>
        </row>
        <row r="3984">
          <cell r="P3984">
            <v>999999999</v>
          </cell>
          <cell r="Q3984"/>
          <cell r="R3984"/>
          <cell r="S3984"/>
          <cell r="T3984"/>
        </row>
        <row r="3985">
          <cell r="P3985">
            <v>999999999</v>
          </cell>
          <cell r="Q3985"/>
          <cell r="R3985"/>
          <cell r="S3985"/>
          <cell r="T3985"/>
        </row>
        <row r="3986">
          <cell r="P3986">
            <v>999999999</v>
          </cell>
          <cell r="Q3986"/>
          <cell r="R3986"/>
          <cell r="S3986"/>
          <cell r="T3986"/>
        </row>
        <row r="3987">
          <cell r="P3987">
            <v>999999999</v>
          </cell>
          <cell r="Q3987"/>
          <cell r="R3987"/>
          <cell r="S3987"/>
          <cell r="T3987"/>
        </row>
        <row r="3988">
          <cell r="P3988">
            <v>999999999</v>
          </cell>
          <cell r="Q3988"/>
          <cell r="R3988"/>
          <cell r="S3988"/>
          <cell r="T3988"/>
        </row>
        <row r="3989">
          <cell r="P3989">
            <v>999999999</v>
          </cell>
          <cell r="Q3989"/>
          <cell r="R3989"/>
          <cell r="S3989"/>
          <cell r="T3989"/>
        </row>
        <row r="3990">
          <cell r="P3990">
            <v>999999999</v>
          </cell>
          <cell r="Q3990"/>
          <cell r="R3990"/>
          <cell r="S3990"/>
          <cell r="T3990"/>
        </row>
        <row r="3991">
          <cell r="P3991">
            <v>999999999</v>
          </cell>
          <cell r="Q3991"/>
          <cell r="R3991"/>
          <cell r="S3991"/>
          <cell r="T3991"/>
        </row>
        <row r="3992">
          <cell r="P3992">
            <v>999999999</v>
          </cell>
          <cell r="Q3992"/>
          <cell r="R3992"/>
          <cell r="S3992"/>
          <cell r="T3992"/>
        </row>
        <row r="3993">
          <cell r="P3993">
            <v>999999999</v>
          </cell>
          <cell r="Q3993"/>
          <cell r="R3993"/>
          <cell r="S3993"/>
          <cell r="T3993"/>
        </row>
        <row r="3994">
          <cell r="P3994">
            <v>999999999</v>
          </cell>
          <cell r="Q3994"/>
          <cell r="R3994"/>
          <cell r="S3994"/>
          <cell r="T3994"/>
        </row>
        <row r="3995">
          <cell r="P3995">
            <v>999999999</v>
          </cell>
          <cell r="Q3995"/>
          <cell r="R3995"/>
          <cell r="S3995"/>
          <cell r="T3995"/>
        </row>
        <row r="3996">
          <cell r="P3996">
            <v>999999999</v>
          </cell>
          <cell r="Q3996"/>
          <cell r="R3996"/>
          <cell r="S3996"/>
          <cell r="T3996"/>
        </row>
        <row r="3997">
          <cell r="P3997">
            <v>999999999</v>
          </cell>
          <cell r="Q3997"/>
          <cell r="R3997"/>
          <cell r="S3997"/>
          <cell r="T3997"/>
        </row>
        <row r="3998">
          <cell r="P3998">
            <v>999999999</v>
          </cell>
          <cell r="Q3998"/>
          <cell r="R3998"/>
          <cell r="S3998"/>
          <cell r="T3998"/>
        </row>
        <row r="3999">
          <cell r="P3999">
            <v>999999999</v>
          </cell>
          <cell r="Q3999"/>
          <cell r="R3999"/>
          <cell r="S3999"/>
          <cell r="T3999"/>
        </row>
        <row r="4000">
          <cell r="P4000">
            <v>999999999</v>
          </cell>
          <cell r="Q4000"/>
          <cell r="R4000"/>
          <cell r="S4000"/>
          <cell r="T4000"/>
        </row>
        <row r="4001">
          <cell r="P4001">
            <v>999999999</v>
          </cell>
          <cell r="Q4001"/>
          <cell r="R4001"/>
          <cell r="S4001"/>
          <cell r="T4001"/>
        </row>
        <row r="4002">
          <cell r="P4002">
            <v>999999999</v>
          </cell>
          <cell r="Q4002"/>
          <cell r="R4002"/>
          <cell r="S4002"/>
          <cell r="T4002"/>
        </row>
        <row r="4003">
          <cell r="P4003">
            <v>999999999</v>
          </cell>
          <cell r="Q4003"/>
          <cell r="R4003"/>
          <cell r="S4003"/>
          <cell r="T4003"/>
        </row>
        <row r="4004">
          <cell r="P4004">
            <v>999999999</v>
          </cell>
          <cell r="Q4004"/>
          <cell r="R4004"/>
          <cell r="S4004"/>
          <cell r="T4004"/>
        </row>
        <row r="4005">
          <cell r="P4005">
            <v>999999999</v>
          </cell>
          <cell r="Q4005"/>
          <cell r="R4005"/>
          <cell r="S4005"/>
          <cell r="T4005"/>
        </row>
        <row r="4006">
          <cell r="P4006">
            <v>999999999</v>
          </cell>
          <cell r="Q4006"/>
          <cell r="R4006"/>
          <cell r="S4006"/>
          <cell r="T4006"/>
        </row>
        <row r="4007">
          <cell r="P4007">
            <v>999999999</v>
          </cell>
          <cell r="Q4007"/>
          <cell r="R4007"/>
          <cell r="S4007"/>
          <cell r="T4007"/>
        </row>
        <row r="4008">
          <cell r="P4008">
            <v>999999999</v>
          </cell>
          <cell r="Q4008"/>
          <cell r="R4008"/>
          <cell r="S4008"/>
          <cell r="T4008"/>
        </row>
        <row r="4009">
          <cell r="P4009">
            <v>999999999</v>
          </cell>
          <cell r="Q4009"/>
          <cell r="R4009"/>
          <cell r="S4009"/>
          <cell r="T4009"/>
        </row>
        <row r="4010">
          <cell r="P4010">
            <v>999999999</v>
          </cell>
          <cell r="Q4010"/>
          <cell r="R4010"/>
          <cell r="S4010"/>
          <cell r="T4010"/>
        </row>
        <row r="4011">
          <cell r="P4011">
            <v>999999999</v>
          </cell>
          <cell r="Q4011"/>
          <cell r="R4011"/>
          <cell r="S4011"/>
          <cell r="T4011"/>
        </row>
        <row r="4012">
          <cell r="P4012">
            <v>999999999</v>
          </cell>
          <cell r="Q4012"/>
          <cell r="R4012"/>
          <cell r="S4012"/>
          <cell r="T4012"/>
        </row>
        <row r="4013">
          <cell r="P4013">
            <v>999999999</v>
          </cell>
          <cell r="Q4013"/>
          <cell r="R4013"/>
          <cell r="S4013"/>
          <cell r="T4013"/>
        </row>
        <row r="4014">
          <cell r="P4014">
            <v>999999999</v>
          </cell>
          <cell r="Q4014"/>
          <cell r="R4014"/>
          <cell r="S4014"/>
          <cell r="T4014"/>
        </row>
        <row r="4015">
          <cell r="P4015">
            <v>999999999</v>
          </cell>
          <cell r="Q4015"/>
          <cell r="R4015"/>
          <cell r="S4015"/>
          <cell r="T4015"/>
        </row>
        <row r="4016">
          <cell r="P4016">
            <v>999999999</v>
          </cell>
          <cell r="Q4016"/>
          <cell r="R4016"/>
          <cell r="S4016"/>
          <cell r="T4016"/>
        </row>
        <row r="4017">
          <cell r="P4017">
            <v>999999999</v>
          </cell>
          <cell r="Q4017"/>
          <cell r="R4017"/>
          <cell r="S4017"/>
          <cell r="T4017"/>
        </row>
        <row r="4018">
          <cell r="P4018">
            <v>999999999</v>
          </cell>
          <cell r="Q4018"/>
          <cell r="R4018"/>
          <cell r="S4018"/>
          <cell r="T4018"/>
        </row>
        <row r="4019">
          <cell r="P4019">
            <v>999999999</v>
          </cell>
          <cell r="Q4019"/>
          <cell r="R4019"/>
          <cell r="S4019"/>
          <cell r="T4019"/>
        </row>
        <row r="4020">
          <cell r="P4020">
            <v>999999999</v>
          </cell>
          <cell r="Q4020"/>
          <cell r="R4020"/>
          <cell r="S4020"/>
          <cell r="T4020"/>
        </row>
        <row r="4021">
          <cell r="P4021">
            <v>999999999</v>
          </cell>
          <cell r="Q4021"/>
          <cell r="R4021"/>
          <cell r="S4021"/>
          <cell r="T4021"/>
        </row>
        <row r="4022">
          <cell r="P4022">
            <v>999999999</v>
          </cell>
          <cell r="Q4022"/>
          <cell r="R4022"/>
          <cell r="S4022"/>
          <cell r="T4022"/>
        </row>
        <row r="4023">
          <cell r="P4023">
            <v>999999999</v>
          </cell>
          <cell r="Q4023"/>
          <cell r="R4023"/>
          <cell r="S4023"/>
          <cell r="T4023"/>
        </row>
        <row r="4024">
          <cell r="P4024">
            <v>999999999</v>
          </cell>
          <cell r="Q4024"/>
          <cell r="R4024"/>
          <cell r="S4024"/>
          <cell r="T4024"/>
        </row>
        <row r="4025">
          <cell r="P4025">
            <v>999999999</v>
          </cell>
          <cell r="Q4025"/>
          <cell r="R4025"/>
          <cell r="S4025"/>
          <cell r="T4025"/>
        </row>
        <row r="4026">
          <cell r="P4026">
            <v>999999999</v>
          </cell>
          <cell r="Q4026"/>
          <cell r="R4026"/>
          <cell r="S4026"/>
          <cell r="T4026"/>
        </row>
        <row r="4027">
          <cell r="P4027">
            <v>999999999</v>
          </cell>
          <cell r="Q4027"/>
          <cell r="R4027"/>
          <cell r="S4027"/>
          <cell r="T4027"/>
        </row>
        <row r="4028">
          <cell r="P4028">
            <v>999999999</v>
          </cell>
          <cell r="Q4028"/>
          <cell r="R4028"/>
          <cell r="S4028"/>
          <cell r="T4028"/>
        </row>
        <row r="4029">
          <cell r="P4029">
            <v>999999999</v>
          </cell>
          <cell r="Q4029"/>
          <cell r="R4029"/>
          <cell r="S4029"/>
          <cell r="T4029"/>
        </row>
        <row r="4030">
          <cell r="P4030">
            <v>999999999</v>
          </cell>
          <cell r="Q4030"/>
          <cell r="R4030"/>
          <cell r="S4030"/>
          <cell r="T4030"/>
        </row>
        <row r="4031">
          <cell r="P4031">
            <v>999999999</v>
          </cell>
          <cell r="Q4031"/>
          <cell r="R4031"/>
          <cell r="S4031"/>
          <cell r="T4031"/>
        </row>
        <row r="4032">
          <cell r="P4032">
            <v>999999999</v>
          </cell>
          <cell r="Q4032"/>
          <cell r="R4032"/>
          <cell r="S4032"/>
          <cell r="T4032"/>
        </row>
        <row r="4033">
          <cell r="P4033">
            <v>999999999</v>
          </cell>
          <cell r="Q4033"/>
          <cell r="R4033"/>
          <cell r="S4033"/>
          <cell r="T4033"/>
        </row>
        <row r="4034">
          <cell r="P4034">
            <v>999999999</v>
          </cell>
          <cell r="Q4034"/>
          <cell r="R4034"/>
          <cell r="S4034"/>
          <cell r="T4034"/>
        </row>
        <row r="4035">
          <cell r="P4035">
            <v>999999999</v>
          </cell>
          <cell r="Q4035"/>
          <cell r="R4035"/>
          <cell r="S4035"/>
          <cell r="T4035"/>
        </row>
        <row r="4036">
          <cell r="P4036">
            <v>999999999</v>
          </cell>
          <cell r="Q4036"/>
          <cell r="R4036"/>
          <cell r="S4036"/>
          <cell r="T4036"/>
        </row>
        <row r="4037">
          <cell r="P4037">
            <v>999999999</v>
          </cell>
          <cell r="Q4037"/>
          <cell r="R4037"/>
          <cell r="S4037"/>
          <cell r="T4037"/>
        </row>
        <row r="4038">
          <cell r="P4038">
            <v>999999999</v>
          </cell>
          <cell r="Q4038"/>
          <cell r="R4038"/>
          <cell r="S4038"/>
          <cell r="T4038"/>
        </row>
        <row r="4039">
          <cell r="P4039">
            <v>999999999</v>
          </cell>
          <cell r="Q4039"/>
          <cell r="R4039"/>
          <cell r="S4039"/>
          <cell r="T4039"/>
        </row>
        <row r="4040">
          <cell r="P4040">
            <v>999999999</v>
          </cell>
          <cell r="Q4040"/>
          <cell r="R4040"/>
          <cell r="S4040"/>
          <cell r="T4040"/>
        </row>
        <row r="4041">
          <cell r="P4041">
            <v>999999999</v>
          </cell>
          <cell r="Q4041"/>
          <cell r="R4041"/>
          <cell r="S4041"/>
          <cell r="T4041"/>
        </row>
        <row r="4042">
          <cell r="P4042">
            <v>999999999</v>
          </cell>
          <cell r="Q4042"/>
          <cell r="R4042"/>
          <cell r="S4042"/>
          <cell r="T4042"/>
        </row>
        <row r="4043">
          <cell r="P4043">
            <v>999999999</v>
          </cell>
          <cell r="Q4043"/>
          <cell r="R4043"/>
          <cell r="S4043"/>
          <cell r="T4043"/>
        </row>
        <row r="4044">
          <cell r="P4044">
            <v>999999999</v>
          </cell>
          <cell r="Q4044"/>
          <cell r="R4044"/>
          <cell r="S4044"/>
          <cell r="T4044"/>
        </row>
        <row r="4045">
          <cell r="P4045">
            <v>999999999</v>
          </cell>
          <cell r="Q4045"/>
          <cell r="R4045"/>
          <cell r="S4045"/>
          <cell r="T4045"/>
        </row>
        <row r="4046">
          <cell r="P4046">
            <v>999999999</v>
          </cell>
          <cell r="Q4046"/>
          <cell r="R4046"/>
          <cell r="S4046"/>
          <cell r="T4046"/>
        </row>
        <row r="4047">
          <cell r="P4047">
            <v>999999999</v>
          </cell>
          <cell r="Q4047"/>
          <cell r="R4047"/>
          <cell r="S4047"/>
          <cell r="T4047"/>
        </row>
        <row r="4048">
          <cell r="P4048">
            <v>999999999</v>
          </cell>
          <cell r="Q4048"/>
          <cell r="R4048"/>
          <cell r="S4048"/>
          <cell r="T4048"/>
        </row>
        <row r="4049">
          <cell r="P4049">
            <v>999999999</v>
          </cell>
          <cell r="Q4049"/>
          <cell r="R4049"/>
          <cell r="S4049"/>
          <cell r="T4049"/>
        </row>
        <row r="4050">
          <cell r="P4050">
            <v>999999999</v>
          </cell>
          <cell r="Q4050"/>
          <cell r="R4050"/>
          <cell r="S4050"/>
          <cell r="T4050"/>
        </row>
        <row r="4051">
          <cell r="P4051">
            <v>999999999</v>
          </cell>
          <cell r="Q4051"/>
          <cell r="R4051"/>
          <cell r="S4051"/>
          <cell r="T4051"/>
        </row>
        <row r="4052">
          <cell r="P4052">
            <v>999999999</v>
          </cell>
          <cell r="Q4052"/>
          <cell r="R4052"/>
          <cell r="S4052"/>
          <cell r="T4052"/>
        </row>
        <row r="4053">
          <cell r="P4053">
            <v>999999999</v>
          </cell>
          <cell r="Q4053"/>
          <cell r="R4053"/>
          <cell r="S4053"/>
          <cell r="T4053"/>
        </row>
        <row r="4054">
          <cell r="P4054">
            <v>999999999</v>
          </cell>
          <cell r="Q4054"/>
          <cell r="R4054"/>
          <cell r="S4054"/>
          <cell r="T4054"/>
        </row>
        <row r="4055">
          <cell r="P4055">
            <v>999999999</v>
          </cell>
          <cell r="Q4055"/>
          <cell r="R4055"/>
          <cell r="S4055"/>
          <cell r="T4055"/>
        </row>
        <row r="4056">
          <cell r="P4056">
            <v>999999999</v>
          </cell>
          <cell r="Q4056"/>
          <cell r="R4056"/>
          <cell r="S4056"/>
          <cell r="T4056"/>
        </row>
        <row r="4057">
          <cell r="P4057">
            <v>999999999</v>
          </cell>
          <cell r="Q4057"/>
          <cell r="R4057"/>
          <cell r="S4057"/>
          <cell r="T4057"/>
        </row>
        <row r="4058">
          <cell r="P4058">
            <v>999999999</v>
          </cell>
          <cell r="Q4058"/>
          <cell r="R4058"/>
          <cell r="S4058"/>
          <cell r="T4058"/>
        </row>
        <row r="4059">
          <cell r="P4059">
            <v>999999999</v>
          </cell>
          <cell r="Q4059"/>
          <cell r="R4059"/>
          <cell r="S4059"/>
          <cell r="T4059"/>
        </row>
        <row r="4060">
          <cell r="P4060">
            <v>999999999</v>
          </cell>
          <cell r="Q4060"/>
          <cell r="R4060"/>
          <cell r="S4060"/>
          <cell r="T4060"/>
        </row>
        <row r="4061">
          <cell r="P4061">
            <v>999999999</v>
          </cell>
          <cell r="Q4061"/>
          <cell r="R4061"/>
          <cell r="S4061"/>
          <cell r="T4061"/>
        </row>
        <row r="4062">
          <cell r="P4062">
            <v>999999999</v>
          </cell>
          <cell r="Q4062"/>
          <cell r="R4062"/>
          <cell r="S4062"/>
          <cell r="T4062"/>
        </row>
        <row r="4063">
          <cell r="P4063">
            <v>999999999</v>
          </cell>
          <cell r="Q4063"/>
          <cell r="R4063"/>
          <cell r="S4063"/>
          <cell r="T4063"/>
        </row>
        <row r="4064">
          <cell r="P4064">
            <v>999999999</v>
          </cell>
          <cell r="Q4064"/>
          <cell r="R4064"/>
          <cell r="S4064"/>
          <cell r="T4064"/>
        </row>
        <row r="4065">
          <cell r="P4065">
            <v>999999999</v>
          </cell>
          <cell r="Q4065"/>
          <cell r="R4065"/>
          <cell r="S4065"/>
          <cell r="T4065"/>
        </row>
        <row r="4066">
          <cell r="P4066">
            <v>999999999</v>
          </cell>
          <cell r="Q4066"/>
          <cell r="R4066"/>
          <cell r="S4066"/>
          <cell r="T4066"/>
        </row>
        <row r="4067">
          <cell r="P4067">
            <v>999999999</v>
          </cell>
          <cell r="Q4067"/>
          <cell r="R4067"/>
          <cell r="S4067"/>
          <cell r="T4067"/>
        </row>
        <row r="4068">
          <cell r="P4068">
            <v>999999999</v>
          </cell>
          <cell r="Q4068"/>
          <cell r="R4068"/>
          <cell r="S4068"/>
          <cell r="T4068"/>
        </row>
        <row r="4069">
          <cell r="P4069">
            <v>999999999</v>
          </cell>
          <cell r="Q4069"/>
          <cell r="R4069"/>
          <cell r="S4069"/>
          <cell r="T4069"/>
        </row>
        <row r="4070">
          <cell r="P4070">
            <v>999999999</v>
          </cell>
          <cell r="Q4070"/>
          <cell r="R4070"/>
          <cell r="S4070"/>
          <cell r="T4070"/>
        </row>
        <row r="4071">
          <cell r="P4071">
            <v>999999999</v>
          </cell>
          <cell r="Q4071"/>
          <cell r="R4071"/>
          <cell r="S4071"/>
          <cell r="T4071"/>
        </row>
        <row r="4072">
          <cell r="P4072">
            <v>999999999</v>
          </cell>
          <cell r="Q4072"/>
          <cell r="R4072"/>
          <cell r="S4072"/>
          <cell r="T4072"/>
        </row>
        <row r="4073">
          <cell r="P4073">
            <v>999999999</v>
          </cell>
          <cell r="Q4073"/>
          <cell r="R4073"/>
          <cell r="S4073"/>
          <cell r="T4073"/>
        </row>
        <row r="4074">
          <cell r="P4074">
            <v>999999999</v>
          </cell>
          <cell r="Q4074"/>
          <cell r="R4074"/>
          <cell r="S4074"/>
          <cell r="T4074"/>
        </row>
        <row r="4075">
          <cell r="P4075">
            <v>999999999</v>
          </cell>
          <cell r="Q4075"/>
          <cell r="R4075"/>
          <cell r="S4075"/>
          <cell r="T4075"/>
        </row>
        <row r="4076">
          <cell r="P4076">
            <v>999999999</v>
          </cell>
          <cell r="Q4076"/>
          <cell r="R4076"/>
          <cell r="S4076"/>
          <cell r="T4076"/>
        </row>
        <row r="4077">
          <cell r="P4077">
            <v>999999999</v>
          </cell>
          <cell r="Q4077"/>
          <cell r="R4077"/>
          <cell r="S4077"/>
          <cell r="T4077"/>
        </row>
        <row r="4078">
          <cell r="P4078">
            <v>999999999</v>
          </cell>
          <cell r="Q4078"/>
          <cell r="R4078"/>
          <cell r="S4078"/>
          <cell r="T4078"/>
        </row>
        <row r="4079">
          <cell r="P4079">
            <v>999999999</v>
          </cell>
          <cell r="Q4079"/>
          <cell r="R4079"/>
          <cell r="S4079"/>
          <cell r="T4079"/>
        </row>
        <row r="4080">
          <cell r="P4080">
            <v>999999999</v>
          </cell>
          <cell r="Q4080"/>
          <cell r="R4080"/>
          <cell r="S4080"/>
          <cell r="T4080"/>
        </row>
        <row r="4081">
          <cell r="P4081">
            <v>999999999</v>
          </cell>
          <cell r="Q4081"/>
          <cell r="R4081"/>
          <cell r="S4081"/>
          <cell r="T4081"/>
        </row>
        <row r="4082">
          <cell r="P4082">
            <v>999999999</v>
          </cell>
          <cell r="Q4082"/>
          <cell r="R4082"/>
          <cell r="S4082"/>
          <cell r="T4082"/>
        </row>
        <row r="4083">
          <cell r="P4083">
            <v>999999999</v>
          </cell>
          <cell r="Q4083"/>
          <cell r="R4083"/>
          <cell r="S4083"/>
          <cell r="T4083"/>
        </row>
        <row r="4084">
          <cell r="P4084">
            <v>999999999</v>
          </cell>
          <cell r="Q4084"/>
          <cell r="R4084"/>
          <cell r="S4084"/>
          <cell r="T4084"/>
        </row>
        <row r="4085">
          <cell r="P4085">
            <v>999999999</v>
          </cell>
          <cell r="Q4085"/>
          <cell r="R4085"/>
          <cell r="S4085"/>
          <cell r="T4085"/>
        </row>
        <row r="4086">
          <cell r="P4086">
            <v>999999999</v>
          </cell>
          <cell r="Q4086"/>
          <cell r="R4086"/>
          <cell r="S4086"/>
          <cell r="T4086"/>
        </row>
        <row r="4087">
          <cell r="P4087">
            <v>999999999</v>
          </cell>
          <cell r="Q4087"/>
          <cell r="R4087"/>
          <cell r="S4087"/>
          <cell r="T4087"/>
        </row>
        <row r="4088">
          <cell r="P4088">
            <v>999999999</v>
          </cell>
          <cell r="Q4088"/>
          <cell r="R4088"/>
          <cell r="S4088"/>
          <cell r="T4088"/>
        </row>
        <row r="4089">
          <cell r="P4089">
            <v>999999999</v>
          </cell>
          <cell r="Q4089"/>
          <cell r="R4089"/>
          <cell r="S4089"/>
          <cell r="T4089"/>
        </row>
        <row r="4090">
          <cell r="P4090">
            <v>999999999</v>
          </cell>
          <cell r="Q4090"/>
          <cell r="R4090"/>
          <cell r="S4090"/>
          <cell r="T4090"/>
        </row>
        <row r="4091">
          <cell r="P4091">
            <v>999999999</v>
          </cell>
          <cell r="Q4091"/>
          <cell r="R4091"/>
          <cell r="S4091"/>
          <cell r="T4091"/>
        </row>
        <row r="4092">
          <cell r="P4092">
            <v>999999999</v>
          </cell>
          <cell r="Q4092"/>
          <cell r="R4092"/>
          <cell r="S4092"/>
          <cell r="T4092"/>
        </row>
        <row r="4093">
          <cell r="P4093">
            <v>999999999</v>
          </cell>
          <cell r="Q4093"/>
          <cell r="R4093"/>
          <cell r="S4093"/>
          <cell r="T4093"/>
        </row>
        <row r="4094">
          <cell r="P4094">
            <v>999999999</v>
          </cell>
          <cell r="Q4094"/>
          <cell r="R4094"/>
          <cell r="S4094"/>
          <cell r="T4094"/>
        </row>
        <row r="4095">
          <cell r="P4095">
            <v>999999999</v>
          </cell>
          <cell r="Q4095"/>
          <cell r="R4095"/>
          <cell r="S4095"/>
          <cell r="T4095"/>
        </row>
        <row r="4096">
          <cell r="P4096">
            <v>999999999</v>
          </cell>
          <cell r="Q4096"/>
          <cell r="R4096"/>
          <cell r="S4096"/>
          <cell r="T4096"/>
        </row>
        <row r="4097">
          <cell r="P4097">
            <v>999999999</v>
          </cell>
          <cell r="Q4097"/>
          <cell r="R4097"/>
          <cell r="S4097"/>
          <cell r="T4097"/>
        </row>
        <row r="4098">
          <cell r="P4098">
            <v>999999999</v>
          </cell>
          <cell r="Q4098"/>
          <cell r="R4098"/>
          <cell r="S4098"/>
          <cell r="T4098"/>
        </row>
        <row r="4099">
          <cell r="P4099">
            <v>999999999</v>
          </cell>
          <cell r="Q4099"/>
          <cell r="R4099"/>
          <cell r="S4099"/>
          <cell r="T4099"/>
        </row>
        <row r="4100">
          <cell r="P4100">
            <v>999999999</v>
          </cell>
          <cell r="Q4100"/>
          <cell r="R4100"/>
          <cell r="S4100"/>
          <cell r="T4100"/>
        </row>
        <row r="4101">
          <cell r="P4101">
            <v>999999999</v>
          </cell>
          <cell r="Q4101"/>
          <cell r="R4101"/>
          <cell r="S4101"/>
          <cell r="T4101"/>
        </row>
        <row r="4102">
          <cell r="P4102">
            <v>999999999</v>
          </cell>
          <cell r="Q4102"/>
          <cell r="R4102"/>
          <cell r="S4102"/>
          <cell r="T4102"/>
        </row>
        <row r="4103">
          <cell r="P4103">
            <v>999999999</v>
          </cell>
          <cell r="Q4103"/>
          <cell r="R4103"/>
          <cell r="S4103"/>
          <cell r="T4103"/>
        </row>
        <row r="4104">
          <cell r="P4104">
            <v>999999999</v>
          </cell>
          <cell r="Q4104"/>
          <cell r="R4104"/>
          <cell r="S4104"/>
          <cell r="T4104"/>
        </row>
        <row r="4105">
          <cell r="P4105">
            <v>999999999</v>
          </cell>
          <cell r="Q4105"/>
          <cell r="R4105"/>
          <cell r="S4105"/>
          <cell r="T4105"/>
        </row>
        <row r="4106">
          <cell r="P4106">
            <v>999999999</v>
          </cell>
          <cell r="Q4106"/>
          <cell r="R4106"/>
          <cell r="S4106"/>
          <cell r="T4106"/>
        </row>
        <row r="4107">
          <cell r="P4107">
            <v>999999999</v>
          </cell>
          <cell r="Q4107"/>
          <cell r="R4107"/>
          <cell r="S4107"/>
          <cell r="T4107"/>
        </row>
        <row r="4108">
          <cell r="P4108">
            <v>999999999</v>
          </cell>
          <cell r="Q4108"/>
          <cell r="R4108"/>
          <cell r="S4108"/>
          <cell r="T4108"/>
        </row>
        <row r="4109">
          <cell r="P4109">
            <v>999999999</v>
          </cell>
          <cell r="Q4109"/>
          <cell r="R4109"/>
          <cell r="S4109"/>
          <cell r="T4109"/>
        </row>
        <row r="4110">
          <cell r="P4110">
            <v>999999999</v>
          </cell>
          <cell r="Q4110"/>
          <cell r="R4110"/>
          <cell r="S4110"/>
          <cell r="T4110"/>
        </row>
        <row r="4111">
          <cell r="P4111">
            <v>999999999</v>
          </cell>
          <cell r="Q4111"/>
          <cell r="R4111"/>
          <cell r="S4111"/>
          <cell r="T4111"/>
        </row>
        <row r="4112">
          <cell r="P4112">
            <v>999999999</v>
          </cell>
          <cell r="Q4112"/>
          <cell r="R4112"/>
          <cell r="S4112"/>
          <cell r="T4112"/>
        </row>
        <row r="4113">
          <cell r="P4113">
            <v>999999999</v>
          </cell>
          <cell r="Q4113"/>
          <cell r="R4113"/>
          <cell r="S4113"/>
          <cell r="T4113"/>
        </row>
        <row r="4114">
          <cell r="P4114">
            <v>999999999</v>
          </cell>
          <cell r="Q4114"/>
          <cell r="R4114"/>
          <cell r="S4114"/>
          <cell r="T4114"/>
        </row>
        <row r="4115">
          <cell r="P4115">
            <v>999999999</v>
          </cell>
          <cell r="Q4115"/>
          <cell r="R4115"/>
          <cell r="S4115"/>
          <cell r="T4115"/>
        </row>
        <row r="4116">
          <cell r="P4116">
            <v>999999999</v>
          </cell>
          <cell r="Q4116"/>
          <cell r="R4116"/>
          <cell r="S4116"/>
          <cell r="T4116"/>
        </row>
        <row r="4117">
          <cell r="P4117">
            <v>999999999</v>
          </cell>
          <cell r="Q4117"/>
          <cell r="R4117"/>
          <cell r="S4117"/>
          <cell r="T4117"/>
        </row>
        <row r="4118">
          <cell r="P4118">
            <v>999999999</v>
          </cell>
          <cell r="Q4118"/>
          <cell r="R4118"/>
          <cell r="S4118"/>
          <cell r="T4118"/>
        </row>
        <row r="4119">
          <cell r="P4119">
            <v>999999999</v>
          </cell>
          <cell r="Q4119"/>
          <cell r="R4119"/>
          <cell r="S4119"/>
          <cell r="T4119"/>
        </row>
        <row r="4120">
          <cell r="P4120">
            <v>999999999</v>
          </cell>
          <cell r="Q4120"/>
          <cell r="R4120"/>
          <cell r="S4120"/>
          <cell r="T4120"/>
        </row>
        <row r="4121">
          <cell r="P4121">
            <v>999999999</v>
          </cell>
          <cell r="Q4121"/>
          <cell r="R4121"/>
          <cell r="S4121"/>
          <cell r="T4121"/>
        </row>
        <row r="4122">
          <cell r="P4122">
            <v>999999999</v>
          </cell>
          <cell r="Q4122"/>
          <cell r="R4122"/>
          <cell r="S4122"/>
          <cell r="T4122"/>
        </row>
        <row r="4123">
          <cell r="P4123">
            <v>999999999</v>
          </cell>
          <cell r="Q4123"/>
          <cell r="R4123"/>
          <cell r="S4123"/>
          <cell r="T4123"/>
        </row>
        <row r="4124">
          <cell r="P4124">
            <v>999999999</v>
          </cell>
          <cell r="Q4124"/>
          <cell r="R4124"/>
          <cell r="S4124"/>
          <cell r="T4124"/>
        </row>
        <row r="4125">
          <cell r="P4125">
            <v>999999999</v>
          </cell>
          <cell r="Q4125"/>
          <cell r="R4125"/>
          <cell r="S4125"/>
          <cell r="T4125"/>
        </row>
        <row r="4126">
          <cell r="P4126">
            <v>999999999</v>
          </cell>
          <cell r="Q4126"/>
          <cell r="R4126"/>
          <cell r="S4126"/>
          <cell r="T4126"/>
        </row>
        <row r="4127">
          <cell r="P4127">
            <v>999999999</v>
          </cell>
          <cell r="Q4127"/>
          <cell r="R4127"/>
          <cell r="S4127"/>
          <cell r="T4127"/>
        </row>
        <row r="4128">
          <cell r="P4128">
            <v>999999999</v>
          </cell>
          <cell r="Q4128"/>
          <cell r="R4128"/>
          <cell r="S4128"/>
          <cell r="T4128"/>
        </row>
        <row r="4129">
          <cell r="P4129">
            <v>999999999</v>
          </cell>
          <cell r="Q4129"/>
          <cell r="R4129"/>
          <cell r="S4129"/>
          <cell r="T4129"/>
        </row>
        <row r="4130">
          <cell r="P4130">
            <v>999999999</v>
          </cell>
          <cell r="Q4130"/>
          <cell r="R4130"/>
          <cell r="S4130"/>
          <cell r="T4130"/>
        </row>
        <row r="4131">
          <cell r="P4131">
            <v>999999999</v>
          </cell>
          <cell r="Q4131"/>
          <cell r="R4131"/>
          <cell r="S4131"/>
          <cell r="T4131"/>
        </row>
        <row r="4132">
          <cell r="P4132">
            <v>999999999</v>
          </cell>
          <cell r="Q4132"/>
          <cell r="R4132"/>
          <cell r="S4132"/>
          <cell r="T4132"/>
        </row>
        <row r="4133">
          <cell r="P4133">
            <v>999999999</v>
          </cell>
          <cell r="Q4133"/>
          <cell r="R4133"/>
          <cell r="S4133"/>
          <cell r="T4133"/>
        </row>
        <row r="4134">
          <cell r="P4134">
            <v>999999999</v>
          </cell>
          <cell r="Q4134"/>
          <cell r="R4134"/>
          <cell r="S4134"/>
          <cell r="T4134"/>
        </row>
        <row r="4135">
          <cell r="P4135">
            <v>999999999</v>
          </cell>
          <cell r="Q4135"/>
          <cell r="R4135"/>
          <cell r="S4135"/>
          <cell r="T4135"/>
        </row>
        <row r="4136">
          <cell r="P4136">
            <v>999999999</v>
          </cell>
          <cell r="Q4136"/>
          <cell r="R4136"/>
          <cell r="S4136"/>
          <cell r="T4136"/>
        </row>
        <row r="4137">
          <cell r="P4137">
            <v>999999999</v>
          </cell>
          <cell r="Q4137"/>
          <cell r="R4137"/>
          <cell r="S4137"/>
          <cell r="T4137"/>
        </row>
        <row r="4138">
          <cell r="P4138">
            <v>999999999</v>
          </cell>
          <cell r="Q4138"/>
          <cell r="R4138"/>
          <cell r="S4138"/>
          <cell r="T4138"/>
        </row>
        <row r="4139">
          <cell r="P4139">
            <v>999999999</v>
          </cell>
          <cell r="Q4139"/>
          <cell r="R4139"/>
          <cell r="S4139"/>
          <cell r="T4139"/>
        </row>
        <row r="4140">
          <cell r="P4140">
            <v>999999999</v>
          </cell>
          <cell r="Q4140"/>
          <cell r="R4140"/>
          <cell r="S4140"/>
          <cell r="T4140"/>
        </row>
        <row r="4141">
          <cell r="P4141">
            <v>999999999</v>
          </cell>
          <cell r="Q4141"/>
          <cell r="R4141"/>
          <cell r="S4141"/>
          <cell r="T4141"/>
        </row>
        <row r="4142">
          <cell r="P4142">
            <v>999999999</v>
          </cell>
          <cell r="Q4142"/>
          <cell r="R4142"/>
          <cell r="S4142"/>
          <cell r="T4142"/>
        </row>
        <row r="4143">
          <cell r="P4143">
            <v>999999999</v>
          </cell>
          <cell r="Q4143"/>
          <cell r="R4143"/>
          <cell r="S4143"/>
          <cell r="T4143"/>
        </row>
        <row r="4144">
          <cell r="P4144">
            <v>999999999</v>
          </cell>
          <cell r="Q4144"/>
          <cell r="R4144"/>
          <cell r="S4144"/>
          <cell r="T4144"/>
        </row>
        <row r="4145">
          <cell r="P4145">
            <v>999999999</v>
          </cell>
          <cell r="Q4145"/>
          <cell r="R4145"/>
          <cell r="S4145"/>
          <cell r="T4145"/>
        </row>
        <row r="4146">
          <cell r="P4146">
            <v>999999999</v>
          </cell>
          <cell r="Q4146"/>
          <cell r="R4146"/>
          <cell r="S4146"/>
          <cell r="T4146"/>
        </row>
        <row r="4147">
          <cell r="P4147">
            <v>999999999</v>
          </cell>
          <cell r="Q4147"/>
          <cell r="R4147"/>
          <cell r="S4147"/>
          <cell r="T4147"/>
        </row>
        <row r="4148">
          <cell r="P4148">
            <v>999999999</v>
          </cell>
          <cell r="Q4148"/>
          <cell r="R4148"/>
          <cell r="S4148"/>
          <cell r="T4148"/>
        </row>
        <row r="4149">
          <cell r="P4149">
            <v>999999999</v>
          </cell>
          <cell r="Q4149"/>
          <cell r="R4149"/>
          <cell r="S4149"/>
          <cell r="T4149"/>
        </row>
        <row r="4150">
          <cell r="P4150">
            <v>999999999</v>
          </cell>
          <cell r="Q4150"/>
          <cell r="R4150"/>
          <cell r="S4150"/>
          <cell r="T4150"/>
        </row>
        <row r="4151">
          <cell r="P4151">
            <v>999999999</v>
          </cell>
          <cell r="Q4151"/>
          <cell r="R4151"/>
          <cell r="S4151"/>
          <cell r="T4151"/>
        </row>
        <row r="4152">
          <cell r="P4152">
            <v>999999999</v>
          </cell>
          <cell r="Q4152"/>
          <cell r="R4152"/>
          <cell r="S4152"/>
          <cell r="T4152"/>
        </row>
        <row r="4153">
          <cell r="P4153">
            <v>999999999</v>
          </cell>
          <cell r="Q4153"/>
          <cell r="R4153"/>
          <cell r="S4153"/>
          <cell r="T4153"/>
        </row>
        <row r="4154">
          <cell r="P4154">
            <v>999999999</v>
          </cell>
          <cell r="Q4154"/>
          <cell r="R4154"/>
          <cell r="S4154"/>
          <cell r="T4154"/>
        </row>
        <row r="4155">
          <cell r="P4155">
            <v>999999999</v>
          </cell>
          <cell r="Q4155"/>
          <cell r="R4155"/>
          <cell r="S4155"/>
          <cell r="T4155"/>
        </row>
        <row r="4156">
          <cell r="P4156">
            <v>999999999</v>
          </cell>
          <cell r="Q4156"/>
          <cell r="R4156"/>
          <cell r="S4156"/>
          <cell r="T4156"/>
        </row>
        <row r="4157">
          <cell r="P4157">
            <v>999999999</v>
          </cell>
          <cell r="Q4157"/>
          <cell r="R4157"/>
          <cell r="S4157"/>
          <cell r="T4157"/>
        </row>
        <row r="4158">
          <cell r="P4158">
            <v>999999999</v>
          </cell>
          <cell r="Q4158"/>
          <cell r="R4158"/>
          <cell r="S4158"/>
          <cell r="T4158"/>
        </row>
        <row r="4159">
          <cell r="P4159">
            <v>999999999</v>
          </cell>
          <cell r="Q4159"/>
          <cell r="R4159"/>
          <cell r="S4159"/>
          <cell r="T4159"/>
        </row>
        <row r="4160">
          <cell r="P4160">
            <v>999999999</v>
          </cell>
          <cell r="Q4160"/>
          <cell r="R4160"/>
          <cell r="S4160"/>
          <cell r="T4160"/>
        </row>
        <row r="4161">
          <cell r="P4161">
            <v>999999999</v>
          </cell>
          <cell r="Q4161"/>
          <cell r="R4161"/>
          <cell r="S4161"/>
          <cell r="T4161"/>
        </row>
        <row r="4162">
          <cell r="P4162">
            <v>999999999</v>
          </cell>
          <cell r="Q4162"/>
          <cell r="R4162"/>
          <cell r="S4162"/>
          <cell r="T4162"/>
        </row>
        <row r="4163">
          <cell r="P4163">
            <v>999999999</v>
          </cell>
          <cell r="Q4163"/>
          <cell r="R4163"/>
          <cell r="S4163"/>
          <cell r="T4163"/>
        </row>
        <row r="4164">
          <cell r="P4164">
            <v>999999999</v>
          </cell>
          <cell r="Q4164"/>
          <cell r="R4164"/>
          <cell r="S4164"/>
          <cell r="T4164"/>
        </row>
        <row r="4165">
          <cell r="P4165">
            <v>999999999</v>
          </cell>
          <cell r="Q4165"/>
          <cell r="R4165"/>
          <cell r="S4165"/>
          <cell r="T4165"/>
        </row>
        <row r="4166">
          <cell r="P4166">
            <v>999999999</v>
          </cell>
          <cell r="Q4166"/>
          <cell r="R4166"/>
          <cell r="S4166"/>
          <cell r="T4166"/>
        </row>
        <row r="4167">
          <cell r="P4167">
            <v>999999999</v>
          </cell>
          <cell r="Q4167"/>
          <cell r="R4167"/>
          <cell r="S4167"/>
          <cell r="T4167"/>
        </row>
        <row r="4168">
          <cell r="P4168">
            <v>999999999</v>
          </cell>
          <cell r="Q4168"/>
          <cell r="R4168"/>
          <cell r="S4168"/>
          <cell r="T4168"/>
        </row>
        <row r="4169">
          <cell r="P4169">
            <v>999999999</v>
          </cell>
          <cell r="Q4169"/>
          <cell r="R4169"/>
          <cell r="S4169"/>
          <cell r="T4169"/>
        </row>
        <row r="4170">
          <cell r="P4170">
            <v>999999999</v>
          </cell>
          <cell r="Q4170"/>
          <cell r="R4170"/>
          <cell r="S4170"/>
          <cell r="T4170"/>
        </row>
        <row r="4171">
          <cell r="P4171">
            <v>999999999</v>
          </cell>
          <cell r="Q4171"/>
          <cell r="R4171"/>
          <cell r="S4171"/>
          <cell r="T4171"/>
        </row>
        <row r="4172">
          <cell r="P4172">
            <v>999999999</v>
          </cell>
          <cell r="Q4172"/>
          <cell r="R4172"/>
          <cell r="S4172"/>
          <cell r="T4172"/>
        </row>
        <row r="4173">
          <cell r="P4173">
            <v>999999999</v>
          </cell>
          <cell r="Q4173"/>
          <cell r="R4173"/>
          <cell r="S4173"/>
          <cell r="T4173"/>
        </row>
        <row r="4174">
          <cell r="P4174">
            <v>999999999</v>
          </cell>
          <cell r="Q4174"/>
          <cell r="R4174"/>
          <cell r="S4174"/>
          <cell r="T4174"/>
        </row>
        <row r="4175">
          <cell r="P4175">
            <v>999999999</v>
          </cell>
          <cell r="Q4175"/>
          <cell r="R4175"/>
          <cell r="S4175"/>
          <cell r="T4175"/>
        </row>
        <row r="4176">
          <cell r="P4176">
            <v>999999999</v>
          </cell>
          <cell r="Q4176"/>
          <cell r="R4176"/>
          <cell r="S4176"/>
          <cell r="T4176"/>
        </row>
        <row r="4177">
          <cell r="P4177">
            <v>999999999</v>
          </cell>
          <cell r="Q4177"/>
          <cell r="R4177"/>
          <cell r="S4177"/>
          <cell r="T4177"/>
        </row>
        <row r="4178">
          <cell r="P4178">
            <v>999999999</v>
          </cell>
          <cell r="Q4178"/>
          <cell r="R4178"/>
          <cell r="S4178"/>
          <cell r="T4178"/>
        </row>
        <row r="4179">
          <cell r="P4179">
            <v>999999999</v>
          </cell>
          <cell r="Q4179"/>
          <cell r="R4179"/>
          <cell r="S4179"/>
          <cell r="T4179"/>
        </row>
        <row r="4180">
          <cell r="P4180">
            <v>999999999</v>
          </cell>
          <cell r="Q4180"/>
          <cell r="R4180"/>
          <cell r="S4180"/>
          <cell r="T4180"/>
        </row>
        <row r="4181">
          <cell r="P4181">
            <v>999999999</v>
          </cell>
          <cell r="Q4181"/>
          <cell r="R4181"/>
          <cell r="S4181"/>
          <cell r="T4181"/>
        </row>
        <row r="4182">
          <cell r="P4182">
            <v>999999999</v>
          </cell>
          <cell r="Q4182"/>
          <cell r="R4182"/>
          <cell r="S4182"/>
          <cell r="T4182"/>
        </row>
        <row r="4183">
          <cell r="P4183">
            <v>999999999</v>
          </cell>
          <cell r="Q4183"/>
          <cell r="R4183"/>
          <cell r="S4183"/>
          <cell r="T4183"/>
        </row>
        <row r="4184">
          <cell r="P4184">
            <v>999999999</v>
          </cell>
          <cell r="Q4184"/>
          <cell r="R4184"/>
          <cell r="S4184"/>
          <cell r="T4184"/>
        </row>
        <row r="4185">
          <cell r="P4185">
            <v>999999999</v>
          </cell>
          <cell r="Q4185"/>
          <cell r="R4185"/>
          <cell r="S4185"/>
          <cell r="T4185"/>
        </row>
        <row r="4186">
          <cell r="P4186">
            <v>999999999</v>
          </cell>
          <cell r="Q4186"/>
          <cell r="R4186"/>
          <cell r="S4186"/>
          <cell r="T4186"/>
        </row>
        <row r="4187">
          <cell r="P4187">
            <v>999999999</v>
          </cell>
          <cell r="Q4187"/>
          <cell r="R4187"/>
          <cell r="S4187"/>
          <cell r="T4187"/>
        </row>
        <row r="4188">
          <cell r="P4188">
            <v>999999999</v>
          </cell>
          <cell r="Q4188"/>
          <cell r="R4188"/>
          <cell r="S4188"/>
          <cell r="T4188"/>
        </row>
        <row r="4189">
          <cell r="P4189">
            <v>999999999</v>
          </cell>
          <cell r="Q4189"/>
          <cell r="R4189"/>
          <cell r="S4189"/>
          <cell r="T4189"/>
        </row>
        <row r="4190">
          <cell r="P4190">
            <v>999999999</v>
          </cell>
          <cell r="Q4190"/>
          <cell r="R4190"/>
          <cell r="S4190"/>
          <cell r="T4190"/>
        </row>
        <row r="4191">
          <cell r="P4191">
            <v>999999999</v>
          </cell>
          <cell r="Q4191"/>
          <cell r="R4191"/>
          <cell r="S4191"/>
          <cell r="T4191"/>
        </row>
        <row r="4192">
          <cell r="P4192">
            <v>999999999</v>
          </cell>
          <cell r="Q4192"/>
          <cell r="R4192"/>
          <cell r="S4192"/>
          <cell r="T4192"/>
        </row>
        <row r="4193">
          <cell r="P4193">
            <v>999999999</v>
          </cell>
          <cell r="Q4193"/>
          <cell r="R4193"/>
          <cell r="S4193"/>
          <cell r="T4193"/>
        </row>
        <row r="4194">
          <cell r="P4194">
            <v>999999999</v>
          </cell>
          <cell r="Q4194"/>
          <cell r="R4194"/>
          <cell r="S4194"/>
          <cell r="T4194"/>
        </row>
        <row r="4195">
          <cell r="P4195">
            <v>999999999</v>
          </cell>
          <cell r="Q4195"/>
          <cell r="R4195"/>
          <cell r="S4195"/>
          <cell r="T4195"/>
        </row>
        <row r="4196">
          <cell r="P4196">
            <v>999999999</v>
          </cell>
          <cell r="Q4196"/>
          <cell r="R4196"/>
          <cell r="S4196"/>
          <cell r="T4196"/>
        </row>
        <row r="4197">
          <cell r="P4197">
            <v>999999999</v>
          </cell>
          <cell r="Q4197"/>
          <cell r="R4197"/>
          <cell r="S4197"/>
          <cell r="T4197"/>
        </row>
        <row r="4198">
          <cell r="P4198">
            <v>999999999</v>
          </cell>
          <cell r="Q4198"/>
          <cell r="R4198"/>
          <cell r="S4198"/>
          <cell r="T4198"/>
        </row>
        <row r="4199">
          <cell r="P4199">
            <v>999999999</v>
          </cell>
          <cell r="Q4199"/>
          <cell r="R4199"/>
          <cell r="S4199"/>
          <cell r="T4199"/>
        </row>
        <row r="4200">
          <cell r="P4200">
            <v>999999999</v>
          </cell>
          <cell r="Q4200"/>
          <cell r="R4200"/>
          <cell r="S4200"/>
          <cell r="T4200"/>
        </row>
        <row r="4201">
          <cell r="P4201">
            <v>999999999</v>
          </cell>
          <cell r="Q4201"/>
          <cell r="R4201"/>
          <cell r="S4201"/>
          <cell r="T4201"/>
        </row>
        <row r="4202">
          <cell r="P4202">
            <v>999999999</v>
          </cell>
          <cell r="Q4202"/>
          <cell r="R4202"/>
          <cell r="S4202"/>
          <cell r="T4202"/>
        </row>
        <row r="4203">
          <cell r="P4203">
            <v>999999999</v>
          </cell>
          <cell r="Q4203"/>
          <cell r="R4203"/>
          <cell r="S4203"/>
          <cell r="T4203"/>
        </row>
        <row r="4204">
          <cell r="P4204">
            <v>999999999</v>
          </cell>
          <cell r="Q4204"/>
          <cell r="R4204"/>
          <cell r="S4204"/>
          <cell r="T4204"/>
        </row>
        <row r="4205">
          <cell r="P4205">
            <v>999999999</v>
          </cell>
          <cell r="Q4205"/>
          <cell r="R4205"/>
          <cell r="S4205"/>
          <cell r="T4205"/>
        </row>
        <row r="4206">
          <cell r="P4206">
            <v>999999999</v>
          </cell>
          <cell r="Q4206"/>
          <cell r="R4206"/>
          <cell r="S4206"/>
          <cell r="T4206"/>
        </row>
        <row r="4207">
          <cell r="P4207">
            <v>999999999</v>
          </cell>
          <cell r="Q4207"/>
          <cell r="R4207"/>
          <cell r="S4207"/>
          <cell r="T4207"/>
        </row>
        <row r="4208">
          <cell r="P4208">
            <v>999999999</v>
          </cell>
          <cell r="Q4208"/>
          <cell r="R4208"/>
          <cell r="S4208"/>
          <cell r="T4208"/>
        </row>
        <row r="4209">
          <cell r="P4209">
            <v>999999999</v>
          </cell>
          <cell r="Q4209"/>
          <cell r="R4209"/>
          <cell r="S4209"/>
          <cell r="T4209"/>
        </row>
        <row r="4210">
          <cell r="P4210">
            <v>999999999</v>
          </cell>
          <cell r="Q4210"/>
          <cell r="R4210"/>
          <cell r="S4210"/>
          <cell r="T4210"/>
        </row>
        <row r="4211">
          <cell r="P4211">
            <v>999999999</v>
          </cell>
          <cell r="Q4211"/>
          <cell r="R4211"/>
          <cell r="S4211"/>
          <cell r="T4211"/>
        </row>
        <row r="4212">
          <cell r="P4212">
            <v>999999999</v>
          </cell>
          <cell r="Q4212"/>
          <cell r="R4212"/>
          <cell r="S4212"/>
          <cell r="T4212"/>
        </row>
        <row r="4213">
          <cell r="P4213">
            <v>999999999</v>
          </cell>
          <cell r="Q4213"/>
          <cell r="R4213"/>
          <cell r="S4213"/>
          <cell r="T4213"/>
        </row>
        <row r="4214">
          <cell r="P4214">
            <v>999999999</v>
          </cell>
          <cell r="Q4214"/>
          <cell r="R4214"/>
          <cell r="S4214"/>
          <cell r="T4214"/>
        </row>
        <row r="4215">
          <cell r="P4215">
            <v>999999999</v>
          </cell>
          <cell r="Q4215"/>
          <cell r="R4215"/>
          <cell r="S4215"/>
          <cell r="T4215"/>
        </row>
        <row r="4216">
          <cell r="P4216">
            <v>999999999</v>
          </cell>
          <cell r="Q4216"/>
          <cell r="R4216"/>
          <cell r="S4216"/>
          <cell r="T4216"/>
        </row>
        <row r="4217">
          <cell r="P4217">
            <v>999999999</v>
          </cell>
          <cell r="Q4217"/>
          <cell r="R4217"/>
          <cell r="S4217"/>
          <cell r="T4217"/>
        </row>
        <row r="4218">
          <cell r="P4218">
            <v>999999999</v>
          </cell>
          <cell r="Q4218"/>
          <cell r="R4218"/>
          <cell r="S4218"/>
          <cell r="T4218"/>
        </row>
        <row r="4219">
          <cell r="P4219">
            <v>999999999</v>
          </cell>
          <cell r="Q4219"/>
          <cell r="R4219"/>
          <cell r="S4219"/>
          <cell r="T4219"/>
        </row>
        <row r="4220">
          <cell r="P4220">
            <v>999999999</v>
          </cell>
          <cell r="Q4220"/>
          <cell r="R4220"/>
          <cell r="S4220"/>
          <cell r="T4220"/>
        </row>
        <row r="4221">
          <cell r="P4221">
            <v>999999999</v>
          </cell>
          <cell r="Q4221"/>
          <cell r="R4221"/>
          <cell r="S4221"/>
          <cell r="T4221"/>
        </row>
        <row r="4222">
          <cell r="P4222">
            <v>999999999</v>
          </cell>
          <cell r="Q4222"/>
          <cell r="R4222"/>
          <cell r="S4222"/>
          <cell r="T4222"/>
        </row>
        <row r="4223">
          <cell r="P4223">
            <v>999999999</v>
          </cell>
          <cell r="Q4223"/>
          <cell r="R4223"/>
          <cell r="S4223"/>
          <cell r="T4223"/>
        </row>
        <row r="4224">
          <cell r="P4224">
            <v>999999999</v>
          </cell>
          <cell r="Q4224"/>
          <cell r="R4224"/>
          <cell r="S4224"/>
          <cell r="T4224"/>
        </row>
        <row r="4225">
          <cell r="P4225">
            <v>999999999</v>
          </cell>
          <cell r="Q4225"/>
          <cell r="R4225"/>
          <cell r="S4225"/>
          <cell r="T4225"/>
        </row>
        <row r="4226">
          <cell r="P4226">
            <v>999999999</v>
          </cell>
          <cell r="Q4226"/>
          <cell r="R4226"/>
          <cell r="S4226"/>
          <cell r="T4226"/>
        </row>
        <row r="4227">
          <cell r="P4227">
            <v>999999999</v>
          </cell>
          <cell r="Q4227"/>
          <cell r="R4227"/>
          <cell r="S4227"/>
          <cell r="T4227"/>
        </row>
        <row r="4228">
          <cell r="P4228">
            <v>999999999</v>
          </cell>
          <cell r="Q4228"/>
          <cell r="R4228"/>
          <cell r="S4228"/>
          <cell r="T4228"/>
        </row>
        <row r="4229">
          <cell r="P4229">
            <v>999999999</v>
          </cell>
          <cell r="Q4229"/>
          <cell r="R4229"/>
          <cell r="S4229"/>
          <cell r="T4229"/>
        </row>
        <row r="4230">
          <cell r="P4230">
            <v>999999999</v>
          </cell>
          <cell r="Q4230"/>
          <cell r="R4230"/>
          <cell r="S4230"/>
          <cell r="T4230"/>
        </row>
        <row r="4231">
          <cell r="P4231">
            <v>999999999</v>
          </cell>
          <cell r="Q4231"/>
          <cell r="R4231"/>
          <cell r="S4231"/>
          <cell r="T4231"/>
        </row>
        <row r="4232">
          <cell r="P4232">
            <v>999999999</v>
          </cell>
          <cell r="Q4232"/>
          <cell r="R4232"/>
          <cell r="S4232"/>
          <cell r="T4232"/>
        </row>
        <row r="4233">
          <cell r="P4233">
            <v>999999999</v>
          </cell>
          <cell r="Q4233"/>
          <cell r="R4233"/>
          <cell r="S4233"/>
          <cell r="T4233"/>
        </row>
        <row r="4234">
          <cell r="P4234">
            <v>999999999</v>
          </cell>
          <cell r="Q4234"/>
          <cell r="R4234"/>
          <cell r="S4234"/>
          <cell r="T4234"/>
        </row>
        <row r="4235">
          <cell r="P4235">
            <v>999999999</v>
          </cell>
          <cell r="Q4235"/>
          <cell r="R4235"/>
          <cell r="S4235"/>
          <cell r="T4235"/>
        </row>
        <row r="4236">
          <cell r="P4236">
            <v>999999999</v>
          </cell>
          <cell r="Q4236"/>
          <cell r="R4236"/>
          <cell r="S4236"/>
          <cell r="T4236"/>
        </row>
        <row r="4237">
          <cell r="P4237">
            <v>999999999</v>
          </cell>
          <cell r="Q4237"/>
          <cell r="R4237"/>
          <cell r="S4237"/>
          <cell r="T4237"/>
        </row>
        <row r="4238">
          <cell r="P4238">
            <v>999999999</v>
          </cell>
          <cell r="Q4238"/>
          <cell r="R4238"/>
          <cell r="S4238"/>
          <cell r="T4238"/>
        </row>
        <row r="4239">
          <cell r="P4239">
            <v>999999999</v>
          </cell>
          <cell r="Q4239"/>
          <cell r="R4239"/>
          <cell r="S4239"/>
          <cell r="T4239"/>
        </row>
        <row r="4240">
          <cell r="P4240">
            <v>999999999</v>
          </cell>
          <cell r="Q4240"/>
          <cell r="R4240"/>
          <cell r="S4240"/>
          <cell r="T4240"/>
        </row>
        <row r="4241">
          <cell r="P4241">
            <v>999999999</v>
          </cell>
          <cell r="Q4241"/>
          <cell r="R4241"/>
          <cell r="S4241"/>
          <cell r="T4241"/>
        </row>
        <row r="4242">
          <cell r="P4242">
            <v>999999999</v>
          </cell>
          <cell r="Q4242"/>
          <cell r="R4242"/>
          <cell r="S4242"/>
          <cell r="T4242"/>
        </row>
        <row r="4243">
          <cell r="P4243">
            <v>999999999</v>
          </cell>
          <cell r="Q4243"/>
          <cell r="R4243"/>
          <cell r="S4243"/>
          <cell r="T4243"/>
        </row>
        <row r="4244">
          <cell r="P4244">
            <v>999999999</v>
          </cell>
          <cell r="Q4244"/>
          <cell r="R4244"/>
          <cell r="S4244"/>
          <cell r="T4244"/>
        </row>
        <row r="4245">
          <cell r="P4245">
            <v>999999999</v>
          </cell>
          <cell r="Q4245"/>
          <cell r="R4245"/>
          <cell r="S4245"/>
          <cell r="T4245"/>
        </row>
        <row r="4246">
          <cell r="P4246">
            <v>999999999</v>
          </cell>
          <cell r="Q4246"/>
          <cell r="R4246"/>
          <cell r="S4246"/>
          <cell r="T4246"/>
        </row>
        <row r="4247">
          <cell r="P4247">
            <v>999999999</v>
          </cell>
          <cell r="Q4247"/>
          <cell r="R4247"/>
          <cell r="S4247"/>
          <cell r="T4247"/>
        </row>
        <row r="4248">
          <cell r="P4248">
            <v>999999999</v>
          </cell>
          <cell r="Q4248"/>
          <cell r="R4248"/>
          <cell r="S4248"/>
          <cell r="T4248"/>
        </row>
        <row r="4249">
          <cell r="P4249">
            <v>999999999</v>
          </cell>
          <cell r="Q4249"/>
          <cell r="R4249"/>
          <cell r="S4249"/>
          <cell r="T4249"/>
        </row>
        <row r="4250">
          <cell r="P4250">
            <v>999999999</v>
          </cell>
          <cell r="Q4250"/>
          <cell r="R4250"/>
          <cell r="S4250"/>
          <cell r="T4250"/>
        </row>
        <row r="4251">
          <cell r="P4251">
            <v>999999999</v>
          </cell>
          <cell r="Q4251"/>
          <cell r="R4251"/>
          <cell r="S4251"/>
          <cell r="T4251"/>
        </row>
        <row r="4252">
          <cell r="P4252">
            <v>999999999</v>
          </cell>
          <cell r="Q4252"/>
          <cell r="R4252"/>
          <cell r="S4252"/>
          <cell r="T4252"/>
        </row>
        <row r="4253">
          <cell r="P4253">
            <v>999999999</v>
          </cell>
          <cell r="Q4253"/>
          <cell r="R4253"/>
          <cell r="S4253"/>
          <cell r="T4253"/>
        </row>
        <row r="4254">
          <cell r="P4254">
            <v>999999999</v>
          </cell>
          <cell r="Q4254"/>
          <cell r="R4254"/>
          <cell r="S4254"/>
          <cell r="T4254"/>
        </row>
        <row r="4255">
          <cell r="P4255">
            <v>999999999</v>
          </cell>
          <cell r="Q4255"/>
          <cell r="R4255"/>
          <cell r="S4255"/>
          <cell r="T4255"/>
        </row>
        <row r="4256">
          <cell r="P4256">
            <v>999999999</v>
          </cell>
          <cell r="Q4256"/>
          <cell r="R4256"/>
          <cell r="S4256"/>
          <cell r="T4256"/>
        </row>
        <row r="4257">
          <cell r="P4257">
            <v>999999999</v>
          </cell>
          <cell r="Q4257"/>
          <cell r="R4257"/>
          <cell r="S4257"/>
          <cell r="T4257"/>
        </row>
        <row r="4258">
          <cell r="P4258">
            <v>999999999</v>
          </cell>
          <cell r="Q4258"/>
          <cell r="R4258"/>
          <cell r="S4258"/>
          <cell r="T4258"/>
        </row>
        <row r="4259">
          <cell r="P4259">
            <v>999999999</v>
          </cell>
          <cell r="Q4259"/>
          <cell r="R4259"/>
          <cell r="S4259"/>
          <cell r="T4259"/>
        </row>
        <row r="4260">
          <cell r="P4260">
            <v>999999999</v>
          </cell>
          <cell r="Q4260"/>
          <cell r="R4260"/>
          <cell r="S4260"/>
          <cell r="T4260"/>
        </row>
        <row r="4261">
          <cell r="P4261">
            <v>999999999</v>
          </cell>
          <cell r="Q4261"/>
          <cell r="R4261"/>
          <cell r="S4261"/>
          <cell r="T4261"/>
        </row>
        <row r="4262">
          <cell r="P4262">
            <v>999999999</v>
          </cell>
          <cell r="Q4262"/>
          <cell r="R4262"/>
          <cell r="S4262"/>
          <cell r="T4262"/>
        </row>
        <row r="4263">
          <cell r="P4263">
            <v>999999999</v>
          </cell>
          <cell r="Q4263"/>
          <cell r="R4263"/>
          <cell r="S4263"/>
          <cell r="T4263"/>
        </row>
        <row r="4264">
          <cell r="P4264">
            <v>999999999</v>
          </cell>
          <cell r="Q4264"/>
          <cell r="R4264"/>
          <cell r="S4264"/>
          <cell r="T4264"/>
        </row>
        <row r="4265">
          <cell r="P4265">
            <v>999999999</v>
          </cell>
          <cell r="Q4265"/>
          <cell r="R4265"/>
          <cell r="S4265"/>
          <cell r="T4265"/>
        </row>
        <row r="4266">
          <cell r="P4266">
            <v>999999999</v>
          </cell>
          <cell r="Q4266"/>
          <cell r="R4266"/>
          <cell r="S4266"/>
          <cell r="T4266"/>
        </row>
        <row r="4267">
          <cell r="P4267">
            <v>999999999</v>
          </cell>
          <cell r="Q4267"/>
          <cell r="R4267"/>
          <cell r="S4267"/>
          <cell r="T4267"/>
        </row>
        <row r="4268">
          <cell r="P4268">
            <v>999999999</v>
          </cell>
          <cell r="Q4268"/>
          <cell r="R4268"/>
          <cell r="S4268"/>
          <cell r="T4268"/>
        </row>
        <row r="4269">
          <cell r="P4269">
            <v>999999999</v>
          </cell>
          <cell r="Q4269"/>
          <cell r="R4269"/>
          <cell r="S4269"/>
          <cell r="T4269"/>
        </row>
        <row r="4270">
          <cell r="P4270">
            <v>999999999</v>
          </cell>
          <cell r="Q4270"/>
          <cell r="R4270"/>
          <cell r="S4270"/>
          <cell r="T4270"/>
        </row>
        <row r="4271">
          <cell r="P4271">
            <v>999999999</v>
          </cell>
          <cell r="Q4271"/>
          <cell r="R4271"/>
          <cell r="S4271"/>
          <cell r="T4271"/>
        </row>
        <row r="4272">
          <cell r="P4272">
            <v>999999999</v>
          </cell>
          <cell r="Q4272"/>
          <cell r="R4272"/>
          <cell r="S4272"/>
          <cell r="T4272"/>
        </row>
        <row r="4273">
          <cell r="P4273">
            <v>999999999</v>
          </cell>
          <cell r="Q4273"/>
          <cell r="R4273"/>
          <cell r="S4273"/>
          <cell r="T4273"/>
        </row>
        <row r="4274">
          <cell r="P4274">
            <v>999999999</v>
          </cell>
          <cell r="Q4274"/>
          <cell r="R4274"/>
          <cell r="S4274"/>
          <cell r="T4274"/>
        </row>
        <row r="4275">
          <cell r="P4275">
            <v>999999999</v>
          </cell>
          <cell r="Q4275"/>
          <cell r="R4275"/>
          <cell r="S4275"/>
          <cell r="T4275"/>
        </row>
        <row r="4276">
          <cell r="P4276">
            <v>999999999</v>
          </cell>
          <cell r="Q4276"/>
          <cell r="R4276"/>
          <cell r="S4276"/>
          <cell r="T4276"/>
        </row>
        <row r="4277">
          <cell r="P4277">
            <v>999999999</v>
          </cell>
          <cell r="Q4277"/>
          <cell r="R4277"/>
          <cell r="S4277"/>
          <cell r="T4277"/>
        </row>
        <row r="4278">
          <cell r="P4278">
            <v>999999999</v>
          </cell>
          <cell r="Q4278"/>
          <cell r="R4278"/>
          <cell r="S4278"/>
          <cell r="T4278"/>
        </row>
        <row r="4279">
          <cell r="P4279">
            <v>999999999</v>
          </cell>
          <cell r="Q4279"/>
          <cell r="R4279"/>
          <cell r="S4279"/>
          <cell r="T4279"/>
        </row>
        <row r="4280">
          <cell r="P4280">
            <v>999999999</v>
          </cell>
          <cell r="Q4280"/>
          <cell r="R4280"/>
          <cell r="S4280"/>
          <cell r="T4280"/>
        </row>
        <row r="4281">
          <cell r="P4281">
            <v>999999999</v>
          </cell>
          <cell r="Q4281"/>
          <cell r="R4281"/>
          <cell r="S4281"/>
          <cell r="T4281"/>
        </row>
        <row r="4282">
          <cell r="P4282">
            <v>999999999</v>
          </cell>
          <cell r="Q4282"/>
          <cell r="R4282"/>
          <cell r="S4282"/>
          <cell r="T4282"/>
        </row>
        <row r="4283">
          <cell r="P4283">
            <v>999999999</v>
          </cell>
          <cell r="Q4283"/>
          <cell r="R4283"/>
          <cell r="S4283"/>
          <cell r="T4283"/>
        </row>
        <row r="4284">
          <cell r="P4284">
            <v>999999999</v>
          </cell>
          <cell r="Q4284"/>
          <cell r="R4284"/>
          <cell r="S4284"/>
          <cell r="T4284"/>
        </row>
        <row r="4285">
          <cell r="P4285">
            <v>999999999</v>
          </cell>
          <cell r="Q4285"/>
          <cell r="R4285"/>
          <cell r="S4285"/>
          <cell r="T4285"/>
        </row>
        <row r="4286">
          <cell r="P4286">
            <v>999999999</v>
          </cell>
          <cell r="Q4286"/>
          <cell r="R4286"/>
          <cell r="S4286"/>
          <cell r="T4286"/>
        </row>
        <row r="4287">
          <cell r="P4287">
            <v>999999999</v>
          </cell>
          <cell r="Q4287"/>
          <cell r="R4287"/>
          <cell r="S4287"/>
          <cell r="T4287"/>
        </row>
        <row r="4288">
          <cell r="P4288">
            <v>999999999</v>
          </cell>
          <cell r="Q4288"/>
          <cell r="R4288"/>
          <cell r="S4288"/>
          <cell r="T4288"/>
        </row>
        <row r="4289">
          <cell r="P4289">
            <v>999999999</v>
          </cell>
          <cell r="Q4289"/>
          <cell r="R4289"/>
          <cell r="S4289"/>
          <cell r="T4289"/>
        </row>
        <row r="4290">
          <cell r="P4290">
            <v>999999999</v>
          </cell>
          <cell r="Q4290"/>
          <cell r="R4290"/>
          <cell r="S4290"/>
          <cell r="T4290"/>
        </row>
        <row r="4291">
          <cell r="P4291">
            <v>999999999</v>
          </cell>
          <cell r="Q4291"/>
          <cell r="R4291"/>
          <cell r="S4291"/>
          <cell r="T4291"/>
        </row>
        <row r="4292">
          <cell r="P4292">
            <v>999999999</v>
          </cell>
          <cell r="Q4292"/>
          <cell r="R4292"/>
          <cell r="S4292"/>
          <cell r="T4292"/>
        </row>
        <row r="4293">
          <cell r="P4293">
            <v>999999999</v>
          </cell>
          <cell r="Q4293"/>
          <cell r="R4293"/>
          <cell r="S4293"/>
          <cell r="T4293"/>
        </row>
        <row r="4294">
          <cell r="P4294">
            <v>999999999</v>
          </cell>
          <cell r="Q4294"/>
          <cell r="R4294"/>
          <cell r="S4294"/>
          <cell r="T4294"/>
        </row>
        <row r="4295">
          <cell r="P4295">
            <v>999999999</v>
          </cell>
          <cell r="Q4295"/>
          <cell r="R4295"/>
          <cell r="S4295"/>
          <cell r="T4295"/>
        </row>
        <row r="4296">
          <cell r="P4296">
            <v>999999999</v>
          </cell>
          <cell r="Q4296"/>
          <cell r="R4296"/>
          <cell r="S4296"/>
          <cell r="T4296"/>
        </row>
        <row r="4297">
          <cell r="P4297">
            <v>999999999</v>
          </cell>
          <cell r="Q4297"/>
          <cell r="R4297"/>
          <cell r="S4297"/>
          <cell r="T4297"/>
        </row>
        <row r="4298">
          <cell r="P4298">
            <v>999999999</v>
          </cell>
          <cell r="Q4298"/>
          <cell r="R4298"/>
          <cell r="S4298"/>
          <cell r="T4298"/>
        </row>
        <row r="4299">
          <cell r="P4299">
            <v>999999999</v>
          </cell>
          <cell r="Q4299"/>
          <cell r="R4299"/>
          <cell r="S4299"/>
          <cell r="T4299"/>
        </row>
        <row r="4300">
          <cell r="P4300">
            <v>999999999</v>
          </cell>
          <cell r="Q4300"/>
          <cell r="R4300"/>
          <cell r="S4300"/>
          <cell r="T4300"/>
        </row>
        <row r="4301">
          <cell r="P4301">
            <v>999999999</v>
          </cell>
          <cell r="Q4301"/>
          <cell r="R4301"/>
          <cell r="S4301"/>
          <cell r="T4301"/>
        </row>
        <row r="4302">
          <cell r="P4302">
            <v>999999999</v>
          </cell>
          <cell r="Q4302"/>
          <cell r="R4302"/>
          <cell r="S4302"/>
          <cell r="T4302"/>
        </row>
        <row r="4303">
          <cell r="P4303">
            <v>999999999</v>
          </cell>
          <cell r="Q4303"/>
          <cell r="R4303"/>
          <cell r="S4303"/>
          <cell r="T4303"/>
        </row>
        <row r="4304">
          <cell r="P4304">
            <v>999999999</v>
          </cell>
          <cell r="Q4304"/>
          <cell r="R4304"/>
          <cell r="S4304"/>
          <cell r="T4304"/>
        </row>
        <row r="4305">
          <cell r="P4305">
            <v>999999999</v>
          </cell>
          <cell r="Q4305"/>
          <cell r="R4305"/>
          <cell r="S4305"/>
          <cell r="T4305"/>
        </row>
        <row r="4306">
          <cell r="P4306">
            <v>999999999</v>
          </cell>
          <cell r="Q4306"/>
          <cell r="R4306"/>
          <cell r="S4306"/>
          <cell r="T4306"/>
        </row>
        <row r="4307">
          <cell r="P4307">
            <v>999999999</v>
          </cell>
          <cell r="Q4307"/>
          <cell r="R4307"/>
          <cell r="S4307"/>
          <cell r="T4307"/>
        </row>
        <row r="4308">
          <cell r="P4308">
            <v>999999999</v>
          </cell>
          <cell r="Q4308"/>
          <cell r="R4308"/>
          <cell r="S4308"/>
          <cell r="T4308"/>
        </row>
        <row r="4309">
          <cell r="P4309">
            <v>999999999</v>
          </cell>
          <cell r="Q4309"/>
          <cell r="R4309"/>
          <cell r="S4309"/>
          <cell r="T4309"/>
        </row>
        <row r="4310">
          <cell r="P4310">
            <v>999999999</v>
          </cell>
          <cell r="Q4310"/>
          <cell r="R4310"/>
          <cell r="S4310"/>
          <cell r="T4310"/>
        </row>
        <row r="4311">
          <cell r="P4311">
            <v>999999999</v>
          </cell>
          <cell r="Q4311"/>
          <cell r="R4311"/>
          <cell r="S4311"/>
          <cell r="T4311"/>
        </row>
        <row r="4312">
          <cell r="P4312">
            <v>999999999</v>
          </cell>
          <cell r="Q4312"/>
          <cell r="R4312"/>
          <cell r="S4312"/>
          <cell r="T4312"/>
        </row>
        <row r="4313">
          <cell r="P4313">
            <v>999999999</v>
          </cell>
          <cell r="Q4313"/>
          <cell r="R4313"/>
          <cell r="S4313"/>
          <cell r="T4313"/>
        </row>
        <row r="4314">
          <cell r="P4314">
            <v>999999999</v>
          </cell>
          <cell r="Q4314"/>
          <cell r="R4314"/>
          <cell r="S4314"/>
          <cell r="T4314"/>
        </row>
        <row r="4315">
          <cell r="P4315">
            <v>999999999</v>
          </cell>
          <cell r="Q4315"/>
          <cell r="R4315"/>
          <cell r="S4315"/>
          <cell r="T4315"/>
        </row>
        <row r="4316">
          <cell r="P4316">
            <v>999999999</v>
          </cell>
          <cell r="Q4316"/>
          <cell r="R4316"/>
          <cell r="S4316"/>
          <cell r="T4316"/>
        </row>
        <row r="4317">
          <cell r="P4317">
            <v>999999999</v>
          </cell>
          <cell r="Q4317"/>
          <cell r="R4317"/>
          <cell r="S4317"/>
          <cell r="T4317"/>
        </row>
        <row r="4318">
          <cell r="P4318">
            <v>999999999</v>
          </cell>
          <cell r="Q4318"/>
          <cell r="R4318"/>
          <cell r="S4318"/>
          <cell r="T4318"/>
        </row>
        <row r="4319">
          <cell r="P4319">
            <v>999999999</v>
          </cell>
          <cell r="Q4319"/>
          <cell r="R4319"/>
          <cell r="S4319"/>
          <cell r="T4319"/>
        </row>
        <row r="4320">
          <cell r="P4320">
            <v>999999999</v>
          </cell>
          <cell r="Q4320"/>
          <cell r="R4320"/>
          <cell r="S4320"/>
          <cell r="T4320"/>
        </row>
        <row r="4321">
          <cell r="P4321">
            <v>999999999</v>
          </cell>
          <cell r="Q4321"/>
          <cell r="R4321"/>
          <cell r="S4321"/>
          <cell r="T4321"/>
        </row>
        <row r="4322">
          <cell r="P4322">
            <v>999999999</v>
          </cell>
          <cell r="Q4322"/>
          <cell r="R4322"/>
          <cell r="S4322"/>
          <cell r="T4322"/>
        </row>
        <row r="4323">
          <cell r="P4323">
            <v>999999999</v>
          </cell>
          <cell r="Q4323"/>
          <cell r="R4323"/>
          <cell r="S4323"/>
          <cell r="T4323"/>
        </row>
        <row r="4324">
          <cell r="P4324">
            <v>999999999</v>
          </cell>
          <cell r="Q4324"/>
          <cell r="R4324"/>
          <cell r="S4324"/>
          <cell r="T4324"/>
        </row>
        <row r="4325">
          <cell r="P4325">
            <v>999999999</v>
          </cell>
          <cell r="Q4325"/>
          <cell r="R4325"/>
          <cell r="S4325"/>
          <cell r="T4325"/>
        </row>
        <row r="4326">
          <cell r="P4326">
            <v>999999999</v>
          </cell>
          <cell r="Q4326"/>
          <cell r="R4326"/>
          <cell r="S4326"/>
          <cell r="T4326"/>
        </row>
        <row r="4327">
          <cell r="P4327">
            <v>999999999</v>
          </cell>
          <cell r="Q4327"/>
          <cell r="R4327"/>
          <cell r="S4327"/>
          <cell r="T4327"/>
        </row>
        <row r="4328">
          <cell r="P4328">
            <v>999999999</v>
          </cell>
          <cell r="Q4328"/>
          <cell r="R4328"/>
          <cell r="S4328"/>
          <cell r="T4328"/>
        </row>
        <row r="4329">
          <cell r="P4329">
            <v>999999999</v>
          </cell>
          <cell r="Q4329"/>
          <cell r="R4329"/>
          <cell r="S4329"/>
          <cell r="T4329"/>
        </row>
        <row r="4330">
          <cell r="P4330">
            <v>999999999</v>
          </cell>
          <cell r="Q4330"/>
          <cell r="R4330"/>
          <cell r="S4330"/>
          <cell r="T4330"/>
        </row>
        <row r="4331">
          <cell r="P4331">
            <v>999999999</v>
          </cell>
          <cell r="Q4331"/>
          <cell r="R4331"/>
          <cell r="S4331"/>
          <cell r="T4331"/>
        </row>
        <row r="4332">
          <cell r="P4332">
            <v>999999999</v>
          </cell>
          <cell r="Q4332"/>
          <cell r="R4332"/>
          <cell r="S4332"/>
          <cell r="T4332"/>
        </row>
        <row r="4333">
          <cell r="P4333">
            <v>999999999</v>
          </cell>
          <cell r="Q4333"/>
          <cell r="R4333"/>
          <cell r="S4333"/>
          <cell r="T4333"/>
        </row>
        <row r="4334">
          <cell r="P4334">
            <v>999999999</v>
          </cell>
          <cell r="Q4334"/>
          <cell r="R4334"/>
          <cell r="S4334"/>
          <cell r="T4334"/>
        </row>
        <row r="4335">
          <cell r="P4335">
            <v>999999999</v>
          </cell>
          <cell r="Q4335"/>
          <cell r="R4335"/>
          <cell r="S4335"/>
          <cell r="T4335"/>
        </row>
        <row r="4336">
          <cell r="P4336">
            <v>999999999</v>
          </cell>
          <cell r="Q4336"/>
          <cell r="R4336"/>
          <cell r="S4336"/>
          <cell r="T4336"/>
        </row>
        <row r="4337">
          <cell r="P4337">
            <v>999999999</v>
          </cell>
          <cell r="Q4337"/>
          <cell r="R4337"/>
          <cell r="S4337"/>
          <cell r="T4337"/>
        </row>
        <row r="4338">
          <cell r="P4338">
            <v>999999999</v>
          </cell>
          <cell r="Q4338"/>
          <cell r="R4338"/>
          <cell r="S4338"/>
          <cell r="T4338"/>
        </row>
        <row r="4339">
          <cell r="P4339">
            <v>999999999</v>
          </cell>
          <cell r="Q4339"/>
          <cell r="R4339"/>
          <cell r="S4339"/>
          <cell r="T4339"/>
        </row>
        <row r="4340">
          <cell r="P4340">
            <v>999999999</v>
          </cell>
          <cell r="Q4340"/>
          <cell r="R4340"/>
          <cell r="S4340"/>
          <cell r="T4340"/>
        </row>
        <row r="4341">
          <cell r="P4341">
            <v>999999999</v>
          </cell>
          <cell r="Q4341"/>
          <cell r="R4341"/>
          <cell r="S4341"/>
          <cell r="T4341"/>
        </row>
        <row r="4342">
          <cell r="P4342">
            <v>999999999</v>
          </cell>
          <cell r="Q4342"/>
          <cell r="R4342"/>
          <cell r="S4342"/>
          <cell r="T4342"/>
        </row>
        <row r="4343">
          <cell r="P4343">
            <v>999999999</v>
          </cell>
          <cell r="Q4343"/>
          <cell r="R4343"/>
          <cell r="S4343"/>
          <cell r="T4343"/>
        </row>
        <row r="4344">
          <cell r="P4344">
            <v>999999999</v>
          </cell>
          <cell r="Q4344"/>
          <cell r="R4344"/>
          <cell r="S4344"/>
          <cell r="T4344"/>
        </row>
        <row r="4345">
          <cell r="P4345">
            <v>999999999</v>
          </cell>
          <cell r="Q4345"/>
          <cell r="R4345"/>
          <cell r="S4345"/>
          <cell r="T4345"/>
        </row>
        <row r="4346">
          <cell r="P4346">
            <v>999999999</v>
          </cell>
          <cell r="Q4346"/>
          <cell r="R4346"/>
          <cell r="S4346"/>
          <cell r="T4346"/>
        </row>
        <row r="4347">
          <cell r="P4347">
            <v>999999999</v>
          </cell>
          <cell r="Q4347"/>
          <cell r="R4347"/>
          <cell r="S4347"/>
          <cell r="T4347"/>
        </row>
        <row r="4348">
          <cell r="P4348">
            <v>999999999</v>
          </cell>
          <cell r="Q4348"/>
          <cell r="R4348"/>
          <cell r="S4348"/>
          <cell r="T4348"/>
        </row>
        <row r="4349">
          <cell r="P4349">
            <v>999999999</v>
          </cell>
          <cell r="Q4349"/>
          <cell r="R4349"/>
          <cell r="S4349"/>
          <cell r="T4349"/>
        </row>
        <row r="4350">
          <cell r="P4350">
            <v>999999999</v>
          </cell>
          <cell r="Q4350"/>
          <cell r="R4350"/>
          <cell r="S4350"/>
          <cell r="T4350"/>
        </row>
        <row r="4351">
          <cell r="P4351">
            <v>999999999</v>
          </cell>
          <cell r="Q4351"/>
          <cell r="R4351"/>
          <cell r="S4351"/>
          <cell r="T4351"/>
        </row>
        <row r="4352">
          <cell r="P4352">
            <v>999999999</v>
          </cell>
          <cell r="Q4352"/>
          <cell r="R4352"/>
          <cell r="S4352"/>
          <cell r="T4352"/>
        </row>
        <row r="4353">
          <cell r="P4353">
            <v>999999999</v>
          </cell>
          <cell r="Q4353"/>
          <cell r="R4353"/>
          <cell r="S4353"/>
          <cell r="T4353"/>
        </row>
        <row r="4354">
          <cell r="P4354">
            <v>999999999</v>
          </cell>
          <cell r="Q4354"/>
          <cell r="R4354"/>
          <cell r="S4354"/>
          <cell r="T4354"/>
        </row>
        <row r="4355">
          <cell r="P4355">
            <v>999999999</v>
          </cell>
          <cell r="Q4355"/>
          <cell r="R4355"/>
          <cell r="S4355"/>
          <cell r="T4355"/>
        </row>
        <row r="4356">
          <cell r="P4356">
            <v>999999999</v>
          </cell>
          <cell r="Q4356"/>
          <cell r="R4356"/>
          <cell r="S4356"/>
          <cell r="T4356"/>
        </row>
        <row r="4357">
          <cell r="P4357">
            <v>999999999</v>
          </cell>
          <cell r="Q4357"/>
          <cell r="R4357"/>
          <cell r="S4357"/>
          <cell r="T4357"/>
        </row>
        <row r="4358">
          <cell r="P4358">
            <v>999999999</v>
          </cell>
          <cell r="Q4358"/>
          <cell r="R4358"/>
          <cell r="S4358"/>
          <cell r="T4358"/>
        </row>
        <row r="4359">
          <cell r="P4359">
            <v>999999999</v>
          </cell>
          <cell r="Q4359"/>
          <cell r="R4359"/>
          <cell r="S4359"/>
          <cell r="T4359"/>
        </row>
        <row r="4360">
          <cell r="P4360">
            <v>999999999</v>
          </cell>
          <cell r="Q4360"/>
          <cell r="R4360"/>
          <cell r="S4360"/>
          <cell r="T4360"/>
        </row>
        <row r="4361">
          <cell r="P4361">
            <v>999999999</v>
          </cell>
          <cell r="Q4361"/>
          <cell r="R4361"/>
          <cell r="S4361"/>
          <cell r="T4361"/>
        </row>
        <row r="4362">
          <cell r="P4362">
            <v>999999999</v>
          </cell>
          <cell r="Q4362"/>
          <cell r="R4362"/>
          <cell r="S4362"/>
          <cell r="T4362"/>
        </row>
        <row r="4363">
          <cell r="P4363">
            <v>999999999</v>
          </cell>
          <cell r="Q4363"/>
          <cell r="R4363"/>
          <cell r="S4363"/>
          <cell r="T4363"/>
        </row>
        <row r="4364">
          <cell r="P4364">
            <v>999999999</v>
          </cell>
          <cell r="Q4364"/>
          <cell r="R4364"/>
          <cell r="S4364"/>
          <cell r="T4364"/>
        </row>
        <row r="4365">
          <cell r="P4365">
            <v>999999999</v>
          </cell>
          <cell r="Q4365"/>
          <cell r="R4365"/>
          <cell r="S4365"/>
          <cell r="T4365"/>
        </row>
        <row r="4366">
          <cell r="P4366">
            <v>999999999</v>
          </cell>
          <cell r="Q4366"/>
          <cell r="R4366"/>
          <cell r="S4366"/>
          <cell r="T4366"/>
        </row>
        <row r="4367">
          <cell r="P4367">
            <v>999999999</v>
          </cell>
          <cell r="Q4367"/>
          <cell r="R4367"/>
          <cell r="S4367"/>
          <cell r="T4367"/>
        </row>
        <row r="4368">
          <cell r="P4368">
            <v>999999999</v>
          </cell>
          <cell r="Q4368"/>
          <cell r="R4368"/>
          <cell r="S4368"/>
          <cell r="T4368"/>
        </row>
        <row r="4369">
          <cell r="P4369">
            <v>999999999</v>
          </cell>
          <cell r="Q4369"/>
          <cell r="R4369"/>
          <cell r="S4369"/>
          <cell r="T4369"/>
        </row>
        <row r="4370">
          <cell r="P4370">
            <v>999999999</v>
          </cell>
          <cell r="Q4370"/>
          <cell r="R4370"/>
          <cell r="S4370"/>
          <cell r="T4370"/>
        </row>
        <row r="4371">
          <cell r="P4371">
            <v>999999999</v>
          </cell>
          <cell r="Q4371"/>
          <cell r="R4371"/>
          <cell r="S4371"/>
          <cell r="T4371"/>
        </row>
        <row r="4372">
          <cell r="P4372">
            <v>999999999</v>
          </cell>
          <cell r="Q4372"/>
          <cell r="R4372"/>
          <cell r="S4372"/>
          <cell r="T4372"/>
        </row>
        <row r="4373">
          <cell r="P4373">
            <v>999999999</v>
          </cell>
          <cell r="Q4373"/>
          <cell r="R4373"/>
          <cell r="S4373"/>
          <cell r="T4373"/>
        </row>
        <row r="4374">
          <cell r="P4374">
            <v>999999999</v>
          </cell>
          <cell r="Q4374"/>
          <cell r="R4374"/>
          <cell r="S4374"/>
          <cell r="T4374"/>
        </row>
        <row r="4375">
          <cell r="P4375">
            <v>999999999</v>
          </cell>
          <cell r="Q4375"/>
          <cell r="R4375"/>
          <cell r="S4375"/>
          <cell r="T4375"/>
        </row>
        <row r="4376">
          <cell r="P4376">
            <v>999999999</v>
          </cell>
          <cell r="Q4376"/>
          <cell r="R4376"/>
          <cell r="S4376"/>
          <cell r="T4376"/>
        </row>
        <row r="4377">
          <cell r="P4377">
            <v>999999999</v>
          </cell>
          <cell r="Q4377"/>
          <cell r="R4377"/>
          <cell r="S4377"/>
          <cell r="T4377"/>
        </row>
        <row r="4378">
          <cell r="P4378">
            <v>999999999</v>
          </cell>
          <cell r="Q4378"/>
          <cell r="R4378"/>
          <cell r="S4378"/>
          <cell r="T4378"/>
        </row>
        <row r="4379">
          <cell r="P4379">
            <v>999999999</v>
          </cell>
          <cell r="Q4379"/>
          <cell r="R4379"/>
          <cell r="S4379"/>
          <cell r="T4379"/>
        </row>
        <row r="4380">
          <cell r="P4380">
            <v>999999999</v>
          </cell>
          <cell r="Q4380"/>
          <cell r="R4380"/>
          <cell r="S4380"/>
          <cell r="T4380"/>
        </row>
        <row r="4381">
          <cell r="P4381">
            <v>999999999</v>
          </cell>
          <cell r="Q4381"/>
          <cell r="R4381"/>
          <cell r="S4381"/>
          <cell r="T4381"/>
        </row>
        <row r="4382">
          <cell r="P4382">
            <v>999999999</v>
          </cell>
          <cell r="Q4382"/>
          <cell r="R4382"/>
          <cell r="S4382"/>
          <cell r="T4382"/>
        </row>
        <row r="4383">
          <cell r="P4383">
            <v>999999999</v>
          </cell>
          <cell r="Q4383"/>
          <cell r="R4383"/>
          <cell r="S4383"/>
          <cell r="T4383"/>
        </row>
        <row r="4384">
          <cell r="P4384">
            <v>999999999</v>
          </cell>
          <cell r="Q4384"/>
          <cell r="R4384"/>
          <cell r="S4384"/>
          <cell r="T4384"/>
        </row>
        <row r="4385">
          <cell r="P4385">
            <v>999999999</v>
          </cell>
          <cell r="Q4385"/>
          <cell r="R4385"/>
          <cell r="S4385"/>
          <cell r="T4385"/>
        </row>
        <row r="4386">
          <cell r="P4386">
            <v>999999999</v>
          </cell>
          <cell r="Q4386"/>
          <cell r="R4386"/>
          <cell r="S4386"/>
          <cell r="T4386"/>
        </row>
        <row r="4387">
          <cell r="P4387">
            <v>999999999</v>
          </cell>
          <cell r="Q4387"/>
          <cell r="R4387"/>
          <cell r="S4387"/>
          <cell r="T4387"/>
        </row>
        <row r="4388">
          <cell r="P4388">
            <v>999999999</v>
          </cell>
          <cell r="Q4388"/>
          <cell r="R4388"/>
          <cell r="S4388"/>
          <cell r="T4388"/>
        </row>
        <row r="4389">
          <cell r="P4389">
            <v>999999999</v>
          </cell>
          <cell r="Q4389"/>
          <cell r="R4389"/>
          <cell r="S4389"/>
          <cell r="T4389"/>
        </row>
        <row r="4390">
          <cell r="P4390">
            <v>999999999</v>
          </cell>
          <cell r="Q4390"/>
          <cell r="R4390"/>
          <cell r="S4390"/>
          <cell r="T4390"/>
        </row>
        <row r="4391">
          <cell r="P4391">
            <v>999999999</v>
          </cell>
          <cell r="Q4391"/>
          <cell r="R4391"/>
          <cell r="S4391"/>
          <cell r="T4391"/>
        </row>
        <row r="4392">
          <cell r="P4392">
            <v>999999999</v>
          </cell>
          <cell r="Q4392"/>
          <cell r="R4392"/>
          <cell r="S4392"/>
          <cell r="T4392"/>
        </row>
        <row r="4393">
          <cell r="P4393">
            <v>999999999</v>
          </cell>
          <cell r="Q4393"/>
          <cell r="R4393"/>
          <cell r="S4393"/>
          <cell r="T4393"/>
        </row>
        <row r="4394">
          <cell r="P4394">
            <v>999999999</v>
          </cell>
          <cell r="Q4394"/>
          <cell r="R4394"/>
          <cell r="S4394"/>
          <cell r="T4394"/>
        </row>
        <row r="4395">
          <cell r="P4395">
            <v>999999999</v>
          </cell>
          <cell r="Q4395"/>
          <cell r="R4395"/>
          <cell r="S4395"/>
          <cell r="T4395"/>
        </row>
        <row r="4396">
          <cell r="P4396">
            <v>999999999</v>
          </cell>
          <cell r="Q4396"/>
          <cell r="R4396"/>
          <cell r="S4396"/>
          <cell r="T4396"/>
        </row>
        <row r="4397">
          <cell r="P4397">
            <v>999999999</v>
          </cell>
          <cell r="Q4397"/>
          <cell r="R4397"/>
          <cell r="S4397"/>
          <cell r="T4397"/>
        </row>
        <row r="4398">
          <cell r="P4398">
            <v>999999999</v>
          </cell>
          <cell r="Q4398"/>
          <cell r="R4398"/>
          <cell r="S4398"/>
          <cell r="T4398"/>
        </row>
        <row r="4399">
          <cell r="P4399">
            <v>999999999</v>
          </cell>
          <cell r="Q4399"/>
          <cell r="R4399"/>
          <cell r="S4399"/>
          <cell r="T4399"/>
        </row>
        <row r="4400">
          <cell r="P4400">
            <v>999999999</v>
          </cell>
          <cell r="Q4400"/>
          <cell r="R4400"/>
          <cell r="S4400"/>
          <cell r="T4400"/>
        </row>
        <row r="4401">
          <cell r="P4401">
            <v>999999999</v>
          </cell>
          <cell r="Q4401"/>
          <cell r="R4401"/>
          <cell r="S4401"/>
          <cell r="T4401"/>
        </row>
        <row r="4402">
          <cell r="P4402">
            <v>999999999</v>
          </cell>
          <cell r="Q4402"/>
          <cell r="R4402"/>
          <cell r="S4402"/>
          <cell r="T4402"/>
        </row>
        <row r="4403">
          <cell r="P4403">
            <v>999999999</v>
          </cell>
          <cell r="Q4403"/>
          <cell r="R4403"/>
          <cell r="S4403"/>
          <cell r="T4403"/>
        </row>
        <row r="4404">
          <cell r="P4404">
            <v>999999999</v>
          </cell>
          <cell r="Q4404"/>
          <cell r="R4404"/>
          <cell r="S4404"/>
          <cell r="T4404"/>
        </row>
        <row r="4405">
          <cell r="P4405">
            <v>999999999</v>
          </cell>
          <cell r="Q4405"/>
          <cell r="R4405"/>
          <cell r="S4405"/>
          <cell r="T4405"/>
        </row>
        <row r="4406">
          <cell r="P4406">
            <v>999999999</v>
          </cell>
          <cell r="Q4406"/>
          <cell r="R4406"/>
          <cell r="S4406"/>
          <cell r="T4406"/>
        </row>
        <row r="4407">
          <cell r="P4407">
            <v>999999999</v>
          </cell>
          <cell r="Q4407"/>
          <cell r="R4407"/>
          <cell r="S4407"/>
          <cell r="T4407"/>
        </row>
        <row r="4408">
          <cell r="P4408">
            <v>999999999</v>
          </cell>
          <cell r="Q4408"/>
          <cell r="R4408"/>
          <cell r="S4408"/>
          <cell r="T4408"/>
        </row>
        <row r="4409">
          <cell r="P4409">
            <v>999999999</v>
          </cell>
          <cell r="Q4409"/>
          <cell r="R4409"/>
          <cell r="S4409"/>
          <cell r="T4409"/>
        </row>
        <row r="4410">
          <cell r="P4410">
            <v>999999999</v>
          </cell>
          <cell r="Q4410"/>
          <cell r="R4410"/>
          <cell r="S4410"/>
          <cell r="T4410"/>
        </row>
        <row r="4411">
          <cell r="P4411">
            <v>999999999</v>
          </cell>
          <cell r="Q4411"/>
          <cell r="R4411"/>
          <cell r="S4411"/>
          <cell r="T4411"/>
        </row>
        <row r="4412">
          <cell r="P4412">
            <v>999999999</v>
          </cell>
          <cell r="Q4412"/>
          <cell r="R4412"/>
          <cell r="S4412"/>
          <cell r="T4412"/>
        </row>
        <row r="4413">
          <cell r="P4413">
            <v>999999999</v>
          </cell>
          <cell r="Q4413"/>
          <cell r="R4413"/>
          <cell r="S4413"/>
          <cell r="T4413"/>
        </row>
        <row r="4414">
          <cell r="P4414">
            <v>999999999</v>
          </cell>
          <cell r="Q4414"/>
          <cell r="R4414"/>
          <cell r="S4414"/>
          <cell r="T4414"/>
        </row>
        <row r="4415">
          <cell r="P4415">
            <v>999999999</v>
          </cell>
          <cell r="Q4415"/>
          <cell r="R4415"/>
          <cell r="S4415"/>
          <cell r="T4415"/>
        </row>
        <row r="4416">
          <cell r="P4416">
            <v>999999999</v>
          </cell>
          <cell r="Q4416"/>
          <cell r="R4416"/>
          <cell r="S4416"/>
          <cell r="T4416"/>
        </row>
        <row r="4417">
          <cell r="P4417">
            <v>999999999</v>
          </cell>
          <cell r="Q4417"/>
          <cell r="R4417"/>
          <cell r="S4417"/>
          <cell r="T4417"/>
        </row>
        <row r="4418">
          <cell r="P4418">
            <v>999999999</v>
          </cell>
          <cell r="Q4418"/>
          <cell r="R4418"/>
          <cell r="S4418"/>
          <cell r="T4418"/>
        </row>
        <row r="4419">
          <cell r="P4419">
            <v>999999999</v>
          </cell>
          <cell r="Q4419"/>
          <cell r="R4419"/>
          <cell r="S4419"/>
          <cell r="T4419"/>
        </row>
        <row r="4420">
          <cell r="P4420">
            <v>999999999</v>
          </cell>
          <cell r="Q4420"/>
          <cell r="R4420"/>
          <cell r="S4420"/>
          <cell r="T4420"/>
        </row>
        <row r="4421">
          <cell r="P4421">
            <v>999999999</v>
          </cell>
          <cell r="Q4421"/>
          <cell r="R4421"/>
          <cell r="S4421"/>
          <cell r="T4421"/>
        </row>
        <row r="4422">
          <cell r="P4422">
            <v>999999999</v>
          </cell>
          <cell r="Q4422"/>
          <cell r="R4422"/>
          <cell r="S4422"/>
          <cell r="T4422"/>
        </row>
        <row r="4423">
          <cell r="P4423">
            <v>999999999</v>
          </cell>
          <cell r="Q4423"/>
          <cell r="R4423"/>
          <cell r="S4423"/>
          <cell r="T4423"/>
        </row>
        <row r="4424">
          <cell r="P4424">
            <v>999999999</v>
          </cell>
          <cell r="Q4424"/>
          <cell r="R4424"/>
          <cell r="S4424"/>
          <cell r="T4424"/>
        </row>
        <row r="4425">
          <cell r="P4425">
            <v>999999999</v>
          </cell>
          <cell r="Q4425"/>
          <cell r="R4425"/>
          <cell r="S4425"/>
          <cell r="T4425"/>
        </row>
        <row r="4426">
          <cell r="P4426">
            <v>999999999</v>
          </cell>
          <cell r="Q4426"/>
          <cell r="R4426"/>
          <cell r="S4426"/>
          <cell r="T4426"/>
        </row>
        <row r="4427">
          <cell r="P4427">
            <v>999999999</v>
          </cell>
          <cell r="Q4427"/>
          <cell r="R4427"/>
          <cell r="S4427"/>
          <cell r="T4427"/>
        </row>
        <row r="4428">
          <cell r="P4428">
            <v>999999999</v>
          </cell>
          <cell r="Q4428"/>
          <cell r="R4428"/>
          <cell r="S4428"/>
          <cell r="T4428"/>
        </row>
        <row r="4429">
          <cell r="P4429">
            <v>999999999</v>
          </cell>
          <cell r="Q4429"/>
          <cell r="R4429"/>
          <cell r="S4429"/>
          <cell r="T4429"/>
        </row>
        <row r="4430">
          <cell r="P4430">
            <v>999999999</v>
          </cell>
          <cell r="Q4430"/>
          <cell r="R4430"/>
          <cell r="S4430"/>
          <cell r="T4430"/>
        </row>
        <row r="4431">
          <cell r="P4431">
            <v>999999999</v>
          </cell>
          <cell r="Q4431"/>
          <cell r="R4431"/>
          <cell r="S4431"/>
          <cell r="T4431"/>
        </row>
        <row r="4432">
          <cell r="P4432">
            <v>999999999</v>
          </cell>
          <cell r="Q4432"/>
          <cell r="R4432"/>
          <cell r="S4432"/>
          <cell r="T4432"/>
        </row>
        <row r="4433">
          <cell r="P4433">
            <v>999999999</v>
          </cell>
          <cell r="Q4433"/>
          <cell r="R4433"/>
          <cell r="S4433"/>
          <cell r="T4433"/>
        </row>
        <row r="4434">
          <cell r="P4434">
            <v>999999999</v>
          </cell>
          <cell r="Q4434"/>
          <cell r="R4434"/>
          <cell r="S4434"/>
          <cell r="T4434"/>
        </row>
        <row r="4435">
          <cell r="P4435">
            <v>999999999</v>
          </cell>
          <cell r="Q4435"/>
          <cell r="R4435"/>
          <cell r="S4435"/>
          <cell r="T4435"/>
        </row>
        <row r="4436">
          <cell r="P4436">
            <v>999999999</v>
          </cell>
          <cell r="Q4436"/>
          <cell r="R4436"/>
          <cell r="S4436"/>
          <cell r="T4436"/>
        </row>
        <row r="4437">
          <cell r="P4437">
            <v>999999999</v>
          </cell>
          <cell r="Q4437"/>
          <cell r="R4437"/>
          <cell r="S4437"/>
          <cell r="T4437"/>
        </row>
        <row r="4438">
          <cell r="P4438">
            <v>999999999</v>
          </cell>
          <cell r="Q4438"/>
          <cell r="R4438"/>
          <cell r="S4438"/>
          <cell r="T4438"/>
        </row>
        <row r="4439">
          <cell r="P4439">
            <v>999999999</v>
          </cell>
          <cell r="Q4439"/>
          <cell r="R4439"/>
          <cell r="S4439"/>
          <cell r="T4439"/>
        </row>
        <row r="4440">
          <cell r="P4440">
            <v>999999999</v>
          </cell>
          <cell r="Q4440"/>
          <cell r="R4440"/>
          <cell r="S4440"/>
          <cell r="T4440"/>
        </row>
        <row r="4441">
          <cell r="P4441">
            <v>999999999</v>
          </cell>
          <cell r="Q4441"/>
          <cell r="R4441"/>
          <cell r="S4441"/>
          <cell r="T4441"/>
        </row>
        <row r="4442">
          <cell r="P4442">
            <v>999999999</v>
          </cell>
          <cell r="Q4442"/>
          <cell r="R4442"/>
          <cell r="S4442"/>
          <cell r="T4442"/>
        </row>
        <row r="4443">
          <cell r="P4443">
            <v>999999999</v>
          </cell>
          <cell r="Q4443"/>
          <cell r="R4443"/>
          <cell r="S4443"/>
          <cell r="T4443"/>
        </row>
        <row r="4444">
          <cell r="P4444">
            <v>999999999</v>
          </cell>
          <cell r="Q4444"/>
          <cell r="R4444"/>
          <cell r="S4444"/>
          <cell r="T4444"/>
        </row>
        <row r="4445">
          <cell r="P4445">
            <v>999999999</v>
          </cell>
          <cell r="Q4445"/>
          <cell r="R4445"/>
          <cell r="S4445"/>
          <cell r="T4445"/>
        </row>
        <row r="4446">
          <cell r="P4446">
            <v>999999999</v>
          </cell>
          <cell r="Q4446"/>
          <cell r="R4446"/>
          <cell r="S4446"/>
          <cell r="T4446"/>
        </row>
        <row r="4447">
          <cell r="P4447">
            <v>999999999</v>
          </cell>
          <cell r="Q4447"/>
          <cell r="R4447"/>
          <cell r="S4447"/>
          <cell r="T4447"/>
        </row>
        <row r="4448">
          <cell r="P4448">
            <v>999999999</v>
          </cell>
          <cell r="Q4448"/>
          <cell r="R4448"/>
          <cell r="S4448"/>
          <cell r="T4448"/>
        </row>
        <row r="4449">
          <cell r="P4449">
            <v>999999999</v>
          </cell>
          <cell r="Q4449"/>
          <cell r="R4449"/>
          <cell r="S4449"/>
          <cell r="T4449"/>
        </row>
        <row r="4450">
          <cell r="P4450">
            <v>999999999</v>
          </cell>
          <cell r="Q4450"/>
          <cell r="R4450"/>
          <cell r="S4450"/>
          <cell r="T4450"/>
        </row>
        <row r="4451">
          <cell r="P4451">
            <v>999999999</v>
          </cell>
          <cell r="Q4451"/>
          <cell r="R4451"/>
          <cell r="S4451"/>
          <cell r="T4451"/>
        </row>
        <row r="4452">
          <cell r="P4452">
            <v>999999999</v>
          </cell>
          <cell r="Q4452"/>
          <cell r="R4452"/>
          <cell r="S4452"/>
          <cell r="T4452"/>
        </row>
        <row r="4453">
          <cell r="P4453">
            <v>999999999</v>
          </cell>
          <cell r="Q4453"/>
          <cell r="R4453"/>
          <cell r="S4453"/>
          <cell r="T4453"/>
        </row>
        <row r="4454">
          <cell r="P4454">
            <v>999999999</v>
          </cell>
          <cell r="Q4454"/>
          <cell r="R4454"/>
          <cell r="S4454"/>
          <cell r="T4454"/>
        </row>
        <row r="4455">
          <cell r="P4455">
            <v>999999999</v>
          </cell>
          <cell r="Q4455"/>
          <cell r="R4455"/>
          <cell r="S4455"/>
          <cell r="T4455"/>
        </row>
        <row r="4456">
          <cell r="P4456">
            <v>999999999</v>
          </cell>
          <cell r="Q4456"/>
          <cell r="R4456"/>
          <cell r="S4456"/>
          <cell r="T4456"/>
        </row>
        <row r="4457">
          <cell r="P4457">
            <v>999999999</v>
          </cell>
          <cell r="Q4457"/>
          <cell r="R4457"/>
          <cell r="S4457"/>
          <cell r="T4457"/>
        </row>
        <row r="4458">
          <cell r="P4458">
            <v>999999999</v>
          </cell>
          <cell r="Q4458"/>
          <cell r="R4458"/>
          <cell r="S4458"/>
          <cell r="T4458"/>
        </row>
        <row r="4459">
          <cell r="P4459">
            <v>999999999</v>
          </cell>
          <cell r="Q4459"/>
          <cell r="R4459"/>
          <cell r="S4459"/>
          <cell r="T4459"/>
        </row>
        <row r="4460">
          <cell r="P4460">
            <v>999999999</v>
          </cell>
          <cell r="Q4460"/>
          <cell r="R4460"/>
          <cell r="S4460"/>
          <cell r="T4460"/>
        </row>
        <row r="4461">
          <cell r="P4461">
            <v>999999999</v>
          </cell>
          <cell r="Q4461"/>
          <cell r="R4461"/>
          <cell r="S4461"/>
          <cell r="T4461"/>
        </row>
        <row r="4462">
          <cell r="P4462">
            <v>999999999</v>
          </cell>
          <cell r="Q4462"/>
          <cell r="R4462"/>
          <cell r="S4462"/>
          <cell r="T4462"/>
        </row>
        <row r="4463">
          <cell r="P4463">
            <v>999999999</v>
          </cell>
          <cell r="Q4463"/>
          <cell r="R4463"/>
          <cell r="S4463"/>
          <cell r="T4463"/>
        </row>
        <row r="4464">
          <cell r="P4464">
            <v>999999999</v>
          </cell>
          <cell r="Q4464"/>
          <cell r="R4464"/>
          <cell r="S4464"/>
          <cell r="T4464"/>
        </row>
        <row r="4465">
          <cell r="P4465">
            <v>999999999</v>
          </cell>
          <cell r="Q4465"/>
          <cell r="R4465"/>
          <cell r="S4465"/>
          <cell r="T4465"/>
        </row>
        <row r="4466">
          <cell r="P4466">
            <v>999999999</v>
          </cell>
          <cell r="Q4466"/>
          <cell r="R4466"/>
          <cell r="S4466"/>
          <cell r="T4466"/>
        </row>
        <row r="4467">
          <cell r="P4467">
            <v>999999999</v>
          </cell>
          <cell r="Q4467"/>
          <cell r="R4467"/>
          <cell r="S4467"/>
          <cell r="T4467"/>
        </row>
        <row r="4468">
          <cell r="P4468">
            <v>999999999</v>
          </cell>
          <cell r="Q4468"/>
          <cell r="R4468"/>
          <cell r="S4468"/>
          <cell r="T4468"/>
        </row>
        <row r="4469">
          <cell r="P4469">
            <v>999999999</v>
          </cell>
          <cell r="Q4469"/>
          <cell r="R4469"/>
          <cell r="S4469"/>
          <cell r="T4469"/>
        </row>
        <row r="4470">
          <cell r="P4470">
            <v>999999999</v>
          </cell>
          <cell r="Q4470"/>
          <cell r="R4470"/>
          <cell r="S4470"/>
          <cell r="T4470"/>
        </row>
        <row r="4471">
          <cell r="P4471">
            <v>999999999</v>
          </cell>
          <cell r="Q4471"/>
          <cell r="R4471"/>
          <cell r="S4471"/>
          <cell r="T4471"/>
        </row>
        <row r="4472">
          <cell r="P4472">
            <v>999999999</v>
          </cell>
          <cell r="Q4472"/>
          <cell r="R4472"/>
          <cell r="S4472"/>
          <cell r="T4472"/>
        </row>
        <row r="4473">
          <cell r="P4473">
            <v>999999999</v>
          </cell>
          <cell r="Q4473"/>
          <cell r="R4473"/>
          <cell r="S4473"/>
          <cell r="T4473"/>
        </row>
        <row r="4474">
          <cell r="P4474">
            <v>999999999</v>
          </cell>
          <cell r="Q4474"/>
          <cell r="R4474"/>
          <cell r="S4474"/>
          <cell r="T4474"/>
        </row>
        <row r="4475">
          <cell r="P4475">
            <v>999999999</v>
          </cell>
          <cell r="Q4475"/>
          <cell r="R4475"/>
          <cell r="S4475"/>
          <cell r="T4475"/>
        </row>
        <row r="4476">
          <cell r="P4476">
            <v>999999999</v>
          </cell>
          <cell r="Q4476"/>
          <cell r="R4476"/>
          <cell r="S4476"/>
          <cell r="T4476"/>
        </row>
        <row r="4477">
          <cell r="P4477">
            <v>999999999</v>
          </cell>
          <cell r="Q4477"/>
          <cell r="R4477"/>
          <cell r="S4477"/>
          <cell r="T4477"/>
        </row>
        <row r="4478">
          <cell r="P4478">
            <v>999999999</v>
          </cell>
          <cell r="Q4478"/>
          <cell r="R4478"/>
          <cell r="S4478"/>
          <cell r="T4478"/>
        </row>
        <row r="4479">
          <cell r="P4479">
            <v>999999999</v>
          </cell>
          <cell r="Q4479"/>
          <cell r="R4479"/>
          <cell r="S4479"/>
          <cell r="T4479"/>
        </row>
        <row r="4480">
          <cell r="P4480">
            <v>999999999</v>
          </cell>
          <cell r="Q4480"/>
          <cell r="R4480"/>
          <cell r="S4480"/>
          <cell r="T4480"/>
        </row>
        <row r="4481">
          <cell r="P4481">
            <v>999999999</v>
          </cell>
          <cell r="Q4481"/>
          <cell r="R4481"/>
          <cell r="S4481"/>
          <cell r="T4481"/>
        </row>
        <row r="4482">
          <cell r="P4482">
            <v>999999999</v>
          </cell>
          <cell r="Q4482"/>
          <cell r="R4482"/>
          <cell r="S4482"/>
          <cell r="T4482"/>
        </row>
        <row r="4483">
          <cell r="P4483">
            <v>999999999</v>
          </cell>
          <cell r="Q4483"/>
          <cell r="R4483"/>
          <cell r="S4483"/>
          <cell r="T4483"/>
        </row>
        <row r="4484">
          <cell r="P4484">
            <v>999999999</v>
          </cell>
          <cell r="Q4484"/>
          <cell r="R4484"/>
          <cell r="S4484"/>
          <cell r="T4484"/>
        </row>
        <row r="4485">
          <cell r="P4485">
            <v>999999999</v>
          </cell>
          <cell r="Q4485"/>
          <cell r="R4485"/>
          <cell r="S4485"/>
          <cell r="T4485"/>
        </row>
        <row r="4486">
          <cell r="P4486">
            <v>999999999</v>
          </cell>
          <cell r="Q4486"/>
          <cell r="R4486"/>
          <cell r="S4486"/>
          <cell r="T4486"/>
        </row>
        <row r="4487">
          <cell r="P4487">
            <v>999999999</v>
          </cell>
          <cell r="Q4487"/>
          <cell r="R4487"/>
          <cell r="S4487"/>
          <cell r="T4487"/>
        </row>
        <row r="4488">
          <cell r="P4488">
            <v>999999999</v>
          </cell>
          <cell r="Q4488"/>
          <cell r="R4488"/>
          <cell r="S4488"/>
          <cell r="T4488"/>
        </row>
        <row r="4489">
          <cell r="P4489">
            <v>999999999</v>
          </cell>
          <cell r="Q4489"/>
          <cell r="R4489"/>
          <cell r="S4489"/>
          <cell r="T4489"/>
        </row>
        <row r="4490">
          <cell r="P4490">
            <v>999999999</v>
          </cell>
          <cell r="Q4490"/>
          <cell r="R4490"/>
          <cell r="S4490"/>
          <cell r="T4490"/>
        </row>
        <row r="4491">
          <cell r="P4491">
            <v>999999999</v>
          </cell>
          <cell r="Q4491"/>
          <cell r="R4491"/>
          <cell r="S4491"/>
          <cell r="T4491"/>
        </row>
        <row r="4492">
          <cell r="P4492">
            <v>999999999</v>
          </cell>
          <cell r="Q4492"/>
          <cell r="R4492"/>
          <cell r="S4492"/>
          <cell r="T4492"/>
        </row>
        <row r="4493">
          <cell r="P4493">
            <v>999999999</v>
          </cell>
          <cell r="Q4493"/>
          <cell r="R4493"/>
          <cell r="S4493"/>
          <cell r="T4493"/>
        </row>
        <row r="4494">
          <cell r="P4494">
            <v>999999999</v>
          </cell>
          <cell r="Q4494"/>
          <cell r="R4494"/>
          <cell r="S4494"/>
          <cell r="T4494"/>
        </row>
        <row r="4495">
          <cell r="P4495">
            <v>999999999</v>
          </cell>
          <cell r="Q4495"/>
          <cell r="R4495"/>
          <cell r="S4495"/>
          <cell r="T4495"/>
        </row>
        <row r="4496">
          <cell r="P4496">
            <v>999999999</v>
          </cell>
          <cell r="Q4496"/>
          <cell r="R4496"/>
          <cell r="S4496"/>
          <cell r="T4496"/>
        </row>
        <row r="4497">
          <cell r="P4497">
            <v>999999999</v>
          </cell>
          <cell r="Q4497"/>
          <cell r="R4497"/>
          <cell r="S4497"/>
          <cell r="T4497"/>
        </row>
        <row r="4498">
          <cell r="P4498">
            <v>999999999</v>
          </cell>
          <cell r="Q4498"/>
          <cell r="R4498"/>
          <cell r="S4498"/>
          <cell r="T4498"/>
        </row>
        <row r="4499">
          <cell r="P4499">
            <v>999999999</v>
          </cell>
          <cell r="Q4499"/>
          <cell r="R4499"/>
          <cell r="S4499"/>
          <cell r="T4499"/>
        </row>
        <row r="4500">
          <cell r="P4500">
            <v>999999999</v>
          </cell>
          <cell r="Q4500"/>
          <cell r="R4500"/>
          <cell r="S4500"/>
          <cell r="T4500"/>
        </row>
        <row r="4501">
          <cell r="P4501">
            <v>999999999</v>
          </cell>
          <cell r="Q4501"/>
          <cell r="R4501"/>
          <cell r="S4501"/>
          <cell r="T4501"/>
        </row>
        <row r="4502">
          <cell r="P4502">
            <v>999999999</v>
          </cell>
          <cell r="Q4502"/>
          <cell r="R4502"/>
          <cell r="S4502"/>
          <cell r="T4502"/>
        </row>
        <row r="4503">
          <cell r="P4503">
            <v>999999999</v>
          </cell>
          <cell r="Q4503"/>
          <cell r="R4503"/>
          <cell r="S4503"/>
          <cell r="T4503"/>
        </row>
        <row r="4504">
          <cell r="P4504">
            <v>999999999</v>
          </cell>
          <cell r="Q4504"/>
          <cell r="R4504"/>
          <cell r="S4504"/>
          <cell r="T4504"/>
        </row>
        <row r="4505">
          <cell r="P4505">
            <v>999999999</v>
          </cell>
          <cell r="Q4505"/>
          <cell r="R4505"/>
          <cell r="S4505"/>
          <cell r="T4505"/>
        </row>
        <row r="4506">
          <cell r="P4506">
            <v>999999999</v>
          </cell>
          <cell r="Q4506"/>
          <cell r="R4506"/>
          <cell r="S4506"/>
          <cell r="T4506"/>
        </row>
        <row r="4507">
          <cell r="P4507">
            <v>999999999</v>
          </cell>
          <cell r="Q4507"/>
          <cell r="R4507"/>
          <cell r="S4507"/>
          <cell r="T4507"/>
        </row>
        <row r="4508">
          <cell r="P4508">
            <v>999999999</v>
          </cell>
          <cell r="Q4508"/>
          <cell r="R4508"/>
          <cell r="S4508"/>
          <cell r="T4508"/>
        </row>
        <row r="4509">
          <cell r="P4509">
            <v>999999999</v>
          </cell>
          <cell r="Q4509"/>
          <cell r="R4509"/>
          <cell r="S4509"/>
          <cell r="T4509"/>
        </row>
        <row r="4510">
          <cell r="P4510">
            <v>999999999</v>
          </cell>
          <cell r="Q4510"/>
          <cell r="R4510"/>
          <cell r="S4510"/>
          <cell r="T4510"/>
        </row>
        <row r="4511">
          <cell r="P4511">
            <v>999999999</v>
          </cell>
          <cell r="Q4511"/>
          <cell r="R4511"/>
          <cell r="S4511"/>
          <cell r="T4511"/>
        </row>
        <row r="4512">
          <cell r="P4512">
            <v>999999999</v>
          </cell>
          <cell r="Q4512"/>
          <cell r="R4512"/>
          <cell r="S4512"/>
          <cell r="T4512"/>
        </row>
        <row r="4513">
          <cell r="P4513">
            <v>999999999</v>
          </cell>
          <cell r="Q4513"/>
          <cell r="R4513"/>
          <cell r="S4513"/>
          <cell r="T4513"/>
        </row>
        <row r="4514">
          <cell r="P4514">
            <v>999999999</v>
          </cell>
          <cell r="Q4514"/>
          <cell r="R4514"/>
          <cell r="S4514"/>
          <cell r="T4514"/>
        </row>
        <row r="4515">
          <cell r="P4515">
            <v>999999999</v>
          </cell>
          <cell r="Q4515"/>
          <cell r="R4515"/>
          <cell r="S4515"/>
          <cell r="T4515"/>
        </row>
        <row r="4516">
          <cell r="P4516">
            <v>999999999</v>
          </cell>
          <cell r="Q4516"/>
          <cell r="R4516"/>
          <cell r="S4516"/>
          <cell r="T4516"/>
        </row>
        <row r="4517">
          <cell r="P4517">
            <v>999999999</v>
          </cell>
          <cell r="Q4517"/>
          <cell r="R4517"/>
          <cell r="S4517"/>
          <cell r="T4517"/>
        </row>
        <row r="4518">
          <cell r="P4518">
            <v>999999999</v>
          </cell>
          <cell r="Q4518"/>
          <cell r="R4518"/>
          <cell r="S4518"/>
          <cell r="T4518"/>
        </row>
        <row r="4519">
          <cell r="P4519">
            <v>999999999</v>
          </cell>
          <cell r="Q4519"/>
          <cell r="R4519"/>
          <cell r="S4519"/>
          <cell r="T4519"/>
        </row>
        <row r="4520">
          <cell r="P4520">
            <v>999999999</v>
          </cell>
          <cell r="Q4520"/>
          <cell r="R4520"/>
          <cell r="S4520"/>
          <cell r="T4520"/>
        </row>
        <row r="4521">
          <cell r="P4521">
            <v>999999999</v>
          </cell>
          <cell r="Q4521"/>
          <cell r="R4521"/>
          <cell r="S4521"/>
          <cell r="T4521"/>
        </row>
        <row r="4522">
          <cell r="P4522">
            <v>999999999</v>
          </cell>
          <cell r="Q4522"/>
          <cell r="R4522"/>
          <cell r="S4522"/>
          <cell r="T4522"/>
        </row>
        <row r="4523">
          <cell r="P4523">
            <v>999999999</v>
          </cell>
          <cell r="Q4523"/>
          <cell r="R4523"/>
          <cell r="S4523"/>
          <cell r="T4523"/>
        </row>
        <row r="4524">
          <cell r="P4524">
            <v>999999999</v>
          </cell>
          <cell r="Q4524"/>
          <cell r="R4524"/>
          <cell r="S4524"/>
          <cell r="T4524"/>
        </row>
        <row r="4525">
          <cell r="P4525">
            <v>999999999</v>
          </cell>
          <cell r="Q4525"/>
          <cell r="R4525"/>
          <cell r="S4525"/>
          <cell r="T4525"/>
        </row>
        <row r="4526">
          <cell r="P4526">
            <v>999999999</v>
          </cell>
          <cell r="Q4526"/>
          <cell r="R4526"/>
          <cell r="S4526"/>
          <cell r="T4526"/>
        </row>
        <row r="4527">
          <cell r="P4527">
            <v>999999999</v>
          </cell>
          <cell r="Q4527"/>
          <cell r="R4527"/>
          <cell r="S4527"/>
          <cell r="T4527"/>
        </row>
        <row r="4528">
          <cell r="P4528">
            <v>999999999</v>
          </cell>
          <cell r="Q4528"/>
          <cell r="R4528"/>
          <cell r="S4528"/>
          <cell r="T4528"/>
        </row>
        <row r="4529">
          <cell r="P4529">
            <v>999999999</v>
          </cell>
          <cell r="Q4529"/>
          <cell r="R4529"/>
          <cell r="S4529"/>
          <cell r="T4529"/>
        </row>
        <row r="4530">
          <cell r="P4530">
            <v>999999999</v>
          </cell>
          <cell r="Q4530"/>
          <cell r="R4530"/>
          <cell r="S4530"/>
          <cell r="T4530"/>
        </row>
        <row r="4531">
          <cell r="P4531">
            <v>999999999</v>
          </cell>
          <cell r="Q4531"/>
          <cell r="R4531"/>
          <cell r="S4531"/>
          <cell r="T4531"/>
        </row>
        <row r="4532">
          <cell r="P4532">
            <v>999999999</v>
          </cell>
          <cell r="Q4532"/>
          <cell r="R4532"/>
          <cell r="S4532"/>
          <cell r="T4532"/>
        </row>
        <row r="4533">
          <cell r="P4533">
            <v>999999999</v>
          </cell>
          <cell r="Q4533"/>
          <cell r="R4533"/>
          <cell r="S4533"/>
          <cell r="T4533"/>
        </row>
        <row r="4534">
          <cell r="P4534">
            <v>999999999</v>
          </cell>
          <cell r="Q4534"/>
          <cell r="R4534"/>
          <cell r="S4534"/>
          <cell r="T4534"/>
        </row>
        <row r="4535">
          <cell r="P4535">
            <v>999999999</v>
          </cell>
          <cell r="Q4535"/>
          <cell r="R4535"/>
          <cell r="S4535"/>
          <cell r="T4535"/>
        </row>
        <row r="4536">
          <cell r="P4536">
            <v>999999999</v>
          </cell>
          <cell r="Q4536"/>
          <cell r="R4536"/>
          <cell r="S4536"/>
          <cell r="T4536"/>
        </row>
        <row r="4537">
          <cell r="P4537">
            <v>999999999</v>
          </cell>
          <cell r="Q4537"/>
          <cell r="R4537"/>
          <cell r="S4537"/>
          <cell r="T4537"/>
        </row>
        <row r="4538">
          <cell r="P4538">
            <v>999999999</v>
          </cell>
          <cell r="Q4538"/>
          <cell r="R4538"/>
          <cell r="S4538"/>
          <cell r="T4538"/>
        </row>
        <row r="4539">
          <cell r="P4539">
            <v>999999999</v>
          </cell>
          <cell r="Q4539"/>
          <cell r="R4539"/>
          <cell r="S4539"/>
          <cell r="T4539"/>
        </row>
        <row r="4540">
          <cell r="P4540">
            <v>999999999</v>
          </cell>
          <cell r="Q4540"/>
          <cell r="R4540"/>
          <cell r="S4540"/>
          <cell r="T4540"/>
        </row>
        <row r="4541">
          <cell r="P4541">
            <v>999999999</v>
          </cell>
          <cell r="Q4541"/>
          <cell r="R4541"/>
          <cell r="S4541"/>
          <cell r="T4541"/>
        </row>
        <row r="4542">
          <cell r="P4542">
            <v>999999999</v>
          </cell>
          <cell r="Q4542"/>
          <cell r="R4542"/>
          <cell r="S4542"/>
          <cell r="T4542"/>
        </row>
        <row r="4543">
          <cell r="P4543">
            <v>999999999</v>
          </cell>
          <cell r="Q4543"/>
          <cell r="R4543"/>
          <cell r="S4543"/>
          <cell r="T4543"/>
        </row>
        <row r="4544">
          <cell r="P4544">
            <v>999999999</v>
          </cell>
          <cell r="Q4544"/>
          <cell r="R4544"/>
          <cell r="S4544"/>
          <cell r="T4544"/>
        </row>
        <row r="4545">
          <cell r="P4545">
            <v>999999999</v>
          </cell>
          <cell r="Q4545"/>
          <cell r="R4545"/>
          <cell r="S4545"/>
          <cell r="T4545"/>
        </row>
        <row r="4546">
          <cell r="P4546">
            <v>999999999</v>
          </cell>
          <cell r="Q4546"/>
          <cell r="R4546"/>
          <cell r="S4546"/>
          <cell r="T4546"/>
        </row>
        <row r="4547">
          <cell r="P4547">
            <v>999999999</v>
          </cell>
          <cell r="Q4547"/>
          <cell r="R4547"/>
          <cell r="S4547"/>
          <cell r="T4547"/>
        </row>
        <row r="4548">
          <cell r="P4548">
            <v>999999999</v>
          </cell>
          <cell r="Q4548"/>
          <cell r="R4548"/>
          <cell r="S4548"/>
          <cell r="T4548"/>
        </row>
        <row r="4549">
          <cell r="P4549">
            <v>999999999</v>
          </cell>
          <cell r="Q4549"/>
          <cell r="R4549"/>
          <cell r="S4549"/>
          <cell r="T4549"/>
        </row>
        <row r="4550">
          <cell r="P4550">
            <v>999999999</v>
          </cell>
          <cell r="Q4550"/>
          <cell r="R4550"/>
          <cell r="S4550"/>
          <cell r="T4550"/>
        </row>
        <row r="4551">
          <cell r="P4551">
            <v>999999999</v>
          </cell>
          <cell r="Q4551"/>
          <cell r="R4551"/>
          <cell r="S4551"/>
          <cell r="T4551"/>
        </row>
        <row r="4552">
          <cell r="P4552">
            <v>999999999</v>
          </cell>
          <cell r="Q4552"/>
          <cell r="R4552"/>
          <cell r="S4552"/>
          <cell r="T4552"/>
        </row>
        <row r="4553">
          <cell r="P4553">
            <v>999999999</v>
          </cell>
          <cell r="Q4553"/>
          <cell r="R4553"/>
          <cell r="S4553"/>
          <cell r="T4553"/>
        </row>
        <row r="4554">
          <cell r="P4554">
            <v>999999999</v>
          </cell>
          <cell r="Q4554"/>
          <cell r="R4554"/>
          <cell r="S4554"/>
          <cell r="T4554"/>
        </row>
        <row r="4555">
          <cell r="P4555">
            <v>999999999</v>
          </cell>
          <cell r="Q4555"/>
          <cell r="R4555"/>
          <cell r="S4555"/>
          <cell r="T4555"/>
        </row>
        <row r="4556">
          <cell r="P4556">
            <v>999999999</v>
          </cell>
          <cell r="Q4556"/>
          <cell r="R4556"/>
          <cell r="S4556"/>
          <cell r="T4556"/>
        </row>
        <row r="4557">
          <cell r="P4557">
            <v>999999999</v>
          </cell>
          <cell r="Q4557"/>
          <cell r="R4557"/>
          <cell r="S4557"/>
          <cell r="T4557"/>
        </row>
        <row r="4558">
          <cell r="P4558">
            <v>999999999</v>
          </cell>
          <cell r="Q4558"/>
          <cell r="R4558"/>
          <cell r="S4558"/>
          <cell r="T4558"/>
        </row>
        <row r="4559">
          <cell r="P4559">
            <v>999999999</v>
          </cell>
          <cell r="Q4559"/>
          <cell r="R4559"/>
          <cell r="S4559"/>
          <cell r="T4559"/>
        </row>
        <row r="4560">
          <cell r="P4560">
            <v>999999999</v>
          </cell>
          <cell r="Q4560"/>
          <cell r="R4560"/>
          <cell r="S4560"/>
          <cell r="T4560"/>
        </row>
        <row r="4561">
          <cell r="P4561">
            <v>999999999</v>
          </cell>
          <cell r="Q4561"/>
          <cell r="R4561"/>
          <cell r="S4561"/>
          <cell r="T4561"/>
        </row>
        <row r="4562">
          <cell r="P4562">
            <v>999999999</v>
          </cell>
          <cell r="Q4562"/>
          <cell r="R4562"/>
          <cell r="S4562"/>
          <cell r="T4562"/>
        </row>
        <row r="4563">
          <cell r="P4563">
            <v>999999999</v>
          </cell>
          <cell r="Q4563"/>
          <cell r="R4563"/>
          <cell r="S4563"/>
          <cell r="T4563"/>
        </row>
        <row r="4564">
          <cell r="P4564">
            <v>999999999</v>
          </cell>
          <cell r="Q4564"/>
          <cell r="R4564"/>
          <cell r="S4564"/>
          <cell r="T4564"/>
        </row>
        <row r="4565">
          <cell r="P4565">
            <v>999999999</v>
          </cell>
          <cell r="Q4565"/>
          <cell r="R4565"/>
          <cell r="S4565"/>
          <cell r="T4565"/>
        </row>
        <row r="4566">
          <cell r="P4566">
            <v>999999999</v>
          </cell>
          <cell r="Q4566"/>
          <cell r="R4566"/>
          <cell r="S4566"/>
          <cell r="T4566"/>
        </row>
        <row r="4567">
          <cell r="P4567">
            <v>999999999</v>
          </cell>
          <cell r="Q4567"/>
          <cell r="R4567"/>
          <cell r="S4567"/>
          <cell r="T4567"/>
        </row>
        <row r="4568">
          <cell r="P4568">
            <v>999999999</v>
          </cell>
          <cell r="Q4568"/>
          <cell r="R4568"/>
          <cell r="S4568"/>
          <cell r="T4568"/>
        </row>
        <row r="4569">
          <cell r="P4569">
            <v>999999999</v>
          </cell>
          <cell r="Q4569"/>
          <cell r="R4569"/>
          <cell r="S4569"/>
          <cell r="T4569"/>
        </row>
        <row r="4570">
          <cell r="P4570">
            <v>999999999</v>
          </cell>
          <cell r="Q4570"/>
          <cell r="R4570"/>
          <cell r="S4570"/>
          <cell r="T4570"/>
        </row>
        <row r="4571">
          <cell r="P4571">
            <v>999999999</v>
          </cell>
          <cell r="Q4571"/>
          <cell r="R4571"/>
          <cell r="S4571"/>
          <cell r="T4571"/>
        </row>
        <row r="4572">
          <cell r="P4572">
            <v>999999999</v>
          </cell>
          <cell r="Q4572"/>
          <cell r="R4572"/>
          <cell r="S4572"/>
          <cell r="T4572"/>
        </row>
        <row r="4573">
          <cell r="P4573">
            <v>999999999</v>
          </cell>
          <cell r="Q4573"/>
          <cell r="R4573"/>
          <cell r="S4573"/>
          <cell r="T4573"/>
        </row>
        <row r="4574">
          <cell r="P4574">
            <v>999999999</v>
          </cell>
          <cell r="Q4574"/>
          <cell r="R4574"/>
          <cell r="S4574"/>
          <cell r="T4574"/>
        </row>
        <row r="4575">
          <cell r="P4575">
            <v>999999999</v>
          </cell>
          <cell r="Q4575"/>
          <cell r="R4575"/>
          <cell r="S4575"/>
          <cell r="T4575"/>
        </row>
        <row r="4576">
          <cell r="P4576">
            <v>999999999</v>
          </cell>
          <cell r="Q4576"/>
          <cell r="R4576"/>
          <cell r="S4576"/>
          <cell r="T4576"/>
        </row>
        <row r="4577">
          <cell r="P4577">
            <v>999999999</v>
          </cell>
          <cell r="Q4577"/>
          <cell r="R4577"/>
          <cell r="S4577"/>
          <cell r="T4577"/>
        </row>
        <row r="4578">
          <cell r="P4578">
            <v>999999999</v>
          </cell>
          <cell r="Q4578"/>
          <cell r="R4578"/>
          <cell r="S4578"/>
          <cell r="T4578"/>
        </row>
        <row r="4579">
          <cell r="P4579">
            <v>999999999</v>
          </cell>
          <cell r="Q4579"/>
          <cell r="R4579"/>
          <cell r="S4579"/>
          <cell r="T4579"/>
        </row>
        <row r="4580">
          <cell r="P4580">
            <v>999999999</v>
          </cell>
          <cell r="Q4580"/>
          <cell r="R4580"/>
          <cell r="S4580"/>
          <cell r="T4580"/>
        </row>
        <row r="4581">
          <cell r="P4581">
            <v>999999999</v>
          </cell>
          <cell r="Q4581"/>
          <cell r="R4581"/>
          <cell r="S4581"/>
          <cell r="T4581"/>
        </row>
        <row r="4582">
          <cell r="P4582">
            <v>999999999</v>
          </cell>
          <cell r="Q4582"/>
          <cell r="R4582"/>
          <cell r="S4582"/>
          <cell r="T4582"/>
        </row>
        <row r="4583">
          <cell r="P4583">
            <v>999999999</v>
          </cell>
          <cell r="Q4583"/>
          <cell r="R4583"/>
          <cell r="S4583"/>
          <cell r="T4583"/>
        </row>
        <row r="4584">
          <cell r="P4584">
            <v>999999999</v>
          </cell>
          <cell r="Q4584"/>
          <cell r="R4584"/>
          <cell r="S4584"/>
          <cell r="T4584"/>
        </row>
        <row r="4585">
          <cell r="P4585">
            <v>999999999</v>
          </cell>
          <cell r="Q4585"/>
          <cell r="R4585"/>
          <cell r="S4585"/>
          <cell r="T4585"/>
        </row>
        <row r="4586">
          <cell r="P4586">
            <v>999999999</v>
          </cell>
          <cell r="Q4586"/>
          <cell r="R4586"/>
          <cell r="S4586"/>
          <cell r="T4586"/>
        </row>
        <row r="4587">
          <cell r="P4587">
            <v>999999999</v>
          </cell>
          <cell r="Q4587"/>
          <cell r="R4587"/>
          <cell r="S4587"/>
          <cell r="T4587"/>
        </row>
        <row r="4588">
          <cell r="P4588">
            <v>999999999</v>
          </cell>
          <cell r="Q4588"/>
          <cell r="R4588"/>
          <cell r="S4588"/>
          <cell r="T4588"/>
        </row>
        <row r="4589">
          <cell r="P4589">
            <v>999999999</v>
          </cell>
          <cell r="Q4589"/>
          <cell r="R4589"/>
          <cell r="S4589"/>
          <cell r="T4589"/>
        </row>
        <row r="4590">
          <cell r="P4590">
            <v>999999999</v>
          </cell>
          <cell r="Q4590"/>
          <cell r="R4590"/>
          <cell r="S4590"/>
          <cell r="T4590"/>
        </row>
        <row r="4591">
          <cell r="P4591">
            <v>999999999</v>
          </cell>
          <cell r="Q4591"/>
          <cell r="R4591"/>
          <cell r="S4591"/>
          <cell r="T4591"/>
        </row>
        <row r="4592">
          <cell r="P4592">
            <v>999999999</v>
          </cell>
          <cell r="Q4592"/>
          <cell r="R4592"/>
          <cell r="S4592"/>
          <cell r="T4592"/>
        </row>
        <row r="4593">
          <cell r="P4593">
            <v>999999999</v>
          </cell>
          <cell r="Q4593"/>
          <cell r="R4593"/>
          <cell r="S4593"/>
          <cell r="T4593"/>
        </row>
        <row r="4594">
          <cell r="P4594">
            <v>999999999</v>
          </cell>
          <cell r="Q4594"/>
          <cell r="R4594"/>
          <cell r="S4594"/>
          <cell r="T4594"/>
        </row>
        <row r="4595">
          <cell r="P4595">
            <v>999999999</v>
          </cell>
          <cell r="Q4595"/>
          <cell r="R4595"/>
          <cell r="S4595"/>
          <cell r="T4595"/>
        </row>
        <row r="4596">
          <cell r="P4596">
            <v>999999999</v>
          </cell>
          <cell r="Q4596"/>
          <cell r="R4596"/>
          <cell r="S4596"/>
          <cell r="T4596"/>
        </row>
        <row r="4597">
          <cell r="P4597">
            <v>999999999</v>
          </cell>
          <cell r="Q4597"/>
          <cell r="R4597"/>
          <cell r="S4597"/>
          <cell r="T4597"/>
        </row>
        <row r="4598">
          <cell r="P4598">
            <v>999999999</v>
          </cell>
          <cell r="Q4598"/>
          <cell r="R4598"/>
          <cell r="S4598"/>
          <cell r="T4598"/>
        </row>
        <row r="4599">
          <cell r="P4599">
            <v>999999999</v>
          </cell>
          <cell r="Q4599"/>
          <cell r="R4599"/>
          <cell r="S4599"/>
          <cell r="T4599"/>
        </row>
        <row r="4600">
          <cell r="P4600">
            <v>999999999</v>
          </cell>
          <cell r="Q4600"/>
          <cell r="R4600"/>
          <cell r="S4600"/>
          <cell r="T4600"/>
        </row>
        <row r="4601">
          <cell r="P4601">
            <v>999999999</v>
          </cell>
          <cell r="Q4601"/>
          <cell r="R4601"/>
          <cell r="S4601"/>
          <cell r="T4601"/>
        </row>
        <row r="4602">
          <cell r="P4602">
            <v>999999999</v>
          </cell>
          <cell r="Q4602"/>
          <cell r="R4602"/>
          <cell r="S4602"/>
          <cell r="T4602"/>
        </row>
        <row r="4603">
          <cell r="P4603">
            <v>999999999</v>
          </cell>
          <cell r="Q4603"/>
          <cell r="R4603"/>
          <cell r="S4603"/>
          <cell r="T4603"/>
        </row>
        <row r="4604">
          <cell r="P4604">
            <v>999999999</v>
          </cell>
          <cell r="Q4604"/>
          <cell r="R4604"/>
          <cell r="S4604"/>
          <cell r="T4604"/>
        </row>
        <row r="4605">
          <cell r="P4605">
            <v>999999999</v>
          </cell>
          <cell r="Q4605"/>
          <cell r="R4605"/>
          <cell r="S4605"/>
          <cell r="T4605"/>
        </row>
        <row r="4606">
          <cell r="P4606">
            <v>999999999</v>
          </cell>
          <cell r="Q4606"/>
          <cell r="R4606"/>
          <cell r="S4606"/>
          <cell r="T4606"/>
        </row>
        <row r="4607">
          <cell r="P4607">
            <v>999999999</v>
          </cell>
          <cell r="Q4607"/>
          <cell r="R4607"/>
          <cell r="S4607"/>
          <cell r="T4607"/>
        </row>
        <row r="4608">
          <cell r="P4608">
            <v>999999999</v>
          </cell>
          <cell r="Q4608"/>
          <cell r="R4608"/>
          <cell r="S4608"/>
          <cell r="T4608"/>
        </row>
        <row r="4609">
          <cell r="P4609">
            <v>999999999</v>
          </cell>
          <cell r="Q4609"/>
          <cell r="R4609"/>
          <cell r="S4609"/>
          <cell r="T4609"/>
        </row>
        <row r="4610">
          <cell r="P4610">
            <v>999999999</v>
          </cell>
          <cell r="Q4610"/>
          <cell r="R4610"/>
          <cell r="S4610"/>
          <cell r="T4610"/>
        </row>
        <row r="4611">
          <cell r="P4611">
            <v>999999999</v>
          </cell>
          <cell r="Q4611"/>
          <cell r="R4611"/>
          <cell r="S4611"/>
          <cell r="T4611"/>
        </row>
        <row r="4612">
          <cell r="P4612">
            <v>999999999</v>
          </cell>
          <cell r="Q4612"/>
          <cell r="R4612"/>
          <cell r="S4612"/>
          <cell r="T4612"/>
        </row>
        <row r="4613">
          <cell r="P4613">
            <v>999999999</v>
          </cell>
          <cell r="Q4613"/>
          <cell r="R4613"/>
          <cell r="S4613"/>
          <cell r="T4613"/>
        </row>
        <row r="4614">
          <cell r="P4614">
            <v>999999999</v>
          </cell>
          <cell r="Q4614"/>
          <cell r="R4614"/>
          <cell r="S4614"/>
          <cell r="T4614"/>
        </row>
        <row r="4615">
          <cell r="P4615">
            <v>999999999</v>
          </cell>
          <cell r="Q4615"/>
          <cell r="R4615"/>
          <cell r="S4615"/>
          <cell r="T4615"/>
        </row>
        <row r="4616">
          <cell r="P4616">
            <v>999999999</v>
          </cell>
          <cell r="Q4616"/>
          <cell r="R4616"/>
          <cell r="S4616"/>
          <cell r="T4616"/>
        </row>
        <row r="4617">
          <cell r="P4617">
            <v>999999999</v>
          </cell>
          <cell r="Q4617"/>
          <cell r="R4617"/>
          <cell r="S4617"/>
          <cell r="T4617"/>
        </row>
        <row r="4618">
          <cell r="P4618">
            <v>999999999</v>
          </cell>
          <cell r="Q4618"/>
          <cell r="R4618"/>
          <cell r="S4618"/>
          <cell r="T4618"/>
        </row>
        <row r="4619">
          <cell r="P4619">
            <v>999999999</v>
          </cell>
          <cell r="Q4619"/>
          <cell r="R4619"/>
          <cell r="S4619"/>
          <cell r="T4619"/>
        </row>
        <row r="4620">
          <cell r="P4620">
            <v>999999999</v>
          </cell>
          <cell r="Q4620"/>
          <cell r="R4620"/>
          <cell r="S4620"/>
          <cell r="T4620"/>
        </row>
        <row r="4621">
          <cell r="P4621">
            <v>999999999</v>
          </cell>
          <cell r="Q4621"/>
          <cell r="R4621"/>
          <cell r="S4621"/>
          <cell r="T4621"/>
        </row>
        <row r="4622">
          <cell r="P4622">
            <v>999999999</v>
          </cell>
          <cell r="Q4622"/>
          <cell r="R4622"/>
          <cell r="S4622"/>
          <cell r="T4622"/>
        </row>
        <row r="4623">
          <cell r="P4623">
            <v>999999999</v>
          </cell>
          <cell r="Q4623"/>
          <cell r="R4623"/>
          <cell r="S4623"/>
          <cell r="T4623"/>
        </row>
        <row r="4624">
          <cell r="P4624">
            <v>999999999</v>
          </cell>
          <cell r="Q4624"/>
          <cell r="R4624"/>
          <cell r="S4624"/>
          <cell r="T4624"/>
        </row>
        <row r="4625">
          <cell r="P4625">
            <v>999999999</v>
          </cell>
          <cell r="Q4625"/>
          <cell r="R4625"/>
          <cell r="S4625"/>
          <cell r="T4625"/>
        </row>
        <row r="4626">
          <cell r="P4626">
            <v>999999999</v>
          </cell>
          <cell r="Q4626"/>
          <cell r="R4626"/>
          <cell r="S4626"/>
          <cell r="T4626"/>
        </row>
        <row r="4627">
          <cell r="P4627">
            <v>999999999</v>
          </cell>
          <cell r="Q4627"/>
          <cell r="R4627"/>
          <cell r="S4627"/>
          <cell r="T4627"/>
        </row>
        <row r="4628">
          <cell r="P4628">
            <v>999999999</v>
          </cell>
          <cell r="Q4628"/>
          <cell r="R4628"/>
          <cell r="S4628"/>
          <cell r="T4628"/>
        </row>
        <row r="4629">
          <cell r="P4629">
            <v>999999999</v>
          </cell>
          <cell r="Q4629"/>
          <cell r="R4629"/>
          <cell r="S4629"/>
          <cell r="T4629"/>
        </row>
        <row r="4630">
          <cell r="P4630">
            <v>999999999</v>
          </cell>
          <cell r="Q4630"/>
          <cell r="R4630"/>
          <cell r="S4630"/>
          <cell r="T4630"/>
        </row>
        <row r="4631">
          <cell r="P4631">
            <v>999999999</v>
          </cell>
          <cell r="Q4631"/>
          <cell r="R4631"/>
          <cell r="S4631"/>
          <cell r="T4631"/>
        </row>
        <row r="4632">
          <cell r="P4632">
            <v>999999999</v>
          </cell>
          <cell r="Q4632"/>
          <cell r="R4632"/>
          <cell r="S4632"/>
          <cell r="T4632"/>
        </row>
        <row r="4633">
          <cell r="P4633">
            <v>999999999</v>
          </cell>
          <cell r="Q4633"/>
          <cell r="R4633"/>
          <cell r="S4633"/>
          <cell r="T4633"/>
        </row>
        <row r="4634">
          <cell r="P4634">
            <v>999999999</v>
          </cell>
          <cell r="Q4634"/>
          <cell r="R4634"/>
          <cell r="S4634"/>
          <cell r="T4634"/>
        </row>
        <row r="4635">
          <cell r="P4635">
            <v>999999999</v>
          </cell>
          <cell r="Q4635"/>
          <cell r="R4635"/>
          <cell r="S4635"/>
          <cell r="T4635"/>
        </row>
        <row r="4636">
          <cell r="P4636">
            <v>999999999</v>
          </cell>
          <cell r="Q4636"/>
          <cell r="R4636"/>
          <cell r="S4636"/>
          <cell r="T4636"/>
        </row>
        <row r="4637">
          <cell r="P4637">
            <v>999999999</v>
          </cell>
          <cell r="Q4637"/>
          <cell r="R4637"/>
          <cell r="S4637"/>
          <cell r="T4637"/>
        </row>
        <row r="4638">
          <cell r="P4638">
            <v>999999999</v>
          </cell>
          <cell r="Q4638"/>
          <cell r="R4638"/>
          <cell r="S4638"/>
          <cell r="T4638"/>
        </row>
        <row r="4639">
          <cell r="P4639">
            <v>999999999</v>
          </cell>
          <cell r="Q4639"/>
          <cell r="R4639"/>
          <cell r="S4639"/>
          <cell r="T4639"/>
        </row>
        <row r="4640">
          <cell r="P4640">
            <v>999999999</v>
          </cell>
          <cell r="Q4640"/>
          <cell r="R4640"/>
          <cell r="S4640"/>
          <cell r="T4640"/>
        </row>
        <row r="4641">
          <cell r="P4641">
            <v>999999999</v>
          </cell>
          <cell r="Q4641"/>
          <cell r="R4641"/>
          <cell r="S4641"/>
          <cell r="T4641"/>
        </row>
        <row r="4642">
          <cell r="P4642">
            <v>999999999</v>
          </cell>
          <cell r="Q4642"/>
          <cell r="R4642"/>
          <cell r="S4642"/>
          <cell r="T4642"/>
        </row>
        <row r="4643">
          <cell r="P4643">
            <v>999999999</v>
          </cell>
          <cell r="Q4643"/>
          <cell r="R4643"/>
          <cell r="S4643"/>
          <cell r="T4643"/>
        </row>
        <row r="4644">
          <cell r="P4644">
            <v>999999999</v>
          </cell>
          <cell r="Q4644"/>
          <cell r="R4644"/>
          <cell r="S4644"/>
          <cell r="T4644"/>
        </row>
        <row r="4645">
          <cell r="P4645">
            <v>999999999</v>
          </cell>
          <cell r="Q4645"/>
          <cell r="R4645"/>
          <cell r="S4645"/>
          <cell r="T4645"/>
        </row>
        <row r="4646">
          <cell r="P4646">
            <v>999999999</v>
          </cell>
          <cell r="Q4646"/>
          <cell r="R4646"/>
          <cell r="S4646"/>
          <cell r="T4646"/>
        </row>
        <row r="4647">
          <cell r="P4647">
            <v>999999999</v>
          </cell>
          <cell r="Q4647"/>
          <cell r="R4647"/>
          <cell r="S4647"/>
          <cell r="T4647"/>
        </row>
        <row r="4648">
          <cell r="P4648">
            <v>999999999</v>
          </cell>
          <cell r="Q4648"/>
          <cell r="R4648"/>
          <cell r="S4648"/>
          <cell r="T4648"/>
        </row>
        <row r="4649">
          <cell r="P4649">
            <v>999999999</v>
          </cell>
          <cell r="Q4649"/>
          <cell r="R4649"/>
          <cell r="S4649"/>
          <cell r="T4649"/>
        </row>
        <row r="4650">
          <cell r="P4650">
            <v>999999999</v>
          </cell>
          <cell r="Q4650"/>
          <cell r="R4650"/>
          <cell r="S4650"/>
          <cell r="T4650"/>
        </row>
        <row r="4651">
          <cell r="P4651">
            <v>999999999</v>
          </cell>
          <cell r="Q4651"/>
          <cell r="R4651"/>
          <cell r="S4651"/>
          <cell r="T4651"/>
        </row>
        <row r="4652">
          <cell r="P4652">
            <v>999999999</v>
          </cell>
          <cell r="Q4652"/>
          <cell r="R4652"/>
          <cell r="S4652"/>
          <cell r="T4652"/>
        </row>
        <row r="4653">
          <cell r="P4653">
            <v>999999999</v>
          </cell>
          <cell r="Q4653"/>
          <cell r="R4653"/>
          <cell r="S4653"/>
          <cell r="T4653"/>
        </row>
        <row r="4654">
          <cell r="P4654">
            <v>999999999</v>
          </cell>
          <cell r="Q4654"/>
          <cell r="R4654"/>
          <cell r="S4654"/>
          <cell r="T4654"/>
        </row>
        <row r="4655">
          <cell r="P4655">
            <v>999999999</v>
          </cell>
          <cell r="Q4655"/>
          <cell r="R4655"/>
          <cell r="S4655"/>
          <cell r="T4655"/>
        </row>
        <row r="4656">
          <cell r="P4656">
            <v>999999999</v>
          </cell>
          <cell r="Q4656"/>
          <cell r="R4656"/>
          <cell r="S4656"/>
          <cell r="T4656"/>
        </row>
        <row r="4657">
          <cell r="P4657">
            <v>999999999</v>
          </cell>
          <cell r="Q4657"/>
          <cell r="R4657"/>
          <cell r="S4657"/>
          <cell r="T4657"/>
        </row>
        <row r="4658">
          <cell r="P4658">
            <v>999999999</v>
          </cell>
          <cell r="Q4658"/>
          <cell r="R4658"/>
          <cell r="S4658"/>
          <cell r="T4658"/>
        </row>
        <row r="4659">
          <cell r="P4659">
            <v>999999999</v>
          </cell>
          <cell r="Q4659"/>
          <cell r="R4659"/>
          <cell r="S4659"/>
          <cell r="T4659"/>
        </row>
        <row r="4660">
          <cell r="P4660">
            <v>999999999</v>
          </cell>
          <cell r="Q4660"/>
          <cell r="R4660"/>
          <cell r="S4660"/>
          <cell r="T4660"/>
        </row>
        <row r="4661">
          <cell r="P4661">
            <v>999999999</v>
          </cell>
          <cell r="Q4661"/>
          <cell r="R4661"/>
          <cell r="S4661"/>
          <cell r="T4661"/>
        </row>
        <row r="4662">
          <cell r="P4662">
            <v>999999999</v>
          </cell>
          <cell r="Q4662"/>
          <cell r="R4662"/>
          <cell r="S4662"/>
          <cell r="T4662"/>
        </row>
        <row r="4663">
          <cell r="P4663">
            <v>999999999</v>
          </cell>
          <cell r="Q4663"/>
          <cell r="R4663"/>
          <cell r="S4663"/>
          <cell r="T4663"/>
        </row>
        <row r="4664">
          <cell r="P4664">
            <v>999999999</v>
          </cell>
          <cell r="Q4664"/>
          <cell r="R4664"/>
          <cell r="S4664"/>
          <cell r="T4664"/>
        </row>
        <row r="4665">
          <cell r="P4665">
            <v>999999999</v>
          </cell>
          <cell r="Q4665"/>
          <cell r="R4665"/>
          <cell r="S4665"/>
          <cell r="T4665"/>
        </row>
        <row r="4666">
          <cell r="P4666">
            <v>999999999</v>
          </cell>
          <cell r="Q4666"/>
          <cell r="R4666"/>
          <cell r="S4666"/>
          <cell r="T4666"/>
        </row>
        <row r="4667">
          <cell r="P4667">
            <v>999999999</v>
          </cell>
          <cell r="Q4667"/>
          <cell r="R4667"/>
          <cell r="S4667"/>
          <cell r="T4667"/>
        </row>
        <row r="4668">
          <cell r="P4668">
            <v>999999999</v>
          </cell>
          <cell r="Q4668"/>
          <cell r="R4668"/>
          <cell r="S4668"/>
          <cell r="T4668"/>
        </row>
        <row r="4669">
          <cell r="P4669">
            <v>999999999</v>
          </cell>
          <cell r="Q4669"/>
          <cell r="R4669"/>
          <cell r="S4669"/>
          <cell r="T4669"/>
        </row>
        <row r="4670">
          <cell r="P4670">
            <v>999999999</v>
          </cell>
          <cell r="Q4670"/>
          <cell r="R4670"/>
          <cell r="S4670"/>
          <cell r="T4670"/>
        </row>
        <row r="4671">
          <cell r="P4671">
            <v>999999999</v>
          </cell>
          <cell r="Q4671"/>
          <cell r="R4671"/>
          <cell r="S4671"/>
          <cell r="T4671"/>
        </row>
        <row r="4672">
          <cell r="P4672">
            <v>999999999</v>
          </cell>
          <cell r="Q4672"/>
          <cell r="R4672"/>
          <cell r="S4672"/>
          <cell r="T4672"/>
        </row>
        <row r="4673">
          <cell r="P4673">
            <v>999999999</v>
          </cell>
          <cell r="Q4673"/>
          <cell r="R4673"/>
          <cell r="S4673"/>
          <cell r="T4673"/>
        </row>
        <row r="4674">
          <cell r="P4674">
            <v>999999999</v>
          </cell>
          <cell r="Q4674"/>
          <cell r="R4674"/>
          <cell r="S4674"/>
          <cell r="T4674"/>
        </row>
        <row r="4675">
          <cell r="P4675">
            <v>999999999</v>
          </cell>
          <cell r="Q4675"/>
          <cell r="R4675"/>
          <cell r="S4675"/>
          <cell r="T4675"/>
        </row>
        <row r="4676">
          <cell r="P4676">
            <v>999999999</v>
          </cell>
          <cell r="Q4676"/>
          <cell r="R4676"/>
          <cell r="S4676"/>
          <cell r="T4676"/>
        </row>
        <row r="4677">
          <cell r="P4677">
            <v>999999999</v>
          </cell>
          <cell r="Q4677"/>
          <cell r="R4677"/>
          <cell r="S4677"/>
          <cell r="T4677"/>
        </row>
        <row r="4678">
          <cell r="P4678">
            <v>999999999</v>
          </cell>
          <cell r="Q4678"/>
          <cell r="R4678"/>
          <cell r="S4678"/>
          <cell r="T4678"/>
        </row>
        <row r="4679">
          <cell r="P4679">
            <v>999999999</v>
          </cell>
          <cell r="Q4679"/>
          <cell r="R4679"/>
          <cell r="S4679"/>
          <cell r="T4679"/>
        </row>
        <row r="4680">
          <cell r="P4680">
            <v>999999999</v>
          </cell>
          <cell r="Q4680"/>
          <cell r="R4680"/>
          <cell r="S4680"/>
          <cell r="T4680"/>
        </row>
        <row r="4681">
          <cell r="P4681">
            <v>999999999</v>
          </cell>
          <cell r="Q4681"/>
          <cell r="R4681"/>
          <cell r="S4681"/>
          <cell r="T4681"/>
        </row>
        <row r="4682">
          <cell r="P4682">
            <v>999999999</v>
          </cell>
          <cell r="Q4682"/>
          <cell r="R4682"/>
          <cell r="S4682"/>
          <cell r="T4682"/>
        </row>
        <row r="4683">
          <cell r="P4683">
            <v>999999999</v>
          </cell>
          <cell r="Q4683"/>
          <cell r="R4683"/>
          <cell r="S4683"/>
          <cell r="T4683"/>
        </row>
        <row r="4684">
          <cell r="P4684">
            <v>999999999</v>
          </cell>
          <cell r="Q4684"/>
          <cell r="R4684"/>
          <cell r="S4684"/>
          <cell r="T4684"/>
        </row>
        <row r="4685">
          <cell r="P4685">
            <v>999999999</v>
          </cell>
          <cell r="Q4685"/>
          <cell r="R4685"/>
          <cell r="S4685"/>
          <cell r="T4685"/>
        </row>
        <row r="4686">
          <cell r="P4686">
            <v>999999999</v>
          </cell>
          <cell r="Q4686"/>
          <cell r="R4686"/>
          <cell r="S4686"/>
          <cell r="T4686"/>
        </row>
        <row r="4687">
          <cell r="P4687">
            <v>999999999</v>
          </cell>
          <cell r="Q4687"/>
          <cell r="R4687"/>
          <cell r="S4687"/>
          <cell r="T4687"/>
        </row>
        <row r="4688">
          <cell r="P4688">
            <v>999999999</v>
          </cell>
          <cell r="Q4688"/>
          <cell r="R4688"/>
          <cell r="S4688"/>
          <cell r="T4688"/>
        </row>
        <row r="4689">
          <cell r="P4689">
            <v>999999999</v>
          </cell>
          <cell r="Q4689"/>
          <cell r="R4689"/>
          <cell r="S4689"/>
          <cell r="T4689"/>
        </row>
        <row r="4690">
          <cell r="P4690">
            <v>999999999</v>
          </cell>
          <cell r="Q4690"/>
          <cell r="R4690"/>
          <cell r="S4690"/>
          <cell r="T4690"/>
        </row>
        <row r="4691">
          <cell r="P4691">
            <v>999999999</v>
          </cell>
          <cell r="Q4691"/>
          <cell r="R4691"/>
          <cell r="S4691"/>
          <cell r="T4691"/>
        </row>
        <row r="4692">
          <cell r="P4692">
            <v>999999999</v>
          </cell>
          <cell r="Q4692"/>
          <cell r="R4692"/>
          <cell r="S4692"/>
          <cell r="T4692"/>
        </row>
        <row r="4693">
          <cell r="P4693">
            <v>999999999</v>
          </cell>
          <cell r="Q4693"/>
          <cell r="R4693"/>
          <cell r="S4693"/>
          <cell r="T4693"/>
        </row>
        <row r="4694">
          <cell r="P4694">
            <v>999999999</v>
          </cell>
          <cell r="Q4694"/>
          <cell r="R4694"/>
          <cell r="S4694"/>
          <cell r="T4694"/>
        </row>
        <row r="4695">
          <cell r="P4695">
            <v>999999999</v>
          </cell>
          <cell r="Q4695"/>
          <cell r="R4695"/>
          <cell r="S4695"/>
          <cell r="T4695"/>
        </row>
        <row r="4696">
          <cell r="P4696">
            <v>999999999</v>
          </cell>
          <cell r="Q4696"/>
          <cell r="R4696"/>
          <cell r="S4696"/>
          <cell r="T4696"/>
        </row>
        <row r="4697">
          <cell r="P4697">
            <v>999999999</v>
          </cell>
          <cell r="Q4697"/>
          <cell r="R4697"/>
          <cell r="S4697"/>
          <cell r="T4697"/>
        </row>
        <row r="4698">
          <cell r="P4698">
            <v>999999999</v>
          </cell>
          <cell r="Q4698"/>
          <cell r="R4698"/>
          <cell r="S4698"/>
          <cell r="T4698"/>
        </row>
        <row r="4699">
          <cell r="P4699">
            <v>999999999</v>
          </cell>
          <cell r="Q4699"/>
          <cell r="R4699"/>
          <cell r="S4699"/>
          <cell r="T4699"/>
        </row>
        <row r="4700">
          <cell r="P4700">
            <v>999999999</v>
          </cell>
          <cell r="Q4700"/>
          <cell r="R4700"/>
          <cell r="S4700"/>
          <cell r="T4700"/>
        </row>
        <row r="4701">
          <cell r="P4701">
            <v>999999999</v>
          </cell>
          <cell r="Q4701"/>
          <cell r="R4701"/>
          <cell r="S4701"/>
          <cell r="T4701"/>
        </row>
        <row r="4702">
          <cell r="P4702">
            <v>999999999</v>
          </cell>
          <cell r="Q4702"/>
          <cell r="R4702"/>
          <cell r="S4702"/>
          <cell r="T4702"/>
        </row>
        <row r="4703">
          <cell r="P4703">
            <v>999999999</v>
          </cell>
          <cell r="Q4703"/>
          <cell r="R4703"/>
          <cell r="S4703"/>
          <cell r="T4703"/>
        </row>
        <row r="4704">
          <cell r="P4704">
            <v>999999999</v>
          </cell>
          <cell r="Q4704"/>
          <cell r="R4704"/>
          <cell r="S4704"/>
          <cell r="T4704"/>
        </row>
        <row r="4705">
          <cell r="P4705">
            <v>999999999</v>
          </cell>
          <cell r="Q4705"/>
          <cell r="R4705"/>
          <cell r="S4705"/>
          <cell r="T4705"/>
        </row>
        <row r="4706">
          <cell r="P4706">
            <v>999999999</v>
          </cell>
          <cell r="Q4706"/>
          <cell r="R4706"/>
          <cell r="S4706"/>
          <cell r="T4706"/>
        </row>
        <row r="4707">
          <cell r="P4707">
            <v>999999999</v>
          </cell>
          <cell r="Q4707"/>
          <cell r="R4707"/>
          <cell r="S4707"/>
          <cell r="T4707"/>
        </row>
        <row r="4708">
          <cell r="P4708">
            <v>999999999</v>
          </cell>
          <cell r="Q4708"/>
          <cell r="R4708"/>
          <cell r="S4708"/>
          <cell r="T4708"/>
        </row>
        <row r="4709">
          <cell r="P4709">
            <v>999999999</v>
          </cell>
          <cell r="Q4709"/>
          <cell r="R4709"/>
          <cell r="S4709"/>
          <cell r="T4709"/>
        </row>
        <row r="4710">
          <cell r="P4710">
            <v>999999999</v>
          </cell>
          <cell r="Q4710"/>
          <cell r="R4710"/>
          <cell r="S4710"/>
          <cell r="T4710"/>
        </row>
        <row r="4711">
          <cell r="P4711">
            <v>999999999</v>
          </cell>
          <cell r="Q4711"/>
          <cell r="R4711"/>
          <cell r="S4711"/>
          <cell r="T4711"/>
        </row>
        <row r="4712">
          <cell r="P4712">
            <v>999999999</v>
          </cell>
          <cell r="Q4712"/>
          <cell r="R4712"/>
          <cell r="S4712"/>
          <cell r="T4712"/>
        </row>
        <row r="4713">
          <cell r="P4713">
            <v>999999999</v>
          </cell>
          <cell r="Q4713"/>
          <cell r="R4713"/>
          <cell r="S4713"/>
          <cell r="T4713"/>
        </row>
        <row r="4714">
          <cell r="P4714">
            <v>999999999</v>
          </cell>
          <cell r="Q4714"/>
          <cell r="R4714"/>
          <cell r="S4714"/>
          <cell r="T4714"/>
        </row>
        <row r="4715">
          <cell r="P4715">
            <v>999999999</v>
          </cell>
          <cell r="Q4715"/>
          <cell r="R4715"/>
          <cell r="S4715"/>
          <cell r="T4715"/>
        </row>
        <row r="4716">
          <cell r="P4716">
            <v>999999999</v>
          </cell>
          <cell r="Q4716"/>
          <cell r="R4716"/>
          <cell r="S4716"/>
          <cell r="T4716"/>
        </row>
        <row r="4717">
          <cell r="P4717">
            <v>999999999</v>
          </cell>
          <cell r="Q4717"/>
          <cell r="R4717"/>
          <cell r="S4717"/>
          <cell r="T4717"/>
        </row>
        <row r="4718">
          <cell r="P4718">
            <v>999999999</v>
          </cell>
          <cell r="Q4718"/>
          <cell r="R4718"/>
          <cell r="S4718"/>
          <cell r="T4718"/>
        </row>
        <row r="4719">
          <cell r="P4719">
            <v>999999999</v>
          </cell>
          <cell r="Q4719"/>
          <cell r="R4719"/>
          <cell r="S4719"/>
          <cell r="T4719"/>
        </row>
        <row r="4720">
          <cell r="P4720">
            <v>999999999</v>
          </cell>
          <cell r="Q4720"/>
          <cell r="R4720"/>
          <cell r="S4720"/>
          <cell r="T4720"/>
        </row>
        <row r="4721">
          <cell r="P4721">
            <v>999999999</v>
          </cell>
          <cell r="Q4721"/>
          <cell r="R4721"/>
          <cell r="S4721"/>
          <cell r="T4721"/>
        </row>
        <row r="4722">
          <cell r="P4722">
            <v>999999999</v>
          </cell>
          <cell r="Q4722"/>
          <cell r="R4722"/>
          <cell r="S4722"/>
          <cell r="T4722"/>
        </row>
        <row r="4723">
          <cell r="P4723">
            <v>999999999</v>
          </cell>
          <cell r="Q4723"/>
          <cell r="R4723"/>
          <cell r="S4723"/>
          <cell r="T4723"/>
        </row>
        <row r="4724">
          <cell r="P4724">
            <v>999999999</v>
          </cell>
          <cell r="Q4724"/>
          <cell r="R4724"/>
          <cell r="S4724"/>
          <cell r="T4724"/>
        </row>
        <row r="4725">
          <cell r="P4725">
            <v>999999999</v>
          </cell>
          <cell r="Q4725"/>
          <cell r="R4725"/>
          <cell r="S4725"/>
          <cell r="T4725"/>
        </row>
        <row r="4726">
          <cell r="P4726">
            <v>999999999</v>
          </cell>
          <cell r="Q4726"/>
          <cell r="R4726"/>
          <cell r="S4726"/>
          <cell r="T4726"/>
        </row>
        <row r="4727">
          <cell r="P4727">
            <v>999999999</v>
          </cell>
          <cell r="Q4727"/>
          <cell r="R4727"/>
          <cell r="S4727"/>
          <cell r="T4727"/>
        </row>
        <row r="4728">
          <cell r="P4728">
            <v>999999999</v>
          </cell>
          <cell r="Q4728"/>
          <cell r="R4728"/>
          <cell r="S4728"/>
          <cell r="T4728"/>
        </row>
        <row r="4729">
          <cell r="P4729">
            <v>999999999</v>
          </cell>
          <cell r="Q4729"/>
          <cell r="R4729"/>
          <cell r="S4729"/>
          <cell r="T4729"/>
        </row>
        <row r="4730">
          <cell r="P4730">
            <v>999999999</v>
          </cell>
          <cell r="Q4730"/>
          <cell r="R4730"/>
          <cell r="S4730"/>
          <cell r="T4730"/>
        </row>
        <row r="4731">
          <cell r="P4731">
            <v>999999999</v>
          </cell>
          <cell r="Q4731"/>
          <cell r="R4731"/>
          <cell r="S4731"/>
          <cell r="T4731"/>
        </row>
        <row r="4732">
          <cell r="P4732">
            <v>999999999</v>
          </cell>
          <cell r="Q4732"/>
          <cell r="R4732"/>
          <cell r="S4732"/>
          <cell r="T4732"/>
        </row>
        <row r="4733">
          <cell r="P4733">
            <v>999999999</v>
          </cell>
          <cell r="Q4733"/>
          <cell r="R4733"/>
          <cell r="S4733"/>
          <cell r="T4733"/>
        </row>
        <row r="4734">
          <cell r="P4734">
            <v>999999999</v>
          </cell>
          <cell r="Q4734"/>
          <cell r="R4734"/>
          <cell r="S4734"/>
          <cell r="T4734"/>
        </row>
        <row r="4735">
          <cell r="P4735">
            <v>999999999</v>
          </cell>
          <cell r="Q4735"/>
          <cell r="R4735"/>
          <cell r="S4735"/>
          <cell r="T4735"/>
        </row>
        <row r="4736">
          <cell r="P4736">
            <v>999999999</v>
          </cell>
          <cell r="Q4736"/>
          <cell r="R4736"/>
          <cell r="S4736"/>
          <cell r="T4736"/>
        </row>
        <row r="4737">
          <cell r="P4737">
            <v>999999999</v>
          </cell>
          <cell r="Q4737"/>
          <cell r="R4737"/>
          <cell r="S4737"/>
          <cell r="T4737"/>
        </row>
        <row r="4738">
          <cell r="P4738">
            <v>999999999</v>
          </cell>
          <cell r="Q4738"/>
          <cell r="R4738"/>
          <cell r="S4738"/>
          <cell r="T4738"/>
        </row>
        <row r="4739">
          <cell r="P4739">
            <v>999999999</v>
          </cell>
          <cell r="Q4739"/>
          <cell r="R4739"/>
          <cell r="S4739"/>
          <cell r="T4739"/>
        </row>
        <row r="4740">
          <cell r="P4740">
            <v>999999999</v>
          </cell>
          <cell r="Q4740"/>
          <cell r="R4740"/>
          <cell r="S4740"/>
          <cell r="T4740"/>
        </row>
        <row r="4741">
          <cell r="P4741">
            <v>999999999</v>
          </cell>
          <cell r="Q4741"/>
          <cell r="R4741"/>
          <cell r="S4741"/>
          <cell r="T4741"/>
        </row>
        <row r="4742">
          <cell r="P4742">
            <v>999999999</v>
          </cell>
          <cell r="Q4742"/>
          <cell r="R4742"/>
          <cell r="S4742"/>
          <cell r="T4742"/>
        </row>
        <row r="4743">
          <cell r="P4743">
            <v>999999999</v>
          </cell>
          <cell r="Q4743"/>
          <cell r="R4743"/>
          <cell r="S4743"/>
          <cell r="T4743"/>
        </row>
        <row r="4744">
          <cell r="P4744">
            <v>999999999</v>
          </cell>
          <cell r="Q4744"/>
          <cell r="R4744"/>
          <cell r="S4744"/>
          <cell r="T4744"/>
        </row>
        <row r="4745">
          <cell r="P4745">
            <v>999999999</v>
          </cell>
          <cell r="Q4745"/>
          <cell r="R4745"/>
          <cell r="S4745"/>
          <cell r="T4745"/>
        </row>
        <row r="4746">
          <cell r="P4746">
            <v>999999999</v>
          </cell>
          <cell r="Q4746"/>
          <cell r="R4746"/>
          <cell r="S4746"/>
          <cell r="T4746"/>
        </row>
        <row r="4747">
          <cell r="P4747">
            <v>999999999</v>
          </cell>
          <cell r="Q4747"/>
          <cell r="R4747"/>
          <cell r="S4747"/>
          <cell r="T4747"/>
        </row>
        <row r="4748">
          <cell r="P4748">
            <v>999999999</v>
          </cell>
          <cell r="Q4748"/>
          <cell r="R4748"/>
          <cell r="S4748"/>
          <cell r="T4748"/>
        </row>
        <row r="4749">
          <cell r="P4749">
            <v>999999999</v>
          </cell>
          <cell r="Q4749"/>
          <cell r="R4749"/>
          <cell r="S4749"/>
          <cell r="T4749"/>
        </row>
        <row r="4750">
          <cell r="P4750">
            <v>999999999</v>
          </cell>
          <cell r="Q4750"/>
          <cell r="R4750"/>
          <cell r="S4750"/>
          <cell r="T4750"/>
        </row>
        <row r="4751">
          <cell r="P4751">
            <v>999999999</v>
          </cell>
          <cell r="Q4751"/>
          <cell r="R4751"/>
          <cell r="S4751"/>
          <cell r="T4751"/>
        </row>
        <row r="4752">
          <cell r="P4752">
            <v>999999999</v>
          </cell>
          <cell r="Q4752"/>
          <cell r="R4752"/>
          <cell r="S4752"/>
          <cell r="T4752"/>
        </row>
        <row r="4753">
          <cell r="P4753">
            <v>999999999</v>
          </cell>
          <cell r="Q4753"/>
          <cell r="R4753"/>
          <cell r="S4753"/>
          <cell r="T4753"/>
        </row>
        <row r="4754">
          <cell r="P4754">
            <v>999999999</v>
          </cell>
          <cell r="Q4754"/>
          <cell r="R4754"/>
          <cell r="S4754"/>
          <cell r="T4754"/>
        </row>
        <row r="4755">
          <cell r="P4755">
            <v>999999999</v>
          </cell>
          <cell r="Q4755"/>
          <cell r="R4755"/>
          <cell r="S4755"/>
          <cell r="T4755"/>
        </row>
        <row r="4756">
          <cell r="P4756">
            <v>999999999</v>
          </cell>
          <cell r="Q4756"/>
          <cell r="R4756"/>
          <cell r="S4756"/>
          <cell r="T4756"/>
        </row>
        <row r="4757">
          <cell r="P4757">
            <v>999999999</v>
          </cell>
          <cell r="Q4757"/>
          <cell r="R4757"/>
          <cell r="S4757"/>
          <cell r="T4757"/>
        </row>
        <row r="4758">
          <cell r="P4758">
            <v>999999999</v>
          </cell>
          <cell r="Q4758"/>
          <cell r="R4758"/>
          <cell r="S4758"/>
          <cell r="T4758"/>
        </row>
        <row r="4759">
          <cell r="P4759">
            <v>999999999</v>
          </cell>
          <cell r="Q4759"/>
          <cell r="R4759"/>
          <cell r="S4759"/>
          <cell r="T4759"/>
        </row>
        <row r="4760">
          <cell r="P4760">
            <v>999999999</v>
          </cell>
          <cell r="Q4760"/>
          <cell r="R4760"/>
          <cell r="S4760"/>
          <cell r="T4760"/>
        </row>
        <row r="4761">
          <cell r="P4761">
            <v>999999999</v>
          </cell>
          <cell r="Q4761"/>
          <cell r="R4761"/>
          <cell r="S4761"/>
          <cell r="T4761"/>
        </row>
        <row r="4762">
          <cell r="P4762">
            <v>999999999</v>
          </cell>
          <cell r="Q4762"/>
          <cell r="R4762"/>
          <cell r="S4762"/>
          <cell r="T4762"/>
        </row>
        <row r="4763">
          <cell r="P4763">
            <v>999999999</v>
          </cell>
          <cell r="Q4763"/>
          <cell r="R4763"/>
          <cell r="S4763"/>
          <cell r="T4763"/>
        </row>
        <row r="4764">
          <cell r="P4764">
            <v>999999999</v>
          </cell>
          <cell r="Q4764"/>
          <cell r="R4764"/>
          <cell r="S4764"/>
          <cell r="T4764"/>
        </row>
        <row r="4765">
          <cell r="P4765">
            <v>999999999</v>
          </cell>
          <cell r="Q4765"/>
          <cell r="R4765"/>
          <cell r="S4765"/>
          <cell r="T4765"/>
        </row>
        <row r="4766">
          <cell r="P4766">
            <v>999999999</v>
          </cell>
          <cell r="Q4766"/>
          <cell r="R4766"/>
          <cell r="S4766"/>
          <cell r="T4766"/>
        </row>
        <row r="4767">
          <cell r="P4767">
            <v>999999999</v>
          </cell>
          <cell r="Q4767"/>
          <cell r="R4767"/>
          <cell r="S4767"/>
          <cell r="T4767"/>
        </row>
        <row r="4768">
          <cell r="P4768">
            <v>999999999</v>
          </cell>
          <cell r="Q4768"/>
          <cell r="R4768"/>
          <cell r="S4768"/>
          <cell r="T4768"/>
        </row>
        <row r="4769">
          <cell r="P4769">
            <v>999999999</v>
          </cell>
          <cell r="Q4769"/>
          <cell r="R4769"/>
          <cell r="S4769"/>
          <cell r="T4769"/>
        </row>
        <row r="4770">
          <cell r="P4770">
            <v>999999999</v>
          </cell>
          <cell r="Q4770"/>
          <cell r="R4770"/>
          <cell r="S4770"/>
          <cell r="T4770"/>
        </row>
        <row r="4771">
          <cell r="P4771">
            <v>999999999</v>
          </cell>
          <cell r="Q4771"/>
          <cell r="R4771"/>
          <cell r="S4771"/>
          <cell r="T4771"/>
        </row>
        <row r="4772">
          <cell r="P4772">
            <v>999999999</v>
          </cell>
          <cell r="Q4772"/>
          <cell r="R4772"/>
          <cell r="S4772"/>
          <cell r="T4772"/>
        </row>
        <row r="4773">
          <cell r="P4773">
            <v>999999999</v>
          </cell>
          <cell r="Q4773"/>
          <cell r="R4773"/>
          <cell r="S4773"/>
          <cell r="T4773"/>
        </row>
        <row r="4774">
          <cell r="P4774">
            <v>999999999</v>
          </cell>
          <cell r="Q4774"/>
          <cell r="R4774"/>
          <cell r="S4774"/>
          <cell r="T4774"/>
        </row>
        <row r="4775">
          <cell r="P4775">
            <v>999999999</v>
          </cell>
          <cell r="Q4775"/>
          <cell r="R4775"/>
          <cell r="S4775"/>
          <cell r="T4775"/>
        </row>
        <row r="4776">
          <cell r="P4776">
            <v>999999999</v>
          </cell>
          <cell r="Q4776"/>
          <cell r="R4776"/>
          <cell r="S4776"/>
          <cell r="T4776"/>
        </row>
        <row r="4777">
          <cell r="P4777">
            <v>999999999</v>
          </cell>
          <cell r="Q4777"/>
          <cell r="R4777"/>
          <cell r="S4777"/>
          <cell r="T4777"/>
        </row>
        <row r="4778">
          <cell r="P4778">
            <v>999999999</v>
          </cell>
          <cell r="Q4778"/>
          <cell r="R4778"/>
          <cell r="S4778"/>
          <cell r="T4778"/>
        </row>
        <row r="4779">
          <cell r="P4779">
            <v>999999999</v>
          </cell>
          <cell r="Q4779"/>
          <cell r="R4779"/>
          <cell r="S4779"/>
          <cell r="T4779"/>
        </row>
        <row r="4780">
          <cell r="P4780">
            <v>999999999</v>
          </cell>
          <cell r="Q4780"/>
          <cell r="R4780"/>
          <cell r="S4780"/>
          <cell r="T4780"/>
        </row>
        <row r="4781">
          <cell r="P4781">
            <v>999999999</v>
          </cell>
          <cell r="Q4781"/>
          <cell r="R4781"/>
          <cell r="S4781"/>
          <cell r="T4781"/>
        </row>
        <row r="4782">
          <cell r="P4782">
            <v>999999999</v>
          </cell>
          <cell r="Q4782"/>
          <cell r="R4782"/>
          <cell r="S4782"/>
          <cell r="T4782"/>
        </row>
        <row r="4783">
          <cell r="P4783">
            <v>999999999</v>
          </cell>
          <cell r="Q4783"/>
          <cell r="R4783"/>
          <cell r="S4783"/>
          <cell r="T4783"/>
        </row>
        <row r="4784">
          <cell r="P4784">
            <v>999999999</v>
          </cell>
          <cell r="Q4784"/>
          <cell r="R4784"/>
          <cell r="S4784"/>
          <cell r="T4784"/>
        </row>
        <row r="4785">
          <cell r="P4785">
            <v>999999999</v>
          </cell>
          <cell r="Q4785"/>
          <cell r="R4785"/>
          <cell r="S4785"/>
          <cell r="T4785"/>
        </row>
        <row r="4786">
          <cell r="P4786">
            <v>999999999</v>
          </cell>
          <cell r="Q4786"/>
          <cell r="R4786"/>
          <cell r="S4786"/>
          <cell r="T4786"/>
        </row>
        <row r="4787">
          <cell r="P4787">
            <v>999999999</v>
          </cell>
          <cell r="Q4787"/>
          <cell r="R4787"/>
          <cell r="S4787"/>
          <cell r="T4787"/>
        </row>
        <row r="4788">
          <cell r="P4788">
            <v>999999999</v>
          </cell>
          <cell r="Q4788"/>
          <cell r="R4788"/>
          <cell r="S4788"/>
          <cell r="T4788"/>
        </row>
        <row r="4789">
          <cell r="P4789">
            <v>999999999</v>
          </cell>
          <cell r="Q4789"/>
          <cell r="R4789"/>
          <cell r="S4789"/>
          <cell r="T4789"/>
        </row>
        <row r="4790">
          <cell r="P4790">
            <v>999999999</v>
          </cell>
          <cell r="Q4790"/>
          <cell r="R4790"/>
          <cell r="S4790"/>
          <cell r="T4790"/>
        </row>
        <row r="4791">
          <cell r="P4791">
            <v>999999999</v>
          </cell>
          <cell r="Q4791"/>
          <cell r="R4791"/>
          <cell r="S4791"/>
          <cell r="T4791"/>
        </row>
        <row r="4792">
          <cell r="P4792">
            <v>999999999</v>
          </cell>
          <cell r="Q4792"/>
          <cell r="R4792"/>
          <cell r="S4792"/>
          <cell r="T4792"/>
        </row>
        <row r="4793">
          <cell r="P4793">
            <v>999999999</v>
          </cell>
          <cell r="Q4793"/>
          <cell r="R4793"/>
          <cell r="S4793"/>
          <cell r="T4793"/>
        </row>
        <row r="4794">
          <cell r="P4794">
            <v>999999999</v>
          </cell>
          <cell r="Q4794"/>
          <cell r="R4794"/>
          <cell r="S4794"/>
          <cell r="T4794"/>
        </row>
        <row r="4795">
          <cell r="P4795">
            <v>999999999</v>
          </cell>
          <cell r="Q4795"/>
          <cell r="R4795"/>
          <cell r="S4795"/>
          <cell r="T4795"/>
        </row>
        <row r="4796">
          <cell r="P4796">
            <v>999999999</v>
          </cell>
          <cell r="Q4796"/>
          <cell r="R4796"/>
          <cell r="S4796"/>
          <cell r="T4796"/>
        </row>
        <row r="4797">
          <cell r="P4797">
            <v>999999999</v>
          </cell>
          <cell r="Q4797"/>
          <cell r="R4797"/>
          <cell r="S4797"/>
          <cell r="T4797"/>
        </row>
        <row r="4798">
          <cell r="P4798">
            <v>999999999</v>
          </cell>
          <cell r="Q4798"/>
          <cell r="R4798"/>
          <cell r="S4798"/>
          <cell r="T4798"/>
        </row>
        <row r="4799">
          <cell r="P4799">
            <v>999999999</v>
          </cell>
          <cell r="Q4799"/>
          <cell r="R4799"/>
          <cell r="S4799"/>
          <cell r="T4799"/>
        </row>
        <row r="4800">
          <cell r="P4800">
            <v>999999999</v>
          </cell>
          <cell r="Q4800"/>
          <cell r="R4800"/>
          <cell r="S4800"/>
          <cell r="T4800"/>
        </row>
        <row r="4801">
          <cell r="P4801">
            <v>999999999</v>
          </cell>
          <cell r="Q4801"/>
          <cell r="R4801"/>
          <cell r="S4801"/>
          <cell r="T4801"/>
        </row>
        <row r="4802">
          <cell r="P4802">
            <v>999999999</v>
          </cell>
          <cell r="Q4802"/>
          <cell r="R4802"/>
          <cell r="S4802"/>
          <cell r="T4802"/>
        </row>
        <row r="4803">
          <cell r="P4803">
            <v>999999999</v>
          </cell>
          <cell r="Q4803"/>
          <cell r="R4803"/>
          <cell r="S4803"/>
          <cell r="T4803"/>
        </row>
        <row r="4804">
          <cell r="P4804">
            <v>999999999</v>
          </cell>
          <cell r="Q4804"/>
          <cell r="R4804"/>
          <cell r="S4804"/>
          <cell r="T4804"/>
        </row>
        <row r="4805">
          <cell r="P4805">
            <v>999999999</v>
          </cell>
          <cell r="Q4805"/>
          <cell r="R4805"/>
          <cell r="S4805"/>
          <cell r="T4805"/>
        </row>
        <row r="4806">
          <cell r="P4806">
            <v>999999999</v>
          </cell>
          <cell r="Q4806"/>
          <cell r="R4806"/>
          <cell r="S4806"/>
          <cell r="T4806"/>
        </row>
        <row r="4807">
          <cell r="P4807">
            <v>999999999</v>
          </cell>
          <cell r="Q4807"/>
          <cell r="R4807"/>
          <cell r="S4807"/>
          <cell r="T4807"/>
        </row>
        <row r="4808">
          <cell r="P4808">
            <v>999999999</v>
          </cell>
          <cell r="Q4808"/>
          <cell r="R4808"/>
          <cell r="S4808"/>
          <cell r="T4808"/>
        </row>
        <row r="4809">
          <cell r="P4809">
            <v>999999999</v>
          </cell>
          <cell r="Q4809"/>
          <cell r="R4809"/>
          <cell r="S4809"/>
          <cell r="T4809"/>
        </row>
        <row r="4810">
          <cell r="P4810">
            <v>999999999</v>
          </cell>
          <cell r="Q4810"/>
          <cell r="R4810"/>
          <cell r="S4810"/>
          <cell r="T4810"/>
        </row>
        <row r="4811">
          <cell r="P4811">
            <v>999999999</v>
          </cell>
          <cell r="Q4811"/>
          <cell r="R4811"/>
          <cell r="S4811"/>
          <cell r="T4811"/>
        </row>
        <row r="4812">
          <cell r="P4812">
            <v>999999999</v>
          </cell>
          <cell r="Q4812"/>
          <cell r="R4812"/>
          <cell r="S4812"/>
          <cell r="T4812"/>
        </row>
        <row r="4813">
          <cell r="P4813">
            <v>999999999</v>
          </cell>
          <cell r="Q4813"/>
          <cell r="R4813"/>
          <cell r="S4813"/>
          <cell r="T4813"/>
        </row>
        <row r="4814">
          <cell r="P4814">
            <v>999999999</v>
          </cell>
          <cell r="Q4814"/>
          <cell r="R4814"/>
          <cell r="S4814"/>
          <cell r="T4814"/>
        </row>
        <row r="4815">
          <cell r="P4815">
            <v>999999999</v>
          </cell>
          <cell r="Q4815"/>
          <cell r="R4815"/>
          <cell r="S4815"/>
          <cell r="T4815"/>
        </row>
        <row r="4816">
          <cell r="P4816">
            <v>999999999</v>
          </cell>
          <cell r="Q4816"/>
          <cell r="R4816"/>
          <cell r="S4816"/>
          <cell r="T4816"/>
        </row>
        <row r="4817">
          <cell r="P4817">
            <v>999999999</v>
          </cell>
          <cell r="Q4817"/>
          <cell r="R4817"/>
          <cell r="S4817"/>
          <cell r="T4817"/>
        </row>
        <row r="4818">
          <cell r="P4818">
            <v>999999999</v>
          </cell>
          <cell r="Q4818"/>
          <cell r="R4818"/>
          <cell r="S4818"/>
          <cell r="T4818"/>
        </row>
        <row r="4819">
          <cell r="P4819">
            <v>999999999</v>
          </cell>
          <cell r="Q4819"/>
          <cell r="R4819"/>
          <cell r="S4819"/>
          <cell r="T4819"/>
        </row>
        <row r="4820">
          <cell r="P4820">
            <v>999999999</v>
          </cell>
          <cell r="Q4820"/>
          <cell r="R4820"/>
          <cell r="S4820"/>
          <cell r="T4820"/>
        </row>
        <row r="4821">
          <cell r="P4821">
            <v>999999999</v>
          </cell>
          <cell r="Q4821"/>
          <cell r="R4821"/>
          <cell r="S4821"/>
          <cell r="T4821"/>
        </row>
        <row r="4822">
          <cell r="P4822">
            <v>999999999</v>
          </cell>
          <cell r="Q4822"/>
          <cell r="R4822"/>
          <cell r="S4822"/>
          <cell r="T4822"/>
        </row>
        <row r="4823">
          <cell r="P4823">
            <v>999999999</v>
          </cell>
          <cell r="Q4823"/>
          <cell r="R4823"/>
          <cell r="S4823"/>
          <cell r="T4823"/>
        </row>
        <row r="4824">
          <cell r="P4824">
            <v>999999999</v>
          </cell>
          <cell r="Q4824"/>
          <cell r="R4824"/>
          <cell r="S4824"/>
          <cell r="T4824"/>
        </row>
        <row r="4825">
          <cell r="P4825">
            <v>999999999</v>
          </cell>
          <cell r="Q4825"/>
          <cell r="R4825"/>
          <cell r="S4825"/>
          <cell r="T4825"/>
        </row>
        <row r="4826">
          <cell r="P4826">
            <v>999999999</v>
          </cell>
          <cell r="Q4826"/>
          <cell r="R4826"/>
          <cell r="S4826"/>
          <cell r="T4826"/>
        </row>
        <row r="4827">
          <cell r="P4827">
            <v>999999999</v>
          </cell>
          <cell r="Q4827"/>
          <cell r="R4827"/>
          <cell r="S4827"/>
          <cell r="T4827"/>
        </row>
        <row r="4828">
          <cell r="P4828">
            <v>999999999</v>
          </cell>
          <cell r="Q4828"/>
          <cell r="R4828"/>
          <cell r="S4828"/>
          <cell r="T4828"/>
        </row>
        <row r="4829">
          <cell r="P4829">
            <v>999999999</v>
          </cell>
          <cell r="Q4829"/>
          <cell r="R4829"/>
          <cell r="S4829"/>
          <cell r="T4829"/>
        </row>
        <row r="4830">
          <cell r="P4830">
            <v>999999999</v>
          </cell>
          <cell r="Q4830"/>
          <cell r="R4830"/>
          <cell r="S4830"/>
          <cell r="T4830"/>
        </row>
        <row r="4831">
          <cell r="P4831">
            <v>999999999</v>
          </cell>
          <cell r="Q4831"/>
          <cell r="R4831"/>
          <cell r="S4831"/>
          <cell r="T4831"/>
        </row>
        <row r="4832">
          <cell r="P4832">
            <v>999999999</v>
          </cell>
          <cell r="Q4832"/>
          <cell r="R4832"/>
          <cell r="S4832"/>
          <cell r="T4832"/>
        </row>
        <row r="4833">
          <cell r="P4833">
            <v>999999999</v>
          </cell>
          <cell r="Q4833"/>
          <cell r="R4833"/>
          <cell r="S4833"/>
          <cell r="T4833"/>
        </row>
        <row r="4834">
          <cell r="P4834">
            <v>999999999</v>
          </cell>
          <cell r="Q4834"/>
          <cell r="R4834"/>
          <cell r="S4834"/>
          <cell r="T4834"/>
        </row>
        <row r="4835">
          <cell r="P4835">
            <v>999999999</v>
          </cell>
          <cell r="Q4835"/>
          <cell r="R4835"/>
          <cell r="S4835"/>
          <cell r="T4835"/>
        </row>
        <row r="4836">
          <cell r="P4836">
            <v>999999999</v>
          </cell>
          <cell r="Q4836"/>
          <cell r="R4836"/>
          <cell r="S4836"/>
          <cell r="T4836"/>
        </row>
        <row r="4837">
          <cell r="P4837">
            <v>999999999</v>
          </cell>
          <cell r="Q4837"/>
          <cell r="R4837"/>
          <cell r="S4837"/>
          <cell r="T4837"/>
        </row>
        <row r="4838">
          <cell r="P4838">
            <v>999999999</v>
          </cell>
          <cell r="Q4838"/>
          <cell r="R4838"/>
          <cell r="S4838"/>
          <cell r="T4838"/>
        </row>
        <row r="4839">
          <cell r="P4839">
            <v>999999999</v>
          </cell>
          <cell r="Q4839"/>
          <cell r="R4839"/>
          <cell r="S4839"/>
          <cell r="T4839"/>
        </row>
        <row r="4840">
          <cell r="P4840">
            <v>999999999</v>
          </cell>
          <cell r="Q4840"/>
          <cell r="R4840"/>
          <cell r="S4840"/>
          <cell r="T4840"/>
        </row>
        <row r="4841">
          <cell r="P4841">
            <v>999999999</v>
          </cell>
          <cell r="Q4841"/>
          <cell r="R4841"/>
          <cell r="S4841"/>
          <cell r="T4841"/>
        </row>
        <row r="4842">
          <cell r="P4842">
            <v>999999999</v>
          </cell>
          <cell r="Q4842"/>
          <cell r="R4842"/>
          <cell r="S4842"/>
          <cell r="T4842"/>
        </row>
        <row r="4843">
          <cell r="P4843">
            <v>999999999</v>
          </cell>
          <cell r="Q4843"/>
          <cell r="R4843"/>
          <cell r="S4843"/>
          <cell r="T4843"/>
        </row>
        <row r="4844">
          <cell r="P4844">
            <v>999999999</v>
          </cell>
          <cell r="Q4844"/>
          <cell r="R4844"/>
          <cell r="S4844"/>
          <cell r="T4844"/>
        </row>
        <row r="4845">
          <cell r="P4845">
            <v>999999999</v>
          </cell>
          <cell r="Q4845"/>
          <cell r="R4845"/>
          <cell r="S4845"/>
          <cell r="T4845"/>
        </row>
        <row r="4846">
          <cell r="P4846">
            <v>999999999</v>
          </cell>
          <cell r="Q4846"/>
          <cell r="R4846"/>
          <cell r="S4846"/>
          <cell r="T4846"/>
        </row>
        <row r="4847">
          <cell r="P4847">
            <v>999999999</v>
          </cell>
          <cell r="Q4847"/>
          <cell r="R4847"/>
          <cell r="S4847"/>
          <cell r="T4847"/>
        </row>
        <row r="4848">
          <cell r="P4848">
            <v>999999999</v>
          </cell>
          <cell r="Q4848"/>
          <cell r="R4848"/>
          <cell r="S4848"/>
          <cell r="T4848"/>
        </row>
        <row r="4849">
          <cell r="P4849">
            <v>999999999</v>
          </cell>
          <cell r="Q4849"/>
          <cell r="R4849"/>
          <cell r="S4849"/>
          <cell r="T4849"/>
        </row>
        <row r="4850">
          <cell r="P4850">
            <v>999999999</v>
          </cell>
          <cell r="Q4850"/>
          <cell r="R4850"/>
          <cell r="S4850"/>
          <cell r="T4850"/>
        </row>
        <row r="4851">
          <cell r="P4851">
            <v>999999999</v>
          </cell>
          <cell r="Q4851"/>
          <cell r="R4851"/>
          <cell r="S4851"/>
          <cell r="T4851"/>
        </row>
        <row r="4852">
          <cell r="P4852">
            <v>999999999</v>
          </cell>
          <cell r="Q4852"/>
          <cell r="R4852"/>
          <cell r="S4852"/>
          <cell r="T4852"/>
        </row>
        <row r="4853">
          <cell r="P4853">
            <v>999999999</v>
          </cell>
          <cell r="Q4853"/>
          <cell r="R4853"/>
          <cell r="S4853"/>
          <cell r="T4853"/>
        </row>
        <row r="4854">
          <cell r="P4854">
            <v>999999999</v>
          </cell>
          <cell r="Q4854"/>
          <cell r="R4854"/>
          <cell r="S4854"/>
          <cell r="T4854"/>
        </row>
        <row r="4855">
          <cell r="P4855">
            <v>999999999</v>
          </cell>
          <cell r="Q4855"/>
          <cell r="R4855"/>
          <cell r="S4855"/>
          <cell r="T4855"/>
        </row>
        <row r="4856">
          <cell r="P4856">
            <v>999999999</v>
          </cell>
          <cell r="Q4856"/>
          <cell r="R4856"/>
          <cell r="S4856"/>
          <cell r="T4856"/>
        </row>
        <row r="4857">
          <cell r="P4857">
            <v>999999999</v>
          </cell>
          <cell r="Q4857"/>
          <cell r="R4857"/>
          <cell r="S4857"/>
          <cell r="T4857"/>
        </row>
        <row r="4858">
          <cell r="P4858">
            <v>999999999</v>
          </cell>
          <cell r="Q4858"/>
          <cell r="R4858"/>
          <cell r="S4858"/>
          <cell r="T4858"/>
        </row>
        <row r="4859">
          <cell r="P4859">
            <v>999999999</v>
          </cell>
          <cell r="Q4859"/>
          <cell r="R4859"/>
          <cell r="S4859"/>
          <cell r="T4859"/>
        </row>
        <row r="4860">
          <cell r="P4860">
            <v>999999999</v>
          </cell>
          <cell r="Q4860"/>
          <cell r="R4860"/>
          <cell r="S4860"/>
          <cell r="T4860"/>
        </row>
        <row r="4861">
          <cell r="P4861">
            <v>999999999</v>
          </cell>
          <cell r="Q4861"/>
          <cell r="R4861"/>
          <cell r="S4861"/>
          <cell r="T4861"/>
        </row>
        <row r="4862">
          <cell r="P4862">
            <v>999999999</v>
          </cell>
          <cell r="Q4862"/>
          <cell r="R4862"/>
          <cell r="S4862"/>
          <cell r="T4862"/>
        </row>
        <row r="4863">
          <cell r="P4863">
            <v>999999999</v>
          </cell>
          <cell r="Q4863"/>
          <cell r="R4863"/>
          <cell r="S4863"/>
          <cell r="T4863"/>
        </row>
        <row r="4864">
          <cell r="P4864">
            <v>999999999</v>
          </cell>
          <cell r="Q4864"/>
          <cell r="R4864"/>
          <cell r="S4864"/>
          <cell r="T4864"/>
        </row>
        <row r="4865">
          <cell r="P4865">
            <v>999999999</v>
          </cell>
          <cell r="Q4865"/>
          <cell r="R4865"/>
          <cell r="S4865"/>
          <cell r="T4865"/>
        </row>
        <row r="4866">
          <cell r="P4866">
            <v>999999999</v>
          </cell>
          <cell r="Q4866"/>
          <cell r="R4866"/>
          <cell r="S4866"/>
          <cell r="T4866"/>
        </row>
        <row r="4867">
          <cell r="P4867">
            <v>999999999</v>
          </cell>
          <cell r="Q4867"/>
          <cell r="R4867"/>
          <cell r="S4867"/>
          <cell r="T4867"/>
        </row>
        <row r="4868">
          <cell r="P4868">
            <v>999999999</v>
          </cell>
          <cell r="Q4868"/>
          <cell r="R4868"/>
          <cell r="S4868"/>
          <cell r="T4868"/>
        </row>
        <row r="4869">
          <cell r="P4869">
            <v>999999999</v>
          </cell>
          <cell r="Q4869"/>
          <cell r="R4869"/>
          <cell r="S4869"/>
          <cell r="T4869"/>
        </row>
        <row r="4870">
          <cell r="P4870">
            <v>999999999</v>
          </cell>
          <cell r="Q4870"/>
          <cell r="R4870"/>
          <cell r="S4870"/>
          <cell r="T4870"/>
        </row>
        <row r="4871">
          <cell r="P4871">
            <v>999999999</v>
          </cell>
          <cell r="Q4871"/>
          <cell r="R4871"/>
          <cell r="S4871"/>
          <cell r="T4871"/>
        </row>
        <row r="4872">
          <cell r="P4872">
            <v>999999999</v>
          </cell>
          <cell r="Q4872"/>
          <cell r="R4872"/>
          <cell r="S4872"/>
          <cell r="T4872"/>
        </row>
        <row r="4873">
          <cell r="P4873">
            <v>999999999</v>
          </cell>
          <cell r="Q4873"/>
          <cell r="R4873"/>
          <cell r="S4873"/>
          <cell r="T4873"/>
        </row>
        <row r="4874">
          <cell r="P4874">
            <v>999999999</v>
          </cell>
          <cell r="Q4874"/>
          <cell r="R4874"/>
          <cell r="S4874"/>
          <cell r="T4874"/>
        </row>
        <row r="4875">
          <cell r="P4875">
            <v>999999999</v>
          </cell>
          <cell r="Q4875"/>
          <cell r="R4875"/>
          <cell r="S4875"/>
          <cell r="T4875"/>
        </row>
        <row r="4876">
          <cell r="P4876">
            <v>999999999</v>
          </cell>
          <cell r="Q4876"/>
          <cell r="R4876"/>
          <cell r="S4876"/>
          <cell r="T4876"/>
        </row>
        <row r="4877">
          <cell r="P4877">
            <v>999999999</v>
          </cell>
          <cell r="Q4877"/>
          <cell r="R4877"/>
          <cell r="S4877"/>
          <cell r="T4877"/>
        </row>
        <row r="4878">
          <cell r="P4878">
            <v>999999999</v>
          </cell>
          <cell r="Q4878"/>
          <cell r="R4878"/>
          <cell r="S4878"/>
          <cell r="T4878"/>
        </row>
        <row r="4879">
          <cell r="P4879">
            <v>999999999</v>
          </cell>
          <cell r="Q4879"/>
          <cell r="R4879"/>
          <cell r="S4879"/>
          <cell r="T4879"/>
        </row>
        <row r="4880">
          <cell r="P4880">
            <v>999999999</v>
          </cell>
          <cell r="Q4880"/>
          <cell r="R4880"/>
          <cell r="S4880"/>
          <cell r="T4880"/>
        </row>
        <row r="4881">
          <cell r="P4881">
            <v>999999999</v>
          </cell>
          <cell r="Q4881"/>
          <cell r="R4881"/>
          <cell r="S4881"/>
          <cell r="T4881"/>
        </row>
        <row r="4882">
          <cell r="P4882">
            <v>999999999</v>
          </cell>
          <cell r="Q4882"/>
          <cell r="R4882"/>
          <cell r="S4882"/>
          <cell r="T4882"/>
        </row>
        <row r="4883">
          <cell r="P4883">
            <v>999999999</v>
          </cell>
          <cell r="Q4883"/>
          <cell r="R4883"/>
          <cell r="S4883"/>
          <cell r="T4883"/>
        </row>
        <row r="4884">
          <cell r="P4884">
            <v>999999999</v>
          </cell>
          <cell r="Q4884"/>
          <cell r="R4884"/>
          <cell r="S4884"/>
          <cell r="T4884"/>
        </row>
        <row r="4885">
          <cell r="P4885">
            <v>999999999</v>
          </cell>
          <cell r="Q4885"/>
          <cell r="R4885"/>
          <cell r="S4885"/>
          <cell r="T4885"/>
        </row>
        <row r="4886">
          <cell r="P4886">
            <v>999999999</v>
          </cell>
          <cell r="Q4886"/>
          <cell r="R4886"/>
          <cell r="S4886"/>
          <cell r="T4886"/>
        </row>
        <row r="4887">
          <cell r="P4887">
            <v>999999999</v>
          </cell>
          <cell r="Q4887"/>
          <cell r="R4887"/>
          <cell r="S4887"/>
          <cell r="T4887"/>
        </row>
        <row r="4888">
          <cell r="P4888">
            <v>999999999</v>
          </cell>
          <cell r="Q4888"/>
          <cell r="R4888"/>
          <cell r="S4888"/>
          <cell r="T4888"/>
        </row>
        <row r="4889">
          <cell r="P4889">
            <v>999999999</v>
          </cell>
          <cell r="Q4889"/>
          <cell r="R4889"/>
          <cell r="S4889"/>
          <cell r="T4889"/>
        </row>
        <row r="4890">
          <cell r="P4890">
            <v>999999999</v>
          </cell>
          <cell r="Q4890"/>
          <cell r="R4890"/>
          <cell r="S4890"/>
          <cell r="T4890"/>
        </row>
        <row r="4891">
          <cell r="P4891">
            <v>999999999</v>
          </cell>
          <cell r="Q4891"/>
          <cell r="R4891"/>
          <cell r="S4891"/>
          <cell r="T4891"/>
        </row>
        <row r="4892">
          <cell r="P4892">
            <v>999999999</v>
          </cell>
          <cell r="Q4892"/>
          <cell r="R4892"/>
          <cell r="S4892"/>
          <cell r="T4892"/>
        </row>
        <row r="4893">
          <cell r="P4893">
            <v>999999999</v>
          </cell>
          <cell r="Q4893"/>
          <cell r="R4893"/>
          <cell r="S4893"/>
          <cell r="T4893"/>
        </row>
        <row r="4894">
          <cell r="P4894">
            <v>999999999</v>
          </cell>
          <cell r="Q4894"/>
          <cell r="R4894"/>
          <cell r="S4894"/>
          <cell r="T4894"/>
        </row>
        <row r="4895">
          <cell r="P4895">
            <v>999999999</v>
          </cell>
          <cell r="Q4895"/>
          <cell r="R4895"/>
          <cell r="S4895"/>
          <cell r="T4895"/>
        </row>
        <row r="4896">
          <cell r="P4896">
            <v>999999999</v>
          </cell>
          <cell r="Q4896"/>
          <cell r="R4896"/>
          <cell r="S4896"/>
          <cell r="T4896"/>
        </row>
        <row r="4897">
          <cell r="P4897">
            <v>999999999</v>
          </cell>
          <cell r="Q4897"/>
          <cell r="R4897"/>
          <cell r="S4897"/>
          <cell r="T4897"/>
        </row>
        <row r="4898">
          <cell r="P4898">
            <v>999999999</v>
          </cell>
          <cell r="Q4898"/>
          <cell r="R4898"/>
          <cell r="S4898"/>
          <cell r="T4898"/>
        </row>
        <row r="4899">
          <cell r="P4899">
            <v>999999999</v>
          </cell>
          <cell r="Q4899"/>
          <cell r="R4899"/>
          <cell r="S4899"/>
          <cell r="T4899"/>
        </row>
        <row r="4900">
          <cell r="P4900">
            <v>999999999</v>
          </cell>
          <cell r="Q4900"/>
          <cell r="R4900"/>
          <cell r="S4900"/>
          <cell r="T4900"/>
        </row>
        <row r="4901">
          <cell r="P4901">
            <v>999999999</v>
          </cell>
          <cell r="Q4901"/>
          <cell r="R4901"/>
          <cell r="S4901"/>
          <cell r="T4901"/>
        </row>
        <row r="4902">
          <cell r="P4902">
            <v>999999999</v>
          </cell>
          <cell r="Q4902"/>
          <cell r="R4902"/>
          <cell r="S4902"/>
          <cell r="T4902"/>
        </row>
        <row r="4903">
          <cell r="P4903">
            <v>999999999</v>
          </cell>
          <cell r="Q4903"/>
          <cell r="R4903"/>
          <cell r="S4903"/>
          <cell r="T4903"/>
        </row>
        <row r="4904">
          <cell r="P4904">
            <v>999999999</v>
          </cell>
          <cell r="Q4904"/>
          <cell r="R4904"/>
          <cell r="S4904"/>
          <cell r="T4904"/>
        </row>
        <row r="4905">
          <cell r="P4905">
            <v>999999999</v>
          </cell>
          <cell r="Q4905"/>
          <cell r="R4905"/>
          <cell r="S4905"/>
          <cell r="T4905"/>
        </row>
        <row r="4906">
          <cell r="P4906">
            <v>999999999</v>
          </cell>
          <cell r="Q4906"/>
          <cell r="R4906"/>
          <cell r="S4906"/>
          <cell r="T4906"/>
        </row>
        <row r="4907">
          <cell r="P4907">
            <v>999999999</v>
          </cell>
          <cell r="Q4907"/>
          <cell r="R4907"/>
          <cell r="S4907"/>
          <cell r="T4907"/>
        </row>
        <row r="4908">
          <cell r="P4908">
            <v>999999999</v>
          </cell>
          <cell r="Q4908"/>
          <cell r="R4908"/>
          <cell r="S4908"/>
          <cell r="T4908"/>
        </row>
        <row r="4909">
          <cell r="P4909">
            <v>999999999</v>
          </cell>
          <cell r="Q4909"/>
          <cell r="R4909"/>
          <cell r="S4909"/>
          <cell r="T4909"/>
        </row>
        <row r="4910">
          <cell r="P4910">
            <v>999999999</v>
          </cell>
          <cell r="Q4910"/>
          <cell r="R4910"/>
          <cell r="S4910"/>
          <cell r="T4910"/>
        </row>
        <row r="4911">
          <cell r="P4911">
            <v>999999999</v>
          </cell>
          <cell r="Q4911"/>
          <cell r="R4911"/>
          <cell r="S4911"/>
          <cell r="T4911"/>
        </row>
        <row r="4912">
          <cell r="P4912">
            <v>999999999</v>
          </cell>
          <cell r="Q4912"/>
          <cell r="R4912"/>
          <cell r="S4912"/>
          <cell r="T4912"/>
        </row>
        <row r="4913">
          <cell r="P4913">
            <v>999999999</v>
          </cell>
          <cell r="Q4913"/>
          <cell r="R4913"/>
          <cell r="S4913"/>
          <cell r="T4913"/>
        </row>
        <row r="4914">
          <cell r="P4914">
            <v>999999999</v>
          </cell>
          <cell r="Q4914"/>
          <cell r="R4914"/>
          <cell r="S4914"/>
          <cell r="T4914"/>
        </row>
        <row r="4915">
          <cell r="P4915">
            <v>999999999</v>
          </cell>
          <cell r="Q4915"/>
          <cell r="R4915"/>
          <cell r="S4915"/>
          <cell r="T4915"/>
        </row>
        <row r="4916">
          <cell r="P4916">
            <v>999999999</v>
          </cell>
          <cell r="Q4916"/>
          <cell r="R4916"/>
          <cell r="S4916"/>
          <cell r="T4916"/>
        </row>
        <row r="4917">
          <cell r="P4917">
            <v>999999999</v>
          </cell>
          <cell r="Q4917"/>
          <cell r="R4917"/>
          <cell r="S4917"/>
          <cell r="T4917"/>
        </row>
        <row r="4918">
          <cell r="P4918">
            <v>999999999</v>
          </cell>
          <cell r="Q4918"/>
          <cell r="R4918"/>
          <cell r="S4918"/>
          <cell r="T4918"/>
        </row>
        <row r="4919">
          <cell r="P4919">
            <v>999999999</v>
          </cell>
          <cell r="Q4919"/>
          <cell r="R4919"/>
          <cell r="S4919"/>
          <cell r="T4919"/>
        </row>
        <row r="4920">
          <cell r="P4920">
            <v>999999999</v>
          </cell>
          <cell r="Q4920"/>
          <cell r="R4920"/>
          <cell r="S4920"/>
          <cell r="T4920"/>
        </row>
        <row r="4921">
          <cell r="P4921">
            <v>999999999</v>
          </cell>
          <cell r="Q4921"/>
          <cell r="R4921"/>
          <cell r="S4921"/>
          <cell r="T4921"/>
        </row>
        <row r="4922">
          <cell r="P4922">
            <v>999999999</v>
          </cell>
          <cell r="Q4922"/>
          <cell r="R4922"/>
          <cell r="S4922"/>
          <cell r="T4922"/>
        </row>
        <row r="4923">
          <cell r="P4923">
            <v>999999999</v>
          </cell>
          <cell r="Q4923"/>
          <cell r="R4923"/>
          <cell r="S4923"/>
          <cell r="T4923"/>
        </row>
        <row r="4924">
          <cell r="P4924">
            <v>999999999</v>
          </cell>
          <cell r="Q4924"/>
          <cell r="R4924"/>
          <cell r="S4924"/>
          <cell r="T4924"/>
        </row>
        <row r="4925">
          <cell r="P4925">
            <v>999999999</v>
          </cell>
          <cell r="Q4925"/>
          <cell r="R4925"/>
          <cell r="S4925"/>
          <cell r="T4925"/>
        </row>
        <row r="4926">
          <cell r="P4926">
            <v>999999999</v>
          </cell>
          <cell r="Q4926"/>
          <cell r="R4926"/>
          <cell r="S4926"/>
          <cell r="T4926"/>
        </row>
        <row r="4927">
          <cell r="P4927">
            <v>999999999</v>
          </cell>
          <cell r="Q4927"/>
          <cell r="R4927"/>
          <cell r="S4927"/>
          <cell r="T4927"/>
        </row>
        <row r="4928">
          <cell r="P4928">
            <v>999999999</v>
          </cell>
          <cell r="Q4928"/>
          <cell r="R4928"/>
          <cell r="S4928"/>
          <cell r="T4928"/>
        </row>
        <row r="4929">
          <cell r="P4929">
            <v>999999999</v>
          </cell>
          <cell r="Q4929"/>
          <cell r="R4929"/>
          <cell r="S4929"/>
          <cell r="T4929"/>
        </row>
        <row r="4930">
          <cell r="P4930">
            <v>999999999</v>
          </cell>
          <cell r="Q4930"/>
          <cell r="R4930"/>
          <cell r="S4930"/>
          <cell r="T4930"/>
        </row>
        <row r="4931">
          <cell r="P4931">
            <v>999999999</v>
          </cell>
          <cell r="Q4931"/>
          <cell r="R4931"/>
          <cell r="S4931"/>
          <cell r="T4931"/>
        </row>
        <row r="4932">
          <cell r="P4932">
            <v>999999999</v>
          </cell>
          <cell r="Q4932"/>
          <cell r="R4932"/>
          <cell r="S4932"/>
          <cell r="T4932"/>
        </row>
        <row r="4933">
          <cell r="P4933">
            <v>999999999</v>
          </cell>
          <cell r="Q4933"/>
          <cell r="R4933"/>
          <cell r="S4933"/>
          <cell r="T4933"/>
        </row>
        <row r="4934">
          <cell r="P4934">
            <v>999999999</v>
          </cell>
          <cell r="Q4934"/>
          <cell r="R4934"/>
          <cell r="S4934"/>
          <cell r="T4934"/>
        </row>
        <row r="4935">
          <cell r="P4935">
            <v>999999999</v>
          </cell>
          <cell r="Q4935"/>
          <cell r="R4935"/>
          <cell r="S4935"/>
          <cell r="T4935"/>
        </row>
        <row r="4936">
          <cell r="P4936">
            <v>999999999</v>
          </cell>
          <cell r="Q4936"/>
          <cell r="R4936"/>
          <cell r="S4936"/>
          <cell r="T4936"/>
        </row>
        <row r="4937">
          <cell r="P4937">
            <v>999999999</v>
          </cell>
          <cell r="Q4937"/>
          <cell r="R4937"/>
          <cell r="S4937"/>
          <cell r="T4937"/>
        </row>
        <row r="4938">
          <cell r="P4938">
            <v>999999999</v>
          </cell>
          <cell r="Q4938"/>
          <cell r="R4938"/>
          <cell r="S4938"/>
          <cell r="T4938"/>
        </row>
        <row r="4939">
          <cell r="P4939">
            <v>999999999</v>
          </cell>
          <cell r="Q4939"/>
          <cell r="R4939"/>
          <cell r="S4939"/>
          <cell r="T4939"/>
        </row>
        <row r="4940">
          <cell r="P4940">
            <v>999999999</v>
          </cell>
          <cell r="Q4940"/>
          <cell r="R4940"/>
          <cell r="S4940"/>
          <cell r="T4940"/>
        </row>
        <row r="4941">
          <cell r="P4941">
            <v>999999999</v>
          </cell>
          <cell r="Q4941"/>
          <cell r="R4941"/>
          <cell r="S4941"/>
          <cell r="T4941"/>
        </row>
        <row r="4942">
          <cell r="P4942">
            <v>999999999</v>
          </cell>
          <cell r="Q4942"/>
          <cell r="R4942"/>
          <cell r="S4942"/>
          <cell r="T4942"/>
        </row>
        <row r="4943">
          <cell r="P4943">
            <v>999999999</v>
          </cell>
          <cell r="Q4943"/>
          <cell r="R4943"/>
          <cell r="S4943"/>
          <cell r="T4943"/>
        </row>
        <row r="4944">
          <cell r="P4944">
            <v>999999999</v>
          </cell>
          <cell r="Q4944"/>
          <cell r="R4944"/>
          <cell r="S4944"/>
          <cell r="T4944"/>
        </row>
        <row r="4945">
          <cell r="P4945">
            <v>999999999</v>
          </cell>
          <cell r="Q4945"/>
          <cell r="R4945"/>
          <cell r="S4945"/>
          <cell r="T4945"/>
        </row>
        <row r="4946">
          <cell r="P4946">
            <v>999999999</v>
          </cell>
          <cell r="Q4946"/>
          <cell r="R4946"/>
          <cell r="S4946"/>
          <cell r="T4946"/>
        </row>
        <row r="4947">
          <cell r="P4947">
            <v>999999999</v>
          </cell>
          <cell r="Q4947"/>
          <cell r="R4947"/>
          <cell r="S4947"/>
          <cell r="T4947"/>
        </row>
        <row r="4948">
          <cell r="P4948">
            <v>999999999</v>
          </cell>
          <cell r="Q4948"/>
          <cell r="R4948"/>
          <cell r="S4948"/>
          <cell r="T4948"/>
        </row>
        <row r="4949">
          <cell r="P4949">
            <v>999999999</v>
          </cell>
          <cell r="Q4949"/>
          <cell r="R4949"/>
          <cell r="S4949"/>
          <cell r="T4949"/>
        </row>
        <row r="4950">
          <cell r="P4950">
            <v>999999999</v>
          </cell>
          <cell r="Q4950"/>
          <cell r="R4950"/>
          <cell r="S4950"/>
          <cell r="T4950"/>
        </row>
        <row r="4951">
          <cell r="P4951">
            <v>999999999</v>
          </cell>
          <cell r="Q4951"/>
          <cell r="R4951"/>
          <cell r="S4951"/>
          <cell r="T4951"/>
        </row>
        <row r="4952">
          <cell r="P4952">
            <v>999999999</v>
          </cell>
          <cell r="Q4952"/>
          <cell r="R4952"/>
          <cell r="S4952"/>
          <cell r="T4952"/>
        </row>
        <row r="4953">
          <cell r="P4953">
            <v>999999999</v>
          </cell>
          <cell r="Q4953"/>
          <cell r="R4953"/>
          <cell r="S4953"/>
          <cell r="T4953"/>
        </row>
        <row r="4954">
          <cell r="P4954">
            <v>999999999</v>
          </cell>
          <cell r="Q4954"/>
          <cell r="R4954"/>
          <cell r="S4954"/>
          <cell r="T4954"/>
        </row>
        <row r="4955">
          <cell r="P4955">
            <v>999999999</v>
          </cell>
          <cell r="Q4955"/>
          <cell r="R4955"/>
          <cell r="S4955"/>
          <cell r="T4955"/>
        </row>
        <row r="4956">
          <cell r="P4956">
            <v>999999999</v>
          </cell>
          <cell r="Q4956"/>
          <cell r="R4956"/>
          <cell r="S4956"/>
          <cell r="T4956"/>
        </row>
        <row r="4957">
          <cell r="P4957">
            <v>999999999</v>
          </cell>
          <cell r="Q4957"/>
          <cell r="R4957"/>
          <cell r="S4957"/>
          <cell r="T4957"/>
        </row>
        <row r="4958">
          <cell r="P4958">
            <v>999999999</v>
          </cell>
          <cell r="Q4958"/>
          <cell r="R4958"/>
          <cell r="S4958"/>
          <cell r="T4958"/>
        </row>
        <row r="4959">
          <cell r="P4959">
            <v>999999999</v>
          </cell>
          <cell r="Q4959"/>
          <cell r="R4959"/>
          <cell r="S4959"/>
          <cell r="T4959"/>
        </row>
        <row r="4960">
          <cell r="P4960">
            <v>999999999</v>
          </cell>
          <cell r="Q4960"/>
          <cell r="R4960"/>
          <cell r="S4960"/>
          <cell r="T4960"/>
        </row>
        <row r="4961">
          <cell r="P4961">
            <v>999999999</v>
          </cell>
          <cell r="Q4961"/>
          <cell r="R4961"/>
          <cell r="S4961"/>
          <cell r="T4961"/>
        </row>
        <row r="4962">
          <cell r="P4962">
            <v>999999999</v>
          </cell>
          <cell r="Q4962"/>
          <cell r="R4962"/>
          <cell r="S4962"/>
          <cell r="T4962"/>
        </row>
        <row r="4963">
          <cell r="P4963">
            <v>999999999</v>
          </cell>
          <cell r="Q4963"/>
          <cell r="R4963"/>
          <cell r="S4963"/>
          <cell r="T4963"/>
        </row>
        <row r="4964">
          <cell r="P4964">
            <v>999999999</v>
          </cell>
          <cell r="Q4964"/>
          <cell r="R4964"/>
          <cell r="S4964"/>
          <cell r="T4964"/>
        </row>
        <row r="4965">
          <cell r="P4965">
            <v>999999999</v>
          </cell>
          <cell r="Q4965"/>
          <cell r="R4965"/>
          <cell r="S4965"/>
          <cell r="T4965"/>
        </row>
        <row r="4966">
          <cell r="P4966">
            <v>999999999</v>
          </cell>
          <cell r="Q4966"/>
          <cell r="R4966"/>
          <cell r="S4966"/>
          <cell r="T4966"/>
        </row>
        <row r="4967">
          <cell r="P4967">
            <v>999999999</v>
          </cell>
          <cell r="Q4967"/>
          <cell r="R4967"/>
          <cell r="S4967"/>
          <cell r="T4967"/>
        </row>
        <row r="4968">
          <cell r="P4968">
            <v>999999999</v>
          </cell>
          <cell r="Q4968"/>
          <cell r="R4968"/>
          <cell r="S4968"/>
          <cell r="T4968"/>
        </row>
        <row r="4969">
          <cell r="P4969">
            <v>999999999</v>
          </cell>
          <cell r="Q4969"/>
          <cell r="R4969"/>
          <cell r="S4969"/>
          <cell r="T4969"/>
        </row>
        <row r="4970">
          <cell r="P4970">
            <v>999999999</v>
          </cell>
          <cell r="Q4970"/>
          <cell r="R4970"/>
          <cell r="S4970"/>
          <cell r="T4970"/>
        </row>
        <row r="4971">
          <cell r="P4971">
            <v>999999999</v>
          </cell>
          <cell r="Q4971"/>
          <cell r="R4971"/>
          <cell r="S4971"/>
          <cell r="T4971"/>
        </row>
        <row r="4972">
          <cell r="P4972">
            <v>999999999</v>
          </cell>
          <cell r="Q4972"/>
          <cell r="R4972"/>
          <cell r="S4972"/>
          <cell r="T4972"/>
        </row>
        <row r="4973">
          <cell r="P4973">
            <v>999999999</v>
          </cell>
          <cell r="Q4973"/>
          <cell r="R4973"/>
          <cell r="S4973"/>
          <cell r="T4973"/>
        </row>
        <row r="4974">
          <cell r="P4974">
            <v>999999999</v>
          </cell>
          <cell r="Q4974"/>
          <cell r="R4974"/>
          <cell r="S4974"/>
          <cell r="T4974"/>
        </row>
        <row r="4975">
          <cell r="P4975">
            <v>999999999</v>
          </cell>
          <cell r="Q4975"/>
          <cell r="R4975"/>
          <cell r="S4975"/>
          <cell r="T4975"/>
        </row>
        <row r="4976">
          <cell r="P4976">
            <v>999999999</v>
          </cell>
          <cell r="Q4976"/>
          <cell r="R4976"/>
          <cell r="S4976"/>
          <cell r="T4976"/>
        </row>
        <row r="4977">
          <cell r="P4977">
            <v>999999999</v>
          </cell>
          <cell r="Q4977"/>
          <cell r="R4977"/>
          <cell r="S4977"/>
          <cell r="T4977"/>
        </row>
        <row r="4978">
          <cell r="P4978">
            <v>999999999</v>
          </cell>
          <cell r="Q4978"/>
          <cell r="R4978"/>
          <cell r="S4978"/>
          <cell r="T4978"/>
        </row>
        <row r="4979">
          <cell r="P4979">
            <v>999999999</v>
          </cell>
          <cell r="Q4979"/>
          <cell r="R4979"/>
          <cell r="S4979"/>
          <cell r="T4979"/>
        </row>
        <row r="4980">
          <cell r="P4980">
            <v>999999999</v>
          </cell>
          <cell r="Q4980"/>
          <cell r="R4980"/>
          <cell r="S4980"/>
          <cell r="T4980"/>
        </row>
        <row r="4981">
          <cell r="P4981">
            <v>999999999</v>
          </cell>
          <cell r="Q4981"/>
          <cell r="R4981"/>
          <cell r="S4981"/>
          <cell r="T4981"/>
        </row>
        <row r="4982">
          <cell r="P4982">
            <v>999999999</v>
          </cell>
          <cell r="Q4982"/>
          <cell r="R4982"/>
          <cell r="S4982"/>
          <cell r="T4982"/>
        </row>
        <row r="4983">
          <cell r="P4983">
            <v>999999999</v>
          </cell>
          <cell r="Q4983"/>
          <cell r="R4983"/>
          <cell r="S4983"/>
          <cell r="T4983"/>
        </row>
        <row r="4984">
          <cell r="P4984">
            <v>999999999</v>
          </cell>
          <cell r="Q4984"/>
          <cell r="R4984"/>
          <cell r="S4984"/>
          <cell r="T4984"/>
        </row>
        <row r="4985">
          <cell r="P4985">
            <v>999999999</v>
          </cell>
          <cell r="Q4985"/>
          <cell r="R4985"/>
          <cell r="S4985"/>
          <cell r="T4985"/>
        </row>
        <row r="4986">
          <cell r="P4986">
            <v>999999999</v>
          </cell>
          <cell r="Q4986"/>
          <cell r="R4986"/>
          <cell r="S4986"/>
          <cell r="T4986"/>
        </row>
        <row r="4987">
          <cell r="P4987">
            <v>999999999</v>
          </cell>
          <cell r="Q4987"/>
          <cell r="R4987"/>
          <cell r="S4987"/>
          <cell r="T4987"/>
        </row>
        <row r="4988">
          <cell r="P4988">
            <v>999999999</v>
          </cell>
          <cell r="Q4988"/>
          <cell r="R4988"/>
          <cell r="S4988"/>
          <cell r="T4988"/>
        </row>
        <row r="4989">
          <cell r="P4989">
            <v>999999999</v>
          </cell>
          <cell r="Q4989"/>
          <cell r="R4989"/>
          <cell r="S4989"/>
          <cell r="T4989"/>
        </row>
        <row r="4990">
          <cell r="P4990">
            <v>999999999</v>
          </cell>
          <cell r="Q4990"/>
          <cell r="R4990"/>
          <cell r="S4990"/>
          <cell r="T4990"/>
        </row>
        <row r="4991">
          <cell r="P4991">
            <v>999999999</v>
          </cell>
          <cell r="Q4991"/>
          <cell r="R4991"/>
          <cell r="S4991"/>
          <cell r="T4991"/>
        </row>
        <row r="4992">
          <cell r="P4992">
            <v>999999999</v>
          </cell>
          <cell r="Q4992"/>
          <cell r="R4992"/>
          <cell r="S4992"/>
          <cell r="T4992"/>
        </row>
        <row r="4993">
          <cell r="P4993">
            <v>999999999</v>
          </cell>
          <cell r="Q4993"/>
          <cell r="R4993"/>
          <cell r="S4993"/>
          <cell r="T4993"/>
        </row>
        <row r="4994">
          <cell r="P4994">
            <v>999999999</v>
          </cell>
          <cell r="Q4994"/>
          <cell r="R4994"/>
          <cell r="S4994"/>
          <cell r="T4994"/>
        </row>
        <row r="4995">
          <cell r="P4995">
            <v>999999999</v>
          </cell>
          <cell r="Q4995"/>
          <cell r="R4995"/>
          <cell r="S4995"/>
          <cell r="T4995"/>
        </row>
        <row r="4996">
          <cell r="P4996">
            <v>999999999</v>
          </cell>
          <cell r="Q4996"/>
          <cell r="R4996"/>
          <cell r="S4996"/>
          <cell r="T4996"/>
        </row>
        <row r="4997">
          <cell r="P4997">
            <v>999999999</v>
          </cell>
          <cell r="Q4997"/>
          <cell r="R4997"/>
          <cell r="S4997"/>
          <cell r="T4997"/>
        </row>
        <row r="4998">
          <cell r="P4998">
            <v>999999999</v>
          </cell>
          <cell r="Q4998"/>
          <cell r="R4998"/>
          <cell r="S4998"/>
          <cell r="T4998"/>
        </row>
        <row r="4999">
          <cell r="P4999">
            <v>999999999</v>
          </cell>
          <cell r="Q4999"/>
          <cell r="R4999"/>
          <cell r="S4999"/>
          <cell r="T4999"/>
        </row>
        <row r="5000">
          <cell r="P5000">
            <v>999999999</v>
          </cell>
          <cell r="Q5000"/>
          <cell r="R5000"/>
          <cell r="S5000"/>
          <cell r="T5000"/>
        </row>
        <row r="5001">
          <cell r="P5001">
            <v>999999999</v>
          </cell>
          <cell r="Q5001"/>
          <cell r="R5001"/>
          <cell r="S5001"/>
          <cell r="T5001"/>
        </row>
        <row r="5002">
          <cell r="P5002">
            <v>999999999</v>
          </cell>
          <cell r="Q5002"/>
          <cell r="R5002"/>
          <cell r="S5002"/>
          <cell r="T5002"/>
        </row>
        <row r="5003">
          <cell r="P5003">
            <v>999999999</v>
          </cell>
          <cell r="Q5003"/>
          <cell r="R5003"/>
          <cell r="S5003"/>
          <cell r="T5003"/>
        </row>
        <row r="5004">
          <cell r="P5004">
            <v>999999999</v>
          </cell>
          <cell r="Q5004"/>
          <cell r="R5004"/>
          <cell r="S5004"/>
          <cell r="T5004"/>
        </row>
        <row r="5005">
          <cell r="P5005">
            <v>999999999</v>
          </cell>
          <cell r="Q5005"/>
          <cell r="R5005"/>
          <cell r="S5005"/>
          <cell r="T5005"/>
        </row>
        <row r="5006">
          <cell r="P5006">
            <v>999999999</v>
          </cell>
          <cell r="Q5006"/>
          <cell r="R5006"/>
          <cell r="S5006"/>
          <cell r="T5006"/>
        </row>
        <row r="5007">
          <cell r="P5007">
            <v>999999999</v>
          </cell>
          <cell r="Q5007"/>
          <cell r="R5007"/>
          <cell r="S5007"/>
          <cell r="T5007"/>
        </row>
        <row r="5008">
          <cell r="P5008">
            <v>999999999</v>
          </cell>
          <cell r="Q5008"/>
          <cell r="R5008"/>
          <cell r="S5008"/>
          <cell r="T5008"/>
        </row>
        <row r="5009">
          <cell r="P5009">
            <v>999999999</v>
          </cell>
          <cell r="Q5009"/>
          <cell r="R5009"/>
          <cell r="S5009"/>
          <cell r="T5009"/>
        </row>
        <row r="5010">
          <cell r="P5010">
            <v>999999999</v>
          </cell>
          <cell r="Q5010"/>
          <cell r="R5010"/>
          <cell r="S5010"/>
          <cell r="T5010"/>
        </row>
        <row r="5011">
          <cell r="P5011">
            <v>999999999</v>
          </cell>
          <cell r="Q5011"/>
          <cell r="R5011"/>
          <cell r="S5011"/>
          <cell r="T5011"/>
        </row>
        <row r="5012">
          <cell r="P5012">
            <v>999999999</v>
          </cell>
          <cell r="Q5012"/>
          <cell r="R5012"/>
          <cell r="S5012"/>
          <cell r="T5012"/>
        </row>
        <row r="5013">
          <cell r="P5013">
            <v>999999999</v>
          </cell>
          <cell r="Q5013"/>
          <cell r="R5013"/>
          <cell r="S5013"/>
          <cell r="T5013"/>
        </row>
        <row r="5014">
          <cell r="P5014">
            <v>999999999</v>
          </cell>
          <cell r="Q5014"/>
          <cell r="R5014"/>
          <cell r="S5014"/>
          <cell r="T5014"/>
        </row>
        <row r="5015">
          <cell r="P5015">
            <v>999999999</v>
          </cell>
          <cell r="Q5015"/>
          <cell r="R5015"/>
          <cell r="S5015"/>
          <cell r="T5015"/>
        </row>
        <row r="5016">
          <cell r="P5016">
            <v>999999999</v>
          </cell>
          <cell r="Q5016"/>
          <cell r="R5016"/>
          <cell r="S5016"/>
          <cell r="T5016"/>
        </row>
        <row r="5017">
          <cell r="P5017">
            <v>999999999</v>
          </cell>
          <cell r="Q5017"/>
          <cell r="R5017"/>
          <cell r="S5017"/>
          <cell r="T5017"/>
        </row>
        <row r="5018">
          <cell r="P5018">
            <v>999999999</v>
          </cell>
          <cell r="Q5018"/>
          <cell r="R5018"/>
          <cell r="S5018"/>
          <cell r="T5018"/>
        </row>
        <row r="5019">
          <cell r="P5019">
            <v>999999999</v>
          </cell>
          <cell r="Q5019"/>
          <cell r="R5019"/>
          <cell r="S5019"/>
          <cell r="T5019"/>
        </row>
        <row r="5020">
          <cell r="P5020">
            <v>999999999</v>
          </cell>
          <cell r="Q5020"/>
          <cell r="R5020"/>
          <cell r="S5020"/>
          <cell r="T5020"/>
        </row>
        <row r="5021">
          <cell r="P5021">
            <v>999999999</v>
          </cell>
          <cell r="Q5021"/>
          <cell r="R5021"/>
          <cell r="S5021"/>
          <cell r="T5021"/>
        </row>
        <row r="5022">
          <cell r="P5022">
            <v>999999999</v>
          </cell>
          <cell r="Q5022"/>
          <cell r="R5022"/>
          <cell r="S5022"/>
          <cell r="T5022"/>
        </row>
        <row r="5023">
          <cell r="P5023">
            <v>999999999</v>
          </cell>
          <cell r="Q5023"/>
          <cell r="R5023"/>
          <cell r="S5023"/>
          <cell r="T5023"/>
        </row>
        <row r="5024">
          <cell r="P5024">
            <v>999999999</v>
          </cell>
          <cell r="Q5024"/>
          <cell r="R5024"/>
          <cell r="S5024"/>
          <cell r="T5024"/>
        </row>
        <row r="5025">
          <cell r="P5025">
            <v>999999999</v>
          </cell>
          <cell r="Q5025"/>
          <cell r="R5025"/>
          <cell r="S5025"/>
          <cell r="T5025"/>
        </row>
        <row r="5026">
          <cell r="P5026">
            <v>999999999</v>
          </cell>
          <cell r="Q5026"/>
          <cell r="R5026"/>
          <cell r="S5026"/>
          <cell r="T5026"/>
        </row>
        <row r="5027">
          <cell r="P5027">
            <v>999999999</v>
          </cell>
          <cell r="Q5027"/>
          <cell r="R5027"/>
          <cell r="S5027"/>
          <cell r="T5027"/>
        </row>
        <row r="5028">
          <cell r="P5028">
            <v>999999999</v>
          </cell>
          <cell r="Q5028"/>
          <cell r="R5028"/>
          <cell r="S5028"/>
          <cell r="T5028"/>
        </row>
        <row r="5029">
          <cell r="P5029">
            <v>999999999</v>
          </cell>
          <cell r="Q5029"/>
          <cell r="R5029"/>
          <cell r="S5029"/>
          <cell r="T5029"/>
        </row>
        <row r="5030">
          <cell r="P5030">
            <v>999999999</v>
          </cell>
          <cell r="Q5030"/>
          <cell r="R5030"/>
          <cell r="S5030"/>
          <cell r="T5030"/>
        </row>
        <row r="5031">
          <cell r="P5031">
            <v>999999999</v>
          </cell>
          <cell r="Q5031"/>
          <cell r="R5031"/>
          <cell r="S5031"/>
          <cell r="T5031"/>
        </row>
        <row r="5032">
          <cell r="P5032">
            <v>999999999</v>
          </cell>
          <cell r="Q5032"/>
          <cell r="R5032"/>
          <cell r="S5032"/>
          <cell r="T5032"/>
        </row>
        <row r="5033">
          <cell r="P5033">
            <v>999999999</v>
          </cell>
          <cell r="Q5033"/>
          <cell r="R5033"/>
          <cell r="S5033"/>
          <cell r="T5033"/>
        </row>
        <row r="5034">
          <cell r="P5034">
            <v>999999999</v>
          </cell>
          <cell r="Q5034"/>
          <cell r="R5034"/>
          <cell r="S5034"/>
          <cell r="T5034"/>
        </row>
        <row r="5035">
          <cell r="P5035">
            <v>999999999</v>
          </cell>
          <cell r="Q5035"/>
          <cell r="R5035"/>
          <cell r="S5035"/>
          <cell r="T5035"/>
        </row>
        <row r="5036">
          <cell r="P5036">
            <v>999999999</v>
          </cell>
          <cell r="Q5036"/>
          <cell r="R5036"/>
          <cell r="S5036"/>
          <cell r="T5036"/>
        </row>
        <row r="5037">
          <cell r="P5037">
            <v>999999999</v>
          </cell>
          <cell r="Q5037"/>
          <cell r="R5037"/>
          <cell r="S5037"/>
          <cell r="T5037"/>
        </row>
        <row r="5038">
          <cell r="P5038">
            <v>999999999</v>
          </cell>
          <cell r="Q5038"/>
          <cell r="R5038"/>
          <cell r="S5038"/>
          <cell r="T5038"/>
        </row>
        <row r="5039">
          <cell r="P5039">
            <v>999999999</v>
          </cell>
          <cell r="Q5039"/>
          <cell r="R5039"/>
          <cell r="S5039"/>
          <cell r="T5039"/>
        </row>
        <row r="5040">
          <cell r="P5040">
            <v>999999999</v>
          </cell>
          <cell r="Q5040"/>
          <cell r="R5040"/>
          <cell r="S5040"/>
          <cell r="T5040"/>
        </row>
        <row r="5041">
          <cell r="P5041">
            <v>999999999</v>
          </cell>
          <cell r="Q5041"/>
          <cell r="R5041"/>
          <cell r="S5041"/>
          <cell r="T5041"/>
        </row>
        <row r="5042">
          <cell r="P5042">
            <v>999999999</v>
          </cell>
          <cell r="Q5042"/>
          <cell r="R5042"/>
          <cell r="S5042"/>
          <cell r="T5042"/>
        </row>
        <row r="5043">
          <cell r="P5043">
            <v>999999999</v>
          </cell>
          <cell r="Q5043"/>
          <cell r="R5043"/>
          <cell r="S5043"/>
          <cell r="T5043"/>
        </row>
        <row r="5044">
          <cell r="P5044">
            <v>999999999</v>
          </cell>
          <cell r="Q5044"/>
          <cell r="R5044"/>
          <cell r="S5044"/>
          <cell r="T5044"/>
        </row>
        <row r="5045">
          <cell r="P5045">
            <v>999999999</v>
          </cell>
          <cell r="Q5045"/>
          <cell r="R5045"/>
          <cell r="S5045"/>
          <cell r="T5045"/>
        </row>
        <row r="5046">
          <cell r="P5046">
            <v>999999999</v>
          </cell>
          <cell r="Q5046"/>
          <cell r="R5046"/>
          <cell r="S5046"/>
          <cell r="T5046"/>
        </row>
        <row r="5047">
          <cell r="P5047">
            <v>999999999</v>
          </cell>
          <cell r="Q5047"/>
          <cell r="R5047"/>
          <cell r="S5047"/>
          <cell r="T5047"/>
        </row>
        <row r="5048">
          <cell r="P5048">
            <v>999999999</v>
          </cell>
          <cell r="Q5048"/>
          <cell r="R5048"/>
          <cell r="S5048"/>
          <cell r="T5048"/>
        </row>
        <row r="5049">
          <cell r="P5049">
            <v>999999999</v>
          </cell>
          <cell r="Q5049"/>
          <cell r="R5049"/>
          <cell r="S5049"/>
          <cell r="T5049"/>
        </row>
        <row r="5050">
          <cell r="P5050">
            <v>999999999</v>
          </cell>
          <cell r="Q5050"/>
          <cell r="R5050"/>
          <cell r="S5050"/>
          <cell r="T5050"/>
        </row>
        <row r="5051">
          <cell r="P5051">
            <v>999999999</v>
          </cell>
          <cell r="Q5051"/>
          <cell r="R5051"/>
          <cell r="S5051"/>
          <cell r="T5051"/>
        </row>
        <row r="5052">
          <cell r="P5052">
            <v>999999999</v>
          </cell>
          <cell r="Q5052"/>
          <cell r="R5052"/>
          <cell r="S5052"/>
          <cell r="T5052"/>
        </row>
        <row r="5053">
          <cell r="P5053">
            <v>999999999</v>
          </cell>
          <cell r="Q5053"/>
          <cell r="R5053"/>
          <cell r="S5053"/>
          <cell r="T5053"/>
        </row>
        <row r="5054">
          <cell r="P5054">
            <v>999999999</v>
          </cell>
          <cell r="Q5054"/>
          <cell r="R5054"/>
          <cell r="S5054"/>
          <cell r="T5054"/>
        </row>
        <row r="5055">
          <cell r="P5055">
            <v>999999999</v>
          </cell>
          <cell r="Q5055"/>
          <cell r="R5055"/>
          <cell r="S5055"/>
          <cell r="T5055"/>
        </row>
        <row r="5056">
          <cell r="P5056">
            <v>999999999</v>
          </cell>
          <cell r="Q5056"/>
          <cell r="R5056"/>
          <cell r="S5056"/>
          <cell r="T5056"/>
        </row>
        <row r="5057">
          <cell r="P5057">
            <v>999999999</v>
          </cell>
          <cell r="Q5057"/>
          <cell r="R5057"/>
          <cell r="S5057"/>
          <cell r="T5057"/>
        </row>
        <row r="5058">
          <cell r="P5058">
            <v>999999999</v>
          </cell>
          <cell r="Q5058"/>
          <cell r="R5058"/>
          <cell r="S5058"/>
          <cell r="T5058"/>
        </row>
        <row r="5059">
          <cell r="P5059">
            <v>999999999</v>
          </cell>
          <cell r="Q5059"/>
          <cell r="R5059"/>
          <cell r="S5059"/>
          <cell r="T5059"/>
        </row>
        <row r="5060">
          <cell r="P5060">
            <v>999999999</v>
          </cell>
          <cell r="Q5060"/>
          <cell r="R5060"/>
          <cell r="S5060"/>
          <cell r="T5060"/>
        </row>
        <row r="5061">
          <cell r="P5061">
            <v>999999999</v>
          </cell>
          <cell r="Q5061"/>
          <cell r="R5061"/>
          <cell r="S5061"/>
          <cell r="T5061"/>
        </row>
        <row r="5062">
          <cell r="P5062">
            <v>999999999</v>
          </cell>
          <cell r="Q5062"/>
          <cell r="R5062"/>
          <cell r="S5062"/>
          <cell r="T5062"/>
        </row>
        <row r="5063">
          <cell r="P5063">
            <v>999999999</v>
          </cell>
          <cell r="Q5063"/>
          <cell r="R5063"/>
          <cell r="S5063"/>
          <cell r="T5063"/>
        </row>
        <row r="5064">
          <cell r="P5064">
            <v>999999999</v>
          </cell>
          <cell r="Q5064"/>
          <cell r="R5064"/>
          <cell r="S5064"/>
          <cell r="T5064"/>
        </row>
        <row r="5065">
          <cell r="P5065">
            <v>999999999</v>
          </cell>
          <cell r="Q5065"/>
          <cell r="R5065"/>
          <cell r="S5065"/>
          <cell r="T5065"/>
        </row>
        <row r="5066">
          <cell r="P5066">
            <v>999999999</v>
          </cell>
          <cell r="Q5066"/>
          <cell r="R5066"/>
          <cell r="S5066"/>
          <cell r="T5066"/>
        </row>
        <row r="5067">
          <cell r="P5067">
            <v>999999999</v>
          </cell>
          <cell r="Q5067"/>
          <cell r="R5067"/>
          <cell r="S5067"/>
          <cell r="T5067"/>
        </row>
        <row r="5068">
          <cell r="P5068">
            <v>999999999</v>
          </cell>
          <cell r="Q5068"/>
          <cell r="R5068"/>
          <cell r="S5068"/>
          <cell r="T5068"/>
        </row>
        <row r="5069">
          <cell r="P5069">
            <v>999999999</v>
          </cell>
          <cell r="Q5069"/>
          <cell r="R5069"/>
          <cell r="S5069"/>
          <cell r="T5069"/>
        </row>
        <row r="5070">
          <cell r="P5070">
            <v>999999999</v>
          </cell>
          <cell r="Q5070"/>
          <cell r="R5070"/>
          <cell r="S5070"/>
          <cell r="T5070"/>
        </row>
        <row r="5071">
          <cell r="P5071">
            <v>999999999</v>
          </cell>
          <cell r="Q5071"/>
          <cell r="R5071"/>
          <cell r="S5071"/>
          <cell r="T5071"/>
        </row>
        <row r="5072">
          <cell r="P5072">
            <v>999999999</v>
          </cell>
          <cell r="Q5072"/>
          <cell r="R5072"/>
          <cell r="S5072"/>
          <cell r="T5072"/>
        </row>
        <row r="5073">
          <cell r="P5073">
            <v>999999999</v>
          </cell>
          <cell r="Q5073"/>
          <cell r="R5073"/>
          <cell r="S5073"/>
          <cell r="T5073"/>
        </row>
        <row r="5074">
          <cell r="P5074">
            <v>999999999</v>
          </cell>
          <cell r="Q5074"/>
          <cell r="R5074"/>
          <cell r="S5074"/>
          <cell r="T5074"/>
        </row>
        <row r="5075">
          <cell r="P5075">
            <v>999999999</v>
          </cell>
          <cell r="Q5075"/>
          <cell r="R5075"/>
          <cell r="S5075"/>
          <cell r="T5075"/>
        </row>
        <row r="5076">
          <cell r="P5076">
            <v>999999999</v>
          </cell>
          <cell r="Q5076"/>
          <cell r="R5076"/>
          <cell r="S5076"/>
          <cell r="T5076"/>
        </row>
        <row r="5077">
          <cell r="P5077">
            <v>999999999</v>
          </cell>
          <cell r="Q5077"/>
          <cell r="R5077"/>
          <cell r="S5077"/>
          <cell r="T5077"/>
        </row>
        <row r="5078">
          <cell r="P5078">
            <v>999999999</v>
          </cell>
          <cell r="Q5078"/>
          <cell r="R5078"/>
          <cell r="S5078"/>
          <cell r="T5078"/>
        </row>
        <row r="5079">
          <cell r="P5079">
            <v>999999999</v>
          </cell>
          <cell r="Q5079"/>
          <cell r="R5079"/>
          <cell r="S5079"/>
          <cell r="T5079"/>
        </row>
        <row r="5080">
          <cell r="P5080">
            <v>999999999</v>
          </cell>
          <cell r="Q5080"/>
          <cell r="R5080"/>
          <cell r="S5080"/>
          <cell r="T5080"/>
        </row>
        <row r="5081">
          <cell r="P5081">
            <v>999999999</v>
          </cell>
          <cell r="Q5081"/>
          <cell r="R5081"/>
          <cell r="S5081"/>
          <cell r="T5081"/>
        </row>
        <row r="5082">
          <cell r="P5082">
            <v>999999999</v>
          </cell>
          <cell r="Q5082"/>
          <cell r="R5082"/>
          <cell r="S5082"/>
          <cell r="T5082"/>
        </row>
        <row r="5083">
          <cell r="P5083">
            <v>999999999</v>
          </cell>
          <cell r="Q5083"/>
          <cell r="R5083"/>
          <cell r="S5083"/>
          <cell r="T5083"/>
        </row>
        <row r="5084">
          <cell r="P5084">
            <v>999999999</v>
          </cell>
          <cell r="Q5084"/>
          <cell r="R5084"/>
          <cell r="S5084"/>
          <cell r="T5084"/>
        </row>
        <row r="5085">
          <cell r="P5085">
            <v>999999999</v>
          </cell>
          <cell r="Q5085"/>
          <cell r="R5085"/>
          <cell r="S5085"/>
          <cell r="T5085"/>
        </row>
        <row r="5086">
          <cell r="P5086">
            <v>999999999</v>
          </cell>
          <cell r="Q5086"/>
          <cell r="R5086"/>
          <cell r="S5086"/>
          <cell r="T5086"/>
        </row>
        <row r="5087">
          <cell r="P5087">
            <v>999999999</v>
          </cell>
          <cell r="Q5087"/>
          <cell r="R5087"/>
          <cell r="S5087"/>
          <cell r="T5087"/>
        </row>
        <row r="5088">
          <cell r="P5088">
            <v>999999999</v>
          </cell>
          <cell r="Q5088"/>
          <cell r="R5088"/>
          <cell r="S5088"/>
          <cell r="T5088"/>
        </row>
        <row r="5089">
          <cell r="P5089">
            <v>999999999</v>
          </cell>
          <cell r="Q5089"/>
          <cell r="R5089"/>
          <cell r="S5089"/>
          <cell r="T5089"/>
        </row>
        <row r="5090">
          <cell r="P5090">
            <v>999999999</v>
          </cell>
          <cell r="Q5090"/>
          <cell r="R5090"/>
          <cell r="S5090"/>
          <cell r="T5090"/>
        </row>
        <row r="5091">
          <cell r="P5091">
            <v>999999999</v>
          </cell>
          <cell r="Q5091"/>
          <cell r="R5091"/>
          <cell r="S5091"/>
          <cell r="T5091"/>
        </row>
        <row r="5092">
          <cell r="P5092">
            <v>999999999</v>
          </cell>
          <cell r="Q5092"/>
          <cell r="R5092"/>
          <cell r="S5092"/>
          <cell r="T5092"/>
        </row>
        <row r="5093">
          <cell r="P5093">
            <v>999999999</v>
          </cell>
          <cell r="Q5093"/>
          <cell r="R5093"/>
          <cell r="S5093"/>
          <cell r="T5093"/>
        </row>
        <row r="5094">
          <cell r="P5094">
            <v>999999999</v>
          </cell>
          <cell r="Q5094"/>
          <cell r="R5094"/>
          <cell r="S5094"/>
          <cell r="T5094"/>
        </row>
        <row r="5095">
          <cell r="P5095">
            <v>999999999</v>
          </cell>
          <cell r="Q5095"/>
          <cell r="R5095"/>
          <cell r="S5095"/>
          <cell r="T5095"/>
        </row>
        <row r="5096">
          <cell r="P5096">
            <v>999999999</v>
          </cell>
          <cell r="Q5096"/>
          <cell r="R5096"/>
          <cell r="S5096"/>
          <cell r="T5096"/>
        </row>
        <row r="5097">
          <cell r="P5097">
            <v>999999999</v>
          </cell>
          <cell r="Q5097"/>
          <cell r="R5097"/>
          <cell r="S5097"/>
          <cell r="T5097"/>
        </row>
        <row r="5098">
          <cell r="P5098">
            <v>999999999</v>
          </cell>
          <cell r="Q5098"/>
          <cell r="R5098"/>
          <cell r="S5098"/>
          <cell r="T5098"/>
        </row>
        <row r="5099">
          <cell r="P5099">
            <v>999999999</v>
          </cell>
          <cell r="Q5099"/>
          <cell r="R5099"/>
          <cell r="S5099"/>
          <cell r="T5099"/>
        </row>
        <row r="5100">
          <cell r="P5100">
            <v>999999999</v>
          </cell>
          <cell r="Q5100"/>
          <cell r="R5100"/>
          <cell r="S5100"/>
          <cell r="T5100"/>
        </row>
        <row r="5101">
          <cell r="P5101">
            <v>999999999</v>
          </cell>
          <cell r="Q5101"/>
          <cell r="R5101"/>
          <cell r="S5101"/>
          <cell r="T5101"/>
        </row>
        <row r="5102">
          <cell r="P5102">
            <v>999999999</v>
          </cell>
          <cell r="Q5102"/>
          <cell r="R5102"/>
          <cell r="S5102"/>
          <cell r="T5102"/>
        </row>
        <row r="5103">
          <cell r="P5103">
            <v>999999999</v>
          </cell>
          <cell r="Q5103"/>
          <cell r="R5103"/>
          <cell r="S5103"/>
          <cell r="T5103"/>
        </row>
        <row r="5104">
          <cell r="P5104">
            <v>999999999</v>
          </cell>
          <cell r="Q5104"/>
          <cell r="R5104"/>
          <cell r="S5104"/>
          <cell r="T5104"/>
        </row>
        <row r="5105">
          <cell r="P5105">
            <v>999999999</v>
          </cell>
          <cell r="Q5105"/>
          <cell r="R5105"/>
          <cell r="S5105"/>
          <cell r="T5105"/>
        </row>
        <row r="5106">
          <cell r="P5106">
            <v>999999999</v>
          </cell>
          <cell r="Q5106"/>
          <cell r="R5106"/>
          <cell r="S5106"/>
          <cell r="T5106"/>
        </row>
        <row r="5107">
          <cell r="P5107">
            <v>999999999</v>
          </cell>
          <cell r="Q5107"/>
          <cell r="R5107"/>
          <cell r="S5107"/>
          <cell r="T5107"/>
        </row>
        <row r="5108">
          <cell r="P5108">
            <v>999999999</v>
          </cell>
          <cell r="Q5108"/>
          <cell r="R5108"/>
          <cell r="S5108"/>
          <cell r="T5108"/>
        </row>
        <row r="5109">
          <cell r="P5109">
            <v>999999999</v>
          </cell>
          <cell r="Q5109"/>
          <cell r="R5109"/>
          <cell r="S5109"/>
          <cell r="T5109"/>
        </row>
        <row r="5110">
          <cell r="P5110">
            <v>999999999</v>
          </cell>
          <cell r="Q5110"/>
          <cell r="R5110"/>
          <cell r="S5110"/>
          <cell r="T5110"/>
        </row>
        <row r="5111">
          <cell r="P5111">
            <v>999999999</v>
          </cell>
          <cell r="Q5111"/>
          <cell r="R5111"/>
          <cell r="S5111"/>
          <cell r="T5111"/>
        </row>
        <row r="5112">
          <cell r="P5112">
            <v>999999999</v>
          </cell>
          <cell r="Q5112"/>
          <cell r="R5112"/>
          <cell r="S5112"/>
          <cell r="T5112"/>
        </row>
        <row r="5113">
          <cell r="P5113">
            <v>999999999</v>
          </cell>
          <cell r="Q5113"/>
          <cell r="R5113"/>
          <cell r="S5113"/>
          <cell r="T5113"/>
        </row>
        <row r="5114">
          <cell r="P5114">
            <v>999999999</v>
          </cell>
          <cell r="Q5114"/>
          <cell r="R5114"/>
          <cell r="S5114"/>
          <cell r="T5114"/>
        </row>
        <row r="5115">
          <cell r="P5115">
            <v>999999999</v>
          </cell>
          <cell r="Q5115"/>
          <cell r="R5115"/>
          <cell r="S5115"/>
          <cell r="T5115"/>
        </row>
        <row r="5116">
          <cell r="P5116">
            <v>999999999</v>
          </cell>
          <cell r="Q5116"/>
          <cell r="R5116"/>
          <cell r="S5116"/>
          <cell r="T5116"/>
        </row>
        <row r="5117">
          <cell r="P5117">
            <v>999999999</v>
          </cell>
          <cell r="Q5117"/>
          <cell r="R5117"/>
          <cell r="S5117"/>
          <cell r="T5117"/>
        </row>
        <row r="5118">
          <cell r="P5118">
            <v>999999999</v>
          </cell>
          <cell r="Q5118"/>
          <cell r="R5118"/>
          <cell r="S5118"/>
          <cell r="T5118"/>
        </row>
        <row r="5119">
          <cell r="P5119">
            <v>999999999</v>
          </cell>
          <cell r="Q5119"/>
          <cell r="R5119"/>
          <cell r="S5119"/>
          <cell r="T5119"/>
        </row>
        <row r="5120">
          <cell r="P5120">
            <v>999999999</v>
          </cell>
          <cell r="Q5120"/>
          <cell r="R5120"/>
          <cell r="S5120"/>
          <cell r="T5120"/>
        </row>
        <row r="5121">
          <cell r="P5121">
            <v>999999999</v>
          </cell>
          <cell r="Q5121"/>
          <cell r="R5121"/>
          <cell r="S5121"/>
          <cell r="T5121"/>
        </row>
        <row r="5122">
          <cell r="P5122">
            <v>999999999</v>
          </cell>
          <cell r="Q5122"/>
          <cell r="R5122"/>
          <cell r="S5122"/>
          <cell r="T5122"/>
        </row>
        <row r="5123">
          <cell r="P5123">
            <v>999999999</v>
          </cell>
          <cell r="Q5123"/>
          <cell r="R5123"/>
          <cell r="S5123"/>
          <cell r="T5123"/>
        </row>
        <row r="5124">
          <cell r="P5124">
            <v>999999999</v>
          </cell>
          <cell r="Q5124"/>
          <cell r="R5124"/>
          <cell r="S5124"/>
          <cell r="T5124"/>
        </row>
        <row r="5125">
          <cell r="P5125">
            <v>999999999</v>
          </cell>
          <cell r="Q5125"/>
          <cell r="R5125"/>
          <cell r="S5125"/>
          <cell r="T5125"/>
        </row>
        <row r="5126">
          <cell r="P5126">
            <v>999999999</v>
          </cell>
          <cell r="Q5126"/>
          <cell r="R5126"/>
          <cell r="S5126"/>
          <cell r="T5126"/>
        </row>
        <row r="5127">
          <cell r="P5127">
            <v>999999999</v>
          </cell>
          <cell r="Q5127"/>
          <cell r="R5127"/>
          <cell r="S5127"/>
          <cell r="T5127"/>
        </row>
        <row r="5128">
          <cell r="P5128">
            <v>999999999</v>
          </cell>
          <cell r="Q5128"/>
          <cell r="R5128"/>
          <cell r="S5128"/>
          <cell r="T5128"/>
        </row>
        <row r="5129">
          <cell r="P5129">
            <v>999999999</v>
          </cell>
          <cell r="Q5129"/>
          <cell r="R5129"/>
          <cell r="S5129"/>
          <cell r="T5129"/>
        </row>
        <row r="5130">
          <cell r="P5130">
            <v>999999999</v>
          </cell>
          <cell r="Q5130"/>
          <cell r="R5130"/>
          <cell r="S5130"/>
          <cell r="T5130"/>
        </row>
        <row r="5131">
          <cell r="P5131">
            <v>999999999</v>
          </cell>
          <cell r="Q5131"/>
          <cell r="R5131"/>
          <cell r="S5131"/>
          <cell r="T5131"/>
        </row>
        <row r="5132">
          <cell r="P5132">
            <v>999999999</v>
          </cell>
          <cell r="Q5132"/>
          <cell r="R5132"/>
          <cell r="S5132"/>
          <cell r="T5132"/>
        </row>
        <row r="5133">
          <cell r="P5133">
            <v>999999999</v>
          </cell>
          <cell r="Q5133"/>
          <cell r="R5133"/>
          <cell r="S5133"/>
          <cell r="T5133"/>
        </row>
        <row r="5134">
          <cell r="P5134">
            <v>999999999</v>
          </cell>
          <cell r="Q5134"/>
          <cell r="R5134"/>
          <cell r="S5134"/>
          <cell r="T5134"/>
        </row>
        <row r="5135">
          <cell r="P5135">
            <v>999999999</v>
          </cell>
          <cell r="Q5135"/>
          <cell r="R5135"/>
          <cell r="S5135"/>
          <cell r="T5135"/>
        </row>
        <row r="5136">
          <cell r="P5136">
            <v>999999999</v>
          </cell>
          <cell r="Q5136"/>
          <cell r="R5136"/>
          <cell r="S5136"/>
          <cell r="T5136"/>
        </row>
        <row r="5137">
          <cell r="P5137">
            <v>999999999</v>
          </cell>
          <cell r="Q5137"/>
          <cell r="R5137"/>
          <cell r="S5137"/>
          <cell r="T5137"/>
        </row>
        <row r="5138">
          <cell r="P5138">
            <v>999999999</v>
          </cell>
          <cell r="Q5138"/>
          <cell r="R5138"/>
          <cell r="S5138"/>
          <cell r="T5138"/>
        </row>
        <row r="5139">
          <cell r="P5139">
            <v>999999999</v>
          </cell>
          <cell r="Q5139"/>
          <cell r="R5139"/>
          <cell r="S5139"/>
          <cell r="T5139"/>
        </row>
        <row r="5140">
          <cell r="P5140">
            <v>999999999</v>
          </cell>
          <cell r="Q5140"/>
          <cell r="R5140"/>
          <cell r="S5140"/>
          <cell r="T5140"/>
        </row>
        <row r="5141">
          <cell r="P5141">
            <v>999999999</v>
          </cell>
          <cell r="Q5141"/>
          <cell r="R5141"/>
          <cell r="S5141"/>
          <cell r="T5141"/>
        </row>
        <row r="5142">
          <cell r="P5142">
            <v>999999999</v>
          </cell>
          <cell r="Q5142"/>
          <cell r="R5142"/>
          <cell r="S5142"/>
          <cell r="T5142"/>
        </row>
        <row r="5143">
          <cell r="P5143">
            <v>999999999</v>
          </cell>
          <cell r="Q5143"/>
          <cell r="R5143"/>
          <cell r="S5143"/>
          <cell r="T5143"/>
        </row>
        <row r="5144">
          <cell r="P5144">
            <v>999999999</v>
          </cell>
          <cell r="Q5144"/>
          <cell r="R5144"/>
          <cell r="S5144"/>
          <cell r="T5144"/>
        </row>
        <row r="5145">
          <cell r="P5145">
            <v>999999999</v>
          </cell>
          <cell r="Q5145"/>
          <cell r="R5145"/>
          <cell r="S5145"/>
          <cell r="T5145"/>
        </row>
        <row r="5146">
          <cell r="P5146">
            <v>999999999</v>
          </cell>
          <cell r="Q5146"/>
          <cell r="R5146"/>
          <cell r="S5146"/>
          <cell r="T5146"/>
        </row>
        <row r="5147">
          <cell r="P5147">
            <v>999999999</v>
          </cell>
          <cell r="Q5147"/>
          <cell r="R5147"/>
          <cell r="S5147"/>
          <cell r="T5147"/>
        </row>
        <row r="5148">
          <cell r="P5148">
            <v>999999999</v>
          </cell>
          <cell r="Q5148"/>
          <cell r="R5148"/>
          <cell r="S5148"/>
          <cell r="T5148"/>
        </row>
        <row r="5149">
          <cell r="P5149">
            <v>999999999</v>
          </cell>
          <cell r="Q5149"/>
          <cell r="R5149"/>
          <cell r="S5149"/>
          <cell r="T5149"/>
        </row>
        <row r="5150">
          <cell r="P5150">
            <v>999999999</v>
          </cell>
          <cell r="Q5150"/>
          <cell r="R5150"/>
          <cell r="S5150"/>
          <cell r="T5150"/>
        </row>
        <row r="5151">
          <cell r="P5151">
            <v>999999999</v>
          </cell>
          <cell r="Q5151"/>
          <cell r="R5151"/>
          <cell r="S5151"/>
          <cell r="T5151"/>
        </row>
        <row r="5152">
          <cell r="P5152">
            <v>999999999</v>
          </cell>
          <cell r="Q5152"/>
          <cell r="R5152"/>
          <cell r="S5152"/>
          <cell r="T5152"/>
        </row>
        <row r="5153">
          <cell r="P5153">
            <v>999999999</v>
          </cell>
          <cell r="Q5153"/>
          <cell r="R5153"/>
          <cell r="S5153"/>
          <cell r="T5153"/>
        </row>
        <row r="5154">
          <cell r="P5154">
            <v>999999999</v>
          </cell>
          <cell r="Q5154"/>
          <cell r="R5154"/>
          <cell r="S5154"/>
          <cell r="T5154"/>
        </row>
        <row r="5155">
          <cell r="P5155">
            <v>999999999</v>
          </cell>
          <cell r="Q5155"/>
          <cell r="R5155"/>
          <cell r="S5155"/>
          <cell r="T5155"/>
        </row>
        <row r="5156">
          <cell r="P5156">
            <v>999999999</v>
          </cell>
          <cell r="Q5156"/>
          <cell r="R5156"/>
          <cell r="S5156"/>
          <cell r="T5156"/>
        </row>
        <row r="5157">
          <cell r="P5157">
            <v>999999999</v>
          </cell>
          <cell r="Q5157"/>
          <cell r="R5157"/>
          <cell r="S5157"/>
          <cell r="T5157"/>
        </row>
        <row r="5158">
          <cell r="P5158">
            <v>999999999</v>
          </cell>
          <cell r="Q5158"/>
          <cell r="R5158"/>
          <cell r="S5158"/>
          <cell r="T5158"/>
        </row>
        <row r="5159">
          <cell r="P5159">
            <v>999999999</v>
          </cell>
          <cell r="Q5159"/>
          <cell r="R5159"/>
          <cell r="S5159"/>
          <cell r="T5159"/>
        </row>
        <row r="5160">
          <cell r="P5160">
            <v>999999999</v>
          </cell>
          <cell r="Q5160"/>
          <cell r="R5160"/>
          <cell r="S5160"/>
          <cell r="T5160"/>
        </row>
        <row r="5161">
          <cell r="P5161">
            <v>999999999</v>
          </cell>
          <cell r="Q5161"/>
          <cell r="R5161"/>
          <cell r="S5161"/>
          <cell r="T5161"/>
        </row>
        <row r="5162">
          <cell r="P5162">
            <v>999999999</v>
          </cell>
          <cell r="Q5162"/>
          <cell r="R5162"/>
          <cell r="S5162"/>
          <cell r="T5162"/>
        </row>
        <row r="5163">
          <cell r="P5163">
            <v>999999999</v>
          </cell>
          <cell r="Q5163"/>
          <cell r="R5163"/>
          <cell r="S5163"/>
          <cell r="T5163"/>
        </row>
        <row r="5164">
          <cell r="P5164">
            <v>999999999</v>
          </cell>
          <cell r="Q5164"/>
          <cell r="R5164"/>
          <cell r="S5164"/>
          <cell r="T5164"/>
        </row>
        <row r="5165">
          <cell r="P5165">
            <v>999999999</v>
          </cell>
          <cell r="Q5165"/>
          <cell r="R5165"/>
          <cell r="S5165"/>
          <cell r="T5165"/>
        </row>
        <row r="5166">
          <cell r="P5166">
            <v>999999999</v>
          </cell>
          <cell r="Q5166"/>
          <cell r="R5166"/>
          <cell r="S5166"/>
          <cell r="T5166"/>
        </row>
        <row r="5167">
          <cell r="P5167">
            <v>999999999</v>
          </cell>
          <cell r="Q5167"/>
          <cell r="R5167"/>
          <cell r="S5167"/>
          <cell r="T5167"/>
        </row>
        <row r="5168">
          <cell r="P5168">
            <v>999999999</v>
          </cell>
          <cell r="Q5168"/>
          <cell r="R5168"/>
          <cell r="S5168"/>
          <cell r="T5168"/>
        </row>
        <row r="5169">
          <cell r="P5169">
            <v>999999999</v>
          </cell>
          <cell r="Q5169"/>
          <cell r="R5169"/>
          <cell r="S5169"/>
          <cell r="T5169"/>
        </row>
        <row r="5170">
          <cell r="P5170">
            <v>999999999</v>
          </cell>
          <cell r="Q5170"/>
          <cell r="R5170"/>
          <cell r="S5170"/>
          <cell r="T5170"/>
        </row>
        <row r="5171">
          <cell r="P5171">
            <v>999999999</v>
          </cell>
          <cell r="Q5171"/>
          <cell r="R5171"/>
          <cell r="S5171"/>
          <cell r="T5171"/>
        </row>
        <row r="5172">
          <cell r="P5172">
            <v>999999999</v>
          </cell>
          <cell r="Q5172"/>
          <cell r="R5172"/>
          <cell r="S5172"/>
          <cell r="T5172"/>
        </row>
        <row r="5173">
          <cell r="P5173">
            <v>999999999</v>
          </cell>
          <cell r="Q5173"/>
          <cell r="R5173"/>
          <cell r="S5173"/>
          <cell r="T5173"/>
        </row>
        <row r="5174">
          <cell r="P5174">
            <v>999999999</v>
          </cell>
          <cell r="Q5174"/>
          <cell r="R5174"/>
          <cell r="S5174"/>
          <cell r="T5174"/>
        </row>
        <row r="5175">
          <cell r="P5175">
            <v>999999999</v>
          </cell>
          <cell r="Q5175"/>
          <cell r="R5175"/>
          <cell r="S5175"/>
          <cell r="T5175"/>
        </row>
        <row r="5176">
          <cell r="P5176">
            <v>999999999</v>
          </cell>
          <cell r="Q5176"/>
          <cell r="R5176"/>
          <cell r="S5176"/>
          <cell r="T5176"/>
        </row>
        <row r="5177">
          <cell r="P5177">
            <v>999999999</v>
          </cell>
          <cell r="Q5177"/>
          <cell r="R5177"/>
          <cell r="S5177"/>
          <cell r="T5177"/>
        </row>
        <row r="5178">
          <cell r="P5178">
            <v>999999999</v>
          </cell>
          <cell r="Q5178"/>
          <cell r="R5178"/>
          <cell r="S5178"/>
          <cell r="T5178"/>
        </row>
        <row r="5179">
          <cell r="P5179">
            <v>999999999</v>
          </cell>
          <cell r="Q5179"/>
          <cell r="R5179"/>
          <cell r="S5179"/>
          <cell r="T5179"/>
        </row>
        <row r="5180">
          <cell r="P5180">
            <v>999999999</v>
          </cell>
          <cell r="Q5180"/>
          <cell r="R5180"/>
          <cell r="S5180"/>
          <cell r="T5180"/>
        </row>
        <row r="5181">
          <cell r="P5181">
            <v>999999999</v>
          </cell>
          <cell r="Q5181"/>
          <cell r="R5181"/>
          <cell r="S5181"/>
          <cell r="T5181"/>
        </row>
        <row r="5182">
          <cell r="P5182">
            <v>999999999</v>
          </cell>
          <cell r="Q5182"/>
          <cell r="R5182"/>
          <cell r="S5182"/>
          <cell r="T5182"/>
        </row>
        <row r="5183">
          <cell r="P5183">
            <v>999999999</v>
          </cell>
          <cell r="Q5183"/>
          <cell r="R5183"/>
          <cell r="S5183"/>
          <cell r="T5183"/>
        </row>
        <row r="5184">
          <cell r="P5184">
            <v>999999999</v>
          </cell>
          <cell r="Q5184"/>
          <cell r="R5184"/>
          <cell r="S5184"/>
          <cell r="T5184"/>
        </row>
        <row r="5185">
          <cell r="P5185">
            <v>999999999</v>
          </cell>
          <cell r="Q5185"/>
          <cell r="R5185"/>
          <cell r="S5185"/>
          <cell r="T5185"/>
        </row>
        <row r="5186">
          <cell r="P5186">
            <v>999999999</v>
          </cell>
          <cell r="Q5186"/>
          <cell r="R5186"/>
          <cell r="S5186"/>
          <cell r="T5186"/>
        </row>
        <row r="5187">
          <cell r="P5187">
            <v>999999999</v>
          </cell>
          <cell r="Q5187"/>
          <cell r="R5187"/>
          <cell r="S5187"/>
          <cell r="T5187"/>
        </row>
        <row r="5188">
          <cell r="P5188">
            <v>999999999</v>
          </cell>
          <cell r="Q5188"/>
          <cell r="R5188"/>
          <cell r="S5188"/>
          <cell r="T5188"/>
        </row>
        <row r="5189">
          <cell r="P5189">
            <v>999999999</v>
          </cell>
          <cell r="Q5189"/>
          <cell r="R5189"/>
          <cell r="S5189"/>
          <cell r="T5189"/>
        </row>
        <row r="5190">
          <cell r="P5190">
            <v>999999999</v>
          </cell>
          <cell r="Q5190"/>
          <cell r="R5190"/>
          <cell r="S5190"/>
          <cell r="T5190"/>
        </row>
        <row r="5191">
          <cell r="P5191">
            <v>999999999</v>
          </cell>
          <cell r="Q5191"/>
          <cell r="R5191"/>
          <cell r="S5191"/>
          <cell r="T5191"/>
        </row>
        <row r="5192">
          <cell r="P5192">
            <v>999999999</v>
          </cell>
          <cell r="Q5192"/>
          <cell r="R5192"/>
          <cell r="S5192"/>
          <cell r="T5192"/>
        </row>
        <row r="5193">
          <cell r="P5193">
            <v>999999999</v>
          </cell>
          <cell r="Q5193"/>
          <cell r="R5193"/>
          <cell r="S5193"/>
          <cell r="T5193"/>
        </row>
        <row r="5194">
          <cell r="P5194">
            <v>999999999</v>
          </cell>
          <cell r="Q5194"/>
          <cell r="R5194"/>
          <cell r="S5194"/>
          <cell r="T5194"/>
        </row>
        <row r="5195">
          <cell r="P5195">
            <v>999999999</v>
          </cell>
          <cell r="Q5195"/>
          <cell r="R5195"/>
          <cell r="S5195"/>
          <cell r="T5195"/>
        </row>
        <row r="5196">
          <cell r="P5196">
            <v>999999999</v>
          </cell>
          <cell r="Q5196"/>
          <cell r="R5196"/>
          <cell r="S5196"/>
          <cell r="T5196"/>
        </row>
        <row r="5197">
          <cell r="P5197">
            <v>999999999</v>
          </cell>
          <cell r="Q5197"/>
          <cell r="R5197"/>
          <cell r="S5197"/>
          <cell r="T5197"/>
        </row>
        <row r="5198">
          <cell r="P5198">
            <v>999999999</v>
          </cell>
          <cell r="Q5198"/>
          <cell r="R5198"/>
          <cell r="S5198"/>
          <cell r="T5198"/>
        </row>
        <row r="5199">
          <cell r="P5199">
            <v>999999999</v>
          </cell>
          <cell r="Q5199"/>
          <cell r="R5199"/>
          <cell r="S5199"/>
          <cell r="T5199"/>
        </row>
        <row r="5200">
          <cell r="P5200">
            <v>999999999</v>
          </cell>
          <cell r="Q5200"/>
          <cell r="R5200"/>
          <cell r="S5200"/>
          <cell r="T5200"/>
        </row>
        <row r="5201">
          <cell r="P5201">
            <v>999999999</v>
          </cell>
          <cell r="Q5201"/>
          <cell r="R5201"/>
          <cell r="S5201"/>
          <cell r="T5201"/>
        </row>
        <row r="5202">
          <cell r="P5202">
            <v>999999999</v>
          </cell>
          <cell r="Q5202"/>
          <cell r="R5202"/>
          <cell r="S5202"/>
          <cell r="T5202"/>
        </row>
        <row r="5203">
          <cell r="P5203">
            <v>999999999</v>
          </cell>
          <cell r="Q5203"/>
          <cell r="R5203"/>
          <cell r="S5203"/>
          <cell r="T5203"/>
        </row>
        <row r="5204">
          <cell r="P5204">
            <v>999999999</v>
          </cell>
          <cell r="Q5204"/>
          <cell r="R5204"/>
          <cell r="S5204"/>
          <cell r="T5204"/>
        </row>
        <row r="5205">
          <cell r="P5205">
            <v>999999999</v>
          </cell>
          <cell r="Q5205"/>
          <cell r="R5205"/>
          <cell r="S5205"/>
          <cell r="T5205"/>
        </row>
        <row r="5206">
          <cell r="P5206">
            <v>999999999</v>
          </cell>
          <cell r="Q5206"/>
          <cell r="R5206"/>
          <cell r="S5206"/>
          <cell r="T5206"/>
        </row>
        <row r="5207">
          <cell r="P5207">
            <v>999999999</v>
          </cell>
          <cell r="Q5207"/>
          <cell r="R5207"/>
          <cell r="S5207"/>
          <cell r="T5207"/>
        </row>
        <row r="5208">
          <cell r="P5208">
            <v>999999999</v>
          </cell>
          <cell r="Q5208"/>
          <cell r="R5208"/>
          <cell r="S5208"/>
          <cell r="T5208"/>
        </row>
        <row r="5209">
          <cell r="P5209">
            <v>999999999</v>
          </cell>
          <cell r="Q5209"/>
          <cell r="R5209"/>
          <cell r="S5209"/>
          <cell r="T5209"/>
        </row>
        <row r="5210">
          <cell r="P5210">
            <v>999999999</v>
          </cell>
          <cell r="Q5210"/>
          <cell r="R5210"/>
          <cell r="S5210"/>
          <cell r="T5210"/>
        </row>
        <row r="5211">
          <cell r="P5211">
            <v>999999999</v>
          </cell>
          <cell r="Q5211"/>
          <cell r="R5211"/>
          <cell r="S5211"/>
          <cell r="T5211"/>
        </row>
        <row r="5212">
          <cell r="P5212">
            <v>999999999</v>
          </cell>
          <cell r="Q5212"/>
          <cell r="R5212"/>
          <cell r="S5212"/>
          <cell r="T5212"/>
        </row>
        <row r="5213">
          <cell r="P5213">
            <v>999999999</v>
          </cell>
          <cell r="Q5213"/>
          <cell r="R5213"/>
          <cell r="S5213"/>
          <cell r="T5213"/>
        </row>
        <row r="5214">
          <cell r="P5214">
            <v>999999999</v>
          </cell>
          <cell r="Q5214"/>
          <cell r="R5214"/>
          <cell r="S5214"/>
          <cell r="T5214"/>
        </row>
        <row r="5215">
          <cell r="P5215">
            <v>999999999</v>
          </cell>
          <cell r="Q5215"/>
          <cell r="R5215"/>
          <cell r="S5215"/>
          <cell r="T5215"/>
        </row>
        <row r="5216">
          <cell r="P5216">
            <v>999999999</v>
          </cell>
          <cell r="Q5216"/>
          <cell r="R5216"/>
          <cell r="S5216"/>
          <cell r="T5216"/>
        </row>
        <row r="5217">
          <cell r="P5217">
            <v>999999999</v>
          </cell>
          <cell r="Q5217"/>
          <cell r="R5217"/>
          <cell r="S5217"/>
          <cell r="T5217"/>
        </row>
        <row r="5218">
          <cell r="P5218">
            <v>999999999</v>
          </cell>
          <cell r="Q5218"/>
          <cell r="R5218"/>
          <cell r="S5218"/>
          <cell r="T5218"/>
        </row>
        <row r="5219">
          <cell r="P5219">
            <v>999999999</v>
          </cell>
          <cell r="Q5219"/>
          <cell r="R5219"/>
          <cell r="S5219"/>
          <cell r="T5219"/>
        </row>
        <row r="5220">
          <cell r="P5220">
            <v>999999999</v>
          </cell>
          <cell r="Q5220"/>
          <cell r="R5220"/>
          <cell r="S5220"/>
          <cell r="T5220"/>
        </row>
        <row r="5221">
          <cell r="P5221">
            <v>999999999</v>
          </cell>
          <cell r="Q5221"/>
          <cell r="R5221"/>
          <cell r="S5221"/>
          <cell r="T5221"/>
        </row>
        <row r="5222">
          <cell r="P5222">
            <v>999999999</v>
          </cell>
          <cell r="Q5222"/>
          <cell r="R5222"/>
          <cell r="S5222"/>
          <cell r="T5222"/>
        </row>
        <row r="5223">
          <cell r="P5223">
            <v>999999999</v>
          </cell>
          <cell r="Q5223"/>
          <cell r="R5223"/>
          <cell r="S5223"/>
          <cell r="T5223"/>
        </row>
        <row r="5224">
          <cell r="P5224">
            <v>999999999</v>
          </cell>
          <cell r="Q5224"/>
          <cell r="R5224"/>
          <cell r="S5224"/>
          <cell r="T5224"/>
        </row>
        <row r="5225">
          <cell r="P5225">
            <v>999999999</v>
          </cell>
          <cell r="Q5225"/>
          <cell r="R5225"/>
          <cell r="S5225"/>
          <cell r="T5225"/>
        </row>
        <row r="5226">
          <cell r="P5226">
            <v>999999999</v>
          </cell>
          <cell r="Q5226"/>
          <cell r="R5226"/>
          <cell r="S5226"/>
          <cell r="T5226"/>
        </row>
        <row r="5227">
          <cell r="P5227">
            <v>999999999</v>
          </cell>
          <cell r="Q5227"/>
          <cell r="R5227"/>
          <cell r="S5227"/>
          <cell r="T5227"/>
        </row>
        <row r="5228">
          <cell r="P5228">
            <v>999999999</v>
          </cell>
          <cell r="Q5228"/>
          <cell r="R5228"/>
          <cell r="S5228"/>
          <cell r="T5228"/>
        </row>
        <row r="5229">
          <cell r="P5229">
            <v>999999999</v>
          </cell>
          <cell r="Q5229"/>
          <cell r="R5229"/>
          <cell r="S5229"/>
          <cell r="T5229"/>
        </row>
        <row r="5230">
          <cell r="P5230">
            <v>999999999</v>
          </cell>
          <cell r="Q5230"/>
          <cell r="R5230"/>
          <cell r="S5230"/>
          <cell r="T5230"/>
        </row>
        <row r="5231">
          <cell r="P5231">
            <v>999999999</v>
          </cell>
          <cell r="Q5231"/>
          <cell r="R5231"/>
          <cell r="S5231"/>
          <cell r="T5231"/>
        </row>
        <row r="5232">
          <cell r="P5232">
            <v>999999999</v>
          </cell>
          <cell r="Q5232"/>
          <cell r="R5232"/>
          <cell r="S5232"/>
          <cell r="T5232"/>
        </row>
        <row r="5233">
          <cell r="P5233">
            <v>999999999</v>
          </cell>
          <cell r="Q5233"/>
          <cell r="R5233"/>
          <cell r="S5233"/>
          <cell r="T5233"/>
        </row>
        <row r="5234">
          <cell r="P5234">
            <v>999999999</v>
          </cell>
          <cell r="Q5234"/>
          <cell r="R5234"/>
          <cell r="S5234"/>
          <cell r="T5234"/>
        </row>
        <row r="5235">
          <cell r="P5235">
            <v>999999999</v>
          </cell>
          <cell r="Q5235"/>
          <cell r="R5235"/>
          <cell r="S5235"/>
          <cell r="T5235"/>
        </row>
        <row r="5236">
          <cell r="P5236">
            <v>999999999</v>
          </cell>
          <cell r="Q5236"/>
          <cell r="R5236"/>
          <cell r="S5236"/>
          <cell r="T5236"/>
        </row>
        <row r="5237">
          <cell r="P5237">
            <v>999999999</v>
          </cell>
          <cell r="Q5237"/>
          <cell r="R5237"/>
          <cell r="S5237"/>
          <cell r="T5237"/>
        </row>
        <row r="5238">
          <cell r="P5238">
            <v>999999999</v>
          </cell>
          <cell r="Q5238"/>
          <cell r="R5238"/>
          <cell r="S5238"/>
          <cell r="T5238"/>
        </row>
        <row r="5239">
          <cell r="P5239">
            <v>999999999</v>
          </cell>
          <cell r="Q5239"/>
          <cell r="R5239"/>
          <cell r="S5239"/>
          <cell r="T5239"/>
        </row>
        <row r="5240">
          <cell r="P5240">
            <v>999999999</v>
          </cell>
          <cell r="Q5240"/>
          <cell r="R5240"/>
          <cell r="S5240"/>
          <cell r="T5240"/>
        </row>
        <row r="5241">
          <cell r="P5241">
            <v>999999999</v>
          </cell>
          <cell r="Q5241"/>
          <cell r="R5241"/>
          <cell r="S5241"/>
          <cell r="T5241"/>
        </row>
        <row r="5242">
          <cell r="P5242">
            <v>999999999</v>
          </cell>
          <cell r="Q5242"/>
          <cell r="R5242"/>
          <cell r="S5242"/>
          <cell r="T5242"/>
        </row>
        <row r="5243">
          <cell r="P5243">
            <v>999999999</v>
          </cell>
          <cell r="Q5243"/>
          <cell r="R5243"/>
          <cell r="S5243"/>
          <cell r="T5243"/>
        </row>
        <row r="5244">
          <cell r="P5244">
            <v>999999999</v>
          </cell>
          <cell r="Q5244"/>
          <cell r="R5244"/>
          <cell r="S5244"/>
          <cell r="T5244"/>
        </row>
        <row r="5245">
          <cell r="P5245">
            <v>999999999</v>
          </cell>
          <cell r="Q5245"/>
          <cell r="R5245"/>
          <cell r="S5245"/>
          <cell r="T5245"/>
        </row>
        <row r="5246">
          <cell r="P5246">
            <v>999999999</v>
          </cell>
          <cell r="Q5246"/>
          <cell r="R5246"/>
          <cell r="S5246"/>
          <cell r="T5246"/>
        </row>
        <row r="5247">
          <cell r="P5247">
            <v>999999999</v>
          </cell>
          <cell r="Q5247"/>
          <cell r="R5247"/>
          <cell r="S5247"/>
          <cell r="T5247"/>
        </row>
        <row r="5248">
          <cell r="P5248">
            <v>999999999</v>
          </cell>
          <cell r="Q5248"/>
          <cell r="R5248"/>
          <cell r="S5248"/>
          <cell r="T5248"/>
        </row>
        <row r="5249">
          <cell r="P5249">
            <v>999999999</v>
          </cell>
          <cell r="Q5249"/>
          <cell r="R5249"/>
          <cell r="S5249"/>
          <cell r="T5249"/>
        </row>
        <row r="5250">
          <cell r="P5250">
            <v>999999999</v>
          </cell>
          <cell r="Q5250"/>
          <cell r="R5250"/>
          <cell r="S5250"/>
          <cell r="T5250"/>
        </row>
        <row r="5251">
          <cell r="P5251">
            <v>999999999</v>
          </cell>
          <cell r="Q5251"/>
          <cell r="R5251"/>
          <cell r="S5251"/>
          <cell r="T5251"/>
        </row>
        <row r="5252">
          <cell r="P5252">
            <v>999999999</v>
          </cell>
          <cell r="Q5252"/>
          <cell r="R5252"/>
          <cell r="S5252"/>
          <cell r="T5252"/>
        </row>
        <row r="5253">
          <cell r="P5253">
            <v>999999999</v>
          </cell>
          <cell r="Q5253"/>
          <cell r="R5253"/>
          <cell r="S5253"/>
          <cell r="T5253"/>
        </row>
        <row r="5254">
          <cell r="P5254">
            <v>999999999</v>
          </cell>
          <cell r="Q5254"/>
          <cell r="R5254"/>
          <cell r="S5254"/>
          <cell r="T5254"/>
        </row>
        <row r="5255">
          <cell r="P5255">
            <v>999999999</v>
          </cell>
          <cell r="Q5255"/>
          <cell r="R5255"/>
          <cell r="S5255"/>
          <cell r="T5255"/>
        </row>
        <row r="5256">
          <cell r="P5256">
            <v>999999999</v>
          </cell>
          <cell r="Q5256"/>
          <cell r="R5256"/>
          <cell r="S5256"/>
          <cell r="T5256"/>
        </row>
        <row r="5257">
          <cell r="P5257">
            <v>999999999</v>
          </cell>
          <cell r="Q5257"/>
          <cell r="R5257"/>
          <cell r="S5257"/>
          <cell r="T5257"/>
        </row>
        <row r="5258">
          <cell r="P5258">
            <v>999999999</v>
          </cell>
          <cell r="Q5258"/>
          <cell r="R5258"/>
          <cell r="S5258"/>
          <cell r="T5258"/>
        </row>
        <row r="5259">
          <cell r="P5259">
            <v>999999999</v>
          </cell>
          <cell r="Q5259"/>
          <cell r="R5259"/>
          <cell r="S5259"/>
          <cell r="T5259"/>
        </row>
        <row r="5260">
          <cell r="P5260">
            <v>999999999</v>
          </cell>
          <cell r="Q5260"/>
          <cell r="R5260"/>
          <cell r="S5260"/>
          <cell r="T5260"/>
        </row>
        <row r="5261">
          <cell r="P5261">
            <v>999999999</v>
          </cell>
          <cell r="Q5261"/>
          <cell r="R5261"/>
          <cell r="S5261"/>
          <cell r="T5261"/>
        </row>
        <row r="5262">
          <cell r="P5262">
            <v>999999999</v>
          </cell>
          <cell r="Q5262"/>
          <cell r="R5262"/>
          <cell r="S5262"/>
          <cell r="T5262"/>
        </row>
        <row r="5263">
          <cell r="P5263">
            <v>999999999</v>
          </cell>
          <cell r="Q5263"/>
          <cell r="R5263"/>
          <cell r="S5263"/>
          <cell r="T5263"/>
        </row>
        <row r="5264">
          <cell r="P5264">
            <v>999999999</v>
          </cell>
          <cell r="Q5264"/>
          <cell r="R5264"/>
          <cell r="S5264"/>
          <cell r="T5264"/>
        </row>
        <row r="5265">
          <cell r="P5265">
            <v>999999999</v>
          </cell>
          <cell r="Q5265"/>
          <cell r="R5265"/>
          <cell r="S5265"/>
          <cell r="T5265"/>
        </row>
        <row r="5266">
          <cell r="P5266">
            <v>999999999</v>
          </cell>
          <cell r="Q5266"/>
          <cell r="R5266"/>
          <cell r="S5266"/>
          <cell r="T5266"/>
        </row>
        <row r="5267">
          <cell r="P5267">
            <v>999999999</v>
          </cell>
          <cell r="Q5267"/>
          <cell r="R5267"/>
          <cell r="S5267"/>
          <cell r="T5267"/>
        </row>
        <row r="5268">
          <cell r="P5268">
            <v>999999999</v>
          </cell>
          <cell r="Q5268"/>
          <cell r="R5268"/>
          <cell r="S5268"/>
          <cell r="T5268"/>
        </row>
        <row r="5269">
          <cell r="P5269">
            <v>999999999</v>
          </cell>
          <cell r="Q5269"/>
          <cell r="R5269"/>
          <cell r="S5269"/>
          <cell r="T5269"/>
        </row>
        <row r="5270">
          <cell r="P5270">
            <v>999999999</v>
          </cell>
          <cell r="Q5270"/>
          <cell r="R5270"/>
          <cell r="S5270"/>
          <cell r="T5270"/>
        </row>
        <row r="5271">
          <cell r="P5271">
            <v>999999999</v>
          </cell>
          <cell r="Q5271"/>
          <cell r="R5271"/>
          <cell r="S5271"/>
          <cell r="T5271"/>
        </row>
        <row r="5272">
          <cell r="P5272">
            <v>999999999</v>
          </cell>
          <cell r="Q5272"/>
          <cell r="R5272"/>
          <cell r="S5272"/>
          <cell r="T5272"/>
        </row>
        <row r="5273">
          <cell r="P5273">
            <v>999999999</v>
          </cell>
          <cell r="Q5273"/>
          <cell r="R5273"/>
          <cell r="S5273"/>
          <cell r="T5273"/>
        </row>
        <row r="5274">
          <cell r="P5274">
            <v>999999999</v>
          </cell>
          <cell r="Q5274"/>
          <cell r="R5274"/>
          <cell r="S5274"/>
          <cell r="T5274"/>
        </row>
        <row r="5275">
          <cell r="P5275">
            <v>999999999</v>
          </cell>
          <cell r="Q5275"/>
          <cell r="R5275"/>
          <cell r="S5275"/>
          <cell r="T5275"/>
        </row>
        <row r="5276">
          <cell r="P5276">
            <v>999999999</v>
          </cell>
          <cell r="Q5276"/>
          <cell r="R5276"/>
          <cell r="S5276"/>
          <cell r="T5276"/>
        </row>
        <row r="5277">
          <cell r="P5277">
            <v>999999999</v>
          </cell>
          <cell r="Q5277"/>
          <cell r="R5277"/>
          <cell r="S5277"/>
          <cell r="T5277"/>
        </row>
        <row r="5278">
          <cell r="P5278">
            <v>999999999</v>
          </cell>
          <cell r="Q5278"/>
          <cell r="R5278"/>
          <cell r="S5278"/>
          <cell r="T5278"/>
        </row>
        <row r="5279">
          <cell r="P5279">
            <v>999999999</v>
          </cell>
          <cell r="Q5279"/>
          <cell r="R5279"/>
          <cell r="S5279"/>
          <cell r="T5279"/>
        </row>
        <row r="5280">
          <cell r="P5280">
            <v>999999999</v>
          </cell>
          <cell r="Q5280"/>
          <cell r="R5280"/>
          <cell r="S5280"/>
          <cell r="T5280"/>
        </row>
        <row r="5281">
          <cell r="P5281">
            <v>999999999</v>
          </cell>
          <cell r="Q5281"/>
          <cell r="R5281"/>
          <cell r="S5281"/>
          <cell r="T5281"/>
        </row>
        <row r="5282">
          <cell r="P5282">
            <v>999999999</v>
          </cell>
          <cell r="Q5282"/>
          <cell r="R5282"/>
          <cell r="S5282"/>
          <cell r="T5282"/>
        </row>
        <row r="5283">
          <cell r="P5283">
            <v>999999999</v>
          </cell>
          <cell r="Q5283"/>
          <cell r="R5283"/>
          <cell r="S5283"/>
          <cell r="T5283"/>
        </row>
        <row r="5284">
          <cell r="P5284">
            <v>999999999</v>
          </cell>
          <cell r="Q5284"/>
          <cell r="R5284"/>
          <cell r="S5284"/>
          <cell r="T5284"/>
        </row>
        <row r="5285">
          <cell r="P5285">
            <v>999999999</v>
          </cell>
          <cell r="Q5285"/>
          <cell r="R5285"/>
          <cell r="S5285"/>
          <cell r="T5285"/>
        </row>
        <row r="5286">
          <cell r="P5286">
            <v>999999999</v>
          </cell>
          <cell r="Q5286"/>
          <cell r="R5286"/>
          <cell r="S5286"/>
          <cell r="T5286"/>
        </row>
        <row r="5287">
          <cell r="P5287">
            <v>999999999</v>
          </cell>
          <cell r="Q5287"/>
          <cell r="R5287"/>
          <cell r="S5287"/>
          <cell r="T5287"/>
        </row>
        <row r="5288">
          <cell r="P5288">
            <v>999999999</v>
          </cell>
          <cell r="Q5288"/>
          <cell r="R5288"/>
          <cell r="S5288"/>
          <cell r="T5288"/>
        </row>
        <row r="5289">
          <cell r="P5289">
            <v>999999999</v>
          </cell>
          <cell r="Q5289"/>
          <cell r="R5289"/>
          <cell r="S5289"/>
          <cell r="T5289"/>
        </row>
        <row r="5290">
          <cell r="P5290">
            <v>999999999</v>
          </cell>
          <cell r="Q5290"/>
          <cell r="R5290"/>
          <cell r="S5290"/>
          <cell r="T5290"/>
        </row>
        <row r="5291">
          <cell r="P5291">
            <v>999999999</v>
          </cell>
          <cell r="Q5291"/>
          <cell r="R5291"/>
          <cell r="S5291"/>
          <cell r="T5291"/>
        </row>
        <row r="5292">
          <cell r="P5292">
            <v>999999999</v>
          </cell>
          <cell r="Q5292"/>
          <cell r="R5292"/>
          <cell r="S5292"/>
          <cell r="T5292"/>
        </row>
        <row r="5293">
          <cell r="P5293">
            <v>999999999</v>
          </cell>
          <cell r="Q5293"/>
          <cell r="R5293"/>
          <cell r="S5293"/>
          <cell r="T5293"/>
        </row>
        <row r="5294">
          <cell r="P5294">
            <v>999999999</v>
          </cell>
          <cell r="Q5294"/>
          <cell r="R5294"/>
          <cell r="S5294"/>
          <cell r="T5294"/>
        </row>
        <row r="5295">
          <cell r="P5295">
            <v>999999999</v>
          </cell>
          <cell r="Q5295"/>
          <cell r="R5295"/>
          <cell r="S5295"/>
          <cell r="T5295"/>
        </row>
        <row r="5296">
          <cell r="P5296">
            <v>999999999</v>
          </cell>
          <cell r="Q5296"/>
          <cell r="R5296"/>
          <cell r="S5296"/>
          <cell r="T5296"/>
        </row>
        <row r="5297">
          <cell r="P5297">
            <v>999999999</v>
          </cell>
          <cell r="Q5297"/>
          <cell r="R5297"/>
          <cell r="S5297"/>
          <cell r="T5297"/>
        </row>
        <row r="5298">
          <cell r="P5298">
            <v>999999999</v>
          </cell>
          <cell r="Q5298"/>
          <cell r="R5298"/>
          <cell r="S5298"/>
          <cell r="T5298"/>
        </row>
        <row r="5299">
          <cell r="P5299">
            <v>999999999</v>
          </cell>
          <cell r="Q5299"/>
          <cell r="R5299"/>
          <cell r="S5299"/>
          <cell r="T5299"/>
        </row>
        <row r="5300">
          <cell r="P5300">
            <v>999999999</v>
          </cell>
          <cell r="Q5300"/>
          <cell r="R5300"/>
          <cell r="S5300"/>
          <cell r="T5300"/>
        </row>
        <row r="5301">
          <cell r="P5301">
            <v>999999999</v>
          </cell>
          <cell r="Q5301"/>
          <cell r="R5301"/>
          <cell r="S5301"/>
          <cell r="T5301"/>
        </row>
        <row r="5302">
          <cell r="P5302">
            <v>999999999</v>
          </cell>
          <cell r="Q5302"/>
          <cell r="R5302"/>
          <cell r="S5302"/>
          <cell r="T5302"/>
        </row>
        <row r="5303">
          <cell r="P5303">
            <v>999999999</v>
          </cell>
          <cell r="Q5303"/>
          <cell r="R5303"/>
          <cell r="S5303"/>
          <cell r="T5303"/>
        </row>
        <row r="5304">
          <cell r="P5304">
            <v>999999999</v>
          </cell>
          <cell r="Q5304"/>
          <cell r="R5304"/>
          <cell r="S5304"/>
          <cell r="T5304"/>
        </row>
        <row r="5305">
          <cell r="P5305">
            <v>999999999</v>
          </cell>
          <cell r="Q5305"/>
          <cell r="R5305"/>
          <cell r="S5305"/>
          <cell r="T5305"/>
        </row>
        <row r="5306">
          <cell r="P5306">
            <v>999999999</v>
          </cell>
          <cell r="Q5306"/>
          <cell r="R5306"/>
          <cell r="S5306"/>
          <cell r="T5306"/>
        </row>
        <row r="5307">
          <cell r="P5307">
            <v>999999999</v>
          </cell>
          <cell r="Q5307"/>
          <cell r="R5307"/>
          <cell r="S5307"/>
          <cell r="T5307"/>
        </row>
        <row r="5308">
          <cell r="P5308">
            <v>999999999</v>
          </cell>
          <cell r="Q5308"/>
          <cell r="R5308"/>
          <cell r="S5308"/>
          <cell r="T5308"/>
        </row>
        <row r="5309">
          <cell r="P5309">
            <v>999999999</v>
          </cell>
          <cell r="Q5309"/>
          <cell r="R5309"/>
          <cell r="S5309"/>
          <cell r="T5309"/>
        </row>
        <row r="5310">
          <cell r="P5310">
            <v>999999999</v>
          </cell>
          <cell r="Q5310"/>
          <cell r="R5310"/>
          <cell r="S5310"/>
          <cell r="T5310"/>
        </row>
        <row r="5311">
          <cell r="P5311">
            <v>999999999</v>
          </cell>
          <cell r="Q5311"/>
          <cell r="R5311"/>
          <cell r="S5311"/>
          <cell r="T5311"/>
        </row>
        <row r="5312">
          <cell r="P5312">
            <v>999999999</v>
          </cell>
          <cell r="Q5312"/>
          <cell r="R5312"/>
          <cell r="S5312"/>
          <cell r="T5312"/>
        </row>
        <row r="5313">
          <cell r="P5313">
            <v>999999999</v>
          </cell>
          <cell r="Q5313"/>
          <cell r="R5313"/>
          <cell r="S5313"/>
          <cell r="T5313"/>
        </row>
        <row r="5314">
          <cell r="P5314">
            <v>999999999</v>
          </cell>
          <cell r="Q5314"/>
          <cell r="R5314"/>
          <cell r="S5314"/>
          <cell r="T5314"/>
        </row>
        <row r="5315">
          <cell r="P5315">
            <v>999999999</v>
          </cell>
          <cell r="Q5315"/>
          <cell r="R5315"/>
          <cell r="S5315"/>
          <cell r="T5315"/>
        </row>
        <row r="5316">
          <cell r="P5316">
            <v>999999999</v>
          </cell>
          <cell r="Q5316"/>
          <cell r="R5316"/>
          <cell r="S5316"/>
          <cell r="T5316"/>
        </row>
        <row r="5317">
          <cell r="P5317">
            <v>999999999</v>
          </cell>
          <cell r="Q5317"/>
          <cell r="R5317"/>
          <cell r="S5317"/>
          <cell r="T5317"/>
        </row>
        <row r="5318">
          <cell r="P5318">
            <v>999999999</v>
          </cell>
          <cell r="Q5318"/>
          <cell r="R5318"/>
          <cell r="S5318"/>
          <cell r="T5318"/>
        </row>
        <row r="5319">
          <cell r="P5319">
            <v>999999999</v>
          </cell>
          <cell r="Q5319"/>
          <cell r="R5319"/>
          <cell r="S5319"/>
          <cell r="T5319"/>
        </row>
        <row r="5320">
          <cell r="P5320">
            <v>999999999</v>
          </cell>
          <cell r="Q5320"/>
          <cell r="R5320"/>
          <cell r="S5320"/>
          <cell r="T5320"/>
        </row>
        <row r="5321">
          <cell r="P5321">
            <v>999999999</v>
          </cell>
          <cell r="Q5321"/>
          <cell r="R5321"/>
          <cell r="S5321"/>
          <cell r="T5321"/>
        </row>
        <row r="5322">
          <cell r="P5322">
            <v>999999999</v>
          </cell>
          <cell r="Q5322"/>
          <cell r="R5322"/>
          <cell r="S5322"/>
          <cell r="T5322"/>
        </row>
        <row r="5323">
          <cell r="P5323">
            <v>999999999</v>
          </cell>
          <cell r="Q5323"/>
          <cell r="R5323"/>
          <cell r="S5323"/>
          <cell r="T5323"/>
        </row>
        <row r="5324">
          <cell r="P5324">
            <v>999999999</v>
          </cell>
          <cell r="Q5324"/>
          <cell r="R5324"/>
          <cell r="S5324"/>
          <cell r="T5324"/>
        </row>
        <row r="5325">
          <cell r="P5325">
            <v>999999999</v>
          </cell>
          <cell r="Q5325"/>
          <cell r="R5325"/>
          <cell r="S5325"/>
          <cell r="T5325"/>
        </row>
        <row r="5326">
          <cell r="P5326">
            <v>999999999</v>
          </cell>
          <cell r="Q5326"/>
          <cell r="R5326"/>
          <cell r="S5326"/>
          <cell r="T5326"/>
        </row>
        <row r="5327">
          <cell r="P5327">
            <v>999999999</v>
          </cell>
          <cell r="Q5327"/>
          <cell r="R5327"/>
          <cell r="S5327"/>
          <cell r="T5327"/>
        </row>
        <row r="5328">
          <cell r="P5328">
            <v>999999999</v>
          </cell>
          <cell r="Q5328"/>
          <cell r="R5328"/>
          <cell r="S5328"/>
          <cell r="T5328"/>
        </row>
        <row r="5329">
          <cell r="P5329">
            <v>999999999</v>
          </cell>
          <cell r="Q5329"/>
          <cell r="R5329"/>
          <cell r="S5329"/>
          <cell r="T5329"/>
        </row>
        <row r="5330">
          <cell r="P5330">
            <v>999999999</v>
          </cell>
          <cell r="Q5330"/>
          <cell r="R5330"/>
          <cell r="S5330"/>
          <cell r="T5330"/>
        </row>
        <row r="5331">
          <cell r="P5331">
            <v>999999999</v>
          </cell>
          <cell r="Q5331"/>
          <cell r="R5331"/>
          <cell r="S5331"/>
          <cell r="T5331"/>
        </row>
        <row r="5332">
          <cell r="P5332">
            <v>999999999</v>
          </cell>
          <cell r="Q5332"/>
          <cell r="R5332"/>
          <cell r="S5332"/>
          <cell r="T5332"/>
        </row>
        <row r="5333">
          <cell r="P5333">
            <v>999999999</v>
          </cell>
          <cell r="Q5333"/>
          <cell r="R5333"/>
          <cell r="S5333"/>
          <cell r="T5333"/>
        </row>
        <row r="5334">
          <cell r="P5334">
            <v>999999999</v>
          </cell>
          <cell r="Q5334"/>
          <cell r="R5334"/>
          <cell r="S5334"/>
          <cell r="T5334"/>
        </row>
        <row r="5335">
          <cell r="P5335">
            <v>999999999</v>
          </cell>
          <cell r="Q5335"/>
          <cell r="R5335"/>
          <cell r="S5335"/>
          <cell r="T5335"/>
        </row>
        <row r="5336">
          <cell r="P5336">
            <v>999999999</v>
          </cell>
          <cell r="Q5336"/>
          <cell r="R5336"/>
          <cell r="S5336"/>
          <cell r="T5336"/>
        </row>
        <row r="5337">
          <cell r="P5337">
            <v>999999999</v>
          </cell>
          <cell r="Q5337"/>
          <cell r="R5337"/>
          <cell r="S5337"/>
          <cell r="T5337"/>
        </row>
        <row r="5338">
          <cell r="P5338">
            <v>999999999</v>
          </cell>
          <cell r="Q5338"/>
          <cell r="R5338"/>
          <cell r="S5338"/>
          <cell r="T5338"/>
        </row>
        <row r="5339">
          <cell r="P5339">
            <v>999999999</v>
          </cell>
          <cell r="Q5339"/>
          <cell r="R5339"/>
          <cell r="S5339"/>
          <cell r="T5339"/>
        </row>
        <row r="5340">
          <cell r="P5340">
            <v>999999999</v>
          </cell>
          <cell r="Q5340"/>
          <cell r="R5340"/>
          <cell r="S5340"/>
          <cell r="T5340"/>
        </row>
        <row r="5341">
          <cell r="P5341">
            <v>999999999</v>
          </cell>
          <cell r="Q5341"/>
          <cell r="R5341"/>
          <cell r="S5341"/>
          <cell r="T5341"/>
        </row>
        <row r="5342">
          <cell r="P5342">
            <v>999999999</v>
          </cell>
          <cell r="Q5342"/>
          <cell r="R5342"/>
          <cell r="S5342"/>
          <cell r="T5342"/>
        </row>
        <row r="5343">
          <cell r="P5343">
            <v>999999999</v>
          </cell>
          <cell r="Q5343"/>
          <cell r="R5343"/>
          <cell r="S5343"/>
          <cell r="T5343"/>
        </row>
        <row r="5344">
          <cell r="P5344">
            <v>999999999</v>
          </cell>
          <cell r="Q5344"/>
          <cell r="R5344"/>
          <cell r="S5344"/>
          <cell r="T5344"/>
        </row>
        <row r="5345">
          <cell r="P5345">
            <v>999999999</v>
          </cell>
          <cell r="Q5345"/>
          <cell r="R5345"/>
          <cell r="S5345"/>
          <cell r="T5345"/>
        </row>
        <row r="5346">
          <cell r="P5346">
            <v>999999999</v>
          </cell>
          <cell r="Q5346"/>
          <cell r="R5346"/>
          <cell r="S5346"/>
          <cell r="T5346"/>
        </row>
        <row r="5347">
          <cell r="P5347">
            <v>999999999</v>
          </cell>
          <cell r="Q5347"/>
          <cell r="R5347"/>
          <cell r="S5347"/>
          <cell r="T5347"/>
        </row>
        <row r="5348">
          <cell r="P5348">
            <v>999999999</v>
          </cell>
          <cell r="Q5348"/>
          <cell r="R5348"/>
          <cell r="S5348"/>
          <cell r="T5348"/>
        </row>
        <row r="5349">
          <cell r="P5349">
            <v>999999999</v>
          </cell>
          <cell r="Q5349"/>
          <cell r="R5349"/>
          <cell r="S5349"/>
          <cell r="T5349"/>
        </row>
        <row r="5350">
          <cell r="P5350">
            <v>999999999</v>
          </cell>
          <cell r="Q5350"/>
          <cell r="R5350"/>
          <cell r="S5350"/>
          <cell r="T5350"/>
        </row>
        <row r="5351">
          <cell r="P5351">
            <v>999999999</v>
          </cell>
          <cell r="Q5351"/>
          <cell r="R5351"/>
          <cell r="S5351"/>
          <cell r="T5351"/>
        </row>
        <row r="5352">
          <cell r="P5352">
            <v>999999999</v>
          </cell>
          <cell r="Q5352"/>
          <cell r="R5352"/>
          <cell r="S5352"/>
          <cell r="T5352"/>
        </row>
        <row r="5353">
          <cell r="P5353">
            <v>999999999</v>
          </cell>
          <cell r="Q5353"/>
          <cell r="R5353"/>
          <cell r="S5353"/>
          <cell r="T5353"/>
        </row>
        <row r="5354">
          <cell r="P5354">
            <v>999999999</v>
          </cell>
          <cell r="Q5354"/>
          <cell r="R5354"/>
          <cell r="S5354"/>
          <cell r="T5354"/>
        </row>
        <row r="5355">
          <cell r="P5355">
            <v>999999999</v>
          </cell>
          <cell r="Q5355"/>
          <cell r="R5355"/>
          <cell r="S5355"/>
          <cell r="T5355"/>
        </row>
        <row r="5356">
          <cell r="P5356">
            <v>999999999</v>
          </cell>
          <cell r="Q5356"/>
          <cell r="R5356"/>
          <cell r="S5356"/>
          <cell r="T5356"/>
        </row>
        <row r="5357">
          <cell r="P5357">
            <v>999999999</v>
          </cell>
          <cell r="Q5357"/>
          <cell r="R5357"/>
          <cell r="S5357"/>
          <cell r="T5357"/>
        </row>
        <row r="5358">
          <cell r="P5358">
            <v>999999999</v>
          </cell>
          <cell r="Q5358"/>
          <cell r="R5358"/>
          <cell r="S5358"/>
          <cell r="T5358"/>
        </row>
        <row r="5359">
          <cell r="P5359">
            <v>999999999</v>
          </cell>
          <cell r="Q5359"/>
          <cell r="R5359"/>
          <cell r="S5359"/>
          <cell r="T5359"/>
        </row>
        <row r="5360">
          <cell r="P5360">
            <v>999999999</v>
          </cell>
          <cell r="Q5360"/>
          <cell r="R5360"/>
          <cell r="S5360"/>
          <cell r="T5360"/>
        </row>
        <row r="5361">
          <cell r="P5361">
            <v>999999999</v>
          </cell>
          <cell r="Q5361"/>
          <cell r="R5361"/>
          <cell r="S5361"/>
          <cell r="T5361"/>
        </row>
        <row r="5362">
          <cell r="P5362">
            <v>999999999</v>
          </cell>
          <cell r="Q5362"/>
          <cell r="R5362"/>
          <cell r="S5362"/>
          <cell r="T5362"/>
        </row>
        <row r="5363">
          <cell r="P5363">
            <v>999999999</v>
          </cell>
          <cell r="Q5363"/>
          <cell r="R5363"/>
          <cell r="S5363"/>
          <cell r="T5363"/>
        </row>
        <row r="5364">
          <cell r="P5364">
            <v>999999999</v>
          </cell>
          <cell r="Q5364"/>
          <cell r="R5364"/>
          <cell r="S5364"/>
          <cell r="T5364"/>
        </row>
        <row r="5365">
          <cell r="P5365">
            <v>999999999</v>
          </cell>
          <cell r="Q5365"/>
          <cell r="R5365"/>
          <cell r="S5365"/>
          <cell r="T5365"/>
        </row>
        <row r="5366">
          <cell r="P5366">
            <v>999999999</v>
          </cell>
          <cell r="Q5366"/>
          <cell r="R5366"/>
          <cell r="S5366"/>
          <cell r="T5366"/>
        </row>
        <row r="5367">
          <cell r="P5367">
            <v>999999999</v>
          </cell>
          <cell r="Q5367"/>
          <cell r="R5367"/>
          <cell r="S5367"/>
          <cell r="T5367"/>
        </row>
        <row r="5368">
          <cell r="P5368">
            <v>999999999</v>
          </cell>
          <cell r="Q5368"/>
          <cell r="R5368"/>
          <cell r="S5368"/>
          <cell r="T5368"/>
        </row>
        <row r="5369">
          <cell r="P5369">
            <v>999999999</v>
          </cell>
          <cell r="Q5369"/>
          <cell r="R5369"/>
          <cell r="S5369"/>
          <cell r="T5369"/>
        </row>
        <row r="5370">
          <cell r="P5370">
            <v>999999999</v>
          </cell>
          <cell r="Q5370"/>
          <cell r="R5370"/>
          <cell r="S5370"/>
          <cell r="T5370"/>
        </row>
        <row r="5371">
          <cell r="P5371">
            <v>999999999</v>
          </cell>
          <cell r="Q5371"/>
          <cell r="R5371"/>
          <cell r="S5371"/>
          <cell r="T5371"/>
        </row>
        <row r="5372">
          <cell r="P5372">
            <v>999999999</v>
          </cell>
          <cell r="Q5372"/>
          <cell r="R5372"/>
          <cell r="S5372"/>
          <cell r="T5372"/>
        </row>
        <row r="5373">
          <cell r="P5373">
            <v>999999999</v>
          </cell>
          <cell r="Q5373"/>
          <cell r="R5373"/>
          <cell r="S5373"/>
          <cell r="T5373"/>
        </row>
        <row r="5374">
          <cell r="P5374">
            <v>999999999</v>
          </cell>
          <cell r="Q5374"/>
          <cell r="R5374"/>
          <cell r="S5374"/>
          <cell r="T5374"/>
        </row>
        <row r="5375">
          <cell r="P5375">
            <v>999999999</v>
          </cell>
          <cell r="Q5375"/>
          <cell r="R5375"/>
          <cell r="S5375"/>
          <cell r="T5375"/>
        </row>
        <row r="5376">
          <cell r="P5376">
            <v>999999999</v>
          </cell>
          <cell r="Q5376"/>
          <cell r="R5376"/>
          <cell r="S5376"/>
          <cell r="T5376"/>
        </row>
        <row r="5377">
          <cell r="P5377">
            <v>999999999</v>
          </cell>
          <cell r="Q5377"/>
          <cell r="R5377"/>
          <cell r="S5377"/>
          <cell r="T5377"/>
        </row>
        <row r="5378">
          <cell r="P5378">
            <v>999999999</v>
          </cell>
          <cell r="Q5378"/>
          <cell r="R5378"/>
          <cell r="S5378"/>
          <cell r="T5378"/>
        </row>
        <row r="5379">
          <cell r="P5379">
            <v>999999999</v>
          </cell>
          <cell r="Q5379"/>
          <cell r="R5379"/>
          <cell r="S5379"/>
          <cell r="T5379"/>
        </row>
        <row r="5380">
          <cell r="P5380">
            <v>999999999</v>
          </cell>
          <cell r="Q5380"/>
          <cell r="R5380"/>
          <cell r="S5380"/>
          <cell r="T5380"/>
        </row>
        <row r="5381">
          <cell r="P5381">
            <v>999999999</v>
          </cell>
          <cell r="Q5381"/>
          <cell r="R5381"/>
          <cell r="S5381"/>
          <cell r="T5381"/>
        </row>
        <row r="5382">
          <cell r="P5382">
            <v>999999999</v>
          </cell>
          <cell r="Q5382"/>
          <cell r="R5382"/>
          <cell r="S5382"/>
          <cell r="T5382"/>
        </row>
        <row r="5383">
          <cell r="P5383">
            <v>999999999</v>
          </cell>
          <cell r="Q5383"/>
          <cell r="R5383"/>
          <cell r="S5383"/>
          <cell r="T5383"/>
        </row>
        <row r="5384">
          <cell r="P5384">
            <v>999999999</v>
          </cell>
          <cell r="Q5384"/>
          <cell r="R5384"/>
          <cell r="S5384"/>
          <cell r="T5384"/>
        </row>
        <row r="5385">
          <cell r="P5385">
            <v>999999999</v>
          </cell>
          <cell r="Q5385"/>
          <cell r="R5385"/>
          <cell r="S5385"/>
          <cell r="T5385"/>
        </row>
        <row r="5386">
          <cell r="P5386">
            <v>999999999</v>
          </cell>
          <cell r="Q5386"/>
          <cell r="R5386"/>
          <cell r="S5386"/>
          <cell r="T5386"/>
        </row>
        <row r="5387">
          <cell r="P5387">
            <v>999999999</v>
          </cell>
          <cell r="Q5387"/>
          <cell r="R5387"/>
          <cell r="S5387"/>
          <cell r="T5387"/>
        </row>
        <row r="5388">
          <cell r="P5388">
            <v>999999999</v>
          </cell>
          <cell r="Q5388"/>
          <cell r="R5388"/>
          <cell r="S5388"/>
          <cell r="T5388"/>
        </row>
        <row r="5389">
          <cell r="P5389">
            <v>999999999</v>
          </cell>
          <cell r="Q5389"/>
          <cell r="R5389"/>
          <cell r="S5389"/>
          <cell r="T5389"/>
        </row>
        <row r="5390">
          <cell r="P5390">
            <v>999999999</v>
          </cell>
          <cell r="Q5390"/>
          <cell r="R5390"/>
          <cell r="S5390"/>
          <cell r="T5390"/>
        </row>
        <row r="5391">
          <cell r="P5391">
            <v>999999999</v>
          </cell>
          <cell r="Q5391"/>
          <cell r="R5391"/>
          <cell r="S5391"/>
          <cell r="T5391"/>
        </row>
        <row r="5392">
          <cell r="P5392">
            <v>999999999</v>
          </cell>
          <cell r="Q5392"/>
          <cell r="R5392"/>
          <cell r="S5392"/>
          <cell r="T5392"/>
        </row>
        <row r="5393">
          <cell r="P5393">
            <v>999999999</v>
          </cell>
          <cell r="Q5393"/>
          <cell r="R5393"/>
          <cell r="S5393"/>
          <cell r="T5393"/>
        </row>
        <row r="5394">
          <cell r="P5394">
            <v>999999999</v>
          </cell>
          <cell r="Q5394"/>
          <cell r="R5394"/>
          <cell r="S5394"/>
          <cell r="T5394"/>
        </row>
        <row r="5395">
          <cell r="P5395">
            <v>999999999</v>
          </cell>
          <cell r="Q5395"/>
          <cell r="R5395"/>
          <cell r="S5395"/>
          <cell r="T5395"/>
        </row>
        <row r="5396">
          <cell r="P5396">
            <v>999999999</v>
          </cell>
          <cell r="Q5396"/>
          <cell r="R5396"/>
          <cell r="S5396"/>
          <cell r="T5396"/>
        </row>
        <row r="5397">
          <cell r="P5397">
            <v>999999999</v>
          </cell>
          <cell r="Q5397"/>
          <cell r="R5397"/>
          <cell r="S5397"/>
          <cell r="T5397"/>
        </row>
        <row r="5398">
          <cell r="P5398">
            <v>999999999</v>
          </cell>
          <cell r="Q5398"/>
          <cell r="R5398"/>
          <cell r="S5398"/>
          <cell r="T5398"/>
        </row>
        <row r="5399">
          <cell r="P5399">
            <v>999999999</v>
          </cell>
          <cell r="Q5399"/>
          <cell r="R5399"/>
          <cell r="S5399"/>
          <cell r="T5399"/>
        </row>
        <row r="5400">
          <cell r="P5400">
            <v>999999999</v>
          </cell>
          <cell r="Q5400"/>
          <cell r="R5400"/>
          <cell r="S5400"/>
          <cell r="T5400"/>
        </row>
        <row r="5401">
          <cell r="P5401">
            <v>999999999</v>
          </cell>
          <cell r="Q5401"/>
          <cell r="R5401"/>
          <cell r="S5401"/>
          <cell r="T5401"/>
        </row>
        <row r="5402">
          <cell r="P5402">
            <v>999999999</v>
          </cell>
          <cell r="Q5402"/>
          <cell r="R5402"/>
          <cell r="S5402"/>
          <cell r="T5402"/>
        </row>
        <row r="5403">
          <cell r="P5403">
            <v>999999999</v>
          </cell>
          <cell r="Q5403"/>
          <cell r="R5403"/>
          <cell r="S5403"/>
          <cell r="T5403"/>
        </row>
        <row r="5404">
          <cell r="P5404">
            <v>999999999</v>
          </cell>
          <cell r="Q5404"/>
          <cell r="R5404"/>
          <cell r="S5404"/>
          <cell r="T5404"/>
        </row>
        <row r="5405">
          <cell r="P5405">
            <v>999999999</v>
          </cell>
          <cell r="Q5405"/>
          <cell r="R5405"/>
          <cell r="S5405"/>
          <cell r="T5405"/>
        </row>
        <row r="5406">
          <cell r="P5406">
            <v>999999999</v>
          </cell>
          <cell r="Q5406"/>
          <cell r="R5406"/>
          <cell r="S5406"/>
          <cell r="T5406"/>
        </row>
        <row r="5407">
          <cell r="P5407">
            <v>999999999</v>
          </cell>
          <cell r="Q5407"/>
          <cell r="R5407"/>
          <cell r="S5407"/>
          <cell r="T5407"/>
        </row>
        <row r="5408">
          <cell r="P5408">
            <v>999999999</v>
          </cell>
          <cell r="Q5408"/>
          <cell r="R5408"/>
          <cell r="S5408"/>
          <cell r="T5408"/>
        </row>
        <row r="5409">
          <cell r="P5409">
            <v>999999999</v>
          </cell>
          <cell r="Q5409"/>
          <cell r="R5409"/>
          <cell r="S5409"/>
          <cell r="T5409"/>
        </row>
        <row r="5410">
          <cell r="P5410">
            <v>999999999</v>
          </cell>
          <cell r="Q5410"/>
          <cell r="R5410"/>
          <cell r="S5410"/>
          <cell r="T5410"/>
        </row>
        <row r="5411">
          <cell r="P5411">
            <v>999999999</v>
          </cell>
          <cell r="Q5411"/>
          <cell r="R5411"/>
          <cell r="S5411"/>
          <cell r="T5411"/>
        </row>
        <row r="5412">
          <cell r="P5412">
            <v>999999999</v>
          </cell>
          <cell r="Q5412"/>
          <cell r="R5412"/>
          <cell r="S5412"/>
          <cell r="T5412"/>
        </row>
        <row r="5413">
          <cell r="P5413">
            <v>999999999</v>
          </cell>
          <cell r="Q5413"/>
          <cell r="R5413"/>
          <cell r="S5413"/>
          <cell r="T5413"/>
        </row>
        <row r="5414">
          <cell r="P5414">
            <v>999999999</v>
          </cell>
          <cell r="Q5414"/>
          <cell r="R5414"/>
          <cell r="S5414"/>
          <cell r="T5414"/>
        </row>
        <row r="5415">
          <cell r="P5415">
            <v>999999999</v>
          </cell>
          <cell r="Q5415"/>
          <cell r="R5415"/>
          <cell r="S5415"/>
          <cell r="T5415"/>
        </row>
        <row r="5416">
          <cell r="P5416">
            <v>999999999</v>
          </cell>
          <cell r="Q5416"/>
          <cell r="R5416"/>
          <cell r="S5416"/>
          <cell r="T5416"/>
        </row>
        <row r="5417">
          <cell r="P5417">
            <v>999999999</v>
          </cell>
          <cell r="Q5417"/>
          <cell r="R5417"/>
          <cell r="S5417"/>
          <cell r="T5417"/>
        </row>
        <row r="5418">
          <cell r="P5418">
            <v>999999999</v>
          </cell>
          <cell r="Q5418"/>
          <cell r="R5418"/>
          <cell r="S5418"/>
          <cell r="T5418"/>
        </row>
        <row r="5419">
          <cell r="P5419">
            <v>999999999</v>
          </cell>
          <cell r="Q5419"/>
          <cell r="R5419"/>
          <cell r="S5419"/>
          <cell r="T5419"/>
        </row>
        <row r="5420">
          <cell r="P5420">
            <v>999999999</v>
          </cell>
          <cell r="Q5420"/>
          <cell r="R5420"/>
          <cell r="S5420"/>
          <cell r="T5420"/>
        </row>
        <row r="5421">
          <cell r="P5421">
            <v>999999999</v>
          </cell>
          <cell r="Q5421"/>
          <cell r="R5421"/>
          <cell r="S5421"/>
          <cell r="T5421"/>
        </row>
        <row r="5422">
          <cell r="P5422">
            <v>999999999</v>
          </cell>
          <cell r="Q5422"/>
          <cell r="R5422"/>
          <cell r="S5422"/>
          <cell r="T5422"/>
        </row>
        <row r="5423">
          <cell r="P5423">
            <v>999999999</v>
          </cell>
          <cell r="Q5423"/>
          <cell r="R5423"/>
          <cell r="S5423"/>
          <cell r="T5423"/>
        </row>
        <row r="5424">
          <cell r="P5424">
            <v>999999999</v>
          </cell>
          <cell r="Q5424"/>
          <cell r="R5424"/>
          <cell r="S5424"/>
          <cell r="T5424"/>
        </row>
        <row r="5425">
          <cell r="P5425">
            <v>999999999</v>
          </cell>
          <cell r="Q5425"/>
          <cell r="R5425"/>
          <cell r="S5425"/>
          <cell r="T5425"/>
        </row>
        <row r="5426">
          <cell r="P5426">
            <v>999999999</v>
          </cell>
          <cell r="Q5426"/>
          <cell r="R5426"/>
          <cell r="S5426"/>
          <cell r="T5426"/>
        </row>
        <row r="5427">
          <cell r="P5427">
            <v>999999999</v>
          </cell>
          <cell r="Q5427"/>
          <cell r="R5427"/>
          <cell r="S5427"/>
          <cell r="T5427"/>
        </row>
        <row r="5428">
          <cell r="P5428">
            <v>999999999</v>
          </cell>
          <cell r="Q5428"/>
          <cell r="R5428"/>
          <cell r="S5428"/>
          <cell r="T5428"/>
        </row>
        <row r="5429">
          <cell r="P5429">
            <v>999999999</v>
          </cell>
          <cell r="Q5429"/>
          <cell r="R5429"/>
          <cell r="S5429"/>
          <cell r="T5429"/>
        </row>
        <row r="5430">
          <cell r="P5430">
            <v>999999999</v>
          </cell>
          <cell r="Q5430"/>
          <cell r="R5430"/>
          <cell r="S5430"/>
          <cell r="T5430"/>
        </row>
        <row r="5431">
          <cell r="P5431">
            <v>999999999</v>
          </cell>
          <cell r="Q5431"/>
          <cell r="R5431"/>
          <cell r="S5431"/>
          <cell r="T5431"/>
        </row>
        <row r="5432">
          <cell r="P5432">
            <v>999999999</v>
          </cell>
          <cell r="Q5432"/>
          <cell r="R5432"/>
          <cell r="S5432"/>
          <cell r="T5432"/>
        </row>
        <row r="5433">
          <cell r="P5433">
            <v>999999999</v>
          </cell>
          <cell r="Q5433"/>
          <cell r="R5433"/>
          <cell r="S5433"/>
          <cell r="T5433"/>
        </row>
        <row r="5434">
          <cell r="P5434">
            <v>999999999</v>
          </cell>
          <cell r="Q5434"/>
          <cell r="R5434"/>
          <cell r="S5434"/>
          <cell r="T5434"/>
        </row>
        <row r="5435">
          <cell r="P5435">
            <v>999999999</v>
          </cell>
          <cell r="Q5435"/>
          <cell r="R5435"/>
          <cell r="S5435"/>
          <cell r="T5435"/>
        </row>
        <row r="5436">
          <cell r="P5436">
            <v>999999999</v>
          </cell>
          <cell r="Q5436"/>
          <cell r="R5436"/>
          <cell r="S5436"/>
          <cell r="T5436"/>
        </row>
        <row r="5437">
          <cell r="P5437">
            <v>999999999</v>
          </cell>
          <cell r="Q5437"/>
          <cell r="R5437"/>
          <cell r="S5437"/>
          <cell r="T5437"/>
        </row>
        <row r="5438">
          <cell r="P5438">
            <v>999999999</v>
          </cell>
          <cell r="Q5438"/>
          <cell r="R5438"/>
          <cell r="S5438"/>
          <cell r="T5438"/>
        </row>
        <row r="5439">
          <cell r="P5439">
            <v>999999999</v>
          </cell>
          <cell r="Q5439"/>
          <cell r="R5439"/>
          <cell r="S5439"/>
          <cell r="T5439"/>
        </row>
        <row r="5440">
          <cell r="P5440">
            <v>999999999</v>
          </cell>
          <cell r="Q5440"/>
          <cell r="R5440"/>
          <cell r="S5440"/>
          <cell r="T5440"/>
        </row>
        <row r="5441">
          <cell r="P5441">
            <v>999999999</v>
          </cell>
          <cell r="Q5441"/>
          <cell r="R5441"/>
          <cell r="S5441"/>
          <cell r="T5441"/>
        </row>
        <row r="5442">
          <cell r="P5442">
            <v>999999999</v>
          </cell>
          <cell r="Q5442"/>
          <cell r="R5442"/>
          <cell r="S5442"/>
          <cell r="T5442"/>
        </row>
        <row r="5443">
          <cell r="P5443">
            <v>999999999</v>
          </cell>
          <cell r="Q5443"/>
          <cell r="R5443"/>
          <cell r="S5443"/>
          <cell r="T5443"/>
        </row>
        <row r="5444">
          <cell r="P5444">
            <v>999999999</v>
          </cell>
          <cell r="Q5444"/>
          <cell r="R5444"/>
          <cell r="S5444"/>
          <cell r="T5444"/>
        </row>
        <row r="5445">
          <cell r="P5445">
            <v>999999999</v>
          </cell>
          <cell r="Q5445"/>
          <cell r="R5445"/>
          <cell r="S5445"/>
          <cell r="T5445"/>
        </row>
        <row r="5446">
          <cell r="P5446">
            <v>999999999</v>
          </cell>
          <cell r="Q5446"/>
          <cell r="R5446"/>
          <cell r="S5446"/>
          <cell r="T5446"/>
        </row>
        <row r="5447">
          <cell r="P5447">
            <v>999999999</v>
          </cell>
          <cell r="Q5447"/>
          <cell r="R5447"/>
          <cell r="S5447"/>
          <cell r="T5447"/>
        </row>
        <row r="5448">
          <cell r="P5448">
            <v>999999999</v>
          </cell>
          <cell r="Q5448"/>
          <cell r="R5448"/>
          <cell r="S5448"/>
          <cell r="T5448"/>
        </row>
        <row r="5449">
          <cell r="P5449">
            <v>999999999</v>
          </cell>
          <cell r="Q5449"/>
          <cell r="R5449"/>
          <cell r="S5449"/>
          <cell r="T5449"/>
        </row>
        <row r="5450">
          <cell r="P5450">
            <v>999999999</v>
          </cell>
          <cell r="Q5450"/>
          <cell r="R5450"/>
          <cell r="S5450"/>
          <cell r="T5450"/>
        </row>
        <row r="5451">
          <cell r="P5451">
            <v>999999999</v>
          </cell>
          <cell r="Q5451"/>
          <cell r="R5451"/>
          <cell r="S5451"/>
          <cell r="T5451"/>
        </row>
        <row r="5452">
          <cell r="P5452">
            <v>999999999</v>
          </cell>
          <cell r="Q5452"/>
          <cell r="R5452"/>
          <cell r="S5452"/>
          <cell r="T5452"/>
        </row>
        <row r="5453">
          <cell r="P5453">
            <v>999999999</v>
          </cell>
          <cell r="Q5453"/>
          <cell r="R5453"/>
          <cell r="S5453"/>
          <cell r="T5453"/>
        </row>
        <row r="5454">
          <cell r="P5454">
            <v>999999999</v>
          </cell>
          <cell r="Q5454"/>
          <cell r="R5454"/>
          <cell r="S5454"/>
          <cell r="T5454"/>
        </row>
        <row r="5455">
          <cell r="P5455">
            <v>999999999</v>
          </cell>
          <cell r="Q5455"/>
          <cell r="R5455"/>
          <cell r="S5455"/>
          <cell r="T5455"/>
        </row>
        <row r="5456">
          <cell r="P5456">
            <v>999999999</v>
          </cell>
          <cell r="Q5456"/>
          <cell r="R5456"/>
          <cell r="S5456"/>
          <cell r="T5456"/>
        </row>
        <row r="5457">
          <cell r="P5457">
            <v>999999999</v>
          </cell>
          <cell r="Q5457"/>
          <cell r="R5457"/>
          <cell r="S5457"/>
          <cell r="T5457"/>
        </row>
        <row r="5458">
          <cell r="P5458">
            <v>999999999</v>
          </cell>
          <cell r="Q5458"/>
          <cell r="R5458"/>
          <cell r="S5458"/>
          <cell r="T5458"/>
        </row>
        <row r="5459">
          <cell r="P5459">
            <v>999999999</v>
          </cell>
          <cell r="Q5459"/>
          <cell r="R5459"/>
          <cell r="S5459"/>
          <cell r="T5459"/>
        </row>
        <row r="5460">
          <cell r="P5460">
            <v>999999999</v>
          </cell>
          <cell r="Q5460"/>
          <cell r="R5460"/>
          <cell r="S5460"/>
          <cell r="T5460"/>
        </row>
        <row r="5461">
          <cell r="P5461">
            <v>999999999</v>
          </cell>
          <cell r="Q5461"/>
          <cell r="R5461"/>
          <cell r="S5461"/>
          <cell r="T5461"/>
        </row>
        <row r="5462">
          <cell r="P5462">
            <v>999999999</v>
          </cell>
          <cell r="Q5462"/>
          <cell r="R5462"/>
          <cell r="S5462"/>
          <cell r="T5462"/>
        </row>
        <row r="5463">
          <cell r="P5463">
            <v>999999999</v>
          </cell>
          <cell r="Q5463"/>
          <cell r="R5463"/>
          <cell r="S5463"/>
          <cell r="T5463"/>
        </row>
        <row r="5464">
          <cell r="P5464">
            <v>999999999</v>
          </cell>
          <cell r="Q5464"/>
          <cell r="R5464"/>
          <cell r="S5464"/>
          <cell r="T5464"/>
        </row>
        <row r="5465">
          <cell r="P5465">
            <v>999999999</v>
          </cell>
          <cell r="Q5465"/>
          <cell r="R5465"/>
          <cell r="S5465"/>
          <cell r="T5465"/>
        </row>
        <row r="5466">
          <cell r="P5466">
            <v>999999999</v>
          </cell>
          <cell r="Q5466"/>
          <cell r="R5466"/>
          <cell r="S5466"/>
          <cell r="T5466"/>
        </row>
        <row r="5467">
          <cell r="P5467">
            <v>999999999</v>
          </cell>
          <cell r="Q5467"/>
          <cell r="R5467"/>
          <cell r="S5467"/>
          <cell r="T5467"/>
        </row>
        <row r="5468">
          <cell r="P5468">
            <v>999999999</v>
          </cell>
          <cell r="Q5468"/>
          <cell r="R5468"/>
          <cell r="S5468"/>
          <cell r="T5468"/>
        </row>
        <row r="5469">
          <cell r="P5469">
            <v>999999999</v>
          </cell>
          <cell r="Q5469"/>
          <cell r="R5469"/>
          <cell r="S5469"/>
          <cell r="T5469"/>
        </row>
        <row r="5470">
          <cell r="P5470">
            <v>999999999</v>
          </cell>
          <cell r="Q5470"/>
          <cell r="R5470"/>
          <cell r="S5470"/>
          <cell r="T5470"/>
        </row>
        <row r="5471">
          <cell r="P5471">
            <v>999999999</v>
          </cell>
          <cell r="Q5471"/>
          <cell r="R5471"/>
          <cell r="S5471"/>
          <cell r="T5471"/>
        </row>
        <row r="5472">
          <cell r="P5472">
            <v>999999999</v>
          </cell>
          <cell r="Q5472"/>
          <cell r="R5472"/>
          <cell r="S5472"/>
          <cell r="T5472"/>
        </row>
        <row r="5473">
          <cell r="P5473">
            <v>999999999</v>
          </cell>
          <cell r="Q5473"/>
          <cell r="R5473"/>
          <cell r="S5473"/>
          <cell r="T5473"/>
        </row>
        <row r="5474">
          <cell r="P5474">
            <v>999999999</v>
          </cell>
          <cell r="Q5474"/>
          <cell r="R5474"/>
          <cell r="S5474"/>
          <cell r="T5474"/>
        </row>
        <row r="5475">
          <cell r="P5475">
            <v>999999999</v>
          </cell>
          <cell r="Q5475"/>
          <cell r="R5475"/>
          <cell r="S5475"/>
          <cell r="T5475"/>
        </row>
        <row r="5476">
          <cell r="P5476">
            <v>999999999</v>
          </cell>
          <cell r="Q5476"/>
          <cell r="R5476"/>
          <cell r="S5476"/>
          <cell r="T5476"/>
        </row>
        <row r="5477">
          <cell r="P5477">
            <v>999999999</v>
          </cell>
          <cell r="Q5477"/>
          <cell r="R5477"/>
          <cell r="S5477"/>
          <cell r="T5477"/>
        </row>
        <row r="5478">
          <cell r="P5478">
            <v>999999999</v>
          </cell>
          <cell r="Q5478"/>
          <cell r="R5478"/>
          <cell r="S5478"/>
          <cell r="T5478"/>
        </row>
        <row r="5479">
          <cell r="P5479">
            <v>999999999</v>
          </cell>
          <cell r="Q5479"/>
          <cell r="R5479"/>
          <cell r="S5479"/>
          <cell r="T5479"/>
        </row>
        <row r="5480">
          <cell r="P5480">
            <v>999999999</v>
          </cell>
          <cell r="Q5480"/>
          <cell r="R5480"/>
          <cell r="S5480"/>
          <cell r="T5480"/>
        </row>
        <row r="5481">
          <cell r="P5481">
            <v>999999999</v>
          </cell>
          <cell r="Q5481"/>
          <cell r="R5481"/>
          <cell r="S5481"/>
          <cell r="T5481"/>
        </row>
        <row r="5482">
          <cell r="P5482">
            <v>999999999</v>
          </cell>
          <cell r="Q5482"/>
          <cell r="R5482"/>
          <cell r="S5482"/>
          <cell r="T5482"/>
        </row>
        <row r="5483">
          <cell r="P5483">
            <v>999999999</v>
          </cell>
          <cell r="Q5483"/>
          <cell r="R5483"/>
          <cell r="S5483"/>
          <cell r="T5483"/>
        </row>
        <row r="5484">
          <cell r="P5484">
            <v>999999999</v>
          </cell>
          <cell r="Q5484"/>
          <cell r="R5484"/>
          <cell r="S5484"/>
          <cell r="T5484"/>
        </row>
        <row r="5485">
          <cell r="P5485">
            <v>999999999</v>
          </cell>
          <cell r="Q5485"/>
          <cell r="R5485"/>
          <cell r="S5485"/>
          <cell r="T5485"/>
        </row>
        <row r="5486">
          <cell r="P5486">
            <v>999999999</v>
          </cell>
          <cell r="Q5486"/>
          <cell r="R5486"/>
          <cell r="S5486"/>
          <cell r="T5486"/>
        </row>
        <row r="5487">
          <cell r="P5487">
            <v>999999999</v>
          </cell>
          <cell r="Q5487"/>
          <cell r="R5487"/>
          <cell r="S5487"/>
          <cell r="T5487"/>
        </row>
        <row r="5488">
          <cell r="P5488">
            <v>999999999</v>
          </cell>
          <cell r="Q5488"/>
          <cell r="R5488"/>
          <cell r="S5488"/>
          <cell r="T5488"/>
        </row>
        <row r="5489">
          <cell r="P5489">
            <v>999999999</v>
          </cell>
          <cell r="Q5489"/>
          <cell r="R5489"/>
          <cell r="S5489"/>
          <cell r="T5489"/>
        </row>
        <row r="5490">
          <cell r="P5490">
            <v>999999999</v>
          </cell>
          <cell r="Q5490"/>
          <cell r="R5490"/>
          <cell r="S5490"/>
          <cell r="T5490"/>
        </row>
        <row r="5491">
          <cell r="P5491">
            <v>999999999</v>
          </cell>
          <cell r="Q5491"/>
          <cell r="R5491"/>
          <cell r="S5491"/>
          <cell r="T5491"/>
        </row>
        <row r="5492">
          <cell r="P5492">
            <v>999999999</v>
          </cell>
          <cell r="Q5492"/>
          <cell r="R5492"/>
          <cell r="S5492"/>
          <cell r="T5492"/>
        </row>
        <row r="5493">
          <cell r="P5493">
            <v>999999999</v>
          </cell>
          <cell r="Q5493"/>
          <cell r="R5493"/>
          <cell r="S5493"/>
          <cell r="T5493"/>
        </row>
        <row r="5494">
          <cell r="P5494">
            <v>999999999</v>
          </cell>
          <cell r="Q5494"/>
          <cell r="R5494"/>
          <cell r="S5494"/>
          <cell r="T5494"/>
        </row>
        <row r="5495">
          <cell r="P5495">
            <v>999999999</v>
          </cell>
          <cell r="Q5495"/>
          <cell r="R5495"/>
          <cell r="S5495"/>
          <cell r="T5495"/>
        </row>
        <row r="5496">
          <cell r="P5496">
            <v>999999999</v>
          </cell>
          <cell r="Q5496"/>
          <cell r="R5496"/>
          <cell r="S5496"/>
          <cell r="T5496"/>
        </row>
        <row r="5497">
          <cell r="P5497">
            <v>999999999</v>
          </cell>
          <cell r="Q5497"/>
          <cell r="R5497"/>
          <cell r="S5497"/>
          <cell r="T5497"/>
        </row>
        <row r="5498">
          <cell r="P5498">
            <v>999999999</v>
          </cell>
          <cell r="Q5498"/>
          <cell r="R5498"/>
          <cell r="S5498"/>
          <cell r="T5498"/>
        </row>
        <row r="5499">
          <cell r="P5499">
            <v>999999999</v>
          </cell>
          <cell r="Q5499"/>
          <cell r="R5499"/>
          <cell r="S5499"/>
          <cell r="T5499"/>
        </row>
        <row r="5500">
          <cell r="P5500">
            <v>999999999</v>
          </cell>
          <cell r="Q5500"/>
          <cell r="R5500"/>
          <cell r="S5500"/>
          <cell r="T5500"/>
        </row>
        <row r="5501">
          <cell r="P5501">
            <v>999999999</v>
          </cell>
          <cell r="Q5501"/>
          <cell r="R5501"/>
          <cell r="S5501"/>
          <cell r="T5501"/>
        </row>
        <row r="5502">
          <cell r="P5502">
            <v>999999999</v>
          </cell>
          <cell r="Q5502"/>
          <cell r="R5502"/>
          <cell r="S5502"/>
          <cell r="T5502"/>
        </row>
        <row r="5503">
          <cell r="P5503">
            <v>999999999</v>
          </cell>
          <cell r="Q5503"/>
          <cell r="R5503"/>
          <cell r="S5503"/>
          <cell r="T5503"/>
        </row>
        <row r="5504">
          <cell r="P5504">
            <v>999999999</v>
          </cell>
          <cell r="Q5504"/>
          <cell r="R5504"/>
          <cell r="S5504"/>
          <cell r="T5504"/>
        </row>
        <row r="5505">
          <cell r="P5505">
            <v>999999999</v>
          </cell>
          <cell r="Q5505"/>
          <cell r="R5505"/>
          <cell r="S5505"/>
          <cell r="T5505"/>
        </row>
        <row r="5506">
          <cell r="P5506">
            <v>999999999</v>
          </cell>
          <cell r="Q5506"/>
          <cell r="R5506"/>
          <cell r="S5506"/>
          <cell r="T5506"/>
        </row>
        <row r="5507">
          <cell r="P5507">
            <v>999999999</v>
          </cell>
          <cell r="Q5507"/>
          <cell r="R5507"/>
          <cell r="S5507"/>
          <cell r="T5507"/>
        </row>
        <row r="5508">
          <cell r="P5508">
            <v>999999999</v>
          </cell>
          <cell r="Q5508"/>
          <cell r="R5508"/>
          <cell r="S5508"/>
          <cell r="T5508"/>
        </row>
        <row r="5509">
          <cell r="P5509">
            <v>999999999</v>
          </cell>
          <cell r="Q5509"/>
          <cell r="R5509"/>
          <cell r="S5509"/>
          <cell r="T5509"/>
        </row>
        <row r="5510">
          <cell r="P5510">
            <v>999999999</v>
          </cell>
          <cell r="Q5510"/>
          <cell r="R5510"/>
          <cell r="S5510"/>
          <cell r="T5510"/>
        </row>
        <row r="5511">
          <cell r="P5511">
            <v>999999999</v>
          </cell>
          <cell r="Q5511"/>
          <cell r="R5511"/>
          <cell r="S5511"/>
          <cell r="T5511"/>
        </row>
        <row r="5512">
          <cell r="P5512">
            <v>999999999</v>
          </cell>
          <cell r="Q5512"/>
          <cell r="R5512"/>
          <cell r="S5512"/>
          <cell r="T5512"/>
        </row>
        <row r="5513">
          <cell r="P5513">
            <v>999999999</v>
          </cell>
          <cell r="Q5513"/>
          <cell r="R5513"/>
          <cell r="S5513"/>
          <cell r="T5513"/>
        </row>
        <row r="5514">
          <cell r="P5514">
            <v>999999999</v>
          </cell>
          <cell r="Q5514"/>
          <cell r="R5514"/>
          <cell r="S5514"/>
          <cell r="T5514"/>
        </row>
        <row r="5515">
          <cell r="P5515">
            <v>999999999</v>
          </cell>
          <cell r="Q5515"/>
          <cell r="R5515"/>
          <cell r="S5515"/>
          <cell r="T5515"/>
        </row>
        <row r="5516">
          <cell r="P5516">
            <v>999999999</v>
          </cell>
          <cell r="Q5516"/>
          <cell r="R5516"/>
          <cell r="S5516"/>
          <cell r="T5516"/>
        </row>
        <row r="5517">
          <cell r="P5517">
            <v>999999999</v>
          </cell>
          <cell r="Q5517"/>
          <cell r="R5517"/>
          <cell r="S5517"/>
          <cell r="T5517"/>
        </row>
        <row r="5518">
          <cell r="P5518">
            <v>999999999</v>
          </cell>
          <cell r="Q5518"/>
          <cell r="R5518"/>
          <cell r="S5518"/>
          <cell r="T5518"/>
        </row>
        <row r="5519">
          <cell r="P5519">
            <v>999999999</v>
          </cell>
          <cell r="Q5519"/>
          <cell r="R5519"/>
          <cell r="S5519"/>
          <cell r="T5519"/>
        </row>
        <row r="5520">
          <cell r="P5520">
            <v>999999999</v>
          </cell>
          <cell r="Q5520"/>
          <cell r="R5520"/>
          <cell r="S5520"/>
          <cell r="T5520"/>
        </row>
        <row r="5521">
          <cell r="P5521">
            <v>999999999</v>
          </cell>
          <cell r="Q5521"/>
          <cell r="R5521"/>
          <cell r="S5521"/>
          <cell r="T5521"/>
        </row>
        <row r="5522">
          <cell r="P5522">
            <v>999999999</v>
          </cell>
          <cell r="Q5522"/>
          <cell r="R5522"/>
          <cell r="S5522"/>
          <cell r="T5522"/>
        </row>
        <row r="5523">
          <cell r="P5523">
            <v>999999999</v>
          </cell>
          <cell r="Q5523"/>
          <cell r="R5523"/>
          <cell r="S5523"/>
          <cell r="T5523"/>
        </row>
        <row r="5524">
          <cell r="P5524">
            <v>999999999</v>
          </cell>
          <cell r="Q5524"/>
          <cell r="R5524"/>
          <cell r="S5524"/>
          <cell r="T5524"/>
        </row>
        <row r="5525">
          <cell r="P5525">
            <v>999999999</v>
          </cell>
          <cell r="Q5525"/>
          <cell r="R5525"/>
          <cell r="S5525"/>
          <cell r="T5525"/>
        </row>
        <row r="5526">
          <cell r="P5526">
            <v>999999999</v>
          </cell>
          <cell r="Q5526"/>
          <cell r="R5526"/>
          <cell r="S5526"/>
          <cell r="T5526"/>
        </row>
        <row r="5527">
          <cell r="P5527">
            <v>999999999</v>
          </cell>
          <cell r="Q5527"/>
          <cell r="R5527"/>
          <cell r="S5527"/>
          <cell r="T5527"/>
        </row>
        <row r="5528">
          <cell r="P5528">
            <v>999999999</v>
          </cell>
          <cell r="Q5528"/>
          <cell r="R5528"/>
          <cell r="S5528"/>
          <cell r="T5528"/>
        </row>
        <row r="5529">
          <cell r="P5529">
            <v>999999999</v>
          </cell>
          <cell r="Q5529"/>
          <cell r="R5529"/>
          <cell r="S5529"/>
          <cell r="T5529"/>
        </row>
        <row r="5530">
          <cell r="P5530">
            <v>999999999</v>
          </cell>
          <cell r="Q5530"/>
          <cell r="R5530"/>
          <cell r="S5530"/>
          <cell r="T5530"/>
        </row>
        <row r="5531">
          <cell r="P5531">
            <v>999999999</v>
          </cell>
          <cell r="Q5531"/>
          <cell r="R5531"/>
          <cell r="S5531"/>
          <cell r="T5531"/>
        </row>
        <row r="5532">
          <cell r="P5532">
            <v>999999999</v>
          </cell>
          <cell r="Q5532"/>
          <cell r="R5532"/>
          <cell r="S5532"/>
          <cell r="T5532"/>
        </row>
        <row r="5533">
          <cell r="P5533">
            <v>999999999</v>
          </cell>
          <cell r="Q5533"/>
          <cell r="R5533"/>
          <cell r="S5533"/>
          <cell r="T5533"/>
        </row>
        <row r="5534">
          <cell r="P5534">
            <v>999999999</v>
          </cell>
          <cell r="Q5534"/>
          <cell r="R5534"/>
          <cell r="S5534"/>
          <cell r="T5534"/>
        </row>
        <row r="5535">
          <cell r="P5535">
            <v>999999999</v>
          </cell>
          <cell r="Q5535"/>
          <cell r="R5535"/>
          <cell r="S5535"/>
          <cell r="T5535"/>
        </row>
        <row r="5536">
          <cell r="P5536">
            <v>999999999</v>
          </cell>
          <cell r="Q5536"/>
          <cell r="R5536"/>
          <cell r="S5536"/>
          <cell r="T5536"/>
        </row>
        <row r="5537">
          <cell r="P5537">
            <v>999999999</v>
          </cell>
          <cell r="Q5537"/>
          <cell r="R5537"/>
          <cell r="S5537"/>
          <cell r="T5537"/>
        </row>
        <row r="5538">
          <cell r="P5538">
            <v>999999999</v>
          </cell>
          <cell r="Q5538"/>
          <cell r="R5538"/>
          <cell r="S5538"/>
          <cell r="T5538"/>
        </row>
        <row r="5539">
          <cell r="P5539">
            <v>999999999</v>
          </cell>
          <cell r="Q5539"/>
          <cell r="R5539"/>
          <cell r="S5539"/>
          <cell r="T5539"/>
        </row>
        <row r="5540">
          <cell r="P5540">
            <v>999999999</v>
          </cell>
          <cell r="Q5540"/>
          <cell r="R5540"/>
          <cell r="S5540"/>
          <cell r="T5540"/>
        </row>
        <row r="5541">
          <cell r="P5541">
            <v>999999999</v>
          </cell>
          <cell r="Q5541"/>
          <cell r="R5541"/>
          <cell r="S5541"/>
          <cell r="T5541"/>
        </row>
        <row r="5542">
          <cell r="P5542">
            <v>999999999</v>
          </cell>
          <cell r="Q5542"/>
          <cell r="R5542"/>
          <cell r="S5542"/>
          <cell r="T5542"/>
        </row>
        <row r="5543">
          <cell r="P5543">
            <v>999999999</v>
          </cell>
          <cell r="Q5543"/>
          <cell r="R5543"/>
          <cell r="S5543"/>
          <cell r="T5543"/>
        </row>
        <row r="5544">
          <cell r="P5544">
            <v>999999999</v>
          </cell>
          <cell r="Q5544"/>
          <cell r="R5544"/>
          <cell r="S5544"/>
          <cell r="T5544"/>
        </row>
        <row r="5545">
          <cell r="P5545">
            <v>999999999</v>
          </cell>
          <cell r="Q5545"/>
          <cell r="R5545"/>
          <cell r="S5545"/>
          <cell r="T5545"/>
        </row>
        <row r="5546">
          <cell r="P5546">
            <v>999999999</v>
          </cell>
          <cell r="Q5546"/>
          <cell r="R5546"/>
          <cell r="S5546"/>
          <cell r="T5546"/>
        </row>
        <row r="5547">
          <cell r="P5547">
            <v>999999999</v>
          </cell>
          <cell r="Q5547"/>
          <cell r="R5547"/>
          <cell r="S5547"/>
          <cell r="T5547"/>
        </row>
        <row r="5548">
          <cell r="P5548">
            <v>999999999</v>
          </cell>
          <cell r="Q5548"/>
          <cell r="R5548"/>
          <cell r="S5548"/>
          <cell r="T5548"/>
        </row>
        <row r="5549">
          <cell r="P5549">
            <v>999999999</v>
          </cell>
          <cell r="Q5549"/>
          <cell r="R5549"/>
          <cell r="S5549"/>
          <cell r="T5549"/>
        </row>
        <row r="5550">
          <cell r="P5550">
            <v>999999999</v>
          </cell>
          <cell r="Q5550"/>
          <cell r="R5550"/>
          <cell r="S5550"/>
          <cell r="T5550"/>
        </row>
        <row r="5551">
          <cell r="P5551">
            <v>999999999</v>
          </cell>
          <cell r="Q5551"/>
          <cell r="R5551"/>
          <cell r="S5551"/>
          <cell r="T5551"/>
        </row>
        <row r="5552">
          <cell r="P5552">
            <v>999999999</v>
          </cell>
          <cell r="Q5552"/>
          <cell r="R5552"/>
          <cell r="S5552"/>
          <cell r="T5552"/>
        </row>
        <row r="5553">
          <cell r="P5553">
            <v>999999999</v>
          </cell>
          <cell r="Q5553"/>
          <cell r="R5553"/>
          <cell r="S5553"/>
          <cell r="T5553"/>
        </row>
        <row r="5554">
          <cell r="P5554">
            <v>999999999</v>
          </cell>
          <cell r="Q5554"/>
          <cell r="R5554"/>
          <cell r="S5554"/>
          <cell r="T5554"/>
        </row>
        <row r="5555">
          <cell r="P5555">
            <v>999999999</v>
          </cell>
          <cell r="Q5555"/>
          <cell r="R5555"/>
          <cell r="S5555"/>
          <cell r="T5555"/>
        </row>
        <row r="5556">
          <cell r="P5556">
            <v>999999999</v>
          </cell>
          <cell r="Q5556"/>
          <cell r="R5556"/>
          <cell r="S5556"/>
          <cell r="T5556"/>
        </row>
        <row r="5557">
          <cell r="P5557">
            <v>999999999</v>
          </cell>
          <cell r="Q5557"/>
          <cell r="R5557"/>
          <cell r="S5557"/>
          <cell r="T5557"/>
        </row>
        <row r="5558">
          <cell r="P5558">
            <v>999999999</v>
          </cell>
          <cell r="Q5558"/>
          <cell r="R5558"/>
          <cell r="S5558"/>
          <cell r="T5558"/>
        </row>
        <row r="5559">
          <cell r="P5559">
            <v>999999999</v>
          </cell>
          <cell r="Q5559"/>
          <cell r="R5559"/>
          <cell r="S5559"/>
          <cell r="T5559"/>
        </row>
        <row r="5560">
          <cell r="P5560">
            <v>999999999</v>
          </cell>
          <cell r="Q5560"/>
          <cell r="R5560"/>
          <cell r="S5560"/>
          <cell r="T5560"/>
        </row>
        <row r="5561">
          <cell r="P5561">
            <v>999999999</v>
          </cell>
          <cell r="Q5561"/>
          <cell r="R5561"/>
          <cell r="S5561"/>
          <cell r="T5561"/>
        </row>
        <row r="5562">
          <cell r="P5562">
            <v>999999999</v>
          </cell>
          <cell r="Q5562"/>
          <cell r="R5562"/>
          <cell r="S5562"/>
          <cell r="T5562"/>
        </row>
        <row r="5563">
          <cell r="P5563">
            <v>999999999</v>
          </cell>
          <cell r="Q5563"/>
          <cell r="R5563"/>
          <cell r="S5563"/>
          <cell r="T5563"/>
        </row>
        <row r="5564">
          <cell r="P5564">
            <v>999999999</v>
          </cell>
          <cell r="Q5564"/>
          <cell r="R5564"/>
          <cell r="S5564"/>
          <cell r="T5564"/>
        </row>
        <row r="5565">
          <cell r="P5565">
            <v>999999999</v>
          </cell>
          <cell r="Q5565"/>
          <cell r="R5565"/>
          <cell r="S5565"/>
          <cell r="T5565"/>
        </row>
        <row r="5566">
          <cell r="P5566">
            <v>999999999</v>
          </cell>
          <cell r="Q5566"/>
          <cell r="R5566"/>
          <cell r="S5566"/>
          <cell r="T5566"/>
        </row>
        <row r="5567">
          <cell r="P5567">
            <v>999999999</v>
          </cell>
          <cell r="Q5567"/>
          <cell r="R5567"/>
          <cell r="S5567"/>
          <cell r="T5567"/>
        </row>
        <row r="5568">
          <cell r="P5568">
            <v>999999999</v>
          </cell>
          <cell r="Q5568"/>
          <cell r="R5568"/>
          <cell r="S5568"/>
          <cell r="T5568"/>
        </row>
        <row r="5569">
          <cell r="P5569">
            <v>999999999</v>
          </cell>
          <cell r="Q5569"/>
          <cell r="R5569"/>
          <cell r="S5569"/>
          <cell r="T5569"/>
        </row>
        <row r="5570">
          <cell r="P5570">
            <v>999999999</v>
          </cell>
          <cell r="Q5570"/>
          <cell r="R5570"/>
          <cell r="S5570"/>
          <cell r="T5570"/>
        </row>
        <row r="5571">
          <cell r="P5571">
            <v>999999999</v>
          </cell>
          <cell r="Q5571"/>
          <cell r="R5571"/>
          <cell r="S5571"/>
          <cell r="T5571"/>
        </row>
        <row r="5572">
          <cell r="P5572">
            <v>999999999</v>
          </cell>
          <cell r="Q5572"/>
          <cell r="R5572"/>
          <cell r="S5572"/>
          <cell r="T5572"/>
        </row>
        <row r="5573">
          <cell r="P5573">
            <v>999999999</v>
          </cell>
          <cell r="Q5573"/>
          <cell r="R5573"/>
          <cell r="S5573"/>
          <cell r="T5573"/>
        </row>
        <row r="5574">
          <cell r="P5574">
            <v>999999999</v>
          </cell>
          <cell r="Q5574"/>
          <cell r="R5574"/>
          <cell r="S5574"/>
          <cell r="T5574"/>
        </row>
        <row r="5575">
          <cell r="P5575">
            <v>999999999</v>
          </cell>
          <cell r="Q5575"/>
          <cell r="R5575"/>
          <cell r="S5575"/>
          <cell r="T5575"/>
        </row>
        <row r="5576">
          <cell r="P5576">
            <v>999999999</v>
          </cell>
          <cell r="Q5576"/>
          <cell r="R5576"/>
          <cell r="S5576"/>
          <cell r="T5576"/>
        </row>
        <row r="5577">
          <cell r="P5577">
            <v>999999999</v>
          </cell>
          <cell r="Q5577"/>
          <cell r="R5577"/>
          <cell r="S5577"/>
          <cell r="T5577"/>
        </row>
        <row r="5578">
          <cell r="P5578">
            <v>999999999</v>
          </cell>
          <cell r="Q5578"/>
          <cell r="R5578"/>
          <cell r="S5578"/>
          <cell r="T5578"/>
        </row>
        <row r="5579">
          <cell r="P5579">
            <v>999999999</v>
          </cell>
          <cell r="Q5579"/>
          <cell r="R5579"/>
          <cell r="S5579"/>
          <cell r="T5579"/>
        </row>
        <row r="5580">
          <cell r="P5580">
            <v>999999999</v>
          </cell>
          <cell r="Q5580"/>
          <cell r="R5580"/>
          <cell r="S5580"/>
          <cell r="T5580"/>
        </row>
        <row r="5581">
          <cell r="P5581">
            <v>999999999</v>
          </cell>
          <cell r="Q5581"/>
          <cell r="R5581"/>
          <cell r="S5581"/>
          <cell r="T5581"/>
        </row>
        <row r="5582">
          <cell r="P5582">
            <v>999999999</v>
          </cell>
          <cell r="Q5582"/>
          <cell r="R5582"/>
          <cell r="S5582"/>
          <cell r="T5582"/>
        </row>
        <row r="5583">
          <cell r="P5583">
            <v>999999999</v>
          </cell>
          <cell r="Q5583"/>
          <cell r="R5583"/>
          <cell r="S5583"/>
          <cell r="T5583"/>
        </row>
        <row r="5584">
          <cell r="P5584">
            <v>999999999</v>
          </cell>
          <cell r="Q5584"/>
          <cell r="R5584"/>
          <cell r="S5584"/>
          <cell r="T5584"/>
        </row>
        <row r="5585">
          <cell r="P5585">
            <v>999999999</v>
          </cell>
          <cell r="Q5585"/>
          <cell r="R5585"/>
          <cell r="S5585"/>
          <cell r="T5585"/>
        </row>
        <row r="5586">
          <cell r="P5586">
            <v>999999999</v>
          </cell>
          <cell r="Q5586"/>
          <cell r="R5586"/>
          <cell r="S5586"/>
          <cell r="T5586"/>
        </row>
        <row r="5587">
          <cell r="P5587">
            <v>999999999</v>
          </cell>
          <cell r="Q5587"/>
          <cell r="R5587"/>
          <cell r="S5587"/>
          <cell r="T5587"/>
        </row>
        <row r="5588">
          <cell r="P5588">
            <v>999999999</v>
          </cell>
          <cell r="Q5588"/>
          <cell r="R5588"/>
          <cell r="S5588"/>
          <cell r="T5588"/>
        </row>
        <row r="5589">
          <cell r="P5589">
            <v>999999999</v>
          </cell>
          <cell r="Q5589"/>
          <cell r="R5589"/>
          <cell r="S5589"/>
          <cell r="T5589"/>
        </row>
        <row r="5590">
          <cell r="P5590">
            <v>999999999</v>
          </cell>
          <cell r="Q5590"/>
          <cell r="R5590"/>
          <cell r="S5590"/>
          <cell r="T5590"/>
        </row>
        <row r="5591">
          <cell r="P5591">
            <v>999999999</v>
          </cell>
          <cell r="Q5591"/>
          <cell r="R5591"/>
          <cell r="S5591"/>
          <cell r="T5591"/>
        </row>
        <row r="5592">
          <cell r="P5592">
            <v>999999999</v>
          </cell>
          <cell r="Q5592"/>
          <cell r="R5592"/>
          <cell r="S5592"/>
          <cell r="T5592"/>
        </row>
        <row r="5593">
          <cell r="P5593">
            <v>999999999</v>
          </cell>
          <cell r="Q5593"/>
          <cell r="R5593"/>
          <cell r="S5593"/>
          <cell r="T5593"/>
        </row>
        <row r="5594">
          <cell r="P5594">
            <v>999999999</v>
          </cell>
          <cell r="Q5594"/>
          <cell r="R5594"/>
          <cell r="S5594"/>
          <cell r="T5594"/>
        </row>
        <row r="5595">
          <cell r="P5595">
            <v>999999999</v>
          </cell>
          <cell r="Q5595"/>
          <cell r="R5595"/>
          <cell r="S5595"/>
          <cell r="T5595"/>
        </row>
        <row r="5596">
          <cell r="P5596">
            <v>999999999</v>
          </cell>
          <cell r="Q5596"/>
          <cell r="R5596"/>
          <cell r="S5596"/>
          <cell r="T5596"/>
        </row>
        <row r="5597">
          <cell r="P5597">
            <v>999999999</v>
          </cell>
          <cell r="Q5597"/>
          <cell r="R5597"/>
          <cell r="S5597"/>
          <cell r="T5597"/>
        </row>
        <row r="5598">
          <cell r="P5598">
            <v>999999999</v>
          </cell>
          <cell r="Q5598"/>
          <cell r="R5598"/>
          <cell r="S5598"/>
          <cell r="T5598"/>
        </row>
        <row r="5599">
          <cell r="P5599">
            <v>999999999</v>
          </cell>
          <cell r="Q5599"/>
          <cell r="R5599"/>
          <cell r="S5599"/>
          <cell r="T5599"/>
        </row>
        <row r="5600">
          <cell r="P5600">
            <v>999999999</v>
          </cell>
          <cell r="Q5600"/>
          <cell r="R5600"/>
          <cell r="S5600"/>
          <cell r="T5600"/>
        </row>
        <row r="5601">
          <cell r="P5601">
            <v>999999999</v>
          </cell>
          <cell r="Q5601"/>
          <cell r="R5601"/>
          <cell r="S5601"/>
          <cell r="T5601"/>
        </row>
        <row r="5602">
          <cell r="P5602">
            <v>999999999</v>
          </cell>
          <cell r="Q5602"/>
          <cell r="R5602"/>
          <cell r="S5602"/>
          <cell r="T5602"/>
        </row>
        <row r="5603">
          <cell r="P5603">
            <v>999999999</v>
          </cell>
          <cell r="Q5603"/>
          <cell r="R5603"/>
          <cell r="S5603"/>
          <cell r="T5603"/>
        </row>
        <row r="5604">
          <cell r="P5604">
            <v>999999999</v>
          </cell>
          <cell r="Q5604"/>
          <cell r="R5604"/>
          <cell r="S5604"/>
          <cell r="T5604"/>
        </row>
        <row r="5605">
          <cell r="P5605">
            <v>999999999</v>
          </cell>
          <cell r="Q5605"/>
          <cell r="R5605"/>
          <cell r="S5605"/>
          <cell r="T5605"/>
        </row>
        <row r="5606">
          <cell r="P5606">
            <v>999999999</v>
          </cell>
          <cell r="Q5606"/>
          <cell r="R5606"/>
          <cell r="S5606"/>
          <cell r="T5606"/>
        </row>
        <row r="5607">
          <cell r="P5607">
            <v>999999999</v>
          </cell>
          <cell r="Q5607"/>
          <cell r="R5607"/>
          <cell r="S5607"/>
          <cell r="T5607"/>
        </row>
        <row r="5608">
          <cell r="P5608">
            <v>999999999</v>
          </cell>
          <cell r="Q5608"/>
          <cell r="R5608"/>
          <cell r="S5608"/>
          <cell r="T5608"/>
        </row>
        <row r="5609">
          <cell r="P5609">
            <v>999999999</v>
          </cell>
          <cell r="Q5609"/>
          <cell r="R5609"/>
          <cell r="S5609"/>
          <cell r="T5609"/>
        </row>
        <row r="5610">
          <cell r="P5610">
            <v>999999999</v>
          </cell>
          <cell r="Q5610"/>
          <cell r="R5610"/>
          <cell r="S5610"/>
          <cell r="T5610"/>
        </row>
        <row r="5611">
          <cell r="P5611">
            <v>999999999</v>
          </cell>
          <cell r="Q5611"/>
          <cell r="R5611"/>
          <cell r="S5611"/>
          <cell r="T5611"/>
        </row>
        <row r="5612">
          <cell r="P5612">
            <v>999999999</v>
          </cell>
          <cell r="Q5612"/>
          <cell r="R5612"/>
          <cell r="S5612"/>
          <cell r="T5612"/>
        </row>
        <row r="5613">
          <cell r="P5613">
            <v>999999999</v>
          </cell>
          <cell r="Q5613"/>
          <cell r="R5613"/>
          <cell r="S5613"/>
          <cell r="T5613"/>
        </row>
        <row r="5614">
          <cell r="P5614">
            <v>999999999</v>
          </cell>
          <cell r="Q5614"/>
          <cell r="R5614"/>
          <cell r="S5614"/>
          <cell r="T5614"/>
        </row>
        <row r="5615">
          <cell r="P5615">
            <v>999999999</v>
          </cell>
          <cell r="Q5615"/>
          <cell r="R5615"/>
          <cell r="S5615"/>
          <cell r="T5615"/>
        </row>
        <row r="5616">
          <cell r="P5616">
            <v>999999999</v>
          </cell>
          <cell r="Q5616"/>
          <cell r="R5616"/>
          <cell r="S5616"/>
          <cell r="T5616"/>
        </row>
        <row r="5617">
          <cell r="P5617">
            <v>999999999</v>
          </cell>
          <cell r="Q5617"/>
          <cell r="R5617"/>
          <cell r="S5617"/>
          <cell r="T5617"/>
        </row>
        <row r="5618">
          <cell r="P5618">
            <v>999999999</v>
          </cell>
          <cell r="Q5618"/>
          <cell r="R5618"/>
          <cell r="S5618"/>
          <cell r="T5618"/>
        </row>
        <row r="5619">
          <cell r="P5619">
            <v>999999999</v>
          </cell>
          <cell r="Q5619"/>
          <cell r="R5619"/>
          <cell r="S5619"/>
          <cell r="T5619"/>
        </row>
        <row r="5620">
          <cell r="P5620">
            <v>999999999</v>
          </cell>
          <cell r="Q5620"/>
          <cell r="R5620"/>
          <cell r="S5620"/>
          <cell r="T5620"/>
        </row>
        <row r="5621">
          <cell r="P5621">
            <v>999999999</v>
          </cell>
          <cell r="Q5621"/>
          <cell r="R5621"/>
          <cell r="S5621"/>
          <cell r="T5621"/>
        </row>
        <row r="5622">
          <cell r="P5622">
            <v>999999999</v>
          </cell>
          <cell r="Q5622"/>
          <cell r="R5622"/>
          <cell r="S5622"/>
          <cell r="T5622"/>
        </row>
        <row r="5623">
          <cell r="P5623">
            <v>999999999</v>
          </cell>
          <cell r="Q5623"/>
          <cell r="R5623"/>
          <cell r="S5623"/>
          <cell r="T5623"/>
        </row>
        <row r="5624">
          <cell r="P5624">
            <v>999999999</v>
          </cell>
          <cell r="Q5624"/>
          <cell r="R5624"/>
          <cell r="S5624"/>
          <cell r="T5624"/>
        </row>
        <row r="5625">
          <cell r="P5625">
            <v>999999999</v>
          </cell>
          <cell r="Q5625"/>
          <cell r="R5625"/>
          <cell r="S5625"/>
          <cell r="T5625"/>
        </row>
        <row r="5626">
          <cell r="P5626">
            <v>999999999</v>
          </cell>
          <cell r="Q5626"/>
          <cell r="R5626"/>
          <cell r="S5626"/>
          <cell r="T5626"/>
        </row>
        <row r="5627">
          <cell r="P5627">
            <v>999999999</v>
          </cell>
          <cell r="Q5627"/>
          <cell r="R5627"/>
          <cell r="S5627"/>
          <cell r="T5627"/>
        </row>
        <row r="5628">
          <cell r="P5628">
            <v>999999999</v>
          </cell>
          <cell r="Q5628"/>
          <cell r="R5628"/>
          <cell r="S5628"/>
          <cell r="T5628"/>
        </row>
        <row r="5629">
          <cell r="P5629">
            <v>999999999</v>
          </cell>
          <cell r="Q5629"/>
          <cell r="R5629"/>
          <cell r="S5629"/>
          <cell r="T5629"/>
        </row>
        <row r="5630">
          <cell r="P5630">
            <v>999999999</v>
          </cell>
          <cell r="Q5630"/>
          <cell r="R5630"/>
          <cell r="S5630"/>
          <cell r="T5630"/>
        </row>
        <row r="5631">
          <cell r="P5631">
            <v>999999999</v>
          </cell>
          <cell r="Q5631"/>
          <cell r="R5631"/>
          <cell r="S5631"/>
          <cell r="T5631"/>
        </row>
        <row r="5632">
          <cell r="P5632">
            <v>999999999</v>
          </cell>
          <cell r="Q5632"/>
          <cell r="R5632"/>
          <cell r="S5632"/>
          <cell r="T5632"/>
        </row>
        <row r="5633">
          <cell r="P5633">
            <v>999999999</v>
          </cell>
          <cell r="Q5633"/>
          <cell r="R5633"/>
          <cell r="S5633"/>
          <cell r="T5633"/>
        </row>
        <row r="5634">
          <cell r="P5634">
            <v>999999999</v>
          </cell>
          <cell r="Q5634"/>
          <cell r="R5634"/>
          <cell r="S5634"/>
          <cell r="T5634"/>
        </row>
        <row r="5635">
          <cell r="P5635">
            <v>999999999</v>
          </cell>
          <cell r="Q5635"/>
          <cell r="R5635"/>
          <cell r="S5635"/>
          <cell r="T5635"/>
        </row>
        <row r="5636">
          <cell r="P5636">
            <v>999999999</v>
          </cell>
          <cell r="Q5636"/>
          <cell r="R5636"/>
          <cell r="S5636"/>
          <cell r="T5636"/>
        </row>
        <row r="5637">
          <cell r="P5637">
            <v>999999999</v>
          </cell>
          <cell r="Q5637"/>
          <cell r="R5637"/>
          <cell r="S5637"/>
          <cell r="T5637"/>
        </row>
        <row r="5638">
          <cell r="P5638">
            <v>999999999</v>
          </cell>
          <cell r="Q5638"/>
          <cell r="R5638"/>
          <cell r="S5638"/>
          <cell r="T5638"/>
        </row>
        <row r="5639">
          <cell r="P5639">
            <v>999999999</v>
          </cell>
          <cell r="Q5639"/>
          <cell r="R5639"/>
          <cell r="S5639"/>
          <cell r="T5639"/>
        </row>
        <row r="5640">
          <cell r="P5640">
            <v>999999999</v>
          </cell>
          <cell r="Q5640"/>
          <cell r="R5640"/>
          <cell r="S5640"/>
          <cell r="T5640"/>
        </row>
        <row r="5641">
          <cell r="P5641">
            <v>999999999</v>
          </cell>
          <cell r="Q5641"/>
          <cell r="R5641"/>
          <cell r="S5641"/>
          <cell r="T5641"/>
        </row>
        <row r="5642">
          <cell r="P5642">
            <v>999999999</v>
          </cell>
          <cell r="Q5642"/>
          <cell r="R5642"/>
          <cell r="S5642"/>
          <cell r="T5642"/>
        </row>
        <row r="5643">
          <cell r="P5643">
            <v>999999999</v>
          </cell>
          <cell r="Q5643"/>
          <cell r="R5643"/>
          <cell r="S5643"/>
          <cell r="T5643"/>
        </row>
        <row r="5644">
          <cell r="P5644">
            <v>999999999</v>
          </cell>
          <cell r="Q5644"/>
          <cell r="R5644"/>
          <cell r="S5644"/>
          <cell r="T5644"/>
        </row>
        <row r="5645">
          <cell r="P5645">
            <v>999999999</v>
          </cell>
          <cell r="Q5645"/>
          <cell r="R5645"/>
          <cell r="S5645"/>
          <cell r="T5645"/>
        </row>
        <row r="5646">
          <cell r="P5646">
            <v>999999999</v>
          </cell>
          <cell r="Q5646"/>
          <cell r="R5646"/>
          <cell r="S5646"/>
          <cell r="T5646"/>
        </row>
        <row r="5647">
          <cell r="P5647">
            <v>999999999</v>
          </cell>
          <cell r="Q5647"/>
          <cell r="R5647"/>
          <cell r="S5647"/>
          <cell r="T5647"/>
        </row>
        <row r="5648">
          <cell r="P5648">
            <v>999999999</v>
          </cell>
          <cell r="Q5648"/>
          <cell r="R5648"/>
          <cell r="S5648"/>
          <cell r="T5648"/>
        </row>
        <row r="5649">
          <cell r="P5649">
            <v>999999999</v>
          </cell>
          <cell r="Q5649"/>
          <cell r="R5649"/>
          <cell r="S5649"/>
          <cell r="T5649"/>
        </row>
        <row r="5650">
          <cell r="P5650">
            <v>999999999</v>
          </cell>
          <cell r="Q5650"/>
          <cell r="R5650"/>
          <cell r="S5650"/>
          <cell r="T5650"/>
        </row>
        <row r="5651">
          <cell r="P5651">
            <v>999999999</v>
          </cell>
          <cell r="Q5651"/>
          <cell r="R5651"/>
          <cell r="S5651"/>
          <cell r="T5651"/>
        </row>
        <row r="5652">
          <cell r="P5652">
            <v>999999999</v>
          </cell>
          <cell r="Q5652"/>
          <cell r="R5652"/>
          <cell r="S5652"/>
          <cell r="T5652"/>
        </row>
        <row r="5653">
          <cell r="P5653">
            <v>999999999</v>
          </cell>
          <cell r="Q5653"/>
          <cell r="R5653"/>
          <cell r="S5653"/>
          <cell r="T5653"/>
        </row>
        <row r="5654">
          <cell r="P5654">
            <v>999999999</v>
          </cell>
          <cell r="Q5654"/>
          <cell r="R5654"/>
          <cell r="S5654"/>
          <cell r="T5654"/>
        </row>
        <row r="5655">
          <cell r="P5655">
            <v>999999999</v>
          </cell>
          <cell r="Q5655"/>
          <cell r="R5655"/>
          <cell r="S5655"/>
          <cell r="T5655"/>
        </row>
        <row r="5656">
          <cell r="P5656">
            <v>999999999</v>
          </cell>
          <cell r="Q5656"/>
          <cell r="R5656"/>
          <cell r="S5656"/>
          <cell r="T5656"/>
        </row>
        <row r="5657">
          <cell r="P5657">
            <v>999999999</v>
          </cell>
          <cell r="Q5657"/>
          <cell r="R5657"/>
          <cell r="S5657"/>
          <cell r="T5657"/>
        </row>
        <row r="5658">
          <cell r="P5658">
            <v>999999999</v>
          </cell>
          <cell r="Q5658"/>
          <cell r="R5658"/>
          <cell r="S5658"/>
          <cell r="T5658"/>
        </row>
        <row r="5659">
          <cell r="P5659">
            <v>999999999</v>
          </cell>
          <cell r="Q5659"/>
          <cell r="R5659"/>
          <cell r="S5659"/>
          <cell r="T5659"/>
        </row>
        <row r="5660">
          <cell r="P5660">
            <v>999999999</v>
          </cell>
          <cell r="Q5660"/>
          <cell r="R5660"/>
          <cell r="S5660"/>
          <cell r="T5660"/>
        </row>
        <row r="5661">
          <cell r="P5661">
            <v>999999999</v>
          </cell>
          <cell r="Q5661"/>
          <cell r="R5661"/>
          <cell r="S5661"/>
          <cell r="T5661"/>
        </row>
        <row r="5662">
          <cell r="P5662">
            <v>999999999</v>
          </cell>
          <cell r="Q5662"/>
          <cell r="R5662"/>
          <cell r="S5662"/>
          <cell r="T5662"/>
        </row>
        <row r="5663">
          <cell r="P5663">
            <v>999999999</v>
          </cell>
          <cell r="Q5663"/>
          <cell r="R5663"/>
          <cell r="S5663"/>
          <cell r="T5663"/>
        </row>
        <row r="5664">
          <cell r="P5664">
            <v>999999999</v>
          </cell>
          <cell r="Q5664"/>
          <cell r="R5664"/>
          <cell r="S5664"/>
          <cell r="T5664"/>
        </row>
        <row r="5665">
          <cell r="P5665">
            <v>999999999</v>
          </cell>
          <cell r="Q5665"/>
          <cell r="R5665"/>
          <cell r="S5665"/>
          <cell r="T5665"/>
        </row>
        <row r="5666">
          <cell r="P5666">
            <v>999999999</v>
          </cell>
          <cell r="Q5666"/>
          <cell r="R5666"/>
          <cell r="S5666"/>
          <cell r="T5666"/>
        </row>
        <row r="5667">
          <cell r="P5667">
            <v>999999999</v>
          </cell>
          <cell r="Q5667"/>
          <cell r="R5667"/>
          <cell r="S5667"/>
          <cell r="T5667"/>
        </row>
        <row r="5668">
          <cell r="P5668">
            <v>999999999</v>
          </cell>
          <cell r="Q5668"/>
          <cell r="R5668"/>
          <cell r="S5668"/>
          <cell r="T5668"/>
        </row>
        <row r="5669">
          <cell r="P5669">
            <v>999999999</v>
          </cell>
          <cell r="Q5669"/>
          <cell r="R5669"/>
          <cell r="S5669"/>
          <cell r="T5669"/>
        </row>
        <row r="5670">
          <cell r="P5670">
            <v>999999999</v>
          </cell>
          <cell r="Q5670"/>
          <cell r="R5670"/>
          <cell r="S5670"/>
          <cell r="T5670"/>
        </row>
        <row r="5671">
          <cell r="P5671">
            <v>999999999</v>
          </cell>
          <cell r="Q5671"/>
          <cell r="R5671"/>
          <cell r="S5671"/>
          <cell r="T5671"/>
        </row>
        <row r="5672">
          <cell r="P5672">
            <v>999999999</v>
          </cell>
          <cell r="Q5672"/>
          <cell r="R5672"/>
          <cell r="S5672"/>
          <cell r="T5672"/>
        </row>
        <row r="5673">
          <cell r="P5673">
            <v>999999999</v>
          </cell>
          <cell r="Q5673"/>
          <cell r="R5673"/>
          <cell r="S5673"/>
          <cell r="T5673"/>
        </row>
        <row r="5674">
          <cell r="P5674">
            <v>999999999</v>
          </cell>
          <cell r="Q5674"/>
          <cell r="R5674"/>
          <cell r="S5674"/>
          <cell r="T5674"/>
        </row>
        <row r="5675">
          <cell r="P5675">
            <v>999999999</v>
          </cell>
          <cell r="Q5675"/>
          <cell r="R5675"/>
          <cell r="S5675"/>
          <cell r="T5675"/>
        </row>
        <row r="5676">
          <cell r="P5676">
            <v>999999999</v>
          </cell>
          <cell r="Q5676"/>
          <cell r="R5676"/>
          <cell r="S5676"/>
          <cell r="T5676"/>
        </row>
        <row r="5677">
          <cell r="P5677">
            <v>999999999</v>
          </cell>
          <cell r="Q5677"/>
          <cell r="R5677"/>
          <cell r="S5677"/>
          <cell r="T5677"/>
        </row>
        <row r="5678">
          <cell r="P5678">
            <v>999999999</v>
          </cell>
          <cell r="Q5678"/>
          <cell r="R5678"/>
          <cell r="S5678"/>
          <cell r="T5678"/>
        </row>
        <row r="5679">
          <cell r="P5679">
            <v>999999999</v>
          </cell>
          <cell r="Q5679"/>
          <cell r="R5679"/>
          <cell r="S5679"/>
          <cell r="T5679"/>
        </row>
        <row r="5680">
          <cell r="P5680">
            <v>999999999</v>
          </cell>
          <cell r="Q5680"/>
          <cell r="R5680"/>
          <cell r="S5680"/>
          <cell r="T5680"/>
        </row>
        <row r="5681">
          <cell r="P5681">
            <v>999999999</v>
          </cell>
          <cell r="Q5681"/>
          <cell r="R5681"/>
          <cell r="S5681"/>
          <cell r="T5681"/>
        </row>
        <row r="5682">
          <cell r="P5682">
            <v>999999999</v>
          </cell>
          <cell r="Q5682"/>
          <cell r="R5682"/>
          <cell r="S5682"/>
          <cell r="T5682"/>
        </row>
        <row r="5683">
          <cell r="P5683">
            <v>999999999</v>
          </cell>
          <cell r="Q5683"/>
          <cell r="R5683"/>
          <cell r="S5683"/>
          <cell r="T5683"/>
        </row>
        <row r="5684">
          <cell r="P5684">
            <v>999999999</v>
          </cell>
          <cell r="Q5684"/>
          <cell r="R5684"/>
          <cell r="S5684"/>
          <cell r="T5684"/>
        </row>
        <row r="5685">
          <cell r="P5685">
            <v>999999999</v>
          </cell>
          <cell r="Q5685"/>
          <cell r="R5685"/>
          <cell r="S5685"/>
          <cell r="T5685"/>
        </row>
        <row r="5686">
          <cell r="P5686">
            <v>999999999</v>
          </cell>
          <cell r="Q5686"/>
          <cell r="R5686"/>
          <cell r="S5686"/>
          <cell r="T5686"/>
        </row>
        <row r="5687">
          <cell r="P5687">
            <v>999999999</v>
          </cell>
          <cell r="Q5687"/>
          <cell r="R5687"/>
          <cell r="S5687"/>
          <cell r="T5687"/>
        </row>
        <row r="5688">
          <cell r="P5688">
            <v>999999999</v>
          </cell>
          <cell r="Q5688"/>
          <cell r="R5688"/>
          <cell r="S5688"/>
          <cell r="T5688"/>
        </row>
        <row r="5689">
          <cell r="P5689">
            <v>999999999</v>
          </cell>
          <cell r="Q5689"/>
          <cell r="R5689"/>
          <cell r="S5689"/>
          <cell r="T5689"/>
        </row>
        <row r="5690">
          <cell r="P5690">
            <v>999999999</v>
          </cell>
          <cell r="Q5690"/>
          <cell r="R5690"/>
          <cell r="S5690"/>
          <cell r="T5690"/>
        </row>
        <row r="5691">
          <cell r="P5691">
            <v>999999999</v>
          </cell>
          <cell r="Q5691"/>
          <cell r="R5691"/>
          <cell r="S5691"/>
          <cell r="T5691"/>
        </row>
        <row r="5692">
          <cell r="P5692">
            <v>999999999</v>
          </cell>
          <cell r="Q5692"/>
          <cell r="R5692"/>
          <cell r="S5692"/>
          <cell r="T5692"/>
        </row>
        <row r="5693">
          <cell r="P5693">
            <v>999999999</v>
          </cell>
          <cell r="Q5693"/>
          <cell r="R5693"/>
          <cell r="S5693"/>
          <cell r="T5693"/>
        </row>
        <row r="5694">
          <cell r="P5694">
            <v>999999999</v>
          </cell>
          <cell r="Q5694"/>
          <cell r="R5694"/>
          <cell r="S5694"/>
          <cell r="T5694"/>
        </row>
        <row r="5695">
          <cell r="P5695">
            <v>999999999</v>
          </cell>
          <cell r="Q5695"/>
          <cell r="R5695"/>
          <cell r="S5695"/>
          <cell r="T5695"/>
        </row>
        <row r="5696">
          <cell r="P5696">
            <v>999999999</v>
          </cell>
          <cell r="Q5696"/>
          <cell r="R5696"/>
          <cell r="S5696"/>
          <cell r="T5696"/>
        </row>
        <row r="5697">
          <cell r="P5697">
            <v>999999999</v>
          </cell>
          <cell r="Q5697"/>
          <cell r="R5697"/>
          <cell r="S5697"/>
          <cell r="T5697"/>
        </row>
        <row r="5698">
          <cell r="P5698">
            <v>999999999</v>
          </cell>
          <cell r="Q5698"/>
          <cell r="R5698"/>
          <cell r="S5698"/>
          <cell r="T5698"/>
        </row>
        <row r="5699">
          <cell r="P5699">
            <v>999999999</v>
          </cell>
          <cell r="Q5699"/>
          <cell r="R5699"/>
          <cell r="S5699"/>
          <cell r="T5699"/>
        </row>
        <row r="5700">
          <cell r="P5700">
            <v>999999999</v>
          </cell>
          <cell r="Q5700"/>
          <cell r="R5700"/>
          <cell r="S5700"/>
          <cell r="T5700"/>
        </row>
        <row r="5701">
          <cell r="P5701">
            <v>999999999</v>
          </cell>
          <cell r="Q5701"/>
          <cell r="R5701"/>
          <cell r="S5701"/>
          <cell r="T5701"/>
        </row>
        <row r="5702">
          <cell r="P5702">
            <v>999999999</v>
          </cell>
          <cell r="Q5702"/>
          <cell r="R5702"/>
          <cell r="S5702"/>
          <cell r="T5702"/>
        </row>
        <row r="5703">
          <cell r="P5703">
            <v>999999999</v>
          </cell>
          <cell r="Q5703"/>
          <cell r="R5703"/>
          <cell r="S5703"/>
          <cell r="T5703"/>
        </row>
        <row r="5704">
          <cell r="P5704">
            <v>999999999</v>
          </cell>
          <cell r="Q5704"/>
          <cell r="R5704"/>
          <cell r="S5704"/>
          <cell r="T5704"/>
        </row>
        <row r="5705">
          <cell r="P5705">
            <v>999999999</v>
          </cell>
          <cell r="Q5705"/>
          <cell r="R5705"/>
          <cell r="S5705"/>
          <cell r="T5705"/>
        </row>
        <row r="5706">
          <cell r="P5706">
            <v>999999999</v>
          </cell>
          <cell r="Q5706"/>
          <cell r="R5706"/>
          <cell r="S5706"/>
          <cell r="T5706"/>
        </row>
        <row r="5707">
          <cell r="P5707">
            <v>999999999</v>
          </cell>
          <cell r="Q5707"/>
          <cell r="R5707"/>
          <cell r="S5707"/>
          <cell r="T5707"/>
        </row>
        <row r="5708">
          <cell r="P5708">
            <v>999999999</v>
          </cell>
          <cell r="Q5708"/>
          <cell r="R5708"/>
          <cell r="S5708"/>
          <cell r="T5708"/>
        </row>
        <row r="5709">
          <cell r="P5709">
            <v>999999999</v>
          </cell>
          <cell r="Q5709"/>
          <cell r="R5709"/>
          <cell r="S5709"/>
          <cell r="T5709"/>
        </row>
        <row r="5710">
          <cell r="P5710">
            <v>999999999</v>
          </cell>
          <cell r="Q5710"/>
          <cell r="R5710"/>
          <cell r="S5710"/>
          <cell r="T5710"/>
        </row>
        <row r="5711">
          <cell r="P5711">
            <v>999999999</v>
          </cell>
          <cell r="Q5711"/>
          <cell r="R5711"/>
          <cell r="S5711"/>
          <cell r="T5711"/>
        </row>
        <row r="5712">
          <cell r="P5712">
            <v>999999999</v>
          </cell>
          <cell r="Q5712"/>
          <cell r="R5712"/>
          <cell r="S5712"/>
          <cell r="T5712"/>
        </row>
        <row r="5713">
          <cell r="P5713">
            <v>999999999</v>
          </cell>
          <cell r="Q5713"/>
          <cell r="R5713"/>
          <cell r="S5713"/>
          <cell r="T5713"/>
        </row>
        <row r="5714">
          <cell r="P5714">
            <v>999999999</v>
          </cell>
          <cell r="Q5714"/>
          <cell r="R5714"/>
          <cell r="S5714"/>
          <cell r="T5714"/>
        </row>
        <row r="5715">
          <cell r="P5715">
            <v>999999999</v>
          </cell>
          <cell r="Q5715"/>
          <cell r="R5715"/>
          <cell r="S5715"/>
          <cell r="T5715"/>
        </row>
        <row r="5716">
          <cell r="P5716">
            <v>999999999</v>
          </cell>
          <cell r="Q5716"/>
          <cell r="R5716"/>
          <cell r="S5716"/>
          <cell r="T5716"/>
        </row>
        <row r="5717">
          <cell r="P5717">
            <v>999999999</v>
          </cell>
          <cell r="Q5717"/>
          <cell r="R5717"/>
          <cell r="S5717"/>
          <cell r="T5717"/>
        </row>
        <row r="5718">
          <cell r="P5718">
            <v>999999999</v>
          </cell>
          <cell r="Q5718"/>
          <cell r="R5718"/>
          <cell r="S5718"/>
          <cell r="T5718"/>
        </row>
        <row r="5719">
          <cell r="P5719">
            <v>999999999</v>
          </cell>
          <cell r="Q5719"/>
          <cell r="R5719"/>
          <cell r="S5719"/>
          <cell r="T5719"/>
        </row>
        <row r="5720">
          <cell r="P5720">
            <v>999999999</v>
          </cell>
          <cell r="Q5720"/>
          <cell r="R5720"/>
          <cell r="S5720"/>
          <cell r="T5720"/>
        </row>
        <row r="5721">
          <cell r="P5721">
            <v>999999999</v>
          </cell>
          <cell r="Q5721"/>
          <cell r="R5721"/>
          <cell r="S5721"/>
          <cell r="T5721"/>
        </row>
        <row r="5722">
          <cell r="P5722">
            <v>999999999</v>
          </cell>
          <cell r="Q5722"/>
          <cell r="R5722"/>
          <cell r="S5722"/>
          <cell r="T5722"/>
        </row>
        <row r="5723">
          <cell r="P5723">
            <v>999999999</v>
          </cell>
          <cell r="Q5723"/>
          <cell r="R5723"/>
          <cell r="S5723"/>
          <cell r="T5723"/>
        </row>
        <row r="5724">
          <cell r="P5724">
            <v>999999999</v>
          </cell>
          <cell r="Q5724"/>
          <cell r="R5724"/>
          <cell r="S5724"/>
          <cell r="T5724"/>
        </row>
        <row r="5725">
          <cell r="P5725">
            <v>999999999</v>
          </cell>
          <cell r="Q5725"/>
          <cell r="R5725"/>
          <cell r="S5725"/>
          <cell r="T5725"/>
        </row>
        <row r="5726">
          <cell r="P5726">
            <v>999999999</v>
          </cell>
          <cell r="Q5726"/>
          <cell r="R5726"/>
          <cell r="S5726"/>
          <cell r="T5726"/>
        </row>
        <row r="5727">
          <cell r="P5727">
            <v>999999999</v>
          </cell>
          <cell r="Q5727"/>
          <cell r="R5727"/>
          <cell r="S5727"/>
          <cell r="T5727"/>
        </row>
        <row r="5728">
          <cell r="P5728">
            <v>999999999</v>
          </cell>
          <cell r="Q5728"/>
          <cell r="R5728"/>
          <cell r="S5728"/>
          <cell r="T5728"/>
        </row>
        <row r="5729">
          <cell r="P5729">
            <v>999999999</v>
          </cell>
          <cell r="Q5729"/>
          <cell r="R5729"/>
          <cell r="S5729"/>
          <cell r="T5729"/>
        </row>
        <row r="5730">
          <cell r="P5730">
            <v>999999999</v>
          </cell>
          <cell r="Q5730"/>
          <cell r="R5730"/>
          <cell r="S5730"/>
          <cell r="T5730"/>
        </row>
        <row r="5731">
          <cell r="P5731">
            <v>999999999</v>
          </cell>
          <cell r="Q5731"/>
          <cell r="R5731"/>
          <cell r="S5731"/>
          <cell r="T5731"/>
        </row>
        <row r="5732">
          <cell r="P5732">
            <v>999999999</v>
          </cell>
          <cell r="Q5732"/>
          <cell r="R5732"/>
          <cell r="S5732"/>
          <cell r="T5732"/>
        </row>
        <row r="5733">
          <cell r="P5733">
            <v>999999999</v>
          </cell>
          <cell r="Q5733"/>
          <cell r="R5733"/>
          <cell r="S5733"/>
          <cell r="T5733"/>
        </row>
        <row r="5734">
          <cell r="P5734">
            <v>999999999</v>
          </cell>
          <cell r="Q5734"/>
          <cell r="R5734"/>
          <cell r="S5734"/>
          <cell r="T5734"/>
        </row>
        <row r="5735">
          <cell r="P5735">
            <v>999999999</v>
          </cell>
          <cell r="Q5735"/>
          <cell r="R5735"/>
          <cell r="S5735"/>
          <cell r="T5735"/>
        </row>
        <row r="5736">
          <cell r="P5736">
            <v>999999999</v>
          </cell>
          <cell r="Q5736"/>
          <cell r="R5736"/>
          <cell r="S5736"/>
          <cell r="T5736"/>
        </row>
        <row r="5737">
          <cell r="P5737">
            <v>999999999</v>
          </cell>
          <cell r="Q5737"/>
          <cell r="R5737"/>
          <cell r="S5737"/>
          <cell r="T5737"/>
        </row>
        <row r="5738">
          <cell r="P5738">
            <v>999999999</v>
          </cell>
          <cell r="Q5738"/>
          <cell r="R5738"/>
          <cell r="S5738"/>
          <cell r="T5738"/>
        </row>
        <row r="5739">
          <cell r="P5739">
            <v>999999999</v>
          </cell>
          <cell r="Q5739"/>
          <cell r="R5739"/>
          <cell r="S5739"/>
          <cell r="T5739"/>
        </row>
        <row r="5740">
          <cell r="P5740">
            <v>999999999</v>
          </cell>
          <cell r="Q5740"/>
          <cell r="R5740"/>
          <cell r="S5740"/>
          <cell r="T5740"/>
        </row>
        <row r="5741">
          <cell r="P5741">
            <v>999999999</v>
          </cell>
          <cell r="Q5741"/>
          <cell r="R5741"/>
          <cell r="S5741"/>
          <cell r="T5741"/>
        </row>
        <row r="5742">
          <cell r="P5742">
            <v>999999999</v>
          </cell>
          <cell r="Q5742"/>
          <cell r="R5742"/>
          <cell r="S5742"/>
          <cell r="T5742"/>
        </row>
        <row r="5743">
          <cell r="P5743">
            <v>999999999</v>
          </cell>
          <cell r="Q5743"/>
          <cell r="R5743"/>
          <cell r="S5743"/>
          <cell r="T5743"/>
        </row>
        <row r="5744">
          <cell r="P5744">
            <v>999999999</v>
          </cell>
          <cell r="Q5744"/>
          <cell r="R5744"/>
          <cell r="S5744"/>
          <cell r="T5744"/>
        </row>
        <row r="5745">
          <cell r="P5745">
            <v>999999999</v>
          </cell>
          <cell r="Q5745"/>
          <cell r="R5745"/>
          <cell r="S5745"/>
          <cell r="T5745"/>
        </row>
        <row r="5746">
          <cell r="P5746">
            <v>999999999</v>
          </cell>
          <cell r="Q5746"/>
          <cell r="R5746"/>
          <cell r="S5746"/>
          <cell r="T5746"/>
        </row>
        <row r="5747">
          <cell r="P5747">
            <v>999999999</v>
          </cell>
          <cell r="Q5747"/>
          <cell r="R5747"/>
          <cell r="S5747"/>
          <cell r="T5747"/>
        </row>
        <row r="5748">
          <cell r="P5748">
            <v>999999999</v>
          </cell>
          <cell r="Q5748"/>
          <cell r="R5748"/>
          <cell r="S5748"/>
          <cell r="T5748"/>
        </row>
        <row r="5749">
          <cell r="P5749">
            <v>999999999</v>
          </cell>
          <cell r="Q5749"/>
          <cell r="R5749"/>
          <cell r="S5749"/>
          <cell r="T5749"/>
        </row>
        <row r="5750">
          <cell r="P5750">
            <v>999999999</v>
          </cell>
          <cell r="Q5750"/>
          <cell r="R5750"/>
          <cell r="S5750"/>
          <cell r="T5750"/>
        </row>
        <row r="5751">
          <cell r="P5751">
            <v>999999999</v>
          </cell>
          <cell r="Q5751"/>
          <cell r="R5751"/>
          <cell r="S5751"/>
          <cell r="T5751"/>
        </row>
        <row r="5752">
          <cell r="P5752">
            <v>999999999</v>
          </cell>
          <cell r="Q5752"/>
          <cell r="R5752"/>
          <cell r="S5752"/>
          <cell r="T5752"/>
        </row>
        <row r="5753">
          <cell r="P5753">
            <v>999999999</v>
          </cell>
          <cell r="Q5753"/>
          <cell r="R5753"/>
          <cell r="S5753"/>
          <cell r="T5753"/>
        </row>
        <row r="5754">
          <cell r="P5754">
            <v>999999999</v>
          </cell>
          <cell r="Q5754"/>
          <cell r="R5754"/>
          <cell r="S5754"/>
          <cell r="T5754"/>
        </row>
        <row r="5755">
          <cell r="P5755">
            <v>999999999</v>
          </cell>
          <cell r="Q5755"/>
          <cell r="R5755"/>
          <cell r="S5755"/>
          <cell r="T5755"/>
        </row>
        <row r="5756">
          <cell r="P5756">
            <v>999999999</v>
          </cell>
          <cell r="Q5756"/>
          <cell r="R5756"/>
          <cell r="S5756"/>
          <cell r="T5756"/>
        </row>
        <row r="5757">
          <cell r="P5757">
            <v>999999999</v>
          </cell>
          <cell r="Q5757"/>
          <cell r="R5757"/>
          <cell r="S5757"/>
          <cell r="T5757"/>
        </row>
        <row r="5758">
          <cell r="P5758">
            <v>999999999</v>
          </cell>
          <cell r="Q5758"/>
          <cell r="R5758"/>
          <cell r="S5758"/>
          <cell r="T5758"/>
        </row>
        <row r="5759">
          <cell r="P5759">
            <v>999999999</v>
          </cell>
          <cell r="Q5759"/>
          <cell r="R5759"/>
          <cell r="S5759"/>
          <cell r="T5759"/>
        </row>
        <row r="5760">
          <cell r="P5760">
            <v>999999999</v>
          </cell>
          <cell r="Q5760"/>
          <cell r="R5760"/>
          <cell r="S5760"/>
          <cell r="T5760"/>
        </row>
        <row r="5761">
          <cell r="P5761">
            <v>999999999</v>
          </cell>
          <cell r="Q5761"/>
          <cell r="R5761"/>
          <cell r="S5761"/>
          <cell r="T5761"/>
        </row>
        <row r="5762">
          <cell r="P5762">
            <v>999999999</v>
          </cell>
          <cell r="Q5762"/>
          <cell r="R5762"/>
          <cell r="S5762"/>
          <cell r="T5762"/>
        </row>
        <row r="5763">
          <cell r="P5763">
            <v>999999999</v>
          </cell>
          <cell r="Q5763"/>
          <cell r="R5763"/>
          <cell r="S5763"/>
          <cell r="T5763"/>
        </row>
        <row r="5764">
          <cell r="P5764">
            <v>999999999</v>
          </cell>
          <cell r="Q5764"/>
          <cell r="R5764"/>
          <cell r="S5764"/>
          <cell r="T5764"/>
        </row>
        <row r="5765">
          <cell r="P5765">
            <v>999999999</v>
          </cell>
          <cell r="Q5765"/>
          <cell r="R5765"/>
          <cell r="S5765"/>
          <cell r="T5765"/>
        </row>
        <row r="5766">
          <cell r="P5766">
            <v>999999999</v>
          </cell>
          <cell r="Q5766"/>
          <cell r="R5766"/>
          <cell r="S5766"/>
          <cell r="T5766"/>
        </row>
        <row r="5767">
          <cell r="P5767">
            <v>999999999</v>
          </cell>
          <cell r="Q5767"/>
          <cell r="R5767"/>
          <cell r="S5767"/>
          <cell r="T5767"/>
        </row>
        <row r="5768">
          <cell r="P5768">
            <v>999999999</v>
          </cell>
          <cell r="Q5768"/>
          <cell r="R5768"/>
          <cell r="S5768"/>
          <cell r="T5768"/>
        </row>
        <row r="5769">
          <cell r="P5769">
            <v>999999999</v>
          </cell>
          <cell r="Q5769"/>
          <cell r="R5769"/>
          <cell r="S5769"/>
          <cell r="T5769"/>
        </row>
        <row r="5770">
          <cell r="P5770">
            <v>999999999</v>
          </cell>
          <cell r="Q5770"/>
          <cell r="R5770"/>
          <cell r="S5770"/>
          <cell r="T5770"/>
        </row>
        <row r="5771">
          <cell r="P5771">
            <v>999999999</v>
          </cell>
          <cell r="Q5771"/>
          <cell r="R5771"/>
          <cell r="S5771"/>
          <cell r="T5771"/>
        </row>
        <row r="5772">
          <cell r="P5772">
            <v>999999999</v>
          </cell>
          <cell r="Q5772"/>
          <cell r="R5772"/>
          <cell r="S5772"/>
          <cell r="T5772"/>
        </row>
        <row r="5773">
          <cell r="P5773">
            <v>999999999</v>
          </cell>
          <cell r="Q5773"/>
          <cell r="R5773"/>
          <cell r="S5773"/>
          <cell r="T5773"/>
        </row>
        <row r="5774">
          <cell r="P5774">
            <v>999999999</v>
          </cell>
          <cell r="Q5774"/>
          <cell r="R5774"/>
          <cell r="S5774"/>
          <cell r="T5774"/>
        </row>
        <row r="5775">
          <cell r="P5775">
            <v>999999999</v>
          </cell>
          <cell r="Q5775"/>
          <cell r="R5775"/>
          <cell r="S5775"/>
          <cell r="T5775"/>
        </row>
        <row r="5776">
          <cell r="P5776">
            <v>999999999</v>
          </cell>
          <cell r="Q5776"/>
          <cell r="R5776"/>
          <cell r="S5776"/>
          <cell r="T5776"/>
        </row>
        <row r="5777">
          <cell r="P5777">
            <v>999999999</v>
          </cell>
          <cell r="Q5777"/>
          <cell r="R5777"/>
          <cell r="S5777"/>
          <cell r="T5777"/>
        </row>
        <row r="5778">
          <cell r="P5778">
            <v>999999999</v>
          </cell>
          <cell r="Q5778"/>
          <cell r="R5778"/>
          <cell r="S5778"/>
          <cell r="T5778"/>
        </row>
        <row r="5779">
          <cell r="P5779">
            <v>999999999</v>
          </cell>
          <cell r="Q5779"/>
          <cell r="R5779"/>
          <cell r="S5779"/>
          <cell r="T5779"/>
        </row>
        <row r="5780">
          <cell r="P5780">
            <v>999999999</v>
          </cell>
          <cell r="Q5780"/>
          <cell r="R5780"/>
          <cell r="S5780"/>
          <cell r="T5780"/>
        </row>
        <row r="5781">
          <cell r="P5781">
            <v>999999999</v>
          </cell>
          <cell r="Q5781"/>
          <cell r="R5781"/>
          <cell r="S5781"/>
          <cell r="T5781"/>
        </row>
        <row r="5782">
          <cell r="P5782">
            <v>999999999</v>
          </cell>
          <cell r="Q5782"/>
          <cell r="R5782"/>
          <cell r="S5782"/>
          <cell r="T5782"/>
        </row>
        <row r="5783">
          <cell r="P5783">
            <v>999999999</v>
          </cell>
          <cell r="Q5783"/>
          <cell r="R5783"/>
          <cell r="S5783"/>
          <cell r="T5783"/>
        </row>
        <row r="5784">
          <cell r="P5784">
            <v>999999999</v>
          </cell>
          <cell r="Q5784"/>
          <cell r="R5784"/>
          <cell r="S5784"/>
          <cell r="T5784"/>
        </row>
        <row r="5785">
          <cell r="P5785">
            <v>999999999</v>
          </cell>
          <cell r="Q5785"/>
          <cell r="R5785"/>
          <cell r="S5785"/>
          <cell r="T5785"/>
        </row>
        <row r="5786">
          <cell r="P5786">
            <v>999999999</v>
          </cell>
          <cell r="Q5786"/>
          <cell r="R5786"/>
          <cell r="S5786"/>
          <cell r="T5786"/>
        </row>
        <row r="5787">
          <cell r="P5787">
            <v>999999999</v>
          </cell>
          <cell r="Q5787"/>
          <cell r="R5787"/>
          <cell r="S5787"/>
          <cell r="T5787"/>
        </row>
        <row r="5788">
          <cell r="P5788">
            <v>999999999</v>
          </cell>
          <cell r="Q5788"/>
          <cell r="R5788"/>
          <cell r="S5788"/>
          <cell r="T5788"/>
        </row>
        <row r="5789">
          <cell r="P5789">
            <v>999999999</v>
          </cell>
          <cell r="Q5789"/>
          <cell r="R5789"/>
          <cell r="S5789"/>
          <cell r="T5789"/>
        </row>
        <row r="5790">
          <cell r="P5790">
            <v>999999999</v>
          </cell>
          <cell r="Q5790"/>
          <cell r="R5790"/>
          <cell r="S5790"/>
          <cell r="T5790"/>
        </row>
        <row r="5791">
          <cell r="P5791">
            <v>999999999</v>
          </cell>
          <cell r="Q5791"/>
          <cell r="R5791"/>
          <cell r="S5791"/>
          <cell r="T5791"/>
        </row>
        <row r="5792">
          <cell r="P5792">
            <v>999999999</v>
          </cell>
          <cell r="Q5792"/>
          <cell r="R5792"/>
          <cell r="S5792"/>
          <cell r="T5792"/>
        </row>
        <row r="5793">
          <cell r="P5793">
            <v>999999999</v>
          </cell>
          <cell r="Q5793"/>
          <cell r="R5793"/>
          <cell r="S5793"/>
          <cell r="T5793"/>
        </row>
        <row r="5794">
          <cell r="P5794">
            <v>999999999</v>
          </cell>
          <cell r="Q5794"/>
          <cell r="R5794"/>
          <cell r="S5794"/>
          <cell r="T5794"/>
        </row>
        <row r="5795">
          <cell r="P5795">
            <v>999999999</v>
          </cell>
          <cell r="Q5795"/>
          <cell r="R5795"/>
          <cell r="S5795"/>
          <cell r="T5795"/>
        </row>
        <row r="5796">
          <cell r="P5796">
            <v>999999999</v>
          </cell>
          <cell r="Q5796"/>
          <cell r="R5796"/>
          <cell r="S5796"/>
          <cell r="T5796"/>
        </row>
        <row r="5797">
          <cell r="P5797">
            <v>999999999</v>
          </cell>
          <cell r="Q5797"/>
          <cell r="R5797"/>
          <cell r="S5797"/>
          <cell r="T5797"/>
        </row>
        <row r="5798">
          <cell r="P5798">
            <v>999999999</v>
          </cell>
          <cell r="Q5798"/>
          <cell r="R5798"/>
          <cell r="S5798"/>
          <cell r="T5798"/>
        </row>
        <row r="5799">
          <cell r="P5799">
            <v>999999999</v>
          </cell>
          <cell r="Q5799"/>
          <cell r="R5799"/>
          <cell r="S5799"/>
          <cell r="T5799"/>
        </row>
        <row r="5800">
          <cell r="P5800">
            <v>999999999</v>
          </cell>
          <cell r="Q5800"/>
          <cell r="R5800"/>
          <cell r="S5800"/>
          <cell r="T5800"/>
        </row>
        <row r="5801">
          <cell r="P5801">
            <v>999999999</v>
          </cell>
          <cell r="Q5801"/>
          <cell r="R5801"/>
          <cell r="S5801"/>
          <cell r="T5801"/>
        </row>
        <row r="5802">
          <cell r="P5802">
            <v>999999999</v>
          </cell>
          <cell r="Q5802"/>
          <cell r="R5802"/>
          <cell r="S5802"/>
          <cell r="T5802"/>
        </row>
        <row r="5803">
          <cell r="P5803">
            <v>999999999</v>
          </cell>
          <cell r="Q5803"/>
          <cell r="R5803"/>
          <cell r="S5803"/>
          <cell r="T5803"/>
        </row>
        <row r="5804">
          <cell r="P5804">
            <v>999999999</v>
          </cell>
          <cell r="Q5804"/>
          <cell r="R5804"/>
          <cell r="S5804"/>
          <cell r="T5804"/>
        </row>
        <row r="5805">
          <cell r="P5805">
            <v>999999999</v>
          </cell>
          <cell r="Q5805"/>
          <cell r="R5805"/>
          <cell r="S5805"/>
          <cell r="T5805"/>
        </row>
        <row r="5806">
          <cell r="P5806">
            <v>999999999</v>
          </cell>
          <cell r="Q5806"/>
          <cell r="R5806"/>
          <cell r="S5806"/>
          <cell r="T5806"/>
        </row>
        <row r="5807">
          <cell r="P5807">
            <v>999999999</v>
          </cell>
          <cell r="Q5807"/>
          <cell r="R5807"/>
          <cell r="S5807"/>
          <cell r="T5807"/>
        </row>
        <row r="5808">
          <cell r="P5808">
            <v>999999999</v>
          </cell>
          <cell r="Q5808"/>
          <cell r="R5808"/>
          <cell r="S5808"/>
          <cell r="T5808"/>
        </row>
        <row r="5809">
          <cell r="P5809">
            <v>999999999</v>
          </cell>
          <cell r="Q5809"/>
          <cell r="R5809"/>
          <cell r="S5809"/>
          <cell r="T5809"/>
        </row>
        <row r="5810">
          <cell r="P5810">
            <v>999999999</v>
          </cell>
          <cell r="Q5810"/>
          <cell r="R5810"/>
          <cell r="S5810"/>
          <cell r="T5810"/>
        </row>
        <row r="5811">
          <cell r="P5811">
            <v>999999999</v>
          </cell>
          <cell r="Q5811"/>
          <cell r="R5811"/>
          <cell r="S5811"/>
          <cell r="T5811"/>
        </row>
        <row r="5812">
          <cell r="P5812">
            <v>999999999</v>
          </cell>
          <cell r="Q5812"/>
          <cell r="R5812"/>
          <cell r="S5812"/>
          <cell r="T5812"/>
        </row>
        <row r="5813">
          <cell r="P5813">
            <v>999999999</v>
          </cell>
          <cell r="Q5813"/>
          <cell r="R5813"/>
          <cell r="S5813"/>
          <cell r="T5813"/>
        </row>
        <row r="5814">
          <cell r="P5814">
            <v>999999999</v>
          </cell>
          <cell r="Q5814"/>
          <cell r="R5814"/>
          <cell r="S5814"/>
          <cell r="T5814"/>
        </row>
        <row r="5815">
          <cell r="P5815">
            <v>999999999</v>
          </cell>
          <cell r="Q5815"/>
          <cell r="R5815"/>
          <cell r="S5815"/>
          <cell r="T5815"/>
        </row>
        <row r="5816">
          <cell r="P5816">
            <v>999999999</v>
          </cell>
          <cell r="Q5816"/>
          <cell r="R5816"/>
          <cell r="S5816"/>
          <cell r="T5816"/>
        </row>
        <row r="5817">
          <cell r="P5817">
            <v>999999999</v>
          </cell>
          <cell r="Q5817"/>
          <cell r="R5817"/>
          <cell r="S5817"/>
          <cell r="T5817"/>
        </row>
        <row r="5818">
          <cell r="P5818">
            <v>999999999</v>
          </cell>
          <cell r="Q5818"/>
          <cell r="R5818"/>
          <cell r="S5818"/>
          <cell r="T5818"/>
        </row>
        <row r="5819">
          <cell r="P5819">
            <v>999999999</v>
          </cell>
          <cell r="Q5819"/>
          <cell r="R5819"/>
          <cell r="S5819"/>
          <cell r="T5819"/>
        </row>
        <row r="5820">
          <cell r="P5820">
            <v>999999999</v>
          </cell>
          <cell r="Q5820"/>
          <cell r="R5820"/>
          <cell r="S5820"/>
          <cell r="T5820"/>
        </row>
        <row r="5821">
          <cell r="P5821">
            <v>999999999</v>
          </cell>
          <cell r="Q5821"/>
          <cell r="R5821"/>
          <cell r="S5821"/>
          <cell r="T5821"/>
        </row>
        <row r="5822">
          <cell r="P5822">
            <v>999999999</v>
          </cell>
          <cell r="Q5822"/>
          <cell r="R5822"/>
          <cell r="S5822"/>
          <cell r="T5822"/>
        </row>
        <row r="5823">
          <cell r="P5823">
            <v>999999999</v>
          </cell>
          <cell r="Q5823"/>
          <cell r="R5823"/>
          <cell r="S5823"/>
          <cell r="T5823"/>
        </row>
        <row r="5824">
          <cell r="P5824">
            <v>999999999</v>
          </cell>
          <cell r="Q5824"/>
          <cell r="R5824"/>
          <cell r="S5824"/>
          <cell r="T5824"/>
        </row>
        <row r="5825">
          <cell r="P5825">
            <v>999999999</v>
          </cell>
          <cell r="Q5825"/>
          <cell r="R5825"/>
          <cell r="S5825"/>
          <cell r="T5825"/>
        </row>
        <row r="5826">
          <cell r="P5826">
            <v>999999999</v>
          </cell>
          <cell r="Q5826"/>
          <cell r="R5826"/>
          <cell r="S5826"/>
          <cell r="T5826"/>
        </row>
        <row r="5827">
          <cell r="P5827">
            <v>999999999</v>
          </cell>
          <cell r="Q5827"/>
          <cell r="R5827"/>
          <cell r="S5827"/>
          <cell r="T5827"/>
        </row>
        <row r="5828">
          <cell r="P5828">
            <v>999999999</v>
          </cell>
          <cell r="Q5828"/>
          <cell r="R5828"/>
          <cell r="S5828"/>
          <cell r="T5828"/>
        </row>
        <row r="5829">
          <cell r="P5829">
            <v>999999999</v>
          </cell>
          <cell r="Q5829"/>
          <cell r="R5829"/>
          <cell r="S5829"/>
          <cell r="T5829"/>
        </row>
        <row r="5830">
          <cell r="P5830">
            <v>999999999</v>
          </cell>
          <cell r="Q5830"/>
          <cell r="R5830"/>
          <cell r="S5830"/>
          <cell r="T5830"/>
        </row>
        <row r="5831">
          <cell r="P5831">
            <v>999999999</v>
          </cell>
          <cell r="Q5831"/>
          <cell r="R5831"/>
          <cell r="S5831"/>
          <cell r="T5831"/>
        </row>
        <row r="5832">
          <cell r="P5832">
            <v>999999999</v>
          </cell>
          <cell r="Q5832"/>
          <cell r="R5832"/>
          <cell r="S5832"/>
          <cell r="T5832"/>
        </row>
        <row r="5833">
          <cell r="P5833">
            <v>999999999</v>
          </cell>
          <cell r="Q5833"/>
          <cell r="R5833"/>
          <cell r="S5833"/>
          <cell r="T5833"/>
        </row>
        <row r="5834">
          <cell r="P5834">
            <v>999999999</v>
          </cell>
          <cell r="Q5834"/>
          <cell r="R5834"/>
          <cell r="S5834"/>
          <cell r="T5834"/>
        </row>
        <row r="5835">
          <cell r="P5835">
            <v>999999999</v>
          </cell>
          <cell r="Q5835"/>
          <cell r="R5835"/>
          <cell r="S5835"/>
          <cell r="T5835"/>
        </row>
        <row r="5836">
          <cell r="P5836">
            <v>999999999</v>
          </cell>
          <cell r="Q5836"/>
          <cell r="R5836"/>
          <cell r="S5836"/>
          <cell r="T5836"/>
        </row>
        <row r="5837">
          <cell r="P5837">
            <v>999999999</v>
          </cell>
          <cell r="Q5837"/>
          <cell r="R5837"/>
          <cell r="S5837"/>
          <cell r="T5837"/>
        </row>
        <row r="5838">
          <cell r="P5838">
            <v>999999999</v>
          </cell>
          <cell r="Q5838"/>
          <cell r="R5838"/>
          <cell r="S5838"/>
          <cell r="T5838"/>
        </row>
        <row r="5839">
          <cell r="P5839">
            <v>999999999</v>
          </cell>
          <cell r="Q5839"/>
          <cell r="R5839"/>
          <cell r="S5839"/>
          <cell r="T5839"/>
        </row>
        <row r="5840">
          <cell r="P5840">
            <v>999999999</v>
          </cell>
          <cell r="Q5840"/>
          <cell r="R5840"/>
          <cell r="S5840"/>
          <cell r="T5840"/>
        </row>
        <row r="5841">
          <cell r="P5841">
            <v>999999999</v>
          </cell>
          <cell r="Q5841"/>
          <cell r="R5841"/>
          <cell r="S5841"/>
          <cell r="T5841"/>
        </row>
        <row r="5842">
          <cell r="P5842">
            <v>999999999</v>
          </cell>
          <cell r="Q5842"/>
          <cell r="R5842"/>
          <cell r="S5842"/>
          <cell r="T5842"/>
        </row>
        <row r="5843">
          <cell r="P5843">
            <v>999999999</v>
          </cell>
          <cell r="Q5843"/>
          <cell r="R5843"/>
          <cell r="S5843"/>
          <cell r="T5843"/>
        </row>
        <row r="5844">
          <cell r="P5844">
            <v>999999999</v>
          </cell>
          <cell r="Q5844"/>
          <cell r="R5844"/>
          <cell r="S5844"/>
          <cell r="T5844"/>
        </row>
        <row r="5845">
          <cell r="P5845">
            <v>999999999</v>
          </cell>
          <cell r="Q5845"/>
          <cell r="R5845"/>
          <cell r="S5845"/>
          <cell r="T5845"/>
        </row>
        <row r="5846">
          <cell r="P5846">
            <v>999999999</v>
          </cell>
          <cell r="Q5846"/>
          <cell r="R5846"/>
          <cell r="S5846"/>
          <cell r="T5846"/>
        </row>
        <row r="5847">
          <cell r="P5847">
            <v>999999999</v>
          </cell>
          <cell r="Q5847"/>
          <cell r="R5847"/>
          <cell r="S5847"/>
          <cell r="T5847"/>
        </row>
        <row r="5848">
          <cell r="P5848">
            <v>999999999</v>
          </cell>
          <cell r="Q5848"/>
          <cell r="R5848"/>
          <cell r="S5848"/>
          <cell r="T5848"/>
        </row>
        <row r="5849">
          <cell r="P5849">
            <v>999999999</v>
          </cell>
          <cell r="Q5849"/>
          <cell r="R5849"/>
          <cell r="S5849"/>
          <cell r="T5849"/>
        </row>
        <row r="5850">
          <cell r="P5850">
            <v>999999999</v>
          </cell>
          <cell r="Q5850"/>
          <cell r="R5850"/>
          <cell r="S5850"/>
          <cell r="T5850"/>
        </row>
        <row r="5851">
          <cell r="P5851">
            <v>999999999</v>
          </cell>
          <cell r="Q5851"/>
          <cell r="R5851"/>
          <cell r="S5851"/>
          <cell r="T5851"/>
        </row>
        <row r="5852">
          <cell r="P5852">
            <v>999999999</v>
          </cell>
          <cell r="Q5852"/>
          <cell r="R5852"/>
          <cell r="S5852"/>
          <cell r="T5852"/>
        </row>
        <row r="5853">
          <cell r="P5853">
            <v>999999999</v>
          </cell>
          <cell r="Q5853"/>
          <cell r="R5853"/>
          <cell r="S5853"/>
          <cell r="T5853"/>
        </row>
        <row r="5854">
          <cell r="P5854">
            <v>999999999</v>
          </cell>
          <cell r="Q5854"/>
          <cell r="R5854"/>
          <cell r="S5854"/>
          <cell r="T5854"/>
        </row>
        <row r="5855">
          <cell r="P5855">
            <v>999999999</v>
          </cell>
          <cell r="Q5855"/>
          <cell r="R5855"/>
          <cell r="S5855"/>
          <cell r="T5855"/>
        </row>
        <row r="5856">
          <cell r="P5856">
            <v>999999999</v>
          </cell>
          <cell r="Q5856"/>
          <cell r="R5856"/>
          <cell r="S5856"/>
          <cell r="T5856"/>
        </row>
        <row r="5857">
          <cell r="P5857">
            <v>999999999</v>
          </cell>
          <cell r="Q5857"/>
          <cell r="R5857"/>
          <cell r="S5857"/>
          <cell r="T5857"/>
        </row>
        <row r="5858">
          <cell r="P5858">
            <v>999999999</v>
          </cell>
          <cell r="Q5858"/>
          <cell r="R5858"/>
          <cell r="S5858"/>
          <cell r="T5858"/>
        </row>
        <row r="5859">
          <cell r="P5859">
            <v>999999999</v>
          </cell>
          <cell r="Q5859"/>
          <cell r="R5859"/>
          <cell r="S5859"/>
          <cell r="T5859"/>
        </row>
        <row r="5860">
          <cell r="P5860">
            <v>999999999</v>
          </cell>
          <cell r="Q5860"/>
          <cell r="R5860"/>
          <cell r="S5860"/>
          <cell r="T5860"/>
        </row>
        <row r="5861">
          <cell r="P5861">
            <v>999999999</v>
          </cell>
          <cell r="Q5861"/>
          <cell r="R5861"/>
          <cell r="S5861"/>
          <cell r="T5861"/>
        </row>
        <row r="5862">
          <cell r="P5862">
            <v>999999999</v>
          </cell>
          <cell r="Q5862"/>
          <cell r="R5862"/>
          <cell r="S5862"/>
          <cell r="T5862"/>
        </row>
        <row r="5863">
          <cell r="P5863">
            <v>999999999</v>
          </cell>
          <cell r="Q5863"/>
          <cell r="R5863"/>
          <cell r="S5863"/>
          <cell r="T5863"/>
        </row>
        <row r="5864">
          <cell r="P5864">
            <v>999999999</v>
          </cell>
          <cell r="Q5864"/>
          <cell r="R5864"/>
          <cell r="S5864"/>
          <cell r="T5864"/>
        </row>
        <row r="5865">
          <cell r="P5865">
            <v>999999999</v>
          </cell>
          <cell r="Q5865"/>
          <cell r="R5865"/>
          <cell r="S5865"/>
          <cell r="T5865"/>
        </row>
        <row r="5866">
          <cell r="P5866">
            <v>999999999</v>
          </cell>
          <cell r="Q5866"/>
          <cell r="R5866"/>
          <cell r="S5866"/>
          <cell r="T5866"/>
        </row>
        <row r="5867">
          <cell r="P5867">
            <v>999999999</v>
          </cell>
          <cell r="Q5867"/>
          <cell r="R5867"/>
          <cell r="S5867"/>
          <cell r="T5867"/>
        </row>
        <row r="5868">
          <cell r="P5868">
            <v>999999999</v>
          </cell>
          <cell r="Q5868"/>
          <cell r="R5868"/>
          <cell r="S5868"/>
          <cell r="T5868"/>
        </row>
        <row r="5869">
          <cell r="P5869">
            <v>999999999</v>
          </cell>
          <cell r="Q5869"/>
          <cell r="R5869"/>
          <cell r="S5869"/>
          <cell r="T5869"/>
        </row>
        <row r="5870">
          <cell r="P5870">
            <v>999999999</v>
          </cell>
          <cell r="Q5870"/>
          <cell r="R5870"/>
          <cell r="S5870"/>
          <cell r="T5870"/>
        </row>
        <row r="5871">
          <cell r="P5871">
            <v>999999999</v>
          </cell>
          <cell r="Q5871"/>
          <cell r="R5871"/>
          <cell r="S5871"/>
          <cell r="T5871"/>
        </row>
        <row r="5872">
          <cell r="P5872">
            <v>999999999</v>
          </cell>
          <cell r="Q5872"/>
          <cell r="R5872"/>
          <cell r="S5872"/>
          <cell r="T5872"/>
        </row>
        <row r="5873">
          <cell r="P5873">
            <v>999999999</v>
          </cell>
          <cell r="Q5873"/>
          <cell r="R5873"/>
          <cell r="S5873"/>
          <cell r="T5873"/>
        </row>
        <row r="5874">
          <cell r="P5874">
            <v>999999999</v>
          </cell>
          <cell r="Q5874"/>
          <cell r="R5874"/>
          <cell r="S5874"/>
          <cell r="T5874"/>
        </row>
        <row r="5875">
          <cell r="P5875">
            <v>999999999</v>
          </cell>
          <cell r="Q5875"/>
          <cell r="R5875"/>
          <cell r="S5875"/>
          <cell r="T5875"/>
        </row>
        <row r="5876">
          <cell r="P5876">
            <v>999999999</v>
          </cell>
          <cell r="Q5876"/>
          <cell r="R5876"/>
          <cell r="S5876"/>
          <cell r="T5876"/>
        </row>
        <row r="5877">
          <cell r="P5877">
            <v>999999999</v>
          </cell>
          <cell r="Q5877"/>
          <cell r="R5877"/>
          <cell r="S5877"/>
          <cell r="T5877"/>
        </row>
        <row r="5878">
          <cell r="P5878">
            <v>999999999</v>
          </cell>
          <cell r="Q5878"/>
          <cell r="R5878"/>
          <cell r="S5878"/>
          <cell r="T5878"/>
        </row>
        <row r="5879">
          <cell r="P5879">
            <v>999999999</v>
          </cell>
          <cell r="Q5879"/>
          <cell r="R5879"/>
          <cell r="S5879"/>
          <cell r="T5879"/>
        </row>
        <row r="5880">
          <cell r="P5880">
            <v>999999999</v>
          </cell>
          <cell r="Q5880"/>
          <cell r="R5880"/>
          <cell r="S5880"/>
          <cell r="T5880"/>
        </row>
        <row r="5881">
          <cell r="P5881">
            <v>999999999</v>
          </cell>
          <cell r="Q5881"/>
          <cell r="R5881"/>
          <cell r="S5881"/>
          <cell r="T5881"/>
        </row>
        <row r="5882">
          <cell r="P5882">
            <v>999999999</v>
          </cell>
          <cell r="Q5882"/>
          <cell r="R5882"/>
          <cell r="S5882"/>
          <cell r="T5882"/>
        </row>
        <row r="5883">
          <cell r="P5883">
            <v>999999999</v>
          </cell>
          <cell r="Q5883"/>
          <cell r="R5883"/>
          <cell r="S5883"/>
          <cell r="T5883"/>
        </row>
        <row r="5884">
          <cell r="P5884">
            <v>999999999</v>
          </cell>
          <cell r="Q5884"/>
          <cell r="R5884"/>
          <cell r="S5884"/>
          <cell r="T5884"/>
        </row>
        <row r="5885">
          <cell r="P5885">
            <v>999999999</v>
          </cell>
          <cell r="Q5885"/>
          <cell r="R5885"/>
          <cell r="S5885"/>
          <cell r="T5885"/>
        </row>
        <row r="5886">
          <cell r="P5886">
            <v>999999999</v>
          </cell>
          <cell r="Q5886"/>
          <cell r="R5886"/>
          <cell r="S5886"/>
          <cell r="T5886"/>
        </row>
        <row r="5887">
          <cell r="P5887">
            <v>999999999</v>
          </cell>
          <cell r="Q5887"/>
          <cell r="R5887"/>
          <cell r="S5887"/>
          <cell r="T5887"/>
        </row>
        <row r="5888">
          <cell r="P5888">
            <v>999999999</v>
          </cell>
          <cell r="Q5888"/>
          <cell r="R5888"/>
          <cell r="S5888"/>
          <cell r="T5888"/>
        </row>
        <row r="5889">
          <cell r="P5889">
            <v>999999999</v>
          </cell>
          <cell r="Q5889"/>
          <cell r="R5889"/>
          <cell r="S5889"/>
          <cell r="T5889"/>
        </row>
        <row r="5890">
          <cell r="P5890">
            <v>999999999</v>
          </cell>
          <cell r="Q5890"/>
          <cell r="R5890"/>
          <cell r="S5890"/>
          <cell r="T5890"/>
        </row>
        <row r="5891">
          <cell r="P5891">
            <v>999999999</v>
          </cell>
          <cell r="Q5891"/>
          <cell r="R5891"/>
          <cell r="S5891"/>
          <cell r="T5891"/>
        </row>
        <row r="5892">
          <cell r="P5892">
            <v>999999999</v>
          </cell>
          <cell r="Q5892"/>
          <cell r="R5892"/>
          <cell r="S5892"/>
          <cell r="T5892"/>
        </row>
        <row r="5893">
          <cell r="P5893">
            <v>999999999</v>
          </cell>
          <cell r="Q5893"/>
          <cell r="R5893"/>
          <cell r="S5893"/>
          <cell r="T5893"/>
        </row>
        <row r="5894">
          <cell r="P5894">
            <v>999999999</v>
          </cell>
          <cell r="Q5894"/>
          <cell r="R5894"/>
          <cell r="S5894"/>
          <cell r="T5894"/>
        </row>
        <row r="5895">
          <cell r="P5895">
            <v>999999999</v>
          </cell>
          <cell r="Q5895"/>
          <cell r="R5895"/>
          <cell r="S5895"/>
          <cell r="T5895"/>
        </row>
        <row r="5896">
          <cell r="P5896">
            <v>999999999</v>
          </cell>
          <cell r="Q5896"/>
          <cell r="R5896"/>
          <cell r="S5896"/>
          <cell r="T5896"/>
        </row>
        <row r="5897">
          <cell r="P5897">
            <v>999999999</v>
          </cell>
          <cell r="Q5897"/>
          <cell r="R5897"/>
          <cell r="S5897"/>
          <cell r="T5897"/>
        </row>
        <row r="5898">
          <cell r="P5898">
            <v>999999999</v>
          </cell>
          <cell r="Q5898"/>
          <cell r="R5898"/>
          <cell r="S5898"/>
          <cell r="T5898"/>
        </row>
        <row r="5899">
          <cell r="P5899">
            <v>999999999</v>
          </cell>
          <cell r="Q5899"/>
          <cell r="R5899"/>
          <cell r="S5899"/>
          <cell r="T5899"/>
        </row>
        <row r="5900">
          <cell r="P5900">
            <v>999999999</v>
          </cell>
          <cell r="Q5900"/>
          <cell r="R5900"/>
          <cell r="S5900"/>
          <cell r="T5900"/>
        </row>
        <row r="5901">
          <cell r="P5901">
            <v>999999999</v>
          </cell>
          <cell r="Q5901"/>
          <cell r="R5901"/>
          <cell r="S5901"/>
          <cell r="T5901"/>
        </row>
        <row r="5902">
          <cell r="P5902">
            <v>999999999</v>
          </cell>
          <cell r="Q5902"/>
          <cell r="R5902"/>
          <cell r="S5902"/>
          <cell r="T5902"/>
        </row>
        <row r="5903">
          <cell r="P5903">
            <v>999999999</v>
          </cell>
          <cell r="Q5903"/>
          <cell r="R5903"/>
          <cell r="S5903"/>
          <cell r="T5903"/>
        </row>
        <row r="5904">
          <cell r="P5904">
            <v>999999999</v>
          </cell>
          <cell r="Q5904"/>
          <cell r="R5904"/>
          <cell r="S5904"/>
          <cell r="T5904"/>
        </row>
        <row r="5905">
          <cell r="P5905">
            <v>999999999</v>
          </cell>
          <cell r="Q5905"/>
          <cell r="R5905"/>
          <cell r="S5905"/>
          <cell r="T5905"/>
        </row>
        <row r="5906">
          <cell r="P5906">
            <v>999999999</v>
          </cell>
          <cell r="Q5906"/>
          <cell r="R5906"/>
          <cell r="S5906"/>
          <cell r="T5906"/>
        </row>
        <row r="5907">
          <cell r="P5907">
            <v>999999999</v>
          </cell>
          <cell r="Q5907"/>
          <cell r="R5907"/>
          <cell r="S5907"/>
          <cell r="T5907"/>
        </row>
        <row r="5908">
          <cell r="P5908">
            <v>999999999</v>
          </cell>
          <cell r="Q5908"/>
          <cell r="R5908"/>
          <cell r="S5908"/>
          <cell r="T5908"/>
        </row>
        <row r="5909">
          <cell r="P5909">
            <v>999999999</v>
          </cell>
          <cell r="Q5909"/>
          <cell r="R5909"/>
          <cell r="S5909"/>
          <cell r="T5909"/>
        </row>
        <row r="5910">
          <cell r="P5910">
            <v>999999999</v>
          </cell>
          <cell r="Q5910"/>
          <cell r="R5910"/>
          <cell r="S5910"/>
          <cell r="T5910"/>
        </row>
        <row r="5911">
          <cell r="P5911">
            <v>999999999</v>
          </cell>
          <cell r="Q5911"/>
          <cell r="R5911"/>
          <cell r="S5911"/>
          <cell r="T5911"/>
        </row>
        <row r="5912">
          <cell r="P5912">
            <v>999999999</v>
          </cell>
          <cell r="Q5912"/>
          <cell r="R5912"/>
          <cell r="S5912"/>
          <cell r="T5912"/>
        </row>
        <row r="5913">
          <cell r="P5913">
            <v>999999999</v>
          </cell>
          <cell r="Q5913"/>
          <cell r="R5913"/>
          <cell r="S5913"/>
          <cell r="T5913"/>
        </row>
        <row r="5914">
          <cell r="P5914">
            <v>999999999</v>
          </cell>
          <cell r="Q5914"/>
          <cell r="R5914"/>
          <cell r="S5914"/>
          <cell r="T5914"/>
        </row>
        <row r="5915">
          <cell r="P5915">
            <v>999999999</v>
          </cell>
          <cell r="Q5915"/>
          <cell r="R5915"/>
          <cell r="S5915"/>
          <cell r="T5915"/>
        </row>
        <row r="5916">
          <cell r="P5916">
            <v>999999999</v>
          </cell>
          <cell r="Q5916"/>
          <cell r="R5916"/>
          <cell r="S5916"/>
          <cell r="T5916"/>
        </row>
        <row r="5917">
          <cell r="P5917">
            <v>999999999</v>
          </cell>
          <cell r="Q5917"/>
          <cell r="R5917"/>
          <cell r="S5917"/>
          <cell r="T5917"/>
        </row>
        <row r="5918">
          <cell r="P5918">
            <v>999999999</v>
          </cell>
          <cell r="Q5918"/>
          <cell r="R5918"/>
          <cell r="S5918"/>
          <cell r="T5918"/>
        </row>
        <row r="5919">
          <cell r="P5919">
            <v>999999999</v>
          </cell>
          <cell r="Q5919"/>
          <cell r="R5919"/>
          <cell r="S5919"/>
          <cell r="T5919"/>
        </row>
        <row r="5920">
          <cell r="P5920">
            <v>999999999</v>
          </cell>
          <cell r="Q5920"/>
          <cell r="R5920"/>
          <cell r="S5920"/>
          <cell r="T5920"/>
        </row>
        <row r="5921">
          <cell r="P5921">
            <v>999999999</v>
          </cell>
          <cell r="Q5921"/>
          <cell r="R5921"/>
          <cell r="S5921"/>
          <cell r="T5921"/>
        </row>
        <row r="5922">
          <cell r="P5922">
            <v>999999999</v>
          </cell>
          <cell r="Q5922"/>
          <cell r="R5922"/>
          <cell r="S5922"/>
          <cell r="T5922"/>
        </row>
        <row r="5923">
          <cell r="P5923">
            <v>999999999</v>
          </cell>
          <cell r="Q5923"/>
          <cell r="R5923"/>
          <cell r="S5923"/>
          <cell r="T5923"/>
        </row>
        <row r="5924">
          <cell r="P5924">
            <v>999999999</v>
          </cell>
          <cell r="Q5924"/>
          <cell r="R5924"/>
          <cell r="S5924"/>
          <cell r="T5924"/>
        </row>
        <row r="5925">
          <cell r="P5925">
            <v>999999999</v>
          </cell>
          <cell r="Q5925"/>
          <cell r="R5925"/>
          <cell r="S5925"/>
          <cell r="T5925"/>
        </row>
        <row r="5926">
          <cell r="P5926">
            <v>999999999</v>
          </cell>
          <cell r="Q5926"/>
          <cell r="R5926"/>
          <cell r="S5926"/>
          <cell r="T5926"/>
        </row>
        <row r="5927">
          <cell r="P5927">
            <v>999999999</v>
          </cell>
          <cell r="Q5927"/>
          <cell r="R5927"/>
          <cell r="S5927"/>
          <cell r="T5927"/>
        </row>
        <row r="5928">
          <cell r="P5928">
            <v>999999999</v>
          </cell>
          <cell r="Q5928"/>
          <cell r="R5928"/>
          <cell r="S5928"/>
          <cell r="T5928"/>
        </row>
        <row r="5929">
          <cell r="P5929">
            <v>999999999</v>
          </cell>
          <cell r="Q5929"/>
          <cell r="R5929"/>
          <cell r="S5929"/>
          <cell r="T5929"/>
        </row>
        <row r="5930">
          <cell r="P5930">
            <v>999999999</v>
          </cell>
          <cell r="Q5930"/>
          <cell r="R5930"/>
          <cell r="S5930"/>
          <cell r="T5930"/>
        </row>
        <row r="5931">
          <cell r="P5931">
            <v>999999999</v>
          </cell>
          <cell r="Q5931"/>
          <cell r="R5931"/>
          <cell r="S5931"/>
          <cell r="T5931"/>
        </row>
        <row r="5932">
          <cell r="P5932">
            <v>999999999</v>
          </cell>
          <cell r="Q5932"/>
          <cell r="R5932"/>
          <cell r="S5932"/>
          <cell r="T5932"/>
        </row>
        <row r="5933">
          <cell r="P5933">
            <v>999999999</v>
          </cell>
          <cell r="Q5933"/>
          <cell r="R5933"/>
          <cell r="S5933"/>
          <cell r="T5933"/>
        </row>
        <row r="5934">
          <cell r="P5934">
            <v>999999999</v>
          </cell>
          <cell r="Q5934"/>
          <cell r="R5934"/>
          <cell r="S5934"/>
          <cell r="T5934"/>
        </row>
        <row r="5935">
          <cell r="P5935">
            <v>999999999</v>
          </cell>
          <cell r="Q5935"/>
          <cell r="R5935"/>
          <cell r="S5935"/>
          <cell r="T5935"/>
        </row>
        <row r="5936">
          <cell r="P5936">
            <v>999999999</v>
          </cell>
          <cell r="Q5936"/>
          <cell r="R5936"/>
          <cell r="S5936"/>
          <cell r="T5936"/>
        </row>
        <row r="5937">
          <cell r="P5937">
            <v>999999999</v>
          </cell>
          <cell r="Q5937"/>
          <cell r="R5937"/>
          <cell r="S5937"/>
          <cell r="T5937"/>
        </row>
        <row r="5938">
          <cell r="P5938">
            <v>999999999</v>
          </cell>
          <cell r="Q5938"/>
          <cell r="R5938"/>
          <cell r="S5938"/>
          <cell r="T5938"/>
        </row>
        <row r="5939">
          <cell r="P5939">
            <v>999999999</v>
          </cell>
          <cell r="Q5939"/>
          <cell r="R5939"/>
          <cell r="S5939"/>
          <cell r="T5939"/>
        </row>
        <row r="5940">
          <cell r="P5940">
            <v>999999999</v>
          </cell>
          <cell r="Q5940"/>
          <cell r="R5940"/>
          <cell r="S5940"/>
          <cell r="T5940"/>
        </row>
        <row r="5941">
          <cell r="P5941">
            <v>999999999</v>
          </cell>
          <cell r="Q5941"/>
          <cell r="R5941"/>
          <cell r="S5941"/>
          <cell r="T5941"/>
        </row>
        <row r="5942">
          <cell r="P5942">
            <v>999999999</v>
          </cell>
          <cell r="Q5942"/>
          <cell r="R5942"/>
          <cell r="S5942"/>
          <cell r="T5942"/>
        </row>
        <row r="5943">
          <cell r="P5943">
            <v>999999999</v>
          </cell>
          <cell r="Q5943"/>
          <cell r="R5943"/>
          <cell r="S5943"/>
          <cell r="T5943"/>
        </row>
        <row r="5944">
          <cell r="P5944">
            <v>999999999</v>
          </cell>
          <cell r="Q5944"/>
          <cell r="R5944"/>
          <cell r="S5944"/>
          <cell r="T5944"/>
        </row>
        <row r="5945">
          <cell r="P5945">
            <v>999999999</v>
          </cell>
          <cell r="Q5945"/>
          <cell r="R5945"/>
          <cell r="S5945"/>
          <cell r="T5945"/>
        </row>
        <row r="5946">
          <cell r="P5946">
            <v>999999999</v>
          </cell>
          <cell r="Q5946"/>
          <cell r="R5946"/>
          <cell r="S5946"/>
          <cell r="T5946"/>
        </row>
        <row r="5947">
          <cell r="P5947">
            <v>999999999</v>
          </cell>
          <cell r="Q5947"/>
          <cell r="R5947"/>
          <cell r="S5947"/>
          <cell r="T5947"/>
        </row>
        <row r="5948">
          <cell r="P5948">
            <v>999999999</v>
          </cell>
          <cell r="Q5948"/>
          <cell r="R5948"/>
          <cell r="S5948"/>
          <cell r="T5948"/>
        </row>
        <row r="5949">
          <cell r="P5949">
            <v>999999999</v>
          </cell>
          <cell r="Q5949"/>
          <cell r="R5949"/>
          <cell r="S5949"/>
          <cell r="T5949"/>
        </row>
        <row r="5950">
          <cell r="P5950">
            <v>999999999</v>
          </cell>
          <cell r="Q5950"/>
          <cell r="R5950"/>
          <cell r="S5950"/>
          <cell r="T5950"/>
        </row>
        <row r="5951">
          <cell r="P5951">
            <v>999999999</v>
          </cell>
          <cell r="Q5951"/>
          <cell r="R5951"/>
          <cell r="S5951"/>
          <cell r="T5951"/>
        </row>
        <row r="5952">
          <cell r="P5952">
            <v>999999999</v>
          </cell>
          <cell r="Q5952"/>
          <cell r="R5952"/>
          <cell r="S5952"/>
          <cell r="T5952"/>
        </row>
        <row r="5953">
          <cell r="P5953">
            <v>999999999</v>
          </cell>
          <cell r="Q5953"/>
          <cell r="R5953"/>
          <cell r="S5953"/>
          <cell r="T5953"/>
        </row>
        <row r="5954">
          <cell r="P5954">
            <v>999999999</v>
          </cell>
          <cell r="Q5954"/>
          <cell r="R5954"/>
          <cell r="S5954"/>
          <cell r="T5954"/>
        </row>
        <row r="5955">
          <cell r="P5955">
            <v>999999999</v>
          </cell>
          <cell r="Q5955"/>
          <cell r="R5955"/>
          <cell r="S5955"/>
          <cell r="T5955"/>
        </row>
        <row r="5956">
          <cell r="P5956">
            <v>999999999</v>
          </cell>
          <cell r="Q5956"/>
          <cell r="R5956"/>
          <cell r="S5956"/>
          <cell r="T5956"/>
        </row>
        <row r="5957">
          <cell r="P5957">
            <v>999999999</v>
          </cell>
          <cell r="Q5957"/>
          <cell r="R5957"/>
          <cell r="S5957"/>
          <cell r="T5957"/>
        </row>
        <row r="5958">
          <cell r="P5958">
            <v>999999999</v>
          </cell>
          <cell r="Q5958"/>
          <cell r="R5958"/>
          <cell r="S5958"/>
          <cell r="T5958"/>
        </row>
        <row r="5959">
          <cell r="P5959">
            <v>999999999</v>
          </cell>
          <cell r="Q5959"/>
          <cell r="R5959"/>
          <cell r="S5959"/>
          <cell r="T5959"/>
        </row>
        <row r="5960">
          <cell r="P5960">
            <v>999999999</v>
          </cell>
          <cell r="Q5960"/>
          <cell r="R5960"/>
          <cell r="S5960"/>
          <cell r="T5960"/>
        </row>
        <row r="5961">
          <cell r="P5961">
            <v>999999999</v>
          </cell>
          <cell r="Q5961"/>
          <cell r="R5961"/>
          <cell r="S5961"/>
          <cell r="T5961"/>
        </row>
        <row r="5962">
          <cell r="P5962">
            <v>999999999</v>
          </cell>
          <cell r="Q5962"/>
          <cell r="R5962"/>
          <cell r="S5962"/>
          <cell r="T5962"/>
        </row>
        <row r="5963">
          <cell r="P5963">
            <v>999999999</v>
          </cell>
          <cell r="Q5963"/>
          <cell r="R5963"/>
          <cell r="S5963"/>
          <cell r="T5963"/>
        </row>
        <row r="5964">
          <cell r="P5964">
            <v>999999999</v>
          </cell>
          <cell r="Q5964"/>
          <cell r="R5964"/>
          <cell r="S5964"/>
          <cell r="T5964"/>
        </row>
        <row r="5965">
          <cell r="P5965">
            <v>999999999</v>
          </cell>
          <cell r="Q5965"/>
          <cell r="R5965"/>
          <cell r="S5965"/>
          <cell r="T5965"/>
        </row>
        <row r="5966">
          <cell r="P5966">
            <v>999999999</v>
          </cell>
          <cell r="Q5966"/>
          <cell r="R5966"/>
          <cell r="S5966"/>
          <cell r="T5966"/>
        </row>
        <row r="5967">
          <cell r="P5967">
            <v>999999999</v>
          </cell>
          <cell r="Q5967"/>
          <cell r="R5967"/>
          <cell r="S5967"/>
          <cell r="T5967"/>
        </row>
        <row r="5968">
          <cell r="P5968">
            <v>999999999</v>
          </cell>
          <cell r="Q5968"/>
          <cell r="R5968"/>
          <cell r="S5968"/>
          <cell r="T5968"/>
        </row>
        <row r="5969">
          <cell r="P5969">
            <v>999999999</v>
          </cell>
          <cell r="Q5969"/>
          <cell r="R5969"/>
          <cell r="S5969"/>
          <cell r="T5969"/>
        </row>
        <row r="5970">
          <cell r="P5970">
            <v>999999999</v>
          </cell>
          <cell r="Q5970"/>
          <cell r="R5970"/>
          <cell r="S5970"/>
          <cell r="T5970"/>
        </row>
        <row r="5971">
          <cell r="P5971">
            <v>999999999</v>
          </cell>
          <cell r="Q5971"/>
          <cell r="R5971"/>
          <cell r="S5971"/>
          <cell r="T5971"/>
        </row>
        <row r="5972">
          <cell r="P5972">
            <v>999999999</v>
          </cell>
          <cell r="Q5972"/>
          <cell r="R5972"/>
          <cell r="S5972"/>
          <cell r="T5972"/>
        </row>
        <row r="5973">
          <cell r="P5973">
            <v>999999999</v>
          </cell>
          <cell r="Q5973"/>
          <cell r="R5973"/>
          <cell r="S5973"/>
          <cell r="T5973"/>
        </row>
        <row r="5974">
          <cell r="P5974">
            <v>999999999</v>
          </cell>
          <cell r="Q5974"/>
          <cell r="R5974"/>
          <cell r="S5974"/>
          <cell r="T5974"/>
        </row>
        <row r="5975">
          <cell r="P5975">
            <v>999999999</v>
          </cell>
          <cell r="Q5975"/>
          <cell r="R5975"/>
          <cell r="S5975"/>
          <cell r="T5975"/>
        </row>
        <row r="5976">
          <cell r="P5976">
            <v>999999999</v>
          </cell>
          <cell r="Q5976"/>
          <cell r="R5976"/>
          <cell r="S5976"/>
          <cell r="T5976"/>
        </row>
        <row r="5977">
          <cell r="P5977">
            <v>999999999</v>
          </cell>
          <cell r="Q5977"/>
          <cell r="R5977"/>
          <cell r="S5977"/>
          <cell r="T5977"/>
        </row>
        <row r="5978">
          <cell r="P5978">
            <v>999999999</v>
          </cell>
          <cell r="Q5978"/>
          <cell r="R5978"/>
          <cell r="S5978"/>
          <cell r="T5978"/>
        </row>
        <row r="5979">
          <cell r="P5979">
            <v>999999999</v>
          </cell>
          <cell r="Q5979"/>
          <cell r="R5979"/>
          <cell r="S5979"/>
          <cell r="T5979"/>
        </row>
        <row r="5980">
          <cell r="P5980">
            <v>999999999</v>
          </cell>
          <cell r="Q5980"/>
          <cell r="R5980"/>
          <cell r="S5980"/>
          <cell r="T5980"/>
        </row>
        <row r="5981">
          <cell r="P5981">
            <v>999999999</v>
          </cell>
          <cell r="Q5981"/>
          <cell r="R5981"/>
          <cell r="S5981"/>
          <cell r="T5981"/>
        </row>
        <row r="5982">
          <cell r="P5982">
            <v>999999999</v>
          </cell>
          <cell r="Q5982"/>
          <cell r="R5982"/>
          <cell r="S5982"/>
          <cell r="T5982"/>
        </row>
        <row r="5983">
          <cell r="P5983">
            <v>999999999</v>
          </cell>
          <cell r="Q5983"/>
          <cell r="R5983"/>
          <cell r="S5983"/>
          <cell r="T5983"/>
        </row>
        <row r="5984">
          <cell r="P5984">
            <v>999999999</v>
          </cell>
          <cell r="Q5984"/>
          <cell r="R5984"/>
          <cell r="S5984"/>
          <cell r="T5984"/>
        </row>
        <row r="5985">
          <cell r="P5985">
            <v>999999999</v>
          </cell>
          <cell r="Q5985"/>
          <cell r="R5985"/>
          <cell r="S5985"/>
          <cell r="T5985"/>
        </row>
        <row r="5986">
          <cell r="P5986">
            <v>999999999</v>
          </cell>
          <cell r="Q5986"/>
          <cell r="R5986"/>
          <cell r="S5986"/>
          <cell r="T5986"/>
        </row>
        <row r="5987">
          <cell r="P5987">
            <v>999999999</v>
          </cell>
          <cell r="Q5987"/>
          <cell r="R5987"/>
          <cell r="S5987"/>
          <cell r="T5987"/>
        </row>
        <row r="5988">
          <cell r="P5988">
            <v>999999999</v>
          </cell>
          <cell r="Q5988"/>
          <cell r="R5988"/>
          <cell r="S5988"/>
          <cell r="T5988"/>
        </row>
        <row r="5989">
          <cell r="P5989">
            <v>999999999</v>
          </cell>
          <cell r="Q5989"/>
          <cell r="R5989"/>
          <cell r="S5989"/>
          <cell r="T5989"/>
        </row>
        <row r="5990">
          <cell r="P5990">
            <v>999999999</v>
          </cell>
          <cell r="Q5990"/>
          <cell r="R5990"/>
          <cell r="S5990"/>
          <cell r="T5990"/>
        </row>
        <row r="5991">
          <cell r="P5991">
            <v>999999999</v>
          </cell>
          <cell r="Q5991"/>
          <cell r="R5991"/>
          <cell r="S5991"/>
          <cell r="T5991"/>
        </row>
        <row r="5992">
          <cell r="P5992">
            <v>999999999</v>
          </cell>
          <cell r="Q5992"/>
          <cell r="R5992"/>
          <cell r="S5992"/>
          <cell r="T5992"/>
        </row>
        <row r="5993">
          <cell r="P5993">
            <v>999999999</v>
          </cell>
          <cell r="Q5993"/>
          <cell r="R5993"/>
          <cell r="S5993"/>
          <cell r="T5993"/>
        </row>
        <row r="5994">
          <cell r="P5994">
            <v>999999999</v>
          </cell>
          <cell r="Q5994"/>
          <cell r="R5994"/>
          <cell r="S5994"/>
          <cell r="T5994"/>
        </row>
        <row r="5995">
          <cell r="P5995">
            <v>999999999</v>
          </cell>
          <cell r="Q5995"/>
          <cell r="R5995"/>
          <cell r="S5995"/>
          <cell r="T5995"/>
        </row>
        <row r="5996">
          <cell r="P5996">
            <v>999999999</v>
          </cell>
          <cell r="Q5996"/>
          <cell r="R5996"/>
          <cell r="S5996"/>
          <cell r="T5996"/>
        </row>
        <row r="5997">
          <cell r="P5997">
            <v>999999999</v>
          </cell>
          <cell r="Q5997"/>
          <cell r="R5997"/>
          <cell r="S5997"/>
          <cell r="T5997"/>
        </row>
        <row r="5998">
          <cell r="P5998">
            <v>999999999</v>
          </cell>
          <cell r="Q5998"/>
          <cell r="R5998"/>
          <cell r="S5998"/>
          <cell r="T5998"/>
        </row>
        <row r="5999">
          <cell r="P5999">
            <v>999999999</v>
          </cell>
          <cell r="Q5999"/>
          <cell r="R5999"/>
          <cell r="S5999"/>
          <cell r="T5999"/>
        </row>
        <row r="6000">
          <cell r="P6000">
            <v>999999999</v>
          </cell>
          <cell r="Q6000"/>
          <cell r="R6000"/>
          <cell r="S6000"/>
          <cell r="T6000"/>
        </row>
        <row r="6001">
          <cell r="P6001">
            <v>999999999</v>
          </cell>
          <cell r="Q6001"/>
          <cell r="R6001"/>
          <cell r="S6001"/>
          <cell r="T6001"/>
        </row>
        <row r="6002">
          <cell r="P6002">
            <v>999999999</v>
          </cell>
          <cell r="Q6002"/>
          <cell r="R6002"/>
          <cell r="S6002"/>
          <cell r="T6002"/>
        </row>
        <row r="6003">
          <cell r="P6003">
            <v>999999999</v>
          </cell>
          <cell r="Q6003"/>
          <cell r="R6003"/>
          <cell r="S6003"/>
          <cell r="T6003"/>
        </row>
        <row r="6004">
          <cell r="P6004">
            <v>999999999</v>
          </cell>
          <cell r="Q6004"/>
          <cell r="R6004"/>
          <cell r="S6004"/>
          <cell r="T6004"/>
        </row>
        <row r="6005">
          <cell r="P6005">
            <v>999999999</v>
          </cell>
          <cell r="Q6005"/>
          <cell r="R6005"/>
          <cell r="S6005"/>
          <cell r="T6005"/>
        </row>
        <row r="6006">
          <cell r="P6006">
            <v>999999999</v>
          </cell>
          <cell r="Q6006"/>
          <cell r="R6006"/>
          <cell r="S6006"/>
          <cell r="T6006"/>
        </row>
        <row r="6007">
          <cell r="P6007">
            <v>999999999</v>
          </cell>
          <cell r="Q6007"/>
          <cell r="R6007"/>
          <cell r="S6007"/>
          <cell r="T6007"/>
        </row>
        <row r="6008">
          <cell r="P6008">
            <v>999999999</v>
          </cell>
          <cell r="Q6008"/>
          <cell r="R6008"/>
          <cell r="S6008"/>
          <cell r="T6008"/>
        </row>
        <row r="6009">
          <cell r="P6009">
            <v>999999999</v>
          </cell>
          <cell r="Q6009"/>
          <cell r="R6009"/>
          <cell r="S6009"/>
          <cell r="T6009"/>
        </row>
        <row r="6010">
          <cell r="P6010">
            <v>999999999</v>
          </cell>
          <cell r="Q6010"/>
          <cell r="R6010"/>
          <cell r="S6010"/>
          <cell r="T6010"/>
        </row>
        <row r="6011">
          <cell r="P6011">
            <v>999999999</v>
          </cell>
          <cell r="Q6011"/>
          <cell r="R6011"/>
          <cell r="S6011"/>
          <cell r="T6011"/>
        </row>
        <row r="6012">
          <cell r="P6012">
            <v>999999999</v>
          </cell>
          <cell r="Q6012"/>
          <cell r="R6012"/>
          <cell r="S6012"/>
          <cell r="T6012"/>
        </row>
        <row r="6013">
          <cell r="P6013">
            <v>999999999</v>
          </cell>
          <cell r="Q6013"/>
          <cell r="R6013"/>
          <cell r="S6013"/>
          <cell r="T6013"/>
        </row>
        <row r="6014">
          <cell r="P6014">
            <v>999999999</v>
          </cell>
          <cell r="Q6014"/>
          <cell r="R6014"/>
          <cell r="S6014"/>
          <cell r="T6014"/>
        </row>
        <row r="6015">
          <cell r="P6015">
            <v>999999999</v>
          </cell>
          <cell r="Q6015"/>
          <cell r="R6015"/>
          <cell r="S6015"/>
          <cell r="T6015"/>
        </row>
        <row r="6016">
          <cell r="P6016">
            <v>999999999</v>
          </cell>
          <cell r="Q6016"/>
          <cell r="R6016"/>
          <cell r="S6016"/>
          <cell r="T6016"/>
        </row>
        <row r="6017">
          <cell r="P6017">
            <v>999999999</v>
          </cell>
          <cell r="Q6017"/>
          <cell r="R6017"/>
          <cell r="S6017"/>
          <cell r="T6017"/>
        </row>
        <row r="6018">
          <cell r="P6018">
            <v>999999999</v>
          </cell>
          <cell r="Q6018"/>
          <cell r="R6018"/>
          <cell r="S6018"/>
          <cell r="T6018"/>
        </row>
        <row r="6019">
          <cell r="P6019">
            <v>999999999</v>
          </cell>
          <cell r="Q6019"/>
          <cell r="R6019"/>
          <cell r="S6019"/>
          <cell r="T6019"/>
        </row>
        <row r="6020">
          <cell r="P6020">
            <v>999999999</v>
          </cell>
          <cell r="Q6020"/>
          <cell r="R6020"/>
          <cell r="S6020"/>
          <cell r="T6020"/>
        </row>
        <row r="6021">
          <cell r="P6021">
            <v>999999999</v>
          </cell>
          <cell r="Q6021"/>
          <cell r="R6021"/>
          <cell r="S6021"/>
          <cell r="T6021"/>
        </row>
        <row r="6022">
          <cell r="P6022">
            <v>999999999</v>
          </cell>
          <cell r="Q6022"/>
          <cell r="R6022"/>
          <cell r="S6022"/>
          <cell r="T6022"/>
        </row>
        <row r="6023">
          <cell r="P6023">
            <v>999999999</v>
          </cell>
          <cell r="Q6023"/>
          <cell r="R6023"/>
          <cell r="S6023"/>
          <cell r="T6023"/>
        </row>
        <row r="6024">
          <cell r="P6024">
            <v>999999999</v>
          </cell>
          <cell r="Q6024"/>
          <cell r="R6024"/>
          <cell r="S6024"/>
          <cell r="T6024"/>
        </row>
        <row r="6025">
          <cell r="P6025">
            <v>999999999</v>
          </cell>
          <cell r="Q6025"/>
          <cell r="R6025"/>
          <cell r="S6025"/>
          <cell r="T6025"/>
        </row>
        <row r="6026">
          <cell r="P6026">
            <v>999999999</v>
          </cell>
          <cell r="Q6026"/>
          <cell r="R6026"/>
          <cell r="S6026"/>
          <cell r="T6026"/>
        </row>
        <row r="6027">
          <cell r="P6027">
            <v>999999999</v>
          </cell>
          <cell r="Q6027"/>
          <cell r="R6027"/>
          <cell r="S6027"/>
          <cell r="T6027"/>
        </row>
        <row r="6028">
          <cell r="P6028">
            <v>999999999</v>
          </cell>
          <cell r="Q6028"/>
          <cell r="R6028"/>
          <cell r="S6028"/>
          <cell r="T6028"/>
        </row>
        <row r="6029">
          <cell r="P6029">
            <v>999999999</v>
          </cell>
          <cell r="Q6029"/>
          <cell r="R6029"/>
          <cell r="S6029"/>
          <cell r="T6029"/>
        </row>
        <row r="6030">
          <cell r="P6030">
            <v>999999999</v>
          </cell>
          <cell r="Q6030"/>
          <cell r="R6030"/>
          <cell r="S6030"/>
          <cell r="T6030"/>
        </row>
        <row r="6031">
          <cell r="P6031">
            <v>999999999</v>
          </cell>
          <cell r="Q6031"/>
          <cell r="R6031"/>
          <cell r="S6031"/>
          <cell r="T6031"/>
        </row>
        <row r="6032">
          <cell r="P6032">
            <v>999999999</v>
          </cell>
          <cell r="Q6032"/>
          <cell r="R6032"/>
          <cell r="S6032"/>
          <cell r="T6032"/>
        </row>
        <row r="6033">
          <cell r="P6033">
            <v>999999999</v>
          </cell>
          <cell r="Q6033"/>
          <cell r="R6033"/>
          <cell r="S6033"/>
          <cell r="T6033"/>
        </row>
        <row r="6034">
          <cell r="P6034">
            <v>999999999</v>
          </cell>
          <cell r="Q6034"/>
          <cell r="R6034"/>
          <cell r="S6034"/>
          <cell r="T6034"/>
        </row>
        <row r="6035">
          <cell r="P6035">
            <v>999999999</v>
          </cell>
          <cell r="Q6035"/>
          <cell r="R6035"/>
          <cell r="S6035"/>
          <cell r="T6035"/>
        </row>
        <row r="6036">
          <cell r="P6036">
            <v>999999999</v>
          </cell>
          <cell r="Q6036"/>
          <cell r="R6036"/>
          <cell r="S6036"/>
          <cell r="T6036"/>
        </row>
        <row r="6037">
          <cell r="P6037">
            <v>999999999</v>
          </cell>
          <cell r="Q6037"/>
          <cell r="R6037"/>
          <cell r="S6037"/>
          <cell r="T6037"/>
        </row>
        <row r="6038">
          <cell r="P6038">
            <v>999999999</v>
          </cell>
          <cell r="Q6038"/>
          <cell r="R6038"/>
          <cell r="S6038"/>
          <cell r="T6038"/>
        </row>
        <row r="6039">
          <cell r="P6039">
            <v>999999999</v>
          </cell>
          <cell r="Q6039"/>
          <cell r="R6039"/>
          <cell r="S6039"/>
          <cell r="T6039"/>
        </row>
        <row r="6040">
          <cell r="P6040">
            <v>999999999</v>
          </cell>
          <cell r="Q6040"/>
          <cell r="R6040"/>
          <cell r="S6040"/>
          <cell r="T6040"/>
        </row>
        <row r="6041">
          <cell r="P6041">
            <v>999999999</v>
          </cell>
          <cell r="Q6041"/>
          <cell r="R6041"/>
          <cell r="S6041"/>
          <cell r="T6041"/>
        </row>
        <row r="6042">
          <cell r="P6042">
            <v>999999999</v>
          </cell>
          <cell r="Q6042"/>
          <cell r="R6042"/>
          <cell r="S6042"/>
          <cell r="T6042"/>
        </row>
        <row r="6043">
          <cell r="P6043">
            <v>999999999</v>
          </cell>
          <cell r="Q6043"/>
          <cell r="R6043"/>
          <cell r="S6043"/>
          <cell r="T6043"/>
        </row>
        <row r="6044">
          <cell r="P6044">
            <v>999999999</v>
          </cell>
          <cell r="Q6044"/>
          <cell r="R6044"/>
          <cell r="S6044"/>
          <cell r="T6044"/>
        </row>
        <row r="6045">
          <cell r="P6045">
            <v>999999999</v>
          </cell>
          <cell r="Q6045"/>
          <cell r="R6045"/>
          <cell r="S6045"/>
          <cell r="T6045"/>
        </row>
        <row r="6046">
          <cell r="P6046">
            <v>999999999</v>
          </cell>
          <cell r="Q6046"/>
          <cell r="R6046"/>
          <cell r="S6046"/>
          <cell r="T6046"/>
        </row>
        <row r="6047">
          <cell r="P6047">
            <v>999999999</v>
          </cell>
          <cell r="Q6047"/>
          <cell r="R6047"/>
          <cell r="S6047"/>
          <cell r="T6047"/>
        </row>
        <row r="6048">
          <cell r="P6048">
            <v>999999999</v>
          </cell>
          <cell r="Q6048"/>
          <cell r="R6048"/>
          <cell r="S6048"/>
          <cell r="T6048"/>
        </row>
        <row r="6049">
          <cell r="P6049">
            <v>999999999</v>
          </cell>
          <cell r="Q6049"/>
          <cell r="R6049"/>
          <cell r="S6049"/>
          <cell r="T6049"/>
        </row>
        <row r="6050">
          <cell r="P6050">
            <v>999999999</v>
          </cell>
          <cell r="Q6050"/>
          <cell r="R6050"/>
          <cell r="S6050"/>
          <cell r="T6050"/>
        </row>
        <row r="6051">
          <cell r="P6051">
            <v>999999999</v>
          </cell>
          <cell r="Q6051"/>
          <cell r="R6051"/>
          <cell r="S6051"/>
          <cell r="T6051"/>
        </row>
        <row r="6052">
          <cell r="P6052">
            <v>999999999</v>
          </cell>
          <cell r="Q6052"/>
          <cell r="R6052"/>
          <cell r="S6052"/>
          <cell r="T6052"/>
        </row>
        <row r="6053">
          <cell r="P6053">
            <v>999999999</v>
          </cell>
          <cell r="Q6053"/>
          <cell r="R6053"/>
          <cell r="S6053"/>
          <cell r="T6053"/>
        </row>
        <row r="6054">
          <cell r="P6054">
            <v>999999999</v>
          </cell>
          <cell r="Q6054"/>
          <cell r="R6054"/>
          <cell r="S6054"/>
          <cell r="T6054"/>
        </row>
        <row r="6055">
          <cell r="P6055">
            <v>999999999</v>
          </cell>
          <cell r="Q6055"/>
          <cell r="R6055"/>
          <cell r="S6055"/>
          <cell r="T6055"/>
        </row>
        <row r="6056">
          <cell r="P6056">
            <v>999999999</v>
          </cell>
          <cell r="Q6056"/>
          <cell r="R6056"/>
          <cell r="S6056"/>
          <cell r="T6056"/>
        </row>
        <row r="6057">
          <cell r="P6057">
            <v>999999999</v>
          </cell>
          <cell r="Q6057"/>
          <cell r="R6057"/>
          <cell r="S6057"/>
          <cell r="T6057"/>
        </row>
        <row r="6058">
          <cell r="P6058">
            <v>999999999</v>
          </cell>
          <cell r="Q6058"/>
          <cell r="R6058"/>
          <cell r="S6058"/>
          <cell r="T6058"/>
        </row>
        <row r="6059">
          <cell r="P6059">
            <v>999999999</v>
          </cell>
          <cell r="Q6059"/>
          <cell r="R6059"/>
          <cell r="S6059"/>
          <cell r="T6059"/>
        </row>
        <row r="6060">
          <cell r="P6060">
            <v>999999999</v>
          </cell>
          <cell r="Q6060"/>
          <cell r="R6060"/>
          <cell r="S6060"/>
          <cell r="T6060"/>
        </row>
        <row r="6061">
          <cell r="P6061">
            <v>999999999</v>
          </cell>
          <cell r="Q6061"/>
          <cell r="R6061"/>
          <cell r="S6061"/>
          <cell r="T6061"/>
        </row>
        <row r="6062">
          <cell r="P6062">
            <v>999999999</v>
          </cell>
          <cell r="Q6062"/>
          <cell r="R6062"/>
          <cell r="S6062"/>
          <cell r="T6062"/>
        </row>
        <row r="6063">
          <cell r="P6063">
            <v>999999999</v>
          </cell>
          <cell r="Q6063"/>
          <cell r="R6063"/>
          <cell r="S6063"/>
          <cell r="T6063"/>
        </row>
        <row r="6064">
          <cell r="P6064">
            <v>999999999</v>
          </cell>
          <cell r="Q6064"/>
          <cell r="R6064"/>
          <cell r="S6064"/>
          <cell r="T6064"/>
        </row>
        <row r="6065">
          <cell r="P6065">
            <v>999999999</v>
          </cell>
          <cell r="Q6065"/>
          <cell r="R6065"/>
          <cell r="S6065"/>
          <cell r="T6065"/>
        </row>
        <row r="6066">
          <cell r="P6066">
            <v>999999999</v>
          </cell>
          <cell r="Q6066"/>
          <cell r="R6066"/>
          <cell r="S6066"/>
          <cell r="T6066"/>
        </row>
        <row r="6067">
          <cell r="P6067">
            <v>999999999</v>
          </cell>
          <cell r="Q6067"/>
          <cell r="R6067"/>
          <cell r="S6067"/>
          <cell r="T6067"/>
        </row>
        <row r="6068">
          <cell r="P6068">
            <v>999999999</v>
          </cell>
          <cell r="Q6068"/>
          <cell r="R6068"/>
          <cell r="S6068"/>
          <cell r="T6068"/>
        </row>
        <row r="6069">
          <cell r="P6069">
            <v>999999999</v>
          </cell>
          <cell r="Q6069"/>
          <cell r="R6069"/>
          <cell r="S6069"/>
          <cell r="T6069"/>
        </row>
        <row r="6070">
          <cell r="P6070">
            <v>999999999</v>
          </cell>
          <cell r="Q6070"/>
          <cell r="R6070"/>
          <cell r="S6070"/>
          <cell r="T6070"/>
        </row>
        <row r="6071">
          <cell r="P6071">
            <v>999999999</v>
          </cell>
          <cell r="Q6071"/>
          <cell r="R6071"/>
          <cell r="S6071"/>
          <cell r="T6071"/>
        </row>
        <row r="6072">
          <cell r="P6072">
            <v>999999999</v>
          </cell>
          <cell r="Q6072"/>
          <cell r="R6072"/>
          <cell r="S6072"/>
          <cell r="T6072"/>
        </row>
        <row r="6073">
          <cell r="P6073">
            <v>999999999</v>
          </cell>
          <cell r="Q6073"/>
          <cell r="R6073"/>
          <cell r="S6073"/>
          <cell r="T6073"/>
        </row>
        <row r="6074">
          <cell r="P6074">
            <v>999999999</v>
          </cell>
          <cell r="Q6074"/>
          <cell r="R6074"/>
          <cell r="S6074"/>
          <cell r="T6074"/>
        </row>
        <row r="6075">
          <cell r="P6075">
            <v>999999999</v>
          </cell>
          <cell r="Q6075"/>
          <cell r="R6075"/>
          <cell r="S6075"/>
          <cell r="T6075"/>
        </row>
        <row r="6076">
          <cell r="P6076">
            <v>999999999</v>
          </cell>
          <cell r="Q6076"/>
          <cell r="R6076"/>
          <cell r="S6076"/>
          <cell r="T6076"/>
        </row>
        <row r="6077">
          <cell r="P6077">
            <v>999999999</v>
          </cell>
          <cell r="Q6077"/>
          <cell r="R6077"/>
          <cell r="S6077"/>
          <cell r="T6077"/>
        </row>
        <row r="6078">
          <cell r="P6078">
            <v>999999999</v>
          </cell>
          <cell r="Q6078"/>
          <cell r="R6078"/>
          <cell r="S6078"/>
          <cell r="T6078"/>
        </row>
        <row r="6079">
          <cell r="P6079">
            <v>999999999</v>
          </cell>
          <cell r="Q6079"/>
          <cell r="R6079"/>
          <cell r="S6079"/>
          <cell r="T6079"/>
        </row>
        <row r="6080">
          <cell r="P6080">
            <v>999999999</v>
          </cell>
          <cell r="Q6080"/>
          <cell r="R6080"/>
          <cell r="S6080"/>
          <cell r="T6080"/>
        </row>
        <row r="6081">
          <cell r="P6081">
            <v>999999999</v>
          </cell>
          <cell r="Q6081"/>
          <cell r="R6081"/>
          <cell r="S6081"/>
          <cell r="T6081"/>
        </row>
        <row r="6082">
          <cell r="P6082">
            <v>999999999</v>
          </cell>
          <cell r="Q6082"/>
          <cell r="R6082"/>
          <cell r="S6082"/>
          <cell r="T6082"/>
        </row>
        <row r="6083">
          <cell r="P6083">
            <v>999999999</v>
          </cell>
          <cell r="Q6083"/>
          <cell r="R6083"/>
          <cell r="S6083"/>
          <cell r="T6083"/>
        </row>
        <row r="6084">
          <cell r="P6084">
            <v>999999999</v>
          </cell>
          <cell r="Q6084"/>
          <cell r="R6084"/>
          <cell r="S6084"/>
          <cell r="T6084"/>
        </row>
        <row r="6085">
          <cell r="P6085">
            <v>999999999</v>
          </cell>
          <cell r="Q6085"/>
          <cell r="R6085"/>
          <cell r="S6085"/>
          <cell r="T6085"/>
        </row>
        <row r="6086">
          <cell r="P6086">
            <v>999999999</v>
          </cell>
          <cell r="Q6086"/>
          <cell r="R6086"/>
          <cell r="S6086"/>
          <cell r="T6086"/>
        </row>
        <row r="6087">
          <cell r="P6087">
            <v>999999999</v>
          </cell>
          <cell r="Q6087"/>
          <cell r="R6087"/>
          <cell r="S6087"/>
          <cell r="T6087"/>
        </row>
        <row r="6088">
          <cell r="P6088">
            <v>999999999</v>
          </cell>
          <cell r="Q6088"/>
          <cell r="R6088"/>
          <cell r="S6088"/>
          <cell r="T6088"/>
        </row>
        <row r="6089">
          <cell r="P6089">
            <v>999999999</v>
          </cell>
          <cell r="Q6089"/>
          <cell r="R6089"/>
          <cell r="S6089"/>
          <cell r="T6089"/>
        </row>
        <row r="6090">
          <cell r="P6090">
            <v>999999999</v>
          </cell>
          <cell r="Q6090"/>
          <cell r="R6090"/>
          <cell r="S6090"/>
          <cell r="T6090"/>
        </row>
        <row r="6091">
          <cell r="P6091">
            <v>999999999</v>
          </cell>
          <cell r="Q6091"/>
          <cell r="R6091"/>
          <cell r="S6091"/>
          <cell r="T6091"/>
        </row>
        <row r="6092">
          <cell r="P6092">
            <v>999999999</v>
          </cell>
          <cell r="Q6092"/>
          <cell r="R6092"/>
          <cell r="S6092"/>
          <cell r="T6092"/>
        </row>
        <row r="6093">
          <cell r="P6093">
            <v>999999999</v>
          </cell>
          <cell r="Q6093"/>
          <cell r="R6093"/>
          <cell r="S6093"/>
          <cell r="T6093"/>
        </row>
        <row r="6094">
          <cell r="P6094">
            <v>999999999</v>
          </cell>
          <cell r="Q6094"/>
          <cell r="R6094"/>
          <cell r="S6094"/>
          <cell r="T6094"/>
        </row>
        <row r="6095">
          <cell r="P6095">
            <v>999999999</v>
          </cell>
          <cell r="Q6095"/>
          <cell r="R6095"/>
          <cell r="S6095"/>
          <cell r="T6095"/>
        </row>
        <row r="6096">
          <cell r="P6096">
            <v>999999999</v>
          </cell>
          <cell r="Q6096"/>
          <cell r="R6096"/>
          <cell r="S6096"/>
          <cell r="T6096"/>
        </row>
        <row r="6097">
          <cell r="P6097">
            <v>999999999</v>
          </cell>
          <cell r="Q6097"/>
          <cell r="R6097"/>
          <cell r="S6097"/>
          <cell r="T6097"/>
        </row>
        <row r="6098">
          <cell r="P6098">
            <v>999999999</v>
          </cell>
          <cell r="Q6098"/>
          <cell r="R6098"/>
          <cell r="S6098"/>
          <cell r="T6098"/>
        </row>
        <row r="6099">
          <cell r="P6099">
            <v>999999999</v>
          </cell>
          <cell r="Q6099"/>
          <cell r="R6099"/>
          <cell r="S6099"/>
          <cell r="T6099"/>
        </row>
        <row r="6100">
          <cell r="P6100">
            <v>999999999</v>
          </cell>
          <cell r="Q6100"/>
          <cell r="R6100"/>
          <cell r="S6100"/>
          <cell r="T6100"/>
        </row>
        <row r="6101">
          <cell r="P6101">
            <v>999999999</v>
          </cell>
          <cell r="Q6101"/>
          <cell r="R6101"/>
          <cell r="S6101"/>
          <cell r="T6101"/>
        </row>
        <row r="6102">
          <cell r="P6102">
            <v>999999999</v>
          </cell>
          <cell r="Q6102"/>
          <cell r="R6102"/>
          <cell r="S6102"/>
          <cell r="T6102"/>
        </row>
        <row r="6103">
          <cell r="P6103">
            <v>999999999</v>
          </cell>
          <cell r="Q6103"/>
          <cell r="R6103"/>
          <cell r="S6103"/>
          <cell r="T6103"/>
        </row>
        <row r="6104">
          <cell r="P6104">
            <v>999999999</v>
          </cell>
          <cell r="Q6104"/>
          <cell r="R6104"/>
          <cell r="S6104"/>
          <cell r="T6104"/>
        </row>
        <row r="6105">
          <cell r="P6105">
            <v>999999999</v>
          </cell>
          <cell r="Q6105"/>
          <cell r="R6105"/>
          <cell r="S6105"/>
          <cell r="T6105"/>
        </row>
        <row r="6106">
          <cell r="P6106">
            <v>999999999</v>
          </cell>
          <cell r="Q6106"/>
          <cell r="R6106"/>
          <cell r="S6106"/>
          <cell r="T6106"/>
        </row>
        <row r="6107">
          <cell r="P6107">
            <v>999999999</v>
          </cell>
          <cell r="Q6107"/>
          <cell r="R6107"/>
          <cell r="S6107"/>
          <cell r="T6107"/>
        </row>
        <row r="6108">
          <cell r="P6108">
            <v>999999999</v>
          </cell>
          <cell r="Q6108"/>
          <cell r="R6108"/>
          <cell r="S6108"/>
          <cell r="T6108"/>
        </row>
        <row r="6109">
          <cell r="P6109">
            <v>999999999</v>
          </cell>
          <cell r="Q6109"/>
          <cell r="R6109"/>
          <cell r="S6109"/>
          <cell r="T6109"/>
        </row>
        <row r="6110">
          <cell r="P6110">
            <v>999999999</v>
          </cell>
          <cell r="Q6110"/>
          <cell r="R6110"/>
          <cell r="S6110"/>
          <cell r="T6110"/>
        </row>
        <row r="6111">
          <cell r="P6111">
            <v>999999999</v>
          </cell>
          <cell r="Q6111"/>
          <cell r="R6111"/>
          <cell r="S6111"/>
          <cell r="T6111"/>
        </row>
        <row r="6112">
          <cell r="P6112">
            <v>999999999</v>
          </cell>
          <cell r="Q6112"/>
          <cell r="R6112"/>
          <cell r="S6112"/>
          <cell r="T6112"/>
        </row>
        <row r="6113">
          <cell r="P6113">
            <v>999999999</v>
          </cell>
          <cell r="Q6113"/>
          <cell r="R6113"/>
          <cell r="S6113"/>
          <cell r="T6113"/>
        </row>
        <row r="6114">
          <cell r="P6114">
            <v>999999999</v>
          </cell>
          <cell r="Q6114"/>
          <cell r="R6114"/>
          <cell r="S6114"/>
          <cell r="T6114"/>
        </row>
        <row r="6115">
          <cell r="P6115">
            <v>999999999</v>
          </cell>
          <cell r="Q6115"/>
          <cell r="R6115"/>
          <cell r="S6115"/>
          <cell r="T6115"/>
        </row>
        <row r="6116">
          <cell r="P6116">
            <v>999999999</v>
          </cell>
          <cell r="Q6116"/>
          <cell r="R6116"/>
          <cell r="S6116"/>
          <cell r="T6116"/>
        </row>
        <row r="6117">
          <cell r="P6117">
            <v>999999999</v>
          </cell>
          <cell r="Q6117"/>
          <cell r="R6117"/>
          <cell r="S6117"/>
          <cell r="T6117"/>
        </row>
        <row r="6118">
          <cell r="P6118">
            <v>999999999</v>
          </cell>
          <cell r="Q6118"/>
          <cell r="R6118"/>
          <cell r="S6118"/>
          <cell r="T6118"/>
        </row>
        <row r="6119">
          <cell r="P6119">
            <v>999999999</v>
          </cell>
          <cell r="Q6119"/>
          <cell r="R6119"/>
          <cell r="S6119"/>
          <cell r="T6119"/>
        </row>
        <row r="6120">
          <cell r="P6120">
            <v>999999999</v>
          </cell>
          <cell r="Q6120"/>
          <cell r="R6120"/>
          <cell r="S6120"/>
          <cell r="T6120"/>
        </row>
        <row r="6121">
          <cell r="P6121">
            <v>999999999</v>
          </cell>
          <cell r="Q6121"/>
          <cell r="R6121"/>
          <cell r="S6121"/>
          <cell r="T6121"/>
        </row>
        <row r="6122">
          <cell r="P6122">
            <v>999999999</v>
          </cell>
          <cell r="Q6122"/>
          <cell r="R6122"/>
          <cell r="S6122"/>
          <cell r="T6122"/>
        </row>
        <row r="6123">
          <cell r="P6123">
            <v>999999999</v>
          </cell>
          <cell r="Q6123"/>
          <cell r="R6123"/>
          <cell r="S6123"/>
          <cell r="T6123"/>
        </row>
        <row r="6124">
          <cell r="P6124">
            <v>999999999</v>
          </cell>
          <cell r="Q6124"/>
          <cell r="R6124"/>
          <cell r="S6124"/>
          <cell r="T6124"/>
        </row>
        <row r="6125">
          <cell r="P6125">
            <v>999999999</v>
          </cell>
          <cell r="Q6125"/>
          <cell r="R6125"/>
          <cell r="S6125"/>
          <cell r="T6125"/>
        </row>
        <row r="6126">
          <cell r="P6126">
            <v>999999999</v>
          </cell>
          <cell r="Q6126"/>
          <cell r="R6126"/>
          <cell r="S6126"/>
          <cell r="T6126"/>
        </row>
        <row r="6127">
          <cell r="P6127">
            <v>999999999</v>
          </cell>
          <cell r="Q6127"/>
          <cell r="R6127"/>
          <cell r="S6127"/>
          <cell r="T6127"/>
        </row>
        <row r="6128">
          <cell r="P6128">
            <v>999999999</v>
          </cell>
          <cell r="Q6128"/>
          <cell r="R6128"/>
          <cell r="S6128"/>
          <cell r="T6128"/>
        </row>
        <row r="6129">
          <cell r="P6129">
            <v>999999999</v>
          </cell>
          <cell r="Q6129"/>
          <cell r="R6129"/>
          <cell r="S6129"/>
          <cell r="T6129"/>
        </row>
        <row r="6130">
          <cell r="P6130">
            <v>999999999</v>
          </cell>
          <cell r="Q6130"/>
          <cell r="R6130"/>
          <cell r="S6130"/>
          <cell r="T6130"/>
        </row>
        <row r="6131">
          <cell r="P6131">
            <v>999999999</v>
          </cell>
          <cell r="Q6131"/>
          <cell r="R6131"/>
          <cell r="S6131"/>
          <cell r="T6131"/>
        </row>
        <row r="6132">
          <cell r="P6132">
            <v>999999999</v>
          </cell>
          <cell r="Q6132"/>
          <cell r="R6132"/>
          <cell r="S6132"/>
          <cell r="T6132"/>
        </row>
        <row r="6133">
          <cell r="P6133">
            <v>999999999</v>
          </cell>
          <cell r="Q6133"/>
          <cell r="R6133"/>
          <cell r="S6133"/>
          <cell r="T6133"/>
        </row>
        <row r="6134">
          <cell r="P6134">
            <v>999999999</v>
          </cell>
          <cell r="Q6134"/>
          <cell r="R6134"/>
          <cell r="S6134"/>
          <cell r="T6134"/>
        </row>
        <row r="6135">
          <cell r="P6135">
            <v>999999999</v>
          </cell>
          <cell r="Q6135"/>
          <cell r="R6135"/>
          <cell r="S6135"/>
          <cell r="T6135"/>
        </row>
        <row r="6136">
          <cell r="P6136">
            <v>999999999</v>
          </cell>
          <cell r="Q6136"/>
          <cell r="R6136"/>
          <cell r="S6136"/>
          <cell r="T6136"/>
        </row>
        <row r="6137">
          <cell r="P6137">
            <v>999999999</v>
          </cell>
          <cell r="Q6137"/>
          <cell r="R6137"/>
          <cell r="S6137"/>
          <cell r="T6137"/>
        </row>
        <row r="6138">
          <cell r="P6138">
            <v>999999999</v>
          </cell>
          <cell r="Q6138"/>
          <cell r="R6138"/>
          <cell r="S6138"/>
          <cell r="T6138"/>
        </row>
        <row r="6139">
          <cell r="P6139">
            <v>999999999</v>
          </cell>
          <cell r="Q6139"/>
          <cell r="R6139"/>
          <cell r="S6139"/>
          <cell r="T6139"/>
        </row>
        <row r="6140">
          <cell r="P6140">
            <v>999999999</v>
          </cell>
          <cell r="Q6140"/>
          <cell r="R6140"/>
          <cell r="S6140"/>
          <cell r="T6140"/>
        </row>
        <row r="6141">
          <cell r="P6141">
            <v>999999999</v>
          </cell>
          <cell r="Q6141"/>
          <cell r="R6141"/>
          <cell r="S6141"/>
          <cell r="T6141"/>
        </row>
        <row r="6142">
          <cell r="P6142">
            <v>999999999</v>
          </cell>
          <cell r="Q6142"/>
          <cell r="R6142"/>
          <cell r="S6142"/>
          <cell r="T6142"/>
        </row>
        <row r="6143">
          <cell r="P6143">
            <v>999999999</v>
          </cell>
          <cell r="Q6143"/>
          <cell r="R6143"/>
          <cell r="S6143"/>
          <cell r="T6143"/>
        </row>
        <row r="6144">
          <cell r="P6144">
            <v>999999999</v>
          </cell>
          <cell r="Q6144"/>
          <cell r="R6144"/>
          <cell r="S6144"/>
          <cell r="T6144"/>
        </row>
        <row r="6145">
          <cell r="P6145">
            <v>999999999</v>
          </cell>
          <cell r="Q6145"/>
          <cell r="R6145"/>
          <cell r="S6145"/>
          <cell r="T6145"/>
        </row>
        <row r="6146">
          <cell r="P6146">
            <v>999999999</v>
          </cell>
          <cell r="Q6146"/>
          <cell r="R6146"/>
          <cell r="S6146"/>
          <cell r="T6146"/>
        </row>
        <row r="6147">
          <cell r="P6147">
            <v>999999999</v>
          </cell>
          <cell r="Q6147"/>
          <cell r="R6147"/>
          <cell r="S6147"/>
          <cell r="T6147"/>
        </row>
        <row r="6148">
          <cell r="P6148">
            <v>999999999</v>
          </cell>
          <cell r="Q6148"/>
          <cell r="R6148"/>
          <cell r="S6148"/>
          <cell r="T6148"/>
        </row>
        <row r="6149">
          <cell r="P6149">
            <v>999999999</v>
          </cell>
          <cell r="Q6149"/>
          <cell r="R6149"/>
          <cell r="S6149"/>
          <cell r="T6149"/>
        </row>
        <row r="6150">
          <cell r="P6150">
            <v>999999999</v>
          </cell>
          <cell r="Q6150"/>
          <cell r="R6150"/>
          <cell r="S6150"/>
          <cell r="T6150"/>
        </row>
        <row r="6151">
          <cell r="P6151">
            <v>999999999</v>
          </cell>
          <cell r="Q6151"/>
          <cell r="R6151"/>
          <cell r="S6151"/>
          <cell r="T6151"/>
        </row>
        <row r="6152">
          <cell r="P6152">
            <v>999999999</v>
          </cell>
          <cell r="Q6152"/>
          <cell r="R6152"/>
          <cell r="S6152"/>
          <cell r="T6152"/>
        </row>
        <row r="6153">
          <cell r="P6153">
            <v>999999999</v>
          </cell>
          <cell r="Q6153"/>
          <cell r="R6153"/>
          <cell r="S6153"/>
          <cell r="T6153"/>
        </row>
        <row r="6154">
          <cell r="P6154">
            <v>999999999</v>
          </cell>
          <cell r="Q6154"/>
          <cell r="R6154"/>
          <cell r="S6154"/>
          <cell r="T6154"/>
        </row>
        <row r="6155">
          <cell r="P6155">
            <v>999999999</v>
          </cell>
          <cell r="Q6155"/>
          <cell r="R6155"/>
          <cell r="S6155"/>
          <cell r="T6155"/>
        </row>
        <row r="6156">
          <cell r="P6156">
            <v>999999999</v>
          </cell>
          <cell r="Q6156"/>
          <cell r="R6156"/>
          <cell r="S6156"/>
          <cell r="T6156"/>
        </row>
        <row r="6157">
          <cell r="P6157">
            <v>999999999</v>
          </cell>
          <cell r="Q6157"/>
          <cell r="R6157"/>
          <cell r="S6157"/>
          <cell r="T6157"/>
        </row>
        <row r="6158">
          <cell r="P6158">
            <v>999999999</v>
          </cell>
          <cell r="Q6158"/>
          <cell r="R6158"/>
          <cell r="S6158"/>
          <cell r="T6158"/>
        </row>
        <row r="6159">
          <cell r="P6159">
            <v>999999999</v>
          </cell>
          <cell r="Q6159"/>
          <cell r="R6159"/>
          <cell r="S6159"/>
          <cell r="T6159"/>
        </row>
        <row r="6160">
          <cell r="P6160">
            <v>999999999</v>
          </cell>
          <cell r="Q6160"/>
          <cell r="R6160"/>
          <cell r="S6160"/>
          <cell r="T6160"/>
        </row>
        <row r="6161">
          <cell r="P6161">
            <v>999999999</v>
          </cell>
          <cell r="Q6161"/>
          <cell r="R6161"/>
          <cell r="S6161"/>
          <cell r="T6161"/>
        </row>
        <row r="6162">
          <cell r="P6162">
            <v>999999999</v>
          </cell>
          <cell r="Q6162"/>
          <cell r="R6162"/>
          <cell r="S6162"/>
          <cell r="T6162"/>
        </row>
        <row r="6163">
          <cell r="P6163">
            <v>999999999</v>
          </cell>
          <cell r="Q6163"/>
          <cell r="R6163"/>
          <cell r="S6163"/>
          <cell r="T6163"/>
        </row>
        <row r="6164">
          <cell r="P6164">
            <v>999999999</v>
          </cell>
          <cell r="Q6164"/>
          <cell r="R6164"/>
          <cell r="S6164"/>
          <cell r="T6164"/>
        </row>
        <row r="6165">
          <cell r="P6165">
            <v>999999999</v>
          </cell>
          <cell r="Q6165"/>
          <cell r="R6165"/>
          <cell r="S6165"/>
          <cell r="T6165"/>
        </row>
        <row r="6166">
          <cell r="P6166">
            <v>999999999</v>
          </cell>
          <cell r="Q6166"/>
          <cell r="R6166"/>
          <cell r="S6166"/>
          <cell r="T6166"/>
        </row>
        <row r="6167">
          <cell r="P6167">
            <v>999999999</v>
          </cell>
          <cell r="Q6167"/>
          <cell r="R6167"/>
          <cell r="S6167"/>
          <cell r="T6167"/>
        </row>
        <row r="6168">
          <cell r="P6168">
            <v>999999999</v>
          </cell>
          <cell r="Q6168"/>
          <cell r="R6168"/>
          <cell r="S6168"/>
          <cell r="T6168"/>
        </row>
        <row r="6169">
          <cell r="P6169">
            <v>999999999</v>
          </cell>
          <cell r="Q6169"/>
          <cell r="R6169"/>
          <cell r="S6169"/>
          <cell r="T6169"/>
        </row>
        <row r="6170">
          <cell r="P6170">
            <v>999999999</v>
          </cell>
          <cell r="Q6170"/>
          <cell r="R6170"/>
          <cell r="S6170"/>
          <cell r="T6170"/>
        </row>
        <row r="6171">
          <cell r="P6171">
            <v>999999999</v>
          </cell>
          <cell r="Q6171"/>
          <cell r="R6171"/>
          <cell r="S6171"/>
          <cell r="T6171"/>
        </row>
        <row r="6172">
          <cell r="P6172">
            <v>999999999</v>
          </cell>
          <cell r="Q6172"/>
          <cell r="R6172"/>
          <cell r="S6172"/>
          <cell r="T6172"/>
        </row>
        <row r="6173">
          <cell r="P6173">
            <v>999999999</v>
          </cell>
          <cell r="Q6173"/>
          <cell r="R6173"/>
          <cell r="S6173"/>
          <cell r="T6173"/>
        </row>
        <row r="6174">
          <cell r="P6174">
            <v>999999999</v>
          </cell>
          <cell r="Q6174"/>
          <cell r="R6174"/>
          <cell r="S6174"/>
          <cell r="T6174"/>
        </row>
        <row r="6175">
          <cell r="P6175">
            <v>999999999</v>
          </cell>
          <cell r="Q6175"/>
          <cell r="R6175"/>
          <cell r="S6175"/>
          <cell r="T6175"/>
        </row>
        <row r="6176">
          <cell r="P6176">
            <v>999999999</v>
          </cell>
          <cell r="Q6176"/>
          <cell r="R6176"/>
          <cell r="S6176"/>
          <cell r="T6176"/>
        </row>
        <row r="6177">
          <cell r="P6177">
            <v>999999999</v>
          </cell>
          <cell r="Q6177"/>
          <cell r="R6177"/>
          <cell r="S6177"/>
          <cell r="T6177"/>
        </row>
        <row r="6178">
          <cell r="P6178">
            <v>999999999</v>
          </cell>
          <cell r="Q6178"/>
          <cell r="R6178"/>
          <cell r="S6178"/>
          <cell r="T6178"/>
        </row>
        <row r="6179">
          <cell r="P6179">
            <v>999999999</v>
          </cell>
          <cell r="Q6179"/>
          <cell r="R6179"/>
          <cell r="S6179"/>
          <cell r="T6179"/>
        </row>
        <row r="6180">
          <cell r="P6180">
            <v>999999999</v>
          </cell>
          <cell r="Q6180"/>
          <cell r="R6180"/>
          <cell r="S6180"/>
          <cell r="T6180"/>
        </row>
        <row r="6181">
          <cell r="P6181">
            <v>999999999</v>
          </cell>
          <cell r="Q6181"/>
          <cell r="R6181"/>
          <cell r="S6181"/>
          <cell r="T6181"/>
        </row>
        <row r="6182">
          <cell r="P6182">
            <v>999999999</v>
          </cell>
          <cell r="Q6182"/>
          <cell r="R6182"/>
          <cell r="S6182"/>
          <cell r="T6182"/>
        </row>
        <row r="6183">
          <cell r="P6183">
            <v>999999999</v>
          </cell>
          <cell r="Q6183"/>
          <cell r="R6183"/>
          <cell r="S6183"/>
          <cell r="T6183"/>
        </row>
        <row r="6184">
          <cell r="P6184">
            <v>999999999</v>
          </cell>
          <cell r="Q6184"/>
          <cell r="R6184"/>
          <cell r="S6184"/>
          <cell r="T6184"/>
        </row>
        <row r="6185">
          <cell r="P6185">
            <v>999999999</v>
          </cell>
          <cell r="Q6185"/>
          <cell r="R6185"/>
          <cell r="S6185"/>
          <cell r="T6185"/>
        </row>
        <row r="6186">
          <cell r="P6186">
            <v>999999999</v>
          </cell>
          <cell r="Q6186"/>
          <cell r="R6186"/>
          <cell r="S6186"/>
          <cell r="T6186"/>
        </row>
        <row r="6187">
          <cell r="P6187">
            <v>999999999</v>
          </cell>
          <cell r="Q6187"/>
          <cell r="R6187"/>
          <cell r="S6187"/>
          <cell r="T6187"/>
        </row>
        <row r="6188">
          <cell r="P6188">
            <v>999999999</v>
          </cell>
          <cell r="Q6188"/>
          <cell r="R6188"/>
          <cell r="S6188"/>
          <cell r="T6188"/>
        </row>
        <row r="6189">
          <cell r="P6189">
            <v>999999999</v>
          </cell>
          <cell r="Q6189"/>
          <cell r="R6189"/>
          <cell r="S6189"/>
          <cell r="T6189"/>
        </row>
        <row r="6190">
          <cell r="P6190">
            <v>999999999</v>
          </cell>
          <cell r="Q6190"/>
          <cell r="R6190"/>
          <cell r="S6190"/>
          <cell r="T6190"/>
        </row>
        <row r="6191">
          <cell r="P6191">
            <v>999999999</v>
          </cell>
          <cell r="Q6191"/>
          <cell r="R6191"/>
          <cell r="S6191"/>
          <cell r="T6191"/>
        </row>
        <row r="6192">
          <cell r="P6192">
            <v>999999999</v>
          </cell>
          <cell r="Q6192"/>
          <cell r="R6192"/>
          <cell r="S6192"/>
          <cell r="T6192"/>
        </row>
        <row r="6193">
          <cell r="P6193">
            <v>999999999</v>
          </cell>
          <cell r="Q6193"/>
          <cell r="R6193"/>
          <cell r="S6193"/>
          <cell r="T6193"/>
        </row>
        <row r="6194">
          <cell r="P6194">
            <v>999999999</v>
          </cell>
          <cell r="Q6194"/>
          <cell r="R6194"/>
          <cell r="S6194"/>
          <cell r="T6194"/>
        </row>
        <row r="6195">
          <cell r="P6195">
            <v>999999999</v>
          </cell>
          <cell r="Q6195"/>
          <cell r="R6195"/>
          <cell r="S6195"/>
          <cell r="T6195"/>
        </row>
        <row r="6196">
          <cell r="P6196">
            <v>999999999</v>
          </cell>
          <cell r="Q6196"/>
          <cell r="R6196"/>
          <cell r="S6196"/>
          <cell r="T6196"/>
        </row>
        <row r="6197">
          <cell r="P6197">
            <v>999999999</v>
          </cell>
          <cell r="Q6197"/>
          <cell r="R6197"/>
          <cell r="S6197"/>
          <cell r="T6197"/>
        </row>
        <row r="6198">
          <cell r="P6198">
            <v>999999999</v>
          </cell>
          <cell r="Q6198"/>
          <cell r="R6198"/>
          <cell r="S6198"/>
          <cell r="T6198"/>
        </row>
        <row r="6199">
          <cell r="P6199">
            <v>999999999</v>
          </cell>
          <cell r="Q6199"/>
          <cell r="R6199"/>
          <cell r="S6199"/>
          <cell r="T6199"/>
        </row>
        <row r="6200">
          <cell r="P6200">
            <v>999999999</v>
          </cell>
          <cell r="Q6200"/>
          <cell r="R6200"/>
          <cell r="S6200"/>
          <cell r="T6200"/>
        </row>
        <row r="6201">
          <cell r="P6201">
            <v>999999999</v>
          </cell>
          <cell r="Q6201"/>
          <cell r="R6201"/>
          <cell r="S6201"/>
          <cell r="T6201"/>
        </row>
        <row r="6202">
          <cell r="P6202">
            <v>999999999</v>
          </cell>
          <cell r="Q6202"/>
          <cell r="R6202"/>
          <cell r="S6202"/>
          <cell r="T6202"/>
        </row>
        <row r="6203">
          <cell r="P6203">
            <v>999999999</v>
          </cell>
          <cell r="Q6203"/>
          <cell r="R6203"/>
          <cell r="S6203"/>
          <cell r="T6203"/>
        </row>
        <row r="6204">
          <cell r="P6204">
            <v>999999999</v>
          </cell>
          <cell r="Q6204"/>
          <cell r="R6204"/>
          <cell r="S6204"/>
          <cell r="T6204"/>
        </row>
        <row r="6205">
          <cell r="P6205">
            <v>999999999</v>
          </cell>
          <cell r="Q6205"/>
          <cell r="R6205"/>
          <cell r="S6205"/>
          <cell r="T6205"/>
        </row>
        <row r="6206">
          <cell r="P6206">
            <v>999999999</v>
          </cell>
          <cell r="Q6206"/>
          <cell r="R6206"/>
          <cell r="S6206"/>
          <cell r="T6206"/>
        </row>
        <row r="6207">
          <cell r="P6207">
            <v>999999999</v>
          </cell>
          <cell r="Q6207"/>
          <cell r="R6207"/>
          <cell r="S6207"/>
          <cell r="T6207"/>
        </row>
        <row r="6208">
          <cell r="P6208">
            <v>999999999</v>
          </cell>
          <cell r="Q6208"/>
          <cell r="R6208"/>
          <cell r="S6208"/>
          <cell r="T6208"/>
        </row>
        <row r="6209">
          <cell r="P6209">
            <v>999999999</v>
          </cell>
          <cell r="Q6209"/>
          <cell r="R6209"/>
          <cell r="S6209"/>
          <cell r="T6209"/>
        </row>
        <row r="6210">
          <cell r="P6210">
            <v>999999999</v>
          </cell>
          <cell r="Q6210"/>
          <cell r="R6210"/>
          <cell r="S6210"/>
          <cell r="T6210"/>
        </row>
        <row r="6211">
          <cell r="P6211">
            <v>999999999</v>
          </cell>
          <cell r="Q6211"/>
          <cell r="R6211"/>
          <cell r="S6211"/>
          <cell r="T6211"/>
        </row>
        <row r="6212">
          <cell r="P6212">
            <v>999999999</v>
          </cell>
          <cell r="Q6212"/>
          <cell r="R6212"/>
          <cell r="S6212"/>
          <cell r="T6212"/>
        </row>
        <row r="6213">
          <cell r="P6213">
            <v>999999999</v>
          </cell>
          <cell r="Q6213"/>
          <cell r="R6213"/>
          <cell r="S6213"/>
          <cell r="T6213"/>
        </row>
        <row r="6214">
          <cell r="P6214">
            <v>999999999</v>
          </cell>
          <cell r="Q6214"/>
          <cell r="R6214"/>
          <cell r="S6214"/>
          <cell r="T6214"/>
        </row>
        <row r="6215">
          <cell r="P6215">
            <v>999999999</v>
          </cell>
          <cell r="Q6215"/>
          <cell r="R6215"/>
          <cell r="S6215"/>
          <cell r="T6215"/>
        </row>
        <row r="6216">
          <cell r="P6216">
            <v>999999999</v>
          </cell>
          <cell r="Q6216"/>
          <cell r="R6216"/>
          <cell r="S6216"/>
          <cell r="T6216"/>
        </row>
        <row r="6217">
          <cell r="P6217">
            <v>999999999</v>
          </cell>
          <cell r="Q6217"/>
          <cell r="R6217"/>
          <cell r="S6217"/>
          <cell r="T6217"/>
        </row>
        <row r="6218">
          <cell r="P6218">
            <v>999999999</v>
          </cell>
          <cell r="Q6218"/>
          <cell r="R6218"/>
          <cell r="S6218"/>
          <cell r="T6218"/>
        </row>
        <row r="6219">
          <cell r="P6219">
            <v>999999999</v>
          </cell>
          <cell r="Q6219"/>
          <cell r="R6219"/>
          <cell r="S6219"/>
          <cell r="T6219"/>
        </row>
        <row r="6220">
          <cell r="P6220">
            <v>999999999</v>
          </cell>
          <cell r="Q6220"/>
          <cell r="R6220"/>
          <cell r="S6220"/>
          <cell r="T6220"/>
        </row>
        <row r="6221">
          <cell r="P6221">
            <v>999999999</v>
          </cell>
          <cell r="Q6221"/>
          <cell r="R6221"/>
          <cell r="S6221"/>
          <cell r="T6221"/>
        </row>
        <row r="6222">
          <cell r="P6222">
            <v>999999999</v>
          </cell>
          <cell r="Q6222"/>
          <cell r="R6222"/>
          <cell r="S6222"/>
          <cell r="T6222"/>
        </row>
        <row r="6223">
          <cell r="P6223">
            <v>999999999</v>
          </cell>
          <cell r="Q6223"/>
          <cell r="R6223"/>
          <cell r="S6223"/>
          <cell r="T6223"/>
        </row>
        <row r="6224">
          <cell r="P6224">
            <v>999999999</v>
          </cell>
          <cell r="Q6224"/>
          <cell r="R6224"/>
          <cell r="S6224"/>
          <cell r="T6224"/>
        </row>
        <row r="6225">
          <cell r="P6225">
            <v>999999999</v>
          </cell>
          <cell r="Q6225"/>
          <cell r="R6225"/>
          <cell r="S6225"/>
          <cell r="T6225"/>
        </row>
        <row r="6226">
          <cell r="P6226">
            <v>999999999</v>
          </cell>
          <cell r="Q6226"/>
          <cell r="R6226"/>
          <cell r="S6226"/>
          <cell r="T6226"/>
        </row>
        <row r="6227">
          <cell r="P6227">
            <v>999999999</v>
          </cell>
          <cell r="Q6227"/>
          <cell r="R6227"/>
          <cell r="S6227"/>
          <cell r="T6227"/>
        </row>
        <row r="6228">
          <cell r="P6228">
            <v>999999999</v>
          </cell>
          <cell r="Q6228"/>
          <cell r="R6228"/>
          <cell r="S6228"/>
          <cell r="T6228"/>
        </row>
        <row r="6229">
          <cell r="P6229">
            <v>999999999</v>
          </cell>
          <cell r="Q6229"/>
          <cell r="R6229"/>
          <cell r="S6229"/>
          <cell r="T6229"/>
        </row>
        <row r="6230">
          <cell r="P6230">
            <v>999999999</v>
          </cell>
          <cell r="Q6230"/>
          <cell r="R6230"/>
          <cell r="S6230"/>
          <cell r="T6230"/>
        </row>
        <row r="6231">
          <cell r="P6231">
            <v>999999999</v>
          </cell>
          <cell r="Q6231"/>
          <cell r="R6231"/>
          <cell r="S6231"/>
          <cell r="T6231"/>
        </row>
        <row r="6232">
          <cell r="P6232">
            <v>999999999</v>
          </cell>
          <cell r="Q6232"/>
          <cell r="R6232"/>
          <cell r="S6232"/>
          <cell r="T6232"/>
        </row>
        <row r="6233">
          <cell r="P6233">
            <v>999999999</v>
          </cell>
          <cell r="Q6233"/>
          <cell r="R6233"/>
          <cell r="S6233"/>
          <cell r="T6233"/>
        </row>
        <row r="6234">
          <cell r="P6234">
            <v>999999999</v>
          </cell>
          <cell r="Q6234"/>
          <cell r="R6234"/>
          <cell r="S6234"/>
          <cell r="T6234"/>
        </row>
        <row r="6235">
          <cell r="P6235">
            <v>999999999</v>
          </cell>
          <cell r="Q6235"/>
          <cell r="R6235"/>
          <cell r="S6235"/>
          <cell r="T6235"/>
        </row>
        <row r="6236">
          <cell r="P6236">
            <v>999999999</v>
          </cell>
          <cell r="Q6236"/>
          <cell r="R6236"/>
          <cell r="S6236"/>
          <cell r="T6236"/>
        </row>
        <row r="6237">
          <cell r="P6237">
            <v>999999999</v>
          </cell>
          <cell r="Q6237"/>
          <cell r="R6237"/>
          <cell r="S6237"/>
          <cell r="T6237"/>
        </row>
        <row r="6238">
          <cell r="P6238">
            <v>999999999</v>
          </cell>
          <cell r="Q6238"/>
          <cell r="R6238"/>
          <cell r="S6238"/>
          <cell r="T6238"/>
        </row>
        <row r="6239">
          <cell r="P6239">
            <v>999999999</v>
          </cell>
          <cell r="Q6239"/>
          <cell r="R6239"/>
          <cell r="S6239"/>
          <cell r="T6239"/>
        </row>
        <row r="6240">
          <cell r="P6240">
            <v>999999999</v>
          </cell>
          <cell r="Q6240"/>
          <cell r="R6240"/>
          <cell r="S6240"/>
          <cell r="T6240"/>
        </row>
        <row r="6241">
          <cell r="P6241">
            <v>999999999</v>
          </cell>
          <cell r="Q6241"/>
          <cell r="R6241"/>
          <cell r="S6241"/>
          <cell r="T6241"/>
        </row>
        <row r="6242">
          <cell r="P6242">
            <v>999999999</v>
          </cell>
          <cell r="Q6242"/>
          <cell r="R6242"/>
          <cell r="S6242"/>
          <cell r="T6242"/>
        </row>
        <row r="6243">
          <cell r="P6243">
            <v>999999999</v>
          </cell>
          <cell r="Q6243"/>
          <cell r="R6243"/>
          <cell r="S6243"/>
          <cell r="T6243"/>
        </row>
        <row r="6244">
          <cell r="P6244">
            <v>999999999</v>
          </cell>
          <cell r="Q6244"/>
          <cell r="R6244"/>
          <cell r="S6244"/>
          <cell r="T6244"/>
        </row>
        <row r="6245">
          <cell r="P6245">
            <v>999999999</v>
          </cell>
          <cell r="Q6245"/>
          <cell r="R6245"/>
          <cell r="S6245"/>
          <cell r="T6245"/>
        </row>
        <row r="6246">
          <cell r="P6246">
            <v>999999999</v>
          </cell>
          <cell r="Q6246"/>
          <cell r="R6246"/>
          <cell r="S6246"/>
          <cell r="T6246"/>
        </row>
        <row r="6247">
          <cell r="P6247">
            <v>999999999</v>
          </cell>
          <cell r="Q6247"/>
          <cell r="R6247"/>
          <cell r="S6247"/>
          <cell r="T6247"/>
        </row>
        <row r="6248">
          <cell r="P6248">
            <v>999999999</v>
          </cell>
          <cell r="Q6248"/>
          <cell r="R6248"/>
          <cell r="S6248"/>
          <cell r="T6248"/>
        </row>
        <row r="6249">
          <cell r="P6249">
            <v>999999999</v>
          </cell>
          <cell r="Q6249"/>
          <cell r="R6249"/>
          <cell r="S6249"/>
          <cell r="T6249"/>
        </row>
        <row r="6250">
          <cell r="P6250">
            <v>999999999</v>
          </cell>
          <cell r="Q6250"/>
          <cell r="R6250"/>
          <cell r="S6250"/>
          <cell r="T6250"/>
        </row>
        <row r="6251">
          <cell r="P6251">
            <v>999999999</v>
          </cell>
          <cell r="Q6251"/>
          <cell r="R6251"/>
          <cell r="S6251"/>
          <cell r="T6251"/>
        </row>
        <row r="6252">
          <cell r="P6252">
            <v>999999999</v>
          </cell>
          <cell r="Q6252"/>
          <cell r="R6252"/>
          <cell r="S6252"/>
          <cell r="T6252"/>
        </row>
        <row r="6253">
          <cell r="P6253">
            <v>999999999</v>
          </cell>
          <cell r="Q6253"/>
          <cell r="R6253"/>
          <cell r="S6253"/>
          <cell r="T6253"/>
        </row>
        <row r="6254">
          <cell r="P6254">
            <v>999999999</v>
          </cell>
          <cell r="Q6254"/>
          <cell r="R6254"/>
          <cell r="S6254"/>
          <cell r="T6254"/>
        </row>
        <row r="6255">
          <cell r="P6255">
            <v>999999999</v>
          </cell>
          <cell r="Q6255"/>
          <cell r="R6255"/>
          <cell r="S6255"/>
          <cell r="T6255"/>
        </row>
        <row r="6256">
          <cell r="P6256">
            <v>999999999</v>
          </cell>
          <cell r="Q6256"/>
          <cell r="R6256"/>
          <cell r="S6256"/>
          <cell r="T6256"/>
        </row>
        <row r="6257">
          <cell r="P6257">
            <v>999999999</v>
          </cell>
          <cell r="Q6257"/>
          <cell r="R6257"/>
          <cell r="S6257"/>
          <cell r="T6257"/>
        </row>
        <row r="6258">
          <cell r="P6258">
            <v>999999999</v>
          </cell>
          <cell r="Q6258"/>
          <cell r="R6258"/>
          <cell r="S6258"/>
          <cell r="T6258"/>
        </row>
        <row r="6259">
          <cell r="P6259">
            <v>999999999</v>
          </cell>
          <cell r="Q6259"/>
          <cell r="R6259"/>
          <cell r="S6259"/>
          <cell r="T6259"/>
        </row>
        <row r="6260">
          <cell r="P6260">
            <v>999999999</v>
          </cell>
          <cell r="Q6260"/>
          <cell r="R6260"/>
          <cell r="S6260"/>
          <cell r="T6260"/>
        </row>
        <row r="6261">
          <cell r="P6261">
            <v>999999999</v>
          </cell>
          <cell r="Q6261"/>
          <cell r="R6261"/>
          <cell r="S6261"/>
          <cell r="T6261"/>
        </row>
        <row r="6262">
          <cell r="P6262">
            <v>999999999</v>
          </cell>
          <cell r="Q6262"/>
          <cell r="R6262"/>
          <cell r="S6262"/>
          <cell r="T6262"/>
        </row>
        <row r="6263">
          <cell r="P6263">
            <v>999999999</v>
          </cell>
          <cell r="Q6263"/>
          <cell r="R6263"/>
          <cell r="S6263"/>
          <cell r="T6263"/>
        </row>
        <row r="6264">
          <cell r="P6264">
            <v>999999999</v>
          </cell>
          <cell r="Q6264"/>
          <cell r="R6264"/>
          <cell r="S6264"/>
          <cell r="T6264"/>
        </row>
        <row r="6265">
          <cell r="P6265">
            <v>999999999</v>
          </cell>
          <cell r="Q6265"/>
          <cell r="R6265"/>
          <cell r="S6265"/>
          <cell r="T6265"/>
        </row>
        <row r="6266">
          <cell r="P6266">
            <v>999999999</v>
          </cell>
          <cell r="Q6266"/>
          <cell r="R6266"/>
          <cell r="S6266"/>
          <cell r="T6266"/>
        </row>
        <row r="6267">
          <cell r="P6267">
            <v>999999999</v>
          </cell>
          <cell r="Q6267"/>
          <cell r="R6267"/>
          <cell r="S6267"/>
          <cell r="T6267"/>
        </row>
        <row r="6268">
          <cell r="P6268">
            <v>999999999</v>
          </cell>
          <cell r="Q6268"/>
          <cell r="R6268"/>
          <cell r="S6268"/>
          <cell r="T6268"/>
        </row>
        <row r="6269">
          <cell r="P6269">
            <v>999999999</v>
          </cell>
          <cell r="Q6269"/>
          <cell r="R6269"/>
          <cell r="S6269"/>
          <cell r="T6269"/>
        </row>
        <row r="6270">
          <cell r="P6270">
            <v>999999999</v>
          </cell>
          <cell r="Q6270"/>
          <cell r="R6270"/>
          <cell r="S6270"/>
          <cell r="T6270"/>
        </row>
        <row r="6271">
          <cell r="P6271">
            <v>999999999</v>
          </cell>
          <cell r="Q6271"/>
          <cell r="R6271"/>
          <cell r="S6271"/>
          <cell r="T6271"/>
        </row>
        <row r="6272">
          <cell r="P6272">
            <v>999999999</v>
          </cell>
          <cell r="Q6272"/>
          <cell r="R6272"/>
          <cell r="S6272"/>
          <cell r="T6272"/>
        </row>
        <row r="6273">
          <cell r="P6273">
            <v>999999999</v>
          </cell>
          <cell r="Q6273"/>
          <cell r="R6273"/>
          <cell r="S6273"/>
          <cell r="T6273"/>
        </row>
        <row r="6274">
          <cell r="P6274">
            <v>999999999</v>
          </cell>
          <cell r="Q6274"/>
          <cell r="R6274"/>
          <cell r="S6274"/>
          <cell r="T6274"/>
        </row>
        <row r="6275">
          <cell r="P6275">
            <v>999999999</v>
          </cell>
          <cell r="Q6275"/>
          <cell r="R6275"/>
          <cell r="S6275"/>
          <cell r="T6275"/>
        </row>
        <row r="6276">
          <cell r="P6276">
            <v>999999999</v>
          </cell>
          <cell r="Q6276"/>
          <cell r="R6276"/>
          <cell r="S6276"/>
          <cell r="T6276"/>
        </row>
        <row r="6277">
          <cell r="P6277">
            <v>999999999</v>
          </cell>
          <cell r="Q6277"/>
          <cell r="R6277"/>
          <cell r="S6277"/>
          <cell r="T6277"/>
        </row>
        <row r="6278">
          <cell r="P6278">
            <v>999999999</v>
          </cell>
          <cell r="Q6278"/>
          <cell r="R6278"/>
          <cell r="S6278"/>
          <cell r="T6278"/>
        </row>
        <row r="6279">
          <cell r="P6279">
            <v>999999999</v>
          </cell>
          <cell r="Q6279"/>
          <cell r="R6279"/>
          <cell r="S6279"/>
          <cell r="T6279"/>
        </row>
        <row r="6280">
          <cell r="P6280">
            <v>999999999</v>
          </cell>
          <cell r="Q6280"/>
          <cell r="R6280"/>
          <cell r="S6280"/>
          <cell r="T6280"/>
        </row>
        <row r="6281">
          <cell r="P6281">
            <v>999999999</v>
          </cell>
          <cell r="Q6281"/>
          <cell r="R6281"/>
          <cell r="S6281"/>
          <cell r="T6281"/>
        </row>
        <row r="6282">
          <cell r="P6282">
            <v>999999999</v>
          </cell>
          <cell r="Q6282"/>
          <cell r="R6282"/>
          <cell r="S6282"/>
          <cell r="T6282"/>
        </row>
        <row r="6283">
          <cell r="P6283">
            <v>999999999</v>
          </cell>
          <cell r="Q6283"/>
          <cell r="R6283"/>
          <cell r="S6283"/>
          <cell r="T6283"/>
        </row>
        <row r="6284">
          <cell r="P6284">
            <v>999999999</v>
          </cell>
          <cell r="Q6284"/>
          <cell r="R6284"/>
          <cell r="S6284"/>
          <cell r="T6284"/>
        </row>
        <row r="6285">
          <cell r="P6285">
            <v>999999999</v>
          </cell>
          <cell r="Q6285"/>
          <cell r="R6285"/>
          <cell r="S6285"/>
          <cell r="T6285"/>
        </row>
        <row r="6286">
          <cell r="P6286">
            <v>999999999</v>
          </cell>
          <cell r="Q6286"/>
          <cell r="R6286"/>
          <cell r="S6286"/>
          <cell r="T6286"/>
        </row>
        <row r="6287">
          <cell r="P6287">
            <v>999999999</v>
          </cell>
          <cell r="Q6287"/>
          <cell r="R6287"/>
          <cell r="S6287"/>
          <cell r="T6287"/>
        </row>
        <row r="6288">
          <cell r="P6288">
            <v>999999999</v>
          </cell>
          <cell r="Q6288"/>
          <cell r="R6288"/>
          <cell r="S6288"/>
          <cell r="T6288"/>
        </row>
        <row r="6289">
          <cell r="P6289">
            <v>999999999</v>
          </cell>
          <cell r="Q6289"/>
          <cell r="R6289"/>
          <cell r="S6289"/>
          <cell r="T6289"/>
        </row>
        <row r="6290">
          <cell r="P6290">
            <v>999999999</v>
          </cell>
          <cell r="Q6290"/>
          <cell r="R6290"/>
          <cell r="S6290"/>
          <cell r="T6290"/>
        </row>
        <row r="6291">
          <cell r="P6291">
            <v>999999999</v>
          </cell>
          <cell r="Q6291"/>
          <cell r="R6291"/>
          <cell r="S6291"/>
          <cell r="T6291"/>
        </row>
        <row r="6292">
          <cell r="P6292">
            <v>999999999</v>
          </cell>
          <cell r="Q6292"/>
          <cell r="R6292"/>
          <cell r="S6292"/>
          <cell r="T6292"/>
        </row>
        <row r="6293">
          <cell r="P6293">
            <v>999999999</v>
          </cell>
          <cell r="Q6293"/>
          <cell r="R6293"/>
          <cell r="S6293"/>
          <cell r="T6293"/>
        </row>
        <row r="6294">
          <cell r="P6294">
            <v>999999999</v>
          </cell>
          <cell r="Q6294"/>
          <cell r="R6294"/>
          <cell r="S6294"/>
          <cell r="T6294"/>
        </row>
        <row r="6295">
          <cell r="P6295">
            <v>999999999</v>
          </cell>
          <cell r="Q6295"/>
          <cell r="R6295"/>
          <cell r="S6295"/>
          <cell r="T6295"/>
        </row>
        <row r="6296">
          <cell r="P6296">
            <v>999999999</v>
          </cell>
          <cell r="Q6296"/>
          <cell r="R6296"/>
          <cell r="S6296"/>
          <cell r="T6296"/>
        </row>
        <row r="6297">
          <cell r="P6297">
            <v>999999999</v>
          </cell>
          <cell r="Q6297"/>
          <cell r="R6297"/>
          <cell r="S6297"/>
          <cell r="T6297"/>
        </row>
        <row r="6298">
          <cell r="P6298">
            <v>999999999</v>
          </cell>
          <cell r="Q6298"/>
          <cell r="R6298"/>
          <cell r="S6298"/>
          <cell r="T6298"/>
        </row>
        <row r="6299">
          <cell r="P6299">
            <v>999999999</v>
          </cell>
          <cell r="Q6299"/>
          <cell r="R6299"/>
          <cell r="S6299"/>
          <cell r="T6299"/>
        </row>
        <row r="6300">
          <cell r="P6300">
            <v>999999999</v>
          </cell>
          <cell r="Q6300"/>
          <cell r="R6300"/>
          <cell r="S6300"/>
          <cell r="T6300"/>
        </row>
        <row r="6301">
          <cell r="P6301">
            <v>999999999</v>
          </cell>
          <cell r="Q6301"/>
          <cell r="R6301"/>
          <cell r="S6301"/>
          <cell r="T6301"/>
        </row>
        <row r="6302">
          <cell r="P6302">
            <v>999999999</v>
          </cell>
          <cell r="Q6302"/>
          <cell r="R6302"/>
          <cell r="S6302"/>
          <cell r="T6302"/>
        </row>
        <row r="6303">
          <cell r="P6303">
            <v>999999999</v>
          </cell>
          <cell r="Q6303"/>
          <cell r="R6303"/>
          <cell r="S6303"/>
          <cell r="T6303"/>
        </row>
        <row r="6304">
          <cell r="P6304">
            <v>999999999</v>
          </cell>
          <cell r="Q6304"/>
          <cell r="R6304"/>
          <cell r="S6304"/>
          <cell r="T6304"/>
        </row>
        <row r="6305">
          <cell r="P6305">
            <v>999999999</v>
          </cell>
          <cell r="Q6305"/>
          <cell r="R6305"/>
          <cell r="S6305"/>
          <cell r="T6305"/>
        </row>
        <row r="6306">
          <cell r="P6306">
            <v>999999999</v>
          </cell>
          <cell r="Q6306"/>
          <cell r="R6306"/>
          <cell r="S6306"/>
          <cell r="T6306"/>
        </row>
        <row r="6307">
          <cell r="P6307">
            <v>999999999</v>
          </cell>
          <cell r="Q6307"/>
          <cell r="R6307"/>
          <cell r="S6307"/>
          <cell r="T6307"/>
        </row>
        <row r="6308">
          <cell r="P6308">
            <v>999999999</v>
          </cell>
          <cell r="Q6308"/>
          <cell r="R6308"/>
          <cell r="S6308"/>
          <cell r="T6308"/>
        </row>
        <row r="6309">
          <cell r="P6309">
            <v>999999999</v>
          </cell>
          <cell r="Q6309"/>
          <cell r="R6309"/>
          <cell r="S6309"/>
          <cell r="T6309"/>
        </row>
        <row r="6310">
          <cell r="P6310">
            <v>999999999</v>
          </cell>
          <cell r="Q6310"/>
          <cell r="R6310"/>
          <cell r="S6310"/>
          <cell r="T6310"/>
        </row>
        <row r="6311">
          <cell r="P6311">
            <v>999999999</v>
          </cell>
          <cell r="Q6311"/>
          <cell r="R6311"/>
          <cell r="S6311"/>
          <cell r="T6311"/>
        </row>
        <row r="6312">
          <cell r="P6312">
            <v>999999999</v>
          </cell>
          <cell r="Q6312"/>
          <cell r="R6312"/>
          <cell r="S6312"/>
          <cell r="T6312"/>
        </row>
        <row r="6313">
          <cell r="P6313">
            <v>999999999</v>
          </cell>
          <cell r="Q6313"/>
          <cell r="R6313"/>
          <cell r="S6313"/>
          <cell r="T6313"/>
        </row>
        <row r="6314">
          <cell r="P6314">
            <v>999999999</v>
          </cell>
          <cell r="Q6314"/>
          <cell r="R6314"/>
          <cell r="S6314"/>
          <cell r="T6314"/>
        </row>
        <row r="6315">
          <cell r="P6315">
            <v>999999999</v>
          </cell>
          <cell r="Q6315"/>
          <cell r="R6315"/>
          <cell r="S6315"/>
          <cell r="T6315"/>
        </row>
        <row r="6316">
          <cell r="P6316">
            <v>999999999</v>
          </cell>
          <cell r="Q6316"/>
          <cell r="R6316"/>
          <cell r="S6316"/>
          <cell r="T6316"/>
        </row>
        <row r="6317">
          <cell r="P6317">
            <v>999999999</v>
          </cell>
          <cell r="Q6317"/>
          <cell r="R6317"/>
          <cell r="S6317"/>
          <cell r="T6317"/>
        </row>
        <row r="6318">
          <cell r="P6318">
            <v>999999999</v>
          </cell>
          <cell r="Q6318"/>
          <cell r="R6318"/>
          <cell r="S6318"/>
          <cell r="T6318"/>
        </row>
        <row r="6319">
          <cell r="P6319">
            <v>999999999</v>
          </cell>
          <cell r="Q6319"/>
          <cell r="R6319"/>
          <cell r="S6319"/>
          <cell r="T6319"/>
        </row>
        <row r="6320">
          <cell r="P6320">
            <v>999999999</v>
          </cell>
          <cell r="Q6320"/>
          <cell r="R6320"/>
          <cell r="S6320"/>
          <cell r="T6320"/>
        </row>
        <row r="6321">
          <cell r="P6321">
            <v>999999999</v>
          </cell>
          <cell r="Q6321"/>
          <cell r="R6321"/>
          <cell r="S6321"/>
          <cell r="T6321"/>
        </row>
        <row r="6322">
          <cell r="P6322">
            <v>999999999</v>
          </cell>
          <cell r="Q6322"/>
          <cell r="R6322"/>
          <cell r="S6322"/>
          <cell r="T6322"/>
        </row>
        <row r="6323">
          <cell r="P6323">
            <v>999999999</v>
          </cell>
          <cell r="Q6323"/>
          <cell r="R6323"/>
          <cell r="S6323"/>
          <cell r="T6323"/>
        </row>
        <row r="6324">
          <cell r="P6324">
            <v>999999999</v>
          </cell>
          <cell r="Q6324"/>
          <cell r="R6324"/>
          <cell r="S6324"/>
          <cell r="T6324"/>
        </row>
        <row r="6325">
          <cell r="P6325">
            <v>999999999</v>
          </cell>
          <cell r="Q6325"/>
          <cell r="R6325"/>
          <cell r="S6325"/>
          <cell r="T6325"/>
        </row>
        <row r="6326">
          <cell r="P6326">
            <v>999999999</v>
          </cell>
          <cell r="Q6326"/>
          <cell r="R6326"/>
          <cell r="S6326"/>
          <cell r="T6326"/>
        </row>
        <row r="6327">
          <cell r="P6327">
            <v>999999999</v>
          </cell>
          <cell r="Q6327"/>
          <cell r="R6327"/>
          <cell r="S6327"/>
          <cell r="T6327"/>
        </row>
        <row r="6328">
          <cell r="P6328">
            <v>999999999</v>
          </cell>
          <cell r="Q6328"/>
          <cell r="R6328"/>
          <cell r="S6328"/>
          <cell r="T6328"/>
        </row>
        <row r="6329">
          <cell r="P6329">
            <v>999999999</v>
          </cell>
          <cell r="Q6329"/>
          <cell r="R6329"/>
          <cell r="S6329"/>
          <cell r="T6329"/>
        </row>
        <row r="6330">
          <cell r="P6330">
            <v>999999999</v>
          </cell>
          <cell r="Q6330"/>
          <cell r="R6330"/>
          <cell r="S6330"/>
          <cell r="T6330"/>
        </row>
        <row r="6331">
          <cell r="P6331">
            <v>999999999</v>
          </cell>
          <cell r="Q6331"/>
          <cell r="R6331"/>
          <cell r="S6331"/>
          <cell r="T6331"/>
        </row>
        <row r="6332">
          <cell r="P6332">
            <v>999999999</v>
          </cell>
          <cell r="Q6332"/>
          <cell r="R6332"/>
          <cell r="S6332"/>
          <cell r="T6332"/>
        </row>
        <row r="6333">
          <cell r="P6333">
            <v>999999999</v>
          </cell>
          <cell r="Q6333"/>
          <cell r="R6333"/>
          <cell r="S6333"/>
          <cell r="T6333"/>
        </row>
        <row r="6334">
          <cell r="P6334">
            <v>999999999</v>
          </cell>
          <cell r="Q6334"/>
          <cell r="R6334"/>
          <cell r="S6334"/>
          <cell r="T6334"/>
        </row>
        <row r="6335">
          <cell r="P6335">
            <v>999999999</v>
          </cell>
          <cell r="Q6335"/>
          <cell r="R6335"/>
          <cell r="S6335"/>
          <cell r="T6335"/>
        </row>
        <row r="6336">
          <cell r="P6336">
            <v>999999999</v>
          </cell>
          <cell r="Q6336"/>
          <cell r="R6336"/>
          <cell r="S6336"/>
          <cell r="T6336"/>
        </row>
        <row r="6337">
          <cell r="P6337">
            <v>999999999</v>
          </cell>
          <cell r="Q6337"/>
          <cell r="R6337"/>
          <cell r="S6337"/>
          <cell r="T6337"/>
        </row>
        <row r="6338">
          <cell r="P6338">
            <v>999999999</v>
          </cell>
          <cell r="Q6338"/>
          <cell r="R6338"/>
          <cell r="S6338"/>
          <cell r="T6338"/>
        </row>
        <row r="6339">
          <cell r="P6339">
            <v>999999999</v>
          </cell>
          <cell r="Q6339"/>
          <cell r="R6339"/>
          <cell r="S6339"/>
          <cell r="T6339"/>
        </row>
        <row r="6340">
          <cell r="P6340">
            <v>999999999</v>
          </cell>
          <cell r="Q6340"/>
          <cell r="R6340"/>
          <cell r="S6340"/>
          <cell r="T6340"/>
        </row>
        <row r="6341">
          <cell r="P6341">
            <v>999999999</v>
          </cell>
          <cell r="Q6341"/>
          <cell r="R6341"/>
          <cell r="S6341"/>
          <cell r="T6341"/>
        </row>
        <row r="6342">
          <cell r="P6342">
            <v>999999999</v>
          </cell>
          <cell r="Q6342"/>
          <cell r="R6342"/>
          <cell r="S6342"/>
          <cell r="T6342"/>
        </row>
        <row r="6343">
          <cell r="P6343">
            <v>999999999</v>
          </cell>
          <cell r="Q6343"/>
          <cell r="R6343"/>
          <cell r="S6343"/>
          <cell r="T6343"/>
        </row>
        <row r="6344">
          <cell r="P6344">
            <v>999999999</v>
          </cell>
          <cell r="Q6344"/>
          <cell r="R6344"/>
          <cell r="S6344"/>
          <cell r="T6344"/>
        </row>
        <row r="6345">
          <cell r="P6345">
            <v>999999999</v>
          </cell>
          <cell r="Q6345"/>
          <cell r="R6345"/>
          <cell r="S6345"/>
          <cell r="T6345"/>
        </row>
        <row r="6346">
          <cell r="P6346">
            <v>999999999</v>
          </cell>
          <cell r="Q6346"/>
          <cell r="R6346"/>
          <cell r="S6346"/>
          <cell r="T6346"/>
        </row>
        <row r="6347">
          <cell r="P6347">
            <v>999999999</v>
          </cell>
          <cell r="Q6347"/>
          <cell r="R6347"/>
          <cell r="S6347"/>
          <cell r="T6347"/>
        </row>
        <row r="6348">
          <cell r="P6348">
            <v>999999999</v>
          </cell>
          <cell r="Q6348"/>
          <cell r="R6348"/>
          <cell r="S6348"/>
          <cell r="T6348"/>
        </row>
        <row r="6349">
          <cell r="P6349">
            <v>999999999</v>
          </cell>
          <cell r="Q6349"/>
          <cell r="R6349"/>
          <cell r="S6349"/>
          <cell r="T6349"/>
        </row>
        <row r="6350">
          <cell r="P6350">
            <v>999999999</v>
          </cell>
          <cell r="Q6350"/>
          <cell r="R6350"/>
          <cell r="S6350"/>
          <cell r="T6350"/>
        </row>
        <row r="6351">
          <cell r="P6351">
            <v>999999999</v>
          </cell>
          <cell r="Q6351"/>
          <cell r="R6351"/>
          <cell r="S6351"/>
          <cell r="T6351"/>
        </row>
        <row r="6352">
          <cell r="P6352">
            <v>999999999</v>
          </cell>
          <cell r="Q6352"/>
          <cell r="R6352"/>
          <cell r="S6352"/>
          <cell r="T6352"/>
        </row>
        <row r="6353">
          <cell r="P6353">
            <v>999999999</v>
          </cell>
          <cell r="Q6353"/>
          <cell r="R6353"/>
          <cell r="S6353"/>
          <cell r="T6353"/>
        </row>
        <row r="6354">
          <cell r="P6354">
            <v>999999999</v>
          </cell>
          <cell r="Q6354"/>
          <cell r="R6354"/>
          <cell r="S6354"/>
          <cell r="T6354"/>
        </row>
        <row r="6355">
          <cell r="P6355">
            <v>999999999</v>
          </cell>
          <cell r="Q6355"/>
          <cell r="R6355"/>
          <cell r="S6355"/>
          <cell r="T6355"/>
        </row>
        <row r="6356">
          <cell r="P6356">
            <v>999999999</v>
          </cell>
          <cell r="Q6356"/>
          <cell r="R6356"/>
          <cell r="S6356"/>
          <cell r="T6356"/>
        </row>
        <row r="6357">
          <cell r="P6357">
            <v>999999999</v>
          </cell>
          <cell r="Q6357"/>
          <cell r="R6357"/>
          <cell r="S6357"/>
          <cell r="T6357"/>
        </row>
        <row r="6358">
          <cell r="P6358">
            <v>999999999</v>
          </cell>
          <cell r="Q6358"/>
          <cell r="R6358"/>
          <cell r="S6358"/>
          <cell r="T6358"/>
        </row>
        <row r="6359">
          <cell r="P6359">
            <v>999999999</v>
          </cell>
          <cell r="Q6359"/>
          <cell r="R6359"/>
          <cell r="S6359"/>
          <cell r="T6359"/>
        </row>
        <row r="6360">
          <cell r="P6360">
            <v>999999999</v>
          </cell>
          <cell r="Q6360"/>
          <cell r="R6360"/>
          <cell r="S6360"/>
          <cell r="T6360"/>
        </row>
        <row r="6361">
          <cell r="P6361">
            <v>999999999</v>
          </cell>
          <cell r="Q6361"/>
          <cell r="R6361"/>
          <cell r="S6361"/>
          <cell r="T6361"/>
        </row>
        <row r="6362">
          <cell r="P6362">
            <v>999999999</v>
          </cell>
          <cell r="Q6362"/>
          <cell r="R6362"/>
          <cell r="S6362"/>
          <cell r="T6362"/>
        </row>
        <row r="6363">
          <cell r="P6363">
            <v>999999999</v>
          </cell>
          <cell r="Q6363"/>
          <cell r="R6363"/>
          <cell r="S6363"/>
          <cell r="T6363"/>
        </row>
        <row r="6364">
          <cell r="P6364">
            <v>999999999</v>
          </cell>
          <cell r="Q6364"/>
          <cell r="R6364"/>
          <cell r="S6364"/>
          <cell r="T6364"/>
        </row>
        <row r="6365">
          <cell r="P6365">
            <v>999999999</v>
          </cell>
          <cell r="Q6365"/>
          <cell r="R6365"/>
          <cell r="S6365"/>
          <cell r="T6365"/>
        </row>
        <row r="6366">
          <cell r="P6366">
            <v>999999999</v>
          </cell>
          <cell r="Q6366"/>
          <cell r="R6366"/>
          <cell r="S6366"/>
          <cell r="T6366"/>
        </row>
        <row r="6367">
          <cell r="P6367">
            <v>999999999</v>
          </cell>
          <cell r="Q6367"/>
          <cell r="R6367"/>
          <cell r="S6367"/>
          <cell r="T6367"/>
        </row>
        <row r="6368">
          <cell r="P6368">
            <v>999999999</v>
          </cell>
          <cell r="Q6368"/>
          <cell r="R6368"/>
          <cell r="S6368"/>
          <cell r="T6368"/>
        </row>
        <row r="6369">
          <cell r="P6369">
            <v>999999999</v>
          </cell>
          <cell r="Q6369"/>
          <cell r="R6369"/>
          <cell r="S6369"/>
          <cell r="T6369"/>
        </row>
        <row r="6370">
          <cell r="P6370">
            <v>999999999</v>
          </cell>
          <cell r="Q6370"/>
          <cell r="R6370"/>
          <cell r="S6370"/>
          <cell r="T6370"/>
        </row>
        <row r="6371">
          <cell r="P6371">
            <v>999999999</v>
          </cell>
          <cell r="Q6371"/>
          <cell r="R6371"/>
          <cell r="S6371"/>
          <cell r="T6371"/>
        </row>
        <row r="6372">
          <cell r="P6372">
            <v>999999999</v>
          </cell>
          <cell r="Q6372"/>
          <cell r="R6372"/>
          <cell r="S6372"/>
          <cell r="T6372"/>
        </row>
        <row r="6373">
          <cell r="P6373">
            <v>999999999</v>
          </cell>
          <cell r="Q6373"/>
          <cell r="R6373"/>
          <cell r="S6373"/>
          <cell r="T6373"/>
        </row>
        <row r="6374">
          <cell r="P6374">
            <v>999999999</v>
          </cell>
          <cell r="Q6374"/>
          <cell r="R6374"/>
          <cell r="S6374"/>
          <cell r="T6374"/>
        </row>
        <row r="6375">
          <cell r="P6375">
            <v>999999999</v>
          </cell>
          <cell r="Q6375"/>
          <cell r="R6375"/>
          <cell r="S6375"/>
          <cell r="T6375"/>
        </row>
        <row r="6376">
          <cell r="P6376">
            <v>999999999</v>
          </cell>
          <cell r="Q6376"/>
          <cell r="R6376"/>
          <cell r="S6376"/>
          <cell r="T6376"/>
        </row>
        <row r="6377">
          <cell r="P6377">
            <v>999999999</v>
          </cell>
          <cell r="Q6377"/>
          <cell r="R6377"/>
          <cell r="S6377"/>
          <cell r="T6377"/>
        </row>
        <row r="6378">
          <cell r="P6378">
            <v>999999999</v>
          </cell>
          <cell r="Q6378"/>
          <cell r="R6378"/>
          <cell r="S6378"/>
          <cell r="T6378"/>
        </row>
        <row r="6379">
          <cell r="P6379">
            <v>999999999</v>
          </cell>
          <cell r="Q6379"/>
          <cell r="R6379"/>
          <cell r="S6379"/>
          <cell r="T6379"/>
        </row>
        <row r="6380">
          <cell r="P6380">
            <v>999999999</v>
          </cell>
          <cell r="Q6380"/>
          <cell r="R6380"/>
          <cell r="S6380"/>
          <cell r="T6380"/>
        </row>
        <row r="6381">
          <cell r="P6381">
            <v>999999999</v>
          </cell>
          <cell r="Q6381"/>
          <cell r="R6381"/>
          <cell r="S6381"/>
          <cell r="T6381"/>
        </row>
        <row r="6382">
          <cell r="P6382">
            <v>999999999</v>
          </cell>
          <cell r="Q6382"/>
          <cell r="R6382"/>
          <cell r="S6382"/>
          <cell r="T6382"/>
        </row>
        <row r="6383">
          <cell r="P6383">
            <v>999999999</v>
          </cell>
          <cell r="Q6383"/>
          <cell r="R6383"/>
          <cell r="S6383"/>
          <cell r="T6383"/>
        </row>
        <row r="6384">
          <cell r="P6384">
            <v>999999999</v>
          </cell>
          <cell r="Q6384"/>
          <cell r="R6384"/>
          <cell r="S6384"/>
          <cell r="T6384"/>
        </row>
        <row r="6385">
          <cell r="P6385">
            <v>999999999</v>
          </cell>
          <cell r="Q6385"/>
          <cell r="R6385"/>
          <cell r="S6385"/>
          <cell r="T6385"/>
        </row>
        <row r="6386">
          <cell r="P6386">
            <v>999999999</v>
          </cell>
          <cell r="Q6386"/>
          <cell r="R6386"/>
          <cell r="S6386"/>
          <cell r="T6386"/>
        </row>
        <row r="6387">
          <cell r="P6387">
            <v>999999999</v>
          </cell>
          <cell r="Q6387"/>
          <cell r="R6387"/>
          <cell r="S6387"/>
          <cell r="T6387"/>
        </row>
        <row r="6388">
          <cell r="P6388">
            <v>999999999</v>
          </cell>
          <cell r="Q6388"/>
          <cell r="R6388"/>
          <cell r="S6388"/>
          <cell r="T6388"/>
        </row>
        <row r="6389">
          <cell r="P6389">
            <v>999999999</v>
          </cell>
          <cell r="Q6389"/>
          <cell r="R6389"/>
          <cell r="S6389"/>
          <cell r="T6389"/>
        </row>
        <row r="6390">
          <cell r="P6390">
            <v>999999999</v>
          </cell>
          <cell r="Q6390"/>
          <cell r="R6390"/>
          <cell r="S6390"/>
          <cell r="T6390"/>
        </row>
        <row r="6391">
          <cell r="P6391">
            <v>999999999</v>
          </cell>
          <cell r="Q6391"/>
          <cell r="R6391"/>
          <cell r="S6391"/>
          <cell r="T6391"/>
        </row>
        <row r="6392">
          <cell r="P6392">
            <v>999999999</v>
          </cell>
          <cell r="Q6392"/>
          <cell r="R6392"/>
          <cell r="S6392"/>
          <cell r="T6392"/>
        </row>
        <row r="6393">
          <cell r="P6393">
            <v>999999999</v>
          </cell>
          <cell r="Q6393"/>
          <cell r="R6393"/>
          <cell r="S6393"/>
          <cell r="T6393"/>
        </row>
        <row r="6394">
          <cell r="P6394">
            <v>999999999</v>
          </cell>
          <cell r="Q6394"/>
          <cell r="R6394"/>
          <cell r="S6394"/>
          <cell r="T6394"/>
        </row>
        <row r="6395">
          <cell r="P6395">
            <v>999999999</v>
          </cell>
          <cell r="Q6395"/>
          <cell r="R6395"/>
          <cell r="S6395"/>
          <cell r="T6395"/>
        </row>
        <row r="6396">
          <cell r="P6396">
            <v>999999999</v>
          </cell>
          <cell r="Q6396"/>
          <cell r="R6396"/>
          <cell r="S6396"/>
          <cell r="T6396"/>
        </row>
        <row r="6397">
          <cell r="P6397">
            <v>999999999</v>
          </cell>
          <cell r="Q6397"/>
          <cell r="R6397"/>
          <cell r="S6397"/>
          <cell r="T6397"/>
        </row>
        <row r="6398">
          <cell r="P6398">
            <v>999999999</v>
          </cell>
          <cell r="Q6398"/>
          <cell r="R6398"/>
          <cell r="S6398"/>
          <cell r="T6398"/>
        </row>
        <row r="6399">
          <cell r="P6399">
            <v>999999999</v>
          </cell>
          <cell r="Q6399"/>
          <cell r="R6399"/>
          <cell r="S6399"/>
          <cell r="T6399"/>
        </row>
        <row r="6400">
          <cell r="P6400">
            <v>999999999</v>
          </cell>
          <cell r="Q6400"/>
          <cell r="R6400"/>
          <cell r="S6400"/>
          <cell r="T6400"/>
        </row>
        <row r="6401">
          <cell r="P6401">
            <v>999999999</v>
          </cell>
          <cell r="Q6401"/>
          <cell r="R6401"/>
          <cell r="S6401"/>
          <cell r="T6401"/>
        </row>
        <row r="6402">
          <cell r="P6402">
            <v>999999999</v>
          </cell>
          <cell r="Q6402"/>
          <cell r="R6402"/>
          <cell r="S6402"/>
          <cell r="T6402"/>
        </row>
        <row r="6403">
          <cell r="P6403">
            <v>999999999</v>
          </cell>
          <cell r="Q6403"/>
          <cell r="R6403"/>
          <cell r="S6403"/>
          <cell r="T6403"/>
        </row>
        <row r="6404">
          <cell r="P6404">
            <v>999999999</v>
          </cell>
          <cell r="Q6404"/>
          <cell r="R6404"/>
          <cell r="S6404"/>
          <cell r="T6404"/>
        </row>
        <row r="6405">
          <cell r="P6405">
            <v>999999999</v>
          </cell>
          <cell r="Q6405"/>
          <cell r="R6405"/>
          <cell r="S6405"/>
          <cell r="T6405"/>
        </row>
        <row r="6406">
          <cell r="P6406">
            <v>999999999</v>
          </cell>
          <cell r="Q6406"/>
          <cell r="R6406"/>
          <cell r="S6406"/>
          <cell r="T6406"/>
        </row>
        <row r="6407">
          <cell r="P6407">
            <v>999999999</v>
          </cell>
          <cell r="Q6407"/>
          <cell r="R6407"/>
          <cell r="S6407"/>
          <cell r="T6407"/>
        </row>
        <row r="6408">
          <cell r="P6408">
            <v>999999999</v>
          </cell>
          <cell r="Q6408"/>
          <cell r="R6408"/>
          <cell r="S6408"/>
          <cell r="T6408"/>
        </row>
        <row r="6409">
          <cell r="P6409">
            <v>999999999</v>
          </cell>
          <cell r="Q6409"/>
          <cell r="R6409"/>
          <cell r="S6409"/>
          <cell r="T6409"/>
        </row>
        <row r="6410">
          <cell r="P6410">
            <v>999999999</v>
          </cell>
          <cell r="Q6410"/>
          <cell r="R6410"/>
          <cell r="S6410"/>
          <cell r="T6410"/>
        </row>
        <row r="6411">
          <cell r="P6411">
            <v>999999999</v>
          </cell>
          <cell r="Q6411"/>
          <cell r="R6411"/>
          <cell r="S6411"/>
          <cell r="T6411"/>
        </row>
        <row r="6412">
          <cell r="P6412">
            <v>999999999</v>
          </cell>
          <cell r="Q6412"/>
          <cell r="R6412"/>
          <cell r="S6412"/>
          <cell r="T6412"/>
        </row>
        <row r="6413">
          <cell r="P6413">
            <v>999999999</v>
          </cell>
          <cell r="Q6413"/>
          <cell r="R6413"/>
          <cell r="S6413"/>
          <cell r="T6413"/>
        </row>
        <row r="6414">
          <cell r="P6414">
            <v>999999999</v>
          </cell>
          <cell r="Q6414"/>
          <cell r="R6414"/>
          <cell r="S6414"/>
          <cell r="T6414"/>
        </row>
        <row r="6415">
          <cell r="P6415">
            <v>999999999</v>
          </cell>
          <cell r="Q6415"/>
          <cell r="R6415"/>
          <cell r="S6415"/>
          <cell r="T6415"/>
        </row>
        <row r="6416">
          <cell r="P6416">
            <v>999999999</v>
          </cell>
          <cell r="Q6416"/>
          <cell r="R6416"/>
          <cell r="S6416"/>
          <cell r="T6416"/>
        </row>
        <row r="6417">
          <cell r="P6417">
            <v>999999999</v>
          </cell>
          <cell r="Q6417"/>
          <cell r="R6417"/>
          <cell r="S6417"/>
          <cell r="T6417"/>
        </row>
        <row r="6418">
          <cell r="P6418">
            <v>999999999</v>
          </cell>
          <cell r="Q6418"/>
          <cell r="R6418"/>
          <cell r="S6418"/>
          <cell r="T6418"/>
        </row>
        <row r="6419">
          <cell r="P6419">
            <v>999999999</v>
          </cell>
          <cell r="Q6419"/>
          <cell r="R6419"/>
          <cell r="S6419"/>
          <cell r="T6419"/>
        </row>
        <row r="6420">
          <cell r="P6420">
            <v>999999999</v>
          </cell>
          <cell r="Q6420"/>
          <cell r="R6420"/>
          <cell r="S6420"/>
          <cell r="T6420"/>
        </row>
        <row r="6421">
          <cell r="P6421">
            <v>999999999</v>
          </cell>
          <cell r="Q6421"/>
          <cell r="R6421"/>
          <cell r="S6421"/>
          <cell r="T6421"/>
        </row>
        <row r="6422">
          <cell r="P6422">
            <v>999999999</v>
          </cell>
          <cell r="Q6422"/>
          <cell r="R6422"/>
          <cell r="S6422"/>
          <cell r="T6422"/>
        </row>
        <row r="6423">
          <cell r="P6423">
            <v>999999999</v>
          </cell>
          <cell r="Q6423"/>
          <cell r="R6423"/>
          <cell r="S6423"/>
          <cell r="T6423"/>
        </row>
        <row r="6424">
          <cell r="P6424">
            <v>999999999</v>
          </cell>
          <cell r="Q6424"/>
          <cell r="R6424"/>
          <cell r="S6424"/>
          <cell r="T6424"/>
        </row>
        <row r="6425">
          <cell r="P6425">
            <v>999999999</v>
          </cell>
          <cell r="Q6425"/>
          <cell r="R6425"/>
          <cell r="S6425"/>
          <cell r="T6425"/>
        </row>
        <row r="6426">
          <cell r="P6426">
            <v>999999999</v>
          </cell>
          <cell r="Q6426"/>
          <cell r="R6426"/>
          <cell r="S6426"/>
          <cell r="T6426"/>
        </row>
        <row r="6427">
          <cell r="P6427">
            <v>999999999</v>
          </cell>
          <cell r="Q6427"/>
          <cell r="R6427"/>
          <cell r="S6427"/>
          <cell r="T6427"/>
        </row>
        <row r="6428">
          <cell r="P6428">
            <v>999999999</v>
          </cell>
          <cell r="Q6428"/>
          <cell r="R6428"/>
          <cell r="S6428"/>
          <cell r="T6428"/>
        </row>
        <row r="6429">
          <cell r="P6429">
            <v>999999999</v>
          </cell>
          <cell r="Q6429"/>
          <cell r="R6429"/>
          <cell r="S6429"/>
          <cell r="T6429"/>
        </row>
        <row r="6430">
          <cell r="P6430">
            <v>999999999</v>
          </cell>
          <cell r="Q6430"/>
          <cell r="R6430"/>
          <cell r="S6430"/>
          <cell r="T6430"/>
        </row>
        <row r="6431">
          <cell r="P6431">
            <v>999999999</v>
          </cell>
          <cell r="Q6431"/>
          <cell r="R6431"/>
          <cell r="S6431"/>
          <cell r="T6431"/>
        </row>
        <row r="6432">
          <cell r="P6432">
            <v>999999999</v>
          </cell>
          <cell r="Q6432"/>
          <cell r="R6432"/>
          <cell r="S6432"/>
          <cell r="T6432"/>
        </row>
        <row r="6433">
          <cell r="P6433">
            <v>999999999</v>
          </cell>
          <cell r="Q6433"/>
          <cell r="R6433"/>
          <cell r="S6433"/>
          <cell r="T6433"/>
        </row>
        <row r="6434">
          <cell r="P6434">
            <v>999999999</v>
          </cell>
          <cell r="Q6434"/>
          <cell r="R6434"/>
          <cell r="S6434"/>
          <cell r="T6434"/>
        </row>
        <row r="6435">
          <cell r="P6435">
            <v>999999999</v>
          </cell>
          <cell r="Q6435"/>
          <cell r="R6435"/>
          <cell r="S6435"/>
          <cell r="T6435"/>
        </row>
        <row r="6436">
          <cell r="P6436">
            <v>999999999</v>
          </cell>
          <cell r="Q6436"/>
          <cell r="R6436"/>
          <cell r="S6436"/>
          <cell r="T6436"/>
        </row>
        <row r="6437">
          <cell r="P6437">
            <v>999999999</v>
          </cell>
          <cell r="Q6437"/>
          <cell r="R6437"/>
          <cell r="S6437"/>
          <cell r="T6437"/>
        </row>
        <row r="6438">
          <cell r="P6438">
            <v>999999999</v>
          </cell>
          <cell r="Q6438"/>
          <cell r="R6438"/>
          <cell r="S6438"/>
          <cell r="T6438"/>
        </row>
        <row r="6439">
          <cell r="P6439">
            <v>999999999</v>
          </cell>
          <cell r="Q6439"/>
          <cell r="R6439"/>
          <cell r="S6439"/>
          <cell r="T6439"/>
        </row>
        <row r="6440">
          <cell r="P6440">
            <v>999999999</v>
          </cell>
          <cell r="Q6440"/>
          <cell r="R6440"/>
          <cell r="S6440"/>
          <cell r="T6440"/>
        </row>
        <row r="6441">
          <cell r="P6441">
            <v>999999999</v>
          </cell>
          <cell r="Q6441"/>
          <cell r="R6441"/>
          <cell r="S6441"/>
          <cell r="T6441"/>
        </row>
        <row r="6442">
          <cell r="P6442">
            <v>999999999</v>
          </cell>
          <cell r="Q6442"/>
          <cell r="R6442"/>
          <cell r="S6442"/>
          <cell r="T6442"/>
        </row>
        <row r="6443">
          <cell r="P6443">
            <v>999999999</v>
          </cell>
          <cell r="Q6443"/>
          <cell r="R6443"/>
          <cell r="S6443"/>
          <cell r="T6443"/>
        </row>
        <row r="6444">
          <cell r="P6444">
            <v>999999999</v>
          </cell>
          <cell r="Q6444"/>
          <cell r="R6444"/>
          <cell r="S6444"/>
          <cell r="T6444"/>
        </row>
        <row r="6445">
          <cell r="P6445">
            <v>999999999</v>
          </cell>
          <cell r="Q6445"/>
          <cell r="R6445"/>
          <cell r="S6445"/>
          <cell r="T6445"/>
        </row>
        <row r="6446">
          <cell r="P6446">
            <v>999999999</v>
          </cell>
          <cell r="Q6446"/>
          <cell r="R6446"/>
          <cell r="S6446"/>
          <cell r="T6446"/>
        </row>
        <row r="6447">
          <cell r="P6447">
            <v>999999999</v>
          </cell>
          <cell r="Q6447"/>
          <cell r="R6447"/>
          <cell r="S6447"/>
          <cell r="T6447"/>
        </row>
        <row r="6448">
          <cell r="P6448">
            <v>999999999</v>
          </cell>
          <cell r="Q6448"/>
          <cell r="R6448"/>
          <cell r="S6448"/>
          <cell r="T6448"/>
        </row>
        <row r="6449">
          <cell r="P6449">
            <v>999999999</v>
          </cell>
          <cell r="Q6449"/>
          <cell r="R6449"/>
          <cell r="S6449"/>
          <cell r="T6449"/>
        </row>
        <row r="6450">
          <cell r="P6450">
            <v>999999999</v>
          </cell>
          <cell r="Q6450"/>
          <cell r="R6450"/>
          <cell r="S6450"/>
          <cell r="T6450"/>
        </row>
        <row r="6451">
          <cell r="P6451">
            <v>999999999</v>
          </cell>
          <cell r="Q6451"/>
          <cell r="R6451"/>
          <cell r="S6451"/>
          <cell r="T6451"/>
        </row>
        <row r="6452">
          <cell r="P6452">
            <v>999999999</v>
          </cell>
          <cell r="Q6452"/>
          <cell r="R6452"/>
          <cell r="S6452"/>
          <cell r="T6452"/>
        </row>
        <row r="6453">
          <cell r="P6453">
            <v>999999999</v>
          </cell>
          <cell r="Q6453"/>
          <cell r="R6453"/>
          <cell r="S6453"/>
          <cell r="T6453"/>
        </row>
        <row r="6454">
          <cell r="P6454">
            <v>999999999</v>
          </cell>
          <cell r="Q6454"/>
          <cell r="R6454"/>
          <cell r="S6454"/>
          <cell r="T6454"/>
        </row>
        <row r="6455">
          <cell r="P6455">
            <v>999999999</v>
          </cell>
          <cell r="Q6455"/>
          <cell r="R6455"/>
          <cell r="S6455"/>
          <cell r="T6455"/>
        </row>
        <row r="6456">
          <cell r="P6456">
            <v>999999999</v>
          </cell>
          <cell r="Q6456"/>
          <cell r="R6456"/>
          <cell r="S6456"/>
          <cell r="T6456"/>
        </row>
        <row r="6457">
          <cell r="P6457">
            <v>999999999</v>
          </cell>
          <cell r="Q6457"/>
          <cell r="R6457"/>
          <cell r="S6457"/>
          <cell r="T6457"/>
        </row>
        <row r="6458">
          <cell r="P6458">
            <v>999999999</v>
          </cell>
          <cell r="Q6458"/>
          <cell r="R6458"/>
          <cell r="S6458"/>
          <cell r="T6458"/>
        </row>
        <row r="6459">
          <cell r="P6459">
            <v>999999999</v>
          </cell>
          <cell r="Q6459"/>
          <cell r="R6459"/>
          <cell r="S6459"/>
          <cell r="T6459"/>
        </row>
        <row r="6460">
          <cell r="P6460">
            <v>999999999</v>
          </cell>
          <cell r="Q6460"/>
          <cell r="R6460"/>
          <cell r="S6460"/>
          <cell r="T6460"/>
        </row>
        <row r="6461">
          <cell r="P6461">
            <v>999999999</v>
          </cell>
          <cell r="Q6461"/>
          <cell r="R6461"/>
          <cell r="S6461"/>
          <cell r="T6461"/>
        </row>
        <row r="6462">
          <cell r="P6462">
            <v>999999999</v>
          </cell>
          <cell r="Q6462"/>
          <cell r="R6462"/>
          <cell r="S6462"/>
          <cell r="T6462"/>
        </row>
        <row r="6463">
          <cell r="P6463">
            <v>999999999</v>
          </cell>
          <cell r="Q6463"/>
          <cell r="R6463"/>
          <cell r="S6463"/>
          <cell r="T6463"/>
        </row>
        <row r="6464">
          <cell r="P6464">
            <v>999999999</v>
          </cell>
          <cell r="Q6464"/>
          <cell r="R6464"/>
          <cell r="S6464"/>
          <cell r="T6464"/>
        </row>
        <row r="6465">
          <cell r="P6465">
            <v>999999999</v>
          </cell>
          <cell r="Q6465"/>
          <cell r="R6465"/>
          <cell r="S6465"/>
          <cell r="T6465"/>
        </row>
        <row r="6466">
          <cell r="P6466">
            <v>999999999</v>
          </cell>
          <cell r="Q6466"/>
          <cell r="R6466"/>
          <cell r="S6466"/>
          <cell r="T6466"/>
        </row>
        <row r="6467">
          <cell r="P6467">
            <v>999999999</v>
          </cell>
          <cell r="Q6467"/>
          <cell r="R6467"/>
          <cell r="S6467"/>
          <cell r="T6467"/>
        </row>
        <row r="6468">
          <cell r="P6468">
            <v>999999999</v>
          </cell>
          <cell r="Q6468"/>
          <cell r="R6468"/>
          <cell r="S6468"/>
          <cell r="T6468"/>
        </row>
        <row r="6469">
          <cell r="P6469">
            <v>999999999</v>
          </cell>
          <cell r="Q6469"/>
          <cell r="R6469"/>
          <cell r="S6469"/>
          <cell r="T6469"/>
        </row>
        <row r="6470">
          <cell r="P6470">
            <v>999999999</v>
          </cell>
          <cell r="Q6470"/>
          <cell r="R6470"/>
          <cell r="S6470"/>
          <cell r="T6470"/>
        </row>
        <row r="6471">
          <cell r="P6471">
            <v>999999999</v>
          </cell>
          <cell r="Q6471"/>
          <cell r="R6471"/>
          <cell r="S6471"/>
          <cell r="T6471"/>
        </row>
        <row r="6472">
          <cell r="P6472">
            <v>999999999</v>
          </cell>
          <cell r="Q6472"/>
          <cell r="R6472"/>
          <cell r="S6472"/>
          <cell r="T6472"/>
        </row>
        <row r="6473">
          <cell r="P6473">
            <v>999999999</v>
          </cell>
          <cell r="Q6473"/>
          <cell r="R6473"/>
          <cell r="S6473"/>
          <cell r="T6473"/>
        </row>
        <row r="6474">
          <cell r="P6474">
            <v>999999999</v>
          </cell>
          <cell r="Q6474"/>
          <cell r="R6474"/>
          <cell r="S6474"/>
          <cell r="T6474"/>
        </row>
        <row r="6475">
          <cell r="P6475">
            <v>999999999</v>
          </cell>
          <cell r="Q6475"/>
          <cell r="R6475"/>
          <cell r="S6475"/>
          <cell r="T6475"/>
        </row>
        <row r="6476">
          <cell r="P6476">
            <v>999999999</v>
          </cell>
          <cell r="Q6476"/>
          <cell r="R6476"/>
          <cell r="S6476"/>
          <cell r="T6476"/>
        </row>
        <row r="6477">
          <cell r="P6477">
            <v>999999999</v>
          </cell>
          <cell r="Q6477"/>
          <cell r="R6477"/>
          <cell r="S6477"/>
          <cell r="T6477"/>
        </row>
        <row r="6478">
          <cell r="P6478">
            <v>999999999</v>
          </cell>
          <cell r="Q6478"/>
          <cell r="R6478"/>
          <cell r="S6478"/>
          <cell r="T6478"/>
        </row>
        <row r="6479">
          <cell r="P6479">
            <v>999999999</v>
          </cell>
          <cell r="Q6479"/>
          <cell r="R6479"/>
          <cell r="S6479"/>
          <cell r="T6479"/>
        </row>
        <row r="6480">
          <cell r="P6480">
            <v>999999999</v>
          </cell>
          <cell r="Q6480"/>
          <cell r="R6480"/>
          <cell r="S6480"/>
          <cell r="T6480"/>
        </row>
        <row r="6481">
          <cell r="P6481">
            <v>999999999</v>
          </cell>
          <cell r="Q6481"/>
          <cell r="R6481"/>
          <cell r="S6481"/>
          <cell r="T6481"/>
        </row>
        <row r="6482">
          <cell r="P6482">
            <v>999999999</v>
          </cell>
          <cell r="Q6482"/>
          <cell r="R6482"/>
          <cell r="S6482"/>
          <cell r="T6482"/>
        </row>
        <row r="6483">
          <cell r="P6483">
            <v>999999999</v>
          </cell>
          <cell r="Q6483"/>
          <cell r="R6483"/>
          <cell r="S6483"/>
          <cell r="T6483"/>
        </row>
        <row r="6484">
          <cell r="P6484">
            <v>999999999</v>
          </cell>
          <cell r="Q6484"/>
          <cell r="R6484"/>
          <cell r="S6484"/>
          <cell r="T6484"/>
        </row>
        <row r="6485">
          <cell r="P6485">
            <v>999999999</v>
          </cell>
          <cell r="Q6485"/>
          <cell r="R6485"/>
          <cell r="S6485"/>
          <cell r="T6485"/>
        </row>
        <row r="6486">
          <cell r="P6486">
            <v>999999999</v>
          </cell>
          <cell r="Q6486"/>
          <cell r="R6486"/>
          <cell r="S6486"/>
          <cell r="T6486"/>
        </row>
        <row r="6487">
          <cell r="P6487">
            <v>999999999</v>
          </cell>
          <cell r="Q6487"/>
          <cell r="R6487"/>
          <cell r="S6487"/>
          <cell r="T6487"/>
        </row>
        <row r="6488">
          <cell r="P6488">
            <v>999999999</v>
          </cell>
          <cell r="Q6488"/>
          <cell r="R6488"/>
          <cell r="S6488"/>
          <cell r="T6488"/>
        </row>
        <row r="6489">
          <cell r="P6489">
            <v>999999999</v>
          </cell>
          <cell r="Q6489"/>
          <cell r="R6489"/>
          <cell r="S6489"/>
          <cell r="T6489"/>
        </row>
        <row r="6490">
          <cell r="P6490">
            <v>999999999</v>
          </cell>
          <cell r="Q6490"/>
          <cell r="R6490"/>
          <cell r="S6490"/>
          <cell r="T6490"/>
        </row>
        <row r="6491">
          <cell r="P6491">
            <v>999999999</v>
          </cell>
          <cell r="Q6491"/>
          <cell r="R6491"/>
          <cell r="S6491"/>
          <cell r="T6491"/>
        </row>
        <row r="6492">
          <cell r="P6492">
            <v>999999999</v>
          </cell>
          <cell r="Q6492"/>
          <cell r="R6492"/>
          <cell r="S6492"/>
          <cell r="T6492"/>
        </row>
        <row r="6493">
          <cell r="P6493">
            <v>999999999</v>
          </cell>
          <cell r="Q6493"/>
          <cell r="R6493"/>
          <cell r="S6493"/>
          <cell r="T6493"/>
        </row>
        <row r="6494">
          <cell r="P6494">
            <v>999999999</v>
          </cell>
          <cell r="Q6494"/>
          <cell r="R6494"/>
          <cell r="S6494"/>
          <cell r="T6494"/>
        </row>
        <row r="6495">
          <cell r="P6495">
            <v>999999999</v>
          </cell>
          <cell r="Q6495"/>
          <cell r="R6495"/>
          <cell r="S6495"/>
          <cell r="T6495"/>
        </row>
        <row r="6496">
          <cell r="P6496">
            <v>999999999</v>
          </cell>
          <cell r="Q6496"/>
          <cell r="R6496"/>
          <cell r="S6496"/>
          <cell r="T6496"/>
        </row>
        <row r="6497">
          <cell r="P6497">
            <v>999999999</v>
          </cell>
          <cell r="Q6497"/>
          <cell r="R6497"/>
          <cell r="S6497"/>
          <cell r="T6497"/>
        </row>
        <row r="6498">
          <cell r="P6498">
            <v>999999999</v>
          </cell>
          <cell r="Q6498"/>
          <cell r="R6498"/>
          <cell r="S6498"/>
          <cell r="T6498"/>
        </row>
        <row r="6499">
          <cell r="P6499">
            <v>999999999</v>
          </cell>
          <cell r="Q6499"/>
          <cell r="R6499"/>
          <cell r="S6499"/>
          <cell r="T6499"/>
        </row>
        <row r="6500">
          <cell r="P6500">
            <v>999999999</v>
          </cell>
          <cell r="Q6500"/>
          <cell r="R6500"/>
          <cell r="S6500"/>
          <cell r="T6500"/>
        </row>
        <row r="6501">
          <cell r="P6501">
            <v>999999999</v>
          </cell>
          <cell r="Q6501"/>
          <cell r="R6501"/>
          <cell r="S6501"/>
          <cell r="T6501"/>
        </row>
        <row r="6502">
          <cell r="P6502">
            <v>999999999</v>
          </cell>
          <cell r="Q6502"/>
          <cell r="R6502"/>
          <cell r="S6502"/>
          <cell r="T6502"/>
        </row>
        <row r="6503">
          <cell r="P6503">
            <v>999999999</v>
          </cell>
          <cell r="Q6503"/>
          <cell r="R6503"/>
          <cell r="S6503"/>
          <cell r="T6503"/>
        </row>
        <row r="6504">
          <cell r="P6504">
            <v>999999999</v>
          </cell>
          <cell r="Q6504"/>
          <cell r="R6504"/>
          <cell r="S6504"/>
          <cell r="T6504"/>
        </row>
        <row r="6505">
          <cell r="P6505">
            <v>999999999</v>
          </cell>
          <cell r="Q6505"/>
          <cell r="R6505"/>
          <cell r="S6505"/>
          <cell r="T6505"/>
        </row>
        <row r="6506">
          <cell r="P6506">
            <v>999999999</v>
          </cell>
          <cell r="Q6506"/>
          <cell r="R6506"/>
          <cell r="S6506"/>
          <cell r="T6506"/>
        </row>
        <row r="6507">
          <cell r="P6507">
            <v>999999999</v>
          </cell>
          <cell r="Q6507"/>
          <cell r="R6507"/>
          <cell r="S6507"/>
          <cell r="T6507"/>
        </row>
        <row r="6508">
          <cell r="P6508">
            <v>999999999</v>
          </cell>
          <cell r="Q6508"/>
          <cell r="R6508"/>
          <cell r="S6508"/>
          <cell r="T6508"/>
        </row>
        <row r="6509">
          <cell r="P6509">
            <v>999999999</v>
          </cell>
          <cell r="Q6509"/>
          <cell r="R6509"/>
          <cell r="S6509"/>
          <cell r="T6509"/>
        </row>
        <row r="6510">
          <cell r="P6510">
            <v>999999999</v>
          </cell>
          <cell r="Q6510"/>
          <cell r="R6510"/>
          <cell r="S6510"/>
          <cell r="T6510"/>
        </row>
        <row r="6511">
          <cell r="P6511">
            <v>999999999</v>
          </cell>
          <cell r="Q6511"/>
          <cell r="R6511"/>
          <cell r="S6511"/>
          <cell r="T6511"/>
        </row>
        <row r="6512">
          <cell r="P6512">
            <v>999999999</v>
          </cell>
          <cell r="Q6512"/>
          <cell r="R6512"/>
          <cell r="S6512"/>
          <cell r="T6512"/>
        </row>
        <row r="6513">
          <cell r="P6513">
            <v>999999999</v>
          </cell>
          <cell r="Q6513"/>
          <cell r="R6513"/>
          <cell r="S6513"/>
          <cell r="T6513"/>
        </row>
        <row r="6514">
          <cell r="P6514">
            <v>999999999</v>
          </cell>
          <cell r="Q6514"/>
          <cell r="R6514"/>
          <cell r="S6514"/>
          <cell r="T6514"/>
        </row>
        <row r="6515">
          <cell r="P6515">
            <v>999999999</v>
          </cell>
          <cell r="Q6515"/>
          <cell r="R6515"/>
          <cell r="S6515"/>
          <cell r="T6515"/>
        </row>
        <row r="6516">
          <cell r="P6516">
            <v>999999999</v>
          </cell>
          <cell r="Q6516"/>
          <cell r="R6516"/>
          <cell r="S6516"/>
          <cell r="T6516"/>
        </row>
        <row r="6517">
          <cell r="P6517">
            <v>999999999</v>
          </cell>
          <cell r="Q6517"/>
          <cell r="R6517"/>
          <cell r="S6517"/>
          <cell r="T6517"/>
        </row>
        <row r="6518">
          <cell r="P6518">
            <v>999999999</v>
          </cell>
          <cell r="Q6518"/>
          <cell r="R6518"/>
          <cell r="S6518"/>
          <cell r="T6518"/>
        </row>
        <row r="6519">
          <cell r="P6519">
            <v>999999999</v>
          </cell>
          <cell r="Q6519"/>
          <cell r="R6519"/>
          <cell r="S6519"/>
          <cell r="T6519"/>
        </row>
        <row r="6520">
          <cell r="P6520">
            <v>999999999</v>
          </cell>
          <cell r="Q6520"/>
          <cell r="R6520"/>
          <cell r="S6520"/>
          <cell r="T6520"/>
        </row>
        <row r="6521">
          <cell r="P6521">
            <v>999999999</v>
          </cell>
          <cell r="Q6521"/>
          <cell r="R6521"/>
          <cell r="S6521"/>
          <cell r="T6521"/>
        </row>
        <row r="6522">
          <cell r="P6522">
            <v>999999999</v>
          </cell>
          <cell r="Q6522"/>
          <cell r="R6522"/>
          <cell r="S6522"/>
          <cell r="T6522"/>
        </row>
        <row r="6523">
          <cell r="P6523">
            <v>999999999</v>
          </cell>
          <cell r="Q6523"/>
          <cell r="R6523"/>
          <cell r="S6523"/>
          <cell r="T6523"/>
        </row>
        <row r="6524">
          <cell r="P6524">
            <v>999999999</v>
          </cell>
          <cell r="Q6524"/>
          <cell r="R6524"/>
          <cell r="S6524"/>
          <cell r="T6524"/>
        </row>
        <row r="6525">
          <cell r="P6525">
            <v>999999999</v>
          </cell>
          <cell r="Q6525"/>
          <cell r="R6525"/>
          <cell r="S6525"/>
          <cell r="T6525"/>
        </row>
        <row r="6526">
          <cell r="P6526">
            <v>999999999</v>
          </cell>
          <cell r="Q6526"/>
          <cell r="R6526"/>
          <cell r="S6526"/>
          <cell r="T6526"/>
        </row>
        <row r="6527">
          <cell r="P6527">
            <v>999999999</v>
          </cell>
          <cell r="Q6527"/>
          <cell r="R6527"/>
          <cell r="S6527"/>
          <cell r="T6527"/>
        </row>
        <row r="6528">
          <cell r="P6528">
            <v>999999999</v>
          </cell>
          <cell r="Q6528"/>
          <cell r="R6528"/>
          <cell r="S6528"/>
          <cell r="T6528"/>
        </row>
        <row r="6529">
          <cell r="P6529">
            <v>999999999</v>
          </cell>
          <cell r="Q6529"/>
          <cell r="R6529"/>
          <cell r="S6529"/>
          <cell r="T6529"/>
        </row>
        <row r="6530">
          <cell r="P6530">
            <v>999999999</v>
          </cell>
          <cell r="Q6530"/>
          <cell r="R6530"/>
          <cell r="S6530"/>
          <cell r="T6530"/>
        </row>
        <row r="6531">
          <cell r="P6531">
            <v>999999999</v>
          </cell>
          <cell r="Q6531"/>
          <cell r="R6531"/>
          <cell r="S6531"/>
          <cell r="T6531"/>
        </row>
        <row r="6532">
          <cell r="P6532">
            <v>999999999</v>
          </cell>
          <cell r="Q6532"/>
          <cell r="R6532"/>
          <cell r="S6532"/>
          <cell r="T6532"/>
        </row>
        <row r="6533">
          <cell r="P6533">
            <v>999999999</v>
          </cell>
          <cell r="Q6533"/>
          <cell r="R6533"/>
          <cell r="S6533"/>
          <cell r="T6533"/>
        </row>
        <row r="6534">
          <cell r="P6534">
            <v>999999999</v>
          </cell>
          <cell r="Q6534"/>
          <cell r="R6534"/>
          <cell r="S6534"/>
          <cell r="T6534"/>
        </row>
        <row r="6535">
          <cell r="P6535">
            <v>999999999</v>
          </cell>
          <cell r="Q6535"/>
          <cell r="R6535"/>
          <cell r="S6535"/>
          <cell r="T6535"/>
        </row>
        <row r="6536">
          <cell r="P6536">
            <v>999999999</v>
          </cell>
          <cell r="Q6536"/>
          <cell r="R6536"/>
          <cell r="S6536"/>
          <cell r="T6536"/>
        </row>
        <row r="6537">
          <cell r="P6537">
            <v>999999999</v>
          </cell>
          <cell r="Q6537"/>
          <cell r="R6537"/>
          <cell r="S6537"/>
          <cell r="T6537"/>
        </row>
        <row r="6538">
          <cell r="P6538">
            <v>999999999</v>
          </cell>
          <cell r="Q6538"/>
          <cell r="R6538"/>
          <cell r="S6538"/>
          <cell r="T6538"/>
        </row>
        <row r="6539">
          <cell r="P6539">
            <v>999999999</v>
          </cell>
          <cell r="Q6539"/>
          <cell r="R6539"/>
          <cell r="S6539"/>
          <cell r="T6539"/>
        </row>
        <row r="6540">
          <cell r="P6540">
            <v>999999999</v>
          </cell>
          <cell r="Q6540"/>
          <cell r="R6540"/>
          <cell r="S6540"/>
          <cell r="T6540"/>
        </row>
        <row r="6541">
          <cell r="P6541">
            <v>999999999</v>
          </cell>
          <cell r="Q6541"/>
          <cell r="R6541"/>
          <cell r="S6541"/>
          <cell r="T6541"/>
        </row>
        <row r="6542">
          <cell r="P6542">
            <v>999999999</v>
          </cell>
          <cell r="Q6542"/>
          <cell r="R6542"/>
          <cell r="S6542"/>
          <cell r="T6542"/>
        </row>
        <row r="6543">
          <cell r="P6543">
            <v>999999999</v>
          </cell>
          <cell r="Q6543"/>
          <cell r="R6543"/>
          <cell r="S6543"/>
          <cell r="T6543"/>
        </row>
        <row r="6544">
          <cell r="P6544">
            <v>999999999</v>
          </cell>
          <cell r="Q6544"/>
          <cell r="R6544"/>
          <cell r="S6544"/>
          <cell r="T6544"/>
        </row>
        <row r="6545">
          <cell r="P6545">
            <v>999999999</v>
          </cell>
          <cell r="Q6545"/>
          <cell r="R6545"/>
          <cell r="S6545"/>
          <cell r="T6545"/>
        </row>
        <row r="6546">
          <cell r="P6546">
            <v>999999999</v>
          </cell>
          <cell r="Q6546"/>
          <cell r="R6546"/>
          <cell r="S6546"/>
          <cell r="T6546"/>
        </row>
        <row r="6547">
          <cell r="P6547">
            <v>999999999</v>
          </cell>
          <cell r="Q6547"/>
          <cell r="R6547"/>
          <cell r="S6547"/>
          <cell r="T6547"/>
        </row>
        <row r="6548">
          <cell r="P6548">
            <v>999999999</v>
          </cell>
          <cell r="Q6548"/>
          <cell r="R6548"/>
          <cell r="S6548"/>
          <cell r="T6548"/>
        </row>
        <row r="6549">
          <cell r="P6549">
            <v>999999999</v>
          </cell>
          <cell r="Q6549"/>
          <cell r="R6549"/>
          <cell r="S6549"/>
          <cell r="T6549"/>
        </row>
        <row r="6550">
          <cell r="P6550">
            <v>999999999</v>
          </cell>
          <cell r="Q6550"/>
          <cell r="R6550"/>
          <cell r="S6550"/>
          <cell r="T6550"/>
        </row>
        <row r="6551">
          <cell r="P6551">
            <v>999999999</v>
          </cell>
          <cell r="Q6551"/>
          <cell r="R6551"/>
          <cell r="S6551"/>
          <cell r="T6551"/>
        </row>
        <row r="6552">
          <cell r="P6552">
            <v>999999999</v>
          </cell>
          <cell r="Q6552"/>
          <cell r="R6552"/>
          <cell r="S6552"/>
          <cell r="T6552"/>
        </row>
        <row r="6553">
          <cell r="P6553">
            <v>999999999</v>
          </cell>
          <cell r="Q6553"/>
          <cell r="R6553"/>
          <cell r="S6553"/>
          <cell r="T6553"/>
        </row>
        <row r="6554">
          <cell r="P6554">
            <v>999999999</v>
          </cell>
          <cell r="Q6554"/>
          <cell r="R6554"/>
          <cell r="S6554"/>
          <cell r="T6554"/>
        </row>
        <row r="6555">
          <cell r="P6555">
            <v>999999999</v>
          </cell>
          <cell r="Q6555"/>
          <cell r="R6555"/>
          <cell r="S6555"/>
          <cell r="T6555"/>
        </row>
        <row r="6556">
          <cell r="P6556">
            <v>999999999</v>
          </cell>
          <cell r="Q6556"/>
          <cell r="R6556"/>
          <cell r="S6556"/>
          <cell r="T6556"/>
        </row>
        <row r="6557">
          <cell r="P6557">
            <v>999999999</v>
          </cell>
          <cell r="Q6557"/>
          <cell r="R6557"/>
          <cell r="S6557"/>
          <cell r="T6557"/>
        </row>
        <row r="6558">
          <cell r="P6558">
            <v>999999999</v>
          </cell>
          <cell r="Q6558"/>
          <cell r="R6558"/>
          <cell r="S6558"/>
          <cell r="T6558"/>
        </row>
        <row r="6559">
          <cell r="P6559">
            <v>999999999</v>
          </cell>
          <cell r="Q6559"/>
          <cell r="R6559"/>
          <cell r="S6559"/>
          <cell r="T6559"/>
        </row>
        <row r="6560">
          <cell r="P6560">
            <v>999999999</v>
          </cell>
          <cell r="Q6560"/>
          <cell r="R6560"/>
          <cell r="S6560"/>
          <cell r="T6560"/>
        </row>
        <row r="6561">
          <cell r="P6561">
            <v>999999999</v>
          </cell>
          <cell r="Q6561"/>
          <cell r="R6561"/>
          <cell r="S6561"/>
          <cell r="T6561"/>
        </row>
        <row r="6562">
          <cell r="P6562">
            <v>999999999</v>
          </cell>
          <cell r="Q6562"/>
          <cell r="R6562"/>
          <cell r="S6562"/>
          <cell r="T6562"/>
        </row>
        <row r="6563">
          <cell r="P6563">
            <v>999999999</v>
          </cell>
          <cell r="Q6563"/>
          <cell r="R6563"/>
          <cell r="S6563"/>
          <cell r="T6563"/>
        </row>
        <row r="6564">
          <cell r="P6564">
            <v>999999999</v>
          </cell>
          <cell r="Q6564"/>
          <cell r="R6564"/>
          <cell r="S6564"/>
          <cell r="T6564"/>
        </row>
        <row r="6565">
          <cell r="P6565">
            <v>999999999</v>
          </cell>
          <cell r="Q6565"/>
          <cell r="R6565"/>
          <cell r="S6565"/>
          <cell r="T6565"/>
        </row>
        <row r="6566">
          <cell r="P6566">
            <v>999999999</v>
          </cell>
          <cell r="Q6566"/>
          <cell r="R6566"/>
          <cell r="S6566"/>
          <cell r="T6566"/>
        </row>
        <row r="6567">
          <cell r="P6567">
            <v>999999999</v>
          </cell>
          <cell r="Q6567"/>
          <cell r="R6567"/>
          <cell r="S6567"/>
          <cell r="T6567"/>
        </row>
        <row r="6568">
          <cell r="P6568">
            <v>999999999</v>
          </cell>
          <cell r="Q6568"/>
          <cell r="R6568"/>
          <cell r="S6568"/>
          <cell r="T6568"/>
        </row>
        <row r="6569">
          <cell r="P6569">
            <v>999999999</v>
          </cell>
          <cell r="Q6569"/>
          <cell r="R6569"/>
          <cell r="S6569"/>
          <cell r="T6569"/>
        </row>
        <row r="6570">
          <cell r="P6570">
            <v>999999999</v>
          </cell>
          <cell r="Q6570"/>
          <cell r="R6570"/>
          <cell r="S6570"/>
          <cell r="T6570"/>
        </row>
        <row r="6571">
          <cell r="P6571">
            <v>999999999</v>
          </cell>
          <cell r="Q6571"/>
          <cell r="R6571"/>
          <cell r="S6571"/>
          <cell r="T6571"/>
        </row>
        <row r="6572">
          <cell r="P6572">
            <v>999999999</v>
          </cell>
          <cell r="Q6572"/>
          <cell r="R6572"/>
          <cell r="S6572"/>
          <cell r="T6572"/>
        </row>
        <row r="6573">
          <cell r="P6573">
            <v>999999999</v>
          </cell>
          <cell r="Q6573"/>
          <cell r="R6573"/>
          <cell r="S6573"/>
          <cell r="T6573"/>
        </row>
        <row r="6574">
          <cell r="P6574">
            <v>999999999</v>
          </cell>
          <cell r="Q6574"/>
          <cell r="R6574"/>
          <cell r="S6574"/>
          <cell r="T6574"/>
        </row>
        <row r="6575">
          <cell r="P6575">
            <v>999999999</v>
          </cell>
          <cell r="Q6575"/>
          <cell r="R6575"/>
          <cell r="S6575"/>
          <cell r="T6575"/>
        </row>
        <row r="6576">
          <cell r="P6576">
            <v>999999999</v>
          </cell>
          <cell r="Q6576"/>
          <cell r="R6576"/>
          <cell r="S6576"/>
          <cell r="T6576"/>
        </row>
        <row r="6577">
          <cell r="P6577">
            <v>999999999</v>
          </cell>
          <cell r="Q6577"/>
          <cell r="R6577"/>
          <cell r="S6577"/>
          <cell r="T6577"/>
        </row>
        <row r="6578">
          <cell r="P6578">
            <v>999999999</v>
          </cell>
          <cell r="Q6578"/>
          <cell r="R6578"/>
          <cell r="S6578"/>
          <cell r="T6578"/>
        </row>
        <row r="6579">
          <cell r="P6579">
            <v>999999999</v>
          </cell>
          <cell r="Q6579"/>
          <cell r="R6579"/>
          <cell r="S6579"/>
          <cell r="T6579"/>
        </row>
        <row r="6580">
          <cell r="P6580">
            <v>999999999</v>
          </cell>
          <cell r="Q6580"/>
          <cell r="R6580"/>
          <cell r="S6580"/>
          <cell r="T6580"/>
        </row>
        <row r="6581">
          <cell r="P6581">
            <v>999999999</v>
          </cell>
          <cell r="Q6581"/>
          <cell r="R6581"/>
          <cell r="S6581"/>
          <cell r="T6581"/>
        </row>
        <row r="6582">
          <cell r="P6582">
            <v>999999999</v>
          </cell>
          <cell r="Q6582"/>
          <cell r="R6582"/>
          <cell r="S6582"/>
          <cell r="T6582"/>
        </row>
        <row r="6583">
          <cell r="P6583">
            <v>999999999</v>
          </cell>
          <cell r="Q6583"/>
          <cell r="R6583"/>
          <cell r="S6583"/>
          <cell r="T6583"/>
        </row>
        <row r="6584">
          <cell r="P6584">
            <v>999999999</v>
          </cell>
          <cell r="Q6584"/>
          <cell r="R6584"/>
          <cell r="S6584"/>
          <cell r="T6584"/>
        </row>
        <row r="6585">
          <cell r="P6585">
            <v>999999999</v>
          </cell>
          <cell r="Q6585"/>
          <cell r="R6585"/>
          <cell r="S6585"/>
          <cell r="T6585"/>
        </row>
        <row r="6586">
          <cell r="P6586">
            <v>999999999</v>
          </cell>
          <cell r="Q6586"/>
          <cell r="R6586"/>
          <cell r="S6586"/>
          <cell r="T6586"/>
        </row>
        <row r="6587">
          <cell r="P6587">
            <v>999999999</v>
          </cell>
          <cell r="Q6587"/>
          <cell r="R6587"/>
          <cell r="S6587"/>
          <cell r="T6587"/>
        </row>
        <row r="6588">
          <cell r="P6588">
            <v>999999999</v>
          </cell>
          <cell r="Q6588"/>
          <cell r="R6588"/>
          <cell r="S6588"/>
          <cell r="T6588"/>
        </row>
        <row r="6589">
          <cell r="P6589">
            <v>999999999</v>
          </cell>
          <cell r="Q6589"/>
          <cell r="R6589"/>
          <cell r="S6589"/>
          <cell r="T6589"/>
        </row>
        <row r="6590">
          <cell r="P6590">
            <v>999999999</v>
          </cell>
          <cell r="Q6590"/>
          <cell r="R6590"/>
          <cell r="S6590"/>
          <cell r="T6590"/>
        </row>
        <row r="6591">
          <cell r="P6591">
            <v>999999999</v>
          </cell>
          <cell r="Q6591"/>
          <cell r="R6591"/>
          <cell r="S6591"/>
          <cell r="T6591"/>
        </row>
        <row r="6592">
          <cell r="P6592">
            <v>999999999</v>
          </cell>
          <cell r="Q6592"/>
          <cell r="R6592"/>
          <cell r="S6592"/>
          <cell r="T6592"/>
        </row>
        <row r="6593">
          <cell r="P6593">
            <v>999999999</v>
          </cell>
          <cell r="Q6593"/>
          <cell r="R6593"/>
          <cell r="S6593"/>
          <cell r="T6593"/>
        </row>
        <row r="6594">
          <cell r="P6594">
            <v>999999999</v>
          </cell>
          <cell r="Q6594"/>
          <cell r="R6594"/>
          <cell r="S6594"/>
          <cell r="T6594"/>
        </row>
        <row r="6595">
          <cell r="P6595">
            <v>999999999</v>
          </cell>
          <cell r="Q6595"/>
          <cell r="R6595"/>
          <cell r="S6595"/>
          <cell r="T6595"/>
        </row>
        <row r="6596">
          <cell r="P6596">
            <v>999999999</v>
          </cell>
          <cell r="Q6596"/>
          <cell r="R6596"/>
          <cell r="S6596"/>
          <cell r="T6596"/>
        </row>
        <row r="6597">
          <cell r="P6597">
            <v>999999999</v>
          </cell>
          <cell r="Q6597"/>
          <cell r="R6597"/>
          <cell r="S6597"/>
          <cell r="T6597"/>
        </row>
        <row r="6598">
          <cell r="P6598">
            <v>999999999</v>
          </cell>
          <cell r="Q6598"/>
          <cell r="R6598"/>
          <cell r="S6598"/>
          <cell r="T6598"/>
        </row>
        <row r="6599">
          <cell r="P6599">
            <v>999999999</v>
          </cell>
          <cell r="Q6599"/>
          <cell r="R6599"/>
          <cell r="S6599"/>
          <cell r="T6599"/>
        </row>
        <row r="6600">
          <cell r="P6600">
            <v>999999999</v>
          </cell>
          <cell r="Q6600"/>
          <cell r="R6600"/>
          <cell r="S6600"/>
          <cell r="T6600"/>
        </row>
        <row r="6601">
          <cell r="P6601">
            <v>999999999</v>
          </cell>
          <cell r="Q6601"/>
          <cell r="R6601"/>
          <cell r="S6601"/>
          <cell r="T6601"/>
        </row>
        <row r="6602">
          <cell r="P6602">
            <v>999999999</v>
          </cell>
          <cell r="Q6602"/>
          <cell r="R6602"/>
          <cell r="S6602"/>
          <cell r="T6602"/>
        </row>
        <row r="6603">
          <cell r="P6603">
            <v>999999999</v>
          </cell>
          <cell r="Q6603"/>
          <cell r="R6603"/>
          <cell r="S6603"/>
          <cell r="T6603"/>
        </row>
        <row r="6604">
          <cell r="P6604">
            <v>999999999</v>
          </cell>
          <cell r="Q6604"/>
          <cell r="R6604"/>
          <cell r="S6604"/>
          <cell r="T6604"/>
        </row>
        <row r="6605">
          <cell r="P6605">
            <v>999999999</v>
          </cell>
          <cell r="Q6605"/>
          <cell r="R6605"/>
          <cell r="S6605"/>
          <cell r="T6605"/>
        </row>
        <row r="6606">
          <cell r="P6606">
            <v>999999999</v>
          </cell>
          <cell r="Q6606"/>
          <cell r="R6606"/>
          <cell r="S6606"/>
          <cell r="T6606"/>
        </row>
        <row r="6607">
          <cell r="P6607">
            <v>999999999</v>
          </cell>
          <cell r="Q6607"/>
          <cell r="R6607"/>
          <cell r="S6607"/>
          <cell r="T6607"/>
        </row>
        <row r="6608">
          <cell r="P6608">
            <v>999999999</v>
          </cell>
          <cell r="Q6608"/>
          <cell r="R6608"/>
          <cell r="S6608"/>
          <cell r="T6608"/>
        </row>
        <row r="6609">
          <cell r="P6609">
            <v>999999999</v>
          </cell>
          <cell r="Q6609"/>
          <cell r="R6609"/>
          <cell r="S6609"/>
          <cell r="T6609"/>
        </row>
        <row r="6610">
          <cell r="P6610">
            <v>999999999</v>
          </cell>
          <cell r="Q6610"/>
          <cell r="R6610"/>
          <cell r="S6610"/>
          <cell r="T6610"/>
        </row>
        <row r="6611">
          <cell r="P6611">
            <v>999999999</v>
          </cell>
          <cell r="Q6611"/>
          <cell r="R6611"/>
          <cell r="S6611"/>
          <cell r="T6611"/>
        </row>
        <row r="6612">
          <cell r="P6612">
            <v>999999999</v>
          </cell>
          <cell r="Q6612"/>
          <cell r="R6612"/>
          <cell r="S6612"/>
          <cell r="T6612"/>
        </row>
        <row r="6613">
          <cell r="P6613">
            <v>999999999</v>
          </cell>
          <cell r="Q6613"/>
          <cell r="R6613"/>
          <cell r="S6613"/>
          <cell r="T6613"/>
        </row>
        <row r="6614">
          <cell r="P6614">
            <v>999999999</v>
          </cell>
          <cell r="Q6614"/>
          <cell r="R6614"/>
          <cell r="S6614"/>
          <cell r="T6614"/>
        </row>
        <row r="6615">
          <cell r="P6615">
            <v>999999999</v>
          </cell>
          <cell r="Q6615"/>
          <cell r="R6615"/>
          <cell r="S6615"/>
          <cell r="T6615"/>
        </row>
        <row r="6616">
          <cell r="P6616">
            <v>999999999</v>
          </cell>
          <cell r="Q6616"/>
          <cell r="R6616"/>
          <cell r="S6616"/>
          <cell r="T6616"/>
        </row>
        <row r="6617">
          <cell r="P6617">
            <v>999999999</v>
          </cell>
          <cell r="Q6617"/>
          <cell r="R6617"/>
          <cell r="S6617"/>
          <cell r="T6617"/>
        </row>
        <row r="6618">
          <cell r="P6618">
            <v>999999999</v>
          </cell>
          <cell r="Q6618"/>
          <cell r="R6618"/>
          <cell r="S6618"/>
          <cell r="T6618"/>
        </row>
        <row r="6619">
          <cell r="P6619">
            <v>999999999</v>
          </cell>
          <cell r="Q6619"/>
          <cell r="R6619"/>
          <cell r="S6619"/>
          <cell r="T6619"/>
        </row>
        <row r="6620">
          <cell r="P6620">
            <v>999999999</v>
          </cell>
          <cell r="Q6620"/>
          <cell r="R6620"/>
          <cell r="S6620"/>
          <cell r="T6620"/>
        </row>
        <row r="6621">
          <cell r="P6621">
            <v>999999999</v>
          </cell>
          <cell r="Q6621"/>
          <cell r="R6621"/>
          <cell r="S6621"/>
          <cell r="T6621"/>
        </row>
        <row r="6622">
          <cell r="P6622">
            <v>999999999</v>
          </cell>
          <cell r="Q6622"/>
          <cell r="R6622"/>
          <cell r="S6622"/>
          <cell r="T6622"/>
        </row>
        <row r="6623">
          <cell r="P6623">
            <v>999999999</v>
          </cell>
          <cell r="Q6623"/>
          <cell r="R6623"/>
          <cell r="S6623"/>
          <cell r="T6623"/>
        </row>
        <row r="6624">
          <cell r="P6624">
            <v>999999999</v>
          </cell>
          <cell r="Q6624"/>
          <cell r="R6624"/>
          <cell r="S6624"/>
          <cell r="T6624"/>
        </row>
        <row r="6625">
          <cell r="P6625">
            <v>999999999</v>
          </cell>
          <cell r="Q6625"/>
          <cell r="R6625"/>
          <cell r="S6625"/>
          <cell r="T6625"/>
        </row>
        <row r="6626">
          <cell r="P6626">
            <v>999999999</v>
          </cell>
          <cell r="Q6626"/>
          <cell r="R6626"/>
          <cell r="S6626"/>
          <cell r="T6626"/>
        </row>
        <row r="6627">
          <cell r="P6627">
            <v>999999999</v>
          </cell>
          <cell r="Q6627"/>
          <cell r="R6627"/>
          <cell r="S6627"/>
          <cell r="T6627"/>
        </row>
        <row r="6628">
          <cell r="P6628">
            <v>999999999</v>
          </cell>
          <cell r="Q6628"/>
          <cell r="R6628"/>
          <cell r="S6628"/>
          <cell r="T6628"/>
        </row>
        <row r="6629">
          <cell r="P6629">
            <v>999999999</v>
          </cell>
          <cell r="Q6629"/>
          <cell r="R6629"/>
          <cell r="S6629"/>
          <cell r="T6629"/>
        </row>
        <row r="6630">
          <cell r="P6630">
            <v>999999999</v>
          </cell>
          <cell r="Q6630"/>
          <cell r="R6630"/>
          <cell r="S6630"/>
          <cell r="T6630"/>
        </row>
        <row r="6631">
          <cell r="P6631">
            <v>999999999</v>
          </cell>
          <cell r="Q6631"/>
          <cell r="R6631"/>
          <cell r="S6631"/>
          <cell r="T6631"/>
        </row>
        <row r="6632">
          <cell r="P6632">
            <v>999999999</v>
          </cell>
          <cell r="Q6632"/>
          <cell r="R6632"/>
          <cell r="S6632"/>
          <cell r="T6632"/>
        </row>
        <row r="6633">
          <cell r="P6633">
            <v>999999999</v>
          </cell>
          <cell r="Q6633"/>
          <cell r="R6633"/>
          <cell r="S6633"/>
          <cell r="T6633"/>
        </row>
        <row r="6634">
          <cell r="P6634">
            <v>999999999</v>
          </cell>
          <cell r="Q6634"/>
          <cell r="R6634"/>
          <cell r="S6634"/>
          <cell r="T6634"/>
        </row>
        <row r="6635">
          <cell r="P6635">
            <v>999999999</v>
          </cell>
          <cell r="Q6635"/>
          <cell r="R6635"/>
          <cell r="S6635"/>
          <cell r="T6635"/>
        </row>
        <row r="6636">
          <cell r="P6636">
            <v>999999999</v>
          </cell>
          <cell r="Q6636"/>
          <cell r="R6636"/>
          <cell r="S6636"/>
          <cell r="T6636"/>
        </row>
        <row r="6637">
          <cell r="P6637">
            <v>999999999</v>
          </cell>
          <cell r="Q6637"/>
          <cell r="R6637"/>
          <cell r="S6637"/>
          <cell r="T6637"/>
        </row>
        <row r="6638">
          <cell r="P6638">
            <v>999999999</v>
          </cell>
          <cell r="Q6638"/>
          <cell r="R6638"/>
          <cell r="S6638"/>
          <cell r="T6638"/>
        </row>
        <row r="6639">
          <cell r="P6639">
            <v>999999999</v>
          </cell>
          <cell r="Q6639"/>
          <cell r="R6639"/>
          <cell r="S6639"/>
          <cell r="T6639"/>
        </row>
        <row r="6640">
          <cell r="P6640">
            <v>999999999</v>
          </cell>
          <cell r="Q6640"/>
          <cell r="R6640"/>
          <cell r="S6640"/>
          <cell r="T6640"/>
        </row>
        <row r="6641">
          <cell r="P6641">
            <v>999999999</v>
          </cell>
          <cell r="Q6641"/>
          <cell r="R6641"/>
          <cell r="S6641"/>
          <cell r="T6641"/>
        </row>
        <row r="6642">
          <cell r="P6642">
            <v>999999999</v>
          </cell>
          <cell r="Q6642"/>
          <cell r="R6642"/>
          <cell r="S6642"/>
          <cell r="T6642"/>
        </row>
        <row r="6643">
          <cell r="P6643">
            <v>999999999</v>
          </cell>
          <cell r="Q6643"/>
          <cell r="R6643"/>
          <cell r="S6643"/>
          <cell r="T6643"/>
        </row>
        <row r="6644">
          <cell r="P6644">
            <v>999999999</v>
          </cell>
          <cell r="Q6644"/>
          <cell r="R6644"/>
          <cell r="S6644"/>
          <cell r="T6644"/>
        </row>
        <row r="6645">
          <cell r="P6645">
            <v>999999999</v>
          </cell>
          <cell r="Q6645"/>
          <cell r="R6645"/>
          <cell r="S6645"/>
          <cell r="T6645"/>
        </row>
        <row r="6646">
          <cell r="P6646">
            <v>999999999</v>
          </cell>
          <cell r="Q6646"/>
          <cell r="R6646"/>
          <cell r="S6646"/>
          <cell r="T6646"/>
        </row>
        <row r="6647">
          <cell r="P6647">
            <v>999999999</v>
          </cell>
          <cell r="Q6647"/>
          <cell r="R6647"/>
          <cell r="S6647"/>
          <cell r="T6647"/>
        </row>
        <row r="6648">
          <cell r="P6648">
            <v>999999999</v>
          </cell>
          <cell r="Q6648"/>
          <cell r="R6648"/>
          <cell r="S6648"/>
          <cell r="T6648"/>
        </row>
        <row r="6649">
          <cell r="P6649">
            <v>999999999</v>
          </cell>
          <cell r="Q6649"/>
          <cell r="R6649"/>
          <cell r="S6649"/>
          <cell r="T6649"/>
        </row>
        <row r="6650">
          <cell r="P6650">
            <v>999999999</v>
          </cell>
          <cell r="Q6650"/>
          <cell r="R6650"/>
          <cell r="S6650"/>
          <cell r="T6650"/>
        </row>
        <row r="6651">
          <cell r="P6651">
            <v>999999999</v>
          </cell>
          <cell r="Q6651"/>
          <cell r="R6651"/>
          <cell r="S6651"/>
          <cell r="T6651"/>
        </row>
        <row r="6652">
          <cell r="P6652">
            <v>999999999</v>
          </cell>
          <cell r="Q6652"/>
          <cell r="R6652"/>
          <cell r="S6652"/>
          <cell r="T6652"/>
        </row>
        <row r="6653">
          <cell r="P6653">
            <v>999999999</v>
          </cell>
          <cell r="Q6653"/>
          <cell r="R6653"/>
          <cell r="S6653"/>
          <cell r="T6653"/>
        </row>
        <row r="6654">
          <cell r="P6654">
            <v>999999999</v>
          </cell>
          <cell r="Q6654"/>
          <cell r="R6654"/>
          <cell r="S6654"/>
          <cell r="T6654"/>
        </row>
        <row r="6655">
          <cell r="P6655">
            <v>999999999</v>
          </cell>
          <cell r="Q6655"/>
          <cell r="R6655"/>
          <cell r="S6655"/>
          <cell r="T6655"/>
        </row>
        <row r="6656">
          <cell r="P6656">
            <v>999999999</v>
          </cell>
          <cell r="Q6656"/>
          <cell r="R6656"/>
          <cell r="S6656"/>
          <cell r="T6656"/>
        </row>
        <row r="6657">
          <cell r="P6657">
            <v>999999999</v>
          </cell>
          <cell r="Q6657"/>
          <cell r="R6657"/>
          <cell r="S6657"/>
          <cell r="T6657"/>
        </row>
        <row r="6658">
          <cell r="P6658">
            <v>999999999</v>
          </cell>
          <cell r="Q6658"/>
          <cell r="R6658"/>
          <cell r="S6658"/>
          <cell r="T6658"/>
        </row>
        <row r="6659">
          <cell r="P6659">
            <v>999999999</v>
          </cell>
          <cell r="Q6659"/>
          <cell r="R6659"/>
          <cell r="S6659"/>
          <cell r="T6659"/>
        </row>
        <row r="6660">
          <cell r="P6660">
            <v>999999999</v>
          </cell>
          <cell r="Q6660"/>
          <cell r="R6660"/>
          <cell r="S6660"/>
          <cell r="T6660"/>
        </row>
        <row r="6661">
          <cell r="P6661">
            <v>999999999</v>
          </cell>
          <cell r="Q6661"/>
          <cell r="R6661"/>
          <cell r="S6661"/>
          <cell r="T6661"/>
        </row>
        <row r="6662">
          <cell r="P6662">
            <v>999999999</v>
          </cell>
          <cell r="Q6662"/>
          <cell r="R6662"/>
          <cell r="S6662"/>
          <cell r="T6662"/>
        </row>
        <row r="6663">
          <cell r="P6663">
            <v>999999999</v>
          </cell>
          <cell r="Q6663"/>
          <cell r="R6663"/>
          <cell r="S6663"/>
          <cell r="T6663"/>
        </row>
        <row r="6664">
          <cell r="P6664">
            <v>999999999</v>
          </cell>
          <cell r="Q6664"/>
          <cell r="R6664"/>
          <cell r="S6664"/>
          <cell r="T6664"/>
        </row>
        <row r="6665">
          <cell r="P6665">
            <v>999999999</v>
          </cell>
          <cell r="Q6665"/>
          <cell r="R6665"/>
          <cell r="S6665"/>
          <cell r="T6665"/>
        </row>
        <row r="6666">
          <cell r="P6666">
            <v>999999999</v>
          </cell>
          <cell r="Q6666"/>
          <cell r="R6666"/>
          <cell r="S6666"/>
          <cell r="T6666"/>
        </row>
        <row r="6667">
          <cell r="P6667">
            <v>999999999</v>
          </cell>
          <cell r="Q6667"/>
          <cell r="R6667"/>
          <cell r="S6667"/>
          <cell r="T6667"/>
        </row>
        <row r="6668">
          <cell r="P6668">
            <v>999999999</v>
          </cell>
          <cell r="Q6668"/>
          <cell r="R6668"/>
          <cell r="S6668"/>
          <cell r="T6668"/>
        </row>
        <row r="6669">
          <cell r="P6669">
            <v>999999999</v>
          </cell>
          <cell r="Q6669"/>
          <cell r="R6669"/>
          <cell r="S6669"/>
          <cell r="T6669"/>
        </row>
        <row r="6670">
          <cell r="P6670">
            <v>999999999</v>
          </cell>
          <cell r="Q6670"/>
          <cell r="R6670"/>
          <cell r="S6670"/>
          <cell r="T6670"/>
        </row>
        <row r="6671">
          <cell r="P6671">
            <v>999999999</v>
          </cell>
          <cell r="Q6671"/>
          <cell r="R6671"/>
          <cell r="S6671"/>
          <cell r="T6671"/>
        </row>
        <row r="6672">
          <cell r="P6672">
            <v>999999999</v>
          </cell>
          <cell r="Q6672"/>
          <cell r="R6672"/>
          <cell r="S6672"/>
          <cell r="T6672"/>
        </row>
        <row r="6673">
          <cell r="P6673">
            <v>999999999</v>
          </cell>
          <cell r="Q6673"/>
          <cell r="R6673"/>
          <cell r="S6673"/>
          <cell r="T6673"/>
        </row>
        <row r="6674">
          <cell r="P6674">
            <v>999999999</v>
          </cell>
          <cell r="Q6674"/>
          <cell r="R6674"/>
          <cell r="S6674"/>
          <cell r="T6674"/>
        </row>
        <row r="6675">
          <cell r="P6675">
            <v>999999999</v>
          </cell>
          <cell r="Q6675"/>
          <cell r="R6675"/>
          <cell r="S6675"/>
          <cell r="T6675"/>
        </row>
        <row r="6676">
          <cell r="P6676">
            <v>999999999</v>
          </cell>
          <cell r="Q6676"/>
          <cell r="R6676"/>
          <cell r="S6676"/>
          <cell r="T6676"/>
        </row>
        <row r="6677">
          <cell r="P6677">
            <v>999999999</v>
          </cell>
          <cell r="Q6677"/>
          <cell r="R6677"/>
          <cell r="S6677"/>
          <cell r="T6677"/>
        </row>
        <row r="6678">
          <cell r="P6678">
            <v>999999999</v>
          </cell>
          <cell r="Q6678"/>
          <cell r="R6678"/>
          <cell r="S6678"/>
          <cell r="T6678"/>
        </row>
        <row r="6679">
          <cell r="P6679">
            <v>999999999</v>
          </cell>
          <cell r="Q6679"/>
          <cell r="R6679"/>
          <cell r="S6679"/>
          <cell r="T6679"/>
        </row>
        <row r="6680">
          <cell r="P6680">
            <v>999999999</v>
          </cell>
          <cell r="Q6680"/>
          <cell r="R6680"/>
          <cell r="S6680"/>
          <cell r="T6680"/>
        </row>
        <row r="6681">
          <cell r="P6681">
            <v>999999999</v>
          </cell>
          <cell r="Q6681"/>
          <cell r="R6681"/>
          <cell r="S6681"/>
          <cell r="T6681"/>
        </row>
        <row r="6682">
          <cell r="P6682">
            <v>999999999</v>
          </cell>
          <cell r="Q6682"/>
          <cell r="R6682"/>
          <cell r="S6682"/>
          <cell r="T6682"/>
        </row>
        <row r="6683">
          <cell r="P6683">
            <v>999999999</v>
          </cell>
          <cell r="Q6683"/>
          <cell r="R6683"/>
          <cell r="S6683"/>
          <cell r="T6683"/>
        </row>
        <row r="6684">
          <cell r="P6684">
            <v>999999999</v>
          </cell>
          <cell r="Q6684"/>
          <cell r="R6684"/>
          <cell r="S6684"/>
          <cell r="T6684"/>
        </row>
        <row r="6685">
          <cell r="P6685">
            <v>999999999</v>
          </cell>
          <cell r="Q6685"/>
          <cell r="R6685"/>
          <cell r="S6685"/>
          <cell r="T6685"/>
        </row>
        <row r="6686">
          <cell r="P6686">
            <v>999999999</v>
          </cell>
          <cell r="Q6686"/>
          <cell r="R6686"/>
          <cell r="S6686"/>
          <cell r="T6686"/>
        </row>
        <row r="6687">
          <cell r="P6687">
            <v>999999999</v>
          </cell>
          <cell r="Q6687"/>
          <cell r="R6687"/>
          <cell r="S6687"/>
          <cell r="T6687"/>
        </row>
        <row r="6688">
          <cell r="P6688">
            <v>999999999</v>
          </cell>
          <cell r="Q6688"/>
          <cell r="R6688"/>
          <cell r="S6688"/>
          <cell r="T6688"/>
        </row>
        <row r="6689">
          <cell r="P6689">
            <v>999999999</v>
          </cell>
          <cell r="Q6689"/>
          <cell r="R6689"/>
          <cell r="S6689"/>
          <cell r="T6689"/>
        </row>
        <row r="6690">
          <cell r="P6690">
            <v>999999999</v>
          </cell>
          <cell r="Q6690"/>
          <cell r="R6690"/>
          <cell r="S6690"/>
          <cell r="T6690"/>
        </row>
        <row r="6691">
          <cell r="P6691">
            <v>999999999</v>
          </cell>
          <cell r="Q6691"/>
          <cell r="R6691"/>
          <cell r="S6691"/>
          <cell r="T6691"/>
        </row>
        <row r="6692">
          <cell r="P6692">
            <v>999999999</v>
          </cell>
          <cell r="Q6692"/>
          <cell r="R6692"/>
          <cell r="S6692"/>
          <cell r="T6692"/>
        </row>
        <row r="6693">
          <cell r="P6693">
            <v>999999999</v>
          </cell>
          <cell r="Q6693"/>
          <cell r="R6693"/>
          <cell r="S6693"/>
          <cell r="T6693"/>
        </row>
        <row r="6694">
          <cell r="P6694">
            <v>999999999</v>
          </cell>
          <cell r="Q6694"/>
          <cell r="R6694"/>
          <cell r="S6694"/>
          <cell r="T6694"/>
        </row>
        <row r="6695">
          <cell r="P6695">
            <v>999999999</v>
          </cell>
          <cell r="Q6695"/>
          <cell r="R6695"/>
          <cell r="S6695"/>
          <cell r="T6695"/>
        </row>
        <row r="6696">
          <cell r="P6696">
            <v>999999999</v>
          </cell>
          <cell r="Q6696"/>
          <cell r="R6696"/>
          <cell r="S6696"/>
          <cell r="T6696"/>
        </row>
        <row r="6697">
          <cell r="P6697">
            <v>999999999</v>
          </cell>
          <cell r="Q6697"/>
          <cell r="R6697"/>
          <cell r="S6697"/>
          <cell r="T6697"/>
        </row>
        <row r="6698">
          <cell r="P6698">
            <v>999999999</v>
          </cell>
          <cell r="Q6698"/>
          <cell r="R6698"/>
          <cell r="S6698"/>
          <cell r="T6698"/>
        </row>
        <row r="6699">
          <cell r="P6699">
            <v>999999999</v>
          </cell>
          <cell r="Q6699"/>
          <cell r="R6699"/>
          <cell r="S6699"/>
          <cell r="T6699"/>
        </row>
        <row r="6700">
          <cell r="P6700">
            <v>999999999</v>
          </cell>
          <cell r="Q6700"/>
          <cell r="R6700"/>
          <cell r="S6700"/>
          <cell r="T6700"/>
        </row>
        <row r="6701">
          <cell r="P6701">
            <v>999999999</v>
          </cell>
          <cell r="Q6701"/>
          <cell r="R6701"/>
          <cell r="S6701"/>
          <cell r="T6701"/>
        </row>
        <row r="6702">
          <cell r="P6702">
            <v>999999999</v>
          </cell>
          <cell r="Q6702"/>
          <cell r="R6702"/>
          <cell r="S6702"/>
          <cell r="T6702"/>
        </row>
        <row r="6703">
          <cell r="P6703">
            <v>999999999</v>
          </cell>
          <cell r="Q6703"/>
          <cell r="R6703"/>
          <cell r="S6703"/>
          <cell r="T6703"/>
        </row>
        <row r="6704">
          <cell r="P6704">
            <v>999999999</v>
          </cell>
          <cell r="Q6704"/>
          <cell r="R6704"/>
          <cell r="S6704"/>
          <cell r="T6704"/>
        </row>
        <row r="6705">
          <cell r="P6705">
            <v>999999999</v>
          </cell>
          <cell r="Q6705"/>
          <cell r="R6705"/>
          <cell r="S6705"/>
          <cell r="T6705"/>
        </row>
        <row r="6706">
          <cell r="P6706">
            <v>999999999</v>
          </cell>
          <cell r="Q6706"/>
          <cell r="R6706"/>
          <cell r="S6706"/>
          <cell r="T6706"/>
        </row>
        <row r="6707">
          <cell r="P6707">
            <v>999999999</v>
          </cell>
          <cell r="Q6707"/>
          <cell r="R6707"/>
          <cell r="S6707"/>
          <cell r="T6707"/>
        </row>
        <row r="6708">
          <cell r="P6708">
            <v>999999999</v>
          </cell>
          <cell r="Q6708"/>
          <cell r="R6708"/>
          <cell r="S6708"/>
          <cell r="T6708"/>
        </row>
        <row r="6709">
          <cell r="P6709">
            <v>999999999</v>
          </cell>
          <cell r="Q6709"/>
          <cell r="R6709"/>
          <cell r="S6709"/>
          <cell r="T6709"/>
        </row>
        <row r="6710">
          <cell r="P6710">
            <v>999999999</v>
          </cell>
          <cell r="Q6710"/>
          <cell r="R6710"/>
          <cell r="S6710"/>
          <cell r="T6710"/>
        </row>
        <row r="6711">
          <cell r="P6711">
            <v>999999999</v>
          </cell>
          <cell r="Q6711"/>
          <cell r="R6711"/>
          <cell r="S6711"/>
          <cell r="T6711"/>
        </row>
        <row r="6712">
          <cell r="P6712">
            <v>999999999</v>
          </cell>
          <cell r="Q6712"/>
          <cell r="R6712"/>
          <cell r="S6712"/>
          <cell r="T6712"/>
        </row>
        <row r="6713">
          <cell r="P6713">
            <v>999999999</v>
          </cell>
          <cell r="Q6713"/>
          <cell r="R6713"/>
          <cell r="S6713"/>
          <cell r="T6713"/>
        </row>
        <row r="6714">
          <cell r="P6714">
            <v>999999999</v>
          </cell>
          <cell r="Q6714"/>
          <cell r="R6714"/>
          <cell r="S6714"/>
          <cell r="T6714"/>
        </row>
        <row r="6715">
          <cell r="P6715">
            <v>999999999</v>
          </cell>
          <cell r="Q6715"/>
          <cell r="R6715"/>
          <cell r="S6715"/>
          <cell r="T6715"/>
        </row>
        <row r="6716">
          <cell r="P6716">
            <v>999999999</v>
          </cell>
          <cell r="Q6716"/>
          <cell r="R6716"/>
          <cell r="S6716"/>
          <cell r="T6716"/>
        </row>
        <row r="6717">
          <cell r="P6717">
            <v>999999999</v>
          </cell>
          <cell r="Q6717"/>
          <cell r="R6717"/>
          <cell r="S6717"/>
          <cell r="T6717"/>
        </row>
        <row r="6718">
          <cell r="P6718">
            <v>999999999</v>
          </cell>
          <cell r="Q6718"/>
          <cell r="R6718"/>
          <cell r="S6718"/>
          <cell r="T6718"/>
        </row>
        <row r="6719">
          <cell r="P6719">
            <v>999999999</v>
          </cell>
          <cell r="Q6719"/>
          <cell r="R6719"/>
          <cell r="S6719"/>
          <cell r="T6719"/>
        </row>
        <row r="6720">
          <cell r="P6720">
            <v>999999999</v>
          </cell>
          <cell r="Q6720"/>
          <cell r="R6720"/>
          <cell r="S6720"/>
          <cell r="T6720"/>
        </row>
        <row r="6721">
          <cell r="P6721">
            <v>999999999</v>
          </cell>
          <cell r="Q6721"/>
          <cell r="R6721"/>
          <cell r="S6721"/>
          <cell r="T6721"/>
        </row>
        <row r="6722">
          <cell r="P6722">
            <v>999999999</v>
          </cell>
          <cell r="Q6722"/>
          <cell r="R6722"/>
          <cell r="S6722"/>
          <cell r="T6722"/>
        </row>
        <row r="6723">
          <cell r="P6723">
            <v>999999999</v>
          </cell>
          <cell r="Q6723"/>
          <cell r="R6723"/>
          <cell r="S6723"/>
          <cell r="T6723"/>
        </row>
        <row r="6724">
          <cell r="P6724">
            <v>999999999</v>
          </cell>
          <cell r="Q6724"/>
          <cell r="R6724"/>
          <cell r="S6724"/>
          <cell r="T6724"/>
        </row>
        <row r="6725">
          <cell r="P6725">
            <v>999999999</v>
          </cell>
          <cell r="Q6725"/>
          <cell r="R6725"/>
          <cell r="S6725"/>
          <cell r="T6725"/>
        </row>
        <row r="6726">
          <cell r="P6726">
            <v>999999999</v>
          </cell>
          <cell r="Q6726"/>
          <cell r="R6726"/>
          <cell r="S6726"/>
          <cell r="T6726"/>
        </row>
        <row r="6727">
          <cell r="P6727">
            <v>999999999</v>
          </cell>
          <cell r="Q6727"/>
          <cell r="R6727"/>
          <cell r="S6727"/>
          <cell r="T6727"/>
        </row>
        <row r="6728">
          <cell r="P6728">
            <v>999999999</v>
          </cell>
          <cell r="Q6728"/>
          <cell r="R6728"/>
          <cell r="S6728"/>
          <cell r="T6728"/>
        </row>
        <row r="6729">
          <cell r="P6729">
            <v>999999999</v>
          </cell>
          <cell r="Q6729"/>
          <cell r="R6729"/>
          <cell r="S6729"/>
          <cell r="T6729"/>
        </row>
        <row r="6730">
          <cell r="P6730">
            <v>999999999</v>
          </cell>
          <cell r="Q6730"/>
          <cell r="R6730"/>
          <cell r="S6730"/>
          <cell r="T6730"/>
        </row>
        <row r="6731">
          <cell r="P6731">
            <v>999999999</v>
          </cell>
          <cell r="Q6731"/>
          <cell r="R6731"/>
          <cell r="S6731"/>
          <cell r="T6731"/>
        </row>
        <row r="6732">
          <cell r="P6732">
            <v>999999999</v>
          </cell>
          <cell r="Q6732"/>
          <cell r="R6732"/>
          <cell r="S6732"/>
          <cell r="T6732"/>
        </row>
        <row r="6733">
          <cell r="P6733">
            <v>999999999</v>
          </cell>
          <cell r="Q6733"/>
          <cell r="R6733"/>
          <cell r="S6733"/>
          <cell r="T6733"/>
        </row>
        <row r="6734">
          <cell r="P6734">
            <v>999999999</v>
          </cell>
          <cell r="Q6734"/>
          <cell r="R6734"/>
          <cell r="S6734"/>
          <cell r="T6734"/>
        </row>
        <row r="6735">
          <cell r="P6735">
            <v>999999999</v>
          </cell>
          <cell r="Q6735"/>
          <cell r="R6735"/>
          <cell r="S6735"/>
          <cell r="T6735"/>
        </row>
        <row r="6736">
          <cell r="P6736">
            <v>999999999</v>
          </cell>
          <cell r="Q6736"/>
          <cell r="R6736"/>
          <cell r="S6736"/>
          <cell r="T6736"/>
        </row>
        <row r="6737">
          <cell r="P6737">
            <v>999999999</v>
          </cell>
          <cell r="Q6737"/>
          <cell r="R6737"/>
          <cell r="S6737"/>
          <cell r="T6737"/>
        </row>
        <row r="6738">
          <cell r="P6738">
            <v>999999999</v>
          </cell>
          <cell r="Q6738"/>
          <cell r="R6738"/>
          <cell r="S6738"/>
          <cell r="T6738"/>
        </row>
        <row r="6739">
          <cell r="P6739">
            <v>999999999</v>
          </cell>
          <cell r="Q6739"/>
          <cell r="R6739"/>
          <cell r="S6739"/>
          <cell r="T6739"/>
        </row>
        <row r="6740">
          <cell r="P6740">
            <v>999999999</v>
          </cell>
          <cell r="Q6740"/>
          <cell r="R6740"/>
          <cell r="S6740"/>
          <cell r="T6740"/>
        </row>
        <row r="6741">
          <cell r="P6741">
            <v>999999999</v>
          </cell>
          <cell r="Q6741"/>
          <cell r="R6741"/>
          <cell r="S6741"/>
          <cell r="T6741"/>
        </row>
        <row r="6742">
          <cell r="P6742">
            <v>999999999</v>
          </cell>
          <cell r="Q6742"/>
          <cell r="R6742"/>
          <cell r="S6742"/>
          <cell r="T6742"/>
        </row>
        <row r="6743">
          <cell r="P6743">
            <v>999999999</v>
          </cell>
          <cell r="Q6743"/>
          <cell r="R6743"/>
          <cell r="S6743"/>
          <cell r="T6743"/>
        </row>
        <row r="6744">
          <cell r="P6744">
            <v>999999999</v>
          </cell>
          <cell r="Q6744"/>
          <cell r="R6744"/>
          <cell r="S6744"/>
          <cell r="T6744"/>
        </row>
        <row r="6745">
          <cell r="P6745">
            <v>999999999</v>
          </cell>
          <cell r="Q6745"/>
          <cell r="R6745"/>
          <cell r="S6745"/>
          <cell r="T6745"/>
        </row>
        <row r="6746">
          <cell r="P6746">
            <v>999999999</v>
          </cell>
          <cell r="Q6746"/>
          <cell r="R6746"/>
          <cell r="S6746"/>
          <cell r="T6746"/>
        </row>
        <row r="6747">
          <cell r="P6747">
            <v>999999999</v>
          </cell>
          <cell r="Q6747"/>
          <cell r="R6747"/>
          <cell r="S6747"/>
          <cell r="T6747"/>
        </row>
        <row r="6748">
          <cell r="P6748">
            <v>999999999</v>
          </cell>
          <cell r="Q6748"/>
          <cell r="R6748"/>
          <cell r="S6748"/>
          <cell r="T6748"/>
        </row>
        <row r="6749">
          <cell r="P6749">
            <v>999999999</v>
          </cell>
          <cell r="Q6749"/>
          <cell r="R6749"/>
          <cell r="S6749"/>
          <cell r="T6749"/>
        </row>
        <row r="6750">
          <cell r="P6750">
            <v>999999999</v>
          </cell>
          <cell r="Q6750"/>
          <cell r="R6750"/>
          <cell r="S6750"/>
          <cell r="T6750"/>
        </row>
        <row r="6751">
          <cell r="P6751">
            <v>999999999</v>
          </cell>
          <cell r="Q6751"/>
          <cell r="R6751"/>
          <cell r="S6751"/>
          <cell r="T6751"/>
        </row>
        <row r="6752">
          <cell r="P6752">
            <v>999999999</v>
          </cell>
          <cell r="Q6752"/>
          <cell r="R6752"/>
          <cell r="S6752"/>
          <cell r="T6752"/>
        </row>
        <row r="6753">
          <cell r="P6753">
            <v>999999999</v>
          </cell>
          <cell r="Q6753"/>
          <cell r="R6753"/>
          <cell r="S6753"/>
          <cell r="T6753"/>
        </row>
        <row r="6754">
          <cell r="P6754">
            <v>999999999</v>
          </cell>
          <cell r="Q6754"/>
          <cell r="R6754"/>
          <cell r="S6754"/>
          <cell r="T6754"/>
        </row>
        <row r="6755">
          <cell r="P6755">
            <v>999999999</v>
          </cell>
          <cell r="Q6755"/>
          <cell r="R6755"/>
          <cell r="S6755"/>
          <cell r="T6755"/>
        </row>
        <row r="6756">
          <cell r="P6756">
            <v>999999999</v>
          </cell>
          <cell r="Q6756"/>
          <cell r="R6756"/>
          <cell r="S6756"/>
          <cell r="T6756"/>
        </row>
        <row r="6757">
          <cell r="P6757">
            <v>999999999</v>
          </cell>
          <cell r="Q6757"/>
          <cell r="R6757"/>
          <cell r="S6757"/>
          <cell r="T6757"/>
        </row>
        <row r="6758">
          <cell r="P6758">
            <v>999999999</v>
          </cell>
          <cell r="Q6758"/>
          <cell r="R6758"/>
          <cell r="S6758"/>
          <cell r="T6758"/>
        </row>
        <row r="6759">
          <cell r="P6759">
            <v>999999999</v>
          </cell>
          <cell r="Q6759"/>
          <cell r="R6759"/>
          <cell r="S6759"/>
          <cell r="T6759"/>
        </row>
        <row r="6760">
          <cell r="P6760">
            <v>999999999</v>
          </cell>
          <cell r="Q6760"/>
          <cell r="R6760"/>
          <cell r="S6760"/>
          <cell r="T6760"/>
        </row>
        <row r="6761">
          <cell r="P6761">
            <v>999999999</v>
          </cell>
          <cell r="Q6761"/>
          <cell r="R6761"/>
          <cell r="S6761"/>
          <cell r="T6761"/>
        </row>
        <row r="6762">
          <cell r="P6762">
            <v>999999999</v>
          </cell>
          <cell r="Q6762"/>
          <cell r="R6762"/>
          <cell r="S6762"/>
          <cell r="T6762"/>
        </row>
        <row r="6763">
          <cell r="P6763">
            <v>999999999</v>
          </cell>
          <cell r="Q6763"/>
          <cell r="R6763"/>
          <cell r="S6763"/>
          <cell r="T6763"/>
        </row>
        <row r="6764">
          <cell r="P6764">
            <v>999999999</v>
          </cell>
          <cell r="Q6764"/>
          <cell r="R6764"/>
          <cell r="S6764"/>
          <cell r="T6764"/>
        </row>
        <row r="6765">
          <cell r="P6765">
            <v>999999999</v>
          </cell>
          <cell r="Q6765"/>
          <cell r="R6765"/>
          <cell r="S6765"/>
          <cell r="T6765"/>
        </row>
        <row r="6766">
          <cell r="P6766">
            <v>999999999</v>
          </cell>
          <cell r="Q6766"/>
          <cell r="R6766"/>
          <cell r="S6766"/>
          <cell r="T6766"/>
        </row>
        <row r="6767">
          <cell r="P6767">
            <v>999999999</v>
          </cell>
          <cell r="Q6767"/>
          <cell r="R6767"/>
          <cell r="S6767"/>
          <cell r="T6767"/>
        </row>
        <row r="6768">
          <cell r="P6768">
            <v>999999999</v>
          </cell>
          <cell r="Q6768"/>
          <cell r="R6768"/>
          <cell r="S6768"/>
          <cell r="T6768"/>
        </row>
        <row r="6769">
          <cell r="P6769">
            <v>999999999</v>
          </cell>
          <cell r="Q6769"/>
          <cell r="R6769"/>
          <cell r="S6769"/>
          <cell r="T6769"/>
        </row>
        <row r="6770">
          <cell r="P6770">
            <v>999999999</v>
          </cell>
          <cell r="Q6770"/>
          <cell r="R6770"/>
          <cell r="S6770"/>
          <cell r="T6770"/>
        </row>
        <row r="6771">
          <cell r="P6771">
            <v>999999999</v>
          </cell>
          <cell r="Q6771"/>
          <cell r="R6771"/>
          <cell r="S6771"/>
          <cell r="T6771"/>
        </row>
        <row r="6772">
          <cell r="P6772">
            <v>999999999</v>
          </cell>
          <cell r="Q6772"/>
          <cell r="R6772"/>
          <cell r="S6772"/>
          <cell r="T6772"/>
        </row>
        <row r="6773">
          <cell r="P6773">
            <v>999999999</v>
          </cell>
          <cell r="Q6773"/>
          <cell r="R6773"/>
          <cell r="S6773"/>
          <cell r="T6773"/>
        </row>
        <row r="6774">
          <cell r="P6774">
            <v>999999999</v>
          </cell>
          <cell r="Q6774"/>
          <cell r="R6774"/>
          <cell r="S6774"/>
          <cell r="T6774"/>
        </row>
        <row r="6775">
          <cell r="P6775">
            <v>999999999</v>
          </cell>
          <cell r="Q6775"/>
          <cell r="R6775"/>
          <cell r="S6775"/>
          <cell r="T6775"/>
        </row>
        <row r="6776">
          <cell r="P6776">
            <v>999999999</v>
          </cell>
          <cell r="Q6776"/>
          <cell r="R6776"/>
          <cell r="S6776"/>
          <cell r="T6776"/>
        </row>
        <row r="6777">
          <cell r="P6777">
            <v>999999999</v>
          </cell>
          <cell r="Q6777"/>
          <cell r="R6777"/>
          <cell r="S6777"/>
          <cell r="T6777"/>
        </row>
        <row r="6778">
          <cell r="P6778">
            <v>999999999</v>
          </cell>
          <cell r="Q6778"/>
          <cell r="R6778"/>
          <cell r="S6778"/>
          <cell r="T6778"/>
        </row>
        <row r="6779">
          <cell r="P6779">
            <v>999999999</v>
          </cell>
          <cell r="Q6779"/>
          <cell r="R6779"/>
          <cell r="S6779"/>
          <cell r="T6779"/>
        </row>
        <row r="6780">
          <cell r="P6780">
            <v>999999999</v>
          </cell>
          <cell r="Q6780"/>
          <cell r="R6780"/>
          <cell r="S6780"/>
          <cell r="T6780"/>
        </row>
        <row r="6781">
          <cell r="P6781">
            <v>999999999</v>
          </cell>
          <cell r="Q6781"/>
          <cell r="R6781"/>
          <cell r="S6781"/>
          <cell r="T6781"/>
        </row>
        <row r="6782">
          <cell r="P6782">
            <v>999999999</v>
          </cell>
          <cell r="Q6782"/>
          <cell r="R6782"/>
          <cell r="S6782"/>
          <cell r="T6782"/>
        </row>
        <row r="6783">
          <cell r="P6783">
            <v>999999999</v>
          </cell>
          <cell r="Q6783"/>
          <cell r="R6783"/>
          <cell r="S6783"/>
          <cell r="T6783"/>
        </row>
        <row r="6784">
          <cell r="P6784">
            <v>999999999</v>
          </cell>
          <cell r="Q6784"/>
          <cell r="R6784"/>
          <cell r="S6784"/>
          <cell r="T6784"/>
        </row>
        <row r="6785">
          <cell r="P6785">
            <v>999999999</v>
          </cell>
          <cell r="Q6785"/>
          <cell r="R6785"/>
          <cell r="S6785"/>
          <cell r="T6785"/>
        </row>
        <row r="6786">
          <cell r="P6786">
            <v>999999999</v>
          </cell>
          <cell r="Q6786"/>
          <cell r="R6786"/>
          <cell r="S6786"/>
          <cell r="T6786"/>
        </row>
        <row r="6787">
          <cell r="P6787">
            <v>999999999</v>
          </cell>
          <cell r="Q6787"/>
          <cell r="R6787"/>
          <cell r="S6787"/>
          <cell r="T6787"/>
        </row>
        <row r="6788">
          <cell r="P6788">
            <v>999999999</v>
          </cell>
          <cell r="Q6788"/>
          <cell r="R6788"/>
          <cell r="S6788"/>
          <cell r="T6788"/>
        </row>
        <row r="6789">
          <cell r="P6789">
            <v>999999999</v>
          </cell>
          <cell r="Q6789"/>
          <cell r="R6789"/>
          <cell r="S6789"/>
          <cell r="T6789"/>
        </row>
        <row r="6790">
          <cell r="P6790">
            <v>999999999</v>
          </cell>
          <cell r="Q6790"/>
          <cell r="R6790"/>
          <cell r="S6790"/>
          <cell r="T6790"/>
        </row>
        <row r="6791">
          <cell r="P6791">
            <v>999999999</v>
          </cell>
          <cell r="Q6791"/>
          <cell r="R6791"/>
          <cell r="S6791"/>
          <cell r="T6791"/>
        </row>
        <row r="6792">
          <cell r="P6792">
            <v>999999999</v>
          </cell>
          <cell r="Q6792"/>
          <cell r="R6792"/>
          <cell r="S6792"/>
          <cell r="T6792"/>
        </row>
        <row r="6793">
          <cell r="P6793">
            <v>999999999</v>
          </cell>
          <cell r="Q6793"/>
          <cell r="R6793"/>
          <cell r="S6793"/>
          <cell r="T6793"/>
        </row>
        <row r="6794">
          <cell r="P6794">
            <v>999999999</v>
          </cell>
          <cell r="Q6794"/>
          <cell r="R6794"/>
          <cell r="S6794"/>
          <cell r="T6794"/>
        </row>
        <row r="6795">
          <cell r="P6795">
            <v>999999999</v>
          </cell>
          <cell r="Q6795"/>
          <cell r="R6795"/>
          <cell r="S6795"/>
          <cell r="T6795"/>
        </row>
        <row r="6796">
          <cell r="P6796">
            <v>999999999</v>
          </cell>
          <cell r="Q6796"/>
          <cell r="R6796"/>
          <cell r="S6796"/>
          <cell r="T6796"/>
        </row>
        <row r="6797">
          <cell r="P6797">
            <v>999999999</v>
          </cell>
          <cell r="Q6797"/>
          <cell r="R6797"/>
          <cell r="S6797"/>
          <cell r="T6797"/>
        </row>
        <row r="6798">
          <cell r="P6798">
            <v>999999999</v>
          </cell>
          <cell r="Q6798"/>
          <cell r="R6798"/>
          <cell r="S6798"/>
          <cell r="T6798"/>
        </row>
        <row r="6799">
          <cell r="P6799">
            <v>999999999</v>
          </cell>
          <cell r="Q6799"/>
          <cell r="R6799"/>
          <cell r="S6799"/>
          <cell r="T6799"/>
        </row>
        <row r="6800">
          <cell r="P6800">
            <v>999999999</v>
          </cell>
          <cell r="Q6800"/>
          <cell r="R6800"/>
          <cell r="S6800"/>
          <cell r="T6800"/>
        </row>
        <row r="6801">
          <cell r="P6801">
            <v>999999999</v>
          </cell>
          <cell r="Q6801"/>
          <cell r="R6801"/>
          <cell r="S6801"/>
          <cell r="T6801"/>
        </row>
        <row r="6802">
          <cell r="P6802">
            <v>999999999</v>
          </cell>
          <cell r="Q6802"/>
          <cell r="R6802"/>
          <cell r="S6802"/>
          <cell r="T6802"/>
        </row>
        <row r="6803">
          <cell r="P6803">
            <v>999999999</v>
          </cell>
          <cell r="Q6803"/>
          <cell r="R6803"/>
          <cell r="S6803"/>
          <cell r="T6803"/>
        </row>
        <row r="6804">
          <cell r="P6804">
            <v>999999999</v>
          </cell>
          <cell r="Q6804"/>
          <cell r="R6804"/>
          <cell r="S6804"/>
          <cell r="T6804"/>
        </row>
        <row r="6805">
          <cell r="P6805">
            <v>999999999</v>
          </cell>
          <cell r="Q6805"/>
          <cell r="R6805"/>
          <cell r="S6805"/>
          <cell r="T6805"/>
        </row>
        <row r="6806">
          <cell r="P6806">
            <v>999999999</v>
          </cell>
          <cell r="Q6806"/>
          <cell r="R6806"/>
          <cell r="S6806"/>
          <cell r="T6806"/>
        </row>
        <row r="6807">
          <cell r="P6807">
            <v>999999999</v>
          </cell>
          <cell r="Q6807"/>
          <cell r="R6807"/>
          <cell r="S6807"/>
          <cell r="T6807"/>
        </row>
        <row r="6808">
          <cell r="P6808">
            <v>999999999</v>
          </cell>
          <cell r="Q6808"/>
          <cell r="R6808"/>
          <cell r="S6808"/>
          <cell r="T6808"/>
        </row>
        <row r="6809">
          <cell r="P6809">
            <v>999999999</v>
          </cell>
          <cell r="Q6809"/>
          <cell r="R6809"/>
          <cell r="S6809"/>
          <cell r="T6809"/>
        </row>
        <row r="6810">
          <cell r="P6810">
            <v>999999999</v>
          </cell>
          <cell r="Q6810"/>
          <cell r="R6810"/>
          <cell r="S6810"/>
          <cell r="T6810"/>
        </row>
        <row r="6811">
          <cell r="P6811">
            <v>999999999</v>
          </cell>
          <cell r="Q6811"/>
          <cell r="R6811"/>
          <cell r="S6811"/>
          <cell r="T6811"/>
        </row>
        <row r="6812">
          <cell r="P6812">
            <v>999999999</v>
          </cell>
          <cell r="Q6812"/>
          <cell r="R6812"/>
          <cell r="S6812"/>
          <cell r="T6812"/>
        </row>
        <row r="6813">
          <cell r="P6813">
            <v>999999999</v>
          </cell>
          <cell r="Q6813"/>
          <cell r="R6813"/>
          <cell r="S6813"/>
          <cell r="T6813"/>
        </row>
        <row r="6814">
          <cell r="P6814">
            <v>999999999</v>
          </cell>
          <cell r="Q6814"/>
          <cell r="R6814"/>
          <cell r="S6814"/>
          <cell r="T6814"/>
        </row>
        <row r="6815">
          <cell r="P6815">
            <v>999999999</v>
          </cell>
          <cell r="Q6815"/>
          <cell r="R6815"/>
          <cell r="S6815"/>
          <cell r="T6815"/>
        </row>
        <row r="6816">
          <cell r="P6816">
            <v>999999999</v>
          </cell>
          <cell r="Q6816"/>
          <cell r="R6816"/>
          <cell r="S6816"/>
          <cell r="T6816"/>
        </row>
        <row r="6817">
          <cell r="P6817">
            <v>999999999</v>
          </cell>
          <cell r="Q6817"/>
          <cell r="R6817"/>
          <cell r="S6817"/>
          <cell r="T6817"/>
        </row>
        <row r="6818">
          <cell r="P6818">
            <v>999999999</v>
          </cell>
          <cell r="Q6818"/>
          <cell r="R6818"/>
          <cell r="S6818"/>
          <cell r="T6818"/>
        </row>
        <row r="6819">
          <cell r="P6819">
            <v>999999999</v>
          </cell>
          <cell r="Q6819"/>
          <cell r="R6819"/>
          <cell r="S6819"/>
          <cell r="T6819"/>
        </row>
        <row r="6820">
          <cell r="P6820">
            <v>999999999</v>
          </cell>
          <cell r="Q6820"/>
          <cell r="R6820"/>
          <cell r="S6820"/>
          <cell r="T6820"/>
        </row>
        <row r="6821">
          <cell r="P6821">
            <v>999999999</v>
          </cell>
          <cell r="Q6821"/>
          <cell r="R6821"/>
          <cell r="S6821"/>
          <cell r="T6821"/>
        </row>
        <row r="6822">
          <cell r="P6822">
            <v>999999999</v>
          </cell>
          <cell r="Q6822"/>
          <cell r="R6822"/>
          <cell r="S6822"/>
          <cell r="T6822"/>
        </row>
        <row r="6823">
          <cell r="P6823">
            <v>999999999</v>
          </cell>
          <cell r="Q6823"/>
          <cell r="R6823"/>
          <cell r="S6823"/>
          <cell r="T6823"/>
        </row>
        <row r="6824">
          <cell r="P6824">
            <v>999999999</v>
          </cell>
          <cell r="Q6824"/>
          <cell r="R6824"/>
          <cell r="S6824"/>
          <cell r="T6824"/>
        </row>
        <row r="6825">
          <cell r="P6825">
            <v>999999999</v>
          </cell>
          <cell r="Q6825"/>
          <cell r="R6825"/>
          <cell r="S6825"/>
          <cell r="T6825"/>
        </row>
        <row r="6826">
          <cell r="P6826">
            <v>999999999</v>
          </cell>
          <cell r="Q6826"/>
          <cell r="R6826"/>
          <cell r="S6826"/>
          <cell r="T6826"/>
        </row>
        <row r="6827">
          <cell r="P6827">
            <v>999999999</v>
          </cell>
          <cell r="Q6827"/>
          <cell r="R6827"/>
          <cell r="S6827"/>
          <cell r="T6827"/>
        </row>
        <row r="6828">
          <cell r="P6828">
            <v>999999999</v>
          </cell>
          <cell r="Q6828"/>
          <cell r="R6828"/>
          <cell r="S6828"/>
          <cell r="T6828"/>
        </row>
        <row r="6829">
          <cell r="P6829">
            <v>999999999</v>
          </cell>
          <cell r="Q6829"/>
          <cell r="R6829"/>
          <cell r="S6829"/>
          <cell r="T6829"/>
        </row>
        <row r="6830">
          <cell r="P6830">
            <v>999999999</v>
          </cell>
          <cell r="Q6830"/>
          <cell r="R6830"/>
          <cell r="S6830"/>
          <cell r="T6830"/>
        </row>
        <row r="6831">
          <cell r="P6831">
            <v>999999999</v>
          </cell>
          <cell r="Q6831"/>
          <cell r="R6831"/>
          <cell r="S6831"/>
          <cell r="T6831"/>
        </row>
        <row r="6832">
          <cell r="P6832">
            <v>999999999</v>
          </cell>
          <cell r="Q6832"/>
          <cell r="R6832"/>
          <cell r="S6832"/>
          <cell r="T6832"/>
        </row>
        <row r="6833">
          <cell r="P6833">
            <v>999999999</v>
          </cell>
          <cell r="Q6833"/>
          <cell r="R6833"/>
          <cell r="S6833"/>
          <cell r="T6833"/>
        </row>
        <row r="6834">
          <cell r="P6834">
            <v>999999999</v>
          </cell>
          <cell r="Q6834"/>
          <cell r="R6834"/>
          <cell r="S6834"/>
          <cell r="T6834"/>
        </row>
        <row r="6835">
          <cell r="P6835">
            <v>999999999</v>
          </cell>
          <cell r="Q6835"/>
          <cell r="R6835"/>
          <cell r="S6835"/>
          <cell r="T6835"/>
        </row>
        <row r="6836">
          <cell r="P6836">
            <v>999999999</v>
          </cell>
          <cell r="Q6836"/>
          <cell r="R6836"/>
          <cell r="S6836"/>
          <cell r="T6836"/>
        </row>
        <row r="6837">
          <cell r="P6837">
            <v>999999999</v>
          </cell>
          <cell r="Q6837"/>
          <cell r="R6837"/>
          <cell r="S6837"/>
          <cell r="T6837"/>
        </row>
        <row r="6838">
          <cell r="P6838">
            <v>999999999</v>
          </cell>
          <cell r="Q6838"/>
          <cell r="R6838"/>
          <cell r="S6838"/>
          <cell r="T6838"/>
        </row>
        <row r="6839">
          <cell r="P6839">
            <v>999999999</v>
          </cell>
          <cell r="Q6839"/>
          <cell r="R6839"/>
          <cell r="S6839"/>
          <cell r="T6839"/>
        </row>
        <row r="6840">
          <cell r="P6840">
            <v>999999999</v>
          </cell>
          <cell r="Q6840"/>
          <cell r="R6840"/>
          <cell r="S6840"/>
          <cell r="T6840"/>
        </row>
        <row r="6841">
          <cell r="P6841">
            <v>999999999</v>
          </cell>
          <cell r="Q6841"/>
          <cell r="R6841"/>
          <cell r="S6841"/>
          <cell r="T6841"/>
        </row>
        <row r="6842">
          <cell r="P6842">
            <v>999999999</v>
          </cell>
          <cell r="Q6842"/>
          <cell r="R6842"/>
          <cell r="S6842"/>
          <cell r="T6842"/>
        </row>
        <row r="6843">
          <cell r="P6843">
            <v>999999999</v>
          </cell>
          <cell r="Q6843"/>
          <cell r="R6843"/>
          <cell r="S6843"/>
          <cell r="T6843"/>
        </row>
        <row r="6844">
          <cell r="P6844">
            <v>999999999</v>
          </cell>
          <cell r="Q6844"/>
          <cell r="R6844"/>
          <cell r="S6844"/>
          <cell r="T6844"/>
        </row>
        <row r="6845">
          <cell r="P6845">
            <v>999999999</v>
          </cell>
          <cell r="Q6845"/>
          <cell r="R6845"/>
          <cell r="S6845"/>
          <cell r="T6845"/>
        </row>
        <row r="6846">
          <cell r="P6846">
            <v>999999999</v>
          </cell>
          <cell r="Q6846"/>
          <cell r="R6846"/>
          <cell r="S6846"/>
          <cell r="T6846"/>
        </row>
        <row r="6847">
          <cell r="P6847">
            <v>999999999</v>
          </cell>
          <cell r="Q6847"/>
          <cell r="R6847"/>
          <cell r="S6847"/>
          <cell r="T6847"/>
        </row>
        <row r="6848">
          <cell r="P6848">
            <v>999999999</v>
          </cell>
          <cell r="Q6848"/>
          <cell r="R6848"/>
          <cell r="S6848"/>
          <cell r="T6848"/>
        </row>
        <row r="6849">
          <cell r="P6849">
            <v>999999999</v>
          </cell>
          <cell r="Q6849"/>
          <cell r="R6849"/>
          <cell r="S6849"/>
          <cell r="T6849"/>
        </row>
        <row r="6850">
          <cell r="P6850">
            <v>999999999</v>
          </cell>
          <cell r="Q6850"/>
          <cell r="R6850"/>
          <cell r="S6850"/>
          <cell r="T6850"/>
        </row>
        <row r="6851">
          <cell r="P6851">
            <v>999999999</v>
          </cell>
          <cell r="Q6851"/>
          <cell r="R6851"/>
          <cell r="S6851"/>
          <cell r="T6851"/>
        </row>
        <row r="6852">
          <cell r="P6852">
            <v>999999999</v>
          </cell>
          <cell r="Q6852"/>
          <cell r="R6852"/>
          <cell r="S6852"/>
          <cell r="T6852"/>
        </row>
        <row r="6853">
          <cell r="P6853">
            <v>999999999</v>
          </cell>
          <cell r="Q6853"/>
          <cell r="R6853"/>
          <cell r="S6853"/>
          <cell r="T6853"/>
        </row>
        <row r="6854">
          <cell r="P6854">
            <v>999999999</v>
          </cell>
          <cell r="Q6854"/>
          <cell r="R6854"/>
          <cell r="S6854"/>
          <cell r="T6854"/>
        </row>
        <row r="6855">
          <cell r="P6855">
            <v>999999999</v>
          </cell>
          <cell r="Q6855"/>
          <cell r="R6855"/>
          <cell r="S6855"/>
          <cell r="T6855"/>
        </row>
        <row r="6856">
          <cell r="P6856">
            <v>999999999</v>
          </cell>
          <cell r="Q6856"/>
          <cell r="R6856"/>
          <cell r="S6856"/>
          <cell r="T6856"/>
        </row>
        <row r="6857">
          <cell r="P6857">
            <v>999999999</v>
          </cell>
          <cell r="Q6857"/>
          <cell r="R6857"/>
          <cell r="S6857"/>
          <cell r="T6857"/>
        </row>
        <row r="6858">
          <cell r="P6858">
            <v>999999999</v>
          </cell>
          <cell r="Q6858"/>
          <cell r="R6858"/>
          <cell r="S6858"/>
          <cell r="T6858"/>
        </row>
        <row r="6859">
          <cell r="P6859">
            <v>999999999</v>
          </cell>
          <cell r="Q6859"/>
          <cell r="R6859"/>
          <cell r="S6859"/>
          <cell r="T6859"/>
        </row>
        <row r="6860">
          <cell r="P6860">
            <v>999999999</v>
          </cell>
          <cell r="Q6860"/>
          <cell r="R6860"/>
          <cell r="S6860"/>
          <cell r="T6860"/>
        </row>
        <row r="6861">
          <cell r="P6861">
            <v>999999999</v>
          </cell>
          <cell r="Q6861"/>
          <cell r="R6861"/>
          <cell r="S6861"/>
          <cell r="T6861"/>
        </row>
        <row r="6862">
          <cell r="P6862">
            <v>999999999</v>
          </cell>
          <cell r="Q6862"/>
          <cell r="R6862"/>
          <cell r="S6862"/>
          <cell r="T6862"/>
        </row>
        <row r="6863">
          <cell r="P6863">
            <v>999999999</v>
          </cell>
          <cell r="Q6863"/>
          <cell r="R6863"/>
          <cell r="S6863"/>
          <cell r="T6863"/>
        </row>
        <row r="6864">
          <cell r="P6864">
            <v>999999999</v>
          </cell>
          <cell r="Q6864"/>
          <cell r="R6864"/>
          <cell r="S6864"/>
          <cell r="T6864"/>
        </row>
        <row r="6865">
          <cell r="P6865">
            <v>999999999</v>
          </cell>
          <cell r="Q6865"/>
          <cell r="R6865"/>
          <cell r="S6865"/>
          <cell r="T6865"/>
        </row>
        <row r="6866">
          <cell r="P6866">
            <v>999999999</v>
          </cell>
          <cell r="Q6866"/>
          <cell r="R6866"/>
          <cell r="S6866"/>
          <cell r="T6866"/>
        </row>
        <row r="6867">
          <cell r="P6867">
            <v>999999999</v>
          </cell>
          <cell r="Q6867"/>
          <cell r="R6867"/>
          <cell r="S6867"/>
          <cell r="T6867"/>
        </row>
        <row r="6868">
          <cell r="P6868">
            <v>999999999</v>
          </cell>
          <cell r="Q6868"/>
          <cell r="R6868"/>
          <cell r="S6868"/>
          <cell r="T6868"/>
        </row>
        <row r="6869">
          <cell r="P6869">
            <v>999999999</v>
          </cell>
          <cell r="Q6869"/>
          <cell r="R6869"/>
          <cell r="S6869"/>
          <cell r="T6869"/>
        </row>
        <row r="6870">
          <cell r="P6870">
            <v>999999999</v>
          </cell>
          <cell r="Q6870"/>
          <cell r="R6870"/>
          <cell r="S6870"/>
          <cell r="T6870"/>
        </row>
        <row r="6871">
          <cell r="P6871">
            <v>999999999</v>
          </cell>
          <cell r="Q6871"/>
          <cell r="R6871"/>
          <cell r="S6871"/>
          <cell r="T6871"/>
        </row>
        <row r="6872">
          <cell r="P6872">
            <v>999999999</v>
          </cell>
          <cell r="Q6872"/>
          <cell r="R6872"/>
          <cell r="S6872"/>
          <cell r="T6872"/>
        </row>
        <row r="6873">
          <cell r="P6873">
            <v>999999999</v>
          </cell>
          <cell r="Q6873"/>
          <cell r="R6873"/>
          <cell r="S6873"/>
          <cell r="T6873"/>
        </row>
        <row r="6874">
          <cell r="P6874">
            <v>999999999</v>
          </cell>
          <cell r="Q6874"/>
          <cell r="R6874"/>
          <cell r="S6874"/>
          <cell r="T6874"/>
        </row>
        <row r="6875">
          <cell r="P6875">
            <v>999999999</v>
          </cell>
          <cell r="Q6875"/>
          <cell r="R6875"/>
          <cell r="S6875"/>
          <cell r="T6875"/>
        </row>
        <row r="6876">
          <cell r="P6876">
            <v>999999999</v>
          </cell>
          <cell r="Q6876"/>
          <cell r="R6876"/>
          <cell r="S6876"/>
          <cell r="T6876"/>
        </row>
        <row r="6877">
          <cell r="P6877">
            <v>999999999</v>
          </cell>
          <cell r="Q6877"/>
          <cell r="R6877"/>
          <cell r="S6877"/>
          <cell r="T6877"/>
        </row>
        <row r="6878">
          <cell r="P6878">
            <v>999999999</v>
          </cell>
          <cell r="Q6878"/>
          <cell r="R6878"/>
          <cell r="S6878"/>
          <cell r="T6878"/>
        </row>
        <row r="6879">
          <cell r="P6879">
            <v>999999999</v>
          </cell>
          <cell r="Q6879"/>
          <cell r="R6879"/>
          <cell r="S6879"/>
          <cell r="T6879"/>
        </row>
        <row r="6880">
          <cell r="P6880">
            <v>999999999</v>
          </cell>
          <cell r="Q6880"/>
          <cell r="R6880"/>
          <cell r="S6880"/>
          <cell r="T6880"/>
        </row>
        <row r="6881">
          <cell r="P6881">
            <v>999999999</v>
          </cell>
          <cell r="Q6881"/>
          <cell r="R6881"/>
          <cell r="S6881"/>
          <cell r="T6881"/>
        </row>
        <row r="6882">
          <cell r="P6882">
            <v>999999999</v>
          </cell>
          <cell r="Q6882"/>
          <cell r="R6882"/>
          <cell r="S6882"/>
          <cell r="T6882"/>
        </row>
        <row r="6883">
          <cell r="P6883">
            <v>999999999</v>
          </cell>
          <cell r="Q6883"/>
          <cell r="R6883"/>
          <cell r="S6883"/>
          <cell r="T6883"/>
        </row>
        <row r="6884">
          <cell r="P6884">
            <v>999999999</v>
          </cell>
          <cell r="Q6884"/>
          <cell r="R6884"/>
          <cell r="S6884"/>
          <cell r="T6884"/>
        </row>
        <row r="6885">
          <cell r="P6885">
            <v>999999999</v>
          </cell>
          <cell r="Q6885"/>
          <cell r="R6885"/>
          <cell r="S6885"/>
          <cell r="T6885"/>
        </row>
        <row r="6886">
          <cell r="P6886">
            <v>999999999</v>
          </cell>
          <cell r="Q6886"/>
          <cell r="R6886"/>
          <cell r="S6886"/>
          <cell r="T6886"/>
        </row>
        <row r="6887">
          <cell r="P6887">
            <v>999999999</v>
          </cell>
          <cell r="Q6887"/>
          <cell r="R6887"/>
          <cell r="S6887"/>
          <cell r="T6887"/>
        </row>
        <row r="6888">
          <cell r="P6888">
            <v>999999999</v>
          </cell>
          <cell r="Q6888"/>
          <cell r="R6888"/>
          <cell r="S6888"/>
          <cell r="T6888"/>
        </row>
        <row r="6889">
          <cell r="P6889">
            <v>999999999</v>
          </cell>
          <cell r="Q6889"/>
          <cell r="R6889"/>
          <cell r="S6889"/>
          <cell r="T6889"/>
        </row>
        <row r="6890">
          <cell r="P6890">
            <v>999999999</v>
          </cell>
          <cell r="Q6890"/>
          <cell r="R6890"/>
          <cell r="S6890"/>
          <cell r="T6890"/>
        </row>
        <row r="6891">
          <cell r="P6891">
            <v>999999999</v>
          </cell>
          <cell r="Q6891"/>
          <cell r="R6891"/>
          <cell r="S6891"/>
          <cell r="T6891"/>
        </row>
        <row r="6892">
          <cell r="P6892">
            <v>999999999</v>
          </cell>
          <cell r="Q6892"/>
          <cell r="R6892"/>
          <cell r="S6892"/>
          <cell r="T6892"/>
        </row>
        <row r="6893">
          <cell r="P6893">
            <v>999999999</v>
          </cell>
          <cell r="Q6893"/>
          <cell r="R6893"/>
          <cell r="S6893"/>
          <cell r="T6893"/>
        </row>
        <row r="6894">
          <cell r="P6894">
            <v>999999999</v>
          </cell>
          <cell r="Q6894"/>
          <cell r="R6894"/>
          <cell r="S6894"/>
          <cell r="T6894"/>
        </row>
        <row r="6895">
          <cell r="P6895">
            <v>999999999</v>
          </cell>
          <cell r="Q6895"/>
          <cell r="R6895"/>
          <cell r="S6895"/>
          <cell r="T6895"/>
        </row>
        <row r="6896">
          <cell r="P6896">
            <v>999999999</v>
          </cell>
          <cell r="Q6896"/>
          <cell r="R6896"/>
          <cell r="S6896"/>
          <cell r="T6896"/>
        </row>
        <row r="6897">
          <cell r="P6897">
            <v>999999999</v>
          </cell>
          <cell r="Q6897"/>
          <cell r="R6897"/>
          <cell r="S6897"/>
          <cell r="T6897"/>
        </row>
        <row r="6898">
          <cell r="P6898">
            <v>999999999</v>
          </cell>
          <cell r="Q6898"/>
          <cell r="R6898"/>
          <cell r="S6898"/>
          <cell r="T6898"/>
        </row>
        <row r="6899">
          <cell r="P6899">
            <v>999999999</v>
          </cell>
          <cell r="Q6899"/>
          <cell r="R6899"/>
          <cell r="S6899"/>
          <cell r="T6899"/>
        </row>
        <row r="6900">
          <cell r="P6900">
            <v>999999999</v>
          </cell>
          <cell r="Q6900"/>
          <cell r="R6900"/>
          <cell r="S6900"/>
          <cell r="T6900"/>
        </row>
        <row r="6901">
          <cell r="P6901">
            <v>999999999</v>
          </cell>
          <cell r="Q6901"/>
          <cell r="R6901"/>
          <cell r="S6901"/>
          <cell r="T6901"/>
        </row>
        <row r="6902">
          <cell r="P6902">
            <v>999999999</v>
          </cell>
          <cell r="Q6902"/>
          <cell r="R6902"/>
          <cell r="S6902"/>
          <cell r="T6902"/>
        </row>
        <row r="6903">
          <cell r="P6903">
            <v>999999999</v>
          </cell>
          <cell r="Q6903"/>
          <cell r="R6903"/>
          <cell r="S6903"/>
          <cell r="T6903"/>
        </row>
        <row r="6904">
          <cell r="P6904">
            <v>999999999</v>
          </cell>
          <cell r="Q6904"/>
          <cell r="R6904"/>
          <cell r="S6904"/>
          <cell r="T6904"/>
        </row>
        <row r="6905">
          <cell r="P6905">
            <v>999999999</v>
          </cell>
          <cell r="Q6905"/>
          <cell r="R6905"/>
          <cell r="S6905"/>
          <cell r="T6905"/>
        </row>
        <row r="6906">
          <cell r="P6906">
            <v>999999999</v>
          </cell>
          <cell r="Q6906"/>
          <cell r="R6906"/>
          <cell r="S6906"/>
          <cell r="T6906"/>
        </row>
        <row r="6907">
          <cell r="P6907">
            <v>999999999</v>
          </cell>
          <cell r="Q6907"/>
          <cell r="R6907"/>
          <cell r="S6907"/>
          <cell r="T6907"/>
        </row>
        <row r="6908">
          <cell r="P6908">
            <v>999999999</v>
          </cell>
          <cell r="Q6908"/>
          <cell r="R6908"/>
          <cell r="S6908"/>
          <cell r="T6908"/>
        </row>
        <row r="6909">
          <cell r="P6909">
            <v>999999999</v>
          </cell>
          <cell r="Q6909"/>
          <cell r="R6909"/>
          <cell r="S6909"/>
          <cell r="T6909"/>
        </row>
        <row r="6910">
          <cell r="P6910">
            <v>999999999</v>
          </cell>
          <cell r="Q6910"/>
          <cell r="R6910"/>
          <cell r="S6910"/>
          <cell r="T6910"/>
        </row>
        <row r="6911">
          <cell r="P6911">
            <v>999999999</v>
          </cell>
          <cell r="Q6911"/>
          <cell r="R6911"/>
          <cell r="S6911"/>
          <cell r="T6911"/>
        </row>
        <row r="6912">
          <cell r="P6912">
            <v>999999999</v>
          </cell>
          <cell r="Q6912"/>
          <cell r="R6912"/>
          <cell r="S6912"/>
          <cell r="T6912"/>
        </row>
        <row r="6913">
          <cell r="P6913">
            <v>999999999</v>
          </cell>
          <cell r="Q6913"/>
          <cell r="R6913"/>
          <cell r="S6913"/>
          <cell r="T6913"/>
        </row>
        <row r="6914">
          <cell r="P6914">
            <v>999999999</v>
          </cell>
          <cell r="Q6914"/>
          <cell r="R6914"/>
          <cell r="S6914"/>
          <cell r="T6914"/>
        </row>
        <row r="6915">
          <cell r="P6915">
            <v>999999999</v>
          </cell>
          <cell r="Q6915"/>
          <cell r="R6915"/>
          <cell r="S6915"/>
          <cell r="T6915"/>
        </row>
        <row r="6916">
          <cell r="P6916">
            <v>999999999</v>
          </cell>
          <cell r="Q6916"/>
          <cell r="R6916"/>
          <cell r="S6916"/>
          <cell r="T6916"/>
        </row>
        <row r="6917">
          <cell r="P6917">
            <v>999999999</v>
          </cell>
          <cell r="Q6917"/>
          <cell r="R6917"/>
          <cell r="S6917"/>
          <cell r="T6917"/>
        </row>
        <row r="6918">
          <cell r="P6918">
            <v>999999999</v>
          </cell>
          <cell r="Q6918"/>
          <cell r="R6918"/>
          <cell r="S6918"/>
          <cell r="T6918"/>
        </row>
        <row r="6919">
          <cell r="P6919">
            <v>999999999</v>
          </cell>
          <cell r="Q6919"/>
          <cell r="R6919"/>
          <cell r="S6919"/>
          <cell r="T6919"/>
        </row>
        <row r="6920">
          <cell r="P6920">
            <v>999999999</v>
          </cell>
          <cell r="Q6920"/>
          <cell r="R6920"/>
          <cell r="S6920"/>
          <cell r="T6920"/>
        </row>
        <row r="6921">
          <cell r="P6921">
            <v>999999999</v>
          </cell>
          <cell r="Q6921"/>
          <cell r="R6921"/>
          <cell r="S6921"/>
          <cell r="T6921"/>
        </row>
        <row r="6922">
          <cell r="P6922">
            <v>999999999</v>
          </cell>
          <cell r="Q6922"/>
          <cell r="R6922"/>
          <cell r="S6922"/>
          <cell r="T6922"/>
        </row>
        <row r="6923">
          <cell r="P6923">
            <v>999999999</v>
          </cell>
          <cell r="Q6923"/>
          <cell r="R6923"/>
          <cell r="S6923"/>
          <cell r="T6923"/>
        </row>
        <row r="6924">
          <cell r="P6924">
            <v>999999999</v>
          </cell>
          <cell r="Q6924"/>
          <cell r="R6924"/>
          <cell r="S6924"/>
          <cell r="T6924"/>
        </row>
        <row r="6925">
          <cell r="P6925">
            <v>999999999</v>
          </cell>
          <cell r="Q6925"/>
          <cell r="R6925"/>
          <cell r="S6925"/>
          <cell r="T6925"/>
        </row>
        <row r="6926">
          <cell r="P6926">
            <v>999999999</v>
          </cell>
          <cell r="Q6926"/>
          <cell r="R6926"/>
          <cell r="S6926"/>
          <cell r="T6926"/>
        </row>
        <row r="6927">
          <cell r="P6927">
            <v>999999999</v>
          </cell>
          <cell r="Q6927"/>
          <cell r="R6927"/>
          <cell r="S6927"/>
          <cell r="T6927"/>
        </row>
        <row r="6928">
          <cell r="P6928">
            <v>999999999</v>
          </cell>
          <cell r="Q6928"/>
          <cell r="R6928"/>
          <cell r="S6928"/>
          <cell r="T6928"/>
        </row>
        <row r="6929">
          <cell r="P6929">
            <v>999999999</v>
          </cell>
          <cell r="Q6929"/>
          <cell r="R6929"/>
          <cell r="S6929"/>
          <cell r="T6929"/>
        </row>
        <row r="6930">
          <cell r="P6930">
            <v>999999999</v>
          </cell>
          <cell r="Q6930"/>
          <cell r="R6930"/>
          <cell r="S6930"/>
          <cell r="T6930"/>
        </row>
        <row r="6931">
          <cell r="P6931">
            <v>999999999</v>
          </cell>
          <cell r="Q6931"/>
          <cell r="R6931"/>
          <cell r="S6931"/>
          <cell r="T6931"/>
        </row>
        <row r="6932">
          <cell r="P6932">
            <v>999999999</v>
          </cell>
          <cell r="Q6932"/>
          <cell r="R6932"/>
          <cell r="S6932"/>
          <cell r="T6932"/>
        </row>
        <row r="6933">
          <cell r="P6933">
            <v>999999999</v>
          </cell>
          <cell r="Q6933"/>
          <cell r="R6933"/>
          <cell r="S6933"/>
          <cell r="T6933"/>
        </row>
        <row r="6934">
          <cell r="P6934">
            <v>999999999</v>
          </cell>
          <cell r="Q6934"/>
          <cell r="R6934"/>
          <cell r="S6934"/>
          <cell r="T6934"/>
        </row>
        <row r="6935">
          <cell r="P6935">
            <v>999999999</v>
          </cell>
          <cell r="Q6935"/>
          <cell r="R6935"/>
          <cell r="S6935"/>
          <cell r="T6935"/>
        </row>
        <row r="6936">
          <cell r="P6936">
            <v>999999999</v>
          </cell>
          <cell r="Q6936"/>
          <cell r="R6936"/>
          <cell r="S6936"/>
          <cell r="T6936"/>
        </row>
        <row r="6937">
          <cell r="P6937">
            <v>999999999</v>
          </cell>
          <cell r="Q6937"/>
          <cell r="R6937"/>
          <cell r="S6937"/>
          <cell r="T6937"/>
        </row>
        <row r="6938">
          <cell r="P6938">
            <v>999999999</v>
          </cell>
          <cell r="Q6938"/>
          <cell r="R6938"/>
          <cell r="S6938"/>
          <cell r="T6938"/>
        </row>
        <row r="6939">
          <cell r="P6939">
            <v>999999999</v>
          </cell>
          <cell r="Q6939"/>
          <cell r="R6939"/>
          <cell r="S6939"/>
          <cell r="T6939"/>
        </row>
        <row r="6940">
          <cell r="P6940">
            <v>999999999</v>
          </cell>
          <cell r="Q6940"/>
          <cell r="R6940"/>
          <cell r="S6940"/>
          <cell r="T6940"/>
        </row>
        <row r="6941">
          <cell r="P6941">
            <v>999999999</v>
          </cell>
          <cell r="Q6941"/>
          <cell r="R6941"/>
          <cell r="S6941"/>
          <cell r="T6941"/>
        </row>
        <row r="6942">
          <cell r="P6942">
            <v>999999999</v>
          </cell>
          <cell r="Q6942"/>
          <cell r="R6942"/>
          <cell r="S6942"/>
          <cell r="T6942"/>
        </row>
        <row r="6943">
          <cell r="P6943">
            <v>999999999</v>
          </cell>
          <cell r="Q6943"/>
          <cell r="R6943"/>
          <cell r="S6943"/>
          <cell r="T6943"/>
        </row>
        <row r="6944">
          <cell r="P6944">
            <v>999999999</v>
          </cell>
          <cell r="Q6944"/>
          <cell r="R6944"/>
          <cell r="S6944"/>
          <cell r="T6944"/>
        </row>
        <row r="6945">
          <cell r="P6945">
            <v>999999999</v>
          </cell>
          <cell r="Q6945"/>
          <cell r="R6945"/>
          <cell r="S6945"/>
          <cell r="T6945"/>
        </row>
        <row r="6946">
          <cell r="P6946">
            <v>999999999</v>
          </cell>
          <cell r="Q6946"/>
          <cell r="R6946"/>
          <cell r="S6946"/>
          <cell r="T6946"/>
        </row>
        <row r="6947">
          <cell r="P6947">
            <v>999999999</v>
          </cell>
          <cell r="Q6947"/>
          <cell r="R6947"/>
          <cell r="S6947"/>
          <cell r="T6947"/>
        </row>
        <row r="6948">
          <cell r="P6948">
            <v>999999999</v>
          </cell>
          <cell r="Q6948"/>
          <cell r="R6948"/>
          <cell r="S6948"/>
          <cell r="T6948"/>
        </row>
        <row r="6949">
          <cell r="P6949">
            <v>999999999</v>
          </cell>
          <cell r="Q6949"/>
          <cell r="R6949"/>
          <cell r="S6949"/>
          <cell r="T6949"/>
        </row>
        <row r="6950">
          <cell r="P6950">
            <v>999999999</v>
          </cell>
          <cell r="Q6950"/>
          <cell r="R6950"/>
          <cell r="S6950"/>
          <cell r="T6950"/>
        </row>
        <row r="6951">
          <cell r="P6951">
            <v>999999999</v>
          </cell>
          <cell r="Q6951"/>
          <cell r="R6951"/>
          <cell r="S6951"/>
          <cell r="T6951"/>
        </row>
        <row r="6952">
          <cell r="P6952">
            <v>999999999</v>
          </cell>
          <cell r="Q6952"/>
          <cell r="R6952"/>
          <cell r="S6952"/>
          <cell r="T6952"/>
        </row>
        <row r="6953">
          <cell r="P6953">
            <v>999999999</v>
          </cell>
          <cell r="Q6953"/>
          <cell r="R6953"/>
          <cell r="S6953"/>
          <cell r="T6953"/>
        </row>
        <row r="6954">
          <cell r="P6954">
            <v>999999999</v>
          </cell>
          <cell r="Q6954"/>
          <cell r="R6954"/>
          <cell r="S6954"/>
          <cell r="T6954"/>
        </row>
        <row r="6955">
          <cell r="P6955">
            <v>999999999</v>
          </cell>
          <cell r="Q6955"/>
          <cell r="R6955"/>
          <cell r="S6955"/>
          <cell r="T6955"/>
        </row>
        <row r="6956">
          <cell r="P6956">
            <v>999999999</v>
          </cell>
          <cell r="Q6956"/>
          <cell r="R6956"/>
          <cell r="S6956"/>
          <cell r="T6956"/>
        </row>
        <row r="6957">
          <cell r="P6957">
            <v>999999999</v>
          </cell>
          <cell r="Q6957"/>
          <cell r="R6957"/>
          <cell r="S6957"/>
          <cell r="T6957"/>
        </row>
        <row r="6958">
          <cell r="P6958">
            <v>999999999</v>
          </cell>
          <cell r="Q6958"/>
          <cell r="R6958"/>
          <cell r="S6958"/>
          <cell r="T6958"/>
        </row>
        <row r="6959">
          <cell r="P6959">
            <v>999999999</v>
          </cell>
          <cell r="Q6959"/>
          <cell r="R6959"/>
          <cell r="S6959"/>
          <cell r="T6959"/>
        </row>
        <row r="6960">
          <cell r="P6960">
            <v>999999999</v>
          </cell>
          <cell r="Q6960"/>
          <cell r="R6960"/>
          <cell r="S6960"/>
          <cell r="T6960"/>
        </row>
        <row r="6961">
          <cell r="P6961">
            <v>999999999</v>
          </cell>
          <cell r="Q6961"/>
          <cell r="R6961"/>
          <cell r="S6961"/>
          <cell r="T6961"/>
        </row>
        <row r="6962">
          <cell r="P6962">
            <v>999999999</v>
          </cell>
          <cell r="Q6962"/>
          <cell r="R6962"/>
          <cell r="S6962"/>
          <cell r="T6962"/>
        </row>
        <row r="6963">
          <cell r="P6963">
            <v>999999999</v>
          </cell>
          <cell r="Q6963"/>
          <cell r="R6963"/>
          <cell r="S6963"/>
          <cell r="T6963"/>
        </row>
        <row r="6964">
          <cell r="P6964">
            <v>999999999</v>
          </cell>
          <cell r="Q6964"/>
          <cell r="R6964"/>
          <cell r="S6964"/>
          <cell r="T6964"/>
        </row>
        <row r="6965">
          <cell r="P6965">
            <v>999999999</v>
          </cell>
          <cell r="Q6965"/>
          <cell r="R6965"/>
          <cell r="S6965"/>
          <cell r="T6965"/>
        </row>
        <row r="6966">
          <cell r="P6966">
            <v>999999999</v>
          </cell>
          <cell r="Q6966"/>
          <cell r="R6966"/>
          <cell r="S6966"/>
          <cell r="T6966"/>
        </row>
        <row r="6967">
          <cell r="P6967">
            <v>999999999</v>
          </cell>
          <cell r="Q6967"/>
          <cell r="R6967"/>
          <cell r="S6967"/>
          <cell r="T6967"/>
        </row>
        <row r="6968">
          <cell r="P6968">
            <v>999999999</v>
          </cell>
          <cell r="Q6968"/>
          <cell r="R6968"/>
          <cell r="S6968"/>
          <cell r="T6968"/>
        </row>
        <row r="6969">
          <cell r="P6969">
            <v>999999999</v>
          </cell>
          <cell r="Q6969"/>
          <cell r="R6969"/>
          <cell r="S6969"/>
          <cell r="T6969"/>
        </row>
        <row r="6970">
          <cell r="P6970">
            <v>999999999</v>
          </cell>
          <cell r="Q6970"/>
          <cell r="R6970"/>
          <cell r="S6970"/>
          <cell r="T6970"/>
        </row>
        <row r="6971">
          <cell r="P6971">
            <v>999999999</v>
          </cell>
          <cell r="Q6971"/>
          <cell r="R6971"/>
          <cell r="S6971"/>
          <cell r="T6971"/>
        </row>
        <row r="6972">
          <cell r="P6972">
            <v>999999999</v>
          </cell>
          <cell r="Q6972"/>
          <cell r="R6972"/>
          <cell r="S6972"/>
          <cell r="T6972"/>
        </row>
        <row r="6973">
          <cell r="P6973">
            <v>999999999</v>
          </cell>
          <cell r="Q6973"/>
          <cell r="R6973"/>
          <cell r="S6973"/>
          <cell r="T6973"/>
        </row>
        <row r="6974">
          <cell r="P6974">
            <v>999999999</v>
          </cell>
          <cell r="Q6974"/>
          <cell r="R6974"/>
          <cell r="S6974"/>
          <cell r="T6974"/>
        </row>
        <row r="6975">
          <cell r="P6975">
            <v>999999999</v>
          </cell>
          <cell r="Q6975"/>
          <cell r="R6975"/>
          <cell r="S6975"/>
          <cell r="T6975"/>
        </row>
        <row r="6976">
          <cell r="P6976">
            <v>999999999</v>
          </cell>
          <cell r="Q6976"/>
          <cell r="R6976"/>
          <cell r="S6976"/>
          <cell r="T6976"/>
        </row>
        <row r="6977">
          <cell r="P6977">
            <v>999999999</v>
          </cell>
          <cell r="Q6977"/>
          <cell r="R6977"/>
          <cell r="S6977"/>
          <cell r="T6977"/>
        </row>
        <row r="6978">
          <cell r="P6978">
            <v>999999999</v>
          </cell>
          <cell r="Q6978"/>
          <cell r="R6978"/>
          <cell r="S6978"/>
          <cell r="T6978"/>
        </row>
        <row r="6979">
          <cell r="P6979">
            <v>999999999</v>
          </cell>
          <cell r="Q6979"/>
          <cell r="R6979"/>
          <cell r="S6979"/>
          <cell r="T6979"/>
        </row>
        <row r="6980">
          <cell r="P6980">
            <v>999999999</v>
          </cell>
          <cell r="Q6980"/>
          <cell r="R6980"/>
          <cell r="S6980"/>
          <cell r="T6980"/>
        </row>
        <row r="6981">
          <cell r="P6981">
            <v>999999999</v>
          </cell>
          <cell r="Q6981"/>
          <cell r="R6981"/>
          <cell r="S6981"/>
          <cell r="T6981"/>
        </row>
        <row r="6982">
          <cell r="P6982">
            <v>999999999</v>
          </cell>
          <cell r="Q6982"/>
          <cell r="R6982"/>
          <cell r="S6982"/>
          <cell r="T6982"/>
        </row>
        <row r="6983">
          <cell r="P6983">
            <v>999999999</v>
          </cell>
          <cell r="Q6983"/>
          <cell r="R6983"/>
          <cell r="S6983"/>
          <cell r="T6983"/>
        </row>
        <row r="6984">
          <cell r="P6984">
            <v>999999999</v>
          </cell>
          <cell r="Q6984"/>
          <cell r="R6984"/>
          <cell r="S6984"/>
          <cell r="T6984"/>
        </row>
        <row r="6985">
          <cell r="P6985">
            <v>999999999</v>
          </cell>
          <cell r="Q6985"/>
          <cell r="R6985"/>
          <cell r="S6985"/>
          <cell r="T6985"/>
        </row>
        <row r="6986">
          <cell r="P6986">
            <v>999999999</v>
          </cell>
          <cell r="Q6986"/>
          <cell r="R6986"/>
          <cell r="S6986"/>
          <cell r="T6986"/>
        </row>
        <row r="6987">
          <cell r="P6987">
            <v>999999999</v>
          </cell>
          <cell r="Q6987"/>
          <cell r="R6987"/>
          <cell r="S6987"/>
          <cell r="T6987"/>
        </row>
        <row r="6988">
          <cell r="P6988">
            <v>999999999</v>
          </cell>
          <cell r="Q6988"/>
          <cell r="R6988"/>
          <cell r="S6988"/>
          <cell r="T6988"/>
        </row>
        <row r="6989">
          <cell r="P6989">
            <v>999999999</v>
          </cell>
          <cell r="Q6989"/>
          <cell r="R6989"/>
          <cell r="S6989"/>
          <cell r="T6989"/>
        </row>
        <row r="6990">
          <cell r="P6990">
            <v>999999999</v>
          </cell>
          <cell r="Q6990"/>
          <cell r="R6990"/>
          <cell r="S6990"/>
          <cell r="T6990"/>
        </row>
        <row r="6991">
          <cell r="P6991">
            <v>999999999</v>
          </cell>
          <cell r="Q6991"/>
          <cell r="R6991"/>
          <cell r="S6991"/>
          <cell r="T6991"/>
        </row>
        <row r="6992">
          <cell r="P6992">
            <v>999999999</v>
          </cell>
          <cell r="Q6992"/>
          <cell r="R6992"/>
          <cell r="S6992"/>
          <cell r="T6992"/>
        </row>
        <row r="6993">
          <cell r="P6993">
            <v>999999999</v>
          </cell>
          <cell r="Q6993"/>
          <cell r="R6993"/>
          <cell r="S6993"/>
          <cell r="T6993"/>
        </row>
        <row r="6994">
          <cell r="P6994">
            <v>999999999</v>
          </cell>
          <cell r="Q6994"/>
          <cell r="R6994"/>
          <cell r="S6994"/>
          <cell r="T6994"/>
        </row>
        <row r="6995">
          <cell r="P6995">
            <v>999999999</v>
          </cell>
          <cell r="Q6995"/>
          <cell r="R6995"/>
          <cell r="S6995"/>
          <cell r="T6995"/>
        </row>
        <row r="6996">
          <cell r="P6996">
            <v>999999999</v>
          </cell>
          <cell r="Q6996"/>
          <cell r="R6996"/>
          <cell r="S6996"/>
          <cell r="T6996"/>
        </row>
        <row r="6997">
          <cell r="P6997">
            <v>999999999</v>
          </cell>
          <cell r="Q6997"/>
          <cell r="R6997"/>
          <cell r="S6997"/>
          <cell r="T6997"/>
        </row>
        <row r="6998">
          <cell r="P6998">
            <v>999999999</v>
          </cell>
          <cell r="Q6998"/>
          <cell r="R6998"/>
          <cell r="S6998"/>
          <cell r="T6998"/>
        </row>
        <row r="6999">
          <cell r="P6999">
            <v>999999999</v>
          </cell>
          <cell r="Q6999"/>
          <cell r="R6999"/>
          <cell r="S6999"/>
          <cell r="T6999"/>
        </row>
        <row r="7000">
          <cell r="P7000">
            <v>999999999</v>
          </cell>
          <cell r="Q7000"/>
          <cell r="R7000"/>
          <cell r="S7000"/>
          <cell r="T7000"/>
        </row>
        <row r="7001">
          <cell r="P7001">
            <v>999999999</v>
          </cell>
          <cell r="Q7001"/>
          <cell r="R7001"/>
          <cell r="S7001"/>
          <cell r="T7001"/>
        </row>
        <row r="7002">
          <cell r="P7002">
            <v>999999999</v>
          </cell>
          <cell r="Q7002"/>
          <cell r="R7002"/>
          <cell r="S7002"/>
          <cell r="T7002"/>
        </row>
        <row r="7003">
          <cell r="P7003">
            <v>999999999</v>
          </cell>
          <cell r="Q7003"/>
          <cell r="R7003"/>
          <cell r="S7003"/>
          <cell r="T7003"/>
        </row>
        <row r="7004">
          <cell r="P7004">
            <v>999999999</v>
          </cell>
          <cell r="Q7004"/>
          <cell r="R7004"/>
          <cell r="S7004"/>
          <cell r="T7004"/>
        </row>
        <row r="7005">
          <cell r="P7005">
            <v>999999999</v>
          </cell>
          <cell r="Q7005"/>
          <cell r="R7005"/>
          <cell r="S7005"/>
          <cell r="T7005"/>
        </row>
        <row r="7006">
          <cell r="P7006">
            <v>999999999</v>
          </cell>
          <cell r="Q7006"/>
          <cell r="R7006"/>
          <cell r="S7006"/>
          <cell r="T7006"/>
        </row>
        <row r="7007">
          <cell r="P7007">
            <v>999999999</v>
          </cell>
          <cell r="Q7007"/>
          <cell r="R7007"/>
          <cell r="S7007"/>
          <cell r="T7007"/>
        </row>
        <row r="7008">
          <cell r="P7008">
            <v>999999999</v>
          </cell>
          <cell r="Q7008"/>
          <cell r="R7008"/>
          <cell r="S7008"/>
          <cell r="T7008"/>
        </row>
        <row r="7009">
          <cell r="P7009">
            <v>999999999</v>
          </cell>
          <cell r="Q7009"/>
          <cell r="R7009"/>
          <cell r="S7009"/>
          <cell r="T7009"/>
        </row>
        <row r="7010">
          <cell r="P7010">
            <v>999999999</v>
          </cell>
          <cell r="Q7010"/>
          <cell r="R7010"/>
          <cell r="S7010"/>
          <cell r="T7010"/>
        </row>
        <row r="7011">
          <cell r="P7011">
            <v>999999999</v>
          </cell>
          <cell r="Q7011"/>
          <cell r="R7011"/>
          <cell r="S7011"/>
          <cell r="T7011"/>
        </row>
        <row r="7012">
          <cell r="P7012">
            <v>999999999</v>
          </cell>
          <cell r="Q7012"/>
          <cell r="R7012"/>
          <cell r="S7012"/>
          <cell r="T7012"/>
        </row>
        <row r="7013">
          <cell r="P7013">
            <v>999999999</v>
          </cell>
          <cell r="Q7013"/>
          <cell r="R7013"/>
          <cell r="S7013"/>
          <cell r="T7013"/>
        </row>
        <row r="7014">
          <cell r="P7014">
            <v>999999999</v>
          </cell>
          <cell r="Q7014"/>
          <cell r="R7014"/>
          <cell r="S7014"/>
          <cell r="T7014"/>
        </row>
        <row r="7015">
          <cell r="P7015">
            <v>999999999</v>
          </cell>
          <cell r="Q7015"/>
          <cell r="R7015"/>
          <cell r="S7015"/>
          <cell r="T7015"/>
        </row>
        <row r="7016">
          <cell r="P7016">
            <v>999999999</v>
          </cell>
          <cell r="Q7016"/>
          <cell r="R7016"/>
          <cell r="S7016"/>
          <cell r="T7016"/>
        </row>
        <row r="7017">
          <cell r="P7017">
            <v>999999999</v>
          </cell>
          <cell r="Q7017"/>
          <cell r="R7017"/>
          <cell r="S7017"/>
          <cell r="T7017"/>
        </row>
        <row r="7018">
          <cell r="P7018">
            <v>999999999</v>
          </cell>
          <cell r="Q7018"/>
          <cell r="R7018"/>
          <cell r="S7018"/>
          <cell r="T7018"/>
        </row>
        <row r="7019">
          <cell r="P7019">
            <v>999999999</v>
          </cell>
          <cell r="Q7019"/>
          <cell r="R7019"/>
          <cell r="S7019"/>
          <cell r="T7019"/>
        </row>
        <row r="7020">
          <cell r="P7020">
            <v>999999999</v>
          </cell>
          <cell r="Q7020"/>
          <cell r="R7020"/>
          <cell r="S7020"/>
          <cell r="T7020"/>
        </row>
        <row r="7021">
          <cell r="P7021">
            <v>999999999</v>
          </cell>
          <cell r="Q7021"/>
          <cell r="R7021"/>
          <cell r="S7021"/>
          <cell r="T7021"/>
        </row>
        <row r="7022">
          <cell r="P7022">
            <v>999999999</v>
          </cell>
          <cell r="Q7022"/>
          <cell r="R7022"/>
          <cell r="S7022"/>
          <cell r="T7022"/>
        </row>
        <row r="7023">
          <cell r="P7023">
            <v>999999999</v>
          </cell>
          <cell r="Q7023"/>
          <cell r="R7023"/>
          <cell r="S7023"/>
          <cell r="T7023"/>
        </row>
        <row r="7024">
          <cell r="P7024">
            <v>999999999</v>
          </cell>
          <cell r="Q7024"/>
          <cell r="R7024"/>
          <cell r="S7024"/>
          <cell r="T7024"/>
        </row>
        <row r="7025">
          <cell r="P7025">
            <v>999999999</v>
          </cell>
          <cell r="Q7025"/>
          <cell r="R7025"/>
          <cell r="S7025"/>
          <cell r="T7025"/>
        </row>
        <row r="7026">
          <cell r="P7026">
            <v>999999999</v>
          </cell>
          <cell r="Q7026"/>
          <cell r="R7026"/>
          <cell r="S7026"/>
          <cell r="T7026"/>
        </row>
        <row r="7027">
          <cell r="P7027">
            <v>999999999</v>
          </cell>
          <cell r="Q7027"/>
          <cell r="R7027"/>
          <cell r="S7027"/>
          <cell r="T7027"/>
        </row>
        <row r="7028">
          <cell r="P7028">
            <v>999999999</v>
          </cell>
          <cell r="Q7028"/>
          <cell r="R7028"/>
          <cell r="S7028"/>
          <cell r="T7028"/>
        </row>
        <row r="7029">
          <cell r="P7029">
            <v>999999999</v>
          </cell>
          <cell r="Q7029"/>
          <cell r="R7029"/>
          <cell r="S7029"/>
          <cell r="T7029"/>
        </row>
        <row r="7030">
          <cell r="P7030">
            <v>999999999</v>
          </cell>
          <cell r="Q7030"/>
          <cell r="R7030"/>
          <cell r="S7030"/>
          <cell r="T7030"/>
        </row>
        <row r="7031">
          <cell r="P7031">
            <v>999999999</v>
          </cell>
          <cell r="Q7031"/>
          <cell r="R7031"/>
          <cell r="S7031"/>
          <cell r="T7031"/>
        </row>
        <row r="7032">
          <cell r="P7032">
            <v>999999999</v>
          </cell>
          <cell r="Q7032"/>
          <cell r="R7032"/>
          <cell r="S7032"/>
          <cell r="T7032"/>
        </row>
        <row r="7033">
          <cell r="P7033">
            <v>999999999</v>
          </cell>
          <cell r="Q7033"/>
          <cell r="R7033"/>
          <cell r="S7033"/>
          <cell r="T7033"/>
        </row>
        <row r="7034">
          <cell r="P7034">
            <v>999999999</v>
          </cell>
          <cell r="Q7034"/>
          <cell r="R7034"/>
          <cell r="S7034"/>
          <cell r="T7034"/>
        </row>
        <row r="7035">
          <cell r="P7035">
            <v>999999999</v>
          </cell>
          <cell r="Q7035"/>
          <cell r="R7035"/>
          <cell r="S7035"/>
          <cell r="T7035"/>
        </row>
        <row r="7036">
          <cell r="P7036">
            <v>999999999</v>
          </cell>
          <cell r="Q7036"/>
          <cell r="R7036"/>
          <cell r="S7036"/>
          <cell r="T7036"/>
        </row>
        <row r="7037">
          <cell r="P7037">
            <v>999999999</v>
          </cell>
          <cell r="Q7037"/>
          <cell r="R7037"/>
          <cell r="S7037"/>
          <cell r="T7037"/>
        </row>
        <row r="7038">
          <cell r="P7038">
            <v>999999999</v>
          </cell>
          <cell r="Q7038"/>
          <cell r="R7038"/>
          <cell r="S7038"/>
          <cell r="T7038"/>
        </row>
        <row r="7039">
          <cell r="P7039">
            <v>999999999</v>
          </cell>
          <cell r="Q7039"/>
          <cell r="R7039"/>
          <cell r="S7039"/>
          <cell r="T7039"/>
        </row>
        <row r="7040">
          <cell r="P7040">
            <v>999999999</v>
          </cell>
          <cell r="Q7040"/>
          <cell r="R7040"/>
          <cell r="S7040"/>
          <cell r="T7040"/>
        </row>
        <row r="7041">
          <cell r="P7041">
            <v>999999999</v>
          </cell>
          <cell r="Q7041"/>
          <cell r="R7041"/>
          <cell r="S7041"/>
          <cell r="T7041"/>
        </row>
        <row r="7042">
          <cell r="P7042">
            <v>999999999</v>
          </cell>
          <cell r="Q7042"/>
          <cell r="R7042"/>
          <cell r="S7042"/>
          <cell r="T7042"/>
        </row>
        <row r="7043">
          <cell r="P7043">
            <v>999999999</v>
          </cell>
          <cell r="Q7043"/>
          <cell r="R7043"/>
          <cell r="S7043"/>
          <cell r="T7043"/>
        </row>
        <row r="7044">
          <cell r="P7044">
            <v>999999999</v>
          </cell>
          <cell r="Q7044"/>
          <cell r="R7044"/>
          <cell r="S7044"/>
          <cell r="T7044"/>
        </row>
        <row r="7045">
          <cell r="P7045">
            <v>999999999</v>
          </cell>
          <cell r="Q7045"/>
          <cell r="R7045"/>
          <cell r="S7045"/>
          <cell r="T7045"/>
        </row>
        <row r="7046">
          <cell r="P7046">
            <v>999999999</v>
          </cell>
          <cell r="Q7046"/>
          <cell r="R7046"/>
          <cell r="S7046"/>
          <cell r="T7046"/>
        </row>
        <row r="7047">
          <cell r="P7047">
            <v>999999999</v>
          </cell>
          <cell r="Q7047"/>
          <cell r="R7047"/>
          <cell r="S7047"/>
          <cell r="T7047"/>
        </row>
        <row r="7048">
          <cell r="P7048">
            <v>999999999</v>
          </cell>
          <cell r="Q7048"/>
          <cell r="R7048"/>
          <cell r="S7048"/>
          <cell r="T7048"/>
        </row>
        <row r="7049">
          <cell r="P7049">
            <v>999999999</v>
          </cell>
          <cell r="Q7049"/>
          <cell r="R7049"/>
          <cell r="S7049"/>
          <cell r="T7049"/>
        </row>
        <row r="7050">
          <cell r="P7050">
            <v>999999999</v>
          </cell>
          <cell r="Q7050"/>
          <cell r="R7050"/>
          <cell r="S7050"/>
          <cell r="T7050"/>
        </row>
        <row r="7051">
          <cell r="P7051">
            <v>999999999</v>
          </cell>
          <cell r="Q7051"/>
          <cell r="R7051"/>
          <cell r="S7051"/>
          <cell r="T7051"/>
        </row>
        <row r="7052">
          <cell r="P7052">
            <v>999999999</v>
          </cell>
          <cell r="Q7052"/>
          <cell r="R7052"/>
          <cell r="S7052"/>
          <cell r="T7052"/>
        </row>
        <row r="7053">
          <cell r="P7053">
            <v>999999999</v>
          </cell>
          <cell r="Q7053"/>
          <cell r="R7053"/>
          <cell r="S7053"/>
          <cell r="T7053"/>
        </row>
        <row r="7054">
          <cell r="P7054">
            <v>999999999</v>
          </cell>
          <cell r="Q7054"/>
          <cell r="R7054"/>
          <cell r="S7054"/>
          <cell r="T7054"/>
        </row>
        <row r="7055">
          <cell r="P7055">
            <v>999999999</v>
          </cell>
          <cell r="Q7055"/>
          <cell r="R7055"/>
          <cell r="S7055"/>
          <cell r="T7055"/>
        </row>
        <row r="7056">
          <cell r="P7056">
            <v>999999999</v>
          </cell>
          <cell r="Q7056"/>
          <cell r="R7056"/>
          <cell r="S7056"/>
          <cell r="T7056"/>
        </row>
        <row r="7057">
          <cell r="P7057">
            <v>999999999</v>
          </cell>
          <cell r="Q7057"/>
          <cell r="R7057"/>
          <cell r="S7057"/>
          <cell r="T7057"/>
        </row>
        <row r="7058">
          <cell r="P7058">
            <v>999999999</v>
          </cell>
          <cell r="Q7058"/>
          <cell r="R7058"/>
          <cell r="S7058"/>
          <cell r="T7058"/>
        </row>
        <row r="7059">
          <cell r="P7059">
            <v>999999999</v>
          </cell>
          <cell r="Q7059"/>
          <cell r="R7059"/>
          <cell r="S7059"/>
          <cell r="T7059"/>
        </row>
        <row r="7060">
          <cell r="P7060">
            <v>999999999</v>
          </cell>
          <cell r="Q7060"/>
          <cell r="R7060"/>
          <cell r="S7060"/>
          <cell r="T7060"/>
        </row>
        <row r="7061">
          <cell r="P7061">
            <v>999999999</v>
          </cell>
          <cell r="Q7061"/>
          <cell r="R7061"/>
          <cell r="S7061"/>
          <cell r="T7061"/>
        </row>
        <row r="7062">
          <cell r="P7062">
            <v>999999999</v>
          </cell>
          <cell r="Q7062"/>
          <cell r="R7062"/>
          <cell r="S7062"/>
          <cell r="T7062"/>
        </row>
        <row r="7063">
          <cell r="P7063">
            <v>999999999</v>
          </cell>
          <cell r="Q7063"/>
          <cell r="R7063"/>
          <cell r="S7063"/>
          <cell r="T7063"/>
        </row>
        <row r="7064">
          <cell r="P7064">
            <v>999999999</v>
          </cell>
          <cell r="Q7064"/>
          <cell r="R7064"/>
          <cell r="S7064"/>
          <cell r="T7064"/>
        </row>
        <row r="7065">
          <cell r="P7065">
            <v>999999999</v>
          </cell>
          <cell r="Q7065"/>
          <cell r="R7065"/>
          <cell r="S7065"/>
          <cell r="T7065"/>
        </row>
        <row r="7066">
          <cell r="P7066">
            <v>999999999</v>
          </cell>
          <cell r="Q7066"/>
          <cell r="R7066"/>
          <cell r="S7066"/>
          <cell r="T7066"/>
        </row>
        <row r="7067">
          <cell r="P7067">
            <v>999999999</v>
          </cell>
          <cell r="Q7067"/>
          <cell r="R7067"/>
          <cell r="S7067"/>
          <cell r="T7067"/>
        </row>
        <row r="7068">
          <cell r="P7068">
            <v>999999999</v>
          </cell>
          <cell r="Q7068"/>
          <cell r="R7068"/>
          <cell r="S7068"/>
          <cell r="T7068"/>
        </row>
        <row r="7069">
          <cell r="P7069">
            <v>999999999</v>
          </cell>
          <cell r="Q7069"/>
          <cell r="R7069"/>
          <cell r="S7069"/>
          <cell r="T7069"/>
        </row>
        <row r="7070">
          <cell r="P7070">
            <v>999999999</v>
          </cell>
          <cell r="Q7070"/>
          <cell r="R7070"/>
          <cell r="S7070"/>
          <cell r="T7070"/>
        </row>
        <row r="7071">
          <cell r="P7071">
            <v>999999999</v>
          </cell>
          <cell r="Q7071"/>
          <cell r="R7071"/>
          <cell r="S7071"/>
          <cell r="T7071"/>
        </row>
        <row r="7072">
          <cell r="P7072">
            <v>999999999</v>
          </cell>
          <cell r="Q7072"/>
          <cell r="R7072"/>
          <cell r="S7072"/>
          <cell r="T7072"/>
        </row>
        <row r="7073">
          <cell r="P7073">
            <v>999999999</v>
          </cell>
          <cell r="Q7073"/>
          <cell r="R7073"/>
          <cell r="S7073"/>
          <cell r="T7073"/>
        </row>
        <row r="7074">
          <cell r="P7074">
            <v>999999999</v>
          </cell>
          <cell r="Q7074"/>
          <cell r="R7074"/>
          <cell r="S7074"/>
          <cell r="T7074"/>
        </row>
        <row r="7075">
          <cell r="P7075">
            <v>999999999</v>
          </cell>
          <cell r="Q7075"/>
          <cell r="R7075"/>
          <cell r="S7075"/>
          <cell r="T7075"/>
        </row>
        <row r="7076">
          <cell r="P7076">
            <v>999999999</v>
          </cell>
          <cell r="Q7076"/>
          <cell r="R7076"/>
          <cell r="S7076"/>
          <cell r="T7076"/>
        </row>
        <row r="7077">
          <cell r="P7077">
            <v>999999999</v>
          </cell>
          <cell r="Q7077"/>
          <cell r="R7077"/>
          <cell r="S7077"/>
          <cell r="T7077"/>
        </row>
        <row r="7078">
          <cell r="P7078">
            <v>999999999</v>
          </cell>
          <cell r="Q7078"/>
          <cell r="R7078"/>
          <cell r="S7078"/>
          <cell r="T7078"/>
        </row>
        <row r="7079">
          <cell r="P7079">
            <v>999999999</v>
          </cell>
          <cell r="Q7079"/>
          <cell r="R7079"/>
          <cell r="S7079"/>
          <cell r="T7079"/>
        </row>
        <row r="7080">
          <cell r="P7080">
            <v>999999999</v>
          </cell>
          <cell r="Q7080"/>
          <cell r="R7080"/>
          <cell r="S7080"/>
          <cell r="T7080"/>
        </row>
        <row r="7081">
          <cell r="P7081">
            <v>999999999</v>
          </cell>
          <cell r="Q7081"/>
          <cell r="R7081"/>
          <cell r="S7081"/>
          <cell r="T7081"/>
        </row>
        <row r="7082">
          <cell r="P7082">
            <v>999999999</v>
          </cell>
          <cell r="Q7082"/>
          <cell r="R7082"/>
          <cell r="S7082"/>
          <cell r="T7082"/>
        </row>
        <row r="7083">
          <cell r="P7083">
            <v>999999999</v>
          </cell>
          <cell r="Q7083"/>
          <cell r="R7083"/>
          <cell r="S7083"/>
          <cell r="T7083"/>
        </row>
        <row r="7084">
          <cell r="P7084">
            <v>999999999</v>
          </cell>
          <cell r="Q7084"/>
          <cell r="R7084"/>
          <cell r="S7084"/>
          <cell r="T7084"/>
        </row>
        <row r="7085">
          <cell r="P7085">
            <v>999999999</v>
          </cell>
          <cell r="Q7085"/>
          <cell r="R7085"/>
          <cell r="S7085"/>
          <cell r="T7085"/>
        </row>
        <row r="7086">
          <cell r="P7086">
            <v>999999999</v>
          </cell>
          <cell r="Q7086"/>
          <cell r="R7086"/>
          <cell r="S7086"/>
          <cell r="T7086"/>
        </row>
        <row r="7087">
          <cell r="P7087">
            <v>999999999</v>
          </cell>
          <cell r="Q7087"/>
          <cell r="R7087"/>
          <cell r="S7087"/>
          <cell r="T7087"/>
        </row>
        <row r="7088">
          <cell r="P7088">
            <v>999999999</v>
          </cell>
          <cell r="Q7088"/>
          <cell r="R7088"/>
          <cell r="S7088"/>
          <cell r="T7088"/>
        </row>
        <row r="7089">
          <cell r="P7089">
            <v>999999999</v>
          </cell>
          <cell r="Q7089"/>
          <cell r="R7089"/>
          <cell r="S7089"/>
          <cell r="T7089"/>
        </row>
        <row r="7090">
          <cell r="P7090">
            <v>999999999</v>
          </cell>
          <cell r="Q7090"/>
          <cell r="R7090"/>
          <cell r="S7090"/>
          <cell r="T7090"/>
        </row>
        <row r="7091">
          <cell r="P7091">
            <v>999999999</v>
          </cell>
          <cell r="Q7091"/>
          <cell r="R7091"/>
          <cell r="S7091"/>
          <cell r="T7091"/>
        </row>
        <row r="7092">
          <cell r="P7092">
            <v>999999999</v>
          </cell>
          <cell r="Q7092"/>
          <cell r="R7092"/>
          <cell r="S7092"/>
          <cell r="T7092"/>
        </row>
        <row r="7093">
          <cell r="P7093">
            <v>999999999</v>
          </cell>
          <cell r="Q7093"/>
          <cell r="R7093"/>
          <cell r="S7093"/>
          <cell r="T7093"/>
        </row>
        <row r="7094">
          <cell r="P7094">
            <v>999999999</v>
          </cell>
          <cell r="Q7094"/>
          <cell r="R7094"/>
          <cell r="S7094"/>
          <cell r="T7094"/>
        </row>
        <row r="7095">
          <cell r="P7095">
            <v>999999999</v>
          </cell>
          <cell r="Q7095"/>
          <cell r="R7095"/>
          <cell r="S7095"/>
          <cell r="T7095"/>
        </row>
        <row r="7096">
          <cell r="P7096">
            <v>999999999</v>
          </cell>
          <cell r="Q7096"/>
          <cell r="R7096"/>
          <cell r="S7096"/>
          <cell r="T7096"/>
        </row>
        <row r="7097">
          <cell r="P7097">
            <v>999999999</v>
          </cell>
          <cell r="Q7097"/>
          <cell r="R7097"/>
          <cell r="S7097"/>
          <cell r="T7097"/>
        </row>
        <row r="7098">
          <cell r="P7098">
            <v>999999999</v>
          </cell>
          <cell r="Q7098"/>
          <cell r="R7098"/>
          <cell r="S7098"/>
          <cell r="T7098"/>
        </row>
        <row r="7099">
          <cell r="P7099">
            <v>999999999</v>
          </cell>
          <cell r="Q7099"/>
          <cell r="R7099"/>
          <cell r="S7099"/>
          <cell r="T7099"/>
        </row>
        <row r="7100">
          <cell r="P7100">
            <v>999999999</v>
          </cell>
          <cell r="Q7100"/>
          <cell r="R7100"/>
          <cell r="S7100"/>
          <cell r="T7100"/>
        </row>
        <row r="7101">
          <cell r="P7101">
            <v>999999999</v>
          </cell>
          <cell r="Q7101"/>
          <cell r="R7101"/>
          <cell r="S7101"/>
          <cell r="T7101"/>
        </row>
        <row r="7102">
          <cell r="P7102">
            <v>999999999</v>
          </cell>
          <cell r="Q7102"/>
          <cell r="R7102"/>
          <cell r="S7102"/>
          <cell r="T7102"/>
        </row>
        <row r="7103">
          <cell r="P7103">
            <v>999999999</v>
          </cell>
          <cell r="Q7103"/>
          <cell r="R7103"/>
          <cell r="S7103"/>
          <cell r="T7103"/>
        </row>
        <row r="7104">
          <cell r="P7104">
            <v>999999999</v>
          </cell>
          <cell r="Q7104"/>
          <cell r="R7104"/>
          <cell r="S7104"/>
          <cell r="T7104"/>
        </row>
        <row r="7105">
          <cell r="P7105">
            <v>999999999</v>
          </cell>
          <cell r="Q7105"/>
          <cell r="R7105"/>
          <cell r="S7105"/>
          <cell r="T7105"/>
        </row>
        <row r="7106">
          <cell r="P7106">
            <v>999999999</v>
          </cell>
          <cell r="Q7106"/>
          <cell r="R7106"/>
          <cell r="S7106"/>
          <cell r="T7106"/>
        </row>
        <row r="7107">
          <cell r="P7107">
            <v>999999999</v>
          </cell>
          <cell r="Q7107"/>
          <cell r="R7107"/>
          <cell r="S7107"/>
          <cell r="T7107"/>
        </row>
        <row r="7108">
          <cell r="P7108">
            <v>999999999</v>
          </cell>
          <cell r="Q7108"/>
          <cell r="R7108"/>
          <cell r="S7108"/>
          <cell r="T7108"/>
        </row>
        <row r="7109">
          <cell r="P7109">
            <v>999999999</v>
          </cell>
          <cell r="Q7109"/>
          <cell r="R7109"/>
          <cell r="S7109"/>
          <cell r="T7109"/>
        </row>
        <row r="7110">
          <cell r="P7110">
            <v>999999999</v>
          </cell>
          <cell r="Q7110"/>
          <cell r="R7110"/>
          <cell r="S7110"/>
          <cell r="T7110"/>
        </row>
        <row r="7111">
          <cell r="P7111">
            <v>999999999</v>
          </cell>
          <cell r="Q7111"/>
          <cell r="R7111"/>
          <cell r="S7111"/>
          <cell r="T7111"/>
        </row>
        <row r="7112">
          <cell r="P7112">
            <v>999999999</v>
          </cell>
          <cell r="Q7112"/>
          <cell r="R7112"/>
          <cell r="S7112"/>
          <cell r="T7112"/>
        </row>
        <row r="7113">
          <cell r="P7113">
            <v>999999999</v>
          </cell>
          <cell r="Q7113"/>
          <cell r="R7113"/>
          <cell r="S7113"/>
          <cell r="T7113"/>
        </row>
        <row r="7114">
          <cell r="P7114">
            <v>999999999</v>
          </cell>
          <cell r="Q7114"/>
          <cell r="R7114"/>
          <cell r="S7114"/>
          <cell r="T7114"/>
        </row>
        <row r="7115">
          <cell r="P7115">
            <v>999999999</v>
          </cell>
          <cell r="Q7115"/>
          <cell r="R7115"/>
          <cell r="S7115"/>
          <cell r="T7115"/>
        </row>
        <row r="7116">
          <cell r="P7116">
            <v>999999999</v>
          </cell>
          <cell r="Q7116"/>
          <cell r="R7116"/>
          <cell r="S7116"/>
          <cell r="T7116"/>
        </row>
        <row r="7117">
          <cell r="P7117">
            <v>999999999</v>
          </cell>
          <cell r="Q7117"/>
          <cell r="R7117"/>
          <cell r="S7117"/>
          <cell r="T7117"/>
        </row>
        <row r="7118">
          <cell r="P7118">
            <v>999999999</v>
          </cell>
          <cell r="Q7118"/>
          <cell r="R7118"/>
          <cell r="S7118"/>
          <cell r="T7118"/>
        </row>
        <row r="7119">
          <cell r="P7119">
            <v>999999999</v>
          </cell>
          <cell r="Q7119"/>
          <cell r="R7119"/>
          <cell r="S7119"/>
          <cell r="T7119"/>
        </row>
        <row r="7120">
          <cell r="P7120">
            <v>999999999</v>
          </cell>
          <cell r="Q7120"/>
          <cell r="R7120"/>
          <cell r="S7120"/>
          <cell r="T7120"/>
        </row>
        <row r="7121">
          <cell r="P7121">
            <v>999999999</v>
          </cell>
          <cell r="Q7121"/>
          <cell r="R7121"/>
          <cell r="S7121"/>
          <cell r="T7121"/>
        </row>
        <row r="7122">
          <cell r="P7122">
            <v>999999999</v>
          </cell>
          <cell r="Q7122"/>
          <cell r="R7122"/>
          <cell r="S7122"/>
          <cell r="T7122"/>
        </row>
        <row r="7123">
          <cell r="P7123">
            <v>999999999</v>
          </cell>
          <cell r="Q7123"/>
          <cell r="R7123"/>
          <cell r="S7123"/>
          <cell r="T7123"/>
        </row>
        <row r="7124">
          <cell r="P7124">
            <v>999999999</v>
          </cell>
          <cell r="Q7124"/>
          <cell r="R7124"/>
          <cell r="S7124"/>
          <cell r="T7124"/>
        </row>
        <row r="7125">
          <cell r="P7125">
            <v>999999999</v>
          </cell>
          <cell r="Q7125"/>
          <cell r="R7125"/>
          <cell r="S7125"/>
          <cell r="T7125"/>
        </row>
        <row r="7126">
          <cell r="P7126">
            <v>999999999</v>
          </cell>
          <cell r="Q7126"/>
          <cell r="R7126"/>
          <cell r="S7126"/>
          <cell r="T7126"/>
        </row>
        <row r="7127">
          <cell r="P7127">
            <v>999999999</v>
          </cell>
          <cell r="Q7127"/>
          <cell r="R7127"/>
          <cell r="S7127"/>
          <cell r="T7127"/>
        </row>
        <row r="7128">
          <cell r="P7128">
            <v>999999999</v>
          </cell>
          <cell r="Q7128"/>
          <cell r="R7128"/>
          <cell r="S7128"/>
          <cell r="T7128"/>
        </row>
        <row r="7129">
          <cell r="P7129">
            <v>999999999</v>
          </cell>
          <cell r="Q7129"/>
          <cell r="R7129"/>
          <cell r="S7129"/>
          <cell r="T7129"/>
        </row>
        <row r="7130">
          <cell r="P7130">
            <v>999999999</v>
          </cell>
          <cell r="Q7130"/>
          <cell r="R7130"/>
          <cell r="S7130"/>
          <cell r="T7130"/>
        </row>
        <row r="7131">
          <cell r="P7131">
            <v>999999999</v>
          </cell>
          <cell r="Q7131"/>
          <cell r="R7131"/>
          <cell r="S7131"/>
          <cell r="T7131"/>
        </row>
        <row r="7132">
          <cell r="P7132">
            <v>999999999</v>
          </cell>
          <cell r="Q7132"/>
          <cell r="R7132"/>
          <cell r="S7132"/>
          <cell r="T7132"/>
        </row>
        <row r="7133">
          <cell r="P7133">
            <v>999999999</v>
          </cell>
          <cell r="Q7133"/>
          <cell r="R7133"/>
          <cell r="S7133"/>
          <cell r="T7133"/>
        </row>
        <row r="7134">
          <cell r="P7134">
            <v>999999999</v>
          </cell>
          <cell r="Q7134"/>
          <cell r="R7134"/>
          <cell r="S7134"/>
          <cell r="T7134"/>
        </row>
        <row r="7135">
          <cell r="P7135">
            <v>999999999</v>
          </cell>
          <cell r="Q7135"/>
          <cell r="R7135"/>
          <cell r="S7135"/>
          <cell r="T7135"/>
        </row>
        <row r="7136">
          <cell r="P7136">
            <v>999999999</v>
          </cell>
          <cell r="Q7136"/>
          <cell r="R7136"/>
          <cell r="S7136"/>
          <cell r="T7136"/>
        </row>
        <row r="7137">
          <cell r="P7137">
            <v>999999999</v>
          </cell>
          <cell r="Q7137"/>
          <cell r="R7137"/>
          <cell r="S7137"/>
          <cell r="T7137"/>
        </row>
        <row r="7138">
          <cell r="P7138">
            <v>999999999</v>
          </cell>
          <cell r="Q7138"/>
          <cell r="R7138"/>
          <cell r="S7138"/>
          <cell r="T7138"/>
        </row>
        <row r="7139">
          <cell r="P7139">
            <v>999999999</v>
          </cell>
          <cell r="Q7139"/>
          <cell r="R7139"/>
          <cell r="S7139"/>
          <cell r="T7139"/>
        </row>
        <row r="7140">
          <cell r="P7140">
            <v>999999999</v>
          </cell>
          <cell r="Q7140"/>
          <cell r="R7140"/>
          <cell r="S7140"/>
          <cell r="T7140"/>
        </row>
        <row r="7141">
          <cell r="P7141">
            <v>999999999</v>
          </cell>
          <cell r="Q7141"/>
          <cell r="R7141"/>
          <cell r="S7141"/>
          <cell r="T7141"/>
        </row>
        <row r="7142">
          <cell r="P7142">
            <v>999999999</v>
          </cell>
          <cell r="Q7142"/>
          <cell r="R7142"/>
          <cell r="S7142"/>
          <cell r="T7142"/>
        </row>
        <row r="7143">
          <cell r="P7143">
            <v>999999999</v>
          </cell>
          <cell r="Q7143"/>
          <cell r="R7143"/>
          <cell r="S7143"/>
          <cell r="T7143"/>
        </row>
        <row r="7144">
          <cell r="P7144">
            <v>999999999</v>
          </cell>
          <cell r="Q7144"/>
          <cell r="R7144"/>
          <cell r="S7144"/>
          <cell r="T7144"/>
        </row>
        <row r="7145">
          <cell r="P7145">
            <v>999999999</v>
          </cell>
          <cell r="Q7145"/>
          <cell r="R7145"/>
          <cell r="S7145"/>
          <cell r="T7145"/>
        </row>
        <row r="7146">
          <cell r="P7146">
            <v>999999999</v>
          </cell>
          <cell r="Q7146"/>
          <cell r="R7146"/>
          <cell r="S7146"/>
          <cell r="T7146"/>
        </row>
        <row r="7147">
          <cell r="P7147">
            <v>999999999</v>
          </cell>
          <cell r="Q7147"/>
          <cell r="R7147"/>
          <cell r="S7147"/>
          <cell r="T7147"/>
        </row>
        <row r="7148">
          <cell r="P7148">
            <v>999999999</v>
          </cell>
          <cell r="Q7148"/>
          <cell r="R7148"/>
          <cell r="S7148"/>
          <cell r="T7148"/>
        </row>
        <row r="7149">
          <cell r="P7149">
            <v>999999999</v>
          </cell>
          <cell r="Q7149"/>
          <cell r="R7149"/>
          <cell r="S7149"/>
          <cell r="T7149"/>
        </row>
        <row r="7150">
          <cell r="P7150">
            <v>999999999</v>
          </cell>
          <cell r="Q7150"/>
          <cell r="R7150"/>
          <cell r="S7150"/>
          <cell r="T7150"/>
        </row>
        <row r="7151">
          <cell r="P7151">
            <v>999999999</v>
          </cell>
          <cell r="Q7151"/>
          <cell r="R7151"/>
          <cell r="S7151"/>
          <cell r="T7151"/>
        </row>
        <row r="7152">
          <cell r="P7152">
            <v>999999999</v>
          </cell>
          <cell r="Q7152"/>
          <cell r="R7152"/>
          <cell r="S7152"/>
          <cell r="T7152"/>
        </row>
        <row r="7153">
          <cell r="P7153">
            <v>999999999</v>
          </cell>
          <cell r="Q7153"/>
          <cell r="R7153"/>
          <cell r="S7153"/>
          <cell r="T7153"/>
        </row>
        <row r="7154">
          <cell r="P7154">
            <v>999999999</v>
          </cell>
          <cell r="Q7154"/>
          <cell r="R7154"/>
          <cell r="S7154"/>
          <cell r="T7154"/>
        </row>
        <row r="7155">
          <cell r="P7155">
            <v>999999999</v>
          </cell>
          <cell r="Q7155"/>
          <cell r="R7155"/>
          <cell r="S7155"/>
          <cell r="T7155"/>
        </row>
        <row r="7156">
          <cell r="P7156">
            <v>999999999</v>
          </cell>
          <cell r="Q7156"/>
          <cell r="R7156"/>
          <cell r="S7156"/>
          <cell r="T7156"/>
        </row>
        <row r="7157">
          <cell r="P7157">
            <v>999999999</v>
          </cell>
          <cell r="Q7157"/>
          <cell r="R7157"/>
          <cell r="S7157"/>
          <cell r="T7157"/>
        </row>
        <row r="7158">
          <cell r="P7158">
            <v>999999999</v>
          </cell>
          <cell r="Q7158"/>
          <cell r="R7158"/>
          <cell r="S7158"/>
          <cell r="T7158"/>
        </row>
        <row r="7159">
          <cell r="P7159">
            <v>999999999</v>
          </cell>
          <cell r="Q7159"/>
          <cell r="R7159"/>
          <cell r="S7159"/>
          <cell r="T7159"/>
        </row>
        <row r="7160">
          <cell r="P7160">
            <v>999999999</v>
          </cell>
          <cell r="Q7160"/>
          <cell r="R7160"/>
          <cell r="S7160"/>
          <cell r="T7160"/>
        </row>
        <row r="7161">
          <cell r="P7161">
            <v>999999999</v>
          </cell>
          <cell r="Q7161"/>
          <cell r="R7161"/>
          <cell r="S7161"/>
          <cell r="T7161"/>
        </row>
        <row r="7162">
          <cell r="P7162">
            <v>999999999</v>
          </cell>
          <cell r="Q7162"/>
          <cell r="R7162"/>
          <cell r="S7162"/>
          <cell r="T7162"/>
        </row>
        <row r="7163">
          <cell r="P7163">
            <v>999999999</v>
          </cell>
          <cell r="Q7163"/>
          <cell r="R7163"/>
          <cell r="S7163"/>
          <cell r="T7163"/>
        </row>
        <row r="7164">
          <cell r="P7164">
            <v>999999999</v>
          </cell>
          <cell r="Q7164"/>
          <cell r="R7164"/>
          <cell r="S7164"/>
          <cell r="T7164"/>
        </row>
        <row r="7165">
          <cell r="P7165">
            <v>999999999</v>
          </cell>
          <cell r="Q7165"/>
          <cell r="R7165"/>
          <cell r="S7165"/>
          <cell r="T7165"/>
        </row>
        <row r="7166">
          <cell r="P7166">
            <v>999999999</v>
          </cell>
          <cell r="Q7166"/>
          <cell r="R7166"/>
          <cell r="S7166"/>
          <cell r="T7166"/>
        </row>
        <row r="7167">
          <cell r="P7167">
            <v>999999999</v>
          </cell>
          <cell r="Q7167"/>
          <cell r="R7167"/>
          <cell r="S7167"/>
          <cell r="T7167"/>
        </row>
        <row r="7168">
          <cell r="P7168">
            <v>999999999</v>
          </cell>
          <cell r="Q7168"/>
          <cell r="R7168"/>
          <cell r="S7168"/>
          <cell r="T7168"/>
        </row>
        <row r="7169">
          <cell r="P7169">
            <v>999999999</v>
          </cell>
          <cell r="Q7169"/>
          <cell r="R7169"/>
          <cell r="S7169"/>
          <cell r="T7169"/>
        </row>
        <row r="7170">
          <cell r="P7170">
            <v>999999999</v>
          </cell>
          <cell r="Q7170"/>
          <cell r="R7170"/>
          <cell r="S7170"/>
          <cell r="T7170"/>
        </row>
        <row r="7171">
          <cell r="P7171">
            <v>999999999</v>
          </cell>
          <cell r="Q7171"/>
          <cell r="R7171"/>
          <cell r="S7171"/>
          <cell r="T7171"/>
        </row>
        <row r="7172">
          <cell r="P7172">
            <v>999999999</v>
          </cell>
          <cell r="Q7172"/>
          <cell r="R7172"/>
          <cell r="S7172"/>
          <cell r="T7172"/>
        </row>
        <row r="7173">
          <cell r="P7173">
            <v>999999999</v>
          </cell>
          <cell r="Q7173"/>
          <cell r="R7173"/>
          <cell r="S7173"/>
          <cell r="T7173"/>
        </row>
        <row r="7174">
          <cell r="P7174">
            <v>999999999</v>
          </cell>
          <cell r="Q7174"/>
          <cell r="R7174"/>
          <cell r="S7174"/>
          <cell r="T7174"/>
        </row>
        <row r="7175">
          <cell r="P7175">
            <v>999999999</v>
          </cell>
          <cell r="Q7175"/>
          <cell r="R7175"/>
          <cell r="S7175"/>
          <cell r="T7175"/>
        </row>
        <row r="7176">
          <cell r="P7176">
            <v>999999999</v>
          </cell>
          <cell r="Q7176"/>
          <cell r="R7176"/>
          <cell r="S7176"/>
          <cell r="T7176"/>
        </row>
        <row r="7177">
          <cell r="P7177">
            <v>999999999</v>
          </cell>
          <cell r="Q7177"/>
          <cell r="R7177"/>
          <cell r="S7177"/>
          <cell r="T7177"/>
        </row>
        <row r="7178">
          <cell r="P7178">
            <v>999999999</v>
          </cell>
          <cell r="Q7178"/>
          <cell r="R7178"/>
          <cell r="S7178"/>
          <cell r="T7178"/>
        </row>
        <row r="7179">
          <cell r="P7179">
            <v>999999999</v>
          </cell>
          <cell r="Q7179"/>
          <cell r="R7179"/>
          <cell r="S7179"/>
          <cell r="T7179"/>
        </row>
        <row r="7180">
          <cell r="P7180">
            <v>999999999</v>
          </cell>
          <cell r="Q7180"/>
          <cell r="R7180"/>
          <cell r="S7180"/>
          <cell r="T7180"/>
        </row>
        <row r="7181">
          <cell r="P7181">
            <v>999999999</v>
          </cell>
          <cell r="Q7181"/>
          <cell r="R7181"/>
          <cell r="S7181"/>
          <cell r="T7181"/>
        </row>
        <row r="7182">
          <cell r="P7182">
            <v>999999999</v>
          </cell>
          <cell r="Q7182"/>
          <cell r="R7182"/>
          <cell r="S7182"/>
          <cell r="T7182"/>
        </row>
        <row r="7183">
          <cell r="P7183">
            <v>999999999</v>
          </cell>
          <cell r="Q7183"/>
          <cell r="R7183"/>
          <cell r="S7183"/>
          <cell r="T7183"/>
        </row>
        <row r="7184">
          <cell r="P7184">
            <v>999999999</v>
          </cell>
          <cell r="Q7184"/>
          <cell r="R7184"/>
          <cell r="S7184"/>
          <cell r="T7184"/>
        </row>
        <row r="7185">
          <cell r="P7185">
            <v>999999999</v>
          </cell>
          <cell r="Q7185"/>
          <cell r="R7185"/>
          <cell r="S7185"/>
          <cell r="T7185"/>
        </row>
        <row r="7186">
          <cell r="P7186">
            <v>999999999</v>
          </cell>
          <cell r="Q7186"/>
          <cell r="R7186"/>
          <cell r="S7186"/>
          <cell r="T7186"/>
        </row>
        <row r="7187">
          <cell r="P7187">
            <v>999999999</v>
          </cell>
          <cell r="Q7187"/>
          <cell r="R7187"/>
          <cell r="S7187"/>
          <cell r="T7187"/>
        </row>
        <row r="7188">
          <cell r="P7188">
            <v>999999999</v>
          </cell>
          <cell r="Q7188"/>
          <cell r="R7188"/>
          <cell r="S7188"/>
          <cell r="T7188"/>
        </row>
        <row r="7189">
          <cell r="P7189">
            <v>999999999</v>
          </cell>
          <cell r="Q7189"/>
          <cell r="R7189"/>
          <cell r="S7189"/>
          <cell r="T7189"/>
        </row>
        <row r="7190">
          <cell r="P7190">
            <v>999999999</v>
          </cell>
          <cell r="Q7190"/>
          <cell r="R7190"/>
          <cell r="S7190"/>
          <cell r="T7190"/>
        </row>
        <row r="7191">
          <cell r="P7191">
            <v>999999999</v>
          </cell>
          <cell r="Q7191"/>
          <cell r="R7191"/>
          <cell r="S7191"/>
          <cell r="T7191"/>
        </row>
        <row r="7192">
          <cell r="P7192">
            <v>999999999</v>
          </cell>
          <cell r="Q7192"/>
          <cell r="R7192"/>
          <cell r="S7192"/>
          <cell r="T7192"/>
        </row>
        <row r="7193">
          <cell r="P7193">
            <v>999999999</v>
          </cell>
          <cell r="Q7193"/>
          <cell r="R7193"/>
          <cell r="S7193"/>
          <cell r="T7193"/>
        </row>
        <row r="7194">
          <cell r="P7194">
            <v>999999999</v>
          </cell>
          <cell r="Q7194"/>
          <cell r="R7194"/>
          <cell r="S7194"/>
          <cell r="T7194"/>
        </row>
        <row r="7195">
          <cell r="P7195">
            <v>999999999</v>
          </cell>
          <cell r="Q7195"/>
          <cell r="R7195"/>
          <cell r="S7195"/>
          <cell r="T7195"/>
        </row>
        <row r="7196">
          <cell r="P7196">
            <v>999999999</v>
          </cell>
          <cell r="Q7196"/>
          <cell r="R7196"/>
          <cell r="S7196"/>
          <cell r="T7196"/>
        </row>
        <row r="7197">
          <cell r="P7197">
            <v>999999999</v>
          </cell>
          <cell r="Q7197"/>
          <cell r="R7197"/>
          <cell r="S7197"/>
          <cell r="T7197"/>
        </row>
        <row r="7198">
          <cell r="P7198">
            <v>999999999</v>
          </cell>
          <cell r="Q7198"/>
          <cell r="R7198"/>
          <cell r="S7198"/>
          <cell r="T7198"/>
        </row>
        <row r="7199">
          <cell r="P7199">
            <v>999999999</v>
          </cell>
          <cell r="Q7199"/>
          <cell r="R7199"/>
          <cell r="S7199"/>
          <cell r="T7199"/>
        </row>
        <row r="7200">
          <cell r="P7200">
            <v>999999999</v>
          </cell>
          <cell r="Q7200"/>
          <cell r="R7200"/>
          <cell r="S7200"/>
          <cell r="T7200"/>
        </row>
        <row r="7201">
          <cell r="P7201">
            <v>999999999</v>
          </cell>
          <cell r="Q7201"/>
          <cell r="R7201"/>
          <cell r="S7201"/>
          <cell r="T7201"/>
        </row>
        <row r="7202">
          <cell r="P7202">
            <v>999999999</v>
          </cell>
          <cell r="Q7202"/>
          <cell r="R7202"/>
          <cell r="S7202"/>
          <cell r="T7202"/>
        </row>
        <row r="7203">
          <cell r="P7203">
            <v>999999999</v>
          </cell>
          <cell r="Q7203"/>
          <cell r="R7203"/>
          <cell r="S7203"/>
          <cell r="T7203"/>
        </row>
        <row r="7204">
          <cell r="P7204">
            <v>999999999</v>
          </cell>
          <cell r="Q7204"/>
          <cell r="R7204"/>
          <cell r="S7204"/>
          <cell r="T7204"/>
        </row>
        <row r="7205">
          <cell r="P7205">
            <v>999999999</v>
          </cell>
          <cell r="Q7205"/>
          <cell r="R7205"/>
          <cell r="S7205"/>
          <cell r="T7205"/>
        </row>
        <row r="7206">
          <cell r="P7206">
            <v>999999999</v>
          </cell>
          <cell r="Q7206"/>
          <cell r="R7206"/>
          <cell r="S7206"/>
          <cell r="T7206"/>
        </row>
        <row r="7207">
          <cell r="P7207">
            <v>999999999</v>
          </cell>
          <cell r="Q7207"/>
          <cell r="R7207"/>
          <cell r="S7207"/>
          <cell r="T7207"/>
        </row>
        <row r="7208">
          <cell r="P7208">
            <v>999999999</v>
          </cell>
          <cell r="Q7208"/>
          <cell r="R7208"/>
          <cell r="S7208"/>
          <cell r="T7208"/>
        </row>
        <row r="7209">
          <cell r="P7209">
            <v>999999999</v>
          </cell>
          <cell r="Q7209"/>
          <cell r="R7209"/>
          <cell r="S7209"/>
          <cell r="T7209"/>
        </row>
        <row r="7210">
          <cell r="P7210">
            <v>999999999</v>
          </cell>
          <cell r="Q7210"/>
          <cell r="R7210"/>
          <cell r="S7210"/>
          <cell r="T7210"/>
        </row>
        <row r="7211">
          <cell r="P7211">
            <v>999999999</v>
          </cell>
          <cell r="Q7211"/>
          <cell r="R7211"/>
          <cell r="S7211"/>
          <cell r="T7211"/>
        </row>
        <row r="7212">
          <cell r="P7212">
            <v>999999999</v>
          </cell>
          <cell r="Q7212"/>
          <cell r="R7212"/>
          <cell r="S7212"/>
          <cell r="T7212"/>
        </row>
        <row r="7213">
          <cell r="P7213">
            <v>999999999</v>
          </cell>
          <cell r="Q7213"/>
          <cell r="R7213"/>
          <cell r="S7213"/>
          <cell r="T7213"/>
        </row>
        <row r="7214">
          <cell r="P7214">
            <v>999999999</v>
          </cell>
          <cell r="Q7214"/>
          <cell r="R7214"/>
          <cell r="S7214"/>
          <cell r="T7214"/>
        </row>
        <row r="7215">
          <cell r="P7215">
            <v>999999999</v>
          </cell>
          <cell r="Q7215"/>
          <cell r="R7215"/>
          <cell r="S7215"/>
          <cell r="T7215"/>
        </row>
        <row r="7216">
          <cell r="P7216">
            <v>999999999</v>
          </cell>
          <cell r="Q7216"/>
          <cell r="R7216"/>
          <cell r="S7216"/>
          <cell r="T7216"/>
        </row>
        <row r="7217">
          <cell r="P7217">
            <v>999999999</v>
          </cell>
          <cell r="Q7217"/>
          <cell r="R7217"/>
          <cell r="S7217"/>
          <cell r="T7217"/>
        </row>
        <row r="7218">
          <cell r="P7218">
            <v>999999999</v>
          </cell>
          <cell r="Q7218"/>
          <cell r="R7218"/>
          <cell r="S7218"/>
          <cell r="T7218"/>
        </row>
        <row r="7219">
          <cell r="P7219">
            <v>999999999</v>
          </cell>
          <cell r="Q7219"/>
          <cell r="R7219"/>
          <cell r="S7219"/>
          <cell r="T7219"/>
        </row>
        <row r="7220">
          <cell r="P7220">
            <v>999999999</v>
          </cell>
          <cell r="Q7220"/>
          <cell r="R7220"/>
          <cell r="S7220"/>
          <cell r="T7220"/>
        </row>
        <row r="7221">
          <cell r="P7221">
            <v>999999999</v>
          </cell>
          <cell r="Q7221"/>
          <cell r="R7221"/>
          <cell r="S7221"/>
          <cell r="T7221"/>
        </row>
        <row r="7222">
          <cell r="P7222">
            <v>999999999</v>
          </cell>
          <cell r="Q7222"/>
          <cell r="R7222"/>
          <cell r="S7222"/>
          <cell r="T7222"/>
        </row>
        <row r="7223">
          <cell r="P7223">
            <v>999999999</v>
          </cell>
          <cell r="Q7223"/>
          <cell r="R7223"/>
          <cell r="S7223"/>
          <cell r="T7223"/>
        </row>
        <row r="7224">
          <cell r="P7224">
            <v>999999999</v>
          </cell>
          <cell r="Q7224"/>
          <cell r="R7224"/>
          <cell r="S7224"/>
          <cell r="T7224"/>
        </row>
        <row r="7225">
          <cell r="P7225">
            <v>999999999</v>
          </cell>
          <cell r="Q7225"/>
          <cell r="R7225"/>
          <cell r="S7225"/>
          <cell r="T7225"/>
        </row>
        <row r="7226">
          <cell r="P7226">
            <v>999999999</v>
          </cell>
          <cell r="Q7226"/>
          <cell r="R7226"/>
          <cell r="S7226"/>
          <cell r="T7226"/>
        </row>
        <row r="7227">
          <cell r="P7227">
            <v>999999999</v>
          </cell>
          <cell r="Q7227"/>
          <cell r="R7227"/>
          <cell r="S7227"/>
          <cell r="T7227"/>
        </row>
        <row r="7228">
          <cell r="P7228">
            <v>999999999</v>
          </cell>
          <cell r="Q7228"/>
          <cell r="R7228"/>
          <cell r="S7228"/>
          <cell r="T7228"/>
        </row>
        <row r="7229">
          <cell r="P7229">
            <v>999999999</v>
          </cell>
          <cell r="Q7229"/>
          <cell r="R7229"/>
          <cell r="S7229"/>
          <cell r="T7229"/>
        </row>
        <row r="7230">
          <cell r="P7230">
            <v>999999999</v>
          </cell>
          <cell r="Q7230"/>
          <cell r="R7230"/>
          <cell r="S7230"/>
          <cell r="T7230"/>
        </row>
        <row r="7231">
          <cell r="P7231">
            <v>999999999</v>
          </cell>
          <cell r="Q7231"/>
          <cell r="R7231"/>
          <cell r="S7231"/>
          <cell r="T7231"/>
        </row>
        <row r="7232">
          <cell r="P7232">
            <v>999999999</v>
          </cell>
          <cell r="Q7232"/>
          <cell r="R7232"/>
          <cell r="S7232"/>
          <cell r="T7232"/>
        </row>
        <row r="7233">
          <cell r="P7233">
            <v>999999999</v>
          </cell>
          <cell r="Q7233"/>
          <cell r="R7233"/>
          <cell r="S7233"/>
          <cell r="T7233"/>
        </row>
        <row r="7234">
          <cell r="P7234">
            <v>999999999</v>
          </cell>
          <cell r="Q7234"/>
          <cell r="R7234"/>
          <cell r="S7234"/>
          <cell r="T7234"/>
        </row>
        <row r="7235">
          <cell r="P7235">
            <v>999999999</v>
          </cell>
          <cell r="Q7235"/>
          <cell r="R7235"/>
          <cell r="S7235"/>
          <cell r="T7235"/>
        </row>
        <row r="7236">
          <cell r="P7236">
            <v>999999999</v>
          </cell>
          <cell r="Q7236"/>
          <cell r="R7236"/>
          <cell r="S7236"/>
          <cell r="T7236"/>
        </row>
        <row r="7237">
          <cell r="P7237">
            <v>999999999</v>
          </cell>
          <cell r="Q7237"/>
          <cell r="R7237"/>
          <cell r="S7237"/>
          <cell r="T7237"/>
        </row>
        <row r="7238">
          <cell r="P7238">
            <v>999999999</v>
          </cell>
          <cell r="Q7238"/>
          <cell r="R7238"/>
          <cell r="S7238"/>
          <cell r="T7238"/>
        </row>
        <row r="7239">
          <cell r="P7239">
            <v>999999999</v>
          </cell>
          <cell r="Q7239"/>
          <cell r="R7239"/>
          <cell r="S7239"/>
          <cell r="T7239"/>
        </row>
        <row r="7240">
          <cell r="P7240">
            <v>999999999</v>
          </cell>
          <cell r="Q7240"/>
          <cell r="R7240"/>
          <cell r="S7240"/>
          <cell r="T7240"/>
        </row>
        <row r="7241">
          <cell r="P7241">
            <v>999999999</v>
          </cell>
          <cell r="Q7241"/>
          <cell r="R7241"/>
          <cell r="S7241"/>
          <cell r="T7241">
            <v>4428341.42857143</v>
          </cell>
        </row>
        <row r="7242">
          <cell r="P7242">
            <v>999999999</v>
          </cell>
          <cell r="Q7242"/>
          <cell r="R7242"/>
          <cell r="S7242"/>
          <cell r="T7242">
            <v>3647858.1142857298</v>
          </cell>
        </row>
        <row r="7243">
          <cell r="P7243">
            <v>999999999</v>
          </cell>
          <cell r="Q7243"/>
          <cell r="R7243"/>
          <cell r="S7243"/>
          <cell r="T7243">
            <v>2867374.8000000301</v>
          </cell>
        </row>
        <row r="7244">
          <cell r="P7244">
            <v>999999999</v>
          </cell>
          <cell r="Q7244"/>
          <cell r="R7244"/>
          <cell r="S7244"/>
          <cell r="T7244">
            <v>2086891.4857143301</v>
          </cell>
        </row>
        <row r="7245">
          <cell r="P7245">
            <v>999999999</v>
          </cell>
          <cell r="Q7245"/>
          <cell r="R7245"/>
          <cell r="S7245"/>
          <cell r="T7245">
            <v>1306408.17142853</v>
          </cell>
        </row>
        <row r="7246">
          <cell r="P7246">
            <v>999999999</v>
          </cell>
          <cell r="Q7246"/>
          <cell r="R7246"/>
          <cell r="S7246"/>
          <cell r="T7246">
            <v>525924.85714282806</v>
          </cell>
        </row>
        <row r="7247">
          <cell r="P7247">
            <v>999999999</v>
          </cell>
          <cell r="Q7247"/>
          <cell r="R7247"/>
          <cell r="S7247"/>
          <cell r="T7247">
            <v>-254558.457142873</v>
          </cell>
        </row>
        <row r="7248">
          <cell r="P7248">
            <v>999999999</v>
          </cell>
          <cell r="Q7248"/>
          <cell r="R7248"/>
          <cell r="S7248"/>
          <cell r="T7248">
            <v>-1035041.77142857</v>
          </cell>
        </row>
        <row r="7249">
          <cell r="P7249">
            <v>999999999</v>
          </cell>
          <cell r="Q7249"/>
          <cell r="R7249"/>
          <cell r="S7249"/>
          <cell r="T7249">
            <v>-1815525.0857142699</v>
          </cell>
        </row>
        <row r="7250">
          <cell r="P7250">
            <v>999999999</v>
          </cell>
          <cell r="Q7250"/>
          <cell r="R7250"/>
          <cell r="S7250"/>
          <cell r="T7250">
            <v>-2596008.3999999701</v>
          </cell>
        </row>
        <row r="7251">
          <cell r="P7251">
            <v>999999999</v>
          </cell>
          <cell r="Q7251"/>
          <cell r="R7251"/>
          <cell r="S7251"/>
          <cell r="T7251">
            <v>-3376491.7142856698</v>
          </cell>
        </row>
        <row r="7252">
          <cell r="P7252">
            <v>999999999</v>
          </cell>
          <cell r="Q7252"/>
          <cell r="R7252"/>
          <cell r="S7252"/>
          <cell r="T7252">
            <v>-4156975.0285714702</v>
          </cell>
        </row>
        <row r="7253">
          <cell r="P7253">
            <v>999999999</v>
          </cell>
          <cell r="Q7253"/>
          <cell r="R7253"/>
          <cell r="S7253"/>
          <cell r="T7253">
            <v>-4937458.3428571699</v>
          </cell>
        </row>
        <row r="7254">
          <cell r="P7254">
            <v>999999999</v>
          </cell>
          <cell r="Q7254"/>
          <cell r="R7254"/>
          <cell r="S7254"/>
          <cell r="T7254">
            <v>-5717941.6571428701</v>
          </cell>
        </row>
        <row r="7255">
          <cell r="P7255">
            <v>999999999</v>
          </cell>
          <cell r="Q7255"/>
          <cell r="R7255"/>
          <cell r="S7255"/>
          <cell r="T7255"/>
        </row>
        <row r="7256">
          <cell r="P7256">
            <v>999999999</v>
          </cell>
          <cell r="Q7256"/>
          <cell r="R7256"/>
          <cell r="S7256"/>
          <cell r="T7256"/>
        </row>
        <row r="7257">
          <cell r="P7257">
            <v>999999999</v>
          </cell>
          <cell r="Q7257"/>
          <cell r="R7257"/>
          <cell r="S7257"/>
          <cell r="T7257"/>
        </row>
        <row r="7258">
          <cell r="P7258">
            <v>999999999</v>
          </cell>
          <cell r="Q7258"/>
          <cell r="R7258"/>
          <cell r="S7258"/>
          <cell r="T7258"/>
        </row>
        <row r="7259">
          <cell r="P7259">
            <v>999999999</v>
          </cell>
          <cell r="Q7259"/>
          <cell r="R7259"/>
          <cell r="S7259"/>
          <cell r="T7259"/>
        </row>
        <row r="7260">
          <cell r="P7260">
            <v>999999999</v>
          </cell>
          <cell r="Q7260"/>
          <cell r="R7260"/>
          <cell r="S7260"/>
          <cell r="T7260"/>
        </row>
        <row r="7261">
          <cell r="P7261">
            <v>999999999</v>
          </cell>
          <cell r="Q7261"/>
          <cell r="R7261"/>
          <cell r="S7261"/>
          <cell r="T7261"/>
        </row>
        <row r="7262">
          <cell r="P7262">
            <v>999999999</v>
          </cell>
          <cell r="Q7262"/>
          <cell r="R7262"/>
          <cell r="S7262"/>
          <cell r="T7262"/>
        </row>
        <row r="7263">
          <cell r="P7263">
            <v>999999999</v>
          </cell>
          <cell r="Q7263"/>
          <cell r="R7263"/>
          <cell r="S7263"/>
          <cell r="T7263"/>
        </row>
        <row r="7264">
          <cell r="P7264">
            <v>999999999</v>
          </cell>
          <cell r="Q7264"/>
          <cell r="R7264"/>
          <cell r="S7264"/>
          <cell r="T7264"/>
        </row>
        <row r="7265">
          <cell r="P7265">
            <v>999999999</v>
          </cell>
          <cell r="Q7265"/>
          <cell r="R7265"/>
          <cell r="S7265"/>
          <cell r="T7265"/>
        </row>
        <row r="7266">
          <cell r="P7266">
            <v>999999999</v>
          </cell>
          <cell r="Q7266"/>
          <cell r="R7266"/>
          <cell r="S7266"/>
          <cell r="T7266"/>
        </row>
        <row r="7267">
          <cell r="P7267">
            <v>999999999</v>
          </cell>
          <cell r="Q7267"/>
          <cell r="R7267"/>
          <cell r="S7267"/>
          <cell r="T7267"/>
        </row>
        <row r="7268">
          <cell r="P7268">
            <v>999999999</v>
          </cell>
          <cell r="Q7268"/>
          <cell r="R7268"/>
          <cell r="S7268"/>
          <cell r="T7268"/>
        </row>
        <row r="7269">
          <cell r="P7269">
            <v>999999999</v>
          </cell>
          <cell r="Q7269"/>
          <cell r="R7269"/>
          <cell r="S7269"/>
          <cell r="T7269"/>
        </row>
        <row r="7270">
          <cell r="P7270">
            <v>999999999</v>
          </cell>
          <cell r="Q7270"/>
          <cell r="R7270"/>
          <cell r="S7270"/>
          <cell r="T7270"/>
        </row>
        <row r="7271">
          <cell r="P7271">
            <v>999999999</v>
          </cell>
          <cell r="Q7271"/>
          <cell r="R7271"/>
          <cell r="S7271"/>
          <cell r="T7271"/>
        </row>
        <row r="7272">
          <cell r="P7272">
            <v>999999999</v>
          </cell>
          <cell r="Q7272"/>
          <cell r="R7272"/>
          <cell r="S7272"/>
          <cell r="T7272"/>
        </row>
        <row r="7273">
          <cell r="P7273">
            <v>999999999</v>
          </cell>
          <cell r="Q7273"/>
          <cell r="R7273"/>
          <cell r="S7273"/>
          <cell r="T7273"/>
        </row>
        <row r="7274">
          <cell r="P7274">
            <v>999999999</v>
          </cell>
          <cell r="Q7274"/>
          <cell r="R7274"/>
          <cell r="S7274"/>
          <cell r="T7274"/>
        </row>
        <row r="7275">
          <cell r="P7275">
            <v>999999999</v>
          </cell>
          <cell r="Q7275"/>
          <cell r="R7275"/>
          <cell r="S7275"/>
          <cell r="T7275"/>
        </row>
        <row r="7276">
          <cell r="P7276">
            <v>999999999</v>
          </cell>
          <cell r="Q7276"/>
          <cell r="R7276"/>
          <cell r="S7276"/>
          <cell r="T7276"/>
        </row>
        <row r="7277">
          <cell r="P7277">
            <v>999999999</v>
          </cell>
          <cell r="Q7277"/>
          <cell r="R7277"/>
          <cell r="S7277"/>
          <cell r="T7277"/>
        </row>
        <row r="7278">
          <cell r="P7278">
            <v>999999999</v>
          </cell>
          <cell r="Q7278"/>
          <cell r="R7278"/>
          <cell r="S7278"/>
          <cell r="T7278"/>
        </row>
        <row r="7279">
          <cell r="P7279">
            <v>999999999</v>
          </cell>
          <cell r="Q7279"/>
          <cell r="R7279"/>
          <cell r="S7279"/>
          <cell r="T7279"/>
        </row>
        <row r="7280">
          <cell r="P7280">
            <v>999999999</v>
          </cell>
          <cell r="Q7280"/>
          <cell r="R7280"/>
          <cell r="S7280"/>
          <cell r="T7280"/>
        </row>
        <row r="7281">
          <cell r="P7281">
            <v>999999999</v>
          </cell>
          <cell r="Q7281"/>
          <cell r="R7281"/>
          <cell r="S7281"/>
          <cell r="T7281"/>
        </row>
        <row r="7282">
          <cell r="P7282">
            <v>999999999</v>
          </cell>
          <cell r="Q7282"/>
          <cell r="R7282"/>
          <cell r="S7282"/>
          <cell r="T7282"/>
        </row>
        <row r="7283">
          <cell r="P7283">
            <v>999999999</v>
          </cell>
          <cell r="Q7283"/>
          <cell r="R7283"/>
          <cell r="S7283"/>
          <cell r="T7283"/>
        </row>
        <row r="7284">
          <cell r="P7284">
            <v>999999999</v>
          </cell>
          <cell r="Q7284"/>
          <cell r="R7284"/>
          <cell r="S7284"/>
          <cell r="T7284"/>
        </row>
        <row r="7285">
          <cell r="P7285">
            <v>999999999</v>
          </cell>
          <cell r="Q7285"/>
          <cell r="R7285"/>
          <cell r="S7285"/>
          <cell r="T7285"/>
        </row>
        <row r="7286">
          <cell r="P7286">
            <v>999999999</v>
          </cell>
          <cell r="Q7286"/>
          <cell r="R7286"/>
          <cell r="S7286"/>
          <cell r="T7286"/>
        </row>
        <row r="7287">
          <cell r="P7287">
            <v>999999999</v>
          </cell>
          <cell r="Q7287"/>
          <cell r="R7287"/>
          <cell r="S7287"/>
          <cell r="T7287"/>
        </row>
        <row r="7288">
          <cell r="P7288">
            <v>999999999</v>
          </cell>
          <cell r="Q7288"/>
          <cell r="R7288"/>
          <cell r="S7288"/>
          <cell r="T7288"/>
        </row>
        <row r="7289">
          <cell r="P7289">
            <v>999999999</v>
          </cell>
          <cell r="Q7289"/>
          <cell r="R7289"/>
          <cell r="S7289"/>
          <cell r="T7289"/>
        </row>
        <row r="7290">
          <cell r="P7290">
            <v>999999999</v>
          </cell>
          <cell r="Q7290"/>
          <cell r="R7290"/>
          <cell r="S7290"/>
          <cell r="T7290"/>
        </row>
        <row r="7291">
          <cell r="P7291">
            <v>999999999</v>
          </cell>
          <cell r="Q7291"/>
          <cell r="R7291"/>
          <cell r="S7291"/>
          <cell r="T7291"/>
        </row>
        <row r="7292">
          <cell r="P7292">
            <v>999999999</v>
          </cell>
          <cell r="Q7292"/>
          <cell r="R7292"/>
          <cell r="S7292"/>
          <cell r="T7292"/>
        </row>
        <row r="7293">
          <cell r="P7293">
            <v>999999999</v>
          </cell>
          <cell r="Q7293"/>
          <cell r="R7293"/>
          <cell r="S7293"/>
          <cell r="T7293"/>
        </row>
        <row r="7294">
          <cell r="P7294">
            <v>999999999</v>
          </cell>
          <cell r="Q7294"/>
          <cell r="R7294"/>
          <cell r="S7294"/>
          <cell r="T7294"/>
        </row>
        <row r="7295">
          <cell r="P7295">
            <v>999999999</v>
          </cell>
          <cell r="Q7295"/>
          <cell r="R7295"/>
          <cell r="S7295"/>
          <cell r="T7295"/>
        </row>
        <row r="7296">
          <cell r="P7296">
            <v>999999999</v>
          </cell>
          <cell r="Q7296"/>
          <cell r="R7296"/>
          <cell r="S7296"/>
          <cell r="T7296"/>
        </row>
        <row r="7297">
          <cell r="P7297">
            <v>999999999</v>
          </cell>
          <cell r="Q7297"/>
          <cell r="R7297"/>
          <cell r="S7297"/>
          <cell r="T7297"/>
        </row>
        <row r="7298">
          <cell r="P7298">
            <v>999999999</v>
          </cell>
          <cell r="Q7298"/>
          <cell r="R7298"/>
          <cell r="S7298"/>
          <cell r="T7298"/>
        </row>
        <row r="7299">
          <cell r="P7299">
            <v>999999999</v>
          </cell>
          <cell r="Q7299"/>
          <cell r="R7299"/>
          <cell r="S7299"/>
          <cell r="T7299"/>
        </row>
        <row r="7300">
          <cell r="P7300">
            <v>999999999</v>
          </cell>
          <cell r="Q7300"/>
          <cell r="R7300"/>
          <cell r="S7300"/>
          <cell r="T7300"/>
        </row>
        <row r="7301">
          <cell r="P7301">
            <v>999999999</v>
          </cell>
          <cell r="Q7301"/>
          <cell r="R7301"/>
          <cell r="S7301"/>
          <cell r="T7301"/>
        </row>
        <row r="7302">
          <cell r="P7302">
            <v>999999999</v>
          </cell>
          <cell r="Q7302"/>
          <cell r="R7302"/>
          <cell r="S7302"/>
          <cell r="T7302"/>
        </row>
        <row r="7303">
          <cell r="P7303">
            <v>999999999</v>
          </cell>
          <cell r="Q7303"/>
          <cell r="R7303"/>
          <cell r="S7303"/>
          <cell r="T7303"/>
        </row>
        <row r="7304">
          <cell r="P7304">
            <v>999999999</v>
          </cell>
          <cell r="Q7304"/>
          <cell r="R7304"/>
          <cell r="S7304"/>
          <cell r="T7304"/>
        </row>
        <row r="7305">
          <cell r="P7305">
            <v>999999999</v>
          </cell>
          <cell r="Q7305"/>
          <cell r="R7305"/>
          <cell r="S7305"/>
          <cell r="T7305"/>
        </row>
        <row r="7306">
          <cell r="P7306">
            <v>999999999</v>
          </cell>
          <cell r="Q7306"/>
          <cell r="R7306"/>
          <cell r="S7306"/>
          <cell r="T7306"/>
        </row>
        <row r="7307">
          <cell r="P7307">
            <v>999999999</v>
          </cell>
          <cell r="Q7307"/>
          <cell r="R7307"/>
          <cell r="S7307"/>
          <cell r="T7307"/>
        </row>
        <row r="7308">
          <cell r="P7308">
            <v>999999999</v>
          </cell>
          <cell r="Q7308"/>
          <cell r="R7308"/>
          <cell r="S7308"/>
          <cell r="T7308"/>
        </row>
        <row r="7309">
          <cell r="P7309">
            <v>999999999</v>
          </cell>
          <cell r="Q7309"/>
          <cell r="R7309"/>
          <cell r="S7309"/>
          <cell r="T7309"/>
        </row>
        <row r="7310">
          <cell r="P7310">
            <v>999999999</v>
          </cell>
          <cell r="Q7310"/>
          <cell r="R7310"/>
          <cell r="S7310"/>
          <cell r="T7310"/>
        </row>
        <row r="7311">
          <cell r="P7311">
            <v>999999999</v>
          </cell>
          <cell r="Q7311"/>
          <cell r="R7311"/>
          <cell r="S7311"/>
          <cell r="T7311"/>
        </row>
        <row r="7312">
          <cell r="P7312">
            <v>999999999</v>
          </cell>
          <cell r="Q7312"/>
          <cell r="R7312"/>
          <cell r="S7312"/>
          <cell r="T7312"/>
        </row>
        <row r="7313">
          <cell r="P7313">
            <v>999999999</v>
          </cell>
          <cell r="Q7313"/>
          <cell r="R7313"/>
          <cell r="S7313"/>
          <cell r="T7313"/>
        </row>
        <row r="7314">
          <cell r="P7314">
            <v>999999999</v>
          </cell>
          <cell r="Q7314"/>
          <cell r="R7314"/>
          <cell r="S7314"/>
          <cell r="T7314"/>
        </row>
        <row r="7315">
          <cell r="P7315">
            <v>999999999</v>
          </cell>
          <cell r="Q7315"/>
          <cell r="R7315"/>
          <cell r="S7315"/>
          <cell r="T7315"/>
        </row>
        <row r="7316">
          <cell r="P7316">
            <v>999999999</v>
          </cell>
          <cell r="Q7316"/>
          <cell r="R7316"/>
          <cell r="S7316"/>
          <cell r="T7316"/>
        </row>
        <row r="7317">
          <cell r="P7317">
            <v>999999999</v>
          </cell>
          <cell r="Q7317"/>
          <cell r="R7317"/>
          <cell r="S7317"/>
          <cell r="T7317"/>
        </row>
        <row r="7318">
          <cell r="P7318">
            <v>999999999</v>
          </cell>
          <cell r="Q7318"/>
          <cell r="R7318"/>
          <cell r="S7318"/>
          <cell r="T7318"/>
        </row>
        <row r="7319">
          <cell r="P7319">
            <v>999999999</v>
          </cell>
          <cell r="Q7319"/>
          <cell r="R7319"/>
          <cell r="S7319"/>
          <cell r="T7319"/>
        </row>
        <row r="7320">
          <cell r="P7320">
            <v>999999999</v>
          </cell>
          <cell r="Q7320"/>
          <cell r="R7320"/>
          <cell r="S7320"/>
          <cell r="T7320"/>
        </row>
        <row r="7321">
          <cell r="P7321">
            <v>999999999</v>
          </cell>
          <cell r="Q7321"/>
          <cell r="R7321"/>
          <cell r="S7321"/>
          <cell r="T7321"/>
        </row>
        <row r="7322">
          <cell r="P7322">
            <v>999999999</v>
          </cell>
          <cell r="Q7322"/>
          <cell r="R7322"/>
          <cell r="S7322"/>
          <cell r="T7322"/>
        </row>
        <row r="7323">
          <cell r="P7323">
            <v>999999999</v>
          </cell>
          <cell r="Q7323"/>
          <cell r="R7323"/>
          <cell r="S7323"/>
          <cell r="T7323"/>
        </row>
        <row r="7324">
          <cell r="P7324">
            <v>999999999</v>
          </cell>
          <cell r="Q7324"/>
          <cell r="R7324"/>
          <cell r="S7324"/>
          <cell r="T7324"/>
        </row>
        <row r="7325">
          <cell r="P7325">
            <v>999999999</v>
          </cell>
          <cell r="Q7325"/>
          <cell r="R7325"/>
          <cell r="S7325"/>
          <cell r="T7325"/>
        </row>
        <row r="7326">
          <cell r="P7326">
            <v>999999999</v>
          </cell>
          <cell r="Q7326"/>
          <cell r="R7326"/>
          <cell r="S7326"/>
          <cell r="T7326"/>
        </row>
        <row r="7327">
          <cell r="P7327">
            <v>999999999</v>
          </cell>
          <cell r="Q7327"/>
          <cell r="R7327"/>
          <cell r="S7327"/>
          <cell r="T7327"/>
        </row>
        <row r="7328">
          <cell r="P7328">
            <v>999999999</v>
          </cell>
          <cell r="Q7328"/>
          <cell r="R7328"/>
          <cell r="S7328"/>
          <cell r="T7328"/>
        </row>
        <row r="7329">
          <cell r="P7329">
            <v>999999999</v>
          </cell>
          <cell r="Q7329"/>
          <cell r="R7329"/>
          <cell r="S7329"/>
          <cell r="T7329"/>
        </row>
        <row r="7330">
          <cell r="P7330">
            <v>999999999</v>
          </cell>
          <cell r="Q7330"/>
          <cell r="R7330"/>
          <cell r="S7330"/>
          <cell r="T7330"/>
        </row>
        <row r="7331">
          <cell r="P7331">
            <v>999999999</v>
          </cell>
          <cell r="Q7331"/>
          <cell r="R7331"/>
          <cell r="S7331"/>
          <cell r="T7331"/>
        </row>
        <row r="7332">
          <cell r="P7332">
            <v>999999999</v>
          </cell>
          <cell r="Q7332"/>
          <cell r="R7332"/>
          <cell r="S7332"/>
          <cell r="T7332"/>
        </row>
        <row r="7333">
          <cell r="P7333">
            <v>999999999</v>
          </cell>
          <cell r="Q7333"/>
          <cell r="R7333"/>
          <cell r="S7333"/>
          <cell r="T7333"/>
        </row>
        <row r="7334">
          <cell r="P7334">
            <v>999999999</v>
          </cell>
          <cell r="Q7334"/>
          <cell r="R7334"/>
          <cell r="S7334"/>
          <cell r="T7334"/>
        </row>
        <row r="7335">
          <cell r="P7335">
            <v>999999999</v>
          </cell>
          <cell r="Q7335"/>
          <cell r="R7335"/>
          <cell r="S7335"/>
          <cell r="T7335"/>
        </row>
        <row r="7336">
          <cell r="P7336">
            <v>999999999</v>
          </cell>
          <cell r="Q7336"/>
          <cell r="R7336"/>
          <cell r="S7336"/>
          <cell r="T7336"/>
        </row>
        <row r="7337">
          <cell r="P7337">
            <v>999999999</v>
          </cell>
          <cell r="Q7337"/>
          <cell r="R7337"/>
          <cell r="S7337"/>
          <cell r="T7337"/>
        </row>
        <row r="7338">
          <cell r="P7338">
            <v>999999999</v>
          </cell>
          <cell r="Q7338"/>
          <cell r="R7338"/>
          <cell r="S7338"/>
          <cell r="T7338"/>
        </row>
        <row r="7339">
          <cell r="P7339">
            <v>999999999</v>
          </cell>
          <cell r="Q7339"/>
          <cell r="R7339"/>
          <cell r="S7339"/>
          <cell r="T7339"/>
        </row>
        <row r="7340">
          <cell r="P7340">
            <v>999999999</v>
          </cell>
          <cell r="Q7340"/>
          <cell r="R7340"/>
          <cell r="S7340"/>
          <cell r="T7340"/>
        </row>
        <row r="7341">
          <cell r="P7341">
            <v>999999999</v>
          </cell>
          <cell r="Q7341"/>
          <cell r="R7341"/>
          <cell r="S7341"/>
          <cell r="T7341"/>
        </row>
        <row r="7342">
          <cell r="P7342">
            <v>999999999</v>
          </cell>
          <cell r="Q7342"/>
          <cell r="R7342"/>
          <cell r="S7342"/>
          <cell r="T7342"/>
        </row>
        <row r="7343">
          <cell r="P7343">
            <v>999999999</v>
          </cell>
          <cell r="Q7343"/>
          <cell r="R7343"/>
          <cell r="S7343"/>
          <cell r="T7343"/>
        </row>
        <row r="7344">
          <cell r="P7344">
            <v>999999999</v>
          </cell>
          <cell r="Q7344"/>
          <cell r="R7344"/>
          <cell r="S7344"/>
          <cell r="T7344"/>
        </row>
        <row r="7345">
          <cell r="P7345">
            <v>999999999</v>
          </cell>
          <cell r="Q7345"/>
          <cell r="R7345"/>
          <cell r="S7345"/>
          <cell r="T7345"/>
        </row>
        <row r="7346">
          <cell r="P7346">
            <v>999999999</v>
          </cell>
          <cell r="Q7346"/>
          <cell r="R7346"/>
          <cell r="S7346"/>
          <cell r="T7346"/>
        </row>
        <row r="7347">
          <cell r="P7347">
            <v>999999999</v>
          </cell>
          <cell r="Q7347"/>
          <cell r="R7347"/>
          <cell r="S7347"/>
          <cell r="T7347"/>
        </row>
        <row r="7348">
          <cell r="P7348">
            <v>999999999</v>
          </cell>
          <cell r="Q7348"/>
          <cell r="R7348"/>
          <cell r="S7348"/>
          <cell r="T7348"/>
        </row>
        <row r="7349">
          <cell r="P7349">
            <v>999999999</v>
          </cell>
          <cell r="Q7349"/>
          <cell r="R7349"/>
          <cell r="S7349"/>
          <cell r="T7349"/>
        </row>
        <row r="7350">
          <cell r="P7350">
            <v>999999999</v>
          </cell>
          <cell r="Q7350"/>
          <cell r="R7350"/>
          <cell r="S7350"/>
          <cell r="T7350"/>
        </row>
        <row r="7351">
          <cell r="P7351">
            <v>999999999</v>
          </cell>
          <cell r="Q7351"/>
          <cell r="R7351"/>
          <cell r="S7351"/>
          <cell r="T7351"/>
        </row>
        <row r="7352">
          <cell r="P7352">
            <v>999999999</v>
          </cell>
          <cell r="Q7352"/>
          <cell r="R7352"/>
          <cell r="S7352"/>
          <cell r="T7352"/>
        </row>
        <row r="7353">
          <cell r="P7353">
            <v>999999999</v>
          </cell>
          <cell r="Q7353"/>
          <cell r="R7353"/>
          <cell r="S7353"/>
          <cell r="T7353"/>
        </row>
        <row r="7354">
          <cell r="P7354">
            <v>999999999</v>
          </cell>
          <cell r="Q7354"/>
          <cell r="R7354"/>
          <cell r="S7354"/>
          <cell r="T7354"/>
        </row>
        <row r="7355">
          <cell r="P7355">
            <v>999999999</v>
          </cell>
          <cell r="Q7355"/>
          <cell r="R7355"/>
          <cell r="S7355"/>
          <cell r="T7355"/>
        </row>
        <row r="7356">
          <cell r="P7356">
            <v>999999999</v>
          </cell>
          <cell r="Q7356"/>
          <cell r="R7356"/>
          <cell r="S7356"/>
          <cell r="T7356"/>
        </row>
        <row r="7357">
          <cell r="P7357">
            <v>999999999</v>
          </cell>
          <cell r="Q7357"/>
          <cell r="R7357"/>
          <cell r="S7357"/>
          <cell r="T7357"/>
        </row>
        <row r="7358">
          <cell r="P7358">
            <v>999999999</v>
          </cell>
          <cell r="Q7358"/>
          <cell r="R7358"/>
          <cell r="S7358"/>
          <cell r="T7358"/>
        </row>
        <row r="7359">
          <cell r="P7359">
            <v>999999999</v>
          </cell>
          <cell r="Q7359"/>
          <cell r="R7359"/>
          <cell r="S7359"/>
          <cell r="T7359"/>
        </row>
        <row r="7360">
          <cell r="P7360">
            <v>999999999</v>
          </cell>
          <cell r="Q7360"/>
          <cell r="R7360"/>
          <cell r="S7360"/>
          <cell r="T7360"/>
        </row>
        <row r="7361">
          <cell r="P7361">
            <v>999999999</v>
          </cell>
          <cell r="Q7361"/>
          <cell r="R7361"/>
          <cell r="S7361"/>
          <cell r="T7361"/>
        </row>
        <row r="7362">
          <cell r="P7362">
            <v>999999999</v>
          </cell>
          <cell r="Q7362"/>
          <cell r="R7362"/>
          <cell r="S7362"/>
          <cell r="T7362"/>
        </row>
        <row r="7363">
          <cell r="P7363">
            <v>999999999</v>
          </cell>
          <cell r="Q7363"/>
          <cell r="R7363"/>
          <cell r="S7363"/>
          <cell r="T7363"/>
        </row>
        <row r="7364">
          <cell r="P7364">
            <v>999999999</v>
          </cell>
          <cell r="Q7364"/>
          <cell r="R7364"/>
          <cell r="S7364"/>
          <cell r="T7364"/>
        </row>
        <row r="7365">
          <cell r="P7365">
            <v>999999999</v>
          </cell>
          <cell r="Q7365"/>
          <cell r="R7365"/>
          <cell r="S7365"/>
          <cell r="T7365"/>
        </row>
        <row r="7366">
          <cell r="P7366">
            <v>999999999</v>
          </cell>
          <cell r="Q7366"/>
          <cell r="R7366"/>
          <cell r="S7366"/>
          <cell r="T7366"/>
        </row>
        <row r="7367">
          <cell r="P7367">
            <v>999999999</v>
          </cell>
          <cell r="Q7367"/>
          <cell r="R7367"/>
          <cell r="S7367"/>
          <cell r="T7367"/>
        </row>
        <row r="7368">
          <cell r="P7368">
            <v>999999999</v>
          </cell>
          <cell r="Q7368"/>
          <cell r="R7368"/>
          <cell r="S7368"/>
          <cell r="T7368"/>
        </row>
        <row r="7369">
          <cell r="P7369">
            <v>999999999</v>
          </cell>
          <cell r="Q7369"/>
          <cell r="R7369"/>
          <cell r="S7369"/>
          <cell r="T7369"/>
        </row>
        <row r="7370">
          <cell r="P7370">
            <v>999999999</v>
          </cell>
          <cell r="Q7370"/>
          <cell r="R7370"/>
          <cell r="S7370"/>
          <cell r="T7370"/>
        </row>
        <row r="7371">
          <cell r="P7371">
            <v>999999999</v>
          </cell>
          <cell r="Q7371"/>
          <cell r="R7371"/>
          <cell r="S7371"/>
          <cell r="T7371"/>
        </row>
        <row r="7372">
          <cell r="P7372">
            <v>999999999</v>
          </cell>
          <cell r="Q7372"/>
          <cell r="R7372"/>
          <cell r="S7372"/>
          <cell r="T7372"/>
        </row>
        <row r="7373">
          <cell r="P7373">
            <v>999999999</v>
          </cell>
          <cell r="Q7373"/>
          <cell r="R7373"/>
          <cell r="S7373"/>
          <cell r="T7373"/>
        </row>
        <row r="7374">
          <cell r="P7374">
            <v>999999999</v>
          </cell>
          <cell r="Q7374"/>
          <cell r="R7374"/>
          <cell r="S7374"/>
          <cell r="T7374"/>
        </row>
        <row r="7375">
          <cell r="P7375">
            <v>999999999</v>
          </cell>
          <cell r="Q7375"/>
          <cell r="R7375"/>
          <cell r="S7375"/>
          <cell r="T7375"/>
        </row>
        <row r="7376">
          <cell r="P7376">
            <v>999999999</v>
          </cell>
          <cell r="Q7376"/>
          <cell r="R7376"/>
          <cell r="S7376"/>
          <cell r="T7376"/>
        </row>
        <row r="7377">
          <cell r="P7377">
            <v>999999999</v>
          </cell>
          <cell r="Q7377"/>
          <cell r="R7377"/>
          <cell r="S7377"/>
          <cell r="T7377"/>
        </row>
        <row r="7378">
          <cell r="P7378">
            <v>999999999</v>
          </cell>
          <cell r="Q7378"/>
          <cell r="R7378"/>
          <cell r="S7378"/>
          <cell r="T7378"/>
        </row>
        <row r="7379">
          <cell r="P7379">
            <v>999999999</v>
          </cell>
          <cell r="Q7379"/>
          <cell r="R7379"/>
          <cell r="S7379"/>
          <cell r="T7379"/>
        </row>
        <row r="7380">
          <cell r="P7380">
            <v>999999999</v>
          </cell>
          <cell r="Q7380"/>
          <cell r="R7380"/>
          <cell r="S7380"/>
          <cell r="T7380"/>
        </row>
        <row r="7381">
          <cell r="P7381">
            <v>999999999</v>
          </cell>
          <cell r="Q7381"/>
          <cell r="R7381"/>
          <cell r="S7381"/>
          <cell r="T7381"/>
        </row>
        <row r="7382">
          <cell r="P7382">
            <v>999999999</v>
          </cell>
          <cell r="Q7382"/>
          <cell r="R7382"/>
          <cell r="S7382"/>
          <cell r="T7382"/>
        </row>
        <row r="7383">
          <cell r="P7383">
            <v>999999999</v>
          </cell>
          <cell r="Q7383"/>
          <cell r="R7383"/>
          <cell r="S7383"/>
          <cell r="T7383"/>
        </row>
        <row r="7384">
          <cell r="P7384">
            <v>999999999</v>
          </cell>
          <cell r="Q7384"/>
          <cell r="R7384"/>
          <cell r="S7384"/>
          <cell r="T7384"/>
        </row>
        <row r="7385">
          <cell r="P7385">
            <v>999999999</v>
          </cell>
          <cell r="Q7385"/>
          <cell r="R7385"/>
          <cell r="S7385"/>
          <cell r="T7385"/>
        </row>
        <row r="7386">
          <cell r="P7386">
            <v>999999999</v>
          </cell>
          <cell r="Q7386"/>
          <cell r="R7386"/>
          <cell r="S7386"/>
          <cell r="T7386"/>
        </row>
        <row r="7387">
          <cell r="P7387">
            <v>999999999</v>
          </cell>
          <cell r="Q7387"/>
          <cell r="R7387"/>
          <cell r="S7387"/>
          <cell r="T7387"/>
        </row>
        <row r="7388">
          <cell r="P7388">
            <v>999999999</v>
          </cell>
          <cell r="Q7388"/>
          <cell r="R7388"/>
          <cell r="S7388"/>
          <cell r="T7388"/>
        </row>
        <row r="7389">
          <cell r="P7389">
            <v>999999999</v>
          </cell>
          <cell r="Q7389"/>
          <cell r="R7389"/>
          <cell r="S7389"/>
          <cell r="T7389"/>
        </row>
        <row r="7390">
          <cell r="P7390">
            <v>999999999</v>
          </cell>
          <cell r="Q7390"/>
          <cell r="R7390"/>
          <cell r="S7390"/>
          <cell r="T7390"/>
        </row>
        <row r="7391">
          <cell r="P7391">
            <v>999999999</v>
          </cell>
          <cell r="Q7391"/>
          <cell r="R7391"/>
          <cell r="S7391"/>
          <cell r="T7391"/>
        </row>
        <row r="7392">
          <cell r="P7392">
            <v>999999999</v>
          </cell>
          <cell r="Q7392"/>
          <cell r="R7392"/>
          <cell r="S7392"/>
          <cell r="T7392"/>
        </row>
        <row r="7393">
          <cell r="P7393">
            <v>999999999</v>
          </cell>
          <cell r="Q7393"/>
          <cell r="R7393"/>
          <cell r="S7393"/>
          <cell r="T7393"/>
        </row>
        <row r="7394">
          <cell r="P7394">
            <v>999999999</v>
          </cell>
          <cell r="Q7394"/>
          <cell r="R7394"/>
          <cell r="S7394"/>
          <cell r="T7394"/>
        </row>
        <row r="7395">
          <cell r="P7395">
            <v>999999999</v>
          </cell>
          <cell r="Q7395"/>
          <cell r="R7395"/>
          <cell r="S7395"/>
          <cell r="T7395"/>
        </row>
        <row r="7396">
          <cell r="P7396">
            <v>999999999</v>
          </cell>
          <cell r="Q7396"/>
          <cell r="R7396"/>
          <cell r="S7396"/>
          <cell r="T7396"/>
        </row>
        <row r="7397">
          <cell r="P7397">
            <v>999999999</v>
          </cell>
          <cell r="Q7397"/>
          <cell r="R7397"/>
          <cell r="S7397"/>
          <cell r="T7397"/>
        </row>
        <row r="7398">
          <cell r="P7398">
            <v>999999999</v>
          </cell>
          <cell r="Q7398"/>
          <cell r="R7398"/>
          <cell r="S7398"/>
          <cell r="T7398"/>
        </row>
        <row r="7399">
          <cell r="P7399">
            <v>999999999</v>
          </cell>
          <cell r="Q7399"/>
          <cell r="R7399"/>
          <cell r="S7399"/>
          <cell r="T7399"/>
        </row>
        <row r="7400">
          <cell r="P7400">
            <v>999999999</v>
          </cell>
          <cell r="Q7400"/>
          <cell r="R7400"/>
          <cell r="S7400"/>
          <cell r="T7400"/>
        </row>
        <row r="7401">
          <cell r="P7401">
            <v>999999999</v>
          </cell>
          <cell r="Q7401"/>
          <cell r="R7401"/>
          <cell r="S7401"/>
          <cell r="T7401"/>
        </row>
        <row r="7402">
          <cell r="P7402">
            <v>999999999</v>
          </cell>
          <cell r="Q7402"/>
          <cell r="R7402"/>
          <cell r="S7402"/>
          <cell r="T7402"/>
        </row>
        <row r="7403">
          <cell r="P7403">
            <v>999999999</v>
          </cell>
          <cell r="Q7403"/>
          <cell r="R7403"/>
          <cell r="S7403"/>
          <cell r="T7403"/>
        </row>
        <row r="7404">
          <cell r="P7404">
            <v>999999999</v>
          </cell>
          <cell r="Q7404"/>
          <cell r="R7404"/>
          <cell r="S7404"/>
          <cell r="T7404"/>
        </row>
        <row r="7405">
          <cell r="P7405">
            <v>999999999</v>
          </cell>
          <cell r="Q7405"/>
          <cell r="R7405"/>
          <cell r="S7405"/>
          <cell r="T7405"/>
        </row>
        <row r="7406">
          <cell r="P7406">
            <v>999999999</v>
          </cell>
          <cell r="Q7406"/>
          <cell r="R7406"/>
          <cell r="S7406"/>
          <cell r="T7406"/>
        </row>
        <row r="7407">
          <cell r="P7407">
            <v>999999999</v>
          </cell>
          <cell r="Q7407"/>
          <cell r="R7407"/>
          <cell r="S7407"/>
          <cell r="T7407"/>
        </row>
        <row r="7408">
          <cell r="P7408">
            <v>999999999</v>
          </cell>
          <cell r="Q7408"/>
          <cell r="R7408"/>
          <cell r="S7408"/>
          <cell r="T7408"/>
        </row>
        <row r="7409">
          <cell r="P7409">
            <v>999999999</v>
          </cell>
          <cell r="Q7409"/>
          <cell r="R7409"/>
          <cell r="S7409"/>
          <cell r="T7409"/>
        </row>
        <row r="7410">
          <cell r="P7410">
            <v>999999999</v>
          </cell>
          <cell r="Q7410"/>
          <cell r="R7410"/>
          <cell r="S7410"/>
          <cell r="T7410"/>
        </row>
        <row r="7411">
          <cell r="P7411">
            <v>999999999</v>
          </cell>
          <cell r="Q7411"/>
          <cell r="R7411"/>
          <cell r="S7411"/>
          <cell r="T7411"/>
        </row>
        <row r="7412">
          <cell r="P7412">
            <v>999999999</v>
          </cell>
          <cell r="Q7412"/>
          <cell r="R7412"/>
          <cell r="S7412"/>
          <cell r="T7412"/>
        </row>
        <row r="7413">
          <cell r="P7413">
            <v>999999999</v>
          </cell>
          <cell r="Q7413"/>
          <cell r="R7413"/>
          <cell r="S7413"/>
          <cell r="T7413"/>
        </row>
        <row r="7414">
          <cell r="P7414">
            <v>999999999</v>
          </cell>
          <cell r="Q7414"/>
          <cell r="R7414"/>
          <cell r="S7414"/>
          <cell r="T7414"/>
        </row>
        <row r="7415">
          <cell r="P7415">
            <v>999999999</v>
          </cell>
          <cell r="Q7415"/>
          <cell r="R7415"/>
          <cell r="S7415"/>
          <cell r="T7415"/>
        </row>
        <row r="7416">
          <cell r="P7416">
            <v>999999999</v>
          </cell>
          <cell r="Q7416"/>
          <cell r="R7416"/>
          <cell r="S7416"/>
          <cell r="T7416"/>
        </row>
        <row r="7417">
          <cell r="P7417">
            <v>999999999</v>
          </cell>
          <cell r="Q7417"/>
          <cell r="R7417"/>
          <cell r="S7417"/>
          <cell r="T7417"/>
        </row>
        <row r="7418">
          <cell r="P7418">
            <v>999999999</v>
          </cell>
          <cell r="Q7418"/>
          <cell r="R7418"/>
          <cell r="S7418"/>
          <cell r="T7418"/>
        </row>
        <row r="7419">
          <cell r="P7419">
            <v>999999999</v>
          </cell>
          <cell r="Q7419"/>
          <cell r="R7419"/>
          <cell r="S7419"/>
          <cell r="T7419"/>
        </row>
        <row r="7420">
          <cell r="P7420">
            <v>999999999</v>
          </cell>
          <cell r="Q7420"/>
          <cell r="R7420"/>
          <cell r="S7420"/>
          <cell r="T7420"/>
        </row>
        <row r="7421">
          <cell r="P7421">
            <v>999999999</v>
          </cell>
          <cell r="Q7421"/>
          <cell r="R7421"/>
          <cell r="S7421"/>
          <cell r="T7421"/>
        </row>
        <row r="7422">
          <cell r="P7422">
            <v>999999999</v>
          </cell>
          <cell r="Q7422"/>
          <cell r="R7422"/>
          <cell r="S7422"/>
          <cell r="T7422"/>
        </row>
        <row r="7423">
          <cell r="P7423">
            <v>999999999</v>
          </cell>
          <cell r="Q7423"/>
          <cell r="R7423"/>
          <cell r="S7423"/>
          <cell r="T7423"/>
        </row>
        <row r="7424">
          <cell r="P7424">
            <v>999999999</v>
          </cell>
          <cell r="Q7424"/>
          <cell r="R7424"/>
          <cell r="S7424"/>
          <cell r="T7424"/>
        </row>
        <row r="7425">
          <cell r="P7425">
            <v>999999999</v>
          </cell>
          <cell r="Q7425"/>
          <cell r="R7425"/>
          <cell r="S7425"/>
          <cell r="T7425"/>
        </row>
        <row r="7426">
          <cell r="P7426">
            <v>999999999</v>
          </cell>
          <cell r="Q7426"/>
          <cell r="R7426"/>
          <cell r="S7426"/>
          <cell r="T7426"/>
        </row>
        <row r="7427">
          <cell r="P7427">
            <v>999999999</v>
          </cell>
          <cell r="Q7427"/>
          <cell r="R7427"/>
          <cell r="S7427"/>
          <cell r="T7427"/>
        </row>
        <row r="7428">
          <cell r="P7428">
            <v>999999999</v>
          </cell>
          <cell r="Q7428"/>
          <cell r="R7428"/>
          <cell r="S7428"/>
          <cell r="T7428"/>
        </row>
        <row r="7429">
          <cell r="P7429">
            <v>999999999</v>
          </cell>
          <cell r="Q7429"/>
          <cell r="R7429"/>
          <cell r="S7429"/>
          <cell r="T7429"/>
        </row>
        <row r="7430">
          <cell r="P7430">
            <v>999999999</v>
          </cell>
          <cell r="Q7430"/>
          <cell r="R7430"/>
          <cell r="S7430"/>
          <cell r="T7430"/>
        </row>
        <row r="7431">
          <cell r="P7431">
            <v>999999999</v>
          </cell>
          <cell r="Q7431"/>
          <cell r="R7431"/>
          <cell r="S7431"/>
          <cell r="T7431"/>
        </row>
        <row r="7432">
          <cell r="P7432">
            <v>999999999</v>
          </cell>
          <cell r="Q7432"/>
          <cell r="R7432"/>
          <cell r="S7432"/>
          <cell r="T7432"/>
        </row>
        <row r="7433">
          <cell r="P7433">
            <v>999999999</v>
          </cell>
          <cell r="Q7433"/>
          <cell r="R7433"/>
          <cell r="S7433"/>
          <cell r="T7433"/>
        </row>
        <row r="7434">
          <cell r="P7434">
            <v>999999999</v>
          </cell>
          <cell r="Q7434"/>
          <cell r="R7434"/>
          <cell r="S7434"/>
          <cell r="T7434"/>
        </row>
        <row r="7435">
          <cell r="P7435">
            <v>999999999</v>
          </cell>
          <cell r="Q7435"/>
          <cell r="R7435"/>
          <cell r="S7435"/>
          <cell r="T7435"/>
        </row>
        <row r="7436">
          <cell r="P7436">
            <v>999999999</v>
          </cell>
          <cell r="Q7436"/>
          <cell r="R7436"/>
          <cell r="S7436"/>
          <cell r="T7436"/>
        </row>
        <row r="7437">
          <cell r="P7437">
            <v>999999999</v>
          </cell>
          <cell r="Q7437"/>
          <cell r="R7437"/>
          <cell r="S7437"/>
          <cell r="T7437"/>
        </row>
        <row r="7438">
          <cell r="P7438">
            <v>999999999</v>
          </cell>
          <cell r="Q7438"/>
          <cell r="R7438"/>
          <cell r="S7438"/>
          <cell r="T7438"/>
        </row>
        <row r="7439">
          <cell r="P7439">
            <v>999999999</v>
          </cell>
          <cell r="Q7439"/>
          <cell r="R7439"/>
          <cell r="S7439"/>
          <cell r="T7439"/>
        </row>
        <row r="7440">
          <cell r="P7440">
            <v>999999999</v>
          </cell>
          <cell r="Q7440"/>
          <cell r="R7440"/>
          <cell r="S7440"/>
          <cell r="T7440"/>
        </row>
        <row r="7441">
          <cell r="P7441">
            <v>999999999</v>
          </cell>
          <cell r="Q7441"/>
          <cell r="R7441"/>
          <cell r="S7441"/>
          <cell r="T7441"/>
        </row>
        <row r="7442">
          <cell r="P7442">
            <v>999999999</v>
          </cell>
          <cell r="Q7442"/>
          <cell r="R7442"/>
          <cell r="S7442"/>
          <cell r="T7442"/>
        </row>
        <row r="7443">
          <cell r="P7443">
            <v>999999999</v>
          </cell>
          <cell r="Q7443"/>
          <cell r="R7443"/>
          <cell r="S7443"/>
          <cell r="T7443"/>
        </row>
        <row r="7444">
          <cell r="P7444">
            <v>999999999</v>
          </cell>
          <cell r="Q7444"/>
          <cell r="R7444"/>
          <cell r="S7444"/>
          <cell r="T7444"/>
        </row>
        <row r="7445">
          <cell r="P7445">
            <v>999999999</v>
          </cell>
          <cell r="Q7445"/>
          <cell r="R7445"/>
          <cell r="S7445"/>
          <cell r="T7445"/>
        </row>
        <row r="7446">
          <cell r="P7446">
            <v>999999999</v>
          </cell>
          <cell r="Q7446"/>
          <cell r="R7446"/>
          <cell r="S7446"/>
          <cell r="T7446"/>
        </row>
        <row r="7447">
          <cell r="P7447">
            <v>999999999</v>
          </cell>
          <cell r="Q7447"/>
          <cell r="R7447"/>
          <cell r="S7447"/>
          <cell r="T7447"/>
        </row>
        <row r="7448">
          <cell r="P7448">
            <v>999999999</v>
          </cell>
          <cell r="Q7448"/>
          <cell r="R7448"/>
          <cell r="S7448"/>
          <cell r="T7448"/>
        </row>
        <row r="7449">
          <cell r="P7449">
            <v>999999999</v>
          </cell>
          <cell r="Q7449"/>
          <cell r="R7449"/>
          <cell r="S7449"/>
          <cell r="T7449"/>
        </row>
        <row r="7450">
          <cell r="P7450">
            <v>999999999</v>
          </cell>
          <cell r="Q7450"/>
          <cell r="R7450"/>
          <cell r="S7450"/>
          <cell r="T7450"/>
        </row>
        <row r="7451">
          <cell r="P7451">
            <v>999999999</v>
          </cell>
          <cell r="Q7451"/>
          <cell r="R7451"/>
          <cell r="S7451"/>
          <cell r="T7451"/>
        </row>
        <row r="7452">
          <cell r="P7452">
            <v>999999999</v>
          </cell>
          <cell r="Q7452"/>
          <cell r="R7452"/>
          <cell r="S7452"/>
          <cell r="T7452"/>
        </row>
        <row r="7453">
          <cell r="P7453">
            <v>999999999</v>
          </cell>
          <cell r="Q7453"/>
          <cell r="R7453"/>
          <cell r="S7453"/>
          <cell r="T7453"/>
        </row>
        <row r="7454">
          <cell r="P7454">
            <v>999999999</v>
          </cell>
          <cell r="Q7454"/>
          <cell r="R7454"/>
          <cell r="S7454"/>
          <cell r="T7454"/>
        </row>
        <row r="7455">
          <cell r="P7455">
            <v>999999999</v>
          </cell>
          <cell r="Q7455"/>
          <cell r="R7455"/>
          <cell r="S7455"/>
          <cell r="T7455"/>
        </row>
        <row r="7456">
          <cell r="P7456">
            <v>999999999</v>
          </cell>
          <cell r="Q7456"/>
          <cell r="R7456"/>
          <cell r="S7456"/>
          <cell r="T7456"/>
        </row>
        <row r="7457">
          <cell r="P7457">
            <v>999999999</v>
          </cell>
          <cell r="Q7457"/>
          <cell r="R7457"/>
          <cell r="S7457"/>
          <cell r="T7457"/>
        </row>
        <row r="7458">
          <cell r="P7458">
            <v>999999999</v>
          </cell>
          <cell r="Q7458"/>
          <cell r="R7458"/>
          <cell r="S7458"/>
          <cell r="T7458"/>
        </row>
        <row r="7459">
          <cell r="P7459">
            <v>999999999</v>
          </cell>
          <cell r="Q7459"/>
          <cell r="R7459"/>
          <cell r="S7459"/>
          <cell r="T7459"/>
        </row>
        <row r="7460">
          <cell r="P7460">
            <v>999999999</v>
          </cell>
          <cell r="Q7460"/>
          <cell r="R7460"/>
          <cell r="S7460"/>
          <cell r="T7460"/>
        </row>
        <row r="7461">
          <cell r="P7461">
            <v>999999999</v>
          </cell>
          <cell r="Q7461"/>
          <cell r="R7461"/>
          <cell r="S7461"/>
          <cell r="T7461"/>
        </row>
        <row r="7462">
          <cell r="P7462">
            <v>999999999</v>
          </cell>
          <cell r="Q7462"/>
          <cell r="R7462"/>
          <cell r="S7462"/>
          <cell r="T7462"/>
        </row>
        <row r="7463">
          <cell r="P7463">
            <v>999999999</v>
          </cell>
          <cell r="Q7463"/>
          <cell r="R7463"/>
          <cell r="S7463"/>
          <cell r="T7463"/>
        </row>
        <row r="7464">
          <cell r="P7464">
            <v>999999999</v>
          </cell>
          <cell r="Q7464"/>
          <cell r="R7464"/>
          <cell r="S7464"/>
          <cell r="T7464"/>
        </row>
        <row r="7465">
          <cell r="P7465">
            <v>999999999</v>
          </cell>
          <cell r="Q7465"/>
          <cell r="R7465"/>
          <cell r="S7465"/>
          <cell r="T7465"/>
        </row>
        <row r="7466">
          <cell r="P7466">
            <v>999999999</v>
          </cell>
          <cell r="Q7466"/>
          <cell r="R7466"/>
          <cell r="S7466"/>
          <cell r="T7466"/>
        </row>
        <row r="7467">
          <cell r="P7467">
            <v>999999999</v>
          </cell>
          <cell r="Q7467"/>
          <cell r="R7467"/>
          <cell r="S7467"/>
          <cell r="T7467"/>
        </row>
        <row r="7468">
          <cell r="P7468">
            <v>999999999</v>
          </cell>
          <cell r="Q7468"/>
          <cell r="R7468"/>
          <cell r="S7468"/>
          <cell r="T7468"/>
        </row>
        <row r="7469">
          <cell r="P7469">
            <v>999999999</v>
          </cell>
          <cell r="Q7469"/>
          <cell r="R7469"/>
          <cell r="S7469"/>
          <cell r="T7469"/>
        </row>
        <row r="7470">
          <cell r="P7470">
            <v>999999999</v>
          </cell>
          <cell r="Q7470"/>
          <cell r="R7470"/>
          <cell r="S7470"/>
          <cell r="T7470"/>
        </row>
        <row r="7471">
          <cell r="P7471">
            <v>999999999</v>
          </cell>
          <cell r="Q7471"/>
          <cell r="R7471"/>
          <cell r="S7471"/>
          <cell r="T7471"/>
        </row>
        <row r="7472">
          <cell r="P7472">
            <v>999999999</v>
          </cell>
          <cell r="Q7472"/>
          <cell r="R7472"/>
          <cell r="S7472"/>
          <cell r="T7472"/>
        </row>
        <row r="7473">
          <cell r="P7473">
            <v>999999999</v>
          </cell>
          <cell r="Q7473"/>
          <cell r="R7473"/>
          <cell r="S7473"/>
          <cell r="T7473"/>
        </row>
        <row r="7474">
          <cell r="P7474">
            <v>999999999</v>
          </cell>
          <cell r="Q7474"/>
          <cell r="R7474"/>
          <cell r="S7474"/>
          <cell r="T7474"/>
        </row>
        <row r="7475">
          <cell r="P7475">
            <v>999999999</v>
          </cell>
          <cell r="Q7475"/>
          <cell r="R7475"/>
          <cell r="S7475"/>
          <cell r="T7475"/>
        </row>
        <row r="7476">
          <cell r="P7476">
            <v>999999999</v>
          </cell>
          <cell r="Q7476"/>
          <cell r="R7476"/>
          <cell r="S7476"/>
          <cell r="T7476"/>
        </row>
        <row r="7477">
          <cell r="P7477">
            <v>999999999</v>
          </cell>
          <cell r="Q7477"/>
          <cell r="R7477"/>
          <cell r="S7477"/>
          <cell r="T7477"/>
        </row>
        <row r="7478">
          <cell r="P7478">
            <v>999999999</v>
          </cell>
          <cell r="Q7478"/>
          <cell r="R7478"/>
          <cell r="S7478"/>
          <cell r="T7478"/>
        </row>
        <row r="7479">
          <cell r="P7479">
            <v>999999999</v>
          </cell>
          <cell r="Q7479"/>
          <cell r="R7479"/>
          <cell r="S7479"/>
          <cell r="T7479"/>
        </row>
        <row r="7480">
          <cell r="P7480">
            <v>999999999</v>
          </cell>
          <cell r="Q7480"/>
          <cell r="R7480"/>
          <cell r="S7480"/>
          <cell r="T7480"/>
        </row>
        <row r="7481">
          <cell r="P7481">
            <v>999999999</v>
          </cell>
          <cell r="Q7481"/>
          <cell r="R7481"/>
          <cell r="S7481"/>
          <cell r="T7481"/>
        </row>
        <row r="7482">
          <cell r="P7482">
            <v>999999999</v>
          </cell>
          <cell r="Q7482"/>
          <cell r="R7482"/>
          <cell r="S7482"/>
          <cell r="T7482"/>
        </row>
        <row r="7483">
          <cell r="P7483">
            <v>999999999</v>
          </cell>
          <cell r="Q7483"/>
          <cell r="R7483"/>
          <cell r="S7483"/>
          <cell r="T7483"/>
        </row>
        <row r="7484">
          <cell r="P7484">
            <v>999999999</v>
          </cell>
          <cell r="Q7484"/>
          <cell r="R7484"/>
          <cell r="S7484"/>
          <cell r="T7484"/>
        </row>
        <row r="7485">
          <cell r="P7485">
            <v>999999999</v>
          </cell>
          <cell r="Q7485"/>
          <cell r="R7485"/>
          <cell r="S7485"/>
          <cell r="T7485"/>
        </row>
        <row r="7486">
          <cell r="P7486">
            <v>999999999</v>
          </cell>
          <cell r="Q7486"/>
          <cell r="R7486"/>
          <cell r="S7486"/>
          <cell r="T7486"/>
        </row>
        <row r="7487">
          <cell r="P7487">
            <v>999999999</v>
          </cell>
          <cell r="Q7487"/>
          <cell r="R7487"/>
          <cell r="S7487"/>
          <cell r="T7487"/>
        </row>
        <row r="7488">
          <cell r="P7488">
            <v>999999999</v>
          </cell>
          <cell r="Q7488"/>
          <cell r="R7488"/>
          <cell r="S7488"/>
          <cell r="T7488"/>
        </row>
        <row r="7489">
          <cell r="P7489">
            <v>999999999</v>
          </cell>
          <cell r="Q7489"/>
          <cell r="R7489"/>
          <cell r="S7489"/>
          <cell r="T7489"/>
        </row>
        <row r="7490">
          <cell r="P7490">
            <v>999999999</v>
          </cell>
          <cell r="Q7490"/>
          <cell r="R7490"/>
          <cell r="S7490"/>
          <cell r="T7490"/>
        </row>
        <row r="7491">
          <cell r="P7491">
            <v>999999999</v>
          </cell>
          <cell r="Q7491"/>
          <cell r="R7491"/>
          <cell r="S7491"/>
          <cell r="T7491"/>
        </row>
        <row r="7492">
          <cell r="P7492">
            <v>999999999</v>
          </cell>
          <cell r="Q7492"/>
          <cell r="R7492"/>
          <cell r="S7492"/>
          <cell r="T7492"/>
        </row>
        <row r="7493">
          <cell r="P7493">
            <v>999999999</v>
          </cell>
          <cell r="Q7493"/>
          <cell r="R7493"/>
          <cell r="S7493"/>
          <cell r="T7493"/>
        </row>
        <row r="7494">
          <cell r="P7494">
            <v>999999999</v>
          </cell>
          <cell r="Q7494"/>
          <cell r="R7494"/>
          <cell r="S7494"/>
          <cell r="T7494"/>
        </row>
        <row r="7495">
          <cell r="P7495">
            <v>999999999</v>
          </cell>
          <cell r="Q7495"/>
          <cell r="R7495"/>
          <cell r="S7495"/>
          <cell r="T7495"/>
        </row>
        <row r="7496">
          <cell r="P7496">
            <v>999999999</v>
          </cell>
          <cell r="Q7496"/>
          <cell r="R7496"/>
          <cell r="S7496"/>
          <cell r="T7496"/>
        </row>
        <row r="7497">
          <cell r="P7497">
            <v>999999999</v>
          </cell>
          <cell r="Q7497"/>
          <cell r="R7497"/>
          <cell r="S7497"/>
          <cell r="T7497"/>
        </row>
        <row r="7498">
          <cell r="P7498">
            <v>999999999</v>
          </cell>
          <cell r="Q7498"/>
          <cell r="R7498"/>
          <cell r="S7498"/>
          <cell r="T7498"/>
        </row>
        <row r="7499">
          <cell r="P7499">
            <v>999999999</v>
          </cell>
          <cell r="Q7499"/>
          <cell r="R7499"/>
          <cell r="S7499"/>
          <cell r="T7499"/>
        </row>
        <row r="7500">
          <cell r="P7500">
            <v>999999999</v>
          </cell>
          <cell r="Q7500"/>
          <cell r="R7500"/>
          <cell r="S7500"/>
          <cell r="T7500"/>
        </row>
        <row r="7501">
          <cell r="P7501">
            <v>999999999</v>
          </cell>
          <cell r="Q7501"/>
          <cell r="R7501"/>
          <cell r="S7501"/>
          <cell r="T7501"/>
        </row>
        <row r="7502">
          <cell r="P7502">
            <v>999999999</v>
          </cell>
          <cell r="Q7502"/>
          <cell r="R7502"/>
          <cell r="S7502"/>
          <cell r="T7502"/>
        </row>
        <row r="7503">
          <cell r="P7503">
            <v>999999999</v>
          </cell>
          <cell r="Q7503"/>
          <cell r="R7503"/>
          <cell r="S7503"/>
          <cell r="T7503"/>
        </row>
        <row r="7504">
          <cell r="P7504">
            <v>999999999</v>
          </cell>
          <cell r="Q7504"/>
          <cell r="R7504"/>
          <cell r="S7504"/>
          <cell r="T7504"/>
        </row>
        <row r="7505">
          <cell r="P7505">
            <v>999999999</v>
          </cell>
          <cell r="Q7505"/>
          <cell r="R7505"/>
          <cell r="S7505"/>
          <cell r="T7505"/>
        </row>
        <row r="7506">
          <cell r="P7506">
            <v>999999999</v>
          </cell>
          <cell r="Q7506"/>
          <cell r="R7506"/>
          <cell r="S7506"/>
          <cell r="T7506"/>
        </row>
        <row r="7507">
          <cell r="P7507">
            <v>999999999</v>
          </cell>
          <cell r="Q7507"/>
          <cell r="R7507"/>
          <cell r="S7507"/>
          <cell r="T7507"/>
        </row>
        <row r="7508">
          <cell r="P7508">
            <v>999999999</v>
          </cell>
          <cell r="Q7508"/>
          <cell r="R7508"/>
          <cell r="S7508"/>
          <cell r="T7508"/>
        </row>
        <row r="7509">
          <cell r="P7509">
            <v>999999999</v>
          </cell>
          <cell r="Q7509"/>
          <cell r="R7509"/>
          <cell r="S7509"/>
          <cell r="T7509"/>
        </row>
        <row r="7510">
          <cell r="P7510">
            <v>999999999</v>
          </cell>
          <cell r="Q7510"/>
          <cell r="R7510"/>
          <cell r="S7510"/>
          <cell r="T7510"/>
        </row>
        <row r="7511">
          <cell r="P7511">
            <v>999999999</v>
          </cell>
          <cell r="Q7511"/>
          <cell r="R7511"/>
          <cell r="S7511"/>
          <cell r="T7511"/>
        </row>
        <row r="7512">
          <cell r="P7512">
            <v>999999999</v>
          </cell>
          <cell r="Q7512"/>
          <cell r="R7512"/>
          <cell r="S7512"/>
          <cell r="T7512"/>
        </row>
        <row r="7513">
          <cell r="P7513">
            <v>999999999</v>
          </cell>
          <cell r="Q7513"/>
          <cell r="R7513"/>
          <cell r="S7513"/>
          <cell r="T7513"/>
        </row>
        <row r="7514">
          <cell r="P7514">
            <v>999999999</v>
          </cell>
          <cell r="Q7514"/>
          <cell r="R7514"/>
          <cell r="S7514"/>
          <cell r="T7514"/>
        </row>
        <row r="7515">
          <cell r="P7515">
            <v>999999999</v>
          </cell>
          <cell r="Q7515"/>
          <cell r="R7515"/>
          <cell r="S7515"/>
          <cell r="T7515"/>
        </row>
        <row r="7516">
          <cell r="P7516">
            <v>999999999</v>
          </cell>
          <cell r="Q7516"/>
          <cell r="R7516"/>
          <cell r="S7516"/>
          <cell r="T7516"/>
        </row>
        <row r="7517">
          <cell r="P7517">
            <v>999999999</v>
          </cell>
          <cell r="Q7517"/>
          <cell r="R7517"/>
          <cell r="S7517"/>
          <cell r="T7517"/>
        </row>
        <row r="7518">
          <cell r="P7518">
            <v>999999999</v>
          </cell>
          <cell r="Q7518"/>
          <cell r="R7518"/>
          <cell r="S7518"/>
          <cell r="T7518"/>
        </row>
        <row r="7519">
          <cell r="P7519">
            <v>999999999</v>
          </cell>
          <cell r="Q7519"/>
          <cell r="R7519"/>
          <cell r="S7519"/>
          <cell r="T7519"/>
        </row>
        <row r="7520">
          <cell r="P7520">
            <v>999999999</v>
          </cell>
          <cell r="Q7520"/>
          <cell r="R7520"/>
          <cell r="S7520"/>
          <cell r="T7520"/>
        </row>
        <row r="7521">
          <cell r="P7521">
            <v>999999999</v>
          </cell>
          <cell r="Q7521"/>
          <cell r="R7521"/>
          <cell r="S7521"/>
          <cell r="T7521"/>
        </row>
        <row r="7522">
          <cell r="P7522">
            <v>999999999</v>
          </cell>
          <cell r="Q7522"/>
          <cell r="R7522"/>
          <cell r="S7522"/>
          <cell r="T7522"/>
        </row>
        <row r="7523">
          <cell r="P7523">
            <v>999999999</v>
          </cell>
          <cell r="Q7523"/>
          <cell r="R7523"/>
          <cell r="S7523"/>
          <cell r="T7523"/>
        </row>
        <row r="7524">
          <cell r="P7524">
            <v>999999999</v>
          </cell>
          <cell r="Q7524"/>
          <cell r="R7524"/>
          <cell r="S7524"/>
          <cell r="T7524"/>
        </row>
        <row r="7525">
          <cell r="P7525">
            <v>999999999</v>
          </cell>
          <cell r="Q7525"/>
          <cell r="R7525"/>
          <cell r="S7525"/>
          <cell r="T7525"/>
        </row>
        <row r="7526">
          <cell r="P7526">
            <v>999999999</v>
          </cell>
          <cell r="Q7526"/>
          <cell r="R7526"/>
          <cell r="S7526"/>
          <cell r="T7526"/>
        </row>
        <row r="7527">
          <cell r="P7527">
            <v>999999999</v>
          </cell>
          <cell r="Q7527"/>
          <cell r="R7527"/>
          <cell r="S7527"/>
          <cell r="T7527"/>
        </row>
        <row r="7528">
          <cell r="P7528">
            <v>999999999</v>
          </cell>
          <cell r="Q7528"/>
          <cell r="R7528"/>
          <cell r="S7528"/>
          <cell r="T7528"/>
        </row>
        <row r="7529">
          <cell r="P7529">
            <v>999999999</v>
          </cell>
          <cell r="Q7529"/>
          <cell r="R7529"/>
          <cell r="S7529"/>
          <cell r="T7529"/>
        </row>
        <row r="7530">
          <cell r="P7530">
            <v>999999999</v>
          </cell>
          <cell r="Q7530"/>
          <cell r="R7530"/>
          <cell r="S7530"/>
          <cell r="T7530"/>
        </row>
        <row r="7531">
          <cell r="P7531">
            <v>999999999</v>
          </cell>
          <cell r="Q7531"/>
          <cell r="R7531"/>
          <cell r="S7531"/>
          <cell r="T7531"/>
        </row>
        <row r="7532">
          <cell r="P7532">
            <v>999999999</v>
          </cell>
          <cell r="Q7532"/>
          <cell r="R7532"/>
          <cell r="S7532"/>
          <cell r="T7532"/>
        </row>
        <row r="7533">
          <cell r="P7533">
            <v>999999999</v>
          </cell>
          <cell r="Q7533"/>
          <cell r="R7533"/>
          <cell r="S7533"/>
          <cell r="T7533"/>
        </row>
        <row r="7534">
          <cell r="P7534">
            <v>999999999</v>
          </cell>
          <cell r="Q7534"/>
          <cell r="R7534"/>
          <cell r="S7534"/>
          <cell r="T7534"/>
        </row>
        <row r="7535">
          <cell r="P7535">
            <v>999999999</v>
          </cell>
          <cell r="Q7535"/>
          <cell r="R7535"/>
          <cell r="S7535"/>
          <cell r="T7535"/>
        </row>
        <row r="7536">
          <cell r="P7536">
            <v>999999999</v>
          </cell>
          <cell r="Q7536"/>
          <cell r="R7536"/>
          <cell r="S7536"/>
          <cell r="T7536"/>
        </row>
        <row r="7537">
          <cell r="P7537">
            <v>999999999</v>
          </cell>
          <cell r="Q7537"/>
          <cell r="R7537"/>
          <cell r="S7537"/>
          <cell r="T7537"/>
        </row>
        <row r="7538">
          <cell r="P7538">
            <v>999999999</v>
          </cell>
          <cell r="Q7538"/>
          <cell r="R7538"/>
          <cell r="S7538"/>
          <cell r="T7538"/>
        </row>
        <row r="7539">
          <cell r="P7539">
            <v>999999999</v>
          </cell>
          <cell r="Q7539"/>
          <cell r="R7539"/>
          <cell r="S7539"/>
          <cell r="T7539"/>
        </row>
        <row r="7540">
          <cell r="P7540">
            <v>999999999</v>
          </cell>
          <cell r="Q7540"/>
          <cell r="R7540"/>
          <cell r="S7540"/>
          <cell r="T7540"/>
        </row>
        <row r="7541">
          <cell r="P7541">
            <v>999999999</v>
          </cell>
          <cell r="Q7541"/>
          <cell r="R7541"/>
          <cell r="S7541"/>
          <cell r="T7541"/>
        </row>
        <row r="7542">
          <cell r="P7542">
            <v>999999999</v>
          </cell>
          <cell r="Q7542"/>
          <cell r="R7542"/>
          <cell r="S7542"/>
          <cell r="T7542"/>
        </row>
        <row r="7543">
          <cell r="P7543">
            <v>999999999</v>
          </cell>
          <cell r="Q7543"/>
          <cell r="R7543"/>
          <cell r="S7543"/>
          <cell r="T7543"/>
        </row>
        <row r="7544">
          <cell r="P7544">
            <v>999999999</v>
          </cell>
          <cell r="Q7544"/>
          <cell r="R7544"/>
          <cell r="S7544"/>
          <cell r="T7544"/>
        </row>
        <row r="7545">
          <cell r="P7545">
            <v>999999999</v>
          </cell>
          <cell r="Q7545"/>
          <cell r="R7545"/>
          <cell r="S7545"/>
          <cell r="T7545"/>
        </row>
        <row r="7546">
          <cell r="P7546">
            <v>999999999</v>
          </cell>
          <cell r="Q7546"/>
          <cell r="R7546"/>
          <cell r="S7546"/>
          <cell r="T7546"/>
        </row>
        <row r="7547">
          <cell r="P7547">
            <v>999999999</v>
          </cell>
          <cell r="Q7547"/>
          <cell r="R7547"/>
          <cell r="S7547"/>
          <cell r="T7547"/>
        </row>
        <row r="7548">
          <cell r="P7548">
            <v>999999999</v>
          </cell>
          <cell r="Q7548"/>
          <cell r="R7548"/>
          <cell r="S7548"/>
          <cell r="T7548"/>
        </row>
        <row r="7549">
          <cell r="P7549">
            <v>999999999</v>
          </cell>
          <cell r="Q7549"/>
          <cell r="R7549"/>
          <cell r="S7549"/>
          <cell r="T7549"/>
        </row>
        <row r="7550">
          <cell r="P7550">
            <v>999999999</v>
          </cell>
          <cell r="Q7550"/>
          <cell r="R7550"/>
          <cell r="S7550"/>
          <cell r="T7550"/>
        </row>
        <row r="7551">
          <cell r="P7551">
            <v>999999999</v>
          </cell>
          <cell r="Q7551"/>
          <cell r="R7551"/>
          <cell r="S7551"/>
          <cell r="T7551"/>
        </row>
        <row r="7552">
          <cell r="P7552">
            <v>999999999</v>
          </cell>
          <cell r="Q7552"/>
          <cell r="R7552"/>
          <cell r="S7552"/>
          <cell r="T7552"/>
        </row>
        <row r="7553">
          <cell r="P7553">
            <v>999999999</v>
          </cell>
          <cell r="Q7553"/>
          <cell r="R7553"/>
          <cell r="S7553"/>
          <cell r="T7553"/>
        </row>
        <row r="7554">
          <cell r="P7554">
            <v>999999999</v>
          </cell>
          <cell r="Q7554"/>
          <cell r="R7554"/>
          <cell r="S7554"/>
          <cell r="T7554"/>
        </row>
        <row r="7555">
          <cell r="P7555">
            <v>999999999</v>
          </cell>
          <cell r="Q7555"/>
          <cell r="R7555"/>
          <cell r="S7555"/>
          <cell r="T7555"/>
        </row>
        <row r="7556">
          <cell r="P7556">
            <v>999999999</v>
          </cell>
          <cell r="Q7556"/>
          <cell r="R7556"/>
          <cell r="S7556"/>
          <cell r="T7556"/>
        </row>
        <row r="7557">
          <cell r="P7557">
            <v>999999999</v>
          </cell>
          <cell r="Q7557"/>
          <cell r="R7557"/>
          <cell r="S7557"/>
          <cell r="T7557"/>
        </row>
        <row r="7558">
          <cell r="P7558">
            <v>999999999</v>
          </cell>
          <cell r="Q7558"/>
          <cell r="R7558"/>
          <cell r="S7558"/>
          <cell r="T7558"/>
        </row>
        <row r="7559">
          <cell r="P7559">
            <v>999999999</v>
          </cell>
          <cell r="Q7559"/>
          <cell r="R7559"/>
          <cell r="S7559"/>
          <cell r="T7559"/>
        </row>
        <row r="7560">
          <cell r="P7560">
            <v>999999999</v>
          </cell>
          <cell r="Q7560"/>
          <cell r="R7560"/>
          <cell r="S7560"/>
          <cell r="T7560"/>
        </row>
        <row r="7561">
          <cell r="P7561">
            <v>999999999</v>
          </cell>
          <cell r="Q7561"/>
          <cell r="R7561"/>
          <cell r="S7561"/>
          <cell r="T7561"/>
        </row>
        <row r="7562">
          <cell r="P7562">
            <v>999999999</v>
          </cell>
          <cell r="Q7562"/>
          <cell r="R7562"/>
          <cell r="S7562"/>
          <cell r="T7562"/>
        </row>
        <row r="7563">
          <cell r="P7563">
            <v>999999999</v>
          </cell>
          <cell r="Q7563"/>
          <cell r="R7563"/>
          <cell r="S7563"/>
          <cell r="T7563"/>
        </row>
        <row r="7564">
          <cell r="P7564">
            <v>999999999</v>
          </cell>
          <cell r="Q7564"/>
          <cell r="R7564"/>
          <cell r="S7564"/>
          <cell r="T7564"/>
        </row>
        <row r="7565">
          <cell r="P7565">
            <v>999999999</v>
          </cell>
          <cell r="Q7565"/>
          <cell r="R7565"/>
          <cell r="S7565"/>
          <cell r="T7565"/>
        </row>
        <row r="7566">
          <cell r="P7566">
            <v>999999999</v>
          </cell>
          <cell r="Q7566"/>
          <cell r="R7566"/>
          <cell r="S7566"/>
          <cell r="T7566"/>
        </row>
        <row r="7567">
          <cell r="P7567">
            <v>999999999</v>
          </cell>
          <cell r="Q7567"/>
          <cell r="R7567"/>
          <cell r="S7567"/>
          <cell r="T7567"/>
        </row>
        <row r="7568">
          <cell r="P7568">
            <v>999999999</v>
          </cell>
          <cell r="Q7568"/>
          <cell r="R7568"/>
          <cell r="S7568"/>
          <cell r="T7568"/>
        </row>
        <row r="7569">
          <cell r="P7569">
            <v>999999999</v>
          </cell>
          <cell r="Q7569"/>
          <cell r="R7569"/>
          <cell r="S7569"/>
          <cell r="T7569"/>
        </row>
        <row r="7570">
          <cell r="P7570">
            <v>999999999</v>
          </cell>
          <cell r="Q7570"/>
          <cell r="R7570"/>
          <cell r="S7570"/>
          <cell r="T7570"/>
        </row>
        <row r="7571">
          <cell r="P7571">
            <v>999999999</v>
          </cell>
          <cell r="Q7571"/>
          <cell r="R7571"/>
          <cell r="S7571"/>
          <cell r="T7571"/>
        </row>
        <row r="7572">
          <cell r="P7572">
            <v>999999999</v>
          </cell>
          <cell r="Q7572"/>
          <cell r="R7572"/>
          <cell r="S7572"/>
          <cell r="T7572"/>
        </row>
        <row r="7573">
          <cell r="P7573">
            <v>999999999</v>
          </cell>
          <cell r="Q7573"/>
          <cell r="R7573"/>
          <cell r="S7573"/>
          <cell r="T7573"/>
        </row>
        <row r="7574">
          <cell r="P7574">
            <v>999999999</v>
          </cell>
          <cell r="Q7574"/>
          <cell r="R7574"/>
          <cell r="S7574"/>
          <cell r="T7574"/>
        </row>
        <row r="7575">
          <cell r="P7575">
            <v>999999999</v>
          </cell>
          <cell r="Q7575"/>
          <cell r="R7575"/>
          <cell r="S7575"/>
          <cell r="T7575"/>
        </row>
        <row r="7576">
          <cell r="P7576">
            <v>999999999</v>
          </cell>
          <cell r="Q7576"/>
          <cell r="R7576"/>
          <cell r="S7576"/>
          <cell r="T7576"/>
        </row>
        <row r="7577">
          <cell r="P7577">
            <v>999999999</v>
          </cell>
          <cell r="Q7577"/>
          <cell r="R7577"/>
          <cell r="S7577"/>
          <cell r="T7577"/>
        </row>
        <row r="7578">
          <cell r="P7578">
            <v>999999999</v>
          </cell>
          <cell r="Q7578"/>
          <cell r="R7578"/>
          <cell r="S7578"/>
          <cell r="T7578"/>
        </row>
        <row r="7579">
          <cell r="P7579">
            <v>999999999</v>
          </cell>
          <cell r="Q7579"/>
          <cell r="R7579"/>
          <cell r="S7579"/>
          <cell r="T7579"/>
        </row>
        <row r="7580">
          <cell r="P7580">
            <v>999999999</v>
          </cell>
          <cell r="Q7580"/>
          <cell r="R7580"/>
          <cell r="S7580"/>
          <cell r="T7580"/>
        </row>
        <row r="7581">
          <cell r="P7581">
            <v>999999999</v>
          </cell>
          <cell r="Q7581"/>
          <cell r="R7581"/>
          <cell r="S7581"/>
          <cell r="T7581"/>
        </row>
        <row r="7582">
          <cell r="P7582">
            <v>999999999</v>
          </cell>
          <cell r="Q7582"/>
          <cell r="R7582"/>
          <cell r="S7582"/>
          <cell r="T7582"/>
        </row>
        <row r="7583">
          <cell r="P7583">
            <v>999999999</v>
          </cell>
          <cell r="Q7583"/>
          <cell r="R7583"/>
          <cell r="S7583"/>
          <cell r="T7583"/>
        </row>
        <row r="7584">
          <cell r="P7584">
            <v>999999999</v>
          </cell>
          <cell r="Q7584"/>
          <cell r="R7584"/>
          <cell r="S7584"/>
          <cell r="T7584"/>
        </row>
        <row r="7585">
          <cell r="P7585">
            <v>999999999</v>
          </cell>
          <cell r="Q7585"/>
          <cell r="R7585"/>
          <cell r="S7585"/>
          <cell r="T7585"/>
        </row>
        <row r="7586">
          <cell r="P7586">
            <v>999999999</v>
          </cell>
          <cell r="Q7586"/>
          <cell r="R7586"/>
          <cell r="S7586"/>
          <cell r="T7586"/>
        </row>
        <row r="7587">
          <cell r="P7587">
            <v>999999999</v>
          </cell>
          <cell r="Q7587"/>
          <cell r="R7587"/>
          <cell r="S7587"/>
          <cell r="T7587"/>
        </row>
        <row r="7588">
          <cell r="P7588">
            <v>999999999</v>
          </cell>
          <cell r="Q7588"/>
          <cell r="R7588"/>
          <cell r="S7588"/>
          <cell r="T7588"/>
        </row>
        <row r="7589">
          <cell r="P7589">
            <v>999999999</v>
          </cell>
          <cell r="Q7589"/>
          <cell r="R7589"/>
          <cell r="S7589"/>
          <cell r="T7589"/>
        </row>
        <row r="7590">
          <cell r="P7590">
            <v>999999999</v>
          </cell>
          <cell r="Q7590"/>
          <cell r="R7590"/>
          <cell r="S7590"/>
          <cell r="T7590"/>
        </row>
        <row r="7591">
          <cell r="P7591">
            <v>999999999</v>
          </cell>
          <cell r="Q7591"/>
          <cell r="R7591"/>
          <cell r="S7591"/>
          <cell r="T7591"/>
        </row>
        <row r="7592">
          <cell r="P7592">
            <v>999999999</v>
          </cell>
          <cell r="Q7592"/>
          <cell r="R7592"/>
          <cell r="S7592"/>
          <cell r="T7592"/>
        </row>
        <row r="7593">
          <cell r="P7593">
            <v>999999999</v>
          </cell>
          <cell r="Q7593"/>
          <cell r="R7593"/>
          <cell r="S7593"/>
          <cell r="T7593"/>
        </row>
        <row r="7594">
          <cell r="P7594">
            <v>999999999</v>
          </cell>
          <cell r="Q7594"/>
          <cell r="R7594"/>
          <cell r="S7594"/>
          <cell r="T7594"/>
        </row>
        <row r="7595">
          <cell r="P7595">
            <v>999999999</v>
          </cell>
          <cell r="Q7595"/>
          <cell r="R7595"/>
          <cell r="S7595"/>
          <cell r="T7595"/>
        </row>
        <row r="7596">
          <cell r="P7596">
            <v>999999999</v>
          </cell>
          <cell r="Q7596"/>
          <cell r="R7596"/>
          <cell r="S7596"/>
          <cell r="T7596"/>
        </row>
        <row r="7597">
          <cell r="P7597">
            <v>999999999</v>
          </cell>
          <cell r="Q7597"/>
          <cell r="R7597"/>
          <cell r="S7597"/>
          <cell r="T7597"/>
        </row>
        <row r="7598">
          <cell r="P7598">
            <v>999999999</v>
          </cell>
          <cell r="Q7598"/>
          <cell r="R7598"/>
          <cell r="S7598"/>
          <cell r="T7598"/>
        </row>
        <row r="7599">
          <cell r="P7599">
            <v>999999999</v>
          </cell>
          <cell r="Q7599"/>
          <cell r="R7599"/>
          <cell r="S7599"/>
          <cell r="T7599"/>
        </row>
        <row r="7600">
          <cell r="P7600">
            <v>999999999</v>
          </cell>
          <cell r="Q7600"/>
          <cell r="R7600"/>
          <cell r="S7600"/>
          <cell r="T7600"/>
        </row>
        <row r="7601">
          <cell r="P7601">
            <v>999999999</v>
          </cell>
          <cell r="Q7601"/>
          <cell r="R7601"/>
          <cell r="S7601"/>
          <cell r="T7601"/>
        </row>
        <row r="7602">
          <cell r="P7602">
            <v>999999999</v>
          </cell>
          <cell r="Q7602"/>
          <cell r="R7602"/>
          <cell r="S7602"/>
          <cell r="T7602"/>
        </row>
        <row r="7603">
          <cell r="P7603">
            <v>999999999</v>
          </cell>
          <cell r="Q7603"/>
          <cell r="R7603"/>
          <cell r="S7603"/>
          <cell r="T7603"/>
        </row>
        <row r="7604">
          <cell r="P7604">
            <v>999999999</v>
          </cell>
          <cell r="Q7604"/>
          <cell r="R7604"/>
          <cell r="S7604"/>
          <cell r="T7604"/>
        </row>
        <row r="7605">
          <cell r="P7605">
            <v>999999999</v>
          </cell>
          <cell r="Q7605"/>
          <cell r="R7605"/>
          <cell r="S7605"/>
          <cell r="T7605"/>
        </row>
        <row r="7606">
          <cell r="P7606">
            <v>999999999</v>
          </cell>
          <cell r="Q7606"/>
          <cell r="R7606"/>
          <cell r="S7606"/>
          <cell r="T7606"/>
        </row>
        <row r="7607">
          <cell r="P7607">
            <v>999999999</v>
          </cell>
          <cell r="Q7607"/>
          <cell r="R7607"/>
          <cell r="S7607"/>
          <cell r="T7607"/>
        </row>
        <row r="7608">
          <cell r="P7608">
            <v>999999999</v>
          </cell>
          <cell r="Q7608"/>
          <cell r="R7608"/>
          <cell r="S7608"/>
          <cell r="T7608"/>
        </row>
        <row r="7609">
          <cell r="P7609">
            <v>999999999</v>
          </cell>
          <cell r="Q7609"/>
          <cell r="R7609"/>
          <cell r="S7609"/>
          <cell r="T7609"/>
        </row>
        <row r="7610">
          <cell r="P7610">
            <v>999999999</v>
          </cell>
          <cell r="Q7610"/>
          <cell r="R7610"/>
          <cell r="S7610"/>
          <cell r="T7610"/>
        </row>
        <row r="7611">
          <cell r="P7611">
            <v>999999999</v>
          </cell>
          <cell r="Q7611"/>
          <cell r="R7611"/>
          <cell r="S7611"/>
          <cell r="T7611"/>
        </row>
        <row r="7612">
          <cell r="P7612">
            <v>999999999</v>
          </cell>
          <cell r="Q7612"/>
          <cell r="R7612"/>
          <cell r="S7612"/>
          <cell r="T7612"/>
        </row>
        <row r="7613">
          <cell r="P7613">
            <v>999999999</v>
          </cell>
          <cell r="Q7613"/>
          <cell r="R7613"/>
          <cell r="S7613"/>
          <cell r="T7613"/>
        </row>
        <row r="7614">
          <cell r="P7614">
            <v>999999999</v>
          </cell>
          <cell r="Q7614"/>
          <cell r="R7614"/>
          <cell r="S7614"/>
          <cell r="T7614"/>
        </row>
        <row r="7615">
          <cell r="P7615">
            <v>999999999</v>
          </cell>
          <cell r="Q7615"/>
          <cell r="R7615"/>
          <cell r="S7615"/>
          <cell r="T7615"/>
        </row>
        <row r="7616">
          <cell r="P7616">
            <v>999999999</v>
          </cell>
          <cell r="Q7616"/>
          <cell r="R7616"/>
          <cell r="S7616"/>
          <cell r="T7616"/>
        </row>
        <row r="7617">
          <cell r="P7617">
            <v>999999999</v>
          </cell>
          <cell r="Q7617"/>
          <cell r="R7617"/>
          <cell r="S7617"/>
          <cell r="T7617"/>
        </row>
        <row r="7618">
          <cell r="P7618">
            <v>999999999</v>
          </cell>
          <cell r="Q7618"/>
          <cell r="R7618"/>
          <cell r="S7618"/>
          <cell r="T7618"/>
        </row>
        <row r="7619">
          <cell r="P7619">
            <v>999999999</v>
          </cell>
          <cell r="Q7619"/>
          <cell r="R7619"/>
          <cell r="S7619"/>
          <cell r="T7619"/>
        </row>
        <row r="7620">
          <cell r="P7620">
            <v>999999999</v>
          </cell>
          <cell r="Q7620"/>
          <cell r="R7620"/>
          <cell r="S7620"/>
          <cell r="T7620"/>
        </row>
        <row r="7621">
          <cell r="P7621">
            <v>999999999</v>
          </cell>
          <cell r="Q7621"/>
          <cell r="R7621"/>
          <cell r="S7621"/>
          <cell r="T7621"/>
        </row>
        <row r="7622">
          <cell r="P7622">
            <v>999999999</v>
          </cell>
          <cell r="Q7622"/>
          <cell r="R7622"/>
          <cell r="S7622"/>
          <cell r="T7622"/>
        </row>
        <row r="7623">
          <cell r="P7623">
            <v>999999999</v>
          </cell>
          <cell r="Q7623"/>
          <cell r="R7623"/>
          <cell r="S7623"/>
          <cell r="T7623"/>
        </row>
        <row r="7624">
          <cell r="P7624">
            <v>999999999</v>
          </cell>
          <cell r="Q7624"/>
          <cell r="R7624"/>
          <cell r="S7624"/>
          <cell r="T7624"/>
        </row>
        <row r="7625">
          <cell r="P7625">
            <v>999999999</v>
          </cell>
          <cell r="Q7625"/>
          <cell r="R7625"/>
          <cell r="S7625"/>
          <cell r="T7625"/>
        </row>
        <row r="7626">
          <cell r="P7626">
            <v>999999999</v>
          </cell>
          <cell r="Q7626"/>
          <cell r="R7626"/>
          <cell r="S7626"/>
          <cell r="T7626"/>
        </row>
        <row r="7627">
          <cell r="P7627">
            <v>999999999</v>
          </cell>
          <cell r="Q7627"/>
          <cell r="R7627"/>
          <cell r="S7627"/>
          <cell r="T7627"/>
        </row>
        <row r="7628">
          <cell r="P7628">
            <v>999999999</v>
          </cell>
          <cell r="Q7628"/>
          <cell r="R7628"/>
          <cell r="S7628"/>
          <cell r="T7628"/>
        </row>
        <row r="7629">
          <cell r="P7629">
            <v>999999999</v>
          </cell>
          <cell r="Q7629"/>
          <cell r="R7629"/>
          <cell r="S7629"/>
          <cell r="T7629"/>
        </row>
        <row r="7630">
          <cell r="P7630">
            <v>999999999</v>
          </cell>
          <cell r="Q7630"/>
          <cell r="R7630"/>
          <cell r="S7630"/>
          <cell r="T7630"/>
        </row>
        <row r="7631">
          <cell r="P7631">
            <v>999999999</v>
          </cell>
          <cell r="Q7631"/>
          <cell r="R7631"/>
          <cell r="S7631"/>
          <cell r="T7631"/>
        </row>
        <row r="7632">
          <cell r="P7632">
            <v>999999999</v>
          </cell>
          <cell r="Q7632"/>
          <cell r="R7632"/>
          <cell r="S7632"/>
          <cell r="T7632"/>
        </row>
        <row r="7633">
          <cell r="P7633">
            <v>999999999</v>
          </cell>
          <cell r="Q7633"/>
          <cell r="R7633"/>
          <cell r="S7633"/>
          <cell r="T7633"/>
        </row>
        <row r="7634">
          <cell r="P7634">
            <v>999999999</v>
          </cell>
          <cell r="Q7634"/>
          <cell r="R7634"/>
          <cell r="S7634"/>
          <cell r="T7634"/>
        </row>
        <row r="7635">
          <cell r="P7635">
            <v>999999999</v>
          </cell>
          <cell r="Q7635"/>
          <cell r="R7635"/>
          <cell r="S7635"/>
          <cell r="T7635"/>
        </row>
        <row r="7636">
          <cell r="P7636">
            <v>999999999</v>
          </cell>
          <cell r="Q7636"/>
          <cell r="R7636"/>
          <cell r="S7636"/>
          <cell r="T7636"/>
        </row>
        <row r="7637">
          <cell r="P7637">
            <v>999999999</v>
          </cell>
          <cell r="Q7637"/>
          <cell r="R7637"/>
          <cell r="S7637"/>
          <cell r="T7637"/>
        </row>
        <row r="7638">
          <cell r="P7638">
            <v>999999999</v>
          </cell>
          <cell r="Q7638"/>
          <cell r="R7638"/>
          <cell r="S7638"/>
          <cell r="T7638"/>
        </row>
        <row r="7639">
          <cell r="P7639">
            <v>999999999</v>
          </cell>
          <cell r="Q7639"/>
          <cell r="R7639"/>
          <cell r="S7639"/>
          <cell r="T7639"/>
        </row>
        <row r="7640">
          <cell r="P7640">
            <v>999999999</v>
          </cell>
          <cell r="Q7640"/>
          <cell r="R7640"/>
          <cell r="S7640"/>
          <cell r="T7640"/>
        </row>
        <row r="7641">
          <cell r="P7641">
            <v>999999999</v>
          </cell>
          <cell r="Q7641"/>
          <cell r="R7641"/>
          <cell r="S7641"/>
          <cell r="T7641"/>
        </row>
        <row r="7642">
          <cell r="P7642">
            <v>999999999</v>
          </cell>
          <cell r="Q7642"/>
          <cell r="R7642"/>
          <cell r="S7642"/>
          <cell r="T7642"/>
        </row>
        <row r="7643">
          <cell r="P7643">
            <v>999999999</v>
          </cell>
          <cell r="Q7643"/>
          <cell r="R7643"/>
          <cell r="S7643"/>
          <cell r="T7643"/>
        </row>
        <row r="7644">
          <cell r="P7644">
            <v>999999999</v>
          </cell>
          <cell r="Q7644"/>
          <cell r="R7644"/>
          <cell r="S7644"/>
          <cell r="T7644"/>
        </row>
        <row r="7645">
          <cell r="P7645">
            <v>999999999</v>
          </cell>
          <cell r="Q7645"/>
          <cell r="R7645"/>
          <cell r="S7645"/>
          <cell r="T7645"/>
        </row>
        <row r="7646">
          <cell r="P7646">
            <v>999999999</v>
          </cell>
          <cell r="Q7646"/>
          <cell r="R7646"/>
          <cell r="S7646"/>
          <cell r="T7646"/>
        </row>
        <row r="7647">
          <cell r="P7647">
            <v>999999999</v>
          </cell>
          <cell r="Q7647"/>
          <cell r="R7647"/>
          <cell r="S7647"/>
          <cell r="T7647"/>
        </row>
        <row r="7648">
          <cell r="P7648">
            <v>999999999</v>
          </cell>
          <cell r="Q7648"/>
          <cell r="R7648"/>
          <cell r="S7648"/>
          <cell r="T7648"/>
        </row>
        <row r="7649">
          <cell r="P7649">
            <v>999999999</v>
          </cell>
          <cell r="Q7649"/>
          <cell r="R7649"/>
          <cell r="S7649"/>
          <cell r="T7649"/>
        </row>
        <row r="7650">
          <cell r="P7650">
            <v>999999999</v>
          </cell>
          <cell r="Q7650"/>
          <cell r="R7650"/>
          <cell r="S7650"/>
          <cell r="T7650"/>
        </row>
        <row r="7651">
          <cell r="P7651">
            <v>999999999</v>
          </cell>
          <cell r="Q7651"/>
          <cell r="R7651"/>
          <cell r="S7651"/>
          <cell r="T7651"/>
        </row>
        <row r="7652">
          <cell r="P7652">
            <v>999999999</v>
          </cell>
          <cell r="Q7652"/>
          <cell r="R7652"/>
          <cell r="S7652"/>
          <cell r="T7652"/>
        </row>
        <row r="7653">
          <cell r="P7653">
            <v>999999999</v>
          </cell>
          <cell r="Q7653"/>
          <cell r="R7653"/>
          <cell r="S7653"/>
          <cell r="T7653"/>
        </row>
        <row r="7654">
          <cell r="P7654">
            <v>999999999</v>
          </cell>
          <cell r="Q7654"/>
          <cell r="R7654"/>
          <cell r="S7654"/>
          <cell r="T7654"/>
        </row>
        <row r="7655">
          <cell r="P7655">
            <v>999999999</v>
          </cell>
          <cell r="Q7655"/>
          <cell r="R7655"/>
          <cell r="S7655"/>
          <cell r="T7655"/>
        </row>
        <row r="7656">
          <cell r="P7656">
            <v>999999999</v>
          </cell>
          <cell r="Q7656"/>
          <cell r="R7656"/>
          <cell r="S7656"/>
          <cell r="T7656"/>
        </row>
        <row r="7657">
          <cell r="P7657">
            <v>999999999</v>
          </cell>
          <cell r="Q7657"/>
          <cell r="R7657"/>
          <cell r="S7657"/>
          <cell r="T7657"/>
        </row>
        <row r="7658">
          <cell r="P7658">
            <v>999999999</v>
          </cell>
          <cell r="Q7658"/>
          <cell r="R7658"/>
          <cell r="S7658"/>
          <cell r="T7658"/>
        </row>
        <row r="7659">
          <cell r="P7659">
            <v>999999999</v>
          </cell>
          <cell r="Q7659"/>
          <cell r="R7659"/>
          <cell r="S7659"/>
          <cell r="T7659"/>
        </row>
        <row r="7660">
          <cell r="P7660">
            <v>999999999</v>
          </cell>
          <cell r="Q7660"/>
          <cell r="R7660"/>
          <cell r="S7660"/>
          <cell r="T7660"/>
        </row>
        <row r="7661">
          <cell r="P7661">
            <v>999999999</v>
          </cell>
          <cell r="Q7661"/>
          <cell r="R7661"/>
          <cell r="S7661"/>
          <cell r="T7661"/>
        </row>
        <row r="7662">
          <cell r="P7662">
            <v>999999999</v>
          </cell>
          <cell r="Q7662"/>
          <cell r="R7662"/>
          <cell r="S7662"/>
          <cell r="T7662"/>
        </row>
        <row r="7663">
          <cell r="P7663">
            <v>999999999</v>
          </cell>
          <cell r="Q7663"/>
          <cell r="R7663"/>
          <cell r="S7663"/>
          <cell r="T7663"/>
        </row>
        <row r="7664">
          <cell r="P7664">
            <v>999999999</v>
          </cell>
          <cell r="Q7664"/>
          <cell r="R7664"/>
          <cell r="S7664"/>
          <cell r="T7664"/>
        </row>
        <row r="7665">
          <cell r="P7665">
            <v>999999999</v>
          </cell>
          <cell r="Q7665"/>
          <cell r="R7665"/>
          <cell r="S7665"/>
          <cell r="T7665"/>
        </row>
        <row r="7666">
          <cell r="P7666">
            <v>999999999</v>
          </cell>
          <cell r="Q7666"/>
          <cell r="R7666"/>
          <cell r="S7666"/>
          <cell r="T7666"/>
        </row>
        <row r="7667">
          <cell r="P7667">
            <v>999999999</v>
          </cell>
          <cell r="Q7667"/>
          <cell r="R7667"/>
          <cell r="S7667"/>
          <cell r="T7667"/>
        </row>
        <row r="7668">
          <cell r="P7668">
            <v>999999999</v>
          </cell>
          <cell r="Q7668"/>
          <cell r="R7668"/>
          <cell r="S7668"/>
          <cell r="T7668"/>
        </row>
        <row r="7669">
          <cell r="P7669">
            <v>999999999</v>
          </cell>
          <cell r="Q7669"/>
          <cell r="R7669"/>
          <cell r="S7669"/>
          <cell r="T7669"/>
        </row>
        <row r="7670">
          <cell r="P7670">
            <v>999999999</v>
          </cell>
          <cell r="Q7670"/>
          <cell r="R7670"/>
          <cell r="S7670"/>
          <cell r="T7670"/>
        </row>
        <row r="7671">
          <cell r="P7671">
            <v>999999999</v>
          </cell>
          <cell r="Q7671"/>
          <cell r="R7671"/>
          <cell r="S7671"/>
          <cell r="T7671"/>
        </row>
        <row r="7672">
          <cell r="P7672">
            <v>999999999</v>
          </cell>
          <cell r="Q7672"/>
          <cell r="R7672"/>
          <cell r="S7672"/>
          <cell r="T7672"/>
        </row>
        <row r="7673">
          <cell r="P7673">
            <v>999999999</v>
          </cell>
          <cell r="Q7673"/>
          <cell r="R7673"/>
          <cell r="S7673"/>
          <cell r="T7673"/>
        </row>
        <row r="7674">
          <cell r="P7674">
            <v>999999999</v>
          </cell>
          <cell r="Q7674"/>
          <cell r="R7674"/>
          <cell r="S7674"/>
          <cell r="T7674"/>
        </row>
        <row r="7675">
          <cell r="P7675">
            <v>999999999</v>
          </cell>
          <cell r="Q7675"/>
          <cell r="R7675"/>
          <cell r="S7675"/>
          <cell r="T7675"/>
        </row>
        <row r="7676">
          <cell r="P7676">
            <v>999999999</v>
          </cell>
          <cell r="Q7676"/>
          <cell r="R7676"/>
          <cell r="S7676"/>
          <cell r="T7676"/>
        </row>
        <row r="7677">
          <cell r="P7677">
            <v>999999999</v>
          </cell>
          <cell r="Q7677"/>
          <cell r="R7677"/>
          <cell r="S7677"/>
          <cell r="T7677"/>
        </row>
        <row r="7678">
          <cell r="P7678">
            <v>999999999</v>
          </cell>
          <cell r="Q7678"/>
          <cell r="R7678"/>
          <cell r="S7678"/>
          <cell r="T7678"/>
        </row>
        <row r="7679">
          <cell r="P7679">
            <v>999999999</v>
          </cell>
          <cell r="Q7679"/>
          <cell r="R7679"/>
          <cell r="S7679"/>
          <cell r="T7679"/>
        </row>
        <row r="7680">
          <cell r="P7680">
            <v>999999999</v>
          </cell>
          <cell r="Q7680"/>
          <cell r="R7680"/>
          <cell r="S7680"/>
          <cell r="T7680"/>
        </row>
        <row r="7681">
          <cell r="P7681">
            <v>999999999</v>
          </cell>
          <cell r="Q7681"/>
          <cell r="R7681"/>
          <cell r="S7681"/>
          <cell r="T7681"/>
        </row>
        <row r="7682">
          <cell r="P7682">
            <v>999999999</v>
          </cell>
          <cell r="Q7682"/>
          <cell r="R7682"/>
          <cell r="S7682"/>
          <cell r="T7682"/>
        </row>
        <row r="7683">
          <cell r="P7683">
            <v>999999999</v>
          </cell>
          <cell r="Q7683"/>
          <cell r="R7683"/>
          <cell r="S7683"/>
          <cell r="T7683"/>
        </row>
        <row r="7684">
          <cell r="P7684">
            <v>999999999</v>
          </cell>
          <cell r="Q7684"/>
          <cell r="R7684"/>
          <cell r="S7684"/>
          <cell r="T7684"/>
        </row>
        <row r="7685">
          <cell r="P7685">
            <v>999999999</v>
          </cell>
          <cell r="Q7685"/>
          <cell r="R7685"/>
          <cell r="S7685"/>
          <cell r="T7685"/>
        </row>
        <row r="7686">
          <cell r="P7686">
            <v>999999999</v>
          </cell>
          <cell r="Q7686"/>
          <cell r="R7686"/>
          <cell r="S7686"/>
          <cell r="T7686"/>
        </row>
        <row r="7687">
          <cell r="P7687">
            <v>999999999</v>
          </cell>
          <cell r="Q7687"/>
          <cell r="R7687"/>
          <cell r="S7687"/>
          <cell r="T7687"/>
        </row>
        <row r="7688">
          <cell r="P7688">
            <v>999999999</v>
          </cell>
          <cell r="Q7688"/>
          <cell r="R7688"/>
          <cell r="S7688"/>
          <cell r="T7688"/>
        </row>
        <row r="7689">
          <cell r="P7689">
            <v>999999999</v>
          </cell>
          <cell r="Q7689"/>
          <cell r="R7689"/>
          <cell r="S7689"/>
          <cell r="T7689"/>
        </row>
        <row r="7690">
          <cell r="P7690">
            <v>999999999</v>
          </cell>
          <cell r="Q7690"/>
          <cell r="R7690"/>
          <cell r="S7690"/>
          <cell r="T7690"/>
        </row>
        <row r="7691">
          <cell r="P7691">
            <v>999999999</v>
          </cell>
          <cell r="Q7691"/>
          <cell r="R7691"/>
          <cell r="S7691"/>
          <cell r="T7691"/>
        </row>
        <row r="7692">
          <cell r="P7692">
            <v>999999999</v>
          </cell>
          <cell r="Q7692"/>
          <cell r="R7692"/>
          <cell r="S7692"/>
          <cell r="T7692"/>
        </row>
        <row r="7693">
          <cell r="P7693">
            <v>999999999</v>
          </cell>
          <cell r="Q7693"/>
          <cell r="R7693"/>
          <cell r="S7693"/>
          <cell r="T7693"/>
        </row>
        <row r="7694">
          <cell r="P7694">
            <v>999999999</v>
          </cell>
          <cell r="Q7694"/>
          <cell r="R7694"/>
          <cell r="S7694"/>
          <cell r="T7694"/>
        </row>
        <row r="7695">
          <cell r="P7695">
            <v>999999999</v>
          </cell>
          <cell r="Q7695"/>
          <cell r="R7695"/>
          <cell r="S7695"/>
          <cell r="T7695"/>
        </row>
        <row r="7696">
          <cell r="P7696">
            <v>999999999</v>
          </cell>
          <cell r="Q7696"/>
          <cell r="R7696"/>
          <cell r="S7696"/>
          <cell r="T7696"/>
        </row>
        <row r="7697">
          <cell r="P7697">
            <v>999999999</v>
          </cell>
          <cell r="Q7697"/>
          <cell r="R7697"/>
          <cell r="S7697"/>
          <cell r="T7697"/>
        </row>
        <row r="7698">
          <cell r="P7698">
            <v>999999999</v>
          </cell>
          <cell r="Q7698"/>
          <cell r="R7698"/>
          <cell r="S7698"/>
          <cell r="T7698"/>
        </row>
        <row r="7699">
          <cell r="P7699">
            <v>999999999</v>
          </cell>
          <cell r="Q7699"/>
          <cell r="R7699"/>
          <cell r="S7699"/>
          <cell r="T7699"/>
        </row>
        <row r="7700">
          <cell r="P7700">
            <v>999999999</v>
          </cell>
          <cell r="Q7700"/>
          <cell r="R7700"/>
          <cell r="S7700"/>
          <cell r="T7700"/>
        </row>
        <row r="7701">
          <cell r="P7701">
            <v>999999999</v>
          </cell>
          <cell r="Q7701"/>
          <cell r="R7701"/>
          <cell r="S7701"/>
          <cell r="T7701"/>
        </row>
        <row r="7702">
          <cell r="P7702">
            <v>999999999</v>
          </cell>
          <cell r="Q7702"/>
          <cell r="R7702"/>
          <cell r="S7702"/>
          <cell r="T7702"/>
        </row>
        <row r="7703">
          <cell r="P7703">
            <v>999999999</v>
          </cell>
          <cell r="Q7703"/>
          <cell r="R7703"/>
          <cell r="S7703"/>
          <cell r="T7703"/>
        </row>
        <row r="7704">
          <cell r="P7704">
            <v>999999999</v>
          </cell>
          <cell r="Q7704"/>
          <cell r="R7704"/>
          <cell r="S7704"/>
          <cell r="T7704"/>
        </row>
        <row r="7705">
          <cell r="P7705">
            <v>999999999</v>
          </cell>
          <cell r="Q7705"/>
          <cell r="R7705"/>
          <cell r="S7705"/>
          <cell r="T7705"/>
        </row>
        <row r="7706">
          <cell r="P7706">
            <v>999999999</v>
          </cell>
          <cell r="Q7706"/>
          <cell r="R7706"/>
          <cell r="S7706"/>
          <cell r="T7706"/>
        </row>
        <row r="7707">
          <cell r="P7707">
            <v>999999999</v>
          </cell>
          <cell r="Q7707"/>
          <cell r="R7707"/>
          <cell r="S7707"/>
          <cell r="T7707"/>
        </row>
        <row r="7708">
          <cell r="P7708">
            <v>999999999</v>
          </cell>
          <cell r="Q7708"/>
          <cell r="R7708"/>
          <cell r="S7708"/>
          <cell r="T7708"/>
        </row>
        <row r="7709">
          <cell r="P7709">
            <v>999999999</v>
          </cell>
          <cell r="Q7709"/>
          <cell r="R7709"/>
          <cell r="S7709"/>
          <cell r="T7709"/>
        </row>
        <row r="7710">
          <cell r="P7710">
            <v>999999999</v>
          </cell>
          <cell r="Q7710"/>
          <cell r="R7710"/>
          <cell r="S7710"/>
          <cell r="T7710"/>
        </row>
        <row r="7711">
          <cell r="P7711">
            <v>999999999</v>
          </cell>
          <cell r="Q7711"/>
          <cell r="R7711"/>
          <cell r="S7711"/>
          <cell r="T7711"/>
        </row>
        <row r="7712">
          <cell r="P7712">
            <v>999999999</v>
          </cell>
          <cell r="Q7712"/>
          <cell r="R7712"/>
          <cell r="S7712"/>
          <cell r="T7712"/>
        </row>
        <row r="7713">
          <cell r="P7713">
            <v>999999999</v>
          </cell>
          <cell r="Q7713"/>
          <cell r="R7713"/>
          <cell r="S7713"/>
          <cell r="T7713"/>
        </row>
        <row r="7714">
          <cell r="P7714">
            <v>999999999</v>
          </cell>
          <cell r="Q7714"/>
          <cell r="R7714"/>
          <cell r="S7714"/>
          <cell r="T7714"/>
        </row>
        <row r="7715">
          <cell r="P7715">
            <v>999999999</v>
          </cell>
          <cell r="Q7715"/>
          <cell r="R7715"/>
          <cell r="S7715"/>
          <cell r="T7715"/>
        </row>
        <row r="7716">
          <cell r="P7716">
            <v>999999999</v>
          </cell>
          <cell r="Q7716"/>
          <cell r="R7716"/>
          <cell r="S7716"/>
          <cell r="T7716"/>
        </row>
        <row r="7717">
          <cell r="P7717">
            <v>999999999</v>
          </cell>
          <cell r="Q7717"/>
          <cell r="R7717"/>
          <cell r="S7717"/>
          <cell r="T7717"/>
        </row>
        <row r="7718">
          <cell r="P7718">
            <v>999999999</v>
          </cell>
          <cell r="Q7718"/>
          <cell r="R7718"/>
          <cell r="S7718"/>
          <cell r="T7718"/>
        </row>
        <row r="7719">
          <cell r="P7719">
            <v>999999999</v>
          </cell>
          <cell r="Q7719"/>
          <cell r="R7719"/>
          <cell r="S7719"/>
          <cell r="T7719"/>
        </row>
        <row r="7720">
          <cell r="P7720">
            <v>999999999</v>
          </cell>
          <cell r="Q7720"/>
          <cell r="R7720"/>
          <cell r="S7720"/>
          <cell r="T7720"/>
        </row>
        <row r="7721">
          <cell r="P7721">
            <v>999999999</v>
          </cell>
          <cell r="Q7721"/>
          <cell r="R7721"/>
          <cell r="S7721"/>
          <cell r="T7721"/>
        </row>
        <row r="7722">
          <cell r="P7722">
            <v>999999999</v>
          </cell>
          <cell r="Q7722"/>
          <cell r="R7722"/>
          <cell r="S7722"/>
          <cell r="T7722"/>
        </row>
        <row r="7723">
          <cell r="P7723">
            <v>999999999</v>
          </cell>
          <cell r="Q7723"/>
          <cell r="R7723"/>
          <cell r="S7723"/>
          <cell r="T7723"/>
        </row>
        <row r="7724">
          <cell r="P7724">
            <v>999999999</v>
          </cell>
          <cell r="Q7724"/>
          <cell r="R7724"/>
          <cell r="S7724"/>
          <cell r="T7724"/>
        </row>
        <row r="7725">
          <cell r="P7725">
            <v>999999999</v>
          </cell>
          <cell r="Q7725"/>
          <cell r="R7725"/>
          <cell r="S7725"/>
          <cell r="T7725"/>
        </row>
        <row r="7726">
          <cell r="P7726">
            <v>999999999</v>
          </cell>
          <cell r="Q7726"/>
          <cell r="R7726"/>
          <cell r="S7726"/>
          <cell r="T7726"/>
        </row>
        <row r="7727">
          <cell r="P7727">
            <v>999999999</v>
          </cell>
          <cell r="Q7727"/>
          <cell r="R7727"/>
          <cell r="S7727"/>
          <cell r="T7727"/>
        </row>
        <row r="7728">
          <cell r="P7728">
            <v>999999999</v>
          </cell>
          <cell r="Q7728"/>
          <cell r="R7728"/>
          <cell r="S7728"/>
          <cell r="T7728"/>
        </row>
        <row r="7729">
          <cell r="P7729">
            <v>999999999</v>
          </cell>
          <cell r="Q7729"/>
          <cell r="R7729"/>
          <cell r="S7729"/>
          <cell r="T7729"/>
        </row>
        <row r="7730">
          <cell r="P7730">
            <v>999999999</v>
          </cell>
          <cell r="Q7730"/>
          <cell r="R7730"/>
          <cell r="S7730"/>
          <cell r="T7730"/>
        </row>
        <row r="7731">
          <cell r="P7731">
            <v>999999999</v>
          </cell>
          <cell r="Q7731"/>
          <cell r="R7731"/>
          <cell r="S7731"/>
          <cell r="T7731"/>
        </row>
        <row r="7732">
          <cell r="P7732">
            <v>999999999</v>
          </cell>
          <cell r="Q7732"/>
          <cell r="R7732"/>
          <cell r="S7732"/>
          <cell r="T7732"/>
        </row>
        <row r="7733">
          <cell r="P7733">
            <v>999999999</v>
          </cell>
          <cell r="Q7733"/>
          <cell r="R7733"/>
          <cell r="S7733"/>
          <cell r="T7733"/>
        </row>
        <row r="7734">
          <cell r="P7734">
            <v>999999999</v>
          </cell>
          <cell r="Q7734"/>
          <cell r="R7734"/>
          <cell r="S7734"/>
          <cell r="T7734"/>
        </row>
        <row r="7735">
          <cell r="P7735">
            <v>999999999</v>
          </cell>
          <cell r="Q7735"/>
          <cell r="R7735"/>
          <cell r="S7735"/>
          <cell r="T7735"/>
        </row>
        <row r="7736">
          <cell r="P7736">
            <v>999999999</v>
          </cell>
          <cell r="Q7736"/>
          <cell r="R7736"/>
          <cell r="S7736"/>
          <cell r="T7736"/>
        </row>
        <row r="7737">
          <cell r="P7737">
            <v>999999999</v>
          </cell>
          <cell r="Q7737"/>
          <cell r="R7737"/>
          <cell r="S7737"/>
          <cell r="T7737"/>
        </row>
        <row r="7738">
          <cell r="P7738">
            <v>999999999</v>
          </cell>
          <cell r="Q7738"/>
          <cell r="R7738"/>
          <cell r="S7738"/>
          <cell r="T7738"/>
        </row>
        <row r="7739">
          <cell r="P7739">
            <v>999999999</v>
          </cell>
          <cell r="Q7739"/>
          <cell r="R7739"/>
          <cell r="S7739"/>
          <cell r="T7739"/>
        </row>
        <row r="7740">
          <cell r="P7740">
            <v>999999999</v>
          </cell>
          <cell r="Q7740"/>
          <cell r="R7740"/>
          <cell r="S7740"/>
          <cell r="T7740"/>
        </row>
        <row r="7741">
          <cell r="P7741">
            <v>999999999</v>
          </cell>
          <cell r="Q7741"/>
          <cell r="R7741"/>
          <cell r="S7741"/>
          <cell r="T7741"/>
        </row>
        <row r="7742">
          <cell r="P7742">
            <v>999999999</v>
          </cell>
          <cell r="Q7742"/>
          <cell r="R7742"/>
          <cell r="S7742"/>
          <cell r="T7742"/>
        </row>
        <row r="7743">
          <cell r="P7743">
            <v>999999999</v>
          </cell>
          <cell r="Q7743"/>
          <cell r="R7743"/>
          <cell r="S7743"/>
          <cell r="T7743"/>
        </row>
        <row r="7744">
          <cell r="P7744">
            <v>999999999</v>
          </cell>
          <cell r="Q7744"/>
          <cell r="R7744"/>
          <cell r="S7744"/>
          <cell r="T7744"/>
        </row>
        <row r="7745">
          <cell r="P7745">
            <v>999999999</v>
          </cell>
          <cell r="Q7745"/>
          <cell r="R7745"/>
          <cell r="S7745"/>
          <cell r="T7745"/>
        </row>
        <row r="7746">
          <cell r="P7746">
            <v>999999999</v>
          </cell>
          <cell r="Q7746"/>
          <cell r="R7746"/>
          <cell r="S7746"/>
          <cell r="T7746"/>
        </row>
        <row r="7747">
          <cell r="P7747">
            <v>999999999</v>
          </cell>
          <cell r="Q7747"/>
          <cell r="R7747"/>
          <cell r="S7747"/>
          <cell r="T7747"/>
        </row>
        <row r="7748">
          <cell r="P7748">
            <v>999999999</v>
          </cell>
          <cell r="Q7748"/>
          <cell r="R7748"/>
          <cell r="S7748"/>
          <cell r="T7748"/>
        </row>
        <row r="7749">
          <cell r="P7749">
            <v>999999999</v>
          </cell>
          <cell r="Q7749"/>
          <cell r="R7749"/>
          <cell r="S7749"/>
          <cell r="T7749"/>
        </row>
        <row r="7750">
          <cell r="P7750">
            <v>999999999</v>
          </cell>
          <cell r="Q7750"/>
          <cell r="R7750"/>
          <cell r="S7750"/>
          <cell r="T7750"/>
        </row>
        <row r="7751">
          <cell r="P7751">
            <v>999999999</v>
          </cell>
          <cell r="Q7751"/>
          <cell r="R7751"/>
          <cell r="S7751"/>
          <cell r="T7751"/>
        </row>
        <row r="7752">
          <cell r="P7752">
            <v>999999999</v>
          </cell>
          <cell r="Q7752"/>
          <cell r="R7752"/>
          <cell r="S7752"/>
          <cell r="T7752"/>
        </row>
        <row r="7753">
          <cell r="P7753">
            <v>999999999</v>
          </cell>
          <cell r="Q7753"/>
          <cell r="R7753"/>
          <cell r="S7753"/>
          <cell r="T7753"/>
        </row>
        <row r="7754">
          <cell r="P7754">
            <v>999999999</v>
          </cell>
          <cell r="Q7754"/>
          <cell r="R7754"/>
          <cell r="S7754"/>
          <cell r="T7754"/>
        </row>
        <row r="7755">
          <cell r="P7755">
            <v>999999999</v>
          </cell>
          <cell r="Q7755"/>
          <cell r="R7755"/>
          <cell r="S7755"/>
          <cell r="T7755"/>
        </row>
        <row r="7756">
          <cell r="P7756">
            <v>999999999</v>
          </cell>
          <cell r="Q7756"/>
          <cell r="R7756"/>
          <cell r="S7756"/>
          <cell r="T7756"/>
        </row>
        <row r="7757">
          <cell r="P7757">
            <v>999999999</v>
          </cell>
          <cell r="Q7757"/>
          <cell r="R7757"/>
          <cell r="S7757"/>
          <cell r="T7757"/>
        </row>
        <row r="7758">
          <cell r="P7758">
            <v>999999999</v>
          </cell>
          <cell r="Q7758"/>
          <cell r="R7758"/>
          <cell r="S7758"/>
          <cell r="T7758"/>
        </row>
        <row r="7759">
          <cell r="P7759">
            <v>999999999</v>
          </cell>
          <cell r="Q7759"/>
          <cell r="R7759"/>
          <cell r="S7759"/>
          <cell r="T7759"/>
        </row>
        <row r="7760">
          <cell r="P7760">
            <v>999999999</v>
          </cell>
          <cell r="Q7760"/>
          <cell r="R7760"/>
          <cell r="S7760"/>
          <cell r="T7760"/>
        </row>
        <row r="7761">
          <cell r="P7761">
            <v>999999999</v>
          </cell>
          <cell r="Q7761"/>
          <cell r="R7761"/>
          <cell r="S7761"/>
          <cell r="T7761"/>
        </row>
        <row r="7762">
          <cell r="P7762">
            <v>999999999</v>
          </cell>
          <cell r="Q7762"/>
          <cell r="R7762"/>
          <cell r="S7762"/>
          <cell r="T7762"/>
        </row>
        <row r="7763">
          <cell r="P7763">
            <v>999999999</v>
          </cell>
          <cell r="Q7763"/>
          <cell r="R7763"/>
          <cell r="S7763"/>
          <cell r="T7763"/>
        </row>
        <row r="7764">
          <cell r="P7764">
            <v>999999999</v>
          </cell>
          <cell r="Q7764"/>
          <cell r="R7764"/>
          <cell r="S7764"/>
          <cell r="T7764"/>
        </row>
        <row r="7765">
          <cell r="P7765">
            <v>999999999</v>
          </cell>
          <cell r="Q7765"/>
          <cell r="R7765"/>
          <cell r="S7765"/>
          <cell r="T7765"/>
        </row>
        <row r="7766">
          <cell r="P7766">
            <v>999999999</v>
          </cell>
          <cell r="Q7766"/>
          <cell r="R7766"/>
          <cell r="S7766"/>
          <cell r="T7766"/>
        </row>
        <row r="7767">
          <cell r="P7767">
            <v>999999999</v>
          </cell>
          <cell r="Q7767"/>
          <cell r="R7767"/>
          <cell r="S7767"/>
          <cell r="T7767"/>
        </row>
        <row r="7768">
          <cell r="P7768">
            <v>999999999</v>
          </cell>
          <cell r="Q7768"/>
          <cell r="R7768"/>
          <cell r="S7768"/>
          <cell r="T7768"/>
        </row>
        <row r="7769">
          <cell r="P7769">
            <v>999999999</v>
          </cell>
          <cell r="Q7769"/>
          <cell r="R7769"/>
          <cell r="S7769"/>
          <cell r="T7769"/>
        </row>
        <row r="7770">
          <cell r="P7770">
            <v>999999999</v>
          </cell>
          <cell r="Q7770"/>
          <cell r="R7770"/>
          <cell r="S7770"/>
          <cell r="T7770"/>
        </row>
        <row r="7771">
          <cell r="P7771">
            <v>999999999</v>
          </cell>
          <cell r="Q7771"/>
          <cell r="R7771"/>
          <cell r="S7771"/>
          <cell r="T7771"/>
        </row>
        <row r="7772">
          <cell r="P7772">
            <v>999999999</v>
          </cell>
          <cell r="Q7772"/>
          <cell r="R7772"/>
          <cell r="S7772"/>
          <cell r="T7772"/>
        </row>
        <row r="7773">
          <cell r="P7773">
            <v>999999999</v>
          </cell>
          <cell r="Q7773"/>
          <cell r="R7773"/>
          <cell r="S7773"/>
          <cell r="T7773"/>
        </row>
        <row r="7774">
          <cell r="P7774">
            <v>999999999</v>
          </cell>
          <cell r="Q7774"/>
          <cell r="R7774"/>
          <cell r="S7774"/>
          <cell r="T7774"/>
        </row>
        <row r="7775">
          <cell r="P7775">
            <v>999999999</v>
          </cell>
          <cell r="Q7775"/>
          <cell r="R7775"/>
          <cell r="S7775"/>
          <cell r="T7775"/>
        </row>
        <row r="7776">
          <cell r="P7776">
            <v>999999999</v>
          </cell>
          <cell r="Q7776"/>
          <cell r="R7776"/>
          <cell r="S7776"/>
          <cell r="T7776"/>
        </row>
        <row r="7777">
          <cell r="P7777">
            <v>999999999</v>
          </cell>
          <cell r="Q7777"/>
          <cell r="R7777"/>
          <cell r="S7777"/>
          <cell r="T7777"/>
        </row>
        <row r="7778">
          <cell r="P7778">
            <v>999999999</v>
          </cell>
          <cell r="Q7778"/>
          <cell r="R7778"/>
          <cell r="S7778"/>
          <cell r="T7778"/>
        </row>
        <row r="7779">
          <cell r="P7779">
            <v>999999999</v>
          </cell>
          <cell r="Q7779"/>
          <cell r="R7779"/>
          <cell r="S7779"/>
          <cell r="T7779"/>
        </row>
        <row r="7780">
          <cell r="P7780">
            <v>999999999</v>
          </cell>
          <cell r="Q7780"/>
          <cell r="R7780"/>
          <cell r="S7780"/>
          <cell r="T7780"/>
        </row>
        <row r="7781">
          <cell r="P7781">
            <v>999999999</v>
          </cell>
          <cell r="Q7781"/>
          <cell r="R7781"/>
          <cell r="S7781"/>
          <cell r="T7781"/>
        </row>
        <row r="7782">
          <cell r="P7782">
            <v>999999999</v>
          </cell>
          <cell r="Q7782"/>
          <cell r="R7782"/>
          <cell r="S7782"/>
          <cell r="T7782"/>
        </row>
        <row r="7783">
          <cell r="P7783">
            <v>999999999</v>
          </cell>
          <cell r="Q7783"/>
          <cell r="R7783"/>
          <cell r="S7783"/>
          <cell r="T7783"/>
        </row>
        <row r="7784">
          <cell r="P7784">
            <v>999999999</v>
          </cell>
          <cell r="Q7784"/>
          <cell r="R7784"/>
          <cell r="S7784"/>
          <cell r="T7784"/>
        </row>
        <row r="7785">
          <cell r="P7785">
            <v>999999999</v>
          </cell>
          <cell r="Q7785"/>
          <cell r="R7785"/>
          <cell r="S7785"/>
          <cell r="T7785"/>
        </row>
        <row r="7786">
          <cell r="P7786">
            <v>999999999</v>
          </cell>
          <cell r="Q7786"/>
          <cell r="R7786"/>
          <cell r="S7786"/>
          <cell r="T7786"/>
        </row>
        <row r="7787">
          <cell r="P7787">
            <v>999999999</v>
          </cell>
          <cell r="Q7787"/>
          <cell r="R7787"/>
          <cell r="S7787"/>
          <cell r="T7787"/>
        </row>
        <row r="7788">
          <cell r="P7788">
            <v>999999999</v>
          </cell>
          <cell r="Q7788"/>
          <cell r="R7788"/>
          <cell r="S7788"/>
          <cell r="T7788"/>
        </row>
        <row r="7789">
          <cell r="P7789">
            <v>999999999</v>
          </cell>
          <cell r="Q7789"/>
          <cell r="R7789"/>
          <cell r="S7789"/>
          <cell r="T7789"/>
        </row>
        <row r="7790">
          <cell r="P7790">
            <v>999999999</v>
          </cell>
          <cell r="Q7790"/>
          <cell r="R7790"/>
          <cell r="S7790"/>
          <cell r="T7790"/>
        </row>
        <row r="7791">
          <cell r="P7791">
            <v>999999999</v>
          </cell>
          <cell r="Q7791"/>
          <cell r="R7791"/>
          <cell r="S7791"/>
          <cell r="T7791"/>
        </row>
        <row r="7792">
          <cell r="P7792">
            <v>999999999</v>
          </cell>
          <cell r="Q7792"/>
          <cell r="R7792"/>
          <cell r="S7792"/>
          <cell r="T7792"/>
        </row>
        <row r="7793">
          <cell r="P7793">
            <v>999999999</v>
          </cell>
          <cell r="Q7793"/>
          <cell r="R7793"/>
          <cell r="S7793"/>
          <cell r="T7793"/>
        </row>
        <row r="7794">
          <cell r="P7794">
            <v>999999999</v>
          </cell>
          <cell r="Q7794"/>
          <cell r="R7794"/>
          <cell r="S7794"/>
          <cell r="T7794"/>
        </row>
        <row r="7795">
          <cell r="P7795">
            <v>999999999</v>
          </cell>
          <cell r="Q7795"/>
          <cell r="R7795"/>
          <cell r="S7795"/>
          <cell r="T7795"/>
        </row>
        <row r="7796">
          <cell r="P7796">
            <v>999999999</v>
          </cell>
          <cell r="Q7796"/>
          <cell r="R7796"/>
          <cell r="S7796"/>
          <cell r="T7796"/>
        </row>
        <row r="7797">
          <cell r="P7797">
            <v>999999999</v>
          </cell>
          <cell r="Q7797"/>
          <cell r="R7797"/>
          <cell r="S7797"/>
          <cell r="T7797"/>
        </row>
        <row r="7798">
          <cell r="P7798">
            <v>999999999</v>
          </cell>
          <cell r="Q7798"/>
          <cell r="R7798"/>
          <cell r="S7798"/>
          <cell r="T7798"/>
        </row>
        <row r="7799">
          <cell r="P7799">
            <v>999999999</v>
          </cell>
          <cell r="Q7799"/>
          <cell r="R7799"/>
          <cell r="S7799"/>
          <cell r="T7799"/>
        </row>
        <row r="7800">
          <cell r="P7800">
            <v>999999999</v>
          </cell>
          <cell r="Q7800"/>
          <cell r="R7800"/>
          <cell r="S7800"/>
          <cell r="T7800"/>
        </row>
        <row r="7801">
          <cell r="P7801">
            <v>999999999</v>
          </cell>
          <cell r="Q7801"/>
          <cell r="R7801"/>
          <cell r="S7801"/>
          <cell r="T7801"/>
        </row>
        <row r="7802">
          <cell r="P7802">
            <v>999999999</v>
          </cell>
          <cell r="Q7802"/>
          <cell r="R7802"/>
          <cell r="S7802"/>
          <cell r="T7802"/>
        </row>
        <row r="7803">
          <cell r="P7803">
            <v>999999999</v>
          </cell>
          <cell r="Q7803"/>
          <cell r="R7803"/>
          <cell r="S7803"/>
          <cell r="T7803"/>
        </row>
        <row r="7804">
          <cell r="P7804">
            <v>999999999</v>
          </cell>
          <cell r="Q7804"/>
          <cell r="R7804"/>
          <cell r="S7804"/>
          <cell r="T7804"/>
        </row>
        <row r="7805">
          <cell r="P7805">
            <v>999999999</v>
          </cell>
          <cell r="Q7805"/>
          <cell r="R7805"/>
          <cell r="S7805"/>
          <cell r="T7805"/>
        </row>
        <row r="7806">
          <cell r="P7806">
            <v>999999999</v>
          </cell>
          <cell r="Q7806"/>
          <cell r="R7806"/>
          <cell r="S7806"/>
          <cell r="T7806"/>
        </row>
        <row r="7807">
          <cell r="P7807">
            <v>999999999</v>
          </cell>
          <cell r="Q7807"/>
          <cell r="R7807"/>
          <cell r="S7807"/>
          <cell r="T7807"/>
        </row>
        <row r="7808">
          <cell r="P7808">
            <v>999999999</v>
          </cell>
          <cell r="Q7808"/>
          <cell r="R7808"/>
          <cell r="S7808"/>
          <cell r="T7808"/>
        </row>
        <row r="7809">
          <cell r="P7809">
            <v>999999999</v>
          </cell>
          <cell r="Q7809"/>
          <cell r="R7809"/>
          <cell r="S7809"/>
          <cell r="T7809"/>
        </row>
        <row r="7810">
          <cell r="P7810">
            <v>999999999</v>
          </cell>
          <cell r="Q7810"/>
          <cell r="R7810"/>
          <cell r="S7810"/>
          <cell r="T7810"/>
        </row>
        <row r="7811">
          <cell r="P7811">
            <v>999999999</v>
          </cell>
          <cell r="Q7811"/>
          <cell r="R7811"/>
          <cell r="S7811"/>
          <cell r="T7811"/>
        </row>
        <row r="7812">
          <cell r="P7812">
            <v>999999999</v>
          </cell>
          <cell r="Q7812"/>
          <cell r="R7812"/>
          <cell r="S7812"/>
          <cell r="T7812"/>
        </row>
        <row r="7813">
          <cell r="P7813">
            <v>999999999</v>
          </cell>
          <cell r="Q7813"/>
          <cell r="R7813"/>
          <cell r="S7813"/>
          <cell r="T7813"/>
        </row>
        <row r="7814">
          <cell r="P7814">
            <v>999999999</v>
          </cell>
          <cell r="Q7814"/>
          <cell r="R7814"/>
          <cell r="S7814"/>
          <cell r="T7814"/>
        </row>
        <row r="7815">
          <cell r="P7815">
            <v>999999999</v>
          </cell>
          <cell r="Q7815"/>
          <cell r="R7815"/>
          <cell r="S7815"/>
          <cell r="T7815"/>
        </row>
        <row r="7816">
          <cell r="P7816">
            <v>999999999</v>
          </cell>
          <cell r="Q7816"/>
          <cell r="R7816"/>
          <cell r="S7816"/>
          <cell r="T7816"/>
        </row>
        <row r="7817">
          <cell r="P7817">
            <v>999999999</v>
          </cell>
          <cell r="Q7817"/>
          <cell r="R7817"/>
          <cell r="S7817"/>
          <cell r="T7817"/>
        </row>
        <row r="7818">
          <cell r="P7818">
            <v>999999999</v>
          </cell>
          <cell r="Q7818"/>
          <cell r="R7818"/>
          <cell r="S7818"/>
          <cell r="T7818"/>
        </row>
        <row r="7819">
          <cell r="P7819">
            <v>999999999</v>
          </cell>
          <cell r="Q7819"/>
          <cell r="R7819"/>
          <cell r="S7819"/>
          <cell r="T7819"/>
        </row>
        <row r="7820">
          <cell r="P7820">
            <v>999999999</v>
          </cell>
          <cell r="Q7820"/>
          <cell r="R7820"/>
          <cell r="S7820"/>
          <cell r="T7820"/>
        </row>
        <row r="7821">
          <cell r="P7821">
            <v>999999999</v>
          </cell>
          <cell r="Q7821"/>
          <cell r="R7821"/>
          <cell r="S7821"/>
          <cell r="T7821"/>
        </row>
        <row r="7822">
          <cell r="P7822">
            <v>999999999</v>
          </cell>
          <cell r="Q7822"/>
          <cell r="R7822"/>
          <cell r="S7822"/>
          <cell r="T7822"/>
        </row>
        <row r="7823">
          <cell r="P7823">
            <v>999999999</v>
          </cell>
          <cell r="Q7823"/>
          <cell r="R7823"/>
          <cell r="S7823"/>
          <cell r="T7823"/>
        </row>
        <row r="7824">
          <cell r="P7824">
            <v>999999999</v>
          </cell>
          <cell r="Q7824"/>
          <cell r="R7824"/>
          <cell r="S7824"/>
          <cell r="T7824"/>
        </row>
        <row r="7825">
          <cell r="P7825">
            <v>999999999</v>
          </cell>
          <cell r="Q7825"/>
          <cell r="R7825"/>
          <cell r="S7825"/>
          <cell r="T7825"/>
        </row>
        <row r="7826">
          <cell r="P7826">
            <v>999999999</v>
          </cell>
          <cell r="Q7826"/>
          <cell r="R7826"/>
          <cell r="S7826"/>
          <cell r="T7826"/>
        </row>
        <row r="7827">
          <cell r="P7827">
            <v>999999999</v>
          </cell>
          <cell r="Q7827"/>
          <cell r="R7827"/>
          <cell r="S7827"/>
          <cell r="T7827"/>
        </row>
        <row r="7828">
          <cell r="P7828">
            <v>999999999</v>
          </cell>
          <cell r="Q7828"/>
          <cell r="R7828"/>
          <cell r="S7828"/>
          <cell r="T7828"/>
        </row>
        <row r="7829">
          <cell r="P7829">
            <v>999999999</v>
          </cell>
          <cell r="Q7829"/>
          <cell r="R7829"/>
          <cell r="S7829"/>
          <cell r="T7829"/>
        </row>
        <row r="7830">
          <cell r="P7830">
            <v>999999999</v>
          </cell>
          <cell r="Q7830"/>
          <cell r="R7830"/>
          <cell r="S7830"/>
          <cell r="T7830"/>
        </row>
        <row r="7831">
          <cell r="P7831">
            <v>999999999</v>
          </cell>
          <cell r="Q7831"/>
          <cell r="R7831"/>
          <cell r="S7831"/>
          <cell r="T7831"/>
        </row>
        <row r="7832">
          <cell r="P7832">
            <v>999999999</v>
          </cell>
          <cell r="Q7832"/>
          <cell r="R7832"/>
          <cell r="S7832"/>
          <cell r="T7832"/>
        </row>
        <row r="7833">
          <cell r="P7833">
            <v>999999999</v>
          </cell>
          <cell r="Q7833"/>
          <cell r="R7833"/>
          <cell r="S7833"/>
          <cell r="T7833"/>
        </row>
        <row r="7834">
          <cell r="P7834">
            <v>999999999</v>
          </cell>
          <cell r="Q7834"/>
          <cell r="R7834"/>
          <cell r="S7834"/>
          <cell r="T7834"/>
        </row>
        <row r="7835">
          <cell r="P7835">
            <v>999999999</v>
          </cell>
          <cell r="Q7835"/>
          <cell r="R7835"/>
          <cell r="S7835"/>
          <cell r="T7835"/>
        </row>
        <row r="7836">
          <cell r="P7836">
            <v>999999999</v>
          </cell>
          <cell r="Q7836"/>
          <cell r="R7836"/>
          <cell r="S7836"/>
          <cell r="T7836"/>
        </row>
        <row r="7837">
          <cell r="P7837">
            <v>999999999</v>
          </cell>
          <cell r="Q7837"/>
          <cell r="R7837"/>
          <cell r="S7837"/>
          <cell r="T7837"/>
        </row>
        <row r="7838">
          <cell r="P7838">
            <v>999999999</v>
          </cell>
          <cell r="Q7838"/>
          <cell r="R7838"/>
          <cell r="S7838"/>
          <cell r="T7838"/>
        </row>
        <row r="7839">
          <cell r="P7839">
            <v>999999999</v>
          </cell>
          <cell r="Q7839"/>
          <cell r="R7839"/>
          <cell r="S7839"/>
          <cell r="T7839"/>
        </row>
        <row r="7840">
          <cell r="P7840">
            <v>999999999</v>
          </cell>
          <cell r="Q7840"/>
          <cell r="R7840"/>
          <cell r="S7840"/>
          <cell r="T7840"/>
        </row>
        <row r="7841">
          <cell r="P7841">
            <v>999999999</v>
          </cell>
          <cell r="Q7841"/>
          <cell r="R7841"/>
          <cell r="S7841"/>
          <cell r="T7841"/>
        </row>
        <row r="7842">
          <cell r="P7842">
            <v>999999999</v>
          </cell>
          <cell r="Q7842"/>
          <cell r="R7842"/>
          <cell r="S7842"/>
          <cell r="T7842"/>
        </row>
        <row r="7843">
          <cell r="P7843">
            <v>999999999</v>
          </cell>
          <cell r="Q7843"/>
          <cell r="R7843"/>
          <cell r="S7843"/>
          <cell r="T7843"/>
        </row>
        <row r="7844">
          <cell r="P7844">
            <v>999999999</v>
          </cell>
          <cell r="Q7844"/>
          <cell r="R7844"/>
          <cell r="S7844"/>
          <cell r="T7844"/>
        </row>
        <row r="7845">
          <cell r="P7845">
            <v>999999999</v>
          </cell>
          <cell r="Q7845"/>
          <cell r="R7845"/>
          <cell r="S7845"/>
          <cell r="T7845"/>
        </row>
        <row r="7846">
          <cell r="P7846">
            <v>999999999</v>
          </cell>
          <cell r="Q7846"/>
          <cell r="R7846"/>
          <cell r="S7846"/>
          <cell r="T7846"/>
        </row>
        <row r="7847">
          <cell r="P7847">
            <v>999999999</v>
          </cell>
          <cell r="Q7847"/>
          <cell r="R7847"/>
          <cell r="S7847"/>
          <cell r="T7847"/>
        </row>
        <row r="7848">
          <cell r="P7848">
            <v>999999999</v>
          </cell>
          <cell r="Q7848"/>
          <cell r="R7848"/>
          <cell r="S7848"/>
          <cell r="T7848"/>
        </row>
        <row r="7849">
          <cell r="P7849">
            <v>999999999</v>
          </cell>
          <cell r="Q7849"/>
          <cell r="R7849"/>
          <cell r="S7849"/>
          <cell r="T7849"/>
        </row>
        <row r="7850">
          <cell r="P7850">
            <v>999999999</v>
          </cell>
          <cell r="Q7850"/>
          <cell r="R7850"/>
          <cell r="S7850"/>
          <cell r="T7850"/>
        </row>
        <row r="7851">
          <cell r="P7851">
            <v>999999999</v>
          </cell>
          <cell r="Q7851"/>
          <cell r="R7851"/>
          <cell r="S7851"/>
          <cell r="T7851"/>
        </row>
        <row r="7852">
          <cell r="P7852">
            <v>999999999</v>
          </cell>
          <cell r="Q7852"/>
          <cell r="R7852"/>
          <cell r="S7852"/>
          <cell r="T7852"/>
        </row>
        <row r="7853">
          <cell r="P7853">
            <v>999999999</v>
          </cell>
          <cell r="Q7853"/>
          <cell r="R7853"/>
          <cell r="S7853"/>
          <cell r="T7853"/>
        </row>
        <row r="7854">
          <cell r="P7854">
            <v>999999999</v>
          </cell>
          <cell r="Q7854"/>
          <cell r="R7854"/>
          <cell r="S7854"/>
          <cell r="T7854"/>
        </row>
        <row r="7855">
          <cell r="P7855">
            <v>999999999</v>
          </cell>
          <cell r="Q7855"/>
          <cell r="R7855"/>
          <cell r="S7855"/>
          <cell r="T7855"/>
        </row>
        <row r="7856">
          <cell r="P7856">
            <v>999999999</v>
          </cell>
          <cell r="Q7856"/>
          <cell r="R7856"/>
          <cell r="S7856"/>
          <cell r="T7856"/>
        </row>
        <row r="7857">
          <cell r="P7857">
            <v>999999999</v>
          </cell>
          <cell r="Q7857"/>
          <cell r="R7857"/>
          <cell r="S7857"/>
          <cell r="T7857"/>
        </row>
        <row r="7858">
          <cell r="P7858">
            <v>999999999</v>
          </cell>
          <cell r="Q7858"/>
          <cell r="R7858"/>
          <cell r="S7858"/>
          <cell r="T7858"/>
        </row>
        <row r="7859">
          <cell r="P7859">
            <v>999999999</v>
          </cell>
          <cell r="Q7859"/>
          <cell r="R7859"/>
          <cell r="S7859"/>
          <cell r="T7859"/>
        </row>
        <row r="7860">
          <cell r="P7860">
            <v>999999999</v>
          </cell>
          <cell r="Q7860"/>
          <cell r="R7860"/>
          <cell r="S7860"/>
          <cell r="T7860"/>
        </row>
        <row r="7861">
          <cell r="P7861">
            <v>999999999</v>
          </cell>
          <cell r="Q7861"/>
          <cell r="R7861"/>
          <cell r="S7861"/>
          <cell r="T7861"/>
        </row>
        <row r="7862">
          <cell r="P7862">
            <v>999999999</v>
          </cell>
          <cell r="Q7862"/>
          <cell r="R7862"/>
          <cell r="S7862"/>
          <cell r="T7862"/>
        </row>
        <row r="7863">
          <cell r="P7863">
            <v>999999999</v>
          </cell>
          <cell r="Q7863"/>
          <cell r="R7863"/>
          <cell r="S7863"/>
          <cell r="T7863"/>
        </row>
        <row r="7864">
          <cell r="P7864">
            <v>999999999</v>
          </cell>
          <cell r="Q7864"/>
          <cell r="R7864"/>
          <cell r="S7864"/>
          <cell r="T7864"/>
        </row>
        <row r="7865">
          <cell r="P7865">
            <v>999999999</v>
          </cell>
          <cell r="Q7865"/>
          <cell r="R7865"/>
          <cell r="S7865"/>
          <cell r="T7865"/>
        </row>
        <row r="7866">
          <cell r="P7866">
            <v>999999999</v>
          </cell>
          <cell r="Q7866"/>
          <cell r="R7866"/>
          <cell r="S7866"/>
          <cell r="T7866"/>
        </row>
        <row r="7867">
          <cell r="P7867">
            <v>999999999</v>
          </cell>
          <cell r="Q7867"/>
          <cell r="R7867"/>
          <cell r="S7867"/>
          <cell r="T7867"/>
        </row>
        <row r="7868">
          <cell r="P7868">
            <v>999999999</v>
          </cell>
          <cell r="Q7868"/>
          <cell r="R7868"/>
          <cell r="S7868"/>
          <cell r="T7868"/>
        </row>
        <row r="7869">
          <cell r="P7869">
            <v>999999999</v>
          </cell>
          <cell r="Q7869"/>
          <cell r="R7869"/>
          <cell r="S7869"/>
          <cell r="T7869"/>
        </row>
        <row r="7870">
          <cell r="P7870">
            <v>999999999</v>
          </cell>
          <cell r="Q7870"/>
          <cell r="R7870"/>
          <cell r="S7870"/>
          <cell r="T7870"/>
        </row>
        <row r="7871">
          <cell r="P7871">
            <v>999999999</v>
          </cell>
          <cell r="Q7871"/>
          <cell r="R7871"/>
          <cell r="S7871"/>
          <cell r="T7871"/>
        </row>
        <row r="7872">
          <cell r="P7872">
            <v>999999999</v>
          </cell>
          <cell r="Q7872"/>
          <cell r="R7872"/>
          <cell r="S7872"/>
          <cell r="T7872"/>
        </row>
        <row r="7873">
          <cell r="P7873">
            <v>999999999</v>
          </cell>
          <cell r="Q7873"/>
          <cell r="R7873"/>
          <cell r="S7873"/>
          <cell r="T7873"/>
        </row>
        <row r="7874">
          <cell r="P7874">
            <v>999999999</v>
          </cell>
          <cell r="Q7874"/>
          <cell r="R7874"/>
          <cell r="S7874"/>
          <cell r="T7874"/>
        </row>
        <row r="7875">
          <cell r="P7875">
            <v>999999999</v>
          </cell>
          <cell r="Q7875"/>
          <cell r="R7875"/>
          <cell r="S7875"/>
          <cell r="T7875"/>
        </row>
        <row r="7876">
          <cell r="P7876">
            <v>999999999</v>
          </cell>
          <cell r="Q7876"/>
          <cell r="R7876"/>
          <cell r="S7876"/>
          <cell r="T7876"/>
        </row>
        <row r="7877">
          <cell r="P7877">
            <v>999999999</v>
          </cell>
          <cell r="Q7877"/>
          <cell r="R7877"/>
          <cell r="S7877"/>
          <cell r="T7877"/>
        </row>
        <row r="7878">
          <cell r="P7878">
            <v>999999999</v>
          </cell>
          <cell r="Q7878"/>
          <cell r="R7878"/>
          <cell r="S7878"/>
          <cell r="T7878"/>
        </row>
        <row r="7879">
          <cell r="P7879">
            <v>999999999</v>
          </cell>
          <cell r="Q7879"/>
          <cell r="R7879"/>
          <cell r="S7879"/>
          <cell r="T7879"/>
        </row>
        <row r="7880">
          <cell r="P7880">
            <v>999999999</v>
          </cell>
          <cell r="Q7880"/>
          <cell r="R7880"/>
          <cell r="S7880"/>
          <cell r="T7880"/>
        </row>
        <row r="7881">
          <cell r="P7881">
            <v>999999999</v>
          </cell>
          <cell r="Q7881"/>
          <cell r="R7881"/>
          <cell r="S7881"/>
          <cell r="T7881"/>
        </row>
        <row r="7882">
          <cell r="P7882">
            <v>999999999</v>
          </cell>
          <cell r="Q7882"/>
          <cell r="R7882"/>
          <cell r="S7882"/>
          <cell r="T7882"/>
        </row>
        <row r="7883">
          <cell r="P7883">
            <v>999999999</v>
          </cell>
          <cell r="Q7883"/>
          <cell r="R7883"/>
          <cell r="S7883"/>
          <cell r="T7883"/>
        </row>
        <row r="7884">
          <cell r="P7884">
            <v>999999999</v>
          </cell>
          <cell r="Q7884"/>
          <cell r="R7884"/>
          <cell r="S7884"/>
          <cell r="T7884"/>
        </row>
        <row r="7885">
          <cell r="P7885">
            <v>999999999</v>
          </cell>
          <cell r="Q7885"/>
          <cell r="R7885"/>
          <cell r="S7885"/>
          <cell r="T7885"/>
        </row>
        <row r="7886">
          <cell r="P7886">
            <v>999999999</v>
          </cell>
          <cell r="Q7886"/>
          <cell r="R7886"/>
          <cell r="S7886"/>
          <cell r="T7886"/>
        </row>
        <row r="7887">
          <cell r="P7887">
            <v>999999999</v>
          </cell>
          <cell r="Q7887"/>
          <cell r="R7887"/>
          <cell r="S7887"/>
          <cell r="T7887"/>
        </row>
        <row r="7888">
          <cell r="P7888">
            <v>999999999</v>
          </cell>
          <cell r="Q7888"/>
          <cell r="R7888"/>
          <cell r="S7888"/>
          <cell r="T7888"/>
        </row>
        <row r="7889">
          <cell r="P7889">
            <v>999999999</v>
          </cell>
          <cell r="Q7889"/>
          <cell r="R7889"/>
          <cell r="S7889"/>
          <cell r="T7889"/>
        </row>
        <row r="7890">
          <cell r="P7890">
            <v>999999999</v>
          </cell>
          <cell r="Q7890"/>
          <cell r="R7890"/>
          <cell r="S7890"/>
          <cell r="T7890"/>
        </row>
        <row r="7891">
          <cell r="P7891">
            <v>999999999</v>
          </cell>
          <cell r="Q7891"/>
          <cell r="R7891"/>
          <cell r="S7891"/>
          <cell r="T7891"/>
        </row>
        <row r="7892">
          <cell r="P7892">
            <v>999999999</v>
          </cell>
          <cell r="Q7892"/>
          <cell r="R7892"/>
          <cell r="S7892"/>
          <cell r="T7892"/>
        </row>
        <row r="7893">
          <cell r="P7893">
            <v>999999999</v>
          </cell>
          <cell r="Q7893"/>
          <cell r="R7893"/>
          <cell r="S7893"/>
          <cell r="T7893"/>
        </row>
        <row r="7894">
          <cell r="P7894">
            <v>999999999</v>
          </cell>
          <cell r="Q7894"/>
          <cell r="R7894"/>
          <cell r="S7894"/>
          <cell r="T7894"/>
        </row>
        <row r="7895">
          <cell r="P7895">
            <v>999999999</v>
          </cell>
          <cell r="Q7895"/>
          <cell r="R7895"/>
          <cell r="S7895"/>
          <cell r="T7895"/>
        </row>
        <row r="7896">
          <cell r="P7896">
            <v>999999999</v>
          </cell>
          <cell r="Q7896"/>
          <cell r="R7896"/>
          <cell r="S7896"/>
          <cell r="T7896"/>
        </row>
        <row r="7897">
          <cell r="P7897">
            <v>999999999</v>
          </cell>
          <cell r="Q7897"/>
          <cell r="R7897"/>
          <cell r="S7897"/>
          <cell r="T7897"/>
        </row>
        <row r="7898">
          <cell r="P7898">
            <v>999999999</v>
          </cell>
          <cell r="Q7898"/>
          <cell r="R7898"/>
          <cell r="S7898"/>
          <cell r="T7898"/>
        </row>
        <row r="7899">
          <cell r="P7899">
            <v>999999999</v>
          </cell>
          <cell r="Q7899"/>
          <cell r="R7899"/>
          <cell r="S7899"/>
          <cell r="T7899"/>
        </row>
        <row r="7900">
          <cell r="P7900">
            <v>999999999</v>
          </cell>
          <cell r="Q7900"/>
          <cell r="R7900"/>
          <cell r="S7900"/>
          <cell r="T7900"/>
        </row>
        <row r="7901">
          <cell r="P7901">
            <v>999999999</v>
          </cell>
          <cell r="Q7901"/>
          <cell r="R7901"/>
          <cell r="S7901"/>
          <cell r="T7901"/>
        </row>
        <row r="7902">
          <cell r="P7902">
            <v>999999999</v>
          </cell>
          <cell r="Q7902"/>
          <cell r="R7902"/>
          <cell r="S7902"/>
          <cell r="T7902"/>
        </row>
        <row r="7903">
          <cell r="P7903">
            <v>999999999</v>
          </cell>
          <cell r="Q7903"/>
          <cell r="R7903"/>
          <cell r="S7903"/>
          <cell r="T7903"/>
        </row>
        <row r="7904">
          <cell r="P7904">
            <v>999999999</v>
          </cell>
          <cell r="Q7904"/>
          <cell r="R7904"/>
          <cell r="S7904"/>
          <cell r="T7904"/>
        </row>
        <row r="7905">
          <cell r="P7905">
            <v>999999999</v>
          </cell>
          <cell r="Q7905"/>
          <cell r="R7905"/>
          <cell r="S7905"/>
          <cell r="T7905"/>
        </row>
        <row r="7906">
          <cell r="P7906">
            <v>999999999</v>
          </cell>
          <cell r="Q7906"/>
          <cell r="R7906"/>
          <cell r="S7906"/>
          <cell r="T7906"/>
        </row>
        <row r="7907">
          <cell r="P7907">
            <v>999999999</v>
          </cell>
          <cell r="Q7907"/>
          <cell r="R7907"/>
          <cell r="S7907"/>
          <cell r="T7907"/>
        </row>
        <row r="7908">
          <cell r="P7908">
            <v>999999999</v>
          </cell>
          <cell r="Q7908"/>
          <cell r="R7908"/>
          <cell r="S7908"/>
          <cell r="T7908"/>
        </row>
        <row r="7909">
          <cell r="P7909">
            <v>999999999</v>
          </cell>
          <cell r="Q7909"/>
          <cell r="R7909"/>
          <cell r="S7909"/>
          <cell r="T7909"/>
        </row>
        <row r="7910">
          <cell r="P7910">
            <v>999999999</v>
          </cell>
          <cell r="Q7910"/>
          <cell r="R7910"/>
          <cell r="S7910"/>
          <cell r="T7910"/>
        </row>
        <row r="7911">
          <cell r="P7911">
            <v>999999999</v>
          </cell>
          <cell r="Q7911"/>
          <cell r="R7911"/>
          <cell r="S7911"/>
          <cell r="T7911"/>
        </row>
        <row r="7912">
          <cell r="P7912">
            <v>999999999</v>
          </cell>
          <cell r="Q7912"/>
          <cell r="R7912"/>
          <cell r="S7912"/>
          <cell r="T7912"/>
        </row>
        <row r="7913">
          <cell r="P7913">
            <v>999999999</v>
          </cell>
          <cell r="Q7913"/>
          <cell r="R7913"/>
          <cell r="S7913"/>
          <cell r="T7913"/>
        </row>
        <row r="7914">
          <cell r="P7914">
            <v>999999999</v>
          </cell>
          <cell r="Q7914"/>
          <cell r="R7914"/>
          <cell r="S7914"/>
          <cell r="T7914"/>
        </row>
        <row r="7915">
          <cell r="P7915">
            <v>999999999</v>
          </cell>
          <cell r="Q7915"/>
          <cell r="R7915"/>
          <cell r="S7915"/>
          <cell r="T7915"/>
        </row>
        <row r="7916">
          <cell r="P7916">
            <v>999999999</v>
          </cell>
          <cell r="Q7916"/>
          <cell r="R7916"/>
          <cell r="S7916"/>
          <cell r="T7916"/>
        </row>
        <row r="7917">
          <cell r="P7917">
            <v>999999999</v>
          </cell>
          <cell r="Q7917"/>
          <cell r="R7917"/>
          <cell r="S7917"/>
          <cell r="T7917"/>
        </row>
        <row r="7918">
          <cell r="P7918">
            <v>999999999</v>
          </cell>
          <cell r="Q7918"/>
          <cell r="R7918"/>
          <cell r="S7918"/>
          <cell r="T7918"/>
        </row>
        <row r="7919">
          <cell r="P7919">
            <v>999999999</v>
          </cell>
          <cell r="Q7919"/>
          <cell r="R7919"/>
          <cell r="S7919"/>
          <cell r="T7919"/>
        </row>
        <row r="7920">
          <cell r="P7920">
            <v>999999999</v>
          </cell>
          <cell r="Q7920"/>
          <cell r="R7920"/>
          <cell r="S7920"/>
          <cell r="T7920"/>
        </row>
        <row r="7921">
          <cell r="P7921">
            <v>999999999</v>
          </cell>
          <cell r="Q7921"/>
          <cell r="R7921"/>
          <cell r="S7921"/>
          <cell r="T7921"/>
        </row>
        <row r="7922">
          <cell r="P7922">
            <v>999999999</v>
          </cell>
          <cell r="Q7922"/>
          <cell r="R7922"/>
          <cell r="S7922"/>
          <cell r="T7922"/>
        </row>
        <row r="7923">
          <cell r="P7923">
            <v>999999999</v>
          </cell>
          <cell r="Q7923"/>
          <cell r="R7923"/>
          <cell r="S7923"/>
          <cell r="T7923"/>
        </row>
        <row r="7924">
          <cell r="P7924">
            <v>999999999</v>
          </cell>
          <cell r="Q7924"/>
          <cell r="R7924"/>
          <cell r="S7924"/>
          <cell r="T7924"/>
        </row>
        <row r="7925">
          <cell r="P7925">
            <v>999999999</v>
          </cell>
          <cell r="Q7925"/>
          <cell r="R7925"/>
          <cell r="S7925"/>
          <cell r="T7925"/>
        </row>
        <row r="7926">
          <cell r="P7926">
            <v>999999999</v>
          </cell>
          <cell r="Q7926"/>
          <cell r="R7926"/>
          <cell r="S7926"/>
          <cell r="T7926"/>
        </row>
        <row r="7927">
          <cell r="P7927">
            <v>999999999</v>
          </cell>
          <cell r="Q7927"/>
          <cell r="R7927"/>
          <cell r="S7927"/>
          <cell r="T7927"/>
        </row>
        <row r="7928">
          <cell r="P7928">
            <v>999999999</v>
          </cell>
          <cell r="Q7928"/>
          <cell r="R7928"/>
          <cell r="S7928"/>
          <cell r="T7928"/>
        </row>
        <row r="7929">
          <cell r="P7929">
            <v>999999999</v>
          </cell>
          <cell r="Q7929"/>
          <cell r="R7929"/>
          <cell r="S7929"/>
          <cell r="T7929"/>
        </row>
        <row r="7930">
          <cell r="P7930">
            <v>999999999</v>
          </cell>
          <cell r="Q7930"/>
          <cell r="R7930"/>
          <cell r="S7930"/>
          <cell r="T7930"/>
        </row>
        <row r="7931">
          <cell r="P7931">
            <v>999999999</v>
          </cell>
          <cell r="Q7931"/>
          <cell r="R7931"/>
          <cell r="S7931"/>
          <cell r="T7931"/>
        </row>
        <row r="7932">
          <cell r="P7932">
            <v>999999999</v>
          </cell>
          <cell r="Q7932"/>
          <cell r="R7932"/>
          <cell r="S7932"/>
          <cell r="T7932"/>
        </row>
        <row r="7933">
          <cell r="P7933">
            <v>999999999</v>
          </cell>
          <cell r="Q7933"/>
          <cell r="R7933"/>
          <cell r="S7933"/>
          <cell r="T7933"/>
        </row>
        <row r="7934">
          <cell r="P7934">
            <v>999999999</v>
          </cell>
          <cell r="Q7934"/>
          <cell r="R7934"/>
          <cell r="S7934"/>
          <cell r="T7934"/>
        </row>
        <row r="7935">
          <cell r="P7935">
            <v>999999999</v>
          </cell>
          <cell r="Q7935"/>
          <cell r="R7935"/>
          <cell r="S7935"/>
          <cell r="T7935"/>
        </row>
        <row r="7936">
          <cell r="P7936">
            <v>999999999</v>
          </cell>
          <cell r="Q7936"/>
          <cell r="R7936"/>
          <cell r="S7936"/>
          <cell r="T7936"/>
        </row>
        <row r="7937">
          <cell r="P7937">
            <v>999999999</v>
          </cell>
          <cell r="Q7937"/>
          <cell r="R7937"/>
          <cell r="S7937"/>
          <cell r="T7937"/>
        </row>
        <row r="7938">
          <cell r="P7938">
            <v>999999999</v>
          </cell>
          <cell r="Q7938"/>
          <cell r="R7938"/>
          <cell r="S7938"/>
          <cell r="T7938"/>
        </row>
        <row r="7939">
          <cell r="P7939">
            <v>999999999</v>
          </cell>
          <cell r="Q7939"/>
          <cell r="R7939"/>
          <cell r="S7939"/>
          <cell r="T7939"/>
        </row>
        <row r="7940">
          <cell r="P7940">
            <v>999999999</v>
          </cell>
          <cell r="Q7940"/>
          <cell r="R7940"/>
          <cell r="S7940"/>
          <cell r="T7940"/>
        </row>
        <row r="7941">
          <cell r="P7941">
            <v>999999999</v>
          </cell>
          <cell r="Q7941"/>
          <cell r="R7941"/>
          <cell r="S7941"/>
          <cell r="T7941"/>
        </row>
        <row r="7942">
          <cell r="P7942">
            <v>999999999</v>
          </cell>
          <cell r="Q7942"/>
          <cell r="R7942"/>
          <cell r="S7942"/>
          <cell r="T7942"/>
        </row>
        <row r="7943">
          <cell r="P7943">
            <v>999999999</v>
          </cell>
          <cell r="Q7943"/>
          <cell r="R7943"/>
          <cell r="S7943"/>
          <cell r="T7943"/>
        </row>
        <row r="7944">
          <cell r="P7944">
            <v>999999999</v>
          </cell>
          <cell r="Q7944"/>
          <cell r="R7944"/>
          <cell r="S7944"/>
          <cell r="T7944"/>
        </row>
        <row r="7945">
          <cell r="P7945">
            <v>999999999</v>
          </cell>
          <cell r="Q7945"/>
          <cell r="R7945"/>
          <cell r="S7945"/>
          <cell r="T7945"/>
        </row>
        <row r="7946">
          <cell r="P7946">
            <v>999999999</v>
          </cell>
          <cell r="Q7946"/>
          <cell r="R7946"/>
          <cell r="S7946"/>
          <cell r="T7946"/>
        </row>
        <row r="7947">
          <cell r="P7947">
            <v>999999999</v>
          </cell>
          <cell r="Q7947"/>
          <cell r="R7947"/>
          <cell r="S7947"/>
          <cell r="T7947"/>
        </row>
        <row r="7948">
          <cell r="P7948">
            <v>999999999</v>
          </cell>
          <cell r="Q7948"/>
          <cell r="R7948"/>
          <cell r="S7948"/>
          <cell r="T7948"/>
        </row>
        <row r="7949">
          <cell r="P7949">
            <v>999999999</v>
          </cell>
          <cell r="Q7949"/>
          <cell r="R7949"/>
          <cell r="S7949"/>
          <cell r="T7949"/>
        </row>
        <row r="7950">
          <cell r="P7950">
            <v>999999999</v>
          </cell>
          <cell r="Q7950"/>
          <cell r="R7950"/>
          <cell r="S7950"/>
          <cell r="T7950"/>
        </row>
        <row r="7951">
          <cell r="P7951">
            <v>999999999</v>
          </cell>
          <cell r="Q7951"/>
          <cell r="R7951"/>
          <cell r="S7951"/>
          <cell r="T7951"/>
        </row>
        <row r="7952">
          <cell r="P7952">
            <v>999999999</v>
          </cell>
          <cell r="Q7952"/>
          <cell r="R7952"/>
          <cell r="S7952"/>
          <cell r="T7952"/>
        </row>
        <row r="7953">
          <cell r="P7953">
            <v>999999999</v>
          </cell>
          <cell r="Q7953"/>
          <cell r="R7953"/>
          <cell r="S7953"/>
          <cell r="T7953"/>
        </row>
        <row r="7954">
          <cell r="P7954">
            <v>999999999</v>
          </cell>
          <cell r="Q7954"/>
          <cell r="R7954"/>
          <cell r="S7954"/>
          <cell r="T7954"/>
        </row>
        <row r="7955">
          <cell r="P7955">
            <v>999999999</v>
          </cell>
          <cell r="Q7955"/>
          <cell r="R7955"/>
          <cell r="S7955"/>
          <cell r="T7955"/>
        </row>
        <row r="7956">
          <cell r="P7956">
            <v>999999999</v>
          </cell>
          <cell r="Q7956"/>
          <cell r="R7956"/>
          <cell r="S7956"/>
          <cell r="T7956"/>
        </row>
        <row r="7957">
          <cell r="P7957">
            <v>999999999</v>
          </cell>
          <cell r="Q7957"/>
          <cell r="R7957"/>
          <cell r="S7957"/>
          <cell r="T7957"/>
        </row>
        <row r="7958">
          <cell r="P7958">
            <v>999999999</v>
          </cell>
          <cell r="Q7958"/>
          <cell r="R7958"/>
          <cell r="S7958"/>
          <cell r="T7958"/>
        </row>
        <row r="7959">
          <cell r="P7959">
            <v>999999999</v>
          </cell>
          <cell r="Q7959"/>
          <cell r="R7959"/>
          <cell r="S7959"/>
          <cell r="T7959"/>
        </row>
        <row r="7960">
          <cell r="P7960">
            <v>999999999</v>
          </cell>
          <cell r="Q7960"/>
          <cell r="R7960"/>
          <cell r="S7960"/>
          <cell r="T7960"/>
        </row>
        <row r="7961">
          <cell r="P7961">
            <v>999999999</v>
          </cell>
          <cell r="Q7961"/>
          <cell r="R7961"/>
          <cell r="S7961"/>
          <cell r="T7961"/>
        </row>
        <row r="7962">
          <cell r="P7962">
            <v>999999999</v>
          </cell>
          <cell r="Q7962"/>
          <cell r="R7962"/>
          <cell r="S7962"/>
          <cell r="T7962"/>
        </row>
        <row r="7963">
          <cell r="P7963">
            <v>999999999</v>
          </cell>
          <cell r="Q7963"/>
          <cell r="R7963"/>
          <cell r="S7963"/>
          <cell r="T7963"/>
        </row>
        <row r="7964">
          <cell r="P7964">
            <v>999999999</v>
          </cell>
          <cell r="Q7964"/>
          <cell r="R7964"/>
          <cell r="S7964"/>
          <cell r="T7964"/>
        </row>
        <row r="7965">
          <cell r="P7965">
            <v>999999999</v>
          </cell>
          <cell r="Q7965"/>
          <cell r="R7965"/>
          <cell r="S7965"/>
          <cell r="T7965"/>
        </row>
        <row r="7966">
          <cell r="P7966">
            <v>999999999</v>
          </cell>
          <cell r="Q7966"/>
          <cell r="R7966"/>
          <cell r="S7966"/>
          <cell r="T7966"/>
        </row>
        <row r="7967">
          <cell r="P7967">
            <v>999999999</v>
          </cell>
          <cell r="Q7967"/>
          <cell r="R7967"/>
          <cell r="S7967"/>
          <cell r="T7967"/>
        </row>
        <row r="7968">
          <cell r="P7968">
            <v>999999999</v>
          </cell>
          <cell r="Q7968"/>
          <cell r="R7968"/>
          <cell r="S7968"/>
          <cell r="T7968"/>
        </row>
        <row r="7969">
          <cell r="P7969">
            <v>999999999</v>
          </cell>
          <cell r="Q7969"/>
          <cell r="R7969"/>
          <cell r="S7969"/>
          <cell r="T7969"/>
        </row>
        <row r="7970">
          <cell r="P7970">
            <v>999999999</v>
          </cell>
          <cell r="Q7970"/>
          <cell r="R7970"/>
          <cell r="S7970"/>
          <cell r="T7970"/>
        </row>
        <row r="7971">
          <cell r="P7971">
            <v>999999999</v>
          </cell>
          <cell r="Q7971"/>
          <cell r="R7971"/>
          <cell r="S7971"/>
          <cell r="T7971"/>
        </row>
        <row r="7972">
          <cell r="P7972">
            <v>999999999</v>
          </cell>
          <cell r="Q7972"/>
          <cell r="R7972"/>
          <cell r="S7972"/>
          <cell r="T7972"/>
        </row>
        <row r="7973">
          <cell r="P7973">
            <v>999999999</v>
          </cell>
          <cell r="Q7973"/>
          <cell r="R7973"/>
          <cell r="S7973"/>
          <cell r="T7973"/>
        </row>
        <row r="7974">
          <cell r="P7974">
            <v>999999999</v>
          </cell>
          <cell r="Q7974"/>
          <cell r="R7974"/>
          <cell r="S7974"/>
          <cell r="T7974"/>
        </row>
        <row r="7975">
          <cell r="P7975">
            <v>999999999</v>
          </cell>
          <cell r="Q7975"/>
          <cell r="R7975"/>
          <cell r="S7975"/>
          <cell r="T7975"/>
        </row>
        <row r="7976">
          <cell r="P7976">
            <v>999999999</v>
          </cell>
          <cell r="Q7976"/>
          <cell r="R7976"/>
          <cell r="S7976"/>
          <cell r="T7976"/>
        </row>
        <row r="7977">
          <cell r="P7977">
            <v>999999999</v>
          </cell>
          <cell r="Q7977"/>
          <cell r="R7977"/>
          <cell r="S7977"/>
          <cell r="T7977"/>
        </row>
        <row r="7978">
          <cell r="P7978">
            <v>999999999</v>
          </cell>
          <cell r="Q7978"/>
          <cell r="R7978"/>
          <cell r="S7978"/>
          <cell r="T7978"/>
        </row>
        <row r="7979">
          <cell r="P7979">
            <v>999999999</v>
          </cell>
          <cell r="Q7979"/>
          <cell r="R7979"/>
          <cell r="S7979"/>
          <cell r="T7979"/>
        </row>
        <row r="7980">
          <cell r="P7980">
            <v>999999999</v>
          </cell>
          <cell r="Q7980"/>
          <cell r="R7980"/>
          <cell r="S7980"/>
          <cell r="T7980"/>
        </row>
        <row r="7981">
          <cell r="P7981">
            <v>999999999</v>
          </cell>
          <cell r="Q7981"/>
          <cell r="R7981"/>
          <cell r="S7981"/>
          <cell r="T7981"/>
        </row>
        <row r="7982">
          <cell r="P7982">
            <v>999999999</v>
          </cell>
          <cell r="Q7982"/>
          <cell r="R7982"/>
          <cell r="S7982"/>
          <cell r="T7982"/>
        </row>
        <row r="7983">
          <cell r="P7983">
            <v>999999999</v>
          </cell>
          <cell r="Q7983"/>
          <cell r="R7983"/>
          <cell r="S7983"/>
          <cell r="T7983"/>
        </row>
        <row r="7984">
          <cell r="P7984">
            <v>999999999</v>
          </cell>
          <cell r="Q7984"/>
          <cell r="R7984"/>
          <cell r="S7984"/>
          <cell r="T7984"/>
        </row>
        <row r="7985">
          <cell r="P7985">
            <v>999999999</v>
          </cell>
          <cell r="Q7985"/>
          <cell r="R7985"/>
          <cell r="S7985"/>
          <cell r="T7985"/>
        </row>
        <row r="7986">
          <cell r="P7986">
            <v>999999999</v>
          </cell>
          <cell r="Q7986"/>
          <cell r="R7986"/>
          <cell r="S7986"/>
          <cell r="T7986"/>
        </row>
        <row r="7987">
          <cell r="P7987">
            <v>999999999</v>
          </cell>
          <cell r="Q7987"/>
          <cell r="R7987"/>
          <cell r="S7987"/>
          <cell r="T7987"/>
        </row>
        <row r="7988">
          <cell r="P7988">
            <v>999999999</v>
          </cell>
          <cell r="Q7988"/>
          <cell r="R7988"/>
          <cell r="S7988"/>
          <cell r="T7988"/>
        </row>
        <row r="7989">
          <cell r="P7989">
            <v>999999999</v>
          </cell>
          <cell r="Q7989"/>
          <cell r="R7989"/>
          <cell r="S7989"/>
          <cell r="T7989"/>
        </row>
        <row r="7990">
          <cell r="P7990">
            <v>999999999</v>
          </cell>
          <cell r="Q7990"/>
          <cell r="R7990"/>
          <cell r="S7990"/>
          <cell r="T7990"/>
        </row>
        <row r="7991">
          <cell r="P7991">
            <v>999999999</v>
          </cell>
          <cell r="Q7991"/>
          <cell r="R7991"/>
          <cell r="S7991"/>
          <cell r="T7991"/>
        </row>
        <row r="7992">
          <cell r="P7992">
            <v>999999999</v>
          </cell>
          <cell r="Q7992"/>
          <cell r="R7992"/>
          <cell r="S7992"/>
          <cell r="T7992"/>
        </row>
        <row r="7993">
          <cell r="P7993">
            <v>999999999</v>
          </cell>
          <cell r="Q7993"/>
          <cell r="R7993"/>
          <cell r="S7993"/>
          <cell r="T7993"/>
        </row>
        <row r="7994">
          <cell r="P7994">
            <v>999999999</v>
          </cell>
          <cell r="Q7994"/>
          <cell r="R7994"/>
          <cell r="S7994"/>
          <cell r="T7994"/>
        </row>
        <row r="7995">
          <cell r="P7995">
            <v>999999999</v>
          </cell>
          <cell r="Q7995"/>
          <cell r="R7995"/>
          <cell r="S7995"/>
          <cell r="T7995"/>
        </row>
        <row r="7996">
          <cell r="P7996">
            <v>999999999</v>
          </cell>
          <cell r="Q7996"/>
          <cell r="R7996"/>
          <cell r="S7996"/>
          <cell r="T7996"/>
        </row>
        <row r="7997">
          <cell r="P7997">
            <v>999999999</v>
          </cell>
          <cell r="Q7997"/>
          <cell r="R7997"/>
          <cell r="S7997"/>
          <cell r="T7997"/>
        </row>
        <row r="7998">
          <cell r="P7998">
            <v>999999999</v>
          </cell>
          <cell r="Q7998"/>
          <cell r="R7998"/>
          <cell r="S7998"/>
          <cell r="T7998"/>
        </row>
        <row r="7999">
          <cell r="P7999">
            <v>999999999</v>
          </cell>
          <cell r="Q7999"/>
          <cell r="R7999"/>
          <cell r="S7999"/>
          <cell r="T7999"/>
        </row>
        <row r="8000">
          <cell r="P8000">
            <v>999999999</v>
          </cell>
          <cell r="Q8000"/>
          <cell r="R8000"/>
          <cell r="S8000"/>
          <cell r="T8000"/>
        </row>
        <row r="8001">
          <cell r="P8001">
            <v>999999999</v>
          </cell>
          <cell r="Q8001"/>
          <cell r="R8001"/>
          <cell r="S8001"/>
          <cell r="T8001"/>
        </row>
        <row r="8002">
          <cell r="P8002">
            <v>999999999</v>
          </cell>
          <cell r="Q8002"/>
          <cell r="R8002"/>
          <cell r="S8002"/>
          <cell r="T8002"/>
        </row>
        <row r="8003">
          <cell r="P8003">
            <v>999999999</v>
          </cell>
          <cell r="Q8003"/>
          <cell r="R8003"/>
          <cell r="S8003"/>
          <cell r="T8003"/>
        </row>
        <row r="8004">
          <cell r="P8004">
            <v>999999999</v>
          </cell>
          <cell r="Q8004"/>
          <cell r="R8004"/>
          <cell r="S8004"/>
          <cell r="T8004"/>
        </row>
        <row r="8005">
          <cell r="P8005">
            <v>999999999</v>
          </cell>
          <cell r="Q8005"/>
          <cell r="R8005"/>
          <cell r="S8005"/>
          <cell r="T8005"/>
        </row>
        <row r="8006">
          <cell r="P8006">
            <v>999999999</v>
          </cell>
          <cell r="Q8006"/>
          <cell r="R8006"/>
          <cell r="S8006"/>
          <cell r="T8006"/>
        </row>
        <row r="8007">
          <cell r="P8007">
            <v>999999999</v>
          </cell>
          <cell r="Q8007"/>
          <cell r="R8007"/>
          <cell r="S8007"/>
          <cell r="T8007"/>
        </row>
        <row r="8008">
          <cell r="P8008">
            <v>999999999</v>
          </cell>
          <cell r="Q8008"/>
          <cell r="R8008"/>
          <cell r="S8008"/>
          <cell r="T8008"/>
        </row>
        <row r="8009">
          <cell r="P8009">
            <v>999999999</v>
          </cell>
          <cell r="Q8009"/>
          <cell r="R8009"/>
          <cell r="S8009"/>
          <cell r="T8009"/>
        </row>
        <row r="8010">
          <cell r="P8010">
            <v>999999999</v>
          </cell>
          <cell r="Q8010"/>
          <cell r="R8010"/>
          <cell r="S8010"/>
          <cell r="T8010"/>
        </row>
        <row r="8011">
          <cell r="P8011">
            <v>999999999</v>
          </cell>
          <cell r="Q8011"/>
          <cell r="R8011"/>
          <cell r="S8011"/>
          <cell r="T8011"/>
        </row>
        <row r="8012">
          <cell r="P8012">
            <v>999999999</v>
          </cell>
          <cell r="Q8012"/>
          <cell r="R8012"/>
          <cell r="S8012"/>
          <cell r="T8012"/>
        </row>
        <row r="8013">
          <cell r="P8013">
            <v>999999999</v>
          </cell>
          <cell r="Q8013"/>
          <cell r="R8013"/>
          <cell r="S8013"/>
          <cell r="T8013"/>
        </row>
        <row r="8014">
          <cell r="P8014">
            <v>999999999</v>
          </cell>
          <cell r="Q8014"/>
          <cell r="R8014"/>
          <cell r="S8014"/>
          <cell r="T8014"/>
        </row>
        <row r="8015">
          <cell r="P8015">
            <v>999999999</v>
          </cell>
          <cell r="Q8015"/>
          <cell r="R8015"/>
          <cell r="S8015"/>
          <cell r="T8015"/>
        </row>
        <row r="8016">
          <cell r="P8016">
            <v>999999999</v>
          </cell>
          <cell r="Q8016"/>
          <cell r="R8016"/>
          <cell r="S8016"/>
          <cell r="T8016"/>
        </row>
        <row r="8017">
          <cell r="P8017">
            <v>999999999</v>
          </cell>
          <cell r="Q8017"/>
          <cell r="R8017"/>
          <cell r="S8017"/>
          <cell r="T8017"/>
        </row>
        <row r="8018">
          <cell r="P8018">
            <v>999999999</v>
          </cell>
          <cell r="Q8018"/>
          <cell r="R8018"/>
          <cell r="S8018"/>
          <cell r="T8018"/>
        </row>
        <row r="8019">
          <cell r="P8019">
            <v>999999999</v>
          </cell>
          <cell r="Q8019"/>
          <cell r="R8019"/>
          <cell r="S8019"/>
          <cell r="T8019"/>
        </row>
        <row r="8020">
          <cell r="P8020">
            <v>999999999</v>
          </cell>
          <cell r="Q8020"/>
          <cell r="R8020"/>
          <cell r="S8020"/>
          <cell r="T8020"/>
        </row>
        <row r="8021">
          <cell r="P8021">
            <v>999999999</v>
          </cell>
          <cell r="Q8021"/>
          <cell r="R8021"/>
          <cell r="S8021"/>
          <cell r="T8021"/>
        </row>
        <row r="8022">
          <cell r="P8022">
            <v>999999999</v>
          </cell>
          <cell r="Q8022"/>
          <cell r="R8022"/>
          <cell r="S8022"/>
          <cell r="T8022"/>
        </row>
        <row r="8023">
          <cell r="P8023">
            <v>999999999</v>
          </cell>
          <cell r="Q8023"/>
          <cell r="R8023"/>
          <cell r="S8023"/>
          <cell r="T8023"/>
        </row>
        <row r="8024">
          <cell r="P8024">
            <v>999999999</v>
          </cell>
          <cell r="Q8024"/>
          <cell r="R8024"/>
          <cell r="S8024"/>
          <cell r="T8024"/>
        </row>
        <row r="8025">
          <cell r="P8025">
            <v>999999999</v>
          </cell>
          <cell r="Q8025"/>
          <cell r="R8025"/>
          <cell r="S8025"/>
          <cell r="T8025"/>
        </row>
        <row r="8026">
          <cell r="P8026">
            <v>999999999</v>
          </cell>
          <cell r="Q8026"/>
          <cell r="R8026"/>
          <cell r="S8026"/>
          <cell r="T8026"/>
        </row>
        <row r="8027">
          <cell r="P8027">
            <v>999999999</v>
          </cell>
          <cell r="Q8027"/>
          <cell r="R8027"/>
          <cell r="S8027"/>
          <cell r="T8027"/>
        </row>
        <row r="8028">
          <cell r="P8028">
            <v>999999999</v>
          </cell>
          <cell r="Q8028"/>
          <cell r="R8028"/>
          <cell r="S8028"/>
          <cell r="T8028"/>
        </row>
        <row r="8029">
          <cell r="P8029">
            <v>999999999</v>
          </cell>
          <cell r="Q8029"/>
          <cell r="R8029"/>
          <cell r="S8029"/>
          <cell r="T8029"/>
        </row>
        <row r="8030">
          <cell r="P8030">
            <v>999999999</v>
          </cell>
          <cell r="Q8030"/>
          <cell r="R8030"/>
          <cell r="S8030"/>
          <cell r="T8030"/>
        </row>
        <row r="8031">
          <cell r="P8031">
            <v>999999999</v>
          </cell>
          <cell r="Q8031"/>
          <cell r="R8031"/>
          <cell r="S8031"/>
          <cell r="T8031"/>
        </row>
        <row r="8032">
          <cell r="P8032">
            <v>999999999</v>
          </cell>
          <cell r="Q8032"/>
          <cell r="R8032"/>
          <cell r="S8032"/>
          <cell r="T8032"/>
        </row>
        <row r="8033">
          <cell r="P8033">
            <v>999999999</v>
          </cell>
          <cell r="Q8033"/>
          <cell r="R8033"/>
          <cell r="S8033"/>
          <cell r="T8033"/>
        </row>
        <row r="8034">
          <cell r="P8034">
            <v>999999999</v>
          </cell>
          <cell r="Q8034"/>
          <cell r="R8034"/>
          <cell r="S8034"/>
          <cell r="T8034"/>
        </row>
        <row r="8035">
          <cell r="P8035">
            <v>999999999</v>
          </cell>
          <cell r="Q8035"/>
          <cell r="R8035"/>
          <cell r="S8035"/>
          <cell r="T8035"/>
        </row>
        <row r="8036">
          <cell r="P8036">
            <v>999999999</v>
          </cell>
          <cell r="Q8036"/>
          <cell r="R8036"/>
          <cell r="S8036"/>
          <cell r="T8036"/>
        </row>
        <row r="8037">
          <cell r="P8037">
            <v>999999999</v>
          </cell>
          <cell r="Q8037"/>
          <cell r="R8037"/>
          <cell r="S8037"/>
          <cell r="T8037"/>
        </row>
        <row r="8038">
          <cell r="P8038">
            <v>999999999</v>
          </cell>
          <cell r="Q8038"/>
          <cell r="R8038"/>
          <cell r="S8038"/>
          <cell r="T8038"/>
        </row>
        <row r="8039">
          <cell r="P8039">
            <v>999999999</v>
          </cell>
          <cell r="Q8039"/>
          <cell r="R8039"/>
          <cell r="S8039"/>
          <cell r="T8039"/>
        </row>
        <row r="8040">
          <cell r="P8040">
            <v>999999999</v>
          </cell>
          <cell r="Q8040"/>
          <cell r="R8040"/>
          <cell r="S8040"/>
          <cell r="T8040"/>
        </row>
        <row r="8041">
          <cell r="P8041">
            <v>999999999</v>
          </cell>
          <cell r="Q8041"/>
          <cell r="R8041"/>
          <cell r="S8041"/>
          <cell r="T8041"/>
        </row>
        <row r="8042">
          <cell r="P8042">
            <v>999999999</v>
          </cell>
          <cell r="Q8042"/>
          <cell r="R8042"/>
          <cell r="S8042"/>
          <cell r="T8042"/>
        </row>
        <row r="8043">
          <cell r="P8043">
            <v>999999999</v>
          </cell>
          <cell r="Q8043"/>
          <cell r="R8043"/>
          <cell r="S8043"/>
          <cell r="T8043"/>
        </row>
        <row r="8044">
          <cell r="P8044">
            <v>999999999</v>
          </cell>
          <cell r="Q8044"/>
          <cell r="R8044"/>
          <cell r="S8044"/>
          <cell r="T8044"/>
        </row>
        <row r="8045">
          <cell r="P8045">
            <v>999999999</v>
          </cell>
          <cell r="Q8045"/>
          <cell r="R8045"/>
          <cell r="S8045"/>
          <cell r="T8045"/>
        </row>
        <row r="8046">
          <cell r="P8046">
            <v>999999999</v>
          </cell>
          <cell r="Q8046"/>
          <cell r="R8046"/>
          <cell r="S8046"/>
          <cell r="T8046"/>
        </row>
        <row r="8047">
          <cell r="P8047">
            <v>999999999</v>
          </cell>
          <cell r="Q8047"/>
          <cell r="R8047"/>
          <cell r="S8047"/>
          <cell r="T8047"/>
        </row>
        <row r="8048">
          <cell r="P8048">
            <v>999999999</v>
          </cell>
          <cell r="Q8048"/>
          <cell r="R8048"/>
          <cell r="S8048"/>
          <cell r="T8048"/>
        </row>
        <row r="8049">
          <cell r="P8049">
            <v>999999999</v>
          </cell>
          <cell r="Q8049"/>
          <cell r="R8049"/>
          <cell r="S8049"/>
          <cell r="T8049"/>
        </row>
        <row r="8050">
          <cell r="P8050">
            <v>999999999</v>
          </cell>
          <cell r="Q8050"/>
          <cell r="R8050"/>
          <cell r="S8050"/>
          <cell r="T8050"/>
        </row>
        <row r="8051">
          <cell r="P8051">
            <v>999999999</v>
          </cell>
          <cell r="Q8051"/>
          <cell r="R8051"/>
          <cell r="S8051"/>
          <cell r="T8051"/>
        </row>
        <row r="8052">
          <cell r="P8052">
            <v>999999999</v>
          </cell>
          <cell r="Q8052"/>
          <cell r="R8052"/>
          <cell r="S8052"/>
          <cell r="T8052"/>
        </row>
        <row r="8053">
          <cell r="P8053">
            <v>999999999</v>
          </cell>
          <cell r="Q8053"/>
          <cell r="R8053"/>
          <cell r="S8053"/>
          <cell r="T8053"/>
        </row>
        <row r="8054">
          <cell r="P8054">
            <v>999999999</v>
          </cell>
          <cell r="Q8054"/>
          <cell r="R8054"/>
          <cell r="S8054"/>
          <cell r="T8054"/>
        </row>
        <row r="8055">
          <cell r="P8055">
            <v>999999999</v>
          </cell>
          <cell r="Q8055"/>
          <cell r="R8055"/>
          <cell r="S8055"/>
          <cell r="T8055"/>
        </row>
        <row r="8056">
          <cell r="P8056">
            <v>999999999</v>
          </cell>
          <cell r="Q8056"/>
          <cell r="R8056"/>
          <cell r="S8056"/>
          <cell r="T8056"/>
        </row>
        <row r="8057">
          <cell r="P8057">
            <v>999999999</v>
          </cell>
          <cell r="Q8057"/>
          <cell r="R8057"/>
          <cell r="S8057"/>
          <cell r="T8057"/>
        </row>
        <row r="8058">
          <cell r="P8058">
            <v>999999999</v>
          </cell>
          <cell r="Q8058"/>
          <cell r="R8058"/>
          <cell r="S8058"/>
          <cell r="T8058"/>
        </row>
        <row r="8059">
          <cell r="P8059">
            <v>999999999</v>
          </cell>
          <cell r="Q8059"/>
          <cell r="R8059"/>
          <cell r="S8059"/>
          <cell r="T8059"/>
        </row>
        <row r="8060">
          <cell r="P8060">
            <v>999999999</v>
          </cell>
          <cell r="Q8060"/>
          <cell r="R8060"/>
          <cell r="S8060"/>
          <cell r="T8060"/>
        </row>
        <row r="8061">
          <cell r="P8061">
            <v>999999999</v>
          </cell>
          <cell r="Q8061"/>
          <cell r="R8061"/>
          <cell r="S8061"/>
          <cell r="T8061"/>
        </row>
        <row r="8062">
          <cell r="P8062">
            <v>999999999</v>
          </cell>
          <cell r="Q8062"/>
          <cell r="R8062"/>
          <cell r="S8062"/>
          <cell r="T8062"/>
        </row>
        <row r="8063">
          <cell r="P8063">
            <v>999999999</v>
          </cell>
          <cell r="Q8063"/>
          <cell r="R8063"/>
          <cell r="S8063"/>
          <cell r="T8063"/>
        </row>
        <row r="8064">
          <cell r="P8064">
            <v>999999999</v>
          </cell>
          <cell r="Q8064"/>
          <cell r="R8064"/>
          <cell r="S8064"/>
          <cell r="T8064"/>
        </row>
        <row r="8065">
          <cell r="P8065">
            <v>999999999</v>
          </cell>
          <cell r="Q8065"/>
          <cell r="R8065"/>
          <cell r="S8065"/>
          <cell r="T8065"/>
        </row>
        <row r="8066">
          <cell r="P8066">
            <v>999999999</v>
          </cell>
          <cell r="Q8066"/>
          <cell r="R8066"/>
          <cell r="S8066"/>
          <cell r="T8066"/>
        </row>
        <row r="8067">
          <cell r="P8067">
            <v>999999999</v>
          </cell>
          <cell r="Q8067"/>
          <cell r="R8067"/>
          <cell r="S8067"/>
          <cell r="T8067"/>
        </row>
        <row r="8068">
          <cell r="P8068">
            <v>999999999</v>
          </cell>
          <cell r="Q8068"/>
          <cell r="R8068"/>
          <cell r="S8068"/>
          <cell r="T8068"/>
        </row>
        <row r="8069">
          <cell r="P8069">
            <v>999999999</v>
          </cell>
          <cell r="Q8069"/>
          <cell r="R8069"/>
          <cell r="S8069"/>
          <cell r="T8069"/>
        </row>
        <row r="8070">
          <cell r="P8070">
            <v>999999999</v>
          </cell>
          <cell r="Q8070"/>
          <cell r="R8070"/>
          <cell r="S8070"/>
          <cell r="T8070"/>
        </row>
        <row r="8071">
          <cell r="P8071">
            <v>999999999</v>
          </cell>
          <cell r="Q8071"/>
          <cell r="R8071"/>
          <cell r="S8071"/>
          <cell r="T8071"/>
        </row>
        <row r="8072">
          <cell r="P8072">
            <v>999999999</v>
          </cell>
          <cell r="Q8072"/>
          <cell r="R8072"/>
          <cell r="S8072"/>
          <cell r="T8072"/>
        </row>
        <row r="8073">
          <cell r="P8073">
            <v>999999999</v>
          </cell>
          <cell r="Q8073"/>
          <cell r="R8073"/>
          <cell r="S8073"/>
          <cell r="T8073"/>
        </row>
        <row r="8074">
          <cell r="P8074">
            <v>999999999</v>
          </cell>
          <cell r="Q8074"/>
          <cell r="R8074"/>
          <cell r="S8074"/>
          <cell r="T8074"/>
        </row>
        <row r="8075">
          <cell r="P8075">
            <v>999999999</v>
          </cell>
          <cell r="Q8075"/>
          <cell r="R8075"/>
          <cell r="S8075"/>
          <cell r="T8075"/>
        </row>
        <row r="8076">
          <cell r="P8076">
            <v>999999999</v>
          </cell>
          <cell r="Q8076"/>
          <cell r="R8076"/>
          <cell r="S8076"/>
          <cell r="T8076"/>
        </row>
        <row r="8077">
          <cell r="P8077">
            <v>999999999</v>
          </cell>
          <cell r="Q8077"/>
          <cell r="R8077"/>
          <cell r="S8077"/>
          <cell r="T8077"/>
        </row>
        <row r="8078">
          <cell r="P8078">
            <v>999999999</v>
          </cell>
          <cell r="Q8078"/>
          <cell r="R8078"/>
          <cell r="S8078"/>
          <cell r="T8078"/>
        </row>
        <row r="8079">
          <cell r="P8079">
            <v>999999999</v>
          </cell>
          <cell r="Q8079"/>
          <cell r="R8079"/>
          <cell r="S8079"/>
          <cell r="T8079"/>
        </row>
        <row r="8080">
          <cell r="P8080">
            <v>999999999</v>
          </cell>
          <cell r="Q8080"/>
          <cell r="R8080"/>
          <cell r="S8080"/>
          <cell r="T8080"/>
        </row>
        <row r="8081">
          <cell r="P8081">
            <v>999999999</v>
          </cell>
          <cell r="Q8081"/>
          <cell r="R8081"/>
          <cell r="S8081"/>
          <cell r="T8081"/>
        </row>
        <row r="8082">
          <cell r="P8082">
            <v>999999999</v>
          </cell>
          <cell r="Q8082"/>
          <cell r="R8082"/>
          <cell r="S8082"/>
          <cell r="T8082"/>
        </row>
        <row r="8083">
          <cell r="P8083">
            <v>999999999</v>
          </cell>
          <cell r="Q8083"/>
          <cell r="R8083"/>
          <cell r="S8083"/>
          <cell r="T8083"/>
        </row>
        <row r="8084">
          <cell r="P8084">
            <v>999999999</v>
          </cell>
          <cell r="Q8084"/>
          <cell r="R8084"/>
          <cell r="S8084"/>
          <cell r="T8084"/>
        </row>
        <row r="8085">
          <cell r="P8085">
            <v>999999999</v>
          </cell>
          <cell r="Q8085"/>
          <cell r="R8085"/>
          <cell r="S8085"/>
          <cell r="T8085"/>
        </row>
        <row r="8086">
          <cell r="P8086">
            <v>999999999</v>
          </cell>
          <cell r="Q8086"/>
          <cell r="R8086"/>
          <cell r="S8086"/>
          <cell r="T8086"/>
        </row>
        <row r="8087">
          <cell r="P8087">
            <v>999999999</v>
          </cell>
          <cell r="Q8087"/>
          <cell r="R8087"/>
          <cell r="S8087"/>
          <cell r="T8087"/>
        </row>
        <row r="8088">
          <cell r="P8088">
            <v>999999999</v>
          </cell>
          <cell r="Q8088"/>
          <cell r="R8088"/>
          <cell r="S8088"/>
          <cell r="T8088"/>
        </row>
        <row r="8089">
          <cell r="P8089">
            <v>999999999</v>
          </cell>
          <cell r="Q8089"/>
          <cell r="R8089"/>
          <cell r="S8089"/>
          <cell r="T8089"/>
        </row>
        <row r="8090">
          <cell r="P8090">
            <v>999999999</v>
          </cell>
          <cell r="Q8090"/>
          <cell r="R8090"/>
          <cell r="S8090"/>
          <cell r="T8090"/>
        </row>
        <row r="8091">
          <cell r="P8091">
            <v>999999999</v>
          </cell>
          <cell r="Q8091"/>
          <cell r="R8091"/>
          <cell r="S8091"/>
          <cell r="T8091"/>
        </row>
        <row r="8092">
          <cell r="P8092">
            <v>999999999</v>
          </cell>
          <cell r="Q8092"/>
          <cell r="R8092"/>
          <cell r="S8092"/>
          <cell r="T8092"/>
        </row>
        <row r="8093">
          <cell r="P8093">
            <v>999999999</v>
          </cell>
          <cell r="Q8093"/>
          <cell r="R8093"/>
          <cell r="S8093"/>
          <cell r="T8093"/>
        </row>
        <row r="8094">
          <cell r="P8094">
            <v>999999999</v>
          </cell>
          <cell r="Q8094"/>
          <cell r="R8094"/>
          <cell r="S8094"/>
          <cell r="T8094"/>
        </row>
        <row r="8095">
          <cell r="P8095">
            <v>999999999</v>
          </cell>
          <cell r="Q8095"/>
          <cell r="R8095"/>
          <cell r="S8095"/>
          <cell r="T8095"/>
        </row>
        <row r="8096">
          <cell r="P8096">
            <v>999999999</v>
          </cell>
          <cell r="Q8096"/>
          <cell r="R8096"/>
          <cell r="S8096"/>
          <cell r="T8096"/>
        </row>
        <row r="8097">
          <cell r="P8097">
            <v>999999999</v>
          </cell>
          <cell r="Q8097"/>
          <cell r="R8097"/>
          <cell r="S8097"/>
          <cell r="T8097"/>
        </row>
        <row r="8098">
          <cell r="P8098">
            <v>999999999</v>
          </cell>
          <cell r="Q8098"/>
          <cell r="R8098"/>
          <cell r="S8098"/>
          <cell r="T8098"/>
        </row>
        <row r="8099">
          <cell r="P8099">
            <v>999999999</v>
          </cell>
          <cell r="Q8099"/>
          <cell r="R8099"/>
          <cell r="S8099"/>
          <cell r="T8099"/>
        </row>
        <row r="8100">
          <cell r="P8100">
            <v>999999999</v>
          </cell>
          <cell r="Q8100"/>
          <cell r="R8100"/>
          <cell r="S8100"/>
          <cell r="T8100"/>
        </row>
        <row r="8101">
          <cell r="P8101">
            <v>999999999</v>
          </cell>
          <cell r="Q8101"/>
          <cell r="R8101"/>
          <cell r="S8101"/>
          <cell r="T8101"/>
        </row>
        <row r="8102">
          <cell r="P8102">
            <v>999999999</v>
          </cell>
          <cell r="Q8102"/>
          <cell r="R8102"/>
          <cell r="S8102"/>
          <cell r="T8102"/>
        </row>
        <row r="8103">
          <cell r="P8103">
            <v>999999999</v>
          </cell>
          <cell r="Q8103"/>
          <cell r="R8103"/>
          <cell r="S8103"/>
          <cell r="T8103"/>
        </row>
        <row r="8104">
          <cell r="P8104">
            <v>999999999</v>
          </cell>
          <cell r="Q8104"/>
          <cell r="R8104"/>
          <cell r="S8104"/>
          <cell r="T8104"/>
        </row>
        <row r="8105">
          <cell r="P8105">
            <v>999999999</v>
          </cell>
          <cell r="Q8105"/>
          <cell r="R8105"/>
          <cell r="S8105"/>
          <cell r="T8105"/>
        </row>
        <row r="8106">
          <cell r="P8106">
            <v>999999999</v>
          </cell>
          <cell r="Q8106"/>
          <cell r="R8106"/>
          <cell r="S8106"/>
          <cell r="T8106"/>
        </row>
        <row r="8107">
          <cell r="P8107">
            <v>999999999</v>
          </cell>
          <cell r="Q8107"/>
          <cell r="R8107"/>
          <cell r="S8107"/>
          <cell r="T8107"/>
        </row>
        <row r="8108">
          <cell r="P8108">
            <v>999999999</v>
          </cell>
          <cell r="Q8108"/>
          <cell r="R8108"/>
          <cell r="S8108"/>
          <cell r="T8108"/>
        </row>
        <row r="8109">
          <cell r="P8109">
            <v>999999999</v>
          </cell>
          <cell r="Q8109"/>
          <cell r="R8109"/>
          <cell r="S8109"/>
          <cell r="T8109"/>
        </row>
        <row r="8110">
          <cell r="P8110">
            <v>999999999</v>
          </cell>
          <cell r="Q8110"/>
          <cell r="R8110"/>
          <cell r="S8110"/>
          <cell r="T8110"/>
        </row>
        <row r="8111">
          <cell r="P8111">
            <v>999999999</v>
          </cell>
          <cell r="Q8111"/>
          <cell r="R8111"/>
          <cell r="S8111"/>
          <cell r="T8111"/>
        </row>
        <row r="8112">
          <cell r="P8112">
            <v>999999999</v>
          </cell>
          <cell r="Q8112"/>
          <cell r="R8112"/>
          <cell r="S8112"/>
          <cell r="T8112"/>
        </row>
        <row r="8113">
          <cell r="P8113">
            <v>999999999</v>
          </cell>
          <cell r="Q8113"/>
          <cell r="R8113"/>
          <cell r="S8113"/>
          <cell r="T8113"/>
        </row>
        <row r="8114">
          <cell r="P8114">
            <v>999999999</v>
          </cell>
          <cell r="Q8114"/>
          <cell r="R8114"/>
          <cell r="S8114"/>
          <cell r="T8114"/>
        </row>
        <row r="8115">
          <cell r="P8115">
            <v>999999999</v>
          </cell>
          <cell r="Q8115"/>
          <cell r="R8115"/>
          <cell r="S8115"/>
          <cell r="T8115"/>
        </row>
        <row r="8116">
          <cell r="P8116">
            <v>999999999</v>
          </cell>
          <cell r="Q8116"/>
          <cell r="R8116"/>
          <cell r="S8116"/>
          <cell r="T8116"/>
        </row>
        <row r="8117">
          <cell r="P8117">
            <v>999999999</v>
          </cell>
          <cell r="Q8117"/>
          <cell r="R8117"/>
          <cell r="S8117"/>
          <cell r="T8117"/>
        </row>
        <row r="8118">
          <cell r="P8118">
            <v>999999999</v>
          </cell>
          <cell r="Q8118"/>
          <cell r="R8118"/>
          <cell r="S8118"/>
          <cell r="T8118"/>
        </row>
        <row r="8119">
          <cell r="P8119">
            <v>999999999</v>
          </cell>
          <cell r="Q8119"/>
          <cell r="R8119"/>
          <cell r="S8119"/>
          <cell r="T8119"/>
        </row>
        <row r="8120">
          <cell r="P8120">
            <v>999999999</v>
          </cell>
          <cell r="Q8120"/>
          <cell r="R8120"/>
          <cell r="S8120"/>
          <cell r="T8120"/>
        </row>
        <row r="8121">
          <cell r="P8121">
            <v>999999999</v>
          </cell>
          <cell r="Q8121"/>
          <cell r="R8121"/>
          <cell r="S8121"/>
          <cell r="T8121"/>
        </row>
        <row r="8122">
          <cell r="P8122">
            <v>999999999</v>
          </cell>
          <cell r="Q8122"/>
          <cell r="R8122"/>
          <cell r="S8122"/>
          <cell r="T8122"/>
        </row>
        <row r="8123">
          <cell r="P8123">
            <v>999999999</v>
          </cell>
          <cell r="Q8123"/>
          <cell r="R8123"/>
          <cell r="S8123"/>
          <cell r="T8123"/>
        </row>
        <row r="8124">
          <cell r="P8124">
            <v>999999999</v>
          </cell>
          <cell r="Q8124"/>
          <cell r="R8124"/>
          <cell r="S8124"/>
          <cell r="T8124"/>
        </row>
        <row r="8125">
          <cell r="P8125">
            <v>999999999</v>
          </cell>
          <cell r="Q8125"/>
          <cell r="R8125"/>
          <cell r="S8125"/>
          <cell r="T8125"/>
        </row>
        <row r="8126">
          <cell r="P8126">
            <v>999999999</v>
          </cell>
          <cell r="Q8126"/>
          <cell r="R8126"/>
          <cell r="S8126"/>
          <cell r="T8126"/>
        </row>
        <row r="8127">
          <cell r="P8127">
            <v>999999999</v>
          </cell>
          <cell r="Q8127"/>
          <cell r="R8127"/>
          <cell r="S8127"/>
          <cell r="T8127"/>
        </row>
        <row r="8128">
          <cell r="P8128">
            <v>999999999</v>
          </cell>
          <cell r="Q8128"/>
          <cell r="R8128"/>
          <cell r="S8128"/>
          <cell r="T8128"/>
        </row>
        <row r="8129">
          <cell r="P8129">
            <v>999999999</v>
          </cell>
          <cell r="Q8129"/>
          <cell r="R8129"/>
          <cell r="S8129"/>
          <cell r="T8129"/>
        </row>
        <row r="8130">
          <cell r="P8130">
            <v>999999999</v>
          </cell>
          <cell r="Q8130"/>
          <cell r="R8130"/>
          <cell r="S8130"/>
          <cell r="T8130"/>
        </row>
        <row r="8131">
          <cell r="P8131">
            <v>999999999</v>
          </cell>
          <cell r="Q8131"/>
          <cell r="R8131"/>
          <cell r="S8131"/>
          <cell r="T8131"/>
        </row>
        <row r="8132">
          <cell r="P8132">
            <v>999999999</v>
          </cell>
          <cell r="Q8132"/>
          <cell r="R8132"/>
          <cell r="S8132"/>
          <cell r="T8132"/>
        </row>
        <row r="8133">
          <cell r="P8133">
            <v>999999999</v>
          </cell>
          <cell r="Q8133"/>
          <cell r="R8133"/>
          <cell r="S8133"/>
          <cell r="T8133"/>
        </row>
        <row r="8134">
          <cell r="P8134">
            <v>999999999</v>
          </cell>
          <cell r="Q8134"/>
          <cell r="R8134"/>
          <cell r="S8134"/>
          <cell r="T8134"/>
        </row>
        <row r="8135">
          <cell r="P8135">
            <v>999999999</v>
          </cell>
          <cell r="Q8135"/>
          <cell r="R8135"/>
          <cell r="S8135"/>
          <cell r="T8135"/>
        </row>
        <row r="8136">
          <cell r="P8136">
            <v>999999999</v>
          </cell>
          <cell r="Q8136"/>
          <cell r="R8136"/>
          <cell r="S8136"/>
          <cell r="T8136"/>
        </row>
        <row r="8137">
          <cell r="P8137">
            <v>999999999</v>
          </cell>
          <cell r="Q8137"/>
          <cell r="R8137"/>
          <cell r="S8137"/>
          <cell r="T8137"/>
        </row>
        <row r="8138">
          <cell r="P8138">
            <v>999999999</v>
          </cell>
          <cell r="Q8138"/>
          <cell r="R8138"/>
          <cell r="S8138"/>
          <cell r="T8138"/>
        </row>
        <row r="8139">
          <cell r="P8139">
            <v>999999999</v>
          </cell>
          <cell r="Q8139"/>
          <cell r="R8139"/>
          <cell r="S8139"/>
          <cell r="T8139"/>
        </row>
        <row r="8140">
          <cell r="P8140">
            <v>999999999</v>
          </cell>
          <cell r="Q8140"/>
          <cell r="R8140"/>
          <cell r="S8140"/>
          <cell r="T8140"/>
        </row>
        <row r="8141">
          <cell r="P8141">
            <v>999999999</v>
          </cell>
          <cell r="Q8141"/>
          <cell r="R8141"/>
          <cell r="S8141"/>
          <cell r="T8141"/>
        </row>
        <row r="8142">
          <cell r="P8142">
            <v>999999999</v>
          </cell>
          <cell r="Q8142"/>
          <cell r="R8142"/>
          <cell r="S8142"/>
          <cell r="T8142"/>
        </row>
        <row r="8143">
          <cell r="P8143">
            <v>999999999</v>
          </cell>
          <cell r="Q8143"/>
          <cell r="R8143"/>
          <cell r="S8143"/>
          <cell r="T8143"/>
        </row>
        <row r="8144">
          <cell r="P8144">
            <v>999999999</v>
          </cell>
          <cell r="Q8144"/>
          <cell r="R8144"/>
          <cell r="S8144"/>
          <cell r="T8144"/>
        </row>
        <row r="8145">
          <cell r="P8145">
            <v>999999999</v>
          </cell>
          <cell r="Q8145"/>
          <cell r="R8145"/>
          <cell r="S8145"/>
          <cell r="T8145"/>
        </row>
        <row r="8146">
          <cell r="P8146">
            <v>999999999</v>
          </cell>
          <cell r="Q8146"/>
          <cell r="R8146"/>
          <cell r="S8146"/>
          <cell r="T8146"/>
        </row>
        <row r="8147">
          <cell r="P8147">
            <v>999999999</v>
          </cell>
          <cell r="Q8147"/>
          <cell r="R8147"/>
          <cell r="S8147"/>
          <cell r="T8147"/>
        </row>
        <row r="8148">
          <cell r="P8148">
            <v>999999999</v>
          </cell>
          <cell r="Q8148"/>
          <cell r="R8148"/>
          <cell r="S8148"/>
          <cell r="T8148"/>
        </row>
        <row r="8149">
          <cell r="P8149">
            <v>999999999</v>
          </cell>
          <cell r="Q8149"/>
          <cell r="R8149"/>
          <cell r="S8149"/>
          <cell r="T8149"/>
        </row>
        <row r="8150">
          <cell r="P8150">
            <v>999999999</v>
          </cell>
          <cell r="Q8150"/>
          <cell r="R8150"/>
          <cell r="S8150"/>
          <cell r="T8150"/>
        </row>
        <row r="8151">
          <cell r="P8151">
            <v>999999999</v>
          </cell>
          <cell r="Q8151"/>
          <cell r="R8151"/>
          <cell r="S8151"/>
          <cell r="T8151"/>
        </row>
        <row r="8152">
          <cell r="P8152">
            <v>999999999</v>
          </cell>
          <cell r="Q8152"/>
          <cell r="R8152"/>
          <cell r="S8152"/>
          <cell r="T8152"/>
        </row>
        <row r="8153">
          <cell r="P8153">
            <v>999999999</v>
          </cell>
          <cell r="Q8153"/>
          <cell r="R8153"/>
          <cell r="S8153"/>
          <cell r="T8153"/>
        </row>
        <row r="8154">
          <cell r="P8154">
            <v>999999999</v>
          </cell>
          <cell r="Q8154"/>
          <cell r="R8154"/>
          <cell r="S8154"/>
          <cell r="T8154"/>
        </row>
        <row r="8155">
          <cell r="P8155">
            <v>999999999</v>
          </cell>
          <cell r="Q8155"/>
          <cell r="R8155"/>
          <cell r="S8155"/>
          <cell r="T8155"/>
        </row>
        <row r="8156">
          <cell r="P8156">
            <v>999999999</v>
          </cell>
          <cell r="Q8156"/>
          <cell r="R8156"/>
          <cell r="S8156"/>
          <cell r="T8156"/>
        </row>
        <row r="8157">
          <cell r="P8157">
            <v>999999999</v>
          </cell>
          <cell r="Q8157"/>
          <cell r="R8157"/>
          <cell r="S8157"/>
          <cell r="T8157"/>
        </row>
        <row r="8158">
          <cell r="P8158">
            <v>999999999</v>
          </cell>
          <cell r="Q8158"/>
          <cell r="R8158"/>
          <cell r="S8158"/>
          <cell r="T8158"/>
        </row>
        <row r="8159">
          <cell r="P8159">
            <v>999999999</v>
          </cell>
          <cell r="Q8159"/>
          <cell r="R8159"/>
          <cell r="S8159"/>
          <cell r="T8159"/>
        </row>
        <row r="8160">
          <cell r="P8160">
            <v>999999999</v>
          </cell>
          <cell r="Q8160"/>
          <cell r="R8160"/>
          <cell r="S8160"/>
          <cell r="T8160"/>
        </row>
        <row r="8161">
          <cell r="P8161">
            <v>999999999</v>
          </cell>
          <cell r="Q8161"/>
          <cell r="R8161"/>
          <cell r="S8161"/>
          <cell r="T8161"/>
        </row>
        <row r="8162">
          <cell r="P8162">
            <v>999999999</v>
          </cell>
          <cell r="Q8162"/>
          <cell r="R8162"/>
          <cell r="S8162"/>
          <cell r="T8162"/>
        </row>
        <row r="8163">
          <cell r="P8163">
            <v>999999999</v>
          </cell>
          <cell r="Q8163"/>
          <cell r="R8163"/>
          <cell r="S8163"/>
          <cell r="T8163"/>
        </row>
        <row r="8164">
          <cell r="P8164">
            <v>999999999</v>
          </cell>
          <cell r="Q8164"/>
          <cell r="R8164"/>
          <cell r="S8164"/>
          <cell r="T8164"/>
        </row>
        <row r="8165">
          <cell r="P8165">
            <v>999999999</v>
          </cell>
          <cell r="Q8165"/>
          <cell r="R8165"/>
          <cell r="S8165"/>
          <cell r="T8165"/>
        </row>
        <row r="8166">
          <cell r="P8166">
            <v>999999999</v>
          </cell>
          <cell r="Q8166"/>
          <cell r="R8166"/>
          <cell r="S8166"/>
          <cell r="T8166"/>
        </row>
        <row r="8167">
          <cell r="P8167">
            <v>999999999</v>
          </cell>
          <cell r="Q8167"/>
          <cell r="R8167"/>
          <cell r="S8167"/>
          <cell r="T8167"/>
        </row>
        <row r="8168">
          <cell r="P8168">
            <v>999999999</v>
          </cell>
          <cell r="Q8168"/>
          <cell r="R8168"/>
          <cell r="S8168"/>
          <cell r="T8168"/>
        </row>
        <row r="8169">
          <cell r="P8169">
            <v>999999999</v>
          </cell>
          <cell r="Q8169"/>
          <cell r="R8169"/>
          <cell r="S8169"/>
          <cell r="T8169"/>
        </row>
        <row r="8170">
          <cell r="P8170">
            <v>999999999</v>
          </cell>
          <cell r="Q8170"/>
          <cell r="R8170"/>
          <cell r="S8170"/>
          <cell r="T8170"/>
        </row>
        <row r="8171">
          <cell r="P8171">
            <v>999999999</v>
          </cell>
          <cell r="Q8171"/>
          <cell r="R8171"/>
          <cell r="S8171"/>
          <cell r="T8171"/>
        </row>
        <row r="8172">
          <cell r="P8172">
            <v>999999999</v>
          </cell>
          <cell r="Q8172"/>
          <cell r="R8172"/>
          <cell r="S8172"/>
          <cell r="T8172"/>
        </row>
        <row r="8173">
          <cell r="P8173">
            <v>999999999</v>
          </cell>
          <cell r="Q8173"/>
          <cell r="R8173"/>
          <cell r="S8173"/>
          <cell r="T8173"/>
        </row>
        <row r="8174">
          <cell r="P8174">
            <v>999999999</v>
          </cell>
          <cell r="Q8174"/>
          <cell r="R8174"/>
          <cell r="S8174"/>
          <cell r="T8174"/>
        </row>
        <row r="8175">
          <cell r="P8175">
            <v>999999999</v>
          </cell>
          <cell r="Q8175"/>
          <cell r="R8175"/>
          <cell r="S8175"/>
          <cell r="T8175"/>
        </row>
        <row r="8176">
          <cell r="P8176">
            <v>999999999</v>
          </cell>
          <cell r="Q8176"/>
          <cell r="R8176"/>
          <cell r="S8176"/>
          <cell r="T8176"/>
        </row>
        <row r="8177">
          <cell r="P8177">
            <v>999999999</v>
          </cell>
          <cell r="Q8177"/>
          <cell r="R8177"/>
          <cell r="S8177"/>
          <cell r="T8177"/>
        </row>
        <row r="8178">
          <cell r="P8178">
            <v>999999999</v>
          </cell>
          <cell r="Q8178"/>
          <cell r="R8178"/>
          <cell r="S8178"/>
          <cell r="T8178"/>
        </row>
        <row r="8179">
          <cell r="P8179">
            <v>999999999</v>
          </cell>
          <cell r="Q8179"/>
          <cell r="R8179"/>
          <cell r="S8179"/>
          <cell r="T8179"/>
        </row>
        <row r="8180">
          <cell r="P8180">
            <v>999999999</v>
          </cell>
          <cell r="Q8180"/>
          <cell r="R8180"/>
          <cell r="S8180"/>
          <cell r="T8180"/>
        </row>
        <row r="8181">
          <cell r="P8181">
            <v>999999999</v>
          </cell>
          <cell r="Q8181"/>
          <cell r="R8181"/>
          <cell r="S8181"/>
          <cell r="T8181"/>
        </row>
        <row r="8182">
          <cell r="P8182">
            <v>999999999</v>
          </cell>
          <cell r="Q8182"/>
          <cell r="R8182"/>
          <cell r="S8182"/>
          <cell r="T8182"/>
        </row>
        <row r="8183">
          <cell r="P8183">
            <v>999999999</v>
          </cell>
          <cell r="Q8183"/>
          <cell r="R8183"/>
          <cell r="S8183"/>
          <cell r="T8183"/>
        </row>
        <row r="8184">
          <cell r="P8184">
            <v>999999999</v>
          </cell>
          <cell r="Q8184"/>
          <cell r="R8184"/>
          <cell r="S8184"/>
          <cell r="T8184"/>
        </row>
        <row r="8185">
          <cell r="P8185">
            <v>999999999</v>
          </cell>
          <cell r="Q8185"/>
          <cell r="R8185"/>
          <cell r="S8185"/>
          <cell r="T8185"/>
        </row>
        <row r="8186">
          <cell r="P8186">
            <v>999999999</v>
          </cell>
          <cell r="Q8186"/>
          <cell r="R8186"/>
          <cell r="S8186"/>
          <cell r="T8186"/>
        </row>
        <row r="8187">
          <cell r="P8187">
            <v>999999999</v>
          </cell>
          <cell r="Q8187"/>
          <cell r="R8187"/>
          <cell r="S8187"/>
          <cell r="T8187"/>
        </row>
        <row r="8188">
          <cell r="P8188">
            <v>999999999</v>
          </cell>
          <cell r="Q8188"/>
          <cell r="R8188"/>
          <cell r="S8188"/>
          <cell r="T8188"/>
        </row>
        <row r="8189">
          <cell r="P8189">
            <v>999999999</v>
          </cell>
          <cell r="Q8189"/>
          <cell r="R8189"/>
          <cell r="S8189"/>
          <cell r="T8189"/>
        </row>
        <row r="8190">
          <cell r="P8190">
            <v>999999999</v>
          </cell>
          <cell r="Q8190"/>
          <cell r="R8190"/>
          <cell r="S8190"/>
          <cell r="T8190"/>
        </row>
        <row r="8191">
          <cell r="P8191">
            <v>999999999</v>
          </cell>
          <cell r="Q8191"/>
          <cell r="R8191"/>
          <cell r="S8191"/>
          <cell r="T8191"/>
        </row>
        <row r="8192">
          <cell r="P8192">
            <v>999999999</v>
          </cell>
          <cell r="Q8192"/>
          <cell r="R8192"/>
          <cell r="S8192"/>
          <cell r="T8192"/>
        </row>
        <row r="8193">
          <cell r="P8193">
            <v>999999999</v>
          </cell>
          <cell r="Q8193"/>
          <cell r="R8193"/>
          <cell r="S8193"/>
          <cell r="T8193"/>
        </row>
        <row r="8194">
          <cell r="P8194">
            <v>999999999</v>
          </cell>
          <cell r="Q8194"/>
          <cell r="R8194"/>
          <cell r="S8194"/>
          <cell r="T8194"/>
        </row>
        <row r="8195">
          <cell r="P8195">
            <v>999999999</v>
          </cell>
          <cell r="Q8195"/>
          <cell r="R8195"/>
          <cell r="S8195"/>
          <cell r="T8195"/>
        </row>
        <row r="8196">
          <cell r="P8196">
            <v>999999999</v>
          </cell>
          <cell r="Q8196"/>
          <cell r="R8196"/>
          <cell r="S8196"/>
          <cell r="T8196"/>
        </row>
        <row r="8197">
          <cell r="P8197">
            <v>999999999</v>
          </cell>
          <cell r="Q8197"/>
          <cell r="R8197"/>
          <cell r="S8197"/>
          <cell r="T8197"/>
        </row>
        <row r="8198">
          <cell r="P8198">
            <v>999999999</v>
          </cell>
          <cell r="Q8198"/>
          <cell r="R8198"/>
          <cell r="S8198"/>
          <cell r="T8198"/>
        </row>
        <row r="8199">
          <cell r="P8199">
            <v>999999999</v>
          </cell>
          <cell r="Q8199"/>
          <cell r="R8199"/>
          <cell r="S8199"/>
          <cell r="T8199"/>
        </row>
        <row r="8200">
          <cell r="P8200">
            <v>999999999</v>
          </cell>
          <cell r="Q8200"/>
          <cell r="R8200"/>
          <cell r="S8200"/>
          <cell r="T8200"/>
        </row>
        <row r="8201">
          <cell r="P8201">
            <v>999999999</v>
          </cell>
          <cell r="Q8201"/>
          <cell r="R8201"/>
          <cell r="S8201"/>
          <cell r="T8201"/>
        </row>
        <row r="8202">
          <cell r="P8202">
            <v>999999999</v>
          </cell>
          <cell r="Q8202"/>
          <cell r="R8202"/>
          <cell r="S8202"/>
          <cell r="T8202"/>
        </row>
        <row r="8203">
          <cell r="P8203">
            <v>999999999</v>
          </cell>
          <cell r="Q8203"/>
          <cell r="R8203"/>
          <cell r="S8203"/>
          <cell r="T8203"/>
        </row>
        <row r="8204">
          <cell r="P8204">
            <v>999999999</v>
          </cell>
          <cell r="Q8204"/>
          <cell r="R8204"/>
          <cell r="S8204"/>
          <cell r="T8204"/>
        </row>
        <row r="8205">
          <cell r="P8205">
            <v>999999999</v>
          </cell>
          <cell r="Q8205"/>
          <cell r="R8205"/>
          <cell r="S8205"/>
          <cell r="T8205"/>
        </row>
        <row r="8206">
          <cell r="P8206">
            <v>999999999</v>
          </cell>
          <cell r="Q8206"/>
          <cell r="R8206"/>
          <cell r="S8206"/>
          <cell r="T8206"/>
        </row>
        <row r="8207">
          <cell r="P8207">
            <v>999999999</v>
          </cell>
          <cell r="Q8207"/>
          <cell r="R8207"/>
          <cell r="S8207"/>
          <cell r="T8207"/>
        </row>
        <row r="8208">
          <cell r="P8208">
            <v>999999999</v>
          </cell>
          <cell r="Q8208"/>
          <cell r="R8208"/>
          <cell r="S8208"/>
          <cell r="T8208"/>
        </row>
        <row r="8209">
          <cell r="P8209">
            <v>999999999</v>
          </cell>
          <cell r="Q8209"/>
          <cell r="R8209"/>
          <cell r="S8209"/>
          <cell r="T8209"/>
        </row>
        <row r="8210">
          <cell r="P8210">
            <v>999999999</v>
          </cell>
          <cell r="Q8210"/>
          <cell r="R8210"/>
          <cell r="S8210"/>
          <cell r="T8210"/>
        </row>
        <row r="8211">
          <cell r="P8211">
            <v>999999999</v>
          </cell>
          <cell r="Q8211"/>
          <cell r="R8211"/>
          <cell r="S8211"/>
          <cell r="T8211"/>
        </row>
        <row r="8212">
          <cell r="P8212">
            <v>999999999</v>
          </cell>
          <cell r="Q8212"/>
          <cell r="R8212"/>
          <cell r="S8212"/>
          <cell r="T8212"/>
        </row>
        <row r="8213">
          <cell r="P8213">
            <v>999999999</v>
          </cell>
          <cell r="Q8213"/>
          <cell r="R8213"/>
          <cell r="S8213"/>
          <cell r="T8213"/>
        </row>
        <row r="8214">
          <cell r="P8214">
            <v>999999999</v>
          </cell>
          <cell r="Q8214"/>
          <cell r="R8214"/>
          <cell r="S8214"/>
          <cell r="T8214"/>
        </row>
        <row r="8215">
          <cell r="P8215">
            <v>999999999</v>
          </cell>
          <cell r="Q8215"/>
          <cell r="R8215"/>
          <cell r="S8215"/>
          <cell r="T8215"/>
        </row>
        <row r="8216">
          <cell r="P8216">
            <v>999999999</v>
          </cell>
          <cell r="Q8216"/>
          <cell r="R8216"/>
          <cell r="S8216"/>
          <cell r="T8216"/>
        </row>
        <row r="8217">
          <cell r="P8217">
            <v>999999999</v>
          </cell>
          <cell r="Q8217"/>
          <cell r="R8217"/>
          <cell r="S8217"/>
          <cell r="T8217"/>
        </row>
        <row r="8218">
          <cell r="P8218">
            <v>999999999</v>
          </cell>
          <cell r="Q8218"/>
          <cell r="R8218"/>
          <cell r="S8218"/>
          <cell r="T8218"/>
        </row>
        <row r="8219">
          <cell r="P8219">
            <v>999999999</v>
          </cell>
          <cell r="Q8219"/>
          <cell r="R8219"/>
          <cell r="S8219"/>
          <cell r="T8219"/>
        </row>
        <row r="8220">
          <cell r="P8220">
            <v>999999999</v>
          </cell>
          <cell r="Q8220"/>
          <cell r="R8220"/>
          <cell r="S8220"/>
          <cell r="T8220"/>
        </row>
        <row r="8221">
          <cell r="P8221">
            <v>999999999</v>
          </cell>
          <cell r="Q8221"/>
          <cell r="R8221"/>
          <cell r="S8221"/>
          <cell r="T8221"/>
        </row>
        <row r="8222">
          <cell r="P8222">
            <v>999999999</v>
          </cell>
          <cell r="Q8222"/>
          <cell r="R8222"/>
          <cell r="S8222"/>
          <cell r="T8222"/>
        </row>
        <row r="8223">
          <cell r="P8223">
            <v>999999999</v>
          </cell>
          <cell r="Q8223"/>
          <cell r="R8223"/>
          <cell r="S8223"/>
          <cell r="T8223"/>
        </row>
        <row r="8224">
          <cell r="P8224">
            <v>999999999</v>
          </cell>
          <cell r="Q8224"/>
          <cell r="R8224"/>
          <cell r="S8224"/>
          <cell r="T8224"/>
        </row>
        <row r="8225">
          <cell r="P8225">
            <v>999999999</v>
          </cell>
          <cell r="Q8225"/>
          <cell r="R8225"/>
          <cell r="S8225"/>
          <cell r="T8225"/>
        </row>
        <row r="8226">
          <cell r="P8226">
            <v>999999999</v>
          </cell>
          <cell r="Q8226"/>
          <cell r="R8226"/>
          <cell r="S8226"/>
          <cell r="T8226"/>
        </row>
        <row r="8227">
          <cell r="P8227">
            <v>999999999</v>
          </cell>
          <cell r="Q8227"/>
          <cell r="R8227"/>
          <cell r="S8227"/>
          <cell r="T8227"/>
        </row>
        <row r="8228">
          <cell r="P8228">
            <v>999999999</v>
          </cell>
          <cell r="Q8228"/>
          <cell r="R8228"/>
          <cell r="S8228"/>
          <cell r="T8228"/>
        </row>
        <row r="8229">
          <cell r="P8229">
            <v>999999999</v>
          </cell>
          <cell r="Q8229"/>
          <cell r="R8229"/>
          <cell r="S8229"/>
          <cell r="T8229"/>
        </row>
        <row r="8230">
          <cell r="P8230">
            <v>999999999</v>
          </cell>
          <cell r="Q8230"/>
          <cell r="R8230"/>
          <cell r="S8230"/>
          <cell r="T8230"/>
        </row>
        <row r="8231">
          <cell r="P8231">
            <v>999999999</v>
          </cell>
          <cell r="Q8231"/>
          <cell r="R8231"/>
          <cell r="S8231"/>
          <cell r="T8231"/>
        </row>
        <row r="8232">
          <cell r="P8232">
            <v>999999999</v>
          </cell>
          <cell r="Q8232"/>
          <cell r="R8232"/>
          <cell r="S8232"/>
          <cell r="T8232"/>
        </row>
        <row r="8233">
          <cell r="P8233">
            <v>999999999</v>
          </cell>
          <cell r="Q8233"/>
          <cell r="R8233"/>
          <cell r="S8233"/>
          <cell r="T8233"/>
        </row>
        <row r="8234">
          <cell r="P8234">
            <v>999999999</v>
          </cell>
          <cell r="Q8234"/>
          <cell r="R8234"/>
          <cell r="S8234"/>
          <cell r="T8234"/>
        </row>
        <row r="8235">
          <cell r="P8235">
            <v>999999999</v>
          </cell>
          <cell r="Q8235"/>
          <cell r="R8235"/>
          <cell r="S8235"/>
          <cell r="T8235"/>
        </row>
        <row r="8236">
          <cell r="P8236">
            <v>999999999</v>
          </cell>
          <cell r="Q8236"/>
          <cell r="R8236"/>
          <cell r="S8236"/>
          <cell r="T8236"/>
        </row>
        <row r="8237">
          <cell r="P8237">
            <v>999999999</v>
          </cell>
          <cell r="Q8237"/>
          <cell r="R8237"/>
          <cell r="S8237"/>
          <cell r="T8237"/>
        </row>
        <row r="8238">
          <cell r="P8238">
            <v>999999999</v>
          </cell>
          <cell r="Q8238"/>
          <cell r="R8238"/>
          <cell r="S8238"/>
          <cell r="T8238"/>
        </row>
        <row r="8239">
          <cell r="P8239">
            <v>999999999</v>
          </cell>
          <cell r="Q8239"/>
          <cell r="R8239"/>
          <cell r="S8239"/>
          <cell r="T8239"/>
        </row>
        <row r="8240">
          <cell r="P8240">
            <v>999999999</v>
          </cell>
          <cell r="Q8240"/>
          <cell r="R8240"/>
          <cell r="S8240"/>
          <cell r="T8240"/>
        </row>
        <row r="8241">
          <cell r="P8241">
            <v>999999999</v>
          </cell>
          <cell r="Q8241"/>
          <cell r="R8241"/>
          <cell r="S8241"/>
          <cell r="T8241"/>
        </row>
        <row r="8242">
          <cell r="P8242">
            <v>999999999</v>
          </cell>
          <cell r="Q8242"/>
          <cell r="R8242"/>
          <cell r="S8242"/>
          <cell r="T8242"/>
        </row>
        <row r="8243">
          <cell r="P8243">
            <v>999999999</v>
          </cell>
          <cell r="Q8243"/>
          <cell r="R8243"/>
          <cell r="S8243"/>
          <cell r="T8243"/>
        </row>
        <row r="8244">
          <cell r="P8244">
            <v>999999999</v>
          </cell>
          <cell r="Q8244"/>
          <cell r="R8244"/>
          <cell r="S8244"/>
          <cell r="T8244"/>
        </row>
        <row r="8245">
          <cell r="P8245">
            <v>999999999</v>
          </cell>
          <cell r="Q8245"/>
          <cell r="R8245"/>
          <cell r="S8245"/>
          <cell r="T8245"/>
        </row>
        <row r="8246">
          <cell r="P8246">
            <v>999999999</v>
          </cell>
          <cell r="Q8246"/>
          <cell r="R8246"/>
          <cell r="S8246"/>
          <cell r="T8246"/>
        </row>
        <row r="8247">
          <cell r="P8247">
            <v>999999999</v>
          </cell>
          <cell r="Q8247"/>
          <cell r="R8247"/>
          <cell r="S8247"/>
          <cell r="T8247"/>
        </row>
        <row r="8248">
          <cell r="P8248">
            <v>999999999</v>
          </cell>
          <cell r="Q8248"/>
          <cell r="R8248"/>
          <cell r="S8248"/>
          <cell r="T8248"/>
        </row>
        <row r="8249">
          <cell r="P8249">
            <v>999999999</v>
          </cell>
          <cell r="Q8249"/>
          <cell r="R8249"/>
          <cell r="S8249"/>
          <cell r="T8249"/>
        </row>
        <row r="8250">
          <cell r="P8250">
            <v>999999999</v>
          </cell>
          <cell r="Q8250"/>
          <cell r="R8250"/>
          <cell r="S8250"/>
          <cell r="T8250"/>
        </row>
        <row r="8251">
          <cell r="P8251">
            <v>999999999</v>
          </cell>
          <cell r="Q8251"/>
          <cell r="R8251"/>
          <cell r="S8251"/>
          <cell r="T8251"/>
        </row>
        <row r="8252">
          <cell r="P8252">
            <v>999999999</v>
          </cell>
          <cell r="Q8252"/>
          <cell r="R8252"/>
          <cell r="S8252"/>
          <cell r="T8252"/>
        </row>
        <row r="8253">
          <cell r="P8253">
            <v>999999999</v>
          </cell>
          <cell r="Q8253"/>
          <cell r="R8253"/>
          <cell r="S8253"/>
          <cell r="T8253"/>
        </row>
        <row r="8254">
          <cell r="P8254">
            <v>999999999</v>
          </cell>
          <cell r="Q8254"/>
          <cell r="R8254"/>
          <cell r="S8254"/>
          <cell r="T8254"/>
        </row>
        <row r="8255">
          <cell r="P8255">
            <v>999999999</v>
          </cell>
          <cell r="Q8255"/>
          <cell r="R8255"/>
          <cell r="S8255"/>
          <cell r="T8255"/>
        </row>
        <row r="8256">
          <cell r="P8256">
            <v>999999999</v>
          </cell>
          <cell r="Q8256"/>
          <cell r="R8256"/>
          <cell r="S8256"/>
          <cell r="T8256"/>
        </row>
        <row r="8257">
          <cell r="P8257">
            <v>999999999</v>
          </cell>
          <cell r="Q8257"/>
          <cell r="R8257"/>
          <cell r="S8257"/>
          <cell r="T8257"/>
        </row>
        <row r="8258">
          <cell r="P8258">
            <v>999999999</v>
          </cell>
          <cell r="Q8258"/>
          <cell r="R8258"/>
          <cell r="S8258"/>
          <cell r="T8258"/>
        </row>
        <row r="8259">
          <cell r="P8259">
            <v>999999999</v>
          </cell>
          <cell r="Q8259"/>
          <cell r="R8259"/>
          <cell r="S8259"/>
          <cell r="T8259"/>
        </row>
        <row r="8260">
          <cell r="P8260">
            <v>999999999</v>
          </cell>
          <cell r="Q8260"/>
          <cell r="R8260"/>
          <cell r="S8260"/>
          <cell r="T8260"/>
        </row>
        <row r="8261">
          <cell r="P8261">
            <v>999999999</v>
          </cell>
          <cell r="Q8261"/>
          <cell r="R8261"/>
          <cell r="S8261"/>
          <cell r="T8261"/>
        </row>
        <row r="8262">
          <cell r="P8262">
            <v>999999999</v>
          </cell>
          <cell r="Q8262"/>
          <cell r="R8262"/>
          <cell r="S8262"/>
          <cell r="T8262"/>
        </row>
        <row r="8263">
          <cell r="P8263">
            <v>999999999</v>
          </cell>
          <cell r="Q8263"/>
          <cell r="R8263"/>
          <cell r="S8263"/>
          <cell r="T8263"/>
        </row>
        <row r="8264">
          <cell r="P8264">
            <v>999999999</v>
          </cell>
          <cell r="Q8264"/>
          <cell r="R8264"/>
          <cell r="S8264"/>
          <cell r="T8264"/>
        </row>
        <row r="8265">
          <cell r="P8265">
            <v>999999999</v>
          </cell>
          <cell r="Q8265"/>
          <cell r="R8265"/>
          <cell r="S8265"/>
          <cell r="T8265"/>
        </row>
        <row r="8266">
          <cell r="P8266">
            <v>999999999</v>
          </cell>
          <cell r="Q8266"/>
          <cell r="R8266"/>
          <cell r="S8266"/>
          <cell r="T8266"/>
        </row>
        <row r="8267">
          <cell r="P8267">
            <v>999999999</v>
          </cell>
          <cell r="Q8267"/>
          <cell r="R8267"/>
          <cell r="S8267"/>
          <cell r="T8267"/>
        </row>
        <row r="8268">
          <cell r="P8268">
            <v>999999999</v>
          </cell>
          <cell r="Q8268"/>
          <cell r="R8268"/>
          <cell r="S8268"/>
          <cell r="T8268"/>
        </row>
        <row r="8269">
          <cell r="P8269">
            <v>999999999</v>
          </cell>
          <cell r="Q8269"/>
          <cell r="R8269"/>
          <cell r="S8269"/>
          <cell r="T8269"/>
        </row>
        <row r="8270">
          <cell r="P8270">
            <v>999999999</v>
          </cell>
          <cell r="Q8270"/>
          <cell r="R8270"/>
          <cell r="S8270"/>
          <cell r="T8270"/>
        </row>
        <row r="8271">
          <cell r="P8271">
            <v>999999999</v>
          </cell>
          <cell r="Q8271"/>
          <cell r="R8271"/>
          <cell r="S8271"/>
          <cell r="T8271"/>
        </row>
        <row r="8272">
          <cell r="P8272">
            <v>999999999</v>
          </cell>
          <cell r="Q8272"/>
          <cell r="R8272"/>
          <cell r="S8272"/>
          <cell r="T8272"/>
        </row>
        <row r="8273">
          <cell r="P8273">
            <v>999999999</v>
          </cell>
          <cell r="Q8273"/>
          <cell r="R8273"/>
          <cell r="S8273"/>
          <cell r="T8273"/>
        </row>
        <row r="8274">
          <cell r="P8274">
            <v>999999999</v>
          </cell>
          <cell r="Q8274"/>
          <cell r="R8274"/>
          <cell r="S8274"/>
          <cell r="T8274"/>
        </row>
        <row r="8275">
          <cell r="P8275">
            <v>999999999</v>
          </cell>
          <cell r="Q8275"/>
          <cell r="R8275"/>
          <cell r="S8275"/>
          <cell r="T8275"/>
        </row>
        <row r="8276">
          <cell r="P8276">
            <v>999999999</v>
          </cell>
          <cell r="Q8276"/>
          <cell r="R8276"/>
          <cell r="S8276"/>
          <cell r="T8276"/>
        </row>
        <row r="8277">
          <cell r="P8277">
            <v>999999999</v>
          </cell>
          <cell r="Q8277"/>
          <cell r="R8277"/>
          <cell r="S8277"/>
          <cell r="T8277"/>
        </row>
        <row r="8278">
          <cell r="P8278">
            <v>999999999</v>
          </cell>
          <cell r="Q8278"/>
          <cell r="R8278"/>
          <cell r="S8278"/>
          <cell r="T8278"/>
        </row>
        <row r="8279">
          <cell r="P8279">
            <v>999999999</v>
          </cell>
          <cell r="Q8279"/>
          <cell r="R8279"/>
          <cell r="S8279"/>
          <cell r="T8279"/>
        </row>
        <row r="8280">
          <cell r="P8280">
            <v>999999999</v>
          </cell>
          <cell r="Q8280"/>
          <cell r="R8280"/>
          <cell r="S8280"/>
          <cell r="T8280"/>
        </row>
        <row r="8281">
          <cell r="P8281">
            <v>999999999</v>
          </cell>
          <cell r="Q8281"/>
          <cell r="R8281"/>
          <cell r="S8281"/>
          <cell r="T8281"/>
        </row>
        <row r="8282">
          <cell r="P8282">
            <v>999999999</v>
          </cell>
          <cell r="Q8282"/>
          <cell r="R8282"/>
          <cell r="S8282"/>
          <cell r="T8282"/>
        </row>
        <row r="8283">
          <cell r="P8283">
            <v>999999999</v>
          </cell>
          <cell r="Q8283"/>
          <cell r="R8283"/>
          <cell r="S8283"/>
          <cell r="T8283"/>
        </row>
        <row r="8284">
          <cell r="P8284">
            <v>999999999</v>
          </cell>
          <cell r="Q8284"/>
          <cell r="R8284"/>
          <cell r="S8284"/>
          <cell r="T8284"/>
        </row>
        <row r="8285">
          <cell r="P8285">
            <v>999999999</v>
          </cell>
          <cell r="Q8285"/>
          <cell r="R8285"/>
          <cell r="S8285"/>
          <cell r="T8285"/>
        </row>
        <row r="8286">
          <cell r="P8286">
            <v>999999999</v>
          </cell>
          <cell r="Q8286"/>
          <cell r="R8286"/>
          <cell r="S8286"/>
          <cell r="T8286"/>
        </row>
        <row r="8287">
          <cell r="P8287">
            <v>999999999</v>
          </cell>
          <cell r="Q8287"/>
          <cell r="R8287"/>
          <cell r="S8287"/>
          <cell r="T8287"/>
        </row>
        <row r="8288">
          <cell r="P8288">
            <v>999999999</v>
          </cell>
          <cell r="Q8288"/>
          <cell r="R8288"/>
          <cell r="S8288"/>
          <cell r="T8288"/>
        </row>
        <row r="8289">
          <cell r="P8289">
            <v>999999999</v>
          </cell>
          <cell r="Q8289"/>
          <cell r="R8289"/>
          <cell r="S8289"/>
          <cell r="T8289"/>
        </row>
        <row r="8290">
          <cell r="P8290">
            <v>999999999</v>
          </cell>
          <cell r="Q8290"/>
          <cell r="R8290"/>
          <cell r="S8290"/>
          <cell r="T8290"/>
        </row>
        <row r="8291">
          <cell r="P8291">
            <v>999999999</v>
          </cell>
          <cell r="Q8291"/>
          <cell r="R8291"/>
          <cell r="S8291"/>
          <cell r="T8291"/>
        </row>
        <row r="8292">
          <cell r="P8292">
            <v>999999999</v>
          </cell>
          <cell r="Q8292"/>
          <cell r="R8292"/>
          <cell r="S8292"/>
          <cell r="T8292"/>
        </row>
        <row r="8293">
          <cell r="P8293">
            <v>999999999</v>
          </cell>
          <cell r="Q8293"/>
          <cell r="R8293"/>
          <cell r="S8293"/>
          <cell r="T8293"/>
        </row>
        <row r="8294">
          <cell r="P8294">
            <v>999999999</v>
          </cell>
          <cell r="Q8294"/>
          <cell r="R8294"/>
          <cell r="S8294"/>
          <cell r="T8294"/>
        </row>
        <row r="8295">
          <cell r="P8295">
            <v>999999999</v>
          </cell>
          <cell r="Q8295"/>
          <cell r="R8295"/>
          <cell r="S8295"/>
          <cell r="T8295"/>
        </row>
        <row r="8296">
          <cell r="P8296">
            <v>999999999</v>
          </cell>
          <cell r="Q8296"/>
          <cell r="R8296"/>
          <cell r="S8296"/>
          <cell r="T8296"/>
        </row>
        <row r="8297">
          <cell r="P8297">
            <v>999999999</v>
          </cell>
          <cell r="Q8297"/>
          <cell r="R8297"/>
          <cell r="S8297"/>
          <cell r="T8297"/>
        </row>
        <row r="8298">
          <cell r="P8298">
            <v>999999999</v>
          </cell>
          <cell r="Q8298"/>
          <cell r="R8298"/>
          <cell r="S8298"/>
          <cell r="T8298"/>
        </row>
        <row r="8299">
          <cell r="P8299">
            <v>999999999</v>
          </cell>
          <cell r="Q8299"/>
          <cell r="R8299"/>
          <cell r="S8299"/>
          <cell r="T8299"/>
        </row>
        <row r="8300">
          <cell r="P8300">
            <v>999999999</v>
          </cell>
          <cell r="Q8300"/>
          <cell r="R8300"/>
          <cell r="S8300"/>
          <cell r="T8300"/>
        </row>
        <row r="8301">
          <cell r="P8301">
            <v>999999999</v>
          </cell>
          <cell r="Q8301"/>
          <cell r="R8301"/>
          <cell r="S8301"/>
          <cell r="T8301"/>
        </row>
        <row r="8302">
          <cell r="P8302">
            <v>999999999</v>
          </cell>
          <cell r="Q8302"/>
          <cell r="R8302"/>
          <cell r="S8302"/>
          <cell r="T8302"/>
        </row>
        <row r="8303">
          <cell r="P8303">
            <v>999999999</v>
          </cell>
          <cell r="Q8303"/>
          <cell r="R8303"/>
          <cell r="S8303"/>
          <cell r="T8303"/>
        </row>
        <row r="8304">
          <cell r="P8304">
            <v>999999999</v>
          </cell>
          <cell r="Q8304"/>
          <cell r="R8304"/>
          <cell r="S8304"/>
          <cell r="T8304"/>
        </row>
        <row r="8305">
          <cell r="P8305">
            <v>999999999</v>
          </cell>
          <cell r="Q8305"/>
          <cell r="R8305"/>
          <cell r="S8305"/>
          <cell r="T8305"/>
        </row>
        <row r="8306">
          <cell r="P8306">
            <v>999999999</v>
          </cell>
          <cell r="Q8306"/>
          <cell r="R8306"/>
          <cell r="S8306"/>
          <cell r="T8306"/>
        </row>
        <row r="8307">
          <cell r="P8307">
            <v>999999999</v>
          </cell>
          <cell r="Q8307"/>
          <cell r="R8307"/>
          <cell r="S8307"/>
          <cell r="T8307"/>
        </row>
        <row r="8308">
          <cell r="P8308">
            <v>999999999</v>
          </cell>
          <cell r="Q8308"/>
          <cell r="R8308"/>
          <cell r="S8308"/>
          <cell r="T8308"/>
        </row>
        <row r="8309">
          <cell r="P8309">
            <v>999999999</v>
          </cell>
          <cell r="Q8309"/>
          <cell r="R8309"/>
          <cell r="S8309"/>
          <cell r="T8309"/>
        </row>
        <row r="8310">
          <cell r="P8310">
            <v>999999999</v>
          </cell>
          <cell r="Q8310"/>
          <cell r="R8310"/>
          <cell r="S8310"/>
          <cell r="T8310"/>
        </row>
        <row r="8311">
          <cell r="P8311">
            <v>999999999</v>
          </cell>
          <cell r="Q8311"/>
          <cell r="R8311"/>
          <cell r="S8311"/>
          <cell r="T8311"/>
        </row>
        <row r="8312">
          <cell r="P8312">
            <v>999999999</v>
          </cell>
          <cell r="Q8312"/>
          <cell r="R8312"/>
          <cell r="S8312"/>
          <cell r="T8312"/>
        </row>
        <row r="8313">
          <cell r="P8313">
            <v>999999999</v>
          </cell>
          <cell r="Q8313"/>
          <cell r="R8313"/>
          <cell r="S8313"/>
          <cell r="T8313"/>
        </row>
        <row r="8314">
          <cell r="P8314">
            <v>999999999</v>
          </cell>
          <cell r="Q8314"/>
          <cell r="R8314"/>
          <cell r="S8314"/>
          <cell r="T8314"/>
        </row>
        <row r="8315">
          <cell r="P8315">
            <v>999999999</v>
          </cell>
          <cell r="Q8315"/>
          <cell r="R8315"/>
          <cell r="S8315"/>
          <cell r="T8315"/>
        </row>
        <row r="8316">
          <cell r="P8316">
            <v>999999999</v>
          </cell>
          <cell r="Q8316"/>
          <cell r="R8316"/>
          <cell r="S8316"/>
          <cell r="T8316"/>
        </row>
        <row r="8317">
          <cell r="P8317">
            <v>999999999</v>
          </cell>
          <cell r="Q8317"/>
          <cell r="R8317"/>
          <cell r="S8317"/>
          <cell r="T8317"/>
        </row>
        <row r="8318">
          <cell r="P8318">
            <v>999999999</v>
          </cell>
          <cell r="Q8318"/>
          <cell r="R8318"/>
          <cell r="S8318"/>
          <cell r="T8318"/>
        </row>
        <row r="8319">
          <cell r="P8319">
            <v>999999999</v>
          </cell>
          <cell r="Q8319"/>
          <cell r="R8319"/>
          <cell r="S8319"/>
          <cell r="T8319"/>
        </row>
        <row r="8320">
          <cell r="P8320">
            <v>999999999</v>
          </cell>
          <cell r="Q8320"/>
          <cell r="R8320"/>
          <cell r="S8320"/>
          <cell r="T8320"/>
        </row>
        <row r="8321">
          <cell r="P8321">
            <v>999999999</v>
          </cell>
          <cell r="Q8321"/>
          <cell r="R8321"/>
          <cell r="S8321"/>
          <cell r="T8321"/>
        </row>
        <row r="8322">
          <cell r="P8322">
            <v>999999999</v>
          </cell>
          <cell r="Q8322"/>
          <cell r="R8322"/>
          <cell r="S8322"/>
          <cell r="T8322"/>
        </row>
        <row r="8323">
          <cell r="P8323">
            <v>999999999</v>
          </cell>
          <cell r="Q8323"/>
          <cell r="R8323"/>
          <cell r="S8323"/>
          <cell r="T8323"/>
        </row>
        <row r="8324">
          <cell r="P8324">
            <v>999999999</v>
          </cell>
          <cell r="Q8324"/>
          <cell r="R8324"/>
          <cell r="S8324"/>
          <cell r="T8324"/>
        </row>
        <row r="8325">
          <cell r="P8325">
            <v>999999999</v>
          </cell>
          <cell r="Q8325"/>
          <cell r="R8325"/>
          <cell r="S8325"/>
          <cell r="T8325"/>
        </row>
        <row r="8326">
          <cell r="P8326">
            <v>999999999</v>
          </cell>
          <cell r="Q8326"/>
          <cell r="R8326"/>
          <cell r="S8326"/>
          <cell r="T8326"/>
        </row>
        <row r="8327">
          <cell r="P8327">
            <v>999999999</v>
          </cell>
          <cell r="Q8327"/>
          <cell r="R8327"/>
          <cell r="S8327"/>
          <cell r="T8327"/>
        </row>
        <row r="8328">
          <cell r="P8328">
            <v>999999999</v>
          </cell>
          <cell r="Q8328"/>
          <cell r="R8328"/>
          <cell r="S8328"/>
          <cell r="T8328"/>
        </row>
        <row r="8329">
          <cell r="P8329">
            <v>999999999</v>
          </cell>
          <cell r="Q8329"/>
          <cell r="R8329"/>
          <cell r="S8329"/>
          <cell r="T8329"/>
        </row>
        <row r="8330">
          <cell r="P8330">
            <v>999999999</v>
          </cell>
          <cell r="Q8330"/>
          <cell r="R8330"/>
          <cell r="S8330"/>
          <cell r="T8330"/>
        </row>
        <row r="8331">
          <cell r="P8331">
            <v>999999999</v>
          </cell>
          <cell r="Q8331"/>
          <cell r="R8331"/>
          <cell r="S8331"/>
          <cell r="T8331"/>
        </row>
        <row r="8332">
          <cell r="P8332">
            <v>999999999</v>
          </cell>
          <cell r="Q8332"/>
          <cell r="R8332"/>
          <cell r="S8332"/>
          <cell r="T8332"/>
        </row>
        <row r="8333">
          <cell r="P8333">
            <v>999999999</v>
          </cell>
          <cell r="Q8333"/>
          <cell r="R8333"/>
          <cell r="S8333"/>
          <cell r="T8333"/>
        </row>
        <row r="8334">
          <cell r="P8334">
            <v>999999999</v>
          </cell>
          <cell r="Q8334"/>
          <cell r="R8334"/>
          <cell r="S8334"/>
          <cell r="T8334"/>
        </row>
        <row r="8335">
          <cell r="P8335">
            <v>999999999</v>
          </cell>
          <cell r="Q8335"/>
          <cell r="R8335"/>
          <cell r="S8335"/>
          <cell r="T8335"/>
        </row>
        <row r="8336">
          <cell r="P8336">
            <v>999999999</v>
          </cell>
          <cell r="Q8336"/>
          <cell r="R8336"/>
          <cell r="S8336"/>
          <cell r="T8336"/>
        </row>
        <row r="8337">
          <cell r="P8337">
            <v>999999999</v>
          </cell>
          <cell r="Q8337"/>
          <cell r="R8337"/>
          <cell r="S8337"/>
          <cell r="T8337"/>
        </row>
        <row r="8338">
          <cell r="P8338">
            <v>999999999</v>
          </cell>
          <cell r="Q8338"/>
          <cell r="R8338"/>
          <cell r="S8338"/>
          <cell r="T8338"/>
        </row>
        <row r="8339">
          <cell r="P8339">
            <v>999999999</v>
          </cell>
          <cell r="Q8339"/>
          <cell r="R8339"/>
          <cell r="S8339"/>
          <cell r="T8339"/>
        </row>
        <row r="8340">
          <cell r="P8340">
            <v>999999999</v>
          </cell>
          <cell r="Q8340"/>
          <cell r="R8340"/>
          <cell r="S8340"/>
          <cell r="T8340"/>
        </row>
        <row r="8341">
          <cell r="P8341">
            <v>999999999</v>
          </cell>
          <cell r="Q8341"/>
          <cell r="R8341"/>
          <cell r="S8341"/>
          <cell r="T8341"/>
        </row>
        <row r="8342">
          <cell r="P8342">
            <v>999999999</v>
          </cell>
          <cell r="Q8342"/>
          <cell r="R8342"/>
          <cell r="S8342"/>
          <cell r="T8342"/>
        </row>
        <row r="8343">
          <cell r="P8343">
            <v>999999999</v>
          </cell>
          <cell r="Q8343"/>
          <cell r="R8343"/>
          <cell r="S8343"/>
          <cell r="T8343"/>
        </row>
        <row r="8344">
          <cell r="P8344">
            <v>999999999</v>
          </cell>
          <cell r="Q8344"/>
          <cell r="R8344"/>
          <cell r="S8344"/>
          <cell r="T8344"/>
        </row>
        <row r="8345">
          <cell r="P8345">
            <v>999999999</v>
          </cell>
          <cell r="Q8345"/>
          <cell r="R8345"/>
          <cell r="S8345"/>
          <cell r="T8345"/>
        </row>
        <row r="8346">
          <cell r="P8346">
            <v>999999999</v>
          </cell>
          <cell r="Q8346"/>
          <cell r="R8346"/>
          <cell r="S8346"/>
          <cell r="T8346"/>
        </row>
        <row r="8347">
          <cell r="P8347">
            <v>999999999</v>
          </cell>
          <cell r="Q8347"/>
          <cell r="R8347"/>
          <cell r="S8347"/>
          <cell r="T8347"/>
        </row>
        <row r="8348">
          <cell r="P8348">
            <v>999999999</v>
          </cell>
          <cell r="Q8348"/>
          <cell r="R8348"/>
          <cell r="S8348"/>
          <cell r="T8348"/>
        </row>
        <row r="8349">
          <cell r="P8349">
            <v>999999999</v>
          </cell>
          <cell r="Q8349"/>
          <cell r="R8349"/>
          <cell r="S8349"/>
          <cell r="T8349"/>
        </row>
        <row r="8350">
          <cell r="P8350">
            <v>999999999</v>
          </cell>
          <cell r="Q8350"/>
          <cell r="R8350"/>
          <cell r="S8350"/>
          <cell r="T8350"/>
        </row>
        <row r="8351">
          <cell r="P8351">
            <v>999999999</v>
          </cell>
          <cell r="Q8351"/>
          <cell r="R8351"/>
          <cell r="S8351"/>
          <cell r="T8351"/>
        </row>
        <row r="8352">
          <cell r="P8352">
            <v>999999999</v>
          </cell>
          <cell r="Q8352"/>
          <cell r="R8352"/>
          <cell r="S8352"/>
          <cell r="T8352"/>
        </row>
        <row r="8353">
          <cell r="P8353">
            <v>999999999</v>
          </cell>
          <cell r="Q8353"/>
          <cell r="R8353"/>
          <cell r="S8353"/>
          <cell r="T8353"/>
        </row>
        <row r="8354">
          <cell r="P8354">
            <v>999999999</v>
          </cell>
          <cell r="Q8354"/>
          <cell r="R8354"/>
          <cell r="S8354"/>
          <cell r="T8354"/>
        </row>
        <row r="8355">
          <cell r="P8355">
            <v>999999999</v>
          </cell>
          <cell r="Q8355"/>
          <cell r="R8355"/>
          <cell r="S8355"/>
          <cell r="T8355"/>
        </row>
        <row r="8356">
          <cell r="P8356">
            <v>999999999</v>
          </cell>
          <cell r="Q8356"/>
          <cell r="R8356"/>
          <cell r="S8356"/>
          <cell r="T8356"/>
        </row>
        <row r="8357">
          <cell r="P8357">
            <v>999999999</v>
          </cell>
          <cell r="Q8357"/>
          <cell r="R8357"/>
          <cell r="S8357"/>
          <cell r="T8357"/>
        </row>
        <row r="8358">
          <cell r="P8358">
            <v>999999999</v>
          </cell>
          <cell r="Q8358"/>
          <cell r="R8358"/>
          <cell r="S8358"/>
          <cell r="T8358"/>
        </row>
        <row r="8359">
          <cell r="P8359">
            <v>999999999</v>
          </cell>
          <cell r="Q8359"/>
          <cell r="R8359"/>
          <cell r="S8359"/>
          <cell r="T8359"/>
        </row>
        <row r="8360">
          <cell r="P8360">
            <v>999999999</v>
          </cell>
          <cell r="Q8360"/>
          <cell r="R8360"/>
          <cell r="S8360"/>
          <cell r="T8360"/>
        </row>
        <row r="8361">
          <cell r="P8361">
            <v>999999999</v>
          </cell>
          <cell r="Q8361"/>
          <cell r="R8361"/>
          <cell r="S8361"/>
          <cell r="T8361"/>
        </row>
        <row r="8362">
          <cell r="P8362">
            <v>999999999</v>
          </cell>
          <cell r="Q8362"/>
          <cell r="R8362"/>
          <cell r="S8362"/>
          <cell r="T8362"/>
        </row>
        <row r="8363">
          <cell r="P8363">
            <v>999999999</v>
          </cell>
          <cell r="Q8363"/>
          <cell r="R8363"/>
          <cell r="S8363"/>
          <cell r="T8363"/>
        </row>
        <row r="8364">
          <cell r="P8364">
            <v>999999999</v>
          </cell>
          <cell r="Q8364"/>
          <cell r="R8364"/>
          <cell r="S8364"/>
          <cell r="T8364"/>
        </row>
        <row r="8365">
          <cell r="P8365">
            <v>999999999</v>
          </cell>
          <cell r="Q8365"/>
          <cell r="R8365"/>
          <cell r="S8365"/>
          <cell r="T8365"/>
        </row>
        <row r="8366">
          <cell r="P8366">
            <v>999999999</v>
          </cell>
          <cell r="Q8366"/>
          <cell r="R8366"/>
          <cell r="S8366"/>
          <cell r="T8366"/>
        </row>
        <row r="8367">
          <cell r="P8367">
            <v>999999999</v>
          </cell>
          <cell r="Q8367"/>
          <cell r="R8367"/>
          <cell r="S8367"/>
          <cell r="T8367"/>
        </row>
        <row r="8368">
          <cell r="P8368">
            <v>999999999</v>
          </cell>
          <cell r="Q8368"/>
          <cell r="R8368"/>
          <cell r="S8368"/>
          <cell r="T8368"/>
        </row>
        <row r="8369">
          <cell r="P8369">
            <v>999999999</v>
          </cell>
          <cell r="Q8369"/>
          <cell r="R8369"/>
          <cell r="S8369"/>
          <cell r="T8369"/>
        </row>
        <row r="8370">
          <cell r="P8370">
            <v>999999999</v>
          </cell>
          <cell r="Q8370"/>
          <cell r="R8370"/>
          <cell r="S8370"/>
          <cell r="T8370"/>
        </row>
        <row r="8371">
          <cell r="P8371">
            <v>999999999</v>
          </cell>
          <cell r="Q8371"/>
          <cell r="R8371"/>
          <cell r="S8371"/>
          <cell r="T8371"/>
        </row>
        <row r="8372">
          <cell r="P8372">
            <v>999999999</v>
          </cell>
          <cell r="Q8372"/>
          <cell r="R8372"/>
          <cell r="S8372"/>
          <cell r="T8372"/>
        </row>
        <row r="8373">
          <cell r="P8373">
            <v>999999999</v>
          </cell>
          <cell r="Q8373"/>
          <cell r="R8373"/>
          <cell r="S8373"/>
          <cell r="T8373"/>
        </row>
        <row r="8374">
          <cell r="P8374">
            <v>999999999</v>
          </cell>
          <cell r="Q8374"/>
          <cell r="R8374"/>
          <cell r="S8374"/>
          <cell r="T8374"/>
        </row>
        <row r="8375">
          <cell r="P8375">
            <v>999999999</v>
          </cell>
          <cell r="Q8375"/>
          <cell r="R8375"/>
          <cell r="S8375"/>
          <cell r="T8375"/>
        </row>
        <row r="8376">
          <cell r="P8376">
            <v>999999999</v>
          </cell>
          <cell r="Q8376"/>
          <cell r="R8376"/>
          <cell r="S8376"/>
          <cell r="T8376"/>
        </row>
        <row r="8377">
          <cell r="P8377">
            <v>999999999</v>
          </cell>
          <cell r="Q8377"/>
          <cell r="R8377"/>
          <cell r="S8377"/>
          <cell r="T8377"/>
        </row>
        <row r="8378">
          <cell r="P8378">
            <v>999999999</v>
          </cell>
          <cell r="Q8378"/>
          <cell r="R8378"/>
          <cell r="S8378"/>
          <cell r="T8378"/>
        </row>
        <row r="8379">
          <cell r="P8379">
            <v>999999999</v>
          </cell>
          <cell r="Q8379"/>
          <cell r="R8379"/>
          <cell r="S8379"/>
          <cell r="T8379"/>
        </row>
        <row r="8380">
          <cell r="P8380">
            <v>999999999</v>
          </cell>
          <cell r="Q8380"/>
          <cell r="R8380"/>
          <cell r="S8380"/>
          <cell r="T8380"/>
        </row>
        <row r="8381">
          <cell r="P8381">
            <v>999999999</v>
          </cell>
          <cell r="Q8381"/>
          <cell r="R8381"/>
          <cell r="S8381"/>
          <cell r="T8381"/>
        </row>
        <row r="8382">
          <cell r="P8382">
            <v>999999999</v>
          </cell>
          <cell r="Q8382"/>
          <cell r="R8382"/>
          <cell r="S8382"/>
          <cell r="T8382"/>
        </row>
        <row r="8383">
          <cell r="P8383">
            <v>999999999</v>
          </cell>
          <cell r="Q8383"/>
          <cell r="R8383"/>
          <cell r="S8383"/>
          <cell r="T8383"/>
        </row>
        <row r="8384">
          <cell r="P8384">
            <v>999999999</v>
          </cell>
          <cell r="Q8384"/>
          <cell r="R8384"/>
          <cell r="S8384"/>
          <cell r="T8384"/>
        </row>
        <row r="8385">
          <cell r="P8385">
            <v>999999999</v>
          </cell>
          <cell r="Q8385"/>
          <cell r="R8385"/>
          <cell r="S8385"/>
          <cell r="T8385"/>
        </row>
        <row r="8386">
          <cell r="P8386">
            <v>999999999</v>
          </cell>
          <cell r="Q8386"/>
          <cell r="R8386"/>
          <cell r="S8386"/>
          <cell r="T8386"/>
        </row>
        <row r="8387">
          <cell r="P8387">
            <v>999999999</v>
          </cell>
          <cell r="Q8387"/>
          <cell r="R8387"/>
          <cell r="S8387"/>
          <cell r="T8387"/>
        </row>
        <row r="8388">
          <cell r="P8388">
            <v>999999999</v>
          </cell>
          <cell r="Q8388"/>
          <cell r="R8388"/>
          <cell r="S8388"/>
          <cell r="T8388"/>
        </row>
        <row r="8389">
          <cell r="P8389">
            <v>999999999</v>
          </cell>
          <cell r="Q8389"/>
          <cell r="R8389"/>
          <cell r="S8389"/>
          <cell r="T8389"/>
        </row>
        <row r="8390">
          <cell r="P8390">
            <v>999999999</v>
          </cell>
          <cell r="Q8390"/>
          <cell r="R8390"/>
          <cell r="S8390"/>
          <cell r="T8390"/>
        </row>
        <row r="8391">
          <cell r="P8391">
            <v>999999999</v>
          </cell>
          <cell r="Q8391"/>
          <cell r="R8391"/>
          <cell r="S8391"/>
          <cell r="T8391"/>
        </row>
        <row r="8392">
          <cell r="P8392">
            <v>999999999</v>
          </cell>
          <cell r="Q8392"/>
          <cell r="R8392"/>
          <cell r="S8392"/>
          <cell r="T8392"/>
        </row>
        <row r="8393">
          <cell r="P8393">
            <v>999999999</v>
          </cell>
          <cell r="Q8393"/>
          <cell r="R8393"/>
          <cell r="S8393"/>
          <cell r="T8393"/>
        </row>
        <row r="8394">
          <cell r="P8394">
            <v>999999999</v>
          </cell>
          <cell r="Q8394"/>
          <cell r="R8394"/>
          <cell r="S8394"/>
          <cell r="T8394"/>
        </row>
        <row r="8395">
          <cell r="P8395">
            <v>999999999</v>
          </cell>
          <cell r="Q8395"/>
          <cell r="R8395"/>
          <cell r="S8395"/>
          <cell r="T8395"/>
        </row>
        <row r="8396">
          <cell r="P8396">
            <v>999999999</v>
          </cell>
          <cell r="Q8396"/>
          <cell r="R8396"/>
          <cell r="S8396"/>
          <cell r="T8396"/>
        </row>
        <row r="8397">
          <cell r="P8397">
            <v>999999999</v>
          </cell>
          <cell r="Q8397"/>
          <cell r="R8397"/>
          <cell r="S8397"/>
          <cell r="T8397"/>
        </row>
        <row r="8398">
          <cell r="P8398">
            <v>999999999</v>
          </cell>
          <cell r="Q8398"/>
          <cell r="R8398"/>
          <cell r="S8398"/>
          <cell r="T8398"/>
        </row>
        <row r="8399">
          <cell r="P8399">
            <v>999999999</v>
          </cell>
          <cell r="Q8399"/>
          <cell r="R8399"/>
          <cell r="S8399"/>
          <cell r="T8399"/>
        </row>
        <row r="8400">
          <cell r="P8400">
            <v>999999999</v>
          </cell>
          <cell r="Q8400"/>
          <cell r="R8400"/>
          <cell r="S8400"/>
          <cell r="T8400"/>
        </row>
        <row r="8401">
          <cell r="P8401">
            <v>999999999</v>
          </cell>
          <cell r="Q8401"/>
          <cell r="R8401"/>
          <cell r="S8401"/>
          <cell r="T8401"/>
        </row>
        <row r="8402">
          <cell r="P8402">
            <v>999999999</v>
          </cell>
          <cell r="Q8402"/>
          <cell r="R8402"/>
          <cell r="S8402"/>
          <cell r="T8402"/>
        </row>
        <row r="8403">
          <cell r="P8403">
            <v>999999999</v>
          </cell>
          <cell r="Q8403"/>
          <cell r="R8403"/>
          <cell r="S8403"/>
          <cell r="T8403"/>
        </row>
        <row r="8404">
          <cell r="P8404">
            <v>999999999</v>
          </cell>
          <cell r="Q8404"/>
          <cell r="R8404"/>
          <cell r="S8404"/>
          <cell r="T8404"/>
        </row>
        <row r="8405">
          <cell r="P8405">
            <v>999999999</v>
          </cell>
          <cell r="Q8405"/>
          <cell r="R8405"/>
          <cell r="S8405"/>
          <cell r="T8405"/>
        </row>
        <row r="8406">
          <cell r="P8406">
            <v>999999999</v>
          </cell>
          <cell r="Q8406"/>
          <cell r="R8406"/>
          <cell r="S8406"/>
          <cell r="T8406"/>
        </row>
        <row r="8407">
          <cell r="P8407">
            <v>999999999</v>
          </cell>
          <cell r="Q8407"/>
          <cell r="R8407"/>
          <cell r="S8407"/>
          <cell r="T8407"/>
        </row>
        <row r="8408">
          <cell r="P8408">
            <v>999999999</v>
          </cell>
          <cell r="Q8408"/>
          <cell r="R8408"/>
          <cell r="S8408"/>
          <cell r="T8408"/>
        </row>
        <row r="8409">
          <cell r="P8409">
            <v>999999999</v>
          </cell>
          <cell r="Q8409"/>
          <cell r="R8409"/>
          <cell r="S8409"/>
          <cell r="T8409"/>
        </row>
        <row r="8410">
          <cell r="P8410">
            <v>999999999</v>
          </cell>
          <cell r="Q8410"/>
          <cell r="R8410"/>
          <cell r="S8410"/>
          <cell r="T8410"/>
        </row>
        <row r="8411">
          <cell r="P8411">
            <v>999999999</v>
          </cell>
          <cell r="Q8411"/>
          <cell r="R8411"/>
          <cell r="S8411"/>
          <cell r="T8411"/>
        </row>
        <row r="8412">
          <cell r="P8412">
            <v>999999999</v>
          </cell>
          <cell r="Q8412"/>
          <cell r="R8412"/>
          <cell r="S8412"/>
          <cell r="T8412"/>
        </row>
        <row r="8413">
          <cell r="P8413">
            <v>999999999</v>
          </cell>
          <cell r="Q8413"/>
          <cell r="R8413"/>
          <cell r="S8413"/>
          <cell r="T8413"/>
        </row>
        <row r="8414">
          <cell r="P8414">
            <v>999999999</v>
          </cell>
          <cell r="Q8414"/>
          <cell r="R8414"/>
          <cell r="S8414"/>
          <cell r="T8414"/>
        </row>
        <row r="8415">
          <cell r="P8415">
            <v>999999999</v>
          </cell>
          <cell r="Q8415"/>
          <cell r="R8415"/>
          <cell r="S8415"/>
          <cell r="T8415"/>
        </row>
        <row r="8416">
          <cell r="P8416">
            <v>999999999</v>
          </cell>
          <cell r="Q8416"/>
          <cell r="R8416"/>
          <cell r="S8416"/>
          <cell r="T8416"/>
        </row>
        <row r="8417">
          <cell r="P8417">
            <v>999999999</v>
          </cell>
          <cell r="Q8417"/>
          <cell r="R8417"/>
          <cell r="S8417"/>
          <cell r="T8417"/>
        </row>
        <row r="8418">
          <cell r="P8418">
            <v>999999999</v>
          </cell>
          <cell r="Q8418"/>
          <cell r="R8418"/>
          <cell r="S8418"/>
          <cell r="T8418"/>
        </row>
        <row r="8419">
          <cell r="P8419">
            <v>999999999</v>
          </cell>
          <cell r="Q8419"/>
          <cell r="R8419"/>
          <cell r="S8419"/>
          <cell r="T8419"/>
        </row>
        <row r="8420">
          <cell r="P8420">
            <v>999999999</v>
          </cell>
          <cell r="Q8420"/>
          <cell r="R8420"/>
          <cell r="S8420"/>
          <cell r="T8420"/>
        </row>
        <row r="8421">
          <cell r="P8421">
            <v>999999999</v>
          </cell>
          <cell r="Q8421"/>
          <cell r="R8421"/>
          <cell r="S8421"/>
          <cell r="T8421"/>
        </row>
        <row r="8422">
          <cell r="P8422">
            <v>999999999</v>
          </cell>
          <cell r="Q8422"/>
          <cell r="R8422"/>
          <cell r="S8422"/>
          <cell r="T8422"/>
        </row>
        <row r="8423">
          <cell r="P8423">
            <v>999999999</v>
          </cell>
          <cell r="Q8423"/>
          <cell r="R8423"/>
          <cell r="S8423"/>
          <cell r="T8423"/>
        </row>
        <row r="8424">
          <cell r="P8424">
            <v>999999999</v>
          </cell>
          <cell r="Q8424"/>
          <cell r="R8424"/>
          <cell r="S8424"/>
          <cell r="T8424"/>
        </row>
        <row r="8425">
          <cell r="P8425">
            <v>999999999</v>
          </cell>
          <cell r="Q8425"/>
          <cell r="R8425"/>
          <cell r="S8425"/>
          <cell r="T8425"/>
        </row>
        <row r="8426">
          <cell r="P8426">
            <v>999999999</v>
          </cell>
          <cell r="Q8426"/>
          <cell r="R8426"/>
          <cell r="S8426"/>
          <cell r="T8426"/>
        </row>
        <row r="8427">
          <cell r="P8427">
            <v>999999999</v>
          </cell>
          <cell r="Q8427"/>
          <cell r="R8427"/>
          <cell r="S8427"/>
          <cell r="T8427"/>
        </row>
        <row r="8428">
          <cell r="P8428">
            <v>999999999</v>
          </cell>
          <cell r="Q8428"/>
          <cell r="R8428"/>
          <cell r="S8428"/>
          <cell r="T8428"/>
        </row>
        <row r="8429">
          <cell r="P8429">
            <v>999999999</v>
          </cell>
          <cell r="Q8429"/>
          <cell r="R8429"/>
          <cell r="S8429"/>
          <cell r="T8429"/>
        </row>
        <row r="8430">
          <cell r="P8430">
            <v>999999999</v>
          </cell>
          <cell r="Q8430"/>
          <cell r="R8430"/>
          <cell r="S8430"/>
          <cell r="T8430"/>
        </row>
        <row r="8431">
          <cell r="P8431">
            <v>999999999</v>
          </cell>
          <cell r="Q8431"/>
          <cell r="R8431"/>
          <cell r="S8431"/>
          <cell r="T8431"/>
        </row>
        <row r="8432">
          <cell r="P8432">
            <v>999999999</v>
          </cell>
          <cell r="Q8432"/>
          <cell r="R8432"/>
          <cell r="S8432"/>
          <cell r="T8432"/>
        </row>
        <row r="8433">
          <cell r="P8433">
            <v>999999999</v>
          </cell>
          <cell r="Q8433"/>
          <cell r="R8433"/>
          <cell r="S8433"/>
          <cell r="T8433"/>
        </row>
        <row r="8434">
          <cell r="P8434">
            <v>999999999</v>
          </cell>
          <cell r="Q8434"/>
          <cell r="R8434"/>
          <cell r="S8434"/>
          <cell r="T8434"/>
        </row>
        <row r="8435">
          <cell r="P8435">
            <v>999999999</v>
          </cell>
          <cell r="Q8435"/>
          <cell r="R8435"/>
          <cell r="S8435"/>
          <cell r="T8435"/>
        </row>
        <row r="8436">
          <cell r="P8436">
            <v>999999999</v>
          </cell>
          <cell r="Q8436"/>
          <cell r="R8436"/>
          <cell r="S8436"/>
          <cell r="T8436"/>
        </row>
        <row r="8437">
          <cell r="P8437">
            <v>999999999</v>
          </cell>
          <cell r="Q8437"/>
          <cell r="R8437"/>
          <cell r="S8437"/>
          <cell r="T8437"/>
        </row>
        <row r="8438">
          <cell r="P8438">
            <v>999999999</v>
          </cell>
          <cell r="Q8438"/>
          <cell r="R8438"/>
          <cell r="S8438"/>
          <cell r="T8438"/>
        </row>
        <row r="8439">
          <cell r="P8439">
            <v>999999999</v>
          </cell>
          <cell r="Q8439"/>
          <cell r="R8439"/>
          <cell r="S8439"/>
          <cell r="T8439"/>
        </row>
        <row r="8440">
          <cell r="P8440">
            <v>999999999</v>
          </cell>
          <cell r="Q8440"/>
          <cell r="R8440"/>
          <cell r="S8440"/>
          <cell r="T8440"/>
        </row>
        <row r="8441">
          <cell r="P8441">
            <v>999999999</v>
          </cell>
          <cell r="Q8441"/>
          <cell r="R8441"/>
          <cell r="S8441"/>
          <cell r="T8441"/>
        </row>
        <row r="8442">
          <cell r="P8442">
            <v>999999999</v>
          </cell>
          <cell r="Q8442"/>
          <cell r="R8442"/>
          <cell r="S8442"/>
          <cell r="T8442"/>
        </row>
        <row r="8443">
          <cell r="P8443">
            <v>999999999</v>
          </cell>
          <cell r="Q8443"/>
          <cell r="R8443"/>
          <cell r="S8443"/>
          <cell r="T8443"/>
        </row>
        <row r="8444">
          <cell r="P8444">
            <v>999999999</v>
          </cell>
          <cell r="Q8444"/>
          <cell r="R8444"/>
          <cell r="S8444"/>
          <cell r="T8444"/>
        </row>
        <row r="8445">
          <cell r="P8445">
            <v>999999999</v>
          </cell>
          <cell r="Q8445"/>
          <cell r="R8445"/>
          <cell r="S8445"/>
          <cell r="T8445"/>
        </row>
        <row r="8446">
          <cell r="P8446">
            <v>999999999</v>
          </cell>
          <cell r="Q8446"/>
          <cell r="R8446"/>
          <cell r="S8446"/>
          <cell r="T8446"/>
        </row>
        <row r="8447">
          <cell r="P8447">
            <v>999999999</v>
          </cell>
          <cell r="Q8447"/>
          <cell r="R8447"/>
          <cell r="S8447"/>
          <cell r="T8447"/>
        </row>
        <row r="8448">
          <cell r="P8448">
            <v>999999999</v>
          </cell>
          <cell r="Q8448"/>
          <cell r="R8448"/>
          <cell r="S8448"/>
          <cell r="T8448"/>
        </row>
        <row r="8449">
          <cell r="P8449">
            <v>999999999</v>
          </cell>
          <cell r="Q8449"/>
          <cell r="R8449"/>
          <cell r="S8449"/>
          <cell r="T8449"/>
        </row>
        <row r="8450">
          <cell r="P8450">
            <v>999999999</v>
          </cell>
          <cell r="Q8450"/>
          <cell r="R8450"/>
          <cell r="S8450"/>
          <cell r="T8450"/>
        </row>
        <row r="8451">
          <cell r="P8451">
            <v>999999999</v>
          </cell>
          <cell r="Q8451"/>
          <cell r="R8451"/>
          <cell r="S8451"/>
          <cell r="T8451"/>
        </row>
        <row r="8452">
          <cell r="P8452">
            <v>999999999</v>
          </cell>
          <cell r="Q8452"/>
          <cell r="R8452"/>
          <cell r="S8452"/>
          <cell r="T8452"/>
        </row>
        <row r="8453">
          <cell r="P8453">
            <v>999999999</v>
          </cell>
          <cell r="Q8453"/>
          <cell r="R8453"/>
          <cell r="S8453"/>
          <cell r="T8453"/>
        </row>
        <row r="8454">
          <cell r="P8454">
            <v>999999999</v>
          </cell>
          <cell r="Q8454"/>
          <cell r="R8454"/>
          <cell r="S8454"/>
          <cell r="T8454"/>
        </row>
        <row r="8455">
          <cell r="P8455">
            <v>999999999</v>
          </cell>
          <cell r="Q8455"/>
          <cell r="R8455"/>
          <cell r="S8455"/>
          <cell r="T8455"/>
        </row>
        <row r="8456">
          <cell r="P8456">
            <v>999999999</v>
          </cell>
          <cell r="Q8456"/>
          <cell r="R8456"/>
          <cell r="S8456"/>
          <cell r="T8456"/>
        </row>
        <row r="8457">
          <cell r="P8457">
            <v>999999999</v>
          </cell>
          <cell r="Q8457"/>
          <cell r="R8457"/>
          <cell r="S8457"/>
          <cell r="T8457"/>
        </row>
        <row r="8458">
          <cell r="P8458">
            <v>999999999</v>
          </cell>
          <cell r="Q8458"/>
          <cell r="R8458"/>
          <cell r="S8458"/>
          <cell r="T8458"/>
        </row>
        <row r="8459">
          <cell r="P8459">
            <v>999999999</v>
          </cell>
          <cell r="Q8459"/>
          <cell r="R8459"/>
          <cell r="S8459"/>
          <cell r="T8459"/>
        </row>
        <row r="8460">
          <cell r="P8460">
            <v>999999999</v>
          </cell>
          <cell r="Q8460"/>
          <cell r="R8460"/>
          <cell r="S8460"/>
          <cell r="T8460"/>
        </row>
        <row r="8461">
          <cell r="P8461">
            <v>999999999</v>
          </cell>
          <cell r="Q8461"/>
          <cell r="R8461"/>
          <cell r="S8461"/>
          <cell r="T8461"/>
        </row>
        <row r="8462">
          <cell r="P8462">
            <v>999999999</v>
          </cell>
          <cell r="Q8462"/>
          <cell r="R8462"/>
          <cell r="S8462"/>
          <cell r="T8462"/>
        </row>
        <row r="8463">
          <cell r="P8463">
            <v>999999999</v>
          </cell>
          <cell r="Q8463"/>
          <cell r="R8463"/>
          <cell r="S8463"/>
          <cell r="T8463"/>
        </row>
        <row r="8464">
          <cell r="P8464">
            <v>999999999</v>
          </cell>
          <cell r="Q8464"/>
          <cell r="R8464"/>
          <cell r="S8464"/>
          <cell r="T8464"/>
        </row>
        <row r="8465">
          <cell r="P8465">
            <v>999999999</v>
          </cell>
          <cell r="Q8465"/>
          <cell r="R8465"/>
          <cell r="S8465"/>
          <cell r="T8465"/>
        </row>
        <row r="8466">
          <cell r="P8466">
            <v>999999999</v>
          </cell>
          <cell r="Q8466"/>
          <cell r="R8466"/>
          <cell r="S8466"/>
          <cell r="T8466"/>
        </row>
        <row r="8467">
          <cell r="P8467">
            <v>999999999</v>
          </cell>
          <cell r="Q8467"/>
          <cell r="R8467"/>
          <cell r="S8467"/>
          <cell r="T8467"/>
        </row>
        <row r="8468">
          <cell r="P8468">
            <v>999999999</v>
          </cell>
          <cell r="Q8468"/>
          <cell r="R8468"/>
          <cell r="S8468"/>
          <cell r="T8468"/>
        </row>
        <row r="8469">
          <cell r="P8469">
            <v>999999999</v>
          </cell>
          <cell r="Q8469"/>
          <cell r="R8469"/>
          <cell r="S8469"/>
          <cell r="T8469"/>
        </row>
        <row r="8470">
          <cell r="P8470">
            <v>999999999</v>
          </cell>
          <cell r="Q8470"/>
          <cell r="R8470"/>
          <cell r="S8470"/>
          <cell r="T8470"/>
        </row>
        <row r="8471">
          <cell r="P8471">
            <v>999999999</v>
          </cell>
          <cell r="Q8471"/>
          <cell r="R8471"/>
          <cell r="S8471"/>
          <cell r="T8471"/>
        </row>
        <row r="8472">
          <cell r="P8472">
            <v>999999999</v>
          </cell>
          <cell r="Q8472"/>
          <cell r="R8472"/>
          <cell r="S8472"/>
          <cell r="T8472"/>
        </row>
        <row r="8473">
          <cell r="P8473">
            <v>999999999</v>
          </cell>
          <cell r="Q8473"/>
          <cell r="R8473"/>
          <cell r="S8473"/>
          <cell r="T8473"/>
        </row>
        <row r="8474">
          <cell r="P8474">
            <v>999999999</v>
          </cell>
          <cell r="Q8474"/>
          <cell r="R8474"/>
          <cell r="S8474"/>
          <cell r="T8474"/>
        </row>
        <row r="8475">
          <cell r="P8475">
            <v>999999999</v>
          </cell>
          <cell r="Q8475"/>
          <cell r="R8475"/>
          <cell r="S8475"/>
          <cell r="T8475"/>
        </row>
        <row r="8476">
          <cell r="P8476">
            <v>999999999</v>
          </cell>
          <cell r="Q8476"/>
          <cell r="R8476"/>
          <cell r="S8476"/>
          <cell r="T8476"/>
        </row>
        <row r="8477">
          <cell r="P8477">
            <v>999999999</v>
          </cell>
          <cell r="Q8477"/>
          <cell r="R8477"/>
          <cell r="S8477"/>
          <cell r="T8477"/>
        </row>
        <row r="8478">
          <cell r="P8478">
            <v>999999999</v>
          </cell>
          <cell r="Q8478"/>
          <cell r="R8478"/>
          <cell r="S8478"/>
          <cell r="T8478"/>
        </row>
        <row r="8479">
          <cell r="P8479">
            <v>999999999</v>
          </cell>
          <cell r="Q8479"/>
          <cell r="R8479"/>
          <cell r="S8479"/>
          <cell r="T8479"/>
        </row>
        <row r="8480">
          <cell r="P8480">
            <v>999999999</v>
          </cell>
          <cell r="Q8480"/>
          <cell r="R8480"/>
          <cell r="S8480"/>
          <cell r="T8480"/>
        </row>
        <row r="8481">
          <cell r="P8481">
            <v>999999999</v>
          </cell>
          <cell r="Q8481"/>
          <cell r="R8481"/>
          <cell r="S8481"/>
          <cell r="T8481"/>
        </row>
        <row r="8482">
          <cell r="P8482">
            <v>999999999</v>
          </cell>
          <cell r="Q8482"/>
          <cell r="R8482"/>
          <cell r="S8482"/>
          <cell r="T8482"/>
        </row>
        <row r="8483">
          <cell r="P8483">
            <v>999999999</v>
          </cell>
          <cell r="Q8483"/>
          <cell r="R8483"/>
          <cell r="S8483"/>
          <cell r="T8483"/>
        </row>
        <row r="8484">
          <cell r="P8484">
            <v>999999999</v>
          </cell>
          <cell r="Q8484"/>
          <cell r="R8484"/>
          <cell r="S8484"/>
          <cell r="T8484"/>
        </row>
        <row r="8485">
          <cell r="P8485">
            <v>999999999</v>
          </cell>
          <cell r="Q8485"/>
          <cell r="R8485"/>
          <cell r="S8485"/>
          <cell r="T8485"/>
        </row>
        <row r="8486">
          <cell r="P8486">
            <v>999999999</v>
          </cell>
          <cell r="Q8486"/>
          <cell r="R8486"/>
          <cell r="S8486"/>
          <cell r="T8486"/>
        </row>
        <row r="8487">
          <cell r="P8487">
            <v>999999999</v>
          </cell>
          <cell r="Q8487"/>
          <cell r="R8487"/>
          <cell r="S8487"/>
          <cell r="T8487"/>
        </row>
        <row r="8488">
          <cell r="P8488">
            <v>999999999</v>
          </cell>
          <cell r="Q8488"/>
          <cell r="R8488"/>
          <cell r="S8488"/>
          <cell r="T8488"/>
        </row>
        <row r="8489">
          <cell r="P8489">
            <v>999999999</v>
          </cell>
          <cell r="Q8489"/>
          <cell r="R8489"/>
          <cell r="S8489"/>
          <cell r="T8489"/>
        </row>
        <row r="8490">
          <cell r="P8490">
            <v>999999999</v>
          </cell>
          <cell r="Q8490"/>
          <cell r="R8490"/>
          <cell r="S8490"/>
          <cell r="T8490"/>
        </row>
        <row r="8491">
          <cell r="P8491">
            <v>999999999</v>
          </cell>
          <cell r="Q8491"/>
          <cell r="R8491"/>
          <cell r="S8491"/>
          <cell r="T8491"/>
        </row>
        <row r="8492">
          <cell r="P8492">
            <v>999999999</v>
          </cell>
          <cell r="Q8492"/>
          <cell r="R8492"/>
          <cell r="S8492"/>
          <cell r="T8492"/>
        </row>
        <row r="8493">
          <cell r="P8493">
            <v>999999999</v>
          </cell>
          <cell r="Q8493"/>
          <cell r="R8493"/>
          <cell r="S8493"/>
          <cell r="T8493"/>
        </row>
        <row r="8494">
          <cell r="P8494">
            <v>999999999</v>
          </cell>
          <cell r="Q8494"/>
          <cell r="R8494"/>
          <cell r="S8494"/>
          <cell r="T8494"/>
        </row>
        <row r="8495">
          <cell r="P8495">
            <v>999999999</v>
          </cell>
          <cell r="Q8495"/>
          <cell r="R8495"/>
          <cell r="S8495"/>
          <cell r="T8495"/>
        </row>
        <row r="8496">
          <cell r="P8496">
            <v>999999999</v>
          </cell>
          <cell r="Q8496"/>
          <cell r="R8496"/>
          <cell r="S8496"/>
          <cell r="T8496"/>
        </row>
        <row r="8497">
          <cell r="P8497">
            <v>999999999</v>
          </cell>
          <cell r="Q8497"/>
          <cell r="R8497"/>
          <cell r="S8497"/>
          <cell r="T8497"/>
        </row>
        <row r="8498">
          <cell r="P8498">
            <v>999999999</v>
          </cell>
          <cell r="Q8498"/>
          <cell r="R8498"/>
          <cell r="S8498"/>
          <cell r="T8498"/>
        </row>
        <row r="8499">
          <cell r="P8499">
            <v>999999999</v>
          </cell>
          <cell r="Q8499"/>
          <cell r="R8499"/>
          <cell r="S8499"/>
          <cell r="T8499"/>
        </row>
        <row r="8500">
          <cell r="P8500">
            <v>999999999</v>
          </cell>
          <cell r="Q8500"/>
          <cell r="R8500"/>
          <cell r="S8500"/>
          <cell r="T8500"/>
        </row>
        <row r="8501">
          <cell r="P8501">
            <v>999999999</v>
          </cell>
          <cell r="Q8501"/>
          <cell r="R8501"/>
          <cell r="S8501"/>
          <cell r="T8501"/>
        </row>
        <row r="8502">
          <cell r="P8502">
            <v>999999999</v>
          </cell>
          <cell r="Q8502"/>
          <cell r="R8502"/>
          <cell r="S8502"/>
          <cell r="T8502"/>
        </row>
        <row r="8503">
          <cell r="P8503">
            <v>999999999</v>
          </cell>
          <cell r="Q8503"/>
          <cell r="R8503"/>
          <cell r="S8503"/>
          <cell r="T8503"/>
        </row>
        <row r="8504">
          <cell r="P8504">
            <v>999999999</v>
          </cell>
          <cell r="Q8504"/>
          <cell r="R8504"/>
          <cell r="S8504"/>
          <cell r="T8504"/>
        </row>
        <row r="8505">
          <cell r="P8505">
            <v>999999999</v>
          </cell>
          <cell r="Q8505"/>
          <cell r="R8505"/>
          <cell r="S8505"/>
          <cell r="T8505"/>
        </row>
        <row r="8506">
          <cell r="P8506">
            <v>999999999</v>
          </cell>
          <cell r="Q8506"/>
          <cell r="R8506"/>
          <cell r="S8506"/>
          <cell r="T8506"/>
        </row>
        <row r="8507">
          <cell r="P8507">
            <v>999999999</v>
          </cell>
          <cell r="Q8507"/>
          <cell r="R8507"/>
          <cell r="S8507"/>
          <cell r="T8507"/>
        </row>
        <row r="8508">
          <cell r="P8508">
            <v>999999999</v>
          </cell>
          <cell r="Q8508"/>
          <cell r="R8508"/>
          <cell r="S8508"/>
          <cell r="T8508"/>
        </row>
        <row r="8509">
          <cell r="P8509">
            <v>999999999</v>
          </cell>
          <cell r="Q8509"/>
          <cell r="R8509"/>
          <cell r="S8509"/>
          <cell r="T8509"/>
        </row>
        <row r="8510">
          <cell r="P8510">
            <v>999999999</v>
          </cell>
          <cell r="Q8510"/>
          <cell r="R8510"/>
          <cell r="S8510"/>
          <cell r="T8510"/>
        </row>
        <row r="8511">
          <cell r="P8511">
            <v>999999999</v>
          </cell>
          <cell r="Q8511"/>
          <cell r="R8511"/>
          <cell r="S8511"/>
          <cell r="T8511"/>
        </row>
        <row r="8512">
          <cell r="P8512">
            <v>999999999</v>
          </cell>
          <cell r="Q8512"/>
          <cell r="R8512"/>
          <cell r="S8512"/>
          <cell r="T8512"/>
        </row>
        <row r="8513">
          <cell r="P8513">
            <v>999999999</v>
          </cell>
          <cell r="Q8513"/>
          <cell r="R8513"/>
          <cell r="S8513"/>
          <cell r="T8513"/>
        </row>
        <row r="8514">
          <cell r="P8514">
            <v>999999999</v>
          </cell>
          <cell r="Q8514"/>
          <cell r="R8514"/>
          <cell r="S8514"/>
          <cell r="T8514"/>
        </row>
        <row r="8515">
          <cell r="P8515">
            <v>999999999</v>
          </cell>
          <cell r="Q8515"/>
          <cell r="R8515"/>
          <cell r="S8515"/>
          <cell r="T8515"/>
        </row>
        <row r="8516">
          <cell r="P8516">
            <v>999999999</v>
          </cell>
          <cell r="Q8516"/>
          <cell r="R8516"/>
          <cell r="S8516"/>
          <cell r="T8516"/>
        </row>
        <row r="8517">
          <cell r="P8517">
            <v>999999999</v>
          </cell>
          <cell r="Q8517"/>
          <cell r="R8517"/>
          <cell r="S8517"/>
          <cell r="T8517"/>
        </row>
        <row r="8518">
          <cell r="P8518">
            <v>999999999</v>
          </cell>
          <cell r="Q8518"/>
          <cell r="R8518"/>
          <cell r="S8518"/>
          <cell r="T8518"/>
        </row>
        <row r="8519">
          <cell r="P8519">
            <v>999999999</v>
          </cell>
          <cell r="Q8519"/>
          <cell r="R8519"/>
          <cell r="S8519"/>
          <cell r="T8519"/>
        </row>
        <row r="8520">
          <cell r="P8520">
            <v>999999999</v>
          </cell>
          <cell r="Q8520"/>
          <cell r="R8520"/>
          <cell r="S8520"/>
          <cell r="T8520"/>
        </row>
        <row r="8521">
          <cell r="P8521">
            <v>999999999</v>
          </cell>
          <cell r="Q8521"/>
          <cell r="R8521"/>
          <cell r="S8521"/>
          <cell r="T8521"/>
        </row>
        <row r="8522">
          <cell r="P8522">
            <v>999999999</v>
          </cell>
          <cell r="Q8522"/>
          <cell r="R8522"/>
          <cell r="S8522"/>
          <cell r="T8522"/>
        </row>
        <row r="8523">
          <cell r="P8523">
            <v>999999999</v>
          </cell>
          <cell r="Q8523"/>
          <cell r="R8523"/>
          <cell r="S8523"/>
          <cell r="T8523"/>
        </row>
        <row r="8524">
          <cell r="P8524">
            <v>999999999</v>
          </cell>
          <cell r="Q8524"/>
          <cell r="R8524"/>
          <cell r="S8524"/>
          <cell r="T8524"/>
        </row>
        <row r="8525">
          <cell r="P8525">
            <v>999999999</v>
          </cell>
          <cell r="Q8525"/>
          <cell r="R8525"/>
          <cell r="S8525"/>
          <cell r="T8525"/>
        </row>
        <row r="8526">
          <cell r="P8526">
            <v>999999999</v>
          </cell>
          <cell r="Q8526"/>
          <cell r="R8526"/>
          <cell r="S8526"/>
          <cell r="T8526"/>
        </row>
        <row r="8527">
          <cell r="P8527">
            <v>999999999</v>
          </cell>
          <cell r="Q8527"/>
          <cell r="R8527"/>
          <cell r="S8527"/>
          <cell r="T8527"/>
        </row>
        <row r="8528">
          <cell r="P8528">
            <v>999999999</v>
          </cell>
          <cell r="Q8528"/>
          <cell r="R8528"/>
          <cell r="S8528"/>
          <cell r="T8528"/>
        </row>
        <row r="8529">
          <cell r="P8529">
            <v>999999999</v>
          </cell>
          <cell r="Q8529"/>
          <cell r="R8529"/>
          <cell r="S8529"/>
          <cell r="T8529"/>
        </row>
        <row r="8530">
          <cell r="P8530">
            <v>999999999</v>
          </cell>
          <cell r="Q8530"/>
          <cell r="R8530"/>
          <cell r="S8530"/>
          <cell r="T8530"/>
        </row>
        <row r="8531">
          <cell r="P8531">
            <v>999999999</v>
          </cell>
          <cell r="Q8531"/>
          <cell r="R8531"/>
          <cell r="S8531"/>
          <cell r="T8531"/>
        </row>
        <row r="8532">
          <cell r="P8532">
            <v>999999999</v>
          </cell>
          <cell r="Q8532"/>
          <cell r="R8532"/>
          <cell r="S8532"/>
          <cell r="T8532"/>
        </row>
        <row r="8533">
          <cell r="P8533">
            <v>999999999</v>
          </cell>
          <cell r="Q8533"/>
          <cell r="R8533"/>
          <cell r="S8533"/>
          <cell r="T8533"/>
        </row>
        <row r="8534">
          <cell r="P8534">
            <v>999999999</v>
          </cell>
          <cell r="Q8534"/>
          <cell r="R8534"/>
          <cell r="S8534"/>
          <cell r="T8534"/>
        </row>
        <row r="8535">
          <cell r="P8535">
            <v>999999999</v>
          </cell>
          <cell r="Q8535"/>
          <cell r="R8535"/>
          <cell r="S8535"/>
          <cell r="T8535"/>
        </row>
        <row r="8536">
          <cell r="P8536">
            <v>999999999</v>
          </cell>
          <cell r="Q8536"/>
          <cell r="R8536"/>
          <cell r="S8536"/>
          <cell r="T8536"/>
        </row>
        <row r="8537">
          <cell r="P8537">
            <v>999999999</v>
          </cell>
          <cell r="Q8537"/>
          <cell r="R8537"/>
          <cell r="S8537"/>
          <cell r="T8537"/>
        </row>
        <row r="8538">
          <cell r="P8538">
            <v>999999999</v>
          </cell>
          <cell r="Q8538"/>
          <cell r="R8538"/>
          <cell r="S8538"/>
          <cell r="T8538"/>
        </row>
        <row r="8539">
          <cell r="P8539">
            <v>999999999</v>
          </cell>
          <cell r="Q8539"/>
          <cell r="R8539"/>
          <cell r="S8539"/>
          <cell r="T8539"/>
        </row>
        <row r="8540">
          <cell r="P8540">
            <v>999999999</v>
          </cell>
          <cell r="Q8540"/>
          <cell r="R8540"/>
          <cell r="S8540"/>
          <cell r="T8540"/>
        </row>
        <row r="8541">
          <cell r="P8541">
            <v>999999999</v>
          </cell>
          <cell r="Q8541"/>
          <cell r="R8541"/>
          <cell r="S8541"/>
          <cell r="T8541"/>
        </row>
        <row r="8542">
          <cell r="P8542">
            <v>999999999</v>
          </cell>
          <cell r="Q8542"/>
          <cell r="R8542"/>
          <cell r="S8542"/>
          <cell r="T8542"/>
        </row>
        <row r="8543">
          <cell r="P8543">
            <v>999999999</v>
          </cell>
          <cell r="Q8543"/>
          <cell r="R8543"/>
          <cell r="S8543"/>
          <cell r="T8543"/>
        </row>
        <row r="8544">
          <cell r="P8544">
            <v>999999999</v>
          </cell>
          <cell r="Q8544"/>
          <cell r="R8544"/>
          <cell r="S8544"/>
          <cell r="T8544"/>
        </row>
        <row r="8545">
          <cell r="P8545">
            <v>999999999</v>
          </cell>
          <cell r="Q8545"/>
          <cell r="R8545"/>
          <cell r="S8545"/>
          <cell r="T8545"/>
        </row>
        <row r="8546">
          <cell r="P8546">
            <v>999999999</v>
          </cell>
          <cell r="Q8546"/>
          <cell r="R8546"/>
          <cell r="S8546"/>
          <cell r="T8546"/>
        </row>
        <row r="8547">
          <cell r="P8547">
            <v>999999999</v>
          </cell>
          <cell r="Q8547"/>
          <cell r="R8547"/>
          <cell r="S8547"/>
          <cell r="T8547"/>
        </row>
        <row r="8548">
          <cell r="P8548">
            <v>999999999</v>
          </cell>
          <cell r="Q8548"/>
          <cell r="R8548"/>
          <cell r="S8548"/>
          <cell r="T8548"/>
        </row>
        <row r="8549">
          <cell r="P8549">
            <v>999999999</v>
          </cell>
          <cell r="Q8549"/>
          <cell r="R8549"/>
          <cell r="S8549"/>
          <cell r="T8549"/>
        </row>
        <row r="8550">
          <cell r="P8550">
            <v>999999999</v>
          </cell>
          <cell r="Q8550"/>
          <cell r="R8550"/>
          <cell r="S8550"/>
          <cell r="T8550"/>
        </row>
        <row r="8551">
          <cell r="P8551">
            <v>999999999</v>
          </cell>
          <cell r="Q8551"/>
          <cell r="R8551"/>
          <cell r="S8551"/>
          <cell r="T8551"/>
        </row>
        <row r="8552">
          <cell r="P8552">
            <v>999999999</v>
          </cell>
          <cell r="Q8552"/>
          <cell r="R8552"/>
          <cell r="S8552"/>
          <cell r="T8552"/>
        </row>
        <row r="8553">
          <cell r="P8553">
            <v>999999999</v>
          </cell>
          <cell r="Q8553"/>
          <cell r="R8553"/>
          <cell r="S8553"/>
          <cell r="T8553"/>
        </row>
        <row r="8554">
          <cell r="P8554">
            <v>999999999</v>
          </cell>
          <cell r="Q8554"/>
          <cell r="R8554"/>
          <cell r="S8554"/>
          <cell r="T8554"/>
        </row>
        <row r="8555">
          <cell r="P8555">
            <v>999999999</v>
          </cell>
          <cell r="Q8555"/>
          <cell r="R8555"/>
          <cell r="S8555"/>
          <cell r="T8555"/>
        </row>
        <row r="8556">
          <cell r="P8556">
            <v>999999999</v>
          </cell>
          <cell r="Q8556"/>
          <cell r="R8556"/>
          <cell r="S8556"/>
          <cell r="T8556"/>
        </row>
        <row r="8557">
          <cell r="P8557">
            <v>999999999</v>
          </cell>
          <cell r="Q8557"/>
          <cell r="R8557"/>
          <cell r="S8557"/>
          <cell r="T8557"/>
        </row>
        <row r="8558">
          <cell r="P8558">
            <v>999999999</v>
          </cell>
          <cell r="Q8558"/>
          <cell r="R8558"/>
          <cell r="S8558"/>
          <cell r="T8558"/>
        </row>
        <row r="8559">
          <cell r="P8559">
            <v>999999999</v>
          </cell>
          <cell r="Q8559"/>
          <cell r="R8559"/>
          <cell r="S8559"/>
          <cell r="T8559"/>
        </row>
        <row r="8560">
          <cell r="P8560">
            <v>999999999</v>
          </cell>
          <cell r="Q8560"/>
          <cell r="R8560"/>
          <cell r="S8560"/>
          <cell r="T8560"/>
        </row>
        <row r="8561">
          <cell r="P8561">
            <v>999999999</v>
          </cell>
          <cell r="Q8561"/>
          <cell r="R8561"/>
          <cell r="S8561"/>
          <cell r="T8561"/>
        </row>
        <row r="8562">
          <cell r="P8562">
            <v>999999999</v>
          </cell>
          <cell r="Q8562"/>
          <cell r="R8562"/>
          <cell r="S8562"/>
          <cell r="T8562"/>
        </row>
        <row r="8563">
          <cell r="P8563">
            <v>999999999</v>
          </cell>
          <cell r="Q8563"/>
          <cell r="R8563"/>
          <cell r="S8563"/>
          <cell r="T8563"/>
        </row>
        <row r="8564">
          <cell r="P8564">
            <v>999999999</v>
          </cell>
          <cell r="Q8564"/>
          <cell r="R8564"/>
          <cell r="S8564"/>
          <cell r="T8564"/>
        </row>
        <row r="8565">
          <cell r="P8565">
            <v>999999999</v>
          </cell>
          <cell r="Q8565"/>
          <cell r="R8565"/>
          <cell r="S8565"/>
          <cell r="T8565"/>
        </row>
        <row r="8566">
          <cell r="P8566">
            <v>999999999</v>
          </cell>
          <cell r="Q8566"/>
          <cell r="R8566"/>
          <cell r="S8566"/>
          <cell r="T8566"/>
        </row>
        <row r="8567">
          <cell r="P8567">
            <v>999999999</v>
          </cell>
          <cell r="Q8567"/>
          <cell r="R8567"/>
          <cell r="S8567"/>
          <cell r="T8567"/>
        </row>
        <row r="8568">
          <cell r="P8568">
            <v>999999999</v>
          </cell>
          <cell r="Q8568"/>
          <cell r="R8568"/>
          <cell r="S8568"/>
          <cell r="T8568"/>
        </row>
        <row r="8569">
          <cell r="P8569">
            <v>999999999</v>
          </cell>
          <cell r="Q8569"/>
          <cell r="R8569"/>
          <cell r="S8569"/>
          <cell r="T8569"/>
        </row>
        <row r="8570">
          <cell r="P8570">
            <v>999999999</v>
          </cell>
          <cell r="Q8570"/>
          <cell r="R8570"/>
          <cell r="S8570"/>
          <cell r="T8570"/>
        </row>
        <row r="8571">
          <cell r="P8571">
            <v>999999999</v>
          </cell>
          <cell r="Q8571"/>
          <cell r="R8571"/>
          <cell r="S8571"/>
          <cell r="T8571"/>
        </row>
        <row r="8572">
          <cell r="P8572">
            <v>999999999</v>
          </cell>
          <cell r="Q8572"/>
          <cell r="R8572"/>
          <cell r="S8572"/>
          <cell r="T8572"/>
        </row>
        <row r="8573">
          <cell r="P8573">
            <v>999999999</v>
          </cell>
          <cell r="Q8573"/>
          <cell r="R8573"/>
          <cell r="S8573"/>
          <cell r="T8573"/>
        </row>
        <row r="8574">
          <cell r="P8574">
            <v>999999999</v>
          </cell>
          <cell r="Q8574"/>
          <cell r="R8574"/>
          <cell r="S8574"/>
          <cell r="T8574"/>
        </row>
        <row r="8575">
          <cell r="P8575">
            <v>999999999</v>
          </cell>
          <cell r="Q8575"/>
          <cell r="R8575"/>
          <cell r="S8575"/>
          <cell r="T8575"/>
        </row>
        <row r="8576">
          <cell r="P8576">
            <v>999999999</v>
          </cell>
          <cell r="Q8576"/>
          <cell r="R8576"/>
          <cell r="S8576"/>
          <cell r="T8576"/>
        </row>
        <row r="8577">
          <cell r="P8577">
            <v>999999999</v>
          </cell>
          <cell r="Q8577"/>
          <cell r="R8577"/>
          <cell r="S8577"/>
          <cell r="T8577"/>
        </row>
        <row r="8578">
          <cell r="P8578">
            <v>999999999</v>
          </cell>
          <cell r="Q8578"/>
          <cell r="R8578"/>
          <cell r="S8578"/>
          <cell r="T8578"/>
        </row>
        <row r="8579">
          <cell r="P8579">
            <v>999999999</v>
          </cell>
          <cell r="Q8579"/>
          <cell r="R8579"/>
          <cell r="S8579"/>
          <cell r="T8579"/>
        </row>
        <row r="8580">
          <cell r="P8580">
            <v>999999999</v>
          </cell>
          <cell r="Q8580"/>
          <cell r="R8580"/>
          <cell r="S8580"/>
          <cell r="T8580"/>
        </row>
        <row r="8581">
          <cell r="P8581">
            <v>999999999</v>
          </cell>
          <cell r="Q8581"/>
          <cell r="R8581"/>
          <cell r="S8581"/>
          <cell r="T8581"/>
        </row>
        <row r="8582">
          <cell r="P8582">
            <v>999999999</v>
          </cell>
          <cell r="Q8582"/>
          <cell r="R8582"/>
          <cell r="S8582"/>
          <cell r="T8582"/>
        </row>
        <row r="8583">
          <cell r="P8583">
            <v>999999999</v>
          </cell>
          <cell r="Q8583"/>
          <cell r="R8583"/>
          <cell r="S8583"/>
          <cell r="T8583"/>
        </row>
        <row r="8584">
          <cell r="P8584">
            <v>999999999</v>
          </cell>
          <cell r="Q8584"/>
          <cell r="R8584"/>
          <cell r="S8584"/>
          <cell r="T8584"/>
        </row>
        <row r="8585">
          <cell r="P8585">
            <v>999999999</v>
          </cell>
          <cell r="Q8585"/>
          <cell r="R8585"/>
          <cell r="S8585"/>
          <cell r="T8585"/>
        </row>
        <row r="8586">
          <cell r="P8586">
            <v>999999999</v>
          </cell>
          <cell r="Q8586"/>
          <cell r="R8586"/>
          <cell r="S8586"/>
          <cell r="T8586"/>
        </row>
        <row r="8587">
          <cell r="P8587">
            <v>999999999</v>
          </cell>
          <cell r="Q8587"/>
          <cell r="R8587"/>
          <cell r="S8587"/>
          <cell r="T8587"/>
        </row>
        <row r="8588">
          <cell r="P8588">
            <v>999999999</v>
          </cell>
          <cell r="Q8588"/>
          <cell r="R8588"/>
          <cell r="S8588"/>
          <cell r="T8588"/>
        </row>
        <row r="8589">
          <cell r="P8589">
            <v>999999999</v>
          </cell>
          <cell r="Q8589"/>
          <cell r="R8589"/>
          <cell r="S8589"/>
          <cell r="T8589"/>
        </row>
        <row r="8590">
          <cell r="P8590">
            <v>999999999</v>
          </cell>
          <cell r="Q8590"/>
          <cell r="R8590"/>
          <cell r="S8590"/>
          <cell r="T8590"/>
        </row>
        <row r="8591">
          <cell r="P8591">
            <v>999999999</v>
          </cell>
          <cell r="Q8591"/>
          <cell r="R8591"/>
          <cell r="S8591"/>
          <cell r="T8591"/>
        </row>
        <row r="8592">
          <cell r="P8592">
            <v>999999999</v>
          </cell>
          <cell r="Q8592"/>
          <cell r="R8592"/>
          <cell r="S8592"/>
          <cell r="T8592"/>
        </row>
        <row r="8593">
          <cell r="P8593">
            <v>999999999</v>
          </cell>
          <cell r="Q8593"/>
          <cell r="R8593"/>
          <cell r="S8593"/>
          <cell r="T8593"/>
        </row>
        <row r="8594">
          <cell r="P8594">
            <v>999999999</v>
          </cell>
          <cell r="Q8594"/>
          <cell r="R8594"/>
          <cell r="S8594"/>
          <cell r="T8594"/>
        </row>
        <row r="8595">
          <cell r="P8595">
            <v>999999999</v>
          </cell>
          <cell r="Q8595"/>
          <cell r="R8595"/>
          <cell r="S8595"/>
          <cell r="T8595"/>
        </row>
        <row r="8596">
          <cell r="P8596">
            <v>999999999</v>
          </cell>
          <cell r="Q8596"/>
          <cell r="R8596"/>
          <cell r="S8596"/>
          <cell r="T8596"/>
        </row>
        <row r="8597">
          <cell r="P8597">
            <v>999999999</v>
          </cell>
          <cell r="Q8597"/>
          <cell r="R8597"/>
          <cell r="S8597"/>
          <cell r="T8597"/>
        </row>
        <row r="8598">
          <cell r="P8598">
            <v>999999999</v>
          </cell>
          <cell r="Q8598"/>
          <cell r="R8598"/>
          <cell r="S8598"/>
          <cell r="T8598"/>
        </row>
        <row r="8599">
          <cell r="P8599">
            <v>999999999</v>
          </cell>
          <cell r="Q8599"/>
          <cell r="R8599"/>
          <cell r="S8599"/>
          <cell r="T8599"/>
        </row>
        <row r="8600">
          <cell r="P8600">
            <v>999999999</v>
          </cell>
          <cell r="Q8600"/>
          <cell r="R8600"/>
          <cell r="S8600"/>
          <cell r="T8600"/>
        </row>
        <row r="8601">
          <cell r="P8601">
            <v>999999999</v>
          </cell>
          <cell r="Q8601"/>
          <cell r="R8601"/>
          <cell r="S8601"/>
          <cell r="T8601"/>
        </row>
        <row r="8602">
          <cell r="P8602">
            <v>999999999</v>
          </cell>
          <cell r="Q8602"/>
          <cell r="R8602"/>
          <cell r="S8602"/>
          <cell r="T8602"/>
        </row>
        <row r="8603">
          <cell r="P8603">
            <v>999999999</v>
          </cell>
          <cell r="Q8603"/>
          <cell r="R8603"/>
          <cell r="S8603"/>
          <cell r="T8603"/>
        </row>
        <row r="8604">
          <cell r="P8604">
            <v>999999999</v>
          </cell>
          <cell r="Q8604"/>
          <cell r="R8604"/>
          <cell r="S8604"/>
          <cell r="T8604"/>
        </row>
        <row r="8605">
          <cell r="P8605">
            <v>999999999</v>
          </cell>
          <cell r="Q8605"/>
          <cell r="R8605"/>
          <cell r="S8605"/>
          <cell r="T8605"/>
        </row>
        <row r="8606">
          <cell r="P8606">
            <v>999999999</v>
          </cell>
          <cell r="Q8606"/>
          <cell r="R8606"/>
          <cell r="S8606"/>
          <cell r="T8606"/>
        </row>
        <row r="8607">
          <cell r="P8607">
            <v>999999999</v>
          </cell>
          <cell r="Q8607"/>
          <cell r="R8607"/>
          <cell r="S8607"/>
          <cell r="T8607"/>
        </row>
        <row r="8608">
          <cell r="P8608">
            <v>999999999</v>
          </cell>
          <cell r="Q8608"/>
          <cell r="R8608"/>
          <cell r="S8608"/>
          <cell r="T8608"/>
        </row>
        <row r="8609">
          <cell r="P8609">
            <v>999999999</v>
          </cell>
          <cell r="Q8609"/>
          <cell r="R8609"/>
          <cell r="S8609"/>
          <cell r="T8609"/>
        </row>
        <row r="8610">
          <cell r="P8610">
            <v>999999999</v>
          </cell>
          <cell r="Q8610"/>
          <cell r="R8610"/>
          <cell r="S8610"/>
          <cell r="T8610"/>
        </row>
        <row r="8611">
          <cell r="P8611">
            <v>999999999</v>
          </cell>
          <cell r="Q8611"/>
          <cell r="R8611"/>
          <cell r="S8611"/>
          <cell r="T8611"/>
        </row>
        <row r="8612">
          <cell r="P8612">
            <v>999999999</v>
          </cell>
          <cell r="Q8612"/>
          <cell r="R8612"/>
          <cell r="S8612"/>
          <cell r="T8612"/>
        </row>
        <row r="8613">
          <cell r="P8613">
            <v>999999999</v>
          </cell>
          <cell r="Q8613"/>
          <cell r="R8613"/>
          <cell r="S8613"/>
          <cell r="T8613"/>
        </row>
        <row r="8614">
          <cell r="P8614">
            <v>999999999</v>
          </cell>
          <cell r="Q8614"/>
          <cell r="R8614"/>
          <cell r="S8614"/>
          <cell r="T8614"/>
        </row>
        <row r="8615">
          <cell r="P8615">
            <v>999999999</v>
          </cell>
          <cell r="Q8615"/>
          <cell r="R8615"/>
          <cell r="S8615"/>
          <cell r="T8615"/>
        </row>
        <row r="8616">
          <cell r="P8616">
            <v>999999999</v>
          </cell>
          <cell r="Q8616"/>
          <cell r="R8616"/>
          <cell r="S8616"/>
          <cell r="T8616"/>
        </row>
        <row r="8617">
          <cell r="P8617">
            <v>999999999</v>
          </cell>
          <cell r="Q8617"/>
          <cell r="R8617"/>
          <cell r="S8617"/>
          <cell r="T8617"/>
        </row>
        <row r="8618">
          <cell r="P8618">
            <v>999999999</v>
          </cell>
          <cell r="Q8618"/>
          <cell r="R8618"/>
          <cell r="S8618"/>
          <cell r="T8618"/>
        </row>
        <row r="8619">
          <cell r="P8619">
            <v>999999999</v>
          </cell>
          <cell r="Q8619"/>
          <cell r="R8619"/>
          <cell r="S8619"/>
          <cell r="T8619"/>
        </row>
        <row r="8620">
          <cell r="P8620">
            <v>999999999</v>
          </cell>
          <cell r="Q8620"/>
          <cell r="R8620"/>
          <cell r="S8620"/>
          <cell r="T8620"/>
        </row>
        <row r="8621">
          <cell r="P8621">
            <v>999999999</v>
          </cell>
          <cell r="Q8621"/>
          <cell r="R8621"/>
          <cell r="S8621"/>
          <cell r="T8621"/>
        </row>
        <row r="8622">
          <cell r="P8622">
            <v>999999999</v>
          </cell>
          <cell r="Q8622"/>
          <cell r="R8622"/>
          <cell r="S8622"/>
          <cell r="T8622"/>
        </row>
        <row r="8623">
          <cell r="P8623">
            <v>999999999</v>
          </cell>
          <cell r="Q8623"/>
          <cell r="R8623"/>
          <cell r="S8623"/>
          <cell r="T8623"/>
        </row>
        <row r="8624">
          <cell r="P8624">
            <v>999999999</v>
          </cell>
          <cell r="Q8624"/>
          <cell r="R8624"/>
          <cell r="S8624"/>
          <cell r="T8624"/>
        </row>
        <row r="8625">
          <cell r="P8625">
            <v>999999999</v>
          </cell>
          <cell r="Q8625"/>
          <cell r="R8625"/>
          <cell r="S8625"/>
          <cell r="T8625"/>
        </row>
        <row r="8626">
          <cell r="P8626">
            <v>999999999</v>
          </cell>
          <cell r="Q8626"/>
          <cell r="R8626"/>
          <cell r="S8626"/>
          <cell r="T8626"/>
        </row>
        <row r="8627">
          <cell r="P8627">
            <v>999999999</v>
          </cell>
          <cell r="Q8627"/>
          <cell r="R8627"/>
          <cell r="S8627"/>
          <cell r="T8627"/>
        </row>
        <row r="8628">
          <cell r="P8628">
            <v>999999999</v>
          </cell>
          <cell r="Q8628"/>
          <cell r="R8628"/>
          <cell r="S8628"/>
          <cell r="T8628"/>
        </row>
        <row r="8629">
          <cell r="P8629">
            <v>999999999</v>
          </cell>
          <cell r="Q8629"/>
          <cell r="R8629"/>
          <cell r="S8629"/>
          <cell r="T8629"/>
        </row>
        <row r="8630">
          <cell r="P8630">
            <v>999999999</v>
          </cell>
          <cell r="Q8630"/>
          <cell r="R8630"/>
          <cell r="S8630"/>
          <cell r="T8630"/>
        </row>
        <row r="8631">
          <cell r="P8631">
            <v>999999999</v>
          </cell>
          <cell r="Q8631"/>
          <cell r="R8631"/>
          <cell r="S8631"/>
          <cell r="T8631"/>
        </row>
        <row r="8632">
          <cell r="P8632">
            <v>999999999</v>
          </cell>
          <cell r="Q8632"/>
          <cell r="R8632"/>
          <cell r="S8632"/>
          <cell r="T8632"/>
        </row>
        <row r="8633">
          <cell r="P8633">
            <v>999999999</v>
          </cell>
          <cell r="Q8633"/>
          <cell r="R8633"/>
          <cell r="S8633"/>
          <cell r="T8633"/>
        </row>
        <row r="8634">
          <cell r="P8634">
            <v>999999999</v>
          </cell>
          <cell r="Q8634"/>
          <cell r="R8634"/>
          <cell r="S8634"/>
          <cell r="T8634"/>
        </row>
        <row r="8635">
          <cell r="P8635">
            <v>999999999</v>
          </cell>
          <cell r="Q8635"/>
          <cell r="R8635"/>
          <cell r="S8635"/>
          <cell r="T8635"/>
        </row>
        <row r="8636">
          <cell r="P8636">
            <v>999999999</v>
          </cell>
          <cell r="Q8636"/>
          <cell r="R8636"/>
          <cell r="S8636"/>
          <cell r="T8636"/>
        </row>
        <row r="8637">
          <cell r="P8637">
            <v>999999999</v>
          </cell>
          <cell r="Q8637"/>
          <cell r="R8637"/>
          <cell r="S8637"/>
          <cell r="T8637"/>
        </row>
        <row r="8638">
          <cell r="P8638">
            <v>999999999</v>
          </cell>
          <cell r="Q8638"/>
          <cell r="R8638"/>
          <cell r="S8638"/>
          <cell r="T8638"/>
        </row>
        <row r="8639">
          <cell r="P8639">
            <v>999999999</v>
          </cell>
          <cell r="Q8639"/>
          <cell r="R8639"/>
          <cell r="S8639"/>
          <cell r="T8639"/>
        </row>
        <row r="8640">
          <cell r="P8640">
            <v>999999999</v>
          </cell>
          <cell r="Q8640"/>
          <cell r="R8640"/>
          <cell r="S8640"/>
          <cell r="T8640"/>
        </row>
        <row r="8641">
          <cell r="P8641">
            <v>999999999</v>
          </cell>
          <cell r="Q8641"/>
          <cell r="R8641"/>
          <cell r="S8641"/>
          <cell r="T8641"/>
        </row>
        <row r="8642">
          <cell r="P8642">
            <v>999999999</v>
          </cell>
          <cell r="Q8642"/>
          <cell r="R8642"/>
          <cell r="S8642"/>
          <cell r="T8642"/>
        </row>
        <row r="8643">
          <cell r="P8643">
            <v>999999999</v>
          </cell>
          <cell r="Q8643"/>
          <cell r="R8643"/>
          <cell r="S8643"/>
          <cell r="T8643"/>
        </row>
        <row r="8644">
          <cell r="P8644">
            <v>999999999</v>
          </cell>
          <cell r="Q8644"/>
          <cell r="R8644"/>
          <cell r="S8644"/>
          <cell r="T8644"/>
        </row>
        <row r="8645">
          <cell r="P8645">
            <v>999999999</v>
          </cell>
          <cell r="Q8645"/>
          <cell r="R8645"/>
          <cell r="S8645"/>
          <cell r="T8645"/>
        </row>
        <row r="8646">
          <cell r="P8646">
            <v>999999999</v>
          </cell>
          <cell r="Q8646"/>
          <cell r="R8646"/>
          <cell r="S8646"/>
          <cell r="T8646"/>
        </row>
        <row r="8647">
          <cell r="P8647">
            <v>999999999</v>
          </cell>
          <cell r="Q8647"/>
          <cell r="R8647"/>
          <cell r="S8647"/>
          <cell r="T8647"/>
        </row>
        <row r="8648">
          <cell r="P8648">
            <v>999999999</v>
          </cell>
          <cell r="Q8648"/>
          <cell r="R8648"/>
          <cell r="S8648"/>
          <cell r="T8648"/>
        </row>
        <row r="8649">
          <cell r="P8649">
            <v>999999999</v>
          </cell>
          <cell r="Q8649"/>
          <cell r="R8649"/>
          <cell r="S8649"/>
          <cell r="T8649"/>
        </row>
        <row r="8650">
          <cell r="P8650">
            <v>999999999</v>
          </cell>
          <cell r="Q8650"/>
          <cell r="R8650"/>
          <cell r="S8650"/>
          <cell r="T8650"/>
        </row>
        <row r="8651">
          <cell r="P8651">
            <v>999999999</v>
          </cell>
          <cell r="Q8651"/>
          <cell r="R8651"/>
          <cell r="S8651"/>
          <cell r="T8651"/>
        </row>
        <row r="8652">
          <cell r="P8652">
            <v>999999999</v>
          </cell>
          <cell r="Q8652"/>
          <cell r="R8652"/>
          <cell r="S8652"/>
          <cell r="T8652"/>
        </row>
        <row r="8653">
          <cell r="P8653">
            <v>999999999</v>
          </cell>
          <cell r="Q8653"/>
          <cell r="R8653"/>
          <cell r="S8653"/>
          <cell r="T8653"/>
        </row>
        <row r="8654">
          <cell r="P8654">
            <v>999999999</v>
          </cell>
          <cell r="Q8654"/>
          <cell r="R8654"/>
          <cell r="S8654"/>
          <cell r="T8654"/>
        </row>
        <row r="8655">
          <cell r="P8655">
            <v>999999999</v>
          </cell>
          <cell r="Q8655"/>
          <cell r="R8655"/>
          <cell r="S8655"/>
          <cell r="T8655"/>
        </row>
        <row r="8656">
          <cell r="P8656">
            <v>999999999</v>
          </cell>
          <cell r="Q8656"/>
          <cell r="R8656"/>
          <cell r="S8656"/>
          <cell r="T8656"/>
        </row>
        <row r="8657">
          <cell r="P8657">
            <v>999999999</v>
          </cell>
          <cell r="Q8657"/>
          <cell r="R8657"/>
          <cell r="S8657"/>
          <cell r="T8657"/>
        </row>
        <row r="8658">
          <cell r="P8658">
            <v>999999999</v>
          </cell>
          <cell r="Q8658"/>
          <cell r="R8658"/>
          <cell r="S8658"/>
          <cell r="T8658"/>
        </row>
        <row r="8659">
          <cell r="P8659">
            <v>999999999</v>
          </cell>
          <cell r="Q8659"/>
          <cell r="R8659"/>
          <cell r="S8659"/>
          <cell r="T8659"/>
        </row>
        <row r="8660">
          <cell r="P8660">
            <v>999999999</v>
          </cell>
          <cell r="Q8660"/>
          <cell r="R8660"/>
          <cell r="S8660"/>
          <cell r="T8660"/>
        </row>
        <row r="8661">
          <cell r="P8661">
            <v>999999999</v>
          </cell>
          <cell r="Q8661"/>
          <cell r="R8661"/>
          <cell r="S8661"/>
          <cell r="T8661"/>
        </row>
        <row r="8662">
          <cell r="P8662">
            <v>999999999</v>
          </cell>
          <cell r="Q8662"/>
          <cell r="R8662"/>
          <cell r="S8662"/>
          <cell r="T8662"/>
        </row>
        <row r="8663">
          <cell r="P8663">
            <v>999999999</v>
          </cell>
          <cell r="Q8663"/>
          <cell r="R8663"/>
          <cell r="S8663"/>
          <cell r="T8663"/>
        </row>
        <row r="8664">
          <cell r="P8664">
            <v>999999999</v>
          </cell>
          <cell r="Q8664"/>
          <cell r="R8664"/>
          <cell r="S8664"/>
          <cell r="T8664"/>
        </row>
        <row r="8665">
          <cell r="P8665">
            <v>999999999</v>
          </cell>
          <cell r="Q8665"/>
          <cell r="R8665"/>
          <cell r="S8665"/>
          <cell r="T8665"/>
        </row>
        <row r="8666">
          <cell r="P8666">
            <v>999999999</v>
          </cell>
          <cell r="Q8666"/>
          <cell r="R8666"/>
          <cell r="S8666"/>
          <cell r="T8666"/>
        </row>
        <row r="8667">
          <cell r="P8667">
            <v>999999999</v>
          </cell>
          <cell r="Q8667"/>
          <cell r="R8667"/>
          <cell r="S8667"/>
          <cell r="T8667"/>
        </row>
        <row r="8668">
          <cell r="P8668">
            <v>999999999</v>
          </cell>
          <cell r="Q8668"/>
          <cell r="R8668"/>
          <cell r="S8668"/>
          <cell r="T8668"/>
        </row>
        <row r="8669">
          <cell r="P8669">
            <v>999999999</v>
          </cell>
          <cell r="Q8669"/>
          <cell r="R8669"/>
          <cell r="S8669"/>
          <cell r="T8669"/>
        </row>
        <row r="8670">
          <cell r="P8670">
            <v>999999999</v>
          </cell>
          <cell r="Q8670"/>
          <cell r="R8670"/>
          <cell r="S8670"/>
          <cell r="T8670"/>
        </row>
        <row r="8671">
          <cell r="P8671">
            <v>999999999</v>
          </cell>
          <cell r="Q8671"/>
          <cell r="R8671"/>
          <cell r="S8671"/>
          <cell r="T8671"/>
        </row>
        <row r="8672">
          <cell r="P8672">
            <v>999999999</v>
          </cell>
          <cell r="Q8672"/>
          <cell r="R8672"/>
          <cell r="S8672"/>
          <cell r="T8672"/>
        </row>
        <row r="8673">
          <cell r="P8673">
            <v>999999999</v>
          </cell>
          <cell r="Q8673"/>
          <cell r="R8673"/>
          <cell r="S8673"/>
          <cell r="T8673"/>
        </row>
        <row r="8674">
          <cell r="P8674">
            <v>999999999</v>
          </cell>
          <cell r="Q8674"/>
          <cell r="R8674"/>
          <cell r="S8674"/>
          <cell r="T8674"/>
        </row>
        <row r="8675">
          <cell r="P8675">
            <v>999999999</v>
          </cell>
          <cell r="Q8675"/>
          <cell r="R8675"/>
          <cell r="S8675"/>
          <cell r="T8675"/>
        </row>
        <row r="8676">
          <cell r="P8676">
            <v>999999999</v>
          </cell>
          <cell r="Q8676"/>
          <cell r="R8676"/>
          <cell r="S8676"/>
          <cell r="T8676"/>
        </row>
        <row r="8677">
          <cell r="P8677">
            <v>999999999</v>
          </cell>
          <cell r="Q8677"/>
          <cell r="R8677"/>
          <cell r="S8677"/>
          <cell r="T8677"/>
        </row>
        <row r="8678">
          <cell r="P8678">
            <v>999999999</v>
          </cell>
          <cell r="Q8678"/>
          <cell r="R8678"/>
          <cell r="S8678"/>
          <cell r="T8678"/>
        </row>
        <row r="8679">
          <cell r="P8679">
            <v>999999999</v>
          </cell>
          <cell r="Q8679"/>
          <cell r="R8679"/>
          <cell r="S8679"/>
          <cell r="T8679"/>
        </row>
        <row r="8680">
          <cell r="P8680">
            <v>999999999</v>
          </cell>
          <cell r="Q8680"/>
          <cell r="R8680"/>
          <cell r="S8680"/>
          <cell r="T8680"/>
        </row>
        <row r="8681">
          <cell r="P8681">
            <v>999999999</v>
          </cell>
          <cell r="Q8681"/>
          <cell r="R8681"/>
          <cell r="S8681"/>
          <cell r="T8681"/>
        </row>
        <row r="8682">
          <cell r="P8682">
            <v>999999999</v>
          </cell>
          <cell r="Q8682"/>
          <cell r="R8682"/>
          <cell r="S8682"/>
          <cell r="T8682"/>
        </row>
        <row r="8683">
          <cell r="P8683">
            <v>999999999</v>
          </cell>
          <cell r="Q8683"/>
          <cell r="R8683"/>
          <cell r="S8683"/>
          <cell r="T8683"/>
        </row>
        <row r="8684">
          <cell r="P8684">
            <v>999999999</v>
          </cell>
          <cell r="Q8684"/>
          <cell r="R8684"/>
          <cell r="S8684"/>
          <cell r="T8684"/>
        </row>
        <row r="8685">
          <cell r="P8685">
            <v>999999999</v>
          </cell>
          <cell r="Q8685"/>
          <cell r="R8685"/>
          <cell r="S8685"/>
          <cell r="T8685"/>
        </row>
        <row r="8686">
          <cell r="P8686">
            <v>999999999</v>
          </cell>
          <cell r="Q8686"/>
          <cell r="R8686"/>
          <cell r="S8686"/>
          <cell r="T8686"/>
        </row>
        <row r="8687">
          <cell r="P8687">
            <v>999999999</v>
          </cell>
          <cell r="Q8687"/>
          <cell r="R8687"/>
          <cell r="S8687"/>
          <cell r="T8687"/>
        </row>
        <row r="8688">
          <cell r="P8688">
            <v>999999999</v>
          </cell>
          <cell r="Q8688"/>
          <cell r="R8688"/>
          <cell r="S8688"/>
          <cell r="T8688"/>
        </row>
        <row r="8689">
          <cell r="P8689">
            <v>999999999</v>
          </cell>
          <cell r="Q8689"/>
          <cell r="R8689"/>
          <cell r="S8689"/>
          <cell r="T8689"/>
        </row>
        <row r="8690">
          <cell r="P8690">
            <v>999999999</v>
          </cell>
          <cell r="Q8690"/>
          <cell r="R8690"/>
          <cell r="S8690"/>
          <cell r="T8690"/>
        </row>
        <row r="8691">
          <cell r="P8691">
            <v>999999999</v>
          </cell>
          <cell r="Q8691"/>
          <cell r="R8691"/>
          <cell r="S8691"/>
          <cell r="T8691"/>
        </row>
        <row r="8692">
          <cell r="P8692">
            <v>999999999</v>
          </cell>
          <cell r="Q8692"/>
          <cell r="R8692"/>
          <cell r="S8692"/>
          <cell r="T8692"/>
        </row>
        <row r="8693">
          <cell r="P8693">
            <v>999999999</v>
          </cell>
          <cell r="Q8693"/>
          <cell r="R8693"/>
          <cell r="S8693"/>
          <cell r="T8693"/>
        </row>
        <row r="8694">
          <cell r="P8694">
            <v>999999999</v>
          </cell>
          <cell r="Q8694"/>
          <cell r="R8694"/>
          <cell r="S8694"/>
          <cell r="T8694"/>
        </row>
        <row r="8695">
          <cell r="P8695">
            <v>999999999</v>
          </cell>
          <cell r="Q8695"/>
          <cell r="R8695"/>
          <cell r="S8695"/>
          <cell r="T8695"/>
        </row>
        <row r="8696">
          <cell r="P8696">
            <v>999999999</v>
          </cell>
          <cell r="Q8696"/>
          <cell r="R8696"/>
          <cell r="S8696"/>
          <cell r="T8696"/>
        </row>
        <row r="8697">
          <cell r="P8697">
            <v>999999999</v>
          </cell>
          <cell r="Q8697"/>
          <cell r="R8697"/>
          <cell r="S8697"/>
          <cell r="T8697"/>
        </row>
        <row r="8698">
          <cell r="P8698">
            <v>999999999</v>
          </cell>
          <cell r="Q8698"/>
          <cell r="R8698"/>
          <cell r="S8698"/>
          <cell r="T8698"/>
        </row>
        <row r="8699">
          <cell r="P8699">
            <v>999999999</v>
          </cell>
          <cell r="Q8699"/>
          <cell r="R8699"/>
          <cell r="S8699"/>
          <cell r="T8699"/>
        </row>
        <row r="8700">
          <cell r="P8700">
            <v>999999999</v>
          </cell>
          <cell r="Q8700"/>
          <cell r="R8700"/>
          <cell r="S8700"/>
          <cell r="T8700"/>
        </row>
        <row r="8701">
          <cell r="P8701">
            <v>999999999</v>
          </cell>
          <cell r="Q8701"/>
          <cell r="R8701"/>
          <cell r="S8701"/>
          <cell r="T8701"/>
        </row>
        <row r="8702">
          <cell r="P8702">
            <v>999999999</v>
          </cell>
          <cell r="Q8702"/>
          <cell r="R8702"/>
          <cell r="S8702"/>
          <cell r="T8702"/>
        </row>
        <row r="8703">
          <cell r="P8703">
            <v>999999999</v>
          </cell>
          <cell r="Q8703"/>
          <cell r="R8703"/>
          <cell r="S8703"/>
          <cell r="T8703"/>
        </row>
        <row r="8704">
          <cell r="P8704">
            <v>999999999</v>
          </cell>
          <cell r="Q8704"/>
          <cell r="R8704"/>
          <cell r="S8704"/>
          <cell r="T8704"/>
        </row>
        <row r="8705">
          <cell r="P8705">
            <v>999999999</v>
          </cell>
          <cell r="Q8705"/>
          <cell r="R8705"/>
          <cell r="S8705"/>
          <cell r="T8705"/>
        </row>
        <row r="8706">
          <cell r="P8706">
            <v>999999999</v>
          </cell>
          <cell r="Q8706"/>
          <cell r="R8706"/>
          <cell r="S8706"/>
          <cell r="T8706"/>
        </row>
        <row r="8707">
          <cell r="P8707">
            <v>999999999</v>
          </cell>
          <cell r="Q8707"/>
          <cell r="R8707"/>
          <cell r="S8707"/>
          <cell r="T8707"/>
        </row>
        <row r="8708">
          <cell r="P8708">
            <v>999999999</v>
          </cell>
          <cell r="Q8708"/>
          <cell r="R8708"/>
          <cell r="S8708"/>
          <cell r="T8708"/>
        </row>
        <row r="8709">
          <cell r="P8709">
            <v>999999999</v>
          </cell>
          <cell r="Q8709"/>
          <cell r="R8709"/>
          <cell r="S8709"/>
          <cell r="T8709"/>
        </row>
        <row r="8710">
          <cell r="P8710">
            <v>999999999</v>
          </cell>
          <cell r="Q8710"/>
          <cell r="R8710"/>
          <cell r="S8710"/>
          <cell r="T8710"/>
        </row>
        <row r="8711">
          <cell r="P8711">
            <v>999999999</v>
          </cell>
          <cell r="Q8711"/>
          <cell r="R8711"/>
          <cell r="S8711"/>
          <cell r="T8711"/>
        </row>
        <row r="8712">
          <cell r="P8712">
            <v>999999999</v>
          </cell>
          <cell r="Q8712"/>
          <cell r="R8712"/>
          <cell r="S8712"/>
          <cell r="T8712"/>
        </row>
        <row r="8713">
          <cell r="P8713">
            <v>999999999</v>
          </cell>
          <cell r="Q8713"/>
          <cell r="R8713"/>
          <cell r="S8713"/>
          <cell r="T8713"/>
        </row>
        <row r="8714">
          <cell r="P8714">
            <v>999999999</v>
          </cell>
          <cell r="Q8714"/>
          <cell r="R8714"/>
          <cell r="S8714"/>
          <cell r="T8714"/>
        </row>
        <row r="8715">
          <cell r="P8715">
            <v>999999999</v>
          </cell>
          <cell r="Q8715"/>
          <cell r="R8715"/>
          <cell r="S8715"/>
          <cell r="T8715"/>
        </row>
        <row r="8716">
          <cell r="P8716">
            <v>999999999</v>
          </cell>
          <cell r="Q8716"/>
          <cell r="R8716"/>
          <cell r="S8716"/>
          <cell r="T8716"/>
        </row>
        <row r="8717">
          <cell r="P8717">
            <v>999999999</v>
          </cell>
          <cell r="Q8717"/>
          <cell r="R8717"/>
          <cell r="S8717"/>
          <cell r="T8717"/>
        </row>
        <row r="8718">
          <cell r="P8718">
            <v>999999999</v>
          </cell>
          <cell r="Q8718"/>
          <cell r="R8718"/>
          <cell r="S8718"/>
          <cell r="T8718"/>
        </row>
        <row r="8719">
          <cell r="P8719">
            <v>999999999</v>
          </cell>
          <cell r="Q8719"/>
          <cell r="R8719"/>
          <cell r="S8719"/>
          <cell r="T8719"/>
        </row>
        <row r="8720">
          <cell r="P8720">
            <v>999999999</v>
          </cell>
          <cell r="Q8720"/>
          <cell r="R8720"/>
          <cell r="S8720"/>
          <cell r="T8720"/>
        </row>
        <row r="8721">
          <cell r="P8721">
            <v>999999999</v>
          </cell>
          <cell r="Q8721"/>
          <cell r="R8721"/>
          <cell r="S8721"/>
          <cell r="T8721"/>
        </row>
        <row r="8722">
          <cell r="P8722">
            <v>999999999</v>
          </cell>
          <cell r="Q8722"/>
          <cell r="R8722"/>
          <cell r="S8722"/>
          <cell r="T8722"/>
        </row>
        <row r="8723">
          <cell r="P8723">
            <v>999999999</v>
          </cell>
          <cell r="Q8723"/>
          <cell r="R8723"/>
          <cell r="S8723"/>
          <cell r="T8723"/>
        </row>
        <row r="8724">
          <cell r="P8724">
            <v>999999999</v>
          </cell>
          <cell r="Q8724"/>
          <cell r="R8724"/>
          <cell r="S8724"/>
          <cell r="T8724"/>
        </row>
        <row r="8725">
          <cell r="P8725">
            <v>999999999</v>
          </cell>
          <cell r="Q8725"/>
          <cell r="R8725"/>
          <cell r="S8725"/>
          <cell r="T8725"/>
        </row>
        <row r="8726">
          <cell r="P8726">
            <v>999999999</v>
          </cell>
          <cell r="Q8726"/>
          <cell r="R8726"/>
          <cell r="S8726"/>
          <cell r="T8726"/>
        </row>
        <row r="8727">
          <cell r="P8727">
            <v>999999999</v>
          </cell>
          <cell r="Q8727"/>
          <cell r="R8727"/>
          <cell r="S8727"/>
          <cell r="T8727"/>
        </row>
        <row r="8728">
          <cell r="P8728">
            <v>999999999</v>
          </cell>
          <cell r="Q8728"/>
          <cell r="R8728"/>
          <cell r="S8728"/>
          <cell r="T8728"/>
        </row>
        <row r="8729">
          <cell r="P8729">
            <v>999999999</v>
          </cell>
          <cell r="Q8729"/>
          <cell r="R8729"/>
          <cell r="S8729"/>
          <cell r="T8729"/>
        </row>
        <row r="8730">
          <cell r="P8730">
            <v>999999999</v>
          </cell>
          <cell r="Q8730"/>
          <cell r="R8730"/>
          <cell r="S8730"/>
          <cell r="T8730"/>
        </row>
        <row r="8731">
          <cell r="P8731">
            <v>999999999</v>
          </cell>
          <cell r="Q8731"/>
          <cell r="R8731"/>
          <cell r="S8731"/>
          <cell r="T8731"/>
        </row>
        <row r="8732">
          <cell r="P8732">
            <v>999999999</v>
          </cell>
          <cell r="Q8732"/>
          <cell r="R8732"/>
          <cell r="S8732"/>
          <cell r="T8732"/>
        </row>
        <row r="8733">
          <cell r="P8733">
            <v>999999999</v>
          </cell>
          <cell r="Q8733"/>
          <cell r="R8733"/>
          <cell r="S8733"/>
          <cell r="T8733"/>
        </row>
        <row r="8734">
          <cell r="P8734">
            <v>999999999</v>
          </cell>
          <cell r="Q8734"/>
          <cell r="R8734"/>
          <cell r="S8734"/>
          <cell r="T8734"/>
        </row>
        <row r="8735">
          <cell r="P8735">
            <v>999999999</v>
          </cell>
          <cell r="Q8735"/>
          <cell r="R8735"/>
          <cell r="S8735"/>
          <cell r="T8735"/>
        </row>
        <row r="8736">
          <cell r="P8736">
            <v>999999999</v>
          </cell>
          <cell r="Q8736"/>
          <cell r="R8736"/>
          <cell r="S8736"/>
          <cell r="T8736"/>
        </row>
        <row r="8737">
          <cell r="P8737">
            <v>999999999</v>
          </cell>
          <cell r="Q8737"/>
          <cell r="R8737"/>
          <cell r="S8737"/>
          <cell r="T8737"/>
        </row>
        <row r="8738">
          <cell r="P8738">
            <v>999999999</v>
          </cell>
          <cell r="Q8738"/>
          <cell r="R8738"/>
          <cell r="S8738"/>
          <cell r="T8738"/>
        </row>
        <row r="8739">
          <cell r="P8739">
            <v>999999999</v>
          </cell>
          <cell r="Q8739"/>
          <cell r="R8739"/>
          <cell r="S8739"/>
          <cell r="T8739"/>
        </row>
        <row r="8740">
          <cell r="P8740">
            <v>999999999</v>
          </cell>
          <cell r="Q8740"/>
          <cell r="R8740"/>
          <cell r="S8740"/>
          <cell r="T8740"/>
        </row>
        <row r="8741">
          <cell r="P8741">
            <v>999999999</v>
          </cell>
          <cell r="Q8741"/>
          <cell r="R8741"/>
          <cell r="S8741"/>
          <cell r="T8741"/>
        </row>
        <row r="8742">
          <cell r="P8742">
            <v>999999999</v>
          </cell>
          <cell r="Q8742"/>
          <cell r="R8742"/>
          <cell r="S8742"/>
          <cell r="T8742"/>
        </row>
        <row r="8743">
          <cell r="P8743">
            <v>999999999</v>
          </cell>
          <cell r="Q8743"/>
          <cell r="R8743"/>
          <cell r="S8743"/>
          <cell r="T8743"/>
        </row>
        <row r="8744">
          <cell r="P8744">
            <v>999999999</v>
          </cell>
          <cell r="Q8744"/>
          <cell r="R8744"/>
          <cell r="S8744"/>
          <cell r="T8744"/>
        </row>
        <row r="8745">
          <cell r="P8745">
            <v>999999999</v>
          </cell>
          <cell r="Q8745"/>
          <cell r="R8745"/>
          <cell r="S8745"/>
          <cell r="T8745"/>
        </row>
        <row r="8746">
          <cell r="P8746">
            <v>999999999</v>
          </cell>
          <cell r="Q8746"/>
          <cell r="R8746"/>
          <cell r="S8746"/>
          <cell r="T8746"/>
        </row>
        <row r="8747">
          <cell r="P8747">
            <v>999999999</v>
          </cell>
          <cell r="Q8747"/>
          <cell r="R8747"/>
          <cell r="S8747"/>
          <cell r="T8747"/>
        </row>
        <row r="8748">
          <cell r="P8748">
            <v>999999999</v>
          </cell>
          <cell r="Q8748"/>
          <cell r="R8748"/>
          <cell r="S8748"/>
          <cell r="T8748"/>
        </row>
        <row r="8749">
          <cell r="P8749">
            <v>999999999</v>
          </cell>
          <cell r="Q8749"/>
          <cell r="R8749"/>
          <cell r="S8749"/>
          <cell r="T8749"/>
        </row>
        <row r="8750">
          <cell r="P8750">
            <v>999999999</v>
          </cell>
          <cell r="Q8750"/>
          <cell r="R8750"/>
          <cell r="S8750"/>
          <cell r="T8750"/>
        </row>
        <row r="8751">
          <cell r="P8751">
            <v>999999999</v>
          </cell>
          <cell r="Q8751"/>
          <cell r="R8751"/>
          <cell r="S8751"/>
          <cell r="T8751"/>
        </row>
        <row r="8752">
          <cell r="P8752">
            <v>999999999</v>
          </cell>
          <cell r="Q8752"/>
          <cell r="R8752"/>
          <cell r="S8752"/>
          <cell r="T8752"/>
        </row>
        <row r="8753">
          <cell r="P8753">
            <v>999999999</v>
          </cell>
          <cell r="Q8753"/>
          <cell r="R8753"/>
          <cell r="S8753"/>
          <cell r="T8753"/>
        </row>
        <row r="8754">
          <cell r="P8754">
            <v>999999999</v>
          </cell>
          <cell r="Q8754"/>
          <cell r="R8754"/>
          <cell r="S8754"/>
          <cell r="T8754"/>
        </row>
        <row r="8755">
          <cell r="P8755">
            <v>999999999</v>
          </cell>
          <cell r="Q8755"/>
          <cell r="R8755"/>
          <cell r="S8755"/>
          <cell r="T8755"/>
        </row>
        <row r="8756">
          <cell r="P8756">
            <v>999999999</v>
          </cell>
          <cell r="Q8756"/>
          <cell r="R8756"/>
          <cell r="S8756"/>
          <cell r="T8756"/>
        </row>
        <row r="8757">
          <cell r="P8757">
            <v>999999999</v>
          </cell>
          <cell r="Q8757"/>
          <cell r="R8757"/>
          <cell r="S8757"/>
          <cell r="T8757"/>
        </row>
        <row r="8758">
          <cell r="P8758">
            <v>999999999</v>
          </cell>
          <cell r="Q8758"/>
          <cell r="R8758"/>
          <cell r="S8758"/>
          <cell r="T8758"/>
        </row>
        <row r="8759">
          <cell r="P8759">
            <v>999999999</v>
          </cell>
          <cell r="Q8759"/>
          <cell r="R8759"/>
          <cell r="S8759"/>
          <cell r="T8759"/>
        </row>
        <row r="8760">
          <cell r="P8760">
            <v>999999999</v>
          </cell>
          <cell r="Q8760"/>
          <cell r="R8760"/>
          <cell r="S8760"/>
          <cell r="T8760"/>
        </row>
        <row r="8761">
          <cell r="P8761">
            <v>999999999</v>
          </cell>
          <cell r="Q8761"/>
          <cell r="R8761"/>
          <cell r="S8761"/>
          <cell r="T8761"/>
        </row>
        <row r="8762">
          <cell r="P8762">
            <v>999999999</v>
          </cell>
          <cell r="Q8762"/>
          <cell r="R8762"/>
          <cell r="S8762"/>
          <cell r="T8762"/>
        </row>
        <row r="8763">
          <cell r="P8763">
            <v>999999999</v>
          </cell>
          <cell r="Q8763"/>
          <cell r="R8763"/>
          <cell r="S8763"/>
          <cell r="T8763"/>
        </row>
        <row r="8764">
          <cell r="P8764">
            <v>999999999</v>
          </cell>
          <cell r="Q8764"/>
          <cell r="R8764"/>
          <cell r="S8764"/>
          <cell r="T8764"/>
        </row>
        <row r="8765">
          <cell r="P8765">
            <v>999999999</v>
          </cell>
          <cell r="Q8765"/>
          <cell r="R8765"/>
          <cell r="S8765"/>
          <cell r="T8765"/>
        </row>
        <row r="8766">
          <cell r="P8766">
            <v>999999999</v>
          </cell>
          <cell r="Q8766"/>
          <cell r="R8766"/>
          <cell r="S8766"/>
          <cell r="T8766"/>
        </row>
        <row r="8767">
          <cell r="P8767">
            <v>999999999</v>
          </cell>
          <cell r="Q8767"/>
          <cell r="R8767"/>
          <cell r="S8767"/>
          <cell r="T8767"/>
        </row>
        <row r="8768">
          <cell r="P8768">
            <v>999999999</v>
          </cell>
          <cell r="Q8768"/>
          <cell r="R8768"/>
          <cell r="S8768"/>
          <cell r="T8768"/>
        </row>
        <row r="8769">
          <cell r="P8769">
            <v>999999999</v>
          </cell>
          <cell r="Q8769"/>
          <cell r="R8769"/>
          <cell r="S8769"/>
          <cell r="T8769"/>
        </row>
        <row r="8770">
          <cell r="P8770">
            <v>999999999</v>
          </cell>
          <cell r="Q8770"/>
          <cell r="R8770"/>
          <cell r="S8770"/>
          <cell r="T8770"/>
        </row>
        <row r="8771">
          <cell r="P8771">
            <v>999999999</v>
          </cell>
          <cell r="Q8771"/>
          <cell r="R8771"/>
          <cell r="S8771"/>
          <cell r="T8771"/>
        </row>
        <row r="8772">
          <cell r="P8772">
            <v>999999999</v>
          </cell>
          <cell r="Q8772"/>
          <cell r="R8772"/>
          <cell r="S8772"/>
          <cell r="T8772"/>
        </row>
        <row r="8773">
          <cell r="P8773">
            <v>999999999</v>
          </cell>
          <cell r="Q8773"/>
          <cell r="R8773"/>
          <cell r="S8773"/>
          <cell r="T8773"/>
        </row>
        <row r="8774">
          <cell r="P8774">
            <v>999999999</v>
          </cell>
          <cell r="Q8774"/>
          <cell r="R8774"/>
          <cell r="S8774"/>
          <cell r="T8774"/>
        </row>
        <row r="8775">
          <cell r="P8775">
            <v>999999999</v>
          </cell>
          <cell r="Q8775"/>
          <cell r="R8775"/>
          <cell r="S8775"/>
          <cell r="T8775"/>
        </row>
        <row r="8776">
          <cell r="P8776">
            <v>999999999</v>
          </cell>
          <cell r="Q8776"/>
          <cell r="R8776"/>
          <cell r="S8776"/>
          <cell r="T8776"/>
        </row>
        <row r="8777">
          <cell r="P8777">
            <v>999999999</v>
          </cell>
          <cell r="Q8777"/>
          <cell r="R8777"/>
          <cell r="S8777"/>
          <cell r="T8777"/>
        </row>
        <row r="8778">
          <cell r="P8778">
            <v>999999999</v>
          </cell>
          <cell r="Q8778"/>
          <cell r="R8778"/>
          <cell r="S8778"/>
          <cell r="T8778"/>
        </row>
        <row r="8779">
          <cell r="P8779">
            <v>999999999</v>
          </cell>
          <cell r="Q8779"/>
          <cell r="R8779"/>
          <cell r="S8779"/>
          <cell r="T8779"/>
        </row>
        <row r="8780">
          <cell r="P8780">
            <v>999999999</v>
          </cell>
          <cell r="Q8780"/>
          <cell r="R8780"/>
          <cell r="S8780"/>
          <cell r="T8780"/>
        </row>
        <row r="8781">
          <cell r="P8781">
            <v>999999999</v>
          </cell>
          <cell r="Q8781"/>
          <cell r="R8781"/>
          <cell r="S8781"/>
          <cell r="T8781"/>
        </row>
        <row r="8782">
          <cell r="P8782">
            <v>999999999</v>
          </cell>
          <cell r="Q8782"/>
          <cell r="R8782"/>
          <cell r="S8782"/>
          <cell r="T8782"/>
        </row>
        <row r="8783">
          <cell r="P8783">
            <v>999999999</v>
          </cell>
          <cell r="Q8783"/>
          <cell r="R8783"/>
          <cell r="S8783"/>
          <cell r="T8783"/>
        </row>
        <row r="8784">
          <cell r="P8784">
            <v>999999999</v>
          </cell>
          <cell r="Q8784"/>
          <cell r="R8784"/>
          <cell r="S8784"/>
          <cell r="T8784"/>
        </row>
        <row r="8785">
          <cell r="P8785">
            <v>999999999</v>
          </cell>
          <cell r="Q8785"/>
          <cell r="R8785"/>
          <cell r="S8785"/>
          <cell r="T8785"/>
        </row>
        <row r="8786">
          <cell r="P8786">
            <v>999999999</v>
          </cell>
          <cell r="Q8786"/>
          <cell r="R8786"/>
          <cell r="S8786"/>
          <cell r="T8786"/>
        </row>
        <row r="8787">
          <cell r="P8787">
            <v>999999999</v>
          </cell>
          <cell r="Q8787"/>
          <cell r="R8787"/>
          <cell r="S8787"/>
          <cell r="T8787"/>
        </row>
        <row r="8788">
          <cell r="P8788">
            <v>999999999</v>
          </cell>
          <cell r="Q8788"/>
          <cell r="R8788"/>
          <cell r="S8788"/>
          <cell r="T8788"/>
        </row>
        <row r="8789">
          <cell r="P8789">
            <v>999999999</v>
          </cell>
          <cell r="Q8789"/>
          <cell r="R8789"/>
          <cell r="S8789"/>
          <cell r="T8789"/>
        </row>
        <row r="8790">
          <cell r="P8790">
            <v>999999999</v>
          </cell>
          <cell r="Q8790"/>
          <cell r="R8790"/>
          <cell r="S8790"/>
          <cell r="T8790"/>
        </row>
        <row r="8791">
          <cell r="P8791">
            <v>999999999</v>
          </cell>
          <cell r="Q8791"/>
          <cell r="R8791"/>
          <cell r="S8791"/>
          <cell r="T8791"/>
        </row>
        <row r="8792">
          <cell r="P8792">
            <v>999999999</v>
          </cell>
          <cell r="Q8792"/>
          <cell r="R8792"/>
          <cell r="S8792"/>
          <cell r="T8792"/>
        </row>
        <row r="8793">
          <cell r="P8793">
            <v>999999999</v>
          </cell>
          <cell r="Q8793"/>
          <cell r="R8793"/>
          <cell r="S8793"/>
          <cell r="T8793"/>
        </row>
        <row r="8794">
          <cell r="P8794">
            <v>999999999</v>
          </cell>
          <cell r="Q8794"/>
          <cell r="R8794"/>
          <cell r="S8794"/>
          <cell r="T8794"/>
        </row>
        <row r="8795">
          <cell r="P8795">
            <v>999999999</v>
          </cell>
          <cell r="Q8795"/>
          <cell r="R8795"/>
          <cell r="S8795"/>
          <cell r="T8795"/>
        </row>
        <row r="8796">
          <cell r="P8796">
            <v>999999999</v>
          </cell>
          <cell r="Q8796"/>
          <cell r="R8796"/>
          <cell r="S8796"/>
          <cell r="T8796"/>
        </row>
        <row r="8797">
          <cell r="P8797">
            <v>999999999</v>
          </cell>
          <cell r="Q8797"/>
          <cell r="R8797"/>
          <cell r="S8797"/>
          <cell r="T8797"/>
        </row>
        <row r="8798">
          <cell r="P8798">
            <v>999999999</v>
          </cell>
          <cell r="Q8798"/>
          <cell r="R8798"/>
          <cell r="S8798"/>
          <cell r="T8798"/>
        </row>
        <row r="8799">
          <cell r="P8799">
            <v>999999999</v>
          </cell>
          <cell r="Q8799"/>
          <cell r="R8799"/>
          <cell r="S8799"/>
          <cell r="T8799"/>
        </row>
        <row r="8800">
          <cell r="P8800">
            <v>999999999</v>
          </cell>
          <cell r="Q8800"/>
          <cell r="R8800"/>
          <cell r="S8800"/>
          <cell r="T8800"/>
        </row>
        <row r="8801">
          <cell r="P8801">
            <v>999999999</v>
          </cell>
          <cell r="Q8801"/>
          <cell r="R8801"/>
          <cell r="S8801"/>
          <cell r="T8801"/>
        </row>
        <row r="8802">
          <cell r="P8802">
            <v>999999999</v>
          </cell>
          <cell r="Q8802"/>
          <cell r="R8802"/>
          <cell r="S8802"/>
          <cell r="T8802"/>
        </row>
        <row r="8803">
          <cell r="P8803">
            <v>999999999</v>
          </cell>
          <cell r="Q8803"/>
          <cell r="R8803"/>
          <cell r="S8803"/>
          <cell r="T8803"/>
        </row>
        <row r="8804">
          <cell r="P8804">
            <v>999999999</v>
          </cell>
          <cell r="Q8804"/>
          <cell r="R8804"/>
          <cell r="S8804"/>
          <cell r="T8804"/>
        </row>
        <row r="8805">
          <cell r="P8805">
            <v>999999999</v>
          </cell>
          <cell r="Q8805"/>
          <cell r="R8805"/>
          <cell r="S8805"/>
          <cell r="T8805"/>
        </row>
        <row r="8806">
          <cell r="P8806">
            <v>999999999</v>
          </cell>
          <cell r="Q8806"/>
          <cell r="R8806"/>
          <cell r="S8806"/>
          <cell r="T8806"/>
        </row>
        <row r="8807">
          <cell r="P8807">
            <v>999999999</v>
          </cell>
          <cell r="Q8807"/>
          <cell r="R8807"/>
          <cell r="S8807"/>
          <cell r="T8807"/>
        </row>
        <row r="8808">
          <cell r="P8808">
            <v>999999999</v>
          </cell>
          <cell r="Q8808"/>
          <cell r="R8808"/>
          <cell r="S8808"/>
          <cell r="T8808"/>
        </row>
        <row r="8809">
          <cell r="P8809">
            <v>999999999</v>
          </cell>
          <cell r="Q8809"/>
          <cell r="R8809"/>
          <cell r="S8809"/>
          <cell r="T8809"/>
        </row>
        <row r="8810">
          <cell r="P8810">
            <v>999999999</v>
          </cell>
          <cell r="Q8810"/>
          <cell r="R8810"/>
          <cell r="S8810"/>
          <cell r="T8810"/>
        </row>
        <row r="8811">
          <cell r="P8811">
            <v>999999999</v>
          </cell>
          <cell r="Q8811"/>
          <cell r="R8811"/>
          <cell r="S8811"/>
          <cell r="T8811"/>
        </row>
        <row r="8812">
          <cell r="P8812">
            <v>999999999</v>
          </cell>
          <cell r="Q8812"/>
          <cell r="R8812"/>
          <cell r="S8812"/>
          <cell r="T8812"/>
        </row>
        <row r="8813">
          <cell r="P8813">
            <v>999999999</v>
          </cell>
          <cell r="Q8813"/>
          <cell r="R8813"/>
          <cell r="S8813"/>
          <cell r="T8813"/>
        </row>
        <row r="8814">
          <cell r="P8814">
            <v>999999999</v>
          </cell>
          <cell r="Q8814"/>
          <cell r="R8814"/>
          <cell r="S8814"/>
          <cell r="T8814"/>
        </row>
        <row r="8815">
          <cell r="P8815">
            <v>999999999</v>
          </cell>
          <cell r="Q8815"/>
          <cell r="R8815"/>
          <cell r="S8815"/>
          <cell r="T8815"/>
        </row>
        <row r="8816">
          <cell r="P8816">
            <v>999999999</v>
          </cell>
          <cell r="Q8816"/>
          <cell r="R8816"/>
          <cell r="S8816"/>
          <cell r="T8816"/>
        </row>
        <row r="8817">
          <cell r="P8817">
            <v>999999999</v>
          </cell>
          <cell r="Q8817"/>
          <cell r="R8817"/>
          <cell r="S8817"/>
          <cell r="T8817"/>
        </row>
        <row r="8818">
          <cell r="P8818">
            <v>999999999</v>
          </cell>
          <cell r="Q8818"/>
          <cell r="R8818"/>
          <cell r="S8818"/>
          <cell r="T8818"/>
        </row>
        <row r="8819">
          <cell r="P8819">
            <v>999999999</v>
          </cell>
          <cell r="Q8819"/>
          <cell r="R8819"/>
          <cell r="S8819"/>
          <cell r="T8819"/>
        </row>
        <row r="8820">
          <cell r="P8820">
            <v>999999999</v>
          </cell>
          <cell r="Q8820"/>
          <cell r="R8820"/>
          <cell r="S8820"/>
          <cell r="T8820"/>
        </row>
        <row r="8821">
          <cell r="P8821">
            <v>999999999</v>
          </cell>
          <cell r="Q8821"/>
          <cell r="R8821"/>
          <cell r="S8821"/>
          <cell r="T8821"/>
        </row>
        <row r="8822">
          <cell r="P8822">
            <v>999999999</v>
          </cell>
          <cell r="Q8822"/>
          <cell r="R8822"/>
          <cell r="S8822"/>
          <cell r="T8822"/>
        </row>
        <row r="8823">
          <cell r="P8823">
            <v>999999999</v>
          </cell>
          <cell r="Q8823"/>
          <cell r="R8823"/>
          <cell r="S8823"/>
          <cell r="T8823"/>
        </row>
        <row r="8824">
          <cell r="P8824">
            <v>999999999</v>
          </cell>
          <cell r="Q8824"/>
          <cell r="R8824"/>
          <cell r="S8824"/>
          <cell r="T8824"/>
        </row>
        <row r="8825">
          <cell r="P8825">
            <v>999999999</v>
          </cell>
          <cell r="Q8825"/>
          <cell r="R8825"/>
          <cell r="S8825"/>
          <cell r="T8825"/>
        </row>
        <row r="8826">
          <cell r="P8826">
            <v>999999999</v>
          </cell>
          <cell r="Q8826"/>
          <cell r="R8826"/>
          <cell r="S8826"/>
          <cell r="T8826"/>
        </row>
        <row r="8827">
          <cell r="P8827">
            <v>999999999</v>
          </cell>
          <cell r="Q8827"/>
          <cell r="R8827"/>
          <cell r="S8827"/>
          <cell r="T8827"/>
        </row>
        <row r="8828">
          <cell r="P8828">
            <v>999999999</v>
          </cell>
          <cell r="Q8828"/>
          <cell r="R8828"/>
          <cell r="S8828"/>
          <cell r="T8828"/>
        </row>
        <row r="8829">
          <cell r="P8829">
            <v>999999999</v>
          </cell>
          <cell r="Q8829"/>
          <cell r="R8829"/>
          <cell r="S8829"/>
          <cell r="T8829"/>
        </row>
        <row r="8830">
          <cell r="P8830">
            <v>999999999</v>
          </cell>
          <cell r="Q8830"/>
          <cell r="R8830"/>
          <cell r="S8830"/>
          <cell r="T8830"/>
        </row>
        <row r="8831">
          <cell r="P8831">
            <v>999999999</v>
          </cell>
          <cell r="Q8831"/>
          <cell r="R8831"/>
          <cell r="S8831"/>
          <cell r="T8831"/>
        </row>
        <row r="8832">
          <cell r="P8832">
            <v>999999999</v>
          </cell>
          <cell r="Q8832"/>
          <cell r="R8832"/>
          <cell r="S8832"/>
          <cell r="T8832"/>
        </row>
        <row r="8833">
          <cell r="P8833">
            <v>999999999</v>
          </cell>
          <cell r="Q8833"/>
          <cell r="R8833"/>
          <cell r="S8833"/>
          <cell r="T8833"/>
        </row>
        <row r="8834">
          <cell r="P8834">
            <v>999999999</v>
          </cell>
          <cell r="Q8834"/>
          <cell r="R8834"/>
          <cell r="S8834"/>
          <cell r="T8834"/>
        </row>
        <row r="8835">
          <cell r="P8835">
            <v>999999999</v>
          </cell>
          <cell r="Q8835"/>
          <cell r="R8835"/>
          <cell r="S8835"/>
          <cell r="T8835"/>
        </row>
        <row r="8836">
          <cell r="P8836">
            <v>999999999</v>
          </cell>
          <cell r="Q8836"/>
          <cell r="R8836"/>
          <cell r="S8836"/>
          <cell r="T8836"/>
        </row>
        <row r="8837">
          <cell r="P8837">
            <v>999999999</v>
          </cell>
          <cell r="Q8837"/>
          <cell r="R8837"/>
          <cell r="S8837"/>
          <cell r="T8837"/>
        </row>
        <row r="8838">
          <cell r="P8838">
            <v>999999999</v>
          </cell>
          <cell r="Q8838"/>
          <cell r="R8838"/>
          <cell r="S8838"/>
          <cell r="T8838"/>
        </row>
        <row r="8839">
          <cell r="P8839">
            <v>999999999</v>
          </cell>
          <cell r="Q8839"/>
          <cell r="R8839"/>
          <cell r="S8839"/>
          <cell r="T8839"/>
        </row>
        <row r="8840">
          <cell r="P8840">
            <v>999999999</v>
          </cell>
          <cell r="Q8840"/>
          <cell r="R8840"/>
          <cell r="S8840"/>
          <cell r="T8840"/>
        </row>
        <row r="8841">
          <cell r="P8841">
            <v>999999999</v>
          </cell>
          <cell r="Q8841"/>
          <cell r="R8841"/>
          <cell r="S8841"/>
          <cell r="T8841"/>
        </row>
        <row r="8842">
          <cell r="P8842">
            <v>999999999</v>
          </cell>
          <cell r="Q8842"/>
          <cell r="R8842"/>
          <cell r="S8842"/>
          <cell r="T8842"/>
        </row>
        <row r="8843">
          <cell r="P8843">
            <v>999999999</v>
          </cell>
          <cell r="Q8843"/>
          <cell r="R8843"/>
          <cell r="S8843"/>
          <cell r="T8843"/>
        </row>
        <row r="8844">
          <cell r="P8844">
            <v>999999999</v>
          </cell>
          <cell r="Q8844"/>
          <cell r="R8844"/>
          <cell r="S8844"/>
          <cell r="T8844"/>
        </row>
        <row r="8845">
          <cell r="P8845">
            <v>999999999</v>
          </cell>
          <cell r="Q8845"/>
          <cell r="R8845"/>
          <cell r="S8845"/>
          <cell r="T8845"/>
        </row>
        <row r="8846">
          <cell r="P8846">
            <v>999999999</v>
          </cell>
          <cell r="Q8846"/>
          <cell r="R8846"/>
          <cell r="S8846"/>
          <cell r="T8846"/>
        </row>
        <row r="8847">
          <cell r="P8847">
            <v>999999999</v>
          </cell>
          <cell r="Q8847"/>
          <cell r="R8847"/>
          <cell r="S8847"/>
          <cell r="T8847"/>
        </row>
        <row r="8848">
          <cell r="P8848">
            <v>999999999</v>
          </cell>
          <cell r="Q8848"/>
          <cell r="R8848"/>
          <cell r="S8848"/>
          <cell r="T8848"/>
        </row>
        <row r="8849">
          <cell r="P8849">
            <v>999999999</v>
          </cell>
          <cell r="Q8849"/>
          <cell r="R8849"/>
          <cell r="S8849"/>
          <cell r="T8849"/>
        </row>
        <row r="8850">
          <cell r="P8850">
            <v>999999999</v>
          </cell>
          <cell r="Q8850"/>
          <cell r="R8850"/>
          <cell r="S8850"/>
          <cell r="T8850"/>
        </row>
        <row r="8851">
          <cell r="P8851">
            <v>999999999</v>
          </cell>
          <cell r="Q8851"/>
          <cell r="R8851"/>
          <cell r="S8851"/>
          <cell r="T8851"/>
        </row>
        <row r="8852">
          <cell r="P8852">
            <v>999999999</v>
          </cell>
          <cell r="Q8852"/>
          <cell r="R8852"/>
          <cell r="S8852"/>
          <cell r="T8852"/>
        </row>
        <row r="8853">
          <cell r="P8853">
            <v>999999999</v>
          </cell>
          <cell r="Q8853"/>
          <cell r="R8853"/>
          <cell r="S8853"/>
          <cell r="T8853"/>
        </row>
        <row r="8854">
          <cell r="P8854">
            <v>999999999</v>
          </cell>
          <cell r="Q8854"/>
          <cell r="R8854"/>
          <cell r="S8854"/>
          <cell r="T8854"/>
        </row>
        <row r="8855">
          <cell r="P8855">
            <v>999999999</v>
          </cell>
          <cell r="Q8855"/>
          <cell r="R8855"/>
          <cell r="S8855"/>
          <cell r="T8855"/>
        </row>
        <row r="8856">
          <cell r="P8856">
            <v>999999999</v>
          </cell>
          <cell r="Q8856"/>
          <cell r="R8856"/>
          <cell r="S8856"/>
          <cell r="T8856"/>
        </row>
        <row r="8857">
          <cell r="P8857">
            <v>999999999</v>
          </cell>
          <cell r="Q8857"/>
          <cell r="R8857"/>
          <cell r="S8857"/>
          <cell r="T8857"/>
        </row>
        <row r="8858">
          <cell r="P8858">
            <v>999999999</v>
          </cell>
          <cell r="Q8858"/>
          <cell r="R8858"/>
          <cell r="S8858"/>
          <cell r="T8858"/>
        </row>
        <row r="8859">
          <cell r="P8859">
            <v>999999999</v>
          </cell>
          <cell r="Q8859"/>
          <cell r="R8859"/>
          <cell r="S8859"/>
          <cell r="T8859"/>
        </row>
        <row r="8860">
          <cell r="P8860">
            <v>999999999</v>
          </cell>
          <cell r="Q8860"/>
          <cell r="R8860"/>
          <cell r="S8860"/>
          <cell r="T8860"/>
        </row>
        <row r="8861">
          <cell r="P8861">
            <v>999999999</v>
          </cell>
          <cell r="Q8861"/>
          <cell r="R8861"/>
          <cell r="S8861"/>
          <cell r="T8861"/>
        </row>
        <row r="8862">
          <cell r="P8862">
            <v>999999999</v>
          </cell>
          <cell r="Q8862"/>
          <cell r="R8862"/>
          <cell r="S8862"/>
          <cell r="T8862"/>
        </row>
        <row r="8863">
          <cell r="P8863">
            <v>999999999</v>
          </cell>
          <cell r="Q8863"/>
          <cell r="R8863"/>
          <cell r="S8863"/>
          <cell r="T8863"/>
        </row>
        <row r="8864">
          <cell r="P8864">
            <v>999999999</v>
          </cell>
          <cell r="Q8864"/>
          <cell r="R8864"/>
          <cell r="S8864"/>
          <cell r="T8864"/>
        </row>
        <row r="8865">
          <cell r="P8865">
            <v>999999999</v>
          </cell>
          <cell r="Q8865"/>
          <cell r="R8865"/>
          <cell r="S8865"/>
          <cell r="T8865"/>
        </row>
        <row r="8866">
          <cell r="P8866">
            <v>999999999</v>
          </cell>
          <cell r="Q8866"/>
          <cell r="R8866"/>
          <cell r="S8866"/>
          <cell r="T8866"/>
        </row>
        <row r="8867">
          <cell r="P8867">
            <v>999999999</v>
          </cell>
          <cell r="Q8867"/>
          <cell r="R8867"/>
          <cell r="S8867"/>
          <cell r="T8867"/>
        </row>
        <row r="8868">
          <cell r="P8868">
            <v>999999999</v>
          </cell>
          <cell r="Q8868"/>
          <cell r="R8868"/>
          <cell r="S8868"/>
          <cell r="T8868"/>
        </row>
        <row r="8869">
          <cell r="P8869">
            <v>999999999</v>
          </cell>
          <cell r="Q8869"/>
          <cell r="R8869"/>
          <cell r="S8869"/>
          <cell r="T8869"/>
        </row>
        <row r="8870">
          <cell r="P8870">
            <v>999999999</v>
          </cell>
          <cell r="Q8870"/>
          <cell r="R8870"/>
          <cell r="S8870"/>
          <cell r="T8870"/>
        </row>
        <row r="8871">
          <cell r="P8871">
            <v>999999999</v>
          </cell>
          <cell r="Q8871"/>
          <cell r="R8871"/>
          <cell r="S8871"/>
          <cell r="T8871"/>
        </row>
        <row r="8872">
          <cell r="P8872">
            <v>999999999</v>
          </cell>
          <cell r="Q8872"/>
          <cell r="R8872"/>
          <cell r="S8872"/>
          <cell r="T8872"/>
        </row>
        <row r="8873">
          <cell r="P8873">
            <v>999999999</v>
          </cell>
          <cell r="Q8873"/>
          <cell r="R8873"/>
          <cell r="S8873"/>
          <cell r="T8873"/>
        </row>
        <row r="8874">
          <cell r="P8874">
            <v>999999999</v>
          </cell>
          <cell r="Q8874"/>
          <cell r="R8874"/>
          <cell r="S8874"/>
          <cell r="T8874"/>
        </row>
        <row r="8875">
          <cell r="P8875">
            <v>999999999</v>
          </cell>
          <cell r="Q8875"/>
          <cell r="R8875"/>
          <cell r="S8875"/>
          <cell r="T8875"/>
        </row>
        <row r="8876">
          <cell r="P8876">
            <v>999999999</v>
          </cell>
          <cell r="Q8876"/>
          <cell r="R8876"/>
          <cell r="S8876"/>
          <cell r="T8876"/>
        </row>
        <row r="8877">
          <cell r="P8877">
            <v>999999999</v>
          </cell>
          <cell r="Q8877"/>
          <cell r="R8877"/>
          <cell r="S8877"/>
          <cell r="T8877"/>
        </row>
        <row r="8878">
          <cell r="P8878">
            <v>999999999</v>
          </cell>
          <cell r="Q8878"/>
          <cell r="R8878"/>
          <cell r="S8878"/>
          <cell r="T8878"/>
        </row>
        <row r="8879">
          <cell r="P8879">
            <v>999999999</v>
          </cell>
          <cell r="Q8879"/>
          <cell r="R8879"/>
          <cell r="S8879"/>
          <cell r="T8879"/>
        </row>
        <row r="8880">
          <cell r="P8880">
            <v>999999999</v>
          </cell>
          <cell r="Q8880"/>
          <cell r="R8880"/>
          <cell r="S8880"/>
          <cell r="T8880"/>
        </row>
        <row r="8881">
          <cell r="P8881">
            <v>999999999</v>
          </cell>
          <cell r="Q8881"/>
          <cell r="R8881"/>
          <cell r="S8881"/>
          <cell r="T8881"/>
        </row>
        <row r="8882">
          <cell r="P8882">
            <v>999999999</v>
          </cell>
          <cell r="Q8882"/>
          <cell r="R8882"/>
          <cell r="S8882"/>
          <cell r="T8882"/>
        </row>
        <row r="8883">
          <cell r="P8883">
            <v>999999999</v>
          </cell>
          <cell r="Q8883"/>
          <cell r="R8883"/>
          <cell r="S8883"/>
          <cell r="T8883"/>
        </row>
        <row r="8884">
          <cell r="P8884">
            <v>999999999</v>
          </cell>
          <cell r="Q8884"/>
          <cell r="R8884"/>
          <cell r="S8884"/>
          <cell r="T8884"/>
        </row>
        <row r="8885">
          <cell r="P8885">
            <v>999999999</v>
          </cell>
          <cell r="Q8885"/>
          <cell r="R8885"/>
          <cell r="S8885"/>
          <cell r="T8885"/>
        </row>
        <row r="8886">
          <cell r="P8886">
            <v>999999999</v>
          </cell>
          <cell r="Q8886"/>
          <cell r="R8886"/>
          <cell r="S8886"/>
          <cell r="T8886"/>
        </row>
        <row r="8887">
          <cell r="P8887">
            <v>999999999</v>
          </cell>
          <cell r="Q8887"/>
          <cell r="R8887"/>
          <cell r="S8887"/>
          <cell r="T8887"/>
        </row>
        <row r="8888">
          <cell r="P8888">
            <v>999999999</v>
          </cell>
          <cell r="Q8888"/>
          <cell r="R8888"/>
          <cell r="S8888"/>
          <cell r="T8888"/>
        </row>
        <row r="8889">
          <cell r="P8889">
            <v>999999999</v>
          </cell>
          <cell r="Q8889"/>
          <cell r="R8889"/>
          <cell r="S8889"/>
          <cell r="T8889"/>
        </row>
        <row r="8890">
          <cell r="P8890">
            <v>999999999</v>
          </cell>
          <cell r="Q8890"/>
          <cell r="R8890"/>
          <cell r="S8890"/>
          <cell r="T8890"/>
        </row>
        <row r="8891">
          <cell r="P8891">
            <v>999999999</v>
          </cell>
          <cell r="Q8891"/>
          <cell r="R8891"/>
          <cell r="S8891"/>
          <cell r="T8891"/>
        </row>
        <row r="8892">
          <cell r="P8892">
            <v>999999999</v>
          </cell>
          <cell r="Q8892"/>
          <cell r="R8892"/>
          <cell r="S8892"/>
          <cell r="T8892"/>
        </row>
        <row r="8893">
          <cell r="P8893">
            <v>999999999</v>
          </cell>
          <cell r="Q8893"/>
          <cell r="R8893"/>
          <cell r="S8893"/>
          <cell r="T8893"/>
        </row>
        <row r="8894">
          <cell r="P8894">
            <v>999999999</v>
          </cell>
          <cell r="Q8894"/>
          <cell r="R8894"/>
          <cell r="S8894"/>
          <cell r="T8894"/>
        </row>
        <row r="8895">
          <cell r="P8895">
            <v>999999999</v>
          </cell>
          <cell r="Q8895"/>
          <cell r="R8895"/>
          <cell r="S8895"/>
          <cell r="T8895"/>
        </row>
        <row r="8896">
          <cell r="P8896">
            <v>999999999</v>
          </cell>
          <cell r="Q8896"/>
          <cell r="R8896"/>
          <cell r="S8896"/>
          <cell r="T8896"/>
        </row>
        <row r="8897">
          <cell r="P8897">
            <v>999999999</v>
          </cell>
          <cell r="Q8897"/>
          <cell r="R8897"/>
          <cell r="S8897"/>
          <cell r="T8897"/>
        </row>
        <row r="8898">
          <cell r="P8898">
            <v>999999999</v>
          </cell>
          <cell r="Q8898"/>
          <cell r="R8898"/>
          <cell r="S8898"/>
          <cell r="T8898"/>
        </row>
        <row r="8899">
          <cell r="P8899">
            <v>999999999</v>
          </cell>
          <cell r="Q8899"/>
          <cell r="R8899"/>
          <cell r="S8899"/>
          <cell r="T8899"/>
        </row>
        <row r="8900">
          <cell r="P8900">
            <v>999999999</v>
          </cell>
          <cell r="Q8900"/>
          <cell r="R8900"/>
          <cell r="S8900"/>
          <cell r="T8900"/>
        </row>
        <row r="8901">
          <cell r="P8901">
            <v>999999999</v>
          </cell>
          <cell r="Q8901"/>
          <cell r="R8901"/>
          <cell r="S8901"/>
          <cell r="T8901"/>
        </row>
        <row r="8902">
          <cell r="P8902">
            <v>999999999</v>
          </cell>
          <cell r="Q8902"/>
          <cell r="R8902"/>
          <cell r="S8902"/>
          <cell r="T8902"/>
        </row>
        <row r="8903">
          <cell r="P8903">
            <v>999999999</v>
          </cell>
          <cell r="Q8903"/>
          <cell r="R8903"/>
          <cell r="S8903"/>
          <cell r="T8903"/>
        </row>
        <row r="8904">
          <cell r="P8904">
            <v>999999999</v>
          </cell>
          <cell r="Q8904"/>
          <cell r="R8904"/>
          <cell r="S8904"/>
          <cell r="T8904"/>
        </row>
        <row r="8905">
          <cell r="P8905">
            <v>999999999</v>
          </cell>
          <cell r="Q8905"/>
          <cell r="R8905"/>
          <cell r="S8905"/>
          <cell r="T8905"/>
        </row>
        <row r="8906">
          <cell r="P8906">
            <v>999999999</v>
          </cell>
          <cell r="Q8906"/>
          <cell r="R8906"/>
          <cell r="S8906"/>
          <cell r="T8906"/>
        </row>
        <row r="8907">
          <cell r="P8907">
            <v>999999999</v>
          </cell>
          <cell r="Q8907"/>
          <cell r="R8907"/>
          <cell r="S8907"/>
          <cell r="T8907"/>
        </row>
        <row r="8908">
          <cell r="P8908">
            <v>999999999</v>
          </cell>
          <cell r="Q8908"/>
          <cell r="R8908"/>
          <cell r="S8908"/>
          <cell r="T8908"/>
        </row>
        <row r="8909">
          <cell r="P8909">
            <v>999999999</v>
          </cell>
          <cell r="Q8909"/>
          <cell r="R8909"/>
          <cell r="S8909"/>
          <cell r="T8909"/>
        </row>
        <row r="8910">
          <cell r="P8910">
            <v>999999999</v>
          </cell>
          <cell r="Q8910"/>
          <cell r="R8910"/>
          <cell r="S8910"/>
          <cell r="T8910"/>
        </row>
        <row r="8911">
          <cell r="P8911">
            <v>999999999</v>
          </cell>
          <cell r="Q8911"/>
          <cell r="R8911"/>
          <cell r="S8911"/>
          <cell r="T8911"/>
        </row>
        <row r="8912">
          <cell r="P8912">
            <v>999999999</v>
          </cell>
          <cell r="Q8912"/>
          <cell r="R8912"/>
          <cell r="S8912"/>
          <cell r="T8912"/>
        </row>
        <row r="8913">
          <cell r="P8913">
            <v>999999999</v>
          </cell>
          <cell r="Q8913"/>
          <cell r="R8913"/>
          <cell r="S8913"/>
          <cell r="T8913"/>
        </row>
        <row r="8914">
          <cell r="P8914">
            <v>999999999</v>
          </cell>
          <cell r="Q8914"/>
          <cell r="R8914"/>
          <cell r="S8914"/>
          <cell r="T8914"/>
        </row>
        <row r="8915">
          <cell r="P8915">
            <v>999999999</v>
          </cell>
          <cell r="Q8915"/>
          <cell r="R8915"/>
          <cell r="S8915"/>
          <cell r="T8915"/>
        </row>
        <row r="8916">
          <cell r="P8916">
            <v>999999999</v>
          </cell>
          <cell r="Q8916"/>
          <cell r="R8916"/>
          <cell r="S8916"/>
          <cell r="T8916"/>
        </row>
        <row r="8917">
          <cell r="P8917">
            <v>999999999</v>
          </cell>
          <cell r="Q8917"/>
          <cell r="R8917"/>
          <cell r="S8917"/>
          <cell r="T8917"/>
        </row>
        <row r="8918">
          <cell r="P8918">
            <v>999999999</v>
          </cell>
          <cell r="Q8918"/>
          <cell r="R8918"/>
          <cell r="S8918"/>
          <cell r="T8918"/>
        </row>
        <row r="8919">
          <cell r="P8919">
            <v>999999999</v>
          </cell>
          <cell r="Q8919"/>
          <cell r="R8919"/>
          <cell r="S8919"/>
          <cell r="T8919"/>
        </row>
        <row r="8920">
          <cell r="P8920">
            <v>999999999</v>
          </cell>
          <cell r="Q8920"/>
          <cell r="R8920"/>
          <cell r="S8920"/>
          <cell r="T8920"/>
        </row>
        <row r="8921">
          <cell r="P8921">
            <v>999999999</v>
          </cell>
          <cell r="Q8921"/>
          <cell r="R8921"/>
          <cell r="S8921"/>
          <cell r="T8921"/>
        </row>
        <row r="8922">
          <cell r="P8922">
            <v>999999999</v>
          </cell>
          <cell r="Q8922"/>
          <cell r="R8922"/>
          <cell r="S8922"/>
          <cell r="T8922"/>
        </row>
        <row r="8923">
          <cell r="P8923">
            <v>999999999</v>
          </cell>
          <cell r="Q8923"/>
          <cell r="R8923"/>
          <cell r="S8923"/>
          <cell r="T8923"/>
        </row>
        <row r="8924">
          <cell r="P8924">
            <v>999999999</v>
          </cell>
          <cell r="Q8924"/>
          <cell r="R8924"/>
          <cell r="S8924"/>
          <cell r="T8924"/>
        </row>
        <row r="8925">
          <cell r="P8925">
            <v>999999999</v>
          </cell>
          <cell r="Q8925"/>
          <cell r="R8925"/>
          <cell r="S8925"/>
          <cell r="T8925"/>
        </row>
        <row r="8926">
          <cell r="P8926">
            <v>999999999</v>
          </cell>
          <cell r="Q8926"/>
          <cell r="R8926"/>
          <cell r="S8926"/>
          <cell r="T8926"/>
        </row>
        <row r="8927">
          <cell r="P8927">
            <v>999999999</v>
          </cell>
          <cell r="Q8927"/>
          <cell r="R8927"/>
          <cell r="S8927"/>
          <cell r="T8927"/>
        </row>
        <row r="8928">
          <cell r="P8928">
            <v>999999999</v>
          </cell>
          <cell r="Q8928"/>
          <cell r="R8928"/>
          <cell r="S8928"/>
          <cell r="T8928"/>
        </row>
        <row r="8929">
          <cell r="P8929">
            <v>999999999</v>
          </cell>
          <cell r="Q8929"/>
          <cell r="R8929"/>
          <cell r="S8929"/>
          <cell r="T8929"/>
        </row>
        <row r="8930">
          <cell r="P8930">
            <v>999999999</v>
          </cell>
          <cell r="Q8930"/>
          <cell r="R8930"/>
          <cell r="S8930"/>
          <cell r="T8930"/>
        </row>
        <row r="8931">
          <cell r="P8931">
            <v>999999999</v>
          </cell>
          <cell r="Q8931"/>
          <cell r="R8931"/>
          <cell r="S8931"/>
          <cell r="T8931"/>
        </row>
        <row r="8932">
          <cell r="P8932">
            <v>999999999</v>
          </cell>
          <cell r="Q8932"/>
          <cell r="R8932"/>
          <cell r="S8932"/>
          <cell r="T8932"/>
        </row>
        <row r="8933">
          <cell r="P8933">
            <v>999999999</v>
          </cell>
          <cell r="Q8933"/>
          <cell r="R8933"/>
          <cell r="S8933"/>
          <cell r="T8933"/>
        </row>
        <row r="8934">
          <cell r="P8934">
            <v>999999999</v>
          </cell>
          <cell r="Q8934"/>
          <cell r="R8934"/>
          <cell r="S8934"/>
          <cell r="T8934"/>
        </row>
        <row r="8935">
          <cell r="P8935">
            <v>999999999</v>
          </cell>
          <cell r="Q8935"/>
          <cell r="R8935"/>
          <cell r="S8935"/>
          <cell r="T8935"/>
        </row>
        <row r="8936">
          <cell r="P8936">
            <v>999999999</v>
          </cell>
          <cell r="Q8936"/>
          <cell r="R8936"/>
          <cell r="S8936"/>
          <cell r="T8936"/>
        </row>
        <row r="8937">
          <cell r="P8937">
            <v>999999999</v>
          </cell>
          <cell r="Q8937"/>
          <cell r="R8937"/>
          <cell r="S8937"/>
          <cell r="T8937"/>
        </row>
        <row r="8938">
          <cell r="P8938">
            <v>999999999</v>
          </cell>
          <cell r="Q8938"/>
          <cell r="R8938"/>
          <cell r="S8938"/>
          <cell r="T8938"/>
        </row>
        <row r="8939">
          <cell r="P8939">
            <v>999999999</v>
          </cell>
          <cell r="Q8939"/>
          <cell r="R8939"/>
          <cell r="S8939"/>
          <cell r="T8939"/>
        </row>
        <row r="8940">
          <cell r="P8940">
            <v>999999999</v>
          </cell>
          <cell r="Q8940"/>
          <cell r="R8940"/>
          <cell r="S8940"/>
          <cell r="T8940"/>
        </row>
        <row r="8941">
          <cell r="P8941">
            <v>999999999</v>
          </cell>
          <cell r="Q8941"/>
          <cell r="R8941"/>
          <cell r="S8941"/>
          <cell r="T8941"/>
        </row>
        <row r="8942">
          <cell r="P8942">
            <v>999999999</v>
          </cell>
          <cell r="Q8942"/>
          <cell r="R8942"/>
          <cell r="S8942"/>
          <cell r="T8942"/>
        </row>
        <row r="8943">
          <cell r="P8943">
            <v>999999999</v>
          </cell>
          <cell r="Q8943"/>
          <cell r="R8943"/>
          <cell r="S8943"/>
          <cell r="T8943"/>
        </row>
        <row r="8944">
          <cell r="P8944">
            <v>999999999</v>
          </cell>
          <cell r="Q8944"/>
          <cell r="R8944"/>
          <cell r="S8944"/>
          <cell r="T8944"/>
        </row>
        <row r="8945">
          <cell r="P8945">
            <v>999999999</v>
          </cell>
          <cell r="Q8945"/>
          <cell r="R8945"/>
          <cell r="S8945"/>
          <cell r="T8945"/>
        </row>
        <row r="8946">
          <cell r="P8946">
            <v>999999999</v>
          </cell>
          <cell r="Q8946"/>
          <cell r="R8946"/>
          <cell r="S8946"/>
          <cell r="T8946"/>
        </row>
        <row r="8947">
          <cell r="P8947">
            <v>999999999</v>
          </cell>
          <cell r="Q8947"/>
          <cell r="R8947"/>
          <cell r="S8947"/>
          <cell r="T8947"/>
        </row>
        <row r="8948">
          <cell r="P8948">
            <v>999999999</v>
          </cell>
          <cell r="Q8948"/>
          <cell r="R8948"/>
          <cell r="S8948"/>
          <cell r="T8948"/>
        </row>
        <row r="8949">
          <cell r="P8949">
            <v>999999999</v>
          </cell>
          <cell r="Q8949"/>
          <cell r="R8949"/>
          <cell r="S8949"/>
          <cell r="T8949"/>
        </row>
        <row r="8950">
          <cell r="P8950">
            <v>999999999</v>
          </cell>
          <cell r="Q8950"/>
          <cell r="R8950"/>
          <cell r="S8950"/>
          <cell r="T8950"/>
        </row>
        <row r="8951">
          <cell r="P8951">
            <v>999999999</v>
          </cell>
          <cell r="Q8951"/>
          <cell r="R8951"/>
          <cell r="S8951"/>
          <cell r="T8951"/>
        </row>
        <row r="8952">
          <cell r="P8952">
            <v>999999999</v>
          </cell>
          <cell r="Q8952"/>
          <cell r="R8952"/>
          <cell r="S8952"/>
          <cell r="T8952"/>
        </row>
        <row r="8953">
          <cell r="P8953">
            <v>999999999</v>
          </cell>
          <cell r="Q8953"/>
          <cell r="R8953"/>
          <cell r="S8953"/>
          <cell r="T8953"/>
        </row>
        <row r="8954">
          <cell r="P8954">
            <v>999999999</v>
          </cell>
          <cell r="Q8954"/>
          <cell r="R8954"/>
          <cell r="S8954"/>
          <cell r="T8954"/>
        </row>
        <row r="8955">
          <cell r="P8955">
            <v>999999999</v>
          </cell>
          <cell r="Q8955"/>
          <cell r="R8955"/>
          <cell r="S8955"/>
          <cell r="T8955"/>
        </row>
        <row r="8956">
          <cell r="P8956">
            <v>999999999</v>
          </cell>
          <cell r="Q8956"/>
          <cell r="R8956"/>
          <cell r="S8956"/>
          <cell r="T8956"/>
        </row>
        <row r="8957">
          <cell r="P8957">
            <v>999999999</v>
          </cell>
          <cell r="Q8957"/>
          <cell r="R8957"/>
          <cell r="S8957"/>
          <cell r="T8957"/>
        </row>
        <row r="8958">
          <cell r="P8958">
            <v>999999999</v>
          </cell>
          <cell r="Q8958"/>
          <cell r="R8958"/>
          <cell r="S8958"/>
          <cell r="T8958"/>
        </row>
        <row r="8959">
          <cell r="P8959">
            <v>999999999</v>
          </cell>
          <cell r="Q8959"/>
          <cell r="R8959"/>
          <cell r="S8959"/>
          <cell r="T8959"/>
        </row>
        <row r="8960">
          <cell r="P8960">
            <v>999999999</v>
          </cell>
          <cell r="Q8960"/>
          <cell r="R8960"/>
          <cell r="S8960"/>
          <cell r="T8960"/>
        </row>
        <row r="8961">
          <cell r="P8961">
            <v>999999999</v>
          </cell>
          <cell r="Q8961"/>
          <cell r="R8961"/>
          <cell r="S8961"/>
          <cell r="T8961"/>
        </row>
        <row r="8962">
          <cell r="P8962">
            <v>999999999</v>
          </cell>
          <cell r="Q8962"/>
          <cell r="R8962"/>
          <cell r="S8962"/>
          <cell r="T8962"/>
        </row>
        <row r="8963">
          <cell r="P8963">
            <v>999999999</v>
          </cell>
          <cell r="Q8963"/>
          <cell r="R8963"/>
          <cell r="S8963"/>
          <cell r="T8963"/>
        </row>
        <row r="8964">
          <cell r="P8964">
            <v>999999999</v>
          </cell>
          <cell r="Q8964"/>
          <cell r="R8964"/>
          <cell r="S8964"/>
          <cell r="T8964"/>
        </row>
        <row r="8965">
          <cell r="P8965">
            <v>999999999</v>
          </cell>
          <cell r="Q8965"/>
          <cell r="R8965"/>
          <cell r="S8965"/>
          <cell r="T8965"/>
        </row>
        <row r="8966">
          <cell r="P8966">
            <v>999999999</v>
          </cell>
          <cell r="Q8966"/>
          <cell r="R8966"/>
          <cell r="S8966"/>
          <cell r="T8966"/>
        </row>
        <row r="8967">
          <cell r="P8967">
            <v>999999999</v>
          </cell>
          <cell r="Q8967"/>
          <cell r="R8967"/>
          <cell r="S8967"/>
          <cell r="T8967"/>
        </row>
        <row r="8968">
          <cell r="P8968">
            <v>999999999</v>
          </cell>
          <cell r="Q8968"/>
          <cell r="R8968"/>
          <cell r="S8968"/>
          <cell r="T8968"/>
        </row>
        <row r="8969">
          <cell r="P8969">
            <v>999999999</v>
          </cell>
          <cell r="Q8969"/>
          <cell r="R8969"/>
          <cell r="S8969"/>
          <cell r="T8969"/>
        </row>
        <row r="8970">
          <cell r="P8970">
            <v>999999999</v>
          </cell>
          <cell r="Q8970"/>
          <cell r="R8970"/>
          <cell r="S8970"/>
          <cell r="T8970"/>
        </row>
        <row r="8971">
          <cell r="P8971">
            <v>999999999</v>
          </cell>
          <cell r="Q8971"/>
          <cell r="R8971"/>
          <cell r="S8971"/>
          <cell r="T8971"/>
        </row>
        <row r="8972">
          <cell r="P8972">
            <v>999999999</v>
          </cell>
          <cell r="Q8972"/>
          <cell r="R8972"/>
          <cell r="S8972"/>
          <cell r="T8972"/>
        </row>
        <row r="8973">
          <cell r="P8973">
            <v>999999999</v>
          </cell>
          <cell r="Q8973"/>
          <cell r="R8973"/>
          <cell r="S8973"/>
          <cell r="T8973"/>
        </row>
        <row r="8974">
          <cell r="P8974">
            <v>999999999</v>
          </cell>
          <cell r="Q8974"/>
          <cell r="R8974"/>
          <cell r="S8974"/>
          <cell r="T8974"/>
        </row>
        <row r="8975">
          <cell r="P8975">
            <v>999999999</v>
          </cell>
          <cell r="Q8975"/>
          <cell r="R8975"/>
          <cell r="S8975"/>
          <cell r="T8975"/>
        </row>
        <row r="8976">
          <cell r="P8976">
            <v>999999999</v>
          </cell>
          <cell r="Q8976"/>
          <cell r="R8976"/>
          <cell r="S8976"/>
          <cell r="T8976"/>
        </row>
        <row r="8977">
          <cell r="P8977">
            <v>999999999</v>
          </cell>
          <cell r="Q8977"/>
          <cell r="R8977"/>
          <cell r="S8977"/>
          <cell r="T8977"/>
        </row>
        <row r="8978">
          <cell r="P8978">
            <v>999999999</v>
          </cell>
          <cell r="Q8978"/>
          <cell r="R8978"/>
          <cell r="S8978"/>
          <cell r="T8978"/>
        </row>
        <row r="8979">
          <cell r="P8979">
            <v>999999999</v>
          </cell>
          <cell r="Q8979"/>
          <cell r="R8979"/>
          <cell r="S8979"/>
          <cell r="T8979"/>
        </row>
        <row r="8980">
          <cell r="P8980">
            <v>999999999</v>
          </cell>
          <cell r="Q8980"/>
          <cell r="R8980"/>
          <cell r="S8980"/>
          <cell r="T8980"/>
        </row>
        <row r="8981">
          <cell r="P8981">
            <v>999999999</v>
          </cell>
          <cell r="Q8981"/>
          <cell r="R8981"/>
          <cell r="S8981"/>
          <cell r="T8981"/>
        </row>
        <row r="8982">
          <cell r="P8982">
            <v>999999999</v>
          </cell>
          <cell r="Q8982"/>
          <cell r="R8982"/>
          <cell r="S8982"/>
          <cell r="T8982"/>
        </row>
        <row r="8983">
          <cell r="P8983">
            <v>999999999</v>
          </cell>
          <cell r="Q8983"/>
          <cell r="R8983"/>
          <cell r="S8983"/>
          <cell r="T8983"/>
        </row>
        <row r="8984">
          <cell r="P8984">
            <v>999999999</v>
          </cell>
          <cell r="Q8984"/>
          <cell r="R8984"/>
          <cell r="S8984"/>
          <cell r="T8984"/>
        </row>
        <row r="8985">
          <cell r="P8985">
            <v>999999999</v>
          </cell>
          <cell r="Q8985"/>
          <cell r="R8985"/>
          <cell r="S8985"/>
          <cell r="T8985"/>
        </row>
        <row r="8986">
          <cell r="P8986">
            <v>999999999</v>
          </cell>
          <cell r="Q8986"/>
          <cell r="R8986"/>
          <cell r="S8986"/>
          <cell r="T8986"/>
        </row>
        <row r="8987">
          <cell r="P8987">
            <v>999999999</v>
          </cell>
          <cell r="Q8987"/>
          <cell r="R8987"/>
          <cell r="S8987"/>
          <cell r="T8987"/>
        </row>
        <row r="8988">
          <cell r="P8988">
            <v>999999999</v>
          </cell>
          <cell r="Q8988"/>
          <cell r="R8988"/>
          <cell r="S8988"/>
          <cell r="T8988"/>
        </row>
        <row r="8989">
          <cell r="P8989">
            <v>999999999</v>
          </cell>
          <cell r="Q8989"/>
          <cell r="R8989"/>
          <cell r="S8989"/>
          <cell r="T8989"/>
        </row>
        <row r="8990">
          <cell r="P8990">
            <v>999999999</v>
          </cell>
          <cell r="Q8990"/>
          <cell r="R8990"/>
          <cell r="S8990"/>
          <cell r="T8990"/>
        </row>
        <row r="8991">
          <cell r="P8991">
            <v>999999999</v>
          </cell>
          <cell r="Q8991"/>
          <cell r="R8991"/>
          <cell r="S8991"/>
          <cell r="T8991"/>
        </row>
        <row r="8992">
          <cell r="P8992">
            <v>999999999</v>
          </cell>
          <cell r="Q8992"/>
          <cell r="R8992"/>
          <cell r="S8992"/>
          <cell r="T8992"/>
        </row>
        <row r="8993">
          <cell r="P8993">
            <v>999999999</v>
          </cell>
          <cell r="Q8993"/>
          <cell r="R8993"/>
          <cell r="S8993"/>
          <cell r="T8993"/>
        </row>
        <row r="8994">
          <cell r="P8994">
            <v>999999999</v>
          </cell>
          <cell r="Q8994"/>
          <cell r="R8994"/>
          <cell r="S8994"/>
          <cell r="T8994"/>
        </row>
        <row r="8995">
          <cell r="P8995">
            <v>999999999</v>
          </cell>
          <cell r="Q8995"/>
          <cell r="R8995"/>
          <cell r="S8995"/>
          <cell r="T8995"/>
        </row>
        <row r="8996">
          <cell r="P8996">
            <v>999999999</v>
          </cell>
          <cell r="Q8996"/>
          <cell r="R8996"/>
          <cell r="S8996"/>
          <cell r="T8996"/>
        </row>
        <row r="8997">
          <cell r="P8997">
            <v>999999999</v>
          </cell>
          <cell r="Q8997"/>
          <cell r="R8997"/>
          <cell r="S8997"/>
          <cell r="T8997"/>
        </row>
        <row r="8998">
          <cell r="P8998">
            <v>999999999</v>
          </cell>
          <cell r="Q8998"/>
          <cell r="R8998"/>
          <cell r="S8998"/>
          <cell r="T8998"/>
        </row>
        <row r="8999">
          <cell r="P8999">
            <v>999999999</v>
          </cell>
          <cell r="Q8999"/>
          <cell r="R8999"/>
          <cell r="S8999"/>
          <cell r="T8999"/>
        </row>
        <row r="9000">
          <cell r="P9000">
            <v>999999999</v>
          </cell>
          <cell r="Q9000"/>
          <cell r="R9000"/>
          <cell r="S9000"/>
          <cell r="T9000"/>
        </row>
        <row r="9001">
          <cell r="P9001">
            <v>999999999</v>
          </cell>
          <cell r="Q9001"/>
          <cell r="R9001"/>
          <cell r="S9001"/>
          <cell r="T9001"/>
        </row>
        <row r="9002">
          <cell r="P9002">
            <v>999999999</v>
          </cell>
          <cell r="Q9002"/>
          <cell r="R9002"/>
          <cell r="S9002"/>
          <cell r="T9002"/>
        </row>
        <row r="9003">
          <cell r="P9003">
            <v>999999999</v>
          </cell>
          <cell r="Q9003"/>
          <cell r="R9003"/>
          <cell r="S9003"/>
          <cell r="T9003"/>
        </row>
        <row r="9004">
          <cell r="P9004">
            <v>999999999</v>
          </cell>
          <cell r="Q9004"/>
          <cell r="R9004"/>
          <cell r="S9004"/>
          <cell r="T9004"/>
        </row>
        <row r="9005">
          <cell r="P9005">
            <v>999999999</v>
          </cell>
          <cell r="Q9005"/>
          <cell r="R9005"/>
          <cell r="S9005"/>
          <cell r="T9005"/>
        </row>
        <row r="9006">
          <cell r="P9006">
            <v>999999999</v>
          </cell>
          <cell r="Q9006"/>
          <cell r="R9006"/>
          <cell r="S9006"/>
          <cell r="T9006"/>
        </row>
        <row r="9007">
          <cell r="P9007">
            <v>999999999</v>
          </cell>
          <cell r="Q9007"/>
          <cell r="R9007"/>
          <cell r="S9007"/>
          <cell r="T9007"/>
        </row>
        <row r="9008">
          <cell r="P9008">
            <v>999999999</v>
          </cell>
          <cell r="Q9008"/>
          <cell r="R9008"/>
          <cell r="S9008"/>
          <cell r="T9008"/>
        </row>
        <row r="9009">
          <cell r="P9009">
            <v>999999999</v>
          </cell>
          <cell r="Q9009"/>
          <cell r="R9009"/>
          <cell r="S9009"/>
          <cell r="T9009"/>
        </row>
        <row r="9010">
          <cell r="P9010">
            <v>999999999</v>
          </cell>
          <cell r="Q9010"/>
          <cell r="R9010"/>
          <cell r="S9010"/>
          <cell r="T9010"/>
        </row>
        <row r="9011">
          <cell r="P9011">
            <v>999999999</v>
          </cell>
          <cell r="Q9011"/>
          <cell r="R9011"/>
          <cell r="S9011"/>
          <cell r="T9011"/>
        </row>
        <row r="9012">
          <cell r="P9012">
            <v>999999999</v>
          </cell>
          <cell r="Q9012"/>
          <cell r="R9012"/>
          <cell r="S9012"/>
          <cell r="T9012"/>
        </row>
        <row r="9013">
          <cell r="P9013">
            <v>999999999</v>
          </cell>
          <cell r="Q9013"/>
          <cell r="R9013"/>
          <cell r="S9013"/>
          <cell r="T9013"/>
        </row>
        <row r="9014">
          <cell r="P9014">
            <v>999999999</v>
          </cell>
          <cell r="Q9014"/>
          <cell r="R9014"/>
          <cell r="S9014"/>
          <cell r="T9014"/>
        </row>
        <row r="9015">
          <cell r="P9015">
            <v>999999999</v>
          </cell>
          <cell r="Q9015"/>
          <cell r="R9015"/>
          <cell r="S9015"/>
          <cell r="T9015"/>
        </row>
        <row r="9016">
          <cell r="P9016">
            <v>999999999</v>
          </cell>
          <cell r="Q9016"/>
          <cell r="R9016"/>
          <cell r="S9016"/>
          <cell r="T9016"/>
        </row>
        <row r="9017">
          <cell r="P9017">
            <v>999999999</v>
          </cell>
          <cell r="Q9017"/>
          <cell r="R9017"/>
          <cell r="S9017"/>
          <cell r="T9017"/>
        </row>
        <row r="9018">
          <cell r="P9018">
            <v>999999999</v>
          </cell>
          <cell r="Q9018"/>
          <cell r="R9018"/>
          <cell r="S9018"/>
          <cell r="T9018"/>
        </row>
        <row r="9019">
          <cell r="P9019">
            <v>999999999</v>
          </cell>
          <cell r="Q9019"/>
          <cell r="R9019"/>
          <cell r="S9019"/>
          <cell r="T9019"/>
        </row>
        <row r="9020">
          <cell r="P9020">
            <v>999999999</v>
          </cell>
          <cell r="Q9020"/>
          <cell r="R9020"/>
          <cell r="S9020"/>
          <cell r="T9020"/>
        </row>
        <row r="9021">
          <cell r="P9021">
            <v>999999999</v>
          </cell>
          <cell r="Q9021"/>
          <cell r="R9021"/>
          <cell r="S9021"/>
          <cell r="T9021"/>
        </row>
        <row r="9022">
          <cell r="P9022">
            <v>999999999</v>
          </cell>
          <cell r="Q9022"/>
          <cell r="R9022"/>
          <cell r="S9022"/>
          <cell r="T9022"/>
        </row>
        <row r="9023">
          <cell r="P9023">
            <v>999999999</v>
          </cell>
          <cell r="Q9023"/>
          <cell r="R9023"/>
          <cell r="S9023"/>
          <cell r="T9023"/>
        </row>
        <row r="9024">
          <cell r="P9024">
            <v>999999999</v>
          </cell>
          <cell r="Q9024"/>
          <cell r="R9024"/>
          <cell r="S9024"/>
          <cell r="T9024"/>
        </row>
        <row r="9025">
          <cell r="P9025">
            <v>999999999</v>
          </cell>
          <cell r="Q9025"/>
          <cell r="R9025"/>
          <cell r="S9025"/>
          <cell r="T9025"/>
        </row>
        <row r="9026">
          <cell r="P9026">
            <v>999999999</v>
          </cell>
          <cell r="Q9026"/>
          <cell r="R9026"/>
          <cell r="S9026"/>
          <cell r="T9026"/>
        </row>
        <row r="9027">
          <cell r="P9027">
            <v>999999999</v>
          </cell>
          <cell r="Q9027"/>
          <cell r="R9027"/>
          <cell r="S9027"/>
          <cell r="T9027"/>
        </row>
        <row r="9028">
          <cell r="P9028">
            <v>999999999</v>
          </cell>
          <cell r="Q9028"/>
          <cell r="R9028"/>
          <cell r="S9028"/>
          <cell r="T9028"/>
        </row>
        <row r="9029">
          <cell r="P9029">
            <v>999999999</v>
          </cell>
          <cell r="Q9029"/>
          <cell r="R9029"/>
          <cell r="S9029"/>
          <cell r="T9029"/>
        </row>
        <row r="9030">
          <cell r="P9030">
            <v>999999999</v>
          </cell>
          <cell r="Q9030"/>
          <cell r="R9030"/>
          <cell r="S9030"/>
          <cell r="T9030"/>
        </row>
        <row r="9031">
          <cell r="P9031">
            <v>999999999</v>
          </cell>
          <cell r="Q9031"/>
          <cell r="R9031"/>
          <cell r="S9031"/>
          <cell r="T9031"/>
        </row>
        <row r="9032">
          <cell r="P9032">
            <v>999999999</v>
          </cell>
          <cell r="Q9032"/>
          <cell r="R9032"/>
          <cell r="S9032"/>
          <cell r="T9032"/>
        </row>
        <row r="9033">
          <cell r="P9033">
            <v>999999999</v>
          </cell>
          <cell r="Q9033"/>
          <cell r="R9033"/>
          <cell r="S9033"/>
          <cell r="T9033"/>
        </row>
        <row r="9034">
          <cell r="P9034">
            <v>999999999</v>
          </cell>
          <cell r="Q9034"/>
          <cell r="R9034"/>
          <cell r="S9034"/>
          <cell r="T9034"/>
        </row>
        <row r="9035">
          <cell r="P9035">
            <v>999999999</v>
          </cell>
          <cell r="Q9035"/>
          <cell r="R9035"/>
          <cell r="S9035"/>
          <cell r="T9035"/>
        </row>
        <row r="9036">
          <cell r="P9036">
            <v>999999999</v>
          </cell>
          <cell r="Q9036"/>
          <cell r="R9036"/>
          <cell r="S9036"/>
          <cell r="T9036"/>
        </row>
        <row r="9037">
          <cell r="P9037">
            <v>999999999</v>
          </cell>
          <cell r="Q9037"/>
          <cell r="R9037"/>
          <cell r="S9037"/>
          <cell r="T9037"/>
        </row>
        <row r="9038">
          <cell r="P9038">
            <v>999999999</v>
          </cell>
          <cell r="Q9038"/>
          <cell r="R9038"/>
          <cell r="S9038"/>
          <cell r="T9038"/>
        </row>
        <row r="9039">
          <cell r="P9039">
            <v>999999999</v>
          </cell>
          <cell r="Q9039"/>
          <cell r="R9039"/>
          <cell r="S9039"/>
          <cell r="T9039"/>
        </row>
        <row r="9040">
          <cell r="P9040">
            <v>999999999</v>
          </cell>
          <cell r="Q9040"/>
          <cell r="R9040"/>
          <cell r="S9040"/>
          <cell r="T9040"/>
        </row>
        <row r="9041">
          <cell r="P9041">
            <v>999999999</v>
          </cell>
          <cell r="Q9041"/>
          <cell r="R9041"/>
          <cell r="S9041"/>
          <cell r="T9041"/>
        </row>
        <row r="9042">
          <cell r="P9042">
            <v>999999999</v>
          </cell>
          <cell r="Q9042"/>
          <cell r="R9042"/>
          <cell r="S9042"/>
          <cell r="T9042"/>
        </row>
        <row r="9043">
          <cell r="P9043">
            <v>999999999</v>
          </cell>
          <cell r="Q9043"/>
          <cell r="R9043"/>
          <cell r="S9043"/>
          <cell r="T9043"/>
        </row>
        <row r="9044">
          <cell r="P9044">
            <v>999999999</v>
          </cell>
          <cell r="Q9044"/>
          <cell r="R9044"/>
          <cell r="S9044"/>
          <cell r="T9044"/>
        </row>
        <row r="9045">
          <cell r="P9045">
            <v>999999999</v>
          </cell>
          <cell r="Q9045"/>
          <cell r="R9045"/>
          <cell r="S9045"/>
          <cell r="T9045"/>
        </row>
        <row r="9046">
          <cell r="P9046">
            <v>999999999</v>
          </cell>
          <cell r="Q9046"/>
          <cell r="R9046"/>
          <cell r="S9046"/>
          <cell r="T9046"/>
        </row>
        <row r="9047">
          <cell r="P9047">
            <v>999999999</v>
          </cell>
          <cell r="Q9047"/>
          <cell r="R9047"/>
          <cell r="S9047"/>
          <cell r="T9047"/>
        </row>
        <row r="9048">
          <cell r="P9048">
            <v>999999999</v>
          </cell>
          <cell r="Q9048"/>
          <cell r="R9048"/>
          <cell r="S9048"/>
          <cell r="T9048"/>
        </row>
        <row r="9049">
          <cell r="P9049">
            <v>999999999</v>
          </cell>
          <cell r="Q9049"/>
          <cell r="R9049"/>
          <cell r="S9049"/>
          <cell r="T9049"/>
        </row>
        <row r="9050">
          <cell r="P9050">
            <v>999999999</v>
          </cell>
          <cell r="Q9050"/>
          <cell r="R9050"/>
          <cell r="S9050"/>
          <cell r="T9050"/>
        </row>
        <row r="9051">
          <cell r="P9051">
            <v>999999999</v>
          </cell>
          <cell r="Q9051"/>
          <cell r="R9051"/>
          <cell r="S9051"/>
          <cell r="T9051"/>
        </row>
        <row r="9052">
          <cell r="P9052">
            <v>999999999</v>
          </cell>
          <cell r="Q9052"/>
          <cell r="R9052"/>
          <cell r="S9052"/>
          <cell r="T9052"/>
        </row>
        <row r="9053">
          <cell r="P9053">
            <v>999999999</v>
          </cell>
          <cell r="Q9053"/>
          <cell r="R9053"/>
          <cell r="S9053"/>
          <cell r="T9053"/>
        </row>
        <row r="9054">
          <cell r="P9054">
            <v>999999999</v>
          </cell>
          <cell r="Q9054"/>
          <cell r="R9054"/>
          <cell r="S9054"/>
          <cell r="T9054"/>
        </row>
        <row r="9055">
          <cell r="P9055">
            <v>999999999</v>
          </cell>
          <cell r="Q9055"/>
          <cell r="R9055"/>
          <cell r="S9055"/>
          <cell r="T9055"/>
        </row>
        <row r="9056">
          <cell r="P9056">
            <v>999999999</v>
          </cell>
          <cell r="Q9056"/>
          <cell r="R9056"/>
          <cell r="S9056"/>
          <cell r="T9056"/>
        </row>
        <row r="9057">
          <cell r="P9057">
            <v>999999999</v>
          </cell>
          <cell r="Q9057"/>
          <cell r="R9057"/>
          <cell r="S9057"/>
          <cell r="T9057"/>
        </row>
        <row r="9058">
          <cell r="P9058">
            <v>999999999</v>
          </cell>
          <cell r="Q9058"/>
          <cell r="R9058"/>
          <cell r="S9058"/>
          <cell r="T9058"/>
        </row>
        <row r="9059">
          <cell r="P9059">
            <v>999999999</v>
          </cell>
          <cell r="Q9059"/>
          <cell r="R9059"/>
          <cell r="S9059"/>
          <cell r="T9059"/>
        </row>
        <row r="9060">
          <cell r="P9060">
            <v>999999999</v>
          </cell>
          <cell r="Q9060"/>
          <cell r="R9060"/>
          <cell r="S9060"/>
          <cell r="T9060"/>
        </row>
        <row r="9061">
          <cell r="P9061">
            <v>999999999</v>
          </cell>
          <cell r="Q9061"/>
          <cell r="R9061"/>
          <cell r="S9061"/>
          <cell r="T9061"/>
        </row>
        <row r="9062">
          <cell r="P9062">
            <v>999999999</v>
          </cell>
          <cell r="Q9062"/>
          <cell r="R9062"/>
          <cell r="S9062"/>
          <cell r="T9062"/>
        </row>
        <row r="9063">
          <cell r="P9063">
            <v>999999999</v>
          </cell>
          <cell r="Q9063"/>
          <cell r="R9063"/>
          <cell r="S9063"/>
          <cell r="T9063"/>
        </row>
        <row r="9064">
          <cell r="P9064">
            <v>999999999</v>
          </cell>
          <cell r="Q9064"/>
          <cell r="R9064"/>
          <cell r="S9064"/>
          <cell r="T9064"/>
        </row>
        <row r="9065">
          <cell r="P9065">
            <v>999999999</v>
          </cell>
          <cell r="Q9065"/>
          <cell r="R9065"/>
          <cell r="S9065"/>
          <cell r="T9065"/>
        </row>
        <row r="9066">
          <cell r="P9066">
            <v>999999999</v>
          </cell>
          <cell r="Q9066"/>
          <cell r="R9066"/>
          <cell r="S9066"/>
          <cell r="T9066"/>
        </row>
        <row r="9067">
          <cell r="P9067">
            <v>999999999</v>
          </cell>
          <cell r="Q9067"/>
          <cell r="R9067"/>
          <cell r="S9067"/>
          <cell r="T9067"/>
        </row>
        <row r="9068">
          <cell r="P9068">
            <v>999999999</v>
          </cell>
          <cell r="Q9068"/>
          <cell r="R9068"/>
          <cell r="S9068"/>
          <cell r="T9068"/>
        </row>
        <row r="9069">
          <cell r="P9069">
            <v>999999999</v>
          </cell>
          <cell r="Q9069"/>
          <cell r="R9069"/>
          <cell r="S9069"/>
          <cell r="T9069"/>
        </row>
        <row r="9070">
          <cell r="P9070">
            <v>999999999</v>
          </cell>
          <cell r="Q9070"/>
          <cell r="R9070"/>
          <cell r="S9070"/>
          <cell r="T9070"/>
        </row>
        <row r="9071">
          <cell r="P9071">
            <v>999999999</v>
          </cell>
          <cell r="Q9071"/>
          <cell r="R9071"/>
          <cell r="S9071"/>
          <cell r="T9071"/>
        </row>
        <row r="9072">
          <cell r="P9072">
            <v>999999999</v>
          </cell>
          <cell r="Q9072"/>
          <cell r="R9072"/>
          <cell r="S9072"/>
          <cell r="T9072"/>
        </row>
        <row r="9073">
          <cell r="P9073">
            <v>999999999</v>
          </cell>
          <cell r="Q9073"/>
          <cell r="R9073"/>
          <cell r="S9073"/>
          <cell r="T9073"/>
        </row>
        <row r="9074">
          <cell r="P9074">
            <v>999999999</v>
          </cell>
          <cell r="Q9074"/>
          <cell r="R9074"/>
          <cell r="S9074"/>
          <cell r="T9074"/>
        </row>
        <row r="9075">
          <cell r="P9075">
            <v>999999999</v>
          </cell>
          <cell r="Q9075"/>
          <cell r="R9075"/>
          <cell r="S9075"/>
          <cell r="T9075"/>
        </row>
        <row r="9076">
          <cell r="P9076">
            <v>999999999</v>
          </cell>
          <cell r="Q9076"/>
          <cell r="R9076"/>
          <cell r="S9076"/>
          <cell r="T9076"/>
        </row>
        <row r="9077">
          <cell r="P9077">
            <v>999999999</v>
          </cell>
          <cell r="Q9077"/>
          <cell r="R9077"/>
          <cell r="S9077"/>
          <cell r="T9077"/>
        </row>
        <row r="9078">
          <cell r="P9078">
            <v>999999999</v>
          </cell>
          <cell r="Q9078"/>
          <cell r="R9078"/>
          <cell r="S9078"/>
          <cell r="T9078"/>
        </row>
        <row r="9079">
          <cell r="P9079">
            <v>999999999</v>
          </cell>
          <cell r="Q9079"/>
          <cell r="R9079"/>
          <cell r="S9079"/>
          <cell r="T9079"/>
        </row>
        <row r="9080">
          <cell r="P9080">
            <v>999999999</v>
          </cell>
          <cell r="Q9080"/>
          <cell r="R9080"/>
          <cell r="S9080"/>
          <cell r="T9080"/>
        </row>
        <row r="9081">
          <cell r="P9081">
            <v>999999999</v>
          </cell>
          <cell r="Q9081"/>
          <cell r="R9081"/>
          <cell r="S9081"/>
          <cell r="T9081"/>
        </row>
        <row r="9082">
          <cell r="P9082">
            <v>999999999</v>
          </cell>
          <cell r="Q9082"/>
          <cell r="R9082"/>
          <cell r="S9082"/>
          <cell r="T9082"/>
        </row>
        <row r="9083">
          <cell r="P9083">
            <v>999999999</v>
          </cell>
          <cell r="Q9083"/>
          <cell r="R9083"/>
          <cell r="S9083"/>
          <cell r="T9083"/>
        </row>
        <row r="9084">
          <cell r="P9084">
            <v>999999999</v>
          </cell>
          <cell r="Q9084"/>
          <cell r="R9084"/>
          <cell r="S9084"/>
          <cell r="T9084"/>
        </row>
        <row r="9085">
          <cell r="P9085">
            <v>999999999</v>
          </cell>
          <cell r="Q9085"/>
          <cell r="R9085"/>
          <cell r="S9085"/>
          <cell r="T9085"/>
        </row>
        <row r="9086">
          <cell r="P9086">
            <v>999999999</v>
          </cell>
          <cell r="Q9086"/>
          <cell r="R9086"/>
          <cell r="S9086"/>
          <cell r="T9086"/>
        </row>
        <row r="9087">
          <cell r="P9087">
            <v>999999999</v>
          </cell>
          <cell r="Q9087"/>
          <cell r="R9087"/>
          <cell r="S9087"/>
          <cell r="T9087"/>
        </row>
        <row r="9088">
          <cell r="P9088">
            <v>999999999</v>
          </cell>
          <cell r="Q9088"/>
          <cell r="R9088"/>
          <cell r="S9088"/>
          <cell r="T9088"/>
        </row>
        <row r="9089">
          <cell r="P9089">
            <v>999999999</v>
          </cell>
          <cell r="Q9089"/>
          <cell r="R9089"/>
          <cell r="S9089"/>
          <cell r="T9089"/>
        </row>
        <row r="9090">
          <cell r="P9090">
            <v>999999999</v>
          </cell>
          <cell r="Q9090"/>
          <cell r="R9090"/>
          <cell r="S9090"/>
          <cell r="T9090"/>
        </row>
        <row r="9091">
          <cell r="P9091">
            <v>999999999</v>
          </cell>
          <cell r="Q9091"/>
          <cell r="R9091"/>
          <cell r="S9091"/>
          <cell r="T9091"/>
        </row>
        <row r="9092">
          <cell r="P9092">
            <v>999999999</v>
          </cell>
          <cell r="Q9092"/>
          <cell r="R9092"/>
          <cell r="S9092"/>
          <cell r="T9092"/>
        </row>
        <row r="9093">
          <cell r="P9093">
            <v>999999999</v>
          </cell>
          <cell r="Q9093"/>
          <cell r="R9093"/>
          <cell r="S9093"/>
          <cell r="T9093"/>
        </row>
        <row r="9094">
          <cell r="P9094">
            <v>999999999</v>
          </cell>
          <cell r="Q9094"/>
          <cell r="R9094"/>
          <cell r="S9094"/>
          <cell r="T9094"/>
        </row>
        <row r="9095">
          <cell r="P9095">
            <v>999999999</v>
          </cell>
          <cell r="Q9095"/>
          <cell r="R9095"/>
          <cell r="S9095"/>
          <cell r="T9095"/>
        </row>
        <row r="9096">
          <cell r="P9096">
            <v>999999999</v>
          </cell>
          <cell r="Q9096"/>
          <cell r="R9096"/>
          <cell r="S9096"/>
          <cell r="T9096"/>
        </row>
        <row r="9097">
          <cell r="P9097">
            <v>999999999</v>
          </cell>
          <cell r="Q9097"/>
          <cell r="R9097"/>
          <cell r="S9097"/>
          <cell r="T9097"/>
        </row>
        <row r="9098">
          <cell r="P9098">
            <v>999999999</v>
          </cell>
          <cell r="Q9098"/>
          <cell r="R9098"/>
          <cell r="S9098"/>
          <cell r="T9098"/>
        </row>
        <row r="9099">
          <cell r="P9099">
            <v>999999999</v>
          </cell>
          <cell r="Q9099"/>
          <cell r="R9099"/>
          <cell r="S9099"/>
          <cell r="T9099"/>
        </row>
        <row r="9100">
          <cell r="P9100">
            <v>999999999</v>
          </cell>
          <cell r="Q9100"/>
          <cell r="R9100"/>
          <cell r="S9100"/>
          <cell r="T9100"/>
        </row>
        <row r="9101">
          <cell r="P9101">
            <v>999999999</v>
          </cell>
          <cell r="Q9101"/>
          <cell r="R9101"/>
          <cell r="S9101"/>
          <cell r="T9101"/>
        </row>
        <row r="9102">
          <cell r="P9102">
            <v>999999999</v>
          </cell>
          <cell r="Q9102"/>
          <cell r="R9102"/>
          <cell r="S9102"/>
          <cell r="T9102"/>
        </row>
        <row r="9103">
          <cell r="P9103">
            <v>999999999</v>
          </cell>
          <cell r="Q9103"/>
          <cell r="R9103"/>
          <cell r="S9103"/>
          <cell r="T9103"/>
        </row>
        <row r="9104">
          <cell r="P9104">
            <v>999999999</v>
          </cell>
          <cell r="Q9104"/>
          <cell r="R9104"/>
          <cell r="S9104"/>
          <cell r="T9104"/>
        </row>
        <row r="9105">
          <cell r="P9105">
            <v>999999999</v>
          </cell>
          <cell r="Q9105"/>
          <cell r="R9105"/>
          <cell r="S9105"/>
          <cell r="T9105"/>
        </row>
        <row r="9106">
          <cell r="P9106">
            <v>999999999</v>
          </cell>
          <cell r="Q9106"/>
          <cell r="R9106"/>
          <cell r="S9106"/>
          <cell r="T9106"/>
        </row>
        <row r="9107">
          <cell r="P9107">
            <v>999999999</v>
          </cell>
          <cell r="Q9107"/>
          <cell r="R9107"/>
          <cell r="S9107"/>
          <cell r="T9107"/>
        </row>
        <row r="9108">
          <cell r="P9108">
            <v>999999999</v>
          </cell>
          <cell r="Q9108"/>
          <cell r="R9108"/>
          <cell r="S9108"/>
          <cell r="T9108"/>
        </row>
        <row r="9109">
          <cell r="P9109">
            <v>999999999</v>
          </cell>
          <cell r="Q9109"/>
          <cell r="R9109"/>
          <cell r="S9109"/>
          <cell r="T9109"/>
        </row>
        <row r="9110">
          <cell r="P9110">
            <v>999999999</v>
          </cell>
          <cell r="Q9110"/>
          <cell r="R9110"/>
          <cell r="S9110"/>
          <cell r="T9110"/>
        </row>
        <row r="9111">
          <cell r="P9111">
            <v>999999999</v>
          </cell>
          <cell r="Q9111"/>
          <cell r="R9111"/>
          <cell r="S9111"/>
          <cell r="T9111"/>
        </row>
        <row r="9112">
          <cell r="P9112">
            <v>999999999</v>
          </cell>
          <cell r="Q9112"/>
          <cell r="R9112"/>
          <cell r="S9112"/>
          <cell r="T9112"/>
        </row>
        <row r="9113">
          <cell r="P9113">
            <v>999999999</v>
          </cell>
          <cell r="Q9113"/>
          <cell r="R9113"/>
          <cell r="S9113"/>
          <cell r="T9113"/>
        </row>
        <row r="9114">
          <cell r="P9114">
            <v>999999999</v>
          </cell>
          <cell r="Q9114"/>
          <cell r="R9114"/>
          <cell r="S9114"/>
          <cell r="T9114"/>
        </row>
        <row r="9115">
          <cell r="P9115">
            <v>999999999</v>
          </cell>
          <cell r="Q9115"/>
          <cell r="R9115"/>
          <cell r="S9115"/>
          <cell r="T9115"/>
        </row>
        <row r="9116">
          <cell r="P9116">
            <v>999999999</v>
          </cell>
          <cell r="Q9116"/>
          <cell r="R9116"/>
          <cell r="S9116"/>
          <cell r="T9116"/>
        </row>
        <row r="9117">
          <cell r="P9117">
            <v>999999999</v>
          </cell>
          <cell r="Q9117"/>
          <cell r="R9117"/>
          <cell r="S9117"/>
          <cell r="T9117"/>
        </row>
        <row r="9118">
          <cell r="P9118">
            <v>999999999</v>
          </cell>
          <cell r="Q9118"/>
          <cell r="R9118"/>
          <cell r="S9118"/>
          <cell r="T9118"/>
        </row>
        <row r="9119">
          <cell r="P9119">
            <v>999999999</v>
          </cell>
          <cell r="Q9119"/>
          <cell r="R9119"/>
          <cell r="S9119"/>
          <cell r="T9119"/>
        </row>
        <row r="9120">
          <cell r="P9120">
            <v>999999999</v>
          </cell>
          <cell r="Q9120"/>
          <cell r="R9120"/>
          <cell r="S9120"/>
          <cell r="T9120"/>
        </row>
        <row r="9121">
          <cell r="P9121">
            <v>999999999</v>
          </cell>
          <cell r="Q9121"/>
          <cell r="R9121"/>
          <cell r="S9121"/>
          <cell r="T9121"/>
        </row>
        <row r="9122">
          <cell r="P9122">
            <v>999999999</v>
          </cell>
          <cell r="Q9122"/>
          <cell r="R9122"/>
          <cell r="S9122"/>
          <cell r="T9122"/>
        </row>
        <row r="9123">
          <cell r="P9123">
            <v>999999999</v>
          </cell>
          <cell r="Q9123"/>
          <cell r="R9123"/>
          <cell r="S9123"/>
          <cell r="T9123"/>
        </row>
        <row r="9124">
          <cell r="P9124">
            <v>999999999</v>
          </cell>
          <cell r="Q9124"/>
          <cell r="R9124"/>
          <cell r="S9124"/>
          <cell r="T9124"/>
        </row>
        <row r="9125">
          <cell r="P9125">
            <v>999999999</v>
          </cell>
          <cell r="Q9125"/>
          <cell r="R9125"/>
          <cell r="S9125"/>
          <cell r="T9125"/>
        </row>
        <row r="9126">
          <cell r="P9126">
            <v>999999999</v>
          </cell>
          <cell r="Q9126"/>
          <cell r="R9126"/>
          <cell r="S9126"/>
          <cell r="T9126"/>
        </row>
        <row r="9127">
          <cell r="P9127">
            <v>999999999</v>
          </cell>
          <cell r="Q9127"/>
          <cell r="R9127"/>
          <cell r="S9127"/>
          <cell r="T9127"/>
        </row>
        <row r="9128">
          <cell r="P9128">
            <v>999999999</v>
          </cell>
          <cell r="Q9128"/>
          <cell r="R9128"/>
          <cell r="S9128"/>
          <cell r="T9128"/>
        </row>
        <row r="9129">
          <cell r="P9129">
            <v>999999999</v>
          </cell>
          <cell r="Q9129"/>
          <cell r="R9129"/>
          <cell r="S9129"/>
          <cell r="T9129"/>
        </row>
        <row r="9130">
          <cell r="P9130">
            <v>999999999</v>
          </cell>
          <cell r="Q9130"/>
          <cell r="R9130"/>
          <cell r="S9130"/>
          <cell r="T9130"/>
        </row>
        <row r="9131">
          <cell r="P9131">
            <v>999999999</v>
          </cell>
          <cell r="Q9131"/>
          <cell r="R9131"/>
          <cell r="S9131"/>
          <cell r="T9131"/>
        </row>
        <row r="9132">
          <cell r="P9132">
            <v>999999999</v>
          </cell>
          <cell r="Q9132"/>
          <cell r="R9132"/>
          <cell r="S9132"/>
          <cell r="T9132"/>
        </row>
        <row r="9133">
          <cell r="P9133">
            <v>999999999</v>
          </cell>
          <cell r="Q9133"/>
          <cell r="R9133"/>
          <cell r="S9133"/>
          <cell r="T9133"/>
        </row>
        <row r="9134">
          <cell r="P9134">
            <v>999999999</v>
          </cell>
          <cell r="Q9134"/>
          <cell r="R9134"/>
          <cell r="S9134"/>
          <cell r="T9134"/>
        </row>
        <row r="9135">
          <cell r="P9135">
            <v>999999999</v>
          </cell>
          <cell r="Q9135"/>
          <cell r="R9135"/>
          <cell r="S9135"/>
          <cell r="T9135"/>
        </row>
        <row r="9136">
          <cell r="P9136">
            <v>999999999</v>
          </cell>
          <cell r="Q9136"/>
          <cell r="R9136"/>
          <cell r="S9136"/>
          <cell r="T9136"/>
        </row>
        <row r="9137">
          <cell r="P9137">
            <v>999999999</v>
          </cell>
          <cell r="Q9137"/>
          <cell r="R9137"/>
          <cell r="S9137"/>
          <cell r="T9137"/>
        </row>
        <row r="9138">
          <cell r="P9138">
            <v>999999999</v>
          </cell>
          <cell r="Q9138"/>
          <cell r="R9138"/>
          <cell r="S9138"/>
          <cell r="T9138"/>
        </row>
        <row r="9139">
          <cell r="P9139">
            <v>999999999</v>
          </cell>
          <cell r="Q9139"/>
          <cell r="R9139"/>
          <cell r="S9139"/>
          <cell r="T9139"/>
        </row>
        <row r="9140">
          <cell r="P9140">
            <v>999999999</v>
          </cell>
          <cell r="Q9140"/>
          <cell r="R9140"/>
          <cell r="S9140"/>
          <cell r="T9140"/>
        </row>
        <row r="9141">
          <cell r="P9141">
            <v>999999999</v>
          </cell>
          <cell r="Q9141"/>
          <cell r="R9141"/>
          <cell r="S9141"/>
          <cell r="T9141"/>
        </row>
        <row r="9142">
          <cell r="P9142">
            <v>999999999</v>
          </cell>
          <cell r="Q9142"/>
          <cell r="R9142"/>
          <cell r="S9142"/>
          <cell r="T9142"/>
        </row>
        <row r="9143">
          <cell r="P9143">
            <v>999999999</v>
          </cell>
          <cell r="Q9143"/>
          <cell r="R9143"/>
          <cell r="S9143"/>
          <cell r="T9143"/>
        </row>
        <row r="9144">
          <cell r="P9144">
            <v>999999999</v>
          </cell>
          <cell r="Q9144"/>
          <cell r="R9144"/>
          <cell r="S9144"/>
          <cell r="T9144"/>
        </row>
        <row r="9145">
          <cell r="P9145">
            <v>999999999</v>
          </cell>
          <cell r="Q9145"/>
          <cell r="R9145"/>
          <cell r="S9145"/>
          <cell r="T9145"/>
        </row>
        <row r="9146">
          <cell r="P9146">
            <v>999999999</v>
          </cell>
          <cell r="Q9146"/>
          <cell r="R9146"/>
          <cell r="S9146"/>
          <cell r="T9146"/>
        </row>
        <row r="9147">
          <cell r="P9147">
            <v>999999999</v>
          </cell>
          <cell r="Q9147"/>
          <cell r="R9147"/>
          <cell r="S9147"/>
          <cell r="T9147"/>
        </row>
        <row r="9148">
          <cell r="P9148">
            <v>999999999</v>
          </cell>
          <cell r="Q9148"/>
          <cell r="R9148"/>
          <cell r="S9148"/>
          <cell r="T9148"/>
        </row>
        <row r="9149">
          <cell r="P9149">
            <v>999999999</v>
          </cell>
          <cell r="Q9149"/>
          <cell r="R9149"/>
          <cell r="S9149"/>
          <cell r="T9149"/>
        </row>
        <row r="9150">
          <cell r="P9150">
            <v>999999999</v>
          </cell>
          <cell r="Q9150"/>
          <cell r="R9150"/>
          <cell r="S9150"/>
          <cell r="T9150"/>
        </row>
        <row r="9151">
          <cell r="P9151">
            <v>999999999</v>
          </cell>
          <cell r="Q9151"/>
          <cell r="R9151"/>
          <cell r="S9151"/>
          <cell r="T9151"/>
        </row>
        <row r="9152">
          <cell r="P9152">
            <v>999999999</v>
          </cell>
          <cell r="Q9152"/>
          <cell r="R9152"/>
          <cell r="S9152"/>
          <cell r="T9152"/>
        </row>
        <row r="9153">
          <cell r="P9153">
            <v>999999999</v>
          </cell>
          <cell r="Q9153"/>
          <cell r="R9153"/>
          <cell r="S9153"/>
          <cell r="T9153"/>
        </row>
        <row r="9154">
          <cell r="P9154">
            <v>999999999</v>
          </cell>
          <cell r="Q9154"/>
          <cell r="R9154"/>
          <cell r="S9154"/>
          <cell r="T9154"/>
        </row>
        <row r="9155">
          <cell r="P9155">
            <v>999999999</v>
          </cell>
          <cell r="Q9155"/>
          <cell r="R9155"/>
          <cell r="S9155"/>
          <cell r="T9155"/>
        </row>
        <row r="9156">
          <cell r="P9156">
            <v>999999999</v>
          </cell>
          <cell r="Q9156"/>
          <cell r="R9156"/>
          <cell r="S9156"/>
          <cell r="T9156"/>
        </row>
        <row r="9157">
          <cell r="P9157">
            <v>999999999</v>
          </cell>
          <cell r="Q9157"/>
          <cell r="R9157"/>
          <cell r="S9157"/>
          <cell r="T9157"/>
        </row>
        <row r="9158">
          <cell r="P9158">
            <v>999999999</v>
          </cell>
          <cell r="Q9158"/>
          <cell r="R9158"/>
          <cell r="S9158"/>
          <cell r="T9158"/>
        </row>
        <row r="9159">
          <cell r="P9159">
            <v>999999999</v>
          </cell>
          <cell r="Q9159"/>
          <cell r="R9159"/>
          <cell r="S9159"/>
          <cell r="T9159"/>
        </row>
        <row r="9160">
          <cell r="P9160">
            <v>999999999</v>
          </cell>
          <cell r="Q9160"/>
          <cell r="R9160"/>
          <cell r="S9160"/>
          <cell r="T9160"/>
        </row>
        <row r="9161">
          <cell r="P9161">
            <v>999999999</v>
          </cell>
          <cell r="Q9161"/>
          <cell r="R9161"/>
          <cell r="S9161"/>
          <cell r="T9161"/>
        </row>
        <row r="9162">
          <cell r="P9162">
            <v>999999999</v>
          </cell>
          <cell r="Q9162"/>
          <cell r="R9162"/>
          <cell r="S9162"/>
          <cell r="T9162"/>
        </row>
        <row r="9163">
          <cell r="P9163">
            <v>999999999</v>
          </cell>
          <cell r="Q9163"/>
          <cell r="R9163"/>
          <cell r="S9163"/>
          <cell r="T9163"/>
        </row>
        <row r="9164">
          <cell r="P9164">
            <v>999999999</v>
          </cell>
          <cell r="Q9164"/>
          <cell r="R9164"/>
          <cell r="S9164"/>
          <cell r="T9164"/>
        </row>
        <row r="9165">
          <cell r="P9165">
            <v>999999999</v>
          </cell>
          <cell r="Q9165"/>
          <cell r="R9165"/>
          <cell r="S9165"/>
          <cell r="T9165"/>
        </row>
        <row r="9166">
          <cell r="P9166">
            <v>999999999</v>
          </cell>
          <cell r="Q9166"/>
          <cell r="R9166"/>
          <cell r="S9166"/>
          <cell r="T9166"/>
        </row>
        <row r="9167">
          <cell r="P9167">
            <v>999999999</v>
          </cell>
          <cell r="Q9167"/>
          <cell r="R9167"/>
          <cell r="S9167"/>
          <cell r="T9167"/>
        </row>
        <row r="9168">
          <cell r="P9168">
            <v>999999999</v>
          </cell>
          <cell r="Q9168"/>
          <cell r="R9168"/>
          <cell r="S9168"/>
          <cell r="T9168"/>
        </row>
        <row r="9169">
          <cell r="P9169">
            <v>999999999</v>
          </cell>
          <cell r="Q9169"/>
          <cell r="R9169"/>
          <cell r="S9169"/>
          <cell r="T9169"/>
        </row>
        <row r="9170">
          <cell r="P9170">
            <v>999999999</v>
          </cell>
          <cell r="Q9170"/>
          <cell r="R9170"/>
          <cell r="S9170"/>
          <cell r="T9170"/>
        </row>
        <row r="9171">
          <cell r="P9171">
            <v>999999999</v>
          </cell>
          <cell r="Q9171"/>
          <cell r="R9171"/>
          <cell r="S9171"/>
          <cell r="T9171"/>
        </row>
        <row r="9172">
          <cell r="P9172">
            <v>999999999</v>
          </cell>
          <cell r="Q9172"/>
          <cell r="R9172"/>
          <cell r="S9172"/>
          <cell r="T9172"/>
        </row>
        <row r="9173">
          <cell r="P9173">
            <v>999999999</v>
          </cell>
          <cell r="Q9173"/>
          <cell r="R9173"/>
          <cell r="S9173"/>
          <cell r="T9173"/>
        </row>
        <row r="9174">
          <cell r="P9174">
            <v>999999999</v>
          </cell>
          <cell r="Q9174"/>
          <cell r="R9174"/>
          <cell r="S9174"/>
          <cell r="T9174"/>
        </row>
        <row r="9175">
          <cell r="P9175">
            <v>999999999</v>
          </cell>
          <cell r="Q9175"/>
          <cell r="R9175"/>
          <cell r="S9175"/>
          <cell r="T9175"/>
        </row>
        <row r="9176">
          <cell r="P9176">
            <v>999999999</v>
          </cell>
          <cell r="Q9176"/>
          <cell r="R9176"/>
          <cell r="S9176"/>
          <cell r="T9176"/>
        </row>
        <row r="9177">
          <cell r="P9177">
            <v>999999999</v>
          </cell>
          <cell r="Q9177"/>
          <cell r="R9177"/>
          <cell r="S9177"/>
          <cell r="T9177"/>
        </row>
        <row r="9178">
          <cell r="P9178">
            <v>999999999</v>
          </cell>
          <cell r="Q9178"/>
          <cell r="R9178"/>
          <cell r="S9178"/>
          <cell r="T9178"/>
        </row>
        <row r="9179">
          <cell r="P9179">
            <v>999999999</v>
          </cell>
          <cell r="Q9179"/>
          <cell r="R9179"/>
          <cell r="S9179"/>
          <cell r="T9179"/>
        </row>
        <row r="9180">
          <cell r="P9180">
            <v>999999999</v>
          </cell>
          <cell r="Q9180"/>
          <cell r="R9180"/>
          <cell r="S9180"/>
          <cell r="T9180"/>
        </row>
        <row r="9181">
          <cell r="P9181">
            <v>999999999</v>
          </cell>
          <cell r="Q9181"/>
          <cell r="R9181"/>
          <cell r="S9181"/>
          <cell r="T9181"/>
        </row>
        <row r="9182">
          <cell r="P9182">
            <v>999999999</v>
          </cell>
          <cell r="Q9182"/>
          <cell r="R9182"/>
          <cell r="S9182"/>
          <cell r="T9182"/>
        </row>
        <row r="9183">
          <cell r="P9183">
            <v>999999999</v>
          </cell>
          <cell r="Q9183"/>
          <cell r="R9183"/>
          <cell r="S9183"/>
          <cell r="T9183"/>
        </row>
        <row r="9184">
          <cell r="P9184">
            <v>999999999</v>
          </cell>
          <cell r="Q9184"/>
          <cell r="R9184"/>
          <cell r="S9184"/>
          <cell r="T9184"/>
        </row>
        <row r="9185">
          <cell r="P9185">
            <v>999999999</v>
          </cell>
          <cell r="Q9185"/>
          <cell r="R9185"/>
          <cell r="S9185"/>
          <cell r="T9185"/>
        </row>
        <row r="9186">
          <cell r="P9186">
            <v>999999999</v>
          </cell>
          <cell r="Q9186"/>
          <cell r="R9186"/>
          <cell r="S9186"/>
          <cell r="T9186"/>
        </row>
        <row r="9187">
          <cell r="P9187">
            <v>999999999</v>
          </cell>
          <cell r="Q9187"/>
          <cell r="R9187"/>
          <cell r="S9187"/>
          <cell r="T9187"/>
        </row>
        <row r="9188">
          <cell r="P9188">
            <v>999999999</v>
          </cell>
          <cell r="Q9188"/>
          <cell r="R9188"/>
          <cell r="S9188"/>
          <cell r="T9188"/>
        </row>
        <row r="9189">
          <cell r="P9189">
            <v>999999999</v>
          </cell>
          <cell r="Q9189"/>
          <cell r="R9189"/>
          <cell r="S9189"/>
          <cell r="T9189"/>
        </row>
        <row r="9190">
          <cell r="P9190">
            <v>999999999</v>
          </cell>
          <cell r="Q9190"/>
          <cell r="R9190"/>
          <cell r="S9190"/>
          <cell r="T9190"/>
        </row>
        <row r="9191">
          <cell r="P9191">
            <v>999999999</v>
          </cell>
          <cell r="Q9191"/>
          <cell r="R9191"/>
          <cell r="S9191"/>
          <cell r="T9191"/>
        </row>
        <row r="9192">
          <cell r="P9192">
            <v>999999999</v>
          </cell>
          <cell r="Q9192"/>
          <cell r="R9192"/>
          <cell r="S9192"/>
          <cell r="T9192"/>
        </row>
        <row r="9193">
          <cell r="P9193">
            <v>999999999</v>
          </cell>
          <cell r="Q9193"/>
          <cell r="R9193"/>
          <cell r="S9193"/>
          <cell r="T9193"/>
        </row>
        <row r="9194">
          <cell r="P9194">
            <v>999999999</v>
          </cell>
          <cell r="Q9194"/>
          <cell r="R9194"/>
          <cell r="S9194"/>
          <cell r="T9194"/>
        </row>
        <row r="9195">
          <cell r="P9195">
            <v>999999999</v>
          </cell>
          <cell r="Q9195"/>
          <cell r="R9195"/>
          <cell r="S9195"/>
          <cell r="T9195"/>
        </row>
        <row r="9196">
          <cell r="P9196">
            <v>999999999</v>
          </cell>
          <cell r="Q9196"/>
          <cell r="R9196"/>
          <cell r="S9196"/>
          <cell r="T9196"/>
        </row>
        <row r="9197">
          <cell r="P9197">
            <v>999999999</v>
          </cell>
          <cell r="Q9197"/>
          <cell r="R9197"/>
          <cell r="S9197"/>
          <cell r="T9197"/>
        </row>
        <row r="9198">
          <cell r="P9198">
            <v>999999999</v>
          </cell>
          <cell r="Q9198"/>
          <cell r="R9198"/>
          <cell r="S9198"/>
          <cell r="T9198"/>
        </row>
        <row r="9199">
          <cell r="P9199">
            <v>999999999</v>
          </cell>
          <cell r="Q9199"/>
          <cell r="R9199"/>
          <cell r="S9199"/>
          <cell r="T9199"/>
        </row>
        <row r="9200">
          <cell r="P9200">
            <v>999999999</v>
          </cell>
          <cell r="Q9200"/>
          <cell r="R9200"/>
          <cell r="S9200"/>
          <cell r="T9200"/>
        </row>
        <row r="9201">
          <cell r="P9201">
            <v>999999999</v>
          </cell>
          <cell r="Q9201"/>
          <cell r="R9201"/>
          <cell r="S9201"/>
          <cell r="T9201"/>
        </row>
        <row r="9202">
          <cell r="P9202">
            <v>999999999</v>
          </cell>
          <cell r="Q9202"/>
          <cell r="R9202"/>
          <cell r="S9202"/>
          <cell r="T9202"/>
        </row>
        <row r="9203">
          <cell r="P9203">
            <v>999999999</v>
          </cell>
          <cell r="Q9203"/>
          <cell r="R9203"/>
          <cell r="S9203"/>
          <cell r="T9203"/>
        </row>
        <row r="9204">
          <cell r="P9204">
            <v>999999999</v>
          </cell>
          <cell r="Q9204"/>
          <cell r="R9204"/>
          <cell r="S9204"/>
          <cell r="T9204"/>
        </row>
        <row r="9205">
          <cell r="P9205">
            <v>999999999</v>
          </cell>
          <cell r="Q9205"/>
          <cell r="R9205"/>
          <cell r="S9205"/>
          <cell r="T9205"/>
        </row>
        <row r="9206">
          <cell r="P9206">
            <v>999999999</v>
          </cell>
          <cell r="Q9206"/>
          <cell r="R9206"/>
          <cell r="S9206"/>
          <cell r="T9206"/>
        </row>
        <row r="9207">
          <cell r="P9207">
            <v>999999999</v>
          </cell>
          <cell r="Q9207"/>
          <cell r="R9207"/>
          <cell r="S9207"/>
          <cell r="T9207"/>
        </row>
        <row r="9208">
          <cell r="P9208">
            <v>999999999</v>
          </cell>
          <cell r="Q9208"/>
          <cell r="R9208"/>
          <cell r="S9208"/>
          <cell r="T9208"/>
        </row>
        <row r="9209">
          <cell r="P9209">
            <v>999999999</v>
          </cell>
          <cell r="Q9209"/>
          <cell r="R9209"/>
          <cell r="S9209"/>
          <cell r="T9209"/>
        </row>
        <row r="9210">
          <cell r="P9210">
            <v>999999999</v>
          </cell>
          <cell r="Q9210"/>
          <cell r="R9210"/>
          <cell r="S9210"/>
          <cell r="T9210"/>
        </row>
        <row r="9211">
          <cell r="P9211">
            <v>999999999</v>
          </cell>
          <cell r="Q9211"/>
          <cell r="R9211"/>
          <cell r="S9211"/>
          <cell r="T9211"/>
        </row>
        <row r="9212">
          <cell r="P9212">
            <v>999999999</v>
          </cell>
          <cell r="Q9212"/>
          <cell r="R9212"/>
          <cell r="S9212"/>
          <cell r="T9212"/>
        </row>
        <row r="9213">
          <cell r="P9213">
            <v>999999999</v>
          </cell>
          <cell r="Q9213"/>
          <cell r="R9213"/>
          <cell r="S9213"/>
          <cell r="T9213"/>
        </row>
        <row r="9214">
          <cell r="P9214">
            <v>999999999</v>
          </cell>
          <cell r="Q9214"/>
          <cell r="R9214"/>
          <cell r="S9214"/>
          <cell r="T9214"/>
        </row>
        <row r="9215">
          <cell r="P9215">
            <v>999999999</v>
          </cell>
          <cell r="Q9215"/>
          <cell r="R9215"/>
          <cell r="S9215"/>
          <cell r="T9215"/>
        </row>
        <row r="9216">
          <cell r="P9216">
            <v>999999999</v>
          </cell>
          <cell r="Q9216"/>
          <cell r="R9216"/>
          <cell r="S9216"/>
          <cell r="T9216"/>
        </row>
        <row r="9217">
          <cell r="P9217">
            <v>999999999</v>
          </cell>
          <cell r="Q9217"/>
          <cell r="R9217"/>
          <cell r="S9217"/>
          <cell r="T9217"/>
        </row>
        <row r="9218">
          <cell r="P9218">
            <v>999999999</v>
          </cell>
          <cell r="Q9218"/>
          <cell r="R9218"/>
          <cell r="S9218"/>
          <cell r="T9218"/>
        </row>
        <row r="9219">
          <cell r="P9219">
            <v>999999999</v>
          </cell>
          <cell r="Q9219"/>
          <cell r="R9219"/>
          <cell r="S9219"/>
          <cell r="T9219"/>
        </row>
        <row r="9220">
          <cell r="P9220">
            <v>999999999</v>
          </cell>
          <cell r="Q9220"/>
          <cell r="R9220"/>
          <cell r="S9220"/>
          <cell r="T9220"/>
        </row>
        <row r="9221">
          <cell r="P9221">
            <v>999999999</v>
          </cell>
          <cell r="Q9221"/>
          <cell r="R9221"/>
          <cell r="S9221"/>
          <cell r="T9221"/>
        </row>
        <row r="9222">
          <cell r="P9222">
            <v>999999999</v>
          </cell>
          <cell r="Q9222"/>
          <cell r="R9222"/>
          <cell r="S9222"/>
          <cell r="T9222"/>
        </row>
        <row r="9223">
          <cell r="P9223">
            <v>999999999</v>
          </cell>
          <cell r="Q9223"/>
          <cell r="R9223"/>
          <cell r="S9223"/>
          <cell r="T9223"/>
        </row>
        <row r="9224">
          <cell r="P9224">
            <v>999999999</v>
          </cell>
          <cell r="Q9224"/>
          <cell r="R9224"/>
          <cell r="S9224"/>
          <cell r="T9224"/>
        </row>
        <row r="9225">
          <cell r="P9225">
            <v>999999999</v>
          </cell>
          <cell r="Q9225"/>
          <cell r="R9225"/>
          <cell r="S9225"/>
          <cell r="T9225"/>
        </row>
        <row r="9226">
          <cell r="P9226">
            <v>999999999</v>
          </cell>
          <cell r="Q9226"/>
          <cell r="R9226"/>
          <cell r="S9226"/>
          <cell r="T9226"/>
        </row>
        <row r="9227">
          <cell r="P9227">
            <v>999999999</v>
          </cell>
          <cell r="Q9227"/>
          <cell r="R9227"/>
          <cell r="S9227"/>
          <cell r="T9227"/>
        </row>
        <row r="9228">
          <cell r="P9228">
            <v>999999999</v>
          </cell>
          <cell r="Q9228"/>
          <cell r="R9228"/>
          <cell r="S9228"/>
          <cell r="T9228"/>
        </row>
        <row r="9229">
          <cell r="P9229">
            <v>999999999</v>
          </cell>
          <cell r="Q9229"/>
          <cell r="R9229"/>
          <cell r="S9229"/>
          <cell r="T9229"/>
        </row>
        <row r="9230">
          <cell r="P9230">
            <v>999999999</v>
          </cell>
          <cell r="Q9230"/>
          <cell r="R9230"/>
          <cell r="S9230"/>
          <cell r="T9230"/>
        </row>
        <row r="9231">
          <cell r="P9231">
            <v>999999999</v>
          </cell>
          <cell r="Q9231"/>
          <cell r="R9231"/>
          <cell r="S9231"/>
          <cell r="T9231"/>
        </row>
        <row r="9232">
          <cell r="P9232">
            <v>999999999</v>
          </cell>
          <cell r="Q9232"/>
          <cell r="R9232"/>
          <cell r="S9232"/>
          <cell r="T9232"/>
        </row>
        <row r="9233">
          <cell r="P9233">
            <v>999999999</v>
          </cell>
          <cell r="Q9233"/>
          <cell r="R9233"/>
          <cell r="S9233"/>
          <cell r="T9233"/>
        </row>
        <row r="9234">
          <cell r="P9234">
            <v>999999999</v>
          </cell>
          <cell r="Q9234"/>
          <cell r="R9234"/>
          <cell r="S9234"/>
          <cell r="T9234"/>
        </row>
        <row r="9235">
          <cell r="P9235">
            <v>999999999</v>
          </cell>
          <cell r="Q9235"/>
          <cell r="R9235"/>
          <cell r="S9235"/>
          <cell r="T9235"/>
        </row>
        <row r="9236">
          <cell r="P9236">
            <v>999999999</v>
          </cell>
          <cell r="Q9236"/>
          <cell r="R9236"/>
          <cell r="S9236"/>
          <cell r="T9236"/>
        </row>
        <row r="9237">
          <cell r="P9237">
            <v>999999999</v>
          </cell>
          <cell r="Q9237"/>
          <cell r="R9237"/>
          <cell r="S9237"/>
          <cell r="T9237"/>
        </row>
        <row r="9238">
          <cell r="P9238">
            <v>999999999</v>
          </cell>
          <cell r="Q9238"/>
          <cell r="R9238"/>
          <cell r="S9238"/>
          <cell r="T9238"/>
        </row>
        <row r="9239">
          <cell r="P9239">
            <v>999999999</v>
          </cell>
          <cell r="Q9239"/>
          <cell r="R9239"/>
          <cell r="S9239"/>
          <cell r="T9239"/>
        </row>
        <row r="9240">
          <cell r="P9240">
            <v>999999999</v>
          </cell>
          <cell r="Q9240"/>
          <cell r="R9240"/>
          <cell r="S9240"/>
          <cell r="T9240"/>
        </row>
        <row r="9241">
          <cell r="P9241">
            <v>999999999</v>
          </cell>
          <cell r="Q9241"/>
          <cell r="R9241"/>
          <cell r="S9241"/>
          <cell r="T9241"/>
        </row>
        <row r="9242">
          <cell r="P9242">
            <v>999999999</v>
          </cell>
          <cell r="Q9242"/>
          <cell r="R9242"/>
          <cell r="S9242"/>
          <cell r="T9242"/>
        </row>
        <row r="9243">
          <cell r="P9243">
            <v>999999999</v>
          </cell>
          <cell r="Q9243"/>
          <cell r="R9243"/>
          <cell r="S9243"/>
          <cell r="T9243"/>
        </row>
        <row r="9244">
          <cell r="P9244">
            <v>999999999</v>
          </cell>
          <cell r="Q9244"/>
          <cell r="R9244"/>
          <cell r="S9244"/>
          <cell r="T9244"/>
        </row>
        <row r="9245">
          <cell r="P9245">
            <v>999999999</v>
          </cell>
          <cell r="Q9245"/>
          <cell r="R9245"/>
          <cell r="S9245"/>
          <cell r="T9245"/>
        </row>
        <row r="9246">
          <cell r="P9246">
            <v>999999999</v>
          </cell>
          <cell r="Q9246"/>
          <cell r="R9246"/>
          <cell r="S9246"/>
          <cell r="T9246"/>
        </row>
        <row r="9247">
          <cell r="P9247">
            <v>999999999</v>
          </cell>
          <cell r="Q9247"/>
          <cell r="R9247"/>
          <cell r="S9247"/>
          <cell r="T9247"/>
        </row>
        <row r="9248">
          <cell r="P9248">
            <v>999999999</v>
          </cell>
          <cell r="Q9248"/>
          <cell r="R9248"/>
          <cell r="S9248"/>
          <cell r="T9248"/>
        </row>
        <row r="9249">
          <cell r="P9249">
            <v>999999999</v>
          </cell>
          <cell r="Q9249"/>
          <cell r="R9249"/>
          <cell r="S9249"/>
          <cell r="T9249"/>
        </row>
        <row r="9250">
          <cell r="P9250">
            <v>999999999</v>
          </cell>
          <cell r="Q9250"/>
          <cell r="R9250"/>
          <cell r="S9250"/>
          <cell r="T9250"/>
        </row>
        <row r="9251">
          <cell r="P9251">
            <v>999999999</v>
          </cell>
          <cell r="Q9251"/>
          <cell r="R9251"/>
          <cell r="S9251"/>
          <cell r="T9251"/>
        </row>
        <row r="9252">
          <cell r="P9252">
            <v>999999999</v>
          </cell>
          <cell r="Q9252"/>
          <cell r="R9252"/>
          <cell r="S9252"/>
          <cell r="T9252"/>
        </row>
        <row r="9253">
          <cell r="P9253">
            <v>999999999</v>
          </cell>
          <cell r="Q9253"/>
          <cell r="R9253"/>
          <cell r="S9253"/>
          <cell r="T9253"/>
        </row>
        <row r="9254">
          <cell r="P9254">
            <v>999999999</v>
          </cell>
          <cell r="Q9254"/>
          <cell r="R9254"/>
          <cell r="S9254"/>
          <cell r="T9254"/>
        </row>
        <row r="9255">
          <cell r="P9255">
            <v>999999999</v>
          </cell>
          <cell r="Q9255"/>
          <cell r="R9255"/>
          <cell r="S9255"/>
          <cell r="T9255"/>
        </row>
        <row r="9256">
          <cell r="P9256">
            <v>999999999</v>
          </cell>
          <cell r="Q9256"/>
          <cell r="R9256"/>
          <cell r="S9256"/>
          <cell r="T9256"/>
        </row>
        <row r="9257">
          <cell r="P9257">
            <v>999999999</v>
          </cell>
          <cell r="Q9257"/>
          <cell r="R9257"/>
          <cell r="S9257"/>
          <cell r="T9257"/>
        </row>
        <row r="9258">
          <cell r="P9258">
            <v>999999999</v>
          </cell>
          <cell r="Q9258"/>
          <cell r="R9258"/>
          <cell r="S9258"/>
          <cell r="T9258"/>
        </row>
        <row r="9259">
          <cell r="P9259">
            <v>999999999</v>
          </cell>
          <cell r="Q9259"/>
          <cell r="R9259"/>
          <cell r="S9259"/>
          <cell r="T9259"/>
        </row>
        <row r="9260">
          <cell r="P9260">
            <v>999999999</v>
          </cell>
          <cell r="Q9260"/>
          <cell r="R9260"/>
          <cell r="S9260"/>
          <cell r="T9260"/>
        </row>
        <row r="9261">
          <cell r="P9261">
            <v>999999999</v>
          </cell>
          <cell r="Q9261"/>
          <cell r="R9261"/>
          <cell r="S9261"/>
          <cell r="T9261"/>
        </row>
        <row r="9262">
          <cell r="P9262">
            <v>999999999</v>
          </cell>
          <cell r="Q9262"/>
          <cell r="R9262"/>
          <cell r="S9262"/>
          <cell r="T9262"/>
        </row>
        <row r="9263">
          <cell r="P9263">
            <v>999999999</v>
          </cell>
          <cell r="Q9263"/>
          <cell r="R9263"/>
          <cell r="S9263"/>
          <cell r="T9263"/>
        </row>
        <row r="9264">
          <cell r="P9264">
            <v>999999999</v>
          </cell>
          <cell r="Q9264"/>
          <cell r="R9264"/>
          <cell r="S9264"/>
          <cell r="T9264"/>
        </row>
        <row r="9265">
          <cell r="P9265">
            <v>999999999</v>
          </cell>
          <cell r="Q9265"/>
          <cell r="R9265"/>
          <cell r="S9265"/>
          <cell r="T9265"/>
        </row>
        <row r="9266">
          <cell r="P9266">
            <v>999999999</v>
          </cell>
          <cell r="Q9266"/>
          <cell r="R9266"/>
          <cell r="S9266"/>
          <cell r="T9266"/>
        </row>
        <row r="9267">
          <cell r="P9267">
            <v>999999999</v>
          </cell>
          <cell r="Q9267"/>
          <cell r="R9267"/>
          <cell r="S9267"/>
          <cell r="T9267"/>
        </row>
        <row r="9268">
          <cell r="P9268">
            <v>999999999</v>
          </cell>
          <cell r="Q9268"/>
          <cell r="R9268"/>
          <cell r="S9268"/>
          <cell r="T9268"/>
        </row>
        <row r="9269">
          <cell r="P9269">
            <v>999999999</v>
          </cell>
          <cell r="Q9269"/>
          <cell r="R9269"/>
          <cell r="S9269"/>
          <cell r="T9269"/>
        </row>
        <row r="9270">
          <cell r="P9270">
            <v>999999999</v>
          </cell>
          <cell r="Q9270"/>
          <cell r="R9270"/>
          <cell r="S9270"/>
          <cell r="T9270"/>
        </row>
        <row r="9271">
          <cell r="P9271">
            <v>999999999</v>
          </cell>
          <cell r="Q9271"/>
          <cell r="R9271"/>
          <cell r="S9271"/>
          <cell r="T9271"/>
        </row>
        <row r="9272">
          <cell r="P9272">
            <v>999999999</v>
          </cell>
          <cell r="Q9272"/>
          <cell r="R9272"/>
          <cell r="S9272"/>
          <cell r="T9272"/>
        </row>
        <row r="9273">
          <cell r="P9273">
            <v>999999999</v>
          </cell>
          <cell r="Q9273"/>
          <cell r="R9273"/>
          <cell r="S9273"/>
          <cell r="T9273"/>
        </row>
        <row r="9274">
          <cell r="P9274">
            <v>999999999</v>
          </cell>
          <cell r="Q9274"/>
          <cell r="R9274"/>
          <cell r="S9274"/>
          <cell r="T9274"/>
        </row>
        <row r="9275">
          <cell r="P9275">
            <v>999999999</v>
          </cell>
          <cell r="Q9275"/>
          <cell r="R9275"/>
          <cell r="S9275"/>
          <cell r="T9275"/>
        </row>
        <row r="9276">
          <cell r="P9276">
            <v>999999999</v>
          </cell>
          <cell r="Q9276"/>
          <cell r="R9276"/>
          <cell r="S9276"/>
          <cell r="T9276"/>
        </row>
        <row r="9277">
          <cell r="P9277">
            <v>999999999</v>
          </cell>
          <cell r="Q9277"/>
          <cell r="R9277"/>
          <cell r="S9277"/>
          <cell r="T9277"/>
        </row>
        <row r="9278">
          <cell r="P9278">
            <v>999999999</v>
          </cell>
          <cell r="Q9278"/>
          <cell r="R9278"/>
          <cell r="S9278"/>
          <cell r="T9278"/>
        </row>
        <row r="9279">
          <cell r="P9279">
            <v>999999999</v>
          </cell>
          <cell r="Q9279"/>
          <cell r="R9279"/>
          <cell r="S9279"/>
          <cell r="T9279"/>
        </row>
        <row r="9280">
          <cell r="P9280">
            <v>999999999</v>
          </cell>
          <cell r="Q9280"/>
          <cell r="R9280"/>
          <cell r="S9280"/>
          <cell r="T9280"/>
        </row>
        <row r="9281">
          <cell r="P9281">
            <v>999999999</v>
          </cell>
          <cell r="Q9281"/>
          <cell r="R9281"/>
          <cell r="S9281"/>
          <cell r="T9281"/>
        </row>
        <row r="9282">
          <cell r="P9282">
            <v>999999999</v>
          </cell>
          <cell r="Q9282"/>
          <cell r="R9282"/>
          <cell r="S9282"/>
          <cell r="T9282"/>
        </row>
        <row r="9283">
          <cell r="P9283">
            <v>999999999</v>
          </cell>
          <cell r="Q9283"/>
          <cell r="R9283"/>
          <cell r="S9283"/>
          <cell r="T9283"/>
        </row>
        <row r="9284">
          <cell r="P9284">
            <v>999999999</v>
          </cell>
          <cell r="Q9284"/>
          <cell r="R9284"/>
          <cell r="S9284"/>
          <cell r="T9284"/>
        </row>
        <row r="9285">
          <cell r="P9285">
            <v>999999999</v>
          </cell>
          <cell r="Q9285"/>
          <cell r="R9285"/>
          <cell r="S9285"/>
          <cell r="T9285"/>
        </row>
        <row r="9286">
          <cell r="P9286">
            <v>999999999</v>
          </cell>
          <cell r="Q9286"/>
          <cell r="R9286"/>
          <cell r="S9286"/>
          <cell r="T9286"/>
        </row>
        <row r="9287">
          <cell r="P9287">
            <v>999999999</v>
          </cell>
          <cell r="Q9287"/>
          <cell r="R9287"/>
          <cell r="S9287"/>
          <cell r="T9287"/>
        </row>
        <row r="9288">
          <cell r="P9288">
            <v>999999999</v>
          </cell>
          <cell r="Q9288"/>
          <cell r="R9288"/>
          <cell r="S9288"/>
          <cell r="T9288"/>
        </row>
        <row r="9289">
          <cell r="P9289">
            <v>999999999</v>
          </cell>
          <cell r="Q9289"/>
          <cell r="R9289"/>
          <cell r="S9289"/>
          <cell r="T9289"/>
        </row>
        <row r="9290">
          <cell r="P9290">
            <v>999999999</v>
          </cell>
          <cell r="Q9290"/>
          <cell r="R9290"/>
          <cell r="S9290"/>
          <cell r="T9290"/>
        </row>
        <row r="9291">
          <cell r="P9291">
            <v>999999999</v>
          </cell>
          <cell r="Q9291"/>
          <cell r="R9291"/>
          <cell r="S9291"/>
          <cell r="T9291"/>
        </row>
        <row r="9292">
          <cell r="P9292">
            <v>999999999</v>
          </cell>
          <cell r="Q9292"/>
          <cell r="R9292"/>
          <cell r="S9292"/>
          <cell r="T9292"/>
        </row>
        <row r="9293">
          <cell r="P9293">
            <v>999999999</v>
          </cell>
          <cell r="Q9293"/>
          <cell r="R9293"/>
          <cell r="S9293"/>
          <cell r="T9293"/>
        </row>
        <row r="9294">
          <cell r="P9294">
            <v>999999999</v>
          </cell>
          <cell r="Q9294"/>
          <cell r="R9294"/>
          <cell r="S9294"/>
          <cell r="T9294"/>
        </row>
        <row r="9295">
          <cell r="P9295">
            <v>999999999</v>
          </cell>
          <cell r="Q9295"/>
          <cell r="R9295"/>
          <cell r="S9295"/>
          <cell r="T9295"/>
        </row>
        <row r="9296">
          <cell r="P9296">
            <v>999999999</v>
          </cell>
          <cell r="Q9296"/>
          <cell r="R9296"/>
          <cell r="S9296"/>
          <cell r="T9296"/>
        </row>
        <row r="9297">
          <cell r="P9297">
            <v>999999999</v>
          </cell>
          <cell r="Q9297"/>
          <cell r="R9297"/>
          <cell r="S9297"/>
          <cell r="T9297"/>
        </row>
        <row r="9298">
          <cell r="P9298">
            <v>999999999</v>
          </cell>
          <cell r="Q9298"/>
          <cell r="R9298"/>
          <cell r="S9298"/>
          <cell r="T9298"/>
        </row>
        <row r="9299">
          <cell r="P9299">
            <v>999999999</v>
          </cell>
          <cell r="Q9299"/>
          <cell r="R9299"/>
          <cell r="S9299"/>
          <cell r="T9299"/>
        </row>
        <row r="9300">
          <cell r="P9300">
            <v>999999999</v>
          </cell>
          <cell r="Q9300"/>
          <cell r="R9300"/>
          <cell r="S9300"/>
          <cell r="T9300"/>
        </row>
        <row r="9301">
          <cell r="P9301">
            <v>999999999</v>
          </cell>
          <cell r="Q9301"/>
          <cell r="R9301"/>
          <cell r="S9301"/>
          <cell r="T9301"/>
        </row>
        <row r="9302">
          <cell r="P9302">
            <v>999999999</v>
          </cell>
          <cell r="Q9302"/>
          <cell r="R9302"/>
          <cell r="S9302"/>
          <cell r="T9302"/>
        </row>
        <row r="9303">
          <cell r="P9303">
            <v>999999999</v>
          </cell>
          <cell r="Q9303"/>
          <cell r="R9303"/>
          <cell r="S9303"/>
          <cell r="T9303"/>
        </row>
        <row r="9304">
          <cell r="P9304">
            <v>999999999</v>
          </cell>
          <cell r="Q9304"/>
          <cell r="R9304"/>
          <cell r="S9304"/>
          <cell r="T9304"/>
        </row>
        <row r="9305">
          <cell r="P9305">
            <v>999999999</v>
          </cell>
          <cell r="Q9305"/>
          <cell r="R9305"/>
          <cell r="S9305"/>
          <cell r="T9305"/>
        </row>
        <row r="9306">
          <cell r="P9306">
            <v>999999999</v>
          </cell>
          <cell r="Q9306"/>
          <cell r="R9306"/>
          <cell r="S9306"/>
          <cell r="T9306"/>
        </row>
        <row r="9307">
          <cell r="P9307">
            <v>999999999</v>
          </cell>
          <cell r="Q9307"/>
          <cell r="R9307"/>
          <cell r="S9307"/>
          <cell r="T9307"/>
        </row>
        <row r="9308">
          <cell r="P9308">
            <v>999999999</v>
          </cell>
          <cell r="Q9308"/>
          <cell r="R9308"/>
          <cell r="S9308"/>
          <cell r="T9308"/>
        </row>
        <row r="9309">
          <cell r="P9309">
            <v>999999999</v>
          </cell>
          <cell r="Q9309"/>
          <cell r="R9309"/>
          <cell r="S9309"/>
          <cell r="T9309"/>
        </row>
        <row r="9310">
          <cell r="P9310">
            <v>999999999</v>
          </cell>
          <cell r="Q9310"/>
          <cell r="R9310"/>
          <cell r="S9310"/>
          <cell r="T9310"/>
        </row>
        <row r="9311">
          <cell r="P9311">
            <v>999999999</v>
          </cell>
          <cell r="Q9311"/>
          <cell r="R9311"/>
          <cell r="S9311"/>
          <cell r="T9311"/>
        </row>
        <row r="9312">
          <cell r="P9312">
            <v>999999999</v>
          </cell>
          <cell r="Q9312"/>
          <cell r="R9312"/>
          <cell r="S9312"/>
          <cell r="T9312"/>
        </row>
        <row r="9313">
          <cell r="P9313">
            <v>999999999</v>
          </cell>
          <cell r="Q9313"/>
          <cell r="R9313"/>
          <cell r="S9313"/>
          <cell r="T9313"/>
        </row>
        <row r="9314">
          <cell r="P9314">
            <v>999999999</v>
          </cell>
          <cell r="Q9314"/>
          <cell r="R9314"/>
          <cell r="S9314"/>
          <cell r="T9314"/>
        </row>
        <row r="9315">
          <cell r="P9315">
            <v>999999999</v>
          </cell>
          <cell r="Q9315"/>
          <cell r="R9315"/>
          <cell r="S9315"/>
          <cell r="T9315"/>
        </row>
        <row r="9316">
          <cell r="P9316">
            <v>999999999</v>
          </cell>
          <cell r="Q9316"/>
          <cell r="R9316"/>
          <cell r="S9316"/>
          <cell r="T9316"/>
        </row>
        <row r="9317">
          <cell r="P9317">
            <v>999999999</v>
          </cell>
          <cell r="Q9317"/>
          <cell r="R9317"/>
          <cell r="S9317"/>
          <cell r="T9317"/>
        </row>
        <row r="9318">
          <cell r="P9318">
            <v>999999999</v>
          </cell>
          <cell r="Q9318"/>
          <cell r="R9318"/>
          <cell r="S9318"/>
          <cell r="T9318"/>
        </row>
        <row r="9319">
          <cell r="P9319">
            <v>999999999</v>
          </cell>
          <cell r="Q9319"/>
          <cell r="R9319"/>
          <cell r="S9319"/>
          <cell r="T9319"/>
        </row>
        <row r="9320">
          <cell r="P9320">
            <v>999999999</v>
          </cell>
          <cell r="Q9320"/>
          <cell r="R9320"/>
          <cell r="S9320"/>
          <cell r="T9320"/>
        </row>
        <row r="9321">
          <cell r="P9321">
            <v>999999999</v>
          </cell>
          <cell r="Q9321"/>
          <cell r="R9321"/>
          <cell r="S9321"/>
          <cell r="T9321"/>
        </row>
        <row r="9322">
          <cell r="P9322">
            <v>999999999</v>
          </cell>
          <cell r="Q9322"/>
          <cell r="R9322"/>
          <cell r="S9322"/>
          <cell r="T9322"/>
        </row>
        <row r="9323">
          <cell r="P9323">
            <v>999999999</v>
          </cell>
          <cell r="Q9323"/>
          <cell r="R9323"/>
          <cell r="S9323"/>
          <cell r="T9323"/>
        </row>
        <row r="9324">
          <cell r="P9324">
            <v>999999999</v>
          </cell>
          <cell r="Q9324"/>
          <cell r="R9324"/>
          <cell r="S9324"/>
          <cell r="T9324"/>
        </row>
        <row r="9325">
          <cell r="P9325">
            <v>999999999</v>
          </cell>
          <cell r="Q9325"/>
          <cell r="R9325"/>
          <cell r="S9325"/>
          <cell r="T9325"/>
        </row>
        <row r="9326">
          <cell r="P9326">
            <v>999999999</v>
          </cell>
          <cell r="Q9326"/>
          <cell r="R9326"/>
          <cell r="S9326"/>
          <cell r="T9326"/>
        </row>
        <row r="9327">
          <cell r="P9327">
            <v>999999999</v>
          </cell>
          <cell r="Q9327"/>
          <cell r="R9327"/>
          <cell r="S9327"/>
          <cell r="T9327"/>
        </row>
        <row r="9328">
          <cell r="P9328">
            <v>999999999</v>
          </cell>
          <cell r="Q9328"/>
          <cell r="R9328"/>
          <cell r="S9328"/>
          <cell r="T9328"/>
        </row>
        <row r="9329">
          <cell r="P9329">
            <v>999999999</v>
          </cell>
          <cell r="Q9329"/>
          <cell r="R9329"/>
          <cell r="S9329"/>
          <cell r="T9329"/>
        </row>
        <row r="9330">
          <cell r="P9330">
            <v>999999999</v>
          </cell>
          <cell r="Q9330"/>
          <cell r="R9330"/>
          <cell r="S9330"/>
          <cell r="T9330"/>
        </row>
        <row r="9331">
          <cell r="P9331">
            <v>999999999</v>
          </cell>
          <cell r="Q9331"/>
          <cell r="R9331"/>
          <cell r="S9331"/>
          <cell r="T9331"/>
        </row>
        <row r="9332">
          <cell r="P9332">
            <v>999999999</v>
          </cell>
          <cell r="Q9332"/>
          <cell r="R9332"/>
          <cell r="S9332"/>
          <cell r="T9332"/>
        </row>
        <row r="9333">
          <cell r="P9333">
            <v>999999999</v>
          </cell>
          <cell r="Q9333"/>
          <cell r="R9333"/>
          <cell r="S9333"/>
          <cell r="T9333"/>
        </row>
        <row r="9334">
          <cell r="P9334">
            <v>999999999</v>
          </cell>
          <cell r="Q9334"/>
          <cell r="R9334"/>
          <cell r="S9334"/>
          <cell r="T9334"/>
        </row>
        <row r="9335">
          <cell r="P9335">
            <v>999999999</v>
          </cell>
          <cell r="Q9335"/>
          <cell r="R9335"/>
          <cell r="S9335"/>
          <cell r="T9335"/>
        </row>
        <row r="9336">
          <cell r="P9336">
            <v>999999999</v>
          </cell>
          <cell r="Q9336"/>
          <cell r="R9336"/>
          <cell r="S9336"/>
          <cell r="T9336"/>
        </row>
        <row r="9337">
          <cell r="P9337">
            <v>999999999</v>
          </cell>
          <cell r="Q9337"/>
          <cell r="R9337"/>
          <cell r="S9337"/>
          <cell r="T9337"/>
        </row>
        <row r="9338">
          <cell r="P9338">
            <v>999999999</v>
          </cell>
          <cell r="Q9338"/>
          <cell r="R9338"/>
          <cell r="S9338"/>
          <cell r="T9338"/>
        </row>
        <row r="9339">
          <cell r="P9339">
            <v>999999999</v>
          </cell>
          <cell r="Q9339"/>
          <cell r="R9339"/>
          <cell r="S9339"/>
          <cell r="T9339"/>
        </row>
        <row r="9340">
          <cell r="P9340">
            <v>999999999</v>
          </cell>
          <cell r="Q9340"/>
          <cell r="R9340"/>
          <cell r="S9340"/>
          <cell r="T9340"/>
        </row>
        <row r="9341">
          <cell r="P9341">
            <v>999999999</v>
          </cell>
          <cell r="Q9341"/>
          <cell r="R9341"/>
          <cell r="S9341"/>
          <cell r="T9341"/>
        </row>
        <row r="9342">
          <cell r="P9342">
            <v>999999999</v>
          </cell>
          <cell r="Q9342"/>
          <cell r="R9342"/>
          <cell r="S9342"/>
          <cell r="T9342"/>
        </row>
        <row r="9343">
          <cell r="P9343">
            <v>999999999</v>
          </cell>
          <cell r="Q9343"/>
          <cell r="R9343"/>
          <cell r="S9343"/>
          <cell r="T9343"/>
        </row>
        <row r="9344">
          <cell r="P9344">
            <v>999999999</v>
          </cell>
          <cell r="Q9344"/>
          <cell r="R9344"/>
          <cell r="S9344"/>
          <cell r="T9344"/>
        </row>
        <row r="9345">
          <cell r="P9345">
            <v>999999999</v>
          </cell>
          <cell r="Q9345"/>
          <cell r="R9345"/>
          <cell r="S9345"/>
          <cell r="T9345"/>
        </row>
        <row r="9346">
          <cell r="P9346">
            <v>999999999</v>
          </cell>
          <cell r="Q9346"/>
          <cell r="R9346"/>
          <cell r="S9346"/>
          <cell r="T9346"/>
        </row>
        <row r="9347">
          <cell r="P9347">
            <v>999999999</v>
          </cell>
          <cell r="Q9347"/>
          <cell r="R9347"/>
          <cell r="S9347"/>
          <cell r="T9347"/>
        </row>
        <row r="9348">
          <cell r="P9348">
            <v>999999999</v>
          </cell>
          <cell r="Q9348"/>
          <cell r="R9348"/>
          <cell r="S9348"/>
          <cell r="T9348"/>
        </row>
        <row r="9349">
          <cell r="P9349">
            <v>999999999</v>
          </cell>
          <cell r="Q9349"/>
          <cell r="R9349"/>
          <cell r="S9349"/>
          <cell r="T9349"/>
        </row>
        <row r="9350">
          <cell r="P9350">
            <v>999999999</v>
          </cell>
          <cell r="Q9350"/>
          <cell r="R9350"/>
          <cell r="S9350"/>
          <cell r="T9350"/>
        </row>
        <row r="9351">
          <cell r="P9351">
            <v>999999999</v>
          </cell>
          <cell r="Q9351"/>
          <cell r="R9351"/>
          <cell r="S9351"/>
          <cell r="T9351"/>
        </row>
        <row r="9352">
          <cell r="P9352">
            <v>999999999</v>
          </cell>
          <cell r="Q9352"/>
          <cell r="R9352"/>
          <cell r="S9352"/>
          <cell r="T9352"/>
        </row>
        <row r="9353">
          <cell r="P9353">
            <v>999999999</v>
          </cell>
          <cell r="Q9353"/>
          <cell r="R9353"/>
          <cell r="S9353"/>
          <cell r="T9353"/>
        </row>
        <row r="9354">
          <cell r="P9354">
            <v>999999999</v>
          </cell>
          <cell r="Q9354"/>
          <cell r="R9354"/>
          <cell r="S9354"/>
          <cell r="T9354"/>
        </row>
        <row r="9355">
          <cell r="P9355">
            <v>999999999</v>
          </cell>
          <cell r="Q9355"/>
          <cell r="R9355"/>
          <cell r="S9355"/>
          <cell r="T9355"/>
        </row>
        <row r="9356">
          <cell r="P9356">
            <v>999999999</v>
          </cell>
          <cell r="Q9356"/>
          <cell r="R9356"/>
          <cell r="S9356"/>
          <cell r="T9356"/>
        </row>
        <row r="9357">
          <cell r="P9357">
            <v>999999999</v>
          </cell>
          <cell r="Q9357"/>
          <cell r="R9357"/>
          <cell r="S9357"/>
          <cell r="T9357"/>
        </row>
        <row r="9358">
          <cell r="P9358">
            <v>999999999</v>
          </cell>
          <cell r="Q9358"/>
          <cell r="R9358"/>
          <cell r="S9358"/>
          <cell r="T9358"/>
        </row>
        <row r="9359">
          <cell r="P9359">
            <v>999999999</v>
          </cell>
          <cell r="Q9359"/>
          <cell r="R9359"/>
          <cell r="S9359"/>
          <cell r="T9359"/>
        </row>
        <row r="9360">
          <cell r="P9360">
            <v>999999999</v>
          </cell>
          <cell r="Q9360"/>
          <cell r="R9360"/>
          <cell r="S9360"/>
          <cell r="T9360"/>
        </row>
        <row r="9361">
          <cell r="P9361">
            <v>999999999</v>
          </cell>
          <cell r="Q9361"/>
          <cell r="R9361"/>
          <cell r="S9361"/>
          <cell r="T9361"/>
        </row>
        <row r="9362">
          <cell r="P9362">
            <v>999999999</v>
          </cell>
          <cell r="Q9362"/>
          <cell r="R9362"/>
          <cell r="S9362"/>
          <cell r="T9362"/>
        </row>
        <row r="9363">
          <cell r="P9363">
            <v>999999999</v>
          </cell>
          <cell r="Q9363"/>
          <cell r="R9363"/>
          <cell r="S9363"/>
          <cell r="T9363"/>
        </row>
        <row r="9364">
          <cell r="P9364">
            <v>999999999</v>
          </cell>
          <cell r="Q9364"/>
          <cell r="R9364"/>
          <cell r="S9364"/>
          <cell r="T9364"/>
        </row>
        <row r="9365">
          <cell r="P9365">
            <v>999999999</v>
          </cell>
          <cell r="Q9365"/>
          <cell r="R9365"/>
          <cell r="S9365"/>
          <cell r="T9365"/>
        </row>
        <row r="9366">
          <cell r="P9366">
            <v>999999999</v>
          </cell>
          <cell r="Q9366"/>
          <cell r="R9366"/>
          <cell r="S9366"/>
          <cell r="T9366"/>
        </row>
        <row r="9367">
          <cell r="P9367">
            <v>999999999</v>
          </cell>
          <cell r="Q9367"/>
          <cell r="R9367"/>
          <cell r="S9367"/>
          <cell r="T9367"/>
        </row>
        <row r="9368">
          <cell r="P9368">
            <v>999999999</v>
          </cell>
          <cell r="Q9368"/>
          <cell r="R9368"/>
          <cell r="S9368"/>
          <cell r="T9368"/>
        </row>
        <row r="9369">
          <cell r="P9369">
            <v>999999999</v>
          </cell>
          <cell r="Q9369"/>
          <cell r="R9369"/>
          <cell r="S9369"/>
          <cell r="T9369"/>
        </row>
        <row r="9370">
          <cell r="P9370">
            <v>999999999</v>
          </cell>
          <cell r="Q9370"/>
          <cell r="R9370"/>
          <cell r="S9370"/>
          <cell r="T9370"/>
        </row>
        <row r="9371">
          <cell r="P9371">
            <v>999999999</v>
          </cell>
          <cell r="Q9371"/>
          <cell r="R9371"/>
          <cell r="S9371"/>
          <cell r="T9371"/>
        </row>
        <row r="9372">
          <cell r="P9372">
            <v>999999999</v>
          </cell>
          <cell r="Q9372"/>
          <cell r="R9372"/>
          <cell r="S9372"/>
          <cell r="T9372"/>
        </row>
        <row r="9373">
          <cell r="P9373">
            <v>999999999</v>
          </cell>
          <cell r="Q9373"/>
          <cell r="R9373"/>
          <cell r="S9373"/>
          <cell r="T9373"/>
        </row>
        <row r="9374">
          <cell r="P9374">
            <v>999999999</v>
          </cell>
          <cell r="Q9374"/>
          <cell r="R9374"/>
          <cell r="S9374"/>
          <cell r="T9374"/>
        </row>
        <row r="9375">
          <cell r="P9375">
            <v>999999999</v>
          </cell>
          <cell r="Q9375"/>
          <cell r="R9375"/>
          <cell r="S9375"/>
          <cell r="T9375"/>
        </row>
        <row r="9376">
          <cell r="P9376">
            <v>999999999</v>
          </cell>
          <cell r="Q9376"/>
          <cell r="R9376"/>
          <cell r="S9376"/>
          <cell r="T9376"/>
        </row>
        <row r="9377">
          <cell r="P9377">
            <v>999999999</v>
          </cell>
          <cell r="Q9377"/>
          <cell r="R9377"/>
          <cell r="S9377"/>
          <cell r="T9377"/>
        </row>
        <row r="9378">
          <cell r="P9378">
            <v>999999999</v>
          </cell>
          <cell r="Q9378"/>
          <cell r="R9378"/>
          <cell r="S9378"/>
          <cell r="T9378"/>
        </row>
        <row r="9379">
          <cell r="P9379">
            <v>999999999</v>
          </cell>
          <cell r="Q9379"/>
          <cell r="R9379"/>
          <cell r="S9379"/>
          <cell r="T9379"/>
        </row>
        <row r="9380">
          <cell r="P9380">
            <v>999999999</v>
          </cell>
          <cell r="Q9380"/>
          <cell r="R9380"/>
          <cell r="S9380"/>
          <cell r="T9380"/>
        </row>
        <row r="9381">
          <cell r="P9381">
            <v>999999999</v>
          </cell>
          <cell r="Q9381"/>
          <cell r="R9381"/>
          <cell r="S9381"/>
          <cell r="T9381"/>
        </row>
        <row r="9382">
          <cell r="P9382">
            <v>999999999</v>
          </cell>
          <cell r="Q9382"/>
          <cell r="R9382"/>
          <cell r="S9382"/>
          <cell r="T9382"/>
        </row>
        <row r="9383">
          <cell r="P9383">
            <v>999999999</v>
          </cell>
          <cell r="Q9383"/>
          <cell r="R9383"/>
          <cell r="S9383"/>
          <cell r="T9383"/>
        </row>
        <row r="9384">
          <cell r="P9384">
            <v>999999999</v>
          </cell>
          <cell r="Q9384"/>
          <cell r="R9384"/>
          <cell r="S9384"/>
          <cell r="T9384"/>
        </row>
        <row r="9385">
          <cell r="P9385">
            <v>999999999</v>
          </cell>
          <cell r="Q9385"/>
          <cell r="R9385"/>
          <cell r="S9385"/>
          <cell r="T9385"/>
        </row>
        <row r="9386">
          <cell r="P9386">
            <v>999999999</v>
          </cell>
          <cell r="Q9386"/>
          <cell r="R9386"/>
          <cell r="S9386"/>
          <cell r="T9386"/>
        </row>
        <row r="9387">
          <cell r="P9387">
            <v>999999999</v>
          </cell>
          <cell r="Q9387"/>
          <cell r="R9387"/>
          <cell r="S9387"/>
          <cell r="T9387"/>
        </row>
        <row r="9388">
          <cell r="P9388">
            <v>999999999</v>
          </cell>
          <cell r="Q9388"/>
          <cell r="R9388"/>
          <cell r="S9388"/>
          <cell r="T9388"/>
        </row>
        <row r="9389">
          <cell r="P9389">
            <v>999999999</v>
          </cell>
          <cell r="Q9389"/>
          <cell r="R9389"/>
          <cell r="S9389"/>
          <cell r="T9389"/>
        </row>
        <row r="9390">
          <cell r="P9390">
            <v>999999999</v>
          </cell>
          <cell r="Q9390"/>
          <cell r="R9390"/>
          <cell r="S9390"/>
          <cell r="T9390"/>
        </row>
        <row r="9391">
          <cell r="P9391">
            <v>999999999</v>
          </cell>
          <cell r="Q9391"/>
          <cell r="R9391"/>
          <cell r="S9391"/>
          <cell r="T9391"/>
        </row>
        <row r="9392">
          <cell r="P9392">
            <v>999999999</v>
          </cell>
          <cell r="Q9392"/>
          <cell r="R9392"/>
          <cell r="S9392"/>
          <cell r="T9392"/>
        </row>
        <row r="9393">
          <cell r="P9393">
            <v>999999999</v>
          </cell>
          <cell r="Q9393"/>
          <cell r="R9393"/>
          <cell r="S9393"/>
          <cell r="T9393"/>
        </row>
        <row r="9394">
          <cell r="P9394">
            <v>999999999</v>
          </cell>
          <cell r="Q9394"/>
          <cell r="R9394"/>
          <cell r="S9394"/>
          <cell r="T9394"/>
        </row>
        <row r="9395">
          <cell r="P9395">
            <v>999999999</v>
          </cell>
          <cell r="Q9395"/>
          <cell r="R9395"/>
          <cell r="S9395"/>
          <cell r="T9395"/>
        </row>
        <row r="9396">
          <cell r="P9396">
            <v>999999999</v>
          </cell>
          <cell r="Q9396"/>
          <cell r="R9396"/>
          <cell r="S9396"/>
          <cell r="T9396"/>
        </row>
        <row r="9397">
          <cell r="P9397">
            <v>999999999</v>
          </cell>
          <cell r="Q9397"/>
          <cell r="R9397"/>
          <cell r="S9397"/>
          <cell r="T9397"/>
        </row>
        <row r="9398">
          <cell r="P9398">
            <v>999999999</v>
          </cell>
          <cell r="Q9398"/>
          <cell r="R9398"/>
          <cell r="S9398"/>
          <cell r="T9398"/>
        </row>
        <row r="9399">
          <cell r="P9399">
            <v>999999999</v>
          </cell>
          <cell r="Q9399"/>
          <cell r="R9399"/>
          <cell r="S9399"/>
          <cell r="T9399"/>
        </row>
        <row r="9400">
          <cell r="P9400">
            <v>999999999</v>
          </cell>
          <cell r="Q9400"/>
          <cell r="R9400"/>
          <cell r="S9400"/>
          <cell r="T9400"/>
        </row>
        <row r="9401">
          <cell r="P9401">
            <v>999999999</v>
          </cell>
          <cell r="Q9401"/>
          <cell r="R9401"/>
          <cell r="S9401"/>
          <cell r="T9401"/>
        </row>
        <row r="9402">
          <cell r="P9402">
            <v>999999999</v>
          </cell>
          <cell r="Q9402"/>
          <cell r="R9402"/>
          <cell r="S9402"/>
          <cell r="T9402"/>
        </row>
        <row r="9403">
          <cell r="P9403">
            <v>999999999</v>
          </cell>
          <cell r="Q9403"/>
          <cell r="R9403"/>
          <cell r="S9403"/>
          <cell r="T9403"/>
        </row>
        <row r="9404">
          <cell r="P9404">
            <v>999999999</v>
          </cell>
          <cell r="Q9404"/>
          <cell r="R9404"/>
          <cell r="S9404"/>
          <cell r="T9404"/>
        </row>
        <row r="9405">
          <cell r="P9405">
            <v>999999999</v>
          </cell>
          <cell r="Q9405"/>
          <cell r="R9405"/>
          <cell r="S9405"/>
          <cell r="T9405"/>
        </row>
        <row r="9406">
          <cell r="P9406">
            <v>999999999</v>
          </cell>
          <cell r="Q9406"/>
          <cell r="R9406"/>
          <cell r="S9406"/>
          <cell r="T9406"/>
        </row>
        <row r="9407">
          <cell r="P9407">
            <v>999999999</v>
          </cell>
          <cell r="Q9407"/>
          <cell r="R9407"/>
          <cell r="S9407"/>
          <cell r="T9407"/>
        </row>
        <row r="9408">
          <cell r="P9408">
            <v>999999999</v>
          </cell>
          <cell r="Q9408"/>
          <cell r="R9408"/>
          <cell r="S9408"/>
          <cell r="T9408"/>
        </row>
        <row r="9409">
          <cell r="P9409">
            <v>999999999</v>
          </cell>
          <cell r="Q9409"/>
          <cell r="R9409"/>
          <cell r="S9409"/>
          <cell r="T9409"/>
        </row>
        <row r="9410">
          <cell r="P9410">
            <v>999999999</v>
          </cell>
          <cell r="Q9410"/>
          <cell r="R9410"/>
          <cell r="S9410"/>
          <cell r="T9410"/>
        </row>
        <row r="9411">
          <cell r="P9411">
            <v>999999999</v>
          </cell>
          <cell r="Q9411"/>
          <cell r="R9411"/>
          <cell r="S9411"/>
          <cell r="T9411"/>
        </row>
        <row r="9412">
          <cell r="P9412">
            <v>999999999</v>
          </cell>
          <cell r="Q9412"/>
          <cell r="R9412"/>
          <cell r="S9412"/>
          <cell r="T9412"/>
        </row>
        <row r="9413">
          <cell r="P9413">
            <v>999999999</v>
          </cell>
          <cell r="Q9413"/>
          <cell r="R9413"/>
          <cell r="S9413"/>
          <cell r="T9413"/>
        </row>
        <row r="9414">
          <cell r="P9414">
            <v>999999999</v>
          </cell>
          <cell r="Q9414"/>
          <cell r="R9414"/>
          <cell r="S9414"/>
          <cell r="T9414"/>
        </row>
        <row r="9415">
          <cell r="P9415">
            <v>999999999</v>
          </cell>
          <cell r="Q9415"/>
          <cell r="R9415"/>
          <cell r="S9415"/>
          <cell r="T9415"/>
        </row>
        <row r="9416">
          <cell r="P9416">
            <v>999999999</v>
          </cell>
          <cell r="Q9416"/>
          <cell r="R9416"/>
          <cell r="S9416"/>
          <cell r="T9416"/>
        </row>
        <row r="9417">
          <cell r="P9417">
            <v>999999999</v>
          </cell>
          <cell r="Q9417"/>
          <cell r="R9417"/>
          <cell r="S9417"/>
          <cell r="T9417"/>
        </row>
        <row r="9418">
          <cell r="P9418">
            <v>999999999</v>
          </cell>
          <cell r="Q9418"/>
          <cell r="R9418"/>
          <cell r="S9418"/>
          <cell r="T9418"/>
        </row>
        <row r="9419">
          <cell r="P9419">
            <v>999999999</v>
          </cell>
          <cell r="Q9419"/>
          <cell r="R9419"/>
          <cell r="S9419"/>
          <cell r="T9419"/>
        </row>
        <row r="9420">
          <cell r="P9420">
            <v>999999999</v>
          </cell>
          <cell r="Q9420"/>
          <cell r="R9420"/>
          <cell r="S9420"/>
          <cell r="T9420"/>
        </row>
        <row r="9421">
          <cell r="P9421">
            <v>999999999</v>
          </cell>
          <cell r="Q9421"/>
          <cell r="R9421"/>
          <cell r="S9421"/>
          <cell r="T9421"/>
        </row>
        <row r="9422">
          <cell r="P9422">
            <v>999999999</v>
          </cell>
          <cell r="Q9422"/>
          <cell r="R9422"/>
          <cell r="S9422"/>
          <cell r="T9422"/>
        </row>
        <row r="9423">
          <cell r="P9423">
            <v>999999999</v>
          </cell>
          <cell r="Q9423"/>
          <cell r="R9423"/>
          <cell r="S9423"/>
          <cell r="T9423"/>
        </row>
        <row r="9424">
          <cell r="P9424">
            <v>999999999</v>
          </cell>
          <cell r="Q9424"/>
          <cell r="R9424"/>
          <cell r="S9424"/>
          <cell r="T9424"/>
        </row>
        <row r="9425">
          <cell r="P9425">
            <v>999999999</v>
          </cell>
          <cell r="Q9425"/>
          <cell r="R9425"/>
          <cell r="S9425"/>
          <cell r="T9425"/>
        </row>
        <row r="9426">
          <cell r="P9426">
            <v>999999999</v>
          </cell>
          <cell r="Q9426"/>
          <cell r="R9426"/>
          <cell r="S9426"/>
          <cell r="T9426"/>
        </row>
        <row r="9427">
          <cell r="P9427">
            <v>999999999</v>
          </cell>
          <cell r="Q9427"/>
          <cell r="R9427"/>
          <cell r="S9427"/>
          <cell r="T9427"/>
        </row>
        <row r="9428">
          <cell r="P9428">
            <v>999999999</v>
          </cell>
          <cell r="Q9428"/>
          <cell r="R9428"/>
          <cell r="S9428"/>
          <cell r="T9428"/>
        </row>
        <row r="9429">
          <cell r="P9429">
            <v>999999999</v>
          </cell>
          <cell r="Q9429"/>
          <cell r="R9429"/>
          <cell r="S9429"/>
          <cell r="T9429"/>
        </row>
        <row r="9430">
          <cell r="P9430">
            <v>999999999</v>
          </cell>
          <cell r="Q9430"/>
          <cell r="R9430"/>
          <cell r="S9430"/>
          <cell r="T9430"/>
        </row>
        <row r="9431">
          <cell r="P9431">
            <v>999999999</v>
          </cell>
          <cell r="Q9431"/>
          <cell r="R9431"/>
          <cell r="S9431"/>
          <cell r="T9431"/>
        </row>
        <row r="9432">
          <cell r="P9432">
            <v>999999999</v>
          </cell>
          <cell r="Q9432"/>
          <cell r="R9432"/>
          <cell r="S9432"/>
          <cell r="T9432"/>
        </row>
        <row r="9433">
          <cell r="P9433">
            <v>999999999</v>
          </cell>
          <cell r="Q9433"/>
          <cell r="R9433"/>
          <cell r="S9433"/>
          <cell r="T9433"/>
        </row>
        <row r="9434">
          <cell r="P9434">
            <v>999999999</v>
          </cell>
          <cell r="Q9434"/>
          <cell r="R9434"/>
          <cell r="S9434"/>
          <cell r="T9434"/>
        </row>
        <row r="9435">
          <cell r="P9435">
            <v>999999999</v>
          </cell>
          <cell r="Q9435"/>
          <cell r="R9435"/>
          <cell r="S9435"/>
          <cell r="T9435"/>
        </row>
        <row r="9436">
          <cell r="P9436">
            <v>999999999</v>
          </cell>
          <cell r="Q9436"/>
          <cell r="R9436"/>
          <cell r="S9436"/>
          <cell r="T9436"/>
        </row>
        <row r="9437">
          <cell r="P9437">
            <v>999999999</v>
          </cell>
          <cell r="Q9437"/>
          <cell r="R9437"/>
          <cell r="S9437"/>
          <cell r="T9437"/>
        </row>
        <row r="9438">
          <cell r="P9438">
            <v>999999999</v>
          </cell>
          <cell r="Q9438"/>
          <cell r="R9438"/>
          <cell r="S9438"/>
          <cell r="T9438"/>
        </row>
        <row r="9439">
          <cell r="P9439">
            <v>999999999</v>
          </cell>
          <cell r="Q9439"/>
          <cell r="R9439"/>
          <cell r="S9439"/>
          <cell r="T9439"/>
        </row>
        <row r="9440">
          <cell r="P9440">
            <v>999999999</v>
          </cell>
          <cell r="Q9440"/>
          <cell r="R9440"/>
          <cell r="S9440"/>
          <cell r="T9440"/>
        </row>
        <row r="9441">
          <cell r="P9441">
            <v>999999999</v>
          </cell>
          <cell r="Q9441"/>
          <cell r="R9441"/>
          <cell r="S9441"/>
          <cell r="T9441"/>
        </row>
        <row r="9442">
          <cell r="P9442">
            <v>999999999</v>
          </cell>
          <cell r="Q9442"/>
          <cell r="R9442"/>
          <cell r="S9442"/>
          <cell r="T9442"/>
        </row>
        <row r="9443">
          <cell r="P9443">
            <v>999999999</v>
          </cell>
          <cell r="Q9443"/>
          <cell r="R9443"/>
          <cell r="S9443"/>
          <cell r="T9443"/>
        </row>
        <row r="9444">
          <cell r="P9444">
            <v>999999999</v>
          </cell>
          <cell r="Q9444"/>
          <cell r="R9444"/>
          <cell r="S9444"/>
          <cell r="T9444"/>
        </row>
        <row r="9445">
          <cell r="P9445">
            <v>999999999</v>
          </cell>
          <cell r="Q9445"/>
          <cell r="R9445"/>
          <cell r="S9445"/>
          <cell r="T9445"/>
        </row>
        <row r="9446">
          <cell r="P9446">
            <v>999999999</v>
          </cell>
          <cell r="Q9446"/>
          <cell r="R9446"/>
          <cell r="S9446"/>
          <cell r="T9446"/>
        </row>
        <row r="9447">
          <cell r="P9447">
            <v>999999999</v>
          </cell>
          <cell r="Q9447"/>
          <cell r="R9447"/>
          <cell r="S9447"/>
          <cell r="T9447"/>
        </row>
        <row r="9448">
          <cell r="P9448">
            <v>999999999</v>
          </cell>
          <cell r="Q9448"/>
          <cell r="R9448"/>
          <cell r="S9448"/>
          <cell r="T9448"/>
        </row>
        <row r="9449">
          <cell r="P9449">
            <v>999999999</v>
          </cell>
          <cell r="Q9449"/>
          <cell r="R9449"/>
          <cell r="S9449"/>
          <cell r="T9449"/>
        </row>
        <row r="9450">
          <cell r="P9450">
            <v>999999999</v>
          </cell>
          <cell r="Q9450"/>
          <cell r="R9450"/>
          <cell r="S9450"/>
          <cell r="T9450"/>
        </row>
        <row r="9451">
          <cell r="P9451">
            <v>999999999</v>
          </cell>
          <cell r="Q9451"/>
          <cell r="R9451"/>
          <cell r="S9451"/>
          <cell r="T9451"/>
        </row>
        <row r="9452">
          <cell r="P9452">
            <v>999999999</v>
          </cell>
          <cell r="Q9452"/>
          <cell r="R9452"/>
          <cell r="S9452"/>
          <cell r="T9452"/>
        </row>
        <row r="9453">
          <cell r="P9453">
            <v>999999999</v>
          </cell>
          <cell r="Q9453"/>
          <cell r="R9453"/>
          <cell r="S9453"/>
          <cell r="T9453"/>
        </row>
        <row r="9454">
          <cell r="P9454">
            <v>999999999</v>
          </cell>
          <cell r="Q9454"/>
          <cell r="R9454"/>
          <cell r="S9454"/>
          <cell r="T9454"/>
        </row>
        <row r="9455">
          <cell r="P9455">
            <v>999999999</v>
          </cell>
          <cell r="Q9455"/>
          <cell r="R9455"/>
          <cell r="S9455"/>
          <cell r="T9455"/>
        </row>
        <row r="9456">
          <cell r="P9456">
            <v>999999999</v>
          </cell>
          <cell r="Q9456"/>
          <cell r="R9456"/>
          <cell r="S9456"/>
          <cell r="T9456"/>
        </row>
        <row r="9457">
          <cell r="P9457">
            <v>999999999</v>
          </cell>
          <cell r="Q9457"/>
          <cell r="R9457"/>
          <cell r="S9457"/>
          <cell r="T9457"/>
        </row>
        <row r="9458">
          <cell r="P9458">
            <v>999999999</v>
          </cell>
          <cell r="Q9458"/>
          <cell r="R9458"/>
          <cell r="S9458"/>
          <cell r="T9458"/>
        </row>
        <row r="9459">
          <cell r="P9459">
            <v>999999999</v>
          </cell>
          <cell r="Q9459"/>
          <cell r="R9459"/>
          <cell r="S9459"/>
          <cell r="T9459"/>
        </row>
        <row r="9460">
          <cell r="P9460">
            <v>999999999</v>
          </cell>
          <cell r="Q9460"/>
          <cell r="R9460"/>
          <cell r="S9460"/>
          <cell r="T9460"/>
        </row>
        <row r="9461">
          <cell r="P9461">
            <v>999999999</v>
          </cell>
          <cell r="Q9461"/>
          <cell r="R9461"/>
          <cell r="S9461"/>
          <cell r="T9461"/>
        </row>
        <row r="9462">
          <cell r="P9462">
            <v>999999999</v>
          </cell>
          <cell r="Q9462"/>
          <cell r="R9462"/>
          <cell r="S9462"/>
          <cell r="T9462"/>
        </row>
        <row r="9463">
          <cell r="P9463">
            <v>999999999</v>
          </cell>
          <cell r="Q9463"/>
          <cell r="R9463"/>
          <cell r="S9463"/>
          <cell r="T9463"/>
        </row>
        <row r="9464">
          <cell r="P9464">
            <v>999999999</v>
          </cell>
          <cell r="Q9464"/>
          <cell r="R9464"/>
          <cell r="S9464"/>
          <cell r="T9464"/>
        </row>
        <row r="9465">
          <cell r="P9465">
            <v>999999999</v>
          </cell>
          <cell r="Q9465"/>
          <cell r="R9465"/>
          <cell r="S9465"/>
          <cell r="T9465"/>
        </row>
        <row r="9466">
          <cell r="P9466">
            <v>999999999</v>
          </cell>
          <cell r="Q9466"/>
          <cell r="R9466"/>
          <cell r="S9466"/>
          <cell r="T9466"/>
        </row>
        <row r="9467">
          <cell r="P9467">
            <v>999999999</v>
          </cell>
          <cell r="Q9467"/>
          <cell r="R9467"/>
          <cell r="S9467"/>
          <cell r="T9467"/>
        </row>
        <row r="9468">
          <cell r="P9468">
            <v>999999999</v>
          </cell>
          <cell r="Q9468"/>
          <cell r="R9468"/>
          <cell r="S9468"/>
          <cell r="T9468"/>
        </row>
        <row r="9469">
          <cell r="P9469">
            <v>999999999</v>
          </cell>
          <cell r="Q9469"/>
          <cell r="R9469"/>
          <cell r="S9469"/>
          <cell r="T9469"/>
        </row>
        <row r="9470">
          <cell r="P9470">
            <v>999999999</v>
          </cell>
          <cell r="Q9470"/>
          <cell r="R9470"/>
          <cell r="S9470"/>
          <cell r="T9470"/>
        </row>
        <row r="9471">
          <cell r="P9471">
            <v>999999999</v>
          </cell>
          <cell r="Q9471"/>
          <cell r="R9471"/>
          <cell r="S9471"/>
          <cell r="T9471"/>
        </row>
        <row r="9472">
          <cell r="P9472">
            <v>999999999</v>
          </cell>
          <cell r="Q9472"/>
          <cell r="R9472"/>
          <cell r="S9472"/>
          <cell r="T9472"/>
        </row>
        <row r="9473">
          <cell r="P9473">
            <v>999999999</v>
          </cell>
          <cell r="Q9473"/>
          <cell r="R9473"/>
          <cell r="S9473"/>
          <cell r="T9473"/>
        </row>
        <row r="9474">
          <cell r="P9474">
            <v>999999999</v>
          </cell>
          <cell r="Q9474"/>
          <cell r="R9474"/>
          <cell r="S9474"/>
          <cell r="T9474"/>
        </row>
        <row r="9475">
          <cell r="P9475">
            <v>999999999</v>
          </cell>
          <cell r="Q9475"/>
          <cell r="R9475"/>
          <cell r="S9475"/>
          <cell r="T9475"/>
        </row>
        <row r="9476">
          <cell r="P9476">
            <v>999999999</v>
          </cell>
          <cell r="Q9476"/>
          <cell r="R9476"/>
          <cell r="S9476"/>
          <cell r="T9476"/>
        </row>
        <row r="9477">
          <cell r="P9477">
            <v>999999999</v>
          </cell>
          <cell r="Q9477"/>
          <cell r="R9477"/>
          <cell r="S9477"/>
          <cell r="T9477"/>
        </row>
        <row r="9478">
          <cell r="P9478">
            <v>999999999</v>
          </cell>
          <cell r="Q9478"/>
          <cell r="R9478"/>
          <cell r="S9478"/>
          <cell r="T9478"/>
        </row>
        <row r="9479">
          <cell r="P9479">
            <v>999999999</v>
          </cell>
          <cell r="Q9479"/>
          <cell r="R9479"/>
          <cell r="S9479"/>
          <cell r="T9479"/>
        </row>
        <row r="9480">
          <cell r="P9480">
            <v>999999999</v>
          </cell>
          <cell r="Q9480"/>
          <cell r="R9480"/>
          <cell r="S9480"/>
          <cell r="T9480"/>
        </row>
        <row r="9481">
          <cell r="P9481">
            <v>999999999</v>
          </cell>
          <cell r="Q9481"/>
          <cell r="R9481"/>
          <cell r="S9481"/>
          <cell r="T9481"/>
        </row>
        <row r="9482">
          <cell r="P9482">
            <v>999999999</v>
          </cell>
          <cell r="Q9482"/>
          <cell r="R9482"/>
          <cell r="S9482"/>
          <cell r="T9482"/>
        </row>
        <row r="9483">
          <cell r="P9483">
            <v>999999999</v>
          </cell>
          <cell r="Q9483"/>
          <cell r="R9483"/>
          <cell r="S9483"/>
          <cell r="T9483"/>
        </row>
        <row r="9484">
          <cell r="P9484">
            <v>999999999</v>
          </cell>
          <cell r="Q9484"/>
          <cell r="R9484"/>
          <cell r="S9484"/>
          <cell r="T9484"/>
        </row>
        <row r="9485">
          <cell r="P9485">
            <v>999999999</v>
          </cell>
          <cell r="Q9485"/>
          <cell r="R9485"/>
          <cell r="S9485"/>
          <cell r="T9485"/>
        </row>
        <row r="9486">
          <cell r="P9486">
            <v>999999999</v>
          </cell>
          <cell r="Q9486"/>
          <cell r="R9486"/>
          <cell r="S9486"/>
          <cell r="T9486"/>
        </row>
        <row r="9487">
          <cell r="P9487">
            <v>999999999</v>
          </cell>
          <cell r="Q9487"/>
          <cell r="R9487"/>
          <cell r="S9487"/>
          <cell r="T9487"/>
        </row>
        <row r="9488">
          <cell r="P9488">
            <v>999999999</v>
          </cell>
          <cell r="Q9488"/>
          <cell r="R9488"/>
          <cell r="S9488"/>
          <cell r="T9488"/>
        </row>
        <row r="9489">
          <cell r="P9489">
            <v>999999999</v>
          </cell>
          <cell r="Q9489"/>
          <cell r="R9489"/>
          <cell r="S9489"/>
          <cell r="T9489"/>
        </row>
        <row r="9490">
          <cell r="P9490">
            <v>999999999</v>
          </cell>
          <cell r="Q9490"/>
          <cell r="R9490"/>
          <cell r="S9490"/>
          <cell r="T9490"/>
        </row>
        <row r="9491">
          <cell r="P9491">
            <v>999999999</v>
          </cell>
          <cell r="Q9491"/>
          <cell r="R9491"/>
          <cell r="S9491"/>
          <cell r="T9491"/>
        </row>
        <row r="9492">
          <cell r="P9492">
            <v>999999999</v>
          </cell>
          <cell r="Q9492"/>
          <cell r="R9492"/>
          <cell r="S9492"/>
          <cell r="T9492"/>
        </row>
        <row r="9493">
          <cell r="P9493">
            <v>999999999</v>
          </cell>
          <cell r="Q9493"/>
          <cell r="R9493"/>
          <cell r="S9493"/>
          <cell r="T9493"/>
        </row>
        <row r="9494">
          <cell r="P9494">
            <v>999999999</v>
          </cell>
          <cell r="Q9494"/>
          <cell r="R9494"/>
          <cell r="S9494"/>
          <cell r="T9494"/>
        </row>
        <row r="9495">
          <cell r="P9495">
            <v>999999999</v>
          </cell>
          <cell r="Q9495"/>
          <cell r="R9495"/>
          <cell r="S9495"/>
          <cell r="T9495"/>
        </row>
        <row r="9496">
          <cell r="P9496">
            <v>999999999</v>
          </cell>
          <cell r="Q9496"/>
          <cell r="R9496"/>
          <cell r="S9496"/>
          <cell r="T9496"/>
        </row>
        <row r="9497">
          <cell r="P9497">
            <v>999999999</v>
          </cell>
          <cell r="Q9497"/>
          <cell r="R9497"/>
          <cell r="S9497"/>
          <cell r="T9497"/>
        </row>
        <row r="9498">
          <cell r="P9498">
            <v>999999999</v>
          </cell>
          <cell r="Q9498"/>
          <cell r="R9498"/>
          <cell r="S9498"/>
          <cell r="T9498"/>
        </row>
        <row r="9499">
          <cell r="P9499">
            <v>999999999</v>
          </cell>
          <cell r="Q9499"/>
          <cell r="R9499"/>
          <cell r="S9499"/>
          <cell r="T9499"/>
        </row>
        <row r="9500">
          <cell r="P9500">
            <v>999999999</v>
          </cell>
          <cell r="Q9500"/>
          <cell r="R9500"/>
          <cell r="S9500"/>
          <cell r="T9500"/>
        </row>
        <row r="9501">
          <cell r="P9501">
            <v>999999999</v>
          </cell>
          <cell r="Q9501"/>
          <cell r="R9501"/>
          <cell r="S9501"/>
          <cell r="T9501"/>
        </row>
        <row r="9502">
          <cell r="P9502">
            <v>999999999</v>
          </cell>
          <cell r="Q9502"/>
          <cell r="R9502"/>
          <cell r="S9502"/>
          <cell r="T9502"/>
        </row>
        <row r="9503">
          <cell r="P9503">
            <v>999999999</v>
          </cell>
          <cell r="Q9503"/>
          <cell r="R9503"/>
          <cell r="S9503"/>
          <cell r="T9503"/>
        </row>
        <row r="9504">
          <cell r="P9504">
            <v>999999999</v>
          </cell>
          <cell r="Q9504"/>
          <cell r="R9504"/>
          <cell r="S9504"/>
          <cell r="T9504"/>
        </row>
        <row r="9505">
          <cell r="P9505">
            <v>999999999</v>
          </cell>
          <cell r="Q9505"/>
          <cell r="R9505"/>
          <cell r="S9505"/>
          <cell r="T9505"/>
        </row>
        <row r="9506">
          <cell r="P9506">
            <v>999999999</v>
          </cell>
          <cell r="Q9506"/>
          <cell r="R9506"/>
          <cell r="S9506"/>
          <cell r="T9506"/>
        </row>
        <row r="9507">
          <cell r="P9507">
            <v>999999999</v>
          </cell>
          <cell r="Q9507"/>
          <cell r="R9507"/>
          <cell r="S9507"/>
          <cell r="T9507"/>
        </row>
        <row r="9508">
          <cell r="P9508">
            <v>999999999</v>
          </cell>
          <cell r="Q9508"/>
          <cell r="R9508"/>
          <cell r="S9508"/>
          <cell r="T9508"/>
        </row>
        <row r="9509">
          <cell r="P9509">
            <v>999999999</v>
          </cell>
          <cell r="Q9509"/>
          <cell r="R9509"/>
          <cell r="S9509"/>
          <cell r="T9509"/>
        </row>
        <row r="9510">
          <cell r="P9510">
            <v>999999999</v>
          </cell>
          <cell r="Q9510"/>
          <cell r="R9510"/>
          <cell r="S9510"/>
          <cell r="T9510"/>
        </row>
        <row r="9511">
          <cell r="P9511">
            <v>999999999</v>
          </cell>
          <cell r="Q9511"/>
          <cell r="R9511"/>
          <cell r="S9511"/>
          <cell r="T9511"/>
        </row>
        <row r="9512">
          <cell r="P9512">
            <v>999999999</v>
          </cell>
          <cell r="Q9512"/>
          <cell r="R9512"/>
          <cell r="S9512"/>
          <cell r="T9512"/>
        </row>
        <row r="9513">
          <cell r="P9513">
            <v>999999999</v>
          </cell>
          <cell r="Q9513"/>
          <cell r="R9513"/>
          <cell r="S9513"/>
          <cell r="T9513"/>
        </row>
        <row r="9514">
          <cell r="P9514">
            <v>999999999</v>
          </cell>
          <cell r="Q9514"/>
          <cell r="R9514"/>
          <cell r="S9514"/>
          <cell r="T9514"/>
        </row>
        <row r="9515">
          <cell r="P9515">
            <v>999999999</v>
          </cell>
          <cell r="Q9515"/>
          <cell r="R9515"/>
          <cell r="S9515"/>
          <cell r="T9515"/>
        </row>
        <row r="9516">
          <cell r="P9516">
            <v>999999999</v>
          </cell>
          <cell r="Q9516"/>
          <cell r="R9516"/>
          <cell r="S9516"/>
          <cell r="T9516"/>
        </row>
        <row r="9517">
          <cell r="P9517">
            <v>999999999</v>
          </cell>
          <cell r="Q9517"/>
          <cell r="R9517"/>
          <cell r="S9517"/>
          <cell r="T9517"/>
        </row>
        <row r="9518">
          <cell r="P9518">
            <v>999999999</v>
          </cell>
          <cell r="Q9518"/>
          <cell r="R9518"/>
          <cell r="S9518"/>
          <cell r="T9518"/>
        </row>
        <row r="9519">
          <cell r="P9519">
            <v>999999999</v>
          </cell>
          <cell r="Q9519"/>
          <cell r="R9519"/>
          <cell r="S9519"/>
          <cell r="T9519"/>
        </row>
        <row r="9520">
          <cell r="P9520">
            <v>999999999</v>
          </cell>
          <cell r="Q9520"/>
          <cell r="R9520"/>
          <cell r="S9520"/>
          <cell r="T9520"/>
        </row>
        <row r="9521">
          <cell r="P9521">
            <v>999999999</v>
          </cell>
          <cell r="Q9521"/>
          <cell r="R9521"/>
          <cell r="S9521"/>
          <cell r="T9521"/>
        </row>
        <row r="9522">
          <cell r="P9522">
            <v>999999999</v>
          </cell>
          <cell r="Q9522"/>
          <cell r="R9522"/>
          <cell r="S9522"/>
          <cell r="T9522"/>
        </row>
        <row r="9523">
          <cell r="P9523">
            <v>999999999</v>
          </cell>
          <cell r="Q9523"/>
          <cell r="R9523"/>
          <cell r="S9523"/>
          <cell r="T9523"/>
        </row>
        <row r="9524">
          <cell r="P9524">
            <v>999999999</v>
          </cell>
          <cell r="Q9524"/>
          <cell r="R9524"/>
          <cell r="S9524"/>
          <cell r="T9524"/>
        </row>
        <row r="9525">
          <cell r="P9525">
            <v>999999999</v>
          </cell>
          <cell r="Q9525"/>
          <cell r="R9525"/>
          <cell r="S9525"/>
          <cell r="T9525"/>
        </row>
        <row r="9526">
          <cell r="P9526">
            <v>999999999</v>
          </cell>
          <cell r="Q9526"/>
          <cell r="R9526"/>
          <cell r="S9526"/>
          <cell r="T9526"/>
        </row>
        <row r="9527">
          <cell r="P9527">
            <v>999999999</v>
          </cell>
          <cell r="Q9527"/>
          <cell r="R9527"/>
          <cell r="S9527"/>
          <cell r="T9527"/>
        </row>
        <row r="9528">
          <cell r="P9528">
            <v>999999999</v>
          </cell>
          <cell r="Q9528"/>
          <cell r="R9528"/>
          <cell r="S9528"/>
          <cell r="T9528"/>
        </row>
        <row r="9529">
          <cell r="P9529">
            <v>999999999</v>
          </cell>
          <cell r="Q9529"/>
          <cell r="R9529"/>
          <cell r="S9529"/>
          <cell r="T9529"/>
        </row>
        <row r="9530">
          <cell r="P9530">
            <v>999999999</v>
          </cell>
          <cell r="Q9530"/>
          <cell r="R9530"/>
          <cell r="S9530"/>
          <cell r="T9530"/>
        </row>
        <row r="9531">
          <cell r="P9531">
            <v>999999999</v>
          </cell>
          <cell r="Q9531"/>
          <cell r="R9531"/>
          <cell r="S9531"/>
          <cell r="T9531"/>
        </row>
        <row r="9532">
          <cell r="P9532">
            <v>999999999</v>
          </cell>
          <cell r="Q9532"/>
          <cell r="R9532"/>
          <cell r="S9532"/>
          <cell r="T9532"/>
        </row>
        <row r="9533">
          <cell r="P9533">
            <v>999999999</v>
          </cell>
          <cell r="Q9533"/>
          <cell r="R9533"/>
          <cell r="S9533"/>
          <cell r="T9533"/>
        </row>
        <row r="9534">
          <cell r="P9534">
            <v>999999999</v>
          </cell>
          <cell r="Q9534"/>
          <cell r="R9534"/>
          <cell r="S9534"/>
          <cell r="T9534"/>
        </row>
        <row r="9535">
          <cell r="P9535">
            <v>999999999</v>
          </cell>
          <cell r="Q9535"/>
          <cell r="R9535"/>
          <cell r="S9535"/>
          <cell r="T9535"/>
        </row>
        <row r="9536">
          <cell r="P9536">
            <v>999999999</v>
          </cell>
          <cell r="Q9536"/>
          <cell r="R9536"/>
          <cell r="S9536"/>
          <cell r="T9536"/>
        </row>
        <row r="9537">
          <cell r="P9537">
            <v>999999999</v>
          </cell>
          <cell r="Q9537"/>
          <cell r="R9537"/>
          <cell r="S9537"/>
          <cell r="T9537"/>
        </row>
        <row r="9538">
          <cell r="P9538">
            <v>999999999</v>
          </cell>
          <cell r="Q9538"/>
          <cell r="R9538"/>
          <cell r="S9538"/>
          <cell r="T9538"/>
        </row>
        <row r="9539">
          <cell r="P9539">
            <v>999999999</v>
          </cell>
          <cell r="Q9539"/>
          <cell r="R9539"/>
          <cell r="S9539"/>
          <cell r="T9539"/>
        </row>
        <row r="9540">
          <cell r="P9540">
            <v>999999999</v>
          </cell>
          <cell r="Q9540"/>
          <cell r="R9540"/>
          <cell r="S9540"/>
          <cell r="T9540"/>
        </row>
        <row r="9541">
          <cell r="P9541">
            <v>999999999</v>
          </cell>
          <cell r="Q9541"/>
          <cell r="R9541"/>
          <cell r="S9541"/>
          <cell r="T9541"/>
        </row>
        <row r="9542">
          <cell r="P9542">
            <v>999999999</v>
          </cell>
          <cell r="Q9542"/>
          <cell r="R9542"/>
          <cell r="S9542"/>
          <cell r="T9542"/>
        </row>
        <row r="9543">
          <cell r="P9543">
            <v>999999999</v>
          </cell>
          <cell r="Q9543"/>
          <cell r="R9543"/>
          <cell r="S9543"/>
          <cell r="T9543"/>
        </row>
        <row r="9544">
          <cell r="P9544">
            <v>999999999</v>
          </cell>
          <cell r="Q9544"/>
          <cell r="R9544"/>
          <cell r="S9544"/>
          <cell r="T9544"/>
        </row>
        <row r="9545">
          <cell r="P9545">
            <v>999999999</v>
          </cell>
          <cell r="Q9545"/>
          <cell r="R9545"/>
          <cell r="S9545"/>
          <cell r="T9545"/>
        </row>
        <row r="9546">
          <cell r="P9546">
            <v>999999999</v>
          </cell>
          <cell r="Q9546"/>
          <cell r="R9546"/>
          <cell r="S9546"/>
          <cell r="T9546"/>
        </row>
        <row r="9547">
          <cell r="P9547">
            <v>999999999</v>
          </cell>
          <cell r="Q9547"/>
          <cell r="R9547"/>
          <cell r="S9547"/>
          <cell r="T9547"/>
        </row>
        <row r="9548">
          <cell r="P9548">
            <v>999999999</v>
          </cell>
          <cell r="Q9548"/>
          <cell r="R9548"/>
          <cell r="S9548"/>
          <cell r="T9548"/>
        </row>
        <row r="9549">
          <cell r="P9549">
            <v>999999999</v>
          </cell>
          <cell r="Q9549"/>
          <cell r="R9549"/>
          <cell r="S9549"/>
          <cell r="T9549"/>
        </row>
        <row r="9550">
          <cell r="P9550">
            <v>999999999</v>
          </cell>
          <cell r="Q9550"/>
          <cell r="R9550"/>
          <cell r="S9550"/>
          <cell r="T9550"/>
        </row>
        <row r="9551">
          <cell r="P9551">
            <v>999999999</v>
          </cell>
          <cell r="Q9551"/>
          <cell r="R9551"/>
          <cell r="S9551"/>
          <cell r="T9551"/>
        </row>
        <row r="9552">
          <cell r="P9552">
            <v>999999999</v>
          </cell>
          <cell r="Q9552"/>
          <cell r="R9552"/>
          <cell r="S9552"/>
          <cell r="T9552"/>
        </row>
        <row r="9553">
          <cell r="P9553">
            <v>999999999</v>
          </cell>
          <cell r="Q9553"/>
          <cell r="R9553"/>
          <cell r="S9553"/>
          <cell r="T9553"/>
        </row>
        <row r="9554">
          <cell r="P9554">
            <v>999999999</v>
          </cell>
          <cell r="Q9554"/>
          <cell r="R9554"/>
          <cell r="S9554"/>
          <cell r="T9554"/>
        </row>
        <row r="9555">
          <cell r="P9555">
            <v>999999999</v>
          </cell>
          <cell r="Q9555"/>
          <cell r="R9555"/>
          <cell r="S9555"/>
          <cell r="T9555"/>
        </row>
        <row r="9556">
          <cell r="P9556">
            <v>999999999</v>
          </cell>
          <cell r="Q9556"/>
          <cell r="R9556"/>
          <cell r="S9556"/>
          <cell r="T9556"/>
        </row>
        <row r="9557">
          <cell r="P9557">
            <v>999999999</v>
          </cell>
          <cell r="Q9557"/>
          <cell r="R9557"/>
          <cell r="S9557"/>
          <cell r="T9557"/>
        </row>
        <row r="9558">
          <cell r="P9558">
            <v>999999999</v>
          </cell>
          <cell r="Q9558"/>
          <cell r="R9558"/>
          <cell r="S9558"/>
          <cell r="T9558"/>
        </row>
        <row r="9559">
          <cell r="P9559">
            <v>999999999</v>
          </cell>
          <cell r="Q9559"/>
          <cell r="R9559"/>
          <cell r="S9559"/>
          <cell r="T9559"/>
        </row>
        <row r="9560">
          <cell r="P9560">
            <v>999999999</v>
          </cell>
          <cell r="Q9560"/>
          <cell r="R9560"/>
          <cell r="S9560"/>
          <cell r="T9560"/>
        </row>
        <row r="9561">
          <cell r="P9561">
            <v>999999999</v>
          </cell>
          <cell r="Q9561"/>
          <cell r="R9561"/>
          <cell r="S9561"/>
          <cell r="T9561"/>
        </row>
        <row r="9562">
          <cell r="P9562">
            <v>999999999</v>
          </cell>
          <cell r="Q9562"/>
          <cell r="R9562"/>
          <cell r="S9562"/>
          <cell r="T9562"/>
        </row>
        <row r="9563">
          <cell r="P9563">
            <v>999999999</v>
          </cell>
          <cell r="Q9563"/>
          <cell r="R9563"/>
          <cell r="S9563"/>
          <cell r="T9563"/>
        </row>
        <row r="9564">
          <cell r="P9564">
            <v>999999999</v>
          </cell>
          <cell r="Q9564"/>
          <cell r="R9564"/>
          <cell r="S9564"/>
          <cell r="T9564"/>
        </row>
        <row r="9565">
          <cell r="P9565">
            <v>999999999</v>
          </cell>
          <cell r="Q9565"/>
          <cell r="R9565"/>
          <cell r="S9565"/>
          <cell r="T9565"/>
        </row>
        <row r="9566">
          <cell r="P9566">
            <v>999999999</v>
          </cell>
          <cell r="Q9566"/>
          <cell r="R9566"/>
          <cell r="S9566"/>
          <cell r="T9566"/>
        </row>
        <row r="9567">
          <cell r="P9567">
            <v>999999999</v>
          </cell>
          <cell r="Q9567"/>
          <cell r="R9567"/>
          <cell r="S9567"/>
          <cell r="T9567"/>
        </row>
        <row r="9568">
          <cell r="P9568">
            <v>999999999</v>
          </cell>
          <cell r="Q9568"/>
          <cell r="R9568"/>
          <cell r="S9568"/>
          <cell r="T9568"/>
        </row>
        <row r="9569">
          <cell r="P9569">
            <v>999999999</v>
          </cell>
          <cell r="Q9569"/>
          <cell r="R9569"/>
          <cell r="S9569"/>
          <cell r="T9569"/>
        </row>
        <row r="9570">
          <cell r="P9570">
            <v>999999999</v>
          </cell>
          <cell r="Q9570"/>
          <cell r="R9570"/>
          <cell r="S9570"/>
          <cell r="T9570"/>
        </row>
        <row r="9571">
          <cell r="P9571">
            <v>999999999</v>
          </cell>
          <cell r="Q9571"/>
          <cell r="R9571"/>
          <cell r="S9571"/>
          <cell r="T9571"/>
        </row>
        <row r="9572">
          <cell r="P9572">
            <v>999999999</v>
          </cell>
          <cell r="Q9572"/>
          <cell r="R9572"/>
          <cell r="S9572"/>
          <cell r="T9572"/>
        </row>
        <row r="9573">
          <cell r="P9573">
            <v>999999999</v>
          </cell>
          <cell r="Q9573"/>
          <cell r="R9573"/>
          <cell r="S9573"/>
          <cell r="T9573"/>
        </row>
        <row r="9574">
          <cell r="P9574">
            <v>999999999</v>
          </cell>
          <cell r="Q9574"/>
          <cell r="R9574"/>
          <cell r="S9574"/>
          <cell r="T9574"/>
        </row>
        <row r="9575">
          <cell r="P9575">
            <v>999999999</v>
          </cell>
          <cell r="Q9575"/>
          <cell r="R9575"/>
          <cell r="S9575"/>
          <cell r="T9575"/>
        </row>
        <row r="9576">
          <cell r="P9576">
            <v>999999999</v>
          </cell>
          <cell r="Q9576"/>
          <cell r="R9576"/>
          <cell r="S9576"/>
          <cell r="T9576"/>
        </row>
        <row r="9577">
          <cell r="P9577">
            <v>999999999</v>
          </cell>
          <cell r="Q9577"/>
          <cell r="R9577"/>
          <cell r="S9577"/>
          <cell r="T9577"/>
        </row>
        <row r="9578">
          <cell r="P9578">
            <v>999999999</v>
          </cell>
          <cell r="Q9578"/>
          <cell r="R9578"/>
          <cell r="S9578"/>
          <cell r="T9578"/>
        </row>
        <row r="9579">
          <cell r="P9579">
            <v>999999999</v>
          </cell>
          <cell r="Q9579"/>
          <cell r="R9579"/>
          <cell r="S9579"/>
          <cell r="T9579"/>
        </row>
        <row r="9580">
          <cell r="P9580">
            <v>999999999</v>
          </cell>
          <cell r="Q9580"/>
          <cell r="R9580"/>
          <cell r="S9580"/>
          <cell r="T9580"/>
        </row>
        <row r="9581">
          <cell r="P9581">
            <v>999999999</v>
          </cell>
          <cell r="Q9581"/>
          <cell r="R9581"/>
          <cell r="S9581"/>
          <cell r="T9581"/>
        </row>
        <row r="9582">
          <cell r="P9582">
            <v>999999999</v>
          </cell>
          <cell r="Q9582"/>
          <cell r="R9582"/>
          <cell r="S9582"/>
          <cell r="T9582"/>
        </row>
        <row r="9583">
          <cell r="P9583">
            <v>999999999</v>
          </cell>
          <cell r="Q9583"/>
          <cell r="R9583"/>
          <cell r="S9583"/>
          <cell r="T9583"/>
        </row>
        <row r="9584">
          <cell r="P9584">
            <v>999999999</v>
          </cell>
          <cell r="Q9584"/>
          <cell r="R9584"/>
          <cell r="S9584"/>
          <cell r="T9584"/>
        </row>
        <row r="9585">
          <cell r="P9585">
            <v>999999999</v>
          </cell>
          <cell r="Q9585"/>
          <cell r="R9585"/>
          <cell r="S9585"/>
          <cell r="T9585"/>
        </row>
        <row r="9586">
          <cell r="P9586">
            <v>999999999</v>
          </cell>
          <cell r="Q9586"/>
          <cell r="R9586"/>
          <cell r="S9586"/>
          <cell r="T9586"/>
        </row>
        <row r="9587">
          <cell r="P9587">
            <v>999999999</v>
          </cell>
          <cell r="Q9587"/>
          <cell r="R9587"/>
          <cell r="S9587"/>
          <cell r="T9587"/>
        </row>
        <row r="9588">
          <cell r="P9588">
            <v>999999999</v>
          </cell>
          <cell r="Q9588"/>
          <cell r="R9588"/>
          <cell r="S9588"/>
          <cell r="T9588"/>
        </row>
        <row r="9589">
          <cell r="P9589">
            <v>999999999</v>
          </cell>
          <cell r="Q9589"/>
          <cell r="R9589"/>
          <cell r="S9589"/>
          <cell r="T9589"/>
        </row>
        <row r="9590">
          <cell r="P9590">
            <v>999999999</v>
          </cell>
          <cell r="Q9590"/>
          <cell r="R9590"/>
          <cell r="S9590"/>
          <cell r="T9590"/>
        </row>
        <row r="9591">
          <cell r="P9591">
            <v>999999999</v>
          </cell>
          <cell r="Q9591"/>
          <cell r="R9591"/>
          <cell r="S9591"/>
          <cell r="T9591"/>
        </row>
        <row r="9592">
          <cell r="P9592">
            <v>999999999</v>
          </cell>
          <cell r="Q9592"/>
          <cell r="R9592"/>
          <cell r="S9592"/>
          <cell r="T9592"/>
        </row>
        <row r="9593">
          <cell r="P9593">
            <v>999999999</v>
          </cell>
          <cell r="Q9593"/>
          <cell r="R9593"/>
          <cell r="S9593"/>
          <cell r="T9593"/>
        </row>
        <row r="9594">
          <cell r="P9594">
            <v>999999999</v>
          </cell>
          <cell r="Q9594"/>
          <cell r="R9594"/>
          <cell r="S9594"/>
          <cell r="T9594"/>
        </row>
        <row r="9595">
          <cell r="P9595">
            <v>999999999</v>
          </cell>
          <cell r="Q9595"/>
          <cell r="R9595"/>
          <cell r="S9595"/>
          <cell r="T9595"/>
        </row>
        <row r="9596">
          <cell r="P9596">
            <v>999999999</v>
          </cell>
          <cell r="Q9596"/>
          <cell r="R9596"/>
          <cell r="S9596"/>
          <cell r="T9596"/>
        </row>
        <row r="9597">
          <cell r="P9597">
            <v>999999999</v>
          </cell>
          <cell r="Q9597"/>
          <cell r="R9597"/>
          <cell r="S9597"/>
          <cell r="T9597"/>
        </row>
        <row r="9598">
          <cell r="P9598">
            <v>999999999</v>
          </cell>
          <cell r="Q9598"/>
          <cell r="R9598"/>
          <cell r="S9598"/>
          <cell r="T9598"/>
        </row>
        <row r="9599">
          <cell r="P9599">
            <v>999999999</v>
          </cell>
          <cell r="Q9599"/>
          <cell r="R9599"/>
          <cell r="S9599"/>
          <cell r="T9599"/>
        </row>
        <row r="9600">
          <cell r="P9600">
            <v>999999999</v>
          </cell>
          <cell r="Q9600"/>
          <cell r="R9600"/>
          <cell r="S9600"/>
          <cell r="T9600"/>
        </row>
        <row r="9601">
          <cell r="P9601">
            <v>999999999</v>
          </cell>
          <cell r="Q9601"/>
          <cell r="R9601"/>
          <cell r="S9601"/>
          <cell r="T9601"/>
        </row>
        <row r="9602">
          <cell r="P9602">
            <v>999999999</v>
          </cell>
          <cell r="Q9602"/>
          <cell r="R9602"/>
          <cell r="S9602"/>
          <cell r="T9602"/>
        </row>
        <row r="9603">
          <cell r="P9603">
            <v>999999999</v>
          </cell>
          <cell r="Q9603"/>
          <cell r="R9603"/>
          <cell r="S9603"/>
          <cell r="T9603"/>
        </row>
        <row r="9604">
          <cell r="P9604">
            <v>999999999</v>
          </cell>
          <cell r="Q9604"/>
          <cell r="R9604"/>
          <cell r="S9604"/>
          <cell r="T9604"/>
        </row>
        <row r="9605">
          <cell r="P9605">
            <v>999999999</v>
          </cell>
          <cell r="Q9605"/>
          <cell r="R9605"/>
          <cell r="S9605"/>
          <cell r="T9605"/>
        </row>
        <row r="9606">
          <cell r="P9606">
            <v>999999999</v>
          </cell>
          <cell r="Q9606"/>
          <cell r="R9606"/>
          <cell r="S9606"/>
          <cell r="T9606"/>
        </row>
        <row r="9607">
          <cell r="P9607">
            <v>999999999</v>
          </cell>
          <cell r="Q9607"/>
          <cell r="R9607"/>
          <cell r="S9607"/>
          <cell r="T9607"/>
        </row>
        <row r="9608">
          <cell r="P9608">
            <v>999999999</v>
          </cell>
          <cell r="Q9608"/>
          <cell r="R9608"/>
          <cell r="S9608"/>
          <cell r="T9608"/>
        </row>
        <row r="9609">
          <cell r="P9609">
            <v>999999999</v>
          </cell>
          <cell r="Q9609"/>
          <cell r="R9609"/>
          <cell r="S9609"/>
          <cell r="T9609"/>
        </row>
        <row r="9610">
          <cell r="P9610">
            <v>999999999</v>
          </cell>
          <cell r="Q9610"/>
          <cell r="R9610"/>
          <cell r="S9610"/>
          <cell r="T9610"/>
        </row>
        <row r="9611">
          <cell r="P9611">
            <v>999999999</v>
          </cell>
          <cell r="Q9611"/>
          <cell r="R9611"/>
          <cell r="S9611"/>
          <cell r="T9611"/>
        </row>
        <row r="9612">
          <cell r="P9612">
            <v>999999999</v>
          </cell>
          <cell r="Q9612"/>
          <cell r="R9612"/>
          <cell r="S9612"/>
          <cell r="T9612"/>
        </row>
        <row r="9613">
          <cell r="P9613">
            <v>999999999</v>
          </cell>
          <cell r="Q9613"/>
          <cell r="R9613"/>
          <cell r="S9613"/>
          <cell r="T9613"/>
        </row>
        <row r="9614">
          <cell r="P9614">
            <v>999999999</v>
          </cell>
          <cell r="Q9614"/>
          <cell r="R9614"/>
          <cell r="S9614"/>
          <cell r="T9614"/>
        </row>
        <row r="9615">
          <cell r="P9615">
            <v>999999999</v>
          </cell>
          <cell r="Q9615"/>
          <cell r="R9615"/>
          <cell r="S9615"/>
          <cell r="T9615"/>
        </row>
        <row r="9616">
          <cell r="P9616">
            <v>999999999</v>
          </cell>
          <cell r="Q9616"/>
          <cell r="R9616"/>
          <cell r="S9616"/>
          <cell r="T9616"/>
        </row>
        <row r="9617">
          <cell r="P9617">
            <v>999999999</v>
          </cell>
          <cell r="Q9617"/>
          <cell r="R9617"/>
          <cell r="S9617"/>
          <cell r="T9617"/>
        </row>
        <row r="9618">
          <cell r="P9618">
            <v>999999999</v>
          </cell>
          <cell r="Q9618"/>
          <cell r="R9618"/>
          <cell r="S9618"/>
          <cell r="T9618"/>
        </row>
        <row r="9619">
          <cell r="P9619">
            <v>999999999</v>
          </cell>
          <cell r="Q9619"/>
          <cell r="R9619"/>
          <cell r="S9619"/>
          <cell r="T9619"/>
        </row>
        <row r="9620">
          <cell r="P9620">
            <v>999999999</v>
          </cell>
          <cell r="Q9620"/>
          <cell r="R9620"/>
          <cell r="S9620"/>
          <cell r="T9620"/>
        </row>
        <row r="9621">
          <cell r="P9621">
            <v>999999999</v>
          </cell>
          <cell r="Q9621"/>
          <cell r="R9621"/>
          <cell r="S9621"/>
          <cell r="T9621"/>
        </row>
        <row r="9622">
          <cell r="P9622">
            <v>999999999</v>
          </cell>
          <cell r="Q9622"/>
          <cell r="R9622"/>
          <cell r="S9622"/>
          <cell r="T9622"/>
        </row>
        <row r="9623">
          <cell r="P9623">
            <v>999999999</v>
          </cell>
          <cell r="Q9623"/>
          <cell r="R9623"/>
          <cell r="S9623"/>
          <cell r="T9623"/>
        </row>
        <row r="9624">
          <cell r="P9624">
            <v>999999999</v>
          </cell>
          <cell r="Q9624"/>
          <cell r="R9624"/>
          <cell r="S9624"/>
          <cell r="T9624"/>
        </row>
        <row r="9625">
          <cell r="P9625">
            <v>999999999</v>
          </cell>
          <cell r="Q9625"/>
          <cell r="R9625"/>
          <cell r="S9625"/>
          <cell r="T9625"/>
        </row>
        <row r="9626">
          <cell r="P9626">
            <v>999999999</v>
          </cell>
          <cell r="Q9626"/>
          <cell r="R9626"/>
          <cell r="S9626"/>
          <cell r="T9626"/>
        </row>
        <row r="9627">
          <cell r="P9627">
            <v>999999999</v>
          </cell>
          <cell r="Q9627"/>
          <cell r="R9627"/>
          <cell r="S9627"/>
          <cell r="T9627"/>
        </row>
        <row r="9628">
          <cell r="P9628">
            <v>999999999</v>
          </cell>
          <cell r="Q9628"/>
          <cell r="R9628"/>
          <cell r="S9628"/>
          <cell r="T9628"/>
        </row>
        <row r="9629">
          <cell r="P9629">
            <v>999999999</v>
          </cell>
          <cell r="Q9629"/>
          <cell r="R9629"/>
          <cell r="S9629"/>
          <cell r="T9629"/>
        </row>
        <row r="9630">
          <cell r="P9630">
            <v>999999999</v>
          </cell>
          <cell r="Q9630"/>
          <cell r="R9630"/>
          <cell r="S9630"/>
          <cell r="T9630"/>
        </row>
        <row r="9631">
          <cell r="P9631">
            <v>999999999</v>
          </cell>
          <cell r="Q9631"/>
          <cell r="R9631"/>
          <cell r="S9631"/>
          <cell r="T9631"/>
        </row>
        <row r="9632">
          <cell r="P9632">
            <v>999999999</v>
          </cell>
          <cell r="Q9632"/>
          <cell r="R9632"/>
          <cell r="S9632"/>
          <cell r="T9632"/>
        </row>
        <row r="9633">
          <cell r="P9633">
            <v>999999999</v>
          </cell>
          <cell r="Q9633"/>
          <cell r="R9633"/>
          <cell r="S9633"/>
          <cell r="T9633"/>
        </row>
        <row r="9634">
          <cell r="P9634">
            <v>999999999</v>
          </cell>
          <cell r="Q9634"/>
          <cell r="R9634"/>
          <cell r="S9634"/>
          <cell r="T9634"/>
        </row>
        <row r="9635">
          <cell r="P9635">
            <v>999999999</v>
          </cell>
          <cell r="Q9635"/>
          <cell r="R9635"/>
          <cell r="S9635"/>
          <cell r="T9635"/>
        </row>
        <row r="9636">
          <cell r="P9636">
            <v>999999999</v>
          </cell>
          <cell r="Q9636"/>
          <cell r="R9636"/>
          <cell r="S9636"/>
          <cell r="T9636"/>
        </row>
        <row r="9637">
          <cell r="P9637">
            <v>999999999</v>
          </cell>
          <cell r="Q9637"/>
          <cell r="R9637"/>
          <cell r="S9637"/>
          <cell r="T9637"/>
        </row>
        <row r="9638">
          <cell r="P9638">
            <v>999999999</v>
          </cell>
          <cell r="Q9638"/>
          <cell r="R9638"/>
          <cell r="S9638"/>
          <cell r="T9638"/>
        </row>
        <row r="9639">
          <cell r="P9639">
            <v>999999999</v>
          </cell>
          <cell r="Q9639"/>
          <cell r="R9639"/>
          <cell r="S9639"/>
          <cell r="T9639"/>
        </row>
        <row r="9640">
          <cell r="P9640">
            <v>999999999</v>
          </cell>
          <cell r="Q9640"/>
          <cell r="R9640"/>
          <cell r="S9640"/>
          <cell r="T9640"/>
        </row>
        <row r="9641">
          <cell r="P9641">
            <v>999999999</v>
          </cell>
          <cell r="Q9641"/>
          <cell r="R9641"/>
          <cell r="S9641"/>
          <cell r="T9641"/>
        </row>
        <row r="9642">
          <cell r="P9642">
            <v>999999999</v>
          </cell>
          <cell r="Q9642"/>
          <cell r="R9642"/>
          <cell r="S9642"/>
          <cell r="T9642"/>
        </row>
        <row r="9643">
          <cell r="P9643">
            <v>999999999</v>
          </cell>
          <cell r="Q9643"/>
          <cell r="R9643"/>
          <cell r="S9643"/>
          <cell r="T9643"/>
        </row>
        <row r="9644">
          <cell r="P9644">
            <v>999999999</v>
          </cell>
          <cell r="Q9644"/>
          <cell r="R9644"/>
          <cell r="S9644"/>
          <cell r="T9644"/>
        </row>
        <row r="9645">
          <cell r="P9645">
            <v>999999999</v>
          </cell>
          <cell r="Q9645"/>
          <cell r="R9645"/>
          <cell r="S9645"/>
          <cell r="T9645"/>
        </row>
        <row r="9646">
          <cell r="P9646">
            <v>999999999</v>
          </cell>
          <cell r="Q9646"/>
          <cell r="R9646"/>
          <cell r="S9646"/>
          <cell r="T9646"/>
        </row>
        <row r="9647">
          <cell r="P9647">
            <v>999999999</v>
          </cell>
          <cell r="Q9647"/>
          <cell r="R9647"/>
          <cell r="S9647"/>
          <cell r="T9647"/>
        </row>
        <row r="9648">
          <cell r="P9648">
            <v>999999999</v>
          </cell>
          <cell r="Q9648"/>
          <cell r="R9648"/>
          <cell r="S9648"/>
          <cell r="T9648"/>
        </row>
        <row r="9649">
          <cell r="P9649">
            <v>999999999</v>
          </cell>
          <cell r="Q9649"/>
          <cell r="R9649"/>
          <cell r="S9649"/>
          <cell r="T9649"/>
        </row>
        <row r="9650">
          <cell r="P9650">
            <v>999999999</v>
          </cell>
          <cell r="Q9650"/>
          <cell r="R9650"/>
          <cell r="S9650"/>
          <cell r="T9650"/>
        </row>
        <row r="9651">
          <cell r="P9651">
            <v>999999999</v>
          </cell>
          <cell r="Q9651"/>
          <cell r="R9651"/>
          <cell r="S9651"/>
          <cell r="T9651"/>
        </row>
        <row r="9652">
          <cell r="P9652">
            <v>999999999</v>
          </cell>
          <cell r="Q9652"/>
          <cell r="R9652"/>
          <cell r="S9652"/>
          <cell r="T9652"/>
        </row>
        <row r="9653">
          <cell r="P9653">
            <v>999999999</v>
          </cell>
          <cell r="Q9653"/>
          <cell r="R9653"/>
          <cell r="S9653"/>
          <cell r="T9653"/>
        </row>
        <row r="9654">
          <cell r="P9654">
            <v>999999999</v>
          </cell>
          <cell r="Q9654"/>
          <cell r="R9654"/>
          <cell r="S9654"/>
          <cell r="T9654"/>
        </row>
        <row r="9655">
          <cell r="P9655">
            <v>999999999</v>
          </cell>
          <cell r="Q9655"/>
          <cell r="R9655"/>
          <cell r="S9655"/>
          <cell r="T9655"/>
        </row>
        <row r="9656">
          <cell r="P9656">
            <v>999999999</v>
          </cell>
          <cell r="Q9656"/>
          <cell r="R9656"/>
          <cell r="S9656"/>
          <cell r="T9656"/>
        </row>
        <row r="9657">
          <cell r="P9657">
            <v>999999999</v>
          </cell>
          <cell r="Q9657"/>
          <cell r="R9657"/>
          <cell r="S9657"/>
          <cell r="T9657"/>
        </row>
        <row r="9658">
          <cell r="P9658">
            <v>999999999</v>
          </cell>
          <cell r="Q9658"/>
          <cell r="R9658"/>
          <cell r="S9658"/>
          <cell r="T9658"/>
        </row>
        <row r="9659">
          <cell r="P9659">
            <v>999999999</v>
          </cell>
          <cell r="Q9659"/>
          <cell r="R9659"/>
          <cell r="S9659"/>
          <cell r="T9659"/>
        </row>
        <row r="9660">
          <cell r="P9660">
            <v>999999999</v>
          </cell>
          <cell r="Q9660"/>
          <cell r="R9660"/>
          <cell r="S9660"/>
          <cell r="T9660"/>
        </row>
        <row r="9661">
          <cell r="P9661">
            <v>999999999</v>
          </cell>
          <cell r="Q9661"/>
          <cell r="R9661"/>
          <cell r="S9661"/>
          <cell r="T9661"/>
        </row>
        <row r="9662">
          <cell r="P9662">
            <v>999999999</v>
          </cell>
          <cell r="Q9662"/>
          <cell r="R9662"/>
          <cell r="S9662"/>
          <cell r="T9662"/>
        </row>
        <row r="9663">
          <cell r="P9663">
            <v>999999999</v>
          </cell>
          <cell r="Q9663"/>
          <cell r="R9663"/>
          <cell r="S9663"/>
          <cell r="T9663"/>
        </row>
        <row r="9664">
          <cell r="P9664">
            <v>999999999</v>
          </cell>
          <cell r="Q9664"/>
          <cell r="R9664"/>
          <cell r="S9664"/>
          <cell r="T9664"/>
        </row>
        <row r="9665">
          <cell r="P9665">
            <v>999999999</v>
          </cell>
          <cell r="Q9665"/>
          <cell r="R9665"/>
          <cell r="S9665"/>
          <cell r="T9665"/>
        </row>
        <row r="9666">
          <cell r="P9666">
            <v>999999999</v>
          </cell>
          <cell r="Q9666"/>
          <cell r="R9666"/>
          <cell r="S9666"/>
          <cell r="T9666"/>
        </row>
        <row r="9667">
          <cell r="P9667">
            <v>999999999</v>
          </cell>
          <cell r="Q9667"/>
          <cell r="R9667"/>
          <cell r="S9667"/>
          <cell r="T9667"/>
        </row>
        <row r="9668">
          <cell r="P9668">
            <v>999999999</v>
          </cell>
          <cell r="Q9668"/>
          <cell r="R9668"/>
          <cell r="S9668"/>
          <cell r="T9668"/>
        </row>
        <row r="9669">
          <cell r="P9669">
            <v>999999999</v>
          </cell>
          <cell r="Q9669"/>
          <cell r="R9669"/>
          <cell r="S9669"/>
          <cell r="T9669"/>
        </row>
        <row r="9670">
          <cell r="P9670">
            <v>999999999</v>
          </cell>
          <cell r="Q9670"/>
          <cell r="R9670"/>
          <cell r="S9670"/>
          <cell r="T9670"/>
        </row>
        <row r="9671">
          <cell r="P9671">
            <v>999999999</v>
          </cell>
          <cell r="Q9671"/>
          <cell r="R9671"/>
          <cell r="S9671"/>
          <cell r="T9671"/>
        </row>
        <row r="9672">
          <cell r="P9672">
            <v>999999999</v>
          </cell>
          <cell r="Q9672"/>
          <cell r="R9672"/>
          <cell r="S9672"/>
          <cell r="T9672"/>
        </row>
        <row r="9673">
          <cell r="P9673">
            <v>999999999</v>
          </cell>
          <cell r="Q9673"/>
          <cell r="R9673"/>
          <cell r="S9673"/>
          <cell r="T9673"/>
        </row>
        <row r="9674">
          <cell r="P9674">
            <v>999999999</v>
          </cell>
          <cell r="Q9674"/>
          <cell r="R9674"/>
          <cell r="S9674"/>
          <cell r="T9674"/>
        </row>
        <row r="9675">
          <cell r="P9675">
            <v>999999999</v>
          </cell>
          <cell r="Q9675"/>
          <cell r="R9675"/>
          <cell r="S9675"/>
          <cell r="T9675"/>
        </row>
        <row r="9676">
          <cell r="P9676">
            <v>999999999</v>
          </cell>
          <cell r="Q9676"/>
          <cell r="R9676"/>
          <cell r="S9676"/>
          <cell r="T9676"/>
        </row>
        <row r="9677">
          <cell r="P9677">
            <v>999999999</v>
          </cell>
          <cell r="Q9677"/>
          <cell r="R9677"/>
          <cell r="S9677"/>
          <cell r="T9677"/>
        </row>
        <row r="9678">
          <cell r="P9678">
            <v>999999999</v>
          </cell>
          <cell r="Q9678"/>
          <cell r="R9678"/>
          <cell r="S9678"/>
          <cell r="T9678"/>
        </row>
        <row r="9679">
          <cell r="P9679">
            <v>999999999</v>
          </cell>
          <cell r="Q9679"/>
          <cell r="R9679"/>
          <cell r="S9679"/>
          <cell r="T9679"/>
        </row>
        <row r="9680">
          <cell r="P9680">
            <v>999999999</v>
          </cell>
          <cell r="Q9680"/>
          <cell r="R9680"/>
          <cell r="S9680"/>
          <cell r="T9680"/>
        </row>
        <row r="9681">
          <cell r="P9681">
            <v>999999999</v>
          </cell>
          <cell r="Q9681"/>
          <cell r="R9681"/>
          <cell r="S9681"/>
          <cell r="T9681"/>
        </row>
        <row r="9682">
          <cell r="P9682">
            <v>999999999</v>
          </cell>
          <cell r="Q9682"/>
          <cell r="R9682"/>
          <cell r="S9682"/>
          <cell r="T9682"/>
        </row>
        <row r="9683">
          <cell r="P9683">
            <v>999999999</v>
          </cell>
          <cell r="Q9683"/>
          <cell r="R9683"/>
          <cell r="S9683"/>
          <cell r="T9683"/>
        </row>
        <row r="9684">
          <cell r="P9684">
            <v>999999999</v>
          </cell>
          <cell r="Q9684"/>
          <cell r="R9684"/>
          <cell r="S9684"/>
          <cell r="T9684"/>
        </row>
        <row r="9685">
          <cell r="P9685">
            <v>999999999</v>
          </cell>
          <cell r="Q9685"/>
          <cell r="R9685"/>
          <cell r="S9685"/>
          <cell r="T9685"/>
        </row>
        <row r="9686">
          <cell r="P9686">
            <v>999999999</v>
          </cell>
          <cell r="Q9686"/>
          <cell r="R9686"/>
          <cell r="S9686"/>
          <cell r="T9686"/>
        </row>
        <row r="9687">
          <cell r="P9687">
            <v>999999999</v>
          </cell>
          <cell r="Q9687"/>
          <cell r="R9687"/>
          <cell r="S9687"/>
          <cell r="T9687"/>
        </row>
        <row r="9688">
          <cell r="P9688">
            <v>999999999</v>
          </cell>
          <cell r="Q9688"/>
          <cell r="R9688"/>
          <cell r="S9688"/>
          <cell r="T9688"/>
        </row>
        <row r="9689">
          <cell r="P9689">
            <v>999999999</v>
          </cell>
          <cell r="Q9689"/>
          <cell r="R9689"/>
          <cell r="S9689"/>
          <cell r="T9689"/>
        </row>
        <row r="9690">
          <cell r="P9690">
            <v>999999999</v>
          </cell>
          <cell r="Q9690"/>
          <cell r="R9690"/>
          <cell r="S9690"/>
          <cell r="T9690"/>
        </row>
        <row r="9691">
          <cell r="P9691">
            <v>999999999</v>
          </cell>
          <cell r="Q9691"/>
          <cell r="R9691"/>
          <cell r="S9691"/>
          <cell r="T9691"/>
        </row>
        <row r="9692">
          <cell r="P9692">
            <v>999999999</v>
          </cell>
          <cell r="Q9692"/>
          <cell r="R9692"/>
          <cell r="S9692"/>
          <cell r="T9692"/>
        </row>
        <row r="9693">
          <cell r="P9693">
            <v>999999999</v>
          </cell>
          <cell r="Q9693"/>
          <cell r="R9693"/>
          <cell r="S9693"/>
          <cell r="T9693"/>
        </row>
        <row r="9694">
          <cell r="P9694">
            <v>999999999</v>
          </cell>
          <cell r="Q9694"/>
          <cell r="R9694"/>
          <cell r="S9694"/>
          <cell r="T9694"/>
        </row>
        <row r="9695">
          <cell r="P9695">
            <v>999999999</v>
          </cell>
          <cell r="Q9695"/>
          <cell r="R9695"/>
          <cell r="S9695"/>
          <cell r="T9695"/>
        </row>
        <row r="9696">
          <cell r="P9696">
            <v>999999999</v>
          </cell>
          <cell r="Q9696"/>
          <cell r="R9696"/>
          <cell r="S9696"/>
          <cell r="T9696"/>
        </row>
        <row r="9697">
          <cell r="P9697">
            <v>999999999</v>
          </cell>
          <cell r="Q9697"/>
          <cell r="R9697"/>
          <cell r="S9697"/>
          <cell r="T9697"/>
        </row>
        <row r="9698">
          <cell r="P9698">
            <v>999999999</v>
          </cell>
          <cell r="Q9698"/>
          <cell r="R9698"/>
          <cell r="S9698"/>
          <cell r="T9698"/>
        </row>
        <row r="9699">
          <cell r="P9699">
            <v>999999999</v>
          </cell>
          <cell r="Q9699"/>
          <cell r="R9699"/>
          <cell r="S9699"/>
          <cell r="T9699"/>
        </row>
        <row r="9700">
          <cell r="P9700">
            <v>999999999</v>
          </cell>
          <cell r="Q9700"/>
          <cell r="R9700"/>
          <cell r="S9700"/>
          <cell r="T9700"/>
        </row>
        <row r="9701">
          <cell r="P9701">
            <v>999999999</v>
          </cell>
          <cell r="Q9701"/>
          <cell r="R9701"/>
          <cell r="S9701"/>
          <cell r="T9701"/>
        </row>
        <row r="9702">
          <cell r="P9702">
            <v>999999999</v>
          </cell>
          <cell r="Q9702"/>
          <cell r="R9702"/>
          <cell r="S9702"/>
          <cell r="T9702"/>
        </row>
        <row r="9703">
          <cell r="P9703">
            <v>999999999</v>
          </cell>
          <cell r="Q9703"/>
          <cell r="R9703"/>
          <cell r="S9703"/>
          <cell r="T9703"/>
        </row>
        <row r="9704">
          <cell r="P9704">
            <v>999999999</v>
          </cell>
          <cell r="Q9704"/>
          <cell r="R9704"/>
          <cell r="S9704"/>
          <cell r="T9704"/>
        </row>
        <row r="9705">
          <cell r="P9705">
            <v>999999999</v>
          </cell>
          <cell r="Q9705"/>
          <cell r="R9705"/>
          <cell r="S9705"/>
          <cell r="T9705"/>
        </row>
        <row r="9706">
          <cell r="P9706">
            <v>999999999</v>
          </cell>
          <cell r="Q9706"/>
          <cell r="R9706"/>
          <cell r="S9706"/>
          <cell r="T9706"/>
        </row>
        <row r="9707">
          <cell r="P9707">
            <v>999999999</v>
          </cell>
          <cell r="Q9707"/>
          <cell r="R9707"/>
          <cell r="S9707"/>
          <cell r="T9707"/>
        </row>
        <row r="9708">
          <cell r="P9708">
            <v>999999999</v>
          </cell>
          <cell r="Q9708"/>
          <cell r="R9708"/>
          <cell r="S9708"/>
          <cell r="T9708"/>
        </row>
        <row r="9709">
          <cell r="P9709">
            <v>999999999</v>
          </cell>
          <cell r="Q9709"/>
          <cell r="R9709"/>
          <cell r="S9709"/>
          <cell r="T9709"/>
        </row>
        <row r="9710">
          <cell r="P9710">
            <v>999999999</v>
          </cell>
          <cell r="Q9710"/>
          <cell r="R9710"/>
          <cell r="S9710"/>
          <cell r="T9710"/>
        </row>
        <row r="9711">
          <cell r="P9711">
            <v>999999999</v>
          </cell>
          <cell r="Q9711"/>
          <cell r="R9711"/>
          <cell r="S9711"/>
          <cell r="T9711"/>
        </row>
        <row r="9712">
          <cell r="P9712">
            <v>999999999</v>
          </cell>
          <cell r="Q9712"/>
          <cell r="R9712"/>
          <cell r="S9712"/>
          <cell r="T9712"/>
        </row>
        <row r="9713">
          <cell r="P9713">
            <v>999999999</v>
          </cell>
          <cell r="Q9713"/>
          <cell r="R9713"/>
          <cell r="S9713"/>
          <cell r="T9713"/>
        </row>
        <row r="9714">
          <cell r="P9714">
            <v>999999999</v>
          </cell>
          <cell r="Q9714"/>
          <cell r="R9714"/>
          <cell r="S9714"/>
          <cell r="T9714"/>
        </row>
        <row r="9715">
          <cell r="P9715">
            <v>999999999</v>
          </cell>
          <cell r="Q9715"/>
          <cell r="R9715"/>
          <cell r="S9715"/>
          <cell r="T9715"/>
        </row>
        <row r="9716">
          <cell r="P9716">
            <v>999999999</v>
          </cell>
          <cell r="Q9716"/>
          <cell r="R9716"/>
          <cell r="S9716"/>
          <cell r="T9716"/>
        </row>
        <row r="9717">
          <cell r="P9717">
            <v>999999999</v>
          </cell>
          <cell r="Q9717"/>
          <cell r="R9717"/>
          <cell r="S9717"/>
          <cell r="T9717"/>
        </row>
        <row r="9718">
          <cell r="P9718">
            <v>999999999</v>
          </cell>
          <cell r="Q9718"/>
          <cell r="R9718"/>
          <cell r="S9718"/>
          <cell r="T9718"/>
        </row>
        <row r="9719">
          <cell r="P9719">
            <v>999999999</v>
          </cell>
          <cell r="Q9719"/>
          <cell r="R9719"/>
          <cell r="S9719"/>
          <cell r="T9719"/>
        </row>
        <row r="9720">
          <cell r="P9720">
            <v>999999999</v>
          </cell>
          <cell r="Q9720"/>
          <cell r="R9720"/>
          <cell r="S9720"/>
          <cell r="T9720"/>
        </row>
        <row r="9721">
          <cell r="P9721">
            <v>999999999</v>
          </cell>
          <cell r="Q9721"/>
          <cell r="R9721"/>
          <cell r="S9721"/>
          <cell r="T9721"/>
        </row>
        <row r="9722">
          <cell r="P9722">
            <v>999999999</v>
          </cell>
          <cell r="Q9722"/>
          <cell r="R9722"/>
          <cell r="S9722"/>
          <cell r="T9722"/>
        </row>
        <row r="9723">
          <cell r="P9723">
            <v>999999999</v>
          </cell>
          <cell r="Q9723"/>
          <cell r="R9723"/>
          <cell r="S9723"/>
          <cell r="T9723"/>
        </row>
        <row r="9724">
          <cell r="P9724">
            <v>999999999</v>
          </cell>
          <cell r="Q9724"/>
          <cell r="R9724"/>
          <cell r="S9724"/>
          <cell r="T9724"/>
        </row>
        <row r="9725">
          <cell r="P9725">
            <v>999999999</v>
          </cell>
          <cell r="Q9725"/>
          <cell r="R9725"/>
          <cell r="S9725"/>
          <cell r="T9725"/>
        </row>
        <row r="9726">
          <cell r="P9726">
            <v>999999999</v>
          </cell>
          <cell r="Q9726"/>
          <cell r="R9726"/>
          <cell r="S9726"/>
          <cell r="T9726"/>
        </row>
        <row r="9727">
          <cell r="P9727">
            <v>999999999</v>
          </cell>
          <cell r="Q9727"/>
          <cell r="R9727"/>
          <cell r="S9727"/>
          <cell r="T9727"/>
        </row>
        <row r="9728">
          <cell r="P9728">
            <v>999999999</v>
          </cell>
          <cell r="Q9728"/>
          <cell r="R9728"/>
          <cell r="S9728"/>
          <cell r="T9728"/>
        </row>
        <row r="9729">
          <cell r="P9729">
            <v>999999999</v>
          </cell>
          <cell r="Q9729"/>
          <cell r="R9729"/>
          <cell r="S9729"/>
          <cell r="T9729"/>
        </row>
        <row r="9730">
          <cell r="P9730">
            <v>999999999</v>
          </cell>
          <cell r="Q9730"/>
          <cell r="R9730"/>
          <cell r="S9730"/>
          <cell r="T9730"/>
        </row>
        <row r="9731">
          <cell r="P9731">
            <v>999999999</v>
          </cell>
          <cell r="Q9731"/>
          <cell r="R9731"/>
          <cell r="S9731"/>
          <cell r="T9731"/>
        </row>
        <row r="9732">
          <cell r="P9732">
            <v>999999999</v>
          </cell>
          <cell r="Q9732"/>
          <cell r="R9732"/>
          <cell r="S9732"/>
          <cell r="T9732"/>
        </row>
        <row r="9733">
          <cell r="P9733">
            <v>999999999</v>
          </cell>
          <cell r="Q9733"/>
          <cell r="R9733"/>
          <cell r="S9733"/>
          <cell r="T9733"/>
        </row>
        <row r="9734">
          <cell r="P9734">
            <v>999999999</v>
          </cell>
          <cell r="Q9734"/>
          <cell r="R9734"/>
          <cell r="S9734"/>
          <cell r="T9734"/>
        </row>
        <row r="9735">
          <cell r="P9735">
            <v>999999999</v>
          </cell>
          <cell r="Q9735"/>
          <cell r="R9735"/>
          <cell r="S9735"/>
          <cell r="T9735"/>
        </row>
        <row r="9736">
          <cell r="P9736">
            <v>999999999</v>
          </cell>
          <cell r="Q9736"/>
          <cell r="R9736"/>
          <cell r="S9736"/>
          <cell r="T9736"/>
        </row>
        <row r="9737">
          <cell r="P9737">
            <v>999999999</v>
          </cell>
          <cell r="Q9737"/>
          <cell r="R9737"/>
          <cell r="S9737"/>
          <cell r="T9737"/>
        </row>
        <row r="9738">
          <cell r="P9738">
            <v>999999999</v>
          </cell>
          <cell r="Q9738"/>
          <cell r="R9738"/>
          <cell r="S9738"/>
          <cell r="T9738"/>
        </row>
        <row r="9739">
          <cell r="P9739">
            <v>999999999</v>
          </cell>
          <cell r="Q9739"/>
          <cell r="R9739"/>
          <cell r="S9739"/>
          <cell r="T9739"/>
        </row>
        <row r="9740">
          <cell r="P9740">
            <v>999999999</v>
          </cell>
          <cell r="Q9740"/>
          <cell r="R9740"/>
          <cell r="S9740"/>
          <cell r="T9740"/>
        </row>
        <row r="9741">
          <cell r="P9741">
            <v>999999999</v>
          </cell>
          <cell r="Q9741"/>
          <cell r="R9741"/>
          <cell r="S9741"/>
          <cell r="T9741"/>
        </row>
        <row r="9742">
          <cell r="P9742">
            <v>999999999</v>
          </cell>
          <cell r="Q9742"/>
          <cell r="R9742"/>
          <cell r="S9742"/>
          <cell r="T9742"/>
        </row>
        <row r="9743">
          <cell r="P9743">
            <v>999999999</v>
          </cell>
          <cell r="Q9743"/>
          <cell r="R9743"/>
          <cell r="S9743"/>
          <cell r="T9743"/>
        </row>
        <row r="9744">
          <cell r="P9744">
            <v>999999999</v>
          </cell>
          <cell r="Q9744"/>
          <cell r="R9744"/>
          <cell r="S9744"/>
          <cell r="T9744"/>
        </row>
        <row r="9745">
          <cell r="P9745">
            <v>999999999</v>
          </cell>
          <cell r="Q9745"/>
          <cell r="R9745"/>
          <cell r="S9745"/>
          <cell r="T9745"/>
        </row>
        <row r="9746">
          <cell r="P9746">
            <v>999999999</v>
          </cell>
          <cell r="Q9746"/>
          <cell r="R9746"/>
          <cell r="S9746"/>
          <cell r="T9746"/>
        </row>
        <row r="9747">
          <cell r="P9747">
            <v>999999999</v>
          </cell>
          <cell r="Q9747"/>
          <cell r="R9747"/>
          <cell r="S9747"/>
          <cell r="T9747"/>
        </row>
        <row r="9748">
          <cell r="P9748">
            <v>999999999</v>
          </cell>
          <cell r="Q9748"/>
          <cell r="R9748"/>
          <cell r="S9748"/>
          <cell r="T9748"/>
        </row>
        <row r="9749">
          <cell r="P9749">
            <v>999999999</v>
          </cell>
          <cell r="Q9749"/>
          <cell r="R9749"/>
          <cell r="S9749"/>
          <cell r="T9749"/>
        </row>
        <row r="9750">
          <cell r="P9750">
            <v>999999999</v>
          </cell>
          <cell r="Q9750"/>
          <cell r="R9750"/>
          <cell r="S9750"/>
          <cell r="T9750"/>
        </row>
        <row r="9751">
          <cell r="P9751">
            <v>999999999</v>
          </cell>
          <cell r="Q9751"/>
          <cell r="R9751"/>
          <cell r="S9751"/>
          <cell r="T9751"/>
        </row>
        <row r="9752">
          <cell r="P9752">
            <v>999999999</v>
          </cell>
          <cell r="Q9752"/>
          <cell r="R9752"/>
          <cell r="S9752"/>
          <cell r="T9752"/>
        </row>
        <row r="9753">
          <cell r="P9753">
            <v>999999999</v>
          </cell>
          <cell r="Q9753"/>
          <cell r="R9753"/>
          <cell r="S9753"/>
          <cell r="T9753"/>
        </row>
        <row r="9754">
          <cell r="P9754">
            <v>999999999</v>
          </cell>
          <cell r="Q9754"/>
          <cell r="R9754"/>
          <cell r="S9754"/>
          <cell r="T9754"/>
        </row>
        <row r="9755">
          <cell r="P9755">
            <v>999999999</v>
          </cell>
          <cell r="Q9755"/>
          <cell r="R9755"/>
          <cell r="S9755"/>
          <cell r="T9755"/>
        </row>
        <row r="9756">
          <cell r="P9756">
            <v>999999999</v>
          </cell>
          <cell r="Q9756"/>
          <cell r="R9756"/>
          <cell r="S9756"/>
          <cell r="T9756"/>
        </row>
        <row r="9757">
          <cell r="P9757">
            <v>999999999</v>
          </cell>
          <cell r="Q9757"/>
          <cell r="R9757"/>
          <cell r="S9757"/>
          <cell r="T9757"/>
        </row>
        <row r="9758">
          <cell r="P9758">
            <v>999999999</v>
          </cell>
          <cell r="Q9758"/>
          <cell r="R9758"/>
          <cell r="S9758"/>
          <cell r="T9758"/>
        </row>
        <row r="9759">
          <cell r="P9759">
            <v>999999999</v>
          </cell>
          <cell r="Q9759"/>
          <cell r="R9759"/>
          <cell r="S9759"/>
          <cell r="T9759"/>
        </row>
        <row r="9760">
          <cell r="P9760">
            <v>999999999</v>
          </cell>
          <cell r="Q9760"/>
          <cell r="R9760"/>
          <cell r="S9760"/>
          <cell r="T9760"/>
        </row>
        <row r="9761">
          <cell r="P9761">
            <v>999999999</v>
          </cell>
          <cell r="Q9761"/>
          <cell r="R9761"/>
          <cell r="S9761"/>
          <cell r="T9761"/>
        </row>
        <row r="9762">
          <cell r="P9762">
            <v>999999999</v>
          </cell>
          <cell r="Q9762"/>
          <cell r="R9762"/>
          <cell r="S9762"/>
          <cell r="T9762"/>
        </row>
        <row r="9763">
          <cell r="P9763">
            <v>999999999</v>
          </cell>
          <cell r="Q9763"/>
          <cell r="R9763"/>
          <cell r="S9763"/>
          <cell r="T9763"/>
        </row>
        <row r="9764">
          <cell r="P9764">
            <v>999999999</v>
          </cell>
          <cell r="Q9764"/>
          <cell r="R9764"/>
          <cell r="S9764"/>
          <cell r="T9764"/>
        </row>
        <row r="9765">
          <cell r="P9765">
            <v>999999999</v>
          </cell>
          <cell r="Q9765"/>
          <cell r="R9765"/>
          <cell r="S9765"/>
          <cell r="T9765"/>
        </row>
        <row r="9766">
          <cell r="P9766">
            <v>999999999</v>
          </cell>
          <cell r="Q9766"/>
          <cell r="R9766"/>
          <cell r="S9766"/>
          <cell r="T9766"/>
        </row>
        <row r="9767">
          <cell r="P9767">
            <v>999999999</v>
          </cell>
          <cell r="Q9767"/>
          <cell r="R9767"/>
          <cell r="S9767"/>
          <cell r="T9767"/>
        </row>
        <row r="9768">
          <cell r="P9768">
            <v>999999999</v>
          </cell>
          <cell r="Q9768"/>
          <cell r="R9768"/>
          <cell r="S9768"/>
          <cell r="T9768"/>
        </row>
        <row r="9769">
          <cell r="P9769">
            <v>999999999</v>
          </cell>
          <cell r="Q9769"/>
          <cell r="R9769"/>
          <cell r="S9769"/>
          <cell r="T9769"/>
        </row>
        <row r="9770">
          <cell r="P9770">
            <v>999999999</v>
          </cell>
          <cell r="Q9770"/>
          <cell r="R9770"/>
          <cell r="S9770"/>
          <cell r="T9770"/>
        </row>
        <row r="9771">
          <cell r="P9771">
            <v>999999999</v>
          </cell>
          <cell r="Q9771"/>
          <cell r="R9771"/>
          <cell r="S9771"/>
          <cell r="T9771"/>
        </row>
        <row r="9772">
          <cell r="P9772">
            <v>999999999</v>
          </cell>
          <cell r="Q9772"/>
          <cell r="R9772"/>
          <cell r="S9772"/>
          <cell r="T9772"/>
        </row>
        <row r="9773">
          <cell r="P9773">
            <v>999999999</v>
          </cell>
          <cell r="Q9773"/>
          <cell r="R9773"/>
          <cell r="S9773"/>
          <cell r="T9773"/>
        </row>
        <row r="9774">
          <cell r="P9774">
            <v>999999999</v>
          </cell>
          <cell r="Q9774"/>
          <cell r="R9774"/>
          <cell r="S9774"/>
          <cell r="T9774"/>
        </row>
        <row r="9775">
          <cell r="P9775">
            <v>999999999</v>
          </cell>
          <cell r="Q9775"/>
          <cell r="R9775"/>
          <cell r="S9775"/>
          <cell r="T9775"/>
        </row>
        <row r="9776">
          <cell r="P9776">
            <v>999999999</v>
          </cell>
          <cell r="Q9776"/>
          <cell r="R9776"/>
          <cell r="S9776"/>
          <cell r="T9776"/>
        </row>
        <row r="9777">
          <cell r="P9777">
            <v>999999999</v>
          </cell>
          <cell r="Q9777"/>
          <cell r="R9777"/>
          <cell r="S9777"/>
          <cell r="T9777"/>
        </row>
        <row r="9778">
          <cell r="P9778">
            <v>999999999</v>
          </cell>
          <cell r="Q9778"/>
          <cell r="R9778"/>
          <cell r="S9778"/>
          <cell r="T9778"/>
        </row>
        <row r="9779">
          <cell r="P9779">
            <v>999999999</v>
          </cell>
          <cell r="Q9779"/>
          <cell r="R9779"/>
          <cell r="S9779"/>
          <cell r="T9779"/>
        </row>
        <row r="9780">
          <cell r="P9780">
            <v>999999999</v>
          </cell>
          <cell r="Q9780"/>
          <cell r="R9780"/>
          <cell r="S9780"/>
          <cell r="T9780"/>
        </row>
        <row r="9781">
          <cell r="P9781">
            <v>999999999</v>
          </cell>
          <cell r="Q9781"/>
          <cell r="R9781"/>
          <cell r="S9781"/>
          <cell r="T9781"/>
        </row>
        <row r="9782">
          <cell r="P9782">
            <v>999999999</v>
          </cell>
          <cell r="Q9782"/>
          <cell r="R9782"/>
          <cell r="S9782"/>
          <cell r="T9782"/>
        </row>
        <row r="9783">
          <cell r="P9783">
            <v>999999999</v>
          </cell>
          <cell r="Q9783"/>
          <cell r="R9783"/>
          <cell r="S9783"/>
          <cell r="T9783"/>
        </row>
        <row r="9784">
          <cell r="P9784">
            <v>999999999</v>
          </cell>
          <cell r="Q9784"/>
          <cell r="R9784"/>
          <cell r="S9784"/>
          <cell r="T9784"/>
        </row>
        <row r="9785">
          <cell r="P9785">
            <v>999999999</v>
          </cell>
          <cell r="Q9785"/>
          <cell r="R9785"/>
          <cell r="S9785"/>
          <cell r="T9785"/>
        </row>
        <row r="9786">
          <cell r="P9786">
            <v>999999999</v>
          </cell>
          <cell r="Q9786"/>
          <cell r="R9786"/>
          <cell r="S9786"/>
          <cell r="T9786"/>
        </row>
        <row r="9787">
          <cell r="P9787">
            <v>999999999</v>
          </cell>
          <cell r="Q9787"/>
          <cell r="R9787"/>
          <cell r="S9787"/>
          <cell r="T9787"/>
        </row>
        <row r="9788">
          <cell r="P9788">
            <v>999999999</v>
          </cell>
          <cell r="Q9788"/>
          <cell r="R9788"/>
          <cell r="S9788"/>
          <cell r="T9788"/>
        </row>
        <row r="9789">
          <cell r="P9789">
            <v>999999999</v>
          </cell>
          <cell r="Q9789"/>
          <cell r="R9789"/>
          <cell r="S9789"/>
          <cell r="T9789"/>
        </row>
        <row r="9790">
          <cell r="P9790">
            <v>999999999</v>
          </cell>
          <cell r="Q9790"/>
          <cell r="R9790"/>
          <cell r="S9790"/>
          <cell r="T9790"/>
        </row>
        <row r="9791">
          <cell r="P9791">
            <v>999999999</v>
          </cell>
          <cell r="Q9791"/>
          <cell r="R9791"/>
          <cell r="S9791"/>
          <cell r="T9791"/>
        </row>
        <row r="9792">
          <cell r="P9792">
            <v>999999999</v>
          </cell>
          <cell r="Q9792"/>
          <cell r="R9792"/>
          <cell r="S9792"/>
          <cell r="T9792"/>
        </row>
        <row r="9793">
          <cell r="P9793">
            <v>999999999</v>
          </cell>
          <cell r="Q9793"/>
          <cell r="R9793"/>
          <cell r="S9793"/>
          <cell r="T9793"/>
        </row>
        <row r="9794">
          <cell r="P9794">
            <v>999999999</v>
          </cell>
          <cell r="Q9794"/>
          <cell r="R9794"/>
          <cell r="S9794"/>
          <cell r="T9794"/>
        </row>
        <row r="9795">
          <cell r="P9795">
            <v>999999999</v>
          </cell>
          <cell r="Q9795"/>
          <cell r="R9795"/>
          <cell r="S9795"/>
          <cell r="T9795"/>
        </row>
        <row r="9796">
          <cell r="P9796">
            <v>999999999</v>
          </cell>
          <cell r="Q9796"/>
          <cell r="R9796"/>
          <cell r="S9796"/>
          <cell r="T9796"/>
        </row>
        <row r="9797">
          <cell r="P9797">
            <v>999999999</v>
          </cell>
          <cell r="Q9797"/>
          <cell r="R9797"/>
          <cell r="S9797"/>
          <cell r="T9797"/>
        </row>
        <row r="9798">
          <cell r="P9798">
            <v>999999999</v>
          </cell>
          <cell r="Q9798"/>
          <cell r="R9798"/>
          <cell r="S9798"/>
          <cell r="T9798"/>
        </row>
        <row r="9799">
          <cell r="P9799">
            <v>999999999</v>
          </cell>
          <cell r="Q9799"/>
          <cell r="R9799"/>
          <cell r="S9799"/>
          <cell r="T9799"/>
        </row>
        <row r="9800">
          <cell r="P9800">
            <v>999999999</v>
          </cell>
          <cell r="Q9800"/>
          <cell r="R9800"/>
          <cell r="S9800"/>
          <cell r="T9800"/>
        </row>
        <row r="9801">
          <cell r="P9801">
            <v>999999999</v>
          </cell>
          <cell r="Q9801"/>
          <cell r="R9801"/>
          <cell r="S9801"/>
          <cell r="T9801"/>
        </row>
        <row r="9802">
          <cell r="P9802">
            <v>999999999</v>
          </cell>
          <cell r="Q9802"/>
          <cell r="R9802"/>
          <cell r="S9802"/>
          <cell r="T9802"/>
        </row>
        <row r="9803">
          <cell r="P9803">
            <v>999999999</v>
          </cell>
          <cell r="Q9803"/>
          <cell r="R9803"/>
          <cell r="S9803"/>
          <cell r="T9803"/>
        </row>
        <row r="9804">
          <cell r="P9804">
            <v>999999999</v>
          </cell>
          <cell r="Q9804"/>
          <cell r="R9804"/>
          <cell r="S9804"/>
          <cell r="T9804"/>
        </row>
        <row r="9805">
          <cell r="P9805">
            <v>999999999</v>
          </cell>
          <cell r="Q9805"/>
          <cell r="R9805"/>
          <cell r="S9805"/>
          <cell r="T9805"/>
        </row>
        <row r="9806">
          <cell r="P9806">
            <v>999999999</v>
          </cell>
          <cell r="Q9806"/>
          <cell r="R9806"/>
          <cell r="S9806"/>
          <cell r="T9806"/>
        </row>
        <row r="9807">
          <cell r="P9807">
            <v>999999999</v>
          </cell>
          <cell r="Q9807"/>
          <cell r="R9807"/>
          <cell r="S9807"/>
          <cell r="T9807"/>
        </row>
        <row r="9808">
          <cell r="P9808">
            <v>999999999</v>
          </cell>
          <cell r="Q9808"/>
          <cell r="R9808"/>
          <cell r="S9808"/>
          <cell r="T9808"/>
        </row>
        <row r="9809">
          <cell r="P9809">
            <v>999999999</v>
          </cell>
          <cell r="Q9809"/>
          <cell r="R9809"/>
          <cell r="S9809"/>
          <cell r="T9809"/>
        </row>
        <row r="9810">
          <cell r="P9810">
            <v>999999999</v>
          </cell>
          <cell r="Q9810"/>
          <cell r="R9810"/>
          <cell r="S9810"/>
          <cell r="T9810"/>
        </row>
        <row r="9811">
          <cell r="P9811">
            <v>999999999</v>
          </cell>
          <cell r="Q9811"/>
          <cell r="R9811"/>
          <cell r="S9811"/>
          <cell r="T9811"/>
        </row>
        <row r="9812">
          <cell r="P9812">
            <v>999999999</v>
          </cell>
          <cell r="Q9812"/>
          <cell r="R9812"/>
          <cell r="S9812"/>
          <cell r="T9812"/>
        </row>
        <row r="9813">
          <cell r="P9813">
            <v>999999999</v>
          </cell>
          <cell r="Q9813"/>
          <cell r="R9813"/>
          <cell r="S9813"/>
          <cell r="T9813"/>
        </row>
        <row r="9814">
          <cell r="P9814">
            <v>999999999</v>
          </cell>
          <cell r="Q9814"/>
          <cell r="R9814"/>
          <cell r="S9814"/>
          <cell r="T9814"/>
        </row>
        <row r="9815">
          <cell r="P9815">
            <v>999999999</v>
          </cell>
          <cell r="Q9815"/>
          <cell r="R9815"/>
          <cell r="S9815"/>
          <cell r="T9815"/>
        </row>
        <row r="9816">
          <cell r="P9816">
            <v>999999999</v>
          </cell>
          <cell r="Q9816"/>
          <cell r="R9816"/>
          <cell r="S9816"/>
          <cell r="T9816"/>
        </row>
        <row r="9817">
          <cell r="P9817">
            <v>999999999</v>
          </cell>
          <cell r="Q9817"/>
          <cell r="R9817"/>
          <cell r="S9817"/>
          <cell r="T9817"/>
        </row>
        <row r="9818">
          <cell r="P9818">
            <v>999999999</v>
          </cell>
          <cell r="Q9818"/>
          <cell r="R9818"/>
          <cell r="S9818"/>
          <cell r="T9818"/>
        </row>
        <row r="9819">
          <cell r="P9819">
            <v>999999999</v>
          </cell>
          <cell r="Q9819"/>
          <cell r="R9819"/>
          <cell r="S9819"/>
          <cell r="T9819"/>
        </row>
        <row r="9820">
          <cell r="P9820">
            <v>999999999</v>
          </cell>
          <cell r="Q9820"/>
          <cell r="R9820"/>
          <cell r="S9820"/>
          <cell r="T9820"/>
        </row>
        <row r="9821">
          <cell r="P9821">
            <v>999999999</v>
          </cell>
          <cell r="Q9821"/>
          <cell r="R9821"/>
          <cell r="S9821"/>
          <cell r="T9821"/>
        </row>
        <row r="9822">
          <cell r="P9822">
            <v>999999999</v>
          </cell>
          <cell r="Q9822"/>
          <cell r="R9822"/>
          <cell r="S9822"/>
          <cell r="T9822"/>
        </row>
        <row r="9823">
          <cell r="P9823">
            <v>999999999</v>
          </cell>
          <cell r="Q9823"/>
          <cell r="R9823"/>
          <cell r="S9823"/>
          <cell r="T9823"/>
        </row>
        <row r="9824">
          <cell r="P9824">
            <v>999999999</v>
          </cell>
          <cell r="Q9824"/>
          <cell r="R9824"/>
          <cell r="S9824"/>
          <cell r="T9824"/>
        </row>
        <row r="9825">
          <cell r="P9825">
            <v>999999999</v>
          </cell>
          <cell r="Q9825"/>
          <cell r="R9825"/>
          <cell r="S9825"/>
          <cell r="T9825"/>
        </row>
        <row r="9826">
          <cell r="P9826">
            <v>999999999</v>
          </cell>
          <cell r="Q9826"/>
          <cell r="R9826"/>
          <cell r="S9826"/>
          <cell r="T9826"/>
        </row>
        <row r="9827">
          <cell r="P9827">
            <v>999999999</v>
          </cell>
          <cell r="Q9827"/>
          <cell r="R9827"/>
          <cell r="S9827"/>
          <cell r="T9827"/>
        </row>
        <row r="9828">
          <cell r="P9828">
            <v>999999999</v>
          </cell>
          <cell r="Q9828"/>
          <cell r="R9828"/>
          <cell r="S9828"/>
          <cell r="T9828"/>
        </row>
        <row r="9829">
          <cell r="P9829">
            <v>999999999</v>
          </cell>
          <cell r="Q9829"/>
          <cell r="R9829"/>
          <cell r="S9829"/>
          <cell r="T9829"/>
        </row>
        <row r="9830">
          <cell r="P9830">
            <v>999999999</v>
          </cell>
          <cell r="Q9830"/>
          <cell r="R9830"/>
          <cell r="S9830"/>
          <cell r="T9830"/>
        </row>
        <row r="9831">
          <cell r="P9831">
            <v>999999999</v>
          </cell>
          <cell r="Q9831"/>
          <cell r="R9831"/>
          <cell r="S9831"/>
          <cell r="T9831"/>
        </row>
        <row r="9832">
          <cell r="P9832">
            <v>999999999</v>
          </cell>
          <cell r="Q9832"/>
          <cell r="R9832"/>
          <cell r="S9832"/>
          <cell r="T9832"/>
        </row>
        <row r="9833">
          <cell r="P9833">
            <v>999999999</v>
          </cell>
          <cell r="Q9833"/>
          <cell r="R9833"/>
          <cell r="S9833"/>
          <cell r="T9833"/>
        </row>
        <row r="9834">
          <cell r="P9834">
            <v>999999999</v>
          </cell>
          <cell r="Q9834"/>
          <cell r="R9834"/>
          <cell r="S9834"/>
          <cell r="T9834"/>
        </row>
        <row r="9835">
          <cell r="P9835">
            <v>999999999</v>
          </cell>
          <cell r="Q9835"/>
          <cell r="R9835"/>
          <cell r="S9835"/>
          <cell r="T9835"/>
        </row>
        <row r="9836">
          <cell r="P9836">
            <v>999999999</v>
          </cell>
          <cell r="Q9836"/>
          <cell r="R9836"/>
          <cell r="S9836"/>
          <cell r="T9836"/>
        </row>
        <row r="9837">
          <cell r="P9837">
            <v>999999999</v>
          </cell>
          <cell r="Q9837"/>
          <cell r="R9837"/>
          <cell r="S9837"/>
          <cell r="T9837"/>
        </row>
        <row r="9838">
          <cell r="P9838">
            <v>999999999</v>
          </cell>
          <cell r="Q9838"/>
          <cell r="R9838"/>
          <cell r="S9838"/>
          <cell r="T9838"/>
        </row>
        <row r="9839">
          <cell r="P9839">
            <v>999999999</v>
          </cell>
          <cell r="Q9839"/>
          <cell r="R9839"/>
          <cell r="S9839"/>
          <cell r="T9839"/>
        </row>
        <row r="9840">
          <cell r="P9840">
            <v>999999999</v>
          </cell>
          <cell r="Q9840"/>
          <cell r="R9840"/>
          <cell r="S9840"/>
          <cell r="T9840"/>
        </row>
        <row r="9841">
          <cell r="P9841">
            <v>999999999</v>
          </cell>
          <cell r="Q9841"/>
          <cell r="R9841"/>
          <cell r="S9841"/>
          <cell r="T9841"/>
        </row>
        <row r="9842">
          <cell r="P9842">
            <v>999999999</v>
          </cell>
          <cell r="Q9842"/>
          <cell r="R9842"/>
          <cell r="S9842"/>
          <cell r="T9842"/>
        </row>
        <row r="9843">
          <cell r="P9843">
            <v>999999999</v>
          </cell>
          <cell r="Q9843"/>
          <cell r="R9843"/>
          <cell r="S9843"/>
          <cell r="T9843"/>
        </row>
        <row r="9844">
          <cell r="P9844">
            <v>999999999</v>
          </cell>
          <cell r="Q9844"/>
          <cell r="R9844"/>
          <cell r="S9844"/>
          <cell r="T9844"/>
        </row>
        <row r="9845">
          <cell r="P9845">
            <v>999999999</v>
          </cell>
          <cell r="Q9845"/>
          <cell r="R9845"/>
          <cell r="S9845"/>
          <cell r="T9845"/>
        </row>
        <row r="9846">
          <cell r="P9846">
            <v>999999999</v>
          </cell>
          <cell r="Q9846"/>
          <cell r="R9846"/>
          <cell r="S9846"/>
          <cell r="T9846"/>
        </row>
        <row r="9847">
          <cell r="P9847">
            <v>999999999</v>
          </cell>
          <cell r="Q9847"/>
          <cell r="R9847"/>
          <cell r="S9847"/>
          <cell r="T9847"/>
        </row>
        <row r="9848">
          <cell r="P9848">
            <v>999999999</v>
          </cell>
          <cell r="Q9848"/>
          <cell r="R9848"/>
          <cell r="S9848"/>
          <cell r="T9848"/>
        </row>
        <row r="9849">
          <cell r="P9849">
            <v>999999999</v>
          </cell>
          <cell r="Q9849"/>
          <cell r="R9849"/>
          <cell r="S9849"/>
          <cell r="T9849"/>
        </row>
        <row r="9850">
          <cell r="P9850">
            <v>999999999</v>
          </cell>
          <cell r="Q9850"/>
          <cell r="R9850"/>
          <cell r="S9850"/>
          <cell r="T9850"/>
        </row>
        <row r="9851">
          <cell r="P9851">
            <v>999999999</v>
          </cell>
          <cell r="Q9851"/>
          <cell r="R9851"/>
          <cell r="S9851"/>
          <cell r="T9851"/>
        </row>
        <row r="9852">
          <cell r="P9852">
            <v>999999999</v>
          </cell>
          <cell r="Q9852"/>
          <cell r="R9852"/>
          <cell r="S9852"/>
          <cell r="T9852"/>
        </row>
        <row r="9853">
          <cell r="P9853">
            <v>999999999</v>
          </cell>
          <cell r="Q9853"/>
          <cell r="R9853"/>
          <cell r="S9853"/>
          <cell r="T9853"/>
        </row>
        <row r="9854">
          <cell r="P9854">
            <v>999999999</v>
          </cell>
          <cell r="Q9854"/>
          <cell r="R9854"/>
          <cell r="S9854"/>
          <cell r="T9854"/>
        </row>
        <row r="9855">
          <cell r="P9855">
            <v>999999999</v>
          </cell>
          <cell r="Q9855"/>
          <cell r="R9855"/>
          <cell r="S9855"/>
          <cell r="T9855"/>
        </row>
        <row r="9856">
          <cell r="P9856">
            <v>999999999</v>
          </cell>
          <cell r="Q9856"/>
          <cell r="R9856"/>
          <cell r="S9856"/>
          <cell r="T9856"/>
        </row>
        <row r="9857">
          <cell r="P9857">
            <v>999999999</v>
          </cell>
          <cell r="Q9857"/>
          <cell r="R9857"/>
          <cell r="S9857"/>
          <cell r="T9857"/>
        </row>
        <row r="9858">
          <cell r="P9858">
            <v>999999999</v>
          </cell>
          <cell r="Q9858"/>
          <cell r="R9858"/>
          <cell r="S9858"/>
          <cell r="T9858"/>
        </row>
        <row r="9859">
          <cell r="P9859">
            <v>999999999</v>
          </cell>
          <cell r="Q9859"/>
          <cell r="R9859"/>
          <cell r="S9859"/>
          <cell r="T9859"/>
        </row>
        <row r="9860">
          <cell r="P9860">
            <v>999999999</v>
          </cell>
          <cell r="Q9860"/>
          <cell r="R9860"/>
          <cell r="S9860"/>
          <cell r="T9860"/>
        </row>
        <row r="9861">
          <cell r="P9861">
            <v>999999999</v>
          </cell>
          <cell r="Q9861"/>
          <cell r="R9861"/>
          <cell r="S9861"/>
          <cell r="T9861"/>
        </row>
        <row r="9862">
          <cell r="P9862">
            <v>999999999</v>
          </cell>
          <cell r="Q9862"/>
          <cell r="R9862"/>
          <cell r="S9862"/>
          <cell r="T9862"/>
        </row>
        <row r="9863">
          <cell r="P9863">
            <v>999999999</v>
          </cell>
          <cell r="Q9863"/>
          <cell r="R9863"/>
          <cell r="S9863"/>
          <cell r="T9863"/>
        </row>
        <row r="9864">
          <cell r="P9864">
            <v>999999999</v>
          </cell>
          <cell r="Q9864"/>
          <cell r="R9864"/>
          <cell r="S9864"/>
          <cell r="T9864"/>
        </row>
        <row r="9865">
          <cell r="P9865">
            <v>999999999</v>
          </cell>
          <cell r="Q9865"/>
          <cell r="R9865"/>
          <cell r="S9865"/>
          <cell r="T9865"/>
        </row>
        <row r="9866">
          <cell r="P9866">
            <v>999999999</v>
          </cell>
          <cell r="Q9866"/>
          <cell r="R9866"/>
          <cell r="S9866"/>
          <cell r="T9866"/>
        </row>
        <row r="9867">
          <cell r="P9867">
            <v>999999999</v>
          </cell>
          <cell r="Q9867"/>
          <cell r="R9867"/>
          <cell r="S9867"/>
          <cell r="T9867"/>
        </row>
        <row r="9868">
          <cell r="P9868">
            <v>999999999</v>
          </cell>
          <cell r="Q9868"/>
          <cell r="R9868"/>
          <cell r="S9868"/>
          <cell r="T9868"/>
        </row>
        <row r="9869">
          <cell r="P9869">
            <v>999999999</v>
          </cell>
          <cell r="Q9869"/>
          <cell r="R9869"/>
          <cell r="S9869"/>
          <cell r="T9869"/>
        </row>
        <row r="9870">
          <cell r="P9870">
            <v>999999999</v>
          </cell>
          <cell r="Q9870"/>
          <cell r="R9870"/>
          <cell r="S9870"/>
          <cell r="T9870"/>
        </row>
        <row r="9871">
          <cell r="P9871">
            <v>999999999</v>
          </cell>
          <cell r="Q9871"/>
          <cell r="R9871"/>
          <cell r="S9871"/>
          <cell r="T9871"/>
        </row>
        <row r="9872">
          <cell r="P9872">
            <v>999999999</v>
          </cell>
          <cell r="Q9872"/>
          <cell r="R9872"/>
          <cell r="S9872"/>
          <cell r="T9872"/>
        </row>
        <row r="9873">
          <cell r="P9873">
            <v>999999999</v>
          </cell>
          <cell r="Q9873"/>
          <cell r="R9873"/>
          <cell r="S9873"/>
          <cell r="T9873"/>
        </row>
        <row r="9874">
          <cell r="P9874">
            <v>999999999</v>
          </cell>
          <cell r="Q9874"/>
          <cell r="R9874"/>
          <cell r="S9874"/>
          <cell r="T9874"/>
        </row>
        <row r="9875">
          <cell r="P9875">
            <v>999999999</v>
          </cell>
          <cell r="Q9875"/>
          <cell r="R9875"/>
          <cell r="S9875"/>
          <cell r="T9875"/>
        </row>
        <row r="9876">
          <cell r="P9876">
            <v>999999999</v>
          </cell>
          <cell r="Q9876"/>
          <cell r="R9876"/>
          <cell r="S9876"/>
          <cell r="T9876"/>
        </row>
        <row r="9877">
          <cell r="P9877">
            <v>999999999</v>
          </cell>
          <cell r="Q9877"/>
          <cell r="R9877"/>
          <cell r="S9877"/>
          <cell r="T9877"/>
        </row>
        <row r="9878">
          <cell r="P9878">
            <v>999999999</v>
          </cell>
          <cell r="Q9878"/>
          <cell r="R9878"/>
          <cell r="S9878"/>
          <cell r="T9878"/>
        </row>
        <row r="9879">
          <cell r="P9879">
            <v>999999999</v>
          </cell>
          <cell r="Q9879"/>
          <cell r="R9879"/>
          <cell r="S9879"/>
          <cell r="T9879"/>
        </row>
        <row r="9880">
          <cell r="P9880">
            <v>999999999</v>
          </cell>
          <cell r="Q9880"/>
          <cell r="R9880"/>
          <cell r="S9880"/>
          <cell r="T9880"/>
        </row>
        <row r="9881">
          <cell r="P9881">
            <v>999999999</v>
          </cell>
          <cell r="Q9881"/>
          <cell r="R9881"/>
          <cell r="S9881"/>
          <cell r="T9881"/>
        </row>
        <row r="9882">
          <cell r="P9882">
            <v>999999999</v>
          </cell>
          <cell r="Q9882"/>
          <cell r="R9882"/>
          <cell r="S9882"/>
          <cell r="T9882"/>
        </row>
        <row r="9883">
          <cell r="P9883">
            <v>999999999</v>
          </cell>
          <cell r="Q9883"/>
          <cell r="R9883"/>
          <cell r="S9883"/>
          <cell r="T9883"/>
        </row>
        <row r="9884">
          <cell r="P9884">
            <v>999999999</v>
          </cell>
          <cell r="Q9884"/>
          <cell r="R9884"/>
          <cell r="S9884"/>
          <cell r="T9884"/>
        </row>
        <row r="9885">
          <cell r="P9885">
            <v>999999999</v>
          </cell>
          <cell r="Q9885"/>
          <cell r="R9885"/>
          <cell r="S9885"/>
          <cell r="T9885"/>
        </row>
        <row r="9886">
          <cell r="P9886">
            <v>999999999</v>
          </cell>
          <cell r="Q9886"/>
          <cell r="R9886"/>
          <cell r="S9886"/>
          <cell r="T9886"/>
        </row>
        <row r="9887">
          <cell r="P9887">
            <v>999999999</v>
          </cell>
          <cell r="Q9887"/>
          <cell r="R9887"/>
          <cell r="S9887"/>
          <cell r="T9887"/>
        </row>
        <row r="9888">
          <cell r="P9888">
            <v>999999999</v>
          </cell>
          <cell r="Q9888"/>
          <cell r="R9888"/>
          <cell r="S9888"/>
          <cell r="T9888"/>
        </row>
        <row r="9889">
          <cell r="P9889">
            <v>999999999</v>
          </cell>
          <cell r="Q9889"/>
          <cell r="R9889"/>
          <cell r="S9889"/>
          <cell r="T9889"/>
        </row>
        <row r="9890">
          <cell r="P9890">
            <v>999999999</v>
          </cell>
          <cell r="Q9890"/>
          <cell r="R9890"/>
          <cell r="S9890"/>
          <cell r="T9890"/>
        </row>
        <row r="9891">
          <cell r="P9891">
            <v>999999999</v>
          </cell>
          <cell r="Q9891"/>
          <cell r="R9891"/>
          <cell r="S9891"/>
          <cell r="T9891"/>
        </row>
        <row r="9892">
          <cell r="P9892">
            <v>999999999</v>
          </cell>
          <cell r="Q9892"/>
          <cell r="R9892"/>
          <cell r="S9892"/>
          <cell r="T9892"/>
        </row>
        <row r="9893">
          <cell r="P9893">
            <v>999999999</v>
          </cell>
          <cell r="Q9893"/>
          <cell r="R9893"/>
          <cell r="S9893"/>
          <cell r="T9893"/>
        </row>
        <row r="9894">
          <cell r="P9894">
            <v>999999999</v>
          </cell>
          <cell r="Q9894"/>
          <cell r="R9894"/>
          <cell r="S9894"/>
          <cell r="T9894"/>
        </row>
        <row r="9895">
          <cell r="P9895">
            <v>999999999</v>
          </cell>
          <cell r="Q9895"/>
          <cell r="R9895"/>
          <cell r="S9895"/>
          <cell r="T9895"/>
        </row>
        <row r="9896">
          <cell r="P9896">
            <v>999999999</v>
          </cell>
          <cell r="Q9896"/>
          <cell r="R9896"/>
          <cell r="S9896"/>
          <cell r="T9896"/>
        </row>
        <row r="9897">
          <cell r="P9897">
            <v>999999999</v>
          </cell>
          <cell r="Q9897"/>
          <cell r="R9897"/>
          <cell r="S9897"/>
          <cell r="T9897"/>
        </row>
        <row r="9898">
          <cell r="P9898">
            <v>999999999</v>
          </cell>
          <cell r="Q9898"/>
          <cell r="R9898"/>
          <cell r="S9898"/>
          <cell r="T9898"/>
        </row>
        <row r="9899">
          <cell r="P9899">
            <v>999999999</v>
          </cell>
          <cell r="Q9899"/>
          <cell r="R9899"/>
          <cell r="S9899"/>
          <cell r="T9899"/>
        </row>
        <row r="9900">
          <cell r="P9900">
            <v>999999999</v>
          </cell>
          <cell r="Q9900"/>
          <cell r="R9900"/>
          <cell r="S9900"/>
          <cell r="T9900"/>
        </row>
        <row r="9901">
          <cell r="P9901">
            <v>999999999</v>
          </cell>
          <cell r="Q9901"/>
          <cell r="R9901"/>
          <cell r="S9901"/>
          <cell r="T9901"/>
        </row>
        <row r="9902">
          <cell r="P9902">
            <v>999999999</v>
          </cell>
          <cell r="Q9902"/>
          <cell r="R9902"/>
          <cell r="S9902"/>
          <cell r="T9902"/>
        </row>
        <row r="9903">
          <cell r="P9903">
            <v>999999999</v>
          </cell>
          <cell r="Q9903"/>
          <cell r="R9903"/>
          <cell r="S9903"/>
          <cell r="T9903"/>
        </row>
        <row r="9904">
          <cell r="P9904">
            <v>999999999</v>
          </cell>
          <cell r="Q9904"/>
          <cell r="R9904"/>
          <cell r="S9904"/>
          <cell r="T9904"/>
        </row>
        <row r="9905">
          <cell r="P9905">
            <v>999999999</v>
          </cell>
          <cell r="Q9905"/>
          <cell r="R9905"/>
          <cell r="S9905"/>
          <cell r="T9905"/>
        </row>
        <row r="9906">
          <cell r="P9906">
            <v>999999999</v>
          </cell>
          <cell r="Q9906"/>
          <cell r="R9906"/>
          <cell r="S9906"/>
          <cell r="T9906"/>
        </row>
        <row r="9907">
          <cell r="P9907">
            <v>999999999</v>
          </cell>
          <cell r="Q9907"/>
          <cell r="R9907"/>
          <cell r="S9907"/>
          <cell r="T9907"/>
        </row>
        <row r="9908">
          <cell r="P9908">
            <v>999999999</v>
          </cell>
          <cell r="Q9908"/>
          <cell r="R9908"/>
          <cell r="S9908"/>
          <cell r="T9908"/>
        </row>
        <row r="9909">
          <cell r="P9909">
            <v>999999999</v>
          </cell>
          <cell r="Q9909"/>
          <cell r="R9909"/>
          <cell r="S9909"/>
          <cell r="T9909"/>
        </row>
        <row r="9910">
          <cell r="P9910">
            <v>999999999</v>
          </cell>
          <cell r="Q9910"/>
          <cell r="R9910"/>
          <cell r="S9910"/>
          <cell r="T9910"/>
        </row>
        <row r="9911">
          <cell r="P9911">
            <v>999999999</v>
          </cell>
          <cell r="Q9911"/>
          <cell r="R9911"/>
          <cell r="S9911"/>
          <cell r="T9911"/>
        </row>
        <row r="9912">
          <cell r="P9912">
            <v>999999999</v>
          </cell>
          <cell r="Q9912"/>
          <cell r="R9912"/>
          <cell r="S9912"/>
          <cell r="T9912"/>
        </row>
        <row r="9913">
          <cell r="P9913">
            <v>999999999</v>
          </cell>
          <cell r="Q9913"/>
          <cell r="R9913"/>
          <cell r="S9913"/>
          <cell r="T9913"/>
        </row>
        <row r="9914">
          <cell r="P9914">
            <v>999999999</v>
          </cell>
          <cell r="Q9914"/>
          <cell r="R9914"/>
          <cell r="S9914"/>
          <cell r="T9914"/>
        </row>
        <row r="9915">
          <cell r="P9915">
            <v>999999999</v>
          </cell>
          <cell r="Q9915"/>
          <cell r="R9915"/>
          <cell r="S9915"/>
          <cell r="T9915"/>
        </row>
        <row r="9916">
          <cell r="P9916">
            <v>999999999</v>
          </cell>
          <cell r="Q9916"/>
          <cell r="R9916"/>
          <cell r="S9916"/>
          <cell r="T9916"/>
        </row>
        <row r="9917">
          <cell r="P9917">
            <v>999999999</v>
          </cell>
          <cell r="Q9917"/>
          <cell r="R9917"/>
          <cell r="S9917"/>
          <cell r="T9917"/>
        </row>
        <row r="9918">
          <cell r="P9918">
            <v>999999999</v>
          </cell>
          <cell r="Q9918"/>
          <cell r="R9918"/>
          <cell r="S9918"/>
          <cell r="T9918"/>
        </row>
        <row r="9919">
          <cell r="P9919">
            <v>999999999</v>
          </cell>
          <cell r="Q9919"/>
          <cell r="R9919"/>
          <cell r="S9919"/>
          <cell r="T9919"/>
        </row>
        <row r="9920">
          <cell r="P9920">
            <v>999999999</v>
          </cell>
          <cell r="Q9920"/>
          <cell r="R9920"/>
          <cell r="S9920"/>
          <cell r="T9920"/>
        </row>
        <row r="9921">
          <cell r="P9921">
            <v>999999999</v>
          </cell>
          <cell r="Q9921"/>
          <cell r="R9921"/>
          <cell r="S9921"/>
          <cell r="T9921"/>
        </row>
        <row r="9922">
          <cell r="P9922">
            <v>999999999</v>
          </cell>
          <cell r="Q9922"/>
          <cell r="R9922"/>
          <cell r="S9922"/>
          <cell r="T9922"/>
        </row>
        <row r="9923">
          <cell r="P9923">
            <v>999999999</v>
          </cell>
          <cell r="Q9923"/>
          <cell r="R9923"/>
          <cell r="S9923"/>
          <cell r="T9923"/>
        </row>
        <row r="9924">
          <cell r="P9924">
            <v>999999999</v>
          </cell>
          <cell r="Q9924"/>
          <cell r="R9924"/>
          <cell r="S9924"/>
          <cell r="T9924"/>
        </row>
        <row r="9925">
          <cell r="P9925">
            <v>999999999</v>
          </cell>
          <cell r="Q9925"/>
          <cell r="R9925"/>
          <cell r="S9925"/>
          <cell r="T9925"/>
        </row>
        <row r="9926">
          <cell r="P9926">
            <v>999999999</v>
          </cell>
          <cell r="Q9926"/>
          <cell r="R9926"/>
          <cell r="S9926"/>
          <cell r="T9926"/>
        </row>
        <row r="9927">
          <cell r="P9927">
            <v>999999999</v>
          </cell>
          <cell r="Q9927"/>
          <cell r="R9927"/>
          <cell r="S9927"/>
          <cell r="T9927"/>
        </row>
        <row r="9928">
          <cell r="P9928">
            <v>999999999</v>
          </cell>
          <cell r="Q9928"/>
          <cell r="R9928"/>
          <cell r="S9928"/>
          <cell r="T9928"/>
        </row>
        <row r="9929">
          <cell r="P9929">
            <v>999999999</v>
          </cell>
          <cell r="Q9929"/>
          <cell r="R9929"/>
          <cell r="S9929"/>
          <cell r="T9929"/>
        </row>
        <row r="9930">
          <cell r="P9930">
            <v>999999999</v>
          </cell>
          <cell r="Q9930"/>
          <cell r="R9930"/>
          <cell r="S9930"/>
          <cell r="T9930"/>
        </row>
        <row r="9931">
          <cell r="P9931">
            <v>999999999</v>
          </cell>
          <cell r="Q9931"/>
          <cell r="R9931"/>
          <cell r="S9931"/>
          <cell r="T9931"/>
        </row>
        <row r="9932">
          <cell r="P9932">
            <v>999999999</v>
          </cell>
          <cell r="Q9932"/>
          <cell r="R9932"/>
          <cell r="S9932"/>
          <cell r="T9932"/>
        </row>
        <row r="9933">
          <cell r="P9933">
            <v>999999999</v>
          </cell>
          <cell r="Q9933"/>
          <cell r="R9933"/>
          <cell r="S9933"/>
          <cell r="T9933"/>
        </row>
        <row r="9934">
          <cell r="P9934">
            <v>999999999</v>
          </cell>
          <cell r="Q9934"/>
          <cell r="R9934"/>
          <cell r="S9934"/>
          <cell r="T9934"/>
        </row>
        <row r="9935">
          <cell r="P9935">
            <v>999999999</v>
          </cell>
          <cell r="Q9935"/>
          <cell r="R9935"/>
          <cell r="S9935"/>
          <cell r="T9935"/>
        </row>
        <row r="9936">
          <cell r="P9936">
            <v>999999999</v>
          </cell>
          <cell r="Q9936"/>
          <cell r="R9936"/>
          <cell r="S9936"/>
          <cell r="T9936"/>
        </row>
        <row r="9937">
          <cell r="P9937">
            <v>999999999</v>
          </cell>
          <cell r="Q9937"/>
          <cell r="R9937"/>
          <cell r="S9937"/>
          <cell r="T9937"/>
        </row>
        <row r="9938">
          <cell r="P9938">
            <v>999999999</v>
          </cell>
          <cell r="Q9938"/>
          <cell r="R9938"/>
          <cell r="S9938"/>
          <cell r="T9938"/>
        </row>
        <row r="9939">
          <cell r="P9939">
            <v>999999999</v>
          </cell>
          <cell r="Q9939"/>
          <cell r="R9939"/>
          <cell r="S9939"/>
          <cell r="T9939"/>
        </row>
        <row r="9940">
          <cell r="P9940">
            <v>999999999</v>
          </cell>
          <cell r="Q9940"/>
          <cell r="R9940"/>
          <cell r="S9940"/>
          <cell r="T9940"/>
        </row>
        <row r="9941">
          <cell r="P9941">
            <v>999999999</v>
          </cell>
          <cell r="Q9941"/>
          <cell r="R9941"/>
          <cell r="S9941"/>
          <cell r="T9941"/>
        </row>
        <row r="9942">
          <cell r="P9942">
            <v>999999999</v>
          </cell>
          <cell r="Q9942"/>
          <cell r="R9942"/>
          <cell r="S9942"/>
          <cell r="T9942"/>
        </row>
        <row r="9943">
          <cell r="P9943">
            <v>999999999</v>
          </cell>
          <cell r="Q9943"/>
          <cell r="R9943"/>
          <cell r="S9943"/>
          <cell r="T9943"/>
        </row>
        <row r="9944">
          <cell r="P9944">
            <v>999999999</v>
          </cell>
          <cell r="Q9944"/>
          <cell r="R9944"/>
          <cell r="S9944"/>
          <cell r="T9944"/>
        </row>
        <row r="9945">
          <cell r="P9945">
            <v>999999999</v>
          </cell>
          <cell r="Q9945"/>
          <cell r="R9945"/>
          <cell r="S9945"/>
          <cell r="T9945"/>
        </row>
        <row r="9946">
          <cell r="P9946">
            <v>999999999</v>
          </cell>
          <cell r="Q9946"/>
          <cell r="R9946"/>
          <cell r="S9946"/>
          <cell r="T9946"/>
        </row>
        <row r="9947">
          <cell r="P9947">
            <v>999999999</v>
          </cell>
          <cell r="Q9947"/>
          <cell r="R9947"/>
          <cell r="S9947"/>
          <cell r="T9947"/>
        </row>
        <row r="9948">
          <cell r="P9948">
            <v>999999999</v>
          </cell>
          <cell r="Q9948"/>
          <cell r="R9948"/>
          <cell r="S9948"/>
          <cell r="T9948"/>
        </row>
        <row r="9949">
          <cell r="P9949">
            <v>999999999</v>
          </cell>
          <cell r="Q9949"/>
          <cell r="R9949"/>
          <cell r="S9949"/>
          <cell r="T9949"/>
        </row>
        <row r="9950">
          <cell r="P9950">
            <v>999999999</v>
          </cell>
          <cell r="Q9950"/>
          <cell r="R9950"/>
          <cell r="S9950"/>
          <cell r="T9950"/>
        </row>
        <row r="9951">
          <cell r="P9951">
            <v>999999999</v>
          </cell>
          <cell r="Q9951"/>
          <cell r="R9951"/>
          <cell r="S9951"/>
          <cell r="T9951"/>
        </row>
        <row r="9952">
          <cell r="P9952">
            <v>999999999</v>
          </cell>
          <cell r="Q9952"/>
          <cell r="R9952"/>
          <cell r="S9952"/>
          <cell r="T9952"/>
        </row>
        <row r="9953">
          <cell r="P9953">
            <v>999999999</v>
          </cell>
          <cell r="Q9953"/>
          <cell r="R9953"/>
          <cell r="S9953"/>
          <cell r="T9953"/>
        </row>
        <row r="9954">
          <cell r="P9954">
            <v>999999999</v>
          </cell>
          <cell r="Q9954"/>
          <cell r="R9954"/>
          <cell r="S9954"/>
          <cell r="T9954"/>
        </row>
        <row r="9955">
          <cell r="P9955">
            <v>999999999</v>
          </cell>
          <cell r="Q9955"/>
          <cell r="R9955"/>
          <cell r="S9955"/>
          <cell r="T9955"/>
        </row>
        <row r="9956">
          <cell r="P9956">
            <v>999999999</v>
          </cell>
          <cell r="Q9956"/>
          <cell r="R9956"/>
          <cell r="S9956"/>
          <cell r="T9956"/>
        </row>
        <row r="9957">
          <cell r="P9957">
            <v>999999999</v>
          </cell>
          <cell r="Q9957"/>
          <cell r="R9957"/>
          <cell r="S9957"/>
          <cell r="T9957"/>
        </row>
        <row r="9958">
          <cell r="P9958">
            <v>999999999</v>
          </cell>
          <cell r="Q9958"/>
          <cell r="R9958"/>
          <cell r="S9958"/>
          <cell r="T9958"/>
        </row>
        <row r="9959">
          <cell r="P9959">
            <v>999999999</v>
          </cell>
          <cell r="Q9959"/>
          <cell r="R9959"/>
          <cell r="S9959"/>
          <cell r="T9959"/>
        </row>
        <row r="9960">
          <cell r="P9960">
            <v>999999999</v>
          </cell>
          <cell r="Q9960"/>
          <cell r="R9960"/>
          <cell r="S9960"/>
          <cell r="T9960"/>
        </row>
        <row r="9961">
          <cell r="P9961">
            <v>999999999</v>
          </cell>
          <cell r="Q9961"/>
          <cell r="R9961"/>
          <cell r="S9961"/>
          <cell r="T9961"/>
        </row>
        <row r="9962">
          <cell r="P9962">
            <v>999999999</v>
          </cell>
          <cell r="Q9962"/>
          <cell r="R9962"/>
          <cell r="S9962"/>
          <cell r="T9962"/>
        </row>
        <row r="9963">
          <cell r="P9963">
            <v>999999999</v>
          </cell>
          <cell r="Q9963"/>
          <cell r="R9963"/>
          <cell r="S9963"/>
          <cell r="T9963"/>
        </row>
        <row r="9964">
          <cell r="P9964">
            <v>999999999</v>
          </cell>
          <cell r="Q9964"/>
          <cell r="R9964"/>
          <cell r="S9964"/>
          <cell r="T9964"/>
        </row>
        <row r="9965">
          <cell r="P9965">
            <v>999999999</v>
          </cell>
          <cell r="Q9965"/>
          <cell r="R9965"/>
          <cell r="S9965"/>
          <cell r="T9965"/>
        </row>
        <row r="9966">
          <cell r="P9966">
            <v>999999999</v>
          </cell>
          <cell r="Q9966"/>
          <cell r="R9966"/>
          <cell r="S9966"/>
          <cell r="T9966"/>
        </row>
        <row r="9967">
          <cell r="P9967">
            <v>999999999</v>
          </cell>
          <cell r="Q9967"/>
          <cell r="R9967"/>
          <cell r="S9967"/>
          <cell r="T9967"/>
        </row>
        <row r="9968">
          <cell r="P9968">
            <v>999999999</v>
          </cell>
          <cell r="Q9968"/>
          <cell r="R9968"/>
          <cell r="S9968"/>
          <cell r="T9968"/>
        </row>
        <row r="9969">
          <cell r="P9969">
            <v>999999999</v>
          </cell>
          <cell r="Q9969"/>
          <cell r="R9969"/>
          <cell r="S9969"/>
          <cell r="T9969"/>
        </row>
        <row r="9970">
          <cell r="P9970">
            <v>999999999</v>
          </cell>
          <cell r="Q9970"/>
          <cell r="R9970"/>
          <cell r="S9970"/>
          <cell r="T9970"/>
        </row>
        <row r="9971">
          <cell r="P9971">
            <v>999999999</v>
          </cell>
          <cell r="Q9971"/>
          <cell r="R9971"/>
          <cell r="S9971"/>
          <cell r="T9971"/>
        </row>
        <row r="9972">
          <cell r="P9972">
            <v>999999999</v>
          </cell>
          <cell r="Q9972"/>
          <cell r="R9972"/>
          <cell r="S9972"/>
          <cell r="T9972"/>
        </row>
        <row r="9973">
          <cell r="P9973">
            <v>999999999</v>
          </cell>
          <cell r="Q9973"/>
          <cell r="R9973"/>
          <cell r="S9973"/>
          <cell r="T9973"/>
        </row>
        <row r="9974">
          <cell r="P9974">
            <v>999999999</v>
          </cell>
          <cell r="Q9974"/>
          <cell r="R9974"/>
          <cell r="S9974"/>
          <cell r="T9974"/>
        </row>
        <row r="9975">
          <cell r="P9975">
            <v>999999999</v>
          </cell>
          <cell r="Q9975"/>
          <cell r="R9975"/>
          <cell r="S9975"/>
          <cell r="T9975"/>
        </row>
        <row r="9976">
          <cell r="P9976">
            <v>999999999</v>
          </cell>
          <cell r="Q9976"/>
          <cell r="R9976"/>
          <cell r="S9976"/>
          <cell r="T9976"/>
        </row>
        <row r="9977">
          <cell r="P9977">
            <v>999999999</v>
          </cell>
          <cell r="Q9977"/>
          <cell r="R9977"/>
          <cell r="S9977"/>
          <cell r="T9977"/>
        </row>
        <row r="9978">
          <cell r="P9978">
            <v>999999999</v>
          </cell>
          <cell r="Q9978"/>
          <cell r="R9978"/>
          <cell r="S9978"/>
          <cell r="T9978"/>
        </row>
        <row r="9979">
          <cell r="P9979">
            <v>999999999</v>
          </cell>
          <cell r="Q9979"/>
          <cell r="R9979"/>
          <cell r="S9979"/>
          <cell r="T9979"/>
        </row>
        <row r="9980">
          <cell r="P9980">
            <v>999999999</v>
          </cell>
          <cell r="Q9980"/>
          <cell r="R9980"/>
          <cell r="S9980"/>
          <cell r="T9980"/>
        </row>
        <row r="9981">
          <cell r="P9981">
            <v>999999999</v>
          </cell>
          <cell r="Q9981"/>
          <cell r="R9981"/>
          <cell r="S9981"/>
          <cell r="T9981"/>
        </row>
        <row r="9982">
          <cell r="P9982">
            <v>999999999</v>
          </cell>
          <cell r="Q9982"/>
          <cell r="R9982"/>
          <cell r="S9982"/>
          <cell r="T9982"/>
        </row>
        <row r="9983">
          <cell r="P9983">
            <v>999999999</v>
          </cell>
          <cell r="Q9983"/>
          <cell r="R9983"/>
          <cell r="S9983"/>
          <cell r="T9983"/>
        </row>
        <row r="9984">
          <cell r="P9984">
            <v>999999999</v>
          </cell>
          <cell r="Q9984"/>
          <cell r="R9984"/>
          <cell r="S9984"/>
          <cell r="T9984"/>
        </row>
        <row r="9985">
          <cell r="P9985">
            <v>999999999</v>
          </cell>
          <cell r="Q9985"/>
          <cell r="R9985"/>
          <cell r="S9985"/>
          <cell r="T9985"/>
        </row>
        <row r="9986">
          <cell r="P9986">
            <v>999999999</v>
          </cell>
          <cell r="Q9986"/>
          <cell r="R9986"/>
          <cell r="S9986"/>
          <cell r="T9986"/>
        </row>
        <row r="9987">
          <cell r="P9987">
            <v>999999999</v>
          </cell>
          <cell r="Q9987"/>
          <cell r="R9987"/>
          <cell r="S9987"/>
          <cell r="T9987"/>
        </row>
        <row r="9988">
          <cell r="P9988">
            <v>999999999</v>
          </cell>
          <cell r="Q9988"/>
          <cell r="R9988"/>
          <cell r="S9988"/>
          <cell r="T9988"/>
        </row>
        <row r="9989">
          <cell r="P9989">
            <v>999999999</v>
          </cell>
          <cell r="Q9989"/>
          <cell r="R9989"/>
          <cell r="S9989"/>
          <cell r="T9989"/>
        </row>
        <row r="9990">
          <cell r="P9990">
            <v>999999999</v>
          </cell>
          <cell r="Q9990"/>
          <cell r="R9990"/>
          <cell r="S9990"/>
          <cell r="T9990"/>
        </row>
        <row r="9991">
          <cell r="P9991">
            <v>999999999</v>
          </cell>
          <cell r="Q9991"/>
          <cell r="R9991"/>
          <cell r="S9991"/>
          <cell r="T9991"/>
        </row>
        <row r="9992">
          <cell r="P9992">
            <v>999999999</v>
          </cell>
          <cell r="Q9992"/>
          <cell r="R9992"/>
          <cell r="S9992"/>
          <cell r="T9992"/>
        </row>
        <row r="9993">
          <cell r="P9993">
            <v>999999999</v>
          </cell>
          <cell r="Q9993"/>
          <cell r="R9993"/>
          <cell r="S9993"/>
          <cell r="T9993"/>
        </row>
        <row r="9994">
          <cell r="P9994">
            <v>999999999</v>
          </cell>
          <cell r="Q9994"/>
          <cell r="R9994"/>
          <cell r="S9994"/>
          <cell r="T9994"/>
        </row>
        <row r="9995">
          <cell r="P9995">
            <v>999999999</v>
          </cell>
          <cell r="Q9995"/>
          <cell r="R9995"/>
          <cell r="S9995"/>
          <cell r="T9995"/>
        </row>
        <row r="9996">
          <cell r="P9996">
            <v>999999999</v>
          </cell>
          <cell r="Q9996"/>
          <cell r="R9996"/>
          <cell r="S9996"/>
          <cell r="T9996"/>
        </row>
        <row r="9997">
          <cell r="P9997">
            <v>999999999</v>
          </cell>
          <cell r="Q9997"/>
          <cell r="R9997"/>
          <cell r="S9997"/>
          <cell r="T9997"/>
        </row>
        <row r="9998">
          <cell r="P9998">
            <v>999999999</v>
          </cell>
          <cell r="Q9998"/>
          <cell r="R9998"/>
          <cell r="S9998"/>
          <cell r="T9998"/>
        </row>
        <row r="9999">
          <cell r="P9999">
            <v>999999999</v>
          </cell>
          <cell r="Q9999"/>
          <cell r="R9999"/>
          <cell r="S9999"/>
          <cell r="T9999"/>
        </row>
        <row r="10000">
          <cell r="P10000">
            <v>999999999</v>
          </cell>
          <cell r="Q10000"/>
          <cell r="R10000"/>
          <cell r="S10000"/>
          <cell r="T10000"/>
        </row>
        <row r="10001">
          <cell r="P10001"/>
        </row>
        <row r="10002">
          <cell r="P10002"/>
        </row>
      </sheetData>
    </sheetDataSet>
  </externalBook>
</externalLink>
</file>

<file path=xl/queryTables/queryTable1.xml><?xml version="1.0" encoding="utf-8"?>
<queryTable xmlns="http://schemas.openxmlformats.org/spreadsheetml/2006/main" name="data-de-hoje" refreshOnLoad="1" growShrinkType="overwriteClear" removeDataOnSave="1" adjustColumnWidth="0" connectionId="1" autoFormatId="16" applyNumberFormats="0" applyBorderFormats="0" applyFontFormats="1" applyPatternFormats="1" applyAlignmentFormats="0" applyWidthHeightFormats="0"/>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
  <dimension ref="A1:BL2150"/>
  <sheetViews>
    <sheetView showGridLines="0" showRowColHeaders="0" tabSelected="1" showRuler="0" view="pageLayout" topLeftCell="A5" zoomScale="120" zoomScaleNormal="100" zoomScalePageLayoutView="120" workbookViewId="0">
      <selection activeCell="B10" sqref="B10:E10"/>
    </sheetView>
  </sheetViews>
  <sheetFormatPr defaultColWidth="9.140625" defaultRowHeight="15"/>
  <cols>
    <col min="1" max="1" width="14.140625" style="1" customWidth="1"/>
    <col min="2" max="2" width="5.42578125" style="1" customWidth="1"/>
    <col min="3" max="3" width="3.5703125" style="43" customWidth="1"/>
    <col min="4" max="4" width="11.85546875" style="1" customWidth="1"/>
    <col min="5" max="5" width="4" style="1" customWidth="1"/>
    <col min="6" max="6" width="10.28515625" style="185" customWidth="1"/>
    <col min="7" max="7" width="6.42578125" style="1" customWidth="1"/>
    <col min="8" max="8" width="5.42578125" style="1" customWidth="1"/>
    <col min="9" max="9" width="4.85546875" style="1" customWidth="1"/>
    <col min="10" max="10" width="7.42578125" style="1" customWidth="1"/>
    <col min="11" max="11" width="9.42578125" style="1" customWidth="1"/>
    <col min="12" max="12" width="4.85546875" style="1" customWidth="1"/>
    <col min="13" max="13" width="10.7109375" style="1" customWidth="1"/>
    <col min="14" max="14" width="9" style="1" customWidth="1"/>
    <col min="15" max="15" width="9.42578125" style="1" customWidth="1"/>
    <col min="16" max="16" width="7.85546875" style="1" customWidth="1"/>
    <col min="17" max="18" width="13.140625" style="1" customWidth="1"/>
    <col min="19" max="19" width="12.28515625" style="1" customWidth="1"/>
    <col min="20" max="20" width="11.85546875" style="1" customWidth="1"/>
    <col min="21" max="22" width="10.7109375" style="1" customWidth="1"/>
    <col min="23" max="23" width="19.140625" style="1" customWidth="1"/>
    <col min="24" max="24" width="5" style="1" customWidth="1"/>
    <col min="25" max="39" width="4" style="1" customWidth="1"/>
    <col min="40" max="40" width="6.140625" style="1" customWidth="1"/>
    <col min="41" max="41" width="6.7109375" style="1" customWidth="1"/>
    <col min="42" max="42" width="14.7109375" style="1" customWidth="1"/>
    <col min="43" max="60" width="4.140625" style="1" customWidth="1"/>
    <col min="61" max="61" width="4.42578125" style="1" customWidth="1"/>
    <col min="62" max="62" width="4.5703125" style="1" customWidth="1"/>
    <col min="63" max="64" width="6.28515625" style="1" customWidth="1"/>
    <col min="65" max="65" width="6.140625" style="1" customWidth="1"/>
    <col min="66" max="72" width="5.42578125" style="1" customWidth="1"/>
    <col min="73" max="73" width="6.85546875" style="1" customWidth="1"/>
    <col min="74" max="77" width="5.42578125" style="1" customWidth="1"/>
    <col min="78" max="94" width="5.28515625" style="1" customWidth="1"/>
    <col min="95" max="547" width="12.5703125" style="1" customWidth="1"/>
    <col min="548" max="16384" width="9.140625" style="1"/>
  </cols>
  <sheetData>
    <row r="1" spans="1:64" ht="15.75" hidden="1" customHeight="1">
      <c r="A1" s="182"/>
      <c r="B1" s="182"/>
      <c r="C1" s="191"/>
      <c r="D1" s="20"/>
      <c r="E1" s="143">
        <f ca="1">IF(OR(Plan35!$I90&gt;0,B10="",F10="",I10="",K10="",B11="",F11="",K11=""),1,0)</f>
        <v>1</v>
      </c>
      <c r="F1" s="144"/>
      <c r="G1" s="662"/>
      <c r="H1" s="662"/>
      <c r="I1" s="662"/>
      <c r="K1" s="143"/>
      <c r="L1" s="182"/>
      <c r="M1" s="182"/>
      <c r="P1" s="74">
        <f ca="1">IF(OR(E1&gt;0,S6="",T7="",U7=""),1,0)</f>
        <v>1</v>
      </c>
      <c r="W1" s="560"/>
      <c r="X1" s="560"/>
      <c r="Y1" s="482"/>
      <c r="Z1" s="482"/>
      <c r="AA1" s="482"/>
      <c r="AB1" s="482"/>
      <c r="AC1" s="482"/>
      <c r="AD1" s="482"/>
      <c r="AE1" s="482"/>
      <c r="AF1" s="482"/>
      <c r="AG1" s="482"/>
      <c r="AH1" s="482"/>
      <c r="AI1" s="482"/>
      <c r="AJ1" s="482"/>
      <c r="AK1" s="482"/>
      <c r="AL1" s="482"/>
      <c r="AM1" s="482"/>
      <c r="AN1" s="482"/>
      <c r="AO1" s="482"/>
    </row>
    <row r="2" spans="1:64" ht="16.5" hidden="1" customHeight="1">
      <c r="B2" s="182"/>
      <c r="C2" s="191"/>
      <c r="D2" s="182"/>
      <c r="E2" s="182"/>
      <c r="F2" s="143" t="str">
        <f>MID(D5+100000000000,2,12)</f>
        <v>12345678909</v>
      </c>
      <c r="G2" s="143">
        <f>IF(11-(MID(F2,1,1)*10+MID(F2,2,1)*9+MID(F2,3,1)*8+MID(F2,4,1)*7+MID(F2,5,1)*6+MID(F2,6,1)*5+MID(F2,7,1)*4+MID(F2,8,1)*3+MID(F2,9,1)*2-(INT((MID(F2,1,1)*10+MID(F2,2,1)*9+MID(F2,3,1)*8+MID(F2,4,1)*7+MID(F2,5,1)*6+MID(F2,6,1)*5+MID(F2,7,1)*4+MID(F2,8,1)*3+MID(F2,9,1)*2)/11)*11))&gt;9,0,11-(MID(F2,1,1)*10+MID(F2,2,1)*9+MID(F2,3,1)*8+MID(F2,4,1)*7+MID(F2,5,1)*6+MID(F2,6,1)*5+MID(F2,7,1)*4+MID(F2,8,1)*3+MID(F2,9,1)*2-(INT((MID(F2,1,1)*10+MID(F2,2,1)*9+MID(F2,3,1)*8+MID(F2,4,1)*7+MID(F2,5,1)*6+MID(F2,6,1)*5+MID(F2,7,1)*4+MID(F2,8,1)*3+MID(F2,9,1)*2)/11)*11)))</f>
        <v>0</v>
      </c>
      <c r="H2" s="143">
        <f>IF(11-(MID(F2,1,1)*11+MID(F2,2,1)*10+MID(F2,3,1)*9+MID(F2,4,1)*8+MID(F2,5,1)*7+MID(F2,6,1)*6+MID(F2,7,1)*5+MID(F2,8,1)*4+MID(F2,9,1)*3+G2*2-(INT((MID(F2,1,1)*11+MID(F2,2,1)*10+MID(F2,3,1)*9+MID(F2,4,1)*8+MID(F2,5,1)*7+MID(F2,6,1)*6+MID(F2,7,1)*5+MID(F2,8,1)*4+MID(F2,9,1)*3+G2*2)/11)*11))&gt;9,0,11-(MID(F2,1,1)*11+MID(F2,2,1)*10+MID(F2,3,1)*9+MID(F2,4,1)*8+MID(F2,5,1)*7+MID(F2,6,1)*6+MID(F2,7,1)*5+MID(F2,8,1)*4+MID(F2,9,1)*3+G2*2-(INT((MID(F2,1,1)*11+MID(F2,2,1)*10+MID(F2,3,1)*9+MID(F2,4,1)*8+MID(F2,5,1)*7+MID(F2,6,1)*6+MID(F2,7,1)*5+MID(F2,8,1)*4+MID(F2,9,1)*3+G2*2)/11)*11)))</f>
        <v>9</v>
      </c>
      <c r="I2" s="182"/>
      <c r="J2" s="182"/>
      <c r="K2" s="272"/>
      <c r="L2" s="182"/>
      <c r="M2" s="182">
        <f>LEN(M5)</f>
        <v>11</v>
      </c>
      <c r="V2" s="31"/>
      <c r="AE2" s="28"/>
      <c r="AF2" s="28"/>
    </row>
    <row r="3" spans="1:64" ht="16.5" hidden="1" customHeight="1">
      <c r="B3" s="182"/>
      <c r="C3" s="191"/>
      <c r="D3" s="182">
        <f>IFERROR(IF(Plan35!F90=0,VALUE(CONCATENATE(MID(F5,SEARCH("/",F5)+1,SEARCH("-",F5)-4),VALUE(MID("11-RO 12-AC 13-AM 14-RR 15-PA 16-AP 17-TO 21-MA 22-PI 23-CE 24- RN 25-PB 26-PE 27-AL 28-SE 29-BA 31-MG 32-ES 33-RJ 35-SP 41-PR 42-SC 43-RS 50-MS 51-MT 52-GO 53-DF 54-AU 99",SEARCH(RIGHT(F5,2),"11-RO 12-AC 13-AM 14-RR 15-PA 16-AP 17-TO 21-MA 22-PI 23-CE 24- RN 25-PB 26-PE 27-AL 28-SE 29-BA 31-MG 32-ES 33-RJ 35-SP 25-PR 42-SC 43-RS 50-MS 51-MT 52-GO 53-DF 54-AU 99")+3,2)),G5)),""),"")</f>
        <v>999999991</v>
      </c>
      <c r="E3" s="182"/>
      <c r="F3" s="143" t="str">
        <f>MID(G10+100000000000,2,12)</f>
        <v>00000000000</v>
      </c>
      <c r="G3" s="183">
        <f>IF(11-(MID(F3,1,1)*10+MID(F3,2,1)*9+MID(F3,3,1)*8+MID(F3,4,1)*7+MID(F3,5,1)*6+MID(F3,6,1)*5+MID(F3,7,1)*4+MID(F3,8,1)*3+MID(F3,9,1)*2-(INT((MID(F3,1,1)*10+MID(F3,2,1)*9+MID(F3,3,1)*8+MID(F3,4,1)*7+MID(F3,5,1)*6+MID(F3,6,1)*5+MID(F3,7,1)*4+MID(F3,8,1)*3+MID(F3,9,1)*2)/11)*11))&gt;9,0,11-(MID(F3,1,1)*10+MID(F3,2,1)*9+MID(F3,3,1)*8+MID(F3,4,1)*7+MID(F3,5,1)*6+MID(F3,6,1)*5+MID(F3,7,1)*4+MID(F3,8,1)*3+MID(F3,9,1)*2-(INT((MID(F3,1,1)*10+MID(F3,2,1)*9+MID(F3,3,1)*8+MID(F3,4,1)*7+MID(F3,5,1)*6+MID(F3,6,1)*5+MID(F3,7,1)*4+MID(F3,8,1)*3+MID(F3,9,1)*2)/11)*11)))</f>
        <v>0</v>
      </c>
      <c r="H3" s="183">
        <f>IF(11-(MID(F3,1,1)*11+MID(F3,2,1)*10+MID(F3,3,1)*9+MID(F3,4,1)*8+MID(F3,5,1)*7+MID(F3,6,1)*6+MID(F3,7,1)*5+MID(F3,8,1)*4+MID(F3,9,1)*3+G3*2-(INT((MID(F3,1,1)*11+MID(F3,2,1)*10+MID(F3,3,1)*9+MID(F3,4,1)*8+MID(F3,5,1)*7+MID(F3,6,1)*6+MID(F3,7,1)*5+MID(F3,8,1)*4+MID(F3,9,1)*3+G3*2)/11)*11))&gt;9,0,11-(MID(F3,1,1)*11+MID(F3,2,1)*10+MID(F3,3,1)*9+MID(F3,4,1)*8+MID(F3,5,1)*7+MID(F3,6,1)*6+MID(F3,7,1)*5+MID(F3,8,1)*4+MID(F3,9,1)*3+G3*2-(INT((MID(F3,1,1)*11+MID(F3,2,1)*10+MID(F3,3,1)*9+MID(F3,4,1)*8+MID(F3,5,1)*7+MID(F3,6,1)*6+MID(F3,7,1)*5+MID(F3,8,1)*4+MID(F3,9,1)*3+G3*2)/11)*11)))</f>
        <v>0</v>
      </c>
      <c r="I3" s="182"/>
      <c r="J3" s="182"/>
      <c r="K3" s="182"/>
      <c r="L3" s="182"/>
      <c r="M3" s="249">
        <f>IF(M5="","",IF(VALUE(RIGHT(M5,1))=0,M5,VALUE(CONCATENATE(MID(M5,M2,1),MID(M5,M2-1,1),MID(M5,M2-2,1),IF(M2-3&gt;0,MID(M5,M2-3,1),""),IF(M2-4&gt;0,MID(M5,M2-4,1),""),IF(M2-5&gt;0,MID(M5,M2-5,1),""),IF(M2-6&gt;0,MID(M5,M2-6,1),""),IF(M2-7&gt;0,MID(M5,M2-7,1),""),IF(M2-8&gt;0,MID(M5,M2-8,1),""),IF(M2-9&gt;0,MID(M5,M2-9,1),""),IF(M2-10&gt;0,MID(M5,M2-10,1),"")))))</f>
        <v>10038352513</v>
      </c>
      <c r="N3" s="8"/>
      <c r="O3" s="32"/>
      <c r="P3" s="31"/>
      <c r="Q3" s="74">
        <f>IF(S6&lt;&gt;"",IF(LEN(S6)&gt;7,CONCATENATE(LEFT(S6,2),"/",MID(S6,3,2),"/",RIGHT(S6,4)),CONCATENATE(0,LEFT(S6,1),"/",MID(S6,2,2),"/",RIGHT(S6,4))),0)</f>
        <v>0</v>
      </c>
      <c r="R3" s="76">
        <f>IF(S6&lt;&gt;"",DATEDIF(Q3,Q46,"Y")*12+DATEDIF(Q3,Q46,"YM"),0)</f>
        <v>0</v>
      </c>
      <c r="S3" s="75">
        <f>IF(R3&lt;72,0,IF(R3&lt;76,1,IF(R3&lt;80,2,IF(R3&lt;84,3,IF(R3&lt;88,4,IF(R3&lt;92,5,IF(R3&lt;96,6,IF(R3&lt;100,7,IF(R3&lt;104,8,IF(R3&lt;108,9,IF(R3&lt;112,10,IF(R3&lt;116,11,IF(R3&lt;120,12,IF(R3&lt;124,13,IF(R3&lt;128,14,IF(R3&lt;132,15,IF(R3&lt;136,16,IF(R3&lt;140,17,IF(R3&lt;144,18,IF(R3&lt;148,19,IF(R3&lt;152,20,IF(R3&lt;156,21,IF(R3&lt;160,22,IF(R3&lt;164,23,IF(168&lt;24,1,IF(R3&lt;172,25,IF(R3&lt;176,26,IF(R3&lt;180,27,IF(R3&lt;184,28,IF(R3&lt;188,29,IF(R3&lt;192,30,IF(R3&lt;196,31,IF(R3&lt;200,32,IF(R3&lt;204,33,0))))))))))))))))))))))))))))))))))</f>
        <v>0</v>
      </c>
      <c r="T3" s="31"/>
      <c r="U3" s="33"/>
      <c r="V3" s="5"/>
      <c r="AE3" s="28"/>
      <c r="AF3" s="28"/>
    </row>
    <row r="4" spans="1:64" ht="16.5" hidden="1" customHeight="1">
      <c r="A4" s="182"/>
      <c r="B4" s="182"/>
      <c r="C4" s="191"/>
      <c r="D4" s="182"/>
      <c r="E4" s="182"/>
      <c r="F4" s="192"/>
      <c r="G4" s="6"/>
      <c r="H4" s="6"/>
      <c r="I4" s="182"/>
      <c r="J4" s="182"/>
      <c r="K4" s="182"/>
      <c r="L4" s="182"/>
      <c r="M4" s="182"/>
      <c r="O4" s="15"/>
      <c r="P4" s="16"/>
      <c r="Q4" s="5"/>
      <c r="R4" s="5"/>
      <c r="S4" s="5"/>
      <c r="T4" s="5"/>
      <c r="U4" s="5"/>
      <c r="V4" s="5"/>
      <c r="AE4" s="28"/>
      <c r="AF4" s="28"/>
    </row>
    <row r="5" spans="1:64" ht="17.100000000000001" customHeight="1">
      <c r="A5" s="606" t="str">
        <f>IFERROR(IF(VLOOKUP(D3,[1]Plan1!$P$3:$R$10002,3)=D5,VLOOKUP(D3,[1]Plan1!$P$3:$Q$10002,2),""),"")</f>
        <v>Sigmund Schlomo Freud</v>
      </c>
      <c r="B5" s="606"/>
      <c r="C5" s="260" t="s">
        <v>1364</v>
      </c>
      <c r="D5" s="263">
        <v>12345678909</v>
      </c>
      <c r="E5" s="77" t="s">
        <v>1361</v>
      </c>
      <c r="F5" s="261" t="s">
        <v>1436</v>
      </c>
      <c r="G5" s="264">
        <v>1</v>
      </c>
      <c r="H5" s="618" t="s">
        <v>1340</v>
      </c>
      <c r="I5" s="618"/>
      <c r="J5" s="78" t="s">
        <v>1360</v>
      </c>
      <c r="K5" s="255">
        <v>31122022</v>
      </c>
      <c r="L5" s="260" t="s">
        <v>1365</v>
      </c>
      <c r="M5" s="256">
        <v>31525383001</v>
      </c>
      <c r="N5" s="600" t="s">
        <v>31</v>
      </c>
      <c r="O5" s="600"/>
      <c r="P5" s="600"/>
      <c r="Q5" s="482" t="s">
        <v>24</v>
      </c>
      <c r="R5" s="482"/>
      <c r="S5" s="13" t="s">
        <v>19</v>
      </c>
      <c r="T5" s="13" t="s">
        <v>18</v>
      </c>
      <c r="U5" s="13" t="s">
        <v>15</v>
      </c>
      <c r="V5" s="13" t="s">
        <v>22</v>
      </c>
      <c r="W5" s="466" t="s">
        <v>31</v>
      </c>
      <c r="X5" s="466"/>
      <c r="Y5" s="466"/>
      <c r="Z5" s="463" t="s">
        <v>24</v>
      </c>
      <c r="AA5" s="463"/>
      <c r="AB5" s="463"/>
      <c r="AC5" s="463"/>
      <c r="AD5" s="463"/>
      <c r="AE5" s="463" t="s">
        <v>19</v>
      </c>
      <c r="AF5" s="463"/>
      <c r="AG5" s="463"/>
      <c r="AH5" s="463" t="s">
        <v>18</v>
      </c>
      <c r="AI5" s="463"/>
      <c r="AJ5" s="463"/>
      <c r="AK5" s="463" t="s">
        <v>15</v>
      </c>
      <c r="AL5" s="463"/>
      <c r="AM5" s="463"/>
      <c r="AN5" s="463" t="s">
        <v>22</v>
      </c>
      <c r="AO5" s="463"/>
    </row>
    <row r="6" spans="1:64" ht="17.100000000000001" customHeight="1">
      <c r="C6" s="259"/>
      <c r="D6" s="259"/>
      <c r="E6" s="259"/>
      <c r="F6" s="621" t="s">
        <v>1358</v>
      </c>
      <c r="G6" s="621"/>
      <c r="H6" s="262"/>
      <c r="I6" s="262"/>
      <c r="J6" s="262"/>
      <c r="K6" s="262"/>
      <c r="N6" s="561">
        <f>B10</f>
        <v>0</v>
      </c>
      <c r="O6" s="481"/>
      <c r="P6" s="481"/>
      <c r="Q6" s="481" t="str">
        <f>IF(S6&lt;&gt;"",IF(DATEDIF(Q3,Q46,"YM")=0,CONCATENATE(DATEDIF(Q3,Q46,"Y")," anos"),IF(DATEDIF(Q3,Q46,"YM")=1,CONCATENATE(DATEDIF(Q3,Q46,"Y")," anos e um mês"),CONCATENATE(DATEDIF(Q3,Q46,"Y")," anos e ",DATEDIF(Q3,Q46,"YM")," meses"))),"")</f>
        <v/>
      </c>
      <c r="R6" s="481"/>
      <c r="S6" s="67"/>
      <c r="T6" s="69">
        <f>F10</f>
        <v>0</v>
      </c>
      <c r="U6" s="69">
        <f>I10</f>
        <v>0</v>
      </c>
      <c r="V6" s="70">
        <f>K10</f>
        <v>0</v>
      </c>
      <c r="W6" s="561" t="str">
        <f>IF(B10="","",B10)</f>
        <v/>
      </c>
      <c r="X6" s="481"/>
      <c r="Y6" s="481"/>
      <c r="Z6" s="481" t="str">
        <f>IF(Q6="","",Q6)</f>
        <v/>
      </c>
      <c r="AA6" s="481"/>
      <c r="AB6" s="481"/>
      <c r="AC6" s="481"/>
      <c r="AD6" s="481"/>
      <c r="AE6" s="562" t="str">
        <f>IF(S6="","",S6)</f>
        <v/>
      </c>
      <c r="AF6" s="562"/>
      <c r="AG6" s="562"/>
      <c r="AH6" s="481" t="str">
        <f>IF(F10="","",F10)</f>
        <v/>
      </c>
      <c r="AI6" s="481"/>
      <c r="AJ6" s="481"/>
      <c r="AK6" s="481" t="str">
        <f>IF(I10="","",I10)</f>
        <v/>
      </c>
      <c r="AL6" s="481"/>
      <c r="AM6" s="481"/>
      <c r="AN6" s="481" t="str">
        <f>IF(K10="","",K10)</f>
        <v/>
      </c>
      <c r="AO6" s="483"/>
    </row>
    <row r="7" spans="1:64" ht="17.100000000000001" customHeight="1">
      <c r="B7" s="610"/>
      <c r="C7" s="611"/>
      <c r="D7" s="611"/>
      <c r="E7" s="611"/>
      <c r="F7" s="611"/>
      <c r="G7" s="611"/>
      <c r="H7" s="611"/>
      <c r="I7" s="611"/>
      <c r="J7" s="611"/>
      <c r="K7" s="612"/>
      <c r="L7" s="245" t="str">
        <f>IF(Plan51!HH97="Demo","D","")</f>
        <v>D</v>
      </c>
      <c r="M7" s="43"/>
      <c r="N7" s="558">
        <f>B11</f>
        <v>0</v>
      </c>
      <c r="O7" s="464"/>
      <c r="P7" s="464"/>
      <c r="Q7" s="464">
        <f>F11</f>
        <v>0</v>
      </c>
      <c r="R7" s="464"/>
      <c r="S7" s="71" t="str">
        <f>IF(I11&lt;&gt;"",IF(I11&lt;&gt;"()-",IF(LEN(I11)=10,CONCATENATE("(",LEFT(I11,2),") ",MID(I11,3,4),"-",RIGHT(I11,4)),CONCATENATE("(",LEFT(I11,2),") ",MID(I11,3,5),"-",RIGHT(I11,4)))),"")</f>
        <v/>
      </c>
      <c r="T7" s="68"/>
      <c r="U7" s="52"/>
      <c r="V7" s="72">
        <f>K11</f>
        <v>0</v>
      </c>
      <c r="W7" s="558" t="str">
        <f>IF(B11="","",B11)</f>
        <v/>
      </c>
      <c r="X7" s="464"/>
      <c r="Y7" s="464"/>
      <c r="Z7" s="464" t="str">
        <f>IF(F11="","",F11)</f>
        <v/>
      </c>
      <c r="AA7" s="464"/>
      <c r="AB7" s="464"/>
      <c r="AC7" s="464"/>
      <c r="AD7" s="464"/>
      <c r="AE7" s="464" t="str">
        <f>IF(I11&lt;&gt;"",IF(I11&lt;&gt;"()-",IF(LEN(I11)=10,CONCATENATE("(",LEFT(I11,2),") ",MID(I11,3,4),"-",RIGHT(I11,4)),CONCATENATE("(",LEFT(I11,2),") ",MID(I11,3,5),"-",RIGHT(I11,4)))),"")</f>
        <v/>
      </c>
      <c r="AF7" s="464"/>
      <c r="AG7" s="464"/>
      <c r="AH7" s="464" t="str">
        <f>IF(T7="","",T7)</f>
        <v/>
      </c>
      <c r="AI7" s="464"/>
      <c r="AJ7" s="464"/>
      <c r="AK7" s="464" t="str">
        <f>IF(U7="","",U7)</f>
        <v/>
      </c>
      <c r="AL7" s="464"/>
      <c r="AM7" s="464"/>
      <c r="AN7" s="464" t="str">
        <f>IF(K11="","",K11)</f>
        <v/>
      </c>
      <c r="AO7" s="465"/>
    </row>
    <row r="8" spans="1:64" ht="17.100000000000001" customHeight="1">
      <c r="B8" s="622" t="str">
        <f>IFERROR(IF(AND(L7="",Plan35!$J$92&lt;&gt;Plan35!$J$93),"Sorry",""),"")</f>
        <v/>
      </c>
      <c r="C8" s="622"/>
      <c r="D8" s="622"/>
      <c r="E8" s="622"/>
      <c r="F8" s="622"/>
      <c r="G8" s="661" t="str">
        <f>IFERROR(IF(AND(L7="",Plan35!$J$93&lt;&gt;"",Plan35!$J$92&lt;&gt;Plan35!$J$93),"App not licensed",""),"")</f>
        <v/>
      </c>
      <c r="H8" s="661"/>
      <c r="I8" s="661"/>
      <c r="J8" s="661"/>
      <c r="K8" s="661"/>
      <c r="L8" s="40"/>
      <c r="M8" s="40"/>
      <c r="N8" s="484" t="s">
        <v>30</v>
      </c>
      <c r="O8" s="484"/>
      <c r="P8" s="484"/>
      <c r="Q8" s="480" t="s">
        <v>1432</v>
      </c>
      <c r="R8" s="480"/>
      <c r="S8" s="12" t="s">
        <v>20</v>
      </c>
      <c r="T8" s="12" t="s">
        <v>17</v>
      </c>
      <c r="U8" s="12" t="s">
        <v>23</v>
      </c>
      <c r="V8" s="12" t="s">
        <v>16</v>
      </c>
      <c r="W8" s="484" t="s">
        <v>30</v>
      </c>
      <c r="X8" s="484"/>
      <c r="Y8" s="484"/>
      <c r="Z8" s="484" t="s">
        <v>1432</v>
      </c>
      <c r="AA8" s="484"/>
      <c r="AB8" s="484"/>
      <c r="AC8" s="484"/>
      <c r="AD8" s="484"/>
      <c r="AE8" s="484" t="s">
        <v>20</v>
      </c>
      <c r="AF8" s="484"/>
      <c r="AG8" s="484"/>
      <c r="AH8" s="484" t="s">
        <v>17</v>
      </c>
      <c r="AI8" s="484"/>
      <c r="AJ8" s="484"/>
      <c r="AK8" s="484" t="s">
        <v>23</v>
      </c>
      <c r="AL8" s="484"/>
      <c r="AM8" s="484"/>
      <c r="AN8" s="484" t="s">
        <v>16</v>
      </c>
      <c r="AO8" s="484"/>
    </row>
    <row r="9" spans="1:64" ht="17.100000000000001" customHeight="1">
      <c r="B9" s="628" t="s">
        <v>1357</v>
      </c>
      <c r="C9" s="628"/>
      <c r="D9" s="628"/>
      <c r="E9" s="628"/>
      <c r="F9" s="190" t="s">
        <v>18</v>
      </c>
      <c r="G9" s="463" t="s">
        <v>1362</v>
      </c>
      <c r="H9" s="463"/>
      <c r="I9" s="463" t="str">
        <f>IF(AND(F10&lt;&gt;"",I10&lt;&gt;""),IF(OR(AND(LEFT(F10,1)="M",RIGHT(I10,1)="O"),AND(LEFT(F10,1)="F",RIGHT(I10,1)="a"),AND(LEFT(F10,1)="F",RIGHT(I10,1)="ã")),"Estado Civil","Erro !!!"),"Estado Civil")</f>
        <v>Estado Civil</v>
      </c>
      <c r="J9" s="463"/>
      <c r="K9" s="13" t="s">
        <v>22</v>
      </c>
      <c r="L9" s="13"/>
      <c r="M9" s="13"/>
      <c r="X9" s="12"/>
      <c r="Y9" s="12"/>
      <c r="Z9" s="12"/>
      <c r="AA9" s="12"/>
      <c r="AB9" s="12"/>
      <c r="AC9" s="12"/>
      <c r="AD9" s="12"/>
      <c r="AE9" s="12"/>
      <c r="AF9" s="66"/>
      <c r="AG9" s="12"/>
      <c r="AH9" s="12"/>
      <c r="AI9" s="12"/>
      <c r="AJ9" s="12"/>
      <c r="AK9" s="12"/>
      <c r="AL9" s="12"/>
      <c r="AM9" s="12"/>
      <c r="AN9" s="12"/>
      <c r="AO9" s="12"/>
    </row>
    <row r="10" spans="1:64" ht="22.5" customHeight="1" thickBot="1">
      <c r="B10" s="607"/>
      <c r="C10" s="608"/>
      <c r="D10" s="608"/>
      <c r="E10" s="609"/>
      <c r="F10" s="237"/>
      <c r="G10" s="613"/>
      <c r="H10" s="614"/>
      <c r="I10" s="619"/>
      <c r="J10" s="620"/>
      <c r="K10" s="141"/>
      <c r="L10" s="137"/>
      <c r="M10" s="13"/>
      <c r="Q10" s="676" t="s">
        <v>1340</v>
      </c>
      <c r="R10" s="677"/>
      <c r="S10" s="623" t="s">
        <v>1355</v>
      </c>
      <c r="T10" s="624"/>
      <c r="X10" s="12"/>
      <c r="Y10" s="12"/>
      <c r="Z10" s="12"/>
      <c r="AA10" s="12"/>
      <c r="AB10" s="12"/>
      <c r="AC10" s="12"/>
      <c r="AD10" s="12"/>
      <c r="AE10" s="12"/>
      <c r="AF10" s="12"/>
      <c r="AG10" s="12"/>
      <c r="AH10" s="12"/>
      <c r="AI10" s="12"/>
      <c r="AJ10" s="12"/>
      <c r="AK10" s="12"/>
      <c r="AL10" s="12"/>
      <c r="AM10" s="12"/>
      <c r="AN10" s="12"/>
      <c r="AO10" s="12"/>
    </row>
    <row r="11" spans="1:64" ht="24" customHeight="1">
      <c r="B11" s="629"/>
      <c r="C11" s="630"/>
      <c r="D11" s="630"/>
      <c r="E11" s="631"/>
      <c r="F11" s="615"/>
      <c r="G11" s="616"/>
      <c r="H11" s="617"/>
      <c r="I11" s="632"/>
      <c r="J11" s="633"/>
      <c r="K11" s="142"/>
      <c r="L11" s="138"/>
      <c r="M11" s="13"/>
      <c r="Q11" s="604" t="s">
        <v>1400</v>
      </c>
      <c r="R11" s="605"/>
      <c r="S11" s="64" t="s">
        <v>2</v>
      </c>
      <c r="T11" s="167" t="s">
        <v>510</v>
      </c>
      <c r="Y11" s="540" t="s">
        <v>1340</v>
      </c>
      <c r="Z11" s="541"/>
      <c r="AA11" s="541"/>
      <c r="AB11" s="541"/>
      <c r="AC11" s="541"/>
      <c r="AD11" s="541"/>
      <c r="AE11" s="541"/>
      <c r="AF11" s="541"/>
      <c r="AG11" s="541"/>
      <c r="AH11" s="541"/>
      <c r="AI11" s="541"/>
      <c r="AJ11" s="541"/>
      <c r="AK11" s="541"/>
      <c r="AL11" s="541"/>
      <c r="AM11" s="542"/>
    </row>
    <row r="12" spans="1:64" ht="17.45" customHeight="1">
      <c r="B12" s="484" t="s">
        <v>30</v>
      </c>
      <c r="C12" s="484"/>
      <c r="D12" s="484"/>
      <c r="E12" s="484"/>
      <c r="F12" s="484" t="s">
        <v>1432</v>
      </c>
      <c r="G12" s="484"/>
      <c r="H12" s="484"/>
      <c r="I12" s="484" t="s">
        <v>20</v>
      </c>
      <c r="J12" s="484"/>
      <c r="K12" s="12" t="str">
        <f>IF(AND(F10&lt;&gt;"",K11&lt;&gt;""),IF(OR(AND(LEFT(F10,1)="M",RIGHT(K11,1)="O"),AND(LEFT(F10,1)="F",RIGHT(K11,1)="a")),"Lateralidade","Erro !!!"),"Lateralidade")</f>
        <v>Lateralidade</v>
      </c>
      <c r="L12" s="12"/>
      <c r="M12" s="13"/>
      <c r="Q12" s="62" t="s">
        <v>1341</v>
      </c>
      <c r="R12" s="63"/>
      <c r="S12" s="158"/>
      <c r="T12" s="159" t="str">
        <f ca="1">IF(AND(P$1=0,ROW(S12)&lt;Plan51!HH$95+12),IF(AND(Plan35!B$88&lt;&gt;"",S12&lt;&gt;"",S12&gt;-1),IF(S$6&lt;&gt;"",IF(Plan24!BP106=0,"",Plan24!BP106),""),""),"")</f>
        <v/>
      </c>
      <c r="W12" s="73"/>
      <c r="Y12" s="525" t="s">
        <v>1378</v>
      </c>
      <c r="Z12" s="526"/>
      <c r="AA12" s="526"/>
      <c r="AB12" s="526"/>
      <c r="AC12" s="526"/>
      <c r="AD12" s="526"/>
      <c r="AE12" s="526"/>
      <c r="AF12" s="526"/>
      <c r="AG12" s="526"/>
      <c r="AH12" s="526"/>
      <c r="AI12" s="526"/>
      <c r="AJ12" s="526"/>
      <c r="AK12" s="526"/>
      <c r="AL12" s="526"/>
      <c r="AM12" s="527"/>
    </row>
    <row r="13" spans="1:64" ht="17.45" customHeight="1">
      <c r="B13" s="156" t="str">
        <f>IF(B10&lt;&gt;"",SUBSTITUTE(SUBSTITUTE(SUBSTITUTE(SUBSTITUTE(SUBSTITUTE(SUBSTITUTE(TRIM(PROPER(B10))," De "," de ")," Da "," da ")," Do "," do ")," Das "," das ")," Dos "," dos ")," E "," e "),"")</f>
        <v/>
      </c>
      <c r="C13" s="270"/>
      <c r="D13" s="271" t="str">
        <f>IF(F11&lt;&gt;"",SUBSTITUTE(SUBSTITUTE(SUBSTITUTE(SUBSTITUTE(SUBSTITUTE(SUBSTITUTE(SUBSTITUTE(SUBSTITUTE(SUBSTITUTE(TRIM(CONCATENATE(PROPER(MID(F11,1,FIND("/",F11)-1)),"/",UPPER(RIGHT(F11,2))))," De "," de ")," Da ", " da ")," Do "," do ")," Das "," das ")," Dos "," dos ")," E "," e ")," Os "," os ")," /","/"),"/ ","/"),"")</f>
        <v/>
      </c>
      <c r="M13" s="13"/>
      <c r="Q13" s="135" t="s">
        <v>1342</v>
      </c>
      <c r="R13" s="21"/>
      <c r="S13" s="158"/>
      <c r="T13" s="160" t="str">
        <f ca="1">IF(AND(P$1=0,ROW(S13)&lt;Plan51!HH$95+12),IF(AND(Plan35!B$88&lt;&gt;"",S13&lt;&gt;"",S13&gt;-1),IF(S$6&lt;&gt;"",IF(Plan24!BP107=0,"",Plan24!BP107),""),""),"")</f>
        <v/>
      </c>
      <c r="W13" s="44"/>
      <c r="Y13" s="663" t="s">
        <v>1041</v>
      </c>
      <c r="Z13" s="535"/>
      <c r="AA13" s="535"/>
      <c r="AB13" s="535"/>
      <c r="AC13" s="536"/>
      <c r="AD13" s="534" t="s">
        <v>1108</v>
      </c>
      <c r="AE13" s="535"/>
      <c r="AF13" s="535"/>
      <c r="AG13" s="536"/>
      <c r="AH13" s="534" t="s">
        <v>1136</v>
      </c>
      <c r="AI13" s="535"/>
      <c r="AJ13" s="536"/>
      <c r="AK13" s="537" t="s">
        <v>1150</v>
      </c>
      <c r="AL13" s="538"/>
      <c r="AM13" s="539"/>
    </row>
    <row r="14" spans="1:64" ht="17.45" customHeight="1">
      <c r="B14" s="601" t="s">
        <v>1359</v>
      </c>
      <c r="C14" s="602"/>
      <c r="D14" s="602"/>
      <c r="E14" s="602"/>
      <c r="F14" s="602"/>
      <c r="G14" s="602"/>
      <c r="H14" s="602"/>
      <c r="I14" s="602"/>
      <c r="J14" s="602"/>
      <c r="K14" s="603"/>
      <c r="L14" s="41"/>
      <c r="M14" s="13"/>
      <c r="Q14" s="135" t="s">
        <v>1343</v>
      </c>
      <c r="R14" s="21"/>
      <c r="S14" s="158"/>
      <c r="T14" s="161" t="str">
        <f ca="1">IF(AND(P$1=0,ROW(S14)&lt;Plan51!HH$95+12),IF(AND(Plan35!B$88&lt;&gt;"",S14&lt;&gt;"",S14&gt;-1),IF(S$6&lt;&gt;"",IF(Plan24!BP108=0,"",Plan24!BP108),""),""),"")</f>
        <v/>
      </c>
      <c r="W14" s="44"/>
      <c r="Y14" s="45" t="s">
        <v>523</v>
      </c>
      <c r="Z14" s="46" t="s">
        <v>527</v>
      </c>
      <c r="AA14" s="46" t="s">
        <v>530</v>
      </c>
      <c r="AB14" s="46" t="s">
        <v>534</v>
      </c>
      <c r="AC14" s="46" t="s">
        <v>536</v>
      </c>
      <c r="AD14" s="46" t="s">
        <v>522</v>
      </c>
      <c r="AE14" s="46" t="s">
        <v>525</v>
      </c>
      <c r="AF14" s="46" t="s">
        <v>529</v>
      </c>
      <c r="AG14" s="46" t="s">
        <v>532</v>
      </c>
      <c r="AH14" s="46" t="s">
        <v>524</v>
      </c>
      <c r="AI14" s="46" t="s">
        <v>528</v>
      </c>
      <c r="AJ14" s="46" t="s">
        <v>535</v>
      </c>
      <c r="AK14" s="47" t="s">
        <v>526</v>
      </c>
      <c r="AL14" s="46" t="s">
        <v>1370</v>
      </c>
      <c r="AM14" s="48" t="s">
        <v>533</v>
      </c>
    </row>
    <row r="15" spans="1:64" ht="17.45" customHeight="1">
      <c r="B15" s="576"/>
      <c r="C15" s="577"/>
      <c r="D15" s="577"/>
      <c r="E15" s="577"/>
      <c r="F15" s="577"/>
      <c r="G15" s="577"/>
      <c r="H15" s="577"/>
      <c r="I15" s="577"/>
      <c r="J15" s="577"/>
      <c r="K15" s="578"/>
      <c r="L15" s="140"/>
      <c r="M15" s="13"/>
      <c r="Q15" s="135" t="s">
        <v>1344</v>
      </c>
      <c r="R15" s="21"/>
      <c r="S15" s="158"/>
      <c r="T15" s="162" t="str">
        <f ca="1">IF(AND(P$1=0,ROW(S15)&lt;Plan51!HH$95+12),IF(AND(Plan35!B$88&lt;&gt;"",S15&lt;&gt;"",S15&gt;-1),IF(S$6&lt;&gt;"",IF(Plan24!BP109=0,"",Plan24!BP109),""),""),"")</f>
        <v/>
      </c>
      <c r="W15" s="81"/>
      <c r="X15" s="28"/>
      <c r="Y15" s="49" t="str">
        <f ca="1">T13</f>
        <v/>
      </c>
      <c r="Z15" s="50" t="str">
        <f ca="1">T17</f>
        <v/>
      </c>
      <c r="AA15" s="50" t="str">
        <f ca="1">T20</f>
        <v/>
      </c>
      <c r="AB15" s="50" t="str">
        <f ca="1">T24</f>
        <v/>
      </c>
      <c r="AC15" s="50" t="str">
        <f ca="1">T26</f>
        <v/>
      </c>
      <c r="AD15" s="50" t="str">
        <f ca="1">T12</f>
        <v/>
      </c>
      <c r="AE15" s="50" t="str">
        <f ca="1">T15</f>
        <v/>
      </c>
      <c r="AF15" s="50" t="str">
        <f ca="1">T19</f>
        <v/>
      </c>
      <c r="AG15" s="50" t="str">
        <f ca="1">T22</f>
        <v/>
      </c>
      <c r="AH15" s="50" t="str">
        <f ca="1">T14</f>
        <v/>
      </c>
      <c r="AI15" s="50" t="str">
        <f ca="1">T18</f>
        <v/>
      </c>
      <c r="AJ15" s="50" t="str">
        <f ca="1">T25</f>
        <v/>
      </c>
      <c r="AK15" s="50" t="str">
        <f ca="1">T16</f>
        <v/>
      </c>
      <c r="AL15" s="50" t="str">
        <f ca="1">T21</f>
        <v/>
      </c>
      <c r="AM15" s="51" t="str">
        <f ca="1">T23</f>
        <v/>
      </c>
      <c r="AN15" s="28"/>
      <c r="AP15" s="28"/>
      <c r="AQ15" s="28"/>
      <c r="AR15" s="28"/>
      <c r="AS15" s="28"/>
      <c r="AT15" s="28"/>
      <c r="AU15" s="28"/>
      <c r="AV15" s="28"/>
      <c r="AW15" s="28"/>
      <c r="AX15" s="28"/>
      <c r="AY15" s="28"/>
      <c r="AZ15" s="28"/>
      <c r="BA15" s="28"/>
      <c r="BB15" s="28"/>
      <c r="BC15" s="28"/>
      <c r="BD15" s="28"/>
      <c r="BE15" s="28"/>
      <c r="BF15" s="28"/>
      <c r="BG15" s="28"/>
      <c r="BH15" s="28"/>
      <c r="BI15" s="28"/>
      <c r="BJ15" s="28"/>
      <c r="BL15" s="65"/>
    </row>
    <row r="16" spans="1:64" ht="17.45" customHeight="1">
      <c r="B16" s="576"/>
      <c r="C16" s="577"/>
      <c r="D16" s="577"/>
      <c r="E16" s="577"/>
      <c r="F16" s="577"/>
      <c r="G16" s="577"/>
      <c r="H16" s="577"/>
      <c r="I16" s="577"/>
      <c r="J16" s="577"/>
      <c r="K16" s="578"/>
      <c r="L16" s="140"/>
      <c r="M16" s="13"/>
      <c r="Q16" s="135" t="s">
        <v>1345</v>
      </c>
      <c r="R16" s="21"/>
      <c r="S16" s="158"/>
      <c r="T16" s="163" t="str">
        <f ca="1">IF(AND(P$1=0,ROW(S16)&lt;Plan51!HH$95+12),IF(AND(Plan35!B$88&lt;&gt;"",S16&lt;&gt;"",S16&gt;-1),IF(S$6&lt;&gt;"",IF(Plan24!BP110=0,"",Plan24!BP110),""),""),"")</f>
        <v/>
      </c>
      <c r="W16" s="28"/>
      <c r="X16" s="82">
        <v>19</v>
      </c>
      <c r="Y16" s="134" t="s">
        <v>1404</v>
      </c>
      <c r="Z16" s="83" t="s">
        <v>1404</v>
      </c>
      <c r="AA16" s="83" t="s">
        <v>1404</v>
      </c>
      <c r="AB16" s="83" t="s">
        <v>1404</v>
      </c>
      <c r="AC16" s="84" t="s">
        <v>1404</v>
      </c>
      <c r="AD16" s="85" t="s">
        <v>1404</v>
      </c>
      <c r="AE16" s="83" t="s">
        <v>1404</v>
      </c>
      <c r="AF16" s="83" t="s">
        <v>1404</v>
      </c>
      <c r="AG16" s="84" t="s">
        <v>1404</v>
      </c>
      <c r="AH16" s="85" t="s">
        <v>1404</v>
      </c>
      <c r="AI16" s="83" t="s">
        <v>1404</v>
      </c>
      <c r="AJ16" s="84" t="s">
        <v>1404</v>
      </c>
      <c r="AK16" s="85" t="s">
        <v>1404</v>
      </c>
      <c r="AL16" s="83" t="s">
        <v>1404</v>
      </c>
      <c r="AM16" s="86" t="s">
        <v>1404</v>
      </c>
      <c r="AN16" s="28"/>
      <c r="AP16" s="28"/>
      <c r="AQ16" s="28"/>
      <c r="AR16" s="28"/>
      <c r="AS16" s="28"/>
      <c r="AT16" s="28"/>
      <c r="AU16" s="28"/>
      <c r="AV16" s="28"/>
      <c r="AW16" s="28"/>
      <c r="AX16" s="28"/>
      <c r="AY16" s="28"/>
      <c r="AZ16" s="28"/>
      <c r="BA16" s="28"/>
      <c r="BB16" s="28"/>
      <c r="BC16" s="28"/>
      <c r="BD16" s="28"/>
      <c r="BE16" s="28"/>
      <c r="BF16" s="28"/>
      <c r="BG16" s="28"/>
      <c r="BH16" s="28"/>
      <c r="BI16" s="28"/>
      <c r="BJ16" s="28"/>
      <c r="BL16" s="65"/>
    </row>
    <row r="17" spans="2:64" ht="17.45" customHeight="1">
      <c r="B17" s="576"/>
      <c r="C17" s="577"/>
      <c r="D17" s="577"/>
      <c r="E17" s="577"/>
      <c r="F17" s="577"/>
      <c r="G17" s="577"/>
      <c r="H17" s="577"/>
      <c r="I17" s="577"/>
      <c r="J17" s="577"/>
      <c r="K17" s="578"/>
      <c r="L17" s="140"/>
      <c r="M17" s="13"/>
      <c r="Q17" s="135" t="s">
        <v>1346</v>
      </c>
      <c r="R17" s="21"/>
      <c r="S17" s="158"/>
      <c r="T17" s="160" t="str">
        <f ca="1">IF(AND(P$1=0,ROW(S17)&lt;Plan51!HH$95+12),IF(AND(Plan35!B$88&lt;&gt;"",S17&lt;&gt;"",S17&gt;-1),IF(S$6&lt;&gt;"",IF(Plan24!BP111=0,"",Plan24!BP111),""),""),"")</f>
        <v/>
      </c>
      <c r="W17" s="28"/>
      <c r="X17" s="82">
        <v>18</v>
      </c>
      <c r="Y17" s="87" t="s">
        <v>1404</v>
      </c>
      <c r="Z17" s="88" t="s">
        <v>1404</v>
      </c>
      <c r="AA17" s="88" t="s">
        <v>1404</v>
      </c>
      <c r="AB17" s="88" t="s">
        <v>1404</v>
      </c>
      <c r="AC17" s="89" t="s">
        <v>1404</v>
      </c>
      <c r="AD17" s="90" t="s">
        <v>1404</v>
      </c>
      <c r="AE17" s="88" t="s">
        <v>1404</v>
      </c>
      <c r="AF17" s="88" t="s">
        <v>1404</v>
      </c>
      <c r="AG17" s="89" t="s">
        <v>1404</v>
      </c>
      <c r="AH17" s="90" t="s">
        <v>1404</v>
      </c>
      <c r="AI17" s="88" t="s">
        <v>1404</v>
      </c>
      <c r="AJ17" s="89" t="s">
        <v>1404</v>
      </c>
      <c r="AK17" s="90" t="s">
        <v>1404</v>
      </c>
      <c r="AL17" s="88" t="s">
        <v>1404</v>
      </c>
      <c r="AM17" s="91" t="s">
        <v>1404</v>
      </c>
      <c r="AN17" s="28"/>
      <c r="AO17" s="28"/>
      <c r="AP17" s="28"/>
      <c r="AQ17" s="28"/>
      <c r="AR17" s="28"/>
      <c r="AS17" s="28"/>
      <c r="AT17" s="28"/>
      <c r="AU17" s="28"/>
      <c r="AV17" s="28"/>
      <c r="AW17" s="28"/>
      <c r="AX17" s="28"/>
      <c r="AY17" s="28"/>
      <c r="AZ17" s="28"/>
      <c r="BA17" s="28"/>
      <c r="BB17" s="28"/>
      <c r="BC17" s="28"/>
      <c r="BD17" s="28"/>
      <c r="BE17" s="28"/>
      <c r="BF17" s="28"/>
      <c r="BG17" s="28"/>
      <c r="BH17" s="28"/>
      <c r="BI17" s="28"/>
      <c r="BJ17" s="28"/>
      <c r="BL17" s="65"/>
    </row>
    <row r="18" spans="2:64" ht="17.45" customHeight="1">
      <c r="B18" s="576"/>
      <c r="C18" s="577"/>
      <c r="D18" s="577"/>
      <c r="E18" s="577"/>
      <c r="F18" s="577"/>
      <c r="G18" s="577"/>
      <c r="H18" s="577"/>
      <c r="I18" s="577"/>
      <c r="J18" s="577"/>
      <c r="K18" s="578"/>
      <c r="L18" s="140"/>
      <c r="M18" s="139"/>
      <c r="Q18" s="135" t="s">
        <v>1356</v>
      </c>
      <c r="R18" s="21"/>
      <c r="S18" s="158"/>
      <c r="T18" s="161" t="str">
        <f ca="1">IF(AND(P$1=0,ROW(S18)&lt;Plan51!HH$95+12),IF(AND(Plan35!B$88&lt;&gt;"",S18&lt;&gt;"",S18&gt;-1),IF(S$6&lt;&gt;"",IF(Plan24!BP112=0,"",Plan24!BP112),""),""),"")</f>
        <v/>
      </c>
      <c r="W18" s="28"/>
      <c r="X18" s="82">
        <v>17</v>
      </c>
      <c r="Y18" s="87" t="s">
        <v>1404</v>
      </c>
      <c r="Z18" s="88" t="s">
        <v>1404</v>
      </c>
      <c r="AA18" s="88" t="s">
        <v>1404</v>
      </c>
      <c r="AB18" s="88" t="s">
        <v>1404</v>
      </c>
      <c r="AC18" s="89" t="s">
        <v>1404</v>
      </c>
      <c r="AD18" s="90" t="s">
        <v>1404</v>
      </c>
      <c r="AE18" s="88" t="s">
        <v>1404</v>
      </c>
      <c r="AF18" s="88" t="s">
        <v>1404</v>
      </c>
      <c r="AG18" s="89" t="s">
        <v>1404</v>
      </c>
      <c r="AH18" s="90" t="s">
        <v>1404</v>
      </c>
      <c r="AI18" s="88" t="s">
        <v>1404</v>
      </c>
      <c r="AJ18" s="89" t="s">
        <v>1404</v>
      </c>
      <c r="AK18" s="90" t="s">
        <v>1404</v>
      </c>
      <c r="AL18" s="88" t="s">
        <v>1404</v>
      </c>
      <c r="AM18" s="91" t="s">
        <v>1404</v>
      </c>
      <c r="AN18" s="28"/>
      <c r="AO18" s="28"/>
      <c r="AP18" s="28"/>
      <c r="AQ18" s="28"/>
      <c r="AR18" s="28"/>
      <c r="AS18" s="28"/>
      <c r="AT18" s="28"/>
      <c r="AU18" s="28"/>
      <c r="AV18" s="28"/>
      <c r="AW18" s="28"/>
      <c r="AX18" s="28"/>
      <c r="AY18" s="28"/>
      <c r="AZ18" s="28"/>
      <c r="BA18" s="28"/>
      <c r="BB18" s="28"/>
      <c r="BC18" s="28"/>
      <c r="BD18" s="28"/>
      <c r="BE18" s="28"/>
      <c r="BF18" s="28"/>
      <c r="BG18" s="28"/>
      <c r="BH18" s="28"/>
      <c r="BI18" s="28"/>
      <c r="BJ18" s="28"/>
      <c r="BL18" s="65"/>
    </row>
    <row r="19" spans="2:64" ht="17.45" customHeight="1">
      <c r="B19" s="576"/>
      <c r="C19" s="577"/>
      <c r="D19" s="577"/>
      <c r="E19" s="577"/>
      <c r="F19" s="577"/>
      <c r="G19" s="577"/>
      <c r="H19" s="577"/>
      <c r="I19" s="577"/>
      <c r="J19" s="577"/>
      <c r="K19" s="578"/>
      <c r="L19" s="140"/>
      <c r="M19" s="41"/>
      <c r="Q19" s="135" t="s">
        <v>1347</v>
      </c>
      <c r="R19" s="21"/>
      <c r="S19" s="158"/>
      <c r="T19" s="162" t="str">
        <f ca="1">IF(AND(P$1=0,ROW(S19)&lt;Plan51!HH$95+12),IF(AND(Plan35!B$88&lt;&gt;"",S19&lt;&gt;"",S19&gt;-1),IF(S$6&lt;&gt;"",IF(Plan24!BP113=0,"",Plan24!BP113),""),""),"")</f>
        <v/>
      </c>
      <c r="W19" s="28"/>
      <c r="X19" s="82">
        <v>16</v>
      </c>
      <c r="Y19" s="87" t="s">
        <v>1404</v>
      </c>
      <c r="Z19" s="88" t="s">
        <v>1404</v>
      </c>
      <c r="AA19" s="88" t="s">
        <v>1404</v>
      </c>
      <c r="AB19" s="88" t="s">
        <v>1404</v>
      </c>
      <c r="AC19" s="89" t="s">
        <v>1404</v>
      </c>
      <c r="AD19" s="90" t="s">
        <v>1404</v>
      </c>
      <c r="AE19" s="88" t="s">
        <v>1404</v>
      </c>
      <c r="AF19" s="88" t="s">
        <v>1404</v>
      </c>
      <c r="AG19" s="89" t="s">
        <v>1404</v>
      </c>
      <c r="AH19" s="90" t="s">
        <v>1404</v>
      </c>
      <c r="AI19" s="88" t="s">
        <v>1404</v>
      </c>
      <c r="AJ19" s="89" t="s">
        <v>1404</v>
      </c>
      <c r="AK19" s="90" t="s">
        <v>1404</v>
      </c>
      <c r="AL19" s="88" t="s">
        <v>1404</v>
      </c>
      <c r="AM19" s="91" t="s">
        <v>1404</v>
      </c>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L19" s="65"/>
    </row>
    <row r="20" spans="2:64" ht="17.45" customHeight="1">
      <c r="B20" s="576"/>
      <c r="C20" s="577"/>
      <c r="D20" s="577"/>
      <c r="E20" s="577"/>
      <c r="F20" s="577"/>
      <c r="G20" s="577"/>
      <c r="H20" s="577"/>
      <c r="I20" s="577"/>
      <c r="J20" s="577"/>
      <c r="K20" s="578"/>
      <c r="L20" s="140"/>
      <c r="M20" s="41"/>
      <c r="Q20" s="135" t="s">
        <v>1348</v>
      </c>
      <c r="R20" s="21"/>
      <c r="S20" s="158"/>
      <c r="T20" s="160" t="str">
        <f ca="1">IF(AND(P$1=0,ROW(S20)&lt;Plan51!HH$95+12),IF(AND(Plan35!B$88&lt;&gt;"",S20&lt;&gt;"",S20&gt;-1),IF(S$6&lt;&gt;"",IF(Plan24!BP114=0,"",Plan24!BP114),""),""),"")</f>
        <v/>
      </c>
      <c r="W20" s="28"/>
      <c r="X20" s="82">
        <v>15</v>
      </c>
      <c r="Y20" s="87" t="s">
        <v>1404</v>
      </c>
      <c r="Z20" s="88" t="s">
        <v>1404</v>
      </c>
      <c r="AA20" s="88" t="s">
        <v>1404</v>
      </c>
      <c r="AB20" s="88" t="s">
        <v>1404</v>
      </c>
      <c r="AC20" s="89" t="s">
        <v>1404</v>
      </c>
      <c r="AD20" s="90" t="s">
        <v>1404</v>
      </c>
      <c r="AE20" s="88" t="s">
        <v>1404</v>
      </c>
      <c r="AF20" s="88" t="s">
        <v>1404</v>
      </c>
      <c r="AG20" s="89" t="s">
        <v>1404</v>
      </c>
      <c r="AH20" s="90" t="s">
        <v>1404</v>
      </c>
      <c r="AI20" s="88" t="s">
        <v>1404</v>
      </c>
      <c r="AJ20" s="89" t="s">
        <v>1404</v>
      </c>
      <c r="AK20" s="90" t="s">
        <v>1404</v>
      </c>
      <c r="AL20" s="88" t="s">
        <v>1404</v>
      </c>
      <c r="AM20" s="91" t="s">
        <v>1404</v>
      </c>
      <c r="AN20" s="28"/>
      <c r="AO20" s="28"/>
      <c r="AP20" s="28"/>
      <c r="AQ20" s="28"/>
      <c r="AR20" s="28"/>
      <c r="AS20" s="28"/>
      <c r="AT20" s="28"/>
      <c r="AU20" s="28"/>
      <c r="AV20" s="28"/>
      <c r="AW20" s="28"/>
      <c r="AX20" s="28"/>
      <c r="AY20" s="28"/>
      <c r="AZ20" s="28"/>
      <c r="BA20" s="28"/>
      <c r="BB20" s="28"/>
      <c r="BC20" s="28"/>
      <c r="BD20" s="28"/>
      <c r="BE20" s="28"/>
      <c r="BF20" s="28"/>
      <c r="BG20" s="28"/>
      <c r="BH20" s="28"/>
      <c r="BI20" s="28"/>
      <c r="BJ20" s="28"/>
      <c r="BL20" s="65"/>
    </row>
    <row r="21" spans="2:64" ht="17.45" customHeight="1">
      <c r="B21" s="576"/>
      <c r="C21" s="577"/>
      <c r="D21" s="577"/>
      <c r="E21" s="577"/>
      <c r="F21" s="577"/>
      <c r="G21" s="577"/>
      <c r="H21" s="577"/>
      <c r="I21" s="577"/>
      <c r="J21" s="577"/>
      <c r="K21" s="578"/>
      <c r="L21" s="140"/>
      <c r="M21" s="41"/>
      <c r="Q21" s="135" t="s">
        <v>1349</v>
      </c>
      <c r="R21" s="21"/>
      <c r="S21" s="158"/>
      <c r="T21" s="163" t="str">
        <f ca="1">IF(AND(P$1=0,ROW(S21)&lt;Plan51!HH$95+12),IF(AND(Plan35!B$88&lt;&gt;"",S21&lt;&gt;"",S21&gt;-1),IF(S$6&lt;&gt;"",IF(Plan24!BP115=0,"",Plan24!BP115),""),""),"")</f>
        <v/>
      </c>
      <c r="W21" s="28"/>
      <c r="X21" s="82">
        <v>14</v>
      </c>
      <c r="Y21" s="87" t="s">
        <v>1404</v>
      </c>
      <c r="Z21" s="88" t="s">
        <v>1404</v>
      </c>
      <c r="AA21" s="88" t="s">
        <v>1404</v>
      </c>
      <c r="AB21" s="88" t="s">
        <v>1404</v>
      </c>
      <c r="AC21" s="89" t="s">
        <v>1404</v>
      </c>
      <c r="AD21" s="90" t="s">
        <v>1404</v>
      </c>
      <c r="AE21" s="88" t="s">
        <v>1404</v>
      </c>
      <c r="AF21" s="88" t="s">
        <v>1404</v>
      </c>
      <c r="AG21" s="89" t="s">
        <v>1404</v>
      </c>
      <c r="AH21" s="90" t="s">
        <v>1404</v>
      </c>
      <c r="AI21" s="88" t="s">
        <v>1404</v>
      </c>
      <c r="AJ21" s="89" t="s">
        <v>1404</v>
      </c>
      <c r="AK21" s="90" t="s">
        <v>1404</v>
      </c>
      <c r="AL21" s="88" t="s">
        <v>1404</v>
      </c>
      <c r="AM21" s="91" t="s">
        <v>1404</v>
      </c>
      <c r="AN21" s="28"/>
      <c r="AO21" s="28"/>
      <c r="AP21" s="28"/>
      <c r="AQ21" s="28"/>
      <c r="AR21" s="28"/>
      <c r="AS21" s="28"/>
      <c r="AT21" s="28"/>
      <c r="AU21" s="28"/>
      <c r="AV21" s="28"/>
      <c r="AW21" s="28"/>
      <c r="AX21" s="28"/>
      <c r="AY21" s="28"/>
      <c r="AZ21" s="28"/>
      <c r="BA21" s="28"/>
      <c r="BB21" s="28"/>
      <c r="BC21" s="28"/>
      <c r="BD21" s="28"/>
      <c r="BE21" s="28"/>
      <c r="BF21" s="28"/>
      <c r="BG21" s="28"/>
      <c r="BH21" s="28"/>
      <c r="BI21" s="28"/>
      <c r="BJ21" s="28"/>
      <c r="BL21" s="65"/>
    </row>
    <row r="22" spans="2:64" ht="17.45" customHeight="1">
      <c r="B22" s="576"/>
      <c r="C22" s="577"/>
      <c r="D22" s="577"/>
      <c r="E22" s="577"/>
      <c r="F22" s="577"/>
      <c r="G22" s="577"/>
      <c r="H22" s="577"/>
      <c r="I22" s="577"/>
      <c r="J22" s="577"/>
      <c r="K22" s="578"/>
      <c r="L22" s="140"/>
      <c r="M22" s="41"/>
      <c r="Q22" s="135" t="s">
        <v>1350</v>
      </c>
      <c r="R22" s="21"/>
      <c r="S22" s="158"/>
      <c r="T22" s="165" t="str">
        <f ca="1">IF(AND(P$1=0,ROW(S22)&lt;Plan51!HH$95+12),IF(AND(Plan35!B$88&lt;&gt;"",S22&lt;&gt;"",S22&gt;-1),IF(S$6&lt;&gt;"",IF(Plan24!BP116=0,"",Plan24!BP116),""),""),"")</f>
        <v/>
      </c>
      <c r="W22" s="28"/>
      <c r="X22" s="82">
        <v>13</v>
      </c>
      <c r="Y22" s="92" t="s">
        <v>1404</v>
      </c>
      <c r="Z22" s="93" t="s">
        <v>1404</v>
      </c>
      <c r="AA22" s="93" t="s">
        <v>1404</v>
      </c>
      <c r="AB22" s="93" t="s">
        <v>1404</v>
      </c>
      <c r="AC22" s="94" t="s">
        <v>1404</v>
      </c>
      <c r="AD22" s="95" t="s">
        <v>1404</v>
      </c>
      <c r="AE22" s="93" t="s">
        <v>1404</v>
      </c>
      <c r="AF22" s="93" t="s">
        <v>1404</v>
      </c>
      <c r="AG22" s="94" t="s">
        <v>1404</v>
      </c>
      <c r="AH22" s="95" t="s">
        <v>1404</v>
      </c>
      <c r="AI22" s="93" t="s">
        <v>1404</v>
      </c>
      <c r="AJ22" s="94" t="s">
        <v>1404</v>
      </c>
      <c r="AK22" s="95" t="s">
        <v>1404</v>
      </c>
      <c r="AL22" s="93" t="s">
        <v>1404</v>
      </c>
      <c r="AM22" s="96" t="s">
        <v>1404</v>
      </c>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L22" s="65"/>
    </row>
    <row r="23" spans="2:64" ht="17.45" customHeight="1">
      <c r="B23" s="576"/>
      <c r="C23" s="577"/>
      <c r="D23" s="577"/>
      <c r="E23" s="577"/>
      <c r="F23" s="577"/>
      <c r="G23" s="577"/>
      <c r="H23" s="577"/>
      <c r="I23" s="577"/>
      <c r="J23" s="577"/>
      <c r="K23" s="578"/>
      <c r="L23" s="140"/>
      <c r="M23" s="41"/>
      <c r="Q23" s="135" t="s">
        <v>1351</v>
      </c>
      <c r="R23" s="21"/>
      <c r="S23" s="158"/>
      <c r="T23" s="165" t="str">
        <f ca="1">IF(AND(P$1=0,ROW(S23)&lt;Plan51!HH$95+12),IF(AND(Plan35!B$88&lt;&gt;"",S23&lt;&gt;"",S23&gt;-1),IF(S$6&lt;&gt;"",IF(Plan24!BP117=0,"",Plan24!BP117),""),""),"")</f>
        <v/>
      </c>
      <c r="W23" s="28"/>
      <c r="X23" s="82">
        <v>12</v>
      </c>
      <c r="Y23" s="97" t="s">
        <v>1404</v>
      </c>
      <c r="Z23" s="98" t="s">
        <v>1404</v>
      </c>
      <c r="AA23" s="98" t="s">
        <v>1404</v>
      </c>
      <c r="AB23" s="98" t="s">
        <v>1404</v>
      </c>
      <c r="AC23" s="99" t="s">
        <v>1404</v>
      </c>
      <c r="AD23" s="100" t="s">
        <v>1404</v>
      </c>
      <c r="AE23" s="98" t="s">
        <v>1404</v>
      </c>
      <c r="AF23" s="98" t="s">
        <v>1404</v>
      </c>
      <c r="AG23" s="99" t="s">
        <v>1404</v>
      </c>
      <c r="AH23" s="100" t="s">
        <v>1404</v>
      </c>
      <c r="AI23" s="98" t="s">
        <v>1404</v>
      </c>
      <c r="AJ23" s="99" t="s">
        <v>1404</v>
      </c>
      <c r="AK23" s="100" t="s">
        <v>1404</v>
      </c>
      <c r="AL23" s="98" t="s">
        <v>1404</v>
      </c>
      <c r="AM23" s="101" t="s">
        <v>1404</v>
      </c>
      <c r="AN23" s="28"/>
      <c r="AO23" s="28"/>
      <c r="AP23" s="28"/>
      <c r="AQ23" s="28"/>
      <c r="AR23" s="28"/>
      <c r="AS23" s="28"/>
      <c r="AT23" s="28"/>
      <c r="AU23" s="28"/>
      <c r="AV23" s="28"/>
      <c r="AW23" s="28"/>
      <c r="AX23" s="28"/>
      <c r="AY23" s="28"/>
      <c r="AZ23" s="28"/>
      <c r="BA23" s="28"/>
      <c r="BB23" s="28"/>
      <c r="BC23" s="28"/>
      <c r="BD23" s="28"/>
      <c r="BE23" s="28"/>
      <c r="BF23" s="28"/>
      <c r="BG23" s="28"/>
      <c r="BH23" s="28"/>
      <c r="BI23" s="28"/>
      <c r="BJ23" s="28"/>
      <c r="BL23" s="65"/>
    </row>
    <row r="24" spans="2:64" ht="17.45" customHeight="1">
      <c r="B24" s="576"/>
      <c r="C24" s="577"/>
      <c r="D24" s="577"/>
      <c r="E24" s="577"/>
      <c r="F24" s="577"/>
      <c r="G24" s="577"/>
      <c r="H24" s="577"/>
      <c r="I24" s="577"/>
      <c r="J24" s="577"/>
      <c r="K24" s="578"/>
      <c r="L24" s="140"/>
      <c r="M24" s="36"/>
      <c r="Q24" s="135" t="s">
        <v>1352</v>
      </c>
      <c r="R24" s="21"/>
      <c r="S24" s="158"/>
      <c r="T24" s="165" t="str">
        <f ca="1">IF(AND(P$1=0,ROW(S24)&lt;Plan51!HH$95+12),IF(AND(Plan35!B$88&lt;&gt;"",S24&lt;&gt;"",S24&gt;-1),IF(S$6&lt;&gt;"",IF(Plan24!BP118=0,"",Plan24!BP118),""),""),"")</f>
        <v/>
      </c>
      <c r="W24" s="28"/>
      <c r="X24" s="82">
        <v>11</v>
      </c>
      <c r="Y24" s="102" t="s">
        <v>1404</v>
      </c>
      <c r="Z24" s="103" t="s">
        <v>1404</v>
      </c>
      <c r="AA24" s="103" t="s">
        <v>1404</v>
      </c>
      <c r="AB24" s="103" t="s">
        <v>1404</v>
      </c>
      <c r="AC24" s="104" t="s">
        <v>1404</v>
      </c>
      <c r="AD24" s="105" t="s">
        <v>1404</v>
      </c>
      <c r="AE24" s="103" t="s">
        <v>1404</v>
      </c>
      <c r="AF24" s="103" t="s">
        <v>1404</v>
      </c>
      <c r="AG24" s="104" t="s">
        <v>1404</v>
      </c>
      <c r="AH24" s="105" t="s">
        <v>1404</v>
      </c>
      <c r="AI24" s="103" t="s">
        <v>1404</v>
      </c>
      <c r="AJ24" s="104" t="s">
        <v>1404</v>
      </c>
      <c r="AK24" s="105" t="s">
        <v>1404</v>
      </c>
      <c r="AL24" s="103" t="s">
        <v>1404</v>
      </c>
      <c r="AM24" s="106" t="s">
        <v>1404</v>
      </c>
      <c r="AN24" s="28"/>
      <c r="AO24" s="28"/>
      <c r="AP24" s="28"/>
      <c r="AQ24" s="28"/>
      <c r="AR24" s="28"/>
      <c r="AS24" s="28"/>
      <c r="AT24" s="28"/>
      <c r="AU24" s="28"/>
      <c r="AV24" s="28"/>
      <c r="AW24" s="28"/>
      <c r="AX24" s="28"/>
      <c r="AY24" s="28"/>
      <c r="AZ24" s="28"/>
      <c r="BA24" s="28"/>
      <c r="BB24" s="28"/>
      <c r="BC24" s="28"/>
      <c r="BD24" s="28"/>
      <c r="BE24" s="28"/>
      <c r="BF24" s="28"/>
      <c r="BG24" s="28"/>
      <c r="BH24" s="28"/>
      <c r="BI24" s="28"/>
      <c r="BJ24" s="28"/>
      <c r="BL24" s="65"/>
    </row>
    <row r="25" spans="2:64" ht="17.45" customHeight="1">
      <c r="B25" s="576"/>
      <c r="C25" s="577"/>
      <c r="D25" s="577"/>
      <c r="E25" s="577"/>
      <c r="F25" s="577"/>
      <c r="G25" s="577"/>
      <c r="H25" s="577"/>
      <c r="I25" s="577"/>
      <c r="J25" s="577"/>
      <c r="K25" s="578"/>
      <c r="L25" s="140"/>
      <c r="M25" s="36"/>
      <c r="Q25" s="135" t="s">
        <v>1353</v>
      </c>
      <c r="R25" s="21"/>
      <c r="S25" s="158"/>
      <c r="T25" s="165" t="str">
        <f ca="1">IF(AND(P$1=0,ROW(S25)&lt;Plan51!HH$95+12),IF(AND(Plan35!B$88&lt;&gt;"",S25&lt;&gt;"",S25&gt;-1),IF(S$6&lt;&gt;"",IF(Plan24!BP119=0,"",Plan24!BP119),""),""),"")</f>
        <v/>
      </c>
      <c r="W25" s="28"/>
      <c r="X25" s="82">
        <v>10</v>
      </c>
      <c r="Y25" s="107" t="s">
        <v>1404</v>
      </c>
      <c r="Z25" s="108" t="s">
        <v>1404</v>
      </c>
      <c r="AA25" s="108" t="s">
        <v>1404</v>
      </c>
      <c r="AB25" s="108" t="s">
        <v>1404</v>
      </c>
      <c r="AC25" s="109" t="s">
        <v>1404</v>
      </c>
      <c r="AD25" s="110" t="s">
        <v>1404</v>
      </c>
      <c r="AE25" s="108" t="s">
        <v>1404</v>
      </c>
      <c r="AF25" s="108" t="s">
        <v>1404</v>
      </c>
      <c r="AG25" s="109" t="s">
        <v>1404</v>
      </c>
      <c r="AH25" s="110" t="s">
        <v>1404</v>
      </c>
      <c r="AI25" s="108" t="s">
        <v>1404</v>
      </c>
      <c r="AJ25" s="109" t="s">
        <v>1404</v>
      </c>
      <c r="AK25" s="110" t="s">
        <v>1404</v>
      </c>
      <c r="AL25" s="108" t="s">
        <v>1404</v>
      </c>
      <c r="AM25" s="111" t="s">
        <v>1404</v>
      </c>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L25" s="65"/>
    </row>
    <row r="26" spans="2:64" ht="17.45" customHeight="1">
      <c r="B26" s="625"/>
      <c r="C26" s="626"/>
      <c r="D26" s="626"/>
      <c r="E26" s="626"/>
      <c r="F26" s="626"/>
      <c r="G26" s="626"/>
      <c r="H26" s="626"/>
      <c r="I26" s="626"/>
      <c r="J26" s="626"/>
      <c r="K26" s="627"/>
      <c r="L26" s="140"/>
      <c r="M26" s="36"/>
      <c r="Q26" s="136" t="s">
        <v>1354</v>
      </c>
      <c r="R26" s="22"/>
      <c r="S26" s="158"/>
      <c r="T26" s="166" t="str">
        <f ca="1">IF(AND(P$1=0,ROW(S26)&lt;Plan51!HH$95+12),IF(AND(Plan35!B$88&lt;&gt;"",S26&lt;&gt;"",S26&gt;-1),IF(S$6&lt;&gt;"",IF(Plan24!BP120=0,"",Plan24!BP120),""),""),"")</f>
        <v/>
      </c>
      <c r="W26" s="28"/>
      <c r="X26" s="82">
        <v>9</v>
      </c>
      <c r="Y26" s="112" t="s">
        <v>1404</v>
      </c>
      <c r="Z26" s="113" t="s">
        <v>1404</v>
      </c>
      <c r="AA26" s="113" t="s">
        <v>1404</v>
      </c>
      <c r="AB26" s="113" t="s">
        <v>1404</v>
      </c>
      <c r="AC26" s="114" t="s">
        <v>1404</v>
      </c>
      <c r="AD26" s="115" t="s">
        <v>1404</v>
      </c>
      <c r="AE26" s="113" t="s">
        <v>1404</v>
      </c>
      <c r="AF26" s="113" t="s">
        <v>1404</v>
      </c>
      <c r="AG26" s="114" t="s">
        <v>1404</v>
      </c>
      <c r="AH26" s="115" t="s">
        <v>1404</v>
      </c>
      <c r="AI26" s="113" t="s">
        <v>1404</v>
      </c>
      <c r="AJ26" s="114" t="s">
        <v>1404</v>
      </c>
      <c r="AK26" s="115" t="s">
        <v>1404</v>
      </c>
      <c r="AL26" s="113" t="s">
        <v>1404</v>
      </c>
      <c r="AM26" s="116" t="s">
        <v>1404</v>
      </c>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L26" s="65"/>
    </row>
    <row r="27" spans="2:64" ht="17.45" customHeight="1">
      <c r="B27" s="38"/>
      <c r="C27" s="38"/>
      <c r="D27" s="38"/>
      <c r="E27" s="38"/>
      <c r="F27" s="186"/>
      <c r="G27" s="38"/>
      <c r="H27" s="38"/>
      <c r="I27" s="38"/>
      <c r="J27" s="38"/>
      <c r="K27" s="38"/>
      <c r="L27" s="42"/>
      <c r="M27" s="42"/>
      <c r="S27" s="39"/>
      <c r="W27" s="28"/>
      <c r="X27" s="82">
        <v>8</v>
      </c>
      <c r="Y27" s="117" t="s">
        <v>1404</v>
      </c>
      <c r="Z27" s="118" t="s">
        <v>1404</v>
      </c>
      <c r="AA27" s="118" t="s">
        <v>1404</v>
      </c>
      <c r="AB27" s="118" t="s">
        <v>1404</v>
      </c>
      <c r="AC27" s="119" t="s">
        <v>1404</v>
      </c>
      <c r="AD27" s="120" t="s">
        <v>1404</v>
      </c>
      <c r="AE27" s="118" t="s">
        <v>1404</v>
      </c>
      <c r="AF27" s="118" t="s">
        <v>1404</v>
      </c>
      <c r="AG27" s="119" t="s">
        <v>1404</v>
      </c>
      <c r="AH27" s="120" t="s">
        <v>1404</v>
      </c>
      <c r="AI27" s="118" t="s">
        <v>1404</v>
      </c>
      <c r="AJ27" s="119" t="s">
        <v>1404</v>
      </c>
      <c r="AK27" s="120" t="s">
        <v>1404</v>
      </c>
      <c r="AL27" s="118" t="s">
        <v>1404</v>
      </c>
      <c r="AM27" s="121" t="s">
        <v>1404</v>
      </c>
      <c r="AN27" s="28"/>
      <c r="AO27" s="28"/>
      <c r="AP27" s="28"/>
      <c r="AQ27" s="28"/>
      <c r="AR27" s="28"/>
      <c r="AS27" s="28"/>
      <c r="AT27" s="28"/>
      <c r="AU27" s="28"/>
      <c r="AV27" s="28"/>
      <c r="AW27" s="28"/>
      <c r="AX27" s="28"/>
      <c r="AY27" s="28"/>
      <c r="AZ27" s="28"/>
      <c r="BA27" s="28"/>
      <c r="BB27" s="28"/>
      <c r="BC27" s="28"/>
      <c r="BD27" s="28"/>
      <c r="BE27" s="28"/>
      <c r="BF27" s="28"/>
      <c r="BG27" s="28"/>
      <c r="BH27" s="28"/>
      <c r="BI27" s="28"/>
      <c r="BJ27" s="28"/>
      <c r="BL27" s="65"/>
    </row>
    <row r="28" spans="2:64" ht="17.45" customHeight="1">
      <c r="M28" s="42"/>
      <c r="N28" s="670" t="s">
        <v>511</v>
      </c>
      <c r="O28" s="664" t="s">
        <v>512</v>
      </c>
      <c r="P28" s="665"/>
      <c r="Q28" s="24" t="s">
        <v>513</v>
      </c>
      <c r="R28" s="25" t="s">
        <v>1433</v>
      </c>
      <c r="S28" s="25" t="s">
        <v>514</v>
      </c>
      <c r="T28" s="634" t="s">
        <v>21</v>
      </c>
      <c r="U28" s="634" t="s">
        <v>515</v>
      </c>
      <c r="V28" s="636"/>
      <c r="W28" s="28"/>
      <c r="X28" s="82">
        <v>7</v>
      </c>
      <c r="Y28" s="122" t="s">
        <v>1404</v>
      </c>
      <c r="Z28" s="123" t="s">
        <v>1404</v>
      </c>
      <c r="AA28" s="123" t="s">
        <v>1404</v>
      </c>
      <c r="AB28" s="123" t="s">
        <v>1404</v>
      </c>
      <c r="AC28" s="124" t="s">
        <v>1404</v>
      </c>
      <c r="AD28" s="125" t="s">
        <v>1404</v>
      </c>
      <c r="AE28" s="123" t="s">
        <v>1404</v>
      </c>
      <c r="AF28" s="123" t="s">
        <v>1404</v>
      </c>
      <c r="AG28" s="124" t="s">
        <v>1404</v>
      </c>
      <c r="AH28" s="125" t="s">
        <v>1404</v>
      </c>
      <c r="AI28" s="123" t="s">
        <v>1404</v>
      </c>
      <c r="AJ28" s="124" t="s">
        <v>1404</v>
      </c>
      <c r="AK28" s="125" t="s">
        <v>1404</v>
      </c>
      <c r="AL28" s="123" t="s">
        <v>1404</v>
      </c>
      <c r="AM28" s="126" t="s">
        <v>1404</v>
      </c>
      <c r="AN28" s="28"/>
      <c r="AO28" s="28"/>
      <c r="AP28" s="28"/>
      <c r="AQ28" s="28"/>
      <c r="AR28" s="28"/>
      <c r="AS28" s="28"/>
      <c r="AT28" s="28"/>
      <c r="AU28" s="28"/>
      <c r="AV28" s="28"/>
      <c r="AW28" s="28"/>
      <c r="AX28" s="28"/>
      <c r="AY28" s="28"/>
      <c r="AZ28" s="28"/>
      <c r="BA28" s="28"/>
      <c r="BB28" s="28"/>
      <c r="BC28" s="28"/>
      <c r="BD28" s="28"/>
      <c r="BE28" s="28"/>
      <c r="BF28" s="28"/>
      <c r="BG28" s="28"/>
      <c r="BH28" s="28"/>
      <c r="BI28" s="28"/>
      <c r="BJ28" s="28"/>
      <c r="BL28" s="65"/>
    </row>
    <row r="29" spans="2:64" ht="17.45" customHeight="1">
      <c r="B29" s="601" t="s">
        <v>1429</v>
      </c>
      <c r="C29" s="602"/>
      <c r="D29" s="602"/>
      <c r="E29" s="602"/>
      <c r="F29" s="602"/>
      <c r="G29" s="602"/>
      <c r="H29" s="602"/>
      <c r="I29" s="602"/>
      <c r="J29" s="602"/>
      <c r="K29" s="603"/>
      <c r="L29" s="41"/>
      <c r="M29" s="42"/>
      <c r="N29" s="671"/>
      <c r="O29" s="666"/>
      <c r="P29" s="667"/>
      <c r="Q29" s="26" t="s">
        <v>516</v>
      </c>
      <c r="R29" s="27" t="s">
        <v>1434</v>
      </c>
      <c r="S29" s="27" t="s">
        <v>517</v>
      </c>
      <c r="T29" s="635"/>
      <c r="U29" s="178">
        <v>0.9</v>
      </c>
      <c r="V29" s="179">
        <v>0.95</v>
      </c>
      <c r="W29" s="28"/>
      <c r="X29" s="82">
        <v>6</v>
      </c>
      <c r="Y29" s="127" t="s">
        <v>1404</v>
      </c>
      <c r="Z29" s="88" t="s">
        <v>1404</v>
      </c>
      <c r="AA29" s="88" t="s">
        <v>1404</v>
      </c>
      <c r="AB29" s="88" t="s">
        <v>1404</v>
      </c>
      <c r="AC29" s="89" t="s">
        <v>1404</v>
      </c>
      <c r="AD29" s="90" t="s">
        <v>1404</v>
      </c>
      <c r="AE29" s="88" t="s">
        <v>1404</v>
      </c>
      <c r="AF29" s="88" t="s">
        <v>1404</v>
      </c>
      <c r="AG29" s="89" t="s">
        <v>1404</v>
      </c>
      <c r="AH29" s="90" t="s">
        <v>1404</v>
      </c>
      <c r="AI29" s="88" t="s">
        <v>1404</v>
      </c>
      <c r="AJ29" s="89" t="s">
        <v>1404</v>
      </c>
      <c r="AK29" s="90" t="s">
        <v>1404</v>
      </c>
      <c r="AL29" s="88" t="s">
        <v>1404</v>
      </c>
      <c r="AM29" s="91" t="s">
        <v>1404</v>
      </c>
      <c r="AN29" s="28"/>
      <c r="AO29" s="28"/>
      <c r="AP29" s="28"/>
      <c r="AQ29" s="28"/>
      <c r="AR29" s="28"/>
      <c r="AS29" s="28"/>
      <c r="AT29" s="28"/>
      <c r="AU29" s="28"/>
      <c r="AV29" s="28"/>
      <c r="AW29" s="28"/>
      <c r="AX29" s="28"/>
      <c r="AY29" s="28"/>
      <c r="AZ29" s="28"/>
      <c r="BA29" s="28"/>
      <c r="BB29" s="28"/>
      <c r="BC29" s="28"/>
      <c r="BD29" s="28"/>
      <c r="BE29" s="28"/>
      <c r="BF29" s="28"/>
      <c r="BG29" s="28"/>
      <c r="BH29" s="28"/>
      <c r="BI29" s="28"/>
      <c r="BJ29" s="28"/>
      <c r="BL29" s="65"/>
    </row>
    <row r="30" spans="2:64" ht="17.45" customHeight="1">
      <c r="B30" s="576"/>
      <c r="C30" s="577"/>
      <c r="D30" s="577"/>
      <c r="E30" s="577"/>
      <c r="F30" s="577"/>
      <c r="G30" s="577"/>
      <c r="H30" s="577"/>
      <c r="I30" s="577"/>
      <c r="J30" s="577"/>
      <c r="K30" s="578"/>
      <c r="L30" s="294"/>
      <c r="M30" s="37"/>
      <c r="N30" s="295" t="s">
        <v>1380</v>
      </c>
      <c r="O30" s="678" t="s">
        <v>1425</v>
      </c>
      <c r="P30" s="679"/>
      <c r="Q30" s="168" t="str">
        <f ca="1">IFERROR(T13+T17+T20,"")</f>
        <v/>
      </c>
      <c r="R30" s="168" t="str">
        <f ca="1">IF($Q30&lt;&gt;"",LOOKUP($Q30,Plan24!$AJ905:$AJ961,Plan24!AK905:AK961),"")</f>
        <v/>
      </c>
      <c r="S30" s="168" t="str">
        <f ca="1">IF($Q30&lt;&gt;"",LOOKUP($Q30,Plan24!$AJ905:$AJ961,Plan24!AL905:AL961),"")</f>
        <v/>
      </c>
      <c r="T30" s="60" t="str">
        <f ca="1">IF(R30&lt;&gt;"",IF(R30&lt;70,P$35,IF(R30&lt;80,Q$35,IF(R30&lt;90,R$35,IF(R30&lt;110,S$35,IF(R30&lt;120,T$35,IF(R30&lt;130,U$35,V$35)))))),"")</f>
        <v/>
      </c>
      <c r="U30" s="168" t="str">
        <f ca="1">IF($Q30&lt;&gt;"",LOOKUP($Q30,Plan24!$AJ905:$AJ961,Plan24!AM905:AM961),"")</f>
        <v/>
      </c>
      <c r="V30" s="169" t="str">
        <f ca="1">IF($Q30&lt;&gt;"",LOOKUP($Q30,Plan24!$AJ905:$AJ961,Plan24!AN905:AN961),"")</f>
        <v/>
      </c>
      <c r="W30" s="28"/>
      <c r="X30" s="82">
        <v>5</v>
      </c>
      <c r="Y30" s="127" t="s">
        <v>1404</v>
      </c>
      <c r="Z30" s="88" t="s">
        <v>1404</v>
      </c>
      <c r="AA30" s="88" t="s">
        <v>1404</v>
      </c>
      <c r="AB30" s="88" t="s">
        <v>1404</v>
      </c>
      <c r="AC30" s="89" t="s">
        <v>1404</v>
      </c>
      <c r="AD30" s="90" t="s">
        <v>1404</v>
      </c>
      <c r="AE30" s="88" t="s">
        <v>1404</v>
      </c>
      <c r="AF30" s="88" t="s">
        <v>1404</v>
      </c>
      <c r="AG30" s="89" t="s">
        <v>1404</v>
      </c>
      <c r="AH30" s="90" t="s">
        <v>1404</v>
      </c>
      <c r="AI30" s="88" t="s">
        <v>1404</v>
      </c>
      <c r="AJ30" s="89" t="s">
        <v>1404</v>
      </c>
      <c r="AK30" s="90" t="s">
        <v>1404</v>
      </c>
      <c r="AL30" s="88" t="s">
        <v>1404</v>
      </c>
      <c r="AM30" s="91" t="s">
        <v>1404</v>
      </c>
      <c r="AN30" s="28"/>
      <c r="AO30" s="28"/>
      <c r="AP30" s="28"/>
      <c r="AQ30" s="28"/>
      <c r="AR30" s="28"/>
      <c r="AS30" s="28"/>
      <c r="AT30" s="28"/>
      <c r="AU30" s="28"/>
      <c r="AV30" s="28"/>
      <c r="AW30" s="28"/>
      <c r="AX30" s="28"/>
      <c r="AY30" s="28"/>
      <c r="AZ30" s="28"/>
      <c r="BA30" s="28"/>
      <c r="BB30" s="28"/>
      <c r="BC30" s="28"/>
      <c r="BD30" s="28"/>
      <c r="BE30" s="28"/>
      <c r="BF30" s="28"/>
      <c r="BG30" s="28"/>
      <c r="BH30" s="28"/>
      <c r="BI30" s="28"/>
      <c r="BJ30" s="28"/>
      <c r="BL30" s="65"/>
    </row>
    <row r="31" spans="2:64" ht="17.45" customHeight="1">
      <c r="B31" s="576"/>
      <c r="C31" s="577"/>
      <c r="D31" s="577"/>
      <c r="E31" s="577"/>
      <c r="F31" s="577"/>
      <c r="G31" s="577"/>
      <c r="H31" s="577"/>
      <c r="I31" s="577"/>
      <c r="J31" s="577"/>
      <c r="K31" s="578"/>
      <c r="L31" s="294"/>
      <c r="M31" s="36"/>
      <c r="N31" s="180" t="s">
        <v>1379</v>
      </c>
      <c r="O31" s="672" t="s">
        <v>1405</v>
      </c>
      <c r="P31" s="673"/>
      <c r="Q31" s="170" t="str">
        <f ca="1">IFERROR(T12+T15+T19,"")</f>
        <v/>
      </c>
      <c r="R31" s="170" t="str">
        <f ca="1">IF($Q31&lt;&gt;"",LOOKUP($Q31,Plan24!$AJ967:$AJ1023,Plan24!AK967:AK1023),"")</f>
        <v/>
      </c>
      <c r="S31" s="170" t="str">
        <f ca="1">IF($Q31&lt;&gt;"",LOOKUP($Q31,Plan24!$AJ967:$AJ1023,Plan24!AL967:AL1023),"")</f>
        <v/>
      </c>
      <c r="T31" s="61" t="str">
        <f ca="1">IF(R31&lt;&gt;"",IF(R31&lt;70,P$35,IF(R31&lt;80,Q$35,IF(R31&lt;90,R$35,IF(R31&lt;110,S$35,IF(R31&lt;120,T$35,IF(R31&lt;130,U$35,V$35)))))),"")</f>
        <v/>
      </c>
      <c r="U31" s="170" t="str">
        <f ca="1">IF($Q31&lt;&gt;"",LOOKUP($Q31,Plan24!$AJ967:$AJ1023,Plan24!AM967:AM1023),"")</f>
        <v/>
      </c>
      <c r="V31" s="164" t="str">
        <f ca="1">IF($Q31&lt;&gt;"",LOOKUP($Q31,Plan24!$AJ967:$AJ1023,Plan24!AN967:AN1023),"")</f>
        <v/>
      </c>
      <c r="W31" s="28"/>
      <c r="X31" s="82">
        <v>4</v>
      </c>
      <c r="Y31" s="127" t="s">
        <v>1404</v>
      </c>
      <c r="Z31" s="88" t="s">
        <v>1404</v>
      </c>
      <c r="AA31" s="88" t="s">
        <v>1404</v>
      </c>
      <c r="AB31" s="88" t="s">
        <v>1404</v>
      </c>
      <c r="AC31" s="89" t="s">
        <v>1404</v>
      </c>
      <c r="AD31" s="90" t="s">
        <v>1404</v>
      </c>
      <c r="AE31" s="88" t="s">
        <v>1404</v>
      </c>
      <c r="AF31" s="88" t="s">
        <v>1404</v>
      </c>
      <c r="AG31" s="89" t="s">
        <v>1404</v>
      </c>
      <c r="AH31" s="90" t="s">
        <v>1404</v>
      </c>
      <c r="AI31" s="88" t="s">
        <v>1404</v>
      </c>
      <c r="AJ31" s="89" t="s">
        <v>1404</v>
      </c>
      <c r="AK31" s="90" t="s">
        <v>1404</v>
      </c>
      <c r="AL31" s="88" t="s">
        <v>1404</v>
      </c>
      <c r="AM31" s="91" t="s">
        <v>1404</v>
      </c>
      <c r="AN31" s="28"/>
      <c r="AO31" s="28"/>
      <c r="AP31" s="28"/>
      <c r="AQ31" s="28"/>
      <c r="AR31" s="28"/>
      <c r="AS31" s="28"/>
      <c r="AT31" s="28"/>
      <c r="AU31" s="28"/>
      <c r="AV31" s="28"/>
      <c r="AW31" s="28"/>
      <c r="AX31" s="28"/>
      <c r="AY31" s="28"/>
      <c r="AZ31" s="28"/>
      <c r="BA31" s="28"/>
      <c r="BB31" s="28"/>
      <c r="BC31" s="28"/>
      <c r="BD31" s="28"/>
      <c r="BE31" s="28"/>
      <c r="BF31" s="28"/>
      <c r="BG31" s="28"/>
      <c r="BH31" s="28"/>
      <c r="BI31" s="28"/>
      <c r="BJ31" s="28"/>
      <c r="BL31" s="65"/>
    </row>
    <row r="32" spans="2:64" ht="17.45" customHeight="1">
      <c r="B32" s="576"/>
      <c r="C32" s="577"/>
      <c r="D32" s="577"/>
      <c r="E32" s="577"/>
      <c r="F32" s="577"/>
      <c r="G32" s="577"/>
      <c r="H32" s="577"/>
      <c r="I32" s="577"/>
      <c r="J32" s="577"/>
      <c r="K32" s="578"/>
      <c r="L32" s="294"/>
      <c r="M32" s="36"/>
      <c r="N32" s="180" t="s">
        <v>1381</v>
      </c>
      <c r="O32" s="668" t="s">
        <v>1384</v>
      </c>
      <c r="P32" s="669"/>
      <c r="Q32" s="170" t="str">
        <f ca="1">IFERROR(T14+T18,"")</f>
        <v/>
      </c>
      <c r="R32" s="170" t="str">
        <f ca="1">IF($Q32&lt;&gt;"",LOOKUP($Q32,Plan24!$AJ1029:$AJ1067,Plan24!AK1029:AK1067),"")</f>
        <v/>
      </c>
      <c r="S32" s="170" t="str">
        <f ca="1">IF($Q32&lt;&gt;"",LOOKUP($Q32,Plan24!$AJ1029:$AJ1067,Plan24!AL1029:AL1067),"")</f>
        <v/>
      </c>
      <c r="T32" s="61" t="str">
        <f ca="1">IF(R32&lt;&gt;"",IF(R32&lt;70,P$35,IF(R32&lt;80,Q$35,IF(R32&lt;90,R$35,IF(R32&lt;110,S$35,IF(R32&lt;120,T$35,IF(R32&lt;130,U$35,V$35)))))),"")</f>
        <v/>
      </c>
      <c r="U32" s="170" t="str">
        <f ca="1">IF($Q32&lt;&gt;"",LOOKUP($Q32,Plan24!$AJ1029:$AJ1067,Plan24!AM1029:AM1067),"")</f>
        <v/>
      </c>
      <c r="V32" s="164" t="str">
        <f ca="1">IF($Q32&lt;&gt;"",LOOKUP($Q32,Plan24!$AJ1029:$AJ1067,Plan24!AN1029:AN1067),"")</f>
        <v/>
      </c>
      <c r="W32" s="28"/>
      <c r="X32" s="82">
        <v>3</v>
      </c>
      <c r="Y32" s="127" t="s">
        <v>1404</v>
      </c>
      <c r="Z32" s="88" t="s">
        <v>1404</v>
      </c>
      <c r="AA32" s="88" t="s">
        <v>1404</v>
      </c>
      <c r="AB32" s="88" t="s">
        <v>1404</v>
      </c>
      <c r="AC32" s="89" t="s">
        <v>1404</v>
      </c>
      <c r="AD32" s="90" t="s">
        <v>1404</v>
      </c>
      <c r="AE32" s="88" t="s">
        <v>1404</v>
      </c>
      <c r="AF32" s="88" t="s">
        <v>1404</v>
      </c>
      <c r="AG32" s="89" t="s">
        <v>1404</v>
      </c>
      <c r="AH32" s="90" t="s">
        <v>1404</v>
      </c>
      <c r="AI32" s="88" t="s">
        <v>1404</v>
      </c>
      <c r="AJ32" s="89" t="s">
        <v>1404</v>
      </c>
      <c r="AK32" s="90" t="s">
        <v>1404</v>
      </c>
      <c r="AL32" s="88" t="s">
        <v>1404</v>
      </c>
      <c r="AM32" s="91" t="s">
        <v>1404</v>
      </c>
      <c r="AN32" s="28"/>
      <c r="AO32" s="28"/>
      <c r="AP32" s="28"/>
      <c r="AQ32" s="28"/>
      <c r="AR32" s="28"/>
      <c r="AS32" s="28"/>
      <c r="AT32" s="28"/>
      <c r="AU32" s="28"/>
      <c r="AV32" s="28"/>
      <c r="AW32" s="28"/>
      <c r="AX32" s="28"/>
      <c r="AY32" s="28"/>
      <c r="AZ32" s="28"/>
      <c r="BA32" s="28"/>
      <c r="BB32" s="28"/>
      <c r="BC32" s="28"/>
      <c r="BD32" s="28"/>
      <c r="BE32" s="28"/>
      <c r="BF32" s="28"/>
      <c r="BG32" s="28"/>
      <c r="BH32" s="28"/>
      <c r="BI32" s="28"/>
      <c r="BJ32" s="28"/>
      <c r="BL32" s="65"/>
    </row>
    <row r="33" spans="2:64" ht="17.45" customHeight="1">
      <c r="B33" s="576"/>
      <c r="C33" s="577"/>
      <c r="D33" s="577"/>
      <c r="E33" s="577"/>
      <c r="F33" s="577"/>
      <c r="G33" s="577"/>
      <c r="H33" s="577"/>
      <c r="I33" s="577"/>
      <c r="J33" s="577"/>
      <c r="K33" s="578"/>
      <c r="L33" s="294"/>
      <c r="M33" s="36"/>
      <c r="N33" s="180" t="s">
        <v>1382</v>
      </c>
      <c r="O33" s="590" t="s">
        <v>1406</v>
      </c>
      <c r="P33" s="591"/>
      <c r="Q33" s="170" t="str">
        <f ca="1">IFERROR(T16+T21,"")</f>
        <v/>
      </c>
      <c r="R33" s="170" t="str">
        <f ca="1">IF($Q33&lt;&gt;"",LOOKUP($Q33,Plan24!$AJ1072:$AJ1110,Plan24!AK1072:AK1110),"")</f>
        <v/>
      </c>
      <c r="S33" s="170" t="str">
        <f ca="1">IF($Q33&lt;&gt;"",LOOKUP($Q33,Plan24!$AJ1072:$AJ1110,Plan24!AL1072:AL1110),"")</f>
        <v/>
      </c>
      <c r="T33" s="61" t="str">
        <f ca="1">IF(R33&lt;&gt;"",IF(R33&lt;70,P$35,IF(R33&lt;80,Q$35,IF(R33&lt;90,R$35,IF(R33&lt;110,S$35,IF(R33&lt;120,T$35,IF(R33&lt;130,U$35,V$35)))))),"")</f>
        <v/>
      </c>
      <c r="U33" s="170" t="str">
        <f ca="1">IF($Q33&lt;&gt;"",LOOKUP($Q33,Plan24!$AJ1072:$AJ1110,Plan24!AM1072:AM1110),"")</f>
        <v/>
      </c>
      <c r="V33" s="164" t="str">
        <f ca="1">IF($Q33&lt;&gt;"",LOOKUP($Q33,Plan24!$AJ1072:$AJ1110,Plan24!AN1072:AN1110),"")</f>
        <v/>
      </c>
      <c r="W33" s="28"/>
      <c r="X33" s="82">
        <v>2</v>
      </c>
      <c r="Y33" s="127" t="s">
        <v>1404</v>
      </c>
      <c r="Z33" s="88" t="s">
        <v>1404</v>
      </c>
      <c r="AA33" s="88" t="s">
        <v>1404</v>
      </c>
      <c r="AB33" s="88" t="s">
        <v>1404</v>
      </c>
      <c r="AC33" s="89" t="s">
        <v>1404</v>
      </c>
      <c r="AD33" s="90" t="s">
        <v>1404</v>
      </c>
      <c r="AE33" s="88" t="s">
        <v>1404</v>
      </c>
      <c r="AF33" s="88" t="s">
        <v>1404</v>
      </c>
      <c r="AG33" s="89" t="s">
        <v>1404</v>
      </c>
      <c r="AH33" s="90" t="s">
        <v>1404</v>
      </c>
      <c r="AI33" s="88" t="s">
        <v>1404</v>
      </c>
      <c r="AJ33" s="89" t="s">
        <v>1404</v>
      </c>
      <c r="AK33" s="90" t="s">
        <v>1404</v>
      </c>
      <c r="AL33" s="88" t="s">
        <v>1404</v>
      </c>
      <c r="AM33" s="91" t="s">
        <v>1404</v>
      </c>
      <c r="AN33" s="28"/>
      <c r="AO33" s="28"/>
      <c r="AP33" s="28"/>
      <c r="AQ33" s="28"/>
      <c r="AR33" s="28"/>
      <c r="AS33" s="28"/>
      <c r="AT33" s="28"/>
      <c r="AU33" s="28"/>
      <c r="AV33" s="28"/>
      <c r="AW33" s="28"/>
      <c r="AX33" s="28"/>
      <c r="AY33" s="28"/>
      <c r="AZ33" s="28"/>
      <c r="BA33" s="28"/>
      <c r="BB33" s="28"/>
      <c r="BC33" s="28"/>
      <c r="BD33" s="28"/>
      <c r="BE33" s="28"/>
      <c r="BF33" s="28"/>
      <c r="BG33" s="28"/>
      <c r="BH33" s="28"/>
      <c r="BI33" s="28"/>
      <c r="BJ33" s="28"/>
      <c r="BL33" s="65"/>
    </row>
    <row r="34" spans="2:64" ht="17.45" customHeight="1">
      <c r="B34" s="576"/>
      <c r="C34" s="577"/>
      <c r="D34" s="577"/>
      <c r="E34" s="577"/>
      <c r="F34" s="577"/>
      <c r="G34" s="577"/>
      <c r="H34" s="577"/>
      <c r="I34" s="577"/>
      <c r="J34" s="577"/>
      <c r="K34" s="578"/>
      <c r="L34" s="294"/>
      <c r="M34" s="36"/>
      <c r="N34" s="181" t="s">
        <v>1383</v>
      </c>
      <c r="O34" s="592" t="s">
        <v>1374</v>
      </c>
      <c r="P34" s="593"/>
      <c r="Q34" s="59" t="str">
        <f ca="1">IFERROR(T12+T13+T14+T15+T16+T17+T18+T19+T20+T21,"")</f>
        <v/>
      </c>
      <c r="R34" s="171" t="str">
        <f ca="1">IF($Q34&lt;&gt;"",LOOKUP($Q34,Plan24!$AJ1116:$AJ1298,Plan24!AK1116:AK1298),"")</f>
        <v/>
      </c>
      <c r="S34" s="171" t="str">
        <f ca="1">IF($Q34&lt;&gt;"",LOOKUP($Q34,Plan24!$AJ1116:$AJ1298,Plan24!AL1116:AL1298),"")</f>
        <v/>
      </c>
      <c r="T34" s="59" t="str">
        <f ca="1">IF(R34&lt;&gt;"",IF(R34&lt;70,P$35,IF(R34&lt;80,Q$35,IF(R34&lt;90,R$35,IF(R34&lt;110,S$35,IF(R34&lt;120,T$35,IF(R34&lt;130,U$35,V$35)))))),"")</f>
        <v/>
      </c>
      <c r="U34" s="171" t="str">
        <f ca="1">IF($Q34&lt;&gt;"",LOOKUP($Q34,Plan24!$AJ1116:$AJ1298,Plan24!AM1116:AM1298),"")</f>
        <v/>
      </c>
      <c r="V34" s="172" t="str">
        <f ca="1">IF($Q34&lt;&gt;"",LOOKUP($Q34,Plan24!$AJ1116:$AJ1298,Plan24!AN1116:AN1298),"")</f>
        <v/>
      </c>
      <c r="W34" s="28"/>
      <c r="X34" s="82">
        <v>1</v>
      </c>
      <c r="Y34" s="127" t="s">
        <v>1404</v>
      </c>
      <c r="Z34" s="88" t="s">
        <v>1404</v>
      </c>
      <c r="AA34" s="88" t="s">
        <v>1404</v>
      </c>
      <c r="AB34" s="88" t="s">
        <v>1404</v>
      </c>
      <c r="AC34" s="89" t="s">
        <v>1404</v>
      </c>
      <c r="AD34" s="90" t="s">
        <v>1404</v>
      </c>
      <c r="AE34" s="88" t="s">
        <v>1404</v>
      </c>
      <c r="AF34" s="88" t="s">
        <v>1404</v>
      </c>
      <c r="AG34" s="89" t="s">
        <v>1404</v>
      </c>
      <c r="AH34" s="90" t="s">
        <v>1404</v>
      </c>
      <c r="AI34" s="88" t="s">
        <v>1404</v>
      </c>
      <c r="AJ34" s="89" t="s">
        <v>1404</v>
      </c>
      <c r="AK34" s="90" t="s">
        <v>1404</v>
      </c>
      <c r="AL34" s="88" t="s">
        <v>1404</v>
      </c>
      <c r="AM34" s="91" t="s">
        <v>1404</v>
      </c>
      <c r="AN34" s="28"/>
      <c r="AO34" s="28"/>
      <c r="AP34" s="28"/>
      <c r="AQ34" s="28"/>
      <c r="AR34" s="28"/>
      <c r="AS34" s="28"/>
      <c r="AT34" s="28"/>
      <c r="AU34" s="28"/>
      <c r="AV34" s="28"/>
      <c r="AW34" s="28"/>
      <c r="AX34" s="28"/>
      <c r="AY34" s="28"/>
      <c r="AZ34" s="28"/>
      <c r="BA34" s="28"/>
      <c r="BB34" s="28"/>
      <c r="BC34" s="28"/>
      <c r="BD34" s="28"/>
      <c r="BE34" s="28"/>
      <c r="BF34" s="28"/>
      <c r="BG34" s="28"/>
      <c r="BH34" s="28"/>
      <c r="BI34" s="28"/>
      <c r="BJ34" s="28"/>
      <c r="BL34" s="65"/>
    </row>
    <row r="35" spans="2:64" ht="17.45" customHeight="1" thickBot="1">
      <c r="B35" s="576"/>
      <c r="C35" s="577"/>
      <c r="D35" s="577"/>
      <c r="E35" s="577"/>
      <c r="F35" s="577"/>
      <c r="G35" s="577"/>
      <c r="H35" s="577"/>
      <c r="I35" s="577"/>
      <c r="J35" s="577"/>
      <c r="K35" s="578"/>
      <c r="L35" s="294"/>
      <c r="M35" s="36"/>
      <c r="P35" s="244" t="s">
        <v>1421</v>
      </c>
      <c r="Q35" s="244" t="s">
        <v>1386</v>
      </c>
      <c r="R35" s="244" t="s">
        <v>1422</v>
      </c>
      <c r="S35" s="244" t="s">
        <v>506</v>
      </c>
      <c r="T35" s="244" t="s">
        <v>1423</v>
      </c>
      <c r="U35" s="155" t="s">
        <v>1387</v>
      </c>
      <c r="V35" s="155" t="s">
        <v>1424</v>
      </c>
      <c r="W35" s="28"/>
      <c r="X35" s="82">
        <v>0</v>
      </c>
      <c r="Y35" s="128" t="s">
        <v>1404</v>
      </c>
      <c r="Z35" s="129" t="s">
        <v>1404</v>
      </c>
      <c r="AA35" s="129" t="s">
        <v>1404</v>
      </c>
      <c r="AB35" s="129" t="s">
        <v>1404</v>
      </c>
      <c r="AC35" s="130" t="s">
        <v>1404</v>
      </c>
      <c r="AD35" s="131" t="s">
        <v>1404</v>
      </c>
      <c r="AE35" s="129" t="s">
        <v>1404</v>
      </c>
      <c r="AF35" s="129" t="s">
        <v>1404</v>
      </c>
      <c r="AG35" s="130" t="s">
        <v>1404</v>
      </c>
      <c r="AH35" s="131" t="s">
        <v>1404</v>
      </c>
      <c r="AI35" s="129" t="s">
        <v>1404</v>
      </c>
      <c r="AJ35" s="130" t="s">
        <v>1404</v>
      </c>
      <c r="AK35" s="131" t="s">
        <v>1404</v>
      </c>
      <c r="AL35" s="129" t="s">
        <v>1404</v>
      </c>
      <c r="AM35" s="132" t="s">
        <v>1404</v>
      </c>
      <c r="AN35" s="28"/>
      <c r="AO35" s="28"/>
      <c r="AP35" s="28"/>
      <c r="AQ35" s="28"/>
      <c r="AR35" s="28"/>
      <c r="AS35" s="28"/>
      <c r="AT35" s="28"/>
      <c r="AU35" s="28"/>
      <c r="AV35" s="28"/>
      <c r="AW35" s="28"/>
      <c r="AX35" s="28"/>
      <c r="AY35" s="28"/>
      <c r="AZ35" s="28"/>
      <c r="BA35" s="28"/>
      <c r="BB35" s="28"/>
      <c r="BC35" s="28"/>
      <c r="BD35" s="28"/>
      <c r="BE35" s="28"/>
      <c r="BF35" s="28"/>
      <c r="BG35" s="28"/>
      <c r="BH35" s="28"/>
      <c r="BI35" s="28"/>
      <c r="BJ35" s="28"/>
      <c r="BL35" s="65"/>
    </row>
    <row r="36" spans="2:64" ht="17.45" customHeight="1">
      <c r="B36" s="576"/>
      <c r="C36" s="577"/>
      <c r="D36" s="577"/>
      <c r="E36" s="577"/>
      <c r="F36" s="577"/>
      <c r="G36" s="577"/>
      <c r="H36" s="577"/>
      <c r="I36" s="577"/>
      <c r="J36" s="577"/>
      <c r="K36" s="578"/>
      <c r="L36" s="294"/>
      <c r="M36" s="36"/>
      <c r="Q36" s="146" t="s">
        <v>25</v>
      </c>
      <c r="R36" s="147" t="s">
        <v>27</v>
      </c>
      <c r="S36" s="147" t="s">
        <v>29</v>
      </c>
      <c r="T36" s="148" t="s">
        <v>26</v>
      </c>
      <c r="U36" s="17"/>
      <c r="V36" s="18"/>
      <c r="W36" s="28"/>
      <c r="X36" s="28"/>
      <c r="Y36" s="528" t="str">
        <f ca="1">T30</f>
        <v/>
      </c>
      <c r="Z36" s="529"/>
      <c r="AA36" s="529"/>
      <c r="AB36" s="529"/>
      <c r="AC36" s="530"/>
      <c r="AD36" s="528" t="str">
        <f ca="1">T31</f>
        <v/>
      </c>
      <c r="AE36" s="529"/>
      <c r="AF36" s="529"/>
      <c r="AG36" s="530"/>
      <c r="AH36" s="528" t="str">
        <f ca="1">T32</f>
        <v/>
      </c>
      <c r="AI36" s="529"/>
      <c r="AJ36" s="530"/>
      <c r="AK36" s="528" t="str">
        <f ca="1">T33</f>
        <v/>
      </c>
      <c r="AL36" s="529"/>
      <c r="AM36" s="530"/>
      <c r="AN36" s="28"/>
      <c r="AO36" s="28"/>
      <c r="AP36" s="28"/>
      <c r="AQ36" s="28"/>
      <c r="AR36" s="28"/>
      <c r="AS36" s="28"/>
      <c r="AT36" s="28"/>
      <c r="AU36" s="28"/>
      <c r="AV36" s="28"/>
      <c r="AW36" s="28"/>
      <c r="AX36" s="28"/>
      <c r="AY36" s="28"/>
      <c r="AZ36" s="28"/>
      <c r="BA36" s="28"/>
      <c r="BB36" s="28"/>
      <c r="BC36" s="28"/>
      <c r="BD36" s="28"/>
      <c r="BE36" s="28"/>
      <c r="BF36" s="28"/>
      <c r="BG36" s="28"/>
      <c r="BH36" s="28"/>
      <c r="BI36" s="28"/>
      <c r="BJ36" s="28"/>
      <c r="BL36" s="65"/>
    </row>
    <row r="37" spans="2:64" ht="17.45" customHeight="1">
      <c r="B37" s="576"/>
      <c r="C37" s="577"/>
      <c r="D37" s="577"/>
      <c r="E37" s="577"/>
      <c r="F37" s="577"/>
      <c r="G37" s="577"/>
      <c r="H37" s="577"/>
      <c r="I37" s="577"/>
      <c r="J37" s="577"/>
      <c r="K37" s="578"/>
      <c r="L37" s="294"/>
      <c r="M37" s="36"/>
      <c r="O37" s="675" t="s">
        <v>518</v>
      </c>
      <c r="P37" s="675"/>
      <c r="Q37" s="173" t="str">
        <f ca="1">IFERROR(Q30-Q31,"")</f>
        <v/>
      </c>
      <c r="R37" s="174" t="str">
        <f ca="1">IFERROR(Q30-Q32,"")</f>
        <v/>
      </c>
      <c r="S37" s="174" t="str">
        <f ca="1">IFERROR(Q30-Q33,"")</f>
        <v/>
      </c>
      <c r="T37" s="175" t="str">
        <f ca="1">IFERROR(Q31-Q33,"")</f>
        <v/>
      </c>
      <c r="U37" s="17"/>
      <c r="V37" s="18"/>
      <c r="W37" s="28"/>
      <c r="X37" s="28"/>
      <c r="Y37" s="531"/>
      <c r="Z37" s="532"/>
      <c r="AA37" s="532"/>
      <c r="AB37" s="532"/>
      <c r="AC37" s="533"/>
      <c r="AD37" s="531"/>
      <c r="AE37" s="532"/>
      <c r="AF37" s="532"/>
      <c r="AG37" s="533"/>
      <c r="AH37" s="531"/>
      <c r="AI37" s="532"/>
      <c r="AJ37" s="533"/>
      <c r="AK37" s="531"/>
      <c r="AL37" s="532"/>
      <c r="AM37" s="533"/>
      <c r="AN37" s="28"/>
      <c r="AO37" s="28"/>
      <c r="AP37" s="28"/>
      <c r="AQ37" s="28"/>
      <c r="AR37" s="28"/>
      <c r="AS37" s="28"/>
      <c r="AT37" s="28"/>
      <c r="AU37" s="28"/>
      <c r="AV37" s="28"/>
      <c r="AW37" s="28"/>
      <c r="AX37" s="28"/>
      <c r="AY37" s="28"/>
      <c r="AZ37" s="28"/>
      <c r="BA37" s="28"/>
      <c r="BB37" s="28"/>
      <c r="BC37" s="28"/>
      <c r="BD37" s="28"/>
      <c r="BE37" s="28"/>
      <c r="BF37" s="28"/>
      <c r="BG37" s="28"/>
      <c r="BH37" s="28"/>
      <c r="BI37" s="28"/>
      <c r="BJ37" s="28"/>
      <c r="BL37" s="65"/>
    </row>
    <row r="38" spans="2:64" ht="17.45" customHeight="1">
      <c r="B38" s="576"/>
      <c r="C38" s="577"/>
      <c r="D38" s="577"/>
      <c r="E38" s="577"/>
      <c r="F38" s="577"/>
      <c r="G38" s="577"/>
      <c r="H38" s="577"/>
      <c r="I38" s="577"/>
      <c r="J38" s="577"/>
      <c r="K38" s="578"/>
      <c r="L38" s="294"/>
      <c r="M38" s="36"/>
      <c r="O38" s="675"/>
      <c r="P38" s="675"/>
      <c r="Q38" s="149" t="s">
        <v>28</v>
      </c>
      <c r="R38" s="150" t="s">
        <v>1407</v>
      </c>
      <c r="S38" s="150" t="s">
        <v>1408</v>
      </c>
      <c r="T38" s="151" t="s">
        <v>1431</v>
      </c>
      <c r="W38" s="28"/>
      <c r="X38" s="28"/>
      <c r="Y38" s="531"/>
      <c r="Z38" s="532"/>
      <c r="AA38" s="532"/>
      <c r="AB38" s="532"/>
      <c r="AC38" s="533"/>
      <c r="AD38" s="531"/>
      <c r="AE38" s="532"/>
      <c r="AF38" s="532"/>
      <c r="AG38" s="533"/>
      <c r="AH38" s="531"/>
      <c r="AI38" s="532"/>
      <c r="AJ38" s="533"/>
      <c r="AK38" s="531"/>
      <c r="AL38" s="532"/>
      <c r="AM38" s="533"/>
      <c r="AN38" s="28"/>
      <c r="AO38" s="28"/>
      <c r="AP38" s="28"/>
      <c r="AQ38" s="28"/>
      <c r="AR38" s="28"/>
      <c r="AS38" s="28"/>
      <c r="AT38" s="28"/>
      <c r="AU38" s="28"/>
      <c r="AV38" s="28"/>
      <c r="AW38" s="28"/>
      <c r="AX38" s="28"/>
      <c r="AY38" s="28"/>
      <c r="AZ38" s="28"/>
      <c r="BA38" s="28"/>
      <c r="BB38" s="28"/>
      <c r="BC38" s="28"/>
      <c r="BD38" s="28"/>
      <c r="BE38" s="28"/>
      <c r="BF38" s="28"/>
      <c r="BG38" s="28"/>
      <c r="BH38" s="28"/>
      <c r="BI38" s="28"/>
      <c r="BJ38" s="28"/>
      <c r="BL38" s="65"/>
    </row>
    <row r="39" spans="2:64" ht="17.45" customHeight="1">
      <c r="B39" s="576"/>
      <c r="C39" s="577"/>
      <c r="D39" s="577"/>
      <c r="E39" s="577"/>
      <c r="F39" s="577"/>
      <c r="G39" s="577"/>
      <c r="H39" s="577"/>
      <c r="I39" s="577"/>
      <c r="J39" s="577"/>
      <c r="K39" s="578"/>
      <c r="L39" s="294"/>
      <c r="M39" s="36"/>
      <c r="Q39" s="173" t="str">
        <f ca="1">IFERROR(Q32-Q33,"")</f>
        <v/>
      </c>
      <c r="R39" s="176" t="str">
        <f ca="1">IFERROR(T14-T18,"")</f>
        <v/>
      </c>
      <c r="S39" s="176" t="str">
        <f ca="1">IFERROR(T16-T21,"")</f>
        <v/>
      </c>
      <c r="T39" s="177" t="str">
        <f ca="1">IFERROR(T13-T15,"")</f>
        <v/>
      </c>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c r="AW39" s="28"/>
      <c r="AX39" s="28"/>
      <c r="AY39" s="28"/>
      <c r="AZ39" s="28"/>
      <c r="BA39" s="28"/>
      <c r="BB39" s="28"/>
      <c r="BC39" s="28"/>
      <c r="BD39" s="28"/>
      <c r="BE39" s="28"/>
      <c r="BF39" s="28"/>
      <c r="BG39" s="28"/>
      <c r="BH39" s="28"/>
      <c r="BI39" s="28"/>
      <c r="BJ39" s="28"/>
      <c r="BL39" s="65"/>
    </row>
    <row r="40" spans="2:64" ht="17.45" customHeight="1">
      <c r="B40" s="576"/>
      <c r="C40" s="577"/>
      <c r="D40" s="577"/>
      <c r="E40" s="577"/>
      <c r="F40" s="577"/>
      <c r="G40" s="577"/>
      <c r="H40" s="577"/>
      <c r="I40" s="577"/>
      <c r="J40" s="577"/>
      <c r="K40" s="578"/>
      <c r="L40" s="294"/>
      <c r="M40" s="36"/>
      <c r="P40" s="145"/>
      <c r="Q40" s="145"/>
      <c r="R40" s="145"/>
      <c r="S40" s="145"/>
      <c r="T40" s="145"/>
      <c r="U40" s="145"/>
      <c r="V40" s="145"/>
      <c r="W40" s="28"/>
      <c r="X40" s="28"/>
      <c r="Y40" s="28"/>
      <c r="Z40" s="28"/>
      <c r="AA40" s="28"/>
      <c r="AB40" s="28"/>
      <c r="AC40" s="28"/>
      <c r="AD40" s="28"/>
      <c r="AE40" s="28"/>
      <c r="AF40" s="28"/>
      <c r="AG40" s="28"/>
      <c r="AH40" s="28"/>
      <c r="AI40" s="28"/>
      <c r="AJ40" s="28"/>
      <c r="AK40" s="28"/>
      <c r="AL40" s="28"/>
      <c r="AM40" s="28"/>
      <c r="AN40" s="28"/>
      <c r="AO40" s="28"/>
      <c r="AP40" s="28"/>
      <c r="AQ40" s="28"/>
      <c r="AR40" s="28"/>
      <c r="AS40" s="28"/>
      <c r="AT40" s="28"/>
      <c r="AU40" s="28"/>
      <c r="AV40" s="28"/>
      <c r="AW40" s="28"/>
      <c r="AX40" s="28"/>
      <c r="AY40" s="28"/>
      <c r="AZ40" s="28"/>
      <c r="BA40" s="28"/>
      <c r="BB40" s="28"/>
      <c r="BC40" s="28"/>
      <c r="BD40" s="28"/>
      <c r="BE40" s="28"/>
      <c r="BF40" s="28"/>
      <c r="BG40" s="28"/>
      <c r="BH40" s="28"/>
      <c r="BI40" s="28"/>
      <c r="BJ40" s="28"/>
      <c r="BL40" s="65"/>
    </row>
    <row r="41" spans="2:64" ht="17.45" customHeight="1">
      <c r="B41" s="625"/>
      <c r="C41" s="626"/>
      <c r="D41" s="626"/>
      <c r="E41" s="626"/>
      <c r="F41" s="626"/>
      <c r="G41" s="626"/>
      <c r="H41" s="626"/>
      <c r="I41" s="626"/>
      <c r="J41" s="626"/>
      <c r="K41" s="627"/>
      <c r="L41" s="294"/>
      <c r="O41" s="19" t="s">
        <v>1430</v>
      </c>
      <c r="P41" s="680"/>
      <c r="Q41" s="680"/>
      <c r="R41" s="680"/>
      <c r="S41" s="680"/>
      <c r="T41" s="680"/>
      <c r="U41" s="680"/>
      <c r="V41" s="680"/>
      <c r="W41" s="28"/>
      <c r="X41" s="19" t="s">
        <v>1430</v>
      </c>
      <c r="Y41" s="640"/>
      <c r="Z41" s="640"/>
      <c r="AA41" s="640"/>
      <c r="AB41" s="640"/>
      <c r="AC41" s="640"/>
      <c r="AD41" s="640"/>
      <c r="AE41" s="640"/>
      <c r="AF41" s="640"/>
      <c r="AG41" s="640"/>
      <c r="AH41" s="640"/>
      <c r="AI41" s="640"/>
      <c r="AJ41" s="640"/>
      <c r="AK41" s="640"/>
      <c r="AL41" s="640"/>
      <c r="AM41" s="640"/>
      <c r="AN41" s="640"/>
      <c r="AO41" s="28"/>
      <c r="AP41" s="28"/>
      <c r="AQ41" s="28"/>
      <c r="AR41" s="28"/>
      <c r="AS41" s="28"/>
      <c r="AT41" s="28"/>
      <c r="AU41" s="28"/>
      <c r="AV41" s="28"/>
      <c r="AW41" s="28"/>
      <c r="AX41" s="28"/>
      <c r="AY41" s="28"/>
      <c r="AZ41" s="28"/>
      <c r="BA41" s="28"/>
      <c r="BB41" s="28"/>
      <c r="BC41" s="28"/>
      <c r="BD41" s="28"/>
      <c r="BE41" s="28"/>
      <c r="BF41" s="28"/>
      <c r="BG41" s="28"/>
      <c r="BH41" s="28"/>
      <c r="BI41" s="28"/>
      <c r="BJ41" s="28"/>
      <c r="BL41" s="65"/>
    </row>
    <row r="42" spans="2:64" ht="17.45" customHeight="1">
      <c r="P42" s="674"/>
      <c r="Q42" s="674"/>
      <c r="R42" s="674"/>
      <c r="S42" s="674"/>
      <c r="T42" s="674"/>
      <c r="U42" s="674"/>
      <c r="V42" s="674"/>
      <c r="W42" s="28"/>
      <c r="X42" s="28"/>
      <c r="Y42" s="641"/>
      <c r="Z42" s="641"/>
      <c r="AA42" s="641"/>
      <c r="AB42" s="641"/>
      <c r="AC42" s="641"/>
      <c r="AD42" s="641"/>
      <c r="AE42" s="641"/>
      <c r="AF42" s="641"/>
      <c r="AG42" s="641"/>
      <c r="AH42" s="641"/>
      <c r="AI42" s="641"/>
      <c r="AJ42" s="641"/>
      <c r="AK42" s="641"/>
      <c r="AL42" s="641"/>
      <c r="AM42" s="641"/>
      <c r="AN42" s="641"/>
      <c r="AO42" s="28"/>
      <c r="AP42" s="28"/>
      <c r="AQ42" s="28"/>
      <c r="AR42" s="28"/>
      <c r="AS42" s="28"/>
      <c r="AT42" s="28"/>
      <c r="AU42" s="28"/>
      <c r="AV42" s="28"/>
      <c r="AW42" s="28"/>
      <c r="AX42" s="28"/>
      <c r="AY42" s="28"/>
      <c r="AZ42" s="28"/>
      <c r="BA42" s="28"/>
      <c r="BB42" s="28"/>
      <c r="BC42" s="28"/>
      <c r="BD42" s="28"/>
      <c r="BE42" s="28"/>
      <c r="BF42" s="28"/>
      <c r="BG42" s="28"/>
      <c r="BH42" s="28"/>
      <c r="BI42" s="28"/>
      <c r="BJ42" s="28"/>
      <c r="BL42" s="65"/>
    </row>
    <row r="43" spans="2:64" ht="17.45" customHeight="1">
      <c r="B43" s="34"/>
      <c r="C43" s="188"/>
      <c r="D43" s="30"/>
      <c r="W43" s="28"/>
      <c r="X43" s="28"/>
      <c r="Y43" s="28"/>
      <c r="Z43" s="28"/>
      <c r="AA43" s="28"/>
      <c r="AB43" s="28"/>
      <c r="AC43" s="28"/>
      <c r="AD43" s="28"/>
      <c r="AE43" s="28"/>
      <c r="AF43" s="28"/>
      <c r="AG43" s="28"/>
      <c r="AH43" s="28"/>
      <c r="AI43" s="28"/>
      <c r="AJ43" s="28"/>
      <c r="AK43" s="28"/>
      <c r="AL43" s="28"/>
      <c r="AM43" s="28"/>
      <c r="AN43" s="28"/>
      <c r="AO43" s="28"/>
      <c r="AP43" s="28"/>
      <c r="AQ43" s="28"/>
      <c r="AR43" s="28"/>
      <c r="AS43" s="28"/>
      <c r="AT43" s="28"/>
      <c r="AU43" s="28"/>
      <c r="AV43" s="28"/>
      <c r="AW43" s="28"/>
      <c r="AX43" s="28"/>
      <c r="AY43" s="28"/>
      <c r="AZ43" s="28"/>
      <c r="BA43" s="28"/>
      <c r="BB43" s="28"/>
      <c r="BC43" s="28"/>
      <c r="BD43" s="28"/>
      <c r="BE43" s="28"/>
      <c r="BF43" s="28"/>
      <c r="BG43" s="28"/>
      <c r="BH43" s="28"/>
      <c r="BI43" s="28"/>
      <c r="BJ43" s="28"/>
      <c r="BL43" s="65"/>
    </row>
    <row r="44" spans="2:64" ht="17.45" customHeight="1">
      <c r="B44" s="35"/>
      <c r="C44" s="189"/>
      <c r="P44" s="11"/>
      <c r="W44" s="28"/>
      <c r="X44" s="28"/>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L44" s="65"/>
    </row>
    <row r="45" spans="2:64" ht="17.45" customHeight="1">
      <c r="B45" s="257" t="s">
        <v>1427</v>
      </c>
      <c r="H45" s="595" t="str">
        <f ca="1">IF(Plan35!I90=0,Plan1!A5,"")</f>
        <v>Sigmund Schlomo Freud</v>
      </c>
      <c r="I45" s="595"/>
      <c r="J45" s="595"/>
      <c r="K45" s="595"/>
      <c r="L45" s="248"/>
      <c r="M45" s="248"/>
      <c r="N45" s="257" t="s">
        <v>1427</v>
      </c>
      <c r="O45" s="23"/>
      <c r="P45" s="4"/>
      <c r="Q45" s="2"/>
      <c r="R45" s="2"/>
      <c r="T45" s="580" t="str">
        <f ca="1">H45</f>
        <v>Sigmund Schlomo Freud</v>
      </c>
      <c r="U45" s="580"/>
      <c r="V45" s="580"/>
      <c r="W45" s="257" t="s">
        <v>1427</v>
      </c>
      <c r="X45" s="28"/>
      <c r="Y45" s="28"/>
      <c r="Z45" s="28"/>
      <c r="AA45" s="28"/>
      <c r="AB45" s="28"/>
      <c r="AC45" s="28"/>
      <c r="AD45" s="28"/>
      <c r="AE45" s="28"/>
      <c r="AF45" s="28"/>
      <c r="AG45" s="28"/>
      <c r="AH45" s="580" t="str">
        <f ca="1">H45</f>
        <v>Sigmund Schlomo Freud</v>
      </c>
      <c r="AI45" s="580"/>
      <c r="AJ45" s="580"/>
      <c r="AK45" s="580"/>
      <c r="AL45" s="580"/>
      <c r="AM45" s="580"/>
      <c r="AN45" s="580"/>
      <c r="AO45" s="28"/>
      <c r="AP45" s="28"/>
      <c r="AQ45" s="28"/>
      <c r="AR45" s="28"/>
      <c r="AS45" s="28"/>
      <c r="AT45" s="28"/>
      <c r="AU45" s="28"/>
      <c r="AV45" s="28"/>
      <c r="AW45" s="28"/>
      <c r="AX45" s="28"/>
      <c r="AY45" s="28"/>
      <c r="AZ45" s="28"/>
      <c r="BA45" s="28"/>
      <c r="BB45" s="28"/>
      <c r="BC45" s="28"/>
      <c r="BD45" s="28"/>
      <c r="BE45" s="28"/>
      <c r="BF45" s="28"/>
      <c r="BG45" s="28"/>
      <c r="BH45" s="28"/>
      <c r="BI45" s="28"/>
      <c r="BJ45" s="28"/>
      <c r="BL45" s="65"/>
    </row>
    <row r="46" spans="2:64" ht="17.45" customHeight="1">
      <c r="B46" s="258" t="s">
        <v>1428</v>
      </c>
      <c r="E46" s="246"/>
      <c r="F46" s="594">
        <f ca="1">TODAY()</f>
        <v>44583</v>
      </c>
      <c r="G46" s="594"/>
      <c r="H46" s="579" t="str">
        <f ca="1">IF(Plan35!I90=0,CONCATENATE("CRP ",CONCATENATE(MID(F5,1,SEARCH("-",F5)),UPPER(RIGHT(F5,2)))),"")</f>
        <v>CRP 99/999999-AU</v>
      </c>
      <c r="I46" s="579"/>
      <c r="J46" s="579"/>
      <c r="K46" s="579"/>
      <c r="L46" s="247"/>
      <c r="M46" s="247"/>
      <c r="N46" s="258" t="s">
        <v>1428</v>
      </c>
      <c r="O46" s="7"/>
      <c r="P46" s="4"/>
      <c r="Q46" s="594">
        <f ca="1">F46</f>
        <v>44583</v>
      </c>
      <c r="R46" s="594"/>
      <c r="S46" s="594"/>
      <c r="T46" s="579" t="str">
        <f ca="1">H46</f>
        <v>CRP 99/999999-AU</v>
      </c>
      <c r="U46" s="579"/>
      <c r="V46" s="579"/>
      <c r="W46" s="258" t="s">
        <v>1428</v>
      </c>
      <c r="X46" s="133"/>
      <c r="Y46" s="28"/>
      <c r="Z46" s="28"/>
      <c r="AA46" s="594">
        <f ca="1">TODAY()</f>
        <v>44583</v>
      </c>
      <c r="AB46" s="594"/>
      <c r="AC46" s="594"/>
      <c r="AD46" s="594"/>
      <c r="AE46" s="594"/>
      <c r="AF46" s="594"/>
      <c r="AG46" s="594"/>
      <c r="AH46" s="579" t="str">
        <f ca="1">H46</f>
        <v>CRP 99/999999-AU</v>
      </c>
      <c r="AI46" s="579"/>
      <c r="AJ46" s="579"/>
      <c r="AK46" s="579"/>
      <c r="AL46" s="579"/>
      <c r="AM46" s="579"/>
      <c r="AN46" s="579"/>
      <c r="AO46" s="28"/>
      <c r="AP46" s="28"/>
      <c r="AQ46" s="28"/>
      <c r="AR46" s="28"/>
      <c r="AS46" s="28"/>
      <c r="AT46" s="28"/>
      <c r="AU46" s="28"/>
      <c r="AV46" s="28"/>
      <c r="AW46" s="28"/>
      <c r="AX46" s="28"/>
      <c r="AY46" s="28"/>
      <c r="AZ46" s="28"/>
      <c r="BA46" s="28"/>
      <c r="BB46" s="28"/>
      <c r="BC46" s="28"/>
      <c r="BD46" s="28"/>
      <c r="BE46" s="28"/>
      <c r="BF46" s="28"/>
      <c r="BG46" s="28"/>
      <c r="BH46" s="28"/>
      <c r="BI46" s="28"/>
      <c r="BJ46" s="28"/>
      <c r="BL46" s="65"/>
    </row>
    <row r="47" spans="2:64" ht="17.45" hidden="1" customHeight="1">
      <c r="W47" s="28"/>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L47" s="65"/>
    </row>
    <row r="48" spans="2:64" ht="17.45" hidden="1" customHeight="1">
      <c r="W48" s="28"/>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L48" s="65"/>
    </row>
    <row r="49" spans="3:64" ht="17.45" hidden="1" customHeight="1">
      <c r="W49" s="28"/>
      <c r="X49" s="28"/>
      <c r="Y49" s="28"/>
      <c r="Z49" s="28"/>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28"/>
      <c r="BB49" s="28"/>
      <c r="BC49" s="28"/>
      <c r="BD49" s="28"/>
      <c r="BE49" s="28"/>
      <c r="BF49" s="28"/>
      <c r="BG49" s="28"/>
      <c r="BH49" s="28"/>
      <c r="BI49" s="28"/>
      <c r="BJ49" s="28"/>
      <c r="BL49" s="65"/>
    </row>
    <row r="50" spans="3:64" ht="17.45" hidden="1" customHeight="1">
      <c r="W50" s="28"/>
      <c r="X50" s="28"/>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L50" s="65"/>
    </row>
    <row r="51" spans="3:64" ht="17.45" hidden="1" customHeight="1">
      <c r="W51" s="28"/>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L51" s="65"/>
    </row>
    <row r="52" spans="3:64" ht="17.45" hidden="1" customHeight="1">
      <c r="W52" s="28"/>
      <c r="X52" s="28"/>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L52" s="65"/>
    </row>
    <row r="53" spans="3:64" ht="17.45" hidden="1" customHeight="1">
      <c r="O53" s="14"/>
      <c r="P53" s="14"/>
      <c r="Q53" s="14"/>
      <c r="R53" s="14"/>
      <c r="S53" s="14"/>
      <c r="T53" s="14"/>
      <c r="U53" s="14"/>
      <c r="V53" s="14"/>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L53" s="65"/>
    </row>
    <row r="54" spans="3:64" s="9" customFormat="1" ht="17.45" hidden="1" customHeight="1">
      <c r="C54" s="184"/>
      <c r="F54" s="187"/>
      <c r="O54" s="14"/>
      <c r="P54" s="14"/>
      <c r="Q54" s="14"/>
      <c r="R54" s="14"/>
      <c r="S54" s="14"/>
      <c r="T54" s="14"/>
      <c r="U54" s="14"/>
      <c r="V54" s="14"/>
      <c r="W54" s="29"/>
      <c r="X54" s="29"/>
      <c r="Y54" s="29"/>
      <c r="Z54" s="29"/>
      <c r="AA54" s="29"/>
      <c r="AB54" s="29"/>
      <c r="AC54" s="29"/>
      <c r="AD54" s="29"/>
      <c r="AE54" s="29"/>
      <c r="AF54" s="29"/>
      <c r="AG54" s="29"/>
      <c r="AH54" s="29"/>
      <c r="AI54" s="29"/>
      <c r="AJ54" s="29"/>
      <c r="AK54" s="29"/>
      <c r="AL54" s="29"/>
      <c r="AM54" s="29"/>
      <c r="AN54" s="29"/>
      <c r="AO54" s="29"/>
      <c r="AP54" s="29"/>
      <c r="AQ54" s="29"/>
      <c r="AR54" s="29"/>
      <c r="AS54" s="29"/>
      <c r="AT54" s="29"/>
      <c r="AU54" s="29"/>
      <c r="AV54" s="29"/>
      <c r="AW54" s="29"/>
      <c r="AX54" s="29"/>
      <c r="AY54" s="29"/>
      <c r="AZ54" s="29"/>
      <c r="BA54" s="29"/>
      <c r="BB54" s="29"/>
      <c r="BC54" s="29"/>
      <c r="BD54" s="29"/>
      <c r="BE54" s="29"/>
      <c r="BF54" s="29"/>
      <c r="BG54" s="29"/>
      <c r="BH54" s="29"/>
      <c r="BI54" s="29"/>
      <c r="BJ54" s="29"/>
      <c r="BK54" s="1"/>
      <c r="BL54" s="65"/>
    </row>
    <row r="55" spans="3:64" s="9" customFormat="1" ht="17.45" hidden="1" customHeight="1">
      <c r="C55" s="184"/>
      <c r="F55" s="187"/>
      <c r="O55" s="14"/>
      <c r="P55" s="14"/>
      <c r="Q55" s="14"/>
      <c r="R55" s="14"/>
      <c r="S55" s="14"/>
      <c r="T55" s="14"/>
      <c r="U55" s="14"/>
      <c r="V55" s="14"/>
      <c r="W55" s="29"/>
      <c r="X55" s="29"/>
      <c r="Y55" s="29"/>
      <c r="Z55" s="29"/>
      <c r="AA55" s="29"/>
      <c r="AB55" s="29"/>
      <c r="AC55" s="29"/>
      <c r="AD55" s="29"/>
      <c r="AE55" s="29"/>
      <c r="AF55" s="29"/>
      <c r="AG55" s="29"/>
      <c r="AH55" s="29"/>
      <c r="AI55" s="29"/>
      <c r="AJ55" s="29"/>
      <c r="AK55" s="29"/>
      <c r="AL55" s="29"/>
      <c r="AM55" s="29"/>
      <c r="AN55" s="29"/>
      <c r="AO55" s="29"/>
      <c r="AP55" s="29"/>
      <c r="AQ55" s="29"/>
      <c r="AR55" s="29"/>
      <c r="AS55" s="29"/>
      <c r="AT55" s="29"/>
      <c r="AU55" s="29"/>
      <c r="AV55" s="29"/>
      <c r="AW55" s="29"/>
      <c r="AX55" s="29"/>
      <c r="AY55" s="29"/>
      <c r="AZ55" s="29"/>
      <c r="BA55" s="29"/>
      <c r="BB55" s="29"/>
      <c r="BC55" s="29"/>
      <c r="BD55" s="29"/>
      <c r="BE55" s="29"/>
      <c r="BF55" s="29"/>
      <c r="BG55" s="29"/>
      <c r="BH55" s="29"/>
      <c r="BI55" s="29"/>
      <c r="BJ55" s="29"/>
      <c r="BK55" s="1"/>
      <c r="BL55" s="65"/>
    </row>
    <row r="56" spans="3:64" s="9" customFormat="1" ht="17.45" hidden="1" customHeight="1">
      <c r="C56" s="184"/>
      <c r="F56" s="187"/>
      <c r="O56" s="14"/>
      <c r="P56" s="14"/>
      <c r="Q56" s="14"/>
      <c r="R56" s="14"/>
      <c r="S56" s="14"/>
      <c r="T56" s="14"/>
      <c r="U56" s="14"/>
      <c r="V56" s="14"/>
      <c r="W56" s="29"/>
      <c r="X56" s="29"/>
      <c r="Y56" s="29"/>
      <c r="Z56" s="29"/>
      <c r="AA56" s="29"/>
      <c r="AB56" s="29"/>
      <c r="AC56" s="29"/>
      <c r="AD56" s="29"/>
      <c r="AE56" s="29"/>
      <c r="AF56" s="29"/>
      <c r="AG56" s="29"/>
      <c r="AH56" s="29"/>
      <c r="AI56" s="29"/>
      <c r="AJ56" s="29"/>
      <c r="AK56" s="29"/>
      <c r="AL56" s="29"/>
      <c r="AM56" s="29"/>
      <c r="AN56" s="29"/>
      <c r="AO56" s="29"/>
      <c r="AP56" s="29"/>
      <c r="AQ56" s="29"/>
      <c r="AR56" s="29"/>
      <c r="AS56" s="29"/>
      <c r="AT56" s="29"/>
      <c r="AU56" s="29"/>
      <c r="AV56" s="29"/>
      <c r="AW56" s="29"/>
      <c r="AX56" s="29"/>
      <c r="AY56" s="29"/>
      <c r="AZ56" s="29"/>
      <c r="BA56" s="29"/>
      <c r="BB56" s="29"/>
      <c r="BC56" s="29"/>
      <c r="BD56" s="29"/>
      <c r="BE56" s="29"/>
      <c r="BF56" s="29"/>
      <c r="BG56" s="29"/>
      <c r="BH56" s="29"/>
      <c r="BI56" s="29"/>
      <c r="BJ56" s="29"/>
      <c r="BK56" s="1"/>
      <c r="BL56" s="65"/>
    </row>
    <row r="57" spans="3:64" s="9" customFormat="1" ht="17.45" hidden="1" customHeight="1">
      <c r="C57" s="184"/>
      <c r="F57" s="187"/>
      <c r="O57" s="14"/>
      <c r="P57" s="14"/>
      <c r="Q57" s="14"/>
      <c r="R57" s="14"/>
      <c r="S57" s="14"/>
      <c r="T57" s="14"/>
      <c r="U57" s="14"/>
      <c r="V57" s="14"/>
      <c r="W57" s="29"/>
      <c r="X57" s="29"/>
      <c r="Y57" s="29"/>
      <c r="Z57" s="29"/>
      <c r="AA57" s="29"/>
      <c r="AB57" s="29"/>
      <c r="AC57" s="29"/>
      <c r="AD57" s="29"/>
      <c r="AE57" s="29"/>
      <c r="AF57" s="29"/>
      <c r="AG57" s="29"/>
      <c r="AH57" s="29"/>
      <c r="AI57" s="29"/>
      <c r="AJ57" s="29"/>
      <c r="AK57" s="29"/>
      <c r="AL57" s="29"/>
      <c r="AM57" s="29"/>
      <c r="AN57" s="29"/>
      <c r="AO57" s="29"/>
      <c r="AP57" s="29"/>
      <c r="AQ57" s="29"/>
      <c r="AR57" s="29"/>
      <c r="AS57" s="29"/>
      <c r="AT57" s="29"/>
      <c r="AU57" s="29"/>
      <c r="AV57" s="29"/>
      <c r="AW57" s="29"/>
      <c r="AX57" s="29"/>
      <c r="AY57" s="29"/>
      <c r="AZ57" s="29"/>
      <c r="BA57" s="29"/>
      <c r="BB57" s="29"/>
      <c r="BC57" s="29"/>
      <c r="BD57" s="29"/>
      <c r="BE57" s="29"/>
      <c r="BF57" s="29"/>
      <c r="BG57" s="29"/>
      <c r="BH57" s="29"/>
      <c r="BI57" s="29"/>
      <c r="BJ57" s="29"/>
      <c r="BK57" s="1"/>
      <c r="BL57" s="65"/>
    </row>
    <row r="58" spans="3:64" s="9" customFormat="1" ht="17.45" hidden="1" customHeight="1">
      <c r="C58" s="184"/>
      <c r="F58" s="187"/>
      <c r="O58" s="14"/>
      <c r="P58" s="14"/>
      <c r="Q58" s="14"/>
      <c r="R58" s="14"/>
      <c r="S58" s="14"/>
      <c r="T58" s="14"/>
      <c r="U58" s="14"/>
      <c r="V58" s="14"/>
      <c r="W58" s="29"/>
      <c r="X58" s="29"/>
      <c r="Y58" s="29"/>
      <c r="Z58" s="29"/>
      <c r="AA58" s="29"/>
      <c r="AB58" s="29"/>
      <c r="AC58" s="29"/>
      <c r="AD58" s="29"/>
      <c r="AE58" s="29"/>
      <c r="AF58" s="29"/>
      <c r="AG58" s="29"/>
      <c r="AH58" s="29"/>
      <c r="AI58" s="29"/>
      <c r="AJ58" s="29"/>
      <c r="AK58" s="29"/>
      <c r="AL58" s="29"/>
      <c r="AM58" s="29"/>
      <c r="AN58" s="29"/>
      <c r="AO58" s="29"/>
      <c r="AP58" s="29"/>
      <c r="AQ58" s="29"/>
      <c r="AR58" s="29"/>
      <c r="AS58" s="29"/>
      <c r="AT58" s="29"/>
      <c r="AU58" s="29"/>
      <c r="AV58" s="29"/>
      <c r="AW58" s="29"/>
      <c r="AX58" s="29"/>
      <c r="AY58" s="29"/>
      <c r="AZ58" s="29"/>
      <c r="BA58" s="29"/>
      <c r="BB58" s="29"/>
      <c r="BC58" s="29"/>
      <c r="BD58" s="29"/>
      <c r="BE58" s="29"/>
      <c r="BF58" s="29"/>
      <c r="BG58" s="29"/>
      <c r="BH58" s="29"/>
      <c r="BI58" s="29"/>
      <c r="BJ58" s="29"/>
      <c r="BK58" s="1"/>
      <c r="BL58" s="65"/>
    </row>
    <row r="59" spans="3:64" s="9" customFormat="1" ht="17.45" hidden="1" customHeight="1">
      <c r="C59" s="184"/>
      <c r="F59" s="187"/>
      <c r="O59" s="14"/>
      <c r="P59" s="14"/>
      <c r="Q59" s="14"/>
      <c r="R59" s="14"/>
      <c r="S59" s="14"/>
      <c r="T59" s="14"/>
      <c r="U59" s="14"/>
      <c r="V59" s="14"/>
      <c r="W59" s="29"/>
      <c r="X59" s="29"/>
      <c r="Y59" s="29"/>
      <c r="Z59" s="29"/>
      <c r="AA59" s="29"/>
      <c r="AB59" s="29"/>
      <c r="AC59" s="29"/>
      <c r="AD59" s="29"/>
      <c r="AE59" s="29"/>
      <c r="AF59" s="29"/>
      <c r="AG59" s="29"/>
      <c r="AH59" s="29"/>
      <c r="AI59" s="29"/>
      <c r="AJ59" s="29"/>
      <c r="AK59" s="29"/>
      <c r="AL59" s="29"/>
      <c r="AM59" s="29"/>
      <c r="AN59" s="29"/>
      <c r="AO59" s="29"/>
      <c r="AP59" s="29"/>
      <c r="AQ59" s="29"/>
      <c r="AR59" s="29"/>
      <c r="AS59" s="29"/>
      <c r="AT59" s="29"/>
      <c r="AU59" s="29"/>
      <c r="AV59" s="29"/>
      <c r="AW59" s="29"/>
      <c r="AX59" s="29"/>
      <c r="AY59" s="29"/>
      <c r="AZ59" s="29"/>
      <c r="BA59" s="29"/>
      <c r="BB59" s="29"/>
      <c r="BC59" s="29"/>
      <c r="BD59" s="29"/>
      <c r="BE59" s="29"/>
      <c r="BF59" s="29"/>
      <c r="BG59" s="29"/>
      <c r="BH59" s="29"/>
      <c r="BI59" s="29"/>
      <c r="BJ59" s="29"/>
      <c r="BK59" s="1"/>
      <c r="BL59" s="65"/>
    </row>
    <row r="60" spans="3:64" s="9" customFormat="1" ht="17.45" hidden="1" customHeight="1">
      <c r="C60" s="184"/>
      <c r="F60" s="187"/>
      <c r="O60" s="14"/>
      <c r="P60" s="14"/>
      <c r="Q60" s="14"/>
      <c r="R60" s="14"/>
      <c r="S60" s="14"/>
      <c r="T60" s="14"/>
      <c r="U60" s="14"/>
      <c r="V60" s="14"/>
      <c r="W60" s="29"/>
      <c r="X60" s="29"/>
      <c r="Y60" s="29"/>
      <c r="Z60" s="29"/>
      <c r="AA60" s="29"/>
      <c r="AB60" s="29"/>
      <c r="AC60" s="29"/>
      <c r="AD60" s="29"/>
      <c r="AE60" s="29"/>
      <c r="AF60" s="29"/>
      <c r="AG60" s="29"/>
      <c r="AH60" s="29"/>
      <c r="AI60" s="29"/>
      <c r="AJ60" s="29"/>
      <c r="AK60" s="29"/>
      <c r="AL60" s="29"/>
      <c r="AM60" s="29"/>
      <c r="AN60" s="29"/>
      <c r="AO60" s="29"/>
      <c r="AP60" s="29"/>
      <c r="AQ60" s="29"/>
      <c r="AR60" s="29"/>
      <c r="AS60" s="29"/>
      <c r="AT60" s="29"/>
      <c r="AU60" s="29"/>
      <c r="AV60" s="29"/>
      <c r="AW60" s="29"/>
      <c r="AX60" s="29"/>
      <c r="AY60" s="29"/>
      <c r="AZ60" s="29"/>
      <c r="BA60" s="29"/>
      <c r="BB60" s="29"/>
      <c r="BC60" s="29"/>
      <c r="BD60" s="29"/>
      <c r="BE60" s="29"/>
      <c r="BF60" s="29"/>
      <c r="BG60" s="29"/>
      <c r="BH60" s="29"/>
      <c r="BI60" s="29"/>
      <c r="BJ60" s="29"/>
      <c r="BK60" s="1"/>
      <c r="BL60" s="65"/>
    </row>
    <row r="61" spans="3:64" s="9" customFormat="1" ht="17.45" hidden="1" customHeight="1">
      <c r="C61" s="184"/>
      <c r="F61" s="187"/>
      <c r="O61" s="14"/>
      <c r="P61" s="14"/>
      <c r="Q61" s="14"/>
      <c r="R61" s="14"/>
      <c r="S61" s="14"/>
      <c r="T61" s="14"/>
      <c r="U61" s="14"/>
      <c r="V61" s="14"/>
      <c r="W61" s="29"/>
      <c r="X61" s="29"/>
      <c r="Y61" s="29"/>
      <c r="Z61" s="29"/>
      <c r="AA61" s="29"/>
      <c r="AB61" s="29"/>
      <c r="AC61" s="29"/>
      <c r="AD61" s="29"/>
      <c r="AE61" s="29"/>
      <c r="AF61" s="29"/>
      <c r="AG61" s="29"/>
      <c r="AH61" s="29"/>
      <c r="AI61" s="29"/>
      <c r="AJ61" s="29"/>
      <c r="AK61" s="29"/>
      <c r="AL61" s="29"/>
      <c r="AM61" s="29"/>
      <c r="AN61" s="29"/>
      <c r="AO61" s="29"/>
      <c r="AP61" s="29"/>
      <c r="AQ61" s="29"/>
      <c r="AR61" s="29"/>
      <c r="AS61" s="29"/>
      <c r="AT61" s="29"/>
      <c r="AU61" s="29"/>
      <c r="AV61" s="29"/>
      <c r="AW61" s="29"/>
      <c r="AX61" s="29"/>
      <c r="AY61" s="29"/>
      <c r="AZ61" s="29"/>
      <c r="BA61" s="29"/>
      <c r="BB61" s="29"/>
      <c r="BC61" s="29"/>
      <c r="BD61" s="29"/>
      <c r="BE61" s="29"/>
      <c r="BF61" s="29"/>
      <c r="BG61" s="29"/>
      <c r="BH61" s="29"/>
      <c r="BI61" s="29"/>
      <c r="BJ61" s="29"/>
      <c r="BK61" s="1"/>
      <c r="BL61" s="65"/>
    </row>
    <row r="62" spans="3:64" s="9" customFormat="1" ht="17.45" hidden="1" customHeight="1">
      <c r="C62" s="184"/>
      <c r="F62" s="187"/>
      <c r="O62" s="14"/>
      <c r="P62" s="14"/>
      <c r="Q62" s="14"/>
      <c r="R62" s="14"/>
      <c r="S62" s="14"/>
      <c r="T62" s="14"/>
      <c r="U62" s="14"/>
      <c r="V62" s="14"/>
      <c r="W62" s="29"/>
      <c r="X62" s="29"/>
      <c r="Y62" s="29"/>
      <c r="Z62" s="29"/>
      <c r="AA62" s="29"/>
      <c r="AB62" s="29"/>
      <c r="AC62" s="29"/>
      <c r="AD62" s="29"/>
      <c r="AE62" s="29"/>
      <c r="AF62" s="29"/>
      <c r="AG62" s="29"/>
      <c r="AH62" s="29"/>
      <c r="AI62" s="29"/>
      <c r="AJ62" s="29"/>
      <c r="AK62" s="29"/>
      <c r="AL62" s="29"/>
      <c r="AM62" s="29"/>
      <c r="AN62" s="29"/>
      <c r="AO62" s="29"/>
      <c r="AP62" s="29"/>
      <c r="AQ62" s="29"/>
      <c r="AR62" s="29"/>
      <c r="AS62" s="29"/>
      <c r="AT62" s="29"/>
      <c r="AU62" s="29"/>
      <c r="AV62" s="29"/>
      <c r="AW62" s="29"/>
      <c r="AX62" s="29"/>
      <c r="AY62" s="29"/>
      <c r="AZ62" s="29"/>
      <c r="BA62" s="29"/>
      <c r="BB62" s="29"/>
      <c r="BC62" s="29"/>
      <c r="BD62" s="29"/>
      <c r="BE62" s="29"/>
      <c r="BF62" s="29"/>
      <c r="BG62" s="29"/>
      <c r="BH62" s="29"/>
      <c r="BI62" s="29"/>
      <c r="BJ62" s="29"/>
      <c r="BK62" s="1"/>
      <c r="BL62" s="65"/>
    </row>
    <row r="63" spans="3:64" s="9" customFormat="1" ht="17.45" hidden="1" customHeight="1">
      <c r="C63" s="184"/>
      <c r="F63" s="187"/>
      <c r="O63" s="14"/>
      <c r="P63" s="14"/>
      <c r="Q63" s="14"/>
      <c r="R63" s="14"/>
      <c r="S63" s="14"/>
      <c r="T63" s="14"/>
      <c r="U63" s="14"/>
      <c r="V63" s="14"/>
      <c r="W63" s="29"/>
      <c r="X63" s="29"/>
      <c r="Y63" s="29"/>
      <c r="Z63" s="29"/>
      <c r="AA63" s="29"/>
      <c r="AB63" s="29"/>
      <c r="AC63" s="29"/>
      <c r="AD63" s="29"/>
      <c r="AE63" s="29"/>
      <c r="AF63" s="29"/>
      <c r="AG63" s="29"/>
      <c r="AH63" s="29"/>
      <c r="AI63" s="29"/>
      <c r="AJ63" s="29"/>
      <c r="AK63" s="29"/>
      <c r="AL63" s="29"/>
      <c r="AM63" s="29"/>
      <c r="AN63" s="29"/>
      <c r="AO63" s="29"/>
      <c r="AP63" s="29"/>
      <c r="AQ63" s="29"/>
      <c r="AR63" s="29"/>
      <c r="AS63" s="29"/>
      <c r="AT63" s="29"/>
      <c r="AU63" s="29"/>
      <c r="AV63" s="29"/>
      <c r="AW63" s="29"/>
      <c r="AX63" s="29"/>
      <c r="AY63" s="29"/>
      <c r="AZ63" s="29"/>
      <c r="BA63" s="29"/>
      <c r="BB63" s="29"/>
      <c r="BC63" s="29"/>
      <c r="BD63" s="29"/>
      <c r="BE63" s="29"/>
      <c r="BF63" s="29"/>
      <c r="BG63" s="29"/>
      <c r="BH63" s="29"/>
      <c r="BI63" s="29"/>
      <c r="BJ63" s="29"/>
      <c r="BK63" s="1"/>
      <c r="BL63" s="65"/>
    </row>
    <row r="64" spans="3:64" s="9" customFormat="1" ht="17.45" hidden="1" customHeight="1">
      <c r="C64" s="184"/>
      <c r="F64" s="187"/>
      <c r="O64" s="14"/>
      <c r="P64" s="14"/>
      <c r="Q64" s="14"/>
      <c r="R64" s="14"/>
      <c r="S64" s="14"/>
      <c r="T64" s="14"/>
      <c r="U64" s="14"/>
      <c r="V64" s="14"/>
      <c r="W64" s="29"/>
      <c r="X64" s="29"/>
      <c r="Y64" s="29"/>
      <c r="Z64" s="29"/>
      <c r="AA64" s="29"/>
      <c r="AB64" s="29"/>
      <c r="AC64" s="29"/>
      <c r="AD64" s="29"/>
      <c r="AE64" s="29"/>
      <c r="AF64" s="29"/>
      <c r="AG64" s="29"/>
      <c r="AH64" s="29"/>
      <c r="AI64" s="29"/>
      <c r="AJ64" s="29"/>
      <c r="AK64" s="29"/>
      <c r="AL64" s="29"/>
      <c r="AM64" s="29"/>
      <c r="AN64" s="29"/>
      <c r="AO64" s="29"/>
      <c r="AP64" s="29"/>
      <c r="AQ64" s="29"/>
      <c r="AR64" s="29"/>
      <c r="AS64" s="29"/>
      <c r="AT64" s="29"/>
      <c r="AU64" s="29"/>
      <c r="AV64" s="29"/>
      <c r="AW64" s="29"/>
      <c r="AX64" s="29"/>
      <c r="AY64" s="29"/>
      <c r="AZ64" s="29"/>
      <c r="BA64" s="29"/>
      <c r="BB64" s="29"/>
      <c r="BC64" s="29"/>
      <c r="BD64" s="29"/>
      <c r="BE64" s="29"/>
      <c r="BF64" s="29"/>
      <c r="BG64" s="29"/>
      <c r="BH64" s="29"/>
      <c r="BI64" s="29"/>
      <c r="BJ64" s="29"/>
      <c r="BK64" s="1"/>
      <c r="BL64" s="65"/>
    </row>
    <row r="65" spans="3:64" s="9" customFormat="1" ht="17.45" hidden="1" customHeight="1">
      <c r="C65" s="184"/>
      <c r="F65" s="187"/>
      <c r="O65" s="14"/>
      <c r="P65" s="14"/>
      <c r="Q65" s="14"/>
      <c r="R65" s="14"/>
      <c r="S65" s="14"/>
      <c r="T65" s="14"/>
      <c r="U65" s="14"/>
      <c r="V65" s="14"/>
      <c r="W65" s="29"/>
      <c r="X65" s="29"/>
      <c r="Y65" s="29"/>
      <c r="Z65" s="29"/>
      <c r="AA65" s="29"/>
      <c r="AB65" s="29"/>
      <c r="AC65" s="29"/>
      <c r="AD65" s="29"/>
      <c r="AE65" s="29"/>
      <c r="AF65" s="29"/>
      <c r="AG65" s="29"/>
      <c r="AH65" s="29"/>
      <c r="AI65" s="29"/>
      <c r="AJ65" s="29"/>
      <c r="AK65" s="29"/>
      <c r="AL65" s="29"/>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29"/>
      <c r="BK65" s="1"/>
      <c r="BL65" s="65"/>
    </row>
    <row r="66" spans="3:64" s="9" customFormat="1" ht="17.45" hidden="1" customHeight="1">
      <c r="C66" s="184"/>
      <c r="F66" s="187"/>
      <c r="O66" s="14"/>
      <c r="P66" s="14"/>
      <c r="Q66" s="14"/>
      <c r="R66" s="14"/>
      <c r="S66" s="14"/>
      <c r="T66" s="14"/>
      <c r="U66" s="14"/>
      <c r="V66" s="14"/>
      <c r="W66" s="29"/>
      <c r="X66" s="29"/>
      <c r="Y66" s="29"/>
      <c r="Z66" s="29"/>
      <c r="AA66" s="29"/>
      <c r="AB66" s="29"/>
      <c r="AC66" s="29"/>
      <c r="AD66" s="29"/>
      <c r="AE66" s="29"/>
      <c r="AF66" s="29"/>
      <c r="AG66" s="29"/>
      <c r="AH66" s="29"/>
      <c r="AI66" s="29"/>
      <c r="AJ66" s="29"/>
      <c r="AK66" s="29"/>
      <c r="AL66" s="29"/>
      <c r="AM66" s="29"/>
      <c r="AN66" s="29"/>
      <c r="AO66" s="29"/>
      <c r="AP66" s="29"/>
      <c r="AQ66" s="29"/>
      <c r="AR66" s="29"/>
      <c r="AS66" s="29"/>
      <c r="AT66" s="29"/>
      <c r="AU66" s="29"/>
      <c r="AV66" s="29"/>
      <c r="AW66" s="29"/>
      <c r="AX66" s="29"/>
      <c r="AY66" s="29"/>
      <c r="AZ66" s="29"/>
      <c r="BA66" s="29"/>
      <c r="BB66" s="29"/>
      <c r="BC66" s="29"/>
      <c r="BD66" s="29"/>
      <c r="BE66" s="29"/>
      <c r="BF66" s="29"/>
      <c r="BG66" s="29"/>
      <c r="BH66" s="29"/>
      <c r="BI66" s="29"/>
      <c r="BJ66" s="29"/>
      <c r="BK66" s="1"/>
      <c r="BL66" s="65"/>
    </row>
    <row r="67" spans="3:64" s="9" customFormat="1" ht="17.45" hidden="1" customHeight="1">
      <c r="C67" s="184"/>
      <c r="F67" s="187"/>
      <c r="O67" s="14"/>
      <c r="P67" s="14"/>
      <c r="Q67" s="14"/>
      <c r="R67" s="14"/>
      <c r="S67" s="14"/>
      <c r="T67" s="14"/>
      <c r="U67" s="14"/>
      <c r="V67" s="14"/>
      <c r="W67" s="29"/>
      <c r="X67" s="29"/>
      <c r="Y67" s="29"/>
      <c r="Z67" s="29"/>
      <c r="AA67" s="29"/>
      <c r="AB67" s="29"/>
      <c r="AC67" s="29"/>
      <c r="AD67" s="29"/>
      <c r="AE67" s="29"/>
      <c r="AF67" s="29"/>
      <c r="AG67" s="29"/>
      <c r="AH67" s="29"/>
      <c r="AI67" s="29"/>
      <c r="AJ67" s="29"/>
      <c r="AK67" s="29"/>
      <c r="AL67" s="29"/>
      <c r="AM67" s="29"/>
      <c r="AN67" s="29"/>
      <c r="AO67" s="29"/>
      <c r="AP67" s="29"/>
      <c r="AQ67" s="29"/>
      <c r="AR67" s="29"/>
      <c r="AS67" s="29"/>
      <c r="AT67" s="29"/>
      <c r="AU67" s="29"/>
      <c r="AV67" s="29"/>
      <c r="AW67" s="29"/>
      <c r="AX67" s="29"/>
      <c r="AY67" s="29"/>
      <c r="AZ67" s="29"/>
      <c r="BA67" s="29"/>
      <c r="BB67" s="29"/>
      <c r="BC67" s="29"/>
      <c r="BD67" s="29"/>
      <c r="BE67" s="29"/>
      <c r="BF67" s="29"/>
      <c r="BG67" s="29"/>
      <c r="BH67" s="29"/>
      <c r="BI67" s="29"/>
      <c r="BJ67" s="29"/>
      <c r="BK67" s="1"/>
      <c r="BL67" s="65"/>
    </row>
    <row r="68" spans="3:64" s="9" customFormat="1" ht="17.45" hidden="1" customHeight="1">
      <c r="C68" s="184"/>
      <c r="F68" s="187"/>
      <c r="O68" s="14"/>
      <c r="P68" s="14"/>
      <c r="Q68" s="14"/>
      <c r="R68" s="14"/>
      <c r="S68" s="14"/>
      <c r="T68" s="14"/>
      <c r="U68" s="14"/>
      <c r="V68" s="14"/>
      <c r="W68" s="29"/>
      <c r="X68" s="29"/>
      <c r="Y68" s="29"/>
      <c r="Z68" s="29"/>
      <c r="AA68" s="29"/>
      <c r="AB68" s="29"/>
      <c r="AC68" s="29"/>
      <c r="AD68" s="29"/>
      <c r="AE68" s="29"/>
      <c r="AF68" s="29"/>
      <c r="AG68" s="29"/>
      <c r="AH68" s="29"/>
      <c r="AI68" s="29"/>
      <c r="AJ68" s="29"/>
      <c r="AK68" s="29"/>
      <c r="AL68" s="29"/>
      <c r="AM68" s="29"/>
      <c r="AN68" s="29"/>
      <c r="AO68" s="29"/>
      <c r="AP68" s="29"/>
      <c r="AQ68" s="29"/>
      <c r="AR68" s="29"/>
      <c r="AS68" s="29"/>
      <c r="AT68" s="29"/>
      <c r="AU68" s="29"/>
      <c r="AV68" s="29"/>
      <c r="AW68" s="29"/>
      <c r="AX68" s="29"/>
      <c r="AY68" s="29"/>
      <c r="AZ68" s="29"/>
      <c r="BA68" s="29"/>
      <c r="BB68" s="29"/>
      <c r="BC68" s="29"/>
      <c r="BD68" s="29"/>
      <c r="BE68" s="29"/>
      <c r="BF68" s="29"/>
      <c r="BG68" s="29"/>
      <c r="BH68" s="29"/>
      <c r="BI68" s="29"/>
      <c r="BJ68" s="29"/>
      <c r="BK68" s="1"/>
      <c r="BL68" s="65"/>
    </row>
    <row r="69" spans="3:64" s="9" customFormat="1" ht="17.45" hidden="1" customHeight="1">
      <c r="C69" s="184"/>
      <c r="F69" s="187"/>
      <c r="O69" s="14"/>
      <c r="P69" s="14"/>
      <c r="Q69" s="14"/>
      <c r="R69" s="14"/>
      <c r="S69" s="14"/>
      <c r="T69" s="14"/>
      <c r="U69" s="14"/>
      <c r="V69" s="14"/>
      <c r="W69" s="29"/>
      <c r="X69" s="29"/>
      <c r="Y69" s="29"/>
      <c r="Z69" s="29"/>
      <c r="AA69" s="29"/>
      <c r="AB69" s="29"/>
      <c r="AC69" s="29"/>
      <c r="AD69" s="29"/>
      <c r="AE69" s="29"/>
      <c r="AF69" s="29"/>
      <c r="AG69" s="29"/>
      <c r="AH69" s="29"/>
      <c r="AI69" s="29"/>
      <c r="AJ69" s="29"/>
      <c r="AK69" s="29"/>
      <c r="AL69" s="29"/>
      <c r="AM69" s="29"/>
      <c r="AN69" s="29"/>
      <c r="AO69" s="29"/>
      <c r="AP69" s="29"/>
      <c r="AQ69" s="29"/>
      <c r="AR69" s="29"/>
      <c r="AS69" s="29"/>
      <c r="AT69" s="29"/>
      <c r="AU69" s="29"/>
      <c r="AV69" s="29"/>
      <c r="AW69" s="29"/>
      <c r="AX69" s="29"/>
      <c r="AY69" s="29"/>
      <c r="AZ69" s="29"/>
      <c r="BA69" s="29"/>
      <c r="BB69" s="29"/>
      <c r="BC69" s="29"/>
      <c r="BD69" s="29"/>
      <c r="BE69" s="29"/>
      <c r="BF69" s="29"/>
      <c r="BG69" s="29"/>
      <c r="BH69" s="29"/>
      <c r="BI69" s="29"/>
      <c r="BJ69" s="29"/>
      <c r="BK69" s="1"/>
      <c r="BL69" s="65"/>
    </row>
    <row r="70" spans="3:64" s="9" customFormat="1" ht="17.45" hidden="1" customHeight="1">
      <c r="C70" s="184"/>
      <c r="F70" s="187"/>
      <c r="N70" s="14"/>
      <c r="O70" s="14"/>
      <c r="P70" s="14"/>
      <c r="Q70" s="14"/>
      <c r="R70" s="14"/>
      <c r="S70" s="14"/>
      <c r="T70" s="14"/>
      <c r="U70" s="14"/>
      <c r="V70" s="14"/>
      <c r="W70" s="29"/>
      <c r="X70" s="29"/>
      <c r="Y70" s="29"/>
      <c r="Z70" s="29"/>
      <c r="AA70" s="29"/>
      <c r="AB70" s="29"/>
      <c r="AC70" s="29"/>
      <c r="AD70" s="29"/>
      <c r="AE70" s="29"/>
      <c r="AF70" s="29"/>
      <c r="AG70" s="29"/>
      <c r="AH70" s="29"/>
      <c r="AI70" s="29"/>
      <c r="AJ70" s="29"/>
      <c r="AK70" s="29"/>
      <c r="AL70" s="29"/>
      <c r="AM70" s="29"/>
      <c r="AN70" s="29"/>
      <c r="AO70" s="29"/>
      <c r="AP70" s="29"/>
      <c r="AQ70" s="29"/>
      <c r="AR70" s="29"/>
      <c r="AS70" s="29"/>
      <c r="AT70" s="29"/>
      <c r="AU70" s="29"/>
      <c r="AV70" s="29"/>
      <c r="AW70" s="29"/>
      <c r="AX70" s="29"/>
      <c r="AY70" s="29"/>
      <c r="AZ70" s="29"/>
      <c r="BA70" s="29"/>
      <c r="BB70" s="29"/>
      <c r="BC70" s="29"/>
      <c r="BD70" s="29"/>
      <c r="BE70" s="29"/>
      <c r="BF70" s="29"/>
      <c r="BG70" s="29"/>
      <c r="BH70" s="29"/>
      <c r="BI70" s="29"/>
      <c r="BJ70" s="29"/>
      <c r="BK70" s="1"/>
      <c r="BL70" s="65"/>
    </row>
    <row r="71" spans="3:64" s="9" customFormat="1" ht="17.45" hidden="1" customHeight="1">
      <c r="C71" s="184"/>
      <c r="F71" s="187"/>
      <c r="N71" s="14"/>
      <c r="O71" s="14"/>
      <c r="P71" s="14"/>
      <c r="Q71" s="14"/>
      <c r="R71" s="14"/>
      <c r="S71" s="14"/>
      <c r="T71" s="14"/>
      <c r="U71" s="14"/>
      <c r="V71" s="14"/>
      <c r="W71" s="29"/>
      <c r="X71" s="29"/>
      <c r="Y71" s="29"/>
      <c r="Z71" s="29"/>
      <c r="AA71" s="29"/>
      <c r="AB71" s="29"/>
      <c r="AC71" s="29"/>
      <c r="AD71" s="29"/>
      <c r="AE71" s="29"/>
      <c r="AF71" s="29"/>
      <c r="AG71" s="29"/>
      <c r="AH71" s="29"/>
      <c r="AI71" s="29"/>
      <c r="AJ71" s="29"/>
      <c r="AK71" s="29"/>
      <c r="AL71" s="29"/>
      <c r="AM71" s="29"/>
      <c r="AN71" s="29"/>
      <c r="AO71" s="29"/>
      <c r="AP71" s="29"/>
      <c r="AQ71" s="29"/>
      <c r="AR71" s="29"/>
      <c r="AS71" s="29"/>
      <c r="AT71" s="29"/>
      <c r="AU71" s="29"/>
      <c r="AV71" s="29"/>
      <c r="AW71" s="29"/>
      <c r="AX71" s="29"/>
      <c r="AY71" s="29"/>
      <c r="AZ71" s="29"/>
      <c r="BA71" s="29"/>
      <c r="BB71" s="29"/>
      <c r="BC71" s="29"/>
      <c r="BD71" s="29"/>
      <c r="BE71" s="29"/>
      <c r="BF71" s="29"/>
      <c r="BG71" s="29"/>
      <c r="BH71" s="29"/>
      <c r="BI71" s="29"/>
      <c r="BJ71" s="29"/>
      <c r="BK71" s="1"/>
      <c r="BL71" s="65"/>
    </row>
    <row r="72" spans="3:64" s="9" customFormat="1" ht="17.45" hidden="1" customHeight="1">
      <c r="C72" s="184"/>
      <c r="F72" s="187"/>
      <c r="N72" s="14"/>
      <c r="O72" s="14"/>
      <c r="P72" s="14"/>
      <c r="Q72" s="14"/>
      <c r="R72" s="14"/>
      <c r="S72" s="14"/>
      <c r="T72" s="14"/>
      <c r="U72" s="14"/>
      <c r="V72" s="14"/>
      <c r="W72" s="29"/>
      <c r="X72" s="29"/>
      <c r="Y72" s="29"/>
      <c r="Z72" s="29"/>
      <c r="AA72" s="29"/>
      <c r="AB72" s="29"/>
      <c r="AC72" s="29"/>
      <c r="AD72" s="29"/>
      <c r="AE72" s="29"/>
      <c r="AF72" s="29"/>
      <c r="AG72" s="29"/>
      <c r="AH72" s="29"/>
      <c r="AI72" s="29"/>
      <c r="AJ72" s="29"/>
      <c r="AK72" s="29"/>
      <c r="AL72" s="29"/>
      <c r="AM72" s="29"/>
      <c r="AN72" s="29"/>
      <c r="AO72" s="29"/>
      <c r="AP72" s="29"/>
      <c r="AQ72" s="29"/>
      <c r="AR72" s="29"/>
      <c r="AS72" s="29"/>
      <c r="AT72" s="29"/>
      <c r="AU72" s="29"/>
      <c r="AV72" s="29"/>
      <c r="AW72" s="29"/>
      <c r="AX72" s="29"/>
      <c r="AY72" s="29"/>
      <c r="AZ72" s="29"/>
      <c r="BA72" s="29"/>
      <c r="BB72" s="29"/>
      <c r="BC72" s="29"/>
      <c r="BD72" s="29"/>
      <c r="BE72" s="29"/>
      <c r="BF72" s="29"/>
      <c r="BG72" s="29"/>
      <c r="BH72" s="29"/>
      <c r="BI72" s="29"/>
      <c r="BJ72" s="29"/>
      <c r="BK72" s="1"/>
      <c r="BL72" s="65"/>
    </row>
    <row r="73" spans="3:64" s="9" customFormat="1" ht="17.45" hidden="1" customHeight="1">
      <c r="C73" s="184"/>
      <c r="F73" s="187"/>
      <c r="N73" s="14"/>
      <c r="O73" s="14"/>
      <c r="P73" s="14"/>
      <c r="Q73" s="14"/>
      <c r="R73" s="14"/>
      <c r="S73" s="14"/>
      <c r="T73" s="14"/>
      <c r="U73" s="14"/>
      <c r="V73" s="14"/>
      <c r="W73" s="29"/>
      <c r="X73" s="29"/>
      <c r="Y73" s="29"/>
      <c r="Z73" s="29"/>
      <c r="AA73" s="29"/>
      <c r="AB73" s="29"/>
      <c r="AC73" s="29"/>
      <c r="AD73" s="29"/>
      <c r="AE73" s="29"/>
      <c r="AF73" s="29"/>
      <c r="AG73" s="29"/>
      <c r="AH73" s="29"/>
      <c r="AI73" s="29"/>
      <c r="AJ73" s="29"/>
      <c r="AK73" s="29"/>
      <c r="AL73" s="29"/>
      <c r="AM73" s="29"/>
      <c r="AN73" s="29"/>
      <c r="AO73" s="29"/>
      <c r="AP73" s="29"/>
      <c r="AQ73" s="29"/>
      <c r="AR73" s="29"/>
      <c r="AS73" s="29"/>
      <c r="AT73" s="29"/>
      <c r="AU73" s="29"/>
      <c r="AV73" s="29"/>
      <c r="AW73" s="29"/>
      <c r="AX73" s="29"/>
      <c r="AY73" s="29"/>
      <c r="AZ73" s="29"/>
      <c r="BA73" s="29"/>
      <c r="BB73" s="29"/>
      <c r="BC73" s="29"/>
      <c r="BD73" s="29"/>
      <c r="BE73" s="29"/>
      <c r="BF73" s="29"/>
      <c r="BG73" s="29"/>
      <c r="BH73" s="29"/>
      <c r="BI73" s="29"/>
      <c r="BJ73" s="29"/>
      <c r="BL73" s="65"/>
    </row>
    <row r="74" spans="3:64" s="9" customFormat="1" ht="17.45" hidden="1" customHeight="1">
      <c r="C74" s="184"/>
      <c r="F74" s="187"/>
      <c r="N74" s="14"/>
      <c r="O74" s="14"/>
      <c r="P74" s="14"/>
      <c r="Q74" s="14"/>
      <c r="R74" s="14"/>
      <c r="S74" s="14"/>
      <c r="T74" s="14"/>
      <c r="U74" s="14"/>
      <c r="V74" s="14"/>
      <c r="W74" s="29"/>
      <c r="X74" s="29"/>
      <c r="Y74" s="29"/>
      <c r="Z74" s="29"/>
      <c r="AA74" s="29"/>
      <c r="AB74" s="29"/>
      <c r="AC74" s="29"/>
      <c r="AD74" s="29"/>
      <c r="AE74" s="29"/>
      <c r="AF74" s="29"/>
      <c r="AG74" s="29"/>
      <c r="AH74" s="29"/>
      <c r="AI74" s="29"/>
      <c r="AJ74" s="29"/>
      <c r="AK74" s="29"/>
      <c r="AL74" s="29"/>
      <c r="AM74" s="29"/>
      <c r="AN74" s="29"/>
      <c r="AO74" s="29"/>
      <c r="AP74" s="29"/>
      <c r="AQ74" s="29"/>
      <c r="AR74" s="29"/>
      <c r="AS74" s="29"/>
      <c r="AT74" s="29"/>
      <c r="AU74" s="29"/>
      <c r="AV74" s="29"/>
      <c r="AW74" s="29"/>
      <c r="AX74" s="29"/>
      <c r="AY74" s="29"/>
      <c r="AZ74" s="29"/>
      <c r="BA74" s="29"/>
      <c r="BB74" s="29"/>
      <c r="BC74" s="29"/>
      <c r="BD74" s="29"/>
      <c r="BE74" s="29"/>
      <c r="BF74" s="29"/>
      <c r="BG74" s="29"/>
      <c r="BH74" s="29"/>
      <c r="BI74" s="29"/>
      <c r="BJ74" s="29"/>
      <c r="BL74" s="65"/>
    </row>
    <row r="75" spans="3:64" s="9" customFormat="1" ht="17.45" hidden="1" customHeight="1">
      <c r="C75" s="184"/>
      <c r="F75" s="187"/>
      <c r="N75" s="14"/>
      <c r="O75" s="14"/>
      <c r="P75" s="14"/>
      <c r="Q75" s="14"/>
      <c r="R75" s="14"/>
      <c r="S75" s="14"/>
      <c r="T75" s="14"/>
      <c r="U75" s="14"/>
      <c r="V75" s="14"/>
      <c r="W75" s="29"/>
      <c r="X75" s="29"/>
      <c r="Y75" s="29"/>
      <c r="Z75" s="29"/>
      <c r="AA75" s="29"/>
      <c r="AB75" s="29"/>
      <c r="AC75" s="29"/>
      <c r="AD75" s="29"/>
      <c r="AE75" s="29"/>
      <c r="AF75" s="29"/>
      <c r="AG75" s="29"/>
      <c r="AH75" s="29"/>
      <c r="AI75" s="29"/>
      <c r="AJ75" s="29"/>
      <c r="AK75" s="29"/>
      <c r="AL75" s="29"/>
      <c r="AM75" s="29"/>
      <c r="AN75" s="29"/>
      <c r="AO75" s="29"/>
      <c r="AP75" s="29"/>
      <c r="AQ75" s="29"/>
      <c r="AR75" s="29"/>
      <c r="AS75" s="29"/>
      <c r="AT75" s="29"/>
      <c r="AU75" s="29"/>
      <c r="AV75" s="29"/>
      <c r="AW75" s="29"/>
      <c r="AX75" s="29"/>
      <c r="AY75" s="29"/>
      <c r="AZ75" s="29"/>
      <c r="BA75" s="29"/>
      <c r="BB75" s="29"/>
      <c r="BC75" s="29"/>
      <c r="BD75" s="29"/>
      <c r="BE75" s="29"/>
      <c r="BF75" s="29"/>
      <c r="BG75" s="29"/>
      <c r="BH75" s="29"/>
      <c r="BI75" s="29"/>
      <c r="BJ75" s="29"/>
      <c r="BL75" s="65"/>
    </row>
    <row r="76" spans="3:64" s="9" customFormat="1" ht="17.45" hidden="1" customHeight="1">
      <c r="C76" s="184"/>
      <c r="F76" s="187"/>
      <c r="N76" s="14"/>
      <c r="O76" s="14"/>
      <c r="P76" s="14"/>
      <c r="Q76" s="14"/>
      <c r="R76" s="14"/>
      <c r="S76" s="14"/>
      <c r="T76" s="14"/>
      <c r="U76" s="14"/>
      <c r="V76" s="14"/>
      <c r="W76" s="29"/>
      <c r="X76" s="29"/>
      <c r="Y76" s="29"/>
      <c r="Z76" s="29"/>
      <c r="AA76" s="29"/>
      <c r="AB76" s="29"/>
      <c r="AC76" s="29"/>
      <c r="AD76" s="29"/>
      <c r="AE76" s="29"/>
      <c r="AF76" s="29"/>
      <c r="AG76" s="29"/>
      <c r="AH76" s="29"/>
      <c r="AI76" s="29"/>
      <c r="AJ76" s="29"/>
      <c r="AK76" s="29"/>
      <c r="AL76" s="29"/>
      <c r="AM76" s="29"/>
      <c r="AN76" s="29"/>
      <c r="AO76" s="29"/>
      <c r="AP76" s="29"/>
      <c r="AQ76" s="29"/>
      <c r="AR76" s="29"/>
      <c r="AS76" s="29"/>
      <c r="AT76" s="29"/>
      <c r="AU76" s="29"/>
      <c r="AV76" s="29"/>
      <c r="AW76" s="29"/>
      <c r="AX76" s="29"/>
      <c r="AY76" s="29"/>
      <c r="AZ76" s="29"/>
      <c r="BA76" s="29"/>
      <c r="BB76" s="29"/>
      <c r="BC76" s="29"/>
      <c r="BD76" s="29"/>
      <c r="BE76" s="29"/>
      <c r="BF76" s="29"/>
      <c r="BG76" s="29"/>
      <c r="BH76" s="29"/>
      <c r="BI76" s="29"/>
      <c r="BJ76" s="29"/>
      <c r="BL76" s="65"/>
    </row>
    <row r="77" spans="3:64" s="9" customFormat="1" ht="17.45" hidden="1" customHeight="1">
      <c r="C77" s="184"/>
      <c r="F77" s="187"/>
      <c r="N77" s="14"/>
      <c r="O77" s="14"/>
      <c r="P77" s="14"/>
      <c r="Q77" s="14"/>
      <c r="R77" s="14"/>
      <c r="S77" s="14"/>
      <c r="T77" s="14"/>
      <c r="U77" s="14"/>
      <c r="V77" s="14"/>
      <c r="W77" s="29"/>
      <c r="X77" s="29"/>
      <c r="Y77" s="29"/>
      <c r="Z77" s="29"/>
      <c r="AA77" s="29"/>
      <c r="AB77" s="29"/>
      <c r="AC77" s="29"/>
      <c r="AD77" s="29"/>
      <c r="AE77" s="29"/>
      <c r="AF77" s="29"/>
      <c r="AG77" s="29"/>
      <c r="AH77" s="29"/>
      <c r="AI77" s="29"/>
      <c r="AJ77" s="29"/>
      <c r="AK77" s="29"/>
      <c r="AL77" s="29"/>
      <c r="AM77" s="29"/>
      <c r="AN77" s="29"/>
      <c r="AO77" s="29"/>
      <c r="AP77" s="29"/>
      <c r="AQ77" s="29"/>
      <c r="AR77" s="29"/>
      <c r="AS77" s="29"/>
      <c r="AT77" s="29"/>
      <c r="AU77" s="29"/>
      <c r="AV77" s="29"/>
      <c r="AW77" s="29"/>
      <c r="AX77" s="29"/>
      <c r="AY77" s="29"/>
      <c r="AZ77" s="29"/>
      <c r="BA77" s="29"/>
      <c r="BB77" s="29"/>
      <c r="BC77" s="29"/>
      <c r="BD77" s="29"/>
      <c r="BE77" s="29"/>
      <c r="BF77" s="29"/>
      <c r="BG77" s="29"/>
      <c r="BH77" s="29"/>
      <c r="BI77" s="29"/>
      <c r="BJ77" s="29"/>
      <c r="BL77" s="65"/>
    </row>
    <row r="78" spans="3:64" s="9" customFormat="1" ht="17.45" hidden="1" customHeight="1">
      <c r="C78" s="184"/>
      <c r="F78" s="187"/>
      <c r="N78" s="14"/>
      <c r="O78" s="14"/>
      <c r="P78" s="14"/>
      <c r="Q78" s="14"/>
      <c r="R78" s="14"/>
      <c r="S78" s="14"/>
      <c r="T78" s="14"/>
      <c r="U78" s="14"/>
      <c r="V78" s="14"/>
      <c r="W78" s="29"/>
      <c r="X78" s="29"/>
      <c r="Y78" s="29"/>
      <c r="Z78" s="29"/>
      <c r="AA78" s="29"/>
      <c r="AB78" s="29"/>
      <c r="AC78" s="29"/>
      <c r="AD78" s="29"/>
      <c r="AE78" s="29"/>
      <c r="AF78" s="29"/>
      <c r="AG78" s="29"/>
      <c r="AH78" s="29"/>
      <c r="AI78" s="29"/>
      <c r="AJ78" s="29"/>
      <c r="AK78" s="29"/>
      <c r="AL78" s="29"/>
      <c r="AM78" s="29"/>
      <c r="AN78" s="29"/>
      <c r="AO78" s="29"/>
      <c r="AP78" s="29"/>
      <c r="AQ78" s="29"/>
      <c r="AR78" s="29"/>
      <c r="AS78" s="29"/>
      <c r="AT78" s="29"/>
      <c r="AU78" s="29"/>
      <c r="AV78" s="29"/>
      <c r="AW78" s="29"/>
      <c r="AX78" s="29"/>
      <c r="AY78" s="29"/>
      <c r="AZ78" s="29"/>
      <c r="BA78" s="29"/>
      <c r="BB78" s="29"/>
      <c r="BC78" s="29"/>
      <c r="BD78" s="29"/>
      <c r="BE78" s="29"/>
      <c r="BF78" s="29"/>
      <c r="BG78" s="29"/>
      <c r="BH78" s="29"/>
      <c r="BI78" s="29"/>
      <c r="BJ78" s="29"/>
      <c r="BL78" s="65"/>
    </row>
    <row r="79" spans="3:64" s="9" customFormat="1" ht="17.45" hidden="1" customHeight="1">
      <c r="C79" s="184"/>
      <c r="F79" s="187"/>
      <c r="N79" s="14"/>
      <c r="O79" s="14"/>
      <c r="P79" s="14"/>
      <c r="Q79" s="14"/>
      <c r="R79" s="14"/>
      <c r="S79" s="14"/>
      <c r="T79" s="14"/>
      <c r="U79" s="14"/>
      <c r="V79" s="14"/>
      <c r="W79" s="29"/>
      <c r="X79" s="29"/>
      <c r="Y79" s="29"/>
      <c r="Z79" s="29"/>
      <c r="AA79" s="29"/>
      <c r="AB79" s="29"/>
      <c r="AC79" s="29"/>
      <c r="AD79" s="29"/>
      <c r="AE79" s="29"/>
      <c r="AF79" s="29"/>
      <c r="AG79" s="29"/>
      <c r="AH79" s="29"/>
      <c r="AI79" s="29"/>
      <c r="AJ79" s="29"/>
      <c r="AK79" s="29"/>
      <c r="AL79" s="29"/>
      <c r="AM79" s="29"/>
      <c r="AN79" s="29"/>
      <c r="AO79" s="29"/>
      <c r="AP79" s="29"/>
      <c r="AQ79" s="29"/>
      <c r="AR79" s="29"/>
      <c r="AS79" s="29"/>
      <c r="AT79" s="29"/>
      <c r="AU79" s="29"/>
      <c r="AV79" s="29"/>
      <c r="AW79" s="29"/>
      <c r="AX79" s="29"/>
      <c r="AY79" s="29"/>
      <c r="AZ79" s="29"/>
      <c r="BA79" s="29"/>
      <c r="BB79" s="29"/>
      <c r="BC79" s="29"/>
      <c r="BD79" s="29"/>
      <c r="BE79" s="29"/>
      <c r="BF79" s="29"/>
      <c r="BG79" s="29"/>
      <c r="BH79" s="29"/>
      <c r="BI79" s="29"/>
      <c r="BJ79" s="29"/>
      <c r="BL79" s="65"/>
    </row>
    <row r="80" spans="3:64" s="9" customFormat="1" ht="17.45" hidden="1" customHeight="1">
      <c r="C80" s="184"/>
      <c r="F80" s="187"/>
      <c r="N80" s="14"/>
      <c r="O80" s="14"/>
      <c r="P80" s="14"/>
      <c r="Q80" s="14"/>
      <c r="R80" s="14"/>
      <c r="S80" s="14"/>
      <c r="T80" s="14"/>
      <c r="U80" s="14"/>
      <c r="V80" s="14"/>
      <c r="W80" s="29"/>
      <c r="X80" s="29"/>
      <c r="Y80" s="29"/>
      <c r="Z80" s="29"/>
      <c r="AA80" s="29"/>
      <c r="AB80" s="29"/>
      <c r="AC80" s="29"/>
      <c r="AD80" s="29"/>
      <c r="AE80" s="29"/>
      <c r="AF80" s="29"/>
      <c r="AG80" s="29"/>
      <c r="AH80" s="29"/>
      <c r="AI80" s="29"/>
      <c r="AJ80" s="29"/>
      <c r="AK80" s="29"/>
      <c r="AL80" s="29"/>
      <c r="AM80" s="29"/>
      <c r="AN80" s="29"/>
      <c r="AO80" s="29"/>
      <c r="AP80" s="29"/>
      <c r="AQ80" s="29"/>
      <c r="AR80" s="29"/>
      <c r="AS80" s="29"/>
      <c r="AT80" s="29"/>
      <c r="AU80" s="29"/>
      <c r="AV80" s="29"/>
      <c r="AW80" s="29"/>
      <c r="AX80" s="29"/>
      <c r="AY80" s="29"/>
      <c r="AZ80" s="29"/>
      <c r="BA80" s="29"/>
      <c r="BB80" s="29"/>
      <c r="BC80" s="29"/>
      <c r="BD80" s="29"/>
      <c r="BE80" s="29"/>
      <c r="BF80" s="29"/>
      <c r="BG80" s="29"/>
      <c r="BH80" s="29"/>
      <c r="BI80" s="29"/>
      <c r="BJ80" s="29"/>
      <c r="BL80" s="65"/>
    </row>
    <row r="81" spans="3:64" s="9" customFormat="1" ht="17.45" hidden="1" customHeight="1">
      <c r="C81" s="184"/>
      <c r="F81" s="187"/>
      <c r="N81" s="14"/>
      <c r="O81" s="14"/>
      <c r="P81" s="14"/>
      <c r="Q81" s="14"/>
      <c r="R81" s="14"/>
      <c r="S81" s="14"/>
      <c r="T81" s="14"/>
      <c r="U81" s="14"/>
      <c r="V81" s="14"/>
      <c r="W81" s="29"/>
      <c r="X81" s="29"/>
      <c r="Y81" s="29"/>
      <c r="Z81" s="29"/>
      <c r="AA81" s="29"/>
      <c r="AB81" s="29"/>
      <c r="AC81" s="29"/>
      <c r="AD81" s="29"/>
      <c r="AE81" s="29"/>
      <c r="AF81" s="29"/>
      <c r="AG81" s="29"/>
      <c r="AH81" s="29"/>
      <c r="AI81" s="29"/>
      <c r="AJ81" s="29"/>
      <c r="AK81" s="29"/>
      <c r="AL81" s="29"/>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L81" s="65"/>
    </row>
    <row r="82" spans="3:64" s="9" customFormat="1" ht="17.45" hidden="1" customHeight="1">
      <c r="C82" s="184"/>
      <c r="F82" s="187"/>
      <c r="N82" s="14"/>
      <c r="O82" s="14"/>
      <c r="P82" s="14"/>
      <c r="Q82" s="14"/>
      <c r="R82" s="14"/>
      <c r="S82" s="14"/>
      <c r="T82" s="14"/>
      <c r="U82" s="14"/>
      <c r="V82" s="14"/>
      <c r="W82" s="29"/>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L82" s="65"/>
    </row>
    <row r="83" spans="3:64" s="9" customFormat="1" ht="17.45" hidden="1" customHeight="1">
      <c r="C83" s="184"/>
      <c r="F83" s="187"/>
      <c r="N83" s="14"/>
      <c r="O83" s="14"/>
      <c r="P83" s="14"/>
      <c r="Q83" s="14"/>
      <c r="R83" s="14"/>
      <c r="S83" s="14"/>
      <c r="T83" s="14"/>
      <c r="U83" s="14"/>
      <c r="V83" s="14"/>
      <c r="W83" s="29"/>
      <c r="X83" s="29"/>
      <c r="Y83" s="29"/>
      <c r="Z83" s="29"/>
      <c r="AA83" s="29"/>
      <c r="AB83" s="29"/>
      <c r="AC83" s="29"/>
      <c r="AD83" s="29"/>
      <c r="AE83" s="29"/>
      <c r="AF83" s="29"/>
      <c r="AG83" s="29"/>
      <c r="AH83" s="29"/>
      <c r="AI83" s="29"/>
      <c r="AJ83" s="29"/>
      <c r="AK83" s="29"/>
      <c r="AL83" s="29"/>
      <c r="AM83" s="29"/>
      <c r="AN83" s="29"/>
      <c r="AO83" s="29"/>
      <c r="AP83" s="29"/>
      <c r="AQ83" s="29"/>
      <c r="AR83" s="29"/>
      <c r="AS83" s="29"/>
      <c r="AT83" s="29"/>
      <c r="AU83" s="29"/>
      <c r="AV83" s="29"/>
      <c r="AW83" s="29"/>
      <c r="AX83" s="29"/>
      <c r="AY83" s="29"/>
      <c r="AZ83" s="29"/>
      <c r="BA83" s="29"/>
      <c r="BB83" s="29"/>
      <c r="BC83" s="29"/>
      <c r="BD83" s="29"/>
      <c r="BE83" s="29"/>
      <c r="BF83" s="29"/>
      <c r="BG83" s="29"/>
      <c r="BH83" s="29"/>
      <c r="BI83" s="29"/>
      <c r="BJ83" s="29"/>
      <c r="BL83" s="65"/>
    </row>
    <row r="84" spans="3:64" s="9" customFormat="1" ht="17.45" hidden="1" customHeight="1">
      <c r="C84" s="184"/>
      <c r="F84" s="187"/>
      <c r="N84" s="14"/>
      <c r="O84" s="14"/>
      <c r="P84" s="14"/>
      <c r="Q84" s="14"/>
      <c r="R84" s="14"/>
      <c r="S84" s="14"/>
      <c r="T84" s="14"/>
      <c r="U84" s="14"/>
      <c r="V84" s="14"/>
      <c r="W84" s="29"/>
      <c r="X84" s="29"/>
      <c r="Y84" s="29"/>
      <c r="Z84" s="29"/>
      <c r="AA84" s="29"/>
      <c r="AB84" s="29"/>
      <c r="AC84" s="29"/>
      <c r="AD84" s="29"/>
      <c r="AE84" s="29"/>
      <c r="AF84" s="29"/>
      <c r="AG84" s="29"/>
      <c r="AH84" s="29"/>
      <c r="AI84" s="29"/>
      <c r="AJ84" s="29"/>
      <c r="AK84" s="29"/>
      <c r="AL84" s="29"/>
      <c r="AM84" s="29"/>
      <c r="AN84" s="29"/>
      <c r="AO84" s="29"/>
      <c r="AP84" s="29"/>
      <c r="AQ84" s="29"/>
      <c r="AR84" s="29"/>
      <c r="AS84" s="29"/>
      <c r="AT84" s="29"/>
      <c r="AU84" s="29"/>
      <c r="AV84" s="29"/>
      <c r="AW84" s="29"/>
      <c r="AX84" s="29"/>
      <c r="AY84" s="29"/>
      <c r="AZ84" s="29"/>
      <c r="BA84" s="29"/>
      <c r="BB84" s="29"/>
      <c r="BC84" s="29"/>
      <c r="BD84" s="29"/>
      <c r="BE84" s="29"/>
      <c r="BF84" s="29"/>
      <c r="BG84" s="29"/>
      <c r="BH84" s="29"/>
      <c r="BI84" s="29"/>
      <c r="BJ84" s="29"/>
      <c r="BL84" s="65"/>
    </row>
    <row r="85" spans="3:64" s="9" customFormat="1" ht="17.45" hidden="1" customHeight="1">
      <c r="C85" s="184"/>
      <c r="F85" s="187"/>
      <c r="N85" s="14"/>
      <c r="O85" s="14"/>
      <c r="P85" s="14"/>
      <c r="Q85" s="14"/>
      <c r="R85" s="14"/>
      <c r="S85" s="14"/>
      <c r="T85" s="14"/>
      <c r="U85" s="14"/>
      <c r="V85" s="14"/>
      <c r="W85" s="29"/>
      <c r="X85" s="29"/>
      <c r="Y85" s="29"/>
      <c r="Z85" s="29"/>
      <c r="AA85" s="29"/>
      <c r="AB85" s="29"/>
      <c r="AC85" s="29"/>
      <c r="AD85" s="29"/>
      <c r="AE85" s="29"/>
      <c r="AF85" s="29"/>
      <c r="AG85" s="29"/>
      <c r="AH85" s="29"/>
      <c r="AI85" s="29"/>
      <c r="AJ85" s="29"/>
      <c r="AK85" s="29"/>
      <c r="AL85" s="29"/>
      <c r="AM85" s="29"/>
      <c r="AN85" s="29"/>
      <c r="AO85" s="29"/>
      <c r="AP85" s="29"/>
      <c r="AQ85" s="29"/>
      <c r="AR85" s="29"/>
      <c r="AS85" s="29"/>
      <c r="AT85" s="29"/>
      <c r="AU85" s="29"/>
      <c r="AV85" s="29"/>
      <c r="AW85" s="29"/>
      <c r="AX85" s="29"/>
      <c r="AY85" s="29"/>
      <c r="AZ85" s="29"/>
      <c r="BA85" s="29"/>
      <c r="BB85" s="29"/>
      <c r="BC85" s="29"/>
      <c r="BD85" s="29"/>
      <c r="BE85" s="29"/>
      <c r="BF85" s="29"/>
      <c r="BG85" s="29"/>
      <c r="BH85" s="29"/>
      <c r="BI85" s="29"/>
      <c r="BJ85" s="29"/>
      <c r="BL85" s="65"/>
    </row>
    <row r="86" spans="3:64" s="9" customFormat="1" ht="17.45" hidden="1" customHeight="1">
      <c r="C86" s="184"/>
      <c r="F86" s="187"/>
      <c r="N86" s="14"/>
      <c r="O86" s="14"/>
      <c r="P86" s="14"/>
      <c r="Q86" s="14"/>
      <c r="R86" s="14"/>
      <c r="S86" s="14"/>
      <c r="T86" s="14"/>
      <c r="U86" s="14"/>
      <c r="V86" s="14"/>
      <c r="W86" s="29"/>
      <c r="X86" s="29"/>
      <c r="Y86" s="29"/>
      <c r="Z86" s="29"/>
      <c r="AA86" s="29"/>
      <c r="AB86" s="29"/>
      <c r="AC86" s="29"/>
      <c r="AD86" s="29"/>
      <c r="AE86" s="29"/>
      <c r="AF86" s="29"/>
      <c r="AG86" s="29"/>
      <c r="AH86" s="29"/>
      <c r="AI86" s="29"/>
      <c r="AJ86" s="29"/>
      <c r="AK86" s="29"/>
      <c r="AL86" s="29"/>
      <c r="AM86" s="29"/>
      <c r="AN86" s="29"/>
      <c r="AO86" s="29"/>
      <c r="AP86" s="29"/>
      <c r="AQ86" s="29"/>
      <c r="AR86" s="29"/>
      <c r="AS86" s="29"/>
      <c r="AT86" s="29"/>
      <c r="AU86" s="29"/>
      <c r="AV86" s="29"/>
      <c r="AW86" s="29"/>
      <c r="AX86" s="29"/>
      <c r="AY86" s="29"/>
      <c r="AZ86" s="29"/>
      <c r="BA86" s="29"/>
      <c r="BB86" s="29"/>
      <c r="BC86" s="29"/>
      <c r="BD86" s="29"/>
      <c r="BE86" s="29"/>
      <c r="BF86" s="29"/>
      <c r="BG86" s="29"/>
      <c r="BH86" s="29"/>
      <c r="BI86" s="29"/>
      <c r="BJ86" s="29"/>
      <c r="BL86" s="65"/>
    </row>
    <row r="87" spans="3:64" s="9" customFormat="1" ht="17.45" hidden="1" customHeight="1">
      <c r="C87" s="184"/>
      <c r="F87" s="187"/>
      <c r="N87" s="14"/>
      <c r="O87" s="14"/>
      <c r="P87" s="14"/>
      <c r="Q87" s="14"/>
      <c r="R87" s="14"/>
      <c r="S87" s="14"/>
      <c r="T87" s="14"/>
      <c r="U87" s="14"/>
      <c r="V87" s="14"/>
      <c r="W87" s="29"/>
      <c r="X87" s="29"/>
      <c r="Y87" s="29"/>
      <c r="Z87" s="29"/>
      <c r="AA87" s="29"/>
      <c r="AB87" s="29"/>
      <c r="AC87" s="29"/>
      <c r="AD87" s="29"/>
      <c r="AE87" s="29"/>
      <c r="AF87" s="29"/>
      <c r="AG87" s="29"/>
      <c r="AH87" s="29"/>
      <c r="AI87" s="29"/>
      <c r="AJ87" s="29"/>
      <c r="AK87" s="29"/>
      <c r="AL87" s="29"/>
      <c r="AM87" s="29"/>
      <c r="AN87" s="29"/>
      <c r="AO87" s="29"/>
      <c r="AP87" s="29"/>
      <c r="AQ87" s="29"/>
      <c r="AR87" s="29"/>
      <c r="AS87" s="29"/>
      <c r="AT87" s="29"/>
      <c r="AU87" s="29"/>
      <c r="AV87" s="29"/>
      <c r="AW87" s="29"/>
      <c r="AX87" s="29"/>
      <c r="AY87" s="29"/>
      <c r="AZ87" s="29"/>
      <c r="BA87" s="29"/>
      <c r="BB87" s="29"/>
      <c r="BC87" s="29"/>
      <c r="BD87" s="29"/>
      <c r="BE87" s="29"/>
      <c r="BF87" s="29"/>
      <c r="BG87" s="29"/>
      <c r="BH87" s="29"/>
      <c r="BI87" s="29"/>
      <c r="BJ87" s="29"/>
      <c r="BL87" s="65"/>
    </row>
    <row r="88" spans="3:64" s="9" customFormat="1" ht="17.45" hidden="1" customHeight="1">
      <c r="C88" s="184"/>
      <c r="F88" s="187"/>
      <c r="N88" s="14"/>
      <c r="O88" s="14"/>
      <c r="P88" s="14"/>
      <c r="Q88" s="14"/>
      <c r="R88" s="14"/>
      <c r="S88" s="14"/>
      <c r="T88" s="14"/>
      <c r="U88" s="14"/>
      <c r="V88" s="14"/>
      <c r="W88" s="29"/>
      <c r="X88" s="29"/>
      <c r="Y88" s="29"/>
      <c r="Z88" s="29"/>
      <c r="AA88" s="29"/>
      <c r="AB88" s="29"/>
      <c r="AC88" s="29"/>
      <c r="AD88" s="29"/>
      <c r="AE88" s="29"/>
      <c r="AF88" s="29"/>
      <c r="AG88" s="29"/>
      <c r="AH88" s="29"/>
      <c r="AI88" s="29"/>
      <c r="AJ88" s="29"/>
      <c r="AK88" s="29"/>
      <c r="AL88" s="29"/>
      <c r="AM88" s="29"/>
      <c r="AN88" s="29"/>
      <c r="AO88" s="29"/>
      <c r="AP88" s="29"/>
      <c r="AQ88" s="29"/>
      <c r="AR88" s="29"/>
      <c r="AS88" s="29"/>
      <c r="AT88" s="29"/>
      <c r="AU88" s="29"/>
      <c r="AV88" s="29"/>
      <c r="AW88" s="29"/>
      <c r="AX88" s="29"/>
      <c r="AY88" s="29"/>
      <c r="AZ88" s="29"/>
      <c r="BA88" s="29"/>
      <c r="BB88" s="29"/>
      <c r="BC88" s="29"/>
      <c r="BD88" s="29"/>
      <c r="BE88" s="29"/>
      <c r="BF88" s="29"/>
      <c r="BG88" s="29"/>
      <c r="BH88" s="29"/>
      <c r="BI88" s="29"/>
      <c r="BJ88" s="29"/>
      <c r="BL88" s="65"/>
    </row>
    <row r="89" spans="3:64" s="9" customFormat="1" ht="17.45" hidden="1" customHeight="1">
      <c r="C89" s="184"/>
      <c r="F89" s="187"/>
      <c r="N89" s="14"/>
      <c r="O89" s="14"/>
      <c r="P89" s="14"/>
      <c r="Q89" s="14"/>
      <c r="R89" s="14"/>
      <c r="S89" s="14"/>
      <c r="T89" s="14"/>
      <c r="U89" s="14"/>
      <c r="V89" s="14"/>
      <c r="W89" s="29"/>
      <c r="X89" s="29"/>
      <c r="Y89" s="29"/>
      <c r="Z89" s="29"/>
      <c r="AA89" s="29"/>
      <c r="AB89" s="29"/>
      <c r="AC89" s="29"/>
      <c r="AD89" s="29"/>
      <c r="AE89" s="29"/>
      <c r="AF89" s="29"/>
      <c r="AG89" s="29"/>
      <c r="AH89" s="29"/>
      <c r="AI89" s="29"/>
      <c r="AJ89" s="29"/>
      <c r="AK89" s="29"/>
      <c r="AL89" s="29"/>
      <c r="AM89" s="29"/>
      <c r="AN89" s="29"/>
      <c r="AO89" s="29"/>
      <c r="AP89" s="29"/>
      <c r="AQ89" s="29"/>
      <c r="AR89" s="29"/>
      <c r="AS89" s="29"/>
      <c r="AT89" s="29"/>
      <c r="AU89" s="29"/>
      <c r="AV89" s="29"/>
      <c r="AW89" s="29"/>
      <c r="AX89" s="29"/>
      <c r="AY89" s="29"/>
      <c r="AZ89" s="29"/>
      <c r="BA89" s="29"/>
      <c r="BB89" s="29"/>
      <c r="BC89" s="29"/>
      <c r="BD89" s="29"/>
      <c r="BE89" s="29"/>
      <c r="BF89" s="29"/>
      <c r="BG89" s="29"/>
      <c r="BH89" s="29"/>
      <c r="BI89" s="29"/>
      <c r="BJ89" s="29"/>
      <c r="BL89" s="65"/>
    </row>
    <row r="90" spans="3:64" s="9" customFormat="1" ht="17.45" hidden="1" customHeight="1">
      <c r="C90" s="184"/>
      <c r="F90" s="187"/>
      <c r="N90" s="14"/>
      <c r="O90" s="14"/>
      <c r="P90" s="14"/>
      <c r="Q90" s="14"/>
      <c r="R90" s="14"/>
      <c r="S90" s="14"/>
      <c r="T90" s="14"/>
      <c r="U90" s="14"/>
      <c r="V90" s="14"/>
      <c r="W90" s="29"/>
      <c r="X90" s="29"/>
      <c r="Y90" s="29"/>
      <c r="Z90" s="29"/>
      <c r="AA90" s="29"/>
      <c r="AB90" s="29"/>
      <c r="AC90" s="29"/>
      <c r="AD90" s="29"/>
      <c r="AE90" s="29"/>
      <c r="AF90" s="29"/>
      <c r="AG90" s="29"/>
      <c r="AH90" s="29"/>
      <c r="AI90" s="29"/>
      <c r="AJ90" s="29"/>
      <c r="AK90" s="29"/>
      <c r="AL90" s="29"/>
      <c r="AM90" s="29"/>
      <c r="AN90" s="29"/>
      <c r="AO90" s="29"/>
      <c r="AP90" s="29"/>
      <c r="AQ90" s="29"/>
      <c r="AR90" s="29"/>
      <c r="AS90" s="29"/>
      <c r="AT90" s="29"/>
      <c r="AU90" s="29"/>
      <c r="AV90" s="29"/>
      <c r="AW90" s="29"/>
      <c r="AX90" s="29"/>
      <c r="AY90" s="29"/>
      <c r="AZ90" s="29"/>
      <c r="BA90" s="29"/>
      <c r="BB90" s="29"/>
      <c r="BC90" s="29"/>
      <c r="BD90" s="29"/>
      <c r="BE90" s="29"/>
      <c r="BF90" s="29"/>
      <c r="BG90" s="29"/>
      <c r="BH90" s="29"/>
      <c r="BI90" s="29"/>
      <c r="BJ90" s="29"/>
      <c r="BL90" s="65"/>
    </row>
    <row r="91" spans="3:64" s="9" customFormat="1" ht="17.45" hidden="1" customHeight="1">
      <c r="C91" s="184"/>
      <c r="F91" s="187"/>
      <c r="N91" s="14"/>
      <c r="O91" s="14"/>
      <c r="P91" s="14"/>
      <c r="Q91" s="14"/>
      <c r="R91" s="14"/>
      <c r="S91" s="14"/>
      <c r="T91" s="14"/>
      <c r="U91" s="14"/>
      <c r="V91" s="14"/>
      <c r="W91" s="29"/>
      <c r="X91" s="29"/>
      <c r="Y91" s="29"/>
      <c r="Z91" s="29"/>
      <c r="AA91" s="29"/>
      <c r="AB91" s="29"/>
      <c r="AC91" s="29"/>
      <c r="AD91" s="29"/>
      <c r="AE91" s="29"/>
      <c r="AF91" s="29"/>
      <c r="AG91" s="29"/>
      <c r="AH91" s="29"/>
      <c r="AI91" s="29"/>
      <c r="AJ91" s="29"/>
      <c r="AK91" s="29"/>
      <c r="AL91" s="29"/>
      <c r="AM91" s="29"/>
      <c r="AN91" s="29"/>
      <c r="AO91" s="29"/>
      <c r="AP91" s="29"/>
      <c r="AQ91" s="29"/>
      <c r="AR91" s="29"/>
      <c r="AS91" s="29"/>
      <c r="AT91" s="29"/>
      <c r="AU91" s="29"/>
      <c r="AV91" s="29"/>
      <c r="AW91" s="29"/>
      <c r="AX91" s="29"/>
      <c r="AY91" s="29"/>
      <c r="AZ91" s="29"/>
      <c r="BA91" s="29"/>
      <c r="BB91" s="29"/>
      <c r="BC91" s="29"/>
      <c r="BD91" s="29"/>
      <c r="BE91" s="29"/>
      <c r="BF91" s="29"/>
      <c r="BG91" s="29"/>
      <c r="BH91" s="29"/>
      <c r="BI91" s="29"/>
      <c r="BJ91" s="29"/>
      <c r="BL91" s="65"/>
    </row>
    <row r="92" spans="3:64" s="9" customFormat="1" ht="17.45" hidden="1" customHeight="1">
      <c r="C92" s="184"/>
      <c r="F92" s="187"/>
      <c r="N92" s="14"/>
      <c r="O92" s="14"/>
      <c r="P92" s="14"/>
      <c r="Q92" s="14"/>
      <c r="R92" s="14"/>
      <c r="S92" s="14"/>
      <c r="T92" s="14"/>
      <c r="U92" s="14"/>
      <c r="V92" s="14"/>
      <c r="W92" s="29"/>
      <c r="X92" s="29"/>
      <c r="Y92" s="29"/>
      <c r="Z92" s="29"/>
      <c r="AA92" s="29"/>
      <c r="AB92" s="29"/>
      <c r="AC92" s="29"/>
      <c r="AD92" s="29"/>
      <c r="AE92" s="29"/>
      <c r="AF92" s="29"/>
      <c r="AG92" s="29"/>
      <c r="AH92" s="29"/>
      <c r="AI92" s="29"/>
      <c r="AJ92" s="29"/>
      <c r="AK92" s="29"/>
      <c r="AL92" s="29"/>
      <c r="AM92" s="29"/>
      <c r="AN92" s="29"/>
      <c r="AO92" s="29"/>
      <c r="AP92" s="29"/>
      <c r="AQ92" s="29"/>
      <c r="AR92" s="29"/>
      <c r="AS92" s="29"/>
      <c r="AT92" s="29"/>
      <c r="AU92" s="29"/>
      <c r="AV92" s="29"/>
      <c r="AW92" s="29"/>
      <c r="AX92" s="29"/>
      <c r="AY92" s="29"/>
      <c r="AZ92" s="29"/>
      <c r="BA92" s="29"/>
      <c r="BB92" s="29"/>
      <c r="BC92" s="29"/>
      <c r="BD92" s="29"/>
      <c r="BE92" s="29"/>
      <c r="BF92" s="29"/>
      <c r="BG92" s="29"/>
      <c r="BH92" s="29"/>
      <c r="BI92" s="29"/>
      <c r="BJ92" s="29"/>
      <c r="BL92" s="65"/>
    </row>
    <row r="93" spans="3:64" s="9" customFormat="1" ht="17.45" hidden="1" customHeight="1">
      <c r="C93" s="184"/>
      <c r="F93" s="187"/>
      <c r="N93" s="14"/>
      <c r="O93" s="14"/>
      <c r="P93" s="14"/>
      <c r="Q93" s="14"/>
      <c r="R93" s="14"/>
      <c r="S93" s="14"/>
      <c r="T93" s="14"/>
      <c r="U93" s="14"/>
      <c r="V93" s="14"/>
      <c r="W93" s="29"/>
      <c r="X93" s="29"/>
      <c r="Y93" s="29"/>
      <c r="Z93" s="29"/>
      <c r="AA93" s="29"/>
      <c r="AB93" s="29"/>
      <c r="AC93" s="29"/>
      <c r="AD93" s="29"/>
      <c r="AE93" s="29"/>
      <c r="AF93" s="29"/>
      <c r="AG93" s="29"/>
      <c r="AH93" s="29"/>
      <c r="AI93" s="29"/>
      <c r="AJ93" s="29"/>
      <c r="AK93" s="29"/>
      <c r="AL93" s="29"/>
      <c r="AM93" s="29"/>
      <c r="AN93" s="29"/>
      <c r="AO93" s="29"/>
      <c r="AP93" s="29"/>
      <c r="AQ93" s="29"/>
      <c r="AR93" s="29"/>
      <c r="AS93" s="29"/>
      <c r="AT93" s="29"/>
      <c r="AU93" s="29"/>
      <c r="AV93" s="29"/>
      <c r="AW93" s="29"/>
      <c r="AX93" s="29"/>
      <c r="AY93" s="29"/>
      <c r="AZ93" s="29"/>
      <c r="BA93" s="29"/>
      <c r="BB93" s="29"/>
      <c r="BC93" s="29"/>
      <c r="BD93" s="29"/>
      <c r="BE93" s="29"/>
      <c r="BF93" s="29"/>
      <c r="BG93" s="29"/>
      <c r="BH93" s="29"/>
      <c r="BI93" s="29"/>
      <c r="BJ93" s="29"/>
      <c r="BL93" s="65"/>
    </row>
    <row r="94" spans="3:64" s="9" customFormat="1" ht="17.45" hidden="1" customHeight="1">
      <c r="C94" s="184"/>
      <c r="F94" s="187"/>
      <c r="N94" s="14"/>
      <c r="O94" s="14"/>
      <c r="P94" s="14"/>
      <c r="Q94" s="14"/>
      <c r="R94" s="14"/>
      <c r="S94" s="14"/>
      <c r="T94" s="14"/>
      <c r="U94" s="14"/>
      <c r="V94" s="14"/>
      <c r="W94" s="29"/>
      <c r="X94" s="29"/>
      <c r="Y94" s="29"/>
      <c r="Z94" s="29"/>
      <c r="AA94" s="29"/>
      <c r="AB94" s="29"/>
      <c r="AC94" s="29"/>
      <c r="AD94" s="29"/>
      <c r="AE94" s="29"/>
      <c r="AF94" s="29"/>
      <c r="AG94" s="29"/>
      <c r="AH94" s="29"/>
      <c r="AI94" s="29"/>
      <c r="AJ94" s="29"/>
      <c r="AK94" s="29"/>
      <c r="AL94" s="29"/>
      <c r="AM94" s="29"/>
      <c r="AN94" s="29"/>
      <c r="AO94" s="29"/>
      <c r="AP94" s="29"/>
      <c r="AQ94" s="29"/>
      <c r="AR94" s="29"/>
      <c r="AS94" s="29"/>
      <c r="AT94" s="29"/>
      <c r="AU94" s="29"/>
      <c r="AV94" s="29"/>
      <c r="AW94" s="29"/>
      <c r="AX94" s="29"/>
      <c r="AY94" s="29"/>
      <c r="AZ94" s="29"/>
      <c r="BA94" s="29"/>
      <c r="BB94" s="29"/>
      <c r="BC94" s="29"/>
      <c r="BD94" s="29"/>
      <c r="BE94" s="29"/>
      <c r="BF94" s="29"/>
      <c r="BG94" s="29"/>
      <c r="BH94" s="29"/>
      <c r="BI94" s="29"/>
      <c r="BJ94" s="29"/>
      <c r="BL94" s="65"/>
    </row>
    <row r="95" spans="3:64" s="9" customFormat="1" ht="17.45" hidden="1" customHeight="1">
      <c r="C95" s="184"/>
      <c r="F95" s="187"/>
      <c r="N95" s="14"/>
      <c r="O95" s="14"/>
      <c r="P95" s="14"/>
      <c r="Q95" s="14"/>
      <c r="R95" s="14"/>
      <c r="S95" s="14"/>
      <c r="T95" s="14"/>
      <c r="U95" s="14"/>
      <c r="V95" s="14"/>
      <c r="W95" s="29"/>
      <c r="X95" s="29"/>
      <c r="Y95" s="29"/>
      <c r="Z95" s="29"/>
      <c r="AA95" s="29"/>
      <c r="AB95" s="29"/>
      <c r="AC95" s="29"/>
      <c r="AD95" s="29"/>
      <c r="AE95" s="29"/>
      <c r="AF95" s="29"/>
      <c r="AG95" s="29"/>
      <c r="AH95" s="29"/>
      <c r="AI95" s="29"/>
      <c r="AJ95" s="29"/>
      <c r="AK95" s="29"/>
      <c r="AL95" s="29"/>
      <c r="AM95" s="29"/>
      <c r="AN95" s="29"/>
      <c r="AO95" s="29"/>
      <c r="AP95" s="29"/>
      <c r="AQ95" s="29"/>
      <c r="AR95" s="29"/>
      <c r="AS95" s="29"/>
      <c r="AT95" s="29"/>
      <c r="AU95" s="29"/>
      <c r="AV95" s="29"/>
      <c r="AW95" s="29"/>
      <c r="AX95" s="29"/>
      <c r="AY95" s="29"/>
      <c r="AZ95" s="29"/>
      <c r="BA95" s="29"/>
      <c r="BB95" s="29"/>
      <c r="BC95" s="29"/>
      <c r="BD95" s="29"/>
      <c r="BE95" s="29"/>
      <c r="BF95" s="29"/>
      <c r="BG95" s="29"/>
      <c r="BH95" s="29"/>
      <c r="BI95" s="29"/>
      <c r="BJ95" s="29"/>
      <c r="BL95" s="65"/>
    </row>
    <row r="96" spans="3:64" s="9" customFormat="1" ht="17.45" hidden="1" customHeight="1">
      <c r="C96" s="184"/>
      <c r="F96" s="187"/>
      <c r="N96" s="14"/>
      <c r="O96" s="14"/>
      <c r="P96" s="14"/>
      <c r="Q96" s="14"/>
      <c r="R96" s="14"/>
      <c r="S96" s="14"/>
      <c r="T96" s="14"/>
      <c r="U96" s="14"/>
      <c r="V96" s="14"/>
      <c r="W96" s="29"/>
      <c r="X96" s="29"/>
      <c r="Y96" s="29"/>
      <c r="Z96" s="29"/>
      <c r="AA96" s="29"/>
      <c r="AB96" s="29"/>
      <c r="AC96" s="29"/>
      <c r="AD96" s="29"/>
      <c r="AE96" s="29"/>
      <c r="AF96" s="29"/>
      <c r="AG96" s="29"/>
      <c r="AH96" s="29"/>
      <c r="AI96" s="29"/>
      <c r="AJ96" s="29"/>
      <c r="AK96" s="29"/>
      <c r="AL96" s="29"/>
      <c r="AM96" s="29"/>
      <c r="AN96" s="29"/>
      <c r="AO96" s="29"/>
      <c r="AP96" s="29"/>
      <c r="AQ96" s="29"/>
      <c r="AR96" s="29"/>
      <c r="AS96" s="29"/>
      <c r="AT96" s="29"/>
      <c r="AU96" s="29"/>
      <c r="AV96" s="29"/>
      <c r="AW96" s="29"/>
      <c r="AX96" s="29"/>
      <c r="AY96" s="29"/>
      <c r="AZ96" s="29"/>
      <c r="BA96" s="29"/>
      <c r="BB96" s="29"/>
      <c r="BC96" s="29"/>
      <c r="BD96" s="29"/>
      <c r="BE96" s="29"/>
      <c r="BF96" s="29"/>
      <c r="BG96" s="29"/>
      <c r="BH96" s="29"/>
      <c r="BI96" s="29"/>
      <c r="BJ96" s="29"/>
      <c r="BL96" s="65"/>
    </row>
    <row r="97" spans="3:64" s="9" customFormat="1" ht="17.45" hidden="1" customHeight="1">
      <c r="C97" s="184"/>
      <c r="F97" s="187"/>
      <c r="N97" s="14"/>
      <c r="O97" s="14"/>
      <c r="P97" s="14"/>
      <c r="Q97" s="14"/>
      <c r="R97" s="14"/>
      <c r="S97" s="14"/>
      <c r="T97" s="14"/>
      <c r="U97" s="14"/>
      <c r="V97" s="14"/>
      <c r="W97" s="29"/>
      <c r="X97" s="29"/>
      <c r="Y97" s="29"/>
      <c r="Z97" s="29"/>
      <c r="AA97" s="29"/>
      <c r="AB97" s="29"/>
      <c r="AC97" s="29"/>
      <c r="AD97" s="29"/>
      <c r="AE97" s="29"/>
      <c r="AF97" s="29"/>
      <c r="AG97" s="29"/>
      <c r="AH97" s="29"/>
      <c r="AI97" s="29"/>
      <c r="AJ97" s="29"/>
      <c r="AK97" s="29"/>
      <c r="AL97" s="29"/>
      <c r="AM97" s="29"/>
      <c r="AN97" s="29"/>
      <c r="AO97" s="29"/>
      <c r="AP97" s="29"/>
      <c r="AQ97" s="29"/>
      <c r="AR97" s="29"/>
      <c r="AS97" s="29"/>
      <c r="AT97" s="29"/>
      <c r="AU97" s="29"/>
      <c r="AV97" s="29"/>
      <c r="AW97" s="29"/>
      <c r="AX97" s="29"/>
      <c r="AY97" s="29"/>
      <c r="AZ97" s="29"/>
      <c r="BA97" s="29"/>
      <c r="BB97" s="29"/>
      <c r="BC97" s="29"/>
      <c r="BD97" s="29"/>
      <c r="BE97" s="29"/>
      <c r="BF97" s="29"/>
      <c r="BG97" s="29"/>
      <c r="BH97" s="29"/>
      <c r="BI97" s="29"/>
      <c r="BJ97" s="29"/>
      <c r="BL97" s="65"/>
    </row>
    <row r="98" spans="3:64" s="9" customFormat="1" ht="17.45" hidden="1" customHeight="1">
      <c r="C98" s="184"/>
      <c r="F98" s="187"/>
      <c r="N98" s="14"/>
      <c r="O98" s="14"/>
      <c r="P98" s="14"/>
      <c r="Q98" s="14"/>
      <c r="R98" s="14"/>
      <c r="S98" s="14"/>
      <c r="T98" s="14"/>
      <c r="U98" s="14"/>
      <c r="V98" s="14"/>
      <c r="W98" s="29"/>
      <c r="X98" s="29"/>
      <c r="Y98" s="29"/>
      <c r="Z98" s="29"/>
      <c r="AA98" s="29"/>
      <c r="AB98" s="29"/>
      <c r="AC98" s="29"/>
      <c r="AD98" s="29"/>
      <c r="AE98" s="29"/>
      <c r="AF98" s="29"/>
      <c r="AG98" s="29"/>
      <c r="AH98" s="29"/>
      <c r="AI98" s="29"/>
      <c r="AJ98" s="29"/>
      <c r="AK98" s="29"/>
      <c r="AL98" s="29"/>
      <c r="AM98" s="29"/>
      <c r="AN98" s="29"/>
      <c r="AO98" s="29"/>
      <c r="AP98" s="29"/>
      <c r="AQ98" s="29"/>
      <c r="AR98" s="29"/>
      <c r="AS98" s="29"/>
      <c r="AT98" s="29"/>
      <c r="AU98" s="29"/>
      <c r="AV98" s="29"/>
      <c r="AW98" s="29"/>
      <c r="AX98" s="29"/>
      <c r="AY98" s="29"/>
      <c r="AZ98" s="29"/>
      <c r="BA98" s="29"/>
      <c r="BB98" s="29"/>
      <c r="BC98" s="29"/>
      <c r="BD98" s="29"/>
      <c r="BE98" s="29"/>
      <c r="BF98" s="29"/>
      <c r="BG98" s="29"/>
      <c r="BH98" s="29"/>
      <c r="BI98" s="29"/>
      <c r="BJ98" s="29"/>
      <c r="BL98" s="65"/>
    </row>
    <row r="99" spans="3:64" s="9" customFormat="1" ht="17.45" hidden="1" customHeight="1">
      <c r="C99" s="184"/>
      <c r="F99" s="187"/>
      <c r="N99" s="14"/>
      <c r="O99" s="14"/>
      <c r="P99" s="14"/>
      <c r="Q99" s="14"/>
      <c r="R99" s="14"/>
      <c r="S99" s="14"/>
      <c r="T99" s="14"/>
      <c r="U99" s="14"/>
      <c r="V99" s="14"/>
      <c r="W99" s="29"/>
      <c r="X99" s="29"/>
      <c r="Y99" s="29"/>
      <c r="Z99" s="29"/>
      <c r="AA99" s="29"/>
      <c r="AB99" s="29"/>
      <c r="AC99" s="29"/>
      <c r="AD99" s="29"/>
      <c r="AE99" s="29"/>
      <c r="AF99" s="29"/>
      <c r="AG99" s="29"/>
      <c r="AH99" s="29"/>
      <c r="AI99" s="29"/>
      <c r="AJ99" s="29"/>
      <c r="AK99" s="29"/>
      <c r="AL99" s="29"/>
      <c r="AM99" s="29"/>
      <c r="AN99" s="29"/>
      <c r="AO99" s="29"/>
      <c r="AP99" s="29"/>
      <c r="AQ99" s="29"/>
      <c r="AR99" s="29"/>
      <c r="AS99" s="29"/>
      <c r="AT99" s="29"/>
      <c r="AU99" s="29"/>
      <c r="AV99" s="29"/>
      <c r="AW99" s="29"/>
      <c r="AX99" s="29"/>
      <c r="AY99" s="29"/>
      <c r="AZ99" s="29"/>
      <c r="BA99" s="29"/>
      <c r="BB99" s="29"/>
      <c r="BC99" s="29"/>
      <c r="BD99" s="29"/>
      <c r="BE99" s="29"/>
      <c r="BF99" s="29"/>
      <c r="BG99" s="29"/>
      <c r="BH99" s="29"/>
      <c r="BI99" s="29"/>
      <c r="BJ99" s="29"/>
      <c r="BL99" s="65"/>
    </row>
    <row r="100" spans="3:64" s="9" customFormat="1" ht="17.45" hidden="1" customHeight="1">
      <c r="C100" s="184"/>
      <c r="F100" s="187"/>
      <c r="N100" s="14"/>
      <c r="O100" s="14"/>
      <c r="P100" s="14"/>
      <c r="Q100" s="14"/>
      <c r="R100" s="14"/>
      <c r="S100" s="14"/>
      <c r="T100" s="14"/>
      <c r="U100" s="14"/>
      <c r="V100" s="14"/>
      <c r="W100" s="29"/>
      <c r="X100" s="29"/>
      <c r="Y100" s="29"/>
      <c r="Z100" s="29"/>
      <c r="AA100" s="29"/>
      <c r="AB100" s="29"/>
      <c r="AC100" s="29"/>
      <c r="AD100" s="29"/>
      <c r="AE100" s="29"/>
      <c r="AF100" s="29"/>
      <c r="AG100" s="29"/>
      <c r="AH100" s="29"/>
      <c r="AI100" s="29"/>
      <c r="AJ100" s="29"/>
      <c r="AK100" s="29"/>
      <c r="AL100" s="29"/>
      <c r="AM100" s="29"/>
      <c r="AN100" s="29"/>
      <c r="AO100" s="29"/>
      <c r="AP100" s="29"/>
      <c r="AQ100" s="29"/>
      <c r="AR100" s="29"/>
      <c r="AS100" s="29"/>
      <c r="AT100" s="29"/>
      <c r="AU100" s="29"/>
      <c r="AV100" s="29"/>
      <c r="AW100" s="29"/>
      <c r="AX100" s="29"/>
      <c r="AY100" s="29"/>
      <c r="AZ100" s="29"/>
      <c r="BA100" s="29"/>
      <c r="BB100" s="29"/>
      <c r="BC100" s="29"/>
      <c r="BD100" s="29"/>
      <c r="BE100" s="29"/>
      <c r="BF100" s="29"/>
      <c r="BG100" s="29"/>
      <c r="BH100" s="29"/>
      <c r="BI100" s="29"/>
      <c r="BJ100" s="29"/>
      <c r="BL100" s="65"/>
    </row>
    <row r="101" spans="3:64" s="9" customFormat="1" ht="17.45" hidden="1" customHeight="1">
      <c r="C101" s="184"/>
      <c r="F101" s="187"/>
      <c r="N101" s="14"/>
      <c r="O101" s="14"/>
      <c r="P101" s="14"/>
      <c r="Q101" s="14"/>
      <c r="R101" s="14"/>
      <c r="S101" s="14"/>
      <c r="T101" s="14"/>
      <c r="U101" s="14"/>
      <c r="V101" s="14"/>
      <c r="W101" s="29"/>
      <c r="X101" s="29"/>
      <c r="Y101" s="29"/>
      <c r="Z101" s="29"/>
      <c r="AA101" s="29"/>
      <c r="AB101" s="29"/>
      <c r="AC101" s="29"/>
      <c r="AD101" s="29"/>
      <c r="AE101" s="29"/>
      <c r="AF101" s="29"/>
      <c r="AG101" s="29"/>
      <c r="AH101" s="29"/>
      <c r="AI101" s="29"/>
      <c r="AJ101" s="29"/>
      <c r="AK101" s="29"/>
      <c r="AL101" s="29"/>
      <c r="AM101" s="29"/>
      <c r="AN101" s="29"/>
      <c r="AO101" s="29"/>
      <c r="AP101" s="29"/>
      <c r="AQ101" s="29"/>
      <c r="AR101" s="29"/>
      <c r="AS101" s="29"/>
      <c r="AT101" s="29"/>
      <c r="AU101" s="29"/>
      <c r="AV101" s="29"/>
      <c r="AW101" s="29"/>
      <c r="AX101" s="29"/>
      <c r="AY101" s="29"/>
      <c r="AZ101" s="29"/>
      <c r="BA101" s="29"/>
      <c r="BB101" s="29"/>
      <c r="BC101" s="29"/>
      <c r="BD101" s="29"/>
      <c r="BE101" s="29"/>
      <c r="BF101" s="29"/>
      <c r="BG101" s="29"/>
      <c r="BH101" s="29"/>
      <c r="BI101" s="29"/>
      <c r="BJ101" s="29"/>
      <c r="BL101" s="65"/>
    </row>
    <row r="102" spans="3:64" s="9" customFormat="1" ht="17.45" hidden="1" customHeight="1">
      <c r="C102" s="184"/>
      <c r="F102" s="187"/>
      <c r="N102" s="14"/>
      <c r="O102" s="14"/>
      <c r="P102" s="14"/>
      <c r="Q102" s="14"/>
      <c r="R102" s="14"/>
      <c r="S102" s="14"/>
      <c r="T102" s="14"/>
      <c r="U102" s="14"/>
      <c r="V102" s="14"/>
      <c r="W102" s="29"/>
      <c r="X102" s="29"/>
      <c r="Y102" s="29"/>
      <c r="Z102" s="29"/>
      <c r="AA102" s="29"/>
      <c r="AB102" s="29"/>
      <c r="AC102" s="29"/>
      <c r="AD102" s="29"/>
      <c r="AE102" s="29"/>
      <c r="AF102" s="29"/>
      <c r="AG102" s="29"/>
      <c r="AH102" s="29"/>
      <c r="AI102" s="29"/>
      <c r="AJ102" s="29"/>
      <c r="AK102" s="29"/>
      <c r="AL102" s="29"/>
      <c r="AM102" s="29"/>
      <c r="AN102" s="29"/>
      <c r="AO102" s="29"/>
      <c r="AP102" s="29"/>
      <c r="AQ102" s="29"/>
      <c r="AR102" s="29"/>
      <c r="AS102" s="29"/>
      <c r="AT102" s="29"/>
      <c r="AU102" s="29"/>
      <c r="AV102" s="29"/>
      <c r="AW102" s="29"/>
      <c r="AX102" s="29"/>
      <c r="AY102" s="29"/>
      <c r="AZ102" s="29"/>
      <c r="BA102" s="29"/>
      <c r="BB102" s="29"/>
      <c r="BC102" s="29"/>
      <c r="BD102" s="29"/>
      <c r="BE102" s="29"/>
      <c r="BF102" s="29"/>
      <c r="BG102" s="29"/>
      <c r="BH102" s="29"/>
      <c r="BI102" s="29"/>
      <c r="BJ102" s="29"/>
      <c r="BL102" s="65"/>
    </row>
    <row r="103" spans="3:64" s="9" customFormat="1" ht="17.45" hidden="1" customHeight="1">
      <c r="C103" s="184"/>
      <c r="F103" s="187"/>
      <c r="N103" s="14"/>
      <c r="O103" s="14"/>
      <c r="P103" s="14"/>
      <c r="Q103" s="14"/>
      <c r="R103" s="14"/>
      <c r="S103" s="14"/>
      <c r="T103" s="14"/>
      <c r="U103" s="14"/>
      <c r="V103" s="14"/>
      <c r="W103" s="29"/>
      <c r="X103" s="29"/>
      <c r="Y103" s="29"/>
      <c r="Z103" s="29"/>
      <c r="AA103" s="29"/>
      <c r="AB103" s="29"/>
      <c r="AC103" s="29"/>
      <c r="AD103" s="29"/>
      <c r="AE103" s="29"/>
      <c r="AF103" s="29"/>
      <c r="AG103" s="29"/>
      <c r="AH103" s="29"/>
      <c r="AI103" s="29"/>
      <c r="AJ103" s="29"/>
      <c r="AK103" s="29"/>
      <c r="AL103" s="29"/>
      <c r="AM103" s="29"/>
      <c r="AN103" s="29"/>
      <c r="AO103" s="29"/>
      <c r="AP103" s="29"/>
      <c r="AQ103" s="29"/>
      <c r="AR103" s="29"/>
      <c r="AS103" s="29"/>
      <c r="AT103" s="29"/>
      <c r="AU103" s="29"/>
      <c r="AV103" s="29"/>
      <c r="AW103" s="29"/>
      <c r="AX103" s="29"/>
      <c r="AY103" s="29"/>
      <c r="AZ103" s="29"/>
      <c r="BA103" s="29"/>
      <c r="BB103" s="29"/>
      <c r="BC103" s="29"/>
      <c r="BD103" s="29"/>
      <c r="BE103" s="29"/>
      <c r="BF103" s="29"/>
      <c r="BG103" s="29"/>
      <c r="BH103" s="29"/>
      <c r="BI103" s="29"/>
      <c r="BJ103" s="29"/>
      <c r="BL103" s="65"/>
    </row>
    <row r="104" spans="3:64" s="9" customFormat="1" ht="17.45" hidden="1" customHeight="1">
      <c r="C104" s="184"/>
      <c r="F104" s="187"/>
      <c r="N104" s="14"/>
      <c r="O104" s="14"/>
      <c r="P104" s="14"/>
      <c r="Q104" s="14"/>
      <c r="R104" s="14"/>
      <c r="S104" s="14"/>
      <c r="T104" s="14"/>
      <c r="U104" s="14"/>
      <c r="V104" s="14"/>
      <c r="W104" s="29"/>
      <c r="X104" s="29"/>
      <c r="Y104" s="29"/>
      <c r="Z104" s="29"/>
      <c r="AA104" s="29"/>
      <c r="AB104" s="29"/>
      <c r="AC104" s="29"/>
      <c r="AD104" s="29"/>
      <c r="AE104" s="29"/>
      <c r="AF104" s="29"/>
      <c r="AG104" s="29"/>
      <c r="AH104" s="29"/>
      <c r="AI104" s="29"/>
      <c r="AJ104" s="29"/>
      <c r="AK104" s="29"/>
      <c r="AL104" s="29"/>
      <c r="AM104" s="29"/>
      <c r="AN104" s="29"/>
      <c r="AO104" s="29"/>
      <c r="AP104" s="29"/>
      <c r="AQ104" s="29"/>
      <c r="AR104" s="29"/>
      <c r="AS104" s="29"/>
      <c r="AT104" s="29"/>
      <c r="AU104" s="29"/>
      <c r="AV104" s="29"/>
      <c r="AW104" s="29"/>
      <c r="AX104" s="29"/>
      <c r="AY104" s="29"/>
      <c r="AZ104" s="29"/>
      <c r="BA104" s="29"/>
      <c r="BB104" s="29"/>
      <c r="BC104" s="29"/>
      <c r="BD104" s="29"/>
      <c r="BE104" s="29"/>
      <c r="BF104" s="29"/>
      <c r="BG104" s="29"/>
      <c r="BH104" s="29"/>
      <c r="BI104" s="29"/>
      <c r="BJ104" s="29"/>
      <c r="BL104" s="65"/>
    </row>
    <row r="105" spans="3:64" s="9" customFormat="1" ht="17.45" hidden="1" customHeight="1">
      <c r="C105" s="184"/>
      <c r="F105" s="187"/>
      <c r="N105" s="14"/>
      <c r="O105" s="14"/>
      <c r="P105" s="14"/>
      <c r="Q105" s="14"/>
      <c r="R105" s="14"/>
      <c r="S105" s="14"/>
      <c r="T105" s="14"/>
      <c r="U105" s="14"/>
      <c r="V105" s="14"/>
      <c r="W105" s="29"/>
      <c r="X105" s="29"/>
      <c r="Y105" s="29"/>
      <c r="Z105" s="29"/>
      <c r="AA105" s="29"/>
      <c r="AB105" s="29"/>
      <c r="AC105" s="29"/>
      <c r="AD105" s="29"/>
      <c r="AE105" s="29"/>
      <c r="AF105" s="29"/>
      <c r="AG105" s="29"/>
      <c r="AH105" s="29"/>
      <c r="AI105" s="29"/>
      <c r="AJ105" s="29"/>
      <c r="AK105" s="29"/>
      <c r="AL105" s="29"/>
      <c r="AM105" s="29"/>
      <c r="AN105" s="29"/>
      <c r="AO105" s="29"/>
      <c r="AP105" s="29"/>
      <c r="AQ105" s="29"/>
      <c r="AR105" s="29"/>
      <c r="AS105" s="29"/>
      <c r="AT105" s="29"/>
      <c r="AU105" s="29"/>
      <c r="AV105" s="29"/>
      <c r="AW105" s="29"/>
      <c r="AX105" s="29"/>
      <c r="AY105" s="29"/>
      <c r="AZ105" s="29"/>
      <c r="BA105" s="29"/>
      <c r="BB105" s="29"/>
      <c r="BC105" s="29"/>
      <c r="BD105" s="29"/>
      <c r="BE105" s="29"/>
      <c r="BF105" s="29"/>
      <c r="BG105" s="29"/>
      <c r="BH105" s="29"/>
      <c r="BI105" s="29"/>
      <c r="BJ105" s="29"/>
      <c r="BL105" s="65"/>
    </row>
    <row r="106" spans="3:64" s="9" customFormat="1" ht="17.45" hidden="1" customHeight="1">
      <c r="C106" s="184"/>
      <c r="F106" s="187"/>
      <c r="N106" s="14"/>
      <c r="O106" s="14"/>
      <c r="P106" s="14"/>
      <c r="Q106" s="14"/>
      <c r="R106" s="14"/>
      <c r="S106" s="14"/>
      <c r="T106" s="14"/>
      <c r="U106" s="14"/>
      <c r="V106" s="14"/>
      <c r="W106" s="29"/>
      <c r="X106" s="29"/>
      <c r="Y106" s="29"/>
      <c r="Z106" s="29"/>
      <c r="AA106" s="29"/>
      <c r="AB106" s="29"/>
      <c r="AC106" s="29"/>
      <c r="AD106" s="29"/>
      <c r="AE106" s="29"/>
      <c r="AF106" s="29"/>
      <c r="AG106" s="29"/>
      <c r="AH106" s="29"/>
      <c r="AI106" s="29"/>
      <c r="AJ106" s="29"/>
      <c r="AK106" s="29"/>
      <c r="AL106" s="29"/>
      <c r="AM106" s="29"/>
      <c r="AN106" s="29"/>
      <c r="AO106" s="29"/>
      <c r="AP106" s="29"/>
      <c r="AQ106" s="29"/>
      <c r="AR106" s="29"/>
      <c r="AS106" s="29"/>
      <c r="AT106" s="29"/>
      <c r="AU106" s="29"/>
      <c r="AV106" s="29"/>
      <c r="AW106" s="29"/>
      <c r="AX106" s="29"/>
      <c r="AY106" s="29"/>
      <c r="AZ106" s="29"/>
      <c r="BA106" s="29"/>
      <c r="BB106" s="29"/>
      <c r="BC106" s="29"/>
      <c r="BD106" s="29"/>
      <c r="BE106" s="29"/>
      <c r="BF106" s="29"/>
      <c r="BG106" s="29"/>
      <c r="BH106" s="29"/>
      <c r="BI106" s="29"/>
      <c r="BJ106" s="29"/>
      <c r="BL106" s="65"/>
    </row>
    <row r="107" spans="3:64" s="9" customFormat="1" ht="17.45" hidden="1" customHeight="1">
      <c r="C107" s="184"/>
      <c r="F107" s="187"/>
      <c r="N107" s="14"/>
      <c r="O107" s="14"/>
      <c r="P107" s="14"/>
      <c r="Q107" s="14"/>
      <c r="R107" s="14"/>
      <c r="S107" s="14"/>
      <c r="T107" s="14"/>
      <c r="U107" s="14"/>
      <c r="V107" s="14"/>
      <c r="W107" s="29"/>
      <c r="X107" s="29"/>
      <c r="Y107" s="29"/>
      <c r="Z107" s="29"/>
      <c r="AA107" s="29"/>
      <c r="AB107" s="29"/>
      <c r="AC107" s="29"/>
      <c r="AD107" s="29"/>
      <c r="AE107" s="29"/>
      <c r="AF107" s="29"/>
      <c r="AG107" s="29"/>
      <c r="AH107" s="29"/>
      <c r="AI107" s="29"/>
      <c r="AJ107" s="29"/>
      <c r="AK107" s="29"/>
      <c r="AL107" s="29"/>
      <c r="AM107" s="29"/>
      <c r="AN107" s="29"/>
      <c r="AO107" s="29"/>
      <c r="AP107" s="29"/>
      <c r="AQ107" s="29"/>
      <c r="AR107" s="29"/>
      <c r="AS107" s="29"/>
      <c r="AT107" s="29"/>
      <c r="AU107" s="29"/>
      <c r="AV107" s="29"/>
      <c r="AW107" s="29"/>
      <c r="AX107" s="29"/>
      <c r="AY107" s="29"/>
      <c r="AZ107" s="29"/>
      <c r="BA107" s="29"/>
      <c r="BB107" s="29"/>
      <c r="BC107" s="29"/>
      <c r="BD107" s="29"/>
      <c r="BE107" s="29"/>
      <c r="BF107" s="29"/>
      <c r="BG107" s="29"/>
      <c r="BH107" s="29"/>
      <c r="BI107" s="29"/>
      <c r="BJ107" s="29"/>
      <c r="BL107" s="65"/>
    </row>
    <row r="108" spans="3:64" s="9" customFormat="1" ht="17.45" hidden="1" customHeight="1">
      <c r="C108" s="184"/>
      <c r="F108" s="187"/>
      <c r="N108" s="14"/>
      <c r="O108" s="14"/>
      <c r="P108" s="14"/>
      <c r="Q108" s="14"/>
      <c r="R108" s="14"/>
      <c r="S108" s="14"/>
      <c r="T108" s="14"/>
      <c r="U108" s="14"/>
      <c r="V108" s="14"/>
      <c r="W108" s="29"/>
      <c r="X108" s="29"/>
      <c r="Y108" s="29"/>
      <c r="Z108" s="29"/>
      <c r="AA108" s="29"/>
      <c r="AB108" s="29"/>
      <c r="AC108" s="29"/>
      <c r="AD108" s="29"/>
      <c r="AE108" s="29"/>
      <c r="AF108" s="29"/>
      <c r="AG108" s="29"/>
      <c r="AH108" s="29"/>
      <c r="AI108" s="29"/>
      <c r="AJ108" s="29"/>
      <c r="AK108" s="29"/>
      <c r="AL108" s="29"/>
      <c r="AM108" s="29"/>
      <c r="AN108" s="29"/>
      <c r="AO108" s="29"/>
      <c r="AP108" s="29"/>
      <c r="AQ108" s="29"/>
      <c r="AR108" s="29"/>
      <c r="AS108" s="29"/>
      <c r="AT108" s="29"/>
      <c r="AU108" s="29"/>
      <c r="AV108" s="29"/>
      <c r="AW108" s="29"/>
      <c r="AX108" s="29"/>
      <c r="AY108" s="29"/>
      <c r="AZ108" s="29"/>
      <c r="BA108" s="29"/>
      <c r="BB108" s="29"/>
      <c r="BC108" s="29"/>
      <c r="BD108" s="29"/>
      <c r="BE108" s="29"/>
      <c r="BF108" s="29"/>
      <c r="BG108" s="29"/>
      <c r="BH108" s="29"/>
      <c r="BI108" s="29"/>
      <c r="BJ108" s="29"/>
      <c r="BL108" s="65"/>
    </row>
    <row r="109" spans="3:64" s="9" customFormat="1" ht="17.45" hidden="1" customHeight="1">
      <c r="C109" s="184"/>
      <c r="F109" s="187"/>
      <c r="N109" s="14"/>
      <c r="O109" s="14"/>
      <c r="P109" s="14"/>
      <c r="Q109" s="14"/>
      <c r="R109" s="14"/>
      <c r="S109" s="14"/>
      <c r="T109" s="14"/>
      <c r="U109" s="14"/>
      <c r="V109" s="14"/>
      <c r="W109" s="29"/>
      <c r="X109" s="29"/>
      <c r="Y109" s="29"/>
      <c r="Z109" s="29"/>
      <c r="AA109" s="29"/>
      <c r="AB109" s="29"/>
      <c r="AC109" s="29"/>
      <c r="AD109" s="29"/>
      <c r="AE109" s="29"/>
      <c r="AF109" s="29"/>
      <c r="AG109" s="29"/>
      <c r="AH109" s="29"/>
      <c r="AI109" s="29"/>
      <c r="AJ109" s="29"/>
      <c r="AK109" s="29"/>
      <c r="AL109" s="29"/>
      <c r="AM109" s="29"/>
      <c r="AN109" s="29"/>
      <c r="AO109" s="29"/>
      <c r="AP109" s="29"/>
      <c r="AQ109" s="29"/>
      <c r="AR109" s="29"/>
      <c r="AS109" s="29"/>
      <c r="AT109" s="29"/>
      <c r="AU109" s="29"/>
      <c r="AV109" s="29"/>
      <c r="AW109" s="29"/>
      <c r="AX109" s="29"/>
      <c r="AY109" s="29"/>
      <c r="AZ109" s="29"/>
      <c r="BA109" s="29"/>
      <c r="BB109" s="29"/>
      <c r="BC109" s="29"/>
      <c r="BD109" s="29"/>
      <c r="BE109" s="29"/>
      <c r="BF109" s="29"/>
      <c r="BG109" s="29"/>
      <c r="BH109" s="29"/>
      <c r="BI109" s="29"/>
      <c r="BJ109" s="29"/>
      <c r="BL109" s="65"/>
    </row>
    <row r="110" spans="3:64" s="9" customFormat="1" ht="17.45" hidden="1" customHeight="1">
      <c r="C110" s="184"/>
      <c r="F110" s="187"/>
      <c r="N110" s="14"/>
      <c r="O110" s="14"/>
      <c r="P110" s="14"/>
      <c r="Q110" s="14"/>
      <c r="R110" s="14"/>
      <c r="S110" s="14"/>
      <c r="T110" s="14"/>
      <c r="U110" s="14"/>
      <c r="V110" s="14"/>
      <c r="W110" s="29"/>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L110" s="65"/>
    </row>
    <row r="111" spans="3:64" s="9" customFormat="1" ht="17.45" hidden="1" customHeight="1">
      <c r="C111" s="184"/>
      <c r="F111" s="187"/>
      <c r="N111" s="14"/>
      <c r="O111" s="14"/>
      <c r="P111" s="14"/>
      <c r="Q111" s="14"/>
      <c r="R111" s="14"/>
      <c r="S111" s="14"/>
      <c r="T111" s="14"/>
      <c r="U111" s="14"/>
      <c r="V111" s="14"/>
      <c r="W111" s="29"/>
      <c r="X111" s="29"/>
      <c r="Y111" s="29"/>
      <c r="Z111" s="29"/>
      <c r="AA111" s="29"/>
      <c r="AB111" s="29"/>
      <c r="AC111" s="29"/>
      <c r="AD111" s="29"/>
      <c r="AE111" s="29"/>
      <c r="AF111" s="29"/>
      <c r="AG111" s="29"/>
      <c r="AH111" s="29"/>
      <c r="AI111" s="29"/>
      <c r="AJ111" s="29"/>
      <c r="AK111" s="29"/>
      <c r="AL111" s="29"/>
      <c r="AM111" s="29"/>
      <c r="AN111" s="29"/>
      <c r="AO111" s="29"/>
      <c r="AP111" s="29"/>
      <c r="AQ111" s="29"/>
      <c r="AR111" s="29"/>
      <c r="AS111" s="29"/>
      <c r="AT111" s="29"/>
      <c r="AU111" s="29"/>
      <c r="AV111" s="29"/>
      <c r="AW111" s="29"/>
      <c r="AX111" s="29"/>
      <c r="AY111" s="29"/>
      <c r="AZ111" s="29"/>
      <c r="BA111" s="29"/>
      <c r="BB111" s="29"/>
      <c r="BC111" s="29"/>
      <c r="BD111" s="29"/>
      <c r="BE111" s="29"/>
      <c r="BF111" s="29"/>
      <c r="BG111" s="29"/>
      <c r="BH111" s="29"/>
      <c r="BI111" s="29"/>
      <c r="BJ111" s="29"/>
      <c r="BL111" s="65"/>
    </row>
    <row r="112" spans="3:64" s="9" customFormat="1" ht="17.45" hidden="1" customHeight="1">
      <c r="C112" s="184"/>
      <c r="F112" s="187"/>
      <c r="N112" s="14"/>
      <c r="O112" s="14"/>
      <c r="P112" s="14"/>
      <c r="Q112" s="14"/>
      <c r="R112" s="14"/>
      <c r="S112" s="14"/>
      <c r="T112" s="14"/>
      <c r="U112" s="14"/>
      <c r="V112" s="14"/>
      <c r="W112" s="29"/>
      <c r="X112" s="29"/>
      <c r="Y112" s="29"/>
      <c r="Z112" s="29"/>
      <c r="AA112" s="29"/>
      <c r="AB112" s="29"/>
      <c r="AC112" s="29"/>
      <c r="AD112" s="29"/>
      <c r="AE112" s="29"/>
      <c r="AF112" s="29"/>
      <c r="AG112" s="29"/>
      <c r="AH112" s="29"/>
      <c r="AI112" s="29"/>
      <c r="AJ112" s="29"/>
      <c r="AK112" s="29"/>
      <c r="AL112" s="29"/>
      <c r="AM112" s="29"/>
      <c r="AN112" s="29"/>
      <c r="AO112" s="29"/>
      <c r="AP112" s="29"/>
      <c r="AQ112" s="29"/>
      <c r="AR112" s="29"/>
      <c r="AS112" s="29"/>
      <c r="AT112" s="29"/>
      <c r="AU112" s="29"/>
      <c r="AV112" s="29"/>
      <c r="AW112" s="29"/>
      <c r="AX112" s="29"/>
      <c r="AY112" s="29"/>
      <c r="AZ112" s="29"/>
      <c r="BA112" s="29"/>
      <c r="BB112" s="29"/>
      <c r="BC112" s="29"/>
      <c r="BD112" s="29"/>
      <c r="BE112" s="29"/>
      <c r="BF112" s="29"/>
      <c r="BG112" s="29"/>
      <c r="BH112" s="29"/>
      <c r="BI112" s="29"/>
      <c r="BJ112" s="29"/>
      <c r="BL112" s="65"/>
    </row>
    <row r="113" spans="3:64" s="9" customFormat="1" ht="17.45" hidden="1" customHeight="1">
      <c r="C113" s="184"/>
      <c r="F113" s="187"/>
      <c r="N113" s="14"/>
      <c r="O113" s="14"/>
      <c r="P113" s="14"/>
      <c r="Q113" s="14"/>
      <c r="R113" s="14"/>
      <c r="S113" s="14"/>
      <c r="T113" s="14"/>
      <c r="U113" s="14"/>
      <c r="V113" s="14"/>
      <c r="W113" s="29"/>
      <c r="X113" s="29"/>
      <c r="Y113" s="29"/>
      <c r="Z113" s="29"/>
      <c r="AA113" s="29"/>
      <c r="AB113" s="29"/>
      <c r="AC113" s="29"/>
      <c r="AD113" s="29"/>
      <c r="AE113" s="29"/>
      <c r="AF113" s="29"/>
      <c r="AG113" s="29"/>
      <c r="AH113" s="29"/>
      <c r="AI113" s="29"/>
      <c r="AJ113" s="29"/>
      <c r="AK113" s="29"/>
      <c r="AL113" s="29"/>
      <c r="AM113" s="29"/>
      <c r="AN113" s="29"/>
      <c r="AO113" s="29"/>
      <c r="AP113" s="29"/>
      <c r="AQ113" s="29"/>
      <c r="AR113" s="29"/>
      <c r="AS113" s="29"/>
      <c r="AT113" s="29"/>
      <c r="AU113" s="29"/>
      <c r="AV113" s="29"/>
      <c r="AW113" s="29"/>
      <c r="AX113" s="29"/>
      <c r="AY113" s="29"/>
      <c r="AZ113" s="29"/>
      <c r="BA113" s="29"/>
      <c r="BB113" s="29"/>
      <c r="BC113" s="29"/>
      <c r="BD113" s="29"/>
      <c r="BE113" s="29"/>
      <c r="BF113" s="29"/>
      <c r="BG113" s="29"/>
      <c r="BH113" s="29"/>
      <c r="BI113" s="29"/>
      <c r="BJ113" s="29"/>
      <c r="BL113" s="65"/>
    </row>
    <row r="114" spans="3:64" s="9" customFormat="1" ht="17.45" hidden="1" customHeight="1">
      <c r="C114" s="184"/>
      <c r="F114" s="187"/>
      <c r="N114" s="14"/>
      <c r="O114" s="14"/>
      <c r="P114" s="14"/>
      <c r="Q114" s="14"/>
      <c r="R114" s="14"/>
      <c r="S114" s="14"/>
      <c r="T114" s="14"/>
      <c r="U114" s="14"/>
      <c r="V114" s="14"/>
      <c r="W114" s="29"/>
      <c r="X114" s="29"/>
      <c r="Y114" s="29"/>
      <c r="Z114" s="29"/>
      <c r="AA114" s="29"/>
      <c r="AB114" s="29"/>
      <c r="AC114" s="29"/>
      <c r="AD114" s="29"/>
      <c r="AE114" s="29"/>
      <c r="AF114" s="29"/>
      <c r="AG114" s="29"/>
      <c r="AH114" s="29"/>
      <c r="AI114" s="29"/>
      <c r="AJ114" s="29"/>
      <c r="AK114" s="29"/>
      <c r="AL114" s="29"/>
      <c r="AM114" s="29"/>
      <c r="AN114" s="29"/>
      <c r="AO114" s="29"/>
      <c r="AP114" s="29"/>
      <c r="AQ114" s="29"/>
      <c r="AR114" s="29"/>
      <c r="AS114" s="29"/>
      <c r="AT114" s="29"/>
      <c r="AU114" s="29"/>
      <c r="AV114" s="29"/>
      <c r="AW114" s="29"/>
      <c r="AX114" s="29"/>
      <c r="AY114" s="29"/>
      <c r="AZ114" s="29"/>
      <c r="BA114" s="29"/>
      <c r="BB114" s="29"/>
      <c r="BC114" s="29"/>
      <c r="BD114" s="29"/>
      <c r="BE114" s="29"/>
      <c r="BF114" s="29"/>
      <c r="BG114" s="29"/>
      <c r="BH114" s="29"/>
      <c r="BI114" s="29"/>
      <c r="BJ114" s="29"/>
    </row>
    <row r="115" spans="3:64" s="9" customFormat="1" ht="17.45" hidden="1" customHeight="1">
      <c r="C115" s="184"/>
      <c r="F115" s="187"/>
      <c r="N115" s="14"/>
      <c r="O115" s="14"/>
      <c r="P115" s="14"/>
      <c r="Q115" s="14"/>
      <c r="R115" s="14"/>
      <c r="S115" s="14"/>
      <c r="T115" s="14"/>
      <c r="U115" s="14"/>
      <c r="V115" s="14"/>
      <c r="W115" s="29"/>
      <c r="X115" s="29"/>
      <c r="Y115" s="29"/>
      <c r="Z115" s="29"/>
      <c r="AA115" s="29"/>
      <c r="AB115" s="29"/>
      <c r="AC115" s="29"/>
      <c r="AD115" s="29"/>
      <c r="AE115" s="29"/>
      <c r="AF115" s="29"/>
      <c r="AG115" s="29"/>
      <c r="AH115" s="29"/>
      <c r="AI115" s="29"/>
      <c r="AJ115" s="29"/>
      <c r="AK115" s="29"/>
      <c r="AL115" s="29"/>
      <c r="AM115" s="29"/>
      <c r="AN115" s="29"/>
      <c r="AO115" s="29"/>
      <c r="AP115" s="29"/>
      <c r="AQ115" s="29"/>
      <c r="AR115" s="29"/>
      <c r="AS115" s="29"/>
      <c r="AT115" s="29"/>
      <c r="AU115" s="29"/>
      <c r="AV115" s="29"/>
      <c r="AW115" s="29"/>
      <c r="AX115" s="29"/>
      <c r="AY115" s="29"/>
      <c r="AZ115" s="29"/>
      <c r="BA115" s="29"/>
      <c r="BB115" s="29"/>
      <c r="BC115" s="29"/>
      <c r="BD115" s="29"/>
      <c r="BE115" s="29"/>
      <c r="BF115" s="29"/>
      <c r="BG115" s="29"/>
      <c r="BH115" s="29"/>
      <c r="BI115" s="29"/>
      <c r="BJ115" s="29"/>
    </row>
    <row r="116" spans="3:64" s="9" customFormat="1" ht="17.45" hidden="1" customHeight="1">
      <c r="C116" s="184"/>
      <c r="F116" s="187"/>
      <c r="N116" s="14"/>
      <c r="O116" s="14"/>
      <c r="P116" s="14"/>
      <c r="Q116" s="14"/>
      <c r="R116" s="14"/>
      <c r="S116" s="14"/>
      <c r="T116" s="14"/>
      <c r="U116" s="14"/>
      <c r="V116" s="14"/>
      <c r="W116" s="29"/>
      <c r="X116" s="29"/>
      <c r="Y116" s="29"/>
      <c r="Z116" s="29"/>
      <c r="AA116" s="29"/>
      <c r="AB116" s="29"/>
      <c r="AC116" s="29"/>
      <c r="AD116" s="29"/>
      <c r="AE116" s="29"/>
      <c r="AF116" s="29"/>
      <c r="AG116" s="29"/>
      <c r="AH116" s="29"/>
      <c r="AI116" s="29"/>
      <c r="AJ116" s="29"/>
      <c r="AK116" s="29"/>
      <c r="AL116" s="29"/>
      <c r="AM116" s="29"/>
      <c r="AN116" s="29"/>
      <c r="AO116" s="29"/>
      <c r="AP116" s="29"/>
      <c r="AQ116" s="29"/>
      <c r="AR116" s="29"/>
      <c r="AS116" s="29"/>
      <c r="AT116" s="29"/>
      <c r="AU116" s="29"/>
      <c r="AV116" s="29"/>
      <c r="AW116" s="29"/>
      <c r="AX116" s="29"/>
      <c r="AY116" s="29"/>
      <c r="AZ116" s="29"/>
      <c r="BA116" s="29"/>
      <c r="BB116" s="29"/>
      <c r="BC116" s="29"/>
      <c r="BD116" s="29"/>
      <c r="BE116" s="29"/>
      <c r="BF116" s="29"/>
      <c r="BG116" s="29"/>
      <c r="BH116" s="29"/>
      <c r="BI116" s="29"/>
      <c r="BJ116" s="29"/>
    </row>
    <row r="117" spans="3:64" s="9" customFormat="1" ht="17.45" hidden="1" customHeight="1">
      <c r="C117" s="184"/>
      <c r="F117" s="187"/>
      <c r="N117" s="14"/>
      <c r="O117" s="14"/>
      <c r="P117" s="14"/>
      <c r="Q117" s="14"/>
      <c r="R117" s="14"/>
      <c r="S117" s="14"/>
      <c r="T117" s="14"/>
      <c r="U117" s="14"/>
      <c r="V117" s="14"/>
      <c r="W117" s="29"/>
      <c r="X117" s="29"/>
      <c r="Y117" s="29"/>
      <c r="Z117" s="29"/>
      <c r="AA117" s="29"/>
      <c r="AB117" s="29"/>
      <c r="AC117" s="29"/>
      <c r="AD117" s="29"/>
      <c r="AE117" s="29"/>
      <c r="AF117" s="29"/>
      <c r="AG117" s="29"/>
      <c r="AH117" s="29"/>
      <c r="AI117" s="29"/>
      <c r="AJ117" s="29"/>
      <c r="AK117" s="29"/>
      <c r="AL117" s="29"/>
      <c r="AM117" s="29"/>
      <c r="AN117" s="29"/>
      <c r="AO117" s="29"/>
      <c r="AP117" s="29"/>
      <c r="AQ117" s="29"/>
      <c r="AR117" s="29"/>
      <c r="AS117" s="29"/>
      <c r="AT117" s="29"/>
      <c r="AU117" s="29"/>
      <c r="AV117" s="29"/>
      <c r="AW117" s="29"/>
      <c r="AX117" s="29"/>
      <c r="AY117" s="29"/>
      <c r="AZ117" s="29"/>
      <c r="BA117" s="29"/>
      <c r="BB117" s="29"/>
      <c r="BC117" s="29"/>
      <c r="BD117" s="29"/>
      <c r="BE117" s="29"/>
      <c r="BF117" s="29"/>
      <c r="BG117" s="29"/>
      <c r="BH117" s="29"/>
      <c r="BI117" s="29"/>
      <c r="BJ117" s="29"/>
    </row>
    <row r="118" spans="3:64" s="9" customFormat="1" ht="17.45" hidden="1" customHeight="1">
      <c r="C118" s="184"/>
      <c r="F118" s="187"/>
      <c r="N118" s="14"/>
      <c r="O118" s="14"/>
      <c r="P118" s="14"/>
      <c r="Q118" s="14"/>
      <c r="R118" s="14"/>
      <c r="S118" s="14"/>
      <c r="T118" s="14"/>
      <c r="U118" s="14"/>
      <c r="V118" s="14"/>
      <c r="W118" s="29"/>
      <c r="X118" s="29"/>
      <c r="Y118" s="29"/>
      <c r="Z118" s="29"/>
      <c r="AA118" s="29"/>
      <c r="AB118" s="29"/>
      <c r="AC118" s="29"/>
      <c r="AD118" s="29"/>
      <c r="AE118" s="29"/>
      <c r="AF118" s="29"/>
      <c r="AG118" s="29"/>
      <c r="AH118" s="29"/>
      <c r="AI118" s="29"/>
      <c r="AJ118" s="29"/>
      <c r="AK118" s="29"/>
      <c r="AL118" s="29"/>
      <c r="AM118" s="29"/>
      <c r="AN118" s="29"/>
      <c r="AO118" s="29"/>
      <c r="AP118" s="29"/>
      <c r="AQ118" s="29"/>
      <c r="AR118" s="29"/>
      <c r="AS118" s="29"/>
      <c r="AT118" s="29"/>
      <c r="AU118" s="29"/>
      <c r="AV118" s="29"/>
      <c r="AW118" s="29"/>
      <c r="AX118" s="29"/>
      <c r="AY118" s="29"/>
      <c r="AZ118" s="29"/>
      <c r="BA118" s="29"/>
      <c r="BB118" s="29"/>
      <c r="BC118" s="29"/>
      <c r="BD118" s="29"/>
      <c r="BE118" s="29"/>
      <c r="BF118" s="29"/>
      <c r="BG118" s="29"/>
      <c r="BH118" s="29"/>
      <c r="BI118" s="29"/>
      <c r="BJ118" s="29"/>
    </row>
    <row r="119" spans="3:64" s="9" customFormat="1" ht="17.45" hidden="1" customHeight="1">
      <c r="C119" s="184"/>
      <c r="F119" s="187"/>
      <c r="N119" s="14"/>
      <c r="O119" s="14"/>
      <c r="P119" s="14"/>
      <c r="Q119" s="14"/>
      <c r="R119" s="14"/>
      <c r="S119" s="14"/>
      <c r="T119" s="14"/>
      <c r="U119" s="14"/>
      <c r="V119" s="14"/>
      <c r="W119" s="29"/>
      <c r="X119" s="29"/>
      <c r="Y119" s="29"/>
      <c r="Z119" s="29"/>
      <c r="AA119" s="29"/>
      <c r="AB119" s="29"/>
      <c r="AC119" s="29"/>
      <c r="AD119" s="29"/>
      <c r="AE119" s="29"/>
      <c r="AF119" s="29"/>
      <c r="AG119" s="29"/>
      <c r="AH119" s="29"/>
      <c r="AI119" s="29"/>
      <c r="AJ119" s="29"/>
      <c r="AK119" s="29"/>
      <c r="AL119" s="29"/>
      <c r="AM119" s="29"/>
      <c r="AN119" s="29"/>
      <c r="AO119" s="29"/>
      <c r="AP119" s="29"/>
      <c r="AQ119" s="29"/>
      <c r="AR119" s="29"/>
      <c r="AS119" s="29"/>
      <c r="AT119" s="29"/>
      <c r="AU119" s="29"/>
      <c r="AV119" s="29"/>
      <c r="AW119" s="29"/>
      <c r="AX119" s="29"/>
      <c r="AY119" s="29"/>
      <c r="AZ119" s="29"/>
      <c r="BA119" s="29"/>
      <c r="BB119" s="29"/>
      <c r="BC119" s="29"/>
      <c r="BD119" s="29"/>
      <c r="BE119" s="29"/>
      <c r="BF119" s="29"/>
      <c r="BG119" s="29"/>
      <c r="BH119" s="29"/>
      <c r="BI119" s="29"/>
      <c r="BJ119" s="29"/>
    </row>
    <row r="120" spans="3:64" s="9" customFormat="1" ht="17.45" hidden="1" customHeight="1">
      <c r="C120" s="184"/>
      <c r="F120" s="187"/>
      <c r="N120" s="14"/>
      <c r="O120" s="14"/>
      <c r="P120" s="14"/>
      <c r="Q120" s="14"/>
      <c r="R120" s="14"/>
      <c r="S120" s="14"/>
      <c r="T120" s="14"/>
      <c r="U120" s="14"/>
      <c r="V120" s="14"/>
      <c r="W120" s="29"/>
      <c r="X120" s="29"/>
      <c r="Y120" s="29"/>
      <c r="Z120" s="29"/>
      <c r="AA120" s="29"/>
      <c r="AB120" s="29"/>
      <c r="AC120" s="29"/>
      <c r="AD120" s="29"/>
      <c r="AE120" s="29"/>
      <c r="AF120" s="29"/>
      <c r="AG120" s="29"/>
      <c r="AH120" s="29"/>
      <c r="AI120" s="29"/>
      <c r="AJ120" s="29"/>
      <c r="AK120" s="29"/>
      <c r="AL120" s="29"/>
      <c r="AM120" s="29"/>
      <c r="AN120" s="29"/>
      <c r="AO120" s="29"/>
      <c r="AP120" s="29"/>
      <c r="AQ120" s="29"/>
      <c r="AR120" s="29"/>
      <c r="AS120" s="29"/>
      <c r="AT120" s="29"/>
      <c r="AU120" s="29"/>
      <c r="AV120" s="29"/>
      <c r="AW120" s="29"/>
      <c r="AX120" s="29"/>
      <c r="AY120" s="29"/>
      <c r="AZ120" s="29"/>
      <c r="BA120" s="29"/>
      <c r="BB120" s="29"/>
      <c r="BC120" s="29"/>
      <c r="BD120" s="29"/>
      <c r="BE120" s="29"/>
      <c r="BF120" s="29"/>
      <c r="BG120" s="29"/>
      <c r="BH120" s="29"/>
      <c r="BI120" s="29"/>
      <c r="BJ120" s="29"/>
    </row>
    <row r="121" spans="3:64" s="9" customFormat="1" ht="17.45" hidden="1" customHeight="1">
      <c r="C121" s="184"/>
      <c r="F121" s="187"/>
      <c r="N121" s="14"/>
      <c r="O121" s="14"/>
      <c r="P121" s="14"/>
      <c r="Q121" s="14"/>
      <c r="R121" s="14"/>
      <c r="S121" s="14"/>
      <c r="T121" s="14"/>
      <c r="U121" s="14"/>
      <c r="V121" s="14"/>
      <c r="W121" s="29"/>
      <c r="X121" s="29"/>
      <c r="Y121" s="29"/>
      <c r="Z121" s="29"/>
      <c r="AA121" s="29"/>
      <c r="AB121" s="29"/>
      <c r="AC121" s="29"/>
      <c r="AD121" s="29"/>
      <c r="AE121" s="29"/>
      <c r="AF121" s="29"/>
      <c r="AG121" s="29"/>
      <c r="AH121" s="29"/>
      <c r="AI121" s="29"/>
      <c r="AJ121" s="29"/>
      <c r="AK121" s="29"/>
      <c r="AL121" s="29"/>
      <c r="AM121" s="29"/>
      <c r="AN121" s="29"/>
      <c r="AO121" s="29"/>
      <c r="AP121" s="29"/>
      <c r="AQ121" s="29"/>
      <c r="AR121" s="29"/>
      <c r="AS121" s="29"/>
      <c r="AT121" s="29"/>
      <c r="AU121" s="29"/>
      <c r="AV121" s="29"/>
      <c r="AW121" s="29"/>
      <c r="AX121" s="29"/>
      <c r="AY121" s="29"/>
      <c r="AZ121" s="29"/>
      <c r="BA121" s="29"/>
      <c r="BB121" s="29"/>
      <c r="BC121" s="29"/>
      <c r="BD121" s="29"/>
      <c r="BE121" s="29"/>
      <c r="BF121" s="29"/>
      <c r="BG121" s="29"/>
      <c r="BH121" s="29"/>
      <c r="BI121" s="29"/>
      <c r="BJ121" s="29"/>
    </row>
    <row r="122" spans="3:64" s="9" customFormat="1" ht="17.45" hidden="1" customHeight="1">
      <c r="C122" s="184"/>
      <c r="F122" s="187"/>
      <c r="N122" s="14"/>
      <c r="O122" s="14"/>
      <c r="P122" s="14"/>
      <c r="Q122" s="14"/>
      <c r="R122" s="14"/>
      <c r="S122" s="14"/>
      <c r="T122" s="14"/>
      <c r="U122" s="14"/>
      <c r="V122" s="14"/>
      <c r="W122" s="29"/>
      <c r="X122" s="29"/>
      <c r="Y122" s="29"/>
      <c r="Z122" s="29"/>
      <c r="AA122" s="29"/>
      <c r="AB122" s="29"/>
      <c r="AC122" s="29"/>
      <c r="AD122" s="29"/>
      <c r="AE122" s="29"/>
      <c r="AF122" s="29"/>
      <c r="AG122" s="29"/>
      <c r="AH122" s="29"/>
      <c r="AI122" s="29"/>
      <c r="AJ122" s="29"/>
      <c r="AK122" s="29"/>
      <c r="AL122" s="29"/>
      <c r="AM122" s="29"/>
      <c r="AN122" s="29"/>
      <c r="AO122" s="29"/>
      <c r="AP122" s="29"/>
      <c r="AQ122" s="29"/>
      <c r="AR122" s="29"/>
      <c r="AS122" s="29"/>
      <c r="AT122" s="29"/>
      <c r="AU122" s="29"/>
      <c r="AV122" s="29"/>
      <c r="AW122" s="29"/>
      <c r="AX122" s="29"/>
      <c r="AY122" s="29"/>
      <c r="AZ122" s="29"/>
      <c r="BA122" s="29"/>
      <c r="BB122" s="29"/>
      <c r="BC122" s="29"/>
      <c r="BD122" s="29"/>
      <c r="BE122" s="29"/>
      <c r="BF122" s="29"/>
      <c r="BG122" s="29"/>
      <c r="BH122" s="29"/>
      <c r="BI122" s="29"/>
      <c r="BJ122" s="29"/>
    </row>
    <row r="123" spans="3:64" s="9" customFormat="1" ht="17.45" hidden="1" customHeight="1">
      <c r="C123" s="184"/>
      <c r="F123" s="187"/>
      <c r="N123" s="14"/>
      <c r="O123" s="14"/>
      <c r="P123" s="14"/>
      <c r="Q123" s="14"/>
      <c r="R123" s="14"/>
      <c r="S123" s="14"/>
      <c r="T123" s="14"/>
      <c r="U123" s="14"/>
      <c r="V123" s="14"/>
      <c r="W123" s="29"/>
      <c r="X123" s="29"/>
      <c r="Y123" s="29"/>
      <c r="Z123" s="29"/>
      <c r="AA123" s="29"/>
      <c r="AB123" s="29"/>
      <c r="AC123" s="29"/>
      <c r="AD123" s="29"/>
      <c r="AE123" s="29"/>
      <c r="AF123" s="29"/>
      <c r="AG123" s="29"/>
      <c r="AH123" s="29"/>
      <c r="AI123" s="29"/>
      <c r="AJ123" s="29"/>
      <c r="AK123" s="29"/>
      <c r="AL123" s="29"/>
      <c r="AM123" s="29"/>
      <c r="AN123" s="29"/>
      <c r="AO123" s="29"/>
      <c r="AP123" s="29"/>
      <c r="AQ123" s="29"/>
      <c r="AR123" s="29"/>
      <c r="AS123" s="29"/>
      <c r="AT123" s="29"/>
      <c r="AU123" s="29"/>
      <c r="AV123" s="29"/>
      <c r="AW123" s="29"/>
      <c r="AX123" s="29"/>
      <c r="AY123" s="29"/>
      <c r="AZ123" s="29"/>
      <c r="BA123" s="29"/>
      <c r="BB123" s="29"/>
      <c r="BC123" s="29"/>
      <c r="BD123" s="29"/>
      <c r="BE123" s="29"/>
      <c r="BF123" s="29"/>
      <c r="BG123" s="29"/>
      <c r="BH123" s="29"/>
      <c r="BI123" s="29"/>
      <c r="BJ123" s="29"/>
    </row>
    <row r="124" spans="3:64" s="9" customFormat="1" ht="17.45" hidden="1" customHeight="1">
      <c r="C124" s="184"/>
      <c r="F124" s="187"/>
      <c r="N124" s="14"/>
      <c r="O124" s="14"/>
      <c r="P124" s="14"/>
      <c r="Q124" s="14"/>
      <c r="R124" s="14"/>
      <c r="S124" s="14"/>
      <c r="T124" s="14"/>
      <c r="U124" s="14"/>
      <c r="V124" s="14"/>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row>
    <row r="125" spans="3:64" s="9" customFormat="1" ht="17.45" hidden="1" customHeight="1">
      <c r="C125" s="184"/>
      <c r="F125" s="187"/>
      <c r="N125" s="14"/>
      <c r="O125" s="14"/>
      <c r="P125" s="14"/>
      <c r="Q125" s="14"/>
      <c r="R125" s="14"/>
      <c r="S125" s="14"/>
      <c r="T125" s="14"/>
      <c r="U125" s="14"/>
      <c r="V125" s="14"/>
      <c r="W125" s="29"/>
      <c r="X125" s="29"/>
      <c r="Y125" s="29"/>
      <c r="Z125" s="29"/>
      <c r="AA125" s="29"/>
      <c r="AB125" s="29"/>
      <c r="AC125" s="29"/>
      <c r="AD125" s="29"/>
      <c r="AE125" s="29"/>
      <c r="AF125" s="29"/>
      <c r="AG125" s="29"/>
      <c r="AH125" s="29"/>
      <c r="AI125" s="29"/>
      <c r="AJ125" s="29"/>
      <c r="AK125" s="29"/>
      <c r="AL125" s="29"/>
      <c r="AM125" s="29"/>
      <c r="AN125" s="29"/>
      <c r="AO125" s="29"/>
      <c r="AP125" s="29"/>
      <c r="AQ125" s="29"/>
      <c r="AR125" s="29"/>
      <c r="AS125" s="29"/>
      <c r="AT125" s="29"/>
      <c r="AU125" s="29"/>
      <c r="AV125" s="29"/>
      <c r="AW125" s="29"/>
      <c r="AX125" s="29"/>
      <c r="AY125" s="29"/>
      <c r="AZ125" s="29"/>
      <c r="BA125" s="29"/>
      <c r="BB125" s="29"/>
      <c r="BC125" s="29"/>
      <c r="BD125" s="29"/>
      <c r="BE125" s="29"/>
      <c r="BF125" s="29"/>
      <c r="BG125" s="29"/>
      <c r="BH125" s="29"/>
      <c r="BI125" s="29"/>
      <c r="BJ125" s="29"/>
    </row>
    <row r="126" spans="3:64" s="9" customFormat="1" ht="17.45" hidden="1" customHeight="1">
      <c r="C126" s="184"/>
      <c r="F126" s="187"/>
      <c r="N126" s="14"/>
      <c r="O126" s="14"/>
      <c r="P126" s="14"/>
      <c r="Q126" s="14"/>
      <c r="R126" s="14"/>
      <c r="S126" s="14"/>
      <c r="T126" s="14"/>
      <c r="U126" s="14"/>
      <c r="V126" s="14"/>
    </row>
    <row r="127" spans="3:64" s="9" customFormat="1" ht="17.45" hidden="1" customHeight="1">
      <c r="C127" s="184"/>
      <c r="F127" s="187"/>
      <c r="N127" s="14"/>
      <c r="O127" s="14"/>
      <c r="P127" s="14"/>
      <c r="Q127" s="14"/>
      <c r="R127" s="14"/>
      <c r="S127" s="14"/>
      <c r="T127" s="14"/>
      <c r="U127" s="14"/>
      <c r="V127" s="14"/>
    </row>
    <row r="128" spans="3:64" s="9" customFormat="1" ht="17.45" hidden="1" customHeight="1">
      <c r="C128" s="184"/>
      <c r="F128" s="187"/>
      <c r="N128" s="14"/>
      <c r="O128" s="14"/>
      <c r="P128" s="14"/>
      <c r="Q128" s="14"/>
      <c r="R128" s="14"/>
      <c r="S128" s="14"/>
      <c r="T128" s="14"/>
      <c r="U128" s="14"/>
      <c r="V128" s="14"/>
    </row>
    <row r="129" spans="3:62" s="9" customFormat="1" ht="17.45" hidden="1" customHeight="1">
      <c r="C129" s="184"/>
      <c r="F129" s="187"/>
      <c r="N129" s="14"/>
      <c r="O129" s="14"/>
      <c r="P129" s="14"/>
      <c r="Q129" s="14"/>
      <c r="R129" s="14"/>
      <c r="S129" s="14"/>
      <c r="T129" s="14"/>
      <c r="U129" s="14"/>
      <c r="V129" s="14"/>
    </row>
    <row r="130" spans="3:62" s="9" customFormat="1" ht="17.45" hidden="1" customHeight="1">
      <c r="C130" s="184"/>
      <c r="F130" s="187"/>
      <c r="N130" s="14"/>
      <c r="O130" s="14"/>
      <c r="P130" s="14"/>
      <c r="Q130" s="14"/>
      <c r="R130" s="14"/>
      <c r="S130" s="14"/>
      <c r="T130" s="14"/>
      <c r="U130" s="14"/>
      <c r="V130" s="14"/>
    </row>
    <row r="131" spans="3:62" s="9" customFormat="1" ht="17.45" hidden="1" customHeight="1">
      <c r="C131" s="184"/>
      <c r="F131" s="187"/>
      <c r="N131" s="14"/>
      <c r="O131" s="14"/>
      <c r="P131" s="14"/>
      <c r="Q131" s="14"/>
      <c r="R131" s="14"/>
      <c r="S131" s="14"/>
      <c r="T131" s="14"/>
      <c r="U131" s="14"/>
      <c r="V131" s="14"/>
    </row>
    <row r="132" spans="3:62" s="9" customFormat="1" ht="17.45" hidden="1" customHeight="1">
      <c r="C132" s="184"/>
      <c r="F132" s="187"/>
      <c r="N132" s="14"/>
      <c r="O132" s="14"/>
      <c r="P132" s="14"/>
      <c r="Q132" s="14"/>
      <c r="R132" s="14"/>
      <c r="S132" s="14"/>
      <c r="T132" s="14"/>
      <c r="U132" s="14"/>
      <c r="V132" s="14"/>
    </row>
    <row r="133" spans="3:62" s="9" customFormat="1" ht="17.25" customHeight="1">
      <c r="C133" s="184"/>
      <c r="F133" s="187"/>
      <c r="N133" s="14"/>
      <c r="O133" s="14"/>
      <c r="P133" s="14"/>
      <c r="Q133" s="14"/>
      <c r="R133" s="14"/>
      <c r="S133" s="14"/>
      <c r="T133" s="14"/>
      <c r="U133" s="14"/>
      <c r="V133" s="14"/>
      <c r="AP133" s="466" t="s">
        <v>31</v>
      </c>
      <c r="AQ133" s="466"/>
      <c r="AR133" s="466"/>
      <c r="AS133" s="466"/>
      <c r="AT133" s="463" t="s">
        <v>24</v>
      </c>
      <c r="AU133" s="463"/>
      <c r="AV133" s="463"/>
      <c r="AW133" s="463"/>
      <c r="AX133" s="463"/>
      <c r="AY133" s="463" t="s">
        <v>19</v>
      </c>
      <c r="AZ133" s="463"/>
      <c r="BA133" s="463"/>
      <c r="BB133" s="463" t="s">
        <v>18</v>
      </c>
      <c r="BC133" s="463"/>
      <c r="BD133" s="463"/>
      <c r="BE133" s="463" t="s">
        <v>15</v>
      </c>
      <c r="BF133" s="463"/>
      <c r="BG133" s="463"/>
      <c r="BH133" s="482" t="s">
        <v>22</v>
      </c>
      <c r="BI133" s="482"/>
      <c r="BJ133" s="482"/>
    </row>
    <row r="134" spans="3:62" s="9" customFormat="1" ht="17.25" customHeight="1">
      <c r="C134" s="184"/>
      <c r="F134" s="187"/>
      <c r="N134" s="14"/>
      <c r="O134" s="14"/>
      <c r="P134" s="14"/>
      <c r="Q134" s="14"/>
      <c r="R134" s="14"/>
      <c r="S134" s="14"/>
      <c r="T134" s="14"/>
      <c r="U134" s="14"/>
      <c r="V134" s="14"/>
      <c r="AP134" s="561" t="str">
        <f>IF(B10="","",B10)</f>
        <v/>
      </c>
      <c r="AQ134" s="481"/>
      <c r="AR134" s="481"/>
      <c r="AS134" s="481"/>
      <c r="AT134" s="467" t="str">
        <f>IF(Q6="","",Q6)</f>
        <v/>
      </c>
      <c r="AU134" s="467"/>
      <c r="AV134" s="467"/>
      <c r="AW134" s="467"/>
      <c r="AX134" s="467"/>
      <c r="AY134" s="596" t="str">
        <f>IF(S6="","",S6)</f>
        <v/>
      </c>
      <c r="AZ134" s="596"/>
      <c r="BA134" s="596"/>
      <c r="BB134" s="481" t="str">
        <f>IF(F10="","",F10)</f>
        <v/>
      </c>
      <c r="BC134" s="481"/>
      <c r="BD134" s="481"/>
      <c r="BE134" s="481" t="str">
        <f>IF(I10="","",I10)</f>
        <v/>
      </c>
      <c r="BF134" s="481"/>
      <c r="BG134" s="481"/>
      <c r="BH134" s="481" t="str">
        <f>IF(K10="","",K10)</f>
        <v/>
      </c>
      <c r="BI134" s="481"/>
      <c r="BJ134" s="483"/>
    </row>
    <row r="135" spans="3:62" s="9" customFormat="1" ht="17.25" customHeight="1">
      <c r="C135" s="184"/>
      <c r="F135" s="187"/>
      <c r="N135" s="14"/>
      <c r="O135" s="14"/>
      <c r="P135" s="14"/>
      <c r="Q135" s="14"/>
      <c r="R135" s="14"/>
      <c r="S135" s="14"/>
      <c r="T135" s="14"/>
      <c r="U135" s="14"/>
      <c r="V135" s="14"/>
      <c r="AP135" s="558" t="str">
        <f>IF(B11="","",B11)</f>
        <v/>
      </c>
      <c r="AQ135" s="464"/>
      <c r="AR135" s="464"/>
      <c r="AS135" s="464"/>
      <c r="AT135" s="464" t="str">
        <f>IF(F11="","",F11)</f>
        <v/>
      </c>
      <c r="AU135" s="464"/>
      <c r="AV135" s="464"/>
      <c r="AW135" s="464"/>
      <c r="AX135" s="464"/>
      <c r="AY135" s="464" t="str">
        <f>IF(I11&lt;&gt;"",IF(I11&lt;&gt;"()-",IF(LEN(I11)=10,CONCATENATE("(",LEFT(I11,2),") ",MID(I11,3,4),"-",RIGHT(I11,4)),CONCATENATE("(",LEFT(I11,2),") ",MID(I11,3,5),"-",RIGHT(I11,4)))),"")</f>
        <v/>
      </c>
      <c r="AZ135" s="464"/>
      <c r="BA135" s="464"/>
      <c r="BB135" s="464" t="str">
        <f>IF(T7="","",T7)</f>
        <v/>
      </c>
      <c r="BC135" s="464"/>
      <c r="BD135" s="464"/>
      <c r="BE135" s="464" t="str">
        <f>IF(U7="","",U7)</f>
        <v/>
      </c>
      <c r="BF135" s="464"/>
      <c r="BG135" s="464"/>
      <c r="BH135" s="464" t="str">
        <f>IF(K11="","",K11)</f>
        <v/>
      </c>
      <c r="BI135" s="464"/>
      <c r="BJ135" s="465"/>
    </row>
    <row r="136" spans="3:62" s="9" customFormat="1" ht="17.25" customHeight="1">
      <c r="C136" s="184"/>
      <c r="F136" s="187"/>
      <c r="N136" s="14"/>
      <c r="O136" s="14"/>
      <c r="P136" s="14"/>
      <c r="Q136" s="14"/>
      <c r="R136" s="14"/>
      <c r="S136" s="14"/>
      <c r="T136" s="14"/>
      <c r="U136" s="14"/>
      <c r="V136" s="14"/>
      <c r="AP136" s="484" t="s">
        <v>30</v>
      </c>
      <c r="AQ136" s="484"/>
      <c r="AR136" s="484"/>
      <c r="AS136" s="484"/>
      <c r="AT136" s="484" t="s">
        <v>1432</v>
      </c>
      <c r="AU136" s="484"/>
      <c r="AV136" s="484"/>
      <c r="AW136" s="484"/>
      <c r="AX136" s="484"/>
      <c r="AY136" s="484" t="s">
        <v>20</v>
      </c>
      <c r="AZ136" s="484"/>
      <c r="BA136" s="484"/>
      <c r="BB136" s="484" t="s">
        <v>17</v>
      </c>
      <c r="BC136" s="484"/>
      <c r="BD136" s="484"/>
      <c r="BE136" s="484" t="s">
        <v>23</v>
      </c>
      <c r="BF136" s="484"/>
      <c r="BG136" s="484"/>
      <c r="BH136" s="480" t="s">
        <v>16</v>
      </c>
      <c r="BI136" s="480"/>
      <c r="BJ136" s="480"/>
    </row>
    <row r="137" spans="3:62" s="9" customFormat="1" ht="17.25" customHeight="1">
      <c r="C137" s="184"/>
      <c r="F137" s="187"/>
      <c r="N137" s="14"/>
      <c r="O137" s="14"/>
      <c r="P137" s="14"/>
      <c r="Q137" s="14"/>
      <c r="R137" s="14"/>
      <c r="S137" s="14"/>
      <c r="T137" s="14"/>
      <c r="U137" s="14"/>
      <c r="V137" s="14"/>
    </row>
    <row r="138" spans="3:62" s="9" customFormat="1" ht="17.25" customHeight="1">
      <c r="C138" s="184"/>
      <c r="F138" s="187"/>
      <c r="N138" s="14"/>
      <c r="O138" s="14"/>
      <c r="P138" s="14"/>
      <c r="Q138" s="14"/>
      <c r="R138" s="14"/>
      <c r="S138" s="14"/>
      <c r="T138" s="14"/>
      <c r="U138" s="14"/>
      <c r="V138" s="14"/>
      <c r="AS138" s="559" t="s">
        <v>1376</v>
      </c>
      <c r="AT138" s="559"/>
      <c r="AU138" s="559"/>
      <c r="AV138" s="559"/>
      <c r="AW138" s="559"/>
      <c r="AX138" s="559"/>
      <c r="AY138" s="559"/>
      <c r="AZ138" s="559"/>
      <c r="BA138" s="559"/>
      <c r="BB138" s="559"/>
      <c r="BC138" s="559"/>
      <c r="BD138" s="559"/>
      <c r="BE138" s="559"/>
      <c r="BF138" s="559"/>
      <c r="BG138" s="559"/>
    </row>
    <row r="139" spans="3:62" s="9" customFormat="1" ht="17.25" customHeight="1">
      <c r="C139" s="184"/>
      <c r="F139" s="187"/>
      <c r="N139" s="14"/>
      <c r="O139" s="14"/>
      <c r="P139" s="14"/>
      <c r="Q139" s="14"/>
      <c r="R139" s="14"/>
      <c r="S139" s="14"/>
      <c r="T139" s="14"/>
      <c r="U139" s="14"/>
      <c r="V139" s="14"/>
      <c r="AR139" s="10"/>
      <c r="AS139" s="637" t="s">
        <v>1041</v>
      </c>
      <c r="AT139" s="638"/>
      <c r="AU139" s="639"/>
      <c r="AV139" s="581" t="s">
        <v>1108</v>
      </c>
      <c r="AW139" s="582"/>
      <c r="AX139" s="583"/>
      <c r="AY139" s="471" t="s">
        <v>1136</v>
      </c>
      <c r="AZ139" s="472"/>
      <c r="BA139" s="473"/>
      <c r="BB139" s="474" t="s">
        <v>1150</v>
      </c>
      <c r="BC139" s="475"/>
      <c r="BD139" s="476"/>
      <c r="BE139" s="490" t="s">
        <v>1205</v>
      </c>
      <c r="BF139" s="491"/>
      <c r="BG139" s="492"/>
    </row>
    <row r="140" spans="3:62" s="9" customFormat="1" ht="17.25" customHeight="1">
      <c r="C140" s="184"/>
      <c r="F140" s="187"/>
      <c r="N140" s="14"/>
      <c r="O140" s="14"/>
      <c r="P140" s="14"/>
      <c r="Q140" s="14"/>
      <c r="R140" s="14"/>
      <c r="S140" s="14"/>
      <c r="T140" s="14"/>
      <c r="U140" s="14"/>
      <c r="V140" s="14"/>
      <c r="AP140" s="56"/>
      <c r="AQ140" s="485">
        <v>160</v>
      </c>
      <c r="AS140" s="486" t="s">
        <v>1375</v>
      </c>
      <c r="AT140" s="487"/>
      <c r="AU140" s="488"/>
      <c r="AV140" s="597" t="s">
        <v>1371</v>
      </c>
      <c r="AW140" s="598"/>
      <c r="AX140" s="599"/>
      <c r="AY140" s="584" t="s">
        <v>1372</v>
      </c>
      <c r="AZ140" s="585"/>
      <c r="BA140" s="586"/>
      <c r="BB140" s="587" t="s">
        <v>1373</v>
      </c>
      <c r="BC140" s="588"/>
      <c r="BD140" s="589"/>
      <c r="BE140" s="477" t="s">
        <v>1374</v>
      </c>
      <c r="BF140" s="478"/>
      <c r="BG140" s="479"/>
      <c r="BI140" s="56"/>
    </row>
    <row r="141" spans="3:62" s="9" customFormat="1" ht="5.0999999999999996" customHeight="1">
      <c r="C141" s="184"/>
      <c r="F141" s="187"/>
      <c r="N141" s="14"/>
      <c r="O141" s="14"/>
      <c r="P141" s="14"/>
      <c r="Q141" s="14"/>
      <c r="R141" s="14"/>
      <c r="S141" s="14"/>
      <c r="T141" s="14"/>
      <c r="U141" s="14"/>
      <c r="V141" s="14"/>
      <c r="AP141" s="57"/>
      <c r="AQ141" s="485"/>
      <c r="AR141" s="58" t="s">
        <v>1377</v>
      </c>
      <c r="AS141" s="575" t="str">
        <f ca="1">IF(R$30=BI141,BI141,"–―")</f>
        <v>–―</v>
      </c>
      <c r="AT141" s="469"/>
      <c r="AU141" s="470"/>
      <c r="AV141" s="468" t="str">
        <f ca="1">IF(R$31=BI141,BI141,"–―")</f>
        <v>–―</v>
      </c>
      <c r="AW141" s="469"/>
      <c r="AX141" s="470"/>
      <c r="AY141" s="468" t="str">
        <f ca="1">IF(R$32=BI141,BI141,"–―")</f>
        <v>–―</v>
      </c>
      <c r="AZ141" s="469"/>
      <c r="BA141" s="470"/>
      <c r="BB141" s="468" t="str">
        <f ca="1">IF(R$33=BI141,BI141,"–―")</f>
        <v>–―</v>
      </c>
      <c r="BC141" s="469"/>
      <c r="BD141" s="470"/>
      <c r="BE141" s="468" t="str">
        <f ca="1">IF(R$34=BI141,BI141,"–―")</f>
        <v>–―</v>
      </c>
      <c r="BF141" s="469"/>
      <c r="BG141" s="489"/>
      <c r="BI141" s="57">
        <v>160</v>
      </c>
    </row>
    <row r="142" spans="3:62" s="9" customFormat="1" ht="5.0999999999999996" customHeight="1">
      <c r="C142" s="184"/>
      <c r="F142" s="187"/>
      <c r="N142" s="14"/>
      <c r="O142" s="14"/>
      <c r="P142" s="14"/>
      <c r="Q142" s="14"/>
      <c r="R142" s="14"/>
      <c r="S142" s="14"/>
      <c r="T142" s="14"/>
      <c r="U142" s="14"/>
      <c r="V142" s="14"/>
      <c r="AP142" s="57"/>
      <c r="AQ142" s="485"/>
      <c r="AS142" s="545" t="str">
        <f ca="1">IF(R$30=BI142,BI142,"‐")</f>
        <v>‐</v>
      </c>
      <c r="AT142" s="494"/>
      <c r="AU142" s="496"/>
      <c r="AV142" s="493" t="str">
        <f ca="1">IF(R$31=BI142,BI142,"‐")</f>
        <v>‐</v>
      </c>
      <c r="AW142" s="494"/>
      <c r="AX142" s="496"/>
      <c r="AY142" s="493" t="str">
        <f ca="1">IF(R$32=BI142,BI142,"‐")</f>
        <v>‐</v>
      </c>
      <c r="AZ142" s="494"/>
      <c r="BA142" s="496"/>
      <c r="BB142" s="493" t="str">
        <f ca="1">IF(R$33=BI142,BI142,"‐")</f>
        <v>‐</v>
      </c>
      <c r="BC142" s="494"/>
      <c r="BD142" s="496"/>
      <c r="BE142" s="493" t="str">
        <f ca="1">IF(R$34=BI142,BI142,"‐")</f>
        <v>‐</v>
      </c>
      <c r="BF142" s="494"/>
      <c r="BG142" s="495"/>
      <c r="BI142" s="57">
        <v>159</v>
      </c>
    </row>
    <row r="143" spans="3:62" s="9" customFormat="1" ht="5.0999999999999996" customHeight="1">
      <c r="C143" s="184"/>
      <c r="F143" s="187"/>
      <c r="N143" s="14"/>
      <c r="O143" s="14"/>
      <c r="P143" s="14"/>
      <c r="Q143" s="14"/>
      <c r="R143" s="14"/>
      <c r="S143" s="14"/>
      <c r="T143" s="14"/>
      <c r="U143" s="14"/>
      <c r="V143" s="14"/>
      <c r="AP143" s="57"/>
      <c r="AQ143" s="485"/>
      <c r="AS143" s="545" t="str">
        <f ca="1">IF(R$30=BI143,BI143,"‐")</f>
        <v>‐</v>
      </c>
      <c r="AT143" s="494"/>
      <c r="AU143" s="496"/>
      <c r="AV143" s="493" t="str">
        <f ca="1">IF(R$31=BI143,BI143,"‐")</f>
        <v>‐</v>
      </c>
      <c r="AW143" s="494"/>
      <c r="AX143" s="496"/>
      <c r="AY143" s="493" t="str">
        <f ca="1">IF(R$32=BI143,BI143,"‐")</f>
        <v>‐</v>
      </c>
      <c r="AZ143" s="494"/>
      <c r="BA143" s="496"/>
      <c r="BB143" s="493" t="str">
        <f ca="1">IF(R$33=BI143,BI143,"‐")</f>
        <v>‐</v>
      </c>
      <c r="BC143" s="494"/>
      <c r="BD143" s="496"/>
      <c r="BE143" s="493" t="str">
        <f ca="1">IF(R$34=BI143,BI143,"‐")</f>
        <v>‐</v>
      </c>
      <c r="BF143" s="494"/>
      <c r="BG143" s="495"/>
      <c r="BI143" s="57">
        <v>158</v>
      </c>
    </row>
    <row r="144" spans="3:62" s="9" customFormat="1" ht="5.0999999999999996" customHeight="1">
      <c r="C144" s="184"/>
      <c r="F144" s="187"/>
      <c r="N144" s="14"/>
      <c r="O144" s="14"/>
      <c r="P144" s="14"/>
      <c r="Q144" s="14"/>
      <c r="R144" s="14"/>
      <c r="S144" s="14"/>
      <c r="T144" s="14"/>
      <c r="U144" s="14"/>
      <c r="V144" s="14"/>
      <c r="AP144" s="57"/>
      <c r="AS144" s="545" t="str">
        <f ca="1">IF(R$30=BI144,BI144,"‐")</f>
        <v>‐</v>
      </c>
      <c r="AT144" s="494"/>
      <c r="AU144" s="496"/>
      <c r="AV144" s="493" t="str">
        <f ca="1">IF(R$31=BI144,BI144,"‐")</f>
        <v>‐</v>
      </c>
      <c r="AW144" s="494"/>
      <c r="AX144" s="496"/>
      <c r="AY144" s="493" t="str">
        <f ca="1">IF(R$32=BI144,BI144,"‐")</f>
        <v>‐</v>
      </c>
      <c r="AZ144" s="494"/>
      <c r="BA144" s="496"/>
      <c r="BB144" s="493" t="str">
        <f ca="1">IF(R$33=BI144,BI144,"‐")</f>
        <v>‐</v>
      </c>
      <c r="BC144" s="494"/>
      <c r="BD144" s="496"/>
      <c r="BE144" s="493" t="str">
        <f ca="1">IF(R$34=BI144,BI144,"‐")</f>
        <v>‐</v>
      </c>
      <c r="BF144" s="494"/>
      <c r="BG144" s="495"/>
      <c r="BI144" s="57">
        <v>157</v>
      </c>
    </row>
    <row r="145" spans="3:61" s="9" customFormat="1" ht="5.0999999999999996" customHeight="1">
      <c r="C145" s="184"/>
      <c r="F145" s="187"/>
      <c r="N145" s="14"/>
      <c r="O145" s="14"/>
      <c r="P145" s="14"/>
      <c r="Q145" s="14"/>
      <c r="R145" s="14"/>
      <c r="S145" s="14"/>
      <c r="T145" s="14"/>
      <c r="U145" s="14"/>
      <c r="V145" s="14"/>
      <c r="AP145" s="57"/>
      <c r="AS145" s="545" t="str">
        <f ca="1">IF(R$30=BI145,BI145,"‐")</f>
        <v>‐</v>
      </c>
      <c r="AT145" s="494"/>
      <c r="AU145" s="496"/>
      <c r="AV145" s="493" t="str">
        <f ca="1">IF(R$31=BI145,BI145,"‐")</f>
        <v>‐</v>
      </c>
      <c r="AW145" s="494"/>
      <c r="AX145" s="496"/>
      <c r="AY145" s="493" t="str">
        <f ca="1">IF(R$32=BI145,BI145,"‐")</f>
        <v>‐</v>
      </c>
      <c r="AZ145" s="494"/>
      <c r="BA145" s="496"/>
      <c r="BB145" s="493" t="str">
        <f ca="1">IF(R$33=BI145,BI145,"‐")</f>
        <v>‐</v>
      </c>
      <c r="BC145" s="494"/>
      <c r="BD145" s="496"/>
      <c r="BE145" s="493" t="str">
        <f ca="1">IF(R$34=BI145,BI145,"‐")</f>
        <v>‐</v>
      </c>
      <c r="BF145" s="494"/>
      <c r="BG145" s="495"/>
      <c r="BI145" s="57">
        <v>156</v>
      </c>
    </row>
    <row r="146" spans="3:61" s="9" customFormat="1" ht="5.0999999999999996" customHeight="1">
      <c r="C146" s="184"/>
      <c r="F146" s="187"/>
      <c r="N146" s="14"/>
      <c r="O146" s="14"/>
      <c r="P146" s="14"/>
      <c r="Q146" s="14"/>
      <c r="R146" s="14"/>
      <c r="S146" s="14"/>
      <c r="T146" s="14"/>
      <c r="U146" s="14"/>
      <c r="V146" s="14"/>
      <c r="AP146" s="57"/>
      <c r="AQ146" s="53"/>
      <c r="AR146" s="58" t="s">
        <v>1369</v>
      </c>
      <c r="AS146" s="545" t="str">
        <f ca="1">IF(R$30=BI146,BI146,"—")</f>
        <v>—</v>
      </c>
      <c r="AT146" s="494"/>
      <c r="AU146" s="496"/>
      <c r="AV146" s="493" t="str">
        <f ca="1">IF(R$31=BI146,BI146,"—")</f>
        <v>—</v>
      </c>
      <c r="AW146" s="494"/>
      <c r="AX146" s="496"/>
      <c r="AY146" s="493" t="str">
        <f ca="1">IF(R$32=BI146,BI146,"—")</f>
        <v>—</v>
      </c>
      <c r="AZ146" s="494"/>
      <c r="BA146" s="496"/>
      <c r="BB146" s="493" t="str">
        <f ca="1">IF(R$33=BI146,BI146,"—")</f>
        <v>—</v>
      </c>
      <c r="BC146" s="494"/>
      <c r="BD146" s="496"/>
      <c r="BE146" s="493" t="str">
        <f ca="1">IF(R$34=BI146,BI146,"—")</f>
        <v>—</v>
      </c>
      <c r="BF146" s="494"/>
      <c r="BG146" s="495"/>
      <c r="BI146" s="57">
        <v>155</v>
      </c>
    </row>
    <row r="147" spans="3:61" s="9" customFormat="1" ht="5.0999999999999996" customHeight="1">
      <c r="C147" s="184"/>
      <c r="F147" s="187"/>
      <c r="N147" s="14"/>
      <c r="O147" s="14"/>
      <c r="P147" s="14"/>
      <c r="Q147" s="14"/>
      <c r="R147" s="14"/>
      <c r="S147" s="14"/>
      <c r="T147" s="14"/>
      <c r="U147" s="14"/>
      <c r="V147" s="14"/>
      <c r="AP147" s="57"/>
      <c r="AS147" s="545" t="str">
        <f ca="1">IF(R$30=BI147,BI147,"‐")</f>
        <v>‐</v>
      </c>
      <c r="AT147" s="494"/>
      <c r="AU147" s="496"/>
      <c r="AV147" s="493" t="str">
        <f ca="1">IF(R$31=BI147,BI147,"‐")</f>
        <v>‐</v>
      </c>
      <c r="AW147" s="494"/>
      <c r="AX147" s="496"/>
      <c r="AY147" s="493" t="str">
        <f ca="1">IF(R$32=BI147,BI147,"‐")</f>
        <v>‐</v>
      </c>
      <c r="AZ147" s="494"/>
      <c r="BA147" s="496"/>
      <c r="BB147" s="493" t="str">
        <f ca="1">IF(R$33=BI147,BI147,"‐")</f>
        <v>‐</v>
      </c>
      <c r="BC147" s="494"/>
      <c r="BD147" s="496"/>
      <c r="BE147" s="493" t="str">
        <f ca="1">IF(R$34=BI147,BI147,"‐")</f>
        <v>‐</v>
      </c>
      <c r="BF147" s="494"/>
      <c r="BG147" s="495"/>
      <c r="BI147" s="57">
        <v>154</v>
      </c>
    </row>
    <row r="148" spans="3:61" s="9" customFormat="1" ht="5.0999999999999996" customHeight="1">
      <c r="C148" s="184"/>
      <c r="F148" s="187"/>
      <c r="N148" s="14"/>
      <c r="O148" s="14"/>
      <c r="P148" s="14"/>
      <c r="Q148" s="14"/>
      <c r="R148" s="14"/>
      <c r="S148" s="14"/>
      <c r="T148" s="14"/>
      <c r="U148" s="14"/>
      <c r="V148" s="14"/>
      <c r="AP148" s="57"/>
      <c r="AS148" s="545" t="str">
        <f ca="1">IF(R$30=BI148,BI148,"‐")</f>
        <v>‐</v>
      </c>
      <c r="AT148" s="494"/>
      <c r="AU148" s="496"/>
      <c r="AV148" s="493" t="str">
        <f ca="1">IF(R$31=BI148,BI148,"‐")</f>
        <v>‐</v>
      </c>
      <c r="AW148" s="494"/>
      <c r="AX148" s="496"/>
      <c r="AY148" s="493" t="str">
        <f ca="1">IF(R$32=BI148,BI148,"‐")</f>
        <v>‐</v>
      </c>
      <c r="AZ148" s="494"/>
      <c r="BA148" s="496"/>
      <c r="BB148" s="493" t="str">
        <f ca="1">IF(R$33=BI148,BI148,"‐")</f>
        <v>‐</v>
      </c>
      <c r="BC148" s="494"/>
      <c r="BD148" s="496"/>
      <c r="BE148" s="493" t="str">
        <f ca="1">IF(R$34=BI148,BI148,"‐")</f>
        <v>‐</v>
      </c>
      <c r="BF148" s="494"/>
      <c r="BG148" s="495"/>
      <c r="BI148" s="57">
        <v>153</v>
      </c>
    </row>
    <row r="149" spans="3:61" s="9" customFormat="1" ht="5.0999999999999996" customHeight="1">
      <c r="C149" s="184"/>
      <c r="F149" s="187"/>
      <c r="N149" s="14"/>
      <c r="O149" s="14"/>
      <c r="P149" s="14"/>
      <c r="Q149" s="14"/>
      <c r="R149" s="14"/>
      <c r="S149" s="14"/>
      <c r="T149" s="14"/>
      <c r="U149" s="14"/>
      <c r="V149" s="14"/>
      <c r="AP149" s="57"/>
      <c r="AS149" s="545" t="str">
        <f ca="1">IF(R$30=BI149,BI149,"‐")</f>
        <v>‐</v>
      </c>
      <c r="AT149" s="494"/>
      <c r="AU149" s="496"/>
      <c r="AV149" s="493" t="str">
        <f ca="1">IF(R$31=BI149,BI149,"‐")</f>
        <v>‐</v>
      </c>
      <c r="AW149" s="494"/>
      <c r="AX149" s="496"/>
      <c r="AY149" s="493" t="str">
        <f ca="1">IF(R$32=BI149,BI149,"‐")</f>
        <v>‐</v>
      </c>
      <c r="AZ149" s="494"/>
      <c r="BA149" s="496"/>
      <c r="BB149" s="493" t="str">
        <f ca="1">IF(R$33=BI149,BI149,"‐")</f>
        <v>‐</v>
      </c>
      <c r="BC149" s="494"/>
      <c r="BD149" s="496"/>
      <c r="BE149" s="493" t="str">
        <f ca="1">IF(R$34=BI149,BI149,"‐")</f>
        <v>‐</v>
      </c>
      <c r="BF149" s="494"/>
      <c r="BG149" s="495"/>
      <c r="BI149" s="57">
        <v>152</v>
      </c>
    </row>
    <row r="150" spans="3:61" s="9" customFormat="1" ht="5.0999999999999996" customHeight="1">
      <c r="C150" s="184"/>
      <c r="F150" s="187"/>
      <c r="N150" s="14"/>
      <c r="O150" s="14"/>
      <c r="P150" s="14"/>
      <c r="Q150" s="14"/>
      <c r="R150" s="14"/>
      <c r="S150" s="14"/>
      <c r="T150" s="14"/>
      <c r="U150" s="14"/>
      <c r="V150" s="14"/>
      <c r="AP150" s="57"/>
      <c r="AQ150" s="485">
        <v>150</v>
      </c>
      <c r="AS150" s="545" t="str">
        <f ca="1">IF(R$30=BI150,BI150,"‐")</f>
        <v>‐</v>
      </c>
      <c r="AT150" s="494"/>
      <c r="AU150" s="496"/>
      <c r="AV150" s="493" t="str">
        <f ca="1">IF(R$31=BI150,BI150,"‐")</f>
        <v>‐</v>
      </c>
      <c r="AW150" s="494"/>
      <c r="AX150" s="496"/>
      <c r="AY150" s="493" t="str">
        <f ca="1">IF(R$32=BI150,BI150,"‐")</f>
        <v>‐</v>
      </c>
      <c r="AZ150" s="494"/>
      <c r="BA150" s="496"/>
      <c r="BB150" s="493" t="str">
        <f ca="1">IF(R$33=BI150,BI150,"‐")</f>
        <v>‐</v>
      </c>
      <c r="BC150" s="494"/>
      <c r="BD150" s="496"/>
      <c r="BE150" s="493" t="str">
        <f ca="1">IF(R$34=BI150,BI150,"‐")</f>
        <v>‐</v>
      </c>
      <c r="BF150" s="494"/>
      <c r="BG150" s="495"/>
      <c r="BI150" s="57">
        <v>151</v>
      </c>
    </row>
    <row r="151" spans="3:61" s="9" customFormat="1" ht="5.0999999999999996" customHeight="1">
      <c r="C151" s="184"/>
      <c r="F151" s="187"/>
      <c r="N151" s="14"/>
      <c r="O151" s="14"/>
      <c r="P151" s="14"/>
      <c r="Q151" s="14"/>
      <c r="R151" s="14"/>
      <c r="S151" s="14"/>
      <c r="T151" s="14"/>
      <c r="U151" s="14"/>
      <c r="V151" s="14"/>
      <c r="AP151" s="57"/>
      <c r="AQ151" s="485"/>
      <c r="AR151" s="58" t="s">
        <v>1377</v>
      </c>
      <c r="AS151" s="545" t="str">
        <f ca="1">IF(R$30=BI151,BI151,"–―")</f>
        <v>–―</v>
      </c>
      <c r="AT151" s="494"/>
      <c r="AU151" s="496"/>
      <c r="AV151" s="493" t="str">
        <f ca="1">IF(R$31=BI151,BI151,"–―")</f>
        <v>–―</v>
      </c>
      <c r="AW151" s="494"/>
      <c r="AX151" s="496"/>
      <c r="AY151" s="493" t="str">
        <f ca="1">IF(R$32=BI151,BI151,"–―")</f>
        <v>–―</v>
      </c>
      <c r="AZ151" s="494"/>
      <c r="BA151" s="496"/>
      <c r="BB151" s="493" t="str">
        <f ca="1">IF(R$33=BI151,BI151,"–―")</f>
        <v>–―</v>
      </c>
      <c r="BC151" s="494"/>
      <c r="BD151" s="496"/>
      <c r="BE151" s="493" t="str">
        <f ca="1">IF(R$34=BI151,BI151,"–―")</f>
        <v>–―</v>
      </c>
      <c r="BF151" s="494"/>
      <c r="BG151" s="495"/>
      <c r="BI151" s="57">
        <v>150</v>
      </c>
    </row>
    <row r="152" spans="3:61" s="9" customFormat="1" ht="5.0999999999999996" customHeight="1">
      <c r="C152" s="184"/>
      <c r="F152" s="187"/>
      <c r="N152" s="14"/>
      <c r="O152" s="14"/>
      <c r="P152" s="14"/>
      <c r="Q152" s="14"/>
      <c r="R152" s="14"/>
      <c r="S152" s="14"/>
      <c r="T152" s="14"/>
      <c r="U152" s="14"/>
      <c r="V152" s="14"/>
      <c r="AP152" s="57"/>
      <c r="AQ152" s="485"/>
      <c r="AS152" s="545" t="str">
        <f ca="1">IF(R$30=BI152,BI152,"‐")</f>
        <v>‐</v>
      </c>
      <c r="AT152" s="494"/>
      <c r="AU152" s="496"/>
      <c r="AV152" s="493" t="str">
        <f ca="1">IF(R$31=BI152,BI152,"‐")</f>
        <v>‐</v>
      </c>
      <c r="AW152" s="494"/>
      <c r="AX152" s="496"/>
      <c r="AY152" s="493" t="str">
        <f ca="1">IF(R$32=BI152,BI152,"‐")</f>
        <v>‐</v>
      </c>
      <c r="AZ152" s="494"/>
      <c r="BA152" s="496"/>
      <c r="BB152" s="493" t="str">
        <f ca="1">IF(R$33=BI152,BI152,"‐")</f>
        <v>‐</v>
      </c>
      <c r="BC152" s="494"/>
      <c r="BD152" s="496"/>
      <c r="BE152" s="493" t="str">
        <f ca="1">IF(R$34=BI152,BI152,"‐")</f>
        <v>‐</v>
      </c>
      <c r="BF152" s="494"/>
      <c r="BG152" s="495"/>
      <c r="BI152" s="57">
        <v>149</v>
      </c>
    </row>
    <row r="153" spans="3:61" s="9" customFormat="1" ht="5.0999999999999996" customHeight="1">
      <c r="C153" s="184"/>
      <c r="F153" s="187"/>
      <c r="N153" s="14"/>
      <c r="O153" s="14"/>
      <c r="P153" s="14"/>
      <c r="Q153" s="14"/>
      <c r="R153" s="14"/>
      <c r="S153" s="14"/>
      <c r="T153" s="14"/>
      <c r="U153" s="14"/>
      <c r="V153" s="14"/>
      <c r="AP153" s="57"/>
      <c r="AQ153" s="79"/>
      <c r="AS153" s="545" t="str">
        <f ca="1">IF(R$30=BI153,BI153,"‐")</f>
        <v>‐</v>
      </c>
      <c r="AT153" s="494"/>
      <c r="AU153" s="496"/>
      <c r="AV153" s="493" t="str">
        <f ca="1">IF(R$31=BI153,BI153,"‐")</f>
        <v>‐</v>
      </c>
      <c r="AW153" s="494"/>
      <c r="AX153" s="496"/>
      <c r="AY153" s="493" t="str">
        <f ca="1">IF(R$32=BI153,BI153,"‐")</f>
        <v>‐</v>
      </c>
      <c r="AZ153" s="494"/>
      <c r="BA153" s="496"/>
      <c r="BB153" s="493" t="str">
        <f ca="1">IF(R$33=BI153,BI153,"‐")</f>
        <v>‐</v>
      </c>
      <c r="BC153" s="494"/>
      <c r="BD153" s="496"/>
      <c r="BE153" s="493" t="str">
        <f ca="1">IF(R$34=BI153,BI153,"‐")</f>
        <v>‐</v>
      </c>
      <c r="BF153" s="494"/>
      <c r="BG153" s="495"/>
      <c r="BI153" s="57">
        <v>148</v>
      </c>
    </row>
    <row r="154" spans="3:61" s="9" customFormat="1" ht="5.0999999999999996" customHeight="1">
      <c r="C154" s="184"/>
      <c r="F154" s="187"/>
      <c r="N154" s="14"/>
      <c r="O154" s="14"/>
      <c r="P154" s="14"/>
      <c r="Q154" s="14"/>
      <c r="R154" s="14"/>
      <c r="S154" s="14"/>
      <c r="T154" s="14"/>
      <c r="U154" s="14"/>
      <c r="V154" s="14"/>
      <c r="AP154" s="57"/>
      <c r="AQ154" s="79"/>
      <c r="AS154" s="545" t="str">
        <f ca="1">IF(R$30=BI154,BI154,"‐")</f>
        <v>‐</v>
      </c>
      <c r="AT154" s="494"/>
      <c r="AU154" s="496"/>
      <c r="AV154" s="493" t="str">
        <f ca="1">IF(R$31=BI154,BI154,"‐")</f>
        <v>‐</v>
      </c>
      <c r="AW154" s="494"/>
      <c r="AX154" s="496"/>
      <c r="AY154" s="493" t="str">
        <f ca="1">IF(R$32=BI154,BI154,"‐")</f>
        <v>‐</v>
      </c>
      <c r="AZ154" s="494"/>
      <c r="BA154" s="496"/>
      <c r="BB154" s="493" t="str">
        <f ca="1">IF(R$33=BI154,BI154,"‐")</f>
        <v>‐</v>
      </c>
      <c r="BC154" s="494"/>
      <c r="BD154" s="496"/>
      <c r="BE154" s="493" t="str">
        <f ca="1">IF(R$34=BI154,BI154,"‐")</f>
        <v>‐</v>
      </c>
      <c r="BF154" s="494"/>
      <c r="BG154" s="495"/>
      <c r="BI154" s="57">
        <v>147</v>
      </c>
    </row>
    <row r="155" spans="3:61" s="9" customFormat="1" ht="5.0999999999999996" customHeight="1">
      <c r="C155" s="184"/>
      <c r="F155" s="187"/>
      <c r="N155" s="14"/>
      <c r="O155" s="14"/>
      <c r="P155" s="14"/>
      <c r="Q155" s="14"/>
      <c r="R155" s="14"/>
      <c r="S155" s="14"/>
      <c r="T155" s="14"/>
      <c r="U155" s="14"/>
      <c r="V155" s="14"/>
      <c r="AP155" s="57"/>
      <c r="AS155" s="545" t="str">
        <f ca="1">IF(R$30=BI155,BI155,"‐")</f>
        <v>‐</v>
      </c>
      <c r="AT155" s="494"/>
      <c r="AU155" s="496"/>
      <c r="AV155" s="493" t="str">
        <f ca="1">IF(R$31=BI155,BI155,"‐")</f>
        <v>‐</v>
      </c>
      <c r="AW155" s="494"/>
      <c r="AX155" s="496"/>
      <c r="AY155" s="493" t="str">
        <f ca="1">IF(R$32=BI155,BI155,"‐")</f>
        <v>‐</v>
      </c>
      <c r="AZ155" s="494"/>
      <c r="BA155" s="496"/>
      <c r="BB155" s="493" t="str">
        <f ca="1">IF(R$33=BI155,BI155,"‐")</f>
        <v>‐</v>
      </c>
      <c r="BC155" s="494"/>
      <c r="BD155" s="496"/>
      <c r="BE155" s="493" t="str">
        <f ca="1">IF(R$34=BI155,BI155,"‐")</f>
        <v>‐</v>
      </c>
      <c r="BF155" s="494"/>
      <c r="BG155" s="495"/>
      <c r="BI155" s="57">
        <v>146</v>
      </c>
    </row>
    <row r="156" spans="3:61" s="9" customFormat="1" ht="5.0999999999999996" customHeight="1">
      <c r="C156" s="184"/>
      <c r="F156" s="187"/>
      <c r="N156" s="14"/>
      <c r="O156" s="14"/>
      <c r="P156" s="14"/>
      <c r="Q156" s="14"/>
      <c r="R156" s="14"/>
      <c r="S156" s="14"/>
      <c r="T156" s="14"/>
      <c r="U156" s="14"/>
      <c r="V156" s="14"/>
      <c r="AP156" s="57"/>
      <c r="AQ156" s="53"/>
      <c r="AR156" s="58" t="s">
        <v>1369</v>
      </c>
      <c r="AS156" s="545" t="str">
        <f ca="1">IF(R$30=BI156,BI156,"—")</f>
        <v>—</v>
      </c>
      <c r="AT156" s="494"/>
      <c r="AU156" s="496"/>
      <c r="AV156" s="493" t="str">
        <f ca="1">IF(R$31=BI156,BI156,"—")</f>
        <v>—</v>
      </c>
      <c r="AW156" s="494"/>
      <c r="AX156" s="496"/>
      <c r="AY156" s="493" t="str">
        <f ca="1">IF(R$32=BI156,BI156,"—")</f>
        <v>—</v>
      </c>
      <c r="AZ156" s="494"/>
      <c r="BA156" s="496"/>
      <c r="BB156" s="493" t="str">
        <f ca="1">IF(R$33=BI156,BI156,"—")</f>
        <v>—</v>
      </c>
      <c r="BC156" s="494"/>
      <c r="BD156" s="496"/>
      <c r="BE156" s="493" t="str">
        <f ca="1">IF(R$34=BI156,BI156,"—")</f>
        <v>—</v>
      </c>
      <c r="BF156" s="494"/>
      <c r="BG156" s="495"/>
      <c r="BI156" s="57">
        <v>145</v>
      </c>
    </row>
    <row r="157" spans="3:61" s="9" customFormat="1" ht="5.0999999999999996" customHeight="1">
      <c r="C157" s="184"/>
      <c r="F157" s="187"/>
      <c r="N157" s="14"/>
      <c r="O157" s="14"/>
      <c r="P157" s="14"/>
      <c r="Q157" s="14"/>
      <c r="R157" s="14"/>
      <c r="S157" s="14"/>
      <c r="T157" s="14"/>
      <c r="U157" s="14"/>
      <c r="V157" s="14"/>
      <c r="AP157" s="57"/>
      <c r="AQ157" s="54"/>
      <c r="AS157" s="545" t="str">
        <f ca="1">IF(R$30=BI157,BI157,"‐")</f>
        <v>‐</v>
      </c>
      <c r="AT157" s="494"/>
      <c r="AU157" s="496"/>
      <c r="AV157" s="493" t="str">
        <f ca="1">IF(R$31=BI157,BI157,"‐")</f>
        <v>‐</v>
      </c>
      <c r="AW157" s="494"/>
      <c r="AX157" s="496"/>
      <c r="AY157" s="493" t="str">
        <f ca="1">IF(R$32=BI157,BI157,"‐")</f>
        <v>‐</v>
      </c>
      <c r="AZ157" s="494"/>
      <c r="BA157" s="496"/>
      <c r="BB157" s="493" t="str">
        <f ca="1">IF(R$33=BI157,BI157,"‐")</f>
        <v>‐</v>
      </c>
      <c r="BC157" s="494"/>
      <c r="BD157" s="496"/>
      <c r="BE157" s="493" t="str">
        <f ca="1">IF(R$34=BI157,BI157,"‐")</f>
        <v>‐</v>
      </c>
      <c r="BF157" s="494"/>
      <c r="BG157" s="495"/>
      <c r="BI157" s="57">
        <v>144</v>
      </c>
    </row>
    <row r="158" spans="3:61" s="9" customFormat="1" ht="5.0999999999999996" customHeight="1">
      <c r="C158" s="184"/>
      <c r="F158" s="187"/>
      <c r="N158" s="14"/>
      <c r="O158" s="14"/>
      <c r="P158" s="14"/>
      <c r="Q158" s="14"/>
      <c r="R158" s="14"/>
      <c r="S158" s="14"/>
      <c r="T158" s="14"/>
      <c r="U158" s="14"/>
      <c r="V158" s="14"/>
      <c r="AP158" s="57"/>
      <c r="AQ158" s="55"/>
      <c r="AS158" s="545" t="str">
        <f ca="1">IF(R$30=BI158,BI158,"‐")</f>
        <v>‐</v>
      </c>
      <c r="AT158" s="494"/>
      <c r="AU158" s="496"/>
      <c r="AV158" s="493" t="str">
        <f ca="1">IF(R$31=BI158,BI158,"‐")</f>
        <v>‐</v>
      </c>
      <c r="AW158" s="494"/>
      <c r="AX158" s="496"/>
      <c r="AY158" s="493" t="str">
        <f ca="1">IF(R$32=BI158,BI158,"‐")</f>
        <v>‐</v>
      </c>
      <c r="AZ158" s="494"/>
      <c r="BA158" s="496"/>
      <c r="BB158" s="493" t="str">
        <f ca="1">IF(R$33=BI158,BI158,"‐")</f>
        <v>‐</v>
      </c>
      <c r="BC158" s="494"/>
      <c r="BD158" s="496"/>
      <c r="BE158" s="493" t="str">
        <f ca="1">IF(R$34=BI158,BI158,"‐")</f>
        <v>‐</v>
      </c>
      <c r="BF158" s="494"/>
      <c r="BG158" s="495"/>
      <c r="BI158" s="57">
        <v>143</v>
      </c>
    </row>
    <row r="159" spans="3:61" s="9" customFormat="1" ht="5.0999999999999996" customHeight="1">
      <c r="C159" s="184"/>
      <c r="F159" s="187"/>
      <c r="N159" s="14"/>
      <c r="O159" s="14"/>
      <c r="P159" s="14"/>
      <c r="Q159" s="14"/>
      <c r="R159" s="14"/>
      <c r="S159" s="14"/>
      <c r="T159" s="14"/>
      <c r="U159" s="14"/>
      <c r="V159" s="14"/>
      <c r="AP159" s="57"/>
      <c r="AQ159" s="55"/>
      <c r="AS159" s="545" t="str">
        <f ca="1">IF(R$30=BI159,BI159,"‐")</f>
        <v>‐</v>
      </c>
      <c r="AT159" s="494"/>
      <c r="AU159" s="496"/>
      <c r="AV159" s="493" t="str">
        <f ca="1">IF(R$31=BI159,BI159,"‐")</f>
        <v>‐</v>
      </c>
      <c r="AW159" s="494"/>
      <c r="AX159" s="496"/>
      <c r="AY159" s="493" t="str">
        <f ca="1">IF(R$32=BI159,BI159,"‐")</f>
        <v>‐</v>
      </c>
      <c r="AZ159" s="494"/>
      <c r="BA159" s="496"/>
      <c r="BB159" s="493" t="str">
        <f ca="1">IF(R$33=BI159,BI159,"‐")</f>
        <v>‐</v>
      </c>
      <c r="BC159" s="494"/>
      <c r="BD159" s="496"/>
      <c r="BE159" s="493" t="str">
        <f ca="1">IF(R$34=BI159,BI159,"‐")</f>
        <v>‐</v>
      </c>
      <c r="BF159" s="494"/>
      <c r="BG159" s="495"/>
      <c r="BI159" s="57">
        <v>142</v>
      </c>
    </row>
    <row r="160" spans="3:61" s="9" customFormat="1" ht="5.0999999999999996" customHeight="1">
      <c r="C160" s="184"/>
      <c r="F160" s="187"/>
      <c r="N160" s="14"/>
      <c r="O160" s="14"/>
      <c r="P160" s="14"/>
      <c r="Q160" s="14"/>
      <c r="R160" s="14"/>
      <c r="S160" s="14"/>
      <c r="T160" s="14"/>
      <c r="U160" s="14"/>
      <c r="V160" s="14"/>
      <c r="AP160" s="57"/>
      <c r="AQ160" s="516">
        <v>140</v>
      </c>
      <c r="AS160" s="545" t="str">
        <f ca="1">IF(R$30=BI160,BI160,"‐")</f>
        <v>‐</v>
      </c>
      <c r="AT160" s="494"/>
      <c r="AU160" s="496"/>
      <c r="AV160" s="493" t="str">
        <f ca="1">IF(R$31=BI160,BI160,"‐")</f>
        <v>‐</v>
      </c>
      <c r="AW160" s="494"/>
      <c r="AX160" s="496"/>
      <c r="AY160" s="493" t="str">
        <f ca="1">IF(R$32=BI160,BI160,"‐")</f>
        <v>‐</v>
      </c>
      <c r="AZ160" s="494"/>
      <c r="BA160" s="496"/>
      <c r="BB160" s="493" t="str">
        <f ca="1">IF(R$33=BI160,BI160,"‐")</f>
        <v>‐</v>
      </c>
      <c r="BC160" s="494"/>
      <c r="BD160" s="496"/>
      <c r="BE160" s="493" t="str">
        <f ca="1">IF(R$34=BI160,BI160,"‐")</f>
        <v>‐</v>
      </c>
      <c r="BF160" s="494"/>
      <c r="BG160" s="495"/>
      <c r="BI160" s="57">
        <v>141</v>
      </c>
    </row>
    <row r="161" spans="3:61" s="9" customFormat="1" ht="5.0999999999999996" customHeight="1">
      <c r="C161" s="184"/>
      <c r="F161" s="187"/>
      <c r="N161" s="14"/>
      <c r="O161" s="14"/>
      <c r="P161" s="14"/>
      <c r="Q161" s="14"/>
      <c r="R161" s="14"/>
      <c r="S161" s="14"/>
      <c r="T161" s="14"/>
      <c r="U161" s="14"/>
      <c r="V161" s="14"/>
      <c r="AP161" s="57"/>
      <c r="AQ161" s="516"/>
      <c r="AR161" s="58" t="s">
        <v>1377</v>
      </c>
      <c r="AS161" s="545" t="str">
        <f ca="1">IF(R$30=BI161,BI161,"–―")</f>
        <v>–―</v>
      </c>
      <c r="AT161" s="494"/>
      <c r="AU161" s="496"/>
      <c r="AV161" s="493" t="str">
        <f ca="1">IF(R$31=BI161,BI161,"–―")</f>
        <v>–―</v>
      </c>
      <c r="AW161" s="494"/>
      <c r="AX161" s="496"/>
      <c r="AY161" s="493" t="str">
        <f ca="1">IF(R$32=BI161,BI161,"–―")</f>
        <v>–―</v>
      </c>
      <c r="AZ161" s="494"/>
      <c r="BA161" s="496"/>
      <c r="BB161" s="493" t="str">
        <f ca="1">IF(R$33=BI161,BI161,"–―")</f>
        <v>–―</v>
      </c>
      <c r="BC161" s="494"/>
      <c r="BD161" s="496"/>
      <c r="BE161" s="493" t="str">
        <f ca="1">IF(R$34=BI161,BI161,"–―")</f>
        <v>–―</v>
      </c>
      <c r="BF161" s="494"/>
      <c r="BG161" s="495"/>
      <c r="BI161" s="57">
        <v>140</v>
      </c>
    </row>
    <row r="162" spans="3:61" s="9" customFormat="1" ht="5.0999999999999996" customHeight="1">
      <c r="C162" s="184"/>
      <c r="F162" s="187"/>
      <c r="N162" s="14"/>
      <c r="O162" s="14"/>
      <c r="P162" s="14"/>
      <c r="Q162" s="14"/>
      <c r="R162" s="14"/>
      <c r="S162" s="14"/>
      <c r="T162" s="14"/>
      <c r="U162" s="14"/>
      <c r="V162" s="14"/>
      <c r="AP162" s="57"/>
      <c r="AQ162" s="516"/>
      <c r="AS162" s="545" t="str">
        <f ca="1">IF(R$30=BI162,BI162,"‐")</f>
        <v>‐</v>
      </c>
      <c r="AT162" s="494"/>
      <c r="AU162" s="496"/>
      <c r="AV162" s="493" t="str">
        <f ca="1">IF(R$31=BI162,BI162,"‐")</f>
        <v>‐</v>
      </c>
      <c r="AW162" s="494"/>
      <c r="AX162" s="496"/>
      <c r="AY162" s="493" t="str">
        <f ca="1">IF(R$32=BI162,BI162,"‐")</f>
        <v>‐</v>
      </c>
      <c r="AZ162" s="494"/>
      <c r="BA162" s="496"/>
      <c r="BB162" s="493" t="str">
        <f ca="1">IF(R$33=BI162,BI162,"‐")</f>
        <v>‐</v>
      </c>
      <c r="BC162" s="494"/>
      <c r="BD162" s="496"/>
      <c r="BE162" s="493" t="str">
        <f ca="1">IF(R$34=BI162,BI162,"‐")</f>
        <v>‐</v>
      </c>
      <c r="BF162" s="494"/>
      <c r="BG162" s="495"/>
      <c r="BI162" s="57">
        <v>139</v>
      </c>
    </row>
    <row r="163" spans="3:61" s="9" customFormat="1" ht="5.0999999999999996" customHeight="1">
      <c r="C163" s="184"/>
      <c r="F163" s="187"/>
      <c r="N163" s="14"/>
      <c r="O163" s="14"/>
      <c r="P163" s="14"/>
      <c r="Q163" s="14"/>
      <c r="R163" s="14"/>
      <c r="S163" s="14"/>
      <c r="T163" s="14"/>
      <c r="U163" s="14"/>
      <c r="V163" s="14"/>
      <c r="AP163" s="57"/>
      <c r="AQ163" s="55"/>
      <c r="AS163" s="545" t="str">
        <f ca="1">IF(R$30=BI163,BI163,"‐")</f>
        <v>‐</v>
      </c>
      <c r="AT163" s="494"/>
      <c r="AU163" s="496"/>
      <c r="AV163" s="493" t="str">
        <f ca="1">IF(R$31=BI163,BI163,"‐")</f>
        <v>‐</v>
      </c>
      <c r="AW163" s="494"/>
      <c r="AX163" s="496"/>
      <c r="AY163" s="493" t="str">
        <f ca="1">IF(R$32=BI163,BI163,"‐")</f>
        <v>‐</v>
      </c>
      <c r="AZ163" s="494"/>
      <c r="BA163" s="496"/>
      <c r="BB163" s="493" t="str">
        <f ca="1">IF(R$33=BI163,BI163,"‐")</f>
        <v>‐</v>
      </c>
      <c r="BC163" s="494"/>
      <c r="BD163" s="496"/>
      <c r="BE163" s="493" t="str">
        <f ca="1">IF(R$34=BI163,BI163,"‐")</f>
        <v>‐</v>
      </c>
      <c r="BF163" s="494"/>
      <c r="BG163" s="495"/>
      <c r="BI163" s="57">
        <v>138</v>
      </c>
    </row>
    <row r="164" spans="3:61" s="9" customFormat="1" ht="5.0999999999999996" customHeight="1">
      <c r="C164" s="184"/>
      <c r="F164" s="187"/>
      <c r="N164" s="14"/>
      <c r="O164" s="14"/>
      <c r="P164" s="14"/>
      <c r="Q164" s="14"/>
      <c r="R164" s="14"/>
      <c r="S164" s="14"/>
      <c r="T164" s="14"/>
      <c r="U164" s="14"/>
      <c r="V164" s="14"/>
      <c r="AP164" s="57"/>
      <c r="AQ164" s="55"/>
      <c r="AS164" s="545" t="str">
        <f ca="1">IF(R$30=BI164,BI164,"‐")</f>
        <v>‐</v>
      </c>
      <c r="AT164" s="494"/>
      <c r="AU164" s="496"/>
      <c r="AV164" s="493" t="str">
        <f ca="1">IF(R$31=BI164,BI164,"‐")</f>
        <v>‐</v>
      </c>
      <c r="AW164" s="494"/>
      <c r="AX164" s="496"/>
      <c r="AY164" s="493" t="str">
        <f ca="1">IF(R$32=BI164,BI164,"‐")</f>
        <v>‐</v>
      </c>
      <c r="AZ164" s="494"/>
      <c r="BA164" s="496"/>
      <c r="BB164" s="493" t="str">
        <f ca="1">IF(R$33=BI164,BI164,"‐")</f>
        <v>‐</v>
      </c>
      <c r="BC164" s="494"/>
      <c r="BD164" s="496"/>
      <c r="BE164" s="493" t="str">
        <f ca="1">IF(R$34=BI164,BI164,"‐")</f>
        <v>‐</v>
      </c>
      <c r="BF164" s="494"/>
      <c r="BG164" s="495"/>
      <c r="BI164" s="57">
        <v>137</v>
      </c>
    </row>
    <row r="165" spans="3:61" s="9" customFormat="1" ht="5.0999999999999996" customHeight="1">
      <c r="C165" s="184"/>
      <c r="F165" s="187"/>
      <c r="N165" s="14"/>
      <c r="O165" s="14"/>
      <c r="P165" s="14"/>
      <c r="Q165" s="14"/>
      <c r="R165" s="14"/>
      <c r="S165" s="14"/>
      <c r="T165" s="14"/>
      <c r="U165" s="14"/>
      <c r="V165" s="14"/>
      <c r="AP165" s="57"/>
      <c r="AS165" s="545" t="str">
        <f ca="1">IF(R$30=BI165,BI165,"‐")</f>
        <v>‐</v>
      </c>
      <c r="AT165" s="494"/>
      <c r="AU165" s="496"/>
      <c r="AV165" s="493" t="str">
        <f ca="1">IF(R$31=BI165,BI165,"‐")</f>
        <v>‐</v>
      </c>
      <c r="AW165" s="494"/>
      <c r="AX165" s="496"/>
      <c r="AY165" s="493" t="str">
        <f ca="1">IF(R$32=BI165,BI165,"‐")</f>
        <v>‐</v>
      </c>
      <c r="AZ165" s="494"/>
      <c r="BA165" s="496"/>
      <c r="BB165" s="493" t="str">
        <f ca="1">IF(R$33=BI165,BI165,"‐")</f>
        <v>‐</v>
      </c>
      <c r="BC165" s="494"/>
      <c r="BD165" s="496"/>
      <c r="BE165" s="493" t="str">
        <f ca="1">IF(R$34=BI165,BI165,"‐")</f>
        <v>‐</v>
      </c>
      <c r="BF165" s="494"/>
      <c r="BG165" s="495"/>
      <c r="BI165" s="57">
        <v>136</v>
      </c>
    </row>
    <row r="166" spans="3:61" s="9" customFormat="1" ht="5.0999999999999996" customHeight="1">
      <c r="C166" s="184"/>
      <c r="F166" s="187"/>
      <c r="N166" s="14"/>
      <c r="O166" s="14"/>
      <c r="P166" s="14"/>
      <c r="Q166" s="14"/>
      <c r="R166" s="14"/>
      <c r="S166" s="14"/>
      <c r="T166" s="14"/>
      <c r="U166" s="14"/>
      <c r="V166" s="14"/>
      <c r="AP166" s="57"/>
      <c r="AQ166" s="53"/>
      <c r="AR166" s="58" t="s">
        <v>1369</v>
      </c>
      <c r="AS166" s="545" t="str">
        <f ca="1">IF(R$30=BI166,BI166,"—")</f>
        <v>—</v>
      </c>
      <c r="AT166" s="494"/>
      <c r="AU166" s="496"/>
      <c r="AV166" s="493" t="str">
        <f ca="1">IF(R$31=BI166,BI166,"—")</f>
        <v>—</v>
      </c>
      <c r="AW166" s="494"/>
      <c r="AX166" s="496"/>
      <c r="AY166" s="493" t="str">
        <f ca="1">IF(R$32=BI166,BI166,"—")</f>
        <v>—</v>
      </c>
      <c r="AZ166" s="494"/>
      <c r="BA166" s="496"/>
      <c r="BB166" s="493" t="str">
        <f ca="1">IF(R$33=BI166,BI166,"—")</f>
        <v>—</v>
      </c>
      <c r="BC166" s="494"/>
      <c r="BD166" s="496"/>
      <c r="BE166" s="493" t="str">
        <f ca="1">IF(R$34=BI166,BI166,"—")</f>
        <v>—</v>
      </c>
      <c r="BF166" s="494"/>
      <c r="BG166" s="495"/>
      <c r="BI166" s="57">
        <v>135</v>
      </c>
    </row>
    <row r="167" spans="3:61" s="9" customFormat="1" ht="5.0999999999999996" customHeight="1">
      <c r="C167" s="184"/>
      <c r="F167" s="187"/>
      <c r="N167" s="14"/>
      <c r="O167" s="14"/>
      <c r="P167" s="14"/>
      <c r="Q167" s="14"/>
      <c r="R167" s="14"/>
      <c r="S167" s="14"/>
      <c r="T167" s="14"/>
      <c r="U167" s="14"/>
      <c r="V167" s="14"/>
      <c r="AP167" s="57"/>
      <c r="AQ167" s="54"/>
      <c r="AS167" s="545" t="str">
        <f ca="1">IF(R$30=BI167,BI167,"‐")</f>
        <v>‐</v>
      </c>
      <c r="AT167" s="494"/>
      <c r="AU167" s="496"/>
      <c r="AV167" s="493" t="str">
        <f ca="1">IF(R$31=BI167,BI167,"‐")</f>
        <v>‐</v>
      </c>
      <c r="AW167" s="494"/>
      <c r="AX167" s="496"/>
      <c r="AY167" s="493" t="str">
        <f ca="1">IF(R$32=BI167,BI167,"‐")</f>
        <v>‐</v>
      </c>
      <c r="AZ167" s="494"/>
      <c r="BA167" s="496"/>
      <c r="BB167" s="493" t="str">
        <f ca="1">IF(R$33=BI167,BI167,"‐")</f>
        <v>‐</v>
      </c>
      <c r="BC167" s="494"/>
      <c r="BD167" s="496"/>
      <c r="BE167" s="493" t="str">
        <f ca="1">IF(R$34=BI167,BI167,"‐")</f>
        <v>‐</v>
      </c>
      <c r="BF167" s="494"/>
      <c r="BG167" s="495"/>
      <c r="BI167" s="57">
        <v>134</v>
      </c>
    </row>
    <row r="168" spans="3:61" s="9" customFormat="1" ht="5.0999999999999996" customHeight="1">
      <c r="C168" s="184"/>
      <c r="F168" s="187"/>
      <c r="N168" s="14"/>
      <c r="O168" s="14"/>
      <c r="P168" s="14"/>
      <c r="Q168" s="14"/>
      <c r="R168" s="14"/>
      <c r="S168" s="14"/>
      <c r="T168" s="14"/>
      <c r="U168" s="14"/>
      <c r="V168" s="14"/>
      <c r="AP168" s="57"/>
      <c r="AQ168" s="79"/>
      <c r="AS168" s="545" t="str">
        <f ca="1">IF(R$30=BI168,BI168,"‐")</f>
        <v>‐</v>
      </c>
      <c r="AT168" s="494"/>
      <c r="AU168" s="496"/>
      <c r="AV168" s="493" t="str">
        <f ca="1">IF(R$31=BI168,BI168,"‐")</f>
        <v>‐</v>
      </c>
      <c r="AW168" s="494"/>
      <c r="AX168" s="496"/>
      <c r="AY168" s="493" t="str">
        <f ca="1">IF(R$32=BI168,BI168,"‐")</f>
        <v>‐</v>
      </c>
      <c r="AZ168" s="494"/>
      <c r="BA168" s="496"/>
      <c r="BB168" s="493" t="str">
        <f ca="1">IF(R$33=BI168,BI168,"‐")</f>
        <v>‐</v>
      </c>
      <c r="BC168" s="494"/>
      <c r="BD168" s="496"/>
      <c r="BE168" s="493" t="str">
        <f ca="1">IF(R$34=BI168,BI168,"‐")</f>
        <v>‐</v>
      </c>
      <c r="BF168" s="494"/>
      <c r="BG168" s="495"/>
      <c r="BI168" s="57">
        <v>133</v>
      </c>
    </row>
    <row r="169" spans="3:61" s="9" customFormat="1" ht="5.0999999999999996" customHeight="1">
      <c r="C169" s="184"/>
      <c r="F169" s="187"/>
      <c r="N169" s="14"/>
      <c r="O169" s="14"/>
      <c r="P169" s="14"/>
      <c r="Q169" s="14"/>
      <c r="R169" s="14"/>
      <c r="S169" s="14"/>
      <c r="T169" s="14"/>
      <c r="U169" s="14"/>
      <c r="V169" s="14"/>
      <c r="AP169" s="57"/>
      <c r="AQ169" s="79"/>
      <c r="AS169" s="545" t="str">
        <f ca="1">IF(R$30=BI169,BI169,"‐")</f>
        <v>‐</v>
      </c>
      <c r="AT169" s="494"/>
      <c r="AU169" s="496"/>
      <c r="AV169" s="493" t="str">
        <f ca="1">IF(R$31=BI169,BI169,"‐")</f>
        <v>‐</v>
      </c>
      <c r="AW169" s="494"/>
      <c r="AX169" s="496"/>
      <c r="AY169" s="493" t="str">
        <f ca="1">IF(R$32=BI169,BI169,"‐")</f>
        <v>‐</v>
      </c>
      <c r="AZ169" s="494"/>
      <c r="BA169" s="496"/>
      <c r="BB169" s="493" t="str">
        <f ca="1">IF(R$33=BI169,BI169,"‐")</f>
        <v>‐</v>
      </c>
      <c r="BC169" s="494"/>
      <c r="BD169" s="496"/>
      <c r="BE169" s="493" t="str">
        <f ca="1">IF(R$34=BI169,BI169,"‐")</f>
        <v>‐</v>
      </c>
      <c r="BF169" s="494"/>
      <c r="BG169" s="495"/>
      <c r="BI169" s="57">
        <v>132</v>
      </c>
    </row>
    <row r="170" spans="3:61" s="9" customFormat="1" ht="5.0999999999999996" customHeight="1">
      <c r="C170" s="184"/>
      <c r="F170" s="187"/>
      <c r="N170" s="14"/>
      <c r="O170" s="14"/>
      <c r="P170" s="14"/>
      <c r="Q170" s="14"/>
      <c r="R170" s="14"/>
      <c r="S170" s="14"/>
      <c r="T170" s="14"/>
      <c r="U170" s="14"/>
      <c r="V170" s="14"/>
      <c r="AP170" s="57"/>
      <c r="AQ170" s="516">
        <v>130</v>
      </c>
      <c r="AS170" s="545" t="str">
        <f ca="1">IF(R$30=BI170,BI170,"‐")</f>
        <v>‐</v>
      </c>
      <c r="AT170" s="494"/>
      <c r="AU170" s="496"/>
      <c r="AV170" s="493" t="str">
        <f ca="1">IF(R$31=BI170,BI170,"‐")</f>
        <v>‐</v>
      </c>
      <c r="AW170" s="494"/>
      <c r="AX170" s="496"/>
      <c r="AY170" s="493" t="str">
        <f ca="1">IF(R$32=BI170,BI170,"‐")</f>
        <v>‐</v>
      </c>
      <c r="AZ170" s="494"/>
      <c r="BA170" s="496"/>
      <c r="BB170" s="493" t="str">
        <f ca="1">IF(R$33=BI170,BI170,"‐")</f>
        <v>‐</v>
      </c>
      <c r="BC170" s="494"/>
      <c r="BD170" s="496"/>
      <c r="BE170" s="493" t="str">
        <f ca="1">IF(R$34=BI170,BI170,"‐")</f>
        <v>‐</v>
      </c>
      <c r="BF170" s="494"/>
      <c r="BG170" s="495"/>
      <c r="BI170" s="57">
        <v>131</v>
      </c>
    </row>
    <row r="171" spans="3:61" s="9" customFormat="1" ht="5.0999999999999996" customHeight="1">
      <c r="C171" s="184"/>
      <c r="F171" s="187"/>
      <c r="N171" s="14"/>
      <c r="O171" s="14"/>
      <c r="P171" s="14"/>
      <c r="Q171" s="14"/>
      <c r="R171" s="14"/>
      <c r="S171" s="14"/>
      <c r="T171" s="14"/>
      <c r="U171" s="14"/>
      <c r="V171" s="14"/>
      <c r="AP171" s="57"/>
      <c r="AQ171" s="516"/>
      <c r="AR171" s="58" t="s">
        <v>1377</v>
      </c>
      <c r="AS171" s="645" t="str">
        <f ca="1">IF(R$30=BI171,BI171,"–―")</f>
        <v>–―</v>
      </c>
      <c r="AT171" s="573"/>
      <c r="AU171" s="574"/>
      <c r="AV171" s="572" t="str">
        <f ca="1">IF(R$31=BI171,BI171,"–―")</f>
        <v>–―</v>
      </c>
      <c r="AW171" s="573"/>
      <c r="AX171" s="574"/>
      <c r="AY171" s="572" t="str">
        <f ca="1">IF(R$32=BI171,BI171,"–―")</f>
        <v>–―</v>
      </c>
      <c r="AZ171" s="573"/>
      <c r="BA171" s="574"/>
      <c r="BB171" s="572" t="str">
        <f ca="1">IF(R$33=BI171,BI171,"–―")</f>
        <v>–―</v>
      </c>
      <c r="BC171" s="573"/>
      <c r="BD171" s="574"/>
      <c r="BE171" s="572" t="str">
        <f ca="1">IF(R$34=BI171,BI171,"–―")</f>
        <v>–―</v>
      </c>
      <c r="BF171" s="573"/>
      <c r="BG171" s="658"/>
      <c r="BI171" s="57">
        <v>130</v>
      </c>
    </row>
    <row r="172" spans="3:61" s="9" customFormat="1" ht="5.0999999999999996" customHeight="1">
      <c r="C172" s="184"/>
      <c r="F172" s="187"/>
      <c r="N172" s="14"/>
      <c r="O172" s="14"/>
      <c r="P172" s="14"/>
      <c r="Q172" s="14"/>
      <c r="R172" s="14"/>
      <c r="S172" s="14"/>
      <c r="T172" s="14"/>
      <c r="U172" s="14"/>
      <c r="V172" s="14"/>
      <c r="AP172" s="57"/>
      <c r="AQ172" s="516"/>
      <c r="AS172" s="555" t="str">
        <f t="shared" ref="AS172:AS185" ca="1" si="0">IF(R$30=BI172,BI172,"‐")</f>
        <v>‐</v>
      </c>
      <c r="AT172" s="556"/>
      <c r="AU172" s="557"/>
      <c r="AV172" s="571" t="str">
        <f ca="1">IF(R$31=BI172,BI172,"‐")</f>
        <v>‐</v>
      </c>
      <c r="AW172" s="556"/>
      <c r="AX172" s="557"/>
      <c r="AY172" s="571" t="str">
        <f ca="1">IF(R$32=BI172,BI172,"‐")</f>
        <v>‐</v>
      </c>
      <c r="AZ172" s="556"/>
      <c r="BA172" s="557"/>
      <c r="BB172" s="571" t="str">
        <f ca="1">IF(R$33=BI172,BI172,"‐")</f>
        <v>‐</v>
      </c>
      <c r="BC172" s="556"/>
      <c r="BD172" s="557"/>
      <c r="BE172" s="571" t="str">
        <f ca="1">IF(R$34=BI172,BI172,"‐")</f>
        <v>‐</v>
      </c>
      <c r="BF172" s="556"/>
      <c r="BG172" s="657"/>
      <c r="BI172" s="57">
        <v>129</v>
      </c>
    </row>
    <row r="173" spans="3:61" s="9" customFormat="1" ht="5.0999999999999996" customHeight="1">
      <c r="C173" s="184"/>
      <c r="F173" s="187"/>
      <c r="N173" s="14"/>
      <c r="O173" s="14"/>
      <c r="P173" s="14"/>
      <c r="Q173" s="14"/>
      <c r="R173" s="14"/>
      <c r="S173" s="14"/>
      <c r="T173" s="14"/>
      <c r="U173" s="14"/>
      <c r="V173" s="14"/>
      <c r="AP173" s="57"/>
      <c r="AQ173" s="79"/>
      <c r="AS173" s="553" t="str">
        <f t="shared" ca="1" si="0"/>
        <v>‐</v>
      </c>
      <c r="AT173" s="494"/>
      <c r="AU173" s="496"/>
      <c r="AV173" s="493" t="str">
        <f ca="1">IF(R$31=BI173,BI173,"‐")</f>
        <v>‐</v>
      </c>
      <c r="AW173" s="494"/>
      <c r="AX173" s="496"/>
      <c r="AY173" s="493" t="str">
        <f ca="1">IF(R$32=BI173,BI173,"‐")</f>
        <v>‐</v>
      </c>
      <c r="AZ173" s="494"/>
      <c r="BA173" s="496"/>
      <c r="BB173" s="493" t="str">
        <f ca="1">IF(R$33=BI173,BI173,"‐")</f>
        <v>‐</v>
      </c>
      <c r="BC173" s="494"/>
      <c r="BD173" s="496"/>
      <c r="BE173" s="493" t="str">
        <f ca="1">IF(R$34=BI173,BI173,"‐")</f>
        <v>‐</v>
      </c>
      <c r="BF173" s="494"/>
      <c r="BG173" s="495"/>
      <c r="BI173" s="57">
        <v>128</v>
      </c>
    </row>
    <row r="174" spans="3:61" s="9" customFormat="1" ht="5.0999999999999996" customHeight="1">
      <c r="C174" s="184"/>
      <c r="F174" s="187"/>
      <c r="N174" s="14"/>
      <c r="O174" s="14"/>
      <c r="P174" s="14"/>
      <c r="Q174" s="14"/>
      <c r="R174" s="14"/>
      <c r="S174" s="14"/>
      <c r="T174" s="14"/>
      <c r="U174" s="14"/>
      <c r="V174" s="14"/>
      <c r="AP174" s="57"/>
      <c r="AQ174" s="79"/>
      <c r="AS174" s="553" t="str">
        <f t="shared" ca="1" si="0"/>
        <v>‐</v>
      </c>
      <c r="AT174" s="494"/>
      <c r="AU174" s="496"/>
      <c r="AV174" s="493" t="str">
        <f ca="1">IF(R$31=BI174,BI174,"‐")</f>
        <v>‐</v>
      </c>
      <c r="AW174" s="494"/>
      <c r="AX174" s="496"/>
      <c r="AY174" s="493" t="str">
        <f ca="1">IF(R$32=BI174,BI174,"‐")</f>
        <v>‐</v>
      </c>
      <c r="AZ174" s="494"/>
      <c r="BA174" s="496"/>
      <c r="BB174" s="493" t="str">
        <f ca="1">IF(R$33=BI174,BI174,"‐")</f>
        <v>‐</v>
      </c>
      <c r="BC174" s="494"/>
      <c r="BD174" s="496"/>
      <c r="BE174" s="493" t="str">
        <f ca="1">IF(R$34=BI174,BI174,"‐")</f>
        <v>‐</v>
      </c>
      <c r="BF174" s="494"/>
      <c r="BG174" s="495"/>
      <c r="BI174" s="57">
        <v>127</v>
      </c>
    </row>
    <row r="175" spans="3:61" s="9" customFormat="1" ht="5.0999999999999996" customHeight="1">
      <c r="C175" s="184"/>
      <c r="F175" s="187"/>
      <c r="N175" s="14"/>
      <c r="O175" s="14"/>
      <c r="P175" s="14"/>
      <c r="Q175" s="14"/>
      <c r="R175" s="14"/>
      <c r="S175" s="14"/>
      <c r="T175" s="14"/>
      <c r="U175" s="14"/>
      <c r="V175" s="14"/>
      <c r="AP175" s="57"/>
      <c r="AS175" s="553" t="str">
        <f t="shared" ca="1" si="0"/>
        <v>‐</v>
      </c>
      <c r="AT175" s="494"/>
      <c r="AU175" s="496"/>
      <c r="AV175" s="493" t="str">
        <f ca="1">IF(R$31=BI175,BI175,"‐")</f>
        <v>‐</v>
      </c>
      <c r="AW175" s="494"/>
      <c r="AX175" s="496"/>
      <c r="AY175" s="493" t="str">
        <f ca="1">IF(R$32=BI175,BI175,"‐")</f>
        <v>‐</v>
      </c>
      <c r="AZ175" s="494"/>
      <c r="BA175" s="496"/>
      <c r="BB175" s="493" t="str">
        <f ca="1">IF(R$33=BI175,BI175,"‐")</f>
        <v>‐</v>
      </c>
      <c r="BC175" s="494"/>
      <c r="BD175" s="496"/>
      <c r="BE175" s="493" t="str">
        <f ca="1">IF(R$34=BI175,BI175,"‐")</f>
        <v>‐</v>
      </c>
      <c r="BF175" s="494"/>
      <c r="BG175" s="495"/>
      <c r="BI175" s="57">
        <v>126</v>
      </c>
    </row>
    <row r="176" spans="3:61" s="9" customFormat="1" ht="5.0999999999999996" customHeight="1">
      <c r="C176" s="184"/>
      <c r="F176" s="187"/>
      <c r="N176" s="14"/>
      <c r="O176" s="14"/>
      <c r="P176" s="14"/>
      <c r="Q176" s="14"/>
      <c r="R176" s="14"/>
      <c r="S176" s="14"/>
      <c r="T176" s="14"/>
      <c r="U176" s="14"/>
      <c r="V176" s="14"/>
      <c r="AP176" s="57"/>
      <c r="AQ176" s="53"/>
      <c r="AR176" s="58" t="s">
        <v>1369</v>
      </c>
      <c r="AS176" s="553" t="str">
        <f t="shared" ca="1" si="0"/>
        <v>‐</v>
      </c>
      <c r="AT176" s="494"/>
      <c r="AU176" s="496"/>
      <c r="AV176" s="493" t="str">
        <f ca="1">IF(R$31=BI176,BI176,"—")</f>
        <v>—</v>
      </c>
      <c r="AW176" s="494"/>
      <c r="AX176" s="496"/>
      <c r="AY176" s="493" t="str">
        <f ca="1">IF(R$32=BI176,BI176,"—")</f>
        <v>—</v>
      </c>
      <c r="AZ176" s="494"/>
      <c r="BA176" s="496"/>
      <c r="BB176" s="493" t="str">
        <f ca="1">IF(R$33=BI176,BI176,"—")</f>
        <v>—</v>
      </c>
      <c r="BC176" s="494"/>
      <c r="BD176" s="496"/>
      <c r="BE176" s="493" t="str">
        <f ca="1">IF(R$34=BI176,BI176,"—")</f>
        <v>—</v>
      </c>
      <c r="BF176" s="494"/>
      <c r="BG176" s="495"/>
      <c r="BI176" s="57">
        <v>125</v>
      </c>
    </row>
    <row r="177" spans="3:61" s="9" customFormat="1" ht="5.0999999999999996" customHeight="1">
      <c r="C177" s="184"/>
      <c r="F177" s="187"/>
      <c r="N177" s="14"/>
      <c r="O177" s="14"/>
      <c r="P177" s="14"/>
      <c r="Q177" s="14"/>
      <c r="R177" s="14"/>
      <c r="S177" s="14"/>
      <c r="T177" s="14"/>
      <c r="U177" s="14"/>
      <c r="V177" s="14"/>
      <c r="AP177" s="57"/>
      <c r="AQ177" s="54"/>
      <c r="AS177" s="553" t="str">
        <f t="shared" ca="1" si="0"/>
        <v>‐</v>
      </c>
      <c r="AT177" s="494"/>
      <c r="AU177" s="496"/>
      <c r="AV177" s="493" t="str">
        <f ca="1">IF(R$31=BI177,BI177,"‐")</f>
        <v>‐</v>
      </c>
      <c r="AW177" s="494"/>
      <c r="AX177" s="496"/>
      <c r="AY177" s="493" t="str">
        <f ca="1">IF(R$32=BI177,BI177,"‐")</f>
        <v>‐</v>
      </c>
      <c r="AZ177" s="494"/>
      <c r="BA177" s="496"/>
      <c r="BB177" s="493" t="str">
        <f ca="1">IF(R$33=BI177,BI177,"‐")</f>
        <v>‐</v>
      </c>
      <c r="BC177" s="494"/>
      <c r="BD177" s="496"/>
      <c r="BE177" s="493" t="str">
        <f ca="1">IF(R$34=BI177,BI177,"‐")</f>
        <v>‐</v>
      </c>
      <c r="BF177" s="494"/>
      <c r="BG177" s="495"/>
      <c r="BI177" s="57">
        <v>124</v>
      </c>
    </row>
    <row r="178" spans="3:61" s="9" customFormat="1" ht="5.0999999999999996" customHeight="1">
      <c r="C178" s="184"/>
      <c r="F178" s="187"/>
      <c r="N178" s="14"/>
      <c r="O178" s="14"/>
      <c r="P178" s="14"/>
      <c r="Q178" s="14"/>
      <c r="R178" s="14"/>
      <c r="S178" s="14"/>
      <c r="T178" s="14"/>
      <c r="U178" s="14"/>
      <c r="V178" s="14"/>
      <c r="AP178" s="57"/>
      <c r="AQ178" s="79"/>
      <c r="AS178" s="553" t="str">
        <f t="shared" ca="1" si="0"/>
        <v>‐</v>
      </c>
      <c r="AT178" s="494"/>
      <c r="AU178" s="496"/>
      <c r="AV178" s="493" t="str">
        <f ca="1">IF(R$31=BI178,BI178,"‐")</f>
        <v>‐</v>
      </c>
      <c r="AW178" s="494"/>
      <c r="AX178" s="496"/>
      <c r="AY178" s="493" t="str">
        <f ca="1">IF(R$32=BI178,BI178,"‐")</f>
        <v>‐</v>
      </c>
      <c r="AZ178" s="494"/>
      <c r="BA178" s="496"/>
      <c r="BB178" s="493" t="str">
        <f ca="1">IF(R$33=BI178,BI178,"‐")</f>
        <v>‐</v>
      </c>
      <c r="BC178" s="494"/>
      <c r="BD178" s="496"/>
      <c r="BE178" s="493" t="str">
        <f ca="1">IF(R$34=BI178,BI178,"‐")</f>
        <v>‐</v>
      </c>
      <c r="BF178" s="494"/>
      <c r="BG178" s="495"/>
      <c r="BI178" s="57">
        <v>123</v>
      </c>
    </row>
    <row r="179" spans="3:61" s="9" customFormat="1" ht="5.0999999999999996" customHeight="1">
      <c r="C179" s="184"/>
      <c r="F179" s="187"/>
      <c r="N179" s="14"/>
      <c r="O179" s="14"/>
      <c r="P179" s="14"/>
      <c r="Q179" s="14"/>
      <c r="R179" s="14"/>
      <c r="S179" s="14"/>
      <c r="T179" s="14"/>
      <c r="U179" s="14"/>
      <c r="V179" s="14"/>
      <c r="AP179" s="57"/>
      <c r="AQ179" s="79"/>
      <c r="AS179" s="553" t="str">
        <f t="shared" ca="1" si="0"/>
        <v>‐</v>
      </c>
      <c r="AT179" s="494"/>
      <c r="AU179" s="496"/>
      <c r="AV179" s="493" t="str">
        <f ca="1">IF(R$31=BI179,BI179,"‐")</f>
        <v>‐</v>
      </c>
      <c r="AW179" s="494"/>
      <c r="AX179" s="496"/>
      <c r="AY179" s="493" t="str">
        <f ca="1">IF(R$32=BI179,BI179,"‐")</f>
        <v>‐</v>
      </c>
      <c r="AZ179" s="494"/>
      <c r="BA179" s="496"/>
      <c r="BB179" s="493" t="str">
        <f ca="1">IF(R$33=BI179,BI179,"‐")</f>
        <v>‐</v>
      </c>
      <c r="BC179" s="494"/>
      <c r="BD179" s="496"/>
      <c r="BE179" s="493" t="str">
        <f ca="1">IF(R$34=BI179,BI179,"‐")</f>
        <v>‐</v>
      </c>
      <c r="BF179" s="494"/>
      <c r="BG179" s="495"/>
      <c r="BI179" s="57">
        <v>122</v>
      </c>
    </row>
    <row r="180" spans="3:61" s="9" customFormat="1" ht="5.0999999999999996" customHeight="1">
      <c r="C180" s="184"/>
      <c r="F180" s="187"/>
      <c r="N180" s="14"/>
      <c r="O180" s="14"/>
      <c r="P180" s="14"/>
      <c r="Q180" s="14"/>
      <c r="R180" s="14"/>
      <c r="S180" s="14"/>
      <c r="T180" s="14"/>
      <c r="U180" s="14"/>
      <c r="V180" s="14"/>
      <c r="AP180" s="57"/>
      <c r="AQ180" s="516">
        <v>120</v>
      </c>
      <c r="AS180" s="553" t="str">
        <f t="shared" ca="1" si="0"/>
        <v>‐</v>
      </c>
      <c r="AT180" s="494"/>
      <c r="AU180" s="496"/>
      <c r="AV180" s="493" t="str">
        <f ca="1">IF(R$31=BI180,BI180,"‐")</f>
        <v>‐</v>
      </c>
      <c r="AW180" s="494"/>
      <c r="AX180" s="496"/>
      <c r="AY180" s="493" t="str">
        <f ca="1">IF(R$32=BI180,BI180,"‐")</f>
        <v>‐</v>
      </c>
      <c r="AZ180" s="494"/>
      <c r="BA180" s="496"/>
      <c r="BB180" s="493" t="str">
        <f ca="1">IF(R$33=BI180,BI180,"‐")</f>
        <v>‐</v>
      </c>
      <c r="BC180" s="494"/>
      <c r="BD180" s="496"/>
      <c r="BE180" s="493" t="str">
        <f ca="1">IF(R$34=BI180,BI180,"‐")</f>
        <v>‐</v>
      </c>
      <c r="BF180" s="494"/>
      <c r="BG180" s="495"/>
      <c r="BI180" s="57">
        <v>121</v>
      </c>
    </row>
    <row r="181" spans="3:61" s="9" customFormat="1" ht="5.0999999999999996" customHeight="1">
      <c r="C181" s="184"/>
      <c r="F181" s="187"/>
      <c r="N181" s="14"/>
      <c r="O181" s="14"/>
      <c r="P181" s="14"/>
      <c r="Q181" s="14"/>
      <c r="R181" s="14"/>
      <c r="S181" s="14"/>
      <c r="T181" s="14"/>
      <c r="U181" s="14"/>
      <c r="V181" s="14"/>
      <c r="AP181" s="57"/>
      <c r="AQ181" s="516"/>
      <c r="AR181" s="58" t="s">
        <v>1377</v>
      </c>
      <c r="AS181" s="547" t="str">
        <f t="shared" ca="1" si="0"/>
        <v>‐</v>
      </c>
      <c r="AT181" s="548"/>
      <c r="AU181" s="549"/>
      <c r="AV181" s="654" t="str">
        <f ca="1">IF(R$31=BI181,BI181,"–―")</f>
        <v>–―</v>
      </c>
      <c r="AW181" s="548"/>
      <c r="AX181" s="549"/>
      <c r="AY181" s="654" t="str">
        <f ca="1">IF(R$32=BI181,BI181,"–―")</f>
        <v>–―</v>
      </c>
      <c r="AZ181" s="548"/>
      <c r="BA181" s="549"/>
      <c r="BB181" s="654" t="str">
        <f ca="1">IF(R$33=BI181,BI181,"–―")</f>
        <v>–―</v>
      </c>
      <c r="BC181" s="548"/>
      <c r="BD181" s="549"/>
      <c r="BE181" s="654" t="str">
        <f ca="1">IF(R$34=BI181,BI181,"–―")</f>
        <v>–―</v>
      </c>
      <c r="BF181" s="548"/>
      <c r="BG181" s="655"/>
      <c r="BI181" s="57">
        <v>120</v>
      </c>
    </row>
    <row r="182" spans="3:61" s="9" customFormat="1" ht="5.0999999999999996" customHeight="1">
      <c r="C182" s="184"/>
      <c r="F182" s="187"/>
      <c r="N182" s="14"/>
      <c r="O182" s="14"/>
      <c r="P182" s="14"/>
      <c r="Q182" s="14"/>
      <c r="R182" s="14"/>
      <c r="S182" s="14"/>
      <c r="T182" s="14"/>
      <c r="U182" s="14"/>
      <c r="V182" s="14"/>
      <c r="AP182" s="57"/>
      <c r="AQ182" s="516"/>
      <c r="AS182" s="563" t="str">
        <f t="shared" ca="1" si="0"/>
        <v>‐</v>
      </c>
      <c r="AT182" s="564"/>
      <c r="AU182" s="565"/>
      <c r="AV182" s="653" t="str">
        <f ca="1">IF(R$31=BI182,BI182,"‐")</f>
        <v>‐</v>
      </c>
      <c r="AW182" s="564"/>
      <c r="AX182" s="565"/>
      <c r="AY182" s="653" t="str">
        <f ca="1">IF(R$32=BI182,BI182,"‐")</f>
        <v>‐</v>
      </c>
      <c r="AZ182" s="564"/>
      <c r="BA182" s="565"/>
      <c r="BB182" s="653" t="str">
        <f ca="1">IF(R$33=BI182,BI182,"‐")</f>
        <v>‐</v>
      </c>
      <c r="BC182" s="564"/>
      <c r="BD182" s="565"/>
      <c r="BE182" s="653" t="str">
        <f ca="1">IF(R$34=BI182,BI182,"‐")</f>
        <v>‐</v>
      </c>
      <c r="BF182" s="564"/>
      <c r="BG182" s="656"/>
      <c r="BI182" s="57">
        <v>119</v>
      </c>
    </row>
    <row r="183" spans="3:61" s="9" customFormat="1" ht="5.0999999999999996" customHeight="1">
      <c r="C183" s="184"/>
      <c r="F183" s="187"/>
      <c r="N183" s="14"/>
      <c r="O183" s="14"/>
      <c r="P183" s="14"/>
      <c r="Q183" s="14"/>
      <c r="R183" s="14"/>
      <c r="S183" s="14"/>
      <c r="T183" s="14"/>
      <c r="U183" s="14"/>
      <c r="V183" s="14"/>
      <c r="AP183" s="57"/>
      <c r="AQ183" s="79"/>
      <c r="AS183" s="546" t="str">
        <f t="shared" ca="1" si="0"/>
        <v>‐</v>
      </c>
      <c r="AT183" s="494"/>
      <c r="AU183" s="496"/>
      <c r="AV183" s="493" t="str">
        <f ca="1">IF(R$31=BI183,BI183,"‐")</f>
        <v>‐</v>
      </c>
      <c r="AW183" s="494"/>
      <c r="AX183" s="496"/>
      <c r="AY183" s="493" t="str">
        <f ca="1">IF(R$32=BI183,BI183,"‐")</f>
        <v>‐</v>
      </c>
      <c r="AZ183" s="494"/>
      <c r="BA183" s="496"/>
      <c r="BB183" s="493" t="str">
        <f ca="1">IF(R$33=BI183,BI183,"‐")</f>
        <v>‐</v>
      </c>
      <c r="BC183" s="494"/>
      <c r="BD183" s="496"/>
      <c r="BE183" s="493" t="str">
        <f ca="1">IF(R$34=BI183,BI183,"‐")</f>
        <v>‐</v>
      </c>
      <c r="BF183" s="494"/>
      <c r="BG183" s="495"/>
      <c r="BI183" s="57">
        <v>118</v>
      </c>
    </row>
    <row r="184" spans="3:61" s="9" customFormat="1" ht="5.0999999999999996" customHeight="1">
      <c r="C184" s="184"/>
      <c r="F184" s="187"/>
      <c r="N184" s="14"/>
      <c r="O184" s="14"/>
      <c r="P184" s="14"/>
      <c r="Q184" s="14"/>
      <c r="R184" s="14"/>
      <c r="S184" s="14"/>
      <c r="T184" s="14"/>
      <c r="U184" s="14"/>
      <c r="V184" s="14"/>
      <c r="AP184" s="57"/>
      <c r="AQ184" s="79"/>
      <c r="AS184" s="546" t="str">
        <f t="shared" ca="1" si="0"/>
        <v>‐</v>
      </c>
      <c r="AT184" s="494"/>
      <c r="AU184" s="496"/>
      <c r="AV184" s="493" t="str">
        <f ca="1">IF(R$31=BI184,BI184,"‐")</f>
        <v>‐</v>
      </c>
      <c r="AW184" s="494"/>
      <c r="AX184" s="496"/>
      <c r="AY184" s="493" t="str">
        <f ca="1">IF(R$32=BI184,BI184,"‐")</f>
        <v>‐</v>
      </c>
      <c r="AZ184" s="494"/>
      <c r="BA184" s="496"/>
      <c r="BB184" s="493" t="str">
        <f ca="1">IF(R$33=BI184,BI184,"‐")</f>
        <v>‐</v>
      </c>
      <c r="BC184" s="494"/>
      <c r="BD184" s="496"/>
      <c r="BE184" s="493" t="str">
        <f ca="1">IF(R$34=BI184,BI184,"‐")</f>
        <v>‐</v>
      </c>
      <c r="BF184" s="494"/>
      <c r="BG184" s="495"/>
      <c r="BI184" s="57">
        <v>117</v>
      </c>
    </row>
    <row r="185" spans="3:61" s="9" customFormat="1" ht="5.0999999999999996" customHeight="1">
      <c r="C185" s="184"/>
      <c r="F185" s="187"/>
      <c r="N185" s="14"/>
      <c r="O185" s="14"/>
      <c r="P185" s="14"/>
      <c r="Q185" s="14"/>
      <c r="R185" s="14"/>
      <c r="S185" s="14"/>
      <c r="T185" s="14"/>
      <c r="U185" s="14"/>
      <c r="V185" s="14"/>
      <c r="AP185" s="57"/>
      <c r="AS185" s="546" t="str">
        <f t="shared" ca="1" si="0"/>
        <v>‐</v>
      </c>
      <c r="AT185" s="494"/>
      <c r="AU185" s="496"/>
      <c r="AV185" s="493" t="str">
        <f ca="1">IF(R$31=BI185,BI185,"‐")</f>
        <v>‐</v>
      </c>
      <c r="AW185" s="494"/>
      <c r="AX185" s="496"/>
      <c r="AY185" s="493" t="str">
        <f ca="1">IF(R$32=BI185,BI185,"‐")</f>
        <v>‐</v>
      </c>
      <c r="AZ185" s="494"/>
      <c r="BA185" s="496"/>
      <c r="BB185" s="493" t="str">
        <f ca="1">IF(R$33=BI185,BI185,"‐")</f>
        <v>‐</v>
      </c>
      <c r="BC185" s="494"/>
      <c r="BD185" s="496"/>
      <c r="BE185" s="493" t="str">
        <f ca="1">IF(R$34=BI185,BI185,"‐")</f>
        <v>‐</v>
      </c>
      <c r="BF185" s="494"/>
      <c r="BG185" s="495"/>
      <c r="BI185" s="57">
        <v>116</v>
      </c>
    </row>
    <row r="186" spans="3:61" s="9" customFormat="1" ht="5.0999999999999996" customHeight="1">
      <c r="C186" s="184"/>
      <c r="F186" s="187"/>
      <c r="N186" s="14"/>
      <c r="O186" s="14"/>
      <c r="P186" s="14"/>
      <c r="Q186" s="14"/>
      <c r="R186" s="14"/>
      <c r="S186" s="14"/>
      <c r="T186" s="14"/>
      <c r="U186" s="14"/>
      <c r="V186" s="14"/>
      <c r="AP186" s="57"/>
      <c r="AQ186" s="53"/>
      <c r="AR186" s="58" t="s">
        <v>1369</v>
      </c>
      <c r="AS186" s="546" t="str">
        <f ca="1">IF(R$30=BI186,BI186,"—")</f>
        <v>—</v>
      </c>
      <c r="AT186" s="494"/>
      <c r="AU186" s="496"/>
      <c r="AV186" s="493" t="str">
        <f ca="1">IF(R$31=BI186,BI186,"—")</f>
        <v>—</v>
      </c>
      <c r="AW186" s="494"/>
      <c r="AX186" s="496"/>
      <c r="AY186" s="493" t="str">
        <f ca="1">IF(R$32=BI186,BI186,"—")</f>
        <v>—</v>
      </c>
      <c r="AZ186" s="494"/>
      <c r="BA186" s="496"/>
      <c r="BB186" s="493" t="str">
        <f ca="1">IF(R$33=BI186,BI186,"—")</f>
        <v>—</v>
      </c>
      <c r="BC186" s="494"/>
      <c r="BD186" s="496"/>
      <c r="BE186" s="493" t="str">
        <f ca="1">IF(R$34=BI186,BI186,"—")</f>
        <v>—</v>
      </c>
      <c r="BF186" s="494"/>
      <c r="BG186" s="495"/>
      <c r="BI186" s="57">
        <v>115</v>
      </c>
    </row>
    <row r="187" spans="3:61" s="9" customFormat="1" ht="5.0999999999999996" customHeight="1">
      <c r="C187" s="184"/>
      <c r="F187" s="187"/>
      <c r="N187" s="14"/>
      <c r="O187" s="14"/>
      <c r="P187" s="14"/>
      <c r="Q187" s="14"/>
      <c r="R187" s="14"/>
      <c r="S187" s="14"/>
      <c r="T187" s="14"/>
      <c r="U187" s="14"/>
      <c r="V187" s="14"/>
      <c r="AP187" s="57"/>
      <c r="AQ187" s="54"/>
      <c r="AS187" s="546" t="str">
        <f ca="1">IF(R$30=BI187,BI187,"‐")</f>
        <v>‐</v>
      </c>
      <c r="AT187" s="494"/>
      <c r="AU187" s="496"/>
      <c r="AV187" s="493" t="str">
        <f ca="1">IF(R$31=BI187,BI187,"‐")</f>
        <v>‐</v>
      </c>
      <c r="AW187" s="494"/>
      <c r="AX187" s="496"/>
      <c r="AY187" s="493" t="str">
        <f ca="1">IF(R$32=BI187,BI187,"‐")</f>
        <v>‐</v>
      </c>
      <c r="AZ187" s="494"/>
      <c r="BA187" s="496"/>
      <c r="BB187" s="493" t="str">
        <f ca="1">IF(R$33=BI187,BI187,"‐")</f>
        <v>‐</v>
      </c>
      <c r="BC187" s="494"/>
      <c r="BD187" s="496"/>
      <c r="BE187" s="493" t="str">
        <f ca="1">IF(R$34=BI187,BI187,"‐")</f>
        <v>‐</v>
      </c>
      <c r="BF187" s="494"/>
      <c r="BG187" s="495"/>
      <c r="BI187" s="57">
        <v>114</v>
      </c>
    </row>
    <row r="188" spans="3:61" s="9" customFormat="1" ht="5.0999999999999996" customHeight="1">
      <c r="C188" s="184"/>
      <c r="F188" s="187"/>
      <c r="N188" s="14"/>
      <c r="O188" s="14"/>
      <c r="P188" s="14"/>
      <c r="Q188" s="14"/>
      <c r="R188" s="14"/>
      <c r="S188" s="14"/>
      <c r="T188" s="14"/>
      <c r="U188" s="14"/>
      <c r="V188" s="14"/>
      <c r="AP188" s="57"/>
      <c r="AQ188" s="79"/>
      <c r="AS188" s="546" t="str">
        <f ca="1">IF(R$30=BI188,BI188,"‐")</f>
        <v>‐</v>
      </c>
      <c r="AT188" s="494"/>
      <c r="AU188" s="496"/>
      <c r="AV188" s="493" t="str">
        <f ca="1">IF(R$31=BI188,BI188,"‐")</f>
        <v>‐</v>
      </c>
      <c r="AW188" s="494"/>
      <c r="AX188" s="496"/>
      <c r="AY188" s="493" t="str">
        <f ca="1">IF(R$32=BI188,BI188,"‐")</f>
        <v>‐</v>
      </c>
      <c r="AZ188" s="494"/>
      <c r="BA188" s="496"/>
      <c r="BB188" s="493" t="str">
        <f ca="1">IF(R$33=BI188,BI188,"‐")</f>
        <v>‐</v>
      </c>
      <c r="BC188" s="494"/>
      <c r="BD188" s="496"/>
      <c r="BE188" s="493" t="str">
        <f ca="1">IF(R$34=BI188,BI188,"‐")</f>
        <v>‐</v>
      </c>
      <c r="BF188" s="494"/>
      <c r="BG188" s="495"/>
      <c r="BI188" s="57">
        <v>113</v>
      </c>
    </row>
    <row r="189" spans="3:61" s="9" customFormat="1" ht="5.0999999999999996" customHeight="1">
      <c r="C189" s="184"/>
      <c r="F189" s="187"/>
      <c r="N189" s="14"/>
      <c r="O189" s="14"/>
      <c r="P189" s="14"/>
      <c r="Q189" s="14"/>
      <c r="R189" s="14"/>
      <c r="S189" s="14"/>
      <c r="T189" s="14"/>
      <c r="U189" s="14"/>
      <c r="V189" s="14"/>
      <c r="AP189" s="57"/>
      <c r="AQ189" s="79"/>
      <c r="AS189" s="546" t="str">
        <f ca="1">IF(R$30=BI189,BI189,"‐")</f>
        <v>‐</v>
      </c>
      <c r="AT189" s="494"/>
      <c r="AU189" s="496"/>
      <c r="AV189" s="493" t="str">
        <f ca="1">IF(R$31=BI189,BI189,"‐")</f>
        <v>‐</v>
      </c>
      <c r="AW189" s="494"/>
      <c r="AX189" s="496"/>
      <c r="AY189" s="493" t="str">
        <f ca="1">IF(R$32=BI189,BI189,"‐")</f>
        <v>‐</v>
      </c>
      <c r="AZ189" s="494"/>
      <c r="BA189" s="496"/>
      <c r="BB189" s="493" t="str">
        <f ca="1">IF(R$33=BI189,BI189,"‐")</f>
        <v>‐</v>
      </c>
      <c r="BC189" s="494"/>
      <c r="BD189" s="496"/>
      <c r="BE189" s="493" t="str">
        <f ca="1">IF(R$34=BI189,BI189,"‐")</f>
        <v>‐</v>
      </c>
      <c r="BF189" s="494"/>
      <c r="BG189" s="495"/>
      <c r="BI189" s="57">
        <v>112</v>
      </c>
    </row>
    <row r="190" spans="3:61" s="9" customFormat="1" ht="5.0999999999999996" customHeight="1">
      <c r="C190" s="184"/>
      <c r="F190" s="187"/>
      <c r="N190" s="14"/>
      <c r="O190" s="14"/>
      <c r="P190" s="14"/>
      <c r="Q190" s="14"/>
      <c r="R190" s="14"/>
      <c r="S190" s="14"/>
      <c r="T190" s="14"/>
      <c r="U190" s="14"/>
      <c r="V190" s="14"/>
      <c r="AP190" s="57"/>
      <c r="AQ190" s="516">
        <v>110</v>
      </c>
      <c r="AS190" s="546" t="str">
        <f ca="1">IF(R$30=BI190,BI190,"‐")</f>
        <v>‐</v>
      </c>
      <c r="AT190" s="494"/>
      <c r="AU190" s="496"/>
      <c r="AV190" s="493" t="str">
        <f ca="1">IF(R$31=BI190,BI190,"‐")</f>
        <v>‐</v>
      </c>
      <c r="AW190" s="494"/>
      <c r="AX190" s="496"/>
      <c r="AY190" s="493" t="str">
        <f ca="1">IF(R$32=BI190,BI190,"‐")</f>
        <v>‐</v>
      </c>
      <c r="AZ190" s="494"/>
      <c r="BA190" s="496"/>
      <c r="BB190" s="493" t="str">
        <f ca="1">IF(R$33=BI190,BI190,"‐")</f>
        <v>‐</v>
      </c>
      <c r="BC190" s="494"/>
      <c r="BD190" s="496"/>
      <c r="BE190" s="493" t="str">
        <f ca="1">IF(R$34=BI190,BI190,"‐")</f>
        <v>‐</v>
      </c>
      <c r="BF190" s="494"/>
      <c r="BG190" s="495"/>
      <c r="BI190" s="57">
        <v>111</v>
      </c>
    </row>
    <row r="191" spans="3:61" s="9" customFormat="1" ht="5.0999999999999996" customHeight="1">
      <c r="C191" s="184"/>
      <c r="F191" s="187"/>
      <c r="N191" s="14"/>
      <c r="O191" s="14"/>
      <c r="P191" s="14"/>
      <c r="Q191" s="14"/>
      <c r="R191" s="14"/>
      <c r="S191" s="14"/>
      <c r="T191" s="14"/>
      <c r="U191" s="14"/>
      <c r="V191" s="14"/>
      <c r="AP191" s="57"/>
      <c r="AQ191" s="516"/>
      <c r="AR191" s="58" t="s">
        <v>1377</v>
      </c>
      <c r="AS191" s="550" t="str">
        <f ca="1">IF(R$30=BI191,BI191,"–―")</f>
        <v>–―</v>
      </c>
      <c r="AT191" s="551"/>
      <c r="AU191" s="552"/>
      <c r="AV191" s="647" t="str">
        <f ca="1">IF(R$31=BI191,BI191,"–―")</f>
        <v>–―</v>
      </c>
      <c r="AW191" s="551"/>
      <c r="AX191" s="552"/>
      <c r="AY191" s="647" t="str">
        <f ca="1">IF(R$32=BI191,BI191,"–―")</f>
        <v>–―</v>
      </c>
      <c r="AZ191" s="551"/>
      <c r="BA191" s="552"/>
      <c r="BB191" s="647" t="str">
        <f ca="1">IF(R$33=BI191,BI191,"–―")</f>
        <v>–―</v>
      </c>
      <c r="BC191" s="551"/>
      <c r="BD191" s="552"/>
      <c r="BE191" s="647" t="str">
        <f ca="1">IF(R$34=BI191,BI191,"–―")</f>
        <v>–―</v>
      </c>
      <c r="BF191" s="551"/>
      <c r="BG191" s="659"/>
      <c r="BI191" s="57">
        <v>110</v>
      </c>
    </row>
    <row r="192" spans="3:61" s="9" customFormat="1" ht="5.0999999999999996" customHeight="1">
      <c r="C192" s="184"/>
      <c r="F192" s="187"/>
      <c r="N192" s="14"/>
      <c r="O192" s="14"/>
      <c r="P192" s="14"/>
      <c r="Q192" s="14"/>
      <c r="R192" s="14"/>
      <c r="S192" s="14"/>
      <c r="T192" s="14"/>
      <c r="U192" s="14"/>
      <c r="V192" s="14"/>
      <c r="AP192" s="57"/>
      <c r="AQ192" s="516"/>
      <c r="AS192" s="652" t="str">
        <f ca="1">IF(R$30=BI192,BI192,"‐")</f>
        <v>‐</v>
      </c>
      <c r="AT192" s="649"/>
      <c r="AU192" s="651"/>
      <c r="AV192" s="648" t="str">
        <f ca="1">IF(R$31=BI192,BI192,"‐")</f>
        <v>‐</v>
      </c>
      <c r="AW192" s="649"/>
      <c r="AX192" s="651"/>
      <c r="AY192" s="648" t="str">
        <f ca="1">IF(R$32=BI192,BI192,"‐")</f>
        <v>‐</v>
      </c>
      <c r="AZ192" s="649"/>
      <c r="BA192" s="651"/>
      <c r="BB192" s="648" t="str">
        <f ca="1">IF(R$33=BI192,BI192,"‐")</f>
        <v>‐</v>
      </c>
      <c r="BC192" s="649"/>
      <c r="BD192" s="651"/>
      <c r="BE192" s="648" t="str">
        <f ca="1">IF(R$34=BI192,BI192,"‐")</f>
        <v>‐</v>
      </c>
      <c r="BF192" s="649"/>
      <c r="BG192" s="650"/>
      <c r="BI192" s="57">
        <v>109</v>
      </c>
    </row>
    <row r="193" spans="3:61" s="9" customFormat="1" ht="5.0999999999999996" customHeight="1">
      <c r="C193" s="184"/>
      <c r="F193" s="187"/>
      <c r="N193" s="14"/>
      <c r="O193" s="14"/>
      <c r="P193" s="14"/>
      <c r="Q193" s="14"/>
      <c r="R193" s="14"/>
      <c r="S193" s="14"/>
      <c r="T193" s="14"/>
      <c r="U193" s="14"/>
      <c r="V193" s="14"/>
      <c r="AP193" s="57"/>
      <c r="AQ193" s="79"/>
      <c r="AS193" s="544" t="str">
        <f ca="1">IF(R$30=BI193,BI193,"‐")</f>
        <v>‐</v>
      </c>
      <c r="AT193" s="494"/>
      <c r="AU193" s="496"/>
      <c r="AV193" s="493" t="str">
        <f ca="1">IF(R$31=BI193,BI193,"‐")</f>
        <v>‐</v>
      </c>
      <c r="AW193" s="494"/>
      <c r="AX193" s="496"/>
      <c r="AY193" s="493" t="str">
        <f ca="1">IF(R$32=BI193,BI193,"‐")</f>
        <v>‐</v>
      </c>
      <c r="AZ193" s="494"/>
      <c r="BA193" s="496"/>
      <c r="BB193" s="493" t="str">
        <f ca="1">IF(R$33=BI193,BI193,"‐")</f>
        <v>‐</v>
      </c>
      <c r="BC193" s="494"/>
      <c r="BD193" s="496"/>
      <c r="BE193" s="493" t="str">
        <f ca="1">IF(R$34=BI193,BI193,"‐")</f>
        <v>‐</v>
      </c>
      <c r="BF193" s="494"/>
      <c r="BG193" s="495"/>
      <c r="BI193" s="57">
        <v>108</v>
      </c>
    </row>
    <row r="194" spans="3:61" s="9" customFormat="1" ht="5.0999999999999996" customHeight="1">
      <c r="C194" s="184"/>
      <c r="F194" s="187"/>
      <c r="N194" s="14"/>
      <c r="O194" s="14"/>
      <c r="P194" s="14"/>
      <c r="Q194" s="14"/>
      <c r="R194" s="14"/>
      <c r="S194" s="14"/>
      <c r="T194" s="14"/>
      <c r="U194" s="14"/>
      <c r="V194" s="14"/>
      <c r="AP194" s="57"/>
      <c r="AQ194" s="79"/>
      <c r="AS194" s="544" t="str">
        <f ca="1">IF(R$30=BI194,BI194,"‐")</f>
        <v>‐</v>
      </c>
      <c r="AT194" s="494"/>
      <c r="AU194" s="496"/>
      <c r="AV194" s="493" t="str">
        <f ca="1">IF(R$31=BI194,BI194,"‐")</f>
        <v>‐</v>
      </c>
      <c r="AW194" s="494"/>
      <c r="AX194" s="496"/>
      <c r="AY194" s="493" t="str">
        <f ca="1">IF(R$32=BI194,BI194,"‐")</f>
        <v>‐</v>
      </c>
      <c r="AZ194" s="494"/>
      <c r="BA194" s="496"/>
      <c r="BB194" s="493" t="str">
        <f ca="1">IF(R$33=BI194,BI194,"‐")</f>
        <v>‐</v>
      </c>
      <c r="BC194" s="494"/>
      <c r="BD194" s="496"/>
      <c r="BE194" s="493" t="str">
        <f ca="1">IF(R$34=BI194,BI194,"‐")</f>
        <v>‐</v>
      </c>
      <c r="BF194" s="494"/>
      <c r="BG194" s="495"/>
      <c r="BI194" s="57">
        <v>107</v>
      </c>
    </row>
    <row r="195" spans="3:61" s="9" customFormat="1" ht="5.0999999999999996" customHeight="1">
      <c r="C195" s="184"/>
      <c r="F195" s="187"/>
      <c r="N195" s="14"/>
      <c r="O195" s="14"/>
      <c r="P195" s="14"/>
      <c r="Q195" s="14"/>
      <c r="R195" s="14"/>
      <c r="S195" s="14"/>
      <c r="T195" s="14"/>
      <c r="U195" s="14"/>
      <c r="V195" s="14"/>
      <c r="AP195" s="57"/>
      <c r="AS195" s="544" t="str">
        <f ca="1">IF(R$30=BI195,BI195,"‐")</f>
        <v>‐</v>
      </c>
      <c r="AT195" s="494"/>
      <c r="AU195" s="496"/>
      <c r="AV195" s="493" t="str">
        <f ca="1">IF(R$31=BI195,BI195,"‐")</f>
        <v>‐</v>
      </c>
      <c r="AW195" s="494"/>
      <c r="AX195" s="496"/>
      <c r="AY195" s="493" t="str">
        <f ca="1">IF(R$32=BI195,BI195,"‐")</f>
        <v>‐</v>
      </c>
      <c r="AZ195" s="494"/>
      <c r="BA195" s="496"/>
      <c r="BB195" s="493" t="str">
        <f ca="1">IF(R$33=BI195,BI195,"‐")</f>
        <v>‐</v>
      </c>
      <c r="BC195" s="494"/>
      <c r="BD195" s="496"/>
      <c r="BE195" s="493" t="str">
        <f ca="1">IF(R$34=BI195,BI195,"‐")</f>
        <v>‐</v>
      </c>
      <c r="BF195" s="494"/>
      <c r="BG195" s="495"/>
      <c r="BI195" s="57">
        <v>106</v>
      </c>
    </row>
    <row r="196" spans="3:61" s="9" customFormat="1" ht="5.0999999999999996" customHeight="1">
      <c r="C196" s="184"/>
      <c r="F196" s="187"/>
      <c r="N196" s="14"/>
      <c r="O196" s="14"/>
      <c r="P196" s="14"/>
      <c r="Q196" s="14"/>
      <c r="R196" s="14"/>
      <c r="S196" s="14"/>
      <c r="T196" s="14"/>
      <c r="U196" s="14"/>
      <c r="V196" s="14"/>
      <c r="AP196" s="57"/>
      <c r="AQ196" s="53"/>
      <c r="AR196" s="58" t="s">
        <v>1369</v>
      </c>
      <c r="AS196" s="544" t="str">
        <f ca="1">IF(R$30=BI196,BI196,"—")</f>
        <v>—</v>
      </c>
      <c r="AT196" s="494"/>
      <c r="AU196" s="496"/>
      <c r="AV196" s="493" t="str">
        <f ca="1">IF(R$31=BI196,BI196,"—")</f>
        <v>—</v>
      </c>
      <c r="AW196" s="494"/>
      <c r="AX196" s="496"/>
      <c r="AY196" s="493" t="str">
        <f ca="1">IF(R$32=BI196,BI196,"—")</f>
        <v>—</v>
      </c>
      <c r="AZ196" s="494"/>
      <c r="BA196" s="496"/>
      <c r="BB196" s="493" t="str">
        <f ca="1">IF(R$33=BI196,BI196,"—")</f>
        <v>—</v>
      </c>
      <c r="BC196" s="494"/>
      <c r="BD196" s="496"/>
      <c r="BE196" s="493" t="str">
        <f ca="1">IF(R$34=BI196,BI196,"—")</f>
        <v>—</v>
      </c>
      <c r="BF196" s="494"/>
      <c r="BG196" s="495"/>
      <c r="BI196" s="57">
        <v>105</v>
      </c>
    </row>
    <row r="197" spans="3:61" s="9" customFormat="1" ht="5.0999999999999996" customHeight="1">
      <c r="C197" s="184"/>
      <c r="F197" s="187"/>
      <c r="N197" s="14"/>
      <c r="O197" s="14"/>
      <c r="P197" s="14"/>
      <c r="Q197" s="14"/>
      <c r="R197" s="14"/>
      <c r="S197" s="14"/>
      <c r="T197" s="14"/>
      <c r="U197" s="14"/>
      <c r="V197" s="14"/>
      <c r="AP197" s="57"/>
      <c r="AQ197" s="54"/>
      <c r="AS197" s="544" t="str">
        <f ca="1">IF(R$30=BI197,BI197,"‐")</f>
        <v>‐</v>
      </c>
      <c r="AT197" s="494"/>
      <c r="AU197" s="496"/>
      <c r="AV197" s="493" t="str">
        <f ca="1">IF(R$31=BI197,BI197,"‐")</f>
        <v>‐</v>
      </c>
      <c r="AW197" s="494"/>
      <c r="AX197" s="496"/>
      <c r="AY197" s="493" t="str">
        <f ca="1">IF(R$32=BI197,BI197,"‐")</f>
        <v>‐</v>
      </c>
      <c r="AZ197" s="494"/>
      <c r="BA197" s="496"/>
      <c r="BB197" s="493" t="str">
        <f ca="1">IF(R$33=BI197,BI197,"‐")</f>
        <v>‐</v>
      </c>
      <c r="BC197" s="494"/>
      <c r="BD197" s="496"/>
      <c r="BE197" s="493" t="str">
        <f ca="1">IF(R$34=BI197,BI197,"‐")</f>
        <v>‐</v>
      </c>
      <c r="BF197" s="494"/>
      <c r="BG197" s="495"/>
      <c r="BI197" s="57">
        <v>104</v>
      </c>
    </row>
    <row r="198" spans="3:61" s="9" customFormat="1" ht="5.0999999999999996" customHeight="1">
      <c r="C198" s="184"/>
      <c r="F198" s="187"/>
      <c r="N198" s="14"/>
      <c r="O198" s="14"/>
      <c r="P198" s="14"/>
      <c r="Q198" s="14"/>
      <c r="R198" s="14"/>
      <c r="S198" s="14"/>
      <c r="T198" s="14"/>
      <c r="U198" s="14"/>
      <c r="V198" s="14"/>
      <c r="AP198" s="57"/>
      <c r="AQ198" s="79"/>
      <c r="AS198" s="544" t="str">
        <f ca="1">IF(R$30=BI198,BI198,"‐")</f>
        <v>‐</v>
      </c>
      <c r="AT198" s="494"/>
      <c r="AU198" s="496"/>
      <c r="AV198" s="493" t="str">
        <f ca="1">IF(R$31=BI198,BI198,"‐")</f>
        <v>‐</v>
      </c>
      <c r="AW198" s="494"/>
      <c r="AX198" s="496"/>
      <c r="AY198" s="493" t="str">
        <f ca="1">IF(R$32=BI198,BI198,"‐")</f>
        <v>‐</v>
      </c>
      <c r="AZ198" s="494"/>
      <c r="BA198" s="496"/>
      <c r="BB198" s="493" t="str">
        <f ca="1">IF(R$33=BI198,BI198,"‐")</f>
        <v>‐</v>
      </c>
      <c r="BC198" s="494"/>
      <c r="BD198" s="496"/>
      <c r="BE198" s="493" t="str">
        <f ca="1">IF(R$34=BI198,BI198,"‐")</f>
        <v>‐</v>
      </c>
      <c r="BF198" s="494"/>
      <c r="BG198" s="495"/>
      <c r="BI198" s="57">
        <v>103</v>
      </c>
    </row>
    <row r="199" spans="3:61" s="9" customFormat="1" ht="5.0999999999999996" customHeight="1">
      <c r="C199" s="184"/>
      <c r="F199" s="187"/>
      <c r="N199" s="14"/>
      <c r="O199" s="14"/>
      <c r="P199" s="14"/>
      <c r="Q199" s="14"/>
      <c r="R199" s="14"/>
      <c r="S199" s="14"/>
      <c r="T199" s="14"/>
      <c r="U199" s="14"/>
      <c r="V199" s="14"/>
      <c r="AP199" s="57"/>
      <c r="AQ199" s="79"/>
      <c r="AS199" s="544" t="str">
        <f ca="1">IF(R$30=BI199,BI199,"‐")</f>
        <v>‐</v>
      </c>
      <c r="AT199" s="494"/>
      <c r="AU199" s="496"/>
      <c r="AV199" s="493" t="str">
        <f ca="1">IF(R$31=BI199,BI199,"‐")</f>
        <v>‐</v>
      </c>
      <c r="AW199" s="494"/>
      <c r="AX199" s="496"/>
      <c r="AY199" s="493" t="str">
        <f ca="1">IF(R$32=BI199,BI199,"‐")</f>
        <v>‐</v>
      </c>
      <c r="AZ199" s="494"/>
      <c r="BA199" s="496"/>
      <c r="BB199" s="493" t="str">
        <f ca="1">IF(R$33=BI199,BI199,"‐")</f>
        <v>‐</v>
      </c>
      <c r="BC199" s="494"/>
      <c r="BD199" s="496"/>
      <c r="BE199" s="493" t="str">
        <f ca="1">IF(R$34=BI199,BI199,"‐")</f>
        <v>‐</v>
      </c>
      <c r="BF199" s="494"/>
      <c r="BG199" s="495"/>
      <c r="BI199" s="57">
        <v>102</v>
      </c>
    </row>
    <row r="200" spans="3:61" s="9" customFormat="1" ht="5.0999999999999996" customHeight="1">
      <c r="C200" s="184"/>
      <c r="F200" s="187"/>
      <c r="N200" s="14"/>
      <c r="O200" s="14"/>
      <c r="P200" s="14"/>
      <c r="Q200" s="14"/>
      <c r="R200" s="14"/>
      <c r="S200" s="14"/>
      <c r="T200" s="14"/>
      <c r="U200" s="14"/>
      <c r="V200" s="14"/>
      <c r="AP200" s="57"/>
      <c r="AQ200" s="516">
        <v>100</v>
      </c>
      <c r="AS200" s="544" t="str">
        <f ca="1">IF(R$30=BI200,BI200,"‐")</f>
        <v>‐</v>
      </c>
      <c r="AT200" s="494"/>
      <c r="AU200" s="496"/>
      <c r="AV200" s="493" t="str">
        <f ca="1">IF(R$31=BI200,BI200,"‐")</f>
        <v>‐</v>
      </c>
      <c r="AW200" s="494"/>
      <c r="AX200" s="496"/>
      <c r="AY200" s="493" t="str">
        <f ca="1">IF(R$32=BI200,BI200,"‐")</f>
        <v>‐</v>
      </c>
      <c r="AZ200" s="494"/>
      <c r="BA200" s="496"/>
      <c r="BB200" s="493" t="str">
        <f ca="1">IF(R$33=BI200,BI200,"‐")</f>
        <v>‐</v>
      </c>
      <c r="BC200" s="494"/>
      <c r="BD200" s="496"/>
      <c r="BE200" s="493" t="str">
        <f ca="1">IF(R$34=BI200,BI200,"‐")</f>
        <v>‐</v>
      </c>
      <c r="BF200" s="494"/>
      <c r="BG200" s="495"/>
      <c r="BI200" s="57">
        <v>101</v>
      </c>
    </row>
    <row r="201" spans="3:61" s="9" customFormat="1" ht="5.0999999999999996" customHeight="1">
      <c r="C201" s="184"/>
      <c r="F201" s="187"/>
      <c r="N201" s="14"/>
      <c r="O201" s="14"/>
      <c r="P201" s="14"/>
      <c r="Q201" s="14"/>
      <c r="R201" s="14"/>
      <c r="S201" s="14"/>
      <c r="T201" s="14"/>
      <c r="U201" s="14"/>
      <c r="V201" s="14"/>
      <c r="AP201" s="57"/>
      <c r="AQ201" s="516"/>
      <c r="AR201" s="58" t="s">
        <v>1377</v>
      </c>
      <c r="AS201" s="544" t="str">
        <f ca="1">IF(R$30=BI201,BI201,"–―")</f>
        <v>–―</v>
      </c>
      <c r="AT201" s="494"/>
      <c r="AU201" s="496"/>
      <c r="AV201" s="493" t="str">
        <f ca="1">IF(R$31=BI201,BI201,"–―")</f>
        <v>–―</v>
      </c>
      <c r="AW201" s="494"/>
      <c r="AX201" s="496"/>
      <c r="AY201" s="493" t="str">
        <f ca="1">IF(R$32=BI201,BI201,"–―")</f>
        <v>–―</v>
      </c>
      <c r="AZ201" s="494"/>
      <c r="BA201" s="496"/>
      <c r="BB201" s="493" t="str">
        <f ca="1">IF(R$33=BI201,BI201,"–―")</f>
        <v>–―</v>
      </c>
      <c r="BC201" s="494"/>
      <c r="BD201" s="496"/>
      <c r="BE201" s="493" t="str">
        <f ca="1">IF(R$34=BI201,BI201,"–―")</f>
        <v>–―</v>
      </c>
      <c r="BF201" s="494"/>
      <c r="BG201" s="495"/>
      <c r="BI201" s="57">
        <v>100</v>
      </c>
    </row>
    <row r="202" spans="3:61" s="9" customFormat="1" ht="5.0999999999999996" customHeight="1">
      <c r="C202" s="184"/>
      <c r="F202" s="187"/>
      <c r="N202" s="14"/>
      <c r="O202" s="14"/>
      <c r="P202" s="14"/>
      <c r="Q202" s="14"/>
      <c r="R202" s="14"/>
      <c r="S202" s="14"/>
      <c r="T202" s="14"/>
      <c r="U202" s="14"/>
      <c r="V202" s="14"/>
      <c r="AP202" s="57"/>
      <c r="AQ202" s="516"/>
      <c r="AS202" s="544" t="str">
        <f ca="1">IF(R$30=BI202,BI202,"‐")</f>
        <v>‐</v>
      </c>
      <c r="AT202" s="494"/>
      <c r="AU202" s="496"/>
      <c r="AV202" s="493" t="str">
        <f ca="1">IF(R$31=BI202,BI202,"‐")</f>
        <v>‐</v>
      </c>
      <c r="AW202" s="494"/>
      <c r="AX202" s="496"/>
      <c r="AY202" s="493" t="str">
        <f ca="1">IF(R$32=BI202,BI202,"‐")</f>
        <v>‐</v>
      </c>
      <c r="AZ202" s="494"/>
      <c r="BA202" s="496"/>
      <c r="BB202" s="493" t="str">
        <f ca="1">IF(R$33=BI202,BI202,"‐")</f>
        <v>‐</v>
      </c>
      <c r="BC202" s="494"/>
      <c r="BD202" s="496"/>
      <c r="BE202" s="493" t="str">
        <f ca="1">IF(R$34=BI202,BI202,"‐")</f>
        <v>‐</v>
      </c>
      <c r="BF202" s="494"/>
      <c r="BG202" s="495"/>
      <c r="BI202" s="57">
        <v>99</v>
      </c>
    </row>
    <row r="203" spans="3:61" s="9" customFormat="1" ht="5.0999999999999996" customHeight="1">
      <c r="C203" s="184"/>
      <c r="F203" s="187"/>
      <c r="N203" s="14"/>
      <c r="O203" s="14"/>
      <c r="P203" s="14"/>
      <c r="Q203" s="14"/>
      <c r="R203" s="14"/>
      <c r="S203" s="14"/>
      <c r="T203" s="14"/>
      <c r="U203" s="14"/>
      <c r="V203" s="14"/>
      <c r="AP203" s="57"/>
      <c r="AQ203" s="79"/>
      <c r="AS203" s="544" t="str">
        <f ca="1">IF(R$30=BI203,BI203,"‐")</f>
        <v>‐</v>
      </c>
      <c r="AT203" s="494"/>
      <c r="AU203" s="496"/>
      <c r="AV203" s="493" t="str">
        <f ca="1">IF(R$31=BI203,BI203,"‐")</f>
        <v>‐</v>
      </c>
      <c r="AW203" s="494"/>
      <c r="AX203" s="496"/>
      <c r="AY203" s="493" t="str">
        <f ca="1">IF(R$32=BI203,BI203,"‐")</f>
        <v>‐</v>
      </c>
      <c r="AZ203" s="494"/>
      <c r="BA203" s="496"/>
      <c r="BB203" s="493" t="str">
        <f ca="1">IF(R$33=BI203,BI203,"‐")</f>
        <v>‐</v>
      </c>
      <c r="BC203" s="494"/>
      <c r="BD203" s="496"/>
      <c r="BE203" s="493" t="str">
        <f ca="1">IF(R$34=BI203,BI203,"‐")</f>
        <v>‐</v>
      </c>
      <c r="BF203" s="494"/>
      <c r="BG203" s="495"/>
      <c r="BI203" s="57">
        <v>98</v>
      </c>
    </row>
    <row r="204" spans="3:61" s="9" customFormat="1" ht="5.0999999999999996" customHeight="1">
      <c r="C204" s="184"/>
      <c r="F204" s="187"/>
      <c r="N204" s="14"/>
      <c r="O204" s="14"/>
      <c r="P204" s="14"/>
      <c r="Q204" s="14"/>
      <c r="R204" s="14"/>
      <c r="S204" s="14"/>
      <c r="T204" s="14"/>
      <c r="U204" s="14"/>
      <c r="V204" s="14"/>
      <c r="AP204" s="57"/>
      <c r="AQ204" s="79"/>
      <c r="AS204" s="544" t="str">
        <f ca="1">IF(R$30=BI204,BI204,"‐")</f>
        <v>‐</v>
      </c>
      <c r="AT204" s="494"/>
      <c r="AU204" s="496"/>
      <c r="AV204" s="493" t="str">
        <f ca="1">IF(R$31=BI204,BI204,"‐")</f>
        <v>‐</v>
      </c>
      <c r="AW204" s="494"/>
      <c r="AX204" s="496"/>
      <c r="AY204" s="493" t="str">
        <f ca="1">IF(R$32=BI204,BI204,"‐")</f>
        <v>‐</v>
      </c>
      <c r="AZ204" s="494"/>
      <c r="BA204" s="496"/>
      <c r="BB204" s="493" t="str">
        <f ca="1">IF(R$33=BI204,BI204,"‐")</f>
        <v>‐</v>
      </c>
      <c r="BC204" s="494"/>
      <c r="BD204" s="496"/>
      <c r="BE204" s="493" t="str">
        <f ca="1">IF(R$34=BI204,BI204,"‐")</f>
        <v>‐</v>
      </c>
      <c r="BF204" s="494"/>
      <c r="BG204" s="495"/>
      <c r="BI204" s="57">
        <v>97</v>
      </c>
    </row>
    <row r="205" spans="3:61" s="9" customFormat="1" ht="5.0999999999999996" customHeight="1">
      <c r="C205" s="184"/>
      <c r="F205" s="187"/>
      <c r="N205" s="14"/>
      <c r="O205" s="14"/>
      <c r="P205" s="14"/>
      <c r="Q205" s="14"/>
      <c r="R205" s="14"/>
      <c r="S205" s="14"/>
      <c r="T205" s="14"/>
      <c r="U205" s="14"/>
      <c r="V205" s="14"/>
      <c r="AP205" s="57"/>
      <c r="AS205" s="544" t="str">
        <f ca="1">IF(R$30=BI205,BI205,"‐")</f>
        <v>‐</v>
      </c>
      <c r="AT205" s="494"/>
      <c r="AU205" s="496"/>
      <c r="AV205" s="493" t="str">
        <f ca="1">IF(R$31=BI205,BI205,"‐")</f>
        <v>‐</v>
      </c>
      <c r="AW205" s="494"/>
      <c r="AX205" s="496"/>
      <c r="AY205" s="493" t="str">
        <f ca="1">IF(R$32=BI205,BI205,"‐")</f>
        <v>‐</v>
      </c>
      <c r="AZ205" s="494"/>
      <c r="BA205" s="496"/>
      <c r="BB205" s="493" t="str">
        <f ca="1">IF(R$33=BI205,BI205,"‐")</f>
        <v>‐</v>
      </c>
      <c r="BC205" s="494"/>
      <c r="BD205" s="496"/>
      <c r="BE205" s="493" t="str">
        <f ca="1">IF(R$34=BI205,BI205,"‐")</f>
        <v>‐</v>
      </c>
      <c r="BF205" s="494"/>
      <c r="BG205" s="495"/>
      <c r="BI205" s="57">
        <v>96</v>
      </c>
    </row>
    <row r="206" spans="3:61" s="9" customFormat="1" ht="5.0999999999999996" customHeight="1">
      <c r="C206" s="184"/>
      <c r="F206" s="187"/>
      <c r="N206" s="14"/>
      <c r="O206" s="14"/>
      <c r="P206" s="14"/>
      <c r="Q206" s="14"/>
      <c r="R206" s="14"/>
      <c r="S206" s="14"/>
      <c r="T206" s="14"/>
      <c r="U206" s="14"/>
      <c r="V206" s="14"/>
      <c r="AP206" s="57"/>
      <c r="AQ206" s="53"/>
      <c r="AR206" s="58" t="s">
        <v>1369</v>
      </c>
      <c r="AS206" s="544" t="str">
        <f ca="1">IF(R$30=BI206,BI206,"—")</f>
        <v>—</v>
      </c>
      <c r="AT206" s="494"/>
      <c r="AU206" s="496"/>
      <c r="AV206" s="493" t="str">
        <f ca="1">IF(R$31=BI206,BI206,"—")</f>
        <v>—</v>
      </c>
      <c r="AW206" s="494"/>
      <c r="AX206" s="496"/>
      <c r="AY206" s="493" t="str">
        <f ca="1">IF(R$32=BI206,BI206,"—")</f>
        <v>—</v>
      </c>
      <c r="AZ206" s="494"/>
      <c r="BA206" s="496"/>
      <c r="BB206" s="493" t="str">
        <f ca="1">IF(R$33=BI206,BI206,"—")</f>
        <v>—</v>
      </c>
      <c r="BC206" s="494"/>
      <c r="BD206" s="496"/>
      <c r="BE206" s="493" t="str">
        <f ca="1">IF(R$34=BI206,BI206,"—")</f>
        <v>—</v>
      </c>
      <c r="BF206" s="494"/>
      <c r="BG206" s="495"/>
      <c r="BI206" s="57">
        <v>95</v>
      </c>
    </row>
    <row r="207" spans="3:61" s="9" customFormat="1" ht="5.0999999999999996" customHeight="1">
      <c r="C207" s="184"/>
      <c r="F207" s="187"/>
      <c r="N207" s="14"/>
      <c r="O207" s="14"/>
      <c r="P207" s="14"/>
      <c r="Q207" s="14"/>
      <c r="R207" s="14"/>
      <c r="S207" s="14"/>
      <c r="T207" s="14"/>
      <c r="U207" s="14"/>
      <c r="V207" s="14"/>
      <c r="AP207" s="57"/>
      <c r="AQ207" s="54"/>
      <c r="AS207" s="544" t="str">
        <f ca="1">IF(R$30=BI207,BI207,"‐")</f>
        <v>‐</v>
      </c>
      <c r="AT207" s="494"/>
      <c r="AU207" s="496"/>
      <c r="AV207" s="493" t="str">
        <f ca="1">IF(R$31=BI207,BI207,"‐")</f>
        <v>‐</v>
      </c>
      <c r="AW207" s="494"/>
      <c r="AX207" s="496"/>
      <c r="AY207" s="493" t="str">
        <f ca="1">IF(R$32=BI207,BI207,"‐")</f>
        <v>‐</v>
      </c>
      <c r="AZ207" s="494"/>
      <c r="BA207" s="496"/>
      <c r="BB207" s="493" t="str">
        <f ca="1">IF(R$33=BI207,BI207,"‐")</f>
        <v>‐</v>
      </c>
      <c r="BC207" s="494"/>
      <c r="BD207" s="496"/>
      <c r="BE207" s="493" t="str">
        <f ca="1">IF(R$34=BI207,BI207,"‐")</f>
        <v>‐</v>
      </c>
      <c r="BF207" s="494"/>
      <c r="BG207" s="495"/>
      <c r="BI207" s="57">
        <v>94</v>
      </c>
    </row>
    <row r="208" spans="3:61" s="9" customFormat="1" ht="5.0999999999999996" customHeight="1">
      <c r="C208" s="184"/>
      <c r="F208" s="187"/>
      <c r="N208" s="14"/>
      <c r="O208" s="14"/>
      <c r="P208" s="14"/>
      <c r="Q208" s="14"/>
      <c r="R208" s="14"/>
      <c r="S208" s="14"/>
      <c r="T208" s="14"/>
      <c r="U208" s="14"/>
      <c r="V208" s="14"/>
      <c r="AP208" s="57"/>
      <c r="AQ208" s="79"/>
      <c r="AS208" s="544" t="str">
        <f ca="1">IF(R$30=BI208,BI208,"‐")</f>
        <v>‐</v>
      </c>
      <c r="AT208" s="494"/>
      <c r="AU208" s="496"/>
      <c r="AV208" s="493" t="str">
        <f ca="1">IF(R$31=BI208,BI208,"‐")</f>
        <v>‐</v>
      </c>
      <c r="AW208" s="494"/>
      <c r="AX208" s="496"/>
      <c r="AY208" s="493" t="str">
        <f ca="1">IF(R$32=BI208,BI208,"‐")</f>
        <v>‐</v>
      </c>
      <c r="AZ208" s="494"/>
      <c r="BA208" s="496"/>
      <c r="BB208" s="493" t="str">
        <f ca="1">IF(R$33=BI208,BI208,"‐")</f>
        <v>‐</v>
      </c>
      <c r="BC208" s="494"/>
      <c r="BD208" s="496"/>
      <c r="BE208" s="493" t="str">
        <f ca="1">IF(R$34=BI208,BI208,"‐")</f>
        <v>‐</v>
      </c>
      <c r="BF208" s="494"/>
      <c r="BG208" s="495"/>
      <c r="BI208" s="57">
        <v>93</v>
      </c>
    </row>
    <row r="209" spans="3:61" s="9" customFormat="1" ht="5.0999999999999996" customHeight="1">
      <c r="C209" s="184"/>
      <c r="F209" s="187"/>
      <c r="N209" s="14"/>
      <c r="O209" s="14"/>
      <c r="P209" s="14"/>
      <c r="Q209" s="14"/>
      <c r="R209" s="14"/>
      <c r="S209" s="14"/>
      <c r="T209" s="14"/>
      <c r="U209" s="14"/>
      <c r="V209" s="14"/>
      <c r="AP209" s="57"/>
      <c r="AQ209" s="79"/>
      <c r="AS209" s="544" t="str">
        <f ca="1">IF(R$30=BI209,BI209,"‐")</f>
        <v>‐</v>
      </c>
      <c r="AT209" s="494"/>
      <c r="AU209" s="496"/>
      <c r="AV209" s="493" t="str">
        <f ca="1">IF(R$31=BI209,BI209,"‐")</f>
        <v>‐</v>
      </c>
      <c r="AW209" s="494"/>
      <c r="AX209" s="496"/>
      <c r="AY209" s="493" t="str">
        <f ca="1">IF(R$32=BI209,BI209,"‐")</f>
        <v>‐</v>
      </c>
      <c r="AZ209" s="494"/>
      <c r="BA209" s="496"/>
      <c r="BB209" s="493" t="str">
        <f ca="1">IF(R$33=BI209,BI209,"‐")</f>
        <v>‐</v>
      </c>
      <c r="BC209" s="494"/>
      <c r="BD209" s="496"/>
      <c r="BE209" s="493" t="str">
        <f ca="1">IF(R$34=BI209,BI209,"‐")</f>
        <v>‐</v>
      </c>
      <c r="BF209" s="494"/>
      <c r="BG209" s="495"/>
      <c r="BI209" s="57">
        <v>92</v>
      </c>
    </row>
    <row r="210" spans="3:61" s="9" customFormat="1" ht="5.0999999999999996" customHeight="1">
      <c r="C210" s="184"/>
      <c r="F210" s="187"/>
      <c r="N210" s="14"/>
      <c r="O210" s="14"/>
      <c r="P210" s="14"/>
      <c r="Q210" s="14"/>
      <c r="R210" s="14"/>
      <c r="S210" s="14"/>
      <c r="T210" s="14"/>
      <c r="U210" s="14"/>
      <c r="V210" s="14"/>
      <c r="AP210" s="57"/>
      <c r="AQ210" s="516">
        <v>90</v>
      </c>
      <c r="AS210" s="544" t="str">
        <f ca="1">IF(R$30=BI210,BI210,"‐")</f>
        <v>‐</v>
      </c>
      <c r="AT210" s="494"/>
      <c r="AU210" s="496"/>
      <c r="AV210" s="493" t="str">
        <f ca="1">IF(R$31=BI210,BI210,"‐")</f>
        <v>‐</v>
      </c>
      <c r="AW210" s="494"/>
      <c r="AX210" s="496"/>
      <c r="AY210" s="493" t="str">
        <f ca="1">IF(R$32=BI210,BI210,"‐")</f>
        <v>‐</v>
      </c>
      <c r="AZ210" s="494"/>
      <c r="BA210" s="496"/>
      <c r="BB210" s="493" t="str">
        <f ca="1">IF(R$33=BI210,BI210,"‐")</f>
        <v>‐</v>
      </c>
      <c r="BC210" s="494"/>
      <c r="BD210" s="496"/>
      <c r="BE210" s="493" t="str">
        <f ca="1">IF(R$34=BI210,BI210,"‐")</f>
        <v>‐</v>
      </c>
      <c r="BF210" s="494"/>
      <c r="BG210" s="495"/>
      <c r="BI210" s="57">
        <v>91</v>
      </c>
    </row>
    <row r="211" spans="3:61" s="9" customFormat="1" ht="5.0999999999999996" customHeight="1">
      <c r="C211" s="184"/>
      <c r="F211" s="187"/>
      <c r="N211" s="14"/>
      <c r="O211" s="14"/>
      <c r="P211" s="14"/>
      <c r="Q211" s="14"/>
      <c r="R211" s="14"/>
      <c r="S211" s="14"/>
      <c r="T211" s="14"/>
      <c r="U211" s="14"/>
      <c r="V211" s="14"/>
      <c r="AP211" s="57"/>
      <c r="AQ211" s="516"/>
      <c r="AR211" s="58" t="s">
        <v>1377</v>
      </c>
      <c r="AS211" s="554" t="str">
        <f ca="1">IF(R$30=BI211,BI211,"–―")</f>
        <v>–―</v>
      </c>
      <c r="AT211" s="498"/>
      <c r="AU211" s="500"/>
      <c r="AV211" s="497" t="str">
        <f ca="1">IF(R$31=BI211,BI211,"–―")</f>
        <v>–―</v>
      </c>
      <c r="AW211" s="498"/>
      <c r="AX211" s="500"/>
      <c r="AY211" s="497" t="str">
        <f ca="1">IF(R$32=BI211,BI211,"–―")</f>
        <v>–―</v>
      </c>
      <c r="AZ211" s="498"/>
      <c r="BA211" s="500"/>
      <c r="BB211" s="497" t="str">
        <f ca="1">IF(R$33=BI211,BI211,"–―")</f>
        <v>–―</v>
      </c>
      <c r="BC211" s="498"/>
      <c r="BD211" s="500"/>
      <c r="BE211" s="497" t="str">
        <f ca="1">IF(R$34=BI211,BI211,"–―")</f>
        <v>–―</v>
      </c>
      <c r="BF211" s="498"/>
      <c r="BG211" s="499"/>
      <c r="BI211" s="57">
        <v>90</v>
      </c>
    </row>
    <row r="212" spans="3:61" s="9" customFormat="1" ht="5.0999999999999996" customHeight="1">
      <c r="C212" s="184"/>
      <c r="F212" s="187"/>
      <c r="N212" s="14"/>
      <c r="O212" s="14"/>
      <c r="P212" s="14"/>
      <c r="Q212" s="14"/>
      <c r="R212" s="14"/>
      <c r="S212" s="14"/>
      <c r="T212" s="14"/>
      <c r="U212" s="14"/>
      <c r="V212" s="14"/>
      <c r="AP212" s="57"/>
      <c r="AQ212" s="516"/>
      <c r="AS212" s="643" t="str">
        <f ca="1">IF(R$30=BI212,BI212,"‐")</f>
        <v>‐</v>
      </c>
      <c r="AT212" s="502"/>
      <c r="AU212" s="503"/>
      <c r="AV212" s="501" t="str">
        <f ca="1">IF(R$31=BI212,BI212,"‐")</f>
        <v>‐</v>
      </c>
      <c r="AW212" s="502"/>
      <c r="AX212" s="503"/>
      <c r="AY212" s="501" t="str">
        <f ca="1">IF(R$32=BI212,BI212,"‐")</f>
        <v>‐</v>
      </c>
      <c r="AZ212" s="502"/>
      <c r="BA212" s="503"/>
      <c r="BB212" s="501" t="str">
        <f ca="1">IF(R$33=BI212,BI212,"‐")</f>
        <v>‐</v>
      </c>
      <c r="BC212" s="502"/>
      <c r="BD212" s="503"/>
      <c r="BE212" s="501" t="str">
        <f ca="1">IF(R$34=BI212,BI212,"‐")</f>
        <v>‐</v>
      </c>
      <c r="BF212" s="502"/>
      <c r="BG212" s="566"/>
      <c r="BI212" s="57">
        <v>89</v>
      </c>
    </row>
    <row r="213" spans="3:61" s="9" customFormat="1" ht="5.0999999999999996" customHeight="1">
      <c r="C213" s="184"/>
      <c r="F213" s="187"/>
      <c r="N213" s="14"/>
      <c r="O213" s="14"/>
      <c r="P213" s="14"/>
      <c r="Q213" s="14"/>
      <c r="R213" s="14"/>
      <c r="S213" s="14"/>
      <c r="T213" s="14"/>
      <c r="U213" s="14"/>
      <c r="V213" s="14"/>
      <c r="AP213" s="57"/>
      <c r="AQ213" s="79"/>
      <c r="AS213" s="543" t="str">
        <f ca="1">IF(R$30=BI213,BI213,"‐")</f>
        <v>‐</v>
      </c>
      <c r="AT213" s="494"/>
      <c r="AU213" s="496"/>
      <c r="AV213" s="493" t="str">
        <f ca="1">IF(R$31=BI213,BI213,"‐")</f>
        <v>‐</v>
      </c>
      <c r="AW213" s="494"/>
      <c r="AX213" s="496"/>
      <c r="AY213" s="493" t="str">
        <f ca="1">IF(R$32=BI213,BI213,"‐")</f>
        <v>‐</v>
      </c>
      <c r="AZ213" s="494"/>
      <c r="BA213" s="496"/>
      <c r="BB213" s="493" t="str">
        <f ca="1">IF(R$33=BI213,BI213,"‐")</f>
        <v>‐</v>
      </c>
      <c r="BC213" s="494"/>
      <c r="BD213" s="496"/>
      <c r="BE213" s="493" t="str">
        <f ca="1">IF(R$34=BI213,BI213,"‐")</f>
        <v>‐</v>
      </c>
      <c r="BF213" s="494"/>
      <c r="BG213" s="495"/>
      <c r="BI213" s="57">
        <v>88</v>
      </c>
    </row>
    <row r="214" spans="3:61" s="9" customFormat="1" ht="5.0999999999999996" customHeight="1">
      <c r="C214" s="184"/>
      <c r="F214" s="187"/>
      <c r="N214" s="14"/>
      <c r="O214" s="14"/>
      <c r="P214" s="14"/>
      <c r="Q214" s="14"/>
      <c r="R214" s="14"/>
      <c r="S214" s="14"/>
      <c r="T214" s="14"/>
      <c r="U214" s="14"/>
      <c r="V214" s="14"/>
      <c r="AP214" s="57"/>
      <c r="AQ214" s="79"/>
      <c r="AS214" s="543" t="str">
        <f ca="1">IF(R$30=BI214,BI214,"‐")</f>
        <v>‐</v>
      </c>
      <c r="AT214" s="494"/>
      <c r="AU214" s="496"/>
      <c r="AV214" s="493" t="str">
        <f ca="1">IF(R$31=BI214,BI214,"‐")</f>
        <v>‐</v>
      </c>
      <c r="AW214" s="494"/>
      <c r="AX214" s="496"/>
      <c r="AY214" s="493" t="str">
        <f ca="1">IF(R$32=BI214,BI214,"‐")</f>
        <v>‐</v>
      </c>
      <c r="AZ214" s="494"/>
      <c r="BA214" s="496"/>
      <c r="BB214" s="493" t="str">
        <f ca="1">IF(R$33=BI214,BI214,"‐")</f>
        <v>‐</v>
      </c>
      <c r="BC214" s="494"/>
      <c r="BD214" s="496"/>
      <c r="BE214" s="493" t="str">
        <f ca="1">IF(R$34=BI214,BI214,"‐")</f>
        <v>‐</v>
      </c>
      <c r="BF214" s="494"/>
      <c r="BG214" s="495"/>
      <c r="BI214" s="57">
        <v>87</v>
      </c>
    </row>
    <row r="215" spans="3:61" s="9" customFormat="1" ht="5.0999999999999996" customHeight="1">
      <c r="C215" s="184"/>
      <c r="F215" s="187"/>
      <c r="N215" s="14"/>
      <c r="O215" s="14"/>
      <c r="P215" s="14"/>
      <c r="Q215" s="14"/>
      <c r="R215" s="14"/>
      <c r="S215" s="14"/>
      <c r="T215" s="14"/>
      <c r="U215" s="14"/>
      <c r="V215" s="14"/>
      <c r="AP215" s="57"/>
      <c r="AS215" s="543" t="str">
        <f ca="1">IF(R$30=BI215,BI215,"‐")</f>
        <v>‐</v>
      </c>
      <c r="AT215" s="494"/>
      <c r="AU215" s="496"/>
      <c r="AV215" s="493" t="str">
        <f ca="1">IF(R$31=BI215,BI215,"‐")</f>
        <v>‐</v>
      </c>
      <c r="AW215" s="494"/>
      <c r="AX215" s="496"/>
      <c r="AY215" s="493" t="str">
        <f ca="1">IF(R$32=BI215,BI215,"‐")</f>
        <v>‐</v>
      </c>
      <c r="AZ215" s="494"/>
      <c r="BA215" s="496"/>
      <c r="BB215" s="493" t="str">
        <f ca="1">IF(R$33=BI215,BI215,"‐")</f>
        <v>‐</v>
      </c>
      <c r="BC215" s="494"/>
      <c r="BD215" s="496"/>
      <c r="BE215" s="493" t="str">
        <f ca="1">IF(R$34=BI215,BI215,"‐")</f>
        <v>‐</v>
      </c>
      <c r="BF215" s="494"/>
      <c r="BG215" s="495"/>
      <c r="BI215" s="57">
        <v>86</v>
      </c>
    </row>
    <row r="216" spans="3:61" s="9" customFormat="1" ht="5.0999999999999996" customHeight="1">
      <c r="C216" s="184"/>
      <c r="F216" s="187"/>
      <c r="N216" s="14"/>
      <c r="O216" s="14"/>
      <c r="P216" s="14"/>
      <c r="Q216" s="14"/>
      <c r="R216" s="14"/>
      <c r="S216" s="14"/>
      <c r="T216" s="14"/>
      <c r="U216" s="14"/>
      <c r="V216" s="14"/>
      <c r="AP216" s="57"/>
      <c r="AQ216" s="53"/>
      <c r="AR216" s="58" t="s">
        <v>1369</v>
      </c>
      <c r="AS216" s="543" t="str">
        <f ca="1">IF(R$30=BI216,BI216,"—")</f>
        <v>—</v>
      </c>
      <c r="AT216" s="494"/>
      <c r="AU216" s="496"/>
      <c r="AV216" s="493" t="str">
        <f ca="1">IF(R$31=BI216,BI216,"—")</f>
        <v>—</v>
      </c>
      <c r="AW216" s="494"/>
      <c r="AX216" s="496"/>
      <c r="AY216" s="493" t="str">
        <f ca="1">IF(R$32=BI216,BI216,"—")</f>
        <v>—</v>
      </c>
      <c r="AZ216" s="494"/>
      <c r="BA216" s="496"/>
      <c r="BB216" s="493" t="str">
        <f ca="1">IF(R$33=BI216,BI216,"—")</f>
        <v>—</v>
      </c>
      <c r="BC216" s="494"/>
      <c r="BD216" s="496"/>
      <c r="BE216" s="493" t="str">
        <f ca="1">IF(R$34=BI216,BI216,"—")</f>
        <v>—</v>
      </c>
      <c r="BF216" s="494"/>
      <c r="BG216" s="495"/>
      <c r="BI216" s="57">
        <v>85</v>
      </c>
    </row>
    <row r="217" spans="3:61" s="9" customFormat="1" ht="5.0999999999999996" customHeight="1">
      <c r="C217" s="184"/>
      <c r="F217" s="187"/>
      <c r="N217" s="14"/>
      <c r="O217" s="14"/>
      <c r="P217" s="14"/>
      <c r="Q217" s="14"/>
      <c r="R217" s="14"/>
      <c r="S217" s="14"/>
      <c r="T217" s="14"/>
      <c r="U217" s="14"/>
      <c r="V217" s="14"/>
      <c r="AP217" s="57"/>
      <c r="AQ217" s="54"/>
      <c r="AS217" s="543" t="str">
        <f ca="1">IF(R$30=BI217,BI217,"‐")</f>
        <v>‐</v>
      </c>
      <c r="AT217" s="494"/>
      <c r="AU217" s="496"/>
      <c r="AV217" s="493" t="str">
        <f ca="1">IF(R$31=BI217,BI217,"‐")</f>
        <v>‐</v>
      </c>
      <c r="AW217" s="494"/>
      <c r="AX217" s="496"/>
      <c r="AY217" s="493" t="str">
        <f ca="1">IF(R$32=BI217,BI217,"‐")</f>
        <v>‐</v>
      </c>
      <c r="AZ217" s="494"/>
      <c r="BA217" s="496"/>
      <c r="BB217" s="493" t="str">
        <f ca="1">IF(R$33=BI217,BI217,"‐")</f>
        <v>‐</v>
      </c>
      <c r="BC217" s="494"/>
      <c r="BD217" s="496"/>
      <c r="BE217" s="493" t="str">
        <f ca="1">IF(R$34=BI217,BI217,"‐")</f>
        <v>‐</v>
      </c>
      <c r="BF217" s="494"/>
      <c r="BG217" s="495"/>
      <c r="BI217" s="57">
        <v>84</v>
      </c>
    </row>
    <row r="218" spans="3:61" s="9" customFormat="1" ht="5.0999999999999996" customHeight="1">
      <c r="C218" s="184"/>
      <c r="F218" s="187"/>
      <c r="N218" s="14"/>
      <c r="O218" s="14"/>
      <c r="P218" s="14"/>
      <c r="Q218" s="14"/>
      <c r="R218" s="14"/>
      <c r="S218" s="14"/>
      <c r="T218" s="14"/>
      <c r="U218" s="14"/>
      <c r="V218" s="14"/>
      <c r="AP218" s="57"/>
      <c r="AQ218" s="79"/>
      <c r="AS218" s="543" t="str">
        <f ca="1">IF(R$30=BI218,BI218,"‐")</f>
        <v>‐</v>
      </c>
      <c r="AT218" s="494"/>
      <c r="AU218" s="496"/>
      <c r="AV218" s="493" t="str">
        <f ca="1">IF(R$31=BI218,BI218,"‐")</f>
        <v>‐</v>
      </c>
      <c r="AW218" s="494"/>
      <c r="AX218" s="496"/>
      <c r="AY218" s="493" t="str">
        <f ca="1">IF(R$32=BI218,BI218,"‐")</f>
        <v>‐</v>
      </c>
      <c r="AZ218" s="494"/>
      <c r="BA218" s="496"/>
      <c r="BB218" s="493" t="str">
        <f ca="1">IF(R$33=BI218,BI218,"‐")</f>
        <v>‐</v>
      </c>
      <c r="BC218" s="494"/>
      <c r="BD218" s="496"/>
      <c r="BE218" s="493" t="str">
        <f ca="1">IF(R$34=BI218,BI218,"‐")</f>
        <v>‐</v>
      </c>
      <c r="BF218" s="494"/>
      <c r="BG218" s="495"/>
      <c r="BI218" s="57">
        <v>83</v>
      </c>
    </row>
    <row r="219" spans="3:61" s="9" customFormat="1" ht="5.0999999999999996" customHeight="1">
      <c r="C219" s="184"/>
      <c r="F219" s="187"/>
      <c r="N219" s="14"/>
      <c r="O219" s="14"/>
      <c r="P219" s="14"/>
      <c r="Q219" s="14"/>
      <c r="R219" s="14"/>
      <c r="S219" s="14"/>
      <c r="T219" s="14"/>
      <c r="U219" s="14"/>
      <c r="V219" s="14"/>
      <c r="AP219" s="57"/>
      <c r="AQ219" s="79"/>
      <c r="AS219" s="543" t="str">
        <f ca="1">IF(R$30=BI219,BI219,"‐")</f>
        <v>‐</v>
      </c>
      <c r="AT219" s="494"/>
      <c r="AU219" s="496"/>
      <c r="AV219" s="493" t="str">
        <f ca="1">IF(R$31=BI219,BI219,"‐")</f>
        <v>‐</v>
      </c>
      <c r="AW219" s="494"/>
      <c r="AX219" s="496"/>
      <c r="AY219" s="493" t="str">
        <f ca="1">IF(R$32=BI219,BI219,"‐")</f>
        <v>‐</v>
      </c>
      <c r="AZ219" s="494"/>
      <c r="BA219" s="496"/>
      <c r="BB219" s="493" t="str">
        <f ca="1">IF(R$33=BI219,BI219,"‐")</f>
        <v>‐</v>
      </c>
      <c r="BC219" s="494"/>
      <c r="BD219" s="496"/>
      <c r="BE219" s="493" t="str">
        <f ca="1">IF(R$34=BI219,BI219,"‐")</f>
        <v>‐</v>
      </c>
      <c r="BF219" s="494"/>
      <c r="BG219" s="495"/>
      <c r="BI219" s="57">
        <v>82</v>
      </c>
    </row>
    <row r="220" spans="3:61" s="9" customFormat="1" ht="5.0999999999999996" customHeight="1">
      <c r="C220" s="184"/>
      <c r="F220" s="187"/>
      <c r="N220" s="14"/>
      <c r="O220" s="14"/>
      <c r="P220" s="14"/>
      <c r="Q220" s="14"/>
      <c r="R220" s="14"/>
      <c r="S220" s="14"/>
      <c r="T220" s="14"/>
      <c r="U220" s="14"/>
      <c r="V220" s="14"/>
      <c r="AP220" s="57"/>
      <c r="AQ220" s="516">
        <v>80</v>
      </c>
      <c r="AS220" s="543" t="str">
        <f ca="1">IF(R$30=BI220,BI220,"‐")</f>
        <v>‐</v>
      </c>
      <c r="AT220" s="494"/>
      <c r="AU220" s="496"/>
      <c r="AV220" s="493" t="str">
        <f ca="1">IF(R$31=BI220,BI220,"‐")</f>
        <v>‐</v>
      </c>
      <c r="AW220" s="494"/>
      <c r="AX220" s="496"/>
      <c r="AY220" s="493" t="str">
        <f ca="1">IF(R$32=BI220,BI220,"‐")</f>
        <v>‐</v>
      </c>
      <c r="AZ220" s="494"/>
      <c r="BA220" s="496"/>
      <c r="BB220" s="493" t="str">
        <f ca="1">IF(R$33=BI220,BI220,"‐")</f>
        <v>‐</v>
      </c>
      <c r="BC220" s="494"/>
      <c r="BD220" s="496"/>
      <c r="BE220" s="493" t="str">
        <f ca="1">IF(R$34=BI220,BI220,"‐")</f>
        <v>‐</v>
      </c>
      <c r="BF220" s="494"/>
      <c r="BG220" s="495"/>
      <c r="BI220" s="57">
        <v>81</v>
      </c>
    </row>
    <row r="221" spans="3:61" s="9" customFormat="1" ht="5.0999999999999996" customHeight="1">
      <c r="C221" s="184"/>
      <c r="F221" s="187"/>
      <c r="N221" s="14"/>
      <c r="O221" s="14"/>
      <c r="P221" s="14"/>
      <c r="Q221" s="14"/>
      <c r="R221" s="14"/>
      <c r="S221" s="14"/>
      <c r="T221" s="14"/>
      <c r="U221" s="14"/>
      <c r="V221" s="14"/>
      <c r="AP221" s="57"/>
      <c r="AQ221" s="516"/>
      <c r="AR221" s="58" t="s">
        <v>1377</v>
      </c>
      <c r="AS221" s="644" t="str">
        <f ca="1">IF(R$30=BI221,BI221,"–―")</f>
        <v>–―</v>
      </c>
      <c r="AT221" s="519"/>
      <c r="AU221" s="520"/>
      <c r="AV221" s="518" t="str">
        <f ca="1">IF(R$31=BI221,BI221,"–―")</f>
        <v>–―</v>
      </c>
      <c r="AW221" s="519"/>
      <c r="AX221" s="520"/>
      <c r="AY221" s="518" t="str">
        <f ca="1">IF(R$32=BI221,BI221,"–―")</f>
        <v>–―</v>
      </c>
      <c r="AZ221" s="519"/>
      <c r="BA221" s="520"/>
      <c r="BB221" s="518" t="str">
        <f ca="1">IF(R$33=BI221,BI221,"–―")</f>
        <v>–―</v>
      </c>
      <c r="BC221" s="519"/>
      <c r="BD221" s="520"/>
      <c r="BE221" s="518" t="str">
        <f ca="1">IF(R$34=BI221,BI221,"–―")</f>
        <v>–―</v>
      </c>
      <c r="BF221" s="519"/>
      <c r="BG221" s="567"/>
      <c r="BI221" s="57">
        <v>80</v>
      </c>
    </row>
    <row r="222" spans="3:61" s="9" customFormat="1" ht="5.0999999999999996" customHeight="1">
      <c r="C222" s="184"/>
      <c r="F222" s="187"/>
      <c r="N222" s="14"/>
      <c r="O222" s="14"/>
      <c r="P222" s="14"/>
      <c r="Q222" s="14"/>
      <c r="R222" s="14"/>
      <c r="S222" s="14"/>
      <c r="T222" s="14"/>
      <c r="U222" s="14"/>
      <c r="V222" s="14"/>
      <c r="AP222" s="57"/>
      <c r="AQ222" s="516"/>
      <c r="AS222" s="642" t="str">
        <f ca="1">IF(R$30=BI222,BI222,"‐")</f>
        <v>‐</v>
      </c>
      <c r="AT222" s="511"/>
      <c r="AU222" s="512"/>
      <c r="AV222" s="510" t="str">
        <f ca="1">IF(R$31=BI222,BI222,"‐")</f>
        <v>‐</v>
      </c>
      <c r="AW222" s="511"/>
      <c r="AX222" s="512"/>
      <c r="AY222" s="510" t="str">
        <f ca="1">IF(R$32=BI222,BI222,"‐")</f>
        <v>‐</v>
      </c>
      <c r="AZ222" s="511"/>
      <c r="BA222" s="512"/>
      <c r="BB222" s="510" t="str">
        <f ca="1">IF(R$33=BI222,BI222,"‐")</f>
        <v>‐</v>
      </c>
      <c r="BC222" s="511"/>
      <c r="BD222" s="512"/>
      <c r="BE222" s="510" t="str">
        <f ca="1">IF(R$34=BI222,BI222,"‐")</f>
        <v>‐</v>
      </c>
      <c r="BF222" s="511"/>
      <c r="BG222" s="570"/>
      <c r="BI222" s="57">
        <v>79</v>
      </c>
    </row>
    <row r="223" spans="3:61" s="9" customFormat="1" ht="5.0999999999999996" customHeight="1">
      <c r="C223" s="184"/>
      <c r="F223" s="187"/>
      <c r="N223" s="14"/>
      <c r="O223" s="14"/>
      <c r="P223" s="14"/>
      <c r="Q223" s="14"/>
      <c r="R223" s="14"/>
      <c r="S223" s="14"/>
      <c r="T223" s="14"/>
      <c r="U223" s="14"/>
      <c r="V223" s="14"/>
      <c r="AP223" s="57"/>
      <c r="AQ223" s="79"/>
      <c r="AS223" s="523" t="str">
        <f ca="1">IF(R$30=BI223,BI223,"‐")</f>
        <v>‐</v>
      </c>
      <c r="AT223" s="494"/>
      <c r="AU223" s="496"/>
      <c r="AV223" s="493" t="str">
        <f ca="1">IF(R$31=BI223,BI223,"‐")</f>
        <v>‐</v>
      </c>
      <c r="AW223" s="494"/>
      <c r="AX223" s="496"/>
      <c r="AY223" s="493" t="str">
        <f ca="1">IF(R$32=BI223,BI223,"‐")</f>
        <v>‐</v>
      </c>
      <c r="AZ223" s="494"/>
      <c r="BA223" s="496"/>
      <c r="BB223" s="493" t="str">
        <f ca="1">IF(R$33=BI223,BI223,"‐")</f>
        <v>‐</v>
      </c>
      <c r="BC223" s="494"/>
      <c r="BD223" s="496"/>
      <c r="BE223" s="493" t="str">
        <f ca="1">IF(R$34=BI223,BI223,"‐")</f>
        <v>‐</v>
      </c>
      <c r="BF223" s="494"/>
      <c r="BG223" s="495"/>
      <c r="BI223" s="57">
        <v>78</v>
      </c>
    </row>
    <row r="224" spans="3:61" s="9" customFormat="1" ht="5.0999999999999996" customHeight="1">
      <c r="C224" s="184"/>
      <c r="F224" s="187"/>
      <c r="N224" s="14"/>
      <c r="O224" s="14"/>
      <c r="P224" s="14"/>
      <c r="Q224" s="14"/>
      <c r="R224" s="14"/>
      <c r="S224" s="14"/>
      <c r="T224" s="14"/>
      <c r="U224" s="14"/>
      <c r="V224" s="14"/>
      <c r="AP224" s="57"/>
      <c r="AQ224" s="79"/>
      <c r="AS224" s="523" t="str">
        <f ca="1">IF(R$30=BI224,BI224,"‐")</f>
        <v>‐</v>
      </c>
      <c r="AT224" s="494"/>
      <c r="AU224" s="496"/>
      <c r="AV224" s="493" t="str">
        <f ca="1">IF(R$31=BI224,BI224,"‐")</f>
        <v>‐</v>
      </c>
      <c r="AW224" s="494"/>
      <c r="AX224" s="496"/>
      <c r="AY224" s="493" t="str">
        <f ca="1">IF(R$32=BI224,BI224,"‐")</f>
        <v>‐</v>
      </c>
      <c r="AZ224" s="494"/>
      <c r="BA224" s="496"/>
      <c r="BB224" s="493" t="str">
        <f ca="1">IF(R$33=BI224,BI224,"‐")</f>
        <v>‐</v>
      </c>
      <c r="BC224" s="494"/>
      <c r="BD224" s="496"/>
      <c r="BE224" s="493" t="str">
        <f ca="1">IF(R$34=BI224,BI224,"‐")</f>
        <v>‐</v>
      </c>
      <c r="BF224" s="494"/>
      <c r="BG224" s="495"/>
      <c r="BI224" s="57">
        <v>77</v>
      </c>
    </row>
    <row r="225" spans="3:61" s="9" customFormat="1" ht="5.0999999999999996" customHeight="1">
      <c r="C225" s="184"/>
      <c r="F225" s="187"/>
      <c r="N225" s="14"/>
      <c r="O225" s="14"/>
      <c r="P225" s="14"/>
      <c r="Q225" s="14"/>
      <c r="R225" s="14"/>
      <c r="S225" s="14"/>
      <c r="T225" s="14"/>
      <c r="U225" s="14"/>
      <c r="V225" s="14"/>
      <c r="AP225" s="57"/>
      <c r="AS225" s="523" t="str">
        <f ca="1">IF(R$30=BI225,BI225,"‐")</f>
        <v>‐</v>
      </c>
      <c r="AT225" s="494"/>
      <c r="AU225" s="496"/>
      <c r="AV225" s="493" t="str">
        <f ca="1">IF(R$31=BI225,BI225,"‐")</f>
        <v>‐</v>
      </c>
      <c r="AW225" s="494"/>
      <c r="AX225" s="496"/>
      <c r="AY225" s="493" t="str">
        <f ca="1">IF(R$32=BI225,BI225,"‐")</f>
        <v>‐</v>
      </c>
      <c r="AZ225" s="494"/>
      <c r="BA225" s="496"/>
      <c r="BB225" s="493" t="str">
        <f ca="1">IF(R$33=BI225,BI225,"‐")</f>
        <v>‐</v>
      </c>
      <c r="BC225" s="494"/>
      <c r="BD225" s="496"/>
      <c r="BE225" s="493" t="str">
        <f ca="1">IF(R$34=BI225,BI225,"‐")</f>
        <v>‐</v>
      </c>
      <c r="BF225" s="494"/>
      <c r="BG225" s="495"/>
      <c r="BI225" s="57">
        <v>76</v>
      </c>
    </row>
    <row r="226" spans="3:61" s="9" customFormat="1" ht="5.0999999999999996" customHeight="1">
      <c r="C226" s="184"/>
      <c r="F226" s="187"/>
      <c r="N226" s="14"/>
      <c r="O226" s="14"/>
      <c r="P226" s="14"/>
      <c r="Q226" s="14"/>
      <c r="R226" s="14"/>
      <c r="S226" s="14"/>
      <c r="T226" s="14"/>
      <c r="U226" s="14"/>
      <c r="V226" s="14"/>
      <c r="AP226" s="57"/>
      <c r="AQ226" s="53"/>
      <c r="AR226" s="58" t="s">
        <v>1369</v>
      </c>
      <c r="AS226" s="523" t="str">
        <f ca="1">IF(R$30=BI226,BI226,"—")</f>
        <v>—</v>
      </c>
      <c r="AT226" s="494"/>
      <c r="AU226" s="496"/>
      <c r="AV226" s="493" t="str">
        <f ca="1">IF(R$31=BI226,BI226,"—")</f>
        <v>—</v>
      </c>
      <c r="AW226" s="494"/>
      <c r="AX226" s="496"/>
      <c r="AY226" s="493" t="str">
        <f ca="1">IF(R$32=BI226,BI226,"—")</f>
        <v>—</v>
      </c>
      <c r="AZ226" s="494"/>
      <c r="BA226" s="496"/>
      <c r="BB226" s="493" t="str">
        <f ca="1">IF(R$33=BI226,BI226,"—")</f>
        <v>—</v>
      </c>
      <c r="BC226" s="494"/>
      <c r="BD226" s="496"/>
      <c r="BE226" s="493" t="str">
        <f ca="1">IF(R$34=BI226,BI226,"—")</f>
        <v>—</v>
      </c>
      <c r="BF226" s="494"/>
      <c r="BG226" s="495"/>
      <c r="BI226" s="57">
        <v>75</v>
      </c>
    </row>
    <row r="227" spans="3:61" s="9" customFormat="1" ht="5.0999999999999996" customHeight="1">
      <c r="C227" s="184"/>
      <c r="F227" s="187"/>
      <c r="N227" s="14"/>
      <c r="O227" s="14"/>
      <c r="P227" s="14"/>
      <c r="Q227" s="14"/>
      <c r="R227" s="14"/>
      <c r="S227" s="14"/>
      <c r="T227" s="14"/>
      <c r="U227" s="14"/>
      <c r="V227" s="14"/>
      <c r="AP227" s="57"/>
      <c r="AQ227" s="54"/>
      <c r="AS227" s="523" t="str">
        <f ca="1">IF(R$30=BI227,BI227,"‐")</f>
        <v>‐</v>
      </c>
      <c r="AT227" s="494"/>
      <c r="AU227" s="496"/>
      <c r="AV227" s="493" t="str">
        <f ca="1">IF(R$31=BI227,BI227,"‐")</f>
        <v>‐</v>
      </c>
      <c r="AW227" s="494"/>
      <c r="AX227" s="496"/>
      <c r="AY227" s="493" t="str">
        <f ca="1">IF(R$32=BI227,BI227,"‐")</f>
        <v>‐</v>
      </c>
      <c r="AZ227" s="494"/>
      <c r="BA227" s="496"/>
      <c r="BB227" s="493" t="str">
        <f ca="1">IF(R$33=BI227,BI227,"‐")</f>
        <v>‐</v>
      </c>
      <c r="BC227" s="494"/>
      <c r="BD227" s="496"/>
      <c r="BE227" s="493" t="str">
        <f ca="1">IF(R$34=BI227,BI227,"‐")</f>
        <v>‐</v>
      </c>
      <c r="BF227" s="494"/>
      <c r="BG227" s="495"/>
      <c r="BI227" s="57">
        <v>74</v>
      </c>
    </row>
    <row r="228" spans="3:61" s="9" customFormat="1" ht="5.0999999999999996" customHeight="1">
      <c r="C228" s="184"/>
      <c r="F228" s="187"/>
      <c r="N228" s="14"/>
      <c r="O228" s="14"/>
      <c r="P228" s="14"/>
      <c r="Q228" s="14"/>
      <c r="R228" s="14"/>
      <c r="S228" s="14"/>
      <c r="T228" s="14"/>
      <c r="U228" s="14"/>
      <c r="V228" s="14"/>
      <c r="AP228" s="57"/>
      <c r="AQ228" s="79"/>
      <c r="AS228" s="523" t="str">
        <f ca="1">IF(R$30=BI228,BI228,"‐")</f>
        <v>‐</v>
      </c>
      <c r="AT228" s="494"/>
      <c r="AU228" s="496"/>
      <c r="AV228" s="493" t="str">
        <f ca="1">IF(R$31=BI228,BI228,"‐")</f>
        <v>‐</v>
      </c>
      <c r="AW228" s="494"/>
      <c r="AX228" s="496"/>
      <c r="AY228" s="493" t="str">
        <f ca="1">IF(R$32=BI228,BI228,"‐")</f>
        <v>‐</v>
      </c>
      <c r="AZ228" s="494"/>
      <c r="BA228" s="496"/>
      <c r="BB228" s="493" t="str">
        <f ca="1">IF(R$33=BI228,BI228,"‐")</f>
        <v>‐</v>
      </c>
      <c r="BC228" s="494"/>
      <c r="BD228" s="496"/>
      <c r="BE228" s="493" t="str">
        <f ca="1">IF(R$34=BI228,BI228,"‐")</f>
        <v>‐</v>
      </c>
      <c r="BF228" s="494"/>
      <c r="BG228" s="495"/>
      <c r="BI228" s="57">
        <v>73</v>
      </c>
    </row>
    <row r="229" spans="3:61" s="9" customFormat="1" ht="5.0999999999999996" customHeight="1">
      <c r="C229" s="184"/>
      <c r="F229" s="187"/>
      <c r="N229" s="14"/>
      <c r="O229" s="14"/>
      <c r="P229" s="14"/>
      <c r="Q229" s="14"/>
      <c r="R229" s="14"/>
      <c r="S229" s="14"/>
      <c r="T229" s="14"/>
      <c r="U229" s="14"/>
      <c r="V229" s="14"/>
      <c r="AP229" s="57"/>
      <c r="AQ229" s="79"/>
      <c r="AS229" s="523" t="str">
        <f ca="1">IF(R$30=BI229,BI229,"‐")</f>
        <v>‐</v>
      </c>
      <c r="AT229" s="494"/>
      <c r="AU229" s="496"/>
      <c r="AV229" s="493" t="str">
        <f ca="1">IF(R$31=BI229,BI229,"‐")</f>
        <v>‐</v>
      </c>
      <c r="AW229" s="494"/>
      <c r="AX229" s="496"/>
      <c r="AY229" s="493" t="str">
        <f ca="1">IF(R$32=BI229,BI229,"‐")</f>
        <v>‐</v>
      </c>
      <c r="AZ229" s="494"/>
      <c r="BA229" s="496"/>
      <c r="BB229" s="493" t="str">
        <f ca="1">IF(R$33=BI229,BI229,"‐")</f>
        <v>‐</v>
      </c>
      <c r="BC229" s="494"/>
      <c r="BD229" s="496"/>
      <c r="BE229" s="493" t="str">
        <f ca="1">IF(R$34=BI229,BI229,"‐")</f>
        <v>‐</v>
      </c>
      <c r="BF229" s="494"/>
      <c r="BG229" s="495"/>
      <c r="BI229" s="57">
        <v>72</v>
      </c>
    </row>
    <row r="230" spans="3:61" s="9" customFormat="1" ht="5.0999999999999996" customHeight="1">
      <c r="C230" s="184"/>
      <c r="F230" s="187"/>
      <c r="N230" s="14"/>
      <c r="O230" s="14"/>
      <c r="P230" s="14"/>
      <c r="Q230" s="14"/>
      <c r="R230" s="14"/>
      <c r="S230" s="14"/>
      <c r="T230" s="14"/>
      <c r="U230" s="14"/>
      <c r="V230" s="14"/>
      <c r="AP230" s="57"/>
      <c r="AQ230" s="516">
        <v>70</v>
      </c>
      <c r="AS230" s="523" t="str">
        <f ca="1">IF(R$30=BI230,BI230,"‐")</f>
        <v>‐</v>
      </c>
      <c r="AT230" s="494"/>
      <c r="AU230" s="496"/>
      <c r="AV230" s="493" t="str">
        <f ca="1">IF(R$31=BI230,BI230,"‐")</f>
        <v>‐</v>
      </c>
      <c r="AW230" s="494"/>
      <c r="AX230" s="496"/>
      <c r="AY230" s="493" t="str">
        <f ca="1">IF(R$32=BI230,BI230,"‐")</f>
        <v>‐</v>
      </c>
      <c r="AZ230" s="494"/>
      <c r="BA230" s="496"/>
      <c r="BB230" s="493" t="str">
        <f ca="1">IF(R$33=BI230,BI230,"‐")</f>
        <v>‐</v>
      </c>
      <c r="BC230" s="494"/>
      <c r="BD230" s="496"/>
      <c r="BE230" s="493" t="str">
        <f ca="1">IF(R$34=BI230,BI230,"‐")</f>
        <v>‐</v>
      </c>
      <c r="BF230" s="494"/>
      <c r="BG230" s="495"/>
      <c r="BI230" s="57">
        <v>71</v>
      </c>
    </row>
    <row r="231" spans="3:61" s="9" customFormat="1" ht="5.0999999999999996" customHeight="1">
      <c r="C231" s="184"/>
      <c r="F231" s="187"/>
      <c r="N231" s="14"/>
      <c r="O231" s="14"/>
      <c r="P231" s="14"/>
      <c r="Q231" s="14"/>
      <c r="R231" s="14"/>
      <c r="S231" s="14"/>
      <c r="T231" s="14"/>
      <c r="U231" s="14"/>
      <c r="V231" s="14"/>
      <c r="AP231" s="57"/>
      <c r="AQ231" s="516"/>
      <c r="AR231" s="58" t="s">
        <v>1377</v>
      </c>
      <c r="AS231" s="524" t="str">
        <f ca="1">IF(R$30=BI231,BI231,"–―")</f>
        <v>–―</v>
      </c>
      <c r="AT231" s="508"/>
      <c r="AU231" s="509"/>
      <c r="AV231" s="507" t="str">
        <f ca="1">IF(R$31=BI231,BI231,"–―")</f>
        <v>–―</v>
      </c>
      <c r="AW231" s="508"/>
      <c r="AX231" s="509"/>
      <c r="AY231" s="507" t="str">
        <f ca="1">IF(R$32=BI231,BI231,"–―")</f>
        <v>–―</v>
      </c>
      <c r="AZ231" s="508"/>
      <c r="BA231" s="509"/>
      <c r="BB231" s="507" t="str">
        <f ca="1">IF(R$33=BI231,BI231,"–―")</f>
        <v>–―</v>
      </c>
      <c r="BC231" s="508"/>
      <c r="BD231" s="509"/>
      <c r="BE231" s="507" t="str">
        <f ca="1">IF(R$34=BI231,BI231,"–―")</f>
        <v>–―</v>
      </c>
      <c r="BF231" s="508"/>
      <c r="BG231" s="569"/>
      <c r="BI231" s="57">
        <v>70</v>
      </c>
    </row>
    <row r="232" spans="3:61" s="9" customFormat="1" ht="5.0999999999999996" customHeight="1">
      <c r="C232" s="184"/>
      <c r="F232" s="187"/>
      <c r="N232" s="14"/>
      <c r="O232" s="14"/>
      <c r="P232" s="14"/>
      <c r="Q232" s="14"/>
      <c r="R232" s="14"/>
      <c r="S232" s="14"/>
      <c r="T232" s="14"/>
      <c r="U232" s="14"/>
      <c r="V232" s="14"/>
      <c r="AP232" s="57"/>
      <c r="AQ232" s="516"/>
      <c r="AS232" s="522" t="str">
        <f ca="1">IF(R$30=BI232,BI232,"‐")</f>
        <v>‐</v>
      </c>
      <c r="AT232" s="514"/>
      <c r="AU232" s="515"/>
      <c r="AV232" s="513" t="str">
        <f ca="1">IF(R$31=BI232,BI232,"‐")</f>
        <v>‐</v>
      </c>
      <c r="AW232" s="514"/>
      <c r="AX232" s="515"/>
      <c r="AY232" s="513" t="str">
        <f ca="1">IF(R$32=BI232,BI232,"‐")</f>
        <v>‐</v>
      </c>
      <c r="AZ232" s="514"/>
      <c r="BA232" s="515"/>
      <c r="BB232" s="513" t="str">
        <f ca="1">IF(R$33=BI232,BI232,"‐")</f>
        <v>‐</v>
      </c>
      <c r="BC232" s="514"/>
      <c r="BD232" s="515"/>
      <c r="BE232" s="513" t="str">
        <f ca="1">IF(R$34=BI232,BI232,"‐")</f>
        <v>‐</v>
      </c>
      <c r="BF232" s="514"/>
      <c r="BG232" s="568"/>
      <c r="BI232" s="57">
        <v>69</v>
      </c>
    </row>
    <row r="233" spans="3:61" s="9" customFormat="1" ht="5.0999999999999996" customHeight="1">
      <c r="C233" s="184"/>
      <c r="F233" s="187"/>
      <c r="N233" s="14"/>
      <c r="O233" s="14"/>
      <c r="P233" s="14"/>
      <c r="Q233" s="14"/>
      <c r="R233" s="14"/>
      <c r="S233" s="14"/>
      <c r="T233" s="14"/>
      <c r="U233" s="14"/>
      <c r="V233" s="14"/>
      <c r="AP233" s="57"/>
      <c r="AQ233" s="79"/>
      <c r="AS233" s="521" t="str">
        <f ca="1">IF(R$30=BI233,BI233,"‐")</f>
        <v>‐</v>
      </c>
      <c r="AT233" s="494"/>
      <c r="AU233" s="496"/>
      <c r="AV233" s="493" t="str">
        <f ca="1">IF(R$31=BI233,BI233,"‐")</f>
        <v>‐</v>
      </c>
      <c r="AW233" s="494"/>
      <c r="AX233" s="496"/>
      <c r="AY233" s="493" t="str">
        <f ca="1">IF(R$32=BI233,BI233,"‐")</f>
        <v>‐</v>
      </c>
      <c r="AZ233" s="494"/>
      <c r="BA233" s="496"/>
      <c r="BB233" s="493" t="str">
        <f ca="1">IF(R$33=BI233,BI233,"‐")</f>
        <v>‐</v>
      </c>
      <c r="BC233" s="494"/>
      <c r="BD233" s="496"/>
      <c r="BE233" s="493" t="str">
        <f ca="1">IF(R$34=BI233,BI233,"‐")</f>
        <v>‐</v>
      </c>
      <c r="BF233" s="494"/>
      <c r="BG233" s="495"/>
      <c r="BI233" s="57">
        <v>68</v>
      </c>
    </row>
    <row r="234" spans="3:61" s="9" customFormat="1" ht="5.0999999999999996" customHeight="1">
      <c r="C234" s="184"/>
      <c r="F234" s="187"/>
      <c r="N234" s="14"/>
      <c r="O234" s="14"/>
      <c r="P234" s="14"/>
      <c r="Q234" s="14"/>
      <c r="R234" s="14"/>
      <c r="S234" s="14"/>
      <c r="T234" s="14"/>
      <c r="U234" s="14"/>
      <c r="V234" s="14"/>
      <c r="AP234" s="57"/>
      <c r="AQ234" s="79"/>
      <c r="AS234" s="521" t="str">
        <f ca="1">IF(R$30=BI234,BI234,"‐")</f>
        <v>‐</v>
      </c>
      <c r="AT234" s="494"/>
      <c r="AU234" s="496"/>
      <c r="AV234" s="493" t="str">
        <f ca="1">IF(R$31=BI234,BI234,"‐")</f>
        <v>‐</v>
      </c>
      <c r="AW234" s="494"/>
      <c r="AX234" s="496"/>
      <c r="AY234" s="493" t="str">
        <f ca="1">IF(R$32=BI234,BI234,"‐")</f>
        <v>‐</v>
      </c>
      <c r="AZ234" s="494"/>
      <c r="BA234" s="496"/>
      <c r="BB234" s="493" t="str">
        <f ca="1">IF(R$33=BI234,BI234,"‐")</f>
        <v>‐</v>
      </c>
      <c r="BC234" s="494"/>
      <c r="BD234" s="496"/>
      <c r="BE234" s="493" t="str">
        <f ca="1">IF(R$34=BI234,BI234,"‐")</f>
        <v>‐</v>
      </c>
      <c r="BF234" s="494"/>
      <c r="BG234" s="495"/>
      <c r="BI234" s="57">
        <v>67</v>
      </c>
    </row>
    <row r="235" spans="3:61" s="9" customFormat="1" ht="5.0999999999999996" customHeight="1">
      <c r="C235" s="184"/>
      <c r="F235" s="187"/>
      <c r="N235" s="14"/>
      <c r="O235" s="14"/>
      <c r="P235" s="14"/>
      <c r="Q235" s="14"/>
      <c r="R235" s="14"/>
      <c r="S235" s="14"/>
      <c r="T235" s="14"/>
      <c r="U235" s="14"/>
      <c r="V235" s="14"/>
      <c r="AP235" s="57"/>
      <c r="AS235" s="521" t="str">
        <f ca="1">IF(R$30=BI235,BI235,"‐")</f>
        <v>‐</v>
      </c>
      <c r="AT235" s="494"/>
      <c r="AU235" s="496"/>
      <c r="AV235" s="493" t="str">
        <f ca="1">IF(R$31=BI235,BI235,"‐")</f>
        <v>‐</v>
      </c>
      <c r="AW235" s="494"/>
      <c r="AX235" s="496"/>
      <c r="AY235" s="493" t="str">
        <f ca="1">IF(R$32=BI235,BI235,"‐")</f>
        <v>‐</v>
      </c>
      <c r="AZ235" s="494"/>
      <c r="BA235" s="496"/>
      <c r="BB235" s="493" t="str">
        <f ca="1">IF(R$33=BI235,BI235,"‐")</f>
        <v>‐</v>
      </c>
      <c r="BC235" s="494"/>
      <c r="BD235" s="496"/>
      <c r="BE235" s="493" t="str">
        <f ca="1">IF(R$34=BI235,BI235,"‐")</f>
        <v>‐</v>
      </c>
      <c r="BF235" s="494"/>
      <c r="BG235" s="495"/>
      <c r="BI235" s="57">
        <v>66</v>
      </c>
    </row>
    <row r="236" spans="3:61" s="9" customFormat="1" ht="5.0999999999999996" customHeight="1">
      <c r="C236" s="184"/>
      <c r="F236" s="187"/>
      <c r="N236" s="14"/>
      <c r="O236" s="14"/>
      <c r="P236" s="14"/>
      <c r="Q236" s="14"/>
      <c r="R236" s="14"/>
      <c r="S236" s="14"/>
      <c r="T236" s="14"/>
      <c r="U236" s="14"/>
      <c r="V236" s="14"/>
      <c r="AP236" s="57"/>
      <c r="AQ236" s="53"/>
      <c r="AR236" s="58" t="s">
        <v>1369</v>
      </c>
      <c r="AS236" s="521" t="str">
        <f ca="1">IF(R$30=BI236,BI236,"—")</f>
        <v>—</v>
      </c>
      <c r="AT236" s="494"/>
      <c r="AU236" s="496"/>
      <c r="AV236" s="493" t="str">
        <f ca="1">IF(R$31=BI236,BI236,"—")</f>
        <v>—</v>
      </c>
      <c r="AW236" s="494"/>
      <c r="AX236" s="496"/>
      <c r="AY236" s="493" t="str">
        <f ca="1">IF(R$32=BI236,BI236,"—")</f>
        <v>—</v>
      </c>
      <c r="AZ236" s="494"/>
      <c r="BA236" s="496"/>
      <c r="BB236" s="493" t="str">
        <f ca="1">IF(R$33=BI236,BI236,"—")</f>
        <v>—</v>
      </c>
      <c r="BC236" s="494"/>
      <c r="BD236" s="496"/>
      <c r="BE236" s="493" t="str">
        <f ca="1">IF(R$34=BI236,BI236,"—")</f>
        <v>—</v>
      </c>
      <c r="BF236" s="494"/>
      <c r="BG236" s="495"/>
      <c r="BI236" s="57">
        <v>65</v>
      </c>
    </row>
    <row r="237" spans="3:61" s="9" customFormat="1" ht="5.0999999999999996" customHeight="1">
      <c r="C237" s="184"/>
      <c r="F237" s="187"/>
      <c r="N237" s="14"/>
      <c r="O237" s="14"/>
      <c r="P237" s="14"/>
      <c r="Q237" s="14"/>
      <c r="R237" s="14"/>
      <c r="S237" s="14"/>
      <c r="T237" s="14"/>
      <c r="U237" s="14"/>
      <c r="V237" s="14"/>
      <c r="AP237" s="57"/>
      <c r="AQ237" s="54"/>
      <c r="AS237" s="521" t="str">
        <f ca="1">IF(R$30=BI237,BI237,"‐")</f>
        <v>‐</v>
      </c>
      <c r="AT237" s="494"/>
      <c r="AU237" s="496"/>
      <c r="AV237" s="493" t="str">
        <f ca="1">IF(R$31=BI237,BI237,"‐")</f>
        <v>‐</v>
      </c>
      <c r="AW237" s="494"/>
      <c r="AX237" s="496"/>
      <c r="AY237" s="493" t="str">
        <f ca="1">IF(R$32=BI237,BI237,"‐")</f>
        <v>‐</v>
      </c>
      <c r="AZ237" s="494"/>
      <c r="BA237" s="496"/>
      <c r="BB237" s="493" t="str">
        <f ca="1">IF(R$33=BI237,BI237,"‐")</f>
        <v>‐</v>
      </c>
      <c r="BC237" s="494"/>
      <c r="BD237" s="496"/>
      <c r="BE237" s="493" t="str">
        <f ca="1">IF(R$34=BI237,BI237,"‐")</f>
        <v>‐</v>
      </c>
      <c r="BF237" s="494"/>
      <c r="BG237" s="495"/>
      <c r="BI237" s="57">
        <v>64</v>
      </c>
    </row>
    <row r="238" spans="3:61" s="9" customFormat="1" ht="5.0999999999999996" customHeight="1">
      <c r="C238" s="184"/>
      <c r="F238" s="187"/>
      <c r="N238" s="14"/>
      <c r="O238" s="14"/>
      <c r="P238" s="14"/>
      <c r="Q238" s="14"/>
      <c r="R238" s="14"/>
      <c r="S238" s="14"/>
      <c r="T238" s="14"/>
      <c r="U238" s="14"/>
      <c r="V238" s="14"/>
      <c r="AP238" s="57"/>
      <c r="AQ238" s="79"/>
      <c r="AS238" s="521" t="str">
        <f ca="1">IF(R$30=BI238,BI238,"‐")</f>
        <v>‐</v>
      </c>
      <c r="AT238" s="494"/>
      <c r="AU238" s="496"/>
      <c r="AV238" s="493" t="str">
        <f ca="1">IF(R$31=BI238,BI238,"‐")</f>
        <v>‐</v>
      </c>
      <c r="AW238" s="494"/>
      <c r="AX238" s="496"/>
      <c r="AY238" s="493" t="str">
        <f ca="1">IF(R$32=BI238,BI238,"‐")</f>
        <v>‐</v>
      </c>
      <c r="AZ238" s="494"/>
      <c r="BA238" s="496"/>
      <c r="BB238" s="493" t="str">
        <f ca="1">IF(R$33=BI238,BI238,"‐")</f>
        <v>‐</v>
      </c>
      <c r="BC238" s="494"/>
      <c r="BD238" s="496"/>
      <c r="BE238" s="493" t="str">
        <f ca="1">IF(R$34=BI238,BI238,"‐")</f>
        <v>‐</v>
      </c>
      <c r="BF238" s="494"/>
      <c r="BG238" s="495"/>
      <c r="BI238" s="57">
        <v>63</v>
      </c>
    </row>
    <row r="239" spans="3:61" s="9" customFormat="1" ht="5.0999999999999996" customHeight="1">
      <c r="C239" s="184"/>
      <c r="F239" s="187"/>
      <c r="N239" s="14"/>
      <c r="O239" s="14"/>
      <c r="P239" s="14"/>
      <c r="Q239" s="14"/>
      <c r="R239" s="14"/>
      <c r="S239" s="14"/>
      <c r="T239" s="14"/>
      <c r="U239" s="14"/>
      <c r="V239" s="14"/>
      <c r="AP239" s="57"/>
      <c r="AQ239" s="79"/>
      <c r="AS239" s="521" t="str">
        <f ca="1">IF(R$30=BI239,BI239,"‐")</f>
        <v>‐</v>
      </c>
      <c r="AT239" s="494"/>
      <c r="AU239" s="496"/>
      <c r="AV239" s="493" t="str">
        <f ca="1">IF(R$31=BI239,BI239,"‐")</f>
        <v>‐</v>
      </c>
      <c r="AW239" s="494"/>
      <c r="AX239" s="496"/>
      <c r="AY239" s="493" t="str">
        <f ca="1">IF(R$32=BI239,BI239,"‐")</f>
        <v>‐</v>
      </c>
      <c r="AZ239" s="494"/>
      <c r="BA239" s="496"/>
      <c r="BB239" s="493" t="str">
        <f ca="1">IF(R$33=BI239,BI239,"‐")</f>
        <v>‐</v>
      </c>
      <c r="BC239" s="494"/>
      <c r="BD239" s="496"/>
      <c r="BE239" s="493" t="str">
        <f ca="1">IF(R$34=BI239,BI239,"‐")</f>
        <v>‐</v>
      </c>
      <c r="BF239" s="494"/>
      <c r="BG239" s="495"/>
      <c r="BI239" s="57">
        <v>62</v>
      </c>
    </row>
    <row r="240" spans="3:61" s="9" customFormat="1" ht="5.0999999999999996" customHeight="1">
      <c r="C240" s="184"/>
      <c r="F240" s="187"/>
      <c r="N240" s="14"/>
      <c r="O240" s="14"/>
      <c r="P240" s="14"/>
      <c r="Q240" s="14"/>
      <c r="R240" s="14"/>
      <c r="S240" s="14"/>
      <c r="T240" s="14"/>
      <c r="U240" s="14"/>
      <c r="V240" s="14"/>
      <c r="AP240" s="57"/>
      <c r="AQ240" s="516">
        <v>60</v>
      </c>
      <c r="AS240" s="521" t="str">
        <f ca="1">IF(R$30=BI240,BI240,"‐")</f>
        <v>‐</v>
      </c>
      <c r="AT240" s="494"/>
      <c r="AU240" s="496"/>
      <c r="AV240" s="493" t="str">
        <f ca="1">IF(R$31=BI240,BI240,"‐")</f>
        <v>‐</v>
      </c>
      <c r="AW240" s="494"/>
      <c r="AX240" s="496"/>
      <c r="AY240" s="493" t="str">
        <f ca="1">IF(R$32=BI240,BI240,"‐")</f>
        <v>‐</v>
      </c>
      <c r="AZ240" s="494"/>
      <c r="BA240" s="496"/>
      <c r="BB240" s="493" t="str">
        <f ca="1">IF(R$33=BI240,BI240,"‐")</f>
        <v>‐</v>
      </c>
      <c r="BC240" s="494"/>
      <c r="BD240" s="496"/>
      <c r="BE240" s="493" t="str">
        <f ca="1">IF(R$34=BI240,BI240,"‐")</f>
        <v>‐</v>
      </c>
      <c r="BF240" s="494"/>
      <c r="BG240" s="495"/>
      <c r="BI240" s="57">
        <v>61</v>
      </c>
    </row>
    <row r="241" spans="3:61" s="9" customFormat="1" ht="5.0999999999999996" customHeight="1">
      <c r="C241" s="184"/>
      <c r="F241" s="187"/>
      <c r="N241" s="14"/>
      <c r="O241" s="14"/>
      <c r="P241" s="14"/>
      <c r="Q241" s="14"/>
      <c r="R241" s="14"/>
      <c r="S241" s="14"/>
      <c r="T241" s="14"/>
      <c r="U241" s="14"/>
      <c r="V241" s="14"/>
      <c r="AP241" s="56"/>
      <c r="AQ241" s="516"/>
      <c r="AR241" s="58" t="s">
        <v>1377</v>
      </c>
      <c r="AS241" s="521" t="str">
        <f ca="1">IF(R$30=BI241,BI241,"–―")</f>
        <v>–―</v>
      </c>
      <c r="AT241" s="494"/>
      <c r="AU241" s="496"/>
      <c r="AV241" s="493" t="str">
        <f ca="1">IF(R$31=BI241,BI241,"–―")</f>
        <v>–―</v>
      </c>
      <c r="AW241" s="494"/>
      <c r="AX241" s="496"/>
      <c r="AY241" s="493" t="str">
        <f ca="1">IF(R$32=BI241,BI241,"–―")</f>
        <v>–―</v>
      </c>
      <c r="AZ241" s="494"/>
      <c r="BA241" s="496"/>
      <c r="BB241" s="493" t="str">
        <f ca="1">IF(R$33=BI241,BI241,"–―")</f>
        <v>–―</v>
      </c>
      <c r="BC241" s="494"/>
      <c r="BD241" s="496"/>
      <c r="BE241" s="493" t="str">
        <f ca="1">IF(R$34=BI241,BI241,"–―")</f>
        <v>–―</v>
      </c>
      <c r="BF241" s="494"/>
      <c r="BG241" s="495"/>
      <c r="BI241" s="56">
        <v>60</v>
      </c>
    </row>
    <row r="242" spans="3:61" s="9" customFormat="1" ht="4.5" customHeight="1">
      <c r="C242" s="184"/>
      <c r="F242" s="187"/>
      <c r="N242" s="14"/>
      <c r="O242" s="14"/>
      <c r="P242" s="14"/>
      <c r="Q242" s="14"/>
      <c r="R242" s="14"/>
      <c r="S242" s="14"/>
      <c r="T242" s="14"/>
      <c r="U242" s="14"/>
      <c r="V242" s="14"/>
      <c r="AP242" s="57"/>
      <c r="AQ242" s="516"/>
      <c r="AS242" s="521" t="str">
        <f ca="1">IF(R$30=BI242,BI242,"‐")</f>
        <v>‐</v>
      </c>
      <c r="AT242" s="494"/>
      <c r="AU242" s="496"/>
      <c r="AV242" s="493" t="str">
        <f ca="1">IF(R$31=BI242,BI242,"‐")</f>
        <v>‐</v>
      </c>
      <c r="AW242" s="494"/>
      <c r="AX242" s="496"/>
      <c r="AY242" s="493" t="str">
        <f ca="1">IF(R$32=BI242,BI242,"‐")</f>
        <v>‐</v>
      </c>
      <c r="AZ242" s="494"/>
      <c r="BA242" s="496"/>
      <c r="BB242" s="493" t="str">
        <f ca="1">IF(R$33=BI242,BI242,"‐")</f>
        <v>‐</v>
      </c>
      <c r="BC242" s="494"/>
      <c r="BD242" s="496"/>
      <c r="BE242" s="493" t="str">
        <f ca="1">IF(R$34=BI242,BI242,"‐")</f>
        <v>‐</v>
      </c>
      <c r="BF242" s="494"/>
      <c r="BG242" s="495"/>
      <c r="BI242" s="57">
        <v>59</v>
      </c>
    </row>
    <row r="243" spans="3:61" s="9" customFormat="1" ht="5.0999999999999996" customHeight="1">
      <c r="C243" s="184"/>
      <c r="F243" s="187"/>
      <c r="N243" s="14"/>
      <c r="O243" s="14"/>
      <c r="P243" s="14"/>
      <c r="Q243" s="14"/>
      <c r="R243" s="14"/>
      <c r="S243" s="14"/>
      <c r="T243" s="14"/>
      <c r="U243" s="14"/>
      <c r="V243" s="14"/>
      <c r="AP243" s="57"/>
      <c r="AQ243" s="79"/>
      <c r="AS243" s="521" t="str">
        <f ca="1">IF(R$30=BI243,BI243,"‐")</f>
        <v>‐</v>
      </c>
      <c r="AT243" s="494"/>
      <c r="AU243" s="496"/>
      <c r="AV243" s="493" t="str">
        <f ca="1">IF(R$31=BI243,BI243,"‐")</f>
        <v>‐</v>
      </c>
      <c r="AW243" s="494"/>
      <c r="AX243" s="496"/>
      <c r="AY243" s="493" t="str">
        <f ca="1">IF(R$32=BI243,BI243,"‐")</f>
        <v>‐</v>
      </c>
      <c r="AZ243" s="494"/>
      <c r="BA243" s="496"/>
      <c r="BB243" s="493" t="str">
        <f ca="1">IF(R$33=BI243,BI243,"‐")</f>
        <v>‐</v>
      </c>
      <c r="BC243" s="494"/>
      <c r="BD243" s="496"/>
      <c r="BE243" s="493" t="str">
        <f ca="1">IF(R$34=BI243,BI243,"‐")</f>
        <v>‐</v>
      </c>
      <c r="BF243" s="494"/>
      <c r="BG243" s="495"/>
      <c r="BI243" s="57">
        <v>58</v>
      </c>
    </row>
    <row r="244" spans="3:61" s="9" customFormat="1" ht="5.0999999999999996" customHeight="1">
      <c r="C244" s="184"/>
      <c r="F244" s="187"/>
      <c r="N244" s="14"/>
      <c r="O244" s="14"/>
      <c r="P244" s="14"/>
      <c r="Q244" s="14"/>
      <c r="R244" s="14"/>
      <c r="S244" s="14"/>
      <c r="T244" s="14"/>
      <c r="U244" s="14"/>
      <c r="V244" s="14"/>
      <c r="AP244" s="57"/>
      <c r="AQ244" s="79"/>
      <c r="AS244" s="521" t="str">
        <f ca="1">IF(R$30=BI244,BI244,"‐")</f>
        <v>‐</v>
      </c>
      <c r="AT244" s="494"/>
      <c r="AU244" s="496"/>
      <c r="AV244" s="493" t="str">
        <f ca="1">IF(R$31=BI244,BI244,"‐")</f>
        <v>‐</v>
      </c>
      <c r="AW244" s="494"/>
      <c r="AX244" s="496"/>
      <c r="AY244" s="493" t="str">
        <f ca="1">IF(R$32=BI244,BI244,"‐")</f>
        <v>‐</v>
      </c>
      <c r="AZ244" s="494"/>
      <c r="BA244" s="496"/>
      <c r="BB244" s="493" t="str">
        <f ca="1">IF(R$33=BI244,BI244,"‐")</f>
        <v>‐</v>
      </c>
      <c r="BC244" s="494"/>
      <c r="BD244" s="496"/>
      <c r="BE244" s="493" t="str">
        <f ca="1">IF(R$34=BI244,BI244,"‐")</f>
        <v>‐</v>
      </c>
      <c r="BF244" s="494"/>
      <c r="BG244" s="495"/>
      <c r="BI244" s="57">
        <v>57</v>
      </c>
    </row>
    <row r="245" spans="3:61" s="9" customFormat="1" ht="4.5" customHeight="1">
      <c r="C245" s="184"/>
      <c r="F245" s="187"/>
      <c r="N245" s="14"/>
      <c r="O245" s="14"/>
      <c r="P245" s="14"/>
      <c r="Q245" s="14"/>
      <c r="R245" s="14"/>
      <c r="S245" s="14"/>
      <c r="T245" s="14"/>
      <c r="U245" s="14"/>
      <c r="V245" s="14"/>
      <c r="AP245" s="57"/>
      <c r="AS245" s="521" t="str">
        <f ca="1">IF(R$30=BI245,BI245,"‐")</f>
        <v>‐</v>
      </c>
      <c r="AT245" s="494"/>
      <c r="AU245" s="496"/>
      <c r="AV245" s="493" t="str">
        <f ca="1">IF(R$31=BI245,BI245,"‐")</f>
        <v>‐</v>
      </c>
      <c r="AW245" s="494"/>
      <c r="AX245" s="496"/>
      <c r="AY245" s="493" t="str">
        <f ca="1">IF(R$32=BI245,BI245,"‐")</f>
        <v>‐</v>
      </c>
      <c r="AZ245" s="494"/>
      <c r="BA245" s="496"/>
      <c r="BB245" s="493" t="str">
        <f ca="1">IF(R$33=BI245,BI245,"‐")</f>
        <v>‐</v>
      </c>
      <c r="BC245" s="494"/>
      <c r="BD245" s="496"/>
      <c r="BE245" s="493" t="str">
        <f ca="1">IF(R$34=BI245,BI245,"‐")</f>
        <v>‐</v>
      </c>
      <c r="BF245" s="494"/>
      <c r="BG245" s="495"/>
      <c r="BI245" s="57">
        <v>56</v>
      </c>
    </row>
    <row r="246" spans="3:61" s="9" customFormat="1" ht="5.0999999999999996" customHeight="1">
      <c r="C246" s="184"/>
      <c r="F246" s="187"/>
      <c r="N246" s="14"/>
      <c r="O246" s="14"/>
      <c r="P246" s="14"/>
      <c r="Q246" s="14"/>
      <c r="R246" s="14"/>
      <c r="S246" s="14"/>
      <c r="T246" s="14"/>
      <c r="U246" s="14"/>
      <c r="V246" s="14"/>
      <c r="AP246" s="57"/>
      <c r="AQ246" s="53"/>
      <c r="AR246" s="58" t="s">
        <v>1369</v>
      </c>
      <c r="AS246" s="521" t="str">
        <f ca="1">IF(R$30=BI246,BI246,"—")</f>
        <v>—</v>
      </c>
      <c r="AT246" s="494"/>
      <c r="AU246" s="496"/>
      <c r="AV246" s="493" t="str">
        <f ca="1">IF(R$31=BI246,BI246,"—")</f>
        <v>—</v>
      </c>
      <c r="AW246" s="494"/>
      <c r="AX246" s="496"/>
      <c r="AY246" s="493" t="str">
        <f ca="1">IF(R$32=BI246,BI246,"—")</f>
        <v>—</v>
      </c>
      <c r="AZ246" s="494"/>
      <c r="BA246" s="496"/>
      <c r="BB246" s="493" t="str">
        <f ca="1">IF(R$33=BI246,BI246,"—")</f>
        <v>—</v>
      </c>
      <c r="BC246" s="494"/>
      <c r="BD246" s="496"/>
      <c r="BE246" s="493" t="str">
        <f ca="1">IF(R$34=BI246,BI246,"—")</f>
        <v>—</v>
      </c>
      <c r="BF246" s="494"/>
      <c r="BG246" s="495"/>
      <c r="BI246" s="57">
        <v>55</v>
      </c>
    </row>
    <row r="247" spans="3:61" s="9" customFormat="1" ht="5.0999999999999996" customHeight="1">
      <c r="C247" s="184"/>
      <c r="F247" s="187"/>
      <c r="N247" s="14"/>
      <c r="O247" s="14"/>
      <c r="P247" s="14"/>
      <c r="Q247" s="14"/>
      <c r="R247" s="14"/>
      <c r="S247" s="14"/>
      <c r="T247" s="14"/>
      <c r="U247" s="14"/>
      <c r="V247" s="14"/>
      <c r="AP247" s="57"/>
      <c r="AQ247" s="54"/>
      <c r="AS247" s="521" t="str">
        <f ca="1">IF(R$30=BI247,BI247,"‐")</f>
        <v>‐</v>
      </c>
      <c r="AT247" s="494"/>
      <c r="AU247" s="496"/>
      <c r="AV247" s="493" t="str">
        <f ca="1">IF(R$31=BI247,BI247,"‐")</f>
        <v>‐</v>
      </c>
      <c r="AW247" s="494"/>
      <c r="AX247" s="496"/>
      <c r="AY247" s="493" t="str">
        <f ca="1">IF(R$32=BI247,BI247,"‐")</f>
        <v>‐</v>
      </c>
      <c r="AZ247" s="494"/>
      <c r="BA247" s="496"/>
      <c r="BB247" s="493" t="str">
        <f ca="1">IF(R$33=BI247,BI247,"‐")</f>
        <v>‐</v>
      </c>
      <c r="BC247" s="494"/>
      <c r="BD247" s="496"/>
      <c r="BE247" s="493" t="str">
        <f ca="1">IF(R$34=BI247,BI247,"‐")</f>
        <v>‐</v>
      </c>
      <c r="BF247" s="494"/>
      <c r="BG247" s="495"/>
      <c r="BI247" s="57">
        <v>54</v>
      </c>
    </row>
    <row r="248" spans="3:61" s="9" customFormat="1" ht="5.0999999999999996" customHeight="1">
      <c r="C248" s="184"/>
      <c r="F248" s="187"/>
      <c r="N248" s="14"/>
      <c r="O248" s="14"/>
      <c r="P248" s="14"/>
      <c r="Q248" s="14"/>
      <c r="R248" s="14"/>
      <c r="S248" s="14"/>
      <c r="T248" s="14"/>
      <c r="U248" s="14"/>
      <c r="V248" s="14"/>
      <c r="AP248" s="57"/>
      <c r="AQ248" s="79"/>
      <c r="AS248" s="521" t="str">
        <f ca="1">IF(R$30=BI248,BI248,"‐")</f>
        <v>‐</v>
      </c>
      <c r="AT248" s="494"/>
      <c r="AU248" s="496"/>
      <c r="AV248" s="493" t="str">
        <f ca="1">IF(R$31=BI248,BI248,"‐")</f>
        <v>‐</v>
      </c>
      <c r="AW248" s="494"/>
      <c r="AX248" s="496"/>
      <c r="AY248" s="493" t="str">
        <f ca="1">IF(R$32=BI248,BI248,"‐")</f>
        <v>‐</v>
      </c>
      <c r="AZ248" s="494"/>
      <c r="BA248" s="496"/>
      <c r="BB248" s="493" t="str">
        <f ca="1">IF(R$33=BI248,BI248,"‐")</f>
        <v>‐</v>
      </c>
      <c r="BC248" s="494"/>
      <c r="BD248" s="496"/>
      <c r="BE248" s="493" t="str">
        <f ca="1">IF(R$34=BI248,BI248,"‐")</f>
        <v>‐</v>
      </c>
      <c r="BF248" s="494"/>
      <c r="BG248" s="495"/>
      <c r="BI248" s="57">
        <v>53</v>
      </c>
    </row>
    <row r="249" spans="3:61" s="9" customFormat="1" ht="5.0999999999999996" customHeight="1">
      <c r="C249" s="184"/>
      <c r="F249" s="187"/>
      <c r="N249" s="14"/>
      <c r="O249" s="14"/>
      <c r="P249" s="14"/>
      <c r="Q249" s="14"/>
      <c r="R249" s="14"/>
      <c r="S249" s="14"/>
      <c r="T249" s="14"/>
      <c r="U249" s="14"/>
      <c r="V249" s="14"/>
      <c r="AP249" s="57"/>
      <c r="AQ249" s="79"/>
      <c r="AS249" s="521" t="str">
        <f ca="1">IF(R$30=BI249,BI249,"‐")</f>
        <v>‐</v>
      </c>
      <c r="AT249" s="494"/>
      <c r="AU249" s="496"/>
      <c r="AV249" s="493" t="str">
        <f ca="1">IF(R$31=BI249,BI249,"‐")</f>
        <v>‐</v>
      </c>
      <c r="AW249" s="494"/>
      <c r="AX249" s="496"/>
      <c r="AY249" s="493" t="str">
        <f ca="1">IF(R$32=BI249,BI249,"‐")</f>
        <v>‐</v>
      </c>
      <c r="AZ249" s="494"/>
      <c r="BA249" s="496"/>
      <c r="BB249" s="493" t="str">
        <f ca="1">IF(R$33=BI249,BI249,"‐")</f>
        <v>‐</v>
      </c>
      <c r="BC249" s="494"/>
      <c r="BD249" s="496"/>
      <c r="BE249" s="493" t="str">
        <f ca="1">IF(R$34=BI249,BI249,"‐")</f>
        <v>‐</v>
      </c>
      <c r="BF249" s="494"/>
      <c r="BG249" s="495"/>
      <c r="BI249" s="57">
        <v>52</v>
      </c>
    </row>
    <row r="250" spans="3:61" s="9" customFormat="1" ht="5.0999999999999996" customHeight="1">
      <c r="C250" s="184"/>
      <c r="F250" s="187"/>
      <c r="N250" s="14"/>
      <c r="O250" s="14"/>
      <c r="P250" s="14"/>
      <c r="Q250" s="14"/>
      <c r="R250" s="14"/>
      <c r="S250" s="14"/>
      <c r="T250" s="14"/>
      <c r="U250" s="14"/>
      <c r="V250" s="14"/>
      <c r="X250" s="1"/>
      <c r="Y250" s="1"/>
      <c r="Z250" s="3"/>
      <c r="AA250" s="1"/>
      <c r="AB250" s="1"/>
      <c r="AC250" s="1"/>
      <c r="AD250" s="1"/>
      <c r="AE250" s="1"/>
      <c r="AF250" s="1"/>
      <c r="AG250" s="1"/>
      <c r="AH250" s="1"/>
      <c r="AI250" s="1"/>
      <c r="AP250" s="57"/>
      <c r="AQ250" s="516">
        <v>50</v>
      </c>
      <c r="AS250" s="521" t="str">
        <f ca="1">IF(R$30=BI250,BI250,"‐")</f>
        <v>‐</v>
      </c>
      <c r="AT250" s="494"/>
      <c r="AU250" s="496"/>
      <c r="AV250" s="493" t="str">
        <f ca="1">IF(R$31=BI250,BI250,"‐")</f>
        <v>‐</v>
      </c>
      <c r="AW250" s="494"/>
      <c r="AX250" s="496"/>
      <c r="AY250" s="493" t="str">
        <f ca="1">IF(R$32=BI250,BI250,"‐")</f>
        <v>‐</v>
      </c>
      <c r="AZ250" s="494"/>
      <c r="BA250" s="496"/>
      <c r="BB250" s="493" t="str">
        <f ca="1">IF(R$33=BI250,BI250,"‐")</f>
        <v>‐</v>
      </c>
      <c r="BC250" s="494"/>
      <c r="BD250" s="496"/>
      <c r="BE250" s="493" t="str">
        <f ca="1">IF(R$34=BI250,BI250,"‐")</f>
        <v>‐</v>
      </c>
      <c r="BF250" s="494"/>
      <c r="BG250" s="495"/>
      <c r="BI250" s="57">
        <v>51</v>
      </c>
    </row>
    <row r="251" spans="3:61" s="9" customFormat="1" ht="5.0999999999999996" customHeight="1">
      <c r="C251" s="184"/>
      <c r="F251" s="187"/>
      <c r="N251" s="14"/>
      <c r="O251" s="14"/>
      <c r="P251" s="14"/>
      <c r="Q251" s="14"/>
      <c r="R251" s="14"/>
      <c r="S251" s="14"/>
      <c r="T251" s="14"/>
      <c r="U251" s="14"/>
      <c r="V251" s="14"/>
      <c r="X251" s="1"/>
      <c r="Y251" s="1"/>
      <c r="Z251" s="3"/>
      <c r="AA251" s="1"/>
      <c r="AB251" s="1"/>
      <c r="AC251" s="1"/>
      <c r="AD251" s="1"/>
      <c r="AE251" s="1"/>
      <c r="AF251" s="1"/>
      <c r="AG251" s="1"/>
      <c r="AH251" s="1"/>
      <c r="AI251" s="1"/>
      <c r="AP251" s="57"/>
      <c r="AQ251" s="516"/>
      <c r="AR251" s="58" t="s">
        <v>1377</v>
      </c>
      <c r="AS251" s="521" t="str">
        <f ca="1">IF(R$30=BI251,BI251,"–―")</f>
        <v>–―</v>
      </c>
      <c r="AT251" s="494"/>
      <c r="AU251" s="496"/>
      <c r="AV251" s="493" t="str">
        <f ca="1">IF(R$31=BI251,BI251,"–―")</f>
        <v>–―</v>
      </c>
      <c r="AW251" s="494"/>
      <c r="AX251" s="496"/>
      <c r="AY251" s="493" t="str">
        <f ca="1">IF(R$32=BI251,BI251,"–―")</f>
        <v>–―</v>
      </c>
      <c r="AZ251" s="494"/>
      <c r="BA251" s="496"/>
      <c r="BB251" s="493" t="str">
        <f ca="1">IF(R$33=BI251,BI251,"–―")</f>
        <v>–―</v>
      </c>
      <c r="BC251" s="494"/>
      <c r="BD251" s="496"/>
      <c r="BE251" s="493" t="str">
        <f ca="1">IF(R$34=BI251,BI251,"–―")</f>
        <v>–―</v>
      </c>
      <c r="BF251" s="494"/>
      <c r="BG251" s="495"/>
      <c r="BI251" s="57">
        <v>50</v>
      </c>
    </row>
    <row r="252" spans="3:61" s="9" customFormat="1" ht="5.0999999999999996" customHeight="1">
      <c r="C252" s="184"/>
      <c r="F252" s="187"/>
      <c r="N252" s="14"/>
      <c r="O252" s="14"/>
      <c r="P252" s="14"/>
      <c r="Q252" s="14"/>
      <c r="R252" s="14"/>
      <c r="S252" s="14"/>
      <c r="T252" s="14"/>
      <c r="U252" s="14"/>
      <c r="V252" s="14"/>
      <c r="X252" s="1"/>
      <c r="Y252" s="1"/>
      <c r="Z252" s="3"/>
      <c r="AA252" s="1"/>
      <c r="AB252" s="1"/>
      <c r="AC252" s="1"/>
      <c r="AD252" s="1"/>
      <c r="AE252" s="1"/>
      <c r="AF252" s="1"/>
      <c r="AG252" s="1"/>
      <c r="AH252" s="1"/>
      <c r="AI252" s="1"/>
      <c r="AP252" s="57"/>
      <c r="AQ252" s="516"/>
      <c r="AS252" s="521" t="str">
        <f ca="1">IF(R$30=BI252,BI252,"‐")</f>
        <v>‐</v>
      </c>
      <c r="AT252" s="494"/>
      <c r="AU252" s="496"/>
      <c r="AV252" s="493" t="str">
        <f ca="1">IF(R$31=BI252,BI252,"‐")</f>
        <v>‐</v>
      </c>
      <c r="AW252" s="494"/>
      <c r="AX252" s="496"/>
      <c r="AY252" s="493" t="str">
        <f ca="1">IF(R$32=BI252,BI252,"‐")</f>
        <v>‐</v>
      </c>
      <c r="AZ252" s="494"/>
      <c r="BA252" s="496"/>
      <c r="BB252" s="493" t="str">
        <f ca="1">IF(R$33=BI252,BI252,"‐")</f>
        <v>‐</v>
      </c>
      <c r="BC252" s="494"/>
      <c r="BD252" s="496"/>
      <c r="BE252" s="493" t="str">
        <f ca="1">IF(R$34=BI252,BI252,"‐")</f>
        <v>‐</v>
      </c>
      <c r="BF252" s="494"/>
      <c r="BG252" s="495"/>
      <c r="BI252" s="57">
        <v>49</v>
      </c>
    </row>
    <row r="253" spans="3:61" s="9" customFormat="1" ht="5.0999999999999996" customHeight="1">
      <c r="C253" s="184"/>
      <c r="F253" s="187"/>
      <c r="N253" s="14"/>
      <c r="O253" s="14"/>
      <c r="P253" s="14"/>
      <c r="Q253" s="14"/>
      <c r="R253" s="14"/>
      <c r="S253" s="14"/>
      <c r="T253" s="14"/>
      <c r="U253" s="14"/>
      <c r="V253" s="14"/>
      <c r="X253" s="1"/>
      <c r="Y253" s="1"/>
      <c r="Z253" s="3"/>
      <c r="AA253" s="1"/>
      <c r="AB253" s="1"/>
      <c r="AC253" s="1"/>
      <c r="AD253" s="1"/>
      <c r="AE253" s="1"/>
      <c r="AF253" s="1"/>
      <c r="AG253" s="1"/>
      <c r="AH253" s="1"/>
      <c r="AI253" s="1"/>
      <c r="AP253" s="57"/>
      <c r="AQ253" s="79"/>
      <c r="AS253" s="521" t="str">
        <f ca="1">IF(R$30=BI253,BI253,"‐")</f>
        <v>‐</v>
      </c>
      <c r="AT253" s="494"/>
      <c r="AU253" s="496"/>
      <c r="AV253" s="493" t="str">
        <f ca="1">IF(R$31=BI253,BI253,"‐")</f>
        <v>‐</v>
      </c>
      <c r="AW253" s="494"/>
      <c r="AX253" s="496"/>
      <c r="AY253" s="493" t="str">
        <f ca="1">IF(R$32=BI253,BI253,"‐")</f>
        <v>‐</v>
      </c>
      <c r="AZ253" s="494"/>
      <c r="BA253" s="496"/>
      <c r="BB253" s="493" t="str">
        <f ca="1">IF(R$33=BI253,BI253,"‐")</f>
        <v>‐</v>
      </c>
      <c r="BC253" s="494"/>
      <c r="BD253" s="496"/>
      <c r="BE253" s="493" t="str">
        <f ca="1">IF(R$34=BI253,BI253,"‐")</f>
        <v>‐</v>
      </c>
      <c r="BF253" s="494"/>
      <c r="BG253" s="495"/>
      <c r="BI253" s="57">
        <v>48</v>
      </c>
    </row>
    <row r="254" spans="3:61" s="9" customFormat="1" ht="5.0999999999999996" customHeight="1">
      <c r="C254" s="184"/>
      <c r="F254" s="187"/>
      <c r="N254" s="14"/>
      <c r="O254" s="14"/>
      <c r="P254" s="14"/>
      <c r="Q254" s="14"/>
      <c r="R254" s="14"/>
      <c r="S254" s="14"/>
      <c r="T254" s="14"/>
      <c r="U254" s="14"/>
      <c r="V254" s="14"/>
      <c r="X254" s="1"/>
      <c r="Y254" s="1"/>
      <c r="Z254" s="3"/>
      <c r="AA254" s="1"/>
      <c r="AB254" s="1"/>
      <c r="AC254" s="1"/>
      <c r="AD254" s="1"/>
      <c r="AE254" s="1"/>
      <c r="AF254" s="1"/>
      <c r="AG254" s="1"/>
      <c r="AH254" s="1"/>
      <c r="AI254" s="1"/>
      <c r="AP254" s="57"/>
      <c r="AQ254" s="79"/>
      <c r="AS254" s="521" t="str">
        <f ca="1">IF(R$30=BI254,BI254,"‐")</f>
        <v>‐</v>
      </c>
      <c r="AT254" s="494"/>
      <c r="AU254" s="496"/>
      <c r="AV254" s="493" t="str">
        <f ca="1">IF(R$31=BI254,BI254,"‐")</f>
        <v>‐</v>
      </c>
      <c r="AW254" s="494"/>
      <c r="AX254" s="496"/>
      <c r="AY254" s="493" t="str">
        <f ca="1">IF(R$32=BI254,BI254,"‐")</f>
        <v>‐</v>
      </c>
      <c r="AZ254" s="494"/>
      <c r="BA254" s="496"/>
      <c r="BB254" s="493" t="str">
        <f ca="1">IF(R$33=BI254,BI254,"‐")</f>
        <v>‐</v>
      </c>
      <c r="BC254" s="494"/>
      <c r="BD254" s="496"/>
      <c r="BE254" s="493" t="str">
        <f ca="1">IF(R$34=BI254,BI254,"‐")</f>
        <v>‐</v>
      </c>
      <c r="BF254" s="494"/>
      <c r="BG254" s="495"/>
      <c r="BI254" s="57">
        <v>47</v>
      </c>
    </row>
    <row r="255" spans="3:61" s="9" customFormat="1" ht="5.0999999999999996" customHeight="1">
      <c r="C255" s="184"/>
      <c r="F255" s="187"/>
      <c r="N255" s="14"/>
      <c r="O255" s="14"/>
      <c r="P255" s="14"/>
      <c r="Q255" s="14"/>
      <c r="R255" s="14"/>
      <c r="S255" s="14"/>
      <c r="T255" s="14"/>
      <c r="U255" s="14"/>
      <c r="V255" s="14"/>
      <c r="X255" s="1"/>
      <c r="Y255" s="1"/>
      <c r="Z255" s="3"/>
      <c r="AA255" s="1"/>
      <c r="AB255" s="1"/>
      <c r="AC255" s="1"/>
      <c r="AD255" s="1"/>
      <c r="AE255" s="1"/>
      <c r="AF255" s="1"/>
      <c r="AG255" s="1"/>
      <c r="AH255" s="1"/>
      <c r="AI255" s="1"/>
      <c r="AP255" s="57"/>
      <c r="AS255" s="521" t="str">
        <f ca="1">IF(R$30=BI255,BI255,"‐")</f>
        <v>‐</v>
      </c>
      <c r="AT255" s="494"/>
      <c r="AU255" s="496"/>
      <c r="AV255" s="493" t="str">
        <f ca="1">IF(R$31=BI255,BI255,"‐")</f>
        <v>‐</v>
      </c>
      <c r="AW255" s="494"/>
      <c r="AX255" s="496"/>
      <c r="AY255" s="493" t="str">
        <f ca="1">IF(R$32=BI255,BI255,"‐")</f>
        <v>‐</v>
      </c>
      <c r="AZ255" s="494"/>
      <c r="BA255" s="496"/>
      <c r="BB255" s="493" t="str">
        <f ca="1">IF(R$33=BI255,BI255,"‐")</f>
        <v>‐</v>
      </c>
      <c r="BC255" s="494"/>
      <c r="BD255" s="496"/>
      <c r="BE255" s="493" t="str">
        <f ca="1">IF(R$34=BI255,BI255,"‐")</f>
        <v>‐</v>
      </c>
      <c r="BF255" s="494"/>
      <c r="BG255" s="495"/>
      <c r="BI255" s="57">
        <v>46</v>
      </c>
    </row>
    <row r="256" spans="3:61" s="9" customFormat="1" ht="5.0999999999999996" customHeight="1">
      <c r="C256" s="184"/>
      <c r="F256" s="187"/>
      <c r="N256" s="14"/>
      <c r="O256" s="14"/>
      <c r="P256" s="14"/>
      <c r="Q256" s="14"/>
      <c r="R256" s="14"/>
      <c r="S256" s="14"/>
      <c r="T256" s="14"/>
      <c r="U256" s="14"/>
      <c r="V256" s="14"/>
      <c r="X256" s="1"/>
      <c r="Y256" s="1"/>
      <c r="Z256" s="3"/>
      <c r="AA256" s="1"/>
      <c r="AB256" s="1"/>
      <c r="AC256" s="1"/>
      <c r="AD256" s="1"/>
      <c r="AE256" s="1"/>
      <c r="AF256" s="1"/>
      <c r="AG256" s="1"/>
      <c r="AH256" s="1"/>
      <c r="AI256" s="1"/>
      <c r="AP256" s="57"/>
      <c r="AQ256" s="53"/>
      <c r="AR256" s="58" t="s">
        <v>1369</v>
      </c>
      <c r="AS256" s="521" t="str">
        <f ca="1">IF(R$30=BI256,BI256,"—")</f>
        <v>—</v>
      </c>
      <c r="AT256" s="494"/>
      <c r="AU256" s="496"/>
      <c r="AV256" s="493" t="str">
        <f ca="1">IF(R$31=BI256,BI256,"—")</f>
        <v>—</v>
      </c>
      <c r="AW256" s="494"/>
      <c r="AX256" s="496"/>
      <c r="AY256" s="493" t="str">
        <f ca="1">IF(R$32=BI256,BI256,"—")</f>
        <v>—</v>
      </c>
      <c r="AZ256" s="494"/>
      <c r="BA256" s="496"/>
      <c r="BB256" s="493" t="str">
        <f ca="1">IF(R$33=BI256,BI256,"—")</f>
        <v>—</v>
      </c>
      <c r="BC256" s="494"/>
      <c r="BD256" s="496"/>
      <c r="BE256" s="493" t="str">
        <f ca="1">IF(R$34=BI256,BI256,"—")</f>
        <v>—</v>
      </c>
      <c r="BF256" s="494"/>
      <c r="BG256" s="495"/>
      <c r="BI256" s="57">
        <v>45</v>
      </c>
    </row>
    <row r="257" spans="3:63" s="9" customFormat="1" ht="5.0999999999999996" customHeight="1">
      <c r="C257" s="184"/>
      <c r="F257" s="187"/>
      <c r="N257" s="14"/>
      <c r="O257" s="14"/>
      <c r="P257" s="14"/>
      <c r="Q257" s="14"/>
      <c r="R257" s="14"/>
      <c r="S257" s="14"/>
      <c r="T257" s="14"/>
      <c r="U257" s="14"/>
      <c r="V257" s="14"/>
      <c r="X257" s="1"/>
      <c r="Y257" s="1"/>
      <c r="Z257" s="3"/>
      <c r="AA257" s="1"/>
      <c r="AB257" s="1"/>
      <c r="AC257" s="1"/>
      <c r="AD257" s="1"/>
      <c r="AE257" s="1"/>
      <c r="AF257" s="1"/>
      <c r="AG257" s="1"/>
      <c r="AH257" s="1"/>
      <c r="AI257" s="1"/>
      <c r="AP257" s="57"/>
      <c r="AQ257" s="54"/>
      <c r="AR257" s="80"/>
      <c r="AS257" s="646" t="str">
        <f ca="1">IF(R$30=BI257,BI257,"‐")</f>
        <v>‐</v>
      </c>
      <c r="AT257" s="505"/>
      <c r="AU257" s="506"/>
      <c r="AV257" s="504" t="str">
        <f ca="1">IF(R$31=BI257,BI257,"‐")</f>
        <v>‐</v>
      </c>
      <c r="AW257" s="505"/>
      <c r="AX257" s="506"/>
      <c r="AY257" s="504" t="str">
        <f ca="1">IF(R$32=BI257,BI257,"‐")</f>
        <v>‐</v>
      </c>
      <c r="AZ257" s="505"/>
      <c r="BA257" s="506"/>
      <c r="BB257" s="504" t="str">
        <f ca="1">IF(R$33=BI257,BI257,"‐")</f>
        <v>‐</v>
      </c>
      <c r="BC257" s="505"/>
      <c r="BD257" s="506"/>
      <c r="BE257" s="504" t="str">
        <f ca="1">IF(R$34=BI257,BI257,"‐")</f>
        <v>‐</v>
      </c>
      <c r="BF257" s="505"/>
      <c r="BG257" s="660"/>
      <c r="BI257" s="57">
        <v>44</v>
      </c>
    </row>
    <row r="258" spans="3:63" s="9" customFormat="1" ht="21" customHeight="1">
      <c r="C258" s="184"/>
      <c r="F258" s="187"/>
      <c r="N258" s="14"/>
      <c r="O258" s="14"/>
      <c r="P258" s="14"/>
      <c r="Q258" s="14"/>
      <c r="R258" s="14"/>
      <c r="S258" s="14"/>
      <c r="T258" s="14"/>
      <c r="U258" s="14"/>
      <c r="V258" s="14"/>
      <c r="X258" s="1"/>
      <c r="Y258" s="1"/>
      <c r="Z258" s="3"/>
      <c r="AA258" s="1"/>
      <c r="AB258" s="1"/>
      <c r="AC258" s="1"/>
      <c r="AD258" s="1"/>
      <c r="AE258" s="1"/>
      <c r="AF258" s="1"/>
      <c r="AG258" s="1"/>
      <c r="AH258" s="1"/>
      <c r="AI258" s="1"/>
      <c r="AP258" s="57"/>
      <c r="AQ258" s="57"/>
      <c r="AR258" s="79"/>
      <c r="AS258" s="517" t="str">
        <f ca="1">T30</f>
        <v/>
      </c>
      <c r="AT258" s="517"/>
      <c r="AU258" s="517"/>
      <c r="AV258" s="517" t="str">
        <f ca="1">T31</f>
        <v/>
      </c>
      <c r="AW258" s="517"/>
      <c r="AX258" s="517"/>
      <c r="AY258" s="517" t="str">
        <f ca="1">T32</f>
        <v/>
      </c>
      <c r="AZ258" s="517"/>
      <c r="BA258" s="517"/>
      <c r="BB258" s="517" t="str">
        <f ca="1">T33</f>
        <v/>
      </c>
      <c r="BC258" s="517"/>
      <c r="BD258" s="517"/>
      <c r="BE258" s="517" t="str">
        <f ca="1">T34</f>
        <v/>
      </c>
      <c r="BF258" s="517"/>
      <c r="BG258" s="517"/>
      <c r="BH258" s="57"/>
      <c r="BI258" s="56"/>
    </row>
    <row r="259" spans="3:63">
      <c r="BK259" s="9"/>
    </row>
    <row r="260" spans="3:63">
      <c r="BK260" s="9"/>
    </row>
    <row r="261" spans="3:63">
      <c r="BK261" s="9"/>
    </row>
    <row r="262" spans="3:63">
      <c r="BK262" s="9"/>
    </row>
    <row r="263" spans="3:63">
      <c r="BK263" s="9"/>
    </row>
    <row r="264" spans="3:63">
      <c r="BK264" s="9"/>
    </row>
    <row r="265" spans="3:63">
      <c r="BK265" s="9"/>
    </row>
    <row r="266" spans="3:63">
      <c r="BK266" s="9"/>
    </row>
    <row r="267" spans="3:63">
      <c r="BK267" s="9"/>
    </row>
    <row r="268" spans="3:63">
      <c r="BK268" s="9"/>
    </row>
    <row r="269" spans="3:63">
      <c r="BK269" s="9"/>
    </row>
    <row r="270" spans="3:63">
      <c r="BK270" s="9"/>
    </row>
    <row r="271" spans="3:63">
      <c r="BK271" s="9"/>
    </row>
    <row r="272" spans="3:63">
      <c r="BK272" s="9"/>
    </row>
    <row r="273" spans="63:63">
      <c r="BK273" s="9"/>
    </row>
    <row r="274" spans="63:63">
      <c r="BK274" s="9"/>
    </row>
    <row r="275" spans="63:63">
      <c r="BK275" s="9"/>
    </row>
    <row r="276" spans="63:63">
      <c r="BK276" s="9"/>
    </row>
    <row r="277" spans="63:63">
      <c r="BK277" s="9"/>
    </row>
    <row r="2011" spans="14:47" ht="15" customHeight="1">
      <c r="N2011" s="9"/>
      <c r="O2011" s="9"/>
      <c r="P2011" s="9"/>
      <c r="Q2011" s="9"/>
      <c r="R2011" s="9"/>
      <c r="S2011" s="9"/>
      <c r="T2011" s="9"/>
      <c r="U2011" s="9"/>
      <c r="V2011" s="9"/>
      <c r="X2011" s="9"/>
      <c r="Y2011" s="9"/>
      <c r="Z2011" s="9"/>
      <c r="AA2011" s="9"/>
      <c r="AB2011" s="9"/>
      <c r="AC2011" s="9"/>
      <c r="AD2011" s="9"/>
      <c r="AE2011" s="9"/>
      <c r="AF2011" s="9"/>
      <c r="AG2011" s="9"/>
      <c r="AH2011" s="9"/>
      <c r="AI2011" s="9"/>
      <c r="AJ2011" s="9"/>
      <c r="AK2011" s="9"/>
      <c r="AL2011" s="9"/>
      <c r="AM2011" s="9"/>
      <c r="AN2011" s="9"/>
      <c r="AO2011" s="9"/>
      <c r="AP2011" s="9"/>
      <c r="AQ2011" s="9"/>
      <c r="AR2011" s="9"/>
      <c r="AS2011" s="9"/>
      <c r="AT2011" s="9"/>
      <c r="AU2011" s="9"/>
    </row>
    <row r="2012" spans="14:47" ht="15" customHeight="1">
      <c r="N2012" s="9"/>
      <c r="O2012" s="9"/>
      <c r="P2012" s="9"/>
      <c r="Q2012" s="9"/>
      <c r="R2012" s="9"/>
      <c r="S2012" s="9"/>
      <c r="T2012" s="9"/>
      <c r="U2012" s="9"/>
      <c r="V2012" s="9"/>
      <c r="X2012" s="9"/>
      <c r="Y2012" s="9"/>
      <c r="Z2012" s="9"/>
      <c r="AA2012" s="9"/>
      <c r="AB2012" s="9"/>
      <c r="AC2012" s="9"/>
      <c r="AD2012" s="9"/>
      <c r="AE2012" s="9"/>
      <c r="AF2012" s="9"/>
      <c r="AG2012" s="9"/>
      <c r="AH2012" s="9"/>
      <c r="AI2012" s="9"/>
      <c r="AJ2012" s="9"/>
      <c r="AK2012" s="9"/>
      <c r="AL2012" s="9"/>
      <c r="AM2012" s="9"/>
      <c r="AN2012" s="9"/>
      <c r="AO2012" s="9"/>
      <c r="AP2012" s="9"/>
      <c r="AQ2012" s="9"/>
      <c r="AR2012" s="9"/>
      <c r="AS2012" s="9"/>
      <c r="AT2012" s="9"/>
      <c r="AU2012" s="9"/>
    </row>
    <row r="2013" spans="14:47" ht="15" customHeight="1">
      <c r="N2013" s="9"/>
      <c r="O2013" s="9"/>
      <c r="P2013" s="9"/>
      <c r="Q2013" s="9"/>
      <c r="R2013" s="9"/>
      <c r="S2013" s="9"/>
      <c r="T2013" s="9"/>
      <c r="U2013" s="9"/>
      <c r="V2013" s="9"/>
      <c r="X2013" s="9"/>
      <c r="Y2013" s="9"/>
      <c r="Z2013" s="9"/>
      <c r="AA2013" s="9"/>
      <c r="AB2013" s="9"/>
      <c r="AC2013" s="9"/>
      <c r="AD2013" s="9"/>
      <c r="AE2013" s="9"/>
      <c r="AF2013" s="9"/>
      <c r="AG2013" s="9"/>
      <c r="AH2013" s="9"/>
      <c r="AI2013" s="9"/>
      <c r="AJ2013" s="9"/>
      <c r="AK2013" s="9"/>
      <c r="AL2013" s="9"/>
      <c r="AM2013" s="9"/>
      <c r="AN2013" s="9"/>
      <c r="AO2013" s="9"/>
      <c r="AP2013" s="9"/>
      <c r="AQ2013" s="9"/>
      <c r="AR2013" s="9"/>
      <c r="AS2013" s="9"/>
      <c r="AT2013" s="9"/>
      <c r="AU2013" s="9"/>
    </row>
    <row r="2014" spans="14:47" ht="15" customHeight="1">
      <c r="N2014" s="9"/>
      <c r="O2014" s="9"/>
      <c r="P2014" s="9"/>
      <c r="Q2014" s="9"/>
      <c r="R2014" s="9"/>
      <c r="S2014" s="9"/>
      <c r="T2014" s="9"/>
      <c r="U2014" s="9"/>
      <c r="V2014" s="9"/>
      <c r="X2014" s="9"/>
      <c r="Y2014" s="9"/>
      <c r="Z2014" s="9"/>
      <c r="AA2014" s="9"/>
      <c r="AB2014" s="9"/>
      <c r="AC2014" s="9"/>
      <c r="AD2014" s="9"/>
      <c r="AE2014" s="9"/>
      <c r="AF2014" s="9"/>
      <c r="AG2014" s="9"/>
      <c r="AH2014" s="9"/>
      <c r="AI2014" s="9"/>
      <c r="AJ2014" s="9"/>
      <c r="AK2014" s="9"/>
      <c r="AL2014" s="9"/>
      <c r="AM2014" s="9"/>
      <c r="AN2014" s="9"/>
      <c r="AO2014" s="9"/>
      <c r="AP2014" s="9"/>
      <c r="AQ2014" s="9"/>
      <c r="AR2014" s="9"/>
      <c r="AS2014" s="9"/>
      <c r="AT2014" s="9"/>
      <c r="AU2014" s="9"/>
    </row>
    <row r="2015" spans="14:47" ht="15" customHeight="1">
      <c r="N2015" s="9"/>
      <c r="O2015" s="9"/>
      <c r="P2015" s="9"/>
      <c r="Q2015" s="9"/>
      <c r="R2015" s="9"/>
      <c r="S2015" s="9"/>
      <c r="T2015" s="9"/>
      <c r="U2015" s="9"/>
      <c r="V2015" s="9"/>
      <c r="X2015" s="9"/>
      <c r="Y2015" s="9"/>
      <c r="Z2015" s="9"/>
      <c r="AA2015" s="9"/>
      <c r="AB2015" s="9"/>
      <c r="AC2015" s="9"/>
      <c r="AD2015" s="9"/>
      <c r="AE2015" s="9"/>
      <c r="AF2015" s="9"/>
      <c r="AG2015" s="9"/>
      <c r="AH2015" s="9"/>
      <c r="AI2015" s="9"/>
      <c r="AJ2015" s="9"/>
      <c r="AK2015" s="9"/>
      <c r="AL2015" s="9"/>
      <c r="AM2015" s="9"/>
      <c r="AN2015" s="9"/>
      <c r="AO2015" s="9"/>
      <c r="AP2015" s="9"/>
      <c r="AQ2015" s="9"/>
      <c r="AR2015" s="9"/>
      <c r="AS2015" s="9"/>
      <c r="AT2015" s="9"/>
      <c r="AU2015" s="9"/>
    </row>
    <row r="2016" spans="14:47" ht="15" customHeight="1">
      <c r="N2016" s="9"/>
      <c r="O2016" s="9"/>
      <c r="P2016" s="9"/>
      <c r="Q2016" s="9"/>
      <c r="R2016" s="9"/>
      <c r="S2016" s="9"/>
      <c r="T2016" s="9"/>
      <c r="U2016" s="9"/>
      <c r="V2016" s="9"/>
      <c r="X2016" s="9"/>
      <c r="Y2016" s="9"/>
      <c r="Z2016" s="9"/>
      <c r="AA2016" s="9"/>
      <c r="AB2016" s="9"/>
      <c r="AC2016" s="9"/>
      <c r="AD2016" s="9"/>
      <c r="AE2016" s="9"/>
      <c r="AF2016" s="9"/>
      <c r="AG2016" s="9"/>
      <c r="AH2016" s="9"/>
      <c r="AI2016" s="9"/>
      <c r="AJ2016" s="9"/>
      <c r="AK2016" s="9"/>
      <c r="AL2016" s="9"/>
      <c r="AM2016" s="9"/>
      <c r="AN2016" s="9"/>
      <c r="AO2016" s="9"/>
      <c r="AP2016" s="9"/>
      <c r="AQ2016" s="9"/>
      <c r="AR2016" s="9"/>
      <c r="AS2016" s="9"/>
      <c r="AT2016" s="9"/>
      <c r="AU2016" s="9"/>
    </row>
    <row r="2017" spans="14:47" ht="15" customHeight="1">
      <c r="N2017" s="9"/>
      <c r="O2017" s="9"/>
      <c r="P2017" s="9"/>
      <c r="Q2017" s="9"/>
      <c r="R2017" s="9"/>
      <c r="S2017" s="9"/>
      <c r="T2017" s="9"/>
      <c r="U2017" s="9"/>
      <c r="V2017" s="9"/>
      <c r="X2017" s="9"/>
      <c r="Y2017" s="9"/>
      <c r="Z2017" s="9"/>
      <c r="AA2017" s="9"/>
      <c r="AB2017" s="9"/>
      <c r="AC2017" s="9"/>
      <c r="AD2017" s="9"/>
      <c r="AE2017" s="9"/>
      <c r="AF2017" s="9"/>
      <c r="AG2017" s="9"/>
      <c r="AH2017" s="9"/>
      <c r="AI2017" s="9"/>
      <c r="AJ2017" s="9"/>
      <c r="AK2017" s="9"/>
      <c r="AL2017" s="9"/>
      <c r="AM2017" s="9"/>
      <c r="AN2017" s="9"/>
      <c r="AO2017" s="9"/>
      <c r="AP2017" s="9"/>
      <c r="AQ2017" s="9"/>
      <c r="AR2017" s="9"/>
      <c r="AS2017" s="9"/>
      <c r="AT2017" s="9"/>
      <c r="AU2017" s="9"/>
    </row>
    <row r="2018" spans="14:47" ht="15" customHeight="1">
      <c r="N2018" s="9"/>
      <c r="O2018" s="9"/>
      <c r="P2018" s="9"/>
      <c r="Q2018" s="9"/>
      <c r="R2018" s="9"/>
      <c r="S2018" s="9"/>
      <c r="T2018" s="9"/>
      <c r="U2018" s="9"/>
      <c r="V2018" s="9"/>
      <c r="X2018" s="9"/>
      <c r="Y2018" s="9"/>
      <c r="Z2018" s="9"/>
      <c r="AA2018" s="9"/>
      <c r="AB2018" s="9"/>
      <c r="AC2018" s="9"/>
      <c r="AD2018" s="9"/>
      <c r="AE2018" s="9"/>
      <c r="AF2018" s="9"/>
      <c r="AG2018" s="9"/>
      <c r="AH2018" s="9"/>
      <c r="AI2018" s="9"/>
      <c r="AJ2018" s="9"/>
      <c r="AK2018" s="9"/>
      <c r="AL2018" s="9"/>
      <c r="AM2018" s="9"/>
      <c r="AN2018" s="9"/>
      <c r="AO2018" s="9"/>
      <c r="AP2018" s="9"/>
      <c r="AQ2018" s="9"/>
      <c r="AR2018" s="9"/>
      <c r="AS2018" s="9"/>
      <c r="AT2018" s="9"/>
      <c r="AU2018" s="9"/>
    </row>
    <row r="2019" spans="14:47" ht="15" customHeight="1">
      <c r="N2019" s="9"/>
      <c r="O2019" s="9"/>
      <c r="P2019" s="9"/>
      <c r="Q2019" s="9"/>
      <c r="R2019" s="9"/>
      <c r="S2019" s="9"/>
      <c r="T2019" s="9"/>
      <c r="U2019" s="9"/>
      <c r="V2019" s="9"/>
      <c r="X2019" s="9"/>
      <c r="Y2019" s="9"/>
      <c r="Z2019" s="9"/>
      <c r="AA2019" s="9"/>
      <c r="AB2019" s="9"/>
      <c r="AC2019" s="9"/>
      <c r="AD2019" s="9"/>
      <c r="AE2019" s="9"/>
      <c r="AF2019" s="9"/>
      <c r="AG2019" s="9"/>
      <c r="AH2019" s="9"/>
      <c r="AI2019" s="9"/>
      <c r="AJ2019" s="9"/>
      <c r="AK2019" s="9"/>
      <c r="AL2019" s="9"/>
      <c r="AM2019" s="9"/>
      <c r="AN2019" s="9"/>
      <c r="AO2019" s="9"/>
      <c r="AP2019" s="9"/>
      <c r="AQ2019" s="9"/>
      <c r="AR2019" s="9"/>
      <c r="AS2019" s="9"/>
      <c r="AT2019" s="9"/>
      <c r="AU2019" s="9"/>
    </row>
    <row r="2020" spans="14:47" ht="15" customHeight="1">
      <c r="N2020" s="9"/>
      <c r="O2020" s="9"/>
      <c r="P2020" s="9"/>
      <c r="Q2020" s="9"/>
      <c r="R2020" s="9"/>
      <c r="S2020" s="9"/>
      <c r="T2020" s="9"/>
      <c r="U2020" s="9"/>
      <c r="V2020" s="9"/>
      <c r="X2020" s="9"/>
      <c r="Y2020" s="9"/>
      <c r="Z2020" s="9"/>
      <c r="AA2020" s="9"/>
      <c r="AB2020" s="9"/>
      <c r="AC2020" s="9"/>
      <c r="AD2020" s="9"/>
      <c r="AE2020" s="9"/>
      <c r="AF2020" s="9"/>
      <c r="AG2020" s="9"/>
      <c r="AH2020" s="9"/>
      <c r="AI2020" s="9"/>
      <c r="AJ2020" s="9"/>
      <c r="AK2020" s="9"/>
      <c r="AL2020" s="9"/>
      <c r="AM2020" s="9"/>
      <c r="AN2020" s="9"/>
      <c r="AO2020" s="9"/>
      <c r="AP2020" s="9"/>
      <c r="AQ2020" s="9"/>
      <c r="AR2020" s="9"/>
      <c r="AS2020" s="9"/>
      <c r="AT2020" s="9"/>
      <c r="AU2020" s="9"/>
    </row>
    <row r="2021" spans="14:47" ht="15" customHeight="1">
      <c r="N2021" s="9"/>
      <c r="O2021" s="9"/>
      <c r="P2021" s="9"/>
      <c r="Q2021" s="9"/>
      <c r="R2021" s="9"/>
      <c r="S2021" s="9"/>
      <c r="T2021" s="9"/>
      <c r="U2021" s="9"/>
      <c r="V2021" s="9"/>
      <c r="X2021" s="9"/>
      <c r="Y2021" s="9"/>
      <c r="Z2021" s="9"/>
      <c r="AA2021" s="9"/>
      <c r="AB2021" s="9"/>
      <c r="AC2021" s="9"/>
      <c r="AD2021" s="9"/>
      <c r="AE2021" s="9"/>
      <c r="AF2021" s="9"/>
      <c r="AG2021" s="9"/>
      <c r="AH2021" s="9"/>
      <c r="AI2021" s="9"/>
      <c r="AJ2021" s="9"/>
      <c r="AK2021" s="9"/>
      <c r="AL2021" s="9"/>
      <c r="AM2021" s="9"/>
      <c r="AN2021" s="9"/>
      <c r="AO2021" s="9"/>
      <c r="AP2021" s="9"/>
      <c r="AQ2021" s="9"/>
      <c r="AR2021" s="9"/>
      <c r="AS2021" s="9"/>
      <c r="AT2021" s="9"/>
      <c r="AU2021" s="9"/>
    </row>
    <row r="2022" spans="14:47" ht="15" customHeight="1">
      <c r="N2022" s="9"/>
      <c r="O2022" s="9"/>
      <c r="P2022" s="9"/>
      <c r="Q2022" s="9"/>
      <c r="R2022" s="9"/>
      <c r="S2022" s="9"/>
      <c r="T2022" s="9"/>
      <c r="U2022" s="9"/>
      <c r="V2022" s="9"/>
      <c r="X2022" s="9"/>
      <c r="Y2022" s="9"/>
      <c r="Z2022" s="9"/>
      <c r="AA2022" s="9"/>
      <c r="AB2022" s="9"/>
      <c r="AC2022" s="9"/>
      <c r="AD2022" s="9"/>
      <c r="AE2022" s="9"/>
      <c r="AF2022" s="9"/>
      <c r="AG2022" s="9"/>
      <c r="AH2022" s="9"/>
      <c r="AI2022" s="9"/>
      <c r="AJ2022" s="9"/>
      <c r="AK2022" s="9"/>
      <c r="AL2022" s="9"/>
      <c r="AM2022" s="9"/>
      <c r="AN2022" s="9"/>
      <c r="AO2022" s="9"/>
      <c r="AP2022" s="9"/>
      <c r="AQ2022" s="9"/>
      <c r="AR2022" s="9"/>
      <c r="AS2022" s="9"/>
      <c r="AT2022" s="9"/>
      <c r="AU2022" s="9"/>
    </row>
    <row r="2023" spans="14:47" ht="15" customHeight="1">
      <c r="N2023" s="9"/>
      <c r="O2023" s="9"/>
      <c r="P2023" s="9"/>
      <c r="Q2023" s="9"/>
      <c r="R2023" s="9"/>
      <c r="S2023" s="9"/>
      <c r="T2023" s="9"/>
      <c r="U2023" s="9"/>
      <c r="V2023" s="9"/>
      <c r="X2023" s="9"/>
      <c r="Y2023" s="9"/>
      <c r="Z2023" s="9"/>
      <c r="AA2023" s="9"/>
      <c r="AB2023" s="9"/>
      <c r="AC2023" s="9"/>
      <c r="AD2023" s="9"/>
      <c r="AE2023" s="9"/>
      <c r="AF2023" s="9"/>
      <c r="AG2023" s="9"/>
      <c r="AH2023" s="9"/>
      <c r="AI2023" s="9"/>
      <c r="AJ2023" s="9"/>
      <c r="AK2023" s="9"/>
      <c r="AL2023" s="9"/>
      <c r="AM2023" s="9"/>
      <c r="AN2023" s="9"/>
      <c r="AO2023" s="9"/>
      <c r="AP2023" s="9"/>
      <c r="AQ2023" s="9"/>
      <c r="AR2023" s="9"/>
      <c r="AS2023" s="9"/>
      <c r="AT2023" s="9"/>
      <c r="AU2023" s="9"/>
    </row>
    <row r="2024" spans="14:47" ht="15" customHeight="1">
      <c r="N2024" s="9"/>
      <c r="O2024" s="9"/>
      <c r="P2024" s="9"/>
      <c r="Q2024" s="9"/>
      <c r="R2024" s="9"/>
      <c r="S2024" s="9"/>
      <c r="T2024" s="9"/>
      <c r="U2024" s="9"/>
      <c r="V2024" s="9"/>
      <c r="X2024" s="9"/>
      <c r="Y2024" s="9"/>
      <c r="Z2024" s="9"/>
      <c r="AA2024" s="9"/>
      <c r="AB2024" s="9"/>
      <c r="AC2024" s="9"/>
      <c r="AD2024" s="9"/>
      <c r="AE2024" s="9"/>
      <c r="AF2024" s="9"/>
      <c r="AG2024" s="9"/>
      <c r="AH2024" s="9"/>
      <c r="AI2024" s="9"/>
      <c r="AJ2024" s="9"/>
      <c r="AK2024" s="9"/>
      <c r="AL2024" s="9"/>
      <c r="AM2024" s="9"/>
      <c r="AN2024" s="9"/>
      <c r="AO2024" s="9"/>
      <c r="AP2024" s="9"/>
      <c r="AQ2024" s="9"/>
      <c r="AR2024" s="9"/>
      <c r="AS2024" s="9"/>
      <c r="AT2024" s="9"/>
      <c r="AU2024" s="9"/>
    </row>
    <row r="2025" spans="14:47" ht="15" customHeight="1">
      <c r="N2025" s="9"/>
      <c r="O2025" s="9"/>
      <c r="P2025" s="9"/>
      <c r="Q2025" s="9"/>
      <c r="R2025" s="9"/>
      <c r="S2025" s="9"/>
      <c r="T2025" s="9"/>
      <c r="U2025" s="9"/>
      <c r="V2025" s="9"/>
      <c r="X2025" s="9"/>
      <c r="Y2025" s="9"/>
      <c r="Z2025" s="9"/>
      <c r="AA2025" s="9"/>
      <c r="AB2025" s="9"/>
      <c r="AC2025" s="9"/>
      <c r="AD2025" s="9"/>
      <c r="AE2025" s="9"/>
      <c r="AF2025" s="9"/>
      <c r="AG2025" s="9"/>
      <c r="AH2025" s="9"/>
      <c r="AI2025" s="9"/>
      <c r="AJ2025" s="9"/>
      <c r="AK2025" s="9"/>
      <c r="AL2025" s="9"/>
      <c r="AM2025" s="9"/>
      <c r="AN2025" s="9"/>
      <c r="AO2025" s="9"/>
      <c r="AP2025" s="9"/>
      <c r="AQ2025" s="9"/>
      <c r="AR2025" s="9"/>
      <c r="AS2025" s="9"/>
      <c r="AT2025" s="9"/>
      <c r="AU2025" s="9"/>
    </row>
    <row r="2026" spans="14:47" ht="15" customHeight="1">
      <c r="N2026" s="9"/>
      <c r="O2026" s="9"/>
      <c r="P2026" s="9"/>
      <c r="Q2026" s="9"/>
      <c r="R2026" s="9"/>
      <c r="S2026" s="9"/>
      <c r="T2026" s="9"/>
      <c r="U2026" s="9"/>
      <c r="V2026" s="9"/>
      <c r="X2026" s="9"/>
      <c r="Y2026" s="9"/>
      <c r="Z2026" s="9"/>
      <c r="AA2026" s="9"/>
      <c r="AB2026" s="9"/>
      <c r="AC2026" s="9"/>
      <c r="AD2026" s="9"/>
      <c r="AE2026" s="9"/>
      <c r="AF2026" s="9"/>
      <c r="AG2026" s="9"/>
      <c r="AH2026" s="9"/>
      <c r="AI2026" s="9"/>
      <c r="AJ2026" s="9"/>
      <c r="AK2026" s="9"/>
      <c r="AL2026" s="9"/>
      <c r="AM2026" s="9"/>
      <c r="AN2026" s="9"/>
      <c r="AO2026" s="9"/>
      <c r="AP2026" s="9"/>
      <c r="AQ2026" s="9"/>
      <c r="AR2026" s="9"/>
      <c r="AS2026" s="9"/>
      <c r="AT2026" s="9"/>
      <c r="AU2026" s="9"/>
    </row>
    <row r="2027" spans="14:47" ht="15" customHeight="1">
      <c r="N2027" s="9"/>
      <c r="O2027" s="9"/>
      <c r="P2027" s="9"/>
      <c r="Q2027" s="9"/>
      <c r="R2027" s="9"/>
      <c r="S2027" s="9"/>
      <c r="T2027" s="9"/>
      <c r="U2027" s="9"/>
      <c r="V2027" s="9"/>
      <c r="X2027" s="9"/>
      <c r="Y2027" s="9"/>
      <c r="Z2027" s="9"/>
      <c r="AA2027" s="9"/>
      <c r="AB2027" s="9"/>
      <c r="AC2027" s="9"/>
      <c r="AD2027" s="9"/>
      <c r="AE2027" s="9"/>
      <c r="AF2027" s="9"/>
      <c r="AG2027" s="9"/>
      <c r="AH2027" s="9"/>
      <c r="AI2027" s="9"/>
      <c r="AJ2027" s="9"/>
      <c r="AK2027" s="9"/>
      <c r="AL2027" s="9"/>
      <c r="AM2027" s="9"/>
      <c r="AN2027" s="9"/>
      <c r="AO2027" s="9"/>
      <c r="AP2027" s="9"/>
      <c r="AQ2027" s="9"/>
      <c r="AR2027" s="9"/>
      <c r="AS2027" s="9"/>
      <c r="AT2027" s="9"/>
      <c r="AU2027" s="9"/>
    </row>
    <row r="2028" spans="14:47" ht="15" customHeight="1">
      <c r="N2028" s="9"/>
      <c r="O2028" s="9"/>
      <c r="P2028" s="9"/>
      <c r="Q2028" s="9"/>
      <c r="R2028" s="9"/>
      <c r="S2028" s="9"/>
      <c r="T2028" s="9"/>
      <c r="U2028" s="9"/>
      <c r="V2028" s="9"/>
      <c r="X2028" s="9"/>
      <c r="Y2028" s="9"/>
      <c r="Z2028" s="9"/>
      <c r="AA2028" s="9"/>
      <c r="AB2028" s="9"/>
      <c r="AC2028" s="9"/>
      <c r="AD2028" s="9"/>
      <c r="AE2028" s="9"/>
      <c r="AF2028" s="9"/>
      <c r="AG2028" s="9"/>
      <c r="AH2028" s="9"/>
      <c r="AI2028" s="9"/>
      <c r="AJ2028" s="9"/>
      <c r="AK2028" s="9"/>
      <c r="AL2028" s="9"/>
      <c r="AM2028" s="9"/>
      <c r="AN2028" s="9"/>
      <c r="AO2028" s="9"/>
      <c r="AP2028" s="9"/>
      <c r="AQ2028" s="9"/>
      <c r="AR2028" s="9"/>
      <c r="AS2028" s="9"/>
      <c r="AT2028" s="9"/>
      <c r="AU2028" s="9"/>
    </row>
    <row r="2029" spans="14:47" ht="15" customHeight="1">
      <c r="N2029" s="9"/>
      <c r="O2029" s="9"/>
      <c r="P2029" s="9"/>
      <c r="Q2029" s="9"/>
      <c r="R2029" s="9"/>
      <c r="S2029" s="9"/>
      <c r="T2029" s="9"/>
      <c r="U2029" s="9"/>
      <c r="V2029" s="9"/>
      <c r="X2029" s="9"/>
      <c r="Y2029" s="9"/>
      <c r="Z2029" s="9"/>
      <c r="AA2029" s="9"/>
      <c r="AB2029" s="9"/>
      <c r="AC2029" s="9"/>
      <c r="AD2029" s="9"/>
      <c r="AE2029" s="9"/>
      <c r="AF2029" s="9"/>
      <c r="AG2029" s="9"/>
      <c r="AH2029" s="9"/>
      <c r="AI2029" s="9"/>
      <c r="AJ2029" s="9"/>
      <c r="AK2029" s="9"/>
      <c r="AL2029" s="9"/>
      <c r="AM2029" s="9"/>
      <c r="AN2029" s="9"/>
      <c r="AO2029" s="9"/>
      <c r="AP2029" s="9"/>
      <c r="AQ2029" s="9"/>
      <c r="AR2029" s="9"/>
      <c r="AS2029" s="9"/>
      <c r="AT2029" s="9"/>
      <c r="AU2029" s="9"/>
    </row>
    <row r="2030" spans="14:47" ht="15" customHeight="1">
      <c r="N2030" s="9"/>
      <c r="O2030" s="9"/>
      <c r="P2030" s="9"/>
      <c r="Q2030" s="9"/>
      <c r="R2030" s="9"/>
      <c r="S2030" s="9"/>
      <c r="T2030" s="9"/>
      <c r="U2030" s="9"/>
      <c r="V2030" s="9"/>
      <c r="X2030" s="9"/>
      <c r="Y2030" s="9"/>
      <c r="Z2030" s="9"/>
      <c r="AA2030" s="9"/>
      <c r="AB2030" s="9"/>
      <c r="AC2030" s="9"/>
      <c r="AD2030" s="9"/>
      <c r="AE2030" s="9"/>
      <c r="AF2030" s="9"/>
      <c r="AG2030" s="9"/>
      <c r="AH2030" s="9"/>
      <c r="AI2030" s="9"/>
      <c r="AJ2030" s="9"/>
      <c r="AK2030" s="9"/>
      <c r="AL2030" s="9"/>
      <c r="AM2030" s="9"/>
      <c r="AN2030" s="9"/>
      <c r="AO2030" s="9"/>
      <c r="AP2030" s="9"/>
      <c r="AQ2030" s="9"/>
      <c r="AR2030" s="9"/>
      <c r="AS2030" s="9"/>
      <c r="AT2030" s="9"/>
      <c r="AU2030" s="9"/>
    </row>
    <row r="2031" spans="14:47">
      <c r="N2031" s="9"/>
      <c r="O2031" s="9"/>
      <c r="P2031" s="9"/>
      <c r="Q2031" s="9"/>
      <c r="R2031" s="9"/>
      <c r="S2031" s="9"/>
      <c r="T2031" s="9"/>
      <c r="U2031" s="9"/>
      <c r="V2031" s="9"/>
      <c r="X2031" s="9"/>
      <c r="Y2031" s="9"/>
      <c r="Z2031" s="9"/>
      <c r="AA2031" s="9"/>
      <c r="AB2031" s="9"/>
      <c r="AC2031" s="9"/>
      <c r="AD2031" s="9"/>
      <c r="AE2031" s="9"/>
      <c r="AF2031" s="9"/>
      <c r="AG2031" s="9"/>
      <c r="AH2031" s="9"/>
      <c r="AI2031" s="9"/>
      <c r="AJ2031" s="9"/>
      <c r="AK2031" s="9"/>
      <c r="AL2031" s="9"/>
      <c r="AM2031" s="9"/>
      <c r="AN2031" s="9"/>
      <c r="AO2031" s="9"/>
      <c r="AP2031" s="9"/>
      <c r="AQ2031" s="9"/>
      <c r="AR2031" s="9"/>
      <c r="AS2031" s="9"/>
      <c r="AT2031" s="9"/>
      <c r="AU2031" s="9"/>
    </row>
    <row r="2032" spans="14:47">
      <c r="N2032" s="9"/>
      <c r="O2032" s="9"/>
      <c r="P2032" s="9"/>
      <c r="Q2032" s="9"/>
      <c r="R2032" s="9"/>
      <c r="S2032" s="9"/>
      <c r="T2032" s="9"/>
      <c r="U2032" s="9"/>
      <c r="V2032" s="9"/>
      <c r="X2032" s="9"/>
      <c r="Y2032" s="9"/>
      <c r="Z2032" s="9"/>
      <c r="AA2032" s="9"/>
      <c r="AB2032" s="9"/>
      <c r="AC2032" s="9"/>
      <c r="AD2032" s="9"/>
      <c r="AE2032" s="9"/>
      <c r="AF2032" s="9"/>
      <c r="AG2032" s="9"/>
      <c r="AH2032" s="9"/>
      <c r="AI2032" s="9"/>
      <c r="AJ2032" s="9"/>
      <c r="AK2032" s="9"/>
      <c r="AL2032" s="9"/>
      <c r="AM2032" s="9"/>
      <c r="AN2032" s="9"/>
      <c r="AO2032" s="9"/>
      <c r="AP2032" s="9"/>
      <c r="AQ2032" s="9"/>
      <c r="AR2032" s="9"/>
      <c r="AS2032" s="9"/>
      <c r="AT2032" s="9"/>
      <c r="AU2032" s="9"/>
    </row>
    <row r="2033" spans="14:47">
      <c r="N2033" s="9"/>
      <c r="O2033" s="9"/>
      <c r="P2033" s="9"/>
      <c r="Q2033" s="9"/>
      <c r="R2033" s="9"/>
      <c r="S2033" s="9"/>
      <c r="T2033" s="9"/>
      <c r="U2033" s="9"/>
      <c r="V2033" s="9"/>
      <c r="X2033" s="9"/>
      <c r="Y2033" s="9"/>
      <c r="Z2033" s="9"/>
      <c r="AA2033" s="9"/>
      <c r="AB2033" s="9"/>
      <c r="AC2033" s="9"/>
      <c r="AD2033" s="9"/>
      <c r="AE2033" s="9"/>
      <c r="AF2033" s="9"/>
      <c r="AG2033" s="9"/>
      <c r="AH2033" s="9"/>
      <c r="AI2033" s="9"/>
      <c r="AJ2033" s="9"/>
      <c r="AK2033" s="9"/>
      <c r="AL2033" s="9"/>
      <c r="AM2033" s="9"/>
      <c r="AN2033" s="9"/>
      <c r="AO2033" s="9"/>
      <c r="AP2033" s="9"/>
      <c r="AQ2033" s="9"/>
      <c r="AR2033" s="9"/>
      <c r="AS2033" s="9"/>
      <c r="AT2033" s="9"/>
      <c r="AU2033" s="9"/>
    </row>
    <row r="2034" spans="14:47">
      <c r="N2034" s="9"/>
      <c r="O2034" s="9"/>
      <c r="P2034" s="9"/>
      <c r="Q2034" s="9"/>
      <c r="R2034" s="9"/>
      <c r="S2034" s="9"/>
      <c r="T2034" s="9"/>
      <c r="U2034" s="9"/>
      <c r="V2034" s="9"/>
      <c r="X2034" s="9"/>
      <c r="Y2034" s="9"/>
      <c r="Z2034" s="9"/>
      <c r="AA2034" s="9"/>
      <c r="AB2034" s="9"/>
      <c r="AC2034" s="9"/>
      <c r="AD2034" s="9"/>
      <c r="AE2034" s="9"/>
      <c r="AF2034" s="9"/>
      <c r="AG2034" s="9"/>
      <c r="AH2034" s="9"/>
      <c r="AI2034" s="9"/>
      <c r="AJ2034" s="9"/>
      <c r="AK2034" s="9"/>
      <c r="AL2034" s="9"/>
      <c r="AM2034" s="9"/>
      <c r="AN2034" s="9"/>
      <c r="AO2034" s="9"/>
      <c r="AP2034" s="9"/>
      <c r="AQ2034" s="9"/>
      <c r="AR2034" s="9"/>
      <c r="AS2034" s="9"/>
      <c r="AT2034" s="9"/>
      <c r="AU2034" s="9"/>
    </row>
    <row r="2035" spans="14:47">
      <c r="N2035" s="9"/>
      <c r="O2035" s="9"/>
      <c r="P2035" s="9"/>
      <c r="Q2035" s="9"/>
      <c r="R2035" s="9"/>
      <c r="S2035" s="9"/>
      <c r="T2035" s="9"/>
      <c r="U2035" s="9"/>
      <c r="V2035" s="9"/>
      <c r="X2035" s="9"/>
      <c r="Y2035" s="9"/>
      <c r="Z2035" s="9"/>
      <c r="AA2035" s="9"/>
      <c r="AB2035" s="9"/>
      <c r="AC2035" s="9"/>
      <c r="AD2035" s="9"/>
      <c r="AE2035" s="9"/>
      <c r="AF2035" s="9"/>
      <c r="AG2035" s="9"/>
      <c r="AH2035" s="9"/>
      <c r="AI2035" s="9"/>
      <c r="AJ2035" s="9"/>
      <c r="AK2035" s="9"/>
      <c r="AL2035" s="9"/>
      <c r="AM2035" s="9"/>
      <c r="AN2035" s="9"/>
      <c r="AO2035" s="9"/>
      <c r="AP2035" s="9"/>
      <c r="AQ2035" s="9"/>
      <c r="AR2035" s="9"/>
      <c r="AS2035" s="9"/>
      <c r="AT2035" s="9"/>
      <c r="AU2035" s="9"/>
    </row>
    <row r="2036" spans="14:47">
      <c r="N2036" s="9"/>
      <c r="O2036" s="9"/>
      <c r="P2036" s="9"/>
      <c r="Q2036" s="9"/>
      <c r="R2036" s="9"/>
      <c r="S2036" s="9"/>
      <c r="T2036" s="9"/>
      <c r="U2036" s="9"/>
      <c r="V2036" s="9"/>
      <c r="X2036" s="9"/>
      <c r="Y2036" s="9"/>
      <c r="Z2036" s="9"/>
      <c r="AA2036" s="9"/>
      <c r="AB2036" s="9"/>
      <c r="AC2036" s="9"/>
      <c r="AD2036" s="9"/>
      <c r="AE2036" s="9"/>
      <c r="AF2036" s="9"/>
      <c r="AG2036" s="9"/>
      <c r="AH2036" s="9"/>
      <c r="AI2036" s="9"/>
      <c r="AJ2036" s="9"/>
      <c r="AK2036" s="9"/>
      <c r="AL2036" s="9"/>
      <c r="AM2036" s="9"/>
      <c r="AN2036" s="9"/>
      <c r="AO2036" s="9"/>
      <c r="AP2036" s="9"/>
      <c r="AQ2036" s="9"/>
      <c r="AR2036" s="9"/>
      <c r="AS2036" s="9"/>
      <c r="AT2036" s="9"/>
      <c r="AU2036" s="9"/>
    </row>
    <row r="2037" spans="14:47">
      <c r="N2037" s="9"/>
      <c r="O2037" s="9"/>
      <c r="P2037" s="9"/>
      <c r="Q2037" s="9"/>
      <c r="R2037" s="9"/>
      <c r="S2037" s="9"/>
      <c r="T2037" s="9"/>
      <c r="U2037" s="9"/>
      <c r="V2037" s="9"/>
      <c r="X2037" s="9"/>
      <c r="Y2037" s="9"/>
      <c r="Z2037" s="9"/>
      <c r="AA2037" s="9"/>
      <c r="AB2037" s="9"/>
      <c r="AC2037" s="9"/>
      <c r="AD2037" s="9"/>
      <c r="AE2037" s="9"/>
      <c r="AF2037" s="9"/>
      <c r="AG2037" s="9"/>
      <c r="AH2037" s="9"/>
      <c r="AI2037" s="9"/>
      <c r="AJ2037" s="9"/>
      <c r="AK2037" s="9"/>
      <c r="AL2037" s="9"/>
      <c r="AM2037" s="9"/>
      <c r="AN2037" s="9"/>
      <c r="AO2037" s="9"/>
      <c r="AP2037" s="9"/>
      <c r="AQ2037" s="9"/>
      <c r="AR2037" s="9"/>
      <c r="AS2037" s="9"/>
      <c r="AT2037" s="9"/>
      <c r="AU2037" s="9"/>
    </row>
    <row r="2038" spans="14:47">
      <c r="N2038" s="9"/>
      <c r="O2038" s="9"/>
      <c r="P2038" s="9"/>
      <c r="Q2038" s="9"/>
      <c r="R2038" s="9"/>
      <c r="S2038" s="9"/>
      <c r="T2038" s="9"/>
      <c r="U2038" s="9"/>
      <c r="V2038" s="9"/>
      <c r="X2038" s="9"/>
      <c r="Y2038" s="9"/>
      <c r="Z2038" s="9"/>
      <c r="AA2038" s="9"/>
      <c r="AB2038" s="9"/>
      <c r="AC2038" s="9"/>
      <c r="AD2038" s="9"/>
      <c r="AE2038" s="9"/>
      <c r="AF2038" s="9"/>
      <c r="AG2038" s="9"/>
      <c r="AH2038" s="9"/>
      <c r="AI2038" s="9"/>
      <c r="AJ2038" s="9"/>
      <c r="AK2038" s="9"/>
      <c r="AL2038" s="9"/>
      <c r="AM2038" s="9"/>
      <c r="AN2038" s="9"/>
      <c r="AO2038" s="9"/>
      <c r="AP2038" s="9"/>
      <c r="AQ2038" s="9"/>
      <c r="AR2038" s="9"/>
      <c r="AS2038" s="9"/>
      <c r="AT2038" s="9"/>
      <c r="AU2038" s="9"/>
    </row>
    <row r="2039" spans="14:47">
      <c r="N2039" s="9"/>
      <c r="O2039" s="9"/>
      <c r="P2039" s="9"/>
      <c r="Q2039" s="9"/>
      <c r="R2039" s="9"/>
      <c r="S2039" s="9"/>
      <c r="T2039" s="9"/>
      <c r="U2039" s="9"/>
      <c r="V2039" s="9"/>
      <c r="X2039" s="9"/>
      <c r="Y2039" s="9"/>
      <c r="Z2039" s="9"/>
      <c r="AA2039" s="9"/>
      <c r="AB2039" s="9"/>
      <c r="AC2039" s="9"/>
      <c r="AD2039" s="9"/>
      <c r="AE2039" s="9"/>
      <c r="AF2039" s="9"/>
      <c r="AG2039" s="9"/>
      <c r="AH2039" s="9"/>
      <c r="AI2039" s="9"/>
      <c r="AJ2039" s="9"/>
      <c r="AK2039" s="9"/>
      <c r="AL2039" s="9"/>
      <c r="AM2039" s="9"/>
      <c r="AN2039" s="9"/>
      <c r="AO2039" s="9"/>
      <c r="AP2039" s="9"/>
      <c r="AQ2039" s="9"/>
      <c r="AR2039" s="9"/>
      <c r="AS2039" s="9"/>
      <c r="AT2039" s="9"/>
      <c r="AU2039" s="9"/>
    </row>
    <row r="2040" spans="14:47">
      <c r="N2040" s="9"/>
      <c r="O2040" s="9"/>
      <c r="P2040" s="9"/>
      <c r="Q2040" s="9"/>
      <c r="R2040" s="9"/>
      <c r="S2040" s="9"/>
      <c r="T2040" s="9"/>
      <c r="U2040" s="9"/>
      <c r="V2040" s="9"/>
      <c r="X2040" s="9"/>
      <c r="Y2040" s="9"/>
      <c r="Z2040" s="9"/>
      <c r="AA2040" s="9"/>
      <c r="AB2040" s="9"/>
      <c r="AC2040" s="9"/>
      <c r="AD2040" s="9"/>
      <c r="AE2040" s="9"/>
      <c r="AF2040" s="9"/>
      <c r="AG2040" s="9"/>
      <c r="AH2040" s="9"/>
      <c r="AI2040" s="9"/>
      <c r="AJ2040" s="9"/>
      <c r="AK2040" s="9"/>
      <c r="AL2040" s="9"/>
      <c r="AM2040" s="9"/>
      <c r="AN2040" s="9"/>
      <c r="AO2040" s="9"/>
      <c r="AP2040" s="9"/>
      <c r="AQ2040" s="9"/>
      <c r="AR2040" s="9"/>
      <c r="AS2040" s="9"/>
      <c r="AT2040" s="9"/>
      <c r="AU2040" s="9"/>
    </row>
    <row r="2041" spans="14:47">
      <c r="N2041" s="9"/>
      <c r="O2041" s="9"/>
      <c r="P2041" s="9"/>
      <c r="Q2041" s="9"/>
      <c r="R2041" s="9"/>
      <c r="S2041" s="9"/>
      <c r="T2041" s="9"/>
      <c r="U2041" s="9"/>
      <c r="V2041" s="9"/>
      <c r="X2041" s="9"/>
      <c r="Y2041" s="9"/>
      <c r="Z2041" s="9"/>
      <c r="AA2041" s="9"/>
      <c r="AB2041" s="9"/>
      <c r="AC2041" s="9"/>
      <c r="AD2041" s="9"/>
      <c r="AE2041" s="9"/>
      <c r="AF2041" s="9"/>
      <c r="AG2041" s="9"/>
      <c r="AH2041" s="9"/>
      <c r="AI2041" s="9"/>
      <c r="AJ2041" s="9"/>
      <c r="AK2041" s="9"/>
      <c r="AL2041" s="9"/>
      <c r="AM2041" s="9"/>
      <c r="AN2041" s="9"/>
      <c r="AO2041" s="9"/>
      <c r="AP2041" s="9"/>
      <c r="AQ2041" s="9"/>
      <c r="AR2041" s="9"/>
      <c r="AS2041" s="9"/>
      <c r="AT2041" s="9"/>
      <c r="AU2041" s="9"/>
    </row>
    <row r="2042" spans="14:47">
      <c r="N2042" s="9"/>
      <c r="O2042" s="9"/>
      <c r="P2042" s="9"/>
      <c r="Q2042" s="9"/>
      <c r="R2042" s="9"/>
      <c r="S2042" s="9"/>
      <c r="T2042" s="9"/>
      <c r="U2042" s="9"/>
      <c r="V2042" s="9"/>
      <c r="X2042" s="9"/>
      <c r="Y2042" s="9"/>
      <c r="Z2042" s="9"/>
      <c r="AA2042" s="9"/>
      <c r="AB2042" s="9"/>
      <c r="AC2042" s="9"/>
      <c r="AD2042" s="9"/>
      <c r="AE2042" s="9"/>
      <c r="AF2042" s="9"/>
      <c r="AG2042" s="9"/>
      <c r="AH2042" s="9"/>
      <c r="AI2042" s="9"/>
      <c r="AJ2042" s="9"/>
      <c r="AK2042" s="9"/>
      <c r="AL2042" s="9"/>
      <c r="AM2042" s="9"/>
      <c r="AN2042" s="9"/>
      <c r="AO2042" s="9"/>
      <c r="AP2042" s="9"/>
      <c r="AQ2042" s="9"/>
      <c r="AR2042" s="9"/>
      <c r="AS2042" s="9"/>
      <c r="AT2042" s="9"/>
      <c r="AU2042" s="9"/>
    </row>
    <row r="2043" spans="14:47">
      <c r="N2043" s="9"/>
      <c r="O2043" s="9"/>
      <c r="P2043" s="9"/>
      <c r="Q2043" s="9"/>
      <c r="R2043" s="9"/>
      <c r="S2043" s="9"/>
      <c r="T2043" s="9"/>
      <c r="U2043" s="9"/>
      <c r="V2043" s="9"/>
      <c r="X2043" s="9"/>
      <c r="Y2043" s="9"/>
      <c r="Z2043" s="9"/>
      <c r="AA2043" s="9"/>
      <c r="AB2043" s="9"/>
      <c r="AC2043" s="9"/>
      <c r="AD2043" s="9"/>
      <c r="AE2043" s="9"/>
      <c r="AF2043" s="9"/>
      <c r="AG2043" s="9"/>
      <c r="AH2043" s="9"/>
      <c r="AI2043" s="9"/>
      <c r="AJ2043" s="9"/>
      <c r="AK2043" s="9"/>
      <c r="AL2043" s="9"/>
      <c r="AM2043" s="9"/>
      <c r="AN2043" s="9"/>
      <c r="AO2043" s="9"/>
      <c r="AP2043" s="9"/>
      <c r="AQ2043" s="9"/>
      <c r="AR2043" s="9"/>
      <c r="AS2043" s="9"/>
      <c r="AT2043" s="9"/>
      <c r="AU2043" s="9"/>
    </row>
    <row r="2044" spans="14:47">
      <c r="N2044" s="9"/>
      <c r="O2044" s="9"/>
      <c r="P2044" s="9"/>
      <c r="Q2044" s="9"/>
      <c r="R2044" s="9"/>
      <c r="S2044" s="9"/>
      <c r="T2044" s="9"/>
      <c r="U2044" s="9"/>
      <c r="V2044" s="9"/>
      <c r="X2044" s="9"/>
      <c r="Y2044" s="9"/>
      <c r="Z2044" s="9"/>
      <c r="AA2044" s="9"/>
      <c r="AB2044" s="9"/>
      <c r="AC2044" s="9"/>
      <c r="AD2044" s="9"/>
      <c r="AE2044" s="9"/>
      <c r="AF2044" s="9"/>
      <c r="AG2044" s="9"/>
      <c r="AH2044" s="9"/>
      <c r="AI2044" s="9"/>
      <c r="AJ2044" s="9"/>
      <c r="AK2044" s="9"/>
      <c r="AL2044" s="9"/>
      <c r="AM2044" s="9"/>
      <c r="AN2044" s="9"/>
      <c r="AO2044" s="9"/>
      <c r="AP2044" s="9"/>
      <c r="AQ2044" s="9"/>
      <c r="AR2044" s="9"/>
      <c r="AS2044" s="9"/>
      <c r="AT2044" s="9"/>
      <c r="AU2044" s="9"/>
    </row>
    <row r="2045" spans="14:47">
      <c r="N2045" s="9"/>
      <c r="O2045" s="9"/>
      <c r="P2045" s="9"/>
      <c r="Q2045" s="9"/>
      <c r="R2045" s="9"/>
      <c r="S2045" s="9"/>
      <c r="T2045" s="9"/>
      <c r="U2045" s="9"/>
      <c r="V2045" s="9"/>
      <c r="X2045" s="9"/>
      <c r="Y2045" s="9"/>
      <c r="Z2045" s="9"/>
      <c r="AA2045" s="9"/>
      <c r="AB2045" s="9"/>
      <c r="AC2045" s="9"/>
      <c r="AD2045" s="9"/>
      <c r="AE2045" s="9"/>
      <c r="AF2045" s="9"/>
      <c r="AG2045" s="9"/>
      <c r="AH2045" s="9"/>
      <c r="AI2045" s="9"/>
      <c r="AJ2045" s="9"/>
      <c r="AK2045" s="9"/>
      <c r="AL2045" s="9"/>
      <c r="AM2045" s="9"/>
      <c r="AN2045" s="9"/>
      <c r="AO2045" s="9"/>
      <c r="AP2045" s="9"/>
      <c r="AQ2045" s="9"/>
      <c r="AR2045" s="9"/>
      <c r="AS2045" s="9"/>
      <c r="AT2045" s="9"/>
      <c r="AU2045" s="9"/>
    </row>
    <row r="2046" spans="14:47">
      <c r="N2046" s="9"/>
      <c r="O2046" s="9"/>
      <c r="P2046" s="9"/>
      <c r="Q2046" s="9"/>
      <c r="R2046" s="9"/>
      <c r="S2046" s="9"/>
      <c r="T2046" s="9"/>
      <c r="U2046" s="9"/>
      <c r="V2046" s="9"/>
      <c r="X2046" s="9"/>
      <c r="Y2046" s="9"/>
      <c r="Z2046" s="9"/>
      <c r="AA2046" s="9"/>
      <c r="AB2046" s="9"/>
      <c r="AC2046" s="9"/>
      <c r="AD2046" s="9"/>
      <c r="AE2046" s="9"/>
      <c r="AF2046" s="9"/>
      <c r="AG2046" s="9"/>
      <c r="AH2046" s="9"/>
      <c r="AI2046" s="9"/>
      <c r="AJ2046" s="9"/>
      <c r="AK2046" s="9"/>
      <c r="AL2046" s="9"/>
      <c r="AM2046" s="9"/>
      <c r="AN2046" s="9"/>
      <c r="AO2046" s="9"/>
      <c r="AP2046" s="9"/>
      <c r="AQ2046" s="9"/>
      <c r="AR2046" s="9"/>
      <c r="AS2046" s="9"/>
      <c r="AT2046" s="9"/>
      <c r="AU2046" s="9"/>
    </row>
    <row r="2047" spans="14:47">
      <c r="N2047" s="9"/>
      <c r="O2047" s="9"/>
      <c r="P2047" s="9"/>
      <c r="Q2047" s="9"/>
      <c r="R2047" s="9"/>
      <c r="S2047" s="9"/>
      <c r="T2047" s="9"/>
      <c r="U2047" s="9"/>
      <c r="V2047" s="9"/>
      <c r="X2047" s="9"/>
      <c r="Y2047" s="9"/>
      <c r="Z2047" s="9"/>
      <c r="AA2047" s="9"/>
      <c r="AB2047" s="9"/>
      <c r="AC2047" s="9"/>
      <c r="AD2047" s="9"/>
      <c r="AE2047" s="9"/>
      <c r="AF2047" s="9"/>
      <c r="AG2047" s="9"/>
      <c r="AH2047" s="9"/>
      <c r="AI2047" s="9"/>
      <c r="AJ2047" s="9"/>
      <c r="AK2047" s="9"/>
      <c r="AL2047" s="9"/>
      <c r="AM2047" s="9"/>
      <c r="AN2047" s="9"/>
      <c r="AO2047" s="9"/>
      <c r="AP2047" s="9"/>
      <c r="AQ2047" s="9"/>
      <c r="AR2047" s="9"/>
      <c r="AS2047" s="9"/>
      <c r="AT2047" s="9"/>
      <c r="AU2047" s="9"/>
    </row>
    <row r="2048" spans="14:47">
      <c r="N2048" s="9"/>
      <c r="O2048" s="9"/>
      <c r="P2048" s="9"/>
      <c r="Q2048" s="9"/>
      <c r="R2048" s="9"/>
      <c r="S2048" s="9"/>
      <c r="T2048" s="9"/>
      <c r="U2048" s="9"/>
      <c r="V2048" s="9"/>
      <c r="X2048" s="9"/>
      <c r="Y2048" s="9"/>
      <c r="Z2048" s="9"/>
      <c r="AA2048" s="9"/>
      <c r="AB2048" s="9"/>
      <c r="AC2048" s="9"/>
      <c r="AD2048" s="9"/>
      <c r="AE2048" s="9"/>
      <c r="AF2048" s="9"/>
      <c r="AG2048" s="9"/>
      <c r="AH2048" s="9"/>
      <c r="AI2048" s="9"/>
      <c r="AJ2048" s="9"/>
      <c r="AK2048" s="9"/>
      <c r="AL2048" s="9"/>
      <c r="AM2048" s="9"/>
      <c r="AN2048" s="9"/>
      <c r="AO2048" s="9"/>
      <c r="AP2048" s="9"/>
      <c r="AQ2048" s="9"/>
      <c r="AR2048" s="9"/>
      <c r="AS2048" s="9"/>
      <c r="AT2048" s="9"/>
      <c r="AU2048" s="9"/>
    </row>
    <row r="2049" spans="14:47">
      <c r="N2049" s="9"/>
      <c r="O2049" s="9"/>
      <c r="P2049" s="9"/>
      <c r="Q2049" s="9"/>
      <c r="R2049" s="9"/>
      <c r="S2049" s="9"/>
      <c r="T2049" s="9"/>
      <c r="U2049" s="9"/>
      <c r="V2049" s="9"/>
      <c r="X2049" s="9"/>
      <c r="Y2049" s="9"/>
      <c r="Z2049" s="9"/>
      <c r="AA2049" s="9"/>
      <c r="AB2049" s="9"/>
      <c r="AC2049" s="9"/>
      <c r="AD2049" s="9"/>
      <c r="AE2049" s="9"/>
      <c r="AF2049" s="9"/>
      <c r="AG2049" s="9"/>
      <c r="AH2049" s="9"/>
      <c r="AI2049" s="9"/>
      <c r="AJ2049" s="9"/>
      <c r="AK2049" s="9"/>
      <c r="AL2049" s="9"/>
      <c r="AM2049" s="9"/>
      <c r="AN2049" s="9"/>
      <c r="AO2049" s="9"/>
      <c r="AP2049" s="9"/>
      <c r="AQ2049" s="9"/>
      <c r="AR2049" s="9"/>
      <c r="AS2049" s="9"/>
      <c r="AT2049" s="9"/>
      <c r="AU2049" s="9"/>
    </row>
    <row r="2050" spans="14:47">
      <c r="N2050" s="9"/>
      <c r="O2050" s="9"/>
      <c r="P2050" s="9"/>
      <c r="Q2050" s="9"/>
      <c r="R2050" s="9"/>
      <c r="S2050" s="9"/>
      <c r="T2050" s="9"/>
      <c r="U2050" s="9"/>
      <c r="V2050" s="9"/>
      <c r="X2050" s="9"/>
      <c r="Y2050" s="9"/>
      <c r="Z2050" s="9"/>
      <c r="AA2050" s="9"/>
      <c r="AB2050" s="9"/>
      <c r="AC2050" s="9"/>
      <c r="AD2050" s="9"/>
      <c r="AE2050" s="9"/>
      <c r="AF2050" s="9"/>
      <c r="AG2050" s="9"/>
      <c r="AH2050" s="9"/>
      <c r="AI2050" s="9"/>
      <c r="AJ2050" s="9"/>
      <c r="AK2050" s="9"/>
      <c r="AL2050" s="9"/>
      <c r="AM2050" s="9"/>
      <c r="AN2050" s="9"/>
      <c r="AO2050" s="9"/>
      <c r="AP2050" s="9"/>
      <c r="AQ2050" s="9"/>
      <c r="AR2050" s="9"/>
      <c r="AS2050" s="9"/>
      <c r="AT2050" s="9"/>
      <c r="AU2050" s="9"/>
    </row>
    <row r="2051" spans="14:47">
      <c r="N2051" s="9"/>
      <c r="O2051" s="9"/>
      <c r="P2051" s="9"/>
      <c r="Q2051" s="9"/>
      <c r="R2051" s="9"/>
      <c r="S2051" s="9"/>
      <c r="T2051" s="9"/>
      <c r="U2051" s="9"/>
      <c r="V2051" s="9"/>
      <c r="X2051" s="9"/>
      <c r="Y2051" s="9"/>
      <c r="Z2051" s="9"/>
      <c r="AA2051" s="9"/>
      <c r="AB2051" s="9"/>
      <c r="AC2051" s="9"/>
      <c r="AD2051" s="9"/>
      <c r="AE2051" s="9"/>
      <c r="AF2051" s="9"/>
      <c r="AG2051" s="9"/>
      <c r="AH2051" s="9"/>
      <c r="AI2051" s="9"/>
      <c r="AJ2051" s="9"/>
      <c r="AK2051" s="9"/>
      <c r="AL2051" s="9"/>
      <c r="AM2051" s="9"/>
      <c r="AN2051" s="9"/>
      <c r="AO2051" s="9"/>
      <c r="AP2051" s="9"/>
      <c r="AQ2051" s="9"/>
      <c r="AR2051" s="9"/>
      <c r="AS2051" s="9"/>
      <c r="AT2051" s="9"/>
      <c r="AU2051" s="9"/>
    </row>
    <row r="2052" spans="14:47">
      <c r="N2052" s="9"/>
      <c r="O2052" s="9"/>
      <c r="P2052" s="9"/>
      <c r="Q2052" s="9"/>
      <c r="R2052" s="9"/>
      <c r="S2052" s="9"/>
      <c r="T2052" s="9"/>
      <c r="U2052" s="9"/>
      <c r="V2052" s="9"/>
      <c r="X2052" s="9"/>
      <c r="Y2052" s="9"/>
      <c r="Z2052" s="9"/>
      <c r="AA2052" s="9"/>
      <c r="AB2052" s="9"/>
      <c r="AC2052" s="9"/>
      <c r="AD2052" s="9"/>
      <c r="AE2052" s="9"/>
      <c r="AF2052" s="9"/>
      <c r="AG2052" s="9"/>
      <c r="AH2052" s="9"/>
      <c r="AI2052" s="9"/>
      <c r="AJ2052" s="9"/>
      <c r="AK2052" s="9"/>
      <c r="AL2052" s="9"/>
      <c r="AM2052" s="9"/>
      <c r="AN2052" s="9"/>
      <c r="AO2052" s="9"/>
      <c r="AP2052" s="9"/>
      <c r="AQ2052" s="9"/>
      <c r="AR2052" s="9"/>
      <c r="AS2052" s="9"/>
      <c r="AT2052" s="9"/>
      <c r="AU2052" s="9"/>
    </row>
    <row r="2053" spans="14:47">
      <c r="N2053" s="9"/>
      <c r="O2053" s="9"/>
      <c r="P2053" s="9"/>
      <c r="Q2053" s="9"/>
      <c r="R2053" s="9"/>
      <c r="S2053" s="9"/>
      <c r="T2053" s="9"/>
      <c r="U2053" s="9"/>
      <c r="V2053" s="9"/>
      <c r="X2053" s="9"/>
      <c r="Y2053" s="9"/>
      <c r="Z2053" s="9"/>
      <c r="AA2053" s="9"/>
      <c r="AB2053" s="9"/>
      <c r="AC2053" s="9"/>
      <c r="AD2053" s="9"/>
      <c r="AE2053" s="9"/>
      <c r="AF2053" s="9"/>
      <c r="AG2053" s="9"/>
      <c r="AH2053" s="9"/>
      <c r="AI2053" s="9"/>
      <c r="AJ2053" s="9"/>
      <c r="AK2053" s="9"/>
      <c r="AL2053" s="9"/>
      <c r="AM2053" s="9"/>
      <c r="AN2053" s="9"/>
      <c r="AO2053" s="9"/>
      <c r="AP2053" s="9"/>
      <c r="AQ2053" s="9"/>
      <c r="AR2053" s="9"/>
      <c r="AS2053" s="9"/>
      <c r="AT2053" s="9"/>
      <c r="AU2053" s="9"/>
    </row>
    <row r="2054" spans="14:47">
      <c r="N2054" s="9"/>
      <c r="O2054" s="9"/>
      <c r="P2054" s="9"/>
      <c r="Q2054" s="9"/>
      <c r="R2054" s="9"/>
      <c r="S2054" s="9"/>
      <c r="T2054" s="9"/>
      <c r="U2054" s="9"/>
      <c r="V2054" s="9"/>
      <c r="X2054" s="9"/>
      <c r="Y2054" s="9"/>
      <c r="Z2054" s="9"/>
      <c r="AA2054" s="9"/>
      <c r="AB2054" s="9"/>
      <c r="AC2054" s="9"/>
      <c r="AD2054" s="9"/>
      <c r="AE2054" s="9"/>
      <c r="AF2054" s="9"/>
      <c r="AG2054" s="9"/>
      <c r="AH2054" s="9"/>
      <c r="AI2054" s="9"/>
      <c r="AJ2054" s="9"/>
      <c r="AK2054" s="9"/>
      <c r="AL2054" s="9"/>
      <c r="AM2054" s="9"/>
      <c r="AN2054" s="9"/>
      <c r="AO2054" s="9"/>
      <c r="AP2054" s="9"/>
      <c r="AQ2054" s="9"/>
      <c r="AR2054" s="9"/>
      <c r="AS2054" s="9"/>
      <c r="AT2054" s="9"/>
      <c r="AU2054" s="9"/>
    </row>
    <row r="2055" spans="14:47">
      <c r="X2055" s="9"/>
      <c r="Y2055" s="9"/>
      <c r="Z2055" s="9"/>
      <c r="AA2055" s="9"/>
      <c r="AB2055" s="9"/>
      <c r="AC2055" s="9"/>
      <c r="AD2055" s="9"/>
      <c r="AE2055" s="9"/>
      <c r="AF2055" s="9"/>
      <c r="AG2055" s="9"/>
      <c r="AH2055" s="9"/>
      <c r="AI2055" s="9"/>
      <c r="AJ2055" s="9"/>
      <c r="AK2055" s="9"/>
      <c r="AL2055" s="9"/>
      <c r="AM2055" s="9"/>
      <c r="AN2055" s="9"/>
      <c r="AO2055" s="9"/>
      <c r="AP2055" s="9"/>
      <c r="AQ2055" s="9"/>
      <c r="AR2055" s="9"/>
      <c r="AS2055" s="9"/>
      <c r="AT2055" s="9"/>
      <c r="AU2055" s="9"/>
    </row>
    <row r="2056" spans="14:47">
      <c r="X2056" s="9"/>
      <c r="Y2056" s="9"/>
      <c r="Z2056" s="9"/>
      <c r="AA2056" s="9"/>
      <c r="AB2056" s="9"/>
      <c r="AC2056" s="9"/>
      <c r="AD2056" s="9"/>
      <c r="AE2056" s="9"/>
      <c r="AF2056" s="9"/>
      <c r="AG2056" s="9"/>
      <c r="AH2056" s="9"/>
      <c r="AI2056" s="9"/>
      <c r="AJ2056" s="9"/>
      <c r="AK2056" s="9"/>
      <c r="AL2056" s="9"/>
      <c r="AM2056" s="9"/>
      <c r="AN2056" s="9"/>
      <c r="AO2056" s="9"/>
      <c r="AP2056" s="9"/>
      <c r="AQ2056" s="9"/>
      <c r="AR2056" s="9"/>
      <c r="AS2056" s="9"/>
      <c r="AT2056" s="9"/>
      <c r="AU2056" s="9"/>
    </row>
    <row r="2057" spans="14:47">
      <c r="X2057" s="9"/>
      <c r="Y2057" s="9"/>
      <c r="Z2057" s="9"/>
      <c r="AA2057" s="9"/>
      <c r="AB2057" s="9"/>
      <c r="AC2057" s="9"/>
      <c r="AD2057" s="9"/>
      <c r="AE2057" s="9"/>
      <c r="AF2057" s="9"/>
      <c r="AG2057" s="9"/>
      <c r="AH2057" s="9"/>
      <c r="AI2057" s="9"/>
      <c r="AJ2057" s="9"/>
      <c r="AK2057" s="9"/>
      <c r="AL2057" s="9"/>
      <c r="AM2057" s="9"/>
      <c r="AN2057" s="9"/>
      <c r="AO2057" s="9"/>
      <c r="AP2057" s="9"/>
      <c r="AQ2057" s="9"/>
      <c r="AR2057" s="9"/>
      <c r="AS2057" s="9"/>
      <c r="AT2057" s="9"/>
      <c r="AU2057" s="9"/>
    </row>
    <row r="2058" spans="14:47">
      <c r="X2058" s="9"/>
      <c r="Y2058" s="9"/>
      <c r="Z2058" s="9"/>
      <c r="AA2058" s="9"/>
      <c r="AB2058" s="9"/>
      <c r="AC2058" s="9"/>
      <c r="AD2058" s="9"/>
      <c r="AE2058" s="9"/>
      <c r="AF2058" s="9"/>
      <c r="AG2058" s="9"/>
      <c r="AH2058" s="9"/>
      <c r="AI2058" s="9"/>
      <c r="AJ2058" s="9"/>
      <c r="AK2058" s="9"/>
      <c r="AL2058" s="9"/>
      <c r="AM2058" s="9"/>
      <c r="AN2058" s="9"/>
      <c r="AO2058" s="9"/>
      <c r="AP2058" s="9"/>
      <c r="AQ2058" s="9"/>
      <c r="AR2058" s="9"/>
      <c r="AS2058" s="9"/>
      <c r="AT2058" s="9"/>
      <c r="AU2058" s="9"/>
    </row>
    <row r="2059" spans="14:47">
      <c r="X2059" s="9"/>
      <c r="Y2059" s="9"/>
      <c r="Z2059" s="9"/>
      <c r="AA2059" s="9"/>
      <c r="AB2059" s="9"/>
      <c r="AC2059" s="9"/>
      <c r="AD2059" s="9"/>
      <c r="AE2059" s="9"/>
      <c r="AF2059" s="9"/>
      <c r="AG2059" s="9"/>
      <c r="AH2059" s="9"/>
      <c r="AI2059" s="9"/>
      <c r="AJ2059" s="9"/>
      <c r="AK2059" s="9"/>
      <c r="AL2059" s="9"/>
      <c r="AM2059" s="9"/>
      <c r="AN2059" s="9"/>
      <c r="AO2059" s="9"/>
      <c r="AP2059" s="9"/>
      <c r="AQ2059" s="9"/>
      <c r="AR2059" s="9"/>
      <c r="AS2059" s="9"/>
      <c r="AT2059" s="9"/>
      <c r="AU2059" s="9"/>
    </row>
    <row r="2060" spans="14:47">
      <c r="X2060" s="9"/>
      <c r="Y2060" s="9"/>
      <c r="Z2060" s="9"/>
      <c r="AA2060" s="9"/>
      <c r="AB2060" s="9"/>
      <c r="AC2060" s="9"/>
      <c r="AD2060" s="9"/>
      <c r="AE2060" s="9"/>
      <c r="AF2060" s="9"/>
      <c r="AG2060" s="9"/>
      <c r="AH2060" s="9"/>
      <c r="AI2060" s="9"/>
      <c r="AJ2060" s="9"/>
      <c r="AK2060" s="9"/>
      <c r="AL2060" s="9"/>
      <c r="AM2060" s="9"/>
      <c r="AN2060" s="9"/>
      <c r="AO2060" s="9"/>
      <c r="AP2060" s="9"/>
      <c r="AQ2060" s="9"/>
      <c r="AR2060" s="9"/>
      <c r="AS2060" s="9"/>
      <c r="AT2060" s="9"/>
      <c r="AU2060" s="9"/>
    </row>
    <row r="2061" spans="14:47">
      <c r="X2061" s="9"/>
      <c r="Y2061" s="9"/>
      <c r="Z2061" s="9"/>
      <c r="AA2061" s="9"/>
      <c r="AB2061" s="9"/>
      <c r="AC2061" s="9"/>
      <c r="AD2061" s="9"/>
      <c r="AE2061" s="9"/>
      <c r="AF2061" s="9"/>
      <c r="AG2061" s="9"/>
      <c r="AH2061" s="9"/>
      <c r="AI2061" s="9"/>
      <c r="AJ2061" s="9"/>
      <c r="AK2061" s="9"/>
      <c r="AL2061" s="9"/>
      <c r="AM2061" s="9"/>
      <c r="AN2061" s="9"/>
      <c r="AO2061" s="9"/>
      <c r="AP2061" s="9"/>
      <c r="AQ2061" s="9"/>
      <c r="AR2061" s="9"/>
      <c r="AS2061" s="9"/>
      <c r="AT2061" s="9"/>
      <c r="AU2061" s="9"/>
    </row>
    <row r="2062" spans="14:47">
      <c r="X2062" s="9"/>
      <c r="Y2062" s="9"/>
      <c r="Z2062" s="9"/>
      <c r="AA2062" s="9"/>
      <c r="AB2062" s="9"/>
      <c r="AC2062" s="9"/>
      <c r="AD2062" s="9"/>
      <c r="AE2062" s="9"/>
      <c r="AF2062" s="9"/>
      <c r="AG2062" s="9"/>
      <c r="AH2062" s="9"/>
      <c r="AI2062" s="9"/>
      <c r="AJ2062" s="9"/>
      <c r="AK2062" s="9"/>
      <c r="AL2062" s="9"/>
      <c r="AM2062" s="9"/>
      <c r="AN2062" s="9"/>
      <c r="AO2062" s="9"/>
      <c r="AP2062" s="9"/>
      <c r="AQ2062" s="9"/>
      <c r="AR2062" s="9"/>
      <c r="AS2062" s="9"/>
      <c r="AT2062" s="9"/>
      <c r="AU2062" s="9"/>
    </row>
    <row r="2063" spans="14:47">
      <c r="X2063" s="9"/>
      <c r="Y2063" s="9"/>
      <c r="Z2063" s="9"/>
      <c r="AA2063" s="9"/>
      <c r="AB2063" s="9"/>
      <c r="AC2063" s="9"/>
      <c r="AD2063" s="9"/>
      <c r="AE2063" s="9"/>
      <c r="AF2063" s="9"/>
      <c r="AG2063" s="9"/>
      <c r="AH2063" s="9"/>
      <c r="AI2063" s="9"/>
      <c r="AJ2063" s="9"/>
      <c r="AK2063" s="9"/>
      <c r="AL2063" s="9"/>
      <c r="AM2063" s="9"/>
      <c r="AN2063" s="9"/>
      <c r="AO2063" s="9"/>
      <c r="AP2063" s="9"/>
      <c r="AQ2063" s="9"/>
      <c r="AR2063" s="9"/>
      <c r="AS2063" s="9"/>
      <c r="AT2063" s="9"/>
      <c r="AU2063" s="9"/>
    </row>
    <row r="2064" spans="14:47">
      <c r="X2064" s="9"/>
      <c r="Y2064" s="9"/>
      <c r="Z2064" s="9"/>
      <c r="AA2064" s="9"/>
      <c r="AB2064" s="9"/>
      <c r="AC2064" s="9"/>
      <c r="AD2064" s="9"/>
      <c r="AE2064" s="9"/>
      <c r="AF2064" s="9"/>
      <c r="AG2064" s="9"/>
      <c r="AH2064" s="9"/>
      <c r="AI2064" s="9"/>
      <c r="AJ2064" s="9"/>
      <c r="AK2064" s="9"/>
      <c r="AL2064" s="9"/>
      <c r="AM2064" s="9"/>
      <c r="AN2064" s="9"/>
      <c r="AO2064" s="9"/>
      <c r="AP2064" s="9"/>
      <c r="AQ2064" s="9"/>
      <c r="AR2064" s="9"/>
      <c r="AS2064" s="9"/>
      <c r="AT2064" s="9"/>
      <c r="AU2064" s="9"/>
    </row>
    <row r="2065" spans="24:47">
      <c r="X2065" s="9"/>
      <c r="Y2065" s="9"/>
      <c r="Z2065" s="9"/>
      <c r="AA2065" s="9"/>
      <c r="AB2065" s="9"/>
      <c r="AC2065" s="9"/>
      <c r="AD2065" s="9"/>
      <c r="AE2065" s="9"/>
      <c r="AF2065" s="9"/>
      <c r="AG2065" s="9"/>
      <c r="AH2065" s="9"/>
      <c r="AI2065" s="9"/>
      <c r="AJ2065" s="9"/>
      <c r="AK2065" s="9"/>
      <c r="AL2065" s="9"/>
      <c r="AM2065" s="9"/>
      <c r="AN2065" s="9"/>
      <c r="AO2065" s="9"/>
      <c r="AP2065" s="9"/>
      <c r="AQ2065" s="9"/>
      <c r="AR2065" s="9"/>
      <c r="AS2065" s="9"/>
      <c r="AT2065" s="9"/>
      <c r="AU2065" s="9"/>
    </row>
    <row r="2066" spans="24:47">
      <c r="X2066" s="9"/>
      <c r="Y2066" s="9"/>
      <c r="Z2066" s="9"/>
      <c r="AA2066" s="9"/>
      <c r="AB2066" s="9"/>
      <c r="AC2066" s="9"/>
      <c r="AD2066" s="9"/>
      <c r="AE2066" s="9"/>
      <c r="AF2066" s="9"/>
      <c r="AG2066" s="9"/>
      <c r="AH2066" s="9"/>
      <c r="AI2066" s="9"/>
      <c r="AJ2066" s="9"/>
      <c r="AK2066" s="9"/>
      <c r="AL2066" s="9"/>
      <c r="AM2066" s="9"/>
      <c r="AN2066" s="9"/>
      <c r="AO2066" s="9"/>
      <c r="AP2066" s="9"/>
      <c r="AQ2066" s="9"/>
      <c r="AR2066" s="9"/>
      <c r="AS2066" s="9"/>
      <c r="AT2066" s="9"/>
      <c r="AU2066" s="9"/>
    </row>
    <row r="2067" spans="24:47">
      <c r="X2067" s="9"/>
      <c r="Y2067" s="9"/>
      <c r="Z2067" s="9"/>
      <c r="AA2067" s="9"/>
      <c r="AB2067" s="9"/>
      <c r="AC2067" s="9"/>
      <c r="AD2067" s="9"/>
      <c r="AE2067" s="9"/>
      <c r="AF2067" s="9"/>
      <c r="AG2067" s="9"/>
      <c r="AH2067" s="9"/>
      <c r="AI2067" s="9"/>
      <c r="AJ2067" s="9"/>
      <c r="AK2067" s="9"/>
      <c r="AL2067" s="9"/>
      <c r="AM2067" s="9"/>
      <c r="AN2067" s="9"/>
      <c r="AO2067" s="9"/>
      <c r="AP2067" s="9"/>
      <c r="AQ2067" s="9"/>
      <c r="AR2067" s="9"/>
      <c r="AS2067" s="9"/>
      <c r="AT2067" s="9"/>
      <c r="AU2067" s="9"/>
    </row>
    <row r="2068" spans="24:47">
      <c r="X2068" s="9"/>
      <c r="Y2068" s="9"/>
      <c r="Z2068" s="9"/>
      <c r="AA2068" s="9"/>
      <c r="AB2068" s="9"/>
      <c r="AC2068" s="9"/>
      <c r="AD2068" s="9"/>
      <c r="AE2068" s="9"/>
      <c r="AF2068" s="9"/>
      <c r="AG2068" s="9"/>
      <c r="AH2068" s="9"/>
      <c r="AI2068" s="9"/>
      <c r="AJ2068" s="9"/>
      <c r="AK2068" s="9"/>
      <c r="AL2068" s="9"/>
      <c r="AM2068" s="9"/>
      <c r="AN2068" s="9"/>
      <c r="AO2068" s="9"/>
      <c r="AP2068" s="9"/>
      <c r="AQ2068" s="9"/>
      <c r="AR2068" s="9"/>
      <c r="AS2068" s="9"/>
      <c r="AT2068" s="9"/>
      <c r="AU2068" s="9"/>
    </row>
    <row r="2069" spans="24:47">
      <c r="X2069" s="9"/>
      <c r="Y2069" s="9"/>
      <c r="Z2069" s="9"/>
      <c r="AA2069" s="9"/>
      <c r="AB2069" s="9"/>
      <c r="AC2069" s="9"/>
      <c r="AD2069" s="9"/>
      <c r="AE2069" s="9"/>
      <c r="AF2069" s="9"/>
      <c r="AG2069" s="9"/>
      <c r="AH2069" s="9"/>
      <c r="AI2069" s="9"/>
      <c r="AJ2069" s="9"/>
      <c r="AK2069" s="9"/>
      <c r="AL2069" s="9"/>
      <c r="AM2069" s="9"/>
      <c r="AN2069" s="9"/>
      <c r="AO2069" s="9"/>
      <c r="AP2069" s="9"/>
      <c r="AQ2069" s="9"/>
      <c r="AR2069" s="9"/>
      <c r="AS2069" s="9"/>
      <c r="AT2069" s="9"/>
      <c r="AU2069" s="9"/>
    </row>
    <row r="2070" spans="24:47">
      <c r="X2070" s="9"/>
      <c r="Y2070" s="9"/>
      <c r="Z2070" s="9"/>
      <c r="AA2070" s="9"/>
      <c r="AB2070" s="9"/>
      <c r="AC2070" s="9"/>
      <c r="AD2070" s="9"/>
      <c r="AE2070" s="9"/>
      <c r="AF2070" s="9"/>
      <c r="AG2070" s="9"/>
      <c r="AH2070" s="9"/>
      <c r="AI2070" s="9"/>
      <c r="AJ2070" s="9"/>
      <c r="AK2070" s="9"/>
      <c r="AL2070" s="9"/>
      <c r="AM2070" s="9"/>
      <c r="AN2070" s="9"/>
      <c r="AO2070" s="9"/>
      <c r="AP2070" s="9"/>
      <c r="AQ2070" s="9"/>
      <c r="AR2070" s="9"/>
      <c r="AS2070" s="9"/>
      <c r="AT2070" s="9"/>
      <c r="AU2070" s="9"/>
    </row>
    <row r="2071" spans="24:47">
      <c r="X2071" s="9"/>
      <c r="Y2071" s="9"/>
      <c r="Z2071" s="9"/>
      <c r="AA2071" s="9"/>
      <c r="AB2071" s="9"/>
      <c r="AC2071" s="9"/>
      <c r="AD2071" s="9"/>
      <c r="AE2071" s="9"/>
      <c r="AF2071" s="9"/>
      <c r="AG2071" s="9"/>
      <c r="AH2071" s="9"/>
      <c r="AI2071" s="9"/>
      <c r="AJ2071" s="9"/>
      <c r="AK2071" s="9"/>
      <c r="AL2071" s="9"/>
      <c r="AM2071" s="9"/>
      <c r="AN2071" s="9"/>
      <c r="AO2071" s="9"/>
      <c r="AP2071" s="9"/>
      <c r="AQ2071" s="9"/>
      <c r="AR2071" s="9"/>
      <c r="AS2071" s="9"/>
      <c r="AT2071" s="9"/>
      <c r="AU2071" s="9"/>
    </row>
    <row r="2072" spans="24:47">
      <c r="X2072" s="9"/>
      <c r="Y2072" s="9"/>
      <c r="Z2072" s="9"/>
      <c r="AA2072" s="9"/>
      <c r="AB2072" s="9"/>
      <c r="AC2072" s="9"/>
      <c r="AD2072" s="9"/>
      <c r="AE2072" s="9"/>
      <c r="AF2072" s="9"/>
      <c r="AG2072" s="9"/>
      <c r="AH2072" s="9"/>
      <c r="AI2072" s="9"/>
      <c r="AJ2072" s="9"/>
      <c r="AK2072" s="9"/>
      <c r="AL2072" s="9"/>
      <c r="AM2072" s="9"/>
      <c r="AN2072" s="9"/>
      <c r="AO2072" s="9"/>
      <c r="AP2072" s="9"/>
      <c r="AQ2072" s="9"/>
      <c r="AR2072" s="9"/>
      <c r="AS2072" s="9"/>
      <c r="AT2072" s="9"/>
      <c r="AU2072" s="9"/>
    </row>
    <row r="2073" spans="24:47">
      <c r="X2073" s="9"/>
      <c r="Y2073" s="9"/>
      <c r="Z2073" s="9"/>
      <c r="AA2073" s="9"/>
      <c r="AB2073" s="9"/>
      <c r="AC2073" s="9"/>
      <c r="AD2073" s="9"/>
      <c r="AE2073" s="9"/>
      <c r="AF2073" s="9"/>
      <c r="AG2073" s="9"/>
      <c r="AH2073" s="9"/>
      <c r="AI2073" s="9"/>
      <c r="AJ2073" s="9"/>
      <c r="AK2073" s="9"/>
      <c r="AL2073" s="9"/>
      <c r="AM2073" s="9"/>
      <c r="AN2073" s="9"/>
      <c r="AO2073" s="9"/>
      <c r="AP2073" s="9"/>
      <c r="AQ2073" s="9"/>
      <c r="AR2073" s="9"/>
      <c r="AS2073" s="9"/>
      <c r="AT2073" s="9"/>
      <c r="AU2073" s="9"/>
    </row>
    <row r="2074" spans="24:47">
      <c r="X2074" s="9"/>
      <c r="Y2074" s="9"/>
      <c r="Z2074" s="9"/>
      <c r="AA2074" s="9"/>
      <c r="AB2074" s="9"/>
      <c r="AC2074" s="9"/>
      <c r="AD2074" s="9"/>
      <c r="AE2074" s="9"/>
      <c r="AF2074" s="9"/>
      <c r="AG2074" s="9"/>
      <c r="AH2074" s="9"/>
      <c r="AI2074" s="9"/>
      <c r="AJ2074" s="9"/>
      <c r="AK2074" s="9"/>
      <c r="AL2074" s="9"/>
      <c r="AM2074" s="9"/>
      <c r="AN2074" s="9"/>
      <c r="AO2074" s="9"/>
      <c r="AP2074" s="9"/>
      <c r="AQ2074" s="9"/>
      <c r="AR2074" s="9"/>
      <c r="AS2074" s="9"/>
      <c r="AT2074" s="9"/>
      <c r="AU2074" s="9"/>
    </row>
    <row r="2075" spans="24:47">
      <c r="X2075" s="9"/>
      <c r="Y2075" s="9"/>
      <c r="Z2075" s="9"/>
      <c r="AA2075" s="9"/>
      <c r="AB2075" s="9"/>
      <c r="AC2075" s="9"/>
      <c r="AD2075" s="9"/>
      <c r="AE2075" s="9"/>
      <c r="AF2075" s="9"/>
      <c r="AG2075" s="9"/>
      <c r="AH2075" s="9"/>
      <c r="AI2075" s="9"/>
      <c r="AJ2075" s="9"/>
      <c r="AK2075" s="9"/>
      <c r="AL2075" s="9"/>
      <c r="AM2075" s="9"/>
      <c r="AN2075" s="9"/>
      <c r="AO2075" s="9"/>
      <c r="AP2075" s="9"/>
      <c r="AQ2075" s="9"/>
      <c r="AR2075" s="9"/>
      <c r="AS2075" s="9"/>
      <c r="AT2075" s="9"/>
      <c r="AU2075" s="9"/>
    </row>
    <row r="2076" spans="24:47">
      <c r="X2076" s="9"/>
      <c r="Y2076" s="9"/>
      <c r="Z2076" s="9"/>
      <c r="AA2076" s="9"/>
      <c r="AB2076" s="9"/>
      <c r="AC2076" s="9"/>
      <c r="AD2076" s="9"/>
      <c r="AE2076" s="9"/>
      <c r="AF2076" s="9"/>
      <c r="AG2076" s="9"/>
      <c r="AH2076" s="9"/>
      <c r="AI2076" s="9"/>
      <c r="AJ2076" s="9"/>
      <c r="AK2076" s="9"/>
      <c r="AL2076" s="9"/>
      <c r="AM2076" s="9"/>
      <c r="AN2076" s="9"/>
      <c r="AO2076" s="9"/>
      <c r="AP2076" s="9"/>
      <c r="AQ2076" s="9"/>
      <c r="AR2076" s="9"/>
      <c r="AS2076" s="9"/>
      <c r="AT2076" s="9"/>
      <c r="AU2076" s="9"/>
    </row>
    <row r="2077" spans="24:47">
      <c r="X2077" s="9"/>
      <c r="Y2077" s="9"/>
      <c r="Z2077" s="9"/>
      <c r="AA2077" s="9"/>
      <c r="AB2077" s="9"/>
      <c r="AC2077" s="9"/>
      <c r="AD2077" s="9"/>
      <c r="AE2077" s="9"/>
      <c r="AF2077" s="9"/>
      <c r="AG2077" s="9"/>
      <c r="AH2077" s="9"/>
      <c r="AI2077" s="9"/>
      <c r="AJ2077" s="9"/>
      <c r="AK2077" s="9"/>
      <c r="AL2077" s="9"/>
      <c r="AM2077" s="9"/>
      <c r="AN2077" s="9"/>
      <c r="AO2077" s="9"/>
      <c r="AP2077" s="9"/>
      <c r="AQ2077" s="9"/>
      <c r="AR2077" s="9"/>
      <c r="AS2077" s="9"/>
      <c r="AT2077" s="9"/>
      <c r="AU2077" s="9"/>
    </row>
    <row r="2078" spans="24:47">
      <c r="X2078" s="9"/>
      <c r="Y2078" s="9"/>
      <c r="Z2078" s="9"/>
      <c r="AA2078" s="9"/>
      <c r="AB2078" s="9"/>
      <c r="AC2078" s="9"/>
      <c r="AD2078" s="9"/>
      <c r="AE2078" s="9"/>
      <c r="AF2078" s="9"/>
      <c r="AG2078" s="9"/>
      <c r="AH2078" s="9"/>
      <c r="AI2078" s="9"/>
      <c r="AJ2078" s="9"/>
      <c r="AK2078" s="9"/>
      <c r="AL2078" s="9"/>
      <c r="AM2078" s="9"/>
      <c r="AN2078" s="9"/>
      <c r="AO2078" s="9"/>
      <c r="AP2078" s="9"/>
      <c r="AQ2078" s="9"/>
      <c r="AR2078" s="9"/>
      <c r="AS2078" s="9"/>
      <c r="AT2078" s="9"/>
      <c r="AU2078" s="9"/>
    </row>
    <row r="2079" spans="24:47">
      <c r="X2079" s="9"/>
      <c r="Y2079" s="9"/>
      <c r="Z2079" s="9"/>
      <c r="AA2079" s="9"/>
      <c r="AB2079" s="9"/>
      <c r="AC2079" s="9"/>
      <c r="AD2079" s="9"/>
      <c r="AE2079" s="9"/>
      <c r="AF2079" s="9"/>
      <c r="AG2079" s="9"/>
      <c r="AH2079" s="9"/>
      <c r="AI2079" s="9"/>
      <c r="AJ2079" s="9"/>
      <c r="AK2079" s="9"/>
      <c r="AL2079" s="9"/>
      <c r="AM2079" s="9"/>
      <c r="AN2079" s="9"/>
      <c r="AO2079" s="9"/>
      <c r="AP2079" s="9"/>
      <c r="AQ2079" s="9"/>
      <c r="AR2079" s="9"/>
      <c r="AS2079" s="9"/>
      <c r="AT2079" s="9"/>
      <c r="AU2079" s="9"/>
    </row>
    <row r="2080" spans="24:47">
      <c r="X2080" s="9"/>
      <c r="Y2080" s="9"/>
      <c r="Z2080" s="9"/>
      <c r="AA2080" s="9"/>
      <c r="AB2080" s="9"/>
      <c r="AC2080" s="9"/>
      <c r="AD2080" s="9"/>
      <c r="AE2080" s="9"/>
      <c r="AF2080" s="9"/>
      <c r="AG2080" s="9"/>
      <c r="AH2080" s="9"/>
      <c r="AI2080" s="9"/>
      <c r="AJ2080" s="9"/>
      <c r="AK2080" s="9"/>
      <c r="AL2080" s="9"/>
      <c r="AM2080" s="9"/>
      <c r="AN2080" s="9"/>
      <c r="AO2080" s="9"/>
      <c r="AP2080" s="9"/>
      <c r="AQ2080" s="9"/>
      <c r="AR2080" s="9"/>
      <c r="AS2080" s="9"/>
      <c r="AT2080" s="9"/>
      <c r="AU2080" s="9"/>
    </row>
    <row r="2081" spans="24:47">
      <c r="X2081" s="9"/>
      <c r="Y2081" s="9"/>
      <c r="Z2081" s="9"/>
      <c r="AA2081" s="9"/>
      <c r="AB2081" s="9"/>
      <c r="AC2081" s="9"/>
      <c r="AD2081" s="9"/>
      <c r="AE2081" s="9"/>
      <c r="AF2081" s="9"/>
      <c r="AG2081" s="9"/>
      <c r="AH2081" s="9"/>
      <c r="AI2081" s="9"/>
      <c r="AJ2081" s="9"/>
      <c r="AK2081" s="9"/>
      <c r="AL2081" s="9"/>
      <c r="AM2081" s="9"/>
      <c r="AN2081" s="9"/>
      <c r="AO2081" s="9"/>
      <c r="AP2081" s="9"/>
      <c r="AQ2081" s="9"/>
      <c r="AR2081" s="9"/>
      <c r="AS2081" s="9"/>
      <c r="AT2081" s="9"/>
      <c r="AU2081" s="9"/>
    </row>
    <row r="2082" spans="24:47">
      <c r="X2082" s="9"/>
      <c r="Y2082" s="9"/>
      <c r="Z2082" s="9"/>
      <c r="AA2082" s="9"/>
      <c r="AB2082" s="9"/>
      <c r="AC2082" s="9"/>
      <c r="AD2082" s="9"/>
      <c r="AE2082" s="9"/>
      <c r="AF2082" s="9"/>
      <c r="AG2082" s="9"/>
      <c r="AH2082" s="9"/>
      <c r="AI2082" s="9"/>
      <c r="AJ2082" s="9"/>
      <c r="AK2082" s="9"/>
      <c r="AL2082" s="9"/>
      <c r="AM2082" s="9"/>
      <c r="AN2082" s="9"/>
      <c r="AO2082" s="9"/>
      <c r="AP2082" s="9"/>
      <c r="AQ2082" s="9"/>
      <c r="AR2082" s="9"/>
      <c r="AS2082" s="9"/>
      <c r="AT2082" s="9"/>
      <c r="AU2082" s="9"/>
    </row>
    <row r="2083" spans="24:47">
      <c r="X2083" s="9"/>
      <c r="Y2083" s="9"/>
      <c r="Z2083" s="9"/>
      <c r="AA2083" s="9"/>
      <c r="AB2083" s="9"/>
      <c r="AC2083" s="9"/>
      <c r="AD2083" s="9"/>
      <c r="AE2083" s="9"/>
      <c r="AF2083" s="9"/>
      <c r="AG2083" s="9"/>
      <c r="AH2083" s="9"/>
      <c r="AI2083" s="9"/>
      <c r="AJ2083" s="9"/>
      <c r="AK2083" s="9"/>
      <c r="AL2083" s="9"/>
      <c r="AM2083" s="9"/>
      <c r="AN2083" s="9"/>
      <c r="AO2083" s="9"/>
      <c r="AP2083" s="9"/>
      <c r="AQ2083" s="9"/>
      <c r="AR2083" s="9"/>
      <c r="AS2083" s="9"/>
      <c r="AT2083" s="9"/>
      <c r="AU2083" s="9"/>
    </row>
    <row r="2084" spans="24:47">
      <c r="X2084" s="9"/>
      <c r="Y2084" s="9"/>
      <c r="Z2084" s="9"/>
      <c r="AA2084" s="9"/>
      <c r="AB2084" s="9"/>
      <c r="AC2084" s="9"/>
      <c r="AD2084" s="9"/>
      <c r="AE2084" s="9"/>
      <c r="AF2084" s="9"/>
      <c r="AG2084" s="9"/>
      <c r="AH2084" s="9"/>
      <c r="AI2084" s="9"/>
      <c r="AJ2084" s="9"/>
      <c r="AK2084" s="9"/>
      <c r="AL2084" s="9"/>
      <c r="AM2084" s="9"/>
      <c r="AN2084" s="9"/>
      <c r="AO2084" s="9"/>
      <c r="AP2084" s="9"/>
      <c r="AQ2084" s="9"/>
      <c r="AR2084" s="9"/>
      <c r="AS2084" s="9"/>
      <c r="AT2084" s="9"/>
      <c r="AU2084" s="9"/>
    </row>
    <row r="2085" spans="24:47">
      <c r="X2085" s="9"/>
      <c r="Y2085" s="9"/>
      <c r="Z2085" s="9"/>
      <c r="AA2085" s="9"/>
      <c r="AB2085" s="9"/>
      <c r="AC2085" s="9"/>
      <c r="AD2085" s="9"/>
      <c r="AE2085" s="9"/>
      <c r="AF2085" s="9"/>
      <c r="AG2085" s="9"/>
      <c r="AH2085" s="9"/>
      <c r="AI2085" s="9"/>
      <c r="AJ2085" s="9"/>
      <c r="AK2085" s="9"/>
      <c r="AL2085" s="9"/>
      <c r="AM2085" s="9"/>
      <c r="AN2085" s="9"/>
      <c r="AO2085" s="9"/>
      <c r="AP2085" s="9"/>
      <c r="AQ2085" s="9"/>
      <c r="AR2085" s="9"/>
      <c r="AS2085" s="9"/>
      <c r="AT2085" s="9"/>
      <c r="AU2085" s="9"/>
    </row>
    <row r="2086" spans="24:47">
      <c r="X2086" s="9"/>
      <c r="Y2086" s="9"/>
      <c r="Z2086" s="9"/>
      <c r="AA2086" s="9"/>
      <c r="AB2086" s="9"/>
      <c r="AC2086" s="9"/>
      <c r="AD2086" s="9"/>
      <c r="AE2086" s="9"/>
      <c r="AF2086" s="9"/>
      <c r="AG2086" s="9"/>
      <c r="AH2086" s="9"/>
      <c r="AI2086" s="9"/>
      <c r="AJ2086" s="9"/>
      <c r="AK2086" s="9"/>
      <c r="AL2086" s="9"/>
      <c r="AM2086" s="9"/>
      <c r="AN2086" s="9"/>
      <c r="AO2086" s="9"/>
      <c r="AP2086" s="9"/>
      <c r="AQ2086" s="9"/>
      <c r="AR2086" s="9"/>
      <c r="AS2086" s="9"/>
      <c r="AT2086" s="9"/>
      <c r="AU2086" s="9"/>
    </row>
    <row r="2087" spans="24:47">
      <c r="X2087" s="9"/>
      <c r="Y2087" s="9"/>
      <c r="Z2087" s="9"/>
      <c r="AA2087" s="9"/>
      <c r="AB2087" s="9"/>
      <c r="AC2087" s="9"/>
      <c r="AD2087" s="9"/>
      <c r="AE2087" s="9"/>
      <c r="AF2087" s="9"/>
      <c r="AG2087" s="9"/>
      <c r="AH2087" s="9"/>
      <c r="AI2087" s="9"/>
      <c r="AJ2087" s="9"/>
      <c r="AK2087" s="9"/>
      <c r="AL2087" s="9"/>
      <c r="AM2087" s="9"/>
      <c r="AN2087" s="9"/>
      <c r="AO2087" s="9"/>
      <c r="AP2087" s="9"/>
      <c r="AQ2087" s="9"/>
      <c r="AR2087" s="9"/>
      <c r="AS2087" s="9"/>
      <c r="AT2087" s="9"/>
      <c r="AU2087" s="9"/>
    </row>
    <row r="2088" spans="24:47">
      <c r="X2088" s="9"/>
      <c r="Y2088" s="9"/>
      <c r="Z2088" s="9"/>
      <c r="AA2088" s="9"/>
      <c r="AB2088" s="9"/>
      <c r="AC2088" s="9"/>
      <c r="AD2088" s="9"/>
      <c r="AE2088" s="9"/>
      <c r="AF2088" s="9"/>
      <c r="AG2088" s="9"/>
      <c r="AH2088" s="9"/>
      <c r="AI2088" s="9"/>
      <c r="AJ2088" s="9"/>
      <c r="AK2088" s="9"/>
      <c r="AL2088" s="9"/>
      <c r="AM2088" s="9"/>
      <c r="AN2088" s="9"/>
      <c r="AO2088" s="9"/>
      <c r="AP2088" s="9"/>
      <c r="AQ2088" s="9"/>
      <c r="AR2088" s="9"/>
      <c r="AS2088" s="9"/>
      <c r="AT2088" s="9"/>
      <c r="AU2088" s="9"/>
    </row>
    <row r="2089" spans="24:47">
      <c r="X2089" s="9"/>
      <c r="Y2089" s="9"/>
      <c r="Z2089" s="9"/>
      <c r="AA2089" s="9"/>
      <c r="AB2089" s="9"/>
      <c r="AC2089" s="9"/>
      <c r="AD2089" s="9"/>
      <c r="AE2089" s="9"/>
      <c r="AF2089" s="9"/>
      <c r="AG2089" s="9"/>
      <c r="AH2089" s="9"/>
      <c r="AI2089" s="9"/>
      <c r="AJ2089" s="9"/>
      <c r="AK2089" s="9"/>
      <c r="AL2089" s="9"/>
      <c r="AM2089" s="9"/>
      <c r="AN2089" s="9"/>
      <c r="AO2089" s="9"/>
      <c r="AP2089" s="9"/>
      <c r="AQ2089" s="9"/>
      <c r="AR2089" s="9"/>
      <c r="AS2089" s="9"/>
      <c r="AT2089" s="9"/>
      <c r="AU2089" s="9"/>
    </row>
    <row r="2090" spans="24:47">
      <c r="X2090" s="9"/>
      <c r="Y2090" s="9"/>
      <c r="Z2090" s="9"/>
      <c r="AA2090" s="9"/>
      <c r="AB2090" s="9"/>
      <c r="AC2090" s="9"/>
      <c r="AD2090" s="9"/>
      <c r="AE2090" s="9"/>
      <c r="AF2090" s="9"/>
      <c r="AG2090" s="9"/>
      <c r="AH2090" s="9"/>
      <c r="AI2090" s="9"/>
      <c r="AJ2090" s="9"/>
      <c r="AK2090" s="9"/>
      <c r="AL2090" s="9"/>
      <c r="AM2090" s="9"/>
      <c r="AN2090" s="9"/>
      <c r="AO2090" s="9"/>
      <c r="AP2090" s="9"/>
      <c r="AQ2090" s="9"/>
      <c r="AR2090" s="9"/>
      <c r="AS2090" s="9"/>
      <c r="AT2090" s="9"/>
      <c r="AU2090" s="9"/>
    </row>
    <row r="2091" spans="24:47">
      <c r="X2091" s="9"/>
      <c r="Y2091" s="9"/>
      <c r="Z2091" s="9"/>
      <c r="AA2091" s="9"/>
      <c r="AB2091" s="9"/>
      <c r="AC2091" s="9"/>
      <c r="AD2091" s="9"/>
      <c r="AE2091" s="9"/>
      <c r="AF2091" s="9"/>
      <c r="AG2091" s="9"/>
      <c r="AH2091" s="9"/>
      <c r="AI2091" s="9"/>
      <c r="AJ2091" s="9"/>
      <c r="AK2091" s="9"/>
      <c r="AL2091" s="9"/>
      <c r="AM2091" s="9"/>
      <c r="AN2091" s="9"/>
      <c r="AO2091" s="9"/>
      <c r="AP2091" s="9"/>
      <c r="AQ2091" s="9"/>
      <c r="AR2091" s="9"/>
      <c r="AS2091" s="9"/>
      <c r="AT2091" s="9"/>
      <c r="AU2091" s="9"/>
    </row>
    <row r="2092" spans="24:47">
      <c r="X2092" s="9"/>
      <c r="Y2092" s="9"/>
      <c r="Z2092" s="9"/>
      <c r="AA2092" s="9"/>
      <c r="AB2092" s="9"/>
      <c r="AC2092" s="9"/>
      <c r="AD2092" s="9"/>
      <c r="AE2092" s="9"/>
      <c r="AF2092" s="9"/>
      <c r="AG2092" s="9"/>
      <c r="AH2092" s="9"/>
      <c r="AI2092" s="9"/>
      <c r="AJ2092" s="9"/>
      <c r="AK2092" s="9"/>
      <c r="AL2092" s="9"/>
      <c r="AM2092" s="9"/>
      <c r="AN2092" s="9"/>
      <c r="AO2092" s="9"/>
      <c r="AP2092" s="9"/>
      <c r="AQ2092" s="9"/>
      <c r="AR2092" s="9"/>
      <c r="AS2092" s="9"/>
      <c r="AT2092" s="9"/>
      <c r="AU2092" s="9"/>
    </row>
    <row r="2093" spans="24:47">
      <c r="X2093" s="9"/>
      <c r="Y2093" s="9"/>
      <c r="Z2093" s="9"/>
      <c r="AA2093" s="9"/>
      <c r="AB2093" s="9"/>
      <c r="AC2093" s="9"/>
      <c r="AD2093" s="9"/>
      <c r="AE2093" s="9"/>
      <c r="AF2093" s="9"/>
      <c r="AG2093" s="9"/>
      <c r="AH2093" s="9"/>
      <c r="AI2093" s="9"/>
      <c r="AJ2093" s="9"/>
      <c r="AK2093" s="9"/>
      <c r="AL2093" s="9"/>
      <c r="AM2093" s="9"/>
      <c r="AN2093" s="9"/>
      <c r="AO2093" s="9"/>
      <c r="AP2093" s="9"/>
      <c r="AQ2093" s="9"/>
      <c r="AR2093" s="9"/>
      <c r="AS2093" s="9"/>
      <c r="AT2093" s="9"/>
      <c r="AU2093" s="9"/>
    </row>
    <row r="2094" spans="24:47">
      <c r="X2094" s="9"/>
      <c r="Y2094" s="9"/>
      <c r="Z2094" s="9"/>
      <c r="AA2094" s="9"/>
      <c r="AB2094" s="9"/>
      <c r="AC2094" s="9"/>
      <c r="AD2094" s="9"/>
      <c r="AE2094" s="9"/>
      <c r="AF2094" s="9"/>
      <c r="AG2094" s="9"/>
      <c r="AH2094" s="9"/>
      <c r="AI2094" s="9"/>
      <c r="AJ2094" s="9"/>
      <c r="AK2094" s="9"/>
      <c r="AL2094" s="9"/>
      <c r="AM2094" s="9"/>
      <c r="AN2094" s="9"/>
      <c r="AO2094" s="9"/>
      <c r="AP2094" s="9"/>
      <c r="AQ2094" s="9"/>
      <c r="AR2094" s="9"/>
      <c r="AS2094" s="9"/>
      <c r="AT2094" s="9"/>
      <c r="AU2094" s="9"/>
    </row>
    <row r="2095" spans="24:47">
      <c r="X2095" s="9"/>
      <c r="Y2095" s="9"/>
      <c r="Z2095" s="9"/>
      <c r="AA2095" s="9"/>
      <c r="AB2095" s="9"/>
      <c r="AC2095" s="9"/>
      <c r="AD2095" s="9"/>
      <c r="AE2095" s="9"/>
      <c r="AF2095" s="9"/>
      <c r="AG2095" s="9"/>
      <c r="AH2095" s="9"/>
      <c r="AI2095" s="9"/>
      <c r="AJ2095" s="9"/>
      <c r="AK2095" s="9"/>
      <c r="AL2095" s="9"/>
      <c r="AM2095" s="9"/>
      <c r="AN2095" s="9"/>
      <c r="AO2095" s="9"/>
      <c r="AP2095" s="9"/>
      <c r="AQ2095" s="9"/>
      <c r="AR2095" s="9"/>
      <c r="AS2095" s="9"/>
      <c r="AT2095" s="9"/>
      <c r="AU2095" s="9"/>
    </row>
    <row r="2096" spans="24:47">
      <c r="X2096" s="9"/>
      <c r="Y2096" s="9"/>
      <c r="Z2096" s="9"/>
      <c r="AA2096" s="9"/>
      <c r="AB2096" s="9"/>
      <c r="AC2096" s="9"/>
      <c r="AD2096" s="9"/>
      <c r="AE2096" s="9"/>
      <c r="AF2096" s="9"/>
      <c r="AG2096" s="9"/>
      <c r="AH2096" s="9"/>
      <c r="AI2096" s="9"/>
      <c r="AJ2096" s="9"/>
      <c r="AK2096" s="9"/>
      <c r="AL2096" s="9"/>
      <c r="AM2096" s="9"/>
      <c r="AN2096" s="9"/>
      <c r="AO2096" s="9"/>
      <c r="AP2096" s="9"/>
      <c r="AQ2096" s="9"/>
      <c r="AR2096" s="9"/>
      <c r="AS2096" s="9"/>
      <c r="AT2096" s="9"/>
      <c r="AU2096" s="9"/>
    </row>
    <row r="2097" spans="24:47">
      <c r="X2097" s="9"/>
      <c r="Y2097" s="9"/>
      <c r="Z2097" s="9"/>
      <c r="AA2097" s="9"/>
      <c r="AB2097" s="9"/>
      <c r="AC2097" s="9"/>
      <c r="AD2097" s="9"/>
      <c r="AE2097" s="9"/>
      <c r="AF2097" s="9"/>
      <c r="AG2097" s="9"/>
      <c r="AH2097" s="9"/>
      <c r="AI2097" s="9"/>
      <c r="AJ2097" s="9"/>
      <c r="AK2097" s="9"/>
      <c r="AL2097" s="9"/>
      <c r="AM2097" s="9"/>
      <c r="AN2097" s="9"/>
      <c r="AO2097" s="9"/>
      <c r="AP2097" s="9"/>
      <c r="AQ2097" s="9"/>
      <c r="AR2097" s="9"/>
      <c r="AS2097" s="9"/>
      <c r="AT2097" s="9"/>
      <c r="AU2097" s="9"/>
    </row>
    <row r="2098" spans="24:47">
      <c r="X2098" s="9"/>
      <c r="Y2098" s="9"/>
      <c r="Z2098" s="9"/>
      <c r="AA2098" s="9"/>
      <c r="AB2098" s="9"/>
      <c r="AC2098" s="9"/>
      <c r="AD2098" s="9"/>
      <c r="AE2098" s="9"/>
      <c r="AF2098" s="9"/>
      <c r="AG2098" s="9"/>
      <c r="AH2098" s="9"/>
      <c r="AI2098" s="9"/>
      <c r="AJ2098" s="9"/>
      <c r="AK2098" s="9"/>
      <c r="AL2098" s="9"/>
      <c r="AM2098" s="9"/>
      <c r="AN2098" s="9"/>
      <c r="AO2098" s="9"/>
      <c r="AP2098" s="9"/>
      <c r="AQ2098" s="9"/>
      <c r="AR2098" s="9"/>
      <c r="AS2098" s="9"/>
      <c r="AT2098" s="9"/>
      <c r="AU2098" s="9"/>
    </row>
    <row r="2099" spans="24:47">
      <c r="X2099" s="9"/>
      <c r="Y2099" s="9"/>
      <c r="Z2099" s="9"/>
      <c r="AA2099" s="9"/>
      <c r="AB2099" s="9"/>
      <c r="AC2099" s="9"/>
      <c r="AD2099" s="9"/>
      <c r="AE2099" s="9"/>
      <c r="AF2099" s="9"/>
      <c r="AG2099" s="9"/>
      <c r="AH2099" s="9"/>
      <c r="AI2099" s="9"/>
      <c r="AJ2099" s="9"/>
      <c r="AK2099" s="9"/>
      <c r="AL2099" s="9"/>
      <c r="AM2099" s="9"/>
      <c r="AN2099" s="9"/>
      <c r="AO2099" s="9"/>
      <c r="AP2099" s="9"/>
      <c r="AQ2099" s="9"/>
      <c r="AR2099" s="9"/>
      <c r="AS2099" s="9"/>
      <c r="AT2099" s="9"/>
      <c r="AU2099" s="9"/>
    </row>
    <row r="2100" spans="24:47">
      <c r="X2100" s="9"/>
      <c r="Y2100" s="9"/>
      <c r="Z2100" s="9"/>
      <c r="AA2100" s="9"/>
      <c r="AB2100" s="9"/>
      <c r="AC2100" s="9"/>
      <c r="AD2100" s="9"/>
      <c r="AE2100" s="9"/>
      <c r="AF2100" s="9"/>
      <c r="AG2100" s="9"/>
      <c r="AH2100" s="9"/>
      <c r="AI2100" s="9"/>
      <c r="AJ2100" s="9"/>
      <c r="AK2100" s="9"/>
      <c r="AL2100" s="9"/>
      <c r="AM2100" s="9"/>
      <c r="AN2100" s="9"/>
      <c r="AO2100" s="9"/>
      <c r="AP2100" s="9"/>
      <c r="AQ2100" s="9"/>
      <c r="AR2100" s="9"/>
      <c r="AS2100" s="9"/>
      <c r="AT2100" s="9"/>
      <c r="AU2100" s="9"/>
    </row>
    <row r="2101" spans="24:47">
      <c r="X2101" s="9"/>
      <c r="Y2101" s="9"/>
      <c r="Z2101" s="9"/>
      <c r="AA2101" s="9"/>
      <c r="AB2101" s="9"/>
      <c r="AC2101" s="9"/>
      <c r="AD2101" s="9"/>
      <c r="AE2101" s="9"/>
      <c r="AF2101" s="9"/>
      <c r="AG2101" s="9"/>
      <c r="AH2101" s="9"/>
      <c r="AI2101" s="9"/>
      <c r="AJ2101" s="9"/>
      <c r="AK2101" s="9"/>
      <c r="AL2101" s="9"/>
      <c r="AM2101" s="9"/>
      <c r="AN2101" s="9"/>
      <c r="AO2101" s="9"/>
      <c r="AP2101" s="9"/>
      <c r="AQ2101" s="9"/>
      <c r="AR2101" s="9"/>
      <c r="AS2101" s="9"/>
      <c r="AT2101" s="9"/>
      <c r="AU2101" s="9"/>
    </row>
    <row r="2102" spans="24:47">
      <c r="X2102" s="9"/>
      <c r="Y2102" s="9"/>
      <c r="Z2102" s="9"/>
      <c r="AA2102" s="9"/>
      <c r="AB2102" s="9"/>
      <c r="AC2102" s="9"/>
      <c r="AD2102" s="9"/>
      <c r="AE2102" s="9"/>
      <c r="AF2102" s="9"/>
      <c r="AG2102" s="9"/>
      <c r="AH2102" s="9"/>
      <c r="AI2102" s="9"/>
      <c r="AJ2102" s="9"/>
      <c r="AK2102" s="9"/>
      <c r="AL2102" s="9"/>
      <c r="AM2102" s="9"/>
      <c r="AN2102" s="9"/>
      <c r="AO2102" s="9"/>
      <c r="AP2102" s="9"/>
      <c r="AQ2102" s="9"/>
      <c r="AR2102" s="9"/>
      <c r="AS2102" s="9"/>
      <c r="AT2102" s="9"/>
      <c r="AU2102" s="9"/>
    </row>
    <row r="2103" spans="24:47">
      <c r="X2103" s="9"/>
      <c r="Y2103" s="9"/>
      <c r="Z2103" s="9"/>
      <c r="AA2103" s="9"/>
      <c r="AB2103" s="9"/>
      <c r="AC2103" s="9"/>
      <c r="AD2103" s="9"/>
      <c r="AE2103" s="9"/>
      <c r="AF2103" s="9"/>
      <c r="AG2103" s="9"/>
      <c r="AH2103" s="9"/>
      <c r="AI2103" s="9"/>
      <c r="AJ2103" s="9"/>
      <c r="AK2103" s="9"/>
      <c r="AL2103" s="9"/>
      <c r="AM2103" s="9"/>
      <c r="AN2103" s="9"/>
      <c r="AO2103" s="9"/>
      <c r="AP2103" s="9"/>
      <c r="AQ2103" s="9"/>
      <c r="AR2103" s="9"/>
      <c r="AS2103" s="9"/>
      <c r="AT2103" s="9"/>
      <c r="AU2103" s="9"/>
    </row>
    <row r="2104" spans="24:47">
      <c r="X2104" s="9"/>
      <c r="Y2104" s="9"/>
      <c r="Z2104" s="9"/>
      <c r="AA2104" s="9"/>
      <c r="AB2104" s="9"/>
      <c r="AC2104" s="9"/>
      <c r="AD2104" s="9"/>
      <c r="AE2104" s="9"/>
      <c r="AF2104" s="9"/>
      <c r="AG2104" s="9"/>
      <c r="AH2104" s="9"/>
      <c r="AI2104" s="9"/>
      <c r="AJ2104" s="9"/>
      <c r="AK2104" s="9"/>
      <c r="AL2104" s="9"/>
      <c r="AM2104" s="9"/>
      <c r="AN2104" s="9"/>
      <c r="AO2104" s="9"/>
      <c r="AP2104" s="9"/>
      <c r="AQ2104" s="9"/>
      <c r="AR2104" s="9"/>
      <c r="AS2104" s="9"/>
      <c r="AT2104" s="9"/>
      <c r="AU2104" s="9"/>
    </row>
    <row r="2105" spans="24:47">
      <c r="X2105" s="9"/>
      <c r="Y2105" s="9"/>
      <c r="Z2105" s="9"/>
      <c r="AA2105" s="9"/>
      <c r="AB2105" s="9"/>
      <c r="AC2105" s="9"/>
      <c r="AD2105" s="9"/>
      <c r="AE2105" s="9"/>
      <c r="AF2105" s="9"/>
      <c r="AG2105" s="9"/>
      <c r="AH2105" s="9"/>
      <c r="AI2105" s="9"/>
      <c r="AJ2105" s="9"/>
      <c r="AK2105" s="9"/>
      <c r="AL2105" s="9"/>
      <c r="AM2105" s="9"/>
      <c r="AN2105" s="9"/>
      <c r="AO2105" s="9"/>
      <c r="AP2105" s="9"/>
      <c r="AQ2105" s="9"/>
      <c r="AR2105" s="9"/>
      <c r="AS2105" s="9"/>
      <c r="AT2105" s="9"/>
      <c r="AU2105" s="9"/>
    </row>
    <row r="2106" spans="24:47">
      <c r="X2106" s="9"/>
      <c r="Y2106" s="9"/>
      <c r="Z2106" s="9"/>
      <c r="AA2106" s="9"/>
      <c r="AB2106" s="9"/>
      <c r="AC2106" s="9"/>
      <c r="AD2106" s="9"/>
      <c r="AE2106" s="9"/>
      <c r="AF2106" s="9"/>
      <c r="AG2106" s="9"/>
      <c r="AH2106" s="9"/>
      <c r="AI2106" s="9"/>
      <c r="AJ2106" s="9"/>
      <c r="AK2106" s="9"/>
      <c r="AL2106" s="9"/>
      <c r="AM2106" s="9"/>
      <c r="AN2106" s="9"/>
      <c r="AO2106" s="9"/>
      <c r="AP2106" s="9"/>
      <c r="AQ2106" s="9"/>
      <c r="AR2106" s="9"/>
      <c r="AS2106" s="9"/>
      <c r="AT2106" s="9"/>
      <c r="AU2106" s="9"/>
    </row>
    <row r="2107" spans="24:47">
      <c r="X2107" s="9"/>
      <c r="Y2107" s="9"/>
      <c r="Z2107" s="9"/>
      <c r="AA2107" s="9"/>
      <c r="AB2107" s="9"/>
      <c r="AC2107" s="9"/>
      <c r="AD2107" s="9"/>
      <c r="AE2107" s="9"/>
      <c r="AF2107" s="9"/>
      <c r="AG2107" s="9"/>
      <c r="AH2107" s="9"/>
      <c r="AI2107" s="9"/>
      <c r="AJ2107" s="9"/>
      <c r="AK2107" s="9"/>
      <c r="AL2107" s="9"/>
      <c r="AM2107" s="9"/>
      <c r="AN2107" s="9"/>
      <c r="AO2107" s="9"/>
      <c r="AP2107" s="9"/>
      <c r="AQ2107" s="9"/>
      <c r="AR2107" s="9"/>
      <c r="AS2107" s="9"/>
      <c r="AT2107" s="9"/>
      <c r="AU2107" s="9"/>
    </row>
    <row r="2108" spans="24:47">
      <c r="X2108" s="9"/>
      <c r="Y2108" s="9"/>
      <c r="Z2108" s="9"/>
      <c r="AA2108" s="9"/>
      <c r="AB2108" s="9"/>
      <c r="AC2108" s="9"/>
      <c r="AD2108" s="9"/>
      <c r="AE2108" s="9"/>
      <c r="AF2108" s="9"/>
      <c r="AG2108" s="9"/>
      <c r="AH2108" s="9"/>
      <c r="AI2108" s="9"/>
      <c r="AJ2108" s="9"/>
      <c r="AK2108" s="9"/>
      <c r="AL2108" s="9"/>
      <c r="AM2108" s="9"/>
      <c r="AN2108" s="9"/>
      <c r="AO2108" s="9"/>
      <c r="AP2108" s="9"/>
      <c r="AQ2108" s="9"/>
      <c r="AR2108" s="9"/>
      <c r="AS2108" s="9"/>
      <c r="AT2108" s="9"/>
      <c r="AU2108" s="9"/>
    </row>
    <row r="2109" spans="24:47">
      <c r="X2109" s="9"/>
      <c r="Y2109" s="9"/>
      <c r="Z2109" s="9"/>
      <c r="AA2109" s="9"/>
      <c r="AB2109" s="9"/>
      <c r="AC2109" s="9"/>
      <c r="AD2109" s="9"/>
      <c r="AE2109" s="9"/>
      <c r="AF2109" s="9"/>
      <c r="AG2109" s="9"/>
      <c r="AH2109" s="9"/>
      <c r="AI2109" s="9"/>
      <c r="AJ2109" s="9"/>
      <c r="AK2109" s="9"/>
      <c r="AL2109" s="9"/>
      <c r="AM2109" s="9"/>
      <c r="AN2109" s="9"/>
      <c r="AO2109" s="9"/>
      <c r="AP2109" s="9"/>
      <c r="AQ2109" s="9"/>
      <c r="AR2109" s="9"/>
      <c r="AS2109" s="9"/>
      <c r="AT2109" s="9"/>
      <c r="AU2109" s="9"/>
    </row>
    <row r="2110" spans="24:47">
      <c r="X2110" s="9"/>
      <c r="Y2110" s="9"/>
      <c r="Z2110" s="9"/>
      <c r="AA2110" s="9"/>
      <c r="AB2110" s="9"/>
      <c r="AC2110" s="9"/>
      <c r="AD2110" s="9"/>
      <c r="AE2110" s="9"/>
      <c r="AF2110" s="9"/>
      <c r="AG2110" s="9"/>
      <c r="AH2110" s="9"/>
      <c r="AI2110" s="9"/>
      <c r="AJ2110" s="9"/>
      <c r="AK2110" s="9"/>
      <c r="AL2110" s="9"/>
      <c r="AM2110" s="9"/>
      <c r="AN2110" s="9"/>
      <c r="AO2110" s="9"/>
      <c r="AP2110" s="9"/>
      <c r="AQ2110" s="9"/>
      <c r="AR2110" s="9"/>
      <c r="AS2110" s="9"/>
      <c r="AT2110" s="9"/>
      <c r="AU2110" s="9"/>
    </row>
    <row r="2111" spans="24:47">
      <c r="X2111" s="9"/>
      <c r="Y2111" s="9"/>
      <c r="Z2111" s="9"/>
      <c r="AA2111" s="9"/>
      <c r="AB2111" s="9"/>
      <c r="AC2111" s="9"/>
      <c r="AD2111" s="9"/>
      <c r="AE2111" s="9"/>
      <c r="AF2111" s="9"/>
      <c r="AG2111" s="9"/>
      <c r="AH2111" s="9"/>
      <c r="AI2111" s="9"/>
      <c r="AJ2111" s="9"/>
      <c r="AK2111" s="9"/>
      <c r="AL2111" s="9"/>
      <c r="AM2111" s="9"/>
      <c r="AN2111" s="9"/>
      <c r="AO2111" s="9"/>
      <c r="AP2111" s="9"/>
      <c r="AQ2111" s="9"/>
      <c r="AR2111" s="9"/>
      <c r="AS2111" s="9"/>
      <c r="AT2111" s="9"/>
      <c r="AU2111" s="9"/>
    </row>
    <row r="2112" spans="24:47">
      <c r="X2112" s="9"/>
      <c r="Y2112" s="9"/>
      <c r="Z2112" s="9"/>
      <c r="AA2112" s="9"/>
      <c r="AB2112" s="9"/>
      <c r="AC2112" s="9"/>
      <c r="AD2112" s="9"/>
      <c r="AE2112" s="9"/>
      <c r="AF2112" s="9"/>
      <c r="AG2112" s="9"/>
      <c r="AH2112" s="9"/>
      <c r="AI2112" s="9"/>
      <c r="AJ2112" s="9"/>
      <c r="AK2112" s="9"/>
      <c r="AL2112" s="9"/>
      <c r="AM2112" s="9"/>
      <c r="AN2112" s="9"/>
      <c r="AO2112" s="9"/>
      <c r="AP2112" s="9"/>
      <c r="AQ2112" s="9"/>
      <c r="AR2112" s="9"/>
      <c r="AS2112" s="9"/>
      <c r="AT2112" s="9"/>
      <c r="AU2112" s="9"/>
    </row>
    <row r="2113" spans="24:47">
      <c r="X2113" s="9"/>
      <c r="Y2113" s="9"/>
      <c r="Z2113" s="9"/>
      <c r="AA2113" s="9"/>
      <c r="AB2113" s="9"/>
      <c r="AC2113" s="9"/>
      <c r="AD2113" s="9"/>
      <c r="AE2113" s="9"/>
      <c r="AF2113" s="9"/>
      <c r="AG2113" s="9"/>
      <c r="AH2113" s="9"/>
      <c r="AI2113" s="9"/>
      <c r="AJ2113" s="9"/>
      <c r="AK2113" s="9"/>
      <c r="AL2113" s="9"/>
      <c r="AM2113" s="9"/>
      <c r="AN2113" s="9"/>
      <c r="AO2113" s="9"/>
      <c r="AP2113" s="9"/>
      <c r="AQ2113" s="9"/>
      <c r="AR2113" s="9"/>
      <c r="AS2113" s="9"/>
      <c r="AT2113" s="9"/>
      <c r="AU2113" s="9"/>
    </row>
    <row r="2114" spans="24:47">
      <c r="X2114" s="9"/>
      <c r="Y2114" s="9"/>
      <c r="Z2114" s="9"/>
      <c r="AA2114" s="9"/>
      <c r="AB2114" s="9"/>
      <c r="AC2114" s="9"/>
      <c r="AD2114" s="9"/>
      <c r="AE2114" s="9"/>
      <c r="AF2114" s="9"/>
      <c r="AG2114" s="9"/>
      <c r="AH2114" s="9"/>
      <c r="AI2114" s="9"/>
      <c r="AJ2114" s="9"/>
      <c r="AK2114" s="9"/>
      <c r="AL2114" s="9"/>
      <c r="AM2114" s="9"/>
      <c r="AN2114" s="9"/>
      <c r="AO2114" s="9"/>
      <c r="AP2114" s="9"/>
      <c r="AQ2114" s="9"/>
      <c r="AR2114" s="9"/>
      <c r="AS2114" s="9"/>
      <c r="AT2114" s="9"/>
      <c r="AU2114" s="9"/>
    </row>
    <row r="2115" spans="24:47">
      <c r="X2115" s="9"/>
      <c r="Y2115" s="9"/>
      <c r="Z2115" s="9"/>
      <c r="AA2115" s="9"/>
      <c r="AB2115" s="9"/>
      <c r="AC2115" s="9"/>
      <c r="AD2115" s="9"/>
      <c r="AE2115" s="9"/>
      <c r="AF2115" s="9"/>
      <c r="AG2115" s="9"/>
      <c r="AH2115" s="9"/>
      <c r="AI2115" s="9"/>
      <c r="AJ2115" s="9"/>
      <c r="AK2115" s="9"/>
      <c r="AL2115" s="9"/>
      <c r="AM2115" s="9"/>
      <c r="AN2115" s="9"/>
      <c r="AO2115" s="9"/>
      <c r="AP2115" s="9"/>
      <c r="AQ2115" s="9"/>
      <c r="AR2115" s="9"/>
      <c r="AS2115" s="9"/>
      <c r="AT2115" s="9"/>
      <c r="AU2115" s="9"/>
    </row>
    <row r="2116" spans="24:47">
      <c r="X2116" s="9"/>
      <c r="Y2116" s="9"/>
      <c r="Z2116" s="9"/>
      <c r="AA2116" s="9"/>
      <c r="AB2116" s="9"/>
      <c r="AC2116" s="9"/>
      <c r="AD2116" s="9"/>
      <c r="AE2116" s="9"/>
      <c r="AF2116" s="9"/>
      <c r="AG2116" s="9"/>
      <c r="AH2116" s="9"/>
      <c r="AI2116" s="9"/>
      <c r="AJ2116" s="9"/>
      <c r="AK2116" s="9"/>
      <c r="AL2116" s="9"/>
      <c r="AM2116" s="9"/>
      <c r="AN2116" s="9"/>
      <c r="AO2116" s="9"/>
      <c r="AP2116" s="9"/>
      <c r="AQ2116" s="9"/>
      <c r="AR2116" s="9"/>
      <c r="AS2116" s="9"/>
      <c r="AT2116" s="9"/>
      <c r="AU2116" s="9"/>
    </row>
    <row r="2117" spans="24:47">
      <c r="X2117" s="9"/>
      <c r="Y2117" s="9"/>
      <c r="Z2117" s="9"/>
      <c r="AA2117" s="9"/>
      <c r="AB2117" s="9"/>
      <c r="AC2117" s="9"/>
      <c r="AD2117" s="9"/>
      <c r="AE2117" s="9"/>
      <c r="AF2117" s="9"/>
      <c r="AG2117" s="9"/>
      <c r="AH2117" s="9"/>
      <c r="AI2117" s="9"/>
      <c r="AJ2117" s="9"/>
      <c r="AK2117" s="9"/>
      <c r="AL2117" s="9"/>
      <c r="AM2117" s="9"/>
      <c r="AN2117" s="9"/>
      <c r="AO2117" s="9"/>
      <c r="AP2117" s="9"/>
      <c r="AQ2117" s="9"/>
      <c r="AR2117" s="9"/>
      <c r="AS2117" s="9"/>
      <c r="AT2117" s="9"/>
      <c r="AU2117" s="9"/>
    </row>
    <row r="2118" spans="24:47">
      <c r="X2118" s="9"/>
      <c r="Y2118" s="9"/>
      <c r="Z2118" s="9"/>
      <c r="AA2118" s="9"/>
      <c r="AB2118" s="9"/>
      <c r="AC2118" s="9"/>
      <c r="AD2118" s="9"/>
      <c r="AE2118" s="9"/>
      <c r="AF2118" s="9"/>
      <c r="AG2118" s="9"/>
      <c r="AH2118" s="9"/>
      <c r="AI2118" s="9"/>
      <c r="AJ2118" s="9"/>
      <c r="AK2118" s="9"/>
      <c r="AL2118" s="9"/>
      <c r="AM2118" s="9"/>
      <c r="AN2118" s="9"/>
      <c r="AO2118" s="9"/>
      <c r="AP2118" s="9"/>
      <c r="AQ2118" s="9"/>
      <c r="AR2118" s="9"/>
      <c r="AS2118" s="9"/>
      <c r="AT2118" s="9"/>
      <c r="AU2118" s="9"/>
    </row>
    <row r="2119" spans="24:47">
      <c r="X2119" s="9"/>
      <c r="Y2119" s="9"/>
      <c r="Z2119" s="9"/>
      <c r="AA2119" s="9"/>
      <c r="AB2119" s="9"/>
      <c r="AC2119" s="9"/>
      <c r="AD2119" s="9"/>
      <c r="AE2119" s="9"/>
      <c r="AF2119" s="9"/>
      <c r="AG2119" s="9"/>
      <c r="AH2119" s="9"/>
      <c r="AI2119" s="9"/>
      <c r="AJ2119" s="9"/>
      <c r="AK2119" s="9"/>
      <c r="AL2119" s="9"/>
      <c r="AM2119" s="9"/>
      <c r="AN2119" s="9"/>
      <c r="AO2119" s="9"/>
      <c r="AP2119" s="9"/>
      <c r="AQ2119" s="9"/>
      <c r="AR2119" s="9"/>
      <c r="AS2119" s="9"/>
      <c r="AT2119" s="9"/>
      <c r="AU2119" s="9"/>
    </row>
    <row r="2120" spans="24:47">
      <c r="X2120" s="9"/>
      <c r="Y2120" s="9"/>
      <c r="Z2120" s="9"/>
      <c r="AA2120" s="9"/>
      <c r="AB2120" s="9"/>
      <c r="AC2120" s="9"/>
      <c r="AD2120" s="9"/>
      <c r="AE2120" s="9"/>
      <c r="AF2120" s="9"/>
      <c r="AG2120" s="9"/>
      <c r="AH2120" s="9"/>
      <c r="AI2120" s="9"/>
      <c r="AJ2120" s="9"/>
      <c r="AK2120" s="9"/>
      <c r="AL2120" s="9"/>
      <c r="AM2120" s="9"/>
      <c r="AN2120" s="9"/>
      <c r="AO2120" s="9"/>
      <c r="AP2120" s="9"/>
      <c r="AQ2120" s="9"/>
      <c r="AR2120" s="9"/>
      <c r="AS2120" s="9"/>
      <c r="AT2120" s="9"/>
      <c r="AU2120" s="9"/>
    </row>
    <row r="2121" spans="24:47">
      <c r="X2121" s="9"/>
      <c r="Y2121" s="9"/>
      <c r="Z2121" s="9"/>
      <c r="AA2121" s="9"/>
      <c r="AB2121" s="9"/>
      <c r="AC2121" s="9"/>
      <c r="AD2121" s="9"/>
      <c r="AE2121" s="9"/>
      <c r="AF2121" s="9"/>
      <c r="AG2121" s="9"/>
      <c r="AH2121" s="9"/>
      <c r="AI2121" s="9"/>
      <c r="AJ2121" s="9"/>
      <c r="AK2121" s="9"/>
      <c r="AL2121" s="9"/>
      <c r="AM2121" s="9"/>
      <c r="AN2121" s="9"/>
      <c r="AO2121" s="9"/>
      <c r="AP2121" s="9"/>
      <c r="AQ2121" s="9"/>
      <c r="AR2121" s="9"/>
      <c r="AS2121" s="9"/>
      <c r="AT2121" s="9"/>
      <c r="AU2121" s="9"/>
    </row>
    <row r="2122" spans="24:47">
      <c r="X2122" s="9"/>
      <c r="Y2122" s="9"/>
      <c r="Z2122" s="9"/>
      <c r="AA2122" s="9"/>
      <c r="AB2122" s="9"/>
      <c r="AC2122" s="9"/>
      <c r="AD2122" s="9"/>
      <c r="AE2122" s="9"/>
      <c r="AF2122" s="9"/>
      <c r="AG2122" s="9"/>
      <c r="AH2122" s="9"/>
      <c r="AI2122" s="9"/>
      <c r="AJ2122" s="9"/>
      <c r="AK2122" s="9"/>
      <c r="AL2122" s="9"/>
      <c r="AM2122" s="9"/>
      <c r="AN2122" s="9"/>
      <c r="AO2122" s="9"/>
      <c r="AP2122" s="9"/>
      <c r="AQ2122" s="9"/>
      <c r="AR2122" s="9"/>
      <c r="AS2122" s="9"/>
      <c r="AT2122" s="9"/>
      <c r="AU2122" s="9"/>
    </row>
    <row r="2123" spans="24:47">
      <c r="X2123" s="9"/>
      <c r="Y2123" s="9"/>
      <c r="Z2123" s="9"/>
      <c r="AA2123" s="9"/>
      <c r="AB2123" s="9"/>
      <c r="AC2123" s="9"/>
      <c r="AD2123" s="9"/>
      <c r="AE2123" s="9"/>
      <c r="AF2123" s="9"/>
      <c r="AG2123" s="9"/>
      <c r="AH2123" s="9"/>
      <c r="AI2123" s="9"/>
      <c r="AJ2123" s="9"/>
      <c r="AK2123" s="9"/>
      <c r="AL2123" s="9"/>
      <c r="AM2123" s="9"/>
      <c r="AN2123" s="9"/>
      <c r="AO2123" s="9"/>
      <c r="AP2123" s="9"/>
      <c r="AQ2123" s="9"/>
      <c r="AR2123" s="9"/>
      <c r="AS2123" s="9"/>
      <c r="AT2123" s="9"/>
      <c r="AU2123" s="9"/>
    </row>
    <row r="2124" spans="24:47">
      <c r="X2124" s="9"/>
      <c r="Y2124" s="9"/>
      <c r="Z2124" s="9"/>
      <c r="AA2124" s="9"/>
      <c r="AB2124" s="9"/>
      <c r="AC2124" s="9"/>
      <c r="AD2124" s="9"/>
      <c r="AE2124" s="9"/>
      <c r="AF2124" s="9"/>
      <c r="AG2124" s="9"/>
      <c r="AH2124" s="9"/>
      <c r="AI2124" s="9"/>
      <c r="AJ2124" s="9"/>
      <c r="AK2124" s="9"/>
      <c r="AL2124" s="9"/>
      <c r="AM2124" s="9"/>
      <c r="AN2124" s="9"/>
      <c r="AO2124" s="9"/>
      <c r="AP2124" s="9"/>
      <c r="AQ2124" s="9"/>
      <c r="AR2124" s="9"/>
      <c r="AS2124" s="9"/>
      <c r="AT2124" s="9"/>
      <c r="AU2124" s="9"/>
    </row>
    <row r="2125" spans="24:47">
      <c r="X2125" s="9"/>
      <c r="Y2125" s="9"/>
      <c r="Z2125" s="9"/>
      <c r="AA2125" s="9"/>
      <c r="AB2125" s="9"/>
      <c r="AC2125" s="9"/>
      <c r="AD2125" s="9"/>
      <c r="AE2125" s="9"/>
      <c r="AF2125" s="9"/>
      <c r="AG2125" s="9"/>
      <c r="AH2125" s="9"/>
      <c r="AI2125" s="9"/>
      <c r="AJ2125" s="9"/>
      <c r="AK2125" s="9"/>
      <c r="AL2125" s="9"/>
      <c r="AM2125" s="9"/>
      <c r="AN2125" s="9"/>
      <c r="AO2125" s="9"/>
      <c r="AP2125" s="9"/>
      <c r="AQ2125" s="9"/>
      <c r="AR2125" s="9"/>
      <c r="AS2125" s="9"/>
      <c r="AT2125" s="9"/>
      <c r="AU2125" s="9"/>
    </row>
    <row r="2126" spans="24:47">
      <c r="X2126" s="9"/>
      <c r="Y2126" s="9"/>
      <c r="Z2126" s="9"/>
      <c r="AA2126" s="9"/>
      <c r="AB2126" s="9"/>
      <c r="AC2126" s="9"/>
      <c r="AD2126" s="9"/>
      <c r="AE2126" s="9"/>
      <c r="AF2126" s="9"/>
      <c r="AG2126" s="9"/>
      <c r="AH2126" s="9"/>
      <c r="AI2126" s="9"/>
      <c r="AJ2126" s="9"/>
      <c r="AK2126" s="9"/>
      <c r="AL2126" s="9"/>
      <c r="AM2126" s="9"/>
      <c r="AN2126" s="9"/>
      <c r="AO2126" s="9"/>
      <c r="AP2126" s="9"/>
      <c r="AQ2126" s="9"/>
      <c r="AR2126" s="9"/>
      <c r="AS2126" s="9"/>
      <c r="AT2126" s="9"/>
      <c r="AU2126" s="9"/>
    </row>
    <row r="2127" spans="24:47">
      <c r="X2127" s="9"/>
      <c r="Y2127" s="9"/>
      <c r="Z2127" s="9"/>
      <c r="AA2127" s="9"/>
      <c r="AB2127" s="9"/>
      <c r="AC2127" s="9"/>
      <c r="AD2127" s="9"/>
      <c r="AE2127" s="9"/>
      <c r="AF2127" s="9"/>
      <c r="AG2127" s="9"/>
      <c r="AH2127" s="9"/>
      <c r="AI2127" s="9"/>
      <c r="AJ2127" s="9"/>
      <c r="AK2127" s="9"/>
      <c r="AL2127" s="9"/>
      <c r="AM2127" s="9"/>
      <c r="AN2127" s="9"/>
      <c r="AO2127" s="9"/>
      <c r="AP2127" s="9"/>
      <c r="AQ2127" s="9"/>
      <c r="AR2127" s="9"/>
      <c r="AS2127" s="9"/>
      <c r="AT2127" s="9"/>
      <c r="AU2127" s="9"/>
    </row>
    <row r="2128" spans="24:47">
      <c r="X2128" s="9"/>
      <c r="Y2128" s="9"/>
      <c r="Z2128" s="9"/>
      <c r="AA2128" s="9"/>
      <c r="AB2128" s="9"/>
      <c r="AC2128" s="9"/>
      <c r="AD2128" s="9"/>
      <c r="AE2128" s="9"/>
      <c r="AF2128" s="9"/>
      <c r="AG2128" s="9"/>
      <c r="AH2128" s="9"/>
      <c r="AI2128" s="9"/>
      <c r="AJ2128" s="9"/>
      <c r="AK2128" s="9"/>
      <c r="AL2128" s="9"/>
      <c r="AM2128" s="9"/>
      <c r="AN2128" s="9"/>
      <c r="AO2128" s="9"/>
      <c r="AP2128" s="9"/>
      <c r="AQ2128" s="9"/>
      <c r="AR2128" s="9"/>
      <c r="AS2128" s="9"/>
      <c r="AT2128" s="9"/>
      <c r="AU2128" s="9"/>
    </row>
    <row r="2129" spans="24:47">
      <c r="X2129" s="9"/>
      <c r="Y2129" s="9"/>
      <c r="Z2129" s="9"/>
      <c r="AA2129" s="9"/>
      <c r="AB2129" s="9"/>
      <c r="AC2129" s="9"/>
      <c r="AD2129" s="9"/>
      <c r="AE2129" s="9"/>
      <c r="AF2129" s="9"/>
      <c r="AG2129" s="9"/>
      <c r="AH2129" s="9"/>
      <c r="AI2129" s="9"/>
      <c r="AJ2129" s="9"/>
      <c r="AK2129" s="9"/>
      <c r="AL2129" s="9"/>
      <c r="AM2129" s="9"/>
      <c r="AN2129" s="9"/>
      <c r="AO2129" s="9"/>
      <c r="AP2129" s="9"/>
      <c r="AQ2129" s="9"/>
      <c r="AR2129" s="9"/>
      <c r="AS2129" s="9"/>
      <c r="AT2129" s="9"/>
      <c r="AU2129" s="9"/>
    </row>
    <row r="2130" spans="24:47">
      <c r="X2130" s="9"/>
      <c r="Y2130" s="9"/>
      <c r="Z2130" s="9"/>
      <c r="AA2130" s="9"/>
      <c r="AB2130" s="9"/>
      <c r="AC2130" s="9"/>
      <c r="AD2130" s="9"/>
      <c r="AE2130" s="9"/>
      <c r="AF2130" s="9"/>
      <c r="AG2130" s="9"/>
      <c r="AH2130" s="9"/>
      <c r="AI2130" s="9"/>
      <c r="AJ2130" s="9"/>
      <c r="AK2130" s="9"/>
      <c r="AL2130" s="9"/>
      <c r="AM2130" s="9"/>
      <c r="AN2130" s="9"/>
      <c r="AO2130" s="9"/>
      <c r="AP2130" s="9"/>
      <c r="AQ2130" s="9"/>
      <c r="AR2130" s="9"/>
      <c r="AS2130" s="9"/>
      <c r="AT2130" s="9"/>
      <c r="AU2130" s="9"/>
    </row>
    <row r="2131" spans="24:47">
      <c r="X2131" s="9"/>
      <c r="Y2131" s="9"/>
      <c r="Z2131" s="9"/>
      <c r="AA2131" s="9"/>
      <c r="AB2131" s="9"/>
      <c r="AC2131" s="9"/>
      <c r="AD2131" s="9"/>
      <c r="AE2131" s="9"/>
      <c r="AF2131" s="9"/>
      <c r="AG2131" s="9"/>
      <c r="AH2131" s="9"/>
      <c r="AI2131" s="9"/>
      <c r="AJ2131" s="9"/>
      <c r="AK2131" s="9"/>
      <c r="AL2131" s="9"/>
      <c r="AM2131" s="9"/>
      <c r="AN2131" s="9"/>
      <c r="AO2131" s="9"/>
      <c r="AP2131" s="9"/>
      <c r="AQ2131" s="9"/>
      <c r="AR2131" s="9"/>
      <c r="AS2131" s="9"/>
      <c r="AT2131" s="9"/>
      <c r="AU2131" s="9"/>
    </row>
    <row r="2132" spans="24:47">
      <c r="X2132" s="9"/>
      <c r="Y2132" s="9"/>
      <c r="Z2132" s="9"/>
      <c r="AA2132" s="9"/>
      <c r="AB2132" s="9"/>
      <c r="AC2132" s="9"/>
      <c r="AD2132" s="9"/>
      <c r="AE2132" s="9"/>
      <c r="AF2132" s="9"/>
      <c r="AG2132" s="9"/>
      <c r="AH2132" s="9"/>
      <c r="AI2132" s="9"/>
      <c r="AJ2132" s="9"/>
      <c r="AK2132" s="9"/>
      <c r="AL2132" s="9"/>
      <c r="AM2132" s="9"/>
      <c r="AN2132" s="9"/>
      <c r="AO2132" s="9"/>
      <c r="AP2132" s="9"/>
      <c r="AQ2132" s="9"/>
      <c r="AR2132" s="9"/>
      <c r="AS2132" s="9"/>
      <c r="AT2132" s="9"/>
      <c r="AU2132" s="9"/>
    </row>
    <row r="2133" spans="24:47">
      <c r="X2133" s="9"/>
      <c r="Y2133" s="9"/>
      <c r="Z2133" s="9"/>
      <c r="AA2133" s="9"/>
      <c r="AB2133" s="9"/>
      <c r="AC2133" s="9"/>
      <c r="AD2133" s="9"/>
      <c r="AE2133" s="9"/>
      <c r="AF2133" s="9"/>
      <c r="AG2133" s="9"/>
      <c r="AH2133" s="9"/>
      <c r="AI2133" s="9"/>
      <c r="AJ2133" s="9"/>
      <c r="AK2133" s="9"/>
      <c r="AL2133" s="9"/>
      <c r="AM2133" s="9"/>
      <c r="AN2133" s="9"/>
      <c r="AO2133" s="9"/>
      <c r="AP2133" s="9"/>
      <c r="AQ2133" s="9"/>
      <c r="AR2133" s="9"/>
      <c r="AS2133" s="9"/>
      <c r="AT2133" s="9"/>
      <c r="AU2133" s="9"/>
    </row>
    <row r="2134" spans="24:47">
      <c r="X2134" s="9"/>
      <c r="Y2134" s="9"/>
      <c r="Z2134" s="9"/>
      <c r="AA2134" s="9"/>
      <c r="AB2134" s="9"/>
      <c r="AC2134" s="9"/>
      <c r="AD2134" s="9"/>
      <c r="AE2134" s="9"/>
      <c r="AF2134" s="9"/>
      <c r="AG2134" s="9"/>
      <c r="AH2134" s="9"/>
      <c r="AI2134" s="9"/>
      <c r="AJ2134" s="9"/>
      <c r="AK2134" s="9"/>
      <c r="AL2134" s="9"/>
      <c r="AM2134" s="9"/>
      <c r="AN2134" s="9"/>
      <c r="AO2134" s="9"/>
      <c r="AP2134" s="9"/>
      <c r="AQ2134" s="9"/>
      <c r="AR2134" s="9"/>
      <c r="AS2134" s="9"/>
      <c r="AT2134" s="9"/>
      <c r="AU2134" s="9"/>
    </row>
    <row r="2135" spans="24:47">
      <c r="X2135" s="9"/>
      <c r="Y2135" s="9"/>
      <c r="Z2135" s="9"/>
      <c r="AA2135" s="9"/>
      <c r="AB2135" s="9"/>
      <c r="AC2135" s="9"/>
      <c r="AD2135" s="9"/>
      <c r="AE2135" s="9"/>
      <c r="AF2135" s="9"/>
      <c r="AG2135" s="9"/>
      <c r="AH2135" s="9"/>
      <c r="AI2135" s="9"/>
      <c r="AJ2135" s="9"/>
      <c r="AK2135" s="9"/>
      <c r="AL2135" s="9"/>
      <c r="AM2135" s="9"/>
      <c r="AN2135" s="9"/>
      <c r="AO2135" s="9"/>
      <c r="AP2135" s="9"/>
      <c r="AQ2135" s="9"/>
      <c r="AR2135" s="9"/>
      <c r="AS2135" s="9"/>
      <c r="AT2135" s="9"/>
      <c r="AU2135" s="9"/>
    </row>
    <row r="2136" spans="24:47">
      <c r="X2136" s="9"/>
      <c r="Y2136" s="9"/>
      <c r="Z2136" s="9"/>
      <c r="AA2136" s="9"/>
      <c r="AB2136" s="9"/>
      <c r="AC2136" s="9"/>
      <c r="AD2136" s="9"/>
      <c r="AE2136" s="9"/>
      <c r="AF2136" s="9"/>
      <c r="AG2136" s="9"/>
      <c r="AH2136" s="9"/>
      <c r="AI2136" s="9"/>
      <c r="AJ2136" s="9"/>
      <c r="AK2136" s="9"/>
      <c r="AL2136" s="9"/>
      <c r="AM2136" s="9"/>
      <c r="AN2136" s="9"/>
      <c r="AO2136" s="9"/>
      <c r="AP2136" s="9"/>
      <c r="AQ2136" s="9"/>
      <c r="AR2136" s="9"/>
      <c r="AS2136" s="9"/>
      <c r="AT2136" s="9"/>
      <c r="AU2136" s="9"/>
    </row>
    <row r="2137" spans="24:47">
      <c r="X2137" s="9"/>
      <c r="Y2137" s="9"/>
      <c r="Z2137" s="9"/>
      <c r="AA2137" s="9"/>
      <c r="AB2137" s="9"/>
      <c r="AC2137" s="9"/>
      <c r="AD2137" s="9"/>
      <c r="AE2137" s="9"/>
      <c r="AF2137" s="9"/>
      <c r="AG2137" s="9"/>
      <c r="AH2137" s="9"/>
      <c r="AI2137" s="9"/>
      <c r="AJ2137" s="9"/>
      <c r="AK2137" s="9"/>
      <c r="AL2137" s="9"/>
      <c r="AM2137" s="9"/>
      <c r="AN2137" s="9"/>
      <c r="AO2137" s="9"/>
      <c r="AP2137" s="9"/>
      <c r="AQ2137" s="9"/>
      <c r="AR2137" s="9"/>
      <c r="AS2137" s="9"/>
      <c r="AT2137" s="9"/>
      <c r="AU2137" s="9"/>
    </row>
    <row r="2138" spans="24:47">
      <c r="X2138" s="9"/>
      <c r="Y2138" s="9"/>
      <c r="Z2138" s="9"/>
      <c r="AA2138" s="9"/>
      <c r="AB2138" s="9"/>
      <c r="AC2138" s="9"/>
      <c r="AD2138" s="9"/>
      <c r="AE2138" s="9"/>
      <c r="AF2138" s="9"/>
      <c r="AG2138" s="9"/>
      <c r="AH2138" s="9"/>
      <c r="AI2138" s="9"/>
      <c r="AJ2138" s="9"/>
      <c r="AK2138" s="9"/>
      <c r="AL2138" s="9"/>
      <c r="AM2138" s="9"/>
      <c r="AN2138" s="9"/>
      <c r="AO2138" s="9"/>
      <c r="AP2138" s="9"/>
      <c r="AQ2138" s="9"/>
      <c r="AR2138" s="9"/>
      <c r="AS2138" s="9"/>
      <c r="AT2138" s="9"/>
      <c r="AU2138" s="9"/>
    </row>
    <row r="2139" spans="24:47">
      <c r="X2139" s="9"/>
      <c r="Y2139" s="9"/>
      <c r="Z2139" s="9"/>
      <c r="AA2139" s="9"/>
      <c r="AB2139" s="9"/>
      <c r="AC2139" s="9"/>
      <c r="AD2139" s="9"/>
      <c r="AE2139" s="9"/>
      <c r="AF2139" s="9"/>
      <c r="AG2139" s="9"/>
      <c r="AH2139" s="9"/>
      <c r="AI2139" s="9"/>
      <c r="AJ2139" s="9"/>
      <c r="AK2139" s="9"/>
      <c r="AL2139" s="9"/>
      <c r="AM2139" s="9"/>
      <c r="AN2139" s="9"/>
      <c r="AO2139" s="9"/>
      <c r="AP2139" s="9"/>
      <c r="AQ2139" s="9"/>
      <c r="AR2139" s="9"/>
      <c r="AS2139" s="9"/>
      <c r="AT2139" s="9"/>
      <c r="AU2139" s="9"/>
    </row>
    <row r="2140" spans="24:47">
      <c r="X2140" s="9"/>
      <c r="Y2140" s="9"/>
      <c r="Z2140" s="9"/>
      <c r="AA2140" s="9"/>
      <c r="AB2140" s="9"/>
      <c r="AC2140" s="9"/>
      <c r="AD2140" s="9"/>
      <c r="AE2140" s="9"/>
      <c r="AF2140" s="9"/>
      <c r="AG2140" s="9"/>
      <c r="AH2140" s="9"/>
      <c r="AI2140" s="9"/>
      <c r="AJ2140" s="9"/>
      <c r="AK2140" s="9"/>
      <c r="AL2140" s="9"/>
      <c r="AM2140" s="9"/>
      <c r="AN2140" s="9"/>
      <c r="AO2140" s="9"/>
      <c r="AP2140" s="9"/>
      <c r="AQ2140" s="9"/>
      <c r="AR2140" s="9"/>
      <c r="AS2140" s="9"/>
      <c r="AT2140" s="9"/>
      <c r="AU2140" s="9"/>
    </row>
    <row r="2141" spans="24:47">
      <c r="X2141" s="9"/>
      <c r="Y2141" s="9"/>
      <c r="Z2141" s="9"/>
      <c r="AA2141" s="9"/>
      <c r="AB2141" s="9"/>
      <c r="AC2141" s="9"/>
      <c r="AD2141" s="9"/>
      <c r="AE2141" s="9"/>
      <c r="AF2141" s="9"/>
      <c r="AG2141" s="9"/>
      <c r="AH2141" s="9"/>
      <c r="AI2141" s="9"/>
      <c r="AJ2141" s="9"/>
      <c r="AK2141" s="9"/>
      <c r="AL2141" s="9"/>
      <c r="AM2141" s="9"/>
      <c r="AN2141" s="9"/>
      <c r="AO2141" s="9"/>
      <c r="AP2141" s="9"/>
      <c r="AQ2141" s="9"/>
      <c r="AR2141" s="9"/>
      <c r="AS2141" s="9"/>
      <c r="AT2141" s="9"/>
      <c r="AU2141" s="9"/>
    </row>
    <row r="2142" spans="24:47">
      <c r="X2142" s="9"/>
      <c r="Y2142" s="9"/>
      <c r="Z2142" s="9"/>
      <c r="AA2142" s="9"/>
      <c r="AB2142" s="9"/>
      <c r="AC2142" s="9"/>
      <c r="AD2142" s="9"/>
      <c r="AE2142" s="9"/>
      <c r="AF2142" s="9"/>
      <c r="AG2142" s="9"/>
      <c r="AH2142" s="9"/>
      <c r="AI2142" s="9"/>
      <c r="AJ2142" s="9"/>
      <c r="AK2142" s="9"/>
      <c r="AL2142" s="9"/>
      <c r="AM2142" s="9"/>
      <c r="AN2142" s="9"/>
      <c r="AO2142" s="9"/>
      <c r="AP2142" s="9"/>
      <c r="AQ2142" s="9"/>
      <c r="AR2142" s="9"/>
      <c r="AS2142" s="9"/>
      <c r="AT2142" s="9"/>
      <c r="AU2142" s="9"/>
    </row>
    <row r="2143" spans="24:47">
      <c r="X2143" s="9"/>
      <c r="Y2143" s="9"/>
      <c r="Z2143" s="9"/>
      <c r="AA2143" s="9"/>
      <c r="AB2143" s="9"/>
      <c r="AC2143" s="9"/>
      <c r="AD2143" s="9"/>
      <c r="AE2143" s="9"/>
      <c r="AF2143" s="9"/>
      <c r="AG2143" s="9"/>
      <c r="AH2143" s="9"/>
      <c r="AI2143" s="9"/>
      <c r="AJ2143" s="9"/>
      <c r="AK2143" s="9"/>
      <c r="AL2143" s="9"/>
      <c r="AM2143" s="9"/>
      <c r="AN2143" s="9"/>
      <c r="AO2143" s="9"/>
      <c r="AP2143" s="9"/>
      <c r="AQ2143" s="9"/>
      <c r="AR2143" s="9"/>
      <c r="AS2143" s="9"/>
      <c r="AT2143" s="9"/>
      <c r="AU2143" s="9"/>
    </row>
    <row r="2144" spans="24:47">
      <c r="X2144" s="9"/>
      <c r="Y2144" s="9"/>
      <c r="Z2144" s="9"/>
      <c r="AA2144" s="9"/>
      <c r="AB2144" s="9"/>
      <c r="AC2144" s="9"/>
      <c r="AD2144" s="9"/>
      <c r="AE2144" s="9"/>
      <c r="AF2144" s="9"/>
      <c r="AG2144" s="9"/>
      <c r="AH2144" s="9"/>
      <c r="AI2144" s="9"/>
      <c r="AJ2144" s="9"/>
      <c r="AK2144" s="9"/>
      <c r="AL2144" s="9"/>
      <c r="AM2144" s="9"/>
      <c r="AN2144" s="9"/>
      <c r="AO2144" s="9"/>
      <c r="AP2144" s="9"/>
      <c r="AQ2144" s="9"/>
      <c r="AR2144" s="9"/>
      <c r="AS2144" s="9"/>
      <c r="AT2144" s="9"/>
      <c r="AU2144" s="9"/>
    </row>
    <row r="2145" spans="24:47">
      <c r="X2145" s="9"/>
      <c r="Y2145" s="9"/>
      <c r="Z2145" s="9"/>
      <c r="AA2145" s="9"/>
      <c r="AB2145" s="9"/>
      <c r="AC2145" s="9"/>
      <c r="AD2145" s="9"/>
      <c r="AE2145" s="9"/>
      <c r="AF2145" s="9"/>
      <c r="AG2145" s="9"/>
      <c r="AH2145" s="9"/>
      <c r="AI2145" s="9"/>
      <c r="AJ2145" s="9"/>
      <c r="AK2145" s="9"/>
      <c r="AL2145" s="9"/>
      <c r="AM2145" s="9"/>
      <c r="AN2145" s="9"/>
      <c r="AO2145" s="9"/>
      <c r="AP2145" s="9"/>
      <c r="AQ2145" s="9"/>
      <c r="AR2145" s="9"/>
      <c r="AS2145" s="9"/>
      <c r="AT2145" s="9"/>
      <c r="AU2145" s="9"/>
    </row>
    <row r="2146" spans="24:47">
      <c r="X2146" s="9"/>
      <c r="Y2146" s="9"/>
      <c r="Z2146" s="9"/>
      <c r="AA2146" s="9"/>
      <c r="AB2146" s="9"/>
      <c r="AC2146" s="9"/>
      <c r="AD2146" s="9"/>
      <c r="AE2146" s="9"/>
      <c r="AF2146" s="9"/>
      <c r="AG2146" s="9"/>
      <c r="AH2146" s="9"/>
      <c r="AI2146" s="9"/>
      <c r="AJ2146" s="9"/>
      <c r="AK2146" s="9"/>
      <c r="AL2146" s="9"/>
      <c r="AM2146" s="9"/>
      <c r="AN2146" s="9"/>
      <c r="AO2146" s="9"/>
      <c r="AP2146" s="9"/>
      <c r="AQ2146" s="9"/>
      <c r="AR2146" s="9"/>
      <c r="AS2146" s="9"/>
      <c r="AT2146" s="9"/>
      <c r="AU2146" s="9"/>
    </row>
    <row r="2147" spans="24:47">
      <c r="X2147" s="9"/>
      <c r="Y2147" s="9"/>
      <c r="Z2147" s="9"/>
      <c r="AA2147" s="9"/>
      <c r="AB2147" s="9"/>
      <c r="AC2147" s="9"/>
      <c r="AD2147" s="9"/>
      <c r="AE2147" s="9"/>
      <c r="AF2147" s="9"/>
      <c r="AG2147" s="9"/>
      <c r="AH2147" s="9"/>
      <c r="AI2147" s="9"/>
      <c r="AJ2147" s="9"/>
      <c r="AK2147" s="9"/>
      <c r="AL2147" s="9"/>
      <c r="AM2147" s="9"/>
      <c r="AN2147" s="9"/>
      <c r="AO2147" s="9"/>
      <c r="AP2147" s="9"/>
      <c r="AQ2147" s="9"/>
      <c r="AR2147" s="9"/>
      <c r="AS2147" s="9"/>
      <c r="AT2147" s="9"/>
      <c r="AU2147" s="9"/>
    </row>
    <row r="2148" spans="24:47">
      <c r="X2148" s="9"/>
      <c r="Y2148" s="9"/>
      <c r="Z2148" s="9"/>
      <c r="AA2148" s="9"/>
      <c r="AB2148" s="9"/>
      <c r="AC2148" s="9"/>
      <c r="AD2148" s="9"/>
      <c r="AE2148" s="9"/>
      <c r="AF2148" s="9"/>
      <c r="AG2148" s="9"/>
      <c r="AH2148" s="9"/>
      <c r="AI2148" s="9"/>
      <c r="AJ2148" s="9"/>
      <c r="AK2148" s="9"/>
      <c r="AL2148" s="9"/>
      <c r="AM2148" s="9"/>
      <c r="AN2148" s="9"/>
      <c r="AO2148" s="9"/>
      <c r="AP2148" s="9"/>
      <c r="AQ2148" s="9"/>
      <c r="AR2148" s="9"/>
      <c r="AS2148" s="9"/>
      <c r="AT2148" s="9"/>
      <c r="AU2148" s="9"/>
    </row>
    <row r="2149" spans="24:47">
      <c r="X2149" s="9"/>
      <c r="Z2149" s="9"/>
      <c r="AA2149" s="9"/>
      <c r="AB2149" s="9"/>
      <c r="AC2149" s="9"/>
      <c r="AD2149" s="9"/>
      <c r="AE2149" s="9"/>
      <c r="AF2149" s="9"/>
      <c r="AG2149" s="9"/>
      <c r="AH2149" s="9"/>
      <c r="AI2149" s="9"/>
      <c r="AJ2149" s="9"/>
      <c r="AK2149" s="9"/>
      <c r="AL2149" s="9"/>
      <c r="AM2149" s="9"/>
      <c r="AN2149" s="9"/>
      <c r="AO2149" s="9"/>
      <c r="AP2149" s="9"/>
      <c r="AQ2149" s="9"/>
      <c r="AR2149" s="9"/>
      <c r="AS2149" s="9"/>
      <c r="AT2149" s="9"/>
      <c r="AU2149" s="9"/>
    </row>
    <row r="2150" spans="24:47">
      <c r="Z2150" s="9"/>
      <c r="AA2150" s="9"/>
      <c r="AB2150" s="9"/>
      <c r="AC2150" s="9"/>
      <c r="AD2150" s="9"/>
      <c r="AE2150" s="9"/>
      <c r="AF2150" s="9"/>
      <c r="AG2150" s="9"/>
      <c r="AH2150" s="9"/>
      <c r="AI2150" s="9"/>
      <c r="AJ2150" s="9"/>
      <c r="AK2150" s="9"/>
      <c r="AL2150" s="9"/>
      <c r="AM2150" s="9"/>
      <c r="AN2150" s="9"/>
      <c r="AO2150" s="9"/>
      <c r="AP2150" s="9"/>
      <c r="AQ2150" s="9"/>
      <c r="AR2150" s="9"/>
      <c r="AS2150" s="9"/>
      <c r="AT2150" s="9"/>
      <c r="AU2150" s="9"/>
    </row>
  </sheetData>
  <sheetProtection algorithmName="SHA-512" hashValue="RaXpRxXwtftiulqlqaNZiB15BtDaH8G7OLoQnAHjg0VhkUC0xugQftLEYcPw/FoPzIUI8uLeJwLMn9r5wzcWqQ==" saltValue="sD6Ximd7qiZ+rCHX3sO6lA==" spinCount="100000" sheet="1" objects="1" scenarios="1" selectLockedCells="1"/>
  <mergeCells count="756">
    <mergeCell ref="G8:K8"/>
    <mergeCell ref="G1:I1"/>
    <mergeCell ref="Y13:AC13"/>
    <mergeCell ref="Q46:S46"/>
    <mergeCell ref="AA46:AG46"/>
    <mergeCell ref="Q7:R7"/>
    <mergeCell ref="N8:P8"/>
    <mergeCell ref="Q8:R8"/>
    <mergeCell ref="O28:P29"/>
    <mergeCell ref="O32:P32"/>
    <mergeCell ref="N28:N29"/>
    <mergeCell ref="O31:P31"/>
    <mergeCell ref="P42:V42"/>
    <mergeCell ref="O37:P38"/>
    <mergeCell ref="T45:V45"/>
    <mergeCell ref="B39:K39"/>
    <mergeCell ref="B40:K40"/>
    <mergeCell ref="Q10:R10"/>
    <mergeCell ref="O30:P30"/>
    <mergeCell ref="B41:K41"/>
    <mergeCell ref="B22:K22"/>
    <mergeCell ref="B37:K37"/>
    <mergeCell ref="B31:K31"/>
    <mergeCell ref="P41:V41"/>
    <mergeCell ref="Q5:R5"/>
    <mergeCell ref="BE257:BG257"/>
    <mergeCell ref="BE256:BG256"/>
    <mergeCell ref="BE255:BG255"/>
    <mergeCell ref="BE250:BG250"/>
    <mergeCell ref="BE249:BG249"/>
    <mergeCell ref="BB246:BD246"/>
    <mergeCell ref="AY240:BA240"/>
    <mergeCell ref="AY251:BA251"/>
    <mergeCell ref="AY252:BA252"/>
    <mergeCell ref="AY253:BA253"/>
    <mergeCell ref="AY254:BA254"/>
    <mergeCell ref="BB249:BD249"/>
    <mergeCell ref="AY242:BA242"/>
    <mergeCell ref="BE254:BG254"/>
    <mergeCell ref="BE251:BG251"/>
    <mergeCell ref="AY255:BA255"/>
    <mergeCell ref="BB252:BD252"/>
    <mergeCell ref="BB248:BD248"/>
    <mergeCell ref="BB241:BD241"/>
    <mergeCell ref="BB240:BD240"/>
    <mergeCell ref="BE253:BG253"/>
    <mergeCell ref="BB247:BD247"/>
    <mergeCell ref="BB251:BD251"/>
    <mergeCell ref="BB250:BD250"/>
    <mergeCell ref="BB158:BD158"/>
    <mergeCell ref="BB157:BD157"/>
    <mergeCell ref="BB159:BD159"/>
    <mergeCell ref="BB173:BD173"/>
    <mergeCell ref="BB171:BD171"/>
    <mergeCell ref="BB172:BD172"/>
    <mergeCell ref="BE157:BG157"/>
    <mergeCell ref="BE200:BG200"/>
    <mergeCell ref="BB179:BD179"/>
    <mergeCell ref="BE175:BG175"/>
    <mergeCell ref="BE187:BG187"/>
    <mergeCell ref="BB186:BD186"/>
    <mergeCell ref="BE191:BG191"/>
    <mergeCell ref="BE176:BG176"/>
    <mergeCell ref="BE186:BG186"/>
    <mergeCell ref="BE174:BG174"/>
    <mergeCell ref="BB168:BD168"/>
    <mergeCell ref="BB191:BD191"/>
    <mergeCell ref="BB187:BD187"/>
    <mergeCell ref="BE189:BG189"/>
    <mergeCell ref="BE190:BG190"/>
    <mergeCell ref="BE162:BG162"/>
    <mergeCell ref="BE188:BG188"/>
    <mergeCell ref="BE156:BG156"/>
    <mergeCell ref="BE165:BG165"/>
    <mergeCell ref="BE163:BG163"/>
    <mergeCell ref="BB164:BD164"/>
    <mergeCell ref="BE172:BG172"/>
    <mergeCell ref="BE173:BG173"/>
    <mergeCell ref="BB174:BD174"/>
    <mergeCell ref="BB166:BD166"/>
    <mergeCell ref="BB167:BD167"/>
    <mergeCell ref="BB163:BD163"/>
    <mergeCell ref="BB170:BD170"/>
    <mergeCell ref="BE158:BG158"/>
    <mergeCell ref="BE166:BG166"/>
    <mergeCell ref="BE159:BG159"/>
    <mergeCell ref="BE167:BG167"/>
    <mergeCell ref="BE160:BG160"/>
    <mergeCell ref="BE170:BG170"/>
    <mergeCell ref="BE169:BG169"/>
    <mergeCell ref="BE171:BG171"/>
    <mergeCell ref="BB162:BD162"/>
    <mergeCell ref="BB161:BD161"/>
    <mergeCell ref="BB165:BD165"/>
    <mergeCell ref="BE161:BG161"/>
    <mergeCell ref="BE164:BG164"/>
    <mergeCell ref="BE168:BG168"/>
    <mergeCell ref="BE177:BG177"/>
    <mergeCell ref="BE178:BG178"/>
    <mergeCell ref="BE179:BG179"/>
    <mergeCell ref="BE180:BG180"/>
    <mergeCell ref="BE181:BG181"/>
    <mergeCell ref="BE182:BG182"/>
    <mergeCell ref="BE183:BG183"/>
    <mergeCell ref="BE184:BG184"/>
    <mergeCell ref="BE185:BG185"/>
    <mergeCell ref="BB175:BD175"/>
    <mergeCell ref="AY187:BA187"/>
    <mergeCell ref="AY188:BA188"/>
    <mergeCell ref="AY189:BA189"/>
    <mergeCell ref="AY190:BA190"/>
    <mergeCell ref="BB188:BD188"/>
    <mergeCell ref="AS188:AU188"/>
    <mergeCell ref="BB184:BD184"/>
    <mergeCell ref="BB185:BD185"/>
    <mergeCell ref="BB176:BD176"/>
    <mergeCell ref="BB180:BD180"/>
    <mergeCell ref="BB190:BD190"/>
    <mergeCell ref="BB177:BD177"/>
    <mergeCell ref="BB182:BD182"/>
    <mergeCell ref="BB183:BD183"/>
    <mergeCell ref="BB178:BD178"/>
    <mergeCell ref="BB181:BD181"/>
    <mergeCell ref="AY183:BA183"/>
    <mergeCell ref="AY186:BA186"/>
    <mergeCell ref="AY181:BA181"/>
    <mergeCell ref="AV180:AX180"/>
    <mergeCell ref="AV186:AX186"/>
    <mergeCell ref="AV183:AX183"/>
    <mergeCell ref="AV184:AX184"/>
    <mergeCell ref="AV185:AX185"/>
    <mergeCell ref="AV171:AX171"/>
    <mergeCell ref="AY177:BA177"/>
    <mergeCell ref="AY178:BA178"/>
    <mergeCell ref="AY179:BA179"/>
    <mergeCell ref="AV176:AX176"/>
    <mergeCell ref="AY180:BA180"/>
    <mergeCell ref="AV175:AX175"/>
    <mergeCell ref="AV177:AX177"/>
    <mergeCell ref="AV182:AX182"/>
    <mergeCell ref="AV181:AX181"/>
    <mergeCell ref="AV179:AX179"/>
    <mergeCell ref="AY182:BA182"/>
    <mergeCell ref="AY184:BA184"/>
    <mergeCell ref="AV178:AX178"/>
    <mergeCell ref="AY185:BA185"/>
    <mergeCell ref="AY174:BA174"/>
    <mergeCell ref="AV173:AX173"/>
    <mergeCell ref="AY176:BA176"/>
    <mergeCell ref="AY175:BA175"/>
    <mergeCell ref="BE196:BG196"/>
    <mergeCell ref="BE195:BG195"/>
    <mergeCell ref="AV199:AX199"/>
    <mergeCell ref="AS200:AU200"/>
    <mergeCell ref="AV198:AX198"/>
    <mergeCell ref="AV189:AX189"/>
    <mergeCell ref="AV190:AX190"/>
    <mergeCell ref="AY193:BA193"/>
    <mergeCell ref="AY202:BA202"/>
    <mergeCell ref="AY197:BA197"/>
    <mergeCell ref="BE201:BG201"/>
    <mergeCell ref="BE194:BG194"/>
    <mergeCell ref="AV197:AX197"/>
    <mergeCell ref="AS195:AU195"/>
    <mergeCell ref="BE193:BG193"/>
    <mergeCell ref="BE192:BG192"/>
    <mergeCell ref="BB192:BD192"/>
    <mergeCell ref="AY192:BA192"/>
    <mergeCell ref="AY191:BA191"/>
    <mergeCell ref="AV192:AX192"/>
    <mergeCell ref="AS192:AU192"/>
    <mergeCell ref="BB189:BD189"/>
    <mergeCell ref="BB198:BD198"/>
    <mergeCell ref="BB194:BD194"/>
    <mergeCell ref="AY196:BA196"/>
    <mergeCell ref="AS190:AU190"/>
    <mergeCell ref="AV200:AX200"/>
    <mergeCell ref="AY194:BA194"/>
    <mergeCell ref="AY195:BA195"/>
    <mergeCell ref="AS197:AU197"/>
    <mergeCell ref="AS198:AU198"/>
    <mergeCell ref="AS203:AU203"/>
    <mergeCell ref="BB193:BD193"/>
    <mergeCell ref="AV187:AX187"/>
    <mergeCell ref="AQ210:AQ212"/>
    <mergeCell ref="AV211:AX211"/>
    <mergeCell ref="AV193:AX193"/>
    <mergeCell ref="AS207:AU207"/>
    <mergeCell ref="AQ200:AQ202"/>
    <mergeCell ref="AV210:AX210"/>
    <mergeCell ref="AV196:AX196"/>
    <mergeCell ref="AV194:AX194"/>
    <mergeCell ref="AV203:AX203"/>
    <mergeCell ref="AV201:AX201"/>
    <mergeCell ref="AS209:AU209"/>
    <mergeCell ref="AV188:AX188"/>
    <mergeCell ref="AS193:AU193"/>
    <mergeCell ref="AS196:AU196"/>
    <mergeCell ref="AS189:AU189"/>
    <mergeCell ref="AV191:AX191"/>
    <mergeCell ref="AV195:AX195"/>
    <mergeCell ref="AV202:AX202"/>
    <mergeCell ref="AV212:AX212"/>
    <mergeCell ref="AS179:AU179"/>
    <mergeCell ref="AS157:AU157"/>
    <mergeCell ref="AQ170:AQ172"/>
    <mergeCell ref="AS170:AU170"/>
    <mergeCell ref="AS171:AU171"/>
    <mergeCell ref="AS167:AU167"/>
    <mergeCell ref="AQ160:AQ162"/>
    <mergeCell ref="AS257:AU257"/>
    <mergeCell ref="AS243:AU243"/>
    <mergeCell ref="AS256:AU256"/>
    <mergeCell ref="AS239:AU239"/>
    <mergeCell ref="AS240:AU240"/>
    <mergeCell ref="AS241:AU241"/>
    <mergeCell ref="AS242:AU242"/>
    <mergeCell ref="AS255:AU255"/>
    <mergeCell ref="AS249:AU249"/>
    <mergeCell ref="AS250:AU250"/>
    <mergeCell ref="AS254:AU254"/>
    <mergeCell ref="AS245:AU245"/>
    <mergeCell ref="AS251:AU251"/>
    <mergeCell ref="AS246:AU246"/>
    <mergeCell ref="AS247:AU247"/>
    <mergeCell ref="AS248:AU248"/>
    <mergeCell ref="AQ240:AQ242"/>
    <mergeCell ref="AS219:AU219"/>
    <mergeCell ref="AS218:AU218"/>
    <mergeCell ref="AS220:AU220"/>
    <mergeCell ref="AS187:AU187"/>
    <mergeCell ref="AS194:AU194"/>
    <mergeCell ref="AS215:AU215"/>
    <mergeCell ref="AQ220:AQ222"/>
    <mergeCell ref="AQ180:AQ182"/>
    <mergeCell ref="AQ190:AQ192"/>
    <mergeCell ref="AS206:AU206"/>
    <mergeCell ref="AS222:AU222"/>
    <mergeCell ref="AS210:AU210"/>
    <mergeCell ref="AS212:AU212"/>
    <mergeCell ref="AS208:AU208"/>
    <mergeCell ref="AS204:AU204"/>
    <mergeCell ref="AS221:AU221"/>
    <mergeCell ref="AS168:AU168"/>
    <mergeCell ref="AS165:AU165"/>
    <mergeCell ref="AS158:AU158"/>
    <mergeCell ref="AS175:AU175"/>
    <mergeCell ref="AS178:AU178"/>
    <mergeCell ref="AS176:AU176"/>
    <mergeCell ref="AS177:AU177"/>
    <mergeCell ref="T28:T29"/>
    <mergeCell ref="U28:V28"/>
    <mergeCell ref="AQ150:AQ152"/>
    <mergeCell ref="AS142:AU142"/>
    <mergeCell ref="AH46:AN46"/>
    <mergeCell ref="AS139:AU139"/>
    <mergeCell ref="Y41:AN41"/>
    <mergeCell ref="Y42:AN42"/>
    <mergeCell ref="S10:T10"/>
    <mergeCell ref="B26:K26"/>
    <mergeCell ref="B9:E9"/>
    <mergeCell ref="B11:E11"/>
    <mergeCell ref="B16:K16"/>
    <mergeCell ref="B17:K17"/>
    <mergeCell ref="B18:K18"/>
    <mergeCell ref="B19:K19"/>
    <mergeCell ref="F12:H12"/>
    <mergeCell ref="B23:K23"/>
    <mergeCell ref="B15:K15"/>
    <mergeCell ref="B20:K20"/>
    <mergeCell ref="I11:J11"/>
    <mergeCell ref="B12:E12"/>
    <mergeCell ref="B14:K14"/>
    <mergeCell ref="N5:P5"/>
    <mergeCell ref="N6:P6"/>
    <mergeCell ref="N7:P7"/>
    <mergeCell ref="B30:K30"/>
    <mergeCell ref="I12:J12"/>
    <mergeCell ref="B29:K29"/>
    <mergeCell ref="B33:K33"/>
    <mergeCell ref="Q6:R6"/>
    <mergeCell ref="Q11:R11"/>
    <mergeCell ref="B32:K32"/>
    <mergeCell ref="A5:B5"/>
    <mergeCell ref="I9:J9"/>
    <mergeCell ref="B10:E10"/>
    <mergeCell ref="B7:K7"/>
    <mergeCell ref="B21:K21"/>
    <mergeCell ref="G10:H10"/>
    <mergeCell ref="B25:K25"/>
    <mergeCell ref="B24:K24"/>
    <mergeCell ref="G9:H9"/>
    <mergeCell ref="F11:H11"/>
    <mergeCell ref="H5:I5"/>
    <mergeCell ref="I10:J10"/>
    <mergeCell ref="F6:G6"/>
    <mergeCell ref="B8:F8"/>
    <mergeCell ref="B38:K38"/>
    <mergeCell ref="T46:V46"/>
    <mergeCell ref="AH45:AN45"/>
    <mergeCell ref="AV139:AX139"/>
    <mergeCell ref="AY140:BA140"/>
    <mergeCell ref="BB140:BD140"/>
    <mergeCell ref="O33:P33"/>
    <mergeCell ref="O34:P34"/>
    <mergeCell ref="B35:K35"/>
    <mergeCell ref="B36:K36"/>
    <mergeCell ref="BB136:BD136"/>
    <mergeCell ref="F46:G46"/>
    <mergeCell ref="H45:K45"/>
    <mergeCell ref="H46:K46"/>
    <mergeCell ref="B34:K34"/>
    <mergeCell ref="AP136:AS136"/>
    <mergeCell ref="AT136:AX136"/>
    <mergeCell ref="AY134:BA134"/>
    <mergeCell ref="AT135:AX135"/>
    <mergeCell ref="BB134:BD134"/>
    <mergeCell ref="AP134:AS134"/>
    <mergeCell ref="BB133:BD133"/>
    <mergeCell ref="AV140:AX140"/>
    <mergeCell ref="BE155:BG155"/>
    <mergeCell ref="AS151:AU151"/>
    <mergeCell ref="AY150:BA150"/>
    <mergeCell ref="BE147:BG147"/>
    <mergeCell ref="BE142:BG142"/>
    <mergeCell ref="AY155:BA155"/>
    <mergeCell ref="BE151:BG151"/>
    <mergeCell ref="BB142:BD142"/>
    <mergeCell ref="BE146:BG146"/>
    <mergeCell ref="BE145:BG145"/>
    <mergeCell ref="BE148:BG148"/>
    <mergeCell ref="AY142:BA142"/>
    <mergeCell ref="BB144:BD144"/>
    <mergeCell ref="AY156:BA156"/>
    <mergeCell ref="AV145:AX145"/>
    <mergeCell ref="AV144:AX144"/>
    <mergeCell ref="AS144:AU144"/>
    <mergeCell ref="AS148:AU148"/>
    <mergeCell ref="AY143:BA143"/>
    <mergeCell ref="BB156:BD156"/>
    <mergeCell ref="AS146:AU146"/>
    <mergeCell ref="AS147:AU147"/>
    <mergeCell ref="BB145:BD145"/>
    <mergeCell ref="BB143:BD143"/>
    <mergeCell ref="BB148:BD148"/>
    <mergeCell ref="AS149:AU149"/>
    <mergeCell ref="AY147:BA147"/>
    <mergeCell ref="AY146:BA146"/>
    <mergeCell ref="AY145:BA145"/>
    <mergeCell ref="BB147:BD147"/>
    <mergeCell ref="BB146:BD146"/>
    <mergeCell ref="AV163:AX163"/>
    <mergeCell ref="AV160:AX160"/>
    <mergeCell ref="AV159:AX159"/>
    <mergeCell ref="AV151:AX151"/>
    <mergeCell ref="AV150:AX150"/>
    <mergeCell ref="AS141:AU141"/>
    <mergeCell ref="AV146:AX146"/>
    <mergeCell ref="AV147:AX147"/>
    <mergeCell ref="AV149:AX149"/>
    <mergeCell ref="AS152:AU152"/>
    <mergeCell ref="AS150:AU150"/>
    <mergeCell ref="AV142:AX142"/>
    <mergeCell ref="AV148:AX148"/>
    <mergeCell ref="AV155:AX155"/>
    <mergeCell ref="AS156:AU156"/>
    <mergeCell ref="AS154:AU154"/>
    <mergeCell ref="AV143:AX143"/>
    <mergeCell ref="AS155:AU155"/>
    <mergeCell ref="AV141:AX141"/>
    <mergeCell ref="AY164:BA164"/>
    <mergeCell ref="AS174:AU174"/>
    <mergeCell ref="AS161:AU161"/>
    <mergeCell ref="AV167:AX167"/>
    <mergeCell ref="AV162:AX162"/>
    <mergeCell ref="AV161:AX161"/>
    <mergeCell ref="AV165:AX165"/>
    <mergeCell ref="AS143:AU143"/>
    <mergeCell ref="AS145:AU145"/>
    <mergeCell ref="AY171:BA171"/>
    <mergeCell ref="AY172:BA172"/>
    <mergeCell ref="AY160:BA160"/>
    <mergeCell ref="AY170:BA170"/>
    <mergeCell ref="AY166:BA166"/>
    <mergeCell ref="AY167:BA167"/>
    <mergeCell ref="AY169:BA169"/>
    <mergeCell ref="AY157:BA157"/>
    <mergeCell ref="AY151:BA151"/>
    <mergeCell ref="AY144:BA144"/>
    <mergeCell ref="AS164:AU164"/>
    <mergeCell ref="AS160:AU160"/>
    <mergeCell ref="AY159:BA159"/>
    <mergeCell ref="AV152:AX152"/>
    <mergeCell ref="AY148:BA148"/>
    <mergeCell ref="BE223:BG223"/>
    <mergeCell ref="BE224:BG224"/>
    <mergeCell ref="AY236:BA236"/>
    <mergeCell ref="AY246:BA246"/>
    <mergeCell ref="BB227:BD227"/>
    <mergeCell ref="AY244:BA244"/>
    <mergeCell ref="BB245:BD245"/>
    <mergeCell ref="AY158:BA158"/>
    <mergeCell ref="AS159:AU159"/>
    <mergeCell ref="AV174:AX174"/>
    <mergeCell ref="AY161:BA161"/>
    <mergeCell ref="AY162:BA162"/>
    <mergeCell ref="BB169:BD169"/>
    <mergeCell ref="AV168:AX168"/>
    <mergeCell ref="BB160:BD160"/>
    <mergeCell ref="AY163:BA163"/>
    <mergeCell ref="AY165:BA165"/>
    <mergeCell ref="AY168:BA168"/>
    <mergeCell ref="AV170:AX170"/>
    <mergeCell ref="AY173:BA173"/>
    <mergeCell ref="AS173:AU173"/>
    <mergeCell ref="AV169:AX169"/>
    <mergeCell ref="AV166:AX166"/>
    <mergeCell ref="AV172:AX172"/>
    <mergeCell ref="BE248:BG248"/>
    <mergeCell ref="BE247:BG247"/>
    <mergeCell ref="AY225:BA225"/>
    <mergeCell ref="AY219:BA219"/>
    <mergeCell ref="BB231:BD231"/>
    <mergeCell ref="BB219:BD219"/>
    <mergeCell ref="BE221:BG221"/>
    <mergeCell ref="BE242:BG242"/>
    <mergeCell ref="BE227:BG227"/>
    <mergeCell ref="BE226:BG226"/>
    <mergeCell ref="AY248:BA248"/>
    <mergeCell ref="AY247:BA247"/>
    <mergeCell ref="BE239:BG239"/>
    <mergeCell ref="BE241:BG241"/>
    <mergeCell ref="BE240:BG240"/>
    <mergeCell ref="BE244:BG244"/>
    <mergeCell ref="BE243:BG243"/>
    <mergeCell ref="BE232:BG232"/>
    <mergeCell ref="BE231:BG231"/>
    <mergeCell ref="BE222:BG222"/>
    <mergeCell ref="BE237:BG237"/>
    <mergeCell ref="BE225:BG225"/>
    <mergeCell ref="BB228:BD228"/>
    <mergeCell ref="BE219:BG219"/>
    <mergeCell ref="BE216:BG216"/>
    <mergeCell ref="BB234:BD234"/>
    <mergeCell ref="AS235:AU235"/>
    <mergeCell ref="AS237:AU237"/>
    <mergeCell ref="AS238:AU238"/>
    <mergeCell ref="AS217:AU217"/>
    <mergeCell ref="AS216:AU216"/>
    <mergeCell ref="BB225:BD225"/>
    <mergeCell ref="BB222:BD222"/>
    <mergeCell ref="AV225:AX225"/>
    <mergeCell ref="AV232:AX232"/>
    <mergeCell ref="BB236:BD236"/>
    <mergeCell ref="AS234:AU234"/>
    <mergeCell ref="AS224:AU224"/>
    <mergeCell ref="AS223:AU223"/>
    <mergeCell ref="BE218:BG218"/>
    <mergeCell ref="BE230:BG230"/>
    <mergeCell ref="BE229:BG229"/>
    <mergeCell ref="BE228:BG228"/>
    <mergeCell ref="BE238:BG238"/>
    <mergeCell ref="BE236:BG236"/>
    <mergeCell ref="BE235:BG235"/>
    <mergeCell ref="BE234:BG234"/>
    <mergeCell ref="BE233:BG233"/>
    <mergeCell ref="BE215:BG215"/>
    <mergeCell ref="AY233:BA233"/>
    <mergeCell ref="AY234:BA234"/>
    <mergeCell ref="AY235:BA235"/>
    <mergeCell ref="BE197:BG197"/>
    <mergeCell ref="BE212:BG212"/>
    <mergeCell ref="BE205:BG205"/>
    <mergeCell ref="BE204:BG204"/>
    <mergeCell ref="AY199:BA199"/>
    <mergeCell ref="AY198:BA198"/>
    <mergeCell ref="BB197:BD197"/>
    <mergeCell ref="BB218:BD218"/>
    <mergeCell ref="AY208:BA208"/>
    <mergeCell ref="BB220:BD220"/>
    <mergeCell ref="AY223:BA223"/>
    <mergeCell ref="AY226:BA226"/>
    <mergeCell ref="AY221:BA221"/>
    <mergeCell ref="AY200:BA200"/>
    <mergeCell ref="AY205:BA205"/>
    <mergeCell ref="BB235:BD235"/>
    <mergeCell ref="BB205:BD205"/>
    <mergeCell ref="BB206:BD206"/>
    <mergeCell ref="BE220:BG220"/>
    <mergeCell ref="BE202:BG202"/>
    <mergeCell ref="BE258:BG258"/>
    <mergeCell ref="BB229:BD229"/>
    <mergeCell ref="AS182:AU182"/>
    <mergeCell ref="AV229:AX229"/>
    <mergeCell ref="AV230:AX230"/>
    <mergeCell ref="AS230:AU230"/>
    <mergeCell ref="AV243:AX243"/>
    <mergeCell ref="AV250:AX250"/>
    <mergeCell ref="AV216:AX216"/>
    <mergeCell ref="AS258:AU258"/>
    <mergeCell ref="AS252:AU252"/>
    <mergeCell ref="AS253:AU253"/>
    <mergeCell ref="AS236:AU236"/>
    <mergeCell ref="AV252:AX252"/>
    <mergeCell ref="AV245:AX245"/>
    <mergeCell ref="AS244:AU244"/>
    <mergeCell ref="BE198:BG198"/>
    <mergeCell ref="BB258:BD258"/>
    <mergeCell ref="AY257:BA257"/>
    <mergeCell ref="BE252:BG252"/>
    <mergeCell ref="BE245:BG245"/>
    <mergeCell ref="BE246:BG246"/>
    <mergeCell ref="AY220:BA220"/>
    <mergeCell ref="AS201:AU201"/>
    <mergeCell ref="W1:X1"/>
    <mergeCell ref="AK7:AM7"/>
    <mergeCell ref="W6:Y6"/>
    <mergeCell ref="W7:Y7"/>
    <mergeCell ref="AH6:AJ6"/>
    <mergeCell ref="AK5:AM5"/>
    <mergeCell ref="AE7:AG7"/>
    <mergeCell ref="AE8:AG8"/>
    <mergeCell ref="AH8:AJ8"/>
    <mergeCell ref="AH7:AJ7"/>
    <mergeCell ref="AH5:AJ5"/>
    <mergeCell ref="W5:Y5"/>
    <mergeCell ref="AK6:AM6"/>
    <mergeCell ref="AE6:AG6"/>
    <mergeCell ref="AK1:AM1"/>
    <mergeCell ref="AH1:AJ1"/>
    <mergeCell ref="AE1:AG1"/>
    <mergeCell ref="AK8:AM8"/>
    <mergeCell ref="Y1:AD1"/>
    <mergeCell ref="Z8:AD8"/>
    <mergeCell ref="AN1:AO1"/>
    <mergeCell ref="AS214:AU214"/>
    <mergeCell ref="AS199:AU199"/>
    <mergeCell ref="AS205:AU205"/>
    <mergeCell ref="AS162:AU162"/>
    <mergeCell ref="AS183:AU183"/>
    <mergeCell ref="AS184:AU184"/>
    <mergeCell ref="AS181:AU181"/>
    <mergeCell ref="AS166:AU166"/>
    <mergeCell ref="AS191:AU191"/>
    <mergeCell ref="AS163:AU163"/>
    <mergeCell ref="AS202:AU202"/>
    <mergeCell ref="AS180:AU180"/>
    <mergeCell ref="AS185:AU185"/>
    <mergeCell ref="AS213:AU213"/>
    <mergeCell ref="AS211:AU211"/>
    <mergeCell ref="AS186:AU186"/>
    <mergeCell ref="AS172:AU172"/>
    <mergeCell ref="AS169:AU169"/>
    <mergeCell ref="AP135:AS135"/>
    <mergeCell ref="AS153:AU153"/>
    <mergeCell ref="AS138:BG138"/>
    <mergeCell ref="BE144:BG144"/>
    <mergeCell ref="BE143:BG143"/>
    <mergeCell ref="AN7:AO7"/>
    <mergeCell ref="AN5:AO5"/>
    <mergeCell ref="AN8:AO8"/>
    <mergeCell ref="Y12:AM12"/>
    <mergeCell ref="AD36:AG38"/>
    <mergeCell ref="AH36:AJ38"/>
    <mergeCell ref="AK36:AM38"/>
    <mergeCell ref="AH13:AJ13"/>
    <mergeCell ref="AK13:AM13"/>
    <mergeCell ref="W8:Y8"/>
    <mergeCell ref="AE5:AG5"/>
    <mergeCell ref="Z5:AD5"/>
    <mergeCell ref="Z6:AD6"/>
    <mergeCell ref="Z7:AD7"/>
    <mergeCell ref="AN6:AO6"/>
    <mergeCell ref="Y11:AM11"/>
    <mergeCell ref="Y36:AC38"/>
    <mergeCell ref="AD13:AG13"/>
    <mergeCell ref="AY206:BA206"/>
    <mergeCell ref="AY207:BA207"/>
    <mergeCell ref="AY201:BA201"/>
    <mergeCell ref="AV206:AX206"/>
    <mergeCell ref="AV205:AX205"/>
    <mergeCell ref="AV217:AX217"/>
    <mergeCell ref="AY211:BA211"/>
    <mergeCell ref="AY212:BA212"/>
    <mergeCell ref="AV213:AX213"/>
    <mergeCell ref="AY209:BA209"/>
    <mergeCell ref="AV204:AX204"/>
    <mergeCell ref="AY215:BA215"/>
    <mergeCell ref="AV215:AX215"/>
    <mergeCell ref="AV209:AX209"/>
    <mergeCell ref="AV207:AX207"/>
    <mergeCell ref="AV208:AX208"/>
    <mergeCell ref="AY210:BA210"/>
    <mergeCell ref="AY204:BA204"/>
    <mergeCell ref="AV214:AX214"/>
    <mergeCell ref="AY203:BA203"/>
    <mergeCell ref="AY214:BA214"/>
    <mergeCell ref="AY217:BA217"/>
    <mergeCell ref="BB224:BD224"/>
    <mergeCell ref="BB226:BD226"/>
    <mergeCell ref="AV231:AX231"/>
    <mergeCell ref="AY229:BA229"/>
    <mergeCell ref="AV223:AX223"/>
    <mergeCell ref="AS233:AU233"/>
    <mergeCell ref="AY239:BA239"/>
    <mergeCell ref="AV241:AX241"/>
    <mergeCell ref="BB237:BD237"/>
    <mergeCell ref="BB238:BD238"/>
    <mergeCell ref="AS232:AU232"/>
    <mergeCell ref="AS226:AU226"/>
    <mergeCell ref="AS227:AU227"/>
    <mergeCell ref="AS229:AU229"/>
    <mergeCell ref="AS228:AU228"/>
    <mergeCell ref="AS225:AU225"/>
    <mergeCell ref="AS231:AU231"/>
    <mergeCell ref="BB230:BD230"/>
    <mergeCell ref="AV219:AX219"/>
    <mergeCell ref="BB221:BD221"/>
    <mergeCell ref="BB216:BD216"/>
    <mergeCell ref="AV256:AX256"/>
    <mergeCell ref="AY249:BA249"/>
    <mergeCell ref="AY243:BA243"/>
    <mergeCell ref="AY256:BA256"/>
    <mergeCell ref="AV254:AX254"/>
    <mergeCell ref="AY228:BA228"/>
    <mergeCell ref="AY230:BA230"/>
    <mergeCell ref="AV224:AX224"/>
    <mergeCell ref="AV227:AX227"/>
    <mergeCell ref="AV228:AX228"/>
    <mergeCell ref="AV226:AX226"/>
    <mergeCell ref="AY227:BA227"/>
    <mergeCell ref="AY224:BA224"/>
    <mergeCell ref="AV221:AX221"/>
    <mergeCell ref="AV220:AX220"/>
    <mergeCell ref="AV248:AX248"/>
    <mergeCell ref="AV240:AX240"/>
    <mergeCell ref="AV218:AX218"/>
    <mergeCell ref="AV242:AX242"/>
    <mergeCell ref="BB239:BD239"/>
    <mergeCell ref="AV222:AX222"/>
    <mergeCell ref="AQ250:AQ252"/>
    <mergeCell ref="AV249:AX249"/>
    <mergeCell ref="AV244:AX244"/>
    <mergeCell ref="AV253:AX253"/>
    <mergeCell ref="AV247:AX247"/>
    <mergeCell ref="AV246:AX246"/>
    <mergeCell ref="AV251:AX251"/>
    <mergeCell ref="AY258:BA258"/>
    <mergeCell ref="AY232:BA232"/>
    <mergeCell ref="AY245:BA245"/>
    <mergeCell ref="AV233:AX233"/>
    <mergeCell ref="AV234:AX234"/>
    <mergeCell ref="AV235:AX235"/>
    <mergeCell ref="AV237:AX237"/>
    <mergeCell ref="AY241:BA241"/>
    <mergeCell ref="AY238:BA238"/>
    <mergeCell ref="AV258:AX258"/>
    <mergeCell ref="AV257:AX257"/>
    <mergeCell ref="AV255:AX255"/>
    <mergeCell ref="AY237:BA237"/>
    <mergeCell ref="AV236:AX236"/>
    <mergeCell ref="AV239:AX239"/>
    <mergeCell ref="AV238:AX238"/>
    <mergeCell ref="AQ230:AQ232"/>
    <mergeCell ref="BB257:BD257"/>
    <mergeCell ref="BB201:BD201"/>
    <mergeCell ref="BB202:BD202"/>
    <mergeCell ref="BB195:BD195"/>
    <mergeCell ref="BB196:BD196"/>
    <mergeCell ref="AY218:BA218"/>
    <mergeCell ref="BB256:BD256"/>
    <mergeCell ref="BB255:BD255"/>
    <mergeCell ref="BB254:BD254"/>
    <mergeCell ref="BB243:BD243"/>
    <mergeCell ref="BB242:BD242"/>
    <mergeCell ref="BB253:BD253"/>
    <mergeCell ref="AY250:BA250"/>
    <mergeCell ref="AY213:BA213"/>
    <mergeCell ref="AY216:BA216"/>
    <mergeCell ref="BB223:BD223"/>
    <mergeCell ref="AY231:BA231"/>
    <mergeCell ref="BB204:BD204"/>
    <mergeCell ref="AY222:BA222"/>
    <mergeCell ref="BB217:BD217"/>
    <mergeCell ref="BB215:BD215"/>
    <mergeCell ref="BB244:BD244"/>
    <mergeCell ref="BB232:BD232"/>
    <mergeCell ref="BB233:BD233"/>
    <mergeCell ref="BE207:BG207"/>
    <mergeCell ref="BE208:BG208"/>
    <mergeCell ref="BE214:BG214"/>
    <mergeCell ref="BE213:BG213"/>
    <mergeCell ref="BE211:BG211"/>
    <mergeCell ref="BE206:BG206"/>
    <mergeCell ref="BB199:BD199"/>
    <mergeCell ref="BB200:BD200"/>
    <mergeCell ref="BE203:BG203"/>
    <mergeCell ref="BE210:BG210"/>
    <mergeCell ref="BB209:BD209"/>
    <mergeCell ref="BB210:BD210"/>
    <mergeCell ref="BE209:BG209"/>
    <mergeCell ref="BB207:BD207"/>
    <mergeCell ref="BB211:BD211"/>
    <mergeCell ref="BB212:BD212"/>
    <mergeCell ref="BE199:BG199"/>
    <mergeCell ref="BB208:BD208"/>
    <mergeCell ref="BB214:BD214"/>
    <mergeCell ref="BB203:BD203"/>
    <mergeCell ref="BE217:BG217"/>
    <mergeCell ref="BB213:BD213"/>
    <mergeCell ref="AV164:AX164"/>
    <mergeCell ref="BE149:BG149"/>
    <mergeCell ref="BB155:BD155"/>
    <mergeCell ref="AV158:AX158"/>
    <mergeCell ref="AV157:AX157"/>
    <mergeCell ref="AV156:AX156"/>
    <mergeCell ref="BE150:BG150"/>
    <mergeCell ref="AV154:AX154"/>
    <mergeCell ref="AY149:BA149"/>
    <mergeCell ref="BE154:BG154"/>
    <mergeCell ref="AY152:BA152"/>
    <mergeCell ref="AY153:BA153"/>
    <mergeCell ref="AY154:BA154"/>
    <mergeCell ref="AV153:AX153"/>
    <mergeCell ref="BB150:BD150"/>
    <mergeCell ref="BB151:BD151"/>
    <mergeCell ref="BB152:BD152"/>
    <mergeCell ref="BB153:BD153"/>
    <mergeCell ref="BB154:BD154"/>
    <mergeCell ref="BE152:BG152"/>
    <mergeCell ref="BE153:BG153"/>
    <mergeCell ref="BB149:BD149"/>
    <mergeCell ref="BE133:BG133"/>
    <mergeCell ref="BE135:BG135"/>
    <mergeCell ref="BB135:BD135"/>
    <mergeCell ref="BH135:BJ135"/>
    <mergeCell ref="AP133:AS133"/>
    <mergeCell ref="AT134:AX134"/>
    <mergeCell ref="AT133:AX133"/>
    <mergeCell ref="AY135:BA135"/>
    <mergeCell ref="BB141:BD141"/>
    <mergeCell ref="AY139:BA139"/>
    <mergeCell ref="BB139:BD139"/>
    <mergeCell ref="BE140:BG140"/>
    <mergeCell ref="BH136:BJ136"/>
    <mergeCell ref="AY133:BA133"/>
    <mergeCell ref="BE134:BG134"/>
    <mergeCell ref="BH133:BJ133"/>
    <mergeCell ref="BH134:BJ134"/>
    <mergeCell ref="BE136:BG136"/>
    <mergeCell ref="AY136:BA136"/>
    <mergeCell ref="AY141:BA141"/>
    <mergeCell ref="AQ140:AQ143"/>
    <mergeCell ref="AS140:AU140"/>
    <mergeCell ref="BE141:BG141"/>
    <mergeCell ref="BE139:BG139"/>
  </mergeCells>
  <conditionalFormatting sqref="Q37:T37 Q39:T39">
    <cfRule type="expression" dxfId="162" priority="1587">
      <formula>IF(Q37&lt;0,1,0)</formula>
    </cfRule>
  </conditionalFormatting>
  <conditionalFormatting sqref="AV141:AV171">
    <cfRule type="expression" dxfId="161" priority="2220">
      <formula>IF(AV141=BI141,1,0)</formula>
    </cfRule>
  </conditionalFormatting>
  <conditionalFormatting sqref="AY141:AY171">
    <cfRule type="expression" dxfId="160" priority="2221">
      <formula>IF(AY141=BI141,1,0)</formula>
    </cfRule>
  </conditionalFormatting>
  <conditionalFormatting sqref="AS141:AS171">
    <cfRule type="expression" dxfId="159" priority="2222">
      <formula>IF(AS141=BI141,1,0)</formula>
    </cfRule>
  </conditionalFormatting>
  <conditionalFormatting sqref="BE141:BE171">
    <cfRule type="expression" dxfId="158" priority="2223">
      <formula>IF(BE141=BI141,1,0)</formula>
    </cfRule>
  </conditionalFormatting>
  <conditionalFormatting sqref="BB141:BB171">
    <cfRule type="expression" dxfId="157" priority="2224">
      <formula>IF(BB141=BI141,1,0)</formula>
    </cfRule>
  </conditionalFormatting>
  <conditionalFormatting sqref="AS172:AS181">
    <cfRule type="expression" dxfId="156" priority="2225">
      <formula>IF(AS172=BI172,1,0)</formula>
    </cfRule>
  </conditionalFormatting>
  <conditionalFormatting sqref="AV172:AV181">
    <cfRule type="expression" dxfId="155" priority="2226">
      <formula>IF(AV172=BI172,1,0)</formula>
    </cfRule>
  </conditionalFormatting>
  <conditionalFormatting sqref="AY172:AY181">
    <cfRule type="expression" dxfId="154" priority="2227">
      <formula>IF(AY172=BI172,1,0)</formula>
    </cfRule>
  </conditionalFormatting>
  <conditionalFormatting sqref="BB172:BB181">
    <cfRule type="expression" dxfId="153" priority="2228">
      <formula>IF(BB172=BI172,1,0)</formula>
    </cfRule>
  </conditionalFormatting>
  <conditionalFormatting sqref="BE172:BE181">
    <cfRule type="expression" dxfId="152" priority="2229">
      <formula>IF(BE172=BI172,1,0)</formula>
    </cfRule>
  </conditionalFormatting>
  <conditionalFormatting sqref="AS182:AS191">
    <cfRule type="expression" dxfId="151" priority="2230">
      <formula>IF(AS182=BI182,1,0)</formula>
    </cfRule>
  </conditionalFormatting>
  <conditionalFormatting sqref="AS192:AS211">
    <cfRule type="expression" dxfId="150" priority="2231">
      <formula>IF(AS192=BI192,1,0)</formula>
    </cfRule>
  </conditionalFormatting>
  <conditionalFormatting sqref="AS212:AS221">
    <cfRule type="expression" dxfId="149" priority="2232">
      <formula>IF(AS212=BI212,1,0)</formula>
    </cfRule>
  </conditionalFormatting>
  <conditionalFormatting sqref="AS222:AS231">
    <cfRule type="expression" dxfId="148" priority="2233">
      <formula>IF(AS222=BI222,1,0)</formula>
    </cfRule>
  </conditionalFormatting>
  <conditionalFormatting sqref="AS232:AS257">
    <cfRule type="expression" dxfId="147" priority="2234">
      <formula>IF(AS232=BI232,1,0)</formula>
    </cfRule>
  </conditionalFormatting>
  <conditionalFormatting sqref="AV182:AV191">
    <cfRule type="expression" dxfId="146" priority="2235">
      <formula>IF(AV182=BI182,1,0)</formula>
    </cfRule>
  </conditionalFormatting>
  <conditionalFormatting sqref="AV192:AV211">
    <cfRule type="expression" dxfId="145" priority="2236">
      <formula>IF(AV192=BI192,1,0)</formula>
    </cfRule>
  </conditionalFormatting>
  <conditionalFormatting sqref="AV212:AV221">
    <cfRule type="expression" dxfId="144" priority="2237">
      <formula>IF(AV212=BI212,1,0)</formula>
    </cfRule>
  </conditionalFormatting>
  <conditionalFormatting sqref="AV222:AV231">
    <cfRule type="expression" dxfId="143" priority="2238">
      <formula>IF(AV222=BI222,1,0)</formula>
    </cfRule>
  </conditionalFormatting>
  <conditionalFormatting sqref="AV232:AV257">
    <cfRule type="expression" dxfId="142" priority="2239">
      <formula>IF(AV232=BI232,1,0)</formula>
    </cfRule>
  </conditionalFormatting>
  <conditionalFormatting sqref="AY182:AY191">
    <cfRule type="expression" dxfId="141" priority="2240">
      <formula>IF(AY182=BI182,1,0)</formula>
    </cfRule>
  </conditionalFormatting>
  <conditionalFormatting sqref="AY192:AY211">
    <cfRule type="expression" dxfId="140" priority="2241">
      <formula>IF(AY192=BI192,1,0)</formula>
    </cfRule>
  </conditionalFormatting>
  <conditionalFormatting sqref="AY212:AY221">
    <cfRule type="expression" dxfId="139" priority="2242">
      <formula>IF(AY212=BI212,1,0)</formula>
    </cfRule>
  </conditionalFormatting>
  <conditionalFormatting sqref="AY222:AY231">
    <cfRule type="expression" dxfId="138" priority="2243">
      <formula>IF(AY222=BI222,1,0)</formula>
    </cfRule>
  </conditionalFormatting>
  <conditionalFormatting sqref="AY232:AY257">
    <cfRule type="expression" dxfId="137" priority="2244">
      <formula>IF(AY232=BI232,1,0)</formula>
    </cfRule>
  </conditionalFormatting>
  <conditionalFormatting sqref="BB182:BB191">
    <cfRule type="expression" dxfId="136" priority="2245">
      <formula>IF(BB182=BI182,1,0)</formula>
    </cfRule>
  </conditionalFormatting>
  <conditionalFormatting sqref="BB192:BB211">
    <cfRule type="expression" dxfId="135" priority="2246">
      <formula>IF(BB192=BI192,1,0)</formula>
    </cfRule>
  </conditionalFormatting>
  <conditionalFormatting sqref="BB212:BB221">
    <cfRule type="expression" dxfId="134" priority="2247">
      <formula>IF(BB212=BI212,1,0)</formula>
    </cfRule>
  </conditionalFormatting>
  <conditionalFormatting sqref="BB222:BB231">
    <cfRule type="expression" dxfId="133" priority="2248">
      <formula>IF(BB222=BI222,1,0)</formula>
    </cfRule>
  </conditionalFormatting>
  <conditionalFormatting sqref="BB232:BB257">
    <cfRule type="expression" dxfId="132" priority="2249">
      <formula>IF(BB232=BI232,1,0)</formula>
    </cfRule>
  </conditionalFormatting>
  <conditionalFormatting sqref="BE182:BE191">
    <cfRule type="expression" dxfId="131" priority="2250">
      <formula>IF(BE182=BI182,1,0)</formula>
    </cfRule>
  </conditionalFormatting>
  <conditionalFormatting sqref="BE192:BE211">
    <cfRule type="expression" dxfId="130" priority="2251">
      <formula>IF(BE192=BI192,1,0)</formula>
    </cfRule>
  </conditionalFormatting>
  <conditionalFormatting sqref="BE212:BE221">
    <cfRule type="expression" dxfId="129" priority="2252">
      <formula>IF(BE212=BI212,1,0)</formula>
    </cfRule>
  </conditionalFormatting>
  <conditionalFormatting sqref="BE222:BE231">
    <cfRule type="expression" dxfId="128" priority="2253">
      <formula>IF(BE222=BI222,1,0)</formula>
    </cfRule>
  </conditionalFormatting>
  <conditionalFormatting sqref="BE232:BE257">
    <cfRule type="expression" dxfId="127" priority="2254">
      <formula>IF(BE232=BI232,1,0)</formula>
    </cfRule>
  </conditionalFormatting>
  <conditionalFormatting sqref="AS258:AU258">
    <cfRule type="expression" dxfId="126" priority="2297">
      <formula>IF(AS258=#REF!,1,0)</formula>
    </cfRule>
  </conditionalFormatting>
  <conditionalFormatting sqref="AV258:AX258">
    <cfRule type="expression" dxfId="125" priority="2298">
      <formula>IF(AV258=#REF!,1,0)</formula>
    </cfRule>
  </conditionalFormatting>
  <conditionalFormatting sqref="AY258:BA258">
    <cfRule type="expression" dxfId="124" priority="2299">
      <formula>IF(AY258=#REF!,1,0)</formula>
    </cfRule>
  </conditionalFormatting>
  <conditionalFormatting sqref="BE258:BG258">
    <cfRule type="expression" dxfId="123" priority="2300">
      <formula>IF(BE258=#REF!,1,0)</formula>
    </cfRule>
  </conditionalFormatting>
  <conditionalFormatting sqref="BB258:BD258">
    <cfRule type="expression" dxfId="122" priority="2301">
      <formula>IF(BB258=#REF!,1,0)</formula>
    </cfRule>
  </conditionalFormatting>
  <conditionalFormatting sqref="Z28">
    <cfRule type="expression" dxfId="121" priority="2952">
      <formula>IF($Z$15=$X28,1,0)</formula>
    </cfRule>
  </conditionalFormatting>
  <conditionalFormatting sqref="Z27">
    <cfRule type="expression" dxfId="120" priority="2953">
      <formula>IF($Z$15=$X27,1,0)</formula>
    </cfRule>
  </conditionalFormatting>
  <conditionalFormatting sqref="Z23">
    <cfRule type="expression" dxfId="119" priority="2954">
      <formula>IF($Z$15=$X23,1,0)</formula>
    </cfRule>
  </conditionalFormatting>
  <conditionalFormatting sqref="AA28">
    <cfRule type="expression" dxfId="118" priority="2955">
      <formula>IF($AA$15=$X28,1,0)</formula>
    </cfRule>
  </conditionalFormatting>
  <conditionalFormatting sqref="AA27">
    <cfRule type="expression" dxfId="117" priority="2956">
      <formula>IF($AA$15=$X27,1,0)</formula>
    </cfRule>
  </conditionalFormatting>
  <conditionalFormatting sqref="AA23">
    <cfRule type="expression" dxfId="116" priority="2957">
      <formula>IF($AA$15=$X23,1,0)</formula>
    </cfRule>
  </conditionalFormatting>
  <conditionalFormatting sqref="AB28">
    <cfRule type="expression" dxfId="115" priority="2958">
      <formula>IF($AB$15=$X28,1,0)</formula>
    </cfRule>
  </conditionalFormatting>
  <conditionalFormatting sqref="AB27">
    <cfRule type="expression" dxfId="114" priority="2959">
      <formula>IF($AB$15=$X27,1,0)</formula>
    </cfRule>
  </conditionalFormatting>
  <conditionalFormatting sqref="AB23">
    <cfRule type="expression" dxfId="113" priority="2960">
      <formula>IF($AB$15=$X23,1,0)</formula>
    </cfRule>
  </conditionalFormatting>
  <conditionalFormatting sqref="AC28">
    <cfRule type="expression" dxfId="112" priority="2961">
      <formula>IF($AC$15=$X28,1,0)</formula>
    </cfRule>
  </conditionalFormatting>
  <conditionalFormatting sqref="AC27">
    <cfRule type="expression" dxfId="111" priority="2962">
      <formula>IF($AC$15=$X27,1,0)</formula>
    </cfRule>
  </conditionalFormatting>
  <conditionalFormatting sqref="AC23">
    <cfRule type="expression" dxfId="110" priority="2963">
      <formula>IF($AC$15=$X23,1,0)</formula>
    </cfRule>
  </conditionalFormatting>
  <conditionalFormatting sqref="AD28">
    <cfRule type="expression" dxfId="109" priority="2964">
      <formula>IF($AD$15=$X28,1,0)</formula>
    </cfRule>
  </conditionalFormatting>
  <conditionalFormatting sqref="AD27">
    <cfRule type="expression" dxfId="108" priority="2965">
      <formula>IF($AD$15=$X27,1,0)</formula>
    </cfRule>
  </conditionalFormatting>
  <conditionalFormatting sqref="AD23">
    <cfRule type="expression" dxfId="107" priority="2966">
      <formula>IF($AD$15=$X23,1,0)</formula>
    </cfRule>
  </conditionalFormatting>
  <conditionalFormatting sqref="AE28">
    <cfRule type="expression" dxfId="106" priority="2967">
      <formula>IF($AE$15=$X28,1,0)</formula>
    </cfRule>
  </conditionalFormatting>
  <conditionalFormatting sqref="AE27">
    <cfRule type="expression" dxfId="105" priority="2968">
      <formula>IF($AE$15=$X27,1,0)</formula>
    </cfRule>
  </conditionalFormatting>
  <conditionalFormatting sqref="AE23">
    <cfRule type="expression" dxfId="104" priority="2969">
      <formula>IF($AE$15=$X23,1,0)</formula>
    </cfRule>
  </conditionalFormatting>
  <conditionalFormatting sqref="AF28">
    <cfRule type="expression" dxfId="103" priority="2970">
      <formula>IF($AF$15=$X28,1,0)</formula>
    </cfRule>
  </conditionalFormatting>
  <conditionalFormatting sqref="AF27">
    <cfRule type="expression" dxfId="102" priority="2971">
      <formula>IF($AF$15=$X27,1,0)</formula>
    </cfRule>
  </conditionalFormatting>
  <conditionalFormatting sqref="AF23">
    <cfRule type="expression" dxfId="101" priority="2972">
      <formula>IF($AF$15=$X23,1,0)</formula>
    </cfRule>
  </conditionalFormatting>
  <conditionalFormatting sqref="AG28">
    <cfRule type="expression" dxfId="100" priority="2973">
      <formula>IF($AG$15=$X28,1,0)</formula>
    </cfRule>
  </conditionalFormatting>
  <conditionalFormatting sqref="AG27">
    <cfRule type="expression" dxfId="99" priority="2974">
      <formula>IF($AG$15=$X27,1,0)</formula>
    </cfRule>
  </conditionalFormatting>
  <conditionalFormatting sqref="AG23">
    <cfRule type="expression" dxfId="98" priority="2975">
      <formula>IF($AG$15=$X23,1,0)</formula>
    </cfRule>
  </conditionalFormatting>
  <conditionalFormatting sqref="AH28">
    <cfRule type="expression" dxfId="97" priority="2976">
      <formula>IF($AH$15=$X28,1,0)</formula>
    </cfRule>
  </conditionalFormatting>
  <conditionalFormatting sqref="AH27">
    <cfRule type="expression" dxfId="96" priority="2977">
      <formula>IF($AH$15=$X27,1,0)</formula>
    </cfRule>
  </conditionalFormatting>
  <conditionalFormatting sqref="AH23">
    <cfRule type="expression" dxfId="95" priority="2978">
      <formula>IF($AH$15=$X23,1,0)</formula>
    </cfRule>
  </conditionalFormatting>
  <conditionalFormatting sqref="AI28">
    <cfRule type="expression" dxfId="94" priority="2979">
      <formula>IF($AI$15=$X28,1,0)</formula>
    </cfRule>
  </conditionalFormatting>
  <conditionalFormatting sqref="AI27">
    <cfRule type="expression" dxfId="93" priority="2980">
      <formula>IF($AI$15=$X27,1,0)</formula>
    </cfRule>
  </conditionalFormatting>
  <conditionalFormatting sqref="AI23">
    <cfRule type="expression" dxfId="92" priority="2981">
      <formula>IF($AI$15=$X23,1,0)</formula>
    </cfRule>
  </conditionalFormatting>
  <conditionalFormatting sqref="AJ28">
    <cfRule type="expression" dxfId="91" priority="2982">
      <formula>IF($AJ$15=$X28,1,0)</formula>
    </cfRule>
  </conditionalFormatting>
  <conditionalFormatting sqref="AJ27">
    <cfRule type="expression" dxfId="90" priority="2983">
      <formula>IF($AJ$15=$X27,1,0)</formula>
    </cfRule>
  </conditionalFormatting>
  <conditionalFormatting sqref="AJ23">
    <cfRule type="expression" dxfId="89" priority="2984">
      <formula>IF($AJ$15=$X23,1,0)</formula>
    </cfRule>
  </conditionalFormatting>
  <conditionalFormatting sqref="AK28">
    <cfRule type="expression" dxfId="88" priority="2985">
      <formula>IF($AK$15=$X28,1,0)</formula>
    </cfRule>
  </conditionalFormatting>
  <conditionalFormatting sqref="AK27">
    <cfRule type="expression" dxfId="87" priority="2986">
      <formula>IF($AK$15=$X27,1,0)</formula>
    </cfRule>
  </conditionalFormatting>
  <conditionalFormatting sqref="AK23">
    <cfRule type="expression" dxfId="86" priority="2987">
      <formula>IF($AK$15=$X23,1,0)</formula>
    </cfRule>
  </conditionalFormatting>
  <conditionalFormatting sqref="AL28">
    <cfRule type="expression" dxfId="85" priority="2988">
      <formula>IF($AL$15=$X28,1,0)</formula>
    </cfRule>
  </conditionalFormatting>
  <conditionalFormatting sqref="AL27">
    <cfRule type="expression" dxfId="84" priority="2989">
      <formula>IF($AL$15=$X27,1,0)</formula>
    </cfRule>
  </conditionalFormatting>
  <conditionalFormatting sqref="AL23">
    <cfRule type="expression" dxfId="83" priority="2990">
      <formula>IF($AL$15=$X23,1,0)</formula>
    </cfRule>
  </conditionalFormatting>
  <conditionalFormatting sqref="AM28">
    <cfRule type="expression" dxfId="82" priority="2991">
      <formula>IF($AM$15=$X28,1,0)</formula>
    </cfRule>
  </conditionalFormatting>
  <conditionalFormatting sqref="AM27">
    <cfRule type="expression" dxfId="81" priority="2992">
      <formula>IF($AM$15=$X27,1,0)</formula>
    </cfRule>
  </conditionalFormatting>
  <conditionalFormatting sqref="AM23">
    <cfRule type="expression" dxfId="80" priority="2993">
      <formula>IF($AM$15=$X23,1,0)</formula>
    </cfRule>
  </conditionalFormatting>
  <conditionalFormatting sqref="Z19:Z22">
    <cfRule type="expression" dxfId="79" priority="3093">
      <formula>IF($Z$15=$X19,1,0)</formula>
    </cfRule>
  </conditionalFormatting>
  <conditionalFormatting sqref="AA19:AA22">
    <cfRule type="expression" dxfId="78" priority="3094">
      <formula>IF($AA$15=$X19,1,0)</formula>
    </cfRule>
  </conditionalFormatting>
  <conditionalFormatting sqref="AB19:AB22">
    <cfRule type="expression" dxfId="77" priority="3095">
      <formula>IF($AB$15=$X19,1,0)</formula>
    </cfRule>
  </conditionalFormatting>
  <conditionalFormatting sqref="AC19:AC22">
    <cfRule type="expression" dxfId="76" priority="3096">
      <formula>IF($AC$15=$X19,1,0)</formula>
    </cfRule>
  </conditionalFormatting>
  <conditionalFormatting sqref="AD19:AD22">
    <cfRule type="expression" dxfId="75" priority="3097">
      <formula>IF($AD$15=$X19,1,0)</formula>
    </cfRule>
  </conditionalFormatting>
  <conditionalFormatting sqref="AE19:AE22">
    <cfRule type="expression" dxfId="74" priority="3098">
      <formula>IF($AE$15=$X19,1,0)</formula>
    </cfRule>
  </conditionalFormatting>
  <conditionalFormatting sqref="AF19:AF22">
    <cfRule type="expression" dxfId="73" priority="3099">
      <formula>IF($AF$15=$X19,1,0)</formula>
    </cfRule>
  </conditionalFormatting>
  <conditionalFormatting sqref="AG19:AG22">
    <cfRule type="expression" dxfId="72" priority="3100">
      <formula>IF($AG$15=$X19,1,0)</formula>
    </cfRule>
  </conditionalFormatting>
  <conditionalFormatting sqref="AH19:AH22">
    <cfRule type="expression" dxfId="71" priority="3101">
      <formula>IF($AH$15=$X19,1,0)</formula>
    </cfRule>
  </conditionalFormatting>
  <conditionalFormatting sqref="AI19:AI22">
    <cfRule type="expression" dxfId="70" priority="3102">
      <formula>IF($AI$15=$X19,1,0)</formula>
    </cfRule>
  </conditionalFormatting>
  <conditionalFormatting sqref="AJ19:AJ22">
    <cfRule type="expression" dxfId="69" priority="3103">
      <formula>IF($AJ$15=$X19,1,0)</formula>
    </cfRule>
  </conditionalFormatting>
  <conditionalFormatting sqref="AK19:AK22">
    <cfRule type="expression" dxfId="68" priority="3104">
      <formula>IF($AK$15=$X19,1,0)</formula>
    </cfRule>
  </conditionalFormatting>
  <conditionalFormatting sqref="AL19:AL22">
    <cfRule type="expression" dxfId="67" priority="3105">
      <formula>IF($AL$15=$X19,1,0)</formula>
    </cfRule>
  </conditionalFormatting>
  <conditionalFormatting sqref="Z29:Z35">
    <cfRule type="expression" dxfId="66" priority="3107">
      <formula>IF($Z$15&lt;&gt;"",IF($Z$15=$X29,1,0),0)</formula>
    </cfRule>
  </conditionalFormatting>
  <conditionalFormatting sqref="AA29:AA35">
    <cfRule type="expression" dxfId="65" priority="3108">
      <formula>IF($AA$15&lt;&gt;"",IF($AA$15=$X29,1,0),0)</formula>
    </cfRule>
  </conditionalFormatting>
  <conditionalFormatting sqref="AB29:AB35">
    <cfRule type="expression" dxfId="64" priority="3109">
      <formula>IF($AB$15&lt;&gt;"",IF($AB$15=$X29,1,0),0)</formula>
    </cfRule>
  </conditionalFormatting>
  <conditionalFormatting sqref="AC29:AC35">
    <cfRule type="expression" dxfId="63" priority="3110">
      <formula>IF($AC$15&lt;&gt;"",IF($AC$15=$X29,1,0),0)</formula>
    </cfRule>
  </conditionalFormatting>
  <conditionalFormatting sqref="AD29:AD35">
    <cfRule type="expression" dxfId="62" priority="3111">
      <formula>IF($AD$15&lt;&gt;"",IF($AD$15=$X29,1,0),0)</formula>
    </cfRule>
  </conditionalFormatting>
  <conditionalFormatting sqref="AE29:AE35">
    <cfRule type="expression" dxfId="61" priority="3112">
      <formula>IF($AE$15&lt;&gt;"",IF($AE$15=$X29,1,0),0)</formula>
    </cfRule>
  </conditionalFormatting>
  <conditionalFormatting sqref="AF29:AF35">
    <cfRule type="expression" dxfId="60" priority="3113">
      <formula>IF($AF$15&lt;&gt;"",IF($AF$15=$X29,1,0),0)</formula>
    </cfRule>
  </conditionalFormatting>
  <conditionalFormatting sqref="AG29:AG35">
    <cfRule type="expression" dxfId="59" priority="3114">
      <formula>IF($AG$15&lt;&gt;"",IF($AG$15=$X29,1,0),0)</formula>
    </cfRule>
  </conditionalFormatting>
  <conditionalFormatting sqref="AH29:AH35">
    <cfRule type="expression" dxfId="58" priority="3115">
      <formula>IF($AH$15&lt;&gt;"",IF($AH$15=$X29,1,0),0)</formula>
    </cfRule>
  </conditionalFormatting>
  <conditionalFormatting sqref="AI29:AI35">
    <cfRule type="expression" dxfId="57" priority="3116">
      <formula>IF($AI$15&lt;&gt;"",IF($AI$15=$X29,1,0),0)</formula>
    </cfRule>
  </conditionalFormatting>
  <conditionalFormatting sqref="AJ29:AJ35">
    <cfRule type="expression" dxfId="56" priority="3117">
      <formula>IF($AJ$15&lt;&gt;"",IF($AJ$15=$X29,1,0),0)</formula>
    </cfRule>
  </conditionalFormatting>
  <conditionalFormatting sqref="AK29:AK35">
    <cfRule type="expression" dxfId="55" priority="3118">
      <formula>IF($AK$15&lt;&gt;"",IF($AK$15=$X29,1,0),0)</formula>
    </cfRule>
  </conditionalFormatting>
  <conditionalFormatting sqref="AL29:AL35">
    <cfRule type="expression" dxfId="54" priority="3119">
      <formula>IF($AL$15&lt;&gt;"",IF($AL$15=$X29,1,0),0)</formula>
    </cfRule>
  </conditionalFormatting>
  <conditionalFormatting sqref="AM29:AM35">
    <cfRule type="expression" dxfId="53" priority="3120">
      <formula>IF($AM$15&lt;&gt;"",IF($AM$15=$X29,1,0),0)</formula>
    </cfRule>
  </conditionalFormatting>
  <conditionalFormatting sqref="Z24:Z26">
    <cfRule type="expression" dxfId="52" priority="3122">
      <formula>IF($Z$15=$X24,1,0)</formula>
    </cfRule>
  </conditionalFormatting>
  <conditionalFormatting sqref="AA24:AA26">
    <cfRule type="expression" dxfId="51" priority="3123">
      <formula>IF($AA$15=$X24,1,0)</formula>
    </cfRule>
  </conditionalFormatting>
  <conditionalFormatting sqref="AB24:AB26">
    <cfRule type="expression" dxfId="50" priority="3124">
      <formula>IF($AB$15=$X24,1,0)</formula>
    </cfRule>
  </conditionalFormatting>
  <conditionalFormatting sqref="AC24:AC26">
    <cfRule type="expression" dxfId="49" priority="3125">
      <formula>IF($AC$15=$X24,1,0)</formula>
    </cfRule>
  </conditionalFormatting>
  <conditionalFormatting sqref="AD24:AD26">
    <cfRule type="expression" dxfId="48" priority="3126">
      <formula>IF($AD$15=$X24,1,0)</formula>
    </cfRule>
  </conditionalFormatting>
  <conditionalFormatting sqref="AE24:AE26">
    <cfRule type="expression" dxfId="47" priority="3127">
      <formula>IF($AE$15=$X24,1,0)</formula>
    </cfRule>
  </conditionalFormatting>
  <conditionalFormatting sqref="AF24:AF26">
    <cfRule type="expression" dxfId="46" priority="3128">
      <formula>IF($AF$15=$X24,1,0)</formula>
    </cfRule>
  </conditionalFormatting>
  <conditionalFormatting sqref="AG24:AG26">
    <cfRule type="expression" dxfId="45" priority="3129">
      <formula>IF($AG$15=$X24,1,0)</formula>
    </cfRule>
  </conditionalFormatting>
  <conditionalFormatting sqref="AH24:AH26">
    <cfRule type="expression" dxfId="44" priority="3130">
      <formula>IF($AH$15=$X24,1,0)</formula>
    </cfRule>
  </conditionalFormatting>
  <conditionalFormatting sqref="AI24:AI26">
    <cfRule type="expression" dxfId="43" priority="3131">
      <formula>IF($AI$15=$X24,1,0)</formula>
    </cfRule>
  </conditionalFormatting>
  <conditionalFormatting sqref="AJ24:AJ26">
    <cfRule type="expression" dxfId="42" priority="3132">
      <formula>IF($AJ$15=$X24,1,0)</formula>
    </cfRule>
  </conditionalFormatting>
  <conditionalFormatting sqref="AK24:AK26">
    <cfRule type="expression" dxfId="41" priority="3133">
      <formula>IF($AK$15=$X24,1,0)</formula>
    </cfRule>
  </conditionalFormatting>
  <conditionalFormatting sqref="AM24:AM26">
    <cfRule type="expression" dxfId="40" priority="3134">
      <formula>IF($AM$15=$X24,1,0)</formula>
    </cfRule>
  </conditionalFormatting>
  <conditionalFormatting sqref="AL24:AL26">
    <cfRule type="expression" dxfId="39" priority="3135">
      <formula>IF($AL$15=$X24,1,0)</formula>
    </cfRule>
  </conditionalFormatting>
  <conditionalFormatting sqref="Z16:Z18">
    <cfRule type="expression" dxfId="38" priority="3444">
      <formula>IF($Z$15=$X16,1,0)</formula>
    </cfRule>
  </conditionalFormatting>
  <conditionalFormatting sqref="AA16:AA18">
    <cfRule type="expression" dxfId="37" priority="3446">
      <formula>IF($AA$15=$X16,1,0)</formula>
    </cfRule>
  </conditionalFormatting>
  <conditionalFormatting sqref="AB16:AB18">
    <cfRule type="expression" dxfId="36" priority="3448">
      <formula>IF($AB$15=$X16,1,0)</formula>
    </cfRule>
  </conditionalFormatting>
  <conditionalFormatting sqref="AC16:AC18">
    <cfRule type="expression" dxfId="35" priority="3450">
      <formula>IF($AC$15=$X16,1,0)</formula>
    </cfRule>
  </conditionalFormatting>
  <conditionalFormatting sqref="AD16:AD18">
    <cfRule type="expression" dxfId="34" priority="3452">
      <formula>IF($AD$15=$X16,1,0)</formula>
    </cfRule>
  </conditionalFormatting>
  <conditionalFormatting sqref="AE16:AE18">
    <cfRule type="expression" dxfId="33" priority="3454">
      <formula>IF($AE$15=$X16,1,0)</formula>
    </cfRule>
  </conditionalFormatting>
  <conditionalFormatting sqref="AF16:AF18">
    <cfRule type="expression" dxfId="32" priority="3456">
      <formula>IF($AF$15=$X16,1,0)</formula>
    </cfRule>
  </conditionalFormatting>
  <conditionalFormatting sqref="AG16:AG18">
    <cfRule type="expression" dxfId="31" priority="3458">
      <formula>IF($AG$15=$X16,1,0)</formula>
    </cfRule>
  </conditionalFormatting>
  <conditionalFormatting sqref="AH16:AH18">
    <cfRule type="expression" dxfId="30" priority="3460">
      <formula>IF($AH$15=$X16,1,0)</formula>
    </cfRule>
  </conditionalFormatting>
  <conditionalFormatting sqref="AI16:AI18">
    <cfRule type="expression" dxfId="29" priority="3462">
      <formula>IF($AI$15=$X16,1,0)</formula>
    </cfRule>
  </conditionalFormatting>
  <conditionalFormatting sqref="AJ16:AJ18">
    <cfRule type="expression" dxfId="28" priority="3464">
      <formula>IF($AJ$15=$X16,1,0)</formula>
    </cfRule>
  </conditionalFormatting>
  <conditionalFormatting sqref="AK16:AK18">
    <cfRule type="expression" dxfId="27" priority="3466">
      <formula>IF($AK$15=$X16,1,0)</formula>
    </cfRule>
  </conditionalFormatting>
  <conditionalFormatting sqref="AL16:AL18">
    <cfRule type="expression" dxfId="26" priority="3468">
      <formula>IF($AL$15=$X16,1,0)</formula>
    </cfRule>
  </conditionalFormatting>
  <conditionalFormatting sqref="Y16:Y22">
    <cfRule type="expression" dxfId="25" priority="4383">
      <formula>IF($Y$15=$X16,1,0)</formula>
    </cfRule>
  </conditionalFormatting>
  <conditionalFormatting sqref="Y28">
    <cfRule type="expression" dxfId="24" priority="4424">
      <formula>IF($Y$15=$X28,1,0)</formula>
    </cfRule>
  </conditionalFormatting>
  <conditionalFormatting sqref="Y27">
    <cfRule type="expression" dxfId="23" priority="4425">
      <formula>IF($Y$15=$X27,1,0)</formula>
    </cfRule>
  </conditionalFormatting>
  <conditionalFormatting sqref="Y23">
    <cfRule type="expression" dxfId="22" priority="4426">
      <formula>IF($Y$15=$X23,1,0)</formula>
    </cfRule>
  </conditionalFormatting>
  <conditionalFormatting sqref="Y29:Y35">
    <cfRule type="expression" dxfId="21" priority="4563">
      <formula>IF($Y$15&lt;&gt;"",IF($Y$15=$X29,1,0),0)</formula>
    </cfRule>
  </conditionalFormatting>
  <conditionalFormatting sqref="Y24:Y26">
    <cfRule type="expression" dxfId="20" priority="4577">
      <formula>IF($Y$15=$X24,1,0)</formula>
    </cfRule>
  </conditionalFormatting>
  <conditionalFormatting sqref="B8 G8">
    <cfRule type="expression" dxfId="19" priority="8">
      <formula>IF($G$8="",0,1)</formula>
    </cfRule>
  </conditionalFormatting>
  <conditionalFormatting sqref="F10">
    <cfRule type="expression" dxfId="18" priority="6">
      <formula>IF($I$9="Erro !!!",1,0)</formula>
    </cfRule>
    <cfRule type="expression" dxfId="17" priority="7">
      <formula>IF($K$12="Erro !!!",1,0)</formula>
    </cfRule>
  </conditionalFormatting>
  <conditionalFormatting sqref="I9:J9">
    <cfRule type="expression" dxfId="16" priority="5">
      <formula>IF($I$9="Erro !!!",1,0)</formula>
    </cfRule>
  </conditionalFormatting>
  <conditionalFormatting sqref="K11">
    <cfRule type="expression" dxfId="15" priority="4">
      <formula>IF($K$12="Erro !!!",1,0)</formula>
    </cfRule>
  </conditionalFormatting>
  <conditionalFormatting sqref="K12">
    <cfRule type="expression" dxfId="14" priority="3">
      <formula>IF($K$12="Erro !!!",1,0)</formula>
    </cfRule>
  </conditionalFormatting>
  <conditionalFormatting sqref="I10:J10">
    <cfRule type="expression" dxfId="13" priority="2">
      <formula>IF($I$9="Erro !!!",1,0)</formula>
    </cfRule>
  </conditionalFormatting>
  <conditionalFormatting sqref="H6:K6">
    <cfRule type="expression" dxfId="12" priority="1">
      <formula>IF(H6="",1,0)</formula>
    </cfRule>
  </conditionalFormatting>
  <dataValidations xWindow="1090" yWindow="219" count="15">
    <dataValidation type="list" allowBlank="1" showInputMessage="1" showErrorMessage="1" sqref="U7">
      <formula1>"Estudante,Serv. Gerais,Aprendiz,Ajudante,Outra"</formula1>
    </dataValidation>
    <dataValidation type="custom" showInputMessage="1" showErrorMessage="1" errorTitle="Idade fora da faixa" error="De 6 a 16 anos" promptTitle="Digite só algarismos" prompt="e tecle ENTER" sqref="S6">
      <formula1>IF(AND(R3&gt;71,R3&lt;204),1,0)</formula1>
    </dataValidation>
    <dataValidation type="list" allowBlank="1" showInputMessage="1" showErrorMessage="1" sqref="T7">
      <formula1>"1ª Série 1º Grau,2ª Série 1º Grau,3ª Série 1º Grau,4ª Série 1º Grau,5ª Série 1º Grau,6ª Série 1º Grau,7ª Série 1º Grau,8ª Série 1º Grau,9ª Série 1º Grau,1ª Série 2º Grau,2ª Série 2º Grau,3ª Série 2º Grau,Não Alfabetizado,Outra"</formula1>
    </dataValidation>
    <dataValidation type="list" allowBlank="1" showInputMessage="1" showErrorMessage="1" sqref="H5:I5">
      <formula1>"WAIS III,WISC IV,Neupsilin,Neupsiana"</formula1>
    </dataValidation>
    <dataValidation type="custom" allowBlank="1" showInputMessage="1" showErrorMessage="1" errorTitle="Formato Inválido" error="Exemplos:_x000a_                   12/1234-SC_x000a__x000a_                   28/12345-SP" sqref="F5">
      <formula1>IF(AND(VALUE(MID(F5,4,1))&lt;&gt;0,MID(F5,3,1)="/",LEFT(RIGHT(F5,3),1)="-",IFERROR(FIND(RIGHT(F5,2),"AC-AL-AP-AM-BA-CE-DF-ES-GO-MA-MT-MS-MG-PA-PG-PR-PE-PI-RJ-RN-RS-RO-RR-SC-SP-SE-TO-AU"),0)),1,0)</formula1>
    </dataValidation>
    <dataValidation type="list" allowBlank="1" showInputMessage="1" showErrorMessage="1" errorTitle="Validade Expirada" error="Solicite nova licença" sqref="F10">
      <formula1>"Masculino,Feminino"</formula1>
    </dataValidation>
    <dataValidation type="list" allowBlank="1" showInputMessage="1" showErrorMessage="1" errorTitle="Validade Expirada" error="Solicite nova licença" sqref="I10:J10">
      <formula1>"Adotado,Adotada,Órfão,Órfã,Solteiro,Solteira"</formula1>
    </dataValidation>
    <dataValidation type="list" allowBlank="1" showInputMessage="1" showErrorMessage="1" errorTitle="Validade Expirada" error="Solicite nova licença" sqref="K10">
      <formula1>"Branca,Negra,Parda,Indígena,Asiática,Outra"</formula1>
    </dataValidation>
    <dataValidation type="list" allowBlank="1" showInputMessage="1" showErrorMessage="1" errorTitle="Validade Expirada" error="Solicite nova licença" sqref="K11">
      <formula1>"Destro,Destra,Canhoto,Canhota,Ambidestro,Ambidestra"</formula1>
    </dataValidation>
    <dataValidation type="whole" allowBlank="1" showInputMessage="1" showErrorMessage="1" error="Número do telefone inválido" promptTitle="Digitar somente algarismos" prompt="sem parêntesis ou hífens" sqref="I11:J11">
      <formula1>1100000000</formula1>
      <formula2>99999999999</formula2>
    </dataValidation>
    <dataValidation type="custom" allowBlank="1" showInputMessage="1" showErrorMessage="1" errorTitle="Erro" error="CPF inválido" sqref="G10:H10">
      <formula1>IF(OR(VALUE(MID(F3,10,1))&lt;&gt;G3,VALUE(MID(F3,11,1))&lt;&gt;H3),0,1)</formula1>
    </dataValidation>
    <dataValidation type="custom" allowBlank="1" showInputMessage="1" showErrorMessage="1" errorTitle="Erro" error="CPF inválido" sqref="D5">
      <formula1>IF(OR(VALUE(MID(F2,10,1))&lt;&gt;G2,VALUE(MID(F2,11,1))&lt;&gt;H2),0,1)</formula1>
    </dataValidation>
    <dataValidation type="list" allowBlank="1" showInputMessage="1" showErrorMessage="1" sqref="G5">
      <formula1>"1,2,3,4,5,6,7,8,9"</formula1>
    </dataValidation>
    <dataValidation type="custom" allowBlank="1" showInputMessage="1" showErrorMessage="1" errorTitle="Tecle Enter após digitar" error="Use letras maiúsculas no início de cada palavra, exceto preposições._x000a__x000a_Ex. José da Silva" sqref="B10">
      <formula1>IF(EXACT(B13,B10),1,0)</formula1>
    </dataValidation>
    <dataValidation type="custom" allowBlank="1" showInputMessage="1" showErrorMessage="1" errorTitle="Tecle Enter após digitar" error="Município/UF_x000a__x000a_Ex. Rio de Janeiro/RJ" sqref="F11">
      <formula1>IF(LEN(F11)&gt;5,IF(EXACT(D13,F11),IFERROR(FIND(RIGHT(F11,2),"AL-BACE-DF-ES-GO-MAMT-MS-MG-PAPB-PR-PE-PI-RJ-RN-RO-RRSC-SP-SE-TO-AU"),0),0),0)</formula1>
    </dataValidation>
  </dataValidations>
  <pageMargins left="0.39370078740157483" right="0" top="0.78740157480314965" bottom="0.78740157480314965" header="0.31496062992125984" footer="0.31496062992125984"/>
  <pageSetup paperSize="9" orientation="portrait" r:id="rId1"/>
  <headerFooter alignWithMargins="0">
    <oddHeader>&amp;C&amp;"-,Negrito"&amp;14EXAME PSICOLÓGICO</oddHeader>
    <oddFooter xml:space="preserve">&amp;L
&amp;C&amp;8&amp;P/&amp;N&amp;R
</oddFooter>
  </headerFooter>
  <ignoredErrors>
    <ignoredError sqref="AS146:BG257" formula="1"/>
  </ignoredErrors>
  <extLst>
    <ext xmlns:x14="http://schemas.microsoft.com/office/spreadsheetml/2009/9/main" uri="{78C0D931-6437-407d-A8EE-F0AAD7539E65}">
      <x14:conditionalFormattings>
        <x14:conditionalFormatting xmlns:xm="http://schemas.microsoft.com/office/excel/2006/main">
          <x14:cfRule type="expression" priority="4742" id="{EDEB13D5-B3DF-43FA-BD9D-EA1FCE51A553}">
            <xm:f>IF(S12&lt;&gt;"",IF(Plan24!BP106=0,1,0),0)</xm:f>
            <x14:dxf>
              <fill>
                <patternFill>
                  <bgColor rgb="FFFF0000"/>
                </patternFill>
              </fill>
            </x14:dxf>
          </x14:cfRule>
          <xm:sqref>S12:S26</xm:sqref>
        </x14:conditionalFormatting>
        <x14:conditionalFormatting xmlns:xm="http://schemas.microsoft.com/office/excel/2006/main">
          <x14:cfRule type="expression" priority="9" id="{ED97087C-A53E-45AA-BA52-18FD45A2BECB}">
            <xm:f>IF(AND($L$7="",Plan35!$H$90=0),IF(AND($M$3&lt;&gt;"",$M$3=Plan51!$HH$100,Plan35!$I$90=0),1,0),1)</xm:f>
            <x14:dxf>
              <font>
                <color theme="0"/>
              </font>
              <fill>
                <patternFill>
                  <bgColor theme="0"/>
                </patternFill>
              </fill>
            </x14:dxf>
          </x14:cfRule>
          <xm:sqref>A5:M5</xm:sqref>
        </x14:conditionalFormatting>
      </x14:conditionalFormattings>
    </ext>
    <ext xmlns:x14="http://schemas.microsoft.com/office/spreadsheetml/2009/9/main" uri="{CCE6A557-97BC-4b89-ADB6-D9C93CAAB3DF}">
      <x14:dataValidations xmlns:xm="http://schemas.microsoft.com/office/excel/2006/main" xWindow="1090" yWindow="219" count="2">
        <x14:dataValidation type="custom" allowBlank="1" showInputMessage="1" showErrorMessage="1" errorTitle="Sem conexão com a Internet ou" error="Validade expirada ou_x000a__x000a_App não licenciado">
          <x14:formula1>
            <xm:f>IF(Plan35!$I90&gt;0,0,1)</xm:f>
          </x14:formula1>
          <xm:sqref>B11:E11</xm:sqref>
        </x14:dataValidation>
        <x14:dataValidation type="custom" showInputMessage="1" showErrorMessage="1" errorTitle="App não licenciado ou" error="Dados incompletos do paciente ou_x000a__x000a_Escolaridade e Atividade não selecionadas">
          <x14:formula1>
            <xm:f>IF(OR($P$1&gt;0,AND($L$7&lt;&gt;"",ROW(S12)&gt;(Plan51!HH$95+11))),0,1)</xm:f>
          </x14:formula1>
          <xm:sqref>S12:S26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6"/>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8"/>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9"/>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0"/>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1"/>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2"/>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1"/>
  <dimension ref="A1"/>
  <sheetViews>
    <sheetView workbookViewId="0"/>
  </sheetViews>
  <sheetFormatPr defaultRowHeight="15"/>
  <sheetData/>
  <pageMargins left="0.511811024" right="0.511811024" top="0.78740157499999996" bottom="0.78740157499999996" header="0.31496062000000002" footer="0.3149606200000000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3"/>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4"/>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5"/>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6"/>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7"/>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8"/>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9"/>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0"/>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1"/>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2"/>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2"/>
  <dimension ref="A1"/>
  <sheetViews>
    <sheetView workbookViewId="0"/>
  </sheetViews>
  <sheetFormatPr defaultRowHeight="15"/>
  <sheetData/>
  <pageMargins left="0.511811024" right="0.511811024" top="0.78740157499999996" bottom="0.78740157499999996" header="0.31496062000000002" footer="0.3149606200000000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3"/>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4"/>
  <dimension ref="N100:KY1851"/>
  <sheetViews>
    <sheetView showRowColHeaders="0" workbookViewId="0">
      <selection activeCell="AI107" sqref="AI107"/>
    </sheetView>
  </sheetViews>
  <sheetFormatPr defaultRowHeight="15"/>
  <cols>
    <col min="1" max="33" width="9.140625" style="57"/>
    <col min="34" max="34" width="0" style="57" hidden="1" customWidth="1"/>
    <col min="35" max="46" width="9.140625" style="57"/>
    <col min="47" max="47" width="0" style="57" hidden="1" customWidth="1"/>
    <col min="48" max="50" width="9.140625" style="57"/>
    <col min="51" max="68" width="0" style="57" hidden="1" customWidth="1"/>
    <col min="69" max="79" width="9.140625" style="57"/>
    <col min="80" max="306" width="9.140625" style="305"/>
    <col min="307" max="16384" width="9.140625" style="57"/>
  </cols>
  <sheetData>
    <row r="100" spans="14:308" s="56" customFormat="1" ht="15" customHeight="1">
      <c r="N100" s="296"/>
      <c r="O100" s="296"/>
      <c r="P100" s="297"/>
      <c r="Q100" s="298"/>
      <c r="R100" s="299"/>
      <c r="S100" s="299"/>
      <c r="T100" s="300"/>
      <c r="U100" s="300"/>
      <c r="V100" s="300"/>
      <c r="W100" s="301"/>
      <c r="X100" s="301"/>
      <c r="Y100" s="301"/>
      <c r="Z100" s="301"/>
      <c r="AA100" s="301"/>
      <c r="AB100" s="301"/>
      <c r="AC100" s="301"/>
      <c r="AD100" s="301"/>
      <c r="AE100" s="301"/>
      <c r="AF100" s="301"/>
      <c r="AG100" s="302"/>
      <c r="AH100" s="302"/>
      <c r="AI100" s="302"/>
      <c r="AJ100" s="303"/>
      <c r="AK100" s="302"/>
      <c r="AL100" s="303"/>
      <c r="AM100" s="303"/>
      <c r="AN100" s="303"/>
      <c r="AO100" s="303"/>
      <c r="AP100" s="303"/>
      <c r="AQ100" s="57"/>
      <c r="AR100" s="57"/>
      <c r="AS100" s="57"/>
      <c r="AT100" s="57"/>
      <c r="AU100" s="57"/>
      <c r="AV100" s="57"/>
      <c r="AW100" s="57"/>
      <c r="AX100" s="57"/>
      <c r="AY100" s="57"/>
      <c r="AZ100" s="57"/>
      <c r="BA100" s="57"/>
      <c r="BB100" s="57"/>
      <c r="BC100" s="57"/>
      <c r="BD100" s="57"/>
      <c r="BE100" s="57"/>
      <c r="BF100" s="57"/>
      <c r="BG100" s="57"/>
      <c r="BH100" s="57"/>
      <c r="BI100" s="57"/>
      <c r="BJ100" s="57"/>
      <c r="BK100" s="57"/>
      <c r="BL100" s="57"/>
      <c r="BM100" s="57"/>
      <c r="BN100" s="57"/>
      <c r="BO100" s="57"/>
      <c r="BP100" s="57"/>
      <c r="CB100" s="304"/>
      <c r="CC100" s="305"/>
      <c r="CD100" s="305"/>
      <c r="CE100" s="305"/>
      <c r="CF100" s="305"/>
      <c r="CG100" s="305"/>
      <c r="CH100" s="305"/>
      <c r="CI100" s="305"/>
      <c r="CJ100" s="305"/>
      <c r="CK100" s="305"/>
      <c r="CL100" s="305"/>
      <c r="CM100" s="305"/>
      <c r="CN100" s="305"/>
      <c r="CO100" s="305"/>
      <c r="CP100" s="305"/>
      <c r="CQ100" s="305"/>
      <c r="CR100" s="305"/>
      <c r="CS100" s="305"/>
      <c r="CT100" s="305"/>
      <c r="CU100" s="305"/>
      <c r="CV100" s="305"/>
      <c r="CW100" s="305"/>
      <c r="CX100" s="305"/>
      <c r="CY100" s="305"/>
      <c r="CZ100" s="305"/>
      <c r="DA100" s="305"/>
      <c r="DB100" s="305"/>
      <c r="DC100" s="305"/>
      <c r="DD100" s="305"/>
      <c r="DE100" s="305"/>
      <c r="DF100" s="305"/>
      <c r="DG100" s="305"/>
      <c r="DH100" s="305"/>
      <c r="DI100" s="306"/>
      <c r="DJ100" s="306"/>
      <c r="DK100" s="307"/>
      <c r="DL100" s="307"/>
      <c r="DM100" s="307"/>
      <c r="DN100" s="307"/>
      <c r="DO100" s="307"/>
      <c r="DP100" s="307"/>
      <c r="DQ100" s="307"/>
      <c r="DR100" s="307"/>
      <c r="DS100" s="307"/>
      <c r="DT100" s="307"/>
      <c r="DU100" s="307"/>
      <c r="DV100" s="307"/>
      <c r="DW100" s="305"/>
      <c r="DX100" s="305"/>
      <c r="DY100" s="308"/>
      <c r="DZ100" s="305"/>
      <c r="EA100" s="305"/>
      <c r="EB100" s="305"/>
      <c r="EC100" s="305"/>
      <c r="ED100" s="305"/>
      <c r="EE100" s="305"/>
      <c r="EF100" s="305"/>
      <c r="EG100" s="305"/>
      <c r="EH100" s="305"/>
      <c r="EI100" s="307"/>
      <c r="EJ100" s="307"/>
      <c r="EK100" s="307"/>
      <c r="EL100" s="307"/>
      <c r="EM100" s="307"/>
      <c r="EN100" s="307"/>
      <c r="EO100" s="307"/>
      <c r="EP100" s="307"/>
      <c r="EQ100" s="307"/>
      <c r="ER100" s="307"/>
      <c r="ES100" s="307"/>
      <c r="ET100" s="307"/>
      <c r="EU100" s="307"/>
      <c r="EV100" s="307"/>
      <c r="EW100" s="307"/>
      <c r="EX100" s="307"/>
      <c r="EY100" s="307"/>
      <c r="EZ100" s="307"/>
      <c r="FA100" s="307"/>
      <c r="FB100" s="307"/>
      <c r="FC100" s="307"/>
      <c r="FD100" s="307"/>
      <c r="FE100" s="307"/>
      <c r="FF100" s="307"/>
      <c r="FG100" s="307"/>
      <c r="FH100" s="307"/>
      <c r="FI100" s="307"/>
      <c r="FJ100" s="307"/>
      <c r="FK100" s="307"/>
      <c r="FL100" s="307"/>
      <c r="FM100" s="307"/>
      <c r="FN100" s="307"/>
      <c r="FO100" s="307"/>
      <c r="FP100" s="307"/>
      <c r="FQ100" s="307"/>
      <c r="FR100" s="307"/>
      <c r="FS100" s="307"/>
      <c r="FT100" s="307"/>
      <c r="FU100" s="307"/>
      <c r="FV100" s="307"/>
      <c r="FW100" s="307"/>
      <c r="FX100" s="307"/>
      <c r="FY100" s="305"/>
      <c r="FZ100" s="305"/>
      <c r="GA100" s="305"/>
      <c r="GB100" s="305"/>
      <c r="GC100" s="305"/>
      <c r="GD100" s="309"/>
      <c r="GE100" s="305"/>
      <c r="GF100" s="305"/>
      <c r="GG100" s="305"/>
      <c r="GH100" s="305"/>
      <c r="GI100" s="305"/>
      <c r="GJ100" s="305"/>
      <c r="GK100" s="306"/>
      <c r="GL100" s="306"/>
      <c r="GM100" s="307"/>
      <c r="GN100" s="307"/>
      <c r="GO100" s="307"/>
      <c r="GP100" s="307"/>
      <c r="GQ100" s="307"/>
      <c r="GR100" s="307"/>
      <c r="GS100" s="307"/>
      <c r="GT100" s="307"/>
      <c r="GU100" s="307"/>
      <c r="GV100" s="307"/>
      <c r="GW100" s="307"/>
      <c r="GX100" s="307"/>
      <c r="GY100" s="305"/>
      <c r="GZ100" s="305"/>
      <c r="HA100" s="305"/>
      <c r="HB100" s="305"/>
      <c r="HC100" s="305"/>
      <c r="HD100" s="305"/>
      <c r="HE100" s="305"/>
      <c r="HF100" s="305"/>
      <c r="HG100" s="305"/>
      <c r="HH100" s="305"/>
      <c r="HI100" s="305"/>
      <c r="HJ100" s="305"/>
      <c r="HK100" s="305"/>
      <c r="HL100" s="305"/>
      <c r="HM100" s="305"/>
      <c r="HN100" s="305"/>
      <c r="HO100" s="305"/>
      <c r="HP100" s="305"/>
      <c r="HQ100" s="310"/>
      <c r="HR100" s="310"/>
      <c r="HS100" s="695"/>
      <c r="HT100" s="695"/>
      <c r="HU100" s="695"/>
      <c r="HV100" s="695"/>
      <c r="HW100" s="695"/>
      <c r="HX100" s="695"/>
      <c r="HY100" s="305"/>
      <c r="HZ100" s="305"/>
      <c r="IA100" s="307"/>
      <c r="IB100" s="307"/>
      <c r="IC100" s="307"/>
      <c r="ID100" s="307"/>
      <c r="IE100" s="307"/>
      <c r="IF100" s="307"/>
      <c r="IG100" s="307"/>
      <c r="IH100" s="307"/>
      <c r="II100" s="307"/>
      <c r="IJ100" s="307"/>
      <c r="IK100" s="307"/>
      <c r="IL100" s="307"/>
      <c r="IM100" s="307"/>
      <c r="IN100" s="307"/>
      <c r="IO100" s="307"/>
      <c r="IP100" s="307"/>
      <c r="IQ100" s="307"/>
      <c r="IR100" s="307"/>
      <c r="IS100" s="307"/>
      <c r="IT100" s="307"/>
      <c r="IU100" s="307"/>
      <c r="IV100" s="307"/>
      <c r="IW100" s="307"/>
      <c r="IX100" s="307"/>
      <c r="IY100" s="307"/>
      <c r="IZ100" s="307"/>
      <c r="JA100" s="307"/>
      <c r="JB100" s="307"/>
      <c r="JC100" s="307"/>
      <c r="JD100" s="307"/>
      <c r="JE100" s="307"/>
      <c r="JF100" s="307"/>
      <c r="JG100" s="307"/>
      <c r="JH100" s="307"/>
      <c r="JI100" s="307"/>
      <c r="JJ100" s="307"/>
      <c r="JK100" s="307"/>
      <c r="JL100" s="307"/>
      <c r="JM100" s="307"/>
      <c r="JN100" s="307"/>
      <c r="JO100" s="307"/>
      <c r="JP100" s="307"/>
      <c r="JQ100" s="307"/>
      <c r="JR100" s="307"/>
      <c r="JS100" s="307"/>
      <c r="JT100" s="307"/>
      <c r="JU100" s="307"/>
      <c r="JV100" s="307"/>
      <c r="JW100" s="307"/>
      <c r="JX100" s="307"/>
      <c r="JY100" s="307"/>
      <c r="JZ100" s="307"/>
      <c r="KA100" s="307"/>
      <c r="KB100" s="307"/>
      <c r="KC100" s="307"/>
      <c r="KD100" s="307"/>
      <c r="KE100" s="307"/>
      <c r="KF100" s="307"/>
      <c r="KG100" s="307"/>
      <c r="KH100" s="307"/>
      <c r="KI100" s="307"/>
      <c r="KJ100" s="307"/>
      <c r="KK100" s="307"/>
      <c r="KL100" s="307"/>
      <c r="KM100" s="307"/>
      <c r="KN100" s="307"/>
      <c r="KO100" s="307"/>
      <c r="KP100" s="307"/>
      <c r="KQ100" s="307"/>
      <c r="KR100" s="307"/>
      <c r="KS100" s="307"/>
      <c r="KT100" s="307"/>
    </row>
    <row r="101" spans="14:308" s="56" customFormat="1" ht="15" customHeight="1">
      <c r="N101" s="311"/>
      <c r="O101" s="311"/>
      <c r="P101" s="311"/>
      <c r="Q101" s="311"/>
      <c r="R101" s="311"/>
      <c r="S101" s="311"/>
      <c r="T101" s="311"/>
      <c r="U101" s="311"/>
      <c r="V101" s="311"/>
      <c r="W101" s="301"/>
      <c r="X101" s="301"/>
      <c r="Y101" s="301"/>
      <c r="Z101" s="301"/>
      <c r="AA101" s="301"/>
      <c r="AB101" s="301"/>
      <c r="AC101" s="301"/>
      <c r="AD101" s="301"/>
      <c r="AE101" s="301"/>
      <c r="AF101" s="301"/>
      <c r="AG101" s="302"/>
      <c r="AH101" s="302"/>
      <c r="AI101" s="302"/>
      <c r="AJ101" s="303"/>
      <c r="AK101" s="302"/>
      <c r="AL101" s="303"/>
      <c r="AM101" s="303"/>
      <c r="AN101" s="303"/>
      <c r="AO101" s="303"/>
      <c r="AP101" s="303"/>
      <c r="AQ101" s="57"/>
      <c r="AR101" s="57"/>
      <c r="AS101" s="57"/>
      <c r="AT101" s="57"/>
      <c r="AU101" s="57"/>
      <c r="AV101" s="57"/>
      <c r="AW101" s="57"/>
      <c r="AX101" s="57"/>
      <c r="AY101" s="57"/>
      <c r="AZ101" s="57"/>
      <c r="BA101" s="57"/>
      <c r="BB101" s="57"/>
      <c r="BC101" s="57"/>
      <c r="BD101" s="57"/>
      <c r="BE101" s="57"/>
      <c r="BF101" s="57"/>
      <c r="BG101" s="57"/>
      <c r="BH101" s="57"/>
      <c r="BI101" s="57"/>
      <c r="BJ101" s="57"/>
      <c r="BK101" s="57"/>
      <c r="BL101" s="57"/>
      <c r="BM101" s="57"/>
      <c r="BN101" s="57"/>
      <c r="BO101" s="57"/>
      <c r="BP101" s="57"/>
      <c r="CB101" s="305"/>
      <c r="CC101" s="682"/>
      <c r="CD101" s="682"/>
      <c r="CE101" s="682"/>
      <c r="CF101" s="682"/>
      <c r="CG101" s="682"/>
      <c r="CH101" s="682"/>
      <c r="CI101" s="682"/>
      <c r="CJ101" s="682"/>
      <c r="CK101" s="682"/>
      <c r="CL101" s="682"/>
      <c r="CM101" s="682"/>
      <c r="CN101" s="682"/>
      <c r="CO101" s="682"/>
      <c r="CP101" s="682"/>
      <c r="CQ101" s="682"/>
      <c r="CR101" s="312"/>
      <c r="CS101" s="312"/>
      <c r="CT101" s="682"/>
      <c r="CU101" s="682"/>
      <c r="CV101" s="682"/>
      <c r="CW101" s="682"/>
      <c r="CX101" s="682"/>
      <c r="CY101" s="682"/>
      <c r="CZ101" s="682"/>
      <c r="DA101" s="682"/>
      <c r="DB101" s="682"/>
      <c r="DC101" s="682"/>
      <c r="DD101" s="682"/>
      <c r="DE101" s="682"/>
      <c r="DF101" s="682"/>
      <c r="DG101" s="682"/>
      <c r="DH101" s="682"/>
      <c r="DI101" s="313"/>
      <c r="DJ101" s="314"/>
      <c r="DK101" s="315"/>
      <c r="DL101" s="307"/>
      <c r="DM101" s="307"/>
      <c r="DN101" s="307"/>
      <c r="DO101" s="307"/>
      <c r="DP101" s="307"/>
      <c r="DQ101" s="307"/>
      <c r="DR101" s="307"/>
      <c r="DS101" s="307"/>
      <c r="DT101" s="307"/>
      <c r="DU101" s="307"/>
      <c r="DV101" s="307"/>
      <c r="DW101" s="307"/>
      <c r="DX101" s="305"/>
      <c r="DY101" s="686"/>
      <c r="DZ101" s="682"/>
      <c r="EA101" s="682"/>
      <c r="EB101" s="682"/>
      <c r="EC101" s="682"/>
      <c r="ED101" s="682"/>
      <c r="EE101" s="682"/>
      <c r="EF101" s="682"/>
      <c r="EG101" s="682"/>
      <c r="EH101" s="682"/>
      <c r="EI101" s="682"/>
      <c r="EJ101" s="305"/>
      <c r="EK101" s="682"/>
      <c r="EL101" s="682"/>
      <c r="EM101" s="682"/>
      <c r="EN101" s="682"/>
      <c r="EO101" s="682"/>
      <c r="EP101" s="682"/>
      <c r="EQ101" s="682"/>
      <c r="ER101" s="682"/>
      <c r="ES101" s="682"/>
      <c r="ET101" s="682"/>
      <c r="EU101" s="305"/>
      <c r="EV101" s="306"/>
      <c r="EW101" s="306"/>
      <c r="EX101" s="307"/>
      <c r="EY101" s="307"/>
      <c r="EZ101" s="307"/>
      <c r="FA101" s="307"/>
      <c r="FB101" s="307"/>
      <c r="FC101" s="307"/>
      <c r="FD101" s="307"/>
      <c r="FE101" s="307"/>
      <c r="FF101" s="307"/>
      <c r="FG101" s="307"/>
      <c r="FH101" s="307"/>
      <c r="FI101" s="307"/>
      <c r="FJ101" s="307"/>
      <c r="FK101" s="307"/>
      <c r="FL101" s="307"/>
      <c r="FM101" s="307"/>
      <c r="FN101" s="307"/>
      <c r="FO101" s="307"/>
      <c r="FP101" s="307"/>
      <c r="FQ101" s="307"/>
      <c r="FR101" s="307"/>
      <c r="FS101" s="307"/>
      <c r="FT101" s="307"/>
      <c r="FU101" s="307"/>
      <c r="FV101" s="307"/>
      <c r="FW101" s="307"/>
      <c r="FX101" s="307"/>
      <c r="FY101" s="305"/>
      <c r="FZ101" s="305"/>
      <c r="GA101" s="305"/>
      <c r="GB101" s="305"/>
      <c r="GC101" s="305"/>
      <c r="GD101" s="309"/>
      <c r="GE101" s="305"/>
      <c r="GF101" s="305"/>
      <c r="GG101" s="305"/>
      <c r="GH101" s="305"/>
      <c r="GI101" s="305"/>
      <c r="GJ101" s="305"/>
      <c r="GK101" s="306"/>
      <c r="GL101" s="306"/>
      <c r="GM101" s="307"/>
      <c r="GN101" s="307"/>
      <c r="GO101" s="307"/>
      <c r="GP101" s="307"/>
      <c r="GQ101" s="307"/>
      <c r="GR101" s="307"/>
      <c r="GS101" s="307"/>
      <c r="GT101" s="307"/>
      <c r="GU101" s="307"/>
      <c r="GV101" s="307"/>
      <c r="GW101" s="307"/>
      <c r="GX101" s="307"/>
      <c r="GY101" s="307"/>
      <c r="GZ101" s="307"/>
      <c r="HA101" s="307"/>
      <c r="HB101" s="307"/>
      <c r="HC101" s="307"/>
      <c r="HD101" s="307"/>
      <c r="HE101" s="307"/>
      <c r="HF101" s="307"/>
      <c r="HG101" s="307"/>
      <c r="HH101" s="307"/>
      <c r="HI101" s="307"/>
      <c r="HJ101" s="307"/>
      <c r="HK101" s="307"/>
      <c r="HL101" s="307"/>
      <c r="HM101" s="307"/>
      <c r="HN101" s="307"/>
      <c r="HO101" s="307"/>
      <c r="HP101" s="307"/>
      <c r="HQ101" s="307"/>
      <c r="HR101" s="307"/>
      <c r="HS101" s="307"/>
      <c r="HT101" s="307"/>
      <c r="HU101" s="307"/>
      <c r="HV101" s="307"/>
      <c r="HW101" s="307"/>
      <c r="HX101" s="307"/>
      <c r="HY101" s="307"/>
      <c r="HZ101" s="307"/>
      <c r="IA101" s="307"/>
      <c r="IB101" s="307"/>
      <c r="IC101" s="307"/>
      <c r="ID101" s="307"/>
      <c r="IE101" s="307"/>
      <c r="IF101" s="307"/>
      <c r="IG101" s="307"/>
      <c r="IH101" s="307"/>
      <c r="II101" s="307"/>
      <c r="IJ101" s="307"/>
      <c r="IK101" s="307"/>
      <c r="IL101" s="307"/>
      <c r="IM101" s="305"/>
      <c r="IN101" s="316"/>
      <c r="IO101" s="307"/>
      <c r="IP101" s="307"/>
      <c r="IQ101" s="307"/>
      <c r="IR101" s="307"/>
      <c r="IS101" s="307"/>
      <c r="IT101" s="307"/>
      <c r="IU101" s="307"/>
      <c r="IV101" s="307"/>
      <c r="IW101" s="307"/>
      <c r="IX101" s="307"/>
      <c r="IY101" s="307"/>
      <c r="IZ101" s="307"/>
      <c r="JA101" s="307"/>
      <c r="JB101" s="307"/>
      <c r="JC101" s="307"/>
      <c r="JD101" s="307"/>
      <c r="JE101" s="307"/>
      <c r="JF101" s="307"/>
      <c r="JG101" s="307"/>
      <c r="JH101" s="307"/>
      <c r="JI101" s="307"/>
      <c r="JJ101" s="307"/>
      <c r="JK101" s="305"/>
      <c r="JL101" s="305"/>
      <c r="JM101" s="317"/>
      <c r="JN101" s="310"/>
      <c r="JO101" s="310"/>
      <c r="JP101" s="310"/>
      <c r="JQ101" s="310"/>
      <c r="JR101" s="310"/>
      <c r="JS101" s="310"/>
      <c r="JT101" s="310"/>
      <c r="JU101" s="310"/>
      <c r="JV101" s="310"/>
      <c r="JW101" s="695"/>
      <c r="JX101" s="695"/>
      <c r="JY101" s="695"/>
      <c r="JZ101" s="695"/>
      <c r="KA101" s="695"/>
      <c r="KB101" s="695"/>
      <c r="KC101" s="305"/>
      <c r="KD101" s="305"/>
      <c r="KE101" s="318"/>
      <c r="KF101" s="318"/>
      <c r="KG101" s="318"/>
      <c r="KH101" s="318"/>
      <c r="KI101" s="318"/>
      <c r="KJ101" s="319"/>
      <c r="KK101" s="693"/>
      <c r="KL101" s="693"/>
      <c r="KM101" s="693"/>
      <c r="KN101" s="693"/>
      <c r="KO101" s="693"/>
      <c r="KP101" s="693"/>
      <c r="KQ101" s="320"/>
      <c r="KR101" s="321"/>
      <c r="KS101" s="322"/>
      <c r="KT101" s="322"/>
      <c r="KU101" s="323"/>
      <c r="KV101" s="323"/>
    </row>
    <row r="102" spans="14:308" s="56" customFormat="1" ht="15" customHeight="1">
      <c r="N102" s="311"/>
      <c r="O102" s="311"/>
      <c r="P102" s="311"/>
      <c r="Q102" s="311"/>
      <c r="R102" s="311"/>
      <c r="S102" s="311"/>
      <c r="T102" s="311"/>
      <c r="U102" s="311"/>
      <c r="V102" s="311"/>
      <c r="W102" s="301"/>
      <c r="X102" s="301"/>
      <c r="Y102" s="301"/>
      <c r="Z102" s="301"/>
      <c r="AA102" s="301"/>
      <c r="AB102" s="301"/>
      <c r="AC102" s="301"/>
      <c r="AD102" s="301"/>
      <c r="AE102" s="301"/>
      <c r="AF102" s="301"/>
      <c r="AG102" s="302"/>
      <c r="AH102" s="302"/>
      <c r="AI102" s="302"/>
      <c r="AJ102" s="303"/>
      <c r="AK102" s="302"/>
      <c r="AL102" s="303"/>
      <c r="AM102" s="303"/>
      <c r="AN102" s="303"/>
      <c r="AO102" s="303"/>
      <c r="AP102" s="303"/>
      <c r="AQ102" s="57"/>
      <c r="AR102" s="57"/>
      <c r="AS102" s="57"/>
      <c r="AT102" s="57"/>
      <c r="AU102" s="57"/>
      <c r="AV102" s="57"/>
      <c r="AW102" s="57"/>
      <c r="AX102" s="57"/>
      <c r="AY102" s="57"/>
      <c r="AZ102" s="57"/>
      <c r="BA102" s="57"/>
      <c r="BB102" s="57"/>
      <c r="BC102" s="57"/>
      <c r="BD102" s="57"/>
      <c r="BE102" s="57"/>
      <c r="BF102" s="57"/>
      <c r="BG102" s="57"/>
      <c r="BH102" s="57"/>
      <c r="BI102" s="57"/>
      <c r="BJ102" s="57"/>
      <c r="BK102" s="57"/>
      <c r="BL102" s="57"/>
      <c r="BM102" s="57"/>
      <c r="BN102" s="57"/>
      <c r="BO102" s="57"/>
      <c r="BP102" s="57"/>
      <c r="CB102" s="324"/>
      <c r="CC102" s="316"/>
      <c r="CD102" s="316"/>
      <c r="CE102" s="316"/>
      <c r="CF102" s="316"/>
      <c r="CG102" s="316"/>
      <c r="CH102" s="316"/>
      <c r="CI102" s="316"/>
      <c r="CJ102" s="305"/>
      <c r="CK102" s="316"/>
      <c r="CL102" s="316"/>
      <c r="CM102" s="316"/>
      <c r="CN102" s="316"/>
      <c r="CO102" s="316"/>
      <c r="CP102" s="316"/>
      <c r="CQ102" s="316"/>
      <c r="CR102" s="312"/>
      <c r="CS102" s="312"/>
      <c r="CT102" s="316"/>
      <c r="CU102" s="316"/>
      <c r="CV102" s="316"/>
      <c r="CW102" s="316"/>
      <c r="CX102" s="316"/>
      <c r="CY102" s="316"/>
      <c r="CZ102" s="316"/>
      <c r="DA102" s="305"/>
      <c r="DB102" s="316"/>
      <c r="DC102" s="316"/>
      <c r="DD102" s="316"/>
      <c r="DE102" s="316"/>
      <c r="DF102" s="316"/>
      <c r="DG102" s="316"/>
      <c r="DH102" s="316"/>
      <c r="DI102" s="313"/>
      <c r="DJ102" s="314"/>
      <c r="DK102" s="315"/>
      <c r="DL102" s="307"/>
      <c r="DM102" s="307"/>
      <c r="DN102" s="307"/>
      <c r="DO102" s="307"/>
      <c r="DP102" s="307"/>
      <c r="DQ102" s="307"/>
      <c r="DR102" s="307"/>
      <c r="DS102" s="307"/>
      <c r="DT102" s="307"/>
      <c r="DU102" s="307"/>
      <c r="DV102" s="307"/>
      <c r="DW102" s="307"/>
      <c r="DX102" s="305"/>
      <c r="DY102" s="686"/>
      <c r="DZ102" s="685"/>
      <c r="EA102" s="685"/>
      <c r="EB102" s="685"/>
      <c r="EC102" s="685"/>
      <c r="ED102" s="685"/>
      <c r="EE102" s="685"/>
      <c r="EF102" s="685"/>
      <c r="EG102" s="685"/>
      <c r="EH102" s="685"/>
      <c r="EI102" s="685"/>
      <c r="EJ102" s="325"/>
      <c r="EK102" s="685"/>
      <c r="EL102" s="685"/>
      <c r="EM102" s="685"/>
      <c r="EN102" s="685"/>
      <c r="EO102" s="685"/>
      <c r="EP102" s="685"/>
      <c r="EQ102" s="685"/>
      <c r="ER102" s="685"/>
      <c r="ES102" s="685"/>
      <c r="ET102" s="685"/>
      <c r="EU102" s="326"/>
      <c r="EV102" s="306"/>
      <c r="EW102" s="306"/>
      <c r="EX102" s="307"/>
      <c r="EY102" s="307"/>
      <c r="EZ102" s="307"/>
      <c r="FA102" s="307"/>
      <c r="FB102" s="307"/>
      <c r="FC102" s="307"/>
      <c r="FD102" s="307"/>
      <c r="FE102" s="307"/>
      <c r="FF102" s="307"/>
      <c r="FG102" s="307"/>
      <c r="FH102" s="307"/>
      <c r="FI102" s="307"/>
      <c r="FJ102" s="305"/>
      <c r="FK102" s="305"/>
      <c r="FL102" s="682"/>
      <c r="FM102" s="682"/>
      <c r="FN102" s="682"/>
      <c r="FO102" s="682"/>
      <c r="FP102" s="682"/>
      <c r="FQ102" s="682"/>
      <c r="FR102" s="682"/>
      <c r="FS102" s="682"/>
      <c r="FT102" s="682"/>
      <c r="FU102" s="682"/>
      <c r="FV102" s="682"/>
      <c r="FW102" s="682"/>
      <c r="FX102" s="696"/>
      <c r="FY102" s="696"/>
      <c r="FZ102" s="696"/>
      <c r="GA102" s="696"/>
      <c r="GB102" s="696"/>
      <c r="GC102" s="696"/>
      <c r="GD102" s="696"/>
      <c r="GE102" s="696"/>
      <c r="GF102" s="696"/>
      <c r="GG102" s="696"/>
      <c r="GH102" s="696"/>
      <c r="GI102" s="696"/>
      <c r="GJ102" s="305"/>
      <c r="GK102" s="305"/>
      <c r="GL102" s="327"/>
      <c r="GM102" s="307"/>
      <c r="GN102" s="307"/>
      <c r="GO102" s="307"/>
      <c r="GP102" s="307"/>
      <c r="GQ102" s="307"/>
      <c r="GR102" s="307"/>
      <c r="GS102" s="307"/>
      <c r="GT102" s="307"/>
      <c r="GU102" s="307"/>
      <c r="GV102" s="307"/>
      <c r="GW102" s="307"/>
      <c r="GX102" s="307"/>
      <c r="GY102" s="307"/>
      <c r="GZ102" s="307"/>
      <c r="HA102" s="307"/>
      <c r="HB102" s="307"/>
      <c r="HC102" s="307"/>
      <c r="HD102" s="307"/>
      <c r="HE102" s="307"/>
      <c r="HF102" s="307"/>
      <c r="HG102" s="307"/>
      <c r="HH102" s="307"/>
      <c r="HI102" s="307"/>
      <c r="HJ102" s="307"/>
      <c r="HK102" s="307"/>
      <c r="HL102" s="307"/>
      <c r="HM102" s="307"/>
      <c r="HN102" s="307"/>
      <c r="HO102" s="307"/>
      <c r="HP102" s="307"/>
      <c r="HQ102" s="307"/>
      <c r="HR102" s="307"/>
      <c r="HS102" s="307"/>
      <c r="HT102" s="307"/>
      <c r="HU102" s="307"/>
      <c r="HV102" s="307"/>
      <c r="HW102" s="307"/>
      <c r="HX102" s="307"/>
      <c r="HY102" s="307"/>
      <c r="HZ102" s="307"/>
      <c r="IA102" s="307"/>
      <c r="IB102" s="307"/>
      <c r="IC102" s="307"/>
      <c r="ID102" s="307"/>
      <c r="IE102" s="307"/>
      <c r="IF102" s="307"/>
      <c r="IG102" s="307"/>
      <c r="IH102" s="307"/>
      <c r="II102" s="307"/>
      <c r="IJ102" s="307"/>
      <c r="IK102" s="307"/>
      <c r="IL102" s="307"/>
      <c r="IM102" s="305"/>
      <c r="IN102" s="316"/>
      <c r="IO102" s="307"/>
      <c r="IP102" s="307"/>
      <c r="IQ102" s="307"/>
      <c r="IR102" s="307"/>
      <c r="IS102" s="307"/>
      <c r="IT102" s="307"/>
      <c r="IU102" s="307"/>
      <c r="IV102" s="307"/>
      <c r="IW102" s="307"/>
      <c r="IX102" s="307"/>
      <c r="IY102" s="307"/>
      <c r="IZ102" s="307"/>
      <c r="JA102" s="307"/>
      <c r="JB102" s="307"/>
      <c r="JC102" s="307"/>
      <c r="JD102" s="307"/>
      <c r="JE102" s="307"/>
      <c r="JF102" s="307"/>
      <c r="JG102" s="307"/>
      <c r="JH102" s="307"/>
      <c r="JI102" s="307"/>
      <c r="JJ102" s="307"/>
      <c r="JK102" s="305"/>
      <c r="JL102" s="305"/>
      <c r="JM102" s="317"/>
      <c r="JN102" s="310"/>
      <c r="JO102" s="310"/>
      <c r="JP102" s="310"/>
      <c r="JQ102" s="310"/>
      <c r="JR102" s="310"/>
      <c r="JS102" s="310"/>
      <c r="JT102" s="310"/>
      <c r="JU102" s="310"/>
      <c r="JV102" s="310"/>
      <c r="JW102" s="695"/>
      <c r="JX102" s="695"/>
      <c r="JY102" s="695"/>
      <c r="JZ102" s="695"/>
      <c r="KA102" s="695"/>
      <c r="KB102" s="695"/>
      <c r="KC102" s="305"/>
      <c r="KD102" s="305"/>
      <c r="KE102" s="307"/>
      <c r="KF102" s="307"/>
      <c r="KG102" s="307"/>
      <c r="KH102" s="307"/>
      <c r="KI102" s="307"/>
      <c r="KJ102" s="307"/>
      <c r="KK102" s="328"/>
      <c r="KL102" s="329"/>
      <c r="KM102" s="328"/>
      <c r="KN102" s="329"/>
      <c r="KO102" s="328"/>
      <c r="KP102" s="329"/>
      <c r="KQ102" s="318"/>
      <c r="KR102" s="318"/>
      <c r="KS102" s="322"/>
      <c r="KT102" s="322"/>
      <c r="KU102" s="323"/>
      <c r="KV102" s="323"/>
    </row>
    <row r="103" spans="14:308" s="56" customFormat="1" ht="15" customHeight="1">
      <c r="N103" s="330"/>
      <c r="O103" s="331"/>
      <c r="P103" s="331"/>
      <c r="Q103" s="331"/>
      <c r="R103" s="331"/>
      <c r="S103" s="331"/>
      <c r="T103" s="331"/>
      <c r="U103" s="330"/>
      <c r="AF103" s="301"/>
      <c r="AG103" s="302"/>
      <c r="AH103" s="302"/>
      <c r="AI103" s="302"/>
      <c r="AJ103" s="303"/>
      <c r="AK103" s="302"/>
      <c r="AL103" s="303"/>
      <c r="AM103" s="303"/>
      <c r="AN103" s="303"/>
      <c r="AO103" s="303"/>
      <c r="AP103" s="303"/>
      <c r="AQ103" s="57"/>
      <c r="AR103" s="57"/>
      <c r="AS103" s="57"/>
      <c r="AT103" s="57"/>
      <c r="AU103" s="57"/>
      <c r="AV103" s="57"/>
      <c r="AW103" s="57"/>
      <c r="AX103" s="57"/>
      <c r="AY103" s="57"/>
      <c r="AZ103" s="57"/>
      <c r="BA103" s="57"/>
      <c r="BB103" s="57"/>
      <c r="BC103" s="57"/>
      <c r="BD103" s="57"/>
      <c r="BE103" s="57"/>
      <c r="BF103" s="57"/>
      <c r="BG103" s="57"/>
      <c r="BH103" s="57"/>
      <c r="BI103" s="57"/>
      <c r="BJ103" s="57"/>
      <c r="BK103" s="57"/>
      <c r="BL103" s="57"/>
      <c r="BM103" s="57"/>
      <c r="BN103" s="57"/>
      <c r="BO103" s="57"/>
      <c r="BP103" s="57"/>
      <c r="CB103" s="312"/>
      <c r="CC103" s="332"/>
      <c r="CD103" s="332"/>
      <c r="CE103" s="332"/>
      <c r="CF103" s="332"/>
      <c r="CG103" s="332"/>
      <c r="CH103" s="332"/>
      <c r="CI103" s="332"/>
      <c r="CJ103" s="333"/>
      <c r="CK103" s="332"/>
      <c r="CL103" s="332"/>
      <c r="CM103" s="332"/>
      <c r="CN103" s="332"/>
      <c r="CO103" s="332"/>
      <c r="CP103" s="332"/>
      <c r="CQ103" s="332"/>
      <c r="CR103" s="313"/>
      <c r="CS103" s="313"/>
      <c r="CT103" s="334"/>
      <c r="CU103" s="334"/>
      <c r="CV103" s="334"/>
      <c r="CW103" s="334"/>
      <c r="CX103" s="334"/>
      <c r="CY103" s="334"/>
      <c r="CZ103" s="334"/>
      <c r="DA103" s="333"/>
      <c r="DB103" s="332"/>
      <c r="DC103" s="332"/>
      <c r="DD103" s="332"/>
      <c r="DE103" s="332"/>
      <c r="DF103" s="332"/>
      <c r="DG103" s="332"/>
      <c r="DH103" s="332"/>
      <c r="DI103" s="313"/>
      <c r="DJ103" s="314"/>
      <c r="DK103" s="315"/>
      <c r="DL103" s="307"/>
      <c r="DM103" s="307"/>
      <c r="DN103" s="307"/>
      <c r="DO103" s="307"/>
      <c r="DP103" s="307"/>
      <c r="DQ103" s="307"/>
      <c r="DR103" s="307"/>
      <c r="DS103" s="307"/>
      <c r="DT103" s="307"/>
      <c r="DU103" s="307"/>
      <c r="DV103" s="307"/>
      <c r="DW103" s="307"/>
      <c r="DX103" s="335"/>
      <c r="DY103" s="336"/>
      <c r="DZ103" s="685"/>
      <c r="EA103" s="685"/>
      <c r="EB103" s="685"/>
      <c r="EC103" s="685"/>
      <c r="ED103" s="685"/>
      <c r="EE103" s="685"/>
      <c r="EF103" s="685"/>
      <c r="EG103" s="685"/>
      <c r="EH103" s="685"/>
      <c r="EI103" s="685"/>
      <c r="EJ103" s="325"/>
      <c r="EK103" s="685"/>
      <c r="EL103" s="685"/>
      <c r="EM103" s="685"/>
      <c r="EN103" s="685"/>
      <c r="EO103" s="685"/>
      <c r="EP103" s="685"/>
      <c r="EQ103" s="685"/>
      <c r="ER103" s="685"/>
      <c r="ES103" s="685"/>
      <c r="ET103" s="685"/>
      <c r="EU103" s="312"/>
      <c r="EV103" s="337"/>
      <c r="EW103" s="338"/>
      <c r="EX103" s="307"/>
      <c r="EY103" s="307"/>
      <c r="EZ103" s="307"/>
      <c r="FA103" s="307"/>
      <c r="FB103" s="307"/>
      <c r="FC103" s="307"/>
      <c r="FD103" s="307"/>
      <c r="FE103" s="307"/>
      <c r="FF103" s="307"/>
      <c r="FG103" s="307"/>
      <c r="FH103" s="307"/>
      <c r="FI103" s="307"/>
      <c r="FJ103" s="335"/>
      <c r="FK103" s="334"/>
      <c r="FL103" s="685"/>
      <c r="FM103" s="685"/>
      <c r="FN103" s="685"/>
      <c r="FO103" s="685"/>
      <c r="FP103" s="685"/>
      <c r="FQ103" s="685"/>
      <c r="FR103" s="685"/>
      <c r="FS103" s="685"/>
      <c r="FT103" s="685"/>
      <c r="FU103" s="685"/>
      <c r="FV103" s="685"/>
      <c r="FW103" s="685"/>
      <c r="FX103" s="685"/>
      <c r="FY103" s="685"/>
      <c r="FZ103" s="685"/>
      <c r="GA103" s="685"/>
      <c r="GB103" s="685"/>
      <c r="GC103" s="685"/>
      <c r="GD103" s="685"/>
      <c r="GE103" s="685"/>
      <c r="GF103" s="685"/>
      <c r="GG103" s="685"/>
      <c r="GH103" s="685"/>
      <c r="GI103" s="685"/>
      <c r="GJ103" s="335"/>
      <c r="GK103" s="335"/>
      <c r="GL103" s="339"/>
      <c r="GM103" s="307"/>
      <c r="GN103" s="307"/>
      <c r="GO103" s="307"/>
      <c r="GP103" s="307"/>
      <c r="GQ103" s="307"/>
      <c r="GR103" s="307"/>
      <c r="GS103" s="307"/>
      <c r="GT103" s="307"/>
      <c r="GU103" s="307"/>
      <c r="GV103" s="307"/>
      <c r="GW103" s="307"/>
      <c r="GX103" s="307"/>
      <c r="GY103" s="307"/>
      <c r="GZ103" s="307"/>
      <c r="HA103" s="307"/>
      <c r="HB103" s="307"/>
      <c r="HC103" s="307"/>
      <c r="HD103" s="307"/>
      <c r="HE103" s="307"/>
      <c r="HF103" s="307"/>
      <c r="HG103" s="307"/>
      <c r="HH103" s="307"/>
      <c r="HI103" s="307"/>
      <c r="HJ103" s="307"/>
      <c r="HK103" s="307"/>
      <c r="HL103" s="307"/>
      <c r="HM103" s="307"/>
      <c r="HN103" s="307"/>
      <c r="HO103" s="307"/>
      <c r="HP103" s="307"/>
      <c r="HQ103" s="307"/>
      <c r="HR103" s="307"/>
      <c r="HS103" s="307"/>
      <c r="HT103" s="307"/>
      <c r="HU103" s="307"/>
      <c r="HV103" s="307"/>
      <c r="HW103" s="307"/>
      <c r="HX103" s="307"/>
      <c r="HY103" s="307"/>
      <c r="HZ103" s="307"/>
      <c r="IA103" s="307"/>
      <c r="IB103" s="307"/>
      <c r="IC103" s="307"/>
      <c r="ID103" s="307"/>
      <c r="IE103" s="307"/>
      <c r="IF103" s="307"/>
      <c r="IG103" s="307"/>
      <c r="IH103" s="307"/>
      <c r="II103" s="307"/>
      <c r="IJ103" s="307"/>
      <c r="IK103" s="307"/>
      <c r="IL103" s="307"/>
      <c r="IM103" s="307"/>
      <c r="IN103" s="316"/>
      <c r="IO103" s="307"/>
      <c r="IP103" s="307"/>
      <c r="IQ103" s="307"/>
      <c r="IR103" s="307"/>
      <c r="IS103" s="307"/>
      <c r="IT103" s="307"/>
      <c r="IU103" s="307"/>
      <c r="IV103" s="307"/>
      <c r="IW103" s="307"/>
      <c r="IX103" s="307"/>
      <c r="IY103" s="307"/>
      <c r="IZ103" s="307"/>
      <c r="JA103" s="307"/>
      <c r="JB103" s="307"/>
      <c r="JC103" s="307"/>
      <c r="JD103" s="307"/>
      <c r="JE103" s="307"/>
      <c r="JF103" s="307"/>
      <c r="JG103" s="307"/>
      <c r="JH103" s="307"/>
      <c r="JI103" s="307"/>
      <c r="JJ103" s="307"/>
      <c r="JK103" s="307"/>
      <c r="JL103" s="307"/>
      <c r="JM103" s="317"/>
      <c r="JN103" s="307"/>
      <c r="JO103" s="307"/>
      <c r="JP103" s="307"/>
      <c r="JQ103" s="307"/>
      <c r="JR103" s="307"/>
      <c r="JS103" s="307"/>
      <c r="JT103" s="307"/>
      <c r="JU103" s="307"/>
      <c r="JV103" s="307"/>
      <c r="JW103" s="307"/>
      <c r="JX103" s="307"/>
      <c r="JY103" s="307"/>
      <c r="JZ103" s="307"/>
      <c r="KA103" s="307"/>
      <c r="KB103" s="307"/>
      <c r="KC103" s="307"/>
      <c r="KD103" s="307"/>
      <c r="KE103" s="307"/>
      <c r="KF103" s="307"/>
      <c r="KG103" s="307"/>
      <c r="KH103" s="307"/>
      <c r="KI103" s="307"/>
      <c r="KJ103" s="307"/>
      <c r="KK103" s="340"/>
      <c r="KL103" s="340"/>
      <c r="KM103" s="340"/>
      <c r="KN103" s="340"/>
      <c r="KO103" s="340"/>
      <c r="KP103" s="340"/>
      <c r="KQ103" s="318"/>
      <c r="KR103" s="322"/>
      <c r="KS103" s="322"/>
      <c r="KT103" s="307"/>
      <c r="KU103" s="323"/>
      <c r="KV103" s="323"/>
    </row>
    <row r="104" spans="14:308" s="56" customFormat="1" ht="15" customHeight="1">
      <c r="N104" s="341"/>
      <c r="O104" s="330"/>
      <c r="P104" s="330"/>
      <c r="Q104" s="341"/>
      <c r="R104" s="330"/>
      <c r="S104" s="330"/>
      <c r="T104" s="330"/>
      <c r="U104" s="341"/>
      <c r="W104" s="342"/>
      <c r="X104" s="342"/>
      <c r="Y104" s="342"/>
      <c r="Z104" s="342"/>
      <c r="AA104" s="342"/>
      <c r="AB104" s="342"/>
      <c r="AC104" s="342"/>
      <c r="AD104" s="342"/>
      <c r="AE104" s="342"/>
      <c r="AF104" s="301"/>
      <c r="AG104" s="302" t="s">
        <v>519</v>
      </c>
      <c r="AH104" s="302"/>
      <c r="AI104" s="302" t="s">
        <v>520</v>
      </c>
      <c r="AJ104" s="303"/>
      <c r="AK104" s="303"/>
      <c r="AL104" s="303"/>
      <c r="AM104" s="303"/>
      <c r="AN104" s="303"/>
      <c r="AO104" s="303"/>
      <c r="AP104" s="303"/>
      <c r="AQ104" s="303"/>
      <c r="AR104" s="57"/>
      <c r="AS104" s="343"/>
      <c r="AT104" s="57"/>
      <c r="AU104" s="57"/>
      <c r="AV104" s="57"/>
      <c r="AW104" s="57"/>
      <c r="AX104" s="57"/>
      <c r="AY104" s="57"/>
      <c r="AZ104" s="57"/>
      <c r="BA104" s="57"/>
      <c r="BB104" s="57"/>
      <c r="BC104" s="57"/>
      <c r="BD104" s="57"/>
      <c r="BE104" s="57"/>
      <c r="BF104" s="57"/>
      <c r="BG104" s="57"/>
      <c r="BH104" s="57"/>
      <c r="BI104" s="57"/>
      <c r="BJ104" s="57"/>
      <c r="BK104" s="57"/>
      <c r="BL104" s="57"/>
      <c r="BM104" s="57"/>
      <c r="BN104" s="57"/>
      <c r="BO104" s="57"/>
      <c r="BP104" s="57"/>
      <c r="CB104" s="312"/>
      <c r="CC104" s="334"/>
      <c r="CD104" s="334"/>
      <c r="CE104" s="334"/>
      <c r="CF104" s="334"/>
      <c r="CG104" s="334"/>
      <c r="CH104" s="334"/>
      <c r="CI104" s="334"/>
      <c r="CJ104" s="344"/>
      <c r="CK104" s="332"/>
      <c r="CL104" s="332"/>
      <c r="CM104" s="332"/>
      <c r="CN104" s="332"/>
      <c r="CO104" s="332"/>
      <c r="CP104" s="332"/>
      <c r="CQ104" s="332"/>
      <c r="CR104" s="313"/>
      <c r="CS104" s="313"/>
      <c r="CT104" s="334"/>
      <c r="CU104" s="334"/>
      <c r="CV104" s="334"/>
      <c r="CW104" s="334"/>
      <c r="CX104" s="334"/>
      <c r="CY104" s="334"/>
      <c r="CZ104" s="334"/>
      <c r="DA104" s="344"/>
      <c r="DB104" s="332"/>
      <c r="DC104" s="332"/>
      <c r="DD104" s="332"/>
      <c r="DE104" s="332"/>
      <c r="DF104" s="332"/>
      <c r="DG104" s="332"/>
      <c r="DH104" s="332"/>
      <c r="DI104" s="313"/>
      <c r="DJ104" s="314"/>
      <c r="DK104" s="315"/>
      <c r="DL104" s="307"/>
      <c r="DM104" s="307"/>
      <c r="DN104" s="307"/>
      <c r="DO104" s="307"/>
      <c r="DP104" s="307"/>
      <c r="DQ104" s="307"/>
      <c r="DR104" s="307"/>
      <c r="DS104" s="307"/>
      <c r="DT104" s="307"/>
      <c r="DU104" s="307"/>
      <c r="DV104" s="307"/>
      <c r="DW104" s="307"/>
      <c r="DX104" s="345"/>
      <c r="DY104" s="325"/>
      <c r="DZ104" s="336"/>
      <c r="EA104" s="336"/>
      <c r="EB104" s="336"/>
      <c r="EC104" s="336"/>
      <c r="ED104" s="336"/>
      <c r="EE104" s="336"/>
      <c r="EF104" s="336"/>
      <c r="EG104" s="336"/>
      <c r="EH104" s="336"/>
      <c r="EI104" s="336"/>
      <c r="EJ104" s="346"/>
      <c r="EK104" s="336"/>
      <c r="EL104" s="336"/>
      <c r="EM104" s="336"/>
      <c r="EN104" s="336"/>
      <c r="EO104" s="336"/>
      <c r="EP104" s="336"/>
      <c r="EQ104" s="336"/>
      <c r="ER104" s="336"/>
      <c r="ES104" s="336"/>
      <c r="ET104" s="336"/>
      <c r="EU104" s="346"/>
      <c r="EV104" s="314"/>
      <c r="EW104" s="315"/>
      <c r="EX104" s="307"/>
      <c r="EY104" s="307"/>
      <c r="EZ104" s="307"/>
      <c r="FA104" s="307"/>
      <c r="FB104" s="307"/>
      <c r="FC104" s="307"/>
      <c r="FD104" s="307"/>
      <c r="FE104" s="307"/>
      <c r="FF104" s="307"/>
      <c r="FG104" s="307"/>
      <c r="FH104" s="307"/>
      <c r="FI104" s="307"/>
      <c r="FJ104" s="347"/>
      <c r="FK104" s="348"/>
      <c r="FL104" s="349"/>
      <c r="FM104" s="349"/>
      <c r="FN104" s="349"/>
      <c r="FO104" s="349"/>
      <c r="FP104" s="349"/>
      <c r="FQ104" s="349"/>
      <c r="FR104" s="349"/>
      <c r="FS104" s="349"/>
      <c r="FT104" s="349"/>
      <c r="FU104" s="349"/>
      <c r="FV104" s="349"/>
      <c r="FW104" s="349"/>
      <c r="FX104" s="349"/>
      <c r="FY104" s="349"/>
      <c r="FZ104" s="349"/>
      <c r="GA104" s="349"/>
      <c r="GB104" s="349"/>
      <c r="GC104" s="349"/>
      <c r="GD104" s="349"/>
      <c r="GE104" s="349"/>
      <c r="GF104" s="349"/>
      <c r="GG104" s="349"/>
      <c r="GH104" s="349"/>
      <c r="GI104" s="349"/>
      <c r="GJ104" s="334"/>
      <c r="GK104" s="334"/>
      <c r="GL104" s="334"/>
      <c r="GM104" s="307"/>
      <c r="GN104" s="307"/>
      <c r="GO104" s="307"/>
      <c r="GP104" s="307"/>
      <c r="GQ104" s="307"/>
      <c r="GR104" s="307"/>
      <c r="GS104" s="307"/>
      <c r="GT104" s="307"/>
      <c r="GU104" s="307"/>
      <c r="GV104" s="307"/>
      <c r="GW104" s="307"/>
      <c r="GX104" s="307"/>
      <c r="GY104" s="307"/>
      <c r="GZ104" s="307"/>
      <c r="HA104" s="307"/>
      <c r="HB104" s="307"/>
      <c r="HC104" s="307"/>
      <c r="HD104" s="307"/>
      <c r="HE104" s="307"/>
      <c r="HF104" s="307"/>
      <c r="HG104" s="307"/>
      <c r="HH104" s="307"/>
      <c r="HI104" s="307"/>
      <c r="HJ104" s="307"/>
      <c r="HK104" s="307"/>
      <c r="HL104" s="307"/>
      <c r="HM104" s="307"/>
      <c r="HN104" s="307"/>
      <c r="HO104" s="307"/>
      <c r="HP104" s="307"/>
      <c r="HQ104" s="307"/>
      <c r="HR104" s="307"/>
      <c r="HS104" s="307"/>
      <c r="HT104" s="307"/>
      <c r="HU104" s="307"/>
      <c r="HV104" s="307"/>
      <c r="HW104" s="307"/>
      <c r="HX104" s="307"/>
      <c r="HY104" s="307"/>
      <c r="HZ104" s="307"/>
      <c r="IA104" s="307"/>
      <c r="IB104" s="307"/>
      <c r="IC104" s="307"/>
      <c r="ID104" s="307"/>
      <c r="IE104" s="307"/>
      <c r="IF104" s="307"/>
      <c r="IG104" s="307"/>
      <c r="IH104" s="307"/>
      <c r="II104" s="307"/>
      <c r="IJ104" s="307"/>
      <c r="IK104" s="307"/>
      <c r="IL104" s="307"/>
      <c r="IM104" s="307"/>
      <c r="IN104" s="307"/>
      <c r="IO104" s="307"/>
      <c r="IP104" s="307"/>
      <c r="IQ104" s="307"/>
      <c r="IR104" s="307"/>
      <c r="IS104" s="307"/>
      <c r="IT104" s="307"/>
      <c r="IU104" s="307"/>
      <c r="IV104" s="307"/>
      <c r="IW104" s="307"/>
      <c r="IX104" s="307"/>
      <c r="IY104" s="307"/>
      <c r="IZ104" s="307"/>
      <c r="JA104" s="307"/>
      <c r="JB104" s="307"/>
      <c r="JC104" s="307"/>
      <c r="JD104" s="307"/>
      <c r="JE104" s="307"/>
      <c r="JF104" s="307"/>
      <c r="JG104" s="307"/>
      <c r="JH104" s="307"/>
      <c r="JI104" s="307"/>
      <c r="JJ104" s="307"/>
      <c r="JK104" s="307"/>
      <c r="JL104" s="307"/>
      <c r="JM104" s="307"/>
      <c r="JN104" s="307"/>
      <c r="JO104" s="307"/>
      <c r="JP104" s="307"/>
      <c r="JQ104" s="307"/>
      <c r="JR104" s="307"/>
      <c r="JS104" s="307"/>
      <c r="JT104" s="307"/>
      <c r="JU104" s="307"/>
      <c r="JV104" s="307"/>
      <c r="JW104" s="307"/>
      <c r="JX104" s="307"/>
      <c r="JY104" s="307"/>
      <c r="JZ104" s="307"/>
      <c r="KA104" s="307"/>
      <c r="KB104" s="307"/>
      <c r="KC104" s="307"/>
      <c r="KD104" s="307"/>
      <c r="KE104" s="307"/>
      <c r="KF104" s="307"/>
      <c r="KG104" s="307"/>
      <c r="KH104" s="307"/>
      <c r="KI104" s="307"/>
      <c r="KJ104" s="319"/>
      <c r="KK104" s="350"/>
      <c r="KL104" s="350"/>
      <c r="KM104" s="350"/>
      <c r="KN104" s="350"/>
      <c r="KO104" s="350"/>
      <c r="KP104" s="350"/>
      <c r="KQ104" s="318"/>
      <c r="KR104" s="322"/>
      <c r="KS104" s="307"/>
      <c r="KT104" s="318"/>
      <c r="KU104" s="323"/>
      <c r="KV104" s="323"/>
    </row>
    <row r="105" spans="14:308" s="56" customFormat="1" ht="15" customHeight="1">
      <c r="N105" s="341"/>
      <c r="O105" s="341"/>
      <c r="P105" s="330"/>
      <c r="Q105" s="341"/>
      <c r="R105" s="341"/>
      <c r="S105" s="330"/>
      <c r="T105" s="330"/>
      <c r="U105" s="341"/>
      <c r="W105" s="342"/>
      <c r="X105" s="342"/>
      <c r="Y105" s="342"/>
      <c r="Z105" s="342"/>
      <c r="AA105" s="342"/>
      <c r="AB105" s="342"/>
      <c r="AC105" s="342"/>
      <c r="AD105" s="342"/>
      <c r="AE105" s="342"/>
      <c r="AF105" s="301"/>
      <c r="AG105" s="351" t="s">
        <v>521</v>
      </c>
      <c r="AH105" s="351"/>
      <c r="AI105" s="352"/>
      <c r="AJ105" s="352"/>
      <c r="AK105" s="352"/>
      <c r="AL105" s="352"/>
      <c r="AM105" s="352"/>
      <c r="AN105" s="352"/>
      <c r="AO105" s="352"/>
      <c r="AP105" s="352"/>
      <c r="AQ105" s="352"/>
      <c r="AR105" s="352"/>
      <c r="AS105" s="352"/>
      <c r="AT105" s="352"/>
      <c r="AU105" s="352"/>
      <c r="AV105" s="352"/>
      <c r="AW105" s="352"/>
      <c r="AX105" s="352"/>
      <c r="AY105" s="303"/>
      <c r="AZ105" s="303"/>
      <c r="BA105" s="303"/>
      <c r="BB105" s="303"/>
      <c r="BC105" s="303"/>
      <c r="BD105" s="303"/>
      <c r="BE105" s="303"/>
      <c r="BF105" s="303"/>
      <c r="BG105" s="303"/>
      <c r="BH105" s="303"/>
      <c r="BI105" s="303"/>
      <c r="BJ105" s="303"/>
      <c r="BK105" s="303"/>
      <c r="BL105" s="303"/>
      <c r="BM105" s="303"/>
      <c r="BN105" s="303"/>
      <c r="CB105" s="312"/>
      <c r="CC105" s="334"/>
      <c r="CD105" s="334"/>
      <c r="CE105" s="334"/>
      <c r="CF105" s="334"/>
      <c r="CG105" s="334"/>
      <c r="CH105" s="334"/>
      <c r="CI105" s="334"/>
      <c r="CJ105" s="332"/>
      <c r="CK105" s="332"/>
      <c r="CL105" s="332"/>
      <c r="CM105" s="332"/>
      <c r="CN105" s="332"/>
      <c r="CO105" s="332"/>
      <c r="CP105" s="332"/>
      <c r="CQ105" s="332"/>
      <c r="CR105" s="313"/>
      <c r="CS105" s="313"/>
      <c r="CT105" s="334"/>
      <c r="CU105" s="334"/>
      <c r="CV105" s="334"/>
      <c r="CW105" s="334"/>
      <c r="CX105" s="332"/>
      <c r="CY105" s="332"/>
      <c r="CZ105" s="334"/>
      <c r="DA105" s="332"/>
      <c r="DB105" s="332"/>
      <c r="DC105" s="332"/>
      <c r="DD105" s="332"/>
      <c r="DE105" s="332"/>
      <c r="DF105" s="332"/>
      <c r="DG105" s="332"/>
      <c r="DH105" s="332"/>
      <c r="DI105" s="313"/>
      <c r="DJ105" s="314"/>
      <c r="DK105" s="315"/>
      <c r="DL105" s="307"/>
      <c r="DM105" s="307"/>
      <c r="DN105" s="307"/>
      <c r="DO105" s="307"/>
      <c r="DP105" s="307"/>
      <c r="DQ105" s="307"/>
      <c r="DR105" s="307"/>
      <c r="DS105" s="307"/>
      <c r="DT105" s="307"/>
      <c r="DU105" s="307"/>
      <c r="DV105" s="307"/>
      <c r="DW105" s="307"/>
      <c r="DX105" s="314"/>
      <c r="DY105" s="325"/>
      <c r="DZ105" s="348"/>
      <c r="EA105" s="348"/>
      <c r="EB105" s="348"/>
      <c r="EC105" s="348"/>
      <c r="ED105" s="348"/>
      <c r="EE105" s="348"/>
      <c r="EF105" s="348"/>
      <c r="EG105" s="348"/>
      <c r="EH105" s="348"/>
      <c r="EI105" s="348"/>
      <c r="EJ105" s="346"/>
      <c r="EK105" s="348"/>
      <c r="EL105" s="348"/>
      <c r="EM105" s="348"/>
      <c r="EN105" s="348"/>
      <c r="EO105" s="348"/>
      <c r="EP105" s="348"/>
      <c r="EQ105" s="348"/>
      <c r="ER105" s="348"/>
      <c r="ES105" s="348"/>
      <c r="ET105" s="348"/>
      <c r="EU105" s="346"/>
      <c r="EV105" s="314"/>
      <c r="EW105" s="315"/>
      <c r="EX105" s="307"/>
      <c r="EY105" s="307"/>
      <c r="EZ105" s="307"/>
      <c r="FA105" s="307"/>
      <c r="FB105" s="307"/>
      <c r="FC105" s="307"/>
      <c r="FD105" s="307"/>
      <c r="FE105" s="307"/>
      <c r="FF105" s="307"/>
      <c r="FG105" s="307"/>
      <c r="FH105" s="307"/>
      <c r="FI105" s="307"/>
      <c r="FJ105" s="314"/>
      <c r="FK105" s="306"/>
      <c r="FL105" s="346"/>
      <c r="FM105" s="346"/>
      <c r="FN105" s="346"/>
      <c r="FO105" s="346"/>
      <c r="FP105" s="346"/>
      <c r="FQ105" s="346"/>
      <c r="FR105" s="346"/>
      <c r="FS105" s="346"/>
      <c r="FT105" s="346"/>
      <c r="FU105" s="346"/>
      <c r="FV105" s="346"/>
      <c r="FW105" s="346"/>
      <c r="FX105" s="346"/>
      <c r="FY105" s="346"/>
      <c r="FZ105" s="346"/>
      <c r="GA105" s="346"/>
      <c r="GB105" s="346"/>
      <c r="GC105" s="346"/>
      <c r="GD105" s="346"/>
      <c r="GE105" s="346"/>
      <c r="GF105" s="346"/>
      <c r="GG105" s="346"/>
      <c r="GH105" s="346"/>
      <c r="GI105" s="346"/>
      <c r="GJ105" s="324"/>
      <c r="GK105" s="324"/>
      <c r="GL105" s="312"/>
      <c r="GM105" s="307"/>
      <c r="GN105" s="307"/>
      <c r="GO105" s="307"/>
      <c r="GP105" s="307"/>
      <c r="GQ105" s="307"/>
      <c r="GR105" s="307"/>
      <c r="GS105" s="307"/>
      <c r="GT105" s="307"/>
      <c r="GU105" s="307"/>
      <c r="GV105" s="307"/>
      <c r="GW105" s="307"/>
      <c r="GX105" s="307"/>
      <c r="GY105" s="307"/>
      <c r="GZ105" s="307"/>
      <c r="HA105" s="307"/>
      <c r="HB105" s="307"/>
      <c r="HC105" s="307"/>
      <c r="HD105" s="307"/>
      <c r="HE105" s="307"/>
      <c r="HF105" s="307"/>
      <c r="HG105" s="307"/>
      <c r="HH105" s="307"/>
      <c r="HI105" s="307"/>
      <c r="HJ105" s="307"/>
      <c r="HK105" s="307"/>
      <c r="HL105" s="307"/>
      <c r="HM105" s="307"/>
      <c r="HN105" s="307"/>
      <c r="HO105" s="307"/>
      <c r="HP105" s="307"/>
      <c r="HQ105" s="307"/>
      <c r="HR105" s="307"/>
      <c r="HS105" s="307"/>
      <c r="HT105" s="307"/>
      <c r="HU105" s="307"/>
      <c r="HV105" s="307"/>
      <c r="HW105" s="307"/>
      <c r="HX105" s="307"/>
      <c r="HY105" s="307"/>
      <c r="HZ105" s="307"/>
      <c r="IA105" s="307"/>
      <c r="IB105" s="307"/>
      <c r="IC105" s="307"/>
      <c r="ID105" s="307"/>
      <c r="IE105" s="307"/>
      <c r="IF105" s="307"/>
      <c r="IG105" s="307"/>
      <c r="IH105" s="307"/>
      <c r="II105" s="307"/>
      <c r="IJ105" s="307"/>
      <c r="IK105" s="307"/>
      <c r="IL105" s="307"/>
      <c r="IM105" s="307"/>
      <c r="IN105" s="307"/>
      <c r="IO105" s="307"/>
      <c r="IP105" s="307"/>
      <c r="IQ105" s="307"/>
      <c r="IR105" s="307"/>
      <c r="IS105" s="307"/>
      <c r="IT105" s="307"/>
      <c r="IU105" s="307"/>
      <c r="IV105" s="307"/>
      <c r="IW105" s="307"/>
      <c r="IX105" s="307"/>
      <c r="IY105" s="307"/>
      <c r="IZ105" s="307"/>
      <c r="JA105" s="307"/>
      <c r="JB105" s="307"/>
      <c r="JC105" s="307"/>
      <c r="JD105" s="307"/>
      <c r="JE105" s="307"/>
      <c r="JF105" s="307"/>
      <c r="JG105" s="307"/>
      <c r="JH105" s="307"/>
      <c r="JI105" s="307"/>
      <c r="JJ105" s="307"/>
      <c r="JK105" s="307"/>
      <c r="JL105" s="307"/>
      <c r="JM105" s="307"/>
      <c r="JN105" s="307"/>
      <c r="JO105" s="307"/>
      <c r="JP105" s="307"/>
      <c r="JQ105" s="307"/>
      <c r="JR105" s="307"/>
      <c r="JS105" s="307"/>
      <c r="JT105" s="307"/>
      <c r="JU105" s="307"/>
      <c r="JV105" s="307"/>
      <c r="JW105" s="307"/>
      <c r="JX105" s="307"/>
      <c r="JY105" s="307"/>
      <c r="JZ105" s="307"/>
      <c r="KA105" s="307"/>
      <c r="KB105" s="307"/>
      <c r="KC105" s="307"/>
      <c r="KD105" s="307"/>
      <c r="KE105" s="307"/>
      <c r="KF105" s="307"/>
      <c r="KG105" s="307"/>
      <c r="KH105" s="307"/>
      <c r="KI105" s="307"/>
      <c r="KJ105" s="353"/>
      <c r="KK105" s="353"/>
      <c r="KL105" s="353"/>
      <c r="KM105" s="353"/>
      <c r="KN105" s="353"/>
      <c r="KO105" s="353"/>
      <c r="KP105" s="353"/>
      <c r="KQ105" s="322"/>
      <c r="KR105" s="322"/>
      <c r="KS105" s="307"/>
      <c r="KT105" s="318"/>
      <c r="KU105" s="323"/>
      <c r="KV105" s="323"/>
    </row>
    <row r="106" spans="14:308" s="56" customFormat="1" ht="15" customHeight="1">
      <c r="N106" s="341"/>
      <c r="O106" s="330"/>
      <c r="P106" s="330"/>
      <c r="Q106" s="341"/>
      <c r="R106" s="341"/>
      <c r="S106" s="341"/>
      <c r="T106" s="341"/>
      <c r="U106" s="341"/>
      <c r="W106" s="342"/>
      <c r="X106" s="342"/>
      <c r="Y106" s="342"/>
      <c r="Z106" s="342"/>
      <c r="AA106" s="342"/>
      <c r="AB106" s="342"/>
      <c r="AC106" s="342"/>
      <c r="AD106" s="342"/>
      <c r="AE106" s="342"/>
      <c r="AF106" s="301"/>
      <c r="AG106" s="351"/>
      <c r="AH106" s="351"/>
      <c r="AI106" s="351" t="s">
        <v>522</v>
      </c>
      <c r="AJ106" s="351" t="s">
        <v>523</v>
      </c>
      <c r="AK106" s="351" t="s">
        <v>524</v>
      </c>
      <c r="AL106" s="351" t="s">
        <v>525</v>
      </c>
      <c r="AM106" s="351" t="s">
        <v>526</v>
      </c>
      <c r="AN106" s="351" t="s">
        <v>527</v>
      </c>
      <c r="AO106" s="351" t="s">
        <v>528</v>
      </c>
      <c r="AP106" s="351" t="s">
        <v>529</v>
      </c>
      <c r="AQ106" s="351" t="s">
        <v>530</v>
      </c>
      <c r="AR106" s="351" t="s">
        <v>531</v>
      </c>
      <c r="AS106" s="351" t="s">
        <v>532</v>
      </c>
      <c r="AT106" s="351" t="s">
        <v>533</v>
      </c>
      <c r="AU106" s="351"/>
      <c r="AV106" s="354" t="s">
        <v>534</v>
      </c>
      <c r="AW106" s="351" t="s">
        <v>535</v>
      </c>
      <c r="AX106" s="351" t="s">
        <v>536</v>
      </c>
      <c r="AY106" s="351" t="s">
        <v>522</v>
      </c>
      <c r="AZ106" s="351" t="s">
        <v>523</v>
      </c>
      <c r="BA106" s="351" t="s">
        <v>524</v>
      </c>
      <c r="BB106" s="351" t="s">
        <v>525</v>
      </c>
      <c r="BC106" s="351" t="s">
        <v>526</v>
      </c>
      <c r="BD106" s="351" t="s">
        <v>527</v>
      </c>
      <c r="BE106" s="351" t="s">
        <v>528</v>
      </c>
      <c r="BF106" s="351" t="s">
        <v>529</v>
      </c>
      <c r="BG106" s="351" t="s">
        <v>530</v>
      </c>
      <c r="BH106" s="351"/>
      <c r="BI106" s="351" t="s">
        <v>531</v>
      </c>
      <c r="BJ106" s="351" t="s">
        <v>532</v>
      </c>
      <c r="BK106" s="351" t="s">
        <v>533</v>
      </c>
      <c r="BL106" s="354" t="s">
        <v>534</v>
      </c>
      <c r="BM106" s="351" t="s">
        <v>535</v>
      </c>
      <c r="BN106" s="351" t="s">
        <v>536</v>
      </c>
      <c r="BP106" s="355">
        <f>IF(Plan1!S12&lt;&gt;"",IF(Plan1!$S3=1,LOOKUP(Plan1!S12,AY107:AY126,$AG107:$AG126),IF(Plan1!$S3=2,LOOKUP(Plan1!S12,AY131:AY149,$AG107:$AG126),IF(Plan1!$S3=3,LOOKUP(Plan1!S12,AY154:AY173,$AG107:$AG126),IF(Plan1!$S3=4,LOOKUP(Plan1!S12,AY178:AY197,$AG107:$AG126),IF(Plan1!$S3=5,LOOKUP(Plan1!S12,AY202:AY221,$AG107:$AG126),IF(Plan1!$S3=6,LOOKUP(Plan1!S12,AY226:AY245,$AG107:$AG126),IF(Plan1!$S3=7,LOOKUP(Plan1!S12,AY250:AY269,$AG107:$AG126),IF(Plan1!$S3=8,LOOKUP(Plan1!S12,AY274:AY293,$AG107:$AG126),IF(Plan1!$S3=9,LOOKUP(Plan1!S12,AY298:AY317,$AG107:$AG126),IF(Plan1!$S3=10,LOOKUP(Plan1!S12,AY322:AY341,$AG107:$AG126),IF(Plan1!$S3=11,LOOKUP(Plan1!S12,AY346:AY365,$AG107:$AG126),IF(Plan1!$S3=12,LOOKUP(Plan1!S12,AY370:AY389,$AG107:$AG126),IF(Plan1!$S3=13,LOOKUP(Plan1!S12,AY394:AY413,$AG107:$AG126),IF(Plan1!$S3=14,LOOKUP(Plan1!S12,AY418:AY437,$AG107:$AG126),IF(Plan1!$S3=15,LOOKUP(Plan1!S12,AY442:AY461,$AG107:$AG126),IF(Plan1!$S3=16,LOOKUP(Plan1!S12,AY466:AY485,$AG107:$AG126),IF(Plan1!$S3=17,LOOKUP(Plan1!S12,AY490:AY509,$AG107:$AG126),IF(Plan1!$S3=18,LOOKUP(Plan1!S12,AY514:AY533,$AG107:$AG126),IF(Plan1!$S3=19,LOOKUP(Plan1!S12,AY538:AY557,$AG107:$AG126),IF(Plan1!$S3=20,LOOKUP(Plan1!S12,AY562:AY581,$AG107:$AG126),IF(Plan1!$S3=21,LOOKUP(Plan1!S12,AY586:AY605,$AG107:$AG126),IF(Plan1!$S3=22,LOOKUP(Plan1!S12,AY610:AY629,$AG107:$AG126),IF(Plan1!$S3=23,LOOKUP(Plan1!S12,AY634:AY653,$AG107:$AG126),IF(Plan1!$S3=24,LOOKUP(Plan1!S12,AY658:AY677,$AG107:$AG126),IF(Plan1!$S3=25,LOOKUP(Plan1!S12,AY682:AY701,$AG107:$AG126),IF(Plan1!$S3=26,LOOKUP(Plan1!S12,AY706:AY725,$AG107:$AG126),IF(Plan1!$S3=27,LOOKUP(Plan1!S12,AY730:AY749,$AG107:$AG126),IF(Plan1!$S3=28,LOOKUP(Plan1!S12,AY754:AY773,$AG107:$AG126),IF(Plan1!$S3=29,LOOKUP(Plan1!S12,AY778:AY797,$AG107:$AG126),IF(Plan1!$S3=30,LOOKUP(Plan1!S12,AY802:AY821,$AG107:$AG126),IF(Plan1!$S3=31,LOOKUP(Plan1!S12,AY826:AY845,$AG107:$AG126),IF(Plan1!$S3=32,LOOKUP(Plan1!S12,AY850:AY869,$AG107:$AG126),IF(Plan1!$S3=33,LOOKUP(Plan1!S12,AY874:AY893,$AG107:$AG126),0))))))))))))))))))))))))))))))))),0)</f>
        <v>0</v>
      </c>
      <c r="CB106" s="312"/>
      <c r="CC106" s="334"/>
      <c r="CD106" s="334"/>
      <c r="CE106" s="334"/>
      <c r="CF106" s="334"/>
      <c r="CG106" s="334"/>
      <c r="CH106" s="334"/>
      <c r="CI106" s="334"/>
      <c r="CJ106" s="332"/>
      <c r="CK106" s="332"/>
      <c r="CL106" s="332"/>
      <c r="CM106" s="332"/>
      <c r="CN106" s="332"/>
      <c r="CO106" s="332"/>
      <c r="CP106" s="332"/>
      <c r="CQ106" s="332"/>
      <c r="CR106" s="313"/>
      <c r="CS106" s="313"/>
      <c r="CT106" s="332"/>
      <c r="CU106" s="334"/>
      <c r="CV106" s="334"/>
      <c r="CW106" s="334"/>
      <c r="CX106" s="332"/>
      <c r="CY106" s="334"/>
      <c r="CZ106" s="334"/>
      <c r="DA106" s="332"/>
      <c r="DB106" s="332"/>
      <c r="DC106" s="332"/>
      <c r="DD106" s="332"/>
      <c r="DE106" s="332"/>
      <c r="DF106" s="332"/>
      <c r="DG106" s="332"/>
      <c r="DH106" s="332"/>
      <c r="DI106" s="313"/>
      <c r="DJ106" s="314"/>
      <c r="DK106" s="315"/>
      <c r="DL106" s="307"/>
      <c r="DM106" s="307"/>
      <c r="DN106" s="307"/>
      <c r="DO106" s="307"/>
      <c r="DP106" s="307"/>
      <c r="DQ106" s="307"/>
      <c r="DR106" s="307"/>
      <c r="DS106" s="307"/>
      <c r="DT106" s="307"/>
      <c r="DU106" s="307"/>
      <c r="DV106" s="307"/>
      <c r="DW106" s="307"/>
      <c r="DX106" s="314"/>
      <c r="DY106" s="325"/>
      <c r="DZ106" s="348"/>
      <c r="EA106" s="348"/>
      <c r="EB106" s="348"/>
      <c r="EC106" s="348"/>
      <c r="ED106" s="348"/>
      <c r="EE106" s="348"/>
      <c r="EF106" s="348"/>
      <c r="EG106" s="348"/>
      <c r="EH106" s="348"/>
      <c r="EI106" s="348"/>
      <c r="EJ106" s="346"/>
      <c r="EK106" s="348"/>
      <c r="EL106" s="348"/>
      <c r="EM106" s="348"/>
      <c r="EN106" s="348"/>
      <c r="EO106" s="348"/>
      <c r="EP106" s="348"/>
      <c r="EQ106" s="348"/>
      <c r="ER106" s="348"/>
      <c r="ES106" s="348"/>
      <c r="ET106" s="348"/>
      <c r="EU106" s="346"/>
      <c r="EV106" s="348"/>
      <c r="EW106" s="315"/>
      <c r="EX106" s="307"/>
      <c r="EY106" s="307"/>
      <c r="EZ106" s="307"/>
      <c r="FA106" s="307"/>
      <c r="FB106" s="307"/>
      <c r="FC106" s="307"/>
      <c r="FD106" s="307"/>
      <c r="FE106" s="307"/>
      <c r="FF106" s="307"/>
      <c r="FG106" s="307"/>
      <c r="FH106" s="307"/>
      <c r="FI106" s="307"/>
      <c r="FJ106" s="314"/>
      <c r="FK106" s="306"/>
      <c r="FL106" s="349"/>
      <c r="FM106" s="349"/>
      <c r="FN106" s="349"/>
      <c r="FO106" s="349"/>
      <c r="FP106" s="349"/>
      <c r="FQ106" s="349"/>
      <c r="FR106" s="349"/>
      <c r="FS106" s="349"/>
      <c r="FT106" s="349"/>
      <c r="FU106" s="349"/>
      <c r="FV106" s="349"/>
      <c r="FW106" s="349"/>
      <c r="FX106" s="349"/>
      <c r="FY106" s="349"/>
      <c r="FZ106" s="349"/>
      <c r="GA106" s="349"/>
      <c r="GB106" s="349"/>
      <c r="GC106" s="349"/>
      <c r="GD106" s="349"/>
      <c r="GE106" s="349"/>
      <c r="GF106" s="349"/>
      <c r="GG106" s="349"/>
      <c r="GH106" s="349"/>
      <c r="GI106" s="349"/>
      <c r="GJ106" s="324"/>
      <c r="GK106" s="324"/>
      <c r="GL106" s="324"/>
      <c r="GM106" s="307"/>
      <c r="GN106" s="307"/>
      <c r="GO106" s="307"/>
      <c r="GP106" s="307"/>
      <c r="GQ106" s="307"/>
      <c r="GR106" s="307"/>
      <c r="GS106" s="307"/>
      <c r="GT106" s="307"/>
      <c r="GU106" s="307"/>
      <c r="GV106" s="307"/>
      <c r="GW106" s="307"/>
      <c r="GX106" s="307"/>
      <c r="GY106" s="307"/>
      <c r="GZ106" s="307"/>
      <c r="HA106" s="307"/>
      <c r="HB106" s="307"/>
      <c r="HC106" s="307"/>
      <c r="HD106" s="307"/>
      <c r="HE106" s="307"/>
      <c r="HF106" s="307"/>
      <c r="HG106" s="307"/>
      <c r="HH106" s="307"/>
      <c r="HI106" s="307"/>
      <c r="HJ106" s="307"/>
      <c r="HK106" s="307"/>
      <c r="HL106" s="307"/>
      <c r="HM106" s="307"/>
      <c r="HN106" s="307"/>
      <c r="HO106" s="307"/>
      <c r="HP106" s="307"/>
      <c r="HQ106" s="307"/>
      <c r="HR106" s="307"/>
      <c r="HS106" s="307"/>
      <c r="HT106" s="307"/>
      <c r="HU106" s="307"/>
      <c r="HV106" s="307"/>
      <c r="HW106" s="307"/>
      <c r="HX106" s="307"/>
      <c r="HY106" s="307"/>
      <c r="HZ106" s="307"/>
      <c r="IA106" s="307"/>
      <c r="IB106" s="307"/>
      <c r="IC106" s="307"/>
      <c r="ID106" s="307"/>
      <c r="IE106" s="307"/>
      <c r="IF106" s="307"/>
      <c r="IG106" s="307"/>
      <c r="IH106" s="307"/>
      <c r="II106" s="307"/>
      <c r="IJ106" s="307"/>
      <c r="IK106" s="307"/>
      <c r="IL106" s="307"/>
      <c r="IM106" s="307"/>
      <c r="IN106" s="307"/>
      <c r="IO106" s="307"/>
      <c r="IP106" s="307"/>
      <c r="IQ106" s="307"/>
      <c r="IR106" s="307"/>
      <c r="IS106" s="307"/>
      <c r="IT106" s="307"/>
      <c r="IU106" s="307"/>
      <c r="IV106" s="307"/>
      <c r="IW106" s="307"/>
      <c r="IX106" s="307"/>
      <c r="IY106" s="307"/>
      <c r="IZ106" s="307"/>
      <c r="JA106" s="307"/>
      <c r="JB106" s="307"/>
      <c r="JC106" s="307"/>
      <c r="JD106" s="307"/>
      <c r="JE106" s="307"/>
      <c r="JF106" s="307"/>
      <c r="JG106" s="307"/>
      <c r="JH106" s="307"/>
      <c r="JI106" s="307"/>
      <c r="JJ106" s="307"/>
      <c r="JK106" s="307"/>
      <c r="JL106" s="307"/>
      <c r="JM106" s="307"/>
      <c r="JN106" s="307"/>
      <c r="JO106" s="307"/>
      <c r="JP106" s="307"/>
      <c r="JQ106" s="307"/>
      <c r="JR106" s="307"/>
      <c r="JS106" s="307"/>
      <c r="JT106" s="307"/>
      <c r="JU106" s="307"/>
      <c r="JV106" s="307"/>
      <c r="JW106" s="307"/>
      <c r="JX106" s="307"/>
      <c r="JY106" s="307"/>
      <c r="JZ106" s="307"/>
      <c r="KA106" s="307"/>
      <c r="KB106" s="307"/>
      <c r="KC106" s="307"/>
      <c r="KD106" s="307"/>
      <c r="KE106" s="307"/>
      <c r="KF106" s="307"/>
      <c r="KG106" s="307"/>
      <c r="KH106" s="307"/>
      <c r="KI106" s="307"/>
      <c r="KJ106" s="353"/>
      <c r="KK106" s="353"/>
      <c r="KL106" s="353"/>
      <c r="KM106" s="353"/>
      <c r="KN106" s="353"/>
      <c r="KO106" s="353"/>
      <c r="KP106" s="353"/>
      <c r="KQ106" s="322"/>
      <c r="KR106" s="322"/>
      <c r="KS106" s="307"/>
      <c r="KT106" s="318"/>
      <c r="KU106" s="323"/>
      <c r="KV106" s="323"/>
    </row>
    <row r="107" spans="14:308" s="56" customFormat="1" ht="15" customHeight="1">
      <c r="N107" s="341"/>
      <c r="O107" s="330"/>
      <c r="P107" s="330"/>
      <c r="Q107" s="341"/>
      <c r="R107" s="330"/>
      <c r="S107" s="341"/>
      <c r="T107" s="330"/>
      <c r="U107" s="330"/>
      <c r="W107" s="342"/>
      <c r="X107" s="342"/>
      <c r="Y107" s="342"/>
      <c r="Z107" s="342"/>
      <c r="AA107" s="342"/>
      <c r="AB107" s="342"/>
      <c r="AC107" s="342"/>
      <c r="AD107" s="342"/>
      <c r="AE107" s="342"/>
      <c r="AF107" s="301"/>
      <c r="AG107" s="354">
        <v>1</v>
      </c>
      <c r="AH107" s="354"/>
      <c r="AI107" s="356" t="s">
        <v>0</v>
      </c>
      <c r="AJ107" s="356" t="s">
        <v>0</v>
      </c>
      <c r="AK107" s="356">
        <v>0</v>
      </c>
      <c r="AL107" s="356" t="s">
        <v>0</v>
      </c>
      <c r="AM107" s="356" t="s">
        <v>0</v>
      </c>
      <c r="AN107" s="356" t="s">
        <v>56</v>
      </c>
      <c r="AO107" s="356" t="s">
        <v>0</v>
      </c>
      <c r="AP107" s="356">
        <v>0</v>
      </c>
      <c r="AQ107" s="356" t="s">
        <v>0</v>
      </c>
      <c r="AR107" s="356" t="s">
        <v>0</v>
      </c>
      <c r="AS107" s="356">
        <v>0</v>
      </c>
      <c r="AT107" s="356" t="s">
        <v>56</v>
      </c>
      <c r="AU107" s="356"/>
      <c r="AV107" s="356" t="s">
        <v>56</v>
      </c>
      <c r="AW107" s="356" t="s">
        <v>0</v>
      </c>
      <c r="AX107" s="356" t="s">
        <v>0</v>
      </c>
      <c r="AY107" s="303" t="str">
        <f t="shared" ref="AY107:AY125" si="0">IF(AI107="-",AI107,IF(ISNUMBER(AI107),AI107,MID(AI107,1,FIND("-",AI107)-1))+0)</f>
        <v>-</v>
      </c>
      <c r="AZ107" s="303" t="str">
        <f t="shared" ref="AZ107:AZ125" si="1">IF(AJ107="-",AJ107,IF(ISNUMBER(AJ107),AJ107,MID(AJ107,1,FIND("-",AJ107)-1))+0)</f>
        <v>-</v>
      </c>
      <c r="BA107" s="303">
        <f t="shared" ref="BA107:BA125" si="2">IF(AK107="-",AK107,IF(ISNUMBER(AK107),AK107,MID(AK107,1,FIND("-",AK107)-1))+0)</f>
        <v>0</v>
      </c>
      <c r="BB107" s="303" t="str">
        <f t="shared" ref="BB107:BB125" si="3">IF(AL107="-",AL107,IF(ISNUMBER(AL107),AL107,MID(AL107,1,FIND("-",AL107)-1))+0)</f>
        <v>-</v>
      </c>
      <c r="BC107" s="303" t="str">
        <f t="shared" ref="BC107:BC125" si="4">IF(AM107="-",AM107,IF(ISNUMBER(AM107),AM107,MID(AM107,1,FIND("-",AM107)-1))+0)</f>
        <v>-</v>
      </c>
      <c r="BD107" s="303">
        <f t="shared" ref="BD107:BD125" si="5">IF(AN107="-",AN107,IF(ISNUMBER(AN107),AN107,MID(AN107,1,FIND("-",AN107)-1))+0)</f>
        <v>0</v>
      </c>
      <c r="BE107" s="303" t="str">
        <f t="shared" ref="BE107:BE125" si="6">IF(AO107="-",AO107,IF(ISNUMBER(AO107),AO107,MID(AO107,1,FIND("-",AO107)-1))+0)</f>
        <v>-</v>
      </c>
      <c r="BF107" s="303">
        <f t="shared" ref="BF107:BF125" si="7">IF(AP107="-",AP107,IF(ISNUMBER(AP107),AP107,MID(AP107,1,FIND("-",AP107)-1))+0)</f>
        <v>0</v>
      </c>
      <c r="BG107" s="303" t="str">
        <f t="shared" ref="BG107:BG125" si="8">IF(AQ107="-",AQ107,IF(ISNUMBER(AQ107),AQ107,MID(AQ107,1,FIND("-",AQ107)-1))+0)</f>
        <v>-</v>
      </c>
      <c r="BH107" s="303"/>
      <c r="BI107" s="303" t="str">
        <f t="shared" ref="BI107:BI125" si="9">IF(AR107="-",AR107,IF(ISNUMBER(AR107),AR107,MID(AR107,1,FIND("-",AR107)-1))+0)</f>
        <v>-</v>
      </c>
      <c r="BJ107" s="303">
        <f t="shared" ref="BJ107:BJ125" si="10">IF(AS107="-",AS107,IF(ISNUMBER(AS107),AS107,MID(AS107,1,FIND("-",AS107)-1))+0)</f>
        <v>0</v>
      </c>
      <c r="BK107" s="303">
        <f t="shared" ref="BK107:BK125" si="11">IF(AT107="-",AT107,IF(ISNUMBER(AT107),AT107,MID(AT107,1,FIND("-",AT107)-1))+0)</f>
        <v>0</v>
      </c>
      <c r="BL107" s="303">
        <f t="shared" ref="BL107:BL125" si="12">IF(AV107="-",AV107,IF(ISNUMBER(AV107),AV107,MID(AV107,1,FIND("-",AV107)-1))+0)</f>
        <v>0</v>
      </c>
      <c r="BM107" s="303" t="str">
        <f t="shared" ref="BM107:BM125" si="13">IF(AW107="-",AW107,IF(ISNUMBER(AW107),AW107,MID(AW107,1,FIND("-",AW107)-1))+0)</f>
        <v>-</v>
      </c>
      <c r="BN107" s="303" t="str">
        <f t="shared" ref="BN107:BN125" si="14">IF(AX107="-",AX107,IF(ISNUMBER(AX107),AX107,MID(AX107,1,FIND("-",AX107)-1))+0)</f>
        <v>-</v>
      </c>
      <c r="BP107" s="355">
        <f>IF(Plan1!S13&lt;&gt;"",IF(Plan1!$S3=1,LOOKUP(Plan1!S13,AZ107:AZ126,$AG107:$AG126),IF(Plan1!$S3=2,LOOKUP(Plan1!S13,AZ131:AZ149,$AG107:$AG126),IF(Plan1!$S3=3,LOOKUP(Plan1!S13,AZ154:AZ173,$AG107:$AG126),IF(Plan1!$S3=4,LOOKUP(Plan1!S13,AZ178:AZ197,$AG107:$AG126),IF(Plan1!$S3=5,LOOKUP(Plan1!S13,AZ202:AZ221,$AG107:$AG126),IF(Plan1!$S3=6,LOOKUP(Plan1!S13,AZ226:AZ245,$AG107:$AG126),IF(Plan1!$S3=7,LOOKUP(Plan1!S13,AZ250:AZ269,$AG107:$AG126),IF(Plan1!$S3=8,LOOKUP(Plan1!S13,AZ274:AZ293,$AG107:$AG126),IF(Plan1!$S3=9,LOOKUP(Plan1!S13,AZ298:AZ317,$AG107:$AG126),IF(Plan1!$S3=10,LOOKUP(Plan1!S13,AZ322:AZ341,$AG107:$AG126),IF(Plan1!$S3=11,LOOKUP(Plan1!S13,AZ346:AZ365,$AG107:$AG126),IF(Plan1!$S3=12,LOOKUP(Plan1!S13,AZ370:AZ389,$AG107:$AG126),IF(Plan1!$S3=13,LOOKUP(Plan1!S13,AZ394:AZ413,$AG107:$AG126),IF(Plan1!$S3=14,LOOKUP(Plan1!S13,AZ418:AZ437,$AG107:$AG126),IF(Plan1!$S3=15,LOOKUP(Plan1!S13,AZ442:AZ461,$AG107:$AG126),IF(Plan1!$S3=16,LOOKUP(Plan1!S13,AZ466:AZ485,$AG107:$AG126),IF(Plan1!$S3=17,LOOKUP(Plan1!S13,AZ490:AZ509,$AG107:$AG126),IF(Plan1!$S3=18,LOOKUP(Plan1!S13,AZ514:AZ533,$AG107:$AG126),IF(Plan1!$S3=19,LOOKUP(Plan1!S13,AZ538:AZ557,$AG107:$AG126),IF(Plan1!$S3=20,LOOKUP(Plan1!S13,AZ562:AZ581,$AG107:$AG126),IF(Plan1!$S3=21,LOOKUP(Plan1!S13,AZ586:AZ605,$AG107:$AG126),IF(Plan1!$S3=22,LOOKUP(Plan1!S13,AZ610:AZ629,$AG107:$AG126),IF(Plan1!$S3=23,LOOKUP(Plan1!S13,AZ634:AZ653,$AG107:$AG126),IF(Plan1!$S3=24,LOOKUP(Plan1!S13,AZ658:AZ677,$AG107:$AG126),IF(Plan1!$S3=25,LOOKUP(Plan1!S13,AZ682:AZ701,$AG107:$AG126),IF(Plan1!$S3=26,LOOKUP(Plan1!S13,AZ706:AZ725,$AG107:$AG126),IF(Plan1!$S3=27,LOOKUP(Plan1!S13,AZ730:AZ749,$AG107:$AG126),IF(Plan1!$S3=28,LOOKUP(Plan1!S13,AZ754:AZ773,$AG107:$AG126),IF(Plan1!$S3=29,LOOKUP(Plan1!S13,AZ778:AZ797,$AG107:$AG126),IF(Plan1!$S3=30,LOOKUP(Plan1!S13,AZ802:AZ821,$AG107:$AG126),IF(Plan1!$S3=31,LOOKUP(Plan1!S13,AZ826:AZ845,$AG107:$AG126),IF(Plan1!$S3=32,LOOKUP(Plan1!S13,AZ850:AZ869,$AG107:$AG126),IF(Plan1!$S3=33,LOOKUP(Plan1!S13,AZ874:AZ893,$AG107:$AG126),0))))))))))))))))))))))))))))))))),0)</f>
        <v>0</v>
      </c>
      <c r="CB107" s="357"/>
      <c r="CC107" s="334"/>
      <c r="CD107" s="334"/>
      <c r="CE107" s="334"/>
      <c r="CF107" s="334"/>
      <c r="CG107" s="334"/>
      <c r="CH107" s="334"/>
      <c r="CI107" s="334"/>
      <c r="CJ107" s="332"/>
      <c r="CK107" s="332"/>
      <c r="CL107" s="332"/>
      <c r="CM107" s="332"/>
      <c r="CN107" s="332"/>
      <c r="CO107" s="332"/>
      <c r="CP107" s="332"/>
      <c r="CQ107" s="332"/>
      <c r="CR107" s="313"/>
      <c r="CS107" s="313"/>
      <c r="CT107" s="334"/>
      <c r="CU107" s="334"/>
      <c r="CV107" s="334"/>
      <c r="CW107" s="334"/>
      <c r="CX107" s="334"/>
      <c r="CY107" s="334"/>
      <c r="CZ107" s="334"/>
      <c r="DA107" s="332"/>
      <c r="DB107" s="332"/>
      <c r="DC107" s="332"/>
      <c r="DD107" s="332"/>
      <c r="DE107" s="332"/>
      <c r="DF107" s="332"/>
      <c r="DG107" s="332"/>
      <c r="DH107" s="332"/>
      <c r="DI107" s="313"/>
      <c r="DJ107" s="358"/>
      <c r="DK107" s="315"/>
      <c r="DL107" s="307"/>
      <c r="DM107" s="307"/>
      <c r="DN107" s="307"/>
      <c r="DO107" s="307"/>
      <c r="DP107" s="307"/>
      <c r="DQ107" s="307"/>
      <c r="DR107" s="307"/>
      <c r="DS107" s="307"/>
      <c r="DT107" s="307"/>
      <c r="DU107" s="307"/>
      <c r="DV107" s="307"/>
      <c r="DW107" s="307"/>
      <c r="DX107" s="314"/>
      <c r="DY107" s="325"/>
      <c r="DZ107" s="348"/>
      <c r="EA107" s="348"/>
      <c r="EB107" s="348"/>
      <c r="EC107" s="348"/>
      <c r="ED107" s="348"/>
      <c r="EE107" s="348"/>
      <c r="EF107" s="348"/>
      <c r="EG107" s="348"/>
      <c r="EH107" s="348"/>
      <c r="EI107" s="348"/>
      <c r="EJ107" s="346"/>
      <c r="EK107" s="348"/>
      <c r="EL107" s="348"/>
      <c r="EM107" s="349"/>
      <c r="EN107" s="349"/>
      <c r="EO107" s="349"/>
      <c r="EP107" s="349"/>
      <c r="EQ107" s="349"/>
      <c r="ER107" s="349"/>
      <c r="ES107" s="349"/>
      <c r="ET107" s="349"/>
      <c r="EU107" s="346"/>
      <c r="EV107" s="314"/>
      <c r="EW107" s="315"/>
      <c r="EX107" s="307"/>
      <c r="EY107" s="307"/>
      <c r="EZ107" s="307"/>
      <c r="FA107" s="307"/>
      <c r="FB107" s="307"/>
      <c r="FC107" s="307"/>
      <c r="FD107" s="307"/>
      <c r="FE107" s="307"/>
      <c r="FF107" s="307"/>
      <c r="FG107" s="307"/>
      <c r="FH107" s="307"/>
      <c r="FI107" s="307"/>
      <c r="FJ107" s="314"/>
      <c r="FK107" s="306"/>
      <c r="FL107" s="349"/>
      <c r="FM107" s="349"/>
      <c r="FN107" s="349"/>
      <c r="FO107" s="349"/>
      <c r="FP107" s="349"/>
      <c r="FQ107" s="349"/>
      <c r="FR107" s="349"/>
      <c r="FS107" s="349"/>
      <c r="FT107" s="349"/>
      <c r="FU107" s="349"/>
      <c r="FV107" s="349"/>
      <c r="FW107" s="349"/>
      <c r="FX107" s="349"/>
      <c r="FY107" s="349"/>
      <c r="FZ107" s="349"/>
      <c r="GA107" s="349"/>
      <c r="GB107" s="349"/>
      <c r="GC107" s="349"/>
      <c r="GD107" s="349"/>
      <c r="GE107" s="349"/>
      <c r="GF107" s="349"/>
      <c r="GG107" s="349"/>
      <c r="GH107" s="349"/>
      <c r="GI107" s="349"/>
      <c r="GJ107" s="324"/>
      <c r="GK107" s="324"/>
      <c r="GL107" s="315"/>
      <c r="GM107" s="307"/>
      <c r="GN107" s="307"/>
      <c r="GO107" s="307"/>
      <c r="GP107" s="307"/>
      <c r="GQ107" s="307"/>
      <c r="GR107" s="307"/>
      <c r="GS107" s="307"/>
      <c r="GT107" s="307"/>
      <c r="GU107" s="307"/>
      <c r="GV107" s="307"/>
      <c r="GW107" s="307"/>
      <c r="GX107" s="307"/>
      <c r="GY107" s="307"/>
      <c r="GZ107" s="307"/>
      <c r="HA107" s="307"/>
      <c r="HB107" s="307"/>
      <c r="HC107" s="307"/>
      <c r="HD107" s="307"/>
      <c r="HE107" s="307"/>
      <c r="HF107" s="307"/>
      <c r="HG107" s="307"/>
      <c r="HH107" s="307"/>
      <c r="HI107" s="307"/>
      <c r="HJ107" s="307"/>
      <c r="HK107" s="307"/>
      <c r="HL107" s="307"/>
      <c r="HM107" s="307"/>
      <c r="HN107" s="307"/>
      <c r="HO107" s="307"/>
      <c r="HP107" s="307"/>
      <c r="HQ107" s="307"/>
      <c r="HR107" s="307"/>
      <c r="HS107" s="307"/>
      <c r="HT107" s="307"/>
      <c r="HU107" s="307"/>
      <c r="HV107" s="307"/>
      <c r="HW107" s="307"/>
      <c r="HX107" s="307"/>
      <c r="HY107" s="307"/>
      <c r="HZ107" s="307"/>
      <c r="IA107" s="307"/>
      <c r="IB107" s="307"/>
      <c r="IC107" s="307"/>
      <c r="ID107" s="307"/>
      <c r="IE107" s="307"/>
      <c r="IF107" s="307"/>
      <c r="IG107" s="307"/>
      <c r="IH107" s="307"/>
      <c r="II107" s="307"/>
      <c r="IJ107" s="307"/>
      <c r="IK107" s="307"/>
      <c r="IL107" s="307"/>
      <c r="IM107" s="307"/>
      <c r="IN107" s="307"/>
      <c r="IO107" s="307"/>
      <c r="IP107" s="307"/>
      <c r="IQ107" s="307"/>
      <c r="IR107" s="307"/>
      <c r="IS107" s="307"/>
      <c r="IT107" s="307"/>
      <c r="IU107" s="307"/>
      <c r="IV107" s="307"/>
      <c r="IW107" s="307"/>
      <c r="IX107" s="307"/>
      <c r="IY107" s="307"/>
      <c r="IZ107" s="307"/>
      <c r="JA107" s="307"/>
      <c r="JB107" s="307"/>
      <c r="JC107" s="307"/>
      <c r="JD107" s="307"/>
      <c r="JE107" s="307"/>
      <c r="JF107" s="307"/>
      <c r="JG107" s="307"/>
      <c r="JH107" s="307"/>
      <c r="JI107" s="307"/>
      <c r="JJ107" s="307"/>
      <c r="JK107" s="307"/>
      <c r="JL107" s="307"/>
      <c r="JM107" s="307"/>
      <c r="JN107" s="307"/>
      <c r="JO107" s="307"/>
      <c r="JP107" s="307"/>
      <c r="JQ107" s="307"/>
      <c r="JR107" s="307"/>
      <c r="JS107" s="307"/>
      <c r="JT107" s="307"/>
      <c r="JU107" s="307"/>
      <c r="JV107" s="307"/>
      <c r="JW107" s="307"/>
      <c r="JX107" s="307"/>
      <c r="JY107" s="307"/>
      <c r="JZ107" s="307"/>
      <c r="KA107" s="307"/>
      <c r="KB107" s="307"/>
      <c r="KC107" s="307"/>
      <c r="KD107" s="307"/>
      <c r="KE107" s="307"/>
      <c r="KF107" s="307"/>
      <c r="KG107" s="307"/>
      <c r="KH107" s="307"/>
      <c r="KI107" s="307"/>
      <c r="KJ107" s="353"/>
      <c r="KK107" s="353"/>
      <c r="KL107" s="353"/>
      <c r="KM107" s="353"/>
      <c r="KN107" s="353"/>
      <c r="KO107" s="353"/>
      <c r="KP107" s="353"/>
      <c r="KQ107" s="322"/>
      <c r="KR107" s="322"/>
      <c r="KS107" s="307"/>
      <c r="KT107" s="318"/>
      <c r="KU107" s="323"/>
      <c r="KV107" s="323"/>
    </row>
    <row r="108" spans="14:308" s="56" customFormat="1" ht="15" customHeight="1">
      <c r="N108" s="341"/>
      <c r="O108" s="330"/>
      <c r="P108" s="330"/>
      <c r="Q108" s="341"/>
      <c r="R108" s="341"/>
      <c r="S108" s="341"/>
      <c r="T108" s="330"/>
      <c r="U108" s="341"/>
      <c r="W108" s="342"/>
      <c r="X108" s="342"/>
      <c r="Y108" s="342"/>
      <c r="Z108" s="342"/>
      <c r="AA108" s="342"/>
      <c r="AB108" s="342"/>
      <c r="AC108" s="342"/>
      <c r="AD108" s="342"/>
      <c r="AE108" s="342"/>
      <c r="AF108" s="301"/>
      <c r="AG108" s="354">
        <v>2</v>
      </c>
      <c r="AH108" s="354"/>
      <c r="AI108" s="359">
        <v>0</v>
      </c>
      <c r="AJ108" s="356" t="s">
        <v>0</v>
      </c>
      <c r="AK108" s="359">
        <v>1</v>
      </c>
      <c r="AL108" s="359">
        <v>0</v>
      </c>
      <c r="AM108" s="356" t="s">
        <v>56</v>
      </c>
      <c r="AN108" s="359">
        <v>3</v>
      </c>
      <c r="AO108" s="356" t="s">
        <v>0</v>
      </c>
      <c r="AP108" s="356" t="s">
        <v>0</v>
      </c>
      <c r="AQ108" s="356">
        <v>0</v>
      </c>
      <c r="AR108" s="356">
        <v>0</v>
      </c>
      <c r="AS108" s="356" t="s">
        <v>0</v>
      </c>
      <c r="AT108" s="356" t="s">
        <v>63</v>
      </c>
      <c r="AU108" s="356"/>
      <c r="AV108" s="359">
        <v>3</v>
      </c>
      <c r="AW108" s="356">
        <v>0</v>
      </c>
      <c r="AX108" s="359">
        <v>0</v>
      </c>
      <c r="AY108" s="303">
        <f t="shared" si="0"/>
        <v>0</v>
      </c>
      <c r="AZ108" s="303" t="str">
        <f t="shared" si="1"/>
        <v>-</v>
      </c>
      <c r="BA108" s="303">
        <f t="shared" si="2"/>
        <v>1</v>
      </c>
      <c r="BB108" s="303">
        <f t="shared" si="3"/>
        <v>0</v>
      </c>
      <c r="BC108" s="303">
        <f t="shared" si="4"/>
        <v>0</v>
      </c>
      <c r="BD108" s="303">
        <f t="shared" si="5"/>
        <v>3</v>
      </c>
      <c r="BE108" s="303" t="str">
        <f t="shared" si="6"/>
        <v>-</v>
      </c>
      <c r="BF108" s="303" t="str">
        <f t="shared" si="7"/>
        <v>-</v>
      </c>
      <c r="BG108" s="303">
        <f t="shared" si="8"/>
        <v>0</v>
      </c>
      <c r="BH108" s="303"/>
      <c r="BI108" s="303">
        <f t="shared" si="9"/>
        <v>0</v>
      </c>
      <c r="BJ108" s="303" t="str">
        <f t="shared" si="10"/>
        <v>-</v>
      </c>
      <c r="BK108" s="303">
        <f t="shared" si="11"/>
        <v>3</v>
      </c>
      <c r="BL108" s="303">
        <f t="shared" si="12"/>
        <v>3</v>
      </c>
      <c r="BM108" s="303">
        <f t="shared" si="13"/>
        <v>0</v>
      </c>
      <c r="BN108" s="303">
        <f t="shared" si="14"/>
        <v>0</v>
      </c>
      <c r="BP108" s="355">
        <f>IF(Plan1!S14&lt;&gt;"",IF(Plan1!$S3=1,LOOKUP(Plan1!S14,BA107:BA126,$AG107:$AG126),IF(Plan1!$S3=2,LOOKUP(Plan1!S14,BA131:BA149,$AG107:$AG126),IF(Plan1!$S3=3,LOOKUP(Plan1!S14,BA154:BA173,$AG107:$AG126),IF(Plan1!$S3=4,LOOKUP(Plan1!S14,BA178:BA197,$AG107:$AG126),IF(Plan1!$S3=5,LOOKUP(Plan1!S14,BA202:BA221,$AG107:$AG126),IF(Plan1!$S3=6,LOOKUP(Plan1!S14,BA226:BA245,$AG107:$AG126),IF(Plan1!$S3=7,LOOKUP(Plan1!S14,BA250:BA269,$AG107:$AG126),IF(Plan1!$S3=8,LOOKUP(Plan1!S14,BA274:BA293,$AG107:$AG126),IF(Plan1!$S3=9,LOOKUP(Plan1!S14,BA298:BA317,$AG107:$AG126),IF(Plan1!$S3=10,LOOKUP(Plan1!S14,BA322:BA341,$AG107:$AG126),IF(Plan1!$S3=11,LOOKUP(Plan1!S14,BA346:BA365,$AG107:$AG126),IF(Plan1!$S3=12,LOOKUP(Plan1!S14,BA370:BA389,$AG107:$AG126),IF(Plan1!$S3=13,LOOKUP(Plan1!S14,BA394:BA413,$AG107:$AG126),IF(Plan1!$S3=14,LOOKUP(Plan1!S14,BA418:BA437,$AG107:$AG126),IF(Plan1!$S3=15,LOOKUP(Plan1!S14,BA442:BA461,$AG107:$AG126),IF(Plan1!$S3=16,LOOKUP(Plan1!S14,BA466:BA485,$AG107:$AG126),IF(Plan1!$S3=17,LOOKUP(Plan1!S14,BA490:BA509,$AG107:$AG126),IF(Plan1!$S3=18,LOOKUP(Plan1!S14,BA514:BA533,$AG107:$AG126),IF(Plan1!$S3=19,LOOKUP(Plan1!S14,BA538:BA557,$AG107:$AG126),IF(Plan1!$S3=20,LOOKUP(Plan1!S14,BA562:BA581,$AG107:$AG126),IF(Plan1!$S3=21,LOOKUP(Plan1!S14,BA586:BA605,$AG107:$AG126),IF(Plan1!$S3=22,LOOKUP(Plan1!S14,BA610:BA629,$AG107:$AG126),IF(Plan1!$S3=23,LOOKUP(Plan1!S14,BA634:BA653,$AG107:$AG126),IF(Plan1!$S3=24,LOOKUP(Plan1!S14,BA658:BA677,$AG107:$AG126),IF(Plan1!$S3=25,LOOKUP(Plan1!S14,BA682:BA701,$AG107:$AG126),IF(Plan1!$S3=26,LOOKUP(Plan1!S14,BA706:BA725,$AG107:$AG126),IF(Plan1!$S3=27,LOOKUP(Plan1!S14,BA730:BA749,$AG107:$AG126),IF(Plan1!$S3=28,LOOKUP(Plan1!S14,BA754:BA773,$AG107:$AG126),IF(Plan1!$S3=29,LOOKUP(Plan1!S14,BA778:BA797,$AG107:$AG126),IF(Plan1!$S3=30,LOOKUP(Plan1!S14,BA802:BA821,$AG107:$AG126),IF(Plan1!$S3=31,LOOKUP(Plan1!S14,BA826:BA845,$AG107:$AG126),IF(Plan1!$S3=32,LOOKUP(Plan1!S14,BA850:BA869,$AG107:$AG126),IF(Plan1!$S3=33,LOOKUP(Plan1!S14,BA874:BA893,$AG107:$AG126),0))))))))))))))))))))))))))))))))),0)</f>
        <v>0</v>
      </c>
      <c r="CB108" s="357"/>
      <c r="CC108" s="334"/>
      <c r="CD108" s="334"/>
      <c r="CE108" s="334"/>
      <c r="CF108" s="334"/>
      <c r="CG108" s="332"/>
      <c r="CH108" s="334"/>
      <c r="CI108" s="334"/>
      <c r="CJ108" s="332"/>
      <c r="CK108" s="332"/>
      <c r="CL108" s="332"/>
      <c r="CM108" s="332"/>
      <c r="CN108" s="332"/>
      <c r="CO108" s="332"/>
      <c r="CP108" s="332"/>
      <c r="CQ108" s="332"/>
      <c r="CR108" s="313"/>
      <c r="CS108" s="313"/>
      <c r="CT108" s="334"/>
      <c r="CU108" s="334"/>
      <c r="CV108" s="334"/>
      <c r="CW108" s="334"/>
      <c r="CX108" s="334"/>
      <c r="CY108" s="334"/>
      <c r="CZ108" s="334"/>
      <c r="DA108" s="332"/>
      <c r="DB108" s="332"/>
      <c r="DC108" s="332"/>
      <c r="DD108" s="332"/>
      <c r="DE108" s="332"/>
      <c r="DF108" s="332"/>
      <c r="DG108" s="332"/>
      <c r="DH108" s="332"/>
      <c r="DI108" s="313"/>
      <c r="DJ108" s="358"/>
      <c r="DK108" s="315"/>
      <c r="DL108" s="307"/>
      <c r="DM108" s="307"/>
      <c r="DN108" s="307"/>
      <c r="DO108" s="307"/>
      <c r="DP108" s="307"/>
      <c r="DQ108" s="307"/>
      <c r="DR108" s="307"/>
      <c r="DS108" s="307"/>
      <c r="DT108" s="307"/>
      <c r="DU108" s="307"/>
      <c r="DV108" s="307"/>
      <c r="DW108" s="307"/>
      <c r="DX108" s="314"/>
      <c r="DY108" s="325"/>
      <c r="DZ108" s="348"/>
      <c r="EA108" s="348"/>
      <c r="EB108" s="348"/>
      <c r="EC108" s="348"/>
      <c r="ED108" s="348"/>
      <c r="EE108" s="348"/>
      <c r="EF108" s="348"/>
      <c r="EG108" s="348"/>
      <c r="EH108" s="348"/>
      <c r="EI108" s="348"/>
      <c r="EJ108" s="346"/>
      <c r="EK108" s="348"/>
      <c r="EL108" s="348"/>
      <c r="EM108" s="348"/>
      <c r="EN108" s="348"/>
      <c r="EO108" s="348"/>
      <c r="EP108" s="348"/>
      <c r="EQ108" s="348"/>
      <c r="ER108" s="348"/>
      <c r="ES108" s="348"/>
      <c r="ET108" s="348"/>
      <c r="EU108" s="346"/>
      <c r="EV108" s="314"/>
      <c r="EW108" s="315"/>
      <c r="EX108" s="307"/>
      <c r="EY108" s="307"/>
      <c r="EZ108" s="307"/>
      <c r="FA108" s="307"/>
      <c r="FB108" s="307"/>
      <c r="FC108" s="307"/>
      <c r="FD108" s="307"/>
      <c r="FE108" s="307"/>
      <c r="FF108" s="307"/>
      <c r="FG108" s="307"/>
      <c r="FH108" s="307"/>
      <c r="FI108" s="307"/>
      <c r="FJ108" s="314"/>
      <c r="FK108" s="306"/>
      <c r="FL108" s="349"/>
      <c r="FM108" s="349"/>
      <c r="FN108" s="349"/>
      <c r="FO108" s="349"/>
      <c r="FP108" s="349"/>
      <c r="FQ108" s="349"/>
      <c r="FR108" s="349"/>
      <c r="FS108" s="349"/>
      <c r="FT108" s="349"/>
      <c r="FU108" s="349"/>
      <c r="FV108" s="349"/>
      <c r="FW108" s="349"/>
      <c r="FX108" s="349"/>
      <c r="FY108" s="349"/>
      <c r="FZ108" s="349"/>
      <c r="GA108" s="349"/>
      <c r="GB108" s="349"/>
      <c r="GC108" s="349"/>
      <c r="GD108" s="349"/>
      <c r="GE108" s="349"/>
      <c r="GF108" s="349"/>
      <c r="GG108" s="349"/>
      <c r="GH108" s="349"/>
      <c r="GI108" s="349"/>
      <c r="GJ108" s="324"/>
      <c r="GK108" s="324"/>
      <c r="GL108" s="315"/>
      <c r="GM108" s="307"/>
      <c r="GN108" s="307"/>
      <c r="GO108" s="307"/>
      <c r="GP108" s="307"/>
      <c r="GQ108" s="307"/>
      <c r="GR108" s="307"/>
      <c r="GS108" s="307"/>
      <c r="GT108" s="307"/>
      <c r="GU108" s="307"/>
      <c r="GV108" s="307"/>
      <c r="GW108" s="307"/>
      <c r="GX108" s="307"/>
      <c r="GY108" s="307"/>
      <c r="GZ108" s="307"/>
      <c r="HA108" s="307"/>
      <c r="HB108" s="307"/>
      <c r="HC108" s="307"/>
      <c r="HD108" s="307"/>
      <c r="HE108" s="307"/>
      <c r="HF108" s="307"/>
      <c r="HG108" s="307"/>
      <c r="HH108" s="307"/>
      <c r="HI108" s="307"/>
      <c r="HJ108" s="307"/>
      <c r="HK108" s="307"/>
      <c r="HL108" s="307"/>
      <c r="HM108" s="307"/>
      <c r="HN108" s="307"/>
      <c r="HO108" s="307"/>
      <c r="HP108" s="307"/>
      <c r="HQ108" s="307"/>
      <c r="HR108" s="307"/>
      <c r="HS108" s="307"/>
      <c r="HT108" s="307"/>
      <c r="HU108" s="307"/>
      <c r="HV108" s="307"/>
      <c r="HW108" s="307"/>
      <c r="HX108" s="307"/>
      <c r="HY108" s="307"/>
      <c r="HZ108" s="307"/>
      <c r="IA108" s="307"/>
      <c r="IB108" s="307"/>
      <c r="IC108" s="307"/>
      <c r="ID108" s="307"/>
      <c r="IE108" s="307"/>
      <c r="IF108" s="307"/>
      <c r="IG108" s="307"/>
      <c r="IH108" s="307"/>
      <c r="II108" s="307"/>
      <c r="IJ108" s="307"/>
      <c r="IK108" s="307"/>
      <c r="IL108" s="307"/>
      <c r="IM108" s="307"/>
      <c r="IN108" s="307"/>
      <c r="IO108" s="307"/>
      <c r="IP108" s="307"/>
      <c r="IQ108" s="307"/>
      <c r="IR108" s="307"/>
      <c r="IS108" s="307"/>
      <c r="IT108" s="307"/>
      <c r="IU108" s="307"/>
      <c r="IV108" s="307"/>
      <c r="IW108" s="307"/>
      <c r="IX108" s="307"/>
      <c r="IY108" s="307"/>
      <c r="IZ108" s="307"/>
      <c r="JA108" s="307"/>
      <c r="JB108" s="307"/>
      <c r="JC108" s="307"/>
      <c r="JD108" s="307"/>
      <c r="JE108" s="307"/>
      <c r="JF108" s="307"/>
      <c r="JG108" s="307"/>
      <c r="JH108" s="307"/>
      <c r="JI108" s="307"/>
      <c r="JJ108" s="307"/>
      <c r="JK108" s="307"/>
      <c r="JL108" s="307"/>
      <c r="JM108" s="307"/>
      <c r="JN108" s="307"/>
      <c r="JO108" s="307"/>
      <c r="JP108" s="307"/>
      <c r="JQ108" s="307"/>
      <c r="JR108" s="307"/>
      <c r="JS108" s="307"/>
      <c r="JT108" s="307"/>
      <c r="JU108" s="307"/>
      <c r="JV108" s="307"/>
      <c r="JW108" s="307"/>
      <c r="JX108" s="307"/>
      <c r="JY108" s="307"/>
      <c r="JZ108" s="307"/>
      <c r="KA108" s="307"/>
      <c r="KB108" s="307"/>
      <c r="KC108" s="307"/>
      <c r="KD108" s="307"/>
      <c r="KE108" s="307"/>
      <c r="KF108" s="307"/>
      <c r="KG108" s="307"/>
      <c r="KH108" s="307"/>
      <c r="KI108" s="307"/>
      <c r="KJ108" s="353"/>
      <c r="KK108" s="353"/>
      <c r="KL108" s="353"/>
      <c r="KM108" s="353"/>
      <c r="KN108" s="353"/>
      <c r="KO108" s="353"/>
      <c r="KP108" s="353"/>
      <c r="KQ108" s="322"/>
      <c r="KR108" s="322"/>
      <c r="KS108" s="307"/>
      <c r="KT108" s="318"/>
      <c r="KU108" s="323"/>
      <c r="KV108" s="323"/>
    </row>
    <row r="109" spans="14:308" s="56" customFormat="1" ht="15" customHeight="1">
      <c r="N109" s="341"/>
      <c r="O109" s="330"/>
      <c r="P109" s="330"/>
      <c r="Q109" s="341"/>
      <c r="R109" s="341"/>
      <c r="S109" s="341"/>
      <c r="T109" s="330"/>
      <c r="U109" s="341"/>
      <c r="W109" s="342"/>
      <c r="X109" s="342"/>
      <c r="Y109" s="342"/>
      <c r="Z109" s="342"/>
      <c r="AA109" s="342"/>
      <c r="AB109" s="342"/>
      <c r="AC109" s="342"/>
      <c r="AD109" s="342"/>
      <c r="AE109" s="342"/>
      <c r="AF109" s="301"/>
      <c r="AG109" s="354">
        <v>3</v>
      </c>
      <c r="AH109" s="354"/>
      <c r="AI109" s="356" t="s">
        <v>0</v>
      </c>
      <c r="AJ109" s="356" t="s">
        <v>0</v>
      </c>
      <c r="AK109" s="359">
        <v>2</v>
      </c>
      <c r="AL109" s="356" t="s">
        <v>0</v>
      </c>
      <c r="AM109" s="356" t="s">
        <v>251</v>
      </c>
      <c r="AN109" s="359">
        <v>4</v>
      </c>
      <c r="AO109" s="356" t="s">
        <v>0</v>
      </c>
      <c r="AP109" s="359">
        <v>1</v>
      </c>
      <c r="AQ109" s="356" t="s">
        <v>0</v>
      </c>
      <c r="AR109" s="356" t="s">
        <v>0</v>
      </c>
      <c r="AS109" s="356" t="s">
        <v>0</v>
      </c>
      <c r="AT109" s="356" t="s">
        <v>205</v>
      </c>
      <c r="AU109" s="356"/>
      <c r="AV109" s="359">
        <v>4</v>
      </c>
      <c r="AW109" s="356" t="s">
        <v>0</v>
      </c>
      <c r="AX109" s="356" t="s">
        <v>0</v>
      </c>
      <c r="AY109" s="303" t="str">
        <f t="shared" si="0"/>
        <v>-</v>
      </c>
      <c r="AZ109" s="303" t="str">
        <f t="shared" si="1"/>
        <v>-</v>
      </c>
      <c r="BA109" s="303">
        <f t="shared" si="2"/>
        <v>2</v>
      </c>
      <c r="BB109" s="303" t="str">
        <f t="shared" si="3"/>
        <v>-</v>
      </c>
      <c r="BC109" s="303">
        <f t="shared" si="4"/>
        <v>3</v>
      </c>
      <c r="BD109" s="303">
        <f t="shared" si="5"/>
        <v>4</v>
      </c>
      <c r="BE109" s="303" t="str">
        <f t="shared" si="6"/>
        <v>-</v>
      </c>
      <c r="BF109" s="303">
        <f t="shared" si="7"/>
        <v>1</v>
      </c>
      <c r="BG109" s="303" t="str">
        <f t="shared" si="8"/>
        <v>-</v>
      </c>
      <c r="BH109" s="303"/>
      <c r="BI109" s="303" t="str">
        <f t="shared" si="9"/>
        <v>-</v>
      </c>
      <c r="BJ109" s="303" t="str">
        <f t="shared" si="10"/>
        <v>-</v>
      </c>
      <c r="BK109" s="303">
        <f t="shared" si="11"/>
        <v>6</v>
      </c>
      <c r="BL109" s="303">
        <f t="shared" si="12"/>
        <v>4</v>
      </c>
      <c r="BM109" s="303" t="str">
        <f t="shared" si="13"/>
        <v>-</v>
      </c>
      <c r="BN109" s="303" t="str">
        <f t="shared" si="14"/>
        <v>-</v>
      </c>
      <c r="BP109" s="355">
        <f>IF(Plan1!S15&lt;&gt;"",IF(Plan1!$S3=1,LOOKUP(Plan1!S15,BB107:BB126,$AG107:$AG126),IF(Plan1!$S3=2,LOOKUP(Plan1!S15,BB131:BB149,$AG107:$AG126),IF(Plan1!$S3=3,LOOKUP(Plan1!S15,BB154:BB173,$AG107:$AG126),IF(Plan1!$S3=4,LOOKUP(Plan1!S15,BB178:BB197,$AG107:$AG126),IF(Plan1!$S3=5,LOOKUP(Plan1!S15,BB202:BB221,$AG107:$AG126),IF(Plan1!$S3=6,LOOKUP(Plan1!S15,BB226:BB245,$AG107:$AG126),IF(Plan1!$S3=7,LOOKUP(Plan1!S15,BB250:BB269,$AG107:$AG126),IF(Plan1!$S3=8,LOOKUP(Plan1!S15,BB274:BB293,$AG107:$AG126),IF(Plan1!$S3=9,LOOKUP(Plan1!S15,BB298:BB317,$AG107:$AG126),IF(Plan1!$S3=10,LOOKUP(Plan1!S15,BB322:BB341,$AG107:$AG126),IF(Plan1!$S3=11,LOOKUP(Plan1!S15,BB346:BB365,$AG107:$AG126),IF(Plan1!$S3=12,LOOKUP(Plan1!S15,BB370:BB389,$AG107:$AG126),IF(Plan1!$S3=13,LOOKUP(Plan1!S15,BB394:BB413,$AG107:$AG126),IF(Plan1!$S3=14,LOOKUP(Plan1!S15,BB418:BB437,$AG107:$AG126),IF(Plan1!$S3=15,LOOKUP(Plan1!S15,BB442:BB461,$AG107:$AG126),IF(Plan1!$S3=16,LOOKUP(Plan1!S15,BB466:BB485,$AG107:$AG126),IF(Plan1!$S3=17,LOOKUP(Plan1!S15,BB490:BB509,$AG107:$AG126),IF(Plan1!$S3=18,LOOKUP(Plan1!S15,BB514:BB533,$AG107:$AG126),IF(Plan1!$S3=19,LOOKUP(Plan1!S15,BB538:BB557,$AG107:$AG126),IF(Plan1!$S3=20,LOOKUP(Plan1!S15,BB562:BB581,$AG107:$AG126),IF(Plan1!$S3=21,LOOKUP(Plan1!S15,BB586:BB605,$AG107:$AG126),IF(Plan1!$S3=22,LOOKUP(Plan1!S15,BB610:BB629,$AG107:$AG126),IF(Plan1!$S3=23,LOOKUP(Plan1!S15,BB634:BB653,$AG107:$AG126),IF(Plan1!$S3=24,LOOKUP(Plan1!S15,BB658:BB677,$AG107:$AG126),IF(Plan1!$S3=25,LOOKUP(Plan1!S15,BB682:BB701,$AG107:$AG126),IF(Plan1!$S3=26,LOOKUP(Plan1!S15,BB706:BB725,$AG107:$AG126),IF(Plan1!$S3=27,LOOKUP(Plan1!S15,BB730:BB749,$AG107:$AG126),IF(Plan1!$S3=28,LOOKUP(Plan1!S15,BB754:BB773,$AG107:$AG126),IF(Plan1!$S3=29,LOOKUP(Plan1!S15,BB778:BB797,$AG107:$AG126),IF(Plan1!$S3=30,LOOKUP(Plan1!S15,BB802:BB821,$AG107:$AG126),IF(Plan1!$S3=31,LOOKUP(Plan1!S15,BB826:BB845,$AG107:$AG126),IF(Plan1!$S3=32,LOOKUP(Plan1!S15,BB850:BB869,$AG107:$AG126),IF(Plan1!$S3=33,LOOKUP(Plan1!S15,BB874:BB893,$AG107:$AG126),0))))))))))))))))))))))))))))))))),0)</f>
        <v>0</v>
      </c>
      <c r="CB109" s="357"/>
      <c r="CC109" s="334"/>
      <c r="CD109" s="334"/>
      <c r="CE109" s="334"/>
      <c r="CF109" s="334"/>
      <c r="CG109" s="334"/>
      <c r="CH109" s="334"/>
      <c r="CI109" s="334"/>
      <c r="CJ109" s="332"/>
      <c r="CK109" s="332"/>
      <c r="CL109" s="332"/>
      <c r="CM109" s="332"/>
      <c r="CN109" s="332"/>
      <c r="CO109" s="332"/>
      <c r="CP109" s="332"/>
      <c r="CQ109" s="332"/>
      <c r="CR109" s="313"/>
      <c r="CS109" s="313"/>
      <c r="CT109" s="332"/>
      <c r="CU109" s="332"/>
      <c r="CV109" s="332"/>
      <c r="CW109" s="332"/>
      <c r="CX109" s="332"/>
      <c r="CY109" s="332"/>
      <c r="CZ109" s="332"/>
      <c r="DA109" s="332"/>
      <c r="DB109" s="332"/>
      <c r="DC109" s="332"/>
      <c r="DD109" s="332"/>
      <c r="DE109" s="332"/>
      <c r="DF109" s="332"/>
      <c r="DG109" s="332"/>
      <c r="DH109" s="332"/>
      <c r="DI109" s="313"/>
      <c r="DJ109" s="358"/>
      <c r="DK109" s="315"/>
      <c r="DL109" s="307"/>
      <c r="DM109" s="307"/>
      <c r="DN109" s="307"/>
      <c r="DO109" s="307"/>
      <c r="DP109" s="307"/>
      <c r="DQ109" s="307"/>
      <c r="DR109" s="307"/>
      <c r="DS109" s="307"/>
      <c r="DT109" s="307"/>
      <c r="DU109" s="307"/>
      <c r="DV109" s="307"/>
      <c r="DW109" s="307"/>
      <c r="DX109" s="314"/>
      <c r="DY109" s="325"/>
      <c r="DZ109" s="349"/>
      <c r="EA109" s="348"/>
      <c r="EB109" s="348"/>
      <c r="EC109" s="349"/>
      <c r="ED109" s="348"/>
      <c r="EE109" s="349"/>
      <c r="EF109" s="348"/>
      <c r="EG109" s="348"/>
      <c r="EH109" s="348"/>
      <c r="EI109" s="348"/>
      <c r="EJ109" s="346"/>
      <c r="EK109" s="348"/>
      <c r="EL109" s="348"/>
      <c r="EM109" s="348"/>
      <c r="EN109" s="348"/>
      <c r="EO109" s="348"/>
      <c r="EP109" s="348"/>
      <c r="EQ109" s="348"/>
      <c r="ER109" s="348"/>
      <c r="ES109" s="348"/>
      <c r="ET109" s="348"/>
      <c r="EU109" s="346"/>
      <c r="EV109" s="314"/>
      <c r="EW109" s="315"/>
      <c r="EX109" s="307"/>
      <c r="EY109" s="307"/>
      <c r="EZ109" s="307"/>
      <c r="FA109" s="307"/>
      <c r="FB109" s="307"/>
      <c r="FC109" s="307"/>
      <c r="FD109" s="307"/>
      <c r="FE109" s="307"/>
      <c r="FF109" s="307"/>
      <c r="FG109" s="307"/>
      <c r="FH109" s="307"/>
      <c r="FI109" s="307"/>
      <c r="FJ109" s="314"/>
      <c r="FK109" s="306"/>
      <c r="FL109" s="349"/>
      <c r="FM109" s="349"/>
      <c r="FN109" s="349"/>
      <c r="FO109" s="349"/>
      <c r="FP109" s="349"/>
      <c r="FQ109" s="349"/>
      <c r="FR109" s="349"/>
      <c r="FS109" s="349"/>
      <c r="FT109" s="349"/>
      <c r="FU109" s="349"/>
      <c r="FV109" s="349"/>
      <c r="FW109" s="349"/>
      <c r="FX109" s="349"/>
      <c r="FY109" s="349"/>
      <c r="FZ109" s="349"/>
      <c r="GA109" s="349"/>
      <c r="GB109" s="349"/>
      <c r="GC109" s="349"/>
      <c r="GD109" s="349"/>
      <c r="GE109" s="349"/>
      <c r="GF109" s="349"/>
      <c r="GG109" s="349"/>
      <c r="GH109" s="349"/>
      <c r="GI109" s="349"/>
      <c r="GJ109" s="324"/>
      <c r="GK109" s="324"/>
      <c r="GL109" s="315"/>
      <c r="GM109" s="307"/>
      <c r="GN109" s="307"/>
      <c r="GO109" s="307"/>
      <c r="GP109" s="307"/>
      <c r="GQ109" s="307"/>
      <c r="GR109" s="307"/>
      <c r="GS109" s="307"/>
      <c r="GT109" s="307"/>
      <c r="GU109" s="307"/>
      <c r="GV109" s="307"/>
      <c r="GW109" s="307"/>
      <c r="GX109" s="307"/>
      <c r="GY109" s="307"/>
      <c r="GZ109" s="307"/>
      <c r="HA109" s="307"/>
      <c r="HB109" s="307"/>
      <c r="HC109" s="307"/>
      <c r="HD109" s="307"/>
      <c r="HE109" s="307"/>
      <c r="HF109" s="307"/>
      <c r="HG109" s="307"/>
      <c r="HH109" s="307"/>
      <c r="HI109" s="307"/>
      <c r="HJ109" s="307"/>
      <c r="HK109" s="307"/>
      <c r="HL109" s="307"/>
      <c r="HM109" s="307"/>
      <c r="HN109" s="307"/>
      <c r="HO109" s="307"/>
      <c r="HP109" s="307"/>
      <c r="HQ109" s="307"/>
      <c r="HR109" s="307"/>
      <c r="HS109" s="307"/>
      <c r="HT109" s="307"/>
      <c r="HU109" s="307"/>
      <c r="HV109" s="307"/>
      <c r="HW109" s="307"/>
      <c r="HX109" s="307"/>
      <c r="HY109" s="307"/>
      <c r="HZ109" s="307"/>
      <c r="IA109" s="307"/>
      <c r="IB109" s="307"/>
      <c r="IC109" s="307"/>
      <c r="ID109" s="307"/>
      <c r="IE109" s="307"/>
      <c r="IF109" s="307"/>
      <c r="IG109" s="307"/>
      <c r="IH109" s="307"/>
      <c r="II109" s="307"/>
      <c r="IJ109" s="307"/>
      <c r="IK109" s="307"/>
      <c r="IL109" s="307"/>
      <c r="IM109" s="307"/>
      <c r="IN109" s="307"/>
      <c r="IO109" s="307"/>
      <c r="IP109" s="307"/>
      <c r="IQ109" s="307"/>
      <c r="IR109" s="307"/>
      <c r="IS109" s="307"/>
      <c r="IT109" s="307"/>
      <c r="IU109" s="307"/>
      <c r="IV109" s="307"/>
      <c r="IW109" s="307"/>
      <c r="IX109" s="307"/>
      <c r="IY109" s="307"/>
      <c r="IZ109" s="307"/>
      <c r="JA109" s="307"/>
      <c r="JB109" s="307"/>
      <c r="JC109" s="307"/>
      <c r="JD109" s="307"/>
      <c r="JE109" s="307"/>
      <c r="JF109" s="307"/>
      <c r="JG109" s="307"/>
      <c r="JH109" s="307"/>
      <c r="JI109" s="307"/>
      <c r="JJ109" s="307"/>
      <c r="JK109" s="307"/>
      <c r="JL109" s="307"/>
      <c r="JM109" s="307"/>
      <c r="JN109" s="307"/>
      <c r="JO109" s="307"/>
      <c r="JP109" s="307"/>
      <c r="JQ109" s="307"/>
      <c r="JR109" s="307"/>
      <c r="JS109" s="307"/>
      <c r="JT109" s="307"/>
      <c r="JU109" s="307"/>
      <c r="JV109" s="307"/>
      <c r="JW109" s="307"/>
      <c r="JX109" s="307"/>
      <c r="JY109" s="307"/>
      <c r="JZ109" s="307"/>
      <c r="KA109" s="307"/>
      <c r="KB109" s="307"/>
      <c r="KC109" s="307"/>
      <c r="KD109" s="307"/>
      <c r="KE109" s="307"/>
      <c r="KF109" s="307"/>
      <c r="KG109" s="307"/>
      <c r="KH109" s="307"/>
      <c r="KI109" s="307"/>
      <c r="KJ109" s="353"/>
      <c r="KK109" s="353"/>
      <c r="KL109" s="353"/>
      <c r="KM109" s="353"/>
      <c r="KN109" s="353"/>
      <c r="KO109" s="353"/>
      <c r="KP109" s="353"/>
      <c r="KQ109" s="307"/>
      <c r="KR109" s="307"/>
      <c r="KS109" s="307"/>
      <c r="KT109" s="318"/>
      <c r="KU109" s="323"/>
      <c r="KV109" s="323"/>
    </row>
    <row r="110" spans="14:308" s="56" customFormat="1" ht="15" customHeight="1">
      <c r="N110" s="341"/>
      <c r="O110" s="330"/>
      <c r="P110" s="330"/>
      <c r="Q110" s="341"/>
      <c r="R110" s="341"/>
      <c r="S110" s="330"/>
      <c r="T110" s="330"/>
      <c r="U110" s="341"/>
      <c r="W110" s="342"/>
      <c r="X110" s="342"/>
      <c r="Y110" s="342"/>
      <c r="Z110" s="342"/>
      <c r="AA110" s="342"/>
      <c r="AB110" s="342"/>
      <c r="AC110" s="342"/>
      <c r="AD110" s="342"/>
      <c r="AE110" s="342"/>
      <c r="AF110" s="301"/>
      <c r="AG110" s="354">
        <v>4</v>
      </c>
      <c r="AH110" s="354"/>
      <c r="AI110" s="359">
        <v>1</v>
      </c>
      <c r="AJ110" s="356" t="s">
        <v>0</v>
      </c>
      <c r="AK110" s="359">
        <v>3</v>
      </c>
      <c r="AL110" s="359">
        <v>1</v>
      </c>
      <c r="AM110" s="356" t="s">
        <v>291</v>
      </c>
      <c r="AN110" s="356" t="s">
        <v>58</v>
      </c>
      <c r="AO110" s="356">
        <v>0</v>
      </c>
      <c r="AP110" s="359">
        <v>2</v>
      </c>
      <c r="AQ110" s="359">
        <v>1</v>
      </c>
      <c r="AR110" s="359">
        <v>1</v>
      </c>
      <c r="AS110" s="359">
        <v>1</v>
      </c>
      <c r="AT110" s="356" t="s">
        <v>270</v>
      </c>
      <c r="AU110" s="356"/>
      <c r="AV110" s="359">
        <v>5</v>
      </c>
      <c r="AW110" s="359">
        <v>1</v>
      </c>
      <c r="AX110" s="359">
        <v>1</v>
      </c>
      <c r="AY110" s="303">
        <f t="shared" si="0"/>
        <v>1</v>
      </c>
      <c r="AZ110" s="303" t="str">
        <f t="shared" si="1"/>
        <v>-</v>
      </c>
      <c r="BA110" s="303">
        <f t="shared" si="2"/>
        <v>3</v>
      </c>
      <c r="BB110" s="303">
        <f t="shared" si="3"/>
        <v>1</v>
      </c>
      <c r="BC110" s="303">
        <f t="shared" si="4"/>
        <v>7</v>
      </c>
      <c r="BD110" s="303">
        <f t="shared" si="5"/>
        <v>5</v>
      </c>
      <c r="BE110" s="303">
        <f t="shared" si="6"/>
        <v>0</v>
      </c>
      <c r="BF110" s="303">
        <f t="shared" si="7"/>
        <v>2</v>
      </c>
      <c r="BG110" s="303">
        <f t="shared" si="8"/>
        <v>1</v>
      </c>
      <c r="BH110" s="303"/>
      <c r="BI110" s="303">
        <f t="shared" si="9"/>
        <v>1</v>
      </c>
      <c r="BJ110" s="303">
        <f t="shared" si="10"/>
        <v>1</v>
      </c>
      <c r="BK110" s="303">
        <f t="shared" si="11"/>
        <v>10</v>
      </c>
      <c r="BL110" s="303">
        <f t="shared" si="12"/>
        <v>5</v>
      </c>
      <c r="BM110" s="303">
        <f t="shared" si="13"/>
        <v>1</v>
      </c>
      <c r="BN110" s="303">
        <f t="shared" si="14"/>
        <v>1</v>
      </c>
      <c r="BP110" s="355">
        <f>IF(Plan1!S16&lt;&gt;"",IF(Plan1!$S3=1,LOOKUP(Plan1!S16,BC107:BC126,$AG107:$AG126),IF(Plan1!$S3=2,LOOKUP(Plan1!S16,BC131:BC149,$AG107:$AG126),IF(Plan1!$S3=3,LOOKUP(Plan1!S16,BC154:BC173,$AG107:$AG126),IF(Plan1!$S3=4,LOOKUP(Plan1!S16,BC178:BC197,$AG107:$AG126),IF(Plan1!$S3=5,LOOKUP(Plan1!S16,BC202:BC221,$AG107:$AG126),IF(Plan1!$S3=6,LOOKUP(Plan1!S16,BC226:BC245,$AG107:$AG126),IF(Plan1!$S3=7,LOOKUP(Plan1!S16,BC250:BC269,$AG107:$AG126),IF(Plan1!$S3=8,LOOKUP(Plan1!S16,BC274:BC293,$AG107:$AG126),IF(Plan1!$S3=9,LOOKUP(Plan1!S16,BC298:BC317,$AG107:$AG126),IF(Plan1!$S3=10,LOOKUP(Plan1!S16,BC322:BC341,$AG107:$AG126),IF(Plan1!$S3=11,LOOKUP(Plan1!S16,BC346:BC365,$AG107:$AG126),IF(Plan1!$S3=12,LOOKUP(Plan1!S16,BC370:BC389,$AG107:$AG126),IF(Plan1!$S3=13,LOOKUP(Plan1!S16,BC394:BC413,$AG107:$AG126),IF(Plan1!$S3=14,LOOKUP(Plan1!S16,BC418:BC437,$AG107:$AG126),IF(Plan1!$S3=15,LOOKUP(Plan1!S16,BC442:BC461,$AG107:$AG126),IF(Plan1!$S3=16,LOOKUP(Plan1!S16,BC466:BC485,$AG107:$AG126),IF(Plan1!$S3=17,LOOKUP(Plan1!S16,BC490:BC509,$AG107:$AG126),IF(Plan1!$S3=18,LOOKUP(Plan1!S16,BC514:BC533,$AG107:$AG126),IF(Plan1!$S3=19,LOOKUP(Plan1!S16,BC538:BC557,$AG107:$AG126),IF(Plan1!$S3=20,LOOKUP(Plan1!S16,BC562:BC581,$AG107:$AG126),IF(Plan1!$S3=21,LOOKUP(Plan1!S16,BC586:BC605,$AG107:$AG126),IF(Plan1!$S3=22,LOOKUP(Plan1!S16,BC610:BC629,$AG107:$AG126),IF(Plan1!$S3=23,LOOKUP(Plan1!S16,BC634:BC653,$AG107:$AG126),IF(Plan1!$S3=24,LOOKUP(Plan1!S16,BC658:BC677,$AG107:$AG126),IF(Plan1!$S3=25,LOOKUP(Plan1!S16,BC682:BC701,$AG107:$AG126),IF(Plan1!$S3=26,LOOKUP(Plan1!S16,BC706:BC725,$AG107:$AG126),IF(Plan1!$S3=27,LOOKUP(Plan1!S16,BC730:BC749,$AG107:$AG126),IF(Plan1!$S3=28,LOOKUP(Plan1!S16,BC754:BC773,$AG107:$AG126),IF(Plan1!$S3=29,LOOKUP(Plan1!S16,BC778:BC797,$AG107:$AG126),IF(Plan1!$S3=30,LOOKUP(Plan1!S16,BC802:BC821,$AG107:$AG126),IF(Plan1!$S3=31,LOOKUP(Plan1!S16,BC826:BC845,$AG107:$AG126),IF(Plan1!$S3=32,LOOKUP(Plan1!S16,BC850:BC869,$AG107:$AG126),IF(Plan1!$S3=33,LOOKUP(Plan1!S16,BC874:BC893,$AG107:$AG126),0))))))))))))))))))))))))))))))))),0)</f>
        <v>0</v>
      </c>
      <c r="CB110" s="357"/>
      <c r="CC110" s="334"/>
      <c r="CD110" s="334"/>
      <c r="CE110" s="334"/>
      <c r="CF110" s="334"/>
      <c r="CG110" s="334"/>
      <c r="CH110" s="334"/>
      <c r="CI110" s="334"/>
      <c r="CJ110" s="332"/>
      <c r="CK110" s="332"/>
      <c r="CL110" s="332"/>
      <c r="CM110" s="332"/>
      <c r="CN110" s="332"/>
      <c r="CO110" s="332"/>
      <c r="CP110" s="332"/>
      <c r="CQ110" s="332"/>
      <c r="CR110" s="313"/>
      <c r="CS110" s="313"/>
      <c r="CT110" s="332"/>
      <c r="CU110" s="332"/>
      <c r="CV110" s="332"/>
      <c r="CW110" s="332"/>
      <c r="CX110" s="332"/>
      <c r="CY110" s="332"/>
      <c r="CZ110" s="332"/>
      <c r="DA110" s="332"/>
      <c r="DB110" s="332"/>
      <c r="DC110" s="332"/>
      <c r="DD110" s="332"/>
      <c r="DE110" s="332"/>
      <c r="DF110" s="332"/>
      <c r="DG110" s="332"/>
      <c r="DH110" s="332"/>
      <c r="DI110" s="313"/>
      <c r="DJ110" s="358"/>
      <c r="DK110" s="315"/>
      <c r="DL110" s="307"/>
      <c r="DM110" s="307"/>
      <c r="DN110" s="307"/>
      <c r="DO110" s="307"/>
      <c r="DP110" s="307"/>
      <c r="DQ110" s="307"/>
      <c r="DR110" s="307"/>
      <c r="DS110" s="307"/>
      <c r="DT110" s="307"/>
      <c r="DU110" s="307"/>
      <c r="DV110" s="307"/>
      <c r="DW110" s="307"/>
      <c r="DX110" s="314"/>
      <c r="DY110" s="325"/>
      <c r="DZ110" s="348"/>
      <c r="EA110" s="348"/>
      <c r="EB110" s="348"/>
      <c r="EC110" s="349"/>
      <c r="ED110" s="348"/>
      <c r="EE110" s="348"/>
      <c r="EF110" s="348"/>
      <c r="EG110" s="348"/>
      <c r="EH110" s="348"/>
      <c r="EI110" s="348"/>
      <c r="EJ110" s="346"/>
      <c r="EK110" s="349"/>
      <c r="EL110" s="348"/>
      <c r="EM110" s="348"/>
      <c r="EN110" s="348"/>
      <c r="EO110" s="349"/>
      <c r="EP110" s="348"/>
      <c r="EQ110" s="348"/>
      <c r="ER110" s="349"/>
      <c r="ES110" s="348"/>
      <c r="ET110" s="348"/>
      <c r="EU110" s="346"/>
      <c r="EV110" s="358"/>
      <c r="EW110" s="360"/>
      <c r="EX110" s="307"/>
      <c r="EY110" s="307"/>
      <c r="EZ110" s="307"/>
      <c r="FA110" s="307"/>
      <c r="FB110" s="307"/>
      <c r="FC110" s="307"/>
      <c r="FD110" s="307"/>
      <c r="FE110" s="307"/>
      <c r="FF110" s="307"/>
      <c r="FG110" s="307"/>
      <c r="FH110" s="307"/>
      <c r="FI110" s="307"/>
      <c r="FJ110" s="314"/>
      <c r="FK110" s="306"/>
      <c r="FL110" s="349"/>
      <c r="FM110" s="349"/>
      <c r="FN110" s="349"/>
      <c r="FO110" s="349"/>
      <c r="FP110" s="349"/>
      <c r="FQ110" s="349"/>
      <c r="FR110" s="349"/>
      <c r="FS110" s="349"/>
      <c r="FT110" s="349"/>
      <c r="FU110" s="349"/>
      <c r="FV110" s="349"/>
      <c r="FW110" s="349"/>
      <c r="FX110" s="349"/>
      <c r="FY110" s="349"/>
      <c r="FZ110" s="349"/>
      <c r="GA110" s="349"/>
      <c r="GB110" s="349"/>
      <c r="GC110" s="349"/>
      <c r="GD110" s="349"/>
      <c r="GE110" s="349"/>
      <c r="GF110" s="349"/>
      <c r="GG110" s="349"/>
      <c r="GH110" s="349"/>
      <c r="GI110" s="349"/>
      <c r="GJ110" s="324"/>
      <c r="GK110" s="324"/>
      <c r="GL110" s="360"/>
      <c r="GM110" s="307"/>
      <c r="GN110" s="307"/>
      <c r="GO110" s="307"/>
      <c r="GP110" s="307"/>
      <c r="GQ110" s="307"/>
      <c r="GR110" s="307"/>
      <c r="GS110" s="307"/>
      <c r="GT110" s="307"/>
      <c r="GU110" s="307"/>
      <c r="GV110" s="307"/>
      <c r="GW110" s="307"/>
      <c r="GX110" s="307"/>
      <c r="GY110" s="307"/>
      <c r="GZ110" s="307"/>
      <c r="HA110" s="307"/>
      <c r="HB110" s="307"/>
      <c r="HC110" s="307"/>
      <c r="HD110" s="307"/>
      <c r="HE110" s="307"/>
      <c r="HF110" s="307"/>
      <c r="HG110" s="307"/>
      <c r="HH110" s="307"/>
      <c r="HI110" s="307"/>
      <c r="HJ110" s="307"/>
      <c r="HK110" s="307"/>
      <c r="HL110" s="307"/>
      <c r="HM110" s="307"/>
      <c r="HN110" s="307"/>
      <c r="HO110" s="307"/>
      <c r="HP110" s="307"/>
      <c r="HQ110" s="307"/>
      <c r="HR110" s="307"/>
      <c r="HS110" s="307"/>
      <c r="HT110" s="307"/>
      <c r="HU110" s="307"/>
      <c r="HV110" s="307"/>
      <c r="HW110" s="307"/>
      <c r="HX110" s="307"/>
      <c r="HY110" s="307"/>
      <c r="HZ110" s="307"/>
      <c r="IA110" s="307"/>
      <c r="IB110" s="307"/>
      <c r="IC110" s="307"/>
      <c r="ID110" s="307"/>
      <c r="IE110" s="307"/>
      <c r="IF110" s="307"/>
      <c r="IG110" s="307"/>
      <c r="IH110" s="307"/>
      <c r="II110" s="307"/>
      <c r="IJ110" s="307"/>
      <c r="IK110" s="307"/>
      <c r="IL110" s="307"/>
      <c r="IM110" s="307"/>
      <c r="IN110" s="307"/>
      <c r="IO110" s="307"/>
      <c r="IP110" s="307"/>
      <c r="IQ110" s="307"/>
      <c r="IR110" s="307"/>
      <c r="IS110" s="307"/>
      <c r="IT110" s="307"/>
      <c r="IU110" s="307"/>
      <c r="IV110" s="307"/>
      <c r="IW110" s="307"/>
      <c r="IX110" s="307"/>
      <c r="IY110" s="307"/>
      <c r="IZ110" s="307"/>
      <c r="JA110" s="307"/>
      <c r="JB110" s="307"/>
      <c r="JC110" s="307"/>
      <c r="JD110" s="307"/>
      <c r="JE110" s="307"/>
      <c r="JF110" s="307"/>
      <c r="JG110" s="307"/>
      <c r="JH110" s="307"/>
      <c r="JI110" s="307"/>
      <c r="JJ110" s="307"/>
      <c r="JK110" s="307"/>
      <c r="JL110" s="307"/>
      <c r="JM110" s="307"/>
      <c r="JN110" s="307"/>
      <c r="JO110" s="307"/>
      <c r="JP110" s="307"/>
      <c r="JQ110" s="307"/>
      <c r="JR110" s="307"/>
      <c r="JS110" s="307"/>
      <c r="JT110" s="307"/>
      <c r="JU110" s="307"/>
      <c r="JV110" s="307"/>
      <c r="JW110" s="307"/>
      <c r="JX110" s="307"/>
      <c r="JY110" s="307"/>
      <c r="JZ110" s="307"/>
      <c r="KA110" s="307"/>
      <c r="KB110" s="307"/>
      <c r="KC110" s="307"/>
      <c r="KD110" s="307"/>
      <c r="KE110" s="307"/>
      <c r="KF110" s="307"/>
      <c r="KG110" s="307"/>
      <c r="KH110" s="307"/>
      <c r="KI110" s="307"/>
      <c r="KJ110" s="353"/>
      <c r="KK110" s="353"/>
      <c r="KL110" s="353"/>
      <c r="KM110" s="353"/>
      <c r="KN110" s="353"/>
      <c r="KO110" s="353"/>
      <c r="KP110" s="353"/>
      <c r="KQ110" s="307"/>
      <c r="KR110" s="307"/>
      <c r="KS110" s="307"/>
      <c r="KT110" s="318"/>
      <c r="KU110" s="323"/>
      <c r="KV110" s="323"/>
    </row>
    <row r="111" spans="14:308" s="56" customFormat="1" ht="15" customHeight="1">
      <c r="N111" s="341"/>
      <c r="O111" s="330"/>
      <c r="P111" s="330"/>
      <c r="Q111" s="341"/>
      <c r="R111" s="341"/>
      <c r="S111" s="341"/>
      <c r="T111" s="330"/>
      <c r="U111" s="341"/>
      <c r="W111" s="342"/>
      <c r="X111" s="342"/>
      <c r="Y111" s="342"/>
      <c r="Z111" s="342"/>
      <c r="AA111" s="342"/>
      <c r="AB111" s="342"/>
      <c r="AC111" s="342"/>
      <c r="AD111" s="342"/>
      <c r="AE111" s="342"/>
      <c r="AF111" s="301"/>
      <c r="AG111" s="354">
        <v>5</v>
      </c>
      <c r="AH111" s="354"/>
      <c r="AI111" s="356" t="s">
        <v>0</v>
      </c>
      <c r="AJ111" s="356">
        <v>0</v>
      </c>
      <c r="AK111" s="359">
        <v>4</v>
      </c>
      <c r="AL111" s="359">
        <v>2</v>
      </c>
      <c r="AM111" s="356" t="s">
        <v>62</v>
      </c>
      <c r="AN111" s="359">
        <v>7</v>
      </c>
      <c r="AO111" s="356" t="s">
        <v>0</v>
      </c>
      <c r="AP111" s="359">
        <v>3</v>
      </c>
      <c r="AQ111" s="359">
        <v>2</v>
      </c>
      <c r="AR111" s="356" t="s">
        <v>112</v>
      </c>
      <c r="AS111" s="356" t="s">
        <v>112</v>
      </c>
      <c r="AT111" s="356" t="s">
        <v>271</v>
      </c>
      <c r="AU111" s="356"/>
      <c r="AV111" s="356" t="s">
        <v>0</v>
      </c>
      <c r="AW111" s="359">
        <v>2</v>
      </c>
      <c r="AX111" s="359">
        <v>2</v>
      </c>
      <c r="AY111" s="303" t="str">
        <f t="shared" si="0"/>
        <v>-</v>
      </c>
      <c r="AZ111" s="303">
        <f t="shared" si="1"/>
        <v>0</v>
      </c>
      <c r="BA111" s="303">
        <f t="shared" si="2"/>
        <v>4</v>
      </c>
      <c r="BB111" s="303">
        <f t="shared" si="3"/>
        <v>2</v>
      </c>
      <c r="BC111" s="303">
        <f t="shared" si="4"/>
        <v>11</v>
      </c>
      <c r="BD111" s="303">
        <f t="shared" si="5"/>
        <v>7</v>
      </c>
      <c r="BE111" s="303" t="str">
        <f t="shared" si="6"/>
        <v>-</v>
      </c>
      <c r="BF111" s="303">
        <f t="shared" si="7"/>
        <v>3</v>
      </c>
      <c r="BG111" s="303">
        <f t="shared" si="8"/>
        <v>2</v>
      </c>
      <c r="BH111" s="303"/>
      <c r="BI111" s="303">
        <f t="shared" si="9"/>
        <v>2</v>
      </c>
      <c r="BJ111" s="303">
        <f t="shared" si="10"/>
        <v>2</v>
      </c>
      <c r="BK111" s="303">
        <f t="shared" si="11"/>
        <v>14</v>
      </c>
      <c r="BL111" s="303" t="str">
        <f t="shared" si="12"/>
        <v>-</v>
      </c>
      <c r="BM111" s="303">
        <f t="shared" si="13"/>
        <v>2</v>
      </c>
      <c r="BN111" s="303">
        <f t="shared" si="14"/>
        <v>2</v>
      </c>
      <c r="BP111" s="355">
        <f>IF(Plan1!S17&lt;&gt;"",IF(Plan1!$S3=1,LOOKUP(Plan1!S17,BD107:BD126,$AG107:$AG126),IF(Plan1!$S3=2,LOOKUP(Plan1!S17,BD131:BD149,$AG107:$AG126),IF(Plan1!$S3=3,LOOKUP(Plan1!S17,BD154:BD173,$AG107:$AG126),IF(Plan1!$S3=4,LOOKUP(Plan1!S17,BD178:BD197,$AG107:$AG126),IF(Plan1!$S3=5,LOOKUP(Plan1!S17,BD202:BD221,$AG107:$AG126),IF(Plan1!$S3=6,LOOKUP(Plan1!S17,BD226:BD245,$AG107:$AG126),IF(Plan1!$S3=7,LOOKUP(Plan1!S17,BD250:BD269,$AG107:$AG126),IF(Plan1!$S3=8,LOOKUP(Plan1!S17,BD274:BD293,$AG107:$AG126),IF(Plan1!$S3=9,LOOKUP(Plan1!S17,BD298:BD317,$AG107:$AG126),IF(Plan1!$S3=10,LOOKUP(Plan1!S17,BD322:BD341,$AG107:$AG126),IF(Plan1!$S3=11,LOOKUP(Plan1!S17,BD346:BD365,$AG107:$AG126),IF(Plan1!$S3=12,LOOKUP(Plan1!S17,BD370:BD389,$AG107:$AG126),IF(Plan1!$S3=13,LOOKUP(Plan1!S17,BD394:BD413,$AG107:$AG126),IF(Plan1!$S3=14,LOOKUP(Plan1!S17,BD418:BD437,$AG107:$AG126),IF(Plan1!$S3=15,LOOKUP(Plan1!S17,BD442:BD461,$AG107:$AG126),IF(Plan1!$S3=16,LOOKUP(Plan1!S17,BD466:BD485,$AG107:$AG126),IF(Plan1!$S3=17,LOOKUP(Plan1!S17,BD490:BD509,$AG107:$AG126),IF(Plan1!$S3=18,LOOKUP(Plan1!S17,BD514:BD533,$AG107:$AG126),IF(Plan1!$S3=19,LOOKUP(Plan1!S17,BD538:BD557,$AG107:$AG126),IF(Plan1!$S3=20,LOOKUP(Plan1!S17,BD562:BD581,$AG107:$AG126),IF(Plan1!$S3=21,LOOKUP(Plan1!S17,BD586:BD605,$AG107:$AG126),IF(Plan1!$S3=22,LOOKUP(Plan1!S17,BD610:BD629,$AG107:$AG126),IF(Plan1!$S3=23,LOOKUP(Plan1!S17,BD634:BD653,$AG107:$AG126),IF(Plan1!$S3=24,LOOKUP(Plan1!S17,BD658:BD677,$AG107:$AG126),IF(Plan1!$S3=25,LOOKUP(Plan1!S17,BD682:BD701,$AG107:$AG126),IF(Plan1!$S3=26,LOOKUP(Plan1!S17,BD706:BD725,$AG107:$AG126),IF(Plan1!$S3=27,LOOKUP(Plan1!S17,BD730:BD749,$AG107:$AG126),IF(Plan1!$S3=28,LOOKUP(Plan1!S17,BD754:BD773,$AG107:$AG126),IF(Plan1!$S3=29,LOOKUP(Plan1!S17,BD778:BD797,$AG107:$AG126),IF(Plan1!$S3=30,LOOKUP(Plan1!S17,BD802:BD821,$AG107:$AG126),IF(Plan1!$S3=31,LOOKUP(Plan1!S17,BD826:BD845,$AG107:$AG126),IF(Plan1!$S3=32,LOOKUP(Plan1!S17,BD850:BD869,$AG107:$AG126),IF(Plan1!$S3=33,LOOKUP(Plan1!S17,BD874:BD893,$AG107:$AG126),0))))))))))))))))))))))))))))))))),0)</f>
        <v>0</v>
      </c>
      <c r="CB111" s="312"/>
      <c r="CC111" s="334"/>
      <c r="CD111" s="334"/>
      <c r="CE111" s="334"/>
      <c r="CF111" s="334"/>
      <c r="CG111" s="334"/>
      <c r="CH111" s="334"/>
      <c r="CI111" s="334"/>
      <c r="CJ111" s="332"/>
      <c r="CK111" s="332"/>
      <c r="CL111" s="332"/>
      <c r="CM111" s="332"/>
      <c r="CN111" s="332"/>
      <c r="CO111" s="332"/>
      <c r="CP111" s="332"/>
      <c r="CQ111" s="332"/>
      <c r="CR111" s="313"/>
      <c r="CS111" s="313"/>
      <c r="CT111" s="332"/>
      <c r="CU111" s="332"/>
      <c r="CV111" s="332"/>
      <c r="CW111" s="332"/>
      <c r="CX111" s="332"/>
      <c r="CY111" s="332"/>
      <c r="CZ111" s="332"/>
      <c r="DA111" s="332"/>
      <c r="DB111" s="332"/>
      <c r="DC111" s="332"/>
      <c r="DD111" s="332"/>
      <c r="DE111" s="332"/>
      <c r="DF111" s="332"/>
      <c r="DG111" s="332"/>
      <c r="DH111" s="332"/>
      <c r="DI111" s="313"/>
      <c r="DJ111" s="314"/>
      <c r="DK111" s="315"/>
      <c r="DL111" s="307"/>
      <c r="DM111" s="307"/>
      <c r="DN111" s="307"/>
      <c r="DO111" s="307"/>
      <c r="DP111" s="307"/>
      <c r="DQ111" s="307"/>
      <c r="DR111" s="307"/>
      <c r="DS111" s="307"/>
      <c r="DT111" s="307"/>
      <c r="DU111" s="307"/>
      <c r="DV111" s="307"/>
      <c r="DW111" s="307"/>
      <c r="DX111" s="314"/>
      <c r="DY111" s="325"/>
      <c r="DZ111" s="348"/>
      <c r="EA111" s="349"/>
      <c r="EB111" s="348"/>
      <c r="EC111" s="348"/>
      <c r="ED111" s="348"/>
      <c r="EE111" s="348"/>
      <c r="EF111" s="348"/>
      <c r="EG111" s="348"/>
      <c r="EH111" s="349"/>
      <c r="EI111" s="348"/>
      <c r="EJ111" s="346"/>
      <c r="EK111" s="349"/>
      <c r="EL111" s="348"/>
      <c r="EM111" s="349"/>
      <c r="EN111" s="348"/>
      <c r="EO111" s="348"/>
      <c r="EP111" s="348"/>
      <c r="EQ111" s="348"/>
      <c r="ER111" s="349"/>
      <c r="ES111" s="348"/>
      <c r="ET111" s="348"/>
      <c r="EU111" s="346"/>
      <c r="EV111" s="358"/>
      <c r="EW111" s="360"/>
      <c r="EX111" s="307"/>
      <c r="EY111" s="307"/>
      <c r="EZ111" s="307"/>
      <c r="FA111" s="307"/>
      <c r="FB111" s="307"/>
      <c r="FC111" s="307"/>
      <c r="FD111" s="307"/>
      <c r="FE111" s="307"/>
      <c r="FF111" s="307"/>
      <c r="FG111" s="307"/>
      <c r="FH111" s="307"/>
      <c r="FI111" s="307"/>
      <c r="FJ111" s="314"/>
      <c r="FK111" s="306"/>
      <c r="FL111" s="349"/>
      <c r="FM111" s="349"/>
      <c r="FN111" s="349"/>
      <c r="FO111" s="349"/>
      <c r="FP111" s="349"/>
      <c r="FQ111" s="349"/>
      <c r="FR111" s="349"/>
      <c r="FS111" s="349"/>
      <c r="FT111" s="349"/>
      <c r="FU111" s="349"/>
      <c r="FV111" s="349"/>
      <c r="FW111" s="349"/>
      <c r="FX111" s="349"/>
      <c r="FY111" s="349"/>
      <c r="FZ111" s="349"/>
      <c r="GA111" s="349"/>
      <c r="GB111" s="349"/>
      <c r="GC111" s="349"/>
      <c r="GD111" s="349"/>
      <c r="GE111" s="349"/>
      <c r="GF111" s="349"/>
      <c r="GG111" s="349"/>
      <c r="GH111" s="349"/>
      <c r="GI111" s="349"/>
      <c r="GJ111" s="324"/>
      <c r="GK111" s="324"/>
      <c r="GL111" s="360"/>
      <c r="GM111" s="307"/>
      <c r="GN111" s="307"/>
      <c r="GO111" s="307"/>
      <c r="GP111" s="307"/>
      <c r="GQ111" s="307"/>
      <c r="GR111" s="307"/>
      <c r="GS111" s="307"/>
      <c r="GT111" s="307"/>
      <c r="GU111" s="307"/>
      <c r="GV111" s="307"/>
      <c r="GW111" s="307"/>
      <c r="GX111" s="307"/>
      <c r="GY111" s="307"/>
      <c r="GZ111" s="307"/>
      <c r="HA111" s="307"/>
      <c r="HB111" s="307"/>
      <c r="HC111" s="307"/>
      <c r="HD111" s="307"/>
      <c r="HE111" s="307"/>
      <c r="HF111" s="307"/>
      <c r="HG111" s="307"/>
      <c r="HH111" s="307"/>
      <c r="HI111" s="307"/>
      <c r="HJ111" s="307"/>
      <c r="HK111" s="307"/>
      <c r="HL111" s="307"/>
      <c r="HM111" s="307"/>
      <c r="HN111" s="307"/>
      <c r="HO111" s="307"/>
      <c r="HP111" s="307"/>
      <c r="HQ111" s="307"/>
      <c r="HR111" s="307"/>
      <c r="HS111" s="307"/>
      <c r="HT111" s="307"/>
      <c r="HU111" s="307"/>
      <c r="HV111" s="307"/>
      <c r="HW111" s="307"/>
      <c r="HX111" s="307"/>
      <c r="HY111" s="307"/>
      <c r="HZ111" s="307"/>
      <c r="IA111" s="307"/>
      <c r="IB111" s="307"/>
      <c r="IC111" s="307"/>
      <c r="ID111" s="307"/>
      <c r="IE111" s="307"/>
      <c r="IF111" s="307"/>
      <c r="IG111" s="307"/>
      <c r="IH111" s="307"/>
      <c r="II111" s="307"/>
      <c r="IJ111" s="307"/>
      <c r="IK111" s="307"/>
      <c r="IL111" s="307"/>
      <c r="IM111" s="307"/>
      <c r="IN111" s="307"/>
      <c r="IO111" s="307"/>
      <c r="IP111" s="307"/>
      <c r="IQ111" s="307"/>
      <c r="IR111" s="307"/>
      <c r="IS111" s="307"/>
      <c r="IT111" s="307"/>
      <c r="IU111" s="307"/>
      <c r="IV111" s="307"/>
      <c r="IW111" s="307"/>
      <c r="IX111" s="307"/>
      <c r="IY111" s="307"/>
      <c r="IZ111" s="307"/>
      <c r="JA111" s="307"/>
      <c r="JB111" s="307"/>
      <c r="JC111" s="307"/>
      <c r="JD111" s="307"/>
      <c r="JE111" s="307"/>
      <c r="JF111" s="307"/>
      <c r="JG111" s="307"/>
      <c r="JH111" s="307"/>
      <c r="JI111" s="307"/>
      <c r="JJ111" s="307"/>
      <c r="JK111" s="307"/>
      <c r="JL111" s="307"/>
      <c r="JM111" s="307"/>
      <c r="JN111" s="307"/>
      <c r="JO111" s="307"/>
      <c r="JP111" s="307"/>
      <c r="JQ111" s="307"/>
      <c r="JR111" s="307"/>
      <c r="JS111" s="307"/>
      <c r="JT111" s="307"/>
      <c r="JU111" s="307"/>
      <c r="JV111" s="307"/>
      <c r="JW111" s="307"/>
      <c r="JX111" s="307"/>
      <c r="JY111" s="307"/>
      <c r="JZ111" s="307"/>
      <c r="KA111" s="307"/>
      <c r="KB111" s="307"/>
      <c r="KC111" s="307"/>
      <c r="KD111" s="307"/>
      <c r="KE111" s="307"/>
      <c r="KF111" s="307"/>
      <c r="KG111" s="307"/>
      <c r="KH111" s="307"/>
      <c r="KI111" s="307"/>
      <c r="KJ111" s="353"/>
      <c r="KK111" s="353"/>
      <c r="KL111" s="353"/>
      <c r="KM111" s="353"/>
      <c r="KN111" s="353"/>
      <c r="KO111" s="353"/>
      <c r="KP111" s="353"/>
      <c r="KQ111" s="307"/>
      <c r="KR111" s="307"/>
      <c r="KS111" s="307"/>
      <c r="KT111" s="307"/>
    </row>
    <row r="112" spans="14:308" s="56" customFormat="1" ht="15" customHeight="1">
      <c r="N112" s="341"/>
      <c r="O112" s="330"/>
      <c r="P112" s="330"/>
      <c r="Q112" s="341"/>
      <c r="R112" s="330"/>
      <c r="S112" s="330"/>
      <c r="T112" s="330"/>
      <c r="U112" s="341"/>
      <c r="W112" s="342"/>
      <c r="X112" s="342"/>
      <c r="Y112" s="342"/>
      <c r="Z112" s="342"/>
      <c r="AA112" s="342"/>
      <c r="AB112" s="342"/>
      <c r="AC112" s="342"/>
      <c r="AD112" s="342"/>
      <c r="AE112" s="342"/>
      <c r="AF112" s="301"/>
      <c r="AG112" s="354">
        <v>6</v>
      </c>
      <c r="AH112" s="354"/>
      <c r="AI112" s="359">
        <v>2</v>
      </c>
      <c r="AJ112" s="356" t="s">
        <v>0</v>
      </c>
      <c r="AK112" s="359">
        <v>5</v>
      </c>
      <c r="AL112" s="359">
        <v>3</v>
      </c>
      <c r="AM112" s="356" t="s">
        <v>241</v>
      </c>
      <c r="AN112" s="356" t="s">
        <v>66</v>
      </c>
      <c r="AO112" s="359">
        <v>1</v>
      </c>
      <c r="AP112" s="356" t="s">
        <v>0</v>
      </c>
      <c r="AQ112" s="359">
        <v>3</v>
      </c>
      <c r="AR112" s="356" t="s">
        <v>61</v>
      </c>
      <c r="AS112" s="356" t="s">
        <v>61</v>
      </c>
      <c r="AT112" s="356" t="s">
        <v>172</v>
      </c>
      <c r="AU112" s="356"/>
      <c r="AV112" s="359">
        <v>6</v>
      </c>
      <c r="AW112" s="359">
        <v>3</v>
      </c>
      <c r="AX112" s="359">
        <v>3</v>
      </c>
      <c r="AY112" s="303">
        <f t="shared" si="0"/>
        <v>2</v>
      </c>
      <c r="AZ112" s="303" t="str">
        <f t="shared" si="1"/>
        <v>-</v>
      </c>
      <c r="BA112" s="303">
        <f t="shared" si="2"/>
        <v>5</v>
      </c>
      <c r="BB112" s="303">
        <f t="shared" si="3"/>
        <v>3</v>
      </c>
      <c r="BC112" s="303">
        <f t="shared" si="4"/>
        <v>15</v>
      </c>
      <c r="BD112" s="303">
        <f t="shared" si="5"/>
        <v>8</v>
      </c>
      <c r="BE112" s="303">
        <f t="shared" si="6"/>
        <v>1</v>
      </c>
      <c r="BF112" s="303" t="str">
        <f t="shared" si="7"/>
        <v>-</v>
      </c>
      <c r="BG112" s="303">
        <f t="shared" si="8"/>
        <v>3</v>
      </c>
      <c r="BH112" s="303"/>
      <c r="BI112" s="303">
        <f t="shared" si="9"/>
        <v>4</v>
      </c>
      <c r="BJ112" s="303">
        <f t="shared" si="10"/>
        <v>4</v>
      </c>
      <c r="BK112" s="303">
        <f t="shared" si="11"/>
        <v>18</v>
      </c>
      <c r="BL112" s="303">
        <f t="shared" si="12"/>
        <v>6</v>
      </c>
      <c r="BM112" s="303">
        <f t="shared" si="13"/>
        <v>3</v>
      </c>
      <c r="BN112" s="303">
        <f t="shared" si="14"/>
        <v>3</v>
      </c>
      <c r="BP112" s="355">
        <f>IF(Plan1!S18&lt;&gt;"",IF(Plan1!$S3=1,LOOKUP(Plan1!S18,BE107:BE126,$AG107:$AG126),IF(Plan1!$S3=2,LOOKUP(Plan1!S18,BE131:BE149,$AG107:$AG126),IF(Plan1!$S3=3,LOOKUP(Plan1!S18,BE154:BE173,$AG107:$AG126),IF(Plan1!$S3=4,LOOKUP(Plan1!S18,BE178:BE197,$AG107:$AG126),IF(Plan1!$S3=5,LOOKUP(Plan1!S18,BE202:BE221,$AG107:$AG126),IF(Plan1!$S3=6,LOOKUP(Plan1!S18,BE226:BE245,$AG107:$AG126),IF(Plan1!$S3=7,LOOKUP(Plan1!S18,BE250:BE269,$AG107:$AG126),IF(Plan1!$S3=8,LOOKUP(Plan1!S18,BE274:BE293,$AG107:$AG126),IF(Plan1!$S3=9,LOOKUP(Plan1!S18,BE298:BE317,$AG107:$AG126),IF(Plan1!$S3=10,LOOKUP(Plan1!S18,BE322:BE341,$AG107:$AG126),IF(Plan1!$S3=11,LOOKUP(Plan1!S18,BE346:BE365,$AG107:$AG126),IF(Plan1!$S3=12,LOOKUP(Plan1!S18,BE370:BE389,$AG107:$AG126),IF(Plan1!$S3=13,LOOKUP(Plan1!S18,BE394:BE413,$AG107:$AG126),IF(Plan1!$S3=14,LOOKUP(Plan1!S18,BE418:BE437,$AG107:$AG126),IF(Plan1!$S3=15,LOOKUP(Plan1!S18,BE442:BE461,$AG107:$AG126),IF(Plan1!$S3=16,LOOKUP(Plan1!S18,BE466:BE485,$AG107:$AG126),IF(Plan1!$S3=17,LOOKUP(Plan1!S18,BE490:BE509,$AG107:$AG126),IF(Plan1!$S3=18,LOOKUP(Plan1!S18,BE514:BE533,$AG107:$AG126),IF(Plan1!$S3=19,LOOKUP(Plan1!S18,BE538:BE557,$AG107:$AG126),IF(Plan1!$S3=20,LOOKUP(Plan1!S18,BE562:BE581,$AG107:$AG126),IF(Plan1!$S3=21,LOOKUP(Plan1!S18,BE586:BE605,$AG107:$AG126),IF(Plan1!$S3=22,LOOKUP(Plan1!S18,BE610:BE629,$AG107:$AG126),IF(Plan1!$S3=23,LOOKUP(Plan1!S18,BE634:BE653,$AG107:$AG126),IF(Plan1!$S3=24,LOOKUP(Plan1!S18,BE658:BE677,$AG107:$AG126),IF(Plan1!$S3=25,LOOKUP(Plan1!S18,BE682:BE701,$AG107:$AG126),IF(Plan1!$S3=26,LOOKUP(Plan1!S18,BE706:BE725,$AG107:$AG126),IF(Plan1!$S3=27,LOOKUP(Plan1!S18,BE730:BE749,$AG107:$AG126),IF(Plan1!$S3=28,LOOKUP(Plan1!S18,BE754:BE773,$AG107:$AG126),IF(Plan1!$S3=29,LOOKUP(Plan1!S18,BE778:BE797,$AG107:$AG126),IF(Plan1!$S3=30,LOOKUP(Plan1!S18,BE802:BE821,$AG107:$AG126),IF(Plan1!$S3=31,LOOKUP(Plan1!S18,BE826:BE845,$AG107:$AG126),IF(Plan1!$S3=32,LOOKUP(Plan1!S18,BE850:BE869,$AG107:$AG126),IF(Plan1!$S3=33,LOOKUP(Plan1!S18,BE874:BE893,$AG107:$AG126),0))))))))))))))))))))))))))))))))),0)</f>
        <v>0</v>
      </c>
      <c r="CB112" s="357"/>
      <c r="CC112" s="334"/>
      <c r="CD112" s="334"/>
      <c r="CE112" s="334"/>
      <c r="CF112" s="334"/>
      <c r="CG112" s="334"/>
      <c r="CH112" s="334"/>
      <c r="CI112" s="332"/>
      <c r="CJ112" s="332"/>
      <c r="CK112" s="332"/>
      <c r="CL112" s="332"/>
      <c r="CM112" s="332"/>
      <c r="CN112" s="332"/>
      <c r="CO112" s="332"/>
      <c r="CP112" s="332"/>
      <c r="CQ112" s="332"/>
      <c r="CR112" s="313"/>
      <c r="CS112" s="313"/>
      <c r="CT112" s="332"/>
      <c r="CU112" s="332"/>
      <c r="CV112" s="332"/>
      <c r="CW112" s="332"/>
      <c r="CX112" s="332"/>
      <c r="CY112" s="332"/>
      <c r="CZ112" s="332"/>
      <c r="DA112" s="332"/>
      <c r="DB112" s="332"/>
      <c r="DC112" s="332"/>
      <c r="DD112" s="332"/>
      <c r="DE112" s="332"/>
      <c r="DF112" s="332"/>
      <c r="DG112" s="332"/>
      <c r="DH112" s="332"/>
      <c r="DI112" s="313"/>
      <c r="DJ112" s="358"/>
      <c r="DK112" s="315"/>
      <c r="DL112" s="307"/>
      <c r="DM112" s="307"/>
      <c r="DN112" s="307"/>
      <c r="DO112" s="307"/>
      <c r="DP112" s="307"/>
      <c r="DQ112" s="307"/>
      <c r="DR112" s="307"/>
      <c r="DS112" s="307"/>
      <c r="DT112" s="307"/>
      <c r="DU112" s="307"/>
      <c r="DV112" s="307"/>
      <c r="DW112" s="307"/>
      <c r="DX112" s="314"/>
      <c r="DY112" s="325"/>
      <c r="DZ112" s="346"/>
      <c r="EA112" s="348"/>
      <c r="EB112" s="348"/>
      <c r="EC112" s="348"/>
      <c r="ED112" s="348"/>
      <c r="EE112" s="348"/>
      <c r="EF112" s="348"/>
      <c r="EG112" s="348"/>
      <c r="EH112" s="348"/>
      <c r="EI112" s="348"/>
      <c r="EJ112" s="346"/>
      <c r="EK112" s="348"/>
      <c r="EL112" s="348"/>
      <c r="EM112" s="349"/>
      <c r="EN112" s="348"/>
      <c r="EO112" s="348"/>
      <c r="EP112" s="348"/>
      <c r="EQ112" s="348"/>
      <c r="ER112" s="349"/>
      <c r="ES112" s="348"/>
      <c r="ET112" s="348"/>
      <c r="EU112" s="346"/>
      <c r="EV112" s="358"/>
      <c r="EW112" s="360"/>
      <c r="EX112" s="307"/>
      <c r="EY112" s="307"/>
      <c r="EZ112" s="307"/>
      <c r="FA112" s="307"/>
      <c r="FB112" s="307"/>
      <c r="FC112" s="307"/>
      <c r="FD112" s="307"/>
      <c r="FE112" s="307"/>
      <c r="FF112" s="307"/>
      <c r="FG112" s="307"/>
      <c r="FH112" s="307"/>
      <c r="FI112" s="307"/>
      <c r="FJ112" s="314"/>
      <c r="FK112" s="306"/>
      <c r="FL112" s="349"/>
      <c r="FM112" s="349"/>
      <c r="FN112" s="349"/>
      <c r="FO112" s="349"/>
      <c r="FP112" s="349"/>
      <c r="FQ112" s="349"/>
      <c r="FR112" s="349"/>
      <c r="FS112" s="349"/>
      <c r="FT112" s="349"/>
      <c r="FU112" s="349"/>
      <c r="FV112" s="349"/>
      <c r="FW112" s="349"/>
      <c r="FX112" s="349"/>
      <c r="FY112" s="349"/>
      <c r="FZ112" s="349"/>
      <c r="GA112" s="349"/>
      <c r="GB112" s="349"/>
      <c r="GC112" s="349"/>
      <c r="GD112" s="349"/>
      <c r="GE112" s="349"/>
      <c r="GF112" s="349"/>
      <c r="GG112" s="349"/>
      <c r="GH112" s="349"/>
      <c r="GI112" s="349"/>
      <c r="GJ112" s="324"/>
      <c r="GK112" s="324"/>
      <c r="GL112" s="360"/>
      <c r="GM112" s="307"/>
      <c r="GN112" s="307"/>
      <c r="GO112" s="307"/>
      <c r="GP112" s="307"/>
      <c r="GQ112" s="307"/>
      <c r="GR112" s="307"/>
      <c r="GS112" s="307"/>
      <c r="GT112" s="307"/>
      <c r="GU112" s="307"/>
      <c r="GV112" s="307"/>
      <c r="GW112" s="307"/>
      <c r="GX112" s="307"/>
      <c r="GY112" s="307"/>
      <c r="GZ112" s="307"/>
      <c r="HA112" s="307"/>
      <c r="HB112" s="307"/>
      <c r="HC112" s="307"/>
      <c r="HD112" s="307"/>
      <c r="HE112" s="307"/>
      <c r="HF112" s="307"/>
      <c r="HG112" s="307"/>
      <c r="HH112" s="307"/>
      <c r="HI112" s="307"/>
      <c r="HJ112" s="307"/>
      <c r="HK112" s="307"/>
      <c r="HL112" s="307"/>
      <c r="HM112" s="307"/>
      <c r="HN112" s="307"/>
      <c r="HO112" s="307"/>
      <c r="HP112" s="307"/>
      <c r="HQ112" s="307"/>
      <c r="HR112" s="307"/>
      <c r="HS112" s="307"/>
      <c r="HT112" s="307"/>
      <c r="HU112" s="307"/>
      <c r="HV112" s="307"/>
      <c r="HW112" s="307"/>
      <c r="HX112" s="307"/>
      <c r="HY112" s="307"/>
      <c r="HZ112" s="307"/>
      <c r="IA112" s="307"/>
      <c r="IB112" s="307"/>
      <c r="IC112" s="307"/>
      <c r="ID112" s="307"/>
      <c r="IE112" s="307"/>
      <c r="IF112" s="307"/>
      <c r="IG112" s="307"/>
      <c r="IH112" s="307"/>
      <c r="II112" s="307"/>
      <c r="IJ112" s="307"/>
      <c r="IK112" s="307"/>
      <c r="IL112" s="307"/>
      <c r="IM112" s="307"/>
      <c r="IN112" s="307"/>
      <c r="IO112" s="307"/>
      <c r="IP112" s="307"/>
      <c r="IQ112" s="307"/>
      <c r="IR112" s="307"/>
      <c r="IS112" s="307"/>
      <c r="IT112" s="307"/>
      <c r="IU112" s="307"/>
      <c r="IV112" s="307"/>
      <c r="IW112" s="307"/>
      <c r="IX112" s="307"/>
      <c r="IY112" s="307"/>
      <c r="IZ112" s="307"/>
      <c r="JA112" s="307"/>
      <c r="JB112" s="307"/>
      <c r="JC112" s="307"/>
      <c r="JD112" s="307"/>
      <c r="JE112" s="307"/>
      <c r="JF112" s="307"/>
      <c r="JG112" s="307"/>
      <c r="JH112" s="307"/>
      <c r="JI112" s="307"/>
      <c r="JJ112" s="307"/>
      <c r="JK112" s="307"/>
      <c r="JL112" s="307"/>
      <c r="JM112" s="307"/>
      <c r="JN112" s="307"/>
      <c r="JO112" s="307"/>
      <c r="JP112" s="307"/>
      <c r="JQ112" s="307"/>
      <c r="JR112" s="307"/>
      <c r="JS112" s="307"/>
      <c r="JT112" s="307"/>
      <c r="JU112" s="307"/>
      <c r="JV112" s="307"/>
      <c r="JW112" s="307"/>
      <c r="JX112" s="307"/>
      <c r="JY112" s="307"/>
      <c r="JZ112" s="307"/>
      <c r="KA112" s="307"/>
      <c r="KB112" s="307"/>
      <c r="KC112" s="307"/>
      <c r="KD112" s="307"/>
      <c r="KE112" s="307"/>
      <c r="KF112" s="307"/>
      <c r="KG112" s="307"/>
      <c r="KH112" s="307"/>
      <c r="KI112" s="307"/>
      <c r="KJ112" s="353"/>
      <c r="KK112" s="353"/>
      <c r="KL112" s="353"/>
      <c r="KM112" s="353"/>
      <c r="KN112" s="353"/>
      <c r="KO112" s="353"/>
      <c r="KP112" s="353"/>
      <c r="KQ112" s="307"/>
      <c r="KR112" s="307"/>
      <c r="KS112" s="307"/>
      <c r="KT112" s="307"/>
    </row>
    <row r="113" spans="14:306" s="56" customFormat="1" ht="15" customHeight="1">
      <c r="N113" s="341"/>
      <c r="O113" s="330"/>
      <c r="P113" s="330"/>
      <c r="Q113" s="341"/>
      <c r="R113" s="341"/>
      <c r="S113" s="341"/>
      <c r="T113" s="330"/>
      <c r="U113" s="341"/>
      <c r="W113" s="342"/>
      <c r="X113" s="342"/>
      <c r="Y113" s="342"/>
      <c r="Z113" s="342"/>
      <c r="AA113" s="342"/>
      <c r="AB113" s="342"/>
      <c r="AC113" s="342"/>
      <c r="AD113" s="342"/>
      <c r="AE113" s="342"/>
      <c r="AF113" s="301"/>
      <c r="AG113" s="354">
        <v>7</v>
      </c>
      <c r="AH113" s="354"/>
      <c r="AI113" s="359">
        <v>3</v>
      </c>
      <c r="AJ113" s="359">
        <v>1</v>
      </c>
      <c r="AK113" s="359">
        <v>6</v>
      </c>
      <c r="AL113" s="356" t="s">
        <v>61</v>
      </c>
      <c r="AM113" s="356" t="s">
        <v>242</v>
      </c>
      <c r="AN113" s="359">
        <v>10</v>
      </c>
      <c r="AO113" s="356" t="s">
        <v>112</v>
      </c>
      <c r="AP113" s="359">
        <v>4</v>
      </c>
      <c r="AQ113" s="356" t="s">
        <v>61</v>
      </c>
      <c r="AR113" s="356" t="s">
        <v>64</v>
      </c>
      <c r="AS113" s="359">
        <v>6</v>
      </c>
      <c r="AT113" s="356" t="s">
        <v>288</v>
      </c>
      <c r="AU113" s="356"/>
      <c r="AV113" s="356" t="s">
        <v>0</v>
      </c>
      <c r="AW113" s="359">
        <v>4</v>
      </c>
      <c r="AX113" s="359">
        <v>4</v>
      </c>
      <c r="AY113" s="303">
        <f t="shared" si="0"/>
        <v>3</v>
      </c>
      <c r="AZ113" s="303">
        <f t="shared" si="1"/>
        <v>1</v>
      </c>
      <c r="BA113" s="303">
        <f t="shared" si="2"/>
        <v>6</v>
      </c>
      <c r="BB113" s="303">
        <f t="shared" si="3"/>
        <v>4</v>
      </c>
      <c r="BC113" s="303">
        <f t="shared" si="4"/>
        <v>20</v>
      </c>
      <c r="BD113" s="303">
        <f t="shared" si="5"/>
        <v>10</v>
      </c>
      <c r="BE113" s="303">
        <f t="shared" si="6"/>
        <v>2</v>
      </c>
      <c r="BF113" s="303">
        <f t="shared" si="7"/>
        <v>4</v>
      </c>
      <c r="BG113" s="303">
        <f t="shared" si="8"/>
        <v>4</v>
      </c>
      <c r="BH113" s="303"/>
      <c r="BI113" s="303">
        <f t="shared" si="9"/>
        <v>6</v>
      </c>
      <c r="BJ113" s="303">
        <f t="shared" si="10"/>
        <v>6</v>
      </c>
      <c r="BK113" s="303">
        <f t="shared" si="11"/>
        <v>23</v>
      </c>
      <c r="BL113" s="303" t="str">
        <f t="shared" si="12"/>
        <v>-</v>
      </c>
      <c r="BM113" s="303">
        <f t="shared" si="13"/>
        <v>4</v>
      </c>
      <c r="BN113" s="303">
        <f t="shared" si="14"/>
        <v>4</v>
      </c>
      <c r="BP113" s="355">
        <f>IF(Plan1!S19&lt;&gt;"",IF(Plan1!$S3=1,LOOKUP(Plan1!S19,BF107:BF126,$AG107:$AG126),IF(Plan1!$S3=2,LOOKUP(Plan1!S19,BF131:BF149,$AG107:$AG126),IF(Plan1!$S3=3,LOOKUP(Plan1!S19,BF154:BF173,$AG107:$AG126),IF(Plan1!$S3=4,LOOKUP(Plan1!S19,BF178:BF197,$AG107:$AG126),IF(Plan1!$S3=5,LOOKUP(Plan1!S19,BF202:BF221,$AG107:$AG126),IF(Plan1!$S3=6,LOOKUP(Plan1!S19,BF226:BF245,$AG107:$AG126),IF(Plan1!$S3=7,LOOKUP(Plan1!S19,BF250:BF269,$AG107:$AG126),IF(Plan1!$S3=8,LOOKUP(Plan1!S19,BF274:BF293,$AG107:$AG126),IF(Plan1!$S3=9,LOOKUP(Plan1!S19,BF298:BF317,$AG107:$AG126),IF(Plan1!$S3=10,LOOKUP(Plan1!S19,BF322:BF341,$AG107:$AG126),IF(Plan1!$S3=11,LOOKUP(Plan1!S19,BF346:BF365,$AG107:$AG126),IF(Plan1!$S3=12,LOOKUP(Plan1!S19,BF370:BF389,$AG107:$AG126),IF(Plan1!$S3=13,LOOKUP(Plan1!S19,BF394:BF413,$AG107:$AG126),IF(Plan1!$S3=14,LOOKUP(Plan1!S19,BF418:BF437,$AG107:$AG126),IF(Plan1!$S3=15,LOOKUP(Plan1!S19,BF442:BF461,$AG107:$AG126),IF(Plan1!$S3=16,LOOKUP(Plan1!S19,BF466:BF485,$AG107:$AG126),IF(Plan1!$S3=17,LOOKUP(Plan1!S19,BF490:BF509,$AG107:$AG126),IF(Plan1!$S3=18,LOOKUP(Plan1!S19,BF514:BF533,$AG107:$AG126),IF(Plan1!$S3=19,LOOKUP(Plan1!S19,BF538:BF557,$AG107:$AG126),IF(Plan1!$S3=20,LOOKUP(Plan1!S19,BF562:BF581,$AG107:$AG126),IF(Plan1!$S3=21,LOOKUP(Plan1!S19,BF586:BF605,$AG107:$AG126),IF(Plan1!$S3=22,LOOKUP(Plan1!S19,BF610:BF629,$AG107:$AG126),IF(Plan1!$S3=23,LOOKUP(Plan1!S19,BF634:BF653,$AG107:$AG126),IF(Plan1!$S3=24,LOOKUP(Plan1!S19,BF658:BF677,$AG107:$AG126),IF(Plan1!$S3=25,LOOKUP(Plan1!S19,BF682:BF701,$AG107:$AG126),IF(Plan1!$S3=26,LOOKUP(Plan1!S19,BF706:BF725,$AG107:$AG126),IF(Plan1!$S3=27,LOOKUP(Plan1!S19,BF730:BF749,$AG107:$AG126),IF(Plan1!$S3=28,LOOKUP(Plan1!S19,BF754:BF773,$AG107:$AG126),IF(Plan1!$S3=29,LOOKUP(Plan1!S19,BF778:BF797,$AG107:$AG126),IF(Plan1!$S3=30,LOOKUP(Plan1!S19,BF802:BF821,$AG107:$AG126),IF(Plan1!$S3=31,LOOKUP(Plan1!S19,BF826:BF845,$AG107:$AG126),IF(Plan1!$S3=32,LOOKUP(Plan1!S19,BF850:BF869,$AG107:$AG126),IF(Plan1!$S3=33,LOOKUP(Plan1!S19,BF874:BF893,$AG107:$AG126),0))))))))))))))))))))))))))))))))),0)</f>
        <v>0</v>
      </c>
      <c r="CB113" s="357"/>
      <c r="CC113" s="334"/>
      <c r="CD113" s="334"/>
      <c r="CE113" s="334"/>
      <c r="CF113" s="334"/>
      <c r="CG113" s="334"/>
      <c r="CH113" s="334"/>
      <c r="CI113" s="332"/>
      <c r="CJ113" s="344"/>
      <c r="CK113" s="332"/>
      <c r="CL113" s="332"/>
      <c r="CM113" s="332"/>
      <c r="CN113" s="332"/>
      <c r="CO113" s="332"/>
      <c r="CP113" s="332"/>
      <c r="CQ113" s="332"/>
      <c r="CR113" s="313"/>
      <c r="CS113" s="313"/>
      <c r="CT113" s="332"/>
      <c r="CU113" s="332"/>
      <c r="CV113" s="332"/>
      <c r="CW113" s="332"/>
      <c r="CX113" s="332"/>
      <c r="CY113" s="332"/>
      <c r="CZ113" s="332"/>
      <c r="DA113" s="344"/>
      <c r="DB113" s="332"/>
      <c r="DC113" s="332"/>
      <c r="DD113" s="332"/>
      <c r="DE113" s="332"/>
      <c r="DF113" s="332"/>
      <c r="DG113" s="332"/>
      <c r="DH113" s="332"/>
      <c r="DI113" s="313"/>
      <c r="DJ113" s="358"/>
      <c r="DK113" s="315"/>
      <c r="DL113" s="307"/>
      <c r="DM113" s="307"/>
      <c r="DN113" s="307"/>
      <c r="DO113" s="307"/>
      <c r="DP113" s="307"/>
      <c r="DQ113" s="307"/>
      <c r="DR113" s="307"/>
      <c r="DS113" s="307"/>
      <c r="DT113" s="307"/>
      <c r="DU113" s="307"/>
      <c r="DV113" s="307"/>
      <c r="DW113" s="307"/>
      <c r="DX113" s="314"/>
      <c r="DY113" s="325"/>
      <c r="DZ113" s="348"/>
      <c r="EA113" s="349"/>
      <c r="EB113" s="349"/>
      <c r="EC113" s="348"/>
      <c r="ED113" s="348"/>
      <c r="EE113" s="348"/>
      <c r="EF113" s="349"/>
      <c r="EG113" s="348"/>
      <c r="EH113" s="348"/>
      <c r="EI113" s="349"/>
      <c r="EJ113" s="346"/>
      <c r="EK113" s="348"/>
      <c r="EL113" s="348"/>
      <c r="EM113" s="349"/>
      <c r="EN113" s="348"/>
      <c r="EO113" s="348"/>
      <c r="EP113" s="348"/>
      <c r="EQ113" s="348"/>
      <c r="ER113" s="349"/>
      <c r="ES113" s="348"/>
      <c r="ET113" s="348"/>
      <c r="EU113" s="346"/>
      <c r="EV113" s="358"/>
      <c r="EW113" s="360"/>
      <c r="EX113" s="307"/>
      <c r="EY113" s="307"/>
      <c r="EZ113" s="307"/>
      <c r="FA113" s="307"/>
      <c r="FB113" s="307"/>
      <c r="FC113" s="307"/>
      <c r="FD113" s="307"/>
      <c r="FE113" s="307"/>
      <c r="FF113" s="307"/>
      <c r="FG113" s="307"/>
      <c r="FH113" s="307"/>
      <c r="FI113" s="307"/>
      <c r="FJ113" s="314"/>
      <c r="FK113" s="306"/>
      <c r="FL113" s="349"/>
      <c r="FM113" s="349"/>
      <c r="FN113" s="349"/>
      <c r="FO113" s="349"/>
      <c r="FP113" s="349"/>
      <c r="FQ113" s="349"/>
      <c r="FR113" s="349"/>
      <c r="FS113" s="349"/>
      <c r="FT113" s="349"/>
      <c r="FU113" s="349"/>
      <c r="FV113" s="349"/>
      <c r="FW113" s="349"/>
      <c r="FX113" s="349"/>
      <c r="FY113" s="349"/>
      <c r="FZ113" s="349"/>
      <c r="GA113" s="349"/>
      <c r="GB113" s="349"/>
      <c r="GC113" s="349"/>
      <c r="GD113" s="349"/>
      <c r="GE113" s="349"/>
      <c r="GF113" s="349"/>
      <c r="GG113" s="349"/>
      <c r="GH113" s="349"/>
      <c r="GI113" s="349"/>
      <c r="GJ113" s="324"/>
      <c r="GK113" s="324"/>
      <c r="GL113" s="360"/>
      <c r="GM113" s="307"/>
      <c r="GN113" s="307"/>
      <c r="GO113" s="307"/>
      <c r="GP113" s="307"/>
      <c r="GQ113" s="307"/>
      <c r="GR113" s="307"/>
      <c r="GS113" s="307"/>
      <c r="GT113" s="307"/>
      <c r="GU113" s="307"/>
      <c r="GV113" s="307"/>
      <c r="GW113" s="307"/>
      <c r="GX113" s="307"/>
      <c r="GY113" s="307"/>
      <c r="GZ113" s="307"/>
      <c r="HA113" s="307"/>
      <c r="HB113" s="307"/>
      <c r="HC113" s="307"/>
      <c r="HD113" s="307"/>
      <c r="HE113" s="307"/>
      <c r="HF113" s="307"/>
      <c r="HG113" s="307"/>
      <c r="HH113" s="307"/>
      <c r="HI113" s="307"/>
      <c r="HJ113" s="307"/>
      <c r="HK113" s="307"/>
      <c r="HL113" s="307"/>
      <c r="HM113" s="307"/>
      <c r="HN113" s="307"/>
      <c r="HO113" s="307"/>
      <c r="HP113" s="307"/>
      <c r="HQ113" s="307"/>
      <c r="HR113" s="307"/>
      <c r="HS113" s="307"/>
      <c r="HT113" s="307"/>
      <c r="HU113" s="307"/>
      <c r="HV113" s="307"/>
      <c r="HW113" s="307"/>
      <c r="HX113" s="307"/>
      <c r="HY113" s="307"/>
      <c r="HZ113" s="307"/>
      <c r="IA113" s="307"/>
      <c r="IB113" s="307"/>
      <c r="IC113" s="307"/>
      <c r="ID113" s="307"/>
      <c r="IE113" s="307"/>
      <c r="IF113" s="307"/>
      <c r="IG113" s="307"/>
      <c r="IH113" s="307"/>
      <c r="II113" s="307"/>
      <c r="IJ113" s="307"/>
      <c r="IK113" s="307"/>
      <c r="IL113" s="307"/>
      <c r="IM113" s="307"/>
      <c r="IN113" s="307"/>
      <c r="IO113" s="307"/>
      <c r="IP113" s="307"/>
      <c r="IQ113" s="307"/>
      <c r="IR113" s="307"/>
      <c r="IS113" s="307"/>
      <c r="IT113" s="307"/>
      <c r="IU113" s="307"/>
      <c r="IV113" s="307"/>
      <c r="IW113" s="307"/>
      <c r="IX113" s="307"/>
      <c r="IY113" s="307"/>
      <c r="IZ113" s="307"/>
      <c r="JA113" s="307"/>
      <c r="JB113" s="307"/>
      <c r="JC113" s="307"/>
      <c r="JD113" s="307"/>
      <c r="JE113" s="307"/>
      <c r="JF113" s="307"/>
      <c r="JG113" s="307"/>
      <c r="JH113" s="307"/>
      <c r="JI113" s="307"/>
      <c r="JJ113" s="307"/>
      <c r="JK113" s="307"/>
      <c r="JL113" s="307"/>
      <c r="JM113" s="307"/>
      <c r="JN113" s="307"/>
      <c r="JO113" s="307"/>
      <c r="JP113" s="307"/>
      <c r="JQ113" s="307"/>
      <c r="JR113" s="307"/>
      <c r="JS113" s="307"/>
      <c r="JT113" s="307"/>
      <c r="JU113" s="307"/>
      <c r="JV113" s="307"/>
      <c r="JW113" s="307"/>
      <c r="JX113" s="307"/>
      <c r="JY113" s="307"/>
      <c r="JZ113" s="307"/>
      <c r="KA113" s="307"/>
      <c r="KB113" s="307"/>
      <c r="KC113" s="307"/>
      <c r="KD113" s="307"/>
      <c r="KE113" s="307"/>
      <c r="KF113" s="307"/>
      <c r="KG113" s="307"/>
      <c r="KH113" s="307"/>
      <c r="KI113" s="307"/>
      <c r="KJ113" s="353"/>
      <c r="KK113" s="353"/>
      <c r="KL113" s="353"/>
      <c r="KM113" s="353"/>
      <c r="KN113" s="353"/>
      <c r="KO113" s="353"/>
      <c r="KP113" s="353"/>
      <c r="KQ113" s="307"/>
      <c r="KR113" s="307"/>
      <c r="KS113" s="307"/>
      <c r="KT113" s="307"/>
    </row>
    <row r="114" spans="14:306" s="56" customFormat="1" ht="15" customHeight="1">
      <c r="N114" s="341"/>
      <c r="O114" s="330"/>
      <c r="P114" s="330"/>
      <c r="Q114" s="330"/>
      <c r="R114" s="341"/>
      <c r="S114" s="330"/>
      <c r="T114" s="330"/>
      <c r="U114" s="341"/>
      <c r="W114" s="342"/>
      <c r="X114" s="342"/>
      <c r="Y114" s="342"/>
      <c r="Z114" s="342"/>
      <c r="AA114" s="342"/>
      <c r="AB114" s="342"/>
      <c r="AC114" s="342"/>
      <c r="AD114" s="342"/>
      <c r="AE114" s="342"/>
      <c r="AF114" s="301"/>
      <c r="AG114" s="354">
        <v>8</v>
      </c>
      <c r="AH114" s="354"/>
      <c r="AI114" s="356" t="s">
        <v>171</v>
      </c>
      <c r="AJ114" s="359">
        <v>2</v>
      </c>
      <c r="AK114" s="359">
        <v>7</v>
      </c>
      <c r="AL114" s="359">
        <v>6</v>
      </c>
      <c r="AM114" s="356" t="s">
        <v>209</v>
      </c>
      <c r="AN114" s="356" t="s">
        <v>71</v>
      </c>
      <c r="AO114" s="359">
        <v>4</v>
      </c>
      <c r="AP114" s="359">
        <v>5</v>
      </c>
      <c r="AQ114" s="359">
        <v>6</v>
      </c>
      <c r="AR114" s="356" t="s">
        <v>66</v>
      </c>
      <c r="AS114" s="356" t="s">
        <v>72</v>
      </c>
      <c r="AT114" s="356" t="s">
        <v>304</v>
      </c>
      <c r="AU114" s="356"/>
      <c r="AV114" s="356" t="s">
        <v>0</v>
      </c>
      <c r="AW114" s="356" t="s">
        <v>58</v>
      </c>
      <c r="AX114" s="359">
        <v>5</v>
      </c>
      <c r="AY114" s="303">
        <f t="shared" si="0"/>
        <v>4</v>
      </c>
      <c r="AZ114" s="303">
        <f t="shared" si="1"/>
        <v>2</v>
      </c>
      <c r="BA114" s="303">
        <f t="shared" si="2"/>
        <v>7</v>
      </c>
      <c r="BB114" s="303">
        <f t="shared" si="3"/>
        <v>6</v>
      </c>
      <c r="BC114" s="303">
        <f t="shared" si="4"/>
        <v>24</v>
      </c>
      <c r="BD114" s="303">
        <f t="shared" si="5"/>
        <v>11</v>
      </c>
      <c r="BE114" s="303">
        <f t="shared" si="6"/>
        <v>4</v>
      </c>
      <c r="BF114" s="303">
        <f t="shared" si="7"/>
        <v>5</v>
      </c>
      <c r="BG114" s="303">
        <f t="shared" si="8"/>
        <v>6</v>
      </c>
      <c r="BH114" s="303"/>
      <c r="BI114" s="303">
        <f t="shared" si="9"/>
        <v>8</v>
      </c>
      <c r="BJ114" s="303">
        <f t="shared" si="10"/>
        <v>7</v>
      </c>
      <c r="BK114" s="303">
        <f t="shared" si="11"/>
        <v>28</v>
      </c>
      <c r="BL114" s="303" t="str">
        <f t="shared" si="12"/>
        <v>-</v>
      </c>
      <c r="BM114" s="303">
        <f t="shared" si="13"/>
        <v>5</v>
      </c>
      <c r="BN114" s="303">
        <f t="shared" si="14"/>
        <v>5</v>
      </c>
      <c r="BP114" s="355">
        <f>IF(Plan1!S20&lt;&gt;"",IF(Plan1!$S3=1,LOOKUP(Plan1!S20,BG107:BG126,$AG107:$AG126),IF(Plan1!$S3=2,LOOKUP(Plan1!S20,BG131:BG149,$AG107:$AG126),IF(Plan1!$S3=3,LOOKUP(Plan1!S20,BG154:BG173,$AG107:$AG126),IF(Plan1!$S3=4,LOOKUP(Plan1!S20,BG178:BG197,$AG107:$AG126),IF(Plan1!$S3=5,LOOKUP(Plan1!S20,BG202:BG221,$AG107:$AG126),IF(Plan1!$S3=6,LOOKUP(Plan1!S20,BG226:BG245,$AG107:$AG126),IF(Plan1!$S3=7,LOOKUP(Plan1!S20,BG250:BG269,$AG107:$AG126),IF(Plan1!$S3=8,LOOKUP(Plan1!S20,BG274:BG293,$AG107:$AG126),IF(Plan1!$S3=9,LOOKUP(Plan1!S20,BG298:BG317,$AG107:$AG126),IF(Plan1!$S3=10,LOOKUP(Plan1!S20,BG322:BG341,$AG107:$AG126),IF(Plan1!$S3=11,LOOKUP(Plan1!S20,BG346:BG365,$AG107:$AG126),IF(Plan1!$S3=12,LOOKUP(Plan1!S20,BG370:BG389,$AG107:$AG126),IF(Plan1!$S3=13,LOOKUP(Plan1!S20,BG394:BG413,$AG107:$AG126),IF(Plan1!$S3=14,LOOKUP(Plan1!S20,BG418:BG437,$AG107:$AG126),IF(Plan1!$S3=15,LOOKUP(Plan1!S20,BG442:BG461,$AG107:$AG126),IF(Plan1!$S3=16,LOOKUP(Plan1!S20,BG466:BG485,$AG107:$AG126),IF(Plan1!$S3=17,LOOKUP(Plan1!S20,BG490:BG509,$AG107:$AG126),IF(Plan1!$S3=18,LOOKUP(Plan1!S20,BG514:BG533,$AG107:$AG126),IF(Plan1!$S3=19,LOOKUP(Plan1!S20,BG538:BG557,$AG107:$AG126),IF(Plan1!$S3=20,LOOKUP(Plan1!S20,BG562:BG581,$AG107:$AG126),IF(Plan1!$S3=21,LOOKUP(Plan1!S20,BG586:BG605,$AG107:$AG126),IF(Plan1!$S3=22,LOOKUP(Plan1!S20,BG610:BG629,$AG107:$AG126),IF(Plan1!$S3=23,LOOKUP(Plan1!S20,BG634:BG653,$AG107:$AG126),IF(Plan1!$S3=24,LOOKUP(Plan1!S20,BG658:BG677,$AG107:$AG126),IF(Plan1!$S3=25,LOOKUP(Plan1!S20,BG682:BG701,$AG107:$AG126),IF(Plan1!$S3=26,LOOKUP(Plan1!S20,BG706:BG725,$AG107:$AG126),IF(Plan1!$S3=27,LOOKUP(Plan1!S20,BG730:BG749,$AG107:$AG126),IF(Plan1!$S3=28,LOOKUP(Plan1!S20,BG754:BG773,$AG107:$AG126),IF(Plan1!$S3=29,LOOKUP(Plan1!S20,BG778:BG797,$AG107:$AG126),IF(Plan1!$S3=30,LOOKUP(Plan1!S20,BG802:BG821,$AG107:$AG126),IF(Plan1!$S3=31,LOOKUP(Plan1!S20,BG826:BG845,$AG107:$AG126),IF(Plan1!$S3=32,LOOKUP(Plan1!S20,BG850:BG869,$AG107:$AG126),IF(Plan1!$S3=33,LOOKUP(Plan1!S20,BG874:BG893,$AG107:$AG126),0))))))))))))))))))))))))))))))))),0)</f>
        <v>0</v>
      </c>
      <c r="CB114" s="357"/>
      <c r="CC114" s="334"/>
      <c r="CD114" s="334"/>
      <c r="CE114" s="334"/>
      <c r="CF114" s="334"/>
      <c r="CG114" s="334"/>
      <c r="CH114" s="332"/>
      <c r="CI114" s="332"/>
      <c r="CJ114" s="332"/>
      <c r="CK114" s="332"/>
      <c r="CL114" s="332"/>
      <c r="CM114" s="332"/>
      <c r="CN114" s="332"/>
      <c r="CO114" s="332"/>
      <c r="CP114" s="332"/>
      <c r="CQ114" s="332"/>
      <c r="CR114" s="313"/>
      <c r="CS114" s="313"/>
      <c r="CT114" s="332"/>
      <c r="CU114" s="332"/>
      <c r="CV114" s="332"/>
      <c r="CW114" s="332"/>
      <c r="CX114" s="332"/>
      <c r="CY114" s="332"/>
      <c r="CZ114" s="332"/>
      <c r="DA114" s="332"/>
      <c r="DB114" s="332"/>
      <c r="DC114" s="332"/>
      <c r="DD114" s="332"/>
      <c r="DE114" s="332"/>
      <c r="DF114" s="332"/>
      <c r="DG114" s="332"/>
      <c r="DH114" s="332"/>
      <c r="DI114" s="313"/>
      <c r="DJ114" s="358"/>
      <c r="DK114" s="315"/>
      <c r="DL114" s="307"/>
      <c r="DM114" s="307"/>
      <c r="DN114" s="307"/>
      <c r="DO114" s="307"/>
      <c r="DP114" s="307"/>
      <c r="DQ114" s="307"/>
      <c r="DR114" s="307"/>
      <c r="DS114" s="307"/>
      <c r="DT114" s="307"/>
      <c r="DU114" s="307"/>
      <c r="DV114" s="307"/>
      <c r="DW114" s="307"/>
      <c r="DX114" s="314"/>
      <c r="DY114" s="325"/>
      <c r="DZ114" s="348"/>
      <c r="EA114" s="348"/>
      <c r="EB114" s="348"/>
      <c r="EC114" s="348"/>
      <c r="ED114" s="348"/>
      <c r="EE114" s="348"/>
      <c r="EF114" s="348"/>
      <c r="EG114" s="348"/>
      <c r="EH114" s="348"/>
      <c r="EI114" s="348"/>
      <c r="EJ114" s="346"/>
      <c r="EK114" s="346"/>
      <c r="EL114" s="348"/>
      <c r="EM114" s="349"/>
      <c r="EN114" s="348"/>
      <c r="EO114" s="348"/>
      <c r="EP114" s="348"/>
      <c r="EQ114" s="348"/>
      <c r="ER114" s="349"/>
      <c r="ES114" s="348"/>
      <c r="ET114" s="348"/>
      <c r="EU114" s="346"/>
      <c r="EV114" s="314"/>
      <c r="EW114" s="315"/>
      <c r="EX114" s="307"/>
      <c r="EY114" s="307"/>
      <c r="EZ114" s="307"/>
      <c r="FA114" s="307"/>
      <c r="FB114" s="307"/>
      <c r="FC114" s="307"/>
      <c r="FD114" s="307"/>
      <c r="FE114" s="307"/>
      <c r="FF114" s="307"/>
      <c r="FG114" s="307"/>
      <c r="FH114" s="307"/>
      <c r="FI114" s="307"/>
      <c r="FJ114" s="314"/>
      <c r="FK114" s="306"/>
      <c r="FL114" s="349"/>
      <c r="FM114" s="349"/>
      <c r="FN114" s="349"/>
      <c r="FO114" s="349"/>
      <c r="FP114" s="349"/>
      <c r="FQ114" s="349"/>
      <c r="FR114" s="349"/>
      <c r="FS114" s="349"/>
      <c r="FT114" s="349"/>
      <c r="FU114" s="349"/>
      <c r="FV114" s="349"/>
      <c r="FW114" s="349"/>
      <c r="FX114" s="349"/>
      <c r="FY114" s="349"/>
      <c r="FZ114" s="349"/>
      <c r="GA114" s="349"/>
      <c r="GB114" s="349"/>
      <c r="GC114" s="349"/>
      <c r="GD114" s="349"/>
      <c r="GE114" s="349"/>
      <c r="GF114" s="349"/>
      <c r="GG114" s="349"/>
      <c r="GH114" s="349"/>
      <c r="GI114" s="349"/>
      <c r="GJ114" s="324"/>
      <c r="GK114" s="324"/>
      <c r="GL114" s="315"/>
      <c r="GM114" s="307"/>
      <c r="GN114" s="307"/>
      <c r="GO114" s="307"/>
      <c r="GP114" s="307"/>
      <c r="GQ114" s="307"/>
      <c r="GR114" s="307"/>
      <c r="GS114" s="307"/>
      <c r="GT114" s="307"/>
      <c r="GU114" s="307"/>
      <c r="GV114" s="307"/>
      <c r="GW114" s="307"/>
      <c r="GX114" s="307"/>
      <c r="GY114" s="307"/>
      <c r="GZ114" s="307"/>
      <c r="HA114" s="307"/>
      <c r="HB114" s="307"/>
      <c r="HC114" s="307"/>
      <c r="HD114" s="307"/>
      <c r="HE114" s="307"/>
      <c r="HF114" s="307"/>
      <c r="HG114" s="307"/>
      <c r="HH114" s="307"/>
      <c r="HI114" s="307"/>
      <c r="HJ114" s="307"/>
      <c r="HK114" s="307"/>
      <c r="HL114" s="307"/>
      <c r="HM114" s="307"/>
      <c r="HN114" s="307"/>
      <c r="HO114" s="307"/>
      <c r="HP114" s="307"/>
      <c r="HQ114" s="307"/>
      <c r="HR114" s="307"/>
      <c r="HS114" s="307"/>
      <c r="HT114" s="307"/>
      <c r="HU114" s="307"/>
      <c r="HV114" s="307"/>
      <c r="HW114" s="307"/>
      <c r="HX114" s="307"/>
      <c r="HY114" s="307"/>
      <c r="HZ114" s="307"/>
      <c r="IA114" s="307"/>
      <c r="IB114" s="307"/>
      <c r="IC114" s="307"/>
      <c r="ID114" s="307"/>
      <c r="IE114" s="307"/>
      <c r="IF114" s="307"/>
      <c r="IG114" s="307"/>
      <c r="IH114" s="307"/>
      <c r="II114" s="307"/>
      <c r="IJ114" s="307"/>
      <c r="IK114" s="307"/>
      <c r="IL114" s="307"/>
      <c r="IM114" s="307"/>
      <c r="IN114" s="307"/>
      <c r="IO114" s="307"/>
      <c r="IP114" s="307"/>
      <c r="IQ114" s="307"/>
      <c r="IR114" s="307"/>
      <c r="IS114" s="307"/>
      <c r="IT114" s="307"/>
      <c r="IU114" s="307"/>
      <c r="IV114" s="307"/>
      <c r="IW114" s="307"/>
      <c r="IX114" s="307"/>
      <c r="IY114" s="307"/>
      <c r="IZ114" s="307"/>
      <c r="JA114" s="307"/>
      <c r="JB114" s="307"/>
      <c r="JC114" s="307"/>
      <c r="JD114" s="307"/>
      <c r="JE114" s="307"/>
      <c r="JF114" s="307"/>
      <c r="JG114" s="307"/>
      <c r="JH114" s="307"/>
      <c r="JI114" s="307"/>
      <c r="JJ114" s="307"/>
      <c r="JK114" s="307"/>
      <c r="JL114" s="307"/>
      <c r="JM114" s="307"/>
      <c r="JN114" s="307"/>
      <c r="JO114" s="307"/>
      <c r="JP114" s="307"/>
      <c r="JQ114" s="307"/>
      <c r="JR114" s="307"/>
      <c r="JS114" s="307"/>
      <c r="JT114" s="307"/>
      <c r="JU114" s="307"/>
      <c r="JV114" s="307"/>
      <c r="JW114" s="307"/>
      <c r="JX114" s="307"/>
      <c r="JY114" s="307"/>
      <c r="JZ114" s="307"/>
      <c r="KA114" s="307"/>
      <c r="KB114" s="307"/>
      <c r="KC114" s="307"/>
      <c r="KD114" s="307"/>
      <c r="KE114" s="307"/>
      <c r="KF114" s="307"/>
      <c r="KG114" s="307"/>
      <c r="KH114" s="307"/>
      <c r="KI114" s="307"/>
      <c r="KJ114" s="353"/>
      <c r="KK114" s="353"/>
      <c r="KL114" s="353"/>
      <c r="KM114" s="353"/>
      <c r="KN114" s="353"/>
      <c r="KO114" s="353"/>
      <c r="KP114" s="353"/>
      <c r="KQ114" s="307"/>
      <c r="KR114" s="307"/>
      <c r="KS114" s="307"/>
      <c r="KT114" s="307"/>
    </row>
    <row r="115" spans="14:306" s="56" customFormat="1" ht="15" customHeight="1">
      <c r="N115" s="341"/>
      <c r="O115" s="330"/>
      <c r="P115" s="330"/>
      <c r="Q115" s="341"/>
      <c r="R115" s="341"/>
      <c r="S115" s="341"/>
      <c r="T115" s="330"/>
      <c r="U115" s="341"/>
      <c r="W115" s="342"/>
      <c r="X115" s="342"/>
      <c r="Y115" s="342"/>
      <c r="Z115" s="342"/>
      <c r="AA115" s="342"/>
      <c r="AB115" s="342"/>
      <c r="AC115" s="342"/>
      <c r="AD115" s="342"/>
      <c r="AE115" s="342"/>
      <c r="AF115" s="301"/>
      <c r="AG115" s="354">
        <v>9</v>
      </c>
      <c r="AH115" s="354"/>
      <c r="AI115" s="356" t="s">
        <v>173</v>
      </c>
      <c r="AJ115" s="356" t="s">
        <v>109</v>
      </c>
      <c r="AK115" s="359">
        <v>8</v>
      </c>
      <c r="AL115" s="359">
        <v>7</v>
      </c>
      <c r="AM115" s="356" t="s">
        <v>210</v>
      </c>
      <c r="AN115" s="356" t="s">
        <v>85</v>
      </c>
      <c r="AO115" s="356" t="s">
        <v>58</v>
      </c>
      <c r="AP115" s="356" t="s">
        <v>64</v>
      </c>
      <c r="AQ115" s="356" t="s">
        <v>72</v>
      </c>
      <c r="AR115" s="356" t="s">
        <v>206</v>
      </c>
      <c r="AS115" s="356" t="s">
        <v>113</v>
      </c>
      <c r="AT115" s="356" t="s">
        <v>305</v>
      </c>
      <c r="AU115" s="356"/>
      <c r="AV115" s="359">
        <v>7</v>
      </c>
      <c r="AW115" s="359">
        <v>7</v>
      </c>
      <c r="AX115" s="359">
        <v>6</v>
      </c>
      <c r="AY115" s="303">
        <f t="shared" si="0"/>
        <v>7</v>
      </c>
      <c r="AZ115" s="303">
        <f t="shared" si="1"/>
        <v>3</v>
      </c>
      <c r="BA115" s="303">
        <f t="shared" si="2"/>
        <v>8</v>
      </c>
      <c r="BB115" s="303">
        <f t="shared" si="3"/>
        <v>7</v>
      </c>
      <c r="BC115" s="303">
        <f t="shared" si="4"/>
        <v>28</v>
      </c>
      <c r="BD115" s="303">
        <f t="shared" si="5"/>
        <v>13</v>
      </c>
      <c r="BE115" s="303">
        <f t="shared" si="6"/>
        <v>5</v>
      </c>
      <c r="BF115" s="303">
        <f t="shared" si="7"/>
        <v>6</v>
      </c>
      <c r="BG115" s="303">
        <f t="shared" si="8"/>
        <v>7</v>
      </c>
      <c r="BH115" s="303"/>
      <c r="BI115" s="303">
        <f t="shared" si="9"/>
        <v>10</v>
      </c>
      <c r="BJ115" s="303">
        <f t="shared" si="10"/>
        <v>9</v>
      </c>
      <c r="BK115" s="303">
        <f t="shared" si="11"/>
        <v>33</v>
      </c>
      <c r="BL115" s="303">
        <f t="shared" si="12"/>
        <v>7</v>
      </c>
      <c r="BM115" s="303">
        <f t="shared" si="13"/>
        <v>7</v>
      </c>
      <c r="BN115" s="303">
        <f t="shared" si="14"/>
        <v>6</v>
      </c>
      <c r="BP115" s="355">
        <f>IF(Plan1!S21&lt;&gt;"",IF(Plan1!$S3=1,LOOKUP(Plan1!S21,BI107:BI126,$AG107:$AG126),IF(Plan1!$S3=2,LOOKUP(Plan1!S21,BI131:BI149,$AG107:$AG126),IF(Plan1!$S3=3,LOOKUP(Plan1!S21,BI154:BI173,$AG107:$AG126),IF(Plan1!$S3=4,LOOKUP(Plan1!S21,BI178:BI197,$AG107:$AG126),IF(Plan1!$S3=5,LOOKUP(Plan1!S21,BI202:BI221,$AG107:$AG126),IF(Plan1!$S3=6,LOOKUP(Plan1!S21,BI226:BI245,$AG107:$AG126),IF(Plan1!$S3=7,LOOKUP(Plan1!S21,BI250:BI269,$AG107:$AG126),IF(Plan1!$S3=8,LOOKUP(Plan1!S21,BI274:BI293,$AG107:$AG126),IF(Plan1!$S3=9,LOOKUP(Plan1!S21,BI298:BI317,$AG107:$AG126),IF(Plan1!$S3=10,LOOKUP(Plan1!S21,BI322:BI341,$AG107:$AG126),IF(Plan1!$S3=11,LOOKUP(Plan1!S21,BI346:BI365,$AG107:$AG126),IF(Plan1!$S3=12,LOOKUP(Plan1!S21,BI370:BI389,$AG107:$AG126),IF(Plan1!$S3=13,LOOKUP(Plan1!S21,BI394:BI413,$AG107:$AG126),IF(Plan1!$S3=14,LOOKUP(Plan1!S21,BI418:BI437,$AG107:$AG126),IF(Plan1!$S3=15,LOOKUP(Plan1!S21,BI442:BI461,$AG107:$AG126),IF(Plan1!$S3=16,LOOKUP(Plan1!S21,BI466:BI485,$AG107:$AG126),IF(Plan1!$S3=17,LOOKUP(Plan1!S21,BI490:BI509,$AG107:$AG126),IF(Plan1!$S3=18,LOOKUP(Plan1!S21,BI514:BI533,$AG107:$AG126),IF(Plan1!$S3=19,LOOKUP(Plan1!S21,BI538:BI557,$AG107:$AG126),IF(Plan1!$S3=20,LOOKUP(Plan1!S21,BI562:BI581,$AG107:$AG126),IF(Plan1!$S3=21,LOOKUP(Plan1!S21,BI586:BI605,$AG107:$AG126),IF(Plan1!$S3=22,LOOKUP(Plan1!S21,BI610:BI629,$AG107:$AG126),IF(Plan1!$S3=23,LOOKUP(Plan1!S21,BI634:BI653,$AG107:$AG126),IF(Plan1!$S3=24,LOOKUP(Plan1!S21,BI658:BI677,$AG107:$AG126),IF(Plan1!$S3=25,LOOKUP(Plan1!S21,BI682:BI701,$AG107:$AG126),IF(Plan1!$S3=26,LOOKUP(Plan1!S21,BI706:BI725,$AG107:$AG126),IF(Plan1!$S3=27,LOOKUP(Plan1!S21,BI730:BI749,$AG107:$AG126),IF(Plan1!$S3=28,LOOKUP(Plan1!S21,BI754:BI773,$AG107:$AG126),IF(Plan1!$S3=29,LOOKUP(Plan1!S21,BI778:BI797,$AG107:$AG126),IF(Plan1!$S3=30,LOOKUP(Plan1!S21,BI802:BI821,$AG107:$AG126),IF(Plan1!$S3=31,LOOKUP(Plan1!S21,BI826:BI845,$AG107:$AG126),IF(Plan1!$S3=32,LOOKUP(Plan1!S21,BI850:BI869,$AG107:$AG126),IF(Plan1!$S3=33,LOOKUP(Plan1!S21,BI874:BI893,$AG107:$AG126),0))))))))))))))))))))))))))))))))),0)</f>
        <v>0</v>
      </c>
      <c r="CB115" s="357"/>
      <c r="CC115" s="334"/>
      <c r="CD115" s="334"/>
      <c r="CE115" s="334"/>
      <c r="CF115" s="334"/>
      <c r="CG115" s="334"/>
      <c r="CH115" s="334"/>
      <c r="CI115" s="332"/>
      <c r="CJ115" s="332"/>
      <c r="CK115" s="332"/>
      <c r="CL115" s="332"/>
      <c r="CM115" s="332"/>
      <c r="CN115" s="332"/>
      <c r="CO115" s="332"/>
      <c r="CP115" s="332"/>
      <c r="CQ115" s="332"/>
      <c r="CR115" s="313"/>
      <c r="CS115" s="313"/>
      <c r="CT115" s="332"/>
      <c r="CU115" s="332"/>
      <c r="CV115" s="332"/>
      <c r="CW115" s="332"/>
      <c r="CX115" s="332"/>
      <c r="CY115" s="332"/>
      <c r="CZ115" s="332"/>
      <c r="DA115" s="332"/>
      <c r="DB115" s="332"/>
      <c r="DC115" s="332"/>
      <c r="DD115" s="332"/>
      <c r="DE115" s="332"/>
      <c r="DF115" s="332"/>
      <c r="DG115" s="332"/>
      <c r="DH115" s="332"/>
      <c r="DI115" s="313"/>
      <c r="DJ115" s="358"/>
      <c r="DK115" s="315"/>
      <c r="DL115" s="307"/>
      <c r="DM115" s="307"/>
      <c r="DN115" s="307"/>
      <c r="DO115" s="307"/>
      <c r="DP115" s="307"/>
      <c r="DQ115" s="307"/>
      <c r="DR115" s="307"/>
      <c r="DS115" s="307"/>
      <c r="DT115" s="307"/>
      <c r="DU115" s="307"/>
      <c r="DV115" s="307"/>
      <c r="DW115" s="307"/>
      <c r="DX115" s="314"/>
      <c r="DY115" s="325"/>
      <c r="DZ115" s="348"/>
      <c r="EA115" s="348"/>
      <c r="EB115" s="348"/>
      <c r="EC115" s="348"/>
      <c r="ED115" s="348"/>
      <c r="EE115" s="348"/>
      <c r="EF115" s="348"/>
      <c r="EG115" s="348"/>
      <c r="EH115" s="348"/>
      <c r="EI115" s="348"/>
      <c r="EJ115" s="346"/>
      <c r="EK115" s="348"/>
      <c r="EL115" s="348"/>
      <c r="EM115" s="348"/>
      <c r="EN115" s="348"/>
      <c r="EO115" s="348"/>
      <c r="EP115" s="348"/>
      <c r="EQ115" s="348"/>
      <c r="ER115" s="348"/>
      <c r="ES115" s="348"/>
      <c r="ET115" s="348"/>
      <c r="EU115" s="346"/>
      <c r="EV115" s="358"/>
      <c r="EW115" s="360"/>
      <c r="EX115" s="307"/>
      <c r="EY115" s="307"/>
      <c r="EZ115" s="307"/>
      <c r="FA115" s="307"/>
      <c r="FB115" s="307"/>
      <c r="FC115" s="307"/>
      <c r="FD115" s="307"/>
      <c r="FE115" s="307"/>
      <c r="FF115" s="307"/>
      <c r="FG115" s="307"/>
      <c r="FH115" s="307"/>
      <c r="FI115" s="307"/>
      <c r="FJ115" s="314"/>
      <c r="FK115" s="306"/>
      <c r="FL115" s="349"/>
      <c r="FM115" s="349"/>
      <c r="FN115" s="349"/>
      <c r="FO115" s="349"/>
      <c r="FP115" s="349"/>
      <c r="FQ115" s="349"/>
      <c r="FR115" s="349"/>
      <c r="FS115" s="349"/>
      <c r="FT115" s="349"/>
      <c r="FU115" s="349"/>
      <c r="FV115" s="349"/>
      <c r="FW115" s="349"/>
      <c r="FX115" s="349"/>
      <c r="FY115" s="349"/>
      <c r="FZ115" s="349"/>
      <c r="GA115" s="349"/>
      <c r="GB115" s="349"/>
      <c r="GC115" s="349"/>
      <c r="GD115" s="349"/>
      <c r="GE115" s="349"/>
      <c r="GF115" s="349"/>
      <c r="GG115" s="349"/>
      <c r="GH115" s="349"/>
      <c r="GI115" s="349"/>
      <c r="GJ115" s="324"/>
      <c r="GK115" s="324"/>
      <c r="GL115" s="360"/>
      <c r="GM115" s="307"/>
      <c r="GN115" s="307"/>
      <c r="GO115" s="307"/>
      <c r="GP115" s="307"/>
      <c r="GQ115" s="307"/>
      <c r="GR115" s="307"/>
      <c r="GS115" s="307"/>
      <c r="GT115" s="307"/>
      <c r="GU115" s="307"/>
      <c r="GV115" s="307"/>
      <c r="GW115" s="307"/>
      <c r="GX115" s="307"/>
      <c r="GY115" s="307"/>
      <c r="GZ115" s="307"/>
      <c r="HA115" s="307"/>
      <c r="HB115" s="307"/>
      <c r="HC115" s="307"/>
      <c r="HD115" s="307"/>
      <c r="HE115" s="307"/>
      <c r="HF115" s="307"/>
      <c r="HG115" s="307"/>
      <c r="HH115" s="307"/>
      <c r="HI115" s="307"/>
      <c r="HJ115" s="307"/>
      <c r="HK115" s="307"/>
      <c r="HL115" s="307"/>
      <c r="HM115" s="307"/>
      <c r="HN115" s="307"/>
      <c r="HO115" s="307"/>
      <c r="HP115" s="307"/>
      <c r="HQ115" s="307"/>
      <c r="HR115" s="307"/>
      <c r="HS115" s="307"/>
      <c r="HT115" s="307"/>
      <c r="HU115" s="307"/>
      <c r="HV115" s="307"/>
      <c r="HW115" s="307"/>
      <c r="HX115" s="307"/>
      <c r="HY115" s="307"/>
      <c r="HZ115" s="307"/>
      <c r="IA115" s="307"/>
      <c r="IB115" s="307"/>
      <c r="IC115" s="307"/>
      <c r="ID115" s="307"/>
      <c r="IE115" s="307"/>
      <c r="IF115" s="307"/>
      <c r="IG115" s="307"/>
      <c r="IH115" s="307"/>
      <c r="II115" s="307"/>
      <c r="IJ115" s="307"/>
      <c r="IK115" s="307"/>
      <c r="IL115" s="307"/>
      <c r="IM115" s="307"/>
      <c r="IN115" s="307"/>
      <c r="IO115" s="307"/>
      <c r="IP115" s="307"/>
      <c r="IQ115" s="307"/>
      <c r="IR115" s="307"/>
      <c r="IS115" s="307"/>
      <c r="IT115" s="307"/>
      <c r="IU115" s="307"/>
      <c r="IV115" s="307"/>
      <c r="IW115" s="307"/>
      <c r="IX115" s="307"/>
      <c r="IY115" s="307"/>
      <c r="IZ115" s="307"/>
      <c r="JA115" s="307"/>
      <c r="JB115" s="307"/>
      <c r="JC115" s="307"/>
      <c r="JD115" s="307"/>
      <c r="JE115" s="307"/>
      <c r="JF115" s="307"/>
      <c r="JG115" s="307"/>
      <c r="JH115" s="307"/>
      <c r="JI115" s="307"/>
      <c r="JJ115" s="307"/>
      <c r="JK115" s="307"/>
      <c r="JL115" s="307"/>
      <c r="JM115" s="307"/>
      <c r="JN115" s="307"/>
      <c r="JO115" s="307"/>
      <c r="JP115" s="307"/>
      <c r="JQ115" s="307"/>
      <c r="JR115" s="307"/>
      <c r="JS115" s="307"/>
      <c r="JT115" s="307"/>
      <c r="JU115" s="307"/>
      <c r="JV115" s="307"/>
      <c r="JW115" s="307"/>
      <c r="JX115" s="307"/>
      <c r="JY115" s="307"/>
      <c r="JZ115" s="307"/>
      <c r="KA115" s="307"/>
      <c r="KB115" s="307"/>
      <c r="KC115" s="307"/>
      <c r="KD115" s="307"/>
      <c r="KE115" s="307"/>
      <c r="KF115" s="307"/>
      <c r="KG115" s="307"/>
      <c r="KH115" s="307"/>
      <c r="KI115" s="307"/>
      <c r="KJ115" s="353"/>
      <c r="KK115" s="353"/>
      <c r="KL115" s="353"/>
      <c r="KM115" s="353"/>
      <c r="KN115" s="353"/>
      <c r="KO115" s="353"/>
      <c r="KP115" s="353"/>
      <c r="KQ115" s="307"/>
      <c r="KR115" s="307"/>
      <c r="KS115" s="307"/>
      <c r="KT115" s="307"/>
    </row>
    <row r="116" spans="14:306" s="56" customFormat="1" ht="15" customHeight="1">
      <c r="N116" s="341"/>
      <c r="O116" s="330"/>
      <c r="P116" s="330"/>
      <c r="Q116" s="341"/>
      <c r="R116" s="341"/>
      <c r="S116" s="330"/>
      <c r="T116" s="330"/>
      <c r="U116" s="341"/>
      <c r="W116" s="342"/>
      <c r="X116" s="342"/>
      <c r="Y116" s="342"/>
      <c r="Z116" s="342"/>
      <c r="AA116" s="342"/>
      <c r="AB116" s="342"/>
      <c r="AC116" s="342"/>
      <c r="AD116" s="342"/>
      <c r="AE116" s="342"/>
      <c r="AF116" s="301"/>
      <c r="AG116" s="354">
        <v>10</v>
      </c>
      <c r="AH116" s="354"/>
      <c r="AI116" s="356" t="s">
        <v>206</v>
      </c>
      <c r="AJ116" s="359">
        <v>5</v>
      </c>
      <c r="AK116" s="359">
        <v>9</v>
      </c>
      <c r="AL116" s="356" t="s">
        <v>66</v>
      </c>
      <c r="AM116" s="356" t="s">
        <v>159</v>
      </c>
      <c r="AN116" s="356" t="s">
        <v>65</v>
      </c>
      <c r="AO116" s="359">
        <v>7</v>
      </c>
      <c r="AP116" s="359">
        <v>8</v>
      </c>
      <c r="AQ116" s="359">
        <v>9</v>
      </c>
      <c r="AR116" s="356" t="s">
        <v>85</v>
      </c>
      <c r="AS116" s="356" t="s">
        <v>71</v>
      </c>
      <c r="AT116" s="356" t="s">
        <v>537</v>
      </c>
      <c r="AU116" s="356"/>
      <c r="AV116" s="359">
        <v>8</v>
      </c>
      <c r="AW116" s="359">
        <v>8</v>
      </c>
      <c r="AX116" s="359">
        <v>7</v>
      </c>
      <c r="AY116" s="303">
        <f t="shared" si="0"/>
        <v>10</v>
      </c>
      <c r="AZ116" s="303">
        <f t="shared" si="1"/>
        <v>5</v>
      </c>
      <c r="BA116" s="303">
        <f t="shared" si="2"/>
        <v>9</v>
      </c>
      <c r="BB116" s="303">
        <f t="shared" si="3"/>
        <v>8</v>
      </c>
      <c r="BC116" s="303">
        <f t="shared" si="4"/>
        <v>32</v>
      </c>
      <c r="BD116" s="303">
        <f t="shared" si="5"/>
        <v>15</v>
      </c>
      <c r="BE116" s="303">
        <f t="shared" si="6"/>
        <v>7</v>
      </c>
      <c r="BF116" s="303">
        <f t="shared" si="7"/>
        <v>8</v>
      </c>
      <c r="BG116" s="303">
        <f t="shared" si="8"/>
        <v>9</v>
      </c>
      <c r="BH116" s="303"/>
      <c r="BI116" s="303">
        <f t="shared" si="9"/>
        <v>13</v>
      </c>
      <c r="BJ116" s="303">
        <f t="shared" si="10"/>
        <v>11</v>
      </c>
      <c r="BK116" s="303">
        <f t="shared" si="11"/>
        <v>38</v>
      </c>
      <c r="BL116" s="303">
        <f t="shared" si="12"/>
        <v>8</v>
      </c>
      <c r="BM116" s="303">
        <f t="shared" si="13"/>
        <v>8</v>
      </c>
      <c r="BN116" s="303">
        <f t="shared" si="14"/>
        <v>7</v>
      </c>
      <c r="BP116" s="355">
        <f>IF(Plan1!S22&lt;&gt;"",IF(Plan1!$S3=1,LOOKUP(Plan1!S22,BJ107:BJ126,$AG107:$AG126),IF(Plan1!$S3=2,LOOKUP(Plan1!S22,BJ131:BJ149,$AG107:$AG126),IF(Plan1!$S3=3,LOOKUP(Plan1!S22,BJ154:BJ173,$AG107:$AG126),IF(Plan1!$S3=4,LOOKUP(Plan1!S22,BJ178:BJ197,$AG107:$AG126),IF(Plan1!$S3=5,LOOKUP(Plan1!S22,BJ202:BJ221,$AG107:$AG126),IF(Plan1!$S3=6,LOOKUP(Plan1!S22,BJ226:BJ245,$AG107:$AG126),IF(Plan1!$S3=7,LOOKUP(Plan1!S22,BJ250:BJ269,$AG107:$AG126),IF(Plan1!$S3=8,LOOKUP(Plan1!S22,BJ274:BJ293,$AG107:$AG126),IF(Plan1!$S3=9,LOOKUP(Plan1!S22,BJ298:BJ317,$AG107:$AG126),IF(Plan1!$S3=10,LOOKUP(Plan1!S22,BJ322:BJ341,$AG107:$AG126),IF(Plan1!$S3=11,LOOKUP(Plan1!S22,BJ346:BJ365,$AG107:$AG126),IF(Plan1!$S3=12,LOOKUP(Plan1!S22,BJ370:BJ389,$AG107:$AG126),IF(Plan1!$S3=13,LOOKUP(Plan1!S22,BJ394:BJ413,$AG107:$AG126),IF(Plan1!$S3=14,LOOKUP(Plan1!S22,BJ418:BJ437,$AG107:$AG126),IF(Plan1!$S3=15,LOOKUP(Plan1!S22,BJ442:BJ461,$AG107:$AG126),IF(Plan1!$S3=16,LOOKUP(Plan1!S22,BJ466:BJ485,$AG107:$AG126),IF(Plan1!$S3=17,LOOKUP(Plan1!S22,BJ490:BJ509,$AG107:$AG126),IF(Plan1!$S3=18,LOOKUP(Plan1!S22,BJ514:BJ533,$AG107:$AG126),IF(Plan1!$S3=19,LOOKUP(Plan1!S22,BJ538:BJ557,$AG107:$AG126),IF(Plan1!$S3=20,LOOKUP(Plan1!S22,BJ562:BJ581,$AG107:$AG126),IF(Plan1!$S3=21,LOOKUP(Plan1!S22,BJ586:BJ605,$AG107:$AG126),IF(Plan1!$S3=22,LOOKUP(Plan1!S22,BJ610:BJ629,$AG107:$AG126),IF(Plan1!$S3=23,LOOKUP(Plan1!S22,BJ634:BJ653,$AG107:$AG126),IF(Plan1!$S3=24,LOOKUP(Plan1!S22,BJ658:BJ677,$AG107:$AG126),IF(Plan1!$S3=25,LOOKUP(Plan1!S22,BJ682:BJ701,$AG107:$AG126),IF(Plan1!$S3=26,LOOKUP(Plan1!S22,BJ706:BJ725,$AG107:$AG126),IF(Plan1!$S3=27,LOOKUP(Plan1!S22,BJ730:BJ749,$AG107:$AG126),IF(Plan1!$S3=28,LOOKUP(Plan1!S22,BJ754:BJ773,$AG107:$AG126),IF(Plan1!$S3=29,LOOKUP(Plan1!S22,BJ778:BJ797,$AG107:$AG126),IF(Plan1!$S3=30,LOOKUP(Plan1!S22,BJ802:BJ821,$AG107:$AG126),IF(Plan1!$S3=31,LOOKUP(Plan1!S22,BJ826:BJ845,$AG107:$AG126),IF(Plan1!$S3=32,LOOKUP(Plan1!S22,BJ850:BJ869,$AG107:$AG126),IF(Plan1!$S3=33,LOOKUP(Plan1!S22,BJ874:BJ893,$AG107:$AG126),0))))))))))))))))))))))))))))))))),0)</f>
        <v>0</v>
      </c>
      <c r="CB116" s="357"/>
      <c r="CC116" s="334"/>
      <c r="CD116" s="334"/>
      <c r="CE116" s="334"/>
      <c r="CF116" s="334"/>
      <c r="CG116" s="334"/>
      <c r="CH116" s="334"/>
      <c r="CI116" s="332"/>
      <c r="CJ116" s="332"/>
      <c r="CK116" s="332"/>
      <c r="CL116" s="332"/>
      <c r="CM116" s="332"/>
      <c r="CN116" s="332"/>
      <c r="CO116" s="332"/>
      <c r="CP116" s="332"/>
      <c r="CQ116" s="332"/>
      <c r="CR116" s="313"/>
      <c r="CS116" s="313"/>
      <c r="CT116" s="332"/>
      <c r="CU116" s="332"/>
      <c r="CV116" s="332"/>
      <c r="CW116" s="332"/>
      <c r="CX116" s="332"/>
      <c r="CY116" s="332"/>
      <c r="CZ116" s="332"/>
      <c r="DA116" s="332"/>
      <c r="DB116" s="332"/>
      <c r="DC116" s="332"/>
      <c r="DD116" s="332"/>
      <c r="DE116" s="332"/>
      <c r="DF116" s="332"/>
      <c r="DG116" s="332"/>
      <c r="DH116" s="332"/>
      <c r="DI116" s="313"/>
      <c r="DJ116" s="358"/>
      <c r="DK116" s="315"/>
      <c r="DL116" s="307"/>
      <c r="DM116" s="307"/>
      <c r="DN116" s="307"/>
      <c r="DO116" s="307"/>
      <c r="DP116" s="307"/>
      <c r="DQ116" s="307"/>
      <c r="DR116" s="307"/>
      <c r="DS116" s="307"/>
      <c r="DT116" s="307"/>
      <c r="DU116" s="307"/>
      <c r="DV116" s="307"/>
      <c r="DW116" s="307"/>
      <c r="DX116" s="314"/>
      <c r="DY116" s="325"/>
      <c r="DZ116" s="348"/>
      <c r="EA116" s="349"/>
      <c r="EB116" s="348"/>
      <c r="EC116" s="348"/>
      <c r="ED116" s="348"/>
      <c r="EE116" s="348"/>
      <c r="EF116" s="348"/>
      <c r="EG116" s="348"/>
      <c r="EH116" s="348"/>
      <c r="EI116" s="348"/>
      <c r="EJ116" s="346"/>
      <c r="EK116" s="348"/>
      <c r="EL116" s="349"/>
      <c r="EM116" s="348"/>
      <c r="EN116" s="348"/>
      <c r="EO116" s="348"/>
      <c r="EP116" s="348"/>
      <c r="EQ116" s="348"/>
      <c r="ER116" s="348"/>
      <c r="ES116" s="349"/>
      <c r="ET116" s="349"/>
      <c r="EU116" s="346"/>
      <c r="EV116" s="358"/>
      <c r="EW116" s="360"/>
      <c r="EX116" s="307"/>
      <c r="EY116" s="307"/>
      <c r="EZ116" s="307"/>
      <c r="FA116" s="307"/>
      <c r="FB116" s="307"/>
      <c r="FC116" s="307"/>
      <c r="FD116" s="307"/>
      <c r="FE116" s="307"/>
      <c r="FF116" s="307"/>
      <c r="FG116" s="307"/>
      <c r="FH116" s="307"/>
      <c r="FI116" s="307"/>
      <c r="FJ116" s="314"/>
      <c r="FK116" s="306"/>
      <c r="FL116" s="349"/>
      <c r="FM116" s="349"/>
      <c r="FN116" s="349"/>
      <c r="FO116" s="349"/>
      <c r="FP116" s="349"/>
      <c r="FQ116" s="349"/>
      <c r="FR116" s="349"/>
      <c r="FS116" s="349"/>
      <c r="FT116" s="349"/>
      <c r="FU116" s="349"/>
      <c r="FV116" s="349"/>
      <c r="FW116" s="349"/>
      <c r="FX116" s="349"/>
      <c r="FY116" s="349"/>
      <c r="FZ116" s="349"/>
      <c r="GA116" s="349"/>
      <c r="GB116" s="349"/>
      <c r="GC116" s="349"/>
      <c r="GD116" s="349"/>
      <c r="GE116" s="349"/>
      <c r="GF116" s="349"/>
      <c r="GG116" s="349"/>
      <c r="GH116" s="349"/>
      <c r="GI116" s="349"/>
      <c r="GJ116" s="324"/>
      <c r="GK116" s="324"/>
      <c r="GL116" s="360"/>
      <c r="GM116" s="307"/>
      <c r="GN116" s="307"/>
      <c r="GO116" s="307"/>
      <c r="GP116" s="307"/>
      <c r="GQ116" s="307"/>
      <c r="GR116" s="307"/>
      <c r="GS116" s="307"/>
      <c r="GT116" s="307"/>
      <c r="GU116" s="307"/>
      <c r="GV116" s="307"/>
      <c r="GW116" s="307"/>
      <c r="GX116" s="307"/>
      <c r="GY116" s="307"/>
      <c r="GZ116" s="307"/>
      <c r="HA116" s="307"/>
      <c r="HB116" s="307"/>
      <c r="HC116" s="307"/>
      <c r="HD116" s="307"/>
      <c r="HE116" s="307"/>
      <c r="HF116" s="307"/>
      <c r="HG116" s="307"/>
      <c r="HH116" s="307"/>
      <c r="HI116" s="307"/>
      <c r="HJ116" s="307"/>
      <c r="HK116" s="307"/>
      <c r="HL116" s="307"/>
      <c r="HM116" s="307"/>
      <c r="HN116" s="307"/>
      <c r="HO116" s="307"/>
      <c r="HP116" s="307"/>
      <c r="HQ116" s="307"/>
      <c r="HR116" s="307"/>
      <c r="HS116" s="307"/>
      <c r="HT116" s="307"/>
      <c r="HU116" s="307"/>
      <c r="HV116" s="307"/>
      <c r="HW116" s="307"/>
      <c r="HX116" s="307"/>
      <c r="HY116" s="307"/>
      <c r="HZ116" s="307"/>
      <c r="IA116" s="307"/>
      <c r="IB116" s="307"/>
      <c r="IC116" s="307"/>
      <c r="ID116" s="307"/>
      <c r="IE116" s="307"/>
      <c r="IF116" s="307"/>
      <c r="IG116" s="307"/>
      <c r="IH116" s="307"/>
      <c r="II116" s="307"/>
      <c r="IJ116" s="307"/>
      <c r="IK116" s="307"/>
      <c r="IL116" s="307"/>
      <c r="IM116" s="307"/>
      <c r="IN116" s="307"/>
      <c r="IO116" s="307"/>
      <c r="IP116" s="307"/>
      <c r="IQ116" s="307"/>
      <c r="IR116" s="307"/>
      <c r="IS116" s="307"/>
      <c r="IT116" s="307"/>
      <c r="IU116" s="307"/>
      <c r="IV116" s="307"/>
      <c r="IW116" s="307"/>
      <c r="IX116" s="307"/>
      <c r="IY116" s="307"/>
      <c r="IZ116" s="307"/>
      <c r="JA116" s="307"/>
      <c r="JB116" s="307"/>
      <c r="JC116" s="307"/>
      <c r="JD116" s="307"/>
      <c r="JE116" s="307"/>
      <c r="JF116" s="307"/>
      <c r="JG116" s="307"/>
      <c r="JH116" s="307"/>
      <c r="JI116" s="307"/>
      <c r="JJ116" s="307"/>
      <c r="JK116" s="307"/>
      <c r="JL116" s="307"/>
      <c r="JM116" s="307"/>
      <c r="JN116" s="307"/>
      <c r="JO116" s="307"/>
      <c r="JP116" s="307"/>
      <c r="JQ116" s="307"/>
      <c r="JR116" s="307"/>
      <c r="JS116" s="307"/>
      <c r="JT116" s="307"/>
      <c r="JU116" s="307"/>
      <c r="JV116" s="307"/>
      <c r="JW116" s="307"/>
      <c r="JX116" s="307"/>
      <c r="JY116" s="307"/>
      <c r="JZ116" s="307"/>
      <c r="KA116" s="307"/>
      <c r="KB116" s="307"/>
      <c r="KC116" s="307"/>
      <c r="KD116" s="307"/>
      <c r="KE116" s="307"/>
      <c r="KF116" s="307"/>
      <c r="KG116" s="307"/>
      <c r="KH116" s="307"/>
      <c r="KI116" s="307"/>
      <c r="KJ116" s="353"/>
      <c r="KK116" s="353"/>
      <c r="KL116" s="353"/>
      <c r="KM116" s="353"/>
      <c r="KN116" s="353"/>
      <c r="KO116" s="353"/>
      <c r="KP116" s="353"/>
      <c r="KQ116" s="307"/>
      <c r="KR116" s="307"/>
      <c r="KS116" s="307"/>
      <c r="KT116" s="307"/>
    </row>
    <row r="117" spans="14:306" s="56" customFormat="1" ht="15" customHeight="1">
      <c r="N117" s="341"/>
      <c r="O117" s="330"/>
      <c r="P117" s="330"/>
      <c r="Q117" s="341"/>
      <c r="R117" s="330"/>
      <c r="S117" s="341"/>
      <c r="T117" s="330"/>
      <c r="U117" s="341"/>
      <c r="W117" s="342"/>
      <c r="X117" s="342"/>
      <c r="Y117" s="342"/>
      <c r="Z117" s="342"/>
      <c r="AA117" s="342"/>
      <c r="AB117" s="342"/>
      <c r="AC117" s="342"/>
      <c r="AD117" s="342"/>
      <c r="AE117" s="342"/>
      <c r="AF117" s="301"/>
      <c r="AG117" s="351">
        <v>11</v>
      </c>
      <c r="AH117" s="351"/>
      <c r="AI117" s="356" t="s">
        <v>179</v>
      </c>
      <c r="AJ117" s="356" t="s">
        <v>111</v>
      </c>
      <c r="AK117" s="359">
        <v>10</v>
      </c>
      <c r="AL117" s="356" t="s">
        <v>68</v>
      </c>
      <c r="AM117" s="356" t="s">
        <v>225</v>
      </c>
      <c r="AN117" s="356" t="s">
        <v>130</v>
      </c>
      <c r="AO117" s="359">
        <v>8</v>
      </c>
      <c r="AP117" s="356" t="s">
        <v>113</v>
      </c>
      <c r="AQ117" s="356" t="s">
        <v>68</v>
      </c>
      <c r="AR117" s="356" t="s">
        <v>76</v>
      </c>
      <c r="AS117" s="356" t="s">
        <v>244</v>
      </c>
      <c r="AT117" s="356" t="s">
        <v>259</v>
      </c>
      <c r="AU117" s="356"/>
      <c r="AV117" s="356" t="s">
        <v>0</v>
      </c>
      <c r="AW117" s="359">
        <v>9</v>
      </c>
      <c r="AX117" s="359">
        <v>8</v>
      </c>
      <c r="AY117" s="303">
        <f t="shared" si="0"/>
        <v>13</v>
      </c>
      <c r="AZ117" s="303">
        <f t="shared" si="1"/>
        <v>6</v>
      </c>
      <c r="BA117" s="303">
        <f t="shared" si="2"/>
        <v>10</v>
      </c>
      <c r="BB117" s="303">
        <f t="shared" si="3"/>
        <v>10</v>
      </c>
      <c r="BC117" s="303">
        <f t="shared" si="4"/>
        <v>36</v>
      </c>
      <c r="BD117" s="303">
        <f t="shared" si="5"/>
        <v>18</v>
      </c>
      <c r="BE117" s="303">
        <f t="shared" si="6"/>
        <v>8</v>
      </c>
      <c r="BF117" s="303">
        <f t="shared" si="7"/>
        <v>9</v>
      </c>
      <c r="BG117" s="303">
        <f t="shared" si="8"/>
        <v>10</v>
      </c>
      <c r="BH117" s="303"/>
      <c r="BI117" s="303">
        <f t="shared" si="9"/>
        <v>15</v>
      </c>
      <c r="BJ117" s="303">
        <f t="shared" si="10"/>
        <v>13</v>
      </c>
      <c r="BK117" s="303">
        <f t="shared" si="11"/>
        <v>44</v>
      </c>
      <c r="BL117" s="303" t="str">
        <f t="shared" si="12"/>
        <v>-</v>
      </c>
      <c r="BM117" s="303">
        <f t="shared" si="13"/>
        <v>9</v>
      </c>
      <c r="BN117" s="303">
        <f t="shared" si="14"/>
        <v>8</v>
      </c>
      <c r="BP117" s="355">
        <f>IF(Plan1!S23&lt;&gt;"",IF(Plan1!$S3=1,LOOKUP(Plan1!S23,BK107:BK126,$AG107:$AG126),IF(Plan1!$S3=2,LOOKUP(Plan1!S23,BK131:BK149,$AG107:$AG126),IF(Plan1!$S3=3,LOOKUP(Plan1!S23,BK154:BK173,$AG107:$AG126),IF(Plan1!$S3=4,LOOKUP(Plan1!S23,BK178:BK197,$AG107:$AG126),IF(Plan1!$S3=5,LOOKUP(Plan1!S23,BK202:BK221,$AG107:$AG126),IF(Plan1!$S3=6,LOOKUP(Plan1!S23,BK226:BK245,$AG107:$AG126),IF(Plan1!$S3=7,LOOKUP(Plan1!S23,BK250:BK269,$AG107:$AG126),IF(Plan1!$S3=8,LOOKUP(Plan1!S23,BK274:BK293,$AG107:$AG126),IF(Plan1!$S3=9,LOOKUP(Plan1!S23,BK298:BK317,$AG107:$AG126),IF(Plan1!$S3=10,LOOKUP(Plan1!S23,BK322:BK341,$AG107:$AG126),IF(Plan1!$S3=11,LOOKUP(Plan1!S23,BK346:BK365,$AG107:$AG126),IF(Plan1!$S3=12,LOOKUP(Plan1!S23,BK370:BK389,$AG107:$AG126),IF(Plan1!$S3=13,LOOKUP(Plan1!S23,BK394:BK413,$AG107:$AG126),IF(Plan1!$S3=14,LOOKUP(Plan1!S23,BK418:BK437,$AG107:$AG126),IF(Plan1!$S3=15,LOOKUP(Plan1!S23,BK442:BK461,$AG107:$AG126),IF(Plan1!$S3=16,LOOKUP(Plan1!S23,BK466:BK485,$AG107:$AG126),IF(Plan1!$S3=17,LOOKUP(Plan1!S23,BK490:BK509,$AG107:$AG126),IF(Plan1!$S3=18,LOOKUP(Plan1!S23,BK514:BK533,$AG107:$AG126),IF(Plan1!$S3=19,LOOKUP(Plan1!S23,BK538:BK557,$AG107:$AG126),IF(Plan1!$S3=20,LOOKUP(Plan1!S23,BK562:BK581,$AG107:$AG126),IF(Plan1!$S3=21,LOOKUP(Plan1!S23,BK586:BK605,$AG107:$AG126),IF(Plan1!$S3=22,LOOKUP(Plan1!S23,BK610:BK629,$AG107:$AG126),IF(Plan1!$S3=23,LOOKUP(Plan1!S23,BK634:BK653,$AG107:$AG126),IF(Plan1!$S3=24,LOOKUP(Plan1!S23,BK658:BK677,$AG107:$AG126),IF(Plan1!$S3=25,LOOKUP(Plan1!S23,BK682:BK701,$AG107:$AG126),IF(Plan1!$S3=26,LOOKUP(Plan1!S23,BK706:BK725,$AG107:$AG126),IF(Plan1!$S3=27,LOOKUP(Plan1!S23,BK730:BK749,$AG107:$AG126),IF(Plan1!$S3=28,LOOKUP(Plan1!S23,BK754:BK773,$AG107:$AG126),IF(Plan1!$S3=29,LOOKUP(Plan1!S23,BK778:BK797,$AG107:$AG126),IF(Plan1!$S3=30,LOOKUP(Plan1!S23,BK802:BK821,$AG107:$AG126),IF(Plan1!$S3=31,LOOKUP(Plan1!S23,BK826:BK845,$AG107:$AG126),IF(Plan1!$S3=32,LOOKUP(Plan1!S23,BK850:BK869,$AG107:$AG126),IF(Plan1!$S3=33,LOOKUP(Plan1!S23,BK874:BK893,$AG107:$AG126),0))))))))))))))))))))))))))))))))),0)</f>
        <v>0</v>
      </c>
      <c r="CB117" s="357"/>
      <c r="CC117" s="334"/>
      <c r="CD117" s="334"/>
      <c r="CE117" s="334"/>
      <c r="CF117" s="334"/>
      <c r="CG117" s="334"/>
      <c r="CH117" s="334"/>
      <c r="CI117" s="332"/>
      <c r="CJ117" s="332"/>
      <c r="CK117" s="332"/>
      <c r="CL117" s="332"/>
      <c r="CM117" s="332"/>
      <c r="CN117" s="332"/>
      <c r="CO117" s="332"/>
      <c r="CP117" s="332"/>
      <c r="CQ117" s="332"/>
      <c r="CR117" s="313"/>
      <c r="CS117" s="313"/>
      <c r="CT117" s="332"/>
      <c r="CU117" s="332"/>
      <c r="CV117" s="332"/>
      <c r="CW117" s="332"/>
      <c r="CX117" s="332"/>
      <c r="CY117" s="332"/>
      <c r="CZ117" s="332"/>
      <c r="DA117" s="332"/>
      <c r="DB117" s="332"/>
      <c r="DC117" s="332"/>
      <c r="DD117" s="332"/>
      <c r="DE117" s="332"/>
      <c r="DF117" s="332"/>
      <c r="DG117" s="332"/>
      <c r="DH117" s="332"/>
      <c r="DI117" s="313"/>
      <c r="DJ117" s="358"/>
      <c r="DK117" s="315"/>
      <c r="DL117" s="307"/>
      <c r="DM117" s="307"/>
      <c r="DN117" s="307"/>
      <c r="DO117" s="307"/>
      <c r="DP117" s="307"/>
      <c r="DQ117" s="307"/>
      <c r="DR117" s="307"/>
      <c r="DS117" s="307"/>
      <c r="DT117" s="307"/>
      <c r="DU117" s="307"/>
      <c r="DV117" s="307"/>
      <c r="DW117" s="307"/>
      <c r="DX117" s="314"/>
      <c r="DY117" s="325"/>
      <c r="DZ117" s="348"/>
      <c r="EA117" s="348"/>
      <c r="EB117" s="348"/>
      <c r="EC117" s="348"/>
      <c r="ED117" s="348"/>
      <c r="EE117" s="348"/>
      <c r="EF117" s="348"/>
      <c r="EG117" s="349"/>
      <c r="EH117" s="348"/>
      <c r="EI117" s="348"/>
      <c r="EJ117" s="346"/>
      <c r="EK117" s="348"/>
      <c r="EL117" s="348"/>
      <c r="EM117" s="349"/>
      <c r="EN117" s="348"/>
      <c r="EO117" s="348"/>
      <c r="EP117" s="348"/>
      <c r="EQ117" s="349"/>
      <c r="ER117" s="348"/>
      <c r="ES117" s="348"/>
      <c r="ET117" s="348"/>
      <c r="EU117" s="346"/>
      <c r="EV117" s="358"/>
      <c r="EW117" s="360"/>
      <c r="EX117" s="307"/>
      <c r="EY117" s="307"/>
      <c r="EZ117" s="307"/>
      <c r="FA117" s="307"/>
      <c r="FB117" s="307"/>
      <c r="FC117" s="307"/>
      <c r="FD117" s="307"/>
      <c r="FE117" s="307"/>
      <c r="FF117" s="307"/>
      <c r="FG117" s="307"/>
      <c r="FH117" s="307"/>
      <c r="FI117" s="307"/>
      <c r="FJ117" s="314"/>
      <c r="FK117" s="306"/>
      <c r="FL117" s="346"/>
      <c r="FM117" s="346"/>
      <c r="FN117" s="346"/>
      <c r="FO117" s="346"/>
      <c r="FP117" s="346"/>
      <c r="FQ117" s="346"/>
      <c r="FR117" s="346"/>
      <c r="FS117" s="346"/>
      <c r="FT117" s="346"/>
      <c r="FU117" s="346"/>
      <c r="FV117" s="346"/>
      <c r="FW117" s="346"/>
      <c r="FX117" s="349"/>
      <c r="FY117" s="349"/>
      <c r="FZ117" s="349"/>
      <c r="GA117" s="349"/>
      <c r="GB117" s="349"/>
      <c r="GC117" s="349"/>
      <c r="GD117" s="349"/>
      <c r="GE117" s="349"/>
      <c r="GF117" s="349"/>
      <c r="GG117" s="349"/>
      <c r="GH117" s="349"/>
      <c r="GI117" s="349"/>
      <c r="GJ117" s="324"/>
      <c r="GK117" s="324"/>
      <c r="GL117" s="360"/>
      <c r="GM117" s="307"/>
      <c r="GN117" s="307"/>
      <c r="GO117" s="307"/>
      <c r="GP117" s="307"/>
      <c r="GQ117" s="307"/>
      <c r="GR117" s="307"/>
      <c r="GS117" s="307"/>
      <c r="GT117" s="307"/>
      <c r="GU117" s="307"/>
      <c r="GV117" s="307"/>
      <c r="GW117" s="307"/>
      <c r="GX117" s="307"/>
      <c r="GY117" s="307"/>
      <c r="GZ117" s="307"/>
      <c r="HA117" s="307"/>
      <c r="HB117" s="307"/>
      <c r="HC117" s="307"/>
      <c r="HD117" s="307"/>
      <c r="HE117" s="307"/>
      <c r="HF117" s="307"/>
      <c r="HG117" s="307"/>
      <c r="HH117" s="307"/>
      <c r="HI117" s="307"/>
      <c r="HJ117" s="307"/>
      <c r="HK117" s="307"/>
      <c r="HL117" s="307"/>
      <c r="HM117" s="307"/>
      <c r="HN117" s="307"/>
      <c r="HO117" s="307"/>
      <c r="HP117" s="307"/>
      <c r="HQ117" s="307"/>
      <c r="HR117" s="307"/>
      <c r="HS117" s="307"/>
      <c r="HT117" s="307"/>
      <c r="HU117" s="307"/>
      <c r="HV117" s="307"/>
      <c r="HW117" s="307"/>
      <c r="HX117" s="307"/>
      <c r="HY117" s="307"/>
      <c r="HZ117" s="307"/>
      <c r="IA117" s="307"/>
      <c r="IB117" s="307"/>
      <c r="IC117" s="307"/>
      <c r="ID117" s="307"/>
      <c r="IE117" s="307"/>
      <c r="IF117" s="307"/>
      <c r="IG117" s="307"/>
      <c r="IH117" s="307"/>
      <c r="II117" s="307"/>
      <c r="IJ117" s="307"/>
      <c r="IK117" s="307"/>
      <c r="IL117" s="307"/>
      <c r="IM117" s="307"/>
      <c r="IN117" s="307"/>
      <c r="IO117" s="307"/>
      <c r="IP117" s="307"/>
      <c r="IQ117" s="307"/>
      <c r="IR117" s="307"/>
      <c r="IS117" s="307"/>
      <c r="IT117" s="307"/>
      <c r="IU117" s="307"/>
      <c r="IV117" s="307"/>
      <c r="IW117" s="307"/>
      <c r="IX117" s="307"/>
      <c r="IY117" s="307"/>
      <c r="IZ117" s="307"/>
      <c r="JA117" s="307"/>
      <c r="JB117" s="307"/>
      <c r="JC117" s="307"/>
      <c r="JD117" s="307"/>
      <c r="JE117" s="307"/>
      <c r="JF117" s="307"/>
      <c r="JG117" s="307"/>
      <c r="JH117" s="307"/>
      <c r="JI117" s="307"/>
      <c r="JJ117" s="307"/>
      <c r="JK117" s="307"/>
      <c r="JL117" s="307"/>
      <c r="JM117" s="307"/>
      <c r="JN117" s="307"/>
      <c r="JO117" s="307"/>
      <c r="JP117" s="307"/>
      <c r="JQ117" s="307"/>
      <c r="JR117" s="307"/>
      <c r="JS117" s="307"/>
      <c r="JT117" s="307"/>
      <c r="JU117" s="307"/>
      <c r="JV117" s="307"/>
      <c r="JW117" s="307"/>
      <c r="JX117" s="307"/>
      <c r="JY117" s="307"/>
      <c r="JZ117" s="307"/>
      <c r="KA117" s="307"/>
      <c r="KB117" s="307"/>
      <c r="KC117" s="307"/>
      <c r="KD117" s="307"/>
      <c r="KE117" s="307"/>
      <c r="KF117" s="307"/>
      <c r="KG117" s="307"/>
      <c r="KH117" s="307"/>
      <c r="KI117" s="307"/>
      <c r="KJ117" s="353"/>
      <c r="KK117" s="353"/>
      <c r="KL117" s="353"/>
      <c r="KM117" s="353"/>
      <c r="KN117" s="353"/>
      <c r="KO117" s="353"/>
      <c r="KP117" s="353"/>
      <c r="KQ117" s="307"/>
      <c r="KR117" s="307"/>
      <c r="KS117" s="307"/>
      <c r="KT117" s="307"/>
    </row>
    <row r="118" spans="14:306" s="56" customFormat="1" ht="15" customHeight="1">
      <c r="N118" s="341"/>
      <c r="O118" s="330"/>
      <c r="P118" s="330"/>
      <c r="Q118" s="341"/>
      <c r="R118" s="341"/>
      <c r="S118" s="330"/>
      <c r="T118" s="330"/>
      <c r="U118" s="341"/>
      <c r="W118" s="342"/>
      <c r="X118" s="342"/>
      <c r="Y118" s="342"/>
      <c r="Z118" s="342"/>
      <c r="AA118" s="342"/>
      <c r="AB118" s="342"/>
      <c r="AC118" s="342"/>
      <c r="AD118" s="342"/>
      <c r="AE118" s="342"/>
      <c r="AF118" s="301"/>
      <c r="AG118" s="354">
        <v>12</v>
      </c>
      <c r="AH118" s="354"/>
      <c r="AI118" s="356" t="s">
        <v>78</v>
      </c>
      <c r="AJ118" s="356" t="s">
        <v>175</v>
      </c>
      <c r="AK118" s="359">
        <v>11</v>
      </c>
      <c r="AL118" s="359">
        <v>12</v>
      </c>
      <c r="AM118" s="356" t="s">
        <v>282</v>
      </c>
      <c r="AN118" s="356" t="s">
        <v>81</v>
      </c>
      <c r="AO118" s="356" t="s">
        <v>113</v>
      </c>
      <c r="AP118" s="356" t="s">
        <v>71</v>
      </c>
      <c r="AQ118" s="356" t="s">
        <v>156</v>
      </c>
      <c r="AR118" s="356" t="s">
        <v>78</v>
      </c>
      <c r="AS118" s="356" t="s">
        <v>92</v>
      </c>
      <c r="AT118" s="356" t="s">
        <v>221</v>
      </c>
      <c r="AU118" s="356"/>
      <c r="AV118" s="359">
        <v>9</v>
      </c>
      <c r="AW118" s="356" t="s">
        <v>68</v>
      </c>
      <c r="AX118" s="359">
        <v>9</v>
      </c>
      <c r="AY118" s="303">
        <f t="shared" si="0"/>
        <v>17</v>
      </c>
      <c r="AZ118" s="303">
        <f t="shared" si="1"/>
        <v>9</v>
      </c>
      <c r="BA118" s="303">
        <f t="shared" si="2"/>
        <v>11</v>
      </c>
      <c r="BB118" s="303">
        <f t="shared" si="3"/>
        <v>12</v>
      </c>
      <c r="BC118" s="303">
        <f t="shared" si="4"/>
        <v>41</v>
      </c>
      <c r="BD118" s="303">
        <f t="shared" si="5"/>
        <v>20</v>
      </c>
      <c r="BE118" s="303">
        <f t="shared" si="6"/>
        <v>9</v>
      </c>
      <c r="BF118" s="303">
        <f t="shared" si="7"/>
        <v>11</v>
      </c>
      <c r="BG118" s="303">
        <f t="shared" si="8"/>
        <v>12</v>
      </c>
      <c r="BH118" s="303"/>
      <c r="BI118" s="303">
        <f t="shared" si="9"/>
        <v>17</v>
      </c>
      <c r="BJ118" s="303">
        <f t="shared" si="10"/>
        <v>16</v>
      </c>
      <c r="BK118" s="303">
        <f t="shared" si="11"/>
        <v>49</v>
      </c>
      <c r="BL118" s="303">
        <f t="shared" si="12"/>
        <v>9</v>
      </c>
      <c r="BM118" s="303">
        <f t="shared" si="13"/>
        <v>10</v>
      </c>
      <c r="BN118" s="303">
        <f t="shared" si="14"/>
        <v>9</v>
      </c>
      <c r="BP118" s="355">
        <f>IF(Plan1!S24&lt;&gt;"",IF(Plan1!$S3=1,LOOKUP(Plan1!S24,BL107:BL126,$AG107:$AG126),IF(Plan1!$S3=2,LOOKUP(Plan1!S24,BL131:BL149,$AG107:$AG126),IF(Plan1!$S3=3,LOOKUP(Plan1!S24,BL154:BL173,$AG107:$AG126),IF(Plan1!$S3=4,LOOKUP(Plan1!S24,BL178:BL197,$AG107:$AG126),IF(Plan1!$S3=5,LOOKUP(Plan1!S24,BL202:BL221,$AG107:$AG126),IF(Plan1!$S3=6,LOOKUP(Plan1!S24,BL226:BL245,$AG107:$AG126),IF(Plan1!$S3=7,LOOKUP(Plan1!S24,BL250:BL269,$AG107:$AG126),IF(Plan1!$S3=8,LOOKUP(Plan1!S24,BL274:BL293,$AG107:$AG126),IF(Plan1!$S3=9,LOOKUP(Plan1!S24,BL298:BL317,$AG107:$AG126),IF(Plan1!$S3=10,LOOKUP(Plan1!S24,BL322:BL341,$AG107:$AG126),IF(Plan1!$S3=11,LOOKUP(Plan1!S24,BL346:BL365,$AG107:$AG126),IF(Plan1!$S3=12,LOOKUP(Plan1!S24,BL370:BL389,$AG107:$AG126),IF(Plan1!$S3=13,LOOKUP(Plan1!S24,BL394:BL413,$AG107:$AG126),IF(Plan1!$S3=14,LOOKUP(Plan1!S24,BL418:BL437,$AG107:$AG126),IF(Plan1!$S3=15,LOOKUP(Plan1!S24,BL442:BL461,$AG107:$AG126),IF(Plan1!$S3=16,LOOKUP(Plan1!S24,BL466:BL485,$AG107:$AG126),IF(Plan1!$S3=17,LOOKUP(Plan1!S24,BL490:BL509,$AG107:$AG126),IF(Plan1!$S3=18,LOOKUP(Plan1!S24,BL514:BL533,$AG107:$AG126),IF(Plan1!$S3=19,LOOKUP(Plan1!S24,BL538:BL557,$AG107:$AG126),IF(Plan1!$S3=20,LOOKUP(Plan1!S24,BL562:BL581,$AG107:$AG126),IF(Plan1!$S3=21,LOOKUP(Plan1!S24,BL586:BL605,$AG107:$AG126),IF(Plan1!$S3=22,LOOKUP(Plan1!S24,BL610:BL629,$AG107:$AG126),IF(Plan1!$S3=23,LOOKUP(Plan1!S24,BL634:BL653,$AG107:$AG126),IF(Plan1!$S3=24,LOOKUP(Plan1!S24,BL658:BL677,$AG107:$AG126),IF(Plan1!$S3=25,LOOKUP(Plan1!S24,BL682:BL701,$AG107:$AG126),IF(Plan1!$S3=26,LOOKUP(Plan1!S24,BL706:BL725,$AG107:$AG126),IF(Plan1!$S3=27,LOOKUP(Plan1!S24,BL730:BL749,$AG107:$AG126),IF(Plan1!$S3=28,LOOKUP(Plan1!S24,BL754:BL773,$AG107:$AG126),IF(Plan1!$S3=29,LOOKUP(Plan1!S24,BL778:BL797,$AG107:$AG126),IF(Plan1!$S3=30,LOOKUP(Plan1!S24,BL802:BL821,$AG107:$AG126),IF(Plan1!$S3=31,LOOKUP(Plan1!S24,BL826:BL845,$AG107:$AG126),IF(Plan1!$S3=32,LOOKUP(Plan1!S24,BL850:BL869,$AG107:$AG126),IF(Plan1!$S3=33,LOOKUP(Plan1!S24,BL874:BL893,$AG107:$AG126),0))))))))))))))))))))))))))))))))),0)</f>
        <v>0</v>
      </c>
      <c r="CB118" s="357"/>
      <c r="CC118" s="334"/>
      <c r="CD118" s="334"/>
      <c r="CE118" s="334"/>
      <c r="CF118" s="334"/>
      <c r="CG118" s="334"/>
      <c r="CH118" s="334"/>
      <c r="CI118" s="332"/>
      <c r="CJ118" s="332"/>
      <c r="CK118" s="332"/>
      <c r="CL118" s="332"/>
      <c r="CM118" s="332"/>
      <c r="CN118" s="332"/>
      <c r="CO118" s="332"/>
      <c r="CP118" s="332"/>
      <c r="CQ118" s="332"/>
      <c r="CR118" s="313"/>
      <c r="CS118" s="313"/>
      <c r="CT118" s="332"/>
      <c r="CU118" s="332"/>
      <c r="CV118" s="332"/>
      <c r="CW118" s="332"/>
      <c r="CX118" s="332"/>
      <c r="CY118" s="332"/>
      <c r="CZ118" s="332"/>
      <c r="DA118" s="332"/>
      <c r="DB118" s="332"/>
      <c r="DC118" s="332"/>
      <c r="DD118" s="332"/>
      <c r="DE118" s="332"/>
      <c r="DF118" s="332"/>
      <c r="DG118" s="332"/>
      <c r="DH118" s="332"/>
      <c r="DI118" s="313"/>
      <c r="DJ118" s="358"/>
      <c r="DK118" s="315"/>
      <c r="DL118" s="307"/>
      <c r="DM118" s="307"/>
      <c r="DN118" s="307"/>
      <c r="DO118" s="307"/>
      <c r="DP118" s="307"/>
      <c r="DQ118" s="307"/>
      <c r="DR118" s="307"/>
      <c r="DS118" s="307"/>
      <c r="DT118" s="307"/>
      <c r="DU118" s="307"/>
      <c r="DV118" s="307"/>
      <c r="DW118" s="307"/>
      <c r="DX118" s="314"/>
      <c r="DY118" s="325"/>
      <c r="DZ118" s="346"/>
      <c r="EA118" s="346"/>
      <c r="EB118" s="346"/>
      <c r="EC118" s="349"/>
      <c r="ED118" s="349"/>
      <c r="EE118" s="349"/>
      <c r="EF118" s="349"/>
      <c r="EG118" s="349"/>
      <c r="EH118" s="349"/>
      <c r="EI118" s="349"/>
      <c r="EJ118" s="346"/>
      <c r="EK118" s="349"/>
      <c r="EL118" s="346"/>
      <c r="EM118" s="349"/>
      <c r="EN118" s="346"/>
      <c r="EO118" s="346"/>
      <c r="EP118" s="349"/>
      <c r="EQ118" s="349"/>
      <c r="ER118" s="349"/>
      <c r="ES118" s="349"/>
      <c r="ET118" s="349"/>
      <c r="EU118" s="346"/>
      <c r="EV118" s="358"/>
      <c r="EW118" s="360"/>
      <c r="EX118" s="307"/>
      <c r="EY118" s="307"/>
      <c r="EZ118" s="307"/>
      <c r="FA118" s="307"/>
      <c r="FB118" s="307"/>
      <c r="FC118" s="307"/>
      <c r="FD118" s="307"/>
      <c r="FE118" s="307"/>
      <c r="FF118" s="307"/>
      <c r="FG118" s="307"/>
      <c r="FH118" s="307"/>
      <c r="FI118" s="307"/>
      <c r="FJ118" s="314"/>
      <c r="FK118" s="306"/>
      <c r="FL118" s="349"/>
      <c r="FM118" s="349"/>
      <c r="FN118" s="349"/>
      <c r="FO118" s="349"/>
      <c r="FP118" s="349"/>
      <c r="FQ118" s="349"/>
      <c r="FR118" s="349"/>
      <c r="FS118" s="349"/>
      <c r="FT118" s="349"/>
      <c r="FU118" s="349"/>
      <c r="FV118" s="349"/>
      <c r="FW118" s="349"/>
      <c r="FX118" s="349"/>
      <c r="FY118" s="349"/>
      <c r="FZ118" s="349"/>
      <c r="GA118" s="349"/>
      <c r="GB118" s="349"/>
      <c r="GC118" s="349"/>
      <c r="GD118" s="349"/>
      <c r="GE118" s="349"/>
      <c r="GF118" s="349"/>
      <c r="GG118" s="349"/>
      <c r="GH118" s="349"/>
      <c r="GI118" s="349"/>
      <c r="GJ118" s="324"/>
      <c r="GK118" s="324"/>
      <c r="GL118" s="360"/>
      <c r="GM118" s="307"/>
      <c r="GN118" s="307"/>
      <c r="GO118" s="307"/>
      <c r="GP118" s="307"/>
      <c r="GQ118" s="307"/>
      <c r="GR118" s="307"/>
      <c r="GS118" s="307"/>
      <c r="GT118" s="307"/>
      <c r="GU118" s="307"/>
      <c r="GV118" s="307"/>
      <c r="GW118" s="307"/>
      <c r="GX118" s="307"/>
      <c r="GY118" s="307"/>
      <c r="GZ118" s="307"/>
      <c r="HA118" s="307"/>
      <c r="HB118" s="307"/>
      <c r="HC118" s="307"/>
      <c r="HD118" s="307"/>
      <c r="HE118" s="307"/>
      <c r="HF118" s="307"/>
      <c r="HG118" s="307"/>
      <c r="HH118" s="307"/>
      <c r="HI118" s="307"/>
      <c r="HJ118" s="307"/>
      <c r="HK118" s="307"/>
      <c r="HL118" s="307"/>
      <c r="HM118" s="307"/>
      <c r="HN118" s="307"/>
      <c r="HO118" s="307"/>
      <c r="HP118" s="307"/>
      <c r="HQ118" s="307"/>
      <c r="HR118" s="307"/>
      <c r="HS118" s="307"/>
      <c r="HT118" s="307"/>
      <c r="HU118" s="307"/>
      <c r="HV118" s="307"/>
      <c r="HW118" s="307"/>
      <c r="HX118" s="307"/>
      <c r="HY118" s="307"/>
      <c r="HZ118" s="307"/>
      <c r="IA118" s="307"/>
      <c r="IB118" s="307"/>
      <c r="IC118" s="307"/>
      <c r="ID118" s="307"/>
      <c r="IE118" s="307"/>
      <c r="IF118" s="307"/>
      <c r="IG118" s="307"/>
      <c r="IH118" s="307"/>
      <c r="II118" s="307"/>
      <c r="IJ118" s="307"/>
      <c r="IK118" s="307"/>
      <c r="IL118" s="307"/>
      <c r="IM118" s="307"/>
      <c r="IN118" s="307"/>
      <c r="IO118" s="307"/>
      <c r="IP118" s="307"/>
      <c r="IQ118" s="307"/>
      <c r="IR118" s="307"/>
      <c r="IS118" s="307"/>
      <c r="IT118" s="307"/>
      <c r="IU118" s="307"/>
      <c r="IV118" s="307"/>
      <c r="IW118" s="307"/>
      <c r="IX118" s="307"/>
      <c r="IY118" s="307"/>
      <c r="IZ118" s="307"/>
      <c r="JA118" s="307"/>
      <c r="JB118" s="307"/>
      <c r="JC118" s="307"/>
      <c r="JD118" s="307"/>
      <c r="JE118" s="307"/>
      <c r="JF118" s="307"/>
      <c r="JG118" s="307"/>
      <c r="JH118" s="307"/>
      <c r="JI118" s="307"/>
      <c r="JJ118" s="307"/>
      <c r="JK118" s="307"/>
      <c r="JL118" s="307"/>
      <c r="JM118" s="307"/>
      <c r="JN118" s="307"/>
      <c r="JO118" s="307"/>
      <c r="JP118" s="307"/>
      <c r="JQ118" s="307"/>
      <c r="JR118" s="307"/>
      <c r="JS118" s="307"/>
      <c r="JT118" s="307"/>
      <c r="JU118" s="307"/>
      <c r="JV118" s="307"/>
      <c r="JW118" s="307"/>
      <c r="JX118" s="307"/>
      <c r="JY118" s="307"/>
      <c r="JZ118" s="307"/>
      <c r="KA118" s="307"/>
      <c r="KB118" s="307"/>
      <c r="KC118" s="307"/>
      <c r="KD118" s="307"/>
      <c r="KE118" s="307"/>
      <c r="KF118" s="307"/>
      <c r="KG118" s="307"/>
      <c r="KH118" s="307"/>
      <c r="KI118" s="307"/>
      <c r="KJ118" s="353"/>
      <c r="KK118" s="353"/>
      <c r="KL118" s="353"/>
      <c r="KM118" s="353"/>
      <c r="KN118" s="353"/>
      <c r="KO118" s="353"/>
      <c r="KP118" s="353"/>
      <c r="KQ118" s="307"/>
      <c r="KR118" s="307"/>
      <c r="KS118" s="307"/>
      <c r="KT118" s="307"/>
    </row>
    <row r="119" spans="14:306" s="56" customFormat="1" ht="15" customHeight="1">
      <c r="N119" s="341"/>
      <c r="O119" s="330"/>
      <c r="P119" s="330"/>
      <c r="Q119" s="341"/>
      <c r="R119" s="341"/>
      <c r="S119" s="341"/>
      <c r="T119" s="330"/>
      <c r="U119" s="341"/>
      <c r="W119" s="342"/>
      <c r="X119" s="342"/>
      <c r="Y119" s="342"/>
      <c r="Z119" s="342"/>
      <c r="AA119" s="342"/>
      <c r="AB119" s="342"/>
      <c r="AC119" s="342"/>
      <c r="AD119" s="342"/>
      <c r="AE119" s="342"/>
      <c r="AG119" s="354">
        <v>13</v>
      </c>
      <c r="AH119" s="354"/>
      <c r="AI119" s="356" t="s">
        <v>242</v>
      </c>
      <c r="AJ119" s="356" t="s">
        <v>73</v>
      </c>
      <c r="AK119" s="356" t="s">
        <v>156</v>
      </c>
      <c r="AL119" s="356" t="s">
        <v>85</v>
      </c>
      <c r="AM119" s="356" t="s">
        <v>329</v>
      </c>
      <c r="AN119" s="356" t="s">
        <v>84</v>
      </c>
      <c r="AO119" s="356" t="s">
        <v>71</v>
      </c>
      <c r="AP119" s="356" t="s">
        <v>85</v>
      </c>
      <c r="AQ119" s="356" t="s">
        <v>157</v>
      </c>
      <c r="AR119" s="356" t="s">
        <v>81</v>
      </c>
      <c r="AS119" s="356" t="s">
        <v>130</v>
      </c>
      <c r="AT119" s="356" t="s">
        <v>538</v>
      </c>
      <c r="AU119" s="356"/>
      <c r="AV119" s="359">
        <v>10</v>
      </c>
      <c r="AW119" s="356" t="s">
        <v>156</v>
      </c>
      <c r="AX119" s="359">
        <v>10</v>
      </c>
      <c r="AY119" s="303">
        <f t="shared" si="0"/>
        <v>20</v>
      </c>
      <c r="AZ119" s="303">
        <f t="shared" si="1"/>
        <v>12</v>
      </c>
      <c r="BA119" s="303">
        <f t="shared" si="2"/>
        <v>12</v>
      </c>
      <c r="BB119" s="303">
        <f t="shared" si="3"/>
        <v>13</v>
      </c>
      <c r="BC119" s="303">
        <f t="shared" si="4"/>
        <v>45</v>
      </c>
      <c r="BD119" s="303">
        <f t="shared" si="5"/>
        <v>22</v>
      </c>
      <c r="BE119" s="303">
        <f t="shared" si="6"/>
        <v>11</v>
      </c>
      <c r="BF119" s="303">
        <f t="shared" si="7"/>
        <v>13</v>
      </c>
      <c r="BG119" s="303">
        <f t="shared" si="8"/>
        <v>14</v>
      </c>
      <c r="BH119" s="303"/>
      <c r="BI119" s="303">
        <f t="shared" si="9"/>
        <v>20</v>
      </c>
      <c r="BJ119" s="303">
        <f t="shared" si="10"/>
        <v>18</v>
      </c>
      <c r="BK119" s="303">
        <f t="shared" si="11"/>
        <v>55</v>
      </c>
      <c r="BL119" s="303">
        <f t="shared" si="12"/>
        <v>10</v>
      </c>
      <c r="BM119" s="303">
        <f t="shared" si="13"/>
        <v>12</v>
      </c>
      <c r="BN119" s="303">
        <f t="shared" si="14"/>
        <v>10</v>
      </c>
      <c r="BP119" s="355">
        <f>IF(Plan1!S25&lt;&gt;"",IF(Plan1!$S3=1,LOOKUP(Plan1!S25,BM107:BM126,$AG107:$AG126),IF(Plan1!$S3=2,LOOKUP(Plan1!S25,BM131:BM149,$AG107:$AG126),IF(Plan1!$S3=3,LOOKUP(Plan1!S25,BM154:BM173,$AG107:$AG126),IF(Plan1!$S3=4,LOOKUP(Plan1!S25,BM178:BM197,$AG107:$AG126),IF(Plan1!$S3=5,LOOKUP(Plan1!S25,BM202:BM221,$AG107:$AG126),IF(Plan1!$S3=6,LOOKUP(Plan1!S25,BM226:BM245,$AG107:$AG126),IF(Plan1!$S3=7,LOOKUP(Plan1!S25,BM250:BM269,$AG107:$AG126),IF(Plan1!$S3=8,LOOKUP(Plan1!S25,BM274:BM293,$AG107:$AG126),IF(Plan1!$S3=9,LOOKUP(Plan1!S25,BM298:BM317,$AG107:$AG126),IF(Plan1!$S3=10,LOOKUP(Plan1!S25,BM322:BM341,$AG107:$AG126),IF(Plan1!$S3=11,LOOKUP(Plan1!S25,BM346:BM365,$AG107:$AG126),IF(Plan1!$S3=12,LOOKUP(Plan1!S25,BM370:BM389,$AG107:$AG126),IF(Plan1!$S3=13,LOOKUP(Plan1!S25,BM394:BM413,$AG107:$AG126),IF(Plan1!$S3=14,LOOKUP(Plan1!S25,BM418:BM437,$AG107:$AG126),IF(Plan1!$S3=15,LOOKUP(Plan1!S25,BM442:BM461,$AG107:$AG126),IF(Plan1!$S3=16,LOOKUP(Plan1!S25,BM466:BM485,$AG107:$AG126),IF(Plan1!$S3=17,LOOKUP(Plan1!S25,BM490:BM509,$AG107:$AG126),IF(Plan1!$S3=18,LOOKUP(Plan1!S25,BM514:BM533,$AG107:$AG126),IF(Plan1!$S3=19,LOOKUP(Plan1!S25,BM538:BM557,$AG107:$AG126),IF(Plan1!$S3=20,LOOKUP(Plan1!S25,BM562:BM581,$AG107:$AG126),IF(Plan1!$S3=21,LOOKUP(Plan1!S25,BM586:BM605,$AG107:$AG126),IF(Plan1!$S3=22,LOOKUP(Plan1!S25,BM610:BM629,$AG107:$AG126),IF(Plan1!$S3=23,LOOKUP(Plan1!S25,BM634:BM653,$AG107:$AG126),IF(Plan1!$S3=24,LOOKUP(Plan1!S25,BM658:BM677,$AG107:$AG126),IF(Plan1!$S3=25,LOOKUP(Plan1!S25,BM682:BM701,$AG107:$AG126),IF(Plan1!$S3=26,LOOKUP(Plan1!S25,BM706:BM725,$AG107:$AG126),IF(Plan1!$S3=27,LOOKUP(Plan1!S25,BM730:BM749,$AG107:$AG126),IF(Plan1!$S3=28,LOOKUP(Plan1!S25,BM754:BM773,$AG107:$AG126),IF(Plan1!$S3=29,LOOKUP(Plan1!S25,BM778:BM797,$AG107:$AG126),IF(Plan1!$S3=30,LOOKUP(Plan1!S25,BM802:BM821,$AG107:$AG126),IF(Plan1!$S3=31,LOOKUP(Plan1!S25,BM826:BM845,$AG107:$AG126),IF(Plan1!$S3=32,LOOKUP(Plan1!S25,BM850:BM869,$AG107:$AG126),IF(Plan1!$S3=33,LOOKUP(Plan1!S25,BM874:BM893,$AG107:$AG126),0))))))))))))))))))))))))))))))))),0)</f>
        <v>0</v>
      </c>
      <c r="CB119" s="357"/>
      <c r="CC119" s="334"/>
      <c r="CD119" s="334"/>
      <c r="CE119" s="334"/>
      <c r="CF119" s="334"/>
      <c r="CG119" s="334"/>
      <c r="CH119" s="334"/>
      <c r="CI119" s="332"/>
      <c r="CJ119" s="332"/>
      <c r="CK119" s="332"/>
      <c r="CL119" s="332"/>
      <c r="CM119" s="332"/>
      <c r="CN119" s="332"/>
      <c r="CO119" s="332"/>
      <c r="CP119" s="332"/>
      <c r="CQ119" s="332"/>
      <c r="CR119" s="313"/>
      <c r="CS119" s="313"/>
      <c r="CT119" s="332"/>
      <c r="CU119" s="332"/>
      <c r="CV119" s="332"/>
      <c r="CW119" s="332"/>
      <c r="CX119" s="332"/>
      <c r="CY119" s="332"/>
      <c r="CZ119" s="332"/>
      <c r="DA119" s="332"/>
      <c r="DB119" s="332"/>
      <c r="DC119" s="332"/>
      <c r="DD119" s="332"/>
      <c r="DE119" s="332"/>
      <c r="DF119" s="332"/>
      <c r="DG119" s="332"/>
      <c r="DH119" s="332"/>
      <c r="DI119" s="313"/>
      <c r="DJ119" s="358"/>
      <c r="DK119" s="315"/>
      <c r="DL119" s="307"/>
      <c r="DM119" s="307"/>
      <c r="DN119" s="307"/>
      <c r="DO119" s="307"/>
      <c r="DP119" s="307"/>
      <c r="DQ119" s="307"/>
      <c r="DR119" s="307"/>
      <c r="DS119" s="307"/>
      <c r="DT119" s="307"/>
      <c r="DU119" s="307"/>
      <c r="DV119" s="307"/>
      <c r="DW119" s="307"/>
      <c r="DX119" s="314"/>
      <c r="DY119" s="325"/>
      <c r="DZ119" s="348"/>
      <c r="EA119" s="348"/>
      <c r="EB119" s="348"/>
      <c r="EC119" s="348"/>
      <c r="ED119" s="348"/>
      <c r="EE119" s="348"/>
      <c r="EF119" s="348"/>
      <c r="EG119" s="348"/>
      <c r="EH119" s="348"/>
      <c r="EI119" s="348"/>
      <c r="EJ119" s="346"/>
      <c r="EK119" s="348"/>
      <c r="EL119" s="348"/>
      <c r="EM119" s="348"/>
      <c r="EN119" s="348"/>
      <c r="EO119" s="348"/>
      <c r="EP119" s="348"/>
      <c r="EQ119" s="349"/>
      <c r="ER119" s="348"/>
      <c r="ES119" s="348"/>
      <c r="ET119" s="348"/>
      <c r="EU119" s="346"/>
      <c r="EV119" s="358"/>
      <c r="EW119" s="360"/>
      <c r="EX119" s="307"/>
      <c r="EY119" s="307"/>
      <c r="EZ119" s="307"/>
      <c r="FA119" s="307"/>
      <c r="FB119" s="307"/>
      <c r="FC119" s="307"/>
      <c r="FD119" s="307"/>
      <c r="FE119" s="307"/>
      <c r="FF119" s="307"/>
      <c r="FG119" s="307"/>
      <c r="FH119" s="307"/>
      <c r="FI119" s="307"/>
      <c r="FJ119" s="314"/>
      <c r="FK119" s="306"/>
      <c r="FL119" s="349"/>
      <c r="FM119" s="349"/>
      <c r="FN119" s="349"/>
      <c r="FO119" s="349"/>
      <c r="FP119" s="349"/>
      <c r="FQ119" s="349"/>
      <c r="FR119" s="349"/>
      <c r="FS119" s="349"/>
      <c r="FT119" s="349"/>
      <c r="FU119" s="349"/>
      <c r="FV119" s="349"/>
      <c r="FW119" s="349"/>
      <c r="FX119" s="349"/>
      <c r="FY119" s="349"/>
      <c r="FZ119" s="349"/>
      <c r="GA119" s="349"/>
      <c r="GB119" s="349"/>
      <c r="GC119" s="349"/>
      <c r="GD119" s="349"/>
      <c r="GE119" s="349"/>
      <c r="GF119" s="349"/>
      <c r="GG119" s="349"/>
      <c r="GH119" s="349"/>
      <c r="GI119" s="349"/>
      <c r="GJ119" s="324"/>
      <c r="GK119" s="324"/>
      <c r="GL119" s="360"/>
      <c r="GM119" s="307"/>
      <c r="GN119" s="307"/>
      <c r="GO119" s="307"/>
      <c r="GP119" s="307"/>
      <c r="GQ119" s="307"/>
      <c r="GR119" s="307"/>
      <c r="GS119" s="307"/>
      <c r="GT119" s="307"/>
      <c r="GU119" s="307"/>
      <c r="GV119" s="307"/>
      <c r="GW119" s="307"/>
      <c r="GX119" s="307"/>
      <c r="GY119" s="307"/>
      <c r="GZ119" s="307"/>
      <c r="HA119" s="307"/>
      <c r="HB119" s="307"/>
      <c r="HC119" s="307"/>
      <c r="HD119" s="307"/>
      <c r="HE119" s="307"/>
      <c r="HF119" s="307"/>
      <c r="HG119" s="307"/>
      <c r="HH119" s="307"/>
      <c r="HI119" s="307"/>
      <c r="HJ119" s="307"/>
      <c r="HK119" s="307"/>
      <c r="HL119" s="307"/>
      <c r="HM119" s="307"/>
      <c r="HN119" s="307"/>
      <c r="HO119" s="307"/>
      <c r="HP119" s="307"/>
      <c r="HQ119" s="307"/>
      <c r="HR119" s="307"/>
      <c r="HS119" s="307"/>
      <c r="HT119" s="307"/>
      <c r="HU119" s="307"/>
      <c r="HV119" s="307"/>
      <c r="HW119" s="307"/>
      <c r="HX119" s="307"/>
      <c r="HY119" s="307"/>
      <c r="HZ119" s="307"/>
      <c r="IA119" s="307"/>
      <c r="IB119" s="307"/>
      <c r="IC119" s="307"/>
      <c r="ID119" s="307"/>
      <c r="IE119" s="307"/>
      <c r="IF119" s="307"/>
      <c r="IG119" s="307"/>
      <c r="IH119" s="307"/>
      <c r="II119" s="307"/>
      <c r="IJ119" s="307"/>
      <c r="IK119" s="307"/>
      <c r="IL119" s="307"/>
      <c r="IM119" s="307"/>
      <c r="IN119" s="307"/>
      <c r="IO119" s="307"/>
      <c r="IP119" s="307"/>
      <c r="IQ119" s="307"/>
      <c r="IR119" s="307"/>
      <c r="IS119" s="307"/>
      <c r="IT119" s="307"/>
      <c r="IU119" s="307"/>
      <c r="IV119" s="307"/>
      <c r="IW119" s="307"/>
      <c r="IX119" s="307"/>
      <c r="IY119" s="307"/>
      <c r="IZ119" s="307"/>
      <c r="JA119" s="307"/>
      <c r="JB119" s="307"/>
      <c r="JC119" s="307"/>
      <c r="JD119" s="307"/>
      <c r="JE119" s="307"/>
      <c r="JF119" s="307"/>
      <c r="JG119" s="307"/>
      <c r="JH119" s="307"/>
      <c r="JI119" s="307"/>
      <c r="JJ119" s="307"/>
      <c r="JK119" s="307"/>
      <c r="JL119" s="307"/>
      <c r="JM119" s="307"/>
      <c r="JN119" s="307"/>
      <c r="JO119" s="307"/>
      <c r="JP119" s="307"/>
      <c r="JQ119" s="307"/>
      <c r="JR119" s="307"/>
      <c r="JS119" s="307"/>
      <c r="JT119" s="307"/>
      <c r="JU119" s="307"/>
      <c r="JV119" s="307"/>
      <c r="JW119" s="307"/>
      <c r="JX119" s="307"/>
      <c r="JY119" s="307"/>
      <c r="JZ119" s="307"/>
      <c r="KA119" s="307"/>
      <c r="KB119" s="307"/>
      <c r="KC119" s="307"/>
      <c r="KD119" s="307"/>
      <c r="KE119" s="307"/>
      <c r="KF119" s="307"/>
      <c r="KG119" s="307"/>
      <c r="KH119" s="307"/>
      <c r="KI119" s="307"/>
      <c r="KJ119" s="353"/>
      <c r="KK119" s="353"/>
      <c r="KL119" s="353"/>
      <c r="KM119" s="353"/>
      <c r="KN119" s="353"/>
      <c r="KO119" s="353"/>
      <c r="KP119" s="353"/>
      <c r="KQ119" s="307"/>
      <c r="KR119" s="307"/>
      <c r="KS119" s="307"/>
      <c r="KT119" s="307"/>
    </row>
    <row r="120" spans="14:306" s="56" customFormat="1" ht="15" customHeight="1">
      <c r="N120" s="341"/>
      <c r="O120" s="330"/>
      <c r="P120" s="330"/>
      <c r="Q120" s="341"/>
      <c r="R120" s="341"/>
      <c r="S120" s="341"/>
      <c r="T120" s="330"/>
      <c r="U120" s="341"/>
      <c r="W120" s="342"/>
      <c r="X120" s="342"/>
      <c r="Y120" s="342"/>
      <c r="Z120" s="342"/>
      <c r="AA120" s="342"/>
      <c r="AB120" s="342"/>
      <c r="AC120" s="342"/>
      <c r="AD120" s="342"/>
      <c r="AE120" s="342"/>
      <c r="AG120" s="354">
        <v>14</v>
      </c>
      <c r="AH120" s="354"/>
      <c r="AI120" s="356" t="s">
        <v>263</v>
      </c>
      <c r="AJ120" s="356" t="s">
        <v>76</v>
      </c>
      <c r="AK120" s="359">
        <v>14</v>
      </c>
      <c r="AL120" s="356" t="s">
        <v>76</v>
      </c>
      <c r="AM120" s="356" t="s">
        <v>539</v>
      </c>
      <c r="AN120" s="356" t="s">
        <v>126</v>
      </c>
      <c r="AO120" s="356" t="s">
        <v>85</v>
      </c>
      <c r="AP120" s="356" t="s">
        <v>76</v>
      </c>
      <c r="AQ120" s="359">
        <v>16</v>
      </c>
      <c r="AR120" s="356" t="s">
        <v>164</v>
      </c>
      <c r="AS120" s="356" t="s">
        <v>81</v>
      </c>
      <c r="AT120" s="356" t="s">
        <v>337</v>
      </c>
      <c r="AU120" s="356"/>
      <c r="AV120" s="359">
        <v>11</v>
      </c>
      <c r="AW120" s="359">
        <v>14</v>
      </c>
      <c r="AX120" s="359">
        <v>11</v>
      </c>
      <c r="AY120" s="303">
        <f t="shared" si="0"/>
        <v>24</v>
      </c>
      <c r="AZ120" s="303">
        <f t="shared" si="1"/>
        <v>15</v>
      </c>
      <c r="BA120" s="303">
        <f t="shared" si="2"/>
        <v>14</v>
      </c>
      <c r="BB120" s="303">
        <f t="shared" si="3"/>
        <v>15</v>
      </c>
      <c r="BC120" s="303">
        <f t="shared" si="4"/>
        <v>50</v>
      </c>
      <c r="BD120" s="303">
        <f t="shared" si="5"/>
        <v>25</v>
      </c>
      <c r="BE120" s="303">
        <f t="shared" si="6"/>
        <v>13</v>
      </c>
      <c r="BF120" s="303">
        <f t="shared" si="7"/>
        <v>15</v>
      </c>
      <c r="BG120" s="303">
        <f t="shared" si="8"/>
        <v>16</v>
      </c>
      <c r="BH120" s="303"/>
      <c r="BI120" s="303">
        <f t="shared" si="9"/>
        <v>22</v>
      </c>
      <c r="BJ120" s="303">
        <f t="shared" si="10"/>
        <v>20</v>
      </c>
      <c r="BK120" s="303">
        <f t="shared" si="11"/>
        <v>61</v>
      </c>
      <c r="BL120" s="303">
        <f t="shared" si="12"/>
        <v>11</v>
      </c>
      <c r="BM120" s="303">
        <f t="shared" si="13"/>
        <v>14</v>
      </c>
      <c r="BN120" s="303">
        <f t="shared" si="14"/>
        <v>11</v>
      </c>
      <c r="BP120" s="355">
        <f>IF(Plan1!S26&lt;&gt;"",IF(Plan1!$S3=1,LOOKUP(Plan1!S26,BN107:BN126,$AG107:$AG126),IF(Plan1!$S3=2,LOOKUP(Plan1!S26,BN131:BN149,$AG107:$AG126),IF(Plan1!$S3=3,LOOKUP(Plan1!S26,BN154:BN173,$AG107:$AG126),IF(Plan1!$S3=4,LOOKUP(Plan1!S26,BN178:BN197,$AG107:$AG126),IF(Plan1!$S3=5,LOOKUP(Plan1!S26,BN202:BN221,$AG107:$AG126),IF(Plan1!$S3=6,LOOKUP(Plan1!S26,BN226:BN245,$AG107:$AG126),IF(Plan1!$S3=7,LOOKUP(Plan1!S26,BN250:BN269,$AG107:$AG126),IF(Plan1!$S3=8,LOOKUP(Plan1!S26,BN274:BN293,$AG107:$AG126),IF(Plan1!$S3=9,LOOKUP(Plan1!S26,BN298:BN317,$AG107:$AG126),IF(Plan1!$S3=10,LOOKUP(Plan1!S26,BN322:BN341,$AG107:$AG126),IF(Plan1!$S3=11,LOOKUP(Plan1!S26,BN346:BN365,$AG107:$AG126),IF(Plan1!$S3=12,LOOKUP(Plan1!S26,BN370:BN389,$AG107:$AG126),IF(Plan1!$S3=13,LOOKUP(Plan1!S26,BN394:BN413,$AG107:$AG126),IF(Plan1!$S3=14,LOOKUP(Plan1!S26,BN418:BN437,$AG107:$AG126),IF(Plan1!$S3=15,LOOKUP(Plan1!S26,BN442:BN461,$AG107:$AG126),IF(Plan1!$S3=16,LOOKUP(Plan1!S26,BN466:BN485,$AG107:$AG126),IF(Plan1!$S3=17,LOOKUP(Plan1!S26,BN490:BN509,$AG107:$AG126),IF(Plan1!$S3=18,LOOKUP(Plan1!S26,BN514:BN533,$AG107:$AG126),IF(Plan1!$S3=19,LOOKUP(Plan1!S26,BN538:BN557,$AG107:$AG126),IF(Plan1!$S3=20,LOOKUP(Plan1!S26,BN562:BN581,$AG107:$AG126),IF(Plan1!$S3=21,LOOKUP(Plan1!S26,BN586:BN605,$AG107:$AG126),IF(Plan1!$S3=22,LOOKUP(Plan1!S26,BN610:BN629,$AG107:$AG126),IF(Plan1!$S3=23,LOOKUP(Plan1!S26,BN634:BN653,$AG107:$AG126),IF(Plan1!$S3=24,LOOKUP(Plan1!S26,BN658:BN677,$AG107:$AG126),IF(Plan1!$S3=25,LOOKUP(Plan1!S26,BN682:BN701,$AG107:$AG126),IF(Plan1!$S3=26,LOOKUP(Plan1!S26,BN706:BN725,$AG107:$AG126),IF(Plan1!$S3=27,LOOKUP(Plan1!S26,BN730:BN749,$AG107:$AG126),IF(Plan1!$S3=28,LOOKUP(Plan1!S26,BN754:BN773,$AG107:$AG126),IF(Plan1!$S3=29,LOOKUP(Plan1!S26,BN778:BN797,$AG107:$AG126),IF(Plan1!$S3=30,LOOKUP(Plan1!S26,BN802:BN821,$AG107:$AG126),IF(Plan1!$S3=31,LOOKUP(Plan1!S26,BN826:BN845,$AG107:$AG126),IF(Plan1!$S3=32,LOOKUP(Plan1!S26,BN850:BN869,$AG107:$AG126),IF(Plan1!$S3=33,LOOKUP(Plan1!S26,BN874:BN893,$AG107:$AG126),0))))))))))))))))))))))))))))))))),0)</f>
        <v>0</v>
      </c>
      <c r="CB120" s="357"/>
      <c r="CC120" s="334"/>
      <c r="CD120" s="334"/>
      <c r="CE120" s="334"/>
      <c r="CF120" s="334"/>
      <c r="CG120" s="334"/>
      <c r="CH120" s="334"/>
      <c r="CI120" s="332"/>
      <c r="CJ120" s="332"/>
      <c r="CK120" s="332"/>
      <c r="CL120" s="332"/>
      <c r="CM120" s="332"/>
      <c r="CN120" s="332"/>
      <c r="CO120" s="332"/>
      <c r="CP120" s="332"/>
      <c r="CQ120" s="332"/>
      <c r="CR120" s="313"/>
      <c r="CS120" s="313"/>
      <c r="CT120" s="332"/>
      <c r="CU120" s="332"/>
      <c r="CV120" s="332"/>
      <c r="CW120" s="332"/>
      <c r="CX120" s="332"/>
      <c r="CY120" s="332"/>
      <c r="CZ120" s="332"/>
      <c r="DA120" s="332"/>
      <c r="DB120" s="332"/>
      <c r="DC120" s="332"/>
      <c r="DD120" s="332"/>
      <c r="DE120" s="332"/>
      <c r="DF120" s="332"/>
      <c r="DG120" s="332"/>
      <c r="DH120" s="332"/>
      <c r="DI120" s="313"/>
      <c r="DJ120" s="358"/>
      <c r="DK120" s="315"/>
      <c r="DL120" s="307"/>
      <c r="DM120" s="307"/>
      <c r="DN120" s="307"/>
      <c r="DO120" s="307"/>
      <c r="DP120" s="307"/>
      <c r="DQ120" s="307"/>
      <c r="DR120" s="307"/>
      <c r="DS120" s="307"/>
      <c r="DT120" s="307"/>
      <c r="DU120" s="307"/>
      <c r="DV120" s="307"/>
      <c r="DW120" s="307"/>
      <c r="DX120" s="314"/>
      <c r="DY120" s="325"/>
      <c r="DZ120" s="349"/>
      <c r="EA120" s="348"/>
      <c r="EB120" s="348"/>
      <c r="EC120" s="348"/>
      <c r="ED120" s="348"/>
      <c r="EE120" s="349"/>
      <c r="EF120" s="348"/>
      <c r="EG120" s="348"/>
      <c r="EH120" s="348"/>
      <c r="EI120" s="348"/>
      <c r="EJ120" s="346"/>
      <c r="EK120" s="348"/>
      <c r="EL120" s="348"/>
      <c r="EM120" s="348"/>
      <c r="EN120" s="348"/>
      <c r="EO120" s="346"/>
      <c r="EP120" s="348"/>
      <c r="EQ120" s="348"/>
      <c r="ER120" s="348"/>
      <c r="ES120" s="348"/>
      <c r="ET120" s="348"/>
      <c r="EU120" s="346"/>
      <c r="EV120" s="358"/>
      <c r="EW120" s="360"/>
      <c r="EX120" s="307"/>
      <c r="EY120" s="307"/>
      <c r="EZ120" s="307"/>
      <c r="FA120" s="307"/>
      <c r="FB120" s="307"/>
      <c r="FC120" s="307"/>
      <c r="FD120" s="307"/>
      <c r="FE120" s="307"/>
      <c r="FF120" s="307"/>
      <c r="FG120" s="307"/>
      <c r="FH120" s="307"/>
      <c r="FI120" s="307"/>
      <c r="FJ120" s="314"/>
      <c r="FK120" s="306"/>
      <c r="FL120" s="349"/>
      <c r="FM120" s="349"/>
      <c r="FN120" s="349"/>
      <c r="FO120" s="349"/>
      <c r="FP120" s="349"/>
      <c r="FQ120" s="349"/>
      <c r="FR120" s="349"/>
      <c r="FS120" s="349"/>
      <c r="FT120" s="349"/>
      <c r="FU120" s="349"/>
      <c r="FV120" s="349"/>
      <c r="FW120" s="349"/>
      <c r="FX120" s="349"/>
      <c r="FY120" s="349"/>
      <c r="FZ120" s="349"/>
      <c r="GA120" s="349"/>
      <c r="GB120" s="349"/>
      <c r="GC120" s="349"/>
      <c r="GD120" s="349"/>
      <c r="GE120" s="349"/>
      <c r="GF120" s="349"/>
      <c r="GG120" s="349"/>
      <c r="GH120" s="349"/>
      <c r="GI120" s="349"/>
      <c r="GJ120" s="324"/>
      <c r="GK120" s="324"/>
      <c r="GL120" s="360"/>
      <c r="GM120" s="307"/>
      <c r="GN120" s="307"/>
      <c r="GO120" s="307"/>
      <c r="GP120" s="307"/>
      <c r="GQ120" s="307"/>
      <c r="GR120" s="307"/>
      <c r="GS120" s="307"/>
      <c r="GT120" s="307"/>
      <c r="GU120" s="307"/>
      <c r="GV120" s="307"/>
      <c r="GW120" s="307"/>
      <c r="GX120" s="307"/>
      <c r="GY120" s="307"/>
      <c r="GZ120" s="307"/>
      <c r="HA120" s="307"/>
      <c r="HB120" s="307"/>
      <c r="HC120" s="307"/>
      <c r="HD120" s="307"/>
      <c r="HE120" s="307"/>
      <c r="HF120" s="307"/>
      <c r="HG120" s="307"/>
      <c r="HH120" s="307"/>
      <c r="HI120" s="307"/>
      <c r="HJ120" s="307"/>
      <c r="HK120" s="307"/>
      <c r="HL120" s="307"/>
      <c r="HM120" s="307"/>
      <c r="HN120" s="307"/>
      <c r="HO120" s="307"/>
      <c r="HP120" s="307"/>
      <c r="HQ120" s="307"/>
      <c r="HR120" s="307"/>
      <c r="HS120" s="307"/>
      <c r="HT120" s="307"/>
      <c r="HU120" s="307"/>
      <c r="HV120" s="307"/>
      <c r="HW120" s="307"/>
      <c r="HX120" s="307"/>
      <c r="HY120" s="307"/>
      <c r="HZ120" s="307"/>
      <c r="IA120" s="307"/>
      <c r="IB120" s="307"/>
      <c r="IC120" s="307"/>
      <c r="ID120" s="307"/>
      <c r="IE120" s="307"/>
      <c r="IF120" s="307"/>
      <c r="IG120" s="307"/>
      <c r="IH120" s="307"/>
      <c r="II120" s="307"/>
      <c r="IJ120" s="307"/>
      <c r="IK120" s="307"/>
      <c r="IL120" s="307"/>
      <c r="IM120" s="307"/>
      <c r="IN120" s="307"/>
      <c r="IO120" s="307"/>
      <c r="IP120" s="307"/>
      <c r="IQ120" s="307"/>
      <c r="IR120" s="307"/>
      <c r="IS120" s="307"/>
      <c r="IT120" s="307"/>
      <c r="IU120" s="307"/>
      <c r="IV120" s="307"/>
      <c r="IW120" s="307"/>
      <c r="IX120" s="307"/>
      <c r="IY120" s="307"/>
      <c r="IZ120" s="307"/>
      <c r="JA120" s="307"/>
      <c r="JB120" s="307"/>
      <c r="JC120" s="307"/>
      <c r="JD120" s="307"/>
      <c r="JE120" s="307"/>
      <c r="JF120" s="307"/>
      <c r="JG120" s="307"/>
      <c r="JH120" s="307"/>
      <c r="JI120" s="307"/>
      <c r="JJ120" s="307"/>
      <c r="JK120" s="307"/>
      <c r="JL120" s="307"/>
      <c r="JM120" s="307"/>
      <c r="JN120" s="307"/>
      <c r="JO120" s="307"/>
      <c r="JP120" s="307"/>
      <c r="JQ120" s="307"/>
      <c r="JR120" s="307"/>
      <c r="JS120" s="307"/>
      <c r="JT120" s="307"/>
      <c r="JU120" s="307"/>
      <c r="JV120" s="307"/>
      <c r="JW120" s="307"/>
      <c r="JX120" s="307"/>
      <c r="JY120" s="307"/>
      <c r="JZ120" s="307"/>
      <c r="KA120" s="307"/>
      <c r="KB120" s="307"/>
      <c r="KC120" s="307"/>
      <c r="KD120" s="307"/>
      <c r="KE120" s="307"/>
      <c r="KF120" s="307"/>
      <c r="KG120" s="307"/>
      <c r="KH120" s="307"/>
      <c r="KI120" s="307"/>
      <c r="KJ120" s="353"/>
      <c r="KK120" s="353"/>
      <c r="KL120" s="353"/>
      <c r="KM120" s="353"/>
      <c r="KN120" s="353"/>
      <c r="KO120" s="353"/>
      <c r="KP120" s="353"/>
      <c r="KQ120" s="307"/>
      <c r="KR120" s="307"/>
      <c r="KS120" s="307"/>
      <c r="KT120" s="307"/>
    </row>
    <row r="121" spans="14:306" s="56" customFormat="1" ht="15" customHeight="1">
      <c r="N121" s="341"/>
      <c r="O121" s="330"/>
      <c r="P121" s="330"/>
      <c r="Q121" s="341"/>
      <c r="R121" s="341"/>
      <c r="S121" s="330"/>
      <c r="T121" s="330"/>
      <c r="U121" s="341"/>
      <c r="W121" s="342"/>
      <c r="X121" s="342"/>
      <c r="Y121" s="342"/>
      <c r="Z121" s="342"/>
      <c r="AA121" s="342"/>
      <c r="AB121" s="342"/>
      <c r="AC121" s="342"/>
      <c r="AD121" s="342"/>
      <c r="AE121" s="342"/>
      <c r="AG121" s="354">
        <v>15</v>
      </c>
      <c r="AH121" s="354"/>
      <c r="AI121" s="356" t="s">
        <v>162</v>
      </c>
      <c r="AJ121" s="356" t="s">
        <v>79</v>
      </c>
      <c r="AK121" s="359">
        <v>15</v>
      </c>
      <c r="AL121" s="356" t="s">
        <v>79</v>
      </c>
      <c r="AM121" s="356" t="s">
        <v>100</v>
      </c>
      <c r="AN121" s="356" t="s">
        <v>129</v>
      </c>
      <c r="AO121" s="359">
        <v>15</v>
      </c>
      <c r="AP121" s="356" t="s">
        <v>79</v>
      </c>
      <c r="AQ121" s="356" t="s">
        <v>79</v>
      </c>
      <c r="AR121" s="356" t="s">
        <v>263</v>
      </c>
      <c r="AS121" s="356" t="s">
        <v>84</v>
      </c>
      <c r="AT121" s="356" t="s">
        <v>131</v>
      </c>
      <c r="AU121" s="356"/>
      <c r="AV121" s="356" t="s">
        <v>0</v>
      </c>
      <c r="AW121" s="359">
        <v>15</v>
      </c>
      <c r="AX121" s="356" t="s">
        <v>0</v>
      </c>
      <c r="AY121" s="303">
        <f t="shared" si="0"/>
        <v>27</v>
      </c>
      <c r="AZ121" s="303">
        <f t="shared" si="1"/>
        <v>17</v>
      </c>
      <c r="BA121" s="303">
        <f t="shared" si="2"/>
        <v>15</v>
      </c>
      <c r="BB121" s="303">
        <f t="shared" si="3"/>
        <v>17</v>
      </c>
      <c r="BC121" s="303">
        <f t="shared" si="4"/>
        <v>54</v>
      </c>
      <c r="BD121" s="303">
        <f t="shared" si="5"/>
        <v>27</v>
      </c>
      <c r="BE121" s="303">
        <f t="shared" si="6"/>
        <v>15</v>
      </c>
      <c r="BF121" s="303">
        <f t="shared" si="7"/>
        <v>17</v>
      </c>
      <c r="BG121" s="303">
        <f t="shared" si="8"/>
        <v>17</v>
      </c>
      <c r="BH121" s="303"/>
      <c r="BI121" s="303">
        <f t="shared" si="9"/>
        <v>24</v>
      </c>
      <c r="BJ121" s="303">
        <f t="shared" si="10"/>
        <v>22</v>
      </c>
      <c r="BK121" s="303">
        <f t="shared" si="11"/>
        <v>68</v>
      </c>
      <c r="BL121" s="303" t="str">
        <f t="shared" si="12"/>
        <v>-</v>
      </c>
      <c r="BM121" s="303">
        <f t="shared" si="13"/>
        <v>15</v>
      </c>
      <c r="BN121" s="303" t="str">
        <f t="shared" si="14"/>
        <v>-</v>
      </c>
      <c r="CB121" s="357"/>
      <c r="CC121" s="334"/>
      <c r="CD121" s="334"/>
      <c r="CE121" s="334"/>
      <c r="CF121" s="334"/>
      <c r="CG121" s="334"/>
      <c r="CH121" s="334"/>
      <c r="CI121" s="334"/>
      <c r="CJ121" s="332"/>
      <c r="CK121" s="332"/>
      <c r="CL121" s="332"/>
      <c r="CM121" s="332"/>
      <c r="CN121" s="332"/>
      <c r="CO121" s="332"/>
      <c r="CP121" s="332"/>
      <c r="CQ121" s="332"/>
      <c r="CR121" s="313"/>
      <c r="CS121" s="313"/>
      <c r="CT121" s="334"/>
      <c r="CU121" s="334"/>
      <c r="CV121" s="334"/>
      <c r="CW121" s="334"/>
      <c r="CX121" s="334"/>
      <c r="CY121" s="334"/>
      <c r="CZ121" s="332"/>
      <c r="DA121" s="332"/>
      <c r="DB121" s="332"/>
      <c r="DC121" s="332"/>
      <c r="DD121" s="332"/>
      <c r="DE121" s="332"/>
      <c r="DF121" s="332"/>
      <c r="DG121" s="332"/>
      <c r="DH121" s="332"/>
      <c r="DI121" s="313"/>
      <c r="DJ121" s="358"/>
      <c r="DK121" s="315"/>
      <c r="DL121" s="307"/>
      <c r="DM121" s="307"/>
      <c r="DN121" s="307"/>
      <c r="DO121" s="307"/>
      <c r="DP121" s="307"/>
      <c r="DQ121" s="307"/>
      <c r="DR121" s="307"/>
      <c r="DS121" s="307"/>
      <c r="DT121" s="307"/>
      <c r="DU121" s="307"/>
      <c r="DV121" s="307"/>
      <c r="DW121" s="307"/>
      <c r="DX121" s="314"/>
      <c r="DY121" s="325"/>
      <c r="DZ121" s="348"/>
      <c r="EA121" s="348"/>
      <c r="EB121" s="348"/>
      <c r="EC121" s="348"/>
      <c r="ED121" s="348"/>
      <c r="EE121" s="348"/>
      <c r="EF121" s="348"/>
      <c r="EG121" s="348"/>
      <c r="EH121" s="348"/>
      <c r="EI121" s="348"/>
      <c r="EJ121" s="346"/>
      <c r="EK121" s="348"/>
      <c r="EL121" s="348"/>
      <c r="EM121" s="348"/>
      <c r="EN121" s="348"/>
      <c r="EO121" s="348"/>
      <c r="EP121" s="348"/>
      <c r="EQ121" s="348"/>
      <c r="ER121" s="348"/>
      <c r="ES121" s="348"/>
      <c r="ET121" s="348"/>
      <c r="EU121" s="346"/>
      <c r="EV121" s="358"/>
      <c r="EW121" s="360"/>
      <c r="EX121" s="307"/>
      <c r="EY121" s="307"/>
      <c r="EZ121" s="307"/>
      <c r="FA121" s="307"/>
      <c r="FB121" s="307"/>
      <c r="FC121" s="307"/>
      <c r="FD121" s="307"/>
      <c r="FE121" s="307"/>
      <c r="FF121" s="307"/>
      <c r="FG121" s="307"/>
      <c r="FH121" s="307"/>
      <c r="FI121" s="307"/>
      <c r="FJ121" s="314"/>
      <c r="FK121" s="306"/>
      <c r="FL121" s="349"/>
      <c r="FM121" s="349"/>
      <c r="FN121" s="349"/>
      <c r="FO121" s="349"/>
      <c r="FP121" s="349"/>
      <c r="FQ121" s="349"/>
      <c r="FR121" s="349"/>
      <c r="FS121" s="349"/>
      <c r="FT121" s="349"/>
      <c r="FU121" s="349"/>
      <c r="FV121" s="349"/>
      <c r="FW121" s="349"/>
      <c r="FX121" s="349"/>
      <c r="FY121" s="349"/>
      <c r="FZ121" s="349"/>
      <c r="GA121" s="349"/>
      <c r="GB121" s="349"/>
      <c r="GC121" s="349"/>
      <c r="GD121" s="349"/>
      <c r="GE121" s="349"/>
      <c r="GF121" s="349"/>
      <c r="GG121" s="349"/>
      <c r="GH121" s="349"/>
      <c r="GI121" s="349"/>
      <c r="GJ121" s="324"/>
      <c r="GK121" s="324"/>
      <c r="GL121" s="360"/>
      <c r="GM121" s="307"/>
      <c r="GN121" s="307"/>
      <c r="GO121" s="307"/>
      <c r="GP121" s="307"/>
      <c r="GQ121" s="307"/>
      <c r="GR121" s="307"/>
      <c r="GS121" s="307"/>
      <c r="GT121" s="307"/>
      <c r="GU121" s="307"/>
      <c r="GV121" s="307"/>
      <c r="GW121" s="307"/>
      <c r="GX121" s="307"/>
      <c r="GY121" s="307"/>
      <c r="GZ121" s="307"/>
      <c r="HA121" s="307"/>
      <c r="HB121" s="307"/>
      <c r="HC121" s="307"/>
      <c r="HD121" s="307"/>
      <c r="HE121" s="307"/>
      <c r="HF121" s="307"/>
      <c r="HG121" s="307"/>
      <c r="HH121" s="307"/>
      <c r="HI121" s="307"/>
      <c r="HJ121" s="307"/>
      <c r="HK121" s="307"/>
      <c r="HL121" s="307"/>
      <c r="HM121" s="307"/>
      <c r="HN121" s="307"/>
      <c r="HO121" s="307"/>
      <c r="HP121" s="307"/>
      <c r="HQ121" s="307"/>
      <c r="HR121" s="307"/>
      <c r="HS121" s="307"/>
      <c r="HT121" s="307"/>
      <c r="HU121" s="307"/>
      <c r="HV121" s="307"/>
      <c r="HW121" s="307"/>
      <c r="HX121" s="307"/>
      <c r="HY121" s="307"/>
      <c r="HZ121" s="307"/>
      <c r="IA121" s="307"/>
      <c r="IB121" s="307"/>
      <c r="IC121" s="307"/>
      <c r="ID121" s="307"/>
      <c r="IE121" s="307"/>
      <c r="IF121" s="307"/>
      <c r="IG121" s="307"/>
      <c r="IH121" s="307"/>
      <c r="II121" s="307"/>
      <c r="IJ121" s="307"/>
      <c r="IK121" s="307"/>
      <c r="IL121" s="307"/>
      <c r="IM121" s="307"/>
      <c r="IN121" s="307"/>
      <c r="IO121" s="307"/>
      <c r="IP121" s="307"/>
      <c r="IQ121" s="307"/>
      <c r="IR121" s="307"/>
      <c r="IS121" s="307"/>
      <c r="IT121" s="307"/>
      <c r="IU121" s="307"/>
      <c r="IV121" s="307"/>
      <c r="IW121" s="307"/>
      <c r="IX121" s="307"/>
      <c r="IY121" s="307"/>
      <c r="IZ121" s="307"/>
      <c r="JA121" s="307"/>
      <c r="JB121" s="307"/>
      <c r="JC121" s="307"/>
      <c r="JD121" s="307"/>
      <c r="JE121" s="307"/>
      <c r="JF121" s="307"/>
      <c r="JG121" s="307"/>
      <c r="JH121" s="307"/>
      <c r="JI121" s="307"/>
      <c r="JJ121" s="307"/>
      <c r="JK121" s="307"/>
      <c r="JL121" s="307"/>
      <c r="JM121" s="307"/>
      <c r="JN121" s="307"/>
      <c r="JO121" s="307"/>
      <c r="JP121" s="307"/>
      <c r="JQ121" s="307"/>
      <c r="JR121" s="307"/>
      <c r="JS121" s="307"/>
      <c r="JT121" s="307"/>
      <c r="JU121" s="307"/>
      <c r="JV121" s="307"/>
      <c r="JW121" s="307"/>
      <c r="JX121" s="307"/>
      <c r="JY121" s="307"/>
      <c r="JZ121" s="307"/>
      <c r="KA121" s="307"/>
      <c r="KB121" s="307"/>
      <c r="KC121" s="307"/>
      <c r="KD121" s="307"/>
      <c r="KE121" s="307"/>
      <c r="KF121" s="307"/>
      <c r="KG121" s="307"/>
      <c r="KH121" s="307"/>
      <c r="KI121" s="307"/>
      <c r="KJ121" s="353"/>
      <c r="KK121" s="353"/>
      <c r="KL121" s="353"/>
      <c r="KM121" s="353"/>
      <c r="KN121" s="353"/>
      <c r="KO121" s="353"/>
      <c r="KP121" s="353"/>
      <c r="KQ121" s="307"/>
      <c r="KR121" s="307"/>
      <c r="KS121" s="307"/>
      <c r="KT121" s="307"/>
    </row>
    <row r="122" spans="14:306" s="56" customFormat="1" ht="15" customHeight="1">
      <c r="N122" s="341"/>
      <c r="O122" s="330"/>
      <c r="P122" s="330"/>
      <c r="Q122" s="330"/>
      <c r="R122" s="330"/>
      <c r="S122" s="330"/>
      <c r="T122" s="330"/>
      <c r="U122" s="330"/>
      <c r="W122" s="342"/>
      <c r="X122" s="342"/>
      <c r="Y122" s="342"/>
      <c r="Z122" s="342"/>
      <c r="AA122" s="342"/>
      <c r="AB122" s="342"/>
      <c r="AC122" s="342"/>
      <c r="AD122" s="342"/>
      <c r="AE122" s="342"/>
      <c r="AG122" s="354">
        <v>16</v>
      </c>
      <c r="AH122" s="354"/>
      <c r="AI122" s="356" t="s">
        <v>77</v>
      </c>
      <c r="AJ122" s="356" t="s">
        <v>121</v>
      </c>
      <c r="AK122" s="359">
        <v>16</v>
      </c>
      <c r="AL122" s="356" t="s">
        <v>82</v>
      </c>
      <c r="AM122" s="356" t="s">
        <v>540</v>
      </c>
      <c r="AN122" s="356" t="s">
        <v>99</v>
      </c>
      <c r="AO122" s="359">
        <v>16</v>
      </c>
      <c r="AP122" s="356" t="s">
        <v>82</v>
      </c>
      <c r="AQ122" s="356" t="s">
        <v>82</v>
      </c>
      <c r="AR122" s="356" t="s">
        <v>162</v>
      </c>
      <c r="AS122" s="356" t="s">
        <v>126</v>
      </c>
      <c r="AT122" s="356" t="s">
        <v>135</v>
      </c>
      <c r="AU122" s="356"/>
      <c r="AV122" s="359">
        <v>12</v>
      </c>
      <c r="AW122" s="359">
        <v>16</v>
      </c>
      <c r="AX122" s="359">
        <v>12</v>
      </c>
      <c r="AY122" s="303">
        <f t="shared" si="0"/>
        <v>29</v>
      </c>
      <c r="AZ122" s="303">
        <f t="shared" si="1"/>
        <v>19</v>
      </c>
      <c r="BA122" s="303">
        <f t="shared" si="2"/>
        <v>16</v>
      </c>
      <c r="BB122" s="303">
        <f t="shared" si="3"/>
        <v>19</v>
      </c>
      <c r="BC122" s="303">
        <f t="shared" si="4"/>
        <v>58</v>
      </c>
      <c r="BD122" s="303">
        <f t="shared" si="5"/>
        <v>30</v>
      </c>
      <c r="BE122" s="303">
        <f t="shared" si="6"/>
        <v>16</v>
      </c>
      <c r="BF122" s="303">
        <f t="shared" si="7"/>
        <v>19</v>
      </c>
      <c r="BG122" s="303">
        <f t="shared" si="8"/>
        <v>19</v>
      </c>
      <c r="BH122" s="303"/>
      <c r="BI122" s="303">
        <f t="shared" si="9"/>
        <v>27</v>
      </c>
      <c r="BJ122" s="303">
        <f t="shared" si="10"/>
        <v>25</v>
      </c>
      <c r="BK122" s="303">
        <f t="shared" si="11"/>
        <v>74</v>
      </c>
      <c r="BL122" s="303">
        <f t="shared" si="12"/>
        <v>12</v>
      </c>
      <c r="BM122" s="303">
        <f t="shared" si="13"/>
        <v>16</v>
      </c>
      <c r="BN122" s="303">
        <f t="shared" si="14"/>
        <v>12</v>
      </c>
      <c r="CB122" s="357"/>
      <c r="CC122" s="332"/>
      <c r="CD122" s="332"/>
      <c r="CE122" s="332"/>
      <c r="CF122" s="332"/>
      <c r="CG122" s="332"/>
      <c r="CH122" s="332"/>
      <c r="CI122" s="332"/>
      <c r="CJ122" s="332"/>
      <c r="CK122" s="332"/>
      <c r="CL122" s="332"/>
      <c r="CM122" s="332"/>
      <c r="CN122" s="332"/>
      <c r="CO122" s="332"/>
      <c r="CP122" s="332"/>
      <c r="CQ122" s="332"/>
      <c r="CR122" s="313"/>
      <c r="CS122" s="313"/>
      <c r="CT122" s="334"/>
      <c r="CU122" s="334"/>
      <c r="CV122" s="334"/>
      <c r="CW122" s="334"/>
      <c r="CX122" s="334"/>
      <c r="CY122" s="334"/>
      <c r="CZ122" s="332"/>
      <c r="DA122" s="332"/>
      <c r="DB122" s="332"/>
      <c r="DC122" s="332"/>
      <c r="DD122" s="332"/>
      <c r="DE122" s="332"/>
      <c r="DF122" s="332"/>
      <c r="DG122" s="332"/>
      <c r="DH122" s="332"/>
      <c r="DI122" s="313"/>
      <c r="DJ122" s="358"/>
      <c r="DK122" s="315"/>
      <c r="DL122" s="307"/>
      <c r="DM122" s="307"/>
      <c r="DN122" s="307"/>
      <c r="DO122" s="307"/>
      <c r="DP122" s="307"/>
      <c r="DQ122" s="307"/>
      <c r="DR122" s="307"/>
      <c r="DS122" s="307"/>
      <c r="DT122" s="307"/>
      <c r="DU122" s="307"/>
      <c r="DV122" s="307"/>
      <c r="DW122" s="307"/>
      <c r="DX122" s="314"/>
      <c r="DY122" s="325"/>
      <c r="DZ122" s="348"/>
      <c r="EA122" s="348"/>
      <c r="EB122" s="348"/>
      <c r="EC122" s="348"/>
      <c r="ED122" s="348"/>
      <c r="EE122" s="348"/>
      <c r="EF122" s="348"/>
      <c r="EG122" s="349"/>
      <c r="EH122" s="348"/>
      <c r="EI122" s="348"/>
      <c r="EJ122" s="346"/>
      <c r="EK122" s="348"/>
      <c r="EL122" s="348"/>
      <c r="EM122" s="348"/>
      <c r="EN122" s="348"/>
      <c r="EO122" s="348"/>
      <c r="EP122" s="348"/>
      <c r="EQ122" s="348"/>
      <c r="ER122" s="348"/>
      <c r="ES122" s="348"/>
      <c r="ET122" s="348"/>
      <c r="EU122" s="346"/>
      <c r="EV122" s="358"/>
      <c r="EW122" s="360"/>
      <c r="EX122" s="307"/>
      <c r="EY122" s="307"/>
      <c r="EZ122" s="307"/>
      <c r="FA122" s="307"/>
      <c r="FB122" s="307"/>
      <c r="FC122" s="307"/>
      <c r="FD122" s="307"/>
      <c r="FE122" s="307"/>
      <c r="FF122" s="307"/>
      <c r="FG122" s="307"/>
      <c r="FH122" s="307"/>
      <c r="FI122" s="307"/>
      <c r="FJ122" s="314"/>
      <c r="FK122" s="306"/>
      <c r="FL122" s="346"/>
      <c r="FM122" s="349"/>
      <c r="FN122" s="349"/>
      <c r="FO122" s="349"/>
      <c r="FP122" s="349"/>
      <c r="FQ122" s="349"/>
      <c r="FR122" s="349"/>
      <c r="FS122" s="349"/>
      <c r="FT122" s="349"/>
      <c r="FU122" s="349"/>
      <c r="FV122" s="349"/>
      <c r="FW122" s="349"/>
      <c r="FX122" s="346"/>
      <c r="FY122" s="349"/>
      <c r="FZ122" s="349"/>
      <c r="GA122" s="349"/>
      <c r="GB122" s="349"/>
      <c r="GC122" s="349"/>
      <c r="GD122" s="349"/>
      <c r="GE122" s="349"/>
      <c r="GF122" s="349"/>
      <c r="GG122" s="349"/>
      <c r="GH122" s="349"/>
      <c r="GI122" s="349"/>
      <c r="GJ122" s="324"/>
      <c r="GK122" s="324"/>
      <c r="GL122" s="360"/>
      <c r="GM122" s="307"/>
      <c r="GN122" s="307"/>
      <c r="GO122" s="307"/>
      <c r="GP122" s="307"/>
      <c r="GQ122" s="307"/>
      <c r="GR122" s="307"/>
      <c r="GS122" s="307"/>
      <c r="GT122" s="307"/>
      <c r="GU122" s="307"/>
      <c r="GV122" s="307"/>
      <c r="GW122" s="307"/>
      <c r="GX122" s="307"/>
      <c r="GY122" s="307"/>
      <c r="GZ122" s="307"/>
      <c r="HA122" s="307"/>
      <c r="HB122" s="307"/>
      <c r="HC122" s="307"/>
      <c r="HD122" s="307"/>
      <c r="HE122" s="307"/>
      <c r="HF122" s="307"/>
      <c r="HG122" s="307"/>
      <c r="HH122" s="307"/>
      <c r="HI122" s="307"/>
      <c r="HJ122" s="307"/>
      <c r="HK122" s="307"/>
      <c r="HL122" s="307"/>
      <c r="HM122" s="307"/>
      <c r="HN122" s="307"/>
      <c r="HO122" s="307"/>
      <c r="HP122" s="307"/>
      <c r="HQ122" s="307"/>
      <c r="HR122" s="307"/>
      <c r="HS122" s="307"/>
      <c r="HT122" s="307"/>
      <c r="HU122" s="307"/>
      <c r="HV122" s="307"/>
      <c r="HW122" s="307"/>
      <c r="HX122" s="307"/>
      <c r="HY122" s="307"/>
      <c r="HZ122" s="307"/>
      <c r="IA122" s="307"/>
      <c r="IB122" s="307"/>
      <c r="IC122" s="307"/>
      <c r="ID122" s="307"/>
      <c r="IE122" s="307"/>
      <c r="IF122" s="307"/>
      <c r="IG122" s="307"/>
      <c r="IH122" s="307"/>
      <c r="II122" s="307"/>
      <c r="IJ122" s="307"/>
      <c r="IK122" s="307"/>
      <c r="IL122" s="307"/>
      <c r="IM122" s="307"/>
      <c r="IN122" s="307"/>
      <c r="IO122" s="307"/>
      <c r="IP122" s="307"/>
      <c r="IQ122" s="307"/>
      <c r="IR122" s="307"/>
      <c r="IS122" s="307"/>
      <c r="IT122" s="307"/>
      <c r="IU122" s="307"/>
      <c r="IV122" s="307"/>
      <c r="IW122" s="307"/>
      <c r="IX122" s="307"/>
      <c r="IY122" s="307"/>
      <c r="IZ122" s="307"/>
      <c r="JA122" s="307"/>
      <c r="JB122" s="307"/>
      <c r="JC122" s="307"/>
      <c r="JD122" s="307"/>
      <c r="JE122" s="307"/>
      <c r="JF122" s="307"/>
      <c r="JG122" s="307"/>
      <c r="JH122" s="307"/>
      <c r="JI122" s="307"/>
      <c r="JJ122" s="307"/>
      <c r="JK122" s="307"/>
      <c r="JL122" s="307"/>
      <c r="JM122" s="307"/>
      <c r="JN122" s="307"/>
      <c r="JO122" s="307"/>
      <c r="JP122" s="307"/>
      <c r="JQ122" s="307"/>
      <c r="JR122" s="307"/>
      <c r="JS122" s="307"/>
      <c r="JT122" s="307"/>
      <c r="JU122" s="307"/>
      <c r="JV122" s="307"/>
      <c r="JW122" s="307"/>
      <c r="JX122" s="307"/>
      <c r="JY122" s="307"/>
      <c r="JZ122" s="307"/>
      <c r="KA122" s="307"/>
      <c r="KB122" s="307"/>
      <c r="KC122" s="307"/>
      <c r="KD122" s="307"/>
      <c r="KE122" s="307"/>
      <c r="KF122" s="307"/>
      <c r="KG122" s="307"/>
      <c r="KH122" s="307"/>
      <c r="KI122" s="307"/>
      <c r="KJ122" s="353"/>
      <c r="KK122" s="353"/>
      <c r="KL122" s="353"/>
      <c r="KM122" s="353"/>
      <c r="KN122" s="353"/>
      <c r="KO122" s="353"/>
      <c r="KP122" s="353"/>
      <c r="KQ122" s="307"/>
      <c r="KR122" s="307"/>
      <c r="KS122" s="307"/>
      <c r="KT122" s="307"/>
    </row>
    <row r="123" spans="14:306" s="56" customFormat="1" ht="15" customHeight="1">
      <c r="N123" s="341"/>
      <c r="O123" s="330"/>
      <c r="P123" s="330"/>
      <c r="Q123" s="330"/>
      <c r="R123" s="330"/>
      <c r="S123" s="330"/>
      <c r="T123" s="330"/>
      <c r="U123" s="330"/>
      <c r="W123" s="330"/>
      <c r="X123" s="330"/>
      <c r="Y123" s="330"/>
      <c r="Z123" s="330"/>
      <c r="AA123" s="330"/>
      <c r="AB123" s="330"/>
      <c r="AC123" s="330"/>
      <c r="AD123" s="330"/>
      <c r="AE123" s="330"/>
      <c r="AG123" s="354">
        <v>17</v>
      </c>
      <c r="AH123" s="354"/>
      <c r="AI123" s="356" t="s">
        <v>245</v>
      </c>
      <c r="AJ123" s="356" t="s">
        <v>84</v>
      </c>
      <c r="AK123" s="359">
        <v>17</v>
      </c>
      <c r="AL123" s="356" t="s">
        <v>138</v>
      </c>
      <c r="AM123" s="356" t="s">
        <v>541</v>
      </c>
      <c r="AN123" s="356" t="s">
        <v>211</v>
      </c>
      <c r="AO123" s="359">
        <v>17</v>
      </c>
      <c r="AP123" s="361" t="s">
        <v>86</v>
      </c>
      <c r="AQ123" s="356" t="s">
        <v>138</v>
      </c>
      <c r="AR123" s="356" t="s">
        <v>158</v>
      </c>
      <c r="AS123" s="356" t="s">
        <v>162</v>
      </c>
      <c r="AT123" s="356" t="s">
        <v>257</v>
      </c>
      <c r="AU123" s="356"/>
      <c r="AV123" s="359">
        <v>13</v>
      </c>
      <c r="AW123" s="359">
        <v>17</v>
      </c>
      <c r="AX123" s="359">
        <v>13</v>
      </c>
      <c r="AY123" s="303">
        <f t="shared" si="0"/>
        <v>33</v>
      </c>
      <c r="AZ123" s="303">
        <f t="shared" si="1"/>
        <v>22</v>
      </c>
      <c r="BA123" s="303">
        <f t="shared" si="2"/>
        <v>17</v>
      </c>
      <c r="BB123" s="303">
        <f t="shared" si="3"/>
        <v>21</v>
      </c>
      <c r="BC123" s="303">
        <f t="shared" si="4"/>
        <v>61</v>
      </c>
      <c r="BD123" s="303">
        <f t="shared" si="5"/>
        <v>32</v>
      </c>
      <c r="BE123" s="303">
        <f t="shared" si="6"/>
        <v>17</v>
      </c>
      <c r="BF123" s="303">
        <f t="shared" si="7"/>
        <v>21</v>
      </c>
      <c r="BG123" s="303">
        <f t="shared" si="8"/>
        <v>21</v>
      </c>
      <c r="BH123" s="303"/>
      <c r="BI123" s="303">
        <f t="shared" si="9"/>
        <v>29</v>
      </c>
      <c r="BJ123" s="303">
        <f t="shared" si="10"/>
        <v>27</v>
      </c>
      <c r="BK123" s="303">
        <f t="shared" si="11"/>
        <v>80</v>
      </c>
      <c r="BL123" s="303">
        <f t="shared" si="12"/>
        <v>13</v>
      </c>
      <c r="BM123" s="303">
        <f t="shared" si="13"/>
        <v>17</v>
      </c>
      <c r="BN123" s="303">
        <f t="shared" si="14"/>
        <v>13</v>
      </c>
      <c r="CB123" s="312"/>
      <c r="CC123" s="334"/>
      <c r="CD123" s="334"/>
      <c r="CE123" s="334"/>
      <c r="CF123" s="334"/>
      <c r="CG123" s="334"/>
      <c r="CH123" s="334"/>
      <c r="CI123" s="334"/>
      <c r="CJ123" s="332"/>
      <c r="CK123" s="332"/>
      <c r="CL123" s="332"/>
      <c r="CM123" s="332"/>
      <c r="CN123" s="332"/>
      <c r="CO123" s="332"/>
      <c r="CP123" s="332"/>
      <c r="CQ123" s="332"/>
      <c r="CR123" s="313"/>
      <c r="CS123" s="313"/>
      <c r="CT123" s="334"/>
      <c r="CU123" s="334"/>
      <c r="CV123" s="334"/>
      <c r="CW123" s="334"/>
      <c r="CX123" s="334"/>
      <c r="CY123" s="334"/>
      <c r="CZ123" s="332"/>
      <c r="DA123" s="332"/>
      <c r="DB123" s="332"/>
      <c r="DC123" s="332"/>
      <c r="DD123" s="332"/>
      <c r="DE123" s="332"/>
      <c r="DF123" s="332"/>
      <c r="DG123" s="332"/>
      <c r="DH123" s="332"/>
      <c r="DI123" s="313"/>
      <c r="DJ123" s="314"/>
      <c r="DK123" s="315"/>
      <c r="DL123" s="307"/>
      <c r="DM123" s="307"/>
      <c r="DN123" s="307"/>
      <c r="DO123" s="307"/>
      <c r="DP123" s="307"/>
      <c r="DQ123" s="307"/>
      <c r="DR123" s="307"/>
      <c r="DS123" s="307"/>
      <c r="DT123" s="307"/>
      <c r="DU123" s="307"/>
      <c r="DV123" s="307"/>
      <c r="DW123" s="307"/>
      <c r="DX123" s="314"/>
      <c r="DY123" s="325"/>
      <c r="DZ123" s="348"/>
      <c r="EA123" s="348"/>
      <c r="EB123" s="348"/>
      <c r="EC123" s="348"/>
      <c r="ED123" s="348"/>
      <c r="EE123" s="348"/>
      <c r="EF123" s="348"/>
      <c r="EG123" s="348"/>
      <c r="EH123" s="349"/>
      <c r="EI123" s="348"/>
      <c r="EJ123" s="346"/>
      <c r="EK123" s="348"/>
      <c r="EL123" s="348"/>
      <c r="EM123" s="348"/>
      <c r="EN123" s="348"/>
      <c r="EO123" s="348"/>
      <c r="EP123" s="348"/>
      <c r="EQ123" s="348"/>
      <c r="ER123" s="348"/>
      <c r="ES123" s="348"/>
      <c r="ET123" s="349"/>
      <c r="EU123" s="346"/>
      <c r="EV123" s="358"/>
      <c r="EW123" s="360"/>
      <c r="EX123" s="307"/>
      <c r="EY123" s="307"/>
      <c r="EZ123" s="307"/>
      <c r="FA123" s="307"/>
      <c r="FB123" s="307"/>
      <c r="FC123" s="307"/>
      <c r="FD123" s="307"/>
      <c r="FE123" s="307"/>
      <c r="FF123" s="307"/>
      <c r="FG123" s="307"/>
      <c r="FH123" s="307"/>
      <c r="FI123" s="307"/>
      <c r="FJ123" s="314"/>
      <c r="FK123" s="306"/>
      <c r="FL123" s="346"/>
      <c r="FM123" s="349"/>
      <c r="FN123" s="349"/>
      <c r="FO123" s="349"/>
      <c r="FP123" s="349"/>
      <c r="FQ123" s="349"/>
      <c r="FR123" s="349"/>
      <c r="FS123" s="349"/>
      <c r="FT123" s="349"/>
      <c r="FU123" s="349"/>
      <c r="FV123" s="349"/>
      <c r="FW123" s="349"/>
      <c r="FX123" s="346"/>
      <c r="FY123" s="349"/>
      <c r="FZ123" s="349"/>
      <c r="GA123" s="349"/>
      <c r="GB123" s="349"/>
      <c r="GC123" s="349"/>
      <c r="GD123" s="349"/>
      <c r="GE123" s="349"/>
      <c r="GF123" s="349"/>
      <c r="GG123" s="349"/>
      <c r="GH123" s="349"/>
      <c r="GI123" s="349"/>
      <c r="GJ123" s="324"/>
      <c r="GK123" s="324"/>
      <c r="GL123" s="360"/>
      <c r="GM123" s="307"/>
      <c r="GN123" s="307"/>
      <c r="GO123" s="307"/>
      <c r="GP123" s="307"/>
      <c r="GQ123" s="307"/>
      <c r="GR123" s="307"/>
      <c r="GS123" s="307"/>
      <c r="GT123" s="307"/>
      <c r="GU123" s="307"/>
      <c r="GV123" s="307"/>
      <c r="GW123" s="307"/>
      <c r="GX123" s="307"/>
      <c r="GY123" s="307"/>
      <c r="GZ123" s="307"/>
      <c r="HA123" s="307"/>
      <c r="HB123" s="307"/>
      <c r="HC123" s="307"/>
      <c r="HD123" s="307"/>
      <c r="HE123" s="307"/>
      <c r="HF123" s="307"/>
      <c r="HG123" s="307"/>
      <c r="HH123" s="307"/>
      <c r="HI123" s="307"/>
      <c r="HJ123" s="307"/>
      <c r="HK123" s="307"/>
      <c r="HL123" s="307"/>
      <c r="HM123" s="307"/>
      <c r="HN123" s="307"/>
      <c r="HO123" s="307"/>
      <c r="HP123" s="307"/>
      <c r="HQ123" s="307"/>
      <c r="HR123" s="307"/>
      <c r="HS123" s="307"/>
      <c r="HT123" s="307"/>
      <c r="HU123" s="307"/>
      <c r="HV123" s="307"/>
      <c r="HW123" s="307"/>
      <c r="HX123" s="307"/>
      <c r="HY123" s="307"/>
      <c r="HZ123" s="307"/>
      <c r="IA123" s="307"/>
      <c r="IB123" s="307"/>
      <c r="IC123" s="307"/>
      <c r="ID123" s="307"/>
      <c r="IE123" s="307"/>
      <c r="IF123" s="307"/>
      <c r="IG123" s="307"/>
      <c r="IH123" s="307"/>
      <c r="II123" s="307"/>
      <c r="IJ123" s="307"/>
      <c r="IK123" s="307"/>
      <c r="IL123" s="307"/>
      <c r="IM123" s="307"/>
      <c r="IN123" s="307"/>
      <c r="IO123" s="307"/>
      <c r="IP123" s="307"/>
      <c r="IQ123" s="307"/>
      <c r="IR123" s="307"/>
      <c r="IS123" s="307"/>
      <c r="IT123" s="307"/>
      <c r="IU123" s="307"/>
      <c r="IV123" s="307"/>
      <c r="IW123" s="307"/>
      <c r="IX123" s="307"/>
      <c r="IY123" s="307"/>
      <c r="IZ123" s="307"/>
      <c r="JA123" s="307"/>
      <c r="JB123" s="307"/>
      <c r="JC123" s="307"/>
      <c r="JD123" s="307"/>
      <c r="JE123" s="307"/>
      <c r="JF123" s="307"/>
      <c r="JG123" s="307"/>
      <c r="JH123" s="307"/>
      <c r="JI123" s="307"/>
      <c r="JJ123" s="307"/>
      <c r="JK123" s="307"/>
      <c r="JL123" s="307"/>
      <c r="JM123" s="307"/>
      <c r="JN123" s="307"/>
      <c r="JO123" s="307"/>
      <c r="JP123" s="307"/>
      <c r="JQ123" s="307"/>
      <c r="JR123" s="307"/>
      <c r="JS123" s="307"/>
      <c r="JT123" s="307"/>
      <c r="JU123" s="307"/>
      <c r="JV123" s="307"/>
      <c r="JW123" s="307"/>
      <c r="JX123" s="307"/>
      <c r="JY123" s="307"/>
      <c r="JZ123" s="307"/>
      <c r="KA123" s="307"/>
      <c r="KB123" s="307"/>
      <c r="KC123" s="307"/>
      <c r="KD123" s="307"/>
      <c r="KE123" s="307"/>
      <c r="KF123" s="307"/>
      <c r="KG123" s="307"/>
      <c r="KH123" s="307"/>
      <c r="KI123" s="307"/>
      <c r="KJ123" s="353"/>
      <c r="KK123" s="353"/>
      <c r="KL123" s="353"/>
      <c r="KM123" s="353"/>
      <c r="KN123" s="353"/>
      <c r="KO123" s="353"/>
      <c r="KP123" s="353"/>
      <c r="KQ123" s="307"/>
      <c r="KR123" s="307"/>
      <c r="KS123" s="307"/>
      <c r="KT123" s="307"/>
    </row>
    <row r="124" spans="14:306" s="56" customFormat="1" ht="15" customHeight="1">
      <c r="N124" s="341"/>
      <c r="O124" s="330"/>
      <c r="P124" s="330"/>
      <c r="Q124" s="330"/>
      <c r="R124" s="330"/>
      <c r="S124" s="330"/>
      <c r="T124" s="330"/>
      <c r="U124" s="330"/>
      <c r="W124" s="330"/>
      <c r="X124" s="330"/>
      <c r="Y124" s="330"/>
      <c r="Z124" s="330"/>
      <c r="AA124" s="330"/>
      <c r="AB124" s="330"/>
      <c r="AC124" s="330"/>
      <c r="AD124" s="330"/>
      <c r="AE124" s="330"/>
      <c r="AG124" s="354">
        <v>18</v>
      </c>
      <c r="AH124" s="354"/>
      <c r="AI124" s="356" t="s">
        <v>283</v>
      </c>
      <c r="AJ124" s="356" t="s">
        <v>88</v>
      </c>
      <c r="AK124" s="356" t="s">
        <v>130</v>
      </c>
      <c r="AL124" s="356" t="s">
        <v>140</v>
      </c>
      <c r="AM124" s="356" t="s">
        <v>542</v>
      </c>
      <c r="AN124" s="356" t="s">
        <v>139</v>
      </c>
      <c r="AO124" s="359">
        <v>18</v>
      </c>
      <c r="AP124" s="356" t="s">
        <v>263</v>
      </c>
      <c r="AQ124" s="356" t="s">
        <v>140</v>
      </c>
      <c r="AR124" s="356" t="s">
        <v>211</v>
      </c>
      <c r="AS124" s="356" t="s">
        <v>158</v>
      </c>
      <c r="AT124" s="356" t="s">
        <v>258</v>
      </c>
      <c r="AU124" s="356"/>
      <c r="AV124" s="359">
        <v>14</v>
      </c>
      <c r="AW124" s="356" t="s">
        <v>130</v>
      </c>
      <c r="AX124" s="356" t="s">
        <v>0</v>
      </c>
      <c r="AY124" s="303">
        <f t="shared" si="0"/>
        <v>37</v>
      </c>
      <c r="AZ124" s="303">
        <f t="shared" si="1"/>
        <v>25</v>
      </c>
      <c r="BA124" s="303">
        <f t="shared" si="2"/>
        <v>18</v>
      </c>
      <c r="BB124" s="303">
        <f t="shared" si="3"/>
        <v>23</v>
      </c>
      <c r="BC124" s="303">
        <f t="shared" si="4"/>
        <v>63</v>
      </c>
      <c r="BD124" s="303">
        <f t="shared" si="5"/>
        <v>35</v>
      </c>
      <c r="BE124" s="303">
        <f t="shared" si="6"/>
        <v>18</v>
      </c>
      <c r="BF124" s="303">
        <f t="shared" si="7"/>
        <v>24</v>
      </c>
      <c r="BG124" s="303">
        <f t="shared" si="8"/>
        <v>23</v>
      </c>
      <c r="BH124" s="303"/>
      <c r="BI124" s="303">
        <f t="shared" si="9"/>
        <v>32</v>
      </c>
      <c r="BJ124" s="303">
        <f t="shared" si="10"/>
        <v>29</v>
      </c>
      <c r="BK124" s="303">
        <f t="shared" si="11"/>
        <v>87</v>
      </c>
      <c r="BL124" s="303">
        <f t="shared" si="12"/>
        <v>14</v>
      </c>
      <c r="BM124" s="303">
        <f t="shared" si="13"/>
        <v>18</v>
      </c>
      <c r="BN124" s="303" t="str">
        <f t="shared" si="14"/>
        <v>-</v>
      </c>
      <c r="CB124" s="312"/>
      <c r="CC124" s="334"/>
      <c r="CD124" s="334"/>
      <c r="CE124" s="334"/>
      <c r="CF124" s="334"/>
      <c r="CG124" s="334"/>
      <c r="CH124" s="334"/>
      <c r="CI124" s="334"/>
      <c r="CJ124" s="332"/>
      <c r="CK124" s="332"/>
      <c r="CL124" s="332"/>
      <c r="CM124" s="332"/>
      <c r="CN124" s="332"/>
      <c r="CO124" s="332"/>
      <c r="CP124" s="332"/>
      <c r="CQ124" s="332"/>
      <c r="CR124" s="313"/>
      <c r="CS124" s="313"/>
      <c r="CT124" s="332"/>
      <c r="CU124" s="332"/>
      <c r="CV124" s="332"/>
      <c r="CW124" s="332"/>
      <c r="CX124" s="332"/>
      <c r="CY124" s="332"/>
      <c r="CZ124" s="332"/>
      <c r="DA124" s="332"/>
      <c r="DB124" s="332"/>
      <c r="DC124" s="332"/>
      <c r="DD124" s="332"/>
      <c r="DE124" s="332"/>
      <c r="DF124" s="332"/>
      <c r="DG124" s="332"/>
      <c r="DH124" s="332"/>
      <c r="DI124" s="313"/>
      <c r="DJ124" s="314"/>
      <c r="DK124" s="315"/>
      <c r="DL124" s="307"/>
      <c r="DM124" s="307"/>
      <c r="DN124" s="307"/>
      <c r="DO124" s="307"/>
      <c r="DP124" s="307"/>
      <c r="DQ124" s="307"/>
      <c r="DR124" s="307"/>
      <c r="DS124" s="307"/>
      <c r="DT124" s="307"/>
      <c r="DU124" s="307"/>
      <c r="DV124" s="307"/>
      <c r="DW124" s="307"/>
      <c r="DX124" s="314"/>
      <c r="DY124" s="325"/>
      <c r="DZ124" s="348"/>
      <c r="EA124" s="348"/>
      <c r="EB124" s="348"/>
      <c r="EC124" s="348"/>
      <c r="ED124" s="348"/>
      <c r="EE124" s="349"/>
      <c r="EF124" s="348"/>
      <c r="EG124" s="348"/>
      <c r="EH124" s="348"/>
      <c r="EI124" s="348"/>
      <c r="EJ124" s="346"/>
      <c r="EK124" s="348"/>
      <c r="EL124" s="348"/>
      <c r="EM124" s="348"/>
      <c r="EN124" s="348"/>
      <c r="EO124" s="348"/>
      <c r="EP124" s="348"/>
      <c r="EQ124" s="348"/>
      <c r="ER124" s="348"/>
      <c r="ES124" s="348"/>
      <c r="ET124" s="348"/>
      <c r="EU124" s="346"/>
      <c r="EV124" s="358"/>
      <c r="EW124" s="360"/>
      <c r="EX124" s="307"/>
      <c r="EY124" s="307"/>
      <c r="EZ124" s="307"/>
      <c r="FA124" s="307"/>
      <c r="FB124" s="307"/>
      <c r="FC124" s="307"/>
      <c r="FD124" s="307"/>
      <c r="FE124" s="307"/>
      <c r="FF124" s="307"/>
      <c r="FG124" s="307"/>
      <c r="FH124" s="307"/>
      <c r="FI124" s="307"/>
      <c r="FJ124" s="314"/>
      <c r="FK124" s="306"/>
      <c r="FL124" s="346"/>
      <c r="FM124" s="349"/>
      <c r="FN124" s="349"/>
      <c r="FO124" s="349"/>
      <c r="FP124" s="349"/>
      <c r="FQ124" s="349"/>
      <c r="FR124" s="349"/>
      <c r="FS124" s="349"/>
      <c r="FT124" s="349"/>
      <c r="FU124" s="349"/>
      <c r="FV124" s="349"/>
      <c r="FW124" s="349"/>
      <c r="FX124" s="346"/>
      <c r="FY124" s="349"/>
      <c r="FZ124" s="349"/>
      <c r="GA124" s="349"/>
      <c r="GB124" s="349"/>
      <c r="GC124" s="349"/>
      <c r="GD124" s="349"/>
      <c r="GE124" s="349"/>
      <c r="GF124" s="349"/>
      <c r="GG124" s="349"/>
      <c r="GH124" s="349"/>
      <c r="GI124" s="349"/>
      <c r="GJ124" s="324"/>
      <c r="GK124" s="324"/>
      <c r="GL124" s="360"/>
      <c r="GM124" s="307"/>
      <c r="GN124" s="307"/>
      <c r="GO124" s="307"/>
      <c r="GP124" s="307"/>
      <c r="GQ124" s="307"/>
      <c r="GR124" s="307"/>
      <c r="GS124" s="307"/>
      <c r="GT124" s="307"/>
      <c r="GU124" s="307"/>
      <c r="GV124" s="307"/>
      <c r="GW124" s="307"/>
      <c r="GX124" s="307"/>
      <c r="GY124" s="307"/>
      <c r="GZ124" s="307"/>
      <c r="HA124" s="307"/>
      <c r="HB124" s="307"/>
      <c r="HC124" s="307"/>
      <c r="HD124" s="307"/>
      <c r="HE124" s="307"/>
      <c r="HF124" s="307"/>
      <c r="HG124" s="307"/>
      <c r="HH124" s="307"/>
      <c r="HI124" s="307"/>
      <c r="HJ124" s="307"/>
      <c r="HK124" s="307"/>
      <c r="HL124" s="307"/>
      <c r="HM124" s="307"/>
      <c r="HN124" s="307"/>
      <c r="HO124" s="307"/>
      <c r="HP124" s="307"/>
      <c r="HQ124" s="307"/>
      <c r="HR124" s="307"/>
      <c r="HS124" s="307"/>
      <c r="HT124" s="307"/>
      <c r="HU124" s="307"/>
      <c r="HV124" s="307"/>
      <c r="HW124" s="307"/>
      <c r="HX124" s="307"/>
      <c r="HY124" s="307"/>
      <c r="HZ124" s="307"/>
      <c r="IA124" s="307"/>
      <c r="IB124" s="307"/>
      <c r="IC124" s="307"/>
      <c r="ID124" s="307"/>
      <c r="IE124" s="307"/>
      <c r="IF124" s="307"/>
      <c r="IG124" s="307"/>
      <c r="IH124" s="307"/>
      <c r="II124" s="307"/>
      <c r="IJ124" s="307"/>
      <c r="IK124" s="307"/>
      <c r="IL124" s="307"/>
      <c r="IM124" s="307"/>
      <c r="IN124" s="307"/>
      <c r="IO124" s="307"/>
      <c r="IP124" s="307"/>
      <c r="IQ124" s="307"/>
      <c r="IR124" s="307"/>
      <c r="IS124" s="307"/>
      <c r="IT124" s="307"/>
      <c r="IU124" s="307"/>
      <c r="IV124" s="307"/>
      <c r="IW124" s="307"/>
      <c r="IX124" s="307"/>
      <c r="IY124" s="307"/>
      <c r="IZ124" s="307"/>
      <c r="JA124" s="307"/>
      <c r="JB124" s="307"/>
      <c r="JC124" s="307"/>
      <c r="JD124" s="307"/>
      <c r="JE124" s="307"/>
      <c r="JF124" s="307"/>
      <c r="JG124" s="307"/>
      <c r="JH124" s="307"/>
      <c r="JI124" s="307"/>
      <c r="JJ124" s="307"/>
      <c r="JK124" s="307"/>
      <c r="JL124" s="307"/>
      <c r="JM124" s="307"/>
      <c r="JN124" s="307"/>
      <c r="JO124" s="307"/>
      <c r="JP124" s="307"/>
      <c r="JQ124" s="307"/>
      <c r="JR124" s="307"/>
      <c r="JS124" s="307"/>
      <c r="JT124" s="307"/>
      <c r="JU124" s="307"/>
      <c r="JV124" s="307"/>
      <c r="JW124" s="307"/>
      <c r="JX124" s="307"/>
      <c r="JY124" s="307"/>
      <c r="JZ124" s="307"/>
      <c r="KA124" s="307"/>
      <c r="KB124" s="307"/>
      <c r="KC124" s="307"/>
      <c r="KD124" s="307"/>
      <c r="KE124" s="307"/>
      <c r="KF124" s="307"/>
      <c r="KG124" s="307"/>
      <c r="KH124" s="307"/>
      <c r="KI124" s="307"/>
      <c r="KJ124" s="353"/>
      <c r="KK124" s="353"/>
      <c r="KL124" s="353"/>
      <c r="KM124" s="353"/>
      <c r="KN124" s="353"/>
      <c r="KO124" s="353"/>
      <c r="KP124" s="353"/>
      <c r="KQ124" s="307"/>
      <c r="KR124" s="307"/>
      <c r="KS124" s="307"/>
      <c r="KT124" s="307"/>
    </row>
    <row r="125" spans="14:306" s="56" customFormat="1" ht="15" customHeight="1">
      <c r="N125" s="341"/>
      <c r="O125" s="330"/>
      <c r="P125" s="330"/>
      <c r="Q125" s="330"/>
      <c r="R125" s="330"/>
      <c r="S125" s="330"/>
      <c r="T125" s="330"/>
      <c r="U125" s="330"/>
      <c r="W125" s="330"/>
      <c r="X125" s="330"/>
      <c r="Y125" s="330"/>
      <c r="Z125" s="330"/>
      <c r="AA125" s="330"/>
      <c r="AB125" s="330"/>
      <c r="AC125" s="330"/>
      <c r="AD125" s="330"/>
      <c r="AE125" s="330"/>
      <c r="AG125" s="354">
        <v>19</v>
      </c>
      <c r="AH125" s="354"/>
      <c r="AI125" s="356" t="s">
        <v>543</v>
      </c>
      <c r="AJ125" s="356" t="s">
        <v>544</v>
      </c>
      <c r="AK125" s="356" t="s">
        <v>545</v>
      </c>
      <c r="AL125" s="356" t="s">
        <v>185</v>
      </c>
      <c r="AM125" s="359">
        <v>65</v>
      </c>
      <c r="AN125" s="356" t="s">
        <v>546</v>
      </c>
      <c r="AO125" s="356" t="s">
        <v>547</v>
      </c>
      <c r="AP125" s="356" t="s">
        <v>548</v>
      </c>
      <c r="AQ125" s="356" t="s">
        <v>549</v>
      </c>
      <c r="AR125" s="356" t="s">
        <v>550</v>
      </c>
      <c r="AS125" s="356" t="s">
        <v>276</v>
      </c>
      <c r="AT125" s="356" t="s">
        <v>551</v>
      </c>
      <c r="AU125" s="356"/>
      <c r="AV125" s="356" t="s">
        <v>552</v>
      </c>
      <c r="AW125" s="356" t="s">
        <v>553</v>
      </c>
      <c r="AX125" s="356" t="s">
        <v>554</v>
      </c>
      <c r="AY125" s="303">
        <f t="shared" si="0"/>
        <v>40</v>
      </c>
      <c r="AZ125" s="303">
        <f t="shared" si="1"/>
        <v>28</v>
      </c>
      <c r="BA125" s="303">
        <f t="shared" si="2"/>
        <v>20</v>
      </c>
      <c r="BB125" s="303">
        <f t="shared" si="3"/>
        <v>25</v>
      </c>
      <c r="BC125" s="303">
        <f t="shared" si="4"/>
        <v>65</v>
      </c>
      <c r="BD125" s="303">
        <f t="shared" si="5"/>
        <v>38</v>
      </c>
      <c r="BE125" s="303">
        <f t="shared" si="6"/>
        <v>19</v>
      </c>
      <c r="BF125" s="303">
        <f t="shared" si="7"/>
        <v>27</v>
      </c>
      <c r="BG125" s="303">
        <f t="shared" si="8"/>
        <v>25</v>
      </c>
      <c r="BH125" s="303"/>
      <c r="BI125" s="303">
        <f t="shared" si="9"/>
        <v>35</v>
      </c>
      <c r="BJ125" s="303">
        <f t="shared" si="10"/>
        <v>32</v>
      </c>
      <c r="BK125" s="303">
        <f t="shared" si="11"/>
        <v>94</v>
      </c>
      <c r="BL125" s="303">
        <f t="shared" si="12"/>
        <v>15</v>
      </c>
      <c r="BM125" s="303">
        <f t="shared" si="13"/>
        <v>20</v>
      </c>
      <c r="BN125" s="303">
        <f t="shared" si="14"/>
        <v>14</v>
      </c>
      <c r="CB125" s="312"/>
      <c r="CC125" s="334"/>
      <c r="CD125" s="334"/>
      <c r="CE125" s="334"/>
      <c r="CF125" s="334"/>
      <c r="CG125" s="334"/>
      <c r="CH125" s="334"/>
      <c r="CI125" s="332"/>
      <c r="CJ125" s="344"/>
      <c r="CK125" s="332"/>
      <c r="CL125" s="332"/>
      <c r="CM125" s="332"/>
      <c r="CN125" s="332"/>
      <c r="CO125" s="332"/>
      <c r="CP125" s="332"/>
      <c r="CQ125" s="332"/>
      <c r="CR125" s="313"/>
      <c r="CS125" s="313"/>
      <c r="CT125" s="332"/>
      <c r="CU125" s="332"/>
      <c r="CV125" s="332"/>
      <c r="CW125" s="332"/>
      <c r="CX125" s="332"/>
      <c r="CY125" s="332"/>
      <c r="CZ125" s="332"/>
      <c r="DA125" s="344"/>
      <c r="DB125" s="332"/>
      <c r="DC125" s="332"/>
      <c r="DD125" s="332"/>
      <c r="DE125" s="332"/>
      <c r="DF125" s="332"/>
      <c r="DG125" s="332"/>
      <c r="DH125" s="332"/>
      <c r="DI125" s="313"/>
      <c r="DJ125" s="314"/>
      <c r="DK125" s="315"/>
      <c r="DL125" s="307"/>
      <c r="DM125" s="307"/>
      <c r="DN125" s="307"/>
      <c r="DO125" s="307"/>
      <c r="DP125" s="307"/>
      <c r="DQ125" s="307"/>
      <c r="DR125" s="307"/>
      <c r="DS125" s="307"/>
      <c r="DT125" s="307"/>
      <c r="DU125" s="307"/>
      <c r="DV125" s="307"/>
      <c r="DW125" s="307"/>
      <c r="DX125" s="314"/>
      <c r="DY125" s="325"/>
      <c r="DZ125" s="348"/>
      <c r="EA125" s="348"/>
      <c r="EB125" s="348"/>
      <c r="EC125" s="348"/>
      <c r="ED125" s="348"/>
      <c r="EE125" s="349"/>
      <c r="EF125" s="348"/>
      <c r="EG125" s="348"/>
      <c r="EH125" s="348"/>
      <c r="EI125" s="348"/>
      <c r="EJ125" s="346"/>
      <c r="EK125" s="348"/>
      <c r="EL125" s="348"/>
      <c r="EM125" s="348"/>
      <c r="EN125" s="348"/>
      <c r="EO125" s="348"/>
      <c r="EP125" s="348"/>
      <c r="EQ125" s="348"/>
      <c r="ER125" s="348"/>
      <c r="ES125" s="348"/>
      <c r="ET125" s="348"/>
      <c r="EU125" s="346"/>
      <c r="EV125" s="358"/>
      <c r="EW125" s="360"/>
      <c r="EX125" s="307"/>
      <c r="EY125" s="307"/>
      <c r="EZ125" s="307"/>
      <c r="FA125" s="307"/>
      <c r="FB125" s="307"/>
      <c r="FC125" s="307"/>
      <c r="FD125" s="307"/>
      <c r="FE125" s="307"/>
      <c r="FF125" s="307"/>
      <c r="FG125" s="307"/>
      <c r="FH125" s="307"/>
      <c r="FI125" s="307"/>
      <c r="FJ125" s="314"/>
      <c r="FK125" s="306"/>
      <c r="FL125" s="346"/>
      <c r="FM125" s="349"/>
      <c r="FN125" s="349"/>
      <c r="FO125" s="349"/>
      <c r="FP125" s="349"/>
      <c r="FQ125" s="349"/>
      <c r="FR125" s="349"/>
      <c r="FS125" s="349"/>
      <c r="FT125" s="349"/>
      <c r="FU125" s="349"/>
      <c r="FV125" s="349"/>
      <c r="FW125" s="349"/>
      <c r="FX125" s="346"/>
      <c r="FY125" s="349"/>
      <c r="FZ125" s="349"/>
      <c r="GA125" s="349"/>
      <c r="GB125" s="349"/>
      <c r="GC125" s="349"/>
      <c r="GD125" s="349"/>
      <c r="GE125" s="349"/>
      <c r="GF125" s="349"/>
      <c r="GG125" s="349"/>
      <c r="GH125" s="349"/>
      <c r="GI125" s="349"/>
      <c r="GJ125" s="324"/>
      <c r="GK125" s="324"/>
      <c r="GL125" s="360"/>
      <c r="GM125" s="307"/>
      <c r="GN125" s="307"/>
      <c r="GO125" s="307"/>
      <c r="GP125" s="307"/>
      <c r="GQ125" s="307"/>
      <c r="GR125" s="307"/>
      <c r="GS125" s="307"/>
      <c r="GT125" s="307"/>
      <c r="GU125" s="307"/>
      <c r="GV125" s="307"/>
      <c r="GW125" s="307"/>
      <c r="GX125" s="307"/>
      <c r="GY125" s="307"/>
      <c r="GZ125" s="307"/>
      <c r="HA125" s="307"/>
      <c r="HB125" s="307"/>
      <c r="HC125" s="307"/>
      <c r="HD125" s="307"/>
      <c r="HE125" s="307"/>
      <c r="HF125" s="307"/>
      <c r="HG125" s="307"/>
      <c r="HH125" s="307"/>
      <c r="HI125" s="307"/>
      <c r="HJ125" s="307"/>
      <c r="HK125" s="307"/>
      <c r="HL125" s="307"/>
      <c r="HM125" s="307"/>
      <c r="HN125" s="307"/>
      <c r="HO125" s="307"/>
      <c r="HP125" s="307"/>
      <c r="HQ125" s="307"/>
      <c r="HR125" s="307"/>
      <c r="HS125" s="307"/>
      <c r="HT125" s="307"/>
      <c r="HU125" s="307"/>
      <c r="HV125" s="307"/>
      <c r="HW125" s="307"/>
      <c r="HX125" s="307"/>
      <c r="HY125" s="307"/>
      <c r="HZ125" s="307"/>
      <c r="IA125" s="307"/>
      <c r="IB125" s="307"/>
      <c r="IC125" s="307"/>
      <c r="ID125" s="307"/>
      <c r="IE125" s="307"/>
      <c r="IF125" s="307"/>
      <c r="IG125" s="307"/>
      <c r="IH125" s="307"/>
      <c r="II125" s="307"/>
      <c r="IJ125" s="307"/>
      <c r="IK125" s="307"/>
      <c r="IL125" s="307"/>
      <c r="IM125" s="307"/>
      <c r="IN125" s="307"/>
      <c r="IO125" s="307"/>
      <c r="IP125" s="307"/>
      <c r="IQ125" s="307"/>
      <c r="IR125" s="307"/>
      <c r="IS125" s="307"/>
      <c r="IT125" s="307"/>
      <c r="IU125" s="307"/>
      <c r="IV125" s="307"/>
      <c r="IW125" s="307"/>
      <c r="IX125" s="307"/>
      <c r="IY125" s="307"/>
      <c r="IZ125" s="307"/>
      <c r="JA125" s="307"/>
      <c r="JB125" s="307"/>
      <c r="JC125" s="307"/>
      <c r="JD125" s="307"/>
      <c r="JE125" s="307"/>
      <c r="JF125" s="307"/>
      <c r="JG125" s="307"/>
      <c r="JH125" s="307"/>
      <c r="JI125" s="307"/>
      <c r="JJ125" s="307"/>
      <c r="JK125" s="307"/>
      <c r="JL125" s="307"/>
      <c r="JM125" s="307"/>
      <c r="JN125" s="307"/>
      <c r="JO125" s="307"/>
      <c r="JP125" s="307"/>
      <c r="JQ125" s="307"/>
      <c r="JR125" s="307"/>
      <c r="JS125" s="307"/>
      <c r="JT125" s="307"/>
      <c r="JU125" s="307"/>
      <c r="JV125" s="307"/>
      <c r="JW125" s="307"/>
      <c r="JX125" s="307"/>
      <c r="JY125" s="307"/>
      <c r="JZ125" s="307"/>
      <c r="KA125" s="307"/>
      <c r="KB125" s="307"/>
      <c r="KC125" s="307"/>
      <c r="KD125" s="307"/>
      <c r="KE125" s="307"/>
      <c r="KF125" s="307"/>
      <c r="KG125" s="307"/>
      <c r="KH125" s="307"/>
      <c r="KI125" s="307"/>
      <c r="KJ125" s="353"/>
      <c r="KK125" s="353"/>
      <c r="KL125" s="353"/>
      <c r="KM125" s="353"/>
      <c r="KN125" s="353"/>
      <c r="KO125" s="353"/>
      <c r="KP125" s="353"/>
      <c r="KQ125" s="307"/>
      <c r="KR125" s="307"/>
      <c r="KS125" s="307"/>
      <c r="KT125" s="307"/>
    </row>
    <row r="126" spans="14:306" s="56" customFormat="1" ht="15" customHeight="1">
      <c r="N126" s="341"/>
      <c r="O126" s="330"/>
      <c r="P126" s="330"/>
      <c r="Q126" s="330"/>
      <c r="R126" s="330"/>
      <c r="S126" s="330"/>
      <c r="T126" s="330"/>
      <c r="U126" s="330"/>
      <c r="W126" s="330"/>
      <c r="X126" s="330"/>
      <c r="Y126" s="330"/>
      <c r="Z126" s="330"/>
      <c r="AA126" s="330"/>
      <c r="AB126" s="330"/>
      <c r="AC126" s="330"/>
      <c r="AD126" s="330"/>
      <c r="AE126" s="330"/>
      <c r="AG126" s="303">
        <v>0</v>
      </c>
      <c r="AH126" s="303"/>
      <c r="AI126" s="362"/>
      <c r="AJ126" s="362"/>
      <c r="AK126" s="362"/>
      <c r="AL126" s="362"/>
      <c r="AM126" s="362"/>
      <c r="AN126" s="362"/>
      <c r="AO126" s="362"/>
      <c r="AP126" s="362"/>
      <c r="AQ126" s="362"/>
      <c r="AR126" s="362"/>
      <c r="AS126" s="362"/>
      <c r="AT126" s="362"/>
      <c r="AU126" s="362"/>
      <c r="AV126" s="362"/>
      <c r="AW126" s="362"/>
      <c r="AX126" s="362"/>
      <c r="AY126" s="303">
        <f>IF(AI125="-",AI125,IF(ISNUMBER(AI125),AI125,MID(AI125,(FIND("-",AI125)+1),3)+1))</f>
        <v>69</v>
      </c>
      <c r="AZ126" s="303">
        <f>IF(AJ125="-",AJ125,IF(ISNUMBER(AJ125),AJ125,MID(AJ125,(FIND("-",AJ125)+1),3)+1))</f>
        <v>45</v>
      </c>
      <c r="BA126" s="303">
        <f>IF(AK125="-",AK125,IF(ISNUMBER(AK125),AK125,MID(AK125,(FIND("-",AK125)+1),3)+1))</f>
        <v>33</v>
      </c>
      <c r="BB126" s="303">
        <f>IF(AL125="-",AL125,IF(ISNUMBER(AL125),AL125,MID(AL125,(FIND("-",AL125)+1),3)+1))</f>
        <v>29</v>
      </c>
      <c r="BC126" s="303">
        <v>66</v>
      </c>
      <c r="BD126" s="303">
        <f>IF(AN125="-",AN125,IF(ISNUMBER(AN125),AN125,MID(AN125,(FIND("-",AN125)+1),3)+1))</f>
        <v>69</v>
      </c>
      <c r="BE126" s="303">
        <f>IF(AO125="-",AO125,IF(ISNUMBER(AO125),AO125,MID(AO125,(FIND("-",AO125)+1),3)+1))</f>
        <v>31</v>
      </c>
      <c r="BF126" s="303">
        <f>IF(AP125="-",AP125,IF(ISNUMBER(AP125),AP125,MID(AP125,(FIND("-",AP125)+1),3)+1))</f>
        <v>36</v>
      </c>
      <c r="BG126" s="303">
        <f>IF(AQ125="-",AQ125,IF(ISNUMBER(AQ125),AQ125,MID(AQ125,(FIND("-",AQ125)+1),3)+1))</f>
        <v>43</v>
      </c>
      <c r="BH126" s="303"/>
      <c r="BI126" s="303">
        <f>IF(AR125="-",AR125,IF(ISNUMBER(AR125),AR125,MID(AR125,(FIND("-",AR125)+1),3)+1))</f>
        <v>46</v>
      </c>
      <c r="BJ126" s="303">
        <f>IF(AS125="-",AS125,IF(ISNUMBER(AS125),AS125,MID(AS125,(FIND("-",AS125)+1),3)+1))</f>
        <v>39</v>
      </c>
      <c r="BK126" s="303">
        <f>IF(AT125="-",AT125,IF(ISNUMBER(AT125),AT125,MID(AT125,(FIND("-",AT125)+1),3)+1))</f>
        <v>137</v>
      </c>
      <c r="BL126" s="303">
        <f>IF(AV125="-",AV125,IF(ISNUMBER(AV125),AV125,MID(AV125,(FIND("-",AV125)+1),3)+1))</f>
        <v>34</v>
      </c>
      <c r="BM126" s="303">
        <f>IF(AW125="-",AW125,IF(ISNUMBER(AW125),AW125,MID(AW125,(FIND("-",AW125)+1),3)+1))</f>
        <v>35</v>
      </c>
      <c r="BN126" s="303">
        <f>IF(AX125="-",AX125,IF(ISNUMBER(AX125),AX125,MID(AX125,(FIND("-",AX125)+1),3)+1))</f>
        <v>25</v>
      </c>
      <c r="CB126" s="312"/>
      <c r="CC126" s="334"/>
      <c r="CD126" s="334"/>
      <c r="CE126" s="334"/>
      <c r="CF126" s="334"/>
      <c r="CG126" s="334"/>
      <c r="CH126" s="334"/>
      <c r="CI126" s="332"/>
      <c r="CJ126" s="332"/>
      <c r="CK126" s="332"/>
      <c r="CL126" s="332"/>
      <c r="CM126" s="332"/>
      <c r="CN126" s="332"/>
      <c r="CO126" s="332"/>
      <c r="CP126" s="332"/>
      <c r="CQ126" s="332"/>
      <c r="CR126" s="313"/>
      <c r="CS126" s="313"/>
      <c r="CT126" s="332"/>
      <c r="CU126" s="332"/>
      <c r="CV126" s="332"/>
      <c r="CW126" s="332"/>
      <c r="CX126" s="332"/>
      <c r="CY126" s="332"/>
      <c r="CZ126" s="332"/>
      <c r="DA126" s="332"/>
      <c r="DB126" s="332"/>
      <c r="DC126" s="332"/>
      <c r="DD126" s="332"/>
      <c r="DE126" s="332"/>
      <c r="DF126" s="332"/>
      <c r="DG126" s="332"/>
      <c r="DH126" s="332"/>
      <c r="DI126" s="313"/>
      <c r="DJ126" s="314"/>
      <c r="DK126" s="315"/>
      <c r="DL126" s="307"/>
      <c r="DM126" s="307"/>
      <c r="DN126" s="307"/>
      <c r="DO126" s="307"/>
      <c r="DP126" s="307"/>
      <c r="DQ126" s="307"/>
      <c r="DR126" s="307"/>
      <c r="DS126" s="307"/>
      <c r="DT126" s="307"/>
      <c r="DU126" s="307"/>
      <c r="DV126" s="307"/>
      <c r="DW126" s="307"/>
      <c r="DX126" s="314"/>
      <c r="DY126" s="325"/>
      <c r="DZ126" s="348"/>
      <c r="EA126" s="348"/>
      <c r="EB126" s="348"/>
      <c r="EC126" s="348"/>
      <c r="ED126" s="348"/>
      <c r="EE126" s="348"/>
      <c r="EF126" s="348"/>
      <c r="EG126" s="348"/>
      <c r="EH126" s="348"/>
      <c r="EI126" s="348"/>
      <c r="EJ126" s="346"/>
      <c r="EK126" s="348"/>
      <c r="EL126" s="348"/>
      <c r="EM126" s="348"/>
      <c r="EN126" s="348"/>
      <c r="EO126" s="348"/>
      <c r="EP126" s="348"/>
      <c r="EQ126" s="348"/>
      <c r="ER126" s="348"/>
      <c r="ES126" s="348"/>
      <c r="ET126" s="348"/>
      <c r="EU126" s="346"/>
      <c r="EV126" s="314"/>
      <c r="EW126" s="315"/>
      <c r="EX126" s="307"/>
      <c r="EY126" s="307"/>
      <c r="EZ126" s="307"/>
      <c r="FA126" s="307"/>
      <c r="FB126" s="307"/>
      <c r="FC126" s="307"/>
      <c r="FD126" s="307"/>
      <c r="FE126" s="307"/>
      <c r="FF126" s="307"/>
      <c r="FG126" s="307"/>
      <c r="FH126" s="307"/>
      <c r="FI126" s="307"/>
      <c r="FJ126" s="314"/>
      <c r="FK126" s="306"/>
      <c r="FL126" s="346"/>
      <c r="FM126" s="349"/>
      <c r="FN126" s="349"/>
      <c r="FO126" s="349"/>
      <c r="FP126" s="349"/>
      <c r="FQ126" s="349"/>
      <c r="FR126" s="349"/>
      <c r="FS126" s="349"/>
      <c r="FT126" s="349"/>
      <c r="FU126" s="349"/>
      <c r="FV126" s="349"/>
      <c r="FW126" s="349"/>
      <c r="FX126" s="346"/>
      <c r="FY126" s="349"/>
      <c r="FZ126" s="349"/>
      <c r="GA126" s="349"/>
      <c r="GB126" s="349"/>
      <c r="GC126" s="349"/>
      <c r="GD126" s="349"/>
      <c r="GE126" s="349"/>
      <c r="GF126" s="349"/>
      <c r="GG126" s="349"/>
      <c r="GH126" s="349"/>
      <c r="GI126" s="349"/>
      <c r="GJ126" s="324"/>
      <c r="GK126" s="324"/>
      <c r="GL126" s="315"/>
      <c r="GM126" s="307"/>
      <c r="GN126" s="307"/>
      <c r="GO126" s="307"/>
      <c r="GP126" s="307"/>
      <c r="GQ126" s="307"/>
      <c r="GR126" s="307"/>
      <c r="GS126" s="307"/>
      <c r="GT126" s="307"/>
      <c r="GU126" s="307"/>
      <c r="GV126" s="307"/>
      <c r="GW126" s="307"/>
      <c r="GX126" s="307"/>
      <c r="GY126" s="307"/>
      <c r="GZ126" s="307"/>
      <c r="HA126" s="307"/>
      <c r="HB126" s="307"/>
      <c r="HC126" s="307"/>
      <c r="HD126" s="307"/>
      <c r="HE126" s="307"/>
      <c r="HF126" s="307"/>
      <c r="HG126" s="307"/>
      <c r="HH126" s="307"/>
      <c r="HI126" s="307"/>
      <c r="HJ126" s="307"/>
      <c r="HK126" s="307"/>
      <c r="HL126" s="307"/>
      <c r="HM126" s="307"/>
      <c r="HN126" s="307"/>
      <c r="HO126" s="307"/>
      <c r="HP126" s="307"/>
      <c r="HQ126" s="307"/>
      <c r="HR126" s="307"/>
      <c r="HS126" s="307"/>
      <c r="HT126" s="307"/>
      <c r="HU126" s="307"/>
      <c r="HV126" s="307"/>
      <c r="HW126" s="307"/>
      <c r="HX126" s="307"/>
      <c r="HY126" s="307"/>
      <c r="HZ126" s="307"/>
      <c r="IA126" s="307"/>
      <c r="IB126" s="307"/>
      <c r="IC126" s="307"/>
      <c r="ID126" s="307"/>
      <c r="IE126" s="307"/>
      <c r="IF126" s="307"/>
      <c r="IG126" s="307"/>
      <c r="IH126" s="307"/>
      <c r="II126" s="307"/>
      <c r="IJ126" s="307"/>
      <c r="IK126" s="307"/>
      <c r="IL126" s="307"/>
      <c r="IM126" s="307"/>
      <c r="IN126" s="307"/>
      <c r="IO126" s="307"/>
      <c r="IP126" s="307"/>
      <c r="IQ126" s="307"/>
      <c r="IR126" s="307"/>
      <c r="IS126" s="307"/>
      <c r="IT126" s="307"/>
      <c r="IU126" s="307"/>
      <c r="IV126" s="307"/>
      <c r="IW126" s="307"/>
      <c r="IX126" s="307"/>
      <c r="IY126" s="307"/>
      <c r="IZ126" s="307"/>
      <c r="JA126" s="307"/>
      <c r="JB126" s="307"/>
      <c r="JC126" s="307"/>
      <c r="JD126" s="307"/>
      <c r="JE126" s="307"/>
      <c r="JF126" s="307"/>
      <c r="JG126" s="307"/>
      <c r="JH126" s="307"/>
      <c r="JI126" s="307"/>
      <c r="JJ126" s="307"/>
      <c r="JK126" s="307"/>
      <c r="JL126" s="307"/>
      <c r="JM126" s="307"/>
      <c r="JN126" s="307"/>
      <c r="JO126" s="307"/>
      <c r="JP126" s="307"/>
      <c r="JQ126" s="307"/>
      <c r="JR126" s="307"/>
      <c r="JS126" s="307"/>
      <c r="JT126" s="307"/>
      <c r="JU126" s="307"/>
      <c r="JV126" s="307"/>
      <c r="JW126" s="307"/>
      <c r="JX126" s="307"/>
      <c r="JY126" s="307"/>
      <c r="JZ126" s="307"/>
      <c r="KA126" s="307"/>
      <c r="KB126" s="307"/>
      <c r="KC126" s="307"/>
      <c r="KD126" s="307"/>
      <c r="KE126" s="307"/>
      <c r="KF126" s="307"/>
      <c r="KG126" s="307"/>
      <c r="KH126" s="307"/>
      <c r="KI126" s="307"/>
      <c r="KJ126" s="353"/>
      <c r="KK126" s="353"/>
      <c r="KL126" s="353"/>
      <c r="KM126" s="353"/>
      <c r="KN126" s="353"/>
      <c r="KO126" s="353"/>
      <c r="KP126" s="353"/>
      <c r="KQ126" s="307"/>
      <c r="KR126" s="307"/>
      <c r="KS126" s="307"/>
      <c r="KT126" s="307"/>
    </row>
    <row r="127" spans="14:306" s="56" customFormat="1" ht="15" customHeight="1">
      <c r="N127" s="341"/>
      <c r="O127" s="330"/>
      <c r="P127" s="330"/>
      <c r="Q127" s="330"/>
      <c r="R127" s="330"/>
      <c r="S127" s="330"/>
      <c r="T127" s="330"/>
      <c r="U127" s="330"/>
      <c r="W127" s="330"/>
      <c r="X127" s="330"/>
      <c r="Y127" s="330"/>
      <c r="Z127" s="330"/>
      <c r="AA127" s="330"/>
      <c r="AB127" s="330"/>
      <c r="AC127" s="330"/>
      <c r="AD127" s="330"/>
      <c r="AE127" s="330"/>
      <c r="AG127" s="303"/>
      <c r="AH127" s="303"/>
      <c r="AI127" s="362"/>
      <c r="AJ127" s="362"/>
      <c r="AK127" s="362"/>
      <c r="AL127" s="362"/>
      <c r="AM127" s="362"/>
      <c r="AN127" s="362"/>
      <c r="AO127" s="362"/>
      <c r="AP127" s="362"/>
      <c r="AQ127" s="362"/>
      <c r="AR127" s="362"/>
      <c r="AS127" s="362"/>
      <c r="AT127" s="362"/>
      <c r="AU127" s="362"/>
      <c r="AV127" s="362"/>
      <c r="AW127" s="362"/>
      <c r="AX127" s="362"/>
      <c r="AY127" s="303"/>
      <c r="AZ127" s="303"/>
      <c r="BA127" s="303"/>
      <c r="BB127" s="303"/>
      <c r="BC127" s="303"/>
      <c r="BD127" s="303"/>
      <c r="BE127" s="303"/>
      <c r="BF127" s="303"/>
      <c r="BG127" s="303"/>
      <c r="BH127" s="303"/>
      <c r="BI127" s="303"/>
      <c r="BJ127" s="303"/>
      <c r="BK127" s="303"/>
      <c r="BL127" s="303"/>
      <c r="BM127" s="303"/>
      <c r="BN127" s="303"/>
      <c r="CB127" s="312"/>
      <c r="CC127" s="334"/>
      <c r="CD127" s="334"/>
      <c r="CE127" s="334"/>
      <c r="CF127" s="334"/>
      <c r="CG127" s="334"/>
      <c r="CH127" s="334"/>
      <c r="CI127" s="332"/>
      <c r="CJ127" s="332"/>
      <c r="CK127" s="332"/>
      <c r="CL127" s="332"/>
      <c r="CM127" s="332"/>
      <c r="CN127" s="332"/>
      <c r="CO127" s="332"/>
      <c r="CP127" s="332"/>
      <c r="CQ127" s="332"/>
      <c r="CR127" s="313"/>
      <c r="CS127" s="313"/>
      <c r="CT127" s="332"/>
      <c r="CU127" s="332"/>
      <c r="CV127" s="332"/>
      <c r="CW127" s="332"/>
      <c r="CX127" s="332"/>
      <c r="CY127" s="332"/>
      <c r="CZ127" s="332"/>
      <c r="DA127" s="332"/>
      <c r="DB127" s="332"/>
      <c r="DC127" s="332"/>
      <c r="DD127" s="332"/>
      <c r="DE127" s="332"/>
      <c r="DF127" s="332"/>
      <c r="DG127" s="332"/>
      <c r="DH127" s="332"/>
      <c r="DI127" s="313"/>
      <c r="DJ127" s="314"/>
      <c r="DK127" s="315"/>
      <c r="DL127" s="307"/>
      <c r="DM127" s="307"/>
      <c r="DN127" s="307"/>
      <c r="DO127" s="307"/>
      <c r="DP127" s="307"/>
      <c r="DQ127" s="307"/>
      <c r="DR127" s="307"/>
      <c r="DS127" s="307"/>
      <c r="DT127" s="307"/>
      <c r="DU127" s="307"/>
      <c r="DV127" s="307"/>
      <c r="DW127" s="307"/>
      <c r="DX127" s="314"/>
      <c r="DY127" s="325"/>
      <c r="DZ127" s="348"/>
      <c r="EA127" s="349"/>
      <c r="EB127" s="348"/>
      <c r="EC127" s="348"/>
      <c r="ED127" s="348"/>
      <c r="EE127" s="348"/>
      <c r="EF127" s="348"/>
      <c r="EG127" s="348"/>
      <c r="EH127" s="349"/>
      <c r="EI127" s="348"/>
      <c r="EJ127" s="346"/>
      <c r="EK127" s="348"/>
      <c r="EL127" s="348"/>
      <c r="EM127" s="348"/>
      <c r="EN127" s="348"/>
      <c r="EO127" s="348"/>
      <c r="EP127" s="348"/>
      <c r="EQ127" s="348"/>
      <c r="ER127" s="348"/>
      <c r="ES127" s="348"/>
      <c r="ET127" s="348"/>
      <c r="EU127" s="346"/>
      <c r="EV127" s="314"/>
      <c r="EW127" s="315"/>
      <c r="EX127" s="307"/>
      <c r="EY127" s="307"/>
      <c r="EZ127" s="307"/>
      <c r="FA127" s="307"/>
      <c r="FB127" s="307"/>
      <c r="FC127" s="307"/>
      <c r="FD127" s="307"/>
      <c r="FE127" s="307"/>
      <c r="FF127" s="307"/>
      <c r="FG127" s="307"/>
      <c r="FH127" s="307"/>
      <c r="FI127" s="307"/>
      <c r="FJ127" s="314"/>
      <c r="FK127" s="306"/>
      <c r="FL127" s="346"/>
      <c r="FM127" s="346"/>
      <c r="FN127" s="346"/>
      <c r="FO127" s="346"/>
      <c r="FP127" s="346"/>
      <c r="FQ127" s="346"/>
      <c r="FR127" s="346"/>
      <c r="FS127" s="346"/>
      <c r="FT127" s="346"/>
      <c r="FU127" s="346"/>
      <c r="FV127" s="346"/>
      <c r="FW127" s="346"/>
      <c r="FX127" s="346"/>
      <c r="FY127" s="346"/>
      <c r="FZ127" s="346"/>
      <c r="GA127" s="346"/>
      <c r="GB127" s="346"/>
      <c r="GC127" s="346"/>
      <c r="GD127" s="346"/>
      <c r="GE127" s="346"/>
      <c r="GF127" s="346"/>
      <c r="GG127" s="346"/>
      <c r="GH127" s="346"/>
      <c r="GI127" s="346"/>
      <c r="GJ127" s="324"/>
      <c r="GK127" s="324"/>
      <c r="GL127" s="315"/>
      <c r="GM127" s="307"/>
      <c r="GN127" s="307"/>
      <c r="GO127" s="307"/>
      <c r="GP127" s="307"/>
      <c r="GQ127" s="307"/>
      <c r="GR127" s="307"/>
      <c r="GS127" s="307"/>
      <c r="GT127" s="307"/>
      <c r="GU127" s="307"/>
      <c r="GV127" s="307"/>
      <c r="GW127" s="307"/>
      <c r="GX127" s="307"/>
      <c r="GY127" s="307"/>
      <c r="GZ127" s="307"/>
      <c r="HA127" s="307"/>
      <c r="HB127" s="307"/>
      <c r="HC127" s="307"/>
      <c r="HD127" s="307"/>
      <c r="HE127" s="307"/>
      <c r="HF127" s="307"/>
      <c r="HG127" s="307"/>
      <c r="HH127" s="307"/>
      <c r="HI127" s="307"/>
      <c r="HJ127" s="307"/>
      <c r="HK127" s="307"/>
      <c r="HL127" s="307"/>
      <c r="HM127" s="307"/>
      <c r="HN127" s="307"/>
      <c r="HO127" s="307"/>
      <c r="HP127" s="307"/>
      <c r="HQ127" s="307"/>
      <c r="HR127" s="307"/>
      <c r="HS127" s="307"/>
      <c r="HT127" s="307"/>
      <c r="HU127" s="307"/>
      <c r="HV127" s="307"/>
      <c r="HW127" s="307"/>
      <c r="HX127" s="307"/>
      <c r="HY127" s="307"/>
      <c r="HZ127" s="307"/>
      <c r="IA127" s="307"/>
      <c r="IB127" s="307"/>
      <c r="IC127" s="307"/>
      <c r="ID127" s="307"/>
      <c r="IE127" s="307"/>
      <c r="IF127" s="307"/>
      <c r="IG127" s="307"/>
      <c r="IH127" s="307"/>
      <c r="II127" s="307"/>
      <c r="IJ127" s="307"/>
      <c r="IK127" s="307"/>
      <c r="IL127" s="307"/>
      <c r="IM127" s="307"/>
      <c r="IN127" s="307"/>
      <c r="IO127" s="307"/>
      <c r="IP127" s="307"/>
      <c r="IQ127" s="307"/>
      <c r="IR127" s="307"/>
      <c r="IS127" s="307"/>
      <c r="IT127" s="307"/>
      <c r="IU127" s="307"/>
      <c r="IV127" s="307"/>
      <c r="IW127" s="307"/>
      <c r="IX127" s="307"/>
      <c r="IY127" s="307"/>
      <c r="IZ127" s="307"/>
      <c r="JA127" s="307"/>
      <c r="JB127" s="307"/>
      <c r="JC127" s="307"/>
      <c r="JD127" s="307"/>
      <c r="JE127" s="307"/>
      <c r="JF127" s="307"/>
      <c r="JG127" s="307"/>
      <c r="JH127" s="307"/>
      <c r="JI127" s="307"/>
      <c r="JJ127" s="307"/>
      <c r="JK127" s="307"/>
      <c r="JL127" s="307"/>
      <c r="JM127" s="307"/>
      <c r="JN127" s="307"/>
      <c r="JO127" s="307"/>
      <c r="JP127" s="307"/>
      <c r="JQ127" s="307"/>
      <c r="JR127" s="307"/>
      <c r="JS127" s="307"/>
      <c r="JT127" s="307"/>
      <c r="JU127" s="307"/>
      <c r="JV127" s="307"/>
      <c r="JW127" s="307"/>
      <c r="JX127" s="307"/>
      <c r="JY127" s="307"/>
      <c r="JZ127" s="307"/>
      <c r="KA127" s="307"/>
      <c r="KB127" s="307"/>
      <c r="KC127" s="307"/>
      <c r="KD127" s="307"/>
      <c r="KE127" s="307"/>
      <c r="KF127" s="307"/>
      <c r="KG127" s="307"/>
      <c r="KH127" s="307"/>
      <c r="KI127" s="307"/>
      <c r="KJ127" s="353"/>
      <c r="KK127" s="353"/>
      <c r="KL127" s="353"/>
      <c r="KM127" s="353"/>
      <c r="KN127" s="353"/>
      <c r="KO127" s="353"/>
      <c r="KP127" s="353"/>
      <c r="KQ127" s="307"/>
      <c r="KR127" s="307"/>
      <c r="KS127" s="307"/>
      <c r="KT127" s="307"/>
    </row>
    <row r="128" spans="14:306" s="56" customFormat="1" ht="15" customHeight="1">
      <c r="N128" s="341"/>
      <c r="O128" s="330"/>
      <c r="P128" s="330"/>
      <c r="Q128" s="330"/>
      <c r="R128" s="330"/>
      <c r="S128" s="330"/>
      <c r="T128" s="330"/>
      <c r="U128" s="330"/>
      <c r="W128" s="330"/>
      <c r="X128" s="330"/>
      <c r="Y128" s="330"/>
      <c r="Z128" s="330"/>
      <c r="AA128" s="330"/>
      <c r="AB128" s="330"/>
      <c r="AC128" s="330"/>
      <c r="AD128" s="330"/>
      <c r="AE128" s="330"/>
      <c r="AG128" s="363" t="s">
        <v>555</v>
      </c>
      <c r="AH128" s="363"/>
      <c r="AI128" s="362" t="s">
        <v>556</v>
      </c>
      <c r="AJ128" s="362"/>
      <c r="AK128" s="362"/>
      <c r="AL128" s="362"/>
      <c r="AM128" s="362"/>
      <c r="AN128" s="362"/>
      <c r="AO128" s="362"/>
      <c r="AP128" s="362"/>
      <c r="AQ128" s="362"/>
      <c r="AR128" s="362"/>
      <c r="AS128" s="362"/>
      <c r="AT128" s="362"/>
      <c r="AU128" s="362"/>
      <c r="AV128" s="362"/>
      <c r="AW128" s="362"/>
      <c r="AX128" s="362"/>
      <c r="AY128" s="303"/>
      <c r="AZ128" s="303"/>
      <c r="BA128" s="303"/>
      <c r="BB128" s="303"/>
      <c r="BC128" s="303"/>
      <c r="BD128" s="303"/>
      <c r="BE128" s="303"/>
      <c r="BF128" s="303"/>
      <c r="BG128" s="303"/>
      <c r="BH128" s="303"/>
      <c r="BI128" s="303"/>
      <c r="BJ128" s="303"/>
      <c r="BK128" s="303"/>
      <c r="BL128" s="303"/>
      <c r="BM128" s="303"/>
      <c r="BN128" s="303"/>
      <c r="CB128" s="312"/>
      <c r="CC128" s="334"/>
      <c r="CD128" s="334"/>
      <c r="CE128" s="334"/>
      <c r="CF128" s="334"/>
      <c r="CG128" s="334"/>
      <c r="CH128" s="332"/>
      <c r="CI128" s="332"/>
      <c r="CJ128" s="332"/>
      <c r="CK128" s="332"/>
      <c r="CL128" s="332"/>
      <c r="CM128" s="332"/>
      <c r="CN128" s="332"/>
      <c r="CO128" s="332"/>
      <c r="CP128" s="332"/>
      <c r="CQ128" s="332"/>
      <c r="CR128" s="313"/>
      <c r="CS128" s="313"/>
      <c r="CT128" s="332"/>
      <c r="CU128" s="332"/>
      <c r="CV128" s="332"/>
      <c r="CW128" s="332"/>
      <c r="CX128" s="332"/>
      <c r="CY128" s="332"/>
      <c r="CZ128" s="332"/>
      <c r="DA128" s="332"/>
      <c r="DB128" s="332"/>
      <c r="DC128" s="332"/>
      <c r="DD128" s="332"/>
      <c r="DE128" s="332"/>
      <c r="DF128" s="332"/>
      <c r="DG128" s="332"/>
      <c r="DH128" s="332"/>
      <c r="DI128" s="313"/>
      <c r="DJ128" s="314"/>
      <c r="DK128" s="315"/>
      <c r="DL128" s="307"/>
      <c r="DM128" s="307"/>
      <c r="DN128" s="307"/>
      <c r="DO128" s="307"/>
      <c r="DP128" s="307"/>
      <c r="DQ128" s="307"/>
      <c r="DR128" s="307"/>
      <c r="DS128" s="307"/>
      <c r="DT128" s="307"/>
      <c r="DU128" s="307"/>
      <c r="DV128" s="307"/>
      <c r="DW128" s="307"/>
      <c r="DX128" s="314"/>
      <c r="DY128" s="325"/>
      <c r="DZ128" s="348"/>
      <c r="EA128" s="348"/>
      <c r="EB128" s="348"/>
      <c r="EC128" s="349"/>
      <c r="ED128" s="348"/>
      <c r="EE128" s="348"/>
      <c r="EF128" s="348"/>
      <c r="EG128" s="348"/>
      <c r="EH128" s="348"/>
      <c r="EI128" s="348"/>
      <c r="EJ128" s="346"/>
      <c r="EK128" s="348"/>
      <c r="EL128" s="348"/>
      <c r="EM128" s="348"/>
      <c r="EN128" s="348"/>
      <c r="EO128" s="348"/>
      <c r="EP128" s="348"/>
      <c r="EQ128" s="348"/>
      <c r="ER128" s="348"/>
      <c r="ES128" s="348"/>
      <c r="ET128" s="348"/>
      <c r="EU128" s="346"/>
      <c r="EV128" s="314"/>
      <c r="EW128" s="315"/>
      <c r="EX128" s="307"/>
      <c r="EY128" s="307"/>
      <c r="EZ128" s="307"/>
      <c r="FA128" s="307"/>
      <c r="FB128" s="307"/>
      <c r="FC128" s="307"/>
      <c r="FD128" s="307"/>
      <c r="FE128" s="307"/>
      <c r="FF128" s="307"/>
      <c r="FG128" s="307"/>
      <c r="FH128" s="307"/>
      <c r="FI128" s="307"/>
      <c r="FJ128" s="314"/>
      <c r="FK128" s="306"/>
      <c r="FL128" s="346"/>
      <c r="FM128" s="349"/>
      <c r="FN128" s="349"/>
      <c r="FO128" s="349"/>
      <c r="FP128" s="349"/>
      <c r="FQ128" s="349"/>
      <c r="FR128" s="349"/>
      <c r="FS128" s="349"/>
      <c r="FT128" s="349"/>
      <c r="FU128" s="349"/>
      <c r="FV128" s="349"/>
      <c r="FW128" s="349"/>
      <c r="FX128" s="346"/>
      <c r="FY128" s="349"/>
      <c r="FZ128" s="349"/>
      <c r="GA128" s="349"/>
      <c r="GB128" s="349"/>
      <c r="GC128" s="349"/>
      <c r="GD128" s="349"/>
      <c r="GE128" s="349"/>
      <c r="GF128" s="349"/>
      <c r="GG128" s="349"/>
      <c r="GH128" s="349"/>
      <c r="GI128" s="349"/>
      <c r="GJ128" s="324"/>
      <c r="GK128" s="324"/>
      <c r="GL128" s="315"/>
      <c r="GM128" s="307"/>
      <c r="GN128" s="307"/>
      <c r="GO128" s="307"/>
      <c r="GP128" s="307"/>
      <c r="GQ128" s="307"/>
      <c r="GR128" s="307"/>
      <c r="GS128" s="307"/>
      <c r="GT128" s="307"/>
      <c r="GU128" s="307"/>
      <c r="GV128" s="307"/>
      <c r="GW128" s="307"/>
      <c r="GX128" s="307"/>
      <c r="GY128" s="307"/>
      <c r="GZ128" s="307"/>
      <c r="HA128" s="307"/>
      <c r="HB128" s="307"/>
      <c r="HC128" s="307"/>
      <c r="HD128" s="307"/>
      <c r="HE128" s="307"/>
      <c r="HF128" s="307"/>
      <c r="HG128" s="307"/>
      <c r="HH128" s="307"/>
      <c r="HI128" s="307"/>
      <c r="HJ128" s="307"/>
      <c r="HK128" s="307"/>
      <c r="HL128" s="307"/>
      <c r="HM128" s="307"/>
      <c r="HN128" s="307"/>
      <c r="HO128" s="307"/>
      <c r="HP128" s="307"/>
      <c r="HQ128" s="307"/>
      <c r="HR128" s="307"/>
      <c r="HS128" s="307"/>
      <c r="HT128" s="307"/>
      <c r="HU128" s="307"/>
      <c r="HV128" s="307"/>
      <c r="HW128" s="307"/>
      <c r="HX128" s="307"/>
      <c r="HY128" s="307"/>
      <c r="HZ128" s="307"/>
      <c r="IA128" s="307"/>
      <c r="IB128" s="307"/>
      <c r="IC128" s="307"/>
      <c r="ID128" s="307"/>
      <c r="IE128" s="307"/>
      <c r="IF128" s="307"/>
      <c r="IG128" s="307"/>
      <c r="IH128" s="307"/>
      <c r="II128" s="307"/>
      <c r="IJ128" s="307"/>
      <c r="IK128" s="307"/>
      <c r="IL128" s="307"/>
      <c r="IM128" s="307"/>
      <c r="IN128" s="307"/>
      <c r="IO128" s="307"/>
      <c r="IP128" s="307"/>
      <c r="IQ128" s="307"/>
      <c r="IR128" s="307"/>
      <c r="IS128" s="307"/>
      <c r="IT128" s="307"/>
      <c r="IU128" s="307"/>
      <c r="IV128" s="307"/>
      <c r="IW128" s="307"/>
      <c r="IX128" s="307"/>
      <c r="IY128" s="307"/>
      <c r="IZ128" s="307"/>
      <c r="JA128" s="307"/>
      <c r="JB128" s="307"/>
      <c r="JC128" s="307"/>
      <c r="JD128" s="307"/>
      <c r="JE128" s="307"/>
      <c r="JF128" s="307"/>
      <c r="JG128" s="307"/>
      <c r="JH128" s="307"/>
      <c r="JI128" s="307"/>
      <c r="JJ128" s="307"/>
      <c r="JK128" s="307"/>
      <c r="JL128" s="307"/>
      <c r="JM128" s="307"/>
      <c r="JN128" s="307"/>
      <c r="JO128" s="307"/>
      <c r="JP128" s="307"/>
      <c r="JQ128" s="307"/>
      <c r="JR128" s="307"/>
      <c r="JS128" s="307"/>
      <c r="JT128" s="307"/>
      <c r="JU128" s="307"/>
      <c r="JV128" s="307"/>
      <c r="JW128" s="307"/>
      <c r="JX128" s="307"/>
      <c r="JY128" s="307"/>
      <c r="JZ128" s="307"/>
      <c r="KA128" s="307"/>
      <c r="KB128" s="307"/>
      <c r="KC128" s="307"/>
      <c r="KD128" s="307"/>
      <c r="KE128" s="307"/>
      <c r="KF128" s="307"/>
      <c r="KG128" s="307"/>
      <c r="KH128" s="307"/>
      <c r="KI128" s="307"/>
      <c r="KJ128" s="353"/>
      <c r="KK128" s="353"/>
      <c r="KL128" s="353"/>
      <c r="KM128" s="353"/>
      <c r="KN128" s="353"/>
      <c r="KO128" s="353"/>
      <c r="KP128" s="353"/>
      <c r="KQ128" s="307"/>
      <c r="KR128" s="307"/>
      <c r="KS128" s="307"/>
      <c r="KT128" s="307"/>
    </row>
    <row r="129" spans="14:306" s="56" customFormat="1" ht="15" customHeight="1">
      <c r="N129" s="341"/>
      <c r="O129" s="330"/>
      <c r="P129" s="330"/>
      <c r="Q129" s="330"/>
      <c r="R129" s="330"/>
      <c r="S129" s="330"/>
      <c r="T129" s="330"/>
      <c r="U129" s="330"/>
      <c r="W129" s="330"/>
      <c r="X129" s="330"/>
      <c r="Y129" s="330"/>
      <c r="Z129" s="330"/>
      <c r="AA129" s="330"/>
      <c r="AB129" s="330"/>
      <c r="AC129" s="330"/>
      <c r="AD129" s="330"/>
      <c r="AE129" s="330"/>
      <c r="AG129" s="351" t="s">
        <v>521</v>
      </c>
      <c r="AH129" s="351"/>
      <c r="AI129" s="364"/>
      <c r="AJ129" s="364"/>
      <c r="AK129" s="364"/>
      <c r="AL129" s="364"/>
      <c r="AM129" s="364"/>
      <c r="AN129" s="364"/>
      <c r="AO129" s="364"/>
      <c r="AP129" s="364"/>
      <c r="AQ129" s="364"/>
      <c r="AR129" s="364"/>
      <c r="AS129" s="364"/>
      <c r="AT129" s="364"/>
      <c r="AU129" s="364"/>
      <c r="AV129" s="364"/>
      <c r="AW129" s="364"/>
      <c r="AX129" s="364"/>
      <c r="AY129" s="303"/>
      <c r="AZ129" s="303"/>
      <c r="BA129" s="303"/>
      <c r="BB129" s="303"/>
      <c r="BC129" s="303"/>
      <c r="BD129" s="303"/>
      <c r="BE129" s="303"/>
      <c r="BF129" s="303"/>
      <c r="BG129" s="303"/>
      <c r="BH129" s="303"/>
      <c r="BI129" s="303"/>
      <c r="BJ129" s="303"/>
      <c r="BK129" s="303"/>
      <c r="BL129" s="303"/>
      <c r="BM129" s="303"/>
      <c r="BN129" s="303"/>
      <c r="CB129" s="312"/>
      <c r="CC129" s="334"/>
      <c r="CD129" s="334"/>
      <c r="CE129" s="334"/>
      <c r="CF129" s="334"/>
      <c r="CG129" s="334"/>
      <c r="CH129" s="334"/>
      <c r="CI129" s="332"/>
      <c r="CJ129" s="332"/>
      <c r="CK129" s="332"/>
      <c r="CL129" s="332"/>
      <c r="CM129" s="332"/>
      <c r="CN129" s="332"/>
      <c r="CO129" s="332"/>
      <c r="CP129" s="332"/>
      <c r="CQ129" s="332"/>
      <c r="CR129" s="313"/>
      <c r="CS129" s="313"/>
      <c r="CT129" s="332"/>
      <c r="CU129" s="332"/>
      <c r="CV129" s="332"/>
      <c r="CW129" s="332"/>
      <c r="CX129" s="332"/>
      <c r="CY129" s="332"/>
      <c r="CZ129" s="332"/>
      <c r="DA129" s="332"/>
      <c r="DB129" s="332"/>
      <c r="DC129" s="332"/>
      <c r="DD129" s="332"/>
      <c r="DE129" s="332"/>
      <c r="DF129" s="332"/>
      <c r="DG129" s="332"/>
      <c r="DH129" s="332"/>
      <c r="DI129" s="313"/>
      <c r="DJ129" s="314"/>
      <c r="DK129" s="315"/>
      <c r="DL129" s="307"/>
      <c r="DM129" s="307"/>
      <c r="DN129" s="307"/>
      <c r="DO129" s="307"/>
      <c r="DP129" s="307"/>
      <c r="DQ129" s="307"/>
      <c r="DR129" s="307"/>
      <c r="DS129" s="307"/>
      <c r="DT129" s="307"/>
      <c r="DU129" s="307"/>
      <c r="DV129" s="307"/>
      <c r="DW129" s="307"/>
      <c r="DX129" s="314"/>
      <c r="DY129" s="325"/>
      <c r="DZ129" s="348"/>
      <c r="EA129" s="348"/>
      <c r="EB129" s="348"/>
      <c r="EC129" s="348"/>
      <c r="ED129" s="348"/>
      <c r="EE129" s="349"/>
      <c r="EF129" s="348"/>
      <c r="EG129" s="348"/>
      <c r="EH129" s="349"/>
      <c r="EI129" s="348"/>
      <c r="EJ129" s="346"/>
      <c r="EK129" s="348"/>
      <c r="EL129" s="348"/>
      <c r="EM129" s="348"/>
      <c r="EN129" s="348"/>
      <c r="EO129" s="348"/>
      <c r="EP129" s="348"/>
      <c r="EQ129" s="348"/>
      <c r="ER129" s="348"/>
      <c r="ES129" s="348"/>
      <c r="ET129" s="348"/>
      <c r="EU129" s="346"/>
      <c r="EV129" s="314"/>
      <c r="EW129" s="315"/>
      <c r="EX129" s="307"/>
      <c r="EY129" s="307"/>
      <c r="EZ129" s="307"/>
      <c r="FA129" s="307"/>
      <c r="FB129" s="307"/>
      <c r="FC129" s="307"/>
      <c r="FD129" s="307"/>
      <c r="FE129" s="307"/>
      <c r="FF129" s="307"/>
      <c r="FG129" s="307"/>
      <c r="FH129" s="307"/>
      <c r="FI129" s="307"/>
      <c r="FJ129" s="314"/>
      <c r="FK129" s="306"/>
      <c r="FL129" s="349"/>
      <c r="FM129" s="349"/>
      <c r="FN129" s="349"/>
      <c r="FO129" s="349"/>
      <c r="FP129" s="349"/>
      <c r="FQ129" s="349"/>
      <c r="FR129" s="349"/>
      <c r="FS129" s="349"/>
      <c r="FT129" s="349"/>
      <c r="FU129" s="349"/>
      <c r="FV129" s="349"/>
      <c r="FW129" s="349"/>
      <c r="FX129" s="349"/>
      <c r="FY129" s="349"/>
      <c r="FZ129" s="349"/>
      <c r="GA129" s="349"/>
      <c r="GB129" s="349"/>
      <c r="GC129" s="349"/>
      <c r="GD129" s="349"/>
      <c r="GE129" s="349"/>
      <c r="GF129" s="349"/>
      <c r="GG129" s="349"/>
      <c r="GH129" s="349"/>
      <c r="GI129" s="349"/>
      <c r="GJ129" s="324"/>
      <c r="GK129" s="324"/>
      <c r="GL129" s="315"/>
      <c r="GM129" s="307"/>
      <c r="GN129" s="307"/>
      <c r="GO129" s="307"/>
      <c r="GP129" s="307"/>
      <c r="GQ129" s="307"/>
      <c r="GR129" s="307"/>
      <c r="GS129" s="307"/>
      <c r="GT129" s="307"/>
      <c r="GU129" s="307"/>
      <c r="GV129" s="307"/>
      <c r="GW129" s="307"/>
      <c r="GX129" s="307"/>
      <c r="GY129" s="307"/>
      <c r="GZ129" s="307"/>
      <c r="HA129" s="307"/>
      <c r="HB129" s="307"/>
      <c r="HC129" s="307"/>
      <c r="HD129" s="307"/>
      <c r="HE129" s="307"/>
      <c r="HF129" s="307"/>
      <c r="HG129" s="307"/>
      <c r="HH129" s="307"/>
      <c r="HI129" s="307"/>
      <c r="HJ129" s="307"/>
      <c r="HK129" s="307"/>
      <c r="HL129" s="307"/>
      <c r="HM129" s="307"/>
      <c r="HN129" s="307"/>
      <c r="HO129" s="307"/>
      <c r="HP129" s="307"/>
      <c r="HQ129" s="307"/>
      <c r="HR129" s="307"/>
      <c r="HS129" s="307"/>
      <c r="HT129" s="307"/>
      <c r="HU129" s="307"/>
      <c r="HV129" s="307"/>
      <c r="HW129" s="307"/>
      <c r="HX129" s="307"/>
      <c r="HY129" s="307"/>
      <c r="HZ129" s="307"/>
      <c r="IA129" s="307"/>
      <c r="IB129" s="307"/>
      <c r="IC129" s="307"/>
      <c r="ID129" s="307"/>
      <c r="IE129" s="307"/>
      <c r="IF129" s="307"/>
      <c r="IG129" s="307"/>
      <c r="IH129" s="307"/>
      <c r="II129" s="307"/>
      <c r="IJ129" s="307"/>
      <c r="IK129" s="307"/>
      <c r="IL129" s="307"/>
      <c r="IM129" s="307"/>
      <c r="IN129" s="307"/>
      <c r="IO129" s="307"/>
      <c r="IP129" s="307"/>
      <c r="IQ129" s="307"/>
      <c r="IR129" s="307"/>
      <c r="IS129" s="307"/>
      <c r="IT129" s="307"/>
      <c r="IU129" s="307"/>
      <c r="IV129" s="307"/>
      <c r="IW129" s="307"/>
      <c r="IX129" s="307"/>
      <c r="IY129" s="307"/>
      <c r="IZ129" s="307"/>
      <c r="JA129" s="307"/>
      <c r="JB129" s="307"/>
      <c r="JC129" s="307"/>
      <c r="JD129" s="307"/>
      <c r="JE129" s="307"/>
      <c r="JF129" s="307"/>
      <c r="JG129" s="307"/>
      <c r="JH129" s="307"/>
      <c r="JI129" s="307"/>
      <c r="JJ129" s="307"/>
      <c r="JK129" s="307"/>
      <c r="JL129" s="307"/>
      <c r="JM129" s="307"/>
      <c r="JN129" s="307"/>
      <c r="JO129" s="307"/>
      <c r="JP129" s="307"/>
      <c r="JQ129" s="307"/>
      <c r="JR129" s="307"/>
      <c r="JS129" s="307"/>
      <c r="JT129" s="307"/>
      <c r="JU129" s="307"/>
      <c r="JV129" s="307"/>
      <c r="JW129" s="307"/>
      <c r="JX129" s="307"/>
      <c r="JY129" s="307"/>
      <c r="JZ129" s="307"/>
      <c r="KA129" s="307"/>
      <c r="KB129" s="307"/>
      <c r="KC129" s="307"/>
      <c r="KD129" s="307"/>
      <c r="KE129" s="307"/>
      <c r="KF129" s="307"/>
      <c r="KG129" s="307"/>
      <c r="KH129" s="307"/>
      <c r="KI129" s="307"/>
      <c r="KJ129" s="353"/>
      <c r="KK129" s="353"/>
      <c r="KL129" s="353"/>
      <c r="KM129" s="353"/>
      <c r="KN129" s="353"/>
      <c r="KO129" s="353"/>
      <c r="KP129" s="353"/>
      <c r="KQ129" s="307"/>
      <c r="KR129" s="307"/>
      <c r="KS129" s="307"/>
      <c r="KT129" s="307"/>
    </row>
    <row r="130" spans="14:306" s="56" customFormat="1" ht="15" customHeight="1">
      <c r="N130" s="341"/>
      <c r="O130" s="330"/>
      <c r="P130" s="330"/>
      <c r="Q130" s="330"/>
      <c r="R130" s="330"/>
      <c r="S130" s="330"/>
      <c r="T130" s="330"/>
      <c r="U130" s="330"/>
      <c r="W130" s="330"/>
      <c r="X130" s="330"/>
      <c r="Y130" s="330"/>
      <c r="Z130" s="330"/>
      <c r="AA130" s="330"/>
      <c r="AB130" s="330"/>
      <c r="AC130" s="330"/>
      <c r="AD130" s="330"/>
      <c r="AE130" s="330"/>
      <c r="AG130" s="351"/>
      <c r="AH130" s="351"/>
      <c r="AI130" s="365" t="s">
        <v>522</v>
      </c>
      <c r="AJ130" s="365" t="s">
        <v>523</v>
      </c>
      <c r="AK130" s="365" t="s">
        <v>524</v>
      </c>
      <c r="AL130" s="365" t="s">
        <v>525</v>
      </c>
      <c r="AM130" s="365" t="s">
        <v>526</v>
      </c>
      <c r="AN130" s="365" t="s">
        <v>527</v>
      </c>
      <c r="AO130" s="365" t="s">
        <v>528</v>
      </c>
      <c r="AP130" s="365" t="s">
        <v>529</v>
      </c>
      <c r="AQ130" s="365" t="s">
        <v>530</v>
      </c>
      <c r="AR130" s="365" t="s">
        <v>531</v>
      </c>
      <c r="AS130" s="365" t="s">
        <v>532</v>
      </c>
      <c r="AT130" s="365" t="s">
        <v>533</v>
      </c>
      <c r="AU130" s="365"/>
      <c r="AV130" s="366" t="s">
        <v>534</v>
      </c>
      <c r="AW130" s="365" t="s">
        <v>535</v>
      </c>
      <c r="AX130" s="365" t="s">
        <v>536</v>
      </c>
      <c r="AY130" s="303"/>
      <c r="AZ130" s="303"/>
      <c r="BA130" s="303"/>
      <c r="BB130" s="303"/>
      <c r="BC130" s="303"/>
      <c r="BD130" s="303"/>
      <c r="BE130" s="303"/>
      <c r="BF130" s="303"/>
      <c r="BG130" s="303"/>
      <c r="BH130" s="303"/>
      <c r="BI130" s="303"/>
      <c r="BJ130" s="303"/>
      <c r="BK130" s="303"/>
      <c r="BL130" s="303"/>
      <c r="BM130" s="303"/>
      <c r="BN130" s="303"/>
      <c r="CB130" s="357"/>
      <c r="CC130" s="334"/>
      <c r="CD130" s="334"/>
      <c r="CE130" s="334"/>
      <c r="CF130" s="334"/>
      <c r="CG130" s="334"/>
      <c r="CH130" s="334"/>
      <c r="CI130" s="332"/>
      <c r="CJ130" s="332"/>
      <c r="CK130" s="332"/>
      <c r="CL130" s="332"/>
      <c r="CM130" s="332"/>
      <c r="CN130" s="332"/>
      <c r="CO130" s="332"/>
      <c r="CP130" s="332"/>
      <c r="CQ130" s="332"/>
      <c r="CR130" s="313"/>
      <c r="CS130" s="313"/>
      <c r="CT130" s="332"/>
      <c r="CU130" s="332"/>
      <c r="CV130" s="332"/>
      <c r="CW130" s="332"/>
      <c r="CX130" s="332"/>
      <c r="CY130" s="332"/>
      <c r="CZ130" s="332"/>
      <c r="DA130" s="332"/>
      <c r="DB130" s="332"/>
      <c r="DC130" s="332"/>
      <c r="DD130" s="332"/>
      <c r="DE130" s="332"/>
      <c r="DF130" s="332"/>
      <c r="DG130" s="332"/>
      <c r="DH130" s="332"/>
      <c r="DI130" s="313"/>
      <c r="DJ130" s="358"/>
      <c r="DK130" s="315"/>
      <c r="DL130" s="307"/>
      <c r="DM130" s="307"/>
      <c r="DN130" s="307"/>
      <c r="DO130" s="307"/>
      <c r="DP130" s="307"/>
      <c r="DQ130" s="307"/>
      <c r="DR130" s="307"/>
      <c r="DS130" s="307"/>
      <c r="DT130" s="307"/>
      <c r="DU130" s="307"/>
      <c r="DV130" s="307"/>
      <c r="DW130" s="307"/>
      <c r="DX130" s="314"/>
      <c r="DY130" s="325"/>
      <c r="DZ130" s="348"/>
      <c r="EA130" s="349"/>
      <c r="EB130" s="348"/>
      <c r="EC130" s="348"/>
      <c r="ED130" s="348"/>
      <c r="EE130" s="348"/>
      <c r="EF130" s="348"/>
      <c r="EG130" s="348"/>
      <c r="EH130" s="348"/>
      <c r="EI130" s="348"/>
      <c r="EJ130" s="346"/>
      <c r="EK130" s="348"/>
      <c r="EL130" s="348"/>
      <c r="EM130" s="348"/>
      <c r="EN130" s="348"/>
      <c r="EO130" s="348"/>
      <c r="EP130" s="348"/>
      <c r="EQ130" s="348"/>
      <c r="ER130" s="348"/>
      <c r="ES130" s="348"/>
      <c r="ET130" s="348"/>
      <c r="EU130" s="346"/>
      <c r="EV130" s="314"/>
      <c r="EW130" s="315"/>
      <c r="EX130" s="307"/>
      <c r="EY130" s="307"/>
      <c r="EZ130" s="307"/>
      <c r="FA130" s="307"/>
      <c r="FB130" s="307"/>
      <c r="FC130" s="307"/>
      <c r="FD130" s="307"/>
      <c r="FE130" s="307"/>
      <c r="FF130" s="307"/>
      <c r="FG130" s="307"/>
      <c r="FH130" s="307"/>
      <c r="FI130" s="307"/>
      <c r="FJ130" s="314"/>
      <c r="FK130" s="306"/>
      <c r="FL130" s="349"/>
      <c r="FM130" s="349"/>
      <c r="FN130" s="349"/>
      <c r="FO130" s="349"/>
      <c r="FP130" s="349"/>
      <c r="FQ130" s="349"/>
      <c r="FR130" s="349"/>
      <c r="FS130" s="349"/>
      <c r="FT130" s="349"/>
      <c r="FU130" s="349"/>
      <c r="FV130" s="349"/>
      <c r="FW130" s="349"/>
      <c r="FX130" s="349"/>
      <c r="FY130" s="349"/>
      <c r="FZ130" s="349"/>
      <c r="GA130" s="349"/>
      <c r="GB130" s="349"/>
      <c r="GC130" s="349"/>
      <c r="GD130" s="349"/>
      <c r="GE130" s="349"/>
      <c r="GF130" s="349"/>
      <c r="GG130" s="349"/>
      <c r="GH130" s="349"/>
      <c r="GI130" s="349"/>
      <c r="GJ130" s="324"/>
      <c r="GK130" s="324"/>
      <c r="GL130" s="315"/>
      <c r="GM130" s="307"/>
      <c r="GN130" s="307"/>
      <c r="GO130" s="307"/>
      <c r="GP130" s="307"/>
      <c r="GQ130" s="307"/>
      <c r="GR130" s="307"/>
      <c r="GS130" s="307"/>
      <c r="GT130" s="307"/>
      <c r="GU130" s="307"/>
      <c r="GV130" s="307"/>
      <c r="GW130" s="307"/>
      <c r="GX130" s="307"/>
      <c r="GY130" s="307"/>
      <c r="GZ130" s="307"/>
      <c r="HA130" s="307"/>
      <c r="HB130" s="307"/>
      <c r="HC130" s="307"/>
      <c r="HD130" s="307"/>
      <c r="HE130" s="307"/>
      <c r="HF130" s="307"/>
      <c r="HG130" s="307"/>
      <c r="HH130" s="307"/>
      <c r="HI130" s="307"/>
      <c r="HJ130" s="307"/>
      <c r="HK130" s="307"/>
      <c r="HL130" s="307"/>
      <c r="HM130" s="307"/>
      <c r="HN130" s="307"/>
      <c r="HO130" s="307"/>
      <c r="HP130" s="307"/>
      <c r="HQ130" s="307"/>
      <c r="HR130" s="307"/>
      <c r="HS130" s="307"/>
      <c r="HT130" s="307"/>
      <c r="HU130" s="307"/>
      <c r="HV130" s="307"/>
      <c r="HW130" s="307"/>
      <c r="HX130" s="307"/>
      <c r="HY130" s="307"/>
      <c r="HZ130" s="307"/>
      <c r="IA130" s="307"/>
      <c r="IB130" s="307"/>
      <c r="IC130" s="307"/>
      <c r="ID130" s="307"/>
      <c r="IE130" s="307"/>
      <c r="IF130" s="307"/>
      <c r="IG130" s="307"/>
      <c r="IH130" s="307"/>
      <c r="II130" s="307"/>
      <c r="IJ130" s="307"/>
      <c r="IK130" s="307"/>
      <c r="IL130" s="307"/>
      <c r="IM130" s="307"/>
      <c r="IN130" s="307"/>
      <c r="IO130" s="307"/>
      <c r="IP130" s="307"/>
      <c r="IQ130" s="307"/>
      <c r="IR130" s="307"/>
      <c r="IS130" s="307"/>
      <c r="IT130" s="307"/>
      <c r="IU130" s="307"/>
      <c r="IV130" s="307"/>
      <c r="IW130" s="307"/>
      <c r="IX130" s="307"/>
      <c r="IY130" s="307"/>
      <c r="IZ130" s="307"/>
      <c r="JA130" s="307"/>
      <c r="JB130" s="307"/>
      <c r="JC130" s="307"/>
      <c r="JD130" s="307"/>
      <c r="JE130" s="307"/>
      <c r="JF130" s="307"/>
      <c r="JG130" s="307"/>
      <c r="JH130" s="307"/>
      <c r="JI130" s="307"/>
      <c r="JJ130" s="307"/>
      <c r="JK130" s="307"/>
      <c r="JL130" s="307"/>
      <c r="JM130" s="307"/>
      <c r="JN130" s="307"/>
      <c r="JO130" s="307"/>
      <c r="JP130" s="307"/>
      <c r="JQ130" s="307"/>
      <c r="JR130" s="307"/>
      <c r="JS130" s="307"/>
      <c r="JT130" s="307"/>
      <c r="JU130" s="307"/>
      <c r="JV130" s="307"/>
      <c r="JW130" s="307"/>
      <c r="JX130" s="307"/>
      <c r="JY130" s="307"/>
      <c r="JZ130" s="307"/>
      <c r="KA130" s="307"/>
      <c r="KB130" s="307"/>
      <c r="KC130" s="307"/>
      <c r="KD130" s="307"/>
      <c r="KE130" s="307"/>
      <c r="KF130" s="307"/>
      <c r="KG130" s="307"/>
      <c r="KH130" s="307"/>
      <c r="KI130" s="307"/>
      <c r="KJ130" s="353"/>
      <c r="KK130" s="353"/>
      <c r="KL130" s="353"/>
      <c r="KM130" s="353"/>
      <c r="KN130" s="353"/>
      <c r="KO130" s="353"/>
      <c r="KP130" s="353"/>
      <c r="KQ130" s="307"/>
      <c r="KR130" s="307"/>
      <c r="KS130" s="307"/>
      <c r="KT130" s="307"/>
    </row>
    <row r="131" spans="14:306" s="56" customFormat="1" ht="15" customHeight="1">
      <c r="N131" s="341"/>
      <c r="O131" s="330"/>
      <c r="P131" s="330"/>
      <c r="Q131" s="330"/>
      <c r="R131" s="330"/>
      <c r="S131" s="330"/>
      <c r="T131" s="330"/>
      <c r="U131" s="330"/>
      <c r="W131" s="330"/>
      <c r="X131" s="330"/>
      <c r="Y131" s="330"/>
      <c r="Z131" s="330"/>
      <c r="AA131" s="330"/>
      <c r="AB131" s="330"/>
      <c r="AC131" s="330"/>
      <c r="AD131" s="330"/>
      <c r="AE131" s="330"/>
      <c r="AG131" s="354">
        <v>1</v>
      </c>
      <c r="AH131" s="354"/>
      <c r="AI131" s="356" t="s">
        <v>0</v>
      </c>
      <c r="AJ131" s="356" t="s">
        <v>0</v>
      </c>
      <c r="AK131" s="367" t="s">
        <v>108</v>
      </c>
      <c r="AL131" s="367">
        <v>0</v>
      </c>
      <c r="AM131" s="367" t="s">
        <v>108</v>
      </c>
      <c r="AN131" s="367" t="s">
        <v>107</v>
      </c>
      <c r="AO131" s="356" t="s">
        <v>0</v>
      </c>
      <c r="AP131" s="367">
        <v>0</v>
      </c>
      <c r="AQ131" s="367">
        <v>0</v>
      </c>
      <c r="AR131" s="367">
        <v>0</v>
      </c>
      <c r="AS131" s="367">
        <v>0</v>
      </c>
      <c r="AT131" s="367" t="s">
        <v>306</v>
      </c>
      <c r="AU131" s="367"/>
      <c r="AV131" s="367" t="s">
        <v>56</v>
      </c>
      <c r="AW131" s="367">
        <v>0</v>
      </c>
      <c r="AX131" s="356" t="s">
        <v>0</v>
      </c>
      <c r="AY131" s="303" t="str">
        <f t="shared" ref="AY131:BG137" si="15">IF(AI131="-",AI131,IF(ISNUMBER(AI131),AI131,MID(AI131,1,FIND("-",AI131)-1))+0)</f>
        <v>-</v>
      </c>
      <c r="AZ131" s="303" t="str">
        <f t="shared" si="15"/>
        <v>-</v>
      </c>
      <c r="BA131" s="303">
        <f t="shared" si="15"/>
        <v>0</v>
      </c>
      <c r="BB131" s="303">
        <f t="shared" si="15"/>
        <v>0</v>
      </c>
      <c r="BC131" s="303">
        <f t="shared" si="15"/>
        <v>0</v>
      </c>
      <c r="BD131" s="303">
        <f t="shared" si="15"/>
        <v>0</v>
      </c>
      <c r="BE131" s="303" t="str">
        <f t="shared" si="15"/>
        <v>-</v>
      </c>
      <c r="BF131" s="303">
        <f t="shared" si="15"/>
        <v>0</v>
      </c>
      <c r="BG131" s="303">
        <f t="shared" si="15"/>
        <v>0</v>
      </c>
      <c r="BH131" s="303"/>
      <c r="BI131" s="303">
        <f t="shared" ref="BI131:BI148" si="16">IF(AR131="-",AR131,IF(ISNUMBER(AR131),AR131,MID(AR131,1,FIND("-",AR131)-1))+0)</f>
        <v>0</v>
      </c>
      <c r="BJ131" s="303">
        <f t="shared" ref="BJ131:BJ148" si="17">IF(AS131="-",AS131,IF(ISNUMBER(AS131),AS131,MID(AS131,1,FIND("-",AS131)-1))+0)</f>
        <v>0</v>
      </c>
      <c r="BK131" s="303">
        <f t="shared" ref="BK131:BK148" si="18">IF(AT131="-",AT131,IF(ISNUMBER(AT131),AT131,MID(AT131,1,FIND("-",AT131)-1))+0)</f>
        <v>0</v>
      </c>
      <c r="BL131" s="303">
        <f t="shared" ref="BL131:BL148" si="19">IF(AV131="-",AV131,IF(ISNUMBER(AV131),AV131,MID(AV131,1,FIND("-",AV131)-1))+0)</f>
        <v>0</v>
      </c>
      <c r="BM131" s="303">
        <f t="shared" ref="BM131:BM148" si="20">IF(AW131="-",AW131,IF(ISNUMBER(AW131),AW131,MID(AW131,1,FIND("-",AW131)-1))+0)</f>
        <v>0</v>
      </c>
      <c r="BN131" s="303" t="str">
        <f t="shared" ref="BN131:BN148" si="21">IF(AX131="-",AX131,IF(ISNUMBER(AX131),AX131,MID(AX131,1,FIND("-",AX131)-1))+0)</f>
        <v>-</v>
      </c>
      <c r="CB131" s="357"/>
      <c r="CC131" s="334"/>
      <c r="CD131" s="334"/>
      <c r="CE131" s="334"/>
      <c r="CF131" s="334"/>
      <c r="CG131" s="334"/>
      <c r="CH131" s="334"/>
      <c r="CI131" s="332"/>
      <c r="CJ131" s="332"/>
      <c r="CK131" s="332"/>
      <c r="CL131" s="332"/>
      <c r="CM131" s="332"/>
      <c r="CN131" s="332"/>
      <c r="CO131" s="332"/>
      <c r="CP131" s="332"/>
      <c r="CQ131" s="332"/>
      <c r="CR131" s="313"/>
      <c r="CS131" s="313"/>
      <c r="CT131" s="332"/>
      <c r="CU131" s="332"/>
      <c r="CV131" s="332"/>
      <c r="CW131" s="332"/>
      <c r="CX131" s="332"/>
      <c r="CY131" s="332"/>
      <c r="CZ131" s="332"/>
      <c r="DA131" s="332"/>
      <c r="DB131" s="332"/>
      <c r="DC131" s="332"/>
      <c r="DD131" s="332"/>
      <c r="DE131" s="332"/>
      <c r="DF131" s="332"/>
      <c r="DG131" s="332"/>
      <c r="DH131" s="332"/>
      <c r="DI131" s="313"/>
      <c r="DJ131" s="358"/>
      <c r="DK131" s="315"/>
      <c r="DL131" s="307"/>
      <c r="DM131" s="307"/>
      <c r="DN131" s="307"/>
      <c r="DO131" s="307"/>
      <c r="DP131" s="307"/>
      <c r="DQ131" s="307"/>
      <c r="DR131" s="307"/>
      <c r="DS131" s="307"/>
      <c r="DT131" s="307"/>
      <c r="DU131" s="307"/>
      <c r="DV131" s="307"/>
      <c r="DW131" s="307"/>
      <c r="DX131" s="314"/>
      <c r="DY131" s="325"/>
      <c r="DZ131" s="348"/>
      <c r="EA131" s="348"/>
      <c r="EB131" s="348"/>
      <c r="EC131" s="348"/>
      <c r="ED131" s="348"/>
      <c r="EE131" s="348"/>
      <c r="EF131" s="348"/>
      <c r="EG131" s="348"/>
      <c r="EH131" s="349"/>
      <c r="EI131" s="349"/>
      <c r="EJ131" s="346"/>
      <c r="EK131" s="348"/>
      <c r="EL131" s="348"/>
      <c r="EM131" s="348"/>
      <c r="EN131" s="349"/>
      <c r="EO131" s="348"/>
      <c r="EP131" s="348"/>
      <c r="EQ131" s="348"/>
      <c r="ER131" s="348"/>
      <c r="ES131" s="348"/>
      <c r="ET131" s="348"/>
      <c r="EU131" s="346"/>
      <c r="EV131" s="314"/>
      <c r="EW131" s="315"/>
      <c r="EX131" s="307"/>
      <c r="EY131" s="307"/>
      <c r="EZ131" s="307"/>
      <c r="FA131" s="307"/>
      <c r="FB131" s="307"/>
      <c r="FC131" s="307"/>
      <c r="FD131" s="307"/>
      <c r="FE131" s="307"/>
      <c r="FF131" s="307"/>
      <c r="FG131" s="307"/>
      <c r="FH131" s="307"/>
      <c r="FI131" s="307"/>
      <c r="FJ131" s="314"/>
      <c r="FK131" s="306"/>
      <c r="FL131" s="346"/>
      <c r="FM131" s="346"/>
      <c r="FN131" s="346"/>
      <c r="FO131" s="346"/>
      <c r="FP131" s="346"/>
      <c r="FQ131" s="346"/>
      <c r="FR131" s="346"/>
      <c r="FS131" s="346"/>
      <c r="FT131" s="346"/>
      <c r="FU131" s="346"/>
      <c r="FV131" s="346"/>
      <c r="FW131" s="346"/>
      <c r="FX131" s="346"/>
      <c r="FY131" s="346"/>
      <c r="FZ131" s="346"/>
      <c r="GA131" s="346"/>
      <c r="GB131" s="346"/>
      <c r="GC131" s="346"/>
      <c r="GD131" s="346"/>
      <c r="GE131" s="346"/>
      <c r="GF131" s="346"/>
      <c r="GG131" s="346"/>
      <c r="GH131" s="346"/>
      <c r="GI131" s="346"/>
      <c r="GJ131" s="324"/>
      <c r="GK131" s="324"/>
      <c r="GL131" s="315"/>
      <c r="GM131" s="307"/>
      <c r="GN131" s="307"/>
      <c r="GO131" s="307"/>
      <c r="GP131" s="307"/>
      <c r="GQ131" s="307"/>
      <c r="GR131" s="307"/>
      <c r="GS131" s="307"/>
      <c r="GT131" s="307"/>
      <c r="GU131" s="307"/>
      <c r="GV131" s="307"/>
      <c r="GW131" s="307"/>
      <c r="GX131" s="307"/>
      <c r="GY131" s="307"/>
      <c r="GZ131" s="307"/>
      <c r="HA131" s="307"/>
      <c r="HB131" s="307"/>
      <c r="HC131" s="307"/>
      <c r="HD131" s="307"/>
      <c r="HE131" s="307"/>
      <c r="HF131" s="307"/>
      <c r="HG131" s="307"/>
      <c r="HH131" s="307"/>
      <c r="HI131" s="307"/>
      <c r="HJ131" s="307"/>
      <c r="HK131" s="307"/>
      <c r="HL131" s="307"/>
      <c r="HM131" s="307"/>
      <c r="HN131" s="307"/>
      <c r="HO131" s="307"/>
      <c r="HP131" s="307"/>
      <c r="HQ131" s="307"/>
      <c r="HR131" s="307"/>
      <c r="HS131" s="307"/>
      <c r="HT131" s="307"/>
      <c r="HU131" s="307"/>
      <c r="HV131" s="307"/>
      <c r="HW131" s="307"/>
      <c r="HX131" s="307"/>
      <c r="HY131" s="307"/>
      <c r="HZ131" s="307"/>
      <c r="IA131" s="307"/>
      <c r="IB131" s="307"/>
      <c r="IC131" s="307"/>
      <c r="ID131" s="307"/>
      <c r="IE131" s="307"/>
      <c r="IF131" s="307"/>
      <c r="IG131" s="307"/>
      <c r="IH131" s="307"/>
      <c r="II131" s="307"/>
      <c r="IJ131" s="307"/>
      <c r="IK131" s="307"/>
      <c r="IL131" s="307"/>
      <c r="IM131" s="307"/>
      <c r="IN131" s="307"/>
      <c r="IO131" s="307"/>
      <c r="IP131" s="307"/>
      <c r="IQ131" s="307"/>
      <c r="IR131" s="307"/>
      <c r="IS131" s="307"/>
      <c r="IT131" s="307"/>
      <c r="IU131" s="307"/>
      <c r="IV131" s="307"/>
      <c r="IW131" s="307"/>
      <c r="IX131" s="307"/>
      <c r="IY131" s="307"/>
      <c r="IZ131" s="307"/>
      <c r="JA131" s="307"/>
      <c r="JB131" s="307"/>
      <c r="JC131" s="307"/>
      <c r="JD131" s="307"/>
      <c r="JE131" s="307"/>
      <c r="JF131" s="307"/>
      <c r="JG131" s="307"/>
      <c r="JH131" s="307"/>
      <c r="JI131" s="307"/>
      <c r="JJ131" s="307"/>
      <c r="JK131" s="307"/>
      <c r="JL131" s="307"/>
      <c r="JM131" s="307"/>
      <c r="JN131" s="307"/>
      <c r="JO131" s="307"/>
      <c r="JP131" s="307"/>
      <c r="JQ131" s="307"/>
      <c r="JR131" s="307"/>
      <c r="JS131" s="307"/>
      <c r="JT131" s="307"/>
      <c r="JU131" s="307"/>
      <c r="JV131" s="307"/>
      <c r="JW131" s="307"/>
      <c r="JX131" s="307"/>
      <c r="JY131" s="307"/>
      <c r="JZ131" s="307"/>
      <c r="KA131" s="307"/>
      <c r="KB131" s="307"/>
      <c r="KC131" s="307"/>
      <c r="KD131" s="307"/>
      <c r="KE131" s="307"/>
      <c r="KF131" s="307"/>
      <c r="KG131" s="307"/>
      <c r="KH131" s="307"/>
      <c r="KI131" s="307"/>
      <c r="KJ131" s="353"/>
      <c r="KK131" s="353"/>
      <c r="KL131" s="353"/>
      <c r="KM131" s="353"/>
      <c r="KN131" s="353"/>
      <c r="KO131" s="353"/>
      <c r="KP131" s="353"/>
      <c r="KQ131" s="307"/>
      <c r="KR131" s="307"/>
      <c r="KS131" s="307"/>
      <c r="KT131" s="307"/>
    </row>
    <row r="132" spans="14:306" s="56" customFormat="1" ht="15" customHeight="1">
      <c r="N132" s="341"/>
      <c r="O132" s="330"/>
      <c r="P132" s="330"/>
      <c r="Q132" s="330"/>
      <c r="R132" s="330"/>
      <c r="S132" s="330"/>
      <c r="T132" s="330"/>
      <c r="U132" s="330"/>
      <c r="W132" s="330"/>
      <c r="X132" s="330"/>
      <c r="Y132" s="330"/>
      <c r="Z132" s="330"/>
      <c r="AA132" s="330"/>
      <c r="AB132" s="330"/>
      <c r="AC132" s="330"/>
      <c r="AD132" s="330"/>
      <c r="AE132" s="330"/>
      <c r="AG132" s="354">
        <v>2</v>
      </c>
      <c r="AH132" s="354"/>
      <c r="AI132" s="367">
        <v>0</v>
      </c>
      <c r="AJ132" s="356" t="s">
        <v>0</v>
      </c>
      <c r="AK132" s="368">
        <v>2</v>
      </c>
      <c r="AL132" s="356" t="s">
        <v>0</v>
      </c>
      <c r="AM132" s="367" t="s">
        <v>207</v>
      </c>
      <c r="AN132" s="368">
        <v>4</v>
      </c>
      <c r="AO132" s="356" t="s">
        <v>0</v>
      </c>
      <c r="AP132" s="356">
        <v>1</v>
      </c>
      <c r="AQ132" s="356" t="s">
        <v>0</v>
      </c>
      <c r="AR132" s="356" t="s">
        <v>0</v>
      </c>
      <c r="AS132" s="356" t="s">
        <v>0</v>
      </c>
      <c r="AT132" s="367" t="s">
        <v>111</v>
      </c>
      <c r="AU132" s="367"/>
      <c r="AV132" s="368">
        <v>3</v>
      </c>
      <c r="AW132" s="356" t="s">
        <v>0</v>
      </c>
      <c r="AX132" s="367">
        <v>0</v>
      </c>
      <c r="AY132" s="303">
        <f t="shared" si="15"/>
        <v>0</v>
      </c>
      <c r="AZ132" s="303" t="str">
        <f t="shared" si="15"/>
        <v>-</v>
      </c>
      <c r="BA132" s="303">
        <f t="shared" si="15"/>
        <v>2</v>
      </c>
      <c r="BB132" s="303" t="str">
        <f t="shared" si="15"/>
        <v>-</v>
      </c>
      <c r="BC132" s="303">
        <f t="shared" si="15"/>
        <v>2</v>
      </c>
      <c r="BD132" s="303">
        <f t="shared" si="15"/>
        <v>4</v>
      </c>
      <c r="BE132" s="303" t="str">
        <f t="shared" si="15"/>
        <v>-</v>
      </c>
      <c r="BF132" s="303">
        <f t="shared" si="15"/>
        <v>1</v>
      </c>
      <c r="BG132" s="303" t="str">
        <f t="shared" si="15"/>
        <v>-</v>
      </c>
      <c r="BH132" s="303"/>
      <c r="BI132" s="303" t="str">
        <f t="shared" si="16"/>
        <v>-</v>
      </c>
      <c r="BJ132" s="303" t="str">
        <f t="shared" si="17"/>
        <v>-</v>
      </c>
      <c r="BK132" s="303">
        <f t="shared" si="18"/>
        <v>6</v>
      </c>
      <c r="BL132" s="303">
        <f t="shared" si="19"/>
        <v>3</v>
      </c>
      <c r="BM132" s="303" t="str">
        <f t="shared" si="20"/>
        <v>-</v>
      </c>
      <c r="BN132" s="303">
        <f t="shared" si="21"/>
        <v>0</v>
      </c>
      <c r="CB132" s="357"/>
      <c r="CC132" s="334"/>
      <c r="CD132" s="334"/>
      <c r="CE132" s="334"/>
      <c r="CF132" s="334"/>
      <c r="CG132" s="334"/>
      <c r="CH132" s="334"/>
      <c r="CI132" s="332"/>
      <c r="CJ132" s="332"/>
      <c r="CK132" s="332"/>
      <c r="CL132" s="332"/>
      <c r="CM132" s="332"/>
      <c r="CN132" s="332"/>
      <c r="CO132" s="332"/>
      <c r="CP132" s="332"/>
      <c r="CQ132" s="332"/>
      <c r="CR132" s="313"/>
      <c r="CS132" s="313"/>
      <c r="CT132" s="332"/>
      <c r="CU132" s="332"/>
      <c r="CV132" s="332"/>
      <c r="CW132" s="332"/>
      <c r="CX132" s="332"/>
      <c r="CY132" s="332"/>
      <c r="CZ132" s="332"/>
      <c r="DA132" s="332"/>
      <c r="DB132" s="332"/>
      <c r="DC132" s="332"/>
      <c r="DD132" s="332"/>
      <c r="DE132" s="332"/>
      <c r="DF132" s="332"/>
      <c r="DG132" s="332"/>
      <c r="DH132" s="332"/>
      <c r="DI132" s="313"/>
      <c r="DJ132" s="358"/>
      <c r="DK132" s="315"/>
      <c r="DL132" s="307"/>
      <c r="DM132" s="307"/>
      <c r="DN132" s="307"/>
      <c r="DO132" s="307"/>
      <c r="DP132" s="307"/>
      <c r="DQ132" s="307"/>
      <c r="DR132" s="307"/>
      <c r="DS132" s="307"/>
      <c r="DT132" s="307"/>
      <c r="DU132" s="307"/>
      <c r="DV132" s="307"/>
      <c r="DW132" s="307"/>
      <c r="DX132" s="314"/>
      <c r="DY132" s="325"/>
      <c r="DZ132" s="348"/>
      <c r="EA132" s="348"/>
      <c r="EB132" s="348"/>
      <c r="EC132" s="348"/>
      <c r="ED132" s="348"/>
      <c r="EE132" s="348"/>
      <c r="EF132" s="348"/>
      <c r="EG132" s="348"/>
      <c r="EH132" s="348"/>
      <c r="EI132" s="348"/>
      <c r="EJ132" s="346"/>
      <c r="EK132" s="348"/>
      <c r="EL132" s="349"/>
      <c r="EM132" s="348"/>
      <c r="EN132" s="348"/>
      <c r="EO132" s="348"/>
      <c r="EP132" s="348"/>
      <c r="EQ132" s="348"/>
      <c r="ER132" s="348"/>
      <c r="ES132" s="348"/>
      <c r="ET132" s="348"/>
      <c r="EU132" s="346"/>
      <c r="EV132" s="314"/>
      <c r="EW132" s="315"/>
      <c r="EX132" s="307"/>
      <c r="EY132" s="307"/>
      <c r="EZ132" s="307"/>
      <c r="FA132" s="307"/>
      <c r="FB132" s="307"/>
      <c r="FC132" s="307"/>
      <c r="FD132" s="307"/>
      <c r="FE132" s="307"/>
      <c r="FF132" s="307"/>
      <c r="FG132" s="307"/>
      <c r="FH132" s="307"/>
      <c r="FI132" s="307"/>
      <c r="FJ132" s="314"/>
      <c r="FK132" s="306"/>
      <c r="FL132" s="349"/>
      <c r="FM132" s="349"/>
      <c r="FN132" s="349"/>
      <c r="FO132" s="349"/>
      <c r="FP132" s="349"/>
      <c r="FQ132" s="349"/>
      <c r="FR132" s="349"/>
      <c r="FS132" s="349"/>
      <c r="FT132" s="349"/>
      <c r="FU132" s="349"/>
      <c r="FV132" s="349"/>
      <c r="FW132" s="349"/>
      <c r="FX132" s="349"/>
      <c r="FY132" s="349"/>
      <c r="FZ132" s="349"/>
      <c r="GA132" s="349"/>
      <c r="GB132" s="349"/>
      <c r="GC132" s="349"/>
      <c r="GD132" s="349"/>
      <c r="GE132" s="349"/>
      <c r="GF132" s="349"/>
      <c r="GG132" s="349"/>
      <c r="GH132" s="349"/>
      <c r="GI132" s="349"/>
      <c r="GJ132" s="324"/>
      <c r="GK132" s="324"/>
      <c r="GL132" s="315"/>
      <c r="GM132" s="307"/>
      <c r="GN132" s="307"/>
      <c r="GO132" s="307"/>
      <c r="GP132" s="307"/>
      <c r="GQ132" s="307"/>
      <c r="GR132" s="307"/>
      <c r="GS132" s="307"/>
      <c r="GT132" s="307"/>
      <c r="GU132" s="307"/>
      <c r="GV132" s="307"/>
      <c r="GW132" s="307"/>
      <c r="GX132" s="307"/>
      <c r="GY132" s="307"/>
      <c r="GZ132" s="307"/>
      <c r="HA132" s="307"/>
      <c r="HB132" s="307"/>
      <c r="HC132" s="307"/>
      <c r="HD132" s="307"/>
      <c r="HE132" s="307"/>
      <c r="HF132" s="307"/>
      <c r="HG132" s="307"/>
      <c r="HH132" s="307"/>
      <c r="HI132" s="307"/>
      <c r="HJ132" s="307"/>
      <c r="HK132" s="307"/>
      <c r="HL132" s="307"/>
      <c r="HM132" s="307"/>
      <c r="HN132" s="307"/>
      <c r="HO132" s="307"/>
      <c r="HP132" s="307"/>
      <c r="HQ132" s="307"/>
      <c r="HR132" s="307"/>
      <c r="HS132" s="307"/>
      <c r="HT132" s="307"/>
      <c r="HU132" s="307"/>
      <c r="HV132" s="307"/>
      <c r="HW132" s="307"/>
      <c r="HX132" s="307"/>
      <c r="HY132" s="307"/>
      <c r="HZ132" s="307"/>
      <c r="IA132" s="307"/>
      <c r="IB132" s="307"/>
      <c r="IC132" s="307"/>
      <c r="ID132" s="307"/>
      <c r="IE132" s="307"/>
      <c r="IF132" s="307"/>
      <c r="IG132" s="307"/>
      <c r="IH132" s="307"/>
      <c r="II132" s="307"/>
      <c r="IJ132" s="307"/>
      <c r="IK132" s="307"/>
      <c r="IL132" s="307"/>
      <c r="IM132" s="307"/>
      <c r="IN132" s="307"/>
      <c r="IO132" s="307"/>
      <c r="IP132" s="307"/>
      <c r="IQ132" s="307"/>
      <c r="IR132" s="307"/>
      <c r="IS132" s="307"/>
      <c r="IT132" s="307"/>
      <c r="IU132" s="307"/>
      <c r="IV132" s="307"/>
      <c r="IW132" s="307"/>
      <c r="IX132" s="307"/>
      <c r="IY132" s="307"/>
      <c r="IZ132" s="307"/>
      <c r="JA132" s="307"/>
      <c r="JB132" s="307"/>
      <c r="JC132" s="307"/>
      <c r="JD132" s="307"/>
      <c r="JE132" s="307"/>
      <c r="JF132" s="307"/>
      <c r="JG132" s="307"/>
      <c r="JH132" s="307"/>
      <c r="JI132" s="307"/>
      <c r="JJ132" s="307"/>
      <c r="JK132" s="307"/>
      <c r="JL132" s="307"/>
      <c r="JM132" s="307"/>
      <c r="JN132" s="307"/>
      <c r="JO132" s="307"/>
      <c r="JP132" s="307"/>
      <c r="JQ132" s="307"/>
      <c r="JR132" s="307"/>
      <c r="JS132" s="307"/>
      <c r="JT132" s="307"/>
      <c r="JU132" s="307"/>
      <c r="JV132" s="307"/>
      <c r="JW132" s="307"/>
      <c r="JX132" s="307"/>
      <c r="JY132" s="307"/>
      <c r="JZ132" s="307"/>
      <c r="KA132" s="307"/>
      <c r="KB132" s="307"/>
      <c r="KC132" s="307"/>
      <c r="KD132" s="307"/>
      <c r="KE132" s="307"/>
      <c r="KF132" s="307"/>
      <c r="KG132" s="307"/>
      <c r="KH132" s="307"/>
      <c r="KI132" s="307"/>
      <c r="KJ132" s="353"/>
      <c r="KK132" s="353"/>
      <c r="KL132" s="353"/>
      <c r="KM132" s="353"/>
      <c r="KN132" s="353"/>
      <c r="KO132" s="353"/>
      <c r="KP132" s="353"/>
      <c r="KQ132" s="307"/>
      <c r="KR132" s="307"/>
      <c r="KS132" s="307"/>
      <c r="KT132" s="307"/>
    </row>
    <row r="133" spans="14:306" s="56" customFormat="1" ht="15" customHeight="1">
      <c r="N133" s="341"/>
      <c r="O133" s="330"/>
      <c r="P133" s="330"/>
      <c r="Q133" s="330"/>
      <c r="R133" s="330"/>
      <c r="S133" s="330"/>
      <c r="T133" s="330"/>
      <c r="U133" s="330"/>
      <c r="W133" s="330"/>
      <c r="X133" s="330"/>
      <c r="Y133" s="330"/>
      <c r="Z133" s="330"/>
      <c r="AA133" s="330"/>
      <c r="AB133" s="330"/>
      <c r="AC133" s="330"/>
      <c r="AD133" s="330"/>
      <c r="AE133" s="330"/>
      <c r="AG133" s="354">
        <v>3</v>
      </c>
      <c r="AH133" s="354"/>
      <c r="AI133" s="356" t="s">
        <v>0</v>
      </c>
      <c r="AJ133" s="356" t="s">
        <v>0</v>
      </c>
      <c r="AK133" s="368">
        <v>3</v>
      </c>
      <c r="AL133" s="356">
        <v>1</v>
      </c>
      <c r="AM133" s="367" t="s">
        <v>174</v>
      </c>
      <c r="AN133" s="368">
        <v>5</v>
      </c>
      <c r="AO133" s="367">
        <v>0</v>
      </c>
      <c r="AP133" s="368">
        <v>2</v>
      </c>
      <c r="AQ133" s="356">
        <v>1</v>
      </c>
      <c r="AR133" s="356">
        <v>1</v>
      </c>
      <c r="AS133" s="356" t="s">
        <v>0</v>
      </c>
      <c r="AT133" s="367" t="s">
        <v>175</v>
      </c>
      <c r="AU133" s="367"/>
      <c r="AV133" s="368">
        <v>4</v>
      </c>
      <c r="AW133" s="356">
        <v>1</v>
      </c>
      <c r="AX133" s="356">
        <v>1</v>
      </c>
      <c r="AY133" s="303" t="str">
        <f t="shared" si="15"/>
        <v>-</v>
      </c>
      <c r="AZ133" s="303" t="str">
        <f t="shared" si="15"/>
        <v>-</v>
      </c>
      <c r="BA133" s="303">
        <f t="shared" si="15"/>
        <v>3</v>
      </c>
      <c r="BB133" s="303">
        <f t="shared" si="15"/>
        <v>1</v>
      </c>
      <c r="BC133" s="303">
        <f t="shared" si="15"/>
        <v>5</v>
      </c>
      <c r="BD133" s="303">
        <f t="shared" si="15"/>
        <v>5</v>
      </c>
      <c r="BE133" s="303">
        <f t="shared" si="15"/>
        <v>0</v>
      </c>
      <c r="BF133" s="303">
        <f t="shared" si="15"/>
        <v>2</v>
      </c>
      <c r="BG133" s="303">
        <f t="shared" si="15"/>
        <v>1</v>
      </c>
      <c r="BH133" s="303"/>
      <c r="BI133" s="303">
        <f t="shared" si="16"/>
        <v>1</v>
      </c>
      <c r="BJ133" s="303" t="str">
        <f t="shared" si="17"/>
        <v>-</v>
      </c>
      <c r="BK133" s="303">
        <f t="shared" si="18"/>
        <v>9</v>
      </c>
      <c r="BL133" s="303">
        <f t="shared" si="19"/>
        <v>4</v>
      </c>
      <c r="BM133" s="303">
        <f t="shared" si="20"/>
        <v>1</v>
      </c>
      <c r="BN133" s="303">
        <f t="shared" si="21"/>
        <v>1</v>
      </c>
      <c r="CB133" s="357"/>
      <c r="CC133" s="334"/>
      <c r="CD133" s="334"/>
      <c r="CE133" s="334"/>
      <c r="CF133" s="334"/>
      <c r="CG133" s="334"/>
      <c r="CH133" s="334"/>
      <c r="CI133" s="332"/>
      <c r="CJ133" s="332"/>
      <c r="CK133" s="332"/>
      <c r="CL133" s="332"/>
      <c r="CM133" s="332"/>
      <c r="CN133" s="332"/>
      <c r="CO133" s="332"/>
      <c r="CP133" s="332"/>
      <c r="CQ133" s="332"/>
      <c r="CR133" s="313"/>
      <c r="CS133" s="313"/>
      <c r="CT133" s="332"/>
      <c r="CU133" s="332"/>
      <c r="CV133" s="332"/>
      <c r="CW133" s="332"/>
      <c r="CX133" s="332"/>
      <c r="CY133" s="332"/>
      <c r="CZ133" s="332"/>
      <c r="DA133" s="332"/>
      <c r="DB133" s="332"/>
      <c r="DC133" s="332"/>
      <c r="DD133" s="332"/>
      <c r="DE133" s="332"/>
      <c r="DF133" s="332"/>
      <c r="DG133" s="332"/>
      <c r="DH133" s="332"/>
      <c r="DI133" s="313"/>
      <c r="DJ133" s="358"/>
      <c r="DK133" s="315"/>
      <c r="DL133" s="307"/>
      <c r="DM133" s="307"/>
      <c r="DN133" s="307"/>
      <c r="DO133" s="307"/>
      <c r="DP133" s="307"/>
      <c r="DQ133" s="307"/>
      <c r="DR133" s="307"/>
      <c r="DS133" s="307"/>
      <c r="DT133" s="307"/>
      <c r="DU133" s="307"/>
      <c r="DV133" s="307"/>
      <c r="DW133" s="307"/>
      <c r="DX133" s="314"/>
      <c r="DY133" s="325"/>
      <c r="DZ133" s="349"/>
      <c r="EA133" s="349"/>
      <c r="EB133" s="348"/>
      <c r="EC133" s="348"/>
      <c r="ED133" s="348"/>
      <c r="EE133" s="349"/>
      <c r="EF133" s="349"/>
      <c r="EG133" s="348"/>
      <c r="EH133" s="348"/>
      <c r="EI133" s="348"/>
      <c r="EJ133" s="346"/>
      <c r="EK133" s="348"/>
      <c r="EL133" s="348"/>
      <c r="EM133" s="348"/>
      <c r="EN133" s="348"/>
      <c r="EO133" s="348"/>
      <c r="EP133" s="348"/>
      <c r="EQ133" s="348"/>
      <c r="ER133" s="348"/>
      <c r="ES133" s="348"/>
      <c r="ET133" s="348"/>
      <c r="EU133" s="346"/>
      <c r="EV133" s="358"/>
      <c r="EW133" s="360"/>
      <c r="EX133" s="307"/>
      <c r="EY133" s="307"/>
      <c r="EZ133" s="307"/>
      <c r="FA133" s="307"/>
      <c r="FB133" s="307"/>
      <c r="FC133" s="307"/>
      <c r="FD133" s="307"/>
      <c r="FE133" s="307"/>
      <c r="FF133" s="307"/>
      <c r="FG133" s="307"/>
      <c r="FH133" s="307"/>
      <c r="FI133" s="307"/>
      <c r="FJ133" s="314"/>
      <c r="FK133" s="306"/>
      <c r="FL133" s="349"/>
      <c r="FM133" s="349"/>
      <c r="FN133" s="349"/>
      <c r="FO133" s="349"/>
      <c r="FP133" s="349"/>
      <c r="FQ133" s="349"/>
      <c r="FR133" s="349"/>
      <c r="FS133" s="349"/>
      <c r="FT133" s="349"/>
      <c r="FU133" s="349"/>
      <c r="FV133" s="349"/>
      <c r="FW133" s="349"/>
      <c r="FX133" s="349"/>
      <c r="FY133" s="349"/>
      <c r="FZ133" s="349"/>
      <c r="GA133" s="349"/>
      <c r="GB133" s="349"/>
      <c r="GC133" s="349"/>
      <c r="GD133" s="349"/>
      <c r="GE133" s="349"/>
      <c r="GF133" s="349"/>
      <c r="GG133" s="349"/>
      <c r="GH133" s="349"/>
      <c r="GI133" s="349"/>
      <c r="GJ133" s="324"/>
      <c r="GK133" s="324"/>
      <c r="GL133" s="360"/>
      <c r="GM133" s="307"/>
      <c r="GN133" s="307"/>
      <c r="GO133" s="307"/>
      <c r="GP133" s="307"/>
      <c r="GQ133" s="307"/>
      <c r="GR133" s="307"/>
      <c r="GS133" s="307"/>
      <c r="GT133" s="307"/>
      <c r="GU133" s="307"/>
      <c r="GV133" s="307"/>
      <c r="GW133" s="307"/>
      <c r="GX133" s="307"/>
      <c r="GY133" s="307"/>
      <c r="GZ133" s="307"/>
      <c r="HA133" s="307"/>
      <c r="HB133" s="307"/>
      <c r="HC133" s="307"/>
      <c r="HD133" s="307"/>
      <c r="HE133" s="307"/>
      <c r="HF133" s="307"/>
      <c r="HG133" s="307"/>
      <c r="HH133" s="307"/>
      <c r="HI133" s="307"/>
      <c r="HJ133" s="307"/>
      <c r="HK133" s="307"/>
      <c r="HL133" s="307"/>
      <c r="HM133" s="307"/>
      <c r="HN133" s="307"/>
      <c r="HO133" s="307"/>
      <c r="HP133" s="307"/>
      <c r="HQ133" s="307"/>
      <c r="HR133" s="307"/>
      <c r="HS133" s="307"/>
      <c r="HT133" s="307"/>
      <c r="HU133" s="307"/>
      <c r="HV133" s="307"/>
      <c r="HW133" s="307"/>
      <c r="HX133" s="307"/>
      <c r="HY133" s="307"/>
      <c r="HZ133" s="307"/>
      <c r="IA133" s="307"/>
      <c r="IB133" s="307"/>
      <c r="IC133" s="307"/>
      <c r="ID133" s="307"/>
      <c r="IE133" s="307"/>
      <c r="IF133" s="307"/>
      <c r="IG133" s="307"/>
      <c r="IH133" s="307"/>
      <c r="II133" s="307"/>
      <c r="IJ133" s="307"/>
      <c r="IK133" s="307"/>
      <c r="IL133" s="307"/>
      <c r="IM133" s="307"/>
      <c r="IN133" s="307"/>
      <c r="IO133" s="307"/>
      <c r="IP133" s="307"/>
      <c r="IQ133" s="307"/>
      <c r="IR133" s="307"/>
      <c r="IS133" s="307"/>
      <c r="IT133" s="307"/>
      <c r="IU133" s="307"/>
      <c r="IV133" s="307"/>
      <c r="IW133" s="307"/>
      <c r="IX133" s="307"/>
      <c r="IY133" s="307"/>
      <c r="IZ133" s="307"/>
      <c r="JA133" s="307"/>
      <c r="JB133" s="307"/>
      <c r="JC133" s="307"/>
      <c r="JD133" s="307"/>
      <c r="JE133" s="307"/>
      <c r="JF133" s="307"/>
      <c r="JG133" s="307"/>
      <c r="JH133" s="307"/>
      <c r="JI133" s="307"/>
      <c r="JJ133" s="307"/>
      <c r="JK133" s="307"/>
      <c r="JL133" s="307"/>
      <c r="JM133" s="307"/>
      <c r="JN133" s="307"/>
      <c r="JO133" s="307"/>
      <c r="JP133" s="307"/>
      <c r="JQ133" s="307"/>
      <c r="JR133" s="307"/>
      <c r="JS133" s="307"/>
      <c r="JT133" s="307"/>
      <c r="JU133" s="307"/>
      <c r="JV133" s="307"/>
      <c r="JW133" s="307"/>
      <c r="JX133" s="307"/>
      <c r="JY133" s="307"/>
      <c r="JZ133" s="307"/>
      <c r="KA133" s="307"/>
      <c r="KB133" s="307"/>
      <c r="KC133" s="307"/>
      <c r="KD133" s="307"/>
      <c r="KE133" s="307"/>
      <c r="KF133" s="307"/>
      <c r="KG133" s="307"/>
      <c r="KH133" s="307"/>
      <c r="KI133" s="307"/>
      <c r="KJ133" s="353"/>
      <c r="KK133" s="353"/>
      <c r="KL133" s="353"/>
      <c r="KM133" s="353"/>
      <c r="KN133" s="353"/>
      <c r="KO133" s="353"/>
      <c r="KP133" s="353"/>
      <c r="KQ133" s="307"/>
      <c r="KR133" s="307"/>
      <c r="KS133" s="307"/>
      <c r="KT133" s="307"/>
    </row>
    <row r="134" spans="14:306" s="56" customFormat="1" ht="15" customHeight="1">
      <c r="N134" s="341"/>
      <c r="O134" s="330"/>
      <c r="P134" s="330"/>
      <c r="Q134" s="330"/>
      <c r="R134" s="330"/>
      <c r="S134" s="330"/>
      <c r="T134" s="330"/>
      <c r="U134" s="330"/>
      <c r="W134" s="330"/>
      <c r="X134" s="330"/>
      <c r="Y134" s="330"/>
      <c r="Z134" s="330"/>
      <c r="AA134" s="330"/>
      <c r="AB134" s="330"/>
      <c r="AC134" s="330"/>
      <c r="AD134" s="330"/>
      <c r="AE134" s="330"/>
      <c r="AG134" s="354">
        <v>4</v>
      </c>
      <c r="AH134" s="354"/>
      <c r="AI134" s="356">
        <v>1</v>
      </c>
      <c r="AJ134" s="356" t="s">
        <v>0</v>
      </c>
      <c r="AK134" s="368">
        <v>4</v>
      </c>
      <c r="AL134" s="368">
        <v>2</v>
      </c>
      <c r="AM134" s="367" t="s">
        <v>177</v>
      </c>
      <c r="AN134" s="367" t="s">
        <v>64</v>
      </c>
      <c r="AO134" s="356" t="s">
        <v>0</v>
      </c>
      <c r="AP134" s="368">
        <v>3</v>
      </c>
      <c r="AQ134" s="368">
        <v>2</v>
      </c>
      <c r="AR134" s="368">
        <v>2</v>
      </c>
      <c r="AS134" s="368">
        <v>2</v>
      </c>
      <c r="AT134" s="367" t="s">
        <v>319</v>
      </c>
      <c r="AU134" s="367"/>
      <c r="AV134" s="368">
        <v>5</v>
      </c>
      <c r="AW134" s="368">
        <v>2</v>
      </c>
      <c r="AX134" s="368">
        <v>2</v>
      </c>
      <c r="AY134" s="303">
        <f t="shared" si="15"/>
        <v>1</v>
      </c>
      <c r="AZ134" s="303" t="str">
        <f t="shared" si="15"/>
        <v>-</v>
      </c>
      <c r="BA134" s="303">
        <f t="shared" si="15"/>
        <v>4</v>
      </c>
      <c r="BB134" s="303">
        <f t="shared" si="15"/>
        <v>2</v>
      </c>
      <c r="BC134" s="303">
        <f t="shared" si="15"/>
        <v>9</v>
      </c>
      <c r="BD134" s="303">
        <f t="shared" si="15"/>
        <v>6</v>
      </c>
      <c r="BE134" s="303" t="str">
        <f t="shared" si="15"/>
        <v>-</v>
      </c>
      <c r="BF134" s="303">
        <f t="shared" si="15"/>
        <v>3</v>
      </c>
      <c r="BG134" s="303">
        <f t="shared" si="15"/>
        <v>2</v>
      </c>
      <c r="BH134" s="303"/>
      <c r="BI134" s="303">
        <f t="shared" si="16"/>
        <v>2</v>
      </c>
      <c r="BJ134" s="303">
        <f t="shared" si="17"/>
        <v>2</v>
      </c>
      <c r="BK134" s="303">
        <f t="shared" si="18"/>
        <v>12</v>
      </c>
      <c r="BL134" s="303">
        <f t="shared" si="19"/>
        <v>5</v>
      </c>
      <c r="BM134" s="303">
        <f t="shared" si="20"/>
        <v>2</v>
      </c>
      <c r="BN134" s="303">
        <f t="shared" si="21"/>
        <v>2</v>
      </c>
      <c r="CB134" s="312"/>
      <c r="CC134" s="334"/>
      <c r="CD134" s="334"/>
      <c r="CE134" s="334"/>
      <c r="CF134" s="334"/>
      <c r="CG134" s="334"/>
      <c r="CH134" s="334"/>
      <c r="CI134" s="332"/>
      <c r="CJ134" s="332"/>
      <c r="CK134" s="332"/>
      <c r="CL134" s="332"/>
      <c r="CM134" s="332"/>
      <c r="CN134" s="332"/>
      <c r="CO134" s="332"/>
      <c r="CP134" s="332"/>
      <c r="CQ134" s="332"/>
      <c r="CR134" s="313"/>
      <c r="CS134" s="313"/>
      <c r="CT134" s="332"/>
      <c r="CU134" s="332"/>
      <c r="CV134" s="332"/>
      <c r="CW134" s="332"/>
      <c r="CX134" s="332"/>
      <c r="CY134" s="332"/>
      <c r="CZ134" s="332"/>
      <c r="DA134" s="332"/>
      <c r="DB134" s="332"/>
      <c r="DC134" s="332"/>
      <c r="DD134" s="332"/>
      <c r="DE134" s="332"/>
      <c r="DF134" s="332"/>
      <c r="DG134" s="332"/>
      <c r="DH134" s="332"/>
      <c r="DI134" s="313"/>
      <c r="DJ134" s="314"/>
      <c r="DK134" s="315"/>
      <c r="DL134" s="307"/>
      <c r="DM134" s="307"/>
      <c r="DN134" s="307"/>
      <c r="DO134" s="307"/>
      <c r="DP134" s="307"/>
      <c r="DQ134" s="307"/>
      <c r="DR134" s="307"/>
      <c r="DS134" s="307"/>
      <c r="DT134" s="307"/>
      <c r="DU134" s="307"/>
      <c r="DV134" s="307"/>
      <c r="DW134" s="307"/>
      <c r="DX134" s="314"/>
      <c r="DY134" s="325"/>
      <c r="DZ134" s="348"/>
      <c r="EA134" s="348"/>
      <c r="EB134" s="348"/>
      <c r="EC134" s="348"/>
      <c r="ED134" s="348"/>
      <c r="EE134" s="349"/>
      <c r="EF134" s="348"/>
      <c r="EG134" s="348"/>
      <c r="EH134" s="348"/>
      <c r="EI134" s="348"/>
      <c r="EJ134" s="346"/>
      <c r="EK134" s="348"/>
      <c r="EL134" s="348"/>
      <c r="EM134" s="348"/>
      <c r="EN134" s="348"/>
      <c r="EO134" s="348"/>
      <c r="EP134" s="348"/>
      <c r="EQ134" s="348"/>
      <c r="ER134" s="348"/>
      <c r="ES134" s="348"/>
      <c r="ET134" s="348"/>
      <c r="EU134" s="346"/>
      <c r="EV134" s="358"/>
      <c r="EW134" s="360"/>
      <c r="EX134" s="307"/>
      <c r="EY134" s="307"/>
      <c r="EZ134" s="307"/>
      <c r="FA134" s="307"/>
      <c r="FB134" s="307"/>
      <c r="FC134" s="307"/>
      <c r="FD134" s="307"/>
      <c r="FE134" s="307"/>
      <c r="FF134" s="307"/>
      <c r="FG134" s="307"/>
      <c r="FH134" s="307"/>
      <c r="FI134" s="307"/>
      <c r="FJ134" s="314"/>
      <c r="FK134" s="306"/>
      <c r="FL134" s="346"/>
      <c r="FM134" s="346"/>
      <c r="FN134" s="346"/>
      <c r="FO134" s="346"/>
      <c r="FP134" s="346"/>
      <c r="FQ134" s="346"/>
      <c r="FR134" s="346"/>
      <c r="FS134" s="346"/>
      <c r="FT134" s="346"/>
      <c r="FU134" s="346"/>
      <c r="FV134" s="346"/>
      <c r="FW134" s="346"/>
      <c r="FX134" s="346"/>
      <c r="FY134" s="346"/>
      <c r="FZ134" s="346"/>
      <c r="GA134" s="346"/>
      <c r="GB134" s="346"/>
      <c r="GC134" s="346"/>
      <c r="GD134" s="346"/>
      <c r="GE134" s="346"/>
      <c r="GF134" s="346"/>
      <c r="GG134" s="346"/>
      <c r="GH134" s="346"/>
      <c r="GI134" s="346"/>
      <c r="GJ134" s="324"/>
      <c r="GK134" s="324"/>
      <c r="GL134" s="360"/>
      <c r="GM134" s="307"/>
      <c r="GN134" s="307"/>
      <c r="GO134" s="307"/>
      <c r="GP134" s="307"/>
      <c r="GQ134" s="307"/>
      <c r="GR134" s="307"/>
      <c r="GS134" s="307"/>
      <c r="GT134" s="307"/>
      <c r="GU134" s="307"/>
      <c r="GV134" s="307"/>
      <c r="GW134" s="307"/>
      <c r="GX134" s="307"/>
      <c r="GY134" s="307"/>
      <c r="GZ134" s="307"/>
      <c r="HA134" s="307"/>
      <c r="HB134" s="307"/>
      <c r="HC134" s="307"/>
      <c r="HD134" s="307"/>
      <c r="HE134" s="307"/>
      <c r="HF134" s="307"/>
      <c r="HG134" s="307"/>
      <c r="HH134" s="307"/>
      <c r="HI134" s="307"/>
      <c r="HJ134" s="307"/>
      <c r="HK134" s="307"/>
      <c r="HL134" s="307"/>
      <c r="HM134" s="307"/>
      <c r="HN134" s="307"/>
      <c r="HO134" s="307"/>
      <c r="HP134" s="307"/>
      <c r="HQ134" s="307"/>
      <c r="HR134" s="307"/>
      <c r="HS134" s="307"/>
      <c r="HT134" s="307"/>
      <c r="HU134" s="307"/>
      <c r="HV134" s="307"/>
      <c r="HW134" s="307"/>
      <c r="HX134" s="307"/>
      <c r="HY134" s="307"/>
      <c r="HZ134" s="307"/>
      <c r="IA134" s="307"/>
      <c r="IB134" s="307"/>
      <c r="IC134" s="307"/>
      <c r="ID134" s="307"/>
      <c r="IE134" s="307"/>
      <c r="IF134" s="307"/>
      <c r="IG134" s="307"/>
      <c r="IH134" s="307"/>
      <c r="II134" s="307"/>
      <c r="IJ134" s="307"/>
      <c r="IK134" s="307"/>
      <c r="IL134" s="307"/>
      <c r="IM134" s="307"/>
      <c r="IN134" s="307"/>
      <c r="IO134" s="307"/>
      <c r="IP134" s="307"/>
      <c r="IQ134" s="307"/>
      <c r="IR134" s="307"/>
      <c r="IS134" s="307"/>
      <c r="IT134" s="307"/>
      <c r="IU134" s="307"/>
      <c r="IV134" s="307"/>
      <c r="IW134" s="307"/>
      <c r="IX134" s="307"/>
      <c r="IY134" s="307"/>
      <c r="IZ134" s="307"/>
      <c r="JA134" s="307"/>
      <c r="JB134" s="307"/>
      <c r="JC134" s="307"/>
      <c r="JD134" s="307"/>
      <c r="JE134" s="307"/>
      <c r="JF134" s="307"/>
      <c r="JG134" s="307"/>
      <c r="JH134" s="307"/>
      <c r="JI134" s="307"/>
      <c r="JJ134" s="307"/>
      <c r="JK134" s="307"/>
      <c r="JL134" s="307"/>
      <c r="JM134" s="307"/>
      <c r="JN134" s="307"/>
      <c r="JO134" s="307"/>
      <c r="JP134" s="307"/>
      <c r="JQ134" s="307"/>
      <c r="JR134" s="307"/>
      <c r="JS134" s="307"/>
      <c r="JT134" s="307"/>
      <c r="JU134" s="307"/>
      <c r="JV134" s="307"/>
      <c r="JW134" s="307"/>
      <c r="JX134" s="307"/>
      <c r="JY134" s="307"/>
      <c r="JZ134" s="307"/>
      <c r="KA134" s="307"/>
      <c r="KB134" s="307"/>
      <c r="KC134" s="307"/>
      <c r="KD134" s="307"/>
      <c r="KE134" s="307"/>
      <c r="KF134" s="307"/>
      <c r="KG134" s="307"/>
      <c r="KH134" s="307"/>
      <c r="KI134" s="307"/>
      <c r="KJ134" s="353"/>
      <c r="KK134" s="353"/>
      <c r="KL134" s="353"/>
      <c r="KM134" s="353"/>
      <c r="KN134" s="353"/>
      <c r="KO134" s="353"/>
      <c r="KP134" s="353"/>
      <c r="KQ134" s="307"/>
      <c r="KR134" s="307"/>
      <c r="KS134" s="307"/>
      <c r="KT134" s="307"/>
    </row>
    <row r="135" spans="14:306" s="56" customFormat="1" ht="15" customHeight="1">
      <c r="N135" s="341"/>
      <c r="O135" s="330"/>
      <c r="P135" s="330"/>
      <c r="Q135" s="330"/>
      <c r="R135" s="330"/>
      <c r="S135" s="330"/>
      <c r="T135" s="330"/>
      <c r="U135" s="330"/>
      <c r="W135" s="330"/>
      <c r="X135" s="330"/>
      <c r="Y135" s="330"/>
      <c r="Z135" s="330"/>
      <c r="AA135" s="330"/>
      <c r="AB135" s="330"/>
      <c r="AC135" s="330"/>
      <c r="AD135" s="330"/>
      <c r="AE135" s="330"/>
      <c r="AG135" s="354">
        <v>5</v>
      </c>
      <c r="AH135" s="354"/>
      <c r="AI135" s="368">
        <v>2</v>
      </c>
      <c r="AJ135" s="367">
        <v>0</v>
      </c>
      <c r="AK135" s="368">
        <v>5</v>
      </c>
      <c r="AL135" s="368">
        <v>3</v>
      </c>
      <c r="AM135" s="367" t="s">
        <v>179</v>
      </c>
      <c r="AN135" s="368">
        <v>8</v>
      </c>
      <c r="AO135" s="356" t="s">
        <v>0</v>
      </c>
      <c r="AP135" s="356" t="s">
        <v>0</v>
      </c>
      <c r="AQ135" s="368">
        <v>3</v>
      </c>
      <c r="AR135" s="367" t="s">
        <v>109</v>
      </c>
      <c r="AS135" s="367" t="s">
        <v>109</v>
      </c>
      <c r="AT135" s="367" t="s">
        <v>181</v>
      </c>
      <c r="AU135" s="367"/>
      <c r="AV135" s="356" t="s">
        <v>0</v>
      </c>
      <c r="AW135" s="367" t="s">
        <v>109</v>
      </c>
      <c r="AX135" s="368">
        <v>3</v>
      </c>
      <c r="AY135" s="303">
        <f t="shared" si="15"/>
        <v>2</v>
      </c>
      <c r="AZ135" s="303">
        <f t="shared" si="15"/>
        <v>0</v>
      </c>
      <c r="BA135" s="303">
        <f t="shared" si="15"/>
        <v>5</v>
      </c>
      <c r="BB135" s="303">
        <f t="shared" si="15"/>
        <v>3</v>
      </c>
      <c r="BC135" s="303">
        <f t="shared" si="15"/>
        <v>13</v>
      </c>
      <c r="BD135" s="303">
        <f t="shared" si="15"/>
        <v>8</v>
      </c>
      <c r="BE135" s="303" t="str">
        <f t="shared" si="15"/>
        <v>-</v>
      </c>
      <c r="BF135" s="303" t="str">
        <f t="shared" si="15"/>
        <v>-</v>
      </c>
      <c r="BG135" s="303">
        <f t="shared" si="15"/>
        <v>3</v>
      </c>
      <c r="BH135" s="303"/>
      <c r="BI135" s="303">
        <f t="shared" si="16"/>
        <v>3</v>
      </c>
      <c r="BJ135" s="303">
        <f t="shared" si="17"/>
        <v>3</v>
      </c>
      <c r="BK135" s="303">
        <f t="shared" si="18"/>
        <v>17</v>
      </c>
      <c r="BL135" s="303" t="str">
        <f t="shared" si="19"/>
        <v>-</v>
      </c>
      <c r="BM135" s="303">
        <f t="shared" si="20"/>
        <v>3</v>
      </c>
      <c r="BN135" s="303">
        <f t="shared" si="21"/>
        <v>3</v>
      </c>
      <c r="CB135" s="312"/>
      <c r="CC135" s="334"/>
      <c r="CD135" s="334"/>
      <c r="CE135" s="334"/>
      <c r="CF135" s="334"/>
      <c r="CG135" s="334"/>
      <c r="CH135" s="334"/>
      <c r="CI135" s="334"/>
      <c r="CJ135" s="332"/>
      <c r="CK135" s="332"/>
      <c r="CL135" s="332"/>
      <c r="CM135" s="332"/>
      <c r="CN135" s="332"/>
      <c r="CO135" s="332"/>
      <c r="CP135" s="332"/>
      <c r="CQ135" s="332"/>
      <c r="CR135" s="313"/>
      <c r="CS135" s="313"/>
      <c r="CT135" s="332"/>
      <c r="CU135" s="332"/>
      <c r="CV135" s="332"/>
      <c r="CW135" s="332"/>
      <c r="CX135" s="332"/>
      <c r="CY135" s="332"/>
      <c r="CZ135" s="332"/>
      <c r="DA135" s="332"/>
      <c r="DB135" s="332"/>
      <c r="DC135" s="332"/>
      <c r="DD135" s="332"/>
      <c r="DE135" s="332"/>
      <c r="DF135" s="332"/>
      <c r="DG135" s="332"/>
      <c r="DH135" s="332"/>
      <c r="DI135" s="313"/>
      <c r="DJ135" s="314"/>
      <c r="DK135" s="315"/>
      <c r="DL135" s="307"/>
      <c r="DM135" s="307"/>
      <c r="DN135" s="307"/>
      <c r="DO135" s="307"/>
      <c r="DP135" s="307"/>
      <c r="DQ135" s="307"/>
      <c r="DR135" s="307"/>
      <c r="DS135" s="307"/>
      <c r="DT135" s="307"/>
      <c r="DU135" s="307"/>
      <c r="DV135" s="307"/>
      <c r="DW135" s="307"/>
      <c r="DX135" s="314"/>
      <c r="DY135" s="325"/>
      <c r="DZ135" s="348"/>
      <c r="EA135" s="348"/>
      <c r="EB135" s="348"/>
      <c r="EC135" s="348"/>
      <c r="ED135" s="348"/>
      <c r="EE135" s="348"/>
      <c r="EF135" s="349"/>
      <c r="EG135" s="348"/>
      <c r="EH135" s="348"/>
      <c r="EI135" s="348"/>
      <c r="EJ135" s="346"/>
      <c r="EK135" s="348"/>
      <c r="EL135" s="348"/>
      <c r="EM135" s="348"/>
      <c r="EN135" s="348"/>
      <c r="EO135" s="348"/>
      <c r="EP135" s="349"/>
      <c r="EQ135" s="348"/>
      <c r="ER135" s="348"/>
      <c r="ES135" s="348"/>
      <c r="ET135" s="348"/>
      <c r="EU135" s="346"/>
      <c r="EV135" s="358"/>
      <c r="EW135" s="360"/>
      <c r="EX135" s="307"/>
      <c r="EY135" s="307"/>
      <c r="EZ135" s="307"/>
      <c r="FA135" s="307"/>
      <c r="FB135" s="307"/>
      <c r="FC135" s="307"/>
      <c r="FD135" s="307"/>
      <c r="FE135" s="307"/>
      <c r="FF135" s="307"/>
      <c r="FG135" s="307"/>
      <c r="FH135" s="307"/>
      <c r="FI135" s="307"/>
      <c r="FJ135" s="314"/>
      <c r="FK135" s="306"/>
      <c r="FL135" s="346"/>
      <c r="FM135" s="346"/>
      <c r="FN135" s="346"/>
      <c r="FO135" s="346"/>
      <c r="FP135" s="346"/>
      <c r="FQ135" s="346"/>
      <c r="FR135" s="346"/>
      <c r="FS135" s="346"/>
      <c r="FT135" s="346"/>
      <c r="FU135" s="346"/>
      <c r="FV135" s="346"/>
      <c r="FW135" s="346"/>
      <c r="FX135" s="346"/>
      <c r="FY135" s="346"/>
      <c r="FZ135" s="346"/>
      <c r="GA135" s="346"/>
      <c r="GB135" s="346"/>
      <c r="GC135" s="346"/>
      <c r="GD135" s="346"/>
      <c r="GE135" s="346"/>
      <c r="GF135" s="346"/>
      <c r="GG135" s="346"/>
      <c r="GH135" s="346"/>
      <c r="GI135" s="346"/>
      <c r="GJ135" s="324"/>
      <c r="GK135" s="324"/>
      <c r="GL135" s="360"/>
      <c r="GM135" s="307"/>
      <c r="GN135" s="307"/>
      <c r="GO135" s="307"/>
      <c r="GP135" s="307"/>
      <c r="GQ135" s="307"/>
      <c r="GR135" s="307"/>
      <c r="GS135" s="307"/>
      <c r="GT135" s="307"/>
      <c r="GU135" s="307"/>
      <c r="GV135" s="307"/>
      <c r="GW135" s="307"/>
      <c r="GX135" s="307"/>
      <c r="GY135" s="307"/>
      <c r="GZ135" s="307"/>
      <c r="HA135" s="307"/>
      <c r="HB135" s="307"/>
      <c r="HC135" s="307"/>
      <c r="HD135" s="307"/>
      <c r="HE135" s="307"/>
      <c r="HF135" s="307"/>
      <c r="HG135" s="307"/>
      <c r="HH135" s="307"/>
      <c r="HI135" s="307"/>
      <c r="HJ135" s="307"/>
      <c r="HK135" s="307"/>
      <c r="HL135" s="307"/>
      <c r="HM135" s="307"/>
      <c r="HN135" s="307"/>
      <c r="HO135" s="307"/>
      <c r="HP135" s="307"/>
      <c r="HQ135" s="307"/>
      <c r="HR135" s="307"/>
      <c r="HS135" s="307"/>
      <c r="HT135" s="307"/>
      <c r="HU135" s="307"/>
      <c r="HV135" s="307"/>
      <c r="HW135" s="307"/>
      <c r="HX135" s="307"/>
      <c r="HY135" s="307"/>
      <c r="HZ135" s="307"/>
      <c r="IA135" s="307"/>
      <c r="IB135" s="307"/>
      <c r="IC135" s="307"/>
      <c r="ID135" s="307"/>
      <c r="IE135" s="307"/>
      <c r="IF135" s="307"/>
      <c r="IG135" s="307"/>
      <c r="IH135" s="307"/>
      <c r="II135" s="307"/>
      <c r="IJ135" s="307"/>
      <c r="IK135" s="307"/>
      <c r="IL135" s="307"/>
      <c r="IM135" s="307"/>
      <c r="IN135" s="307"/>
      <c r="IO135" s="307"/>
      <c r="IP135" s="307"/>
      <c r="IQ135" s="307"/>
      <c r="IR135" s="307"/>
      <c r="IS135" s="307"/>
      <c r="IT135" s="307"/>
      <c r="IU135" s="307"/>
      <c r="IV135" s="307"/>
      <c r="IW135" s="307"/>
      <c r="IX135" s="307"/>
      <c r="IY135" s="307"/>
      <c r="IZ135" s="307"/>
      <c r="JA135" s="307"/>
      <c r="JB135" s="307"/>
      <c r="JC135" s="307"/>
      <c r="JD135" s="307"/>
      <c r="JE135" s="307"/>
      <c r="JF135" s="307"/>
      <c r="JG135" s="307"/>
      <c r="JH135" s="307"/>
      <c r="JI135" s="307"/>
      <c r="JJ135" s="307"/>
      <c r="JK135" s="307"/>
      <c r="JL135" s="307"/>
      <c r="JM135" s="307"/>
      <c r="JN135" s="307"/>
      <c r="JO135" s="307"/>
      <c r="JP135" s="307"/>
      <c r="JQ135" s="307"/>
      <c r="JR135" s="307"/>
      <c r="JS135" s="307"/>
      <c r="JT135" s="307"/>
      <c r="JU135" s="307"/>
      <c r="JV135" s="307"/>
      <c r="JW135" s="307"/>
      <c r="JX135" s="307"/>
      <c r="JY135" s="307"/>
      <c r="JZ135" s="307"/>
      <c r="KA135" s="307"/>
      <c r="KB135" s="307"/>
      <c r="KC135" s="307"/>
      <c r="KD135" s="307"/>
      <c r="KE135" s="307"/>
      <c r="KF135" s="307"/>
      <c r="KG135" s="307"/>
      <c r="KH135" s="307"/>
      <c r="KI135" s="307"/>
      <c r="KJ135" s="353"/>
      <c r="KK135" s="353"/>
      <c r="KL135" s="353"/>
      <c r="KM135" s="353"/>
      <c r="KN135" s="353"/>
      <c r="KO135" s="353"/>
      <c r="KP135" s="353"/>
      <c r="KQ135" s="307"/>
      <c r="KR135" s="307"/>
      <c r="KS135" s="307"/>
      <c r="KT135" s="307"/>
    </row>
    <row r="136" spans="14:306" s="56" customFormat="1" ht="15" customHeight="1">
      <c r="N136" s="341"/>
      <c r="O136" s="330"/>
      <c r="P136" s="330"/>
      <c r="Q136" s="330"/>
      <c r="R136" s="330"/>
      <c r="S136" s="330"/>
      <c r="T136" s="330"/>
      <c r="U136" s="330"/>
      <c r="W136" s="330"/>
      <c r="X136" s="330"/>
      <c r="Y136" s="330"/>
      <c r="Z136" s="330"/>
      <c r="AA136" s="330"/>
      <c r="AB136" s="330"/>
      <c r="AC136" s="330"/>
      <c r="AD136" s="330"/>
      <c r="AE136" s="330"/>
      <c r="AG136" s="354">
        <v>6</v>
      </c>
      <c r="AH136" s="354"/>
      <c r="AI136" s="368">
        <v>3</v>
      </c>
      <c r="AJ136" s="356" t="s">
        <v>0</v>
      </c>
      <c r="AK136" s="368">
        <v>6</v>
      </c>
      <c r="AL136" s="368">
        <v>4</v>
      </c>
      <c r="AM136" s="367" t="s">
        <v>106</v>
      </c>
      <c r="AN136" s="367" t="s">
        <v>113</v>
      </c>
      <c r="AO136" s="368">
        <v>2</v>
      </c>
      <c r="AP136" s="368">
        <v>4</v>
      </c>
      <c r="AQ136" s="368">
        <v>4</v>
      </c>
      <c r="AR136" s="367" t="s">
        <v>58</v>
      </c>
      <c r="AS136" s="367" t="s">
        <v>58</v>
      </c>
      <c r="AT136" s="367" t="s">
        <v>320</v>
      </c>
      <c r="AU136" s="367"/>
      <c r="AV136" s="368">
        <v>6</v>
      </c>
      <c r="AW136" s="368">
        <v>5</v>
      </c>
      <c r="AX136" s="368">
        <v>4</v>
      </c>
      <c r="AY136" s="303">
        <f t="shared" si="15"/>
        <v>3</v>
      </c>
      <c r="AZ136" s="303" t="str">
        <f t="shared" si="15"/>
        <v>-</v>
      </c>
      <c r="BA136" s="303">
        <f t="shared" si="15"/>
        <v>6</v>
      </c>
      <c r="BB136" s="303">
        <f t="shared" si="15"/>
        <v>4</v>
      </c>
      <c r="BC136" s="303">
        <f t="shared" si="15"/>
        <v>17</v>
      </c>
      <c r="BD136" s="303">
        <f t="shared" si="15"/>
        <v>9</v>
      </c>
      <c r="BE136" s="303">
        <f t="shared" si="15"/>
        <v>2</v>
      </c>
      <c r="BF136" s="303">
        <f t="shared" si="15"/>
        <v>4</v>
      </c>
      <c r="BG136" s="303">
        <f t="shared" si="15"/>
        <v>4</v>
      </c>
      <c r="BH136" s="303"/>
      <c r="BI136" s="303">
        <f t="shared" si="16"/>
        <v>5</v>
      </c>
      <c r="BJ136" s="303">
        <f t="shared" si="17"/>
        <v>5</v>
      </c>
      <c r="BK136" s="303">
        <f t="shared" si="18"/>
        <v>21</v>
      </c>
      <c r="BL136" s="303">
        <f t="shared" si="19"/>
        <v>6</v>
      </c>
      <c r="BM136" s="303">
        <f t="shared" si="20"/>
        <v>5</v>
      </c>
      <c r="BN136" s="303">
        <f t="shared" si="21"/>
        <v>4</v>
      </c>
      <c r="CB136" s="312"/>
      <c r="CC136" s="334"/>
      <c r="CD136" s="334"/>
      <c r="CE136" s="334"/>
      <c r="CF136" s="334"/>
      <c r="CG136" s="334"/>
      <c r="CH136" s="334"/>
      <c r="CI136" s="332"/>
      <c r="CJ136" s="344"/>
      <c r="CK136" s="332"/>
      <c r="CL136" s="332"/>
      <c r="CM136" s="332"/>
      <c r="CN136" s="332"/>
      <c r="CO136" s="332"/>
      <c r="CP136" s="332"/>
      <c r="CQ136" s="332"/>
      <c r="CR136" s="313"/>
      <c r="CS136" s="313"/>
      <c r="CT136" s="332"/>
      <c r="CU136" s="332"/>
      <c r="CV136" s="332"/>
      <c r="CW136" s="332"/>
      <c r="CX136" s="332"/>
      <c r="CY136" s="332"/>
      <c r="CZ136" s="332"/>
      <c r="DA136" s="344"/>
      <c r="DB136" s="332"/>
      <c r="DC136" s="332"/>
      <c r="DD136" s="332"/>
      <c r="DE136" s="332"/>
      <c r="DF136" s="332"/>
      <c r="DG136" s="332"/>
      <c r="DH136" s="332"/>
      <c r="DI136" s="313"/>
      <c r="DJ136" s="314"/>
      <c r="DK136" s="315"/>
      <c r="DL136" s="307"/>
      <c r="DM136" s="307"/>
      <c r="DN136" s="307"/>
      <c r="DO136" s="307"/>
      <c r="DP136" s="307"/>
      <c r="DQ136" s="307"/>
      <c r="DR136" s="307"/>
      <c r="DS136" s="307"/>
      <c r="DT136" s="307"/>
      <c r="DU136" s="307"/>
      <c r="DV136" s="307"/>
      <c r="DW136" s="307"/>
      <c r="DX136" s="314"/>
      <c r="DY136" s="325"/>
      <c r="DZ136" s="348"/>
      <c r="EA136" s="348"/>
      <c r="EB136" s="349"/>
      <c r="EC136" s="348"/>
      <c r="ED136" s="348"/>
      <c r="EE136" s="348"/>
      <c r="EF136" s="348"/>
      <c r="EG136" s="348"/>
      <c r="EH136" s="348"/>
      <c r="EI136" s="348"/>
      <c r="EJ136" s="346"/>
      <c r="EK136" s="348"/>
      <c r="EL136" s="348"/>
      <c r="EM136" s="348"/>
      <c r="EN136" s="348"/>
      <c r="EO136" s="348"/>
      <c r="EP136" s="348"/>
      <c r="EQ136" s="348"/>
      <c r="ER136" s="348"/>
      <c r="ES136" s="348"/>
      <c r="ET136" s="348"/>
      <c r="EU136" s="346"/>
      <c r="EV136" s="358"/>
      <c r="EW136" s="360"/>
      <c r="EX136" s="307"/>
      <c r="EY136" s="307"/>
      <c r="EZ136" s="307"/>
      <c r="FA136" s="307"/>
      <c r="FB136" s="307"/>
      <c r="FC136" s="307"/>
      <c r="FD136" s="307"/>
      <c r="FE136" s="307"/>
      <c r="FF136" s="307"/>
      <c r="FG136" s="307"/>
      <c r="FH136" s="307"/>
      <c r="FI136" s="307"/>
      <c r="FJ136" s="314"/>
      <c r="FK136" s="306"/>
      <c r="FL136" s="346"/>
      <c r="FM136" s="346"/>
      <c r="FN136" s="346"/>
      <c r="FO136" s="346"/>
      <c r="FP136" s="346"/>
      <c r="FQ136" s="346"/>
      <c r="FR136" s="346"/>
      <c r="FS136" s="346"/>
      <c r="FT136" s="346"/>
      <c r="FU136" s="346"/>
      <c r="FV136" s="346"/>
      <c r="FW136" s="346"/>
      <c r="FX136" s="346"/>
      <c r="FY136" s="346"/>
      <c r="FZ136" s="346"/>
      <c r="GA136" s="346"/>
      <c r="GB136" s="346"/>
      <c r="GC136" s="346"/>
      <c r="GD136" s="346"/>
      <c r="GE136" s="346"/>
      <c r="GF136" s="346"/>
      <c r="GG136" s="346"/>
      <c r="GH136" s="346"/>
      <c r="GI136" s="346"/>
      <c r="GJ136" s="324"/>
      <c r="GK136" s="324"/>
      <c r="GL136" s="360"/>
      <c r="GM136" s="307"/>
      <c r="GN136" s="307"/>
      <c r="GO136" s="307"/>
      <c r="GP136" s="307"/>
      <c r="GQ136" s="307"/>
      <c r="GR136" s="307"/>
      <c r="GS136" s="307"/>
      <c r="GT136" s="307"/>
      <c r="GU136" s="307"/>
      <c r="GV136" s="307"/>
      <c r="GW136" s="307"/>
      <c r="GX136" s="307"/>
      <c r="GY136" s="307"/>
      <c r="GZ136" s="307"/>
      <c r="HA136" s="307"/>
      <c r="HB136" s="307"/>
      <c r="HC136" s="307"/>
      <c r="HD136" s="307"/>
      <c r="HE136" s="307"/>
      <c r="HF136" s="307"/>
      <c r="HG136" s="307"/>
      <c r="HH136" s="307"/>
      <c r="HI136" s="307"/>
      <c r="HJ136" s="307"/>
      <c r="HK136" s="307"/>
      <c r="HL136" s="307"/>
      <c r="HM136" s="307"/>
      <c r="HN136" s="307"/>
      <c r="HO136" s="307"/>
      <c r="HP136" s="307"/>
      <c r="HQ136" s="307"/>
      <c r="HR136" s="307"/>
      <c r="HS136" s="307"/>
      <c r="HT136" s="307"/>
      <c r="HU136" s="307"/>
      <c r="HV136" s="307"/>
      <c r="HW136" s="307"/>
      <c r="HX136" s="307"/>
      <c r="HY136" s="307"/>
      <c r="HZ136" s="307"/>
      <c r="IA136" s="307"/>
      <c r="IB136" s="307"/>
      <c r="IC136" s="307"/>
      <c r="ID136" s="307"/>
      <c r="IE136" s="307"/>
      <c r="IF136" s="307"/>
      <c r="IG136" s="307"/>
      <c r="IH136" s="307"/>
      <c r="II136" s="307"/>
      <c r="IJ136" s="307"/>
      <c r="IK136" s="307"/>
      <c r="IL136" s="307"/>
      <c r="IM136" s="307"/>
      <c r="IN136" s="307"/>
      <c r="IO136" s="307"/>
      <c r="IP136" s="307"/>
      <c r="IQ136" s="307"/>
      <c r="IR136" s="307"/>
      <c r="IS136" s="307"/>
      <c r="IT136" s="307"/>
      <c r="IU136" s="307"/>
      <c r="IV136" s="307"/>
      <c r="IW136" s="307"/>
      <c r="IX136" s="307"/>
      <c r="IY136" s="307"/>
      <c r="IZ136" s="307"/>
      <c r="JA136" s="307"/>
      <c r="JB136" s="307"/>
      <c r="JC136" s="307"/>
      <c r="JD136" s="307"/>
      <c r="JE136" s="307"/>
      <c r="JF136" s="307"/>
      <c r="JG136" s="307"/>
      <c r="JH136" s="307"/>
      <c r="JI136" s="307"/>
      <c r="JJ136" s="307"/>
      <c r="JK136" s="307"/>
      <c r="JL136" s="307"/>
      <c r="JM136" s="307"/>
      <c r="JN136" s="307"/>
      <c r="JO136" s="307"/>
      <c r="JP136" s="307"/>
      <c r="JQ136" s="307"/>
      <c r="JR136" s="307"/>
      <c r="JS136" s="307"/>
      <c r="JT136" s="307"/>
      <c r="JU136" s="307"/>
      <c r="JV136" s="307"/>
      <c r="JW136" s="307"/>
      <c r="JX136" s="307"/>
      <c r="JY136" s="307"/>
      <c r="JZ136" s="307"/>
      <c r="KA136" s="307"/>
      <c r="KB136" s="307"/>
      <c r="KC136" s="307"/>
      <c r="KD136" s="307"/>
      <c r="KE136" s="307"/>
      <c r="KF136" s="307"/>
      <c r="KG136" s="307"/>
      <c r="KH136" s="307"/>
      <c r="KI136" s="307"/>
      <c r="KJ136" s="334"/>
      <c r="KK136" s="334"/>
      <c r="KL136" s="334"/>
      <c r="KM136" s="334"/>
      <c r="KN136" s="334"/>
      <c r="KO136" s="334"/>
      <c r="KP136" s="334"/>
      <c r="KQ136" s="305"/>
      <c r="KR136" s="305"/>
      <c r="KS136" s="307"/>
      <c r="KT136" s="307"/>
    </row>
    <row r="137" spans="14:306" s="56" customFormat="1" ht="15" customHeight="1">
      <c r="N137" s="341"/>
      <c r="O137" s="330"/>
      <c r="P137" s="330"/>
      <c r="Q137" s="330"/>
      <c r="R137" s="330"/>
      <c r="S137" s="330"/>
      <c r="T137" s="330"/>
      <c r="U137" s="330"/>
      <c r="W137" s="330"/>
      <c r="X137" s="330"/>
      <c r="Y137" s="330"/>
      <c r="Z137" s="330"/>
      <c r="AA137" s="330"/>
      <c r="AB137" s="330"/>
      <c r="AC137" s="330"/>
      <c r="AD137" s="330"/>
      <c r="AE137" s="330"/>
      <c r="AG137" s="354">
        <v>7</v>
      </c>
      <c r="AH137" s="354"/>
      <c r="AI137" s="368">
        <v>4</v>
      </c>
      <c r="AJ137" s="356" t="s">
        <v>0</v>
      </c>
      <c r="AK137" s="368">
        <v>7</v>
      </c>
      <c r="AL137" s="368">
        <v>5</v>
      </c>
      <c r="AM137" s="367" t="s">
        <v>69</v>
      </c>
      <c r="AN137" s="367" t="s">
        <v>71</v>
      </c>
      <c r="AO137" s="367" t="s">
        <v>109</v>
      </c>
      <c r="AP137" s="368">
        <v>5</v>
      </c>
      <c r="AQ137" s="367" t="s">
        <v>58</v>
      </c>
      <c r="AR137" s="367" t="s">
        <v>72</v>
      </c>
      <c r="AS137" s="367" t="s">
        <v>72</v>
      </c>
      <c r="AT137" s="367" t="s">
        <v>272</v>
      </c>
      <c r="AU137" s="367"/>
      <c r="AV137" s="356" t="s">
        <v>0</v>
      </c>
      <c r="AW137" s="368">
        <v>6</v>
      </c>
      <c r="AX137" s="368">
        <v>5</v>
      </c>
      <c r="AY137" s="303">
        <f t="shared" si="15"/>
        <v>4</v>
      </c>
      <c r="AZ137" s="303" t="str">
        <f t="shared" si="15"/>
        <v>-</v>
      </c>
      <c r="BA137" s="303">
        <f t="shared" si="15"/>
        <v>7</v>
      </c>
      <c r="BB137" s="303">
        <f t="shared" si="15"/>
        <v>5</v>
      </c>
      <c r="BC137" s="303">
        <f t="shared" si="15"/>
        <v>22</v>
      </c>
      <c r="BD137" s="303">
        <f t="shared" si="15"/>
        <v>11</v>
      </c>
      <c r="BE137" s="303">
        <f t="shared" si="15"/>
        <v>3</v>
      </c>
      <c r="BF137" s="303">
        <f t="shared" si="15"/>
        <v>5</v>
      </c>
      <c r="BG137" s="303">
        <f t="shared" si="15"/>
        <v>5</v>
      </c>
      <c r="BH137" s="303"/>
      <c r="BI137" s="303">
        <f t="shared" si="16"/>
        <v>7</v>
      </c>
      <c r="BJ137" s="303">
        <f t="shared" si="17"/>
        <v>7</v>
      </c>
      <c r="BK137" s="303">
        <f t="shared" si="18"/>
        <v>26</v>
      </c>
      <c r="BL137" s="303" t="str">
        <f t="shared" si="19"/>
        <v>-</v>
      </c>
      <c r="BM137" s="303">
        <f t="shared" si="20"/>
        <v>6</v>
      </c>
      <c r="BN137" s="303">
        <f t="shared" si="21"/>
        <v>5</v>
      </c>
      <c r="CB137" s="312"/>
      <c r="CC137" s="334"/>
      <c r="CD137" s="334"/>
      <c r="CE137" s="334"/>
      <c r="CF137" s="334"/>
      <c r="CG137" s="334"/>
      <c r="CH137" s="334"/>
      <c r="CI137" s="332"/>
      <c r="CJ137" s="332"/>
      <c r="CK137" s="332"/>
      <c r="CL137" s="332"/>
      <c r="CM137" s="332"/>
      <c r="CN137" s="332"/>
      <c r="CO137" s="332"/>
      <c r="CP137" s="332"/>
      <c r="CQ137" s="332"/>
      <c r="CR137" s="313"/>
      <c r="CS137" s="313"/>
      <c r="CT137" s="332"/>
      <c r="CU137" s="332"/>
      <c r="CV137" s="332"/>
      <c r="CW137" s="332"/>
      <c r="CX137" s="332"/>
      <c r="CY137" s="332"/>
      <c r="CZ137" s="332"/>
      <c r="DA137" s="332"/>
      <c r="DB137" s="332"/>
      <c r="DC137" s="332"/>
      <c r="DD137" s="332"/>
      <c r="DE137" s="332"/>
      <c r="DF137" s="332"/>
      <c r="DG137" s="332"/>
      <c r="DH137" s="332"/>
      <c r="DI137" s="313"/>
      <c r="DJ137" s="314"/>
      <c r="DK137" s="315"/>
      <c r="DL137" s="307"/>
      <c r="DM137" s="307"/>
      <c r="DN137" s="307"/>
      <c r="DO137" s="307"/>
      <c r="DP137" s="307"/>
      <c r="DQ137" s="307"/>
      <c r="DR137" s="307"/>
      <c r="DS137" s="307"/>
      <c r="DT137" s="307"/>
      <c r="DU137" s="307"/>
      <c r="DV137" s="307"/>
      <c r="DW137" s="307"/>
      <c r="DX137" s="314"/>
      <c r="DY137" s="325"/>
      <c r="DZ137" s="348"/>
      <c r="EA137" s="349"/>
      <c r="EB137" s="348"/>
      <c r="EC137" s="348"/>
      <c r="ED137" s="348"/>
      <c r="EE137" s="348"/>
      <c r="EF137" s="348"/>
      <c r="EG137" s="348"/>
      <c r="EH137" s="348"/>
      <c r="EI137" s="348"/>
      <c r="EJ137" s="346"/>
      <c r="EK137" s="348"/>
      <c r="EL137" s="348"/>
      <c r="EM137" s="348"/>
      <c r="EN137" s="348"/>
      <c r="EO137" s="348"/>
      <c r="EP137" s="348"/>
      <c r="EQ137" s="348"/>
      <c r="ER137" s="348"/>
      <c r="ES137" s="348"/>
      <c r="ET137" s="348"/>
      <c r="EU137" s="346"/>
      <c r="EV137" s="314"/>
      <c r="EW137" s="315"/>
      <c r="EX137" s="307"/>
      <c r="EY137" s="307"/>
      <c r="EZ137" s="307"/>
      <c r="FA137" s="307"/>
      <c r="FB137" s="307"/>
      <c r="FC137" s="307"/>
      <c r="FD137" s="307"/>
      <c r="FE137" s="307"/>
      <c r="FF137" s="307"/>
      <c r="FG137" s="307"/>
      <c r="FH137" s="307"/>
      <c r="FI137" s="307"/>
      <c r="FJ137" s="314"/>
      <c r="FK137" s="306"/>
      <c r="FL137" s="346"/>
      <c r="FM137" s="346"/>
      <c r="FN137" s="346"/>
      <c r="FO137" s="346"/>
      <c r="FP137" s="346"/>
      <c r="FQ137" s="346"/>
      <c r="FR137" s="346"/>
      <c r="FS137" s="346"/>
      <c r="FT137" s="346"/>
      <c r="FU137" s="346"/>
      <c r="FV137" s="346"/>
      <c r="FW137" s="346"/>
      <c r="FX137" s="349"/>
      <c r="FY137" s="349"/>
      <c r="FZ137" s="349"/>
      <c r="GA137" s="349"/>
      <c r="GB137" s="349"/>
      <c r="GC137" s="349"/>
      <c r="GD137" s="349"/>
      <c r="GE137" s="349"/>
      <c r="GF137" s="349"/>
      <c r="GG137" s="349"/>
      <c r="GH137" s="349"/>
      <c r="GI137" s="349"/>
      <c r="GJ137" s="324"/>
      <c r="GK137" s="324"/>
      <c r="GL137" s="315"/>
      <c r="GM137" s="307"/>
      <c r="GN137" s="307"/>
      <c r="GO137" s="307"/>
      <c r="GP137" s="307"/>
      <c r="GQ137" s="307"/>
      <c r="GR137" s="307"/>
      <c r="GS137" s="307"/>
      <c r="GT137" s="307"/>
      <c r="GU137" s="307"/>
      <c r="GV137" s="307"/>
      <c r="GW137" s="307"/>
      <c r="GX137" s="307"/>
      <c r="GY137" s="307"/>
      <c r="GZ137" s="307"/>
      <c r="HA137" s="307"/>
      <c r="HB137" s="307"/>
      <c r="HC137" s="307"/>
      <c r="HD137" s="307"/>
      <c r="HE137" s="307"/>
      <c r="HF137" s="307"/>
      <c r="HG137" s="307"/>
      <c r="HH137" s="307"/>
      <c r="HI137" s="307"/>
      <c r="HJ137" s="307"/>
      <c r="HK137" s="307"/>
      <c r="HL137" s="307"/>
      <c r="HM137" s="307"/>
      <c r="HN137" s="307"/>
      <c r="HO137" s="307"/>
      <c r="HP137" s="307"/>
      <c r="HQ137" s="307"/>
      <c r="HR137" s="307"/>
      <c r="HS137" s="307"/>
      <c r="HT137" s="307"/>
      <c r="HU137" s="307"/>
      <c r="HV137" s="307"/>
      <c r="HW137" s="307"/>
      <c r="HX137" s="307"/>
      <c r="HY137" s="307"/>
      <c r="HZ137" s="307"/>
      <c r="IA137" s="307"/>
      <c r="IB137" s="307"/>
      <c r="IC137" s="307"/>
      <c r="ID137" s="307"/>
      <c r="IE137" s="307"/>
      <c r="IF137" s="307"/>
      <c r="IG137" s="307"/>
      <c r="IH137" s="307"/>
      <c r="II137" s="307"/>
      <c r="IJ137" s="307"/>
      <c r="IK137" s="307"/>
      <c r="IL137" s="307"/>
      <c r="IM137" s="307"/>
      <c r="IN137" s="307"/>
      <c r="IO137" s="307"/>
      <c r="IP137" s="307"/>
      <c r="IQ137" s="307"/>
      <c r="IR137" s="307"/>
      <c r="IS137" s="307"/>
      <c r="IT137" s="307"/>
      <c r="IU137" s="307"/>
      <c r="IV137" s="307"/>
      <c r="IW137" s="307"/>
      <c r="IX137" s="307"/>
      <c r="IY137" s="307"/>
      <c r="IZ137" s="307"/>
      <c r="JA137" s="307"/>
      <c r="JB137" s="307"/>
      <c r="JC137" s="307"/>
      <c r="JD137" s="307"/>
      <c r="JE137" s="307"/>
      <c r="JF137" s="307"/>
      <c r="JG137" s="307"/>
      <c r="JH137" s="307"/>
      <c r="JI137" s="307"/>
      <c r="JJ137" s="307"/>
      <c r="JK137" s="307"/>
      <c r="JL137" s="307"/>
      <c r="JM137" s="307"/>
      <c r="JN137" s="307"/>
      <c r="JO137" s="307"/>
      <c r="JP137" s="307"/>
      <c r="JQ137" s="307"/>
      <c r="JR137" s="307"/>
      <c r="JS137" s="307"/>
      <c r="JT137" s="307"/>
      <c r="JU137" s="307"/>
      <c r="JV137" s="307"/>
      <c r="JW137" s="307"/>
      <c r="JX137" s="307"/>
      <c r="JY137" s="307"/>
      <c r="JZ137" s="307"/>
      <c r="KA137" s="307"/>
      <c r="KB137" s="307"/>
      <c r="KC137" s="307"/>
      <c r="KD137" s="307"/>
      <c r="KE137" s="307"/>
      <c r="KF137" s="307"/>
      <c r="KG137" s="307"/>
      <c r="KH137" s="307"/>
      <c r="KI137" s="307"/>
      <c r="KJ137" s="307"/>
      <c r="KK137" s="307"/>
      <c r="KL137" s="307"/>
      <c r="KM137" s="307"/>
      <c r="KN137" s="307"/>
      <c r="KO137" s="307"/>
      <c r="KP137" s="307"/>
      <c r="KQ137" s="305"/>
      <c r="KR137" s="305"/>
      <c r="KS137" s="307"/>
      <c r="KT137" s="307"/>
    </row>
    <row r="138" spans="14:306" s="56" customFormat="1" ht="15" customHeight="1">
      <c r="N138" s="341"/>
      <c r="O138" s="330"/>
      <c r="P138" s="330"/>
      <c r="Q138" s="330"/>
      <c r="R138" s="330"/>
      <c r="S138" s="330"/>
      <c r="T138" s="330"/>
      <c r="U138" s="330"/>
      <c r="W138" s="330"/>
      <c r="X138" s="330"/>
      <c r="Y138" s="330"/>
      <c r="Z138" s="330"/>
      <c r="AA138" s="330"/>
      <c r="AB138" s="330"/>
      <c r="AC138" s="330"/>
      <c r="AD138" s="330"/>
      <c r="AE138" s="330"/>
      <c r="AG138" s="354">
        <v>8</v>
      </c>
      <c r="AH138" s="354"/>
      <c r="AI138" s="367" t="s">
        <v>208</v>
      </c>
      <c r="AJ138" s="367" t="s">
        <v>112</v>
      </c>
      <c r="AK138" s="368">
        <v>8</v>
      </c>
      <c r="AL138" s="367" t="s">
        <v>64</v>
      </c>
      <c r="AM138" s="367" t="s">
        <v>224</v>
      </c>
      <c r="AN138" s="367" t="s">
        <v>85</v>
      </c>
      <c r="AO138" s="368">
        <v>5</v>
      </c>
      <c r="AP138" s="368">
        <v>6</v>
      </c>
      <c r="AQ138" s="367" t="s">
        <v>66</v>
      </c>
      <c r="AR138" s="367" t="s">
        <v>73</v>
      </c>
      <c r="AS138" s="367" t="s">
        <v>71</v>
      </c>
      <c r="AT138" s="367" t="s">
        <v>225</v>
      </c>
      <c r="AU138" s="367"/>
      <c r="AV138" s="368">
        <v>8</v>
      </c>
      <c r="AW138" s="367" t="s">
        <v>66</v>
      </c>
      <c r="AX138" s="368">
        <v>7</v>
      </c>
      <c r="AY138" s="303">
        <f t="shared" ref="AY138:AY148" si="22">IF(AI139="-",AI139,IF(ISNUMBER(AI139),AI139,MID(AI139,1,FIND("-",AI139)-1))+0)</f>
        <v>8</v>
      </c>
      <c r="AZ138" s="303">
        <f t="shared" ref="AZ138:AZ148" si="23">IF(AJ139="-",AJ139,IF(ISNUMBER(AJ139),AJ139,MID(AJ139,1,FIND("-",AJ139)-1))+0)</f>
        <v>4</v>
      </c>
      <c r="BA138" s="303">
        <f t="shared" ref="BA138:BA148" si="24">IF(AK139="-",AK139,IF(ISNUMBER(AK139),AK139,MID(AK139,1,FIND("-",AK139)-1))+0)</f>
        <v>9</v>
      </c>
      <c r="BB138" s="303">
        <f t="shared" ref="BB138:BB148" si="25">IF(AL139="-",AL139,IF(ISNUMBER(AL139),AL139,MID(AL139,1,FIND("-",AL139)-1))+0)</f>
        <v>8</v>
      </c>
      <c r="BC138" s="303">
        <f t="shared" ref="BC138:BC148" si="26">IF(AM139="-",AM139,IF(ISNUMBER(AM139),AM139,MID(AM139,1,FIND("-",AM139)-1))+0)</f>
        <v>30</v>
      </c>
      <c r="BD138" s="303">
        <f t="shared" ref="BD138:BD148" si="27">IF(AN139="-",AN139,IF(ISNUMBER(AN139),AN139,MID(AN139,1,FIND("-",AN139)-1))+0)</f>
        <v>15</v>
      </c>
      <c r="BE138" s="303">
        <f t="shared" ref="BE138:BE148" si="28">IF(AO139="-",AO139,IF(ISNUMBER(AO139),AO139,MID(AO139,1,FIND("-",AO139)-1))+0)</f>
        <v>6</v>
      </c>
      <c r="BF138" s="303">
        <f t="shared" ref="BF138:BF148" si="29">IF(AP139="-",AP139,IF(ISNUMBER(AP139),AP139,MID(AP139,1,FIND("-",AP139)-1))+0)</f>
        <v>7</v>
      </c>
      <c r="BG138" s="303">
        <f t="shared" ref="BG138:BG148" si="30">IF(AQ138="-",AQ138,IF(ISNUMBER(AQ138),AQ138,MID(AQ138,1,FIND("-",AQ138)-1))+0)</f>
        <v>8</v>
      </c>
      <c r="BH138" s="303"/>
      <c r="BI138" s="303">
        <f t="shared" si="16"/>
        <v>12</v>
      </c>
      <c r="BJ138" s="303">
        <f t="shared" si="17"/>
        <v>11</v>
      </c>
      <c r="BK138" s="303">
        <f t="shared" si="18"/>
        <v>36</v>
      </c>
      <c r="BL138" s="303">
        <f t="shared" si="19"/>
        <v>8</v>
      </c>
      <c r="BM138" s="303">
        <f t="shared" si="20"/>
        <v>8</v>
      </c>
      <c r="BN138" s="303">
        <f t="shared" si="21"/>
        <v>7</v>
      </c>
      <c r="CB138" s="357"/>
      <c r="CC138" s="334"/>
      <c r="CD138" s="334"/>
      <c r="CE138" s="332"/>
      <c r="CF138" s="334"/>
      <c r="CG138" s="334"/>
      <c r="CH138" s="334"/>
      <c r="CI138" s="334"/>
      <c r="CJ138" s="332"/>
      <c r="CK138" s="332"/>
      <c r="CL138" s="332"/>
      <c r="CM138" s="332"/>
      <c r="CN138" s="332"/>
      <c r="CO138" s="332"/>
      <c r="CP138" s="332"/>
      <c r="CQ138" s="332"/>
      <c r="CR138" s="313"/>
      <c r="CS138" s="313"/>
      <c r="CT138" s="332"/>
      <c r="CU138" s="332"/>
      <c r="CV138" s="332"/>
      <c r="CW138" s="332"/>
      <c r="CX138" s="332"/>
      <c r="CY138" s="332"/>
      <c r="CZ138" s="332"/>
      <c r="DA138" s="332"/>
      <c r="DB138" s="332"/>
      <c r="DC138" s="332"/>
      <c r="DD138" s="332"/>
      <c r="DE138" s="332"/>
      <c r="DF138" s="332"/>
      <c r="DG138" s="332"/>
      <c r="DH138" s="332"/>
      <c r="DI138" s="313"/>
      <c r="DJ138" s="358"/>
      <c r="DK138" s="315"/>
      <c r="DL138" s="307"/>
      <c r="DM138" s="307"/>
      <c r="DN138" s="307"/>
      <c r="DO138" s="307"/>
      <c r="DP138" s="307"/>
      <c r="DQ138" s="307"/>
      <c r="DR138" s="307"/>
      <c r="DS138" s="307"/>
      <c r="DT138" s="307"/>
      <c r="DU138" s="307"/>
      <c r="DV138" s="307"/>
      <c r="DW138" s="307"/>
      <c r="DX138" s="314"/>
      <c r="DY138" s="325"/>
      <c r="DZ138" s="349"/>
      <c r="EA138" s="349"/>
      <c r="EB138" s="348"/>
      <c r="EC138" s="348"/>
      <c r="ED138" s="348"/>
      <c r="EE138" s="348"/>
      <c r="EF138" s="348"/>
      <c r="EG138" s="348"/>
      <c r="EH138" s="348"/>
      <c r="EI138" s="348"/>
      <c r="EJ138" s="346"/>
      <c r="EK138" s="348"/>
      <c r="EL138" s="348"/>
      <c r="EM138" s="348"/>
      <c r="EN138" s="348"/>
      <c r="EO138" s="348"/>
      <c r="EP138" s="349"/>
      <c r="EQ138" s="349"/>
      <c r="ER138" s="348"/>
      <c r="ES138" s="348"/>
      <c r="ET138" s="348"/>
      <c r="EU138" s="346"/>
      <c r="EV138" s="314"/>
      <c r="EW138" s="315"/>
      <c r="EX138" s="307"/>
      <c r="EY138" s="307"/>
      <c r="EZ138" s="307"/>
      <c r="FA138" s="307"/>
      <c r="FB138" s="307"/>
      <c r="FC138" s="307"/>
      <c r="FD138" s="307"/>
      <c r="FE138" s="307"/>
      <c r="FF138" s="307"/>
      <c r="FG138" s="307"/>
      <c r="FH138" s="307"/>
      <c r="FI138" s="307"/>
      <c r="FJ138" s="314"/>
      <c r="FK138" s="306"/>
      <c r="FL138" s="349"/>
      <c r="FM138" s="349"/>
      <c r="FN138" s="349"/>
      <c r="FO138" s="349"/>
      <c r="FP138" s="349"/>
      <c r="FQ138" s="349"/>
      <c r="FR138" s="349"/>
      <c r="FS138" s="349"/>
      <c r="FT138" s="349"/>
      <c r="FU138" s="349"/>
      <c r="FV138" s="349"/>
      <c r="FW138" s="349"/>
      <c r="FX138" s="349"/>
      <c r="FY138" s="349"/>
      <c r="FZ138" s="349"/>
      <c r="GA138" s="349"/>
      <c r="GB138" s="349"/>
      <c r="GC138" s="349"/>
      <c r="GD138" s="349"/>
      <c r="GE138" s="349"/>
      <c r="GF138" s="349"/>
      <c r="GG138" s="349"/>
      <c r="GH138" s="349"/>
      <c r="GI138" s="349"/>
      <c r="GJ138" s="324"/>
      <c r="GK138" s="324"/>
      <c r="GL138" s="315"/>
      <c r="GM138" s="307"/>
      <c r="GN138" s="307"/>
      <c r="GO138" s="307"/>
      <c r="GP138" s="307"/>
      <c r="GQ138" s="307"/>
      <c r="GR138" s="307"/>
      <c r="GS138" s="307"/>
      <c r="GT138" s="307"/>
      <c r="GU138" s="307"/>
      <c r="GV138" s="307"/>
      <c r="GW138" s="307"/>
      <c r="GX138" s="307"/>
      <c r="GY138" s="307"/>
      <c r="GZ138" s="307"/>
      <c r="HA138" s="307"/>
      <c r="HB138" s="307"/>
      <c r="HC138" s="307"/>
      <c r="HD138" s="307"/>
      <c r="HE138" s="307"/>
      <c r="HF138" s="307"/>
      <c r="HG138" s="307"/>
      <c r="HH138" s="307"/>
      <c r="HI138" s="307"/>
      <c r="HJ138" s="307"/>
      <c r="HK138" s="307"/>
      <c r="HL138" s="307"/>
      <c r="HM138" s="307"/>
      <c r="HN138" s="307"/>
      <c r="HO138" s="307"/>
      <c r="HP138" s="307"/>
      <c r="HQ138" s="307"/>
      <c r="HR138" s="307"/>
      <c r="HS138" s="307"/>
      <c r="HT138" s="307"/>
      <c r="HU138" s="307"/>
      <c r="HV138" s="307"/>
      <c r="HW138" s="307"/>
      <c r="HX138" s="307"/>
      <c r="HY138" s="307"/>
      <c r="HZ138" s="307"/>
      <c r="IA138" s="307"/>
      <c r="IB138" s="307"/>
      <c r="IC138" s="307"/>
      <c r="ID138" s="307"/>
      <c r="IE138" s="307"/>
      <c r="IF138" s="307"/>
      <c r="IG138" s="307"/>
      <c r="IH138" s="307"/>
      <c r="II138" s="307"/>
      <c r="IJ138" s="307"/>
      <c r="IK138" s="307"/>
      <c r="IL138" s="307"/>
      <c r="IM138" s="307"/>
      <c r="IN138" s="307"/>
      <c r="IO138" s="307"/>
      <c r="IP138" s="307"/>
      <c r="IQ138" s="307"/>
      <c r="IR138" s="307"/>
      <c r="IS138" s="307"/>
      <c r="IT138" s="307"/>
      <c r="IU138" s="307"/>
      <c r="IV138" s="307"/>
      <c r="IW138" s="307"/>
      <c r="IX138" s="307"/>
      <c r="IY138" s="307"/>
      <c r="IZ138" s="307"/>
      <c r="JA138" s="307"/>
      <c r="JB138" s="307"/>
      <c r="JC138" s="307"/>
      <c r="JD138" s="307"/>
      <c r="JE138" s="307"/>
      <c r="JF138" s="307"/>
      <c r="JG138" s="307"/>
      <c r="JH138" s="307"/>
      <c r="JI138" s="307"/>
      <c r="JJ138" s="307"/>
      <c r="JK138" s="307"/>
      <c r="JL138" s="307"/>
      <c r="JM138" s="307"/>
      <c r="JN138" s="307"/>
      <c r="JO138" s="307"/>
      <c r="JP138" s="307"/>
      <c r="JQ138" s="307"/>
      <c r="JR138" s="307"/>
      <c r="JS138" s="307"/>
      <c r="JT138" s="307"/>
      <c r="JU138" s="307"/>
      <c r="JV138" s="307"/>
      <c r="JW138" s="307"/>
      <c r="JX138" s="307"/>
      <c r="JY138" s="307"/>
      <c r="JZ138" s="307"/>
      <c r="KA138" s="307"/>
      <c r="KB138" s="307"/>
      <c r="KC138" s="307"/>
      <c r="KD138" s="307"/>
      <c r="KE138" s="307"/>
      <c r="KF138" s="307"/>
      <c r="KG138" s="307"/>
      <c r="KH138" s="307"/>
      <c r="KI138" s="307"/>
      <c r="KJ138" s="307"/>
      <c r="KK138" s="307"/>
      <c r="KL138" s="307"/>
      <c r="KM138" s="307"/>
      <c r="KN138" s="307"/>
      <c r="KO138" s="307"/>
      <c r="KP138" s="307"/>
      <c r="KQ138" s="307"/>
      <c r="KR138" s="305"/>
      <c r="KS138" s="307"/>
      <c r="KT138" s="307"/>
    </row>
    <row r="139" spans="14:306" s="56" customFormat="1" ht="15" customHeight="1">
      <c r="N139" s="341"/>
      <c r="O139" s="330"/>
      <c r="P139" s="330"/>
      <c r="Q139" s="330"/>
      <c r="R139" s="330"/>
      <c r="S139" s="330"/>
      <c r="T139" s="330"/>
      <c r="U139" s="330"/>
      <c r="W139" s="330"/>
      <c r="X139" s="330"/>
      <c r="Y139" s="330"/>
      <c r="Z139" s="330"/>
      <c r="AA139" s="330"/>
      <c r="AB139" s="330"/>
      <c r="AC139" s="330"/>
      <c r="AD139" s="330"/>
      <c r="AE139" s="330"/>
      <c r="AG139" s="354">
        <v>9</v>
      </c>
      <c r="AH139" s="354"/>
      <c r="AI139" s="367" t="s">
        <v>60</v>
      </c>
      <c r="AJ139" s="367" t="s">
        <v>61</v>
      </c>
      <c r="AK139" s="368">
        <v>9</v>
      </c>
      <c r="AL139" s="368">
        <v>8</v>
      </c>
      <c r="AM139" s="367" t="s">
        <v>290</v>
      </c>
      <c r="AN139" s="367" t="s">
        <v>76</v>
      </c>
      <c r="AO139" s="367" t="s">
        <v>64</v>
      </c>
      <c r="AP139" s="367" t="s">
        <v>72</v>
      </c>
      <c r="AQ139" s="368">
        <v>10</v>
      </c>
      <c r="AR139" s="368">
        <v>15</v>
      </c>
      <c r="AS139" s="368">
        <v>13</v>
      </c>
      <c r="AT139" s="367" t="s">
        <v>557</v>
      </c>
      <c r="AU139" s="367"/>
      <c r="AV139" s="356" t="s">
        <v>0</v>
      </c>
      <c r="AW139" s="368">
        <v>10</v>
      </c>
      <c r="AX139" s="368">
        <v>8</v>
      </c>
      <c r="AY139" s="303">
        <f t="shared" si="22"/>
        <v>11</v>
      </c>
      <c r="AZ139" s="303">
        <f t="shared" si="23"/>
        <v>6</v>
      </c>
      <c r="BA139" s="303">
        <f t="shared" si="24"/>
        <v>10</v>
      </c>
      <c r="BB139" s="303">
        <f t="shared" si="25"/>
        <v>9</v>
      </c>
      <c r="BC139" s="303">
        <f t="shared" si="26"/>
        <v>34</v>
      </c>
      <c r="BD139" s="303">
        <f t="shared" si="27"/>
        <v>17</v>
      </c>
      <c r="BE139" s="303">
        <f t="shared" si="28"/>
        <v>8</v>
      </c>
      <c r="BF139" s="303">
        <f t="shared" si="29"/>
        <v>9</v>
      </c>
      <c r="BG139" s="303">
        <f t="shared" si="30"/>
        <v>10</v>
      </c>
      <c r="BH139" s="303"/>
      <c r="BI139" s="303">
        <f t="shared" si="16"/>
        <v>15</v>
      </c>
      <c r="BJ139" s="303">
        <f t="shared" si="17"/>
        <v>13</v>
      </c>
      <c r="BK139" s="303">
        <f t="shared" si="18"/>
        <v>41</v>
      </c>
      <c r="BL139" s="303" t="str">
        <f t="shared" si="19"/>
        <v>-</v>
      </c>
      <c r="BM139" s="303">
        <f t="shared" si="20"/>
        <v>10</v>
      </c>
      <c r="BN139" s="303">
        <f t="shared" si="21"/>
        <v>8</v>
      </c>
      <c r="CB139" s="357"/>
      <c r="CC139" s="334"/>
      <c r="CD139" s="334"/>
      <c r="CE139" s="334"/>
      <c r="CF139" s="334"/>
      <c r="CG139" s="334"/>
      <c r="CH139" s="334"/>
      <c r="CI139" s="332"/>
      <c r="CJ139" s="332"/>
      <c r="CK139" s="332"/>
      <c r="CL139" s="332"/>
      <c r="CM139" s="332"/>
      <c r="CN139" s="332"/>
      <c r="CO139" s="332"/>
      <c r="CP139" s="332"/>
      <c r="CQ139" s="332"/>
      <c r="CR139" s="313"/>
      <c r="CS139" s="313"/>
      <c r="CT139" s="332"/>
      <c r="CU139" s="332"/>
      <c r="CV139" s="332"/>
      <c r="CW139" s="332"/>
      <c r="CX139" s="332"/>
      <c r="CY139" s="332"/>
      <c r="CZ139" s="332"/>
      <c r="DA139" s="332"/>
      <c r="DB139" s="332"/>
      <c r="DC139" s="332"/>
      <c r="DD139" s="332"/>
      <c r="DE139" s="332"/>
      <c r="DF139" s="332"/>
      <c r="DG139" s="332"/>
      <c r="DH139" s="332"/>
      <c r="DI139" s="313"/>
      <c r="DJ139" s="358"/>
      <c r="DK139" s="315"/>
      <c r="DL139" s="307"/>
      <c r="DM139" s="307"/>
      <c r="DN139" s="307"/>
      <c r="DO139" s="307"/>
      <c r="DP139" s="307"/>
      <c r="DQ139" s="307"/>
      <c r="DR139" s="307"/>
      <c r="DS139" s="307"/>
      <c r="DT139" s="307"/>
      <c r="DU139" s="307"/>
      <c r="DV139" s="307"/>
      <c r="DW139" s="307"/>
      <c r="DX139" s="314"/>
      <c r="DY139" s="325"/>
      <c r="DZ139" s="349"/>
      <c r="EA139" s="349"/>
      <c r="EB139" s="348"/>
      <c r="EC139" s="348"/>
      <c r="ED139" s="348"/>
      <c r="EE139" s="348"/>
      <c r="EF139" s="348"/>
      <c r="EG139" s="348"/>
      <c r="EH139" s="348"/>
      <c r="EI139" s="348"/>
      <c r="EJ139" s="346"/>
      <c r="EK139" s="348"/>
      <c r="EL139" s="348"/>
      <c r="EM139" s="348"/>
      <c r="EN139" s="348"/>
      <c r="EO139" s="348"/>
      <c r="EP139" s="348"/>
      <c r="EQ139" s="348"/>
      <c r="ER139" s="348"/>
      <c r="ES139" s="348"/>
      <c r="ET139" s="348"/>
      <c r="EU139" s="346"/>
      <c r="EV139" s="314"/>
      <c r="EW139" s="315"/>
      <c r="EX139" s="307"/>
      <c r="EY139" s="307"/>
      <c r="EZ139" s="307"/>
      <c r="FA139" s="307"/>
      <c r="FB139" s="307"/>
      <c r="FC139" s="307"/>
      <c r="FD139" s="307"/>
      <c r="FE139" s="307"/>
      <c r="FF139" s="307"/>
      <c r="FG139" s="307"/>
      <c r="FH139" s="307"/>
      <c r="FI139" s="307"/>
      <c r="FJ139" s="314"/>
      <c r="FK139" s="306"/>
      <c r="FL139" s="346"/>
      <c r="FM139" s="346"/>
      <c r="FN139" s="346"/>
      <c r="FO139" s="346"/>
      <c r="FP139" s="346"/>
      <c r="FQ139" s="346"/>
      <c r="FR139" s="346"/>
      <c r="FS139" s="346"/>
      <c r="FT139" s="346"/>
      <c r="FU139" s="346"/>
      <c r="FV139" s="346"/>
      <c r="FW139" s="346"/>
      <c r="FX139" s="346"/>
      <c r="FY139" s="346"/>
      <c r="FZ139" s="346"/>
      <c r="GA139" s="346"/>
      <c r="GB139" s="346"/>
      <c r="GC139" s="346"/>
      <c r="GD139" s="346"/>
      <c r="GE139" s="346"/>
      <c r="GF139" s="346"/>
      <c r="GG139" s="346"/>
      <c r="GH139" s="346"/>
      <c r="GI139" s="346"/>
      <c r="GJ139" s="324"/>
      <c r="GK139" s="324"/>
      <c r="GL139" s="315"/>
      <c r="GM139" s="307"/>
      <c r="GN139" s="307"/>
      <c r="GO139" s="307"/>
      <c r="GP139" s="307"/>
      <c r="GQ139" s="307"/>
      <c r="GR139" s="307"/>
      <c r="GS139" s="307"/>
      <c r="GT139" s="307"/>
      <c r="GU139" s="307"/>
      <c r="GV139" s="307"/>
      <c r="GW139" s="307"/>
      <c r="GX139" s="307"/>
      <c r="GY139" s="307"/>
      <c r="GZ139" s="307"/>
      <c r="HA139" s="307"/>
      <c r="HB139" s="307"/>
      <c r="HC139" s="307"/>
      <c r="HD139" s="307"/>
      <c r="HE139" s="307"/>
      <c r="HF139" s="307"/>
      <c r="HG139" s="307"/>
      <c r="HH139" s="307"/>
      <c r="HI139" s="307"/>
      <c r="HJ139" s="307"/>
      <c r="HK139" s="307"/>
      <c r="HL139" s="307"/>
      <c r="HM139" s="307"/>
      <c r="HN139" s="307"/>
      <c r="HO139" s="307"/>
      <c r="HP139" s="307"/>
      <c r="HQ139" s="307"/>
      <c r="HR139" s="307"/>
      <c r="HS139" s="307"/>
      <c r="HT139" s="307"/>
      <c r="HU139" s="307"/>
      <c r="HV139" s="307"/>
      <c r="HW139" s="307"/>
      <c r="HX139" s="307"/>
      <c r="HY139" s="307"/>
      <c r="HZ139" s="307"/>
      <c r="IA139" s="307"/>
      <c r="IB139" s="307"/>
      <c r="IC139" s="307"/>
      <c r="ID139" s="307"/>
      <c r="IE139" s="307"/>
      <c r="IF139" s="307"/>
      <c r="IG139" s="307"/>
      <c r="IH139" s="307"/>
      <c r="II139" s="307"/>
      <c r="IJ139" s="307"/>
      <c r="IK139" s="307"/>
      <c r="IL139" s="307"/>
      <c r="IM139" s="307"/>
      <c r="IN139" s="307"/>
      <c r="IO139" s="307"/>
      <c r="IP139" s="307"/>
      <c r="IQ139" s="307"/>
      <c r="IR139" s="307"/>
      <c r="IS139" s="307"/>
      <c r="IT139" s="307"/>
      <c r="IU139" s="307"/>
      <c r="IV139" s="307"/>
      <c r="IW139" s="307"/>
      <c r="IX139" s="307"/>
      <c r="IY139" s="307"/>
      <c r="IZ139" s="307"/>
      <c r="JA139" s="307"/>
      <c r="JB139" s="307"/>
      <c r="JC139" s="307"/>
      <c r="JD139" s="307"/>
      <c r="JE139" s="307"/>
      <c r="JF139" s="307"/>
      <c r="JG139" s="307"/>
      <c r="JH139" s="307"/>
      <c r="JI139" s="307"/>
      <c r="JJ139" s="307"/>
      <c r="JK139" s="307"/>
      <c r="JL139" s="307"/>
      <c r="JM139" s="307"/>
      <c r="JN139" s="307"/>
      <c r="JO139" s="307"/>
      <c r="JP139" s="307"/>
      <c r="JQ139" s="307"/>
      <c r="JR139" s="307"/>
      <c r="JS139" s="307"/>
      <c r="JT139" s="307"/>
      <c r="JU139" s="307"/>
      <c r="JV139" s="307"/>
      <c r="JW139" s="307"/>
      <c r="JX139" s="307"/>
      <c r="JY139" s="307"/>
      <c r="JZ139" s="307"/>
      <c r="KA139" s="307"/>
      <c r="KB139" s="307"/>
      <c r="KC139" s="307"/>
      <c r="KD139" s="307"/>
      <c r="KE139" s="307"/>
      <c r="KF139" s="307"/>
      <c r="KG139" s="307"/>
      <c r="KH139" s="307"/>
      <c r="KI139" s="307"/>
      <c r="KJ139" s="307"/>
      <c r="KK139" s="307"/>
      <c r="KL139" s="307"/>
      <c r="KM139" s="307"/>
      <c r="KN139" s="307"/>
      <c r="KO139" s="307"/>
      <c r="KP139" s="307"/>
      <c r="KQ139" s="307"/>
      <c r="KR139" s="305"/>
      <c r="KS139" s="307"/>
      <c r="KT139" s="307"/>
    </row>
    <row r="140" spans="14:306" s="56" customFormat="1" ht="15" customHeight="1">
      <c r="N140" s="341"/>
      <c r="O140" s="330"/>
      <c r="P140" s="330"/>
      <c r="Q140" s="330"/>
      <c r="R140" s="330"/>
      <c r="S140" s="330"/>
      <c r="T140" s="330"/>
      <c r="U140" s="330"/>
      <c r="W140" s="330"/>
      <c r="X140" s="330"/>
      <c r="Y140" s="330"/>
      <c r="Z140" s="330"/>
      <c r="AA140" s="330"/>
      <c r="AB140" s="330"/>
      <c r="AC140" s="330"/>
      <c r="AD140" s="330"/>
      <c r="AE140" s="330"/>
      <c r="AG140" s="354">
        <v>10</v>
      </c>
      <c r="AH140" s="354"/>
      <c r="AI140" s="367" t="s">
        <v>70</v>
      </c>
      <c r="AJ140" s="368">
        <v>6</v>
      </c>
      <c r="AK140" s="368">
        <v>10</v>
      </c>
      <c r="AL140" s="367" t="s">
        <v>113</v>
      </c>
      <c r="AM140" s="367" t="s">
        <v>296</v>
      </c>
      <c r="AN140" s="367" t="s">
        <v>79</v>
      </c>
      <c r="AO140" s="368">
        <v>8</v>
      </c>
      <c r="AP140" s="368">
        <v>9</v>
      </c>
      <c r="AQ140" s="367" t="s">
        <v>71</v>
      </c>
      <c r="AR140" s="367" t="s">
        <v>119</v>
      </c>
      <c r="AS140" s="367" t="s">
        <v>157</v>
      </c>
      <c r="AT140" s="367" t="s">
        <v>94</v>
      </c>
      <c r="AU140" s="367"/>
      <c r="AV140" s="368">
        <v>9</v>
      </c>
      <c r="AW140" s="368">
        <v>11</v>
      </c>
      <c r="AX140" s="368">
        <v>9</v>
      </c>
      <c r="AY140" s="303">
        <f t="shared" si="22"/>
        <v>14</v>
      </c>
      <c r="AZ140" s="303">
        <f t="shared" si="23"/>
        <v>7</v>
      </c>
      <c r="BA140" s="303">
        <f t="shared" si="24"/>
        <v>11</v>
      </c>
      <c r="BB140" s="303">
        <f t="shared" si="25"/>
        <v>11</v>
      </c>
      <c r="BC140" s="303">
        <f t="shared" si="26"/>
        <v>38</v>
      </c>
      <c r="BD140" s="303">
        <f t="shared" si="27"/>
        <v>19</v>
      </c>
      <c r="BE140" s="303">
        <f t="shared" si="28"/>
        <v>9</v>
      </c>
      <c r="BF140" s="303">
        <f t="shared" si="29"/>
        <v>10</v>
      </c>
      <c r="BG140" s="303">
        <f t="shared" si="30"/>
        <v>11</v>
      </c>
      <c r="BH140" s="303"/>
      <c r="BI140" s="303">
        <f t="shared" si="16"/>
        <v>16</v>
      </c>
      <c r="BJ140" s="303">
        <f t="shared" si="17"/>
        <v>14</v>
      </c>
      <c r="BK140" s="303">
        <f t="shared" si="18"/>
        <v>47</v>
      </c>
      <c r="BL140" s="303">
        <f t="shared" si="19"/>
        <v>9</v>
      </c>
      <c r="BM140" s="303">
        <f t="shared" si="20"/>
        <v>11</v>
      </c>
      <c r="BN140" s="303">
        <f t="shared" si="21"/>
        <v>9</v>
      </c>
      <c r="CB140" s="357"/>
      <c r="CC140" s="334"/>
      <c r="CD140" s="334"/>
      <c r="CE140" s="334"/>
      <c r="CF140" s="334"/>
      <c r="CG140" s="334"/>
      <c r="CH140" s="334"/>
      <c r="CI140" s="332"/>
      <c r="CJ140" s="332"/>
      <c r="CK140" s="332"/>
      <c r="CL140" s="332"/>
      <c r="CM140" s="332"/>
      <c r="CN140" s="332"/>
      <c r="CO140" s="332"/>
      <c r="CP140" s="332"/>
      <c r="CQ140" s="332"/>
      <c r="CR140" s="313"/>
      <c r="CS140" s="313"/>
      <c r="CT140" s="332"/>
      <c r="CU140" s="332"/>
      <c r="CV140" s="332"/>
      <c r="CW140" s="332"/>
      <c r="CX140" s="332"/>
      <c r="CY140" s="332"/>
      <c r="CZ140" s="332"/>
      <c r="DA140" s="332"/>
      <c r="DB140" s="332"/>
      <c r="DC140" s="332"/>
      <c r="DD140" s="332"/>
      <c r="DE140" s="332"/>
      <c r="DF140" s="332"/>
      <c r="DG140" s="332"/>
      <c r="DH140" s="332"/>
      <c r="DI140" s="313"/>
      <c r="DJ140" s="358"/>
      <c r="DK140" s="315"/>
      <c r="DL140" s="307"/>
      <c r="DM140" s="307"/>
      <c r="DN140" s="307"/>
      <c r="DO140" s="307"/>
      <c r="DP140" s="307"/>
      <c r="DQ140" s="307"/>
      <c r="DR140" s="307"/>
      <c r="DS140" s="307"/>
      <c r="DT140" s="307"/>
      <c r="DU140" s="307"/>
      <c r="DV140" s="307"/>
      <c r="DW140" s="307"/>
      <c r="DX140" s="314"/>
      <c r="DY140" s="325"/>
      <c r="DZ140" s="348"/>
      <c r="EA140" s="348"/>
      <c r="EB140" s="348"/>
      <c r="EC140" s="348"/>
      <c r="ED140" s="348"/>
      <c r="EE140" s="348"/>
      <c r="EF140" s="348"/>
      <c r="EG140" s="349"/>
      <c r="EH140" s="348"/>
      <c r="EI140" s="348"/>
      <c r="EJ140" s="346"/>
      <c r="EK140" s="348"/>
      <c r="EL140" s="348"/>
      <c r="EM140" s="348"/>
      <c r="EN140" s="348"/>
      <c r="EO140" s="348"/>
      <c r="EP140" s="348"/>
      <c r="EQ140" s="348"/>
      <c r="ER140" s="348"/>
      <c r="ES140" s="348"/>
      <c r="ET140" s="348"/>
      <c r="EU140" s="346"/>
      <c r="EV140" s="314"/>
      <c r="EW140" s="315"/>
      <c r="EX140" s="307"/>
      <c r="EY140" s="307"/>
      <c r="EZ140" s="307"/>
      <c r="FA140" s="307"/>
      <c r="FB140" s="307"/>
      <c r="FC140" s="307"/>
      <c r="FD140" s="307"/>
      <c r="FE140" s="307"/>
      <c r="FF140" s="307"/>
      <c r="FG140" s="307"/>
      <c r="FH140" s="307"/>
      <c r="FI140" s="307"/>
      <c r="FJ140" s="314"/>
      <c r="FK140" s="306"/>
      <c r="FL140" s="346"/>
      <c r="FM140" s="346"/>
      <c r="FN140" s="346"/>
      <c r="FO140" s="346"/>
      <c r="FP140" s="346"/>
      <c r="FQ140" s="346"/>
      <c r="FR140" s="346"/>
      <c r="FS140" s="346"/>
      <c r="FT140" s="346"/>
      <c r="FU140" s="346"/>
      <c r="FV140" s="346"/>
      <c r="FW140" s="346"/>
      <c r="FX140" s="346"/>
      <c r="FY140" s="349"/>
      <c r="FZ140" s="349"/>
      <c r="GA140" s="349"/>
      <c r="GB140" s="349"/>
      <c r="GC140" s="349"/>
      <c r="GD140" s="349"/>
      <c r="GE140" s="349"/>
      <c r="GF140" s="349"/>
      <c r="GG140" s="349"/>
      <c r="GH140" s="349"/>
      <c r="GI140" s="349"/>
      <c r="GJ140" s="324"/>
      <c r="GK140" s="324"/>
      <c r="GL140" s="315"/>
      <c r="GM140" s="307"/>
      <c r="GN140" s="307"/>
      <c r="GO140" s="307"/>
      <c r="GP140" s="307"/>
      <c r="GQ140" s="307"/>
      <c r="GR140" s="307"/>
      <c r="GS140" s="307"/>
      <c r="GT140" s="307"/>
      <c r="GU140" s="307"/>
      <c r="GV140" s="307"/>
      <c r="GW140" s="307"/>
      <c r="GX140" s="307"/>
      <c r="GY140" s="307"/>
      <c r="GZ140" s="307"/>
      <c r="HA140" s="307"/>
      <c r="HB140" s="307"/>
      <c r="HC140" s="307"/>
      <c r="HD140" s="307"/>
      <c r="HE140" s="307"/>
      <c r="HF140" s="307"/>
      <c r="HG140" s="307"/>
      <c r="HH140" s="307"/>
      <c r="HI140" s="307"/>
      <c r="HJ140" s="307"/>
      <c r="HK140" s="307"/>
      <c r="HL140" s="307"/>
      <c r="HM140" s="307"/>
      <c r="HN140" s="307"/>
      <c r="HO140" s="307"/>
      <c r="HP140" s="307"/>
      <c r="HQ140" s="307"/>
      <c r="HR140" s="307"/>
      <c r="HS140" s="307"/>
      <c r="HT140" s="307"/>
      <c r="HU140" s="307"/>
      <c r="HV140" s="307"/>
      <c r="HW140" s="307"/>
      <c r="HX140" s="307"/>
      <c r="HY140" s="307"/>
      <c r="HZ140" s="307"/>
      <c r="IA140" s="307"/>
      <c r="IB140" s="307"/>
      <c r="IC140" s="307"/>
      <c r="ID140" s="307"/>
      <c r="IE140" s="307"/>
      <c r="IF140" s="307"/>
      <c r="IG140" s="307"/>
      <c r="IH140" s="307"/>
      <c r="II140" s="307"/>
      <c r="IJ140" s="307"/>
      <c r="IK140" s="307"/>
      <c r="IL140" s="307"/>
      <c r="IM140" s="307"/>
      <c r="IN140" s="307"/>
      <c r="IO140" s="307"/>
      <c r="IP140" s="307"/>
      <c r="IQ140" s="307"/>
      <c r="IR140" s="307"/>
      <c r="IS140" s="307"/>
      <c r="IT140" s="307"/>
      <c r="IU140" s="307"/>
      <c r="IV140" s="307"/>
      <c r="IW140" s="307"/>
      <c r="IX140" s="307"/>
      <c r="IY140" s="307"/>
      <c r="IZ140" s="307"/>
      <c r="JA140" s="307"/>
      <c r="JB140" s="307"/>
      <c r="JC140" s="307"/>
      <c r="JD140" s="307"/>
      <c r="JE140" s="307"/>
      <c r="JF140" s="307"/>
      <c r="JG140" s="307"/>
      <c r="JH140" s="307"/>
      <c r="JI140" s="307"/>
      <c r="JJ140" s="307"/>
      <c r="JK140" s="307"/>
      <c r="JL140" s="307"/>
      <c r="JM140" s="307"/>
      <c r="JN140" s="307"/>
      <c r="JO140" s="307"/>
      <c r="JP140" s="307"/>
      <c r="JQ140" s="307"/>
      <c r="JR140" s="307"/>
      <c r="JS140" s="307"/>
      <c r="JT140" s="307"/>
      <c r="JU140" s="307"/>
      <c r="JV140" s="307"/>
      <c r="JW140" s="307"/>
      <c r="JX140" s="307"/>
      <c r="JY140" s="307"/>
      <c r="JZ140" s="307"/>
      <c r="KA140" s="307"/>
      <c r="KB140" s="307"/>
      <c r="KC140" s="307"/>
      <c r="KD140" s="307"/>
      <c r="KE140" s="307"/>
      <c r="KF140" s="307"/>
      <c r="KG140" s="307"/>
      <c r="KH140" s="307"/>
      <c r="KI140" s="307"/>
      <c r="KJ140" s="307"/>
      <c r="KK140" s="307"/>
      <c r="KL140" s="307"/>
      <c r="KM140" s="307"/>
      <c r="KN140" s="307"/>
      <c r="KO140" s="307"/>
      <c r="KP140" s="307"/>
      <c r="KQ140" s="307"/>
      <c r="KR140" s="305"/>
      <c r="KS140" s="307"/>
      <c r="KT140" s="307"/>
    </row>
    <row r="141" spans="14:306" s="56" customFormat="1" ht="15" customHeight="1">
      <c r="N141" s="341"/>
      <c r="O141" s="330"/>
      <c r="P141" s="330"/>
      <c r="Q141" s="330"/>
      <c r="R141" s="330"/>
      <c r="S141" s="330"/>
      <c r="T141" s="330"/>
      <c r="U141" s="330"/>
      <c r="W141" s="330"/>
      <c r="X141" s="330"/>
      <c r="Y141" s="330"/>
      <c r="Z141" s="330"/>
      <c r="AA141" s="330"/>
      <c r="AB141" s="330"/>
      <c r="AC141" s="330"/>
      <c r="AD141" s="330"/>
      <c r="AE141" s="330"/>
      <c r="AG141" s="351">
        <v>11</v>
      </c>
      <c r="AH141" s="351"/>
      <c r="AI141" s="367" t="s">
        <v>271</v>
      </c>
      <c r="AJ141" s="367" t="s">
        <v>173</v>
      </c>
      <c r="AK141" s="368">
        <v>11</v>
      </c>
      <c r="AL141" s="368">
        <v>11</v>
      </c>
      <c r="AM141" s="367" t="s">
        <v>298</v>
      </c>
      <c r="AN141" s="367" t="s">
        <v>82</v>
      </c>
      <c r="AO141" s="367" t="s">
        <v>113</v>
      </c>
      <c r="AP141" s="367" t="s">
        <v>68</v>
      </c>
      <c r="AQ141" s="367" t="s">
        <v>85</v>
      </c>
      <c r="AR141" s="367" t="s">
        <v>121</v>
      </c>
      <c r="AS141" s="367" t="s">
        <v>92</v>
      </c>
      <c r="AT141" s="367" t="s">
        <v>184</v>
      </c>
      <c r="AU141" s="367"/>
      <c r="AV141" s="368">
        <v>10</v>
      </c>
      <c r="AW141" s="367" t="s">
        <v>156</v>
      </c>
      <c r="AX141" s="356" t="s">
        <v>0</v>
      </c>
      <c r="AY141" s="303">
        <f t="shared" si="22"/>
        <v>18</v>
      </c>
      <c r="AZ141" s="303">
        <f t="shared" si="23"/>
        <v>10</v>
      </c>
      <c r="BA141" s="303">
        <f t="shared" si="24"/>
        <v>12</v>
      </c>
      <c r="BB141" s="303">
        <f t="shared" si="25"/>
        <v>12</v>
      </c>
      <c r="BC141" s="303">
        <f t="shared" si="26"/>
        <v>43</v>
      </c>
      <c r="BD141" s="303">
        <f t="shared" si="27"/>
        <v>21</v>
      </c>
      <c r="BE141" s="303">
        <f t="shared" si="28"/>
        <v>11</v>
      </c>
      <c r="BF141" s="303">
        <f t="shared" si="29"/>
        <v>12</v>
      </c>
      <c r="BG141" s="303">
        <f t="shared" si="30"/>
        <v>13</v>
      </c>
      <c r="BH141" s="303"/>
      <c r="BI141" s="303">
        <f t="shared" si="16"/>
        <v>19</v>
      </c>
      <c r="BJ141" s="303">
        <f t="shared" si="17"/>
        <v>16</v>
      </c>
      <c r="BK141" s="303">
        <f t="shared" si="18"/>
        <v>52</v>
      </c>
      <c r="BL141" s="303">
        <f t="shared" si="19"/>
        <v>10</v>
      </c>
      <c r="BM141" s="303">
        <f t="shared" si="20"/>
        <v>12</v>
      </c>
      <c r="BN141" s="303" t="str">
        <f t="shared" si="21"/>
        <v>-</v>
      </c>
      <c r="CB141" s="357"/>
      <c r="CC141" s="334"/>
      <c r="CD141" s="334"/>
      <c r="CE141" s="334"/>
      <c r="CF141" s="334"/>
      <c r="CG141" s="334"/>
      <c r="CH141" s="334"/>
      <c r="CI141" s="332"/>
      <c r="CJ141" s="332"/>
      <c r="CK141" s="332"/>
      <c r="CL141" s="332"/>
      <c r="CM141" s="332"/>
      <c r="CN141" s="332"/>
      <c r="CO141" s="332"/>
      <c r="CP141" s="332"/>
      <c r="CQ141" s="332"/>
      <c r="CR141" s="313"/>
      <c r="CS141" s="313"/>
      <c r="CT141" s="332"/>
      <c r="CU141" s="332"/>
      <c r="CV141" s="332"/>
      <c r="CW141" s="332"/>
      <c r="CX141" s="332"/>
      <c r="CY141" s="332"/>
      <c r="CZ141" s="332"/>
      <c r="DA141" s="332"/>
      <c r="DB141" s="332"/>
      <c r="DC141" s="332"/>
      <c r="DD141" s="332"/>
      <c r="DE141" s="332"/>
      <c r="DF141" s="332"/>
      <c r="DG141" s="332"/>
      <c r="DH141" s="332"/>
      <c r="DI141" s="313"/>
      <c r="DJ141" s="358"/>
      <c r="DK141" s="315"/>
      <c r="DL141" s="307"/>
      <c r="DM141" s="307"/>
      <c r="DN141" s="307"/>
      <c r="DO141" s="307"/>
      <c r="DP141" s="307"/>
      <c r="DQ141" s="307"/>
      <c r="DR141" s="307"/>
      <c r="DS141" s="307"/>
      <c r="DT141" s="307"/>
      <c r="DU141" s="307"/>
      <c r="DV141" s="307"/>
      <c r="DW141" s="307"/>
      <c r="DX141" s="314"/>
      <c r="DY141" s="325"/>
      <c r="DZ141" s="349"/>
      <c r="EA141" s="349"/>
      <c r="EB141" s="349"/>
      <c r="EC141" s="349"/>
      <c r="ED141" s="349"/>
      <c r="EE141" s="349"/>
      <c r="EF141" s="349"/>
      <c r="EG141" s="349"/>
      <c r="EH141" s="349"/>
      <c r="EI141" s="349"/>
      <c r="EJ141" s="346"/>
      <c r="EK141" s="349"/>
      <c r="EL141" s="349"/>
      <c r="EM141" s="349"/>
      <c r="EN141" s="349"/>
      <c r="EO141" s="349"/>
      <c r="EP141" s="349"/>
      <c r="EQ141" s="349"/>
      <c r="ER141" s="349"/>
      <c r="ES141" s="349"/>
      <c r="ET141" s="349"/>
      <c r="EU141" s="346"/>
      <c r="EV141" s="358"/>
      <c r="EW141" s="360"/>
      <c r="EX141" s="307"/>
      <c r="EY141" s="307"/>
      <c r="EZ141" s="307"/>
      <c r="FA141" s="307"/>
      <c r="FB141" s="307"/>
      <c r="FC141" s="307"/>
      <c r="FD141" s="307"/>
      <c r="FE141" s="307"/>
      <c r="FF141" s="307"/>
      <c r="FG141" s="307"/>
      <c r="FH141" s="307"/>
      <c r="FI141" s="307"/>
      <c r="FJ141" s="314"/>
      <c r="FK141" s="306"/>
      <c r="FL141" s="346"/>
      <c r="FM141" s="346"/>
      <c r="FN141" s="346"/>
      <c r="FO141" s="346"/>
      <c r="FP141" s="346"/>
      <c r="FQ141" s="346"/>
      <c r="FR141" s="346"/>
      <c r="FS141" s="346"/>
      <c r="FT141" s="346"/>
      <c r="FU141" s="346"/>
      <c r="FV141" s="346"/>
      <c r="FW141" s="346"/>
      <c r="FX141" s="346"/>
      <c r="FY141" s="349"/>
      <c r="FZ141" s="349"/>
      <c r="GA141" s="349"/>
      <c r="GB141" s="349"/>
      <c r="GC141" s="349"/>
      <c r="GD141" s="349"/>
      <c r="GE141" s="349"/>
      <c r="GF141" s="349"/>
      <c r="GG141" s="349"/>
      <c r="GH141" s="349"/>
      <c r="GI141" s="349"/>
      <c r="GJ141" s="324"/>
      <c r="GK141" s="324"/>
      <c r="GL141" s="360"/>
      <c r="GM141" s="307"/>
      <c r="GN141" s="307"/>
      <c r="GO141" s="307"/>
      <c r="GP141" s="307"/>
      <c r="GQ141" s="307"/>
      <c r="GR141" s="307"/>
      <c r="GS141" s="307"/>
      <c r="GT141" s="307"/>
      <c r="GU141" s="307"/>
      <c r="GV141" s="307"/>
      <c r="GW141" s="307"/>
      <c r="GX141" s="307"/>
      <c r="GY141" s="307"/>
      <c r="GZ141" s="307"/>
      <c r="HA141" s="307"/>
      <c r="HB141" s="307"/>
      <c r="HC141" s="307"/>
      <c r="HD141" s="307"/>
      <c r="HE141" s="307"/>
      <c r="HF141" s="307"/>
      <c r="HG141" s="307"/>
      <c r="HH141" s="307"/>
      <c r="HI141" s="307"/>
      <c r="HJ141" s="307"/>
      <c r="HK141" s="307"/>
      <c r="HL141" s="307"/>
      <c r="HM141" s="307"/>
      <c r="HN141" s="307"/>
      <c r="HO141" s="307"/>
      <c r="HP141" s="307"/>
      <c r="HQ141" s="307"/>
      <c r="HR141" s="307"/>
      <c r="HS141" s="307"/>
      <c r="HT141" s="307"/>
      <c r="HU141" s="307"/>
      <c r="HV141" s="307"/>
      <c r="HW141" s="307"/>
      <c r="HX141" s="307"/>
      <c r="HY141" s="307"/>
      <c r="HZ141" s="307"/>
      <c r="IA141" s="307"/>
      <c r="IB141" s="307"/>
      <c r="IC141" s="307"/>
      <c r="ID141" s="307"/>
      <c r="IE141" s="307"/>
      <c r="IF141" s="307"/>
      <c r="IG141" s="307"/>
      <c r="IH141" s="307"/>
      <c r="II141" s="307"/>
      <c r="IJ141" s="307"/>
      <c r="IK141" s="307"/>
      <c r="IL141" s="307"/>
      <c r="IM141" s="307"/>
      <c r="IN141" s="307"/>
      <c r="IO141" s="307"/>
      <c r="IP141" s="307"/>
      <c r="IQ141" s="307"/>
      <c r="IR141" s="307"/>
      <c r="IS141" s="307"/>
      <c r="IT141" s="307"/>
      <c r="IU141" s="307"/>
      <c r="IV141" s="307"/>
      <c r="IW141" s="307"/>
      <c r="IX141" s="307"/>
      <c r="IY141" s="307"/>
      <c r="IZ141" s="307"/>
      <c r="JA141" s="307"/>
      <c r="JB141" s="307"/>
      <c r="JC141" s="307"/>
      <c r="JD141" s="307"/>
      <c r="JE141" s="307"/>
      <c r="JF141" s="307"/>
      <c r="JG141" s="307"/>
      <c r="JH141" s="307"/>
      <c r="JI141" s="307"/>
      <c r="JJ141" s="307"/>
      <c r="JK141" s="307"/>
      <c r="JL141" s="307"/>
      <c r="JM141" s="307"/>
      <c r="JN141" s="307"/>
      <c r="JO141" s="307"/>
      <c r="JP141" s="307"/>
      <c r="JQ141" s="307"/>
      <c r="JR141" s="307"/>
      <c r="JS141" s="307"/>
      <c r="JT141" s="307"/>
      <c r="JU141" s="307"/>
      <c r="JV141" s="307"/>
      <c r="JW141" s="307"/>
      <c r="JX141" s="307"/>
      <c r="JY141" s="307"/>
      <c r="JZ141" s="307"/>
      <c r="KA141" s="307"/>
      <c r="KB141" s="307"/>
      <c r="KC141" s="307"/>
      <c r="KD141" s="307"/>
      <c r="KE141" s="307"/>
      <c r="KF141" s="307"/>
      <c r="KG141" s="307"/>
      <c r="KH141" s="307"/>
      <c r="KI141" s="307"/>
      <c r="KJ141" s="307"/>
      <c r="KK141" s="307"/>
      <c r="KL141" s="307"/>
      <c r="KM141" s="307"/>
      <c r="KN141" s="307"/>
      <c r="KO141" s="307"/>
      <c r="KP141" s="307"/>
      <c r="KQ141" s="307"/>
      <c r="KR141" s="305"/>
      <c r="KS141" s="307"/>
      <c r="KT141" s="307"/>
    </row>
    <row r="142" spans="14:306" s="56" customFormat="1" ht="15" customHeight="1">
      <c r="N142" s="341"/>
      <c r="O142" s="330"/>
      <c r="P142" s="330"/>
      <c r="Q142" s="330"/>
      <c r="R142" s="330"/>
      <c r="S142" s="330"/>
      <c r="T142" s="330"/>
      <c r="U142" s="330"/>
      <c r="W142" s="330"/>
      <c r="X142" s="330"/>
      <c r="Y142" s="330"/>
      <c r="Z142" s="330"/>
      <c r="AA142" s="330"/>
      <c r="AB142" s="330"/>
      <c r="AC142" s="330"/>
      <c r="AD142" s="330"/>
      <c r="AE142" s="330"/>
      <c r="AG142" s="354">
        <v>12</v>
      </c>
      <c r="AH142" s="354"/>
      <c r="AI142" s="367" t="s">
        <v>160</v>
      </c>
      <c r="AJ142" s="367" t="s">
        <v>206</v>
      </c>
      <c r="AK142" s="368">
        <v>12</v>
      </c>
      <c r="AL142" s="367" t="s">
        <v>156</v>
      </c>
      <c r="AM142" s="367" t="s">
        <v>90</v>
      </c>
      <c r="AN142" s="367" t="s">
        <v>86</v>
      </c>
      <c r="AO142" s="368">
        <v>11</v>
      </c>
      <c r="AP142" s="367" t="s">
        <v>156</v>
      </c>
      <c r="AQ142" s="368">
        <v>15</v>
      </c>
      <c r="AR142" s="367" t="s">
        <v>164</v>
      </c>
      <c r="AS142" s="367" t="s">
        <v>160</v>
      </c>
      <c r="AT142" s="367" t="s">
        <v>558</v>
      </c>
      <c r="AU142" s="367"/>
      <c r="AV142" s="368">
        <v>11</v>
      </c>
      <c r="AW142" s="368">
        <v>14</v>
      </c>
      <c r="AX142" s="368">
        <v>10</v>
      </c>
      <c r="AY142" s="303">
        <f t="shared" si="22"/>
        <v>21</v>
      </c>
      <c r="AZ142" s="303">
        <f t="shared" si="23"/>
        <v>13</v>
      </c>
      <c r="BA142" s="303">
        <f t="shared" si="24"/>
        <v>13</v>
      </c>
      <c r="BB142" s="303">
        <f t="shared" si="25"/>
        <v>14</v>
      </c>
      <c r="BC142" s="303">
        <f t="shared" si="26"/>
        <v>47</v>
      </c>
      <c r="BD142" s="303">
        <f t="shared" si="27"/>
        <v>24</v>
      </c>
      <c r="BE142" s="303">
        <f t="shared" si="28"/>
        <v>12</v>
      </c>
      <c r="BF142" s="303">
        <f t="shared" si="29"/>
        <v>14</v>
      </c>
      <c r="BG142" s="303">
        <f t="shared" si="30"/>
        <v>15</v>
      </c>
      <c r="BH142" s="303"/>
      <c r="BI142" s="303">
        <f t="shared" si="16"/>
        <v>22</v>
      </c>
      <c r="BJ142" s="303">
        <f t="shared" si="17"/>
        <v>18</v>
      </c>
      <c r="BK142" s="303">
        <f t="shared" si="18"/>
        <v>58</v>
      </c>
      <c r="BL142" s="303">
        <f t="shared" si="19"/>
        <v>11</v>
      </c>
      <c r="BM142" s="303">
        <f t="shared" si="20"/>
        <v>14</v>
      </c>
      <c r="BN142" s="303">
        <f t="shared" si="21"/>
        <v>10</v>
      </c>
      <c r="CB142" s="357"/>
      <c r="CC142" s="334"/>
      <c r="CD142" s="334"/>
      <c r="CE142" s="334"/>
      <c r="CF142" s="334"/>
      <c r="CG142" s="334"/>
      <c r="CH142" s="332"/>
      <c r="CI142" s="332"/>
      <c r="CJ142" s="332"/>
      <c r="CK142" s="332"/>
      <c r="CL142" s="332"/>
      <c r="CM142" s="332"/>
      <c r="CN142" s="332"/>
      <c r="CO142" s="332"/>
      <c r="CP142" s="332"/>
      <c r="CQ142" s="332"/>
      <c r="CR142" s="313"/>
      <c r="CS142" s="313"/>
      <c r="CT142" s="332"/>
      <c r="CU142" s="332"/>
      <c r="CV142" s="332"/>
      <c r="CW142" s="332"/>
      <c r="CX142" s="332"/>
      <c r="CY142" s="332"/>
      <c r="CZ142" s="332"/>
      <c r="DA142" s="332"/>
      <c r="DB142" s="332"/>
      <c r="DC142" s="332"/>
      <c r="DD142" s="332"/>
      <c r="DE142" s="332"/>
      <c r="DF142" s="332"/>
      <c r="DG142" s="332"/>
      <c r="DH142" s="332"/>
      <c r="DI142" s="313"/>
      <c r="DJ142" s="358"/>
      <c r="DK142" s="315"/>
      <c r="DL142" s="307"/>
      <c r="DM142" s="307"/>
      <c r="DN142" s="307"/>
      <c r="DO142" s="307"/>
      <c r="DP142" s="307"/>
      <c r="DQ142" s="307"/>
      <c r="DR142" s="307"/>
      <c r="DS142" s="307"/>
      <c r="DT142" s="307"/>
      <c r="DU142" s="307"/>
      <c r="DV142" s="307"/>
      <c r="DW142" s="307"/>
      <c r="DX142" s="314"/>
      <c r="DY142" s="325"/>
      <c r="DZ142" s="348"/>
      <c r="EA142" s="348"/>
      <c r="EB142" s="348"/>
      <c r="EC142" s="349"/>
      <c r="ED142" s="348"/>
      <c r="EE142" s="348"/>
      <c r="EF142" s="348"/>
      <c r="EG142" s="348"/>
      <c r="EH142" s="349"/>
      <c r="EI142" s="348"/>
      <c r="EJ142" s="346"/>
      <c r="EK142" s="349"/>
      <c r="EL142" s="348"/>
      <c r="EM142" s="349"/>
      <c r="EN142" s="348"/>
      <c r="EO142" s="348"/>
      <c r="EP142" s="348"/>
      <c r="EQ142" s="348"/>
      <c r="ER142" s="349"/>
      <c r="ES142" s="348"/>
      <c r="ET142" s="348"/>
      <c r="EU142" s="346"/>
      <c r="EV142" s="358"/>
      <c r="EW142" s="360"/>
      <c r="EX142" s="307"/>
      <c r="EY142" s="307"/>
      <c r="EZ142" s="307"/>
      <c r="FA142" s="307"/>
      <c r="FB142" s="307"/>
      <c r="FC142" s="307"/>
      <c r="FD142" s="307"/>
      <c r="FE142" s="307"/>
      <c r="FF142" s="307"/>
      <c r="FG142" s="307"/>
      <c r="FH142" s="307"/>
      <c r="FI142" s="307"/>
      <c r="FJ142" s="314"/>
      <c r="FK142" s="306"/>
      <c r="FL142" s="346"/>
      <c r="FM142" s="346"/>
      <c r="FN142" s="346"/>
      <c r="FO142" s="346"/>
      <c r="FP142" s="346"/>
      <c r="FQ142" s="346"/>
      <c r="FR142" s="346"/>
      <c r="FS142" s="346"/>
      <c r="FT142" s="346"/>
      <c r="FU142" s="346"/>
      <c r="FV142" s="346"/>
      <c r="FW142" s="346"/>
      <c r="FX142" s="346"/>
      <c r="FY142" s="349"/>
      <c r="FZ142" s="349"/>
      <c r="GA142" s="349"/>
      <c r="GB142" s="349"/>
      <c r="GC142" s="349"/>
      <c r="GD142" s="349"/>
      <c r="GE142" s="349"/>
      <c r="GF142" s="349"/>
      <c r="GG142" s="349"/>
      <c r="GH142" s="349"/>
      <c r="GI142" s="349"/>
      <c r="GJ142" s="324"/>
      <c r="GK142" s="324"/>
      <c r="GL142" s="360"/>
      <c r="GM142" s="307"/>
      <c r="GN142" s="307"/>
      <c r="GO142" s="307"/>
      <c r="GP142" s="307"/>
      <c r="GQ142" s="307"/>
      <c r="GR142" s="307"/>
      <c r="GS142" s="307"/>
      <c r="GT142" s="307"/>
      <c r="GU142" s="307"/>
      <c r="GV142" s="307"/>
      <c r="GW142" s="307"/>
      <c r="GX142" s="307"/>
      <c r="GY142" s="307"/>
      <c r="GZ142" s="307"/>
      <c r="HA142" s="307"/>
      <c r="HB142" s="307"/>
      <c r="HC142" s="307"/>
      <c r="HD142" s="307"/>
      <c r="HE142" s="307"/>
      <c r="HF142" s="307"/>
      <c r="HG142" s="307"/>
      <c r="HH142" s="307"/>
      <c r="HI142" s="307"/>
      <c r="HJ142" s="307"/>
      <c r="HK142" s="307"/>
      <c r="HL142" s="307"/>
      <c r="HM142" s="307"/>
      <c r="HN142" s="307"/>
      <c r="HO142" s="307"/>
      <c r="HP142" s="307"/>
      <c r="HQ142" s="307"/>
      <c r="HR142" s="307"/>
      <c r="HS142" s="307"/>
      <c r="HT142" s="307"/>
      <c r="HU142" s="307"/>
      <c r="HV142" s="307"/>
      <c r="HW142" s="307"/>
      <c r="HX142" s="307"/>
      <c r="HY142" s="307"/>
      <c r="HZ142" s="307"/>
      <c r="IA142" s="307"/>
      <c r="IB142" s="307"/>
      <c r="IC142" s="307"/>
      <c r="ID142" s="307"/>
      <c r="IE142" s="307"/>
      <c r="IF142" s="307"/>
      <c r="IG142" s="307"/>
      <c r="IH142" s="307"/>
      <c r="II142" s="307"/>
      <c r="IJ142" s="307"/>
      <c r="IK142" s="307"/>
      <c r="IL142" s="307"/>
      <c r="IM142" s="307"/>
      <c r="IN142" s="307"/>
      <c r="IO142" s="307"/>
      <c r="IP142" s="307"/>
      <c r="IQ142" s="307"/>
      <c r="IR142" s="307"/>
      <c r="IS142" s="307"/>
      <c r="IT142" s="307"/>
      <c r="IU142" s="307"/>
      <c r="IV142" s="307"/>
      <c r="IW142" s="307"/>
      <c r="IX142" s="307"/>
      <c r="IY142" s="307"/>
      <c r="IZ142" s="307"/>
      <c r="JA142" s="307"/>
      <c r="JB142" s="307"/>
      <c r="JC142" s="307"/>
      <c r="JD142" s="307"/>
      <c r="JE142" s="307"/>
      <c r="JF142" s="307"/>
      <c r="JG142" s="307"/>
      <c r="JH142" s="307"/>
      <c r="JI142" s="307"/>
      <c r="JJ142" s="307"/>
      <c r="JK142" s="307"/>
      <c r="JL142" s="307"/>
      <c r="JM142" s="307"/>
      <c r="JN142" s="307"/>
      <c r="JO142" s="307"/>
      <c r="JP142" s="307"/>
      <c r="JQ142" s="307"/>
      <c r="JR142" s="307"/>
      <c r="JS142" s="307"/>
      <c r="JT142" s="307"/>
      <c r="JU142" s="307"/>
      <c r="JV142" s="307"/>
      <c r="JW142" s="307"/>
      <c r="JX142" s="307"/>
      <c r="JY142" s="307"/>
      <c r="JZ142" s="307"/>
      <c r="KA142" s="307"/>
      <c r="KB142" s="307"/>
      <c r="KC142" s="307"/>
      <c r="KD142" s="307"/>
      <c r="KE142" s="307"/>
      <c r="KF142" s="307"/>
      <c r="KG142" s="307"/>
      <c r="KH142" s="307"/>
      <c r="KI142" s="307"/>
      <c r="KJ142" s="307"/>
      <c r="KK142" s="307"/>
      <c r="KL142" s="307"/>
      <c r="KM142" s="307"/>
      <c r="KN142" s="307"/>
      <c r="KO142" s="307"/>
      <c r="KP142" s="307"/>
      <c r="KQ142" s="307"/>
      <c r="KR142" s="305"/>
      <c r="KS142" s="307"/>
      <c r="KT142" s="307"/>
    </row>
    <row r="143" spans="14:306" s="56" customFormat="1" ht="15" customHeight="1">
      <c r="N143" s="341"/>
      <c r="O143" s="330"/>
      <c r="P143" s="330"/>
      <c r="Q143" s="330"/>
      <c r="R143" s="330"/>
      <c r="S143" s="330"/>
      <c r="T143" s="330"/>
      <c r="U143" s="330"/>
      <c r="W143" s="330"/>
      <c r="X143" s="330"/>
      <c r="Y143" s="330"/>
      <c r="Z143" s="330"/>
      <c r="AA143" s="330"/>
      <c r="AB143" s="330"/>
      <c r="AC143" s="330"/>
      <c r="AD143" s="330"/>
      <c r="AE143" s="330"/>
      <c r="AG143" s="354">
        <v>13</v>
      </c>
      <c r="AH143" s="354"/>
      <c r="AI143" s="367" t="s">
        <v>86</v>
      </c>
      <c r="AJ143" s="367" t="s">
        <v>85</v>
      </c>
      <c r="AK143" s="368">
        <v>13</v>
      </c>
      <c r="AL143" s="367" t="s">
        <v>157</v>
      </c>
      <c r="AM143" s="367" t="s">
        <v>94</v>
      </c>
      <c r="AN143" s="367" t="s">
        <v>89</v>
      </c>
      <c r="AO143" s="368">
        <v>12</v>
      </c>
      <c r="AP143" s="367" t="s">
        <v>157</v>
      </c>
      <c r="AQ143" s="367" t="s">
        <v>92</v>
      </c>
      <c r="AR143" s="367" t="s">
        <v>89</v>
      </c>
      <c r="AS143" s="367" t="s">
        <v>86</v>
      </c>
      <c r="AT143" s="367" t="s">
        <v>312</v>
      </c>
      <c r="AU143" s="367"/>
      <c r="AV143" s="356" t="s">
        <v>0</v>
      </c>
      <c r="AW143" s="368">
        <v>15</v>
      </c>
      <c r="AX143" s="368">
        <v>11</v>
      </c>
      <c r="AY143" s="303">
        <f t="shared" si="22"/>
        <v>24</v>
      </c>
      <c r="AZ143" s="303">
        <f t="shared" si="23"/>
        <v>15</v>
      </c>
      <c r="BA143" s="303">
        <f t="shared" si="24"/>
        <v>14</v>
      </c>
      <c r="BB143" s="303">
        <f t="shared" si="25"/>
        <v>16</v>
      </c>
      <c r="BC143" s="303">
        <f t="shared" si="26"/>
        <v>52</v>
      </c>
      <c r="BD143" s="303">
        <f t="shared" si="27"/>
        <v>26</v>
      </c>
      <c r="BE143" s="303">
        <f t="shared" si="28"/>
        <v>13</v>
      </c>
      <c r="BF143" s="303">
        <f t="shared" si="29"/>
        <v>16</v>
      </c>
      <c r="BG143" s="303">
        <f t="shared" si="30"/>
        <v>16</v>
      </c>
      <c r="BH143" s="303"/>
      <c r="BI143" s="303">
        <f t="shared" si="16"/>
        <v>24</v>
      </c>
      <c r="BJ143" s="303">
        <f t="shared" si="17"/>
        <v>21</v>
      </c>
      <c r="BK143" s="303">
        <f t="shared" si="18"/>
        <v>65</v>
      </c>
      <c r="BL143" s="303" t="str">
        <f t="shared" si="19"/>
        <v>-</v>
      </c>
      <c r="BM143" s="303">
        <f t="shared" si="20"/>
        <v>15</v>
      </c>
      <c r="BN143" s="303">
        <f t="shared" si="21"/>
        <v>11</v>
      </c>
      <c r="CB143" s="357"/>
      <c r="CC143" s="334"/>
      <c r="CD143" s="334"/>
      <c r="CE143" s="334"/>
      <c r="CF143" s="334"/>
      <c r="CG143" s="334"/>
      <c r="CH143" s="334"/>
      <c r="CI143" s="332"/>
      <c r="CJ143" s="332"/>
      <c r="CK143" s="332"/>
      <c r="CL143" s="332"/>
      <c r="CM143" s="332"/>
      <c r="CN143" s="332"/>
      <c r="CO143" s="332"/>
      <c r="CP143" s="332"/>
      <c r="CQ143" s="332"/>
      <c r="CR143" s="313"/>
      <c r="CS143" s="313"/>
      <c r="CT143" s="332"/>
      <c r="CU143" s="332"/>
      <c r="CV143" s="332"/>
      <c r="CW143" s="332"/>
      <c r="CX143" s="332"/>
      <c r="CY143" s="332"/>
      <c r="CZ143" s="332"/>
      <c r="DA143" s="332"/>
      <c r="DB143" s="332"/>
      <c r="DC143" s="332"/>
      <c r="DD143" s="332"/>
      <c r="DE143" s="332"/>
      <c r="DF143" s="332"/>
      <c r="DG143" s="332"/>
      <c r="DH143" s="332"/>
      <c r="DI143" s="313"/>
      <c r="DJ143" s="358"/>
      <c r="DK143" s="315"/>
      <c r="DL143" s="307"/>
      <c r="DM143" s="307"/>
      <c r="DN143" s="307"/>
      <c r="DO143" s="307"/>
      <c r="DP143" s="307"/>
      <c r="DQ143" s="307"/>
      <c r="DR143" s="307"/>
      <c r="DS143" s="307"/>
      <c r="DT143" s="307"/>
      <c r="DU143" s="307"/>
      <c r="DV143" s="307"/>
      <c r="DW143" s="307"/>
      <c r="DX143" s="314"/>
      <c r="DY143" s="325"/>
      <c r="DZ143" s="348"/>
      <c r="EA143" s="348"/>
      <c r="EB143" s="348"/>
      <c r="EC143" s="348"/>
      <c r="ED143" s="348"/>
      <c r="EE143" s="348"/>
      <c r="EF143" s="348"/>
      <c r="EG143" s="348"/>
      <c r="EH143" s="348"/>
      <c r="EI143" s="348"/>
      <c r="EJ143" s="346"/>
      <c r="EK143" s="348"/>
      <c r="EL143" s="348"/>
      <c r="EM143" s="348"/>
      <c r="EN143" s="348"/>
      <c r="EO143" s="348"/>
      <c r="EP143" s="348"/>
      <c r="EQ143" s="348"/>
      <c r="ER143" s="348"/>
      <c r="ES143" s="348"/>
      <c r="ET143" s="348"/>
      <c r="EU143" s="346"/>
      <c r="EV143" s="358"/>
      <c r="EW143" s="360"/>
      <c r="EX143" s="307"/>
      <c r="EY143" s="307"/>
      <c r="EZ143" s="307"/>
      <c r="FA143" s="307"/>
      <c r="FB143" s="307"/>
      <c r="FC143" s="307"/>
      <c r="FD143" s="307"/>
      <c r="FE143" s="307"/>
      <c r="FF143" s="307"/>
      <c r="FG143" s="307"/>
      <c r="FH143" s="307"/>
      <c r="FI143" s="307"/>
      <c r="FJ143" s="314"/>
      <c r="FK143" s="306"/>
      <c r="FL143" s="346"/>
      <c r="FM143" s="346"/>
      <c r="FN143" s="346"/>
      <c r="FO143" s="346"/>
      <c r="FP143" s="346"/>
      <c r="FQ143" s="346"/>
      <c r="FR143" s="346"/>
      <c r="FS143" s="346"/>
      <c r="FT143" s="346"/>
      <c r="FU143" s="346"/>
      <c r="FV143" s="346"/>
      <c r="FW143" s="346"/>
      <c r="FX143" s="346"/>
      <c r="FY143" s="349"/>
      <c r="FZ143" s="349"/>
      <c r="GA143" s="349"/>
      <c r="GB143" s="349"/>
      <c r="GC143" s="349"/>
      <c r="GD143" s="349"/>
      <c r="GE143" s="349"/>
      <c r="GF143" s="349"/>
      <c r="GG143" s="349"/>
      <c r="GH143" s="349"/>
      <c r="GI143" s="349"/>
      <c r="GJ143" s="324"/>
      <c r="GK143" s="324"/>
      <c r="GL143" s="360"/>
      <c r="GM143" s="307"/>
      <c r="GN143" s="307"/>
      <c r="GO143" s="307"/>
      <c r="GP143" s="307"/>
      <c r="GQ143" s="307"/>
      <c r="GR143" s="307"/>
      <c r="GS143" s="307"/>
      <c r="GT143" s="307"/>
      <c r="GU143" s="307"/>
      <c r="GV143" s="307"/>
      <c r="GW143" s="307"/>
      <c r="GX143" s="307"/>
      <c r="GY143" s="307"/>
      <c r="GZ143" s="307"/>
      <c r="HA143" s="307"/>
      <c r="HB143" s="307"/>
      <c r="HC143" s="307"/>
      <c r="HD143" s="307"/>
      <c r="HE143" s="307"/>
      <c r="HF143" s="307"/>
      <c r="HG143" s="307"/>
      <c r="HH143" s="307"/>
      <c r="HI143" s="307"/>
      <c r="HJ143" s="307"/>
      <c r="HK143" s="307"/>
      <c r="HL143" s="307"/>
      <c r="HM143" s="307"/>
      <c r="HN143" s="307"/>
      <c r="HO143" s="307"/>
      <c r="HP143" s="307"/>
      <c r="HQ143" s="307"/>
      <c r="HR143" s="307"/>
      <c r="HS143" s="307"/>
      <c r="HT143" s="307"/>
      <c r="HU143" s="307"/>
      <c r="HV143" s="307"/>
      <c r="HW143" s="307"/>
      <c r="HX143" s="307"/>
      <c r="HY143" s="307"/>
      <c r="HZ143" s="307"/>
      <c r="IA143" s="307"/>
      <c r="IB143" s="307"/>
      <c r="IC143" s="307"/>
      <c r="ID143" s="307"/>
      <c r="IE143" s="307"/>
      <c r="IF143" s="307"/>
      <c r="IG143" s="307"/>
      <c r="IH143" s="307"/>
      <c r="II143" s="307"/>
      <c r="IJ143" s="307"/>
      <c r="IK143" s="307"/>
      <c r="IL143" s="307"/>
      <c r="IM143" s="307"/>
      <c r="IN143" s="307"/>
      <c r="IO143" s="307"/>
      <c r="IP143" s="307"/>
      <c r="IQ143" s="307"/>
      <c r="IR143" s="307"/>
      <c r="IS143" s="307"/>
      <c r="IT143" s="307"/>
      <c r="IU143" s="307"/>
      <c r="IV143" s="307"/>
      <c r="IW143" s="307"/>
      <c r="IX143" s="307"/>
      <c r="IY143" s="307"/>
      <c r="IZ143" s="307"/>
      <c r="JA143" s="307"/>
      <c r="JB143" s="307"/>
      <c r="JC143" s="307"/>
      <c r="JD143" s="307"/>
      <c r="JE143" s="307"/>
      <c r="JF143" s="307"/>
      <c r="JG143" s="307"/>
      <c r="JH143" s="307"/>
      <c r="JI143" s="307"/>
      <c r="JJ143" s="307"/>
      <c r="JK143" s="307"/>
      <c r="JL143" s="307"/>
      <c r="JM143" s="307"/>
      <c r="JN143" s="307"/>
      <c r="JO143" s="307"/>
      <c r="JP143" s="307"/>
      <c r="JQ143" s="307"/>
      <c r="JR143" s="307"/>
      <c r="JS143" s="307"/>
      <c r="JT143" s="307"/>
      <c r="JU143" s="307"/>
      <c r="JV143" s="307"/>
      <c r="JW143" s="307"/>
      <c r="JX143" s="307"/>
      <c r="JY143" s="307"/>
      <c r="JZ143" s="307"/>
      <c r="KA143" s="307"/>
      <c r="KB143" s="307"/>
      <c r="KC143" s="307"/>
      <c r="KD143" s="307"/>
      <c r="KE143" s="307"/>
      <c r="KF143" s="307"/>
      <c r="KG143" s="307"/>
      <c r="KH143" s="307"/>
      <c r="KI143" s="307"/>
      <c r="KJ143" s="307"/>
      <c r="KK143" s="307"/>
      <c r="KL143" s="307"/>
      <c r="KM143" s="307"/>
      <c r="KN143" s="307"/>
      <c r="KO143" s="307"/>
      <c r="KP143" s="307"/>
      <c r="KQ143" s="307"/>
      <c r="KR143" s="307"/>
      <c r="KS143" s="307"/>
      <c r="KT143" s="307"/>
    </row>
    <row r="144" spans="14:306" s="56" customFormat="1" ht="15" customHeight="1">
      <c r="N144" s="341"/>
      <c r="O144" s="330"/>
      <c r="P144" s="330"/>
      <c r="Q144" s="330"/>
      <c r="R144" s="330"/>
      <c r="S144" s="330"/>
      <c r="T144" s="330"/>
      <c r="U144" s="330"/>
      <c r="W144" s="330"/>
      <c r="X144" s="330"/>
      <c r="Y144" s="330"/>
      <c r="Z144" s="330"/>
      <c r="AA144" s="330"/>
      <c r="AB144" s="330"/>
      <c r="AC144" s="330"/>
      <c r="AD144" s="330"/>
      <c r="AE144" s="330"/>
      <c r="AG144" s="354">
        <v>14</v>
      </c>
      <c r="AH144" s="354"/>
      <c r="AI144" s="367" t="s">
        <v>263</v>
      </c>
      <c r="AJ144" s="367" t="s">
        <v>65</v>
      </c>
      <c r="AK144" s="368">
        <v>14</v>
      </c>
      <c r="AL144" s="367" t="s">
        <v>92</v>
      </c>
      <c r="AM144" s="367" t="s">
        <v>198</v>
      </c>
      <c r="AN144" s="367" t="s">
        <v>93</v>
      </c>
      <c r="AO144" s="367" t="s">
        <v>85</v>
      </c>
      <c r="AP144" s="367" t="s">
        <v>92</v>
      </c>
      <c r="AQ144" s="367" t="s">
        <v>130</v>
      </c>
      <c r="AR144" s="367" t="s">
        <v>74</v>
      </c>
      <c r="AS144" s="367" t="s">
        <v>89</v>
      </c>
      <c r="AT144" s="367" t="s">
        <v>313</v>
      </c>
      <c r="AU144" s="367"/>
      <c r="AV144" s="368">
        <v>12</v>
      </c>
      <c r="AW144" s="367" t="s">
        <v>92</v>
      </c>
      <c r="AX144" s="368">
        <v>12</v>
      </c>
      <c r="AY144" s="303">
        <f t="shared" si="22"/>
        <v>27</v>
      </c>
      <c r="AZ144" s="303">
        <f t="shared" si="23"/>
        <v>18</v>
      </c>
      <c r="BA144" s="303">
        <f t="shared" si="24"/>
        <v>15</v>
      </c>
      <c r="BB144" s="303">
        <f t="shared" si="25"/>
        <v>18</v>
      </c>
      <c r="BC144" s="303">
        <f t="shared" si="26"/>
        <v>56</v>
      </c>
      <c r="BD144" s="303">
        <f t="shared" si="27"/>
        <v>28</v>
      </c>
      <c r="BE144" s="303">
        <f t="shared" si="28"/>
        <v>15</v>
      </c>
      <c r="BF144" s="303">
        <f t="shared" si="29"/>
        <v>18</v>
      </c>
      <c r="BG144" s="303">
        <f t="shared" si="30"/>
        <v>18</v>
      </c>
      <c r="BH144" s="303"/>
      <c r="BI144" s="303">
        <f t="shared" si="16"/>
        <v>26</v>
      </c>
      <c r="BJ144" s="303">
        <f t="shared" si="17"/>
        <v>24</v>
      </c>
      <c r="BK144" s="303">
        <f t="shared" si="18"/>
        <v>71</v>
      </c>
      <c r="BL144" s="303">
        <f t="shared" si="19"/>
        <v>12</v>
      </c>
      <c r="BM144" s="303">
        <f t="shared" si="20"/>
        <v>16</v>
      </c>
      <c r="BN144" s="303">
        <f t="shared" si="21"/>
        <v>12</v>
      </c>
      <c r="CB144" s="357"/>
      <c r="CC144" s="334"/>
      <c r="CD144" s="334"/>
      <c r="CE144" s="334"/>
      <c r="CF144" s="334"/>
      <c r="CG144" s="334"/>
      <c r="CH144" s="334"/>
      <c r="CI144" s="332"/>
      <c r="CJ144" s="332"/>
      <c r="CK144" s="332"/>
      <c r="CL144" s="332"/>
      <c r="CM144" s="332"/>
      <c r="CN144" s="332"/>
      <c r="CO144" s="332"/>
      <c r="CP144" s="332"/>
      <c r="CQ144" s="332"/>
      <c r="CR144" s="313"/>
      <c r="CS144" s="313"/>
      <c r="CT144" s="332"/>
      <c r="CU144" s="332"/>
      <c r="CV144" s="332"/>
      <c r="CW144" s="332"/>
      <c r="CX144" s="332"/>
      <c r="CY144" s="332"/>
      <c r="CZ144" s="332"/>
      <c r="DA144" s="332"/>
      <c r="DB144" s="332"/>
      <c r="DC144" s="332"/>
      <c r="DD144" s="332"/>
      <c r="DE144" s="332"/>
      <c r="DF144" s="332"/>
      <c r="DG144" s="332"/>
      <c r="DH144" s="332"/>
      <c r="DI144" s="313"/>
      <c r="DJ144" s="358"/>
      <c r="DK144" s="315"/>
      <c r="DL144" s="307"/>
      <c r="DM144" s="307"/>
      <c r="DN144" s="307"/>
      <c r="DO144" s="307"/>
      <c r="DP144" s="307"/>
      <c r="DQ144" s="307"/>
      <c r="DR144" s="307"/>
      <c r="DS144" s="307"/>
      <c r="DT144" s="307"/>
      <c r="DU144" s="307"/>
      <c r="DV144" s="307"/>
      <c r="DW144" s="307"/>
      <c r="DX144" s="314"/>
      <c r="DY144" s="325"/>
      <c r="DZ144" s="348"/>
      <c r="EA144" s="348"/>
      <c r="EB144" s="348"/>
      <c r="EC144" s="348"/>
      <c r="ED144" s="348"/>
      <c r="EE144" s="348"/>
      <c r="EF144" s="348"/>
      <c r="EG144" s="348"/>
      <c r="EH144" s="348"/>
      <c r="EI144" s="348"/>
      <c r="EJ144" s="346"/>
      <c r="EK144" s="348"/>
      <c r="EL144" s="348"/>
      <c r="EM144" s="348"/>
      <c r="EN144" s="348"/>
      <c r="EO144" s="348"/>
      <c r="EP144" s="348"/>
      <c r="EQ144" s="348"/>
      <c r="ER144" s="348"/>
      <c r="ES144" s="348"/>
      <c r="ET144" s="348"/>
      <c r="EU144" s="346"/>
      <c r="EV144" s="358"/>
      <c r="EW144" s="360"/>
      <c r="EX144" s="307"/>
      <c r="EY144" s="307"/>
      <c r="EZ144" s="307"/>
      <c r="FA144" s="307"/>
      <c r="FB144" s="307"/>
      <c r="FC144" s="307"/>
      <c r="FD144" s="307"/>
      <c r="FE144" s="307"/>
      <c r="FF144" s="307"/>
      <c r="FG144" s="307"/>
      <c r="FH144" s="307"/>
      <c r="FI144" s="307"/>
      <c r="FJ144" s="314"/>
      <c r="FK144" s="306"/>
      <c r="FL144" s="346"/>
      <c r="FM144" s="346"/>
      <c r="FN144" s="346"/>
      <c r="FO144" s="346"/>
      <c r="FP144" s="346"/>
      <c r="FQ144" s="346"/>
      <c r="FR144" s="346"/>
      <c r="FS144" s="346"/>
      <c r="FT144" s="346"/>
      <c r="FU144" s="346"/>
      <c r="FV144" s="346"/>
      <c r="FW144" s="346"/>
      <c r="FX144" s="349"/>
      <c r="FY144" s="349"/>
      <c r="FZ144" s="349"/>
      <c r="GA144" s="349"/>
      <c r="GB144" s="349"/>
      <c r="GC144" s="349"/>
      <c r="GD144" s="349"/>
      <c r="GE144" s="349"/>
      <c r="GF144" s="349"/>
      <c r="GG144" s="349"/>
      <c r="GH144" s="349"/>
      <c r="GI144" s="349"/>
      <c r="GJ144" s="324"/>
      <c r="GK144" s="324"/>
      <c r="GL144" s="360"/>
      <c r="GM144" s="307"/>
      <c r="GN144" s="307"/>
      <c r="GO144" s="307"/>
      <c r="GP144" s="307"/>
      <c r="GQ144" s="307"/>
      <c r="GR144" s="307"/>
      <c r="GS144" s="307"/>
      <c r="GT144" s="307"/>
      <c r="GU144" s="307"/>
      <c r="GV144" s="307"/>
      <c r="GW144" s="307"/>
      <c r="GX144" s="307"/>
      <c r="GY144" s="307"/>
      <c r="GZ144" s="307"/>
      <c r="HA144" s="307"/>
      <c r="HB144" s="307"/>
      <c r="HC144" s="307"/>
      <c r="HD144" s="307"/>
      <c r="HE144" s="307"/>
      <c r="HF144" s="307"/>
      <c r="HG144" s="307"/>
      <c r="HH144" s="307"/>
      <c r="HI144" s="307"/>
      <c r="HJ144" s="307"/>
      <c r="HK144" s="307"/>
      <c r="HL144" s="307"/>
      <c r="HM144" s="307"/>
      <c r="HN144" s="307"/>
      <c r="HO144" s="307"/>
      <c r="HP144" s="307"/>
      <c r="HQ144" s="307"/>
      <c r="HR144" s="307"/>
      <c r="HS144" s="307"/>
      <c r="HT144" s="307"/>
      <c r="HU144" s="307"/>
      <c r="HV144" s="307"/>
      <c r="HW144" s="307"/>
      <c r="HX144" s="307"/>
      <c r="HY144" s="307"/>
      <c r="HZ144" s="307"/>
      <c r="IA144" s="307"/>
      <c r="IB144" s="307"/>
      <c r="IC144" s="307"/>
      <c r="ID144" s="307"/>
      <c r="IE144" s="307"/>
      <c r="IF144" s="307"/>
      <c r="IG144" s="307"/>
      <c r="IH144" s="307"/>
      <c r="II144" s="307"/>
      <c r="IJ144" s="307"/>
      <c r="IK144" s="307"/>
      <c r="IL144" s="307"/>
      <c r="IM144" s="307"/>
      <c r="IN144" s="307"/>
      <c r="IO144" s="307"/>
      <c r="IP144" s="307"/>
      <c r="IQ144" s="307"/>
      <c r="IR144" s="307"/>
      <c r="IS144" s="307"/>
      <c r="IT144" s="307"/>
      <c r="IU144" s="307"/>
      <c r="IV144" s="307"/>
      <c r="IW144" s="307"/>
      <c r="IX144" s="307"/>
      <c r="IY144" s="307"/>
      <c r="IZ144" s="307"/>
      <c r="JA144" s="307"/>
      <c r="JB144" s="307"/>
      <c r="JC144" s="307"/>
      <c r="JD144" s="307"/>
      <c r="JE144" s="307"/>
      <c r="JF144" s="307"/>
      <c r="JG144" s="307"/>
      <c r="JH144" s="307"/>
      <c r="JI144" s="307"/>
      <c r="JJ144" s="307"/>
      <c r="JK144" s="307"/>
      <c r="JL144" s="307"/>
      <c r="JM144" s="307"/>
      <c r="JN144" s="307"/>
      <c r="JO144" s="307"/>
      <c r="JP144" s="307"/>
      <c r="JQ144" s="307"/>
      <c r="JR144" s="307"/>
      <c r="JS144" s="307"/>
      <c r="JT144" s="307"/>
      <c r="JU144" s="307"/>
      <c r="JV144" s="307"/>
      <c r="JW144" s="307"/>
      <c r="JX144" s="307"/>
      <c r="JY144" s="307"/>
      <c r="JZ144" s="307"/>
      <c r="KA144" s="307"/>
      <c r="KB144" s="307"/>
      <c r="KC144" s="307"/>
      <c r="KD144" s="307"/>
      <c r="KE144" s="307"/>
      <c r="KF144" s="307"/>
      <c r="KG144" s="307"/>
      <c r="KH144" s="307"/>
      <c r="KI144" s="307"/>
      <c r="KJ144" s="307"/>
      <c r="KK144" s="307"/>
      <c r="KL144" s="307"/>
      <c r="KM144" s="307"/>
      <c r="KN144" s="307"/>
      <c r="KO144" s="307"/>
      <c r="KP144" s="307"/>
      <c r="KQ144" s="307"/>
      <c r="KR144" s="307"/>
      <c r="KS144" s="307"/>
      <c r="KT144" s="307"/>
    </row>
    <row r="145" spans="14:306" s="56" customFormat="1" ht="15" customHeight="1">
      <c r="N145" s="341"/>
      <c r="O145" s="330"/>
      <c r="P145" s="330"/>
      <c r="Q145" s="330"/>
      <c r="R145" s="330"/>
      <c r="S145" s="330"/>
      <c r="T145" s="330"/>
      <c r="U145" s="330"/>
      <c r="W145" s="330"/>
      <c r="X145" s="330"/>
      <c r="Y145" s="330"/>
      <c r="Z145" s="330"/>
      <c r="AA145" s="330"/>
      <c r="AB145" s="330"/>
      <c r="AC145" s="330"/>
      <c r="AD145" s="330"/>
      <c r="AE145" s="330"/>
      <c r="AG145" s="354">
        <v>15</v>
      </c>
      <c r="AH145" s="354"/>
      <c r="AI145" s="367" t="s">
        <v>125</v>
      </c>
      <c r="AJ145" s="367" t="s">
        <v>130</v>
      </c>
      <c r="AK145" s="369" t="s">
        <v>76</v>
      </c>
      <c r="AL145" s="367" t="s">
        <v>130</v>
      </c>
      <c r="AM145" s="367" t="s">
        <v>559</v>
      </c>
      <c r="AN145" s="367" t="s">
        <v>91</v>
      </c>
      <c r="AO145" s="368">
        <v>15</v>
      </c>
      <c r="AP145" s="367" t="s">
        <v>130</v>
      </c>
      <c r="AQ145" s="367" t="s">
        <v>81</v>
      </c>
      <c r="AR145" s="367" t="s">
        <v>165</v>
      </c>
      <c r="AS145" s="367" t="s">
        <v>93</v>
      </c>
      <c r="AT145" s="367" t="s">
        <v>561</v>
      </c>
      <c r="AU145" s="367"/>
      <c r="AV145" s="368">
        <v>13</v>
      </c>
      <c r="AW145" s="368">
        <v>18</v>
      </c>
      <c r="AX145" s="356" t="s">
        <v>0</v>
      </c>
      <c r="AY145" s="303">
        <f t="shared" si="22"/>
        <v>31</v>
      </c>
      <c r="AZ145" s="303">
        <f t="shared" si="23"/>
        <v>20</v>
      </c>
      <c r="BA145" s="303">
        <f t="shared" si="24"/>
        <v>17</v>
      </c>
      <c r="BB145" s="303">
        <f t="shared" si="25"/>
        <v>20</v>
      </c>
      <c r="BC145" s="303">
        <f t="shared" si="26"/>
        <v>59</v>
      </c>
      <c r="BD145" s="303">
        <f t="shared" si="27"/>
        <v>31</v>
      </c>
      <c r="BE145" s="303">
        <f t="shared" si="28"/>
        <v>16</v>
      </c>
      <c r="BF145" s="303">
        <f t="shared" si="29"/>
        <v>20</v>
      </c>
      <c r="BG145" s="303">
        <f t="shared" si="30"/>
        <v>20</v>
      </c>
      <c r="BH145" s="303"/>
      <c r="BI145" s="303">
        <f t="shared" si="16"/>
        <v>29</v>
      </c>
      <c r="BJ145" s="303">
        <f t="shared" si="17"/>
        <v>26</v>
      </c>
      <c r="BK145" s="303">
        <f t="shared" si="18"/>
        <v>77</v>
      </c>
      <c r="BL145" s="303">
        <f t="shared" si="19"/>
        <v>13</v>
      </c>
      <c r="BM145" s="303">
        <f t="shared" si="20"/>
        <v>18</v>
      </c>
      <c r="BN145" s="303" t="str">
        <f t="shared" si="21"/>
        <v>-</v>
      </c>
      <c r="CB145" s="357"/>
      <c r="CC145" s="334"/>
      <c r="CD145" s="334"/>
      <c r="CE145" s="334"/>
      <c r="CF145" s="334"/>
      <c r="CG145" s="334"/>
      <c r="CH145" s="332"/>
      <c r="CI145" s="332"/>
      <c r="CJ145" s="332"/>
      <c r="CK145" s="332"/>
      <c r="CL145" s="332"/>
      <c r="CM145" s="332"/>
      <c r="CN145" s="332"/>
      <c r="CO145" s="332"/>
      <c r="CP145" s="332"/>
      <c r="CQ145" s="332"/>
      <c r="CR145" s="313"/>
      <c r="CS145" s="313"/>
      <c r="CT145" s="334"/>
      <c r="CU145" s="334"/>
      <c r="CV145" s="334"/>
      <c r="CW145" s="334"/>
      <c r="CX145" s="332"/>
      <c r="CY145" s="332"/>
      <c r="CZ145" s="332"/>
      <c r="DA145" s="332"/>
      <c r="DB145" s="332"/>
      <c r="DC145" s="332"/>
      <c r="DD145" s="332"/>
      <c r="DE145" s="332"/>
      <c r="DF145" s="332"/>
      <c r="DG145" s="332"/>
      <c r="DH145" s="332"/>
      <c r="DI145" s="313"/>
      <c r="DJ145" s="358"/>
      <c r="DK145" s="315"/>
      <c r="DL145" s="307"/>
      <c r="DM145" s="307"/>
      <c r="DN145" s="307"/>
      <c r="DO145" s="307"/>
      <c r="DP145" s="307"/>
      <c r="DQ145" s="307"/>
      <c r="DR145" s="307"/>
      <c r="DS145" s="307"/>
      <c r="DT145" s="307"/>
      <c r="DU145" s="307"/>
      <c r="DV145" s="307"/>
      <c r="DW145" s="307"/>
      <c r="DX145" s="314"/>
      <c r="DY145" s="325"/>
      <c r="DZ145" s="348"/>
      <c r="EA145" s="348"/>
      <c r="EB145" s="348"/>
      <c r="EC145" s="348"/>
      <c r="ED145" s="348"/>
      <c r="EE145" s="348"/>
      <c r="EF145" s="349"/>
      <c r="EG145" s="348"/>
      <c r="EH145" s="348"/>
      <c r="EI145" s="348"/>
      <c r="EJ145" s="346"/>
      <c r="EK145" s="348"/>
      <c r="EL145" s="348"/>
      <c r="EM145" s="348"/>
      <c r="EN145" s="348"/>
      <c r="EO145" s="348"/>
      <c r="EP145" s="348"/>
      <c r="EQ145" s="348"/>
      <c r="ER145" s="348"/>
      <c r="ES145" s="348"/>
      <c r="ET145" s="348"/>
      <c r="EU145" s="346"/>
      <c r="EV145" s="358"/>
      <c r="EW145" s="360"/>
      <c r="EX145" s="307"/>
      <c r="EY145" s="307"/>
      <c r="EZ145" s="307"/>
      <c r="FA145" s="307"/>
      <c r="FB145" s="307"/>
      <c r="FC145" s="307"/>
      <c r="FD145" s="307"/>
      <c r="FE145" s="307"/>
      <c r="FF145" s="307"/>
      <c r="FG145" s="307"/>
      <c r="FH145" s="307"/>
      <c r="FI145" s="307"/>
      <c r="FJ145" s="314"/>
      <c r="FK145" s="306"/>
      <c r="FL145" s="349"/>
      <c r="FM145" s="349"/>
      <c r="FN145" s="349"/>
      <c r="FO145" s="349"/>
      <c r="FP145" s="349"/>
      <c r="FQ145" s="349"/>
      <c r="FR145" s="349"/>
      <c r="FS145" s="349"/>
      <c r="FT145" s="349"/>
      <c r="FU145" s="349"/>
      <c r="FV145" s="349"/>
      <c r="FW145" s="349"/>
      <c r="FX145" s="349"/>
      <c r="FY145" s="349"/>
      <c r="FZ145" s="349"/>
      <c r="GA145" s="349"/>
      <c r="GB145" s="349"/>
      <c r="GC145" s="349"/>
      <c r="GD145" s="349"/>
      <c r="GE145" s="349"/>
      <c r="GF145" s="349"/>
      <c r="GG145" s="349"/>
      <c r="GH145" s="349"/>
      <c r="GI145" s="349"/>
      <c r="GJ145" s="324"/>
      <c r="GK145" s="324"/>
      <c r="GL145" s="360"/>
      <c r="GM145" s="307"/>
      <c r="GN145" s="307"/>
      <c r="GO145" s="307"/>
      <c r="GP145" s="307"/>
      <c r="GQ145" s="307"/>
      <c r="GR145" s="307"/>
      <c r="GS145" s="307"/>
      <c r="GT145" s="307"/>
      <c r="GU145" s="307"/>
      <c r="GV145" s="307"/>
      <c r="GW145" s="307"/>
      <c r="GX145" s="307"/>
      <c r="GY145" s="307"/>
      <c r="GZ145" s="307"/>
      <c r="HA145" s="307"/>
      <c r="HB145" s="307"/>
      <c r="HC145" s="307"/>
      <c r="HD145" s="307"/>
      <c r="HE145" s="307"/>
      <c r="HF145" s="307"/>
      <c r="HG145" s="307"/>
      <c r="HH145" s="307"/>
      <c r="HI145" s="307"/>
      <c r="HJ145" s="307"/>
      <c r="HK145" s="307"/>
      <c r="HL145" s="307"/>
      <c r="HM145" s="307"/>
      <c r="HN145" s="307"/>
      <c r="HO145" s="307"/>
      <c r="HP145" s="307"/>
      <c r="HQ145" s="307"/>
      <c r="HR145" s="307"/>
      <c r="HS145" s="307"/>
      <c r="HT145" s="307"/>
      <c r="HU145" s="307"/>
      <c r="HV145" s="307"/>
      <c r="HW145" s="307"/>
      <c r="HX145" s="307"/>
      <c r="HY145" s="307"/>
      <c r="HZ145" s="307"/>
      <c r="IA145" s="307"/>
      <c r="IB145" s="307"/>
      <c r="IC145" s="307"/>
      <c r="ID145" s="307"/>
      <c r="IE145" s="307"/>
      <c r="IF145" s="307"/>
      <c r="IG145" s="307"/>
      <c r="IH145" s="307"/>
      <c r="II145" s="307"/>
      <c r="IJ145" s="307"/>
      <c r="IK145" s="307"/>
      <c r="IL145" s="307"/>
      <c r="IM145" s="307"/>
      <c r="IN145" s="307"/>
      <c r="IO145" s="307"/>
      <c r="IP145" s="307"/>
      <c r="IQ145" s="307"/>
      <c r="IR145" s="307"/>
      <c r="IS145" s="307"/>
      <c r="IT145" s="307"/>
      <c r="IU145" s="307"/>
      <c r="IV145" s="307"/>
      <c r="IW145" s="307"/>
      <c r="IX145" s="307"/>
      <c r="IY145" s="307"/>
      <c r="IZ145" s="307"/>
      <c r="JA145" s="307"/>
      <c r="JB145" s="307"/>
      <c r="JC145" s="307"/>
      <c r="JD145" s="307"/>
      <c r="JE145" s="307"/>
      <c r="JF145" s="307"/>
      <c r="JG145" s="307"/>
      <c r="JH145" s="307"/>
      <c r="JI145" s="307"/>
      <c r="JJ145" s="307"/>
      <c r="JK145" s="307"/>
      <c r="JL145" s="307"/>
      <c r="JM145" s="307"/>
      <c r="JN145" s="307"/>
      <c r="JO145" s="307"/>
      <c r="JP145" s="307"/>
      <c r="JQ145" s="307"/>
      <c r="JR145" s="307"/>
      <c r="JS145" s="307"/>
      <c r="JT145" s="307"/>
      <c r="JU145" s="307"/>
      <c r="JV145" s="307"/>
      <c r="JW145" s="307"/>
      <c r="JX145" s="307"/>
      <c r="JY145" s="307"/>
      <c r="JZ145" s="307"/>
      <c r="KA145" s="307"/>
      <c r="KB145" s="307"/>
      <c r="KC145" s="307"/>
      <c r="KD145" s="307"/>
      <c r="KE145" s="307"/>
      <c r="KF145" s="307"/>
      <c r="KG145" s="307"/>
      <c r="KH145" s="307"/>
      <c r="KI145" s="307"/>
      <c r="KJ145" s="307"/>
      <c r="KK145" s="307"/>
      <c r="KL145" s="307"/>
      <c r="KM145" s="307"/>
      <c r="KN145" s="307"/>
      <c r="KO145" s="307"/>
      <c r="KP145" s="307"/>
      <c r="KQ145" s="307"/>
      <c r="KR145" s="307"/>
      <c r="KS145" s="307"/>
      <c r="KT145" s="307"/>
    </row>
    <row r="146" spans="14:306" s="56" customFormat="1" ht="15" customHeight="1">
      <c r="N146" s="341"/>
      <c r="O146" s="330"/>
      <c r="P146" s="330"/>
      <c r="Q146" s="330"/>
      <c r="R146" s="330"/>
      <c r="S146" s="330"/>
      <c r="T146" s="330"/>
      <c r="U146" s="330"/>
      <c r="W146" s="330"/>
      <c r="X146" s="330"/>
      <c r="Y146" s="330"/>
      <c r="Z146" s="330"/>
      <c r="AA146" s="330"/>
      <c r="AB146" s="330"/>
      <c r="AC146" s="330"/>
      <c r="AD146" s="330"/>
      <c r="AE146" s="330"/>
      <c r="AG146" s="354">
        <v>16</v>
      </c>
      <c r="AH146" s="354"/>
      <c r="AI146" s="367" t="s">
        <v>95</v>
      </c>
      <c r="AJ146" s="367" t="s">
        <v>167</v>
      </c>
      <c r="AK146" s="368">
        <v>17</v>
      </c>
      <c r="AL146" s="367" t="s">
        <v>81</v>
      </c>
      <c r="AM146" s="367" t="s">
        <v>560</v>
      </c>
      <c r="AN146" s="367" t="s">
        <v>133</v>
      </c>
      <c r="AO146" s="368">
        <v>16</v>
      </c>
      <c r="AP146" s="367" t="s">
        <v>81</v>
      </c>
      <c r="AQ146" s="367" t="s">
        <v>164</v>
      </c>
      <c r="AR146" s="367" t="s">
        <v>95</v>
      </c>
      <c r="AS146" s="367" t="s">
        <v>96</v>
      </c>
      <c r="AT146" s="367" t="s">
        <v>563</v>
      </c>
      <c r="AU146" s="367"/>
      <c r="AV146" s="368">
        <v>14</v>
      </c>
      <c r="AW146" s="368">
        <v>19</v>
      </c>
      <c r="AX146" s="368">
        <v>13</v>
      </c>
      <c r="AY146" s="303">
        <f t="shared" si="22"/>
        <v>34</v>
      </c>
      <c r="AZ146" s="303">
        <f t="shared" si="23"/>
        <v>23</v>
      </c>
      <c r="BA146" s="303">
        <f t="shared" si="24"/>
        <v>18</v>
      </c>
      <c r="BB146" s="303">
        <f t="shared" si="25"/>
        <v>22</v>
      </c>
      <c r="BC146" s="303">
        <f t="shared" si="26"/>
        <v>62</v>
      </c>
      <c r="BD146" s="303">
        <f t="shared" si="27"/>
        <v>33</v>
      </c>
      <c r="BE146" s="303">
        <f t="shared" si="28"/>
        <v>17</v>
      </c>
      <c r="BF146" s="303">
        <f t="shared" si="29"/>
        <v>22</v>
      </c>
      <c r="BG146" s="303">
        <f t="shared" si="30"/>
        <v>22</v>
      </c>
      <c r="BH146" s="303"/>
      <c r="BI146" s="303">
        <f t="shared" si="16"/>
        <v>31</v>
      </c>
      <c r="BJ146" s="303">
        <f t="shared" si="17"/>
        <v>28</v>
      </c>
      <c r="BK146" s="303">
        <f t="shared" si="18"/>
        <v>84</v>
      </c>
      <c r="BL146" s="303">
        <f t="shared" si="19"/>
        <v>14</v>
      </c>
      <c r="BM146" s="303">
        <f t="shared" si="20"/>
        <v>19</v>
      </c>
      <c r="BN146" s="303">
        <f t="shared" si="21"/>
        <v>13</v>
      </c>
      <c r="CB146" s="357"/>
      <c r="CC146" s="334"/>
      <c r="CD146" s="334"/>
      <c r="CE146" s="334"/>
      <c r="CF146" s="334"/>
      <c r="CG146" s="334"/>
      <c r="CH146" s="334"/>
      <c r="CI146" s="332"/>
      <c r="CJ146" s="332"/>
      <c r="CK146" s="332"/>
      <c r="CL146" s="332"/>
      <c r="CM146" s="332"/>
      <c r="CN146" s="332"/>
      <c r="CO146" s="332"/>
      <c r="CP146" s="332"/>
      <c r="CQ146" s="332"/>
      <c r="CR146" s="313"/>
      <c r="CS146" s="313"/>
      <c r="CT146" s="334"/>
      <c r="CU146" s="334"/>
      <c r="CV146" s="334"/>
      <c r="CW146" s="334"/>
      <c r="CX146" s="332"/>
      <c r="CY146" s="332"/>
      <c r="CZ146" s="332"/>
      <c r="DA146" s="332"/>
      <c r="DB146" s="332"/>
      <c r="DC146" s="332"/>
      <c r="DD146" s="332"/>
      <c r="DE146" s="332"/>
      <c r="DF146" s="332"/>
      <c r="DG146" s="332"/>
      <c r="DH146" s="332"/>
      <c r="DI146" s="313"/>
      <c r="DJ146" s="358"/>
      <c r="DK146" s="315"/>
      <c r="DL146" s="307"/>
      <c r="DM146" s="307"/>
      <c r="DN146" s="307"/>
      <c r="DO146" s="307"/>
      <c r="DP146" s="307"/>
      <c r="DQ146" s="307"/>
      <c r="DR146" s="307"/>
      <c r="DS146" s="307"/>
      <c r="DT146" s="307"/>
      <c r="DU146" s="307"/>
      <c r="DV146" s="307"/>
      <c r="DW146" s="307"/>
      <c r="DX146" s="314"/>
      <c r="DY146" s="325"/>
      <c r="DZ146" s="348"/>
      <c r="EA146" s="348"/>
      <c r="EB146" s="349"/>
      <c r="EC146" s="348"/>
      <c r="ED146" s="348"/>
      <c r="EE146" s="348"/>
      <c r="EF146" s="349"/>
      <c r="EG146" s="348"/>
      <c r="EH146" s="348"/>
      <c r="EI146" s="348"/>
      <c r="EJ146" s="346"/>
      <c r="EK146" s="348"/>
      <c r="EL146" s="348"/>
      <c r="EM146" s="348"/>
      <c r="EN146" s="348"/>
      <c r="EO146" s="348"/>
      <c r="EP146" s="348"/>
      <c r="EQ146" s="348"/>
      <c r="ER146" s="348"/>
      <c r="ES146" s="348"/>
      <c r="ET146" s="348"/>
      <c r="EU146" s="346"/>
      <c r="EV146" s="358"/>
      <c r="EW146" s="360"/>
      <c r="EX146" s="307"/>
      <c r="EY146" s="307"/>
      <c r="EZ146" s="307"/>
      <c r="FA146" s="307"/>
      <c r="FB146" s="307"/>
      <c r="FC146" s="307"/>
      <c r="FD146" s="307"/>
      <c r="FE146" s="307"/>
      <c r="FF146" s="307"/>
      <c r="FG146" s="307"/>
      <c r="FH146" s="307"/>
      <c r="FI146" s="307"/>
      <c r="FJ146" s="314"/>
      <c r="FK146" s="306"/>
      <c r="FL146" s="346"/>
      <c r="FM146" s="346"/>
      <c r="FN146" s="346"/>
      <c r="FO146" s="346"/>
      <c r="FP146" s="346"/>
      <c r="FQ146" s="346"/>
      <c r="FR146" s="346"/>
      <c r="FS146" s="346"/>
      <c r="FT146" s="346"/>
      <c r="FU146" s="346"/>
      <c r="FV146" s="346"/>
      <c r="FW146" s="346"/>
      <c r="FX146" s="346"/>
      <c r="FY146" s="346"/>
      <c r="FZ146" s="346"/>
      <c r="GA146" s="346"/>
      <c r="GB146" s="346"/>
      <c r="GC146" s="346"/>
      <c r="GD146" s="346"/>
      <c r="GE146" s="346"/>
      <c r="GF146" s="346"/>
      <c r="GG146" s="346"/>
      <c r="GH146" s="346"/>
      <c r="GI146" s="346"/>
      <c r="GJ146" s="324"/>
      <c r="GK146" s="324"/>
      <c r="GL146" s="360"/>
      <c r="GM146" s="307"/>
      <c r="GN146" s="307"/>
      <c r="GO146" s="307"/>
      <c r="GP146" s="307"/>
      <c r="GQ146" s="307"/>
      <c r="GR146" s="307"/>
      <c r="GS146" s="307"/>
      <c r="GT146" s="307"/>
      <c r="GU146" s="307"/>
      <c r="GV146" s="307"/>
      <c r="GW146" s="307"/>
      <c r="GX146" s="307"/>
      <c r="GY146" s="307"/>
      <c r="GZ146" s="307"/>
      <c r="HA146" s="307"/>
      <c r="HB146" s="307"/>
      <c r="HC146" s="307"/>
      <c r="HD146" s="307"/>
      <c r="HE146" s="307"/>
      <c r="HF146" s="307"/>
      <c r="HG146" s="307"/>
      <c r="HH146" s="307"/>
      <c r="HI146" s="307"/>
      <c r="HJ146" s="307"/>
      <c r="HK146" s="307"/>
      <c r="HL146" s="307"/>
      <c r="HM146" s="307"/>
      <c r="HN146" s="307"/>
      <c r="HO146" s="307"/>
      <c r="HP146" s="307"/>
      <c r="HQ146" s="307"/>
      <c r="HR146" s="307"/>
      <c r="HS146" s="307"/>
      <c r="HT146" s="307"/>
      <c r="HU146" s="307"/>
      <c r="HV146" s="307"/>
      <c r="HW146" s="307"/>
      <c r="HX146" s="307"/>
      <c r="HY146" s="307"/>
      <c r="HZ146" s="307"/>
      <c r="IA146" s="307"/>
      <c r="IB146" s="307"/>
      <c r="IC146" s="307"/>
      <c r="ID146" s="307"/>
      <c r="IE146" s="307"/>
      <c r="IF146" s="307"/>
      <c r="IG146" s="307"/>
      <c r="IH146" s="307"/>
      <c r="II146" s="307"/>
      <c r="IJ146" s="307"/>
      <c r="IK146" s="307"/>
      <c r="IL146" s="307"/>
      <c r="IM146" s="307"/>
      <c r="IN146" s="307"/>
      <c r="IO146" s="307"/>
      <c r="IP146" s="307"/>
      <c r="IQ146" s="307"/>
      <c r="IR146" s="307"/>
      <c r="IS146" s="307"/>
      <c r="IT146" s="307"/>
      <c r="IU146" s="307"/>
      <c r="IV146" s="307"/>
      <c r="IW146" s="307"/>
      <c r="IX146" s="307"/>
      <c r="IY146" s="307"/>
      <c r="IZ146" s="307"/>
      <c r="JA146" s="307"/>
      <c r="JB146" s="307"/>
      <c r="JC146" s="307"/>
      <c r="JD146" s="307"/>
      <c r="JE146" s="307"/>
      <c r="JF146" s="307"/>
      <c r="JG146" s="307"/>
      <c r="JH146" s="307"/>
      <c r="JI146" s="307"/>
      <c r="JJ146" s="307"/>
      <c r="JK146" s="307"/>
      <c r="JL146" s="307"/>
      <c r="JM146" s="307"/>
      <c r="JN146" s="307"/>
      <c r="JO146" s="307"/>
      <c r="JP146" s="307"/>
      <c r="JQ146" s="307"/>
      <c r="JR146" s="307"/>
      <c r="JS146" s="307"/>
      <c r="JT146" s="307"/>
      <c r="JU146" s="307"/>
      <c r="JV146" s="307"/>
      <c r="JW146" s="307"/>
      <c r="JX146" s="307"/>
      <c r="JY146" s="307"/>
      <c r="JZ146" s="307"/>
      <c r="KA146" s="307"/>
      <c r="KB146" s="307"/>
      <c r="KC146" s="307"/>
      <c r="KD146" s="307"/>
      <c r="KE146" s="307"/>
      <c r="KF146" s="307"/>
      <c r="KG146" s="307"/>
      <c r="KH146" s="307"/>
      <c r="KI146" s="307"/>
      <c r="KJ146" s="307"/>
      <c r="KK146" s="307"/>
      <c r="KL146" s="307"/>
      <c r="KM146" s="307"/>
      <c r="KN146" s="307"/>
      <c r="KO146" s="307"/>
      <c r="KP146" s="307"/>
      <c r="KQ146" s="307"/>
      <c r="KR146" s="307"/>
      <c r="KS146" s="307"/>
      <c r="KT146" s="307"/>
    </row>
    <row r="147" spans="14:306" s="56" customFormat="1" ht="15" customHeight="1">
      <c r="N147" s="341"/>
      <c r="O147" s="330"/>
      <c r="P147" s="330"/>
      <c r="Q147" s="330"/>
      <c r="R147" s="330"/>
      <c r="S147" s="330"/>
      <c r="T147" s="330"/>
      <c r="U147" s="330"/>
      <c r="W147" s="330"/>
      <c r="X147" s="330"/>
      <c r="Y147" s="330"/>
      <c r="Z147" s="330"/>
      <c r="AA147" s="330"/>
      <c r="AB147" s="330"/>
      <c r="AC147" s="330"/>
      <c r="AD147" s="330"/>
      <c r="AE147" s="330"/>
      <c r="AG147" s="354">
        <v>17</v>
      </c>
      <c r="AH147" s="354"/>
      <c r="AI147" s="367" t="s">
        <v>296</v>
      </c>
      <c r="AJ147" s="367" t="s">
        <v>186</v>
      </c>
      <c r="AK147" s="368">
        <v>18</v>
      </c>
      <c r="AL147" s="367" t="s">
        <v>164</v>
      </c>
      <c r="AM147" s="367" t="s">
        <v>562</v>
      </c>
      <c r="AN147" s="367" t="s">
        <v>80</v>
      </c>
      <c r="AO147" s="367" t="s">
        <v>79</v>
      </c>
      <c r="AP147" s="367" t="s">
        <v>84</v>
      </c>
      <c r="AQ147" s="367" t="s">
        <v>89</v>
      </c>
      <c r="AR147" s="367" t="s">
        <v>192</v>
      </c>
      <c r="AS147" s="367" t="s">
        <v>99</v>
      </c>
      <c r="AT147" s="367" t="s">
        <v>301</v>
      </c>
      <c r="AU147" s="367"/>
      <c r="AV147" s="368">
        <v>15</v>
      </c>
      <c r="AW147" s="367" t="s">
        <v>81</v>
      </c>
      <c r="AX147" s="368">
        <v>14</v>
      </c>
      <c r="AY147" s="303">
        <f t="shared" si="22"/>
        <v>38</v>
      </c>
      <c r="AZ147" s="303">
        <f t="shared" si="23"/>
        <v>26</v>
      </c>
      <c r="BA147" s="303">
        <f t="shared" si="24"/>
        <v>19</v>
      </c>
      <c r="BB147" s="303">
        <f t="shared" si="25"/>
        <v>24</v>
      </c>
      <c r="BC147" s="303">
        <f t="shared" si="26"/>
        <v>64</v>
      </c>
      <c r="BD147" s="303">
        <f t="shared" si="27"/>
        <v>36</v>
      </c>
      <c r="BE147" s="303">
        <f t="shared" si="28"/>
        <v>19</v>
      </c>
      <c r="BF147" s="303">
        <f t="shared" si="29"/>
        <v>25</v>
      </c>
      <c r="BG147" s="303">
        <f t="shared" si="30"/>
        <v>24</v>
      </c>
      <c r="BH147" s="303"/>
      <c r="BI147" s="303">
        <f t="shared" si="16"/>
        <v>34</v>
      </c>
      <c r="BJ147" s="303">
        <f t="shared" si="17"/>
        <v>30</v>
      </c>
      <c r="BK147" s="303">
        <f t="shared" si="18"/>
        <v>90</v>
      </c>
      <c r="BL147" s="303">
        <f t="shared" si="19"/>
        <v>15</v>
      </c>
      <c r="BM147" s="303">
        <f t="shared" si="20"/>
        <v>20</v>
      </c>
      <c r="BN147" s="303">
        <f t="shared" si="21"/>
        <v>14</v>
      </c>
      <c r="CB147" s="357"/>
      <c r="CC147" s="334"/>
      <c r="CD147" s="334"/>
      <c r="CE147" s="334"/>
      <c r="CF147" s="334"/>
      <c r="CG147" s="334"/>
      <c r="CH147" s="334"/>
      <c r="CI147" s="332"/>
      <c r="CJ147" s="332"/>
      <c r="CK147" s="332"/>
      <c r="CL147" s="332"/>
      <c r="CM147" s="332"/>
      <c r="CN147" s="332"/>
      <c r="CO147" s="332"/>
      <c r="CP147" s="332"/>
      <c r="CQ147" s="332"/>
      <c r="CR147" s="313"/>
      <c r="CS147" s="313"/>
      <c r="CT147" s="334"/>
      <c r="CU147" s="334"/>
      <c r="CV147" s="334"/>
      <c r="CW147" s="334"/>
      <c r="CX147" s="332"/>
      <c r="CY147" s="332"/>
      <c r="CZ147" s="332"/>
      <c r="DA147" s="332"/>
      <c r="DB147" s="332"/>
      <c r="DC147" s="332"/>
      <c r="DD147" s="332"/>
      <c r="DE147" s="332"/>
      <c r="DF147" s="332"/>
      <c r="DG147" s="332"/>
      <c r="DH147" s="332"/>
      <c r="DI147" s="313"/>
      <c r="DJ147" s="358"/>
      <c r="DK147" s="315"/>
      <c r="DL147" s="307"/>
      <c r="DM147" s="307"/>
      <c r="DN147" s="307"/>
      <c r="DO147" s="307"/>
      <c r="DP147" s="307"/>
      <c r="DQ147" s="307"/>
      <c r="DR147" s="307"/>
      <c r="DS147" s="307"/>
      <c r="DT147" s="307"/>
      <c r="DU147" s="307"/>
      <c r="DV147" s="307"/>
      <c r="DW147" s="307"/>
      <c r="DX147" s="314"/>
      <c r="DY147" s="325"/>
      <c r="DZ147" s="349"/>
      <c r="EA147" s="348"/>
      <c r="EB147" s="348"/>
      <c r="EC147" s="348"/>
      <c r="ED147" s="348"/>
      <c r="EE147" s="348"/>
      <c r="EF147" s="348"/>
      <c r="EG147" s="348"/>
      <c r="EH147" s="348"/>
      <c r="EI147" s="348"/>
      <c r="EJ147" s="346"/>
      <c r="EK147" s="348"/>
      <c r="EL147" s="348"/>
      <c r="EM147" s="348"/>
      <c r="EN147" s="348"/>
      <c r="EO147" s="348"/>
      <c r="EP147" s="348"/>
      <c r="EQ147" s="348"/>
      <c r="ER147" s="348"/>
      <c r="ES147" s="348"/>
      <c r="ET147" s="348"/>
      <c r="EU147" s="346"/>
      <c r="EV147" s="358"/>
      <c r="EW147" s="360"/>
      <c r="EX147" s="307"/>
      <c r="EY147" s="307"/>
      <c r="EZ147" s="307"/>
      <c r="FA147" s="307"/>
      <c r="FB147" s="307"/>
      <c r="FC147" s="307"/>
      <c r="FD147" s="307"/>
      <c r="FE147" s="307"/>
      <c r="FF147" s="307"/>
      <c r="FG147" s="307"/>
      <c r="FH147" s="307"/>
      <c r="FI147" s="307"/>
      <c r="FJ147" s="314"/>
      <c r="FK147" s="306"/>
      <c r="FL147" s="346"/>
      <c r="FM147" s="349"/>
      <c r="FN147" s="349"/>
      <c r="FO147" s="349"/>
      <c r="FP147" s="349"/>
      <c r="FQ147" s="349"/>
      <c r="FR147" s="349"/>
      <c r="FS147" s="349"/>
      <c r="FT147" s="349"/>
      <c r="FU147" s="349"/>
      <c r="FV147" s="349"/>
      <c r="FW147" s="349"/>
      <c r="FX147" s="346"/>
      <c r="FY147" s="346"/>
      <c r="FZ147" s="346"/>
      <c r="GA147" s="346"/>
      <c r="GB147" s="346"/>
      <c r="GC147" s="346"/>
      <c r="GD147" s="346"/>
      <c r="GE147" s="346"/>
      <c r="GF147" s="346"/>
      <c r="GG147" s="346"/>
      <c r="GH147" s="346"/>
      <c r="GI147" s="346"/>
      <c r="GJ147" s="324"/>
      <c r="GK147" s="324"/>
      <c r="GL147" s="360"/>
      <c r="GM147" s="307"/>
      <c r="GN147" s="307"/>
      <c r="GO147" s="307"/>
      <c r="GP147" s="307"/>
      <c r="GQ147" s="307"/>
      <c r="GR147" s="307"/>
      <c r="GS147" s="307"/>
      <c r="GT147" s="307"/>
      <c r="GU147" s="307"/>
      <c r="GV147" s="307"/>
      <c r="GW147" s="307"/>
      <c r="GX147" s="307"/>
      <c r="GY147" s="307"/>
      <c r="GZ147" s="307"/>
      <c r="HA147" s="307"/>
      <c r="HB147" s="307"/>
      <c r="HC147" s="307"/>
      <c r="HD147" s="307"/>
      <c r="HE147" s="307"/>
      <c r="HF147" s="307"/>
      <c r="HG147" s="307"/>
      <c r="HH147" s="307"/>
      <c r="HI147" s="307"/>
      <c r="HJ147" s="307"/>
      <c r="HK147" s="307"/>
      <c r="HL147" s="307"/>
      <c r="HM147" s="307"/>
      <c r="HN147" s="307"/>
      <c r="HO147" s="307"/>
      <c r="HP147" s="307"/>
      <c r="HQ147" s="307"/>
      <c r="HR147" s="307"/>
      <c r="HS147" s="307"/>
      <c r="HT147" s="307"/>
      <c r="HU147" s="307"/>
      <c r="HV147" s="307"/>
      <c r="HW147" s="307"/>
      <c r="HX147" s="307"/>
      <c r="HY147" s="307"/>
      <c r="HZ147" s="307"/>
      <c r="IA147" s="307"/>
      <c r="IB147" s="307"/>
      <c r="IC147" s="307"/>
      <c r="ID147" s="307"/>
      <c r="IE147" s="307"/>
      <c r="IF147" s="307"/>
      <c r="IG147" s="307"/>
      <c r="IH147" s="307"/>
      <c r="II147" s="307"/>
      <c r="IJ147" s="307"/>
      <c r="IK147" s="307"/>
      <c r="IL147" s="307"/>
      <c r="IM147" s="307"/>
      <c r="IN147" s="307"/>
      <c r="IO147" s="307"/>
      <c r="IP147" s="307"/>
      <c r="IQ147" s="307"/>
      <c r="IR147" s="307"/>
      <c r="IS147" s="307"/>
      <c r="IT147" s="307"/>
      <c r="IU147" s="307"/>
      <c r="IV147" s="307"/>
      <c r="IW147" s="307"/>
      <c r="IX147" s="307"/>
      <c r="IY147" s="307"/>
      <c r="IZ147" s="307"/>
      <c r="JA147" s="307"/>
      <c r="JB147" s="307"/>
      <c r="JC147" s="307"/>
      <c r="JD147" s="307"/>
      <c r="JE147" s="307"/>
      <c r="JF147" s="307"/>
      <c r="JG147" s="307"/>
      <c r="JH147" s="307"/>
      <c r="JI147" s="307"/>
      <c r="JJ147" s="307"/>
      <c r="JK147" s="307"/>
      <c r="JL147" s="307"/>
      <c r="JM147" s="307"/>
      <c r="JN147" s="307"/>
      <c r="JO147" s="307"/>
      <c r="JP147" s="307"/>
      <c r="JQ147" s="307"/>
      <c r="JR147" s="307"/>
      <c r="JS147" s="307"/>
      <c r="JT147" s="307"/>
      <c r="JU147" s="307"/>
      <c r="JV147" s="307"/>
      <c r="JW147" s="307"/>
      <c r="JX147" s="307"/>
      <c r="JY147" s="307"/>
      <c r="JZ147" s="307"/>
      <c r="KA147" s="307"/>
      <c r="KB147" s="307"/>
      <c r="KC147" s="307"/>
      <c r="KD147" s="307"/>
      <c r="KE147" s="307"/>
      <c r="KF147" s="307"/>
      <c r="KG147" s="307"/>
      <c r="KH147" s="307"/>
      <c r="KI147" s="307"/>
      <c r="KJ147" s="307"/>
      <c r="KK147" s="307"/>
      <c r="KL147" s="307"/>
      <c r="KM147" s="307"/>
      <c r="KN147" s="307"/>
      <c r="KO147" s="307"/>
      <c r="KP147" s="307"/>
      <c r="KQ147" s="307"/>
      <c r="KR147" s="307"/>
      <c r="KS147" s="307"/>
      <c r="KT147" s="307"/>
    </row>
    <row r="148" spans="14:306" s="56" customFormat="1" ht="15" customHeight="1">
      <c r="N148" s="341"/>
      <c r="O148" s="330"/>
      <c r="P148" s="330"/>
      <c r="Q148" s="330"/>
      <c r="R148" s="330"/>
      <c r="S148" s="330"/>
      <c r="T148" s="330"/>
      <c r="U148" s="330"/>
      <c r="W148" s="330"/>
      <c r="X148" s="330"/>
      <c r="Y148" s="330"/>
      <c r="Z148" s="330"/>
      <c r="AA148" s="330"/>
      <c r="AB148" s="330"/>
      <c r="AC148" s="330"/>
      <c r="AD148" s="330"/>
      <c r="AE148" s="330"/>
      <c r="AG148" s="354">
        <v>18</v>
      </c>
      <c r="AH148" s="354"/>
      <c r="AI148" s="367" t="s">
        <v>260</v>
      </c>
      <c r="AJ148" s="367" t="s">
        <v>74</v>
      </c>
      <c r="AK148" s="368">
        <v>19</v>
      </c>
      <c r="AL148" s="368">
        <v>24</v>
      </c>
      <c r="AM148" s="367" t="s">
        <v>564</v>
      </c>
      <c r="AN148" s="367" t="s">
        <v>101</v>
      </c>
      <c r="AO148" s="368">
        <v>19</v>
      </c>
      <c r="AP148" s="367" t="s">
        <v>126</v>
      </c>
      <c r="AQ148" s="367" t="s">
        <v>568</v>
      </c>
      <c r="AR148" s="367" t="s">
        <v>569</v>
      </c>
      <c r="AS148" s="367" t="s">
        <v>276</v>
      </c>
      <c r="AT148" s="367" t="s">
        <v>570</v>
      </c>
      <c r="AU148" s="367"/>
      <c r="AV148" s="367" t="s">
        <v>571</v>
      </c>
      <c r="AW148" s="367" t="s">
        <v>572</v>
      </c>
      <c r="AX148" s="367" t="s">
        <v>573</v>
      </c>
      <c r="AY148" s="303">
        <f t="shared" si="22"/>
        <v>42</v>
      </c>
      <c r="AZ148" s="303">
        <f t="shared" si="23"/>
        <v>29</v>
      </c>
      <c r="BA148" s="303">
        <f t="shared" si="24"/>
        <v>20</v>
      </c>
      <c r="BB148" s="303">
        <f t="shared" si="25"/>
        <v>25</v>
      </c>
      <c r="BC148" s="303" t="str">
        <f t="shared" si="26"/>
        <v>-</v>
      </c>
      <c r="BD148" s="303">
        <f t="shared" si="27"/>
        <v>39</v>
      </c>
      <c r="BE148" s="303">
        <f t="shared" si="28"/>
        <v>20</v>
      </c>
      <c r="BF148" s="303">
        <f t="shared" si="29"/>
        <v>27</v>
      </c>
      <c r="BG148" s="303">
        <f t="shared" si="30"/>
        <v>26</v>
      </c>
      <c r="BH148" s="303"/>
      <c r="BI148" s="303">
        <f t="shared" si="16"/>
        <v>37</v>
      </c>
      <c r="BJ148" s="303">
        <f t="shared" si="17"/>
        <v>32</v>
      </c>
      <c r="BK148" s="303">
        <f t="shared" si="18"/>
        <v>97</v>
      </c>
      <c r="BL148" s="303">
        <f t="shared" si="19"/>
        <v>16</v>
      </c>
      <c r="BM148" s="303">
        <f t="shared" si="20"/>
        <v>22</v>
      </c>
      <c r="BN148" s="303">
        <f t="shared" si="21"/>
        <v>15</v>
      </c>
      <c r="CB148" s="357"/>
      <c r="CC148" s="334"/>
      <c r="CD148" s="334"/>
      <c r="CE148" s="334"/>
      <c r="CF148" s="334"/>
      <c r="CG148" s="334"/>
      <c r="CH148" s="332"/>
      <c r="CI148" s="332"/>
      <c r="CJ148" s="332"/>
      <c r="CK148" s="332"/>
      <c r="CL148" s="332"/>
      <c r="CM148" s="332"/>
      <c r="CN148" s="332"/>
      <c r="CO148" s="332"/>
      <c r="CP148" s="332"/>
      <c r="CQ148" s="332"/>
      <c r="CR148" s="313"/>
      <c r="CS148" s="313"/>
      <c r="CT148" s="334"/>
      <c r="CU148" s="334"/>
      <c r="CV148" s="334"/>
      <c r="CW148" s="334"/>
      <c r="CX148" s="332"/>
      <c r="CY148" s="332"/>
      <c r="CZ148" s="332"/>
      <c r="DA148" s="332"/>
      <c r="DB148" s="332"/>
      <c r="DC148" s="332"/>
      <c r="DD148" s="332"/>
      <c r="DE148" s="332"/>
      <c r="DF148" s="332"/>
      <c r="DG148" s="332"/>
      <c r="DH148" s="332"/>
      <c r="DI148" s="313"/>
      <c r="DJ148" s="358"/>
      <c r="DK148" s="315"/>
      <c r="DL148" s="307"/>
      <c r="DM148" s="307"/>
      <c r="DN148" s="307"/>
      <c r="DO148" s="307"/>
      <c r="DP148" s="307"/>
      <c r="DQ148" s="307"/>
      <c r="DR148" s="307"/>
      <c r="DS148" s="307"/>
      <c r="DT148" s="307"/>
      <c r="DU148" s="307"/>
      <c r="DV148" s="307"/>
      <c r="DW148" s="307"/>
      <c r="DX148" s="314"/>
      <c r="DY148" s="325"/>
      <c r="DZ148" s="348"/>
      <c r="EA148" s="349"/>
      <c r="EB148" s="348"/>
      <c r="EC148" s="348"/>
      <c r="ED148" s="348"/>
      <c r="EE148" s="348"/>
      <c r="EF148" s="349"/>
      <c r="EG148" s="348"/>
      <c r="EH148" s="348"/>
      <c r="EI148" s="348"/>
      <c r="EJ148" s="346"/>
      <c r="EK148" s="348"/>
      <c r="EL148" s="348"/>
      <c r="EM148" s="348"/>
      <c r="EN148" s="348"/>
      <c r="EO148" s="348"/>
      <c r="EP148" s="348"/>
      <c r="EQ148" s="348"/>
      <c r="ER148" s="348"/>
      <c r="ES148" s="348"/>
      <c r="ET148" s="348"/>
      <c r="EU148" s="346"/>
      <c r="EV148" s="358"/>
      <c r="EW148" s="360"/>
      <c r="EX148" s="307"/>
      <c r="EY148" s="307"/>
      <c r="EZ148" s="307"/>
      <c r="FA148" s="307"/>
      <c r="FB148" s="307"/>
      <c r="FC148" s="307"/>
      <c r="FD148" s="307"/>
      <c r="FE148" s="307"/>
      <c r="FF148" s="307"/>
      <c r="FG148" s="307"/>
      <c r="FH148" s="307"/>
      <c r="FI148" s="307"/>
      <c r="FJ148" s="314"/>
      <c r="FK148" s="306"/>
      <c r="FL148" s="346"/>
      <c r="FM148" s="346"/>
      <c r="FN148" s="346"/>
      <c r="FO148" s="346"/>
      <c r="FP148" s="346"/>
      <c r="FQ148" s="346"/>
      <c r="FR148" s="346"/>
      <c r="FS148" s="346"/>
      <c r="FT148" s="346"/>
      <c r="FU148" s="346"/>
      <c r="FV148" s="346"/>
      <c r="FW148" s="346"/>
      <c r="FX148" s="346"/>
      <c r="FY148" s="346"/>
      <c r="FZ148" s="346"/>
      <c r="GA148" s="346"/>
      <c r="GB148" s="346"/>
      <c r="GC148" s="346"/>
      <c r="GD148" s="346"/>
      <c r="GE148" s="346"/>
      <c r="GF148" s="346"/>
      <c r="GG148" s="346"/>
      <c r="GH148" s="346"/>
      <c r="GI148" s="346"/>
      <c r="GJ148" s="324"/>
      <c r="GK148" s="324"/>
      <c r="GL148" s="360"/>
      <c r="GM148" s="307"/>
      <c r="GN148" s="307"/>
      <c r="GO148" s="307"/>
      <c r="GP148" s="307"/>
      <c r="GQ148" s="307"/>
      <c r="GR148" s="307"/>
      <c r="GS148" s="307"/>
      <c r="GT148" s="307"/>
      <c r="GU148" s="307"/>
      <c r="GV148" s="307"/>
      <c r="GW148" s="307"/>
      <c r="GX148" s="307"/>
      <c r="GY148" s="307"/>
      <c r="GZ148" s="307"/>
      <c r="HA148" s="307"/>
      <c r="HB148" s="307"/>
      <c r="HC148" s="307"/>
      <c r="HD148" s="307"/>
      <c r="HE148" s="307"/>
      <c r="HF148" s="307"/>
      <c r="HG148" s="307"/>
      <c r="HH148" s="307"/>
      <c r="HI148" s="307"/>
      <c r="HJ148" s="307"/>
      <c r="HK148" s="307"/>
      <c r="HL148" s="307"/>
      <c r="HM148" s="307"/>
      <c r="HN148" s="307"/>
      <c r="HO148" s="307"/>
      <c r="HP148" s="307"/>
      <c r="HQ148" s="307"/>
      <c r="HR148" s="307"/>
      <c r="HS148" s="307"/>
      <c r="HT148" s="307"/>
      <c r="HU148" s="307"/>
      <c r="HV148" s="307"/>
      <c r="HW148" s="307"/>
      <c r="HX148" s="307"/>
      <c r="HY148" s="307"/>
      <c r="HZ148" s="307"/>
      <c r="IA148" s="307"/>
      <c r="IB148" s="307"/>
      <c r="IC148" s="307"/>
      <c r="ID148" s="307"/>
      <c r="IE148" s="307"/>
      <c r="IF148" s="307"/>
      <c r="IG148" s="307"/>
      <c r="IH148" s="307"/>
      <c r="II148" s="307"/>
      <c r="IJ148" s="307"/>
      <c r="IK148" s="307"/>
      <c r="IL148" s="307"/>
      <c r="IM148" s="307"/>
      <c r="IN148" s="307"/>
      <c r="IO148" s="307"/>
      <c r="IP148" s="307"/>
      <c r="IQ148" s="307"/>
      <c r="IR148" s="307"/>
      <c r="IS148" s="307"/>
      <c r="IT148" s="307"/>
      <c r="IU148" s="307"/>
      <c r="IV148" s="307"/>
      <c r="IW148" s="307"/>
      <c r="IX148" s="307"/>
      <c r="IY148" s="307"/>
      <c r="IZ148" s="307"/>
      <c r="JA148" s="307"/>
      <c r="JB148" s="307"/>
      <c r="JC148" s="307"/>
      <c r="JD148" s="307"/>
      <c r="JE148" s="307"/>
      <c r="JF148" s="307"/>
      <c r="JG148" s="307"/>
      <c r="JH148" s="307"/>
      <c r="JI148" s="307"/>
      <c r="JJ148" s="307"/>
      <c r="JK148" s="307"/>
      <c r="JL148" s="307"/>
      <c r="JM148" s="307"/>
      <c r="JN148" s="307"/>
      <c r="JO148" s="307"/>
      <c r="JP148" s="307"/>
      <c r="JQ148" s="307"/>
      <c r="JR148" s="307"/>
      <c r="JS148" s="307"/>
      <c r="JT148" s="307"/>
      <c r="JU148" s="307"/>
      <c r="JV148" s="307"/>
      <c r="JW148" s="307"/>
      <c r="JX148" s="307"/>
      <c r="JY148" s="307"/>
      <c r="JZ148" s="307"/>
      <c r="KA148" s="307"/>
      <c r="KB148" s="307"/>
      <c r="KC148" s="307"/>
      <c r="KD148" s="307"/>
      <c r="KE148" s="307"/>
      <c r="KF148" s="307"/>
      <c r="KG148" s="307"/>
      <c r="KH148" s="307"/>
      <c r="KI148" s="307"/>
      <c r="KJ148" s="307"/>
      <c r="KK148" s="307"/>
      <c r="KL148" s="307"/>
      <c r="KM148" s="307"/>
      <c r="KN148" s="307"/>
      <c r="KO148" s="307"/>
      <c r="KP148" s="307"/>
      <c r="KQ148" s="307"/>
      <c r="KR148" s="307"/>
      <c r="KS148" s="307"/>
      <c r="KT148" s="307"/>
    </row>
    <row r="149" spans="14:306" s="56" customFormat="1" ht="15" customHeight="1">
      <c r="N149" s="341"/>
      <c r="O149" s="330"/>
      <c r="P149" s="330"/>
      <c r="Q149" s="330"/>
      <c r="R149" s="330"/>
      <c r="S149" s="330"/>
      <c r="T149" s="330"/>
      <c r="U149" s="330"/>
      <c r="W149" s="330"/>
      <c r="X149" s="330"/>
      <c r="Y149" s="330"/>
      <c r="Z149" s="330"/>
      <c r="AA149" s="330"/>
      <c r="AB149" s="330"/>
      <c r="AC149" s="330"/>
      <c r="AD149" s="330"/>
      <c r="AE149" s="330"/>
      <c r="AG149" s="354">
        <v>19</v>
      </c>
      <c r="AH149" s="354"/>
      <c r="AI149" s="367" t="s">
        <v>565</v>
      </c>
      <c r="AJ149" s="367" t="s">
        <v>566</v>
      </c>
      <c r="AK149" s="369" t="s">
        <v>545</v>
      </c>
      <c r="AL149" s="367" t="s">
        <v>185</v>
      </c>
      <c r="AM149" s="356" t="s">
        <v>0</v>
      </c>
      <c r="AN149" s="367" t="s">
        <v>567</v>
      </c>
      <c r="AO149" s="367" t="s">
        <v>326</v>
      </c>
      <c r="AP149" s="367" t="s">
        <v>548</v>
      </c>
      <c r="AQ149" s="367"/>
      <c r="AR149" s="367"/>
      <c r="AS149" s="367"/>
      <c r="AT149" s="367"/>
      <c r="AU149" s="367"/>
      <c r="AV149" s="367"/>
      <c r="AW149" s="367"/>
      <c r="AX149" s="367"/>
      <c r="AY149" s="303">
        <f>IF(AI149="-",AI149,IF(ISNUMBER(AI149),AI149,MID(AI149,(FIND("-",AI149)+1),3)+1))</f>
        <v>69</v>
      </c>
      <c r="AZ149" s="303">
        <f>IF(AJ149="-",AJ149,IF(ISNUMBER(AJ149),AJ149,MID(AJ149,(FIND("-",AJ149)+1),3)+1))</f>
        <v>45</v>
      </c>
      <c r="BA149" s="303">
        <f>IF(AK149="-",AK149,IF(ISNUMBER(AK149),AK149,MID(AK149,(FIND("-",AK149)+1),3)+1))</f>
        <v>33</v>
      </c>
      <c r="BB149" s="303">
        <f>IF(AL149="-",AL149,IF(ISNUMBER(AL149),AL149,MID(AL149,(FIND("-",AL149)+1),3)+1))</f>
        <v>29</v>
      </c>
      <c r="BC149" s="303">
        <v>66</v>
      </c>
      <c r="BD149" s="303">
        <f>IF(AN149="-",AN149,IF(ISNUMBER(AN149),AN149,MID(AN149,(FIND("-",AN149)+1),3)+1))</f>
        <v>69</v>
      </c>
      <c r="BE149" s="303">
        <f>IF(AO149="-",AO149,IF(ISNUMBER(AO149),AO149,MID(AO149,(FIND("-",AO149)+1),3)+1))</f>
        <v>31</v>
      </c>
      <c r="BF149" s="303">
        <f>IF(AP149="-",AP149,IF(ISNUMBER(AP149),AP149,MID(AP149,(FIND("-",AP149)+1),3)+1))</f>
        <v>36</v>
      </c>
      <c r="BG149" s="303">
        <f>IF(AQ148="-",AQ148,IF(ISNUMBER(AQ148),AQ148,MID(AQ148,(FIND("-",AQ148)+1),3)+1))</f>
        <v>43</v>
      </c>
      <c r="BH149" s="303"/>
      <c r="BI149" s="303">
        <f>IF(AR148="-",AR148,IF(ISNUMBER(AR148),AR148,MID(AR148,(FIND("-",AR148)+1),3)+1))</f>
        <v>46</v>
      </c>
      <c r="BJ149" s="303">
        <f>IF(AS148="-",AS148,IF(ISNUMBER(AS148),AS148,MID(AS148,(FIND("-",AS148)+1),3)+1))</f>
        <v>39</v>
      </c>
      <c r="BK149" s="303">
        <f>IF(AT148="-",AT148,IF(ISNUMBER(AT148),AT148,MID(AT148,(FIND("-",AT148)+1),3)+1))</f>
        <v>137</v>
      </c>
      <c r="BL149" s="303">
        <f>IF(AV148="-",AV148,IF(ISNUMBER(AV148),AV148,MID(AV148,(FIND("-",AV148)+1),3)+1))</f>
        <v>34</v>
      </c>
      <c r="BM149" s="303">
        <f>IF(AW148="-",AW148,IF(ISNUMBER(AW148),AW148,MID(AW148,(FIND("-",AW148)+1),3)+1))</f>
        <v>35</v>
      </c>
      <c r="BN149" s="303">
        <f>IF(AX148="-",AX148,IF(ISNUMBER(AX148),AX148,MID(AX148,(FIND("-",AX148)+1),3)+1))</f>
        <v>25</v>
      </c>
      <c r="CB149" s="357"/>
      <c r="CC149" s="334"/>
      <c r="CD149" s="334"/>
      <c r="CE149" s="334"/>
      <c r="CF149" s="334"/>
      <c r="CG149" s="334"/>
      <c r="CH149" s="332"/>
      <c r="CI149" s="332"/>
      <c r="CJ149" s="332"/>
      <c r="CK149" s="332"/>
      <c r="CL149" s="332"/>
      <c r="CM149" s="332"/>
      <c r="CN149" s="332"/>
      <c r="CO149" s="332"/>
      <c r="CP149" s="332"/>
      <c r="CQ149" s="332"/>
      <c r="CR149" s="313"/>
      <c r="CS149" s="313"/>
      <c r="CT149" s="334"/>
      <c r="CU149" s="334"/>
      <c r="CV149" s="334"/>
      <c r="CW149" s="334"/>
      <c r="CX149" s="332"/>
      <c r="CY149" s="332"/>
      <c r="CZ149" s="332"/>
      <c r="DA149" s="332"/>
      <c r="DB149" s="332"/>
      <c r="DC149" s="332"/>
      <c r="DD149" s="332"/>
      <c r="DE149" s="332"/>
      <c r="DF149" s="332"/>
      <c r="DG149" s="332"/>
      <c r="DH149" s="332"/>
      <c r="DI149" s="313"/>
      <c r="DJ149" s="358"/>
      <c r="DK149" s="315"/>
      <c r="DL149" s="307"/>
      <c r="DM149" s="307"/>
      <c r="DN149" s="307"/>
      <c r="DO149" s="307"/>
      <c r="DP149" s="307"/>
      <c r="DQ149" s="307"/>
      <c r="DR149" s="307"/>
      <c r="DS149" s="307"/>
      <c r="DT149" s="307"/>
      <c r="DU149" s="307"/>
      <c r="DV149" s="307"/>
      <c r="DW149" s="307"/>
      <c r="DX149" s="314"/>
      <c r="DY149" s="325"/>
      <c r="DZ149" s="348"/>
      <c r="EA149" s="349"/>
      <c r="EB149" s="349"/>
      <c r="EC149" s="348"/>
      <c r="ED149" s="348"/>
      <c r="EE149" s="348"/>
      <c r="EF149" s="349"/>
      <c r="EG149" s="349"/>
      <c r="EH149" s="348"/>
      <c r="EI149" s="348"/>
      <c r="EJ149" s="346"/>
      <c r="EK149" s="348"/>
      <c r="EL149" s="348"/>
      <c r="EM149" s="348"/>
      <c r="EN149" s="348"/>
      <c r="EO149" s="348"/>
      <c r="EP149" s="348"/>
      <c r="EQ149" s="348"/>
      <c r="ER149" s="348"/>
      <c r="ES149" s="348"/>
      <c r="ET149" s="348"/>
      <c r="EU149" s="346"/>
      <c r="EV149" s="358"/>
      <c r="EW149" s="360"/>
      <c r="EX149" s="307"/>
      <c r="EY149" s="307"/>
      <c r="EZ149" s="307"/>
      <c r="FA149" s="307"/>
      <c r="FB149" s="307"/>
      <c r="FC149" s="307"/>
      <c r="FD149" s="307"/>
      <c r="FE149" s="307"/>
      <c r="FF149" s="307"/>
      <c r="FG149" s="307"/>
      <c r="FH149" s="307"/>
      <c r="FI149" s="307"/>
      <c r="FJ149" s="314"/>
      <c r="FK149" s="306"/>
      <c r="FL149" s="346"/>
      <c r="FM149" s="346"/>
      <c r="FN149" s="346"/>
      <c r="FO149" s="346"/>
      <c r="FP149" s="346"/>
      <c r="FQ149" s="346"/>
      <c r="FR149" s="346"/>
      <c r="FS149" s="346"/>
      <c r="FT149" s="346"/>
      <c r="FU149" s="346"/>
      <c r="FV149" s="346"/>
      <c r="FW149" s="346"/>
      <c r="FX149" s="346"/>
      <c r="FY149" s="346"/>
      <c r="FZ149" s="346"/>
      <c r="GA149" s="346"/>
      <c r="GB149" s="346"/>
      <c r="GC149" s="346"/>
      <c r="GD149" s="346"/>
      <c r="GE149" s="346"/>
      <c r="GF149" s="346"/>
      <c r="GG149" s="346"/>
      <c r="GH149" s="346"/>
      <c r="GI149" s="346"/>
      <c r="GJ149" s="324"/>
      <c r="GK149" s="324"/>
      <c r="GL149" s="360"/>
      <c r="GM149" s="307"/>
      <c r="GN149" s="307"/>
      <c r="GO149" s="307"/>
      <c r="GP149" s="307"/>
      <c r="GQ149" s="307"/>
      <c r="GR149" s="307"/>
      <c r="GS149" s="307"/>
      <c r="GT149" s="307"/>
      <c r="GU149" s="307"/>
      <c r="GV149" s="307"/>
      <c r="GW149" s="307"/>
      <c r="GX149" s="307"/>
      <c r="GY149" s="307"/>
      <c r="GZ149" s="307"/>
      <c r="HA149" s="307"/>
      <c r="HB149" s="307"/>
      <c r="HC149" s="307"/>
      <c r="HD149" s="307"/>
      <c r="HE149" s="307"/>
      <c r="HF149" s="307"/>
      <c r="HG149" s="307"/>
      <c r="HH149" s="307"/>
      <c r="HI149" s="307"/>
      <c r="HJ149" s="307"/>
      <c r="HK149" s="307"/>
      <c r="HL149" s="307"/>
      <c r="HM149" s="307"/>
      <c r="HN149" s="307"/>
      <c r="HO149" s="307"/>
      <c r="HP149" s="307"/>
      <c r="HQ149" s="307"/>
      <c r="HR149" s="307"/>
      <c r="HS149" s="307"/>
      <c r="HT149" s="307"/>
      <c r="HU149" s="307"/>
      <c r="HV149" s="307"/>
      <c r="HW149" s="307"/>
      <c r="HX149" s="307"/>
      <c r="HY149" s="307"/>
      <c r="HZ149" s="307"/>
      <c r="IA149" s="307"/>
      <c r="IB149" s="307"/>
      <c r="IC149" s="307"/>
      <c r="ID149" s="307"/>
      <c r="IE149" s="307"/>
      <c r="IF149" s="307"/>
      <c r="IG149" s="307"/>
      <c r="IH149" s="307"/>
      <c r="II149" s="307"/>
      <c r="IJ149" s="307"/>
      <c r="IK149" s="307"/>
      <c r="IL149" s="307"/>
      <c r="IM149" s="307"/>
      <c r="IN149" s="307"/>
      <c r="IO149" s="307"/>
      <c r="IP149" s="307"/>
      <c r="IQ149" s="307"/>
      <c r="IR149" s="307"/>
      <c r="IS149" s="307"/>
      <c r="IT149" s="307"/>
      <c r="IU149" s="307"/>
      <c r="IV149" s="307"/>
      <c r="IW149" s="307"/>
      <c r="IX149" s="307"/>
      <c r="IY149" s="307"/>
      <c r="IZ149" s="307"/>
      <c r="JA149" s="307"/>
      <c r="JB149" s="307"/>
      <c r="JC149" s="307"/>
      <c r="JD149" s="307"/>
      <c r="JE149" s="307"/>
      <c r="JF149" s="307"/>
      <c r="JG149" s="307"/>
      <c r="JH149" s="307"/>
      <c r="JI149" s="307"/>
      <c r="JJ149" s="307"/>
      <c r="JK149" s="307"/>
      <c r="JL149" s="307"/>
      <c r="JM149" s="307"/>
      <c r="JN149" s="307"/>
      <c r="JO149" s="307"/>
      <c r="JP149" s="307"/>
      <c r="JQ149" s="307"/>
      <c r="JR149" s="307"/>
      <c r="JS149" s="307"/>
      <c r="JT149" s="307"/>
      <c r="JU149" s="307"/>
      <c r="JV149" s="307"/>
      <c r="JW149" s="307"/>
      <c r="JX149" s="307"/>
      <c r="JY149" s="307"/>
      <c r="JZ149" s="307"/>
      <c r="KA149" s="307"/>
      <c r="KB149" s="307"/>
      <c r="KC149" s="307"/>
      <c r="KD149" s="307"/>
      <c r="KE149" s="307"/>
      <c r="KF149" s="307"/>
      <c r="KG149" s="307"/>
      <c r="KH149" s="307"/>
      <c r="KI149" s="307"/>
      <c r="KJ149" s="307"/>
      <c r="KK149" s="307"/>
      <c r="KL149" s="307"/>
      <c r="KM149" s="307"/>
      <c r="KN149" s="307"/>
      <c r="KO149" s="307"/>
      <c r="KP149" s="307"/>
      <c r="KQ149" s="307"/>
      <c r="KR149" s="307"/>
      <c r="KS149" s="307"/>
      <c r="KT149" s="307"/>
    </row>
    <row r="150" spans="14:306" s="56" customFormat="1" ht="15" customHeight="1">
      <c r="N150" s="311"/>
      <c r="O150" s="311"/>
      <c r="P150" s="311"/>
      <c r="Q150" s="311"/>
      <c r="R150" s="311"/>
      <c r="S150" s="311"/>
      <c r="T150" s="311"/>
      <c r="U150" s="311"/>
      <c r="W150" s="342"/>
      <c r="X150" s="342"/>
      <c r="Y150" s="342"/>
      <c r="Z150" s="342"/>
      <c r="AA150" s="342"/>
      <c r="AB150" s="342"/>
      <c r="AC150" s="342"/>
      <c r="AD150" s="342"/>
      <c r="AE150" s="342"/>
      <c r="AG150" s="303"/>
      <c r="AH150" s="303"/>
      <c r="AI150" s="362"/>
      <c r="AJ150" s="362"/>
      <c r="AK150" s="362"/>
      <c r="AL150" s="362"/>
      <c r="AM150" s="362"/>
      <c r="AN150" s="362"/>
      <c r="AO150" s="362"/>
      <c r="AP150" s="362"/>
      <c r="AQ150" s="362"/>
      <c r="AR150" s="362"/>
      <c r="AS150" s="362"/>
      <c r="AT150" s="362"/>
      <c r="AU150" s="362"/>
      <c r="AV150" s="362"/>
      <c r="AW150" s="362"/>
      <c r="AX150" s="362"/>
      <c r="AY150" s="303"/>
      <c r="AZ150" s="303"/>
      <c r="BA150" s="303"/>
      <c r="BB150" s="303"/>
      <c r="BC150" s="303"/>
      <c r="BD150" s="303"/>
      <c r="BE150" s="303"/>
      <c r="BF150" s="303"/>
      <c r="BG150" s="303"/>
      <c r="BH150" s="303"/>
      <c r="BI150" s="303"/>
      <c r="BJ150" s="303"/>
      <c r="BK150" s="303"/>
      <c r="BL150" s="303"/>
      <c r="BM150" s="303"/>
      <c r="BN150" s="303"/>
      <c r="CB150" s="357"/>
      <c r="CC150" s="334"/>
      <c r="CD150" s="334"/>
      <c r="CE150" s="334"/>
      <c r="CF150" s="334"/>
      <c r="CG150" s="334"/>
      <c r="CH150" s="332"/>
      <c r="CI150" s="332"/>
      <c r="CJ150" s="332"/>
      <c r="CK150" s="332"/>
      <c r="CL150" s="332"/>
      <c r="CM150" s="332"/>
      <c r="CN150" s="332"/>
      <c r="CO150" s="332"/>
      <c r="CP150" s="332"/>
      <c r="CQ150" s="332"/>
      <c r="CR150" s="313"/>
      <c r="CS150" s="313"/>
      <c r="CT150" s="334"/>
      <c r="CU150" s="334"/>
      <c r="CV150" s="334"/>
      <c r="CW150" s="334"/>
      <c r="CX150" s="332"/>
      <c r="CY150" s="332"/>
      <c r="CZ150" s="332"/>
      <c r="DA150" s="332"/>
      <c r="DB150" s="332"/>
      <c r="DC150" s="332"/>
      <c r="DD150" s="332"/>
      <c r="DE150" s="332"/>
      <c r="DF150" s="332"/>
      <c r="DG150" s="332"/>
      <c r="DH150" s="332"/>
      <c r="DI150" s="313"/>
      <c r="DJ150" s="358"/>
      <c r="DK150" s="315"/>
      <c r="DL150" s="307"/>
      <c r="DM150" s="307"/>
      <c r="DN150" s="307"/>
      <c r="DO150" s="307"/>
      <c r="DP150" s="307"/>
      <c r="DQ150" s="307"/>
      <c r="DR150" s="307"/>
      <c r="DS150" s="307"/>
      <c r="DT150" s="307"/>
      <c r="DU150" s="307"/>
      <c r="DV150" s="307"/>
      <c r="DW150" s="307"/>
      <c r="DX150" s="314"/>
      <c r="DY150" s="325"/>
      <c r="DZ150" s="349"/>
      <c r="EA150" s="349"/>
      <c r="EB150" s="349"/>
      <c r="EC150" s="349"/>
      <c r="ED150" s="349"/>
      <c r="EE150" s="349"/>
      <c r="EF150" s="349"/>
      <c r="EG150" s="349"/>
      <c r="EH150" s="349"/>
      <c r="EI150" s="349"/>
      <c r="EJ150" s="346"/>
      <c r="EK150" s="348"/>
      <c r="EL150" s="348"/>
      <c r="EM150" s="348"/>
      <c r="EN150" s="348"/>
      <c r="EO150" s="348"/>
      <c r="EP150" s="348"/>
      <c r="EQ150" s="348"/>
      <c r="ER150" s="348"/>
      <c r="ES150" s="348"/>
      <c r="ET150" s="348"/>
      <c r="EU150" s="346"/>
      <c r="EV150" s="358"/>
      <c r="EW150" s="360"/>
      <c r="EX150" s="307"/>
      <c r="EY150" s="307"/>
      <c r="EZ150" s="307"/>
      <c r="FA150" s="307"/>
      <c r="FB150" s="307"/>
      <c r="FC150" s="307"/>
      <c r="FD150" s="307"/>
      <c r="FE150" s="307"/>
      <c r="FF150" s="307"/>
      <c r="FG150" s="307"/>
      <c r="FH150" s="307"/>
      <c r="FI150" s="307"/>
      <c r="FJ150" s="314"/>
      <c r="FK150" s="306"/>
      <c r="FL150" s="346"/>
      <c r="FM150" s="346"/>
      <c r="FN150" s="346"/>
      <c r="FO150" s="346"/>
      <c r="FP150" s="346"/>
      <c r="FQ150" s="346"/>
      <c r="FR150" s="346"/>
      <c r="FS150" s="346"/>
      <c r="FT150" s="346"/>
      <c r="FU150" s="346"/>
      <c r="FV150" s="346"/>
      <c r="FW150" s="346"/>
      <c r="FX150" s="346"/>
      <c r="FY150" s="346"/>
      <c r="FZ150" s="346"/>
      <c r="GA150" s="346"/>
      <c r="GB150" s="346"/>
      <c r="GC150" s="346"/>
      <c r="GD150" s="346"/>
      <c r="GE150" s="346"/>
      <c r="GF150" s="346"/>
      <c r="GG150" s="346"/>
      <c r="GH150" s="346"/>
      <c r="GI150" s="346"/>
      <c r="GJ150" s="324"/>
      <c r="GK150" s="324"/>
      <c r="GL150" s="360"/>
      <c r="GM150" s="307"/>
      <c r="GN150" s="307"/>
      <c r="GO150" s="307"/>
      <c r="GP150" s="307"/>
      <c r="GQ150" s="307"/>
      <c r="GR150" s="307"/>
      <c r="GS150" s="307"/>
      <c r="GT150" s="307"/>
      <c r="GU150" s="307"/>
      <c r="GV150" s="307"/>
      <c r="GW150" s="307"/>
      <c r="GX150" s="307"/>
      <c r="GY150" s="307"/>
      <c r="GZ150" s="307"/>
      <c r="HA150" s="307"/>
      <c r="HB150" s="307"/>
      <c r="HC150" s="307"/>
      <c r="HD150" s="307"/>
      <c r="HE150" s="307"/>
      <c r="HF150" s="307"/>
      <c r="HG150" s="307"/>
      <c r="HH150" s="307"/>
      <c r="HI150" s="307"/>
      <c r="HJ150" s="307"/>
      <c r="HK150" s="307"/>
      <c r="HL150" s="307"/>
      <c r="HM150" s="307"/>
      <c r="HN150" s="307"/>
      <c r="HO150" s="307"/>
      <c r="HP150" s="307"/>
      <c r="HQ150" s="307"/>
      <c r="HR150" s="307"/>
      <c r="HS150" s="307"/>
      <c r="HT150" s="307"/>
      <c r="HU150" s="307"/>
      <c r="HV150" s="307"/>
      <c r="HW150" s="307"/>
      <c r="HX150" s="307"/>
      <c r="HY150" s="307"/>
      <c r="HZ150" s="307"/>
      <c r="IA150" s="307"/>
      <c r="IB150" s="307"/>
      <c r="IC150" s="307"/>
      <c r="ID150" s="307"/>
      <c r="IE150" s="307"/>
      <c r="IF150" s="307"/>
      <c r="IG150" s="307"/>
      <c r="IH150" s="307"/>
      <c r="II150" s="307"/>
      <c r="IJ150" s="307"/>
      <c r="IK150" s="307"/>
      <c r="IL150" s="307"/>
      <c r="IM150" s="307"/>
      <c r="IN150" s="307"/>
      <c r="IO150" s="307"/>
      <c r="IP150" s="307"/>
      <c r="IQ150" s="307"/>
      <c r="IR150" s="307"/>
      <c r="IS150" s="307"/>
      <c r="IT150" s="307"/>
      <c r="IU150" s="307"/>
      <c r="IV150" s="307"/>
      <c r="IW150" s="307"/>
      <c r="IX150" s="307"/>
      <c r="IY150" s="307"/>
      <c r="IZ150" s="307"/>
      <c r="JA150" s="307"/>
      <c r="JB150" s="307"/>
      <c r="JC150" s="307"/>
      <c r="JD150" s="307"/>
      <c r="JE150" s="307"/>
      <c r="JF150" s="307"/>
      <c r="JG150" s="307"/>
      <c r="JH150" s="307"/>
      <c r="JI150" s="307"/>
      <c r="JJ150" s="307"/>
      <c r="JK150" s="307"/>
      <c r="JL150" s="307"/>
      <c r="JM150" s="307"/>
      <c r="JN150" s="307"/>
      <c r="JO150" s="307"/>
      <c r="JP150" s="307"/>
      <c r="JQ150" s="307"/>
      <c r="JR150" s="307"/>
      <c r="JS150" s="307"/>
      <c r="JT150" s="307"/>
      <c r="JU150" s="307"/>
      <c r="JV150" s="307"/>
      <c r="JW150" s="307"/>
      <c r="JX150" s="307"/>
      <c r="JY150" s="307"/>
      <c r="JZ150" s="307"/>
      <c r="KA150" s="307"/>
      <c r="KB150" s="307"/>
      <c r="KC150" s="307"/>
      <c r="KD150" s="307"/>
      <c r="KE150" s="307"/>
      <c r="KF150" s="307"/>
      <c r="KG150" s="307"/>
      <c r="KH150" s="307"/>
      <c r="KI150" s="307"/>
      <c r="KJ150" s="307"/>
      <c r="KK150" s="307"/>
      <c r="KL150" s="307"/>
      <c r="KM150" s="307"/>
      <c r="KN150" s="307"/>
      <c r="KO150" s="307"/>
      <c r="KP150" s="307"/>
      <c r="KQ150" s="307"/>
      <c r="KR150" s="307"/>
      <c r="KS150" s="307"/>
      <c r="KT150" s="307"/>
    </row>
    <row r="151" spans="14:306" s="56" customFormat="1" ht="15" customHeight="1">
      <c r="N151" s="303"/>
      <c r="O151" s="303"/>
      <c r="P151" s="370"/>
      <c r="Q151" s="370"/>
      <c r="R151" s="303"/>
      <c r="S151" s="303"/>
      <c r="T151" s="303"/>
      <c r="U151" s="303"/>
      <c r="W151" s="342"/>
      <c r="X151" s="342"/>
      <c r="Y151" s="342"/>
      <c r="Z151" s="342"/>
      <c r="AA151" s="342"/>
      <c r="AB151" s="342"/>
      <c r="AC151" s="342"/>
      <c r="AD151" s="342"/>
      <c r="AE151" s="342"/>
      <c r="AG151" s="303"/>
      <c r="AH151" s="303"/>
      <c r="AI151" s="362"/>
      <c r="AJ151" s="362"/>
      <c r="AK151" s="362"/>
      <c r="AL151" s="362"/>
      <c r="AM151" s="362"/>
      <c r="AN151" s="362"/>
      <c r="AO151" s="362"/>
      <c r="AP151" s="362"/>
      <c r="AQ151" s="362"/>
      <c r="AR151" s="362"/>
      <c r="AS151" s="362"/>
      <c r="AT151" s="362"/>
      <c r="AU151" s="362"/>
      <c r="AV151" s="362"/>
      <c r="AW151" s="362"/>
      <c r="AX151" s="362"/>
      <c r="AY151" s="303"/>
      <c r="AZ151" s="303"/>
      <c r="BA151" s="303"/>
      <c r="BB151" s="303"/>
      <c r="BC151" s="303"/>
      <c r="BD151" s="303"/>
      <c r="BE151" s="303"/>
      <c r="BF151" s="303"/>
      <c r="BG151" s="303"/>
      <c r="BH151" s="303"/>
      <c r="BI151" s="303"/>
      <c r="BJ151" s="303"/>
      <c r="BK151" s="303"/>
      <c r="BL151" s="303"/>
      <c r="BM151" s="303"/>
      <c r="BN151" s="303"/>
      <c r="CB151" s="357"/>
      <c r="CC151" s="334"/>
      <c r="CD151" s="334"/>
      <c r="CE151" s="334"/>
      <c r="CF151" s="334"/>
      <c r="CG151" s="334"/>
      <c r="CH151" s="332"/>
      <c r="CI151" s="332"/>
      <c r="CJ151" s="332"/>
      <c r="CK151" s="332"/>
      <c r="CL151" s="332"/>
      <c r="CM151" s="332"/>
      <c r="CN151" s="332"/>
      <c r="CO151" s="332"/>
      <c r="CP151" s="332"/>
      <c r="CQ151" s="332"/>
      <c r="CR151" s="313"/>
      <c r="CS151" s="313"/>
      <c r="CT151" s="332"/>
      <c r="CU151" s="332"/>
      <c r="CV151" s="332"/>
      <c r="CW151" s="332"/>
      <c r="CX151" s="332"/>
      <c r="CY151" s="332"/>
      <c r="CZ151" s="332"/>
      <c r="DA151" s="332"/>
      <c r="DB151" s="332"/>
      <c r="DC151" s="332"/>
      <c r="DD151" s="332"/>
      <c r="DE151" s="332"/>
      <c r="DF151" s="332"/>
      <c r="DG151" s="332"/>
      <c r="DH151" s="332"/>
      <c r="DI151" s="313"/>
      <c r="DJ151" s="358"/>
      <c r="DK151" s="315"/>
      <c r="DL151" s="307"/>
      <c r="DM151" s="307"/>
      <c r="DN151" s="307"/>
      <c r="DO151" s="307"/>
      <c r="DP151" s="307"/>
      <c r="DQ151" s="307"/>
      <c r="DR151" s="307"/>
      <c r="DS151" s="307"/>
      <c r="DT151" s="307"/>
      <c r="DU151" s="307"/>
      <c r="DV151" s="307"/>
      <c r="DW151" s="307"/>
      <c r="DX151" s="314"/>
      <c r="DY151" s="325"/>
      <c r="DZ151" s="348"/>
      <c r="EA151" s="348"/>
      <c r="EB151" s="348"/>
      <c r="EC151" s="348"/>
      <c r="ED151" s="348"/>
      <c r="EE151" s="349"/>
      <c r="EF151" s="349"/>
      <c r="EG151" s="349"/>
      <c r="EH151" s="349"/>
      <c r="EI151" s="349"/>
      <c r="EJ151" s="346"/>
      <c r="EK151" s="348"/>
      <c r="EL151" s="348"/>
      <c r="EM151" s="348"/>
      <c r="EN151" s="348"/>
      <c r="EO151" s="348"/>
      <c r="EP151" s="349"/>
      <c r="EQ151" s="349"/>
      <c r="ER151" s="349"/>
      <c r="ES151" s="349"/>
      <c r="ET151" s="349"/>
      <c r="EU151" s="346"/>
      <c r="EV151" s="358"/>
      <c r="EW151" s="360"/>
      <c r="EX151" s="307"/>
      <c r="EY151" s="307"/>
      <c r="EZ151" s="307"/>
      <c r="FA151" s="307"/>
      <c r="FB151" s="307"/>
      <c r="FC151" s="307"/>
      <c r="FD151" s="307"/>
      <c r="FE151" s="307"/>
      <c r="FF151" s="307"/>
      <c r="FG151" s="307"/>
      <c r="FH151" s="307"/>
      <c r="FI151" s="307"/>
      <c r="FJ151" s="314"/>
      <c r="FK151" s="306"/>
      <c r="FL151" s="346"/>
      <c r="FM151" s="346"/>
      <c r="FN151" s="346"/>
      <c r="FO151" s="346"/>
      <c r="FP151" s="346"/>
      <c r="FQ151" s="346"/>
      <c r="FR151" s="346"/>
      <c r="FS151" s="346"/>
      <c r="FT151" s="346"/>
      <c r="FU151" s="346"/>
      <c r="FV151" s="346"/>
      <c r="FW151" s="346"/>
      <c r="FX151" s="346"/>
      <c r="FY151" s="346"/>
      <c r="FZ151" s="346"/>
      <c r="GA151" s="346"/>
      <c r="GB151" s="346"/>
      <c r="GC151" s="346"/>
      <c r="GD151" s="346"/>
      <c r="GE151" s="346"/>
      <c r="GF151" s="346"/>
      <c r="GG151" s="346"/>
      <c r="GH151" s="346"/>
      <c r="GI151" s="346"/>
      <c r="GJ151" s="324"/>
      <c r="GK151" s="324"/>
      <c r="GL151" s="360"/>
      <c r="GM151" s="307"/>
      <c r="GN151" s="307"/>
      <c r="GO151" s="307"/>
      <c r="GP151" s="307"/>
      <c r="GQ151" s="307"/>
      <c r="GR151" s="307"/>
      <c r="GS151" s="307"/>
      <c r="GT151" s="307"/>
      <c r="GU151" s="307"/>
      <c r="GV151" s="307"/>
      <c r="GW151" s="307"/>
      <c r="GX151" s="307"/>
      <c r="GY151" s="307"/>
      <c r="GZ151" s="307"/>
      <c r="HA151" s="307"/>
      <c r="HB151" s="307"/>
      <c r="HC151" s="307"/>
      <c r="HD151" s="307"/>
      <c r="HE151" s="307"/>
      <c r="HF151" s="307"/>
      <c r="HG151" s="307"/>
      <c r="HH151" s="307"/>
      <c r="HI151" s="307"/>
      <c r="HJ151" s="307"/>
      <c r="HK151" s="307"/>
      <c r="HL151" s="307"/>
      <c r="HM151" s="307"/>
      <c r="HN151" s="307"/>
      <c r="HO151" s="307"/>
      <c r="HP151" s="307"/>
      <c r="HQ151" s="307"/>
      <c r="HR151" s="307"/>
      <c r="HS151" s="307"/>
      <c r="HT151" s="307"/>
      <c r="HU151" s="307"/>
      <c r="HV151" s="307"/>
      <c r="HW151" s="307"/>
      <c r="HX151" s="307"/>
      <c r="HY151" s="307"/>
      <c r="HZ151" s="307"/>
      <c r="IA151" s="307"/>
      <c r="IB151" s="307"/>
      <c r="IC151" s="307"/>
      <c r="ID151" s="307"/>
      <c r="IE151" s="307"/>
      <c r="IF151" s="307"/>
      <c r="IG151" s="307"/>
      <c r="IH151" s="307"/>
      <c r="II151" s="307"/>
      <c r="IJ151" s="307"/>
      <c r="IK151" s="307"/>
      <c r="IL151" s="307"/>
      <c r="IM151" s="307"/>
      <c r="IN151" s="307"/>
      <c r="IO151" s="307"/>
      <c r="IP151" s="307"/>
      <c r="IQ151" s="307"/>
      <c r="IR151" s="307"/>
      <c r="IS151" s="307"/>
      <c r="IT151" s="307"/>
      <c r="IU151" s="307"/>
      <c r="IV151" s="307"/>
      <c r="IW151" s="307"/>
      <c r="IX151" s="307"/>
      <c r="IY151" s="307"/>
      <c r="IZ151" s="307"/>
      <c r="JA151" s="307"/>
      <c r="JB151" s="307"/>
      <c r="JC151" s="307"/>
      <c r="JD151" s="307"/>
      <c r="JE151" s="307"/>
      <c r="JF151" s="307"/>
      <c r="JG151" s="307"/>
      <c r="JH151" s="307"/>
      <c r="JI151" s="307"/>
      <c r="JJ151" s="307"/>
      <c r="JK151" s="307"/>
      <c r="JL151" s="307"/>
      <c r="JM151" s="307"/>
      <c r="JN151" s="307"/>
      <c r="JO151" s="307"/>
      <c r="JP151" s="307"/>
      <c r="JQ151" s="307"/>
      <c r="JR151" s="307"/>
      <c r="JS151" s="307"/>
      <c r="JT151" s="307"/>
      <c r="JU151" s="307"/>
      <c r="JV151" s="307"/>
      <c r="JW151" s="307"/>
      <c r="JX151" s="307"/>
      <c r="JY151" s="307"/>
      <c r="JZ151" s="307"/>
      <c r="KA151" s="307"/>
      <c r="KB151" s="307"/>
      <c r="KC151" s="307"/>
      <c r="KD151" s="307"/>
      <c r="KE151" s="307"/>
      <c r="KF151" s="307"/>
      <c r="KG151" s="307"/>
      <c r="KH151" s="307"/>
      <c r="KI151" s="307"/>
      <c r="KJ151" s="307"/>
      <c r="KK151" s="307"/>
      <c r="KL151" s="307"/>
      <c r="KM151" s="307"/>
      <c r="KN151" s="307"/>
      <c r="KO151" s="307"/>
      <c r="KP151" s="307"/>
      <c r="KQ151" s="307"/>
      <c r="KR151" s="307"/>
      <c r="KS151" s="307"/>
      <c r="KT151" s="307"/>
    </row>
    <row r="152" spans="14:306" s="56" customFormat="1" ht="15" customHeight="1">
      <c r="N152" s="341"/>
      <c r="O152" s="330"/>
      <c r="P152" s="330"/>
      <c r="Q152" s="330"/>
      <c r="R152" s="330"/>
      <c r="S152" s="330"/>
      <c r="T152" s="330"/>
      <c r="U152" s="341"/>
      <c r="W152" s="342"/>
      <c r="X152" s="342"/>
      <c r="Y152" s="342"/>
      <c r="Z152" s="342"/>
      <c r="AA152" s="342"/>
      <c r="AB152" s="342"/>
      <c r="AC152" s="342"/>
      <c r="AD152" s="342"/>
      <c r="AE152" s="342"/>
      <c r="AG152" s="363" t="s">
        <v>574</v>
      </c>
      <c r="AH152" s="363"/>
      <c r="AI152" s="362" t="s">
        <v>575</v>
      </c>
      <c r="AJ152" s="362"/>
      <c r="AK152" s="362"/>
      <c r="AL152" s="362"/>
      <c r="AM152" s="362"/>
      <c r="AN152" s="362"/>
      <c r="AO152" s="362"/>
      <c r="AP152" s="362"/>
      <c r="AQ152" s="362"/>
      <c r="AR152" s="362"/>
      <c r="AS152" s="362"/>
      <c r="AT152" s="362"/>
      <c r="AU152" s="362"/>
      <c r="AV152" s="362"/>
      <c r="AW152" s="362"/>
      <c r="AX152" s="362"/>
      <c r="AY152" s="303"/>
      <c r="AZ152" s="303"/>
      <c r="BA152" s="303"/>
      <c r="BB152" s="303"/>
      <c r="BC152" s="303"/>
      <c r="BD152" s="303"/>
      <c r="BE152" s="303"/>
      <c r="BF152" s="303"/>
      <c r="BG152" s="303"/>
      <c r="BH152" s="303"/>
      <c r="BI152" s="303"/>
      <c r="BJ152" s="303"/>
      <c r="BK152" s="303"/>
      <c r="BL152" s="303"/>
      <c r="BM152" s="303"/>
      <c r="BN152" s="303"/>
      <c r="CB152" s="312"/>
      <c r="CC152" s="334"/>
      <c r="CD152" s="334"/>
      <c r="CE152" s="334"/>
      <c r="CF152" s="334"/>
      <c r="CG152" s="334"/>
      <c r="CH152" s="332"/>
      <c r="CI152" s="332"/>
      <c r="CJ152" s="332"/>
      <c r="CK152" s="332"/>
      <c r="CL152" s="332"/>
      <c r="CM152" s="332"/>
      <c r="CN152" s="332"/>
      <c r="CO152" s="332"/>
      <c r="CP152" s="332"/>
      <c r="CQ152" s="332"/>
      <c r="CR152" s="313"/>
      <c r="CS152" s="313"/>
      <c r="CT152" s="332"/>
      <c r="CU152" s="332"/>
      <c r="CV152" s="332"/>
      <c r="CW152" s="332"/>
      <c r="CX152" s="332"/>
      <c r="CY152" s="332"/>
      <c r="CZ152" s="332"/>
      <c r="DA152" s="332"/>
      <c r="DB152" s="332"/>
      <c r="DC152" s="332"/>
      <c r="DD152" s="332"/>
      <c r="DE152" s="332"/>
      <c r="DF152" s="332"/>
      <c r="DG152" s="332"/>
      <c r="DH152" s="332"/>
      <c r="DI152" s="313"/>
      <c r="DJ152" s="314"/>
      <c r="DK152" s="315"/>
      <c r="DL152" s="307"/>
      <c r="DM152" s="307"/>
      <c r="DN152" s="307"/>
      <c r="DO152" s="307"/>
      <c r="DP152" s="307"/>
      <c r="DQ152" s="307"/>
      <c r="DR152" s="307"/>
      <c r="DS152" s="307"/>
      <c r="DT152" s="307"/>
      <c r="DU152" s="307"/>
      <c r="DV152" s="307"/>
      <c r="DW152" s="307"/>
      <c r="DX152" s="314"/>
      <c r="DY152" s="325"/>
      <c r="DZ152" s="349"/>
      <c r="EA152" s="349"/>
      <c r="EB152" s="349"/>
      <c r="EC152" s="349"/>
      <c r="ED152" s="349"/>
      <c r="EE152" s="349"/>
      <c r="EF152" s="349"/>
      <c r="EG152" s="349"/>
      <c r="EH152" s="349"/>
      <c r="EI152" s="349"/>
      <c r="EJ152" s="346"/>
      <c r="EK152" s="349"/>
      <c r="EL152" s="349"/>
      <c r="EM152" s="349"/>
      <c r="EN152" s="349"/>
      <c r="EO152" s="349"/>
      <c r="EP152" s="349"/>
      <c r="EQ152" s="349"/>
      <c r="ER152" s="349"/>
      <c r="ES152" s="349"/>
      <c r="ET152" s="349"/>
      <c r="EU152" s="346"/>
      <c r="EV152" s="358"/>
      <c r="EW152" s="360"/>
      <c r="EX152" s="307"/>
      <c r="EY152" s="307"/>
      <c r="EZ152" s="307"/>
      <c r="FA152" s="307"/>
      <c r="FB152" s="307"/>
      <c r="FC152" s="307"/>
      <c r="FD152" s="307"/>
      <c r="FE152" s="307"/>
      <c r="FF152" s="307"/>
      <c r="FG152" s="307"/>
      <c r="FH152" s="307"/>
      <c r="FI152" s="307"/>
      <c r="FJ152" s="314"/>
      <c r="FK152" s="306"/>
      <c r="FL152" s="349"/>
      <c r="FM152" s="349"/>
      <c r="FN152" s="349"/>
      <c r="FO152" s="349"/>
      <c r="FP152" s="349"/>
      <c r="FQ152" s="349"/>
      <c r="FR152" s="349"/>
      <c r="FS152" s="349"/>
      <c r="FT152" s="349"/>
      <c r="FU152" s="349"/>
      <c r="FV152" s="349"/>
      <c r="FW152" s="346"/>
      <c r="FX152" s="349"/>
      <c r="FY152" s="349"/>
      <c r="FZ152" s="349"/>
      <c r="GA152" s="349"/>
      <c r="GB152" s="349"/>
      <c r="GC152" s="349"/>
      <c r="GD152" s="349"/>
      <c r="GE152" s="349"/>
      <c r="GF152" s="349"/>
      <c r="GG152" s="349"/>
      <c r="GH152" s="349"/>
      <c r="GI152" s="349"/>
      <c r="GJ152" s="324"/>
      <c r="GK152" s="324"/>
      <c r="GL152" s="360"/>
      <c r="GM152" s="307"/>
      <c r="GN152" s="307"/>
      <c r="GO152" s="307"/>
      <c r="GP152" s="307"/>
      <c r="GQ152" s="307"/>
      <c r="GR152" s="307"/>
      <c r="GS152" s="307"/>
      <c r="GT152" s="307"/>
      <c r="GU152" s="307"/>
      <c r="GV152" s="307"/>
      <c r="GW152" s="307"/>
      <c r="GX152" s="307"/>
      <c r="GY152" s="307"/>
      <c r="GZ152" s="307"/>
      <c r="HA152" s="307"/>
      <c r="HB152" s="307"/>
      <c r="HC152" s="307"/>
      <c r="HD152" s="307"/>
      <c r="HE152" s="307"/>
      <c r="HF152" s="307"/>
      <c r="HG152" s="307"/>
      <c r="HH152" s="307"/>
      <c r="HI152" s="307"/>
      <c r="HJ152" s="307"/>
      <c r="HK152" s="307"/>
      <c r="HL152" s="307"/>
      <c r="HM152" s="307"/>
      <c r="HN152" s="307"/>
      <c r="HO152" s="307"/>
      <c r="HP152" s="307"/>
      <c r="HQ152" s="307"/>
      <c r="HR152" s="307"/>
      <c r="HS152" s="307"/>
      <c r="HT152" s="307"/>
      <c r="HU152" s="307"/>
      <c r="HV152" s="307"/>
      <c r="HW152" s="307"/>
      <c r="HX152" s="307"/>
      <c r="HY152" s="307"/>
      <c r="HZ152" s="307"/>
      <c r="IA152" s="307"/>
      <c r="IB152" s="307"/>
      <c r="IC152" s="307"/>
      <c r="ID152" s="307"/>
      <c r="IE152" s="307"/>
      <c r="IF152" s="307"/>
      <c r="IG152" s="307"/>
      <c r="IH152" s="307"/>
      <c r="II152" s="307"/>
      <c r="IJ152" s="307"/>
      <c r="IK152" s="307"/>
      <c r="IL152" s="307"/>
      <c r="IM152" s="307"/>
      <c r="IN152" s="307"/>
      <c r="IO152" s="307"/>
      <c r="IP152" s="307"/>
      <c r="IQ152" s="307"/>
      <c r="IR152" s="307"/>
      <c r="IS152" s="307"/>
      <c r="IT152" s="307"/>
      <c r="IU152" s="307"/>
      <c r="IV152" s="307"/>
      <c r="IW152" s="307"/>
      <c r="IX152" s="307"/>
      <c r="IY152" s="307"/>
      <c r="IZ152" s="307"/>
      <c r="JA152" s="307"/>
      <c r="JB152" s="307"/>
      <c r="JC152" s="307"/>
      <c r="JD152" s="307"/>
      <c r="JE152" s="307"/>
      <c r="JF152" s="307"/>
      <c r="JG152" s="307"/>
      <c r="JH152" s="307"/>
      <c r="JI152" s="307"/>
      <c r="JJ152" s="307"/>
      <c r="JK152" s="307"/>
      <c r="JL152" s="307"/>
      <c r="JM152" s="307"/>
      <c r="JN152" s="307"/>
      <c r="JO152" s="307"/>
      <c r="JP152" s="307"/>
      <c r="JQ152" s="307"/>
      <c r="JR152" s="307"/>
      <c r="JS152" s="307"/>
      <c r="JT152" s="307"/>
      <c r="JU152" s="307"/>
      <c r="JV152" s="307"/>
      <c r="JW152" s="307"/>
      <c r="JX152" s="307"/>
      <c r="JY152" s="307"/>
      <c r="JZ152" s="307"/>
      <c r="KA152" s="307"/>
      <c r="KB152" s="307"/>
      <c r="KC152" s="307"/>
      <c r="KD152" s="307"/>
      <c r="KE152" s="307"/>
      <c r="KF152" s="307"/>
      <c r="KG152" s="307"/>
      <c r="KH152" s="307"/>
      <c r="KI152" s="307"/>
      <c r="KJ152" s="307"/>
      <c r="KK152" s="307"/>
      <c r="KL152" s="307"/>
      <c r="KM152" s="307"/>
      <c r="KN152" s="307"/>
      <c r="KO152" s="307"/>
      <c r="KP152" s="307"/>
      <c r="KQ152" s="307"/>
      <c r="KR152" s="307"/>
      <c r="KS152" s="307"/>
      <c r="KT152" s="307"/>
    </row>
    <row r="153" spans="14:306" s="56" customFormat="1" ht="15" customHeight="1">
      <c r="N153" s="341"/>
      <c r="O153" s="330"/>
      <c r="P153" s="330"/>
      <c r="Q153" s="330"/>
      <c r="R153" s="330"/>
      <c r="S153" s="330"/>
      <c r="T153" s="330"/>
      <c r="U153" s="330"/>
      <c r="W153" s="342"/>
      <c r="X153" s="342"/>
      <c r="Y153" s="342"/>
      <c r="Z153" s="342"/>
      <c r="AA153" s="342"/>
      <c r="AB153" s="342"/>
      <c r="AC153" s="342"/>
      <c r="AD153" s="342"/>
      <c r="AE153" s="342"/>
      <c r="AG153" s="351" t="s">
        <v>521</v>
      </c>
      <c r="AH153" s="351"/>
      <c r="AI153" s="364"/>
      <c r="AJ153" s="364"/>
      <c r="AK153" s="364"/>
      <c r="AL153" s="364"/>
      <c r="AM153" s="364"/>
      <c r="AN153" s="364"/>
      <c r="AO153" s="364"/>
      <c r="AP153" s="364"/>
      <c r="AQ153" s="364"/>
      <c r="AR153" s="364"/>
      <c r="AS153" s="364"/>
      <c r="AT153" s="364"/>
      <c r="AU153" s="364"/>
      <c r="AV153" s="364"/>
      <c r="AW153" s="364"/>
      <c r="AX153" s="364"/>
      <c r="AY153" s="303"/>
      <c r="AZ153" s="303"/>
      <c r="BA153" s="303"/>
      <c r="BB153" s="303"/>
      <c r="BC153" s="303"/>
      <c r="BD153" s="303"/>
      <c r="BE153" s="303"/>
      <c r="BF153" s="303"/>
      <c r="BG153" s="303"/>
      <c r="BH153" s="303"/>
      <c r="BI153" s="303"/>
      <c r="BJ153" s="303"/>
      <c r="BK153" s="303"/>
      <c r="BL153" s="303"/>
      <c r="BM153" s="303"/>
      <c r="BN153" s="303"/>
      <c r="CB153" s="357"/>
      <c r="CC153" s="334"/>
      <c r="CD153" s="334"/>
      <c r="CE153" s="334"/>
      <c r="CF153" s="334"/>
      <c r="CG153" s="334"/>
      <c r="CH153" s="332"/>
      <c r="CI153" s="332"/>
      <c r="CJ153" s="332"/>
      <c r="CK153" s="332"/>
      <c r="CL153" s="332"/>
      <c r="CM153" s="332"/>
      <c r="CN153" s="332"/>
      <c r="CO153" s="332"/>
      <c r="CP153" s="332"/>
      <c r="CQ153" s="332"/>
      <c r="CR153" s="313"/>
      <c r="CS153" s="313"/>
      <c r="CT153" s="332"/>
      <c r="CU153" s="332"/>
      <c r="CV153" s="332"/>
      <c r="CW153" s="332"/>
      <c r="CX153" s="332"/>
      <c r="CY153" s="332"/>
      <c r="CZ153" s="332"/>
      <c r="DA153" s="332"/>
      <c r="DB153" s="332"/>
      <c r="DC153" s="332"/>
      <c r="DD153" s="332"/>
      <c r="DE153" s="332"/>
      <c r="DF153" s="332"/>
      <c r="DG153" s="332"/>
      <c r="DH153" s="332"/>
      <c r="DI153" s="313"/>
      <c r="DJ153" s="358"/>
      <c r="DK153" s="315"/>
      <c r="DL153" s="307"/>
      <c r="DM153" s="307"/>
      <c r="DN153" s="307"/>
      <c r="DO153" s="307"/>
      <c r="DP153" s="307"/>
      <c r="DQ153" s="307"/>
      <c r="DR153" s="307"/>
      <c r="DS153" s="307"/>
      <c r="DT153" s="307"/>
      <c r="DU153" s="307"/>
      <c r="DV153" s="307"/>
      <c r="DW153" s="307"/>
      <c r="DX153" s="314"/>
      <c r="DY153" s="325"/>
      <c r="DZ153" s="349"/>
      <c r="EA153" s="349"/>
      <c r="EB153" s="349"/>
      <c r="EC153" s="349"/>
      <c r="ED153" s="349"/>
      <c r="EE153" s="349"/>
      <c r="EF153" s="349"/>
      <c r="EG153" s="349"/>
      <c r="EH153" s="349"/>
      <c r="EI153" s="349"/>
      <c r="EJ153" s="346"/>
      <c r="EK153" s="349"/>
      <c r="EL153" s="349"/>
      <c r="EM153" s="349"/>
      <c r="EN153" s="349"/>
      <c r="EO153" s="349"/>
      <c r="EP153" s="349"/>
      <c r="EQ153" s="349"/>
      <c r="ER153" s="349"/>
      <c r="ES153" s="349"/>
      <c r="ET153" s="349"/>
      <c r="EU153" s="346"/>
      <c r="EV153" s="358"/>
      <c r="EW153" s="360"/>
      <c r="EX153" s="307"/>
      <c r="EY153" s="307"/>
      <c r="EZ153" s="307"/>
      <c r="FA153" s="307"/>
      <c r="FB153" s="307"/>
      <c r="FC153" s="307"/>
      <c r="FD153" s="307"/>
      <c r="FE153" s="307"/>
      <c r="FF153" s="307"/>
      <c r="FG153" s="307"/>
      <c r="FH153" s="307"/>
      <c r="FI153" s="307"/>
      <c r="FJ153" s="314"/>
      <c r="FK153" s="306"/>
      <c r="FL153" s="349"/>
      <c r="FM153" s="349"/>
      <c r="FN153" s="349"/>
      <c r="FO153" s="349"/>
      <c r="FP153" s="349"/>
      <c r="FQ153" s="349"/>
      <c r="FR153" s="349"/>
      <c r="FS153" s="349"/>
      <c r="FT153" s="349"/>
      <c r="FU153" s="349"/>
      <c r="FV153" s="349"/>
      <c r="FW153" s="349"/>
      <c r="FX153" s="349"/>
      <c r="FY153" s="349"/>
      <c r="FZ153" s="349"/>
      <c r="GA153" s="349"/>
      <c r="GB153" s="349"/>
      <c r="GC153" s="349"/>
      <c r="GD153" s="349"/>
      <c r="GE153" s="349"/>
      <c r="GF153" s="349"/>
      <c r="GG153" s="349"/>
      <c r="GH153" s="349"/>
      <c r="GI153" s="349"/>
      <c r="GJ153" s="324"/>
      <c r="GK153" s="324"/>
      <c r="GL153" s="360"/>
      <c r="GM153" s="307"/>
      <c r="GN153" s="307"/>
      <c r="GO153" s="307"/>
      <c r="GP153" s="307"/>
      <c r="GQ153" s="307"/>
      <c r="GR153" s="307"/>
      <c r="GS153" s="307"/>
      <c r="GT153" s="307"/>
      <c r="GU153" s="307"/>
      <c r="GV153" s="307"/>
      <c r="GW153" s="307"/>
      <c r="GX153" s="307"/>
      <c r="GY153" s="307"/>
      <c r="GZ153" s="307"/>
      <c r="HA153" s="307"/>
      <c r="HB153" s="307"/>
      <c r="HC153" s="307"/>
      <c r="HD153" s="307"/>
      <c r="HE153" s="307"/>
      <c r="HF153" s="307"/>
      <c r="HG153" s="307"/>
      <c r="HH153" s="307"/>
      <c r="HI153" s="307"/>
      <c r="HJ153" s="307"/>
      <c r="HK153" s="307"/>
      <c r="HL153" s="307"/>
      <c r="HM153" s="307"/>
      <c r="HN153" s="307"/>
      <c r="HO153" s="307"/>
      <c r="HP153" s="307"/>
      <c r="HQ153" s="307"/>
      <c r="HR153" s="307"/>
      <c r="HS153" s="307"/>
      <c r="HT153" s="307"/>
      <c r="HU153" s="307"/>
      <c r="HV153" s="307"/>
      <c r="HW153" s="307"/>
      <c r="HX153" s="307"/>
      <c r="HY153" s="307"/>
      <c r="HZ153" s="307"/>
      <c r="IA153" s="307"/>
      <c r="IB153" s="307"/>
      <c r="IC153" s="307"/>
      <c r="ID153" s="307"/>
      <c r="IE153" s="307"/>
      <c r="IF153" s="307"/>
      <c r="IG153" s="307"/>
      <c r="IH153" s="307"/>
      <c r="II153" s="307"/>
      <c r="IJ153" s="307"/>
      <c r="IK153" s="307"/>
      <c r="IL153" s="307"/>
      <c r="IM153" s="307"/>
      <c r="IN153" s="307"/>
      <c r="IO153" s="307"/>
      <c r="IP153" s="307"/>
      <c r="IQ153" s="307"/>
      <c r="IR153" s="307"/>
      <c r="IS153" s="307"/>
      <c r="IT153" s="307"/>
      <c r="IU153" s="307"/>
      <c r="IV153" s="307"/>
      <c r="IW153" s="307"/>
      <c r="IX153" s="307"/>
      <c r="IY153" s="307"/>
      <c r="IZ153" s="307"/>
      <c r="JA153" s="307"/>
      <c r="JB153" s="307"/>
      <c r="JC153" s="307"/>
      <c r="JD153" s="307"/>
      <c r="JE153" s="307"/>
      <c r="JF153" s="307"/>
      <c r="JG153" s="307"/>
      <c r="JH153" s="307"/>
      <c r="JI153" s="307"/>
      <c r="JJ153" s="307"/>
      <c r="JK153" s="307"/>
      <c r="JL153" s="307"/>
      <c r="JM153" s="307"/>
      <c r="JN153" s="307"/>
      <c r="JO153" s="307"/>
      <c r="JP153" s="307"/>
      <c r="JQ153" s="307"/>
      <c r="JR153" s="307"/>
      <c r="JS153" s="307"/>
      <c r="JT153" s="307"/>
      <c r="JU153" s="307"/>
      <c r="JV153" s="307"/>
      <c r="JW153" s="307"/>
      <c r="JX153" s="307"/>
      <c r="JY153" s="307"/>
      <c r="JZ153" s="307"/>
      <c r="KA153" s="307"/>
      <c r="KB153" s="307"/>
      <c r="KC153" s="307"/>
      <c r="KD153" s="307"/>
      <c r="KE153" s="307"/>
      <c r="KF153" s="307"/>
      <c r="KG153" s="307"/>
      <c r="KH153" s="307"/>
      <c r="KI153" s="307"/>
      <c r="KJ153" s="307"/>
      <c r="KK153" s="307"/>
      <c r="KL153" s="307"/>
      <c r="KM153" s="307"/>
      <c r="KN153" s="307"/>
      <c r="KO153" s="307"/>
      <c r="KP153" s="307"/>
      <c r="KQ153" s="307"/>
      <c r="KR153" s="307"/>
      <c r="KS153" s="307"/>
      <c r="KT153" s="307"/>
    </row>
    <row r="154" spans="14:306" s="56" customFormat="1" ht="15" customHeight="1">
      <c r="N154" s="341"/>
      <c r="O154" s="341"/>
      <c r="P154" s="330"/>
      <c r="Q154" s="330"/>
      <c r="R154" s="330"/>
      <c r="S154" s="330"/>
      <c r="T154" s="330"/>
      <c r="U154" s="330"/>
      <c r="W154" s="342"/>
      <c r="X154" s="342"/>
      <c r="Y154" s="342"/>
      <c r="Z154" s="342"/>
      <c r="AA154" s="342"/>
      <c r="AB154" s="342"/>
      <c r="AC154" s="342"/>
      <c r="AD154" s="342"/>
      <c r="AE154" s="342"/>
      <c r="AG154" s="351"/>
      <c r="AH154" s="351"/>
      <c r="AI154" s="365" t="s">
        <v>522</v>
      </c>
      <c r="AJ154" s="365" t="s">
        <v>523</v>
      </c>
      <c r="AK154" s="365" t="s">
        <v>524</v>
      </c>
      <c r="AL154" s="365" t="s">
        <v>525</v>
      </c>
      <c r="AM154" s="365" t="s">
        <v>526</v>
      </c>
      <c r="AN154" s="365" t="s">
        <v>527</v>
      </c>
      <c r="AO154" s="365" t="s">
        <v>528</v>
      </c>
      <c r="AP154" s="365" t="s">
        <v>529</v>
      </c>
      <c r="AQ154" s="365" t="s">
        <v>530</v>
      </c>
      <c r="AR154" s="365" t="s">
        <v>531</v>
      </c>
      <c r="AS154" s="365" t="s">
        <v>532</v>
      </c>
      <c r="AT154" s="365" t="s">
        <v>533</v>
      </c>
      <c r="AU154" s="365"/>
      <c r="AV154" s="366" t="s">
        <v>534</v>
      </c>
      <c r="AW154" s="365" t="s">
        <v>535</v>
      </c>
      <c r="AX154" s="365" t="s">
        <v>536</v>
      </c>
      <c r="AY154" s="303" t="str">
        <f t="shared" ref="AY154:AY172" si="31">IF(AI155="-",AI155,IF(ISNUMBER(AI155),AI155,MID(AI155,1,FIND("-",AI155)-1))+0)</f>
        <v>-</v>
      </c>
      <c r="AZ154" s="303" t="str">
        <f t="shared" ref="AZ154:AZ172" si="32">IF(AJ155="-",AJ155,IF(ISNUMBER(AJ155),AJ155,MID(AJ155,1,FIND("-",AJ155)-1))+0)</f>
        <v>-</v>
      </c>
      <c r="BA154" s="303">
        <f t="shared" ref="BA154:BA172" si="33">IF(AK155="-",AK155,IF(ISNUMBER(AK155),AK155,MID(AK155,1,FIND("-",AK155)-1))+0)</f>
        <v>0</v>
      </c>
      <c r="BB154" s="303">
        <f t="shared" ref="BB154:BB172" si="34">IF(AL155="-",AL155,IF(ISNUMBER(AL155),AL155,MID(AL155,1,FIND("-",AL155)-1))+0)</f>
        <v>0</v>
      </c>
      <c r="BC154" s="303">
        <f t="shared" ref="BC154:BC172" si="35">IF(AM155="-",AM155,IF(ISNUMBER(AM155),AM155,MID(AM155,1,FIND("-",AM155)-1))+0)</f>
        <v>0</v>
      </c>
      <c r="BD154" s="303">
        <f t="shared" ref="BD154:BD172" si="36">IF(AN155="-",AN155,IF(ISNUMBER(AN155),AN155,MID(AN155,1,FIND("-",AN155)-1))+0)</f>
        <v>0</v>
      </c>
      <c r="BE154" s="303" t="str">
        <f t="shared" ref="BE154:BE172" si="37">IF(AO155="-",AO155,IF(ISNUMBER(AO155),AO155,MID(AO155,1,FIND("-",AO155)-1))+0)</f>
        <v>-</v>
      </c>
      <c r="BF154" s="303">
        <f t="shared" ref="BF154:BF172" si="38">IF(AP155="-",AP155,IF(ISNUMBER(AP155),AP155,MID(AP155,1,FIND("-",AP155)-1))+0)</f>
        <v>0</v>
      </c>
      <c r="BG154" s="303">
        <f t="shared" ref="BG154:BG172" si="39">IF(AQ155="-",AQ155,IF(ISNUMBER(AQ155),AQ155,MID(AQ155,1,FIND("-",AQ155)-1))+0)</f>
        <v>0</v>
      </c>
      <c r="BH154" s="303"/>
      <c r="BI154" s="303">
        <f t="shared" ref="BI154:BI172" si="40">IF(AR155="-",AR155,IF(ISNUMBER(AR155),AR155,MID(AR155,1,FIND("-",AR155)-1))+0)</f>
        <v>0</v>
      </c>
      <c r="BJ154" s="303">
        <f t="shared" ref="BJ154:BJ172" si="41">IF(AS155="-",AS155,IF(ISNUMBER(AS155),AS155,MID(AS155,1,FIND("-",AS155)-1))+0)</f>
        <v>0</v>
      </c>
      <c r="BK154" s="303">
        <f t="shared" ref="BK154:BK172" si="42">IF(AT155="-",AT155,IF(ISNUMBER(AT155),AT155,MID(AT155,1,FIND("-",AT155)-1))+0)</f>
        <v>0</v>
      </c>
      <c r="BL154" s="303">
        <f t="shared" ref="BL154:BL172" si="43">IF(AV155="-",AV155,IF(ISNUMBER(AV155),AV155,MID(AV155,1,FIND("-",AV155)-1))+0)</f>
        <v>0</v>
      </c>
      <c r="BM154" s="303">
        <f t="shared" ref="BM154:BM172" si="44">IF(AW155="-",AW155,IF(ISNUMBER(AW155),AW155,MID(AW155,1,FIND("-",AW155)-1))+0)</f>
        <v>0</v>
      </c>
      <c r="BN154" s="303" t="str">
        <f t="shared" ref="BN154:BN172" si="45">IF(AX155="-",AX155,IF(ISNUMBER(AX155),AX155,MID(AX155,1,FIND("-",AX155)-1))+0)</f>
        <v>-</v>
      </c>
      <c r="CB154" s="357"/>
      <c r="CC154" s="334"/>
      <c r="CD154" s="334"/>
      <c r="CE154" s="334"/>
      <c r="CF154" s="334"/>
      <c r="CG154" s="334"/>
      <c r="CH154" s="332"/>
      <c r="CI154" s="332"/>
      <c r="CJ154" s="332"/>
      <c r="CK154" s="332"/>
      <c r="CL154" s="332"/>
      <c r="CM154" s="332"/>
      <c r="CN154" s="332"/>
      <c r="CO154" s="332"/>
      <c r="CP154" s="332"/>
      <c r="CQ154" s="332"/>
      <c r="CR154" s="313"/>
      <c r="CS154" s="313"/>
      <c r="CT154" s="332"/>
      <c r="CU154" s="332"/>
      <c r="CV154" s="332"/>
      <c r="CW154" s="332"/>
      <c r="CX154" s="332"/>
      <c r="CY154" s="332"/>
      <c r="CZ154" s="332"/>
      <c r="DA154" s="332"/>
      <c r="DB154" s="332"/>
      <c r="DC154" s="332"/>
      <c r="DD154" s="332"/>
      <c r="DE154" s="332"/>
      <c r="DF154" s="332"/>
      <c r="DG154" s="332"/>
      <c r="DH154" s="332"/>
      <c r="DI154" s="313"/>
      <c r="DJ154" s="358"/>
      <c r="DK154" s="315"/>
      <c r="DL154" s="307"/>
      <c r="DM154" s="307"/>
      <c r="DN154" s="307"/>
      <c r="DO154" s="307"/>
      <c r="DP154" s="307"/>
      <c r="DQ154" s="307"/>
      <c r="DR154" s="307"/>
      <c r="DS154" s="307"/>
      <c r="DT154" s="307"/>
      <c r="DU154" s="307"/>
      <c r="DV154" s="307"/>
      <c r="DW154" s="307"/>
      <c r="DX154" s="314"/>
      <c r="DY154" s="325"/>
      <c r="DZ154" s="348"/>
      <c r="EA154" s="348"/>
      <c r="EB154" s="348"/>
      <c r="EC154" s="348"/>
      <c r="ED154" s="348"/>
      <c r="EE154" s="348"/>
      <c r="EF154" s="348"/>
      <c r="EG154" s="348"/>
      <c r="EH154" s="348"/>
      <c r="EI154" s="348"/>
      <c r="EJ154" s="346"/>
      <c r="EK154" s="348"/>
      <c r="EL154" s="348"/>
      <c r="EM154" s="348"/>
      <c r="EN154" s="348"/>
      <c r="EO154" s="348"/>
      <c r="EP154" s="348"/>
      <c r="EQ154" s="348"/>
      <c r="ER154" s="348"/>
      <c r="ES154" s="348"/>
      <c r="ET154" s="348"/>
      <c r="EU154" s="346"/>
      <c r="EV154" s="358"/>
      <c r="EW154" s="360"/>
      <c r="EX154" s="307"/>
      <c r="EY154" s="307"/>
      <c r="EZ154" s="307"/>
      <c r="FA154" s="307"/>
      <c r="FB154" s="307"/>
      <c r="FC154" s="307"/>
      <c r="FD154" s="307"/>
      <c r="FE154" s="307"/>
      <c r="FF154" s="307"/>
      <c r="FG154" s="307"/>
      <c r="FH154" s="307"/>
      <c r="FI154" s="307"/>
      <c r="FJ154" s="314"/>
      <c r="FK154" s="306"/>
      <c r="FL154" s="349"/>
      <c r="FM154" s="349"/>
      <c r="FN154" s="349"/>
      <c r="FO154" s="349"/>
      <c r="FP154" s="349"/>
      <c r="FQ154" s="349"/>
      <c r="FR154" s="349"/>
      <c r="FS154" s="349"/>
      <c r="FT154" s="349"/>
      <c r="FU154" s="349"/>
      <c r="FV154" s="349"/>
      <c r="FW154" s="349"/>
      <c r="FX154" s="349"/>
      <c r="FY154" s="349"/>
      <c r="FZ154" s="349"/>
      <c r="GA154" s="349"/>
      <c r="GB154" s="349"/>
      <c r="GC154" s="349"/>
      <c r="GD154" s="349"/>
      <c r="GE154" s="349"/>
      <c r="GF154" s="349"/>
      <c r="GG154" s="349"/>
      <c r="GH154" s="349"/>
      <c r="GI154" s="349"/>
      <c r="GJ154" s="324"/>
      <c r="GK154" s="324"/>
      <c r="GL154" s="360"/>
      <c r="GM154" s="307"/>
      <c r="GN154" s="307"/>
      <c r="GO154" s="307"/>
      <c r="GP154" s="307"/>
      <c r="GQ154" s="307"/>
      <c r="GR154" s="307"/>
      <c r="GS154" s="307"/>
      <c r="GT154" s="307"/>
      <c r="GU154" s="307"/>
      <c r="GV154" s="307"/>
      <c r="GW154" s="307"/>
      <c r="GX154" s="307"/>
      <c r="GY154" s="307"/>
      <c r="GZ154" s="307"/>
      <c r="HA154" s="307"/>
      <c r="HB154" s="307"/>
      <c r="HC154" s="307"/>
      <c r="HD154" s="307"/>
      <c r="HE154" s="307"/>
      <c r="HF154" s="307"/>
      <c r="HG154" s="307"/>
      <c r="HH154" s="307"/>
      <c r="HI154" s="307"/>
      <c r="HJ154" s="307"/>
      <c r="HK154" s="307"/>
      <c r="HL154" s="307"/>
      <c r="HM154" s="307"/>
      <c r="HN154" s="307"/>
      <c r="HO154" s="307"/>
      <c r="HP154" s="307"/>
      <c r="HQ154" s="307"/>
      <c r="HR154" s="307"/>
      <c r="HS154" s="307"/>
      <c r="HT154" s="307"/>
      <c r="HU154" s="307"/>
      <c r="HV154" s="307"/>
      <c r="HW154" s="307"/>
      <c r="HX154" s="307"/>
      <c r="HY154" s="307"/>
      <c r="HZ154" s="307"/>
      <c r="IA154" s="307"/>
      <c r="IB154" s="307"/>
      <c r="IC154" s="307"/>
      <c r="ID154" s="307"/>
      <c r="IE154" s="307"/>
      <c r="IF154" s="307"/>
      <c r="IG154" s="307"/>
      <c r="IH154" s="307"/>
      <c r="II154" s="307"/>
      <c r="IJ154" s="307"/>
      <c r="IK154" s="307"/>
      <c r="IL154" s="307"/>
      <c r="IM154" s="307"/>
      <c r="IN154" s="307"/>
      <c r="IO154" s="307"/>
      <c r="IP154" s="307"/>
      <c r="IQ154" s="307"/>
      <c r="IR154" s="307"/>
      <c r="IS154" s="307"/>
      <c r="IT154" s="307"/>
      <c r="IU154" s="307"/>
      <c r="IV154" s="307"/>
      <c r="IW154" s="307"/>
      <c r="IX154" s="307"/>
      <c r="IY154" s="307"/>
      <c r="IZ154" s="307"/>
      <c r="JA154" s="307"/>
      <c r="JB154" s="307"/>
      <c r="JC154" s="307"/>
      <c r="JD154" s="307"/>
      <c r="JE154" s="307"/>
      <c r="JF154" s="307"/>
      <c r="JG154" s="307"/>
      <c r="JH154" s="307"/>
      <c r="JI154" s="307"/>
      <c r="JJ154" s="307"/>
      <c r="JK154" s="307"/>
      <c r="JL154" s="307"/>
      <c r="JM154" s="307"/>
      <c r="JN154" s="307"/>
      <c r="JO154" s="307"/>
      <c r="JP154" s="307"/>
      <c r="JQ154" s="307"/>
      <c r="JR154" s="307"/>
      <c r="JS154" s="307"/>
      <c r="JT154" s="307"/>
      <c r="JU154" s="307"/>
      <c r="JV154" s="307"/>
      <c r="JW154" s="307"/>
      <c r="JX154" s="307"/>
      <c r="JY154" s="307"/>
      <c r="JZ154" s="307"/>
      <c r="KA154" s="307"/>
      <c r="KB154" s="307"/>
      <c r="KC154" s="307"/>
      <c r="KD154" s="307"/>
      <c r="KE154" s="307"/>
      <c r="KF154" s="307"/>
      <c r="KG154" s="307"/>
      <c r="KH154" s="307"/>
      <c r="KI154" s="307"/>
      <c r="KJ154" s="307"/>
      <c r="KK154" s="307"/>
      <c r="KL154" s="307"/>
      <c r="KM154" s="307"/>
      <c r="KN154" s="307"/>
      <c r="KO154" s="307"/>
      <c r="KP154" s="307"/>
      <c r="KQ154" s="307"/>
      <c r="KR154" s="307"/>
      <c r="KS154" s="307"/>
      <c r="KT154" s="307"/>
    </row>
    <row r="155" spans="14:306" s="56" customFormat="1" ht="15" customHeight="1">
      <c r="N155" s="341"/>
      <c r="O155" s="330"/>
      <c r="P155" s="330"/>
      <c r="Q155" s="330"/>
      <c r="R155" s="330"/>
      <c r="S155" s="330"/>
      <c r="T155" s="330"/>
      <c r="U155" s="330"/>
      <c r="W155" s="342"/>
      <c r="X155" s="342"/>
      <c r="Y155" s="342"/>
      <c r="Z155" s="342"/>
      <c r="AA155" s="342"/>
      <c r="AB155" s="342"/>
      <c r="AC155" s="342"/>
      <c r="AD155" s="342"/>
      <c r="AE155" s="342"/>
      <c r="AG155" s="354">
        <v>1</v>
      </c>
      <c r="AH155" s="354"/>
      <c r="AI155" s="356" t="s">
        <v>0</v>
      </c>
      <c r="AJ155" s="356" t="s">
        <v>0</v>
      </c>
      <c r="AK155" s="371" t="s">
        <v>56</v>
      </c>
      <c r="AL155" s="371">
        <v>0</v>
      </c>
      <c r="AM155" s="371" t="s">
        <v>107</v>
      </c>
      <c r="AN155" s="371" t="s">
        <v>286</v>
      </c>
      <c r="AO155" s="356" t="s">
        <v>0</v>
      </c>
      <c r="AP155" s="371">
        <v>0</v>
      </c>
      <c r="AQ155" s="371">
        <v>0</v>
      </c>
      <c r="AR155" s="371">
        <v>0</v>
      </c>
      <c r="AS155" s="371">
        <v>0</v>
      </c>
      <c r="AT155" s="371" t="s">
        <v>250</v>
      </c>
      <c r="AU155" s="371"/>
      <c r="AV155" s="371" t="s">
        <v>56</v>
      </c>
      <c r="AW155" s="371">
        <v>0</v>
      </c>
      <c r="AX155" s="356" t="s">
        <v>0</v>
      </c>
      <c r="AY155" s="303">
        <f t="shared" si="31"/>
        <v>0</v>
      </c>
      <c r="AZ155" s="303" t="str">
        <f t="shared" si="32"/>
        <v>-</v>
      </c>
      <c r="BA155" s="303">
        <f t="shared" si="33"/>
        <v>3</v>
      </c>
      <c r="BB155" s="303" t="str">
        <f t="shared" si="34"/>
        <v>-</v>
      </c>
      <c r="BC155" s="303">
        <f t="shared" si="35"/>
        <v>4</v>
      </c>
      <c r="BD155" s="303">
        <f t="shared" si="36"/>
        <v>5</v>
      </c>
      <c r="BE155" s="303" t="str">
        <f t="shared" si="37"/>
        <v>-</v>
      </c>
      <c r="BF155" s="303">
        <f t="shared" si="38"/>
        <v>1</v>
      </c>
      <c r="BG155" s="303" t="str">
        <f t="shared" si="39"/>
        <v>-</v>
      </c>
      <c r="BH155" s="303"/>
      <c r="BI155" s="303" t="str">
        <f t="shared" si="40"/>
        <v>-</v>
      </c>
      <c r="BJ155" s="303">
        <f t="shared" si="41"/>
        <v>1</v>
      </c>
      <c r="BK155" s="303">
        <f t="shared" si="42"/>
        <v>8</v>
      </c>
      <c r="BL155" s="303">
        <f t="shared" si="43"/>
        <v>3</v>
      </c>
      <c r="BM155" s="303">
        <f t="shared" si="44"/>
        <v>1</v>
      </c>
      <c r="BN155" s="303">
        <f t="shared" si="45"/>
        <v>0</v>
      </c>
      <c r="CB155" s="357"/>
      <c r="CC155" s="334"/>
      <c r="CD155" s="334"/>
      <c r="CE155" s="334"/>
      <c r="CF155" s="334"/>
      <c r="CG155" s="334"/>
      <c r="CH155" s="334"/>
      <c r="CI155" s="332"/>
      <c r="CJ155" s="344"/>
      <c r="CK155" s="332"/>
      <c r="CL155" s="332"/>
      <c r="CM155" s="332"/>
      <c r="CN155" s="332"/>
      <c r="CO155" s="332"/>
      <c r="CP155" s="332"/>
      <c r="CQ155" s="332"/>
      <c r="CR155" s="313"/>
      <c r="CS155" s="313"/>
      <c r="CT155" s="334"/>
      <c r="CU155" s="332"/>
      <c r="CV155" s="332"/>
      <c r="CW155" s="334"/>
      <c r="CX155" s="334"/>
      <c r="CY155" s="334"/>
      <c r="CZ155" s="332"/>
      <c r="DA155" s="344"/>
      <c r="DB155" s="332"/>
      <c r="DC155" s="332"/>
      <c r="DD155" s="332"/>
      <c r="DE155" s="332"/>
      <c r="DF155" s="332"/>
      <c r="DG155" s="332"/>
      <c r="DH155" s="332"/>
      <c r="DI155" s="313"/>
      <c r="DJ155" s="358"/>
      <c r="DK155" s="315"/>
      <c r="DL155" s="307"/>
      <c r="DM155" s="307"/>
      <c r="DN155" s="307"/>
      <c r="DO155" s="307"/>
      <c r="DP155" s="307"/>
      <c r="DQ155" s="307"/>
      <c r="DR155" s="307"/>
      <c r="DS155" s="307"/>
      <c r="DT155" s="307"/>
      <c r="DU155" s="307"/>
      <c r="DV155" s="307"/>
      <c r="DW155" s="307"/>
      <c r="DX155" s="314"/>
      <c r="DY155" s="325"/>
      <c r="DZ155" s="348"/>
      <c r="EA155" s="348"/>
      <c r="EB155" s="348"/>
      <c r="EC155" s="348"/>
      <c r="ED155" s="348"/>
      <c r="EE155" s="348"/>
      <c r="EF155" s="348"/>
      <c r="EG155" s="348"/>
      <c r="EH155" s="348"/>
      <c r="EI155" s="348"/>
      <c r="EJ155" s="346"/>
      <c r="EK155" s="348"/>
      <c r="EL155" s="348"/>
      <c r="EM155" s="348"/>
      <c r="EN155" s="348"/>
      <c r="EO155" s="348"/>
      <c r="EP155" s="348"/>
      <c r="EQ155" s="348"/>
      <c r="ER155" s="348"/>
      <c r="ES155" s="348"/>
      <c r="ET155" s="348"/>
      <c r="EU155" s="346"/>
      <c r="EV155" s="314"/>
      <c r="EW155" s="315"/>
      <c r="EX155" s="307"/>
      <c r="EY155" s="307"/>
      <c r="EZ155" s="307"/>
      <c r="FA155" s="307"/>
      <c r="FB155" s="307"/>
      <c r="FC155" s="307"/>
      <c r="FD155" s="307"/>
      <c r="FE155" s="307"/>
      <c r="FF155" s="307"/>
      <c r="FG155" s="307"/>
      <c r="FH155" s="307"/>
      <c r="FI155" s="307"/>
      <c r="FJ155" s="314"/>
      <c r="FK155" s="306"/>
      <c r="FL155" s="349"/>
      <c r="FM155" s="349"/>
      <c r="FN155" s="349"/>
      <c r="FO155" s="349"/>
      <c r="FP155" s="349"/>
      <c r="FQ155" s="349"/>
      <c r="FR155" s="349"/>
      <c r="FS155" s="349"/>
      <c r="FT155" s="349"/>
      <c r="FU155" s="349"/>
      <c r="FV155" s="349"/>
      <c r="FW155" s="349"/>
      <c r="FX155" s="349"/>
      <c r="FY155" s="349"/>
      <c r="FZ155" s="349"/>
      <c r="GA155" s="349"/>
      <c r="GB155" s="349"/>
      <c r="GC155" s="349"/>
      <c r="GD155" s="349"/>
      <c r="GE155" s="349"/>
      <c r="GF155" s="349"/>
      <c r="GG155" s="349"/>
      <c r="GH155" s="349"/>
      <c r="GI155" s="349"/>
      <c r="GJ155" s="324"/>
      <c r="GK155" s="324"/>
      <c r="GL155" s="315"/>
      <c r="GM155" s="307"/>
      <c r="GN155" s="307"/>
      <c r="GO155" s="307"/>
      <c r="GP155" s="307"/>
      <c r="GQ155" s="307"/>
      <c r="GR155" s="307"/>
      <c r="GS155" s="307"/>
      <c r="GT155" s="307"/>
      <c r="GU155" s="307"/>
      <c r="GV155" s="307"/>
      <c r="GW155" s="307"/>
      <c r="GX155" s="307"/>
      <c r="GY155" s="307"/>
      <c r="GZ155" s="307"/>
      <c r="HA155" s="307"/>
      <c r="HB155" s="307"/>
      <c r="HC155" s="307"/>
      <c r="HD155" s="307"/>
      <c r="HE155" s="307"/>
      <c r="HF155" s="307"/>
      <c r="HG155" s="307"/>
      <c r="HH155" s="307"/>
      <c r="HI155" s="307"/>
      <c r="HJ155" s="307"/>
      <c r="HK155" s="307"/>
      <c r="HL155" s="307"/>
      <c r="HM155" s="307"/>
      <c r="HN155" s="307"/>
      <c r="HO155" s="307"/>
      <c r="HP155" s="307"/>
      <c r="HQ155" s="307"/>
      <c r="HR155" s="307"/>
      <c r="HS155" s="307"/>
      <c r="HT155" s="307"/>
      <c r="HU155" s="307"/>
      <c r="HV155" s="307"/>
      <c r="HW155" s="307"/>
      <c r="HX155" s="307"/>
      <c r="HY155" s="307"/>
      <c r="HZ155" s="307"/>
      <c r="IA155" s="307"/>
      <c r="IB155" s="307"/>
      <c r="IC155" s="307"/>
      <c r="ID155" s="307"/>
      <c r="IE155" s="307"/>
      <c r="IF155" s="307"/>
      <c r="IG155" s="307"/>
      <c r="IH155" s="307"/>
      <c r="II155" s="307"/>
      <c r="IJ155" s="307"/>
      <c r="IK155" s="307"/>
      <c r="IL155" s="307"/>
      <c r="IM155" s="307"/>
      <c r="IN155" s="307"/>
      <c r="IO155" s="307"/>
      <c r="IP155" s="307"/>
      <c r="IQ155" s="307"/>
      <c r="IR155" s="307"/>
      <c r="IS155" s="307"/>
      <c r="IT155" s="307"/>
      <c r="IU155" s="307"/>
      <c r="IV155" s="307"/>
      <c r="IW155" s="307"/>
      <c r="IX155" s="307"/>
      <c r="IY155" s="307"/>
      <c r="IZ155" s="307"/>
      <c r="JA155" s="307"/>
      <c r="JB155" s="307"/>
      <c r="JC155" s="307"/>
      <c r="JD155" s="307"/>
      <c r="JE155" s="307"/>
      <c r="JF155" s="307"/>
      <c r="JG155" s="307"/>
      <c r="JH155" s="307"/>
      <c r="JI155" s="307"/>
      <c r="JJ155" s="307"/>
      <c r="JK155" s="307"/>
      <c r="JL155" s="307"/>
      <c r="JM155" s="307"/>
      <c r="JN155" s="307"/>
      <c r="JO155" s="307"/>
      <c r="JP155" s="307"/>
      <c r="JQ155" s="307"/>
      <c r="JR155" s="307"/>
      <c r="JS155" s="307"/>
      <c r="JT155" s="307"/>
      <c r="JU155" s="307"/>
      <c r="JV155" s="307"/>
      <c r="JW155" s="307"/>
      <c r="JX155" s="307"/>
      <c r="JY155" s="307"/>
      <c r="JZ155" s="307"/>
      <c r="KA155" s="307"/>
      <c r="KB155" s="307"/>
      <c r="KC155" s="307"/>
      <c r="KD155" s="307"/>
      <c r="KE155" s="307"/>
      <c r="KF155" s="307"/>
      <c r="KG155" s="307"/>
      <c r="KH155" s="307"/>
      <c r="KI155" s="307"/>
      <c r="KJ155" s="307"/>
      <c r="KK155" s="307"/>
      <c r="KL155" s="307"/>
      <c r="KM155" s="307"/>
      <c r="KN155" s="307"/>
      <c r="KO155" s="307"/>
      <c r="KP155" s="307"/>
      <c r="KQ155" s="307"/>
      <c r="KR155" s="307"/>
      <c r="KS155" s="307"/>
      <c r="KT155" s="307"/>
    </row>
    <row r="156" spans="14:306" s="56" customFormat="1" ht="15" customHeight="1">
      <c r="N156" s="341"/>
      <c r="O156" s="330"/>
      <c r="P156" s="330"/>
      <c r="Q156" s="330"/>
      <c r="R156" s="330"/>
      <c r="S156" s="330"/>
      <c r="T156" s="330"/>
      <c r="U156" s="330"/>
      <c r="W156" s="342"/>
      <c r="X156" s="342"/>
      <c r="Y156" s="342"/>
      <c r="Z156" s="342"/>
      <c r="AA156" s="342"/>
      <c r="AB156" s="342"/>
      <c r="AC156" s="342"/>
      <c r="AD156" s="342"/>
      <c r="AE156" s="342"/>
      <c r="AG156" s="354">
        <v>2</v>
      </c>
      <c r="AH156" s="354"/>
      <c r="AI156" s="356">
        <v>0</v>
      </c>
      <c r="AJ156" s="356" t="s">
        <v>0</v>
      </c>
      <c r="AK156" s="372">
        <v>3</v>
      </c>
      <c r="AL156" s="356" t="s">
        <v>0</v>
      </c>
      <c r="AM156" s="371" t="s">
        <v>171</v>
      </c>
      <c r="AN156" s="372">
        <v>5</v>
      </c>
      <c r="AO156" s="356" t="s">
        <v>0</v>
      </c>
      <c r="AP156" s="356">
        <v>1</v>
      </c>
      <c r="AQ156" s="356" t="s">
        <v>0</v>
      </c>
      <c r="AR156" s="356" t="s">
        <v>0</v>
      </c>
      <c r="AS156" s="356">
        <v>1</v>
      </c>
      <c r="AT156" s="371" t="s">
        <v>60</v>
      </c>
      <c r="AU156" s="371"/>
      <c r="AV156" s="372">
        <v>3</v>
      </c>
      <c r="AW156" s="356">
        <v>1</v>
      </c>
      <c r="AX156" s="371">
        <v>0</v>
      </c>
      <c r="AY156" s="303" t="str">
        <f t="shared" si="31"/>
        <v>-</v>
      </c>
      <c r="AZ156" s="303" t="str">
        <f t="shared" si="32"/>
        <v>-</v>
      </c>
      <c r="BA156" s="303" t="str">
        <f t="shared" si="33"/>
        <v>-</v>
      </c>
      <c r="BB156" s="303">
        <f t="shared" si="34"/>
        <v>1</v>
      </c>
      <c r="BC156" s="303">
        <f t="shared" si="35"/>
        <v>7</v>
      </c>
      <c r="BD156" s="303">
        <f t="shared" si="36"/>
        <v>6</v>
      </c>
      <c r="BE156" s="303">
        <f t="shared" si="37"/>
        <v>0</v>
      </c>
      <c r="BF156" s="303">
        <f t="shared" si="38"/>
        <v>2</v>
      </c>
      <c r="BG156" s="303">
        <f t="shared" si="39"/>
        <v>1</v>
      </c>
      <c r="BH156" s="303"/>
      <c r="BI156" s="303">
        <f t="shared" si="40"/>
        <v>1</v>
      </c>
      <c r="BJ156" s="303">
        <f t="shared" si="41"/>
        <v>2</v>
      </c>
      <c r="BK156" s="303">
        <f t="shared" si="42"/>
        <v>11</v>
      </c>
      <c r="BL156" s="303">
        <f t="shared" si="43"/>
        <v>4</v>
      </c>
      <c r="BM156" s="303">
        <f t="shared" si="44"/>
        <v>2</v>
      </c>
      <c r="BN156" s="303">
        <f t="shared" si="45"/>
        <v>1</v>
      </c>
      <c r="CB156" s="357"/>
      <c r="CC156" s="334"/>
      <c r="CD156" s="334"/>
      <c r="CE156" s="334"/>
      <c r="CF156" s="334"/>
      <c r="CG156" s="334"/>
      <c r="CH156" s="334"/>
      <c r="CI156" s="332"/>
      <c r="CJ156" s="332"/>
      <c r="CK156" s="332"/>
      <c r="CL156" s="332"/>
      <c r="CM156" s="332"/>
      <c r="CN156" s="332"/>
      <c r="CO156" s="332"/>
      <c r="CP156" s="332"/>
      <c r="CQ156" s="332"/>
      <c r="CR156" s="313"/>
      <c r="CS156" s="313"/>
      <c r="CT156" s="334"/>
      <c r="CU156" s="334"/>
      <c r="CV156" s="334"/>
      <c r="CW156" s="334"/>
      <c r="CX156" s="334"/>
      <c r="CY156" s="334"/>
      <c r="CZ156" s="332"/>
      <c r="DA156" s="332"/>
      <c r="DB156" s="332"/>
      <c r="DC156" s="332"/>
      <c r="DD156" s="332"/>
      <c r="DE156" s="332"/>
      <c r="DF156" s="332"/>
      <c r="DG156" s="332"/>
      <c r="DH156" s="332"/>
      <c r="DI156" s="313"/>
      <c r="DJ156" s="358"/>
      <c r="DK156" s="315"/>
      <c r="DL156" s="307"/>
      <c r="DM156" s="307"/>
      <c r="DN156" s="307"/>
      <c r="DO156" s="307"/>
      <c r="DP156" s="307"/>
      <c r="DQ156" s="307"/>
      <c r="DR156" s="307"/>
      <c r="DS156" s="307"/>
      <c r="DT156" s="307"/>
      <c r="DU156" s="307"/>
      <c r="DV156" s="307"/>
      <c r="DW156" s="307"/>
      <c r="DX156" s="314"/>
      <c r="DY156" s="325"/>
      <c r="DZ156" s="348"/>
      <c r="EA156" s="348"/>
      <c r="EB156" s="348"/>
      <c r="EC156" s="348"/>
      <c r="ED156" s="348"/>
      <c r="EE156" s="348"/>
      <c r="EF156" s="348"/>
      <c r="EG156" s="348"/>
      <c r="EH156" s="348"/>
      <c r="EI156" s="348"/>
      <c r="EJ156" s="346"/>
      <c r="EK156" s="348"/>
      <c r="EL156" s="348"/>
      <c r="EM156" s="348"/>
      <c r="EN156" s="348"/>
      <c r="EO156" s="348"/>
      <c r="EP156" s="348"/>
      <c r="EQ156" s="348"/>
      <c r="ER156" s="348"/>
      <c r="ES156" s="348"/>
      <c r="ET156" s="348"/>
      <c r="EU156" s="346"/>
      <c r="EV156" s="314"/>
      <c r="EW156" s="315"/>
      <c r="EX156" s="307"/>
      <c r="EY156" s="307"/>
      <c r="EZ156" s="307"/>
      <c r="FA156" s="307"/>
      <c r="FB156" s="307"/>
      <c r="FC156" s="307"/>
      <c r="FD156" s="307"/>
      <c r="FE156" s="307"/>
      <c r="FF156" s="307"/>
      <c r="FG156" s="307"/>
      <c r="FH156" s="307"/>
      <c r="FI156" s="307"/>
      <c r="FJ156" s="314"/>
      <c r="FK156" s="306"/>
      <c r="FL156" s="349"/>
      <c r="FM156" s="349"/>
      <c r="FN156" s="349"/>
      <c r="FO156" s="349"/>
      <c r="FP156" s="349"/>
      <c r="FQ156" s="349"/>
      <c r="FR156" s="349"/>
      <c r="FS156" s="349"/>
      <c r="FT156" s="349"/>
      <c r="FU156" s="349"/>
      <c r="FV156" s="349"/>
      <c r="FW156" s="349"/>
      <c r="FX156" s="349"/>
      <c r="FY156" s="349"/>
      <c r="FZ156" s="349"/>
      <c r="GA156" s="349"/>
      <c r="GB156" s="349"/>
      <c r="GC156" s="349"/>
      <c r="GD156" s="349"/>
      <c r="GE156" s="349"/>
      <c r="GF156" s="349"/>
      <c r="GG156" s="349"/>
      <c r="GH156" s="349"/>
      <c r="GI156" s="349"/>
      <c r="GJ156" s="324"/>
      <c r="GK156" s="324"/>
      <c r="GL156" s="315"/>
      <c r="GM156" s="307"/>
      <c r="GN156" s="307"/>
      <c r="GO156" s="307"/>
      <c r="GP156" s="307"/>
      <c r="GQ156" s="307"/>
      <c r="GR156" s="307"/>
      <c r="GS156" s="307"/>
      <c r="GT156" s="307"/>
      <c r="GU156" s="307"/>
      <c r="GV156" s="307"/>
      <c r="GW156" s="307"/>
      <c r="GX156" s="307"/>
      <c r="GY156" s="307"/>
      <c r="GZ156" s="307"/>
      <c r="HA156" s="307"/>
      <c r="HB156" s="307"/>
      <c r="HC156" s="307"/>
      <c r="HD156" s="307"/>
      <c r="HE156" s="307"/>
      <c r="HF156" s="307"/>
      <c r="HG156" s="307"/>
      <c r="HH156" s="307"/>
      <c r="HI156" s="307"/>
      <c r="HJ156" s="307"/>
      <c r="HK156" s="307"/>
      <c r="HL156" s="307"/>
      <c r="HM156" s="307"/>
      <c r="HN156" s="307"/>
      <c r="HO156" s="307"/>
      <c r="HP156" s="307"/>
      <c r="HQ156" s="307"/>
      <c r="HR156" s="307"/>
      <c r="HS156" s="307"/>
      <c r="HT156" s="307"/>
      <c r="HU156" s="307"/>
      <c r="HV156" s="307"/>
      <c r="HW156" s="307"/>
      <c r="HX156" s="307"/>
      <c r="HY156" s="307"/>
      <c r="HZ156" s="307"/>
      <c r="IA156" s="307"/>
      <c r="IB156" s="307"/>
      <c r="IC156" s="307"/>
      <c r="ID156" s="307"/>
      <c r="IE156" s="307"/>
      <c r="IF156" s="307"/>
      <c r="IG156" s="307"/>
      <c r="IH156" s="307"/>
      <c r="II156" s="307"/>
      <c r="IJ156" s="307"/>
      <c r="IK156" s="307"/>
      <c r="IL156" s="307"/>
      <c r="IM156" s="307"/>
      <c r="IN156" s="307"/>
      <c r="IO156" s="307"/>
      <c r="IP156" s="307"/>
      <c r="IQ156" s="307"/>
      <c r="IR156" s="307"/>
      <c r="IS156" s="307"/>
      <c r="IT156" s="307"/>
      <c r="IU156" s="307"/>
      <c r="IV156" s="307"/>
      <c r="IW156" s="307"/>
      <c r="IX156" s="307"/>
      <c r="IY156" s="307"/>
      <c r="IZ156" s="307"/>
      <c r="JA156" s="307"/>
      <c r="JB156" s="307"/>
      <c r="JC156" s="307"/>
      <c r="JD156" s="307"/>
      <c r="JE156" s="307"/>
      <c r="JF156" s="307"/>
      <c r="JG156" s="307"/>
      <c r="JH156" s="307"/>
      <c r="JI156" s="307"/>
      <c r="JJ156" s="307"/>
      <c r="JK156" s="307"/>
      <c r="JL156" s="307"/>
      <c r="JM156" s="307"/>
      <c r="JN156" s="307"/>
      <c r="JO156" s="307"/>
      <c r="JP156" s="307"/>
      <c r="JQ156" s="307"/>
      <c r="JR156" s="307"/>
      <c r="JS156" s="307"/>
      <c r="JT156" s="307"/>
      <c r="JU156" s="307"/>
      <c r="JV156" s="307"/>
      <c r="JW156" s="307"/>
      <c r="JX156" s="307"/>
      <c r="JY156" s="307"/>
      <c r="JZ156" s="307"/>
      <c r="KA156" s="307"/>
      <c r="KB156" s="307"/>
      <c r="KC156" s="307"/>
      <c r="KD156" s="307"/>
      <c r="KE156" s="307"/>
      <c r="KF156" s="307"/>
      <c r="KG156" s="307"/>
      <c r="KH156" s="307"/>
      <c r="KI156" s="307"/>
      <c r="KJ156" s="307"/>
      <c r="KK156" s="307"/>
      <c r="KL156" s="307"/>
      <c r="KM156" s="307"/>
      <c r="KN156" s="307"/>
      <c r="KO156" s="307"/>
      <c r="KP156" s="307"/>
      <c r="KQ156" s="307"/>
      <c r="KR156" s="307"/>
      <c r="KS156" s="307"/>
      <c r="KT156" s="307"/>
    </row>
    <row r="157" spans="14:306" s="56" customFormat="1" ht="15" customHeight="1">
      <c r="N157" s="341"/>
      <c r="O157" s="341"/>
      <c r="P157" s="330"/>
      <c r="Q157" s="330"/>
      <c r="R157" s="330"/>
      <c r="S157" s="330"/>
      <c r="T157" s="330"/>
      <c r="U157" s="330"/>
      <c r="W157" s="342"/>
      <c r="X157" s="342"/>
      <c r="Y157" s="342"/>
      <c r="Z157" s="342"/>
      <c r="AA157" s="342"/>
      <c r="AB157" s="342"/>
      <c r="AC157" s="342"/>
      <c r="AD157" s="342"/>
      <c r="AE157" s="342"/>
      <c r="AG157" s="354">
        <v>3</v>
      </c>
      <c r="AH157" s="354"/>
      <c r="AI157" s="356" t="s">
        <v>0</v>
      </c>
      <c r="AJ157" s="356" t="s">
        <v>0</v>
      </c>
      <c r="AK157" s="356" t="s">
        <v>0</v>
      </c>
      <c r="AL157" s="356">
        <v>1</v>
      </c>
      <c r="AM157" s="371" t="s">
        <v>291</v>
      </c>
      <c r="AN157" s="372">
        <v>6</v>
      </c>
      <c r="AO157" s="371">
        <v>0</v>
      </c>
      <c r="AP157" s="372">
        <v>2</v>
      </c>
      <c r="AQ157" s="356">
        <v>1</v>
      </c>
      <c r="AR157" s="356">
        <v>1</v>
      </c>
      <c r="AS157" s="372">
        <v>2</v>
      </c>
      <c r="AT157" s="373" t="s">
        <v>62</v>
      </c>
      <c r="AU157" s="373"/>
      <c r="AV157" s="372">
        <v>4</v>
      </c>
      <c r="AW157" s="372">
        <v>2</v>
      </c>
      <c r="AX157" s="356">
        <v>1</v>
      </c>
      <c r="AY157" s="303" t="str">
        <f t="shared" si="31"/>
        <v>-</v>
      </c>
      <c r="AZ157" s="303">
        <f t="shared" si="32"/>
        <v>0</v>
      </c>
      <c r="BA157" s="303">
        <f t="shared" si="33"/>
        <v>4</v>
      </c>
      <c r="BB157" s="303">
        <f t="shared" si="34"/>
        <v>2</v>
      </c>
      <c r="BC157" s="303">
        <f t="shared" si="35"/>
        <v>11</v>
      </c>
      <c r="BD157" s="303">
        <f t="shared" si="36"/>
        <v>7</v>
      </c>
      <c r="BE157" s="303" t="str">
        <f t="shared" si="37"/>
        <v>-</v>
      </c>
      <c r="BF157" s="303">
        <f t="shared" si="38"/>
        <v>3</v>
      </c>
      <c r="BG157" s="303">
        <f t="shared" si="39"/>
        <v>2</v>
      </c>
      <c r="BH157" s="303"/>
      <c r="BI157" s="303">
        <f t="shared" si="40"/>
        <v>2</v>
      </c>
      <c r="BJ157" s="303">
        <f t="shared" si="41"/>
        <v>3</v>
      </c>
      <c r="BK157" s="303">
        <f t="shared" si="42"/>
        <v>15</v>
      </c>
      <c r="BL157" s="303">
        <f t="shared" si="43"/>
        <v>5</v>
      </c>
      <c r="BM157" s="303">
        <f t="shared" si="44"/>
        <v>3</v>
      </c>
      <c r="BN157" s="303">
        <f t="shared" si="45"/>
        <v>2</v>
      </c>
      <c r="CB157" s="357"/>
      <c r="CC157" s="334"/>
      <c r="CD157" s="334"/>
      <c r="CE157" s="334"/>
      <c r="CF157" s="334"/>
      <c r="CG157" s="334"/>
      <c r="CH157" s="334"/>
      <c r="CI157" s="332"/>
      <c r="CJ157" s="332"/>
      <c r="CK157" s="332"/>
      <c r="CL157" s="332"/>
      <c r="CM157" s="332"/>
      <c r="CN157" s="332"/>
      <c r="CO157" s="332"/>
      <c r="CP157" s="332"/>
      <c r="CQ157" s="332"/>
      <c r="CR157" s="313"/>
      <c r="CS157" s="313"/>
      <c r="CT157" s="334"/>
      <c r="CU157" s="334"/>
      <c r="CV157" s="334"/>
      <c r="CW157" s="334"/>
      <c r="CX157" s="334"/>
      <c r="CY157" s="334"/>
      <c r="CZ157" s="332"/>
      <c r="DA157" s="332"/>
      <c r="DB157" s="332"/>
      <c r="DC157" s="332"/>
      <c r="DD157" s="332"/>
      <c r="DE157" s="332"/>
      <c r="DF157" s="332"/>
      <c r="DG157" s="332"/>
      <c r="DH157" s="332"/>
      <c r="DI157" s="313"/>
      <c r="DJ157" s="358"/>
      <c r="DK157" s="315"/>
      <c r="DL157" s="307"/>
      <c r="DM157" s="307"/>
      <c r="DN157" s="307"/>
      <c r="DO157" s="307"/>
      <c r="DP157" s="307"/>
      <c r="DQ157" s="307"/>
      <c r="DR157" s="307"/>
      <c r="DS157" s="307"/>
      <c r="DT157" s="307"/>
      <c r="DU157" s="307"/>
      <c r="DV157" s="307"/>
      <c r="DW157" s="307"/>
      <c r="DX157" s="314"/>
      <c r="DY157" s="325"/>
      <c r="DZ157" s="348"/>
      <c r="EA157" s="348"/>
      <c r="EB157" s="348"/>
      <c r="EC157" s="348"/>
      <c r="ED157" s="348"/>
      <c r="EE157" s="348"/>
      <c r="EF157" s="348"/>
      <c r="EG157" s="348"/>
      <c r="EH157" s="348"/>
      <c r="EI157" s="348"/>
      <c r="EJ157" s="346"/>
      <c r="EK157" s="348"/>
      <c r="EL157" s="348"/>
      <c r="EM157" s="348"/>
      <c r="EN157" s="348"/>
      <c r="EO157" s="348"/>
      <c r="EP157" s="348"/>
      <c r="EQ157" s="348"/>
      <c r="ER157" s="349"/>
      <c r="ES157" s="348"/>
      <c r="ET157" s="348"/>
      <c r="EU157" s="346"/>
      <c r="EV157" s="358"/>
      <c r="EW157" s="360"/>
      <c r="EX157" s="307"/>
      <c r="EY157" s="307"/>
      <c r="EZ157" s="307"/>
      <c r="FA157" s="307"/>
      <c r="FB157" s="307"/>
      <c r="FC157" s="307"/>
      <c r="FD157" s="307"/>
      <c r="FE157" s="307"/>
      <c r="FF157" s="307"/>
      <c r="FG157" s="307"/>
      <c r="FH157" s="307"/>
      <c r="FI157" s="307"/>
      <c r="FJ157" s="314"/>
      <c r="FK157" s="306"/>
      <c r="FL157" s="349"/>
      <c r="FM157" s="349"/>
      <c r="FN157" s="349"/>
      <c r="FO157" s="349"/>
      <c r="FP157" s="349"/>
      <c r="FQ157" s="349"/>
      <c r="FR157" s="349"/>
      <c r="FS157" s="349"/>
      <c r="FT157" s="349"/>
      <c r="FU157" s="349"/>
      <c r="FV157" s="349"/>
      <c r="FW157" s="349"/>
      <c r="FX157" s="349"/>
      <c r="FY157" s="349"/>
      <c r="FZ157" s="349"/>
      <c r="GA157" s="349"/>
      <c r="GB157" s="349"/>
      <c r="GC157" s="349"/>
      <c r="GD157" s="349"/>
      <c r="GE157" s="349"/>
      <c r="GF157" s="349"/>
      <c r="GG157" s="349"/>
      <c r="GH157" s="349"/>
      <c r="GI157" s="349"/>
      <c r="GJ157" s="324"/>
      <c r="GK157" s="324"/>
      <c r="GL157" s="360"/>
      <c r="GM157" s="307"/>
      <c r="GN157" s="307"/>
      <c r="GO157" s="307"/>
      <c r="GP157" s="307"/>
      <c r="GQ157" s="307"/>
      <c r="GR157" s="307"/>
      <c r="GS157" s="307"/>
      <c r="GT157" s="307"/>
      <c r="GU157" s="307"/>
      <c r="GV157" s="307"/>
      <c r="GW157" s="307"/>
      <c r="GX157" s="307"/>
      <c r="GY157" s="307"/>
      <c r="GZ157" s="307"/>
      <c r="HA157" s="307"/>
      <c r="HB157" s="307"/>
      <c r="HC157" s="307"/>
      <c r="HD157" s="307"/>
      <c r="HE157" s="307"/>
      <c r="HF157" s="307"/>
      <c r="HG157" s="307"/>
      <c r="HH157" s="307"/>
      <c r="HI157" s="307"/>
      <c r="HJ157" s="307"/>
      <c r="HK157" s="307"/>
      <c r="HL157" s="307"/>
      <c r="HM157" s="307"/>
      <c r="HN157" s="307"/>
      <c r="HO157" s="307"/>
      <c r="HP157" s="307"/>
      <c r="HQ157" s="307"/>
      <c r="HR157" s="307"/>
      <c r="HS157" s="307"/>
      <c r="HT157" s="307"/>
      <c r="HU157" s="307"/>
      <c r="HV157" s="307"/>
      <c r="HW157" s="307"/>
      <c r="HX157" s="307"/>
      <c r="HY157" s="307"/>
      <c r="HZ157" s="307"/>
      <c r="IA157" s="307"/>
      <c r="IB157" s="307"/>
      <c r="IC157" s="307"/>
      <c r="ID157" s="307"/>
      <c r="IE157" s="307"/>
      <c r="IF157" s="307"/>
      <c r="IG157" s="307"/>
      <c r="IH157" s="307"/>
      <c r="II157" s="307"/>
      <c r="IJ157" s="307"/>
      <c r="IK157" s="307"/>
      <c r="IL157" s="307"/>
      <c r="IM157" s="307"/>
      <c r="IN157" s="307"/>
      <c r="IO157" s="307"/>
      <c r="IP157" s="307"/>
      <c r="IQ157" s="307"/>
      <c r="IR157" s="307"/>
      <c r="IS157" s="307"/>
      <c r="IT157" s="307"/>
      <c r="IU157" s="307"/>
      <c r="IV157" s="307"/>
      <c r="IW157" s="307"/>
      <c r="IX157" s="307"/>
      <c r="IY157" s="307"/>
      <c r="IZ157" s="307"/>
      <c r="JA157" s="307"/>
      <c r="JB157" s="307"/>
      <c r="JC157" s="307"/>
      <c r="JD157" s="307"/>
      <c r="JE157" s="307"/>
      <c r="JF157" s="307"/>
      <c r="JG157" s="307"/>
      <c r="JH157" s="307"/>
      <c r="JI157" s="307"/>
      <c r="JJ157" s="307"/>
      <c r="JK157" s="307"/>
      <c r="JL157" s="307"/>
      <c r="JM157" s="307"/>
      <c r="JN157" s="307"/>
      <c r="JO157" s="307"/>
      <c r="JP157" s="307"/>
      <c r="JQ157" s="307"/>
      <c r="JR157" s="307"/>
      <c r="JS157" s="307"/>
      <c r="JT157" s="307"/>
      <c r="JU157" s="307"/>
      <c r="JV157" s="307"/>
      <c r="JW157" s="307"/>
      <c r="JX157" s="307"/>
      <c r="JY157" s="307"/>
      <c r="JZ157" s="307"/>
      <c r="KA157" s="307"/>
      <c r="KB157" s="307"/>
      <c r="KC157" s="307"/>
      <c r="KD157" s="307"/>
      <c r="KE157" s="307"/>
      <c r="KF157" s="307"/>
      <c r="KG157" s="307"/>
      <c r="KH157" s="307"/>
      <c r="KI157" s="307"/>
      <c r="KJ157" s="694"/>
      <c r="KK157" s="694"/>
      <c r="KL157" s="694"/>
      <c r="KM157" s="694"/>
      <c r="KN157" s="318"/>
      <c r="KO157" s="307"/>
      <c r="KP157" s="307"/>
      <c r="KQ157" s="307"/>
      <c r="KR157" s="307"/>
      <c r="KS157" s="307"/>
      <c r="KT157" s="307"/>
    </row>
    <row r="158" spans="14:306" s="56" customFormat="1" ht="15" customHeight="1">
      <c r="N158" s="341"/>
      <c r="O158" s="330"/>
      <c r="P158" s="330"/>
      <c r="Q158" s="330"/>
      <c r="R158" s="341"/>
      <c r="S158" s="330"/>
      <c r="T158" s="330"/>
      <c r="U158" s="330"/>
      <c r="W158" s="342"/>
      <c r="X158" s="342"/>
      <c r="Y158" s="342"/>
      <c r="Z158" s="342"/>
      <c r="AA158" s="342"/>
      <c r="AB158" s="342"/>
      <c r="AC158" s="342"/>
      <c r="AD158" s="342"/>
      <c r="AE158" s="342"/>
      <c r="AG158" s="354">
        <v>4</v>
      </c>
      <c r="AH158" s="354"/>
      <c r="AI158" s="356" t="s">
        <v>0</v>
      </c>
      <c r="AJ158" s="371">
        <v>0</v>
      </c>
      <c r="AK158" s="372">
        <v>4</v>
      </c>
      <c r="AL158" s="372">
        <v>2</v>
      </c>
      <c r="AM158" s="371" t="s">
        <v>62</v>
      </c>
      <c r="AN158" s="371" t="s">
        <v>72</v>
      </c>
      <c r="AO158" s="356" t="s">
        <v>0</v>
      </c>
      <c r="AP158" s="372">
        <v>3</v>
      </c>
      <c r="AQ158" s="372">
        <v>2</v>
      </c>
      <c r="AR158" s="371" t="s">
        <v>112</v>
      </c>
      <c r="AS158" s="372">
        <v>3</v>
      </c>
      <c r="AT158" s="371" t="s">
        <v>155</v>
      </c>
      <c r="AU158" s="371"/>
      <c r="AV158" s="372">
        <v>5</v>
      </c>
      <c r="AW158" s="371" t="s">
        <v>109</v>
      </c>
      <c r="AX158" s="372">
        <v>2</v>
      </c>
      <c r="AY158" s="303">
        <f t="shared" si="31"/>
        <v>2</v>
      </c>
      <c r="AZ158" s="303" t="str">
        <f t="shared" si="32"/>
        <v>-</v>
      </c>
      <c r="BA158" s="303">
        <f t="shared" si="33"/>
        <v>5</v>
      </c>
      <c r="BB158" s="303">
        <f t="shared" si="34"/>
        <v>3</v>
      </c>
      <c r="BC158" s="303">
        <f t="shared" si="35"/>
        <v>15</v>
      </c>
      <c r="BD158" s="303">
        <f t="shared" si="36"/>
        <v>9</v>
      </c>
      <c r="BE158" s="303">
        <f t="shared" si="37"/>
        <v>1</v>
      </c>
      <c r="BF158" s="303">
        <f t="shared" si="38"/>
        <v>4</v>
      </c>
      <c r="BG158" s="303">
        <f t="shared" si="39"/>
        <v>3</v>
      </c>
      <c r="BH158" s="303"/>
      <c r="BI158" s="303">
        <f t="shared" si="40"/>
        <v>4</v>
      </c>
      <c r="BJ158" s="303">
        <f t="shared" si="41"/>
        <v>4</v>
      </c>
      <c r="BK158" s="303">
        <f t="shared" si="42"/>
        <v>19</v>
      </c>
      <c r="BL158" s="303" t="str">
        <f t="shared" si="43"/>
        <v>-</v>
      </c>
      <c r="BM158" s="303">
        <f t="shared" si="44"/>
        <v>5</v>
      </c>
      <c r="BN158" s="303">
        <f t="shared" si="45"/>
        <v>3</v>
      </c>
      <c r="CB158" s="357"/>
      <c r="CC158" s="334"/>
      <c r="CD158" s="334"/>
      <c r="CE158" s="334"/>
      <c r="CF158" s="334"/>
      <c r="CG158" s="334"/>
      <c r="CH158" s="334"/>
      <c r="CI158" s="332"/>
      <c r="CJ158" s="332"/>
      <c r="CK158" s="332"/>
      <c r="CL158" s="332"/>
      <c r="CM158" s="332"/>
      <c r="CN158" s="332"/>
      <c r="CO158" s="332"/>
      <c r="CP158" s="332"/>
      <c r="CQ158" s="332"/>
      <c r="CR158" s="313"/>
      <c r="CS158" s="313"/>
      <c r="CT158" s="334"/>
      <c r="CU158" s="332"/>
      <c r="CV158" s="334"/>
      <c r="CW158" s="334"/>
      <c r="CX158" s="334"/>
      <c r="CY158" s="334"/>
      <c r="CZ158" s="332"/>
      <c r="DA158" s="332"/>
      <c r="DB158" s="332"/>
      <c r="DC158" s="332"/>
      <c r="DD158" s="332"/>
      <c r="DE158" s="332"/>
      <c r="DF158" s="332"/>
      <c r="DG158" s="332"/>
      <c r="DH158" s="332"/>
      <c r="DI158" s="313"/>
      <c r="DJ158" s="358"/>
      <c r="DK158" s="315"/>
      <c r="DL158" s="307"/>
      <c r="DM158" s="307"/>
      <c r="DN158" s="307"/>
      <c r="DO158" s="307"/>
      <c r="DP158" s="307"/>
      <c r="DQ158" s="307"/>
      <c r="DR158" s="307"/>
      <c r="DS158" s="307"/>
      <c r="DT158" s="307"/>
      <c r="DU158" s="307"/>
      <c r="DV158" s="307"/>
      <c r="DW158" s="307"/>
      <c r="DX158" s="314"/>
      <c r="DY158" s="325"/>
      <c r="DZ158" s="349"/>
      <c r="EA158" s="348"/>
      <c r="EB158" s="348"/>
      <c r="EC158" s="348"/>
      <c r="ED158" s="348"/>
      <c r="EE158" s="348"/>
      <c r="EF158" s="348"/>
      <c r="EG158" s="348"/>
      <c r="EH158" s="348"/>
      <c r="EI158" s="348"/>
      <c r="EJ158" s="346"/>
      <c r="EK158" s="348"/>
      <c r="EL158" s="348"/>
      <c r="EM158" s="348"/>
      <c r="EN158" s="348"/>
      <c r="EO158" s="348"/>
      <c r="EP158" s="348"/>
      <c r="EQ158" s="349"/>
      <c r="ER158" s="348"/>
      <c r="ES158" s="348"/>
      <c r="ET158" s="348"/>
      <c r="EU158" s="346"/>
      <c r="EV158" s="358"/>
      <c r="EW158" s="360"/>
      <c r="EX158" s="307"/>
      <c r="EY158" s="307"/>
      <c r="EZ158" s="307"/>
      <c r="FA158" s="307"/>
      <c r="FB158" s="307"/>
      <c r="FC158" s="307"/>
      <c r="FD158" s="307"/>
      <c r="FE158" s="307"/>
      <c r="FF158" s="307"/>
      <c r="FG158" s="307"/>
      <c r="FH158" s="307"/>
      <c r="FI158" s="307"/>
      <c r="FJ158" s="314"/>
      <c r="FK158" s="306"/>
      <c r="FL158" s="349"/>
      <c r="FM158" s="349"/>
      <c r="FN158" s="349"/>
      <c r="FO158" s="349"/>
      <c r="FP158" s="349"/>
      <c r="FQ158" s="349"/>
      <c r="FR158" s="349"/>
      <c r="FS158" s="349"/>
      <c r="FT158" s="349"/>
      <c r="FU158" s="349"/>
      <c r="FV158" s="349"/>
      <c r="FW158" s="349"/>
      <c r="FX158" s="349"/>
      <c r="FY158" s="349"/>
      <c r="FZ158" s="349"/>
      <c r="GA158" s="349"/>
      <c r="GB158" s="349"/>
      <c r="GC158" s="349"/>
      <c r="GD158" s="349"/>
      <c r="GE158" s="349"/>
      <c r="GF158" s="349"/>
      <c r="GG158" s="349"/>
      <c r="GH158" s="349"/>
      <c r="GI158" s="349"/>
      <c r="GJ158" s="324"/>
      <c r="GK158" s="324"/>
      <c r="GL158" s="360"/>
      <c r="GM158" s="307"/>
      <c r="GN158" s="307"/>
      <c r="GO158" s="307"/>
      <c r="GP158" s="307"/>
      <c r="GQ158" s="307"/>
      <c r="GR158" s="307"/>
      <c r="GS158" s="307"/>
      <c r="GT158" s="307"/>
      <c r="GU158" s="307"/>
      <c r="GV158" s="307"/>
      <c r="GW158" s="307"/>
      <c r="GX158" s="307"/>
      <c r="GY158" s="307"/>
      <c r="GZ158" s="307"/>
      <c r="HA158" s="307"/>
      <c r="HB158" s="307"/>
      <c r="HC158" s="307"/>
      <c r="HD158" s="307"/>
      <c r="HE158" s="307"/>
      <c r="HF158" s="307"/>
      <c r="HG158" s="307"/>
      <c r="HH158" s="307"/>
      <c r="HI158" s="307"/>
      <c r="HJ158" s="307"/>
      <c r="HK158" s="307"/>
      <c r="HL158" s="307"/>
      <c r="HM158" s="307"/>
      <c r="HN158" s="307"/>
      <c r="HO158" s="307"/>
      <c r="HP158" s="307"/>
      <c r="HQ158" s="307"/>
      <c r="HR158" s="307"/>
      <c r="HS158" s="307"/>
      <c r="HT158" s="307"/>
      <c r="HU158" s="307"/>
      <c r="HV158" s="307"/>
      <c r="HW158" s="307"/>
      <c r="HX158" s="307"/>
      <c r="HY158" s="307"/>
      <c r="HZ158" s="307"/>
      <c r="IA158" s="307"/>
      <c r="IB158" s="307"/>
      <c r="IC158" s="307"/>
      <c r="ID158" s="307"/>
      <c r="IE158" s="307"/>
      <c r="IF158" s="307"/>
      <c r="IG158" s="307"/>
      <c r="IH158" s="307"/>
      <c r="II158" s="307"/>
      <c r="IJ158" s="307"/>
      <c r="IK158" s="307"/>
      <c r="IL158" s="307"/>
      <c r="IM158" s="307"/>
      <c r="IN158" s="307"/>
      <c r="IO158" s="307"/>
      <c r="IP158" s="307"/>
      <c r="IQ158" s="307"/>
      <c r="IR158" s="307"/>
      <c r="IS158" s="307"/>
      <c r="IT158" s="307"/>
      <c r="IU158" s="307"/>
      <c r="IV158" s="307"/>
      <c r="IW158" s="307"/>
      <c r="IX158" s="307"/>
      <c r="IY158" s="307"/>
      <c r="IZ158" s="307"/>
      <c r="JA158" s="307"/>
      <c r="JB158" s="307"/>
      <c r="JC158" s="307"/>
      <c r="JD158" s="307"/>
      <c r="JE158" s="307"/>
      <c r="JF158" s="307"/>
      <c r="JG158" s="307"/>
      <c r="JH158" s="307"/>
      <c r="JI158" s="307"/>
      <c r="JJ158" s="307"/>
      <c r="JK158" s="307"/>
      <c r="JL158" s="307"/>
      <c r="JM158" s="307"/>
      <c r="JN158" s="307"/>
      <c r="JO158" s="307"/>
      <c r="JP158" s="307"/>
      <c r="JQ158" s="307"/>
      <c r="JR158" s="307"/>
      <c r="JS158" s="307"/>
      <c r="JT158" s="307"/>
      <c r="JU158" s="307"/>
      <c r="JV158" s="307"/>
      <c r="JW158" s="307"/>
      <c r="JX158" s="307"/>
      <c r="JY158" s="307"/>
      <c r="JZ158" s="307"/>
      <c r="KA158" s="307"/>
      <c r="KB158" s="307"/>
      <c r="KC158" s="307"/>
      <c r="KD158" s="307"/>
      <c r="KE158" s="307"/>
      <c r="KF158" s="307"/>
      <c r="KG158" s="307"/>
      <c r="KH158" s="307"/>
      <c r="KI158" s="307"/>
      <c r="KJ158" s="353"/>
      <c r="KK158" s="353"/>
      <c r="KL158" s="353"/>
      <c r="KM158" s="353"/>
      <c r="KN158" s="350"/>
      <c r="KO158" s="307"/>
      <c r="KP158" s="307"/>
      <c r="KQ158" s="307"/>
      <c r="KR158" s="307"/>
      <c r="KS158" s="307"/>
      <c r="KT158" s="307"/>
    </row>
    <row r="159" spans="14:306" s="56" customFormat="1" ht="15" customHeight="1">
      <c r="N159" s="341"/>
      <c r="O159" s="330"/>
      <c r="P159" s="330"/>
      <c r="Q159" s="330"/>
      <c r="R159" s="330"/>
      <c r="S159" s="330"/>
      <c r="T159" s="330"/>
      <c r="U159" s="330"/>
      <c r="W159" s="342"/>
      <c r="X159" s="342"/>
      <c r="Y159" s="342"/>
      <c r="Z159" s="342"/>
      <c r="AA159" s="342"/>
      <c r="AB159" s="342"/>
      <c r="AC159" s="342"/>
      <c r="AD159" s="342"/>
      <c r="AE159" s="342"/>
      <c r="AG159" s="354">
        <v>5</v>
      </c>
      <c r="AH159" s="354"/>
      <c r="AI159" s="372">
        <v>2</v>
      </c>
      <c r="AJ159" s="356" t="s">
        <v>0</v>
      </c>
      <c r="AK159" s="372">
        <v>5</v>
      </c>
      <c r="AL159" s="371" t="s">
        <v>109</v>
      </c>
      <c r="AM159" s="371" t="s">
        <v>155</v>
      </c>
      <c r="AN159" s="372">
        <v>9</v>
      </c>
      <c r="AO159" s="356">
        <v>1</v>
      </c>
      <c r="AP159" s="372">
        <v>4</v>
      </c>
      <c r="AQ159" s="371" t="s">
        <v>109</v>
      </c>
      <c r="AR159" s="371" t="s">
        <v>61</v>
      </c>
      <c r="AS159" s="371" t="s">
        <v>61</v>
      </c>
      <c r="AT159" s="371" t="s">
        <v>576</v>
      </c>
      <c r="AU159" s="371"/>
      <c r="AV159" s="356" t="s">
        <v>0</v>
      </c>
      <c r="AW159" s="372">
        <v>5</v>
      </c>
      <c r="AX159" s="372">
        <v>3</v>
      </c>
      <c r="AY159" s="303">
        <f t="shared" si="31"/>
        <v>3</v>
      </c>
      <c r="AZ159" s="303">
        <f t="shared" si="32"/>
        <v>1</v>
      </c>
      <c r="BA159" s="303">
        <f t="shared" si="33"/>
        <v>6</v>
      </c>
      <c r="BB159" s="303">
        <f t="shared" si="34"/>
        <v>5</v>
      </c>
      <c r="BC159" s="303">
        <f t="shared" si="35"/>
        <v>19</v>
      </c>
      <c r="BD159" s="303">
        <f t="shared" si="36"/>
        <v>10</v>
      </c>
      <c r="BE159" s="303">
        <f t="shared" si="37"/>
        <v>2</v>
      </c>
      <c r="BF159" s="303">
        <f t="shared" si="38"/>
        <v>5</v>
      </c>
      <c r="BG159" s="303">
        <f t="shared" si="39"/>
        <v>5</v>
      </c>
      <c r="BH159" s="303"/>
      <c r="BI159" s="303">
        <f t="shared" si="40"/>
        <v>6</v>
      </c>
      <c r="BJ159" s="303">
        <f t="shared" si="41"/>
        <v>6</v>
      </c>
      <c r="BK159" s="303">
        <f t="shared" si="42"/>
        <v>24</v>
      </c>
      <c r="BL159" s="303">
        <f t="shared" si="43"/>
        <v>6</v>
      </c>
      <c r="BM159" s="303">
        <f t="shared" si="44"/>
        <v>6</v>
      </c>
      <c r="BN159" s="303">
        <f t="shared" si="45"/>
        <v>4</v>
      </c>
      <c r="CB159" s="357"/>
      <c r="CC159" s="313"/>
      <c r="CD159" s="313"/>
      <c r="CE159" s="313"/>
      <c r="CF159" s="313"/>
      <c r="CG159" s="313"/>
      <c r="CH159" s="313"/>
      <c r="CI159" s="313"/>
      <c r="CJ159" s="313"/>
      <c r="CK159" s="313"/>
      <c r="CL159" s="313"/>
      <c r="CM159" s="313"/>
      <c r="CN159" s="313"/>
      <c r="CO159" s="313"/>
      <c r="CP159" s="313"/>
      <c r="CQ159" s="313"/>
      <c r="CR159" s="313"/>
      <c r="CS159" s="313"/>
      <c r="CT159" s="313"/>
      <c r="CU159" s="313"/>
      <c r="CV159" s="313"/>
      <c r="CW159" s="313"/>
      <c r="CX159" s="313"/>
      <c r="CY159" s="313"/>
      <c r="CZ159" s="313"/>
      <c r="DA159" s="313"/>
      <c r="DB159" s="313"/>
      <c r="DC159" s="313"/>
      <c r="DD159" s="313"/>
      <c r="DE159" s="313"/>
      <c r="DF159" s="313"/>
      <c r="DG159" s="313"/>
      <c r="DH159" s="313"/>
      <c r="DI159" s="313"/>
      <c r="DJ159" s="358"/>
      <c r="DK159" s="360"/>
      <c r="DL159" s="307"/>
      <c r="DM159" s="307"/>
      <c r="DN159" s="307"/>
      <c r="DO159" s="307"/>
      <c r="DP159" s="307"/>
      <c r="DQ159" s="307"/>
      <c r="DR159" s="307"/>
      <c r="DS159" s="307"/>
      <c r="DT159" s="307"/>
      <c r="DU159" s="307"/>
      <c r="DV159" s="307"/>
      <c r="DW159" s="307"/>
      <c r="DX159" s="314"/>
      <c r="DY159" s="325"/>
      <c r="DZ159" s="348"/>
      <c r="EA159" s="348"/>
      <c r="EB159" s="348"/>
      <c r="EC159" s="348"/>
      <c r="ED159" s="348"/>
      <c r="EE159" s="348"/>
      <c r="EF159" s="348"/>
      <c r="EG159" s="349"/>
      <c r="EH159" s="348"/>
      <c r="EI159" s="348"/>
      <c r="EJ159" s="346"/>
      <c r="EK159" s="348"/>
      <c r="EL159" s="349"/>
      <c r="EM159" s="348"/>
      <c r="EN159" s="348"/>
      <c r="EO159" s="348"/>
      <c r="EP159" s="348"/>
      <c r="EQ159" s="348"/>
      <c r="ER159" s="348"/>
      <c r="ES159" s="348"/>
      <c r="ET159" s="349"/>
      <c r="EU159" s="346"/>
      <c r="EV159" s="358"/>
      <c r="EW159" s="360"/>
      <c r="EX159" s="307"/>
      <c r="EY159" s="307"/>
      <c r="EZ159" s="307"/>
      <c r="FA159" s="307"/>
      <c r="FB159" s="307"/>
      <c r="FC159" s="307"/>
      <c r="FD159" s="307"/>
      <c r="FE159" s="307"/>
      <c r="FF159" s="307"/>
      <c r="FG159" s="307"/>
      <c r="FH159" s="307"/>
      <c r="FI159" s="307"/>
      <c r="FJ159" s="314"/>
      <c r="FK159" s="306"/>
      <c r="FL159" s="346"/>
      <c r="FM159" s="346"/>
      <c r="FN159" s="346"/>
      <c r="FO159" s="346"/>
      <c r="FP159" s="346"/>
      <c r="FQ159" s="346"/>
      <c r="FR159" s="346"/>
      <c r="FS159" s="346"/>
      <c r="FT159" s="346"/>
      <c r="FU159" s="346"/>
      <c r="FV159" s="346"/>
      <c r="FW159" s="346"/>
      <c r="FX159" s="349"/>
      <c r="FY159" s="349"/>
      <c r="FZ159" s="349"/>
      <c r="GA159" s="349"/>
      <c r="GB159" s="349"/>
      <c r="GC159" s="349"/>
      <c r="GD159" s="349"/>
      <c r="GE159" s="349"/>
      <c r="GF159" s="349"/>
      <c r="GG159" s="349"/>
      <c r="GH159" s="349"/>
      <c r="GI159" s="349"/>
      <c r="GJ159" s="324"/>
      <c r="GK159" s="324"/>
      <c r="GL159" s="360"/>
      <c r="GM159" s="307"/>
      <c r="GN159" s="307"/>
      <c r="GO159" s="307"/>
      <c r="GP159" s="307"/>
      <c r="GQ159" s="307"/>
      <c r="GR159" s="307"/>
      <c r="GS159" s="307"/>
      <c r="GT159" s="307"/>
      <c r="GU159" s="307"/>
      <c r="GV159" s="307"/>
      <c r="GW159" s="307"/>
      <c r="GX159" s="307"/>
      <c r="GY159" s="307"/>
      <c r="GZ159" s="307"/>
      <c r="HA159" s="307"/>
      <c r="HB159" s="307"/>
      <c r="HC159" s="307"/>
      <c r="HD159" s="307"/>
      <c r="HE159" s="307"/>
      <c r="HF159" s="307"/>
      <c r="HG159" s="307"/>
      <c r="HH159" s="307"/>
      <c r="HI159" s="307"/>
      <c r="HJ159" s="307"/>
      <c r="HK159" s="307"/>
      <c r="HL159" s="307"/>
      <c r="HM159" s="307"/>
      <c r="HN159" s="307"/>
      <c r="HO159" s="307"/>
      <c r="HP159" s="307"/>
      <c r="HQ159" s="307"/>
      <c r="HR159" s="307"/>
      <c r="HS159" s="307"/>
      <c r="HT159" s="307"/>
      <c r="HU159" s="307"/>
      <c r="HV159" s="307"/>
      <c r="HW159" s="307"/>
      <c r="HX159" s="307"/>
      <c r="HY159" s="307"/>
      <c r="HZ159" s="307"/>
      <c r="IA159" s="307"/>
      <c r="IB159" s="307"/>
      <c r="IC159" s="307"/>
      <c r="ID159" s="307"/>
      <c r="IE159" s="307"/>
      <c r="IF159" s="307"/>
      <c r="IG159" s="307"/>
      <c r="IH159" s="307"/>
      <c r="II159" s="307"/>
      <c r="IJ159" s="307"/>
      <c r="IK159" s="307"/>
      <c r="IL159" s="307"/>
      <c r="IM159" s="307"/>
      <c r="IN159" s="307"/>
      <c r="IO159" s="307"/>
      <c r="IP159" s="307"/>
      <c r="IQ159" s="307"/>
      <c r="IR159" s="307"/>
      <c r="IS159" s="307"/>
      <c r="IT159" s="307"/>
      <c r="IU159" s="307"/>
      <c r="IV159" s="307"/>
      <c r="IW159" s="307"/>
      <c r="IX159" s="307"/>
      <c r="IY159" s="307"/>
      <c r="IZ159" s="307"/>
      <c r="JA159" s="307"/>
      <c r="JB159" s="307"/>
      <c r="JC159" s="307"/>
      <c r="JD159" s="307"/>
      <c r="JE159" s="307"/>
      <c r="JF159" s="307"/>
      <c r="JG159" s="307"/>
      <c r="JH159" s="307"/>
      <c r="JI159" s="307"/>
      <c r="JJ159" s="307"/>
      <c r="JK159" s="307"/>
      <c r="JL159" s="307"/>
      <c r="JM159" s="307"/>
      <c r="JN159" s="307"/>
      <c r="JO159" s="307"/>
      <c r="JP159" s="307"/>
      <c r="JQ159" s="307"/>
      <c r="JR159" s="307"/>
      <c r="JS159" s="307"/>
      <c r="JT159" s="307"/>
      <c r="JU159" s="307"/>
      <c r="JV159" s="307"/>
      <c r="JW159" s="307"/>
      <c r="JX159" s="307"/>
      <c r="JY159" s="307"/>
      <c r="JZ159" s="307"/>
      <c r="KA159" s="307"/>
      <c r="KB159" s="307"/>
      <c r="KC159" s="307"/>
      <c r="KD159" s="307"/>
      <c r="KE159" s="307"/>
      <c r="KF159" s="307"/>
      <c r="KG159" s="307"/>
      <c r="KH159" s="307"/>
      <c r="KI159" s="374"/>
      <c r="KJ159" s="375"/>
      <c r="KK159" s="374"/>
      <c r="KL159" s="375"/>
      <c r="KM159" s="376"/>
      <c r="KN159" s="307"/>
      <c r="KO159" s="307"/>
      <c r="KP159" s="307"/>
      <c r="KQ159" s="307"/>
      <c r="KR159" s="307"/>
      <c r="KS159" s="307"/>
      <c r="KT159" s="307"/>
    </row>
    <row r="160" spans="14:306" s="56" customFormat="1" ht="15" customHeight="1">
      <c r="N160" s="341"/>
      <c r="O160" s="341"/>
      <c r="P160" s="330"/>
      <c r="Q160" s="330"/>
      <c r="R160" s="330"/>
      <c r="S160" s="341"/>
      <c r="T160" s="330"/>
      <c r="U160" s="330"/>
      <c r="W160" s="342"/>
      <c r="X160" s="342"/>
      <c r="Y160" s="342"/>
      <c r="Z160" s="342"/>
      <c r="AA160" s="342"/>
      <c r="AB160" s="342"/>
      <c r="AC160" s="342"/>
      <c r="AD160" s="342"/>
      <c r="AE160" s="342"/>
      <c r="AG160" s="354">
        <v>6</v>
      </c>
      <c r="AH160" s="354"/>
      <c r="AI160" s="371" t="s">
        <v>109</v>
      </c>
      <c r="AJ160" s="356">
        <v>1</v>
      </c>
      <c r="AK160" s="372">
        <v>6</v>
      </c>
      <c r="AL160" s="372">
        <v>5</v>
      </c>
      <c r="AM160" s="371" t="s">
        <v>576</v>
      </c>
      <c r="AN160" s="371" t="s">
        <v>68</v>
      </c>
      <c r="AO160" s="371" t="s">
        <v>112</v>
      </c>
      <c r="AP160" s="372">
        <v>5</v>
      </c>
      <c r="AQ160" s="372">
        <v>5</v>
      </c>
      <c r="AR160" s="371" t="s">
        <v>111</v>
      </c>
      <c r="AS160" s="371" t="s">
        <v>64</v>
      </c>
      <c r="AT160" s="371" t="s">
        <v>209</v>
      </c>
      <c r="AU160" s="371"/>
      <c r="AV160" s="372">
        <v>6</v>
      </c>
      <c r="AW160" s="372">
        <v>6</v>
      </c>
      <c r="AX160" s="372">
        <v>4</v>
      </c>
      <c r="AY160" s="303">
        <f t="shared" si="31"/>
        <v>5</v>
      </c>
      <c r="AZ160" s="303">
        <f t="shared" si="32"/>
        <v>2</v>
      </c>
      <c r="BA160" s="303">
        <f t="shared" si="33"/>
        <v>7</v>
      </c>
      <c r="BB160" s="303">
        <f t="shared" si="34"/>
        <v>6</v>
      </c>
      <c r="BC160" s="303">
        <f t="shared" si="35"/>
        <v>24</v>
      </c>
      <c r="BD160" s="303">
        <f t="shared" si="36"/>
        <v>12</v>
      </c>
      <c r="BE160" s="303">
        <f t="shared" si="37"/>
        <v>4</v>
      </c>
      <c r="BF160" s="303">
        <f t="shared" si="38"/>
        <v>6</v>
      </c>
      <c r="BG160" s="303">
        <f t="shared" si="39"/>
        <v>6</v>
      </c>
      <c r="BH160" s="303"/>
      <c r="BI160" s="303">
        <f t="shared" si="40"/>
        <v>9</v>
      </c>
      <c r="BJ160" s="303">
        <f t="shared" si="41"/>
        <v>8</v>
      </c>
      <c r="BK160" s="303">
        <f t="shared" si="42"/>
        <v>28</v>
      </c>
      <c r="BL160" s="303">
        <f t="shared" si="43"/>
        <v>7</v>
      </c>
      <c r="BM160" s="303">
        <f t="shared" si="44"/>
        <v>7</v>
      </c>
      <c r="BN160" s="303">
        <f t="shared" si="45"/>
        <v>5</v>
      </c>
      <c r="CB160" s="357"/>
      <c r="CC160" s="313"/>
      <c r="CD160" s="324"/>
      <c r="CE160" s="324"/>
      <c r="CF160" s="324"/>
      <c r="CG160" s="324"/>
      <c r="CH160" s="324"/>
      <c r="CI160" s="324"/>
      <c r="CJ160" s="377"/>
      <c r="CK160" s="324"/>
      <c r="CL160" s="324"/>
      <c r="CM160" s="324"/>
      <c r="CN160" s="324"/>
      <c r="CO160" s="324"/>
      <c r="CP160" s="324"/>
      <c r="CQ160" s="324"/>
      <c r="CR160" s="313"/>
      <c r="CS160" s="324"/>
      <c r="CT160" s="324"/>
      <c r="CU160" s="324"/>
      <c r="CV160" s="324"/>
      <c r="CW160" s="324"/>
      <c r="CX160" s="324"/>
      <c r="CY160" s="324"/>
      <c r="CZ160" s="377"/>
      <c r="DA160" s="324"/>
      <c r="DB160" s="324"/>
      <c r="DC160" s="324"/>
      <c r="DD160" s="324"/>
      <c r="DE160" s="324"/>
      <c r="DF160" s="324"/>
      <c r="DG160" s="324"/>
      <c r="DH160" s="313"/>
      <c r="DI160" s="358"/>
      <c r="DJ160" s="360"/>
      <c r="DK160" s="307"/>
      <c r="DL160" s="307"/>
      <c r="DM160" s="307"/>
      <c r="DN160" s="307"/>
      <c r="DO160" s="307"/>
      <c r="DP160" s="307"/>
      <c r="DQ160" s="307"/>
      <c r="DR160" s="307"/>
      <c r="DS160" s="307"/>
      <c r="DT160" s="307"/>
      <c r="DU160" s="307"/>
      <c r="DV160" s="307"/>
      <c r="DW160" s="307"/>
      <c r="DX160" s="314"/>
      <c r="DY160" s="325"/>
      <c r="DZ160" s="348"/>
      <c r="EA160" s="348"/>
      <c r="EB160" s="348"/>
      <c r="EC160" s="348"/>
      <c r="ED160" s="348"/>
      <c r="EE160" s="348"/>
      <c r="EF160" s="348"/>
      <c r="EG160" s="349"/>
      <c r="EH160" s="348"/>
      <c r="EI160" s="348"/>
      <c r="EJ160" s="346"/>
      <c r="EK160" s="348"/>
      <c r="EL160" s="349"/>
      <c r="EM160" s="348"/>
      <c r="EN160" s="348"/>
      <c r="EO160" s="348"/>
      <c r="EP160" s="348"/>
      <c r="EQ160" s="348"/>
      <c r="ER160" s="348"/>
      <c r="ES160" s="348"/>
      <c r="ET160" s="349"/>
      <c r="EU160" s="346"/>
      <c r="EV160" s="360"/>
      <c r="EW160" s="307"/>
      <c r="EX160" s="307"/>
      <c r="EY160" s="307"/>
      <c r="EZ160" s="307"/>
      <c r="FA160" s="307"/>
      <c r="FB160" s="307"/>
      <c r="FC160" s="307"/>
      <c r="FD160" s="307"/>
      <c r="FE160" s="307"/>
      <c r="FF160" s="307"/>
      <c r="FG160" s="307"/>
      <c r="FH160" s="307"/>
      <c r="FI160" s="307"/>
      <c r="FJ160" s="314"/>
      <c r="FK160" s="306"/>
      <c r="FL160" s="346"/>
      <c r="FM160" s="346"/>
      <c r="FN160" s="346"/>
      <c r="FO160" s="346"/>
      <c r="FP160" s="346"/>
      <c r="FQ160" s="346"/>
      <c r="FR160" s="346"/>
      <c r="FS160" s="346"/>
      <c r="FT160" s="346"/>
      <c r="FU160" s="346"/>
      <c r="FV160" s="346"/>
      <c r="FW160" s="346"/>
      <c r="FX160" s="349"/>
      <c r="FY160" s="349"/>
      <c r="FZ160" s="349"/>
      <c r="GA160" s="349"/>
      <c r="GB160" s="349"/>
      <c r="GC160" s="349"/>
      <c r="GD160" s="349"/>
      <c r="GE160" s="349"/>
      <c r="GF160" s="349"/>
      <c r="GG160" s="349"/>
      <c r="GH160" s="349"/>
      <c r="GI160" s="349"/>
      <c r="GJ160" s="324"/>
      <c r="GK160" s="324"/>
      <c r="GL160" s="360"/>
      <c r="GM160" s="307"/>
      <c r="GN160" s="307"/>
      <c r="GO160" s="307"/>
      <c r="GP160" s="307"/>
      <c r="GQ160" s="307"/>
      <c r="GR160" s="307"/>
      <c r="GS160" s="307"/>
      <c r="GT160" s="307"/>
      <c r="GU160" s="307"/>
      <c r="GV160" s="307"/>
      <c r="GW160" s="307"/>
      <c r="GX160" s="307"/>
      <c r="GY160" s="307"/>
      <c r="GZ160" s="307"/>
      <c r="HA160" s="307"/>
      <c r="HB160" s="307"/>
      <c r="HC160" s="307"/>
      <c r="HD160" s="307"/>
      <c r="HE160" s="307"/>
      <c r="HF160" s="307"/>
      <c r="HG160" s="307"/>
      <c r="HH160" s="307"/>
      <c r="HI160" s="307"/>
      <c r="HJ160" s="307"/>
      <c r="HK160" s="307"/>
      <c r="HL160" s="307"/>
      <c r="HM160" s="307"/>
      <c r="HN160" s="307"/>
      <c r="HO160" s="307"/>
      <c r="HP160" s="307"/>
      <c r="HQ160" s="307"/>
      <c r="HR160" s="307"/>
      <c r="HS160" s="307"/>
      <c r="HT160" s="307"/>
      <c r="HU160" s="307"/>
      <c r="HV160" s="307"/>
      <c r="HW160" s="307"/>
      <c r="HX160" s="307"/>
      <c r="HY160" s="307"/>
      <c r="HZ160" s="307"/>
      <c r="IA160" s="307"/>
      <c r="IB160" s="307"/>
      <c r="IC160" s="307"/>
      <c r="ID160" s="307"/>
      <c r="IE160" s="307"/>
      <c r="IF160" s="307"/>
      <c r="IG160" s="307"/>
      <c r="IH160" s="307"/>
      <c r="II160" s="307"/>
      <c r="IJ160" s="307"/>
      <c r="IK160" s="307"/>
      <c r="IL160" s="307"/>
      <c r="IM160" s="307"/>
      <c r="IN160" s="307"/>
      <c r="IO160" s="307"/>
      <c r="IP160" s="307"/>
      <c r="IQ160" s="307"/>
      <c r="IR160" s="307"/>
      <c r="IS160" s="307"/>
      <c r="IT160" s="307"/>
      <c r="IU160" s="307"/>
      <c r="IV160" s="307"/>
      <c r="IW160" s="307"/>
      <c r="IX160" s="307"/>
      <c r="IY160" s="307"/>
      <c r="IZ160" s="307"/>
      <c r="JA160" s="307"/>
      <c r="JB160" s="307"/>
      <c r="JC160" s="307"/>
      <c r="JD160" s="307"/>
      <c r="JE160" s="307"/>
      <c r="JF160" s="307"/>
      <c r="JG160" s="307"/>
      <c r="JH160" s="307"/>
      <c r="JI160" s="307"/>
      <c r="JJ160" s="307"/>
      <c r="JK160" s="307"/>
      <c r="JL160" s="307"/>
      <c r="JM160" s="307"/>
      <c r="JN160" s="307"/>
      <c r="JO160" s="307"/>
      <c r="JP160" s="307"/>
      <c r="JQ160" s="307"/>
      <c r="JR160" s="307"/>
      <c r="JS160" s="307"/>
      <c r="JT160" s="307"/>
      <c r="JU160" s="307"/>
      <c r="JV160" s="307"/>
      <c r="JW160" s="307"/>
      <c r="JX160" s="307"/>
      <c r="JY160" s="307"/>
      <c r="JZ160" s="307"/>
      <c r="KA160" s="307"/>
      <c r="KB160" s="307"/>
      <c r="KC160" s="307"/>
      <c r="KD160" s="307"/>
      <c r="KE160" s="307"/>
      <c r="KF160" s="307"/>
      <c r="KG160" s="307"/>
      <c r="KH160" s="307"/>
      <c r="KI160" s="375"/>
      <c r="KJ160" s="375"/>
      <c r="KK160" s="374"/>
      <c r="KL160" s="375"/>
      <c r="KM160" s="376"/>
      <c r="KN160" s="307"/>
      <c r="KO160" s="307"/>
      <c r="KP160" s="307"/>
      <c r="KQ160" s="307"/>
      <c r="KR160" s="307"/>
      <c r="KS160" s="307"/>
      <c r="KT160" s="307"/>
    </row>
    <row r="161" spans="14:306" s="56" customFormat="1" ht="15" customHeight="1">
      <c r="N161" s="341"/>
      <c r="O161" s="330"/>
      <c r="P161" s="330"/>
      <c r="Q161" s="330"/>
      <c r="R161" s="330"/>
      <c r="S161" s="330"/>
      <c r="T161" s="330"/>
      <c r="U161" s="330"/>
      <c r="W161" s="342"/>
      <c r="X161" s="342"/>
      <c r="Y161" s="342"/>
      <c r="Z161" s="342"/>
      <c r="AA161" s="342"/>
      <c r="AB161" s="342"/>
      <c r="AC161" s="342"/>
      <c r="AD161" s="342"/>
      <c r="AE161" s="342"/>
      <c r="AG161" s="354">
        <v>7</v>
      </c>
      <c r="AH161" s="354"/>
      <c r="AI161" s="371" t="s">
        <v>58</v>
      </c>
      <c r="AJ161" s="372">
        <v>2</v>
      </c>
      <c r="AK161" s="372">
        <v>7</v>
      </c>
      <c r="AL161" s="372">
        <v>6</v>
      </c>
      <c r="AM161" s="371" t="s">
        <v>209</v>
      </c>
      <c r="AN161" s="371" t="s">
        <v>156</v>
      </c>
      <c r="AO161" s="371" t="s">
        <v>61</v>
      </c>
      <c r="AP161" s="372">
        <v>6</v>
      </c>
      <c r="AQ161" s="372">
        <v>6</v>
      </c>
      <c r="AR161" s="371" t="s">
        <v>113</v>
      </c>
      <c r="AS161" s="371" t="s">
        <v>66</v>
      </c>
      <c r="AT161" s="371" t="s">
        <v>304</v>
      </c>
      <c r="AU161" s="371"/>
      <c r="AV161" s="372">
        <v>7</v>
      </c>
      <c r="AW161" s="371" t="s">
        <v>72</v>
      </c>
      <c r="AX161" s="372">
        <v>5</v>
      </c>
      <c r="AY161" s="303">
        <f t="shared" si="31"/>
        <v>7</v>
      </c>
      <c r="AZ161" s="303">
        <f t="shared" si="32"/>
        <v>3</v>
      </c>
      <c r="BA161" s="303">
        <f t="shared" si="33"/>
        <v>8</v>
      </c>
      <c r="BB161" s="303">
        <f t="shared" si="34"/>
        <v>7</v>
      </c>
      <c r="BC161" s="303">
        <f t="shared" si="35"/>
        <v>28</v>
      </c>
      <c r="BD161" s="303">
        <f t="shared" si="36"/>
        <v>14</v>
      </c>
      <c r="BE161" s="303">
        <f t="shared" si="37"/>
        <v>6</v>
      </c>
      <c r="BF161" s="303">
        <f t="shared" si="38"/>
        <v>7</v>
      </c>
      <c r="BG161" s="303">
        <f t="shared" si="39"/>
        <v>7</v>
      </c>
      <c r="BH161" s="303"/>
      <c r="BI161" s="303">
        <f t="shared" si="40"/>
        <v>11</v>
      </c>
      <c r="BJ161" s="303">
        <f t="shared" si="41"/>
        <v>10</v>
      </c>
      <c r="BK161" s="303">
        <f t="shared" si="42"/>
        <v>33</v>
      </c>
      <c r="BL161" s="303" t="str">
        <f t="shared" si="43"/>
        <v>-</v>
      </c>
      <c r="BM161" s="303">
        <f t="shared" si="44"/>
        <v>9</v>
      </c>
      <c r="BN161" s="303">
        <f t="shared" si="45"/>
        <v>6</v>
      </c>
      <c r="CB161" s="378"/>
      <c r="CC161" s="313"/>
      <c r="CD161" s="324"/>
      <c r="CE161" s="324"/>
      <c r="CF161" s="324"/>
      <c r="CG161" s="324"/>
      <c r="CH161" s="324"/>
      <c r="CI161" s="324"/>
      <c r="CJ161" s="377"/>
      <c r="CK161" s="324"/>
      <c r="CL161" s="324"/>
      <c r="CM161" s="324"/>
      <c r="CN161" s="324"/>
      <c r="CO161" s="324"/>
      <c r="CP161" s="324"/>
      <c r="CQ161" s="324"/>
      <c r="CR161" s="313"/>
      <c r="CS161" s="324"/>
      <c r="CT161" s="324"/>
      <c r="CU161" s="324"/>
      <c r="CV161" s="324"/>
      <c r="CW161" s="324"/>
      <c r="CX161" s="324"/>
      <c r="CY161" s="324"/>
      <c r="CZ161" s="377"/>
      <c r="DA161" s="324"/>
      <c r="DB161" s="324"/>
      <c r="DC161" s="324"/>
      <c r="DD161" s="324"/>
      <c r="DE161" s="324"/>
      <c r="DF161" s="324"/>
      <c r="DG161" s="324"/>
      <c r="DH161" s="313"/>
      <c r="DI161" s="358"/>
      <c r="DJ161" s="360"/>
      <c r="DK161" s="307"/>
      <c r="DL161" s="307"/>
      <c r="DM161" s="307"/>
      <c r="DN161" s="307"/>
      <c r="DO161" s="307"/>
      <c r="DP161" s="307"/>
      <c r="DQ161" s="307"/>
      <c r="DR161" s="307"/>
      <c r="DS161" s="307"/>
      <c r="DT161" s="307"/>
      <c r="DU161" s="307"/>
      <c r="DV161" s="307"/>
      <c r="DW161" s="307"/>
      <c r="DX161" s="358"/>
      <c r="DY161" s="325"/>
      <c r="DZ161" s="348"/>
      <c r="EA161" s="348"/>
      <c r="EB161" s="349"/>
      <c r="EC161" s="348"/>
      <c r="ED161" s="348"/>
      <c r="EE161" s="348"/>
      <c r="EF161" s="348"/>
      <c r="EG161" s="349"/>
      <c r="EH161" s="348"/>
      <c r="EI161" s="348"/>
      <c r="EJ161" s="346"/>
      <c r="EK161" s="348"/>
      <c r="EL161" s="348"/>
      <c r="EM161" s="348"/>
      <c r="EN161" s="349"/>
      <c r="EO161" s="348"/>
      <c r="EP161" s="348"/>
      <c r="EQ161" s="348"/>
      <c r="ER161" s="348"/>
      <c r="ES161" s="348"/>
      <c r="ET161" s="348"/>
      <c r="EU161" s="358"/>
      <c r="EV161" s="360"/>
      <c r="EW161" s="307"/>
      <c r="EX161" s="307"/>
      <c r="EY161" s="307"/>
      <c r="EZ161" s="307"/>
      <c r="FA161" s="307"/>
      <c r="FB161" s="307"/>
      <c r="FC161" s="307"/>
      <c r="FD161" s="307"/>
      <c r="FE161" s="307"/>
      <c r="FF161" s="307"/>
      <c r="FG161" s="307"/>
      <c r="FH161" s="307"/>
      <c r="FI161" s="333"/>
      <c r="FJ161" s="314"/>
      <c r="FK161" s="306"/>
      <c r="FL161" s="349"/>
      <c r="FM161" s="349"/>
      <c r="FN161" s="349"/>
      <c r="FO161" s="349"/>
      <c r="FP161" s="349"/>
      <c r="FQ161" s="349"/>
      <c r="FR161" s="349"/>
      <c r="FS161" s="349"/>
      <c r="FT161" s="349"/>
      <c r="FU161" s="349"/>
      <c r="FV161" s="349"/>
      <c r="FW161" s="349"/>
      <c r="FX161" s="349"/>
      <c r="FY161" s="349"/>
      <c r="FZ161" s="349"/>
      <c r="GA161" s="349"/>
      <c r="GB161" s="349"/>
      <c r="GC161" s="349"/>
      <c r="GD161" s="349"/>
      <c r="GE161" s="349"/>
      <c r="GF161" s="349"/>
      <c r="GG161" s="349"/>
      <c r="GH161" s="349"/>
      <c r="GI161" s="349"/>
      <c r="GJ161" s="324"/>
      <c r="GK161" s="360"/>
      <c r="GL161" s="307"/>
      <c r="GM161" s="307"/>
      <c r="GN161" s="307"/>
      <c r="GO161" s="307"/>
      <c r="GP161" s="307"/>
      <c r="GQ161" s="307"/>
      <c r="GR161" s="307"/>
      <c r="GS161" s="307"/>
      <c r="GT161" s="307"/>
      <c r="GU161" s="307"/>
      <c r="GV161" s="307"/>
      <c r="GW161" s="307"/>
      <c r="GX161" s="307"/>
      <c r="GY161" s="307"/>
      <c r="GZ161" s="307"/>
      <c r="HA161" s="307"/>
      <c r="HB161" s="307"/>
      <c r="HC161" s="307"/>
      <c r="HD161" s="307"/>
      <c r="HE161" s="307"/>
      <c r="HF161" s="307"/>
      <c r="HG161" s="307"/>
      <c r="HH161" s="307"/>
      <c r="HI161" s="307"/>
      <c r="HJ161" s="307"/>
      <c r="HK161" s="307"/>
      <c r="HL161" s="307"/>
      <c r="HM161" s="307"/>
      <c r="HN161" s="307"/>
      <c r="HO161" s="307"/>
      <c r="HP161" s="307"/>
      <c r="HQ161" s="307"/>
      <c r="HR161" s="307"/>
      <c r="HS161" s="307"/>
      <c r="HT161" s="307"/>
      <c r="HU161" s="307"/>
      <c r="HV161" s="307"/>
      <c r="HW161" s="307"/>
      <c r="HX161" s="307"/>
      <c r="HY161" s="307"/>
      <c r="HZ161" s="307"/>
      <c r="IA161" s="307"/>
      <c r="IB161" s="307"/>
      <c r="IC161" s="307"/>
      <c r="ID161" s="307"/>
      <c r="IE161" s="307"/>
      <c r="IF161" s="307"/>
      <c r="IG161" s="307"/>
      <c r="IH161" s="307"/>
      <c r="II161" s="307"/>
      <c r="IJ161" s="307"/>
      <c r="IK161" s="307"/>
      <c r="IL161" s="307"/>
      <c r="IM161" s="307"/>
      <c r="IN161" s="307"/>
      <c r="IO161" s="307"/>
      <c r="IP161" s="307"/>
      <c r="IQ161" s="307"/>
      <c r="IR161" s="307"/>
      <c r="IS161" s="307"/>
      <c r="IT161" s="307"/>
      <c r="IU161" s="307"/>
      <c r="IV161" s="307"/>
      <c r="IW161" s="307"/>
      <c r="IX161" s="307"/>
      <c r="IY161" s="307"/>
      <c r="IZ161" s="307"/>
      <c r="JA161" s="307"/>
      <c r="JB161" s="307"/>
      <c r="JC161" s="307"/>
      <c r="JD161" s="307"/>
      <c r="JE161" s="307"/>
      <c r="JF161" s="307"/>
      <c r="JG161" s="307"/>
      <c r="JH161" s="307"/>
      <c r="JI161" s="307"/>
      <c r="JJ161" s="307"/>
      <c r="JK161" s="307"/>
      <c r="JL161" s="307"/>
      <c r="JM161" s="307"/>
      <c r="JN161" s="307"/>
      <c r="JO161" s="307"/>
      <c r="JP161" s="307"/>
      <c r="JQ161" s="307"/>
      <c r="JR161" s="307"/>
      <c r="JS161" s="307"/>
      <c r="JT161" s="307"/>
      <c r="JU161" s="307"/>
      <c r="JV161" s="307"/>
      <c r="JW161" s="307"/>
      <c r="JX161" s="307"/>
      <c r="JY161" s="307"/>
      <c r="JZ161" s="307"/>
      <c r="KA161" s="307"/>
      <c r="KB161" s="307"/>
      <c r="KC161" s="307"/>
      <c r="KD161" s="307"/>
      <c r="KE161" s="307"/>
      <c r="KF161" s="307"/>
      <c r="KG161" s="307"/>
      <c r="KH161" s="307"/>
      <c r="KI161" s="375"/>
      <c r="KJ161" s="375"/>
      <c r="KK161" s="374"/>
      <c r="KL161" s="374"/>
      <c r="KM161" s="376"/>
      <c r="KN161" s="307"/>
      <c r="KO161" s="307"/>
      <c r="KP161" s="307"/>
      <c r="KQ161" s="307"/>
      <c r="KR161" s="307"/>
      <c r="KS161" s="307"/>
      <c r="KT161" s="307"/>
    </row>
    <row r="162" spans="14:306" s="56" customFormat="1" ht="15" customHeight="1">
      <c r="N162" s="341"/>
      <c r="O162" s="330"/>
      <c r="P162" s="330"/>
      <c r="Q162" s="330"/>
      <c r="R162" s="330"/>
      <c r="S162" s="330"/>
      <c r="T162" s="330"/>
      <c r="U162" s="330"/>
      <c r="W162" s="342"/>
      <c r="X162" s="342"/>
      <c r="Y162" s="342"/>
      <c r="Z162" s="342"/>
      <c r="AA162" s="342"/>
      <c r="AB162" s="342"/>
      <c r="AC162" s="342"/>
      <c r="AD162" s="342"/>
      <c r="AE162" s="342"/>
      <c r="AG162" s="354">
        <v>8</v>
      </c>
      <c r="AH162" s="354"/>
      <c r="AI162" s="371" t="s">
        <v>173</v>
      </c>
      <c r="AJ162" s="371" t="s">
        <v>109</v>
      </c>
      <c r="AK162" s="372">
        <v>8</v>
      </c>
      <c r="AL162" s="371" t="s">
        <v>72</v>
      </c>
      <c r="AM162" s="371" t="s">
        <v>210</v>
      </c>
      <c r="AN162" s="371" t="s">
        <v>157</v>
      </c>
      <c r="AO162" s="371" t="s">
        <v>64</v>
      </c>
      <c r="AP162" s="372">
        <v>7</v>
      </c>
      <c r="AQ162" s="371" t="s">
        <v>72</v>
      </c>
      <c r="AR162" s="371" t="s">
        <v>70</v>
      </c>
      <c r="AS162" s="371" t="s">
        <v>68</v>
      </c>
      <c r="AT162" s="371" t="s">
        <v>305</v>
      </c>
      <c r="AU162" s="371"/>
      <c r="AV162" s="356" t="s">
        <v>0</v>
      </c>
      <c r="AW162" s="372">
        <v>9</v>
      </c>
      <c r="AX162" s="372">
        <v>6</v>
      </c>
      <c r="AY162" s="303">
        <f t="shared" si="31"/>
        <v>10</v>
      </c>
      <c r="AZ162" s="303">
        <f t="shared" si="32"/>
        <v>5</v>
      </c>
      <c r="BA162" s="303">
        <f t="shared" si="33"/>
        <v>9</v>
      </c>
      <c r="BB162" s="303">
        <f t="shared" si="34"/>
        <v>9</v>
      </c>
      <c r="BC162" s="303">
        <f t="shared" si="35"/>
        <v>32</v>
      </c>
      <c r="BD162" s="303">
        <f t="shared" si="36"/>
        <v>16</v>
      </c>
      <c r="BE162" s="303">
        <f t="shared" si="37"/>
        <v>8</v>
      </c>
      <c r="BF162" s="303">
        <f t="shared" si="38"/>
        <v>8</v>
      </c>
      <c r="BG162" s="303">
        <f t="shared" si="39"/>
        <v>9</v>
      </c>
      <c r="BH162" s="303"/>
      <c r="BI162" s="303">
        <f t="shared" si="40"/>
        <v>14</v>
      </c>
      <c r="BJ162" s="303">
        <f t="shared" si="41"/>
        <v>12</v>
      </c>
      <c r="BK162" s="303">
        <f t="shared" si="42"/>
        <v>38</v>
      </c>
      <c r="BL162" s="303">
        <f t="shared" si="43"/>
        <v>8</v>
      </c>
      <c r="BM162" s="303">
        <f t="shared" si="44"/>
        <v>10</v>
      </c>
      <c r="BN162" s="303">
        <f t="shared" si="45"/>
        <v>7</v>
      </c>
      <c r="CB162" s="378"/>
      <c r="CC162" s="313"/>
      <c r="CD162" s="324"/>
      <c r="CE162" s="324"/>
      <c r="CF162" s="324"/>
      <c r="CG162" s="324"/>
      <c r="CH162" s="324"/>
      <c r="CI162" s="324"/>
      <c r="CJ162" s="377"/>
      <c r="CK162" s="324"/>
      <c r="CL162" s="324"/>
      <c r="CM162" s="324"/>
      <c r="CN162" s="324"/>
      <c r="CO162" s="324"/>
      <c r="CP162" s="324"/>
      <c r="CQ162" s="324"/>
      <c r="CR162" s="313"/>
      <c r="CS162" s="324"/>
      <c r="CT162" s="324"/>
      <c r="CU162" s="324"/>
      <c r="CV162" s="324"/>
      <c r="CW162" s="324"/>
      <c r="CX162" s="324"/>
      <c r="CY162" s="324"/>
      <c r="CZ162" s="377"/>
      <c r="DA162" s="324"/>
      <c r="DB162" s="324"/>
      <c r="DC162" s="324"/>
      <c r="DD162" s="324"/>
      <c r="DE162" s="324"/>
      <c r="DF162" s="324"/>
      <c r="DG162" s="324"/>
      <c r="DH162" s="313"/>
      <c r="DI162" s="358"/>
      <c r="DJ162" s="360"/>
      <c r="DK162" s="307"/>
      <c r="DL162" s="307"/>
      <c r="DM162" s="307"/>
      <c r="DN162" s="307"/>
      <c r="DO162" s="307"/>
      <c r="DP162" s="307"/>
      <c r="DQ162" s="307"/>
      <c r="DR162" s="307"/>
      <c r="DS162" s="307"/>
      <c r="DT162" s="307"/>
      <c r="DU162" s="307"/>
      <c r="DV162" s="307"/>
      <c r="DW162" s="378"/>
      <c r="DX162" s="358"/>
      <c r="DY162" s="379"/>
      <c r="DZ162" s="380"/>
      <c r="EA162" s="380"/>
      <c r="EB162" s="380"/>
      <c r="EC162" s="380"/>
      <c r="ED162" s="380"/>
      <c r="EE162" s="336"/>
      <c r="EF162" s="336"/>
      <c r="EG162" s="336"/>
      <c r="EH162" s="336"/>
      <c r="EI162" s="336"/>
      <c r="EJ162" s="346"/>
      <c r="EK162" s="380"/>
      <c r="EL162" s="380"/>
      <c r="EM162" s="380"/>
      <c r="EN162" s="380"/>
      <c r="EO162" s="380"/>
      <c r="EP162" s="336"/>
      <c r="EQ162" s="336"/>
      <c r="ER162" s="336"/>
      <c r="ES162" s="336"/>
      <c r="ET162" s="336"/>
      <c r="EU162" s="358"/>
      <c r="EV162" s="315"/>
      <c r="EW162" s="307"/>
      <c r="EX162" s="307"/>
      <c r="EY162" s="307"/>
      <c r="EZ162" s="307"/>
      <c r="FA162" s="307"/>
      <c r="FB162" s="307"/>
      <c r="FC162" s="307"/>
      <c r="FD162" s="307"/>
      <c r="FE162" s="307"/>
      <c r="FF162" s="307"/>
      <c r="FG162" s="307"/>
      <c r="FH162" s="307"/>
      <c r="FI162" s="333"/>
      <c r="FJ162" s="334"/>
      <c r="FK162" s="332"/>
      <c r="FL162" s="332"/>
      <c r="FM162" s="332"/>
      <c r="FN162" s="332"/>
      <c r="FO162" s="332"/>
      <c r="FP162" s="332"/>
      <c r="FQ162" s="332"/>
      <c r="FR162" s="332"/>
      <c r="FS162" s="332"/>
      <c r="FT162" s="332"/>
      <c r="FU162" s="332"/>
      <c r="FV162" s="332"/>
      <c r="FW162" s="332"/>
      <c r="FX162" s="332"/>
      <c r="FY162" s="332"/>
      <c r="FZ162" s="332"/>
      <c r="GA162" s="332"/>
      <c r="GB162" s="332"/>
      <c r="GC162" s="332"/>
      <c r="GD162" s="332"/>
      <c r="GE162" s="332"/>
      <c r="GF162" s="332"/>
      <c r="GG162" s="332"/>
      <c r="GH162" s="332"/>
      <c r="GI162" s="324"/>
      <c r="GJ162" s="324"/>
      <c r="GK162" s="324"/>
      <c r="GL162" s="307"/>
      <c r="GM162" s="307"/>
      <c r="GN162" s="307"/>
      <c r="GO162" s="307"/>
      <c r="GP162" s="307"/>
      <c r="GQ162" s="307"/>
      <c r="GR162" s="307"/>
      <c r="GS162" s="307"/>
      <c r="GT162" s="307"/>
      <c r="GU162" s="307"/>
      <c r="GV162" s="307"/>
      <c r="GW162" s="307"/>
      <c r="GX162" s="307"/>
      <c r="GY162" s="307"/>
      <c r="GZ162" s="307"/>
      <c r="HA162" s="307"/>
      <c r="HB162" s="307"/>
      <c r="HC162" s="307"/>
      <c r="HD162" s="307"/>
      <c r="HE162" s="307"/>
      <c r="HF162" s="307"/>
      <c r="HG162" s="307"/>
      <c r="HH162" s="307"/>
      <c r="HI162" s="307"/>
      <c r="HJ162" s="307"/>
      <c r="HK162" s="307"/>
      <c r="HL162" s="307"/>
      <c r="HM162" s="307"/>
      <c r="HN162" s="307"/>
      <c r="HO162" s="307"/>
      <c r="HP162" s="307"/>
      <c r="HQ162" s="307"/>
      <c r="HR162" s="307"/>
      <c r="HS162" s="307"/>
      <c r="HT162" s="307"/>
      <c r="HU162" s="307"/>
      <c r="HV162" s="307"/>
      <c r="HW162" s="307"/>
      <c r="HX162" s="307"/>
      <c r="HY162" s="307"/>
      <c r="HZ162" s="307"/>
      <c r="IA162" s="307"/>
      <c r="IB162" s="307"/>
      <c r="IC162" s="307"/>
      <c r="ID162" s="307"/>
      <c r="IE162" s="307"/>
      <c r="IF162" s="307"/>
      <c r="IG162" s="307"/>
      <c r="IH162" s="307"/>
      <c r="II162" s="307"/>
      <c r="IJ162" s="307"/>
      <c r="IK162" s="307"/>
      <c r="IL162" s="307"/>
      <c r="IM162" s="307"/>
      <c r="IN162" s="307"/>
      <c r="IO162" s="307"/>
      <c r="IP162" s="307"/>
      <c r="IQ162" s="307"/>
      <c r="IR162" s="307"/>
      <c r="IS162" s="307"/>
      <c r="IT162" s="307"/>
      <c r="IU162" s="307"/>
      <c r="IV162" s="307"/>
      <c r="IW162" s="307"/>
      <c r="IX162" s="307"/>
      <c r="IY162" s="307"/>
      <c r="IZ162" s="307"/>
      <c r="JA162" s="307"/>
      <c r="JB162" s="307"/>
      <c r="JC162" s="307"/>
      <c r="JD162" s="307"/>
      <c r="JE162" s="307"/>
      <c r="JF162" s="307"/>
      <c r="JG162" s="307"/>
      <c r="JH162" s="307"/>
      <c r="JI162" s="307"/>
      <c r="JJ162" s="307"/>
      <c r="JK162" s="307"/>
      <c r="JL162" s="307"/>
      <c r="JM162" s="307"/>
      <c r="JN162" s="307"/>
      <c r="JO162" s="307"/>
      <c r="JP162" s="307"/>
      <c r="JQ162" s="307"/>
      <c r="JR162" s="307"/>
      <c r="JS162" s="307"/>
      <c r="JT162" s="307"/>
      <c r="JU162" s="307"/>
      <c r="JV162" s="307"/>
      <c r="JW162" s="307"/>
      <c r="JX162" s="307"/>
      <c r="JY162" s="307"/>
      <c r="JZ162" s="307"/>
      <c r="KA162" s="307"/>
      <c r="KB162" s="307"/>
      <c r="KC162" s="307"/>
      <c r="KD162" s="307"/>
      <c r="KE162" s="307"/>
      <c r="KF162" s="307"/>
      <c r="KG162" s="307"/>
      <c r="KH162" s="307"/>
      <c r="KI162" s="375"/>
      <c r="KJ162" s="375"/>
      <c r="KK162" s="375"/>
      <c r="KL162" s="374"/>
      <c r="KM162" s="376"/>
      <c r="KN162" s="307"/>
      <c r="KO162" s="307"/>
      <c r="KP162" s="307"/>
      <c r="KQ162" s="307"/>
      <c r="KR162" s="307"/>
      <c r="KS162" s="307"/>
      <c r="KT162" s="307"/>
    </row>
    <row r="163" spans="14:306" s="56" customFormat="1" ht="15" customHeight="1">
      <c r="N163" s="341"/>
      <c r="O163" s="341"/>
      <c r="P163" s="330"/>
      <c r="Q163" s="330"/>
      <c r="R163" s="330"/>
      <c r="S163" s="330"/>
      <c r="T163" s="330"/>
      <c r="U163" s="330"/>
      <c r="W163" s="342"/>
      <c r="X163" s="342"/>
      <c r="Y163" s="342"/>
      <c r="Z163" s="342"/>
      <c r="AA163" s="342"/>
      <c r="AB163" s="342"/>
      <c r="AC163" s="342"/>
      <c r="AD163" s="342"/>
      <c r="AE163" s="342"/>
      <c r="AG163" s="381" t="s">
        <v>577</v>
      </c>
      <c r="AH163" s="381"/>
      <c r="AI163" s="373" t="s">
        <v>206</v>
      </c>
      <c r="AJ163" s="373" t="s">
        <v>58</v>
      </c>
      <c r="AK163" s="372">
        <v>9</v>
      </c>
      <c r="AL163" s="372">
        <v>9</v>
      </c>
      <c r="AM163" s="373" t="s">
        <v>159</v>
      </c>
      <c r="AN163" s="373" t="s">
        <v>92</v>
      </c>
      <c r="AO163" s="373" t="s">
        <v>66</v>
      </c>
      <c r="AP163" s="372">
        <v>8</v>
      </c>
      <c r="AQ163" s="373" t="s">
        <v>113</v>
      </c>
      <c r="AR163" s="373" t="s">
        <v>157</v>
      </c>
      <c r="AS163" s="373" t="s">
        <v>156</v>
      </c>
      <c r="AT163" s="373" t="s">
        <v>537</v>
      </c>
      <c r="AU163" s="373"/>
      <c r="AV163" s="372">
        <v>8</v>
      </c>
      <c r="AW163" s="372">
        <v>10</v>
      </c>
      <c r="AX163" s="372">
        <v>7</v>
      </c>
      <c r="AY163" s="303">
        <f t="shared" si="31"/>
        <v>13</v>
      </c>
      <c r="AZ163" s="303">
        <f t="shared" si="32"/>
        <v>7</v>
      </c>
      <c r="BA163" s="303">
        <f t="shared" si="33"/>
        <v>10</v>
      </c>
      <c r="BB163" s="303">
        <f t="shared" si="34"/>
        <v>10</v>
      </c>
      <c r="BC163" s="303">
        <f t="shared" si="35"/>
        <v>36</v>
      </c>
      <c r="BD163" s="303">
        <f t="shared" si="36"/>
        <v>18</v>
      </c>
      <c r="BE163" s="303">
        <f t="shared" si="37"/>
        <v>10</v>
      </c>
      <c r="BF163" s="303">
        <f t="shared" si="38"/>
        <v>9</v>
      </c>
      <c r="BG163" s="303">
        <f t="shared" si="39"/>
        <v>11</v>
      </c>
      <c r="BH163" s="303"/>
      <c r="BI163" s="303">
        <f t="shared" si="40"/>
        <v>16</v>
      </c>
      <c r="BJ163" s="303">
        <f t="shared" si="41"/>
        <v>14</v>
      </c>
      <c r="BK163" s="303">
        <f t="shared" si="42"/>
        <v>44</v>
      </c>
      <c r="BL163" s="303">
        <f t="shared" si="43"/>
        <v>9</v>
      </c>
      <c r="BM163" s="303">
        <f t="shared" si="44"/>
        <v>11</v>
      </c>
      <c r="BN163" s="303">
        <f t="shared" si="45"/>
        <v>8</v>
      </c>
      <c r="CB163" s="378"/>
      <c r="CC163" s="313"/>
      <c r="CD163" s="324"/>
      <c r="CE163" s="324"/>
      <c r="CF163" s="324"/>
      <c r="CG163" s="324"/>
      <c r="CH163" s="324"/>
      <c r="CI163" s="324"/>
      <c r="CJ163" s="377"/>
      <c r="CK163" s="324"/>
      <c r="CL163" s="324"/>
      <c r="CM163" s="324"/>
      <c r="CN163" s="324"/>
      <c r="CO163" s="324"/>
      <c r="CP163" s="324"/>
      <c r="CQ163" s="324"/>
      <c r="CR163" s="313"/>
      <c r="CS163" s="324"/>
      <c r="CT163" s="324"/>
      <c r="CU163" s="324"/>
      <c r="CV163" s="324"/>
      <c r="CW163" s="324"/>
      <c r="CX163" s="324"/>
      <c r="CY163" s="324"/>
      <c r="CZ163" s="377"/>
      <c r="DA163" s="324"/>
      <c r="DB163" s="324"/>
      <c r="DC163" s="324"/>
      <c r="DD163" s="324"/>
      <c r="DE163" s="324"/>
      <c r="DF163" s="324"/>
      <c r="DG163" s="324"/>
      <c r="DH163" s="313"/>
      <c r="DI163" s="358"/>
      <c r="DJ163" s="360"/>
      <c r="DK163" s="307"/>
      <c r="DL163" s="307"/>
      <c r="DM163" s="307"/>
      <c r="DN163" s="307"/>
      <c r="DO163" s="307"/>
      <c r="DP163" s="307"/>
      <c r="DQ163" s="307"/>
      <c r="DR163" s="307"/>
      <c r="DS163" s="307"/>
      <c r="DT163" s="307"/>
      <c r="DU163" s="307"/>
      <c r="DV163" s="307"/>
      <c r="DW163" s="378"/>
      <c r="DX163" s="378"/>
      <c r="DY163" s="378"/>
      <c r="DZ163" s="324"/>
      <c r="EA163" s="324"/>
      <c r="EB163" s="324"/>
      <c r="EC163" s="324"/>
      <c r="ED163" s="324"/>
      <c r="EE163" s="324"/>
      <c r="EF163" s="324"/>
      <c r="EG163" s="324"/>
      <c r="EH163" s="324"/>
      <c r="EI163" s="324"/>
      <c r="EJ163" s="324"/>
      <c r="EK163" s="324"/>
      <c r="EL163" s="324"/>
      <c r="EM163" s="324"/>
      <c r="EN163" s="324"/>
      <c r="EO163" s="324"/>
      <c r="EP163" s="324"/>
      <c r="EQ163" s="324"/>
      <c r="ER163" s="324"/>
      <c r="ES163" s="324"/>
      <c r="ET163" s="324"/>
      <c r="EU163" s="360"/>
      <c r="EV163" s="315"/>
      <c r="EW163" s="307"/>
      <c r="EX163" s="307"/>
      <c r="EY163" s="307"/>
      <c r="EZ163" s="307"/>
      <c r="FA163" s="307"/>
      <c r="FB163" s="307"/>
      <c r="FC163" s="307"/>
      <c r="FD163" s="307"/>
      <c r="FE163" s="307"/>
      <c r="FF163" s="307"/>
      <c r="FG163" s="307"/>
      <c r="FH163" s="307"/>
      <c r="FI163" s="305"/>
      <c r="FJ163" s="333"/>
      <c r="FK163" s="305"/>
      <c r="FL163" s="305"/>
      <c r="FM163" s="305"/>
      <c r="FN163" s="305"/>
      <c r="FO163" s="305"/>
      <c r="FP163" s="305"/>
      <c r="FQ163" s="305"/>
      <c r="FR163" s="305"/>
      <c r="FS163" s="305"/>
      <c r="FT163" s="305"/>
      <c r="FU163" s="305"/>
      <c r="FV163" s="305"/>
      <c r="FW163" s="305"/>
      <c r="FX163" s="305"/>
      <c r="FY163" s="309"/>
      <c r="FZ163" s="305"/>
      <c r="GA163" s="305"/>
      <c r="GB163" s="305"/>
      <c r="GC163" s="305"/>
      <c r="GD163" s="305"/>
      <c r="GE163" s="305"/>
      <c r="GF163" s="305"/>
      <c r="GG163" s="305"/>
      <c r="GH163" s="305"/>
      <c r="GI163" s="324"/>
      <c r="GJ163" s="324"/>
      <c r="GK163" s="324"/>
      <c r="GL163" s="307"/>
      <c r="GM163" s="307"/>
      <c r="GN163" s="307"/>
      <c r="GO163" s="307"/>
      <c r="GP163" s="307"/>
      <c r="GQ163" s="307"/>
      <c r="GR163" s="307"/>
      <c r="GS163" s="307"/>
      <c r="GT163" s="307"/>
      <c r="GU163" s="307"/>
      <c r="GV163" s="307"/>
      <c r="GW163" s="307"/>
      <c r="GX163" s="307"/>
      <c r="GY163" s="307"/>
      <c r="GZ163" s="307"/>
      <c r="HA163" s="307"/>
      <c r="HB163" s="307"/>
      <c r="HC163" s="307"/>
      <c r="HD163" s="307"/>
      <c r="HE163" s="307"/>
      <c r="HF163" s="307"/>
      <c r="HG163" s="307"/>
      <c r="HH163" s="307"/>
      <c r="HI163" s="307"/>
      <c r="HJ163" s="307"/>
      <c r="HK163" s="307"/>
      <c r="HL163" s="307"/>
      <c r="HM163" s="307"/>
      <c r="HN163" s="307"/>
      <c r="HO163" s="307"/>
      <c r="HP163" s="307"/>
      <c r="HQ163" s="307"/>
      <c r="HR163" s="307"/>
      <c r="HS163" s="307"/>
      <c r="HT163" s="307"/>
      <c r="HU163" s="307"/>
      <c r="HV163" s="307"/>
      <c r="HW163" s="307"/>
      <c r="HX163" s="307"/>
      <c r="HY163" s="307"/>
      <c r="HZ163" s="307"/>
      <c r="IA163" s="307"/>
      <c r="IB163" s="307"/>
      <c r="IC163" s="307"/>
      <c r="ID163" s="307"/>
      <c r="IE163" s="307"/>
      <c r="IF163" s="307"/>
      <c r="IG163" s="307"/>
      <c r="IH163" s="307"/>
      <c r="II163" s="307"/>
      <c r="IJ163" s="307"/>
      <c r="IK163" s="307"/>
      <c r="IL163" s="307"/>
      <c r="IM163" s="307"/>
      <c r="IN163" s="307"/>
      <c r="IO163" s="307"/>
      <c r="IP163" s="307"/>
      <c r="IQ163" s="307"/>
      <c r="IR163" s="307"/>
      <c r="IS163" s="307"/>
      <c r="IT163" s="307"/>
      <c r="IU163" s="307"/>
      <c r="IV163" s="307"/>
      <c r="IW163" s="307"/>
      <c r="IX163" s="307"/>
      <c r="IY163" s="307"/>
      <c r="IZ163" s="307"/>
      <c r="JA163" s="307"/>
      <c r="JB163" s="307"/>
      <c r="JC163" s="307"/>
      <c r="JD163" s="307"/>
      <c r="JE163" s="307"/>
      <c r="JF163" s="307"/>
      <c r="JG163" s="307"/>
      <c r="JH163" s="307"/>
      <c r="JI163" s="307"/>
      <c r="JJ163" s="307"/>
      <c r="JK163" s="307"/>
      <c r="JL163" s="307"/>
      <c r="JM163" s="307"/>
      <c r="JN163" s="307"/>
      <c r="JO163" s="307"/>
      <c r="JP163" s="307"/>
      <c r="JQ163" s="307"/>
      <c r="JR163" s="307"/>
      <c r="JS163" s="307"/>
      <c r="JT163" s="307"/>
      <c r="JU163" s="307"/>
      <c r="JV163" s="307"/>
      <c r="JW163" s="307"/>
      <c r="JX163" s="307"/>
      <c r="JY163" s="307"/>
      <c r="JZ163" s="307"/>
      <c r="KA163" s="307"/>
      <c r="KB163" s="307"/>
      <c r="KC163" s="307"/>
      <c r="KD163" s="307"/>
      <c r="KE163" s="307"/>
      <c r="KF163" s="307"/>
      <c r="KG163" s="307"/>
      <c r="KH163" s="307"/>
      <c r="KI163" s="375"/>
      <c r="KJ163" s="375"/>
      <c r="KK163" s="375"/>
      <c r="KL163" s="375"/>
      <c r="KM163" s="376"/>
      <c r="KN163" s="307"/>
      <c r="KO163" s="682"/>
      <c r="KP163" s="682"/>
      <c r="KQ163" s="692"/>
      <c r="KR163" s="692"/>
      <c r="KS163" s="692"/>
      <c r="KT163" s="307"/>
    </row>
    <row r="164" spans="14:306" s="56" customFormat="1" ht="15" customHeight="1">
      <c r="N164" s="341"/>
      <c r="O164" s="330"/>
      <c r="P164" s="330"/>
      <c r="Q164" s="330"/>
      <c r="R164" s="330"/>
      <c r="S164" s="330"/>
      <c r="T164" s="330"/>
      <c r="U164" s="330"/>
      <c r="W164" s="342"/>
      <c r="X164" s="342"/>
      <c r="Y164" s="342"/>
      <c r="Z164" s="342"/>
      <c r="AA164" s="342"/>
      <c r="AB164" s="342"/>
      <c r="AC164" s="342"/>
      <c r="AD164" s="342"/>
      <c r="AE164" s="342"/>
      <c r="AG164" s="354">
        <v>10</v>
      </c>
      <c r="AH164" s="354"/>
      <c r="AI164" s="371" t="s">
        <v>244</v>
      </c>
      <c r="AJ164" s="371">
        <v>7</v>
      </c>
      <c r="AK164" s="371">
        <v>10</v>
      </c>
      <c r="AL164" s="371">
        <v>10</v>
      </c>
      <c r="AM164" s="371" t="s">
        <v>83</v>
      </c>
      <c r="AN164" s="371" t="s">
        <v>130</v>
      </c>
      <c r="AO164" s="371">
        <v>10</v>
      </c>
      <c r="AP164" s="373" t="s">
        <v>113</v>
      </c>
      <c r="AQ164" s="371">
        <v>11</v>
      </c>
      <c r="AR164" s="371" t="s">
        <v>92</v>
      </c>
      <c r="AS164" s="371" t="s">
        <v>157</v>
      </c>
      <c r="AT164" s="371" t="s">
        <v>578</v>
      </c>
      <c r="AU164" s="371"/>
      <c r="AV164" s="356">
        <v>9</v>
      </c>
      <c r="AW164" s="373" t="s">
        <v>71</v>
      </c>
      <c r="AX164" s="371">
        <v>8</v>
      </c>
      <c r="AY164" s="303">
        <f t="shared" si="31"/>
        <v>16</v>
      </c>
      <c r="AZ164" s="303">
        <f t="shared" si="32"/>
        <v>8</v>
      </c>
      <c r="BA164" s="303">
        <f t="shared" si="33"/>
        <v>11</v>
      </c>
      <c r="BB164" s="303">
        <f t="shared" si="34"/>
        <v>11</v>
      </c>
      <c r="BC164" s="303">
        <f t="shared" si="35"/>
        <v>40</v>
      </c>
      <c r="BD164" s="303">
        <f t="shared" si="36"/>
        <v>20</v>
      </c>
      <c r="BE164" s="303" t="str">
        <f t="shared" si="37"/>
        <v>-</v>
      </c>
      <c r="BF164" s="303">
        <f t="shared" si="38"/>
        <v>11</v>
      </c>
      <c r="BG164" s="303">
        <f t="shared" si="39"/>
        <v>12</v>
      </c>
      <c r="BH164" s="303"/>
      <c r="BI164" s="303">
        <f t="shared" si="40"/>
        <v>18</v>
      </c>
      <c r="BJ164" s="303">
        <f t="shared" si="41"/>
        <v>16</v>
      </c>
      <c r="BK164" s="303">
        <f t="shared" si="42"/>
        <v>50</v>
      </c>
      <c r="BL164" s="303">
        <f t="shared" si="43"/>
        <v>10</v>
      </c>
      <c r="BM164" s="303">
        <f t="shared" si="44"/>
        <v>13</v>
      </c>
      <c r="BN164" s="303">
        <f t="shared" si="45"/>
        <v>9</v>
      </c>
      <c r="CB164" s="378"/>
      <c r="CC164" s="313"/>
      <c r="CD164" s="324"/>
      <c r="CE164" s="324"/>
      <c r="CF164" s="324"/>
      <c r="CG164" s="324"/>
      <c r="CH164" s="324"/>
      <c r="CI164" s="324"/>
      <c r="CJ164" s="377"/>
      <c r="CK164" s="324"/>
      <c r="CL164" s="324"/>
      <c r="CM164" s="324"/>
      <c r="CN164" s="324"/>
      <c r="CO164" s="324"/>
      <c r="CP164" s="324"/>
      <c r="CQ164" s="324"/>
      <c r="CR164" s="313"/>
      <c r="CS164" s="324"/>
      <c r="CT164" s="324"/>
      <c r="CU164" s="324"/>
      <c r="CV164" s="324"/>
      <c r="CW164" s="324"/>
      <c r="CX164" s="324"/>
      <c r="CY164" s="324"/>
      <c r="CZ164" s="377"/>
      <c r="DA164" s="324"/>
      <c r="DB164" s="324"/>
      <c r="DC164" s="324"/>
      <c r="DD164" s="324"/>
      <c r="DE164" s="324"/>
      <c r="DF164" s="324"/>
      <c r="DG164" s="324"/>
      <c r="DH164" s="313"/>
      <c r="DI164" s="358"/>
      <c r="DJ164" s="360"/>
      <c r="DK164" s="307"/>
      <c r="DL164" s="307"/>
      <c r="DM164" s="307"/>
      <c r="DN164" s="307"/>
      <c r="DO164" s="307"/>
      <c r="DP164" s="307"/>
      <c r="DQ164" s="307"/>
      <c r="DR164" s="307"/>
      <c r="DS164" s="307"/>
      <c r="DT164" s="307"/>
      <c r="DU164" s="307"/>
      <c r="DV164" s="307"/>
      <c r="DW164" s="378"/>
      <c r="DX164" s="324"/>
      <c r="DY164" s="378"/>
      <c r="DZ164" s="378"/>
      <c r="EA164" s="378"/>
      <c r="EB164" s="378"/>
      <c r="EC164" s="378"/>
      <c r="ED164" s="378"/>
      <c r="EE164" s="378"/>
      <c r="EF164" s="378"/>
      <c r="EG164" s="378"/>
      <c r="EH164" s="378"/>
      <c r="EI164" s="378"/>
      <c r="EJ164" s="378"/>
      <c r="EK164" s="378"/>
      <c r="EL164" s="378"/>
      <c r="EM164" s="324"/>
      <c r="EN164" s="382"/>
      <c r="EO164" s="378"/>
      <c r="EP164" s="378"/>
      <c r="EQ164" s="378"/>
      <c r="ER164" s="378"/>
      <c r="ES164" s="378"/>
      <c r="ET164" s="324"/>
      <c r="EU164" s="360"/>
      <c r="EV164" s="315"/>
      <c r="EW164" s="307"/>
      <c r="EX164" s="307"/>
      <c r="EY164" s="307"/>
      <c r="EZ164" s="307"/>
      <c r="FA164" s="307"/>
      <c r="FB164" s="307"/>
      <c r="FC164" s="307"/>
      <c r="FD164" s="307"/>
      <c r="FE164" s="307"/>
      <c r="FF164" s="307"/>
      <c r="FG164" s="307"/>
      <c r="FH164" s="307"/>
      <c r="FI164" s="305"/>
      <c r="FJ164" s="305"/>
      <c r="FK164" s="305"/>
      <c r="FL164" s="305"/>
      <c r="FM164" s="305"/>
      <c r="FN164" s="305"/>
      <c r="FO164" s="305"/>
      <c r="FP164" s="305"/>
      <c r="FQ164" s="305"/>
      <c r="FR164" s="305"/>
      <c r="FS164" s="305"/>
      <c r="FT164" s="305"/>
      <c r="FU164" s="305"/>
      <c r="FV164" s="305"/>
      <c r="FW164" s="305"/>
      <c r="FX164" s="305"/>
      <c r="FY164" s="309"/>
      <c r="FZ164" s="305"/>
      <c r="GA164" s="305"/>
      <c r="GB164" s="305"/>
      <c r="GC164" s="305"/>
      <c r="GD164" s="305"/>
      <c r="GE164" s="305"/>
      <c r="GF164" s="305"/>
      <c r="GG164" s="305"/>
      <c r="GH164" s="305"/>
      <c r="GI164" s="324"/>
      <c r="GJ164" s="324"/>
      <c r="GK164" s="324"/>
      <c r="GL164" s="307"/>
      <c r="GM164" s="307"/>
      <c r="GN164" s="307"/>
      <c r="GO164" s="307"/>
      <c r="GP164" s="307"/>
      <c r="GQ164" s="307"/>
      <c r="GR164" s="307"/>
      <c r="GS164" s="307"/>
      <c r="GT164" s="307"/>
      <c r="GU164" s="307"/>
      <c r="GV164" s="307"/>
      <c r="GW164" s="307"/>
      <c r="GX164" s="307"/>
      <c r="GY164" s="307"/>
      <c r="GZ164" s="307"/>
      <c r="HA164" s="307"/>
      <c r="HB164" s="307"/>
      <c r="HC164" s="307"/>
      <c r="HD164" s="307"/>
      <c r="HE164" s="307"/>
      <c r="HF164" s="307"/>
      <c r="HG164" s="307"/>
      <c r="HH164" s="307"/>
      <c r="HI164" s="307"/>
      <c r="HJ164" s="307"/>
      <c r="HK164" s="307"/>
      <c r="HL164" s="307"/>
      <c r="HM164" s="307"/>
      <c r="HN164" s="307"/>
      <c r="HO164" s="307"/>
      <c r="HP164" s="307"/>
      <c r="HQ164" s="307"/>
      <c r="HR164" s="307"/>
      <c r="HS164" s="307"/>
      <c r="HT164" s="307"/>
      <c r="HU164" s="307"/>
      <c r="HV164" s="307"/>
      <c r="HW164" s="307"/>
      <c r="HX164" s="307"/>
      <c r="HY164" s="307"/>
      <c r="HZ164" s="307"/>
      <c r="IA164" s="307"/>
      <c r="IB164" s="307"/>
      <c r="IC164" s="307"/>
      <c r="ID164" s="307"/>
      <c r="IE164" s="307"/>
      <c r="IF164" s="307"/>
      <c r="IG164" s="307"/>
      <c r="IH164" s="307"/>
      <c r="II164" s="307"/>
      <c r="IJ164" s="307"/>
      <c r="IK164" s="307"/>
      <c r="IL164" s="307"/>
      <c r="IM164" s="307"/>
      <c r="IN164" s="307"/>
      <c r="IO164" s="307"/>
      <c r="IP164" s="307"/>
      <c r="IQ164" s="307"/>
      <c r="IR164" s="307"/>
      <c r="IS164" s="307"/>
      <c r="IT164" s="307"/>
      <c r="IU164" s="307"/>
      <c r="IV164" s="307"/>
      <c r="IW164" s="307"/>
      <c r="IX164" s="307"/>
      <c r="IY164" s="307"/>
      <c r="IZ164" s="307"/>
      <c r="JA164" s="307"/>
      <c r="JB164" s="307"/>
      <c r="JC164" s="307"/>
      <c r="JD164" s="307"/>
      <c r="JE164" s="307"/>
      <c r="JF164" s="307"/>
      <c r="JG164" s="307"/>
      <c r="JH164" s="307"/>
      <c r="JI164" s="307"/>
      <c r="JJ164" s="307"/>
      <c r="JK164" s="307"/>
      <c r="JL164" s="307"/>
      <c r="JM164" s="307"/>
      <c r="JN164" s="307"/>
      <c r="JO164" s="307"/>
      <c r="JP164" s="307"/>
      <c r="JQ164" s="307"/>
      <c r="JR164" s="307"/>
      <c r="JS164" s="307"/>
      <c r="JT164" s="307"/>
      <c r="JU164" s="307"/>
      <c r="JV164" s="307"/>
      <c r="JW164" s="307"/>
      <c r="JX164" s="307"/>
      <c r="JY164" s="307"/>
      <c r="JZ164" s="307"/>
      <c r="KA164" s="307"/>
      <c r="KB164" s="307"/>
      <c r="KC164" s="307"/>
      <c r="KD164" s="307"/>
      <c r="KE164" s="307"/>
      <c r="KF164" s="307"/>
      <c r="KG164" s="307"/>
      <c r="KH164" s="307"/>
      <c r="KI164" s="375"/>
      <c r="KJ164" s="375"/>
      <c r="KK164" s="375"/>
      <c r="KL164" s="374"/>
      <c r="KM164" s="376"/>
      <c r="KN164" s="307"/>
      <c r="KO164" s="682"/>
      <c r="KP164" s="682"/>
      <c r="KQ164" s="692"/>
      <c r="KR164" s="692"/>
      <c r="KS164" s="692"/>
      <c r="KT164" s="307"/>
    </row>
    <row r="165" spans="14:306" s="56" customFormat="1" ht="15" customHeight="1">
      <c r="N165" s="341"/>
      <c r="O165" s="341"/>
      <c r="P165" s="330"/>
      <c r="Q165" s="330"/>
      <c r="R165" s="330"/>
      <c r="S165" s="330"/>
      <c r="T165" s="330"/>
      <c r="U165" s="330"/>
      <c r="W165" s="342"/>
      <c r="X165" s="342"/>
      <c r="Y165" s="342"/>
      <c r="Z165" s="342"/>
      <c r="AA165" s="342"/>
      <c r="AB165" s="342"/>
      <c r="AC165" s="342"/>
      <c r="AD165" s="342"/>
      <c r="AE165" s="342"/>
      <c r="AG165" s="354">
        <v>11</v>
      </c>
      <c r="AH165" s="354"/>
      <c r="AI165" s="371" t="s">
        <v>119</v>
      </c>
      <c r="AJ165" s="371" t="s">
        <v>60</v>
      </c>
      <c r="AK165" s="372">
        <v>11</v>
      </c>
      <c r="AL165" s="371" t="s">
        <v>71</v>
      </c>
      <c r="AM165" s="371" t="s">
        <v>191</v>
      </c>
      <c r="AN165" s="371" t="s">
        <v>579</v>
      </c>
      <c r="AO165" s="371" t="s">
        <v>0</v>
      </c>
      <c r="AP165" s="371" t="s">
        <v>71</v>
      </c>
      <c r="AQ165" s="371" t="s">
        <v>156</v>
      </c>
      <c r="AR165" s="371" t="s">
        <v>160</v>
      </c>
      <c r="AS165" s="371" t="s">
        <v>92</v>
      </c>
      <c r="AT165" s="371" t="s">
        <v>330</v>
      </c>
      <c r="AU165" s="371"/>
      <c r="AV165" s="372">
        <v>10</v>
      </c>
      <c r="AW165" s="372">
        <v>13</v>
      </c>
      <c r="AX165" s="372">
        <v>9</v>
      </c>
      <c r="AY165" s="303">
        <f t="shared" si="31"/>
        <v>19</v>
      </c>
      <c r="AZ165" s="303">
        <f t="shared" si="32"/>
        <v>11</v>
      </c>
      <c r="BA165" s="303">
        <f t="shared" si="33"/>
        <v>12</v>
      </c>
      <c r="BB165" s="303">
        <f t="shared" si="34"/>
        <v>13</v>
      </c>
      <c r="BC165" s="303">
        <f t="shared" si="35"/>
        <v>44</v>
      </c>
      <c r="BD165" s="303">
        <f t="shared" si="36"/>
        <v>22</v>
      </c>
      <c r="BE165" s="303">
        <f t="shared" si="37"/>
        <v>11</v>
      </c>
      <c r="BF165" s="303">
        <f t="shared" si="38"/>
        <v>13</v>
      </c>
      <c r="BG165" s="303">
        <f t="shared" si="39"/>
        <v>14</v>
      </c>
      <c r="BH165" s="303"/>
      <c r="BI165" s="303">
        <f t="shared" si="40"/>
        <v>21</v>
      </c>
      <c r="BJ165" s="303">
        <f t="shared" si="41"/>
        <v>18</v>
      </c>
      <c r="BK165" s="303">
        <f t="shared" si="42"/>
        <v>55</v>
      </c>
      <c r="BL165" s="303">
        <f t="shared" si="43"/>
        <v>11</v>
      </c>
      <c r="BM165" s="303">
        <f t="shared" si="44"/>
        <v>14</v>
      </c>
      <c r="BN165" s="303">
        <f t="shared" si="45"/>
        <v>10</v>
      </c>
      <c r="CB165" s="378"/>
      <c r="CC165" s="313"/>
      <c r="CD165" s="324"/>
      <c r="CE165" s="324"/>
      <c r="CF165" s="324"/>
      <c r="CG165" s="324"/>
      <c r="CH165" s="324"/>
      <c r="CI165" s="324"/>
      <c r="CJ165" s="377"/>
      <c r="CK165" s="324"/>
      <c r="CL165" s="324"/>
      <c r="CM165" s="324"/>
      <c r="CN165" s="324"/>
      <c r="CO165" s="324"/>
      <c r="CP165" s="324"/>
      <c r="CQ165" s="324"/>
      <c r="CR165" s="313"/>
      <c r="CS165" s="324"/>
      <c r="CT165" s="324"/>
      <c r="CU165" s="324"/>
      <c r="CV165" s="324"/>
      <c r="CW165" s="324"/>
      <c r="CX165" s="324"/>
      <c r="CY165" s="324"/>
      <c r="CZ165" s="377"/>
      <c r="DA165" s="324"/>
      <c r="DB165" s="324"/>
      <c r="DC165" s="324"/>
      <c r="DD165" s="324"/>
      <c r="DE165" s="324"/>
      <c r="DF165" s="324"/>
      <c r="DG165" s="324"/>
      <c r="DH165" s="313"/>
      <c r="DI165" s="358"/>
      <c r="DJ165" s="360"/>
      <c r="DK165" s="307"/>
      <c r="DL165" s="307"/>
      <c r="DM165" s="307"/>
      <c r="DN165" s="307"/>
      <c r="DO165" s="307"/>
      <c r="DP165" s="307"/>
      <c r="DQ165" s="307"/>
      <c r="DR165" s="307"/>
      <c r="DS165" s="307"/>
      <c r="DT165" s="307"/>
      <c r="DU165" s="307"/>
      <c r="DV165" s="307"/>
      <c r="DW165" s="378"/>
      <c r="DX165" s="324"/>
      <c r="DY165" s="378"/>
      <c r="DZ165" s="378"/>
      <c r="EA165" s="378"/>
      <c r="EB165" s="378"/>
      <c r="EC165" s="378"/>
      <c r="ED165" s="378"/>
      <c r="EE165" s="378"/>
      <c r="EF165" s="378"/>
      <c r="EG165" s="378"/>
      <c r="EH165" s="378"/>
      <c r="EI165" s="378"/>
      <c r="EJ165" s="378"/>
      <c r="EK165" s="378"/>
      <c r="EL165" s="378"/>
      <c r="EM165" s="324"/>
      <c r="EN165" s="382"/>
      <c r="EO165" s="378"/>
      <c r="EP165" s="378"/>
      <c r="EQ165" s="378"/>
      <c r="ER165" s="378"/>
      <c r="ES165" s="378"/>
      <c r="ET165" s="378"/>
      <c r="EU165" s="360"/>
      <c r="EV165" s="383"/>
      <c r="EW165" s="307"/>
      <c r="EX165" s="307"/>
      <c r="EY165" s="307"/>
      <c r="EZ165" s="307"/>
      <c r="FA165" s="307"/>
      <c r="FB165" s="307"/>
      <c r="FC165" s="307"/>
      <c r="FD165" s="307"/>
      <c r="FE165" s="307"/>
      <c r="FF165" s="307"/>
      <c r="FG165" s="307"/>
      <c r="FH165" s="307"/>
      <c r="FI165" s="305"/>
      <c r="FJ165" s="305"/>
      <c r="FK165" s="305"/>
      <c r="FL165" s="305"/>
      <c r="FM165" s="305"/>
      <c r="FN165" s="305"/>
      <c r="FO165" s="305"/>
      <c r="FP165" s="305"/>
      <c r="FQ165" s="305"/>
      <c r="FR165" s="305"/>
      <c r="FS165" s="305"/>
      <c r="FT165" s="305"/>
      <c r="FU165" s="305"/>
      <c r="FV165" s="305"/>
      <c r="FW165" s="305"/>
      <c r="FX165" s="305"/>
      <c r="FY165" s="309"/>
      <c r="FZ165" s="305"/>
      <c r="GA165" s="305"/>
      <c r="GB165" s="305"/>
      <c r="GC165" s="305"/>
      <c r="GD165" s="305"/>
      <c r="GE165" s="305"/>
      <c r="GF165" s="305"/>
      <c r="GG165" s="305"/>
      <c r="GH165" s="305"/>
      <c r="GI165" s="324"/>
      <c r="GJ165" s="378"/>
      <c r="GK165" s="378"/>
      <c r="GL165" s="307"/>
      <c r="GM165" s="307"/>
      <c r="GN165" s="307"/>
      <c r="GO165" s="307"/>
      <c r="GP165" s="307"/>
      <c r="GQ165" s="307"/>
      <c r="GR165" s="307"/>
      <c r="GS165" s="307"/>
      <c r="GT165" s="307"/>
      <c r="GU165" s="307"/>
      <c r="GV165" s="307"/>
      <c r="GW165" s="307"/>
      <c r="GX165" s="307"/>
      <c r="GY165" s="307"/>
      <c r="GZ165" s="307"/>
      <c r="HA165" s="307"/>
      <c r="HB165" s="307"/>
      <c r="HC165" s="307"/>
      <c r="HD165" s="307"/>
      <c r="HE165" s="307"/>
      <c r="HF165" s="307"/>
      <c r="HG165" s="307"/>
      <c r="HH165" s="307"/>
      <c r="HI165" s="307"/>
      <c r="HJ165" s="307"/>
      <c r="HK165" s="307"/>
      <c r="HL165" s="307"/>
      <c r="HM165" s="307"/>
      <c r="HN165" s="307"/>
      <c r="HO165" s="307"/>
      <c r="HP165" s="307"/>
      <c r="HQ165" s="307"/>
      <c r="HR165" s="307"/>
      <c r="HS165" s="307"/>
      <c r="HT165" s="307"/>
      <c r="HU165" s="307"/>
      <c r="HV165" s="307"/>
      <c r="HW165" s="307"/>
      <c r="HX165" s="307"/>
      <c r="HY165" s="307"/>
      <c r="HZ165" s="307"/>
      <c r="IA165" s="307"/>
      <c r="IB165" s="307"/>
      <c r="IC165" s="307"/>
      <c r="ID165" s="307"/>
      <c r="IE165" s="307"/>
      <c r="IF165" s="307"/>
      <c r="IG165" s="307"/>
      <c r="IH165" s="307"/>
      <c r="II165" s="307"/>
      <c r="IJ165" s="307"/>
      <c r="IK165" s="307"/>
      <c r="IL165" s="307"/>
      <c r="IM165" s="307"/>
      <c r="IN165" s="307"/>
      <c r="IO165" s="307"/>
      <c r="IP165" s="307"/>
      <c r="IQ165" s="307"/>
      <c r="IR165" s="307"/>
      <c r="IS165" s="307"/>
      <c r="IT165" s="307"/>
      <c r="IU165" s="307"/>
      <c r="IV165" s="307"/>
      <c r="IW165" s="307"/>
      <c r="IX165" s="307"/>
      <c r="IY165" s="307"/>
      <c r="IZ165" s="307"/>
      <c r="JA165" s="307"/>
      <c r="JB165" s="307"/>
      <c r="JC165" s="307"/>
      <c r="JD165" s="307"/>
      <c r="JE165" s="307"/>
      <c r="JF165" s="307"/>
      <c r="JG165" s="307"/>
      <c r="JH165" s="307"/>
      <c r="JI165" s="307"/>
      <c r="JJ165" s="307"/>
      <c r="JK165" s="307"/>
      <c r="JL165" s="307"/>
      <c r="JM165" s="307"/>
      <c r="JN165" s="307"/>
      <c r="JO165" s="307"/>
      <c r="JP165" s="307"/>
      <c r="JQ165" s="307"/>
      <c r="JR165" s="307"/>
      <c r="JS165" s="307"/>
      <c r="JT165" s="307"/>
      <c r="JU165" s="307"/>
      <c r="JV165" s="307"/>
      <c r="JW165" s="307"/>
      <c r="JX165" s="307"/>
      <c r="JY165" s="307"/>
      <c r="JZ165" s="307"/>
      <c r="KA165" s="307"/>
      <c r="KB165" s="307"/>
      <c r="KC165" s="307"/>
      <c r="KD165" s="307"/>
      <c r="KE165" s="307"/>
      <c r="KF165" s="307"/>
      <c r="KG165" s="307"/>
      <c r="KH165" s="307"/>
      <c r="KI165" s="375"/>
      <c r="KJ165" s="375"/>
      <c r="KK165" s="375"/>
      <c r="KL165" s="374"/>
      <c r="KM165" s="376"/>
      <c r="KN165" s="307"/>
      <c r="KO165" s="682"/>
      <c r="KP165" s="682"/>
      <c r="KQ165" s="694"/>
      <c r="KR165" s="694"/>
      <c r="KS165" s="694"/>
      <c r="KT165" s="307"/>
    </row>
    <row r="166" spans="14:306" s="56" customFormat="1" ht="15" customHeight="1">
      <c r="N166" s="341"/>
      <c r="O166" s="330"/>
      <c r="P166" s="330"/>
      <c r="Q166" s="330"/>
      <c r="R166" s="330"/>
      <c r="S166" s="341"/>
      <c r="T166" s="330"/>
      <c r="U166" s="330"/>
      <c r="W166" s="342"/>
      <c r="X166" s="342"/>
      <c r="Y166" s="342"/>
      <c r="Z166" s="342"/>
      <c r="AA166" s="342"/>
      <c r="AB166" s="342"/>
      <c r="AC166" s="342"/>
      <c r="AD166" s="342"/>
      <c r="AE166" s="342"/>
      <c r="AG166" s="351">
        <v>12</v>
      </c>
      <c r="AH166" s="351"/>
      <c r="AI166" s="371" t="s">
        <v>121</v>
      </c>
      <c r="AJ166" s="371" t="s">
        <v>70</v>
      </c>
      <c r="AK166" s="371" t="s">
        <v>156</v>
      </c>
      <c r="AL166" s="371" t="s">
        <v>85</v>
      </c>
      <c r="AM166" s="371" t="s">
        <v>194</v>
      </c>
      <c r="AN166" s="371" t="s">
        <v>84</v>
      </c>
      <c r="AO166" s="372">
        <v>11</v>
      </c>
      <c r="AP166" s="371" t="s">
        <v>85</v>
      </c>
      <c r="AQ166" s="372">
        <v>14</v>
      </c>
      <c r="AR166" s="371" t="s">
        <v>138</v>
      </c>
      <c r="AS166" s="371" t="s">
        <v>130</v>
      </c>
      <c r="AT166" s="371" t="s">
        <v>538</v>
      </c>
      <c r="AU166" s="371"/>
      <c r="AV166" s="372">
        <v>11</v>
      </c>
      <c r="AW166" s="372">
        <v>14</v>
      </c>
      <c r="AX166" s="372">
        <v>10</v>
      </c>
      <c r="AY166" s="303">
        <f t="shared" si="31"/>
        <v>22</v>
      </c>
      <c r="AZ166" s="303">
        <f t="shared" si="32"/>
        <v>14</v>
      </c>
      <c r="BA166" s="303">
        <f t="shared" si="33"/>
        <v>14</v>
      </c>
      <c r="BB166" s="303">
        <f t="shared" si="34"/>
        <v>15</v>
      </c>
      <c r="BC166" s="303">
        <f t="shared" si="35"/>
        <v>48</v>
      </c>
      <c r="BD166" s="303">
        <f t="shared" si="36"/>
        <v>25</v>
      </c>
      <c r="BE166" s="303">
        <f t="shared" si="37"/>
        <v>12</v>
      </c>
      <c r="BF166" s="303">
        <f t="shared" si="38"/>
        <v>15</v>
      </c>
      <c r="BG166" s="303">
        <f t="shared" si="39"/>
        <v>15</v>
      </c>
      <c r="BH166" s="303"/>
      <c r="BI166" s="303">
        <f t="shared" si="40"/>
        <v>23</v>
      </c>
      <c r="BJ166" s="303">
        <f t="shared" si="41"/>
        <v>20</v>
      </c>
      <c r="BK166" s="303">
        <f t="shared" si="42"/>
        <v>61</v>
      </c>
      <c r="BL166" s="303" t="str">
        <f t="shared" si="43"/>
        <v>-</v>
      </c>
      <c r="BM166" s="303">
        <f t="shared" si="44"/>
        <v>15</v>
      </c>
      <c r="BN166" s="303">
        <f t="shared" si="45"/>
        <v>11</v>
      </c>
      <c r="CB166" s="378"/>
      <c r="CC166" s="313"/>
      <c r="CD166" s="324"/>
      <c r="CE166" s="324"/>
      <c r="CF166" s="324"/>
      <c r="CG166" s="324"/>
      <c r="CH166" s="324"/>
      <c r="CI166" s="324"/>
      <c r="CJ166" s="377"/>
      <c r="CK166" s="324"/>
      <c r="CL166" s="324"/>
      <c r="CM166" s="324"/>
      <c r="CN166" s="324"/>
      <c r="CO166" s="324"/>
      <c r="CP166" s="324"/>
      <c r="CQ166" s="324"/>
      <c r="CR166" s="313"/>
      <c r="CS166" s="324"/>
      <c r="CT166" s="324"/>
      <c r="CU166" s="324"/>
      <c r="CV166" s="324"/>
      <c r="CW166" s="324"/>
      <c r="CX166" s="324"/>
      <c r="CY166" s="324"/>
      <c r="CZ166" s="377"/>
      <c r="DA166" s="324"/>
      <c r="DB166" s="324"/>
      <c r="DC166" s="324"/>
      <c r="DD166" s="324"/>
      <c r="DE166" s="324"/>
      <c r="DF166" s="324"/>
      <c r="DG166" s="324"/>
      <c r="DH166" s="313"/>
      <c r="DI166" s="358"/>
      <c r="DJ166" s="360"/>
      <c r="DK166" s="307"/>
      <c r="DL166" s="307"/>
      <c r="DM166" s="307"/>
      <c r="DN166" s="307"/>
      <c r="DO166" s="307"/>
      <c r="DP166" s="307"/>
      <c r="DQ166" s="307"/>
      <c r="DR166" s="307"/>
      <c r="DS166" s="307"/>
      <c r="DT166" s="307"/>
      <c r="DU166" s="307"/>
      <c r="DV166" s="307"/>
      <c r="DW166" s="378"/>
      <c r="DX166" s="384"/>
      <c r="DY166" s="313"/>
      <c r="DZ166" s="324"/>
      <c r="EA166" s="324"/>
      <c r="EB166" s="324"/>
      <c r="EC166" s="324"/>
      <c r="ED166" s="324"/>
      <c r="EE166" s="313"/>
      <c r="EF166" s="324"/>
      <c r="EG166" s="324"/>
      <c r="EH166" s="324"/>
      <c r="EI166" s="324"/>
      <c r="EJ166" s="324"/>
      <c r="EK166" s="324"/>
      <c r="EL166" s="324"/>
      <c r="EM166" s="324"/>
      <c r="EN166" s="382"/>
      <c r="EO166" s="378"/>
      <c r="EP166" s="378"/>
      <c r="EQ166" s="378"/>
      <c r="ER166" s="378"/>
      <c r="ES166" s="378"/>
      <c r="ET166" s="378"/>
      <c r="EU166" s="383"/>
      <c r="EV166" s="383"/>
      <c r="EW166" s="307"/>
      <c r="EX166" s="307"/>
      <c r="EY166" s="307"/>
      <c r="EZ166" s="307"/>
      <c r="FA166" s="307"/>
      <c r="FB166" s="307"/>
      <c r="FC166" s="307"/>
      <c r="FD166" s="307"/>
      <c r="FE166" s="307"/>
      <c r="FF166" s="307"/>
      <c r="FG166" s="307"/>
      <c r="FH166" s="307"/>
      <c r="FI166" s="305"/>
      <c r="FJ166" s="305"/>
      <c r="FK166" s="305"/>
      <c r="FL166" s="305"/>
      <c r="FM166" s="305"/>
      <c r="FN166" s="305"/>
      <c r="FO166" s="305"/>
      <c r="FP166" s="305"/>
      <c r="FQ166" s="305"/>
      <c r="FR166" s="305"/>
      <c r="FS166" s="305"/>
      <c r="FT166" s="305"/>
      <c r="FU166" s="305"/>
      <c r="FV166" s="305"/>
      <c r="FW166" s="305"/>
      <c r="FX166" s="305"/>
      <c r="FY166" s="309"/>
      <c r="FZ166" s="305"/>
      <c r="GA166" s="305"/>
      <c r="GB166" s="305"/>
      <c r="GC166" s="305"/>
      <c r="GD166" s="305"/>
      <c r="GE166" s="305"/>
      <c r="GF166" s="305"/>
      <c r="GG166" s="305"/>
      <c r="GH166" s="305"/>
      <c r="GI166" s="324"/>
      <c r="GJ166" s="378"/>
      <c r="GK166" s="378"/>
      <c r="GL166" s="307"/>
      <c r="GM166" s="307"/>
      <c r="GN166" s="307"/>
      <c r="GO166" s="307"/>
      <c r="GP166" s="307"/>
      <c r="GQ166" s="307"/>
      <c r="GR166" s="307"/>
      <c r="GS166" s="307"/>
      <c r="GT166" s="307"/>
      <c r="GU166" s="307"/>
      <c r="GV166" s="307"/>
      <c r="GW166" s="307"/>
      <c r="GX166" s="307"/>
      <c r="GY166" s="307"/>
      <c r="GZ166" s="307"/>
      <c r="HA166" s="307"/>
      <c r="HB166" s="307"/>
      <c r="HC166" s="307"/>
      <c r="HD166" s="307"/>
      <c r="HE166" s="307"/>
      <c r="HF166" s="307"/>
      <c r="HG166" s="307"/>
      <c r="HH166" s="307"/>
      <c r="HI166" s="307"/>
      <c r="HJ166" s="307"/>
      <c r="HK166" s="307"/>
      <c r="HL166" s="307"/>
      <c r="HM166" s="307"/>
      <c r="HN166" s="307"/>
      <c r="HO166" s="307"/>
      <c r="HP166" s="307"/>
      <c r="HQ166" s="307"/>
      <c r="HR166" s="307"/>
      <c r="HS166" s="307"/>
      <c r="HT166" s="307"/>
      <c r="HU166" s="307"/>
      <c r="HV166" s="307"/>
      <c r="HW166" s="307"/>
      <c r="HX166" s="307"/>
      <c r="HY166" s="307"/>
      <c r="HZ166" s="307"/>
      <c r="IA166" s="307"/>
      <c r="IB166" s="307"/>
      <c r="IC166" s="307"/>
      <c r="ID166" s="307"/>
      <c r="IE166" s="307"/>
      <c r="IF166" s="307"/>
      <c r="IG166" s="307"/>
      <c r="IH166" s="307"/>
      <c r="II166" s="307"/>
      <c r="IJ166" s="307"/>
      <c r="IK166" s="307"/>
      <c r="IL166" s="307"/>
      <c r="IM166" s="307"/>
      <c r="IN166" s="307"/>
      <c r="IO166" s="307"/>
      <c r="IP166" s="307"/>
      <c r="IQ166" s="307"/>
      <c r="IR166" s="307"/>
      <c r="IS166" s="307"/>
      <c r="IT166" s="307"/>
      <c r="IU166" s="307"/>
      <c r="IV166" s="307"/>
      <c r="IW166" s="307"/>
      <c r="IX166" s="307"/>
      <c r="IY166" s="307"/>
      <c r="IZ166" s="307"/>
      <c r="JA166" s="307"/>
      <c r="JB166" s="307"/>
      <c r="JC166" s="307"/>
      <c r="JD166" s="307"/>
      <c r="JE166" s="307"/>
      <c r="JF166" s="307"/>
      <c r="JG166" s="307"/>
      <c r="JH166" s="307"/>
      <c r="JI166" s="307"/>
      <c r="JJ166" s="307"/>
      <c r="JK166" s="307"/>
      <c r="JL166" s="307"/>
      <c r="JM166" s="307"/>
      <c r="JN166" s="307"/>
      <c r="JO166" s="307"/>
      <c r="JP166" s="307"/>
      <c r="JQ166" s="307"/>
      <c r="JR166" s="307"/>
      <c r="JS166" s="307"/>
      <c r="JT166" s="307"/>
      <c r="JU166" s="307"/>
      <c r="JV166" s="307"/>
      <c r="JW166" s="307"/>
      <c r="JX166" s="307"/>
      <c r="JY166" s="307"/>
      <c r="JZ166" s="307"/>
      <c r="KA166" s="307"/>
      <c r="KB166" s="307"/>
      <c r="KC166" s="307"/>
      <c r="KD166" s="307"/>
      <c r="KE166" s="307"/>
      <c r="KF166" s="307"/>
      <c r="KG166" s="307"/>
      <c r="KH166" s="307"/>
      <c r="KI166" s="375"/>
      <c r="KJ166" s="375"/>
      <c r="KK166" s="375"/>
      <c r="KL166" s="375"/>
      <c r="KM166" s="376"/>
      <c r="KN166" s="307"/>
      <c r="KO166" s="682"/>
      <c r="KP166" s="682"/>
      <c r="KQ166" s="692"/>
      <c r="KR166" s="692"/>
      <c r="KS166" s="692"/>
      <c r="KT166" s="307"/>
    </row>
    <row r="167" spans="14:306" s="56" customFormat="1" ht="15" customHeight="1">
      <c r="N167" s="341"/>
      <c r="O167" s="330"/>
      <c r="P167" s="330"/>
      <c r="Q167" s="330"/>
      <c r="R167" s="330"/>
      <c r="S167" s="330"/>
      <c r="T167" s="330"/>
      <c r="U167" s="330"/>
      <c r="W167" s="342"/>
      <c r="X167" s="342"/>
      <c r="Y167" s="342"/>
      <c r="Z167" s="342"/>
      <c r="AA167" s="342"/>
      <c r="AB167" s="342"/>
      <c r="AC167" s="342"/>
      <c r="AD167" s="342"/>
      <c r="AE167" s="342"/>
      <c r="AG167" s="354">
        <v>13</v>
      </c>
      <c r="AH167" s="354"/>
      <c r="AI167" s="371" t="s">
        <v>69</v>
      </c>
      <c r="AJ167" s="371" t="s">
        <v>157</v>
      </c>
      <c r="AK167" s="372">
        <v>14</v>
      </c>
      <c r="AL167" s="372">
        <v>15</v>
      </c>
      <c r="AM167" s="371" t="s">
        <v>580</v>
      </c>
      <c r="AN167" s="371" t="s">
        <v>126</v>
      </c>
      <c r="AO167" s="371" t="s">
        <v>156</v>
      </c>
      <c r="AP167" s="371" t="s">
        <v>76</v>
      </c>
      <c r="AQ167" s="371" t="s">
        <v>76</v>
      </c>
      <c r="AR167" s="371" t="s">
        <v>186</v>
      </c>
      <c r="AS167" s="371" t="s">
        <v>581</v>
      </c>
      <c r="AT167" s="371" t="s">
        <v>337</v>
      </c>
      <c r="AU167" s="371"/>
      <c r="AV167" s="356" t="s">
        <v>0</v>
      </c>
      <c r="AW167" s="371" t="s">
        <v>582</v>
      </c>
      <c r="AX167" s="372">
        <v>11</v>
      </c>
      <c r="AY167" s="303">
        <f t="shared" si="31"/>
        <v>26</v>
      </c>
      <c r="AZ167" s="303">
        <f t="shared" si="32"/>
        <v>16</v>
      </c>
      <c r="BA167" s="303">
        <f t="shared" si="33"/>
        <v>15</v>
      </c>
      <c r="BB167" s="303">
        <f t="shared" si="34"/>
        <v>16</v>
      </c>
      <c r="BC167" s="303">
        <f t="shared" si="35"/>
        <v>53</v>
      </c>
      <c r="BD167" s="303">
        <f t="shared" si="36"/>
        <v>27</v>
      </c>
      <c r="BE167" s="303">
        <f t="shared" si="37"/>
        <v>14</v>
      </c>
      <c r="BF167" s="303">
        <f t="shared" si="38"/>
        <v>17</v>
      </c>
      <c r="BG167" s="303">
        <f t="shared" si="39"/>
        <v>17</v>
      </c>
      <c r="BH167" s="303"/>
      <c r="BI167" s="303">
        <f t="shared" si="40"/>
        <v>26</v>
      </c>
      <c r="BJ167" s="303">
        <f t="shared" si="41"/>
        <v>22</v>
      </c>
      <c r="BK167" s="303">
        <f t="shared" si="42"/>
        <v>68</v>
      </c>
      <c r="BL167" s="303">
        <f t="shared" si="43"/>
        <v>12</v>
      </c>
      <c r="BM167" s="303">
        <f t="shared" si="44"/>
        <v>17</v>
      </c>
      <c r="BN167" s="303" t="str">
        <f t="shared" si="45"/>
        <v>-</v>
      </c>
      <c r="CB167" s="378"/>
      <c r="CC167" s="313"/>
      <c r="CD167" s="324"/>
      <c r="CE167" s="324"/>
      <c r="CF167" s="324"/>
      <c r="CG167" s="324"/>
      <c r="CH167" s="324"/>
      <c r="CI167" s="324"/>
      <c r="CJ167" s="377"/>
      <c r="CK167" s="324"/>
      <c r="CL167" s="324"/>
      <c r="CM167" s="324"/>
      <c r="CN167" s="324"/>
      <c r="CO167" s="324"/>
      <c r="CP167" s="324"/>
      <c r="CQ167" s="324"/>
      <c r="CR167" s="313"/>
      <c r="CS167" s="324"/>
      <c r="CT167" s="324"/>
      <c r="CU167" s="324"/>
      <c r="CV167" s="324"/>
      <c r="CW167" s="324"/>
      <c r="CX167" s="324"/>
      <c r="CY167" s="324"/>
      <c r="CZ167" s="377"/>
      <c r="DA167" s="324"/>
      <c r="DB167" s="324"/>
      <c r="DC167" s="324"/>
      <c r="DD167" s="324"/>
      <c r="DE167" s="324"/>
      <c r="DF167" s="324"/>
      <c r="DG167" s="324"/>
      <c r="DH167" s="313"/>
      <c r="DI167" s="358"/>
      <c r="DJ167" s="360"/>
      <c r="DK167" s="307"/>
      <c r="DL167" s="307"/>
      <c r="DM167" s="307"/>
      <c r="DN167" s="307"/>
      <c r="DO167" s="307"/>
      <c r="DP167" s="307"/>
      <c r="DQ167" s="307"/>
      <c r="DR167" s="307"/>
      <c r="DS167" s="307"/>
      <c r="DT167" s="307"/>
      <c r="DU167" s="307"/>
      <c r="DV167" s="307"/>
      <c r="DW167" s="378"/>
      <c r="DX167" s="313"/>
      <c r="DY167" s="313"/>
      <c r="DZ167" s="324"/>
      <c r="EA167" s="324"/>
      <c r="EB167" s="324"/>
      <c r="EC167" s="313"/>
      <c r="ED167" s="313"/>
      <c r="EE167" s="313"/>
      <c r="EF167" s="324"/>
      <c r="EG167" s="324"/>
      <c r="EH167" s="324"/>
      <c r="EI167" s="324"/>
      <c r="EJ167" s="324"/>
      <c r="EK167" s="324"/>
      <c r="EL167" s="324"/>
      <c r="EM167" s="324"/>
      <c r="EN167" s="384"/>
      <c r="EO167" s="324"/>
      <c r="EP167" s="324"/>
      <c r="EQ167" s="324"/>
      <c r="ER167" s="324"/>
      <c r="ES167" s="324"/>
      <c r="ET167" s="378"/>
      <c r="EU167" s="383"/>
      <c r="EV167" s="383"/>
      <c r="EW167" s="307"/>
      <c r="EX167" s="307"/>
      <c r="EY167" s="307"/>
      <c r="EZ167" s="307"/>
      <c r="FA167" s="307"/>
      <c r="FB167" s="307"/>
      <c r="FC167" s="307"/>
      <c r="FD167" s="307"/>
      <c r="FE167" s="307"/>
      <c r="FF167" s="307"/>
      <c r="FG167" s="307"/>
      <c r="FH167" s="307"/>
      <c r="FI167" s="305"/>
      <c r="FJ167" s="305"/>
      <c r="FK167" s="305"/>
      <c r="FL167" s="305"/>
      <c r="FM167" s="305"/>
      <c r="FN167" s="305"/>
      <c r="FO167" s="305"/>
      <c r="FP167" s="305"/>
      <c r="FQ167" s="305"/>
      <c r="FR167" s="305"/>
      <c r="FS167" s="305"/>
      <c r="FT167" s="305"/>
      <c r="FU167" s="305"/>
      <c r="FV167" s="305"/>
      <c r="FW167" s="305"/>
      <c r="FX167" s="305"/>
      <c r="FY167" s="309"/>
      <c r="FZ167" s="305"/>
      <c r="GA167" s="305"/>
      <c r="GB167" s="305"/>
      <c r="GC167" s="305"/>
      <c r="GD167" s="305"/>
      <c r="GE167" s="305"/>
      <c r="GF167" s="305"/>
      <c r="GG167" s="305"/>
      <c r="GH167" s="305"/>
      <c r="GI167" s="324"/>
      <c r="GJ167" s="378"/>
      <c r="GK167" s="378"/>
      <c r="GL167" s="307"/>
      <c r="GM167" s="307"/>
      <c r="GN167" s="307"/>
      <c r="GO167" s="307"/>
      <c r="GP167" s="307"/>
      <c r="GQ167" s="307"/>
      <c r="GR167" s="307"/>
      <c r="GS167" s="307"/>
      <c r="GT167" s="307"/>
      <c r="GU167" s="307"/>
      <c r="GV167" s="307"/>
      <c r="GW167" s="307"/>
      <c r="GX167" s="307"/>
      <c r="GY167" s="307"/>
      <c r="GZ167" s="307"/>
      <c r="HA167" s="307"/>
      <c r="HB167" s="307"/>
      <c r="HC167" s="307"/>
      <c r="HD167" s="307"/>
      <c r="HE167" s="307"/>
      <c r="HF167" s="307"/>
      <c r="HG167" s="307"/>
      <c r="HH167" s="307"/>
      <c r="HI167" s="307"/>
      <c r="HJ167" s="307"/>
      <c r="HK167" s="307"/>
      <c r="HL167" s="307"/>
      <c r="HM167" s="307"/>
      <c r="HN167" s="307"/>
      <c r="HO167" s="307"/>
      <c r="HP167" s="307"/>
      <c r="HQ167" s="307"/>
      <c r="HR167" s="307"/>
      <c r="HS167" s="307"/>
      <c r="HT167" s="307"/>
      <c r="HU167" s="307"/>
      <c r="HV167" s="307"/>
      <c r="HW167" s="307"/>
      <c r="HX167" s="307"/>
      <c r="HY167" s="307"/>
      <c r="HZ167" s="307"/>
      <c r="IA167" s="307"/>
      <c r="IB167" s="307"/>
      <c r="IC167" s="307"/>
      <c r="ID167" s="307"/>
      <c r="IE167" s="307"/>
      <c r="IF167" s="307"/>
      <c r="IG167" s="307"/>
      <c r="IH167" s="307"/>
      <c r="II167" s="307"/>
      <c r="IJ167" s="307"/>
      <c r="IK167" s="307"/>
      <c r="IL167" s="307"/>
      <c r="IM167" s="307"/>
      <c r="IN167" s="307"/>
      <c r="IO167" s="307"/>
      <c r="IP167" s="307"/>
      <c r="IQ167" s="307"/>
      <c r="IR167" s="307"/>
      <c r="IS167" s="307"/>
      <c r="IT167" s="307"/>
      <c r="IU167" s="307"/>
      <c r="IV167" s="307"/>
      <c r="IW167" s="307"/>
      <c r="IX167" s="307"/>
      <c r="IY167" s="307"/>
      <c r="IZ167" s="307"/>
      <c r="JA167" s="307"/>
      <c r="JB167" s="307"/>
      <c r="JC167" s="307"/>
      <c r="JD167" s="307"/>
      <c r="JE167" s="307"/>
      <c r="JF167" s="307"/>
      <c r="JG167" s="307"/>
      <c r="JH167" s="307"/>
      <c r="JI167" s="307"/>
      <c r="JJ167" s="307"/>
      <c r="JK167" s="307"/>
      <c r="JL167" s="307"/>
      <c r="JM167" s="307"/>
      <c r="JN167" s="307"/>
      <c r="JO167" s="307"/>
      <c r="JP167" s="307"/>
      <c r="JQ167" s="307"/>
      <c r="JR167" s="307"/>
      <c r="JS167" s="307"/>
      <c r="JT167" s="307"/>
      <c r="JU167" s="307"/>
      <c r="JV167" s="307"/>
      <c r="JW167" s="307"/>
      <c r="JX167" s="307"/>
      <c r="JY167" s="307"/>
      <c r="JZ167" s="307"/>
      <c r="KA167" s="307"/>
      <c r="KB167" s="307"/>
      <c r="KC167" s="307"/>
      <c r="KD167" s="307"/>
      <c r="KE167" s="307"/>
      <c r="KF167" s="307"/>
      <c r="KG167" s="307"/>
      <c r="KH167" s="307"/>
      <c r="KI167" s="375"/>
      <c r="KJ167" s="375"/>
      <c r="KK167" s="375"/>
      <c r="KL167" s="375"/>
      <c r="KM167" s="376"/>
      <c r="KN167" s="307"/>
      <c r="KO167" s="682"/>
      <c r="KP167" s="682"/>
      <c r="KQ167" s="692"/>
      <c r="KR167" s="692"/>
      <c r="KS167" s="692"/>
      <c r="KT167" s="307"/>
    </row>
    <row r="168" spans="14:306" s="56" customFormat="1" ht="15" customHeight="1">
      <c r="N168" s="341"/>
      <c r="O168" s="341"/>
      <c r="P168" s="330"/>
      <c r="Q168" s="330"/>
      <c r="R168" s="330"/>
      <c r="S168" s="341"/>
      <c r="T168" s="330"/>
      <c r="U168" s="330"/>
      <c r="W168" s="342"/>
      <c r="X168" s="342"/>
      <c r="Y168" s="342"/>
      <c r="Z168" s="342"/>
      <c r="AA168" s="342"/>
      <c r="AB168" s="342"/>
      <c r="AC168" s="342"/>
      <c r="AD168" s="342"/>
      <c r="AE168" s="342"/>
      <c r="AG168" s="354">
        <v>14</v>
      </c>
      <c r="AH168" s="354"/>
      <c r="AI168" s="371" t="s">
        <v>74</v>
      </c>
      <c r="AJ168" s="371" t="s">
        <v>119</v>
      </c>
      <c r="AK168" s="372">
        <v>15</v>
      </c>
      <c r="AL168" s="371" t="s">
        <v>92</v>
      </c>
      <c r="AM168" s="371" t="s">
        <v>215</v>
      </c>
      <c r="AN168" s="371" t="s">
        <v>129</v>
      </c>
      <c r="AO168" s="372">
        <v>14</v>
      </c>
      <c r="AP168" s="372">
        <v>17</v>
      </c>
      <c r="AQ168" s="371" t="s">
        <v>79</v>
      </c>
      <c r="AR168" s="371" t="s">
        <v>93</v>
      </c>
      <c r="AS168" s="371" t="s">
        <v>164</v>
      </c>
      <c r="AT168" s="371" t="s">
        <v>131</v>
      </c>
      <c r="AU168" s="371"/>
      <c r="AV168" s="372">
        <v>12</v>
      </c>
      <c r="AW168" s="372">
        <v>17</v>
      </c>
      <c r="AX168" s="371" t="s">
        <v>0</v>
      </c>
      <c r="AY168" s="303">
        <f t="shared" si="31"/>
        <v>29</v>
      </c>
      <c r="AZ168" s="303">
        <f t="shared" si="32"/>
        <v>19</v>
      </c>
      <c r="BA168" s="303">
        <f t="shared" si="33"/>
        <v>16</v>
      </c>
      <c r="BB168" s="303">
        <f t="shared" si="34"/>
        <v>18</v>
      </c>
      <c r="BC168" s="303">
        <f t="shared" si="35"/>
        <v>57</v>
      </c>
      <c r="BD168" s="303">
        <f t="shared" si="36"/>
        <v>30</v>
      </c>
      <c r="BE168" s="303">
        <f t="shared" si="37"/>
        <v>15</v>
      </c>
      <c r="BF168" s="303">
        <f t="shared" si="38"/>
        <v>18</v>
      </c>
      <c r="BG168" s="303">
        <f t="shared" si="39"/>
        <v>19</v>
      </c>
      <c r="BH168" s="303"/>
      <c r="BI168" s="303">
        <f t="shared" si="40"/>
        <v>28</v>
      </c>
      <c r="BJ168" s="303">
        <f t="shared" si="41"/>
        <v>24</v>
      </c>
      <c r="BK168" s="303">
        <f t="shared" si="42"/>
        <v>74</v>
      </c>
      <c r="BL168" s="303">
        <f t="shared" si="43"/>
        <v>13</v>
      </c>
      <c r="BM168" s="303">
        <f t="shared" si="44"/>
        <v>18</v>
      </c>
      <c r="BN168" s="303">
        <f t="shared" si="45"/>
        <v>12</v>
      </c>
      <c r="CB168" s="378"/>
      <c r="CC168" s="377"/>
      <c r="CD168" s="377"/>
      <c r="CE168" s="377"/>
      <c r="CF168" s="377"/>
      <c r="CG168" s="377"/>
      <c r="CH168" s="377"/>
      <c r="CI168" s="377"/>
      <c r="CJ168" s="377"/>
      <c r="CK168" s="377"/>
      <c r="CL168" s="377"/>
      <c r="CM168" s="377"/>
      <c r="CN168" s="377"/>
      <c r="CO168" s="377"/>
      <c r="CP168" s="377"/>
      <c r="CQ168" s="377"/>
      <c r="CR168" s="313"/>
      <c r="CS168" s="324"/>
      <c r="CT168" s="324"/>
      <c r="CU168" s="324"/>
      <c r="CV168" s="324"/>
      <c r="CW168" s="324"/>
      <c r="CX168" s="324"/>
      <c r="CY168" s="324"/>
      <c r="CZ168" s="377"/>
      <c r="DA168" s="324"/>
      <c r="DB168" s="324"/>
      <c r="DC168" s="324"/>
      <c r="DD168" s="324"/>
      <c r="DE168" s="324"/>
      <c r="DF168" s="324"/>
      <c r="DG168" s="324"/>
      <c r="DH168" s="313"/>
      <c r="DI168" s="358"/>
      <c r="DJ168" s="360"/>
      <c r="DK168" s="307"/>
      <c r="DL168" s="307"/>
      <c r="DM168" s="307"/>
      <c r="DN168" s="307"/>
      <c r="DO168" s="307"/>
      <c r="DP168" s="307"/>
      <c r="DQ168" s="307"/>
      <c r="DR168" s="307"/>
      <c r="DS168" s="307"/>
      <c r="DT168" s="307"/>
      <c r="DU168" s="307"/>
      <c r="DV168" s="307"/>
      <c r="DW168" s="378"/>
      <c r="DX168" s="385"/>
      <c r="DY168" s="384"/>
      <c r="DZ168" s="386"/>
      <c r="EA168" s="313"/>
      <c r="EB168" s="313"/>
      <c r="EC168" s="313"/>
      <c r="ED168" s="313"/>
      <c r="EE168" s="313"/>
      <c r="EF168" s="324"/>
      <c r="EG168" s="324"/>
      <c r="EH168" s="324"/>
      <c r="EI168" s="324"/>
      <c r="EJ168" s="324"/>
      <c r="EK168" s="324"/>
      <c r="EL168" s="324"/>
      <c r="EM168" s="324"/>
      <c r="EN168" s="687"/>
      <c r="EO168" s="687"/>
      <c r="EP168" s="687"/>
      <c r="EQ168" s="313"/>
      <c r="ER168" s="313"/>
      <c r="ES168" s="313"/>
      <c r="ET168" s="324"/>
      <c r="EU168" s="383"/>
      <c r="EV168" s="315"/>
      <c r="EW168" s="307"/>
      <c r="EX168" s="307"/>
      <c r="EY168" s="307"/>
      <c r="EZ168" s="307"/>
      <c r="FA168" s="307"/>
      <c r="FB168" s="307"/>
      <c r="FC168" s="307"/>
      <c r="FD168" s="307"/>
      <c r="FE168" s="307"/>
      <c r="FF168" s="307"/>
      <c r="FG168" s="307"/>
      <c r="FH168" s="307"/>
      <c r="FI168" s="305"/>
      <c r="FJ168" s="305"/>
      <c r="FK168" s="305"/>
      <c r="FL168" s="305"/>
      <c r="FM168" s="305"/>
      <c r="FN168" s="305"/>
      <c r="FO168" s="305"/>
      <c r="FP168" s="305"/>
      <c r="FQ168" s="305"/>
      <c r="FR168" s="305"/>
      <c r="FS168" s="305"/>
      <c r="FT168" s="305"/>
      <c r="FU168" s="305"/>
      <c r="FV168" s="305"/>
      <c r="FW168" s="305"/>
      <c r="FX168" s="305"/>
      <c r="FY168" s="309"/>
      <c r="FZ168" s="305"/>
      <c r="GA168" s="305"/>
      <c r="GB168" s="305"/>
      <c r="GC168" s="305"/>
      <c r="GD168" s="305"/>
      <c r="GE168" s="305"/>
      <c r="GF168" s="305"/>
      <c r="GG168" s="305"/>
      <c r="GH168" s="305"/>
      <c r="GI168" s="324"/>
      <c r="GJ168" s="324"/>
      <c r="GK168" s="324"/>
      <c r="GL168" s="307"/>
      <c r="GM168" s="307"/>
      <c r="GN168" s="307"/>
      <c r="GO168" s="307"/>
      <c r="GP168" s="307"/>
      <c r="GQ168" s="307"/>
      <c r="GR168" s="307"/>
      <c r="GS168" s="307"/>
      <c r="GT168" s="307"/>
      <c r="GU168" s="307"/>
      <c r="GV168" s="307"/>
      <c r="GW168" s="307"/>
      <c r="GX168" s="307"/>
      <c r="GY168" s="307"/>
      <c r="GZ168" s="307"/>
      <c r="HA168" s="307"/>
      <c r="HB168" s="307"/>
      <c r="HC168" s="307"/>
      <c r="HD168" s="307"/>
      <c r="HE168" s="307"/>
      <c r="HF168" s="307"/>
      <c r="HG168" s="307"/>
      <c r="HH168" s="307"/>
      <c r="HI168" s="307"/>
      <c r="HJ168" s="307"/>
      <c r="HK168" s="307"/>
      <c r="HL168" s="307"/>
      <c r="HM168" s="307"/>
      <c r="HN168" s="307"/>
      <c r="HO168" s="307"/>
      <c r="HP168" s="307"/>
      <c r="HQ168" s="307"/>
      <c r="HR168" s="307"/>
      <c r="HS168" s="307"/>
      <c r="HT168" s="307"/>
      <c r="HU168" s="307"/>
      <c r="HV168" s="307"/>
      <c r="HW168" s="307"/>
      <c r="HX168" s="307"/>
      <c r="HY168" s="307"/>
      <c r="HZ168" s="307"/>
      <c r="IA168" s="307"/>
      <c r="IB168" s="307"/>
      <c r="IC168" s="307"/>
      <c r="ID168" s="307"/>
      <c r="IE168" s="307"/>
      <c r="IF168" s="307"/>
      <c r="IG168" s="307"/>
      <c r="IH168" s="307"/>
      <c r="II168" s="307"/>
      <c r="IJ168" s="307"/>
      <c r="IK168" s="307"/>
      <c r="IL168" s="307"/>
      <c r="IM168" s="307"/>
      <c r="IN168" s="307"/>
      <c r="IO168" s="307"/>
      <c r="IP168" s="307"/>
      <c r="IQ168" s="307"/>
      <c r="IR168" s="307"/>
      <c r="IS168" s="307"/>
      <c r="IT168" s="307"/>
      <c r="IU168" s="307"/>
      <c r="IV168" s="307"/>
      <c r="IW168" s="307"/>
      <c r="IX168" s="307"/>
      <c r="IY168" s="307"/>
      <c r="IZ168" s="307"/>
      <c r="JA168" s="307"/>
      <c r="JB168" s="307"/>
      <c r="JC168" s="307"/>
      <c r="JD168" s="307"/>
      <c r="JE168" s="307"/>
      <c r="JF168" s="307"/>
      <c r="JG168" s="307"/>
      <c r="JH168" s="307"/>
      <c r="JI168" s="307"/>
      <c r="JJ168" s="307"/>
      <c r="JK168" s="307"/>
      <c r="JL168" s="307"/>
      <c r="JM168" s="307"/>
      <c r="JN168" s="307"/>
      <c r="JO168" s="307"/>
      <c r="JP168" s="307"/>
      <c r="JQ168" s="307"/>
      <c r="JR168" s="307"/>
      <c r="JS168" s="307"/>
      <c r="JT168" s="307"/>
      <c r="JU168" s="307"/>
      <c r="JV168" s="307"/>
      <c r="JW168" s="307"/>
      <c r="JX168" s="307"/>
      <c r="JY168" s="307"/>
      <c r="JZ168" s="307"/>
      <c r="KA168" s="307"/>
      <c r="KB168" s="307"/>
      <c r="KC168" s="307"/>
      <c r="KD168" s="307"/>
      <c r="KE168" s="307"/>
      <c r="KF168" s="307"/>
      <c r="KG168" s="307"/>
      <c r="KH168" s="307"/>
      <c r="KI168" s="375"/>
      <c r="KJ168" s="375"/>
      <c r="KK168" s="375"/>
      <c r="KL168" s="375"/>
      <c r="KM168" s="376"/>
      <c r="KN168" s="307"/>
      <c r="KO168" s="682"/>
      <c r="KP168" s="682"/>
      <c r="KQ168" s="692"/>
      <c r="KR168" s="692"/>
      <c r="KS168" s="692"/>
      <c r="KT168" s="307"/>
    </row>
    <row r="169" spans="14:306" s="56" customFormat="1" ht="15" customHeight="1">
      <c r="N169" s="341"/>
      <c r="O169" s="330"/>
      <c r="P169" s="330"/>
      <c r="Q169" s="330"/>
      <c r="R169" s="330"/>
      <c r="S169" s="330"/>
      <c r="T169" s="330"/>
      <c r="U169" s="330"/>
      <c r="W169" s="342"/>
      <c r="X169" s="342"/>
      <c r="Y169" s="342"/>
      <c r="Z169" s="342"/>
      <c r="AA169" s="342"/>
      <c r="AB169" s="342"/>
      <c r="AC169" s="342"/>
      <c r="AD169" s="342"/>
      <c r="AE169" s="342"/>
      <c r="AG169" s="354">
        <v>15</v>
      </c>
      <c r="AH169" s="354"/>
      <c r="AI169" s="371" t="s">
        <v>583</v>
      </c>
      <c r="AJ169" s="371" t="s">
        <v>82</v>
      </c>
      <c r="AK169" s="372">
        <v>16</v>
      </c>
      <c r="AL169" s="371" t="s">
        <v>130</v>
      </c>
      <c r="AM169" s="371" t="s">
        <v>216</v>
      </c>
      <c r="AN169" s="371" t="s">
        <v>99</v>
      </c>
      <c r="AO169" s="371" t="s">
        <v>76</v>
      </c>
      <c r="AP169" s="371" t="s">
        <v>160</v>
      </c>
      <c r="AQ169" s="371" t="s">
        <v>82</v>
      </c>
      <c r="AR169" s="371" t="s">
        <v>91</v>
      </c>
      <c r="AS169" s="371" t="s">
        <v>89</v>
      </c>
      <c r="AT169" s="371" t="s">
        <v>135</v>
      </c>
      <c r="AU169" s="371"/>
      <c r="AV169" s="372">
        <v>13</v>
      </c>
      <c r="AW169" s="372">
        <v>18</v>
      </c>
      <c r="AX169" s="372">
        <v>12</v>
      </c>
      <c r="AY169" s="303">
        <f t="shared" si="31"/>
        <v>32</v>
      </c>
      <c r="AZ169" s="303">
        <f t="shared" si="32"/>
        <v>21</v>
      </c>
      <c r="BA169" s="303">
        <f t="shared" si="33"/>
        <v>17</v>
      </c>
      <c r="BB169" s="303">
        <f t="shared" si="34"/>
        <v>20</v>
      </c>
      <c r="BC169" s="303">
        <f t="shared" si="35"/>
        <v>60</v>
      </c>
      <c r="BD169" s="303">
        <f t="shared" si="36"/>
        <v>32</v>
      </c>
      <c r="BE169" s="303">
        <f t="shared" si="37"/>
        <v>17</v>
      </c>
      <c r="BF169" s="303">
        <f t="shared" si="38"/>
        <v>21</v>
      </c>
      <c r="BG169" s="303">
        <f t="shared" si="39"/>
        <v>21</v>
      </c>
      <c r="BH169" s="303"/>
      <c r="BI169" s="303">
        <f t="shared" si="40"/>
        <v>31</v>
      </c>
      <c r="BJ169" s="303">
        <f t="shared" si="41"/>
        <v>26</v>
      </c>
      <c r="BK169" s="303">
        <f t="shared" si="42"/>
        <v>80</v>
      </c>
      <c r="BL169" s="303">
        <f t="shared" si="43"/>
        <v>14</v>
      </c>
      <c r="BM169" s="303">
        <f t="shared" si="44"/>
        <v>19</v>
      </c>
      <c r="BN169" s="303">
        <f t="shared" si="45"/>
        <v>13</v>
      </c>
      <c r="CB169" s="378"/>
      <c r="CC169" s="377"/>
      <c r="CD169" s="377"/>
      <c r="CE169" s="377"/>
      <c r="CF169" s="377"/>
      <c r="CG169" s="377"/>
      <c r="CH169" s="377"/>
      <c r="CI169" s="377"/>
      <c r="CJ169" s="377"/>
      <c r="CK169" s="377"/>
      <c r="CL169" s="377"/>
      <c r="CM169" s="377"/>
      <c r="CN169" s="377"/>
      <c r="CO169" s="377"/>
      <c r="CP169" s="377"/>
      <c r="CQ169" s="377"/>
      <c r="CR169" s="313"/>
      <c r="CS169" s="377"/>
      <c r="CT169" s="377"/>
      <c r="CU169" s="377"/>
      <c r="CV169" s="377"/>
      <c r="CW169" s="377"/>
      <c r="CX169" s="377"/>
      <c r="CY169" s="377"/>
      <c r="CZ169" s="377"/>
      <c r="DA169" s="377"/>
      <c r="DB169" s="377"/>
      <c r="DC169" s="377"/>
      <c r="DD169" s="377"/>
      <c r="DE169" s="377"/>
      <c r="DF169" s="377"/>
      <c r="DG169" s="377"/>
      <c r="DH169" s="313"/>
      <c r="DI169" s="358"/>
      <c r="DJ169" s="360"/>
      <c r="DK169" s="307"/>
      <c r="DL169" s="307"/>
      <c r="DM169" s="307"/>
      <c r="DN169" s="307"/>
      <c r="DO169" s="307"/>
      <c r="DP169" s="307"/>
      <c r="DQ169" s="307"/>
      <c r="DR169" s="307"/>
      <c r="DS169" s="307"/>
      <c r="DT169" s="307"/>
      <c r="DU169" s="307"/>
      <c r="DV169" s="307"/>
      <c r="DW169" s="378"/>
      <c r="DX169" s="324"/>
      <c r="DY169" s="313"/>
      <c r="DZ169" s="313"/>
      <c r="EA169" s="313"/>
      <c r="EB169" s="313"/>
      <c r="EC169" s="313"/>
      <c r="ED169" s="313"/>
      <c r="EE169" s="313"/>
      <c r="EF169" s="324"/>
      <c r="EG169" s="324"/>
      <c r="EH169" s="324"/>
      <c r="EI169" s="324"/>
      <c r="EJ169" s="324"/>
      <c r="EK169" s="324"/>
      <c r="EL169" s="324"/>
      <c r="EM169" s="324"/>
      <c r="EN169" s="384"/>
      <c r="EO169" s="313"/>
      <c r="EP169" s="313"/>
      <c r="EQ169" s="313"/>
      <c r="ER169" s="313"/>
      <c r="ES169" s="313"/>
      <c r="ET169" s="313"/>
      <c r="EU169" s="360"/>
      <c r="EV169" s="315"/>
      <c r="EW169" s="307"/>
      <c r="EX169" s="307"/>
      <c r="EY169" s="307"/>
      <c r="EZ169" s="307"/>
      <c r="FA169" s="307"/>
      <c r="FB169" s="307"/>
      <c r="FC169" s="307"/>
      <c r="FD169" s="307"/>
      <c r="FE169" s="307"/>
      <c r="FF169" s="307"/>
      <c r="FG169" s="307"/>
      <c r="FH169" s="307"/>
      <c r="FI169" s="305"/>
      <c r="FJ169" s="305"/>
      <c r="FK169" s="305"/>
      <c r="FL169" s="305"/>
      <c r="FM169" s="305"/>
      <c r="FN169" s="305"/>
      <c r="FO169" s="305"/>
      <c r="FP169" s="305"/>
      <c r="FQ169" s="305"/>
      <c r="FR169" s="305"/>
      <c r="FS169" s="305"/>
      <c r="FT169" s="305"/>
      <c r="FU169" s="305"/>
      <c r="FV169" s="305"/>
      <c r="FW169" s="305"/>
      <c r="FX169" s="305"/>
      <c r="FY169" s="309"/>
      <c r="FZ169" s="305"/>
      <c r="GA169" s="305"/>
      <c r="GB169" s="305"/>
      <c r="GC169" s="305"/>
      <c r="GD169" s="305"/>
      <c r="GE169" s="305"/>
      <c r="GF169" s="305"/>
      <c r="GG169" s="305"/>
      <c r="GH169" s="305"/>
      <c r="GI169" s="324"/>
      <c r="GJ169" s="324"/>
      <c r="GK169" s="324"/>
      <c r="GL169" s="307"/>
      <c r="GM169" s="307"/>
      <c r="GN169" s="307"/>
      <c r="GO169" s="307"/>
      <c r="GP169" s="307"/>
      <c r="GQ169" s="307"/>
      <c r="GR169" s="307"/>
      <c r="GS169" s="307"/>
      <c r="GT169" s="307"/>
      <c r="GU169" s="307"/>
      <c r="GV169" s="307"/>
      <c r="GW169" s="307"/>
      <c r="GX169" s="307"/>
      <c r="GY169" s="307"/>
      <c r="GZ169" s="307"/>
      <c r="HA169" s="307"/>
      <c r="HB169" s="307"/>
      <c r="HC169" s="307"/>
      <c r="HD169" s="307"/>
      <c r="HE169" s="307"/>
      <c r="HF169" s="307"/>
      <c r="HG169" s="307"/>
      <c r="HH169" s="307"/>
      <c r="HI169" s="307"/>
      <c r="HJ169" s="307"/>
      <c r="HK169" s="307"/>
      <c r="HL169" s="307"/>
      <c r="HM169" s="307"/>
      <c r="HN169" s="307"/>
      <c r="HO169" s="307"/>
      <c r="HP169" s="307"/>
      <c r="HQ169" s="307"/>
      <c r="HR169" s="307"/>
      <c r="HS169" s="307"/>
      <c r="HT169" s="307"/>
      <c r="HU169" s="307"/>
      <c r="HV169" s="307"/>
      <c r="HW169" s="307"/>
      <c r="HX169" s="307"/>
      <c r="HY169" s="307"/>
      <c r="HZ169" s="307"/>
      <c r="IA169" s="307"/>
      <c r="IB169" s="307"/>
      <c r="IC169" s="307"/>
      <c r="ID169" s="307"/>
      <c r="IE169" s="307"/>
      <c r="IF169" s="307"/>
      <c r="IG169" s="307"/>
      <c r="IH169" s="307"/>
      <c r="II169" s="307"/>
      <c r="IJ169" s="307"/>
      <c r="IK169" s="307"/>
      <c r="IL169" s="307"/>
      <c r="IM169" s="307"/>
      <c r="IN169" s="307"/>
      <c r="IO169" s="307"/>
      <c r="IP169" s="307"/>
      <c r="IQ169" s="307"/>
      <c r="IR169" s="307"/>
      <c r="IS169" s="307"/>
      <c r="IT169" s="307"/>
      <c r="IU169" s="307"/>
      <c r="IV169" s="307"/>
      <c r="IW169" s="307"/>
      <c r="IX169" s="307"/>
      <c r="IY169" s="307"/>
      <c r="IZ169" s="307"/>
      <c r="JA169" s="307"/>
      <c r="JB169" s="307"/>
      <c r="JC169" s="307"/>
      <c r="JD169" s="307"/>
      <c r="JE169" s="307"/>
      <c r="JF169" s="307"/>
      <c r="JG169" s="307"/>
      <c r="JH169" s="307"/>
      <c r="JI169" s="307"/>
      <c r="JJ169" s="307"/>
      <c r="JK169" s="307"/>
      <c r="JL169" s="307"/>
      <c r="JM169" s="307"/>
      <c r="JN169" s="307"/>
      <c r="JO169" s="307"/>
      <c r="JP169" s="307"/>
      <c r="JQ169" s="307"/>
      <c r="JR169" s="307"/>
      <c r="JS169" s="307"/>
      <c r="JT169" s="307"/>
      <c r="JU169" s="307"/>
      <c r="JV169" s="307"/>
      <c r="JW169" s="307"/>
      <c r="JX169" s="307"/>
      <c r="JY169" s="307"/>
      <c r="JZ169" s="307"/>
      <c r="KA169" s="307"/>
      <c r="KB169" s="307"/>
      <c r="KC169" s="307"/>
      <c r="KD169" s="307"/>
      <c r="KE169" s="307"/>
      <c r="KF169" s="307"/>
      <c r="KG169" s="307"/>
      <c r="KH169" s="307"/>
      <c r="KI169" s="375"/>
      <c r="KJ169" s="375"/>
      <c r="KK169" s="375"/>
      <c r="KL169" s="375"/>
      <c r="KM169" s="376"/>
      <c r="KN169" s="307"/>
      <c r="KO169" s="682"/>
      <c r="KP169" s="682"/>
      <c r="KQ169" s="692"/>
      <c r="KR169" s="692"/>
      <c r="KS169" s="692"/>
      <c r="KT169" s="307"/>
    </row>
    <row r="170" spans="14:306" s="56" customFormat="1" ht="15" customHeight="1">
      <c r="N170" s="341"/>
      <c r="O170" s="330"/>
      <c r="P170" s="330"/>
      <c r="Q170" s="330"/>
      <c r="R170" s="330"/>
      <c r="S170" s="330"/>
      <c r="T170" s="330"/>
      <c r="U170" s="330"/>
      <c r="W170" s="342"/>
      <c r="X170" s="342"/>
      <c r="Y170" s="342"/>
      <c r="Z170" s="342"/>
      <c r="AA170" s="342"/>
      <c r="AB170" s="342"/>
      <c r="AC170" s="342"/>
      <c r="AD170" s="342"/>
      <c r="AE170" s="342"/>
      <c r="AG170" s="354">
        <v>16</v>
      </c>
      <c r="AH170" s="354"/>
      <c r="AI170" s="371" t="s">
        <v>159</v>
      </c>
      <c r="AJ170" s="371" t="s">
        <v>86</v>
      </c>
      <c r="AK170" s="372">
        <v>17</v>
      </c>
      <c r="AL170" s="371" t="s">
        <v>81</v>
      </c>
      <c r="AM170" s="371" t="s">
        <v>584</v>
      </c>
      <c r="AN170" s="371" t="s">
        <v>211</v>
      </c>
      <c r="AO170" s="372">
        <v>17</v>
      </c>
      <c r="AP170" s="371" t="s">
        <v>138</v>
      </c>
      <c r="AQ170" s="371" t="s">
        <v>138</v>
      </c>
      <c r="AR170" s="371" t="s">
        <v>133</v>
      </c>
      <c r="AS170" s="371" t="s">
        <v>93</v>
      </c>
      <c r="AT170" s="371" t="s">
        <v>257</v>
      </c>
      <c r="AU170" s="371"/>
      <c r="AV170" s="372">
        <v>14</v>
      </c>
      <c r="AW170" s="372">
        <v>19</v>
      </c>
      <c r="AX170" s="372">
        <v>13</v>
      </c>
      <c r="AY170" s="303">
        <f t="shared" si="31"/>
        <v>36</v>
      </c>
      <c r="AZ170" s="303">
        <f t="shared" si="32"/>
        <v>24</v>
      </c>
      <c r="BA170" s="303">
        <f t="shared" si="33"/>
        <v>18</v>
      </c>
      <c r="BB170" s="303">
        <f t="shared" si="34"/>
        <v>22</v>
      </c>
      <c r="BC170" s="303">
        <f t="shared" si="35"/>
        <v>63</v>
      </c>
      <c r="BD170" s="303">
        <f t="shared" si="36"/>
        <v>35</v>
      </c>
      <c r="BE170" s="303">
        <f t="shared" si="37"/>
        <v>18</v>
      </c>
      <c r="BF170" s="303">
        <f t="shared" si="38"/>
        <v>23</v>
      </c>
      <c r="BG170" s="303">
        <f t="shared" si="39"/>
        <v>23</v>
      </c>
      <c r="BH170" s="303"/>
      <c r="BI170" s="303">
        <f t="shared" si="40"/>
        <v>33</v>
      </c>
      <c r="BJ170" s="303">
        <f t="shared" si="41"/>
        <v>28</v>
      </c>
      <c r="BK170" s="303">
        <f t="shared" si="42"/>
        <v>87</v>
      </c>
      <c r="BL170" s="303">
        <f t="shared" si="43"/>
        <v>15</v>
      </c>
      <c r="BM170" s="303">
        <f t="shared" si="44"/>
        <v>20</v>
      </c>
      <c r="BN170" s="303">
        <f t="shared" si="45"/>
        <v>14</v>
      </c>
      <c r="CB170" s="335"/>
      <c r="CC170" s="377"/>
      <c r="CD170" s="377"/>
      <c r="CE170" s="377"/>
      <c r="CF170" s="377"/>
      <c r="CG170" s="377"/>
      <c r="CH170" s="377"/>
      <c r="CI170" s="377"/>
      <c r="CJ170" s="377"/>
      <c r="CK170" s="377"/>
      <c r="CL170" s="377"/>
      <c r="CM170" s="377"/>
      <c r="CN170" s="377"/>
      <c r="CO170" s="377"/>
      <c r="CP170" s="377"/>
      <c r="CQ170" s="377"/>
      <c r="CR170" s="313"/>
      <c r="CS170" s="377"/>
      <c r="CT170" s="377"/>
      <c r="CU170" s="377"/>
      <c r="CV170" s="377"/>
      <c r="CW170" s="377"/>
      <c r="CX170" s="377"/>
      <c r="CY170" s="377"/>
      <c r="CZ170" s="377"/>
      <c r="DA170" s="377"/>
      <c r="DB170" s="377"/>
      <c r="DC170" s="377"/>
      <c r="DD170" s="377"/>
      <c r="DE170" s="377"/>
      <c r="DF170" s="377"/>
      <c r="DG170" s="377"/>
      <c r="DH170" s="313"/>
      <c r="DI170" s="358"/>
      <c r="DJ170" s="360"/>
      <c r="DK170" s="307"/>
      <c r="DL170" s="307"/>
      <c r="DM170" s="307"/>
      <c r="DN170" s="307"/>
      <c r="DO170" s="307"/>
      <c r="DP170" s="307"/>
      <c r="DQ170" s="307"/>
      <c r="DR170" s="307"/>
      <c r="DS170" s="307"/>
      <c r="DT170" s="307"/>
      <c r="DU170" s="307"/>
      <c r="DV170" s="307"/>
      <c r="DW170" s="378"/>
      <c r="DX170" s="324"/>
      <c r="DY170" s="385"/>
      <c r="DZ170" s="385"/>
      <c r="EA170" s="385"/>
      <c r="EB170" s="385"/>
      <c r="EC170" s="385"/>
      <c r="ED170" s="385"/>
      <c r="EE170" s="313"/>
      <c r="EF170" s="688"/>
      <c r="EG170" s="688"/>
      <c r="EH170" s="688"/>
      <c r="EI170" s="688"/>
      <c r="EJ170" s="688"/>
      <c r="EK170" s="688"/>
      <c r="EL170" s="688"/>
      <c r="EM170" s="324"/>
      <c r="EN170" s="384"/>
      <c r="EO170" s="312"/>
      <c r="EP170" s="312"/>
      <c r="EQ170" s="312"/>
      <c r="ER170" s="312"/>
      <c r="ES170" s="312"/>
      <c r="ET170" s="313"/>
      <c r="EU170" s="315"/>
      <c r="EV170" s="315"/>
      <c r="EW170" s="307"/>
      <c r="EX170" s="307"/>
      <c r="EY170" s="307"/>
      <c r="EZ170" s="307"/>
      <c r="FA170" s="307"/>
      <c r="FB170" s="307"/>
      <c r="FC170" s="307"/>
      <c r="FD170" s="307"/>
      <c r="FE170" s="307"/>
      <c r="FF170" s="307"/>
      <c r="FG170" s="307"/>
      <c r="FH170" s="307"/>
      <c r="FI170" s="305"/>
      <c r="FJ170" s="305"/>
      <c r="FK170" s="305"/>
      <c r="FL170" s="305"/>
      <c r="FM170" s="305"/>
      <c r="FN170" s="305"/>
      <c r="FO170" s="305"/>
      <c r="FP170" s="305"/>
      <c r="FQ170" s="305"/>
      <c r="FR170" s="305"/>
      <c r="FS170" s="305"/>
      <c r="FT170" s="305"/>
      <c r="FU170" s="305"/>
      <c r="FV170" s="305"/>
      <c r="FW170" s="305"/>
      <c r="FX170" s="305"/>
      <c r="FY170" s="309"/>
      <c r="FZ170" s="305"/>
      <c r="GA170" s="305"/>
      <c r="GB170" s="305"/>
      <c r="GC170" s="305"/>
      <c r="GD170" s="305"/>
      <c r="GE170" s="305"/>
      <c r="GF170" s="305"/>
      <c r="GG170" s="305"/>
      <c r="GH170" s="305"/>
      <c r="GI170" s="324"/>
      <c r="GJ170" s="324"/>
      <c r="GK170" s="324"/>
      <c r="GL170" s="307"/>
      <c r="GM170" s="307"/>
      <c r="GN170" s="307"/>
      <c r="GO170" s="307"/>
      <c r="GP170" s="307"/>
      <c r="GQ170" s="307"/>
      <c r="GR170" s="307"/>
      <c r="GS170" s="307"/>
      <c r="GT170" s="307"/>
      <c r="GU170" s="307"/>
      <c r="GV170" s="307"/>
      <c r="GW170" s="307"/>
      <c r="GX170" s="307"/>
      <c r="GY170" s="307"/>
      <c r="GZ170" s="307"/>
      <c r="HA170" s="307"/>
      <c r="HB170" s="307"/>
      <c r="HC170" s="307"/>
      <c r="HD170" s="307"/>
      <c r="HE170" s="307"/>
      <c r="HF170" s="307"/>
      <c r="HG170" s="307"/>
      <c r="HH170" s="307"/>
      <c r="HI170" s="307"/>
      <c r="HJ170" s="307"/>
      <c r="HK170" s="307"/>
      <c r="HL170" s="307"/>
      <c r="HM170" s="307"/>
      <c r="HN170" s="307"/>
      <c r="HO170" s="307"/>
      <c r="HP170" s="307"/>
      <c r="HQ170" s="307"/>
      <c r="HR170" s="307"/>
      <c r="HS170" s="307"/>
      <c r="HT170" s="307"/>
      <c r="HU170" s="307"/>
      <c r="HV170" s="307"/>
      <c r="HW170" s="307"/>
      <c r="HX170" s="307"/>
      <c r="HY170" s="307"/>
      <c r="HZ170" s="307"/>
      <c r="IA170" s="307"/>
      <c r="IB170" s="307"/>
      <c r="IC170" s="307"/>
      <c r="ID170" s="307"/>
      <c r="IE170" s="307"/>
      <c r="IF170" s="307"/>
      <c r="IG170" s="307"/>
      <c r="IH170" s="307"/>
      <c r="II170" s="307"/>
      <c r="IJ170" s="307"/>
      <c r="IK170" s="307"/>
      <c r="IL170" s="307"/>
      <c r="IM170" s="307"/>
      <c r="IN170" s="307"/>
      <c r="IO170" s="307"/>
      <c r="IP170" s="307"/>
      <c r="IQ170" s="307"/>
      <c r="IR170" s="307"/>
      <c r="IS170" s="307"/>
      <c r="IT170" s="307"/>
      <c r="IU170" s="307"/>
      <c r="IV170" s="307"/>
      <c r="IW170" s="307"/>
      <c r="IX170" s="307"/>
      <c r="IY170" s="307"/>
      <c r="IZ170" s="307"/>
      <c r="JA170" s="307"/>
      <c r="JB170" s="307"/>
      <c r="JC170" s="307"/>
      <c r="JD170" s="307"/>
      <c r="JE170" s="307"/>
      <c r="JF170" s="307"/>
      <c r="JG170" s="307"/>
      <c r="JH170" s="307"/>
      <c r="JI170" s="307"/>
      <c r="JJ170" s="307"/>
      <c r="JK170" s="307"/>
      <c r="JL170" s="307"/>
      <c r="JM170" s="307"/>
      <c r="JN170" s="307"/>
      <c r="JO170" s="307"/>
      <c r="JP170" s="307"/>
      <c r="JQ170" s="307"/>
      <c r="JR170" s="307"/>
      <c r="JS170" s="307"/>
      <c r="JT170" s="307"/>
      <c r="JU170" s="307"/>
      <c r="JV170" s="307"/>
      <c r="JW170" s="307"/>
      <c r="JX170" s="307"/>
      <c r="JY170" s="307"/>
      <c r="JZ170" s="307"/>
      <c r="KA170" s="307"/>
      <c r="KB170" s="307"/>
      <c r="KC170" s="307"/>
      <c r="KD170" s="307"/>
      <c r="KE170" s="307"/>
      <c r="KF170" s="307"/>
      <c r="KG170" s="307"/>
      <c r="KH170" s="307"/>
      <c r="KI170" s="375"/>
      <c r="KJ170" s="375"/>
      <c r="KK170" s="375"/>
      <c r="KL170" s="375"/>
      <c r="KM170" s="376"/>
      <c r="KN170" s="307"/>
      <c r="KO170" s="307"/>
      <c r="KP170" s="307"/>
      <c r="KQ170" s="307"/>
      <c r="KR170" s="307"/>
      <c r="KS170" s="307"/>
      <c r="KT170" s="307"/>
    </row>
    <row r="171" spans="14:306" s="56" customFormat="1" ht="15" customHeight="1">
      <c r="N171" s="341"/>
      <c r="O171" s="330"/>
      <c r="P171" s="330"/>
      <c r="Q171" s="330"/>
      <c r="R171" s="330"/>
      <c r="S171" s="330"/>
      <c r="T171" s="330"/>
      <c r="U171" s="330"/>
      <c r="W171" s="330"/>
      <c r="X171" s="330"/>
      <c r="Y171" s="330"/>
      <c r="Z171" s="330"/>
      <c r="AA171" s="330"/>
      <c r="AB171" s="330"/>
      <c r="AC171" s="330"/>
      <c r="AD171" s="330"/>
      <c r="AE171" s="330"/>
      <c r="AG171" s="354">
        <v>17</v>
      </c>
      <c r="AH171" s="354"/>
      <c r="AI171" s="371" t="s">
        <v>83</v>
      </c>
      <c r="AJ171" s="371" t="s">
        <v>263</v>
      </c>
      <c r="AK171" s="371" t="s">
        <v>130</v>
      </c>
      <c r="AL171" s="371" t="s">
        <v>164</v>
      </c>
      <c r="AM171" s="371" t="s">
        <v>542</v>
      </c>
      <c r="AN171" s="371" t="s">
        <v>585</v>
      </c>
      <c r="AO171" s="372">
        <v>18</v>
      </c>
      <c r="AP171" s="371" t="s">
        <v>140</v>
      </c>
      <c r="AQ171" s="372">
        <v>23</v>
      </c>
      <c r="AR171" s="371" t="s">
        <v>80</v>
      </c>
      <c r="AS171" s="371" t="s">
        <v>91</v>
      </c>
      <c r="AT171" s="371" t="s">
        <v>196</v>
      </c>
      <c r="AU171" s="371"/>
      <c r="AV171" s="372">
        <v>15</v>
      </c>
      <c r="AW171" s="371" t="s">
        <v>579</v>
      </c>
      <c r="AX171" s="372">
        <v>14</v>
      </c>
      <c r="AY171" s="303">
        <f t="shared" si="31"/>
        <v>40</v>
      </c>
      <c r="AZ171" s="303">
        <f t="shared" si="32"/>
        <v>27</v>
      </c>
      <c r="BA171" s="303">
        <f t="shared" si="33"/>
        <v>20</v>
      </c>
      <c r="BB171" s="303">
        <f t="shared" si="34"/>
        <v>24</v>
      </c>
      <c r="BC171" s="303">
        <f t="shared" si="35"/>
        <v>65</v>
      </c>
      <c r="BD171" s="303">
        <f t="shared" si="36"/>
        <v>37</v>
      </c>
      <c r="BE171" s="303">
        <f t="shared" si="37"/>
        <v>19</v>
      </c>
      <c r="BF171" s="303">
        <f t="shared" si="38"/>
        <v>25</v>
      </c>
      <c r="BG171" s="303">
        <f t="shared" si="39"/>
        <v>24</v>
      </c>
      <c r="BH171" s="303"/>
      <c r="BI171" s="303">
        <f t="shared" si="40"/>
        <v>36</v>
      </c>
      <c r="BJ171" s="303">
        <f t="shared" si="41"/>
        <v>31</v>
      </c>
      <c r="BK171" s="303">
        <f t="shared" si="42"/>
        <v>93</v>
      </c>
      <c r="BL171" s="303">
        <f t="shared" si="43"/>
        <v>16</v>
      </c>
      <c r="BM171" s="303">
        <f t="shared" si="44"/>
        <v>22</v>
      </c>
      <c r="BN171" s="303" t="str">
        <f t="shared" si="45"/>
        <v>-</v>
      </c>
      <c r="CB171" s="326"/>
      <c r="CC171" s="324"/>
      <c r="CD171" s="313"/>
      <c r="CE171" s="324"/>
      <c r="CF171" s="324"/>
      <c r="CG171" s="324"/>
      <c r="CH171" s="324"/>
      <c r="CI171" s="324"/>
      <c r="CJ171" s="377"/>
      <c r="CK171" s="324"/>
      <c r="CL171" s="324"/>
      <c r="CM171" s="324"/>
      <c r="CN171" s="324"/>
      <c r="CO171" s="324"/>
      <c r="CP171" s="324"/>
      <c r="CQ171" s="324"/>
      <c r="CR171" s="313"/>
      <c r="CS171" s="377"/>
      <c r="CT171" s="377"/>
      <c r="CU171" s="377"/>
      <c r="CV171" s="377"/>
      <c r="CW171" s="377"/>
      <c r="CX171" s="377"/>
      <c r="CY171" s="377"/>
      <c r="CZ171" s="377"/>
      <c r="DA171" s="377"/>
      <c r="DB171" s="377"/>
      <c r="DC171" s="377"/>
      <c r="DD171" s="377"/>
      <c r="DE171" s="377"/>
      <c r="DF171" s="377"/>
      <c r="DG171" s="377"/>
      <c r="DH171" s="313"/>
      <c r="DI171" s="358"/>
      <c r="DJ171" s="360"/>
      <c r="DK171" s="307"/>
      <c r="DL171" s="307"/>
      <c r="DM171" s="307"/>
      <c r="DN171" s="307"/>
      <c r="DO171" s="307"/>
      <c r="DP171" s="307"/>
      <c r="DQ171" s="307"/>
      <c r="DR171" s="307"/>
      <c r="DS171" s="307"/>
      <c r="DT171" s="307"/>
      <c r="DU171" s="307"/>
      <c r="DV171" s="307"/>
      <c r="DW171" s="335"/>
      <c r="DX171" s="324"/>
      <c r="DY171" s="324"/>
      <c r="DZ171" s="324"/>
      <c r="EA171" s="324"/>
      <c r="EB171" s="324"/>
      <c r="EC171" s="324"/>
      <c r="ED171" s="324"/>
      <c r="EE171" s="313"/>
      <c r="EF171" s="324"/>
      <c r="EG171" s="324"/>
      <c r="EH171" s="324"/>
      <c r="EI171" s="324"/>
      <c r="EJ171" s="324"/>
      <c r="EK171" s="324"/>
      <c r="EL171" s="324"/>
      <c r="EM171" s="324"/>
      <c r="EN171" s="384"/>
      <c r="EO171" s="387"/>
      <c r="EP171" s="387"/>
      <c r="EQ171" s="387"/>
      <c r="ER171" s="388"/>
      <c r="ES171" s="388"/>
      <c r="ET171" s="312"/>
      <c r="EU171" s="315"/>
      <c r="EV171" s="315"/>
      <c r="EW171" s="307"/>
      <c r="EX171" s="307"/>
      <c r="EY171" s="307"/>
      <c r="EZ171" s="307"/>
      <c r="FA171" s="307"/>
      <c r="FB171" s="307"/>
      <c r="FC171" s="307"/>
      <c r="FD171" s="307"/>
      <c r="FE171" s="307"/>
      <c r="FF171" s="307"/>
      <c r="FG171" s="307"/>
      <c r="FH171" s="307"/>
      <c r="FI171" s="305"/>
      <c r="FJ171" s="305"/>
      <c r="FK171" s="305"/>
      <c r="FL171" s="305"/>
      <c r="FM171" s="305"/>
      <c r="FN171" s="305"/>
      <c r="FO171" s="305"/>
      <c r="FP171" s="305"/>
      <c r="FQ171" s="305"/>
      <c r="FR171" s="305"/>
      <c r="FS171" s="305"/>
      <c r="FT171" s="305"/>
      <c r="FU171" s="305"/>
      <c r="FV171" s="305"/>
      <c r="FW171" s="305"/>
      <c r="FX171" s="305"/>
      <c r="FY171" s="309"/>
      <c r="FZ171" s="305"/>
      <c r="GA171" s="305"/>
      <c r="GB171" s="305"/>
      <c r="GC171" s="305"/>
      <c r="GD171" s="305"/>
      <c r="GE171" s="305"/>
      <c r="GF171" s="305"/>
      <c r="GG171" s="305"/>
      <c r="GH171" s="305"/>
      <c r="GI171" s="324"/>
      <c r="GJ171" s="312"/>
      <c r="GK171" s="312"/>
      <c r="GL171" s="307"/>
      <c r="GM171" s="307"/>
      <c r="GN171" s="307"/>
      <c r="GO171" s="307"/>
      <c r="GP171" s="307"/>
      <c r="GQ171" s="307"/>
      <c r="GR171" s="307"/>
      <c r="GS171" s="307"/>
      <c r="GT171" s="307"/>
      <c r="GU171" s="307"/>
      <c r="GV171" s="307"/>
      <c r="GW171" s="307"/>
      <c r="GX171" s="307"/>
      <c r="GY171" s="307"/>
      <c r="GZ171" s="307"/>
      <c r="HA171" s="307"/>
      <c r="HB171" s="307"/>
      <c r="HC171" s="307"/>
      <c r="HD171" s="307"/>
      <c r="HE171" s="307"/>
      <c r="HF171" s="307"/>
      <c r="HG171" s="307"/>
      <c r="HH171" s="307"/>
      <c r="HI171" s="307"/>
      <c r="HJ171" s="307"/>
      <c r="HK171" s="307"/>
      <c r="HL171" s="307"/>
      <c r="HM171" s="307"/>
      <c r="HN171" s="307"/>
      <c r="HO171" s="307"/>
      <c r="HP171" s="307"/>
      <c r="HQ171" s="307"/>
      <c r="HR171" s="307"/>
      <c r="HS171" s="307"/>
      <c r="HT171" s="307"/>
      <c r="HU171" s="307"/>
      <c r="HV171" s="307"/>
      <c r="HW171" s="307"/>
      <c r="HX171" s="307"/>
      <c r="HY171" s="307"/>
      <c r="HZ171" s="307"/>
      <c r="IA171" s="307"/>
      <c r="IB171" s="307"/>
      <c r="IC171" s="307"/>
      <c r="ID171" s="307"/>
      <c r="IE171" s="307"/>
      <c r="IF171" s="307"/>
      <c r="IG171" s="307"/>
      <c r="IH171" s="307"/>
      <c r="II171" s="307"/>
      <c r="IJ171" s="307"/>
      <c r="IK171" s="307"/>
      <c r="IL171" s="307"/>
      <c r="IM171" s="307"/>
      <c r="IN171" s="307"/>
      <c r="IO171" s="307"/>
      <c r="IP171" s="307"/>
      <c r="IQ171" s="307"/>
      <c r="IR171" s="307"/>
      <c r="IS171" s="307"/>
      <c r="IT171" s="307"/>
      <c r="IU171" s="307"/>
      <c r="IV171" s="307"/>
      <c r="IW171" s="307"/>
      <c r="IX171" s="307"/>
      <c r="IY171" s="307"/>
      <c r="IZ171" s="307"/>
      <c r="JA171" s="307"/>
      <c r="JB171" s="307"/>
      <c r="JC171" s="307"/>
      <c r="JD171" s="307"/>
      <c r="JE171" s="307"/>
      <c r="JF171" s="307"/>
      <c r="JG171" s="307"/>
      <c r="JH171" s="307"/>
      <c r="JI171" s="307"/>
      <c r="JJ171" s="307"/>
      <c r="JK171" s="307"/>
      <c r="JL171" s="307"/>
      <c r="JM171" s="307"/>
      <c r="JN171" s="307"/>
      <c r="JO171" s="307"/>
      <c r="JP171" s="307"/>
      <c r="JQ171" s="307"/>
      <c r="JR171" s="307"/>
      <c r="JS171" s="307"/>
      <c r="JT171" s="307"/>
      <c r="JU171" s="307"/>
      <c r="JV171" s="307"/>
      <c r="JW171" s="307"/>
      <c r="JX171" s="307"/>
      <c r="JY171" s="307"/>
      <c r="JZ171" s="307"/>
      <c r="KA171" s="307"/>
      <c r="KB171" s="307"/>
      <c r="KC171" s="307"/>
      <c r="KD171" s="307"/>
      <c r="KE171" s="307"/>
      <c r="KF171" s="307"/>
      <c r="KG171" s="307"/>
      <c r="KH171" s="307"/>
      <c r="KI171" s="375"/>
      <c r="KJ171" s="375"/>
      <c r="KK171" s="375"/>
      <c r="KL171" s="375"/>
      <c r="KM171" s="376"/>
      <c r="KN171" s="307"/>
      <c r="KO171" s="307"/>
      <c r="KP171" s="307"/>
      <c r="KQ171" s="307"/>
      <c r="KR171" s="307"/>
      <c r="KS171" s="307"/>
      <c r="KT171" s="307"/>
    </row>
    <row r="172" spans="14:306" s="56" customFormat="1" ht="15" customHeight="1">
      <c r="N172" s="341"/>
      <c r="O172" s="330"/>
      <c r="P172" s="330"/>
      <c r="Q172" s="330"/>
      <c r="R172" s="330"/>
      <c r="S172" s="330"/>
      <c r="T172" s="330"/>
      <c r="U172" s="330"/>
      <c r="W172" s="330"/>
      <c r="X172" s="330"/>
      <c r="Y172" s="330"/>
      <c r="Z172" s="330"/>
      <c r="AA172" s="330"/>
      <c r="AB172" s="330"/>
      <c r="AC172" s="330"/>
      <c r="AD172" s="330"/>
      <c r="AE172" s="330"/>
      <c r="AG172" s="354">
        <v>18</v>
      </c>
      <c r="AH172" s="354"/>
      <c r="AI172" s="371" t="s">
        <v>191</v>
      </c>
      <c r="AJ172" s="371" t="s">
        <v>129</v>
      </c>
      <c r="AK172" s="372">
        <v>20</v>
      </c>
      <c r="AL172" s="371" t="s">
        <v>89</v>
      </c>
      <c r="AM172" s="372">
        <v>65</v>
      </c>
      <c r="AN172" s="371" t="s">
        <v>283</v>
      </c>
      <c r="AO172" s="371" t="s">
        <v>82</v>
      </c>
      <c r="AP172" s="371" t="s">
        <v>88</v>
      </c>
      <c r="AQ172" s="371" t="s">
        <v>89</v>
      </c>
      <c r="AR172" s="371" t="s">
        <v>101</v>
      </c>
      <c r="AS172" s="371" t="s">
        <v>133</v>
      </c>
      <c r="AT172" s="371" t="s">
        <v>586</v>
      </c>
      <c r="AU172" s="371"/>
      <c r="AV172" s="372">
        <v>16</v>
      </c>
      <c r="AW172" s="372">
        <v>22</v>
      </c>
      <c r="AX172" s="371" t="s">
        <v>0</v>
      </c>
      <c r="AY172" s="303">
        <f t="shared" si="31"/>
        <v>44</v>
      </c>
      <c r="AZ172" s="303">
        <f t="shared" si="32"/>
        <v>30</v>
      </c>
      <c r="BA172" s="303">
        <f t="shared" si="33"/>
        <v>21</v>
      </c>
      <c r="BB172" s="303">
        <f t="shared" si="34"/>
        <v>26</v>
      </c>
      <c r="BC172" s="303" t="str">
        <f t="shared" si="35"/>
        <v>-</v>
      </c>
      <c r="BD172" s="303">
        <f t="shared" si="36"/>
        <v>40</v>
      </c>
      <c r="BE172" s="303">
        <f t="shared" si="37"/>
        <v>21</v>
      </c>
      <c r="BF172" s="303">
        <f t="shared" si="38"/>
        <v>28</v>
      </c>
      <c r="BG172" s="303">
        <f t="shared" si="39"/>
        <v>26</v>
      </c>
      <c r="BH172" s="303"/>
      <c r="BI172" s="303">
        <f t="shared" si="40"/>
        <v>39</v>
      </c>
      <c r="BJ172" s="303">
        <f t="shared" si="41"/>
        <v>33</v>
      </c>
      <c r="BK172" s="303">
        <f t="shared" si="42"/>
        <v>100</v>
      </c>
      <c r="BL172" s="303">
        <f t="shared" si="43"/>
        <v>17</v>
      </c>
      <c r="BM172" s="303">
        <f t="shared" si="44"/>
        <v>23</v>
      </c>
      <c r="BN172" s="303">
        <f t="shared" si="45"/>
        <v>15</v>
      </c>
      <c r="CB172" s="378"/>
      <c r="CC172" s="324"/>
      <c r="CD172" s="313"/>
      <c r="CE172" s="324"/>
      <c r="CF172" s="324"/>
      <c r="CG172" s="324"/>
      <c r="CH172" s="313"/>
      <c r="CI172" s="313"/>
      <c r="CJ172" s="377"/>
      <c r="CK172" s="324"/>
      <c r="CL172" s="324"/>
      <c r="CM172" s="324"/>
      <c r="CN172" s="324"/>
      <c r="CO172" s="324"/>
      <c r="CP172" s="324"/>
      <c r="CQ172" s="324"/>
      <c r="CR172" s="313"/>
      <c r="CS172" s="324"/>
      <c r="CT172" s="324"/>
      <c r="CU172" s="324"/>
      <c r="CV172" s="324"/>
      <c r="CW172" s="324"/>
      <c r="CX172" s="324"/>
      <c r="CY172" s="324"/>
      <c r="CZ172" s="377"/>
      <c r="DA172" s="324"/>
      <c r="DB172" s="324"/>
      <c r="DC172" s="324"/>
      <c r="DD172" s="324"/>
      <c r="DE172" s="324"/>
      <c r="DF172" s="324"/>
      <c r="DG172" s="324"/>
      <c r="DH172" s="313"/>
      <c r="DI172" s="358"/>
      <c r="DJ172" s="360"/>
      <c r="DK172" s="307"/>
      <c r="DL172" s="307"/>
      <c r="DM172" s="307"/>
      <c r="DN172" s="307"/>
      <c r="DO172" s="307"/>
      <c r="DP172" s="307"/>
      <c r="DQ172" s="307"/>
      <c r="DR172" s="307"/>
      <c r="DS172" s="307"/>
      <c r="DT172" s="307"/>
      <c r="DU172" s="307"/>
      <c r="DV172" s="307"/>
      <c r="DW172" s="326"/>
      <c r="DX172" s="324"/>
      <c r="DY172" s="324"/>
      <c r="DZ172" s="324"/>
      <c r="EA172" s="324"/>
      <c r="EB172" s="324"/>
      <c r="EC172" s="324"/>
      <c r="ED172" s="324"/>
      <c r="EE172" s="313"/>
      <c r="EF172" s="324"/>
      <c r="EG172" s="324"/>
      <c r="EH172" s="324"/>
      <c r="EI172" s="324"/>
      <c r="EJ172" s="324"/>
      <c r="EK172" s="324"/>
      <c r="EL172" s="324"/>
      <c r="EM172" s="324"/>
      <c r="EN172" s="384"/>
      <c r="EO172" s="387"/>
      <c r="EP172" s="387"/>
      <c r="EQ172" s="387"/>
      <c r="ER172" s="313"/>
      <c r="ES172" s="313"/>
      <c r="ET172" s="388"/>
      <c r="EU172" s="314"/>
      <c r="EV172" s="315"/>
      <c r="EW172" s="307"/>
      <c r="EX172" s="307"/>
      <c r="EY172" s="307"/>
      <c r="EZ172" s="307"/>
      <c r="FA172" s="307"/>
      <c r="FB172" s="307"/>
      <c r="FC172" s="307"/>
      <c r="FD172" s="307"/>
      <c r="FE172" s="307"/>
      <c r="FF172" s="307"/>
      <c r="FG172" s="307"/>
      <c r="FH172" s="307"/>
      <c r="FI172" s="305"/>
      <c r="FJ172" s="305"/>
      <c r="FK172" s="305"/>
      <c r="FL172" s="305"/>
      <c r="FM172" s="305"/>
      <c r="FN172" s="305"/>
      <c r="FO172" s="305"/>
      <c r="FP172" s="305"/>
      <c r="FQ172" s="305"/>
      <c r="FR172" s="305"/>
      <c r="FS172" s="305"/>
      <c r="FT172" s="305"/>
      <c r="FU172" s="305"/>
      <c r="FV172" s="305"/>
      <c r="FW172" s="305"/>
      <c r="FX172" s="305"/>
      <c r="FY172" s="309"/>
      <c r="FZ172" s="305"/>
      <c r="GA172" s="305"/>
      <c r="GB172" s="305"/>
      <c r="GC172" s="305"/>
      <c r="GD172" s="305"/>
      <c r="GE172" s="305"/>
      <c r="GF172" s="305"/>
      <c r="GG172" s="305"/>
      <c r="GH172" s="305"/>
      <c r="GI172" s="324"/>
      <c r="GJ172" s="324"/>
      <c r="GK172" s="324"/>
      <c r="GL172" s="307"/>
      <c r="GM172" s="307"/>
      <c r="GN172" s="307"/>
      <c r="GO172" s="307"/>
      <c r="GP172" s="307"/>
      <c r="GQ172" s="307"/>
      <c r="GR172" s="307"/>
      <c r="GS172" s="307"/>
      <c r="GT172" s="307"/>
      <c r="GU172" s="307"/>
      <c r="GV172" s="307"/>
      <c r="GW172" s="307"/>
      <c r="GX172" s="307"/>
      <c r="GY172" s="307"/>
      <c r="GZ172" s="307"/>
      <c r="HA172" s="307"/>
      <c r="HB172" s="307"/>
      <c r="HC172" s="307"/>
      <c r="HD172" s="307"/>
      <c r="HE172" s="307"/>
      <c r="HF172" s="307"/>
      <c r="HG172" s="307"/>
      <c r="HH172" s="307"/>
      <c r="HI172" s="307"/>
      <c r="HJ172" s="307"/>
      <c r="HK172" s="307"/>
      <c r="HL172" s="307"/>
      <c r="HM172" s="307"/>
      <c r="HN172" s="307"/>
      <c r="HO172" s="307"/>
      <c r="HP172" s="307"/>
      <c r="HQ172" s="307"/>
      <c r="HR172" s="307"/>
      <c r="HS172" s="307"/>
      <c r="HT172" s="307"/>
      <c r="HU172" s="307"/>
      <c r="HV172" s="307"/>
      <c r="HW172" s="307"/>
      <c r="HX172" s="307"/>
      <c r="HY172" s="307"/>
      <c r="HZ172" s="307"/>
      <c r="IA172" s="307"/>
      <c r="IB172" s="307"/>
      <c r="IC172" s="307"/>
      <c r="ID172" s="307"/>
      <c r="IE172" s="307"/>
      <c r="IF172" s="307"/>
      <c r="IG172" s="307"/>
      <c r="IH172" s="307"/>
      <c r="II172" s="307"/>
      <c r="IJ172" s="307"/>
      <c r="IK172" s="307"/>
      <c r="IL172" s="307"/>
      <c r="IM172" s="307"/>
      <c r="IN172" s="307"/>
      <c r="IO172" s="307"/>
      <c r="IP172" s="307"/>
      <c r="IQ172" s="307"/>
      <c r="IR172" s="307"/>
      <c r="IS172" s="307"/>
      <c r="IT172" s="307"/>
      <c r="IU172" s="307"/>
      <c r="IV172" s="307"/>
      <c r="IW172" s="307"/>
      <c r="IX172" s="307"/>
      <c r="IY172" s="307"/>
      <c r="IZ172" s="307"/>
      <c r="JA172" s="307"/>
      <c r="JB172" s="307"/>
      <c r="JC172" s="307"/>
      <c r="JD172" s="307"/>
      <c r="JE172" s="307"/>
      <c r="JF172" s="307"/>
      <c r="JG172" s="307"/>
      <c r="JH172" s="307"/>
      <c r="JI172" s="307"/>
      <c r="JJ172" s="307"/>
      <c r="JK172" s="307"/>
      <c r="JL172" s="307"/>
      <c r="JM172" s="307"/>
      <c r="JN172" s="307"/>
      <c r="JO172" s="307"/>
      <c r="JP172" s="307"/>
      <c r="JQ172" s="307"/>
      <c r="JR172" s="307"/>
      <c r="JS172" s="307"/>
      <c r="JT172" s="307"/>
      <c r="JU172" s="307"/>
      <c r="JV172" s="307"/>
      <c r="JW172" s="307"/>
      <c r="JX172" s="307"/>
      <c r="JY172" s="307"/>
      <c r="JZ172" s="307"/>
      <c r="KA172" s="307"/>
      <c r="KB172" s="307"/>
      <c r="KC172" s="307"/>
      <c r="KD172" s="307"/>
      <c r="KE172" s="307"/>
      <c r="KF172" s="307"/>
      <c r="KG172" s="307"/>
      <c r="KH172" s="307"/>
      <c r="KI172" s="374"/>
      <c r="KJ172" s="375"/>
      <c r="KK172" s="375"/>
      <c r="KL172" s="375"/>
      <c r="KM172" s="376"/>
      <c r="KN172" s="307"/>
      <c r="KO172" s="307"/>
      <c r="KP172" s="307"/>
      <c r="KQ172" s="307"/>
      <c r="KR172" s="307"/>
      <c r="KS172" s="307"/>
      <c r="KT172" s="307"/>
    </row>
    <row r="173" spans="14:306" s="56" customFormat="1" ht="15" customHeight="1">
      <c r="N173" s="341"/>
      <c r="O173" s="330"/>
      <c r="P173" s="330"/>
      <c r="Q173" s="330"/>
      <c r="R173" s="330"/>
      <c r="S173" s="330"/>
      <c r="T173" s="330"/>
      <c r="U173" s="330"/>
      <c r="W173" s="330"/>
      <c r="X173" s="330"/>
      <c r="Y173" s="330"/>
      <c r="Z173" s="330"/>
      <c r="AA173" s="330"/>
      <c r="AB173" s="330"/>
      <c r="AC173" s="330"/>
      <c r="AD173" s="330"/>
      <c r="AE173" s="330"/>
      <c r="AG173" s="354">
        <v>19</v>
      </c>
      <c r="AH173" s="354"/>
      <c r="AI173" s="371" t="s">
        <v>587</v>
      </c>
      <c r="AJ173" s="371" t="s">
        <v>588</v>
      </c>
      <c r="AK173" s="371" t="s">
        <v>589</v>
      </c>
      <c r="AL173" s="371" t="s">
        <v>74</v>
      </c>
      <c r="AM173" s="371" t="s">
        <v>0</v>
      </c>
      <c r="AN173" s="371" t="s">
        <v>543</v>
      </c>
      <c r="AO173" s="371" t="s">
        <v>590</v>
      </c>
      <c r="AP173" s="371" t="s">
        <v>591</v>
      </c>
      <c r="AQ173" s="371" t="s">
        <v>568</v>
      </c>
      <c r="AR173" s="371" t="s">
        <v>277</v>
      </c>
      <c r="AS173" s="371" t="s">
        <v>116</v>
      </c>
      <c r="AT173" s="371" t="s">
        <v>592</v>
      </c>
      <c r="AU173" s="371"/>
      <c r="AV173" s="371" t="s">
        <v>593</v>
      </c>
      <c r="AW173" s="371" t="s">
        <v>140</v>
      </c>
      <c r="AX173" s="371" t="s">
        <v>573</v>
      </c>
      <c r="AY173" s="303">
        <f>IF(AI173="-",AI173,IF(ISNUMBER(AI173),AI173,MID(AI173,(FIND("-",AI173)+1),3)+1))</f>
        <v>69</v>
      </c>
      <c r="AZ173" s="303">
        <f>IF(AJ173="-",AJ173,IF(ISNUMBER(AJ173),AJ173,MID(AJ173,(FIND("-",AJ173)+1),3)+1))</f>
        <v>45</v>
      </c>
      <c r="BA173" s="303">
        <f>IF(AK173="-",AK173,IF(ISNUMBER(AK173),AK173,MID(AK173,(FIND("-",AK173)+1),3)+1))</f>
        <v>33</v>
      </c>
      <c r="BB173" s="303">
        <f>IF(AL173="-",AL173,IF(ISNUMBER(AL173),AL173,MID(AL173,(FIND("-",AL173)+1),3)+1))</f>
        <v>29</v>
      </c>
      <c r="BC173" s="303">
        <v>66</v>
      </c>
      <c r="BD173" s="303">
        <f>IF(AN173="-",AN173,IF(ISNUMBER(AN173),AN173,MID(AN173,(FIND("-",AN173)+1),3)+1))</f>
        <v>69</v>
      </c>
      <c r="BE173" s="303">
        <f>IF(AO173="-",AO173,IF(ISNUMBER(AO173),AO173,MID(AO173,(FIND("-",AO173)+1),3)+1))</f>
        <v>31</v>
      </c>
      <c r="BF173" s="303">
        <f>IF(AP173="-",AP173,IF(ISNUMBER(AP173),AP173,MID(AP173,(FIND("-",AP173)+1),3)+1))</f>
        <v>36</v>
      </c>
      <c r="BG173" s="303">
        <f>IF(AQ173="-",AQ173,IF(ISNUMBER(AQ173),AQ173,MID(AQ173,(FIND("-",AQ173)+1),3)+1))</f>
        <v>43</v>
      </c>
      <c r="BH173" s="303"/>
      <c r="BI173" s="303">
        <f>IF(AR173="-",AR173,IF(ISNUMBER(AR173),AR173,MID(AR173,(FIND("-",AR173)+1),3)+1))</f>
        <v>46</v>
      </c>
      <c r="BJ173" s="303">
        <f>IF(AS173="-",AS173,IF(ISNUMBER(AS173),AS173,MID(AS173,(FIND("-",AS173)+1),3)+1))</f>
        <v>39</v>
      </c>
      <c r="BK173" s="303">
        <f>IF(AT173="-",AT173,IF(ISNUMBER(AT173),AT173,MID(AT173,(FIND("-",AT173)+1),3)+1))</f>
        <v>137</v>
      </c>
      <c r="BL173" s="303">
        <f>IF(AV173="-",AV173,IF(ISNUMBER(AV173),AV173,MID(AV173,(FIND("-",AV173)+1),3)+1))</f>
        <v>34</v>
      </c>
      <c r="BM173" s="303">
        <f>IF(AW173="-",AW173,IF(ISNUMBER(AW173),AW173,MID(AW173,(FIND("-",AW173)+1),3)+1))</f>
        <v>25</v>
      </c>
      <c r="BN173" s="303">
        <f>IF(AX173="-",AX173,IF(ISNUMBER(AX173),AX173,MID(AX173,(FIND("-",AX173)+1),3)+1))</f>
        <v>25</v>
      </c>
      <c r="CB173" s="378"/>
      <c r="CC173" s="324"/>
      <c r="CD173" s="313"/>
      <c r="CE173" s="324"/>
      <c r="CF173" s="324"/>
      <c r="CG173" s="324"/>
      <c r="CH173" s="313"/>
      <c r="CI173" s="313"/>
      <c r="CJ173" s="377"/>
      <c r="CK173" s="324"/>
      <c r="CL173" s="324"/>
      <c r="CM173" s="324"/>
      <c r="CN173" s="324"/>
      <c r="CO173" s="324"/>
      <c r="CP173" s="324"/>
      <c r="CQ173" s="324"/>
      <c r="CR173" s="313"/>
      <c r="CS173" s="324"/>
      <c r="CT173" s="324"/>
      <c r="CU173" s="324"/>
      <c r="CV173" s="324"/>
      <c r="CW173" s="324"/>
      <c r="CX173" s="324"/>
      <c r="CY173" s="324"/>
      <c r="CZ173" s="377"/>
      <c r="DA173" s="324"/>
      <c r="DB173" s="324"/>
      <c r="DC173" s="324"/>
      <c r="DD173" s="324"/>
      <c r="DE173" s="324"/>
      <c r="DF173" s="324"/>
      <c r="DG173" s="324"/>
      <c r="DH173" s="313"/>
      <c r="DI173" s="358"/>
      <c r="DJ173" s="360"/>
      <c r="DK173" s="307"/>
      <c r="DL173" s="307"/>
      <c r="DM173" s="307"/>
      <c r="DN173" s="307"/>
      <c r="DO173" s="307"/>
      <c r="DP173" s="307"/>
      <c r="DQ173" s="307"/>
      <c r="DR173" s="307"/>
      <c r="DS173" s="307"/>
      <c r="DT173" s="307"/>
      <c r="DU173" s="307"/>
      <c r="DV173" s="307"/>
      <c r="DW173" s="378"/>
      <c r="DX173" s="324"/>
      <c r="DY173" s="324"/>
      <c r="DZ173" s="324"/>
      <c r="EA173" s="324"/>
      <c r="EB173" s="324"/>
      <c r="EC173" s="324"/>
      <c r="ED173" s="324"/>
      <c r="EE173" s="313"/>
      <c r="EF173" s="324"/>
      <c r="EG173" s="324"/>
      <c r="EH173" s="324"/>
      <c r="EI173" s="324"/>
      <c r="EJ173" s="324"/>
      <c r="EK173" s="324"/>
      <c r="EL173" s="324"/>
      <c r="EM173" s="324"/>
      <c r="EN173" s="384"/>
      <c r="EO173" s="387"/>
      <c r="EP173" s="387"/>
      <c r="EQ173" s="387"/>
      <c r="ER173" s="387"/>
      <c r="ES173" s="387"/>
      <c r="ET173" s="313"/>
      <c r="EU173" s="349"/>
      <c r="EV173" s="315"/>
      <c r="EW173" s="307"/>
      <c r="EX173" s="307"/>
      <c r="EY173" s="307"/>
      <c r="EZ173" s="307"/>
      <c r="FA173" s="307"/>
      <c r="FB173" s="307"/>
      <c r="FC173" s="307"/>
      <c r="FD173" s="307"/>
      <c r="FE173" s="307"/>
      <c r="FF173" s="307"/>
      <c r="FG173" s="307"/>
      <c r="FH173" s="307"/>
      <c r="FI173" s="305"/>
      <c r="FJ173" s="305"/>
      <c r="FK173" s="305"/>
      <c r="FL173" s="305"/>
      <c r="FM173" s="305"/>
      <c r="FN173" s="305"/>
      <c r="FO173" s="305"/>
      <c r="FP173" s="305"/>
      <c r="FQ173" s="305"/>
      <c r="FR173" s="305"/>
      <c r="FS173" s="305"/>
      <c r="FT173" s="305"/>
      <c r="FU173" s="305"/>
      <c r="FV173" s="305"/>
      <c r="FW173" s="305"/>
      <c r="FX173" s="305"/>
      <c r="FY173" s="309"/>
      <c r="FZ173" s="305"/>
      <c r="GA173" s="305"/>
      <c r="GB173" s="305"/>
      <c r="GC173" s="305"/>
      <c r="GD173" s="305"/>
      <c r="GE173" s="305"/>
      <c r="GF173" s="305"/>
      <c r="GG173" s="305"/>
      <c r="GH173" s="305"/>
      <c r="GI173" s="324"/>
      <c r="GJ173" s="324"/>
      <c r="GK173" s="324"/>
      <c r="GL173" s="307"/>
      <c r="GM173" s="307"/>
      <c r="GN173" s="307"/>
      <c r="GO173" s="307"/>
      <c r="GP173" s="307"/>
      <c r="GQ173" s="307"/>
      <c r="GR173" s="307"/>
      <c r="GS173" s="307"/>
      <c r="GT173" s="307"/>
      <c r="GU173" s="307"/>
      <c r="GV173" s="307"/>
      <c r="GW173" s="307"/>
      <c r="GX173" s="307"/>
      <c r="GY173" s="307"/>
      <c r="GZ173" s="307"/>
      <c r="HA173" s="307"/>
      <c r="HB173" s="307"/>
      <c r="HC173" s="307"/>
      <c r="HD173" s="307"/>
      <c r="HE173" s="307"/>
      <c r="HF173" s="307"/>
      <c r="HG173" s="307"/>
      <c r="HH173" s="307"/>
      <c r="HI173" s="307"/>
      <c r="HJ173" s="307"/>
      <c r="HK173" s="307"/>
      <c r="HL173" s="307"/>
      <c r="HM173" s="307"/>
      <c r="HN173" s="307"/>
      <c r="HO173" s="307"/>
      <c r="HP173" s="307"/>
      <c r="HQ173" s="307"/>
      <c r="HR173" s="307"/>
      <c r="HS173" s="307"/>
      <c r="HT173" s="307"/>
      <c r="HU173" s="307"/>
      <c r="HV173" s="307"/>
      <c r="HW173" s="307"/>
      <c r="HX173" s="307"/>
      <c r="HY173" s="307"/>
      <c r="HZ173" s="307"/>
      <c r="IA173" s="307"/>
      <c r="IB173" s="307"/>
      <c r="IC173" s="307"/>
      <c r="ID173" s="307"/>
      <c r="IE173" s="307"/>
      <c r="IF173" s="307"/>
      <c r="IG173" s="307"/>
      <c r="IH173" s="307"/>
      <c r="II173" s="307"/>
      <c r="IJ173" s="307"/>
      <c r="IK173" s="307"/>
      <c r="IL173" s="307"/>
      <c r="IM173" s="307"/>
      <c r="IN173" s="307"/>
      <c r="IO173" s="307"/>
      <c r="IP173" s="307"/>
      <c r="IQ173" s="307"/>
      <c r="IR173" s="307"/>
      <c r="IS173" s="307"/>
      <c r="IT173" s="307"/>
      <c r="IU173" s="307"/>
      <c r="IV173" s="307"/>
      <c r="IW173" s="307"/>
      <c r="IX173" s="307"/>
      <c r="IY173" s="307"/>
      <c r="IZ173" s="307"/>
      <c r="JA173" s="307"/>
      <c r="JB173" s="307"/>
      <c r="JC173" s="307"/>
      <c r="JD173" s="307"/>
      <c r="JE173" s="307"/>
      <c r="JF173" s="307"/>
      <c r="JG173" s="307"/>
      <c r="JH173" s="307"/>
      <c r="JI173" s="307"/>
      <c r="JJ173" s="307"/>
      <c r="JK173" s="307"/>
      <c r="JL173" s="307"/>
      <c r="JM173" s="307"/>
      <c r="JN173" s="307"/>
      <c r="JO173" s="307"/>
      <c r="JP173" s="307"/>
      <c r="JQ173" s="307"/>
      <c r="JR173" s="307"/>
      <c r="JS173" s="307"/>
      <c r="JT173" s="307"/>
      <c r="JU173" s="307"/>
      <c r="JV173" s="307"/>
      <c r="JW173" s="307"/>
      <c r="JX173" s="307"/>
      <c r="JY173" s="307"/>
      <c r="JZ173" s="307"/>
      <c r="KA173" s="307"/>
      <c r="KB173" s="307"/>
      <c r="KC173" s="307"/>
      <c r="KD173" s="307"/>
      <c r="KE173" s="307"/>
      <c r="KF173" s="307"/>
      <c r="KG173" s="307"/>
      <c r="KH173" s="307"/>
      <c r="KI173" s="374"/>
      <c r="KJ173" s="375"/>
      <c r="KK173" s="375"/>
      <c r="KL173" s="374"/>
      <c r="KM173" s="376"/>
      <c r="KN173" s="307"/>
      <c r="KO173" s="307"/>
      <c r="KP173" s="307"/>
      <c r="KQ173" s="307"/>
      <c r="KR173" s="307"/>
      <c r="KS173" s="307"/>
      <c r="KT173" s="307"/>
    </row>
    <row r="174" spans="14:306" s="56" customFormat="1" ht="15" customHeight="1">
      <c r="N174" s="341"/>
      <c r="O174" s="330"/>
      <c r="P174" s="330"/>
      <c r="Q174" s="330"/>
      <c r="R174" s="330"/>
      <c r="S174" s="330"/>
      <c r="T174" s="330"/>
      <c r="U174" s="330"/>
      <c r="W174" s="330"/>
      <c r="X174" s="330"/>
      <c r="Y174" s="330"/>
      <c r="Z174" s="330"/>
      <c r="AA174" s="330"/>
      <c r="AB174" s="330"/>
      <c r="AC174" s="330"/>
      <c r="AD174" s="330"/>
      <c r="AE174" s="330"/>
      <c r="AG174" s="303"/>
      <c r="AH174" s="303"/>
      <c r="AI174" s="362"/>
      <c r="AJ174" s="362"/>
      <c r="AK174" s="362"/>
      <c r="AL174" s="362"/>
      <c r="AM174" s="362"/>
      <c r="AN174" s="362"/>
      <c r="AO174" s="362"/>
      <c r="AP174" s="362"/>
      <c r="AQ174" s="362"/>
      <c r="AR174" s="362"/>
      <c r="AS174" s="362"/>
      <c r="AT174" s="362"/>
      <c r="AU174" s="362"/>
      <c r="AV174" s="362"/>
      <c r="AW174" s="362"/>
      <c r="AX174" s="362"/>
      <c r="AY174" s="303"/>
      <c r="AZ174" s="303"/>
      <c r="BA174" s="303"/>
      <c r="BB174" s="303"/>
      <c r="BC174" s="303"/>
      <c r="BD174" s="303"/>
      <c r="BE174" s="303"/>
      <c r="BF174" s="303"/>
      <c r="BG174" s="303"/>
      <c r="BH174" s="303"/>
      <c r="BI174" s="303"/>
      <c r="BJ174" s="303"/>
      <c r="BK174" s="303"/>
      <c r="BL174" s="303"/>
      <c r="BM174" s="303"/>
      <c r="BN174" s="303"/>
      <c r="CB174" s="378"/>
      <c r="CC174" s="384"/>
      <c r="CD174" s="384"/>
      <c r="CE174" s="386"/>
      <c r="CF174" s="313"/>
      <c r="CG174" s="313"/>
      <c r="CH174" s="313"/>
      <c r="CI174" s="313"/>
      <c r="CJ174" s="389"/>
      <c r="CK174" s="324"/>
      <c r="CL174" s="324"/>
      <c r="CM174" s="324"/>
      <c r="CN174" s="324"/>
      <c r="CO174" s="324"/>
      <c r="CP174" s="324"/>
      <c r="CQ174" s="324"/>
      <c r="CR174" s="313"/>
      <c r="CS174" s="384"/>
      <c r="CT174" s="384"/>
      <c r="CU174" s="313"/>
      <c r="CV174" s="313"/>
      <c r="CW174" s="313"/>
      <c r="CX174" s="313"/>
      <c r="CY174" s="313"/>
      <c r="CZ174" s="377"/>
      <c r="DA174" s="324"/>
      <c r="DB174" s="324"/>
      <c r="DC174" s="324"/>
      <c r="DD174" s="324"/>
      <c r="DE174" s="324"/>
      <c r="DF174" s="324"/>
      <c r="DG174" s="324"/>
      <c r="DH174" s="313"/>
      <c r="DI174" s="358"/>
      <c r="DJ174" s="360"/>
      <c r="DK174" s="307"/>
      <c r="DL174" s="307"/>
      <c r="DM174" s="307"/>
      <c r="DN174" s="307"/>
      <c r="DO174" s="307"/>
      <c r="DP174" s="307"/>
      <c r="DQ174" s="307"/>
      <c r="DR174" s="307"/>
      <c r="DS174" s="307"/>
      <c r="DT174" s="307"/>
      <c r="DU174" s="307"/>
      <c r="DV174" s="307"/>
      <c r="DW174" s="307"/>
      <c r="DX174" s="378"/>
      <c r="DY174" s="324"/>
      <c r="DZ174" s="324"/>
      <c r="EA174" s="324"/>
      <c r="EB174" s="324"/>
      <c r="EC174" s="324"/>
      <c r="ED174" s="324"/>
      <c r="EE174" s="313"/>
      <c r="EF174" s="324"/>
      <c r="EG174" s="324"/>
      <c r="EH174" s="324"/>
      <c r="EI174" s="324"/>
      <c r="EJ174" s="324"/>
      <c r="EK174" s="324"/>
      <c r="EL174" s="324"/>
      <c r="EM174" s="324"/>
      <c r="EN174" s="384"/>
      <c r="EO174" s="387"/>
      <c r="EP174" s="387"/>
      <c r="EQ174" s="387"/>
      <c r="ER174" s="313"/>
      <c r="ES174" s="313"/>
      <c r="ET174" s="387"/>
      <c r="EU174" s="315"/>
      <c r="EV174" s="315"/>
      <c r="EW174" s="307"/>
      <c r="EX174" s="307"/>
      <c r="EY174" s="307"/>
      <c r="EZ174" s="307"/>
      <c r="FA174" s="307"/>
      <c r="FB174" s="307"/>
      <c r="FC174" s="307"/>
      <c r="FD174" s="307"/>
      <c r="FE174" s="307"/>
      <c r="FF174" s="307"/>
      <c r="FG174" s="307"/>
      <c r="FH174" s="307"/>
      <c r="FI174" s="305"/>
      <c r="FJ174" s="305"/>
      <c r="FK174" s="305"/>
      <c r="FL174" s="305"/>
      <c r="FM174" s="305"/>
      <c r="FN174" s="305"/>
      <c r="FO174" s="305"/>
      <c r="FP174" s="305"/>
      <c r="FQ174" s="305"/>
      <c r="FR174" s="305"/>
      <c r="FS174" s="305"/>
      <c r="FT174" s="305"/>
      <c r="FU174" s="305"/>
      <c r="FV174" s="305"/>
      <c r="FW174" s="305"/>
      <c r="FX174" s="305"/>
      <c r="FY174" s="309"/>
      <c r="FZ174" s="305"/>
      <c r="GA174" s="305"/>
      <c r="GB174" s="305"/>
      <c r="GC174" s="305"/>
      <c r="GD174" s="305"/>
      <c r="GE174" s="305"/>
      <c r="GF174" s="305"/>
      <c r="GG174" s="305"/>
      <c r="GH174" s="305"/>
      <c r="GI174" s="324"/>
      <c r="GJ174" s="324"/>
      <c r="GK174" s="324"/>
      <c r="GL174" s="307"/>
      <c r="GM174" s="307"/>
      <c r="GN174" s="307"/>
      <c r="GO174" s="307"/>
      <c r="GP174" s="307"/>
      <c r="GQ174" s="307"/>
      <c r="GR174" s="307"/>
      <c r="GS174" s="307"/>
      <c r="GT174" s="307"/>
      <c r="GU174" s="307"/>
      <c r="GV174" s="307"/>
      <c r="GW174" s="307"/>
      <c r="GX174" s="307"/>
      <c r="GY174" s="307"/>
      <c r="GZ174" s="307"/>
      <c r="HA174" s="307"/>
      <c r="HB174" s="307"/>
      <c r="HC174" s="307"/>
      <c r="HD174" s="307"/>
      <c r="HE174" s="307"/>
      <c r="HF174" s="307"/>
      <c r="HG174" s="307"/>
      <c r="HH174" s="307"/>
      <c r="HI174" s="307"/>
      <c r="HJ174" s="307"/>
      <c r="HK174" s="307"/>
      <c r="HL174" s="307"/>
      <c r="HM174" s="307"/>
      <c r="HN174" s="307"/>
      <c r="HO174" s="307"/>
      <c r="HP174" s="307"/>
      <c r="HQ174" s="307"/>
      <c r="HR174" s="307"/>
      <c r="HS174" s="307"/>
      <c r="HT174" s="307"/>
      <c r="HU174" s="307"/>
      <c r="HV174" s="307"/>
      <c r="HW174" s="307"/>
      <c r="HX174" s="307"/>
      <c r="HY174" s="307"/>
      <c r="HZ174" s="307"/>
      <c r="IA174" s="307"/>
      <c r="IB174" s="307"/>
      <c r="IC174" s="307"/>
      <c r="ID174" s="307"/>
      <c r="IE174" s="307"/>
      <c r="IF174" s="307"/>
      <c r="IG174" s="307"/>
      <c r="IH174" s="307"/>
      <c r="II174" s="307"/>
      <c r="IJ174" s="307"/>
      <c r="IK174" s="307"/>
      <c r="IL174" s="307"/>
      <c r="IM174" s="307"/>
      <c r="IN174" s="307"/>
      <c r="IO174" s="307"/>
      <c r="IP174" s="307"/>
      <c r="IQ174" s="307"/>
      <c r="IR174" s="307"/>
      <c r="IS174" s="307"/>
      <c r="IT174" s="307"/>
      <c r="IU174" s="307"/>
      <c r="IV174" s="307"/>
      <c r="IW174" s="307"/>
      <c r="IX174" s="307"/>
      <c r="IY174" s="307"/>
      <c r="IZ174" s="307"/>
      <c r="JA174" s="307"/>
      <c r="JB174" s="307"/>
      <c r="JC174" s="307"/>
      <c r="JD174" s="307"/>
      <c r="JE174" s="307"/>
      <c r="JF174" s="307"/>
      <c r="JG174" s="307"/>
      <c r="JH174" s="307"/>
      <c r="JI174" s="307"/>
      <c r="JJ174" s="307"/>
      <c r="JK174" s="307"/>
      <c r="JL174" s="307"/>
      <c r="JM174" s="307"/>
      <c r="JN174" s="307"/>
      <c r="JO174" s="307"/>
      <c r="JP174" s="307"/>
      <c r="JQ174" s="307"/>
      <c r="JR174" s="307"/>
      <c r="JS174" s="307"/>
      <c r="JT174" s="307"/>
      <c r="JU174" s="307"/>
      <c r="JV174" s="307"/>
      <c r="JW174" s="307"/>
      <c r="JX174" s="307"/>
      <c r="JY174" s="307"/>
      <c r="JZ174" s="307"/>
      <c r="KA174" s="307"/>
      <c r="KB174" s="307"/>
      <c r="KC174" s="307"/>
      <c r="KD174" s="307"/>
      <c r="KE174" s="307"/>
      <c r="KF174" s="307"/>
      <c r="KG174" s="307"/>
      <c r="KH174" s="307"/>
      <c r="KI174" s="307"/>
      <c r="KJ174" s="375"/>
      <c r="KK174" s="375"/>
      <c r="KL174" s="375"/>
      <c r="KM174" s="374"/>
      <c r="KN174" s="376"/>
      <c r="KO174" s="307"/>
      <c r="KP174" s="307"/>
      <c r="KQ174" s="307"/>
      <c r="KR174" s="307"/>
      <c r="KS174" s="307"/>
      <c r="KT174" s="307"/>
    </row>
    <row r="175" spans="14:306" s="56" customFormat="1" ht="15" customHeight="1">
      <c r="N175" s="341"/>
      <c r="O175" s="330"/>
      <c r="P175" s="330"/>
      <c r="Q175" s="330"/>
      <c r="R175" s="330"/>
      <c r="S175" s="330"/>
      <c r="T175" s="330"/>
      <c r="U175" s="330"/>
      <c r="W175" s="330"/>
      <c r="X175" s="330"/>
      <c r="Y175" s="330"/>
      <c r="Z175" s="330"/>
      <c r="AA175" s="330"/>
      <c r="AB175" s="330"/>
      <c r="AC175" s="330"/>
      <c r="AD175" s="330"/>
      <c r="AE175" s="330"/>
      <c r="AG175" s="303"/>
      <c r="AH175" s="303"/>
      <c r="AI175" s="362"/>
      <c r="AJ175" s="362"/>
      <c r="AK175" s="362"/>
      <c r="AL175" s="362"/>
      <c r="AM175" s="362"/>
      <c r="AN175" s="362"/>
      <c r="AO175" s="362"/>
      <c r="AP175" s="362"/>
      <c r="AQ175" s="362"/>
      <c r="AR175" s="362"/>
      <c r="AS175" s="362"/>
      <c r="AT175" s="362"/>
      <c r="AU175" s="362"/>
      <c r="AV175" s="362"/>
      <c r="AW175" s="362"/>
      <c r="AX175" s="362"/>
      <c r="AY175" s="303"/>
      <c r="AZ175" s="303"/>
      <c r="BA175" s="303"/>
      <c r="BB175" s="303"/>
      <c r="BC175" s="303"/>
      <c r="BD175" s="303"/>
      <c r="BE175" s="303"/>
      <c r="BF175" s="303"/>
      <c r="BG175" s="303"/>
      <c r="BH175" s="303"/>
      <c r="BI175" s="303"/>
      <c r="BJ175" s="303"/>
      <c r="BK175" s="303"/>
      <c r="BL175" s="303"/>
      <c r="BM175" s="303"/>
      <c r="BN175" s="303"/>
      <c r="CB175" s="378"/>
      <c r="CC175" s="683"/>
      <c r="CD175" s="683"/>
      <c r="CE175" s="683"/>
      <c r="CF175" s="683"/>
      <c r="CG175" s="683"/>
      <c r="CH175" s="683"/>
      <c r="CI175" s="683"/>
      <c r="CJ175" s="683"/>
      <c r="CK175" s="683"/>
      <c r="CL175" s="683"/>
      <c r="CM175" s="683"/>
      <c r="CN175" s="683"/>
      <c r="CO175" s="683"/>
      <c r="CP175" s="683"/>
      <c r="CQ175" s="683"/>
      <c r="CR175" s="313"/>
      <c r="CS175" s="313"/>
      <c r="CT175" s="684"/>
      <c r="CU175" s="684"/>
      <c r="CV175" s="684"/>
      <c r="CW175" s="684"/>
      <c r="CX175" s="684"/>
      <c r="CY175" s="684"/>
      <c r="CZ175" s="684"/>
      <c r="DA175" s="684"/>
      <c r="DB175" s="684"/>
      <c r="DC175" s="684"/>
      <c r="DD175" s="684"/>
      <c r="DE175" s="684"/>
      <c r="DF175" s="684"/>
      <c r="DG175" s="684"/>
      <c r="DH175" s="684"/>
      <c r="DI175" s="313"/>
      <c r="DJ175" s="358"/>
      <c r="DK175" s="360"/>
      <c r="DL175" s="307"/>
      <c r="DM175" s="307"/>
      <c r="DN175" s="307"/>
      <c r="DO175" s="307"/>
      <c r="DP175" s="307"/>
      <c r="DQ175" s="307"/>
      <c r="DR175" s="307"/>
      <c r="DS175" s="307"/>
      <c r="DT175" s="307"/>
      <c r="DU175" s="307"/>
      <c r="DV175" s="307"/>
      <c r="DW175" s="307"/>
      <c r="DX175" s="378"/>
      <c r="DY175" s="324"/>
      <c r="DZ175" s="324"/>
      <c r="EA175" s="324"/>
      <c r="EB175" s="324"/>
      <c r="EC175" s="324"/>
      <c r="ED175" s="324"/>
      <c r="EE175" s="313"/>
      <c r="EF175" s="324"/>
      <c r="EG175" s="324"/>
      <c r="EH175" s="324"/>
      <c r="EI175" s="324"/>
      <c r="EJ175" s="324"/>
      <c r="EK175" s="324"/>
      <c r="EL175" s="324"/>
      <c r="EM175" s="324"/>
      <c r="EN175" s="384"/>
      <c r="EO175" s="387"/>
      <c r="EP175" s="387"/>
      <c r="EQ175" s="387"/>
      <c r="ER175" s="387"/>
      <c r="ES175" s="387"/>
      <c r="ET175" s="313"/>
      <c r="EU175" s="348"/>
      <c r="EV175" s="315"/>
      <c r="EW175" s="315"/>
      <c r="EX175" s="307"/>
      <c r="EY175" s="307"/>
      <c r="EZ175" s="307"/>
      <c r="FA175" s="307"/>
      <c r="FB175" s="307"/>
      <c r="FC175" s="307"/>
      <c r="FD175" s="307"/>
      <c r="FE175" s="307"/>
      <c r="FF175" s="307"/>
      <c r="FG175" s="307"/>
      <c r="FH175" s="307"/>
      <c r="FI175" s="305"/>
      <c r="FJ175" s="305"/>
      <c r="FK175" s="305"/>
      <c r="FL175" s="305"/>
      <c r="FM175" s="305"/>
      <c r="FN175" s="305"/>
      <c r="FO175" s="305"/>
      <c r="FP175" s="305"/>
      <c r="FQ175" s="305"/>
      <c r="FR175" s="305"/>
      <c r="FS175" s="305"/>
      <c r="FT175" s="305"/>
      <c r="FU175" s="305"/>
      <c r="FV175" s="305"/>
      <c r="FW175" s="305"/>
      <c r="FX175" s="305"/>
      <c r="FY175" s="309"/>
      <c r="FZ175" s="305"/>
      <c r="GA175" s="305"/>
      <c r="GB175" s="305"/>
      <c r="GC175" s="305"/>
      <c r="GD175" s="305"/>
      <c r="GE175" s="305"/>
      <c r="GF175" s="305"/>
      <c r="GG175" s="305"/>
      <c r="GH175" s="305"/>
      <c r="GI175" s="324"/>
      <c r="GJ175" s="324"/>
      <c r="GK175" s="324"/>
      <c r="GL175" s="307"/>
      <c r="GM175" s="307"/>
      <c r="GN175" s="307"/>
      <c r="GO175" s="307"/>
      <c r="GP175" s="307"/>
      <c r="GQ175" s="307"/>
      <c r="GR175" s="307"/>
      <c r="GS175" s="307"/>
      <c r="GT175" s="307"/>
      <c r="GU175" s="307"/>
      <c r="GV175" s="307"/>
      <c r="GW175" s="307"/>
      <c r="GX175" s="307"/>
      <c r="GY175" s="307"/>
      <c r="GZ175" s="307"/>
      <c r="HA175" s="307"/>
      <c r="HB175" s="307"/>
      <c r="HC175" s="307"/>
      <c r="HD175" s="307"/>
      <c r="HE175" s="307"/>
      <c r="HF175" s="307"/>
      <c r="HG175" s="307"/>
      <c r="HH175" s="307"/>
      <c r="HI175" s="307"/>
      <c r="HJ175" s="307"/>
      <c r="HK175" s="307"/>
      <c r="HL175" s="307"/>
      <c r="HM175" s="307"/>
      <c r="HN175" s="307"/>
      <c r="HO175" s="307"/>
      <c r="HP175" s="307"/>
      <c r="HQ175" s="307"/>
      <c r="HR175" s="307"/>
      <c r="HS175" s="307"/>
      <c r="HT175" s="307"/>
      <c r="HU175" s="307"/>
      <c r="HV175" s="307"/>
      <c r="HW175" s="307"/>
      <c r="HX175" s="307"/>
      <c r="HY175" s="307"/>
      <c r="HZ175" s="307"/>
      <c r="IA175" s="307"/>
      <c r="IB175" s="307"/>
      <c r="IC175" s="307"/>
      <c r="ID175" s="307"/>
      <c r="IE175" s="307"/>
      <c r="IF175" s="307"/>
      <c r="IG175" s="307"/>
      <c r="IH175" s="307"/>
      <c r="II175" s="307"/>
      <c r="IJ175" s="307"/>
      <c r="IK175" s="307"/>
      <c r="IL175" s="307"/>
      <c r="IM175" s="307"/>
      <c r="IN175" s="307"/>
      <c r="IO175" s="307"/>
      <c r="IP175" s="307"/>
      <c r="IQ175" s="307"/>
      <c r="IR175" s="307"/>
      <c r="IS175" s="307"/>
      <c r="IT175" s="307"/>
      <c r="IU175" s="307"/>
      <c r="IV175" s="307"/>
      <c r="IW175" s="307"/>
      <c r="IX175" s="307"/>
      <c r="IY175" s="307"/>
      <c r="IZ175" s="307"/>
      <c r="JA175" s="307"/>
      <c r="JB175" s="307"/>
      <c r="JC175" s="307"/>
      <c r="JD175" s="307"/>
      <c r="JE175" s="307"/>
      <c r="JF175" s="307"/>
      <c r="JG175" s="307"/>
      <c r="JH175" s="307"/>
      <c r="JI175" s="307"/>
      <c r="JJ175" s="307"/>
      <c r="JK175" s="307"/>
      <c r="JL175" s="307"/>
      <c r="JM175" s="307"/>
      <c r="JN175" s="307"/>
      <c r="JO175" s="307"/>
      <c r="JP175" s="307"/>
      <c r="JQ175" s="307"/>
      <c r="JR175" s="307"/>
      <c r="JS175" s="307"/>
      <c r="JT175" s="307"/>
      <c r="JU175" s="307"/>
      <c r="JV175" s="307"/>
      <c r="JW175" s="307"/>
      <c r="JX175" s="307"/>
      <c r="JY175" s="307"/>
      <c r="JZ175" s="307"/>
      <c r="KA175" s="307"/>
      <c r="KB175" s="307"/>
      <c r="KC175" s="307"/>
      <c r="KD175" s="307"/>
      <c r="KE175" s="307"/>
      <c r="KF175" s="307"/>
      <c r="KG175" s="307"/>
      <c r="KH175" s="307"/>
      <c r="KI175" s="307"/>
      <c r="KJ175" s="375"/>
      <c r="KK175" s="375"/>
      <c r="KL175" s="375"/>
      <c r="KM175" s="375"/>
      <c r="KN175" s="376"/>
      <c r="KO175" s="307"/>
      <c r="KP175" s="307"/>
      <c r="KQ175" s="307"/>
      <c r="KR175" s="307"/>
      <c r="KS175" s="307"/>
      <c r="KT175" s="307"/>
    </row>
    <row r="176" spans="14:306" s="56" customFormat="1" ht="15" customHeight="1">
      <c r="N176" s="341"/>
      <c r="O176" s="330"/>
      <c r="P176" s="330"/>
      <c r="Q176" s="330"/>
      <c r="R176" s="330"/>
      <c r="S176" s="330"/>
      <c r="T176" s="330"/>
      <c r="U176" s="330"/>
      <c r="W176" s="330"/>
      <c r="X176" s="330"/>
      <c r="Y176" s="330"/>
      <c r="Z176" s="330"/>
      <c r="AA176" s="330"/>
      <c r="AB176" s="330"/>
      <c r="AC176" s="330"/>
      <c r="AD176" s="330"/>
      <c r="AE176" s="330"/>
      <c r="AG176" s="363" t="s">
        <v>594</v>
      </c>
      <c r="AH176" s="363"/>
      <c r="AI176" s="362" t="s">
        <v>595</v>
      </c>
      <c r="AJ176" s="362"/>
      <c r="AK176" s="362"/>
      <c r="AL176" s="362"/>
      <c r="AM176" s="362"/>
      <c r="AN176" s="362"/>
      <c r="AO176" s="362"/>
      <c r="AP176" s="362"/>
      <c r="AQ176" s="362"/>
      <c r="AR176" s="362"/>
      <c r="AS176" s="362"/>
      <c r="AT176" s="362"/>
      <c r="AU176" s="362"/>
      <c r="AV176" s="362"/>
      <c r="AW176" s="362"/>
      <c r="AX176" s="362"/>
      <c r="AY176" s="303"/>
      <c r="AZ176" s="303"/>
      <c r="BA176" s="303"/>
      <c r="BB176" s="303"/>
      <c r="BC176" s="303"/>
      <c r="BD176" s="303"/>
      <c r="BE176" s="303"/>
      <c r="BF176" s="303"/>
      <c r="BG176" s="303"/>
      <c r="BH176" s="303"/>
      <c r="BI176" s="303"/>
      <c r="BJ176" s="303"/>
      <c r="BK176" s="303"/>
      <c r="BL176" s="303"/>
      <c r="BM176" s="303"/>
      <c r="BN176" s="303"/>
      <c r="CB176" s="378"/>
      <c r="CC176" s="316"/>
      <c r="CD176" s="316"/>
      <c r="CE176" s="316"/>
      <c r="CF176" s="316"/>
      <c r="CG176" s="316"/>
      <c r="CH176" s="316"/>
      <c r="CI176" s="316"/>
      <c r="CJ176" s="332"/>
      <c r="CK176" s="332"/>
      <c r="CL176" s="332"/>
      <c r="CM176" s="332"/>
      <c r="CN176" s="332"/>
      <c r="CO176" s="332"/>
      <c r="CP176" s="332"/>
      <c r="CQ176" s="332"/>
      <c r="CR176" s="313"/>
      <c r="CS176" s="313"/>
      <c r="CT176" s="316"/>
      <c r="CU176" s="316"/>
      <c r="CV176" s="316"/>
      <c r="CW176" s="316"/>
      <c r="CX176" s="316"/>
      <c r="CY176" s="316"/>
      <c r="CZ176" s="316"/>
      <c r="DA176" s="332"/>
      <c r="DB176" s="332"/>
      <c r="DC176" s="332"/>
      <c r="DD176" s="332"/>
      <c r="DE176" s="332"/>
      <c r="DF176" s="332"/>
      <c r="DG176" s="332"/>
      <c r="DH176" s="332"/>
      <c r="DI176" s="313"/>
      <c r="DJ176" s="358"/>
      <c r="DK176" s="360"/>
      <c r="DL176" s="307"/>
      <c r="DM176" s="307"/>
      <c r="DN176" s="307"/>
      <c r="DO176" s="307"/>
      <c r="DP176" s="307"/>
      <c r="DQ176" s="307"/>
      <c r="DR176" s="307"/>
      <c r="DS176" s="307"/>
      <c r="DT176" s="307"/>
      <c r="DU176" s="307"/>
      <c r="DV176" s="307"/>
      <c r="DW176" s="307"/>
      <c r="DX176" s="378"/>
      <c r="DY176" s="324"/>
      <c r="DZ176" s="324"/>
      <c r="EA176" s="324"/>
      <c r="EB176" s="324"/>
      <c r="EC176" s="324"/>
      <c r="ED176" s="324"/>
      <c r="EE176" s="313"/>
      <c r="EF176" s="313"/>
      <c r="EG176" s="324"/>
      <c r="EH176" s="324"/>
      <c r="EI176" s="324"/>
      <c r="EJ176" s="324"/>
      <c r="EK176" s="324"/>
      <c r="EL176" s="324"/>
      <c r="EM176" s="324"/>
      <c r="EN176" s="324"/>
      <c r="EO176" s="384"/>
      <c r="EP176" s="387"/>
      <c r="EQ176" s="387"/>
      <c r="ER176" s="387"/>
      <c r="ES176" s="387"/>
      <c r="ET176" s="387"/>
      <c r="EU176" s="324"/>
      <c r="EV176" s="360"/>
      <c r="EW176" s="315"/>
      <c r="EX176" s="307"/>
      <c r="EY176" s="307"/>
      <c r="EZ176" s="307"/>
      <c r="FA176" s="307"/>
      <c r="FB176" s="307"/>
      <c r="FC176" s="307"/>
      <c r="FD176" s="307"/>
      <c r="FE176" s="307"/>
      <c r="FF176" s="307"/>
      <c r="FG176" s="307"/>
      <c r="FH176" s="307"/>
      <c r="FI176" s="307"/>
      <c r="FJ176" s="305"/>
      <c r="FK176" s="305"/>
      <c r="FL176" s="305"/>
      <c r="FM176" s="305"/>
      <c r="FN176" s="305"/>
      <c r="FO176" s="305"/>
      <c r="FP176" s="305"/>
      <c r="FQ176" s="305"/>
      <c r="FR176" s="305"/>
      <c r="FS176" s="305"/>
      <c r="FT176" s="305"/>
      <c r="FU176" s="305"/>
      <c r="FV176" s="305"/>
      <c r="FW176" s="305"/>
      <c r="FX176" s="305"/>
      <c r="FY176" s="305"/>
      <c r="FZ176" s="309"/>
      <c r="GA176" s="305"/>
      <c r="GB176" s="305"/>
      <c r="GC176" s="305"/>
      <c r="GD176" s="305"/>
      <c r="GE176" s="305"/>
      <c r="GF176" s="305"/>
      <c r="GG176" s="305"/>
      <c r="GH176" s="305"/>
      <c r="GI176" s="305"/>
      <c r="GJ176" s="324"/>
      <c r="GK176" s="324"/>
      <c r="GL176" s="324"/>
      <c r="GM176" s="307"/>
      <c r="GN176" s="307"/>
      <c r="GO176" s="307"/>
      <c r="GP176" s="307"/>
      <c r="GQ176" s="307"/>
      <c r="GR176" s="307"/>
      <c r="GS176" s="307"/>
      <c r="GT176" s="307"/>
      <c r="GU176" s="307"/>
      <c r="GV176" s="307"/>
      <c r="GW176" s="307"/>
      <c r="GX176" s="307"/>
      <c r="GY176" s="307"/>
      <c r="GZ176" s="307"/>
      <c r="HA176" s="307"/>
      <c r="HB176" s="307"/>
      <c r="HC176" s="307"/>
      <c r="HD176" s="307"/>
      <c r="HE176" s="307"/>
      <c r="HF176" s="307"/>
      <c r="HG176" s="307"/>
      <c r="HH176" s="307"/>
      <c r="HI176" s="307"/>
      <c r="HJ176" s="307"/>
      <c r="HK176" s="307"/>
      <c r="HL176" s="307"/>
      <c r="HM176" s="307"/>
      <c r="HN176" s="307"/>
      <c r="HO176" s="307"/>
      <c r="HP176" s="307"/>
      <c r="HQ176" s="307"/>
      <c r="HR176" s="307"/>
      <c r="HS176" s="307"/>
      <c r="HT176" s="307"/>
      <c r="HU176" s="307"/>
      <c r="HV176" s="307"/>
      <c r="HW176" s="307"/>
      <c r="HX176" s="307"/>
      <c r="HY176" s="307"/>
      <c r="HZ176" s="307"/>
      <c r="IA176" s="307"/>
      <c r="IB176" s="307"/>
      <c r="IC176" s="307"/>
      <c r="ID176" s="307"/>
      <c r="IE176" s="307"/>
      <c r="IF176" s="307"/>
      <c r="IG176" s="307"/>
      <c r="IH176" s="307"/>
      <c r="II176" s="307"/>
      <c r="IJ176" s="307"/>
      <c r="IK176" s="307"/>
      <c r="IL176" s="307"/>
      <c r="IM176" s="307"/>
      <c r="IN176" s="307"/>
      <c r="IO176" s="307"/>
      <c r="IP176" s="307"/>
      <c r="IQ176" s="307"/>
      <c r="IR176" s="307"/>
      <c r="IS176" s="307"/>
      <c r="IT176" s="307"/>
      <c r="IU176" s="307"/>
      <c r="IV176" s="307"/>
      <c r="IW176" s="307"/>
      <c r="IX176" s="307"/>
      <c r="IY176" s="307"/>
      <c r="IZ176" s="307"/>
      <c r="JA176" s="307"/>
      <c r="JB176" s="307"/>
      <c r="JC176" s="307"/>
      <c r="JD176" s="307"/>
      <c r="JE176" s="307"/>
      <c r="JF176" s="307"/>
      <c r="JG176" s="307"/>
      <c r="JH176" s="307"/>
      <c r="JI176" s="307"/>
      <c r="JJ176" s="307"/>
      <c r="JK176" s="307"/>
      <c r="JL176" s="307"/>
      <c r="JM176" s="307"/>
      <c r="JN176" s="307"/>
      <c r="JO176" s="307"/>
      <c r="JP176" s="307"/>
      <c r="JQ176" s="307"/>
      <c r="JR176" s="307"/>
      <c r="JS176" s="307"/>
      <c r="JT176" s="307"/>
      <c r="JU176" s="307"/>
      <c r="JV176" s="307"/>
      <c r="JW176" s="307"/>
      <c r="JX176" s="307"/>
      <c r="JY176" s="307"/>
      <c r="JZ176" s="307"/>
      <c r="KA176" s="307"/>
      <c r="KB176" s="307"/>
      <c r="KC176" s="307"/>
      <c r="KD176" s="307"/>
      <c r="KE176" s="307"/>
      <c r="KF176" s="307"/>
      <c r="KG176" s="307"/>
      <c r="KH176" s="307"/>
      <c r="KI176" s="307"/>
      <c r="KJ176" s="375"/>
      <c r="KK176" s="375"/>
      <c r="KL176" s="375"/>
      <c r="KM176" s="375"/>
      <c r="KN176" s="376"/>
      <c r="KO176" s="307"/>
      <c r="KP176" s="307"/>
      <c r="KQ176" s="307"/>
      <c r="KR176" s="307"/>
      <c r="KS176" s="307"/>
      <c r="KT176" s="307"/>
    </row>
    <row r="177" spans="14:306" s="56" customFormat="1" ht="15" customHeight="1">
      <c r="N177" s="341"/>
      <c r="O177" s="330"/>
      <c r="P177" s="330"/>
      <c r="Q177" s="330"/>
      <c r="R177" s="330"/>
      <c r="S177" s="330"/>
      <c r="T177" s="330"/>
      <c r="U177" s="330"/>
      <c r="W177" s="330"/>
      <c r="X177" s="330"/>
      <c r="Y177" s="330"/>
      <c r="Z177" s="330"/>
      <c r="AA177" s="330"/>
      <c r="AB177" s="330"/>
      <c r="AC177" s="330"/>
      <c r="AD177" s="330"/>
      <c r="AE177" s="330"/>
      <c r="AG177" s="351" t="s">
        <v>521</v>
      </c>
      <c r="AH177" s="351"/>
      <c r="AI177" s="364"/>
      <c r="AJ177" s="364"/>
      <c r="AK177" s="364"/>
      <c r="AL177" s="364"/>
      <c r="AM177" s="364"/>
      <c r="AN177" s="364"/>
      <c r="AO177" s="364"/>
      <c r="AP177" s="364"/>
      <c r="AQ177" s="364"/>
      <c r="AR177" s="364"/>
      <c r="AS177" s="364"/>
      <c r="AT177" s="364"/>
      <c r="AU177" s="364"/>
      <c r="AV177" s="364"/>
      <c r="AW177" s="364"/>
      <c r="AX177" s="364"/>
      <c r="AY177" s="303"/>
      <c r="AZ177" s="303"/>
      <c r="BA177" s="303"/>
      <c r="BB177" s="303"/>
      <c r="BC177" s="303"/>
      <c r="BD177" s="303"/>
      <c r="BE177" s="303"/>
      <c r="BF177" s="303"/>
      <c r="BG177" s="303"/>
      <c r="BH177" s="303"/>
      <c r="BI177" s="303"/>
      <c r="BJ177" s="303"/>
      <c r="BK177" s="303"/>
      <c r="BL177" s="303"/>
      <c r="BM177" s="303"/>
      <c r="BN177" s="303"/>
      <c r="CB177" s="378"/>
      <c r="CC177" s="334"/>
      <c r="CD177" s="334"/>
      <c r="CE177" s="334"/>
      <c r="CF177" s="334"/>
      <c r="CG177" s="334"/>
      <c r="CH177" s="334"/>
      <c r="CI177" s="334"/>
      <c r="CJ177" s="332"/>
      <c r="CK177" s="332"/>
      <c r="CL177" s="332"/>
      <c r="CM177" s="332"/>
      <c r="CN177" s="332"/>
      <c r="CO177" s="332"/>
      <c r="CP177" s="332"/>
      <c r="CQ177" s="332"/>
      <c r="CR177" s="313"/>
      <c r="CS177" s="313"/>
      <c r="CT177" s="334"/>
      <c r="CU177" s="334"/>
      <c r="CV177" s="334"/>
      <c r="CW177" s="332"/>
      <c r="CX177" s="332"/>
      <c r="CY177" s="332"/>
      <c r="CZ177" s="332"/>
      <c r="DA177" s="332"/>
      <c r="DB177" s="332"/>
      <c r="DC177" s="332"/>
      <c r="DD177" s="332"/>
      <c r="DE177" s="332"/>
      <c r="DF177" s="332"/>
      <c r="DG177" s="332"/>
      <c r="DH177" s="332"/>
      <c r="DI177" s="313"/>
      <c r="DJ177" s="358"/>
      <c r="DK177" s="360"/>
      <c r="DL177" s="307"/>
      <c r="DM177" s="307"/>
      <c r="DN177" s="307"/>
      <c r="DO177" s="307"/>
      <c r="DP177" s="307"/>
      <c r="DQ177" s="307"/>
      <c r="DR177" s="307"/>
      <c r="DS177" s="307"/>
      <c r="DT177" s="307"/>
      <c r="DU177" s="307"/>
      <c r="DV177" s="307"/>
      <c r="DW177" s="307"/>
      <c r="DX177" s="307"/>
      <c r="DY177" s="324"/>
      <c r="DZ177" s="324"/>
      <c r="EA177" s="324"/>
      <c r="EB177" s="324"/>
      <c r="EC177" s="324"/>
      <c r="ED177" s="324"/>
      <c r="EE177" s="324"/>
      <c r="EF177" s="313"/>
      <c r="EG177" s="324"/>
      <c r="EH177" s="324"/>
      <c r="EI177" s="324"/>
      <c r="EJ177" s="324"/>
      <c r="EK177" s="324"/>
      <c r="EL177" s="324"/>
      <c r="EM177" s="324"/>
      <c r="EN177" s="324"/>
      <c r="EO177" s="384"/>
      <c r="EP177" s="313"/>
      <c r="EQ177" s="313"/>
      <c r="ER177" s="313"/>
      <c r="ES177" s="313"/>
      <c r="ET177" s="313"/>
      <c r="EU177" s="324"/>
      <c r="EV177" s="360"/>
      <c r="EW177" s="315"/>
      <c r="EX177" s="307"/>
      <c r="EY177" s="307"/>
      <c r="EZ177" s="307"/>
      <c r="FA177" s="307"/>
      <c r="FB177" s="307"/>
      <c r="FC177" s="307"/>
      <c r="FD177" s="307"/>
      <c r="FE177" s="307"/>
      <c r="FF177" s="307"/>
      <c r="FG177" s="307"/>
      <c r="FH177" s="307"/>
      <c r="FI177" s="307"/>
      <c r="FJ177" s="305"/>
      <c r="FK177" s="305"/>
      <c r="FL177" s="305"/>
      <c r="FM177" s="305"/>
      <c r="FN177" s="305"/>
      <c r="FO177" s="305"/>
      <c r="FP177" s="305"/>
      <c r="FQ177" s="305"/>
      <c r="FR177" s="305"/>
      <c r="FS177" s="305"/>
      <c r="FT177" s="305"/>
      <c r="FU177" s="305"/>
      <c r="FV177" s="305"/>
      <c r="FW177" s="305"/>
      <c r="FX177" s="305"/>
      <c r="FY177" s="305"/>
      <c r="FZ177" s="309"/>
      <c r="GA177" s="305"/>
      <c r="GB177" s="305"/>
      <c r="GC177" s="305"/>
      <c r="GD177" s="305"/>
      <c r="GE177" s="305"/>
      <c r="GF177" s="305"/>
      <c r="GG177" s="305"/>
      <c r="GH177" s="305"/>
      <c r="GI177" s="305"/>
      <c r="GJ177" s="324"/>
      <c r="GK177" s="307"/>
      <c r="GL177" s="307"/>
      <c r="GM177" s="307"/>
      <c r="GN177" s="307"/>
      <c r="GO177" s="307"/>
      <c r="GP177" s="307"/>
      <c r="GQ177" s="307"/>
      <c r="GR177" s="307"/>
      <c r="GS177" s="307"/>
      <c r="GT177" s="307"/>
      <c r="GU177" s="307"/>
      <c r="GV177" s="307"/>
      <c r="GW177" s="307"/>
      <c r="GX177" s="307"/>
      <c r="GY177" s="307"/>
      <c r="GZ177" s="307"/>
      <c r="HA177" s="307"/>
      <c r="HB177" s="307"/>
      <c r="HC177" s="307"/>
      <c r="HD177" s="307"/>
      <c r="HE177" s="307"/>
      <c r="HF177" s="307"/>
      <c r="HG177" s="307"/>
      <c r="HH177" s="307"/>
      <c r="HI177" s="307"/>
      <c r="HJ177" s="307"/>
      <c r="HK177" s="307"/>
      <c r="HL177" s="307"/>
      <c r="HM177" s="307"/>
      <c r="HN177" s="307"/>
      <c r="HO177" s="307"/>
      <c r="HP177" s="307"/>
      <c r="HQ177" s="307"/>
      <c r="HR177" s="307"/>
      <c r="HS177" s="307"/>
      <c r="HT177" s="307"/>
      <c r="HU177" s="307"/>
      <c r="HV177" s="307"/>
      <c r="HW177" s="307"/>
      <c r="HX177" s="307"/>
      <c r="HY177" s="307"/>
      <c r="HZ177" s="307"/>
      <c r="IA177" s="307"/>
      <c r="IB177" s="307"/>
      <c r="IC177" s="307"/>
      <c r="ID177" s="307"/>
      <c r="IE177" s="307"/>
      <c r="IF177" s="307"/>
      <c r="IG177" s="307"/>
      <c r="IH177" s="307"/>
      <c r="II177" s="307"/>
      <c r="IJ177" s="307"/>
      <c r="IK177" s="307"/>
      <c r="IL177" s="307"/>
      <c r="IM177" s="307"/>
      <c r="IN177" s="307"/>
      <c r="IO177" s="307"/>
      <c r="IP177" s="307"/>
      <c r="IQ177" s="307"/>
      <c r="IR177" s="307"/>
      <c r="IS177" s="307"/>
      <c r="IT177" s="307"/>
      <c r="IU177" s="307"/>
      <c r="IV177" s="307"/>
      <c r="IW177" s="307"/>
      <c r="IX177" s="307"/>
      <c r="IY177" s="307"/>
      <c r="IZ177" s="307"/>
      <c r="JA177" s="307"/>
      <c r="JB177" s="307"/>
      <c r="JC177" s="307"/>
      <c r="JD177" s="307"/>
      <c r="JE177" s="307"/>
      <c r="JF177" s="307"/>
      <c r="JG177" s="307"/>
      <c r="JH177" s="307"/>
      <c r="JI177" s="307"/>
      <c r="JJ177" s="307"/>
      <c r="JK177" s="307"/>
      <c r="JL177" s="307"/>
      <c r="JM177" s="307"/>
      <c r="JN177" s="307"/>
      <c r="JO177" s="307"/>
      <c r="JP177" s="307"/>
      <c r="JQ177" s="307"/>
      <c r="JR177" s="307"/>
      <c r="JS177" s="307"/>
      <c r="JT177" s="307"/>
      <c r="JU177" s="307"/>
      <c r="JV177" s="307"/>
      <c r="JW177" s="307"/>
      <c r="JX177" s="307"/>
      <c r="JY177" s="307"/>
      <c r="JZ177" s="307"/>
      <c r="KA177" s="307"/>
      <c r="KB177" s="307"/>
      <c r="KC177" s="307"/>
      <c r="KD177" s="307"/>
      <c r="KE177" s="307"/>
      <c r="KF177" s="307"/>
      <c r="KG177" s="307"/>
      <c r="KH177" s="307"/>
      <c r="KI177" s="307"/>
      <c r="KJ177" s="375"/>
      <c r="KK177" s="375"/>
      <c r="KL177" s="375"/>
      <c r="KM177" s="375"/>
      <c r="KN177" s="376"/>
      <c r="KO177" s="307"/>
      <c r="KP177" s="307"/>
      <c r="KQ177" s="307"/>
      <c r="KR177" s="307"/>
      <c r="KS177" s="307"/>
      <c r="KT177" s="307"/>
    </row>
    <row r="178" spans="14:306" s="56" customFormat="1" ht="15" customHeight="1">
      <c r="N178" s="341"/>
      <c r="O178" s="330"/>
      <c r="P178" s="330"/>
      <c r="Q178" s="330"/>
      <c r="R178" s="330"/>
      <c r="S178" s="330"/>
      <c r="T178" s="330"/>
      <c r="U178" s="330"/>
      <c r="W178" s="330"/>
      <c r="X178" s="330"/>
      <c r="Y178" s="330"/>
      <c r="Z178" s="330"/>
      <c r="AA178" s="330"/>
      <c r="AB178" s="330"/>
      <c r="AC178" s="330"/>
      <c r="AD178" s="330"/>
      <c r="AE178" s="330"/>
      <c r="AG178" s="351"/>
      <c r="AH178" s="351"/>
      <c r="AI178" s="365" t="s">
        <v>522</v>
      </c>
      <c r="AJ178" s="365" t="s">
        <v>523</v>
      </c>
      <c r="AK178" s="365" t="s">
        <v>524</v>
      </c>
      <c r="AL178" s="365" t="s">
        <v>525</v>
      </c>
      <c r="AM178" s="365" t="s">
        <v>526</v>
      </c>
      <c r="AN178" s="365" t="s">
        <v>527</v>
      </c>
      <c r="AO178" s="365" t="s">
        <v>528</v>
      </c>
      <c r="AP178" s="365" t="s">
        <v>529</v>
      </c>
      <c r="AQ178" s="365" t="s">
        <v>530</v>
      </c>
      <c r="AR178" s="365" t="s">
        <v>531</v>
      </c>
      <c r="AS178" s="365" t="s">
        <v>532</v>
      </c>
      <c r="AT178" s="365" t="s">
        <v>533</v>
      </c>
      <c r="AU178" s="365"/>
      <c r="AV178" s="366" t="s">
        <v>534</v>
      </c>
      <c r="AW178" s="365" t="s">
        <v>535</v>
      </c>
      <c r="AX178" s="365" t="s">
        <v>536</v>
      </c>
      <c r="AY178" s="303" t="str">
        <f t="shared" ref="AY178:AY196" si="46">IF(AI179="-",AI179,IF(ISNUMBER(AI179),AI179,MID(AI179,1,FIND("-",AI179)-1))+0)</f>
        <v>-</v>
      </c>
      <c r="AZ178" s="303" t="str">
        <f t="shared" ref="AZ178:AZ196" si="47">IF(AJ179="-",AJ179,IF(ISNUMBER(AJ179),AJ179,MID(AJ179,1,FIND("-",AJ179)-1))+0)</f>
        <v>-</v>
      </c>
      <c r="BA178" s="303">
        <f t="shared" ref="BA178:BA196" si="48">IF(AK179="-",AK179,IF(ISNUMBER(AK179),AK179,MID(AK179,1,FIND("-",AK179)-1))+0)</f>
        <v>0</v>
      </c>
      <c r="BB178" s="303">
        <f t="shared" ref="BB178:BB196" si="49">IF(AL179="-",AL179,IF(ISNUMBER(AL179),AL179,MID(AL179,1,FIND("-",AL179)-1))+0)</f>
        <v>0</v>
      </c>
      <c r="BC178" s="303">
        <f t="shared" ref="BC178:BC196" si="50">IF(AM179="-",AM179,IF(ISNUMBER(AM179),AM179,MID(AM179,1,FIND("-",AM179)-1))+0)</f>
        <v>0</v>
      </c>
      <c r="BD178" s="303">
        <f t="shared" ref="BD178:BD196" si="51">IF(AN179="-",AN179,IF(ISNUMBER(AN179),AN179,MID(AN179,1,FIND("-",AN179)-1))+0)</f>
        <v>0</v>
      </c>
      <c r="BE178" s="303" t="str">
        <f t="shared" ref="BE178:BE196" si="52">IF(AO179="-",AO179,IF(ISNUMBER(AO179),AO179,MID(AO179,1,FIND("-",AO179)-1))+0)</f>
        <v>-</v>
      </c>
      <c r="BF178" s="303">
        <f t="shared" ref="BF178:BF196" si="53">IF(AP179="-",AP179,IF(ISNUMBER(AP179),AP179,MID(AP179,1,FIND("-",AP179)-1))+0)</f>
        <v>0</v>
      </c>
      <c r="BG178" s="303">
        <f t="shared" ref="BG178:BG196" si="54">IF(AQ179="-",AQ179,IF(ISNUMBER(AQ179),AQ179,MID(AQ179,1,FIND("-",AQ179)-1))+0)</f>
        <v>0</v>
      </c>
      <c r="BH178" s="303"/>
      <c r="BI178" s="303">
        <f t="shared" ref="BI178:BI196" si="55">IF(AR179="-",AR179,IF(ISNUMBER(AR179),AR179,MID(AR179,1,FIND("-",AR179)-1))+0)</f>
        <v>0</v>
      </c>
      <c r="BJ178" s="303">
        <f t="shared" ref="BJ178:BJ196" si="56">IF(AS179="-",AS179,IF(ISNUMBER(AS179),AS179,MID(AS179,1,FIND("-",AS179)-1))+0)</f>
        <v>0</v>
      </c>
      <c r="BK178" s="303">
        <f t="shared" ref="BK178:BK196" si="57">IF(AT179="-",AT179,IF(ISNUMBER(AT179),AT179,MID(AT179,1,FIND("-",AT179)-1))+0)</f>
        <v>0</v>
      </c>
      <c r="BL178" s="303">
        <f t="shared" ref="BL178:BL196" si="58">IF(AV179="-",AV179,IF(ISNUMBER(AV179),AV179,MID(AV179,1,FIND("-",AV179)-1))+0)</f>
        <v>0</v>
      </c>
      <c r="BM178" s="303">
        <f t="shared" ref="BM178:BM196" si="59">IF(AW179="-",AW179,IF(ISNUMBER(AW179),AW179,MID(AW179,1,FIND("-",AW179)-1))+0)</f>
        <v>0</v>
      </c>
      <c r="BN178" s="303">
        <f t="shared" ref="BN178:BN196" si="60">IF(AX179="-",AX179,IF(ISNUMBER(AX179),AX179,MID(AX179,1,FIND("-",AX179)-1))+0)</f>
        <v>0</v>
      </c>
      <c r="CB178" s="378"/>
      <c r="CC178" s="334"/>
      <c r="CD178" s="334"/>
      <c r="CE178" s="334"/>
      <c r="CF178" s="334"/>
      <c r="CG178" s="334"/>
      <c r="CH178" s="334"/>
      <c r="CI178" s="332"/>
      <c r="CJ178" s="332"/>
      <c r="CK178" s="332"/>
      <c r="CL178" s="332"/>
      <c r="CM178" s="332"/>
      <c r="CN178" s="332"/>
      <c r="CO178" s="332"/>
      <c r="CP178" s="332"/>
      <c r="CQ178" s="332"/>
      <c r="CR178" s="313"/>
      <c r="CS178" s="313"/>
      <c r="CT178" s="334"/>
      <c r="CU178" s="334"/>
      <c r="CV178" s="334"/>
      <c r="CW178" s="332"/>
      <c r="CX178" s="332"/>
      <c r="CY178" s="332"/>
      <c r="CZ178" s="332"/>
      <c r="DA178" s="332"/>
      <c r="DB178" s="332"/>
      <c r="DC178" s="332"/>
      <c r="DD178" s="332"/>
      <c r="DE178" s="332"/>
      <c r="DF178" s="332"/>
      <c r="DG178" s="332"/>
      <c r="DH178" s="332"/>
      <c r="DI178" s="313"/>
      <c r="DJ178" s="314"/>
      <c r="DK178" s="315"/>
      <c r="DL178" s="307"/>
      <c r="DM178" s="307"/>
      <c r="DN178" s="307"/>
      <c r="DO178" s="307"/>
      <c r="DP178" s="307"/>
      <c r="DQ178" s="307"/>
      <c r="DR178" s="307"/>
      <c r="DS178" s="307"/>
      <c r="DT178" s="307"/>
      <c r="DU178" s="307"/>
      <c r="DV178" s="307"/>
      <c r="DW178" s="307"/>
      <c r="DX178" s="307"/>
      <c r="DY178" s="307"/>
      <c r="DZ178" s="307"/>
      <c r="EA178" s="307"/>
      <c r="EB178" s="307"/>
      <c r="EC178" s="307"/>
      <c r="ED178" s="307"/>
      <c r="EE178" s="307"/>
      <c r="EF178" s="307"/>
      <c r="EG178" s="307"/>
      <c r="EH178" s="307"/>
      <c r="EI178" s="307"/>
      <c r="EJ178" s="307"/>
      <c r="EK178" s="307"/>
      <c r="EL178" s="307"/>
      <c r="EM178" s="307"/>
      <c r="EN178" s="307"/>
      <c r="EO178" s="307"/>
      <c r="EP178" s="307"/>
      <c r="EQ178" s="307"/>
      <c r="ER178" s="307"/>
      <c r="ES178" s="307"/>
      <c r="ET178" s="307"/>
      <c r="EU178" s="324"/>
      <c r="EV178" s="390"/>
      <c r="EW178" s="390"/>
      <c r="EX178" s="307"/>
      <c r="EY178" s="307"/>
      <c r="EZ178" s="307"/>
      <c r="FA178" s="307"/>
      <c r="FB178" s="307"/>
      <c r="FC178" s="307"/>
      <c r="FD178" s="307"/>
      <c r="FE178" s="307"/>
      <c r="FF178" s="307"/>
      <c r="FG178" s="307"/>
      <c r="FH178" s="307"/>
      <c r="FI178" s="307"/>
      <c r="FJ178" s="305"/>
      <c r="FK178" s="305"/>
      <c r="FL178" s="305"/>
      <c r="FM178" s="305"/>
      <c r="FN178" s="305"/>
      <c r="FO178" s="305"/>
      <c r="FP178" s="305"/>
      <c r="FQ178" s="305"/>
      <c r="FR178" s="305"/>
      <c r="FS178" s="305"/>
      <c r="FT178" s="305"/>
      <c r="FU178" s="305"/>
      <c r="FV178" s="305"/>
      <c r="FW178" s="305"/>
      <c r="FX178" s="305"/>
      <c r="FY178" s="305"/>
      <c r="FZ178" s="309"/>
      <c r="GA178" s="305"/>
      <c r="GB178" s="305"/>
      <c r="GC178" s="305"/>
      <c r="GD178" s="305"/>
      <c r="GE178" s="305"/>
      <c r="GF178" s="305"/>
      <c r="GG178" s="305"/>
      <c r="GH178" s="305"/>
      <c r="GI178" s="305"/>
      <c r="GJ178" s="324"/>
      <c r="GK178" s="307"/>
      <c r="GL178" s="307"/>
      <c r="GM178" s="307"/>
      <c r="GN178" s="307"/>
      <c r="GO178" s="307"/>
      <c r="GP178" s="307"/>
      <c r="GQ178" s="307"/>
      <c r="GR178" s="307"/>
      <c r="GS178" s="307"/>
      <c r="GT178" s="307"/>
      <c r="GU178" s="307"/>
      <c r="GV178" s="307"/>
      <c r="GW178" s="307"/>
      <c r="GX178" s="307"/>
      <c r="GY178" s="307"/>
      <c r="GZ178" s="307"/>
      <c r="HA178" s="307"/>
      <c r="HB178" s="307"/>
      <c r="HC178" s="307"/>
      <c r="HD178" s="307"/>
      <c r="HE178" s="307"/>
      <c r="HF178" s="307"/>
      <c r="HG178" s="307"/>
      <c r="HH178" s="307"/>
      <c r="HI178" s="307"/>
      <c r="HJ178" s="307"/>
      <c r="HK178" s="307"/>
      <c r="HL178" s="307"/>
      <c r="HM178" s="307"/>
      <c r="HN178" s="307"/>
      <c r="HO178" s="307"/>
      <c r="HP178" s="307"/>
      <c r="HQ178" s="307"/>
      <c r="HR178" s="307"/>
      <c r="HS178" s="307"/>
      <c r="HT178" s="307"/>
      <c r="HU178" s="307"/>
      <c r="HV178" s="307"/>
      <c r="HW178" s="307"/>
      <c r="HX178" s="307"/>
      <c r="HY178" s="307"/>
      <c r="HZ178" s="307"/>
      <c r="IA178" s="307"/>
      <c r="IB178" s="307"/>
      <c r="IC178" s="307"/>
      <c r="ID178" s="307"/>
      <c r="IE178" s="307"/>
      <c r="IF178" s="307"/>
      <c r="IG178" s="307"/>
      <c r="IH178" s="307"/>
      <c r="II178" s="307"/>
      <c r="IJ178" s="307"/>
      <c r="IK178" s="307"/>
      <c r="IL178" s="307"/>
      <c r="IM178" s="307"/>
      <c r="IN178" s="307"/>
      <c r="IO178" s="307"/>
      <c r="IP178" s="307"/>
      <c r="IQ178" s="307"/>
      <c r="IR178" s="307"/>
      <c r="IS178" s="307"/>
      <c r="IT178" s="307"/>
      <c r="IU178" s="307"/>
      <c r="IV178" s="307"/>
      <c r="IW178" s="307"/>
      <c r="IX178" s="307"/>
      <c r="IY178" s="307"/>
      <c r="IZ178" s="307"/>
      <c r="JA178" s="307"/>
      <c r="JB178" s="307"/>
      <c r="JC178" s="307"/>
      <c r="JD178" s="307"/>
      <c r="JE178" s="307"/>
      <c r="JF178" s="307"/>
      <c r="JG178" s="307"/>
      <c r="JH178" s="307"/>
      <c r="JI178" s="307"/>
      <c r="JJ178" s="307"/>
      <c r="JK178" s="307"/>
      <c r="JL178" s="307"/>
      <c r="JM178" s="307"/>
      <c r="JN178" s="307"/>
      <c r="JO178" s="307"/>
      <c r="JP178" s="307"/>
      <c r="JQ178" s="307"/>
      <c r="JR178" s="307"/>
      <c r="JS178" s="307"/>
      <c r="JT178" s="307"/>
      <c r="JU178" s="307"/>
      <c r="JV178" s="307"/>
      <c r="JW178" s="307"/>
      <c r="JX178" s="307"/>
      <c r="JY178" s="307"/>
      <c r="JZ178" s="307"/>
      <c r="KA178" s="307"/>
      <c r="KB178" s="307"/>
      <c r="KC178" s="307"/>
      <c r="KD178" s="307"/>
      <c r="KE178" s="307"/>
      <c r="KF178" s="307"/>
      <c r="KG178" s="307"/>
      <c r="KH178" s="307"/>
      <c r="KI178" s="307"/>
      <c r="KJ178" s="375"/>
      <c r="KK178" s="375"/>
      <c r="KL178" s="375"/>
      <c r="KM178" s="375"/>
      <c r="KN178" s="376"/>
      <c r="KO178" s="307"/>
      <c r="KP178" s="307"/>
      <c r="KQ178" s="307"/>
      <c r="KR178" s="307"/>
      <c r="KS178" s="307"/>
      <c r="KT178" s="307"/>
    </row>
    <row r="179" spans="14:306" s="56" customFormat="1" ht="15" customHeight="1">
      <c r="N179" s="341"/>
      <c r="O179" s="330"/>
      <c r="P179" s="330"/>
      <c r="Q179" s="330"/>
      <c r="R179" s="330"/>
      <c r="S179" s="330"/>
      <c r="T179" s="330"/>
      <c r="U179" s="330"/>
      <c r="W179" s="330"/>
      <c r="X179" s="330"/>
      <c r="Y179" s="330"/>
      <c r="Z179" s="330"/>
      <c r="AA179" s="330"/>
      <c r="AB179" s="330"/>
      <c r="AC179" s="330"/>
      <c r="AD179" s="330"/>
      <c r="AE179" s="330"/>
      <c r="AG179" s="354">
        <v>1</v>
      </c>
      <c r="AH179" s="354"/>
      <c r="AI179" s="371" t="s">
        <v>0</v>
      </c>
      <c r="AJ179" s="371" t="s">
        <v>0</v>
      </c>
      <c r="AK179" s="356" t="s">
        <v>56</v>
      </c>
      <c r="AL179" s="356">
        <v>0</v>
      </c>
      <c r="AM179" s="356" t="s">
        <v>286</v>
      </c>
      <c r="AN179" s="356" t="s">
        <v>286</v>
      </c>
      <c r="AO179" s="371" t="s">
        <v>0</v>
      </c>
      <c r="AP179" s="356" t="s">
        <v>108</v>
      </c>
      <c r="AQ179" s="356">
        <v>0</v>
      </c>
      <c r="AR179" s="356">
        <v>0</v>
      </c>
      <c r="AS179" s="356">
        <v>0</v>
      </c>
      <c r="AT179" s="356" t="s">
        <v>596</v>
      </c>
      <c r="AU179" s="356"/>
      <c r="AV179" s="356" t="s">
        <v>56</v>
      </c>
      <c r="AW179" s="356" t="s">
        <v>108</v>
      </c>
      <c r="AX179" s="356">
        <v>0</v>
      </c>
      <c r="AY179" s="303">
        <f t="shared" si="46"/>
        <v>0</v>
      </c>
      <c r="AZ179" s="303" t="str">
        <f t="shared" si="47"/>
        <v>-</v>
      </c>
      <c r="BA179" s="303">
        <f t="shared" si="48"/>
        <v>3</v>
      </c>
      <c r="BB179" s="303">
        <f t="shared" si="49"/>
        <v>1</v>
      </c>
      <c r="BC179" s="303">
        <f t="shared" si="50"/>
        <v>5</v>
      </c>
      <c r="BD179" s="303">
        <f t="shared" si="51"/>
        <v>5</v>
      </c>
      <c r="BE179" s="303">
        <f t="shared" si="52"/>
        <v>0</v>
      </c>
      <c r="BF179" s="303">
        <f t="shared" si="53"/>
        <v>2</v>
      </c>
      <c r="BG179" s="303" t="str">
        <f t="shared" si="54"/>
        <v>-</v>
      </c>
      <c r="BH179" s="303"/>
      <c r="BI179" s="303">
        <f t="shared" si="55"/>
        <v>1</v>
      </c>
      <c r="BJ179" s="303">
        <f t="shared" si="56"/>
        <v>1</v>
      </c>
      <c r="BK179" s="303">
        <f t="shared" si="57"/>
        <v>10</v>
      </c>
      <c r="BL179" s="303">
        <f t="shared" si="58"/>
        <v>3</v>
      </c>
      <c r="BM179" s="303">
        <f t="shared" si="59"/>
        <v>2</v>
      </c>
      <c r="BN179" s="303">
        <f t="shared" si="60"/>
        <v>1</v>
      </c>
      <c r="CB179" s="378"/>
      <c r="CC179" s="334"/>
      <c r="CD179" s="334"/>
      <c r="CE179" s="334"/>
      <c r="CF179" s="334"/>
      <c r="CG179" s="334"/>
      <c r="CH179" s="334"/>
      <c r="CI179" s="332"/>
      <c r="CJ179" s="332"/>
      <c r="CK179" s="332"/>
      <c r="CL179" s="332"/>
      <c r="CM179" s="332"/>
      <c r="CN179" s="332"/>
      <c r="CO179" s="332"/>
      <c r="CP179" s="332"/>
      <c r="CQ179" s="332"/>
      <c r="CR179" s="313"/>
      <c r="CS179" s="313"/>
      <c r="CT179" s="334"/>
      <c r="CU179" s="334"/>
      <c r="CV179" s="334"/>
      <c r="CW179" s="332"/>
      <c r="CX179" s="332"/>
      <c r="CY179" s="332"/>
      <c r="CZ179" s="332"/>
      <c r="DA179" s="332"/>
      <c r="DB179" s="332"/>
      <c r="DC179" s="332"/>
      <c r="DD179" s="332"/>
      <c r="DE179" s="332"/>
      <c r="DF179" s="332"/>
      <c r="DG179" s="332"/>
      <c r="DH179" s="332"/>
      <c r="DI179" s="313"/>
      <c r="DJ179" s="314"/>
      <c r="DK179" s="315"/>
      <c r="DL179" s="307"/>
      <c r="DM179" s="307"/>
      <c r="DN179" s="307"/>
      <c r="DO179" s="307"/>
      <c r="DP179" s="307"/>
      <c r="DQ179" s="307"/>
      <c r="DR179" s="307"/>
      <c r="DS179" s="307"/>
      <c r="DT179" s="307"/>
      <c r="DU179" s="307"/>
      <c r="DV179" s="307"/>
      <c r="DW179" s="307"/>
      <c r="DX179" s="307"/>
      <c r="DY179" s="307"/>
      <c r="DZ179" s="307"/>
      <c r="EA179" s="307"/>
      <c r="EB179" s="307"/>
      <c r="EC179" s="307"/>
      <c r="ED179" s="307"/>
      <c r="EE179" s="307"/>
      <c r="EF179" s="307"/>
      <c r="EG179" s="307"/>
      <c r="EH179" s="307"/>
      <c r="EI179" s="307"/>
      <c r="EJ179" s="307"/>
      <c r="EK179" s="307"/>
      <c r="EL179" s="307"/>
      <c r="EM179" s="307"/>
      <c r="EN179" s="307"/>
      <c r="EO179" s="307"/>
      <c r="EP179" s="307"/>
      <c r="EQ179" s="307"/>
      <c r="ER179" s="307"/>
      <c r="ES179" s="307"/>
      <c r="ET179" s="307"/>
      <c r="EU179" s="307"/>
      <c r="EV179" s="390"/>
      <c r="EW179" s="390"/>
      <c r="EX179" s="307"/>
      <c r="EY179" s="307"/>
      <c r="EZ179" s="307"/>
      <c r="FA179" s="307"/>
      <c r="FB179" s="307"/>
      <c r="FC179" s="307"/>
      <c r="FD179" s="307"/>
      <c r="FE179" s="307"/>
      <c r="FF179" s="307"/>
      <c r="FG179" s="307"/>
      <c r="FH179" s="307"/>
      <c r="FI179" s="307"/>
      <c r="FJ179" s="305"/>
      <c r="FK179" s="305"/>
      <c r="FL179" s="305"/>
      <c r="FM179" s="305"/>
      <c r="FN179" s="305"/>
      <c r="FO179" s="305"/>
      <c r="FP179" s="305"/>
      <c r="FQ179" s="305"/>
      <c r="FR179" s="305"/>
      <c r="FS179" s="305"/>
      <c r="FT179" s="305"/>
      <c r="FU179" s="305"/>
      <c r="FV179" s="305"/>
      <c r="FW179" s="305"/>
      <c r="FX179" s="305"/>
      <c r="FY179" s="305"/>
      <c r="FZ179" s="309"/>
      <c r="GA179" s="305"/>
      <c r="GB179" s="305"/>
      <c r="GC179" s="305"/>
      <c r="GD179" s="305"/>
      <c r="GE179" s="305"/>
      <c r="GF179" s="305"/>
      <c r="GG179" s="305"/>
      <c r="GH179" s="305"/>
      <c r="GI179" s="305"/>
      <c r="GJ179" s="324"/>
      <c r="GK179" s="307"/>
      <c r="GL179" s="307"/>
      <c r="GM179" s="307"/>
      <c r="GN179" s="307"/>
      <c r="GO179" s="307"/>
      <c r="GP179" s="307"/>
      <c r="GQ179" s="307"/>
      <c r="GR179" s="307"/>
      <c r="GS179" s="307"/>
      <c r="GT179" s="307"/>
      <c r="GU179" s="307"/>
      <c r="GV179" s="307"/>
      <c r="GW179" s="307"/>
      <c r="GX179" s="307"/>
      <c r="GY179" s="307"/>
      <c r="GZ179" s="307"/>
      <c r="HA179" s="307"/>
      <c r="HB179" s="307"/>
      <c r="HC179" s="307"/>
      <c r="HD179" s="307"/>
      <c r="HE179" s="307"/>
      <c r="HF179" s="307"/>
      <c r="HG179" s="307"/>
      <c r="HH179" s="307"/>
      <c r="HI179" s="307"/>
      <c r="HJ179" s="307"/>
      <c r="HK179" s="307"/>
      <c r="HL179" s="307"/>
      <c r="HM179" s="307"/>
      <c r="HN179" s="307"/>
      <c r="HO179" s="307"/>
      <c r="HP179" s="307"/>
      <c r="HQ179" s="307"/>
      <c r="HR179" s="307"/>
      <c r="HS179" s="307"/>
      <c r="HT179" s="307"/>
      <c r="HU179" s="307"/>
      <c r="HV179" s="307"/>
      <c r="HW179" s="307"/>
      <c r="HX179" s="307"/>
      <c r="HY179" s="307"/>
      <c r="HZ179" s="307"/>
      <c r="IA179" s="307"/>
      <c r="IB179" s="307"/>
      <c r="IC179" s="307"/>
      <c r="ID179" s="307"/>
      <c r="IE179" s="307"/>
      <c r="IF179" s="307"/>
      <c r="IG179" s="307"/>
      <c r="IH179" s="307"/>
      <c r="II179" s="307"/>
      <c r="IJ179" s="307"/>
      <c r="IK179" s="307"/>
      <c r="IL179" s="307"/>
      <c r="IM179" s="307"/>
      <c r="IN179" s="307"/>
      <c r="IO179" s="307"/>
      <c r="IP179" s="307"/>
      <c r="IQ179" s="307"/>
      <c r="IR179" s="307"/>
      <c r="IS179" s="307"/>
      <c r="IT179" s="307"/>
      <c r="IU179" s="307"/>
      <c r="IV179" s="307"/>
      <c r="IW179" s="307"/>
      <c r="IX179" s="307"/>
      <c r="IY179" s="307"/>
      <c r="IZ179" s="307"/>
      <c r="JA179" s="307"/>
      <c r="JB179" s="307"/>
      <c r="JC179" s="307"/>
      <c r="JD179" s="307"/>
      <c r="JE179" s="307"/>
      <c r="JF179" s="307"/>
      <c r="JG179" s="307"/>
      <c r="JH179" s="307"/>
      <c r="JI179" s="307"/>
      <c r="JJ179" s="307"/>
      <c r="JK179" s="307"/>
      <c r="JL179" s="307"/>
      <c r="JM179" s="307"/>
      <c r="JN179" s="307"/>
      <c r="JO179" s="307"/>
      <c r="JP179" s="307"/>
      <c r="JQ179" s="307"/>
      <c r="JR179" s="307"/>
      <c r="JS179" s="307"/>
      <c r="JT179" s="307"/>
      <c r="JU179" s="307"/>
      <c r="JV179" s="307"/>
      <c r="JW179" s="307"/>
      <c r="JX179" s="307"/>
      <c r="JY179" s="307"/>
      <c r="JZ179" s="307"/>
      <c r="KA179" s="307"/>
      <c r="KB179" s="307"/>
      <c r="KC179" s="307"/>
      <c r="KD179" s="307"/>
      <c r="KE179" s="307"/>
      <c r="KF179" s="307"/>
      <c r="KG179" s="307"/>
      <c r="KH179" s="307"/>
      <c r="KI179" s="307"/>
      <c r="KJ179" s="375"/>
      <c r="KK179" s="375"/>
      <c r="KL179" s="375"/>
      <c r="KM179" s="374"/>
      <c r="KN179" s="376"/>
      <c r="KO179" s="307"/>
      <c r="KP179" s="307"/>
      <c r="KQ179" s="307"/>
      <c r="KR179" s="307"/>
      <c r="KS179" s="307"/>
      <c r="KT179" s="307"/>
    </row>
    <row r="180" spans="14:306" s="56" customFormat="1" ht="15" customHeight="1">
      <c r="N180" s="341"/>
      <c r="O180" s="330"/>
      <c r="P180" s="330"/>
      <c r="Q180" s="330"/>
      <c r="R180" s="330"/>
      <c r="S180" s="330"/>
      <c r="T180" s="330"/>
      <c r="U180" s="330"/>
      <c r="W180" s="330"/>
      <c r="X180" s="330"/>
      <c r="Y180" s="330"/>
      <c r="Z180" s="330"/>
      <c r="AA180" s="330"/>
      <c r="AB180" s="330"/>
      <c r="AC180" s="330"/>
      <c r="AD180" s="330"/>
      <c r="AE180" s="330"/>
      <c r="AG180" s="354">
        <v>2</v>
      </c>
      <c r="AH180" s="354"/>
      <c r="AI180" s="356">
        <v>0</v>
      </c>
      <c r="AJ180" s="371" t="s">
        <v>0</v>
      </c>
      <c r="AK180" s="359">
        <v>3</v>
      </c>
      <c r="AL180" s="359">
        <v>1</v>
      </c>
      <c r="AM180" s="356" t="s">
        <v>174</v>
      </c>
      <c r="AN180" s="359">
        <v>5</v>
      </c>
      <c r="AO180" s="356">
        <v>0</v>
      </c>
      <c r="AP180" s="359">
        <v>2</v>
      </c>
      <c r="AQ180" s="371" t="s">
        <v>0</v>
      </c>
      <c r="AR180" s="359">
        <v>1</v>
      </c>
      <c r="AS180" s="359">
        <v>1</v>
      </c>
      <c r="AT180" s="356" t="s">
        <v>270</v>
      </c>
      <c r="AU180" s="356"/>
      <c r="AV180" s="359">
        <v>3</v>
      </c>
      <c r="AW180" s="356" t="s">
        <v>112</v>
      </c>
      <c r="AX180" s="359">
        <v>1</v>
      </c>
      <c r="AY180" s="303" t="str">
        <f t="shared" si="46"/>
        <v>-</v>
      </c>
      <c r="AZ180" s="303" t="str">
        <f t="shared" si="47"/>
        <v>-</v>
      </c>
      <c r="BA180" s="303">
        <f t="shared" si="48"/>
        <v>4</v>
      </c>
      <c r="BB180" s="303">
        <f t="shared" si="49"/>
        <v>2</v>
      </c>
      <c r="BC180" s="303">
        <f t="shared" si="50"/>
        <v>9</v>
      </c>
      <c r="BD180" s="303">
        <f t="shared" si="51"/>
        <v>6</v>
      </c>
      <c r="BE180" s="303" t="str">
        <f t="shared" si="52"/>
        <v>-</v>
      </c>
      <c r="BF180" s="303">
        <f t="shared" si="53"/>
        <v>3</v>
      </c>
      <c r="BG180" s="303">
        <f t="shared" si="54"/>
        <v>1</v>
      </c>
      <c r="BH180" s="303"/>
      <c r="BI180" s="303">
        <f t="shared" si="55"/>
        <v>2</v>
      </c>
      <c r="BJ180" s="303">
        <f t="shared" si="56"/>
        <v>2</v>
      </c>
      <c r="BK180" s="303">
        <f t="shared" si="57"/>
        <v>14</v>
      </c>
      <c r="BL180" s="303">
        <f t="shared" si="58"/>
        <v>4</v>
      </c>
      <c r="BM180" s="303">
        <f t="shared" si="59"/>
        <v>4</v>
      </c>
      <c r="BN180" s="303">
        <f t="shared" si="60"/>
        <v>2</v>
      </c>
      <c r="CB180" s="378"/>
      <c r="CC180" s="334"/>
      <c r="CD180" s="334"/>
      <c r="CE180" s="334"/>
      <c r="CF180" s="334"/>
      <c r="CG180" s="334"/>
      <c r="CH180" s="334"/>
      <c r="CI180" s="332"/>
      <c r="CJ180" s="332"/>
      <c r="CK180" s="332"/>
      <c r="CL180" s="332"/>
      <c r="CM180" s="332"/>
      <c r="CN180" s="332"/>
      <c r="CO180" s="332"/>
      <c r="CP180" s="332"/>
      <c r="CQ180" s="332"/>
      <c r="CR180" s="313"/>
      <c r="CS180" s="313"/>
      <c r="CT180" s="334"/>
      <c r="CU180" s="334"/>
      <c r="CV180" s="332"/>
      <c r="CW180" s="332"/>
      <c r="CX180" s="332"/>
      <c r="CY180" s="332"/>
      <c r="CZ180" s="332"/>
      <c r="DA180" s="332"/>
      <c r="DB180" s="332"/>
      <c r="DC180" s="332"/>
      <c r="DD180" s="332"/>
      <c r="DE180" s="332"/>
      <c r="DF180" s="332"/>
      <c r="DG180" s="332"/>
      <c r="DH180" s="332"/>
      <c r="DI180" s="313"/>
      <c r="DJ180" s="358"/>
      <c r="DK180" s="315"/>
      <c r="DL180" s="307"/>
      <c r="DM180" s="307"/>
      <c r="DN180" s="307"/>
      <c r="DO180" s="307"/>
      <c r="DP180" s="307"/>
      <c r="DQ180" s="307"/>
      <c r="DR180" s="307"/>
      <c r="DS180" s="307"/>
      <c r="DT180" s="307"/>
      <c r="DU180" s="307"/>
      <c r="DV180" s="307"/>
      <c r="DW180" s="307"/>
      <c r="DX180" s="307"/>
      <c r="DY180" s="307"/>
      <c r="DZ180" s="307"/>
      <c r="EA180" s="307"/>
      <c r="EB180" s="307"/>
      <c r="EC180" s="307"/>
      <c r="ED180" s="307"/>
      <c r="EE180" s="307"/>
      <c r="EF180" s="307"/>
      <c r="EG180" s="307"/>
      <c r="EH180" s="307"/>
      <c r="EI180" s="307"/>
      <c r="EJ180" s="307"/>
      <c r="EK180" s="307"/>
      <c r="EL180" s="307"/>
      <c r="EM180" s="307"/>
      <c r="EN180" s="307"/>
      <c r="EO180" s="307"/>
      <c r="EP180" s="307"/>
      <c r="EQ180" s="307"/>
      <c r="ER180" s="307"/>
      <c r="ES180" s="307"/>
      <c r="ET180" s="307"/>
      <c r="EU180" s="307"/>
      <c r="EV180" s="390"/>
      <c r="EW180" s="390"/>
      <c r="EX180" s="307"/>
      <c r="EY180" s="307"/>
      <c r="EZ180" s="307"/>
      <c r="FA180" s="307"/>
      <c r="FB180" s="307"/>
      <c r="FC180" s="307"/>
      <c r="FD180" s="307"/>
      <c r="FE180" s="307"/>
      <c r="FF180" s="307"/>
      <c r="FG180" s="307"/>
      <c r="FH180" s="307"/>
      <c r="FI180" s="307"/>
      <c r="FJ180" s="305"/>
      <c r="FK180" s="305"/>
      <c r="FL180" s="305"/>
      <c r="FM180" s="305"/>
      <c r="FN180" s="305"/>
      <c r="FO180" s="305"/>
      <c r="FP180" s="305"/>
      <c r="FQ180" s="305"/>
      <c r="FR180" s="305"/>
      <c r="FS180" s="305"/>
      <c r="FT180" s="305"/>
      <c r="FU180" s="305"/>
      <c r="FV180" s="305"/>
      <c r="FW180" s="305"/>
      <c r="FX180" s="305"/>
      <c r="FY180" s="305"/>
      <c r="FZ180" s="309"/>
      <c r="GA180" s="305"/>
      <c r="GB180" s="305"/>
      <c r="GC180" s="305"/>
      <c r="GD180" s="305"/>
      <c r="GE180" s="305"/>
      <c r="GF180" s="305"/>
      <c r="GG180" s="305"/>
      <c r="GH180" s="305"/>
      <c r="GI180" s="305"/>
      <c r="GJ180" s="324"/>
      <c r="GK180" s="307"/>
      <c r="GL180" s="307"/>
      <c r="GM180" s="307"/>
      <c r="GN180" s="307"/>
      <c r="GO180" s="307"/>
      <c r="GP180" s="307"/>
      <c r="GQ180" s="307"/>
      <c r="GR180" s="307"/>
      <c r="GS180" s="307"/>
      <c r="GT180" s="307"/>
      <c r="GU180" s="307"/>
      <c r="GV180" s="307"/>
      <c r="GW180" s="307"/>
      <c r="GX180" s="307"/>
      <c r="GY180" s="307"/>
      <c r="GZ180" s="307"/>
      <c r="HA180" s="307"/>
      <c r="HB180" s="307"/>
      <c r="HC180" s="307"/>
      <c r="HD180" s="307"/>
      <c r="HE180" s="307"/>
      <c r="HF180" s="307"/>
      <c r="HG180" s="307"/>
      <c r="HH180" s="307"/>
      <c r="HI180" s="307"/>
      <c r="HJ180" s="307"/>
      <c r="HK180" s="307"/>
      <c r="HL180" s="307"/>
      <c r="HM180" s="307"/>
      <c r="HN180" s="307"/>
      <c r="HO180" s="307"/>
      <c r="HP180" s="307"/>
      <c r="HQ180" s="307"/>
      <c r="HR180" s="307"/>
      <c r="HS180" s="307"/>
      <c r="HT180" s="307"/>
      <c r="HU180" s="307"/>
      <c r="HV180" s="307"/>
      <c r="HW180" s="307"/>
      <c r="HX180" s="307"/>
      <c r="HY180" s="307"/>
      <c r="HZ180" s="307"/>
      <c r="IA180" s="307"/>
      <c r="IB180" s="307"/>
      <c r="IC180" s="307"/>
      <c r="ID180" s="307"/>
      <c r="IE180" s="307"/>
      <c r="IF180" s="307"/>
      <c r="IG180" s="307"/>
      <c r="IH180" s="307"/>
      <c r="II180" s="307"/>
      <c r="IJ180" s="307"/>
      <c r="IK180" s="307"/>
      <c r="IL180" s="307"/>
      <c r="IM180" s="307"/>
      <c r="IN180" s="307"/>
      <c r="IO180" s="307"/>
      <c r="IP180" s="307"/>
      <c r="IQ180" s="307"/>
      <c r="IR180" s="307"/>
      <c r="IS180" s="307"/>
      <c r="IT180" s="307"/>
      <c r="IU180" s="307"/>
      <c r="IV180" s="307"/>
      <c r="IW180" s="307"/>
      <c r="IX180" s="307"/>
      <c r="IY180" s="307"/>
      <c r="IZ180" s="307"/>
      <c r="JA180" s="307"/>
      <c r="JB180" s="307"/>
      <c r="JC180" s="307"/>
      <c r="JD180" s="307"/>
      <c r="JE180" s="307"/>
      <c r="JF180" s="307"/>
      <c r="JG180" s="307"/>
      <c r="JH180" s="307"/>
      <c r="JI180" s="307"/>
      <c r="JJ180" s="307"/>
      <c r="JK180" s="307"/>
      <c r="JL180" s="307"/>
      <c r="JM180" s="307"/>
      <c r="JN180" s="307"/>
      <c r="JO180" s="307"/>
      <c r="JP180" s="307"/>
      <c r="JQ180" s="307"/>
      <c r="JR180" s="307"/>
      <c r="JS180" s="307"/>
      <c r="JT180" s="307"/>
      <c r="JU180" s="307"/>
      <c r="JV180" s="307"/>
      <c r="JW180" s="307"/>
      <c r="JX180" s="307"/>
      <c r="JY180" s="307"/>
      <c r="JZ180" s="307"/>
      <c r="KA180" s="307"/>
      <c r="KB180" s="307"/>
      <c r="KC180" s="307"/>
      <c r="KD180" s="307"/>
      <c r="KE180" s="307"/>
      <c r="KF180" s="307"/>
      <c r="KG180" s="307"/>
      <c r="KH180" s="307"/>
      <c r="KI180" s="307"/>
      <c r="KJ180" s="375"/>
      <c r="KK180" s="375"/>
      <c r="KL180" s="375"/>
      <c r="KM180" s="375"/>
      <c r="KN180" s="376"/>
      <c r="KO180" s="307"/>
      <c r="KP180" s="307"/>
      <c r="KQ180" s="307"/>
      <c r="KR180" s="307"/>
      <c r="KS180" s="307"/>
      <c r="KT180" s="307"/>
    </row>
    <row r="181" spans="14:306" s="56" customFormat="1" ht="15" customHeight="1">
      <c r="N181" s="341"/>
      <c r="O181" s="330"/>
      <c r="P181" s="330"/>
      <c r="Q181" s="330"/>
      <c r="R181" s="330"/>
      <c r="S181" s="330"/>
      <c r="T181" s="330"/>
      <c r="U181" s="330"/>
      <c r="W181" s="330"/>
      <c r="X181" s="330"/>
      <c r="Y181" s="330"/>
      <c r="Z181" s="330"/>
      <c r="AA181" s="330"/>
      <c r="AB181" s="330"/>
      <c r="AC181" s="330"/>
      <c r="AD181" s="330"/>
      <c r="AE181" s="330"/>
      <c r="AG181" s="354">
        <v>3</v>
      </c>
      <c r="AH181" s="354"/>
      <c r="AI181" s="371" t="s">
        <v>0</v>
      </c>
      <c r="AJ181" s="371" t="s">
        <v>0</v>
      </c>
      <c r="AK181" s="359">
        <v>4</v>
      </c>
      <c r="AL181" s="359">
        <v>2</v>
      </c>
      <c r="AM181" s="356" t="s">
        <v>175</v>
      </c>
      <c r="AN181" s="356" t="s">
        <v>64</v>
      </c>
      <c r="AO181" s="371" t="s">
        <v>0</v>
      </c>
      <c r="AP181" s="359">
        <v>3</v>
      </c>
      <c r="AQ181" s="356" t="s">
        <v>154</v>
      </c>
      <c r="AR181" s="359">
        <v>2</v>
      </c>
      <c r="AS181" s="359">
        <v>2</v>
      </c>
      <c r="AT181" s="356" t="s">
        <v>75</v>
      </c>
      <c r="AU181" s="356"/>
      <c r="AV181" s="359">
        <v>4</v>
      </c>
      <c r="AW181" s="359">
        <v>4</v>
      </c>
      <c r="AX181" s="359">
        <v>2</v>
      </c>
      <c r="AY181" s="303">
        <f t="shared" si="46"/>
        <v>1</v>
      </c>
      <c r="AZ181" s="303">
        <f t="shared" si="47"/>
        <v>0</v>
      </c>
      <c r="BA181" s="303">
        <f t="shared" si="48"/>
        <v>5</v>
      </c>
      <c r="BB181" s="303">
        <f t="shared" si="49"/>
        <v>3</v>
      </c>
      <c r="BC181" s="303">
        <f t="shared" si="50"/>
        <v>12</v>
      </c>
      <c r="BD181" s="303">
        <f t="shared" si="51"/>
        <v>8</v>
      </c>
      <c r="BE181" s="303">
        <f t="shared" si="52"/>
        <v>1</v>
      </c>
      <c r="BF181" s="303">
        <f t="shared" si="53"/>
        <v>4</v>
      </c>
      <c r="BG181" s="303">
        <f t="shared" si="54"/>
        <v>3</v>
      </c>
      <c r="BH181" s="303"/>
      <c r="BI181" s="303">
        <f t="shared" si="55"/>
        <v>3</v>
      </c>
      <c r="BJ181" s="303">
        <f t="shared" si="56"/>
        <v>3</v>
      </c>
      <c r="BK181" s="303">
        <f t="shared" si="57"/>
        <v>17</v>
      </c>
      <c r="BL181" s="303">
        <f t="shared" si="58"/>
        <v>5</v>
      </c>
      <c r="BM181" s="303">
        <f t="shared" si="59"/>
        <v>5</v>
      </c>
      <c r="BN181" s="303">
        <f t="shared" si="60"/>
        <v>3</v>
      </c>
      <c r="CB181" s="378"/>
      <c r="CC181" s="334"/>
      <c r="CD181" s="334"/>
      <c r="CE181" s="334"/>
      <c r="CF181" s="334"/>
      <c r="CG181" s="334"/>
      <c r="CH181" s="334"/>
      <c r="CI181" s="332"/>
      <c r="CJ181" s="332"/>
      <c r="CK181" s="332"/>
      <c r="CL181" s="332"/>
      <c r="CM181" s="332"/>
      <c r="CN181" s="332"/>
      <c r="CO181" s="332"/>
      <c r="CP181" s="332"/>
      <c r="CQ181" s="332"/>
      <c r="CR181" s="313"/>
      <c r="CS181" s="313"/>
      <c r="CT181" s="334"/>
      <c r="CU181" s="334"/>
      <c r="CV181" s="334"/>
      <c r="CW181" s="332"/>
      <c r="CX181" s="332"/>
      <c r="CY181" s="332"/>
      <c r="CZ181" s="332"/>
      <c r="DA181" s="332"/>
      <c r="DB181" s="332"/>
      <c r="DC181" s="332"/>
      <c r="DD181" s="332"/>
      <c r="DE181" s="332"/>
      <c r="DF181" s="332"/>
      <c r="DG181" s="332"/>
      <c r="DH181" s="332"/>
      <c r="DI181" s="313"/>
      <c r="DJ181" s="358"/>
      <c r="DK181" s="315"/>
      <c r="DL181" s="307"/>
      <c r="DM181" s="307"/>
      <c r="DN181" s="307"/>
      <c r="DO181" s="307"/>
      <c r="DP181" s="307"/>
      <c r="DQ181" s="307"/>
      <c r="DR181" s="307"/>
      <c r="DS181" s="307"/>
      <c r="DT181" s="307"/>
      <c r="DU181" s="307"/>
      <c r="DV181" s="307"/>
      <c r="DW181" s="307"/>
      <c r="DX181" s="307"/>
      <c r="DY181" s="307"/>
      <c r="DZ181" s="307"/>
      <c r="EA181" s="307"/>
      <c r="EB181" s="307"/>
      <c r="EC181" s="307"/>
      <c r="ED181" s="307"/>
      <c r="EE181" s="307"/>
      <c r="EF181" s="307"/>
      <c r="EG181" s="307"/>
      <c r="EH181" s="307"/>
      <c r="EI181" s="307"/>
      <c r="EJ181" s="307"/>
      <c r="EK181" s="307"/>
      <c r="EL181" s="307"/>
      <c r="EM181" s="307"/>
      <c r="EN181" s="307"/>
      <c r="EO181" s="307"/>
      <c r="EP181" s="307"/>
      <c r="EQ181" s="307"/>
      <c r="ER181" s="307"/>
      <c r="ES181" s="307"/>
      <c r="ET181" s="307"/>
      <c r="EU181" s="307"/>
      <c r="EV181" s="390"/>
      <c r="EW181" s="390"/>
      <c r="EX181" s="307"/>
      <c r="EY181" s="307"/>
      <c r="EZ181" s="307"/>
      <c r="FA181" s="307"/>
      <c r="FB181" s="307"/>
      <c r="FC181" s="307"/>
      <c r="FD181" s="307"/>
      <c r="FE181" s="307"/>
      <c r="FF181" s="307"/>
      <c r="FG181" s="307"/>
      <c r="FH181" s="307"/>
      <c r="FI181" s="307"/>
      <c r="FJ181" s="305"/>
      <c r="FK181" s="305"/>
      <c r="FL181" s="305"/>
      <c r="FM181" s="305"/>
      <c r="FN181" s="305"/>
      <c r="FO181" s="305"/>
      <c r="FP181" s="305"/>
      <c r="FQ181" s="305"/>
      <c r="FR181" s="305"/>
      <c r="FS181" s="305"/>
      <c r="FT181" s="305"/>
      <c r="FU181" s="305"/>
      <c r="FV181" s="305"/>
      <c r="FW181" s="305"/>
      <c r="FX181" s="305"/>
      <c r="FY181" s="305"/>
      <c r="FZ181" s="309"/>
      <c r="GA181" s="305"/>
      <c r="GB181" s="305"/>
      <c r="GC181" s="305"/>
      <c r="GD181" s="305"/>
      <c r="GE181" s="305"/>
      <c r="GF181" s="305"/>
      <c r="GG181" s="305"/>
      <c r="GH181" s="305"/>
      <c r="GI181" s="305"/>
      <c r="GJ181" s="324"/>
      <c r="GK181" s="307"/>
      <c r="GL181" s="307"/>
      <c r="GM181" s="307"/>
      <c r="GN181" s="307"/>
      <c r="GO181" s="307"/>
      <c r="GP181" s="307"/>
      <c r="GQ181" s="307"/>
      <c r="GR181" s="307"/>
      <c r="GS181" s="307"/>
      <c r="GT181" s="307"/>
      <c r="GU181" s="307"/>
      <c r="GV181" s="307"/>
      <c r="GW181" s="307"/>
      <c r="GX181" s="307"/>
      <c r="GY181" s="307"/>
      <c r="GZ181" s="307"/>
      <c r="HA181" s="307"/>
      <c r="HB181" s="307"/>
      <c r="HC181" s="307"/>
      <c r="HD181" s="307"/>
      <c r="HE181" s="307"/>
      <c r="HF181" s="307"/>
      <c r="HG181" s="307"/>
      <c r="HH181" s="307"/>
      <c r="HI181" s="307"/>
      <c r="HJ181" s="307"/>
      <c r="HK181" s="307"/>
      <c r="HL181" s="307"/>
      <c r="HM181" s="307"/>
      <c r="HN181" s="307"/>
      <c r="HO181" s="307"/>
      <c r="HP181" s="307"/>
      <c r="HQ181" s="307"/>
      <c r="HR181" s="307"/>
      <c r="HS181" s="307"/>
      <c r="HT181" s="307"/>
      <c r="HU181" s="307"/>
      <c r="HV181" s="307"/>
      <c r="HW181" s="307"/>
      <c r="HX181" s="307"/>
      <c r="HY181" s="307"/>
      <c r="HZ181" s="307"/>
      <c r="IA181" s="307"/>
      <c r="IB181" s="307"/>
      <c r="IC181" s="307"/>
      <c r="ID181" s="307"/>
      <c r="IE181" s="307"/>
      <c r="IF181" s="307"/>
      <c r="IG181" s="307"/>
      <c r="IH181" s="307"/>
      <c r="II181" s="307"/>
      <c r="IJ181" s="307"/>
      <c r="IK181" s="307"/>
      <c r="IL181" s="307"/>
      <c r="IM181" s="307"/>
      <c r="IN181" s="307"/>
      <c r="IO181" s="307"/>
      <c r="IP181" s="307"/>
      <c r="IQ181" s="307"/>
      <c r="IR181" s="307"/>
      <c r="IS181" s="307"/>
      <c r="IT181" s="307"/>
      <c r="IU181" s="307"/>
      <c r="IV181" s="307"/>
      <c r="IW181" s="307"/>
      <c r="IX181" s="307"/>
      <c r="IY181" s="307"/>
      <c r="IZ181" s="307"/>
      <c r="JA181" s="307"/>
      <c r="JB181" s="307"/>
      <c r="JC181" s="307"/>
      <c r="JD181" s="307"/>
      <c r="JE181" s="307"/>
      <c r="JF181" s="307"/>
      <c r="JG181" s="307"/>
      <c r="JH181" s="307"/>
      <c r="JI181" s="307"/>
      <c r="JJ181" s="307"/>
      <c r="JK181" s="307"/>
      <c r="JL181" s="307"/>
      <c r="JM181" s="307"/>
      <c r="JN181" s="307"/>
      <c r="JO181" s="307"/>
      <c r="JP181" s="307"/>
      <c r="JQ181" s="307"/>
      <c r="JR181" s="307"/>
      <c r="JS181" s="307"/>
      <c r="JT181" s="307"/>
      <c r="JU181" s="307"/>
      <c r="JV181" s="307"/>
      <c r="JW181" s="307"/>
      <c r="JX181" s="307"/>
      <c r="JY181" s="307"/>
      <c r="JZ181" s="307"/>
      <c r="KA181" s="307"/>
      <c r="KB181" s="307"/>
      <c r="KC181" s="307"/>
      <c r="KD181" s="307"/>
      <c r="KE181" s="307"/>
      <c r="KF181" s="307"/>
      <c r="KG181" s="307"/>
      <c r="KH181" s="307"/>
      <c r="KI181" s="307"/>
      <c r="KJ181" s="329"/>
      <c r="KK181" s="375"/>
      <c r="KL181" s="329"/>
      <c r="KM181" s="329"/>
      <c r="KN181" s="329"/>
      <c r="KO181" s="307"/>
      <c r="KP181" s="307"/>
      <c r="KQ181" s="307"/>
      <c r="KR181" s="307"/>
      <c r="KS181" s="307"/>
      <c r="KT181" s="307"/>
    </row>
    <row r="182" spans="14:306" s="56" customFormat="1" ht="15" customHeight="1">
      <c r="N182" s="341"/>
      <c r="O182" s="330"/>
      <c r="P182" s="330"/>
      <c r="Q182" s="330"/>
      <c r="R182" s="330"/>
      <c r="S182" s="330"/>
      <c r="T182" s="330"/>
      <c r="U182" s="330"/>
      <c r="W182" s="330"/>
      <c r="X182" s="330"/>
      <c r="Y182" s="330"/>
      <c r="Z182" s="330"/>
      <c r="AA182" s="330"/>
      <c r="AB182" s="330"/>
      <c r="AC182" s="330"/>
      <c r="AD182" s="330"/>
      <c r="AE182" s="330"/>
      <c r="AG182" s="354">
        <v>4</v>
      </c>
      <c r="AH182" s="354"/>
      <c r="AI182" s="359">
        <v>1</v>
      </c>
      <c r="AJ182" s="356">
        <v>0</v>
      </c>
      <c r="AK182" s="359">
        <v>5</v>
      </c>
      <c r="AL182" s="359">
        <v>3</v>
      </c>
      <c r="AM182" s="356" t="s">
        <v>117</v>
      </c>
      <c r="AN182" s="356" t="s">
        <v>66</v>
      </c>
      <c r="AO182" s="359">
        <v>1</v>
      </c>
      <c r="AP182" s="359">
        <v>4</v>
      </c>
      <c r="AQ182" s="359">
        <v>3</v>
      </c>
      <c r="AR182" s="356" t="s">
        <v>109</v>
      </c>
      <c r="AS182" s="356" t="s">
        <v>109</v>
      </c>
      <c r="AT182" s="356" t="s">
        <v>106</v>
      </c>
      <c r="AU182" s="356"/>
      <c r="AV182" s="359">
        <v>5</v>
      </c>
      <c r="AW182" s="359">
        <v>5</v>
      </c>
      <c r="AX182" s="359">
        <v>3</v>
      </c>
      <c r="AY182" s="303">
        <f t="shared" si="46"/>
        <v>2</v>
      </c>
      <c r="AZ182" s="303" t="str">
        <f t="shared" si="47"/>
        <v>-</v>
      </c>
      <c r="BA182" s="303">
        <f t="shared" si="48"/>
        <v>6</v>
      </c>
      <c r="BB182" s="303">
        <f t="shared" si="49"/>
        <v>4</v>
      </c>
      <c r="BC182" s="303">
        <f t="shared" si="50"/>
        <v>16</v>
      </c>
      <c r="BD182" s="303">
        <f t="shared" si="51"/>
        <v>10</v>
      </c>
      <c r="BE182" s="303">
        <f t="shared" si="52"/>
        <v>2</v>
      </c>
      <c r="BF182" s="303">
        <f t="shared" si="53"/>
        <v>5</v>
      </c>
      <c r="BG182" s="303">
        <f t="shared" si="54"/>
        <v>4</v>
      </c>
      <c r="BH182" s="303"/>
      <c r="BI182" s="303">
        <f t="shared" si="55"/>
        <v>5</v>
      </c>
      <c r="BJ182" s="303">
        <f t="shared" si="56"/>
        <v>5</v>
      </c>
      <c r="BK182" s="303">
        <f t="shared" si="57"/>
        <v>22</v>
      </c>
      <c r="BL182" s="303">
        <f t="shared" si="58"/>
        <v>6</v>
      </c>
      <c r="BM182" s="303">
        <f t="shared" si="59"/>
        <v>6</v>
      </c>
      <c r="BN182" s="303">
        <f t="shared" si="60"/>
        <v>4</v>
      </c>
      <c r="CB182" s="378"/>
      <c r="CC182" s="334"/>
      <c r="CD182" s="334"/>
      <c r="CE182" s="334"/>
      <c r="CF182" s="334"/>
      <c r="CG182" s="334"/>
      <c r="CH182" s="334"/>
      <c r="CI182" s="332"/>
      <c r="CJ182" s="332"/>
      <c r="CK182" s="332"/>
      <c r="CL182" s="332"/>
      <c r="CM182" s="332"/>
      <c r="CN182" s="332"/>
      <c r="CO182" s="332"/>
      <c r="CP182" s="332"/>
      <c r="CQ182" s="332"/>
      <c r="CR182" s="313"/>
      <c r="CS182" s="313"/>
      <c r="CT182" s="334"/>
      <c r="CU182" s="334"/>
      <c r="CV182" s="334"/>
      <c r="CW182" s="332"/>
      <c r="CX182" s="332"/>
      <c r="CY182" s="332"/>
      <c r="CZ182" s="332"/>
      <c r="DA182" s="332"/>
      <c r="DB182" s="332"/>
      <c r="DC182" s="332"/>
      <c r="DD182" s="332"/>
      <c r="DE182" s="332"/>
      <c r="DF182" s="332"/>
      <c r="DG182" s="332"/>
      <c r="DH182" s="332"/>
      <c r="DI182" s="313"/>
      <c r="DJ182" s="358"/>
      <c r="DK182" s="315"/>
      <c r="DL182" s="307"/>
      <c r="DM182" s="307"/>
      <c r="DN182" s="307"/>
      <c r="DO182" s="307"/>
      <c r="DP182" s="307"/>
      <c r="DQ182" s="307"/>
      <c r="DR182" s="307"/>
      <c r="DS182" s="307"/>
      <c r="DT182" s="307"/>
      <c r="DU182" s="307"/>
      <c r="DV182" s="307"/>
      <c r="DW182" s="307"/>
      <c r="DX182" s="307"/>
      <c r="DY182" s="307"/>
      <c r="DZ182" s="307"/>
      <c r="EA182" s="307"/>
      <c r="EB182" s="307"/>
      <c r="EC182" s="307"/>
      <c r="ED182" s="307"/>
      <c r="EE182" s="307"/>
      <c r="EF182" s="307"/>
      <c r="EG182" s="307"/>
      <c r="EH182" s="307"/>
      <c r="EI182" s="307"/>
      <c r="EJ182" s="307"/>
      <c r="EK182" s="307"/>
      <c r="EL182" s="307"/>
      <c r="EM182" s="307"/>
      <c r="EN182" s="307"/>
      <c r="EO182" s="307"/>
      <c r="EP182" s="307"/>
      <c r="EQ182" s="307"/>
      <c r="ER182" s="307"/>
      <c r="ES182" s="307"/>
      <c r="ET182" s="307"/>
      <c r="EU182" s="307"/>
      <c r="EV182" s="390"/>
      <c r="EW182" s="390"/>
      <c r="EX182" s="307"/>
      <c r="EY182" s="307"/>
      <c r="EZ182" s="307"/>
      <c r="FA182" s="307"/>
      <c r="FB182" s="307"/>
      <c r="FC182" s="307"/>
      <c r="FD182" s="307"/>
      <c r="FE182" s="307"/>
      <c r="FF182" s="307"/>
      <c r="FG182" s="307"/>
      <c r="FH182" s="307"/>
      <c r="FI182" s="307"/>
      <c r="FJ182" s="305"/>
      <c r="FK182" s="305"/>
      <c r="FL182" s="305"/>
      <c r="FM182" s="305"/>
      <c r="FN182" s="305"/>
      <c r="FO182" s="305"/>
      <c r="FP182" s="305"/>
      <c r="FQ182" s="305"/>
      <c r="FR182" s="305"/>
      <c r="FS182" s="305"/>
      <c r="FT182" s="305"/>
      <c r="FU182" s="305"/>
      <c r="FV182" s="305"/>
      <c r="FW182" s="305"/>
      <c r="FX182" s="305"/>
      <c r="FY182" s="305"/>
      <c r="FZ182" s="309"/>
      <c r="GA182" s="305"/>
      <c r="GB182" s="305"/>
      <c r="GC182" s="305"/>
      <c r="GD182" s="305"/>
      <c r="GE182" s="305"/>
      <c r="GF182" s="305"/>
      <c r="GG182" s="305"/>
      <c r="GH182" s="305"/>
      <c r="GI182" s="305"/>
      <c r="GJ182" s="324"/>
      <c r="GK182" s="307"/>
      <c r="GL182" s="307"/>
      <c r="GM182" s="307"/>
      <c r="GN182" s="307"/>
      <c r="GO182" s="307"/>
      <c r="GP182" s="307"/>
      <c r="GQ182" s="307"/>
      <c r="GR182" s="307"/>
      <c r="GS182" s="307"/>
      <c r="GT182" s="307"/>
      <c r="GU182" s="307"/>
      <c r="GV182" s="307"/>
      <c r="GW182" s="307"/>
      <c r="GX182" s="307"/>
      <c r="GY182" s="307"/>
      <c r="GZ182" s="307"/>
      <c r="HA182" s="307"/>
      <c r="HB182" s="307"/>
      <c r="HC182" s="307"/>
      <c r="HD182" s="307"/>
      <c r="HE182" s="307"/>
      <c r="HF182" s="307"/>
      <c r="HG182" s="307"/>
      <c r="HH182" s="307"/>
      <c r="HI182" s="307"/>
      <c r="HJ182" s="307"/>
      <c r="HK182" s="307"/>
      <c r="HL182" s="307"/>
      <c r="HM182" s="307"/>
      <c r="HN182" s="307"/>
      <c r="HO182" s="307"/>
      <c r="HP182" s="307"/>
      <c r="HQ182" s="307"/>
      <c r="HR182" s="307"/>
      <c r="HS182" s="307"/>
      <c r="HT182" s="307"/>
      <c r="HU182" s="307"/>
      <c r="HV182" s="307"/>
      <c r="HW182" s="307"/>
      <c r="HX182" s="307"/>
      <c r="HY182" s="307"/>
      <c r="HZ182" s="307"/>
      <c r="IA182" s="307"/>
      <c r="IB182" s="307"/>
      <c r="IC182" s="307"/>
      <c r="ID182" s="307"/>
      <c r="IE182" s="307"/>
      <c r="IF182" s="307"/>
      <c r="IG182" s="307"/>
      <c r="IH182" s="307"/>
      <c r="II182" s="307"/>
      <c r="IJ182" s="307"/>
      <c r="IK182" s="307"/>
      <c r="IL182" s="307"/>
      <c r="IM182" s="307"/>
      <c r="IN182" s="307"/>
      <c r="IO182" s="307"/>
      <c r="IP182" s="307"/>
      <c r="IQ182" s="307"/>
      <c r="IR182" s="307"/>
      <c r="IS182" s="307"/>
      <c r="IT182" s="307"/>
      <c r="IU182" s="307"/>
      <c r="IV182" s="307"/>
      <c r="IW182" s="307"/>
      <c r="IX182" s="307"/>
      <c r="IY182" s="307"/>
      <c r="IZ182" s="307"/>
      <c r="JA182" s="307"/>
      <c r="JB182" s="307"/>
      <c r="JC182" s="307"/>
      <c r="JD182" s="307"/>
      <c r="JE182" s="307"/>
      <c r="JF182" s="307"/>
      <c r="JG182" s="307"/>
      <c r="JH182" s="307"/>
      <c r="JI182" s="307"/>
      <c r="JJ182" s="307"/>
      <c r="JK182" s="307"/>
      <c r="JL182" s="307"/>
      <c r="JM182" s="307"/>
      <c r="JN182" s="307"/>
      <c r="JO182" s="307"/>
      <c r="JP182" s="307"/>
      <c r="JQ182" s="307"/>
      <c r="JR182" s="307"/>
      <c r="JS182" s="307"/>
      <c r="JT182" s="307"/>
      <c r="JU182" s="307"/>
      <c r="JV182" s="307"/>
      <c r="JW182" s="307"/>
      <c r="JX182" s="307"/>
      <c r="JY182" s="307"/>
      <c r="JZ182" s="307"/>
      <c r="KA182" s="307"/>
      <c r="KB182" s="307"/>
      <c r="KC182" s="307"/>
      <c r="KD182" s="307"/>
      <c r="KE182" s="307"/>
      <c r="KF182" s="307"/>
      <c r="KG182" s="307"/>
      <c r="KH182" s="340"/>
      <c r="KI182" s="340"/>
      <c r="KJ182" s="305"/>
      <c r="KK182" s="305"/>
      <c r="KL182" s="305"/>
      <c r="KM182" s="305"/>
      <c r="KN182" s="307"/>
      <c r="KO182" s="307"/>
      <c r="KP182" s="307"/>
      <c r="KQ182" s="307"/>
      <c r="KR182" s="307"/>
      <c r="KS182" s="307"/>
      <c r="KT182" s="307"/>
    </row>
    <row r="183" spans="14:306" s="56" customFormat="1" ht="15" customHeight="1">
      <c r="N183" s="341"/>
      <c r="O183" s="330"/>
      <c r="P183" s="330"/>
      <c r="Q183" s="330"/>
      <c r="R183" s="330"/>
      <c r="S183" s="330"/>
      <c r="T183" s="330"/>
      <c r="U183" s="330"/>
      <c r="W183" s="330"/>
      <c r="X183" s="330"/>
      <c r="Y183" s="330"/>
      <c r="Z183" s="330"/>
      <c r="AA183" s="330"/>
      <c r="AB183" s="330"/>
      <c r="AC183" s="330"/>
      <c r="AD183" s="330"/>
      <c r="AE183" s="330"/>
      <c r="AG183" s="354">
        <v>5</v>
      </c>
      <c r="AH183" s="354"/>
      <c r="AI183" s="359">
        <v>2</v>
      </c>
      <c r="AJ183" s="371" t="s">
        <v>0</v>
      </c>
      <c r="AK183" s="359">
        <v>6</v>
      </c>
      <c r="AL183" s="359">
        <v>4</v>
      </c>
      <c r="AM183" s="356" t="s">
        <v>246</v>
      </c>
      <c r="AN183" s="359">
        <v>10</v>
      </c>
      <c r="AO183" s="356" t="s">
        <v>112</v>
      </c>
      <c r="AP183" s="359">
        <v>5</v>
      </c>
      <c r="AQ183" s="359">
        <v>4</v>
      </c>
      <c r="AR183" s="356" t="s">
        <v>208</v>
      </c>
      <c r="AS183" s="356" t="s">
        <v>58</v>
      </c>
      <c r="AT183" s="356" t="s">
        <v>69</v>
      </c>
      <c r="AU183" s="356"/>
      <c r="AV183" s="359">
        <v>6</v>
      </c>
      <c r="AW183" s="356" t="s">
        <v>64</v>
      </c>
      <c r="AX183" s="359">
        <v>4</v>
      </c>
      <c r="AY183" s="303">
        <f t="shared" si="46"/>
        <v>3</v>
      </c>
      <c r="AZ183" s="303">
        <f t="shared" si="47"/>
        <v>1</v>
      </c>
      <c r="BA183" s="303">
        <f t="shared" si="48"/>
        <v>7</v>
      </c>
      <c r="BB183" s="303">
        <f t="shared" si="49"/>
        <v>5</v>
      </c>
      <c r="BC183" s="303">
        <f t="shared" si="50"/>
        <v>20</v>
      </c>
      <c r="BD183" s="303">
        <f t="shared" si="51"/>
        <v>11</v>
      </c>
      <c r="BE183" s="303">
        <f t="shared" si="52"/>
        <v>4</v>
      </c>
      <c r="BF183" s="303">
        <f t="shared" si="53"/>
        <v>6</v>
      </c>
      <c r="BG183" s="303">
        <f t="shared" si="54"/>
        <v>5</v>
      </c>
      <c r="BH183" s="303"/>
      <c r="BI183" s="303">
        <f t="shared" si="55"/>
        <v>8</v>
      </c>
      <c r="BJ183" s="303">
        <f t="shared" si="56"/>
        <v>7</v>
      </c>
      <c r="BK183" s="303">
        <f t="shared" si="57"/>
        <v>26</v>
      </c>
      <c r="BL183" s="303" t="str">
        <f t="shared" si="58"/>
        <v>-</v>
      </c>
      <c r="BM183" s="303">
        <f t="shared" si="59"/>
        <v>8</v>
      </c>
      <c r="BN183" s="303">
        <f t="shared" si="60"/>
        <v>5</v>
      </c>
      <c r="CB183" s="378"/>
      <c r="CC183" s="334"/>
      <c r="CD183" s="334"/>
      <c r="CE183" s="334"/>
      <c r="CF183" s="334"/>
      <c r="CG183" s="334"/>
      <c r="CH183" s="334"/>
      <c r="CI183" s="332"/>
      <c r="CJ183" s="332"/>
      <c r="CK183" s="332"/>
      <c r="CL183" s="332"/>
      <c r="CM183" s="332"/>
      <c r="CN183" s="332"/>
      <c r="CO183" s="332"/>
      <c r="CP183" s="332"/>
      <c r="CQ183" s="332"/>
      <c r="CR183" s="313"/>
      <c r="CS183" s="313"/>
      <c r="CT183" s="332"/>
      <c r="CU183" s="332"/>
      <c r="CV183" s="332"/>
      <c r="CW183" s="332"/>
      <c r="CX183" s="332"/>
      <c r="CY183" s="332"/>
      <c r="CZ183" s="332"/>
      <c r="DA183" s="332"/>
      <c r="DB183" s="332"/>
      <c r="DC183" s="332"/>
      <c r="DD183" s="332"/>
      <c r="DE183" s="332"/>
      <c r="DF183" s="332"/>
      <c r="DG183" s="332"/>
      <c r="DH183" s="332"/>
      <c r="DI183" s="313"/>
      <c r="DJ183" s="358"/>
      <c r="DK183" s="315"/>
      <c r="DL183" s="307"/>
      <c r="DM183" s="307"/>
      <c r="DN183" s="307"/>
      <c r="DO183" s="307"/>
      <c r="DP183" s="307"/>
      <c r="DQ183" s="307"/>
      <c r="DR183" s="307"/>
      <c r="DS183" s="307"/>
      <c r="DT183" s="307"/>
      <c r="DU183" s="307"/>
      <c r="DV183" s="307"/>
      <c r="DW183" s="307"/>
      <c r="DX183" s="307"/>
      <c r="DY183" s="307"/>
      <c r="DZ183" s="307"/>
      <c r="EA183" s="307"/>
      <c r="EB183" s="307"/>
      <c r="EC183" s="307"/>
      <c r="ED183" s="307"/>
      <c r="EE183" s="307"/>
      <c r="EF183" s="307"/>
      <c r="EG183" s="307"/>
      <c r="EH183" s="307"/>
      <c r="EI183" s="307"/>
      <c r="EJ183" s="307"/>
      <c r="EK183" s="307"/>
      <c r="EL183" s="307"/>
      <c r="EM183" s="307"/>
      <c r="EN183" s="307"/>
      <c r="EO183" s="307"/>
      <c r="EP183" s="307"/>
      <c r="EQ183" s="307"/>
      <c r="ER183" s="307"/>
      <c r="ES183" s="307"/>
      <c r="ET183" s="307"/>
      <c r="EU183" s="307"/>
      <c r="EV183" s="390"/>
      <c r="EW183" s="390"/>
      <c r="EX183" s="307"/>
      <c r="EY183" s="307"/>
      <c r="EZ183" s="307"/>
      <c r="FA183" s="307"/>
      <c r="FB183" s="307"/>
      <c r="FC183" s="307"/>
      <c r="FD183" s="307"/>
      <c r="FE183" s="307"/>
      <c r="FF183" s="307"/>
      <c r="FG183" s="307"/>
      <c r="FH183" s="307"/>
      <c r="FI183" s="307"/>
      <c r="FJ183" s="305"/>
      <c r="FK183" s="305"/>
      <c r="FL183" s="305"/>
      <c r="FM183" s="305"/>
      <c r="FN183" s="305"/>
      <c r="FO183" s="305"/>
      <c r="FP183" s="305"/>
      <c r="FQ183" s="305"/>
      <c r="FR183" s="305"/>
      <c r="FS183" s="305"/>
      <c r="FT183" s="305"/>
      <c r="FU183" s="305"/>
      <c r="FV183" s="305"/>
      <c r="FW183" s="305"/>
      <c r="FX183" s="305"/>
      <c r="FY183" s="305"/>
      <c r="FZ183" s="309"/>
      <c r="GA183" s="305"/>
      <c r="GB183" s="305"/>
      <c r="GC183" s="305"/>
      <c r="GD183" s="305"/>
      <c r="GE183" s="305"/>
      <c r="GF183" s="305"/>
      <c r="GG183" s="305"/>
      <c r="GH183" s="305"/>
      <c r="GI183" s="305"/>
      <c r="GJ183" s="324"/>
      <c r="GK183" s="307"/>
      <c r="GL183" s="307"/>
      <c r="GM183" s="307"/>
      <c r="GN183" s="307"/>
      <c r="GO183" s="307"/>
      <c r="GP183" s="307"/>
      <c r="GQ183" s="307"/>
      <c r="GR183" s="307"/>
      <c r="GS183" s="307"/>
      <c r="GT183" s="307"/>
      <c r="GU183" s="307"/>
      <c r="GV183" s="307"/>
      <c r="GW183" s="307"/>
      <c r="GX183" s="307"/>
      <c r="GY183" s="307"/>
      <c r="GZ183" s="307"/>
      <c r="HA183" s="307"/>
      <c r="HB183" s="307"/>
      <c r="HC183" s="307"/>
      <c r="HD183" s="307"/>
      <c r="HE183" s="307"/>
      <c r="HF183" s="307"/>
      <c r="HG183" s="307"/>
      <c r="HH183" s="307"/>
      <c r="HI183" s="307"/>
      <c r="HJ183" s="307"/>
      <c r="HK183" s="307"/>
      <c r="HL183" s="307"/>
      <c r="HM183" s="307"/>
      <c r="HN183" s="307"/>
      <c r="HO183" s="307"/>
      <c r="HP183" s="307"/>
      <c r="HQ183" s="307"/>
      <c r="HR183" s="307"/>
      <c r="HS183" s="307"/>
      <c r="HT183" s="307"/>
      <c r="HU183" s="307"/>
      <c r="HV183" s="307"/>
      <c r="HW183" s="307"/>
      <c r="HX183" s="307"/>
      <c r="HY183" s="307"/>
      <c r="HZ183" s="307"/>
      <c r="IA183" s="307"/>
      <c r="IB183" s="307"/>
      <c r="IC183" s="307"/>
      <c r="ID183" s="307"/>
      <c r="IE183" s="307"/>
      <c r="IF183" s="307"/>
      <c r="IG183" s="307"/>
      <c r="IH183" s="307"/>
      <c r="II183" s="307"/>
      <c r="IJ183" s="307"/>
      <c r="IK183" s="307"/>
      <c r="IL183" s="307"/>
      <c r="IM183" s="307"/>
      <c r="IN183" s="307"/>
      <c r="IO183" s="307"/>
      <c r="IP183" s="307"/>
      <c r="IQ183" s="307"/>
      <c r="IR183" s="307"/>
      <c r="IS183" s="307"/>
      <c r="IT183" s="307"/>
      <c r="IU183" s="307"/>
      <c r="IV183" s="307"/>
      <c r="IW183" s="307"/>
      <c r="IX183" s="307"/>
      <c r="IY183" s="307"/>
      <c r="IZ183" s="307"/>
      <c r="JA183" s="307"/>
      <c r="JB183" s="307"/>
      <c r="JC183" s="307"/>
      <c r="JD183" s="307"/>
      <c r="JE183" s="307"/>
      <c r="JF183" s="307"/>
      <c r="JG183" s="307"/>
      <c r="JH183" s="307"/>
      <c r="JI183" s="307"/>
      <c r="JJ183" s="307"/>
      <c r="JK183" s="307"/>
      <c r="JL183" s="307"/>
      <c r="JM183" s="307"/>
      <c r="JN183" s="307"/>
      <c r="JO183" s="307"/>
      <c r="JP183" s="307"/>
      <c r="JQ183" s="307"/>
      <c r="JR183" s="307"/>
      <c r="JS183" s="307"/>
      <c r="JT183" s="307"/>
      <c r="JU183" s="307"/>
      <c r="JV183" s="307"/>
      <c r="JW183" s="307"/>
      <c r="JX183" s="307"/>
      <c r="JY183" s="307"/>
      <c r="JZ183" s="307"/>
      <c r="KA183" s="307"/>
      <c r="KB183" s="307"/>
      <c r="KC183" s="307"/>
      <c r="KD183" s="307"/>
      <c r="KE183" s="305"/>
      <c r="KF183" s="305"/>
      <c r="KG183" s="305"/>
      <c r="KH183" s="305"/>
      <c r="KI183" s="305"/>
      <c r="KJ183" s="305"/>
      <c r="KK183" s="305"/>
      <c r="KL183" s="305"/>
      <c r="KM183" s="305"/>
      <c r="KN183" s="307"/>
      <c r="KO183" s="307"/>
      <c r="KP183" s="307"/>
      <c r="KQ183" s="307"/>
      <c r="KR183" s="307"/>
      <c r="KS183" s="307"/>
      <c r="KT183" s="307"/>
    </row>
    <row r="184" spans="14:306" s="56" customFormat="1" ht="15" customHeight="1">
      <c r="N184" s="341"/>
      <c r="O184" s="330"/>
      <c r="P184" s="330"/>
      <c r="Q184" s="330"/>
      <c r="R184" s="330"/>
      <c r="S184" s="330"/>
      <c r="T184" s="330"/>
      <c r="U184" s="330"/>
      <c r="W184" s="330"/>
      <c r="X184" s="330"/>
      <c r="Y184" s="330"/>
      <c r="Z184" s="330"/>
      <c r="AA184" s="330"/>
      <c r="AB184" s="330"/>
      <c r="AC184" s="330"/>
      <c r="AD184" s="330"/>
      <c r="AE184" s="330"/>
      <c r="AG184" s="354">
        <v>6</v>
      </c>
      <c r="AH184" s="354"/>
      <c r="AI184" s="356" t="s">
        <v>63</v>
      </c>
      <c r="AJ184" s="359">
        <v>1</v>
      </c>
      <c r="AK184" s="359">
        <v>7</v>
      </c>
      <c r="AL184" s="356" t="s">
        <v>58</v>
      </c>
      <c r="AM184" s="356" t="s">
        <v>597</v>
      </c>
      <c r="AN184" s="356" t="s">
        <v>71</v>
      </c>
      <c r="AO184" s="359">
        <v>4</v>
      </c>
      <c r="AP184" s="359">
        <v>6</v>
      </c>
      <c r="AQ184" s="356" t="s">
        <v>58</v>
      </c>
      <c r="AR184" s="356" t="s">
        <v>66</v>
      </c>
      <c r="AS184" s="356" t="s">
        <v>72</v>
      </c>
      <c r="AT184" s="356" t="s">
        <v>272</v>
      </c>
      <c r="AU184" s="356"/>
      <c r="AV184" s="371" t="s">
        <v>0</v>
      </c>
      <c r="AW184" s="359">
        <v>8</v>
      </c>
      <c r="AX184" s="359">
        <v>5</v>
      </c>
      <c r="AY184" s="303">
        <f t="shared" si="46"/>
        <v>6</v>
      </c>
      <c r="AZ184" s="303">
        <f t="shared" si="47"/>
        <v>2</v>
      </c>
      <c r="BA184" s="303">
        <f t="shared" si="48"/>
        <v>8</v>
      </c>
      <c r="BB184" s="303">
        <f t="shared" si="49"/>
        <v>7</v>
      </c>
      <c r="BC184" s="303">
        <f t="shared" si="50"/>
        <v>25</v>
      </c>
      <c r="BD184" s="303">
        <f t="shared" si="51"/>
        <v>13</v>
      </c>
      <c r="BE184" s="303">
        <f t="shared" si="52"/>
        <v>5</v>
      </c>
      <c r="BF184" s="303">
        <f t="shared" si="53"/>
        <v>7</v>
      </c>
      <c r="BG184" s="303">
        <f t="shared" si="54"/>
        <v>7</v>
      </c>
      <c r="BH184" s="303"/>
      <c r="BI184" s="303">
        <f t="shared" si="55"/>
        <v>10</v>
      </c>
      <c r="BJ184" s="303">
        <f t="shared" si="56"/>
        <v>9</v>
      </c>
      <c r="BK184" s="303">
        <f t="shared" si="57"/>
        <v>31</v>
      </c>
      <c r="BL184" s="303">
        <f t="shared" si="58"/>
        <v>7</v>
      </c>
      <c r="BM184" s="303">
        <f t="shared" si="59"/>
        <v>9</v>
      </c>
      <c r="BN184" s="303">
        <f t="shared" si="60"/>
        <v>6</v>
      </c>
      <c r="CB184" s="378"/>
      <c r="CC184" s="334"/>
      <c r="CD184" s="334"/>
      <c r="CE184" s="334"/>
      <c r="CF184" s="334"/>
      <c r="CG184" s="334"/>
      <c r="CH184" s="334"/>
      <c r="CI184" s="334"/>
      <c r="CJ184" s="344"/>
      <c r="CK184" s="332"/>
      <c r="CL184" s="332"/>
      <c r="CM184" s="332"/>
      <c r="CN184" s="332"/>
      <c r="CO184" s="332"/>
      <c r="CP184" s="332"/>
      <c r="CQ184" s="332"/>
      <c r="CR184" s="313"/>
      <c r="CS184" s="313"/>
      <c r="CT184" s="332"/>
      <c r="CU184" s="332"/>
      <c r="CV184" s="332"/>
      <c r="CW184" s="332"/>
      <c r="CX184" s="332"/>
      <c r="CY184" s="332"/>
      <c r="CZ184" s="332"/>
      <c r="DA184" s="332"/>
      <c r="DB184" s="332"/>
      <c r="DC184" s="332"/>
      <c r="DD184" s="332"/>
      <c r="DE184" s="332"/>
      <c r="DF184" s="332"/>
      <c r="DG184" s="332"/>
      <c r="DH184" s="332"/>
      <c r="DI184" s="313"/>
      <c r="DJ184" s="358"/>
      <c r="DK184" s="315"/>
      <c r="DL184" s="307"/>
      <c r="DM184" s="307"/>
      <c r="DN184" s="307"/>
      <c r="DO184" s="307"/>
      <c r="DP184" s="307"/>
      <c r="DQ184" s="307"/>
      <c r="DR184" s="307"/>
      <c r="DS184" s="307"/>
      <c r="DT184" s="307"/>
      <c r="DU184" s="307"/>
      <c r="DV184" s="307"/>
      <c r="DW184" s="307"/>
      <c r="DX184" s="307"/>
      <c r="DY184" s="307"/>
      <c r="DZ184" s="307"/>
      <c r="EA184" s="307"/>
      <c r="EB184" s="307"/>
      <c r="EC184" s="307"/>
      <c r="ED184" s="307"/>
      <c r="EE184" s="307"/>
      <c r="EF184" s="307"/>
      <c r="EG184" s="307"/>
      <c r="EH184" s="307"/>
      <c r="EI184" s="307"/>
      <c r="EJ184" s="307"/>
      <c r="EK184" s="307"/>
      <c r="EL184" s="307"/>
      <c r="EM184" s="307"/>
      <c r="EN184" s="307"/>
      <c r="EO184" s="307"/>
      <c r="EP184" s="307"/>
      <c r="EQ184" s="307"/>
      <c r="ER184" s="307"/>
      <c r="ES184" s="307"/>
      <c r="ET184" s="307"/>
      <c r="EU184" s="307"/>
      <c r="EV184" s="390"/>
      <c r="EW184" s="390"/>
      <c r="EX184" s="307"/>
      <c r="EY184" s="307"/>
      <c r="EZ184" s="307"/>
      <c r="FA184" s="307"/>
      <c r="FB184" s="307"/>
      <c r="FC184" s="307"/>
      <c r="FD184" s="307"/>
      <c r="FE184" s="307"/>
      <c r="FF184" s="307"/>
      <c r="FG184" s="307"/>
      <c r="FH184" s="307"/>
      <c r="FI184" s="307"/>
      <c r="FJ184" s="305"/>
      <c r="FK184" s="305"/>
      <c r="FL184" s="305"/>
      <c r="FM184" s="305"/>
      <c r="FN184" s="305"/>
      <c r="FO184" s="305"/>
      <c r="FP184" s="305"/>
      <c r="FQ184" s="305"/>
      <c r="FR184" s="305"/>
      <c r="FS184" s="305"/>
      <c r="FT184" s="305"/>
      <c r="FU184" s="305"/>
      <c r="FV184" s="305"/>
      <c r="FW184" s="305"/>
      <c r="FX184" s="305"/>
      <c r="FY184" s="305"/>
      <c r="FZ184" s="309"/>
      <c r="GA184" s="305"/>
      <c r="GB184" s="305"/>
      <c r="GC184" s="305"/>
      <c r="GD184" s="305"/>
      <c r="GE184" s="305"/>
      <c r="GF184" s="305"/>
      <c r="GG184" s="305"/>
      <c r="GH184" s="305"/>
      <c r="GI184" s="305"/>
      <c r="GJ184" s="324"/>
      <c r="GK184" s="307"/>
      <c r="GL184" s="307"/>
      <c r="GM184" s="307"/>
      <c r="GN184" s="307"/>
      <c r="GO184" s="307"/>
      <c r="GP184" s="307"/>
      <c r="GQ184" s="307"/>
      <c r="GR184" s="307"/>
      <c r="GS184" s="307"/>
      <c r="GT184" s="307"/>
      <c r="GU184" s="307"/>
      <c r="GV184" s="307"/>
      <c r="GW184" s="307"/>
      <c r="GX184" s="307"/>
      <c r="GY184" s="307"/>
      <c r="GZ184" s="307"/>
      <c r="HA184" s="307"/>
      <c r="HB184" s="307"/>
      <c r="HC184" s="307"/>
      <c r="HD184" s="307"/>
      <c r="HE184" s="307"/>
      <c r="HF184" s="307"/>
      <c r="HG184" s="307"/>
      <c r="HH184" s="307"/>
      <c r="HI184" s="307"/>
      <c r="HJ184" s="307"/>
      <c r="HK184" s="307"/>
      <c r="HL184" s="307"/>
      <c r="HM184" s="307"/>
      <c r="HN184" s="307"/>
      <c r="HO184" s="307"/>
      <c r="HP184" s="307"/>
      <c r="HQ184" s="307"/>
      <c r="HR184" s="307"/>
      <c r="HS184" s="307"/>
      <c r="HT184" s="307"/>
      <c r="HU184" s="307"/>
      <c r="HV184" s="307"/>
      <c r="HW184" s="307"/>
      <c r="HX184" s="307"/>
      <c r="HY184" s="307"/>
      <c r="HZ184" s="307"/>
      <c r="IA184" s="307"/>
      <c r="IB184" s="307"/>
      <c r="IC184" s="307"/>
      <c r="ID184" s="307"/>
      <c r="IE184" s="307"/>
      <c r="IF184" s="307"/>
      <c r="IG184" s="307"/>
      <c r="IH184" s="307"/>
      <c r="II184" s="307"/>
      <c r="IJ184" s="307"/>
      <c r="IK184" s="307"/>
      <c r="IL184" s="307"/>
      <c r="IM184" s="307"/>
      <c r="IN184" s="307"/>
      <c r="IO184" s="307"/>
      <c r="IP184" s="307"/>
      <c r="IQ184" s="307"/>
      <c r="IR184" s="307"/>
      <c r="IS184" s="307"/>
      <c r="IT184" s="307"/>
      <c r="IU184" s="307"/>
      <c r="IV184" s="307"/>
      <c r="IW184" s="307"/>
      <c r="IX184" s="307"/>
      <c r="IY184" s="307"/>
      <c r="IZ184" s="307"/>
      <c r="JA184" s="307"/>
      <c r="JB184" s="307"/>
      <c r="JC184" s="307"/>
      <c r="JD184" s="307"/>
      <c r="JE184" s="307"/>
      <c r="JF184" s="307"/>
      <c r="JG184" s="307"/>
      <c r="JH184" s="307"/>
      <c r="JI184" s="307"/>
      <c r="JJ184" s="307"/>
      <c r="JK184" s="307"/>
      <c r="JL184" s="307"/>
      <c r="JM184" s="307"/>
      <c r="JN184" s="307"/>
      <c r="JO184" s="307"/>
      <c r="JP184" s="307"/>
      <c r="JQ184" s="307"/>
      <c r="JR184" s="307"/>
      <c r="JS184" s="307"/>
      <c r="JT184" s="307"/>
      <c r="JU184" s="307"/>
      <c r="JV184" s="307"/>
      <c r="JW184" s="307"/>
      <c r="JX184" s="307"/>
      <c r="JY184" s="307"/>
      <c r="JZ184" s="307"/>
      <c r="KA184" s="307"/>
      <c r="KB184" s="307"/>
      <c r="KC184" s="307"/>
      <c r="KD184" s="307"/>
      <c r="KE184" s="305"/>
      <c r="KF184" s="305"/>
      <c r="KG184" s="305"/>
      <c r="KH184" s="305"/>
      <c r="KI184" s="305"/>
      <c r="KJ184" s="305"/>
      <c r="KK184" s="305"/>
      <c r="KL184" s="305"/>
      <c r="KM184" s="305"/>
      <c r="KN184" s="307"/>
      <c r="KO184" s="307"/>
      <c r="KP184" s="307"/>
      <c r="KQ184" s="307"/>
      <c r="KR184" s="307"/>
      <c r="KS184" s="307"/>
      <c r="KT184" s="307"/>
    </row>
    <row r="185" spans="14:306" s="56" customFormat="1" ht="15" customHeight="1">
      <c r="N185" s="341"/>
      <c r="O185" s="330"/>
      <c r="P185" s="330"/>
      <c r="Q185" s="330"/>
      <c r="R185" s="330"/>
      <c r="S185" s="330"/>
      <c r="T185" s="330"/>
      <c r="U185" s="330"/>
      <c r="W185" s="330"/>
      <c r="X185" s="330"/>
      <c r="Y185" s="330"/>
      <c r="Z185" s="330"/>
      <c r="AA185" s="330"/>
      <c r="AB185" s="330"/>
      <c r="AC185" s="330"/>
      <c r="AD185" s="330"/>
      <c r="AE185" s="330"/>
      <c r="AG185" s="354">
        <v>7</v>
      </c>
      <c r="AH185" s="354"/>
      <c r="AI185" s="356" t="s">
        <v>64</v>
      </c>
      <c r="AJ185" s="359">
        <v>2</v>
      </c>
      <c r="AK185" s="359">
        <v>8</v>
      </c>
      <c r="AL185" s="359">
        <v>7</v>
      </c>
      <c r="AM185" s="356" t="s">
        <v>185</v>
      </c>
      <c r="AN185" s="356" t="s">
        <v>85</v>
      </c>
      <c r="AO185" s="356" t="s">
        <v>58</v>
      </c>
      <c r="AP185" s="359">
        <v>7</v>
      </c>
      <c r="AQ185" s="359">
        <v>7</v>
      </c>
      <c r="AR185" s="356" t="s">
        <v>206</v>
      </c>
      <c r="AS185" s="356" t="s">
        <v>113</v>
      </c>
      <c r="AT185" s="356" t="s">
        <v>338</v>
      </c>
      <c r="AU185" s="356"/>
      <c r="AV185" s="359">
        <v>7</v>
      </c>
      <c r="AW185" s="359">
        <v>9</v>
      </c>
      <c r="AX185" s="359">
        <v>6</v>
      </c>
      <c r="AY185" s="303">
        <f t="shared" si="46"/>
        <v>8</v>
      </c>
      <c r="AZ185" s="303">
        <f t="shared" si="47"/>
        <v>3</v>
      </c>
      <c r="BA185" s="303">
        <f t="shared" si="48"/>
        <v>9</v>
      </c>
      <c r="BB185" s="303">
        <f t="shared" si="49"/>
        <v>8</v>
      </c>
      <c r="BC185" s="303">
        <f t="shared" si="50"/>
        <v>29</v>
      </c>
      <c r="BD185" s="303">
        <f t="shared" si="51"/>
        <v>15</v>
      </c>
      <c r="BE185" s="303">
        <f t="shared" si="52"/>
        <v>7</v>
      </c>
      <c r="BF185" s="303">
        <f t="shared" si="53"/>
        <v>8</v>
      </c>
      <c r="BG185" s="303">
        <f t="shared" si="54"/>
        <v>8</v>
      </c>
      <c r="BH185" s="303"/>
      <c r="BI185" s="303">
        <f t="shared" si="55"/>
        <v>13</v>
      </c>
      <c r="BJ185" s="303">
        <f t="shared" si="56"/>
        <v>11</v>
      </c>
      <c r="BK185" s="303">
        <f t="shared" si="57"/>
        <v>36</v>
      </c>
      <c r="BL185" s="303">
        <f t="shared" si="58"/>
        <v>8</v>
      </c>
      <c r="BM185" s="303">
        <f t="shared" si="59"/>
        <v>10</v>
      </c>
      <c r="BN185" s="303">
        <f t="shared" si="60"/>
        <v>7</v>
      </c>
      <c r="CB185" s="378"/>
      <c r="CC185" s="334"/>
      <c r="CD185" s="334"/>
      <c r="CE185" s="334"/>
      <c r="CF185" s="334"/>
      <c r="CG185" s="334"/>
      <c r="CH185" s="334"/>
      <c r="CI185" s="332"/>
      <c r="CJ185" s="332"/>
      <c r="CK185" s="332"/>
      <c r="CL185" s="332"/>
      <c r="CM185" s="332"/>
      <c r="CN185" s="332"/>
      <c r="CO185" s="332"/>
      <c r="CP185" s="332"/>
      <c r="CQ185" s="332"/>
      <c r="CR185" s="313"/>
      <c r="CS185" s="313"/>
      <c r="CT185" s="332"/>
      <c r="CU185" s="332"/>
      <c r="CV185" s="332"/>
      <c r="CW185" s="332"/>
      <c r="CX185" s="332"/>
      <c r="CY185" s="332"/>
      <c r="CZ185" s="332"/>
      <c r="DA185" s="344"/>
      <c r="DB185" s="332"/>
      <c r="DC185" s="332"/>
      <c r="DD185" s="332"/>
      <c r="DE185" s="332"/>
      <c r="DF185" s="332"/>
      <c r="DG185" s="332"/>
      <c r="DH185" s="332"/>
      <c r="DI185" s="313"/>
      <c r="DJ185" s="358"/>
      <c r="DK185" s="315"/>
      <c r="DL185" s="307"/>
      <c r="DM185" s="307"/>
      <c r="DN185" s="307"/>
      <c r="DO185" s="307"/>
      <c r="DP185" s="307"/>
      <c r="DQ185" s="307"/>
      <c r="DR185" s="307"/>
      <c r="DS185" s="307"/>
      <c r="DT185" s="307"/>
      <c r="DU185" s="307"/>
      <c r="DV185" s="307"/>
      <c r="DW185" s="307"/>
      <c r="DX185" s="307"/>
      <c r="DY185" s="307"/>
      <c r="DZ185" s="307"/>
      <c r="EA185" s="307"/>
      <c r="EB185" s="307"/>
      <c r="EC185" s="307"/>
      <c r="ED185" s="307"/>
      <c r="EE185" s="307"/>
      <c r="EF185" s="307"/>
      <c r="EG185" s="307"/>
      <c r="EH185" s="307"/>
      <c r="EI185" s="307"/>
      <c r="EJ185" s="307"/>
      <c r="EK185" s="307"/>
      <c r="EL185" s="307"/>
      <c r="EM185" s="307"/>
      <c r="EN185" s="307"/>
      <c r="EO185" s="307"/>
      <c r="EP185" s="307"/>
      <c r="EQ185" s="307"/>
      <c r="ER185" s="307"/>
      <c r="ES185" s="307"/>
      <c r="ET185" s="307"/>
      <c r="EU185" s="307"/>
      <c r="EV185" s="390"/>
      <c r="EW185" s="390"/>
      <c r="EX185" s="307"/>
      <c r="EY185" s="307"/>
      <c r="EZ185" s="307"/>
      <c r="FA185" s="307"/>
      <c r="FB185" s="307"/>
      <c r="FC185" s="307"/>
      <c r="FD185" s="307"/>
      <c r="FE185" s="307"/>
      <c r="FF185" s="307"/>
      <c r="FG185" s="307"/>
      <c r="FH185" s="307"/>
      <c r="FI185" s="307"/>
      <c r="FJ185" s="305"/>
      <c r="FK185" s="305"/>
      <c r="FL185" s="305"/>
      <c r="FM185" s="305"/>
      <c r="FN185" s="305"/>
      <c r="FO185" s="305"/>
      <c r="FP185" s="305"/>
      <c r="FQ185" s="305"/>
      <c r="FR185" s="305"/>
      <c r="FS185" s="305"/>
      <c r="FT185" s="305"/>
      <c r="FU185" s="305"/>
      <c r="FV185" s="305"/>
      <c r="FW185" s="305"/>
      <c r="FX185" s="305"/>
      <c r="FY185" s="305"/>
      <c r="FZ185" s="309"/>
      <c r="GA185" s="305"/>
      <c r="GB185" s="305"/>
      <c r="GC185" s="305"/>
      <c r="GD185" s="305"/>
      <c r="GE185" s="305"/>
      <c r="GF185" s="305"/>
      <c r="GG185" s="305"/>
      <c r="GH185" s="305"/>
      <c r="GI185" s="305"/>
      <c r="GJ185" s="324"/>
      <c r="GK185" s="307"/>
      <c r="GL185" s="307"/>
      <c r="GM185" s="307"/>
      <c r="GN185" s="307"/>
      <c r="GO185" s="307"/>
      <c r="GP185" s="307"/>
      <c r="GQ185" s="307"/>
      <c r="GR185" s="307"/>
      <c r="GS185" s="307"/>
      <c r="GT185" s="307"/>
      <c r="GU185" s="307"/>
      <c r="GV185" s="307"/>
      <c r="GW185" s="307"/>
      <c r="GX185" s="307"/>
      <c r="GY185" s="307"/>
      <c r="GZ185" s="307"/>
      <c r="HA185" s="307"/>
      <c r="HB185" s="307"/>
      <c r="HC185" s="307"/>
      <c r="HD185" s="307"/>
      <c r="HE185" s="307"/>
      <c r="HF185" s="307"/>
      <c r="HG185" s="307"/>
      <c r="HH185" s="307"/>
      <c r="HI185" s="307"/>
      <c r="HJ185" s="307"/>
      <c r="HK185" s="307"/>
      <c r="HL185" s="307"/>
      <c r="HM185" s="307"/>
      <c r="HN185" s="307"/>
      <c r="HO185" s="307"/>
      <c r="HP185" s="307"/>
      <c r="HQ185" s="307"/>
      <c r="HR185" s="307"/>
      <c r="HS185" s="307"/>
      <c r="HT185" s="307"/>
      <c r="HU185" s="307"/>
      <c r="HV185" s="307"/>
      <c r="HW185" s="307"/>
      <c r="HX185" s="307"/>
      <c r="HY185" s="307"/>
      <c r="HZ185" s="307"/>
      <c r="IA185" s="307"/>
      <c r="IB185" s="307"/>
      <c r="IC185" s="307"/>
      <c r="ID185" s="307"/>
      <c r="IE185" s="307"/>
      <c r="IF185" s="307"/>
      <c r="IG185" s="307"/>
      <c r="IH185" s="307"/>
      <c r="II185" s="307"/>
      <c r="IJ185" s="307"/>
      <c r="IK185" s="307"/>
      <c r="IL185" s="307"/>
      <c r="IM185" s="307"/>
      <c r="IN185" s="307"/>
      <c r="IO185" s="307"/>
      <c r="IP185" s="307"/>
      <c r="IQ185" s="307"/>
      <c r="IR185" s="307"/>
      <c r="IS185" s="307"/>
      <c r="IT185" s="307"/>
      <c r="IU185" s="307"/>
      <c r="IV185" s="307"/>
      <c r="IW185" s="307"/>
      <c r="IX185" s="307"/>
      <c r="IY185" s="307"/>
      <c r="IZ185" s="307"/>
      <c r="JA185" s="307"/>
      <c r="JB185" s="307"/>
      <c r="JC185" s="307"/>
      <c r="JD185" s="307"/>
      <c r="JE185" s="307"/>
      <c r="JF185" s="307"/>
      <c r="JG185" s="307"/>
      <c r="JH185" s="307"/>
      <c r="JI185" s="307"/>
      <c r="JJ185" s="307"/>
      <c r="JK185" s="307"/>
      <c r="JL185" s="307"/>
      <c r="JM185" s="307"/>
      <c r="JN185" s="307"/>
      <c r="JO185" s="307"/>
      <c r="JP185" s="307"/>
      <c r="JQ185" s="307"/>
      <c r="JR185" s="307"/>
      <c r="JS185" s="307"/>
      <c r="JT185" s="307"/>
      <c r="JU185" s="307"/>
      <c r="JV185" s="307"/>
      <c r="JW185" s="307"/>
      <c r="JX185" s="307"/>
      <c r="JY185" s="307"/>
      <c r="JZ185" s="307"/>
      <c r="KA185" s="307"/>
      <c r="KB185" s="307"/>
      <c r="KC185" s="307"/>
      <c r="KD185" s="307"/>
      <c r="KE185" s="305"/>
      <c r="KF185" s="305"/>
      <c r="KG185" s="305"/>
      <c r="KH185" s="305"/>
      <c r="KI185" s="305"/>
      <c r="KJ185" s="305"/>
      <c r="KK185" s="305"/>
      <c r="KL185" s="305"/>
      <c r="KM185" s="305"/>
      <c r="KN185" s="307"/>
      <c r="KO185" s="307"/>
      <c r="KP185" s="307"/>
      <c r="KQ185" s="307"/>
      <c r="KR185" s="307"/>
      <c r="KS185" s="307"/>
      <c r="KT185" s="307"/>
    </row>
    <row r="186" spans="14:306" s="56" customFormat="1" ht="15" customHeight="1">
      <c r="N186" s="341"/>
      <c r="O186" s="330"/>
      <c r="P186" s="330"/>
      <c r="Q186" s="330"/>
      <c r="R186" s="330"/>
      <c r="S186" s="330"/>
      <c r="T186" s="330"/>
      <c r="U186" s="330"/>
      <c r="W186" s="330"/>
      <c r="X186" s="330"/>
      <c r="Y186" s="330"/>
      <c r="Z186" s="330"/>
      <c r="AA186" s="330"/>
      <c r="AB186" s="330"/>
      <c r="AC186" s="330"/>
      <c r="AD186" s="330"/>
      <c r="AE186" s="330"/>
      <c r="AG186" s="354">
        <v>8</v>
      </c>
      <c r="AH186" s="354"/>
      <c r="AI186" s="356" t="s">
        <v>60</v>
      </c>
      <c r="AJ186" s="356" t="s">
        <v>109</v>
      </c>
      <c r="AK186" s="359">
        <v>9</v>
      </c>
      <c r="AL186" s="359">
        <v>8</v>
      </c>
      <c r="AM186" s="356" t="s">
        <v>77</v>
      </c>
      <c r="AN186" s="356" t="s">
        <v>76</v>
      </c>
      <c r="AO186" s="359">
        <v>7</v>
      </c>
      <c r="AP186" s="359">
        <v>8</v>
      </c>
      <c r="AQ186" s="356" t="s">
        <v>66</v>
      </c>
      <c r="AR186" s="356" t="s">
        <v>85</v>
      </c>
      <c r="AS186" s="356" t="s">
        <v>71</v>
      </c>
      <c r="AT186" s="356" t="s">
        <v>225</v>
      </c>
      <c r="AU186" s="356"/>
      <c r="AV186" s="359">
        <v>8</v>
      </c>
      <c r="AW186" s="356" t="s">
        <v>68</v>
      </c>
      <c r="AX186" s="359">
        <v>7</v>
      </c>
      <c r="AY186" s="303">
        <f t="shared" si="46"/>
        <v>11</v>
      </c>
      <c r="AZ186" s="303">
        <f t="shared" si="47"/>
        <v>5</v>
      </c>
      <c r="BA186" s="303">
        <f t="shared" si="48"/>
        <v>10</v>
      </c>
      <c r="BB186" s="303">
        <f t="shared" si="49"/>
        <v>9</v>
      </c>
      <c r="BC186" s="303">
        <f t="shared" si="50"/>
        <v>33</v>
      </c>
      <c r="BD186" s="303">
        <f t="shared" si="51"/>
        <v>17</v>
      </c>
      <c r="BE186" s="303">
        <f t="shared" si="52"/>
        <v>8</v>
      </c>
      <c r="BF186" s="303">
        <f t="shared" si="53"/>
        <v>9</v>
      </c>
      <c r="BG186" s="303">
        <f t="shared" si="54"/>
        <v>10</v>
      </c>
      <c r="BH186" s="303"/>
      <c r="BI186" s="303">
        <f t="shared" si="55"/>
        <v>15</v>
      </c>
      <c r="BJ186" s="303">
        <f t="shared" si="56"/>
        <v>13</v>
      </c>
      <c r="BK186" s="303">
        <f t="shared" si="57"/>
        <v>41</v>
      </c>
      <c r="BL186" s="303">
        <f t="shared" si="58"/>
        <v>9</v>
      </c>
      <c r="BM186" s="303">
        <f t="shared" si="59"/>
        <v>12</v>
      </c>
      <c r="BN186" s="303">
        <f t="shared" si="60"/>
        <v>8</v>
      </c>
      <c r="CB186" s="378"/>
      <c r="CC186" s="334"/>
      <c r="CD186" s="334"/>
      <c r="CE186" s="334"/>
      <c r="CF186" s="334"/>
      <c r="CG186" s="334"/>
      <c r="CH186" s="334"/>
      <c r="CI186" s="334"/>
      <c r="CJ186" s="332"/>
      <c r="CK186" s="332"/>
      <c r="CL186" s="332"/>
      <c r="CM186" s="332"/>
      <c r="CN186" s="332"/>
      <c r="CO186" s="332"/>
      <c r="CP186" s="332"/>
      <c r="CQ186" s="332"/>
      <c r="CR186" s="313"/>
      <c r="CS186" s="313"/>
      <c r="CT186" s="334"/>
      <c r="CU186" s="334"/>
      <c r="CV186" s="334"/>
      <c r="CW186" s="334"/>
      <c r="CX186" s="334"/>
      <c r="CY186" s="334"/>
      <c r="CZ186" s="334"/>
      <c r="DA186" s="332"/>
      <c r="DB186" s="332"/>
      <c r="DC186" s="332"/>
      <c r="DD186" s="332"/>
      <c r="DE186" s="332"/>
      <c r="DF186" s="332"/>
      <c r="DG186" s="332"/>
      <c r="DH186" s="332"/>
      <c r="DI186" s="313"/>
      <c r="DJ186" s="358"/>
      <c r="DK186" s="315"/>
      <c r="DL186" s="307"/>
      <c r="DM186" s="307"/>
      <c r="DN186" s="307"/>
      <c r="DO186" s="307"/>
      <c r="DP186" s="307"/>
      <c r="DQ186" s="307"/>
      <c r="DR186" s="307"/>
      <c r="DS186" s="307"/>
      <c r="DT186" s="307"/>
      <c r="DU186" s="307"/>
      <c r="DV186" s="307"/>
      <c r="DW186" s="307"/>
      <c r="DX186" s="307"/>
      <c r="DY186" s="307"/>
      <c r="DZ186" s="307"/>
      <c r="EA186" s="307"/>
      <c r="EB186" s="307"/>
      <c r="EC186" s="307"/>
      <c r="ED186" s="307"/>
      <c r="EE186" s="307"/>
      <c r="EF186" s="307"/>
      <c r="EG186" s="307"/>
      <c r="EH186" s="307"/>
      <c r="EI186" s="307"/>
      <c r="EJ186" s="307"/>
      <c r="EK186" s="307"/>
      <c r="EL186" s="307"/>
      <c r="EM186" s="307"/>
      <c r="EN186" s="307"/>
      <c r="EO186" s="307"/>
      <c r="EP186" s="307"/>
      <c r="EQ186" s="307"/>
      <c r="ER186" s="307"/>
      <c r="ES186" s="307"/>
      <c r="ET186" s="307"/>
      <c r="EU186" s="307"/>
      <c r="EV186" s="390"/>
      <c r="EW186" s="390"/>
      <c r="EX186" s="307"/>
      <c r="EY186" s="307"/>
      <c r="EZ186" s="307"/>
      <c r="FA186" s="307"/>
      <c r="FB186" s="307"/>
      <c r="FC186" s="307"/>
      <c r="FD186" s="307"/>
      <c r="FE186" s="307"/>
      <c r="FF186" s="307"/>
      <c r="FG186" s="307"/>
      <c r="FH186" s="307"/>
      <c r="FI186" s="307"/>
      <c r="FJ186" s="305"/>
      <c r="FK186" s="305"/>
      <c r="FL186" s="305"/>
      <c r="FM186" s="305"/>
      <c r="FN186" s="305"/>
      <c r="FO186" s="305"/>
      <c r="FP186" s="305"/>
      <c r="FQ186" s="305"/>
      <c r="FR186" s="305"/>
      <c r="FS186" s="305"/>
      <c r="FT186" s="305"/>
      <c r="FU186" s="305"/>
      <c r="FV186" s="305"/>
      <c r="FW186" s="305"/>
      <c r="FX186" s="305"/>
      <c r="FY186" s="305"/>
      <c r="FZ186" s="309"/>
      <c r="GA186" s="305"/>
      <c r="GB186" s="305"/>
      <c r="GC186" s="305"/>
      <c r="GD186" s="305"/>
      <c r="GE186" s="305"/>
      <c r="GF186" s="305"/>
      <c r="GG186" s="305"/>
      <c r="GH186" s="305"/>
      <c r="GI186" s="305"/>
      <c r="GJ186" s="324"/>
      <c r="GK186" s="307"/>
      <c r="GL186" s="307"/>
      <c r="GM186" s="307"/>
      <c r="GN186" s="307"/>
      <c r="GO186" s="307"/>
      <c r="GP186" s="307"/>
      <c r="GQ186" s="307"/>
      <c r="GR186" s="307"/>
      <c r="GS186" s="307"/>
      <c r="GT186" s="307"/>
      <c r="GU186" s="307"/>
      <c r="GV186" s="307"/>
      <c r="GW186" s="307"/>
      <c r="GX186" s="307"/>
      <c r="GY186" s="307"/>
      <c r="GZ186" s="307"/>
      <c r="HA186" s="307"/>
      <c r="HB186" s="307"/>
      <c r="HC186" s="307"/>
      <c r="HD186" s="307"/>
      <c r="HE186" s="307"/>
      <c r="HF186" s="307"/>
      <c r="HG186" s="307"/>
      <c r="HH186" s="307"/>
      <c r="HI186" s="307"/>
      <c r="HJ186" s="307"/>
      <c r="HK186" s="307"/>
      <c r="HL186" s="307"/>
      <c r="HM186" s="307"/>
      <c r="HN186" s="307"/>
      <c r="HO186" s="307"/>
      <c r="HP186" s="307"/>
      <c r="HQ186" s="307"/>
      <c r="HR186" s="307"/>
      <c r="HS186" s="307"/>
      <c r="HT186" s="307"/>
      <c r="HU186" s="307"/>
      <c r="HV186" s="307"/>
      <c r="HW186" s="307"/>
      <c r="HX186" s="307"/>
      <c r="HY186" s="307"/>
      <c r="HZ186" s="307"/>
      <c r="IA186" s="307"/>
      <c r="IB186" s="307"/>
      <c r="IC186" s="307"/>
      <c r="ID186" s="307"/>
      <c r="IE186" s="307"/>
      <c r="IF186" s="307"/>
      <c r="IG186" s="307"/>
      <c r="IH186" s="307"/>
      <c r="II186" s="307"/>
      <c r="IJ186" s="307"/>
      <c r="IK186" s="307"/>
      <c r="IL186" s="307"/>
      <c r="IM186" s="307"/>
      <c r="IN186" s="307"/>
      <c r="IO186" s="307"/>
      <c r="IP186" s="307"/>
      <c r="IQ186" s="307"/>
      <c r="IR186" s="307"/>
      <c r="IS186" s="307"/>
      <c r="IT186" s="307"/>
      <c r="IU186" s="307"/>
      <c r="IV186" s="307"/>
      <c r="IW186" s="307"/>
      <c r="IX186" s="307"/>
      <c r="IY186" s="307"/>
      <c r="IZ186" s="307"/>
      <c r="JA186" s="307"/>
      <c r="JB186" s="307"/>
      <c r="JC186" s="307"/>
      <c r="JD186" s="307"/>
      <c r="JE186" s="307"/>
      <c r="JF186" s="307"/>
      <c r="JG186" s="307"/>
      <c r="JH186" s="307"/>
      <c r="JI186" s="307"/>
      <c r="JJ186" s="307"/>
      <c r="JK186" s="307"/>
      <c r="JL186" s="307"/>
      <c r="JM186" s="307"/>
      <c r="JN186" s="307"/>
      <c r="JO186" s="307"/>
      <c r="JP186" s="307"/>
      <c r="JQ186" s="307"/>
      <c r="JR186" s="307"/>
      <c r="JS186" s="307"/>
      <c r="JT186" s="307"/>
      <c r="JU186" s="307"/>
      <c r="JV186" s="307"/>
      <c r="JW186" s="307"/>
      <c r="JX186" s="307"/>
      <c r="JY186" s="307"/>
      <c r="JZ186" s="307"/>
      <c r="KA186" s="307"/>
      <c r="KB186" s="307"/>
      <c r="KC186" s="307"/>
      <c r="KD186" s="307"/>
      <c r="KE186" s="305"/>
      <c r="KF186" s="305"/>
      <c r="KG186" s="305"/>
      <c r="KH186" s="305"/>
      <c r="KI186" s="305"/>
      <c r="KJ186" s="305"/>
      <c r="KK186" s="305"/>
      <c r="KL186" s="305"/>
      <c r="KM186" s="305"/>
      <c r="KN186" s="307"/>
      <c r="KO186" s="307"/>
      <c r="KP186" s="307"/>
      <c r="KQ186" s="307"/>
      <c r="KR186" s="307"/>
      <c r="KS186" s="307"/>
      <c r="KT186" s="307"/>
    </row>
    <row r="187" spans="14:306" s="56" customFormat="1" ht="15" customHeight="1">
      <c r="N187" s="341"/>
      <c r="O187" s="330"/>
      <c r="P187" s="330"/>
      <c r="Q187" s="330"/>
      <c r="R187" s="330"/>
      <c r="S187" s="330"/>
      <c r="T187" s="330"/>
      <c r="U187" s="330"/>
      <c r="W187" s="330"/>
      <c r="X187" s="330"/>
      <c r="Y187" s="330"/>
      <c r="Z187" s="330"/>
      <c r="AA187" s="330"/>
      <c r="AB187" s="330"/>
      <c r="AC187" s="330"/>
      <c r="AD187" s="330"/>
      <c r="AE187" s="330"/>
      <c r="AG187" s="354">
        <v>9</v>
      </c>
      <c r="AH187" s="354"/>
      <c r="AI187" s="356" t="s">
        <v>70</v>
      </c>
      <c r="AJ187" s="356" t="s">
        <v>58</v>
      </c>
      <c r="AK187" s="359">
        <v>10</v>
      </c>
      <c r="AL187" s="356" t="s">
        <v>113</v>
      </c>
      <c r="AM187" s="356" t="s">
        <v>245</v>
      </c>
      <c r="AN187" s="356" t="s">
        <v>79</v>
      </c>
      <c r="AO187" s="356" t="s">
        <v>66</v>
      </c>
      <c r="AP187" s="359">
        <v>9</v>
      </c>
      <c r="AQ187" s="359">
        <v>10</v>
      </c>
      <c r="AR187" s="356" t="s">
        <v>65</v>
      </c>
      <c r="AS187" s="356" t="s">
        <v>85</v>
      </c>
      <c r="AT187" s="356" t="s">
        <v>557</v>
      </c>
      <c r="AU187" s="356"/>
      <c r="AV187" s="359">
        <v>9</v>
      </c>
      <c r="AW187" s="359">
        <v>12</v>
      </c>
      <c r="AX187" s="359">
        <v>8</v>
      </c>
      <c r="AY187" s="303">
        <f t="shared" si="46"/>
        <v>14</v>
      </c>
      <c r="AZ187" s="303">
        <f t="shared" si="47"/>
        <v>7</v>
      </c>
      <c r="BA187" s="303">
        <f t="shared" si="48"/>
        <v>11</v>
      </c>
      <c r="BB187" s="303">
        <f t="shared" si="49"/>
        <v>11</v>
      </c>
      <c r="BC187" s="303">
        <f t="shared" si="50"/>
        <v>37</v>
      </c>
      <c r="BD187" s="303">
        <f t="shared" si="51"/>
        <v>19</v>
      </c>
      <c r="BE187" s="303">
        <f t="shared" si="52"/>
        <v>10</v>
      </c>
      <c r="BF187" s="303">
        <f t="shared" si="53"/>
        <v>10</v>
      </c>
      <c r="BG187" s="303">
        <f t="shared" si="54"/>
        <v>11</v>
      </c>
      <c r="BH187" s="303"/>
      <c r="BI187" s="303">
        <f t="shared" si="55"/>
        <v>18</v>
      </c>
      <c r="BJ187" s="303">
        <f t="shared" si="56"/>
        <v>15</v>
      </c>
      <c r="BK187" s="303">
        <f t="shared" si="57"/>
        <v>47</v>
      </c>
      <c r="BL187" s="303" t="str">
        <f t="shared" si="58"/>
        <v>-</v>
      </c>
      <c r="BM187" s="303">
        <f t="shared" si="59"/>
        <v>13</v>
      </c>
      <c r="BN187" s="303">
        <f t="shared" si="60"/>
        <v>9</v>
      </c>
      <c r="CB187" s="378"/>
      <c r="CC187" s="334"/>
      <c r="CD187" s="334"/>
      <c r="CE187" s="334"/>
      <c r="CF187" s="334"/>
      <c r="CG187" s="334"/>
      <c r="CH187" s="334"/>
      <c r="CI187" s="334"/>
      <c r="CJ187" s="332"/>
      <c r="CK187" s="332"/>
      <c r="CL187" s="332"/>
      <c r="CM187" s="332"/>
      <c r="CN187" s="332"/>
      <c r="CO187" s="332"/>
      <c r="CP187" s="332"/>
      <c r="CQ187" s="332"/>
      <c r="CR187" s="313"/>
      <c r="CS187" s="313"/>
      <c r="CT187" s="334"/>
      <c r="CU187" s="334"/>
      <c r="CV187" s="334"/>
      <c r="CW187" s="334"/>
      <c r="CX187" s="334"/>
      <c r="CY187" s="334"/>
      <c r="CZ187" s="334"/>
      <c r="DA187" s="332"/>
      <c r="DB187" s="332"/>
      <c r="DC187" s="332"/>
      <c r="DD187" s="332"/>
      <c r="DE187" s="332"/>
      <c r="DF187" s="332"/>
      <c r="DG187" s="332"/>
      <c r="DH187" s="332"/>
      <c r="DI187" s="313"/>
      <c r="DJ187" s="358"/>
      <c r="DK187" s="315"/>
      <c r="DL187" s="307"/>
      <c r="DM187" s="307"/>
      <c r="DN187" s="307"/>
      <c r="DO187" s="307"/>
      <c r="DP187" s="307"/>
      <c r="DQ187" s="307"/>
      <c r="DR187" s="307"/>
      <c r="DS187" s="307"/>
      <c r="DT187" s="307"/>
      <c r="DU187" s="307"/>
      <c r="DV187" s="307"/>
      <c r="DW187" s="307"/>
      <c r="DX187" s="307"/>
      <c r="DY187" s="307"/>
      <c r="DZ187" s="307"/>
      <c r="EA187" s="307"/>
      <c r="EB187" s="307"/>
      <c r="EC187" s="307"/>
      <c r="ED187" s="307"/>
      <c r="EE187" s="307"/>
      <c r="EF187" s="307"/>
      <c r="EG187" s="307"/>
      <c r="EH187" s="307"/>
      <c r="EI187" s="307"/>
      <c r="EJ187" s="307"/>
      <c r="EK187" s="307"/>
      <c r="EL187" s="307"/>
      <c r="EM187" s="307"/>
      <c r="EN187" s="307"/>
      <c r="EO187" s="307"/>
      <c r="EP187" s="307"/>
      <c r="EQ187" s="307"/>
      <c r="ER187" s="307"/>
      <c r="ES187" s="307"/>
      <c r="ET187" s="307"/>
      <c r="EU187" s="307"/>
      <c r="EV187" s="390"/>
      <c r="EW187" s="390"/>
      <c r="EX187" s="307"/>
      <c r="EY187" s="307"/>
      <c r="EZ187" s="307"/>
      <c r="FA187" s="307"/>
      <c r="FB187" s="307"/>
      <c r="FC187" s="307"/>
      <c r="FD187" s="307"/>
      <c r="FE187" s="307"/>
      <c r="FF187" s="307"/>
      <c r="FG187" s="307"/>
      <c r="FH187" s="307"/>
      <c r="FI187" s="307"/>
      <c r="FJ187" s="305"/>
      <c r="FK187" s="305"/>
      <c r="FL187" s="305"/>
      <c r="FM187" s="305"/>
      <c r="FN187" s="305"/>
      <c r="FO187" s="305"/>
      <c r="FP187" s="305"/>
      <c r="FQ187" s="305"/>
      <c r="FR187" s="305"/>
      <c r="FS187" s="305"/>
      <c r="FT187" s="305"/>
      <c r="FU187" s="305"/>
      <c r="FV187" s="305"/>
      <c r="FW187" s="305"/>
      <c r="FX187" s="305"/>
      <c r="FY187" s="305"/>
      <c r="FZ187" s="309"/>
      <c r="GA187" s="305"/>
      <c r="GB187" s="305"/>
      <c r="GC187" s="305"/>
      <c r="GD187" s="305"/>
      <c r="GE187" s="305"/>
      <c r="GF187" s="305"/>
      <c r="GG187" s="305"/>
      <c r="GH187" s="305"/>
      <c r="GI187" s="305"/>
      <c r="GJ187" s="324"/>
      <c r="GK187" s="307"/>
      <c r="GL187" s="307"/>
      <c r="GM187" s="307"/>
      <c r="GN187" s="307"/>
      <c r="GO187" s="307"/>
      <c r="GP187" s="307"/>
      <c r="GQ187" s="307"/>
      <c r="GR187" s="307"/>
      <c r="GS187" s="307"/>
      <c r="GT187" s="307"/>
      <c r="GU187" s="307"/>
      <c r="GV187" s="307"/>
      <c r="GW187" s="307"/>
      <c r="GX187" s="307"/>
      <c r="GY187" s="307"/>
      <c r="GZ187" s="307"/>
      <c r="HA187" s="307"/>
      <c r="HB187" s="307"/>
      <c r="HC187" s="307"/>
      <c r="HD187" s="307"/>
      <c r="HE187" s="307"/>
      <c r="HF187" s="307"/>
      <c r="HG187" s="307"/>
      <c r="HH187" s="307"/>
      <c r="HI187" s="307"/>
      <c r="HJ187" s="307"/>
      <c r="HK187" s="307"/>
      <c r="HL187" s="307"/>
      <c r="HM187" s="307"/>
      <c r="HN187" s="307"/>
      <c r="HO187" s="307"/>
      <c r="HP187" s="307"/>
      <c r="HQ187" s="307"/>
      <c r="HR187" s="307"/>
      <c r="HS187" s="307"/>
      <c r="HT187" s="307"/>
      <c r="HU187" s="307"/>
      <c r="HV187" s="307"/>
      <c r="HW187" s="307"/>
      <c r="HX187" s="307"/>
      <c r="HY187" s="307"/>
      <c r="HZ187" s="307"/>
      <c r="IA187" s="307"/>
      <c r="IB187" s="307"/>
      <c r="IC187" s="307"/>
      <c r="ID187" s="307"/>
      <c r="IE187" s="307"/>
      <c r="IF187" s="307"/>
      <c r="IG187" s="307"/>
      <c r="IH187" s="307"/>
      <c r="II187" s="307"/>
      <c r="IJ187" s="307"/>
      <c r="IK187" s="307"/>
      <c r="IL187" s="307"/>
      <c r="IM187" s="307"/>
      <c r="IN187" s="307"/>
      <c r="IO187" s="307"/>
      <c r="IP187" s="307"/>
      <c r="IQ187" s="307"/>
      <c r="IR187" s="307"/>
      <c r="IS187" s="307"/>
      <c r="IT187" s="307"/>
      <c r="IU187" s="307"/>
      <c r="IV187" s="307"/>
      <c r="IW187" s="307"/>
      <c r="IX187" s="307"/>
      <c r="IY187" s="307"/>
      <c r="IZ187" s="307"/>
      <c r="JA187" s="307"/>
      <c r="JB187" s="307"/>
      <c r="JC187" s="307"/>
      <c r="JD187" s="307"/>
      <c r="JE187" s="307"/>
      <c r="JF187" s="307"/>
      <c r="JG187" s="307"/>
      <c r="JH187" s="307"/>
      <c r="JI187" s="307"/>
      <c r="JJ187" s="307"/>
      <c r="JK187" s="307"/>
      <c r="JL187" s="307"/>
      <c r="JM187" s="307"/>
      <c r="JN187" s="307"/>
      <c r="JO187" s="307"/>
      <c r="JP187" s="307"/>
      <c r="JQ187" s="307"/>
      <c r="JR187" s="307"/>
      <c r="JS187" s="307"/>
      <c r="JT187" s="307"/>
      <c r="JU187" s="307"/>
      <c r="JV187" s="307"/>
      <c r="JW187" s="307"/>
      <c r="JX187" s="307"/>
      <c r="JY187" s="307"/>
      <c r="JZ187" s="307"/>
      <c r="KA187" s="307"/>
      <c r="KB187" s="307"/>
      <c r="KC187" s="307"/>
      <c r="KD187" s="307"/>
      <c r="KE187" s="305"/>
      <c r="KF187" s="305"/>
      <c r="KG187" s="305"/>
      <c r="KH187" s="305"/>
      <c r="KI187" s="305"/>
      <c r="KJ187" s="305"/>
      <c r="KK187" s="305"/>
      <c r="KL187" s="305"/>
      <c r="KM187" s="305"/>
      <c r="KN187" s="307"/>
      <c r="KO187" s="307"/>
      <c r="KP187" s="307"/>
      <c r="KQ187" s="307"/>
      <c r="KR187" s="307"/>
      <c r="KS187" s="307"/>
      <c r="KT187" s="307"/>
    </row>
    <row r="188" spans="14:306" s="56" customFormat="1" ht="15" customHeight="1">
      <c r="N188" s="341"/>
      <c r="O188" s="330"/>
      <c r="P188" s="330"/>
      <c r="Q188" s="330"/>
      <c r="R188" s="330"/>
      <c r="S188" s="330"/>
      <c r="T188" s="330"/>
      <c r="U188" s="330"/>
      <c r="W188" s="330"/>
      <c r="X188" s="330"/>
      <c r="Y188" s="330"/>
      <c r="Z188" s="330"/>
      <c r="AA188" s="330"/>
      <c r="AB188" s="330"/>
      <c r="AC188" s="330"/>
      <c r="AD188" s="330"/>
      <c r="AE188" s="330"/>
      <c r="AG188" s="354">
        <v>10</v>
      </c>
      <c r="AH188" s="354"/>
      <c r="AI188" s="356" t="s">
        <v>75</v>
      </c>
      <c r="AJ188" s="356" t="s">
        <v>72</v>
      </c>
      <c r="AK188" s="359">
        <v>11</v>
      </c>
      <c r="AL188" s="359">
        <v>11</v>
      </c>
      <c r="AM188" s="356" t="s">
        <v>247</v>
      </c>
      <c r="AN188" s="356" t="s">
        <v>82</v>
      </c>
      <c r="AO188" s="359">
        <v>10</v>
      </c>
      <c r="AP188" s="356" t="s">
        <v>68</v>
      </c>
      <c r="AQ188" s="356" t="s">
        <v>71</v>
      </c>
      <c r="AR188" s="356" t="s">
        <v>130</v>
      </c>
      <c r="AS188" s="356" t="s">
        <v>76</v>
      </c>
      <c r="AT188" s="356" t="s">
        <v>94</v>
      </c>
      <c r="AU188" s="356"/>
      <c r="AV188" s="371" t="s">
        <v>0</v>
      </c>
      <c r="AW188" s="359">
        <v>13</v>
      </c>
      <c r="AX188" s="359">
        <v>9</v>
      </c>
      <c r="AY188" s="303">
        <f t="shared" si="46"/>
        <v>17</v>
      </c>
      <c r="AZ188" s="303">
        <f t="shared" si="47"/>
        <v>9</v>
      </c>
      <c r="BA188" s="303">
        <f t="shared" si="48"/>
        <v>12</v>
      </c>
      <c r="BB188" s="303">
        <f t="shared" si="49"/>
        <v>12</v>
      </c>
      <c r="BC188" s="303">
        <f t="shared" si="50"/>
        <v>42</v>
      </c>
      <c r="BD188" s="303">
        <f t="shared" si="51"/>
        <v>21</v>
      </c>
      <c r="BE188" s="303">
        <f t="shared" si="52"/>
        <v>11</v>
      </c>
      <c r="BF188" s="303">
        <f t="shared" si="53"/>
        <v>12</v>
      </c>
      <c r="BG188" s="303">
        <f t="shared" si="54"/>
        <v>13</v>
      </c>
      <c r="BH188" s="303"/>
      <c r="BI188" s="303">
        <f t="shared" si="55"/>
        <v>20</v>
      </c>
      <c r="BJ188" s="303">
        <f t="shared" si="56"/>
        <v>17</v>
      </c>
      <c r="BK188" s="303">
        <f t="shared" si="57"/>
        <v>52</v>
      </c>
      <c r="BL188" s="303">
        <f t="shared" si="58"/>
        <v>10</v>
      </c>
      <c r="BM188" s="303">
        <f t="shared" si="59"/>
        <v>14</v>
      </c>
      <c r="BN188" s="303" t="str">
        <f t="shared" si="60"/>
        <v>-</v>
      </c>
      <c r="CB188" s="378"/>
      <c r="CC188" s="334"/>
      <c r="CD188" s="334"/>
      <c r="CE188" s="334"/>
      <c r="CF188" s="334"/>
      <c r="CG188" s="334"/>
      <c r="CH188" s="332"/>
      <c r="CI188" s="332"/>
      <c r="CJ188" s="332"/>
      <c r="CK188" s="332"/>
      <c r="CL188" s="332"/>
      <c r="CM188" s="332"/>
      <c r="CN188" s="332"/>
      <c r="CO188" s="332"/>
      <c r="CP188" s="332"/>
      <c r="CQ188" s="332"/>
      <c r="CR188" s="313"/>
      <c r="CS188" s="313"/>
      <c r="CT188" s="334"/>
      <c r="CU188" s="334"/>
      <c r="CV188" s="334"/>
      <c r="CW188" s="334"/>
      <c r="CX188" s="334"/>
      <c r="CY188" s="334"/>
      <c r="CZ188" s="334"/>
      <c r="DA188" s="332"/>
      <c r="DB188" s="332"/>
      <c r="DC188" s="332"/>
      <c r="DD188" s="332"/>
      <c r="DE188" s="332"/>
      <c r="DF188" s="332"/>
      <c r="DG188" s="332"/>
      <c r="DH188" s="332"/>
      <c r="DI188" s="313"/>
      <c r="DJ188" s="358"/>
      <c r="DK188" s="315"/>
      <c r="DL188" s="307"/>
      <c r="DM188" s="307"/>
      <c r="DN188" s="307"/>
      <c r="DO188" s="307"/>
      <c r="DP188" s="307"/>
      <c r="DQ188" s="307"/>
      <c r="DR188" s="307"/>
      <c r="DS188" s="307"/>
      <c r="DT188" s="307"/>
      <c r="DU188" s="307"/>
      <c r="DV188" s="307"/>
      <c r="DW188" s="307"/>
      <c r="DX188" s="307"/>
      <c r="DY188" s="307"/>
      <c r="DZ188" s="307"/>
      <c r="EA188" s="307"/>
      <c r="EB188" s="307"/>
      <c r="EC188" s="307"/>
      <c r="ED188" s="307"/>
      <c r="EE188" s="307"/>
      <c r="EF188" s="307"/>
      <c r="EG188" s="307"/>
      <c r="EH188" s="307"/>
      <c r="EI188" s="307"/>
      <c r="EJ188" s="307"/>
      <c r="EK188" s="307"/>
      <c r="EL188" s="307"/>
      <c r="EM188" s="307"/>
      <c r="EN188" s="307"/>
      <c r="EO188" s="307"/>
      <c r="EP188" s="307"/>
      <c r="EQ188" s="307"/>
      <c r="ER188" s="307"/>
      <c r="ES188" s="307"/>
      <c r="ET188" s="307"/>
      <c r="EU188" s="307"/>
      <c r="EV188" s="390"/>
      <c r="EW188" s="390"/>
      <c r="EX188" s="307"/>
      <c r="EY188" s="307"/>
      <c r="EZ188" s="307"/>
      <c r="FA188" s="307"/>
      <c r="FB188" s="307"/>
      <c r="FC188" s="307"/>
      <c r="FD188" s="307"/>
      <c r="FE188" s="307"/>
      <c r="FF188" s="307"/>
      <c r="FG188" s="307"/>
      <c r="FH188" s="307"/>
      <c r="FI188" s="307"/>
      <c r="FJ188" s="305"/>
      <c r="FK188" s="305"/>
      <c r="FL188" s="305"/>
      <c r="FM188" s="305"/>
      <c r="FN188" s="305"/>
      <c r="FO188" s="305"/>
      <c r="FP188" s="305"/>
      <c r="FQ188" s="305"/>
      <c r="FR188" s="305"/>
      <c r="FS188" s="305"/>
      <c r="FT188" s="305"/>
      <c r="FU188" s="305"/>
      <c r="FV188" s="305"/>
      <c r="FW188" s="305"/>
      <c r="FX188" s="305"/>
      <c r="FY188" s="305"/>
      <c r="FZ188" s="309"/>
      <c r="GA188" s="305"/>
      <c r="GB188" s="305"/>
      <c r="GC188" s="305"/>
      <c r="GD188" s="305"/>
      <c r="GE188" s="305"/>
      <c r="GF188" s="305"/>
      <c r="GG188" s="305"/>
      <c r="GH188" s="305"/>
      <c r="GI188" s="305"/>
      <c r="GJ188" s="324"/>
      <c r="GK188" s="307"/>
      <c r="GL188" s="307"/>
      <c r="GM188" s="307"/>
      <c r="GN188" s="307"/>
      <c r="GO188" s="307"/>
      <c r="GP188" s="307"/>
      <c r="GQ188" s="307"/>
      <c r="GR188" s="307"/>
      <c r="GS188" s="307"/>
      <c r="GT188" s="307"/>
      <c r="GU188" s="307"/>
      <c r="GV188" s="307"/>
      <c r="GW188" s="307"/>
      <c r="GX188" s="307"/>
      <c r="GY188" s="307"/>
      <c r="GZ188" s="307"/>
      <c r="HA188" s="307"/>
      <c r="HB188" s="307"/>
      <c r="HC188" s="307"/>
      <c r="HD188" s="307"/>
      <c r="HE188" s="307"/>
      <c r="HF188" s="307"/>
      <c r="HG188" s="307"/>
      <c r="HH188" s="307"/>
      <c r="HI188" s="307"/>
      <c r="HJ188" s="307"/>
      <c r="HK188" s="307"/>
      <c r="HL188" s="307"/>
      <c r="HM188" s="307"/>
      <c r="HN188" s="307"/>
      <c r="HO188" s="307"/>
      <c r="HP188" s="307"/>
      <c r="HQ188" s="307"/>
      <c r="HR188" s="307"/>
      <c r="HS188" s="307"/>
      <c r="HT188" s="307"/>
      <c r="HU188" s="307"/>
      <c r="HV188" s="307"/>
      <c r="HW188" s="307"/>
      <c r="HX188" s="307"/>
      <c r="HY188" s="307"/>
      <c r="HZ188" s="307"/>
      <c r="IA188" s="307"/>
      <c r="IB188" s="307"/>
      <c r="IC188" s="307"/>
      <c r="ID188" s="307"/>
      <c r="IE188" s="307"/>
      <c r="IF188" s="307"/>
      <c r="IG188" s="307"/>
      <c r="IH188" s="307"/>
      <c r="II188" s="307"/>
      <c r="IJ188" s="307"/>
      <c r="IK188" s="307"/>
      <c r="IL188" s="307"/>
      <c r="IM188" s="307"/>
      <c r="IN188" s="307"/>
      <c r="IO188" s="307"/>
      <c r="IP188" s="307"/>
      <c r="IQ188" s="307"/>
      <c r="IR188" s="307"/>
      <c r="IS188" s="307"/>
      <c r="IT188" s="307"/>
      <c r="IU188" s="307"/>
      <c r="IV188" s="307"/>
      <c r="IW188" s="307"/>
      <c r="IX188" s="307"/>
      <c r="IY188" s="307"/>
      <c r="IZ188" s="307"/>
      <c r="JA188" s="307"/>
      <c r="JB188" s="307"/>
      <c r="JC188" s="307"/>
      <c r="JD188" s="307"/>
      <c r="JE188" s="307"/>
      <c r="JF188" s="307"/>
      <c r="JG188" s="307"/>
      <c r="JH188" s="307"/>
      <c r="JI188" s="307"/>
      <c r="JJ188" s="307"/>
      <c r="JK188" s="307"/>
      <c r="JL188" s="307"/>
      <c r="JM188" s="307"/>
      <c r="JN188" s="307"/>
      <c r="JO188" s="307"/>
      <c r="JP188" s="307"/>
      <c r="JQ188" s="307"/>
      <c r="JR188" s="307"/>
      <c r="JS188" s="307"/>
      <c r="JT188" s="307"/>
      <c r="JU188" s="307"/>
      <c r="JV188" s="307"/>
      <c r="JW188" s="307"/>
      <c r="JX188" s="307"/>
      <c r="JY188" s="307"/>
      <c r="JZ188" s="307"/>
      <c r="KA188" s="307"/>
      <c r="KB188" s="307"/>
      <c r="KC188" s="307"/>
      <c r="KD188" s="307"/>
      <c r="KE188" s="305"/>
      <c r="KF188" s="305"/>
      <c r="KG188" s="305"/>
      <c r="KH188" s="305"/>
      <c r="KI188" s="305"/>
      <c r="KJ188" s="307"/>
      <c r="KK188" s="307"/>
      <c r="KL188" s="307"/>
      <c r="KM188" s="307"/>
      <c r="KN188" s="307"/>
      <c r="KO188" s="307"/>
      <c r="KP188" s="307"/>
      <c r="KQ188" s="307"/>
      <c r="KR188" s="307"/>
      <c r="KS188" s="307"/>
      <c r="KT188" s="307"/>
    </row>
    <row r="189" spans="14:306" s="56" customFormat="1" ht="15" customHeight="1">
      <c r="N189" s="341"/>
      <c r="O189" s="330"/>
      <c r="P189" s="330"/>
      <c r="Q189" s="330"/>
      <c r="R189" s="330"/>
      <c r="S189" s="330"/>
      <c r="T189" s="330"/>
      <c r="U189" s="330"/>
      <c r="W189" s="330"/>
      <c r="X189" s="330"/>
      <c r="Y189" s="330"/>
      <c r="Z189" s="330"/>
      <c r="AA189" s="330"/>
      <c r="AB189" s="330"/>
      <c r="AC189" s="330"/>
      <c r="AD189" s="330"/>
      <c r="AE189" s="330"/>
      <c r="AG189" s="351">
        <v>11</v>
      </c>
      <c r="AH189" s="351"/>
      <c r="AI189" s="356" t="s">
        <v>78</v>
      </c>
      <c r="AJ189" s="356" t="s">
        <v>175</v>
      </c>
      <c r="AK189" s="359">
        <v>12</v>
      </c>
      <c r="AL189" s="356" t="s">
        <v>156</v>
      </c>
      <c r="AM189" s="356" t="s">
        <v>212</v>
      </c>
      <c r="AN189" s="356" t="s">
        <v>86</v>
      </c>
      <c r="AO189" s="359">
        <v>11</v>
      </c>
      <c r="AP189" s="356" t="s">
        <v>156</v>
      </c>
      <c r="AQ189" s="356" t="s">
        <v>85</v>
      </c>
      <c r="AR189" s="356" t="s">
        <v>167</v>
      </c>
      <c r="AS189" s="356" t="s">
        <v>79</v>
      </c>
      <c r="AT189" s="356" t="s">
        <v>184</v>
      </c>
      <c r="AU189" s="356"/>
      <c r="AV189" s="359">
        <v>10</v>
      </c>
      <c r="AW189" s="359">
        <v>14</v>
      </c>
      <c r="AX189" s="371" t="s">
        <v>0</v>
      </c>
      <c r="AY189" s="303">
        <f t="shared" si="46"/>
        <v>20</v>
      </c>
      <c r="AZ189" s="303">
        <f t="shared" si="47"/>
        <v>12</v>
      </c>
      <c r="BA189" s="303">
        <f t="shared" si="48"/>
        <v>13</v>
      </c>
      <c r="BB189" s="303">
        <f t="shared" si="49"/>
        <v>14</v>
      </c>
      <c r="BC189" s="303">
        <f t="shared" si="50"/>
        <v>46</v>
      </c>
      <c r="BD189" s="303">
        <f t="shared" si="51"/>
        <v>24</v>
      </c>
      <c r="BE189" s="303">
        <f t="shared" si="52"/>
        <v>12</v>
      </c>
      <c r="BF189" s="303">
        <f t="shared" si="53"/>
        <v>14</v>
      </c>
      <c r="BG189" s="303">
        <f t="shared" si="54"/>
        <v>15</v>
      </c>
      <c r="BH189" s="303"/>
      <c r="BI189" s="303">
        <f t="shared" si="55"/>
        <v>23</v>
      </c>
      <c r="BJ189" s="303">
        <f t="shared" si="56"/>
        <v>19</v>
      </c>
      <c r="BK189" s="303">
        <f t="shared" si="57"/>
        <v>58</v>
      </c>
      <c r="BL189" s="303">
        <f t="shared" si="58"/>
        <v>11</v>
      </c>
      <c r="BM189" s="303">
        <f t="shared" si="59"/>
        <v>15</v>
      </c>
      <c r="BN189" s="303">
        <f t="shared" si="60"/>
        <v>10</v>
      </c>
      <c r="CB189" s="378"/>
      <c r="CC189" s="334"/>
      <c r="CD189" s="334"/>
      <c r="CE189" s="334"/>
      <c r="CF189" s="334"/>
      <c r="CG189" s="334"/>
      <c r="CH189" s="334"/>
      <c r="CI189" s="334"/>
      <c r="CJ189" s="332"/>
      <c r="CK189" s="332"/>
      <c r="CL189" s="332"/>
      <c r="CM189" s="332"/>
      <c r="CN189" s="332"/>
      <c r="CO189" s="332"/>
      <c r="CP189" s="332"/>
      <c r="CQ189" s="332"/>
      <c r="CR189" s="313"/>
      <c r="CS189" s="313"/>
      <c r="CT189" s="334"/>
      <c r="CU189" s="334"/>
      <c r="CV189" s="332"/>
      <c r="CW189" s="334"/>
      <c r="CX189" s="334"/>
      <c r="CY189" s="334"/>
      <c r="CZ189" s="334"/>
      <c r="DA189" s="332"/>
      <c r="DB189" s="332"/>
      <c r="DC189" s="332"/>
      <c r="DD189" s="332"/>
      <c r="DE189" s="332"/>
      <c r="DF189" s="332"/>
      <c r="DG189" s="332"/>
      <c r="DH189" s="332"/>
      <c r="DI189" s="313"/>
      <c r="DJ189" s="358"/>
      <c r="DK189" s="315"/>
      <c r="DL189" s="307"/>
      <c r="DM189" s="307"/>
      <c r="DN189" s="307"/>
      <c r="DO189" s="307"/>
      <c r="DP189" s="307"/>
      <c r="DQ189" s="307"/>
      <c r="DR189" s="307"/>
      <c r="DS189" s="307"/>
      <c r="DT189" s="307"/>
      <c r="DU189" s="307"/>
      <c r="DV189" s="307"/>
      <c r="DW189" s="307"/>
      <c r="DX189" s="307"/>
      <c r="DY189" s="307"/>
      <c r="DZ189" s="307"/>
      <c r="EA189" s="307"/>
      <c r="EB189" s="307"/>
      <c r="EC189" s="307"/>
      <c r="ED189" s="307"/>
      <c r="EE189" s="307"/>
      <c r="EF189" s="307"/>
      <c r="EG189" s="307"/>
      <c r="EH189" s="307"/>
      <c r="EI189" s="307"/>
      <c r="EJ189" s="307"/>
      <c r="EK189" s="307"/>
      <c r="EL189" s="307"/>
      <c r="EM189" s="307"/>
      <c r="EN189" s="307"/>
      <c r="EO189" s="307"/>
      <c r="EP189" s="307"/>
      <c r="EQ189" s="307"/>
      <c r="ER189" s="307"/>
      <c r="ES189" s="307"/>
      <c r="ET189" s="307"/>
      <c r="EU189" s="307"/>
      <c r="EV189" s="390"/>
      <c r="EW189" s="390"/>
      <c r="EX189" s="307"/>
      <c r="EY189" s="307"/>
      <c r="EZ189" s="307"/>
      <c r="FA189" s="307"/>
      <c r="FB189" s="307"/>
      <c r="FC189" s="307"/>
      <c r="FD189" s="307"/>
      <c r="FE189" s="307"/>
      <c r="FF189" s="307"/>
      <c r="FG189" s="307"/>
      <c r="FH189" s="307"/>
      <c r="FI189" s="307"/>
      <c r="FJ189" s="305"/>
      <c r="FK189" s="305"/>
      <c r="FL189" s="305"/>
      <c r="FM189" s="305"/>
      <c r="FN189" s="305"/>
      <c r="FO189" s="305"/>
      <c r="FP189" s="305"/>
      <c r="FQ189" s="305"/>
      <c r="FR189" s="305"/>
      <c r="FS189" s="305"/>
      <c r="FT189" s="305"/>
      <c r="FU189" s="305"/>
      <c r="FV189" s="305"/>
      <c r="FW189" s="305"/>
      <c r="FX189" s="305"/>
      <c r="FY189" s="305"/>
      <c r="FZ189" s="309"/>
      <c r="GA189" s="305"/>
      <c r="GB189" s="305"/>
      <c r="GC189" s="305"/>
      <c r="GD189" s="305"/>
      <c r="GE189" s="305"/>
      <c r="GF189" s="305"/>
      <c r="GG189" s="305"/>
      <c r="GH189" s="305"/>
      <c r="GI189" s="305"/>
      <c r="GJ189" s="324"/>
      <c r="GK189" s="307"/>
      <c r="GL189" s="307"/>
      <c r="GM189" s="307"/>
      <c r="GN189" s="307"/>
      <c r="GO189" s="307"/>
      <c r="GP189" s="307"/>
      <c r="GQ189" s="307"/>
      <c r="GR189" s="307"/>
      <c r="GS189" s="307"/>
      <c r="GT189" s="307"/>
      <c r="GU189" s="307"/>
      <c r="GV189" s="307"/>
      <c r="GW189" s="307"/>
      <c r="GX189" s="307"/>
      <c r="GY189" s="307"/>
      <c r="GZ189" s="307"/>
      <c r="HA189" s="307"/>
      <c r="HB189" s="307"/>
      <c r="HC189" s="307"/>
      <c r="HD189" s="307"/>
      <c r="HE189" s="307"/>
      <c r="HF189" s="307"/>
      <c r="HG189" s="307"/>
      <c r="HH189" s="307"/>
      <c r="HI189" s="307"/>
      <c r="HJ189" s="307"/>
      <c r="HK189" s="307"/>
      <c r="HL189" s="307"/>
      <c r="HM189" s="307"/>
      <c r="HN189" s="307"/>
      <c r="HO189" s="307"/>
      <c r="HP189" s="307"/>
      <c r="HQ189" s="307"/>
      <c r="HR189" s="307"/>
      <c r="HS189" s="307"/>
      <c r="HT189" s="307"/>
      <c r="HU189" s="307"/>
      <c r="HV189" s="307"/>
      <c r="HW189" s="307"/>
      <c r="HX189" s="307"/>
      <c r="HY189" s="307"/>
      <c r="HZ189" s="307"/>
      <c r="IA189" s="307"/>
      <c r="IB189" s="307"/>
      <c r="IC189" s="307"/>
      <c r="ID189" s="307"/>
      <c r="IE189" s="307"/>
      <c r="IF189" s="307"/>
      <c r="IG189" s="307"/>
      <c r="IH189" s="307"/>
      <c r="II189" s="307"/>
      <c r="IJ189" s="307"/>
      <c r="IK189" s="307"/>
      <c r="IL189" s="307"/>
      <c r="IM189" s="307"/>
      <c r="IN189" s="307"/>
      <c r="IO189" s="307"/>
      <c r="IP189" s="307"/>
      <c r="IQ189" s="307"/>
      <c r="IR189" s="307"/>
      <c r="IS189" s="307"/>
      <c r="IT189" s="307"/>
      <c r="IU189" s="307"/>
      <c r="IV189" s="307"/>
      <c r="IW189" s="307"/>
      <c r="IX189" s="307"/>
      <c r="IY189" s="307"/>
      <c r="IZ189" s="307"/>
      <c r="JA189" s="307"/>
      <c r="JB189" s="307"/>
      <c r="JC189" s="307"/>
      <c r="JD189" s="307"/>
      <c r="JE189" s="307"/>
      <c r="JF189" s="307"/>
      <c r="JG189" s="307"/>
      <c r="JH189" s="307"/>
      <c r="JI189" s="307"/>
      <c r="JJ189" s="307"/>
      <c r="JK189" s="307"/>
      <c r="JL189" s="307"/>
      <c r="JM189" s="307"/>
      <c r="JN189" s="307"/>
      <c r="JO189" s="307"/>
      <c r="JP189" s="307"/>
      <c r="JQ189" s="307"/>
      <c r="JR189" s="307"/>
      <c r="JS189" s="307"/>
      <c r="JT189" s="307"/>
      <c r="JU189" s="307"/>
      <c r="JV189" s="307"/>
      <c r="JW189" s="307"/>
      <c r="JX189" s="307"/>
      <c r="JY189" s="307"/>
      <c r="JZ189" s="307"/>
      <c r="KA189" s="307"/>
      <c r="KB189" s="307"/>
      <c r="KC189" s="307"/>
      <c r="KD189" s="307"/>
      <c r="KE189" s="307"/>
      <c r="KF189" s="307"/>
      <c r="KG189" s="307"/>
      <c r="KH189" s="307"/>
      <c r="KI189" s="307"/>
      <c r="KJ189" s="307"/>
      <c r="KK189" s="307"/>
      <c r="KL189" s="307"/>
      <c r="KM189" s="307"/>
      <c r="KN189" s="307"/>
      <c r="KO189" s="307"/>
      <c r="KP189" s="307"/>
      <c r="KQ189" s="307"/>
      <c r="KR189" s="307"/>
      <c r="KS189" s="307"/>
      <c r="KT189" s="307"/>
    </row>
    <row r="190" spans="14:306" s="56" customFormat="1" ht="15" customHeight="1">
      <c r="N190" s="341"/>
      <c r="O190" s="330"/>
      <c r="P190" s="330"/>
      <c r="Q190" s="330"/>
      <c r="R190" s="330"/>
      <c r="S190" s="330"/>
      <c r="T190" s="330"/>
      <c r="U190" s="330"/>
      <c r="W190" s="330"/>
      <c r="X190" s="330"/>
      <c r="Y190" s="330"/>
      <c r="Z190" s="330"/>
      <c r="AA190" s="330"/>
      <c r="AB190" s="330"/>
      <c r="AC190" s="330"/>
      <c r="AD190" s="330"/>
      <c r="AE190" s="330"/>
      <c r="AG190" s="354">
        <v>12</v>
      </c>
      <c r="AH190" s="354"/>
      <c r="AI190" s="356" t="s">
        <v>242</v>
      </c>
      <c r="AJ190" s="356" t="s">
        <v>156</v>
      </c>
      <c r="AK190" s="359">
        <v>13</v>
      </c>
      <c r="AL190" s="359">
        <v>14</v>
      </c>
      <c r="AM190" s="356" t="s">
        <v>213</v>
      </c>
      <c r="AN190" s="356" t="s">
        <v>89</v>
      </c>
      <c r="AO190" s="356" t="s">
        <v>156</v>
      </c>
      <c r="AP190" s="356" t="s">
        <v>157</v>
      </c>
      <c r="AQ190" s="359">
        <v>15</v>
      </c>
      <c r="AR190" s="356" t="s">
        <v>140</v>
      </c>
      <c r="AS190" s="356" t="s">
        <v>82</v>
      </c>
      <c r="AT190" s="356" t="s">
        <v>187</v>
      </c>
      <c r="AU190" s="356"/>
      <c r="AV190" s="359">
        <v>11</v>
      </c>
      <c r="AW190" s="356" t="s">
        <v>76</v>
      </c>
      <c r="AX190" s="359">
        <v>10</v>
      </c>
      <c r="AY190" s="303">
        <f t="shared" si="46"/>
        <v>24</v>
      </c>
      <c r="AZ190" s="303">
        <f t="shared" si="47"/>
        <v>14</v>
      </c>
      <c r="BA190" s="303">
        <f t="shared" si="48"/>
        <v>14</v>
      </c>
      <c r="BB190" s="303">
        <f t="shared" si="49"/>
        <v>15</v>
      </c>
      <c r="BC190" s="303">
        <f t="shared" si="50"/>
        <v>50</v>
      </c>
      <c r="BD190" s="303">
        <f t="shared" si="51"/>
        <v>26</v>
      </c>
      <c r="BE190" s="303">
        <f t="shared" si="52"/>
        <v>14</v>
      </c>
      <c r="BF190" s="303">
        <f t="shared" si="53"/>
        <v>16</v>
      </c>
      <c r="BG190" s="303">
        <f t="shared" si="54"/>
        <v>16</v>
      </c>
      <c r="BH190" s="303"/>
      <c r="BI190" s="303">
        <f t="shared" si="55"/>
        <v>25</v>
      </c>
      <c r="BJ190" s="303">
        <f t="shared" si="56"/>
        <v>21</v>
      </c>
      <c r="BK190" s="303">
        <f t="shared" si="57"/>
        <v>64</v>
      </c>
      <c r="BL190" s="303">
        <f t="shared" si="58"/>
        <v>12</v>
      </c>
      <c r="BM190" s="303">
        <f t="shared" si="59"/>
        <v>17</v>
      </c>
      <c r="BN190" s="303">
        <f t="shared" si="60"/>
        <v>11</v>
      </c>
      <c r="CB190" s="378"/>
      <c r="CC190" s="334"/>
      <c r="CD190" s="334"/>
      <c r="CE190" s="334"/>
      <c r="CF190" s="334"/>
      <c r="CG190" s="334"/>
      <c r="CH190" s="334"/>
      <c r="CI190" s="334"/>
      <c r="CJ190" s="332"/>
      <c r="CK190" s="332"/>
      <c r="CL190" s="332"/>
      <c r="CM190" s="332"/>
      <c r="CN190" s="332"/>
      <c r="CO190" s="332"/>
      <c r="CP190" s="332"/>
      <c r="CQ190" s="332"/>
      <c r="CR190" s="313"/>
      <c r="CS190" s="313"/>
      <c r="CT190" s="334"/>
      <c r="CU190" s="334"/>
      <c r="CV190" s="334"/>
      <c r="CW190" s="334"/>
      <c r="CX190" s="334"/>
      <c r="CY190" s="334"/>
      <c r="CZ190" s="334"/>
      <c r="DA190" s="332"/>
      <c r="DB190" s="332"/>
      <c r="DC190" s="332"/>
      <c r="DD190" s="332"/>
      <c r="DE190" s="332"/>
      <c r="DF190" s="332"/>
      <c r="DG190" s="332"/>
      <c r="DH190" s="332"/>
      <c r="DI190" s="313"/>
      <c r="DJ190" s="358"/>
      <c r="DK190" s="315"/>
      <c r="DL190" s="307"/>
      <c r="DM190" s="307"/>
      <c r="DN190" s="307"/>
      <c r="DO190" s="307"/>
      <c r="DP190" s="307"/>
      <c r="DQ190" s="307"/>
      <c r="DR190" s="307"/>
      <c r="DS190" s="307"/>
      <c r="DT190" s="307"/>
      <c r="DU190" s="307"/>
      <c r="DV190" s="307"/>
      <c r="DW190" s="307"/>
      <c r="DX190" s="307"/>
      <c r="DY190" s="307"/>
      <c r="DZ190" s="307"/>
      <c r="EA190" s="307"/>
      <c r="EB190" s="307"/>
      <c r="EC190" s="307"/>
      <c r="ED190" s="307"/>
      <c r="EE190" s="307"/>
      <c r="EF190" s="307"/>
      <c r="EG190" s="307"/>
      <c r="EH190" s="307"/>
      <c r="EI190" s="307"/>
      <c r="EJ190" s="307"/>
      <c r="EK190" s="307"/>
      <c r="EL190" s="307"/>
      <c r="EM190" s="307"/>
      <c r="EN190" s="307"/>
      <c r="EO190" s="307"/>
      <c r="EP190" s="307"/>
      <c r="EQ190" s="307"/>
      <c r="ER190" s="307"/>
      <c r="ES190" s="307"/>
      <c r="ET190" s="307"/>
      <c r="EU190" s="307"/>
      <c r="EV190" s="390"/>
      <c r="EW190" s="390"/>
      <c r="EX190" s="307"/>
      <c r="EY190" s="307"/>
      <c r="EZ190" s="307"/>
      <c r="FA190" s="307"/>
      <c r="FB190" s="307"/>
      <c r="FC190" s="307"/>
      <c r="FD190" s="307"/>
      <c r="FE190" s="307"/>
      <c r="FF190" s="307"/>
      <c r="FG190" s="307"/>
      <c r="FH190" s="307"/>
      <c r="FI190" s="307"/>
      <c r="FJ190" s="305"/>
      <c r="FK190" s="305"/>
      <c r="FL190" s="305"/>
      <c r="FM190" s="305"/>
      <c r="FN190" s="305"/>
      <c r="FO190" s="305"/>
      <c r="FP190" s="305"/>
      <c r="FQ190" s="305"/>
      <c r="FR190" s="305"/>
      <c r="FS190" s="305"/>
      <c r="FT190" s="305"/>
      <c r="FU190" s="305"/>
      <c r="FV190" s="305"/>
      <c r="FW190" s="305"/>
      <c r="FX190" s="305"/>
      <c r="FY190" s="305"/>
      <c r="FZ190" s="309"/>
      <c r="GA190" s="305"/>
      <c r="GB190" s="305"/>
      <c r="GC190" s="305"/>
      <c r="GD190" s="305"/>
      <c r="GE190" s="305"/>
      <c r="GF190" s="305"/>
      <c r="GG190" s="305"/>
      <c r="GH190" s="305"/>
      <c r="GI190" s="305"/>
      <c r="GJ190" s="324"/>
      <c r="GK190" s="307"/>
      <c r="GL190" s="307"/>
      <c r="GM190" s="307"/>
      <c r="GN190" s="307"/>
      <c r="GO190" s="307"/>
      <c r="GP190" s="307"/>
      <c r="GQ190" s="307"/>
      <c r="GR190" s="307"/>
      <c r="GS190" s="307"/>
      <c r="GT190" s="307"/>
      <c r="GU190" s="307"/>
      <c r="GV190" s="307"/>
      <c r="GW190" s="307"/>
      <c r="GX190" s="307"/>
      <c r="GY190" s="307"/>
      <c r="GZ190" s="307"/>
      <c r="HA190" s="307"/>
      <c r="HB190" s="307"/>
      <c r="HC190" s="307"/>
      <c r="HD190" s="307"/>
      <c r="HE190" s="307"/>
      <c r="HF190" s="307"/>
      <c r="HG190" s="307"/>
      <c r="HH190" s="307"/>
      <c r="HI190" s="307"/>
      <c r="HJ190" s="307"/>
      <c r="HK190" s="307"/>
      <c r="HL190" s="307"/>
      <c r="HM190" s="307"/>
      <c r="HN190" s="307"/>
      <c r="HO190" s="307"/>
      <c r="HP190" s="307"/>
      <c r="HQ190" s="307"/>
      <c r="HR190" s="307"/>
      <c r="HS190" s="307"/>
      <c r="HT190" s="307"/>
      <c r="HU190" s="307"/>
      <c r="HV190" s="307"/>
      <c r="HW190" s="307"/>
      <c r="HX190" s="307"/>
      <c r="HY190" s="307"/>
      <c r="HZ190" s="307"/>
      <c r="IA190" s="307"/>
      <c r="IB190" s="307"/>
      <c r="IC190" s="307"/>
      <c r="ID190" s="307"/>
      <c r="IE190" s="307"/>
      <c r="IF190" s="307"/>
      <c r="IG190" s="307"/>
      <c r="IH190" s="307"/>
      <c r="II190" s="307"/>
      <c r="IJ190" s="307"/>
      <c r="IK190" s="307"/>
      <c r="IL190" s="307"/>
      <c r="IM190" s="307"/>
      <c r="IN190" s="307"/>
      <c r="IO190" s="307"/>
      <c r="IP190" s="307"/>
      <c r="IQ190" s="307"/>
      <c r="IR190" s="307"/>
      <c r="IS190" s="307"/>
      <c r="IT190" s="307"/>
      <c r="IU190" s="307"/>
      <c r="IV190" s="307"/>
      <c r="IW190" s="307"/>
      <c r="IX190" s="307"/>
      <c r="IY190" s="307"/>
      <c r="IZ190" s="307"/>
      <c r="JA190" s="307"/>
      <c r="JB190" s="307"/>
      <c r="JC190" s="307"/>
      <c r="JD190" s="307"/>
      <c r="JE190" s="307"/>
      <c r="JF190" s="307"/>
      <c r="JG190" s="307"/>
      <c r="JH190" s="307"/>
      <c r="JI190" s="307"/>
      <c r="JJ190" s="307"/>
      <c r="JK190" s="307"/>
      <c r="JL190" s="307"/>
      <c r="JM190" s="307"/>
      <c r="JN190" s="307"/>
      <c r="JO190" s="307"/>
      <c r="JP190" s="307"/>
      <c r="JQ190" s="307"/>
      <c r="JR190" s="307"/>
      <c r="JS190" s="307"/>
      <c r="JT190" s="307"/>
      <c r="JU190" s="307"/>
      <c r="JV190" s="307"/>
      <c r="JW190" s="307"/>
      <c r="JX190" s="307"/>
      <c r="JY190" s="307"/>
      <c r="JZ190" s="307"/>
      <c r="KA190" s="307"/>
      <c r="KB190" s="307"/>
      <c r="KC190" s="307"/>
      <c r="KD190" s="307"/>
      <c r="KE190" s="307"/>
      <c r="KF190" s="307"/>
      <c r="KG190" s="307"/>
      <c r="KH190" s="307"/>
      <c r="KI190" s="307"/>
      <c r="KJ190" s="307"/>
      <c r="KK190" s="307"/>
      <c r="KL190" s="307"/>
      <c r="KM190" s="307"/>
      <c r="KN190" s="307"/>
      <c r="KO190" s="307"/>
      <c r="KP190" s="307"/>
      <c r="KQ190" s="307"/>
      <c r="KR190" s="307"/>
      <c r="KS190" s="307"/>
      <c r="KT190" s="307"/>
    </row>
    <row r="191" spans="14:306" s="56" customFormat="1" ht="15" customHeight="1">
      <c r="N191" s="341"/>
      <c r="O191" s="330"/>
      <c r="P191" s="330"/>
      <c r="Q191" s="330"/>
      <c r="R191" s="330"/>
      <c r="S191" s="330"/>
      <c r="T191" s="330"/>
      <c r="U191" s="330"/>
      <c r="W191" s="330"/>
      <c r="X191" s="330"/>
      <c r="Y191" s="330"/>
      <c r="Z191" s="330"/>
      <c r="AA191" s="330"/>
      <c r="AB191" s="330"/>
      <c r="AC191" s="330"/>
      <c r="AD191" s="330"/>
      <c r="AE191" s="330"/>
      <c r="AG191" s="354">
        <v>13</v>
      </c>
      <c r="AH191" s="354"/>
      <c r="AI191" s="356" t="s">
        <v>263</v>
      </c>
      <c r="AJ191" s="356" t="s">
        <v>75</v>
      </c>
      <c r="AK191" s="359">
        <v>14</v>
      </c>
      <c r="AL191" s="356" t="s">
        <v>76</v>
      </c>
      <c r="AM191" s="356" t="s">
        <v>330</v>
      </c>
      <c r="AN191" s="356" t="s">
        <v>93</v>
      </c>
      <c r="AO191" s="359">
        <v>14</v>
      </c>
      <c r="AP191" s="356" t="s">
        <v>92</v>
      </c>
      <c r="AQ191" s="356" t="s">
        <v>92</v>
      </c>
      <c r="AR191" s="356" t="s">
        <v>88</v>
      </c>
      <c r="AS191" s="356" t="s">
        <v>138</v>
      </c>
      <c r="AT191" s="356" t="s">
        <v>188</v>
      </c>
      <c r="AU191" s="356"/>
      <c r="AV191" s="359">
        <v>12</v>
      </c>
      <c r="AW191" s="359">
        <v>17</v>
      </c>
      <c r="AX191" s="359">
        <v>11</v>
      </c>
      <c r="AY191" s="303">
        <f t="shared" si="46"/>
        <v>27</v>
      </c>
      <c r="AZ191" s="303">
        <f t="shared" si="47"/>
        <v>17</v>
      </c>
      <c r="BA191" s="303">
        <f t="shared" si="48"/>
        <v>15</v>
      </c>
      <c r="BB191" s="303">
        <f t="shared" si="49"/>
        <v>17</v>
      </c>
      <c r="BC191" s="303">
        <f t="shared" si="50"/>
        <v>55</v>
      </c>
      <c r="BD191" s="303">
        <f t="shared" si="51"/>
        <v>28</v>
      </c>
      <c r="BE191" s="303">
        <f t="shared" si="52"/>
        <v>15</v>
      </c>
      <c r="BF191" s="303">
        <f t="shared" si="53"/>
        <v>18</v>
      </c>
      <c r="BG191" s="303">
        <f t="shared" si="54"/>
        <v>18</v>
      </c>
      <c r="BH191" s="303"/>
      <c r="BI191" s="303">
        <f t="shared" si="55"/>
        <v>28</v>
      </c>
      <c r="BJ191" s="303">
        <f t="shared" si="56"/>
        <v>23</v>
      </c>
      <c r="BK191" s="303">
        <f t="shared" si="57"/>
        <v>70</v>
      </c>
      <c r="BL191" s="303">
        <f t="shared" si="58"/>
        <v>13</v>
      </c>
      <c r="BM191" s="303">
        <f t="shared" si="59"/>
        <v>18</v>
      </c>
      <c r="BN191" s="303">
        <f t="shared" si="60"/>
        <v>12</v>
      </c>
      <c r="CB191" s="378"/>
      <c r="CC191" s="334"/>
      <c r="CD191" s="334"/>
      <c r="CE191" s="334"/>
      <c r="CF191" s="334"/>
      <c r="CG191" s="334"/>
      <c r="CH191" s="334"/>
      <c r="CI191" s="334"/>
      <c r="CJ191" s="332"/>
      <c r="CK191" s="332"/>
      <c r="CL191" s="332"/>
      <c r="CM191" s="332"/>
      <c r="CN191" s="332"/>
      <c r="CO191" s="332"/>
      <c r="CP191" s="332"/>
      <c r="CQ191" s="332"/>
      <c r="CR191" s="313"/>
      <c r="CS191" s="313"/>
      <c r="CT191" s="334"/>
      <c r="CU191" s="334"/>
      <c r="CV191" s="334"/>
      <c r="CW191" s="334"/>
      <c r="CX191" s="334"/>
      <c r="CY191" s="334"/>
      <c r="CZ191" s="332"/>
      <c r="DA191" s="332"/>
      <c r="DB191" s="332"/>
      <c r="DC191" s="332"/>
      <c r="DD191" s="332"/>
      <c r="DE191" s="332"/>
      <c r="DF191" s="332"/>
      <c r="DG191" s="332"/>
      <c r="DH191" s="332"/>
      <c r="DI191" s="313"/>
      <c r="DJ191" s="358"/>
      <c r="DK191" s="315"/>
      <c r="DL191" s="307"/>
      <c r="DM191" s="307"/>
      <c r="DN191" s="307"/>
      <c r="DO191" s="307"/>
      <c r="DP191" s="307"/>
      <c r="DQ191" s="307"/>
      <c r="DR191" s="307"/>
      <c r="DS191" s="307"/>
      <c r="DT191" s="307"/>
      <c r="DU191" s="307"/>
      <c r="DV191" s="307"/>
      <c r="DW191" s="307"/>
      <c r="DX191" s="307"/>
      <c r="DY191" s="307"/>
      <c r="DZ191" s="307"/>
      <c r="EA191" s="307"/>
      <c r="EB191" s="307"/>
      <c r="EC191" s="307"/>
      <c r="ED191" s="307"/>
      <c r="EE191" s="307"/>
      <c r="EF191" s="307"/>
      <c r="EG191" s="307"/>
      <c r="EH191" s="307"/>
      <c r="EI191" s="307"/>
      <c r="EJ191" s="307"/>
      <c r="EK191" s="307"/>
      <c r="EL191" s="307"/>
      <c r="EM191" s="307"/>
      <c r="EN191" s="307"/>
      <c r="EO191" s="307"/>
      <c r="EP191" s="307"/>
      <c r="EQ191" s="307"/>
      <c r="ER191" s="307"/>
      <c r="ES191" s="307"/>
      <c r="ET191" s="307"/>
      <c r="EU191" s="307"/>
      <c r="EV191" s="390"/>
      <c r="EW191" s="390"/>
      <c r="EX191" s="307"/>
      <c r="EY191" s="307"/>
      <c r="EZ191" s="307"/>
      <c r="FA191" s="307"/>
      <c r="FB191" s="307"/>
      <c r="FC191" s="307"/>
      <c r="FD191" s="307"/>
      <c r="FE191" s="307"/>
      <c r="FF191" s="307"/>
      <c r="FG191" s="307"/>
      <c r="FH191" s="307"/>
      <c r="FI191" s="307"/>
      <c r="FJ191" s="305"/>
      <c r="FK191" s="305"/>
      <c r="FL191" s="305"/>
      <c r="FM191" s="305"/>
      <c r="FN191" s="305"/>
      <c r="FO191" s="305"/>
      <c r="FP191" s="305"/>
      <c r="FQ191" s="305"/>
      <c r="FR191" s="305"/>
      <c r="FS191" s="305"/>
      <c r="FT191" s="305"/>
      <c r="FU191" s="305"/>
      <c r="FV191" s="305"/>
      <c r="FW191" s="305"/>
      <c r="FX191" s="305"/>
      <c r="FY191" s="305"/>
      <c r="FZ191" s="309"/>
      <c r="GA191" s="305"/>
      <c r="GB191" s="305"/>
      <c r="GC191" s="305"/>
      <c r="GD191" s="305"/>
      <c r="GE191" s="305"/>
      <c r="GF191" s="305"/>
      <c r="GG191" s="305"/>
      <c r="GH191" s="305"/>
      <c r="GI191" s="305"/>
      <c r="GJ191" s="324"/>
      <c r="GK191" s="307"/>
      <c r="GL191" s="307"/>
      <c r="GM191" s="307"/>
      <c r="GN191" s="307"/>
      <c r="GO191" s="307"/>
      <c r="GP191" s="307"/>
      <c r="GQ191" s="307"/>
      <c r="GR191" s="307"/>
      <c r="GS191" s="307"/>
      <c r="GT191" s="307"/>
      <c r="GU191" s="307"/>
      <c r="GV191" s="307"/>
      <c r="GW191" s="307"/>
      <c r="GX191" s="307"/>
      <c r="GY191" s="307"/>
      <c r="GZ191" s="307"/>
      <c r="HA191" s="307"/>
      <c r="HB191" s="307"/>
      <c r="HC191" s="307"/>
      <c r="HD191" s="307"/>
      <c r="HE191" s="307"/>
      <c r="HF191" s="307"/>
      <c r="HG191" s="307"/>
      <c r="HH191" s="307"/>
      <c r="HI191" s="307"/>
      <c r="HJ191" s="307"/>
      <c r="HK191" s="307"/>
      <c r="HL191" s="307"/>
      <c r="HM191" s="307"/>
      <c r="HN191" s="307"/>
      <c r="HO191" s="307"/>
      <c r="HP191" s="307"/>
      <c r="HQ191" s="307"/>
      <c r="HR191" s="307"/>
      <c r="HS191" s="307"/>
      <c r="HT191" s="307"/>
      <c r="HU191" s="307"/>
      <c r="HV191" s="307"/>
      <c r="HW191" s="307"/>
      <c r="HX191" s="307"/>
      <c r="HY191" s="307"/>
      <c r="HZ191" s="307"/>
      <c r="IA191" s="307"/>
      <c r="IB191" s="307"/>
      <c r="IC191" s="307"/>
      <c r="ID191" s="307"/>
      <c r="IE191" s="307"/>
      <c r="IF191" s="307"/>
      <c r="IG191" s="307"/>
      <c r="IH191" s="307"/>
      <c r="II191" s="307"/>
      <c r="IJ191" s="307"/>
      <c r="IK191" s="307"/>
      <c r="IL191" s="307"/>
      <c r="IM191" s="307"/>
      <c r="IN191" s="307"/>
      <c r="IO191" s="307"/>
      <c r="IP191" s="307"/>
      <c r="IQ191" s="307"/>
      <c r="IR191" s="307"/>
      <c r="IS191" s="307"/>
      <c r="IT191" s="307"/>
      <c r="IU191" s="307"/>
      <c r="IV191" s="307"/>
      <c r="IW191" s="307"/>
      <c r="IX191" s="307"/>
      <c r="IY191" s="307"/>
      <c r="IZ191" s="307"/>
      <c r="JA191" s="307"/>
      <c r="JB191" s="307"/>
      <c r="JC191" s="307"/>
      <c r="JD191" s="307"/>
      <c r="JE191" s="307"/>
      <c r="JF191" s="307"/>
      <c r="JG191" s="307"/>
      <c r="JH191" s="307"/>
      <c r="JI191" s="307"/>
      <c r="JJ191" s="307"/>
      <c r="JK191" s="307"/>
      <c r="JL191" s="307"/>
      <c r="JM191" s="307"/>
      <c r="JN191" s="307"/>
      <c r="JO191" s="307"/>
      <c r="JP191" s="307"/>
      <c r="JQ191" s="307"/>
      <c r="JR191" s="307"/>
      <c r="JS191" s="307"/>
      <c r="JT191" s="307"/>
      <c r="JU191" s="307"/>
      <c r="JV191" s="307"/>
      <c r="JW191" s="307"/>
      <c r="JX191" s="307"/>
      <c r="JY191" s="307"/>
      <c r="JZ191" s="307"/>
      <c r="KA191" s="307"/>
      <c r="KB191" s="307"/>
      <c r="KC191" s="307"/>
      <c r="KD191" s="307"/>
      <c r="KE191" s="307"/>
      <c r="KF191" s="307"/>
      <c r="KG191" s="307"/>
      <c r="KH191" s="307"/>
      <c r="KI191" s="307"/>
      <c r="KJ191" s="307"/>
      <c r="KK191" s="307"/>
      <c r="KL191" s="307"/>
      <c r="KM191" s="307"/>
      <c r="KN191" s="307"/>
      <c r="KO191" s="307"/>
      <c r="KP191" s="307"/>
      <c r="KQ191" s="307"/>
      <c r="KR191" s="307"/>
      <c r="KS191" s="307"/>
      <c r="KT191" s="307"/>
    </row>
    <row r="192" spans="14:306" s="56" customFormat="1" ht="15" customHeight="1">
      <c r="N192" s="341"/>
      <c r="O192" s="330"/>
      <c r="P192" s="330"/>
      <c r="Q192" s="330"/>
      <c r="R192" s="330"/>
      <c r="S192" s="330"/>
      <c r="T192" s="330"/>
      <c r="U192" s="330"/>
      <c r="W192" s="330"/>
      <c r="X192" s="330"/>
      <c r="Y192" s="330"/>
      <c r="Z192" s="330"/>
      <c r="AA192" s="330"/>
      <c r="AB192" s="330"/>
      <c r="AC192" s="330"/>
      <c r="AD192" s="330"/>
      <c r="AE192" s="330"/>
      <c r="AG192" s="354">
        <v>14</v>
      </c>
      <c r="AH192" s="354"/>
      <c r="AI192" s="356" t="s">
        <v>129</v>
      </c>
      <c r="AJ192" s="356" t="s">
        <v>78</v>
      </c>
      <c r="AK192" s="356" t="s">
        <v>76</v>
      </c>
      <c r="AL192" s="356" t="s">
        <v>79</v>
      </c>
      <c r="AM192" s="356" t="s">
        <v>598</v>
      </c>
      <c r="AN192" s="356" t="s">
        <v>91</v>
      </c>
      <c r="AO192" s="359">
        <v>15</v>
      </c>
      <c r="AP192" s="359">
        <v>18</v>
      </c>
      <c r="AQ192" s="356" t="s">
        <v>130</v>
      </c>
      <c r="AR192" s="356" t="s">
        <v>96</v>
      </c>
      <c r="AS192" s="356" t="s">
        <v>140</v>
      </c>
      <c r="AT192" s="356" t="s">
        <v>599</v>
      </c>
      <c r="AU192" s="356"/>
      <c r="AV192" s="359">
        <v>13</v>
      </c>
      <c r="AW192" s="359">
        <v>18</v>
      </c>
      <c r="AX192" s="359">
        <v>12</v>
      </c>
      <c r="AY192" s="303">
        <f t="shared" si="46"/>
        <v>30</v>
      </c>
      <c r="AZ192" s="303">
        <f t="shared" si="47"/>
        <v>20</v>
      </c>
      <c r="BA192" s="303">
        <f t="shared" si="48"/>
        <v>17</v>
      </c>
      <c r="BB192" s="303">
        <f t="shared" si="49"/>
        <v>19</v>
      </c>
      <c r="BC192" s="303">
        <f t="shared" si="50"/>
        <v>59</v>
      </c>
      <c r="BD192" s="303">
        <f t="shared" si="51"/>
        <v>31</v>
      </c>
      <c r="BE192" s="303">
        <f t="shared" si="52"/>
        <v>16</v>
      </c>
      <c r="BF192" s="303">
        <f t="shared" si="53"/>
        <v>19</v>
      </c>
      <c r="BG192" s="303">
        <f t="shared" si="54"/>
        <v>20</v>
      </c>
      <c r="BH192" s="303"/>
      <c r="BI192" s="303">
        <f t="shared" si="55"/>
        <v>30</v>
      </c>
      <c r="BJ192" s="303">
        <f t="shared" si="56"/>
        <v>25</v>
      </c>
      <c r="BK192" s="303">
        <f t="shared" si="57"/>
        <v>77</v>
      </c>
      <c r="BL192" s="303">
        <f t="shared" si="58"/>
        <v>14</v>
      </c>
      <c r="BM192" s="303">
        <f t="shared" si="59"/>
        <v>19</v>
      </c>
      <c r="BN192" s="303">
        <f t="shared" si="60"/>
        <v>13</v>
      </c>
      <c r="CB192" s="378"/>
      <c r="CC192" s="334"/>
      <c r="CD192" s="334"/>
      <c r="CE192" s="334"/>
      <c r="CF192" s="334"/>
      <c r="CG192" s="334"/>
      <c r="CH192" s="334"/>
      <c r="CI192" s="334"/>
      <c r="CJ192" s="332"/>
      <c r="CK192" s="332"/>
      <c r="CL192" s="332"/>
      <c r="CM192" s="332"/>
      <c r="CN192" s="332"/>
      <c r="CO192" s="332"/>
      <c r="CP192" s="332"/>
      <c r="CQ192" s="332"/>
      <c r="CR192" s="313"/>
      <c r="CS192" s="313"/>
      <c r="CT192" s="334"/>
      <c r="CU192" s="334"/>
      <c r="CV192" s="334"/>
      <c r="CW192" s="334"/>
      <c r="CX192" s="332"/>
      <c r="CY192" s="334"/>
      <c r="CZ192" s="334"/>
      <c r="DA192" s="332"/>
      <c r="DB192" s="332"/>
      <c r="DC192" s="332"/>
      <c r="DD192" s="332"/>
      <c r="DE192" s="332"/>
      <c r="DF192" s="332"/>
      <c r="DG192" s="332"/>
      <c r="DH192" s="332"/>
      <c r="DI192" s="313"/>
      <c r="DJ192" s="314"/>
      <c r="DK192" s="315"/>
      <c r="DL192" s="307"/>
      <c r="DM192" s="307"/>
      <c r="DN192" s="307"/>
      <c r="DO192" s="307"/>
      <c r="DP192" s="307"/>
      <c r="DQ192" s="307"/>
      <c r="DR192" s="307"/>
      <c r="DS192" s="307"/>
      <c r="DT192" s="307"/>
      <c r="DU192" s="307"/>
      <c r="DV192" s="307"/>
      <c r="DW192" s="307"/>
      <c r="DX192" s="307"/>
      <c r="DY192" s="307"/>
      <c r="DZ192" s="307"/>
      <c r="EA192" s="307"/>
      <c r="EB192" s="307"/>
      <c r="EC192" s="307"/>
      <c r="ED192" s="307"/>
      <c r="EE192" s="307"/>
      <c r="EF192" s="307"/>
      <c r="EG192" s="307"/>
      <c r="EH192" s="307"/>
      <c r="EI192" s="307"/>
      <c r="EJ192" s="307"/>
      <c r="EK192" s="307"/>
      <c r="EL192" s="307"/>
      <c r="EM192" s="307"/>
      <c r="EN192" s="307"/>
      <c r="EO192" s="307"/>
      <c r="EP192" s="307"/>
      <c r="EQ192" s="307"/>
      <c r="ER192" s="307"/>
      <c r="ES192" s="307"/>
      <c r="ET192" s="307"/>
      <c r="EU192" s="307"/>
      <c r="EV192" s="390"/>
      <c r="EW192" s="390"/>
      <c r="EX192" s="307"/>
      <c r="EY192" s="307"/>
      <c r="EZ192" s="307"/>
      <c r="FA192" s="307"/>
      <c r="FB192" s="307"/>
      <c r="FC192" s="307"/>
      <c r="FD192" s="307"/>
      <c r="FE192" s="307"/>
      <c r="FF192" s="307"/>
      <c r="FG192" s="307"/>
      <c r="FH192" s="307"/>
      <c r="FI192" s="307"/>
      <c r="FJ192" s="305"/>
      <c r="FK192" s="305"/>
      <c r="FL192" s="305"/>
      <c r="FM192" s="305"/>
      <c r="FN192" s="305"/>
      <c r="FO192" s="305"/>
      <c r="FP192" s="305"/>
      <c r="FQ192" s="305"/>
      <c r="FR192" s="305"/>
      <c r="FS192" s="305"/>
      <c r="FT192" s="305"/>
      <c r="FU192" s="305"/>
      <c r="FV192" s="305"/>
      <c r="FW192" s="305"/>
      <c r="FX192" s="305"/>
      <c r="FY192" s="305"/>
      <c r="FZ192" s="309"/>
      <c r="GA192" s="305"/>
      <c r="GB192" s="305"/>
      <c r="GC192" s="305"/>
      <c r="GD192" s="305"/>
      <c r="GE192" s="305"/>
      <c r="GF192" s="305"/>
      <c r="GG192" s="305"/>
      <c r="GH192" s="305"/>
      <c r="GI192" s="305"/>
      <c r="GJ192" s="324"/>
      <c r="GK192" s="307"/>
      <c r="GL192" s="307"/>
      <c r="GM192" s="307"/>
      <c r="GN192" s="307"/>
      <c r="GO192" s="307"/>
      <c r="GP192" s="307"/>
      <c r="GQ192" s="307"/>
      <c r="GR192" s="307"/>
      <c r="GS192" s="307"/>
      <c r="GT192" s="307"/>
      <c r="GU192" s="307"/>
      <c r="GV192" s="307"/>
      <c r="GW192" s="307"/>
      <c r="GX192" s="307"/>
      <c r="GY192" s="307"/>
      <c r="GZ192" s="307"/>
      <c r="HA192" s="307"/>
      <c r="HB192" s="307"/>
      <c r="HC192" s="307"/>
      <c r="HD192" s="307"/>
      <c r="HE192" s="307"/>
      <c r="HF192" s="307"/>
      <c r="HG192" s="307"/>
      <c r="HH192" s="307"/>
      <c r="HI192" s="307"/>
      <c r="HJ192" s="307"/>
      <c r="HK192" s="307"/>
      <c r="HL192" s="307"/>
      <c r="HM192" s="307"/>
      <c r="HN192" s="307"/>
      <c r="HO192" s="307"/>
      <c r="HP192" s="307"/>
      <c r="HQ192" s="307"/>
      <c r="HR192" s="307"/>
      <c r="HS192" s="307"/>
      <c r="HT192" s="307"/>
      <c r="HU192" s="307"/>
      <c r="HV192" s="307"/>
      <c r="HW192" s="307"/>
      <c r="HX192" s="307"/>
      <c r="HY192" s="307"/>
      <c r="HZ192" s="307"/>
      <c r="IA192" s="307"/>
      <c r="IB192" s="307"/>
      <c r="IC192" s="307"/>
      <c r="ID192" s="307"/>
      <c r="IE192" s="307"/>
      <c r="IF192" s="307"/>
      <c r="IG192" s="307"/>
      <c r="IH192" s="307"/>
      <c r="II192" s="307"/>
      <c r="IJ192" s="307"/>
      <c r="IK192" s="307"/>
      <c r="IL192" s="307"/>
      <c r="IM192" s="307"/>
      <c r="IN192" s="307"/>
      <c r="IO192" s="307"/>
      <c r="IP192" s="307"/>
      <c r="IQ192" s="307"/>
      <c r="IR192" s="307"/>
      <c r="IS192" s="307"/>
      <c r="IT192" s="307"/>
      <c r="IU192" s="307"/>
      <c r="IV192" s="307"/>
      <c r="IW192" s="307"/>
      <c r="IX192" s="307"/>
      <c r="IY192" s="307"/>
      <c r="IZ192" s="307"/>
      <c r="JA192" s="307"/>
      <c r="JB192" s="307"/>
      <c r="JC192" s="307"/>
      <c r="JD192" s="307"/>
      <c r="JE192" s="307"/>
      <c r="JF192" s="307"/>
      <c r="JG192" s="307"/>
      <c r="JH192" s="307"/>
      <c r="JI192" s="307"/>
      <c r="JJ192" s="307"/>
      <c r="JK192" s="307"/>
      <c r="JL192" s="307"/>
      <c r="JM192" s="307"/>
      <c r="JN192" s="307"/>
      <c r="JO192" s="307"/>
      <c r="JP192" s="307"/>
      <c r="JQ192" s="307"/>
      <c r="JR192" s="307"/>
      <c r="JS192" s="307"/>
      <c r="JT192" s="307"/>
      <c r="JU192" s="307"/>
      <c r="JV192" s="307"/>
      <c r="JW192" s="307"/>
      <c r="JX192" s="307"/>
      <c r="JY192" s="307"/>
      <c r="JZ192" s="307"/>
      <c r="KA192" s="307"/>
      <c r="KB192" s="307"/>
      <c r="KC192" s="307"/>
      <c r="KD192" s="307"/>
      <c r="KE192" s="307"/>
      <c r="KF192" s="307"/>
      <c r="KG192" s="307"/>
      <c r="KH192" s="307"/>
      <c r="KI192" s="307"/>
      <c r="KJ192" s="307"/>
      <c r="KK192" s="307"/>
      <c r="KL192" s="307"/>
      <c r="KM192" s="307"/>
      <c r="KN192" s="307"/>
      <c r="KO192" s="307"/>
      <c r="KP192" s="307"/>
      <c r="KQ192" s="307"/>
      <c r="KR192" s="307"/>
      <c r="KS192" s="307"/>
      <c r="KT192" s="307"/>
    </row>
    <row r="193" spans="14:311" s="56" customFormat="1" ht="15" customHeight="1">
      <c r="N193" s="341"/>
      <c r="O193" s="330"/>
      <c r="P193" s="330"/>
      <c r="Q193" s="330"/>
      <c r="R193" s="330"/>
      <c r="S193" s="330"/>
      <c r="T193" s="330"/>
      <c r="U193" s="330"/>
      <c r="W193" s="330"/>
      <c r="X193" s="330"/>
      <c r="Y193" s="330"/>
      <c r="Z193" s="330"/>
      <c r="AA193" s="330"/>
      <c r="AB193" s="330"/>
      <c r="AC193" s="330"/>
      <c r="AD193" s="330"/>
      <c r="AE193" s="330"/>
      <c r="AG193" s="354">
        <v>15</v>
      </c>
      <c r="AH193" s="354"/>
      <c r="AI193" s="356" t="s">
        <v>290</v>
      </c>
      <c r="AJ193" s="356" t="s">
        <v>81</v>
      </c>
      <c r="AK193" s="359">
        <v>17</v>
      </c>
      <c r="AL193" s="356" t="s">
        <v>82</v>
      </c>
      <c r="AM193" s="356" t="s">
        <v>560</v>
      </c>
      <c r="AN193" s="356" t="s">
        <v>133</v>
      </c>
      <c r="AO193" s="356" t="s">
        <v>92</v>
      </c>
      <c r="AP193" s="356" t="s">
        <v>82</v>
      </c>
      <c r="AQ193" s="356" t="s">
        <v>81</v>
      </c>
      <c r="AR193" s="356" t="s">
        <v>134</v>
      </c>
      <c r="AS193" s="356" t="s">
        <v>126</v>
      </c>
      <c r="AT193" s="356" t="s">
        <v>314</v>
      </c>
      <c r="AU193" s="356"/>
      <c r="AV193" s="359">
        <v>14</v>
      </c>
      <c r="AW193" s="356" t="s">
        <v>82</v>
      </c>
      <c r="AX193" s="359">
        <v>13</v>
      </c>
      <c r="AY193" s="303">
        <f t="shared" si="46"/>
        <v>34</v>
      </c>
      <c r="AZ193" s="303">
        <f t="shared" si="47"/>
        <v>22</v>
      </c>
      <c r="BA193" s="303">
        <f t="shared" si="48"/>
        <v>18</v>
      </c>
      <c r="BB193" s="303">
        <f t="shared" si="49"/>
        <v>21</v>
      </c>
      <c r="BC193" s="303">
        <f t="shared" si="50"/>
        <v>62</v>
      </c>
      <c r="BD193" s="303">
        <f t="shared" si="51"/>
        <v>33</v>
      </c>
      <c r="BE193" s="303">
        <f t="shared" si="52"/>
        <v>18</v>
      </c>
      <c r="BF193" s="303">
        <f t="shared" si="53"/>
        <v>21</v>
      </c>
      <c r="BG193" s="303">
        <f t="shared" si="54"/>
        <v>22</v>
      </c>
      <c r="BH193" s="303"/>
      <c r="BI193" s="303">
        <f t="shared" si="55"/>
        <v>33</v>
      </c>
      <c r="BJ193" s="303">
        <f t="shared" si="56"/>
        <v>27</v>
      </c>
      <c r="BK193" s="303">
        <f t="shared" si="57"/>
        <v>83</v>
      </c>
      <c r="BL193" s="303">
        <f t="shared" si="58"/>
        <v>15</v>
      </c>
      <c r="BM193" s="303">
        <f t="shared" si="59"/>
        <v>21</v>
      </c>
      <c r="BN193" s="303" t="str">
        <f t="shared" si="60"/>
        <v>-</v>
      </c>
      <c r="CB193" s="378"/>
      <c r="CC193" s="334"/>
      <c r="CD193" s="334"/>
      <c r="CE193" s="334"/>
      <c r="CF193" s="334"/>
      <c r="CG193" s="334"/>
      <c r="CH193" s="332"/>
      <c r="CI193" s="332"/>
      <c r="CJ193" s="332"/>
      <c r="CK193" s="332"/>
      <c r="CL193" s="332"/>
      <c r="CM193" s="332"/>
      <c r="CN193" s="332"/>
      <c r="CO193" s="332"/>
      <c r="CP193" s="332"/>
      <c r="CQ193" s="332"/>
      <c r="CR193" s="313"/>
      <c r="CS193" s="313"/>
      <c r="CT193" s="334"/>
      <c r="CU193" s="334"/>
      <c r="CV193" s="334"/>
      <c r="CW193" s="334"/>
      <c r="CX193" s="334"/>
      <c r="CY193" s="334"/>
      <c r="CZ193" s="334"/>
      <c r="DA193" s="332"/>
      <c r="DB193" s="332"/>
      <c r="DC193" s="332"/>
      <c r="DD193" s="332"/>
      <c r="DE193" s="332"/>
      <c r="DF193" s="332"/>
      <c r="DG193" s="332"/>
      <c r="DH193" s="332"/>
      <c r="DI193" s="313"/>
      <c r="DJ193" s="314"/>
      <c r="DK193" s="315"/>
      <c r="DL193" s="307"/>
      <c r="DM193" s="307"/>
      <c r="DN193" s="307"/>
      <c r="DO193" s="307"/>
      <c r="DP193" s="307"/>
      <c r="DQ193" s="307"/>
      <c r="DR193" s="307"/>
      <c r="DS193" s="307"/>
      <c r="DT193" s="307"/>
      <c r="DU193" s="307"/>
      <c r="DV193" s="307"/>
      <c r="DW193" s="307"/>
      <c r="DX193" s="307"/>
      <c r="DY193" s="307"/>
      <c r="DZ193" s="307"/>
      <c r="EA193" s="307"/>
      <c r="EB193" s="307"/>
      <c r="EC193" s="307"/>
      <c r="ED193" s="307"/>
      <c r="EE193" s="307"/>
      <c r="EF193" s="307"/>
      <c r="EG193" s="307"/>
      <c r="EH193" s="307"/>
      <c r="EI193" s="307"/>
      <c r="EJ193" s="307"/>
      <c r="EK193" s="307"/>
      <c r="EL193" s="307"/>
      <c r="EM193" s="307"/>
      <c r="EN193" s="307"/>
      <c r="EO193" s="307"/>
      <c r="EP193" s="307"/>
      <c r="EQ193" s="307"/>
      <c r="ER193" s="307"/>
      <c r="ES193" s="307"/>
      <c r="ET193" s="307"/>
      <c r="EU193" s="307"/>
      <c r="EV193" s="390"/>
      <c r="EW193" s="390"/>
      <c r="EX193" s="307"/>
      <c r="EY193" s="307"/>
      <c r="EZ193" s="307"/>
      <c r="FA193" s="307"/>
      <c r="FB193" s="307"/>
      <c r="FC193" s="307"/>
      <c r="FD193" s="307"/>
      <c r="FE193" s="307"/>
      <c r="FF193" s="307"/>
      <c r="FG193" s="307"/>
      <c r="FH193" s="307"/>
      <c r="FI193" s="307"/>
      <c r="FJ193" s="305"/>
      <c r="FK193" s="305"/>
      <c r="FL193" s="305"/>
      <c r="FM193" s="305"/>
      <c r="FN193" s="305"/>
      <c r="FO193" s="305"/>
      <c r="FP193" s="305"/>
      <c r="FQ193" s="305"/>
      <c r="FR193" s="305"/>
      <c r="FS193" s="305"/>
      <c r="FT193" s="305"/>
      <c r="FU193" s="305"/>
      <c r="FV193" s="305"/>
      <c r="FW193" s="305"/>
      <c r="FX193" s="305"/>
      <c r="FY193" s="305"/>
      <c r="FZ193" s="309"/>
      <c r="GA193" s="305"/>
      <c r="GB193" s="305"/>
      <c r="GC193" s="305"/>
      <c r="GD193" s="305"/>
      <c r="GE193" s="305"/>
      <c r="GF193" s="305"/>
      <c r="GG193" s="305"/>
      <c r="GH193" s="305"/>
      <c r="GI193" s="305"/>
      <c r="GJ193" s="324"/>
      <c r="GK193" s="307"/>
      <c r="GL193" s="307"/>
      <c r="GM193" s="307"/>
      <c r="GN193" s="307"/>
      <c r="GO193" s="307"/>
      <c r="GP193" s="307"/>
      <c r="GQ193" s="307"/>
      <c r="GR193" s="307"/>
      <c r="GS193" s="307"/>
      <c r="GT193" s="307"/>
      <c r="GU193" s="307"/>
      <c r="GV193" s="307"/>
      <c r="GW193" s="307"/>
      <c r="GX193" s="307"/>
      <c r="GY193" s="307"/>
      <c r="GZ193" s="307"/>
      <c r="HA193" s="307"/>
      <c r="HB193" s="307"/>
      <c r="HC193" s="307"/>
      <c r="HD193" s="307"/>
      <c r="HE193" s="307"/>
      <c r="HF193" s="307"/>
      <c r="HG193" s="307"/>
      <c r="HH193" s="307"/>
      <c r="HI193" s="307"/>
      <c r="HJ193" s="307"/>
      <c r="HK193" s="307"/>
      <c r="HL193" s="307"/>
      <c r="HM193" s="307"/>
      <c r="HN193" s="307"/>
      <c r="HO193" s="307"/>
      <c r="HP193" s="307"/>
      <c r="HQ193" s="307"/>
      <c r="HR193" s="307"/>
      <c r="HS193" s="307"/>
      <c r="HT193" s="307"/>
      <c r="HU193" s="307"/>
      <c r="HV193" s="307"/>
      <c r="HW193" s="307"/>
      <c r="HX193" s="307"/>
      <c r="HY193" s="307"/>
      <c r="HZ193" s="307"/>
      <c r="IA193" s="307"/>
      <c r="IB193" s="307"/>
      <c r="IC193" s="307"/>
      <c r="ID193" s="307"/>
      <c r="IE193" s="307"/>
      <c r="IF193" s="307"/>
      <c r="IG193" s="307"/>
      <c r="IH193" s="307"/>
      <c r="II193" s="307"/>
      <c r="IJ193" s="307"/>
      <c r="IK193" s="307"/>
      <c r="IL193" s="307"/>
      <c r="IM193" s="307"/>
      <c r="IN193" s="307"/>
      <c r="IO193" s="307"/>
      <c r="IP193" s="307"/>
      <c r="IQ193" s="307"/>
      <c r="IR193" s="307"/>
      <c r="IS193" s="307"/>
      <c r="IT193" s="307"/>
      <c r="IU193" s="307"/>
      <c r="IV193" s="307"/>
      <c r="IW193" s="307"/>
      <c r="IX193" s="307"/>
      <c r="IY193" s="307"/>
      <c r="IZ193" s="307"/>
      <c r="JA193" s="307"/>
      <c r="JB193" s="307"/>
      <c r="JC193" s="307"/>
      <c r="JD193" s="307"/>
      <c r="JE193" s="307"/>
      <c r="JF193" s="307"/>
      <c r="JG193" s="307"/>
      <c r="JH193" s="307"/>
      <c r="JI193" s="307"/>
      <c r="JJ193" s="307"/>
      <c r="JK193" s="307"/>
      <c r="JL193" s="307"/>
      <c r="JM193" s="307"/>
      <c r="JN193" s="307"/>
      <c r="JO193" s="307"/>
      <c r="JP193" s="307"/>
      <c r="JQ193" s="307"/>
      <c r="JR193" s="307"/>
      <c r="JS193" s="307"/>
      <c r="JT193" s="307"/>
      <c r="JU193" s="307"/>
      <c r="JV193" s="307"/>
      <c r="JW193" s="307"/>
      <c r="JX193" s="307"/>
      <c r="JY193" s="307"/>
      <c r="JZ193" s="307"/>
      <c r="KA193" s="307"/>
      <c r="KB193" s="307"/>
      <c r="KC193" s="307"/>
      <c r="KD193" s="307"/>
      <c r="KE193" s="307"/>
      <c r="KF193" s="307"/>
      <c r="KG193" s="307"/>
      <c r="KH193" s="307"/>
      <c r="KI193" s="307"/>
      <c r="KJ193" s="307"/>
      <c r="KK193" s="307"/>
      <c r="KL193" s="307"/>
      <c r="KM193" s="307"/>
      <c r="KN193" s="307"/>
      <c r="KO193" s="307"/>
      <c r="KP193" s="307"/>
      <c r="KQ193" s="307"/>
      <c r="KR193" s="307"/>
      <c r="KS193" s="307"/>
      <c r="KT193" s="307"/>
    </row>
    <row r="194" spans="14:311" s="56" customFormat="1" ht="15" customHeight="1">
      <c r="N194" s="341"/>
      <c r="O194" s="330"/>
      <c r="P194" s="330"/>
      <c r="Q194" s="330"/>
      <c r="R194" s="330"/>
      <c r="S194" s="330"/>
      <c r="T194" s="330"/>
      <c r="U194" s="330"/>
      <c r="W194" s="330"/>
      <c r="X194" s="330"/>
      <c r="Y194" s="330"/>
      <c r="Z194" s="330"/>
      <c r="AA194" s="330"/>
      <c r="AB194" s="330"/>
      <c r="AC194" s="330"/>
      <c r="AD194" s="330"/>
      <c r="AE194" s="330"/>
      <c r="AG194" s="354">
        <v>16</v>
      </c>
      <c r="AH194" s="354"/>
      <c r="AI194" s="356" t="s">
        <v>192</v>
      </c>
      <c r="AJ194" s="356" t="s">
        <v>84</v>
      </c>
      <c r="AK194" s="359">
        <v>18</v>
      </c>
      <c r="AL194" s="356" t="s">
        <v>138</v>
      </c>
      <c r="AM194" s="356" t="s">
        <v>562</v>
      </c>
      <c r="AN194" s="356" t="s">
        <v>80</v>
      </c>
      <c r="AO194" s="359">
        <v>18</v>
      </c>
      <c r="AP194" s="356" t="s">
        <v>138</v>
      </c>
      <c r="AQ194" s="359">
        <v>22</v>
      </c>
      <c r="AR194" s="356" t="s">
        <v>137</v>
      </c>
      <c r="AS194" s="356" t="s">
        <v>162</v>
      </c>
      <c r="AT194" s="356" t="s">
        <v>300</v>
      </c>
      <c r="AU194" s="356"/>
      <c r="AV194" s="359">
        <v>15</v>
      </c>
      <c r="AW194" s="359">
        <v>21</v>
      </c>
      <c r="AX194" s="371" t="s">
        <v>0</v>
      </c>
      <c r="AY194" s="303">
        <f t="shared" si="46"/>
        <v>37</v>
      </c>
      <c r="AZ194" s="303">
        <f t="shared" si="47"/>
        <v>25</v>
      </c>
      <c r="BA194" s="303">
        <f t="shared" si="48"/>
        <v>19</v>
      </c>
      <c r="BB194" s="303">
        <f t="shared" si="49"/>
        <v>23</v>
      </c>
      <c r="BC194" s="303">
        <f t="shared" si="50"/>
        <v>64</v>
      </c>
      <c r="BD194" s="303">
        <f t="shared" si="51"/>
        <v>36</v>
      </c>
      <c r="BE194" s="303">
        <f t="shared" si="52"/>
        <v>19</v>
      </c>
      <c r="BF194" s="303">
        <f t="shared" si="53"/>
        <v>23</v>
      </c>
      <c r="BG194" s="303">
        <f t="shared" si="54"/>
        <v>23</v>
      </c>
      <c r="BH194" s="303"/>
      <c r="BI194" s="303">
        <f t="shared" si="55"/>
        <v>35</v>
      </c>
      <c r="BJ194" s="303">
        <f t="shared" si="56"/>
        <v>29</v>
      </c>
      <c r="BK194" s="303">
        <f t="shared" si="57"/>
        <v>90</v>
      </c>
      <c r="BL194" s="303">
        <f t="shared" si="58"/>
        <v>16</v>
      </c>
      <c r="BM194" s="303">
        <f t="shared" si="59"/>
        <v>22</v>
      </c>
      <c r="BN194" s="303">
        <f t="shared" si="60"/>
        <v>14</v>
      </c>
      <c r="CB194" s="378"/>
      <c r="CC194" s="332"/>
      <c r="CD194" s="334"/>
      <c r="CE194" s="334"/>
      <c r="CF194" s="334"/>
      <c r="CG194" s="334"/>
      <c r="CH194" s="332"/>
      <c r="CI194" s="332"/>
      <c r="CJ194" s="332"/>
      <c r="CK194" s="332"/>
      <c r="CL194" s="332"/>
      <c r="CM194" s="332"/>
      <c r="CN194" s="332"/>
      <c r="CO194" s="332"/>
      <c r="CP194" s="332"/>
      <c r="CQ194" s="332"/>
      <c r="CR194" s="313"/>
      <c r="CS194" s="313"/>
      <c r="CT194" s="334"/>
      <c r="CU194" s="334"/>
      <c r="CV194" s="334"/>
      <c r="CW194" s="334"/>
      <c r="CX194" s="334"/>
      <c r="CY194" s="334"/>
      <c r="CZ194" s="334"/>
      <c r="DA194" s="332"/>
      <c r="DB194" s="332"/>
      <c r="DC194" s="332"/>
      <c r="DD194" s="332"/>
      <c r="DE194" s="332"/>
      <c r="DF194" s="332"/>
      <c r="DG194" s="332"/>
      <c r="DH194" s="332"/>
      <c r="DI194" s="313"/>
      <c r="DJ194" s="314"/>
      <c r="DK194" s="315"/>
      <c r="DL194" s="307"/>
      <c r="DM194" s="307"/>
      <c r="DN194" s="307"/>
      <c r="DO194" s="307"/>
      <c r="DP194" s="307"/>
      <c r="DQ194" s="307"/>
      <c r="DR194" s="307"/>
      <c r="DS194" s="307"/>
      <c r="DT194" s="307"/>
      <c r="DU194" s="307"/>
      <c r="DV194" s="307"/>
      <c r="DW194" s="307"/>
      <c r="DX194" s="307"/>
      <c r="DY194" s="307"/>
      <c r="DZ194" s="307"/>
      <c r="EA194" s="307"/>
      <c r="EB194" s="307"/>
      <c r="EC194" s="307"/>
      <c r="ED194" s="307"/>
      <c r="EE194" s="307"/>
      <c r="EF194" s="307"/>
      <c r="EG194" s="307"/>
      <c r="EH194" s="307"/>
      <c r="EI194" s="307"/>
      <c r="EJ194" s="307"/>
      <c r="EK194" s="307"/>
      <c r="EL194" s="307"/>
      <c r="EM194" s="307"/>
      <c r="EN194" s="307"/>
      <c r="EO194" s="307"/>
      <c r="EP194" s="307"/>
      <c r="EQ194" s="307"/>
      <c r="ER194" s="307"/>
      <c r="ES194" s="307"/>
      <c r="ET194" s="307"/>
      <c r="EU194" s="307"/>
      <c r="EV194" s="390"/>
      <c r="EW194" s="390"/>
      <c r="EX194" s="307"/>
      <c r="EY194" s="307"/>
      <c r="EZ194" s="307"/>
      <c r="FA194" s="307"/>
      <c r="FB194" s="307"/>
      <c r="FC194" s="307"/>
      <c r="FD194" s="307"/>
      <c r="FE194" s="307"/>
      <c r="FF194" s="307"/>
      <c r="FG194" s="307"/>
      <c r="FH194" s="307"/>
      <c r="FI194" s="307"/>
      <c r="FJ194" s="305"/>
      <c r="FK194" s="305"/>
      <c r="FL194" s="305"/>
      <c r="FM194" s="305"/>
      <c r="FN194" s="305"/>
      <c r="FO194" s="305"/>
      <c r="FP194" s="305"/>
      <c r="FQ194" s="305"/>
      <c r="FR194" s="305"/>
      <c r="FS194" s="305"/>
      <c r="FT194" s="305"/>
      <c r="FU194" s="305"/>
      <c r="FV194" s="305"/>
      <c r="FW194" s="305"/>
      <c r="FX194" s="305"/>
      <c r="FY194" s="305"/>
      <c r="FZ194" s="309"/>
      <c r="GA194" s="305"/>
      <c r="GB194" s="305"/>
      <c r="GC194" s="305"/>
      <c r="GD194" s="305"/>
      <c r="GE194" s="305"/>
      <c r="GF194" s="305"/>
      <c r="GG194" s="305"/>
      <c r="GH194" s="305"/>
      <c r="GI194" s="305"/>
      <c r="GJ194" s="324"/>
      <c r="GK194" s="307"/>
      <c r="GL194" s="307"/>
      <c r="GM194" s="307"/>
      <c r="GN194" s="307"/>
      <c r="GO194" s="307"/>
      <c r="GP194" s="307"/>
      <c r="GQ194" s="307"/>
      <c r="GR194" s="307"/>
      <c r="GS194" s="307"/>
      <c r="GT194" s="307"/>
      <c r="GU194" s="307"/>
      <c r="GV194" s="307"/>
      <c r="GW194" s="307"/>
      <c r="GX194" s="307"/>
      <c r="GY194" s="307"/>
      <c r="GZ194" s="307"/>
      <c r="HA194" s="307"/>
      <c r="HB194" s="307"/>
      <c r="HC194" s="307"/>
      <c r="HD194" s="307"/>
      <c r="HE194" s="307"/>
      <c r="HF194" s="307"/>
      <c r="HG194" s="307"/>
      <c r="HH194" s="307"/>
      <c r="HI194" s="307"/>
      <c r="HJ194" s="307"/>
      <c r="HK194" s="307"/>
      <c r="HL194" s="307"/>
      <c r="HM194" s="307"/>
      <c r="HN194" s="307"/>
      <c r="HO194" s="307"/>
      <c r="HP194" s="307"/>
      <c r="HQ194" s="307"/>
      <c r="HR194" s="307"/>
      <c r="HS194" s="307"/>
      <c r="HT194" s="307"/>
      <c r="HU194" s="307"/>
      <c r="HV194" s="307"/>
      <c r="HW194" s="307"/>
      <c r="HX194" s="307"/>
      <c r="HY194" s="307"/>
      <c r="HZ194" s="307"/>
      <c r="IA194" s="307"/>
      <c r="IB194" s="307"/>
      <c r="IC194" s="307"/>
      <c r="ID194" s="307"/>
      <c r="IE194" s="307"/>
      <c r="IF194" s="307"/>
      <c r="IG194" s="307"/>
      <c r="IH194" s="307"/>
      <c r="II194" s="307"/>
      <c r="IJ194" s="307"/>
      <c r="IK194" s="307"/>
      <c r="IL194" s="307"/>
      <c r="IM194" s="307"/>
      <c r="IN194" s="307"/>
      <c r="IO194" s="307"/>
      <c r="IP194" s="307"/>
      <c r="IQ194" s="307"/>
      <c r="IR194" s="307"/>
      <c r="IS194" s="307"/>
      <c r="IT194" s="307"/>
      <c r="IU194" s="307"/>
      <c r="IV194" s="307"/>
      <c r="IW194" s="307"/>
      <c r="IX194" s="307"/>
      <c r="IY194" s="307"/>
      <c r="IZ194" s="307"/>
      <c r="JA194" s="307"/>
      <c r="JB194" s="307"/>
      <c r="JC194" s="307"/>
      <c r="JD194" s="307"/>
      <c r="JE194" s="307"/>
      <c r="JF194" s="307"/>
      <c r="JG194" s="307"/>
      <c r="JH194" s="307"/>
      <c r="JI194" s="307"/>
      <c r="JJ194" s="307"/>
      <c r="JK194" s="307"/>
      <c r="JL194" s="307"/>
      <c r="JM194" s="307"/>
      <c r="JN194" s="307"/>
      <c r="JO194" s="307"/>
      <c r="JP194" s="307"/>
      <c r="JQ194" s="307"/>
      <c r="JR194" s="307"/>
      <c r="JS194" s="307"/>
      <c r="JT194" s="307"/>
      <c r="JU194" s="307"/>
      <c r="JV194" s="307"/>
      <c r="JW194" s="307"/>
      <c r="JX194" s="307"/>
      <c r="JY194" s="307"/>
      <c r="JZ194" s="307"/>
      <c r="KA194" s="307"/>
      <c r="KB194" s="307"/>
      <c r="KC194" s="307"/>
      <c r="KD194" s="307"/>
      <c r="KE194" s="307"/>
      <c r="KF194" s="307"/>
      <c r="KG194" s="307"/>
      <c r="KH194" s="307"/>
      <c r="KI194" s="307"/>
      <c r="KJ194" s="307"/>
      <c r="KK194" s="307"/>
      <c r="KL194" s="307"/>
      <c r="KM194" s="307"/>
      <c r="KN194" s="307"/>
      <c r="KO194" s="307"/>
      <c r="KP194" s="307"/>
      <c r="KQ194" s="307"/>
      <c r="KR194" s="307"/>
      <c r="KS194" s="307"/>
      <c r="KT194" s="307"/>
    </row>
    <row r="195" spans="14:311" s="56" customFormat="1" ht="15" customHeight="1">
      <c r="N195" s="341"/>
      <c r="O195" s="330"/>
      <c r="P195" s="330"/>
      <c r="Q195" s="330"/>
      <c r="R195" s="330"/>
      <c r="S195" s="330"/>
      <c r="T195" s="330"/>
      <c r="U195" s="330"/>
      <c r="W195" s="330"/>
      <c r="X195" s="330"/>
      <c r="Y195" s="330"/>
      <c r="Z195" s="330"/>
      <c r="AA195" s="330"/>
      <c r="AB195" s="330"/>
      <c r="AC195" s="330"/>
      <c r="AD195" s="330"/>
      <c r="AE195" s="330"/>
      <c r="AG195" s="354">
        <v>17</v>
      </c>
      <c r="AH195" s="354"/>
      <c r="AI195" s="356" t="s">
        <v>228</v>
      </c>
      <c r="AJ195" s="356" t="s">
        <v>88</v>
      </c>
      <c r="AK195" s="359">
        <v>19</v>
      </c>
      <c r="AL195" s="356" t="s">
        <v>140</v>
      </c>
      <c r="AM195" s="356" t="s">
        <v>564</v>
      </c>
      <c r="AN195" s="356" t="s">
        <v>600</v>
      </c>
      <c r="AO195" s="359">
        <v>19</v>
      </c>
      <c r="AP195" s="356" t="s">
        <v>186</v>
      </c>
      <c r="AQ195" s="356" t="s">
        <v>140</v>
      </c>
      <c r="AR195" s="356" t="s">
        <v>139</v>
      </c>
      <c r="AS195" s="356" t="s">
        <v>165</v>
      </c>
      <c r="AT195" s="356" t="s">
        <v>601</v>
      </c>
      <c r="AU195" s="356"/>
      <c r="AV195" s="359">
        <v>16</v>
      </c>
      <c r="AW195" s="359">
        <v>22</v>
      </c>
      <c r="AX195" s="359">
        <v>14</v>
      </c>
      <c r="AY195" s="303">
        <f t="shared" si="46"/>
        <v>41</v>
      </c>
      <c r="AZ195" s="303">
        <f t="shared" si="47"/>
        <v>28</v>
      </c>
      <c r="BA195" s="303">
        <f t="shared" si="48"/>
        <v>20</v>
      </c>
      <c r="BB195" s="303">
        <f t="shared" si="49"/>
        <v>25</v>
      </c>
      <c r="BC195" s="303" t="str">
        <f t="shared" si="50"/>
        <v>-</v>
      </c>
      <c r="BD195" s="303">
        <f t="shared" si="51"/>
        <v>38</v>
      </c>
      <c r="BE195" s="303">
        <f t="shared" si="52"/>
        <v>20</v>
      </c>
      <c r="BF195" s="303">
        <f t="shared" si="53"/>
        <v>26</v>
      </c>
      <c r="BG195" s="303">
        <f t="shared" si="54"/>
        <v>25</v>
      </c>
      <c r="BH195" s="303"/>
      <c r="BI195" s="303">
        <f t="shared" si="55"/>
        <v>38</v>
      </c>
      <c r="BJ195" s="303">
        <f t="shared" si="56"/>
        <v>31</v>
      </c>
      <c r="BK195" s="303">
        <f t="shared" si="57"/>
        <v>96</v>
      </c>
      <c r="BL195" s="303">
        <f t="shared" si="58"/>
        <v>17</v>
      </c>
      <c r="BM195" s="303">
        <f t="shared" si="59"/>
        <v>23</v>
      </c>
      <c r="BN195" s="303">
        <f t="shared" si="60"/>
        <v>15</v>
      </c>
      <c r="CB195" s="378"/>
      <c r="CC195" s="334"/>
      <c r="CD195" s="334"/>
      <c r="CE195" s="334"/>
      <c r="CF195" s="334"/>
      <c r="CG195" s="334"/>
      <c r="CH195" s="334"/>
      <c r="CI195" s="332"/>
      <c r="CJ195" s="332"/>
      <c r="CK195" s="332"/>
      <c r="CL195" s="332"/>
      <c r="CM195" s="332"/>
      <c r="CN195" s="332"/>
      <c r="CO195" s="332"/>
      <c r="CP195" s="332"/>
      <c r="CQ195" s="332"/>
      <c r="CR195" s="313"/>
      <c r="CS195" s="313"/>
      <c r="CT195" s="334"/>
      <c r="CU195" s="334"/>
      <c r="CV195" s="334"/>
      <c r="CW195" s="334"/>
      <c r="CX195" s="334"/>
      <c r="CY195" s="334"/>
      <c r="CZ195" s="334"/>
      <c r="DA195" s="332"/>
      <c r="DB195" s="332"/>
      <c r="DC195" s="332"/>
      <c r="DD195" s="332"/>
      <c r="DE195" s="332"/>
      <c r="DF195" s="332"/>
      <c r="DG195" s="332"/>
      <c r="DH195" s="332"/>
      <c r="DI195" s="313"/>
      <c r="DJ195" s="358"/>
      <c r="DK195" s="315"/>
      <c r="DL195" s="307"/>
      <c r="DM195" s="307"/>
      <c r="DN195" s="307"/>
      <c r="DO195" s="307"/>
      <c r="DP195" s="307"/>
      <c r="DQ195" s="307"/>
      <c r="DR195" s="307"/>
      <c r="DS195" s="307"/>
      <c r="DT195" s="307"/>
      <c r="DU195" s="307"/>
      <c r="DV195" s="307"/>
      <c r="DW195" s="307"/>
      <c r="DX195" s="307"/>
      <c r="DY195" s="307"/>
      <c r="DZ195" s="307"/>
      <c r="EA195" s="307"/>
      <c r="EB195" s="307"/>
      <c r="EC195" s="307"/>
      <c r="ED195" s="307"/>
      <c r="EE195" s="307"/>
      <c r="EF195" s="307"/>
      <c r="EG195" s="307"/>
      <c r="EH195" s="307"/>
      <c r="EI195" s="307"/>
      <c r="EJ195" s="307"/>
      <c r="EK195" s="307"/>
      <c r="EL195" s="307"/>
      <c r="EM195" s="307"/>
      <c r="EN195" s="307"/>
      <c r="EO195" s="307"/>
      <c r="EP195" s="307"/>
      <c r="EQ195" s="307"/>
      <c r="ER195" s="307"/>
      <c r="ES195" s="307"/>
      <c r="ET195" s="307"/>
      <c r="EU195" s="307"/>
      <c r="EV195" s="390"/>
      <c r="EW195" s="390"/>
      <c r="EX195" s="307"/>
      <c r="EY195" s="307"/>
      <c r="EZ195" s="307"/>
      <c r="FA195" s="307"/>
      <c r="FB195" s="307"/>
      <c r="FC195" s="307"/>
      <c r="FD195" s="307"/>
      <c r="FE195" s="307"/>
      <c r="FF195" s="307"/>
      <c r="FG195" s="307"/>
      <c r="FH195" s="307"/>
      <c r="FI195" s="307"/>
      <c r="FJ195" s="305"/>
      <c r="FK195" s="305"/>
      <c r="FL195" s="305"/>
      <c r="FM195" s="305"/>
      <c r="FN195" s="305"/>
      <c r="FO195" s="305"/>
      <c r="FP195" s="305"/>
      <c r="FQ195" s="305"/>
      <c r="FR195" s="305"/>
      <c r="FS195" s="305"/>
      <c r="FT195" s="305"/>
      <c r="FU195" s="305"/>
      <c r="FV195" s="305"/>
      <c r="FW195" s="305"/>
      <c r="FX195" s="305"/>
      <c r="FY195" s="305"/>
      <c r="FZ195" s="309"/>
      <c r="GA195" s="305"/>
      <c r="GB195" s="305"/>
      <c r="GC195" s="305"/>
      <c r="GD195" s="305"/>
      <c r="GE195" s="305"/>
      <c r="GF195" s="305"/>
      <c r="GG195" s="305"/>
      <c r="GH195" s="305"/>
      <c r="GI195" s="305"/>
      <c r="GJ195" s="324"/>
      <c r="GK195" s="307"/>
      <c r="GL195" s="307"/>
      <c r="GM195" s="307"/>
      <c r="GN195" s="307"/>
      <c r="GO195" s="307"/>
      <c r="GP195" s="307"/>
      <c r="GQ195" s="307"/>
      <c r="GR195" s="307"/>
      <c r="GS195" s="307"/>
      <c r="GT195" s="307"/>
      <c r="GU195" s="307"/>
      <c r="GV195" s="307"/>
      <c r="GW195" s="307"/>
      <c r="GX195" s="307"/>
      <c r="GY195" s="307"/>
      <c r="GZ195" s="307"/>
      <c r="HA195" s="307"/>
      <c r="HB195" s="307"/>
      <c r="HC195" s="307"/>
      <c r="HD195" s="307"/>
      <c r="HE195" s="307"/>
      <c r="HF195" s="307"/>
      <c r="HG195" s="307"/>
      <c r="HH195" s="307"/>
      <c r="HI195" s="307"/>
      <c r="HJ195" s="307"/>
      <c r="HK195" s="307"/>
      <c r="HL195" s="307"/>
      <c r="HM195" s="307"/>
      <c r="HN195" s="307"/>
      <c r="HO195" s="307"/>
      <c r="HP195" s="307"/>
      <c r="HQ195" s="307"/>
      <c r="HR195" s="307"/>
      <c r="HS195" s="307"/>
      <c r="HT195" s="307"/>
      <c r="HU195" s="307"/>
      <c r="HV195" s="307"/>
      <c r="HW195" s="307"/>
      <c r="HX195" s="307"/>
      <c r="HY195" s="307"/>
      <c r="HZ195" s="307"/>
      <c r="IA195" s="307"/>
      <c r="IB195" s="307"/>
      <c r="IC195" s="307"/>
      <c r="ID195" s="307"/>
      <c r="IE195" s="307"/>
      <c r="IF195" s="307"/>
      <c r="IG195" s="307"/>
      <c r="IH195" s="307"/>
      <c r="II195" s="307"/>
      <c r="IJ195" s="307"/>
      <c r="IK195" s="307"/>
      <c r="IL195" s="307"/>
      <c r="IM195" s="307"/>
      <c r="IN195" s="307"/>
      <c r="IO195" s="307"/>
      <c r="IP195" s="307"/>
      <c r="IQ195" s="307"/>
      <c r="IR195" s="307"/>
      <c r="IS195" s="307"/>
      <c r="IT195" s="307"/>
      <c r="IU195" s="307"/>
      <c r="IV195" s="307"/>
      <c r="IW195" s="307"/>
      <c r="IX195" s="307"/>
      <c r="IY195" s="307"/>
      <c r="IZ195" s="307"/>
      <c r="JA195" s="307"/>
      <c r="JB195" s="307"/>
      <c r="JC195" s="307"/>
      <c r="JD195" s="307"/>
      <c r="JE195" s="307"/>
      <c r="JF195" s="307"/>
      <c r="JG195" s="307"/>
      <c r="JH195" s="307"/>
      <c r="JI195" s="307"/>
      <c r="JJ195" s="307"/>
      <c r="JK195" s="307"/>
      <c r="JL195" s="307"/>
      <c r="JM195" s="307"/>
      <c r="JN195" s="307"/>
      <c r="JO195" s="307"/>
      <c r="JP195" s="307"/>
      <c r="JQ195" s="307"/>
      <c r="JR195" s="307"/>
      <c r="JS195" s="307"/>
      <c r="JT195" s="307"/>
      <c r="JU195" s="307"/>
      <c r="JV195" s="307"/>
      <c r="JW195" s="307"/>
      <c r="JX195" s="307"/>
      <c r="JY195" s="307"/>
      <c r="JZ195" s="307"/>
      <c r="KA195" s="307"/>
      <c r="KB195" s="307"/>
      <c r="KC195" s="307"/>
      <c r="KD195" s="307"/>
      <c r="KE195" s="307"/>
      <c r="KF195" s="307"/>
      <c r="KG195" s="307"/>
      <c r="KH195" s="307"/>
      <c r="KI195" s="307"/>
      <c r="KJ195" s="307"/>
      <c r="KK195" s="307"/>
      <c r="KL195" s="307"/>
      <c r="KM195" s="307"/>
      <c r="KN195" s="307"/>
      <c r="KO195" s="307"/>
      <c r="KP195" s="307"/>
      <c r="KQ195" s="307"/>
      <c r="KR195" s="307"/>
      <c r="KS195" s="307"/>
      <c r="KT195" s="307"/>
    </row>
    <row r="196" spans="14:311" s="56" customFormat="1" ht="15" customHeight="1">
      <c r="N196" s="341"/>
      <c r="O196" s="330"/>
      <c r="P196" s="330"/>
      <c r="Q196" s="330"/>
      <c r="R196" s="330"/>
      <c r="S196" s="330"/>
      <c r="T196" s="330"/>
      <c r="U196" s="330"/>
      <c r="W196" s="330"/>
      <c r="X196" s="330"/>
      <c r="Y196" s="330"/>
      <c r="Z196" s="330"/>
      <c r="AA196" s="330"/>
      <c r="AB196" s="330"/>
      <c r="AC196" s="330"/>
      <c r="AD196" s="330"/>
      <c r="AE196" s="330"/>
      <c r="AG196" s="354">
        <v>18</v>
      </c>
      <c r="AH196" s="354"/>
      <c r="AI196" s="356" t="s">
        <v>282</v>
      </c>
      <c r="AJ196" s="356" t="s">
        <v>91</v>
      </c>
      <c r="AK196" s="356" t="s">
        <v>81</v>
      </c>
      <c r="AL196" s="359">
        <v>25</v>
      </c>
      <c r="AM196" s="371" t="s">
        <v>0</v>
      </c>
      <c r="AN196" s="356" t="s">
        <v>144</v>
      </c>
      <c r="AO196" s="359">
        <v>20</v>
      </c>
      <c r="AP196" s="356" t="s">
        <v>93</v>
      </c>
      <c r="AQ196" s="356" t="s">
        <v>126</v>
      </c>
      <c r="AR196" s="356" t="s">
        <v>144</v>
      </c>
      <c r="AS196" s="356" t="s">
        <v>133</v>
      </c>
      <c r="AT196" s="356" t="s">
        <v>602</v>
      </c>
      <c r="AU196" s="356"/>
      <c r="AV196" s="359">
        <v>17</v>
      </c>
      <c r="AW196" s="359">
        <v>23</v>
      </c>
      <c r="AX196" s="359">
        <v>15</v>
      </c>
      <c r="AY196" s="303">
        <f t="shared" si="46"/>
        <v>45</v>
      </c>
      <c r="AZ196" s="303">
        <f t="shared" si="47"/>
        <v>31</v>
      </c>
      <c r="BA196" s="303">
        <f t="shared" si="48"/>
        <v>22</v>
      </c>
      <c r="BB196" s="303">
        <f t="shared" si="49"/>
        <v>26</v>
      </c>
      <c r="BC196" s="303" t="str">
        <f t="shared" si="50"/>
        <v>-</v>
      </c>
      <c r="BD196" s="303">
        <f t="shared" si="51"/>
        <v>41</v>
      </c>
      <c r="BE196" s="303">
        <f t="shared" si="52"/>
        <v>21</v>
      </c>
      <c r="BF196" s="303">
        <f t="shared" si="53"/>
        <v>28</v>
      </c>
      <c r="BG196" s="303">
        <f t="shared" si="54"/>
        <v>27</v>
      </c>
      <c r="BH196" s="303"/>
      <c r="BI196" s="303">
        <f t="shared" si="55"/>
        <v>41</v>
      </c>
      <c r="BJ196" s="303">
        <f t="shared" si="56"/>
        <v>33</v>
      </c>
      <c r="BK196" s="303">
        <f t="shared" si="57"/>
        <v>103</v>
      </c>
      <c r="BL196" s="303">
        <f t="shared" si="58"/>
        <v>18</v>
      </c>
      <c r="BM196" s="303">
        <f t="shared" si="59"/>
        <v>24</v>
      </c>
      <c r="BN196" s="303">
        <f t="shared" si="60"/>
        <v>16</v>
      </c>
      <c r="CB196" s="378"/>
      <c r="CC196" s="334"/>
      <c r="CD196" s="334"/>
      <c r="CE196" s="334"/>
      <c r="CF196" s="334"/>
      <c r="CG196" s="334"/>
      <c r="CH196" s="334"/>
      <c r="CI196" s="332"/>
      <c r="CJ196" s="332"/>
      <c r="CK196" s="332"/>
      <c r="CL196" s="332"/>
      <c r="CM196" s="332"/>
      <c r="CN196" s="332"/>
      <c r="CO196" s="332"/>
      <c r="CP196" s="332"/>
      <c r="CQ196" s="332"/>
      <c r="CR196" s="313"/>
      <c r="CS196" s="313"/>
      <c r="CT196" s="334"/>
      <c r="CU196" s="334"/>
      <c r="CV196" s="334"/>
      <c r="CW196" s="334"/>
      <c r="CX196" s="334"/>
      <c r="CY196" s="334"/>
      <c r="CZ196" s="334"/>
      <c r="DA196" s="332"/>
      <c r="DB196" s="332"/>
      <c r="DC196" s="332"/>
      <c r="DD196" s="332"/>
      <c r="DE196" s="332"/>
      <c r="DF196" s="332"/>
      <c r="DG196" s="332"/>
      <c r="DH196" s="332"/>
      <c r="DI196" s="313"/>
      <c r="DJ196" s="358"/>
      <c r="DK196" s="315"/>
      <c r="DL196" s="307"/>
      <c r="DM196" s="307"/>
      <c r="DN196" s="307"/>
      <c r="DO196" s="307"/>
      <c r="DP196" s="307"/>
      <c r="DQ196" s="307"/>
      <c r="DR196" s="307"/>
      <c r="DS196" s="307"/>
      <c r="DT196" s="307"/>
      <c r="DU196" s="307"/>
      <c r="DV196" s="307"/>
      <c r="DW196" s="307"/>
      <c r="DX196" s="307"/>
      <c r="DY196" s="307"/>
      <c r="DZ196" s="307"/>
      <c r="EA196" s="307"/>
      <c r="EB196" s="307"/>
      <c r="EC196" s="307"/>
      <c r="ED196" s="307"/>
      <c r="EE196" s="307"/>
      <c r="EF196" s="307"/>
      <c r="EG196" s="307"/>
      <c r="EH196" s="307"/>
      <c r="EI196" s="307"/>
      <c r="EJ196" s="307"/>
      <c r="EK196" s="307"/>
      <c r="EL196" s="307"/>
      <c r="EM196" s="307"/>
      <c r="EN196" s="307"/>
      <c r="EO196" s="307"/>
      <c r="EP196" s="307"/>
      <c r="EQ196" s="307"/>
      <c r="ER196" s="307"/>
      <c r="ES196" s="307"/>
      <c r="ET196" s="307"/>
      <c r="EU196" s="307"/>
      <c r="EV196" s="390"/>
      <c r="EW196" s="390"/>
      <c r="EX196" s="307"/>
      <c r="EY196" s="307"/>
      <c r="EZ196" s="307"/>
      <c r="FA196" s="307"/>
      <c r="FB196" s="307"/>
      <c r="FC196" s="307"/>
      <c r="FD196" s="307"/>
      <c r="FE196" s="307"/>
      <c r="FF196" s="307"/>
      <c r="FG196" s="307"/>
      <c r="FH196" s="307"/>
      <c r="FI196" s="307"/>
      <c r="FJ196" s="305"/>
      <c r="FK196" s="305"/>
      <c r="FL196" s="305"/>
      <c r="FM196" s="305"/>
      <c r="FN196" s="305"/>
      <c r="FO196" s="305"/>
      <c r="FP196" s="305"/>
      <c r="FQ196" s="305"/>
      <c r="FR196" s="305"/>
      <c r="FS196" s="305"/>
      <c r="FT196" s="305"/>
      <c r="FU196" s="305"/>
      <c r="FV196" s="305"/>
      <c r="FW196" s="305"/>
      <c r="FX196" s="305"/>
      <c r="FY196" s="305"/>
      <c r="FZ196" s="309"/>
      <c r="GA196" s="305"/>
      <c r="GB196" s="305"/>
      <c r="GC196" s="305"/>
      <c r="GD196" s="305"/>
      <c r="GE196" s="305"/>
      <c r="GF196" s="305"/>
      <c r="GG196" s="305"/>
      <c r="GH196" s="305"/>
      <c r="GI196" s="305"/>
      <c r="GJ196" s="324"/>
      <c r="GK196" s="307"/>
      <c r="GL196" s="307"/>
      <c r="GM196" s="307"/>
      <c r="GN196" s="307"/>
      <c r="GO196" s="307"/>
      <c r="GP196" s="307"/>
      <c r="GQ196" s="307"/>
      <c r="GR196" s="307"/>
      <c r="GS196" s="307"/>
      <c r="GT196" s="307"/>
      <c r="GU196" s="307"/>
      <c r="GV196" s="307"/>
      <c r="GW196" s="307"/>
      <c r="GX196" s="307"/>
      <c r="GY196" s="307"/>
      <c r="GZ196" s="307"/>
      <c r="HA196" s="307"/>
      <c r="HB196" s="307"/>
      <c r="HC196" s="307"/>
      <c r="HD196" s="307"/>
      <c r="HE196" s="307"/>
      <c r="HF196" s="307"/>
      <c r="HG196" s="307"/>
      <c r="HH196" s="307"/>
      <c r="HI196" s="307"/>
      <c r="HJ196" s="307"/>
      <c r="HK196" s="307"/>
      <c r="HL196" s="307"/>
      <c r="HM196" s="307"/>
      <c r="HN196" s="307"/>
      <c r="HO196" s="307"/>
      <c r="HP196" s="307"/>
      <c r="HQ196" s="307"/>
      <c r="HR196" s="307"/>
      <c r="HS196" s="307"/>
      <c r="HT196" s="307"/>
      <c r="HU196" s="307"/>
      <c r="HV196" s="307"/>
      <c r="HW196" s="307"/>
      <c r="HX196" s="307"/>
      <c r="HY196" s="307"/>
      <c r="HZ196" s="307"/>
      <c r="IA196" s="307"/>
      <c r="IB196" s="307"/>
      <c r="IC196" s="307"/>
      <c r="ID196" s="307"/>
      <c r="IE196" s="307"/>
      <c r="IF196" s="307"/>
      <c r="IG196" s="307"/>
      <c r="IH196" s="307"/>
      <c r="II196" s="307"/>
      <c r="IJ196" s="307"/>
      <c r="IK196" s="307"/>
      <c r="IL196" s="307"/>
      <c r="IM196" s="307"/>
      <c r="IN196" s="307"/>
      <c r="IO196" s="307"/>
      <c r="IP196" s="307"/>
      <c r="IQ196" s="307"/>
      <c r="IR196" s="307"/>
      <c r="IS196" s="307"/>
      <c r="IT196" s="307"/>
      <c r="IU196" s="307"/>
      <c r="IV196" s="307"/>
      <c r="IW196" s="307"/>
      <c r="IX196" s="307"/>
      <c r="IY196" s="307"/>
      <c r="IZ196" s="307"/>
      <c r="JA196" s="307"/>
      <c r="JB196" s="307"/>
      <c r="JC196" s="307"/>
      <c r="JD196" s="307"/>
      <c r="JE196" s="307"/>
      <c r="JF196" s="307"/>
      <c r="JG196" s="307"/>
      <c r="JH196" s="307"/>
      <c r="JI196" s="307"/>
      <c r="JJ196" s="307"/>
      <c r="JK196" s="307"/>
      <c r="JL196" s="307"/>
      <c r="JM196" s="307"/>
      <c r="JN196" s="307"/>
      <c r="JO196" s="307"/>
      <c r="JP196" s="307"/>
      <c r="JQ196" s="307"/>
      <c r="JR196" s="307"/>
      <c r="JS196" s="307"/>
      <c r="JT196" s="307"/>
      <c r="JU196" s="307"/>
      <c r="JV196" s="307"/>
      <c r="JW196" s="307"/>
      <c r="JX196" s="307"/>
      <c r="JY196" s="307"/>
      <c r="JZ196" s="307"/>
      <c r="KA196" s="307"/>
      <c r="KB196" s="307"/>
      <c r="KC196" s="307"/>
      <c r="KD196" s="307"/>
      <c r="KE196" s="307"/>
      <c r="KF196" s="307"/>
      <c r="KG196" s="307"/>
      <c r="KH196" s="307"/>
      <c r="KI196" s="307"/>
      <c r="KJ196" s="307"/>
      <c r="KK196" s="307"/>
      <c r="KL196" s="307"/>
      <c r="KM196" s="307"/>
      <c r="KN196" s="307"/>
      <c r="KO196" s="307"/>
      <c r="KP196" s="307"/>
      <c r="KQ196" s="307"/>
      <c r="KR196" s="307"/>
      <c r="KS196" s="307"/>
      <c r="KT196" s="307"/>
    </row>
    <row r="197" spans="14:311" s="56" customFormat="1" ht="15" customHeight="1">
      <c r="N197" s="341"/>
      <c r="O197" s="330"/>
      <c r="P197" s="330"/>
      <c r="Q197" s="330"/>
      <c r="R197" s="330"/>
      <c r="S197" s="330"/>
      <c r="T197" s="330"/>
      <c r="U197" s="330"/>
      <c r="W197" s="330"/>
      <c r="X197" s="330"/>
      <c r="Y197" s="330"/>
      <c r="Z197" s="330"/>
      <c r="AA197" s="330"/>
      <c r="AB197" s="330"/>
      <c r="AC197" s="330"/>
      <c r="AD197" s="330"/>
      <c r="AE197" s="330"/>
      <c r="AG197" s="354">
        <v>19</v>
      </c>
      <c r="AH197" s="354"/>
      <c r="AI197" s="356" t="s">
        <v>603</v>
      </c>
      <c r="AJ197" s="356" t="s">
        <v>604</v>
      </c>
      <c r="AK197" s="356" t="s">
        <v>605</v>
      </c>
      <c r="AL197" s="356" t="s">
        <v>74</v>
      </c>
      <c r="AM197" s="371" t="s">
        <v>0</v>
      </c>
      <c r="AN197" s="356" t="s">
        <v>606</v>
      </c>
      <c r="AO197" s="356" t="s">
        <v>590</v>
      </c>
      <c r="AP197" s="356" t="s">
        <v>591</v>
      </c>
      <c r="AQ197" s="356" t="s">
        <v>607</v>
      </c>
      <c r="AR197" s="356" t="s">
        <v>180</v>
      </c>
      <c r="AS197" s="356" t="s">
        <v>116</v>
      </c>
      <c r="AT197" s="356" t="s">
        <v>608</v>
      </c>
      <c r="AU197" s="356"/>
      <c r="AV197" s="356" t="s">
        <v>609</v>
      </c>
      <c r="AW197" s="356" t="s">
        <v>610</v>
      </c>
      <c r="AX197" s="356" t="s">
        <v>611</v>
      </c>
      <c r="AY197" s="303">
        <f>IF(AI197="-",AI197,IF(ISNUMBER(AI197),AI197,MID(AI197,(FIND("-",AI197)+1),3)+1))</f>
        <v>69</v>
      </c>
      <c r="AZ197" s="303">
        <f>IF(AJ197="-",AJ197,IF(ISNUMBER(AJ197),AJ197,MID(AJ197,(FIND("-",AJ197)+1),3)+1))</f>
        <v>45</v>
      </c>
      <c r="BA197" s="303">
        <f>IF(AK197="-",AK197,IF(ISNUMBER(AK197),AK197,MID(AK197,(FIND("-",AK197)+1),3)+1))</f>
        <v>33</v>
      </c>
      <c r="BB197" s="303">
        <f>IF(AL197="-",AL197,IF(ISNUMBER(AL197),AL197,MID(AL197,(FIND("-",AL197)+1),3)+1))</f>
        <v>29</v>
      </c>
      <c r="BC197" s="303">
        <v>66</v>
      </c>
      <c r="BD197" s="303">
        <f>IF(AN197="-",AN197,IF(ISNUMBER(AN197),AN197,MID(AN197,(FIND("-",AN197)+1),3)+1))</f>
        <v>69</v>
      </c>
      <c r="BE197" s="303">
        <f>IF(AO197="-",AO197,IF(ISNUMBER(AO197),AO197,MID(AO197,(FIND("-",AO197)+1),3)+1))</f>
        <v>31</v>
      </c>
      <c r="BF197" s="303">
        <f>IF(AP197="-",AP197,IF(ISNUMBER(AP197),AP197,MID(AP197,(FIND("-",AP197)+1),3)+1))</f>
        <v>36</v>
      </c>
      <c r="BG197" s="303">
        <f>IF(AQ197="-",AQ197,IF(ISNUMBER(AQ197),AQ197,MID(AQ197,(FIND("-",AQ197)+1),3)+1))</f>
        <v>43</v>
      </c>
      <c r="BH197" s="303"/>
      <c r="BI197" s="303">
        <f>IF(AR197="-",AR197,IF(ISNUMBER(AR197),AR197,MID(AR197,(FIND("-",AR197)+1),3)+1))</f>
        <v>46</v>
      </c>
      <c r="BJ197" s="303">
        <f>IF(AS197="-",AS197,IF(ISNUMBER(AS197),AS197,MID(AS197,(FIND("-",AS197)+1),3)+1))</f>
        <v>39</v>
      </c>
      <c r="BK197" s="303">
        <f>IF(AT197="-",AT197,IF(ISNUMBER(AT197),AT197,MID(AT197,(FIND("-",AT197)+1),3)+1))</f>
        <v>137</v>
      </c>
      <c r="BL197" s="303">
        <f>IF(AV197="-",AV197,IF(ISNUMBER(AV197),AV197,MID(AV197,(FIND("-",AV197)+1),3)+1))</f>
        <v>34</v>
      </c>
      <c r="BM197" s="303">
        <f>IF(AW197="-",AW197,IF(ISNUMBER(AW197),AW197,MID(AW197,(FIND("-",AW197)+1),3)+1))</f>
        <v>35</v>
      </c>
      <c r="BN197" s="303">
        <f>IF(AX197="-",AX197,IF(ISNUMBER(AX197),AX197,MID(AX197,(FIND("-",AX197)+1),3)+1))</f>
        <v>25</v>
      </c>
      <c r="CB197" s="378"/>
      <c r="CC197" s="334"/>
      <c r="CD197" s="334"/>
      <c r="CE197" s="334"/>
      <c r="CF197" s="334"/>
      <c r="CG197" s="334"/>
      <c r="CH197" s="334"/>
      <c r="CI197" s="332"/>
      <c r="CJ197" s="332"/>
      <c r="CK197" s="332"/>
      <c r="CL197" s="332"/>
      <c r="CM197" s="332"/>
      <c r="CN197" s="332"/>
      <c r="CO197" s="332"/>
      <c r="CP197" s="332"/>
      <c r="CQ197" s="332"/>
      <c r="CR197" s="313"/>
      <c r="CS197" s="313"/>
      <c r="CT197" s="334"/>
      <c r="CU197" s="334"/>
      <c r="CV197" s="334"/>
      <c r="CW197" s="334"/>
      <c r="CX197" s="334"/>
      <c r="CY197" s="334"/>
      <c r="CZ197" s="334"/>
      <c r="DA197" s="332"/>
      <c r="DB197" s="332"/>
      <c r="DC197" s="332"/>
      <c r="DD197" s="332"/>
      <c r="DE197" s="332"/>
      <c r="DF197" s="332"/>
      <c r="DG197" s="332"/>
      <c r="DH197" s="332"/>
      <c r="DI197" s="313"/>
      <c r="DJ197" s="358"/>
      <c r="DK197" s="315"/>
      <c r="DL197" s="307"/>
      <c r="DM197" s="307"/>
      <c r="DN197" s="307"/>
      <c r="DO197" s="307"/>
      <c r="DP197" s="307"/>
      <c r="DQ197" s="307"/>
      <c r="DR197" s="307"/>
      <c r="DS197" s="307"/>
      <c r="DT197" s="307"/>
      <c r="DU197" s="307"/>
      <c r="DV197" s="307"/>
      <c r="DW197" s="307"/>
      <c r="DX197" s="307"/>
      <c r="DY197" s="307"/>
      <c r="DZ197" s="307"/>
      <c r="EA197" s="307"/>
      <c r="EB197" s="307"/>
      <c r="EC197" s="307"/>
      <c r="ED197" s="307"/>
      <c r="EE197" s="307"/>
      <c r="EF197" s="307"/>
      <c r="EG197" s="307"/>
      <c r="EH197" s="307"/>
      <c r="EI197" s="307"/>
      <c r="EJ197" s="307"/>
      <c r="EK197" s="307"/>
      <c r="EL197" s="307"/>
      <c r="EM197" s="307"/>
      <c r="EN197" s="307"/>
      <c r="EO197" s="307"/>
      <c r="EP197" s="307"/>
      <c r="EQ197" s="307"/>
      <c r="ER197" s="307"/>
      <c r="ES197" s="307"/>
      <c r="ET197" s="307"/>
      <c r="EU197" s="307"/>
      <c r="EV197" s="390"/>
      <c r="EW197" s="390"/>
      <c r="EX197" s="307"/>
      <c r="EY197" s="307"/>
      <c r="EZ197" s="307"/>
      <c r="FA197" s="307"/>
      <c r="FB197" s="307"/>
      <c r="FC197" s="307"/>
      <c r="FD197" s="307"/>
      <c r="FE197" s="307"/>
      <c r="FF197" s="307"/>
      <c r="FG197" s="307"/>
      <c r="FH197" s="307"/>
      <c r="FI197" s="307"/>
      <c r="FJ197" s="305"/>
      <c r="FK197" s="305"/>
      <c r="FL197" s="305"/>
      <c r="FM197" s="305"/>
      <c r="FN197" s="305"/>
      <c r="FO197" s="305"/>
      <c r="FP197" s="305"/>
      <c r="FQ197" s="305"/>
      <c r="FR197" s="305"/>
      <c r="FS197" s="305"/>
      <c r="FT197" s="305"/>
      <c r="FU197" s="305"/>
      <c r="FV197" s="305"/>
      <c r="FW197" s="305"/>
      <c r="FX197" s="305"/>
      <c r="FY197" s="305"/>
      <c r="FZ197" s="309"/>
      <c r="GA197" s="305"/>
      <c r="GB197" s="305"/>
      <c r="GC197" s="305"/>
      <c r="GD197" s="305"/>
      <c r="GE197" s="305"/>
      <c r="GF197" s="305"/>
      <c r="GG197" s="305"/>
      <c r="GH197" s="305"/>
      <c r="GI197" s="305"/>
      <c r="GJ197" s="324"/>
      <c r="GK197" s="307"/>
      <c r="GL197" s="307"/>
      <c r="GM197" s="307"/>
      <c r="GN197" s="307"/>
      <c r="GO197" s="307"/>
      <c r="GP197" s="307"/>
      <c r="GQ197" s="307"/>
      <c r="GR197" s="307"/>
      <c r="GS197" s="307"/>
      <c r="GT197" s="307"/>
      <c r="GU197" s="307"/>
      <c r="GV197" s="307"/>
      <c r="GW197" s="307"/>
      <c r="GX197" s="307"/>
      <c r="GY197" s="307"/>
      <c r="GZ197" s="307"/>
      <c r="HA197" s="307"/>
      <c r="HB197" s="307"/>
      <c r="HC197" s="307"/>
      <c r="HD197" s="307"/>
      <c r="HE197" s="307"/>
      <c r="HF197" s="307"/>
      <c r="HG197" s="307"/>
      <c r="HH197" s="307"/>
      <c r="HI197" s="307"/>
      <c r="HJ197" s="307"/>
      <c r="HK197" s="307"/>
      <c r="HL197" s="307"/>
      <c r="HM197" s="307"/>
      <c r="HN197" s="307"/>
      <c r="HO197" s="307"/>
      <c r="HP197" s="307"/>
      <c r="HQ197" s="307"/>
      <c r="HR197" s="307"/>
      <c r="HS197" s="307"/>
      <c r="HT197" s="307"/>
      <c r="HU197" s="307"/>
      <c r="HV197" s="307"/>
      <c r="HW197" s="307"/>
      <c r="HX197" s="307"/>
      <c r="HY197" s="307"/>
      <c r="HZ197" s="307"/>
      <c r="IA197" s="307"/>
      <c r="IB197" s="307"/>
      <c r="IC197" s="307"/>
      <c r="ID197" s="307"/>
      <c r="IE197" s="307"/>
      <c r="IF197" s="307"/>
      <c r="IG197" s="307"/>
      <c r="IH197" s="307"/>
      <c r="II197" s="307"/>
      <c r="IJ197" s="307"/>
      <c r="IK197" s="307"/>
      <c r="IL197" s="307"/>
      <c r="IM197" s="307"/>
      <c r="IN197" s="307"/>
      <c r="IO197" s="307"/>
      <c r="IP197" s="307"/>
      <c r="IQ197" s="307"/>
      <c r="IR197" s="307"/>
      <c r="IS197" s="307"/>
      <c r="IT197" s="307"/>
      <c r="IU197" s="307"/>
      <c r="IV197" s="307"/>
      <c r="IW197" s="307"/>
      <c r="IX197" s="307"/>
      <c r="IY197" s="307"/>
      <c r="IZ197" s="307"/>
      <c r="JA197" s="307"/>
      <c r="JB197" s="307"/>
      <c r="JC197" s="307"/>
      <c r="JD197" s="307"/>
      <c r="JE197" s="307"/>
      <c r="JF197" s="307"/>
      <c r="JG197" s="307"/>
      <c r="JH197" s="307"/>
      <c r="JI197" s="307"/>
      <c r="JJ197" s="307"/>
      <c r="JK197" s="307"/>
      <c r="JL197" s="307"/>
      <c r="JM197" s="307"/>
      <c r="JN197" s="307"/>
      <c r="JO197" s="307"/>
      <c r="JP197" s="307"/>
      <c r="JQ197" s="307"/>
      <c r="JR197" s="307"/>
      <c r="JS197" s="307"/>
      <c r="JT197" s="307"/>
      <c r="JU197" s="307"/>
      <c r="JV197" s="307"/>
      <c r="JW197" s="307"/>
      <c r="JX197" s="307"/>
      <c r="JY197" s="307"/>
      <c r="JZ197" s="307"/>
      <c r="KA197" s="307"/>
      <c r="KB197" s="307"/>
      <c r="KC197" s="307"/>
      <c r="KD197" s="307"/>
      <c r="KE197" s="307"/>
      <c r="KF197" s="307"/>
      <c r="KG197" s="307"/>
      <c r="KH197" s="307"/>
      <c r="KI197" s="307"/>
      <c r="KJ197" s="307"/>
      <c r="KK197" s="307"/>
      <c r="KL197" s="307"/>
      <c r="KM197" s="307"/>
      <c r="KN197" s="307"/>
      <c r="KO197" s="307"/>
      <c r="KP197" s="307"/>
      <c r="KQ197" s="307"/>
      <c r="KR197" s="307"/>
      <c r="KS197" s="307"/>
      <c r="KT197" s="307"/>
    </row>
    <row r="198" spans="14:311" s="56" customFormat="1" ht="15" customHeight="1">
      <c r="N198" s="341"/>
      <c r="O198" s="330"/>
      <c r="P198" s="330"/>
      <c r="Q198" s="330"/>
      <c r="R198" s="330"/>
      <c r="S198" s="330"/>
      <c r="T198" s="330"/>
      <c r="U198" s="330"/>
      <c r="W198" s="330"/>
      <c r="X198" s="330"/>
      <c r="Y198" s="330"/>
      <c r="Z198" s="330"/>
      <c r="AA198" s="330"/>
      <c r="AB198" s="330"/>
      <c r="AC198" s="330"/>
      <c r="AD198" s="330"/>
      <c r="AE198" s="330"/>
      <c r="AG198" s="303"/>
      <c r="AH198" s="303"/>
      <c r="AI198" s="362"/>
      <c r="AJ198" s="362"/>
      <c r="AK198" s="362"/>
      <c r="AL198" s="362"/>
      <c r="AM198" s="362"/>
      <c r="AN198" s="362"/>
      <c r="AO198" s="362"/>
      <c r="AP198" s="362"/>
      <c r="AQ198" s="362"/>
      <c r="AR198" s="362"/>
      <c r="AS198" s="362"/>
      <c r="AT198" s="362"/>
      <c r="AU198" s="362"/>
      <c r="AV198" s="362"/>
      <c r="AW198" s="362"/>
      <c r="AX198" s="362"/>
      <c r="AY198" s="303"/>
      <c r="AZ198" s="303"/>
      <c r="BA198" s="303"/>
      <c r="BB198" s="303"/>
      <c r="BC198" s="303"/>
      <c r="BD198" s="303"/>
      <c r="BE198" s="303"/>
      <c r="BF198" s="303"/>
      <c r="BG198" s="303"/>
      <c r="BH198" s="303"/>
      <c r="BI198" s="303"/>
      <c r="BJ198" s="303"/>
      <c r="BK198" s="303"/>
      <c r="BL198" s="303"/>
      <c r="BM198" s="303"/>
      <c r="BN198" s="303"/>
      <c r="CB198" s="378"/>
      <c r="CC198" s="334"/>
      <c r="CD198" s="334"/>
      <c r="CE198" s="334"/>
      <c r="CF198" s="334"/>
      <c r="CG198" s="334"/>
      <c r="CH198" s="334"/>
      <c r="CI198" s="334"/>
      <c r="CJ198" s="344"/>
      <c r="CK198" s="332"/>
      <c r="CL198" s="332"/>
      <c r="CM198" s="332"/>
      <c r="CN198" s="332"/>
      <c r="CO198" s="332"/>
      <c r="CP198" s="332"/>
      <c r="CQ198" s="332"/>
      <c r="CR198" s="313"/>
      <c r="CS198" s="313"/>
      <c r="CT198" s="334"/>
      <c r="CU198" s="334"/>
      <c r="CV198" s="334"/>
      <c r="CW198" s="334"/>
      <c r="CX198" s="334"/>
      <c r="CY198" s="334"/>
      <c r="CZ198" s="334"/>
      <c r="DA198" s="332"/>
      <c r="DB198" s="332"/>
      <c r="DC198" s="332"/>
      <c r="DD198" s="332"/>
      <c r="DE198" s="332"/>
      <c r="DF198" s="332"/>
      <c r="DG198" s="332"/>
      <c r="DH198" s="332"/>
      <c r="DI198" s="313"/>
      <c r="DJ198" s="358"/>
      <c r="DK198" s="315"/>
      <c r="DL198" s="307"/>
      <c r="DM198" s="307"/>
      <c r="DN198" s="307"/>
      <c r="DO198" s="307"/>
      <c r="DP198" s="307"/>
      <c r="DQ198" s="307"/>
      <c r="DR198" s="307"/>
      <c r="DS198" s="307"/>
      <c r="DT198" s="307"/>
      <c r="DU198" s="307"/>
      <c r="DV198" s="307"/>
      <c r="DW198" s="307"/>
      <c r="DX198" s="307"/>
      <c r="DY198" s="307"/>
      <c r="DZ198" s="307"/>
      <c r="EA198" s="307"/>
      <c r="EB198" s="307"/>
      <c r="EC198" s="307"/>
      <c r="ED198" s="307"/>
      <c r="EE198" s="307"/>
      <c r="EF198" s="307"/>
      <c r="EG198" s="307"/>
      <c r="EH198" s="307"/>
      <c r="EI198" s="307"/>
      <c r="EJ198" s="307"/>
      <c r="EK198" s="307"/>
      <c r="EL198" s="307"/>
      <c r="EM198" s="307"/>
      <c r="EN198" s="307"/>
      <c r="EO198" s="307"/>
      <c r="EP198" s="307"/>
      <c r="EQ198" s="307"/>
      <c r="ER198" s="307"/>
      <c r="ES198" s="307"/>
      <c r="ET198" s="307"/>
      <c r="EU198" s="307"/>
      <c r="EV198" s="390"/>
      <c r="EW198" s="390"/>
      <c r="EX198" s="307"/>
      <c r="EY198" s="307"/>
      <c r="EZ198" s="307"/>
      <c r="FA198" s="307"/>
      <c r="FB198" s="307"/>
      <c r="FC198" s="307"/>
      <c r="FD198" s="307"/>
      <c r="FE198" s="307"/>
      <c r="FF198" s="307"/>
      <c r="FG198" s="307"/>
      <c r="FH198" s="307"/>
      <c r="FI198" s="307"/>
      <c r="FJ198" s="305"/>
      <c r="FK198" s="305"/>
      <c r="FL198" s="305"/>
      <c r="FM198" s="305"/>
      <c r="FN198" s="305"/>
      <c r="FO198" s="305"/>
      <c r="FP198" s="305"/>
      <c r="FQ198" s="305"/>
      <c r="FR198" s="305"/>
      <c r="FS198" s="305"/>
      <c r="FT198" s="305"/>
      <c r="FU198" s="305"/>
      <c r="FV198" s="305"/>
      <c r="FW198" s="305"/>
      <c r="FX198" s="305"/>
      <c r="FY198" s="305"/>
      <c r="FZ198" s="309"/>
      <c r="GA198" s="305"/>
      <c r="GB198" s="305"/>
      <c r="GC198" s="305"/>
      <c r="GD198" s="305"/>
      <c r="GE198" s="305"/>
      <c r="GF198" s="305"/>
      <c r="GG198" s="305"/>
      <c r="GH198" s="305"/>
      <c r="GI198" s="305"/>
      <c r="GJ198" s="324"/>
      <c r="GK198" s="307"/>
      <c r="GL198" s="307"/>
      <c r="GM198" s="307"/>
      <c r="GN198" s="307"/>
      <c r="GO198" s="307"/>
      <c r="GP198" s="307"/>
      <c r="GQ198" s="307"/>
      <c r="GR198" s="307"/>
      <c r="GS198" s="307"/>
      <c r="GT198" s="307"/>
      <c r="GU198" s="307"/>
      <c r="GV198" s="307"/>
      <c r="GW198" s="307"/>
      <c r="GX198" s="307"/>
      <c r="GY198" s="307"/>
      <c r="GZ198" s="307"/>
      <c r="HA198" s="307"/>
      <c r="HB198" s="307"/>
      <c r="HC198" s="307"/>
      <c r="HD198" s="307"/>
      <c r="HE198" s="307"/>
      <c r="HF198" s="307"/>
      <c r="HG198" s="307"/>
      <c r="HH198" s="307"/>
      <c r="HI198" s="307"/>
      <c r="HJ198" s="307"/>
      <c r="HK198" s="307"/>
      <c r="HL198" s="307"/>
      <c r="HM198" s="307"/>
      <c r="HN198" s="307"/>
      <c r="HO198" s="307"/>
      <c r="HP198" s="307"/>
      <c r="HQ198" s="307"/>
      <c r="HR198" s="307"/>
      <c r="HS198" s="307"/>
      <c r="HT198" s="307"/>
      <c r="HU198" s="307"/>
      <c r="HV198" s="307"/>
      <c r="HW198" s="307"/>
      <c r="HX198" s="307"/>
      <c r="HY198" s="307"/>
      <c r="HZ198" s="307"/>
      <c r="IA198" s="307"/>
      <c r="IB198" s="307"/>
      <c r="IC198" s="307"/>
      <c r="ID198" s="307"/>
      <c r="IE198" s="307"/>
      <c r="IF198" s="307"/>
      <c r="IG198" s="307"/>
      <c r="IH198" s="307"/>
      <c r="II198" s="307"/>
      <c r="IJ198" s="307"/>
      <c r="IK198" s="307"/>
      <c r="IL198" s="307"/>
      <c r="IM198" s="307"/>
      <c r="IN198" s="307"/>
      <c r="IO198" s="307"/>
      <c r="IP198" s="307"/>
      <c r="IQ198" s="307"/>
      <c r="IR198" s="307"/>
      <c r="IS198" s="307"/>
      <c r="IT198" s="307"/>
      <c r="IU198" s="307"/>
      <c r="IV198" s="307"/>
      <c r="IW198" s="307"/>
      <c r="IX198" s="307"/>
      <c r="IY198" s="307"/>
      <c r="IZ198" s="307"/>
      <c r="JA198" s="307"/>
      <c r="JB198" s="307"/>
      <c r="JC198" s="307"/>
      <c r="JD198" s="307"/>
      <c r="JE198" s="307"/>
      <c r="JF198" s="307"/>
      <c r="JG198" s="307"/>
      <c r="JH198" s="307"/>
      <c r="JI198" s="307"/>
      <c r="JJ198" s="307"/>
      <c r="JK198" s="307"/>
      <c r="JL198" s="307"/>
      <c r="JM198" s="307"/>
      <c r="JN198" s="307"/>
      <c r="JO198" s="307"/>
      <c r="JP198" s="307"/>
      <c r="JQ198" s="307"/>
      <c r="JR198" s="307"/>
      <c r="JS198" s="307"/>
      <c r="JT198" s="307"/>
      <c r="JU198" s="307"/>
      <c r="JV198" s="307"/>
      <c r="JW198" s="307"/>
      <c r="JX198" s="307"/>
      <c r="JY198" s="307"/>
      <c r="JZ198" s="307"/>
      <c r="KA198" s="307"/>
      <c r="KB198" s="307"/>
      <c r="KC198" s="307"/>
      <c r="KD198" s="307"/>
      <c r="KE198" s="307"/>
      <c r="KF198" s="307"/>
      <c r="KG198" s="307"/>
      <c r="KH198" s="307"/>
      <c r="KI198" s="307"/>
      <c r="KJ198" s="307"/>
      <c r="KK198" s="307"/>
      <c r="KL198" s="307"/>
      <c r="KM198" s="307"/>
      <c r="KN198" s="307"/>
      <c r="KO198" s="307"/>
      <c r="KP198" s="307"/>
      <c r="KQ198" s="307"/>
      <c r="KR198" s="307"/>
      <c r="KS198" s="307"/>
      <c r="KT198" s="307"/>
    </row>
    <row r="199" spans="14:311" s="56" customFormat="1" ht="15" customHeight="1">
      <c r="N199" s="341"/>
      <c r="O199" s="391"/>
      <c r="P199" s="391"/>
      <c r="Q199" s="391"/>
      <c r="R199" s="391"/>
      <c r="S199" s="391"/>
      <c r="T199" s="391"/>
      <c r="U199" s="391"/>
      <c r="W199" s="342"/>
      <c r="X199" s="342"/>
      <c r="Y199" s="342"/>
      <c r="Z199" s="342"/>
      <c r="AA199" s="342"/>
      <c r="AB199" s="342"/>
      <c r="AC199" s="342"/>
      <c r="AD199" s="342"/>
      <c r="AE199" s="342"/>
      <c r="AG199" s="303"/>
      <c r="AH199" s="303"/>
      <c r="AI199" s="362"/>
      <c r="AJ199" s="362"/>
      <c r="AK199" s="362"/>
      <c r="AL199" s="362"/>
      <c r="AM199" s="362"/>
      <c r="AN199" s="362"/>
      <c r="AO199" s="362"/>
      <c r="AP199" s="362"/>
      <c r="AQ199" s="362"/>
      <c r="AR199" s="362"/>
      <c r="AS199" s="362"/>
      <c r="AT199" s="362"/>
      <c r="AU199" s="362"/>
      <c r="AV199" s="362"/>
      <c r="AW199" s="362"/>
      <c r="AX199" s="362"/>
      <c r="AY199" s="303"/>
      <c r="AZ199" s="303"/>
      <c r="BA199" s="303"/>
      <c r="BB199" s="303"/>
      <c r="BC199" s="303"/>
      <c r="BD199" s="303"/>
      <c r="BE199" s="303"/>
      <c r="BF199" s="303"/>
      <c r="BG199" s="303"/>
      <c r="BH199" s="303"/>
      <c r="BI199" s="303"/>
      <c r="BJ199" s="303"/>
      <c r="BK199" s="303"/>
      <c r="BL199" s="303"/>
      <c r="BM199" s="303"/>
      <c r="BN199" s="303"/>
      <c r="CB199" s="378"/>
      <c r="CC199" s="332"/>
      <c r="CD199" s="334"/>
      <c r="CE199" s="334"/>
      <c r="CF199" s="334"/>
      <c r="CG199" s="334"/>
      <c r="CH199" s="332"/>
      <c r="CI199" s="332"/>
      <c r="CJ199" s="332"/>
      <c r="CK199" s="332"/>
      <c r="CL199" s="332"/>
      <c r="CM199" s="332"/>
      <c r="CN199" s="332"/>
      <c r="CO199" s="332"/>
      <c r="CP199" s="332"/>
      <c r="CQ199" s="332"/>
      <c r="CR199" s="313"/>
      <c r="CS199" s="313"/>
      <c r="CT199" s="334"/>
      <c r="CU199" s="334"/>
      <c r="CV199" s="334"/>
      <c r="CW199" s="334"/>
      <c r="CX199" s="334"/>
      <c r="CY199" s="334"/>
      <c r="CZ199" s="334"/>
      <c r="DA199" s="344"/>
      <c r="DB199" s="332"/>
      <c r="DC199" s="332"/>
      <c r="DD199" s="332"/>
      <c r="DE199" s="332"/>
      <c r="DF199" s="332"/>
      <c r="DG199" s="332"/>
      <c r="DH199" s="332"/>
      <c r="DI199" s="313"/>
      <c r="DJ199" s="358"/>
      <c r="DK199" s="315"/>
      <c r="DL199" s="307"/>
      <c r="DM199" s="307"/>
      <c r="DN199" s="307"/>
      <c r="DO199" s="307"/>
      <c r="DP199" s="307"/>
      <c r="DQ199" s="307"/>
      <c r="DR199" s="307"/>
      <c r="DS199" s="307"/>
      <c r="DT199" s="307"/>
      <c r="DU199" s="307"/>
      <c r="DV199" s="307"/>
      <c r="DW199" s="307"/>
      <c r="DX199" s="307"/>
      <c r="DY199" s="307"/>
      <c r="DZ199" s="307"/>
      <c r="EA199" s="307"/>
      <c r="EB199" s="307"/>
      <c r="EC199" s="307"/>
      <c r="ED199" s="307"/>
      <c r="EE199" s="307"/>
      <c r="EF199" s="307"/>
      <c r="EG199" s="307"/>
      <c r="EH199" s="307"/>
      <c r="EI199" s="307"/>
      <c r="EJ199" s="307"/>
      <c r="EK199" s="307"/>
      <c r="EL199" s="307"/>
      <c r="EM199" s="307"/>
      <c r="EN199" s="307"/>
      <c r="EO199" s="307"/>
      <c r="EP199" s="307"/>
      <c r="EQ199" s="307"/>
      <c r="ER199" s="307"/>
      <c r="ES199" s="307"/>
      <c r="ET199" s="307"/>
      <c r="EU199" s="307"/>
      <c r="EV199" s="390"/>
      <c r="EW199" s="390"/>
      <c r="EX199" s="307"/>
      <c r="EY199" s="307"/>
      <c r="EZ199" s="307"/>
      <c r="FA199" s="307"/>
      <c r="FB199" s="307"/>
      <c r="FC199" s="307"/>
      <c r="FD199" s="307"/>
      <c r="FE199" s="307"/>
      <c r="FF199" s="307"/>
      <c r="FG199" s="307"/>
      <c r="FH199" s="307"/>
      <c r="FI199" s="307"/>
      <c r="FJ199" s="305"/>
      <c r="FK199" s="305"/>
      <c r="FL199" s="305"/>
      <c r="FM199" s="305"/>
      <c r="FN199" s="305"/>
      <c r="FO199" s="305"/>
      <c r="FP199" s="305"/>
      <c r="FQ199" s="305"/>
      <c r="FR199" s="305"/>
      <c r="FS199" s="305"/>
      <c r="FT199" s="305"/>
      <c r="FU199" s="305"/>
      <c r="FV199" s="305"/>
      <c r="FW199" s="305"/>
      <c r="FX199" s="305"/>
      <c r="FY199" s="305"/>
      <c r="FZ199" s="309"/>
      <c r="GA199" s="305"/>
      <c r="GB199" s="305"/>
      <c r="GC199" s="305"/>
      <c r="GD199" s="305"/>
      <c r="GE199" s="305"/>
      <c r="GF199" s="305"/>
      <c r="GG199" s="305"/>
      <c r="GH199" s="305"/>
      <c r="GI199" s="305"/>
      <c r="GJ199" s="324"/>
      <c r="GK199" s="307"/>
      <c r="GL199" s="307"/>
      <c r="GM199" s="307"/>
      <c r="GN199" s="307"/>
      <c r="GO199" s="307"/>
      <c r="GP199" s="307"/>
      <c r="GQ199" s="307"/>
      <c r="GR199" s="307"/>
      <c r="GS199" s="307"/>
      <c r="GT199" s="307"/>
      <c r="GU199" s="307"/>
      <c r="GV199" s="307"/>
      <c r="GW199" s="307"/>
      <c r="GX199" s="307"/>
      <c r="GY199" s="307"/>
      <c r="GZ199" s="307"/>
      <c r="HA199" s="307"/>
      <c r="HB199" s="307"/>
      <c r="HC199" s="307"/>
      <c r="HD199" s="307"/>
      <c r="HE199" s="307"/>
      <c r="HF199" s="307"/>
      <c r="HG199" s="307"/>
      <c r="HH199" s="307"/>
      <c r="HI199" s="307"/>
      <c r="HJ199" s="307"/>
      <c r="HK199" s="307"/>
      <c r="HL199" s="307"/>
      <c r="HM199" s="307"/>
      <c r="HN199" s="307"/>
      <c r="HO199" s="307"/>
      <c r="HP199" s="307"/>
      <c r="HQ199" s="307"/>
      <c r="HR199" s="307"/>
      <c r="HS199" s="307"/>
      <c r="HT199" s="307"/>
      <c r="HU199" s="307"/>
      <c r="HV199" s="307"/>
      <c r="HW199" s="307"/>
      <c r="HX199" s="307"/>
      <c r="HY199" s="307"/>
      <c r="HZ199" s="307"/>
      <c r="IA199" s="307"/>
      <c r="IB199" s="307"/>
      <c r="IC199" s="307"/>
      <c r="ID199" s="307"/>
      <c r="IE199" s="307"/>
      <c r="IF199" s="307"/>
      <c r="IG199" s="307"/>
      <c r="IH199" s="307"/>
      <c r="II199" s="307"/>
      <c r="IJ199" s="307"/>
      <c r="IK199" s="307"/>
      <c r="IL199" s="307"/>
      <c r="IM199" s="307"/>
      <c r="IN199" s="307"/>
      <c r="IO199" s="307"/>
      <c r="IP199" s="307"/>
      <c r="IQ199" s="307"/>
      <c r="IR199" s="307"/>
      <c r="IS199" s="307"/>
      <c r="IT199" s="307"/>
      <c r="IU199" s="307"/>
      <c r="IV199" s="307"/>
      <c r="IW199" s="307"/>
      <c r="IX199" s="307"/>
      <c r="IY199" s="307"/>
      <c r="IZ199" s="307"/>
      <c r="JA199" s="307"/>
      <c r="JB199" s="307"/>
      <c r="JC199" s="307"/>
      <c r="JD199" s="307"/>
      <c r="JE199" s="307"/>
      <c r="JF199" s="307"/>
      <c r="JG199" s="307"/>
      <c r="JH199" s="307"/>
      <c r="JI199" s="307"/>
      <c r="JJ199" s="307"/>
      <c r="JK199" s="307"/>
      <c r="JL199" s="307"/>
      <c r="JM199" s="307"/>
      <c r="JN199" s="307"/>
      <c r="JO199" s="307"/>
      <c r="JP199" s="307"/>
      <c r="JQ199" s="307"/>
      <c r="JR199" s="307"/>
      <c r="JS199" s="307"/>
      <c r="JT199" s="307"/>
      <c r="JU199" s="307"/>
      <c r="JV199" s="307"/>
      <c r="JW199" s="307"/>
      <c r="JX199" s="307"/>
      <c r="JY199" s="307"/>
      <c r="JZ199" s="307"/>
      <c r="KA199" s="307"/>
      <c r="KB199" s="307"/>
      <c r="KC199" s="307"/>
      <c r="KD199" s="307"/>
      <c r="KE199" s="307"/>
      <c r="KF199" s="307"/>
      <c r="KG199" s="307"/>
      <c r="KH199" s="307"/>
      <c r="KI199" s="307"/>
      <c r="KJ199" s="307"/>
      <c r="KK199" s="307"/>
      <c r="KL199" s="307"/>
      <c r="KM199" s="307"/>
      <c r="KN199" s="307"/>
      <c r="KO199" s="307"/>
      <c r="KP199" s="307"/>
      <c r="KQ199" s="307"/>
      <c r="KR199" s="307"/>
      <c r="KS199" s="307"/>
      <c r="KT199" s="307"/>
    </row>
    <row r="200" spans="14:311" s="56" customFormat="1" ht="15" customHeight="1">
      <c r="N200" s="311"/>
      <c r="O200" s="311"/>
      <c r="P200" s="311"/>
      <c r="Q200" s="311"/>
      <c r="R200" s="311"/>
      <c r="S200" s="311"/>
      <c r="T200" s="311"/>
      <c r="U200" s="311"/>
      <c r="W200" s="342"/>
      <c r="X200" s="342"/>
      <c r="Y200" s="342"/>
      <c r="Z200" s="342"/>
      <c r="AA200" s="342"/>
      <c r="AB200" s="342"/>
      <c r="AC200" s="342"/>
      <c r="AD200" s="342"/>
      <c r="AE200" s="342"/>
      <c r="AG200" s="363" t="s">
        <v>612</v>
      </c>
      <c r="AH200" s="363"/>
      <c r="AI200" s="362" t="s">
        <v>613</v>
      </c>
      <c r="AJ200" s="362"/>
      <c r="AK200" s="362"/>
      <c r="AL200" s="362"/>
      <c r="AM200" s="362"/>
      <c r="AN200" s="362"/>
      <c r="AO200" s="362"/>
      <c r="AP200" s="362"/>
      <c r="AQ200" s="362"/>
      <c r="AR200" s="362"/>
      <c r="AS200" s="362"/>
      <c r="AT200" s="362"/>
      <c r="AU200" s="362"/>
      <c r="AV200" s="362"/>
      <c r="AW200" s="362"/>
      <c r="AX200" s="362"/>
      <c r="AY200" s="303"/>
      <c r="AZ200" s="303"/>
      <c r="BA200" s="303"/>
      <c r="BB200" s="303"/>
      <c r="BC200" s="303"/>
      <c r="BD200" s="303"/>
      <c r="BE200" s="303"/>
      <c r="BF200" s="303"/>
      <c r="BG200" s="303"/>
      <c r="BH200" s="303"/>
      <c r="BI200" s="303"/>
      <c r="BJ200" s="303"/>
      <c r="BK200" s="303"/>
      <c r="BL200" s="303"/>
      <c r="BM200" s="303"/>
      <c r="BN200" s="303"/>
      <c r="CB200" s="378"/>
      <c r="CC200" s="334"/>
      <c r="CD200" s="334"/>
      <c r="CE200" s="334"/>
      <c r="CF200" s="334"/>
      <c r="CG200" s="334"/>
      <c r="CH200" s="334"/>
      <c r="CI200" s="334"/>
      <c r="CJ200" s="332"/>
      <c r="CK200" s="332"/>
      <c r="CL200" s="332"/>
      <c r="CM200" s="332"/>
      <c r="CN200" s="332"/>
      <c r="CO200" s="332"/>
      <c r="CP200" s="332"/>
      <c r="CQ200" s="332"/>
      <c r="CR200" s="313"/>
      <c r="CS200" s="313"/>
      <c r="CT200" s="332"/>
      <c r="CU200" s="332"/>
      <c r="CV200" s="332"/>
      <c r="CW200" s="332"/>
      <c r="CX200" s="332"/>
      <c r="CY200" s="332"/>
      <c r="CZ200" s="332"/>
      <c r="DA200" s="332"/>
      <c r="DB200" s="332"/>
      <c r="DC200" s="332"/>
      <c r="DD200" s="332"/>
      <c r="DE200" s="332"/>
      <c r="DF200" s="332"/>
      <c r="DG200" s="332"/>
      <c r="DH200" s="332"/>
      <c r="DI200" s="313"/>
      <c r="DJ200" s="358"/>
      <c r="DK200" s="315"/>
      <c r="DL200" s="307"/>
      <c r="DM200" s="307"/>
      <c r="DN200" s="307"/>
      <c r="DO200" s="307"/>
      <c r="DP200" s="307"/>
      <c r="DQ200" s="307"/>
      <c r="DR200" s="307"/>
      <c r="DS200" s="307"/>
      <c r="DT200" s="307"/>
      <c r="DU200" s="307"/>
      <c r="DV200" s="307"/>
      <c r="DW200" s="307"/>
      <c r="DX200" s="307"/>
      <c r="DY200" s="307"/>
      <c r="DZ200" s="307"/>
      <c r="EA200" s="307"/>
      <c r="EB200" s="307"/>
      <c r="EC200" s="307"/>
      <c r="ED200" s="307"/>
      <c r="EE200" s="307"/>
      <c r="EF200" s="307"/>
      <c r="EG200" s="307"/>
      <c r="EH200" s="307"/>
      <c r="EI200" s="307"/>
      <c r="EJ200" s="307"/>
      <c r="EK200" s="307"/>
      <c r="EL200" s="307"/>
      <c r="EM200" s="307"/>
      <c r="EN200" s="307"/>
      <c r="EO200" s="307"/>
      <c r="EP200" s="307"/>
      <c r="EQ200" s="307"/>
      <c r="ER200" s="307"/>
      <c r="ES200" s="307"/>
      <c r="ET200" s="307"/>
      <c r="EU200" s="307"/>
      <c r="EV200" s="390"/>
      <c r="EW200" s="390"/>
      <c r="EX200" s="307"/>
      <c r="EY200" s="307"/>
      <c r="EZ200" s="307"/>
      <c r="FA200" s="307"/>
      <c r="FB200" s="307"/>
      <c r="FC200" s="307"/>
      <c r="FD200" s="307"/>
      <c r="FE200" s="307"/>
      <c r="FF200" s="307"/>
      <c r="FG200" s="307"/>
      <c r="FH200" s="307"/>
      <c r="FI200" s="307"/>
      <c r="FJ200" s="305"/>
      <c r="FK200" s="305"/>
      <c r="FL200" s="305"/>
      <c r="FM200" s="305"/>
      <c r="FN200" s="305"/>
      <c r="FO200" s="305"/>
      <c r="FP200" s="305"/>
      <c r="FQ200" s="305"/>
      <c r="FR200" s="305"/>
      <c r="FS200" s="305"/>
      <c r="FT200" s="305"/>
      <c r="FU200" s="305"/>
      <c r="FV200" s="305"/>
      <c r="FW200" s="305"/>
      <c r="FX200" s="305"/>
      <c r="FY200" s="305"/>
      <c r="FZ200" s="309"/>
      <c r="GA200" s="305"/>
      <c r="GB200" s="305"/>
      <c r="GC200" s="305"/>
      <c r="GD200" s="305"/>
      <c r="GE200" s="305"/>
      <c r="GF200" s="305"/>
      <c r="GG200" s="305"/>
      <c r="GH200" s="305"/>
      <c r="GI200" s="305"/>
      <c r="GJ200" s="324"/>
      <c r="GK200" s="307"/>
      <c r="GL200" s="307"/>
      <c r="GM200" s="307"/>
      <c r="GN200" s="307"/>
      <c r="GO200" s="307"/>
      <c r="GP200" s="307"/>
      <c r="GQ200" s="307"/>
      <c r="GR200" s="307"/>
      <c r="GS200" s="307"/>
      <c r="GT200" s="307"/>
      <c r="GU200" s="307"/>
      <c r="GV200" s="307"/>
      <c r="GW200" s="307"/>
      <c r="GX200" s="307"/>
      <c r="GY200" s="307"/>
      <c r="GZ200" s="307"/>
      <c r="HA200" s="307"/>
      <c r="HB200" s="307"/>
      <c r="HC200" s="307"/>
      <c r="HD200" s="307"/>
      <c r="HE200" s="307"/>
      <c r="HF200" s="307"/>
      <c r="HG200" s="307"/>
      <c r="HH200" s="307"/>
      <c r="HI200" s="307"/>
      <c r="HJ200" s="307"/>
      <c r="HK200" s="307"/>
      <c r="HL200" s="307"/>
      <c r="HM200" s="307"/>
      <c r="HN200" s="307"/>
      <c r="HO200" s="307"/>
      <c r="HP200" s="307"/>
      <c r="HQ200" s="307"/>
      <c r="HR200" s="307"/>
      <c r="HS200" s="307"/>
      <c r="HT200" s="307"/>
      <c r="HU200" s="307"/>
      <c r="HV200" s="307"/>
      <c r="HW200" s="307"/>
      <c r="HX200" s="307"/>
      <c r="HY200" s="307"/>
      <c r="HZ200" s="307"/>
      <c r="IA200" s="307"/>
      <c r="IB200" s="307"/>
      <c r="IC200" s="307"/>
      <c r="ID200" s="307"/>
      <c r="IE200" s="307"/>
      <c r="IF200" s="307"/>
      <c r="IG200" s="307"/>
      <c r="IH200" s="307"/>
      <c r="II200" s="307"/>
      <c r="IJ200" s="307"/>
      <c r="IK200" s="307"/>
      <c r="IL200" s="307"/>
      <c r="IM200" s="307"/>
      <c r="IN200" s="307"/>
      <c r="IO200" s="307"/>
      <c r="IP200" s="307"/>
      <c r="IQ200" s="307"/>
      <c r="IR200" s="307"/>
      <c r="IS200" s="307"/>
      <c r="IT200" s="307"/>
      <c r="IU200" s="307"/>
      <c r="IV200" s="307"/>
      <c r="IW200" s="307"/>
      <c r="IX200" s="307"/>
      <c r="IY200" s="307"/>
      <c r="IZ200" s="307"/>
      <c r="JA200" s="307"/>
      <c r="JB200" s="307"/>
      <c r="JC200" s="307"/>
      <c r="JD200" s="307"/>
      <c r="JE200" s="307"/>
      <c r="JF200" s="307"/>
      <c r="JG200" s="307"/>
      <c r="JH200" s="307"/>
      <c r="JI200" s="307"/>
      <c r="JJ200" s="307"/>
      <c r="JK200" s="307"/>
      <c r="JL200" s="307"/>
      <c r="JM200" s="307"/>
      <c r="JN200" s="307"/>
      <c r="JO200" s="307"/>
      <c r="JP200" s="307"/>
      <c r="JQ200" s="307"/>
      <c r="JR200" s="307"/>
      <c r="JS200" s="307"/>
      <c r="JT200" s="307"/>
      <c r="JU200" s="307"/>
      <c r="JV200" s="307"/>
      <c r="JW200" s="307"/>
      <c r="JX200" s="307"/>
      <c r="JY200" s="307"/>
      <c r="JZ200" s="307"/>
      <c r="KA200" s="307"/>
      <c r="KB200" s="307"/>
      <c r="KC200" s="307"/>
      <c r="KD200" s="307"/>
      <c r="KE200" s="307"/>
      <c r="KF200" s="307"/>
      <c r="KG200" s="307"/>
      <c r="KH200" s="307"/>
      <c r="KI200" s="307"/>
      <c r="KJ200" s="307"/>
      <c r="KK200" s="307"/>
      <c r="KL200" s="307"/>
      <c r="KM200" s="307"/>
      <c r="KN200" s="307"/>
      <c r="KO200" s="307"/>
      <c r="KP200" s="307"/>
      <c r="KQ200" s="307"/>
      <c r="KR200" s="307"/>
      <c r="KS200" s="307"/>
      <c r="KT200" s="307"/>
    </row>
    <row r="201" spans="14:311" s="56" customFormat="1" ht="15" customHeight="1">
      <c r="N201" s="311"/>
      <c r="O201" s="311"/>
      <c r="P201" s="311"/>
      <c r="Q201" s="311"/>
      <c r="R201" s="311"/>
      <c r="S201" s="311"/>
      <c r="T201" s="311"/>
      <c r="U201" s="311"/>
      <c r="W201" s="342"/>
      <c r="X201" s="342"/>
      <c r="Y201" s="342"/>
      <c r="Z201" s="342"/>
      <c r="AA201" s="342"/>
      <c r="AB201" s="342"/>
      <c r="AC201" s="342"/>
      <c r="AD201" s="342"/>
      <c r="AE201" s="342"/>
      <c r="AG201" s="351" t="s">
        <v>521</v>
      </c>
      <c r="AH201" s="351"/>
      <c r="AI201" s="364"/>
      <c r="AJ201" s="364"/>
      <c r="AK201" s="364"/>
      <c r="AL201" s="364"/>
      <c r="AM201" s="364"/>
      <c r="AN201" s="364"/>
      <c r="AO201" s="364"/>
      <c r="AP201" s="364"/>
      <c r="AQ201" s="364"/>
      <c r="AR201" s="364"/>
      <c r="AS201" s="364"/>
      <c r="AT201" s="364"/>
      <c r="AU201" s="364"/>
      <c r="AV201" s="364"/>
      <c r="AW201" s="364"/>
      <c r="AX201" s="364"/>
      <c r="AY201" s="303"/>
      <c r="AZ201" s="303"/>
      <c r="BA201" s="303"/>
      <c r="BB201" s="303"/>
      <c r="BC201" s="303"/>
      <c r="BD201" s="303"/>
      <c r="BE201" s="303"/>
      <c r="BF201" s="303"/>
      <c r="BG201" s="303"/>
      <c r="BH201" s="303"/>
      <c r="BI201" s="303"/>
      <c r="BJ201" s="303"/>
      <c r="BK201" s="303"/>
      <c r="BL201" s="303"/>
      <c r="BM201" s="303"/>
      <c r="BN201" s="303"/>
      <c r="CB201" s="378"/>
      <c r="CC201" s="334"/>
      <c r="CD201" s="334"/>
      <c r="CE201" s="334"/>
      <c r="CF201" s="334"/>
      <c r="CG201" s="334"/>
      <c r="CH201" s="334"/>
      <c r="CI201" s="334"/>
      <c r="CJ201" s="332"/>
      <c r="CK201" s="332"/>
      <c r="CL201" s="332"/>
      <c r="CM201" s="332"/>
      <c r="CN201" s="332"/>
      <c r="CO201" s="332"/>
      <c r="CP201" s="332"/>
      <c r="CQ201" s="332"/>
      <c r="CR201" s="313"/>
      <c r="CS201" s="313"/>
      <c r="CT201" s="332"/>
      <c r="CU201" s="332"/>
      <c r="CV201" s="332"/>
      <c r="CW201" s="332"/>
      <c r="CX201" s="332"/>
      <c r="CY201" s="332"/>
      <c r="CZ201" s="332"/>
      <c r="DA201" s="332"/>
      <c r="DB201" s="332"/>
      <c r="DC201" s="332"/>
      <c r="DD201" s="332"/>
      <c r="DE201" s="332"/>
      <c r="DF201" s="332"/>
      <c r="DG201" s="332"/>
      <c r="DH201" s="332"/>
      <c r="DI201" s="313"/>
      <c r="DJ201" s="358"/>
      <c r="DK201" s="315"/>
      <c r="DL201" s="307"/>
      <c r="DM201" s="307"/>
      <c r="DN201" s="307"/>
      <c r="DO201" s="307"/>
      <c r="DP201" s="307"/>
      <c r="DQ201" s="307"/>
      <c r="DR201" s="307"/>
      <c r="DS201" s="307"/>
      <c r="DT201" s="307"/>
      <c r="DU201" s="307"/>
      <c r="DV201" s="307"/>
      <c r="DW201" s="307"/>
      <c r="DX201" s="307"/>
      <c r="DY201" s="307"/>
      <c r="DZ201" s="307"/>
      <c r="EA201" s="307"/>
      <c r="EB201" s="307"/>
      <c r="EC201" s="307"/>
      <c r="ED201" s="307"/>
      <c r="EE201" s="307"/>
      <c r="EF201" s="307"/>
      <c r="EG201" s="307"/>
      <c r="EH201" s="307"/>
      <c r="EI201" s="307"/>
      <c r="EJ201" s="307"/>
      <c r="EK201" s="307"/>
      <c r="EL201" s="307"/>
      <c r="EM201" s="307"/>
      <c r="EN201" s="307"/>
      <c r="EO201" s="307"/>
      <c r="EP201" s="307"/>
      <c r="EQ201" s="307"/>
      <c r="ER201" s="307"/>
      <c r="ES201" s="307"/>
      <c r="ET201" s="307"/>
      <c r="EU201" s="307"/>
      <c r="EV201" s="390"/>
      <c r="EW201" s="390"/>
      <c r="EX201" s="307"/>
      <c r="EY201" s="307"/>
      <c r="EZ201" s="307"/>
      <c r="FA201" s="307"/>
      <c r="FB201" s="307"/>
      <c r="FC201" s="307"/>
      <c r="FD201" s="307"/>
      <c r="FE201" s="307"/>
      <c r="FF201" s="307"/>
      <c r="FG201" s="307"/>
      <c r="FH201" s="307"/>
      <c r="FI201" s="307"/>
      <c r="FJ201" s="305"/>
      <c r="FK201" s="305"/>
      <c r="FL201" s="305"/>
      <c r="FM201" s="305"/>
      <c r="FN201" s="305"/>
      <c r="FO201" s="305"/>
      <c r="FP201" s="305"/>
      <c r="FQ201" s="305"/>
      <c r="FR201" s="305"/>
      <c r="FS201" s="305"/>
      <c r="FT201" s="305"/>
      <c r="FU201" s="305"/>
      <c r="FV201" s="305"/>
      <c r="FW201" s="305"/>
      <c r="FX201" s="305"/>
      <c r="FY201" s="305"/>
      <c r="FZ201" s="309"/>
      <c r="GA201" s="305"/>
      <c r="GB201" s="305"/>
      <c r="GC201" s="305"/>
      <c r="GD201" s="305"/>
      <c r="GE201" s="305"/>
      <c r="GF201" s="305"/>
      <c r="GG201" s="305"/>
      <c r="GH201" s="305"/>
      <c r="GI201" s="305"/>
      <c r="GJ201" s="324"/>
      <c r="GK201" s="307"/>
      <c r="GL201" s="307"/>
      <c r="GM201" s="307"/>
      <c r="GN201" s="307"/>
      <c r="GO201" s="307"/>
      <c r="GP201" s="307"/>
      <c r="GQ201" s="307"/>
      <c r="GR201" s="307"/>
      <c r="GS201" s="307"/>
      <c r="GT201" s="307"/>
      <c r="GU201" s="307"/>
      <c r="GV201" s="307"/>
      <c r="GW201" s="307"/>
      <c r="GX201" s="307"/>
      <c r="GY201" s="307"/>
      <c r="GZ201" s="307"/>
      <c r="HA201" s="307"/>
      <c r="HB201" s="307"/>
      <c r="HC201" s="307"/>
      <c r="HD201" s="307"/>
      <c r="HE201" s="307"/>
      <c r="HF201" s="307"/>
      <c r="HG201" s="307"/>
      <c r="HH201" s="307"/>
      <c r="HI201" s="307"/>
      <c r="HJ201" s="307"/>
      <c r="HK201" s="307"/>
      <c r="HL201" s="307"/>
      <c r="HM201" s="307"/>
      <c r="HN201" s="307"/>
      <c r="HO201" s="307"/>
      <c r="HP201" s="307"/>
      <c r="HQ201" s="307"/>
      <c r="HR201" s="307"/>
      <c r="HS201" s="307"/>
      <c r="HT201" s="307"/>
      <c r="HU201" s="307"/>
      <c r="HV201" s="307"/>
      <c r="HW201" s="307"/>
      <c r="HX201" s="307"/>
      <c r="HY201" s="307"/>
      <c r="HZ201" s="307"/>
      <c r="IA201" s="307"/>
      <c r="IB201" s="307"/>
      <c r="IC201" s="307"/>
      <c r="ID201" s="307"/>
      <c r="IE201" s="307"/>
      <c r="IF201" s="307"/>
      <c r="IG201" s="307"/>
      <c r="IH201" s="307"/>
      <c r="II201" s="307"/>
      <c r="IJ201" s="307"/>
      <c r="IK201" s="307"/>
      <c r="IL201" s="307"/>
      <c r="IM201" s="307"/>
      <c r="IN201" s="307"/>
      <c r="IO201" s="307"/>
      <c r="IP201" s="307"/>
      <c r="IQ201" s="307"/>
      <c r="IR201" s="307"/>
      <c r="IS201" s="307"/>
      <c r="IT201" s="307"/>
      <c r="IU201" s="307"/>
      <c r="IV201" s="307"/>
      <c r="IW201" s="307"/>
      <c r="IX201" s="307"/>
      <c r="IY201" s="307"/>
      <c r="IZ201" s="307"/>
      <c r="JA201" s="307"/>
      <c r="JB201" s="307"/>
      <c r="JC201" s="307"/>
      <c r="JD201" s="307"/>
      <c r="JE201" s="307"/>
      <c r="JF201" s="307"/>
      <c r="JG201" s="307"/>
      <c r="JH201" s="307"/>
      <c r="JI201" s="307"/>
      <c r="JJ201" s="307"/>
      <c r="JK201" s="307"/>
      <c r="JL201" s="307"/>
      <c r="JM201" s="307"/>
      <c r="JN201" s="307"/>
      <c r="JO201" s="307"/>
      <c r="JP201" s="307"/>
      <c r="JQ201" s="307"/>
      <c r="JR201" s="307"/>
      <c r="JS201" s="307"/>
      <c r="JT201" s="307"/>
      <c r="JU201" s="307"/>
      <c r="JV201" s="307"/>
      <c r="JW201" s="307"/>
      <c r="JX201" s="307"/>
      <c r="JY201" s="307"/>
      <c r="JZ201" s="307"/>
      <c r="KA201" s="307"/>
      <c r="KB201" s="307"/>
      <c r="KC201" s="307"/>
      <c r="KD201" s="307"/>
      <c r="KE201" s="307"/>
      <c r="KF201" s="307"/>
      <c r="KG201" s="307"/>
      <c r="KH201" s="307"/>
      <c r="KI201" s="307"/>
      <c r="KJ201" s="307"/>
      <c r="KK201" s="307"/>
      <c r="KL201" s="307"/>
      <c r="KM201" s="307"/>
      <c r="KN201" s="307"/>
      <c r="KO201" s="307"/>
      <c r="KP201" s="307"/>
      <c r="KQ201" s="307"/>
      <c r="KR201" s="307"/>
      <c r="KS201" s="307"/>
      <c r="KT201" s="307"/>
    </row>
    <row r="202" spans="14:311" s="56" customFormat="1" ht="15" customHeight="1">
      <c r="N202" s="311"/>
      <c r="O202" s="311"/>
      <c r="P202" s="311"/>
      <c r="Q202" s="311"/>
      <c r="R202" s="311"/>
      <c r="S202" s="311"/>
      <c r="T202" s="311"/>
      <c r="U202" s="311"/>
      <c r="V202" s="311"/>
      <c r="W202" s="342"/>
      <c r="X202" s="342"/>
      <c r="Y202" s="342"/>
      <c r="Z202" s="342"/>
      <c r="AA202" s="342"/>
      <c r="AB202" s="342"/>
      <c r="AC202" s="342"/>
      <c r="AD202" s="342"/>
      <c r="AE202" s="342"/>
      <c r="AG202" s="351"/>
      <c r="AH202" s="351"/>
      <c r="AI202" s="365" t="s">
        <v>522</v>
      </c>
      <c r="AJ202" s="365" t="s">
        <v>523</v>
      </c>
      <c r="AK202" s="365" t="s">
        <v>524</v>
      </c>
      <c r="AL202" s="365" t="s">
        <v>525</v>
      </c>
      <c r="AM202" s="365" t="s">
        <v>526</v>
      </c>
      <c r="AN202" s="365" t="s">
        <v>527</v>
      </c>
      <c r="AO202" s="365" t="s">
        <v>528</v>
      </c>
      <c r="AP202" s="365" t="s">
        <v>529</v>
      </c>
      <c r="AQ202" s="365" t="s">
        <v>530</v>
      </c>
      <c r="AR202" s="365" t="s">
        <v>531</v>
      </c>
      <c r="AS202" s="365" t="s">
        <v>532</v>
      </c>
      <c r="AT202" s="365" t="s">
        <v>533</v>
      </c>
      <c r="AU202" s="365"/>
      <c r="AV202" s="366" t="s">
        <v>534</v>
      </c>
      <c r="AW202" s="365" t="s">
        <v>535</v>
      </c>
      <c r="AX202" s="365" t="s">
        <v>536</v>
      </c>
      <c r="AY202" s="303" t="str">
        <f t="shared" ref="AY202:AY220" si="61">IF(AI203="-",AI203,IF(ISNUMBER(AI203),AI203,MID(AI203,1,FIND("-",AI203)-1))+0)</f>
        <v>-</v>
      </c>
      <c r="AZ202" s="303" t="str">
        <f t="shared" ref="AZ202:AZ220" si="62">IF(AJ203="-",AJ203,IF(ISNUMBER(AJ203),AJ203,MID(AJ203,1,FIND("-",AJ203)-1))+0)</f>
        <v>-</v>
      </c>
      <c r="BA202" s="303">
        <f t="shared" ref="BA202:BA220" si="63">IF(AK203="-",AK203,IF(ISNUMBER(AK203),AK203,MID(AK203,1,FIND("-",AK203)-1))+0)</f>
        <v>0</v>
      </c>
      <c r="BB202" s="303">
        <f t="shared" ref="BB202:BB220" si="64">IF(AL203="-",AL203,IF(ISNUMBER(AL203),AL203,MID(AL203,1,FIND("-",AL203)-1))+0)</f>
        <v>0</v>
      </c>
      <c r="BC202" s="303">
        <f t="shared" ref="BC202:BC220" si="65">IF(AM203="-",AM203,IF(ISNUMBER(AM203),AM203,MID(AM203,1,FIND("-",AM203)-1))+0)</f>
        <v>0</v>
      </c>
      <c r="BD202" s="303">
        <f t="shared" ref="BD202:BD220" si="66">IF(AN203="-",AN203,IF(ISNUMBER(AN203),AN203,MID(AN203,1,FIND("-",AN203)-1))+0)</f>
        <v>0</v>
      </c>
      <c r="BE202" s="303">
        <f t="shared" ref="BE202:BE220" si="67">IF(AO203="-",AO203,IF(ISNUMBER(AO203),AO203,MID(AO203,1,FIND("-",AO203)-1))+0)</f>
        <v>0</v>
      </c>
      <c r="BF202" s="303">
        <f t="shared" ref="BF202:BF220" si="68">IF(AP203="-",AP203,IF(ISNUMBER(AP203),AP203,MID(AP203,1,FIND("-",AP203)-1))+0)</f>
        <v>0</v>
      </c>
      <c r="BG202" s="303">
        <f t="shared" ref="BG202:BG220" si="69">IF(AQ203="-",AQ203,IF(ISNUMBER(AQ203),AQ203,MID(AQ203,1,FIND("-",AQ203)-1))+0)</f>
        <v>0</v>
      </c>
      <c r="BH202" s="303"/>
      <c r="BI202" s="303">
        <f t="shared" ref="BI202:BI220" si="70">IF(AR203="-",AR203,IF(ISNUMBER(AR203),AR203,MID(AR203,1,FIND("-",AR203)-1))+0)</f>
        <v>0</v>
      </c>
      <c r="BJ202" s="303">
        <f t="shared" ref="BJ202:BJ220" si="71">IF(AS203="-",AS203,IF(ISNUMBER(AS203),AS203,MID(AS203,1,FIND("-",AS203)-1))+0)</f>
        <v>0</v>
      </c>
      <c r="BK202" s="303">
        <f t="shared" ref="BK202:BK220" si="72">IF(AT203="-",AT203,IF(ISNUMBER(AT203),AT203,MID(AT203,1,FIND("-",AT203)-1))+0)</f>
        <v>0</v>
      </c>
      <c r="BL202" s="303">
        <f t="shared" ref="BL202:BL220" si="73">IF(AV203="-",AV203,IF(ISNUMBER(AV203),AV203,MID(AV203,1,FIND("-",AV203)-1))+0)</f>
        <v>0</v>
      </c>
      <c r="BM202" s="303">
        <f t="shared" ref="BM202:BM220" si="74">IF(AW203="-",AW203,IF(ISNUMBER(AW203),AW203,MID(AW203,1,FIND("-",AW203)-1))+0)</f>
        <v>0</v>
      </c>
      <c r="BN202" s="303">
        <f t="shared" ref="BN202:BN220" si="75">IF(AX203="-",AX203,IF(ISNUMBER(AX203),AX203,MID(AX203,1,FIND("-",AX203)-1))+0)</f>
        <v>0</v>
      </c>
      <c r="CB202" s="378"/>
      <c r="CC202" s="334"/>
      <c r="CD202" s="334"/>
      <c r="CE202" s="334"/>
      <c r="CF202" s="334"/>
      <c r="CG202" s="334"/>
      <c r="CH202" s="334"/>
      <c r="CI202" s="334"/>
      <c r="CJ202" s="332"/>
      <c r="CK202" s="332"/>
      <c r="CL202" s="332"/>
      <c r="CM202" s="332"/>
      <c r="CN202" s="332"/>
      <c r="CO202" s="332"/>
      <c r="CP202" s="332"/>
      <c r="CQ202" s="332"/>
      <c r="CR202" s="313"/>
      <c r="CS202" s="313"/>
      <c r="CT202" s="332"/>
      <c r="CU202" s="332"/>
      <c r="CV202" s="332"/>
      <c r="CW202" s="332"/>
      <c r="CX202" s="332"/>
      <c r="CY202" s="332"/>
      <c r="CZ202" s="332"/>
      <c r="DA202" s="332"/>
      <c r="DB202" s="332"/>
      <c r="DC202" s="332"/>
      <c r="DD202" s="332"/>
      <c r="DE202" s="332"/>
      <c r="DF202" s="332"/>
      <c r="DG202" s="332"/>
      <c r="DH202" s="332"/>
      <c r="DI202" s="313"/>
      <c r="DJ202" s="358"/>
      <c r="DK202" s="315"/>
      <c r="DL202" s="307"/>
      <c r="DM202" s="307"/>
      <c r="DN202" s="307"/>
      <c r="DO202" s="307"/>
      <c r="DP202" s="307"/>
      <c r="DQ202" s="307"/>
      <c r="DR202" s="307"/>
      <c r="DS202" s="307"/>
      <c r="DT202" s="307"/>
      <c r="DU202" s="307"/>
      <c r="DV202" s="307"/>
      <c r="DW202" s="307"/>
      <c r="DX202" s="307"/>
      <c r="DY202" s="307"/>
      <c r="DZ202" s="307"/>
      <c r="EA202" s="307"/>
      <c r="EB202" s="307"/>
      <c r="EC202" s="307"/>
      <c r="ED202" s="307"/>
      <c r="EE202" s="307"/>
      <c r="EF202" s="307"/>
      <c r="EG202" s="307"/>
      <c r="EH202" s="307"/>
      <c r="EI202" s="307"/>
      <c r="EJ202" s="307"/>
      <c r="EK202" s="307"/>
      <c r="EL202" s="307"/>
      <c r="EM202" s="307"/>
      <c r="EN202" s="307"/>
      <c r="EO202" s="307"/>
      <c r="EP202" s="307"/>
      <c r="EQ202" s="307"/>
      <c r="ER202" s="307"/>
      <c r="ES202" s="307"/>
      <c r="ET202" s="307"/>
      <c r="EU202" s="307"/>
      <c r="EV202" s="390"/>
      <c r="EW202" s="390"/>
      <c r="EX202" s="307"/>
      <c r="EY202" s="307"/>
      <c r="EZ202" s="307"/>
      <c r="FA202" s="307"/>
      <c r="FB202" s="307"/>
      <c r="FC202" s="307"/>
      <c r="FD202" s="307"/>
      <c r="FE202" s="307"/>
      <c r="FF202" s="307"/>
      <c r="FG202" s="307"/>
      <c r="FH202" s="307"/>
      <c r="FI202" s="307"/>
      <c r="FJ202" s="305"/>
      <c r="FK202" s="305"/>
      <c r="FL202" s="305"/>
      <c r="FM202" s="305"/>
      <c r="FN202" s="305"/>
      <c r="FO202" s="305"/>
      <c r="FP202" s="305"/>
      <c r="FQ202" s="305"/>
      <c r="FR202" s="305"/>
      <c r="FS202" s="305"/>
      <c r="FT202" s="305"/>
      <c r="FU202" s="305"/>
      <c r="FV202" s="305"/>
      <c r="FW202" s="305"/>
      <c r="FX202" s="305"/>
      <c r="FY202" s="305"/>
      <c r="FZ202" s="309"/>
      <c r="GA202" s="305"/>
      <c r="GB202" s="305"/>
      <c r="GC202" s="305"/>
      <c r="GD202" s="305"/>
      <c r="GE202" s="305"/>
      <c r="GF202" s="305"/>
      <c r="GG202" s="305"/>
      <c r="GH202" s="305"/>
      <c r="GI202" s="305"/>
      <c r="GJ202" s="324"/>
      <c r="GK202" s="307"/>
      <c r="GL202" s="307"/>
      <c r="GM202" s="307"/>
      <c r="GN202" s="307"/>
      <c r="GO202" s="307"/>
      <c r="GP202" s="307"/>
      <c r="GQ202" s="307"/>
      <c r="GR202" s="307"/>
      <c r="GS202" s="307"/>
      <c r="GT202" s="307"/>
      <c r="GU202" s="307"/>
      <c r="GV202" s="307"/>
      <c r="GW202" s="307"/>
      <c r="GX202" s="307"/>
      <c r="GY202" s="307"/>
      <c r="GZ202" s="307"/>
      <c r="HA202" s="307"/>
      <c r="HB202" s="307"/>
      <c r="HC202" s="307"/>
      <c r="HD202" s="307"/>
      <c r="HE202" s="307"/>
      <c r="HF202" s="307"/>
      <c r="HG202" s="307"/>
      <c r="HH202" s="307"/>
      <c r="HI202" s="307"/>
      <c r="HJ202" s="307"/>
      <c r="HK202" s="307"/>
      <c r="HL202" s="307"/>
      <c r="HM202" s="307"/>
      <c r="HN202" s="307"/>
      <c r="HO202" s="307"/>
      <c r="HP202" s="307"/>
      <c r="HQ202" s="307"/>
      <c r="HR202" s="307"/>
      <c r="HS202" s="307"/>
      <c r="HT202" s="307"/>
      <c r="HU202" s="307"/>
      <c r="HV202" s="307"/>
      <c r="HW202" s="307"/>
      <c r="HX202" s="307"/>
      <c r="HY202" s="307"/>
      <c r="HZ202" s="307"/>
      <c r="IA202" s="307"/>
      <c r="IB202" s="307"/>
      <c r="IC202" s="307"/>
      <c r="ID202" s="307"/>
      <c r="IE202" s="307"/>
      <c r="IF202" s="307"/>
      <c r="IG202" s="307"/>
      <c r="IH202" s="307"/>
      <c r="II202" s="307"/>
      <c r="IJ202" s="307"/>
      <c r="IK202" s="307"/>
      <c r="IL202" s="307"/>
      <c r="IM202" s="307"/>
      <c r="IN202" s="307"/>
      <c r="IO202" s="307"/>
      <c r="IP202" s="307"/>
      <c r="IQ202" s="307"/>
      <c r="IR202" s="307"/>
      <c r="IS202" s="307"/>
      <c r="IT202" s="307"/>
      <c r="IU202" s="307"/>
      <c r="IV202" s="307"/>
      <c r="IW202" s="307"/>
      <c r="IX202" s="307"/>
      <c r="IY202" s="307"/>
      <c r="IZ202" s="307"/>
      <c r="JA202" s="307"/>
      <c r="JB202" s="307"/>
      <c r="JC202" s="307"/>
      <c r="JD202" s="307"/>
      <c r="JE202" s="307"/>
      <c r="JF202" s="307"/>
      <c r="JG202" s="307"/>
      <c r="JH202" s="307"/>
      <c r="JI202" s="307"/>
      <c r="JJ202" s="307"/>
      <c r="JK202" s="307"/>
      <c r="JL202" s="307"/>
      <c r="JM202" s="307"/>
      <c r="JN202" s="307"/>
      <c r="JO202" s="307"/>
      <c r="JP202" s="307"/>
      <c r="JQ202" s="307"/>
      <c r="JR202" s="307"/>
      <c r="JS202" s="307"/>
      <c r="JT202" s="307"/>
      <c r="JU202" s="307"/>
      <c r="JV202" s="307"/>
      <c r="JW202" s="307"/>
      <c r="JX202" s="307"/>
      <c r="JY202" s="307"/>
      <c r="JZ202" s="307"/>
      <c r="KA202" s="307"/>
      <c r="KB202" s="307"/>
      <c r="KC202" s="307"/>
      <c r="KD202" s="307"/>
      <c r="KE202" s="307"/>
      <c r="KF202" s="307"/>
      <c r="KG202" s="307"/>
      <c r="KH202" s="307"/>
      <c r="KI202" s="681"/>
      <c r="KJ202" s="681"/>
      <c r="KK202" s="681"/>
      <c r="KL202" s="681"/>
      <c r="KM202" s="681"/>
      <c r="KN202" s="316"/>
      <c r="KO202" s="681"/>
      <c r="KP202" s="681"/>
      <c r="KQ202" s="681"/>
      <c r="KR202" s="681"/>
      <c r="KS202" s="681"/>
      <c r="KT202" s="316"/>
      <c r="KU202" s="689" t="s">
        <v>1403</v>
      </c>
      <c r="KV202" s="690"/>
      <c r="KW202" s="690"/>
      <c r="KX202" s="690"/>
      <c r="KY202" s="691"/>
    </row>
    <row r="203" spans="14:311" s="56" customFormat="1" ht="15" customHeight="1">
      <c r="N203" s="330"/>
      <c r="O203" s="331"/>
      <c r="P203" s="331"/>
      <c r="Q203" s="331"/>
      <c r="R203" s="331"/>
      <c r="S203" s="331"/>
      <c r="T203" s="331"/>
      <c r="U203" s="330"/>
      <c r="V203" s="311"/>
      <c r="W203" s="342"/>
      <c r="X203" s="342"/>
      <c r="Y203" s="342"/>
      <c r="Z203" s="342"/>
      <c r="AA203" s="342"/>
      <c r="AB203" s="342"/>
      <c r="AC203" s="342"/>
      <c r="AD203" s="342"/>
      <c r="AE203" s="342"/>
      <c r="AG203" s="354">
        <v>1</v>
      </c>
      <c r="AH203" s="354"/>
      <c r="AI203" s="371" t="s">
        <v>0</v>
      </c>
      <c r="AJ203" s="371" t="s">
        <v>0</v>
      </c>
      <c r="AK203" s="356" t="s">
        <v>107</v>
      </c>
      <c r="AL203" s="356">
        <v>0</v>
      </c>
      <c r="AM203" s="356" t="s">
        <v>306</v>
      </c>
      <c r="AN203" s="356" t="s">
        <v>306</v>
      </c>
      <c r="AO203" s="356">
        <v>0</v>
      </c>
      <c r="AP203" s="356" t="s">
        <v>108</v>
      </c>
      <c r="AQ203" s="356">
        <v>0</v>
      </c>
      <c r="AR203" s="356">
        <v>0</v>
      </c>
      <c r="AS203" s="356">
        <v>0</v>
      </c>
      <c r="AT203" s="356" t="s">
        <v>614</v>
      </c>
      <c r="AU203" s="356"/>
      <c r="AV203" s="356" t="s">
        <v>107</v>
      </c>
      <c r="AW203" s="356" t="s">
        <v>56</v>
      </c>
      <c r="AX203" s="356">
        <v>0</v>
      </c>
      <c r="AY203" s="303">
        <f t="shared" si="61"/>
        <v>0</v>
      </c>
      <c r="AZ203" s="303" t="str">
        <f t="shared" si="62"/>
        <v>-</v>
      </c>
      <c r="BA203" s="303">
        <f t="shared" si="63"/>
        <v>4</v>
      </c>
      <c r="BB203" s="303">
        <f t="shared" si="64"/>
        <v>1</v>
      </c>
      <c r="BC203" s="303">
        <f t="shared" si="65"/>
        <v>6</v>
      </c>
      <c r="BD203" s="303">
        <f t="shared" si="66"/>
        <v>6</v>
      </c>
      <c r="BE203" s="303" t="str">
        <f t="shared" si="67"/>
        <v>-</v>
      </c>
      <c r="BF203" s="303">
        <f t="shared" si="68"/>
        <v>2</v>
      </c>
      <c r="BG203" s="303">
        <f t="shared" si="69"/>
        <v>1</v>
      </c>
      <c r="BH203" s="303"/>
      <c r="BI203" s="303">
        <f t="shared" si="70"/>
        <v>1</v>
      </c>
      <c r="BJ203" s="303">
        <f t="shared" si="71"/>
        <v>1</v>
      </c>
      <c r="BK203" s="303">
        <f t="shared" si="72"/>
        <v>12</v>
      </c>
      <c r="BL203" s="303">
        <f t="shared" si="73"/>
        <v>4</v>
      </c>
      <c r="BM203" s="303">
        <f t="shared" si="74"/>
        <v>3</v>
      </c>
      <c r="BN203" s="303">
        <f t="shared" si="75"/>
        <v>1</v>
      </c>
      <c r="CB203" s="378"/>
      <c r="CC203" s="334"/>
      <c r="CD203" s="334"/>
      <c r="CE203" s="334"/>
      <c r="CF203" s="334"/>
      <c r="CG203" s="334"/>
      <c r="CH203" s="334"/>
      <c r="CI203" s="334"/>
      <c r="CJ203" s="332"/>
      <c r="CK203" s="332"/>
      <c r="CL203" s="332"/>
      <c r="CM203" s="332"/>
      <c r="CN203" s="332"/>
      <c r="CO203" s="332"/>
      <c r="CP203" s="332"/>
      <c r="CQ203" s="332"/>
      <c r="CR203" s="313"/>
      <c r="CS203" s="313"/>
      <c r="CT203" s="332"/>
      <c r="CU203" s="332"/>
      <c r="CV203" s="332"/>
      <c r="CW203" s="332"/>
      <c r="CX203" s="332"/>
      <c r="CY203" s="332"/>
      <c r="CZ203" s="332"/>
      <c r="DA203" s="332"/>
      <c r="DB203" s="332"/>
      <c r="DC203" s="332"/>
      <c r="DD203" s="332"/>
      <c r="DE203" s="332"/>
      <c r="DF203" s="332"/>
      <c r="DG203" s="332"/>
      <c r="DH203" s="332"/>
      <c r="DI203" s="313"/>
      <c r="DJ203" s="358"/>
      <c r="DK203" s="315"/>
      <c r="DL203" s="307"/>
      <c r="DM203" s="307"/>
      <c r="DN203" s="307"/>
      <c r="DO203" s="307"/>
      <c r="DP203" s="307"/>
      <c r="DQ203" s="307"/>
      <c r="DR203" s="307"/>
      <c r="DS203" s="307"/>
      <c r="DT203" s="307"/>
      <c r="DU203" s="307"/>
      <c r="DV203" s="307"/>
      <c r="DW203" s="307"/>
      <c r="DX203" s="307"/>
      <c r="DY203" s="307"/>
      <c r="DZ203" s="307"/>
      <c r="EA203" s="307"/>
      <c r="EB203" s="307"/>
      <c r="EC203" s="307"/>
      <c r="ED203" s="307"/>
      <c r="EE203" s="307"/>
      <c r="EF203" s="307"/>
      <c r="EG203" s="307"/>
      <c r="EH203" s="307"/>
      <c r="EI203" s="307"/>
      <c r="EJ203" s="307"/>
      <c r="EK203" s="307"/>
      <c r="EL203" s="307"/>
      <c r="EM203" s="307"/>
      <c r="EN203" s="307"/>
      <c r="EO203" s="307"/>
      <c r="EP203" s="307"/>
      <c r="EQ203" s="307"/>
      <c r="ER203" s="307"/>
      <c r="ES203" s="307"/>
      <c r="ET203" s="307"/>
      <c r="EU203" s="307"/>
      <c r="EV203" s="390"/>
      <c r="EW203" s="390"/>
      <c r="EX203" s="307"/>
      <c r="EY203" s="307"/>
      <c r="EZ203" s="307"/>
      <c r="FA203" s="307"/>
      <c r="FB203" s="307"/>
      <c r="FC203" s="307"/>
      <c r="FD203" s="307"/>
      <c r="FE203" s="307"/>
      <c r="FF203" s="307"/>
      <c r="FG203" s="307"/>
      <c r="FH203" s="307"/>
      <c r="FI203" s="307"/>
      <c r="FJ203" s="305"/>
      <c r="FK203" s="305"/>
      <c r="FL203" s="305"/>
      <c r="FM203" s="305"/>
      <c r="FN203" s="305"/>
      <c r="FO203" s="305"/>
      <c r="FP203" s="305"/>
      <c r="FQ203" s="305"/>
      <c r="FR203" s="305"/>
      <c r="FS203" s="305"/>
      <c r="FT203" s="305"/>
      <c r="FU203" s="305"/>
      <c r="FV203" s="305"/>
      <c r="FW203" s="305"/>
      <c r="FX203" s="305"/>
      <c r="FY203" s="305"/>
      <c r="FZ203" s="309"/>
      <c r="GA203" s="305"/>
      <c r="GB203" s="305"/>
      <c r="GC203" s="305"/>
      <c r="GD203" s="305"/>
      <c r="GE203" s="305"/>
      <c r="GF203" s="305"/>
      <c r="GG203" s="305"/>
      <c r="GH203" s="305"/>
      <c r="GI203" s="305"/>
      <c r="GJ203" s="324"/>
      <c r="GK203" s="307"/>
      <c r="GL203" s="307"/>
      <c r="GM203" s="307"/>
      <c r="GN203" s="307"/>
      <c r="GO203" s="307"/>
      <c r="GP203" s="307"/>
      <c r="GQ203" s="307"/>
      <c r="GR203" s="307"/>
      <c r="GS203" s="307"/>
      <c r="GT203" s="307"/>
      <c r="GU203" s="307"/>
      <c r="GV203" s="307"/>
      <c r="GW203" s="307"/>
      <c r="GX203" s="307"/>
      <c r="GY203" s="307"/>
      <c r="GZ203" s="307"/>
      <c r="HA203" s="307"/>
      <c r="HB203" s="307"/>
      <c r="HC203" s="307"/>
      <c r="HD203" s="307"/>
      <c r="HE203" s="307"/>
      <c r="HF203" s="307"/>
      <c r="HG203" s="307"/>
      <c r="HH203" s="307"/>
      <c r="HI203" s="307"/>
      <c r="HJ203" s="307"/>
      <c r="HK203" s="307"/>
      <c r="HL203" s="307"/>
      <c r="HM203" s="307"/>
      <c r="HN203" s="307"/>
      <c r="HO203" s="307"/>
      <c r="HP203" s="307"/>
      <c r="HQ203" s="307"/>
      <c r="HR203" s="307"/>
      <c r="HS203" s="307"/>
      <c r="HT203" s="307"/>
      <c r="HU203" s="307"/>
      <c r="HV203" s="307"/>
      <c r="HW203" s="307"/>
      <c r="HX203" s="307"/>
      <c r="HY203" s="307"/>
      <c r="HZ203" s="307"/>
      <c r="IA203" s="307"/>
      <c r="IB203" s="307"/>
      <c r="IC203" s="307"/>
      <c r="ID203" s="307"/>
      <c r="IE203" s="307"/>
      <c r="IF203" s="307"/>
      <c r="IG203" s="307"/>
      <c r="IH203" s="307"/>
      <c r="II203" s="307"/>
      <c r="IJ203" s="307"/>
      <c r="IK203" s="307"/>
      <c r="IL203" s="307"/>
      <c r="IM203" s="307"/>
      <c r="IN203" s="307"/>
      <c r="IO203" s="307"/>
      <c r="IP203" s="307"/>
      <c r="IQ203" s="307"/>
      <c r="IR203" s="307"/>
      <c r="IS203" s="307"/>
      <c r="IT203" s="307"/>
      <c r="IU203" s="307"/>
      <c r="IV203" s="307"/>
      <c r="IW203" s="307"/>
      <c r="IX203" s="307"/>
      <c r="IY203" s="307"/>
      <c r="IZ203" s="307"/>
      <c r="JA203" s="307"/>
      <c r="JB203" s="307"/>
      <c r="JC203" s="307"/>
      <c r="JD203" s="307"/>
      <c r="JE203" s="307"/>
      <c r="JF203" s="307"/>
      <c r="JG203" s="307"/>
      <c r="JH203" s="307"/>
      <c r="JI203" s="307"/>
      <c r="JJ203" s="307"/>
      <c r="JK203" s="307"/>
      <c r="JL203" s="307"/>
      <c r="JM203" s="307"/>
      <c r="JN203" s="307"/>
      <c r="JO203" s="307"/>
      <c r="JP203" s="307"/>
      <c r="JQ203" s="307"/>
      <c r="JR203" s="307"/>
      <c r="JS203" s="307"/>
      <c r="JT203" s="307"/>
      <c r="JU203" s="307"/>
      <c r="JV203" s="307"/>
      <c r="JW203" s="307"/>
      <c r="JX203" s="307"/>
      <c r="JY203" s="307"/>
      <c r="JZ203" s="307"/>
      <c r="KA203" s="307"/>
      <c r="KB203" s="307"/>
      <c r="KC203" s="307"/>
      <c r="KD203" s="307"/>
      <c r="KE203" s="307"/>
      <c r="KF203" s="307"/>
      <c r="KG203" s="307"/>
      <c r="KH203" s="307"/>
      <c r="KI203" s="329"/>
      <c r="KJ203" s="329"/>
      <c r="KK203" s="329"/>
      <c r="KL203" s="329"/>
      <c r="KM203" s="329"/>
      <c r="KN203" s="348"/>
      <c r="KO203" s="329"/>
      <c r="KP203" s="329"/>
      <c r="KQ203" s="329"/>
      <c r="KR203" s="329"/>
      <c r="KS203" s="329"/>
      <c r="KT203" s="329"/>
      <c r="KU203" s="392" t="s">
        <v>1401</v>
      </c>
      <c r="KV203" s="393" t="s">
        <v>1385</v>
      </c>
      <c r="KW203" s="394" t="s">
        <v>1339</v>
      </c>
      <c r="KX203" s="394" t="s">
        <v>1402</v>
      </c>
      <c r="KY203" s="392" t="s">
        <v>1</v>
      </c>
    </row>
    <row r="204" spans="14:311" s="56" customFormat="1" ht="15" customHeight="1">
      <c r="N204" s="395"/>
      <c r="O204" s="330"/>
      <c r="P204" s="330"/>
      <c r="Q204" s="341"/>
      <c r="R204" s="341"/>
      <c r="S204" s="330"/>
      <c r="T204" s="330"/>
      <c r="U204" s="341"/>
      <c r="W204" s="342"/>
      <c r="X204" s="342"/>
      <c r="Y204" s="342"/>
      <c r="Z204" s="342"/>
      <c r="AA204" s="342"/>
      <c r="AB204" s="342"/>
      <c r="AC204" s="342"/>
      <c r="AD204" s="342"/>
      <c r="AE204" s="342"/>
      <c r="AG204" s="354">
        <v>2</v>
      </c>
      <c r="AH204" s="354"/>
      <c r="AI204" s="356">
        <v>0</v>
      </c>
      <c r="AJ204" s="371" t="s">
        <v>0</v>
      </c>
      <c r="AK204" s="359">
        <v>4</v>
      </c>
      <c r="AL204" s="359">
        <v>1</v>
      </c>
      <c r="AM204" s="356" t="s">
        <v>205</v>
      </c>
      <c r="AN204" s="359">
        <v>6</v>
      </c>
      <c r="AO204" s="371" t="s">
        <v>0</v>
      </c>
      <c r="AP204" s="359">
        <v>2</v>
      </c>
      <c r="AQ204" s="359">
        <v>1</v>
      </c>
      <c r="AR204" s="359">
        <v>1</v>
      </c>
      <c r="AS204" s="359">
        <v>1</v>
      </c>
      <c r="AT204" s="356" t="s">
        <v>117</v>
      </c>
      <c r="AU204" s="356"/>
      <c r="AV204" s="359">
        <v>4</v>
      </c>
      <c r="AW204" s="356" t="s">
        <v>109</v>
      </c>
      <c r="AX204" s="359">
        <v>1</v>
      </c>
      <c r="AY204" s="303" t="str">
        <f t="shared" si="61"/>
        <v>-</v>
      </c>
      <c r="AZ204" s="303" t="str">
        <f t="shared" si="62"/>
        <v>-</v>
      </c>
      <c r="BA204" s="303" t="str">
        <f t="shared" si="63"/>
        <v>-</v>
      </c>
      <c r="BB204" s="303">
        <f t="shared" si="64"/>
        <v>2</v>
      </c>
      <c r="BC204" s="303">
        <f t="shared" si="65"/>
        <v>10</v>
      </c>
      <c r="BD204" s="303">
        <f t="shared" si="66"/>
        <v>7</v>
      </c>
      <c r="BE204" s="303">
        <f t="shared" si="67"/>
        <v>1</v>
      </c>
      <c r="BF204" s="303">
        <f t="shared" si="68"/>
        <v>3</v>
      </c>
      <c r="BG204" s="303">
        <f t="shared" si="69"/>
        <v>2</v>
      </c>
      <c r="BH204" s="303"/>
      <c r="BI204" s="303">
        <f t="shared" si="70"/>
        <v>2</v>
      </c>
      <c r="BJ204" s="303">
        <f t="shared" si="71"/>
        <v>2</v>
      </c>
      <c r="BK204" s="303">
        <f t="shared" si="72"/>
        <v>16</v>
      </c>
      <c r="BL204" s="303">
        <f t="shared" si="73"/>
        <v>5</v>
      </c>
      <c r="BM204" s="303">
        <f t="shared" si="74"/>
        <v>5</v>
      </c>
      <c r="BN204" s="303">
        <f t="shared" si="75"/>
        <v>2</v>
      </c>
      <c r="CB204" s="378"/>
      <c r="CC204" s="334"/>
      <c r="CD204" s="334"/>
      <c r="CE204" s="334"/>
      <c r="CF204" s="334"/>
      <c r="CG204" s="334"/>
      <c r="CH204" s="334"/>
      <c r="CI204" s="334"/>
      <c r="CJ204" s="332"/>
      <c r="CK204" s="332"/>
      <c r="CL204" s="332"/>
      <c r="CM204" s="332"/>
      <c r="CN204" s="332"/>
      <c r="CO204" s="332"/>
      <c r="CP204" s="332"/>
      <c r="CQ204" s="332"/>
      <c r="CR204" s="313"/>
      <c r="CS204" s="313"/>
      <c r="CT204" s="332"/>
      <c r="CU204" s="332"/>
      <c r="CV204" s="332"/>
      <c r="CW204" s="332"/>
      <c r="CX204" s="332"/>
      <c r="CY204" s="332"/>
      <c r="CZ204" s="332"/>
      <c r="DA204" s="332"/>
      <c r="DB204" s="332"/>
      <c r="DC204" s="332"/>
      <c r="DD204" s="332"/>
      <c r="DE204" s="332"/>
      <c r="DF204" s="332"/>
      <c r="DG204" s="332"/>
      <c r="DH204" s="332"/>
      <c r="DI204" s="313"/>
      <c r="DJ204" s="358"/>
      <c r="DK204" s="315"/>
      <c r="DL204" s="307"/>
      <c r="DM204" s="307"/>
      <c r="DN204" s="307"/>
      <c r="DO204" s="307"/>
      <c r="DP204" s="307"/>
      <c r="DQ204" s="307"/>
      <c r="DR204" s="307"/>
      <c r="DS204" s="307"/>
      <c r="DT204" s="307"/>
      <c r="DU204" s="307"/>
      <c r="DV204" s="307"/>
      <c r="DW204" s="307"/>
      <c r="DX204" s="307"/>
      <c r="DY204" s="307"/>
      <c r="DZ204" s="307"/>
      <c r="EA204" s="307"/>
      <c r="EB204" s="307"/>
      <c r="EC204" s="307"/>
      <c r="ED204" s="307"/>
      <c r="EE204" s="307"/>
      <c r="EF204" s="307"/>
      <c r="EG204" s="307"/>
      <c r="EH204" s="307"/>
      <c r="EI204" s="307"/>
      <c r="EJ204" s="307"/>
      <c r="EK204" s="307"/>
      <c r="EL204" s="307"/>
      <c r="EM204" s="307"/>
      <c r="EN204" s="307"/>
      <c r="EO204" s="307"/>
      <c r="EP204" s="307"/>
      <c r="EQ204" s="307"/>
      <c r="ER204" s="307"/>
      <c r="ES204" s="307"/>
      <c r="ET204" s="307"/>
      <c r="EU204" s="307"/>
      <c r="EV204" s="390"/>
      <c r="EW204" s="390"/>
      <c r="EX204" s="307"/>
      <c r="EY204" s="307"/>
      <c r="EZ204" s="307"/>
      <c r="FA204" s="307"/>
      <c r="FB204" s="307"/>
      <c r="FC204" s="307"/>
      <c r="FD204" s="307"/>
      <c r="FE204" s="307"/>
      <c r="FF204" s="307"/>
      <c r="FG204" s="307"/>
      <c r="FH204" s="307"/>
      <c r="FI204" s="307"/>
      <c r="FJ204" s="305"/>
      <c r="FK204" s="305"/>
      <c r="FL204" s="305"/>
      <c r="FM204" s="305"/>
      <c r="FN204" s="305"/>
      <c r="FO204" s="305"/>
      <c r="FP204" s="305"/>
      <c r="FQ204" s="305"/>
      <c r="FR204" s="305"/>
      <c r="FS204" s="305"/>
      <c r="FT204" s="305"/>
      <c r="FU204" s="305"/>
      <c r="FV204" s="305"/>
      <c r="FW204" s="305"/>
      <c r="FX204" s="305"/>
      <c r="FY204" s="305"/>
      <c r="FZ204" s="309"/>
      <c r="GA204" s="305"/>
      <c r="GB204" s="305"/>
      <c r="GC204" s="305"/>
      <c r="GD204" s="305"/>
      <c r="GE204" s="305"/>
      <c r="GF204" s="305"/>
      <c r="GG204" s="305"/>
      <c r="GH204" s="305"/>
      <c r="GI204" s="305"/>
      <c r="GJ204" s="324"/>
      <c r="GK204" s="307"/>
      <c r="GL204" s="307"/>
      <c r="GM204" s="307"/>
      <c r="GN204" s="307"/>
      <c r="GO204" s="307"/>
      <c r="GP204" s="307"/>
      <c r="GQ204" s="307"/>
      <c r="GR204" s="307"/>
      <c r="GS204" s="307"/>
      <c r="GT204" s="307"/>
      <c r="GU204" s="307"/>
      <c r="GV204" s="307"/>
      <c r="GW204" s="307"/>
      <c r="GX204" s="307"/>
      <c r="GY204" s="307"/>
      <c r="GZ204" s="307"/>
      <c r="HA204" s="307"/>
      <c r="HB204" s="307"/>
      <c r="HC204" s="307"/>
      <c r="HD204" s="307"/>
      <c r="HE204" s="307"/>
      <c r="HF204" s="307"/>
      <c r="HG204" s="307"/>
      <c r="HH204" s="307"/>
      <c r="HI204" s="307"/>
      <c r="HJ204" s="307"/>
      <c r="HK204" s="307"/>
      <c r="HL204" s="307"/>
      <c r="HM204" s="307"/>
      <c r="HN204" s="307"/>
      <c r="HO204" s="307"/>
      <c r="HP204" s="307"/>
      <c r="HQ204" s="307"/>
      <c r="HR204" s="307"/>
      <c r="HS204" s="307"/>
      <c r="HT204" s="307"/>
      <c r="HU204" s="307"/>
      <c r="HV204" s="307"/>
      <c r="HW204" s="307"/>
      <c r="HX204" s="307"/>
      <c r="HY204" s="307"/>
      <c r="HZ204" s="307"/>
      <c r="IA204" s="307"/>
      <c r="IB204" s="307"/>
      <c r="IC204" s="307"/>
      <c r="ID204" s="307"/>
      <c r="IE204" s="307"/>
      <c r="IF204" s="307"/>
      <c r="IG204" s="307"/>
      <c r="IH204" s="307"/>
      <c r="II204" s="307"/>
      <c r="IJ204" s="307"/>
      <c r="IK204" s="307"/>
      <c r="IL204" s="307"/>
      <c r="IM204" s="307"/>
      <c r="IN204" s="307"/>
      <c r="IO204" s="307"/>
      <c r="IP204" s="307"/>
      <c r="IQ204" s="307"/>
      <c r="IR204" s="307"/>
      <c r="IS204" s="307"/>
      <c r="IT204" s="307"/>
      <c r="IU204" s="307"/>
      <c r="IV204" s="307"/>
      <c r="IW204" s="307"/>
      <c r="IX204" s="307"/>
      <c r="IY204" s="307"/>
      <c r="IZ204" s="307"/>
      <c r="JA204" s="307"/>
      <c r="JB204" s="307"/>
      <c r="JC204" s="307"/>
      <c r="JD204" s="307"/>
      <c r="JE204" s="307"/>
      <c r="JF204" s="307"/>
      <c r="JG204" s="307"/>
      <c r="JH204" s="307"/>
      <c r="JI204" s="307"/>
      <c r="JJ204" s="307"/>
      <c r="JK204" s="307"/>
      <c r="JL204" s="307"/>
      <c r="JM204" s="307"/>
      <c r="JN204" s="307"/>
      <c r="JO204" s="307"/>
      <c r="JP204" s="307"/>
      <c r="JQ204" s="307"/>
      <c r="JR204" s="307"/>
      <c r="JS204" s="307"/>
      <c r="JT204" s="307"/>
      <c r="JU204" s="307"/>
      <c r="JV204" s="307"/>
      <c r="JW204" s="307"/>
      <c r="JX204" s="307"/>
      <c r="JY204" s="307"/>
      <c r="JZ204" s="307"/>
      <c r="KA204" s="307"/>
      <c r="KB204" s="307"/>
      <c r="KC204" s="307"/>
      <c r="KD204" s="307"/>
      <c r="KE204" s="307"/>
      <c r="KF204" s="307"/>
      <c r="KG204" s="307"/>
      <c r="KH204" s="307"/>
      <c r="KI204" s="396"/>
      <c r="KJ204" s="396"/>
      <c r="KK204" s="396"/>
      <c r="KL204" s="396"/>
      <c r="KM204" s="336"/>
      <c r="KN204" s="336"/>
      <c r="KO204" s="396"/>
      <c r="KP204" s="396"/>
      <c r="KQ204" s="336"/>
      <c r="KR204" s="336"/>
      <c r="KS204" s="336"/>
      <c r="KT204" s="336"/>
      <c r="KU204" s="397">
        <v>0</v>
      </c>
      <c r="KV204" s="398">
        <v>0</v>
      </c>
      <c r="KW204" s="399">
        <v>34.75</v>
      </c>
      <c r="KX204" s="399">
        <v>8.33</v>
      </c>
      <c r="KY204" s="399">
        <f t="shared" ref="KY204:KY231" si="76">(KU204-KW204)/KX204</f>
        <v>-4.1716686674669869</v>
      </c>
    </row>
    <row r="205" spans="14:311" s="56" customFormat="1" ht="15" customHeight="1">
      <c r="N205" s="395"/>
      <c r="O205" s="330"/>
      <c r="P205" s="330"/>
      <c r="Q205" s="341"/>
      <c r="R205" s="341"/>
      <c r="S205" s="330"/>
      <c r="T205" s="330"/>
      <c r="U205" s="341"/>
      <c r="W205" s="342"/>
      <c r="X205" s="342"/>
      <c r="Y205" s="342"/>
      <c r="Z205" s="342"/>
      <c r="AA205" s="342"/>
      <c r="AB205" s="342"/>
      <c r="AC205" s="342"/>
      <c r="AD205" s="342"/>
      <c r="AE205" s="342"/>
      <c r="AG205" s="354">
        <v>3</v>
      </c>
      <c r="AH205" s="354"/>
      <c r="AI205" s="371" t="s">
        <v>0</v>
      </c>
      <c r="AJ205" s="371" t="s">
        <v>0</v>
      </c>
      <c r="AK205" s="371" t="s">
        <v>0</v>
      </c>
      <c r="AL205" s="359">
        <v>2</v>
      </c>
      <c r="AM205" s="356" t="s">
        <v>206</v>
      </c>
      <c r="AN205" s="356" t="s">
        <v>72</v>
      </c>
      <c r="AO205" s="359">
        <v>1</v>
      </c>
      <c r="AP205" s="359">
        <v>3</v>
      </c>
      <c r="AQ205" s="359">
        <v>2</v>
      </c>
      <c r="AR205" s="356" t="s">
        <v>112</v>
      </c>
      <c r="AS205" s="356" t="s">
        <v>112</v>
      </c>
      <c r="AT205" s="356" t="s">
        <v>119</v>
      </c>
      <c r="AU205" s="356"/>
      <c r="AV205" s="359">
        <v>5</v>
      </c>
      <c r="AW205" s="359">
        <v>5</v>
      </c>
      <c r="AX205" s="359">
        <v>2</v>
      </c>
      <c r="AY205" s="303">
        <f t="shared" si="61"/>
        <v>1</v>
      </c>
      <c r="AZ205" s="303">
        <f t="shared" si="62"/>
        <v>0</v>
      </c>
      <c r="BA205" s="303">
        <f t="shared" si="63"/>
        <v>5</v>
      </c>
      <c r="BB205" s="303">
        <f t="shared" si="64"/>
        <v>3</v>
      </c>
      <c r="BC205" s="303">
        <f t="shared" si="65"/>
        <v>13</v>
      </c>
      <c r="BD205" s="303">
        <f t="shared" si="66"/>
        <v>9</v>
      </c>
      <c r="BE205" s="303">
        <f t="shared" si="67"/>
        <v>2</v>
      </c>
      <c r="BF205" s="303">
        <f t="shared" si="68"/>
        <v>4</v>
      </c>
      <c r="BG205" s="303">
        <f t="shared" si="69"/>
        <v>3</v>
      </c>
      <c r="BH205" s="303"/>
      <c r="BI205" s="303">
        <f t="shared" si="70"/>
        <v>4</v>
      </c>
      <c r="BJ205" s="303">
        <f t="shared" si="71"/>
        <v>4</v>
      </c>
      <c r="BK205" s="303">
        <f t="shared" si="72"/>
        <v>19</v>
      </c>
      <c r="BL205" s="303">
        <f t="shared" si="73"/>
        <v>6</v>
      </c>
      <c r="BM205" s="303">
        <f t="shared" si="74"/>
        <v>6</v>
      </c>
      <c r="BN205" s="303">
        <f t="shared" si="75"/>
        <v>3</v>
      </c>
      <c r="CB205" s="378"/>
      <c r="CC205" s="334"/>
      <c r="CD205" s="334"/>
      <c r="CE205" s="334"/>
      <c r="CF205" s="334"/>
      <c r="CG205" s="334"/>
      <c r="CH205" s="334"/>
      <c r="CI205" s="334"/>
      <c r="CJ205" s="332"/>
      <c r="CK205" s="332"/>
      <c r="CL205" s="332"/>
      <c r="CM205" s="332"/>
      <c r="CN205" s="332"/>
      <c r="CO205" s="332"/>
      <c r="CP205" s="332"/>
      <c r="CQ205" s="332"/>
      <c r="CR205" s="313"/>
      <c r="CS205" s="313"/>
      <c r="CT205" s="332"/>
      <c r="CU205" s="332"/>
      <c r="CV205" s="332"/>
      <c r="CW205" s="332"/>
      <c r="CX205" s="332"/>
      <c r="CY205" s="332"/>
      <c r="CZ205" s="332"/>
      <c r="DA205" s="332"/>
      <c r="DB205" s="332"/>
      <c r="DC205" s="332"/>
      <c r="DD205" s="332"/>
      <c r="DE205" s="332"/>
      <c r="DF205" s="332"/>
      <c r="DG205" s="332"/>
      <c r="DH205" s="332"/>
      <c r="DI205" s="313"/>
      <c r="DJ205" s="358"/>
      <c r="DK205" s="315"/>
      <c r="DL205" s="307"/>
      <c r="DM205" s="307"/>
      <c r="DN205" s="307"/>
      <c r="DO205" s="307"/>
      <c r="DP205" s="307"/>
      <c r="DQ205" s="307"/>
      <c r="DR205" s="307"/>
      <c r="DS205" s="307"/>
      <c r="DT205" s="307"/>
      <c r="DU205" s="307"/>
      <c r="DV205" s="307"/>
      <c r="DW205" s="307"/>
      <c r="DX205" s="307"/>
      <c r="DY205" s="307"/>
      <c r="DZ205" s="307"/>
      <c r="EA205" s="307"/>
      <c r="EB205" s="307"/>
      <c r="EC205" s="307"/>
      <c r="ED205" s="307"/>
      <c r="EE205" s="307"/>
      <c r="EF205" s="307"/>
      <c r="EG205" s="307"/>
      <c r="EH205" s="307"/>
      <c r="EI205" s="307"/>
      <c r="EJ205" s="307"/>
      <c r="EK205" s="307"/>
      <c r="EL205" s="307"/>
      <c r="EM205" s="307"/>
      <c r="EN205" s="307"/>
      <c r="EO205" s="307"/>
      <c r="EP205" s="307"/>
      <c r="EQ205" s="307"/>
      <c r="ER205" s="307"/>
      <c r="ES205" s="307"/>
      <c r="ET205" s="307"/>
      <c r="EU205" s="307"/>
      <c r="EV205" s="390"/>
      <c r="EW205" s="390"/>
      <c r="EX205" s="307"/>
      <c r="EY205" s="307"/>
      <c r="EZ205" s="307"/>
      <c r="FA205" s="307"/>
      <c r="FB205" s="307"/>
      <c r="FC205" s="307"/>
      <c r="FD205" s="307"/>
      <c r="FE205" s="307"/>
      <c r="FF205" s="307"/>
      <c r="FG205" s="307"/>
      <c r="FH205" s="307"/>
      <c r="FI205" s="307"/>
      <c r="FJ205" s="305"/>
      <c r="FK205" s="305"/>
      <c r="FL205" s="305"/>
      <c r="FM205" s="305"/>
      <c r="FN205" s="305"/>
      <c r="FO205" s="305"/>
      <c r="FP205" s="305"/>
      <c r="FQ205" s="305"/>
      <c r="FR205" s="305"/>
      <c r="FS205" s="305"/>
      <c r="FT205" s="305"/>
      <c r="FU205" s="305"/>
      <c r="FV205" s="305"/>
      <c r="FW205" s="305"/>
      <c r="FX205" s="305"/>
      <c r="FY205" s="305"/>
      <c r="FZ205" s="309"/>
      <c r="GA205" s="305"/>
      <c r="GB205" s="305"/>
      <c r="GC205" s="305"/>
      <c r="GD205" s="305"/>
      <c r="GE205" s="305"/>
      <c r="GF205" s="305"/>
      <c r="GG205" s="305"/>
      <c r="GH205" s="305"/>
      <c r="GI205" s="305"/>
      <c r="GJ205" s="324"/>
      <c r="GK205" s="307"/>
      <c r="GL205" s="307"/>
      <c r="GM205" s="307"/>
      <c r="GN205" s="307"/>
      <c r="GO205" s="307"/>
      <c r="GP205" s="307"/>
      <c r="GQ205" s="307"/>
      <c r="GR205" s="307"/>
      <c r="GS205" s="307"/>
      <c r="GT205" s="307"/>
      <c r="GU205" s="307"/>
      <c r="GV205" s="307"/>
      <c r="GW205" s="307"/>
      <c r="GX205" s="307"/>
      <c r="GY205" s="307"/>
      <c r="GZ205" s="307"/>
      <c r="HA205" s="307"/>
      <c r="HB205" s="307"/>
      <c r="HC205" s="307"/>
      <c r="HD205" s="307"/>
      <c r="HE205" s="307"/>
      <c r="HF205" s="307"/>
      <c r="HG205" s="307"/>
      <c r="HH205" s="307"/>
      <c r="HI205" s="307"/>
      <c r="HJ205" s="307"/>
      <c r="HK205" s="307"/>
      <c r="HL205" s="307"/>
      <c r="HM205" s="307"/>
      <c r="HN205" s="307"/>
      <c r="HO205" s="307"/>
      <c r="HP205" s="307"/>
      <c r="HQ205" s="307"/>
      <c r="HR205" s="307"/>
      <c r="HS205" s="307"/>
      <c r="HT205" s="307"/>
      <c r="HU205" s="307"/>
      <c r="HV205" s="307"/>
      <c r="HW205" s="307"/>
      <c r="HX205" s="307"/>
      <c r="HY205" s="307"/>
      <c r="HZ205" s="307"/>
      <c r="IA205" s="307"/>
      <c r="IB205" s="307"/>
      <c r="IC205" s="307"/>
      <c r="ID205" s="307"/>
      <c r="IE205" s="307"/>
      <c r="IF205" s="307"/>
      <c r="IG205" s="307"/>
      <c r="IH205" s="307"/>
      <c r="II205" s="307"/>
      <c r="IJ205" s="307"/>
      <c r="IK205" s="307"/>
      <c r="IL205" s="307"/>
      <c r="IM205" s="307"/>
      <c r="IN205" s="307"/>
      <c r="IO205" s="307"/>
      <c r="IP205" s="307"/>
      <c r="IQ205" s="307"/>
      <c r="IR205" s="307"/>
      <c r="IS205" s="307"/>
      <c r="IT205" s="307"/>
      <c r="IU205" s="307"/>
      <c r="IV205" s="307"/>
      <c r="IW205" s="307"/>
      <c r="IX205" s="307"/>
      <c r="IY205" s="307"/>
      <c r="IZ205" s="307"/>
      <c r="JA205" s="307"/>
      <c r="JB205" s="307"/>
      <c r="JC205" s="307"/>
      <c r="JD205" s="307"/>
      <c r="JE205" s="307"/>
      <c r="JF205" s="307"/>
      <c r="JG205" s="307"/>
      <c r="JH205" s="307"/>
      <c r="JI205" s="307"/>
      <c r="JJ205" s="307"/>
      <c r="JK205" s="307"/>
      <c r="JL205" s="307"/>
      <c r="JM205" s="307"/>
      <c r="JN205" s="307"/>
      <c r="JO205" s="307"/>
      <c r="JP205" s="307"/>
      <c r="JQ205" s="307"/>
      <c r="JR205" s="307"/>
      <c r="JS205" s="307"/>
      <c r="JT205" s="307"/>
      <c r="JU205" s="307"/>
      <c r="JV205" s="307"/>
      <c r="JW205" s="307"/>
      <c r="JX205" s="307"/>
      <c r="JY205" s="307"/>
      <c r="JZ205" s="307"/>
      <c r="KA205" s="307"/>
      <c r="KB205" s="307"/>
      <c r="KC205" s="307"/>
      <c r="KD205" s="307"/>
      <c r="KE205" s="307"/>
      <c r="KF205" s="307"/>
      <c r="KG205" s="307"/>
      <c r="KH205" s="307"/>
      <c r="KI205" s="396"/>
      <c r="KJ205" s="396"/>
      <c r="KK205" s="396"/>
      <c r="KL205" s="396"/>
      <c r="KM205" s="336"/>
      <c r="KN205" s="336"/>
      <c r="KO205" s="396"/>
      <c r="KP205" s="396"/>
      <c r="KQ205" s="336"/>
      <c r="KR205" s="336"/>
      <c r="KS205" s="336"/>
      <c r="KT205" s="336"/>
      <c r="KU205" s="397">
        <v>11</v>
      </c>
      <c r="KV205" s="398">
        <v>1</v>
      </c>
      <c r="KW205" s="399">
        <v>34.75</v>
      </c>
      <c r="KX205" s="399">
        <v>8.33</v>
      </c>
      <c r="KY205" s="399">
        <f t="shared" si="76"/>
        <v>-2.8511404561824731</v>
      </c>
    </row>
    <row r="206" spans="14:311" s="56" customFormat="1" ht="15" customHeight="1">
      <c r="N206" s="395"/>
      <c r="O206" s="341"/>
      <c r="P206" s="330"/>
      <c r="Q206" s="341"/>
      <c r="R206" s="330"/>
      <c r="S206" s="330"/>
      <c r="T206" s="341"/>
      <c r="U206" s="341"/>
      <c r="W206" s="342"/>
      <c r="X206" s="342"/>
      <c r="Y206" s="342"/>
      <c r="Z206" s="342"/>
      <c r="AA206" s="342"/>
      <c r="AB206" s="342"/>
      <c r="AC206" s="342"/>
      <c r="AD206" s="342"/>
      <c r="AE206" s="342"/>
      <c r="AG206" s="354">
        <v>4</v>
      </c>
      <c r="AH206" s="354"/>
      <c r="AI206" s="359">
        <v>1</v>
      </c>
      <c r="AJ206" s="356">
        <v>0</v>
      </c>
      <c r="AK206" s="359">
        <v>5</v>
      </c>
      <c r="AL206" s="356" t="s">
        <v>109</v>
      </c>
      <c r="AM206" s="356" t="s">
        <v>179</v>
      </c>
      <c r="AN206" s="359">
        <v>9</v>
      </c>
      <c r="AO206" s="359">
        <v>2</v>
      </c>
      <c r="AP206" s="359">
        <v>4</v>
      </c>
      <c r="AQ206" s="356" t="s">
        <v>109</v>
      </c>
      <c r="AR206" s="356" t="s">
        <v>61</v>
      </c>
      <c r="AS206" s="356" t="s">
        <v>61</v>
      </c>
      <c r="AT206" s="356" t="s">
        <v>576</v>
      </c>
      <c r="AU206" s="356"/>
      <c r="AV206" s="359">
        <v>6</v>
      </c>
      <c r="AW206" s="359">
        <v>6</v>
      </c>
      <c r="AX206" s="359">
        <v>3</v>
      </c>
      <c r="AY206" s="303">
        <f t="shared" si="61"/>
        <v>2</v>
      </c>
      <c r="AZ206" s="303">
        <f t="shared" si="62"/>
        <v>1</v>
      </c>
      <c r="BA206" s="303">
        <f t="shared" si="63"/>
        <v>6</v>
      </c>
      <c r="BB206" s="303">
        <f t="shared" si="64"/>
        <v>5</v>
      </c>
      <c r="BC206" s="303">
        <f t="shared" si="65"/>
        <v>17</v>
      </c>
      <c r="BD206" s="303">
        <f t="shared" si="66"/>
        <v>10</v>
      </c>
      <c r="BE206" s="303">
        <f t="shared" si="67"/>
        <v>3</v>
      </c>
      <c r="BF206" s="303">
        <f t="shared" si="68"/>
        <v>5</v>
      </c>
      <c r="BG206" s="303">
        <f t="shared" si="69"/>
        <v>5</v>
      </c>
      <c r="BH206" s="303"/>
      <c r="BI206" s="303">
        <f t="shared" si="70"/>
        <v>6</v>
      </c>
      <c r="BJ206" s="303">
        <f t="shared" si="71"/>
        <v>6</v>
      </c>
      <c r="BK206" s="303">
        <f t="shared" si="72"/>
        <v>24</v>
      </c>
      <c r="BL206" s="303" t="str">
        <f t="shared" si="73"/>
        <v>-</v>
      </c>
      <c r="BM206" s="303">
        <f t="shared" si="74"/>
        <v>7</v>
      </c>
      <c r="BN206" s="303">
        <f t="shared" si="75"/>
        <v>4</v>
      </c>
      <c r="CB206" s="378"/>
      <c r="CC206" s="334"/>
      <c r="CD206" s="334"/>
      <c r="CE206" s="334"/>
      <c r="CF206" s="334"/>
      <c r="CG206" s="334"/>
      <c r="CH206" s="334"/>
      <c r="CI206" s="334"/>
      <c r="CJ206" s="332"/>
      <c r="CK206" s="332"/>
      <c r="CL206" s="332"/>
      <c r="CM206" s="332"/>
      <c r="CN206" s="332"/>
      <c r="CO206" s="332"/>
      <c r="CP206" s="332"/>
      <c r="CQ206" s="332"/>
      <c r="CR206" s="313"/>
      <c r="CS206" s="313"/>
      <c r="CT206" s="332"/>
      <c r="CU206" s="332"/>
      <c r="CV206" s="332"/>
      <c r="CW206" s="332"/>
      <c r="CX206" s="332"/>
      <c r="CY206" s="332"/>
      <c r="CZ206" s="332"/>
      <c r="DA206" s="332"/>
      <c r="DB206" s="332"/>
      <c r="DC206" s="332"/>
      <c r="DD206" s="332"/>
      <c r="DE206" s="332"/>
      <c r="DF206" s="332"/>
      <c r="DG206" s="332"/>
      <c r="DH206" s="332"/>
      <c r="DI206" s="313"/>
      <c r="DJ206" s="358"/>
      <c r="DK206" s="315"/>
      <c r="DL206" s="307"/>
      <c r="DM206" s="307"/>
      <c r="DN206" s="307"/>
      <c r="DO206" s="307"/>
      <c r="DP206" s="307"/>
      <c r="DQ206" s="307"/>
      <c r="DR206" s="307"/>
      <c r="DS206" s="307"/>
      <c r="DT206" s="307"/>
      <c r="DU206" s="307"/>
      <c r="DV206" s="307"/>
      <c r="DW206" s="307"/>
      <c r="DX206" s="307"/>
      <c r="DY206" s="307"/>
      <c r="DZ206" s="307"/>
      <c r="EA206" s="307"/>
      <c r="EB206" s="307"/>
      <c r="EC206" s="307"/>
      <c r="ED206" s="307"/>
      <c r="EE206" s="307"/>
      <c r="EF206" s="307"/>
      <c r="EG206" s="307"/>
      <c r="EH206" s="307"/>
      <c r="EI206" s="307"/>
      <c r="EJ206" s="307"/>
      <c r="EK206" s="307"/>
      <c r="EL206" s="307"/>
      <c r="EM206" s="307"/>
      <c r="EN206" s="307"/>
      <c r="EO206" s="307"/>
      <c r="EP206" s="307"/>
      <c r="EQ206" s="307"/>
      <c r="ER206" s="307"/>
      <c r="ES206" s="307"/>
      <c r="ET206" s="307"/>
      <c r="EU206" s="307"/>
      <c r="EV206" s="390"/>
      <c r="EW206" s="390"/>
      <c r="EX206" s="307"/>
      <c r="EY206" s="307"/>
      <c r="EZ206" s="307"/>
      <c r="FA206" s="307"/>
      <c r="FB206" s="307"/>
      <c r="FC206" s="307"/>
      <c r="FD206" s="307"/>
      <c r="FE206" s="307"/>
      <c r="FF206" s="307"/>
      <c r="FG206" s="307"/>
      <c r="FH206" s="307"/>
      <c r="FI206" s="307"/>
      <c r="FJ206" s="305"/>
      <c r="FK206" s="305"/>
      <c r="FL206" s="305"/>
      <c r="FM206" s="305"/>
      <c r="FN206" s="305"/>
      <c r="FO206" s="305"/>
      <c r="FP206" s="305"/>
      <c r="FQ206" s="305"/>
      <c r="FR206" s="305"/>
      <c r="FS206" s="305"/>
      <c r="FT206" s="305"/>
      <c r="FU206" s="305"/>
      <c r="FV206" s="305"/>
      <c r="FW206" s="305"/>
      <c r="FX206" s="305"/>
      <c r="FY206" s="305"/>
      <c r="FZ206" s="309"/>
      <c r="GA206" s="305"/>
      <c r="GB206" s="305"/>
      <c r="GC206" s="305"/>
      <c r="GD206" s="305"/>
      <c r="GE206" s="305"/>
      <c r="GF206" s="305"/>
      <c r="GG206" s="305"/>
      <c r="GH206" s="305"/>
      <c r="GI206" s="305"/>
      <c r="GJ206" s="324"/>
      <c r="GK206" s="307"/>
      <c r="GL206" s="307"/>
      <c r="GM206" s="307"/>
      <c r="GN206" s="307"/>
      <c r="GO206" s="307"/>
      <c r="GP206" s="307"/>
      <c r="GQ206" s="307"/>
      <c r="GR206" s="307"/>
      <c r="GS206" s="307"/>
      <c r="GT206" s="307"/>
      <c r="GU206" s="307"/>
      <c r="GV206" s="307"/>
      <c r="GW206" s="307"/>
      <c r="GX206" s="307"/>
      <c r="GY206" s="307"/>
      <c r="GZ206" s="307"/>
      <c r="HA206" s="307"/>
      <c r="HB206" s="307"/>
      <c r="HC206" s="307"/>
      <c r="HD206" s="307"/>
      <c r="HE206" s="307"/>
      <c r="HF206" s="307"/>
      <c r="HG206" s="307"/>
      <c r="HH206" s="307"/>
      <c r="HI206" s="307"/>
      <c r="HJ206" s="307"/>
      <c r="HK206" s="307"/>
      <c r="HL206" s="307"/>
      <c r="HM206" s="307"/>
      <c r="HN206" s="307"/>
      <c r="HO206" s="307"/>
      <c r="HP206" s="307"/>
      <c r="HQ206" s="307"/>
      <c r="HR206" s="307"/>
      <c r="HS206" s="307"/>
      <c r="HT206" s="307"/>
      <c r="HU206" s="307"/>
      <c r="HV206" s="307"/>
      <c r="HW206" s="307"/>
      <c r="HX206" s="307"/>
      <c r="HY206" s="307"/>
      <c r="HZ206" s="307"/>
      <c r="IA206" s="307"/>
      <c r="IB206" s="307"/>
      <c r="IC206" s="307"/>
      <c r="ID206" s="307"/>
      <c r="IE206" s="307"/>
      <c r="IF206" s="307"/>
      <c r="IG206" s="307"/>
      <c r="IH206" s="307"/>
      <c r="II206" s="307"/>
      <c r="IJ206" s="307"/>
      <c r="IK206" s="307"/>
      <c r="IL206" s="307"/>
      <c r="IM206" s="307"/>
      <c r="IN206" s="307"/>
      <c r="IO206" s="307"/>
      <c r="IP206" s="307"/>
      <c r="IQ206" s="307"/>
      <c r="IR206" s="307"/>
      <c r="IS206" s="307"/>
      <c r="IT206" s="307"/>
      <c r="IU206" s="307"/>
      <c r="IV206" s="307"/>
      <c r="IW206" s="307"/>
      <c r="IX206" s="307"/>
      <c r="IY206" s="307"/>
      <c r="IZ206" s="307"/>
      <c r="JA206" s="307"/>
      <c r="JB206" s="307"/>
      <c r="JC206" s="307"/>
      <c r="JD206" s="307"/>
      <c r="JE206" s="307"/>
      <c r="JF206" s="307"/>
      <c r="JG206" s="307"/>
      <c r="JH206" s="307"/>
      <c r="JI206" s="307"/>
      <c r="JJ206" s="307"/>
      <c r="JK206" s="307"/>
      <c r="JL206" s="307"/>
      <c r="JM206" s="307"/>
      <c r="JN206" s="307"/>
      <c r="JO206" s="307"/>
      <c r="JP206" s="307"/>
      <c r="JQ206" s="307"/>
      <c r="JR206" s="307"/>
      <c r="JS206" s="307"/>
      <c r="JT206" s="307"/>
      <c r="JU206" s="307"/>
      <c r="JV206" s="307"/>
      <c r="JW206" s="307"/>
      <c r="JX206" s="307"/>
      <c r="JY206" s="307"/>
      <c r="JZ206" s="307"/>
      <c r="KA206" s="307"/>
      <c r="KB206" s="307"/>
      <c r="KC206" s="307"/>
      <c r="KD206" s="307"/>
      <c r="KE206" s="307"/>
      <c r="KF206" s="307"/>
      <c r="KG206" s="307"/>
      <c r="KH206" s="307"/>
      <c r="KI206" s="396"/>
      <c r="KJ206" s="396"/>
      <c r="KK206" s="396"/>
      <c r="KL206" s="396"/>
      <c r="KM206" s="336"/>
      <c r="KN206" s="336"/>
      <c r="KO206" s="396"/>
      <c r="KP206" s="396"/>
      <c r="KQ206" s="336"/>
      <c r="KR206" s="336"/>
      <c r="KS206" s="336"/>
      <c r="KT206" s="336"/>
      <c r="KU206" s="397">
        <v>12</v>
      </c>
      <c r="KV206" s="398">
        <v>2</v>
      </c>
      <c r="KW206" s="399">
        <v>34.75</v>
      </c>
      <c r="KX206" s="399">
        <v>8.33</v>
      </c>
      <c r="KY206" s="399">
        <f t="shared" si="76"/>
        <v>-2.73109243697479</v>
      </c>
    </row>
    <row r="207" spans="14:311" s="56" customFormat="1" ht="15" customHeight="1">
      <c r="N207" s="395"/>
      <c r="O207" s="330"/>
      <c r="P207" s="330"/>
      <c r="Q207" s="341"/>
      <c r="R207" s="341"/>
      <c r="S207" s="341"/>
      <c r="T207" s="330"/>
      <c r="U207" s="341"/>
      <c r="W207" s="342"/>
      <c r="X207" s="342"/>
      <c r="Y207" s="342"/>
      <c r="Z207" s="342"/>
      <c r="AA207" s="342"/>
      <c r="AB207" s="342"/>
      <c r="AC207" s="342"/>
      <c r="AD207" s="342"/>
      <c r="AE207" s="342"/>
      <c r="AG207" s="354">
        <v>5</v>
      </c>
      <c r="AH207" s="354"/>
      <c r="AI207" s="356" t="s">
        <v>112</v>
      </c>
      <c r="AJ207" s="359">
        <v>1</v>
      </c>
      <c r="AK207" s="359">
        <v>6</v>
      </c>
      <c r="AL207" s="359">
        <v>5</v>
      </c>
      <c r="AM207" s="356" t="s">
        <v>181</v>
      </c>
      <c r="AN207" s="356" t="s">
        <v>68</v>
      </c>
      <c r="AO207" s="359">
        <v>3</v>
      </c>
      <c r="AP207" s="359">
        <v>5</v>
      </c>
      <c r="AQ207" s="359">
        <v>5</v>
      </c>
      <c r="AR207" s="356" t="s">
        <v>111</v>
      </c>
      <c r="AS207" s="356" t="s">
        <v>64</v>
      </c>
      <c r="AT207" s="356" t="s">
        <v>209</v>
      </c>
      <c r="AU207" s="356"/>
      <c r="AV207" s="371" t="s">
        <v>0</v>
      </c>
      <c r="AW207" s="356" t="s">
        <v>72</v>
      </c>
      <c r="AX207" s="359">
        <v>4</v>
      </c>
      <c r="AY207" s="303">
        <f t="shared" si="61"/>
        <v>4</v>
      </c>
      <c r="AZ207" s="303">
        <f t="shared" si="62"/>
        <v>2</v>
      </c>
      <c r="BA207" s="303">
        <f t="shared" si="63"/>
        <v>7</v>
      </c>
      <c r="BB207" s="303">
        <f t="shared" si="64"/>
        <v>6</v>
      </c>
      <c r="BC207" s="303">
        <f t="shared" si="65"/>
        <v>21</v>
      </c>
      <c r="BD207" s="303">
        <f t="shared" si="66"/>
        <v>12</v>
      </c>
      <c r="BE207" s="303">
        <f t="shared" si="67"/>
        <v>4</v>
      </c>
      <c r="BF207" s="303">
        <f t="shared" si="68"/>
        <v>6</v>
      </c>
      <c r="BG207" s="303">
        <f t="shared" si="69"/>
        <v>6</v>
      </c>
      <c r="BH207" s="303"/>
      <c r="BI207" s="303">
        <f t="shared" si="70"/>
        <v>9</v>
      </c>
      <c r="BJ207" s="303">
        <f t="shared" si="71"/>
        <v>8</v>
      </c>
      <c r="BK207" s="303">
        <f t="shared" si="72"/>
        <v>28</v>
      </c>
      <c r="BL207" s="303">
        <f t="shared" si="73"/>
        <v>7</v>
      </c>
      <c r="BM207" s="303">
        <f t="shared" si="74"/>
        <v>9</v>
      </c>
      <c r="BN207" s="303">
        <f t="shared" si="75"/>
        <v>5</v>
      </c>
      <c r="CB207" s="378"/>
      <c r="CC207" s="334"/>
      <c r="CD207" s="334"/>
      <c r="CE207" s="334"/>
      <c r="CF207" s="334"/>
      <c r="CG207" s="334"/>
      <c r="CH207" s="334"/>
      <c r="CI207" s="334"/>
      <c r="CJ207" s="332"/>
      <c r="CK207" s="332"/>
      <c r="CL207" s="332"/>
      <c r="CM207" s="332"/>
      <c r="CN207" s="332"/>
      <c r="CO207" s="332"/>
      <c r="CP207" s="332"/>
      <c r="CQ207" s="332"/>
      <c r="CR207" s="313"/>
      <c r="CS207" s="313"/>
      <c r="CT207" s="332"/>
      <c r="CU207" s="332"/>
      <c r="CV207" s="332"/>
      <c r="CW207" s="332"/>
      <c r="CX207" s="332"/>
      <c r="CY207" s="332"/>
      <c r="CZ207" s="332"/>
      <c r="DA207" s="332"/>
      <c r="DB207" s="332"/>
      <c r="DC207" s="332"/>
      <c r="DD207" s="332"/>
      <c r="DE207" s="332"/>
      <c r="DF207" s="332"/>
      <c r="DG207" s="332"/>
      <c r="DH207" s="332"/>
      <c r="DI207" s="313"/>
      <c r="DJ207" s="358"/>
      <c r="DK207" s="315"/>
      <c r="DL207" s="307"/>
      <c r="DM207" s="307"/>
      <c r="DN207" s="307"/>
      <c r="DO207" s="307"/>
      <c r="DP207" s="307"/>
      <c r="DQ207" s="307"/>
      <c r="DR207" s="307"/>
      <c r="DS207" s="307"/>
      <c r="DT207" s="307"/>
      <c r="DU207" s="307"/>
      <c r="DV207" s="307"/>
      <c r="DW207" s="307"/>
      <c r="DX207" s="307"/>
      <c r="DY207" s="307"/>
      <c r="DZ207" s="307"/>
      <c r="EA207" s="307"/>
      <c r="EB207" s="307"/>
      <c r="EC207" s="307"/>
      <c r="ED207" s="307"/>
      <c r="EE207" s="307"/>
      <c r="EF207" s="307"/>
      <c r="EG207" s="307"/>
      <c r="EH207" s="307"/>
      <c r="EI207" s="307"/>
      <c r="EJ207" s="307"/>
      <c r="EK207" s="307"/>
      <c r="EL207" s="307"/>
      <c r="EM207" s="307"/>
      <c r="EN207" s="307"/>
      <c r="EO207" s="307"/>
      <c r="EP207" s="307"/>
      <c r="EQ207" s="307"/>
      <c r="ER207" s="307"/>
      <c r="ES207" s="307"/>
      <c r="ET207" s="307"/>
      <c r="EU207" s="307"/>
      <c r="EV207" s="390"/>
      <c r="EW207" s="390"/>
      <c r="EX207" s="307"/>
      <c r="EY207" s="307"/>
      <c r="EZ207" s="307"/>
      <c r="FA207" s="307"/>
      <c r="FB207" s="307"/>
      <c r="FC207" s="307"/>
      <c r="FD207" s="307"/>
      <c r="FE207" s="307"/>
      <c r="FF207" s="307"/>
      <c r="FG207" s="307"/>
      <c r="FH207" s="307"/>
      <c r="FI207" s="307"/>
      <c r="FJ207" s="305"/>
      <c r="FK207" s="305"/>
      <c r="FL207" s="305"/>
      <c r="FM207" s="305"/>
      <c r="FN207" s="305"/>
      <c r="FO207" s="305"/>
      <c r="FP207" s="305"/>
      <c r="FQ207" s="305"/>
      <c r="FR207" s="305"/>
      <c r="FS207" s="305"/>
      <c r="FT207" s="305"/>
      <c r="FU207" s="305"/>
      <c r="FV207" s="305"/>
      <c r="FW207" s="305"/>
      <c r="FX207" s="305"/>
      <c r="FY207" s="305"/>
      <c r="FZ207" s="309"/>
      <c r="GA207" s="305"/>
      <c r="GB207" s="305"/>
      <c r="GC207" s="305"/>
      <c r="GD207" s="305"/>
      <c r="GE207" s="305"/>
      <c r="GF207" s="305"/>
      <c r="GG207" s="305"/>
      <c r="GH207" s="305"/>
      <c r="GI207" s="305"/>
      <c r="GJ207" s="324"/>
      <c r="GK207" s="307"/>
      <c r="GL207" s="307"/>
      <c r="GM207" s="307"/>
      <c r="GN207" s="307"/>
      <c r="GO207" s="307"/>
      <c r="GP207" s="307"/>
      <c r="GQ207" s="307"/>
      <c r="GR207" s="307"/>
      <c r="GS207" s="307"/>
      <c r="GT207" s="307"/>
      <c r="GU207" s="307"/>
      <c r="GV207" s="307"/>
      <c r="GW207" s="307"/>
      <c r="GX207" s="307"/>
      <c r="GY207" s="307"/>
      <c r="GZ207" s="307"/>
      <c r="HA207" s="307"/>
      <c r="HB207" s="307"/>
      <c r="HC207" s="307"/>
      <c r="HD207" s="307"/>
      <c r="HE207" s="307"/>
      <c r="HF207" s="307"/>
      <c r="HG207" s="307"/>
      <c r="HH207" s="307"/>
      <c r="HI207" s="307"/>
      <c r="HJ207" s="307"/>
      <c r="HK207" s="307"/>
      <c r="HL207" s="307"/>
      <c r="HM207" s="307"/>
      <c r="HN207" s="307"/>
      <c r="HO207" s="307"/>
      <c r="HP207" s="307"/>
      <c r="HQ207" s="307"/>
      <c r="HR207" s="307"/>
      <c r="HS207" s="307"/>
      <c r="HT207" s="307"/>
      <c r="HU207" s="307"/>
      <c r="HV207" s="307"/>
      <c r="HW207" s="307"/>
      <c r="HX207" s="307"/>
      <c r="HY207" s="307"/>
      <c r="HZ207" s="307"/>
      <c r="IA207" s="307"/>
      <c r="IB207" s="307"/>
      <c r="IC207" s="307"/>
      <c r="ID207" s="307"/>
      <c r="IE207" s="307"/>
      <c r="IF207" s="307"/>
      <c r="IG207" s="307"/>
      <c r="IH207" s="307"/>
      <c r="II207" s="307"/>
      <c r="IJ207" s="307"/>
      <c r="IK207" s="307"/>
      <c r="IL207" s="307"/>
      <c r="IM207" s="307"/>
      <c r="IN207" s="307"/>
      <c r="IO207" s="307"/>
      <c r="IP207" s="307"/>
      <c r="IQ207" s="307"/>
      <c r="IR207" s="307"/>
      <c r="IS207" s="307"/>
      <c r="IT207" s="307"/>
      <c r="IU207" s="307"/>
      <c r="IV207" s="307"/>
      <c r="IW207" s="307"/>
      <c r="IX207" s="307"/>
      <c r="IY207" s="307"/>
      <c r="IZ207" s="307"/>
      <c r="JA207" s="307"/>
      <c r="JB207" s="307"/>
      <c r="JC207" s="307"/>
      <c r="JD207" s="307"/>
      <c r="JE207" s="307"/>
      <c r="JF207" s="307"/>
      <c r="JG207" s="307"/>
      <c r="JH207" s="307"/>
      <c r="JI207" s="307"/>
      <c r="JJ207" s="307"/>
      <c r="JK207" s="307"/>
      <c r="JL207" s="307"/>
      <c r="JM207" s="307"/>
      <c r="JN207" s="307"/>
      <c r="JO207" s="307"/>
      <c r="JP207" s="307"/>
      <c r="JQ207" s="307"/>
      <c r="JR207" s="307"/>
      <c r="JS207" s="307"/>
      <c r="JT207" s="307"/>
      <c r="JU207" s="307"/>
      <c r="JV207" s="307"/>
      <c r="JW207" s="307"/>
      <c r="JX207" s="307"/>
      <c r="JY207" s="307"/>
      <c r="JZ207" s="307"/>
      <c r="KA207" s="307"/>
      <c r="KB207" s="307"/>
      <c r="KC207" s="307"/>
      <c r="KD207" s="307"/>
      <c r="KE207" s="307"/>
      <c r="KF207" s="307"/>
      <c r="KG207" s="307"/>
      <c r="KH207" s="307"/>
      <c r="KI207" s="396"/>
      <c r="KJ207" s="396"/>
      <c r="KK207" s="396"/>
      <c r="KL207" s="396"/>
      <c r="KM207" s="336"/>
      <c r="KN207" s="336"/>
      <c r="KO207" s="396"/>
      <c r="KP207" s="396"/>
      <c r="KQ207" s="336"/>
      <c r="KR207" s="336"/>
      <c r="KS207" s="336"/>
      <c r="KT207" s="336"/>
      <c r="KU207" s="397">
        <v>15</v>
      </c>
      <c r="KV207" s="398">
        <v>3</v>
      </c>
      <c r="KW207" s="399">
        <v>34.75</v>
      </c>
      <c r="KX207" s="399">
        <v>8.33</v>
      </c>
      <c r="KY207" s="399">
        <f t="shared" si="76"/>
        <v>-2.3709483793517405</v>
      </c>
    </row>
    <row r="208" spans="14:311" s="56" customFormat="1" ht="15" customHeight="1">
      <c r="N208" s="395"/>
      <c r="O208" s="330"/>
      <c r="P208" s="330"/>
      <c r="Q208" s="330"/>
      <c r="R208" s="330"/>
      <c r="S208" s="330"/>
      <c r="T208" s="330"/>
      <c r="U208" s="341"/>
      <c r="W208" s="342"/>
      <c r="X208" s="342"/>
      <c r="Y208" s="342"/>
      <c r="Z208" s="342"/>
      <c r="AA208" s="342"/>
      <c r="AB208" s="342"/>
      <c r="AC208" s="342"/>
      <c r="AD208" s="342"/>
      <c r="AE208" s="342"/>
      <c r="AG208" s="354">
        <v>6</v>
      </c>
      <c r="AH208" s="354"/>
      <c r="AI208" s="356" t="s">
        <v>171</v>
      </c>
      <c r="AJ208" s="359">
        <v>2</v>
      </c>
      <c r="AK208" s="359">
        <v>7</v>
      </c>
      <c r="AL208" s="359">
        <v>6</v>
      </c>
      <c r="AM208" s="356" t="s">
        <v>320</v>
      </c>
      <c r="AN208" s="356" t="s">
        <v>156</v>
      </c>
      <c r="AO208" s="356" t="s">
        <v>61</v>
      </c>
      <c r="AP208" s="359">
        <v>6</v>
      </c>
      <c r="AQ208" s="359">
        <v>6</v>
      </c>
      <c r="AR208" s="356" t="s">
        <v>175</v>
      </c>
      <c r="AS208" s="356" t="s">
        <v>66</v>
      </c>
      <c r="AT208" s="356" t="s">
        <v>304</v>
      </c>
      <c r="AU208" s="356"/>
      <c r="AV208" s="359">
        <v>7</v>
      </c>
      <c r="AW208" s="359">
        <v>9</v>
      </c>
      <c r="AX208" s="359">
        <v>5</v>
      </c>
      <c r="AY208" s="303">
        <f t="shared" si="61"/>
        <v>7</v>
      </c>
      <c r="AZ208" s="303">
        <f t="shared" si="62"/>
        <v>3</v>
      </c>
      <c r="BA208" s="303">
        <f t="shared" si="63"/>
        <v>8</v>
      </c>
      <c r="BB208" s="303">
        <f t="shared" si="64"/>
        <v>7</v>
      </c>
      <c r="BC208" s="303">
        <f t="shared" si="65"/>
        <v>26</v>
      </c>
      <c r="BD208" s="303">
        <f t="shared" si="66"/>
        <v>14</v>
      </c>
      <c r="BE208" s="303">
        <f t="shared" si="67"/>
        <v>6</v>
      </c>
      <c r="BF208" s="303">
        <f t="shared" si="68"/>
        <v>7</v>
      </c>
      <c r="BG208" s="303">
        <f t="shared" si="69"/>
        <v>7</v>
      </c>
      <c r="BH208" s="303"/>
      <c r="BI208" s="303">
        <f t="shared" si="70"/>
        <v>12</v>
      </c>
      <c r="BJ208" s="303">
        <f t="shared" si="71"/>
        <v>10</v>
      </c>
      <c r="BK208" s="303">
        <f t="shared" si="72"/>
        <v>33</v>
      </c>
      <c r="BL208" s="303">
        <f t="shared" si="73"/>
        <v>8</v>
      </c>
      <c r="BM208" s="303">
        <f t="shared" si="74"/>
        <v>10</v>
      </c>
      <c r="BN208" s="303">
        <f t="shared" si="75"/>
        <v>6</v>
      </c>
      <c r="CB208" s="378"/>
      <c r="CC208" s="334"/>
      <c r="CD208" s="334"/>
      <c r="CE208" s="334"/>
      <c r="CF208" s="334"/>
      <c r="CG208" s="334"/>
      <c r="CH208" s="334"/>
      <c r="CI208" s="334"/>
      <c r="CJ208" s="332"/>
      <c r="CK208" s="332"/>
      <c r="CL208" s="332"/>
      <c r="CM208" s="332"/>
      <c r="CN208" s="332"/>
      <c r="CO208" s="332"/>
      <c r="CP208" s="332"/>
      <c r="CQ208" s="332"/>
      <c r="CR208" s="313"/>
      <c r="CS208" s="313"/>
      <c r="CT208" s="332"/>
      <c r="CU208" s="332"/>
      <c r="CV208" s="332"/>
      <c r="CW208" s="332"/>
      <c r="CX208" s="332"/>
      <c r="CY208" s="332"/>
      <c r="CZ208" s="332"/>
      <c r="DA208" s="332"/>
      <c r="DB208" s="332"/>
      <c r="DC208" s="332"/>
      <c r="DD208" s="332"/>
      <c r="DE208" s="332"/>
      <c r="DF208" s="332"/>
      <c r="DG208" s="332"/>
      <c r="DH208" s="332"/>
      <c r="DI208" s="313"/>
      <c r="DJ208" s="358"/>
      <c r="DK208" s="315"/>
      <c r="DL208" s="307"/>
      <c r="DM208" s="307"/>
      <c r="DN208" s="307"/>
      <c r="DO208" s="307"/>
      <c r="DP208" s="307"/>
      <c r="DQ208" s="307"/>
      <c r="DR208" s="307"/>
      <c r="DS208" s="307"/>
      <c r="DT208" s="307"/>
      <c r="DU208" s="307"/>
      <c r="DV208" s="307"/>
      <c r="DW208" s="307"/>
      <c r="DX208" s="307"/>
      <c r="DY208" s="307"/>
      <c r="DZ208" s="307"/>
      <c r="EA208" s="307"/>
      <c r="EB208" s="307"/>
      <c r="EC208" s="307"/>
      <c r="ED208" s="307"/>
      <c r="EE208" s="307"/>
      <c r="EF208" s="307"/>
      <c r="EG208" s="307"/>
      <c r="EH208" s="307"/>
      <c r="EI208" s="307"/>
      <c r="EJ208" s="307"/>
      <c r="EK208" s="307"/>
      <c r="EL208" s="307"/>
      <c r="EM208" s="307"/>
      <c r="EN208" s="307"/>
      <c r="EO208" s="307"/>
      <c r="EP208" s="307"/>
      <c r="EQ208" s="307"/>
      <c r="ER208" s="307"/>
      <c r="ES208" s="307"/>
      <c r="ET208" s="307"/>
      <c r="EU208" s="307"/>
      <c r="EV208" s="390"/>
      <c r="EW208" s="390"/>
      <c r="EX208" s="307"/>
      <c r="EY208" s="307"/>
      <c r="EZ208" s="307"/>
      <c r="FA208" s="307"/>
      <c r="FB208" s="307"/>
      <c r="FC208" s="307"/>
      <c r="FD208" s="307"/>
      <c r="FE208" s="307"/>
      <c r="FF208" s="307"/>
      <c r="FG208" s="307"/>
      <c r="FH208" s="307"/>
      <c r="FI208" s="307"/>
      <c r="FJ208" s="305"/>
      <c r="FK208" s="305"/>
      <c r="FL208" s="305"/>
      <c r="FM208" s="305"/>
      <c r="FN208" s="305"/>
      <c r="FO208" s="305"/>
      <c r="FP208" s="305"/>
      <c r="FQ208" s="305"/>
      <c r="FR208" s="305"/>
      <c r="FS208" s="305"/>
      <c r="FT208" s="305"/>
      <c r="FU208" s="305"/>
      <c r="FV208" s="305"/>
      <c r="FW208" s="305"/>
      <c r="FX208" s="305"/>
      <c r="FY208" s="305"/>
      <c r="FZ208" s="309"/>
      <c r="GA208" s="305"/>
      <c r="GB208" s="305"/>
      <c r="GC208" s="305"/>
      <c r="GD208" s="305"/>
      <c r="GE208" s="305"/>
      <c r="GF208" s="305"/>
      <c r="GG208" s="305"/>
      <c r="GH208" s="305"/>
      <c r="GI208" s="305"/>
      <c r="GJ208" s="324"/>
      <c r="GK208" s="307"/>
      <c r="GL208" s="307"/>
      <c r="GM208" s="307"/>
      <c r="GN208" s="307"/>
      <c r="GO208" s="307"/>
      <c r="GP208" s="307"/>
      <c r="GQ208" s="307"/>
      <c r="GR208" s="307"/>
      <c r="GS208" s="307"/>
      <c r="GT208" s="307"/>
      <c r="GU208" s="307"/>
      <c r="GV208" s="307"/>
      <c r="GW208" s="307"/>
      <c r="GX208" s="307"/>
      <c r="GY208" s="307"/>
      <c r="GZ208" s="307"/>
      <c r="HA208" s="307"/>
      <c r="HB208" s="307"/>
      <c r="HC208" s="307"/>
      <c r="HD208" s="307"/>
      <c r="HE208" s="307"/>
      <c r="HF208" s="307"/>
      <c r="HG208" s="307"/>
      <c r="HH208" s="307"/>
      <c r="HI208" s="307"/>
      <c r="HJ208" s="307"/>
      <c r="HK208" s="307"/>
      <c r="HL208" s="307"/>
      <c r="HM208" s="307"/>
      <c r="HN208" s="307"/>
      <c r="HO208" s="307"/>
      <c r="HP208" s="307"/>
      <c r="HQ208" s="307"/>
      <c r="HR208" s="307"/>
      <c r="HS208" s="307"/>
      <c r="HT208" s="307"/>
      <c r="HU208" s="307"/>
      <c r="HV208" s="307"/>
      <c r="HW208" s="307"/>
      <c r="HX208" s="307"/>
      <c r="HY208" s="307"/>
      <c r="HZ208" s="307"/>
      <c r="IA208" s="307"/>
      <c r="IB208" s="307"/>
      <c r="IC208" s="307"/>
      <c r="ID208" s="307"/>
      <c r="IE208" s="307"/>
      <c r="IF208" s="307"/>
      <c r="IG208" s="307"/>
      <c r="IH208" s="307"/>
      <c r="II208" s="307"/>
      <c r="IJ208" s="307"/>
      <c r="IK208" s="307"/>
      <c r="IL208" s="307"/>
      <c r="IM208" s="307"/>
      <c r="IN208" s="307"/>
      <c r="IO208" s="307"/>
      <c r="IP208" s="307"/>
      <c r="IQ208" s="307"/>
      <c r="IR208" s="307"/>
      <c r="IS208" s="307"/>
      <c r="IT208" s="307"/>
      <c r="IU208" s="307"/>
      <c r="IV208" s="307"/>
      <c r="IW208" s="307"/>
      <c r="IX208" s="307"/>
      <c r="IY208" s="307"/>
      <c r="IZ208" s="307"/>
      <c r="JA208" s="307"/>
      <c r="JB208" s="307"/>
      <c r="JC208" s="307"/>
      <c r="JD208" s="307"/>
      <c r="JE208" s="307"/>
      <c r="JF208" s="307"/>
      <c r="JG208" s="307"/>
      <c r="JH208" s="307"/>
      <c r="JI208" s="307"/>
      <c r="JJ208" s="307"/>
      <c r="JK208" s="307"/>
      <c r="JL208" s="307"/>
      <c r="JM208" s="307"/>
      <c r="JN208" s="307"/>
      <c r="JO208" s="307"/>
      <c r="JP208" s="307"/>
      <c r="JQ208" s="307"/>
      <c r="JR208" s="307"/>
      <c r="JS208" s="307"/>
      <c r="JT208" s="307"/>
      <c r="JU208" s="307"/>
      <c r="JV208" s="307"/>
      <c r="JW208" s="307"/>
      <c r="JX208" s="307"/>
      <c r="JY208" s="307"/>
      <c r="JZ208" s="307"/>
      <c r="KA208" s="307"/>
      <c r="KB208" s="307"/>
      <c r="KC208" s="307"/>
      <c r="KD208" s="307"/>
      <c r="KE208" s="307"/>
      <c r="KF208" s="307"/>
      <c r="KG208" s="307"/>
      <c r="KH208" s="307"/>
      <c r="KI208" s="396"/>
      <c r="KJ208" s="396"/>
      <c r="KK208" s="396"/>
      <c r="KL208" s="396"/>
      <c r="KM208" s="336"/>
      <c r="KN208" s="336"/>
      <c r="KO208" s="396"/>
      <c r="KP208" s="396"/>
      <c r="KQ208" s="336"/>
      <c r="KR208" s="336"/>
      <c r="KS208" s="336"/>
      <c r="KT208" s="336"/>
      <c r="KU208" s="397">
        <v>17</v>
      </c>
      <c r="KV208" s="398">
        <v>4</v>
      </c>
      <c r="KW208" s="399">
        <v>34.75</v>
      </c>
      <c r="KX208" s="399">
        <v>8.33</v>
      </c>
      <c r="KY208" s="399">
        <f t="shared" si="76"/>
        <v>-2.1308523409363747</v>
      </c>
    </row>
    <row r="209" spans="14:311" s="56" customFormat="1" ht="15" customHeight="1">
      <c r="N209" s="395"/>
      <c r="O209" s="330"/>
      <c r="P209" s="330"/>
      <c r="Q209" s="341"/>
      <c r="R209" s="341"/>
      <c r="S209" s="341"/>
      <c r="T209" s="330"/>
      <c r="U209" s="341"/>
      <c r="W209" s="342"/>
      <c r="X209" s="342"/>
      <c r="Y209" s="342"/>
      <c r="Z209" s="342"/>
      <c r="AA209" s="342"/>
      <c r="AB209" s="342"/>
      <c r="AC209" s="342"/>
      <c r="AD209" s="342"/>
      <c r="AE209" s="342"/>
      <c r="AG209" s="354">
        <v>7</v>
      </c>
      <c r="AH209" s="354"/>
      <c r="AI209" s="356" t="s">
        <v>72</v>
      </c>
      <c r="AJ209" s="359">
        <v>3</v>
      </c>
      <c r="AK209" s="359">
        <v>8</v>
      </c>
      <c r="AL209" s="359">
        <v>7</v>
      </c>
      <c r="AM209" s="356" t="s">
        <v>272</v>
      </c>
      <c r="AN209" s="356" t="s">
        <v>157</v>
      </c>
      <c r="AO209" s="359">
        <v>6</v>
      </c>
      <c r="AP209" s="359">
        <v>7</v>
      </c>
      <c r="AQ209" s="356" t="s">
        <v>72</v>
      </c>
      <c r="AR209" s="356" t="s">
        <v>156</v>
      </c>
      <c r="AS209" s="356" t="s">
        <v>68</v>
      </c>
      <c r="AT209" s="356" t="s">
        <v>305</v>
      </c>
      <c r="AU209" s="356"/>
      <c r="AV209" s="359">
        <v>8</v>
      </c>
      <c r="AW209" s="356" t="s">
        <v>68</v>
      </c>
      <c r="AX209" s="359">
        <v>6</v>
      </c>
      <c r="AY209" s="303">
        <f t="shared" si="61"/>
        <v>9</v>
      </c>
      <c r="AZ209" s="303">
        <f t="shared" si="62"/>
        <v>4</v>
      </c>
      <c r="BA209" s="303">
        <f t="shared" si="63"/>
        <v>9</v>
      </c>
      <c r="BB209" s="303">
        <f t="shared" si="64"/>
        <v>8</v>
      </c>
      <c r="BC209" s="303">
        <f t="shared" si="65"/>
        <v>31</v>
      </c>
      <c r="BD209" s="303">
        <f t="shared" si="66"/>
        <v>16</v>
      </c>
      <c r="BE209" s="303">
        <f t="shared" si="67"/>
        <v>7</v>
      </c>
      <c r="BF209" s="303">
        <f t="shared" si="68"/>
        <v>8</v>
      </c>
      <c r="BG209" s="303">
        <f t="shared" si="69"/>
        <v>9</v>
      </c>
      <c r="BH209" s="303"/>
      <c r="BI209" s="303">
        <f t="shared" si="70"/>
        <v>14</v>
      </c>
      <c r="BJ209" s="303">
        <f t="shared" si="71"/>
        <v>12</v>
      </c>
      <c r="BK209" s="303">
        <f t="shared" si="72"/>
        <v>38</v>
      </c>
      <c r="BL209" s="303" t="str">
        <f t="shared" si="73"/>
        <v>-</v>
      </c>
      <c r="BM209" s="303">
        <f t="shared" si="74"/>
        <v>12</v>
      </c>
      <c r="BN209" s="303">
        <f t="shared" si="75"/>
        <v>7</v>
      </c>
      <c r="CB209" s="378"/>
      <c r="CC209" s="334"/>
      <c r="CD209" s="334"/>
      <c r="CE209" s="334"/>
      <c r="CF209" s="334"/>
      <c r="CG209" s="334"/>
      <c r="CH209" s="334"/>
      <c r="CI209" s="334"/>
      <c r="CJ209" s="332"/>
      <c r="CK209" s="332"/>
      <c r="CL209" s="332"/>
      <c r="CM209" s="332"/>
      <c r="CN209" s="332"/>
      <c r="CO209" s="332"/>
      <c r="CP209" s="332"/>
      <c r="CQ209" s="332"/>
      <c r="CR209" s="313"/>
      <c r="CS209" s="313"/>
      <c r="CT209" s="332"/>
      <c r="CU209" s="332"/>
      <c r="CV209" s="332"/>
      <c r="CW209" s="332"/>
      <c r="CX209" s="332"/>
      <c r="CY209" s="332"/>
      <c r="CZ209" s="332"/>
      <c r="DA209" s="332"/>
      <c r="DB209" s="332"/>
      <c r="DC209" s="332"/>
      <c r="DD209" s="332"/>
      <c r="DE209" s="332"/>
      <c r="DF209" s="332"/>
      <c r="DG209" s="332"/>
      <c r="DH209" s="332"/>
      <c r="DI209" s="313"/>
      <c r="DJ209" s="358"/>
      <c r="DK209" s="315"/>
      <c r="DL209" s="307"/>
      <c r="DM209" s="307"/>
      <c r="DN209" s="307"/>
      <c r="DO209" s="307"/>
      <c r="DP209" s="307"/>
      <c r="DQ209" s="307"/>
      <c r="DR209" s="307"/>
      <c r="DS209" s="307"/>
      <c r="DT209" s="307"/>
      <c r="DU209" s="307"/>
      <c r="DV209" s="307"/>
      <c r="DW209" s="307"/>
      <c r="DX209" s="307"/>
      <c r="DY209" s="307"/>
      <c r="DZ209" s="307"/>
      <c r="EA209" s="307"/>
      <c r="EB209" s="307"/>
      <c r="EC209" s="307"/>
      <c r="ED209" s="307"/>
      <c r="EE209" s="307"/>
      <c r="EF209" s="307"/>
      <c r="EG209" s="307"/>
      <c r="EH209" s="307"/>
      <c r="EI209" s="307"/>
      <c r="EJ209" s="307"/>
      <c r="EK209" s="307"/>
      <c r="EL209" s="307"/>
      <c r="EM209" s="307"/>
      <c r="EN209" s="307"/>
      <c r="EO209" s="307"/>
      <c r="EP209" s="307"/>
      <c r="EQ209" s="307"/>
      <c r="ER209" s="307"/>
      <c r="ES209" s="307"/>
      <c r="ET209" s="307"/>
      <c r="EU209" s="307"/>
      <c r="EV209" s="390"/>
      <c r="EW209" s="390"/>
      <c r="EX209" s="307"/>
      <c r="EY209" s="307"/>
      <c r="EZ209" s="307"/>
      <c r="FA209" s="307"/>
      <c r="FB209" s="307"/>
      <c r="FC209" s="307"/>
      <c r="FD209" s="307"/>
      <c r="FE209" s="307"/>
      <c r="FF209" s="307"/>
      <c r="FG209" s="307"/>
      <c r="FH209" s="307"/>
      <c r="FI209" s="307"/>
      <c r="FJ209" s="305"/>
      <c r="FK209" s="305"/>
      <c r="FL209" s="305"/>
      <c r="FM209" s="305"/>
      <c r="FN209" s="305"/>
      <c r="FO209" s="305"/>
      <c r="FP209" s="305"/>
      <c r="FQ209" s="305"/>
      <c r="FR209" s="305"/>
      <c r="FS209" s="305"/>
      <c r="FT209" s="305"/>
      <c r="FU209" s="305"/>
      <c r="FV209" s="305"/>
      <c r="FW209" s="305"/>
      <c r="FX209" s="305"/>
      <c r="FY209" s="305"/>
      <c r="FZ209" s="309"/>
      <c r="GA209" s="305"/>
      <c r="GB209" s="305"/>
      <c r="GC209" s="305"/>
      <c r="GD209" s="305"/>
      <c r="GE209" s="305"/>
      <c r="GF209" s="305"/>
      <c r="GG209" s="305"/>
      <c r="GH209" s="305"/>
      <c r="GI209" s="305"/>
      <c r="GJ209" s="324"/>
      <c r="GK209" s="307"/>
      <c r="GL209" s="307"/>
      <c r="GM209" s="307"/>
      <c r="GN209" s="307"/>
      <c r="GO209" s="307"/>
      <c r="GP209" s="307"/>
      <c r="GQ209" s="307"/>
      <c r="GR209" s="307"/>
      <c r="GS209" s="307"/>
      <c r="GT209" s="307"/>
      <c r="GU209" s="307"/>
      <c r="GV209" s="307"/>
      <c r="GW209" s="307"/>
      <c r="GX209" s="307"/>
      <c r="GY209" s="307"/>
      <c r="GZ209" s="307"/>
      <c r="HA209" s="307"/>
      <c r="HB209" s="307"/>
      <c r="HC209" s="307"/>
      <c r="HD209" s="307"/>
      <c r="HE209" s="307"/>
      <c r="HF209" s="307"/>
      <c r="HG209" s="307"/>
      <c r="HH209" s="307"/>
      <c r="HI209" s="307"/>
      <c r="HJ209" s="307"/>
      <c r="HK209" s="307"/>
      <c r="HL209" s="307"/>
      <c r="HM209" s="307"/>
      <c r="HN209" s="307"/>
      <c r="HO209" s="307"/>
      <c r="HP209" s="307"/>
      <c r="HQ209" s="307"/>
      <c r="HR209" s="307"/>
      <c r="HS209" s="307"/>
      <c r="HT209" s="307"/>
      <c r="HU209" s="307"/>
      <c r="HV209" s="307"/>
      <c r="HW209" s="307"/>
      <c r="HX209" s="307"/>
      <c r="HY209" s="307"/>
      <c r="HZ209" s="307"/>
      <c r="IA209" s="307"/>
      <c r="IB209" s="307"/>
      <c r="IC209" s="307"/>
      <c r="ID209" s="307"/>
      <c r="IE209" s="307"/>
      <c r="IF209" s="307"/>
      <c r="IG209" s="307"/>
      <c r="IH209" s="307"/>
      <c r="II209" s="307"/>
      <c r="IJ209" s="307"/>
      <c r="IK209" s="307"/>
      <c r="IL209" s="307"/>
      <c r="IM209" s="307"/>
      <c r="IN209" s="307"/>
      <c r="IO209" s="307"/>
      <c r="IP209" s="307"/>
      <c r="IQ209" s="307"/>
      <c r="IR209" s="307"/>
      <c r="IS209" s="307"/>
      <c r="IT209" s="307"/>
      <c r="IU209" s="307"/>
      <c r="IV209" s="307"/>
      <c r="IW209" s="307"/>
      <c r="IX209" s="307"/>
      <c r="IY209" s="307"/>
      <c r="IZ209" s="307"/>
      <c r="JA209" s="307"/>
      <c r="JB209" s="307"/>
      <c r="JC209" s="307"/>
      <c r="JD209" s="307"/>
      <c r="JE209" s="307"/>
      <c r="JF209" s="307"/>
      <c r="JG209" s="307"/>
      <c r="JH209" s="307"/>
      <c r="JI209" s="307"/>
      <c r="JJ209" s="307"/>
      <c r="JK209" s="307"/>
      <c r="JL209" s="307"/>
      <c r="JM209" s="307"/>
      <c r="JN209" s="307"/>
      <c r="JO209" s="307"/>
      <c r="JP209" s="307"/>
      <c r="JQ209" s="307"/>
      <c r="JR209" s="307"/>
      <c r="JS209" s="307"/>
      <c r="JT209" s="307"/>
      <c r="JU209" s="307"/>
      <c r="JV209" s="307"/>
      <c r="JW209" s="307"/>
      <c r="JX209" s="307"/>
      <c r="JY209" s="307"/>
      <c r="JZ209" s="307"/>
      <c r="KA209" s="307"/>
      <c r="KB209" s="307"/>
      <c r="KC209" s="307"/>
      <c r="KD209" s="307"/>
      <c r="KE209" s="307"/>
      <c r="KF209" s="307"/>
      <c r="KG209" s="307"/>
      <c r="KH209" s="307"/>
      <c r="KI209" s="396"/>
      <c r="KJ209" s="396"/>
      <c r="KK209" s="396"/>
      <c r="KL209" s="396"/>
      <c r="KM209" s="336"/>
      <c r="KN209" s="336"/>
      <c r="KO209" s="396"/>
      <c r="KP209" s="396"/>
      <c r="KQ209" s="336"/>
      <c r="KR209" s="336"/>
      <c r="KS209" s="336"/>
      <c r="KT209" s="336"/>
      <c r="KU209" s="397">
        <v>18</v>
      </c>
      <c r="KV209" s="398">
        <v>5</v>
      </c>
      <c r="KW209" s="399">
        <v>34.75</v>
      </c>
      <c r="KX209" s="399">
        <v>8.33</v>
      </c>
      <c r="KY209" s="399">
        <f t="shared" si="76"/>
        <v>-2.0108043217286915</v>
      </c>
    </row>
    <row r="210" spans="14:311" s="56" customFormat="1" ht="15" customHeight="1">
      <c r="N210" s="395"/>
      <c r="O210" s="330"/>
      <c r="P210" s="330"/>
      <c r="Q210" s="341"/>
      <c r="R210" s="330"/>
      <c r="S210" s="341"/>
      <c r="T210" s="330"/>
      <c r="U210" s="330"/>
      <c r="W210" s="342"/>
      <c r="X210" s="342"/>
      <c r="Y210" s="342"/>
      <c r="Z210" s="342"/>
      <c r="AA210" s="342"/>
      <c r="AB210" s="342"/>
      <c r="AC210" s="342"/>
      <c r="AD210" s="342"/>
      <c r="AE210" s="342"/>
      <c r="AG210" s="354">
        <v>8</v>
      </c>
      <c r="AH210" s="354"/>
      <c r="AI210" s="356" t="s">
        <v>175</v>
      </c>
      <c r="AJ210" s="356" t="s">
        <v>61</v>
      </c>
      <c r="AK210" s="359">
        <v>9</v>
      </c>
      <c r="AL210" s="356" t="s">
        <v>66</v>
      </c>
      <c r="AM210" s="356" t="s">
        <v>128</v>
      </c>
      <c r="AN210" s="356" t="s">
        <v>92</v>
      </c>
      <c r="AO210" s="356" t="s">
        <v>72</v>
      </c>
      <c r="AP210" s="356" t="s">
        <v>66</v>
      </c>
      <c r="AQ210" s="356" t="s">
        <v>113</v>
      </c>
      <c r="AR210" s="356" t="s">
        <v>75</v>
      </c>
      <c r="AS210" s="356" t="s">
        <v>156</v>
      </c>
      <c r="AT210" s="356" t="s">
        <v>537</v>
      </c>
      <c r="AU210" s="356"/>
      <c r="AV210" s="371" t="s">
        <v>0</v>
      </c>
      <c r="AW210" s="359">
        <v>12</v>
      </c>
      <c r="AX210" s="359">
        <v>7</v>
      </c>
      <c r="AY210" s="303">
        <f t="shared" si="61"/>
        <v>12</v>
      </c>
      <c r="AZ210" s="303">
        <f t="shared" si="62"/>
        <v>6</v>
      </c>
      <c r="BA210" s="303">
        <f t="shared" si="63"/>
        <v>10</v>
      </c>
      <c r="BB210" s="303">
        <f t="shared" si="64"/>
        <v>10</v>
      </c>
      <c r="BC210" s="303">
        <f t="shared" si="65"/>
        <v>35</v>
      </c>
      <c r="BD210" s="303">
        <f t="shared" si="66"/>
        <v>18</v>
      </c>
      <c r="BE210" s="303">
        <f t="shared" si="67"/>
        <v>9</v>
      </c>
      <c r="BF210" s="303">
        <f t="shared" si="68"/>
        <v>10</v>
      </c>
      <c r="BG210" s="303">
        <f t="shared" si="69"/>
        <v>11</v>
      </c>
      <c r="BH210" s="303"/>
      <c r="BI210" s="303">
        <f t="shared" si="70"/>
        <v>17</v>
      </c>
      <c r="BJ210" s="303">
        <f t="shared" si="71"/>
        <v>14</v>
      </c>
      <c r="BK210" s="303">
        <f t="shared" si="72"/>
        <v>44</v>
      </c>
      <c r="BL210" s="303">
        <f t="shared" si="73"/>
        <v>9</v>
      </c>
      <c r="BM210" s="303">
        <f t="shared" si="74"/>
        <v>13</v>
      </c>
      <c r="BN210" s="303">
        <f t="shared" si="75"/>
        <v>8</v>
      </c>
      <c r="CB210" s="378"/>
      <c r="CC210" s="334"/>
      <c r="CD210" s="334"/>
      <c r="CE210" s="334"/>
      <c r="CF210" s="334"/>
      <c r="CG210" s="334"/>
      <c r="CH210" s="334"/>
      <c r="CI210" s="332"/>
      <c r="CJ210" s="332"/>
      <c r="CK210" s="332"/>
      <c r="CL210" s="332"/>
      <c r="CM210" s="332"/>
      <c r="CN210" s="332"/>
      <c r="CO210" s="332"/>
      <c r="CP210" s="332"/>
      <c r="CQ210" s="332"/>
      <c r="CR210" s="313"/>
      <c r="CS210" s="313"/>
      <c r="CT210" s="332"/>
      <c r="CU210" s="332"/>
      <c r="CV210" s="332"/>
      <c r="CW210" s="332"/>
      <c r="CX210" s="332"/>
      <c r="CY210" s="332"/>
      <c r="CZ210" s="332"/>
      <c r="DA210" s="332"/>
      <c r="DB210" s="332"/>
      <c r="DC210" s="332"/>
      <c r="DD210" s="332"/>
      <c r="DE210" s="332"/>
      <c r="DF210" s="332"/>
      <c r="DG210" s="332"/>
      <c r="DH210" s="332"/>
      <c r="DI210" s="313"/>
      <c r="DJ210" s="358"/>
      <c r="DK210" s="315"/>
      <c r="DL210" s="307"/>
      <c r="DM210" s="307"/>
      <c r="DN210" s="307"/>
      <c r="DO210" s="307"/>
      <c r="DP210" s="307"/>
      <c r="DQ210" s="307"/>
      <c r="DR210" s="307"/>
      <c r="DS210" s="307"/>
      <c r="DT210" s="307"/>
      <c r="DU210" s="307"/>
      <c r="DV210" s="307"/>
      <c r="DW210" s="307"/>
      <c r="DX210" s="307"/>
      <c r="DY210" s="307"/>
      <c r="DZ210" s="307"/>
      <c r="EA210" s="307"/>
      <c r="EB210" s="307"/>
      <c r="EC210" s="307"/>
      <c r="ED210" s="307"/>
      <c r="EE210" s="307"/>
      <c r="EF210" s="307"/>
      <c r="EG210" s="307"/>
      <c r="EH210" s="307"/>
      <c r="EI210" s="307"/>
      <c r="EJ210" s="307"/>
      <c r="EK210" s="307"/>
      <c r="EL210" s="307"/>
      <c r="EM210" s="307"/>
      <c r="EN210" s="307"/>
      <c r="EO210" s="307"/>
      <c r="EP210" s="307"/>
      <c r="EQ210" s="307"/>
      <c r="ER210" s="307"/>
      <c r="ES210" s="307"/>
      <c r="ET210" s="307"/>
      <c r="EU210" s="307"/>
      <c r="EV210" s="390"/>
      <c r="EW210" s="390"/>
      <c r="EX210" s="307"/>
      <c r="EY210" s="307"/>
      <c r="EZ210" s="307"/>
      <c r="FA210" s="307"/>
      <c r="FB210" s="307"/>
      <c r="FC210" s="307"/>
      <c r="FD210" s="307"/>
      <c r="FE210" s="307"/>
      <c r="FF210" s="307"/>
      <c r="FG210" s="307"/>
      <c r="FH210" s="307"/>
      <c r="FI210" s="307"/>
      <c r="FJ210" s="305"/>
      <c r="FK210" s="305"/>
      <c r="FL210" s="305"/>
      <c r="FM210" s="305"/>
      <c r="FN210" s="305"/>
      <c r="FO210" s="305"/>
      <c r="FP210" s="305"/>
      <c r="FQ210" s="305"/>
      <c r="FR210" s="305"/>
      <c r="FS210" s="305"/>
      <c r="FT210" s="305"/>
      <c r="FU210" s="305"/>
      <c r="FV210" s="305"/>
      <c r="FW210" s="305"/>
      <c r="FX210" s="305"/>
      <c r="FY210" s="305"/>
      <c r="FZ210" s="309"/>
      <c r="GA210" s="305"/>
      <c r="GB210" s="305"/>
      <c r="GC210" s="305"/>
      <c r="GD210" s="305"/>
      <c r="GE210" s="305"/>
      <c r="GF210" s="305"/>
      <c r="GG210" s="305"/>
      <c r="GH210" s="305"/>
      <c r="GI210" s="305"/>
      <c r="GJ210" s="324"/>
      <c r="GK210" s="307"/>
      <c r="GL210" s="307"/>
      <c r="GM210" s="307"/>
      <c r="GN210" s="307"/>
      <c r="GO210" s="307"/>
      <c r="GP210" s="307"/>
      <c r="GQ210" s="307"/>
      <c r="GR210" s="307"/>
      <c r="GS210" s="307"/>
      <c r="GT210" s="307"/>
      <c r="GU210" s="307"/>
      <c r="GV210" s="307"/>
      <c r="GW210" s="307"/>
      <c r="GX210" s="307"/>
      <c r="GY210" s="307"/>
      <c r="GZ210" s="307"/>
      <c r="HA210" s="307"/>
      <c r="HB210" s="307"/>
      <c r="HC210" s="307"/>
      <c r="HD210" s="307"/>
      <c r="HE210" s="307"/>
      <c r="HF210" s="307"/>
      <c r="HG210" s="307"/>
      <c r="HH210" s="307"/>
      <c r="HI210" s="307"/>
      <c r="HJ210" s="307"/>
      <c r="HK210" s="307"/>
      <c r="HL210" s="307"/>
      <c r="HM210" s="307"/>
      <c r="HN210" s="307"/>
      <c r="HO210" s="307"/>
      <c r="HP210" s="307"/>
      <c r="HQ210" s="307"/>
      <c r="HR210" s="307"/>
      <c r="HS210" s="307"/>
      <c r="HT210" s="307"/>
      <c r="HU210" s="307"/>
      <c r="HV210" s="307"/>
      <c r="HW210" s="307"/>
      <c r="HX210" s="307"/>
      <c r="HY210" s="307"/>
      <c r="HZ210" s="307"/>
      <c r="IA210" s="307"/>
      <c r="IB210" s="307"/>
      <c r="IC210" s="307"/>
      <c r="ID210" s="307"/>
      <c r="IE210" s="307"/>
      <c r="IF210" s="307"/>
      <c r="IG210" s="307"/>
      <c r="IH210" s="307"/>
      <c r="II210" s="307"/>
      <c r="IJ210" s="307"/>
      <c r="IK210" s="307"/>
      <c r="IL210" s="307"/>
      <c r="IM210" s="307"/>
      <c r="IN210" s="307"/>
      <c r="IO210" s="307"/>
      <c r="IP210" s="307"/>
      <c r="IQ210" s="307"/>
      <c r="IR210" s="307"/>
      <c r="IS210" s="307"/>
      <c r="IT210" s="307"/>
      <c r="IU210" s="307"/>
      <c r="IV210" s="307"/>
      <c r="IW210" s="307"/>
      <c r="IX210" s="307"/>
      <c r="IY210" s="307"/>
      <c r="IZ210" s="307"/>
      <c r="JA210" s="307"/>
      <c r="JB210" s="307"/>
      <c r="JC210" s="307"/>
      <c r="JD210" s="307"/>
      <c r="JE210" s="307"/>
      <c r="JF210" s="307"/>
      <c r="JG210" s="307"/>
      <c r="JH210" s="307"/>
      <c r="JI210" s="307"/>
      <c r="JJ210" s="307"/>
      <c r="JK210" s="307"/>
      <c r="JL210" s="307"/>
      <c r="JM210" s="307"/>
      <c r="JN210" s="307"/>
      <c r="JO210" s="307"/>
      <c r="JP210" s="307"/>
      <c r="JQ210" s="307"/>
      <c r="JR210" s="307"/>
      <c r="JS210" s="307"/>
      <c r="JT210" s="307"/>
      <c r="JU210" s="307"/>
      <c r="JV210" s="307"/>
      <c r="JW210" s="307"/>
      <c r="JX210" s="307"/>
      <c r="JY210" s="307"/>
      <c r="JZ210" s="307"/>
      <c r="KA210" s="307"/>
      <c r="KB210" s="307"/>
      <c r="KC210" s="307"/>
      <c r="KD210" s="307"/>
      <c r="KE210" s="307"/>
      <c r="KF210" s="307"/>
      <c r="KG210" s="307"/>
      <c r="KH210" s="307"/>
      <c r="KI210" s="396"/>
      <c r="KJ210" s="396"/>
      <c r="KK210" s="396"/>
      <c r="KL210" s="396"/>
      <c r="KM210" s="336"/>
      <c r="KN210" s="336"/>
      <c r="KO210" s="396"/>
      <c r="KP210" s="396"/>
      <c r="KQ210" s="336"/>
      <c r="KR210" s="336"/>
      <c r="KS210" s="336"/>
      <c r="KT210" s="336"/>
      <c r="KU210" s="397">
        <v>19</v>
      </c>
      <c r="KV210" s="398">
        <v>6</v>
      </c>
      <c r="KW210" s="399">
        <v>34.75</v>
      </c>
      <c r="KX210" s="399">
        <v>8.33</v>
      </c>
      <c r="KY210" s="399">
        <f t="shared" si="76"/>
        <v>-1.8907563025210083</v>
      </c>
    </row>
    <row r="211" spans="14:311" s="56" customFormat="1" ht="15" customHeight="1">
      <c r="N211" s="395"/>
      <c r="O211" s="330"/>
      <c r="P211" s="330"/>
      <c r="Q211" s="341"/>
      <c r="R211" s="341"/>
      <c r="S211" s="330"/>
      <c r="T211" s="330"/>
      <c r="U211" s="341"/>
      <c r="W211" s="342"/>
      <c r="X211" s="342"/>
      <c r="Y211" s="342"/>
      <c r="Z211" s="342"/>
      <c r="AA211" s="342"/>
      <c r="AB211" s="342"/>
      <c r="AC211" s="342"/>
      <c r="AD211" s="342"/>
      <c r="AE211" s="342"/>
      <c r="AG211" s="354">
        <v>9</v>
      </c>
      <c r="AH211" s="354"/>
      <c r="AI211" s="356" t="s">
        <v>73</v>
      </c>
      <c r="AJ211" s="356" t="s">
        <v>64</v>
      </c>
      <c r="AK211" s="359">
        <v>10</v>
      </c>
      <c r="AL211" s="359">
        <v>10</v>
      </c>
      <c r="AM211" s="356" t="s">
        <v>132</v>
      </c>
      <c r="AN211" s="356" t="s">
        <v>130</v>
      </c>
      <c r="AO211" s="356" t="s">
        <v>113</v>
      </c>
      <c r="AP211" s="359">
        <v>10</v>
      </c>
      <c r="AQ211" s="359">
        <v>11</v>
      </c>
      <c r="AR211" s="356" t="s">
        <v>79</v>
      </c>
      <c r="AS211" s="356" t="s">
        <v>157</v>
      </c>
      <c r="AT211" s="356" t="s">
        <v>259</v>
      </c>
      <c r="AU211" s="356"/>
      <c r="AV211" s="359">
        <v>9</v>
      </c>
      <c r="AW211" s="359">
        <v>13</v>
      </c>
      <c r="AX211" s="359">
        <v>8</v>
      </c>
      <c r="AY211" s="303">
        <f t="shared" si="61"/>
        <v>15</v>
      </c>
      <c r="AZ211" s="303">
        <f t="shared" si="62"/>
        <v>8</v>
      </c>
      <c r="BA211" s="303">
        <f t="shared" si="63"/>
        <v>11</v>
      </c>
      <c r="BB211" s="303">
        <f t="shared" si="64"/>
        <v>11</v>
      </c>
      <c r="BC211" s="303">
        <f t="shared" si="65"/>
        <v>39</v>
      </c>
      <c r="BD211" s="303">
        <f t="shared" si="66"/>
        <v>20</v>
      </c>
      <c r="BE211" s="303">
        <f t="shared" si="67"/>
        <v>11</v>
      </c>
      <c r="BF211" s="303">
        <f t="shared" si="68"/>
        <v>11</v>
      </c>
      <c r="BG211" s="303">
        <f t="shared" si="69"/>
        <v>12</v>
      </c>
      <c r="BH211" s="303"/>
      <c r="BI211" s="303">
        <f t="shared" si="70"/>
        <v>19</v>
      </c>
      <c r="BJ211" s="303">
        <f t="shared" si="71"/>
        <v>16</v>
      </c>
      <c r="BK211" s="303">
        <f t="shared" si="72"/>
        <v>49</v>
      </c>
      <c r="BL211" s="303">
        <f t="shared" si="73"/>
        <v>10</v>
      </c>
      <c r="BM211" s="303">
        <f t="shared" si="74"/>
        <v>14</v>
      </c>
      <c r="BN211" s="303">
        <f t="shared" si="75"/>
        <v>9</v>
      </c>
      <c r="CB211" s="378"/>
      <c r="CC211" s="334"/>
      <c r="CD211" s="334"/>
      <c r="CE211" s="334"/>
      <c r="CF211" s="334"/>
      <c r="CG211" s="334"/>
      <c r="CH211" s="334"/>
      <c r="CI211" s="334"/>
      <c r="CJ211" s="332"/>
      <c r="CK211" s="332"/>
      <c r="CL211" s="332"/>
      <c r="CM211" s="332"/>
      <c r="CN211" s="332"/>
      <c r="CO211" s="332"/>
      <c r="CP211" s="332"/>
      <c r="CQ211" s="332"/>
      <c r="CR211" s="313"/>
      <c r="CS211" s="313"/>
      <c r="CT211" s="332"/>
      <c r="CU211" s="332"/>
      <c r="CV211" s="332"/>
      <c r="CW211" s="332"/>
      <c r="CX211" s="332"/>
      <c r="CY211" s="332"/>
      <c r="CZ211" s="332"/>
      <c r="DA211" s="332"/>
      <c r="DB211" s="332"/>
      <c r="DC211" s="332"/>
      <c r="DD211" s="332"/>
      <c r="DE211" s="332"/>
      <c r="DF211" s="332"/>
      <c r="DG211" s="332"/>
      <c r="DH211" s="332"/>
      <c r="DI211" s="313"/>
      <c r="DJ211" s="358"/>
      <c r="DK211" s="315"/>
      <c r="DL211" s="307"/>
      <c r="DM211" s="307"/>
      <c r="DN211" s="307"/>
      <c r="DO211" s="307"/>
      <c r="DP211" s="307"/>
      <c r="DQ211" s="307"/>
      <c r="DR211" s="307"/>
      <c r="DS211" s="307"/>
      <c r="DT211" s="307"/>
      <c r="DU211" s="307"/>
      <c r="DV211" s="307"/>
      <c r="DW211" s="307"/>
      <c r="DX211" s="307"/>
      <c r="DY211" s="307"/>
      <c r="DZ211" s="307"/>
      <c r="EA211" s="307"/>
      <c r="EB211" s="307"/>
      <c r="EC211" s="307"/>
      <c r="ED211" s="307"/>
      <c r="EE211" s="307"/>
      <c r="EF211" s="307"/>
      <c r="EG211" s="307"/>
      <c r="EH211" s="307"/>
      <c r="EI211" s="307"/>
      <c r="EJ211" s="307"/>
      <c r="EK211" s="307"/>
      <c r="EL211" s="307"/>
      <c r="EM211" s="307"/>
      <c r="EN211" s="307"/>
      <c r="EO211" s="307"/>
      <c r="EP211" s="307"/>
      <c r="EQ211" s="307"/>
      <c r="ER211" s="307"/>
      <c r="ES211" s="307"/>
      <c r="ET211" s="307"/>
      <c r="EU211" s="307"/>
      <c r="EV211" s="390"/>
      <c r="EW211" s="390"/>
      <c r="EX211" s="307"/>
      <c r="EY211" s="307"/>
      <c r="EZ211" s="307"/>
      <c r="FA211" s="307"/>
      <c r="FB211" s="307"/>
      <c r="FC211" s="307"/>
      <c r="FD211" s="307"/>
      <c r="FE211" s="307"/>
      <c r="FF211" s="307"/>
      <c r="FG211" s="307"/>
      <c r="FH211" s="307"/>
      <c r="FI211" s="307"/>
      <c r="FJ211" s="305"/>
      <c r="FK211" s="305"/>
      <c r="FL211" s="305"/>
      <c r="FM211" s="305"/>
      <c r="FN211" s="305"/>
      <c r="FO211" s="305"/>
      <c r="FP211" s="305"/>
      <c r="FQ211" s="305"/>
      <c r="FR211" s="305"/>
      <c r="FS211" s="305"/>
      <c r="FT211" s="305"/>
      <c r="FU211" s="305"/>
      <c r="FV211" s="305"/>
      <c r="FW211" s="305"/>
      <c r="FX211" s="305"/>
      <c r="FY211" s="305"/>
      <c r="FZ211" s="309"/>
      <c r="GA211" s="305"/>
      <c r="GB211" s="305"/>
      <c r="GC211" s="305"/>
      <c r="GD211" s="305"/>
      <c r="GE211" s="305"/>
      <c r="GF211" s="305"/>
      <c r="GG211" s="305"/>
      <c r="GH211" s="305"/>
      <c r="GI211" s="305"/>
      <c r="GJ211" s="324"/>
      <c r="GK211" s="307"/>
      <c r="GL211" s="307"/>
      <c r="GM211" s="307"/>
      <c r="GN211" s="307"/>
      <c r="GO211" s="307"/>
      <c r="GP211" s="307"/>
      <c r="GQ211" s="307"/>
      <c r="GR211" s="307"/>
      <c r="GS211" s="307"/>
      <c r="GT211" s="307"/>
      <c r="GU211" s="307"/>
      <c r="GV211" s="307"/>
      <c r="GW211" s="307"/>
      <c r="GX211" s="307"/>
      <c r="GY211" s="307"/>
      <c r="GZ211" s="307"/>
      <c r="HA211" s="307"/>
      <c r="HB211" s="307"/>
      <c r="HC211" s="307"/>
      <c r="HD211" s="307"/>
      <c r="HE211" s="307"/>
      <c r="HF211" s="307"/>
      <c r="HG211" s="307"/>
      <c r="HH211" s="307"/>
      <c r="HI211" s="307"/>
      <c r="HJ211" s="307"/>
      <c r="HK211" s="307"/>
      <c r="HL211" s="307"/>
      <c r="HM211" s="307"/>
      <c r="HN211" s="307"/>
      <c r="HO211" s="307"/>
      <c r="HP211" s="307"/>
      <c r="HQ211" s="307"/>
      <c r="HR211" s="307"/>
      <c r="HS211" s="307"/>
      <c r="HT211" s="307"/>
      <c r="HU211" s="307"/>
      <c r="HV211" s="307"/>
      <c r="HW211" s="307"/>
      <c r="HX211" s="307"/>
      <c r="HY211" s="307"/>
      <c r="HZ211" s="307"/>
      <c r="IA211" s="307"/>
      <c r="IB211" s="307"/>
      <c r="IC211" s="307"/>
      <c r="ID211" s="307"/>
      <c r="IE211" s="307"/>
      <c r="IF211" s="307"/>
      <c r="IG211" s="307"/>
      <c r="IH211" s="307"/>
      <c r="II211" s="307"/>
      <c r="IJ211" s="307"/>
      <c r="IK211" s="307"/>
      <c r="IL211" s="307"/>
      <c r="IM211" s="307"/>
      <c r="IN211" s="307"/>
      <c r="IO211" s="307"/>
      <c r="IP211" s="307"/>
      <c r="IQ211" s="307"/>
      <c r="IR211" s="307"/>
      <c r="IS211" s="307"/>
      <c r="IT211" s="307"/>
      <c r="IU211" s="307"/>
      <c r="IV211" s="307"/>
      <c r="IW211" s="307"/>
      <c r="IX211" s="307"/>
      <c r="IY211" s="307"/>
      <c r="IZ211" s="307"/>
      <c r="JA211" s="307"/>
      <c r="JB211" s="307"/>
      <c r="JC211" s="307"/>
      <c r="JD211" s="307"/>
      <c r="JE211" s="307"/>
      <c r="JF211" s="307"/>
      <c r="JG211" s="307"/>
      <c r="JH211" s="307"/>
      <c r="JI211" s="307"/>
      <c r="JJ211" s="307"/>
      <c r="JK211" s="307"/>
      <c r="JL211" s="307"/>
      <c r="JM211" s="307"/>
      <c r="JN211" s="307"/>
      <c r="JO211" s="307"/>
      <c r="JP211" s="307"/>
      <c r="JQ211" s="307"/>
      <c r="JR211" s="307"/>
      <c r="JS211" s="307"/>
      <c r="JT211" s="307"/>
      <c r="JU211" s="307"/>
      <c r="JV211" s="307"/>
      <c r="JW211" s="307"/>
      <c r="JX211" s="307"/>
      <c r="JY211" s="307"/>
      <c r="JZ211" s="307"/>
      <c r="KA211" s="307"/>
      <c r="KB211" s="307"/>
      <c r="KC211" s="307"/>
      <c r="KD211" s="307"/>
      <c r="KE211" s="307"/>
      <c r="KF211" s="307"/>
      <c r="KG211" s="307"/>
      <c r="KH211" s="307"/>
      <c r="KI211" s="396"/>
      <c r="KJ211" s="396"/>
      <c r="KK211" s="396"/>
      <c r="KL211" s="396"/>
      <c r="KM211" s="336"/>
      <c r="KN211" s="336"/>
      <c r="KO211" s="396"/>
      <c r="KP211" s="396"/>
      <c r="KQ211" s="336"/>
      <c r="KR211" s="336"/>
      <c r="KS211" s="336"/>
      <c r="KT211" s="336"/>
      <c r="KU211" s="397">
        <v>20</v>
      </c>
      <c r="KV211" s="398">
        <v>7</v>
      </c>
      <c r="KW211" s="399">
        <v>34.75</v>
      </c>
      <c r="KX211" s="399">
        <v>8.33</v>
      </c>
      <c r="KY211" s="399">
        <f t="shared" si="76"/>
        <v>-1.7707082833133254</v>
      </c>
    </row>
    <row r="212" spans="14:311" s="56" customFormat="1" ht="15" customHeight="1">
      <c r="N212" s="395"/>
      <c r="O212" s="330"/>
      <c r="P212" s="330"/>
      <c r="Q212" s="341"/>
      <c r="R212" s="341"/>
      <c r="S212" s="341"/>
      <c r="T212" s="330"/>
      <c r="U212" s="341"/>
      <c r="W212" s="342"/>
      <c r="X212" s="342"/>
      <c r="Y212" s="342"/>
      <c r="Z212" s="342"/>
      <c r="AA212" s="342"/>
      <c r="AB212" s="342"/>
      <c r="AC212" s="342"/>
      <c r="AD212" s="342"/>
      <c r="AE212" s="342"/>
      <c r="AG212" s="354">
        <v>10</v>
      </c>
      <c r="AH212" s="354"/>
      <c r="AI212" s="356" t="s">
        <v>65</v>
      </c>
      <c r="AJ212" s="356" t="s">
        <v>66</v>
      </c>
      <c r="AK212" s="359">
        <v>11</v>
      </c>
      <c r="AL212" s="356" t="s">
        <v>71</v>
      </c>
      <c r="AM212" s="356" t="s">
        <v>615</v>
      </c>
      <c r="AN212" s="356" t="s">
        <v>167</v>
      </c>
      <c r="AO212" s="359">
        <v>11</v>
      </c>
      <c r="AP212" s="356" t="s">
        <v>71</v>
      </c>
      <c r="AQ212" s="356" t="s">
        <v>156</v>
      </c>
      <c r="AR212" s="356" t="s">
        <v>121</v>
      </c>
      <c r="AS212" s="356" t="s">
        <v>92</v>
      </c>
      <c r="AT212" s="356" t="s">
        <v>221</v>
      </c>
      <c r="AU212" s="356"/>
      <c r="AV212" s="359">
        <v>10</v>
      </c>
      <c r="AW212" s="359">
        <v>14</v>
      </c>
      <c r="AX212" s="359">
        <v>9</v>
      </c>
      <c r="AY212" s="303">
        <f t="shared" si="61"/>
        <v>18</v>
      </c>
      <c r="AZ212" s="303">
        <f t="shared" si="62"/>
        <v>10</v>
      </c>
      <c r="BA212" s="303">
        <f t="shared" si="63"/>
        <v>12</v>
      </c>
      <c r="BB212" s="303">
        <f t="shared" si="64"/>
        <v>13</v>
      </c>
      <c r="BC212" s="303">
        <f t="shared" si="65"/>
        <v>44</v>
      </c>
      <c r="BD212" s="303">
        <f t="shared" si="66"/>
        <v>23</v>
      </c>
      <c r="BE212" s="303">
        <f t="shared" si="67"/>
        <v>12</v>
      </c>
      <c r="BF212" s="303">
        <f t="shared" si="68"/>
        <v>13</v>
      </c>
      <c r="BG212" s="303">
        <f t="shared" si="69"/>
        <v>14</v>
      </c>
      <c r="BH212" s="303"/>
      <c r="BI212" s="303">
        <f t="shared" si="70"/>
        <v>22</v>
      </c>
      <c r="BJ212" s="303">
        <f t="shared" si="71"/>
        <v>18</v>
      </c>
      <c r="BK212" s="303">
        <f t="shared" si="72"/>
        <v>55</v>
      </c>
      <c r="BL212" s="303">
        <f t="shared" si="73"/>
        <v>11</v>
      </c>
      <c r="BM212" s="303">
        <f t="shared" si="74"/>
        <v>15</v>
      </c>
      <c r="BN212" s="303">
        <f t="shared" si="75"/>
        <v>10</v>
      </c>
      <c r="CB212" s="378"/>
      <c r="CC212" s="334"/>
      <c r="CD212" s="334"/>
      <c r="CE212" s="334"/>
      <c r="CF212" s="334"/>
      <c r="CG212" s="334"/>
      <c r="CH212" s="334"/>
      <c r="CI212" s="334"/>
      <c r="CJ212" s="332"/>
      <c r="CK212" s="332"/>
      <c r="CL212" s="332"/>
      <c r="CM212" s="332"/>
      <c r="CN212" s="332"/>
      <c r="CO212" s="332"/>
      <c r="CP212" s="332"/>
      <c r="CQ212" s="332"/>
      <c r="CR212" s="313"/>
      <c r="CS212" s="313"/>
      <c r="CT212" s="332"/>
      <c r="CU212" s="332"/>
      <c r="CV212" s="332"/>
      <c r="CW212" s="332"/>
      <c r="CX212" s="332"/>
      <c r="CY212" s="332"/>
      <c r="CZ212" s="332"/>
      <c r="DA212" s="332"/>
      <c r="DB212" s="332"/>
      <c r="DC212" s="332"/>
      <c r="DD212" s="332"/>
      <c r="DE212" s="332"/>
      <c r="DF212" s="332"/>
      <c r="DG212" s="332"/>
      <c r="DH212" s="332"/>
      <c r="DI212" s="313"/>
      <c r="DJ212" s="358"/>
      <c r="DK212" s="315"/>
      <c r="DL212" s="307"/>
      <c r="DM212" s="307"/>
      <c r="DN212" s="307"/>
      <c r="DO212" s="307"/>
      <c r="DP212" s="307"/>
      <c r="DQ212" s="307"/>
      <c r="DR212" s="307"/>
      <c r="DS212" s="307"/>
      <c r="DT212" s="307"/>
      <c r="DU212" s="307"/>
      <c r="DV212" s="307"/>
      <c r="DW212" s="307"/>
      <c r="DX212" s="307"/>
      <c r="DY212" s="307"/>
      <c r="DZ212" s="307"/>
      <c r="EA212" s="307"/>
      <c r="EB212" s="307"/>
      <c r="EC212" s="307"/>
      <c r="ED212" s="307"/>
      <c r="EE212" s="307"/>
      <c r="EF212" s="307"/>
      <c r="EG212" s="307"/>
      <c r="EH212" s="307"/>
      <c r="EI212" s="307"/>
      <c r="EJ212" s="307"/>
      <c r="EK212" s="307"/>
      <c r="EL212" s="307"/>
      <c r="EM212" s="307"/>
      <c r="EN212" s="307"/>
      <c r="EO212" s="307"/>
      <c r="EP212" s="307"/>
      <c r="EQ212" s="307"/>
      <c r="ER212" s="307"/>
      <c r="ES212" s="307"/>
      <c r="ET212" s="307"/>
      <c r="EU212" s="307"/>
      <c r="EV212" s="390"/>
      <c r="EW212" s="390"/>
      <c r="EX212" s="307"/>
      <c r="EY212" s="307"/>
      <c r="EZ212" s="307"/>
      <c r="FA212" s="307"/>
      <c r="FB212" s="307"/>
      <c r="FC212" s="307"/>
      <c r="FD212" s="307"/>
      <c r="FE212" s="307"/>
      <c r="FF212" s="307"/>
      <c r="FG212" s="307"/>
      <c r="FH212" s="307"/>
      <c r="FI212" s="307"/>
      <c r="FJ212" s="305"/>
      <c r="FK212" s="305"/>
      <c r="FL212" s="305"/>
      <c r="FM212" s="305"/>
      <c r="FN212" s="305"/>
      <c r="FO212" s="305"/>
      <c r="FP212" s="305"/>
      <c r="FQ212" s="305"/>
      <c r="FR212" s="305"/>
      <c r="FS212" s="305"/>
      <c r="FT212" s="305"/>
      <c r="FU212" s="305"/>
      <c r="FV212" s="305"/>
      <c r="FW212" s="305"/>
      <c r="FX212" s="305"/>
      <c r="FY212" s="305"/>
      <c r="FZ212" s="309"/>
      <c r="GA212" s="305"/>
      <c r="GB212" s="305"/>
      <c r="GC212" s="305"/>
      <c r="GD212" s="305"/>
      <c r="GE212" s="305"/>
      <c r="GF212" s="305"/>
      <c r="GG212" s="305"/>
      <c r="GH212" s="305"/>
      <c r="GI212" s="305"/>
      <c r="GJ212" s="324"/>
      <c r="GK212" s="307"/>
      <c r="GL212" s="307"/>
      <c r="GM212" s="307"/>
      <c r="GN212" s="307"/>
      <c r="GO212" s="307"/>
      <c r="GP212" s="307"/>
      <c r="GQ212" s="307"/>
      <c r="GR212" s="307"/>
      <c r="GS212" s="307"/>
      <c r="GT212" s="307"/>
      <c r="GU212" s="307"/>
      <c r="GV212" s="307"/>
      <c r="GW212" s="307"/>
      <c r="GX212" s="307"/>
      <c r="GY212" s="307"/>
      <c r="GZ212" s="307"/>
      <c r="HA212" s="307"/>
      <c r="HB212" s="307"/>
      <c r="HC212" s="307"/>
      <c r="HD212" s="307"/>
      <c r="HE212" s="307"/>
      <c r="HF212" s="307"/>
      <c r="HG212" s="307"/>
      <c r="HH212" s="307"/>
      <c r="HI212" s="307"/>
      <c r="HJ212" s="307"/>
      <c r="HK212" s="307"/>
      <c r="HL212" s="307"/>
      <c r="HM212" s="307"/>
      <c r="HN212" s="307"/>
      <c r="HO212" s="307"/>
      <c r="HP212" s="307"/>
      <c r="HQ212" s="307"/>
      <c r="HR212" s="307"/>
      <c r="HS212" s="307"/>
      <c r="HT212" s="307"/>
      <c r="HU212" s="307"/>
      <c r="HV212" s="307"/>
      <c r="HW212" s="307"/>
      <c r="HX212" s="307"/>
      <c r="HY212" s="307"/>
      <c r="HZ212" s="307"/>
      <c r="IA212" s="307"/>
      <c r="IB212" s="307"/>
      <c r="IC212" s="307"/>
      <c r="ID212" s="307"/>
      <c r="IE212" s="307"/>
      <c r="IF212" s="307"/>
      <c r="IG212" s="307"/>
      <c r="IH212" s="307"/>
      <c r="II212" s="307"/>
      <c r="IJ212" s="307"/>
      <c r="IK212" s="307"/>
      <c r="IL212" s="307"/>
      <c r="IM212" s="307"/>
      <c r="IN212" s="307"/>
      <c r="IO212" s="307"/>
      <c r="IP212" s="307"/>
      <c r="IQ212" s="307"/>
      <c r="IR212" s="307"/>
      <c r="IS212" s="307"/>
      <c r="IT212" s="307"/>
      <c r="IU212" s="307"/>
      <c r="IV212" s="307"/>
      <c r="IW212" s="307"/>
      <c r="IX212" s="307"/>
      <c r="IY212" s="307"/>
      <c r="IZ212" s="307"/>
      <c r="JA212" s="307"/>
      <c r="JB212" s="307"/>
      <c r="JC212" s="307"/>
      <c r="JD212" s="307"/>
      <c r="JE212" s="307"/>
      <c r="JF212" s="307"/>
      <c r="JG212" s="307"/>
      <c r="JH212" s="307"/>
      <c r="JI212" s="307"/>
      <c r="JJ212" s="307"/>
      <c r="JK212" s="307"/>
      <c r="JL212" s="307"/>
      <c r="JM212" s="307"/>
      <c r="JN212" s="307"/>
      <c r="JO212" s="307"/>
      <c r="JP212" s="307"/>
      <c r="JQ212" s="307"/>
      <c r="JR212" s="307"/>
      <c r="JS212" s="307"/>
      <c r="JT212" s="307"/>
      <c r="JU212" s="307"/>
      <c r="JV212" s="307"/>
      <c r="JW212" s="307"/>
      <c r="JX212" s="307"/>
      <c r="JY212" s="307"/>
      <c r="JZ212" s="307"/>
      <c r="KA212" s="307"/>
      <c r="KB212" s="307"/>
      <c r="KC212" s="307"/>
      <c r="KD212" s="307"/>
      <c r="KE212" s="307"/>
      <c r="KF212" s="307"/>
      <c r="KG212" s="307"/>
      <c r="KH212" s="307"/>
      <c r="KI212" s="396"/>
      <c r="KJ212" s="396"/>
      <c r="KK212" s="396"/>
      <c r="KL212" s="396"/>
      <c r="KM212" s="336"/>
      <c r="KN212" s="336"/>
      <c r="KO212" s="396"/>
      <c r="KP212" s="396"/>
      <c r="KQ212" s="336"/>
      <c r="KR212" s="336"/>
      <c r="KS212" s="336"/>
      <c r="KT212" s="336"/>
      <c r="KU212" s="397">
        <v>21</v>
      </c>
      <c r="KV212" s="398">
        <v>8</v>
      </c>
      <c r="KW212" s="399">
        <v>34.75</v>
      </c>
      <c r="KX212" s="399">
        <v>8.33</v>
      </c>
      <c r="KY212" s="399">
        <f t="shared" si="76"/>
        <v>-1.6506602641056423</v>
      </c>
    </row>
    <row r="213" spans="14:311" s="56" customFormat="1" ht="15" customHeight="1">
      <c r="N213" s="395"/>
      <c r="O213" s="330"/>
      <c r="P213" s="330"/>
      <c r="Q213" s="341"/>
      <c r="R213" s="330"/>
      <c r="S213" s="330"/>
      <c r="T213" s="330"/>
      <c r="U213" s="341"/>
      <c r="W213" s="342"/>
      <c r="X213" s="342"/>
      <c r="Y213" s="342"/>
      <c r="Z213" s="342"/>
      <c r="AA213" s="342"/>
      <c r="AB213" s="342"/>
      <c r="AC213" s="342"/>
      <c r="AD213" s="342"/>
      <c r="AE213" s="342"/>
      <c r="AG213" s="351">
        <v>11</v>
      </c>
      <c r="AH213" s="351"/>
      <c r="AI213" s="356" t="s">
        <v>160</v>
      </c>
      <c r="AJ213" s="356" t="s">
        <v>206</v>
      </c>
      <c r="AK213" s="359">
        <v>12</v>
      </c>
      <c r="AL213" s="359">
        <v>13</v>
      </c>
      <c r="AM213" s="356" t="s">
        <v>194</v>
      </c>
      <c r="AN213" s="356" t="s">
        <v>140</v>
      </c>
      <c r="AO213" s="359">
        <v>12</v>
      </c>
      <c r="AP213" s="356" t="s">
        <v>85</v>
      </c>
      <c r="AQ213" s="359">
        <v>14</v>
      </c>
      <c r="AR213" s="356" t="s">
        <v>84</v>
      </c>
      <c r="AS213" s="356" t="s">
        <v>130</v>
      </c>
      <c r="AT213" s="356" t="s">
        <v>538</v>
      </c>
      <c r="AU213" s="356"/>
      <c r="AV213" s="359">
        <v>11</v>
      </c>
      <c r="AW213" s="356" t="s">
        <v>76</v>
      </c>
      <c r="AX213" s="359">
        <v>10</v>
      </c>
      <c r="AY213" s="303">
        <f t="shared" si="61"/>
        <v>21</v>
      </c>
      <c r="AZ213" s="303">
        <f t="shared" si="62"/>
        <v>13</v>
      </c>
      <c r="BA213" s="303">
        <f t="shared" si="63"/>
        <v>13</v>
      </c>
      <c r="BB213" s="303">
        <f t="shared" si="64"/>
        <v>14</v>
      </c>
      <c r="BC213" s="303">
        <f t="shared" si="65"/>
        <v>48</v>
      </c>
      <c r="BD213" s="303">
        <f t="shared" si="66"/>
        <v>25</v>
      </c>
      <c r="BE213" s="303">
        <f t="shared" si="67"/>
        <v>13</v>
      </c>
      <c r="BF213" s="303">
        <f t="shared" si="68"/>
        <v>15</v>
      </c>
      <c r="BG213" s="303">
        <f t="shared" si="69"/>
        <v>15</v>
      </c>
      <c r="BH213" s="303"/>
      <c r="BI213" s="303">
        <f t="shared" si="70"/>
        <v>25</v>
      </c>
      <c r="BJ213" s="303">
        <f t="shared" si="71"/>
        <v>20</v>
      </c>
      <c r="BK213" s="303">
        <f t="shared" si="72"/>
        <v>61</v>
      </c>
      <c r="BL213" s="303">
        <f t="shared" si="73"/>
        <v>12</v>
      </c>
      <c r="BM213" s="303">
        <f t="shared" si="74"/>
        <v>17</v>
      </c>
      <c r="BN213" s="303">
        <f t="shared" si="75"/>
        <v>11</v>
      </c>
      <c r="CB213" s="378"/>
      <c r="CC213" s="334"/>
      <c r="CD213" s="334"/>
      <c r="CE213" s="334"/>
      <c r="CF213" s="334"/>
      <c r="CG213" s="334"/>
      <c r="CH213" s="334"/>
      <c r="CI213" s="334"/>
      <c r="CJ213" s="332"/>
      <c r="CK213" s="332"/>
      <c r="CL213" s="332"/>
      <c r="CM213" s="332"/>
      <c r="CN213" s="332"/>
      <c r="CO213" s="332"/>
      <c r="CP213" s="332"/>
      <c r="CQ213" s="332"/>
      <c r="CR213" s="313"/>
      <c r="CS213" s="313"/>
      <c r="CT213" s="332"/>
      <c r="CU213" s="332"/>
      <c r="CV213" s="332"/>
      <c r="CW213" s="332"/>
      <c r="CX213" s="332"/>
      <c r="CY213" s="332"/>
      <c r="CZ213" s="332"/>
      <c r="DA213" s="332"/>
      <c r="DB213" s="332"/>
      <c r="DC213" s="332"/>
      <c r="DD213" s="332"/>
      <c r="DE213" s="332"/>
      <c r="DF213" s="332"/>
      <c r="DG213" s="332"/>
      <c r="DH213" s="332"/>
      <c r="DI213" s="313"/>
      <c r="DJ213" s="358"/>
      <c r="DK213" s="315"/>
      <c r="DL213" s="307"/>
      <c r="DM213" s="307"/>
      <c r="DN213" s="307"/>
      <c r="DO213" s="307"/>
      <c r="DP213" s="307"/>
      <c r="DQ213" s="307"/>
      <c r="DR213" s="307"/>
      <c r="DS213" s="307"/>
      <c r="DT213" s="307"/>
      <c r="DU213" s="307"/>
      <c r="DV213" s="307"/>
      <c r="DW213" s="307"/>
      <c r="DX213" s="307"/>
      <c r="DY213" s="307"/>
      <c r="DZ213" s="307"/>
      <c r="EA213" s="307"/>
      <c r="EB213" s="307"/>
      <c r="EC213" s="307"/>
      <c r="ED213" s="307"/>
      <c r="EE213" s="307"/>
      <c r="EF213" s="307"/>
      <c r="EG213" s="307"/>
      <c r="EH213" s="307"/>
      <c r="EI213" s="307"/>
      <c r="EJ213" s="307"/>
      <c r="EK213" s="307"/>
      <c r="EL213" s="307"/>
      <c r="EM213" s="307"/>
      <c r="EN213" s="307"/>
      <c r="EO213" s="307"/>
      <c r="EP213" s="307"/>
      <c r="EQ213" s="307"/>
      <c r="ER213" s="307"/>
      <c r="ES213" s="307"/>
      <c r="ET213" s="307"/>
      <c r="EU213" s="307"/>
      <c r="EV213" s="390"/>
      <c r="EW213" s="390"/>
      <c r="EX213" s="307"/>
      <c r="EY213" s="307"/>
      <c r="EZ213" s="307"/>
      <c r="FA213" s="307"/>
      <c r="FB213" s="307"/>
      <c r="FC213" s="307"/>
      <c r="FD213" s="307"/>
      <c r="FE213" s="307"/>
      <c r="FF213" s="307"/>
      <c r="FG213" s="307"/>
      <c r="FH213" s="307"/>
      <c r="FI213" s="307"/>
      <c r="FJ213" s="305"/>
      <c r="FK213" s="305"/>
      <c r="FL213" s="305"/>
      <c r="FM213" s="305"/>
      <c r="FN213" s="305"/>
      <c r="FO213" s="305"/>
      <c r="FP213" s="305"/>
      <c r="FQ213" s="305"/>
      <c r="FR213" s="305"/>
      <c r="FS213" s="305"/>
      <c r="FT213" s="305"/>
      <c r="FU213" s="305"/>
      <c r="FV213" s="305"/>
      <c r="FW213" s="305"/>
      <c r="FX213" s="305"/>
      <c r="FY213" s="305"/>
      <c r="FZ213" s="309"/>
      <c r="GA213" s="305"/>
      <c r="GB213" s="305"/>
      <c r="GC213" s="305"/>
      <c r="GD213" s="305"/>
      <c r="GE213" s="305"/>
      <c r="GF213" s="305"/>
      <c r="GG213" s="305"/>
      <c r="GH213" s="305"/>
      <c r="GI213" s="305"/>
      <c r="GJ213" s="324"/>
      <c r="GK213" s="307"/>
      <c r="GL213" s="307"/>
      <c r="GM213" s="307"/>
      <c r="GN213" s="307"/>
      <c r="GO213" s="307"/>
      <c r="GP213" s="307"/>
      <c r="GQ213" s="307"/>
      <c r="GR213" s="307"/>
      <c r="GS213" s="307"/>
      <c r="GT213" s="307"/>
      <c r="GU213" s="307"/>
      <c r="GV213" s="307"/>
      <c r="GW213" s="307"/>
      <c r="GX213" s="307"/>
      <c r="GY213" s="307"/>
      <c r="GZ213" s="307"/>
      <c r="HA213" s="307"/>
      <c r="HB213" s="307"/>
      <c r="HC213" s="307"/>
      <c r="HD213" s="307"/>
      <c r="HE213" s="307"/>
      <c r="HF213" s="307"/>
      <c r="HG213" s="307"/>
      <c r="HH213" s="307"/>
      <c r="HI213" s="307"/>
      <c r="HJ213" s="307"/>
      <c r="HK213" s="307"/>
      <c r="HL213" s="307"/>
      <c r="HM213" s="307"/>
      <c r="HN213" s="307"/>
      <c r="HO213" s="307"/>
      <c r="HP213" s="307"/>
      <c r="HQ213" s="307"/>
      <c r="HR213" s="307"/>
      <c r="HS213" s="307"/>
      <c r="HT213" s="307"/>
      <c r="HU213" s="307"/>
      <c r="HV213" s="307"/>
      <c r="HW213" s="307"/>
      <c r="HX213" s="307"/>
      <c r="HY213" s="307"/>
      <c r="HZ213" s="307"/>
      <c r="IA213" s="307"/>
      <c r="IB213" s="307"/>
      <c r="IC213" s="307"/>
      <c r="ID213" s="307"/>
      <c r="IE213" s="307"/>
      <c r="IF213" s="307"/>
      <c r="IG213" s="307"/>
      <c r="IH213" s="307"/>
      <c r="II213" s="307"/>
      <c r="IJ213" s="307"/>
      <c r="IK213" s="307"/>
      <c r="IL213" s="307"/>
      <c r="IM213" s="307"/>
      <c r="IN213" s="307"/>
      <c r="IO213" s="307"/>
      <c r="IP213" s="307"/>
      <c r="IQ213" s="307"/>
      <c r="IR213" s="307"/>
      <c r="IS213" s="307"/>
      <c r="IT213" s="307"/>
      <c r="IU213" s="307"/>
      <c r="IV213" s="307"/>
      <c r="IW213" s="307"/>
      <c r="IX213" s="307"/>
      <c r="IY213" s="307"/>
      <c r="IZ213" s="307"/>
      <c r="JA213" s="307"/>
      <c r="JB213" s="307"/>
      <c r="JC213" s="307"/>
      <c r="JD213" s="307"/>
      <c r="JE213" s="307"/>
      <c r="JF213" s="307"/>
      <c r="JG213" s="307"/>
      <c r="JH213" s="307"/>
      <c r="JI213" s="307"/>
      <c r="JJ213" s="307"/>
      <c r="JK213" s="307"/>
      <c r="JL213" s="307"/>
      <c r="JM213" s="307"/>
      <c r="JN213" s="307"/>
      <c r="JO213" s="307"/>
      <c r="JP213" s="307"/>
      <c r="JQ213" s="307"/>
      <c r="JR213" s="307"/>
      <c r="JS213" s="307"/>
      <c r="JT213" s="307"/>
      <c r="JU213" s="307"/>
      <c r="JV213" s="307"/>
      <c r="JW213" s="307"/>
      <c r="JX213" s="307"/>
      <c r="JY213" s="307"/>
      <c r="JZ213" s="307"/>
      <c r="KA213" s="307"/>
      <c r="KB213" s="307"/>
      <c r="KC213" s="307"/>
      <c r="KD213" s="307"/>
      <c r="KE213" s="307"/>
      <c r="KF213" s="307"/>
      <c r="KG213" s="307"/>
      <c r="KH213" s="307"/>
      <c r="KI213" s="396"/>
      <c r="KJ213" s="396"/>
      <c r="KK213" s="396"/>
      <c r="KL213" s="396"/>
      <c r="KM213" s="336"/>
      <c r="KN213" s="336"/>
      <c r="KO213" s="396"/>
      <c r="KP213" s="396"/>
      <c r="KQ213" s="336"/>
      <c r="KR213" s="336"/>
      <c r="KS213" s="336"/>
      <c r="KT213" s="336"/>
      <c r="KU213" s="397">
        <v>22</v>
      </c>
      <c r="KV213" s="398">
        <v>9</v>
      </c>
      <c r="KW213" s="399">
        <v>34.75</v>
      </c>
      <c r="KX213" s="399">
        <v>8.33</v>
      </c>
      <c r="KY213" s="399">
        <f t="shared" si="76"/>
        <v>-1.5306122448979591</v>
      </c>
    </row>
    <row r="214" spans="14:311" s="56" customFormat="1" ht="15" customHeight="1">
      <c r="N214" s="395"/>
      <c r="O214" s="330"/>
      <c r="P214" s="330"/>
      <c r="Q214" s="341"/>
      <c r="R214" s="341"/>
      <c r="S214" s="341"/>
      <c r="T214" s="330"/>
      <c r="U214" s="341"/>
      <c r="W214" s="342"/>
      <c r="X214" s="342"/>
      <c r="Y214" s="342"/>
      <c r="Z214" s="342"/>
      <c r="AA214" s="342"/>
      <c r="AB214" s="342"/>
      <c r="AC214" s="342"/>
      <c r="AD214" s="342"/>
      <c r="AE214" s="342"/>
      <c r="AG214" s="354">
        <v>12</v>
      </c>
      <c r="AH214" s="354"/>
      <c r="AI214" s="356" t="s">
        <v>183</v>
      </c>
      <c r="AJ214" s="356" t="s">
        <v>85</v>
      </c>
      <c r="AK214" s="356" t="s">
        <v>85</v>
      </c>
      <c r="AL214" s="356" t="s">
        <v>157</v>
      </c>
      <c r="AM214" s="356" t="s">
        <v>197</v>
      </c>
      <c r="AN214" s="356" t="s">
        <v>126</v>
      </c>
      <c r="AO214" s="356" t="s">
        <v>85</v>
      </c>
      <c r="AP214" s="359">
        <v>15</v>
      </c>
      <c r="AQ214" s="356" t="s">
        <v>76</v>
      </c>
      <c r="AR214" s="356" t="s">
        <v>126</v>
      </c>
      <c r="AS214" s="356" t="s">
        <v>81</v>
      </c>
      <c r="AT214" s="356" t="s">
        <v>616</v>
      </c>
      <c r="AU214" s="356"/>
      <c r="AV214" s="359">
        <v>12</v>
      </c>
      <c r="AW214" s="359">
        <v>17</v>
      </c>
      <c r="AX214" s="359">
        <v>11</v>
      </c>
      <c r="AY214" s="303">
        <f t="shared" si="61"/>
        <v>25</v>
      </c>
      <c r="AZ214" s="303">
        <f t="shared" si="62"/>
        <v>15</v>
      </c>
      <c r="BA214" s="303">
        <f t="shared" si="63"/>
        <v>15</v>
      </c>
      <c r="BB214" s="303">
        <f t="shared" si="64"/>
        <v>16</v>
      </c>
      <c r="BC214" s="303">
        <f t="shared" si="65"/>
        <v>52</v>
      </c>
      <c r="BD214" s="303">
        <f t="shared" si="66"/>
        <v>27</v>
      </c>
      <c r="BE214" s="303">
        <f t="shared" si="67"/>
        <v>15</v>
      </c>
      <c r="BF214" s="303">
        <f t="shared" si="68"/>
        <v>16</v>
      </c>
      <c r="BG214" s="303">
        <f t="shared" si="69"/>
        <v>17</v>
      </c>
      <c r="BH214" s="303"/>
      <c r="BI214" s="303">
        <f t="shared" si="70"/>
        <v>27</v>
      </c>
      <c r="BJ214" s="303">
        <f t="shared" si="71"/>
        <v>22</v>
      </c>
      <c r="BK214" s="303">
        <f t="shared" si="72"/>
        <v>67</v>
      </c>
      <c r="BL214" s="303">
        <f t="shared" si="73"/>
        <v>13</v>
      </c>
      <c r="BM214" s="303">
        <f t="shared" si="74"/>
        <v>18</v>
      </c>
      <c r="BN214" s="303" t="str">
        <f t="shared" si="75"/>
        <v>-</v>
      </c>
      <c r="CB214" s="378"/>
      <c r="CC214" s="334"/>
      <c r="CD214" s="334"/>
      <c r="CE214" s="334"/>
      <c r="CF214" s="334"/>
      <c r="CG214" s="334"/>
      <c r="CH214" s="334"/>
      <c r="CI214" s="334"/>
      <c r="CJ214" s="332"/>
      <c r="CK214" s="332"/>
      <c r="CL214" s="332"/>
      <c r="CM214" s="332"/>
      <c r="CN214" s="332"/>
      <c r="CO214" s="332"/>
      <c r="CP214" s="332"/>
      <c r="CQ214" s="332"/>
      <c r="CR214" s="313"/>
      <c r="CS214" s="313"/>
      <c r="CT214" s="332"/>
      <c r="CU214" s="332"/>
      <c r="CV214" s="332"/>
      <c r="CW214" s="332"/>
      <c r="CX214" s="332"/>
      <c r="CY214" s="332"/>
      <c r="CZ214" s="332"/>
      <c r="DA214" s="332"/>
      <c r="DB214" s="332"/>
      <c r="DC214" s="332"/>
      <c r="DD214" s="332"/>
      <c r="DE214" s="332"/>
      <c r="DF214" s="332"/>
      <c r="DG214" s="332"/>
      <c r="DH214" s="332"/>
      <c r="DI214" s="313"/>
      <c r="DJ214" s="358"/>
      <c r="DK214" s="315"/>
      <c r="DL214" s="307"/>
      <c r="DM214" s="307"/>
      <c r="DN214" s="307"/>
      <c r="DO214" s="307"/>
      <c r="DP214" s="307"/>
      <c r="DQ214" s="307"/>
      <c r="DR214" s="307"/>
      <c r="DS214" s="307"/>
      <c r="DT214" s="307"/>
      <c r="DU214" s="307"/>
      <c r="DV214" s="307"/>
      <c r="DW214" s="307"/>
      <c r="DX214" s="307"/>
      <c r="DY214" s="307"/>
      <c r="DZ214" s="307"/>
      <c r="EA214" s="307"/>
      <c r="EB214" s="307"/>
      <c r="EC214" s="307"/>
      <c r="ED214" s="307"/>
      <c r="EE214" s="307"/>
      <c r="EF214" s="307"/>
      <c r="EG214" s="307"/>
      <c r="EH214" s="307"/>
      <c r="EI214" s="307"/>
      <c r="EJ214" s="307"/>
      <c r="EK214" s="307"/>
      <c r="EL214" s="307"/>
      <c r="EM214" s="307"/>
      <c r="EN214" s="307"/>
      <c r="EO214" s="307"/>
      <c r="EP214" s="307"/>
      <c r="EQ214" s="307"/>
      <c r="ER214" s="307"/>
      <c r="ES214" s="307"/>
      <c r="ET214" s="307"/>
      <c r="EU214" s="307"/>
      <c r="EV214" s="390"/>
      <c r="EW214" s="390"/>
      <c r="EX214" s="307"/>
      <c r="EY214" s="307"/>
      <c r="EZ214" s="307"/>
      <c r="FA214" s="307"/>
      <c r="FB214" s="307"/>
      <c r="FC214" s="307"/>
      <c r="FD214" s="307"/>
      <c r="FE214" s="307"/>
      <c r="FF214" s="307"/>
      <c r="FG214" s="307"/>
      <c r="FH214" s="307"/>
      <c r="FI214" s="307"/>
      <c r="FJ214" s="305"/>
      <c r="FK214" s="305"/>
      <c r="FL214" s="305"/>
      <c r="FM214" s="305"/>
      <c r="FN214" s="305"/>
      <c r="FO214" s="305"/>
      <c r="FP214" s="305"/>
      <c r="FQ214" s="305"/>
      <c r="FR214" s="305"/>
      <c r="FS214" s="305"/>
      <c r="FT214" s="305"/>
      <c r="FU214" s="305"/>
      <c r="FV214" s="305"/>
      <c r="FW214" s="305"/>
      <c r="FX214" s="305"/>
      <c r="FY214" s="305"/>
      <c r="FZ214" s="309"/>
      <c r="GA214" s="305"/>
      <c r="GB214" s="305"/>
      <c r="GC214" s="305"/>
      <c r="GD214" s="305"/>
      <c r="GE214" s="305"/>
      <c r="GF214" s="305"/>
      <c r="GG214" s="305"/>
      <c r="GH214" s="305"/>
      <c r="GI214" s="305"/>
      <c r="GJ214" s="324"/>
      <c r="GK214" s="307"/>
      <c r="GL214" s="307"/>
      <c r="GM214" s="307"/>
      <c r="GN214" s="307"/>
      <c r="GO214" s="307"/>
      <c r="GP214" s="307"/>
      <c r="GQ214" s="307"/>
      <c r="GR214" s="307"/>
      <c r="GS214" s="307"/>
      <c r="GT214" s="307"/>
      <c r="GU214" s="307"/>
      <c r="GV214" s="307"/>
      <c r="GW214" s="307"/>
      <c r="GX214" s="307"/>
      <c r="GY214" s="307"/>
      <c r="GZ214" s="307"/>
      <c r="HA214" s="307"/>
      <c r="HB214" s="307"/>
      <c r="HC214" s="307"/>
      <c r="HD214" s="307"/>
      <c r="HE214" s="307"/>
      <c r="HF214" s="307"/>
      <c r="HG214" s="307"/>
      <c r="HH214" s="307"/>
      <c r="HI214" s="307"/>
      <c r="HJ214" s="307"/>
      <c r="HK214" s="307"/>
      <c r="HL214" s="307"/>
      <c r="HM214" s="307"/>
      <c r="HN214" s="307"/>
      <c r="HO214" s="307"/>
      <c r="HP214" s="307"/>
      <c r="HQ214" s="307"/>
      <c r="HR214" s="307"/>
      <c r="HS214" s="307"/>
      <c r="HT214" s="307"/>
      <c r="HU214" s="307"/>
      <c r="HV214" s="307"/>
      <c r="HW214" s="307"/>
      <c r="HX214" s="307"/>
      <c r="HY214" s="307"/>
      <c r="HZ214" s="307"/>
      <c r="IA214" s="307"/>
      <c r="IB214" s="307"/>
      <c r="IC214" s="307"/>
      <c r="ID214" s="307"/>
      <c r="IE214" s="307"/>
      <c r="IF214" s="307"/>
      <c r="IG214" s="307"/>
      <c r="IH214" s="307"/>
      <c r="II214" s="307"/>
      <c r="IJ214" s="307"/>
      <c r="IK214" s="307"/>
      <c r="IL214" s="307"/>
      <c r="IM214" s="307"/>
      <c r="IN214" s="307"/>
      <c r="IO214" s="307"/>
      <c r="IP214" s="307"/>
      <c r="IQ214" s="307"/>
      <c r="IR214" s="307"/>
      <c r="IS214" s="307"/>
      <c r="IT214" s="307"/>
      <c r="IU214" s="307"/>
      <c r="IV214" s="307"/>
      <c r="IW214" s="307"/>
      <c r="IX214" s="307"/>
      <c r="IY214" s="307"/>
      <c r="IZ214" s="307"/>
      <c r="JA214" s="307"/>
      <c r="JB214" s="307"/>
      <c r="JC214" s="307"/>
      <c r="JD214" s="307"/>
      <c r="JE214" s="307"/>
      <c r="JF214" s="307"/>
      <c r="JG214" s="307"/>
      <c r="JH214" s="307"/>
      <c r="JI214" s="307"/>
      <c r="JJ214" s="307"/>
      <c r="JK214" s="307"/>
      <c r="JL214" s="307"/>
      <c r="JM214" s="307"/>
      <c r="JN214" s="307"/>
      <c r="JO214" s="307"/>
      <c r="JP214" s="307"/>
      <c r="JQ214" s="307"/>
      <c r="JR214" s="307"/>
      <c r="JS214" s="307"/>
      <c r="JT214" s="307"/>
      <c r="JU214" s="307"/>
      <c r="JV214" s="307"/>
      <c r="JW214" s="307"/>
      <c r="JX214" s="307"/>
      <c r="JY214" s="307"/>
      <c r="JZ214" s="307"/>
      <c r="KA214" s="307"/>
      <c r="KB214" s="307"/>
      <c r="KC214" s="307"/>
      <c r="KD214" s="307"/>
      <c r="KE214" s="307"/>
      <c r="KF214" s="307"/>
      <c r="KG214" s="307"/>
      <c r="KH214" s="307"/>
      <c r="KI214" s="396"/>
      <c r="KJ214" s="396"/>
      <c r="KK214" s="396"/>
      <c r="KL214" s="396"/>
      <c r="KM214" s="336"/>
      <c r="KN214" s="336"/>
      <c r="KO214" s="396"/>
      <c r="KP214" s="396"/>
      <c r="KQ214" s="336"/>
      <c r="KR214" s="336"/>
      <c r="KS214" s="336"/>
      <c r="KT214" s="336"/>
      <c r="KU214" s="397">
        <v>23</v>
      </c>
      <c r="KV214" s="398">
        <v>10</v>
      </c>
      <c r="KW214" s="399">
        <v>34.75</v>
      </c>
      <c r="KX214" s="399">
        <v>8.33</v>
      </c>
      <c r="KY214" s="399">
        <f t="shared" si="76"/>
        <v>-1.4105642256902762</v>
      </c>
    </row>
    <row r="215" spans="14:311" s="56" customFormat="1" ht="15" customHeight="1">
      <c r="N215" s="395"/>
      <c r="O215" s="330"/>
      <c r="P215" s="330"/>
      <c r="Q215" s="341"/>
      <c r="R215" s="330"/>
      <c r="S215" s="330"/>
      <c r="T215" s="330"/>
      <c r="U215" s="341"/>
      <c r="W215" s="342"/>
      <c r="X215" s="342"/>
      <c r="Y215" s="342"/>
      <c r="Z215" s="342"/>
      <c r="AA215" s="342"/>
      <c r="AB215" s="342"/>
      <c r="AC215" s="342"/>
      <c r="AD215" s="342"/>
      <c r="AE215" s="342"/>
      <c r="AG215" s="354">
        <v>13</v>
      </c>
      <c r="AH215" s="354"/>
      <c r="AI215" s="356" t="s">
        <v>88</v>
      </c>
      <c r="AJ215" s="356" t="s">
        <v>65</v>
      </c>
      <c r="AK215" s="359">
        <v>15</v>
      </c>
      <c r="AL215" s="359">
        <v>16</v>
      </c>
      <c r="AM215" s="356" t="s">
        <v>617</v>
      </c>
      <c r="AN215" s="356" t="s">
        <v>162</v>
      </c>
      <c r="AO215" s="359">
        <v>15</v>
      </c>
      <c r="AP215" s="356" t="s">
        <v>92</v>
      </c>
      <c r="AQ215" s="356" t="s">
        <v>79</v>
      </c>
      <c r="AR215" s="356" t="s">
        <v>129</v>
      </c>
      <c r="AS215" s="356" t="s">
        <v>164</v>
      </c>
      <c r="AT215" s="356" t="s">
        <v>280</v>
      </c>
      <c r="AU215" s="356"/>
      <c r="AV215" s="359">
        <v>13</v>
      </c>
      <c r="AW215" s="359">
        <v>18</v>
      </c>
      <c r="AX215" s="371" t="s">
        <v>0</v>
      </c>
      <c r="AY215" s="303">
        <f t="shared" si="61"/>
        <v>28</v>
      </c>
      <c r="AZ215" s="303">
        <f t="shared" si="62"/>
        <v>18</v>
      </c>
      <c r="BA215" s="303">
        <f t="shared" si="63"/>
        <v>16</v>
      </c>
      <c r="BB215" s="303">
        <f t="shared" si="64"/>
        <v>17</v>
      </c>
      <c r="BC215" s="303">
        <f t="shared" si="65"/>
        <v>57</v>
      </c>
      <c r="BD215" s="303">
        <f t="shared" si="66"/>
        <v>29</v>
      </c>
      <c r="BE215" s="303">
        <f t="shared" si="67"/>
        <v>16</v>
      </c>
      <c r="BF215" s="303">
        <f t="shared" si="68"/>
        <v>18</v>
      </c>
      <c r="BG215" s="303">
        <f t="shared" si="69"/>
        <v>19</v>
      </c>
      <c r="BH215" s="303"/>
      <c r="BI215" s="303">
        <f t="shared" si="70"/>
        <v>30</v>
      </c>
      <c r="BJ215" s="303">
        <f t="shared" si="71"/>
        <v>24</v>
      </c>
      <c r="BK215" s="303">
        <f t="shared" si="72"/>
        <v>73</v>
      </c>
      <c r="BL215" s="303">
        <f t="shared" si="73"/>
        <v>14</v>
      </c>
      <c r="BM215" s="303">
        <f t="shared" si="74"/>
        <v>19</v>
      </c>
      <c r="BN215" s="303">
        <f t="shared" si="75"/>
        <v>12</v>
      </c>
      <c r="CB215" s="378"/>
      <c r="CC215" s="334"/>
      <c r="CD215" s="334"/>
      <c r="CE215" s="334"/>
      <c r="CF215" s="334"/>
      <c r="CG215" s="334"/>
      <c r="CH215" s="334"/>
      <c r="CI215" s="334"/>
      <c r="CJ215" s="332"/>
      <c r="CK215" s="332"/>
      <c r="CL215" s="332"/>
      <c r="CM215" s="332"/>
      <c r="CN215" s="332"/>
      <c r="CO215" s="332"/>
      <c r="CP215" s="332"/>
      <c r="CQ215" s="332"/>
      <c r="CR215" s="313"/>
      <c r="CS215" s="313"/>
      <c r="CT215" s="332"/>
      <c r="CU215" s="332"/>
      <c r="CV215" s="332"/>
      <c r="CW215" s="332"/>
      <c r="CX215" s="332"/>
      <c r="CY215" s="332"/>
      <c r="CZ215" s="332"/>
      <c r="DA215" s="332"/>
      <c r="DB215" s="332"/>
      <c r="DC215" s="332"/>
      <c r="DD215" s="332"/>
      <c r="DE215" s="332"/>
      <c r="DF215" s="332"/>
      <c r="DG215" s="332"/>
      <c r="DH215" s="332"/>
      <c r="DI215" s="313"/>
      <c r="DJ215" s="358"/>
      <c r="DK215" s="315"/>
      <c r="DL215" s="307"/>
      <c r="DM215" s="307"/>
      <c r="DN215" s="307"/>
      <c r="DO215" s="307"/>
      <c r="DP215" s="307"/>
      <c r="DQ215" s="307"/>
      <c r="DR215" s="307"/>
      <c r="DS215" s="307"/>
      <c r="DT215" s="307"/>
      <c r="DU215" s="307"/>
      <c r="DV215" s="307"/>
      <c r="DW215" s="307"/>
      <c r="DX215" s="307"/>
      <c r="DY215" s="307"/>
      <c r="DZ215" s="307"/>
      <c r="EA215" s="307"/>
      <c r="EB215" s="307"/>
      <c r="EC215" s="307"/>
      <c r="ED215" s="307"/>
      <c r="EE215" s="307"/>
      <c r="EF215" s="307"/>
      <c r="EG215" s="307"/>
      <c r="EH215" s="307"/>
      <c r="EI215" s="307"/>
      <c r="EJ215" s="307"/>
      <c r="EK215" s="307"/>
      <c r="EL215" s="307"/>
      <c r="EM215" s="307"/>
      <c r="EN215" s="307"/>
      <c r="EO215" s="307"/>
      <c r="EP215" s="307"/>
      <c r="EQ215" s="307"/>
      <c r="ER215" s="307"/>
      <c r="ES215" s="307"/>
      <c r="ET215" s="307"/>
      <c r="EU215" s="307"/>
      <c r="EV215" s="390"/>
      <c r="EW215" s="390"/>
      <c r="EX215" s="307"/>
      <c r="EY215" s="307"/>
      <c r="EZ215" s="307"/>
      <c r="FA215" s="307"/>
      <c r="FB215" s="307"/>
      <c r="FC215" s="307"/>
      <c r="FD215" s="307"/>
      <c r="FE215" s="307"/>
      <c r="FF215" s="307"/>
      <c r="FG215" s="307"/>
      <c r="FH215" s="307"/>
      <c r="FI215" s="307"/>
      <c r="FJ215" s="305"/>
      <c r="FK215" s="305"/>
      <c r="FL215" s="305"/>
      <c r="FM215" s="305"/>
      <c r="FN215" s="305"/>
      <c r="FO215" s="305"/>
      <c r="FP215" s="305"/>
      <c r="FQ215" s="305"/>
      <c r="FR215" s="305"/>
      <c r="FS215" s="305"/>
      <c r="FT215" s="305"/>
      <c r="FU215" s="305"/>
      <c r="FV215" s="305"/>
      <c r="FW215" s="305"/>
      <c r="FX215" s="305"/>
      <c r="FY215" s="305"/>
      <c r="FZ215" s="309"/>
      <c r="GA215" s="305"/>
      <c r="GB215" s="305"/>
      <c r="GC215" s="305"/>
      <c r="GD215" s="305"/>
      <c r="GE215" s="305"/>
      <c r="GF215" s="305"/>
      <c r="GG215" s="305"/>
      <c r="GH215" s="305"/>
      <c r="GI215" s="305"/>
      <c r="GJ215" s="324"/>
      <c r="GK215" s="307"/>
      <c r="GL215" s="307"/>
      <c r="GM215" s="307"/>
      <c r="GN215" s="307"/>
      <c r="GO215" s="307"/>
      <c r="GP215" s="307"/>
      <c r="GQ215" s="307"/>
      <c r="GR215" s="307"/>
      <c r="GS215" s="307"/>
      <c r="GT215" s="307"/>
      <c r="GU215" s="307"/>
      <c r="GV215" s="307"/>
      <c r="GW215" s="307"/>
      <c r="GX215" s="307"/>
      <c r="GY215" s="307"/>
      <c r="GZ215" s="307"/>
      <c r="HA215" s="307"/>
      <c r="HB215" s="307"/>
      <c r="HC215" s="307"/>
      <c r="HD215" s="307"/>
      <c r="HE215" s="307"/>
      <c r="HF215" s="307"/>
      <c r="HG215" s="307"/>
      <c r="HH215" s="307"/>
      <c r="HI215" s="307"/>
      <c r="HJ215" s="307"/>
      <c r="HK215" s="307"/>
      <c r="HL215" s="307"/>
      <c r="HM215" s="307"/>
      <c r="HN215" s="307"/>
      <c r="HO215" s="307"/>
      <c r="HP215" s="307"/>
      <c r="HQ215" s="307"/>
      <c r="HR215" s="307"/>
      <c r="HS215" s="307"/>
      <c r="HT215" s="307"/>
      <c r="HU215" s="307"/>
      <c r="HV215" s="307"/>
      <c r="HW215" s="307"/>
      <c r="HX215" s="307"/>
      <c r="HY215" s="307"/>
      <c r="HZ215" s="307"/>
      <c r="IA215" s="307"/>
      <c r="IB215" s="307"/>
      <c r="IC215" s="307"/>
      <c r="ID215" s="307"/>
      <c r="IE215" s="307"/>
      <c r="IF215" s="307"/>
      <c r="IG215" s="307"/>
      <c r="IH215" s="307"/>
      <c r="II215" s="307"/>
      <c r="IJ215" s="307"/>
      <c r="IK215" s="307"/>
      <c r="IL215" s="307"/>
      <c r="IM215" s="307"/>
      <c r="IN215" s="307"/>
      <c r="IO215" s="307"/>
      <c r="IP215" s="307"/>
      <c r="IQ215" s="307"/>
      <c r="IR215" s="307"/>
      <c r="IS215" s="307"/>
      <c r="IT215" s="307"/>
      <c r="IU215" s="307"/>
      <c r="IV215" s="307"/>
      <c r="IW215" s="307"/>
      <c r="IX215" s="307"/>
      <c r="IY215" s="307"/>
      <c r="IZ215" s="307"/>
      <c r="JA215" s="307"/>
      <c r="JB215" s="307"/>
      <c r="JC215" s="307"/>
      <c r="JD215" s="307"/>
      <c r="JE215" s="307"/>
      <c r="JF215" s="307"/>
      <c r="JG215" s="307"/>
      <c r="JH215" s="307"/>
      <c r="JI215" s="307"/>
      <c r="JJ215" s="307"/>
      <c r="JK215" s="307"/>
      <c r="JL215" s="307"/>
      <c r="JM215" s="307"/>
      <c r="JN215" s="307"/>
      <c r="JO215" s="307"/>
      <c r="JP215" s="307"/>
      <c r="JQ215" s="307"/>
      <c r="JR215" s="307"/>
      <c r="JS215" s="307"/>
      <c r="JT215" s="307"/>
      <c r="JU215" s="307"/>
      <c r="JV215" s="307"/>
      <c r="JW215" s="307"/>
      <c r="JX215" s="307"/>
      <c r="JY215" s="307"/>
      <c r="JZ215" s="307"/>
      <c r="KA215" s="307"/>
      <c r="KB215" s="307"/>
      <c r="KC215" s="307"/>
      <c r="KD215" s="307"/>
      <c r="KE215" s="307"/>
      <c r="KF215" s="307"/>
      <c r="KG215" s="307"/>
      <c r="KH215" s="307"/>
      <c r="KI215" s="396"/>
      <c r="KJ215" s="396"/>
      <c r="KK215" s="396"/>
      <c r="KL215" s="396"/>
      <c r="KM215" s="336"/>
      <c r="KN215" s="336"/>
      <c r="KO215" s="396"/>
      <c r="KP215" s="396"/>
      <c r="KQ215" s="336"/>
      <c r="KR215" s="336"/>
      <c r="KS215" s="336"/>
      <c r="KT215" s="336"/>
      <c r="KU215" s="397">
        <v>24</v>
      </c>
      <c r="KV215" s="398">
        <v>12</v>
      </c>
      <c r="KW215" s="399">
        <v>34.75</v>
      </c>
      <c r="KX215" s="399">
        <v>8.33</v>
      </c>
      <c r="KY215" s="399">
        <f t="shared" si="76"/>
        <v>-1.290516206482593</v>
      </c>
    </row>
    <row r="216" spans="14:311" s="56" customFormat="1" ht="15" customHeight="1">
      <c r="N216" s="395"/>
      <c r="O216" s="330"/>
      <c r="P216" s="330"/>
      <c r="Q216" s="341"/>
      <c r="R216" s="341"/>
      <c r="S216" s="341"/>
      <c r="T216" s="330"/>
      <c r="U216" s="341"/>
      <c r="W216" s="342"/>
      <c r="X216" s="342"/>
      <c r="Y216" s="342"/>
      <c r="Z216" s="342"/>
      <c r="AA216" s="342"/>
      <c r="AB216" s="342"/>
      <c r="AC216" s="342"/>
      <c r="AD216" s="342"/>
      <c r="AE216" s="342"/>
      <c r="AG216" s="354">
        <v>14</v>
      </c>
      <c r="AH216" s="354"/>
      <c r="AI216" s="356" t="s">
        <v>210</v>
      </c>
      <c r="AJ216" s="356" t="s">
        <v>130</v>
      </c>
      <c r="AK216" s="359">
        <v>16</v>
      </c>
      <c r="AL216" s="356" t="s">
        <v>79</v>
      </c>
      <c r="AM216" s="356" t="s">
        <v>268</v>
      </c>
      <c r="AN216" s="356" t="s">
        <v>158</v>
      </c>
      <c r="AO216" s="359">
        <v>16</v>
      </c>
      <c r="AP216" s="356" t="s">
        <v>130</v>
      </c>
      <c r="AQ216" s="356" t="s">
        <v>82</v>
      </c>
      <c r="AR216" s="356" t="s">
        <v>99</v>
      </c>
      <c r="AS216" s="356" t="s">
        <v>89</v>
      </c>
      <c r="AT216" s="356" t="s">
        <v>618</v>
      </c>
      <c r="AU216" s="356"/>
      <c r="AV216" s="359">
        <v>14</v>
      </c>
      <c r="AW216" s="356" t="s">
        <v>82</v>
      </c>
      <c r="AX216" s="359">
        <v>12</v>
      </c>
      <c r="AY216" s="303">
        <f t="shared" si="61"/>
        <v>32</v>
      </c>
      <c r="AZ216" s="303">
        <f t="shared" si="62"/>
        <v>20</v>
      </c>
      <c r="BA216" s="303">
        <f t="shared" si="63"/>
        <v>17</v>
      </c>
      <c r="BB216" s="303">
        <f t="shared" si="64"/>
        <v>19</v>
      </c>
      <c r="BC216" s="303">
        <f t="shared" si="65"/>
        <v>61</v>
      </c>
      <c r="BD216" s="303">
        <f t="shared" si="66"/>
        <v>32</v>
      </c>
      <c r="BE216" s="303">
        <f t="shared" si="67"/>
        <v>17</v>
      </c>
      <c r="BF216" s="303">
        <f t="shared" si="68"/>
        <v>20</v>
      </c>
      <c r="BG216" s="303">
        <f t="shared" si="69"/>
        <v>21</v>
      </c>
      <c r="BH216" s="303"/>
      <c r="BI216" s="303">
        <f t="shared" si="70"/>
        <v>32</v>
      </c>
      <c r="BJ216" s="303">
        <f t="shared" si="71"/>
        <v>26</v>
      </c>
      <c r="BK216" s="303">
        <f t="shared" si="72"/>
        <v>79</v>
      </c>
      <c r="BL216" s="303">
        <f t="shared" si="73"/>
        <v>15</v>
      </c>
      <c r="BM216" s="303">
        <f t="shared" si="74"/>
        <v>21</v>
      </c>
      <c r="BN216" s="303">
        <f t="shared" si="75"/>
        <v>13</v>
      </c>
      <c r="CB216" s="378"/>
      <c r="CC216" s="332"/>
      <c r="CD216" s="334"/>
      <c r="CE216" s="334"/>
      <c r="CF216" s="334"/>
      <c r="CG216" s="334"/>
      <c r="CH216" s="334"/>
      <c r="CI216" s="334"/>
      <c r="CJ216" s="332"/>
      <c r="CK216" s="332"/>
      <c r="CL216" s="332"/>
      <c r="CM216" s="332"/>
      <c r="CN216" s="332"/>
      <c r="CO216" s="332"/>
      <c r="CP216" s="332"/>
      <c r="CQ216" s="332"/>
      <c r="CR216" s="313"/>
      <c r="CS216" s="313"/>
      <c r="CT216" s="332"/>
      <c r="CU216" s="332"/>
      <c r="CV216" s="332"/>
      <c r="CW216" s="332"/>
      <c r="CX216" s="332"/>
      <c r="CY216" s="332"/>
      <c r="CZ216" s="332"/>
      <c r="DA216" s="332"/>
      <c r="DB216" s="332"/>
      <c r="DC216" s="332"/>
      <c r="DD216" s="332"/>
      <c r="DE216" s="332"/>
      <c r="DF216" s="332"/>
      <c r="DG216" s="332"/>
      <c r="DH216" s="332"/>
      <c r="DI216" s="313"/>
      <c r="DJ216" s="358"/>
      <c r="DK216" s="315"/>
      <c r="DL216" s="307"/>
      <c r="DM216" s="307"/>
      <c r="DN216" s="307"/>
      <c r="DO216" s="307"/>
      <c r="DP216" s="307"/>
      <c r="DQ216" s="307"/>
      <c r="DR216" s="307"/>
      <c r="DS216" s="307"/>
      <c r="DT216" s="307"/>
      <c r="DU216" s="307"/>
      <c r="DV216" s="307"/>
      <c r="DW216" s="307"/>
      <c r="DX216" s="307"/>
      <c r="DY216" s="307"/>
      <c r="DZ216" s="307"/>
      <c r="EA216" s="307"/>
      <c r="EB216" s="307"/>
      <c r="EC216" s="307"/>
      <c r="ED216" s="307"/>
      <c r="EE216" s="307"/>
      <c r="EF216" s="307"/>
      <c r="EG216" s="307"/>
      <c r="EH216" s="307"/>
      <c r="EI216" s="307"/>
      <c r="EJ216" s="307"/>
      <c r="EK216" s="307"/>
      <c r="EL216" s="307"/>
      <c r="EM216" s="307"/>
      <c r="EN216" s="307"/>
      <c r="EO216" s="307"/>
      <c r="EP216" s="307"/>
      <c r="EQ216" s="307"/>
      <c r="ER216" s="307"/>
      <c r="ES216" s="307"/>
      <c r="ET216" s="307"/>
      <c r="EU216" s="307"/>
      <c r="EV216" s="390"/>
      <c r="EW216" s="390"/>
      <c r="EX216" s="307"/>
      <c r="EY216" s="307"/>
      <c r="EZ216" s="307"/>
      <c r="FA216" s="307"/>
      <c r="FB216" s="307"/>
      <c r="FC216" s="307"/>
      <c r="FD216" s="307"/>
      <c r="FE216" s="307"/>
      <c r="FF216" s="307"/>
      <c r="FG216" s="307"/>
      <c r="FH216" s="307"/>
      <c r="FI216" s="307"/>
      <c r="FJ216" s="305"/>
      <c r="FK216" s="305"/>
      <c r="FL216" s="305"/>
      <c r="FM216" s="305"/>
      <c r="FN216" s="305"/>
      <c r="FO216" s="305"/>
      <c r="FP216" s="305"/>
      <c r="FQ216" s="305"/>
      <c r="FR216" s="305"/>
      <c r="FS216" s="305"/>
      <c r="FT216" s="305"/>
      <c r="FU216" s="305"/>
      <c r="FV216" s="305"/>
      <c r="FW216" s="305"/>
      <c r="FX216" s="305"/>
      <c r="FY216" s="305"/>
      <c r="FZ216" s="309"/>
      <c r="GA216" s="305"/>
      <c r="GB216" s="305"/>
      <c r="GC216" s="305"/>
      <c r="GD216" s="305"/>
      <c r="GE216" s="305"/>
      <c r="GF216" s="305"/>
      <c r="GG216" s="305"/>
      <c r="GH216" s="305"/>
      <c r="GI216" s="305"/>
      <c r="GJ216" s="324"/>
      <c r="GK216" s="307"/>
      <c r="GL216" s="307"/>
      <c r="GM216" s="307"/>
      <c r="GN216" s="307"/>
      <c r="GO216" s="307"/>
      <c r="GP216" s="307"/>
      <c r="GQ216" s="307"/>
      <c r="GR216" s="307"/>
      <c r="GS216" s="307"/>
      <c r="GT216" s="307"/>
      <c r="GU216" s="307"/>
      <c r="GV216" s="307"/>
      <c r="GW216" s="307"/>
      <c r="GX216" s="307"/>
      <c r="GY216" s="307"/>
      <c r="GZ216" s="307"/>
      <c r="HA216" s="307"/>
      <c r="HB216" s="307"/>
      <c r="HC216" s="307"/>
      <c r="HD216" s="307"/>
      <c r="HE216" s="307"/>
      <c r="HF216" s="307"/>
      <c r="HG216" s="307"/>
      <c r="HH216" s="307"/>
      <c r="HI216" s="307"/>
      <c r="HJ216" s="307"/>
      <c r="HK216" s="307"/>
      <c r="HL216" s="307"/>
      <c r="HM216" s="307"/>
      <c r="HN216" s="307"/>
      <c r="HO216" s="307"/>
      <c r="HP216" s="307"/>
      <c r="HQ216" s="307"/>
      <c r="HR216" s="307"/>
      <c r="HS216" s="307"/>
      <c r="HT216" s="307"/>
      <c r="HU216" s="307"/>
      <c r="HV216" s="307"/>
      <c r="HW216" s="307"/>
      <c r="HX216" s="307"/>
      <c r="HY216" s="307"/>
      <c r="HZ216" s="307"/>
      <c r="IA216" s="307"/>
      <c r="IB216" s="307"/>
      <c r="IC216" s="307"/>
      <c r="ID216" s="307"/>
      <c r="IE216" s="307"/>
      <c r="IF216" s="307"/>
      <c r="IG216" s="307"/>
      <c r="IH216" s="307"/>
      <c r="II216" s="307"/>
      <c r="IJ216" s="307"/>
      <c r="IK216" s="307"/>
      <c r="IL216" s="307"/>
      <c r="IM216" s="307"/>
      <c r="IN216" s="307"/>
      <c r="IO216" s="307"/>
      <c r="IP216" s="307"/>
      <c r="IQ216" s="307"/>
      <c r="IR216" s="307"/>
      <c r="IS216" s="307"/>
      <c r="IT216" s="307"/>
      <c r="IU216" s="307"/>
      <c r="IV216" s="307"/>
      <c r="IW216" s="307"/>
      <c r="IX216" s="307"/>
      <c r="IY216" s="307"/>
      <c r="IZ216" s="307"/>
      <c r="JA216" s="307"/>
      <c r="JB216" s="307"/>
      <c r="JC216" s="307"/>
      <c r="JD216" s="307"/>
      <c r="JE216" s="307"/>
      <c r="JF216" s="307"/>
      <c r="JG216" s="307"/>
      <c r="JH216" s="307"/>
      <c r="JI216" s="307"/>
      <c r="JJ216" s="307"/>
      <c r="JK216" s="307"/>
      <c r="JL216" s="307"/>
      <c r="JM216" s="307"/>
      <c r="JN216" s="307"/>
      <c r="JO216" s="307"/>
      <c r="JP216" s="307"/>
      <c r="JQ216" s="307"/>
      <c r="JR216" s="307"/>
      <c r="JS216" s="307"/>
      <c r="JT216" s="307"/>
      <c r="JU216" s="307"/>
      <c r="JV216" s="307"/>
      <c r="JW216" s="307"/>
      <c r="JX216" s="307"/>
      <c r="JY216" s="307"/>
      <c r="JZ216" s="307"/>
      <c r="KA216" s="307"/>
      <c r="KB216" s="307"/>
      <c r="KC216" s="307"/>
      <c r="KD216" s="307"/>
      <c r="KE216" s="307"/>
      <c r="KF216" s="307"/>
      <c r="KG216" s="307"/>
      <c r="KH216" s="307"/>
      <c r="KI216" s="396"/>
      <c r="KJ216" s="396"/>
      <c r="KK216" s="396"/>
      <c r="KL216" s="396"/>
      <c r="KM216" s="336"/>
      <c r="KN216" s="336"/>
      <c r="KO216" s="396"/>
      <c r="KP216" s="396"/>
      <c r="KQ216" s="336"/>
      <c r="KR216" s="336"/>
      <c r="KS216" s="336"/>
      <c r="KT216" s="336"/>
      <c r="KU216" s="397">
        <v>25</v>
      </c>
      <c r="KV216" s="398">
        <v>14</v>
      </c>
      <c r="KW216" s="399">
        <v>34.75</v>
      </c>
      <c r="KX216" s="399">
        <v>8.33</v>
      </c>
      <c r="KY216" s="399">
        <f t="shared" si="76"/>
        <v>-1.1704681872749099</v>
      </c>
    </row>
    <row r="217" spans="14:311" s="56" customFormat="1" ht="15" customHeight="1">
      <c r="N217" s="395"/>
      <c r="O217" s="330"/>
      <c r="P217" s="330"/>
      <c r="Q217" s="330"/>
      <c r="R217" s="330"/>
      <c r="S217" s="330"/>
      <c r="T217" s="330"/>
      <c r="U217" s="341"/>
      <c r="W217" s="342"/>
      <c r="X217" s="342"/>
      <c r="Y217" s="342"/>
      <c r="Z217" s="342"/>
      <c r="AA217" s="342"/>
      <c r="AB217" s="342"/>
      <c r="AC217" s="342"/>
      <c r="AD217" s="342"/>
      <c r="AE217" s="342"/>
      <c r="AG217" s="354">
        <v>15</v>
      </c>
      <c r="AH217" s="354"/>
      <c r="AI217" s="356" t="s">
        <v>211</v>
      </c>
      <c r="AJ217" s="356" t="s">
        <v>167</v>
      </c>
      <c r="AK217" s="359">
        <v>17</v>
      </c>
      <c r="AL217" s="356" t="s">
        <v>82</v>
      </c>
      <c r="AM217" s="356" t="s">
        <v>541</v>
      </c>
      <c r="AN217" s="356" t="s">
        <v>102</v>
      </c>
      <c r="AO217" s="356" t="s">
        <v>79</v>
      </c>
      <c r="AP217" s="356" t="s">
        <v>81</v>
      </c>
      <c r="AQ217" s="359">
        <v>21</v>
      </c>
      <c r="AR217" s="356" t="s">
        <v>211</v>
      </c>
      <c r="AS217" s="356" t="s">
        <v>93</v>
      </c>
      <c r="AT217" s="356" t="s">
        <v>619</v>
      </c>
      <c r="AU217" s="356"/>
      <c r="AV217" s="359">
        <v>15</v>
      </c>
      <c r="AW217" s="359">
        <v>21</v>
      </c>
      <c r="AX217" s="359">
        <v>13</v>
      </c>
      <c r="AY217" s="303">
        <f t="shared" si="61"/>
        <v>35</v>
      </c>
      <c r="AZ217" s="303">
        <f t="shared" si="62"/>
        <v>23</v>
      </c>
      <c r="BA217" s="303">
        <f t="shared" si="63"/>
        <v>18</v>
      </c>
      <c r="BB217" s="303">
        <f t="shared" si="64"/>
        <v>21</v>
      </c>
      <c r="BC217" s="303">
        <f t="shared" si="65"/>
        <v>63</v>
      </c>
      <c r="BD217" s="303">
        <f t="shared" si="66"/>
        <v>34</v>
      </c>
      <c r="BE217" s="303">
        <f t="shared" si="67"/>
        <v>19</v>
      </c>
      <c r="BF217" s="303">
        <f t="shared" si="68"/>
        <v>22</v>
      </c>
      <c r="BG217" s="303">
        <f t="shared" si="69"/>
        <v>22</v>
      </c>
      <c r="BH217" s="303"/>
      <c r="BI217" s="303">
        <f t="shared" si="70"/>
        <v>35</v>
      </c>
      <c r="BJ217" s="303">
        <f t="shared" si="71"/>
        <v>28</v>
      </c>
      <c r="BK217" s="303">
        <f t="shared" si="72"/>
        <v>86</v>
      </c>
      <c r="BL217" s="303">
        <f t="shared" si="73"/>
        <v>16</v>
      </c>
      <c r="BM217" s="303">
        <f t="shared" si="74"/>
        <v>22</v>
      </c>
      <c r="BN217" s="303">
        <f t="shared" si="75"/>
        <v>14</v>
      </c>
      <c r="CB217" s="378"/>
      <c r="CC217" s="334"/>
      <c r="CD217" s="334"/>
      <c r="CE217" s="334"/>
      <c r="CF217" s="334"/>
      <c r="CG217" s="334"/>
      <c r="CH217" s="334"/>
      <c r="CI217" s="334"/>
      <c r="CJ217" s="332"/>
      <c r="CK217" s="332"/>
      <c r="CL217" s="332"/>
      <c r="CM217" s="332"/>
      <c r="CN217" s="332"/>
      <c r="CO217" s="332"/>
      <c r="CP217" s="332"/>
      <c r="CQ217" s="332"/>
      <c r="CR217" s="313"/>
      <c r="CS217" s="313"/>
      <c r="CT217" s="332"/>
      <c r="CU217" s="332"/>
      <c r="CV217" s="332"/>
      <c r="CW217" s="332"/>
      <c r="CX217" s="332"/>
      <c r="CY217" s="332"/>
      <c r="CZ217" s="332"/>
      <c r="DA217" s="332"/>
      <c r="DB217" s="332"/>
      <c r="DC217" s="332"/>
      <c r="DD217" s="332"/>
      <c r="DE217" s="332"/>
      <c r="DF217" s="332"/>
      <c r="DG217" s="332"/>
      <c r="DH217" s="332"/>
      <c r="DI217" s="313"/>
      <c r="DJ217" s="358"/>
      <c r="DK217" s="315"/>
      <c r="DL217" s="307"/>
      <c r="DM217" s="307"/>
      <c r="DN217" s="307"/>
      <c r="DO217" s="307"/>
      <c r="DP217" s="307"/>
      <c r="DQ217" s="307"/>
      <c r="DR217" s="307"/>
      <c r="DS217" s="307"/>
      <c r="DT217" s="307"/>
      <c r="DU217" s="307"/>
      <c r="DV217" s="307"/>
      <c r="DW217" s="307"/>
      <c r="DX217" s="307"/>
      <c r="DY217" s="307"/>
      <c r="DZ217" s="307"/>
      <c r="EA217" s="307"/>
      <c r="EB217" s="307"/>
      <c r="EC217" s="307"/>
      <c r="ED217" s="307"/>
      <c r="EE217" s="307"/>
      <c r="EF217" s="307"/>
      <c r="EG217" s="307"/>
      <c r="EH217" s="307"/>
      <c r="EI217" s="307"/>
      <c r="EJ217" s="307"/>
      <c r="EK217" s="307"/>
      <c r="EL217" s="307"/>
      <c r="EM217" s="307"/>
      <c r="EN217" s="307"/>
      <c r="EO217" s="307"/>
      <c r="EP217" s="307"/>
      <c r="EQ217" s="307"/>
      <c r="ER217" s="307"/>
      <c r="ES217" s="307"/>
      <c r="ET217" s="307"/>
      <c r="EU217" s="307"/>
      <c r="EV217" s="390"/>
      <c r="EW217" s="390"/>
      <c r="EX217" s="307"/>
      <c r="EY217" s="307"/>
      <c r="EZ217" s="307"/>
      <c r="FA217" s="307"/>
      <c r="FB217" s="307"/>
      <c r="FC217" s="307"/>
      <c r="FD217" s="307"/>
      <c r="FE217" s="307"/>
      <c r="FF217" s="307"/>
      <c r="FG217" s="307"/>
      <c r="FH217" s="307"/>
      <c r="FI217" s="307"/>
      <c r="FJ217" s="305"/>
      <c r="FK217" s="305"/>
      <c r="FL217" s="305"/>
      <c r="FM217" s="305"/>
      <c r="FN217" s="305"/>
      <c r="FO217" s="305"/>
      <c r="FP217" s="305"/>
      <c r="FQ217" s="305"/>
      <c r="FR217" s="305"/>
      <c r="FS217" s="305"/>
      <c r="FT217" s="305"/>
      <c r="FU217" s="305"/>
      <c r="FV217" s="305"/>
      <c r="FW217" s="305"/>
      <c r="FX217" s="305"/>
      <c r="FY217" s="305"/>
      <c r="FZ217" s="309"/>
      <c r="GA217" s="305"/>
      <c r="GB217" s="305"/>
      <c r="GC217" s="305"/>
      <c r="GD217" s="305"/>
      <c r="GE217" s="305"/>
      <c r="GF217" s="305"/>
      <c r="GG217" s="305"/>
      <c r="GH217" s="305"/>
      <c r="GI217" s="305"/>
      <c r="GJ217" s="324"/>
      <c r="GK217" s="307"/>
      <c r="GL217" s="307"/>
      <c r="GM217" s="307"/>
      <c r="GN217" s="307"/>
      <c r="GO217" s="307"/>
      <c r="GP217" s="307"/>
      <c r="GQ217" s="307"/>
      <c r="GR217" s="307"/>
      <c r="GS217" s="307"/>
      <c r="GT217" s="307"/>
      <c r="GU217" s="307"/>
      <c r="GV217" s="307"/>
      <c r="GW217" s="307"/>
      <c r="GX217" s="307"/>
      <c r="GY217" s="307"/>
      <c r="GZ217" s="307"/>
      <c r="HA217" s="307"/>
      <c r="HB217" s="307"/>
      <c r="HC217" s="307"/>
      <c r="HD217" s="307"/>
      <c r="HE217" s="307"/>
      <c r="HF217" s="307"/>
      <c r="HG217" s="307"/>
      <c r="HH217" s="307"/>
      <c r="HI217" s="307"/>
      <c r="HJ217" s="307"/>
      <c r="HK217" s="307"/>
      <c r="HL217" s="307"/>
      <c r="HM217" s="307"/>
      <c r="HN217" s="307"/>
      <c r="HO217" s="307"/>
      <c r="HP217" s="307"/>
      <c r="HQ217" s="307"/>
      <c r="HR217" s="307"/>
      <c r="HS217" s="307"/>
      <c r="HT217" s="307"/>
      <c r="HU217" s="307"/>
      <c r="HV217" s="307"/>
      <c r="HW217" s="307"/>
      <c r="HX217" s="307"/>
      <c r="HY217" s="307"/>
      <c r="HZ217" s="307"/>
      <c r="IA217" s="307"/>
      <c r="IB217" s="307"/>
      <c r="IC217" s="307"/>
      <c r="ID217" s="307"/>
      <c r="IE217" s="307"/>
      <c r="IF217" s="307"/>
      <c r="IG217" s="307"/>
      <c r="IH217" s="307"/>
      <c r="II217" s="307"/>
      <c r="IJ217" s="307"/>
      <c r="IK217" s="307"/>
      <c r="IL217" s="307"/>
      <c r="IM217" s="307"/>
      <c r="IN217" s="307"/>
      <c r="IO217" s="307"/>
      <c r="IP217" s="307"/>
      <c r="IQ217" s="307"/>
      <c r="IR217" s="307"/>
      <c r="IS217" s="307"/>
      <c r="IT217" s="307"/>
      <c r="IU217" s="307"/>
      <c r="IV217" s="307"/>
      <c r="IW217" s="307"/>
      <c r="IX217" s="307"/>
      <c r="IY217" s="307"/>
      <c r="IZ217" s="307"/>
      <c r="JA217" s="307"/>
      <c r="JB217" s="307"/>
      <c r="JC217" s="307"/>
      <c r="JD217" s="307"/>
      <c r="JE217" s="307"/>
      <c r="JF217" s="307"/>
      <c r="JG217" s="307"/>
      <c r="JH217" s="307"/>
      <c r="JI217" s="307"/>
      <c r="JJ217" s="307"/>
      <c r="JK217" s="307"/>
      <c r="JL217" s="307"/>
      <c r="JM217" s="307"/>
      <c r="JN217" s="307"/>
      <c r="JO217" s="307"/>
      <c r="JP217" s="307"/>
      <c r="JQ217" s="307"/>
      <c r="JR217" s="307"/>
      <c r="JS217" s="307"/>
      <c r="JT217" s="307"/>
      <c r="JU217" s="307"/>
      <c r="JV217" s="307"/>
      <c r="JW217" s="307"/>
      <c r="JX217" s="307"/>
      <c r="JY217" s="307"/>
      <c r="JZ217" s="307"/>
      <c r="KA217" s="307"/>
      <c r="KB217" s="307"/>
      <c r="KC217" s="307"/>
      <c r="KD217" s="307"/>
      <c r="KE217" s="307"/>
      <c r="KF217" s="307"/>
      <c r="KG217" s="307"/>
      <c r="KH217" s="307"/>
      <c r="KI217" s="396"/>
      <c r="KJ217" s="396"/>
      <c r="KK217" s="396"/>
      <c r="KL217" s="396"/>
      <c r="KM217" s="336"/>
      <c r="KN217" s="336"/>
      <c r="KO217" s="396"/>
      <c r="KP217" s="396"/>
      <c r="KQ217" s="336"/>
      <c r="KR217" s="336"/>
      <c r="KS217" s="336"/>
      <c r="KT217" s="336"/>
      <c r="KU217" s="397">
        <v>26</v>
      </c>
      <c r="KV217" s="398">
        <v>16</v>
      </c>
      <c r="KW217" s="399">
        <v>34.75</v>
      </c>
      <c r="KX217" s="399">
        <v>8.33</v>
      </c>
      <c r="KY217" s="399">
        <f t="shared" si="76"/>
        <v>-1.0504201680672269</v>
      </c>
    </row>
    <row r="218" spans="14:311" s="56" customFormat="1" ht="15" customHeight="1">
      <c r="N218" s="395"/>
      <c r="O218" s="330"/>
      <c r="P218" s="330"/>
      <c r="Q218" s="341"/>
      <c r="R218" s="341"/>
      <c r="S218" s="341"/>
      <c r="T218" s="330"/>
      <c r="U218" s="341"/>
      <c r="W218" s="342"/>
      <c r="X218" s="342"/>
      <c r="Y218" s="342"/>
      <c r="Z218" s="342"/>
      <c r="AA218" s="342"/>
      <c r="AB218" s="342"/>
      <c r="AC218" s="342"/>
      <c r="AD218" s="342"/>
      <c r="AE218" s="342"/>
      <c r="AG218" s="354">
        <v>16</v>
      </c>
      <c r="AH218" s="354"/>
      <c r="AI218" s="356" t="s">
        <v>132</v>
      </c>
      <c r="AJ218" s="356" t="s">
        <v>186</v>
      </c>
      <c r="AK218" s="356" t="s">
        <v>130</v>
      </c>
      <c r="AL218" s="356" t="s">
        <v>138</v>
      </c>
      <c r="AM218" s="356" t="s">
        <v>542</v>
      </c>
      <c r="AN218" s="356" t="s">
        <v>192</v>
      </c>
      <c r="AO218" s="359">
        <v>19</v>
      </c>
      <c r="AP218" s="356" t="s">
        <v>164</v>
      </c>
      <c r="AQ218" s="356" t="s">
        <v>164</v>
      </c>
      <c r="AR218" s="356" t="s">
        <v>585</v>
      </c>
      <c r="AS218" s="356" t="s">
        <v>96</v>
      </c>
      <c r="AT218" s="356" t="s">
        <v>141</v>
      </c>
      <c r="AU218" s="356"/>
      <c r="AV218" s="359">
        <v>16</v>
      </c>
      <c r="AW218" s="359">
        <v>22</v>
      </c>
      <c r="AX218" s="359">
        <v>14</v>
      </c>
      <c r="AY218" s="303">
        <f t="shared" si="61"/>
        <v>39</v>
      </c>
      <c r="AZ218" s="303">
        <f t="shared" si="62"/>
        <v>26</v>
      </c>
      <c r="BA218" s="303">
        <f t="shared" si="63"/>
        <v>20</v>
      </c>
      <c r="BB218" s="303">
        <f t="shared" si="64"/>
        <v>23</v>
      </c>
      <c r="BC218" s="303">
        <f t="shared" si="65"/>
        <v>65</v>
      </c>
      <c r="BD218" s="303">
        <f t="shared" si="66"/>
        <v>37</v>
      </c>
      <c r="BE218" s="303">
        <f t="shared" si="67"/>
        <v>20</v>
      </c>
      <c r="BF218" s="303">
        <f t="shared" si="68"/>
        <v>24</v>
      </c>
      <c r="BG218" s="303">
        <f t="shared" si="69"/>
        <v>24</v>
      </c>
      <c r="BH218" s="303"/>
      <c r="BI218" s="303">
        <f t="shared" si="70"/>
        <v>37</v>
      </c>
      <c r="BJ218" s="303">
        <f t="shared" si="71"/>
        <v>30</v>
      </c>
      <c r="BK218" s="303">
        <f t="shared" si="72"/>
        <v>92</v>
      </c>
      <c r="BL218" s="303">
        <f t="shared" si="73"/>
        <v>17</v>
      </c>
      <c r="BM218" s="303">
        <f t="shared" si="74"/>
        <v>23</v>
      </c>
      <c r="BN218" s="303" t="str">
        <f t="shared" si="75"/>
        <v>-</v>
      </c>
      <c r="CB218" s="378"/>
      <c r="CC218" s="334"/>
      <c r="CD218" s="334"/>
      <c r="CE218" s="334"/>
      <c r="CF218" s="334"/>
      <c r="CG218" s="334"/>
      <c r="CH218" s="334"/>
      <c r="CI218" s="334"/>
      <c r="CJ218" s="332"/>
      <c r="CK218" s="332"/>
      <c r="CL218" s="332"/>
      <c r="CM218" s="332"/>
      <c r="CN218" s="332"/>
      <c r="CO218" s="332"/>
      <c r="CP218" s="332"/>
      <c r="CQ218" s="332"/>
      <c r="CR218" s="313"/>
      <c r="CS218" s="313"/>
      <c r="CT218" s="332"/>
      <c r="CU218" s="332"/>
      <c r="CV218" s="332"/>
      <c r="CW218" s="332"/>
      <c r="CX218" s="332"/>
      <c r="CY218" s="332"/>
      <c r="CZ218" s="332"/>
      <c r="DA218" s="332"/>
      <c r="DB218" s="332"/>
      <c r="DC218" s="332"/>
      <c r="DD218" s="332"/>
      <c r="DE218" s="332"/>
      <c r="DF218" s="332"/>
      <c r="DG218" s="332"/>
      <c r="DH218" s="332"/>
      <c r="DI218" s="313"/>
      <c r="DJ218" s="314"/>
      <c r="DK218" s="315"/>
      <c r="DL218" s="307"/>
      <c r="DM218" s="307"/>
      <c r="DN218" s="307"/>
      <c r="DO218" s="307"/>
      <c r="DP218" s="307"/>
      <c r="DQ218" s="307"/>
      <c r="DR218" s="307"/>
      <c r="DS218" s="307"/>
      <c r="DT218" s="307"/>
      <c r="DU218" s="307"/>
      <c r="DV218" s="307"/>
      <c r="DW218" s="307"/>
      <c r="DX218" s="307"/>
      <c r="DY218" s="307"/>
      <c r="DZ218" s="307"/>
      <c r="EA218" s="307"/>
      <c r="EB218" s="307"/>
      <c r="EC218" s="307"/>
      <c r="ED218" s="307"/>
      <c r="EE218" s="307"/>
      <c r="EF218" s="307"/>
      <c r="EG218" s="307"/>
      <c r="EH218" s="307"/>
      <c r="EI218" s="307"/>
      <c r="EJ218" s="307"/>
      <c r="EK218" s="307"/>
      <c r="EL218" s="307"/>
      <c r="EM218" s="307"/>
      <c r="EN218" s="307"/>
      <c r="EO218" s="307"/>
      <c r="EP218" s="307"/>
      <c r="EQ218" s="307"/>
      <c r="ER218" s="307"/>
      <c r="ES218" s="307"/>
      <c r="ET218" s="307"/>
      <c r="EU218" s="307"/>
      <c r="EV218" s="390"/>
      <c r="EW218" s="390"/>
      <c r="EX218" s="307"/>
      <c r="EY218" s="307"/>
      <c r="EZ218" s="307"/>
      <c r="FA218" s="307"/>
      <c r="FB218" s="307"/>
      <c r="FC218" s="307"/>
      <c r="FD218" s="307"/>
      <c r="FE218" s="307"/>
      <c r="FF218" s="307"/>
      <c r="FG218" s="307"/>
      <c r="FH218" s="307"/>
      <c r="FI218" s="307"/>
      <c r="FJ218" s="305"/>
      <c r="FK218" s="305"/>
      <c r="FL218" s="305"/>
      <c r="FM218" s="305"/>
      <c r="FN218" s="305"/>
      <c r="FO218" s="305"/>
      <c r="FP218" s="305"/>
      <c r="FQ218" s="305"/>
      <c r="FR218" s="305"/>
      <c r="FS218" s="305"/>
      <c r="FT218" s="305"/>
      <c r="FU218" s="305"/>
      <c r="FV218" s="305"/>
      <c r="FW218" s="305"/>
      <c r="FX218" s="305"/>
      <c r="FY218" s="305"/>
      <c r="FZ218" s="309"/>
      <c r="GA218" s="305"/>
      <c r="GB218" s="305"/>
      <c r="GC218" s="305"/>
      <c r="GD218" s="305"/>
      <c r="GE218" s="305"/>
      <c r="GF218" s="305"/>
      <c r="GG218" s="305"/>
      <c r="GH218" s="305"/>
      <c r="GI218" s="305"/>
      <c r="GJ218" s="324"/>
      <c r="GK218" s="307"/>
      <c r="GL218" s="307"/>
      <c r="GM218" s="307"/>
      <c r="GN218" s="307"/>
      <c r="GO218" s="307"/>
      <c r="GP218" s="307"/>
      <c r="GQ218" s="307"/>
      <c r="GR218" s="307"/>
      <c r="GS218" s="307"/>
      <c r="GT218" s="307"/>
      <c r="GU218" s="307"/>
      <c r="GV218" s="307"/>
      <c r="GW218" s="307"/>
      <c r="GX218" s="307"/>
      <c r="GY218" s="307"/>
      <c r="GZ218" s="307"/>
      <c r="HA218" s="307"/>
      <c r="HB218" s="307"/>
      <c r="HC218" s="307"/>
      <c r="HD218" s="307"/>
      <c r="HE218" s="307"/>
      <c r="HF218" s="307"/>
      <c r="HG218" s="307"/>
      <c r="HH218" s="307"/>
      <c r="HI218" s="307"/>
      <c r="HJ218" s="307"/>
      <c r="HK218" s="307"/>
      <c r="HL218" s="307"/>
      <c r="HM218" s="307"/>
      <c r="HN218" s="307"/>
      <c r="HO218" s="307"/>
      <c r="HP218" s="307"/>
      <c r="HQ218" s="307"/>
      <c r="HR218" s="307"/>
      <c r="HS218" s="307"/>
      <c r="HT218" s="307"/>
      <c r="HU218" s="307"/>
      <c r="HV218" s="307"/>
      <c r="HW218" s="307"/>
      <c r="HX218" s="307"/>
      <c r="HY218" s="307"/>
      <c r="HZ218" s="307"/>
      <c r="IA218" s="307"/>
      <c r="IB218" s="307"/>
      <c r="IC218" s="307"/>
      <c r="ID218" s="307"/>
      <c r="IE218" s="307"/>
      <c r="IF218" s="307"/>
      <c r="IG218" s="307"/>
      <c r="IH218" s="307"/>
      <c r="II218" s="307"/>
      <c r="IJ218" s="307"/>
      <c r="IK218" s="307"/>
      <c r="IL218" s="307"/>
      <c r="IM218" s="307"/>
      <c r="IN218" s="307"/>
      <c r="IO218" s="307"/>
      <c r="IP218" s="307"/>
      <c r="IQ218" s="307"/>
      <c r="IR218" s="307"/>
      <c r="IS218" s="307"/>
      <c r="IT218" s="307"/>
      <c r="IU218" s="307"/>
      <c r="IV218" s="307"/>
      <c r="IW218" s="307"/>
      <c r="IX218" s="307"/>
      <c r="IY218" s="307"/>
      <c r="IZ218" s="307"/>
      <c r="JA218" s="307"/>
      <c r="JB218" s="307"/>
      <c r="JC218" s="307"/>
      <c r="JD218" s="307"/>
      <c r="JE218" s="307"/>
      <c r="JF218" s="307"/>
      <c r="JG218" s="307"/>
      <c r="JH218" s="307"/>
      <c r="JI218" s="307"/>
      <c r="JJ218" s="307"/>
      <c r="JK218" s="307"/>
      <c r="JL218" s="307"/>
      <c r="JM218" s="307"/>
      <c r="JN218" s="307"/>
      <c r="JO218" s="307"/>
      <c r="JP218" s="307"/>
      <c r="JQ218" s="307"/>
      <c r="JR218" s="307"/>
      <c r="JS218" s="307"/>
      <c r="JT218" s="307"/>
      <c r="JU218" s="307"/>
      <c r="JV218" s="307"/>
      <c r="JW218" s="307"/>
      <c r="JX218" s="307"/>
      <c r="JY218" s="307"/>
      <c r="JZ218" s="307"/>
      <c r="KA218" s="307"/>
      <c r="KB218" s="307"/>
      <c r="KC218" s="307"/>
      <c r="KD218" s="307"/>
      <c r="KE218" s="307"/>
      <c r="KF218" s="307"/>
      <c r="KG218" s="307"/>
      <c r="KH218" s="307"/>
      <c r="KI218" s="396"/>
      <c r="KJ218" s="396"/>
      <c r="KK218" s="396"/>
      <c r="KL218" s="396"/>
      <c r="KM218" s="336"/>
      <c r="KN218" s="336"/>
      <c r="KO218" s="396"/>
      <c r="KP218" s="396"/>
      <c r="KQ218" s="336"/>
      <c r="KR218" s="336"/>
      <c r="KS218" s="336"/>
      <c r="KT218" s="336"/>
      <c r="KU218" s="397">
        <v>27</v>
      </c>
      <c r="KV218" s="398">
        <v>18</v>
      </c>
      <c r="KW218" s="399">
        <v>34.75</v>
      </c>
      <c r="KX218" s="399">
        <v>8.33</v>
      </c>
      <c r="KY218" s="399">
        <f t="shared" si="76"/>
        <v>-0.93037214885954378</v>
      </c>
    </row>
    <row r="219" spans="14:311" s="56" customFormat="1" ht="15" customHeight="1">
      <c r="N219" s="395"/>
      <c r="O219" s="330"/>
      <c r="P219" s="330"/>
      <c r="Q219" s="341"/>
      <c r="R219" s="341"/>
      <c r="S219" s="341"/>
      <c r="T219" s="330"/>
      <c r="U219" s="341"/>
      <c r="W219" s="342"/>
      <c r="X219" s="342"/>
      <c r="Y219" s="342"/>
      <c r="Z219" s="342"/>
      <c r="AA219" s="342"/>
      <c r="AB219" s="342"/>
      <c r="AC219" s="342"/>
      <c r="AD219" s="342"/>
      <c r="AE219" s="342"/>
      <c r="AG219" s="354">
        <v>17</v>
      </c>
      <c r="AH219" s="354"/>
      <c r="AI219" s="356" t="s">
        <v>136</v>
      </c>
      <c r="AJ219" s="356" t="s">
        <v>74</v>
      </c>
      <c r="AK219" s="359">
        <v>20</v>
      </c>
      <c r="AL219" s="356" t="s">
        <v>140</v>
      </c>
      <c r="AM219" s="359">
        <v>65</v>
      </c>
      <c r="AN219" s="356" t="s">
        <v>195</v>
      </c>
      <c r="AO219" s="359">
        <v>20</v>
      </c>
      <c r="AP219" s="356" t="s">
        <v>89</v>
      </c>
      <c r="AQ219" s="356" t="s">
        <v>89</v>
      </c>
      <c r="AR219" s="356" t="s">
        <v>283</v>
      </c>
      <c r="AS219" s="356" t="s">
        <v>99</v>
      </c>
      <c r="AT219" s="356" t="s">
        <v>620</v>
      </c>
      <c r="AU219" s="356"/>
      <c r="AV219" s="359">
        <v>17</v>
      </c>
      <c r="AW219" s="359">
        <v>23</v>
      </c>
      <c r="AX219" s="371" t="s">
        <v>0</v>
      </c>
      <c r="AY219" s="303">
        <f t="shared" si="61"/>
        <v>43</v>
      </c>
      <c r="AZ219" s="303">
        <f t="shared" si="62"/>
        <v>29</v>
      </c>
      <c r="BA219" s="303">
        <f t="shared" si="63"/>
        <v>21</v>
      </c>
      <c r="BB219" s="303">
        <f t="shared" si="64"/>
        <v>25</v>
      </c>
      <c r="BC219" s="303" t="str">
        <f t="shared" si="65"/>
        <v>-</v>
      </c>
      <c r="BD219" s="303">
        <f t="shared" si="66"/>
        <v>39</v>
      </c>
      <c r="BE219" s="303">
        <f t="shared" si="67"/>
        <v>21</v>
      </c>
      <c r="BF219" s="303">
        <f t="shared" si="68"/>
        <v>26</v>
      </c>
      <c r="BG219" s="303">
        <f t="shared" si="69"/>
        <v>26</v>
      </c>
      <c r="BH219" s="303"/>
      <c r="BI219" s="303">
        <f t="shared" si="70"/>
        <v>40</v>
      </c>
      <c r="BJ219" s="303">
        <f t="shared" si="71"/>
        <v>32</v>
      </c>
      <c r="BK219" s="303">
        <f t="shared" si="72"/>
        <v>99</v>
      </c>
      <c r="BL219" s="303">
        <f t="shared" si="73"/>
        <v>18</v>
      </c>
      <c r="BM219" s="303">
        <f t="shared" si="74"/>
        <v>24</v>
      </c>
      <c r="BN219" s="303">
        <f t="shared" si="75"/>
        <v>15</v>
      </c>
      <c r="CB219" s="378"/>
      <c r="CC219" s="334"/>
      <c r="CD219" s="334"/>
      <c r="CE219" s="334"/>
      <c r="CF219" s="334"/>
      <c r="CG219" s="334"/>
      <c r="CH219" s="334"/>
      <c r="CI219" s="334"/>
      <c r="CJ219" s="332"/>
      <c r="CK219" s="332"/>
      <c r="CL219" s="332"/>
      <c r="CM219" s="332"/>
      <c r="CN219" s="332"/>
      <c r="CO219" s="332"/>
      <c r="CP219" s="332"/>
      <c r="CQ219" s="332"/>
      <c r="CR219" s="313"/>
      <c r="CS219" s="313"/>
      <c r="CT219" s="334"/>
      <c r="CU219" s="334"/>
      <c r="CV219" s="334"/>
      <c r="CW219" s="334"/>
      <c r="CX219" s="332"/>
      <c r="CY219" s="332"/>
      <c r="CZ219" s="332"/>
      <c r="DA219" s="332"/>
      <c r="DB219" s="332"/>
      <c r="DC219" s="332"/>
      <c r="DD219" s="332"/>
      <c r="DE219" s="332"/>
      <c r="DF219" s="332"/>
      <c r="DG219" s="332"/>
      <c r="DH219" s="332"/>
      <c r="DI219" s="313"/>
      <c r="DJ219" s="314"/>
      <c r="DK219" s="315"/>
      <c r="DL219" s="307"/>
      <c r="DM219" s="307"/>
      <c r="DN219" s="307"/>
      <c r="DO219" s="307"/>
      <c r="DP219" s="307"/>
      <c r="DQ219" s="307"/>
      <c r="DR219" s="307"/>
      <c r="DS219" s="307"/>
      <c r="DT219" s="307"/>
      <c r="DU219" s="307"/>
      <c r="DV219" s="307"/>
      <c r="DW219" s="307"/>
      <c r="DX219" s="307"/>
      <c r="DY219" s="307"/>
      <c r="DZ219" s="307"/>
      <c r="EA219" s="307"/>
      <c r="EB219" s="307"/>
      <c r="EC219" s="307"/>
      <c r="ED219" s="307"/>
      <c r="EE219" s="307"/>
      <c r="EF219" s="307"/>
      <c r="EG219" s="307"/>
      <c r="EH219" s="307"/>
      <c r="EI219" s="307"/>
      <c r="EJ219" s="307"/>
      <c r="EK219" s="307"/>
      <c r="EL219" s="307"/>
      <c r="EM219" s="307"/>
      <c r="EN219" s="307"/>
      <c r="EO219" s="307"/>
      <c r="EP219" s="307"/>
      <c r="EQ219" s="307"/>
      <c r="ER219" s="307"/>
      <c r="ES219" s="307"/>
      <c r="ET219" s="307"/>
      <c r="EU219" s="307"/>
      <c r="EV219" s="390"/>
      <c r="EW219" s="390"/>
      <c r="EX219" s="307"/>
      <c r="EY219" s="307"/>
      <c r="EZ219" s="307"/>
      <c r="FA219" s="307"/>
      <c r="FB219" s="307"/>
      <c r="FC219" s="307"/>
      <c r="FD219" s="307"/>
      <c r="FE219" s="307"/>
      <c r="FF219" s="307"/>
      <c r="FG219" s="307"/>
      <c r="FH219" s="307"/>
      <c r="FI219" s="307"/>
      <c r="FJ219" s="305"/>
      <c r="FK219" s="305"/>
      <c r="FL219" s="305"/>
      <c r="FM219" s="305"/>
      <c r="FN219" s="305"/>
      <c r="FO219" s="305"/>
      <c r="FP219" s="305"/>
      <c r="FQ219" s="305"/>
      <c r="FR219" s="305"/>
      <c r="FS219" s="305"/>
      <c r="FT219" s="305"/>
      <c r="FU219" s="305"/>
      <c r="FV219" s="305"/>
      <c r="FW219" s="305"/>
      <c r="FX219" s="305"/>
      <c r="FY219" s="305"/>
      <c r="FZ219" s="309"/>
      <c r="GA219" s="305"/>
      <c r="GB219" s="305"/>
      <c r="GC219" s="305"/>
      <c r="GD219" s="305"/>
      <c r="GE219" s="305"/>
      <c r="GF219" s="305"/>
      <c r="GG219" s="305"/>
      <c r="GH219" s="305"/>
      <c r="GI219" s="305"/>
      <c r="GJ219" s="324"/>
      <c r="GK219" s="307"/>
      <c r="GL219" s="307"/>
      <c r="GM219" s="307"/>
      <c r="GN219" s="307"/>
      <c r="GO219" s="307"/>
      <c r="GP219" s="307"/>
      <c r="GQ219" s="307"/>
      <c r="GR219" s="307"/>
      <c r="GS219" s="307"/>
      <c r="GT219" s="307"/>
      <c r="GU219" s="307"/>
      <c r="GV219" s="307"/>
      <c r="GW219" s="307"/>
      <c r="GX219" s="307"/>
      <c r="GY219" s="307"/>
      <c r="GZ219" s="307"/>
      <c r="HA219" s="307"/>
      <c r="HB219" s="307"/>
      <c r="HC219" s="307"/>
      <c r="HD219" s="307"/>
      <c r="HE219" s="307"/>
      <c r="HF219" s="307"/>
      <c r="HG219" s="307"/>
      <c r="HH219" s="307"/>
      <c r="HI219" s="307"/>
      <c r="HJ219" s="307"/>
      <c r="HK219" s="307"/>
      <c r="HL219" s="307"/>
      <c r="HM219" s="307"/>
      <c r="HN219" s="307"/>
      <c r="HO219" s="307"/>
      <c r="HP219" s="307"/>
      <c r="HQ219" s="307"/>
      <c r="HR219" s="307"/>
      <c r="HS219" s="307"/>
      <c r="HT219" s="307"/>
      <c r="HU219" s="307"/>
      <c r="HV219" s="307"/>
      <c r="HW219" s="307"/>
      <c r="HX219" s="307"/>
      <c r="HY219" s="307"/>
      <c r="HZ219" s="307"/>
      <c r="IA219" s="307"/>
      <c r="IB219" s="307"/>
      <c r="IC219" s="307"/>
      <c r="ID219" s="307"/>
      <c r="IE219" s="307"/>
      <c r="IF219" s="307"/>
      <c r="IG219" s="307"/>
      <c r="IH219" s="307"/>
      <c r="II219" s="307"/>
      <c r="IJ219" s="307"/>
      <c r="IK219" s="307"/>
      <c r="IL219" s="307"/>
      <c r="IM219" s="307"/>
      <c r="IN219" s="307"/>
      <c r="IO219" s="307"/>
      <c r="IP219" s="307"/>
      <c r="IQ219" s="307"/>
      <c r="IR219" s="307"/>
      <c r="IS219" s="307"/>
      <c r="IT219" s="307"/>
      <c r="IU219" s="307"/>
      <c r="IV219" s="307"/>
      <c r="IW219" s="307"/>
      <c r="IX219" s="307"/>
      <c r="IY219" s="307"/>
      <c r="IZ219" s="307"/>
      <c r="JA219" s="307"/>
      <c r="JB219" s="307"/>
      <c r="JC219" s="307"/>
      <c r="JD219" s="307"/>
      <c r="JE219" s="307"/>
      <c r="JF219" s="307"/>
      <c r="JG219" s="307"/>
      <c r="JH219" s="307"/>
      <c r="JI219" s="307"/>
      <c r="JJ219" s="307"/>
      <c r="JK219" s="307"/>
      <c r="JL219" s="307"/>
      <c r="JM219" s="307"/>
      <c r="JN219" s="307"/>
      <c r="JO219" s="307"/>
      <c r="JP219" s="307"/>
      <c r="JQ219" s="307"/>
      <c r="JR219" s="307"/>
      <c r="JS219" s="307"/>
      <c r="JT219" s="307"/>
      <c r="JU219" s="307"/>
      <c r="JV219" s="307"/>
      <c r="JW219" s="307"/>
      <c r="JX219" s="307"/>
      <c r="JY219" s="307"/>
      <c r="JZ219" s="307"/>
      <c r="KA219" s="307"/>
      <c r="KB219" s="307"/>
      <c r="KC219" s="307"/>
      <c r="KD219" s="307"/>
      <c r="KE219" s="307"/>
      <c r="KF219" s="307"/>
      <c r="KG219" s="307"/>
      <c r="KH219" s="307"/>
      <c r="KI219" s="396"/>
      <c r="KJ219" s="396"/>
      <c r="KK219" s="396"/>
      <c r="KL219" s="396"/>
      <c r="KM219" s="336"/>
      <c r="KN219" s="336"/>
      <c r="KO219" s="396"/>
      <c r="KP219" s="396"/>
      <c r="KQ219" s="336"/>
      <c r="KR219" s="336"/>
      <c r="KS219" s="336"/>
      <c r="KT219" s="336"/>
      <c r="KU219" s="397">
        <v>28</v>
      </c>
      <c r="KV219" s="398">
        <v>20</v>
      </c>
      <c r="KW219" s="399">
        <v>34.75</v>
      </c>
      <c r="KX219" s="399">
        <v>8.33</v>
      </c>
      <c r="KY219" s="399">
        <f t="shared" si="76"/>
        <v>-0.81032412965186074</v>
      </c>
    </row>
    <row r="220" spans="14:311" s="56" customFormat="1" ht="15" customHeight="1">
      <c r="N220" s="395"/>
      <c r="O220" s="330"/>
      <c r="P220" s="330"/>
      <c r="Q220" s="341"/>
      <c r="R220" s="330"/>
      <c r="S220" s="330"/>
      <c r="T220" s="330"/>
      <c r="U220" s="330"/>
      <c r="W220" s="342"/>
      <c r="X220" s="342"/>
      <c r="Y220" s="342"/>
      <c r="Z220" s="342"/>
      <c r="AA220" s="342"/>
      <c r="AB220" s="342"/>
      <c r="AC220" s="342"/>
      <c r="AD220" s="342"/>
      <c r="AE220" s="342"/>
      <c r="AG220" s="354">
        <v>18</v>
      </c>
      <c r="AH220" s="354"/>
      <c r="AI220" s="356" t="s">
        <v>90</v>
      </c>
      <c r="AJ220" s="356" t="s">
        <v>165</v>
      </c>
      <c r="AK220" s="359">
        <v>21</v>
      </c>
      <c r="AL220" s="359">
        <v>25</v>
      </c>
      <c r="AM220" s="371" t="s">
        <v>0</v>
      </c>
      <c r="AN220" s="356" t="s">
        <v>143</v>
      </c>
      <c r="AO220" s="359">
        <v>21</v>
      </c>
      <c r="AP220" s="356" t="s">
        <v>74</v>
      </c>
      <c r="AQ220" s="356" t="s">
        <v>93</v>
      </c>
      <c r="AR220" s="356" t="s">
        <v>87</v>
      </c>
      <c r="AS220" s="356" t="s">
        <v>102</v>
      </c>
      <c r="AT220" s="356" t="s">
        <v>621</v>
      </c>
      <c r="AU220" s="356"/>
      <c r="AV220" s="359">
        <v>18</v>
      </c>
      <c r="AW220" s="356" t="s">
        <v>89</v>
      </c>
      <c r="AX220" s="359">
        <v>15</v>
      </c>
      <c r="AY220" s="303">
        <f t="shared" si="61"/>
        <v>47</v>
      </c>
      <c r="AZ220" s="303">
        <f t="shared" si="62"/>
        <v>31</v>
      </c>
      <c r="BA220" s="303">
        <f t="shared" si="63"/>
        <v>22</v>
      </c>
      <c r="BB220" s="303">
        <f t="shared" si="64"/>
        <v>26</v>
      </c>
      <c r="BC220" s="303" t="str">
        <f t="shared" si="65"/>
        <v>-</v>
      </c>
      <c r="BD220" s="303">
        <f t="shared" si="66"/>
        <v>42</v>
      </c>
      <c r="BE220" s="303">
        <f t="shared" si="67"/>
        <v>22</v>
      </c>
      <c r="BF220" s="303">
        <f t="shared" si="68"/>
        <v>29</v>
      </c>
      <c r="BG220" s="303">
        <f t="shared" si="69"/>
        <v>28</v>
      </c>
      <c r="BH220" s="303"/>
      <c r="BI220" s="303">
        <f t="shared" si="70"/>
        <v>43</v>
      </c>
      <c r="BJ220" s="303">
        <f t="shared" si="71"/>
        <v>34</v>
      </c>
      <c r="BK220" s="303">
        <f t="shared" si="72"/>
        <v>106</v>
      </c>
      <c r="BL220" s="303">
        <f t="shared" si="73"/>
        <v>19</v>
      </c>
      <c r="BM220" s="303">
        <f t="shared" si="74"/>
        <v>26</v>
      </c>
      <c r="BN220" s="303">
        <f t="shared" si="75"/>
        <v>16</v>
      </c>
      <c r="CB220" s="378"/>
      <c r="CC220" s="334"/>
      <c r="CD220" s="334"/>
      <c r="CE220" s="334"/>
      <c r="CF220" s="334"/>
      <c r="CG220" s="334"/>
      <c r="CH220" s="334"/>
      <c r="CI220" s="334"/>
      <c r="CJ220" s="332"/>
      <c r="CK220" s="332"/>
      <c r="CL220" s="332"/>
      <c r="CM220" s="332"/>
      <c r="CN220" s="332"/>
      <c r="CO220" s="332"/>
      <c r="CP220" s="332"/>
      <c r="CQ220" s="332"/>
      <c r="CR220" s="313"/>
      <c r="CS220" s="313"/>
      <c r="CT220" s="334"/>
      <c r="CU220" s="334"/>
      <c r="CV220" s="334"/>
      <c r="CW220" s="334"/>
      <c r="CX220" s="332"/>
      <c r="CY220" s="332"/>
      <c r="CZ220" s="332"/>
      <c r="DA220" s="332"/>
      <c r="DB220" s="332"/>
      <c r="DC220" s="332"/>
      <c r="DD220" s="332"/>
      <c r="DE220" s="332"/>
      <c r="DF220" s="332"/>
      <c r="DG220" s="332"/>
      <c r="DH220" s="332"/>
      <c r="DI220" s="313"/>
      <c r="DJ220" s="358"/>
      <c r="DK220" s="315"/>
      <c r="DL220" s="307"/>
      <c r="DM220" s="307"/>
      <c r="DN220" s="307"/>
      <c r="DO220" s="307"/>
      <c r="DP220" s="307"/>
      <c r="DQ220" s="307"/>
      <c r="DR220" s="307"/>
      <c r="DS220" s="307"/>
      <c r="DT220" s="307"/>
      <c r="DU220" s="307"/>
      <c r="DV220" s="307"/>
      <c r="DW220" s="307"/>
      <c r="DX220" s="307"/>
      <c r="DY220" s="307"/>
      <c r="DZ220" s="307"/>
      <c r="EA220" s="307"/>
      <c r="EB220" s="307"/>
      <c r="EC220" s="307"/>
      <c r="ED220" s="307"/>
      <c r="EE220" s="307"/>
      <c r="EF220" s="307"/>
      <c r="EG220" s="307"/>
      <c r="EH220" s="307"/>
      <c r="EI220" s="307"/>
      <c r="EJ220" s="307"/>
      <c r="EK220" s="307"/>
      <c r="EL220" s="307"/>
      <c r="EM220" s="307"/>
      <c r="EN220" s="307"/>
      <c r="EO220" s="307"/>
      <c r="EP220" s="307"/>
      <c r="EQ220" s="307"/>
      <c r="ER220" s="307"/>
      <c r="ES220" s="307"/>
      <c r="ET220" s="307"/>
      <c r="EU220" s="307"/>
      <c r="EV220" s="390"/>
      <c r="EW220" s="390"/>
      <c r="EX220" s="307"/>
      <c r="EY220" s="307"/>
      <c r="EZ220" s="307"/>
      <c r="FA220" s="307"/>
      <c r="FB220" s="307"/>
      <c r="FC220" s="307"/>
      <c r="FD220" s="307"/>
      <c r="FE220" s="307"/>
      <c r="FF220" s="307"/>
      <c r="FG220" s="307"/>
      <c r="FH220" s="307"/>
      <c r="FI220" s="307"/>
      <c r="FJ220" s="305"/>
      <c r="FK220" s="305"/>
      <c r="FL220" s="305"/>
      <c r="FM220" s="305"/>
      <c r="FN220" s="305"/>
      <c r="FO220" s="305"/>
      <c r="FP220" s="305"/>
      <c r="FQ220" s="305"/>
      <c r="FR220" s="305"/>
      <c r="FS220" s="305"/>
      <c r="FT220" s="305"/>
      <c r="FU220" s="305"/>
      <c r="FV220" s="305"/>
      <c r="FW220" s="305"/>
      <c r="FX220" s="305"/>
      <c r="FY220" s="305"/>
      <c r="FZ220" s="309"/>
      <c r="GA220" s="305"/>
      <c r="GB220" s="305"/>
      <c r="GC220" s="305"/>
      <c r="GD220" s="305"/>
      <c r="GE220" s="305"/>
      <c r="GF220" s="305"/>
      <c r="GG220" s="305"/>
      <c r="GH220" s="305"/>
      <c r="GI220" s="305"/>
      <c r="GJ220" s="324"/>
      <c r="GK220" s="307"/>
      <c r="GL220" s="307"/>
      <c r="GM220" s="307"/>
      <c r="GN220" s="307"/>
      <c r="GO220" s="307"/>
      <c r="GP220" s="307"/>
      <c r="GQ220" s="307"/>
      <c r="GR220" s="307"/>
      <c r="GS220" s="307"/>
      <c r="GT220" s="307"/>
      <c r="GU220" s="307"/>
      <c r="GV220" s="307"/>
      <c r="GW220" s="307"/>
      <c r="GX220" s="307"/>
      <c r="GY220" s="307"/>
      <c r="GZ220" s="307"/>
      <c r="HA220" s="307"/>
      <c r="HB220" s="307"/>
      <c r="HC220" s="307"/>
      <c r="HD220" s="307"/>
      <c r="HE220" s="307"/>
      <c r="HF220" s="307"/>
      <c r="HG220" s="307"/>
      <c r="HH220" s="307"/>
      <c r="HI220" s="307"/>
      <c r="HJ220" s="307"/>
      <c r="HK220" s="307"/>
      <c r="HL220" s="307"/>
      <c r="HM220" s="307"/>
      <c r="HN220" s="307"/>
      <c r="HO220" s="307"/>
      <c r="HP220" s="307"/>
      <c r="HQ220" s="307"/>
      <c r="HR220" s="307"/>
      <c r="HS220" s="307"/>
      <c r="HT220" s="307"/>
      <c r="HU220" s="307"/>
      <c r="HV220" s="307"/>
      <c r="HW220" s="307"/>
      <c r="HX220" s="307"/>
      <c r="HY220" s="307"/>
      <c r="HZ220" s="307"/>
      <c r="IA220" s="307"/>
      <c r="IB220" s="307"/>
      <c r="IC220" s="307"/>
      <c r="ID220" s="307"/>
      <c r="IE220" s="307"/>
      <c r="IF220" s="307"/>
      <c r="IG220" s="307"/>
      <c r="IH220" s="307"/>
      <c r="II220" s="307"/>
      <c r="IJ220" s="307"/>
      <c r="IK220" s="307"/>
      <c r="IL220" s="307"/>
      <c r="IM220" s="307"/>
      <c r="IN220" s="307"/>
      <c r="IO220" s="307"/>
      <c r="IP220" s="307"/>
      <c r="IQ220" s="307"/>
      <c r="IR220" s="307"/>
      <c r="IS220" s="307"/>
      <c r="IT220" s="307"/>
      <c r="IU220" s="307"/>
      <c r="IV220" s="307"/>
      <c r="IW220" s="307"/>
      <c r="IX220" s="307"/>
      <c r="IY220" s="307"/>
      <c r="IZ220" s="307"/>
      <c r="JA220" s="307"/>
      <c r="JB220" s="307"/>
      <c r="JC220" s="307"/>
      <c r="JD220" s="307"/>
      <c r="JE220" s="307"/>
      <c r="JF220" s="307"/>
      <c r="JG220" s="307"/>
      <c r="JH220" s="307"/>
      <c r="JI220" s="307"/>
      <c r="JJ220" s="307"/>
      <c r="JK220" s="307"/>
      <c r="JL220" s="307"/>
      <c r="JM220" s="307"/>
      <c r="JN220" s="307"/>
      <c r="JO220" s="307"/>
      <c r="JP220" s="307"/>
      <c r="JQ220" s="307"/>
      <c r="JR220" s="307"/>
      <c r="JS220" s="307"/>
      <c r="JT220" s="307"/>
      <c r="JU220" s="307"/>
      <c r="JV220" s="307"/>
      <c r="JW220" s="307"/>
      <c r="JX220" s="307"/>
      <c r="JY220" s="307"/>
      <c r="JZ220" s="307"/>
      <c r="KA220" s="307"/>
      <c r="KB220" s="307"/>
      <c r="KC220" s="307"/>
      <c r="KD220" s="307"/>
      <c r="KE220" s="307"/>
      <c r="KF220" s="307"/>
      <c r="KG220" s="307"/>
      <c r="KH220" s="307"/>
      <c r="KI220" s="396"/>
      <c r="KJ220" s="396"/>
      <c r="KK220" s="396"/>
      <c r="KL220" s="396"/>
      <c r="KM220" s="336"/>
      <c r="KN220" s="336"/>
      <c r="KO220" s="396"/>
      <c r="KP220" s="396"/>
      <c r="KQ220" s="336"/>
      <c r="KR220" s="336"/>
      <c r="KS220" s="336"/>
      <c r="KT220" s="336"/>
      <c r="KU220" s="397">
        <v>29</v>
      </c>
      <c r="KV220" s="398">
        <v>22</v>
      </c>
      <c r="KW220" s="399">
        <v>34.75</v>
      </c>
      <c r="KX220" s="399">
        <v>8.33</v>
      </c>
      <c r="KY220" s="399">
        <f t="shared" si="76"/>
        <v>-0.69027611044417769</v>
      </c>
    </row>
    <row r="221" spans="14:311" s="56" customFormat="1" ht="15" customHeight="1">
      <c r="N221" s="395"/>
      <c r="O221" s="330"/>
      <c r="P221" s="330"/>
      <c r="Q221" s="341"/>
      <c r="R221" s="341"/>
      <c r="S221" s="341"/>
      <c r="T221" s="330"/>
      <c r="U221" s="341"/>
      <c r="W221" s="342"/>
      <c r="X221" s="342"/>
      <c r="Y221" s="342"/>
      <c r="Z221" s="342"/>
      <c r="AA221" s="342"/>
      <c r="AB221" s="342"/>
      <c r="AC221" s="342"/>
      <c r="AD221" s="342"/>
      <c r="AE221" s="342"/>
      <c r="AG221" s="354">
        <v>19</v>
      </c>
      <c r="AH221" s="354"/>
      <c r="AI221" s="356" t="s">
        <v>622</v>
      </c>
      <c r="AJ221" s="356" t="s">
        <v>604</v>
      </c>
      <c r="AK221" s="356" t="s">
        <v>605</v>
      </c>
      <c r="AL221" s="356" t="s">
        <v>74</v>
      </c>
      <c r="AM221" s="371" t="s">
        <v>0</v>
      </c>
      <c r="AN221" s="356" t="s">
        <v>565</v>
      </c>
      <c r="AO221" s="356" t="s">
        <v>273</v>
      </c>
      <c r="AP221" s="356" t="s">
        <v>623</v>
      </c>
      <c r="AQ221" s="356" t="s">
        <v>624</v>
      </c>
      <c r="AR221" s="356" t="s">
        <v>150</v>
      </c>
      <c r="AS221" s="356" t="s">
        <v>328</v>
      </c>
      <c r="AT221" s="356" t="s">
        <v>625</v>
      </c>
      <c r="AU221" s="356"/>
      <c r="AV221" s="356" t="s">
        <v>626</v>
      </c>
      <c r="AW221" s="356" t="s">
        <v>627</v>
      </c>
      <c r="AX221" s="356" t="s">
        <v>611</v>
      </c>
      <c r="AY221" s="303">
        <f>IF(AI221="-",AI221,IF(ISNUMBER(AI221),AI221,MID(AI221,(FIND("-",AI221)+1),3)+1))</f>
        <v>69</v>
      </c>
      <c r="AZ221" s="303">
        <f>IF(AJ221="-",AJ221,IF(ISNUMBER(AJ221),AJ221,MID(AJ221,(FIND("-",AJ221)+1),3)+1))</f>
        <v>45</v>
      </c>
      <c r="BA221" s="303">
        <f>IF(AK221="-",AK221,IF(ISNUMBER(AK221),AK221,MID(AK221,(FIND("-",AK221)+1),3)+1))</f>
        <v>33</v>
      </c>
      <c r="BB221" s="303">
        <f>IF(AL221="-",AL221,IF(ISNUMBER(AL221),AL221,MID(AL221,(FIND("-",AL221)+1),3)+1))</f>
        <v>29</v>
      </c>
      <c r="BC221" s="303">
        <v>66</v>
      </c>
      <c r="BD221" s="303">
        <f>IF(AN221="-",AN221,IF(ISNUMBER(AN221),AN221,MID(AN221,(FIND("-",AN221)+1),3)+1))</f>
        <v>69</v>
      </c>
      <c r="BE221" s="303">
        <f>IF(AO221="-",AO221,IF(ISNUMBER(AO221),AO221,MID(AO221,(FIND("-",AO221)+1),3)+1))</f>
        <v>31</v>
      </c>
      <c r="BF221" s="303">
        <f>IF(AP221="-",AP221,IF(ISNUMBER(AP221),AP221,MID(AP221,(FIND("-",AP221)+1),3)+1))</f>
        <v>36</v>
      </c>
      <c r="BG221" s="303">
        <f>IF(AQ221="-",AQ221,IF(ISNUMBER(AQ221),AQ221,MID(AQ221,(FIND("-",AQ221)+1),3)+1))</f>
        <v>43</v>
      </c>
      <c r="BH221" s="303"/>
      <c r="BI221" s="303">
        <f>IF(AR221="-",AR221,IF(ISNUMBER(AR221),AR221,MID(AR221,(FIND("-",AR221)+1),3)+1))</f>
        <v>46</v>
      </c>
      <c r="BJ221" s="303">
        <f>IF(AS221="-",AS221,IF(ISNUMBER(AS221),AS221,MID(AS221,(FIND("-",AS221)+1),3)+1))</f>
        <v>39</v>
      </c>
      <c r="BK221" s="303">
        <f>IF(AT221="-",AT221,IF(ISNUMBER(AT221),AT221,MID(AT221,(FIND("-",AT221)+1),3)+1))</f>
        <v>137</v>
      </c>
      <c r="BL221" s="303">
        <f>IF(AV221="-",AV221,IF(ISNUMBER(AV221),AV221,MID(AV221,(FIND("-",AV221)+1),3)+1))</f>
        <v>34</v>
      </c>
      <c r="BM221" s="303">
        <f>IF(AW221="-",AW221,IF(ISNUMBER(AW221),AW221,MID(AW221,(FIND("-",AW221)+1),3)+1))</f>
        <v>35</v>
      </c>
      <c r="BN221" s="303">
        <f>IF(AX221="-",AX221,IF(ISNUMBER(AX221),AX221,MID(AX221,(FIND("-",AX221)+1),3)+1))</f>
        <v>25</v>
      </c>
      <c r="CB221" s="378"/>
      <c r="CC221" s="334"/>
      <c r="CD221" s="334"/>
      <c r="CE221" s="334"/>
      <c r="CF221" s="334"/>
      <c r="CG221" s="334"/>
      <c r="CH221" s="334"/>
      <c r="CI221" s="334"/>
      <c r="CJ221" s="332"/>
      <c r="CK221" s="332"/>
      <c r="CL221" s="332"/>
      <c r="CM221" s="332"/>
      <c r="CN221" s="332"/>
      <c r="CO221" s="332"/>
      <c r="CP221" s="332"/>
      <c r="CQ221" s="332"/>
      <c r="CR221" s="313"/>
      <c r="CS221" s="313"/>
      <c r="CT221" s="334"/>
      <c r="CU221" s="334"/>
      <c r="CV221" s="334"/>
      <c r="CW221" s="334"/>
      <c r="CX221" s="332"/>
      <c r="CY221" s="332"/>
      <c r="CZ221" s="332"/>
      <c r="DA221" s="332"/>
      <c r="DB221" s="332"/>
      <c r="DC221" s="332"/>
      <c r="DD221" s="332"/>
      <c r="DE221" s="332"/>
      <c r="DF221" s="332"/>
      <c r="DG221" s="332"/>
      <c r="DH221" s="332"/>
      <c r="DI221" s="313"/>
      <c r="DJ221" s="358"/>
      <c r="DK221" s="315"/>
      <c r="DL221" s="307"/>
      <c r="DM221" s="307"/>
      <c r="DN221" s="307"/>
      <c r="DO221" s="307"/>
      <c r="DP221" s="307"/>
      <c r="DQ221" s="307"/>
      <c r="DR221" s="307"/>
      <c r="DS221" s="307"/>
      <c r="DT221" s="307"/>
      <c r="DU221" s="307"/>
      <c r="DV221" s="307"/>
      <c r="DW221" s="307"/>
      <c r="DX221" s="307"/>
      <c r="DY221" s="307"/>
      <c r="DZ221" s="307"/>
      <c r="EA221" s="307"/>
      <c r="EB221" s="307"/>
      <c r="EC221" s="307"/>
      <c r="ED221" s="307"/>
      <c r="EE221" s="307"/>
      <c r="EF221" s="307"/>
      <c r="EG221" s="307"/>
      <c r="EH221" s="307"/>
      <c r="EI221" s="307"/>
      <c r="EJ221" s="307"/>
      <c r="EK221" s="307"/>
      <c r="EL221" s="307"/>
      <c r="EM221" s="307"/>
      <c r="EN221" s="307"/>
      <c r="EO221" s="307"/>
      <c r="EP221" s="307"/>
      <c r="EQ221" s="307"/>
      <c r="ER221" s="307"/>
      <c r="ES221" s="307"/>
      <c r="ET221" s="307"/>
      <c r="EU221" s="307"/>
      <c r="EV221" s="390"/>
      <c r="EW221" s="390"/>
      <c r="EX221" s="307"/>
      <c r="EY221" s="307"/>
      <c r="EZ221" s="307"/>
      <c r="FA221" s="307"/>
      <c r="FB221" s="307"/>
      <c r="FC221" s="307"/>
      <c r="FD221" s="307"/>
      <c r="FE221" s="307"/>
      <c r="FF221" s="307"/>
      <c r="FG221" s="307"/>
      <c r="FH221" s="307"/>
      <c r="FI221" s="307"/>
      <c r="FJ221" s="305"/>
      <c r="FK221" s="305"/>
      <c r="FL221" s="305"/>
      <c r="FM221" s="305"/>
      <c r="FN221" s="305"/>
      <c r="FO221" s="305"/>
      <c r="FP221" s="305"/>
      <c r="FQ221" s="305"/>
      <c r="FR221" s="305"/>
      <c r="FS221" s="305"/>
      <c r="FT221" s="305"/>
      <c r="FU221" s="305"/>
      <c r="FV221" s="305"/>
      <c r="FW221" s="305"/>
      <c r="FX221" s="305"/>
      <c r="FY221" s="305"/>
      <c r="FZ221" s="309"/>
      <c r="GA221" s="305"/>
      <c r="GB221" s="305"/>
      <c r="GC221" s="305"/>
      <c r="GD221" s="305"/>
      <c r="GE221" s="305"/>
      <c r="GF221" s="305"/>
      <c r="GG221" s="305"/>
      <c r="GH221" s="305"/>
      <c r="GI221" s="305"/>
      <c r="GJ221" s="324"/>
      <c r="GK221" s="307"/>
      <c r="GL221" s="307"/>
      <c r="GM221" s="307"/>
      <c r="GN221" s="307"/>
      <c r="GO221" s="307"/>
      <c r="GP221" s="307"/>
      <c r="GQ221" s="307"/>
      <c r="GR221" s="307"/>
      <c r="GS221" s="307"/>
      <c r="GT221" s="307"/>
      <c r="GU221" s="307"/>
      <c r="GV221" s="307"/>
      <c r="GW221" s="307"/>
      <c r="GX221" s="307"/>
      <c r="GY221" s="307"/>
      <c r="GZ221" s="307"/>
      <c r="HA221" s="307"/>
      <c r="HB221" s="307"/>
      <c r="HC221" s="307"/>
      <c r="HD221" s="307"/>
      <c r="HE221" s="307"/>
      <c r="HF221" s="307"/>
      <c r="HG221" s="307"/>
      <c r="HH221" s="307"/>
      <c r="HI221" s="307"/>
      <c r="HJ221" s="307"/>
      <c r="HK221" s="307"/>
      <c r="HL221" s="307"/>
      <c r="HM221" s="307"/>
      <c r="HN221" s="307"/>
      <c r="HO221" s="307"/>
      <c r="HP221" s="307"/>
      <c r="HQ221" s="307"/>
      <c r="HR221" s="307"/>
      <c r="HS221" s="307"/>
      <c r="HT221" s="307"/>
      <c r="HU221" s="307"/>
      <c r="HV221" s="307"/>
      <c r="HW221" s="307"/>
      <c r="HX221" s="307"/>
      <c r="HY221" s="307"/>
      <c r="HZ221" s="307"/>
      <c r="IA221" s="307"/>
      <c r="IB221" s="307"/>
      <c r="IC221" s="307"/>
      <c r="ID221" s="307"/>
      <c r="IE221" s="307"/>
      <c r="IF221" s="307"/>
      <c r="IG221" s="307"/>
      <c r="IH221" s="307"/>
      <c r="II221" s="307"/>
      <c r="IJ221" s="307"/>
      <c r="IK221" s="307"/>
      <c r="IL221" s="307"/>
      <c r="IM221" s="307"/>
      <c r="IN221" s="307"/>
      <c r="IO221" s="307"/>
      <c r="IP221" s="307"/>
      <c r="IQ221" s="307"/>
      <c r="IR221" s="307"/>
      <c r="IS221" s="307"/>
      <c r="IT221" s="307"/>
      <c r="IU221" s="307"/>
      <c r="IV221" s="307"/>
      <c r="IW221" s="307"/>
      <c r="IX221" s="307"/>
      <c r="IY221" s="307"/>
      <c r="IZ221" s="307"/>
      <c r="JA221" s="307"/>
      <c r="JB221" s="307"/>
      <c r="JC221" s="307"/>
      <c r="JD221" s="307"/>
      <c r="JE221" s="307"/>
      <c r="JF221" s="307"/>
      <c r="JG221" s="307"/>
      <c r="JH221" s="307"/>
      <c r="JI221" s="307"/>
      <c r="JJ221" s="307"/>
      <c r="JK221" s="307"/>
      <c r="JL221" s="307"/>
      <c r="JM221" s="307"/>
      <c r="JN221" s="307"/>
      <c r="JO221" s="307"/>
      <c r="JP221" s="307"/>
      <c r="JQ221" s="307"/>
      <c r="JR221" s="307"/>
      <c r="JS221" s="307"/>
      <c r="JT221" s="307"/>
      <c r="JU221" s="307"/>
      <c r="JV221" s="307"/>
      <c r="JW221" s="307"/>
      <c r="JX221" s="307"/>
      <c r="JY221" s="307"/>
      <c r="JZ221" s="307"/>
      <c r="KA221" s="307"/>
      <c r="KB221" s="307"/>
      <c r="KC221" s="307"/>
      <c r="KD221" s="307"/>
      <c r="KE221" s="307"/>
      <c r="KF221" s="307"/>
      <c r="KG221" s="307"/>
      <c r="KH221" s="307"/>
      <c r="KI221" s="396"/>
      <c r="KJ221" s="396"/>
      <c r="KK221" s="396"/>
      <c r="KL221" s="396"/>
      <c r="KM221" s="336"/>
      <c r="KN221" s="336"/>
      <c r="KO221" s="396"/>
      <c r="KP221" s="396"/>
      <c r="KQ221" s="336"/>
      <c r="KR221" s="336"/>
      <c r="KS221" s="336"/>
      <c r="KT221" s="336"/>
      <c r="KU221" s="397">
        <v>30</v>
      </c>
      <c r="KV221" s="398">
        <v>25</v>
      </c>
      <c r="KW221" s="399">
        <v>34.75</v>
      </c>
      <c r="KX221" s="399">
        <v>8.33</v>
      </c>
      <c r="KY221" s="399">
        <f t="shared" si="76"/>
        <v>-0.57022809123649454</v>
      </c>
    </row>
    <row r="222" spans="14:311" s="56" customFormat="1" ht="15" customHeight="1">
      <c r="N222" s="395"/>
      <c r="O222" s="330"/>
      <c r="P222" s="330"/>
      <c r="Q222" s="330"/>
      <c r="R222" s="330"/>
      <c r="S222" s="330"/>
      <c r="T222" s="341"/>
      <c r="U222" s="330"/>
      <c r="W222" s="342"/>
      <c r="X222" s="342"/>
      <c r="Y222" s="342"/>
      <c r="Z222" s="342"/>
      <c r="AA222" s="342"/>
      <c r="AB222" s="342"/>
      <c r="AC222" s="342"/>
      <c r="AD222" s="342"/>
      <c r="AE222" s="342"/>
      <c r="AG222" s="303"/>
      <c r="AH222" s="303"/>
      <c r="AI222" s="362"/>
      <c r="AJ222" s="362"/>
      <c r="AK222" s="362"/>
      <c r="AL222" s="362"/>
      <c r="AM222" s="362"/>
      <c r="AN222" s="362"/>
      <c r="AO222" s="362"/>
      <c r="AP222" s="362"/>
      <c r="AQ222" s="362"/>
      <c r="AR222" s="362"/>
      <c r="AS222" s="362"/>
      <c r="AT222" s="362"/>
      <c r="AU222" s="362"/>
      <c r="AV222" s="362"/>
      <c r="AW222" s="362"/>
      <c r="AX222" s="362"/>
      <c r="AY222" s="303"/>
      <c r="AZ222" s="303"/>
      <c r="BA222" s="303"/>
      <c r="BB222" s="303"/>
      <c r="BC222" s="303"/>
      <c r="BD222" s="303"/>
      <c r="BE222" s="303"/>
      <c r="BF222" s="303"/>
      <c r="BG222" s="303"/>
      <c r="BH222" s="303"/>
      <c r="BI222" s="303"/>
      <c r="BJ222" s="303"/>
      <c r="BK222" s="303"/>
      <c r="BL222" s="303"/>
      <c r="BM222" s="303"/>
      <c r="BN222" s="303"/>
      <c r="CB222" s="378"/>
      <c r="CC222" s="334"/>
      <c r="CD222" s="334"/>
      <c r="CE222" s="334"/>
      <c r="CF222" s="334"/>
      <c r="CG222" s="334"/>
      <c r="CH222" s="334"/>
      <c r="CI222" s="334"/>
      <c r="CJ222" s="332"/>
      <c r="CK222" s="332"/>
      <c r="CL222" s="332"/>
      <c r="CM222" s="332"/>
      <c r="CN222" s="332"/>
      <c r="CO222" s="332"/>
      <c r="CP222" s="332"/>
      <c r="CQ222" s="332"/>
      <c r="CR222" s="313"/>
      <c r="CS222" s="313"/>
      <c r="CT222" s="334"/>
      <c r="CU222" s="334"/>
      <c r="CV222" s="334"/>
      <c r="CW222" s="334"/>
      <c r="CX222" s="332"/>
      <c r="CY222" s="332"/>
      <c r="CZ222" s="332"/>
      <c r="DA222" s="332"/>
      <c r="DB222" s="332"/>
      <c r="DC222" s="332"/>
      <c r="DD222" s="332"/>
      <c r="DE222" s="332"/>
      <c r="DF222" s="332"/>
      <c r="DG222" s="332"/>
      <c r="DH222" s="332"/>
      <c r="DI222" s="313"/>
      <c r="DJ222" s="358"/>
      <c r="DK222" s="315"/>
      <c r="DL222" s="307"/>
      <c r="DM222" s="307"/>
      <c r="DN222" s="307"/>
      <c r="DO222" s="307"/>
      <c r="DP222" s="307"/>
      <c r="DQ222" s="307"/>
      <c r="DR222" s="307"/>
      <c r="DS222" s="307"/>
      <c r="DT222" s="307"/>
      <c r="DU222" s="307"/>
      <c r="DV222" s="307"/>
      <c r="DW222" s="307"/>
      <c r="DX222" s="307"/>
      <c r="DY222" s="307"/>
      <c r="DZ222" s="307"/>
      <c r="EA222" s="307"/>
      <c r="EB222" s="307"/>
      <c r="EC222" s="307"/>
      <c r="ED222" s="307"/>
      <c r="EE222" s="307"/>
      <c r="EF222" s="307"/>
      <c r="EG222" s="307"/>
      <c r="EH222" s="307"/>
      <c r="EI222" s="307"/>
      <c r="EJ222" s="307"/>
      <c r="EK222" s="307"/>
      <c r="EL222" s="307"/>
      <c r="EM222" s="307"/>
      <c r="EN222" s="307"/>
      <c r="EO222" s="307"/>
      <c r="EP222" s="307"/>
      <c r="EQ222" s="307"/>
      <c r="ER222" s="307"/>
      <c r="ES222" s="307"/>
      <c r="ET222" s="307"/>
      <c r="EU222" s="307"/>
      <c r="EV222" s="390"/>
      <c r="EW222" s="390"/>
      <c r="EX222" s="307"/>
      <c r="EY222" s="307"/>
      <c r="EZ222" s="307"/>
      <c r="FA222" s="307"/>
      <c r="FB222" s="307"/>
      <c r="FC222" s="307"/>
      <c r="FD222" s="307"/>
      <c r="FE222" s="307"/>
      <c r="FF222" s="307"/>
      <c r="FG222" s="307"/>
      <c r="FH222" s="307"/>
      <c r="FI222" s="307"/>
      <c r="FJ222" s="305"/>
      <c r="FK222" s="305"/>
      <c r="FL222" s="305"/>
      <c r="FM222" s="305"/>
      <c r="FN222" s="305"/>
      <c r="FO222" s="305"/>
      <c r="FP222" s="305"/>
      <c r="FQ222" s="305"/>
      <c r="FR222" s="305"/>
      <c r="FS222" s="305"/>
      <c r="FT222" s="305"/>
      <c r="FU222" s="305"/>
      <c r="FV222" s="305"/>
      <c r="FW222" s="305"/>
      <c r="FX222" s="305"/>
      <c r="FY222" s="305"/>
      <c r="FZ222" s="309"/>
      <c r="GA222" s="305"/>
      <c r="GB222" s="305"/>
      <c r="GC222" s="305"/>
      <c r="GD222" s="305"/>
      <c r="GE222" s="305"/>
      <c r="GF222" s="305"/>
      <c r="GG222" s="305"/>
      <c r="GH222" s="305"/>
      <c r="GI222" s="305"/>
      <c r="GJ222" s="324"/>
      <c r="GK222" s="307"/>
      <c r="GL222" s="307"/>
      <c r="GM222" s="307"/>
      <c r="GN222" s="307"/>
      <c r="GO222" s="307"/>
      <c r="GP222" s="307"/>
      <c r="GQ222" s="307"/>
      <c r="GR222" s="307"/>
      <c r="GS222" s="307"/>
      <c r="GT222" s="307"/>
      <c r="GU222" s="307"/>
      <c r="GV222" s="307"/>
      <c r="GW222" s="307"/>
      <c r="GX222" s="307"/>
      <c r="GY222" s="307"/>
      <c r="GZ222" s="307"/>
      <c r="HA222" s="307"/>
      <c r="HB222" s="307"/>
      <c r="HC222" s="307"/>
      <c r="HD222" s="307"/>
      <c r="HE222" s="307"/>
      <c r="HF222" s="307"/>
      <c r="HG222" s="307"/>
      <c r="HH222" s="307"/>
      <c r="HI222" s="307"/>
      <c r="HJ222" s="307"/>
      <c r="HK222" s="307"/>
      <c r="HL222" s="307"/>
      <c r="HM222" s="307"/>
      <c r="HN222" s="307"/>
      <c r="HO222" s="307"/>
      <c r="HP222" s="307"/>
      <c r="HQ222" s="307"/>
      <c r="HR222" s="307"/>
      <c r="HS222" s="307"/>
      <c r="HT222" s="307"/>
      <c r="HU222" s="307"/>
      <c r="HV222" s="307"/>
      <c r="HW222" s="307"/>
      <c r="HX222" s="307"/>
      <c r="HY222" s="307"/>
      <c r="HZ222" s="307"/>
      <c r="IA222" s="307"/>
      <c r="IB222" s="307"/>
      <c r="IC222" s="307"/>
      <c r="ID222" s="307"/>
      <c r="IE222" s="307"/>
      <c r="IF222" s="307"/>
      <c r="IG222" s="307"/>
      <c r="IH222" s="307"/>
      <c r="II222" s="307"/>
      <c r="IJ222" s="307"/>
      <c r="IK222" s="307"/>
      <c r="IL222" s="307"/>
      <c r="IM222" s="307"/>
      <c r="IN222" s="307"/>
      <c r="IO222" s="307"/>
      <c r="IP222" s="307"/>
      <c r="IQ222" s="307"/>
      <c r="IR222" s="307"/>
      <c r="IS222" s="307"/>
      <c r="IT222" s="307"/>
      <c r="IU222" s="307"/>
      <c r="IV222" s="307"/>
      <c r="IW222" s="307"/>
      <c r="IX222" s="307"/>
      <c r="IY222" s="307"/>
      <c r="IZ222" s="307"/>
      <c r="JA222" s="307"/>
      <c r="JB222" s="307"/>
      <c r="JC222" s="307"/>
      <c r="JD222" s="307"/>
      <c r="JE222" s="307"/>
      <c r="JF222" s="307"/>
      <c r="JG222" s="307"/>
      <c r="JH222" s="307"/>
      <c r="JI222" s="307"/>
      <c r="JJ222" s="307"/>
      <c r="JK222" s="307"/>
      <c r="JL222" s="307"/>
      <c r="JM222" s="307"/>
      <c r="JN222" s="307"/>
      <c r="JO222" s="307"/>
      <c r="JP222" s="307"/>
      <c r="JQ222" s="307"/>
      <c r="JR222" s="307"/>
      <c r="JS222" s="307"/>
      <c r="JT222" s="307"/>
      <c r="JU222" s="307"/>
      <c r="JV222" s="307"/>
      <c r="JW222" s="307"/>
      <c r="JX222" s="307"/>
      <c r="JY222" s="307"/>
      <c r="JZ222" s="307"/>
      <c r="KA222" s="307"/>
      <c r="KB222" s="307"/>
      <c r="KC222" s="307"/>
      <c r="KD222" s="307"/>
      <c r="KE222" s="307"/>
      <c r="KF222" s="307"/>
      <c r="KG222" s="307"/>
      <c r="KH222" s="307"/>
      <c r="KI222" s="396"/>
      <c r="KJ222" s="396"/>
      <c r="KK222" s="396"/>
      <c r="KL222" s="396"/>
      <c r="KM222" s="336"/>
      <c r="KN222" s="336"/>
      <c r="KO222" s="396"/>
      <c r="KP222" s="396"/>
      <c r="KQ222" s="336"/>
      <c r="KR222" s="336"/>
      <c r="KS222" s="336"/>
      <c r="KT222" s="336"/>
      <c r="KU222" s="397">
        <v>31</v>
      </c>
      <c r="KV222" s="398">
        <v>27</v>
      </c>
      <c r="KW222" s="399">
        <v>34.75</v>
      </c>
      <c r="KX222" s="399">
        <v>8.33</v>
      </c>
      <c r="KY222" s="399">
        <f t="shared" si="76"/>
        <v>-0.4501800720288115</v>
      </c>
    </row>
    <row r="223" spans="14:311" s="56" customFormat="1" ht="15" customHeight="1">
      <c r="N223" s="341"/>
      <c r="O223" s="330"/>
      <c r="P223" s="330"/>
      <c r="Q223" s="330"/>
      <c r="R223" s="330"/>
      <c r="S223" s="330"/>
      <c r="T223" s="330"/>
      <c r="U223" s="330"/>
      <c r="W223" s="330"/>
      <c r="X223" s="330"/>
      <c r="Y223" s="330"/>
      <c r="Z223" s="330"/>
      <c r="AA223" s="330"/>
      <c r="AB223" s="330"/>
      <c r="AC223" s="330"/>
      <c r="AD223" s="330"/>
      <c r="AE223" s="330"/>
      <c r="AG223" s="303"/>
      <c r="AH223" s="303"/>
      <c r="AI223" s="362"/>
      <c r="AJ223" s="362"/>
      <c r="AK223" s="362"/>
      <c r="AL223" s="362"/>
      <c r="AM223" s="362"/>
      <c r="AN223" s="362"/>
      <c r="AO223" s="362"/>
      <c r="AP223" s="362"/>
      <c r="AQ223" s="362"/>
      <c r="AR223" s="362"/>
      <c r="AS223" s="362"/>
      <c r="AT223" s="362"/>
      <c r="AU223" s="362"/>
      <c r="AV223" s="362"/>
      <c r="AW223" s="362"/>
      <c r="AX223" s="362"/>
      <c r="AY223" s="303"/>
      <c r="AZ223" s="303"/>
      <c r="BA223" s="303"/>
      <c r="BB223" s="303"/>
      <c r="BC223" s="303"/>
      <c r="BD223" s="303"/>
      <c r="BE223" s="303"/>
      <c r="BF223" s="303"/>
      <c r="BG223" s="303"/>
      <c r="BH223" s="303"/>
      <c r="BI223" s="303"/>
      <c r="BJ223" s="303"/>
      <c r="BK223" s="303"/>
      <c r="BL223" s="303"/>
      <c r="BM223" s="303"/>
      <c r="BN223" s="303"/>
      <c r="CB223" s="378"/>
      <c r="CC223" s="334"/>
      <c r="CD223" s="334"/>
      <c r="CE223" s="334"/>
      <c r="CF223" s="334"/>
      <c r="CG223" s="334"/>
      <c r="CH223" s="334"/>
      <c r="CI223" s="334"/>
      <c r="CJ223" s="332"/>
      <c r="CK223" s="332"/>
      <c r="CL223" s="332"/>
      <c r="CM223" s="332"/>
      <c r="CN223" s="332"/>
      <c r="CO223" s="332"/>
      <c r="CP223" s="332"/>
      <c r="CQ223" s="332"/>
      <c r="CR223" s="313"/>
      <c r="CS223" s="313"/>
      <c r="CT223" s="334"/>
      <c r="CU223" s="334"/>
      <c r="CV223" s="334"/>
      <c r="CW223" s="334"/>
      <c r="CX223" s="332"/>
      <c r="CY223" s="332"/>
      <c r="CZ223" s="332"/>
      <c r="DA223" s="332"/>
      <c r="DB223" s="332"/>
      <c r="DC223" s="332"/>
      <c r="DD223" s="332"/>
      <c r="DE223" s="332"/>
      <c r="DF223" s="332"/>
      <c r="DG223" s="332"/>
      <c r="DH223" s="332"/>
      <c r="DI223" s="313"/>
      <c r="DJ223" s="358"/>
      <c r="DK223" s="315"/>
      <c r="DL223" s="307"/>
      <c r="DM223" s="307"/>
      <c r="DN223" s="307"/>
      <c r="DO223" s="307"/>
      <c r="DP223" s="307"/>
      <c r="DQ223" s="307"/>
      <c r="DR223" s="307"/>
      <c r="DS223" s="307"/>
      <c r="DT223" s="307"/>
      <c r="DU223" s="307"/>
      <c r="DV223" s="307"/>
      <c r="DW223" s="307"/>
      <c r="DX223" s="307"/>
      <c r="DY223" s="307"/>
      <c r="DZ223" s="307"/>
      <c r="EA223" s="307"/>
      <c r="EB223" s="307"/>
      <c r="EC223" s="307"/>
      <c r="ED223" s="307"/>
      <c r="EE223" s="307"/>
      <c r="EF223" s="307"/>
      <c r="EG223" s="307"/>
      <c r="EH223" s="307"/>
      <c r="EI223" s="307"/>
      <c r="EJ223" s="307"/>
      <c r="EK223" s="307"/>
      <c r="EL223" s="307"/>
      <c r="EM223" s="307"/>
      <c r="EN223" s="307"/>
      <c r="EO223" s="307"/>
      <c r="EP223" s="307"/>
      <c r="EQ223" s="307"/>
      <c r="ER223" s="307"/>
      <c r="ES223" s="307"/>
      <c r="ET223" s="307"/>
      <c r="EU223" s="307"/>
      <c r="EV223" s="390"/>
      <c r="EW223" s="390"/>
      <c r="EX223" s="307"/>
      <c r="EY223" s="307"/>
      <c r="EZ223" s="307"/>
      <c r="FA223" s="307"/>
      <c r="FB223" s="307"/>
      <c r="FC223" s="307"/>
      <c r="FD223" s="307"/>
      <c r="FE223" s="307"/>
      <c r="FF223" s="307"/>
      <c r="FG223" s="307"/>
      <c r="FH223" s="307"/>
      <c r="FI223" s="307"/>
      <c r="FJ223" s="305"/>
      <c r="FK223" s="305"/>
      <c r="FL223" s="305"/>
      <c r="FM223" s="305"/>
      <c r="FN223" s="305"/>
      <c r="FO223" s="305"/>
      <c r="FP223" s="305"/>
      <c r="FQ223" s="305"/>
      <c r="FR223" s="305"/>
      <c r="FS223" s="305"/>
      <c r="FT223" s="305"/>
      <c r="FU223" s="305"/>
      <c r="FV223" s="305"/>
      <c r="FW223" s="305"/>
      <c r="FX223" s="305"/>
      <c r="FY223" s="305"/>
      <c r="FZ223" s="309"/>
      <c r="GA223" s="305"/>
      <c r="GB223" s="305"/>
      <c r="GC223" s="305"/>
      <c r="GD223" s="305"/>
      <c r="GE223" s="305"/>
      <c r="GF223" s="305"/>
      <c r="GG223" s="305"/>
      <c r="GH223" s="305"/>
      <c r="GI223" s="305"/>
      <c r="GJ223" s="324"/>
      <c r="GK223" s="307"/>
      <c r="GL223" s="307"/>
      <c r="GM223" s="307"/>
      <c r="GN223" s="307"/>
      <c r="GO223" s="307"/>
      <c r="GP223" s="307"/>
      <c r="GQ223" s="307"/>
      <c r="GR223" s="307"/>
      <c r="GS223" s="307"/>
      <c r="GT223" s="307"/>
      <c r="GU223" s="307"/>
      <c r="GV223" s="307"/>
      <c r="GW223" s="307"/>
      <c r="GX223" s="307"/>
      <c r="GY223" s="307"/>
      <c r="GZ223" s="307"/>
      <c r="HA223" s="307"/>
      <c r="HB223" s="307"/>
      <c r="HC223" s="307"/>
      <c r="HD223" s="307"/>
      <c r="HE223" s="307"/>
      <c r="HF223" s="307"/>
      <c r="HG223" s="307"/>
      <c r="HH223" s="307"/>
      <c r="HI223" s="307"/>
      <c r="HJ223" s="307"/>
      <c r="HK223" s="307"/>
      <c r="HL223" s="307"/>
      <c r="HM223" s="307"/>
      <c r="HN223" s="307"/>
      <c r="HO223" s="307"/>
      <c r="HP223" s="307"/>
      <c r="HQ223" s="307"/>
      <c r="HR223" s="307"/>
      <c r="HS223" s="307"/>
      <c r="HT223" s="307"/>
      <c r="HU223" s="307"/>
      <c r="HV223" s="307"/>
      <c r="HW223" s="307"/>
      <c r="HX223" s="307"/>
      <c r="HY223" s="307"/>
      <c r="HZ223" s="307"/>
      <c r="IA223" s="307"/>
      <c r="IB223" s="307"/>
      <c r="IC223" s="307"/>
      <c r="ID223" s="307"/>
      <c r="IE223" s="307"/>
      <c r="IF223" s="307"/>
      <c r="IG223" s="307"/>
      <c r="IH223" s="307"/>
      <c r="II223" s="307"/>
      <c r="IJ223" s="307"/>
      <c r="IK223" s="307"/>
      <c r="IL223" s="307"/>
      <c r="IM223" s="307"/>
      <c r="IN223" s="307"/>
      <c r="IO223" s="307"/>
      <c r="IP223" s="307"/>
      <c r="IQ223" s="307"/>
      <c r="IR223" s="307"/>
      <c r="IS223" s="307"/>
      <c r="IT223" s="307"/>
      <c r="IU223" s="307"/>
      <c r="IV223" s="307"/>
      <c r="IW223" s="307"/>
      <c r="IX223" s="307"/>
      <c r="IY223" s="307"/>
      <c r="IZ223" s="307"/>
      <c r="JA223" s="307"/>
      <c r="JB223" s="307"/>
      <c r="JC223" s="307"/>
      <c r="JD223" s="307"/>
      <c r="JE223" s="307"/>
      <c r="JF223" s="307"/>
      <c r="JG223" s="307"/>
      <c r="JH223" s="307"/>
      <c r="JI223" s="307"/>
      <c r="JJ223" s="307"/>
      <c r="JK223" s="307"/>
      <c r="JL223" s="307"/>
      <c r="JM223" s="307"/>
      <c r="JN223" s="307"/>
      <c r="JO223" s="307"/>
      <c r="JP223" s="307"/>
      <c r="JQ223" s="307"/>
      <c r="JR223" s="307"/>
      <c r="JS223" s="307"/>
      <c r="JT223" s="307"/>
      <c r="JU223" s="307"/>
      <c r="JV223" s="307"/>
      <c r="JW223" s="307"/>
      <c r="JX223" s="307"/>
      <c r="JY223" s="307"/>
      <c r="JZ223" s="307"/>
      <c r="KA223" s="307"/>
      <c r="KB223" s="307"/>
      <c r="KC223" s="307"/>
      <c r="KD223" s="307"/>
      <c r="KE223" s="307"/>
      <c r="KF223" s="307"/>
      <c r="KG223" s="307"/>
      <c r="KH223" s="307"/>
      <c r="KI223" s="396"/>
      <c r="KJ223" s="396"/>
      <c r="KK223" s="396"/>
      <c r="KL223" s="396"/>
      <c r="KM223" s="336"/>
      <c r="KN223" s="336"/>
      <c r="KO223" s="396"/>
      <c r="KP223" s="396"/>
      <c r="KQ223" s="336"/>
      <c r="KR223" s="336"/>
      <c r="KS223" s="336"/>
      <c r="KT223" s="336"/>
      <c r="KU223" s="397">
        <v>32</v>
      </c>
      <c r="KV223" s="398">
        <v>30</v>
      </c>
      <c r="KW223" s="399">
        <v>34.75</v>
      </c>
      <c r="KX223" s="399">
        <v>8.33</v>
      </c>
      <c r="KY223" s="399">
        <f t="shared" si="76"/>
        <v>-0.33013205282112845</v>
      </c>
    </row>
    <row r="224" spans="14:311" s="56" customFormat="1" ht="15" customHeight="1">
      <c r="N224" s="341"/>
      <c r="O224" s="330"/>
      <c r="P224" s="330"/>
      <c r="Q224" s="330"/>
      <c r="R224" s="330"/>
      <c r="S224" s="330"/>
      <c r="T224" s="330"/>
      <c r="U224" s="330"/>
      <c r="W224" s="330"/>
      <c r="X224" s="330"/>
      <c r="Y224" s="330"/>
      <c r="Z224" s="330"/>
      <c r="AA224" s="330"/>
      <c r="AB224" s="330"/>
      <c r="AC224" s="330"/>
      <c r="AD224" s="330"/>
      <c r="AE224" s="330"/>
      <c r="AG224" s="363" t="s">
        <v>628</v>
      </c>
      <c r="AH224" s="363"/>
      <c r="AI224" s="362" t="s">
        <v>629</v>
      </c>
      <c r="AJ224" s="362"/>
      <c r="AK224" s="362"/>
      <c r="AL224" s="362"/>
      <c r="AM224" s="362"/>
      <c r="AN224" s="362"/>
      <c r="AO224" s="362"/>
      <c r="AP224" s="362"/>
      <c r="AQ224" s="362"/>
      <c r="AR224" s="362"/>
      <c r="AS224" s="362"/>
      <c r="AT224" s="362"/>
      <c r="AU224" s="362"/>
      <c r="AV224" s="362"/>
      <c r="AW224" s="362"/>
      <c r="AX224" s="362"/>
      <c r="AY224" s="303"/>
      <c r="AZ224" s="303"/>
      <c r="BA224" s="303"/>
      <c r="BB224" s="303"/>
      <c r="BC224" s="303"/>
      <c r="BD224" s="303"/>
      <c r="BE224" s="303"/>
      <c r="BF224" s="303"/>
      <c r="BG224" s="303"/>
      <c r="BH224" s="303"/>
      <c r="BI224" s="303"/>
      <c r="BJ224" s="303"/>
      <c r="BK224" s="303"/>
      <c r="BL224" s="303"/>
      <c r="BM224" s="303"/>
      <c r="BN224" s="303"/>
      <c r="CB224" s="378"/>
      <c r="CC224" s="334"/>
      <c r="CD224" s="334"/>
      <c r="CE224" s="334"/>
      <c r="CF224" s="334"/>
      <c r="CG224" s="334"/>
      <c r="CH224" s="334"/>
      <c r="CI224" s="334"/>
      <c r="CJ224" s="332"/>
      <c r="CK224" s="332"/>
      <c r="CL224" s="332"/>
      <c r="CM224" s="332"/>
      <c r="CN224" s="332"/>
      <c r="CO224" s="332"/>
      <c r="CP224" s="332"/>
      <c r="CQ224" s="332"/>
      <c r="CR224" s="313"/>
      <c r="CS224" s="313"/>
      <c r="CT224" s="334"/>
      <c r="CU224" s="334"/>
      <c r="CV224" s="334"/>
      <c r="CW224" s="334"/>
      <c r="CX224" s="332"/>
      <c r="CY224" s="332"/>
      <c r="CZ224" s="332"/>
      <c r="DA224" s="332"/>
      <c r="DB224" s="332"/>
      <c r="DC224" s="332"/>
      <c r="DD224" s="332"/>
      <c r="DE224" s="332"/>
      <c r="DF224" s="332"/>
      <c r="DG224" s="332"/>
      <c r="DH224" s="332"/>
      <c r="DI224" s="313"/>
      <c r="DJ224" s="358"/>
      <c r="DK224" s="315"/>
      <c r="DL224" s="307"/>
      <c r="DM224" s="307"/>
      <c r="DN224" s="307"/>
      <c r="DO224" s="307"/>
      <c r="DP224" s="307"/>
      <c r="DQ224" s="307"/>
      <c r="DR224" s="307"/>
      <c r="DS224" s="307"/>
      <c r="DT224" s="307"/>
      <c r="DU224" s="307"/>
      <c r="DV224" s="307"/>
      <c r="DW224" s="307"/>
      <c r="DX224" s="307"/>
      <c r="DY224" s="307"/>
      <c r="DZ224" s="307"/>
      <c r="EA224" s="307"/>
      <c r="EB224" s="307"/>
      <c r="EC224" s="307"/>
      <c r="ED224" s="307"/>
      <c r="EE224" s="307"/>
      <c r="EF224" s="307"/>
      <c r="EG224" s="307"/>
      <c r="EH224" s="307"/>
      <c r="EI224" s="307"/>
      <c r="EJ224" s="307"/>
      <c r="EK224" s="307"/>
      <c r="EL224" s="307"/>
      <c r="EM224" s="307"/>
      <c r="EN224" s="307"/>
      <c r="EO224" s="307"/>
      <c r="EP224" s="307"/>
      <c r="EQ224" s="307"/>
      <c r="ER224" s="307"/>
      <c r="ES224" s="307"/>
      <c r="ET224" s="307"/>
      <c r="EU224" s="307"/>
      <c r="EV224" s="390"/>
      <c r="EW224" s="390"/>
      <c r="EX224" s="307"/>
      <c r="EY224" s="307"/>
      <c r="EZ224" s="307"/>
      <c r="FA224" s="307"/>
      <c r="FB224" s="307"/>
      <c r="FC224" s="307"/>
      <c r="FD224" s="307"/>
      <c r="FE224" s="307"/>
      <c r="FF224" s="307"/>
      <c r="FG224" s="307"/>
      <c r="FH224" s="307"/>
      <c r="FI224" s="307"/>
      <c r="FJ224" s="305"/>
      <c r="FK224" s="305"/>
      <c r="FL224" s="305"/>
      <c r="FM224" s="305"/>
      <c r="FN224" s="305"/>
      <c r="FO224" s="305"/>
      <c r="FP224" s="305"/>
      <c r="FQ224" s="305"/>
      <c r="FR224" s="305"/>
      <c r="FS224" s="305"/>
      <c r="FT224" s="305"/>
      <c r="FU224" s="305"/>
      <c r="FV224" s="305"/>
      <c r="FW224" s="305"/>
      <c r="FX224" s="305"/>
      <c r="FY224" s="305"/>
      <c r="FZ224" s="309"/>
      <c r="GA224" s="305"/>
      <c r="GB224" s="305"/>
      <c r="GC224" s="305"/>
      <c r="GD224" s="305"/>
      <c r="GE224" s="305"/>
      <c r="GF224" s="305"/>
      <c r="GG224" s="305"/>
      <c r="GH224" s="305"/>
      <c r="GI224" s="305"/>
      <c r="GJ224" s="324"/>
      <c r="GK224" s="307"/>
      <c r="GL224" s="307"/>
      <c r="GM224" s="307"/>
      <c r="GN224" s="307"/>
      <c r="GO224" s="307"/>
      <c r="GP224" s="307"/>
      <c r="GQ224" s="307"/>
      <c r="GR224" s="307"/>
      <c r="GS224" s="307"/>
      <c r="GT224" s="307"/>
      <c r="GU224" s="307"/>
      <c r="GV224" s="307"/>
      <c r="GW224" s="307"/>
      <c r="GX224" s="307"/>
      <c r="GY224" s="307"/>
      <c r="GZ224" s="307"/>
      <c r="HA224" s="307"/>
      <c r="HB224" s="307"/>
      <c r="HC224" s="307"/>
      <c r="HD224" s="307"/>
      <c r="HE224" s="307"/>
      <c r="HF224" s="307"/>
      <c r="HG224" s="307"/>
      <c r="HH224" s="307"/>
      <c r="HI224" s="307"/>
      <c r="HJ224" s="307"/>
      <c r="HK224" s="307"/>
      <c r="HL224" s="307"/>
      <c r="HM224" s="307"/>
      <c r="HN224" s="307"/>
      <c r="HO224" s="307"/>
      <c r="HP224" s="307"/>
      <c r="HQ224" s="307"/>
      <c r="HR224" s="307"/>
      <c r="HS224" s="307"/>
      <c r="HT224" s="307"/>
      <c r="HU224" s="307"/>
      <c r="HV224" s="307"/>
      <c r="HW224" s="307"/>
      <c r="HX224" s="307"/>
      <c r="HY224" s="307"/>
      <c r="HZ224" s="307"/>
      <c r="IA224" s="307"/>
      <c r="IB224" s="307"/>
      <c r="IC224" s="307"/>
      <c r="ID224" s="307"/>
      <c r="IE224" s="307"/>
      <c r="IF224" s="307"/>
      <c r="IG224" s="307"/>
      <c r="IH224" s="307"/>
      <c r="II224" s="307"/>
      <c r="IJ224" s="307"/>
      <c r="IK224" s="307"/>
      <c r="IL224" s="307"/>
      <c r="IM224" s="307"/>
      <c r="IN224" s="307"/>
      <c r="IO224" s="307"/>
      <c r="IP224" s="307"/>
      <c r="IQ224" s="307"/>
      <c r="IR224" s="307"/>
      <c r="IS224" s="307"/>
      <c r="IT224" s="307"/>
      <c r="IU224" s="307"/>
      <c r="IV224" s="307"/>
      <c r="IW224" s="307"/>
      <c r="IX224" s="307"/>
      <c r="IY224" s="307"/>
      <c r="IZ224" s="307"/>
      <c r="JA224" s="307"/>
      <c r="JB224" s="307"/>
      <c r="JC224" s="307"/>
      <c r="JD224" s="307"/>
      <c r="JE224" s="307"/>
      <c r="JF224" s="307"/>
      <c r="JG224" s="307"/>
      <c r="JH224" s="307"/>
      <c r="JI224" s="307"/>
      <c r="JJ224" s="307"/>
      <c r="JK224" s="307"/>
      <c r="JL224" s="307"/>
      <c r="JM224" s="307"/>
      <c r="JN224" s="307"/>
      <c r="JO224" s="307"/>
      <c r="JP224" s="307"/>
      <c r="JQ224" s="307"/>
      <c r="JR224" s="307"/>
      <c r="JS224" s="307"/>
      <c r="JT224" s="307"/>
      <c r="JU224" s="307"/>
      <c r="JV224" s="307"/>
      <c r="JW224" s="307"/>
      <c r="JX224" s="307"/>
      <c r="JY224" s="307"/>
      <c r="JZ224" s="307"/>
      <c r="KA224" s="307"/>
      <c r="KB224" s="307"/>
      <c r="KC224" s="307"/>
      <c r="KD224" s="307"/>
      <c r="KE224" s="307"/>
      <c r="KF224" s="307"/>
      <c r="KG224" s="307"/>
      <c r="KH224" s="307"/>
      <c r="KI224" s="396"/>
      <c r="KJ224" s="396"/>
      <c r="KK224" s="396"/>
      <c r="KL224" s="396"/>
      <c r="KM224" s="336"/>
      <c r="KN224" s="336"/>
      <c r="KO224" s="396"/>
      <c r="KP224" s="396"/>
      <c r="KQ224" s="336"/>
      <c r="KR224" s="336"/>
      <c r="KS224" s="336"/>
      <c r="KT224" s="336"/>
      <c r="KU224" s="397">
        <v>33</v>
      </c>
      <c r="KV224" s="398">
        <v>35</v>
      </c>
      <c r="KW224" s="399">
        <v>34.75</v>
      </c>
      <c r="KX224" s="399">
        <v>8.33</v>
      </c>
      <c r="KY224" s="399">
        <f t="shared" si="76"/>
        <v>-0.21008403361344538</v>
      </c>
    </row>
    <row r="225" spans="14:311" s="56" customFormat="1" ht="15" customHeight="1">
      <c r="N225" s="341"/>
      <c r="O225" s="330"/>
      <c r="P225" s="330"/>
      <c r="Q225" s="330"/>
      <c r="R225" s="330"/>
      <c r="S225" s="330"/>
      <c r="T225" s="330"/>
      <c r="U225" s="330"/>
      <c r="W225" s="330"/>
      <c r="X225" s="330"/>
      <c r="Y225" s="330"/>
      <c r="Z225" s="330"/>
      <c r="AA225" s="330"/>
      <c r="AB225" s="330"/>
      <c r="AC225" s="330"/>
      <c r="AD225" s="330"/>
      <c r="AE225" s="330"/>
      <c r="AG225" s="351" t="s">
        <v>521</v>
      </c>
      <c r="AH225" s="351"/>
      <c r="AI225" s="364"/>
      <c r="AJ225" s="364"/>
      <c r="AK225" s="364"/>
      <c r="AL225" s="364"/>
      <c r="AM225" s="364"/>
      <c r="AN225" s="364"/>
      <c r="AO225" s="364"/>
      <c r="AP225" s="364"/>
      <c r="AQ225" s="364"/>
      <c r="AR225" s="364"/>
      <c r="AS225" s="364"/>
      <c r="AT225" s="364"/>
      <c r="AU225" s="364"/>
      <c r="AV225" s="364"/>
      <c r="AW225" s="364"/>
      <c r="AX225" s="364"/>
      <c r="AY225" s="303"/>
      <c r="AZ225" s="303"/>
      <c r="BA225" s="303"/>
      <c r="BB225" s="303"/>
      <c r="BC225" s="303"/>
      <c r="BD225" s="303"/>
      <c r="BE225" s="303"/>
      <c r="BF225" s="303"/>
      <c r="BG225" s="303"/>
      <c r="BH225" s="303"/>
      <c r="BI225" s="303"/>
      <c r="BJ225" s="303"/>
      <c r="BK225" s="303"/>
      <c r="BL225" s="303"/>
      <c r="BM225" s="303"/>
      <c r="BN225" s="303"/>
      <c r="CB225" s="378"/>
      <c r="CC225" s="334"/>
      <c r="CD225" s="334"/>
      <c r="CE225" s="334"/>
      <c r="CF225" s="334"/>
      <c r="CG225" s="334"/>
      <c r="CH225" s="334"/>
      <c r="CI225" s="334"/>
      <c r="CJ225" s="332"/>
      <c r="CK225" s="332"/>
      <c r="CL225" s="332"/>
      <c r="CM225" s="332"/>
      <c r="CN225" s="332"/>
      <c r="CO225" s="332"/>
      <c r="CP225" s="332"/>
      <c r="CQ225" s="332"/>
      <c r="CR225" s="313"/>
      <c r="CS225" s="313"/>
      <c r="CT225" s="332"/>
      <c r="CU225" s="332"/>
      <c r="CV225" s="332"/>
      <c r="CW225" s="332"/>
      <c r="CX225" s="332"/>
      <c r="CY225" s="332"/>
      <c r="CZ225" s="332"/>
      <c r="DA225" s="332"/>
      <c r="DB225" s="332"/>
      <c r="DC225" s="332"/>
      <c r="DD225" s="332"/>
      <c r="DE225" s="332"/>
      <c r="DF225" s="332"/>
      <c r="DG225" s="332"/>
      <c r="DH225" s="332"/>
      <c r="DI225" s="313"/>
      <c r="DJ225" s="358"/>
      <c r="DK225" s="315"/>
      <c r="DL225" s="307"/>
      <c r="DM225" s="307"/>
      <c r="DN225" s="307"/>
      <c r="DO225" s="307"/>
      <c r="DP225" s="307"/>
      <c r="DQ225" s="307"/>
      <c r="DR225" s="307"/>
      <c r="DS225" s="307"/>
      <c r="DT225" s="307"/>
      <c r="DU225" s="307"/>
      <c r="DV225" s="307"/>
      <c r="DW225" s="307"/>
      <c r="DX225" s="307"/>
      <c r="DY225" s="307"/>
      <c r="DZ225" s="307"/>
      <c r="EA225" s="307"/>
      <c r="EB225" s="307"/>
      <c r="EC225" s="307"/>
      <c r="ED225" s="307"/>
      <c r="EE225" s="307"/>
      <c r="EF225" s="307"/>
      <c r="EG225" s="307"/>
      <c r="EH225" s="307"/>
      <c r="EI225" s="307"/>
      <c r="EJ225" s="307"/>
      <c r="EK225" s="307"/>
      <c r="EL225" s="307"/>
      <c r="EM225" s="307"/>
      <c r="EN225" s="307"/>
      <c r="EO225" s="307"/>
      <c r="EP225" s="307"/>
      <c r="EQ225" s="307"/>
      <c r="ER225" s="307"/>
      <c r="ES225" s="307"/>
      <c r="ET225" s="307"/>
      <c r="EU225" s="307"/>
      <c r="EV225" s="390"/>
      <c r="EW225" s="390"/>
      <c r="EX225" s="307"/>
      <c r="EY225" s="307"/>
      <c r="EZ225" s="307"/>
      <c r="FA225" s="307"/>
      <c r="FB225" s="307"/>
      <c r="FC225" s="307"/>
      <c r="FD225" s="307"/>
      <c r="FE225" s="307"/>
      <c r="FF225" s="307"/>
      <c r="FG225" s="307"/>
      <c r="FH225" s="307"/>
      <c r="FI225" s="307"/>
      <c r="FJ225" s="305"/>
      <c r="FK225" s="305"/>
      <c r="FL225" s="305"/>
      <c r="FM225" s="305"/>
      <c r="FN225" s="305"/>
      <c r="FO225" s="305"/>
      <c r="FP225" s="305"/>
      <c r="FQ225" s="305"/>
      <c r="FR225" s="305"/>
      <c r="FS225" s="305"/>
      <c r="FT225" s="305"/>
      <c r="FU225" s="305"/>
      <c r="FV225" s="305"/>
      <c r="FW225" s="305"/>
      <c r="FX225" s="305"/>
      <c r="FY225" s="305"/>
      <c r="FZ225" s="309"/>
      <c r="GA225" s="305"/>
      <c r="GB225" s="305"/>
      <c r="GC225" s="305"/>
      <c r="GD225" s="305"/>
      <c r="GE225" s="305"/>
      <c r="GF225" s="305"/>
      <c r="GG225" s="305"/>
      <c r="GH225" s="305"/>
      <c r="GI225" s="305"/>
      <c r="GJ225" s="324"/>
      <c r="GK225" s="307"/>
      <c r="GL225" s="307"/>
      <c r="GM225" s="307"/>
      <c r="GN225" s="307"/>
      <c r="GO225" s="307"/>
      <c r="GP225" s="307"/>
      <c r="GQ225" s="307"/>
      <c r="GR225" s="307"/>
      <c r="GS225" s="307"/>
      <c r="GT225" s="307"/>
      <c r="GU225" s="307"/>
      <c r="GV225" s="307"/>
      <c r="GW225" s="307"/>
      <c r="GX225" s="307"/>
      <c r="GY225" s="307"/>
      <c r="GZ225" s="307"/>
      <c r="HA225" s="307"/>
      <c r="HB225" s="307"/>
      <c r="HC225" s="307"/>
      <c r="HD225" s="307"/>
      <c r="HE225" s="307"/>
      <c r="HF225" s="307"/>
      <c r="HG225" s="307"/>
      <c r="HH225" s="307"/>
      <c r="HI225" s="307"/>
      <c r="HJ225" s="307"/>
      <c r="HK225" s="307"/>
      <c r="HL225" s="307"/>
      <c r="HM225" s="307"/>
      <c r="HN225" s="307"/>
      <c r="HO225" s="307"/>
      <c r="HP225" s="307"/>
      <c r="HQ225" s="307"/>
      <c r="HR225" s="307"/>
      <c r="HS225" s="307"/>
      <c r="HT225" s="307"/>
      <c r="HU225" s="307"/>
      <c r="HV225" s="307"/>
      <c r="HW225" s="307"/>
      <c r="HX225" s="307"/>
      <c r="HY225" s="307"/>
      <c r="HZ225" s="307"/>
      <c r="IA225" s="307"/>
      <c r="IB225" s="307"/>
      <c r="IC225" s="307"/>
      <c r="ID225" s="307"/>
      <c r="IE225" s="307"/>
      <c r="IF225" s="307"/>
      <c r="IG225" s="307"/>
      <c r="IH225" s="307"/>
      <c r="II225" s="307"/>
      <c r="IJ225" s="307"/>
      <c r="IK225" s="307"/>
      <c r="IL225" s="307"/>
      <c r="IM225" s="307"/>
      <c r="IN225" s="307"/>
      <c r="IO225" s="307"/>
      <c r="IP225" s="307"/>
      <c r="IQ225" s="307"/>
      <c r="IR225" s="307"/>
      <c r="IS225" s="307"/>
      <c r="IT225" s="307"/>
      <c r="IU225" s="307"/>
      <c r="IV225" s="307"/>
      <c r="IW225" s="307"/>
      <c r="IX225" s="307"/>
      <c r="IY225" s="307"/>
      <c r="IZ225" s="307"/>
      <c r="JA225" s="307"/>
      <c r="JB225" s="307"/>
      <c r="JC225" s="307"/>
      <c r="JD225" s="307"/>
      <c r="JE225" s="307"/>
      <c r="JF225" s="307"/>
      <c r="JG225" s="307"/>
      <c r="JH225" s="307"/>
      <c r="JI225" s="307"/>
      <c r="JJ225" s="307"/>
      <c r="JK225" s="307"/>
      <c r="JL225" s="307"/>
      <c r="JM225" s="307"/>
      <c r="JN225" s="307"/>
      <c r="JO225" s="307"/>
      <c r="JP225" s="307"/>
      <c r="JQ225" s="307"/>
      <c r="JR225" s="307"/>
      <c r="JS225" s="307"/>
      <c r="JT225" s="307"/>
      <c r="JU225" s="307"/>
      <c r="JV225" s="307"/>
      <c r="JW225" s="307"/>
      <c r="JX225" s="307"/>
      <c r="JY225" s="307"/>
      <c r="JZ225" s="307"/>
      <c r="KA225" s="307"/>
      <c r="KB225" s="307"/>
      <c r="KC225" s="307"/>
      <c r="KD225" s="307"/>
      <c r="KE225" s="307"/>
      <c r="KF225" s="307"/>
      <c r="KG225" s="307"/>
      <c r="KH225" s="307"/>
      <c r="KI225" s="396"/>
      <c r="KJ225" s="396"/>
      <c r="KK225" s="396"/>
      <c r="KL225" s="396"/>
      <c r="KM225" s="336"/>
      <c r="KN225" s="336"/>
      <c r="KO225" s="396"/>
      <c r="KP225" s="396"/>
      <c r="KQ225" s="336"/>
      <c r="KR225" s="336"/>
      <c r="KS225" s="336"/>
      <c r="KT225" s="336"/>
      <c r="KU225" s="397">
        <v>34</v>
      </c>
      <c r="KV225" s="398">
        <v>37</v>
      </c>
      <c r="KW225" s="399">
        <v>34.75</v>
      </c>
      <c r="KX225" s="399">
        <v>8.33</v>
      </c>
      <c r="KY225" s="399">
        <f t="shared" si="76"/>
        <v>-9.003601440576231E-2</v>
      </c>
    </row>
    <row r="226" spans="14:311" s="56" customFormat="1" ht="15" customHeight="1">
      <c r="N226" s="341"/>
      <c r="O226" s="330"/>
      <c r="P226" s="330"/>
      <c r="Q226" s="330"/>
      <c r="R226" s="330"/>
      <c r="S226" s="330"/>
      <c r="T226" s="330"/>
      <c r="U226" s="330"/>
      <c r="W226" s="330"/>
      <c r="X226" s="330"/>
      <c r="Y226" s="330"/>
      <c r="Z226" s="330"/>
      <c r="AA226" s="330"/>
      <c r="AB226" s="330"/>
      <c r="AC226" s="330"/>
      <c r="AD226" s="330"/>
      <c r="AE226" s="330"/>
      <c r="AG226" s="351"/>
      <c r="AH226" s="351"/>
      <c r="AI226" s="365" t="s">
        <v>522</v>
      </c>
      <c r="AJ226" s="365" t="s">
        <v>523</v>
      </c>
      <c r="AK226" s="365" t="s">
        <v>524</v>
      </c>
      <c r="AL226" s="365" t="s">
        <v>525</v>
      </c>
      <c r="AM226" s="365" t="s">
        <v>526</v>
      </c>
      <c r="AN226" s="365" t="s">
        <v>527</v>
      </c>
      <c r="AO226" s="365" t="s">
        <v>528</v>
      </c>
      <c r="AP226" s="365" t="s">
        <v>529</v>
      </c>
      <c r="AQ226" s="365" t="s">
        <v>530</v>
      </c>
      <c r="AR226" s="365" t="s">
        <v>531</v>
      </c>
      <c r="AS226" s="365" t="s">
        <v>532</v>
      </c>
      <c r="AT226" s="365" t="s">
        <v>533</v>
      </c>
      <c r="AU226" s="365"/>
      <c r="AV226" s="366" t="s">
        <v>534</v>
      </c>
      <c r="AW226" s="365" t="s">
        <v>535</v>
      </c>
      <c r="AX226" s="365" t="s">
        <v>536</v>
      </c>
      <c r="AY226" s="303">
        <f t="shared" ref="AY226:AY244" si="77">IF(AI227="-",AI227,IF(ISNUMBER(AI227),AI227,MID(AI227,1,FIND("-",AI227)-1))+0)</f>
        <v>0</v>
      </c>
      <c r="AZ226" s="303" t="str">
        <f t="shared" ref="AZ226:AZ244" si="78">IF(AJ227="-",AJ227,IF(ISNUMBER(AJ227),AJ227,MID(AJ227,1,FIND("-",AJ227)-1))+0)</f>
        <v>-</v>
      </c>
      <c r="BA226" s="303">
        <f t="shared" ref="BA226:BA244" si="79">IF(AK227="-",AK227,IF(ISNUMBER(AK227),AK227,MID(AK227,1,FIND("-",AK227)-1))+0)</f>
        <v>0</v>
      </c>
      <c r="BB226" s="303">
        <f t="shared" ref="BB226:BB244" si="80">IF(AL227="-",AL227,IF(ISNUMBER(AL227),AL227,MID(AL227,1,FIND("-",AL227)-1))+0)</f>
        <v>0</v>
      </c>
      <c r="BC226" s="303">
        <f t="shared" ref="BC226:BC244" si="81">IF(AM227="-",AM227,IF(ISNUMBER(AM227),AM227,MID(AM227,1,FIND("-",AM227)-1))+0)</f>
        <v>0</v>
      </c>
      <c r="BD226" s="303">
        <f t="shared" ref="BD226:BD244" si="82">IF(AN227="-",AN227,IF(ISNUMBER(AN227),AN227,MID(AN227,1,FIND("-",AN227)-1))+0)</f>
        <v>0</v>
      </c>
      <c r="BE226" s="303">
        <f t="shared" ref="BE226:BE244" si="83">IF(AO227="-",AO227,IF(ISNUMBER(AO227),AO227,MID(AO227,1,FIND("-",AO227)-1))+0)</f>
        <v>0</v>
      </c>
      <c r="BF226" s="303">
        <f t="shared" ref="BF226:BF244" si="84">IF(AP227="-",AP227,IF(ISNUMBER(AP227),AP227,MID(AP227,1,FIND("-",AP227)-1))+0)</f>
        <v>0</v>
      </c>
      <c r="BG226" s="303">
        <f t="shared" ref="BG226:BG244" si="85">IF(AQ227="-",AQ227,IF(ISNUMBER(AQ227),AQ227,MID(AQ227,1,FIND("-",AQ227)-1))+0)</f>
        <v>0</v>
      </c>
      <c r="BH226" s="303"/>
      <c r="BI226" s="303">
        <f t="shared" ref="BI226:BI244" si="86">IF(AR227="-",AR227,IF(ISNUMBER(AR227),AR227,MID(AR227,1,FIND("-",AR227)-1))+0)</f>
        <v>0</v>
      </c>
      <c r="BJ226" s="303">
        <f t="shared" ref="BJ226:BJ244" si="87">IF(AS227="-",AS227,IF(ISNUMBER(AS227),AS227,MID(AS227,1,FIND("-",AS227)-1))+0)</f>
        <v>0</v>
      </c>
      <c r="BK226" s="303">
        <f t="shared" ref="BK226:BK244" si="88">IF(AT227="-",AT227,IF(ISNUMBER(AT227),AT227,MID(AT227,1,FIND("-",AT227)-1))+0)</f>
        <v>0</v>
      </c>
      <c r="BL226" s="303">
        <f t="shared" ref="BL226:BL244" si="89">IF(AV227="-",AV227,IF(ISNUMBER(AV227),AV227,MID(AV227,1,FIND("-",AV227)-1))+0)</f>
        <v>0</v>
      </c>
      <c r="BM226" s="303">
        <f t="shared" ref="BM226:BM244" si="90">IF(AW227="-",AW227,IF(ISNUMBER(AW227),AW227,MID(AW227,1,FIND("-",AW227)-1))+0)</f>
        <v>0</v>
      </c>
      <c r="BN226" s="303">
        <f t="shared" ref="BN226:BN244" si="91">IF(AX227="-",AX227,IF(ISNUMBER(AX227),AX227,MID(AX227,1,FIND("-",AX227)-1))+0)</f>
        <v>0</v>
      </c>
      <c r="CB226" s="335"/>
      <c r="CC226" s="334"/>
      <c r="CD226" s="334"/>
      <c r="CE226" s="334"/>
      <c r="CF226" s="334"/>
      <c r="CG226" s="334"/>
      <c r="CH226" s="334"/>
      <c r="CI226" s="334"/>
      <c r="CJ226" s="332"/>
      <c r="CK226" s="332"/>
      <c r="CL226" s="332"/>
      <c r="CM226" s="332"/>
      <c r="CN226" s="332"/>
      <c r="CO226" s="332"/>
      <c r="CP226" s="332"/>
      <c r="CQ226" s="332"/>
      <c r="CR226" s="313"/>
      <c r="CS226" s="313"/>
      <c r="CT226" s="332"/>
      <c r="CU226" s="332"/>
      <c r="CV226" s="332"/>
      <c r="CW226" s="332"/>
      <c r="CX226" s="332"/>
      <c r="CY226" s="332"/>
      <c r="CZ226" s="332"/>
      <c r="DA226" s="332"/>
      <c r="DB226" s="332"/>
      <c r="DC226" s="332"/>
      <c r="DD226" s="332"/>
      <c r="DE226" s="332"/>
      <c r="DF226" s="332"/>
      <c r="DG226" s="332"/>
      <c r="DH226" s="332"/>
      <c r="DI226" s="313"/>
      <c r="DJ226" s="358"/>
      <c r="DK226" s="315"/>
      <c r="DL226" s="307"/>
      <c r="DM226" s="307"/>
      <c r="DN226" s="307"/>
      <c r="DO226" s="307"/>
      <c r="DP226" s="307"/>
      <c r="DQ226" s="307"/>
      <c r="DR226" s="307"/>
      <c r="DS226" s="307"/>
      <c r="DT226" s="307"/>
      <c r="DU226" s="307"/>
      <c r="DV226" s="307"/>
      <c r="DW226" s="307"/>
      <c r="DX226" s="307"/>
      <c r="DY226" s="307"/>
      <c r="DZ226" s="307"/>
      <c r="EA226" s="307"/>
      <c r="EB226" s="307"/>
      <c r="EC226" s="307"/>
      <c r="ED226" s="307"/>
      <c r="EE226" s="307"/>
      <c r="EF226" s="307"/>
      <c r="EG226" s="307"/>
      <c r="EH226" s="307"/>
      <c r="EI226" s="307"/>
      <c r="EJ226" s="307"/>
      <c r="EK226" s="307"/>
      <c r="EL226" s="307"/>
      <c r="EM226" s="307"/>
      <c r="EN226" s="307"/>
      <c r="EO226" s="307"/>
      <c r="EP226" s="307"/>
      <c r="EQ226" s="307"/>
      <c r="ER226" s="307"/>
      <c r="ES226" s="307"/>
      <c r="ET226" s="307"/>
      <c r="EU226" s="307"/>
      <c r="EV226" s="390"/>
      <c r="EW226" s="390"/>
      <c r="EX226" s="307"/>
      <c r="EY226" s="307"/>
      <c r="EZ226" s="307"/>
      <c r="FA226" s="307"/>
      <c r="FB226" s="307"/>
      <c r="FC226" s="307"/>
      <c r="FD226" s="307"/>
      <c r="FE226" s="307"/>
      <c r="FF226" s="307"/>
      <c r="FG226" s="307"/>
      <c r="FH226" s="307"/>
      <c r="FI226" s="307"/>
      <c r="FJ226" s="305"/>
      <c r="FK226" s="305"/>
      <c r="FL226" s="305"/>
      <c r="FM226" s="305"/>
      <c r="FN226" s="305"/>
      <c r="FO226" s="305"/>
      <c r="FP226" s="305"/>
      <c r="FQ226" s="305"/>
      <c r="FR226" s="305"/>
      <c r="FS226" s="305"/>
      <c r="FT226" s="305"/>
      <c r="FU226" s="305"/>
      <c r="FV226" s="305"/>
      <c r="FW226" s="305"/>
      <c r="FX226" s="305"/>
      <c r="FY226" s="305"/>
      <c r="FZ226" s="309"/>
      <c r="GA226" s="305"/>
      <c r="GB226" s="305"/>
      <c r="GC226" s="305"/>
      <c r="GD226" s="305"/>
      <c r="GE226" s="305"/>
      <c r="GF226" s="305"/>
      <c r="GG226" s="305"/>
      <c r="GH226" s="305"/>
      <c r="GI226" s="305"/>
      <c r="GJ226" s="324"/>
      <c r="GK226" s="307"/>
      <c r="GL226" s="307"/>
      <c r="GM226" s="307"/>
      <c r="GN226" s="307"/>
      <c r="GO226" s="307"/>
      <c r="GP226" s="307"/>
      <c r="GQ226" s="307"/>
      <c r="GR226" s="307"/>
      <c r="GS226" s="307"/>
      <c r="GT226" s="307"/>
      <c r="GU226" s="307"/>
      <c r="GV226" s="307"/>
      <c r="GW226" s="307"/>
      <c r="GX226" s="307"/>
      <c r="GY226" s="307"/>
      <c r="GZ226" s="307"/>
      <c r="HA226" s="307"/>
      <c r="HB226" s="307"/>
      <c r="HC226" s="307"/>
      <c r="HD226" s="307"/>
      <c r="HE226" s="307"/>
      <c r="HF226" s="307"/>
      <c r="HG226" s="307"/>
      <c r="HH226" s="307"/>
      <c r="HI226" s="307"/>
      <c r="HJ226" s="307"/>
      <c r="HK226" s="307"/>
      <c r="HL226" s="307"/>
      <c r="HM226" s="307"/>
      <c r="HN226" s="307"/>
      <c r="HO226" s="307"/>
      <c r="HP226" s="307"/>
      <c r="HQ226" s="307"/>
      <c r="HR226" s="307"/>
      <c r="HS226" s="307"/>
      <c r="HT226" s="307"/>
      <c r="HU226" s="307"/>
      <c r="HV226" s="307"/>
      <c r="HW226" s="307"/>
      <c r="HX226" s="307"/>
      <c r="HY226" s="307"/>
      <c r="HZ226" s="307"/>
      <c r="IA226" s="307"/>
      <c r="IB226" s="307"/>
      <c r="IC226" s="307"/>
      <c r="ID226" s="307"/>
      <c r="IE226" s="307"/>
      <c r="IF226" s="307"/>
      <c r="IG226" s="307"/>
      <c r="IH226" s="307"/>
      <c r="II226" s="307"/>
      <c r="IJ226" s="307"/>
      <c r="IK226" s="307"/>
      <c r="IL226" s="307"/>
      <c r="IM226" s="307"/>
      <c r="IN226" s="307"/>
      <c r="IO226" s="307"/>
      <c r="IP226" s="307"/>
      <c r="IQ226" s="307"/>
      <c r="IR226" s="307"/>
      <c r="IS226" s="307"/>
      <c r="IT226" s="307"/>
      <c r="IU226" s="307"/>
      <c r="IV226" s="307"/>
      <c r="IW226" s="307"/>
      <c r="IX226" s="307"/>
      <c r="IY226" s="307"/>
      <c r="IZ226" s="307"/>
      <c r="JA226" s="307"/>
      <c r="JB226" s="307"/>
      <c r="JC226" s="307"/>
      <c r="JD226" s="307"/>
      <c r="JE226" s="307"/>
      <c r="JF226" s="307"/>
      <c r="JG226" s="307"/>
      <c r="JH226" s="307"/>
      <c r="JI226" s="307"/>
      <c r="JJ226" s="307"/>
      <c r="JK226" s="307"/>
      <c r="JL226" s="307"/>
      <c r="JM226" s="307"/>
      <c r="JN226" s="307"/>
      <c r="JO226" s="307"/>
      <c r="JP226" s="307"/>
      <c r="JQ226" s="307"/>
      <c r="JR226" s="307"/>
      <c r="JS226" s="307"/>
      <c r="JT226" s="307"/>
      <c r="JU226" s="307"/>
      <c r="JV226" s="307"/>
      <c r="JW226" s="307"/>
      <c r="JX226" s="307"/>
      <c r="JY226" s="307"/>
      <c r="JZ226" s="307"/>
      <c r="KA226" s="307"/>
      <c r="KB226" s="307"/>
      <c r="KC226" s="307"/>
      <c r="KD226" s="307"/>
      <c r="KE226" s="307"/>
      <c r="KF226" s="307"/>
      <c r="KG226" s="307"/>
      <c r="KH226" s="307"/>
      <c r="KI226" s="396"/>
      <c r="KJ226" s="396"/>
      <c r="KK226" s="396"/>
      <c r="KL226" s="396"/>
      <c r="KM226" s="336"/>
      <c r="KN226" s="336"/>
      <c r="KO226" s="396"/>
      <c r="KP226" s="396"/>
      <c r="KQ226" s="336"/>
      <c r="KR226" s="336"/>
      <c r="KS226" s="336"/>
      <c r="KT226" s="336"/>
      <c r="KU226" s="397">
        <v>35</v>
      </c>
      <c r="KV226" s="398">
        <v>40</v>
      </c>
      <c r="KW226" s="399">
        <v>34.75</v>
      </c>
      <c r="KX226" s="399">
        <v>8.33</v>
      </c>
      <c r="KY226" s="399">
        <f t="shared" si="76"/>
        <v>3.0012004801920768E-2</v>
      </c>
    </row>
    <row r="227" spans="14:311" s="56" customFormat="1" ht="15" customHeight="1">
      <c r="N227" s="341"/>
      <c r="O227" s="330"/>
      <c r="P227" s="330"/>
      <c r="Q227" s="330"/>
      <c r="R227" s="330"/>
      <c r="S227" s="330"/>
      <c r="T227" s="330"/>
      <c r="U227" s="330"/>
      <c r="W227" s="330"/>
      <c r="X227" s="330"/>
      <c r="Y227" s="330"/>
      <c r="Z227" s="330"/>
      <c r="AA227" s="330"/>
      <c r="AB227" s="330"/>
      <c r="AC227" s="330"/>
      <c r="AD227" s="330"/>
      <c r="AE227" s="330"/>
      <c r="AG227" s="354">
        <v>1</v>
      </c>
      <c r="AH227" s="354"/>
      <c r="AI227" s="356">
        <v>0</v>
      </c>
      <c r="AJ227" s="371" t="s">
        <v>0</v>
      </c>
      <c r="AK227" s="356" t="s">
        <v>107</v>
      </c>
      <c r="AL227" s="356">
        <v>0</v>
      </c>
      <c r="AM227" s="356" t="s">
        <v>170</v>
      </c>
      <c r="AN227" s="356" t="s">
        <v>306</v>
      </c>
      <c r="AO227" s="359">
        <v>0</v>
      </c>
      <c r="AP227" s="356" t="s">
        <v>56</v>
      </c>
      <c r="AQ227" s="356">
        <v>0</v>
      </c>
      <c r="AR227" s="356">
        <v>0</v>
      </c>
      <c r="AS227" s="356">
        <v>0</v>
      </c>
      <c r="AT227" s="356" t="s">
        <v>630</v>
      </c>
      <c r="AU227" s="356"/>
      <c r="AV227" s="356" t="s">
        <v>107</v>
      </c>
      <c r="AW227" s="356" t="s">
        <v>286</v>
      </c>
      <c r="AX227" s="356">
        <v>0</v>
      </c>
      <c r="AY227" s="303" t="str">
        <f t="shared" si="77"/>
        <v>-</v>
      </c>
      <c r="AZ227" s="303" t="str">
        <f t="shared" si="78"/>
        <v>-</v>
      </c>
      <c r="BA227" s="303">
        <f t="shared" si="79"/>
        <v>4</v>
      </c>
      <c r="BB227" s="303">
        <f t="shared" si="80"/>
        <v>1</v>
      </c>
      <c r="BC227" s="303">
        <f t="shared" si="81"/>
        <v>7</v>
      </c>
      <c r="BD227" s="303">
        <f t="shared" si="82"/>
        <v>6</v>
      </c>
      <c r="BE227" s="303" t="str">
        <f t="shared" si="83"/>
        <v>-</v>
      </c>
      <c r="BF227" s="303">
        <f t="shared" si="84"/>
        <v>3</v>
      </c>
      <c r="BG227" s="303">
        <f t="shared" si="85"/>
        <v>1</v>
      </c>
      <c r="BH227" s="303"/>
      <c r="BI227" s="303">
        <f t="shared" si="86"/>
        <v>1</v>
      </c>
      <c r="BJ227" s="303">
        <f t="shared" si="87"/>
        <v>1</v>
      </c>
      <c r="BK227" s="303">
        <f t="shared" si="88"/>
        <v>14</v>
      </c>
      <c r="BL227" s="303">
        <f t="shared" si="89"/>
        <v>4</v>
      </c>
      <c r="BM227" s="303">
        <f t="shared" si="90"/>
        <v>5</v>
      </c>
      <c r="BN227" s="303">
        <f t="shared" si="91"/>
        <v>1</v>
      </c>
      <c r="CB227" s="326"/>
      <c r="CC227" s="334"/>
      <c r="CD227" s="334"/>
      <c r="CE227" s="334"/>
      <c r="CF227" s="334"/>
      <c r="CG227" s="332"/>
      <c r="CH227" s="334"/>
      <c r="CI227" s="334"/>
      <c r="CJ227" s="332"/>
      <c r="CK227" s="332"/>
      <c r="CL227" s="332"/>
      <c r="CM227" s="332"/>
      <c r="CN227" s="332"/>
      <c r="CO227" s="332"/>
      <c r="CP227" s="332"/>
      <c r="CQ227" s="332"/>
      <c r="CR227" s="313"/>
      <c r="CS227" s="313"/>
      <c r="CT227" s="332"/>
      <c r="CU227" s="332"/>
      <c r="CV227" s="332"/>
      <c r="CW227" s="332"/>
      <c r="CX227" s="332"/>
      <c r="CY227" s="332"/>
      <c r="CZ227" s="332"/>
      <c r="DA227" s="332"/>
      <c r="DB227" s="332"/>
      <c r="DC227" s="332"/>
      <c r="DD227" s="332"/>
      <c r="DE227" s="332"/>
      <c r="DF227" s="332"/>
      <c r="DG227" s="332"/>
      <c r="DH227" s="332"/>
      <c r="DI227" s="313"/>
      <c r="DJ227" s="358"/>
      <c r="DK227" s="315"/>
      <c r="DL227" s="307"/>
      <c r="DM227" s="307"/>
      <c r="DN227" s="307"/>
      <c r="DO227" s="307"/>
      <c r="DP227" s="307"/>
      <c r="DQ227" s="307"/>
      <c r="DR227" s="307"/>
      <c r="DS227" s="307"/>
      <c r="DT227" s="307"/>
      <c r="DU227" s="307"/>
      <c r="DV227" s="307"/>
      <c r="DW227" s="307"/>
      <c r="DX227" s="307"/>
      <c r="DY227" s="307"/>
      <c r="DZ227" s="307"/>
      <c r="EA227" s="307"/>
      <c r="EB227" s="307"/>
      <c r="EC227" s="307"/>
      <c r="ED227" s="307"/>
      <c r="EE227" s="307"/>
      <c r="EF227" s="307"/>
      <c r="EG227" s="307"/>
      <c r="EH227" s="307"/>
      <c r="EI227" s="307"/>
      <c r="EJ227" s="307"/>
      <c r="EK227" s="307"/>
      <c r="EL227" s="307"/>
      <c r="EM227" s="307"/>
      <c r="EN227" s="307"/>
      <c r="EO227" s="307"/>
      <c r="EP227" s="307"/>
      <c r="EQ227" s="307"/>
      <c r="ER227" s="307"/>
      <c r="ES227" s="307"/>
      <c r="ET227" s="307"/>
      <c r="EU227" s="307"/>
      <c r="EV227" s="390"/>
      <c r="EW227" s="390"/>
      <c r="EX227" s="307"/>
      <c r="EY227" s="307"/>
      <c r="EZ227" s="307"/>
      <c r="FA227" s="307"/>
      <c r="FB227" s="307"/>
      <c r="FC227" s="307"/>
      <c r="FD227" s="307"/>
      <c r="FE227" s="307"/>
      <c r="FF227" s="307"/>
      <c r="FG227" s="307"/>
      <c r="FH227" s="307"/>
      <c r="FI227" s="307"/>
      <c r="FJ227" s="305"/>
      <c r="FK227" s="305"/>
      <c r="FL227" s="305"/>
      <c r="FM227" s="305"/>
      <c r="FN227" s="305"/>
      <c r="FO227" s="305"/>
      <c r="FP227" s="305"/>
      <c r="FQ227" s="305"/>
      <c r="FR227" s="305"/>
      <c r="FS227" s="305"/>
      <c r="FT227" s="305"/>
      <c r="FU227" s="305"/>
      <c r="FV227" s="305"/>
      <c r="FW227" s="305"/>
      <c r="FX227" s="305"/>
      <c r="FY227" s="305"/>
      <c r="FZ227" s="309"/>
      <c r="GA227" s="305"/>
      <c r="GB227" s="305"/>
      <c r="GC227" s="305"/>
      <c r="GD227" s="305"/>
      <c r="GE227" s="305"/>
      <c r="GF227" s="305"/>
      <c r="GG227" s="305"/>
      <c r="GH227" s="305"/>
      <c r="GI227" s="305"/>
      <c r="GJ227" s="324"/>
      <c r="GK227" s="307"/>
      <c r="GL227" s="307"/>
      <c r="GM227" s="307"/>
      <c r="GN227" s="307"/>
      <c r="GO227" s="307"/>
      <c r="GP227" s="307"/>
      <c r="GQ227" s="307"/>
      <c r="GR227" s="307"/>
      <c r="GS227" s="307"/>
      <c r="GT227" s="307"/>
      <c r="GU227" s="307"/>
      <c r="GV227" s="307"/>
      <c r="GW227" s="307"/>
      <c r="GX227" s="307"/>
      <c r="GY227" s="307"/>
      <c r="GZ227" s="307"/>
      <c r="HA227" s="307"/>
      <c r="HB227" s="307"/>
      <c r="HC227" s="307"/>
      <c r="HD227" s="307"/>
      <c r="HE227" s="307"/>
      <c r="HF227" s="307"/>
      <c r="HG227" s="307"/>
      <c r="HH227" s="307"/>
      <c r="HI227" s="307"/>
      <c r="HJ227" s="307"/>
      <c r="HK227" s="307"/>
      <c r="HL227" s="307"/>
      <c r="HM227" s="307"/>
      <c r="HN227" s="307"/>
      <c r="HO227" s="307"/>
      <c r="HP227" s="307"/>
      <c r="HQ227" s="307"/>
      <c r="HR227" s="307"/>
      <c r="HS227" s="307"/>
      <c r="HT227" s="307"/>
      <c r="HU227" s="307"/>
      <c r="HV227" s="307"/>
      <c r="HW227" s="307"/>
      <c r="HX227" s="307"/>
      <c r="HY227" s="307"/>
      <c r="HZ227" s="307"/>
      <c r="IA227" s="307"/>
      <c r="IB227" s="307"/>
      <c r="IC227" s="307"/>
      <c r="ID227" s="307"/>
      <c r="IE227" s="307"/>
      <c r="IF227" s="307"/>
      <c r="IG227" s="307"/>
      <c r="IH227" s="307"/>
      <c r="II227" s="307"/>
      <c r="IJ227" s="307"/>
      <c r="IK227" s="307"/>
      <c r="IL227" s="307"/>
      <c r="IM227" s="307"/>
      <c r="IN227" s="307"/>
      <c r="IO227" s="307"/>
      <c r="IP227" s="307"/>
      <c r="IQ227" s="307"/>
      <c r="IR227" s="307"/>
      <c r="IS227" s="307"/>
      <c r="IT227" s="307"/>
      <c r="IU227" s="307"/>
      <c r="IV227" s="307"/>
      <c r="IW227" s="307"/>
      <c r="IX227" s="307"/>
      <c r="IY227" s="307"/>
      <c r="IZ227" s="307"/>
      <c r="JA227" s="307"/>
      <c r="JB227" s="307"/>
      <c r="JC227" s="307"/>
      <c r="JD227" s="307"/>
      <c r="JE227" s="307"/>
      <c r="JF227" s="307"/>
      <c r="JG227" s="307"/>
      <c r="JH227" s="307"/>
      <c r="JI227" s="307"/>
      <c r="JJ227" s="307"/>
      <c r="JK227" s="307"/>
      <c r="JL227" s="307"/>
      <c r="JM227" s="307"/>
      <c r="JN227" s="307"/>
      <c r="JO227" s="307"/>
      <c r="JP227" s="307"/>
      <c r="JQ227" s="307"/>
      <c r="JR227" s="307"/>
      <c r="JS227" s="307"/>
      <c r="JT227" s="307"/>
      <c r="JU227" s="307"/>
      <c r="JV227" s="307"/>
      <c r="JW227" s="307"/>
      <c r="JX227" s="307"/>
      <c r="JY227" s="307"/>
      <c r="JZ227" s="307"/>
      <c r="KA227" s="307"/>
      <c r="KB227" s="307"/>
      <c r="KC227" s="307"/>
      <c r="KD227" s="307"/>
      <c r="KE227" s="307"/>
      <c r="KF227" s="307"/>
      <c r="KG227" s="307"/>
      <c r="KH227" s="307"/>
      <c r="KI227" s="396"/>
      <c r="KJ227" s="396"/>
      <c r="KK227" s="396"/>
      <c r="KL227" s="396"/>
      <c r="KM227" s="336"/>
      <c r="KN227" s="336"/>
      <c r="KO227" s="396"/>
      <c r="KP227" s="396"/>
      <c r="KQ227" s="336"/>
      <c r="KR227" s="336"/>
      <c r="KS227" s="336"/>
      <c r="KT227" s="336"/>
      <c r="KU227" s="397">
        <v>36</v>
      </c>
      <c r="KV227" s="398">
        <v>45</v>
      </c>
      <c r="KW227" s="399">
        <v>34.75</v>
      </c>
      <c r="KX227" s="399">
        <v>8.33</v>
      </c>
      <c r="KY227" s="399">
        <f t="shared" si="76"/>
        <v>0.15006002400960383</v>
      </c>
    </row>
    <row r="228" spans="14:311" s="56" customFormat="1" ht="15" customHeight="1">
      <c r="N228" s="341"/>
      <c r="O228" s="330"/>
      <c r="P228" s="330"/>
      <c r="Q228" s="330"/>
      <c r="R228" s="330"/>
      <c r="S228" s="330"/>
      <c r="T228" s="330"/>
      <c r="U228" s="330"/>
      <c r="W228" s="330"/>
      <c r="X228" s="330"/>
      <c r="Y228" s="330"/>
      <c r="Z228" s="330"/>
      <c r="AA228" s="330"/>
      <c r="AB228" s="330"/>
      <c r="AC228" s="330"/>
      <c r="AD228" s="330"/>
      <c r="AE228" s="330"/>
      <c r="AG228" s="354">
        <v>2</v>
      </c>
      <c r="AH228" s="354"/>
      <c r="AI228" s="371" t="s">
        <v>0</v>
      </c>
      <c r="AJ228" s="371" t="s">
        <v>0</v>
      </c>
      <c r="AK228" s="359">
        <v>4</v>
      </c>
      <c r="AL228" s="356" t="s">
        <v>154</v>
      </c>
      <c r="AM228" s="356" t="s">
        <v>291</v>
      </c>
      <c r="AN228" s="356" t="s">
        <v>64</v>
      </c>
      <c r="AO228" s="371" t="s">
        <v>0</v>
      </c>
      <c r="AP228" s="359">
        <v>3</v>
      </c>
      <c r="AQ228" s="359">
        <v>1</v>
      </c>
      <c r="AR228" s="356" t="s">
        <v>154</v>
      </c>
      <c r="AS228" s="356" t="s">
        <v>154</v>
      </c>
      <c r="AT228" s="356" t="s">
        <v>271</v>
      </c>
      <c r="AU228" s="356"/>
      <c r="AV228" s="359">
        <v>4</v>
      </c>
      <c r="AW228" s="359">
        <v>5</v>
      </c>
      <c r="AX228" s="359">
        <v>1</v>
      </c>
      <c r="AY228" s="303">
        <f t="shared" si="77"/>
        <v>1</v>
      </c>
      <c r="AZ228" s="303" t="str">
        <f t="shared" si="78"/>
        <v>-</v>
      </c>
      <c r="BA228" s="303">
        <f t="shared" si="79"/>
        <v>5</v>
      </c>
      <c r="BB228" s="303">
        <f t="shared" si="80"/>
        <v>3</v>
      </c>
      <c r="BC228" s="303">
        <f t="shared" si="81"/>
        <v>11</v>
      </c>
      <c r="BD228" s="303">
        <f t="shared" si="82"/>
        <v>8</v>
      </c>
      <c r="BE228" s="303">
        <f t="shared" si="83"/>
        <v>1</v>
      </c>
      <c r="BF228" s="303">
        <f t="shared" si="84"/>
        <v>4</v>
      </c>
      <c r="BG228" s="303">
        <f t="shared" si="85"/>
        <v>2</v>
      </c>
      <c r="BH228" s="303"/>
      <c r="BI228" s="303">
        <f t="shared" si="86"/>
        <v>3</v>
      </c>
      <c r="BJ228" s="303">
        <f t="shared" si="87"/>
        <v>3</v>
      </c>
      <c r="BK228" s="303">
        <f t="shared" si="88"/>
        <v>18</v>
      </c>
      <c r="BL228" s="303">
        <f t="shared" si="89"/>
        <v>5</v>
      </c>
      <c r="BM228" s="303">
        <f t="shared" si="90"/>
        <v>6</v>
      </c>
      <c r="BN228" s="303">
        <f t="shared" si="91"/>
        <v>2</v>
      </c>
      <c r="CB228" s="326"/>
      <c r="CC228" s="334"/>
      <c r="CD228" s="334"/>
      <c r="CE228" s="334"/>
      <c r="CF228" s="334"/>
      <c r="CG228" s="332"/>
      <c r="CH228" s="334"/>
      <c r="CI228" s="334"/>
      <c r="CJ228" s="332"/>
      <c r="CK228" s="332"/>
      <c r="CL228" s="332"/>
      <c r="CM228" s="332"/>
      <c r="CN228" s="332"/>
      <c r="CO228" s="332"/>
      <c r="CP228" s="332"/>
      <c r="CQ228" s="332"/>
      <c r="CR228" s="313"/>
      <c r="CS228" s="313"/>
      <c r="CT228" s="332"/>
      <c r="CU228" s="332"/>
      <c r="CV228" s="332"/>
      <c r="CW228" s="332"/>
      <c r="CX228" s="332"/>
      <c r="CY228" s="332"/>
      <c r="CZ228" s="332"/>
      <c r="DA228" s="332"/>
      <c r="DB228" s="332"/>
      <c r="DC228" s="332"/>
      <c r="DD228" s="332"/>
      <c r="DE228" s="332"/>
      <c r="DF228" s="332"/>
      <c r="DG228" s="332"/>
      <c r="DH228" s="332"/>
      <c r="DI228" s="313"/>
      <c r="DJ228" s="358"/>
      <c r="DK228" s="315"/>
      <c r="DL228" s="307"/>
      <c r="DM228" s="307"/>
      <c r="DN228" s="307"/>
      <c r="DO228" s="307"/>
      <c r="DP228" s="307"/>
      <c r="DQ228" s="307"/>
      <c r="DR228" s="307"/>
      <c r="DS228" s="307"/>
      <c r="DT228" s="307"/>
      <c r="DU228" s="307"/>
      <c r="DV228" s="307"/>
      <c r="DW228" s="307"/>
      <c r="DX228" s="307"/>
      <c r="DY228" s="307"/>
      <c r="DZ228" s="307"/>
      <c r="EA228" s="307"/>
      <c r="EB228" s="307"/>
      <c r="EC228" s="307"/>
      <c r="ED228" s="307"/>
      <c r="EE228" s="307"/>
      <c r="EF228" s="307"/>
      <c r="EG228" s="307"/>
      <c r="EH228" s="307"/>
      <c r="EI228" s="307"/>
      <c r="EJ228" s="307"/>
      <c r="EK228" s="307"/>
      <c r="EL228" s="307"/>
      <c r="EM228" s="307"/>
      <c r="EN228" s="307"/>
      <c r="EO228" s="307"/>
      <c r="EP228" s="307"/>
      <c r="EQ228" s="307"/>
      <c r="ER228" s="307"/>
      <c r="ES228" s="307"/>
      <c r="ET228" s="307"/>
      <c r="EU228" s="307"/>
      <c r="EV228" s="390"/>
      <c r="EW228" s="390"/>
      <c r="EX228" s="307"/>
      <c r="EY228" s="307"/>
      <c r="EZ228" s="307"/>
      <c r="FA228" s="307"/>
      <c r="FB228" s="307"/>
      <c r="FC228" s="307"/>
      <c r="FD228" s="307"/>
      <c r="FE228" s="307"/>
      <c r="FF228" s="307"/>
      <c r="FG228" s="307"/>
      <c r="FH228" s="307"/>
      <c r="FI228" s="307"/>
      <c r="FJ228" s="305"/>
      <c r="FK228" s="305"/>
      <c r="FL228" s="305"/>
      <c r="FM228" s="305"/>
      <c r="FN228" s="305"/>
      <c r="FO228" s="305"/>
      <c r="FP228" s="305"/>
      <c r="FQ228" s="305"/>
      <c r="FR228" s="305"/>
      <c r="FS228" s="305"/>
      <c r="FT228" s="305"/>
      <c r="FU228" s="305"/>
      <c r="FV228" s="305"/>
      <c r="FW228" s="305"/>
      <c r="FX228" s="305"/>
      <c r="FY228" s="305"/>
      <c r="FZ228" s="309"/>
      <c r="GA228" s="305"/>
      <c r="GB228" s="305"/>
      <c r="GC228" s="305"/>
      <c r="GD228" s="305"/>
      <c r="GE228" s="305"/>
      <c r="GF228" s="305"/>
      <c r="GG228" s="305"/>
      <c r="GH228" s="305"/>
      <c r="GI228" s="305"/>
      <c r="GJ228" s="324"/>
      <c r="GK228" s="307"/>
      <c r="GL228" s="307"/>
      <c r="GM228" s="307"/>
      <c r="GN228" s="307"/>
      <c r="GO228" s="307"/>
      <c r="GP228" s="307"/>
      <c r="GQ228" s="307"/>
      <c r="GR228" s="307"/>
      <c r="GS228" s="307"/>
      <c r="GT228" s="307"/>
      <c r="GU228" s="307"/>
      <c r="GV228" s="307"/>
      <c r="GW228" s="307"/>
      <c r="GX228" s="307"/>
      <c r="GY228" s="307"/>
      <c r="GZ228" s="307"/>
      <c r="HA228" s="307"/>
      <c r="HB228" s="307"/>
      <c r="HC228" s="307"/>
      <c r="HD228" s="307"/>
      <c r="HE228" s="307"/>
      <c r="HF228" s="307"/>
      <c r="HG228" s="307"/>
      <c r="HH228" s="307"/>
      <c r="HI228" s="307"/>
      <c r="HJ228" s="307"/>
      <c r="HK228" s="307"/>
      <c r="HL228" s="307"/>
      <c r="HM228" s="307"/>
      <c r="HN228" s="307"/>
      <c r="HO228" s="307"/>
      <c r="HP228" s="307"/>
      <c r="HQ228" s="307"/>
      <c r="HR228" s="307"/>
      <c r="HS228" s="307"/>
      <c r="HT228" s="307"/>
      <c r="HU228" s="307"/>
      <c r="HV228" s="307"/>
      <c r="HW228" s="307"/>
      <c r="HX228" s="307"/>
      <c r="HY228" s="307"/>
      <c r="HZ228" s="307"/>
      <c r="IA228" s="307"/>
      <c r="IB228" s="307"/>
      <c r="IC228" s="307"/>
      <c r="ID228" s="307"/>
      <c r="IE228" s="307"/>
      <c r="IF228" s="307"/>
      <c r="IG228" s="307"/>
      <c r="IH228" s="307"/>
      <c r="II228" s="307"/>
      <c r="IJ228" s="307"/>
      <c r="IK228" s="307"/>
      <c r="IL228" s="307"/>
      <c r="IM228" s="307"/>
      <c r="IN228" s="307"/>
      <c r="IO228" s="307"/>
      <c r="IP228" s="307"/>
      <c r="IQ228" s="307"/>
      <c r="IR228" s="307"/>
      <c r="IS228" s="307"/>
      <c r="IT228" s="307"/>
      <c r="IU228" s="307"/>
      <c r="IV228" s="307"/>
      <c r="IW228" s="307"/>
      <c r="IX228" s="307"/>
      <c r="IY228" s="307"/>
      <c r="IZ228" s="307"/>
      <c r="JA228" s="307"/>
      <c r="JB228" s="307"/>
      <c r="JC228" s="307"/>
      <c r="JD228" s="307"/>
      <c r="JE228" s="307"/>
      <c r="JF228" s="307"/>
      <c r="JG228" s="307"/>
      <c r="JH228" s="307"/>
      <c r="JI228" s="307"/>
      <c r="JJ228" s="307"/>
      <c r="JK228" s="307"/>
      <c r="JL228" s="307"/>
      <c r="JM228" s="307"/>
      <c r="JN228" s="307"/>
      <c r="JO228" s="307"/>
      <c r="JP228" s="307"/>
      <c r="JQ228" s="307"/>
      <c r="JR228" s="307"/>
      <c r="JS228" s="307"/>
      <c r="JT228" s="307"/>
      <c r="JU228" s="307"/>
      <c r="JV228" s="307"/>
      <c r="JW228" s="307"/>
      <c r="JX228" s="307"/>
      <c r="JY228" s="307"/>
      <c r="JZ228" s="307"/>
      <c r="KA228" s="307"/>
      <c r="KB228" s="307"/>
      <c r="KC228" s="307"/>
      <c r="KD228" s="307"/>
      <c r="KE228" s="307"/>
      <c r="KF228" s="307"/>
      <c r="KG228" s="307"/>
      <c r="KH228" s="307"/>
      <c r="KI228" s="396"/>
      <c r="KJ228" s="396"/>
      <c r="KK228" s="396"/>
      <c r="KL228" s="396"/>
      <c r="KM228" s="336"/>
      <c r="KN228" s="336"/>
      <c r="KO228" s="396"/>
      <c r="KP228" s="396"/>
      <c r="KQ228" s="336"/>
      <c r="KR228" s="336"/>
      <c r="KS228" s="336"/>
      <c r="KT228" s="336"/>
      <c r="KU228" s="397">
        <v>37</v>
      </c>
      <c r="KV228" s="398">
        <v>50</v>
      </c>
      <c r="KW228" s="399">
        <v>34.75</v>
      </c>
      <c r="KX228" s="399">
        <v>8.33</v>
      </c>
      <c r="KY228" s="399">
        <f t="shared" si="76"/>
        <v>0.27010804321728693</v>
      </c>
    </row>
    <row r="229" spans="14:311" s="56" customFormat="1" ht="15" customHeight="1">
      <c r="N229" s="341"/>
      <c r="O229" s="330"/>
      <c r="P229" s="330"/>
      <c r="Q229" s="330"/>
      <c r="R229" s="330"/>
      <c r="S229" s="330"/>
      <c r="T229" s="330"/>
      <c r="U229" s="330"/>
      <c r="W229" s="330"/>
      <c r="X229" s="330"/>
      <c r="Y229" s="330"/>
      <c r="Z229" s="330"/>
      <c r="AA229" s="330"/>
      <c r="AB229" s="330"/>
      <c r="AC229" s="330"/>
      <c r="AD229" s="330"/>
      <c r="AE229" s="330"/>
      <c r="AG229" s="354">
        <v>3</v>
      </c>
      <c r="AH229" s="354"/>
      <c r="AI229" s="359">
        <v>1</v>
      </c>
      <c r="AJ229" s="371" t="s">
        <v>0</v>
      </c>
      <c r="AK229" s="359">
        <v>5</v>
      </c>
      <c r="AL229" s="359">
        <v>3</v>
      </c>
      <c r="AM229" s="356" t="s">
        <v>70</v>
      </c>
      <c r="AN229" s="359">
        <v>8</v>
      </c>
      <c r="AO229" s="359">
        <v>1</v>
      </c>
      <c r="AP229" s="359">
        <v>4</v>
      </c>
      <c r="AQ229" s="356" t="s">
        <v>112</v>
      </c>
      <c r="AR229" s="356" t="s">
        <v>109</v>
      </c>
      <c r="AS229" s="356" t="s">
        <v>109</v>
      </c>
      <c r="AT229" s="356" t="s">
        <v>67</v>
      </c>
      <c r="AU229" s="356"/>
      <c r="AV229" s="359">
        <v>5</v>
      </c>
      <c r="AW229" s="359">
        <v>6</v>
      </c>
      <c r="AX229" s="359">
        <v>2</v>
      </c>
      <c r="AY229" s="303">
        <f t="shared" si="77"/>
        <v>2</v>
      </c>
      <c r="AZ229" s="303">
        <f t="shared" si="78"/>
        <v>0</v>
      </c>
      <c r="BA229" s="303">
        <f t="shared" si="79"/>
        <v>6</v>
      </c>
      <c r="BB229" s="303">
        <f t="shared" si="80"/>
        <v>4</v>
      </c>
      <c r="BC229" s="303">
        <f t="shared" si="81"/>
        <v>14</v>
      </c>
      <c r="BD229" s="303">
        <f t="shared" si="82"/>
        <v>9</v>
      </c>
      <c r="BE229" s="303">
        <f t="shared" si="83"/>
        <v>2</v>
      </c>
      <c r="BF229" s="303">
        <f t="shared" si="84"/>
        <v>5</v>
      </c>
      <c r="BG229" s="303">
        <f t="shared" si="85"/>
        <v>4</v>
      </c>
      <c r="BH229" s="303"/>
      <c r="BI229" s="303">
        <f t="shared" si="86"/>
        <v>5</v>
      </c>
      <c r="BJ229" s="303">
        <f t="shared" si="87"/>
        <v>5</v>
      </c>
      <c r="BK229" s="303">
        <f t="shared" si="88"/>
        <v>22</v>
      </c>
      <c r="BL229" s="303">
        <f t="shared" si="89"/>
        <v>6</v>
      </c>
      <c r="BM229" s="303">
        <f t="shared" si="90"/>
        <v>7</v>
      </c>
      <c r="BN229" s="303">
        <f t="shared" si="91"/>
        <v>3</v>
      </c>
      <c r="CB229" s="378"/>
      <c r="CC229" s="334"/>
      <c r="CD229" s="334"/>
      <c r="CE229" s="334"/>
      <c r="CF229" s="334"/>
      <c r="CG229" s="334"/>
      <c r="CH229" s="334"/>
      <c r="CI229" s="334"/>
      <c r="CJ229" s="332"/>
      <c r="CK229" s="332"/>
      <c r="CL229" s="332"/>
      <c r="CM229" s="332"/>
      <c r="CN229" s="332"/>
      <c r="CO229" s="332"/>
      <c r="CP229" s="332"/>
      <c r="CQ229" s="332"/>
      <c r="CR229" s="313"/>
      <c r="CS229" s="313"/>
      <c r="CT229" s="332"/>
      <c r="CU229" s="332"/>
      <c r="CV229" s="332"/>
      <c r="CW229" s="332"/>
      <c r="CX229" s="332"/>
      <c r="CY229" s="332"/>
      <c r="CZ229" s="332"/>
      <c r="DA229" s="332"/>
      <c r="DB229" s="332"/>
      <c r="DC229" s="332"/>
      <c r="DD229" s="332"/>
      <c r="DE229" s="332"/>
      <c r="DF229" s="332"/>
      <c r="DG229" s="332"/>
      <c r="DH229" s="332"/>
      <c r="DI229" s="313"/>
      <c r="DJ229" s="358"/>
      <c r="DK229" s="315"/>
      <c r="DL229" s="307"/>
      <c r="DM229" s="307"/>
      <c r="DN229" s="307"/>
      <c r="DO229" s="307"/>
      <c r="DP229" s="307"/>
      <c r="DQ229" s="307"/>
      <c r="DR229" s="307"/>
      <c r="DS229" s="307"/>
      <c r="DT229" s="307"/>
      <c r="DU229" s="307"/>
      <c r="DV229" s="307"/>
      <c r="DW229" s="307"/>
      <c r="DX229" s="307"/>
      <c r="DY229" s="307"/>
      <c r="DZ229" s="307"/>
      <c r="EA229" s="307"/>
      <c r="EB229" s="307"/>
      <c r="EC229" s="307"/>
      <c r="ED229" s="307"/>
      <c r="EE229" s="307"/>
      <c r="EF229" s="307"/>
      <c r="EG229" s="307"/>
      <c r="EH229" s="307"/>
      <c r="EI229" s="307"/>
      <c r="EJ229" s="307"/>
      <c r="EK229" s="307"/>
      <c r="EL229" s="307"/>
      <c r="EM229" s="307"/>
      <c r="EN229" s="307"/>
      <c r="EO229" s="307"/>
      <c r="EP229" s="307"/>
      <c r="EQ229" s="307"/>
      <c r="ER229" s="307"/>
      <c r="ES229" s="307"/>
      <c r="ET229" s="307"/>
      <c r="EU229" s="307"/>
      <c r="EV229" s="390"/>
      <c r="EW229" s="390"/>
      <c r="EX229" s="307"/>
      <c r="EY229" s="307"/>
      <c r="EZ229" s="307"/>
      <c r="FA229" s="307"/>
      <c r="FB229" s="307"/>
      <c r="FC229" s="307"/>
      <c r="FD229" s="307"/>
      <c r="FE229" s="307"/>
      <c r="FF229" s="307"/>
      <c r="FG229" s="307"/>
      <c r="FH229" s="307"/>
      <c r="FI229" s="307"/>
      <c r="FJ229" s="305"/>
      <c r="FK229" s="305"/>
      <c r="FL229" s="305"/>
      <c r="FM229" s="305"/>
      <c r="FN229" s="305"/>
      <c r="FO229" s="305"/>
      <c r="FP229" s="305"/>
      <c r="FQ229" s="305"/>
      <c r="FR229" s="305"/>
      <c r="FS229" s="305"/>
      <c r="FT229" s="305"/>
      <c r="FU229" s="305"/>
      <c r="FV229" s="305"/>
      <c r="FW229" s="305"/>
      <c r="FX229" s="305"/>
      <c r="FY229" s="305"/>
      <c r="FZ229" s="309"/>
      <c r="GA229" s="305"/>
      <c r="GB229" s="305"/>
      <c r="GC229" s="305"/>
      <c r="GD229" s="305"/>
      <c r="GE229" s="305"/>
      <c r="GF229" s="305"/>
      <c r="GG229" s="305"/>
      <c r="GH229" s="305"/>
      <c r="GI229" s="305"/>
      <c r="GJ229" s="324"/>
      <c r="GK229" s="307"/>
      <c r="GL229" s="307"/>
      <c r="GM229" s="307"/>
      <c r="GN229" s="307"/>
      <c r="GO229" s="307"/>
      <c r="GP229" s="307"/>
      <c r="GQ229" s="307"/>
      <c r="GR229" s="307"/>
      <c r="GS229" s="307"/>
      <c r="GT229" s="307"/>
      <c r="GU229" s="307"/>
      <c r="GV229" s="307"/>
      <c r="GW229" s="307"/>
      <c r="GX229" s="307"/>
      <c r="GY229" s="307"/>
      <c r="GZ229" s="307"/>
      <c r="HA229" s="307"/>
      <c r="HB229" s="307"/>
      <c r="HC229" s="307"/>
      <c r="HD229" s="307"/>
      <c r="HE229" s="307"/>
      <c r="HF229" s="307"/>
      <c r="HG229" s="307"/>
      <c r="HH229" s="307"/>
      <c r="HI229" s="307"/>
      <c r="HJ229" s="307"/>
      <c r="HK229" s="307"/>
      <c r="HL229" s="307"/>
      <c r="HM229" s="307"/>
      <c r="HN229" s="307"/>
      <c r="HO229" s="307"/>
      <c r="HP229" s="307"/>
      <c r="HQ229" s="307"/>
      <c r="HR229" s="307"/>
      <c r="HS229" s="307"/>
      <c r="HT229" s="307"/>
      <c r="HU229" s="307"/>
      <c r="HV229" s="307"/>
      <c r="HW229" s="307"/>
      <c r="HX229" s="307"/>
      <c r="HY229" s="307"/>
      <c r="HZ229" s="307"/>
      <c r="IA229" s="307"/>
      <c r="IB229" s="307"/>
      <c r="IC229" s="307"/>
      <c r="ID229" s="307"/>
      <c r="IE229" s="307"/>
      <c r="IF229" s="307"/>
      <c r="IG229" s="307"/>
      <c r="IH229" s="307"/>
      <c r="II229" s="307"/>
      <c r="IJ229" s="307"/>
      <c r="IK229" s="307"/>
      <c r="IL229" s="307"/>
      <c r="IM229" s="307"/>
      <c r="IN229" s="307"/>
      <c r="IO229" s="307"/>
      <c r="IP229" s="307"/>
      <c r="IQ229" s="307"/>
      <c r="IR229" s="307"/>
      <c r="IS229" s="307"/>
      <c r="IT229" s="307"/>
      <c r="IU229" s="307"/>
      <c r="IV229" s="307"/>
      <c r="IW229" s="307"/>
      <c r="IX229" s="307"/>
      <c r="IY229" s="307"/>
      <c r="IZ229" s="307"/>
      <c r="JA229" s="307"/>
      <c r="JB229" s="307"/>
      <c r="JC229" s="307"/>
      <c r="JD229" s="307"/>
      <c r="JE229" s="307"/>
      <c r="JF229" s="307"/>
      <c r="JG229" s="307"/>
      <c r="JH229" s="307"/>
      <c r="JI229" s="307"/>
      <c r="JJ229" s="307"/>
      <c r="JK229" s="307"/>
      <c r="JL229" s="307"/>
      <c r="JM229" s="307"/>
      <c r="JN229" s="307"/>
      <c r="JO229" s="307"/>
      <c r="JP229" s="307"/>
      <c r="JQ229" s="307"/>
      <c r="JR229" s="307"/>
      <c r="JS229" s="307"/>
      <c r="JT229" s="307"/>
      <c r="JU229" s="307"/>
      <c r="JV229" s="307"/>
      <c r="JW229" s="307"/>
      <c r="JX229" s="307"/>
      <c r="JY229" s="307"/>
      <c r="JZ229" s="307"/>
      <c r="KA229" s="307"/>
      <c r="KB229" s="307"/>
      <c r="KC229" s="307"/>
      <c r="KD229" s="307"/>
      <c r="KE229" s="307"/>
      <c r="KF229" s="307"/>
      <c r="KG229" s="307"/>
      <c r="KH229" s="307"/>
      <c r="KI229" s="396"/>
      <c r="KJ229" s="396"/>
      <c r="KK229" s="396"/>
      <c r="KL229" s="396"/>
      <c r="KM229" s="336"/>
      <c r="KN229" s="336"/>
      <c r="KO229" s="396"/>
      <c r="KP229" s="396"/>
      <c r="KQ229" s="336"/>
      <c r="KR229" s="336"/>
      <c r="KS229" s="336"/>
      <c r="KT229" s="336"/>
      <c r="KU229" s="400">
        <v>38</v>
      </c>
      <c r="KV229" s="398">
        <v>55</v>
      </c>
      <c r="KW229" s="399">
        <v>34.75</v>
      </c>
      <c r="KX229" s="399">
        <v>8.33</v>
      </c>
      <c r="KY229" s="399">
        <f t="shared" si="76"/>
        <v>0.39015606242496997</v>
      </c>
    </row>
    <row r="230" spans="14:311" s="56" customFormat="1" ht="15" customHeight="1">
      <c r="N230" s="341"/>
      <c r="O230" s="330"/>
      <c r="P230" s="330"/>
      <c r="Q230" s="330"/>
      <c r="R230" s="330"/>
      <c r="S230" s="330"/>
      <c r="T230" s="330"/>
      <c r="U230" s="330"/>
      <c r="W230" s="330"/>
      <c r="X230" s="330"/>
      <c r="Y230" s="330"/>
      <c r="Z230" s="330"/>
      <c r="AA230" s="330"/>
      <c r="AB230" s="330"/>
      <c r="AC230" s="330"/>
      <c r="AD230" s="330"/>
      <c r="AE230" s="330"/>
      <c r="AG230" s="354">
        <v>4</v>
      </c>
      <c r="AH230" s="354"/>
      <c r="AI230" s="359">
        <v>2</v>
      </c>
      <c r="AJ230" s="356">
        <v>0</v>
      </c>
      <c r="AK230" s="359">
        <v>6</v>
      </c>
      <c r="AL230" s="359">
        <v>4</v>
      </c>
      <c r="AM230" s="356" t="s">
        <v>271</v>
      </c>
      <c r="AN230" s="356" t="s">
        <v>113</v>
      </c>
      <c r="AO230" s="356" t="s">
        <v>112</v>
      </c>
      <c r="AP230" s="359">
        <v>5</v>
      </c>
      <c r="AQ230" s="359">
        <v>4</v>
      </c>
      <c r="AR230" s="356" t="s">
        <v>58</v>
      </c>
      <c r="AS230" s="356" t="s">
        <v>58</v>
      </c>
      <c r="AT230" s="356" t="s">
        <v>69</v>
      </c>
      <c r="AU230" s="356"/>
      <c r="AV230" s="359">
        <v>6</v>
      </c>
      <c r="AW230" s="356" t="s">
        <v>72</v>
      </c>
      <c r="AX230" s="359">
        <v>3</v>
      </c>
      <c r="AY230" s="303">
        <f t="shared" si="77"/>
        <v>3</v>
      </c>
      <c r="AZ230" s="303">
        <f t="shared" si="78"/>
        <v>1</v>
      </c>
      <c r="BA230" s="303">
        <f t="shared" si="79"/>
        <v>7</v>
      </c>
      <c r="BB230" s="303">
        <f t="shared" si="80"/>
        <v>5</v>
      </c>
      <c r="BC230" s="303">
        <f t="shared" si="81"/>
        <v>18</v>
      </c>
      <c r="BD230" s="303">
        <f t="shared" si="82"/>
        <v>11</v>
      </c>
      <c r="BE230" s="303">
        <f t="shared" si="83"/>
        <v>4</v>
      </c>
      <c r="BF230" s="303">
        <f t="shared" si="84"/>
        <v>6</v>
      </c>
      <c r="BG230" s="303">
        <f t="shared" si="85"/>
        <v>5</v>
      </c>
      <c r="BH230" s="303"/>
      <c r="BI230" s="303">
        <f t="shared" si="86"/>
        <v>7</v>
      </c>
      <c r="BJ230" s="303">
        <f t="shared" si="87"/>
        <v>7</v>
      </c>
      <c r="BK230" s="303">
        <f t="shared" si="88"/>
        <v>26</v>
      </c>
      <c r="BL230" s="303">
        <f t="shared" si="89"/>
        <v>7</v>
      </c>
      <c r="BM230" s="303">
        <f t="shared" si="90"/>
        <v>9</v>
      </c>
      <c r="BN230" s="303">
        <f t="shared" si="91"/>
        <v>4</v>
      </c>
      <c r="CB230" s="378"/>
      <c r="CC230" s="334"/>
      <c r="CD230" s="334"/>
      <c r="CE230" s="334"/>
      <c r="CF230" s="334"/>
      <c r="CG230" s="334"/>
      <c r="CH230" s="334"/>
      <c r="CI230" s="334"/>
      <c r="CJ230" s="332"/>
      <c r="CK230" s="332"/>
      <c r="CL230" s="332"/>
      <c r="CM230" s="332"/>
      <c r="CN230" s="332"/>
      <c r="CO230" s="332"/>
      <c r="CP230" s="332"/>
      <c r="CQ230" s="332"/>
      <c r="CR230" s="313"/>
      <c r="CS230" s="313"/>
      <c r="CT230" s="332"/>
      <c r="CU230" s="332"/>
      <c r="CV230" s="332"/>
      <c r="CW230" s="332"/>
      <c r="CX230" s="332"/>
      <c r="CY230" s="332"/>
      <c r="CZ230" s="332"/>
      <c r="DA230" s="332"/>
      <c r="DB230" s="332"/>
      <c r="DC230" s="332"/>
      <c r="DD230" s="332"/>
      <c r="DE230" s="332"/>
      <c r="DF230" s="332"/>
      <c r="DG230" s="332"/>
      <c r="DH230" s="332"/>
      <c r="DI230" s="313"/>
      <c r="DJ230" s="358"/>
      <c r="DK230" s="315"/>
      <c r="DL230" s="307"/>
      <c r="DM230" s="307"/>
      <c r="DN230" s="307"/>
      <c r="DO230" s="307"/>
      <c r="DP230" s="307"/>
      <c r="DQ230" s="307"/>
      <c r="DR230" s="307"/>
      <c r="DS230" s="307"/>
      <c r="DT230" s="307"/>
      <c r="DU230" s="307"/>
      <c r="DV230" s="307"/>
      <c r="DW230" s="307"/>
      <c r="DX230" s="307"/>
      <c r="DY230" s="307"/>
      <c r="DZ230" s="307"/>
      <c r="EA230" s="307"/>
      <c r="EB230" s="307"/>
      <c r="EC230" s="307"/>
      <c r="ED230" s="307"/>
      <c r="EE230" s="307"/>
      <c r="EF230" s="307"/>
      <c r="EG230" s="307"/>
      <c r="EH230" s="307"/>
      <c r="EI230" s="307"/>
      <c r="EJ230" s="307"/>
      <c r="EK230" s="307"/>
      <c r="EL230" s="307"/>
      <c r="EM230" s="307"/>
      <c r="EN230" s="307"/>
      <c r="EO230" s="307"/>
      <c r="EP230" s="307"/>
      <c r="EQ230" s="307"/>
      <c r="ER230" s="307"/>
      <c r="ES230" s="307"/>
      <c r="ET230" s="307"/>
      <c r="EU230" s="307"/>
      <c r="EV230" s="390"/>
      <c r="EW230" s="390"/>
      <c r="EX230" s="307"/>
      <c r="EY230" s="307"/>
      <c r="EZ230" s="307"/>
      <c r="FA230" s="307"/>
      <c r="FB230" s="307"/>
      <c r="FC230" s="307"/>
      <c r="FD230" s="307"/>
      <c r="FE230" s="307"/>
      <c r="FF230" s="307"/>
      <c r="FG230" s="307"/>
      <c r="FH230" s="307"/>
      <c r="FI230" s="307"/>
      <c r="FJ230" s="305"/>
      <c r="FK230" s="305"/>
      <c r="FL230" s="305"/>
      <c r="FM230" s="305"/>
      <c r="FN230" s="305"/>
      <c r="FO230" s="305"/>
      <c r="FP230" s="305"/>
      <c r="FQ230" s="305"/>
      <c r="FR230" s="305"/>
      <c r="FS230" s="305"/>
      <c r="FT230" s="305"/>
      <c r="FU230" s="305"/>
      <c r="FV230" s="305"/>
      <c r="FW230" s="305"/>
      <c r="FX230" s="305"/>
      <c r="FY230" s="305"/>
      <c r="FZ230" s="309"/>
      <c r="GA230" s="305"/>
      <c r="GB230" s="305"/>
      <c r="GC230" s="305"/>
      <c r="GD230" s="305"/>
      <c r="GE230" s="305"/>
      <c r="GF230" s="305"/>
      <c r="GG230" s="305"/>
      <c r="GH230" s="305"/>
      <c r="GI230" s="305"/>
      <c r="GJ230" s="324"/>
      <c r="GK230" s="307"/>
      <c r="GL230" s="307"/>
      <c r="GM230" s="307"/>
      <c r="GN230" s="307"/>
      <c r="GO230" s="307"/>
      <c r="GP230" s="307"/>
      <c r="GQ230" s="307"/>
      <c r="GR230" s="307"/>
      <c r="GS230" s="307"/>
      <c r="GT230" s="307"/>
      <c r="GU230" s="307"/>
      <c r="GV230" s="307"/>
      <c r="GW230" s="307"/>
      <c r="GX230" s="307"/>
      <c r="GY230" s="307"/>
      <c r="GZ230" s="307"/>
      <c r="HA230" s="307"/>
      <c r="HB230" s="307"/>
      <c r="HC230" s="307"/>
      <c r="HD230" s="307"/>
      <c r="HE230" s="307"/>
      <c r="HF230" s="307"/>
      <c r="HG230" s="307"/>
      <c r="HH230" s="307"/>
      <c r="HI230" s="307"/>
      <c r="HJ230" s="307"/>
      <c r="HK230" s="307"/>
      <c r="HL230" s="307"/>
      <c r="HM230" s="307"/>
      <c r="HN230" s="307"/>
      <c r="HO230" s="307"/>
      <c r="HP230" s="307"/>
      <c r="HQ230" s="307"/>
      <c r="HR230" s="307"/>
      <c r="HS230" s="307"/>
      <c r="HT230" s="307"/>
      <c r="HU230" s="307"/>
      <c r="HV230" s="307"/>
      <c r="HW230" s="307"/>
      <c r="HX230" s="307"/>
      <c r="HY230" s="307"/>
      <c r="HZ230" s="307"/>
      <c r="IA230" s="307"/>
      <c r="IB230" s="307"/>
      <c r="IC230" s="307"/>
      <c r="ID230" s="307"/>
      <c r="IE230" s="307"/>
      <c r="IF230" s="307"/>
      <c r="IG230" s="307"/>
      <c r="IH230" s="307"/>
      <c r="II230" s="307"/>
      <c r="IJ230" s="307"/>
      <c r="IK230" s="307"/>
      <c r="IL230" s="307"/>
      <c r="IM230" s="307"/>
      <c r="IN230" s="307"/>
      <c r="IO230" s="307"/>
      <c r="IP230" s="307"/>
      <c r="IQ230" s="307"/>
      <c r="IR230" s="307"/>
      <c r="IS230" s="307"/>
      <c r="IT230" s="307"/>
      <c r="IU230" s="307"/>
      <c r="IV230" s="307"/>
      <c r="IW230" s="307"/>
      <c r="IX230" s="307"/>
      <c r="IY230" s="307"/>
      <c r="IZ230" s="307"/>
      <c r="JA230" s="307"/>
      <c r="JB230" s="307"/>
      <c r="JC230" s="307"/>
      <c r="JD230" s="307"/>
      <c r="JE230" s="307"/>
      <c r="JF230" s="307"/>
      <c r="JG230" s="307"/>
      <c r="JH230" s="307"/>
      <c r="JI230" s="307"/>
      <c r="JJ230" s="307"/>
      <c r="JK230" s="307"/>
      <c r="JL230" s="307"/>
      <c r="JM230" s="307"/>
      <c r="JN230" s="307"/>
      <c r="JO230" s="307"/>
      <c r="JP230" s="307"/>
      <c r="JQ230" s="307"/>
      <c r="JR230" s="307"/>
      <c r="JS230" s="307"/>
      <c r="JT230" s="307"/>
      <c r="JU230" s="307"/>
      <c r="JV230" s="307"/>
      <c r="JW230" s="307"/>
      <c r="JX230" s="307"/>
      <c r="JY230" s="307"/>
      <c r="JZ230" s="307"/>
      <c r="KA230" s="307"/>
      <c r="KB230" s="307"/>
      <c r="KC230" s="307"/>
      <c r="KD230" s="307"/>
      <c r="KE230" s="307"/>
      <c r="KF230" s="307"/>
      <c r="KG230" s="307"/>
      <c r="KH230" s="307"/>
      <c r="KI230" s="396"/>
      <c r="KJ230" s="396"/>
      <c r="KK230" s="396"/>
      <c r="KL230" s="396"/>
      <c r="KM230" s="336"/>
      <c r="KN230" s="336"/>
      <c r="KO230" s="396"/>
      <c r="KP230" s="396"/>
      <c r="KQ230" s="336"/>
      <c r="KR230" s="336"/>
      <c r="KS230" s="336"/>
      <c r="KT230" s="336"/>
      <c r="KU230" s="401">
        <v>39</v>
      </c>
      <c r="KV230" s="398">
        <v>60</v>
      </c>
      <c r="KW230" s="399">
        <v>34.75</v>
      </c>
      <c r="KX230" s="399">
        <v>8.33</v>
      </c>
      <c r="KY230" s="399">
        <f t="shared" si="76"/>
        <v>0.51020408163265307</v>
      </c>
    </row>
    <row r="231" spans="14:311" s="56" customFormat="1" ht="15" customHeight="1">
      <c r="N231" s="341"/>
      <c r="O231" s="330"/>
      <c r="P231" s="330"/>
      <c r="Q231" s="330"/>
      <c r="R231" s="330"/>
      <c r="S231" s="330"/>
      <c r="T231" s="330"/>
      <c r="U231" s="330"/>
      <c r="W231" s="330"/>
      <c r="X231" s="330"/>
      <c r="Y231" s="330"/>
      <c r="Z231" s="330"/>
      <c r="AA231" s="330"/>
      <c r="AB231" s="330"/>
      <c r="AC231" s="330"/>
      <c r="AD231" s="330"/>
      <c r="AE231" s="330"/>
      <c r="AG231" s="354">
        <v>5</v>
      </c>
      <c r="AH231" s="354"/>
      <c r="AI231" s="356" t="s">
        <v>109</v>
      </c>
      <c r="AJ231" s="359">
        <v>1</v>
      </c>
      <c r="AK231" s="359">
        <v>7</v>
      </c>
      <c r="AL231" s="359">
        <v>5</v>
      </c>
      <c r="AM231" s="356" t="s">
        <v>67</v>
      </c>
      <c r="AN231" s="356" t="s">
        <v>71</v>
      </c>
      <c r="AO231" s="359">
        <v>4</v>
      </c>
      <c r="AP231" s="359">
        <v>6</v>
      </c>
      <c r="AQ231" s="356" t="s">
        <v>58</v>
      </c>
      <c r="AR231" s="356" t="s">
        <v>173</v>
      </c>
      <c r="AS231" s="356" t="s">
        <v>72</v>
      </c>
      <c r="AT231" s="356" t="s">
        <v>272</v>
      </c>
      <c r="AU231" s="356"/>
      <c r="AV231" s="359">
        <v>7</v>
      </c>
      <c r="AW231" s="359">
        <v>9</v>
      </c>
      <c r="AX231" s="359">
        <v>4</v>
      </c>
      <c r="AY231" s="303">
        <f t="shared" si="77"/>
        <v>5</v>
      </c>
      <c r="AZ231" s="303">
        <f t="shared" si="78"/>
        <v>2</v>
      </c>
      <c r="BA231" s="303">
        <f t="shared" si="79"/>
        <v>8</v>
      </c>
      <c r="BB231" s="303">
        <f t="shared" si="80"/>
        <v>6</v>
      </c>
      <c r="BC231" s="303">
        <f t="shared" si="81"/>
        <v>22</v>
      </c>
      <c r="BD231" s="303">
        <f t="shared" si="82"/>
        <v>13</v>
      </c>
      <c r="BE231" s="303">
        <f t="shared" si="83"/>
        <v>5</v>
      </c>
      <c r="BF231" s="303">
        <f t="shared" si="84"/>
        <v>7</v>
      </c>
      <c r="BG231" s="303">
        <f t="shared" si="85"/>
        <v>7</v>
      </c>
      <c r="BH231" s="303"/>
      <c r="BI231" s="303">
        <f t="shared" si="86"/>
        <v>10</v>
      </c>
      <c r="BJ231" s="303">
        <f t="shared" si="87"/>
        <v>9</v>
      </c>
      <c r="BK231" s="303">
        <f t="shared" si="88"/>
        <v>31</v>
      </c>
      <c r="BL231" s="303" t="str">
        <f t="shared" si="89"/>
        <v>-</v>
      </c>
      <c r="BM231" s="303">
        <f t="shared" si="90"/>
        <v>10</v>
      </c>
      <c r="BN231" s="303">
        <f t="shared" si="91"/>
        <v>5</v>
      </c>
      <c r="CB231" s="378"/>
      <c r="CC231" s="334"/>
      <c r="CD231" s="334"/>
      <c r="CE231" s="334"/>
      <c r="CF231" s="334"/>
      <c r="CG231" s="334"/>
      <c r="CH231" s="334"/>
      <c r="CI231" s="334"/>
      <c r="CJ231" s="332"/>
      <c r="CK231" s="332"/>
      <c r="CL231" s="332"/>
      <c r="CM231" s="332"/>
      <c r="CN231" s="332"/>
      <c r="CO231" s="332"/>
      <c r="CP231" s="332"/>
      <c r="CQ231" s="332"/>
      <c r="CR231" s="313"/>
      <c r="CS231" s="313"/>
      <c r="CT231" s="332"/>
      <c r="CU231" s="332"/>
      <c r="CV231" s="332"/>
      <c r="CW231" s="332"/>
      <c r="CX231" s="332"/>
      <c r="CY231" s="332"/>
      <c r="CZ231" s="332"/>
      <c r="DA231" s="332"/>
      <c r="DB231" s="332"/>
      <c r="DC231" s="332"/>
      <c r="DD231" s="332"/>
      <c r="DE231" s="332"/>
      <c r="DF231" s="332"/>
      <c r="DG231" s="332"/>
      <c r="DH231" s="332"/>
      <c r="DI231" s="313"/>
      <c r="DJ231" s="358"/>
      <c r="DK231" s="315"/>
      <c r="DL231" s="307"/>
      <c r="DM231" s="307"/>
      <c r="DN231" s="307"/>
      <c r="DO231" s="307"/>
      <c r="DP231" s="307"/>
      <c r="DQ231" s="307"/>
      <c r="DR231" s="307"/>
      <c r="DS231" s="307"/>
      <c r="DT231" s="307"/>
      <c r="DU231" s="307"/>
      <c r="DV231" s="307"/>
      <c r="DW231" s="307"/>
      <c r="DX231" s="307"/>
      <c r="DY231" s="307"/>
      <c r="DZ231" s="307"/>
      <c r="EA231" s="307"/>
      <c r="EB231" s="307"/>
      <c r="EC231" s="307"/>
      <c r="ED231" s="307"/>
      <c r="EE231" s="307"/>
      <c r="EF231" s="307"/>
      <c r="EG231" s="307"/>
      <c r="EH231" s="307"/>
      <c r="EI231" s="307"/>
      <c r="EJ231" s="307"/>
      <c r="EK231" s="307"/>
      <c r="EL231" s="307"/>
      <c r="EM231" s="307"/>
      <c r="EN231" s="307"/>
      <c r="EO231" s="307"/>
      <c r="EP231" s="307"/>
      <c r="EQ231" s="307"/>
      <c r="ER231" s="307"/>
      <c r="ES231" s="307"/>
      <c r="ET231" s="307"/>
      <c r="EU231" s="307"/>
      <c r="EV231" s="390"/>
      <c r="EW231" s="390"/>
      <c r="EX231" s="307"/>
      <c r="EY231" s="307"/>
      <c r="EZ231" s="307"/>
      <c r="FA231" s="307"/>
      <c r="FB231" s="307"/>
      <c r="FC231" s="307"/>
      <c r="FD231" s="307"/>
      <c r="FE231" s="307"/>
      <c r="FF231" s="307"/>
      <c r="FG231" s="307"/>
      <c r="FH231" s="307"/>
      <c r="FI231" s="307"/>
      <c r="FJ231" s="305"/>
      <c r="FK231" s="305"/>
      <c r="FL231" s="305"/>
      <c r="FM231" s="305"/>
      <c r="FN231" s="305"/>
      <c r="FO231" s="305"/>
      <c r="FP231" s="305"/>
      <c r="FQ231" s="305"/>
      <c r="FR231" s="305"/>
      <c r="FS231" s="305"/>
      <c r="FT231" s="305"/>
      <c r="FU231" s="305"/>
      <c r="FV231" s="305"/>
      <c r="FW231" s="305"/>
      <c r="FX231" s="305"/>
      <c r="FY231" s="305"/>
      <c r="FZ231" s="309"/>
      <c r="GA231" s="305"/>
      <c r="GB231" s="305"/>
      <c r="GC231" s="305"/>
      <c r="GD231" s="305"/>
      <c r="GE231" s="305"/>
      <c r="GF231" s="305"/>
      <c r="GG231" s="305"/>
      <c r="GH231" s="305"/>
      <c r="GI231" s="305"/>
      <c r="GJ231" s="324"/>
      <c r="GK231" s="307"/>
      <c r="GL231" s="307"/>
      <c r="GM231" s="307"/>
      <c r="GN231" s="307"/>
      <c r="GO231" s="307"/>
      <c r="GP231" s="307"/>
      <c r="GQ231" s="307"/>
      <c r="GR231" s="307"/>
      <c r="GS231" s="307"/>
      <c r="GT231" s="307"/>
      <c r="GU231" s="307"/>
      <c r="GV231" s="307"/>
      <c r="GW231" s="307"/>
      <c r="GX231" s="307"/>
      <c r="GY231" s="307"/>
      <c r="GZ231" s="307"/>
      <c r="HA231" s="307"/>
      <c r="HB231" s="307"/>
      <c r="HC231" s="307"/>
      <c r="HD231" s="307"/>
      <c r="HE231" s="307"/>
      <c r="HF231" s="307"/>
      <c r="HG231" s="307"/>
      <c r="HH231" s="307"/>
      <c r="HI231" s="307"/>
      <c r="HJ231" s="307"/>
      <c r="HK231" s="307"/>
      <c r="HL231" s="307"/>
      <c r="HM231" s="307"/>
      <c r="HN231" s="307"/>
      <c r="HO231" s="307"/>
      <c r="HP231" s="307"/>
      <c r="HQ231" s="307"/>
      <c r="HR231" s="307"/>
      <c r="HS231" s="307"/>
      <c r="HT231" s="307"/>
      <c r="HU231" s="307"/>
      <c r="HV231" s="307"/>
      <c r="HW231" s="307"/>
      <c r="HX231" s="307"/>
      <c r="HY231" s="307"/>
      <c r="HZ231" s="307"/>
      <c r="IA231" s="307"/>
      <c r="IB231" s="307"/>
      <c r="IC231" s="307"/>
      <c r="ID231" s="307"/>
      <c r="IE231" s="307"/>
      <c r="IF231" s="307"/>
      <c r="IG231" s="307"/>
      <c r="IH231" s="307"/>
      <c r="II231" s="307"/>
      <c r="IJ231" s="307"/>
      <c r="IK231" s="307"/>
      <c r="IL231" s="307"/>
      <c r="IM231" s="307"/>
      <c r="IN231" s="307"/>
      <c r="IO231" s="307"/>
      <c r="IP231" s="307"/>
      <c r="IQ231" s="307"/>
      <c r="IR231" s="307"/>
      <c r="IS231" s="307"/>
      <c r="IT231" s="307"/>
      <c r="IU231" s="307"/>
      <c r="IV231" s="307"/>
      <c r="IW231" s="307"/>
      <c r="IX231" s="307"/>
      <c r="IY231" s="307"/>
      <c r="IZ231" s="307"/>
      <c r="JA231" s="307"/>
      <c r="JB231" s="307"/>
      <c r="JC231" s="307"/>
      <c r="JD231" s="307"/>
      <c r="JE231" s="307"/>
      <c r="JF231" s="307"/>
      <c r="JG231" s="307"/>
      <c r="JH231" s="307"/>
      <c r="JI231" s="307"/>
      <c r="JJ231" s="307"/>
      <c r="JK231" s="307"/>
      <c r="JL231" s="307"/>
      <c r="JM231" s="307"/>
      <c r="JN231" s="307"/>
      <c r="JO231" s="307"/>
      <c r="JP231" s="307"/>
      <c r="JQ231" s="307"/>
      <c r="JR231" s="307"/>
      <c r="JS231" s="307"/>
      <c r="JT231" s="307"/>
      <c r="JU231" s="307"/>
      <c r="JV231" s="307"/>
      <c r="JW231" s="307"/>
      <c r="JX231" s="307"/>
      <c r="JY231" s="307"/>
      <c r="JZ231" s="307"/>
      <c r="KA231" s="307"/>
      <c r="KB231" s="307"/>
      <c r="KC231" s="307"/>
      <c r="KD231" s="307"/>
      <c r="KE231" s="307"/>
      <c r="KF231" s="307"/>
      <c r="KG231" s="307"/>
      <c r="KH231" s="307"/>
      <c r="KI231" s="396"/>
      <c r="KJ231" s="396"/>
      <c r="KK231" s="396"/>
      <c r="KL231" s="396"/>
      <c r="KM231" s="336"/>
      <c r="KN231" s="336"/>
      <c r="KO231" s="396"/>
      <c r="KP231" s="396"/>
      <c r="KQ231" s="336"/>
      <c r="KR231" s="336"/>
      <c r="KS231" s="336"/>
      <c r="KT231" s="336"/>
      <c r="KU231" s="401">
        <v>40</v>
      </c>
      <c r="KV231" s="398">
        <v>70</v>
      </c>
      <c r="KW231" s="399">
        <v>34.75</v>
      </c>
      <c r="KX231" s="399">
        <v>8.33</v>
      </c>
      <c r="KY231" s="399">
        <f t="shared" si="76"/>
        <v>0.63025210084033612</v>
      </c>
    </row>
    <row r="232" spans="14:311" s="56" customFormat="1" ht="15" customHeight="1">
      <c r="N232" s="341"/>
      <c r="O232" s="330"/>
      <c r="P232" s="330"/>
      <c r="Q232" s="330"/>
      <c r="R232" s="330"/>
      <c r="S232" s="330"/>
      <c r="T232" s="330"/>
      <c r="U232" s="330"/>
      <c r="W232" s="330"/>
      <c r="X232" s="330"/>
      <c r="Y232" s="330"/>
      <c r="Z232" s="330"/>
      <c r="AA232" s="330"/>
      <c r="AB232" s="330"/>
      <c r="AC232" s="330"/>
      <c r="AD232" s="330"/>
      <c r="AE232" s="330"/>
      <c r="AG232" s="354">
        <v>6</v>
      </c>
      <c r="AH232" s="354"/>
      <c r="AI232" s="356" t="s">
        <v>208</v>
      </c>
      <c r="AJ232" s="359">
        <v>2</v>
      </c>
      <c r="AK232" s="359">
        <v>8</v>
      </c>
      <c r="AL232" s="356" t="s">
        <v>64</v>
      </c>
      <c r="AM232" s="356" t="s">
        <v>316</v>
      </c>
      <c r="AN232" s="356" t="s">
        <v>85</v>
      </c>
      <c r="AO232" s="356" t="s">
        <v>58</v>
      </c>
      <c r="AP232" s="359">
        <v>7</v>
      </c>
      <c r="AQ232" s="359">
        <v>7</v>
      </c>
      <c r="AR232" s="356" t="s">
        <v>206</v>
      </c>
      <c r="AS232" s="356" t="s">
        <v>113</v>
      </c>
      <c r="AT232" s="356" t="s">
        <v>338</v>
      </c>
      <c r="AU232" s="356"/>
      <c r="AV232" s="371" t="s">
        <v>0</v>
      </c>
      <c r="AW232" s="359">
        <v>10</v>
      </c>
      <c r="AX232" s="359">
        <v>5</v>
      </c>
      <c r="AY232" s="303">
        <f t="shared" si="77"/>
        <v>8</v>
      </c>
      <c r="AZ232" s="303">
        <f t="shared" si="78"/>
        <v>3</v>
      </c>
      <c r="BA232" s="303">
        <f t="shared" si="79"/>
        <v>9</v>
      </c>
      <c r="BB232" s="303">
        <f t="shared" si="80"/>
        <v>8</v>
      </c>
      <c r="BC232" s="303">
        <f t="shared" si="81"/>
        <v>27</v>
      </c>
      <c r="BD232" s="303">
        <f t="shared" si="82"/>
        <v>15</v>
      </c>
      <c r="BE232" s="303">
        <f t="shared" si="83"/>
        <v>7</v>
      </c>
      <c r="BF232" s="303">
        <f t="shared" si="84"/>
        <v>8</v>
      </c>
      <c r="BG232" s="303">
        <f t="shared" si="85"/>
        <v>8</v>
      </c>
      <c r="BH232" s="303"/>
      <c r="BI232" s="303">
        <f t="shared" si="86"/>
        <v>13</v>
      </c>
      <c r="BJ232" s="303">
        <f t="shared" si="87"/>
        <v>11</v>
      </c>
      <c r="BK232" s="303">
        <f t="shared" si="88"/>
        <v>36</v>
      </c>
      <c r="BL232" s="303">
        <f t="shared" si="89"/>
        <v>8</v>
      </c>
      <c r="BM232" s="303">
        <f t="shared" si="90"/>
        <v>11</v>
      </c>
      <c r="BN232" s="303">
        <f t="shared" si="91"/>
        <v>6</v>
      </c>
      <c r="CB232" s="378"/>
      <c r="CC232" s="334"/>
      <c r="CD232" s="334"/>
      <c r="CE232" s="334"/>
      <c r="CF232" s="332"/>
      <c r="CG232" s="334"/>
      <c r="CH232" s="334"/>
      <c r="CI232" s="334"/>
      <c r="CJ232" s="307"/>
      <c r="CK232" s="332"/>
      <c r="CL232" s="332"/>
      <c r="CM232" s="332"/>
      <c r="CN232" s="332"/>
      <c r="CO232" s="332"/>
      <c r="CP232" s="332"/>
      <c r="CQ232" s="332"/>
      <c r="CR232" s="313"/>
      <c r="CS232" s="313"/>
      <c r="CT232" s="332"/>
      <c r="CU232" s="332"/>
      <c r="CV232" s="332"/>
      <c r="CW232" s="332"/>
      <c r="CX232" s="332"/>
      <c r="CY232" s="332"/>
      <c r="CZ232" s="332"/>
      <c r="DA232" s="332"/>
      <c r="DB232" s="332"/>
      <c r="DC232" s="332"/>
      <c r="DD232" s="332"/>
      <c r="DE232" s="332"/>
      <c r="DF232" s="332"/>
      <c r="DG232" s="332"/>
      <c r="DH232" s="332"/>
      <c r="DI232" s="313"/>
      <c r="DJ232" s="358"/>
      <c r="DK232" s="315"/>
      <c r="DL232" s="307"/>
      <c r="DM232" s="307"/>
      <c r="DN232" s="307"/>
      <c r="DO232" s="307"/>
      <c r="DP232" s="307"/>
      <c r="DQ232" s="307"/>
      <c r="DR232" s="307"/>
      <c r="DS232" s="307"/>
      <c r="DT232" s="307"/>
      <c r="DU232" s="307"/>
      <c r="DV232" s="307"/>
      <c r="DW232" s="307"/>
      <c r="DX232" s="307"/>
      <c r="DY232" s="307"/>
      <c r="DZ232" s="307"/>
      <c r="EA232" s="307"/>
      <c r="EB232" s="307"/>
      <c r="EC232" s="307"/>
      <c r="ED232" s="307"/>
      <c r="EE232" s="307"/>
      <c r="EF232" s="307"/>
      <c r="EG232" s="307"/>
      <c r="EH232" s="307"/>
      <c r="EI232" s="307"/>
      <c r="EJ232" s="307"/>
      <c r="EK232" s="307"/>
      <c r="EL232" s="307"/>
      <c r="EM232" s="307"/>
      <c r="EN232" s="307"/>
      <c r="EO232" s="307"/>
      <c r="EP232" s="307"/>
      <c r="EQ232" s="307"/>
      <c r="ER232" s="307"/>
      <c r="ES232" s="307"/>
      <c r="ET232" s="307"/>
      <c r="EU232" s="307"/>
      <c r="EV232" s="390"/>
      <c r="EW232" s="390"/>
      <c r="EX232" s="307"/>
      <c r="EY232" s="307"/>
      <c r="EZ232" s="307"/>
      <c r="FA232" s="307"/>
      <c r="FB232" s="307"/>
      <c r="FC232" s="307"/>
      <c r="FD232" s="307"/>
      <c r="FE232" s="307"/>
      <c r="FF232" s="307"/>
      <c r="FG232" s="307"/>
      <c r="FH232" s="307"/>
      <c r="FI232" s="307"/>
      <c r="FJ232" s="305"/>
      <c r="FK232" s="305"/>
      <c r="FL232" s="305"/>
      <c r="FM232" s="305"/>
      <c r="FN232" s="305"/>
      <c r="FO232" s="305"/>
      <c r="FP232" s="305"/>
      <c r="FQ232" s="305"/>
      <c r="FR232" s="305"/>
      <c r="FS232" s="305"/>
      <c r="FT232" s="305"/>
      <c r="FU232" s="305"/>
      <c r="FV232" s="305"/>
      <c r="FW232" s="305"/>
      <c r="FX232" s="305"/>
      <c r="FY232" s="305"/>
      <c r="FZ232" s="309"/>
      <c r="GA232" s="305"/>
      <c r="GB232" s="305"/>
      <c r="GC232" s="305"/>
      <c r="GD232" s="305"/>
      <c r="GE232" s="305"/>
      <c r="GF232" s="305"/>
      <c r="GG232" s="305"/>
      <c r="GH232" s="305"/>
      <c r="GI232" s="305"/>
      <c r="GJ232" s="324"/>
      <c r="GK232" s="307"/>
      <c r="GL232" s="307"/>
      <c r="GM232" s="307"/>
      <c r="GN232" s="307"/>
      <c r="GO232" s="307"/>
      <c r="GP232" s="307"/>
      <c r="GQ232" s="307"/>
      <c r="GR232" s="307"/>
      <c r="GS232" s="307"/>
      <c r="GT232" s="307"/>
      <c r="GU232" s="307"/>
      <c r="GV232" s="307"/>
      <c r="GW232" s="307"/>
      <c r="GX232" s="307"/>
      <c r="GY232" s="307"/>
      <c r="GZ232" s="307"/>
      <c r="HA232" s="307"/>
      <c r="HB232" s="307"/>
      <c r="HC232" s="307"/>
      <c r="HD232" s="307"/>
      <c r="HE232" s="307"/>
      <c r="HF232" s="307"/>
      <c r="HG232" s="307"/>
      <c r="HH232" s="307"/>
      <c r="HI232" s="307"/>
      <c r="HJ232" s="307"/>
      <c r="HK232" s="307"/>
      <c r="HL232" s="307"/>
      <c r="HM232" s="307"/>
      <c r="HN232" s="307"/>
      <c r="HO232" s="307"/>
      <c r="HP232" s="307"/>
      <c r="HQ232" s="307"/>
      <c r="HR232" s="307"/>
      <c r="HS232" s="307"/>
      <c r="HT232" s="307"/>
      <c r="HU232" s="307"/>
      <c r="HV232" s="307"/>
      <c r="HW232" s="307"/>
      <c r="HX232" s="307"/>
      <c r="HY232" s="307"/>
      <c r="HZ232" s="307"/>
      <c r="IA232" s="307"/>
      <c r="IB232" s="307"/>
      <c r="IC232" s="307"/>
      <c r="ID232" s="307"/>
      <c r="IE232" s="307"/>
      <c r="IF232" s="307"/>
      <c r="IG232" s="307"/>
      <c r="IH232" s="307"/>
      <c r="II232" s="307"/>
      <c r="IJ232" s="307"/>
      <c r="IK232" s="307"/>
      <c r="IL232" s="307"/>
      <c r="IM232" s="307"/>
      <c r="IN232" s="307"/>
      <c r="IO232" s="307"/>
      <c r="IP232" s="307"/>
      <c r="IQ232" s="307"/>
      <c r="IR232" s="307"/>
      <c r="IS232" s="307"/>
      <c r="IT232" s="307"/>
      <c r="IU232" s="307"/>
      <c r="IV232" s="307"/>
      <c r="IW232" s="307"/>
      <c r="IX232" s="307"/>
      <c r="IY232" s="307"/>
      <c r="IZ232" s="307"/>
      <c r="JA232" s="307"/>
      <c r="JB232" s="307"/>
      <c r="JC232" s="307"/>
      <c r="JD232" s="307"/>
      <c r="JE232" s="307"/>
      <c r="JF232" s="307"/>
      <c r="JG232" s="307"/>
      <c r="JH232" s="307"/>
      <c r="JI232" s="307"/>
      <c r="JJ232" s="307"/>
      <c r="JK232" s="307"/>
      <c r="JL232" s="307"/>
      <c r="JM232" s="307"/>
      <c r="JN232" s="307"/>
      <c r="JO232" s="307"/>
      <c r="JP232" s="307"/>
      <c r="JQ232" s="307"/>
      <c r="JR232" s="307"/>
      <c r="JS232" s="307"/>
      <c r="JT232" s="307"/>
      <c r="JU232" s="307"/>
      <c r="JV232" s="307"/>
      <c r="JW232" s="307"/>
      <c r="JX232" s="307"/>
      <c r="JY232" s="307"/>
      <c r="JZ232" s="307"/>
      <c r="KA232" s="307"/>
      <c r="KB232" s="307"/>
      <c r="KC232" s="307"/>
      <c r="KD232" s="307"/>
      <c r="KE232" s="307"/>
      <c r="KF232" s="307"/>
      <c r="KG232" s="307"/>
      <c r="KH232" s="396"/>
      <c r="KI232" s="396"/>
      <c r="KJ232" s="396"/>
      <c r="KK232" s="396"/>
      <c r="KL232" s="336"/>
      <c r="KM232" s="336"/>
      <c r="KN232" s="396"/>
      <c r="KO232" s="396"/>
      <c r="KP232" s="336"/>
      <c r="KQ232" s="336"/>
      <c r="KR232" s="336"/>
      <c r="KS232" s="336"/>
      <c r="KT232" s="380"/>
      <c r="KU232" s="397">
        <v>75</v>
      </c>
      <c r="KV232" s="399">
        <v>34.75</v>
      </c>
      <c r="KW232" s="399">
        <v>8.33</v>
      </c>
      <c r="KX232" s="399">
        <f t="shared" ref="KX232:KX238" si="92">(KT232-KV232)/KW232</f>
        <v>-4.1716686674669869</v>
      </c>
    </row>
    <row r="233" spans="14:311" s="56" customFormat="1" ht="15" customHeight="1">
      <c r="N233" s="341"/>
      <c r="O233" s="330"/>
      <c r="P233" s="330"/>
      <c r="Q233" s="330"/>
      <c r="R233" s="330"/>
      <c r="S233" s="330"/>
      <c r="T233" s="330"/>
      <c r="U233" s="330"/>
      <c r="W233" s="330"/>
      <c r="X233" s="330"/>
      <c r="Y233" s="330"/>
      <c r="Z233" s="330"/>
      <c r="AA233" s="330"/>
      <c r="AB233" s="330"/>
      <c r="AC233" s="330"/>
      <c r="AD233" s="330"/>
      <c r="AE233" s="330"/>
      <c r="AG233" s="354">
        <v>7</v>
      </c>
      <c r="AH233" s="354"/>
      <c r="AI233" s="356" t="s">
        <v>66</v>
      </c>
      <c r="AJ233" s="356" t="s">
        <v>109</v>
      </c>
      <c r="AK233" s="359">
        <v>9</v>
      </c>
      <c r="AL233" s="359">
        <v>8</v>
      </c>
      <c r="AM233" s="356" t="s">
        <v>125</v>
      </c>
      <c r="AN233" s="356" t="s">
        <v>76</v>
      </c>
      <c r="AO233" s="359">
        <v>7</v>
      </c>
      <c r="AP233" s="359">
        <v>8</v>
      </c>
      <c r="AQ233" s="356" t="s">
        <v>66</v>
      </c>
      <c r="AR233" s="356" t="s">
        <v>244</v>
      </c>
      <c r="AS233" s="356" t="s">
        <v>71</v>
      </c>
      <c r="AT233" s="356" t="s">
        <v>225</v>
      </c>
      <c r="AU233" s="356"/>
      <c r="AV233" s="359">
        <v>8</v>
      </c>
      <c r="AW233" s="356" t="s">
        <v>71</v>
      </c>
      <c r="AX233" s="359">
        <v>6</v>
      </c>
      <c r="AY233" s="303">
        <f t="shared" si="77"/>
        <v>10</v>
      </c>
      <c r="AZ233" s="303">
        <f t="shared" si="78"/>
        <v>5</v>
      </c>
      <c r="BA233" s="303">
        <f t="shared" si="79"/>
        <v>10</v>
      </c>
      <c r="BB233" s="303">
        <f t="shared" si="80"/>
        <v>9</v>
      </c>
      <c r="BC233" s="303">
        <f t="shared" si="81"/>
        <v>31</v>
      </c>
      <c r="BD233" s="303">
        <f t="shared" si="82"/>
        <v>17</v>
      </c>
      <c r="BE233" s="303">
        <f t="shared" si="83"/>
        <v>8</v>
      </c>
      <c r="BF233" s="303">
        <f t="shared" si="84"/>
        <v>9</v>
      </c>
      <c r="BG233" s="303">
        <f t="shared" si="85"/>
        <v>10</v>
      </c>
      <c r="BH233" s="303"/>
      <c r="BI233" s="303">
        <f t="shared" si="86"/>
        <v>16</v>
      </c>
      <c r="BJ233" s="303">
        <f t="shared" si="87"/>
        <v>13</v>
      </c>
      <c r="BK233" s="303">
        <f t="shared" si="88"/>
        <v>41</v>
      </c>
      <c r="BL233" s="303">
        <f t="shared" si="89"/>
        <v>9</v>
      </c>
      <c r="BM233" s="303">
        <f t="shared" si="90"/>
        <v>13</v>
      </c>
      <c r="BN233" s="303">
        <f t="shared" si="91"/>
        <v>7</v>
      </c>
      <c r="CB233" s="307"/>
      <c r="CC233" s="402"/>
      <c r="CD233" s="402"/>
      <c r="CE233" s="402"/>
      <c r="CF233" s="402"/>
      <c r="CG233" s="402"/>
      <c r="CH233" s="402"/>
      <c r="CI233" s="402"/>
      <c r="CJ233" s="307"/>
      <c r="CK233" s="402"/>
      <c r="CL233" s="402"/>
      <c r="CM233" s="402"/>
      <c r="CN233" s="402"/>
      <c r="CO233" s="402"/>
      <c r="CP233" s="402"/>
      <c r="CQ233" s="402"/>
      <c r="CR233" s="313"/>
      <c r="CS233" s="313"/>
      <c r="CT233" s="402"/>
      <c r="CU233" s="402"/>
      <c r="CV233" s="402"/>
      <c r="CW233" s="402"/>
      <c r="CX233" s="402"/>
      <c r="CY233" s="402"/>
      <c r="CZ233" s="402"/>
      <c r="DA233" s="402"/>
      <c r="DB233" s="402"/>
      <c r="DC233" s="402"/>
      <c r="DD233" s="402"/>
      <c r="DE233" s="402"/>
      <c r="DF233" s="402"/>
      <c r="DG233" s="402"/>
      <c r="DH233" s="402"/>
      <c r="DI233" s="313"/>
      <c r="DJ233" s="358"/>
      <c r="DK233" s="315"/>
      <c r="DL233" s="307"/>
      <c r="DM233" s="307"/>
      <c r="DN233" s="307"/>
      <c r="DO233" s="307"/>
      <c r="DP233" s="307"/>
      <c r="DQ233" s="307"/>
      <c r="DR233" s="307"/>
      <c r="DS233" s="307"/>
      <c r="DT233" s="307"/>
      <c r="DU233" s="307"/>
      <c r="DV233" s="307"/>
      <c r="DW233" s="307"/>
      <c r="DX233" s="307"/>
      <c r="DY233" s="307"/>
      <c r="DZ233" s="307"/>
      <c r="EA233" s="307"/>
      <c r="EB233" s="307"/>
      <c r="EC233" s="307"/>
      <c r="ED233" s="307"/>
      <c r="EE233" s="307"/>
      <c r="EF233" s="307"/>
      <c r="EG233" s="307"/>
      <c r="EH233" s="307"/>
      <c r="EI233" s="307"/>
      <c r="EJ233" s="307"/>
      <c r="EK233" s="307"/>
      <c r="EL233" s="307"/>
      <c r="EM233" s="307"/>
      <c r="EN233" s="307"/>
      <c r="EO233" s="307"/>
      <c r="EP233" s="307"/>
      <c r="EQ233" s="307"/>
      <c r="ER233" s="307"/>
      <c r="ES233" s="307"/>
      <c r="ET233" s="307"/>
      <c r="EU233" s="307"/>
      <c r="EV233" s="390"/>
      <c r="EW233" s="307"/>
      <c r="EX233" s="307"/>
      <c r="EY233" s="307"/>
      <c r="EZ233" s="307"/>
      <c r="FA233" s="307"/>
      <c r="FB233" s="307"/>
      <c r="FC233" s="307"/>
      <c r="FD233" s="307"/>
      <c r="FE233" s="307"/>
      <c r="FF233" s="307"/>
      <c r="FG233" s="307"/>
      <c r="FH233" s="307"/>
      <c r="FI233" s="307"/>
      <c r="FJ233" s="305"/>
      <c r="FK233" s="305"/>
      <c r="FL233" s="305"/>
      <c r="FM233" s="305"/>
      <c r="FN233" s="305"/>
      <c r="FO233" s="305"/>
      <c r="FP233" s="305"/>
      <c r="FQ233" s="305"/>
      <c r="FR233" s="305"/>
      <c r="FS233" s="305"/>
      <c r="FT233" s="305"/>
      <c r="FU233" s="305"/>
      <c r="FV233" s="305"/>
      <c r="FW233" s="305"/>
      <c r="FX233" s="305"/>
      <c r="FY233" s="305"/>
      <c r="FZ233" s="309"/>
      <c r="GA233" s="305"/>
      <c r="GB233" s="305"/>
      <c r="GC233" s="305"/>
      <c r="GD233" s="305"/>
      <c r="GE233" s="305"/>
      <c r="GF233" s="305"/>
      <c r="GG233" s="305"/>
      <c r="GH233" s="305"/>
      <c r="GI233" s="305"/>
      <c r="GJ233" s="324"/>
      <c r="GK233" s="307"/>
      <c r="GL233" s="307"/>
      <c r="GM233" s="307"/>
      <c r="GN233" s="307"/>
      <c r="GO233" s="307"/>
      <c r="GP233" s="307"/>
      <c r="GQ233" s="307"/>
      <c r="GR233" s="307"/>
      <c r="GS233" s="307"/>
      <c r="GT233" s="307"/>
      <c r="GU233" s="307"/>
      <c r="GV233" s="307"/>
      <c r="GW233" s="307"/>
      <c r="GX233" s="307"/>
      <c r="GY233" s="307"/>
      <c r="GZ233" s="307"/>
      <c r="HA233" s="307"/>
      <c r="HB233" s="307"/>
      <c r="HC233" s="307"/>
      <c r="HD233" s="307"/>
      <c r="HE233" s="307"/>
      <c r="HF233" s="307"/>
      <c r="HG233" s="307"/>
      <c r="HH233" s="307"/>
      <c r="HI233" s="307"/>
      <c r="HJ233" s="307"/>
      <c r="HK233" s="307"/>
      <c r="HL233" s="307"/>
      <c r="HM233" s="307"/>
      <c r="HN233" s="307"/>
      <c r="HO233" s="307"/>
      <c r="HP233" s="307"/>
      <c r="HQ233" s="307"/>
      <c r="HR233" s="307"/>
      <c r="HS233" s="307"/>
      <c r="HT233" s="307"/>
      <c r="HU233" s="307"/>
      <c r="HV233" s="307"/>
      <c r="HW233" s="307"/>
      <c r="HX233" s="307"/>
      <c r="HY233" s="307"/>
      <c r="HZ233" s="307"/>
      <c r="IA233" s="307"/>
      <c r="IB233" s="307"/>
      <c r="IC233" s="307"/>
      <c r="ID233" s="307"/>
      <c r="IE233" s="307"/>
      <c r="IF233" s="307"/>
      <c r="IG233" s="307"/>
      <c r="IH233" s="307"/>
      <c r="II233" s="307"/>
      <c r="IJ233" s="307"/>
      <c r="IK233" s="307"/>
      <c r="IL233" s="307"/>
      <c r="IM233" s="307"/>
      <c r="IN233" s="307"/>
      <c r="IO233" s="307"/>
      <c r="IP233" s="307"/>
      <c r="IQ233" s="307"/>
      <c r="IR233" s="307"/>
      <c r="IS233" s="307"/>
      <c r="IT233" s="307"/>
      <c r="IU233" s="307"/>
      <c r="IV233" s="307"/>
      <c r="IW233" s="307"/>
      <c r="IX233" s="307"/>
      <c r="IY233" s="307"/>
      <c r="IZ233" s="307"/>
      <c r="JA233" s="307"/>
      <c r="JB233" s="307"/>
      <c r="JC233" s="307"/>
      <c r="JD233" s="307"/>
      <c r="JE233" s="307"/>
      <c r="JF233" s="307"/>
      <c r="JG233" s="307"/>
      <c r="JH233" s="307"/>
      <c r="JI233" s="307"/>
      <c r="JJ233" s="307"/>
      <c r="JK233" s="307"/>
      <c r="JL233" s="307"/>
      <c r="JM233" s="307"/>
      <c r="JN233" s="307"/>
      <c r="JO233" s="307"/>
      <c r="JP233" s="307"/>
      <c r="JQ233" s="307"/>
      <c r="JR233" s="307"/>
      <c r="JS233" s="307"/>
      <c r="JT233" s="307"/>
      <c r="JU233" s="307"/>
      <c r="JV233" s="307"/>
      <c r="JW233" s="307"/>
      <c r="JX233" s="307"/>
      <c r="JY233" s="307"/>
      <c r="JZ233" s="307"/>
      <c r="KA233" s="307"/>
      <c r="KB233" s="307"/>
      <c r="KC233" s="307"/>
      <c r="KD233" s="307"/>
      <c r="KE233" s="307"/>
      <c r="KF233" s="307"/>
      <c r="KG233" s="307"/>
      <c r="KH233" s="396"/>
      <c r="KI233" s="396"/>
      <c r="KJ233" s="396"/>
      <c r="KK233" s="396"/>
      <c r="KL233" s="336"/>
      <c r="KM233" s="336"/>
      <c r="KN233" s="396"/>
      <c r="KO233" s="396"/>
      <c r="KP233" s="336"/>
      <c r="KQ233" s="336"/>
      <c r="KR233" s="336"/>
      <c r="KS233" s="336"/>
      <c r="KT233" s="380"/>
      <c r="KU233" s="397">
        <v>80</v>
      </c>
      <c r="KV233" s="399">
        <v>34.75</v>
      </c>
      <c r="KW233" s="399">
        <v>8.33</v>
      </c>
      <c r="KX233" s="399">
        <f t="shared" si="92"/>
        <v>-4.1716686674669869</v>
      </c>
    </row>
    <row r="234" spans="14:311" s="56" customFormat="1" ht="15" customHeight="1">
      <c r="N234" s="341"/>
      <c r="O234" s="330"/>
      <c r="P234" s="330"/>
      <c r="Q234" s="330"/>
      <c r="R234" s="330"/>
      <c r="S234" s="330"/>
      <c r="T234" s="330"/>
      <c r="U234" s="330"/>
      <c r="W234" s="330"/>
      <c r="X234" s="330"/>
      <c r="Y234" s="330"/>
      <c r="Z234" s="330"/>
      <c r="AA234" s="330"/>
      <c r="AB234" s="330"/>
      <c r="AC234" s="330"/>
      <c r="AD234" s="330"/>
      <c r="AE234" s="330"/>
      <c r="AG234" s="354">
        <v>8</v>
      </c>
      <c r="AH234" s="354"/>
      <c r="AI234" s="356" t="s">
        <v>206</v>
      </c>
      <c r="AJ234" s="356" t="s">
        <v>58</v>
      </c>
      <c r="AK234" s="359">
        <v>10</v>
      </c>
      <c r="AL234" s="359">
        <v>9</v>
      </c>
      <c r="AM234" s="356" t="s">
        <v>338</v>
      </c>
      <c r="AN234" s="356" t="s">
        <v>79</v>
      </c>
      <c r="AO234" s="356" t="s">
        <v>66</v>
      </c>
      <c r="AP234" s="356" t="s">
        <v>113</v>
      </c>
      <c r="AQ234" s="359">
        <v>10</v>
      </c>
      <c r="AR234" s="356" t="s">
        <v>92</v>
      </c>
      <c r="AS234" s="356" t="s">
        <v>85</v>
      </c>
      <c r="AT234" s="356" t="s">
        <v>180</v>
      </c>
      <c r="AU234" s="356"/>
      <c r="AV234" s="359">
        <v>9</v>
      </c>
      <c r="AW234" s="359">
        <v>13</v>
      </c>
      <c r="AX234" s="359">
        <v>7</v>
      </c>
      <c r="AY234" s="303">
        <f t="shared" si="77"/>
        <v>13</v>
      </c>
      <c r="AZ234" s="303">
        <f t="shared" si="78"/>
        <v>7</v>
      </c>
      <c r="BA234" s="303">
        <f t="shared" si="79"/>
        <v>11</v>
      </c>
      <c r="BB234" s="303">
        <f t="shared" si="80"/>
        <v>10</v>
      </c>
      <c r="BC234" s="303">
        <f t="shared" si="81"/>
        <v>36</v>
      </c>
      <c r="BD234" s="303">
        <f t="shared" si="82"/>
        <v>19</v>
      </c>
      <c r="BE234" s="303">
        <f t="shared" si="83"/>
        <v>10</v>
      </c>
      <c r="BF234" s="303">
        <f t="shared" si="84"/>
        <v>11</v>
      </c>
      <c r="BG234" s="303">
        <f t="shared" si="85"/>
        <v>11</v>
      </c>
      <c r="BH234" s="303"/>
      <c r="BI234" s="303">
        <f t="shared" si="86"/>
        <v>18</v>
      </c>
      <c r="BJ234" s="303">
        <f t="shared" si="87"/>
        <v>15</v>
      </c>
      <c r="BK234" s="303">
        <f t="shared" si="88"/>
        <v>46</v>
      </c>
      <c r="BL234" s="303">
        <f t="shared" si="89"/>
        <v>10</v>
      </c>
      <c r="BM234" s="303">
        <f t="shared" si="90"/>
        <v>14</v>
      </c>
      <c r="BN234" s="303">
        <f t="shared" si="91"/>
        <v>8</v>
      </c>
      <c r="CB234" s="378"/>
      <c r="CC234" s="307"/>
      <c r="CD234" s="307"/>
      <c r="CE234" s="307"/>
      <c r="CF234" s="307"/>
      <c r="CG234" s="307"/>
      <c r="CH234" s="307"/>
      <c r="CI234" s="307"/>
      <c r="CJ234" s="307"/>
      <c r="CK234" s="307"/>
      <c r="CL234" s="307"/>
      <c r="CM234" s="307"/>
      <c r="CN234" s="307"/>
      <c r="CO234" s="307"/>
      <c r="CP234" s="307"/>
      <c r="CQ234" s="307"/>
      <c r="CR234" s="307"/>
      <c r="CS234" s="307"/>
      <c r="CT234" s="307"/>
      <c r="CU234" s="307"/>
      <c r="CV234" s="307"/>
      <c r="CW234" s="307"/>
      <c r="CX234" s="307"/>
      <c r="CY234" s="307"/>
      <c r="CZ234" s="307"/>
      <c r="DA234" s="307"/>
      <c r="DB234" s="307"/>
      <c r="DC234" s="307"/>
      <c r="DD234" s="307"/>
      <c r="DE234" s="307"/>
      <c r="DF234" s="307"/>
      <c r="DG234" s="307"/>
      <c r="DH234" s="307"/>
      <c r="DI234" s="390"/>
      <c r="DJ234" s="390"/>
      <c r="DK234" s="307"/>
      <c r="DL234" s="307"/>
      <c r="DM234" s="307"/>
      <c r="DN234" s="307"/>
      <c r="DO234" s="307"/>
      <c r="DP234" s="307"/>
      <c r="DQ234" s="307"/>
      <c r="DR234" s="307"/>
      <c r="DS234" s="307"/>
      <c r="DT234" s="307"/>
      <c r="DU234" s="307"/>
      <c r="DV234" s="307"/>
      <c r="DW234" s="307"/>
      <c r="DX234" s="307"/>
      <c r="DY234" s="307"/>
      <c r="DZ234" s="307"/>
      <c r="EA234" s="307"/>
      <c r="EB234" s="307"/>
      <c r="EC234" s="307"/>
      <c r="ED234" s="307"/>
      <c r="EE234" s="307"/>
      <c r="EF234" s="307"/>
      <c r="EG234" s="307"/>
      <c r="EH234" s="307"/>
      <c r="EI234" s="307"/>
      <c r="EJ234" s="307"/>
      <c r="EK234" s="307"/>
      <c r="EL234" s="307"/>
      <c r="EM234" s="307"/>
      <c r="EN234" s="307"/>
      <c r="EO234" s="307"/>
      <c r="EP234" s="307"/>
      <c r="EQ234" s="307"/>
      <c r="ER234" s="307"/>
      <c r="ES234" s="307"/>
      <c r="ET234" s="307"/>
      <c r="EU234" s="390"/>
      <c r="EV234" s="390"/>
      <c r="EW234" s="307"/>
      <c r="EX234" s="307"/>
      <c r="EY234" s="307"/>
      <c r="EZ234" s="307"/>
      <c r="FA234" s="307"/>
      <c r="FB234" s="307"/>
      <c r="FC234" s="307"/>
      <c r="FD234" s="307"/>
      <c r="FE234" s="307"/>
      <c r="FF234" s="307"/>
      <c r="FG234" s="307"/>
      <c r="FH234" s="307"/>
      <c r="FI234" s="305"/>
      <c r="FJ234" s="305"/>
      <c r="FK234" s="305"/>
      <c r="FL234" s="305"/>
      <c r="FM234" s="305"/>
      <c r="FN234" s="305"/>
      <c r="FO234" s="305"/>
      <c r="FP234" s="305"/>
      <c r="FQ234" s="305"/>
      <c r="FR234" s="305"/>
      <c r="FS234" s="305"/>
      <c r="FT234" s="305"/>
      <c r="FU234" s="305"/>
      <c r="FV234" s="305"/>
      <c r="FW234" s="305"/>
      <c r="FX234" s="305"/>
      <c r="FY234" s="309"/>
      <c r="FZ234" s="305"/>
      <c r="GA234" s="305"/>
      <c r="GB234" s="305"/>
      <c r="GC234" s="305"/>
      <c r="GD234" s="305"/>
      <c r="GE234" s="305"/>
      <c r="GF234" s="305"/>
      <c r="GG234" s="305"/>
      <c r="GH234" s="305"/>
      <c r="GI234" s="324"/>
      <c r="GJ234" s="307"/>
      <c r="GK234" s="307"/>
      <c r="GL234" s="307"/>
      <c r="GM234" s="307"/>
      <c r="GN234" s="307"/>
      <c r="GO234" s="307"/>
      <c r="GP234" s="307"/>
      <c r="GQ234" s="307"/>
      <c r="GR234" s="307"/>
      <c r="GS234" s="307"/>
      <c r="GT234" s="307"/>
      <c r="GU234" s="307"/>
      <c r="GV234" s="307"/>
      <c r="GW234" s="307"/>
      <c r="GX234" s="307"/>
      <c r="GY234" s="307"/>
      <c r="GZ234" s="307"/>
      <c r="HA234" s="307"/>
      <c r="HB234" s="307"/>
      <c r="HC234" s="307"/>
      <c r="HD234" s="307"/>
      <c r="HE234" s="307"/>
      <c r="HF234" s="307"/>
      <c r="HG234" s="307"/>
      <c r="HH234" s="307"/>
      <c r="HI234" s="307"/>
      <c r="HJ234" s="307"/>
      <c r="HK234" s="307"/>
      <c r="HL234" s="307"/>
      <c r="HM234" s="307"/>
      <c r="HN234" s="307"/>
      <c r="HO234" s="307"/>
      <c r="HP234" s="307"/>
      <c r="HQ234" s="307"/>
      <c r="HR234" s="307"/>
      <c r="HS234" s="307"/>
      <c r="HT234" s="307"/>
      <c r="HU234" s="307"/>
      <c r="HV234" s="307"/>
      <c r="HW234" s="307"/>
      <c r="HX234" s="307"/>
      <c r="HY234" s="307"/>
      <c r="HZ234" s="307"/>
      <c r="IA234" s="307"/>
      <c r="IB234" s="307"/>
      <c r="IC234" s="307"/>
      <c r="ID234" s="307"/>
      <c r="IE234" s="307"/>
      <c r="IF234" s="307"/>
      <c r="IG234" s="307"/>
      <c r="IH234" s="307"/>
      <c r="II234" s="307"/>
      <c r="IJ234" s="307"/>
      <c r="IK234" s="307"/>
      <c r="IL234" s="307"/>
      <c r="IM234" s="307"/>
      <c r="IN234" s="307"/>
      <c r="IO234" s="307"/>
      <c r="IP234" s="307"/>
      <c r="IQ234" s="307"/>
      <c r="IR234" s="307"/>
      <c r="IS234" s="307"/>
      <c r="IT234" s="307"/>
      <c r="IU234" s="307"/>
      <c r="IV234" s="307"/>
      <c r="IW234" s="307"/>
      <c r="IX234" s="307"/>
      <c r="IY234" s="307"/>
      <c r="IZ234" s="307"/>
      <c r="JA234" s="307"/>
      <c r="JB234" s="307"/>
      <c r="JC234" s="307"/>
      <c r="JD234" s="307"/>
      <c r="JE234" s="307"/>
      <c r="JF234" s="307"/>
      <c r="JG234" s="307"/>
      <c r="JH234" s="307"/>
      <c r="JI234" s="307"/>
      <c r="JJ234" s="307"/>
      <c r="JK234" s="307"/>
      <c r="JL234" s="307"/>
      <c r="JM234" s="307"/>
      <c r="JN234" s="307"/>
      <c r="JO234" s="307"/>
      <c r="JP234" s="307"/>
      <c r="JQ234" s="307"/>
      <c r="JR234" s="307"/>
      <c r="JS234" s="307"/>
      <c r="JT234" s="307"/>
      <c r="JU234" s="307"/>
      <c r="JV234" s="307"/>
      <c r="JW234" s="307"/>
      <c r="JX234" s="307"/>
      <c r="JY234" s="307"/>
      <c r="JZ234" s="307"/>
      <c r="KA234" s="307"/>
      <c r="KB234" s="307"/>
      <c r="KC234" s="307"/>
      <c r="KD234" s="307"/>
      <c r="KE234" s="307"/>
      <c r="KF234" s="307"/>
      <c r="KG234" s="307"/>
      <c r="KH234" s="396"/>
      <c r="KI234" s="396"/>
      <c r="KJ234" s="396"/>
      <c r="KK234" s="396"/>
      <c r="KL234" s="336"/>
      <c r="KM234" s="336"/>
      <c r="KN234" s="396"/>
      <c r="KO234" s="396"/>
      <c r="KP234" s="336"/>
      <c r="KQ234" s="336"/>
      <c r="KR234" s="336"/>
      <c r="KS234" s="336"/>
      <c r="KT234" s="380"/>
      <c r="KU234" s="397">
        <v>90</v>
      </c>
      <c r="KV234" s="399">
        <v>34.75</v>
      </c>
      <c r="KW234" s="399">
        <v>8.33</v>
      </c>
      <c r="KX234" s="399">
        <f t="shared" si="92"/>
        <v>-4.1716686674669869</v>
      </c>
    </row>
    <row r="235" spans="14:311" s="56" customFormat="1" ht="15" customHeight="1">
      <c r="N235" s="341"/>
      <c r="O235" s="330"/>
      <c r="P235" s="330"/>
      <c r="Q235" s="330"/>
      <c r="R235" s="330"/>
      <c r="S235" s="330"/>
      <c r="T235" s="330"/>
      <c r="U235" s="330"/>
      <c r="W235" s="330"/>
      <c r="X235" s="330"/>
      <c r="Y235" s="330"/>
      <c r="Z235" s="330"/>
      <c r="AA235" s="330"/>
      <c r="AB235" s="330"/>
      <c r="AC235" s="330"/>
      <c r="AD235" s="330"/>
      <c r="AE235" s="330"/>
      <c r="AG235" s="354">
        <v>9</v>
      </c>
      <c r="AH235" s="354"/>
      <c r="AI235" s="356" t="s">
        <v>244</v>
      </c>
      <c r="AJ235" s="356" t="s">
        <v>72</v>
      </c>
      <c r="AK235" s="359">
        <v>11</v>
      </c>
      <c r="AL235" s="356" t="s">
        <v>68</v>
      </c>
      <c r="AM235" s="356" t="s">
        <v>225</v>
      </c>
      <c r="AN235" s="356" t="s">
        <v>82</v>
      </c>
      <c r="AO235" s="359">
        <v>10</v>
      </c>
      <c r="AP235" s="359">
        <v>11</v>
      </c>
      <c r="AQ235" s="356" t="s">
        <v>71</v>
      </c>
      <c r="AR235" s="356" t="s">
        <v>160</v>
      </c>
      <c r="AS235" s="356" t="s">
        <v>76</v>
      </c>
      <c r="AT235" s="356" t="s">
        <v>182</v>
      </c>
      <c r="AU235" s="356"/>
      <c r="AV235" s="359">
        <v>10</v>
      </c>
      <c r="AW235" s="359">
        <v>14</v>
      </c>
      <c r="AX235" s="359">
        <v>8</v>
      </c>
      <c r="AY235" s="303">
        <f t="shared" si="77"/>
        <v>16</v>
      </c>
      <c r="AZ235" s="303">
        <f t="shared" si="78"/>
        <v>9</v>
      </c>
      <c r="BA235" s="303">
        <f t="shared" si="79"/>
        <v>12</v>
      </c>
      <c r="BB235" s="303">
        <f t="shared" si="80"/>
        <v>12</v>
      </c>
      <c r="BC235" s="303">
        <f t="shared" si="81"/>
        <v>41</v>
      </c>
      <c r="BD235" s="303">
        <f t="shared" si="82"/>
        <v>21</v>
      </c>
      <c r="BE235" s="303">
        <f t="shared" si="83"/>
        <v>11</v>
      </c>
      <c r="BF235" s="303">
        <f t="shared" si="84"/>
        <v>12</v>
      </c>
      <c r="BG235" s="303">
        <f t="shared" si="85"/>
        <v>13</v>
      </c>
      <c r="BH235" s="303"/>
      <c r="BI235" s="303">
        <f t="shared" si="86"/>
        <v>21</v>
      </c>
      <c r="BJ235" s="303">
        <f t="shared" si="87"/>
        <v>17</v>
      </c>
      <c r="BK235" s="303">
        <f t="shared" si="88"/>
        <v>52</v>
      </c>
      <c r="BL235" s="303">
        <f t="shared" si="89"/>
        <v>11</v>
      </c>
      <c r="BM235" s="303">
        <f t="shared" si="90"/>
        <v>15</v>
      </c>
      <c r="BN235" s="303">
        <f t="shared" si="91"/>
        <v>9</v>
      </c>
      <c r="CB235" s="378"/>
      <c r="CC235" s="307"/>
      <c r="CD235" s="307"/>
      <c r="CE235" s="307"/>
      <c r="CF235" s="307"/>
      <c r="CG235" s="307"/>
      <c r="CH235" s="307"/>
      <c r="CI235" s="307"/>
      <c r="CJ235" s="307"/>
      <c r="CK235" s="307"/>
      <c r="CL235" s="307"/>
      <c r="CM235" s="307"/>
      <c r="CN235" s="307"/>
      <c r="CO235" s="307"/>
      <c r="CP235" s="307"/>
      <c r="CQ235" s="307"/>
      <c r="CR235" s="307"/>
      <c r="CS235" s="307"/>
      <c r="CT235" s="307"/>
      <c r="CU235" s="307"/>
      <c r="CV235" s="307"/>
      <c r="CW235" s="307"/>
      <c r="CX235" s="307"/>
      <c r="CY235" s="307"/>
      <c r="CZ235" s="307"/>
      <c r="DA235" s="307"/>
      <c r="DB235" s="307"/>
      <c r="DC235" s="307"/>
      <c r="DD235" s="307"/>
      <c r="DE235" s="307"/>
      <c r="DF235" s="307"/>
      <c r="DG235" s="307"/>
      <c r="DH235" s="307"/>
      <c r="DI235" s="307"/>
      <c r="DJ235" s="307"/>
      <c r="DK235" s="307"/>
      <c r="DL235" s="307"/>
      <c r="DM235" s="307"/>
      <c r="DN235" s="307"/>
      <c r="DO235" s="307"/>
      <c r="DP235" s="307"/>
      <c r="DQ235" s="307"/>
      <c r="DR235" s="307"/>
      <c r="DS235" s="307"/>
      <c r="DT235" s="307"/>
      <c r="DU235" s="307"/>
      <c r="DV235" s="307"/>
      <c r="DW235" s="307"/>
      <c r="DX235" s="307"/>
      <c r="DY235" s="307"/>
      <c r="DZ235" s="307"/>
      <c r="EA235" s="307"/>
      <c r="EB235" s="307"/>
      <c r="EC235" s="307"/>
      <c r="ED235" s="307"/>
      <c r="EE235" s="307"/>
      <c r="EF235" s="307"/>
      <c r="EG235" s="307"/>
      <c r="EH235" s="307"/>
      <c r="EI235" s="307"/>
      <c r="EJ235" s="307"/>
      <c r="EK235" s="307"/>
      <c r="EL235" s="307"/>
      <c r="EM235" s="307"/>
      <c r="EN235" s="307"/>
      <c r="EO235" s="307"/>
      <c r="EP235" s="307"/>
      <c r="EQ235" s="307"/>
      <c r="ER235" s="307"/>
      <c r="ES235" s="307"/>
      <c r="ET235" s="307"/>
      <c r="EU235" s="390"/>
      <c r="EV235" s="390"/>
      <c r="EW235" s="307"/>
      <c r="EX235" s="307"/>
      <c r="EY235" s="307"/>
      <c r="EZ235" s="307"/>
      <c r="FA235" s="307"/>
      <c r="FB235" s="307"/>
      <c r="FC235" s="307"/>
      <c r="FD235" s="307"/>
      <c r="FE235" s="307"/>
      <c r="FF235" s="307"/>
      <c r="FG235" s="307"/>
      <c r="FH235" s="307"/>
      <c r="FI235" s="305"/>
      <c r="FJ235" s="305"/>
      <c r="FK235" s="305"/>
      <c r="FL235" s="305"/>
      <c r="FM235" s="305"/>
      <c r="FN235" s="305"/>
      <c r="FO235" s="305"/>
      <c r="FP235" s="305"/>
      <c r="FQ235" s="305"/>
      <c r="FR235" s="305"/>
      <c r="FS235" s="305"/>
      <c r="FT235" s="305"/>
      <c r="FU235" s="305"/>
      <c r="FV235" s="305"/>
      <c r="FW235" s="305"/>
      <c r="FX235" s="305"/>
      <c r="FY235" s="309"/>
      <c r="FZ235" s="305"/>
      <c r="GA235" s="305"/>
      <c r="GB235" s="305"/>
      <c r="GC235" s="305"/>
      <c r="GD235" s="305"/>
      <c r="GE235" s="305"/>
      <c r="GF235" s="305"/>
      <c r="GG235" s="305"/>
      <c r="GH235" s="305"/>
      <c r="GI235" s="324"/>
      <c r="GJ235" s="307"/>
      <c r="GK235" s="307"/>
      <c r="GL235" s="307"/>
      <c r="GM235" s="307"/>
      <c r="GN235" s="307"/>
      <c r="GO235" s="307"/>
      <c r="GP235" s="307"/>
      <c r="GQ235" s="307"/>
      <c r="GR235" s="307"/>
      <c r="GS235" s="307"/>
      <c r="GT235" s="307"/>
      <c r="GU235" s="307"/>
      <c r="GV235" s="307"/>
      <c r="GW235" s="307"/>
      <c r="GX235" s="307"/>
      <c r="GY235" s="307"/>
      <c r="GZ235" s="307"/>
      <c r="HA235" s="307"/>
      <c r="HB235" s="307"/>
      <c r="HC235" s="307"/>
      <c r="HD235" s="307"/>
      <c r="HE235" s="307"/>
      <c r="HF235" s="307"/>
      <c r="HG235" s="307"/>
      <c r="HH235" s="307"/>
      <c r="HI235" s="307"/>
      <c r="HJ235" s="307"/>
      <c r="HK235" s="307"/>
      <c r="HL235" s="307"/>
      <c r="HM235" s="307"/>
      <c r="HN235" s="307"/>
      <c r="HO235" s="307"/>
      <c r="HP235" s="307"/>
      <c r="HQ235" s="307"/>
      <c r="HR235" s="307"/>
      <c r="HS235" s="307"/>
      <c r="HT235" s="307"/>
      <c r="HU235" s="307"/>
      <c r="HV235" s="307"/>
      <c r="HW235" s="307"/>
      <c r="HX235" s="307"/>
      <c r="HY235" s="307"/>
      <c r="HZ235" s="307"/>
      <c r="IA235" s="307"/>
      <c r="IB235" s="307"/>
      <c r="IC235" s="307"/>
      <c r="ID235" s="307"/>
      <c r="IE235" s="307"/>
      <c r="IF235" s="307"/>
      <c r="IG235" s="307"/>
      <c r="IH235" s="307"/>
      <c r="II235" s="307"/>
      <c r="IJ235" s="307"/>
      <c r="IK235" s="307"/>
      <c r="IL235" s="307"/>
      <c r="IM235" s="307"/>
      <c r="IN235" s="307"/>
      <c r="IO235" s="307"/>
      <c r="IP235" s="307"/>
      <c r="IQ235" s="307"/>
      <c r="IR235" s="307"/>
      <c r="IS235" s="307"/>
      <c r="IT235" s="307"/>
      <c r="IU235" s="307"/>
      <c r="IV235" s="307"/>
      <c r="IW235" s="307"/>
      <c r="IX235" s="307"/>
      <c r="IY235" s="307"/>
      <c r="IZ235" s="307"/>
      <c r="JA235" s="307"/>
      <c r="JB235" s="307"/>
      <c r="JC235" s="307"/>
      <c r="JD235" s="307"/>
      <c r="JE235" s="307"/>
      <c r="JF235" s="307"/>
      <c r="JG235" s="307"/>
      <c r="JH235" s="307"/>
      <c r="JI235" s="307"/>
      <c r="JJ235" s="307"/>
      <c r="JK235" s="307"/>
      <c r="JL235" s="307"/>
      <c r="JM235" s="307"/>
      <c r="JN235" s="307"/>
      <c r="JO235" s="307"/>
      <c r="JP235" s="307"/>
      <c r="JQ235" s="307"/>
      <c r="JR235" s="307"/>
      <c r="JS235" s="307"/>
      <c r="JT235" s="307"/>
      <c r="JU235" s="307"/>
      <c r="JV235" s="307"/>
      <c r="JW235" s="307"/>
      <c r="JX235" s="307"/>
      <c r="JY235" s="307"/>
      <c r="JZ235" s="307"/>
      <c r="KA235" s="307"/>
      <c r="KB235" s="307"/>
      <c r="KC235" s="307"/>
      <c r="KD235" s="307"/>
      <c r="KE235" s="307"/>
      <c r="KF235" s="307"/>
      <c r="KG235" s="307"/>
      <c r="KH235" s="396"/>
      <c r="KI235" s="396"/>
      <c r="KJ235" s="396"/>
      <c r="KK235" s="396"/>
      <c r="KL235" s="336"/>
      <c r="KM235" s="336"/>
      <c r="KN235" s="396"/>
      <c r="KO235" s="396"/>
      <c r="KP235" s="336"/>
      <c r="KQ235" s="336"/>
      <c r="KR235" s="336"/>
      <c r="KS235" s="336"/>
      <c r="KT235" s="380"/>
      <c r="KU235" s="397">
        <v>93</v>
      </c>
      <c r="KV235" s="399">
        <v>34.75</v>
      </c>
      <c r="KW235" s="399">
        <v>8.33</v>
      </c>
      <c r="KX235" s="399">
        <f t="shared" si="92"/>
        <v>-4.1716686674669869</v>
      </c>
    </row>
    <row r="236" spans="14:311" s="56" customFormat="1" ht="15" customHeight="1">
      <c r="N236" s="341"/>
      <c r="O236" s="330"/>
      <c r="P236" s="330"/>
      <c r="Q236" s="330"/>
      <c r="R236" s="330"/>
      <c r="S236" s="330"/>
      <c r="T236" s="330"/>
      <c r="U236" s="330"/>
      <c r="W236" s="330"/>
      <c r="X236" s="330"/>
      <c r="Y236" s="330"/>
      <c r="Z236" s="330"/>
      <c r="AA236" s="330"/>
      <c r="AB236" s="330"/>
      <c r="AC236" s="330"/>
      <c r="AD236" s="330"/>
      <c r="AE236" s="330"/>
      <c r="AG236" s="354">
        <v>10</v>
      </c>
      <c r="AH236" s="354"/>
      <c r="AI236" s="356" t="s">
        <v>119</v>
      </c>
      <c r="AJ236" s="356" t="s">
        <v>113</v>
      </c>
      <c r="AK236" s="359">
        <v>12</v>
      </c>
      <c r="AL236" s="359">
        <v>12</v>
      </c>
      <c r="AM236" s="356" t="s">
        <v>180</v>
      </c>
      <c r="AN236" s="356" t="s">
        <v>86</v>
      </c>
      <c r="AO236" s="356" t="s">
        <v>71</v>
      </c>
      <c r="AP236" s="356" t="s">
        <v>156</v>
      </c>
      <c r="AQ236" s="356" t="s">
        <v>85</v>
      </c>
      <c r="AR236" s="356" t="s">
        <v>86</v>
      </c>
      <c r="AS236" s="356" t="s">
        <v>79</v>
      </c>
      <c r="AT236" s="356" t="s">
        <v>617</v>
      </c>
      <c r="AU236" s="356"/>
      <c r="AV236" s="359">
        <v>11</v>
      </c>
      <c r="AW236" s="356" t="s">
        <v>76</v>
      </c>
      <c r="AX236" s="359">
        <v>9</v>
      </c>
      <c r="AY236" s="303">
        <f t="shared" si="77"/>
        <v>19</v>
      </c>
      <c r="AZ236" s="303">
        <f t="shared" si="78"/>
        <v>11</v>
      </c>
      <c r="BA236" s="303">
        <f t="shared" si="79"/>
        <v>13</v>
      </c>
      <c r="BB236" s="303">
        <f t="shared" si="80"/>
        <v>13</v>
      </c>
      <c r="BC236" s="303">
        <f t="shared" si="81"/>
        <v>46</v>
      </c>
      <c r="BD236" s="303">
        <f t="shared" si="82"/>
        <v>24</v>
      </c>
      <c r="BE236" s="303">
        <f t="shared" si="83"/>
        <v>13</v>
      </c>
      <c r="BF236" s="303">
        <f t="shared" si="84"/>
        <v>14</v>
      </c>
      <c r="BG236" s="303">
        <f t="shared" si="85"/>
        <v>15</v>
      </c>
      <c r="BH236" s="303"/>
      <c r="BI236" s="303">
        <f t="shared" si="86"/>
        <v>24</v>
      </c>
      <c r="BJ236" s="303">
        <f t="shared" si="87"/>
        <v>19</v>
      </c>
      <c r="BK236" s="303">
        <f t="shared" si="88"/>
        <v>57</v>
      </c>
      <c r="BL236" s="303">
        <f t="shared" si="89"/>
        <v>12</v>
      </c>
      <c r="BM236" s="303">
        <f t="shared" si="90"/>
        <v>17</v>
      </c>
      <c r="BN236" s="303">
        <f t="shared" si="91"/>
        <v>10</v>
      </c>
      <c r="CB236" s="378"/>
      <c r="CC236" s="307"/>
      <c r="CD236" s="307"/>
      <c r="CE236" s="307"/>
      <c r="CF236" s="307"/>
      <c r="CG236" s="307"/>
      <c r="CH236" s="307"/>
      <c r="CI236" s="307"/>
      <c r="CJ236" s="307"/>
      <c r="CK236" s="307"/>
      <c r="CL236" s="307"/>
      <c r="CM236" s="307"/>
      <c r="CN236" s="307"/>
      <c r="CO236" s="307"/>
      <c r="CP236" s="307"/>
      <c r="CQ236" s="307"/>
      <c r="CR236" s="307"/>
      <c r="CS236" s="307"/>
      <c r="CT236" s="307"/>
      <c r="CU236" s="307"/>
      <c r="CV236" s="307"/>
      <c r="CW236" s="307"/>
      <c r="CX236" s="307"/>
      <c r="CY236" s="307"/>
      <c r="CZ236" s="307"/>
      <c r="DA236" s="307"/>
      <c r="DB236" s="307"/>
      <c r="DC236" s="307"/>
      <c r="DD236" s="307"/>
      <c r="DE236" s="307"/>
      <c r="DF236" s="307"/>
      <c r="DG236" s="307"/>
      <c r="DH236" s="307"/>
      <c r="DI236" s="390"/>
      <c r="DJ236" s="390"/>
      <c r="DK236" s="307"/>
      <c r="DL236" s="307"/>
      <c r="DM236" s="307"/>
      <c r="DN236" s="307"/>
      <c r="DO236" s="307"/>
      <c r="DP236" s="307"/>
      <c r="DQ236" s="307"/>
      <c r="DR236" s="307"/>
      <c r="DS236" s="307"/>
      <c r="DT236" s="307"/>
      <c r="DU236" s="307"/>
      <c r="DV236" s="307"/>
      <c r="DW236" s="307"/>
      <c r="DX236" s="307"/>
      <c r="DY236" s="307"/>
      <c r="DZ236" s="307"/>
      <c r="EA236" s="307"/>
      <c r="EB236" s="307"/>
      <c r="EC236" s="307"/>
      <c r="ED236" s="307"/>
      <c r="EE236" s="307"/>
      <c r="EF236" s="307"/>
      <c r="EG236" s="307"/>
      <c r="EH236" s="307"/>
      <c r="EI236" s="307"/>
      <c r="EJ236" s="307"/>
      <c r="EK236" s="307"/>
      <c r="EL236" s="307"/>
      <c r="EM236" s="307"/>
      <c r="EN236" s="307"/>
      <c r="EO236" s="307"/>
      <c r="EP236" s="307"/>
      <c r="EQ236" s="307"/>
      <c r="ER236" s="307"/>
      <c r="ES236" s="307"/>
      <c r="ET236" s="307"/>
      <c r="EU236" s="390"/>
      <c r="EV236" s="390"/>
      <c r="EW236" s="307"/>
      <c r="EX236" s="307"/>
      <c r="EY236" s="307"/>
      <c r="EZ236" s="307"/>
      <c r="FA236" s="307"/>
      <c r="FB236" s="307"/>
      <c r="FC236" s="307"/>
      <c r="FD236" s="307"/>
      <c r="FE236" s="307"/>
      <c r="FF236" s="307"/>
      <c r="FG236" s="307"/>
      <c r="FH236" s="307"/>
      <c r="FI236" s="305"/>
      <c r="FJ236" s="305"/>
      <c r="FK236" s="305"/>
      <c r="FL236" s="305"/>
      <c r="FM236" s="305"/>
      <c r="FN236" s="305"/>
      <c r="FO236" s="305"/>
      <c r="FP236" s="305"/>
      <c r="FQ236" s="305"/>
      <c r="FR236" s="305"/>
      <c r="FS236" s="305"/>
      <c r="FT236" s="305"/>
      <c r="FU236" s="305"/>
      <c r="FV236" s="305"/>
      <c r="FW236" s="305"/>
      <c r="FX236" s="305"/>
      <c r="FY236" s="309"/>
      <c r="FZ236" s="305"/>
      <c r="GA236" s="305"/>
      <c r="GB236" s="305"/>
      <c r="GC236" s="305"/>
      <c r="GD236" s="305"/>
      <c r="GE236" s="305"/>
      <c r="GF236" s="305"/>
      <c r="GG236" s="305"/>
      <c r="GH236" s="305"/>
      <c r="GI236" s="324"/>
      <c r="GJ236" s="307"/>
      <c r="GK236" s="307"/>
      <c r="GL236" s="307"/>
      <c r="GM236" s="307"/>
      <c r="GN236" s="307"/>
      <c r="GO236" s="307"/>
      <c r="GP236" s="307"/>
      <c r="GQ236" s="307"/>
      <c r="GR236" s="307"/>
      <c r="GS236" s="307"/>
      <c r="GT236" s="307"/>
      <c r="GU236" s="307"/>
      <c r="GV236" s="307"/>
      <c r="GW236" s="307"/>
      <c r="GX236" s="307"/>
      <c r="GY236" s="307"/>
      <c r="GZ236" s="307"/>
      <c r="HA236" s="307"/>
      <c r="HB236" s="307"/>
      <c r="HC236" s="307"/>
      <c r="HD236" s="307"/>
      <c r="HE236" s="307"/>
      <c r="HF236" s="307"/>
      <c r="HG236" s="307"/>
      <c r="HH236" s="307"/>
      <c r="HI236" s="307"/>
      <c r="HJ236" s="307"/>
      <c r="HK236" s="307"/>
      <c r="HL236" s="307"/>
      <c r="HM236" s="307"/>
      <c r="HN236" s="307"/>
      <c r="HO236" s="307"/>
      <c r="HP236" s="307"/>
      <c r="HQ236" s="307"/>
      <c r="HR236" s="307"/>
      <c r="HS236" s="307"/>
      <c r="HT236" s="307"/>
      <c r="HU236" s="307"/>
      <c r="HV236" s="307"/>
      <c r="HW236" s="307"/>
      <c r="HX236" s="307"/>
      <c r="HY236" s="307"/>
      <c r="HZ236" s="307"/>
      <c r="IA236" s="307"/>
      <c r="IB236" s="307"/>
      <c r="IC236" s="307"/>
      <c r="ID236" s="307"/>
      <c r="IE236" s="307"/>
      <c r="IF236" s="307"/>
      <c r="IG236" s="307"/>
      <c r="IH236" s="307"/>
      <c r="II236" s="307"/>
      <c r="IJ236" s="307"/>
      <c r="IK236" s="307"/>
      <c r="IL236" s="307"/>
      <c r="IM236" s="307"/>
      <c r="IN236" s="307"/>
      <c r="IO236" s="307"/>
      <c r="IP236" s="307"/>
      <c r="IQ236" s="307"/>
      <c r="IR236" s="307"/>
      <c r="IS236" s="307"/>
      <c r="IT236" s="307"/>
      <c r="IU236" s="307"/>
      <c r="IV236" s="307"/>
      <c r="IW236" s="307"/>
      <c r="IX236" s="307"/>
      <c r="IY236" s="307"/>
      <c r="IZ236" s="307"/>
      <c r="JA236" s="307"/>
      <c r="JB236" s="307"/>
      <c r="JC236" s="307"/>
      <c r="JD236" s="307"/>
      <c r="JE236" s="307"/>
      <c r="JF236" s="307"/>
      <c r="JG236" s="307"/>
      <c r="JH236" s="307"/>
      <c r="JI236" s="307"/>
      <c r="JJ236" s="307"/>
      <c r="JK236" s="307"/>
      <c r="JL236" s="307"/>
      <c r="JM236" s="307"/>
      <c r="JN236" s="307"/>
      <c r="JO236" s="307"/>
      <c r="JP236" s="307"/>
      <c r="JQ236" s="307"/>
      <c r="JR236" s="307"/>
      <c r="JS236" s="307"/>
      <c r="JT236" s="307"/>
      <c r="JU236" s="307"/>
      <c r="JV236" s="307"/>
      <c r="JW236" s="307"/>
      <c r="JX236" s="307"/>
      <c r="JY236" s="307"/>
      <c r="JZ236" s="307"/>
      <c r="KA236" s="307"/>
      <c r="KB236" s="307"/>
      <c r="KC236" s="307"/>
      <c r="KD236" s="307"/>
      <c r="KE236" s="307"/>
      <c r="KF236" s="307"/>
      <c r="KG236" s="307"/>
      <c r="KH236" s="396"/>
      <c r="KI236" s="396"/>
      <c r="KJ236" s="396"/>
      <c r="KK236" s="396"/>
      <c r="KL236" s="336"/>
      <c r="KM236" s="336"/>
      <c r="KN236" s="396"/>
      <c r="KO236" s="396"/>
      <c r="KP236" s="336"/>
      <c r="KQ236" s="336"/>
      <c r="KR236" s="336"/>
      <c r="KS236" s="336"/>
      <c r="KT236" s="380"/>
      <c r="KU236" s="397">
        <v>95</v>
      </c>
      <c r="KV236" s="399">
        <v>34.75</v>
      </c>
      <c r="KW236" s="399">
        <v>8.33</v>
      </c>
      <c r="KX236" s="399">
        <f t="shared" si="92"/>
        <v>-4.1716686674669869</v>
      </c>
    </row>
    <row r="237" spans="14:311" s="56" customFormat="1" ht="15" customHeight="1">
      <c r="N237" s="341"/>
      <c r="O237" s="330"/>
      <c r="P237" s="330"/>
      <c r="Q237" s="330"/>
      <c r="R237" s="330"/>
      <c r="S237" s="330"/>
      <c r="T237" s="330"/>
      <c r="U237" s="330"/>
      <c r="W237" s="330"/>
      <c r="X237" s="330"/>
      <c r="Y237" s="330"/>
      <c r="Z237" s="330"/>
      <c r="AA237" s="330"/>
      <c r="AB237" s="330"/>
      <c r="AC237" s="330"/>
      <c r="AD237" s="330"/>
      <c r="AE237" s="330"/>
      <c r="AG237" s="351">
        <v>11</v>
      </c>
      <c r="AH237" s="351"/>
      <c r="AI237" s="356" t="s">
        <v>104</v>
      </c>
      <c r="AJ237" s="403" t="s">
        <v>70</v>
      </c>
      <c r="AK237" s="359">
        <v>13</v>
      </c>
      <c r="AL237" s="356" t="s">
        <v>85</v>
      </c>
      <c r="AM237" s="356" t="s">
        <v>213</v>
      </c>
      <c r="AN237" s="356" t="s">
        <v>89</v>
      </c>
      <c r="AO237" s="359">
        <v>13</v>
      </c>
      <c r="AP237" s="359">
        <v>14</v>
      </c>
      <c r="AQ237" s="359">
        <v>15</v>
      </c>
      <c r="AR237" s="356" t="s">
        <v>263</v>
      </c>
      <c r="AS237" s="356" t="s">
        <v>82</v>
      </c>
      <c r="AT237" s="356" t="s">
        <v>124</v>
      </c>
      <c r="AU237" s="356"/>
      <c r="AV237" s="359">
        <v>12</v>
      </c>
      <c r="AW237" s="359">
        <v>17</v>
      </c>
      <c r="AX237" s="359">
        <v>10</v>
      </c>
      <c r="AY237" s="303">
        <f t="shared" si="77"/>
        <v>23</v>
      </c>
      <c r="AZ237" s="303">
        <f t="shared" si="78"/>
        <v>14</v>
      </c>
      <c r="BA237" s="303">
        <f t="shared" si="79"/>
        <v>14</v>
      </c>
      <c r="BB237" s="303">
        <f t="shared" si="80"/>
        <v>15</v>
      </c>
      <c r="BC237" s="303">
        <f t="shared" si="81"/>
        <v>50</v>
      </c>
      <c r="BD237" s="303">
        <f t="shared" si="82"/>
        <v>26</v>
      </c>
      <c r="BE237" s="303">
        <f t="shared" si="83"/>
        <v>14</v>
      </c>
      <c r="BF237" s="303">
        <f t="shared" si="84"/>
        <v>15</v>
      </c>
      <c r="BG237" s="303">
        <f t="shared" si="85"/>
        <v>16</v>
      </c>
      <c r="BH237" s="303"/>
      <c r="BI237" s="303">
        <f t="shared" si="86"/>
        <v>27</v>
      </c>
      <c r="BJ237" s="303">
        <f t="shared" si="87"/>
        <v>21</v>
      </c>
      <c r="BK237" s="303">
        <f t="shared" si="88"/>
        <v>63</v>
      </c>
      <c r="BL237" s="303">
        <f t="shared" si="89"/>
        <v>13</v>
      </c>
      <c r="BM237" s="303">
        <f t="shared" si="90"/>
        <v>18</v>
      </c>
      <c r="BN237" s="303">
        <f t="shared" si="91"/>
        <v>11</v>
      </c>
      <c r="CB237" s="378"/>
      <c r="CC237" s="307"/>
      <c r="CD237" s="307"/>
      <c r="CE237" s="307"/>
      <c r="CF237" s="307"/>
      <c r="CG237" s="307"/>
      <c r="CH237" s="307"/>
      <c r="CI237" s="307"/>
      <c r="CJ237" s="307"/>
      <c r="CK237" s="307"/>
      <c r="CL237" s="307"/>
      <c r="CM237" s="307"/>
      <c r="CN237" s="307"/>
      <c r="CO237" s="307"/>
      <c r="CP237" s="307"/>
      <c r="CQ237" s="307"/>
      <c r="CR237" s="307"/>
      <c r="CS237" s="307"/>
      <c r="CT237" s="307"/>
      <c r="CU237" s="307"/>
      <c r="CV237" s="307"/>
      <c r="CW237" s="307"/>
      <c r="CX237" s="307"/>
      <c r="CY237" s="307"/>
      <c r="CZ237" s="307"/>
      <c r="DA237" s="307"/>
      <c r="DB237" s="307"/>
      <c r="DC237" s="307"/>
      <c r="DD237" s="307"/>
      <c r="DE237" s="307"/>
      <c r="DF237" s="307"/>
      <c r="DG237" s="307"/>
      <c r="DH237" s="307"/>
      <c r="DI237" s="390"/>
      <c r="DJ237" s="390"/>
      <c r="DK237" s="307"/>
      <c r="DL237" s="307"/>
      <c r="DM237" s="307"/>
      <c r="DN237" s="307"/>
      <c r="DO237" s="307"/>
      <c r="DP237" s="307"/>
      <c r="DQ237" s="307"/>
      <c r="DR237" s="307"/>
      <c r="DS237" s="307"/>
      <c r="DT237" s="307"/>
      <c r="DU237" s="307"/>
      <c r="DV237" s="307"/>
      <c r="DW237" s="307"/>
      <c r="DX237" s="307"/>
      <c r="DY237" s="307"/>
      <c r="DZ237" s="307"/>
      <c r="EA237" s="307"/>
      <c r="EB237" s="307"/>
      <c r="EC237" s="307"/>
      <c r="ED237" s="307"/>
      <c r="EE237" s="307"/>
      <c r="EF237" s="307"/>
      <c r="EG237" s="307"/>
      <c r="EH237" s="307"/>
      <c r="EI237" s="307"/>
      <c r="EJ237" s="307"/>
      <c r="EK237" s="307"/>
      <c r="EL237" s="307"/>
      <c r="EM237" s="307"/>
      <c r="EN237" s="307"/>
      <c r="EO237" s="307"/>
      <c r="EP237" s="307"/>
      <c r="EQ237" s="307"/>
      <c r="ER237" s="307"/>
      <c r="ES237" s="307"/>
      <c r="ET237" s="307"/>
      <c r="EU237" s="390"/>
      <c r="EV237" s="390"/>
      <c r="EW237" s="307"/>
      <c r="EX237" s="307"/>
      <c r="EY237" s="307"/>
      <c r="EZ237" s="307"/>
      <c r="FA237" s="307"/>
      <c r="FB237" s="307"/>
      <c r="FC237" s="307"/>
      <c r="FD237" s="307"/>
      <c r="FE237" s="307"/>
      <c r="FF237" s="307"/>
      <c r="FG237" s="307"/>
      <c r="FH237" s="307"/>
      <c r="FI237" s="305"/>
      <c r="FJ237" s="305"/>
      <c r="FK237" s="305"/>
      <c r="FL237" s="305"/>
      <c r="FM237" s="305"/>
      <c r="FN237" s="305"/>
      <c r="FO237" s="305"/>
      <c r="FP237" s="305"/>
      <c r="FQ237" s="305"/>
      <c r="FR237" s="305"/>
      <c r="FS237" s="305"/>
      <c r="FT237" s="305"/>
      <c r="FU237" s="305"/>
      <c r="FV237" s="305"/>
      <c r="FW237" s="305"/>
      <c r="FX237" s="305"/>
      <c r="FY237" s="309"/>
      <c r="FZ237" s="305"/>
      <c r="GA237" s="305"/>
      <c r="GB237" s="305"/>
      <c r="GC237" s="305"/>
      <c r="GD237" s="305"/>
      <c r="GE237" s="305"/>
      <c r="GF237" s="305"/>
      <c r="GG237" s="305"/>
      <c r="GH237" s="305"/>
      <c r="GI237" s="324"/>
      <c r="GJ237" s="307"/>
      <c r="GK237" s="307"/>
      <c r="GL237" s="307"/>
      <c r="GM237" s="307"/>
      <c r="GN237" s="307"/>
      <c r="GO237" s="307"/>
      <c r="GP237" s="307"/>
      <c r="GQ237" s="307"/>
      <c r="GR237" s="307"/>
      <c r="GS237" s="307"/>
      <c r="GT237" s="307"/>
      <c r="GU237" s="307"/>
      <c r="GV237" s="307"/>
      <c r="GW237" s="307"/>
      <c r="GX237" s="307"/>
      <c r="GY237" s="307"/>
      <c r="GZ237" s="307"/>
      <c r="HA237" s="307"/>
      <c r="HB237" s="307"/>
      <c r="HC237" s="307"/>
      <c r="HD237" s="307"/>
      <c r="HE237" s="307"/>
      <c r="HF237" s="307"/>
      <c r="HG237" s="307"/>
      <c r="HH237" s="307"/>
      <c r="HI237" s="307"/>
      <c r="HJ237" s="307"/>
      <c r="HK237" s="307"/>
      <c r="HL237" s="307"/>
      <c r="HM237" s="307"/>
      <c r="HN237" s="307"/>
      <c r="HO237" s="307"/>
      <c r="HP237" s="307"/>
      <c r="HQ237" s="307"/>
      <c r="HR237" s="307"/>
      <c r="HS237" s="307"/>
      <c r="HT237" s="307"/>
      <c r="HU237" s="307"/>
      <c r="HV237" s="307"/>
      <c r="HW237" s="307"/>
      <c r="HX237" s="307"/>
      <c r="HY237" s="307"/>
      <c r="HZ237" s="307"/>
      <c r="IA237" s="307"/>
      <c r="IB237" s="307"/>
      <c r="IC237" s="307"/>
      <c r="ID237" s="307"/>
      <c r="IE237" s="307"/>
      <c r="IF237" s="307"/>
      <c r="IG237" s="307"/>
      <c r="IH237" s="307"/>
      <c r="II237" s="307"/>
      <c r="IJ237" s="307"/>
      <c r="IK237" s="307"/>
      <c r="IL237" s="307"/>
      <c r="IM237" s="307"/>
      <c r="IN237" s="307"/>
      <c r="IO237" s="307"/>
      <c r="IP237" s="307"/>
      <c r="IQ237" s="307"/>
      <c r="IR237" s="307"/>
      <c r="IS237" s="307"/>
      <c r="IT237" s="307"/>
      <c r="IU237" s="307"/>
      <c r="IV237" s="307"/>
      <c r="IW237" s="307"/>
      <c r="IX237" s="307"/>
      <c r="IY237" s="307"/>
      <c r="IZ237" s="307"/>
      <c r="JA237" s="307"/>
      <c r="JB237" s="307"/>
      <c r="JC237" s="307"/>
      <c r="JD237" s="307"/>
      <c r="JE237" s="307"/>
      <c r="JF237" s="307"/>
      <c r="JG237" s="307"/>
      <c r="JH237" s="307"/>
      <c r="JI237" s="307"/>
      <c r="JJ237" s="307"/>
      <c r="JK237" s="307"/>
      <c r="JL237" s="307"/>
      <c r="JM237" s="307"/>
      <c r="JN237" s="307"/>
      <c r="JO237" s="307"/>
      <c r="JP237" s="307"/>
      <c r="JQ237" s="307"/>
      <c r="JR237" s="307"/>
      <c r="JS237" s="307"/>
      <c r="JT237" s="307"/>
      <c r="JU237" s="307"/>
      <c r="JV237" s="307"/>
      <c r="JW237" s="307"/>
      <c r="JX237" s="307"/>
      <c r="JY237" s="307"/>
      <c r="JZ237" s="307"/>
      <c r="KA237" s="307"/>
      <c r="KB237" s="307"/>
      <c r="KC237" s="307"/>
      <c r="KD237" s="307"/>
      <c r="KE237" s="307"/>
      <c r="KF237" s="307"/>
      <c r="KG237" s="307"/>
      <c r="KH237" s="396"/>
      <c r="KI237" s="396"/>
      <c r="KJ237" s="396"/>
      <c r="KK237" s="396"/>
      <c r="KL237" s="336"/>
      <c r="KM237" s="336"/>
      <c r="KN237" s="396"/>
      <c r="KO237" s="396"/>
      <c r="KP237" s="336"/>
      <c r="KQ237" s="336"/>
      <c r="KR237" s="336"/>
      <c r="KS237" s="336"/>
      <c r="KT237" s="404"/>
      <c r="KU237" s="397">
        <v>99</v>
      </c>
      <c r="KV237" s="399">
        <v>34.75</v>
      </c>
      <c r="KW237" s="399">
        <v>8.33</v>
      </c>
      <c r="KX237" s="399">
        <f t="shared" si="92"/>
        <v>-4.1716686674669869</v>
      </c>
    </row>
    <row r="238" spans="14:311" s="56" customFormat="1" ht="15" customHeight="1">
      <c r="N238" s="341"/>
      <c r="O238" s="330"/>
      <c r="P238" s="330"/>
      <c r="Q238" s="330"/>
      <c r="R238" s="330"/>
      <c r="S238" s="330"/>
      <c r="T238" s="330"/>
      <c r="U238" s="330"/>
      <c r="W238" s="330"/>
      <c r="X238" s="330"/>
      <c r="Y238" s="330"/>
      <c r="Z238" s="330"/>
      <c r="AA238" s="330"/>
      <c r="AB238" s="330"/>
      <c r="AC238" s="330"/>
      <c r="AD238" s="330"/>
      <c r="AE238" s="330"/>
      <c r="AG238" s="354">
        <v>12</v>
      </c>
      <c r="AH238" s="354"/>
      <c r="AI238" s="356" t="s">
        <v>186</v>
      </c>
      <c r="AJ238" s="356" t="s">
        <v>157</v>
      </c>
      <c r="AK238" s="359">
        <v>14</v>
      </c>
      <c r="AL238" s="359">
        <v>15</v>
      </c>
      <c r="AM238" s="356" t="s">
        <v>539</v>
      </c>
      <c r="AN238" s="356" t="s">
        <v>93</v>
      </c>
      <c r="AO238" s="359">
        <v>14</v>
      </c>
      <c r="AP238" s="356" t="s">
        <v>76</v>
      </c>
      <c r="AQ238" s="356" t="s">
        <v>92</v>
      </c>
      <c r="AR238" s="356" t="s">
        <v>162</v>
      </c>
      <c r="AS238" s="359">
        <v>21</v>
      </c>
      <c r="AT238" s="356" t="s">
        <v>631</v>
      </c>
      <c r="AU238" s="356"/>
      <c r="AV238" s="359">
        <v>13</v>
      </c>
      <c r="AW238" s="359">
        <v>18</v>
      </c>
      <c r="AX238" s="359">
        <v>11</v>
      </c>
      <c r="AY238" s="303">
        <f t="shared" si="77"/>
        <v>26</v>
      </c>
      <c r="AZ238" s="303">
        <f t="shared" si="78"/>
        <v>16</v>
      </c>
      <c r="BA238" s="303">
        <f t="shared" si="79"/>
        <v>15</v>
      </c>
      <c r="BB238" s="303">
        <f t="shared" si="80"/>
        <v>16</v>
      </c>
      <c r="BC238" s="303">
        <f t="shared" si="81"/>
        <v>54</v>
      </c>
      <c r="BD238" s="303">
        <f t="shared" si="82"/>
        <v>28</v>
      </c>
      <c r="BE238" s="303">
        <f t="shared" si="83"/>
        <v>15</v>
      </c>
      <c r="BF238" s="303">
        <f t="shared" si="84"/>
        <v>17</v>
      </c>
      <c r="BG238" s="303">
        <f t="shared" si="85"/>
        <v>18</v>
      </c>
      <c r="BH238" s="303"/>
      <c r="BI238" s="303">
        <f t="shared" si="86"/>
        <v>29</v>
      </c>
      <c r="BJ238" s="303">
        <f t="shared" si="87"/>
        <v>22</v>
      </c>
      <c r="BK238" s="303">
        <f t="shared" si="88"/>
        <v>69</v>
      </c>
      <c r="BL238" s="303">
        <f t="shared" si="89"/>
        <v>14</v>
      </c>
      <c r="BM238" s="303">
        <f t="shared" si="90"/>
        <v>19</v>
      </c>
      <c r="BN238" s="303">
        <f t="shared" si="91"/>
        <v>12</v>
      </c>
      <c r="CB238" s="378"/>
      <c r="CC238" s="307"/>
      <c r="CD238" s="307"/>
      <c r="CE238" s="307"/>
      <c r="CF238" s="307"/>
      <c r="CG238" s="307"/>
      <c r="CH238" s="307"/>
      <c r="CI238" s="307"/>
      <c r="CJ238" s="307"/>
      <c r="CK238" s="307"/>
      <c r="CL238" s="307"/>
      <c r="CM238" s="307"/>
      <c r="CN238" s="307"/>
      <c r="CO238" s="307"/>
      <c r="CP238" s="307"/>
      <c r="CQ238" s="307"/>
      <c r="CR238" s="307"/>
      <c r="CS238" s="307"/>
      <c r="CT238" s="307"/>
      <c r="CU238" s="307"/>
      <c r="CV238" s="307"/>
      <c r="CW238" s="307"/>
      <c r="CX238" s="307"/>
      <c r="CY238" s="307"/>
      <c r="CZ238" s="307"/>
      <c r="DA238" s="307"/>
      <c r="DB238" s="307"/>
      <c r="DC238" s="307"/>
      <c r="DD238" s="307"/>
      <c r="DE238" s="307"/>
      <c r="DF238" s="307"/>
      <c r="DG238" s="307"/>
      <c r="DH238" s="307"/>
      <c r="DI238" s="390"/>
      <c r="DJ238" s="390"/>
      <c r="DK238" s="307"/>
      <c r="DL238" s="307"/>
      <c r="DM238" s="307"/>
      <c r="DN238" s="307"/>
      <c r="DO238" s="307"/>
      <c r="DP238" s="307"/>
      <c r="DQ238" s="307"/>
      <c r="DR238" s="307"/>
      <c r="DS238" s="307"/>
      <c r="DT238" s="307"/>
      <c r="DU238" s="307"/>
      <c r="DV238" s="307"/>
      <c r="DW238" s="307"/>
      <c r="DX238" s="307"/>
      <c r="DY238" s="307"/>
      <c r="DZ238" s="307"/>
      <c r="EA238" s="307"/>
      <c r="EB238" s="307"/>
      <c r="EC238" s="307"/>
      <c r="ED238" s="307"/>
      <c r="EE238" s="307"/>
      <c r="EF238" s="307"/>
      <c r="EG238" s="307"/>
      <c r="EH238" s="307"/>
      <c r="EI238" s="307"/>
      <c r="EJ238" s="307"/>
      <c r="EK238" s="307"/>
      <c r="EL238" s="307"/>
      <c r="EM238" s="307"/>
      <c r="EN238" s="307"/>
      <c r="EO238" s="307"/>
      <c r="EP238" s="307"/>
      <c r="EQ238" s="307"/>
      <c r="ER238" s="307"/>
      <c r="ES238" s="307"/>
      <c r="ET238" s="307"/>
      <c r="EU238" s="390"/>
      <c r="EV238" s="390"/>
      <c r="EW238" s="307"/>
      <c r="EX238" s="307"/>
      <c r="EY238" s="307"/>
      <c r="EZ238" s="307"/>
      <c r="FA238" s="307"/>
      <c r="FB238" s="307"/>
      <c r="FC238" s="307"/>
      <c r="FD238" s="307"/>
      <c r="FE238" s="307"/>
      <c r="FF238" s="307"/>
      <c r="FG238" s="307"/>
      <c r="FH238" s="307"/>
      <c r="FI238" s="305"/>
      <c r="FJ238" s="305"/>
      <c r="FK238" s="305"/>
      <c r="FL238" s="305"/>
      <c r="FM238" s="305"/>
      <c r="FN238" s="305"/>
      <c r="FO238" s="305"/>
      <c r="FP238" s="305"/>
      <c r="FQ238" s="305"/>
      <c r="FR238" s="305"/>
      <c r="FS238" s="305"/>
      <c r="FT238" s="305"/>
      <c r="FU238" s="305"/>
      <c r="FV238" s="305"/>
      <c r="FW238" s="305"/>
      <c r="FX238" s="305"/>
      <c r="FY238" s="309"/>
      <c r="FZ238" s="305"/>
      <c r="GA238" s="305"/>
      <c r="GB238" s="305"/>
      <c r="GC238" s="305"/>
      <c r="GD238" s="305"/>
      <c r="GE238" s="305"/>
      <c r="GF238" s="305"/>
      <c r="GG238" s="305"/>
      <c r="GH238" s="305"/>
      <c r="GI238" s="324"/>
      <c r="GJ238" s="307"/>
      <c r="GK238" s="307"/>
      <c r="GL238" s="307"/>
      <c r="GM238" s="307"/>
      <c r="GN238" s="307"/>
      <c r="GO238" s="307"/>
      <c r="GP238" s="307"/>
      <c r="GQ238" s="307"/>
      <c r="GR238" s="307"/>
      <c r="GS238" s="307"/>
      <c r="GT238" s="307"/>
      <c r="GU238" s="307"/>
      <c r="GV238" s="307"/>
      <c r="GW238" s="307"/>
      <c r="GX238" s="307"/>
      <c r="GY238" s="307"/>
      <c r="GZ238" s="307"/>
      <c r="HA238" s="307"/>
      <c r="HB238" s="307"/>
      <c r="HC238" s="307"/>
      <c r="HD238" s="307"/>
      <c r="HE238" s="307"/>
      <c r="HF238" s="307"/>
      <c r="HG238" s="307"/>
      <c r="HH238" s="307"/>
      <c r="HI238" s="307"/>
      <c r="HJ238" s="307"/>
      <c r="HK238" s="307"/>
      <c r="HL238" s="307"/>
      <c r="HM238" s="307"/>
      <c r="HN238" s="307"/>
      <c r="HO238" s="307"/>
      <c r="HP238" s="307"/>
      <c r="HQ238" s="307"/>
      <c r="HR238" s="307"/>
      <c r="HS238" s="307"/>
      <c r="HT238" s="307"/>
      <c r="HU238" s="307"/>
      <c r="HV238" s="307"/>
      <c r="HW238" s="307"/>
      <c r="HX238" s="307"/>
      <c r="HY238" s="307"/>
      <c r="HZ238" s="307"/>
      <c r="IA238" s="307"/>
      <c r="IB238" s="307"/>
      <c r="IC238" s="307"/>
      <c r="ID238" s="307"/>
      <c r="IE238" s="307"/>
      <c r="IF238" s="307"/>
      <c r="IG238" s="307"/>
      <c r="IH238" s="307"/>
      <c r="II238" s="307"/>
      <c r="IJ238" s="307"/>
      <c r="IK238" s="307"/>
      <c r="IL238" s="307"/>
      <c r="IM238" s="307"/>
      <c r="IN238" s="307"/>
      <c r="IO238" s="307"/>
      <c r="IP238" s="307"/>
      <c r="IQ238" s="307"/>
      <c r="IR238" s="307"/>
      <c r="IS238" s="307"/>
      <c r="IT238" s="307"/>
      <c r="IU238" s="307"/>
      <c r="IV238" s="307"/>
      <c r="IW238" s="307"/>
      <c r="IX238" s="307"/>
      <c r="IY238" s="307"/>
      <c r="IZ238" s="307"/>
      <c r="JA238" s="307"/>
      <c r="JB238" s="307"/>
      <c r="JC238" s="307"/>
      <c r="JD238" s="307"/>
      <c r="JE238" s="307"/>
      <c r="JF238" s="307"/>
      <c r="JG238" s="307"/>
      <c r="JH238" s="307"/>
      <c r="JI238" s="307"/>
      <c r="JJ238" s="307"/>
      <c r="JK238" s="307"/>
      <c r="JL238" s="307"/>
      <c r="JM238" s="307"/>
      <c r="JN238" s="307"/>
      <c r="JO238" s="307"/>
      <c r="JP238" s="307"/>
      <c r="JQ238" s="307"/>
      <c r="JR238" s="307"/>
      <c r="JS238" s="307"/>
      <c r="JT238" s="307"/>
      <c r="JU238" s="307"/>
      <c r="JV238" s="307"/>
      <c r="JW238" s="307"/>
      <c r="JX238" s="307"/>
      <c r="JY238" s="307"/>
      <c r="JZ238" s="307"/>
      <c r="KA238" s="307"/>
      <c r="KB238" s="307"/>
      <c r="KC238" s="307"/>
      <c r="KD238" s="307"/>
      <c r="KE238" s="307"/>
      <c r="KF238" s="307"/>
      <c r="KG238" s="307"/>
      <c r="KH238" s="396"/>
      <c r="KI238" s="396"/>
      <c r="KJ238" s="396"/>
      <c r="KK238" s="396"/>
      <c r="KL238" s="336"/>
      <c r="KM238" s="336"/>
      <c r="KN238" s="396"/>
      <c r="KO238" s="396"/>
      <c r="KP238" s="336"/>
      <c r="KQ238" s="336"/>
      <c r="KR238" s="336"/>
      <c r="KS238" s="336"/>
      <c r="KT238" s="404"/>
      <c r="KU238" s="397">
        <v>100</v>
      </c>
      <c r="KV238" s="399">
        <v>34.75</v>
      </c>
      <c r="KW238" s="399">
        <v>8.33</v>
      </c>
      <c r="KX238" s="399">
        <f t="shared" si="92"/>
        <v>-4.1716686674669869</v>
      </c>
    </row>
    <row r="239" spans="14:311" s="56" customFormat="1" ht="15" customHeight="1">
      <c r="N239" s="341"/>
      <c r="O239" s="330"/>
      <c r="P239" s="330"/>
      <c r="Q239" s="330"/>
      <c r="R239" s="330"/>
      <c r="S239" s="330"/>
      <c r="T239" s="330"/>
      <c r="U239" s="330"/>
      <c r="W239" s="330"/>
      <c r="X239" s="330"/>
      <c r="Y239" s="330"/>
      <c r="Z239" s="330"/>
      <c r="AA239" s="330"/>
      <c r="AB239" s="330"/>
      <c r="AC239" s="330"/>
      <c r="AD239" s="330"/>
      <c r="AE239" s="330"/>
      <c r="AG239" s="354">
        <v>13</v>
      </c>
      <c r="AH239" s="354"/>
      <c r="AI239" s="356" t="s">
        <v>224</v>
      </c>
      <c r="AJ239" s="356" t="s">
        <v>119</v>
      </c>
      <c r="AK239" s="359">
        <v>15</v>
      </c>
      <c r="AL239" s="356" t="s">
        <v>92</v>
      </c>
      <c r="AM239" s="356" t="s">
        <v>100</v>
      </c>
      <c r="AN239" s="356" t="s">
        <v>91</v>
      </c>
      <c r="AO239" s="356" t="s">
        <v>76</v>
      </c>
      <c r="AP239" s="356" t="s">
        <v>79</v>
      </c>
      <c r="AQ239" s="356" t="s">
        <v>130</v>
      </c>
      <c r="AR239" s="356" t="s">
        <v>158</v>
      </c>
      <c r="AS239" s="356" t="s">
        <v>164</v>
      </c>
      <c r="AT239" s="356" t="s">
        <v>297</v>
      </c>
      <c r="AU239" s="356"/>
      <c r="AV239" s="359">
        <v>14</v>
      </c>
      <c r="AW239" s="356" t="s">
        <v>82</v>
      </c>
      <c r="AX239" s="359">
        <v>12</v>
      </c>
      <c r="AY239" s="303">
        <f t="shared" si="77"/>
        <v>30</v>
      </c>
      <c r="AZ239" s="303">
        <f t="shared" si="78"/>
        <v>19</v>
      </c>
      <c r="BA239" s="303">
        <f t="shared" si="79"/>
        <v>16</v>
      </c>
      <c r="BB239" s="303">
        <f t="shared" si="80"/>
        <v>18</v>
      </c>
      <c r="BC239" s="303">
        <f t="shared" si="81"/>
        <v>58</v>
      </c>
      <c r="BD239" s="303">
        <f t="shared" si="82"/>
        <v>31</v>
      </c>
      <c r="BE239" s="303">
        <f t="shared" si="83"/>
        <v>17</v>
      </c>
      <c r="BF239" s="303">
        <f t="shared" si="84"/>
        <v>19</v>
      </c>
      <c r="BG239" s="303">
        <f t="shared" si="85"/>
        <v>20</v>
      </c>
      <c r="BH239" s="303"/>
      <c r="BI239" s="303">
        <f t="shared" si="86"/>
        <v>32</v>
      </c>
      <c r="BJ239" s="303">
        <f t="shared" si="87"/>
        <v>24</v>
      </c>
      <c r="BK239" s="303">
        <f t="shared" si="88"/>
        <v>76</v>
      </c>
      <c r="BL239" s="303">
        <f t="shared" si="89"/>
        <v>15</v>
      </c>
      <c r="BM239" s="303">
        <f t="shared" si="90"/>
        <v>21</v>
      </c>
      <c r="BN239" s="303">
        <f t="shared" si="91"/>
        <v>13</v>
      </c>
      <c r="CB239" s="378"/>
      <c r="CC239" s="307"/>
      <c r="CD239" s="307"/>
      <c r="CE239" s="307"/>
      <c r="CF239" s="307"/>
      <c r="CG239" s="307"/>
      <c r="CH239" s="307"/>
      <c r="CI239" s="307"/>
      <c r="CJ239" s="307"/>
      <c r="CK239" s="307"/>
      <c r="CL239" s="307"/>
      <c r="CM239" s="307"/>
      <c r="CN239" s="307"/>
      <c r="CO239" s="307"/>
      <c r="CP239" s="307"/>
      <c r="CQ239" s="307"/>
      <c r="CR239" s="307"/>
      <c r="CS239" s="307"/>
      <c r="CT239" s="307"/>
      <c r="CU239" s="307"/>
      <c r="CV239" s="307"/>
      <c r="CW239" s="307"/>
      <c r="CX239" s="307"/>
      <c r="CY239" s="307"/>
      <c r="CZ239" s="307"/>
      <c r="DA239" s="307"/>
      <c r="DB239" s="307"/>
      <c r="DC239" s="307"/>
      <c r="DD239" s="307"/>
      <c r="DE239" s="307"/>
      <c r="DF239" s="307"/>
      <c r="DG239" s="307"/>
      <c r="DH239" s="307"/>
      <c r="DI239" s="390"/>
      <c r="DJ239" s="390"/>
      <c r="DK239" s="307"/>
      <c r="DL239" s="307"/>
      <c r="DM239" s="307"/>
      <c r="DN239" s="307"/>
      <c r="DO239" s="307"/>
      <c r="DP239" s="307"/>
      <c r="DQ239" s="307"/>
      <c r="DR239" s="307"/>
      <c r="DS239" s="307"/>
      <c r="DT239" s="307"/>
      <c r="DU239" s="307"/>
      <c r="DV239" s="307"/>
      <c r="DW239" s="307"/>
      <c r="DX239" s="307"/>
      <c r="DY239" s="307"/>
      <c r="DZ239" s="307"/>
      <c r="EA239" s="307"/>
      <c r="EB239" s="307"/>
      <c r="EC239" s="307"/>
      <c r="ED239" s="307"/>
      <c r="EE239" s="307"/>
      <c r="EF239" s="307"/>
      <c r="EG239" s="307"/>
      <c r="EH239" s="307"/>
      <c r="EI239" s="307"/>
      <c r="EJ239" s="307"/>
      <c r="EK239" s="307"/>
      <c r="EL239" s="307"/>
      <c r="EM239" s="307"/>
      <c r="EN239" s="307"/>
      <c r="EO239" s="307"/>
      <c r="EP239" s="307"/>
      <c r="EQ239" s="307"/>
      <c r="ER239" s="307"/>
      <c r="ES239" s="307"/>
      <c r="ET239" s="307"/>
      <c r="EU239" s="390"/>
      <c r="EV239" s="390"/>
      <c r="EW239" s="307"/>
      <c r="EX239" s="307"/>
      <c r="EY239" s="307"/>
      <c r="EZ239" s="307"/>
      <c r="FA239" s="307"/>
      <c r="FB239" s="307"/>
      <c r="FC239" s="307"/>
      <c r="FD239" s="307"/>
      <c r="FE239" s="307"/>
      <c r="FF239" s="307"/>
      <c r="FG239" s="307"/>
      <c r="FH239" s="307"/>
      <c r="FI239" s="305"/>
      <c r="FJ239" s="305"/>
      <c r="FK239" s="305"/>
      <c r="FL239" s="305"/>
      <c r="FM239" s="305"/>
      <c r="FN239" s="305"/>
      <c r="FO239" s="305"/>
      <c r="FP239" s="305"/>
      <c r="FQ239" s="305"/>
      <c r="FR239" s="305"/>
      <c r="FS239" s="305"/>
      <c r="FT239" s="305"/>
      <c r="FU239" s="305"/>
      <c r="FV239" s="305"/>
      <c r="FW239" s="305"/>
      <c r="FX239" s="305"/>
      <c r="FY239" s="309"/>
      <c r="FZ239" s="305"/>
      <c r="GA239" s="305"/>
      <c r="GB239" s="305"/>
      <c r="GC239" s="305"/>
      <c r="GD239" s="305"/>
      <c r="GE239" s="305"/>
      <c r="GF239" s="305"/>
      <c r="GG239" s="305"/>
      <c r="GH239" s="305"/>
      <c r="GI239" s="324"/>
      <c r="GJ239" s="307"/>
      <c r="GK239" s="307"/>
      <c r="GL239" s="307"/>
      <c r="GM239" s="307"/>
      <c r="GN239" s="307"/>
      <c r="GO239" s="307"/>
      <c r="GP239" s="307"/>
      <c r="GQ239" s="307"/>
      <c r="GR239" s="307"/>
      <c r="GS239" s="307"/>
      <c r="GT239" s="307"/>
      <c r="GU239" s="307"/>
      <c r="GV239" s="307"/>
      <c r="GW239" s="307"/>
      <c r="GX239" s="307"/>
      <c r="GY239" s="307"/>
      <c r="GZ239" s="307"/>
      <c r="HA239" s="307"/>
      <c r="HB239" s="307"/>
      <c r="HC239" s="307"/>
      <c r="HD239" s="307"/>
      <c r="HE239" s="307"/>
      <c r="HF239" s="307"/>
      <c r="HG239" s="307"/>
      <c r="HH239" s="307"/>
      <c r="HI239" s="307"/>
      <c r="HJ239" s="307"/>
      <c r="HK239" s="307"/>
      <c r="HL239" s="307"/>
      <c r="HM239" s="307"/>
      <c r="HN239" s="307"/>
      <c r="HO239" s="307"/>
      <c r="HP239" s="307"/>
      <c r="HQ239" s="307"/>
      <c r="HR239" s="307"/>
      <c r="HS239" s="307"/>
      <c r="HT239" s="307"/>
      <c r="HU239" s="307"/>
      <c r="HV239" s="307"/>
      <c r="HW239" s="307"/>
      <c r="HX239" s="307"/>
      <c r="HY239" s="307"/>
      <c r="HZ239" s="307"/>
      <c r="IA239" s="307"/>
      <c r="IB239" s="307"/>
      <c r="IC239" s="307"/>
      <c r="ID239" s="307"/>
      <c r="IE239" s="307"/>
      <c r="IF239" s="307"/>
      <c r="IG239" s="307"/>
      <c r="IH239" s="307"/>
      <c r="II239" s="307"/>
      <c r="IJ239" s="307"/>
      <c r="IK239" s="307"/>
      <c r="IL239" s="307"/>
      <c r="IM239" s="307"/>
      <c r="IN239" s="307"/>
      <c r="IO239" s="307"/>
      <c r="IP239" s="307"/>
      <c r="IQ239" s="307"/>
      <c r="IR239" s="307"/>
      <c r="IS239" s="307"/>
      <c r="IT239" s="307"/>
      <c r="IU239" s="307"/>
      <c r="IV239" s="307"/>
      <c r="IW239" s="307"/>
      <c r="IX239" s="307"/>
      <c r="IY239" s="307"/>
      <c r="IZ239" s="307"/>
      <c r="JA239" s="307"/>
      <c r="JB239" s="307"/>
      <c r="JC239" s="307"/>
      <c r="JD239" s="307"/>
      <c r="JE239" s="307"/>
      <c r="JF239" s="307"/>
      <c r="JG239" s="307"/>
      <c r="JH239" s="307"/>
      <c r="JI239" s="307"/>
      <c r="JJ239" s="307"/>
      <c r="JK239" s="307"/>
      <c r="JL239" s="307"/>
      <c r="JM239" s="307"/>
      <c r="JN239" s="307"/>
      <c r="JO239" s="307"/>
      <c r="JP239" s="307"/>
      <c r="JQ239" s="307"/>
      <c r="JR239" s="307"/>
      <c r="JS239" s="307"/>
      <c r="JT239" s="307"/>
      <c r="JU239" s="307"/>
      <c r="JV239" s="307"/>
      <c r="JW239" s="307"/>
      <c r="JX239" s="307"/>
      <c r="JY239" s="307"/>
      <c r="JZ239" s="307"/>
      <c r="KA239" s="307"/>
      <c r="KB239" s="307"/>
      <c r="KC239" s="307"/>
      <c r="KD239" s="307"/>
      <c r="KE239" s="307"/>
      <c r="KF239" s="307"/>
      <c r="KG239" s="307"/>
      <c r="KH239" s="396"/>
      <c r="KI239" s="396"/>
      <c r="KJ239" s="396"/>
      <c r="KK239" s="396"/>
      <c r="KL239" s="336"/>
      <c r="KM239" s="336"/>
      <c r="KN239" s="396"/>
      <c r="KO239" s="396"/>
      <c r="KP239" s="336"/>
      <c r="KQ239" s="336"/>
      <c r="KR239" s="336"/>
      <c r="KS239" s="336"/>
      <c r="KT239" s="336"/>
      <c r="KU239" s="193"/>
      <c r="KV239" s="193"/>
      <c r="KW239" s="193"/>
      <c r="KX239" s="193"/>
    </row>
    <row r="240" spans="14:311" s="56" customFormat="1" ht="15" customHeight="1">
      <c r="N240" s="341"/>
      <c r="O240" s="330"/>
      <c r="P240" s="330"/>
      <c r="Q240" s="330"/>
      <c r="R240" s="330"/>
      <c r="S240" s="330"/>
      <c r="T240" s="330"/>
      <c r="U240" s="330"/>
      <c r="W240" s="330"/>
      <c r="X240" s="330"/>
      <c r="Y240" s="330"/>
      <c r="Z240" s="330"/>
      <c r="AA240" s="330"/>
      <c r="AB240" s="330"/>
      <c r="AC240" s="330"/>
      <c r="AD240" s="330"/>
      <c r="AE240" s="330"/>
      <c r="AG240" s="354">
        <v>14</v>
      </c>
      <c r="AH240" s="354"/>
      <c r="AI240" s="356" t="s">
        <v>134</v>
      </c>
      <c r="AJ240" s="356" t="s">
        <v>82</v>
      </c>
      <c r="AK240" s="356" t="s">
        <v>92</v>
      </c>
      <c r="AL240" s="359">
        <v>18</v>
      </c>
      <c r="AM240" s="356" t="s">
        <v>540</v>
      </c>
      <c r="AN240" s="356" t="s">
        <v>133</v>
      </c>
      <c r="AO240" s="359">
        <v>17</v>
      </c>
      <c r="AP240" s="356" t="s">
        <v>82</v>
      </c>
      <c r="AQ240" s="359">
        <v>20</v>
      </c>
      <c r="AR240" s="356" t="s">
        <v>102</v>
      </c>
      <c r="AS240" s="356" t="s">
        <v>89</v>
      </c>
      <c r="AT240" s="356" t="s">
        <v>632</v>
      </c>
      <c r="AU240" s="356"/>
      <c r="AV240" s="359">
        <v>15</v>
      </c>
      <c r="AW240" s="359">
        <v>21</v>
      </c>
      <c r="AX240" s="359">
        <v>13</v>
      </c>
      <c r="AY240" s="303">
        <f t="shared" si="77"/>
        <v>33</v>
      </c>
      <c r="AZ240" s="303">
        <f t="shared" si="78"/>
        <v>21</v>
      </c>
      <c r="BA240" s="303">
        <f t="shared" si="79"/>
        <v>18</v>
      </c>
      <c r="BB240" s="303">
        <f t="shared" si="80"/>
        <v>19</v>
      </c>
      <c r="BC240" s="303">
        <f t="shared" si="81"/>
        <v>61</v>
      </c>
      <c r="BD240" s="303">
        <f t="shared" si="82"/>
        <v>33</v>
      </c>
      <c r="BE240" s="303">
        <f t="shared" si="83"/>
        <v>18</v>
      </c>
      <c r="BF240" s="303">
        <f t="shared" si="84"/>
        <v>21</v>
      </c>
      <c r="BG240" s="303">
        <f t="shared" si="85"/>
        <v>21</v>
      </c>
      <c r="BH240" s="303"/>
      <c r="BI240" s="303">
        <f t="shared" si="86"/>
        <v>34</v>
      </c>
      <c r="BJ240" s="303">
        <f t="shared" si="87"/>
        <v>26</v>
      </c>
      <c r="BK240" s="303">
        <f t="shared" si="88"/>
        <v>82</v>
      </c>
      <c r="BL240" s="303">
        <f t="shared" si="89"/>
        <v>16</v>
      </c>
      <c r="BM240" s="303">
        <f t="shared" si="90"/>
        <v>22</v>
      </c>
      <c r="BN240" s="303" t="str">
        <f t="shared" si="91"/>
        <v>-</v>
      </c>
      <c r="CB240" s="378"/>
      <c r="CC240" s="307"/>
      <c r="CD240" s="307"/>
      <c r="CE240" s="307"/>
      <c r="CF240" s="307"/>
      <c r="CG240" s="307"/>
      <c r="CH240" s="307"/>
      <c r="CI240" s="307"/>
      <c r="CJ240" s="307"/>
      <c r="CK240" s="307"/>
      <c r="CL240" s="307"/>
      <c r="CM240" s="307"/>
      <c r="CN240" s="307"/>
      <c r="CO240" s="307"/>
      <c r="CP240" s="307"/>
      <c r="CQ240" s="307"/>
      <c r="CR240" s="307"/>
      <c r="CS240" s="307"/>
      <c r="CT240" s="307"/>
      <c r="CU240" s="307"/>
      <c r="CV240" s="307"/>
      <c r="CW240" s="307"/>
      <c r="CX240" s="307"/>
      <c r="CY240" s="307"/>
      <c r="CZ240" s="307"/>
      <c r="DA240" s="307"/>
      <c r="DB240" s="307"/>
      <c r="DC240" s="307"/>
      <c r="DD240" s="307"/>
      <c r="DE240" s="307"/>
      <c r="DF240" s="307"/>
      <c r="DG240" s="307"/>
      <c r="DH240" s="307"/>
      <c r="DI240" s="390"/>
      <c r="DJ240" s="390"/>
      <c r="DK240" s="307"/>
      <c r="DL240" s="307"/>
      <c r="DM240" s="307"/>
      <c r="DN240" s="307"/>
      <c r="DO240" s="307"/>
      <c r="DP240" s="307"/>
      <c r="DQ240" s="307"/>
      <c r="DR240" s="307"/>
      <c r="DS240" s="307"/>
      <c r="DT240" s="307"/>
      <c r="DU240" s="307"/>
      <c r="DV240" s="307"/>
      <c r="DW240" s="307"/>
      <c r="DX240" s="307"/>
      <c r="DY240" s="307"/>
      <c r="DZ240" s="307"/>
      <c r="EA240" s="307"/>
      <c r="EB240" s="307"/>
      <c r="EC240" s="307"/>
      <c r="ED240" s="307"/>
      <c r="EE240" s="307"/>
      <c r="EF240" s="307"/>
      <c r="EG240" s="307"/>
      <c r="EH240" s="307"/>
      <c r="EI240" s="307"/>
      <c r="EJ240" s="307"/>
      <c r="EK240" s="307"/>
      <c r="EL240" s="307"/>
      <c r="EM240" s="307"/>
      <c r="EN240" s="307"/>
      <c r="EO240" s="307"/>
      <c r="EP240" s="307"/>
      <c r="EQ240" s="307"/>
      <c r="ER240" s="307"/>
      <c r="ES240" s="307"/>
      <c r="ET240" s="307"/>
      <c r="EU240" s="390"/>
      <c r="EV240" s="390"/>
      <c r="EW240" s="307"/>
      <c r="EX240" s="307"/>
      <c r="EY240" s="307"/>
      <c r="EZ240" s="307"/>
      <c r="FA240" s="307"/>
      <c r="FB240" s="307"/>
      <c r="FC240" s="307"/>
      <c r="FD240" s="307"/>
      <c r="FE240" s="307"/>
      <c r="FF240" s="307"/>
      <c r="FG240" s="307"/>
      <c r="FH240" s="307"/>
      <c r="FI240" s="305"/>
      <c r="FJ240" s="305"/>
      <c r="FK240" s="305"/>
      <c r="FL240" s="305"/>
      <c r="FM240" s="305"/>
      <c r="FN240" s="305"/>
      <c r="FO240" s="305"/>
      <c r="FP240" s="305"/>
      <c r="FQ240" s="305"/>
      <c r="FR240" s="305"/>
      <c r="FS240" s="305"/>
      <c r="FT240" s="305"/>
      <c r="FU240" s="305"/>
      <c r="FV240" s="305"/>
      <c r="FW240" s="305"/>
      <c r="FX240" s="305"/>
      <c r="FY240" s="309"/>
      <c r="FZ240" s="305"/>
      <c r="GA240" s="305"/>
      <c r="GB240" s="305"/>
      <c r="GC240" s="305"/>
      <c r="GD240" s="305"/>
      <c r="GE240" s="305"/>
      <c r="GF240" s="305"/>
      <c r="GG240" s="305"/>
      <c r="GH240" s="305"/>
      <c r="GI240" s="324"/>
      <c r="GJ240" s="307"/>
      <c r="GK240" s="307"/>
      <c r="GL240" s="307"/>
      <c r="GM240" s="307"/>
      <c r="GN240" s="307"/>
      <c r="GO240" s="307"/>
      <c r="GP240" s="307"/>
      <c r="GQ240" s="307"/>
      <c r="GR240" s="307"/>
      <c r="GS240" s="307"/>
      <c r="GT240" s="307"/>
      <c r="GU240" s="307"/>
      <c r="GV240" s="307"/>
      <c r="GW240" s="307"/>
      <c r="GX240" s="307"/>
      <c r="GY240" s="307"/>
      <c r="GZ240" s="307"/>
      <c r="HA240" s="307"/>
      <c r="HB240" s="307"/>
      <c r="HC240" s="307"/>
      <c r="HD240" s="307"/>
      <c r="HE240" s="307"/>
      <c r="HF240" s="307"/>
      <c r="HG240" s="307"/>
      <c r="HH240" s="307"/>
      <c r="HI240" s="307"/>
      <c r="HJ240" s="307"/>
      <c r="HK240" s="307"/>
      <c r="HL240" s="307"/>
      <c r="HM240" s="307"/>
      <c r="HN240" s="307"/>
      <c r="HO240" s="307"/>
      <c r="HP240" s="307"/>
      <c r="HQ240" s="307"/>
      <c r="HR240" s="307"/>
      <c r="HS240" s="307"/>
      <c r="HT240" s="307"/>
      <c r="HU240" s="307"/>
      <c r="HV240" s="307"/>
      <c r="HW240" s="307"/>
      <c r="HX240" s="307"/>
      <c r="HY240" s="307"/>
      <c r="HZ240" s="307"/>
      <c r="IA240" s="307"/>
      <c r="IB240" s="307"/>
      <c r="IC240" s="307"/>
      <c r="ID240" s="307"/>
      <c r="IE240" s="307"/>
      <c r="IF240" s="307"/>
      <c r="IG240" s="307"/>
      <c r="IH240" s="307"/>
      <c r="II240" s="307"/>
      <c r="IJ240" s="307"/>
      <c r="IK240" s="307"/>
      <c r="IL240" s="307"/>
      <c r="IM240" s="307"/>
      <c r="IN240" s="307"/>
      <c r="IO240" s="307"/>
      <c r="IP240" s="307"/>
      <c r="IQ240" s="307"/>
      <c r="IR240" s="307"/>
      <c r="IS240" s="307"/>
      <c r="IT240" s="307"/>
      <c r="IU240" s="307"/>
      <c r="IV240" s="307"/>
      <c r="IW240" s="307"/>
      <c r="IX240" s="307"/>
      <c r="IY240" s="307"/>
      <c r="IZ240" s="307"/>
      <c r="JA240" s="307"/>
      <c r="JB240" s="307"/>
      <c r="JC240" s="307"/>
      <c r="JD240" s="307"/>
      <c r="JE240" s="307"/>
      <c r="JF240" s="307"/>
      <c r="JG240" s="307"/>
      <c r="JH240" s="307"/>
      <c r="JI240" s="307"/>
      <c r="JJ240" s="307"/>
      <c r="JK240" s="307"/>
      <c r="JL240" s="307"/>
      <c r="JM240" s="307"/>
      <c r="JN240" s="307"/>
      <c r="JO240" s="307"/>
      <c r="JP240" s="307"/>
      <c r="JQ240" s="307"/>
      <c r="JR240" s="307"/>
      <c r="JS240" s="307"/>
      <c r="JT240" s="307"/>
      <c r="JU240" s="307"/>
      <c r="JV240" s="307"/>
      <c r="JW240" s="307"/>
      <c r="JX240" s="307"/>
      <c r="JY240" s="307"/>
      <c r="JZ240" s="307"/>
      <c r="KA240" s="307"/>
      <c r="KB240" s="307"/>
      <c r="KC240" s="307"/>
      <c r="KD240" s="307"/>
      <c r="KE240" s="307"/>
      <c r="KF240" s="307"/>
      <c r="KG240" s="307"/>
      <c r="KH240" s="396"/>
      <c r="KI240" s="396"/>
      <c r="KJ240" s="396"/>
      <c r="KK240" s="396"/>
      <c r="KL240" s="336"/>
      <c r="KM240" s="336"/>
      <c r="KN240" s="396"/>
      <c r="KO240" s="396"/>
      <c r="KP240" s="336"/>
      <c r="KQ240" s="336"/>
      <c r="KR240" s="336"/>
      <c r="KS240" s="336"/>
      <c r="KT240" s="336"/>
      <c r="KU240" s="193"/>
      <c r="KV240" s="193"/>
      <c r="KW240" s="193"/>
      <c r="KX240" s="193"/>
    </row>
    <row r="241" spans="14:310" s="56" customFormat="1" ht="15" customHeight="1">
      <c r="N241" s="341"/>
      <c r="O241" s="330"/>
      <c r="P241" s="330"/>
      <c r="Q241" s="330"/>
      <c r="R241" s="330"/>
      <c r="S241" s="330"/>
      <c r="T241" s="330"/>
      <c r="U241" s="330"/>
      <c r="W241" s="330"/>
      <c r="X241" s="330"/>
      <c r="Y241" s="330"/>
      <c r="Z241" s="330"/>
      <c r="AA241" s="330"/>
      <c r="AB241" s="330"/>
      <c r="AC241" s="330"/>
      <c r="AD241" s="330"/>
      <c r="AE241" s="330"/>
      <c r="AG241" s="354">
        <v>15</v>
      </c>
      <c r="AH241" s="354"/>
      <c r="AI241" s="356" t="s">
        <v>245</v>
      </c>
      <c r="AJ241" s="356" t="s">
        <v>86</v>
      </c>
      <c r="AK241" s="359">
        <v>18</v>
      </c>
      <c r="AL241" s="356" t="s">
        <v>82</v>
      </c>
      <c r="AM241" s="356" t="s">
        <v>633</v>
      </c>
      <c r="AN241" s="356" t="s">
        <v>137</v>
      </c>
      <c r="AO241" s="359">
        <v>18</v>
      </c>
      <c r="AP241" s="356" t="s">
        <v>138</v>
      </c>
      <c r="AQ241" s="356" t="s">
        <v>138</v>
      </c>
      <c r="AR241" s="356" t="s">
        <v>192</v>
      </c>
      <c r="AS241" s="356" t="s">
        <v>93</v>
      </c>
      <c r="AT241" s="356" t="s">
        <v>226</v>
      </c>
      <c r="AU241" s="356"/>
      <c r="AV241" s="359">
        <v>16</v>
      </c>
      <c r="AW241" s="359">
        <v>22</v>
      </c>
      <c r="AX241" s="371" t="s">
        <v>0</v>
      </c>
      <c r="AY241" s="303">
        <f t="shared" si="77"/>
        <v>37</v>
      </c>
      <c r="AZ241" s="303">
        <f t="shared" si="78"/>
        <v>24</v>
      </c>
      <c r="BA241" s="303">
        <f t="shared" si="79"/>
        <v>19</v>
      </c>
      <c r="BB241" s="303">
        <f t="shared" si="80"/>
        <v>21</v>
      </c>
      <c r="BC241" s="303">
        <f t="shared" si="81"/>
        <v>64</v>
      </c>
      <c r="BD241" s="303">
        <f t="shared" si="82"/>
        <v>35</v>
      </c>
      <c r="BE241" s="303">
        <f t="shared" si="83"/>
        <v>19</v>
      </c>
      <c r="BF241" s="303">
        <f t="shared" si="84"/>
        <v>23</v>
      </c>
      <c r="BG241" s="303">
        <f t="shared" si="85"/>
        <v>23</v>
      </c>
      <c r="BH241" s="303"/>
      <c r="BI241" s="303">
        <f t="shared" si="86"/>
        <v>37</v>
      </c>
      <c r="BJ241" s="303">
        <f t="shared" si="87"/>
        <v>28</v>
      </c>
      <c r="BK241" s="303">
        <f t="shared" si="88"/>
        <v>89</v>
      </c>
      <c r="BL241" s="303">
        <f t="shared" si="89"/>
        <v>17</v>
      </c>
      <c r="BM241" s="303">
        <f t="shared" si="90"/>
        <v>23</v>
      </c>
      <c r="BN241" s="303">
        <f t="shared" si="91"/>
        <v>14</v>
      </c>
      <c r="CB241" s="378"/>
      <c r="CC241" s="307"/>
      <c r="CD241" s="307"/>
      <c r="CE241" s="307"/>
      <c r="CF241" s="307"/>
      <c r="CG241" s="307"/>
      <c r="CH241" s="307"/>
      <c r="CI241" s="307"/>
      <c r="CJ241" s="307"/>
      <c r="CK241" s="307"/>
      <c r="CL241" s="307"/>
      <c r="CM241" s="307"/>
      <c r="CN241" s="307"/>
      <c r="CO241" s="307"/>
      <c r="CP241" s="307"/>
      <c r="CQ241" s="307"/>
      <c r="CR241" s="307"/>
      <c r="CS241" s="307"/>
      <c r="CT241" s="307"/>
      <c r="CU241" s="307"/>
      <c r="CV241" s="307"/>
      <c r="CW241" s="307"/>
      <c r="CX241" s="307"/>
      <c r="CY241" s="307"/>
      <c r="CZ241" s="307"/>
      <c r="DA241" s="307"/>
      <c r="DB241" s="307"/>
      <c r="DC241" s="307"/>
      <c r="DD241" s="307"/>
      <c r="DE241" s="307"/>
      <c r="DF241" s="307"/>
      <c r="DG241" s="307"/>
      <c r="DH241" s="307"/>
      <c r="DI241" s="390"/>
      <c r="DJ241" s="390"/>
      <c r="DK241" s="307"/>
      <c r="DL241" s="307"/>
      <c r="DM241" s="307"/>
      <c r="DN241" s="307"/>
      <c r="DO241" s="307"/>
      <c r="DP241" s="307"/>
      <c r="DQ241" s="307"/>
      <c r="DR241" s="307"/>
      <c r="DS241" s="307"/>
      <c r="DT241" s="307"/>
      <c r="DU241" s="307"/>
      <c r="DV241" s="307"/>
      <c r="DW241" s="307"/>
      <c r="DX241" s="307"/>
      <c r="DY241" s="307"/>
      <c r="DZ241" s="307"/>
      <c r="EA241" s="307"/>
      <c r="EB241" s="307"/>
      <c r="EC241" s="307"/>
      <c r="ED241" s="307"/>
      <c r="EE241" s="307"/>
      <c r="EF241" s="307"/>
      <c r="EG241" s="307"/>
      <c r="EH241" s="307"/>
      <c r="EI241" s="307"/>
      <c r="EJ241" s="307"/>
      <c r="EK241" s="307"/>
      <c r="EL241" s="307"/>
      <c r="EM241" s="307"/>
      <c r="EN241" s="307"/>
      <c r="EO241" s="307"/>
      <c r="EP241" s="307"/>
      <c r="EQ241" s="307"/>
      <c r="ER241" s="307"/>
      <c r="ES241" s="307"/>
      <c r="ET241" s="307"/>
      <c r="EU241" s="390"/>
      <c r="EV241" s="390"/>
      <c r="EW241" s="307"/>
      <c r="EX241" s="307"/>
      <c r="EY241" s="307"/>
      <c r="EZ241" s="307"/>
      <c r="FA241" s="307"/>
      <c r="FB241" s="307"/>
      <c r="FC241" s="307"/>
      <c r="FD241" s="307"/>
      <c r="FE241" s="307"/>
      <c r="FF241" s="307"/>
      <c r="FG241" s="307"/>
      <c r="FH241" s="307"/>
      <c r="FI241" s="305"/>
      <c r="FJ241" s="305"/>
      <c r="FK241" s="305"/>
      <c r="FL241" s="305"/>
      <c r="FM241" s="305"/>
      <c r="FN241" s="305"/>
      <c r="FO241" s="305"/>
      <c r="FP241" s="305"/>
      <c r="FQ241" s="305"/>
      <c r="FR241" s="305"/>
      <c r="FS241" s="305"/>
      <c r="FT241" s="305"/>
      <c r="FU241" s="305"/>
      <c r="FV241" s="305"/>
      <c r="FW241" s="305"/>
      <c r="FX241" s="305"/>
      <c r="FY241" s="309"/>
      <c r="FZ241" s="305"/>
      <c r="GA241" s="305"/>
      <c r="GB241" s="305"/>
      <c r="GC241" s="305"/>
      <c r="GD241" s="305"/>
      <c r="GE241" s="305"/>
      <c r="GF241" s="305"/>
      <c r="GG241" s="305"/>
      <c r="GH241" s="305"/>
      <c r="GI241" s="324"/>
      <c r="GJ241" s="307"/>
      <c r="GK241" s="307"/>
      <c r="GL241" s="307"/>
      <c r="GM241" s="307"/>
      <c r="GN241" s="307"/>
      <c r="GO241" s="307"/>
      <c r="GP241" s="307"/>
      <c r="GQ241" s="307"/>
      <c r="GR241" s="307"/>
      <c r="GS241" s="307"/>
      <c r="GT241" s="307"/>
      <c r="GU241" s="307"/>
      <c r="GV241" s="307"/>
      <c r="GW241" s="307"/>
      <c r="GX241" s="307"/>
      <c r="GY241" s="307"/>
      <c r="GZ241" s="307"/>
      <c r="HA241" s="307"/>
      <c r="HB241" s="307"/>
      <c r="HC241" s="307"/>
      <c r="HD241" s="307"/>
      <c r="HE241" s="307"/>
      <c r="HF241" s="307"/>
      <c r="HG241" s="307"/>
      <c r="HH241" s="307"/>
      <c r="HI241" s="307"/>
      <c r="HJ241" s="307"/>
      <c r="HK241" s="307"/>
      <c r="HL241" s="307"/>
      <c r="HM241" s="307"/>
      <c r="HN241" s="307"/>
      <c r="HO241" s="307"/>
      <c r="HP241" s="307"/>
      <c r="HQ241" s="307"/>
      <c r="HR241" s="307"/>
      <c r="HS241" s="307"/>
      <c r="HT241" s="307"/>
      <c r="HU241" s="307"/>
      <c r="HV241" s="307"/>
      <c r="HW241" s="307"/>
      <c r="HX241" s="307"/>
      <c r="HY241" s="307"/>
      <c r="HZ241" s="307"/>
      <c r="IA241" s="307"/>
      <c r="IB241" s="307"/>
      <c r="IC241" s="307"/>
      <c r="ID241" s="307"/>
      <c r="IE241" s="307"/>
      <c r="IF241" s="307"/>
      <c r="IG241" s="307"/>
      <c r="IH241" s="307"/>
      <c r="II241" s="307"/>
      <c r="IJ241" s="307"/>
      <c r="IK241" s="307"/>
      <c r="IL241" s="307"/>
      <c r="IM241" s="307"/>
      <c r="IN241" s="307"/>
      <c r="IO241" s="307"/>
      <c r="IP241" s="307"/>
      <c r="IQ241" s="307"/>
      <c r="IR241" s="307"/>
      <c r="IS241" s="307"/>
      <c r="IT241" s="307"/>
      <c r="IU241" s="307"/>
      <c r="IV241" s="307"/>
      <c r="IW241" s="307"/>
      <c r="IX241" s="307"/>
      <c r="IY241" s="307"/>
      <c r="IZ241" s="307"/>
      <c r="JA241" s="307"/>
      <c r="JB241" s="307"/>
      <c r="JC241" s="307"/>
      <c r="JD241" s="307"/>
      <c r="JE241" s="307"/>
      <c r="JF241" s="307"/>
      <c r="JG241" s="307"/>
      <c r="JH241" s="307"/>
      <c r="JI241" s="307"/>
      <c r="JJ241" s="307"/>
      <c r="JK241" s="307"/>
      <c r="JL241" s="307"/>
      <c r="JM241" s="307"/>
      <c r="JN241" s="307"/>
      <c r="JO241" s="307"/>
      <c r="JP241" s="307"/>
      <c r="JQ241" s="307"/>
      <c r="JR241" s="307"/>
      <c r="JS241" s="307"/>
      <c r="JT241" s="307"/>
      <c r="JU241" s="307"/>
      <c r="JV241" s="307"/>
      <c r="JW241" s="307"/>
      <c r="JX241" s="307"/>
      <c r="JY241" s="307"/>
      <c r="JZ241" s="307"/>
      <c r="KA241" s="307"/>
      <c r="KB241" s="307"/>
      <c r="KC241" s="307"/>
      <c r="KD241" s="307"/>
      <c r="KE241" s="307"/>
      <c r="KF241" s="307"/>
      <c r="KG241" s="307"/>
      <c r="KH241" s="396"/>
      <c r="KI241" s="396"/>
      <c r="KJ241" s="396"/>
      <c r="KK241" s="396"/>
      <c r="KL241" s="336"/>
      <c r="KM241" s="336"/>
      <c r="KN241" s="396"/>
      <c r="KO241" s="396"/>
      <c r="KP241" s="336"/>
      <c r="KQ241" s="336"/>
      <c r="KR241" s="336"/>
      <c r="KS241" s="336"/>
      <c r="KT241" s="336"/>
      <c r="KU241" s="193"/>
      <c r="KV241" s="193"/>
      <c r="KW241" s="193"/>
      <c r="KX241" s="193"/>
    </row>
    <row r="242" spans="14:310" s="56" customFormat="1" ht="15" customHeight="1">
      <c r="N242" s="341"/>
      <c r="O242" s="330"/>
      <c r="P242" s="330"/>
      <c r="Q242" s="330"/>
      <c r="R242" s="330"/>
      <c r="S242" s="330"/>
      <c r="T242" s="330"/>
      <c r="U242" s="330"/>
      <c r="W242" s="330"/>
      <c r="X242" s="330"/>
      <c r="Y242" s="330"/>
      <c r="Z242" s="330"/>
      <c r="AA242" s="330"/>
      <c r="AB242" s="330"/>
      <c r="AC242" s="330"/>
      <c r="AD242" s="330"/>
      <c r="AE242" s="330"/>
      <c r="AG242" s="354">
        <v>16</v>
      </c>
      <c r="AH242" s="354"/>
      <c r="AI242" s="356" t="s">
        <v>283</v>
      </c>
      <c r="AJ242" s="356" t="s">
        <v>89</v>
      </c>
      <c r="AK242" s="359">
        <v>19</v>
      </c>
      <c r="AL242" s="356" t="s">
        <v>138</v>
      </c>
      <c r="AM242" s="356" t="s">
        <v>564</v>
      </c>
      <c r="AN242" s="356" t="s">
        <v>139</v>
      </c>
      <c r="AO242" s="359">
        <v>19</v>
      </c>
      <c r="AP242" s="356" t="s">
        <v>140</v>
      </c>
      <c r="AQ242" s="356" t="s">
        <v>140</v>
      </c>
      <c r="AR242" s="356" t="s">
        <v>195</v>
      </c>
      <c r="AS242" s="356" t="s">
        <v>96</v>
      </c>
      <c r="AT242" s="356" t="s">
        <v>634</v>
      </c>
      <c r="AU242" s="356"/>
      <c r="AV242" s="359">
        <v>17</v>
      </c>
      <c r="AW242" s="359">
        <v>23</v>
      </c>
      <c r="AX242" s="359">
        <v>14</v>
      </c>
      <c r="AY242" s="303">
        <f t="shared" si="77"/>
        <v>40</v>
      </c>
      <c r="AZ242" s="303">
        <f t="shared" si="78"/>
        <v>26</v>
      </c>
      <c r="BA242" s="303">
        <f t="shared" si="79"/>
        <v>20</v>
      </c>
      <c r="BB242" s="303">
        <f t="shared" si="80"/>
        <v>23</v>
      </c>
      <c r="BC242" s="303" t="str">
        <f t="shared" si="81"/>
        <v>-</v>
      </c>
      <c r="BD242" s="303">
        <f t="shared" si="82"/>
        <v>38</v>
      </c>
      <c r="BE242" s="303">
        <f t="shared" si="83"/>
        <v>20</v>
      </c>
      <c r="BF242" s="303">
        <f t="shared" si="84"/>
        <v>25</v>
      </c>
      <c r="BG242" s="303">
        <f t="shared" si="85"/>
        <v>25</v>
      </c>
      <c r="BH242" s="303"/>
      <c r="BI242" s="303">
        <f t="shared" si="86"/>
        <v>39</v>
      </c>
      <c r="BJ242" s="303">
        <f t="shared" si="87"/>
        <v>30</v>
      </c>
      <c r="BK242" s="303">
        <f t="shared" si="88"/>
        <v>95</v>
      </c>
      <c r="BL242" s="303">
        <f t="shared" si="89"/>
        <v>18</v>
      </c>
      <c r="BM242" s="303">
        <f t="shared" si="90"/>
        <v>24</v>
      </c>
      <c r="BN242" s="303">
        <f t="shared" si="91"/>
        <v>15</v>
      </c>
      <c r="CB242" s="378"/>
      <c r="CC242" s="307"/>
      <c r="CD242" s="307"/>
      <c r="CE242" s="307"/>
      <c r="CF242" s="307"/>
      <c r="CG242" s="307"/>
      <c r="CH242" s="307"/>
      <c r="CI242" s="307"/>
      <c r="CJ242" s="307"/>
      <c r="CK242" s="307"/>
      <c r="CL242" s="307"/>
      <c r="CM242" s="307"/>
      <c r="CN242" s="307"/>
      <c r="CO242" s="307"/>
      <c r="CP242" s="307"/>
      <c r="CQ242" s="307"/>
      <c r="CR242" s="307"/>
      <c r="CS242" s="307"/>
      <c r="CT242" s="307"/>
      <c r="CU242" s="307"/>
      <c r="CV242" s="307"/>
      <c r="CW242" s="307"/>
      <c r="CX242" s="307"/>
      <c r="CY242" s="307"/>
      <c r="CZ242" s="307"/>
      <c r="DA242" s="307"/>
      <c r="DB242" s="307"/>
      <c r="DC242" s="307"/>
      <c r="DD242" s="307"/>
      <c r="DE242" s="307"/>
      <c r="DF242" s="307"/>
      <c r="DG242" s="307"/>
      <c r="DH242" s="307"/>
      <c r="DI242" s="390"/>
      <c r="DJ242" s="390"/>
      <c r="DK242" s="307"/>
      <c r="DL242" s="307"/>
      <c r="DM242" s="307"/>
      <c r="DN242" s="307"/>
      <c r="DO242" s="307"/>
      <c r="DP242" s="307"/>
      <c r="DQ242" s="307"/>
      <c r="DR242" s="307"/>
      <c r="DS242" s="307"/>
      <c r="DT242" s="307"/>
      <c r="DU242" s="307"/>
      <c r="DV242" s="307"/>
      <c r="DW242" s="307"/>
      <c r="DX242" s="307"/>
      <c r="DY242" s="307"/>
      <c r="DZ242" s="307"/>
      <c r="EA242" s="307"/>
      <c r="EB242" s="307"/>
      <c r="EC242" s="307"/>
      <c r="ED242" s="307"/>
      <c r="EE242" s="307"/>
      <c r="EF242" s="307"/>
      <c r="EG242" s="307"/>
      <c r="EH242" s="307"/>
      <c r="EI242" s="307"/>
      <c r="EJ242" s="307"/>
      <c r="EK242" s="307"/>
      <c r="EL242" s="307"/>
      <c r="EM242" s="307"/>
      <c r="EN242" s="307"/>
      <c r="EO242" s="307"/>
      <c r="EP242" s="307"/>
      <c r="EQ242" s="307"/>
      <c r="ER242" s="307"/>
      <c r="ES242" s="307"/>
      <c r="ET242" s="307"/>
      <c r="EU242" s="390"/>
      <c r="EV242" s="390"/>
      <c r="EW242" s="307"/>
      <c r="EX242" s="307"/>
      <c r="EY242" s="307"/>
      <c r="EZ242" s="307"/>
      <c r="FA242" s="307"/>
      <c r="FB242" s="307"/>
      <c r="FC242" s="307"/>
      <c r="FD242" s="307"/>
      <c r="FE242" s="307"/>
      <c r="FF242" s="307"/>
      <c r="FG242" s="307"/>
      <c r="FH242" s="307"/>
      <c r="FI242" s="305"/>
      <c r="FJ242" s="305"/>
      <c r="FK242" s="305"/>
      <c r="FL242" s="305"/>
      <c r="FM242" s="305"/>
      <c r="FN242" s="305"/>
      <c r="FO242" s="305"/>
      <c r="FP242" s="305"/>
      <c r="FQ242" s="305"/>
      <c r="FR242" s="305"/>
      <c r="FS242" s="305"/>
      <c r="FT242" s="305"/>
      <c r="FU242" s="305"/>
      <c r="FV242" s="305"/>
      <c r="FW242" s="305"/>
      <c r="FX242" s="305"/>
      <c r="FY242" s="309"/>
      <c r="FZ242" s="305"/>
      <c r="GA242" s="305"/>
      <c r="GB242" s="305"/>
      <c r="GC242" s="305"/>
      <c r="GD242" s="305"/>
      <c r="GE242" s="305"/>
      <c r="GF242" s="305"/>
      <c r="GG242" s="305"/>
      <c r="GH242" s="305"/>
      <c r="GI242" s="324"/>
      <c r="GJ242" s="307"/>
      <c r="GK242" s="307"/>
      <c r="GL242" s="307"/>
      <c r="GM242" s="307"/>
      <c r="GN242" s="307"/>
      <c r="GO242" s="307"/>
      <c r="GP242" s="307"/>
      <c r="GQ242" s="307"/>
      <c r="GR242" s="307"/>
      <c r="GS242" s="307"/>
      <c r="GT242" s="307"/>
      <c r="GU242" s="307"/>
      <c r="GV242" s="307"/>
      <c r="GW242" s="307"/>
      <c r="GX242" s="307"/>
      <c r="GY242" s="307"/>
      <c r="GZ242" s="307"/>
      <c r="HA242" s="307"/>
      <c r="HB242" s="307"/>
      <c r="HC242" s="307"/>
      <c r="HD242" s="307"/>
      <c r="HE242" s="307"/>
      <c r="HF242" s="307"/>
      <c r="HG242" s="307"/>
      <c r="HH242" s="307"/>
      <c r="HI242" s="307"/>
      <c r="HJ242" s="307"/>
      <c r="HK242" s="307"/>
      <c r="HL242" s="307"/>
      <c r="HM242" s="307"/>
      <c r="HN242" s="307"/>
      <c r="HO242" s="307"/>
      <c r="HP242" s="307"/>
      <c r="HQ242" s="307"/>
      <c r="HR242" s="307"/>
      <c r="HS242" s="307"/>
      <c r="HT242" s="307"/>
      <c r="HU242" s="307"/>
      <c r="HV242" s="307"/>
      <c r="HW242" s="307"/>
      <c r="HX242" s="307"/>
      <c r="HY242" s="307"/>
      <c r="HZ242" s="307"/>
      <c r="IA242" s="307"/>
      <c r="IB242" s="307"/>
      <c r="IC242" s="307"/>
      <c r="ID242" s="307"/>
      <c r="IE242" s="307"/>
      <c r="IF242" s="307"/>
      <c r="IG242" s="307"/>
      <c r="IH242" s="307"/>
      <c r="II242" s="307"/>
      <c r="IJ242" s="307"/>
      <c r="IK242" s="307"/>
      <c r="IL242" s="307"/>
      <c r="IM242" s="307"/>
      <c r="IN242" s="307"/>
      <c r="IO242" s="307"/>
      <c r="IP242" s="307"/>
      <c r="IQ242" s="307"/>
      <c r="IR242" s="307"/>
      <c r="IS242" s="307"/>
      <c r="IT242" s="307"/>
      <c r="IU242" s="307"/>
      <c r="IV242" s="307"/>
      <c r="IW242" s="307"/>
      <c r="IX242" s="307"/>
      <c r="IY242" s="307"/>
      <c r="IZ242" s="307"/>
      <c r="JA242" s="307"/>
      <c r="JB242" s="307"/>
      <c r="JC242" s="307"/>
      <c r="JD242" s="307"/>
      <c r="JE242" s="307"/>
      <c r="JF242" s="307"/>
      <c r="JG242" s="307"/>
      <c r="JH242" s="307"/>
      <c r="JI242" s="307"/>
      <c r="JJ242" s="307"/>
      <c r="JK242" s="307"/>
      <c r="JL242" s="307"/>
      <c r="JM242" s="307"/>
      <c r="JN242" s="307"/>
      <c r="JO242" s="307"/>
      <c r="JP242" s="307"/>
      <c r="JQ242" s="307"/>
      <c r="JR242" s="307"/>
      <c r="JS242" s="307"/>
      <c r="JT242" s="307"/>
      <c r="JU242" s="307"/>
      <c r="JV242" s="307"/>
      <c r="JW242" s="307"/>
      <c r="JX242" s="307"/>
      <c r="JY242" s="307"/>
      <c r="JZ242" s="307"/>
      <c r="KA242" s="307"/>
      <c r="KB242" s="307"/>
      <c r="KC242" s="307"/>
      <c r="KD242" s="307"/>
      <c r="KE242" s="307"/>
      <c r="KF242" s="307"/>
      <c r="KG242" s="307"/>
      <c r="KH242" s="396"/>
      <c r="KI242" s="396"/>
      <c r="KJ242" s="396"/>
      <c r="KK242" s="396"/>
      <c r="KL242" s="336"/>
      <c r="KM242" s="336"/>
      <c r="KN242" s="396"/>
      <c r="KO242" s="396"/>
      <c r="KP242" s="336"/>
      <c r="KQ242" s="336"/>
      <c r="KR242" s="336"/>
      <c r="KS242" s="336"/>
      <c r="KT242" s="336"/>
      <c r="KU242" s="193"/>
      <c r="KV242" s="193"/>
      <c r="KW242" s="193"/>
      <c r="KX242" s="193"/>
    </row>
    <row r="243" spans="14:310" s="56" customFormat="1" ht="15" customHeight="1">
      <c r="N243" s="341"/>
      <c r="O243" s="330"/>
      <c r="P243" s="330"/>
      <c r="Q243" s="330"/>
      <c r="R243" s="330"/>
      <c r="S243" s="330"/>
      <c r="T243" s="330"/>
      <c r="U243" s="330"/>
      <c r="W243" s="330"/>
      <c r="X243" s="330"/>
      <c r="Y243" s="330"/>
      <c r="Z243" s="330"/>
      <c r="AA243" s="330"/>
      <c r="AB243" s="330"/>
      <c r="AC243" s="330"/>
      <c r="AD243" s="330"/>
      <c r="AE243" s="330"/>
      <c r="AG243" s="354">
        <v>17</v>
      </c>
      <c r="AH243" s="354"/>
      <c r="AI243" s="356" t="s">
        <v>191</v>
      </c>
      <c r="AJ243" s="356" t="s">
        <v>74</v>
      </c>
      <c r="AK243" s="359">
        <v>20</v>
      </c>
      <c r="AL243" s="356" t="s">
        <v>140</v>
      </c>
      <c r="AM243" s="371" t="s">
        <v>0</v>
      </c>
      <c r="AN243" s="356" t="s">
        <v>635</v>
      </c>
      <c r="AO243" s="359">
        <v>20</v>
      </c>
      <c r="AP243" s="356" t="s">
        <v>126</v>
      </c>
      <c r="AQ243" s="356" t="s">
        <v>126</v>
      </c>
      <c r="AR243" s="356" t="s">
        <v>143</v>
      </c>
      <c r="AS243" s="356" t="s">
        <v>99</v>
      </c>
      <c r="AT243" s="356" t="s">
        <v>343</v>
      </c>
      <c r="AU243" s="356"/>
      <c r="AV243" s="359">
        <v>18</v>
      </c>
      <c r="AW243" s="356" t="s">
        <v>89</v>
      </c>
      <c r="AX243" s="356">
        <v>15</v>
      </c>
      <c r="AY243" s="303">
        <f t="shared" si="77"/>
        <v>44</v>
      </c>
      <c r="AZ243" s="303">
        <f t="shared" si="78"/>
        <v>29</v>
      </c>
      <c r="BA243" s="303">
        <f t="shared" si="79"/>
        <v>21</v>
      </c>
      <c r="BB243" s="303">
        <f t="shared" si="80"/>
        <v>25</v>
      </c>
      <c r="BC243" s="303" t="str">
        <f t="shared" si="81"/>
        <v>-</v>
      </c>
      <c r="BD243" s="303">
        <f t="shared" si="82"/>
        <v>40</v>
      </c>
      <c r="BE243" s="303">
        <f t="shared" si="83"/>
        <v>21</v>
      </c>
      <c r="BF243" s="303">
        <f t="shared" si="84"/>
        <v>27</v>
      </c>
      <c r="BG243" s="303">
        <f t="shared" si="85"/>
        <v>27</v>
      </c>
      <c r="BH243" s="303"/>
      <c r="BI243" s="303">
        <f t="shared" si="86"/>
        <v>42</v>
      </c>
      <c r="BJ243" s="303">
        <f t="shared" si="87"/>
        <v>32</v>
      </c>
      <c r="BK243" s="303">
        <f t="shared" si="88"/>
        <v>102</v>
      </c>
      <c r="BL243" s="303">
        <f t="shared" si="89"/>
        <v>19</v>
      </c>
      <c r="BM243" s="303">
        <f t="shared" si="90"/>
        <v>26</v>
      </c>
      <c r="BN243" s="303" t="str">
        <f t="shared" si="91"/>
        <v>-</v>
      </c>
      <c r="CB243" s="378"/>
      <c r="CC243" s="307"/>
      <c r="CD243" s="307"/>
      <c r="CE243" s="307"/>
      <c r="CF243" s="307"/>
      <c r="CG243" s="307"/>
      <c r="CH243" s="307"/>
      <c r="CI243" s="307"/>
      <c r="CJ243" s="307"/>
      <c r="CK243" s="307"/>
      <c r="CL243" s="307"/>
      <c r="CM243" s="307"/>
      <c r="CN243" s="307"/>
      <c r="CO243" s="307"/>
      <c r="CP243" s="307"/>
      <c r="CQ243" s="307"/>
      <c r="CR243" s="307"/>
      <c r="CS243" s="307"/>
      <c r="CT243" s="307"/>
      <c r="CU243" s="307"/>
      <c r="CV243" s="307"/>
      <c r="CW243" s="307"/>
      <c r="CX243" s="307"/>
      <c r="CY243" s="307"/>
      <c r="CZ243" s="307"/>
      <c r="DA243" s="307"/>
      <c r="DB243" s="307"/>
      <c r="DC243" s="307"/>
      <c r="DD243" s="307"/>
      <c r="DE243" s="307"/>
      <c r="DF243" s="307"/>
      <c r="DG243" s="307"/>
      <c r="DH243" s="307"/>
      <c r="DI243" s="390"/>
      <c r="DJ243" s="390"/>
      <c r="DK243" s="307"/>
      <c r="DL243" s="307"/>
      <c r="DM243" s="307"/>
      <c r="DN243" s="307"/>
      <c r="DO243" s="307"/>
      <c r="DP243" s="307"/>
      <c r="DQ243" s="307"/>
      <c r="DR243" s="307"/>
      <c r="DS243" s="307"/>
      <c r="DT243" s="307"/>
      <c r="DU243" s="307"/>
      <c r="DV243" s="307"/>
      <c r="DW243" s="307"/>
      <c r="DX243" s="307"/>
      <c r="DY243" s="307"/>
      <c r="DZ243" s="307"/>
      <c r="EA243" s="307"/>
      <c r="EB243" s="307"/>
      <c r="EC243" s="307"/>
      <c r="ED243" s="307"/>
      <c r="EE243" s="307"/>
      <c r="EF243" s="307"/>
      <c r="EG243" s="307"/>
      <c r="EH243" s="307"/>
      <c r="EI243" s="307"/>
      <c r="EJ243" s="307"/>
      <c r="EK243" s="307"/>
      <c r="EL243" s="307"/>
      <c r="EM243" s="307"/>
      <c r="EN243" s="307"/>
      <c r="EO243" s="307"/>
      <c r="EP243" s="307"/>
      <c r="EQ243" s="307"/>
      <c r="ER243" s="307"/>
      <c r="ES243" s="307"/>
      <c r="ET243" s="307"/>
      <c r="EU243" s="390"/>
      <c r="EV243" s="390"/>
      <c r="EW243" s="307"/>
      <c r="EX243" s="307"/>
      <c r="EY243" s="307"/>
      <c r="EZ243" s="307"/>
      <c r="FA243" s="307"/>
      <c r="FB243" s="307"/>
      <c r="FC243" s="307"/>
      <c r="FD243" s="307"/>
      <c r="FE243" s="307"/>
      <c r="FF243" s="307"/>
      <c r="FG243" s="307"/>
      <c r="FH243" s="307"/>
      <c r="FI243" s="305"/>
      <c r="FJ243" s="305"/>
      <c r="FK243" s="305"/>
      <c r="FL243" s="305"/>
      <c r="FM243" s="305"/>
      <c r="FN243" s="305"/>
      <c r="FO243" s="305"/>
      <c r="FP243" s="305"/>
      <c r="FQ243" s="305"/>
      <c r="FR243" s="305"/>
      <c r="FS243" s="305"/>
      <c r="FT243" s="305"/>
      <c r="FU243" s="305"/>
      <c r="FV243" s="305"/>
      <c r="FW243" s="305"/>
      <c r="FX243" s="305"/>
      <c r="FY243" s="309"/>
      <c r="FZ243" s="305"/>
      <c r="GA243" s="305"/>
      <c r="GB243" s="305"/>
      <c r="GC243" s="305"/>
      <c r="GD243" s="305"/>
      <c r="GE243" s="305"/>
      <c r="GF243" s="305"/>
      <c r="GG243" s="305"/>
      <c r="GH243" s="305"/>
      <c r="GI243" s="324"/>
      <c r="GJ243" s="307"/>
      <c r="GK243" s="307"/>
      <c r="GL243" s="307"/>
      <c r="GM243" s="307"/>
      <c r="GN243" s="307"/>
      <c r="GO243" s="307"/>
      <c r="GP243" s="307"/>
      <c r="GQ243" s="307"/>
      <c r="GR243" s="307"/>
      <c r="GS243" s="307"/>
      <c r="GT243" s="307"/>
      <c r="GU243" s="307"/>
      <c r="GV243" s="307"/>
      <c r="GW243" s="307"/>
      <c r="GX243" s="307"/>
      <c r="GY243" s="307"/>
      <c r="GZ243" s="307"/>
      <c r="HA243" s="307"/>
      <c r="HB243" s="307"/>
      <c r="HC243" s="307"/>
      <c r="HD243" s="307"/>
      <c r="HE243" s="307"/>
      <c r="HF243" s="307"/>
      <c r="HG243" s="307"/>
      <c r="HH243" s="307"/>
      <c r="HI243" s="307"/>
      <c r="HJ243" s="307"/>
      <c r="HK243" s="307"/>
      <c r="HL243" s="307"/>
      <c r="HM243" s="307"/>
      <c r="HN243" s="307"/>
      <c r="HO243" s="307"/>
      <c r="HP243" s="307"/>
      <c r="HQ243" s="307"/>
      <c r="HR243" s="307"/>
      <c r="HS243" s="307"/>
      <c r="HT243" s="307"/>
      <c r="HU243" s="307"/>
      <c r="HV243" s="307"/>
      <c r="HW243" s="307"/>
      <c r="HX243" s="307"/>
      <c r="HY243" s="307"/>
      <c r="HZ243" s="307"/>
      <c r="IA243" s="307"/>
      <c r="IB243" s="307"/>
      <c r="IC243" s="307"/>
      <c r="ID243" s="307"/>
      <c r="IE243" s="307"/>
      <c r="IF243" s="307"/>
      <c r="IG243" s="307"/>
      <c r="IH243" s="307"/>
      <c r="II243" s="307"/>
      <c r="IJ243" s="307"/>
      <c r="IK243" s="307"/>
      <c r="IL243" s="307"/>
      <c r="IM243" s="307"/>
      <c r="IN243" s="307"/>
      <c r="IO243" s="307"/>
      <c r="IP243" s="307"/>
      <c r="IQ243" s="307"/>
      <c r="IR243" s="307"/>
      <c r="IS243" s="307"/>
      <c r="IT243" s="307"/>
      <c r="IU243" s="307"/>
      <c r="IV243" s="307"/>
      <c r="IW243" s="307"/>
      <c r="IX243" s="307"/>
      <c r="IY243" s="307"/>
      <c r="IZ243" s="307"/>
      <c r="JA243" s="307"/>
      <c r="JB243" s="307"/>
      <c r="JC243" s="307"/>
      <c r="JD243" s="307"/>
      <c r="JE243" s="307"/>
      <c r="JF243" s="307"/>
      <c r="JG243" s="307"/>
      <c r="JH243" s="307"/>
      <c r="JI243" s="307"/>
      <c r="JJ243" s="307"/>
      <c r="JK243" s="307"/>
      <c r="JL243" s="307"/>
      <c r="JM243" s="307"/>
      <c r="JN243" s="307"/>
      <c r="JO243" s="307"/>
      <c r="JP243" s="307"/>
      <c r="JQ243" s="307"/>
      <c r="JR243" s="307"/>
      <c r="JS243" s="307"/>
      <c r="JT243" s="307"/>
      <c r="JU243" s="307"/>
      <c r="JV243" s="307"/>
      <c r="JW243" s="307"/>
      <c r="JX243" s="307"/>
      <c r="JY243" s="307"/>
      <c r="JZ243" s="307"/>
      <c r="KA243" s="307"/>
      <c r="KB243" s="307"/>
      <c r="KC243" s="307"/>
      <c r="KD243" s="307"/>
      <c r="KE243" s="307"/>
      <c r="KF243" s="307"/>
      <c r="KG243" s="307"/>
      <c r="KH243" s="396"/>
      <c r="KI243" s="396"/>
      <c r="KJ243" s="396"/>
      <c r="KK243" s="396"/>
      <c r="KL243" s="336"/>
      <c r="KM243" s="336"/>
      <c r="KN243" s="396"/>
      <c r="KO243" s="396"/>
      <c r="KP243" s="336"/>
      <c r="KQ243" s="336"/>
      <c r="KR243" s="336"/>
      <c r="KS243" s="336"/>
      <c r="KT243" s="336"/>
      <c r="KU243" s="193"/>
      <c r="KV243" s="193"/>
      <c r="KW243" s="193"/>
      <c r="KX243" s="193"/>
    </row>
    <row r="244" spans="14:310" s="56" customFormat="1" ht="15" customHeight="1">
      <c r="N244" s="341"/>
      <c r="O244" s="330"/>
      <c r="P244" s="330"/>
      <c r="Q244" s="330"/>
      <c r="R244" s="330"/>
      <c r="S244" s="330"/>
      <c r="T244" s="330"/>
      <c r="U244" s="330"/>
      <c r="W244" s="330"/>
      <c r="X244" s="330"/>
      <c r="Y244" s="330"/>
      <c r="Z244" s="330"/>
      <c r="AA244" s="330"/>
      <c r="AB244" s="330"/>
      <c r="AC244" s="330"/>
      <c r="AD244" s="330"/>
      <c r="AE244" s="330"/>
      <c r="AG244" s="354">
        <v>18</v>
      </c>
      <c r="AH244" s="354"/>
      <c r="AI244" s="356" t="s">
        <v>194</v>
      </c>
      <c r="AJ244" s="356" t="s">
        <v>158</v>
      </c>
      <c r="AK244" s="356" t="s">
        <v>138</v>
      </c>
      <c r="AL244" s="359">
        <v>25</v>
      </c>
      <c r="AM244" s="371" t="s">
        <v>0</v>
      </c>
      <c r="AN244" s="356" t="s">
        <v>87</v>
      </c>
      <c r="AO244" s="359">
        <v>21</v>
      </c>
      <c r="AP244" s="356" t="s">
        <v>162</v>
      </c>
      <c r="AQ244" s="356" t="s">
        <v>162</v>
      </c>
      <c r="AR244" s="356" t="s">
        <v>199</v>
      </c>
      <c r="AS244" s="356" t="s">
        <v>102</v>
      </c>
      <c r="AT244" s="356" t="s">
        <v>234</v>
      </c>
      <c r="AU244" s="356"/>
      <c r="AV244" s="359">
        <v>19</v>
      </c>
      <c r="AW244" s="359">
        <v>26</v>
      </c>
      <c r="AX244" s="405" t="s">
        <v>0</v>
      </c>
      <c r="AY244" s="303">
        <f t="shared" si="77"/>
        <v>43</v>
      </c>
      <c r="AZ244" s="303">
        <f t="shared" si="78"/>
        <v>32</v>
      </c>
      <c r="BA244" s="303">
        <f t="shared" si="79"/>
        <v>23</v>
      </c>
      <c r="BB244" s="303">
        <f t="shared" si="80"/>
        <v>26</v>
      </c>
      <c r="BC244" s="303" t="str">
        <f t="shared" si="81"/>
        <v>-</v>
      </c>
      <c r="BD244" s="303">
        <f t="shared" si="82"/>
        <v>43</v>
      </c>
      <c r="BE244" s="303">
        <f t="shared" si="83"/>
        <v>22</v>
      </c>
      <c r="BF244" s="303">
        <f t="shared" si="84"/>
        <v>29</v>
      </c>
      <c r="BG244" s="303">
        <f t="shared" si="85"/>
        <v>29</v>
      </c>
      <c r="BH244" s="303"/>
      <c r="BI244" s="303">
        <f t="shared" si="86"/>
        <v>45</v>
      </c>
      <c r="BJ244" s="303">
        <f t="shared" si="87"/>
        <v>34</v>
      </c>
      <c r="BK244" s="303">
        <f t="shared" si="88"/>
        <v>109</v>
      </c>
      <c r="BL244" s="303">
        <f t="shared" si="89"/>
        <v>20</v>
      </c>
      <c r="BM244" s="303">
        <f t="shared" si="90"/>
        <v>27</v>
      </c>
      <c r="BN244" s="303">
        <f t="shared" si="91"/>
        <v>16</v>
      </c>
      <c r="CB244" s="378"/>
      <c r="CC244" s="307"/>
      <c r="CD244" s="307"/>
      <c r="CE244" s="307"/>
      <c r="CF244" s="307"/>
      <c r="CG244" s="307"/>
      <c r="CH244" s="307"/>
      <c r="CI244" s="307"/>
      <c r="CJ244" s="307"/>
      <c r="CK244" s="307"/>
      <c r="CL244" s="307"/>
      <c r="CM244" s="307"/>
      <c r="CN244" s="307"/>
      <c r="CO244" s="307"/>
      <c r="CP244" s="307"/>
      <c r="CQ244" s="307"/>
      <c r="CR244" s="307"/>
      <c r="CS244" s="307"/>
      <c r="CT244" s="307"/>
      <c r="CU244" s="307"/>
      <c r="CV244" s="307"/>
      <c r="CW244" s="307"/>
      <c r="CX244" s="307"/>
      <c r="CY244" s="307"/>
      <c r="CZ244" s="307"/>
      <c r="DA244" s="307"/>
      <c r="DB244" s="307"/>
      <c r="DC244" s="307"/>
      <c r="DD244" s="307"/>
      <c r="DE244" s="307"/>
      <c r="DF244" s="307"/>
      <c r="DG244" s="307"/>
      <c r="DH244" s="307"/>
      <c r="DI244" s="390"/>
      <c r="DJ244" s="390"/>
      <c r="DK244" s="307"/>
      <c r="DL244" s="307"/>
      <c r="DM244" s="307"/>
      <c r="DN244" s="307"/>
      <c r="DO244" s="307"/>
      <c r="DP244" s="307"/>
      <c r="DQ244" s="307"/>
      <c r="DR244" s="307"/>
      <c r="DS244" s="307"/>
      <c r="DT244" s="307"/>
      <c r="DU244" s="307"/>
      <c r="DV244" s="307"/>
      <c r="DW244" s="307"/>
      <c r="DX244" s="307"/>
      <c r="DY244" s="307"/>
      <c r="DZ244" s="307"/>
      <c r="EA244" s="307"/>
      <c r="EB244" s="307"/>
      <c r="EC244" s="307"/>
      <c r="ED244" s="307"/>
      <c r="EE244" s="307"/>
      <c r="EF244" s="307"/>
      <c r="EG244" s="307"/>
      <c r="EH244" s="307"/>
      <c r="EI244" s="307"/>
      <c r="EJ244" s="307"/>
      <c r="EK244" s="307"/>
      <c r="EL244" s="307"/>
      <c r="EM244" s="307"/>
      <c r="EN244" s="307"/>
      <c r="EO244" s="307"/>
      <c r="EP244" s="307"/>
      <c r="EQ244" s="307"/>
      <c r="ER244" s="307"/>
      <c r="ES244" s="307"/>
      <c r="ET244" s="307"/>
      <c r="EU244" s="390"/>
      <c r="EV244" s="390"/>
      <c r="EW244" s="307"/>
      <c r="EX244" s="307"/>
      <c r="EY244" s="307"/>
      <c r="EZ244" s="307"/>
      <c r="FA244" s="307"/>
      <c r="FB244" s="307"/>
      <c r="FC244" s="307"/>
      <c r="FD244" s="307"/>
      <c r="FE244" s="307"/>
      <c r="FF244" s="307"/>
      <c r="FG244" s="307"/>
      <c r="FH244" s="307"/>
      <c r="FI244" s="305"/>
      <c r="FJ244" s="305"/>
      <c r="FK244" s="305"/>
      <c r="FL244" s="305"/>
      <c r="FM244" s="305"/>
      <c r="FN244" s="305"/>
      <c r="FO244" s="305"/>
      <c r="FP244" s="305"/>
      <c r="FQ244" s="305"/>
      <c r="FR244" s="305"/>
      <c r="FS244" s="305"/>
      <c r="FT244" s="305"/>
      <c r="FU244" s="305"/>
      <c r="FV244" s="305"/>
      <c r="FW244" s="305"/>
      <c r="FX244" s="305"/>
      <c r="FY244" s="309"/>
      <c r="FZ244" s="305"/>
      <c r="GA244" s="305"/>
      <c r="GB244" s="305"/>
      <c r="GC244" s="305"/>
      <c r="GD244" s="305"/>
      <c r="GE244" s="305"/>
      <c r="GF244" s="305"/>
      <c r="GG244" s="305"/>
      <c r="GH244" s="305"/>
      <c r="GI244" s="324"/>
      <c r="GJ244" s="307"/>
      <c r="GK244" s="307"/>
      <c r="GL244" s="307"/>
      <c r="GM244" s="307"/>
      <c r="GN244" s="307"/>
      <c r="GO244" s="307"/>
      <c r="GP244" s="307"/>
      <c r="GQ244" s="307"/>
      <c r="GR244" s="307"/>
      <c r="GS244" s="307"/>
      <c r="GT244" s="307"/>
      <c r="GU244" s="307"/>
      <c r="GV244" s="307"/>
      <c r="GW244" s="307"/>
      <c r="GX244" s="307"/>
      <c r="GY244" s="307"/>
      <c r="GZ244" s="307"/>
      <c r="HA244" s="307"/>
      <c r="HB244" s="307"/>
      <c r="HC244" s="307"/>
      <c r="HD244" s="307"/>
      <c r="HE244" s="307"/>
      <c r="HF244" s="307"/>
      <c r="HG244" s="307"/>
      <c r="HH244" s="307"/>
      <c r="HI244" s="307"/>
      <c r="HJ244" s="307"/>
      <c r="HK244" s="307"/>
      <c r="HL244" s="307"/>
      <c r="HM244" s="307"/>
      <c r="HN244" s="307"/>
      <c r="HO244" s="307"/>
      <c r="HP244" s="307"/>
      <c r="HQ244" s="307"/>
      <c r="HR244" s="307"/>
      <c r="HS244" s="307"/>
      <c r="HT244" s="307"/>
      <c r="HU244" s="307"/>
      <c r="HV244" s="307"/>
      <c r="HW244" s="307"/>
      <c r="HX244" s="307"/>
      <c r="HY244" s="307"/>
      <c r="HZ244" s="307"/>
      <c r="IA244" s="307"/>
      <c r="IB244" s="307"/>
      <c r="IC244" s="307"/>
      <c r="ID244" s="307"/>
      <c r="IE244" s="307"/>
      <c r="IF244" s="307"/>
      <c r="IG244" s="307"/>
      <c r="IH244" s="307"/>
      <c r="II244" s="307"/>
      <c r="IJ244" s="307"/>
      <c r="IK244" s="307"/>
      <c r="IL244" s="307"/>
      <c r="IM244" s="307"/>
      <c r="IN244" s="307"/>
      <c r="IO244" s="307"/>
      <c r="IP244" s="307"/>
      <c r="IQ244" s="307"/>
      <c r="IR244" s="307"/>
      <c r="IS244" s="307"/>
      <c r="IT244" s="307"/>
      <c r="IU244" s="307"/>
      <c r="IV244" s="307"/>
      <c r="IW244" s="307"/>
      <c r="IX244" s="307"/>
      <c r="IY244" s="307"/>
      <c r="IZ244" s="307"/>
      <c r="JA244" s="307"/>
      <c r="JB244" s="307"/>
      <c r="JC244" s="307"/>
      <c r="JD244" s="307"/>
      <c r="JE244" s="307"/>
      <c r="JF244" s="307"/>
      <c r="JG244" s="307"/>
      <c r="JH244" s="307"/>
      <c r="JI244" s="307"/>
      <c r="JJ244" s="307"/>
      <c r="JK244" s="307"/>
      <c r="JL244" s="307"/>
      <c r="JM244" s="307"/>
      <c r="JN244" s="307"/>
      <c r="JO244" s="307"/>
      <c r="JP244" s="307"/>
      <c r="JQ244" s="307"/>
      <c r="JR244" s="307"/>
      <c r="JS244" s="307"/>
      <c r="JT244" s="307"/>
      <c r="JU244" s="307"/>
      <c r="JV244" s="307"/>
      <c r="JW244" s="307"/>
      <c r="JX244" s="307"/>
      <c r="JY244" s="307"/>
      <c r="JZ244" s="307"/>
      <c r="KA244" s="307"/>
      <c r="KB244" s="307"/>
      <c r="KC244" s="307"/>
      <c r="KD244" s="307"/>
      <c r="KE244" s="307"/>
      <c r="KF244" s="307"/>
      <c r="KG244" s="307"/>
      <c r="KH244" s="396"/>
      <c r="KI244" s="396"/>
      <c r="KJ244" s="396"/>
      <c r="KK244" s="396"/>
      <c r="KL244" s="336"/>
      <c r="KM244" s="336"/>
      <c r="KN244" s="336"/>
      <c r="KO244" s="336"/>
      <c r="KP244" s="336"/>
      <c r="KQ244" s="336"/>
      <c r="KR244" s="336"/>
      <c r="KS244" s="336"/>
      <c r="KT244" s="336"/>
      <c r="KU244" s="193"/>
      <c r="KV244" s="193"/>
      <c r="KW244" s="193"/>
      <c r="KX244" s="193"/>
    </row>
    <row r="245" spans="14:310" s="56" customFormat="1" ht="15" customHeight="1">
      <c r="N245" s="341"/>
      <c r="O245" s="330"/>
      <c r="P245" s="330"/>
      <c r="Q245" s="330"/>
      <c r="R245" s="330"/>
      <c r="S245" s="330"/>
      <c r="T245" s="330"/>
      <c r="U245" s="330"/>
      <c r="W245" s="330"/>
      <c r="X245" s="330"/>
      <c r="Y245" s="330"/>
      <c r="Z245" s="330"/>
      <c r="AA245" s="330"/>
      <c r="AB245" s="330"/>
      <c r="AC245" s="330"/>
      <c r="AD245" s="330"/>
      <c r="AE245" s="330"/>
      <c r="AG245" s="354">
        <v>19</v>
      </c>
      <c r="AH245" s="354"/>
      <c r="AI245" s="356" t="s">
        <v>636</v>
      </c>
      <c r="AJ245" s="356" t="s">
        <v>637</v>
      </c>
      <c r="AK245" s="356" t="s">
        <v>638</v>
      </c>
      <c r="AL245" s="356" t="s">
        <v>74</v>
      </c>
      <c r="AM245" s="371" t="s">
        <v>0</v>
      </c>
      <c r="AN245" s="356" t="s">
        <v>636</v>
      </c>
      <c r="AO245" s="356" t="s">
        <v>273</v>
      </c>
      <c r="AP245" s="356" t="s">
        <v>623</v>
      </c>
      <c r="AQ245" s="356" t="s">
        <v>639</v>
      </c>
      <c r="AR245" s="359">
        <v>45</v>
      </c>
      <c r="AS245" s="356" t="s">
        <v>328</v>
      </c>
      <c r="AT245" s="356" t="s">
        <v>640</v>
      </c>
      <c r="AU245" s="356"/>
      <c r="AV245" s="356" t="s">
        <v>641</v>
      </c>
      <c r="AW245" s="356" t="s">
        <v>642</v>
      </c>
      <c r="AX245" s="356" t="s">
        <v>169</v>
      </c>
      <c r="AY245" s="303">
        <f>IF(AI245="-",AI245,IF(ISNUMBER(AI245),AI245,MID(AI245,(FIND("-",AI245)+1),3)+1))</f>
        <v>69</v>
      </c>
      <c r="AZ245" s="303">
        <f>IF(AJ245="-",AJ245,IF(ISNUMBER(AJ245),AJ245,MID(AJ245,(FIND("-",AJ245)+1),3)+1))</f>
        <v>45</v>
      </c>
      <c r="BA245" s="303">
        <f>IF(AK245="-",AK245,IF(ISNUMBER(AK245),AK245,MID(AK245,(FIND("-",AK245)+1),3)+1))</f>
        <v>33</v>
      </c>
      <c r="BB245" s="303">
        <f>IF(AL245="-",AL245,IF(ISNUMBER(AL245),AL245,MID(AL245,(FIND("-",AL245)+1),3)+1))</f>
        <v>29</v>
      </c>
      <c r="BC245" s="303">
        <v>66</v>
      </c>
      <c r="BD245" s="303">
        <f>IF(AN245="-",AN245,IF(ISNUMBER(AN245),AN245,MID(AN245,(FIND("-",AN245)+1),3)+1))</f>
        <v>69</v>
      </c>
      <c r="BE245" s="303">
        <f>IF(AO245="-",AO245,IF(ISNUMBER(AO245),AO245,MID(AO245,(FIND("-",AO245)+1),3)+1))</f>
        <v>31</v>
      </c>
      <c r="BF245" s="303">
        <f>IF(AP245="-",AP245,IF(ISNUMBER(AP245),AP245,MID(AP245,(FIND("-",AP245)+1),3)+1))</f>
        <v>36</v>
      </c>
      <c r="BG245" s="303">
        <f>IF(AQ245="-",AQ245,IF(ISNUMBER(AQ245),AQ245,MID(AQ245,(FIND("-",AQ245)+1),3)+1))</f>
        <v>43</v>
      </c>
      <c r="BH245" s="303"/>
      <c r="BI245" s="303">
        <v>46</v>
      </c>
      <c r="BJ245" s="303">
        <f>IF(AS245="-",AS245,IF(ISNUMBER(AS245),AS245,MID(AS245,(FIND("-",AS245)+1),3)+1))</f>
        <v>39</v>
      </c>
      <c r="BK245" s="303">
        <f>IF(AT245="-",AT245,IF(ISNUMBER(AT245),AT245,MID(AT245,(FIND("-",AT245)+1),3)+1))</f>
        <v>137</v>
      </c>
      <c r="BL245" s="303">
        <f>IF(AV245="-",AV245,IF(ISNUMBER(AV245),AV245,MID(AV245,(FIND("-",AV245)+1),3)+1))</f>
        <v>34</v>
      </c>
      <c r="BM245" s="303">
        <f>IF(AW245="-",AW245,IF(ISNUMBER(AW245),AW245,MID(AW245,(FIND("-",AW245)+1),3)+1))</f>
        <v>35</v>
      </c>
      <c r="BN245" s="303">
        <f>IF(AX245="-",AX245,IF(ISNUMBER(AX245),AX245,MID(AX245,(FIND("-",AX245)+1),3)+1))</f>
        <v>22</v>
      </c>
      <c r="CB245" s="378"/>
      <c r="CC245" s="307"/>
      <c r="CD245" s="307"/>
      <c r="CE245" s="307"/>
      <c r="CF245" s="307"/>
      <c r="CG245" s="307"/>
      <c r="CH245" s="307"/>
      <c r="CI245" s="307"/>
      <c r="CJ245" s="307"/>
      <c r="CK245" s="307"/>
      <c r="CL245" s="307"/>
      <c r="CM245" s="307"/>
      <c r="CN245" s="307"/>
      <c r="CO245" s="307"/>
      <c r="CP245" s="307"/>
      <c r="CQ245" s="307"/>
      <c r="CR245" s="307"/>
      <c r="CS245" s="307"/>
      <c r="CT245" s="307"/>
      <c r="CU245" s="307"/>
      <c r="CV245" s="307"/>
      <c r="CW245" s="307"/>
      <c r="CX245" s="307"/>
      <c r="CY245" s="307"/>
      <c r="CZ245" s="307"/>
      <c r="DA245" s="307"/>
      <c r="DB245" s="307"/>
      <c r="DC245" s="307"/>
      <c r="DD245" s="307"/>
      <c r="DE245" s="307"/>
      <c r="DF245" s="307"/>
      <c r="DG245" s="307"/>
      <c r="DH245" s="307"/>
      <c r="DI245" s="390"/>
      <c r="DJ245" s="390"/>
      <c r="DK245" s="307"/>
      <c r="DL245" s="307"/>
      <c r="DM245" s="307"/>
      <c r="DN245" s="307"/>
      <c r="DO245" s="307"/>
      <c r="DP245" s="307"/>
      <c r="DQ245" s="307"/>
      <c r="DR245" s="307"/>
      <c r="DS245" s="307"/>
      <c r="DT245" s="307"/>
      <c r="DU245" s="307"/>
      <c r="DV245" s="307"/>
      <c r="DW245" s="307"/>
      <c r="DX245" s="307"/>
      <c r="DY245" s="307"/>
      <c r="DZ245" s="307"/>
      <c r="EA245" s="307"/>
      <c r="EB245" s="307"/>
      <c r="EC245" s="307"/>
      <c r="ED245" s="307"/>
      <c r="EE245" s="307"/>
      <c r="EF245" s="307"/>
      <c r="EG245" s="307"/>
      <c r="EH245" s="307"/>
      <c r="EI245" s="307"/>
      <c r="EJ245" s="307"/>
      <c r="EK245" s="307"/>
      <c r="EL245" s="307"/>
      <c r="EM245" s="307"/>
      <c r="EN245" s="307"/>
      <c r="EO245" s="307"/>
      <c r="EP245" s="307"/>
      <c r="EQ245" s="307"/>
      <c r="ER245" s="307"/>
      <c r="ES245" s="307"/>
      <c r="ET245" s="307"/>
      <c r="EU245" s="390"/>
      <c r="EV245" s="390"/>
      <c r="EW245" s="307"/>
      <c r="EX245" s="307"/>
      <c r="EY245" s="307"/>
      <c r="EZ245" s="307"/>
      <c r="FA245" s="307"/>
      <c r="FB245" s="307"/>
      <c r="FC245" s="307"/>
      <c r="FD245" s="307"/>
      <c r="FE245" s="307"/>
      <c r="FF245" s="307"/>
      <c r="FG245" s="307"/>
      <c r="FH245" s="307"/>
      <c r="FI245" s="305"/>
      <c r="FJ245" s="305"/>
      <c r="FK245" s="305"/>
      <c r="FL245" s="305"/>
      <c r="FM245" s="305"/>
      <c r="FN245" s="305"/>
      <c r="FO245" s="305"/>
      <c r="FP245" s="305"/>
      <c r="FQ245" s="305"/>
      <c r="FR245" s="305"/>
      <c r="FS245" s="305"/>
      <c r="FT245" s="305"/>
      <c r="FU245" s="305"/>
      <c r="FV245" s="305"/>
      <c r="FW245" s="305"/>
      <c r="FX245" s="305"/>
      <c r="FY245" s="309"/>
      <c r="FZ245" s="305"/>
      <c r="GA245" s="305"/>
      <c r="GB245" s="305"/>
      <c r="GC245" s="305"/>
      <c r="GD245" s="305"/>
      <c r="GE245" s="305"/>
      <c r="GF245" s="305"/>
      <c r="GG245" s="305"/>
      <c r="GH245" s="305"/>
      <c r="GI245" s="324"/>
      <c r="GJ245" s="307"/>
      <c r="GK245" s="307"/>
      <c r="GL245" s="307"/>
      <c r="GM245" s="307"/>
      <c r="GN245" s="307"/>
      <c r="GO245" s="307"/>
      <c r="GP245" s="307"/>
      <c r="GQ245" s="307"/>
      <c r="GR245" s="307"/>
      <c r="GS245" s="307"/>
      <c r="GT245" s="307"/>
      <c r="GU245" s="307"/>
      <c r="GV245" s="307"/>
      <c r="GW245" s="307"/>
      <c r="GX245" s="307"/>
      <c r="GY245" s="307"/>
      <c r="GZ245" s="307"/>
      <c r="HA245" s="307"/>
      <c r="HB245" s="307"/>
      <c r="HC245" s="307"/>
      <c r="HD245" s="307"/>
      <c r="HE245" s="307"/>
      <c r="HF245" s="307"/>
      <c r="HG245" s="307"/>
      <c r="HH245" s="307"/>
      <c r="HI245" s="307"/>
      <c r="HJ245" s="307"/>
      <c r="HK245" s="307"/>
      <c r="HL245" s="307"/>
      <c r="HM245" s="307"/>
      <c r="HN245" s="307"/>
      <c r="HO245" s="307"/>
      <c r="HP245" s="307"/>
      <c r="HQ245" s="307"/>
      <c r="HR245" s="307"/>
      <c r="HS245" s="307"/>
      <c r="HT245" s="307"/>
      <c r="HU245" s="307"/>
      <c r="HV245" s="307"/>
      <c r="HW245" s="307"/>
      <c r="HX245" s="307"/>
      <c r="HY245" s="307"/>
      <c r="HZ245" s="307"/>
      <c r="IA245" s="307"/>
      <c r="IB245" s="307"/>
      <c r="IC245" s="307"/>
      <c r="ID245" s="307"/>
      <c r="IE245" s="307"/>
      <c r="IF245" s="307"/>
      <c r="IG245" s="307"/>
      <c r="IH245" s="307"/>
      <c r="II245" s="307"/>
      <c r="IJ245" s="307"/>
      <c r="IK245" s="307"/>
      <c r="IL245" s="307"/>
      <c r="IM245" s="307"/>
      <c r="IN245" s="307"/>
      <c r="IO245" s="307"/>
      <c r="IP245" s="307"/>
      <c r="IQ245" s="307"/>
      <c r="IR245" s="307"/>
      <c r="IS245" s="307"/>
      <c r="IT245" s="307"/>
      <c r="IU245" s="307"/>
      <c r="IV245" s="307"/>
      <c r="IW245" s="307"/>
      <c r="IX245" s="307"/>
      <c r="IY245" s="307"/>
      <c r="IZ245" s="307"/>
      <c r="JA245" s="307"/>
      <c r="JB245" s="307"/>
      <c r="JC245" s="307"/>
      <c r="JD245" s="307"/>
      <c r="JE245" s="307"/>
      <c r="JF245" s="307"/>
      <c r="JG245" s="307"/>
      <c r="JH245" s="307"/>
      <c r="JI245" s="307"/>
      <c r="JJ245" s="307"/>
      <c r="JK245" s="307"/>
      <c r="JL245" s="307"/>
      <c r="JM245" s="307"/>
      <c r="JN245" s="307"/>
      <c r="JO245" s="307"/>
      <c r="JP245" s="307"/>
      <c r="JQ245" s="307"/>
      <c r="JR245" s="307"/>
      <c r="JS245" s="307"/>
      <c r="JT245" s="307"/>
      <c r="JU245" s="307"/>
      <c r="JV245" s="307"/>
      <c r="JW245" s="307"/>
      <c r="JX245" s="307"/>
      <c r="JY245" s="307"/>
      <c r="JZ245" s="307"/>
      <c r="KA245" s="307"/>
      <c r="KB245" s="307"/>
      <c r="KC245" s="307"/>
      <c r="KD245" s="307"/>
      <c r="KE245" s="307"/>
      <c r="KF245" s="307"/>
      <c r="KG245" s="307"/>
      <c r="KH245" s="396"/>
      <c r="KI245" s="396"/>
      <c r="KJ245" s="396"/>
      <c r="KK245" s="396"/>
      <c r="KL245" s="336"/>
      <c r="KM245" s="336"/>
      <c r="KN245" s="336"/>
      <c r="KO245" s="336"/>
      <c r="KP245" s="336"/>
      <c r="KQ245" s="336"/>
      <c r="KR245" s="336"/>
      <c r="KS245" s="336"/>
      <c r="KT245" s="336"/>
      <c r="KU245" s="193"/>
      <c r="KV245" s="193"/>
      <c r="KW245" s="193"/>
      <c r="KX245" s="193"/>
    </row>
    <row r="246" spans="14:310" s="56" customFormat="1" ht="15" customHeight="1">
      <c r="N246" s="341"/>
      <c r="O246" s="330"/>
      <c r="P246" s="330"/>
      <c r="Q246" s="330"/>
      <c r="R246" s="330"/>
      <c r="S246" s="330"/>
      <c r="T246" s="330"/>
      <c r="U246" s="330"/>
      <c r="W246" s="330"/>
      <c r="X246" s="330"/>
      <c r="Y246" s="330"/>
      <c r="Z246" s="330"/>
      <c r="AA246" s="330"/>
      <c r="AB246" s="330"/>
      <c r="AC246" s="330"/>
      <c r="AD246" s="330"/>
      <c r="AE246" s="330"/>
      <c r="AG246" s="303"/>
      <c r="AH246" s="303"/>
      <c r="AI246" s="362"/>
      <c r="AJ246" s="362"/>
      <c r="AK246" s="362"/>
      <c r="AL246" s="362"/>
      <c r="AM246" s="362"/>
      <c r="AN246" s="362"/>
      <c r="AO246" s="362"/>
      <c r="AP246" s="362"/>
      <c r="AQ246" s="362"/>
      <c r="AR246" s="362"/>
      <c r="AS246" s="362"/>
      <c r="AT246" s="362"/>
      <c r="AU246" s="362"/>
      <c r="AV246" s="362"/>
      <c r="AW246" s="362"/>
      <c r="AX246" s="362"/>
      <c r="AY246" s="303"/>
      <c r="AZ246" s="303"/>
      <c r="BA246" s="303"/>
      <c r="BB246" s="303"/>
      <c r="BC246" s="303"/>
      <c r="BD246" s="303"/>
      <c r="BE246" s="303"/>
      <c r="BF246" s="303"/>
      <c r="BG246" s="303"/>
      <c r="BH246" s="303"/>
      <c r="BI246" s="303"/>
      <c r="BJ246" s="303"/>
      <c r="BK246" s="303"/>
      <c r="BL246" s="303"/>
      <c r="BM246" s="303"/>
      <c r="BN246" s="303"/>
      <c r="CB246" s="378"/>
      <c r="CC246" s="307"/>
      <c r="CD246" s="307"/>
      <c r="CE246" s="307"/>
      <c r="CF246" s="307"/>
      <c r="CG246" s="307"/>
      <c r="CH246" s="307"/>
      <c r="CI246" s="307"/>
      <c r="CJ246" s="307"/>
      <c r="CK246" s="307"/>
      <c r="CL246" s="307"/>
      <c r="CM246" s="307"/>
      <c r="CN246" s="307"/>
      <c r="CO246" s="307"/>
      <c r="CP246" s="307"/>
      <c r="CQ246" s="307"/>
      <c r="CR246" s="307"/>
      <c r="CS246" s="307"/>
      <c r="CT246" s="307"/>
      <c r="CU246" s="307"/>
      <c r="CV246" s="307"/>
      <c r="CW246" s="307"/>
      <c r="CX246" s="307"/>
      <c r="CY246" s="307"/>
      <c r="CZ246" s="307"/>
      <c r="DA246" s="307"/>
      <c r="DB246" s="307"/>
      <c r="DC246" s="307"/>
      <c r="DD246" s="307"/>
      <c r="DE246" s="307"/>
      <c r="DF246" s="307"/>
      <c r="DG246" s="307"/>
      <c r="DH246" s="307"/>
      <c r="DI246" s="390"/>
      <c r="DJ246" s="390"/>
      <c r="DK246" s="307"/>
      <c r="DL246" s="307"/>
      <c r="DM246" s="307"/>
      <c r="DN246" s="307"/>
      <c r="DO246" s="307"/>
      <c r="DP246" s="307"/>
      <c r="DQ246" s="307"/>
      <c r="DR246" s="307"/>
      <c r="DS246" s="307"/>
      <c r="DT246" s="307"/>
      <c r="DU246" s="307"/>
      <c r="DV246" s="307"/>
      <c r="DW246" s="307"/>
      <c r="DX246" s="307"/>
      <c r="DY246" s="307"/>
      <c r="DZ246" s="307"/>
      <c r="EA246" s="307"/>
      <c r="EB246" s="307"/>
      <c r="EC246" s="307"/>
      <c r="ED246" s="307"/>
      <c r="EE246" s="307"/>
      <c r="EF246" s="307"/>
      <c r="EG246" s="307"/>
      <c r="EH246" s="307"/>
      <c r="EI246" s="307"/>
      <c r="EJ246" s="307"/>
      <c r="EK246" s="307"/>
      <c r="EL246" s="307"/>
      <c r="EM246" s="307"/>
      <c r="EN246" s="307"/>
      <c r="EO246" s="307"/>
      <c r="EP246" s="307"/>
      <c r="EQ246" s="307"/>
      <c r="ER246" s="307"/>
      <c r="ES246" s="307"/>
      <c r="ET246" s="307"/>
      <c r="EU246" s="390"/>
      <c r="EV246" s="390"/>
      <c r="EW246" s="307"/>
      <c r="EX246" s="307"/>
      <c r="EY246" s="307"/>
      <c r="EZ246" s="307"/>
      <c r="FA246" s="307"/>
      <c r="FB246" s="307"/>
      <c r="FC246" s="307"/>
      <c r="FD246" s="307"/>
      <c r="FE246" s="307"/>
      <c r="FF246" s="307"/>
      <c r="FG246" s="307"/>
      <c r="FH246" s="307"/>
      <c r="FI246" s="305"/>
      <c r="FJ246" s="305"/>
      <c r="FK246" s="305"/>
      <c r="FL246" s="305"/>
      <c r="FM246" s="305"/>
      <c r="FN246" s="305"/>
      <c r="FO246" s="305"/>
      <c r="FP246" s="305"/>
      <c r="FQ246" s="305"/>
      <c r="FR246" s="305"/>
      <c r="FS246" s="305"/>
      <c r="FT246" s="305"/>
      <c r="FU246" s="305"/>
      <c r="FV246" s="305"/>
      <c r="FW246" s="305"/>
      <c r="FX246" s="305"/>
      <c r="FY246" s="309"/>
      <c r="FZ246" s="305"/>
      <c r="GA246" s="305"/>
      <c r="GB246" s="305"/>
      <c r="GC246" s="305"/>
      <c r="GD246" s="305"/>
      <c r="GE246" s="305"/>
      <c r="GF246" s="305"/>
      <c r="GG246" s="305"/>
      <c r="GH246" s="305"/>
      <c r="GI246" s="324"/>
      <c r="GJ246" s="307"/>
      <c r="GK246" s="307"/>
      <c r="GL246" s="307"/>
      <c r="GM246" s="307"/>
      <c r="GN246" s="307"/>
      <c r="GO246" s="307"/>
      <c r="GP246" s="307"/>
      <c r="GQ246" s="307"/>
      <c r="GR246" s="307"/>
      <c r="GS246" s="307"/>
      <c r="GT246" s="307"/>
      <c r="GU246" s="307"/>
      <c r="GV246" s="307"/>
      <c r="GW246" s="307"/>
      <c r="GX246" s="307"/>
      <c r="GY246" s="307"/>
      <c r="GZ246" s="307"/>
      <c r="HA246" s="307"/>
      <c r="HB246" s="307"/>
      <c r="HC246" s="307"/>
      <c r="HD246" s="307"/>
      <c r="HE246" s="307"/>
      <c r="HF246" s="307"/>
      <c r="HG246" s="307"/>
      <c r="HH246" s="307"/>
      <c r="HI246" s="307"/>
      <c r="HJ246" s="307"/>
      <c r="HK246" s="307"/>
      <c r="HL246" s="307"/>
      <c r="HM246" s="307"/>
      <c r="HN246" s="307"/>
      <c r="HO246" s="307"/>
      <c r="HP246" s="307"/>
      <c r="HQ246" s="307"/>
      <c r="HR246" s="307"/>
      <c r="HS246" s="307"/>
      <c r="HT246" s="307"/>
      <c r="HU246" s="307"/>
      <c r="HV246" s="307"/>
      <c r="HW246" s="307"/>
      <c r="HX246" s="307"/>
      <c r="HY246" s="307"/>
      <c r="HZ246" s="307"/>
      <c r="IA246" s="307"/>
      <c r="IB246" s="307"/>
      <c r="IC246" s="307"/>
      <c r="ID246" s="307"/>
      <c r="IE246" s="307"/>
      <c r="IF246" s="307"/>
      <c r="IG246" s="307"/>
      <c r="IH246" s="307"/>
      <c r="II246" s="307"/>
      <c r="IJ246" s="307"/>
      <c r="IK246" s="307"/>
      <c r="IL246" s="307"/>
      <c r="IM246" s="307"/>
      <c r="IN246" s="307"/>
      <c r="IO246" s="307"/>
      <c r="IP246" s="307"/>
      <c r="IQ246" s="307"/>
      <c r="IR246" s="307"/>
      <c r="IS246" s="307"/>
      <c r="IT246" s="307"/>
      <c r="IU246" s="307"/>
      <c r="IV246" s="307"/>
      <c r="IW246" s="307"/>
      <c r="IX246" s="307"/>
      <c r="IY246" s="307"/>
      <c r="IZ246" s="307"/>
      <c r="JA246" s="307"/>
      <c r="JB246" s="307"/>
      <c r="JC246" s="307"/>
      <c r="JD246" s="307"/>
      <c r="JE246" s="307"/>
      <c r="JF246" s="307"/>
      <c r="JG246" s="307"/>
      <c r="JH246" s="307"/>
      <c r="JI246" s="307"/>
      <c r="JJ246" s="307"/>
      <c r="JK246" s="307"/>
      <c r="JL246" s="307"/>
      <c r="JM246" s="307"/>
      <c r="JN246" s="307"/>
      <c r="JO246" s="307"/>
      <c r="JP246" s="307"/>
      <c r="JQ246" s="307"/>
      <c r="JR246" s="307"/>
      <c r="JS246" s="307"/>
      <c r="JT246" s="307"/>
      <c r="JU246" s="307"/>
      <c r="JV246" s="307"/>
      <c r="JW246" s="307"/>
      <c r="JX246" s="307"/>
      <c r="JY246" s="307"/>
      <c r="JZ246" s="307"/>
      <c r="KA246" s="307"/>
      <c r="KB246" s="307"/>
      <c r="KC246" s="307"/>
      <c r="KD246" s="307"/>
      <c r="KE246" s="307"/>
      <c r="KF246" s="307"/>
      <c r="KG246" s="307"/>
      <c r="KH246" s="406"/>
      <c r="KI246" s="406"/>
      <c r="KJ246" s="316"/>
      <c r="KK246" s="316"/>
      <c r="KL246" s="316"/>
      <c r="KM246" s="336"/>
      <c r="KN246" s="336"/>
      <c r="KO246" s="336"/>
      <c r="KP246" s="336"/>
      <c r="KQ246" s="336"/>
      <c r="KR246" s="336"/>
      <c r="KS246" s="336"/>
      <c r="KT246" s="336"/>
      <c r="KU246" s="193"/>
      <c r="KV246" s="193"/>
      <c r="KW246" s="193"/>
      <c r="KX246" s="193"/>
    </row>
    <row r="247" spans="14:310" s="56" customFormat="1" ht="15" customHeight="1">
      <c r="N247" s="341"/>
      <c r="O247" s="330"/>
      <c r="P247" s="330"/>
      <c r="Q247" s="330"/>
      <c r="R247" s="330"/>
      <c r="S247" s="330"/>
      <c r="T247" s="330"/>
      <c r="U247" s="330"/>
      <c r="W247" s="330"/>
      <c r="X247" s="330"/>
      <c r="Y247" s="330"/>
      <c r="Z247" s="330"/>
      <c r="AA247" s="330"/>
      <c r="AB247" s="330"/>
      <c r="AC247" s="330"/>
      <c r="AD247" s="330"/>
      <c r="AE247" s="330"/>
      <c r="AG247" s="303"/>
      <c r="AH247" s="303"/>
      <c r="AI247" s="362"/>
      <c r="AJ247" s="362"/>
      <c r="AK247" s="362"/>
      <c r="AL247" s="362"/>
      <c r="AM247" s="362"/>
      <c r="AN247" s="362"/>
      <c r="AO247" s="362"/>
      <c r="AP247" s="362"/>
      <c r="AQ247" s="362"/>
      <c r="AR247" s="362"/>
      <c r="AS247" s="362"/>
      <c r="AT247" s="362"/>
      <c r="AU247" s="362"/>
      <c r="AV247" s="362"/>
      <c r="AW247" s="362"/>
      <c r="AX247" s="362"/>
      <c r="AY247" s="303"/>
      <c r="AZ247" s="303"/>
      <c r="BA247" s="303"/>
      <c r="BB247" s="303"/>
      <c r="BC247" s="303"/>
      <c r="BD247" s="303"/>
      <c r="BE247" s="303"/>
      <c r="BF247" s="303"/>
      <c r="BG247" s="303"/>
      <c r="BH247" s="303"/>
      <c r="BI247" s="303"/>
      <c r="BJ247" s="303"/>
      <c r="BK247" s="303"/>
      <c r="BL247" s="303"/>
      <c r="BM247" s="303"/>
      <c r="BN247" s="303"/>
      <c r="CB247" s="378"/>
      <c r="CC247" s="307"/>
      <c r="CD247" s="307"/>
      <c r="CE247" s="307"/>
      <c r="CF247" s="307"/>
      <c r="CG247" s="307"/>
      <c r="CH247" s="307"/>
      <c r="CI247" s="307"/>
      <c r="CJ247" s="307"/>
      <c r="CK247" s="307"/>
      <c r="CL247" s="307"/>
      <c r="CM247" s="307"/>
      <c r="CN247" s="307"/>
      <c r="CO247" s="307"/>
      <c r="CP247" s="307"/>
      <c r="CQ247" s="307"/>
      <c r="CR247" s="307"/>
      <c r="CS247" s="307"/>
      <c r="CT247" s="307"/>
      <c r="CU247" s="307"/>
      <c r="CV247" s="307"/>
      <c r="CW247" s="307"/>
      <c r="CX247" s="307"/>
      <c r="CY247" s="307"/>
      <c r="CZ247" s="307"/>
      <c r="DA247" s="307"/>
      <c r="DB247" s="307"/>
      <c r="DC247" s="307"/>
      <c r="DD247" s="307"/>
      <c r="DE247" s="307"/>
      <c r="DF247" s="307"/>
      <c r="DG247" s="307"/>
      <c r="DH247" s="307"/>
      <c r="DI247" s="390"/>
      <c r="DJ247" s="390"/>
      <c r="DK247" s="307"/>
      <c r="DL247" s="307"/>
      <c r="DM247" s="307"/>
      <c r="DN247" s="307"/>
      <c r="DO247" s="307"/>
      <c r="DP247" s="307"/>
      <c r="DQ247" s="307"/>
      <c r="DR247" s="307"/>
      <c r="DS247" s="307"/>
      <c r="DT247" s="307"/>
      <c r="DU247" s="307"/>
      <c r="DV247" s="307"/>
      <c r="DW247" s="307"/>
      <c r="DX247" s="307"/>
      <c r="DY247" s="307"/>
      <c r="DZ247" s="307"/>
      <c r="EA247" s="307"/>
      <c r="EB247" s="307"/>
      <c r="EC247" s="307"/>
      <c r="ED247" s="307"/>
      <c r="EE247" s="307"/>
      <c r="EF247" s="307"/>
      <c r="EG247" s="307"/>
      <c r="EH247" s="307"/>
      <c r="EI247" s="307"/>
      <c r="EJ247" s="307"/>
      <c r="EK247" s="307"/>
      <c r="EL247" s="307"/>
      <c r="EM247" s="307"/>
      <c r="EN247" s="307"/>
      <c r="EO247" s="307"/>
      <c r="EP247" s="307"/>
      <c r="EQ247" s="307"/>
      <c r="ER247" s="307"/>
      <c r="ES247" s="307"/>
      <c r="ET247" s="307"/>
      <c r="EU247" s="390"/>
      <c r="EV247" s="390"/>
      <c r="EW247" s="307"/>
      <c r="EX247" s="307"/>
      <c r="EY247" s="307"/>
      <c r="EZ247" s="307"/>
      <c r="FA247" s="307"/>
      <c r="FB247" s="307"/>
      <c r="FC247" s="307"/>
      <c r="FD247" s="307"/>
      <c r="FE247" s="307"/>
      <c r="FF247" s="307"/>
      <c r="FG247" s="307"/>
      <c r="FH247" s="307"/>
      <c r="FI247" s="305"/>
      <c r="FJ247" s="305"/>
      <c r="FK247" s="305"/>
      <c r="FL247" s="305"/>
      <c r="FM247" s="305"/>
      <c r="FN247" s="305"/>
      <c r="FO247" s="305"/>
      <c r="FP247" s="305"/>
      <c r="FQ247" s="305"/>
      <c r="FR247" s="305"/>
      <c r="FS247" s="305"/>
      <c r="FT247" s="305"/>
      <c r="FU247" s="305"/>
      <c r="FV247" s="305"/>
      <c r="FW247" s="305"/>
      <c r="FX247" s="305"/>
      <c r="FY247" s="309"/>
      <c r="FZ247" s="305"/>
      <c r="GA247" s="305"/>
      <c r="GB247" s="305"/>
      <c r="GC247" s="305"/>
      <c r="GD247" s="305"/>
      <c r="GE247" s="305"/>
      <c r="GF247" s="305"/>
      <c r="GG247" s="305"/>
      <c r="GH247" s="305"/>
      <c r="GI247" s="324"/>
      <c r="GJ247" s="307"/>
      <c r="GK247" s="307"/>
      <c r="GL247" s="307"/>
      <c r="GM247" s="307"/>
      <c r="GN247" s="307"/>
      <c r="GO247" s="307"/>
      <c r="GP247" s="307"/>
      <c r="GQ247" s="307"/>
      <c r="GR247" s="307"/>
      <c r="GS247" s="307"/>
      <c r="GT247" s="307"/>
      <c r="GU247" s="307"/>
      <c r="GV247" s="307"/>
      <c r="GW247" s="307"/>
      <c r="GX247" s="307"/>
      <c r="GY247" s="307"/>
      <c r="GZ247" s="307"/>
      <c r="HA247" s="307"/>
      <c r="HB247" s="307"/>
      <c r="HC247" s="307"/>
      <c r="HD247" s="307"/>
      <c r="HE247" s="307"/>
      <c r="HF247" s="307"/>
      <c r="HG247" s="307"/>
      <c r="HH247" s="307"/>
      <c r="HI247" s="307"/>
      <c r="HJ247" s="307"/>
      <c r="HK247" s="307"/>
      <c r="HL247" s="307"/>
      <c r="HM247" s="307"/>
      <c r="HN247" s="307"/>
      <c r="HO247" s="307"/>
      <c r="HP247" s="307"/>
      <c r="HQ247" s="307"/>
      <c r="HR247" s="307"/>
      <c r="HS247" s="307"/>
      <c r="HT247" s="307"/>
      <c r="HU247" s="307"/>
      <c r="HV247" s="307"/>
      <c r="HW247" s="307"/>
      <c r="HX247" s="307"/>
      <c r="HY247" s="307"/>
      <c r="HZ247" s="307"/>
      <c r="IA247" s="307"/>
      <c r="IB247" s="307"/>
      <c r="IC247" s="307"/>
      <c r="ID247" s="307"/>
      <c r="IE247" s="307"/>
      <c r="IF247" s="307"/>
      <c r="IG247" s="307"/>
      <c r="IH247" s="307"/>
      <c r="II247" s="307"/>
      <c r="IJ247" s="307"/>
      <c r="IK247" s="307"/>
      <c r="IL247" s="307"/>
      <c r="IM247" s="307"/>
      <c r="IN247" s="307"/>
      <c r="IO247" s="307"/>
      <c r="IP247" s="307"/>
      <c r="IQ247" s="307"/>
      <c r="IR247" s="307"/>
      <c r="IS247" s="307"/>
      <c r="IT247" s="307"/>
      <c r="IU247" s="307"/>
      <c r="IV247" s="307"/>
      <c r="IW247" s="307"/>
      <c r="IX247" s="307"/>
      <c r="IY247" s="307"/>
      <c r="IZ247" s="307"/>
      <c r="JA247" s="307"/>
      <c r="JB247" s="307"/>
      <c r="JC247" s="307"/>
      <c r="JD247" s="307"/>
      <c r="JE247" s="307"/>
      <c r="JF247" s="307"/>
      <c r="JG247" s="307"/>
      <c r="JH247" s="307"/>
      <c r="JI247" s="307"/>
      <c r="JJ247" s="307"/>
      <c r="JK247" s="307"/>
      <c r="JL247" s="307"/>
      <c r="JM247" s="307"/>
      <c r="JN247" s="307"/>
      <c r="JO247" s="307"/>
      <c r="JP247" s="307"/>
      <c r="JQ247" s="307"/>
      <c r="JR247" s="307"/>
      <c r="JS247" s="307"/>
      <c r="JT247" s="307"/>
      <c r="JU247" s="307"/>
      <c r="JV247" s="307"/>
      <c r="JW247" s="307"/>
      <c r="JX247" s="307"/>
      <c r="JY247" s="307"/>
      <c r="JZ247" s="307"/>
      <c r="KA247" s="307"/>
      <c r="KB247" s="307"/>
      <c r="KC247" s="307"/>
      <c r="KD247" s="307"/>
      <c r="KE247" s="307"/>
      <c r="KF247" s="307"/>
      <c r="KG247" s="307"/>
      <c r="KH247" s="681"/>
      <c r="KI247" s="681"/>
      <c r="KJ247" s="681"/>
      <c r="KK247" s="681"/>
      <c r="KL247" s="681"/>
      <c r="KM247" s="307"/>
      <c r="KN247" s="307"/>
      <c r="KO247" s="307"/>
      <c r="KP247" s="307"/>
      <c r="KQ247" s="307"/>
      <c r="KR247" s="307"/>
      <c r="KS247" s="307"/>
      <c r="KT247" s="307"/>
    </row>
    <row r="248" spans="14:310" s="56" customFormat="1" ht="15" customHeight="1">
      <c r="N248" s="341"/>
      <c r="O248" s="330"/>
      <c r="P248" s="330"/>
      <c r="Q248" s="330"/>
      <c r="R248" s="330"/>
      <c r="S248" s="330"/>
      <c r="T248" s="330"/>
      <c r="U248" s="330"/>
      <c r="W248" s="330"/>
      <c r="X248" s="330"/>
      <c r="Y248" s="330"/>
      <c r="Z248" s="330"/>
      <c r="AA248" s="330"/>
      <c r="AB248" s="330"/>
      <c r="AC248" s="330"/>
      <c r="AD248" s="330"/>
      <c r="AE248" s="330"/>
      <c r="AG248" s="363" t="s">
        <v>643</v>
      </c>
      <c r="AH248" s="363"/>
      <c r="AI248" s="362" t="s">
        <v>644</v>
      </c>
      <c r="AJ248" s="362"/>
      <c r="AK248" s="362"/>
      <c r="AL248" s="362"/>
      <c r="AM248" s="362"/>
      <c r="AN248" s="362"/>
      <c r="AO248" s="362"/>
      <c r="AP248" s="362"/>
      <c r="AQ248" s="362"/>
      <c r="AR248" s="362"/>
      <c r="AS248" s="362"/>
      <c r="AT248" s="362"/>
      <c r="AU248" s="362"/>
      <c r="AV248" s="362"/>
      <c r="AW248" s="362"/>
      <c r="AX248" s="362"/>
      <c r="AY248" s="303"/>
      <c r="AZ248" s="303"/>
      <c r="BA248" s="303"/>
      <c r="BB248" s="303"/>
      <c r="BC248" s="303"/>
      <c r="BD248" s="303"/>
      <c r="BE248" s="303"/>
      <c r="BF248" s="303"/>
      <c r="BG248" s="303"/>
      <c r="BH248" s="303"/>
      <c r="BI248" s="303"/>
      <c r="BJ248" s="303"/>
      <c r="BK248" s="303"/>
      <c r="BL248" s="303"/>
      <c r="BM248" s="303"/>
      <c r="BN248" s="303"/>
      <c r="CB248" s="378"/>
      <c r="CC248" s="307"/>
      <c r="CD248" s="307"/>
      <c r="CE248" s="307"/>
      <c r="CF248" s="307"/>
      <c r="CG248" s="307"/>
      <c r="CH248" s="307"/>
      <c r="CI248" s="307"/>
      <c r="CJ248" s="307"/>
      <c r="CK248" s="307"/>
      <c r="CL248" s="307"/>
      <c r="CM248" s="307"/>
      <c r="CN248" s="307"/>
      <c r="CO248" s="307"/>
      <c r="CP248" s="307"/>
      <c r="CQ248" s="307"/>
      <c r="CR248" s="307"/>
      <c r="CS248" s="307"/>
      <c r="CT248" s="307"/>
      <c r="CU248" s="307"/>
      <c r="CV248" s="307"/>
      <c r="CW248" s="307"/>
      <c r="CX248" s="307"/>
      <c r="CY248" s="307"/>
      <c r="CZ248" s="307"/>
      <c r="DA248" s="307"/>
      <c r="DB248" s="307"/>
      <c r="DC248" s="307"/>
      <c r="DD248" s="307"/>
      <c r="DE248" s="307"/>
      <c r="DF248" s="307"/>
      <c r="DG248" s="307"/>
      <c r="DH248" s="307"/>
      <c r="DI248" s="390"/>
      <c r="DJ248" s="390"/>
      <c r="DK248" s="307"/>
      <c r="DL248" s="307"/>
      <c r="DM248" s="307"/>
      <c r="DN248" s="307"/>
      <c r="DO248" s="307"/>
      <c r="DP248" s="307"/>
      <c r="DQ248" s="307"/>
      <c r="DR248" s="307"/>
      <c r="DS248" s="307"/>
      <c r="DT248" s="307"/>
      <c r="DU248" s="307"/>
      <c r="DV248" s="307"/>
      <c r="DW248" s="307"/>
      <c r="DX248" s="307"/>
      <c r="DY248" s="307"/>
      <c r="DZ248" s="307"/>
      <c r="EA248" s="307"/>
      <c r="EB248" s="307"/>
      <c r="EC248" s="307"/>
      <c r="ED248" s="307"/>
      <c r="EE248" s="307"/>
      <c r="EF248" s="307"/>
      <c r="EG248" s="307"/>
      <c r="EH248" s="307"/>
      <c r="EI248" s="307"/>
      <c r="EJ248" s="307"/>
      <c r="EK248" s="307"/>
      <c r="EL248" s="307"/>
      <c r="EM248" s="307"/>
      <c r="EN248" s="307"/>
      <c r="EO248" s="307"/>
      <c r="EP248" s="307"/>
      <c r="EQ248" s="307"/>
      <c r="ER248" s="307"/>
      <c r="ES248" s="307"/>
      <c r="ET248" s="307"/>
      <c r="EU248" s="390"/>
      <c r="EV248" s="390"/>
      <c r="EW248" s="307"/>
      <c r="EX248" s="307"/>
      <c r="EY248" s="307"/>
      <c r="EZ248" s="307"/>
      <c r="FA248" s="307"/>
      <c r="FB248" s="307"/>
      <c r="FC248" s="307"/>
      <c r="FD248" s="307"/>
      <c r="FE248" s="307"/>
      <c r="FF248" s="307"/>
      <c r="FG248" s="307"/>
      <c r="FH248" s="307"/>
      <c r="FI248" s="305"/>
      <c r="FJ248" s="305"/>
      <c r="FK248" s="305"/>
      <c r="FL248" s="305"/>
      <c r="FM248" s="305"/>
      <c r="FN248" s="305"/>
      <c r="FO248" s="305"/>
      <c r="FP248" s="305"/>
      <c r="FQ248" s="305"/>
      <c r="FR248" s="305"/>
      <c r="FS248" s="305"/>
      <c r="FT248" s="305"/>
      <c r="FU248" s="305"/>
      <c r="FV248" s="305"/>
      <c r="FW248" s="305"/>
      <c r="FX248" s="305"/>
      <c r="FY248" s="309"/>
      <c r="FZ248" s="305"/>
      <c r="GA248" s="305"/>
      <c r="GB248" s="305"/>
      <c r="GC248" s="305"/>
      <c r="GD248" s="305"/>
      <c r="GE248" s="305"/>
      <c r="GF248" s="305"/>
      <c r="GG248" s="305"/>
      <c r="GH248" s="305"/>
      <c r="GI248" s="324"/>
      <c r="GJ248" s="307"/>
      <c r="GK248" s="307"/>
      <c r="GL248" s="307"/>
      <c r="GM248" s="307"/>
      <c r="GN248" s="307"/>
      <c r="GO248" s="307"/>
      <c r="GP248" s="307"/>
      <c r="GQ248" s="307"/>
      <c r="GR248" s="307"/>
      <c r="GS248" s="307"/>
      <c r="GT248" s="307"/>
      <c r="GU248" s="307"/>
      <c r="GV248" s="307"/>
      <c r="GW248" s="307"/>
      <c r="GX248" s="307"/>
      <c r="GY248" s="307"/>
      <c r="GZ248" s="307"/>
      <c r="HA248" s="307"/>
      <c r="HB248" s="307"/>
      <c r="HC248" s="307"/>
      <c r="HD248" s="307"/>
      <c r="HE248" s="307"/>
      <c r="HF248" s="307"/>
      <c r="HG248" s="307"/>
      <c r="HH248" s="307"/>
      <c r="HI248" s="307"/>
      <c r="HJ248" s="307"/>
      <c r="HK248" s="307"/>
      <c r="HL248" s="307"/>
      <c r="HM248" s="307"/>
      <c r="HN248" s="307"/>
      <c r="HO248" s="307"/>
      <c r="HP248" s="307"/>
      <c r="HQ248" s="307"/>
      <c r="HR248" s="307"/>
      <c r="HS248" s="307"/>
      <c r="HT248" s="307"/>
      <c r="HU248" s="307"/>
      <c r="HV248" s="307"/>
      <c r="HW248" s="307"/>
      <c r="HX248" s="307"/>
      <c r="HY248" s="307"/>
      <c r="HZ248" s="307"/>
      <c r="IA248" s="307"/>
      <c r="IB248" s="307"/>
      <c r="IC248" s="307"/>
      <c r="ID248" s="307"/>
      <c r="IE248" s="307"/>
      <c r="IF248" s="307"/>
      <c r="IG248" s="307"/>
      <c r="IH248" s="307"/>
      <c r="II248" s="307"/>
      <c r="IJ248" s="307"/>
      <c r="IK248" s="307"/>
      <c r="IL248" s="307"/>
      <c r="IM248" s="307"/>
      <c r="IN248" s="307"/>
      <c r="IO248" s="307"/>
      <c r="IP248" s="307"/>
      <c r="IQ248" s="307"/>
      <c r="IR248" s="307"/>
      <c r="IS248" s="307"/>
      <c r="IT248" s="307"/>
      <c r="IU248" s="307"/>
      <c r="IV248" s="307"/>
      <c r="IW248" s="307"/>
      <c r="IX248" s="307"/>
      <c r="IY248" s="307"/>
      <c r="IZ248" s="307"/>
      <c r="JA248" s="307"/>
      <c r="JB248" s="307"/>
      <c r="JC248" s="307"/>
      <c r="JD248" s="307"/>
      <c r="JE248" s="307"/>
      <c r="JF248" s="307"/>
      <c r="JG248" s="307"/>
      <c r="JH248" s="307"/>
      <c r="JI248" s="307"/>
      <c r="JJ248" s="307"/>
      <c r="JK248" s="307"/>
      <c r="JL248" s="307"/>
      <c r="JM248" s="307"/>
      <c r="JN248" s="307"/>
      <c r="JO248" s="307"/>
      <c r="JP248" s="307"/>
      <c r="JQ248" s="307"/>
      <c r="JR248" s="307"/>
      <c r="JS248" s="307"/>
      <c r="JT248" s="307"/>
      <c r="JU248" s="307"/>
      <c r="JV248" s="307"/>
      <c r="JW248" s="307"/>
      <c r="JX248" s="307"/>
      <c r="JY248" s="307"/>
      <c r="JZ248" s="307"/>
      <c r="KA248" s="307"/>
      <c r="KB248" s="307"/>
      <c r="KC248" s="307"/>
      <c r="KD248" s="307"/>
      <c r="KE248" s="307"/>
      <c r="KF248" s="307"/>
      <c r="KG248" s="307"/>
      <c r="KH248" s="329"/>
      <c r="KI248" s="329"/>
      <c r="KJ248" s="329"/>
      <c r="KK248" s="329"/>
      <c r="KL248" s="329"/>
      <c r="KM248" s="307"/>
      <c r="KN248" s="307"/>
      <c r="KO248" s="307"/>
      <c r="KP248" s="307"/>
      <c r="KQ248" s="307"/>
      <c r="KR248" s="307"/>
      <c r="KS248" s="307"/>
      <c r="KT248" s="307"/>
    </row>
    <row r="249" spans="14:310" s="56" customFormat="1" ht="15" customHeight="1">
      <c r="N249" s="341"/>
      <c r="O249" s="330"/>
      <c r="P249" s="330"/>
      <c r="Q249" s="330"/>
      <c r="R249" s="330"/>
      <c r="S249" s="330"/>
      <c r="T249" s="330"/>
      <c r="U249" s="330"/>
      <c r="W249" s="330"/>
      <c r="X249" s="330"/>
      <c r="Y249" s="330"/>
      <c r="Z249" s="330"/>
      <c r="AA249" s="330"/>
      <c r="AB249" s="330"/>
      <c r="AC249" s="330"/>
      <c r="AD249" s="330"/>
      <c r="AE249" s="330"/>
      <c r="AG249" s="351" t="s">
        <v>521</v>
      </c>
      <c r="AH249" s="351"/>
      <c r="AI249" s="364"/>
      <c r="AJ249" s="364"/>
      <c r="AK249" s="364"/>
      <c r="AL249" s="364"/>
      <c r="AM249" s="364"/>
      <c r="AN249" s="364"/>
      <c r="AO249" s="364"/>
      <c r="AP249" s="364"/>
      <c r="AQ249" s="364"/>
      <c r="AR249" s="364"/>
      <c r="AS249" s="364"/>
      <c r="AT249" s="364"/>
      <c r="AU249" s="364"/>
      <c r="AV249" s="364"/>
      <c r="AW249" s="364"/>
      <c r="AX249" s="364"/>
      <c r="AY249" s="303"/>
      <c r="AZ249" s="303"/>
      <c r="BA249" s="303"/>
      <c r="BB249" s="303"/>
      <c r="BC249" s="303"/>
      <c r="BD249" s="303"/>
      <c r="BE249" s="303"/>
      <c r="BF249" s="303"/>
      <c r="BG249" s="303"/>
      <c r="BH249" s="303"/>
      <c r="BI249" s="303"/>
      <c r="BJ249" s="303"/>
      <c r="BK249" s="303"/>
      <c r="BL249" s="303"/>
      <c r="BM249" s="303"/>
      <c r="BN249" s="303"/>
      <c r="CB249" s="378"/>
      <c r="CC249" s="307"/>
      <c r="CD249" s="307"/>
      <c r="CE249" s="307"/>
      <c r="CF249" s="307"/>
      <c r="CG249" s="307"/>
      <c r="CH249" s="307"/>
      <c r="CI249" s="307"/>
      <c r="CJ249" s="307"/>
      <c r="CK249" s="307"/>
      <c r="CL249" s="307"/>
      <c r="CM249" s="307"/>
      <c r="CN249" s="307"/>
      <c r="CO249" s="307"/>
      <c r="CP249" s="307"/>
      <c r="CQ249" s="307"/>
      <c r="CR249" s="307"/>
      <c r="CS249" s="307"/>
      <c r="CT249" s="307"/>
      <c r="CU249" s="307"/>
      <c r="CV249" s="307"/>
      <c r="CW249" s="307"/>
      <c r="CX249" s="307"/>
      <c r="CY249" s="307"/>
      <c r="CZ249" s="307"/>
      <c r="DA249" s="307"/>
      <c r="DB249" s="307"/>
      <c r="DC249" s="307"/>
      <c r="DD249" s="307"/>
      <c r="DE249" s="307"/>
      <c r="DF249" s="307"/>
      <c r="DG249" s="307"/>
      <c r="DH249" s="307"/>
      <c r="DI249" s="390"/>
      <c r="DJ249" s="390"/>
      <c r="DK249" s="307"/>
      <c r="DL249" s="307"/>
      <c r="DM249" s="307"/>
      <c r="DN249" s="307"/>
      <c r="DO249" s="307"/>
      <c r="DP249" s="307"/>
      <c r="DQ249" s="307"/>
      <c r="DR249" s="307"/>
      <c r="DS249" s="307"/>
      <c r="DT249" s="307"/>
      <c r="DU249" s="307"/>
      <c r="DV249" s="307"/>
      <c r="DW249" s="307"/>
      <c r="DX249" s="307"/>
      <c r="DY249" s="307"/>
      <c r="DZ249" s="307"/>
      <c r="EA249" s="307"/>
      <c r="EB249" s="307"/>
      <c r="EC249" s="307"/>
      <c r="ED249" s="307"/>
      <c r="EE249" s="307"/>
      <c r="EF249" s="307"/>
      <c r="EG249" s="307"/>
      <c r="EH249" s="307"/>
      <c r="EI249" s="307"/>
      <c r="EJ249" s="307"/>
      <c r="EK249" s="307"/>
      <c r="EL249" s="307"/>
      <c r="EM249" s="307"/>
      <c r="EN249" s="307"/>
      <c r="EO249" s="307"/>
      <c r="EP249" s="307"/>
      <c r="EQ249" s="307"/>
      <c r="ER249" s="307"/>
      <c r="ES249" s="307"/>
      <c r="ET249" s="307"/>
      <c r="EU249" s="390"/>
      <c r="EV249" s="390"/>
      <c r="EW249" s="307"/>
      <c r="EX249" s="307"/>
      <c r="EY249" s="307"/>
      <c r="EZ249" s="307"/>
      <c r="FA249" s="307"/>
      <c r="FB249" s="307"/>
      <c r="FC249" s="307"/>
      <c r="FD249" s="307"/>
      <c r="FE249" s="307"/>
      <c r="FF249" s="307"/>
      <c r="FG249" s="307"/>
      <c r="FH249" s="307"/>
      <c r="FI249" s="305"/>
      <c r="FJ249" s="305"/>
      <c r="FK249" s="305"/>
      <c r="FL249" s="305"/>
      <c r="FM249" s="305"/>
      <c r="FN249" s="305"/>
      <c r="FO249" s="305"/>
      <c r="FP249" s="305"/>
      <c r="FQ249" s="305"/>
      <c r="FR249" s="305"/>
      <c r="FS249" s="305"/>
      <c r="FT249" s="305"/>
      <c r="FU249" s="305"/>
      <c r="FV249" s="305"/>
      <c r="FW249" s="305"/>
      <c r="FX249" s="305"/>
      <c r="FY249" s="309"/>
      <c r="FZ249" s="305"/>
      <c r="GA249" s="305"/>
      <c r="GB249" s="305"/>
      <c r="GC249" s="305"/>
      <c r="GD249" s="305"/>
      <c r="GE249" s="305"/>
      <c r="GF249" s="305"/>
      <c r="GG249" s="305"/>
      <c r="GH249" s="305"/>
      <c r="GI249" s="324"/>
      <c r="GJ249" s="307"/>
      <c r="GK249" s="307"/>
      <c r="GL249" s="307"/>
      <c r="GM249" s="307"/>
      <c r="GN249" s="307"/>
      <c r="GO249" s="307"/>
      <c r="GP249" s="307"/>
      <c r="GQ249" s="307"/>
      <c r="GR249" s="307"/>
      <c r="GS249" s="307"/>
      <c r="GT249" s="307"/>
      <c r="GU249" s="307"/>
      <c r="GV249" s="307"/>
      <c r="GW249" s="307"/>
      <c r="GX249" s="307"/>
      <c r="GY249" s="307"/>
      <c r="GZ249" s="307"/>
      <c r="HA249" s="307"/>
      <c r="HB249" s="307"/>
      <c r="HC249" s="307"/>
      <c r="HD249" s="307"/>
      <c r="HE249" s="307"/>
      <c r="HF249" s="307"/>
      <c r="HG249" s="307"/>
      <c r="HH249" s="307"/>
      <c r="HI249" s="307"/>
      <c r="HJ249" s="307"/>
      <c r="HK249" s="307"/>
      <c r="HL249" s="307"/>
      <c r="HM249" s="307"/>
      <c r="HN249" s="307"/>
      <c r="HO249" s="307"/>
      <c r="HP249" s="307"/>
      <c r="HQ249" s="307"/>
      <c r="HR249" s="307"/>
      <c r="HS249" s="307"/>
      <c r="HT249" s="307"/>
      <c r="HU249" s="307"/>
      <c r="HV249" s="307"/>
      <c r="HW249" s="307"/>
      <c r="HX249" s="307"/>
      <c r="HY249" s="307"/>
      <c r="HZ249" s="307"/>
      <c r="IA249" s="307"/>
      <c r="IB249" s="307"/>
      <c r="IC249" s="307"/>
      <c r="ID249" s="307"/>
      <c r="IE249" s="307"/>
      <c r="IF249" s="307"/>
      <c r="IG249" s="307"/>
      <c r="IH249" s="307"/>
      <c r="II249" s="307"/>
      <c r="IJ249" s="307"/>
      <c r="IK249" s="307"/>
      <c r="IL249" s="307"/>
      <c r="IM249" s="307"/>
      <c r="IN249" s="307"/>
      <c r="IO249" s="307"/>
      <c r="IP249" s="307"/>
      <c r="IQ249" s="307"/>
      <c r="IR249" s="307"/>
      <c r="IS249" s="307"/>
      <c r="IT249" s="307"/>
      <c r="IU249" s="307"/>
      <c r="IV249" s="307"/>
      <c r="IW249" s="307"/>
      <c r="IX249" s="307"/>
      <c r="IY249" s="307"/>
      <c r="IZ249" s="307"/>
      <c r="JA249" s="307"/>
      <c r="JB249" s="307"/>
      <c r="JC249" s="307"/>
      <c r="JD249" s="307"/>
      <c r="JE249" s="307"/>
      <c r="JF249" s="307"/>
      <c r="JG249" s="307"/>
      <c r="JH249" s="307"/>
      <c r="JI249" s="307"/>
      <c r="JJ249" s="307"/>
      <c r="JK249" s="307"/>
      <c r="JL249" s="307"/>
      <c r="JM249" s="307"/>
      <c r="JN249" s="307"/>
      <c r="JO249" s="307"/>
      <c r="JP249" s="307"/>
      <c r="JQ249" s="307"/>
      <c r="JR249" s="307"/>
      <c r="JS249" s="307"/>
      <c r="JT249" s="307"/>
      <c r="JU249" s="307"/>
      <c r="JV249" s="307"/>
      <c r="JW249" s="307"/>
      <c r="JX249" s="307"/>
      <c r="JY249" s="307"/>
      <c r="JZ249" s="307"/>
      <c r="KA249" s="307"/>
      <c r="KB249" s="307"/>
      <c r="KC249" s="307"/>
      <c r="KD249" s="307"/>
      <c r="KE249" s="307"/>
      <c r="KF249" s="307"/>
      <c r="KG249" s="307"/>
      <c r="KH249" s="396"/>
      <c r="KI249" s="396"/>
      <c r="KJ249" s="336"/>
      <c r="KK249" s="336"/>
      <c r="KL249" s="336"/>
      <c r="KM249" s="307"/>
      <c r="KN249" s="307"/>
      <c r="KO249" s="307"/>
      <c r="KP249" s="307"/>
      <c r="KQ249" s="307"/>
      <c r="KR249" s="307"/>
      <c r="KS249" s="307"/>
      <c r="KT249" s="307"/>
    </row>
    <row r="250" spans="14:310" s="56" customFormat="1" ht="15" customHeight="1">
      <c r="N250" s="311"/>
      <c r="O250" s="311"/>
      <c r="P250" s="311"/>
      <c r="Q250" s="311"/>
      <c r="R250" s="311"/>
      <c r="S250" s="311"/>
      <c r="T250" s="311"/>
      <c r="U250" s="311"/>
      <c r="W250" s="342"/>
      <c r="X250" s="342"/>
      <c r="Y250" s="342"/>
      <c r="Z250" s="342"/>
      <c r="AA250" s="342"/>
      <c r="AB250" s="342"/>
      <c r="AC250" s="342"/>
      <c r="AD250" s="342"/>
      <c r="AE250" s="342"/>
      <c r="AG250" s="351"/>
      <c r="AH250" s="351"/>
      <c r="AI250" s="365" t="s">
        <v>522</v>
      </c>
      <c r="AJ250" s="365" t="s">
        <v>523</v>
      </c>
      <c r="AK250" s="365" t="s">
        <v>524</v>
      </c>
      <c r="AL250" s="365" t="s">
        <v>525</v>
      </c>
      <c r="AM250" s="365" t="s">
        <v>526</v>
      </c>
      <c r="AN250" s="365" t="s">
        <v>527</v>
      </c>
      <c r="AO250" s="365" t="s">
        <v>528</v>
      </c>
      <c r="AP250" s="365" t="s">
        <v>529</v>
      </c>
      <c r="AQ250" s="365" t="s">
        <v>530</v>
      </c>
      <c r="AR250" s="365" t="s">
        <v>531</v>
      </c>
      <c r="AS250" s="365" t="s">
        <v>532</v>
      </c>
      <c r="AT250" s="365" t="s">
        <v>533</v>
      </c>
      <c r="AU250" s="365"/>
      <c r="AV250" s="366" t="s">
        <v>534</v>
      </c>
      <c r="AW250" s="365" t="s">
        <v>535</v>
      </c>
      <c r="AX250" s="365" t="s">
        <v>536</v>
      </c>
      <c r="AY250" s="303">
        <f t="shared" ref="AY250:AY268" si="93">IF(AI251="-",AI251,IF(ISNUMBER(AI251),AI251,MID(AI251,1,FIND("-",AI251)-1))+0)</f>
        <v>0</v>
      </c>
      <c r="AZ250" s="303" t="str">
        <f t="shared" ref="AZ250:AZ268" si="94">IF(AJ251="-",AJ251,IF(ISNUMBER(AJ251),AJ251,MID(AJ251,1,FIND("-",AJ251)-1))+0)</f>
        <v>-</v>
      </c>
      <c r="BA250" s="303">
        <f t="shared" ref="BA250:BA268" si="95">IF(AK251="-",AK251,IF(ISNUMBER(AK251),AK251,MID(AK251,1,FIND("-",AK251)-1))+0)</f>
        <v>0</v>
      </c>
      <c r="BB250" s="303">
        <f t="shared" ref="BB250:BB268" si="96">IF(AL251="-",AL251,IF(ISNUMBER(AL251),AL251,MID(AL251,1,FIND("-",AL251)-1))+0)</f>
        <v>0</v>
      </c>
      <c r="BC250" s="303">
        <f t="shared" ref="BC250:BC268" si="97">IF(AM251="-",AM251,IF(ISNUMBER(AM251),AM251,MID(AM251,1,FIND("-",AM251)-1))+0)</f>
        <v>0</v>
      </c>
      <c r="BD250" s="303">
        <f t="shared" ref="BD250:BD268" si="98">IF(AN251="-",AN251,IF(ISNUMBER(AN251),AN251,MID(AN251,1,FIND("-",AN251)-1))+0)</f>
        <v>0</v>
      </c>
      <c r="BE250" s="303">
        <f t="shared" ref="BE250:BE268" si="99">IF(AO251="-",AO251,IF(ISNUMBER(AO251),AO251,MID(AO251,1,FIND("-",AO251)-1))+0)</f>
        <v>0</v>
      </c>
      <c r="BF250" s="303">
        <f t="shared" ref="BF250:BF268" si="100">IF(AP251="-",AP251,IF(ISNUMBER(AP251),AP251,MID(AP251,1,FIND("-",AP251)-1))+0)</f>
        <v>0</v>
      </c>
      <c r="BG250" s="303">
        <f t="shared" ref="BG250:BG268" si="101">IF(AQ251="-",AQ251,IF(ISNUMBER(AQ251),AQ251,MID(AQ251,1,FIND("-",AQ251)-1))+0)</f>
        <v>0</v>
      </c>
      <c r="BH250" s="303"/>
      <c r="BI250" s="303">
        <f t="shared" ref="BI250:BI268" si="102">IF(AR251="-",AR251,IF(ISNUMBER(AR251),AR251,MID(AR251,1,FIND("-",AR251)-1))+0)</f>
        <v>0</v>
      </c>
      <c r="BJ250" s="303">
        <f t="shared" ref="BJ250:BJ268" si="103">IF(AS251="-",AS251,IF(ISNUMBER(AS251),AS251,MID(AS251,1,FIND("-",AS251)-1))+0)</f>
        <v>0</v>
      </c>
      <c r="BK250" s="303">
        <f t="shared" ref="BK250:BK268" si="104">IF(AT251="-",AT251,IF(ISNUMBER(AT251),AT251,MID(AT251,1,FIND("-",AT251)-1))+0)</f>
        <v>0</v>
      </c>
      <c r="BL250" s="303">
        <f t="shared" ref="BL250:BL268" si="105">IF(AV251="-",AV251,IF(ISNUMBER(AV251),AV251,MID(AV251,1,FIND("-",AV251)-1))+0)</f>
        <v>0</v>
      </c>
      <c r="BM250" s="303">
        <f t="shared" ref="BM250:BM268" si="106">IF(AW251="-",AW251,IF(ISNUMBER(AW251),AW251,MID(AW251,1,FIND("-",AW251)-1))+0)</f>
        <v>0</v>
      </c>
      <c r="BN250" s="303">
        <f t="shared" ref="BN250:BN268" si="107">IF(AX251="-",AX251,IF(ISNUMBER(AX251),AX251,MID(AX251,1,FIND("-",AX251)-1))+0)</f>
        <v>0</v>
      </c>
      <c r="CB250" s="378"/>
      <c r="CC250" s="307"/>
      <c r="CD250" s="307"/>
      <c r="CE250" s="307"/>
      <c r="CF250" s="307"/>
      <c r="CG250" s="307"/>
      <c r="CH250" s="307"/>
      <c r="CI250" s="307"/>
      <c r="CJ250" s="307"/>
      <c r="CK250" s="307"/>
      <c r="CL250" s="307"/>
      <c r="CM250" s="307"/>
      <c r="CN250" s="307"/>
      <c r="CO250" s="307"/>
      <c r="CP250" s="307"/>
      <c r="CQ250" s="307"/>
      <c r="CR250" s="307"/>
      <c r="CS250" s="307"/>
      <c r="CT250" s="307"/>
      <c r="CU250" s="307"/>
      <c r="CV250" s="307"/>
      <c r="CW250" s="307"/>
      <c r="CX250" s="307"/>
      <c r="CY250" s="307"/>
      <c r="CZ250" s="307"/>
      <c r="DA250" s="307"/>
      <c r="DB250" s="307"/>
      <c r="DC250" s="307"/>
      <c r="DD250" s="307"/>
      <c r="DE250" s="307"/>
      <c r="DF250" s="307"/>
      <c r="DG250" s="307"/>
      <c r="DH250" s="307"/>
      <c r="DI250" s="390"/>
      <c r="DJ250" s="390"/>
      <c r="DK250" s="307"/>
      <c r="DL250" s="307"/>
      <c r="DM250" s="307"/>
      <c r="DN250" s="307"/>
      <c r="DO250" s="307"/>
      <c r="DP250" s="307"/>
      <c r="DQ250" s="307"/>
      <c r="DR250" s="307"/>
      <c r="DS250" s="307"/>
      <c r="DT250" s="307"/>
      <c r="DU250" s="307"/>
      <c r="DV250" s="307"/>
      <c r="DW250" s="307"/>
      <c r="DX250" s="307"/>
      <c r="DY250" s="307"/>
      <c r="DZ250" s="307"/>
      <c r="EA250" s="307"/>
      <c r="EB250" s="307"/>
      <c r="EC250" s="307"/>
      <c r="ED250" s="307"/>
      <c r="EE250" s="307"/>
      <c r="EF250" s="307"/>
      <c r="EG250" s="307"/>
      <c r="EH250" s="307"/>
      <c r="EI250" s="307"/>
      <c r="EJ250" s="307"/>
      <c r="EK250" s="307"/>
      <c r="EL250" s="307"/>
      <c r="EM250" s="307"/>
      <c r="EN250" s="307"/>
      <c r="EO250" s="307"/>
      <c r="EP250" s="307"/>
      <c r="EQ250" s="307"/>
      <c r="ER250" s="307"/>
      <c r="ES250" s="307"/>
      <c r="ET250" s="307"/>
      <c r="EU250" s="390"/>
      <c r="EV250" s="390"/>
      <c r="EW250" s="307"/>
      <c r="EX250" s="307"/>
      <c r="EY250" s="307"/>
      <c r="EZ250" s="307"/>
      <c r="FA250" s="307"/>
      <c r="FB250" s="307"/>
      <c r="FC250" s="307"/>
      <c r="FD250" s="307"/>
      <c r="FE250" s="307"/>
      <c r="FF250" s="307"/>
      <c r="FG250" s="307"/>
      <c r="FH250" s="307"/>
      <c r="FI250" s="305"/>
      <c r="FJ250" s="305"/>
      <c r="FK250" s="305"/>
      <c r="FL250" s="305"/>
      <c r="FM250" s="305"/>
      <c r="FN250" s="305"/>
      <c r="FO250" s="305"/>
      <c r="FP250" s="305"/>
      <c r="FQ250" s="305"/>
      <c r="FR250" s="305"/>
      <c r="FS250" s="305"/>
      <c r="FT250" s="305"/>
      <c r="FU250" s="305"/>
      <c r="FV250" s="305"/>
      <c r="FW250" s="305"/>
      <c r="FX250" s="305"/>
      <c r="FY250" s="309"/>
      <c r="FZ250" s="305"/>
      <c r="GA250" s="305"/>
      <c r="GB250" s="305"/>
      <c r="GC250" s="305"/>
      <c r="GD250" s="305"/>
      <c r="GE250" s="305"/>
      <c r="GF250" s="305"/>
      <c r="GG250" s="305"/>
      <c r="GH250" s="305"/>
      <c r="GI250" s="324"/>
      <c r="GJ250" s="307"/>
      <c r="GK250" s="307"/>
      <c r="GL250" s="307"/>
      <c r="GM250" s="307"/>
      <c r="GN250" s="307"/>
      <c r="GO250" s="307"/>
      <c r="GP250" s="307"/>
      <c r="GQ250" s="307"/>
      <c r="GR250" s="307"/>
      <c r="GS250" s="307"/>
      <c r="GT250" s="307"/>
      <c r="GU250" s="307"/>
      <c r="GV250" s="307"/>
      <c r="GW250" s="307"/>
      <c r="GX250" s="307"/>
      <c r="GY250" s="307"/>
      <c r="GZ250" s="307"/>
      <c r="HA250" s="307"/>
      <c r="HB250" s="307"/>
      <c r="HC250" s="307"/>
      <c r="HD250" s="307"/>
      <c r="HE250" s="307"/>
      <c r="HF250" s="307"/>
      <c r="HG250" s="307"/>
      <c r="HH250" s="307"/>
      <c r="HI250" s="307"/>
      <c r="HJ250" s="307"/>
      <c r="HK250" s="307"/>
      <c r="HL250" s="307"/>
      <c r="HM250" s="307"/>
      <c r="HN250" s="307"/>
      <c r="HO250" s="307"/>
      <c r="HP250" s="307"/>
      <c r="HQ250" s="307"/>
      <c r="HR250" s="307"/>
      <c r="HS250" s="307"/>
      <c r="HT250" s="307"/>
      <c r="HU250" s="307"/>
      <c r="HV250" s="307"/>
      <c r="HW250" s="307"/>
      <c r="HX250" s="307"/>
      <c r="HY250" s="307"/>
      <c r="HZ250" s="307"/>
      <c r="IA250" s="307"/>
      <c r="IB250" s="307"/>
      <c r="IC250" s="307"/>
      <c r="ID250" s="307"/>
      <c r="IE250" s="307"/>
      <c r="IF250" s="307"/>
      <c r="IG250" s="307"/>
      <c r="IH250" s="307"/>
      <c r="II250" s="307"/>
      <c r="IJ250" s="307"/>
      <c r="IK250" s="307"/>
      <c r="IL250" s="307"/>
      <c r="IM250" s="307"/>
      <c r="IN250" s="307"/>
      <c r="IO250" s="307"/>
      <c r="IP250" s="307"/>
      <c r="IQ250" s="307"/>
      <c r="IR250" s="307"/>
      <c r="IS250" s="307"/>
      <c r="IT250" s="307"/>
      <c r="IU250" s="307"/>
      <c r="IV250" s="307"/>
      <c r="IW250" s="307"/>
      <c r="IX250" s="307"/>
      <c r="IY250" s="307"/>
      <c r="IZ250" s="307"/>
      <c r="JA250" s="307"/>
      <c r="JB250" s="307"/>
      <c r="JC250" s="307"/>
      <c r="JD250" s="307"/>
      <c r="JE250" s="307"/>
      <c r="JF250" s="307"/>
      <c r="JG250" s="307"/>
      <c r="JH250" s="307"/>
      <c r="JI250" s="307"/>
      <c r="JJ250" s="307"/>
      <c r="JK250" s="307"/>
      <c r="JL250" s="307"/>
      <c r="JM250" s="307"/>
      <c r="JN250" s="307"/>
      <c r="JO250" s="307"/>
      <c r="JP250" s="307"/>
      <c r="JQ250" s="307"/>
      <c r="JR250" s="307"/>
      <c r="JS250" s="307"/>
      <c r="JT250" s="307"/>
      <c r="JU250" s="307"/>
      <c r="JV250" s="307"/>
      <c r="JW250" s="307"/>
      <c r="JX250" s="307"/>
      <c r="JY250" s="307"/>
      <c r="JZ250" s="307"/>
      <c r="KA250" s="307"/>
      <c r="KB250" s="307"/>
      <c r="KC250" s="307"/>
      <c r="KD250" s="307"/>
      <c r="KE250" s="307"/>
      <c r="KF250" s="307"/>
      <c r="KG250" s="307"/>
      <c r="KH250" s="396"/>
      <c r="KI250" s="336"/>
      <c r="KJ250" s="336"/>
      <c r="KK250" s="336"/>
      <c r="KL250" s="336"/>
      <c r="KM250" s="307"/>
      <c r="KN250" s="307"/>
      <c r="KO250" s="307"/>
      <c r="KP250" s="307"/>
      <c r="KQ250" s="307"/>
      <c r="KR250" s="307"/>
      <c r="KS250" s="307"/>
      <c r="KT250" s="307"/>
    </row>
    <row r="251" spans="14:310" s="56" customFormat="1" ht="15" customHeight="1">
      <c r="N251" s="303"/>
      <c r="O251" s="303"/>
      <c r="P251" s="370"/>
      <c r="Q251" s="370"/>
      <c r="R251" s="303"/>
      <c r="S251" s="303"/>
      <c r="T251" s="303"/>
      <c r="U251" s="303"/>
      <c r="W251" s="342"/>
      <c r="X251" s="342"/>
      <c r="Y251" s="342"/>
      <c r="Z251" s="342"/>
      <c r="AA251" s="342"/>
      <c r="AB251" s="342"/>
      <c r="AC251" s="342"/>
      <c r="AD251" s="342"/>
      <c r="AE251" s="342"/>
      <c r="AG251" s="354">
        <v>1</v>
      </c>
      <c r="AH251" s="354"/>
      <c r="AI251" s="356">
        <v>0</v>
      </c>
      <c r="AJ251" s="371" t="s">
        <v>0</v>
      </c>
      <c r="AK251" s="356" t="s">
        <v>286</v>
      </c>
      <c r="AL251" s="356" t="s">
        <v>108</v>
      </c>
      <c r="AM251" s="356" t="s">
        <v>250</v>
      </c>
      <c r="AN251" s="356" t="s">
        <v>306</v>
      </c>
      <c r="AO251" s="356">
        <v>0</v>
      </c>
      <c r="AP251" s="356" t="s">
        <v>56</v>
      </c>
      <c r="AQ251" s="359">
        <v>0</v>
      </c>
      <c r="AR251" s="356">
        <v>0</v>
      </c>
      <c r="AS251" s="356" t="s">
        <v>108</v>
      </c>
      <c r="AT251" s="356" t="s">
        <v>645</v>
      </c>
      <c r="AU251" s="356"/>
      <c r="AV251" s="356" t="s">
        <v>107</v>
      </c>
      <c r="AW251" s="356" t="s">
        <v>286</v>
      </c>
      <c r="AX251" s="356" t="s">
        <v>108</v>
      </c>
      <c r="AY251" s="303" t="str">
        <f t="shared" si="93"/>
        <v>-</v>
      </c>
      <c r="AZ251" s="303" t="str">
        <f t="shared" si="94"/>
        <v>-</v>
      </c>
      <c r="BA251" s="303">
        <f t="shared" si="95"/>
        <v>5</v>
      </c>
      <c r="BB251" s="303">
        <f t="shared" si="96"/>
        <v>2</v>
      </c>
      <c r="BC251" s="303">
        <f t="shared" si="97"/>
        <v>8</v>
      </c>
      <c r="BD251" s="303">
        <f t="shared" si="98"/>
        <v>6</v>
      </c>
      <c r="BE251" s="303" t="str">
        <f t="shared" si="99"/>
        <v>-</v>
      </c>
      <c r="BF251" s="303">
        <f t="shared" si="100"/>
        <v>3</v>
      </c>
      <c r="BG251" s="303">
        <f t="shared" si="101"/>
        <v>1</v>
      </c>
      <c r="BH251" s="303"/>
      <c r="BI251" s="303">
        <f t="shared" si="102"/>
        <v>1</v>
      </c>
      <c r="BJ251" s="303">
        <f t="shared" si="103"/>
        <v>2</v>
      </c>
      <c r="BK251" s="303">
        <f t="shared" si="104"/>
        <v>16</v>
      </c>
      <c r="BL251" s="303">
        <f t="shared" si="105"/>
        <v>4</v>
      </c>
      <c r="BM251" s="303">
        <f t="shared" si="106"/>
        <v>5</v>
      </c>
      <c r="BN251" s="303">
        <f t="shared" si="107"/>
        <v>2</v>
      </c>
      <c r="CB251" s="378"/>
      <c r="CC251" s="307"/>
      <c r="CD251" s="307"/>
      <c r="CE251" s="307"/>
      <c r="CF251" s="307"/>
      <c r="CG251" s="307"/>
      <c r="CH251" s="307"/>
      <c r="CI251" s="307"/>
      <c r="CJ251" s="307"/>
      <c r="CK251" s="307"/>
      <c r="CL251" s="307"/>
      <c r="CM251" s="307"/>
      <c r="CN251" s="307"/>
      <c r="CO251" s="307"/>
      <c r="CP251" s="307"/>
      <c r="CQ251" s="307"/>
      <c r="CR251" s="307"/>
      <c r="CS251" s="307"/>
      <c r="CT251" s="307"/>
      <c r="CU251" s="307"/>
      <c r="CV251" s="307"/>
      <c r="CW251" s="307"/>
      <c r="CX251" s="307"/>
      <c r="CY251" s="307"/>
      <c r="CZ251" s="307"/>
      <c r="DA251" s="307"/>
      <c r="DB251" s="307"/>
      <c r="DC251" s="307"/>
      <c r="DD251" s="307"/>
      <c r="DE251" s="307"/>
      <c r="DF251" s="307"/>
      <c r="DG251" s="307"/>
      <c r="DH251" s="307"/>
      <c r="DI251" s="390"/>
      <c r="DJ251" s="390"/>
      <c r="DK251" s="307"/>
      <c r="DL251" s="307"/>
      <c r="DM251" s="307"/>
      <c r="DN251" s="307"/>
      <c r="DO251" s="307"/>
      <c r="DP251" s="307"/>
      <c r="DQ251" s="307"/>
      <c r="DR251" s="307"/>
      <c r="DS251" s="307"/>
      <c r="DT251" s="307"/>
      <c r="DU251" s="307"/>
      <c r="DV251" s="307"/>
      <c r="DW251" s="307"/>
      <c r="DX251" s="307"/>
      <c r="DY251" s="307"/>
      <c r="DZ251" s="307"/>
      <c r="EA251" s="307"/>
      <c r="EB251" s="307"/>
      <c r="EC251" s="307"/>
      <c r="ED251" s="307"/>
      <c r="EE251" s="307"/>
      <c r="EF251" s="307"/>
      <c r="EG251" s="307"/>
      <c r="EH251" s="307"/>
      <c r="EI251" s="307"/>
      <c r="EJ251" s="307"/>
      <c r="EK251" s="307"/>
      <c r="EL251" s="307"/>
      <c r="EM251" s="307"/>
      <c r="EN251" s="307"/>
      <c r="EO251" s="307"/>
      <c r="EP251" s="307"/>
      <c r="EQ251" s="307"/>
      <c r="ER251" s="307"/>
      <c r="ES251" s="307"/>
      <c r="ET251" s="307"/>
      <c r="EU251" s="390"/>
      <c r="EV251" s="390"/>
      <c r="EW251" s="307"/>
      <c r="EX251" s="307"/>
      <c r="EY251" s="307"/>
      <c r="EZ251" s="307"/>
      <c r="FA251" s="307"/>
      <c r="FB251" s="307"/>
      <c r="FC251" s="307"/>
      <c r="FD251" s="307"/>
      <c r="FE251" s="307"/>
      <c r="FF251" s="307"/>
      <c r="FG251" s="307"/>
      <c r="FH251" s="307"/>
      <c r="FI251" s="305"/>
      <c r="FJ251" s="305"/>
      <c r="FK251" s="305"/>
      <c r="FL251" s="305"/>
      <c r="FM251" s="305"/>
      <c r="FN251" s="305"/>
      <c r="FO251" s="305"/>
      <c r="FP251" s="305"/>
      <c r="FQ251" s="305"/>
      <c r="FR251" s="305"/>
      <c r="FS251" s="305"/>
      <c r="FT251" s="305"/>
      <c r="FU251" s="305"/>
      <c r="FV251" s="305"/>
      <c r="FW251" s="305"/>
      <c r="FX251" s="305"/>
      <c r="FY251" s="309"/>
      <c r="FZ251" s="305"/>
      <c r="GA251" s="305"/>
      <c r="GB251" s="305"/>
      <c r="GC251" s="305"/>
      <c r="GD251" s="305"/>
      <c r="GE251" s="305"/>
      <c r="GF251" s="305"/>
      <c r="GG251" s="305"/>
      <c r="GH251" s="305"/>
      <c r="GI251" s="324"/>
      <c r="GJ251" s="307"/>
      <c r="GK251" s="307"/>
      <c r="GL251" s="307"/>
      <c r="GM251" s="307"/>
      <c r="GN251" s="307"/>
      <c r="GO251" s="307"/>
      <c r="GP251" s="307"/>
      <c r="GQ251" s="307"/>
      <c r="GR251" s="307"/>
      <c r="GS251" s="307"/>
      <c r="GT251" s="307"/>
      <c r="GU251" s="307"/>
      <c r="GV251" s="307"/>
      <c r="GW251" s="307"/>
      <c r="GX251" s="307"/>
      <c r="GY251" s="307"/>
      <c r="GZ251" s="307"/>
      <c r="HA251" s="307"/>
      <c r="HB251" s="307"/>
      <c r="HC251" s="307"/>
      <c r="HD251" s="307"/>
      <c r="HE251" s="307"/>
      <c r="HF251" s="307"/>
      <c r="HG251" s="307"/>
      <c r="HH251" s="307"/>
      <c r="HI251" s="307"/>
      <c r="HJ251" s="307"/>
      <c r="HK251" s="307"/>
      <c r="HL251" s="307"/>
      <c r="HM251" s="307"/>
      <c r="HN251" s="307"/>
      <c r="HO251" s="307"/>
      <c r="HP251" s="307"/>
      <c r="HQ251" s="307"/>
      <c r="HR251" s="307"/>
      <c r="HS251" s="307"/>
      <c r="HT251" s="307"/>
      <c r="HU251" s="307"/>
      <c r="HV251" s="307"/>
      <c r="HW251" s="307"/>
      <c r="HX251" s="307"/>
      <c r="HY251" s="307"/>
      <c r="HZ251" s="307"/>
      <c r="IA251" s="307"/>
      <c r="IB251" s="307"/>
      <c r="IC251" s="307"/>
      <c r="ID251" s="307"/>
      <c r="IE251" s="307"/>
      <c r="IF251" s="307"/>
      <c r="IG251" s="307"/>
      <c r="IH251" s="307"/>
      <c r="II251" s="307"/>
      <c r="IJ251" s="307"/>
      <c r="IK251" s="307"/>
      <c r="IL251" s="307"/>
      <c r="IM251" s="307"/>
      <c r="IN251" s="307"/>
      <c r="IO251" s="307"/>
      <c r="IP251" s="307"/>
      <c r="IQ251" s="307"/>
      <c r="IR251" s="307"/>
      <c r="IS251" s="307"/>
      <c r="IT251" s="307"/>
      <c r="IU251" s="307"/>
      <c r="IV251" s="307"/>
      <c r="IW251" s="307"/>
      <c r="IX251" s="307"/>
      <c r="IY251" s="307"/>
      <c r="IZ251" s="307"/>
      <c r="JA251" s="307"/>
      <c r="JB251" s="307"/>
      <c r="JC251" s="307"/>
      <c r="JD251" s="307"/>
      <c r="JE251" s="307"/>
      <c r="JF251" s="307"/>
      <c r="JG251" s="307"/>
      <c r="JH251" s="307"/>
      <c r="JI251" s="307"/>
      <c r="JJ251" s="307"/>
      <c r="JK251" s="307"/>
      <c r="JL251" s="307"/>
      <c r="JM251" s="307"/>
      <c r="JN251" s="307"/>
      <c r="JO251" s="307"/>
      <c r="JP251" s="307"/>
      <c r="JQ251" s="307"/>
      <c r="JR251" s="307"/>
      <c r="JS251" s="307"/>
      <c r="JT251" s="307"/>
      <c r="JU251" s="307"/>
      <c r="JV251" s="307"/>
      <c r="JW251" s="307"/>
      <c r="JX251" s="307"/>
      <c r="JY251" s="307"/>
      <c r="JZ251" s="307"/>
      <c r="KA251" s="307"/>
      <c r="KB251" s="307"/>
      <c r="KC251" s="307"/>
      <c r="KD251" s="307"/>
      <c r="KE251" s="307"/>
      <c r="KF251" s="307"/>
      <c r="KG251" s="307"/>
      <c r="KH251" s="396"/>
      <c r="KI251" s="336"/>
      <c r="KJ251" s="336"/>
      <c r="KK251" s="336"/>
      <c r="KL251" s="336"/>
      <c r="KM251" s="307"/>
      <c r="KN251" s="307"/>
      <c r="KO251" s="307"/>
      <c r="KP251" s="307"/>
      <c r="KQ251" s="307"/>
      <c r="KR251" s="307"/>
      <c r="KS251" s="307"/>
      <c r="KT251" s="307"/>
    </row>
    <row r="252" spans="14:310" s="56" customFormat="1" ht="15" customHeight="1">
      <c r="N252" s="341"/>
      <c r="O252" s="330"/>
      <c r="P252" s="330"/>
      <c r="Q252" s="330"/>
      <c r="R252" s="330"/>
      <c r="S252" s="330"/>
      <c r="T252" s="341"/>
      <c r="U252" s="330"/>
      <c r="V252" s="311"/>
      <c r="W252" s="342"/>
      <c r="X252" s="342"/>
      <c r="Y252" s="342"/>
      <c r="Z252" s="342"/>
      <c r="AA252" s="342"/>
      <c r="AB252" s="342"/>
      <c r="AC252" s="342"/>
      <c r="AD252" s="342"/>
      <c r="AE252" s="342"/>
      <c r="AG252" s="354">
        <v>2</v>
      </c>
      <c r="AH252" s="354"/>
      <c r="AI252" s="371" t="s">
        <v>0</v>
      </c>
      <c r="AJ252" s="371" t="s">
        <v>0</v>
      </c>
      <c r="AK252" s="359">
        <v>5</v>
      </c>
      <c r="AL252" s="359">
        <v>2</v>
      </c>
      <c r="AM252" s="356" t="s">
        <v>60</v>
      </c>
      <c r="AN252" s="356" t="s">
        <v>64</v>
      </c>
      <c r="AO252" s="371" t="s">
        <v>0</v>
      </c>
      <c r="AP252" s="359">
        <v>3</v>
      </c>
      <c r="AQ252" s="356" t="s">
        <v>154</v>
      </c>
      <c r="AR252" s="359">
        <v>1</v>
      </c>
      <c r="AS252" s="356" t="s">
        <v>112</v>
      </c>
      <c r="AT252" s="356" t="s">
        <v>119</v>
      </c>
      <c r="AU252" s="356"/>
      <c r="AV252" s="359">
        <v>4</v>
      </c>
      <c r="AW252" s="356" t="s">
        <v>58</v>
      </c>
      <c r="AX252" s="359">
        <v>2</v>
      </c>
      <c r="AY252" s="303">
        <f t="shared" si="93"/>
        <v>1</v>
      </c>
      <c r="AZ252" s="303" t="str">
        <f t="shared" si="94"/>
        <v>-</v>
      </c>
      <c r="BA252" s="303" t="str">
        <f t="shared" si="95"/>
        <v>-</v>
      </c>
      <c r="BB252" s="303">
        <f t="shared" si="96"/>
        <v>3</v>
      </c>
      <c r="BC252" s="303">
        <f t="shared" si="97"/>
        <v>11</v>
      </c>
      <c r="BD252" s="303">
        <f t="shared" si="98"/>
        <v>8</v>
      </c>
      <c r="BE252" s="303">
        <f t="shared" si="99"/>
        <v>1</v>
      </c>
      <c r="BF252" s="303">
        <f t="shared" si="100"/>
        <v>4</v>
      </c>
      <c r="BG252" s="303">
        <f t="shared" si="101"/>
        <v>3</v>
      </c>
      <c r="BH252" s="303"/>
      <c r="BI252" s="303">
        <f t="shared" si="102"/>
        <v>2</v>
      </c>
      <c r="BJ252" s="303">
        <f t="shared" si="103"/>
        <v>4</v>
      </c>
      <c r="BK252" s="303">
        <f t="shared" si="104"/>
        <v>19</v>
      </c>
      <c r="BL252" s="303">
        <f t="shared" si="105"/>
        <v>5</v>
      </c>
      <c r="BM252" s="303">
        <f t="shared" si="106"/>
        <v>7</v>
      </c>
      <c r="BN252" s="303">
        <f t="shared" si="107"/>
        <v>3</v>
      </c>
      <c r="CB252" s="378"/>
      <c r="CC252" s="307"/>
      <c r="CD252" s="307"/>
      <c r="CE252" s="307"/>
      <c r="CF252" s="307"/>
      <c r="CG252" s="307"/>
      <c r="CH252" s="307"/>
      <c r="CI252" s="307"/>
      <c r="CJ252" s="307"/>
      <c r="CK252" s="307"/>
      <c r="CL252" s="307"/>
      <c r="CM252" s="307"/>
      <c r="CN252" s="307"/>
      <c r="CO252" s="307"/>
      <c r="CP252" s="307"/>
      <c r="CQ252" s="307"/>
      <c r="CR252" s="307"/>
      <c r="CS252" s="307"/>
      <c r="CT252" s="307"/>
      <c r="CU252" s="307"/>
      <c r="CV252" s="307"/>
      <c r="CW252" s="307"/>
      <c r="CX252" s="307"/>
      <c r="CY252" s="307"/>
      <c r="CZ252" s="307"/>
      <c r="DA252" s="307"/>
      <c r="DB252" s="307"/>
      <c r="DC252" s="307"/>
      <c r="DD252" s="307"/>
      <c r="DE252" s="307"/>
      <c r="DF252" s="307"/>
      <c r="DG252" s="307"/>
      <c r="DH252" s="307"/>
      <c r="DI252" s="390"/>
      <c r="DJ252" s="390"/>
      <c r="DK252" s="307"/>
      <c r="DL252" s="307"/>
      <c r="DM252" s="307"/>
      <c r="DN252" s="307"/>
      <c r="DO252" s="307"/>
      <c r="DP252" s="307"/>
      <c r="DQ252" s="307"/>
      <c r="DR252" s="307"/>
      <c r="DS252" s="307"/>
      <c r="DT252" s="307"/>
      <c r="DU252" s="307"/>
      <c r="DV252" s="307"/>
      <c r="DW252" s="307"/>
      <c r="DX252" s="307"/>
      <c r="DY252" s="307"/>
      <c r="DZ252" s="307"/>
      <c r="EA252" s="307"/>
      <c r="EB252" s="307"/>
      <c r="EC252" s="307"/>
      <c r="ED252" s="307"/>
      <c r="EE252" s="307"/>
      <c r="EF252" s="307"/>
      <c r="EG252" s="307"/>
      <c r="EH252" s="307"/>
      <c r="EI252" s="307"/>
      <c r="EJ252" s="307"/>
      <c r="EK252" s="307"/>
      <c r="EL252" s="307"/>
      <c r="EM252" s="307"/>
      <c r="EN252" s="307"/>
      <c r="EO252" s="307"/>
      <c r="EP252" s="307"/>
      <c r="EQ252" s="307"/>
      <c r="ER252" s="307"/>
      <c r="ES252" s="307"/>
      <c r="ET252" s="307"/>
      <c r="EU252" s="390"/>
      <c r="EV252" s="390"/>
      <c r="EW252" s="307"/>
      <c r="EX252" s="307"/>
      <c r="EY252" s="307"/>
      <c r="EZ252" s="307"/>
      <c r="FA252" s="307"/>
      <c r="FB252" s="307"/>
      <c r="FC252" s="307"/>
      <c r="FD252" s="307"/>
      <c r="FE252" s="307"/>
      <c r="FF252" s="307"/>
      <c r="FG252" s="307"/>
      <c r="FH252" s="307"/>
      <c r="FI252" s="305"/>
      <c r="FJ252" s="305"/>
      <c r="FK252" s="305"/>
      <c r="FL252" s="305"/>
      <c r="FM252" s="305"/>
      <c r="FN252" s="305"/>
      <c r="FO252" s="305"/>
      <c r="FP252" s="305"/>
      <c r="FQ252" s="305"/>
      <c r="FR252" s="305"/>
      <c r="FS252" s="305"/>
      <c r="FT252" s="305"/>
      <c r="FU252" s="305"/>
      <c r="FV252" s="305"/>
      <c r="FW252" s="305"/>
      <c r="FX252" s="305"/>
      <c r="FY252" s="309"/>
      <c r="FZ252" s="305"/>
      <c r="GA252" s="305"/>
      <c r="GB252" s="305"/>
      <c r="GC252" s="305"/>
      <c r="GD252" s="305"/>
      <c r="GE252" s="305"/>
      <c r="GF252" s="305"/>
      <c r="GG252" s="305"/>
      <c r="GH252" s="305"/>
      <c r="GI252" s="324"/>
      <c r="GJ252" s="307"/>
      <c r="GK252" s="307"/>
      <c r="GL252" s="307"/>
      <c r="GM252" s="307"/>
      <c r="GN252" s="307"/>
      <c r="GO252" s="307"/>
      <c r="GP252" s="307"/>
      <c r="GQ252" s="307"/>
      <c r="GR252" s="307"/>
      <c r="GS252" s="307"/>
      <c r="GT252" s="307"/>
      <c r="GU252" s="307"/>
      <c r="GV252" s="307"/>
      <c r="GW252" s="307"/>
      <c r="GX252" s="307"/>
      <c r="GY252" s="307"/>
      <c r="GZ252" s="307"/>
      <c r="HA252" s="307"/>
      <c r="HB252" s="307"/>
      <c r="HC252" s="307"/>
      <c r="HD252" s="307"/>
      <c r="HE252" s="307"/>
      <c r="HF252" s="307"/>
      <c r="HG252" s="307"/>
      <c r="HH252" s="307"/>
      <c r="HI252" s="307"/>
      <c r="HJ252" s="307"/>
      <c r="HK252" s="307"/>
      <c r="HL252" s="307"/>
      <c r="HM252" s="307"/>
      <c r="HN252" s="307"/>
      <c r="HO252" s="307"/>
      <c r="HP252" s="307"/>
      <c r="HQ252" s="307"/>
      <c r="HR252" s="307"/>
      <c r="HS252" s="307"/>
      <c r="HT252" s="307"/>
      <c r="HU252" s="307"/>
      <c r="HV252" s="307"/>
      <c r="HW252" s="307"/>
      <c r="HX252" s="307"/>
      <c r="HY252" s="307"/>
      <c r="HZ252" s="307"/>
      <c r="IA252" s="307"/>
      <c r="IB252" s="307"/>
      <c r="IC252" s="307"/>
      <c r="ID252" s="307"/>
      <c r="IE252" s="307"/>
      <c r="IF252" s="307"/>
      <c r="IG252" s="307"/>
      <c r="IH252" s="307"/>
      <c r="II252" s="307"/>
      <c r="IJ252" s="307"/>
      <c r="IK252" s="307"/>
      <c r="IL252" s="307"/>
      <c r="IM252" s="307"/>
      <c r="IN252" s="307"/>
      <c r="IO252" s="307"/>
      <c r="IP252" s="307"/>
      <c r="IQ252" s="307"/>
      <c r="IR252" s="307"/>
      <c r="IS252" s="307"/>
      <c r="IT252" s="307"/>
      <c r="IU252" s="307"/>
      <c r="IV252" s="307"/>
      <c r="IW252" s="307"/>
      <c r="IX252" s="307"/>
      <c r="IY252" s="307"/>
      <c r="IZ252" s="307"/>
      <c r="JA252" s="307"/>
      <c r="JB252" s="307"/>
      <c r="JC252" s="307"/>
      <c r="JD252" s="307"/>
      <c r="JE252" s="307"/>
      <c r="JF252" s="307"/>
      <c r="JG252" s="307"/>
      <c r="JH252" s="307"/>
      <c r="JI252" s="307"/>
      <c r="JJ252" s="307"/>
      <c r="JK252" s="307"/>
      <c r="JL252" s="307"/>
      <c r="JM252" s="307"/>
      <c r="JN252" s="307"/>
      <c r="JO252" s="307"/>
      <c r="JP252" s="307"/>
      <c r="JQ252" s="307"/>
      <c r="JR252" s="307"/>
      <c r="JS252" s="307"/>
      <c r="JT252" s="307"/>
      <c r="JU252" s="307"/>
      <c r="JV252" s="307"/>
      <c r="JW252" s="307"/>
      <c r="JX252" s="307"/>
      <c r="JY252" s="307"/>
      <c r="JZ252" s="307"/>
      <c r="KA252" s="307"/>
      <c r="KB252" s="307"/>
      <c r="KC252" s="307"/>
      <c r="KD252" s="307"/>
      <c r="KE252" s="307"/>
      <c r="KF252" s="307"/>
      <c r="KG252" s="307"/>
      <c r="KH252" s="396"/>
      <c r="KI252" s="336"/>
      <c r="KJ252" s="336"/>
      <c r="KK252" s="336"/>
      <c r="KL252" s="336"/>
      <c r="KM252" s="307"/>
      <c r="KN252" s="307"/>
      <c r="KO252" s="307"/>
      <c r="KP252" s="307"/>
      <c r="KQ252" s="307"/>
      <c r="KR252" s="307"/>
      <c r="KS252" s="307"/>
      <c r="KT252" s="307"/>
    </row>
    <row r="253" spans="14:310" s="56" customFormat="1" ht="15" customHeight="1">
      <c r="N253" s="395"/>
      <c r="O253" s="341"/>
      <c r="P253" s="330"/>
      <c r="Q253" s="330"/>
      <c r="R253" s="330"/>
      <c r="S253" s="330"/>
      <c r="T253" s="330"/>
      <c r="U253" s="330"/>
      <c r="W253" s="342"/>
      <c r="X253" s="342"/>
      <c r="Y253" s="342"/>
      <c r="Z253" s="342"/>
      <c r="AA253" s="342"/>
      <c r="AB253" s="342"/>
      <c r="AC253" s="342"/>
      <c r="AD253" s="342"/>
      <c r="AE253" s="342"/>
      <c r="AG253" s="354">
        <v>3</v>
      </c>
      <c r="AH253" s="354"/>
      <c r="AI253" s="359">
        <v>1</v>
      </c>
      <c r="AJ253" s="371" t="s">
        <v>0</v>
      </c>
      <c r="AK253" s="371" t="s">
        <v>0</v>
      </c>
      <c r="AL253" s="359">
        <v>3</v>
      </c>
      <c r="AM253" s="356" t="s">
        <v>70</v>
      </c>
      <c r="AN253" s="356" t="s">
        <v>66</v>
      </c>
      <c r="AO253" s="356" t="s">
        <v>154</v>
      </c>
      <c r="AP253" s="359">
        <v>4</v>
      </c>
      <c r="AQ253" s="359">
        <v>3</v>
      </c>
      <c r="AR253" s="359">
        <v>2</v>
      </c>
      <c r="AS253" s="356" t="s">
        <v>61</v>
      </c>
      <c r="AT253" s="356" t="s">
        <v>576</v>
      </c>
      <c r="AU253" s="356"/>
      <c r="AV253" s="359">
        <v>5</v>
      </c>
      <c r="AW253" s="359">
        <v>7</v>
      </c>
      <c r="AX253" s="359">
        <v>3</v>
      </c>
      <c r="AY253" s="303">
        <f t="shared" si="93"/>
        <v>2</v>
      </c>
      <c r="AZ253" s="303">
        <f t="shared" si="94"/>
        <v>0</v>
      </c>
      <c r="BA253" s="303">
        <f t="shared" si="95"/>
        <v>6</v>
      </c>
      <c r="BB253" s="303">
        <f t="shared" si="96"/>
        <v>4</v>
      </c>
      <c r="BC253" s="303">
        <f t="shared" si="97"/>
        <v>14</v>
      </c>
      <c r="BD253" s="303">
        <f t="shared" si="98"/>
        <v>10</v>
      </c>
      <c r="BE253" s="303">
        <f t="shared" si="99"/>
        <v>3</v>
      </c>
      <c r="BF253" s="303">
        <f t="shared" si="100"/>
        <v>5</v>
      </c>
      <c r="BG253" s="303">
        <f t="shared" si="101"/>
        <v>4</v>
      </c>
      <c r="BH253" s="303"/>
      <c r="BI253" s="303">
        <f t="shared" si="102"/>
        <v>3</v>
      </c>
      <c r="BJ253" s="303">
        <f t="shared" si="103"/>
        <v>6</v>
      </c>
      <c r="BK253" s="303">
        <f t="shared" si="104"/>
        <v>24</v>
      </c>
      <c r="BL253" s="303">
        <f t="shared" si="105"/>
        <v>6</v>
      </c>
      <c r="BM253" s="303">
        <f t="shared" si="106"/>
        <v>8</v>
      </c>
      <c r="BN253" s="303">
        <f t="shared" si="107"/>
        <v>4</v>
      </c>
      <c r="CB253" s="326"/>
      <c r="CC253" s="307"/>
      <c r="CD253" s="307"/>
      <c r="CE253" s="307"/>
      <c r="CF253" s="307"/>
      <c r="CG253" s="307"/>
      <c r="CH253" s="307"/>
      <c r="CI253" s="307"/>
      <c r="CJ253" s="307"/>
      <c r="CK253" s="307"/>
      <c r="CL253" s="307"/>
      <c r="CM253" s="307"/>
      <c r="CN253" s="307"/>
      <c r="CO253" s="307"/>
      <c r="CP253" s="307"/>
      <c r="CQ253" s="307"/>
      <c r="CR253" s="307"/>
      <c r="CS253" s="307"/>
      <c r="CT253" s="307"/>
      <c r="CU253" s="307"/>
      <c r="CV253" s="307"/>
      <c r="CW253" s="307"/>
      <c r="CX253" s="307"/>
      <c r="CY253" s="307"/>
      <c r="CZ253" s="307"/>
      <c r="DA253" s="307"/>
      <c r="DB253" s="307"/>
      <c r="DC253" s="307"/>
      <c r="DD253" s="307"/>
      <c r="DE253" s="307"/>
      <c r="DF253" s="307"/>
      <c r="DG253" s="307"/>
      <c r="DH253" s="307"/>
      <c r="DI253" s="390"/>
      <c r="DJ253" s="390"/>
      <c r="DK253" s="307"/>
      <c r="DL253" s="307"/>
      <c r="DM253" s="307"/>
      <c r="DN253" s="307"/>
      <c r="DO253" s="307"/>
      <c r="DP253" s="307"/>
      <c r="DQ253" s="307"/>
      <c r="DR253" s="307"/>
      <c r="DS253" s="307"/>
      <c r="DT253" s="307"/>
      <c r="DU253" s="307"/>
      <c r="DV253" s="307"/>
      <c r="DW253" s="307"/>
      <c r="DX253" s="307"/>
      <c r="DY253" s="307"/>
      <c r="DZ253" s="307"/>
      <c r="EA253" s="307"/>
      <c r="EB253" s="307"/>
      <c r="EC253" s="307"/>
      <c r="ED253" s="307"/>
      <c r="EE253" s="307"/>
      <c r="EF253" s="307"/>
      <c r="EG253" s="307"/>
      <c r="EH253" s="307"/>
      <c r="EI253" s="307"/>
      <c r="EJ253" s="307"/>
      <c r="EK253" s="307"/>
      <c r="EL253" s="307"/>
      <c r="EM253" s="307"/>
      <c r="EN253" s="307"/>
      <c r="EO253" s="307"/>
      <c r="EP253" s="307"/>
      <c r="EQ253" s="307"/>
      <c r="ER253" s="307"/>
      <c r="ES253" s="307"/>
      <c r="ET253" s="307"/>
      <c r="EU253" s="390"/>
      <c r="EV253" s="390"/>
      <c r="EW253" s="307"/>
      <c r="EX253" s="307"/>
      <c r="EY253" s="307"/>
      <c r="EZ253" s="307"/>
      <c r="FA253" s="307"/>
      <c r="FB253" s="307"/>
      <c r="FC253" s="307"/>
      <c r="FD253" s="307"/>
      <c r="FE253" s="307"/>
      <c r="FF253" s="307"/>
      <c r="FG253" s="307"/>
      <c r="FH253" s="307"/>
      <c r="FI253" s="305"/>
      <c r="FJ253" s="305"/>
      <c r="FK253" s="305"/>
      <c r="FL253" s="305"/>
      <c r="FM253" s="305"/>
      <c r="FN253" s="305"/>
      <c r="FO253" s="305"/>
      <c r="FP253" s="305"/>
      <c r="FQ253" s="305"/>
      <c r="FR253" s="305"/>
      <c r="FS253" s="305"/>
      <c r="FT253" s="305"/>
      <c r="FU253" s="305"/>
      <c r="FV253" s="305"/>
      <c r="FW253" s="305"/>
      <c r="FX253" s="305"/>
      <c r="FY253" s="309"/>
      <c r="FZ253" s="305"/>
      <c r="GA253" s="305"/>
      <c r="GB253" s="305"/>
      <c r="GC253" s="305"/>
      <c r="GD253" s="305"/>
      <c r="GE253" s="305"/>
      <c r="GF253" s="305"/>
      <c r="GG253" s="305"/>
      <c r="GH253" s="305"/>
      <c r="GI253" s="324"/>
      <c r="GJ253" s="307"/>
      <c r="GK253" s="307"/>
      <c r="GL253" s="307"/>
      <c r="GM253" s="307"/>
      <c r="GN253" s="307"/>
      <c r="GO253" s="307"/>
      <c r="GP253" s="307"/>
      <c r="GQ253" s="307"/>
      <c r="GR253" s="307"/>
      <c r="GS253" s="307"/>
      <c r="GT253" s="307"/>
      <c r="GU253" s="307"/>
      <c r="GV253" s="307"/>
      <c r="GW253" s="307"/>
      <c r="GX253" s="307"/>
      <c r="GY253" s="307"/>
      <c r="GZ253" s="307"/>
      <c r="HA253" s="307"/>
      <c r="HB253" s="307"/>
      <c r="HC253" s="307"/>
      <c r="HD253" s="307"/>
      <c r="HE253" s="307"/>
      <c r="HF253" s="307"/>
      <c r="HG253" s="307"/>
      <c r="HH253" s="307"/>
      <c r="HI253" s="307"/>
      <c r="HJ253" s="307"/>
      <c r="HK253" s="307"/>
      <c r="HL253" s="307"/>
      <c r="HM253" s="307"/>
      <c r="HN253" s="307"/>
      <c r="HO253" s="307"/>
      <c r="HP253" s="307"/>
      <c r="HQ253" s="307"/>
      <c r="HR253" s="307"/>
      <c r="HS253" s="307"/>
      <c r="HT253" s="307"/>
      <c r="HU253" s="307"/>
      <c r="HV253" s="307"/>
      <c r="HW253" s="307"/>
      <c r="HX253" s="307"/>
      <c r="HY253" s="307"/>
      <c r="HZ253" s="307"/>
      <c r="IA253" s="307"/>
      <c r="IB253" s="307"/>
      <c r="IC253" s="307"/>
      <c r="ID253" s="307"/>
      <c r="IE253" s="307"/>
      <c r="IF253" s="307"/>
      <c r="IG253" s="307"/>
      <c r="IH253" s="307"/>
      <c r="II253" s="307"/>
      <c r="IJ253" s="307"/>
      <c r="IK253" s="307"/>
      <c r="IL253" s="307"/>
      <c r="IM253" s="307"/>
      <c r="IN253" s="307"/>
      <c r="IO253" s="307"/>
      <c r="IP253" s="307"/>
      <c r="IQ253" s="307"/>
      <c r="IR253" s="307"/>
      <c r="IS253" s="307"/>
      <c r="IT253" s="307"/>
      <c r="IU253" s="307"/>
      <c r="IV253" s="307"/>
      <c r="IW253" s="307"/>
      <c r="IX253" s="307"/>
      <c r="IY253" s="307"/>
      <c r="IZ253" s="307"/>
      <c r="JA253" s="307"/>
      <c r="JB253" s="307"/>
      <c r="JC253" s="307"/>
      <c r="JD253" s="307"/>
      <c r="JE253" s="307"/>
      <c r="JF253" s="307"/>
      <c r="JG253" s="307"/>
      <c r="JH253" s="307"/>
      <c r="JI253" s="307"/>
      <c r="JJ253" s="307"/>
      <c r="JK253" s="307"/>
      <c r="JL253" s="307"/>
      <c r="JM253" s="307"/>
      <c r="JN253" s="307"/>
      <c r="JO253" s="307"/>
      <c r="JP253" s="307"/>
      <c r="JQ253" s="307"/>
      <c r="JR253" s="307"/>
      <c r="JS253" s="307"/>
      <c r="JT253" s="307"/>
      <c r="JU253" s="307"/>
      <c r="JV253" s="307"/>
      <c r="JW253" s="307"/>
      <c r="JX253" s="307"/>
      <c r="JY253" s="307"/>
      <c r="JZ253" s="307"/>
      <c r="KA253" s="307"/>
      <c r="KB253" s="307"/>
      <c r="KC253" s="307"/>
      <c r="KD253" s="307"/>
      <c r="KE253" s="307"/>
      <c r="KF253" s="307"/>
      <c r="KG253" s="307"/>
      <c r="KH253" s="396"/>
      <c r="KI253" s="336"/>
      <c r="KJ253" s="336"/>
      <c r="KK253" s="336"/>
      <c r="KL253" s="336"/>
      <c r="KM253" s="307"/>
      <c r="KN253" s="307"/>
      <c r="KO253" s="307"/>
      <c r="KP253" s="307"/>
      <c r="KQ253" s="307"/>
      <c r="KR253" s="307"/>
      <c r="KS253" s="307"/>
      <c r="KT253" s="307"/>
    </row>
    <row r="254" spans="14:310" s="56" customFormat="1" ht="15" customHeight="1">
      <c r="N254" s="395"/>
      <c r="O254" s="330"/>
      <c r="P254" s="330"/>
      <c r="Q254" s="341"/>
      <c r="R254" s="341"/>
      <c r="S254" s="330"/>
      <c r="T254" s="330"/>
      <c r="U254" s="330"/>
      <c r="W254" s="342"/>
      <c r="X254" s="342"/>
      <c r="Y254" s="342"/>
      <c r="Z254" s="342"/>
      <c r="AA254" s="342"/>
      <c r="AB254" s="342"/>
      <c r="AC254" s="342"/>
      <c r="AD254" s="342"/>
      <c r="AE254" s="342"/>
      <c r="AG254" s="354">
        <v>4</v>
      </c>
      <c r="AH254" s="354"/>
      <c r="AI254" s="356" t="s">
        <v>112</v>
      </c>
      <c r="AJ254" s="356">
        <v>0</v>
      </c>
      <c r="AK254" s="359">
        <v>6</v>
      </c>
      <c r="AL254" s="356" t="s">
        <v>61</v>
      </c>
      <c r="AM254" s="356" t="s">
        <v>75</v>
      </c>
      <c r="AN254" s="356" t="s">
        <v>68</v>
      </c>
      <c r="AO254" s="356" t="s">
        <v>109</v>
      </c>
      <c r="AP254" s="359">
        <v>5</v>
      </c>
      <c r="AQ254" s="356" t="s">
        <v>61</v>
      </c>
      <c r="AR254" s="356" t="s">
        <v>109</v>
      </c>
      <c r="AS254" s="356" t="s">
        <v>64</v>
      </c>
      <c r="AT254" s="356" t="s">
        <v>209</v>
      </c>
      <c r="AU254" s="356"/>
      <c r="AV254" s="359">
        <v>6</v>
      </c>
      <c r="AW254" s="356" t="s">
        <v>66</v>
      </c>
      <c r="AX254" s="359">
        <v>4</v>
      </c>
      <c r="AY254" s="303">
        <f t="shared" si="93"/>
        <v>4</v>
      </c>
      <c r="AZ254" s="303">
        <f t="shared" si="94"/>
        <v>1</v>
      </c>
      <c r="BA254" s="303">
        <f t="shared" si="95"/>
        <v>7</v>
      </c>
      <c r="BB254" s="303">
        <f t="shared" si="96"/>
        <v>6</v>
      </c>
      <c r="BC254" s="303">
        <f t="shared" si="97"/>
        <v>17</v>
      </c>
      <c r="BD254" s="303">
        <f t="shared" si="98"/>
        <v>12</v>
      </c>
      <c r="BE254" s="303">
        <f t="shared" si="99"/>
        <v>5</v>
      </c>
      <c r="BF254" s="303">
        <f t="shared" si="100"/>
        <v>6</v>
      </c>
      <c r="BG254" s="303">
        <f t="shared" si="101"/>
        <v>6</v>
      </c>
      <c r="BH254" s="303"/>
      <c r="BI254" s="303">
        <f t="shared" si="102"/>
        <v>5</v>
      </c>
      <c r="BJ254" s="303">
        <f t="shared" si="103"/>
        <v>8</v>
      </c>
      <c r="BK254" s="303">
        <f t="shared" si="104"/>
        <v>28</v>
      </c>
      <c r="BL254" s="303">
        <f t="shared" si="105"/>
        <v>7</v>
      </c>
      <c r="BM254" s="303">
        <f t="shared" si="106"/>
        <v>10</v>
      </c>
      <c r="BN254" s="303">
        <f t="shared" si="107"/>
        <v>5</v>
      </c>
      <c r="CB254" s="326"/>
      <c r="CC254" s="307"/>
      <c r="CD254" s="307"/>
      <c r="CE254" s="307"/>
      <c r="CF254" s="307"/>
      <c r="CG254" s="307"/>
      <c r="CH254" s="307"/>
      <c r="CI254" s="307"/>
      <c r="CJ254" s="307"/>
      <c r="CK254" s="307"/>
      <c r="CL254" s="307"/>
      <c r="CM254" s="307"/>
      <c r="CN254" s="307"/>
      <c r="CO254" s="307"/>
      <c r="CP254" s="307"/>
      <c r="CQ254" s="307"/>
      <c r="CR254" s="307"/>
      <c r="CS254" s="307"/>
      <c r="CT254" s="307"/>
      <c r="CU254" s="307"/>
      <c r="CV254" s="307"/>
      <c r="CW254" s="307"/>
      <c r="CX254" s="307"/>
      <c r="CY254" s="307"/>
      <c r="CZ254" s="307"/>
      <c r="DA254" s="307"/>
      <c r="DB254" s="307"/>
      <c r="DC254" s="307"/>
      <c r="DD254" s="307"/>
      <c r="DE254" s="307"/>
      <c r="DF254" s="307"/>
      <c r="DG254" s="307"/>
      <c r="DH254" s="307"/>
      <c r="DI254" s="390"/>
      <c r="DJ254" s="390"/>
      <c r="DK254" s="307"/>
      <c r="DL254" s="307"/>
      <c r="DM254" s="307"/>
      <c r="DN254" s="307"/>
      <c r="DO254" s="307"/>
      <c r="DP254" s="307"/>
      <c r="DQ254" s="307"/>
      <c r="DR254" s="307"/>
      <c r="DS254" s="307"/>
      <c r="DT254" s="307"/>
      <c r="DU254" s="307"/>
      <c r="DV254" s="307"/>
      <c r="DW254" s="307"/>
      <c r="DX254" s="307"/>
      <c r="DY254" s="307"/>
      <c r="DZ254" s="307"/>
      <c r="EA254" s="307"/>
      <c r="EB254" s="307"/>
      <c r="EC254" s="307"/>
      <c r="ED254" s="307"/>
      <c r="EE254" s="307"/>
      <c r="EF254" s="307"/>
      <c r="EG254" s="307"/>
      <c r="EH254" s="307"/>
      <c r="EI254" s="307"/>
      <c r="EJ254" s="307"/>
      <c r="EK254" s="307"/>
      <c r="EL254" s="307"/>
      <c r="EM254" s="307"/>
      <c r="EN254" s="307"/>
      <c r="EO254" s="307"/>
      <c r="EP254" s="307"/>
      <c r="EQ254" s="307"/>
      <c r="ER254" s="307"/>
      <c r="ES254" s="307"/>
      <c r="ET254" s="307"/>
      <c r="EU254" s="390"/>
      <c r="EV254" s="390"/>
      <c r="EW254" s="307"/>
      <c r="EX254" s="307"/>
      <c r="EY254" s="307"/>
      <c r="EZ254" s="307"/>
      <c r="FA254" s="307"/>
      <c r="FB254" s="307"/>
      <c r="FC254" s="307"/>
      <c r="FD254" s="307"/>
      <c r="FE254" s="307"/>
      <c r="FF254" s="307"/>
      <c r="FG254" s="307"/>
      <c r="FH254" s="307"/>
      <c r="FI254" s="305"/>
      <c r="FJ254" s="305"/>
      <c r="FK254" s="305"/>
      <c r="FL254" s="305"/>
      <c r="FM254" s="305"/>
      <c r="FN254" s="305"/>
      <c r="FO254" s="305"/>
      <c r="FP254" s="305"/>
      <c r="FQ254" s="305"/>
      <c r="FR254" s="305"/>
      <c r="FS254" s="305"/>
      <c r="FT254" s="305"/>
      <c r="FU254" s="305"/>
      <c r="FV254" s="305"/>
      <c r="FW254" s="305"/>
      <c r="FX254" s="305"/>
      <c r="FY254" s="309"/>
      <c r="FZ254" s="305"/>
      <c r="GA254" s="305"/>
      <c r="GB254" s="305"/>
      <c r="GC254" s="305"/>
      <c r="GD254" s="305"/>
      <c r="GE254" s="305"/>
      <c r="GF254" s="305"/>
      <c r="GG254" s="305"/>
      <c r="GH254" s="305"/>
      <c r="GI254" s="324"/>
      <c r="GJ254" s="307"/>
      <c r="GK254" s="307"/>
      <c r="GL254" s="307"/>
      <c r="GM254" s="307"/>
      <c r="GN254" s="307"/>
      <c r="GO254" s="307"/>
      <c r="GP254" s="307"/>
      <c r="GQ254" s="307"/>
      <c r="GR254" s="307"/>
      <c r="GS254" s="307"/>
      <c r="GT254" s="307"/>
      <c r="GU254" s="307"/>
      <c r="GV254" s="307"/>
      <c r="GW254" s="307"/>
      <c r="GX254" s="307"/>
      <c r="GY254" s="307"/>
      <c r="GZ254" s="307"/>
      <c r="HA254" s="307"/>
      <c r="HB254" s="307"/>
      <c r="HC254" s="307"/>
      <c r="HD254" s="307"/>
      <c r="HE254" s="307"/>
      <c r="HF254" s="307"/>
      <c r="HG254" s="307"/>
      <c r="HH254" s="307"/>
      <c r="HI254" s="307"/>
      <c r="HJ254" s="307"/>
      <c r="HK254" s="307"/>
      <c r="HL254" s="307"/>
      <c r="HM254" s="307"/>
      <c r="HN254" s="307"/>
      <c r="HO254" s="307"/>
      <c r="HP254" s="307"/>
      <c r="HQ254" s="307"/>
      <c r="HR254" s="307"/>
      <c r="HS254" s="307"/>
      <c r="HT254" s="307"/>
      <c r="HU254" s="307"/>
      <c r="HV254" s="307"/>
      <c r="HW254" s="307"/>
      <c r="HX254" s="307"/>
      <c r="HY254" s="307"/>
      <c r="HZ254" s="307"/>
      <c r="IA254" s="307"/>
      <c r="IB254" s="307"/>
      <c r="IC254" s="307"/>
      <c r="ID254" s="307"/>
      <c r="IE254" s="307"/>
      <c r="IF254" s="307"/>
      <c r="IG254" s="307"/>
      <c r="IH254" s="307"/>
      <c r="II254" s="307"/>
      <c r="IJ254" s="307"/>
      <c r="IK254" s="307"/>
      <c r="IL254" s="307"/>
      <c r="IM254" s="307"/>
      <c r="IN254" s="307"/>
      <c r="IO254" s="307"/>
      <c r="IP254" s="307"/>
      <c r="IQ254" s="307"/>
      <c r="IR254" s="307"/>
      <c r="IS254" s="307"/>
      <c r="IT254" s="307"/>
      <c r="IU254" s="307"/>
      <c r="IV254" s="307"/>
      <c r="IW254" s="307"/>
      <c r="IX254" s="307"/>
      <c r="IY254" s="307"/>
      <c r="IZ254" s="307"/>
      <c r="JA254" s="307"/>
      <c r="JB254" s="307"/>
      <c r="JC254" s="307"/>
      <c r="JD254" s="307"/>
      <c r="JE254" s="307"/>
      <c r="JF254" s="307"/>
      <c r="JG254" s="307"/>
      <c r="JH254" s="307"/>
      <c r="JI254" s="307"/>
      <c r="JJ254" s="307"/>
      <c r="JK254" s="307"/>
      <c r="JL254" s="307"/>
      <c r="JM254" s="307"/>
      <c r="JN254" s="307"/>
      <c r="JO254" s="307"/>
      <c r="JP254" s="307"/>
      <c r="JQ254" s="307"/>
      <c r="JR254" s="307"/>
      <c r="JS254" s="307"/>
      <c r="JT254" s="307"/>
      <c r="JU254" s="307"/>
      <c r="JV254" s="307"/>
      <c r="JW254" s="307"/>
      <c r="JX254" s="307"/>
      <c r="JY254" s="307"/>
      <c r="JZ254" s="307"/>
      <c r="KA254" s="307"/>
      <c r="KB254" s="307"/>
      <c r="KC254" s="307"/>
      <c r="KD254" s="307"/>
      <c r="KE254" s="307"/>
      <c r="KF254" s="307"/>
      <c r="KG254" s="307"/>
      <c r="KH254" s="396"/>
      <c r="KI254" s="336"/>
      <c r="KJ254" s="336"/>
      <c r="KK254" s="336"/>
      <c r="KL254" s="336"/>
      <c r="KM254" s="307"/>
      <c r="KN254" s="307"/>
      <c r="KO254" s="307"/>
      <c r="KP254" s="307"/>
      <c r="KQ254" s="307"/>
      <c r="KR254" s="307"/>
      <c r="KS254" s="307"/>
      <c r="KT254" s="307"/>
    </row>
    <row r="255" spans="14:310" s="56" customFormat="1" ht="15" customHeight="1">
      <c r="N255" s="395"/>
      <c r="O255" s="330"/>
      <c r="P255" s="330"/>
      <c r="Q255" s="330"/>
      <c r="R255" s="330"/>
      <c r="S255" s="341"/>
      <c r="T255" s="330"/>
      <c r="U255" s="330"/>
      <c r="W255" s="342"/>
      <c r="X255" s="342"/>
      <c r="Y255" s="342"/>
      <c r="Z255" s="342"/>
      <c r="AA255" s="342"/>
      <c r="AB255" s="342"/>
      <c r="AC255" s="342"/>
      <c r="AD255" s="342"/>
      <c r="AE255" s="342"/>
      <c r="AG255" s="354">
        <v>5</v>
      </c>
      <c r="AH255" s="354"/>
      <c r="AI255" s="356" t="s">
        <v>61</v>
      </c>
      <c r="AJ255" s="359">
        <v>1</v>
      </c>
      <c r="AK255" s="359">
        <v>7</v>
      </c>
      <c r="AL255" s="359">
        <v>6</v>
      </c>
      <c r="AM255" s="356" t="s">
        <v>79</v>
      </c>
      <c r="AN255" s="356" t="s">
        <v>156</v>
      </c>
      <c r="AO255" s="359">
        <v>5</v>
      </c>
      <c r="AP255" s="359">
        <v>6</v>
      </c>
      <c r="AQ255" s="359">
        <v>6</v>
      </c>
      <c r="AR255" s="359">
        <v>5</v>
      </c>
      <c r="AS255" s="356" t="s">
        <v>66</v>
      </c>
      <c r="AT255" s="356" t="s">
        <v>304</v>
      </c>
      <c r="AU255" s="356"/>
      <c r="AV255" s="359">
        <v>7</v>
      </c>
      <c r="AW255" s="359">
        <v>10</v>
      </c>
      <c r="AX255" s="359">
        <v>5</v>
      </c>
      <c r="AY255" s="303">
        <f t="shared" si="93"/>
        <v>6</v>
      </c>
      <c r="AZ255" s="303">
        <f t="shared" si="94"/>
        <v>2</v>
      </c>
      <c r="BA255" s="303">
        <f t="shared" si="95"/>
        <v>8</v>
      </c>
      <c r="BB255" s="303">
        <f t="shared" si="96"/>
        <v>7</v>
      </c>
      <c r="BC255" s="303">
        <f t="shared" si="97"/>
        <v>19</v>
      </c>
      <c r="BD255" s="303">
        <f t="shared" si="98"/>
        <v>14</v>
      </c>
      <c r="BE255" s="303">
        <f t="shared" si="99"/>
        <v>6</v>
      </c>
      <c r="BF255" s="303">
        <f t="shared" si="100"/>
        <v>7</v>
      </c>
      <c r="BG255" s="303">
        <f t="shared" si="101"/>
        <v>7</v>
      </c>
      <c r="BH255" s="303"/>
      <c r="BI255" s="303">
        <f t="shared" si="102"/>
        <v>6</v>
      </c>
      <c r="BJ255" s="303">
        <f t="shared" si="103"/>
        <v>10</v>
      </c>
      <c r="BK255" s="303">
        <f t="shared" si="104"/>
        <v>33</v>
      </c>
      <c r="BL255" s="303">
        <f t="shared" si="105"/>
        <v>8</v>
      </c>
      <c r="BM255" s="303">
        <f t="shared" si="106"/>
        <v>11</v>
      </c>
      <c r="BN255" s="303">
        <f t="shared" si="107"/>
        <v>6</v>
      </c>
      <c r="CB255" s="378"/>
      <c r="CC255" s="307"/>
      <c r="CD255" s="307"/>
      <c r="CE255" s="307"/>
      <c r="CF255" s="307"/>
      <c r="CG255" s="307"/>
      <c r="CH255" s="307"/>
      <c r="CI255" s="307"/>
      <c r="CJ255" s="307"/>
      <c r="CK255" s="307"/>
      <c r="CL255" s="307"/>
      <c r="CM255" s="307"/>
      <c r="CN255" s="307"/>
      <c r="CO255" s="307"/>
      <c r="CP255" s="307"/>
      <c r="CQ255" s="307"/>
      <c r="CR255" s="307"/>
      <c r="CS255" s="307"/>
      <c r="CT255" s="307"/>
      <c r="CU255" s="307"/>
      <c r="CV255" s="307"/>
      <c r="CW255" s="307"/>
      <c r="CX255" s="307"/>
      <c r="CY255" s="307"/>
      <c r="CZ255" s="307"/>
      <c r="DA255" s="307"/>
      <c r="DB255" s="307"/>
      <c r="DC255" s="307"/>
      <c r="DD255" s="307"/>
      <c r="DE255" s="307"/>
      <c r="DF255" s="307"/>
      <c r="DG255" s="307"/>
      <c r="DH255" s="307"/>
      <c r="DI255" s="390"/>
      <c r="DJ255" s="390"/>
      <c r="DK255" s="307"/>
      <c r="DL255" s="307"/>
      <c r="DM255" s="307"/>
      <c r="DN255" s="307"/>
      <c r="DO255" s="307"/>
      <c r="DP255" s="307"/>
      <c r="DQ255" s="307"/>
      <c r="DR255" s="307"/>
      <c r="DS255" s="307"/>
      <c r="DT255" s="307"/>
      <c r="DU255" s="307"/>
      <c r="DV255" s="307"/>
      <c r="DW255" s="307"/>
      <c r="DX255" s="307"/>
      <c r="DY255" s="307"/>
      <c r="DZ255" s="307"/>
      <c r="EA255" s="307"/>
      <c r="EB255" s="307"/>
      <c r="EC255" s="307"/>
      <c r="ED255" s="307"/>
      <c r="EE255" s="307"/>
      <c r="EF255" s="307"/>
      <c r="EG255" s="307"/>
      <c r="EH255" s="307"/>
      <c r="EI255" s="307"/>
      <c r="EJ255" s="307"/>
      <c r="EK255" s="307"/>
      <c r="EL255" s="307"/>
      <c r="EM255" s="307"/>
      <c r="EN255" s="307"/>
      <c r="EO255" s="307"/>
      <c r="EP255" s="307"/>
      <c r="EQ255" s="307"/>
      <c r="ER255" s="307"/>
      <c r="ES255" s="307"/>
      <c r="ET255" s="307"/>
      <c r="EU255" s="390"/>
      <c r="EV255" s="390"/>
      <c r="EW255" s="307"/>
      <c r="EX255" s="307"/>
      <c r="EY255" s="307"/>
      <c r="EZ255" s="307"/>
      <c r="FA255" s="307"/>
      <c r="FB255" s="307"/>
      <c r="FC255" s="307"/>
      <c r="FD255" s="307"/>
      <c r="FE255" s="307"/>
      <c r="FF255" s="307"/>
      <c r="FG255" s="307"/>
      <c r="FH255" s="307"/>
      <c r="FI255" s="305"/>
      <c r="FJ255" s="305"/>
      <c r="FK255" s="305"/>
      <c r="FL255" s="305"/>
      <c r="FM255" s="305"/>
      <c r="FN255" s="305"/>
      <c r="FO255" s="305"/>
      <c r="FP255" s="305"/>
      <c r="FQ255" s="305"/>
      <c r="FR255" s="305"/>
      <c r="FS255" s="305"/>
      <c r="FT255" s="305"/>
      <c r="FU255" s="305"/>
      <c r="FV255" s="305"/>
      <c r="FW255" s="305"/>
      <c r="FX255" s="305"/>
      <c r="FY255" s="309"/>
      <c r="FZ255" s="305"/>
      <c r="GA255" s="305"/>
      <c r="GB255" s="305"/>
      <c r="GC255" s="305"/>
      <c r="GD255" s="305"/>
      <c r="GE255" s="305"/>
      <c r="GF255" s="305"/>
      <c r="GG255" s="305"/>
      <c r="GH255" s="305"/>
      <c r="GI255" s="324"/>
      <c r="GJ255" s="307"/>
      <c r="GK255" s="307"/>
      <c r="GL255" s="307"/>
      <c r="GM255" s="307"/>
      <c r="GN255" s="307"/>
      <c r="GO255" s="307"/>
      <c r="GP255" s="307"/>
      <c r="GQ255" s="307"/>
      <c r="GR255" s="307"/>
      <c r="GS255" s="307"/>
      <c r="GT255" s="307"/>
      <c r="GU255" s="307"/>
      <c r="GV255" s="307"/>
      <c r="GW255" s="307"/>
      <c r="GX255" s="307"/>
      <c r="GY255" s="307"/>
      <c r="GZ255" s="307"/>
      <c r="HA255" s="307"/>
      <c r="HB255" s="307"/>
      <c r="HC255" s="307"/>
      <c r="HD255" s="307"/>
      <c r="HE255" s="307"/>
      <c r="HF255" s="307"/>
      <c r="HG255" s="307"/>
      <c r="HH255" s="307"/>
      <c r="HI255" s="307"/>
      <c r="HJ255" s="307"/>
      <c r="HK255" s="307"/>
      <c r="HL255" s="307"/>
      <c r="HM255" s="307"/>
      <c r="HN255" s="307"/>
      <c r="HO255" s="307"/>
      <c r="HP255" s="307"/>
      <c r="HQ255" s="307"/>
      <c r="HR255" s="307"/>
      <c r="HS255" s="307"/>
      <c r="HT255" s="307"/>
      <c r="HU255" s="307"/>
      <c r="HV255" s="307"/>
      <c r="HW255" s="307"/>
      <c r="HX255" s="307"/>
      <c r="HY255" s="307"/>
      <c r="HZ255" s="307"/>
      <c r="IA255" s="307"/>
      <c r="IB255" s="307"/>
      <c r="IC255" s="307"/>
      <c r="ID255" s="307"/>
      <c r="IE255" s="307"/>
      <c r="IF255" s="307"/>
      <c r="IG255" s="307"/>
      <c r="IH255" s="307"/>
      <c r="II255" s="307"/>
      <c r="IJ255" s="307"/>
      <c r="IK255" s="307"/>
      <c r="IL255" s="307"/>
      <c r="IM255" s="307"/>
      <c r="IN255" s="307"/>
      <c r="IO255" s="307"/>
      <c r="IP255" s="307"/>
      <c r="IQ255" s="307"/>
      <c r="IR255" s="307"/>
      <c r="IS255" s="307"/>
      <c r="IT255" s="307"/>
      <c r="IU255" s="307"/>
      <c r="IV255" s="307"/>
      <c r="IW255" s="307"/>
      <c r="IX255" s="307"/>
      <c r="IY255" s="307"/>
      <c r="IZ255" s="307"/>
      <c r="JA255" s="307"/>
      <c r="JB255" s="307"/>
      <c r="JC255" s="307"/>
      <c r="JD255" s="307"/>
      <c r="JE255" s="307"/>
      <c r="JF255" s="307"/>
      <c r="JG255" s="307"/>
      <c r="JH255" s="307"/>
      <c r="JI255" s="307"/>
      <c r="JJ255" s="307"/>
      <c r="JK255" s="307"/>
      <c r="JL255" s="307"/>
      <c r="JM255" s="307"/>
      <c r="JN255" s="307"/>
      <c r="JO255" s="307"/>
      <c r="JP255" s="307"/>
      <c r="JQ255" s="307"/>
      <c r="JR255" s="307"/>
      <c r="JS255" s="307"/>
      <c r="JT255" s="307"/>
      <c r="JU255" s="307"/>
      <c r="JV255" s="307"/>
      <c r="JW255" s="307"/>
      <c r="JX255" s="307"/>
      <c r="JY255" s="307"/>
      <c r="JZ255" s="307"/>
      <c r="KA255" s="307"/>
      <c r="KB255" s="307"/>
      <c r="KC255" s="307"/>
      <c r="KD255" s="307"/>
      <c r="KE255" s="307"/>
      <c r="KF255" s="307"/>
      <c r="KG255" s="307"/>
      <c r="KH255" s="396"/>
      <c r="KI255" s="336"/>
      <c r="KJ255" s="336"/>
      <c r="KK255" s="336"/>
      <c r="KL255" s="336"/>
      <c r="KM255" s="307"/>
      <c r="KN255" s="307"/>
      <c r="KO255" s="307"/>
      <c r="KP255" s="307"/>
      <c r="KQ255" s="307"/>
      <c r="KR255" s="307"/>
      <c r="KS255" s="307"/>
      <c r="KT255" s="307"/>
    </row>
    <row r="256" spans="14:310" s="56" customFormat="1" ht="15" customHeight="1">
      <c r="N256" s="395"/>
      <c r="O256" s="330"/>
      <c r="P256" s="330"/>
      <c r="Q256" s="330"/>
      <c r="R256" s="341"/>
      <c r="S256" s="341"/>
      <c r="T256" s="330"/>
      <c r="U256" s="330"/>
      <c r="W256" s="342"/>
      <c r="X256" s="342"/>
      <c r="Y256" s="342"/>
      <c r="Z256" s="342"/>
      <c r="AA256" s="342"/>
      <c r="AB256" s="342"/>
      <c r="AC256" s="342"/>
      <c r="AD256" s="342"/>
      <c r="AE256" s="342"/>
      <c r="AG256" s="354">
        <v>6</v>
      </c>
      <c r="AH256" s="354"/>
      <c r="AI256" s="356" t="s">
        <v>111</v>
      </c>
      <c r="AJ256" s="356" t="s">
        <v>112</v>
      </c>
      <c r="AK256" s="359">
        <v>8</v>
      </c>
      <c r="AL256" s="359">
        <v>7</v>
      </c>
      <c r="AM256" s="356" t="s">
        <v>82</v>
      </c>
      <c r="AN256" s="356" t="s">
        <v>157</v>
      </c>
      <c r="AO256" s="356" t="s">
        <v>64</v>
      </c>
      <c r="AP256" s="359">
        <v>7</v>
      </c>
      <c r="AQ256" s="356" t="s">
        <v>72</v>
      </c>
      <c r="AR256" s="356" t="s">
        <v>64</v>
      </c>
      <c r="AS256" s="356" t="s">
        <v>68</v>
      </c>
      <c r="AT256" s="356" t="s">
        <v>305</v>
      </c>
      <c r="AU256" s="356"/>
      <c r="AV256" s="356">
        <v>8</v>
      </c>
      <c r="AW256" s="359">
        <v>11</v>
      </c>
      <c r="AX256" s="359">
        <v>6</v>
      </c>
      <c r="AY256" s="303">
        <f t="shared" si="93"/>
        <v>9</v>
      </c>
      <c r="AZ256" s="303">
        <f t="shared" si="94"/>
        <v>4</v>
      </c>
      <c r="BA256" s="303">
        <f t="shared" si="95"/>
        <v>9</v>
      </c>
      <c r="BB256" s="303">
        <f t="shared" si="96"/>
        <v>8</v>
      </c>
      <c r="BC256" s="303">
        <f t="shared" si="97"/>
        <v>21</v>
      </c>
      <c r="BD256" s="303">
        <f t="shared" si="98"/>
        <v>16</v>
      </c>
      <c r="BE256" s="303">
        <f t="shared" si="99"/>
        <v>8</v>
      </c>
      <c r="BF256" s="303">
        <f t="shared" si="100"/>
        <v>8</v>
      </c>
      <c r="BG256" s="303">
        <f t="shared" si="101"/>
        <v>9</v>
      </c>
      <c r="BH256" s="303"/>
      <c r="BI256" s="303">
        <f t="shared" si="102"/>
        <v>8</v>
      </c>
      <c r="BJ256" s="303">
        <f t="shared" si="103"/>
        <v>12</v>
      </c>
      <c r="BK256" s="303">
        <f t="shared" si="104"/>
        <v>38</v>
      </c>
      <c r="BL256" s="303">
        <f t="shared" si="105"/>
        <v>9</v>
      </c>
      <c r="BM256" s="303">
        <f t="shared" si="106"/>
        <v>12</v>
      </c>
      <c r="BN256" s="303">
        <f t="shared" si="107"/>
        <v>7</v>
      </c>
      <c r="CB256" s="378"/>
      <c r="CC256" s="307"/>
      <c r="CD256" s="307"/>
      <c r="CE256" s="307"/>
      <c r="CF256" s="307"/>
      <c r="CG256" s="307"/>
      <c r="CH256" s="307"/>
      <c r="CI256" s="307"/>
      <c r="CJ256" s="307"/>
      <c r="CK256" s="307"/>
      <c r="CL256" s="307"/>
      <c r="CM256" s="307"/>
      <c r="CN256" s="307"/>
      <c r="CO256" s="307"/>
      <c r="CP256" s="307"/>
      <c r="CQ256" s="307"/>
      <c r="CR256" s="307"/>
      <c r="CS256" s="307"/>
      <c r="CT256" s="307"/>
      <c r="CU256" s="307"/>
      <c r="CV256" s="307"/>
      <c r="CW256" s="307"/>
      <c r="CX256" s="307"/>
      <c r="CY256" s="307"/>
      <c r="CZ256" s="307"/>
      <c r="DA256" s="307"/>
      <c r="DB256" s="307"/>
      <c r="DC256" s="307"/>
      <c r="DD256" s="307"/>
      <c r="DE256" s="307"/>
      <c r="DF256" s="307"/>
      <c r="DG256" s="307"/>
      <c r="DH256" s="307"/>
      <c r="DI256" s="390"/>
      <c r="DJ256" s="390"/>
      <c r="DK256" s="307"/>
      <c r="DL256" s="307"/>
      <c r="DM256" s="307"/>
      <c r="DN256" s="307"/>
      <c r="DO256" s="307"/>
      <c r="DP256" s="307"/>
      <c r="DQ256" s="307"/>
      <c r="DR256" s="307"/>
      <c r="DS256" s="307"/>
      <c r="DT256" s="307"/>
      <c r="DU256" s="307"/>
      <c r="DV256" s="307"/>
      <c r="DW256" s="307"/>
      <c r="DX256" s="307"/>
      <c r="DY256" s="307"/>
      <c r="DZ256" s="307"/>
      <c r="EA256" s="307"/>
      <c r="EB256" s="307"/>
      <c r="EC256" s="307"/>
      <c r="ED256" s="307"/>
      <c r="EE256" s="307"/>
      <c r="EF256" s="307"/>
      <c r="EG256" s="307"/>
      <c r="EH256" s="307"/>
      <c r="EI256" s="307"/>
      <c r="EJ256" s="307"/>
      <c r="EK256" s="307"/>
      <c r="EL256" s="307"/>
      <c r="EM256" s="307"/>
      <c r="EN256" s="307"/>
      <c r="EO256" s="307"/>
      <c r="EP256" s="307"/>
      <c r="EQ256" s="307"/>
      <c r="ER256" s="307"/>
      <c r="ES256" s="307"/>
      <c r="ET256" s="307"/>
      <c r="EU256" s="390"/>
      <c r="EV256" s="390"/>
      <c r="EW256" s="307"/>
      <c r="EX256" s="307"/>
      <c r="EY256" s="307"/>
      <c r="EZ256" s="307"/>
      <c r="FA256" s="307"/>
      <c r="FB256" s="307"/>
      <c r="FC256" s="307"/>
      <c r="FD256" s="307"/>
      <c r="FE256" s="307"/>
      <c r="FF256" s="307"/>
      <c r="FG256" s="307"/>
      <c r="FH256" s="307"/>
      <c r="FI256" s="305"/>
      <c r="FJ256" s="305"/>
      <c r="FK256" s="305"/>
      <c r="FL256" s="305"/>
      <c r="FM256" s="305"/>
      <c r="FN256" s="305"/>
      <c r="FO256" s="305"/>
      <c r="FP256" s="305"/>
      <c r="FQ256" s="305"/>
      <c r="FR256" s="305"/>
      <c r="FS256" s="305"/>
      <c r="FT256" s="305"/>
      <c r="FU256" s="305"/>
      <c r="FV256" s="305"/>
      <c r="FW256" s="305"/>
      <c r="FX256" s="305"/>
      <c r="FY256" s="309"/>
      <c r="FZ256" s="305"/>
      <c r="GA256" s="305"/>
      <c r="GB256" s="305"/>
      <c r="GC256" s="305"/>
      <c r="GD256" s="305"/>
      <c r="GE256" s="305"/>
      <c r="GF256" s="305"/>
      <c r="GG256" s="305"/>
      <c r="GH256" s="305"/>
      <c r="GI256" s="324"/>
      <c r="GJ256" s="307"/>
      <c r="GK256" s="307"/>
      <c r="GL256" s="307"/>
      <c r="GM256" s="307"/>
      <c r="GN256" s="307"/>
      <c r="GO256" s="307"/>
      <c r="GP256" s="307"/>
      <c r="GQ256" s="307"/>
      <c r="GR256" s="307"/>
      <c r="GS256" s="307"/>
      <c r="GT256" s="307"/>
      <c r="GU256" s="307"/>
      <c r="GV256" s="307"/>
      <c r="GW256" s="307"/>
      <c r="GX256" s="307"/>
      <c r="GY256" s="307"/>
      <c r="GZ256" s="307"/>
      <c r="HA256" s="307"/>
      <c r="HB256" s="307"/>
      <c r="HC256" s="307"/>
      <c r="HD256" s="307"/>
      <c r="HE256" s="307"/>
      <c r="HF256" s="307"/>
      <c r="HG256" s="307"/>
      <c r="HH256" s="307"/>
      <c r="HI256" s="307"/>
      <c r="HJ256" s="307"/>
      <c r="HK256" s="307"/>
      <c r="HL256" s="307"/>
      <c r="HM256" s="307"/>
      <c r="HN256" s="307"/>
      <c r="HO256" s="307"/>
      <c r="HP256" s="307"/>
      <c r="HQ256" s="307"/>
      <c r="HR256" s="307"/>
      <c r="HS256" s="307"/>
      <c r="HT256" s="307"/>
      <c r="HU256" s="307"/>
      <c r="HV256" s="307"/>
      <c r="HW256" s="307"/>
      <c r="HX256" s="307"/>
      <c r="HY256" s="307"/>
      <c r="HZ256" s="307"/>
      <c r="IA256" s="307"/>
      <c r="IB256" s="307"/>
      <c r="IC256" s="307"/>
      <c r="ID256" s="307"/>
      <c r="IE256" s="307"/>
      <c r="IF256" s="307"/>
      <c r="IG256" s="307"/>
      <c r="IH256" s="307"/>
      <c r="II256" s="307"/>
      <c r="IJ256" s="307"/>
      <c r="IK256" s="307"/>
      <c r="IL256" s="307"/>
      <c r="IM256" s="307"/>
      <c r="IN256" s="307"/>
      <c r="IO256" s="307"/>
      <c r="IP256" s="307"/>
      <c r="IQ256" s="307"/>
      <c r="IR256" s="307"/>
      <c r="IS256" s="307"/>
      <c r="IT256" s="307"/>
      <c r="IU256" s="307"/>
      <c r="IV256" s="307"/>
      <c r="IW256" s="307"/>
      <c r="IX256" s="307"/>
      <c r="IY256" s="307"/>
      <c r="IZ256" s="307"/>
      <c r="JA256" s="307"/>
      <c r="JB256" s="307"/>
      <c r="JC256" s="307"/>
      <c r="JD256" s="307"/>
      <c r="JE256" s="307"/>
      <c r="JF256" s="307"/>
      <c r="JG256" s="307"/>
      <c r="JH256" s="307"/>
      <c r="JI256" s="307"/>
      <c r="JJ256" s="307"/>
      <c r="JK256" s="307"/>
      <c r="JL256" s="307"/>
      <c r="JM256" s="307"/>
      <c r="JN256" s="307"/>
      <c r="JO256" s="307"/>
      <c r="JP256" s="307"/>
      <c r="JQ256" s="307"/>
      <c r="JR256" s="307"/>
      <c r="JS256" s="307"/>
      <c r="JT256" s="307"/>
      <c r="JU256" s="307"/>
      <c r="JV256" s="307"/>
      <c r="JW256" s="307"/>
      <c r="JX256" s="307"/>
      <c r="JY256" s="307"/>
      <c r="JZ256" s="307"/>
      <c r="KA256" s="307"/>
      <c r="KB256" s="307"/>
      <c r="KC256" s="307"/>
      <c r="KD256" s="307"/>
      <c r="KE256" s="307"/>
      <c r="KF256" s="307"/>
      <c r="KG256" s="307"/>
      <c r="KH256" s="396"/>
      <c r="KI256" s="336"/>
      <c r="KJ256" s="336"/>
      <c r="KK256" s="336"/>
      <c r="KL256" s="336"/>
      <c r="KM256" s="307"/>
      <c r="KN256" s="307"/>
      <c r="KO256" s="307"/>
      <c r="KP256" s="307"/>
      <c r="KQ256" s="307"/>
      <c r="KR256" s="307"/>
      <c r="KS256" s="307"/>
      <c r="KT256" s="307"/>
    </row>
    <row r="257" spans="14:306" s="56" customFormat="1" ht="15" customHeight="1">
      <c r="N257" s="395"/>
      <c r="O257" s="341"/>
      <c r="P257" s="330"/>
      <c r="Q257" s="330"/>
      <c r="R257" s="330"/>
      <c r="S257" s="330"/>
      <c r="T257" s="330"/>
      <c r="U257" s="330"/>
      <c r="W257" s="342"/>
      <c r="X257" s="342"/>
      <c r="Y257" s="342"/>
      <c r="Z257" s="342"/>
      <c r="AA257" s="342"/>
      <c r="AB257" s="342"/>
      <c r="AC257" s="342"/>
      <c r="AD257" s="342"/>
      <c r="AE257" s="342"/>
      <c r="AG257" s="354">
        <v>7</v>
      </c>
      <c r="AH257" s="354"/>
      <c r="AI257" s="356" t="s">
        <v>175</v>
      </c>
      <c r="AJ257" s="356" t="s">
        <v>61</v>
      </c>
      <c r="AK257" s="359">
        <v>9</v>
      </c>
      <c r="AL257" s="356" t="s">
        <v>66</v>
      </c>
      <c r="AM257" s="356" t="s">
        <v>86</v>
      </c>
      <c r="AN257" s="356" t="s">
        <v>92</v>
      </c>
      <c r="AO257" s="359">
        <v>8</v>
      </c>
      <c r="AP257" s="356" t="s">
        <v>66</v>
      </c>
      <c r="AQ257" s="359">
        <v>9</v>
      </c>
      <c r="AR257" s="356" t="s">
        <v>66</v>
      </c>
      <c r="AS257" s="356" t="s">
        <v>156</v>
      </c>
      <c r="AT257" s="356" t="s">
        <v>298</v>
      </c>
      <c r="AU257" s="356"/>
      <c r="AV257" s="359">
        <v>9</v>
      </c>
      <c r="AW257" s="356" t="s">
        <v>156</v>
      </c>
      <c r="AX257" s="359">
        <v>7</v>
      </c>
      <c r="AY257" s="303">
        <f t="shared" si="93"/>
        <v>12</v>
      </c>
      <c r="AZ257" s="303">
        <f t="shared" si="94"/>
        <v>6</v>
      </c>
      <c r="BA257" s="303">
        <f t="shared" si="95"/>
        <v>10</v>
      </c>
      <c r="BB257" s="303">
        <f t="shared" si="96"/>
        <v>10</v>
      </c>
      <c r="BC257" s="303">
        <f t="shared" si="97"/>
        <v>24</v>
      </c>
      <c r="BD257" s="303">
        <f t="shared" si="98"/>
        <v>18</v>
      </c>
      <c r="BE257" s="303">
        <f t="shared" si="99"/>
        <v>9</v>
      </c>
      <c r="BF257" s="303">
        <f t="shared" si="100"/>
        <v>10</v>
      </c>
      <c r="BG257" s="303">
        <f t="shared" si="101"/>
        <v>10</v>
      </c>
      <c r="BH257" s="303"/>
      <c r="BI257" s="303">
        <f t="shared" si="102"/>
        <v>10</v>
      </c>
      <c r="BJ257" s="303">
        <f t="shared" si="103"/>
        <v>14</v>
      </c>
      <c r="BK257" s="303">
        <f t="shared" si="104"/>
        <v>43</v>
      </c>
      <c r="BL257" s="303" t="str">
        <f t="shared" si="105"/>
        <v>-</v>
      </c>
      <c r="BM257" s="303">
        <f t="shared" si="106"/>
        <v>14</v>
      </c>
      <c r="BN257" s="303">
        <f t="shared" si="107"/>
        <v>8</v>
      </c>
      <c r="CB257" s="378"/>
      <c r="CC257" s="307"/>
      <c r="CD257" s="307"/>
      <c r="CE257" s="307"/>
      <c r="CF257" s="307"/>
      <c r="CG257" s="307"/>
      <c r="CH257" s="307"/>
      <c r="CI257" s="307"/>
      <c r="CJ257" s="307"/>
      <c r="CK257" s="307"/>
      <c r="CL257" s="307"/>
      <c r="CM257" s="307"/>
      <c r="CN257" s="307"/>
      <c r="CO257" s="307"/>
      <c r="CP257" s="307"/>
      <c r="CQ257" s="307"/>
      <c r="CR257" s="307"/>
      <c r="CS257" s="307"/>
      <c r="CT257" s="307"/>
      <c r="CU257" s="307"/>
      <c r="CV257" s="307"/>
      <c r="CW257" s="307"/>
      <c r="CX257" s="307"/>
      <c r="CY257" s="307"/>
      <c r="CZ257" s="307"/>
      <c r="DA257" s="307"/>
      <c r="DB257" s="307"/>
      <c r="DC257" s="307"/>
      <c r="DD257" s="307"/>
      <c r="DE257" s="307"/>
      <c r="DF257" s="307"/>
      <c r="DG257" s="307"/>
      <c r="DH257" s="307"/>
      <c r="DI257" s="390"/>
      <c r="DJ257" s="390"/>
      <c r="DK257" s="307"/>
      <c r="DL257" s="307"/>
      <c r="DM257" s="307"/>
      <c r="DN257" s="307"/>
      <c r="DO257" s="307"/>
      <c r="DP257" s="307"/>
      <c r="DQ257" s="307"/>
      <c r="DR257" s="307"/>
      <c r="DS257" s="307"/>
      <c r="DT257" s="307"/>
      <c r="DU257" s="307"/>
      <c r="DV257" s="307"/>
      <c r="DW257" s="307"/>
      <c r="DX257" s="307"/>
      <c r="DY257" s="307"/>
      <c r="DZ257" s="307"/>
      <c r="EA257" s="307"/>
      <c r="EB257" s="307"/>
      <c r="EC257" s="307"/>
      <c r="ED257" s="307"/>
      <c r="EE257" s="307"/>
      <c r="EF257" s="307"/>
      <c r="EG257" s="307"/>
      <c r="EH257" s="307"/>
      <c r="EI257" s="307"/>
      <c r="EJ257" s="307"/>
      <c r="EK257" s="307"/>
      <c r="EL257" s="307"/>
      <c r="EM257" s="307"/>
      <c r="EN257" s="307"/>
      <c r="EO257" s="307"/>
      <c r="EP257" s="307"/>
      <c r="EQ257" s="307"/>
      <c r="ER257" s="307"/>
      <c r="ES257" s="307"/>
      <c r="ET257" s="307"/>
      <c r="EU257" s="390"/>
      <c r="EV257" s="390"/>
      <c r="EW257" s="307"/>
      <c r="EX257" s="307"/>
      <c r="EY257" s="307"/>
      <c r="EZ257" s="307"/>
      <c r="FA257" s="307"/>
      <c r="FB257" s="307"/>
      <c r="FC257" s="307"/>
      <c r="FD257" s="307"/>
      <c r="FE257" s="307"/>
      <c r="FF257" s="307"/>
      <c r="FG257" s="307"/>
      <c r="FH257" s="307"/>
      <c r="FI257" s="305"/>
      <c r="FJ257" s="305"/>
      <c r="FK257" s="305"/>
      <c r="FL257" s="305"/>
      <c r="FM257" s="305"/>
      <c r="FN257" s="305"/>
      <c r="FO257" s="305"/>
      <c r="FP257" s="305"/>
      <c r="FQ257" s="305"/>
      <c r="FR257" s="305"/>
      <c r="FS257" s="305"/>
      <c r="FT257" s="305"/>
      <c r="FU257" s="305"/>
      <c r="FV257" s="305"/>
      <c r="FW257" s="305"/>
      <c r="FX257" s="305"/>
      <c r="FY257" s="309"/>
      <c r="FZ257" s="305"/>
      <c r="GA257" s="305"/>
      <c r="GB257" s="305"/>
      <c r="GC257" s="305"/>
      <c r="GD257" s="305"/>
      <c r="GE257" s="305"/>
      <c r="GF257" s="305"/>
      <c r="GG257" s="305"/>
      <c r="GH257" s="305"/>
      <c r="GI257" s="324"/>
      <c r="GJ257" s="307"/>
      <c r="GK257" s="307"/>
      <c r="GL257" s="307"/>
      <c r="GM257" s="307"/>
      <c r="GN257" s="307"/>
      <c r="GO257" s="307"/>
      <c r="GP257" s="307"/>
      <c r="GQ257" s="307"/>
      <c r="GR257" s="307"/>
      <c r="GS257" s="307"/>
      <c r="GT257" s="307"/>
      <c r="GU257" s="307"/>
      <c r="GV257" s="307"/>
      <c r="GW257" s="307"/>
      <c r="GX257" s="307"/>
      <c r="GY257" s="307"/>
      <c r="GZ257" s="307"/>
      <c r="HA257" s="307"/>
      <c r="HB257" s="307"/>
      <c r="HC257" s="307"/>
      <c r="HD257" s="307"/>
      <c r="HE257" s="307"/>
      <c r="HF257" s="307"/>
      <c r="HG257" s="307"/>
      <c r="HH257" s="307"/>
      <c r="HI257" s="307"/>
      <c r="HJ257" s="307"/>
      <c r="HK257" s="307"/>
      <c r="HL257" s="307"/>
      <c r="HM257" s="307"/>
      <c r="HN257" s="307"/>
      <c r="HO257" s="307"/>
      <c r="HP257" s="307"/>
      <c r="HQ257" s="307"/>
      <c r="HR257" s="307"/>
      <c r="HS257" s="307"/>
      <c r="HT257" s="307"/>
      <c r="HU257" s="307"/>
      <c r="HV257" s="307"/>
      <c r="HW257" s="307"/>
      <c r="HX257" s="307"/>
      <c r="HY257" s="307"/>
      <c r="HZ257" s="307"/>
      <c r="IA257" s="307"/>
      <c r="IB257" s="307"/>
      <c r="IC257" s="307"/>
      <c r="ID257" s="307"/>
      <c r="IE257" s="307"/>
      <c r="IF257" s="307"/>
      <c r="IG257" s="307"/>
      <c r="IH257" s="307"/>
      <c r="II257" s="307"/>
      <c r="IJ257" s="307"/>
      <c r="IK257" s="307"/>
      <c r="IL257" s="307"/>
      <c r="IM257" s="307"/>
      <c r="IN257" s="307"/>
      <c r="IO257" s="307"/>
      <c r="IP257" s="307"/>
      <c r="IQ257" s="307"/>
      <c r="IR257" s="307"/>
      <c r="IS257" s="307"/>
      <c r="IT257" s="307"/>
      <c r="IU257" s="307"/>
      <c r="IV257" s="307"/>
      <c r="IW257" s="307"/>
      <c r="IX257" s="307"/>
      <c r="IY257" s="307"/>
      <c r="IZ257" s="307"/>
      <c r="JA257" s="307"/>
      <c r="JB257" s="307"/>
      <c r="JC257" s="307"/>
      <c r="JD257" s="307"/>
      <c r="JE257" s="307"/>
      <c r="JF257" s="307"/>
      <c r="JG257" s="307"/>
      <c r="JH257" s="307"/>
      <c r="JI257" s="307"/>
      <c r="JJ257" s="307"/>
      <c r="JK257" s="307"/>
      <c r="JL257" s="307"/>
      <c r="JM257" s="307"/>
      <c r="JN257" s="307"/>
      <c r="JO257" s="307"/>
      <c r="JP257" s="307"/>
      <c r="JQ257" s="307"/>
      <c r="JR257" s="307"/>
      <c r="JS257" s="307"/>
      <c r="JT257" s="307"/>
      <c r="JU257" s="307"/>
      <c r="JV257" s="307"/>
      <c r="JW257" s="307"/>
      <c r="JX257" s="307"/>
      <c r="JY257" s="307"/>
      <c r="JZ257" s="307"/>
      <c r="KA257" s="307"/>
      <c r="KB257" s="307"/>
      <c r="KC257" s="307"/>
      <c r="KD257" s="307"/>
      <c r="KE257" s="307"/>
      <c r="KF257" s="307"/>
      <c r="KG257" s="307"/>
      <c r="KH257" s="396"/>
      <c r="KI257" s="336"/>
      <c r="KJ257" s="336"/>
      <c r="KK257" s="336"/>
      <c r="KL257" s="336"/>
      <c r="KM257" s="307"/>
      <c r="KN257" s="307"/>
      <c r="KO257" s="307"/>
      <c r="KP257" s="307"/>
      <c r="KQ257" s="307"/>
      <c r="KR257" s="307"/>
      <c r="KS257" s="307"/>
      <c r="KT257" s="307"/>
    </row>
    <row r="258" spans="14:306" s="56" customFormat="1" ht="15" customHeight="1">
      <c r="N258" s="395"/>
      <c r="O258" s="330"/>
      <c r="P258" s="330"/>
      <c r="Q258" s="330"/>
      <c r="R258" s="330"/>
      <c r="S258" s="341"/>
      <c r="T258" s="330"/>
      <c r="U258" s="330"/>
      <c r="W258" s="342"/>
      <c r="X258" s="342"/>
      <c r="Y258" s="342"/>
      <c r="Z258" s="342"/>
      <c r="AA258" s="342"/>
      <c r="AB258" s="342"/>
      <c r="AC258" s="342"/>
      <c r="AD258" s="342"/>
      <c r="AE258" s="342"/>
      <c r="AG258" s="354">
        <v>8</v>
      </c>
      <c r="AH258" s="354"/>
      <c r="AI258" s="356" t="s">
        <v>156</v>
      </c>
      <c r="AJ258" s="403" t="s">
        <v>64</v>
      </c>
      <c r="AK258" s="359">
        <v>10</v>
      </c>
      <c r="AL258" s="359">
        <v>10</v>
      </c>
      <c r="AM258" s="356" t="s">
        <v>89</v>
      </c>
      <c r="AN258" s="356" t="s">
        <v>130</v>
      </c>
      <c r="AO258" s="356" t="s">
        <v>113</v>
      </c>
      <c r="AP258" s="359">
        <v>10</v>
      </c>
      <c r="AQ258" s="356" t="s">
        <v>68</v>
      </c>
      <c r="AR258" s="356" t="s">
        <v>68</v>
      </c>
      <c r="AS258" s="356" t="s">
        <v>157</v>
      </c>
      <c r="AT258" s="356" t="s">
        <v>646</v>
      </c>
      <c r="AU258" s="356"/>
      <c r="AV258" s="356" t="s">
        <v>0</v>
      </c>
      <c r="AW258" s="359">
        <v>14</v>
      </c>
      <c r="AX258" s="359">
        <v>8</v>
      </c>
      <c r="AY258" s="303">
        <f t="shared" si="93"/>
        <v>14</v>
      </c>
      <c r="AZ258" s="303">
        <f t="shared" si="94"/>
        <v>8</v>
      </c>
      <c r="BA258" s="303">
        <f t="shared" si="95"/>
        <v>11</v>
      </c>
      <c r="BB258" s="303">
        <f t="shared" si="96"/>
        <v>11</v>
      </c>
      <c r="BC258" s="303">
        <f t="shared" si="97"/>
        <v>26</v>
      </c>
      <c r="BD258" s="303">
        <f t="shared" si="98"/>
        <v>20</v>
      </c>
      <c r="BE258" s="303">
        <f t="shared" si="99"/>
        <v>11</v>
      </c>
      <c r="BF258" s="303">
        <f t="shared" si="100"/>
        <v>11</v>
      </c>
      <c r="BG258" s="303">
        <f t="shared" si="101"/>
        <v>12</v>
      </c>
      <c r="BH258" s="303"/>
      <c r="BI258" s="303">
        <f t="shared" si="102"/>
        <v>12</v>
      </c>
      <c r="BJ258" s="303">
        <f t="shared" si="103"/>
        <v>16</v>
      </c>
      <c r="BK258" s="303">
        <f t="shared" si="104"/>
        <v>48</v>
      </c>
      <c r="BL258" s="303">
        <f t="shared" si="105"/>
        <v>10</v>
      </c>
      <c r="BM258" s="303">
        <f t="shared" si="106"/>
        <v>15</v>
      </c>
      <c r="BN258" s="303">
        <f t="shared" si="107"/>
        <v>9</v>
      </c>
      <c r="CB258" s="378"/>
      <c r="CC258" s="307"/>
      <c r="CD258" s="307"/>
      <c r="CE258" s="307"/>
      <c r="CF258" s="307"/>
      <c r="CG258" s="307"/>
      <c r="CH258" s="307"/>
      <c r="CI258" s="307"/>
      <c r="CJ258" s="307"/>
      <c r="CK258" s="307"/>
      <c r="CL258" s="307"/>
      <c r="CM258" s="307"/>
      <c r="CN258" s="307"/>
      <c r="CO258" s="307"/>
      <c r="CP258" s="307"/>
      <c r="CQ258" s="307"/>
      <c r="CR258" s="307"/>
      <c r="CS258" s="307"/>
      <c r="CT258" s="307"/>
      <c r="CU258" s="307"/>
      <c r="CV258" s="307"/>
      <c r="CW258" s="307"/>
      <c r="CX258" s="307"/>
      <c r="CY258" s="307"/>
      <c r="CZ258" s="307"/>
      <c r="DA258" s="307"/>
      <c r="DB258" s="307"/>
      <c r="DC258" s="307"/>
      <c r="DD258" s="307"/>
      <c r="DE258" s="307"/>
      <c r="DF258" s="307"/>
      <c r="DG258" s="307"/>
      <c r="DH258" s="307"/>
      <c r="DI258" s="390"/>
      <c r="DJ258" s="390"/>
      <c r="DK258" s="307"/>
      <c r="DL258" s="307"/>
      <c r="DM258" s="307"/>
      <c r="DN258" s="307"/>
      <c r="DO258" s="307"/>
      <c r="DP258" s="307"/>
      <c r="DQ258" s="307"/>
      <c r="DR258" s="307"/>
      <c r="DS258" s="307"/>
      <c r="DT258" s="307"/>
      <c r="DU258" s="307"/>
      <c r="DV258" s="307"/>
      <c r="DW258" s="307"/>
      <c r="DX258" s="307"/>
      <c r="DY258" s="307"/>
      <c r="DZ258" s="307"/>
      <c r="EA258" s="307"/>
      <c r="EB258" s="307"/>
      <c r="EC258" s="307"/>
      <c r="ED258" s="307"/>
      <c r="EE258" s="307"/>
      <c r="EF258" s="307"/>
      <c r="EG258" s="307"/>
      <c r="EH258" s="307"/>
      <c r="EI258" s="307"/>
      <c r="EJ258" s="307"/>
      <c r="EK258" s="307"/>
      <c r="EL258" s="307"/>
      <c r="EM258" s="307"/>
      <c r="EN258" s="307"/>
      <c r="EO258" s="307"/>
      <c r="EP258" s="307"/>
      <c r="EQ258" s="307"/>
      <c r="ER258" s="307"/>
      <c r="ES258" s="307"/>
      <c r="ET258" s="307"/>
      <c r="EU258" s="390"/>
      <c r="EV258" s="390"/>
      <c r="EW258" s="307"/>
      <c r="EX258" s="307"/>
      <c r="EY258" s="307"/>
      <c r="EZ258" s="307"/>
      <c r="FA258" s="307"/>
      <c r="FB258" s="307"/>
      <c r="FC258" s="307"/>
      <c r="FD258" s="307"/>
      <c r="FE258" s="307"/>
      <c r="FF258" s="307"/>
      <c r="FG258" s="307"/>
      <c r="FH258" s="307"/>
      <c r="FI258" s="305"/>
      <c r="FJ258" s="305"/>
      <c r="FK258" s="305"/>
      <c r="FL258" s="305"/>
      <c r="FM258" s="305"/>
      <c r="FN258" s="305"/>
      <c r="FO258" s="305"/>
      <c r="FP258" s="305"/>
      <c r="FQ258" s="305"/>
      <c r="FR258" s="305"/>
      <c r="FS258" s="305"/>
      <c r="FT258" s="305"/>
      <c r="FU258" s="305"/>
      <c r="FV258" s="305"/>
      <c r="FW258" s="305"/>
      <c r="FX258" s="305"/>
      <c r="FY258" s="309"/>
      <c r="FZ258" s="305"/>
      <c r="GA258" s="305"/>
      <c r="GB258" s="305"/>
      <c r="GC258" s="305"/>
      <c r="GD258" s="305"/>
      <c r="GE258" s="305"/>
      <c r="GF258" s="305"/>
      <c r="GG258" s="305"/>
      <c r="GH258" s="305"/>
      <c r="GI258" s="324"/>
      <c r="GJ258" s="307"/>
      <c r="GK258" s="307"/>
      <c r="GL258" s="307"/>
      <c r="GM258" s="307"/>
      <c r="GN258" s="307"/>
      <c r="GO258" s="307"/>
      <c r="GP258" s="307"/>
      <c r="GQ258" s="307"/>
      <c r="GR258" s="307"/>
      <c r="GS258" s="307"/>
      <c r="GT258" s="307"/>
      <c r="GU258" s="307"/>
      <c r="GV258" s="307"/>
      <c r="GW258" s="307"/>
      <c r="GX258" s="307"/>
      <c r="GY258" s="307"/>
      <c r="GZ258" s="307"/>
      <c r="HA258" s="307"/>
      <c r="HB258" s="307"/>
      <c r="HC258" s="307"/>
      <c r="HD258" s="307"/>
      <c r="HE258" s="307"/>
      <c r="HF258" s="307"/>
      <c r="HG258" s="307"/>
      <c r="HH258" s="307"/>
      <c r="HI258" s="307"/>
      <c r="HJ258" s="307"/>
      <c r="HK258" s="307"/>
      <c r="HL258" s="307"/>
      <c r="HM258" s="307"/>
      <c r="HN258" s="307"/>
      <c r="HO258" s="307"/>
      <c r="HP258" s="307"/>
      <c r="HQ258" s="307"/>
      <c r="HR258" s="307"/>
      <c r="HS258" s="307"/>
      <c r="HT258" s="307"/>
      <c r="HU258" s="307"/>
      <c r="HV258" s="307"/>
      <c r="HW258" s="307"/>
      <c r="HX258" s="307"/>
      <c r="HY258" s="307"/>
      <c r="HZ258" s="307"/>
      <c r="IA258" s="307"/>
      <c r="IB258" s="307"/>
      <c r="IC258" s="307"/>
      <c r="ID258" s="307"/>
      <c r="IE258" s="307"/>
      <c r="IF258" s="307"/>
      <c r="IG258" s="307"/>
      <c r="IH258" s="307"/>
      <c r="II258" s="307"/>
      <c r="IJ258" s="307"/>
      <c r="IK258" s="307"/>
      <c r="IL258" s="307"/>
      <c r="IM258" s="307"/>
      <c r="IN258" s="307"/>
      <c r="IO258" s="307"/>
      <c r="IP258" s="307"/>
      <c r="IQ258" s="307"/>
      <c r="IR258" s="307"/>
      <c r="IS258" s="307"/>
      <c r="IT258" s="307"/>
      <c r="IU258" s="307"/>
      <c r="IV258" s="307"/>
      <c r="IW258" s="307"/>
      <c r="IX258" s="307"/>
      <c r="IY258" s="307"/>
      <c r="IZ258" s="307"/>
      <c r="JA258" s="307"/>
      <c r="JB258" s="307"/>
      <c r="JC258" s="307"/>
      <c r="JD258" s="307"/>
      <c r="JE258" s="307"/>
      <c r="JF258" s="307"/>
      <c r="JG258" s="307"/>
      <c r="JH258" s="307"/>
      <c r="JI258" s="307"/>
      <c r="JJ258" s="307"/>
      <c r="JK258" s="307"/>
      <c r="JL258" s="307"/>
      <c r="JM258" s="307"/>
      <c r="JN258" s="307"/>
      <c r="JO258" s="307"/>
      <c r="JP258" s="307"/>
      <c r="JQ258" s="307"/>
      <c r="JR258" s="307"/>
      <c r="JS258" s="307"/>
      <c r="JT258" s="307"/>
      <c r="JU258" s="307"/>
      <c r="JV258" s="307"/>
      <c r="JW258" s="307"/>
      <c r="JX258" s="307"/>
      <c r="JY258" s="307"/>
      <c r="JZ258" s="307"/>
      <c r="KA258" s="307"/>
      <c r="KB258" s="307"/>
      <c r="KC258" s="307"/>
      <c r="KD258" s="307"/>
      <c r="KE258" s="307"/>
      <c r="KF258" s="307"/>
      <c r="KG258" s="307"/>
      <c r="KH258" s="396"/>
      <c r="KI258" s="336"/>
      <c r="KJ258" s="336"/>
      <c r="KK258" s="336"/>
      <c r="KL258" s="336"/>
      <c r="KM258" s="307"/>
      <c r="KN258" s="307"/>
      <c r="KO258" s="307"/>
      <c r="KP258" s="307"/>
      <c r="KQ258" s="307"/>
      <c r="KR258" s="307"/>
      <c r="KS258" s="307"/>
      <c r="KT258" s="307"/>
    </row>
    <row r="259" spans="14:306" s="56" customFormat="1" ht="15" customHeight="1">
      <c r="N259" s="395"/>
      <c r="O259" s="330"/>
      <c r="P259" s="330"/>
      <c r="Q259" s="330"/>
      <c r="R259" s="330"/>
      <c r="S259" s="330"/>
      <c r="T259" s="330"/>
      <c r="U259" s="330"/>
      <c r="W259" s="342"/>
      <c r="X259" s="342"/>
      <c r="Y259" s="342"/>
      <c r="Z259" s="342"/>
      <c r="AA259" s="342"/>
      <c r="AB259" s="342"/>
      <c r="AC259" s="342"/>
      <c r="AD259" s="342"/>
      <c r="AE259" s="342"/>
      <c r="AG259" s="354">
        <v>9</v>
      </c>
      <c r="AH259" s="354"/>
      <c r="AI259" s="356" t="s">
        <v>75</v>
      </c>
      <c r="AJ259" s="356" t="s">
        <v>66</v>
      </c>
      <c r="AK259" s="359">
        <v>11</v>
      </c>
      <c r="AL259" s="359">
        <v>11</v>
      </c>
      <c r="AM259" s="356" t="s">
        <v>74</v>
      </c>
      <c r="AN259" s="356" t="s">
        <v>81</v>
      </c>
      <c r="AO259" s="359">
        <v>11</v>
      </c>
      <c r="AP259" s="356" t="s">
        <v>71</v>
      </c>
      <c r="AQ259" s="356" t="s">
        <v>156</v>
      </c>
      <c r="AR259" s="356" t="s">
        <v>156</v>
      </c>
      <c r="AS259" s="359">
        <v>16</v>
      </c>
      <c r="AT259" s="356" t="s">
        <v>336</v>
      </c>
      <c r="AU259" s="356"/>
      <c r="AV259" s="359">
        <v>10</v>
      </c>
      <c r="AW259" s="359">
        <v>15</v>
      </c>
      <c r="AX259" s="359">
        <v>9</v>
      </c>
      <c r="AY259" s="303">
        <f t="shared" si="93"/>
        <v>17</v>
      </c>
      <c r="AZ259" s="303">
        <f t="shared" si="94"/>
        <v>10</v>
      </c>
      <c r="BA259" s="303">
        <f t="shared" si="95"/>
        <v>12</v>
      </c>
      <c r="BB259" s="303">
        <f t="shared" si="96"/>
        <v>12</v>
      </c>
      <c r="BC259" s="303">
        <f t="shared" si="97"/>
        <v>29</v>
      </c>
      <c r="BD259" s="303">
        <f t="shared" si="98"/>
        <v>22</v>
      </c>
      <c r="BE259" s="303">
        <f t="shared" si="99"/>
        <v>12</v>
      </c>
      <c r="BF259" s="303">
        <f t="shared" si="100"/>
        <v>13</v>
      </c>
      <c r="BG259" s="303">
        <f t="shared" si="101"/>
        <v>14</v>
      </c>
      <c r="BH259" s="303"/>
      <c r="BI259" s="303">
        <f t="shared" si="102"/>
        <v>14</v>
      </c>
      <c r="BJ259" s="303">
        <f t="shared" si="103"/>
        <v>17</v>
      </c>
      <c r="BK259" s="303">
        <f t="shared" si="104"/>
        <v>54</v>
      </c>
      <c r="BL259" s="303">
        <f t="shared" si="105"/>
        <v>11</v>
      </c>
      <c r="BM259" s="303">
        <f t="shared" si="106"/>
        <v>16</v>
      </c>
      <c r="BN259" s="303">
        <f t="shared" si="107"/>
        <v>10</v>
      </c>
      <c r="CB259" s="378"/>
      <c r="CC259" s="307"/>
      <c r="CD259" s="307"/>
      <c r="CE259" s="307"/>
      <c r="CF259" s="307"/>
      <c r="CG259" s="307"/>
      <c r="CH259" s="307"/>
      <c r="CI259" s="307"/>
      <c r="CJ259" s="307"/>
      <c r="CK259" s="307"/>
      <c r="CL259" s="307"/>
      <c r="CM259" s="307"/>
      <c r="CN259" s="307"/>
      <c r="CO259" s="307"/>
      <c r="CP259" s="307"/>
      <c r="CQ259" s="307"/>
      <c r="CR259" s="307"/>
      <c r="CS259" s="307"/>
      <c r="CT259" s="307"/>
      <c r="CU259" s="307"/>
      <c r="CV259" s="307"/>
      <c r="CW259" s="307"/>
      <c r="CX259" s="307"/>
      <c r="CY259" s="307"/>
      <c r="CZ259" s="307"/>
      <c r="DA259" s="307"/>
      <c r="DB259" s="307"/>
      <c r="DC259" s="307"/>
      <c r="DD259" s="307"/>
      <c r="DE259" s="307"/>
      <c r="DF259" s="307"/>
      <c r="DG259" s="307"/>
      <c r="DH259" s="307"/>
      <c r="DI259" s="390"/>
      <c r="DJ259" s="390"/>
      <c r="DK259" s="307"/>
      <c r="DL259" s="307"/>
      <c r="DM259" s="307"/>
      <c r="DN259" s="307"/>
      <c r="DO259" s="307"/>
      <c r="DP259" s="307"/>
      <c r="DQ259" s="307"/>
      <c r="DR259" s="307"/>
      <c r="DS259" s="307"/>
      <c r="DT259" s="307"/>
      <c r="DU259" s="307"/>
      <c r="DV259" s="307"/>
      <c r="DW259" s="307"/>
      <c r="DX259" s="307"/>
      <c r="DY259" s="307"/>
      <c r="DZ259" s="307"/>
      <c r="EA259" s="307"/>
      <c r="EB259" s="307"/>
      <c r="EC259" s="307"/>
      <c r="ED259" s="307"/>
      <c r="EE259" s="307"/>
      <c r="EF259" s="307"/>
      <c r="EG259" s="307"/>
      <c r="EH259" s="307"/>
      <c r="EI259" s="307"/>
      <c r="EJ259" s="307"/>
      <c r="EK259" s="307"/>
      <c r="EL259" s="307"/>
      <c r="EM259" s="307"/>
      <c r="EN259" s="307"/>
      <c r="EO259" s="307"/>
      <c r="EP259" s="307"/>
      <c r="EQ259" s="307"/>
      <c r="ER259" s="307"/>
      <c r="ES259" s="307"/>
      <c r="ET259" s="307"/>
      <c r="EU259" s="390"/>
      <c r="EV259" s="390"/>
      <c r="EW259" s="307"/>
      <c r="EX259" s="307"/>
      <c r="EY259" s="307"/>
      <c r="EZ259" s="307"/>
      <c r="FA259" s="307"/>
      <c r="FB259" s="307"/>
      <c r="FC259" s="307"/>
      <c r="FD259" s="307"/>
      <c r="FE259" s="307"/>
      <c r="FF259" s="307"/>
      <c r="FG259" s="307"/>
      <c r="FH259" s="307"/>
      <c r="FI259" s="305"/>
      <c r="FJ259" s="305"/>
      <c r="FK259" s="305"/>
      <c r="FL259" s="305"/>
      <c r="FM259" s="305"/>
      <c r="FN259" s="305"/>
      <c r="FO259" s="305"/>
      <c r="FP259" s="305"/>
      <c r="FQ259" s="305"/>
      <c r="FR259" s="305"/>
      <c r="FS259" s="305"/>
      <c r="FT259" s="305"/>
      <c r="FU259" s="305"/>
      <c r="FV259" s="305"/>
      <c r="FW259" s="305"/>
      <c r="FX259" s="305"/>
      <c r="FY259" s="309"/>
      <c r="FZ259" s="305"/>
      <c r="GA259" s="305"/>
      <c r="GB259" s="305"/>
      <c r="GC259" s="305"/>
      <c r="GD259" s="305"/>
      <c r="GE259" s="305"/>
      <c r="GF259" s="305"/>
      <c r="GG259" s="305"/>
      <c r="GH259" s="305"/>
      <c r="GI259" s="324"/>
      <c r="GJ259" s="307"/>
      <c r="GK259" s="307"/>
      <c r="GL259" s="307"/>
      <c r="GM259" s="307"/>
      <c r="GN259" s="307"/>
      <c r="GO259" s="307"/>
      <c r="GP259" s="307"/>
      <c r="GQ259" s="307"/>
      <c r="GR259" s="307"/>
      <c r="GS259" s="307"/>
      <c r="GT259" s="307"/>
      <c r="GU259" s="307"/>
      <c r="GV259" s="307"/>
      <c r="GW259" s="307"/>
      <c r="GX259" s="307"/>
      <c r="GY259" s="307"/>
      <c r="GZ259" s="307"/>
      <c r="HA259" s="307"/>
      <c r="HB259" s="307"/>
      <c r="HC259" s="307"/>
      <c r="HD259" s="307"/>
      <c r="HE259" s="307"/>
      <c r="HF259" s="307"/>
      <c r="HG259" s="307"/>
      <c r="HH259" s="307"/>
      <c r="HI259" s="307"/>
      <c r="HJ259" s="307"/>
      <c r="HK259" s="307"/>
      <c r="HL259" s="307"/>
      <c r="HM259" s="307"/>
      <c r="HN259" s="307"/>
      <c r="HO259" s="307"/>
      <c r="HP259" s="307"/>
      <c r="HQ259" s="307"/>
      <c r="HR259" s="307"/>
      <c r="HS259" s="307"/>
      <c r="HT259" s="307"/>
      <c r="HU259" s="307"/>
      <c r="HV259" s="307"/>
      <c r="HW259" s="307"/>
      <c r="HX259" s="307"/>
      <c r="HY259" s="307"/>
      <c r="HZ259" s="307"/>
      <c r="IA259" s="307"/>
      <c r="IB259" s="307"/>
      <c r="IC259" s="307"/>
      <c r="ID259" s="307"/>
      <c r="IE259" s="307"/>
      <c r="IF259" s="307"/>
      <c r="IG259" s="307"/>
      <c r="IH259" s="307"/>
      <c r="II259" s="307"/>
      <c r="IJ259" s="307"/>
      <c r="IK259" s="307"/>
      <c r="IL259" s="307"/>
      <c r="IM259" s="307"/>
      <c r="IN259" s="307"/>
      <c r="IO259" s="307"/>
      <c r="IP259" s="307"/>
      <c r="IQ259" s="307"/>
      <c r="IR259" s="307"/>
      <c r="IS259" s="307"/>
      <c r="IT259" s="307"/>
      <c r="IU259" s="307"/>
      <c r="IV259" s="307"/>
      <c r="IW259" s="307"/>
      <c r="IX259" s="307"/>
      <c r="IY259" s="307"/>
      <c r="IZ259" s="307"/>
      <c r="JA259" s="307"/>
      <c r="JB259" s="307"/>
      <c r="JC259" s="307"/>
      <c r="JD259" s="307"/>
      <c r="JE259" s="307"/>
      <c r="JF259" s="307"/>
      <c r="JG259" s="307"/>
      <c r="JH259" s="307"/>
      <c r="JI259" s="307"/>
      <c r="JJ259" s="307"/>
      <c r="JK259" s="307"/>
      <c r="JL259" s="307"/>
      <c r="JM259" s="307"/>
      <c r="JN259" s="307"/>
      <c r="JO259" s="307"/>
      <c r="JP259" s="307"/>
      <c r="JQ259" s="307"/>
      <c r="JR259" s="307"/>
      <c r="JS259" s="307"/>
      <c r="JT259" s="307"/>
      <c r="JU259" s="307"/>
      <c r="JV259" s="307"/>
      <c r="JW259" s="307"/>
      <c r="JX259" s="307"/>
      <c r="JY259" s="307"/>
      <c r="JZ259" s="307"/>
      <c r="KA259" s="307"/>
      <c r="KB259" s="307"/>
      <c r="KC259" s="307"/>
      <c r="KD259" s="307"/>
      <c r="KE259" s="307"/>
      <c r="KF259" s="307"/>
      <c r="KG259" s="307"/>
      <c r="KH259" s="404"/>
      <c r="KI259" s="336"/>
      <c r="KJ259" s="336"/>
      <c r="KK259" s="336"/>
      <c r="KL259" s="336"/>
      <c r="KM259" s="307"/>
      <c r="KN259" s="307"/>
      <c r="KO259" s="307"/>
      <c r="KP259" s="307"/>
      <c r="KQ259" s="307"/>
      <c r="KR259" s="307"/>
      <c r="KS259" s="307"/>
      <c r="KT259" s="307"/>
    </row>
    <row r="260" spans="14:306" s="56" customFormat="1" ht="15" customHeight="1">
      <c r="N260" s="395"/>
      <c r="O260" s="330"/>
      <c r="P260" s="330"/>
      <c r="Q260" s="330"/>
      <c r="R260" s="330"/>
      <c r="S260" s="341"/>
      <c r="T260" s="330"/>
      <c r="U260" s="330"/>
      <c r="W260" s="342"/>
      <c r="X260" s="342"/>
      <c r="Y260" s="342"/>
      <c r="Z260" s="342"/>
      <c r="AA260" s="342"/>
      <c r="AB260" s="342"/>
      <c r="AC260" s="342"/>
      <c r="AD260" s="342"/>
      <c r="AE260" s="342"/>
      <c r="AG260" s="354">
        <v>10</v>
      </c>
      <c r="AH260" s="354"/>
      <c r="AI260" s="356" t="s">
        <v>181</v>
      </c>
      <c r="AJ260" s="356" t="s">
        <v>68</v>
      </c>
      <c r="AK260" s="359">
        <v>12</v>
      </c>
      <c r="AL260" s="356" t="s">
        <v>156</v>
      </c>
      <c r="AM260" s="356" t="s">
        <v>158</v>
      </c>
      <c r="AN260" s="356" t="s">
        <v>84</v>
      </c>
      <c r="AO260" s="359">
        <v>12</v>
      </c>
      <c r="AP260" s="359">
        <v>13</v>
      </c>
      <c r="AQ260" s="359">
        <v>14</v>
      </c>
      <c r="AR260" s="356" t="s">
        <v>157</v>
      </c>
      <c r="AS260" s="356" t="s">
        <v>79</v>
      </c>
      <c r="AT260" s="356" t="s">
        <v>647</v>
      </c>
      <c r="AU260" s="356"/>
      <c r="AV260" s="359">
        <v>11</v>
      </c>
      <c r="AW260" s="356" t="s">
        <v>92</v>
      </c>
      <c r="AX260" s="359">
        <v>10</v>
      </c>
      <c r="AY260" s="303">
        <f t="shared" si="93"/>
        <v>21</v>
      </c>
      <c r="AZ260" s="303">
        <f t="shared" si="94"/>
        <v>12</v>
      </c>
      <c r="BA260" s="303">
        <f t="shared" si="95"/>
        <v>13</v>
      </c>
      <c r="BB260" s="303">
        <f t="shared" si="96"/>
        <v>14</v>
      </c>
      <c r="BC260" s="303">
        <f t="shared" si="97"/>
        <v>32</v>
      </c>
      <c r="BD260" s="303">
        <f t="shared" si="98"/>
        <v>25</v>
      </c>
      <c r="BE260" s="303">
        <f t="shared" si="99"/>
        <v>13</v>
      </c>
      <c r="BF260" s="303">
        <f t="shared" si="100"/>
        <v>14</v>
      </c>
      <c r="BG260" s="303">
        <f t="shared" si="101"/>
        <v>15</v>
      </c>
      <c r="BH260" s="303"/>
      <c r="BI260" s="303">
        <f t="shared" si="102"/>
        <v>16</v>
      </c>
      <c r="BJ260" s="303">
        <f t="shared" si="103"/>
        <v>19</v>
      </c>
      <c r="BK260" s="303">
        <f t="shared" si="104"/>
        <v>60</v>
      </c>
      <c r="BL260" s="303">
        <f t="shared" si="105"/>
        <v>12</v>
      </c>
      <c r="BM260" s="303">
        <f t="shared" si="106"/>
        <v>18</v>
      </c>
      <c r="BN260" s="303">
        <f t="shared" si="107"/>
        <v>11</v>
      </c>
      <c r="CB260" s="378"/>
      <c r="CC260" s="307"/>
      <c r="CD260" s="307"/>
      <c r="CE260" s="307"/>
      <c r="CF260" s="307"/>
      <c r="CG260" s="307"/>
      <c r="CH260" s="307"/>
      <c r="CI260" s="307"/>
      <c r="CJ260" s="307"/>
      <c r="CK260" s="307"/>
      <c r="CL260" s="307"/>
      <c r="CM260" s="307"/>
      <c r="CN260" s="307"/>
      <c r="CO260" s="307"/>
      <c r="CP260" s="307"/>
      <c r="CQ260" s="307"/>
      <c r="CR260" s="307"/>
      <c r="CS260" s="307"/>
      <c r="CT260" s="307"/>
      <c r="CU260" s="307"/>
      <c r="CV260" s="307"/>
      <c r="CW260" s="307"/>
      <c r="CX260" s="307"/>
      <c r="CY260" s="307"/>
      <c r="CZ260" s="307"/>
      <c r="DA260" s="307"/>
      <c r="DB260" s="307"/>
      <c r="DC260" s="307"/>
      <c r="DD260" s="307"/>
      <c r="DE260" s="307"/>
      <c r="DF260" s="307"/>
      <c r="DG260" s="307"/>
      <c r="DH260" s="307"/>
      <c r="DI260" s="390"/>
      <c r="DJ260" s="390"/>
      <c r="DK260" s="307"/>
      <c r="DL260" s="307"/>
      <c r="DM260" s="307"/>
      <c r="DN260" s="307"/>
      <c r="DO260" s="307"/>
      <c r="DP260" s="307"/>
      <c r="DQ260" s="307"/>
      <c r="DR260" s="307"/>
      <c r="DS260" s="307"/>
      <c r="DT260" s="307"/>
      <c r="DU260" s="307"/>
      <c r="DV260" s="307"/>
      <c r="DW260" s="307"/>
      <c r="DX260" s="307"/>
      <c r="DY260" s="307"/>
      <c r="DZ260" s="307"/>
      <c r="EA260" s="307"/>
      <c r="EB260" s="307"/>
      <c r="EC260" s="307"/>
      <c r="ED260" s="307"/>
      <c r="EE260" s="307"/>
      <c r="EF260" s="307"/>
      <c r="EG260" s="307"/>
      <c r="EH260" s="307"/>
      <c r="EI260" s="307"/>
      <c r="EJ260" s="307"/>
      <c r="EK260" s="307"/>
      <c r="EL260" s="307"/>
      <c r="EM260" s="307"/>
      <c r="EN260" s="307"/>
      <c r="EO260" s="307"/>
      <c r="EP260" s="307"/>
      <c r="EQ260" s="307"/>
      <c r="ER260" s="307"/>
      <c r="ES260" s="307"/>
      <c r="ET260" s="307"/>
      <c r="EU260" s="390"/>
      <c r="EV260" s="390"/>
      <c r="EW260" s="307"/>
      <c r="EX260" s="307"/>
      <c r="EY260" s="307"/>
      <c r="EZ260" s="307"/>
      <c r="FA260" s="307"/>
      <c r="FB260" s="307"/>
      <c r="FC260" s="307"/>
      <c r="FD260" s="307"/>
      <c r="FE260" s="307"/>
      <c r="FF260" s="307"/>
      <c r="FG260" s="307"/>
      <c r="FH260" s="307"/>
      <c r="FI260" s="305"/>
      <c r="FJ260" s="305"/>
      <c r="FK260" s="305"/>
      <c r="FL260" s="305"/>
      <c r="FM260" s="305"/>
      <c r="FN260" s="305"/>
      <c r="FO260" s="305"/>
      <c r="FP260" s="305"/>
      <c r="FQ260" s="305"/>
      <c r="FR260" s="305"/>
      <c r="FS260" s="305"/>
      <c r="FT260" s="305"/>
      <c r="FU260" s="305"/>
      <c r="FV260" s="305"/>
      <c r="FW260" s="305"/>
      <c r="FX260" s="305"/>
      <c r="FY260" s="309"/>
      <c r="FZ260" s="305"/>
      <c r="GA260" s="305"/>
      <c r="GB260" s="305"/>
      <c r="GC260" s="305"/>
      <c r="GD260" s="305"/>
      <c r="GE260" s="305"/>
      <c r="GF260" s="305"/>
      <c r="GG260" s="305"/>
      <c r="GH260" s="305"/>
      <c r="GI260" s="324"/>
      <c r="GJ260" s="307"/>
      <c r="GK260" s="307"/>
      <c r="GL260" s="307"/>
      <c r="GM260" s="307"/>
      <c r="GN260" s="307"/>
      <c r="GO260" s="307"/>
      <c r="GP260" s="307"/>
      <c r="GQ260" s="307"/>
      <c r="GR260" s="307"/>
      <c r="GS260" s="307"/>
      <c r="GT260" s="307"/>
      <c r="GU260" s="307"/>
      <c r="GV260" s="307"/>
      <c r="GW260" s="307"/>
      <c r="GX260" s="307"/>
      <c r="GY260" s="307"/>
      <c r="GZ260" s="307"/>
      <c r="HA260" s="307"/>
      <c r="HB260" s="307"/>
      <c r="HC260" s="307"/>
      <c r="HD260" s="307"/>
      <c r="HE260" s="307"/>
      <c r="HF260" s="307"/>
      <c r="HG260" s="307"/>
      <c r="HH260" s="307"/>
      <c r="HI260" s="307"/>
      <c r="HJ260" s="307"/>
      <c r="HK260" s="307"/>
      <c r="HL260" s="307"/>
      <c r="HM260" s="307"/>
      <c r="HN260" s="307"/>
      <c r="HO260" s="307"/>
      <c r="HP260" s="307"/>
      <c r="HQ260" s="307"/>
      <c r="HR260" s="307"/>
      <c r="HS260" s="307"/>
      <c r="HT260" s="307"/>
      <c r="HU260" s="307"/>
      <c r="HV260" s="307"/>
      <c r="HW260" s="307"/>
      <c r="HX260" s="307"/>
      <c r="HY260" s="307"/>
      <c r="HZ260" s="307"/>
      <c r="IA260" s="307"/>
      <c r="IB260" s="307"/>
      <c r="IC260" s="307"/>
      <c r="ID260" s="307"/>
      <c r="IE260" s="307"/>
      <c r="IF260" s="307"/>
      <c r="IG260" s="307"/>
      <c r="IH260" s="307"/>
      <c r="II260" s="307"/>
      <c r="IJ260" s="307"/>
      <c r="IK260" s="307"/>
      <c r="IL260" s="307"/>
      <c r="IM260" s="307"/>
      <c r="IN260" s="307"/>
      <c r="IO260" s="307"/>
      <c r="IP260" s="307"/>
      <c r="IQ260" s="307"/>
      <c r="IR260" s="307"/>
      <c r="IS260" s="307"/>
      <c r="IT260" s="307"/>
      <c r="IU260" s="307"/>
      <c r="IV260" s="307"/>
      <c r="IW260" s="307"/>
      <c r="IX260" s="307"/>
      <c r="IY260" s="307"/>
      <c r="IZ260" s="307"/>
      <c r="JA260" s="307"/>
      <c r="JB260" s="307"/>
      <c r="JC260" s="307"/>
      <c r="JD260" s="307"/>
      <c r="JE260" s="307"/>
      <c r="JF260" s="307"/>
      <c r="JG260" s="307"/>
      <c r="JH260" s="307"/>
      <c r="JI260" s="307"/>
      <c r="JJ260" s="307"/>
      <c r="JK260" s="307"/>
      <c r="JL260" s="307"/>
      <c r="JM260" s="307"/>
      <c r="JN260" s="307"/>
      <c r="JO260" s="307"/>
      <c r="JP260" s="307"/>
      <c r="JQ260" s="307"/>
      <c r="JR260" s="307"/>
      <c r="JS260" s="307"/>
      <c r="JT260" s="307"/>
      <c r="JU260" s="307"/>
      <c r="JV260" s="307"/>
      <c r="JW260" s="307"/>
      <c r="JX260" s="307"/>
      <c r="JY260" s="307"/>
      <c r="JZ260" s="307"/>
      <c r="KA260" s="307"/>
      <c r="KB260" s="307"/>
      <c r="KC260" s="307"/>
      <c r="KD260" s="307"/>
      <c r="KE260" s="307"/>
      <c r="KF260" s="307"/>
      <c r="KG260" s="307"/>
      <c r="KH260" s="380"/>
      <c r="KI260" s="336"/>
      <c r="KJ260" s="336"/>
      <c r="KK260" s="336"/>
      <c r="KL260" s="336"/>
      <c r="KM260" s="307"/>
      <c r="KN260" s="307"/>
      <c r="KO260" s="307"/>
      <c r="KP260" s="307"/>
      <c r="KQ260" s="307"/>
      <c r="KR260" s="307"/>
      <c r="KS260" s="307"/>
      <c r="KT260" s="307"/>
    </row>
    <row r="261" spans="14:306" s="56" customFormat="1" ht="15" customHeight="1">
      <c r="N261" s="395"/>
      <c r="O261" s="330"/>
      <c r="P261" s="330"/>
      <c r="Q261" s="330"/>
      <c r="R261" s="330"/>
      <c r="S261" s="330"/>
      <c r="T261" s="330"/>
      <c r="U261" s="330"/>
      <c r="W261" s="342"/>
      <c r="X261" s="342"/>
      <c r="Y261" s="342"/>
      <c r="Z261" s="342"/>
      <c r="AA261" s="342"/>
      <c r="AB261" s="342"/>
      <c r="AC261" s="342"/>
      <c r="AD261" s="342"/>
      <c r="AE261" s="342"/>
      <c r="AG261" s="351">
        <v>11</v>
      </c>
      <c r="AH261" s="351"/>
      <c r="AI261" s="356" t="s">
        <v>86</v>
      </c>
      <c r="AJ261" s="356" t="s">
        <v>73</v>
      </c>
      <c r="AK261" s="359">
        <v>13</v>
      </c>
      <c r="AL261" s="359">
        <v>14</v>
      </c>
      <c r="AM261" s="356" t="s">
        <v>159</v>
      </c>
      <c r="AN261" s="356" t="s">
        <v>126</v>
      </c>
      <c r="AO261" s="356" t="s">
        <v>85</v>
      </c>
      <c r="AP261" s="356" t="s">
        <v>157</v>
      </c>
      <c r="AQ261" s="356" t="s">
        <v>76</v>
      </c>
      <c r="AR261" s="356" t="s">
        <v>92</v>
      </c>
      <c r="AS261" s="356" t="s">
        <v>82</v>
      </c>
      <c r="AT261" s="356" t="s">
        <v>331</v>
      </c>
      <c r="AU261" s="356"/>
      <c r="AV261" s="359">
        <v>12</v>
      </c>
      <c r="AW261" s="359">
        <v>18</v>
      </c>
      <c r="AX261" s="356">
        <v>11</v>
      </c>
      <c r="AY261" s="303">
        <f t="shared" si="93"/>
        <v>24</v>
      </c>
      <c r="AZ261" s="303">
        <f t="shared" si="94"/>
        <v>15</v>
      </c>
      <c r="BA261" s="303">
        <f t="shared" si="95"/>
        <v>14</v>
      </c>
      <c r="BB261" s="303">
        <f t="shared" si="96"/>
        <v>15</v>
      </c>
      <c r="BC261" s="303">
        <f t="shared" si="97"/>
        <v>36</v>
      </c>
      <c r="BD261" s="303">
        <f t="shared" si="98"/>
        <v>27</v>
      </c>
      <c r="BE261" s="303">
        <f t="shared" si="99"/>
        <v>15</v>
      </c>
      <c r="BF261" s="303">
        <f t="shared" si="100"/>
        <v>16</v>
      </c>
      <c r="BG261" s="303">
        <f t="shared" si="101"/>
        <v>17</v>
      </c>
      <c r="BH261" s="303"/>
      <c r="BI261" s="303">
        <f t="shared" si="102"/>
        <v>18</v>
      </c>
      <c r="BJ261" s="303">
        <f t="shared" si="103"/>
        <v>21</v>
      </c>
      <c r="BK261" s="303">
        <f t="shared" si="104"/>
        <v>66</v>
      </c>
      <c r="BL261" s="303">
        <f t="shared" si="105"/>
        <v>13</v>
      </c>
      <c r="BM261" s="303">
        <f t="shared" si="106"/>
        <v>19</v>
      </c>
      <c r="BN261" s="303" t="str">
        <f t="shared" si="107"/>
        <v>-</v>
      </c>
      <c r="CB261" s="378"/>
      <c r="CC261" s="307"/>
      <c r="CD261" s="307"/>
      <c r="CE261" s="307"/>
      <c r="CF261" s="307"/>
      <c r="CG261" s="307"/>
      <c r="CH261" s="307"/>
      <c r="CI261" s="307"/>
      <c r="CJ261" s="307"/>
      <c r="CK261" s="307"/>
      <c r="CL261" s="307"/>
      <c r="CM261" s="307"/>
      <c r="CN261" s="307"/>
      <c r="CO261" s="307"/>
      <c r="CP261" s="307"/>
      <c r="CQ261" s="307"/>
      <c r="CR261" s="307"/>
      <c r="CS261" s="307"/>
      <c r="CT261" s="307"/>
      <c r="CU261" s="307"/>
      <c r="CV261" s="307"/>
      <c r="CW261" s="307"/>
      <c r="CX261" s="307"/>
      <c r="CY261" s="307"/>
      <c r="CZ261" s="307"/>
      <c r="DA261" s="307"/>
      <c r="DB261" s="307"/>
      <c r="DC261" s="307"/>
      <c r="DD261" s="307"/>
      <c r="DE261" s="307"/>
      <c r="DF261" s="307"/>
      <c r="DG261" s="307"/>
      <c r="DH261" s="307"/>
      <c r="DI261" s="390"/>
      <c r="DJ261" s="390"/>
      <c r="DK261" s="307"/>
      <c r="DL261" s="307"/>
      <c r="DM261" s="307"/>
      <c r="DN261" s="307"/>
      <c r="DO261" s="307"/>
      <c r="DP261" s="307"/>
      <c r="DQ261" s="307"/>
      <c r="DR261" s="307"/>
      <c r="DS261" s="307"/>
      <c r="DT261" s="307"/>
      <c r="DU261" s="307"/>
      <c r="DV261" s="307"/>
      <c r="DW261" s="307"/>
      <c r="DX261" s="307"/>
      <c r="DY261" s="307"/>
      <c r="DZ261" s="307"/>
      <c r="EA261" s="307"/>
      <c r="EB261" s="307"/>
      <c r="EC261" s="307"/>
      <c r="ED261" s="307"/>
      <c r="EE261" s="307"/>
      <c r="EF261" s="307"/>
      <c r="EG261" s="307"/>
      <c r="EH261" s="307"/>
      <c r="EI261" s="307"/>
      <c r="EJ261" s="307"/>
      <c r="EK261" s="307"/>
      <c r="EL261" s="307"/>
      <c r="EM261" s="307"/>
      <c r="EN261" s="307"/>
      <c r="EO261" s="307"/>
      <c r="EP261" s="307"/>
      <c r="EQ261" s="307"/>
      <c r="ER261" s="307"/>
      <c r="ES261" s="307"/>
      <c r="ET261" s="307"/>
      <c r="EU261" s="390"/>
      <c r="EV261" s="390"/>
      <c r="EW261" s="307"/>
      <c r="EX261" s="307"/>
      <c r="EY261" s="307"/>
      <c r="EZ261" s="307"/>
      <c r="FA261" s="307"/>
      <c r="FB261" s="307"/>
      <c r="FC261" s="307"/>
      <c r="FD261" s="307"/>
      <c r="FE261" s="307"/>
      <c r="FF261" s="307"/>
      <c r="FG261" s="307"/>
      <c r="FH261" s="307"/>
      <c r="FI261" s="305"/>
      <c r="FJ261" s="305"/>
      <c r="FK261" s="305"/>
      <c r="FL261" s="305"/>
      <c r="FM261" s="305"/>
      <c r="FN261" s="305"/>
      <c r="FO261" s="305"/>
      <c r="FP261" s="305"/>
      <c r="FQ261" s="305"/>
      <c r="FR261" s="305"/>
      <c r="FS261" s="305"/>
      <c r="FT261" s="305"/>
      <c r="FU261" s="305"/>
      <c r="FV261" s="305"/>
      <c r="FW261" s="305"/>
      <c r="FX261" s="305"/>
      <c r="FY261" s="309"/>
      <c r="FZ261" s="305"/>
      <c r="GA261" s="305"/>
      <c r="GB261" s="305"/>
      <c r="GC261" s="305"/>
      <c r="GD261" s="305"/>
      <c r="GE261" s="305"/>
      <c r="GF261" s="305"/>
      <c r="GG261" s="305"/>
      <c r="GH261" s="305"/>
      <c r="GI261" s="324"/>
      <c r="GJ261" s="307"/>
      <c r="GK261" s="307"/>
      <c r="GL261" s="307"/>
      <c r="GM261" s="307"/>
      <c r="GN261" s="307"/>
      <c r="GO261" s="307"/>
      <c r="GP261" s="307"/>
      <c r="GQ261" s="307"/>
      <c r="GR261" s="307"/>
      <c r="GS261" s="307"/>
      <c r="GT261" s="307"/>
      <c r="GU261" s="307"/>
      <c r="GV261" s="307"/>
      <c r="GW261" s="307"/>
      <c r="GX261" s="307"/>
      <c r="GY261" s="307"/>
      <c r="GZ261" s="307"/>
      <c r="HA261" s="307"/>
      <c r="HB261" s="307"/>
      <c r="HC261" s="307"/>
      <c r="HD261" s="307"/>
      <c r="HE261" s="307"/>
      <c r="HF261" s="307"/>
      <c r="HG261" s="307"/>
      <c r="HH261" s="307"/>
      <c r="HI261" s="307"/>
      <c r="HJ261" s="307"/>
      <c r="HK261" s="307"/>
      <c r="HL261" s="307"/>
      <c r="HM261" s="307"/>
      <c r="HN261" s="307"/>
      <c r="HO261" s="307"/>
      <c r="HP261" s="307"/>
      <c r="HQ261" s="307"/>
      <c r="HR261" s="307"/>
      <c r="HS261" s="307"/>
      <c r="HT261" s="307"/>
      <c r="HU261" s="307"/>
      <c r="HV261" s="307"/>
      <c r="HW261" s="307"/>
      <c r="HX261" s="307"/>
      <c r="HY261" s="307"/>
      <c r="HZ261" s="307"/>
      <c r="IA261" s="307"/>
      <c r="IB261" s="307"/>
      <c r="IC261" s="307"/>
      <c r="ID261" s="307"/>
      <c r="IE261" s="307"/>
      <c r="IF261" s="307"/>
      <c r="IG261" s="307"/>
      <c r="IH261" s="307"/>
      <c r="II261" s="307"/>
      <c r="IJ261" s="307"/>
      <c r="IK261" s="307"/>
      <c r="IL261" s="307"/>
      <c r="IM261" s="307"/>
      <c r="IN261" s="307"/>
      <c r="IO261" s="307"/>
      <c r="IP261" s="307"/>
      <c r="IQ261" s="307"/>
      <c r="IR261" s="307"/>
      <c r="IS261" s="307"/>
      <c r="IT261" s="307"/>
      <c r="IU261" s="307"/>
      <c r="IV261" s="307"/>
      <c r="IW261" s="307"/>
      <c r="IX261" s="307"/>
      <c r="IY261" s="307"/>
      <c r="IZ261" s="307"/>
      <c r="JA261" s="307"/>
      <c r="JB261" s="307"/>
      <c r="JC261" s="307"/>
      <c r="JD261" s="307"/>
      <c r="JE261" s="307"/>
      <c r="JF261" s="307"/>
      <c r="JG261" s="307"/>
      <c r="JH261" s="307"/>
      <c r="JI261" s="307"/>
      <c r="JJ261" s="307"/>
      <c r="JK261" s="307"/>
      <c r="JL261" s="307"/>
      <c r="JM261" s="307"/>
      <c r="JN261" s="307"/>
      <c r="JO261" s="307"/>
      <c r="JP261" s="307"/>
      <c r="JQ261" s="307"/>
      <c r="JR261" s="307"/>
      <c r="JS261" s="307"/>
      <c r="JT261" s="307"/>
      <c r="JU261" s="307"/>
      <c r="JV261" s="307"/>
      <c r="JW261" s="307"/>
      <c r="JX261" s="307"/>
      <c r="JY261" s="307"/>
      <c r="JZ261" s="307"/>
      <c r="KA261" s="307"/>
      <c r="KB261" s="307"/>
      <c r="KC261" s="307"/>
      <c r="KD261" s="307"/>
      <c r="KE261" s="307"/>
      <c r="KF261" s="307"/>
      <c r="KG261" s="307"/>
      <c r="KH261" s="380"/>
      <c r="KI261" s="336"/>
      <c r="KJ261" s="336"/>
      <c r="KK261" s="336"/>
      <c r="KL261" s="336"/>
      <c r="KM261" s="307"/>
      <c r="KN261" s="307"/>
      <c r="KO261" s="307"/>
      <c r="KP261" s="307"/>
      <c r="KQ261" s="307"/>
      <c r="KR261" s="307"/>
      <c r="KS261" s="307"/>
      <c r="KT261" s="307"/>
    </row>
    <row r="262" spans="14:306" s="56" customFormat="1" ht="15" customHeight="1">
      <c r="N262" s="395"/>
      <c r="O262" s="341"/>
      <c r="P262" s="330"/>
      <c r="Q262" s="330"/>
      <c r="R262" s="330"/>
      <c r="S262" s="341"/>
      <c r="T262" s="330"/>
      <c r="U262" s="330"/>
      <c r="W262" s="342"/>
      <c r="X262" s="342"/>
      <c r="Y262" s="342"/>
      <c r="Z262" s="342"/>
      <c r="AA262" s="342"/>
      <c r="AB262" s="342"/>
      <c r="AC262" s="342"/>
      <c r="AD262" s="342"/>
      <c r="AE262" s="342"/>
      <c r="AG262" s="354">
        <v>12</v>
      </c>
      <c r="AH262" s="354"/>
      <c r="AI262" s="356" t="s">
        <v>263</v>
      </c>
      <c r="AJ262" s="356" t="s">
        <v>76</v>
      </c>
      <c r="AK262" s="356" t="s">
        <v>157</v>
      </c>
      <c r="AL262" s="356" t="s">
        <v>76</v>
      </c>
      <c r="AM262" s="356" t="s">
        <v>83</v>
      </c>
      <c r="AN262" s="356" t="s">
        <v>162</v>
      </c>
      <c r="AO262" s="359">
        <v>15</v>
      </c>
      <c r="AP262" s="356" t="s">
        <v>92</v>
      </c>
      <c r="AQ262" s="356" t="s">
        <v>79</v>
      </c>
      <c r="AR262" s="356" t="s">
        <v>130</v>
      </c>
      <c r="AS262" s="356" t="s">
        <v>138</v>
      </c>
      <c r="AT262" s="356" t="s">
        <v>648</v>
      </c>
      <c r="AU262" s="356"/>
      <c r="AV262" s="359">
        <v>13</v>
      </c>
      <c r="AW262" s="359">
        <v>19</v>
      </c>
      <c r="AX262" s="371" t="s">
        <v>0</v>
      </c>
      <c r="AY262" s="303">
        <f t="shared" si="93"/>
        <v>27</v>
      </c>
      <c r="AZ262" s="303">
        <f t="shared" si="94"/>
        <v>17</v>
      </c>
      <c r="BA262" s="303">
        <f t="shared" si="95"/>
        <v>16</v>
      </c>
      <c r="BB262" s="303">
        <f t="shared" si="96"/>
        <v>17</v>
      </c>
      <c r="BC262" s="303">
        <f t="shared" si="97"/>
        <v>40</v>
      </c>
      <c r="BD262" s="303">
        <f t="shared" si="98"/>
        <v>29</v>
      </c>
      <c r="BE262" s="303">
        <f t="shared" si="99"/>
        <v>16</v>
      </c>
      <c r="BF262" s="303">
        <f t="shared" si="100"/>
        <v>18</v>
      </c>
      <c r="BG262" s="303">
        <f t="shared" si="101"/>
        <v>19</v>
      </c>
      <c r="BH262" s="303"/>
      <c r="BI262" s="303">
        <f t="shared" si="102"/>
        <v>20</v>
      </c>
      <c r="BJ262" s="303">
        <f t="shared" si="103"/>
        <v>23</v>
      </c>
      <c r="BK262" s="303">
        <f t="shared" si="104"/>
        <v>72</v>
      </c>
      <c r="BL262" s="303">
        <f t="shared" si="105"/>
        <v>14</v>
      </c>
      <c r="BM262" s="303">
        <f t="shared" si="106"/>
        <v>20</v>
      </c>
      <c r="BN262" s="303">
        <f t="shared" si="107"/>
        <v>12</v>
      </c>
      <c r="CB262" s="378"/>
      <c r="CC262" s="307"/>
      <c r="CD262" s="307"/>
      <c r="CE262" s="307"/>
      <c r="CF262" s="307"/>
      <c r="CG262" s="307"/>
      <c r="CH262" s="307"/>
      <c r="CI262" s="307"/>
      <c r="CJ262" s="307"/>
      <c r="CK262" s="307"/>
      <c r="CL262" s="307"/>
      <c r="CM262" s="307"/>
      <c r="CN262" s="307"/>
      <c r="CO262" s="307"/>
      <c r="CP262" s="307"/>
      <c r="CQ262" s="307"/>
      <c r="CR262" s="307"/>
      <c r="CS262" s="307"/>
      <c r="CT262" s="307"/>
      <c r="CU262" s="307"/>
      <c r="CV262" s="307"/>
      <c r="CW262" s="307"/>
      <c r="CX262" s="307"/>
      <c r="CY262" s="307"/>
      <c r="CZ262" s="307"/>
      <c r="DA262" s="307"/>
      <c r="DB262" s="307"/>
      <c r="DC262" s="307"/>
      <c r="DD262" s="307"/>
      <c r="DE262" s="307"/>
      <c r="DF262" s="307"/>
      <c r="DG262" s="307"/>
      <c r="DH262" s="307"/>
      <c r="DI262" s="390"/>
      <c r="DJ262" s="390"/>
      <c r="DK262" s="307"/>
      <c r="DL262" s="307"/>
      <c r="DM262" s="307"/>
      <c r="DN262" s="307"/>
      <c r="DO262" s="307"/>
      <c r="DP262" s="307"/>
      <c r="DQ262" s="307"/>
      <c r="DR262" s="307"/>
      <c r="DS262" s="307"/>
      <c r="DT262" s="307"/>
      <c r="DU262" s="307"/>
      <c r="DV262" s="307"/>
      <c r="DW262" s="307"/>
      <c r="DX262" s="307"/>
      <c r="DY262" s="307"/>
      <c r="DZ262" s="307"/>
      <c r="EA262" s="307"/>
      <c r="EB262" s="307"/>
      <c r="EC262" s="307"/>
      <c r="ED262" s="307"/>
      <c r="EE262" s="307"/>
      <c r="EF262" s="307"/>
      <c r="EG262" s="307"/>
      <c r="EH262" s="307"/>
      <c r="EI262" s="307"/>
      <c r="EJ262" s="307"/>
      <c r="EK262" s="307"/>
      <c r="EL262" s="307"/>
      <c r="EM262" s="307"/>
      <c r="EN262" s="307"/>
      <c r="EO262" s="307"/>
      <c r="EP262" s="307"/>
      <c r="EQ262" s="307"/>
      <c r="ER262" s="307"/>
      <c r="ES262" s="307"/>
      <c r="ET262" s="307"/>
      <c r="EU262" s="390"/>
      <c r="EV262" s="390"/>
      <c r="EW262" s="307"/>
      <c r="EX262" s="307"/>
      <c r="EY262" s="307"/>
      <c r="EZ262" s="307"/>
      <c r="FA262" s="307"/>
      <c r="FB262" s="307"/>
      <c r="FC262" s="307"/>
      <c r="FD262" s="307"/>
      <c r="FE262" s="307"/>
      <c r="FF262" s="307"/>
      <c r="FG262" s="307"/>
      <c r="FH262" s="307"/>
      <c r="FI262" s="305"/>
      <c r="FJ262" s="305"/>
      <c r="FK262" s="305"/>
      <c r="FL262" s="305"/>
      <c r="FM262" s="305"/>
      <c r="FN262" s="305"/>
      <c r="FO262" s="305"/>
      <c r="FP262" s="305"/>
      <c r="FQ262" s="305"/>
      <c r="FR262" s="305"/>
      <c r="FS262" s="305"/>
      <c r="FT262" s="305"/>
      <c r="FU262" s="305"/>
      <c r="FV262" s="305"/>
      <c r="FW262" s="305"/>
      <c r="FX262" s="305"/>
      <c r="FY262" s="309"/>
      <c r="FZ262" s="305"/>
      <c r="GA262" s="305"/>
      <c r="GB262" s="305"/>
      <c r="GC262" s="305"/>
      <c r="GD262" s="305"/>
      <c r="GE262" s="305"/>
      <c r="GF262" s="305"/>
      <c r="GG262" s="305"/>
      <c r="GH262" s="305"/>
      <c r="GI262" s="324"/>
      <c r="GJ262" s="307"/>
      <c r="GK262" s="307"/>
      <c r="GL262" s="307"/>
      <c r="GM262" s="307"/>
      <c r="GN262" s="307"/>
      <c r="GO262" s="307"/>
      <c r="GP262" s="307"/>
      <c r="GQ262" s="307"/>
      <c r="GR262" s="307"/>
      <c r="GS262" s="307"/>
      <c r="GT262" s="307"/>
      <c r="GU262" s="307"/>
      <c r="GV262" s="307"/>
      <c r="GW262" s="307"/>
      <c r="GX262" s="307"/>
      <c r="GY262" s="307"/>
      <c r="GZ262" s="307"/>
      <c r="HA262" s="307"/>
      <c r="HB262" s="307"/>
      <c r="HC262" s="307"/>
      <c r="HD262" s="307"/>
      <c r="HE262" s="307"/>
      <c r="HF262" s="307"/>
      <c r="HG262" s="307"/>
      <c r="HH262" s="307"/>
      <c r="HI262" s="307"/>
      <c r="HJ262" s="307"/>
      <c r="HK262" s="307"/>
      <c r="HL262" s="307"/>
      <c r="HM262" s="307"/>
      <c r="HN262" s="307"/>
      <c r="HO262" s="307"/>
      <c r="HP262" s="307"/>
      <c r="HQ262" s="307"/>
      <c r="HR262" s="307"/>
      <c r="HS262" s="307"/>
      <c r="HT262" s="307"/>
      <c r="HU262" s="307"/>
      <c r="HV262" s="307"/>
      <c r="HW262" s="307"/>
      <c r="HX262" s="307"/>
      <c r="HY262" s="307"/>
      <c r="HZ262" s="307"/>
      <c r="IA262" s="307"/>
      <c r="IB262" s="307"/>
      <c r="IC262" s="307"/>
      <c r="ID262" s="307"/>
      <c r="IE262" s="307"/>
      <c r="IF262" s="307"/>
      <c r="IG262" s="307"/>
      <c r="IH262" s="307"/>
      <c r="II262" s="307"/>
      <c r="IJ262" s="307"/>
      <c r="IK262" s="307"/>
      <c r="IL262" s="307"/>
      <c r="IM262" s="307"/>
      <c r="IN262" s="307"/>
      <c r="IO262" s="307"/>
      <c r="IP262" s="307"/>
      <c r="IQ262" s="307"/>
      <c r="IR262" s="307"/>
      <c r="IS262" s="307"/>
      <c r="IT262" s="307"/>
      <c r="IU262" s="307"/>
      <c r="IV262" s="307"/>
      <c r="IW262" s="307"/>
      <c r="IX262" s="307"/>
      <c r="IY262" s="307"/>
      <c r="IZ262" s="307"/>
      <c r="JA262" s="307"/>
      <c r="JB262" s="307"/>
      <c r="JC262" s="307"/>
      <c r="JD262" s="307"/>
      <c r="JE262" s="307"/>
      <c r="JF262" s="307"/>
      <c r="JG262" s="307"/>
      <c r="JH262" s="307"/>
      <c r="JI262" s="307"/>
      <c r="JJ262" s="307"/>
      <c r="JK262" s="307"/>
      <c r="JL262" s="307"/>
      <c r="JM262" s="307"/>
      <c r="JN262" s="307"/>
      <c r="JO262" s="307"/>
      <c r="JP262" s="307"/>
      <c r="JQ262" s="307"/>
      <c r="JR262" s="307"/>
      <c r="JS262" s="307"/>
      <c r="JT262" s="307"/>
      <c r="JU262" s="307"/>
      <c r="JV262" s="307"/>
      <c r="JW262" s="307"/>
      <c r="JX262" s="307"/>
      <c r="JY262" s="307"/>
      <c r="JZ262" s="307"/>
      <c r="KA262" s="307"/>
      <c r="KB262" s="307"/>
      <c r="KC262" s="307"/>
      <c r="KD262" s="307"/>
      <c r="KE262" s="307"/>
      <c r="KF262" s="307"/>
      <c r="KG262" s="307"/>
      <c r="KH262" s="380"/>
      <c r="KI262" s="336"/>
      <c r="KJ262" s="336"/>
      <c r="KK262" s="336"/>
      <c r="KL262" s="336"/>
      <c r="KM262" s="307"/>
      <c r="KN262" s="307"/>
      <c r="KO262" s="307"/>
      <c r="KP262" s="307"/>
      <c r="KQ262" s="307"/>
      <c r="KR262" s="307"/>
      <c r="KS262" s="307"/>
      <c r="KT262" s="307"/>
    </row>
    <row r="263" spans="14:306" s="56" customFormat="1" ht="15" customHeight="1">
      <c r="N263" s="395"/>
      <c r="O263" s="330"/>
      <c r="P263" s="330"/>
      <c r="Q263" s="330"/>
      <c r="R263" s="330"/>
      <c r="S263" s="330"/>
      <c r="T263" s="330"/>
      <c r="U263" s="330"/>
      <c r="W263" s="342"/>
      <c r="X263" s="342"/>
      <c r="Y263" s="342"/>
      <c r="Z263" s="342"/>
      <c r="AA263" s="342"/>
      <c r="AB263" s="342"/>
      <c r="AC263" s="342"/>
      <c r="AD263" s="342"/>
      <c r="AE263" s="342"/>
      <c r="AG263" s="354">
        <v>13</v>
      </c>
      <c r="AH263" s="354"/>
      <c r="AI263" s="356" t="s">
        <v>125</v>
      </c>
      <c r="AJ263" s="356" t="s">
        <v>79</v>
      </c>
      <c r="AK263" s="359">
        <v>16</v>
      </c>
      <c r="AL263" s="359">
        <v>17</v>
      </c>
      <c r="AM263" s="356" t="s">
        <v>191</v>
      </c>
      <c r="AN263" s="356" t="s">
        <v>158</v>
      </c>
      <c r="AO263" s="359">
        <v>16</v>
      </c>
      <c r="AP263" s="356" t="s">
        <v>130</v>
      </c>
      <c r="AQ263" s="356" t="s">
        <v>82</v>
      </c>
      <c r="AR263" s="356" t="s">
        <v>167</v>
      </c>
      <c r="AS263" s="356" t="s">
        <v>140</v>
      </c>
      <c r="AT263" s="356" t="s">
        <v>649</v>
      </c>
      <c r="AU263" s="356"/>
      <c r="AV263" s="359">
        <v>14</v>
      </c>
      <c r="AW263" s="356" t="s">
        <v>81</v>
      </c>
      <c r="AX263" s="359">
        <v>12</v>
      </c>
      <c r="AY263" s="303">
        <f t="shared" si="93"/>
        <v>31</v>
      </c>
      <c r="AZ263" s="303">
        <f t="shared" si="94"/>
        <v>19</v>
      </c>
      <c r="BA263" s="303">
        <f t="shared" si="95"/>
        <v>17</v>
      </c>
      <c r="BB263" s="303">
        <f t="shared" si="96"/>
        <v>18</v>
      </c>
      <c r="BC263" s="303">
        <f t="shared" si="97"/>
        <v>44</v>
      </c>
      <c r="BD263" s="303">
        <f t="shared" si="98"/>
        <v>32</v>
      </c>
      <c r="BE263" s="303">
        <f t="shared" si="99"/>
        <v>17</v>
      </c>
      <c r="BF263" s="303">
        <f t="shared" si="100"/>
        <v>20</v>
      </c>
      <c r="BG263" s="303">
        <f t="shared" si="101"/>
        <v>21</v>
      </c>
      <c r="BH263" s="303"/>
      <c r="BI263" s="303">
        <f t="shared" si="102"/>
        <v>23</v>
      </c>
      <c r="BJ263" s="303">
        <f t="shared" si="103"/>
        <v>25</v>
      </c>
      <c r="BK263" s="303">
        <f t="shared" si="104"/>
        <v>78</v>
      </c>
      <c r="BL263" s="303">
        <f t="shared" si="105"/>
        <v>15</v>
      </c>
      <c r="BM263" s="303">
        <f t="shared" si="106"/>
        <v>22</v>
      </c>
      <c r="BN263" s="303">
        <f t="shared" si="107"/>
        <v>13</v>
      </c>
      <c r="CB263" s="378"/>
      <c r="CC263" s="307"/>
      <c r="CD263" s="307"/>
      <c r="CE263" s="307"/>
      <c r="CF263" s="307"/>
      <c r="CG263" s="307"/>
      <c r="CH263" s="307"/>
      <c r="CI263" s="307"/>
      <c r="CJ263" s="307"/>
      <c r="CK263" s="307"/>
      <c r="CL263" s="307"/>
      <c r="CM263" s="307"/>
      <c r="CN263" s="307"/>
      <c r="CO263" s="307"/>
      <c r="CP263" s="307"/>
      <c r="CQ263" s="307"/>
      <c r="CR263" s="307"/>
      <c r="CS263" s="307"/>
      <c r="CT263" s="307"/>
      <c r="CU263" s="307"/>
      <c r="CV263" s="307"/>
      <c r="CW263" s="307"/>
      <c r="CX263" s="307"/>
      <c r="CY263" s="307"/>
      <c r="CZ263" s="307"/>
      <c r="DA263" s="307"/>
      <c r="DB263" s="307"/>
      <c r="DC263" s="307"/>
      <c r="DD263" s="307"/>
      <c r="DE263" s="307"/>
      <c r="DF263" s="307"/>
      <c r="DG263" s="307"/>
      <c r="DH263" s="307"/>
      <c r="DI263" s="390"/>
      <c r="DJ263" s="390"/>
      <c r="DK263" s="307"/>
      <c r="DL263" s="307"/>
      <c r="DM263" s="307"/>
      <c r="DN263" s="307"/>
      <c r="DO263" s="307"/>
      <c r="DP263" s="307"/>
      <c r="DQ263" s="307"/>
      <c r="DR263" s="307"/>
      <c r="DS263" s="307"/>
      <c r="DT263" s="307"/>
      <c r="DU263" s="307"/>
      <c r="DV263" s="307"/>
      <c r="DW263" s="307"/>
      <c r="DX263" s="307"/>
      <c r="DY263" s="307"/>
      <c r="DZ263" s="307"/>
      <c r="EA263" s="307"/>
      <c r="EB263" s="307"/>
      <c r="EC263" s="307"/>
      <c r="ED263" s="307"/>
      <c r="EE263" s="307"/>
      <c r="EF263" s="307"/>
      <c r="EG263" s="307"/>
      <c r="EH263" s="307"/>
      <c r="EI263" s="307"/>
      <c r="EJ263" s="307"/>
      <c r="EK263" s="307"/>
      <c r="EL263" s="307"/>
      <c r="EM263" s="307"/>
      <c r="EN263" s="307"/>
      <c r="EO263" s="307"/>
      <c r="EP263" s="307"/>
      <c r="EQ263" s="307"/>
      <c r="ER263" s="307"/>
      <c r="ES263" s="307"/>
      <c r="ET263" s="307"/>
      <c r="EU263" s="390"/>
      <c r="EV263" s="390"/>
      <c r="EW263" s="307"/>
      <c r="EX263" s="307"/>
      <c r="EY263" s="307"/>
      <c r="EZ263" s="307"/>
      <c r="FA263" s="307"/>
      <c r="FB263" s="307"/>
      <c r="FC263" s="307"/>
      <c r="FD263" s="307"/>
      <c r="FE263" s="307"/>
      <c r="FF263" s="307"/>
      <c r="FG263" s="307"/>
      <c r="FH263" s="307"/>
      <c r="FI263" s="305"/>
      <c r="FJ263" s="305"/>
      <c r="FK263" s="305"/>
      <c r="FL263" s="305"/>
      <c r="FM263" s="305"/>
      <c r="FN263" s="305"/>
      <c r="FO263" s="305"/>
      <c r="FP263" s="305"/>
      <c r="FQ263" s="305"/>
      <c r="FR263" s="305"/>
      <c r="FS263" s="305"/>
      <c r="FT263" s="305"/>
      <c r="FU263" s="305"/>
      <c r="FV263" s="305"/>
      <c r="FW263" s="305"/>
      <c r="FX263" s="305"/>
      <c r="FY263" s="309"/>
      <c r="FZ263" s="305"/>
      <c r="GA263" s="305"/>
      <c r="GB263" s="305"/>
      <c r="GC263" s="305"/>
      <c r="GD263" s="305"/>
      <c r="GE263" s="305"/>
      <c r="GF263" s="305"/>
      <c r="GG263" s="305"/>
      <c r="GH263" s="305"/>
      <c r="GI263" s="324"/>
      <c r="GJ263" s="307"/>
      <c r="GK263" s="307"/>
      <c r="GL263" s="307"/>
      <c r="GM263" s="307"/>
      <c r="GN263" s="307"/>
      <c r="GO263" s="307"/>
      <c r="GP263" s="307"/>
      <c r="GQ263" s="307"/>
      <c r="GR263" s="307"/>
      <c r="GS263" s="307"/>
      <c r="GT263" s="307"/>
      <c r="GU263" s="307"/>
      <c r="GV263" s="307"/>
      <c r="GW263" s="307"/>
      <c r="GX263" s="307"/>
      <c r="GY263" s="307"/>
      <c r="GZ263" s="307"/>
      <c r="HA263" s="307"/>
      <c r="HB263" s="307"/>
      <c r="HC263" s="307"/>
      <c r="HD263" s="307"/>
      <c r="HE263" s="307"/>
      <c r="HF263" s="307"/>
      <c r="HG263" s="307"/>
      <c r="HH263" s="307"/>
      <c r="HI263" s="307"/>
      <c r="HJ263" s="307"/>
      <c r="HK263" s="307"/>
      <c r="HL263" s="307"/>
      <c r="HM263" s="307"/>
      <c r="HN263" s="307"/>
      <c r="HO263" s="307"/>
      <c r="HP263" s="307"/>
      <c r="HQ263" s="307"/>
      <c r="HR263" s="307"/>
      <c r="HS263" s="307"/>
      <c r="HT263" s="307"/>
      <c r="HU263" s="307"/>
      <c r="HV263" s="307"/>
      <c r="HW263" s="307"/>
      <c r="HX263" s="307"/>
      <c r="HY263" s="307"/>
      <c r="HZ263" s="307"/>
      <c r="IA263" s="307"/>
      <c r="IB263" s="307"/>
      <c r="IC263" s="307"/>
      <c r="ID263" s="307"/>
      <c r="IE263" s="307"/>
      <c r="IF263" s="307"/>
      <c r="IG263" s="307"/>
      <c r="IH263" s="307"/>
      <c r="II263" s="307"/>
      <c r="IJ263" s="307"/>
      <c r="IK263" s="307"/>
      <c r="IL263" s="307"/>
      <c r="IM263" s="307"/>
      <c r="IN263" s="307"/>
      <c r="IO263" s="307"/>
      <c r="IP263" s="307"/>
      <c r="IQ263" s="307"/>
      <c r="IR263" s="307"/>
      <c r="IS263" s="307"/>
      <c r="IT263" s="307"/>
      <c r="IU263" s="307"/>
      <c r="IV263" s="307"/>
      <c r="IW263" s="307"/>
      <c r="IX263" s="307"/>
      <c r="IY263" s="307"/>
      <c r="IZ263" s="307"/>
      <c r="JA263" s="307"/>
      <c r="JB263" s="307"/>
      <c r="JC263" s="307"/>
      <c r="JD263" s="307"/>
      <c r="JE263" s="307"/>
      <c r="JF263" s="307"/>
      <c r="JG263" s="307"/>
      <c r="JH263" s="307"/>
      <c r="JI263" s="307"/>
      <c r="JJ263" s="307"/>
      <c r="JK263" s="307"/>
      <c r="JL263" s="307"/>
      <c r="JM263" s="307"/>
      <c r="JN263" s="307"/>
      <c r="JO263" s="307"/>
      <c r="JP263" s="307"/>
      <c r="JQ263" s="307"/>
      <c r="JR263" s="307"/>
      <c r="JS263" s="307"/>
      <c r="JT263" s="307"/>
      <c r="JU263" s="307"/>
      <c r="JV263" s="307"/>
      <c r="JW263" s="307"/>
      <c r="JX263" s="307"/>
      <c r="JY263" s="307"/>
      <c r="JZ263" s="307"/>
      <c r="KA263" s="307"/>
      <c r="KB263" s="307"/>
      <c r="KC263" s="307"/>
      <c r="KD263" s="307"/>
      <c r="KE263" s="307"/>
      <c r="KF263" s="307"/>
      <c r="KG263" s="307"/>
      <c r="KH263" s="380"/>
      <c r="KI263" s="336"/>
      <c r="KJ263" s="336"/>
      <c r="KK263" s="336"/>
      <c r="KL263" s="336"/>
      <c r="KM263" s="307"/>
      <c r="KN263" s="307"/>
      <c r="KO263" s="307"/>
      <c r="KP263" s="307"/>
      <c r="KQ263" s="307"/>
      <c r="KR263" s="307"/>
      <c r="KS263" s="307"/>
      <c r="KT263" s="307"/>
    </row>
    <row r="264" spans="14:306" s="56" customFormat="1" ht="15" customHeight="1">
      <c r="N264" s="395"/>
      <c r="O264" s="330"/>
      <c r="P264" s="330"/>
      <c r="Q264" s="330"/>
      <c r="R264" s="330"/>
      <c r="S264" s="341"/>
      <c r="T264" s="330"/>
      <c r="U264" s="330"/>
      <c r="W264" s="342"/>
      <c r="X264" s="342"/>
      <c r="Y264" s="342"/>
      <c r="Z264" s="342"/>
      <c r="AA264" s="342"/>
      <c r="AB264" s="342"/>
      <c r="AC264" s="342"/>
      <c r="AD264" s="342"/>
      <c r="AE264" s="342"/>
      <c r="AG264" s="354">
        <v>14</v>
      </c>
      <c r="AH264" s="354"/>
      <c r="AI264" s="356" t="s">
        <v>128</v>
      </c>
      <c r="AJ264" s="356" t="s">
        <v>121</v>
      </c>
      <c r="AK264" s="359">
        <v>17</v>
      </c>
      <c r="AL264" s="356" t="s">
        <v>130</v>
      </c>
      <c r="AM264" s="356" t="s">
        <v>149</v>
      </c>
      <c r="AN264" s="356" t="s">
        <v>102</v>
      </c>
      <c r="AO264" s="356" t="s">
        <v>79</v>
      </c>
      <c r="AP264" s="356" t="s">
        <v>81</v>
      </c>
      <c r="AQ264" s="359">
        <v>21</v>
      </c>
      <c r="AR264" s="356" t="s">
        <v>140</v>
      </c>
      <c r="AS264" s="356" t="s">
        <v>126</v>
      </c>
      <c r="AT264" s="356" t="s">
        <v>650</v>
      </c>
      <c r="AU264" s="356"/>
      <c r="AV264" s="359">
        <v>15</v>
      </c>
      <c r="AW264" s="359">
        <v>22</v>
      </c>
      <c r="AX264" s="359">
        <v>13</v>
      </c>
      <c r="AY264" s="303">
        <f t="shared" si="93"/>
        <v>35</v>
      </c>
      <c r="AZ264" s="303">
        <f t="shared" si="94"/>
        <v>22</v>
      </c>
      <c r="BA264" s="303">
        <f t="shared" si="95"/>
        <v>18</v>
      </c>
      <c r="BB264" s="303">
        <f t="shared" si="96"/>
        <v>20</v>
      </c>
      <c r="BC264" s="303">
        <f t="shared" si="97"/>
        <v>47</v>
      </c>
      <c r="BD264" s="303">
        <f t="shared" si="98"/>
        <v>34</v>
      </c>
      <c r="BE264" s="303">
        <f t="shared" si="99"/>
        <v>19</v>
      </c>
      <c r="BF264" s="303">
        <f t="shared" si="100"/>
        <v>22</v>
      </c>
      <c r="BG264" s="303">
        <f t="shared" si="101"/>
        <v>22</v>
      </c>
      <c r="BH264" s="303"/>
      <c r="BI264" s="303">
        <f t="shared" si="102"/>
        <v>25</v>
      </c>
      <c r="BJ264" s="303">
        <f t="shared" si="103"/>
        <v>27</v>
      </c>
      <c r="BK264" s="303">
        <f t="shared" si="104"/>
        <v>85</v>
      </c>
      <c r="BL264" s="303">
        <f t="shared" si="105"/>
        <v>16</v>
      </c>
      <c r="BM264" s="303">
        <f t="shared" si="106"/>
        <v>23</v>
      </c>
      <c r="BN264" s="303">
        <f t="shared" si="107"/>
        <v>14</v>
      </c>
      <c r="CB264" s="378"/>
      <c r="CC264" s="307"/>
      <c r="CD264" s="307"/>
      <c r="CE264" s="307"/>
      <c r="CF264" s="307"/>
      <c r="CG264" s="307"/>
      <c r="CH264" s="307"/>
      <c r="CI264" s="307"/>
      <c r="CJ264" s="307"/>
      <c r="CK264" s="307"/>
      <c r="CL264" s="307"/>
      <c r="CM264" s="307"/>
      <c r="CN264" s="307"/>
      <c r="CO264" s="307"/>
      <c r="CP264" s="307"/>
      <c r="CQ264" s="307"/>
      <c r="CR264" s="307"/>
      <c r="CS264" s="307"/>
      <c r="CT264" s="307"/>
      <c r="CU264" s="307"/>
      <c r="CV264" s="307"/>
      <c r="CW264" s="307"/>
      <c r="CX264" s="307"/>
      <c r="CY264" s="307"/>
      <c r="CZ264" s="307"/>
      <c r="DA264" s="307"/>
      <c r="DB264" s="307"/>
      <c r="DC264" s="307"/>
      <c r="DD264" s="307"/>
      <c r="DE264" s="307"/>
      <c r="DF264" s="307"/>
      <c r="DG264" s="307"/>
      <c r="DH264" s="307"/>
      <c r="DI264" s="390"/>
      <c r="DJ264" s="390"/>
      <c r="DK264" s="307"/>
      <c r="DL264" s="307"/>
      <c r="DM264" s="307"/>
      <c r="DN264" s="307"/>
      <c r="DO264" s="307"/>
      <c r="DP264" s="307"/>
      <c r="DQ264" s="307"/>
      <c r="DR264" s="307"/>
      <c r="DS264" s="307"/>
      <c r="DT264" s="307"/>
      <c r="DU264" s="307"/>
      <c r="DV264" s="307"/>
      <c r="DW264" s="307"/>
      <c r="DX264" s="307"/>
      <c r="DY264" s="307"/>
      <c r="DZ264" s="307"/>
      <c r="EA264" s="307"/>
      <c r="EB264" s="307"/>
      <c r="EC264" s="307"/>
      <c r="ED264" s="307"/>
      <c r="EE264" s="307"/>
      <c r="EF264" s="307"/>
      <c r="EG264" s="307"/>
      <c r="EH264" s="307"/>
      <c r="EI264" s="307"/>
      <c r="EJ264" s="307"/>
      <c r="EK264" s="307"/>
      <c r="EL264" s="307"/>
      <c r="EM264" s="307"/>
      <c r="EN264" s="307"/>
      <c r="EO264" s="307"/>
      <c r="EP264" s="307"/>
      <c r="EQ264" s="307"/>
      <c r="ER264" s="307"/>
      <c r="ES264" s="307"/>
      <c r="ET264" s="307"/>
      <c r="EU264" s="390"/>
      <c r="EV264" s="390"/>
      <c r="EW264" s="307"/>
      <c r="EX264" s="307"/>
      <c r="EY264" s="307"/>
      <c r="EZ264" s="307"/>
      <c r="FA264" s="307"/>
      <c r="FB264" s="307"/>
      <c r="FC264" s="307"/>
      <c r="FD264" s="307"/>
      <c r="FE264" s="307"/>
      <c r="FF264" s="307"/>
      <c r="FG264" s="307"/>
      <c r="FH264" s="307"/>
      <c r="FI264" s="305"/>
      <c r="FJ264" s="305"/>
      <c r="FK264" s="305"/>
      <c r="FL264" s="305"/>
      <c r="FM264" s="305"/>
      <c r="FN264" s="305"/>
      <c r="FO264" s="305"/>
      <c r="FP264" s="305"/>
      <c r="FQ264" s="305"/>
      <c r="FR264" s="305"/>
      <c r="FS264" s="305"/>
      <c r="FT264" s="305"/>
      <c r="FU264" s="305"/>
      <c r="FV264" s="305"/>
      <c r="FW264" s="305"/>
      <c r="FX264" s="305"/>
      <c r="FY264" s="309"/>
      <c r="FZ264" s="305"/>
      <c r="GA264" s="305"/>
      <c r="GB264" s="305"/>
      <c r="GC264" s="305"/>
      <c r="GD264" s="305"/>
      <c r="GE264" s="305"/>
      <c r="GF264" s="305"/>
      <c r="GG264" s="305"/>
      <c r="GH264" s="305"/>
      <c r="GI264" s="324"/>
      <c r="GJ264" s="307"/>
      <c r="GK264" s="307"/>
      <c r="GL264" s="307"/>
      <c r="GM264" s="307"/>
      <c r="GN264" s="307"/>
      <c r="GO264" s="307"/>
      <c r="GP264" s="307"/>
      <c r="GQ264" s="307"/>
      <c r="GR264" s="307"/>
      <c r="GS264" s="307"/>
      <c r="GT264" s="307"/>
      <c r="GU264" s="307"/>
      <c r="GV264" s="307"/>
      <c r="GW264" s="307"/>
      <c r="GX264" s="307"/>
      <c r="GY264" s="307"/>
      <c r="GZ264" s="307"/>
      <c r="HA264" s="307"/>
      <c r="HB264" s="307"/>
      <c r="HC264" s="307"/>
      <c r="HD264" s="307"/>
      <c r="HE264" s="307"/>
      <c r="HF264" s="307"/>
      <c r="HG264" s="307"/>
      <c r="HH264" s="307"/>
      <c r="HI264" s="307"/>
      <c r="HJ264" s="307"/>
      <c r="HK264" s="307"/>
      <c r="HL264" s="307"/>
      <c r="HM264" s="307"/>
      <c r="HN264" s="307"/>
      <c r="HO264" s="307"/>
      <c r="HP264" s="307"/>
      <c r="HQ264" s="307"/>
      <c r="HR264" s="307"/>
      <c r="HS264" s="307"/>
      <c r="HT264" s="307"/>
      <c r="HU264" s="307"/>
      <c r="HV264" s="307"/>
      <c r="HW264" s="307"/>
      <c r="HX264" s="307"/>
      <c r="HY264" s="307"/>
      <c r="HZ264" s="307"/>
      <c r="IA264" s="307"/>
      <c r="IB264" s="307"/>
      <c r="IC264" s="307"/>
      <c r="ID264" s="307"/>
      <c r="IE264" s="307"/>
      <c r="IF264" s="307"/>
      <c r="IG264" s="307"/>
      <c r="IH264" s="307"/>
      <c r="II264" s="307"/>
      <c r="IJ264" s="307"/>
      <c r="IK264" s="307"/>
      <c r="IL264" s="307"/>
      <c r="IM264" s="307"/>
      <c r="IN264" s="307"/>
      <c r="IO264" s="307"/>
      <c r="IP264" s="307"/>
      <c r="IQ264" s="307"/>
      <c r="IR264" s="307"/>
      <c r="IS264" s="307"/>
      <c r="IT264" s="307"/>
      <c r="IU264" s="307"/>
      <c r="IV264" s="307"/>
      <c r="IW264" s="307"/>
      <c r="IX264" s="307"/>
      <c r="IY264" s="307"/>
      <c r="IZ264" s="307"/>
      <c r="JA264" s="307"/>
      <c r="JB264" s="307"/>
      <c r="JC264" s="307"/>
      <c r="JD264" s="307"/>
      <c r="JE264" s="307"/>
      <c r="JF264" s="307"/>
      <c r="JG264" s="307"/>
      <c r="JH264" s="307"/>
      <c r="JI264" s="307"/>
      <c r="JJ264" s="307"/>
      <c r="JK264" s="307"/>
      <c r="JL264" s="307"/>
      <c r="JM264" s="307"/>
      <c r="JN264" s="307"/>
      <c r="JO264" s="307"/>
      <c r="JP264" s="307"/>
      <c r="JQ264" s="307"/>
      <c r="JR264" s="307"/>
      <c r="JS264" s="307"/>
      <c r="JT264" s="307"/>
      <c r="JU264" s="307"/>
      <c r="JV264" s="307"/>
      <c r="JW264" s="307"/>
      <c r="JX264" s="307"/>
      <c r="JY264" s="307"/>
      <c r="JZ264" s="307"/>
      <c r="KA264" s="307"/>
      <c r="KB264" s="307"/>
      <c r="KC264" s="307"/>
      <c r="KD264" s="307"/>
      <c r="KE264" s="307"/>
      <c r="KF264" s="307"/>
      <c r="KG264" s="307"/>
      <c r="KH264" s="380"/>
      <c r="KI264" s="336"/>
      <c r="KJ264" s="336"/>
      <c r="KK264" s="336"/>
      <c r="KL264" s="336"/>
      <c r="KM264" s="307"/>
      <c r="KN264" s="307"/>
      <c r="KO264" s="307"/>
      <c r="KP264" s="307"/>
      <c r="KQ264" s="307"/>
      <c r="KR264" s="307"/>
      <c r="KS264" s="307"/>
      <c r="KT264" s="307"/>
    </row>
    <row r="265" spans="14:306" s="56" customFormat="1" ht="15" customHeight="1">
      <c r="N265" s="395"/>
      <c r="O265" s="330"/>
      <c r="P265" s="330"/>
      <c r="Q265" s="330"/>
      <c r="R265" s="341"/>
      <c r="S265" s="330"/>
      <c r="T265" s="330"/>
      <c r="U265" s="330"/>
      <c r="W265" s="342"/>
      <c r="X265" s="342"/>
      <c r="Y265" s="342"/>
      <c r="Z265" s="342"/>
      <c r="AA265" s="342"/>
      <c r="AB265" s="342"/>
      <c r="AC265" s="342"/>
      <c r="AD265" s="342"/>
      <c r="AE265" s="342"/>
      <c r="AG265" s="354">
        <v>15</v>
      </c>
      <c r="AH265" s="354"/>
      <c r="AI265" s="356" t="s">
        <v>139</v>
      </c>
      <c r="AJ265" s="356" t="s">
        <v>84</v>
      </c>
      <c r="AK265" s="359">
        <v>18</v>
      </c>
      <c r="AL265" s="359">
        <v>20</v>
      </c>
      <c r="AM265" s="356" t="s">
        <v>142</v>
      </c>
      <c r="AN265" s="356" t="s">
        <v>98</v>
      </c>
      <c r="AO265" s="359">
        <v>19</v>
      </c>
      <c r="AP265" s="359">
        <v>22</v>
      </c>
      <c r="AQ265" s="356" t="s">
        <v>164</v>
      </c>
      <c r="AR265" s="356" t="s">
        <v>88</v>
      </c>
      <c r="AS265" s="356" t="s">
        <v>162</v>
      </c>
      <c r="AT265" s="356" t="s">
        <v>651</v>
      </c>
      <c r="AU265" s="356"/>
      <c r="AV265" s="359">
        <v>16</v>
      </c>
      <c r="AW265" s="359">
        <v>23</v>
      </c>
      <c r="AX265" s="359">
        <v>14</v>
      </c>
      <c r="AY265" s="303">
        <f t="shared" si="93"/>
        <v>38</v>
      </c>
      <c r="AZ265" s="303">
        <f t="shared" si="94"/>
        <v>25</v>
      </c>
      <c r="BA265" s="303">
        <f t="shared" si="95"/>
        <v>19</v>
      </c>
      <c r="BB265" s="303">
        <f t="shared" si="96"/>
        <v>21</v>
      </c>
      <c r="BC265" s="303">
        <f t="shared" si="97"/>
        <v>51</v>
      </c>
      <c r="BD265" s="303">
        <f t="shared" si="98"/>
        <v>36</v>
      </c>
      <c r="BE265" s="303">
        <f t="shared" si="99"/>
        <v>20</v>
      </c>
      <c r="BF265" s="303">
        <f t="shared" si="100"/>
        <v>23</v>
      </c>
      <c r="BG265" s="303">
        <f t="shared" si="101"/>
        <v>24</v>
      </c>
      <c r="BH265" s="303"/>
      <c r="BI265" s="303">
        <f t="shared" si="102"/>
        <v>28</v>
      </c>
      <c r="BJ265" s="303">
        <f t="shared" si="103"/>
        <v>29</v>
      </c>
      <c r="BK265" s="303">
        <f t="shared" si="104"/>
        <v>91</v>
      </c>
      <c r="BL265" s="303">
        <f t="shared" si="105"/>
        <v>17</v>
      </c>
      <c r="BM265" s="303">
        <f t="shared" si="106"/>
        <v>24</v>
      </c>
      <c r="BN265" s="303">
        <f t="shared" si="107"/>
        <v>15</v>
      </c>
      <c r="CB265" s="378"/>
      <c r="CC265" s="307"/>
      <c r="CD265" s="307"/>
      <c r="CE265" s="307"/>
      <c r="CF265" s="307"/>
      <c r="CG265" s="307"/>
      <c r="CH265" s="307"/>
      <c r="CI265" s="307"/>
      <c r="CJ265" s="307"/>
      <c r="CK265" s="307"/>
      <c r="CL265" s="307"/>
      <c r="CM265" s="307"/>
      <c r="CN265" s="307"/>
      <c r="CO265" s="307"/>
      <c r="CP265" s="307"/>
      <c r="CQ265" s="307"/>
      <c r="CR265" s="307"/>
      <c r="CS265" s="307"/>
      <c r="CT265" s="307"/>
      <c r="CU265" s="307"/>
      <c r="CV265" s="307"/>
      <c r="CW265" s="307"/>
      <c r="CX265" s="307"/>
      <c r="CY265" s="307"/>
      <c r="CZ265" s="307"/>
      <c r="DA265" s="307"/>
      <c r="DB265" s="307"/>
      <c r="DC265" s="307"/>
      <c r="DD265" s="307"/>
      <c r="DE265" s="307"/>
      <c r="DF265" s="307"/>
      <c r="DG265" s="307"/>
      <c r="DH265" s="307"/>
      <c r="DI265" s="390"/>
      <c r="DJ265" s="390"/>
      <c r="DK265" s="307"/>
      <c r="DL265" s="307"/>
      <c r="DM265" s="307"/>
      <c r="DN265" s="307"/>
      <c r="DO265" s="307"/>
      <c r="DP265" s="307"/>
      <c r="DQ265" s="307"/>
      <c r="DR265" s="307"/>
      <c r="DS265" s="307"/>
      <c r="DT265" s="307"/>
      <c r="DU265" s="307"/>
      <c r="DV265" s="307"/>
      <c r="DW265" s="307"/>
      <c r="DX265" s="307"/>
      <c r="DY265" s="307"/>
      <c r="DZ265" s="307"/>
      <c r="EA265" s="307"/>
      <c r="EB265" s="307"/>
      <c r="EC265" s="307"/>
      <c r="ED265" s="307"/>
      <c r="EE265" s="307"/>
      <c r="EF265" s="307"/>
      <c r="EG265" s="307"/>
      <c r="EH265" s="307"/>
      <c r="EI265" s="307"/>
      <c r="EJ265" s="307"/>
      <c r="EK265" s="307"/>
      <c r="EL265" s="307"/>
      <c r="EM265" s="307"/>
      <c r="EN265" s="307"/>
      <c r="EO265" s="307"/>
      <c r="EP265" s="307"/>
      <c r="EQ265" s="307"/>
      <c r="ER265" s="307"/>
      <c r="ES265" s="307"/>
      <c r="ET265" s="307"/>
      <c r="EU265" s="390"/>
      <c r="EV265" s="390"/>
      <c r="EW265" s="307"/>
      <c r="EX265" s="307"/>
      <c r="EY265" s="307"/>
      <c r="EZ265" s="307"/>
      <c r="FA265" s="307"/>
      <c r="FB265" s="307"/>
      <c r="FC265" s="307"/>
      <c r="FD265" s="307"/>
      <c r="FE265" s="307"/>
      <c r="FF265" s="307"/>
      <c r="FG265" s="307"/>
      <c r="FH265" s="307"/>
      <c r="FI265" s="305"/>
      <c r="FJ265" s="305"/>
      <c r="FK265" s="305"/>
      <c r="FL265" s="305"/>
      <c r="FM265" s="305"/>
      <c r="FN265" s="305"/>
      <c r="FO265" s="305"/>
      <c r="FP265" s="305"/>
      <c r="FQ265" s="305"/>
      <c r="FR265" s="305"/>
      <c r="FS265" s="305"/>
      <c r="FT265" s="305"/>
      <c r="FU265" s="305"/>
      <c r="FV265" s="305"/>
      <c r="FW265" s="305"/>
      <c r="FX265" s="305"/>
      <c r="FY265" s="309"/>
      <c r="FZ265" s="305"/>
      <c r="GA265" s="305"/>
      <c r="GB265" s="305"/>
      <c r="GC265" s="305"/>
      <c r="GD265" s="305"/>
      <c r="GE265" s="305"/>
      <c r="GF265" s="305"/>
      <c r="GG265" s="305"/>
      <c r="GH265" s="305"/>
      <c r="GI265" s="324"/>
      <c r="GJ265" s="307"/>
      <c r="GK265" s="307"/>
      <c r="GL265" s="307"/>
      <c r="GM265" s="307"/>
      <c r="GN265" s="307"/>
      <c r="GO265" s="307"/>
      <c r="GP265" s="307"/>
      <c r="GQ265" s="307"/>
      <c r="GR265" s="307"/>
      <c r="GS265" s="307"/>
      <c r="GT265" s="307"/>
      <c r="GU265" s="307"/>
      <c r="GV265" s="307"/>
      <c r="GW265" s="307"/>
      <c r="GX265" s="307"/>
      <c r="GY265" s="307"/>
      <c r="GZ265" s="307"/>
      <c r="HA265" s="307"/>
      <c r="HB265" s="307"/>
      <c r="HC265" s="307"/>
      <c r="HD265" s="307"/>
      <c r="HE265" s="307"/>
      <c r="HF265" s="307"/>
      <c r="HG265" s="307"/>
      <c r="HH265" s="307"/>
      <c r="HI265" s="307"/>
      <c r="HJ265" s="307"/>
      <c r="HK265" s="307"/>
      <c r="HL265" s="307"/>
      <c r="HM265" s="307"/>
      <c r="HN265" s="307"/>
      <c r="HO265" s="307"/>
      <c r="HP265" s="307"/>
      <c r="HQ265" s="307"/>
      <c r="HR265" s="307"/>
      <c r="HS265" s="307"/>
      <c r="HT265" s="307"/>
      <c r="HU265" s="307"/>
      <c r="HV265" s="307"/>
      <c r="HW265" s="307"/>
      <c r="HX265" s="307"/>
      <c r="HY265" s="307"/>
      <c r="HZ265" s="307"/>
      <c r="IA265" s="307"/>
      <c r="IB265" s="307"/>
      <c r="IC265" s="307"/>
      <c r="ID265" s="307"/>
      <c r="IE265" s="307"/>
      <c r="IF265" s="307"/>
      <c r="IG265" s="307"/>
      <c r="IH265" s="307"/>
      <c r="II265" s="307"/>
      <c r="IJ265" s="307"/>
      <c r="IK265" s="307"/>
      <c r="IL265" s="307"/>
      <c r="IM265" s="307"/>
      <c r="IN265" s="307"/>
      <c r="IO265" s="307"/>
      <c r="IP265" s="307"/>
      <c r="IQ265" s="307"/>
      <c r="IR265" s="307"/>
      <c r="IS265" s="307"/>
      <c r="IT265" s="307"/>
      <c r="IU265" s="307"/>
      <c r="IV265" s="307"/>
      <c r="IW265" s="307"/>
      <c r="IX265" s="307"/>
      <c r="IY265" s="307"/>
      <c r="IZ265" s="307"/>
      <c r="JA265" s="307"/>
      <c r="JB265" s="307"/>
      <c r="JC265" s="307"/>
      <c r="JD265" s="307"/>
      <c r="JE265" s="307"/>
      <c r="JF265" s="307"/>
      <c r="JG265" s="307"/>
      <c r="JH265" s="307"/>
      <c r="JI265" s="307"/>
      <c r="JJ265" s="307"/>
      <c r="JK265" s="307"/>
      <c r="JL265" s="307"/>
      <c r="JM265" s="307"/>
      <c r="JN265" s="307"/>
      <c r="JO265" s="307"/>
      <c r="JP265" s="307"/>
      <c r="JQ265" s="307"/>
      <c r="JR265" s="307"/>
      <c r="JS265" s="307"/>
      <c r="JT265" s="307"/>
      <c r="JU265" s="307"/>
      <c r="JV265" s="307"/>
      <c r="JW265" s="307"/>
      <c r="JX265" s="307"/>
      <c r="JY265" s="307"/>
      <c r="JZ265" s="307"/>
      <c r="KA265" s="307"/>
      <c r="KB265" s="307"/>
      <c r="KC265" s="307"/>
      <c r="KD265" s="307"/>
      <c r="KE265" s="307"/>
      <c r="KF265" s="307"/>
      <c r="KG265" s="307"/>
      <c r="KH265" s="380"/>
      <c r="KI265" s="336"/>
      <c r="KJ265" s="336"/>
      <c r="KK265" s="336"/>
      <c r="KL265" s="336"/>
      <c r="KM265" s="307"/>
      <c r="KN265" s="307"/>
      <c r="KO265" s="307"/>
      <c r="KP265" s="307"/>
      <c r="KQ265" s="307"/>
      <c r="KR265" s="307"/>
      <c r="KS265" s="307"/>
      <c r="KT265" s="307"/>
    </row>
    <row r="266" spans="14:306" s="56" customFormat="1" ht="15" customHeight="1">
      <c r="N266" s="395"/>
      <c r="O266" s="330"/>
      <c r="P266" s="330"/>
      <c r="Q266" s="330"/>
      <c r="R266" s="330"/>
      <c r="S266" s="341"/>
      <c r="T266" s="330"/>
      <c r="U266" s="330"/>
      <c r="W266" s="342"/>
      <c r="X266" s="342"/>
      <c r="Y266" s="342"/>
      <c r="Z266" s="342"/>
      <c r="AA266" s="342"/>
      <c r="AB266" s="342"/>
      <c r="AC266" s="342"/>
      <c r="AD266" s="342"/>
      <c r="AE266" s="342"/>
      <c r="AG266" s="354">
        <v>16</v>
      </c>
      <c r="AH266" s="354"/>
      <c r="AI266" s="356" t="s">
        <v>260</v>
      </c>
      <c r="AJ266" s="356" t="s">
        <v>126</v>
      </c>
      <c r="AK266" s="356" t="s">
        <v>82</v>
      </c>
      <c r="AL266" s="356" t="s">
        <v>138</v>
      </c>
      <c r="AM266" s="356" t="s">
        <v>122</v>
      </c>
      <c r="AN266" s="356" t="s">
        <v>101</v>
      </c>
      <c r="AO266" s="359">
        <v>20</v>
      </c>
      <c r="AP266" s="356" t="s">
        <v>140</v>
      </c>
      <c r="AQ266" s="356" t="s">
        <v>89</v>
      </c>
      <c r="AR266" s="356" t="s">
        <v>96</v>
      </c>
      <c r="AS266" s="356" t="s">
        <v>165</v>
      </c>
      <c r="AT266" s="356" t="s">
        <v>652</v>
      </c>
      <c r="AU266" s="356"/>
      <c r="AV266" s="359">
        <v>17</v>
      </c>
      <c r="AW266" s="359">
        <v>24</v>
      </c>
      <c r="AX266" s="359">
        <v>15</v>
      </c>
      <c r="AY266" s="303">
        <f t="shared" si="93"/>
        <v>42</v>
      </c>
      <c r="AZ266" s="303">
        <f t="shared" si="94"/>
        <v>27</v>
      </c>
      <c r="BA266" s="303">
        <f t="shared" si="95"/>
        <v>21</v>
      </c>
      <c r="BB266" s="303">
        <f t="shared" si="96"/>
        <v>23</v>
      </c>
      <c r="BC266" s="303">
        <f t="shared" si="97"/>
        <v>57</v>
      </c>
      <c r="BD266" s="303">
        <f t="shared" si="98"/>
        <v>39</v>
      </c>
      <c r="BE266" s="303">
        <f t="shared" si="99"/>
        <v>21</v>
      </c>
      <c r="BF266" s="303">
        <f t="shared" si="100"/>
        <v>25</v>
      </c>
      <c r="BG266" s="303">
        <f t="shared" si="101"/>
        <v>26</v>
      </c>
      <c r="BH266" s="303"/>
      <c r="BI266" s="303">
        <f t="shared" si="102"/>
        <v>30</v>
      </c>
      <c r="BJ266" s="303">
        <f t="shared" si="103"/>
        <v>31</v>
      </c>
      <c r="BK266" s="303">
        <f t="shared" si="104"/>
        <v>98</v>
      </c>
      <c r="BL266" s="303">
        <f t="shared" si="105"/>
        <v>18</v>
      </c>
      <c r="BM266" s="303">
        <f t="shared" si="106"/>
        <v>25</v>
      </c>
      <c r="BN266" s="303" t="str">
        <f t="shared" si="107"/>
        <v>-</v>
      </c>
      <c r="CB266" s="378"/>
      <c r="CC266" s="307"/>
      <c r="CD266" s="307"/>
      <c r="CE266" s="307"/>
      <c r="CF266" s="307"/>
      <c r="CG266" s="307"/>
      <c r="CH266" s="307"/>
      <c r="CI266" s="307"/>
      <c r="CJ266" s="307"/>
      <c r="CK266" s="307"/>
      <c r="CL266" s="307"/>
      <c r="CM266" s="307"/>
      <c r="CN266" s="307"/>
      <c r="CO266" s="307"/>
      <c r="CP266" s="307"/>
      <c r="CQ266" s="307"/>
      <c r="CR266" s="307"/>
      <c r="CS266" s="307"/>
      <c r="CT266" s="307"/>
      <c r="CU266" s="307"/>
      <c r="CV266" s="307"/>
      <c r="CW266" s="307"/>
      <c r="CX266" s="307"/>
      <c r="CY266" s="307"/>
      <c r="CZ266" s="307"/>
      <c r="DA266" s="307"/>
      <c r="DB266" s="307"/>
      <c r="DC266" s="307"/>
      <c r="DD266" s="307"/>
      <c r="DE266" s="307"/>
      <c r="DF266" s="307"/>
      <c r="DG266" s="307"/>
      <c r="DH266" s="307"/>
      <c r="DI266" s="390"/>
      <c r="DJ266" s="390"/>
      <c r="DK266" s="307"/>
      <c r="DL266" s="307"/>
      <c r="DM266" s="307"/>
      <c r="DN266" s="307"/>
      <c r="DO266" s="307"/>
      <c r="DP266" s="307"/>
      <c r="DQ266" s="307"/>
      <c r="DR266" s="307"/>
      <c r="DS266" s="307"/>
      <c r="DT266" s="307"/>
      <c r="DU266" s="307"/>
      <c r="DV266" s="307"/>
      <c r="DW266" s="307"/>
      <c r="DX266" s="307"/>
      <c r="DY266" s="307"/>
      <c r="DZ266" s="307"/>
      <c r="EA266" s="307"/>
      <c r="EB266" s="307"/>
      <c r="EC266" s="307"/>
      <c r="ED266" s="307"/>
      <c r="EE266" s="307"/>
      <c r="EF266" s="307"/>
      <c r="EG266" s="307"/>
      <c r="EH266" s="307"/>
      <c r="EI266" s="307"/>
      <c r="EJ266" s="307"/>
      <c r="EK266" s="307"/>
      <c r="EL266" s="307"/>
      <c r="EM266" s="307"/>
      <c r="EN266" s="307"/>
      <c r="EO266" s="307"/>
      <c r="EP266" s="307"/>
      <c r="EQ266" s="307"/>
      <c r="ER266" s="307"/>
      <c r="ES266" s="307"/>
      <c r="ET266" s="307"/>
      <c r="EU266" s="390"/>
      <c r="EV266" s="390"/>
      <c r="EW266" s="307"/>
      <c r="EX266" s="307"/>
      <c r="EY266" s="307"/>
      <c r="EZ266" s="307"/>
      <c r="FA266" s="307"/>
      <c r="FB266" s="307"/>
      <c r="FC266" s="307"/>
      <c r="FD266" s="307"/>
      <c r="FE266" s="307"/>
      <c r="FF266" s="307"/>
      <c r="FG266" s="307"/>
      <c r="FH266" s="307"/>
      <c r="FI266" s="305"/>
      <c r="FJ266" s="305"/>
      <c r="FK266" s="305"/>
      <c r="FL266" s="305"/>
      <c r="FM266" s="305"/>
      <c r="FN266" s="305"/>
      <c r="FO266" s="305"/>
      <c r="FP266" s="305"/>
      <c r="FQ266" s="305"/>
      <c r="FR266" s="305"/>
      <c r="FS266" s="305"/>
      <c r="FT266" s="305"/>
      <c r="FU266" s="305"/>
      <c r="FV266" s="305"/>
      <c r="FW266" s="305"/>
      <c r="FX266" s="305"/>
      <c r="FY266" s="309"/>
      <c r="FZ266" s="305"/>
      <c r="GA266" s="305"/>
      <c r="GB266" s="305"/>
      <c r="GC266" s="305"/>
      <c r="GD266" s="305"/>
      <c r="GE266" s="305"/>
      <c r="GF266" s="305"/>
      <c r="GG266" s="305"/>
      <c r="GH266" s="305"/>
      <c r="GI266" s="324"/>
      <c r="GJ266" s="307"/>
      <c r="GK266" s="307"/>
      <c r="GL266" s="307"/>
      <c r="GM266" s="307"/>
      <c r="GN266" s="307"/>
      <c r="GO266" s="307"/>
      <c r="GP266" s="307"/>
      <c r="GQ266" s="307"/>
      <c r="GR266" s="307"/>
      <c r="GS266" s="307"/>
      <c r="GT266" s="307"/>
      <c r="GU266" s="307"/>
      <c r="GV266" s="307"/>
      <c r="GW266" s="307"/>
      <c r="GX266" s="307"/>
      <c r="GY266" s="307"/>
      <c r="GZ266" s="307"/>
      <c r="HA266" s="307"/>
      <c r="HB266" s="307"/>
      <c r="HC266" s="307"/>
      <c r="HD266" s="307"/>
      <c r="HE266" s="307"/>
      <c r="HF266" s="307"/>
      <c r="HG266" s="307"/>
      <c r="HH266" s="307"/>
      <c r="HI266" s="307"/>
      <c r="HJ266" s="307"/>
      <c r="HK266" s="307"/>
      <c r="HL266" s="307"/>
      <c r="HM266" s="307"/>
      <c r="HN266" s="307"/>
      <c r="HO266" s="307"/>
      <c r="HP266" s="307"/>
      <c r="HQ266" s="307"/>
      <c r="HR266" s="307"/>
      <c r="HS266" s="307"/>
      <c r="HT266" s="307"/>
      <c r="HU266" s="307"/>
      <c r="HV266" s="307"/>
      <c r="HW266" s="307"/>
      <c r="HX266" s="307"/>
      <c r="HY266" s="307"/>
      <c r="HZ266" s="307"/>
      <c r="IA266" s="307"/>
      <c r="IB266" s="307"/>
      <c r="IC266" s="307"/>
      <c r="ID266" s="307"/>
      <c r="IE266" s="307"/>
      <c r="IF266" s="307"/>
      <c r="IG266" s="307"/>
      <c r="IH266" s="307"/>
      <c r="II266" s="307"/>
      <c r="IJ266" s="307"/>
      <c r="IK266" s="307"/>
      <c r="IL266" s="307"/>
      <c r="IM266" s="307"/>
      <c r="IN266" s="307"/>
      <c r="IO266" s="307"/>
      <c r="IP266" s="307"/>
      <c r="IQ266" s="307"/>
      <c r="IR266" s="307"/>
      <c r="IS266" s="307"/>
      <c r="IT266" s="307"/>
      <c r="IU266" s="307"/>
      <c r="IV266" s="307"/>
      <c r="IW266" s="307"/>
      <c r="IX266" s="307"/>
      <c r="IY266" s="307"/>
      <c r="IZ266" s="307"/>
      <c r="JA266" s="307"/>
      <c r="JB266" s="307"/>
      <c r="JC266" s="307"/>
      <c r="JD266" s="307"/>
      <c r="JE266" s="307"/>
      <c r="JF266" s="307"/>
      <c r="JG266" s="307"/>
      <c r="JH266" s="307"/>
      <c r="JI266" s="307"/>
      <c r="JJ266" s="307"/>
      <c r="JK266" s="307"/>
      <c r="JL266" s="307"/>
      <c r="JM266" s="307"/>
      <c r="JN266" s="307"/>
      <c r="JO266" s="307"/>
      <c r="JP266" s="307"/>
      <c r="JQ266" s="307"/>
      <c r="JR266" s="307"/>
      <c r="JS266" s="307"/>
      <c r="JT266" s="307"/>
      <c r="JU266" s="307"/>
      <c r="JV266" s="307"/>
      <c r="JW266" s="307"/>
      <c r="JX266" s="307"/>
      <c r="JY266" s="307"/>
      <c r="JZ266" s="307"/>
      <c r="KA266" s="307"/>
      <c r="KB266" s="307"/>
      <c r="KC266" s="307"/>
      <c r="KD266" s="307"/>
      <c r="KE266" s="307"/>
      <c r="KF266" s="307"/>
      <c r="KG266" s="307"/>
      <c r="KH266" s="380"/>
      <c r="KI266" s="336"/>
      <c r="KJ266" s="336"/>
      <c r="KK266" s="336"/>
      <c r="KL266" s="336"/>
      <c r="KM266" s="307"/>
      <c r="KN266" s="307"/>
      <c r="KO266" s="307"/>
      <c r="KP266" s="307"/>
      <c r="KQ266" s="307"/>
      <c r="KR266" s="307"/>
      <c r="KS266" s="307"/>
      <c r="KT266" s="307"/>
    </row>
    <row r="267" spans="14:306" s="56" customFormat="1" ht="15" customHeight="1">
      <c r="N267" s="395"/>
      <c r="O267" s="341"/>
      <c r="P267" s="330"/>
      <c r="Q267" s="330"/>
      <c r="R267" s="330"/>
      <c r="S267" s="330"/>
      <c r="T267" s="330"/>
      <c r="U267" s="330"/>
      <c r="W267" s="342"/>
      <c r="X267" s="342"/>
      <c r="Y267" s="342"/>
      <c r="Z267" s="342"/>
      <c r="AA267" s="342"/>
      <c r="AB267" s="342"/>
      <c r="AC267" s="342"/>
      <c r="AD267" s="342"/>
      <c r="AE267" s="342"/>
      <c r="AG267" s="354">
        <v>17</v>
      </c>
      <c r="AH267" s="354"/>
      <c r="AI267" s="356" t="s">
        <v>212</v>
      </c>
      <c r="AJ267" s="356" t="s">
        <v>129</v>
      </c>
      <c r="AK267" s="359">
        <v>21</v>
      </c>
      <c r="AL267" s="356" t="s">
        <v>140</v>
      </c>
      <c r="AM267" s="356" t="s">
        <v>268</v>
      </c>
      <c r="AN267" s="356" t="s">
        <v>653</v>
      </c>
      <c r="AO267" s="359">
        <v>21</v>
      </c>
      <c r="AP267" s="356" t="s">
        <v>126</v>
      </c>
      <c r="AQ267" s="356" t="s">
        <v>93</v>
      </c>
      <c r="AR267" s="356" t="s">
        <v>134</v>
      </c>
      <c r="AS267" s="356" t="s">
        <v>133</v>
      </c>
      <c r="AT267" s="356" t="s">
        <v>654</v>
      </c>
      <c r="AU267" s="356"/>
      <c r="AV267" s="356" t="s">
        <v>130</v>
      </c>
      <c r="AW267" s="356" t="s">
        <v>126</v>
      </c>
      <c r="AX267" s="371" t="s">
        <v>0</v>
      </c>
      <c r="AY267" s="303">
        <f t="shared" si="93"/>
        <v>46</v>
      </c>
      <c r="AZ267" s="303">
        <f t="shared" si="94"/>
        <v>30</v>
      </c>
      <c r="BA267" s="303">
        <f t="shared" si="95"/>
        <v>22</v>
      </c>
      <c r="BB267" s="303">
        <f t="shared" si="96"/>
        <v>25</v>
      </c>
      <c r="BC267" s="303">
        <f t="shared" si="97"/>
        <v>61</v>
      </c>
      <c r="BD267" s="303">
        <f t="shared" si="98"/>
        <v>41</v>
      </c>
      <c r="BE267" s="303">
        <f t="shared" si="99"/>
        <v>22</v>
      </c>
      <c r="BF267" s="303">
        <f t="shared" si="100"/>
        <v>27</v>
      </c>
      <c r="BG267" s="303">
        <f t="shared" si="101"/>
        <v>28</v>
      </c>
      <c r="BH267" s="303"/>
      <c r="BI267" s="303">
        <f t="shared" si="102"/>
        <v>33</v>
      </c>
      <c r="BJ267" s="303">
        <f t="shared" si="103"/>
        <v>33</v>
      </c>
      <c r="BK267" s="303">
        <f t="shared" si="104"/>
        <v>105</v>
      </c>
      <c r="BL267" s="303">
        <f t="shared" si="105"/>
        <v>20</v>
      </c>
      <c r="BM267" s="303">
        <f t="shared" si="106"/>
        <v>27</v>
      </c>
      <c r="BN267" s="303">
        <f t="shared" si="107"/>
        <v>16</v>
      </c>
      <c r="CB267" s="378"/>
      <c r="CC267" s="307"/>
      <c r="CD267" s="307"/>
      <c r="CE267" s="307"/>
      <c r="CF267" s="307"/>
      <c r="CG267" s="307"/>
      <c r="CH267" s="307"/>
      <c r="CI267" s="307"/>
      <c r="CJ267" s="307"/>
      <c r="CK267" s="307"/>
      <c r="CL267" s="307"/>
      <c r="CM267" s="307"/>
      <c r="CN267" s="307"/>
      <c r="CO267" s="307"/>
      <c r="CP267" s="307"/>
      <c r="CQ267" s="307"/>
      <c r="CR267" s="307"/>
      <c r="CS267" s="307"/>
      <c r="CT267" s="307"/>
      <c r="CU267" s="307"/>
      <c r="CV267" s="307"/>
      <c r="CW267" s="307"/>
      <c r="CX267" s="307"/>
      <c r="CY267" s="307"/>
      <c r="CZ267" s="307"/>
      <c r="DA267" s="307"/>
      <c r="DB267" s="307"/>
      <c r="DC267" s="307"/>
      <c r="DD267" s="307"/>
      <c r="DE267" s="307"/>
      <c r="DF267" s="307"/>
      <c r="DG267" s="307"/>
      <c r="DH267" s="307"/>
      <c r="DI267" s="390"/>
      <c r="DJ267" s="390"/>
      <c r="DK267" s="307"/>
      <c r="DL267" s="307"/>
      <c r="DM267" s="307"/>
      <c r="DN267" s="307"/>
      <c r="DO267" s="307"/>
      <c r="DP267" s="307"/>
      <c r="DQ267" s="307"/>
      <c r="DR267" s="307"/>
      <c r="DS267" s="307"/>
      <c r="DT267" s="307"/>
      <c r="DU267" s="307"/>
      <c r="DV267" s="307"/>
      <c r="DW267" s="307"/>
      <c r="DX267" s="307"/>
      <c r="DY267" s="307"/>
      <c r="DZ267" s="307"/>
      <c r="EA267" s="307"/>
      <c r="EB267" s="307"/>
      <c r="EC267" s="307"/>
      <c r="ED267" s="307"/>
      <c r="EE267" s="307"/>
      <c r="EF267" s="307"/>
      <c r="EG267" s="307"/>
      <c r="EH267" s="307"/>
      <c r="EI267" s="307"/>
      <c r="EJ267" s="307"/>
      <c r="EK267" s="307"/>
      <c r="EL267" s="307"/>
      <c r="EM267" s="307"/>
      <c r="EN267" s="307"/>
      <c r="EO267" s="307"/>
      <c r="EP267" s="307"/>
      <c r="EQ267" s="307"/>
      <c r="ER267" s="307"/>
      <c r="ES267" s="307"/>
      <c r="ET267" s="307"/>
      <c r="EU267" s="390"/>
      <c r="EV267" s="390"/>
      <c r="EW267" s="307"/>
      <c r="EX267" s="307"/>
      <c r="EY267" s="307"/>
      <c r="EZ267" s="307"/>
      <c r="FA267" s="307"/>
      <c r="FB267" s="307"/>
      <c r="FC267" s="307"/>
      <c r="FD267" s="307"/>
      <c r="FE267" s="307"/>
      <c r="FF267" s="307"/>
      <c r="FG267" s="307"/>
      <c r="FH267" s="307"/>
      <c r="FI267" s="305"/>
      <c r="FJ267" s="305"/>
      <c r="FK267" s="305"/>
      <c r="FL267" s="305"/>
      <c r="FM267" s="305"/>
      <c r="FN267" s="305"/>
      <c r="FO267" s="305"/>
      <c r="FP267" s="305"/>
      <c r="FQ267" s="305"/>
      <c r="FR267" s="305"/>
      <c r="FS267" s="305"/>
      <c r="FT267" s="305"/>
      <c r="FU267" s="305"/>
      <c r="FV267" s="305"/>
      <c r="FW267" s="305"/>
      <c r="FX267" s="305"/>
      <c r="FY267" s="309"/>
      <c r="FZ267" s="305"/>
      <c r="GA267" s="305"/>
      <c r="GB267" s="305"/>
      <c r="GC267" s="305"/>
      <c r="GD267" s="305"/>
      <c r="GE267" s="305"/>
      <c r="GF267" s="305"/>
      <c r="GG267" s="305"/>
      <c r="GH267" s="305"/>
      <c r="GI267" s="324"/>
      <c r="GJ267" s="307"/>
      <c r="GK267" s="307"/>
      <c r="GL267" s="307"/>
      <c r="GM267" s="307"/>
      <c r="GN267" s="307"/>
      <c r="GO267" s="307"/>
      <c r="GP267" s="307"/>
      <c r="GQ267" s="307"/>
      <c r="GR267" s="307"/>
      <c r="GS267" s="307"/>
      <c r="GT267" s="307"/>
      <c r="GU267" s="307"/>
      <c r="GV267" s="307"/>
      <c r="GW267" s="307"/>
      <c r="GX267" s="307"/>
      <c r="GY267" s="307"/>
      <c r="GZ267" s="307"/>
      <c r="HA267" s="307"/>
      <c r="HB267" s="307"/>
      <c r="HC267" s="307"/>
      <c r="HD267" s="307"/>
      <c r="HE267" s="307"/>
      <c r="HF267" s="307"/>
      <c r="HG267" s="307"/>
      <c r="HH267" s="307"/>
      <c r="HI267" s="307"/>
      <c r="HJ267" s="307"/>
      <c r="HK267" s="307"/>
      <c r="HL267" s="307"/>
      <c r="HM267" s="307"/>
      <c r="HN267" s="307"/>
      <c r="HO267" s="307"/>
      <c r="HP267" s="307"/>
      <c r="HQ267" s="307"/>
      <c r="HR267" s="307"/>
      <c r="HS267" s="307"/>
      <c r="HT267" s="307"/>
      <c r="HU267" s="307"/>
      <c r="HV267" s="307"/>
      <c r="HW267" s="307"/>
      <c r="HX267" s="307"/>
      <c r="HY267" s="307"/>
      <c r="HZ267" s="307"/>
      <c r="IA267" s="307"/>
      <c r="IB267" s="307"/>
      <c r="IC267" s="307"/>
      <c r="ID267" s="307"/>
      <c r="IE267" s="307"/>
      <c r="IF267" s="307"/>
      <c r="IG267" s="307"/>
      <c r="IH267" s="307"/>
      <c r="II267" s="307"/>
      <c r="IJ267" s="307"/>
      <c r="IK267" s="307"/>
      <c r="IL267" s="307"/>
      <c r="IM267" s="307"/>
      <c r="IN267" s="307"/>
      <c r="IO267" s="307"/>
      <c r="IP267" s="307"/>
      <c r="IQ267" s="307"/>
      <c r="IR267" s="307"/>
      <c r="IS267" s="307"/>
      <c r="IT267" s="307"/>
      <c r="IU267" s="307"/>
      <c r="IV267" s="307"/>
      <c r="IW267" s="307"/>
      <c r="IX267" s="307"/>
      <c r="IY267" s="307"/>
      <c r="IZ267" s="307"/>
      <c r="JA267" s="307"/>
      <c r="JB267" s="307"/>
      <c r="JC267" s="307"/>
      <c r="JD267" s="307"/>
      <c r="JE267" s="307"/>
      <c r="JF267" s="307"/>
      <c r="JG267" s="307"/>
      <c r="JH267" s="307"/>
      <c r="JI267" s="307"/>
      <c r="JJ267" s="307"/>
      <c r="JK267" s="307"/>
      <c r="JL267" s="307"/>
      <c r="JM267" s="307"/>
      <c r="JN267" s="307"/>
      <c r="JO267" s="307"/>
      <c r="JP267" s="307"/>
      <c r="JQ267" s="307"/>
      <c r="JR267" s="307"/>
      <c r="JS267" s="307"/>
      <c r="JT267" s="307"/>
      <c r="JU267" s="307"/>
      <c r="JV267" s="307"/>
      <c r="JW267" s="307"/>
      <c r="JX267" s="307"/>
      <c r="JY267" s="307"/>
      <c r="JZ267" s="307"/>
      <c r="KA267" s="307"/>
      <c r="KB267" s="307"/>
      <c r="KC267" s="307"/>
      <c r="KD267" s="307"/>
      <c r="KE267" s="307"/>
      <c r="KF267" s="307"/>
      <c r="KG267" s="307"/>
      <c r="KH267" s="380"/>
      <c r="KI267" s="336"/>
      <c r="KJ267" s="336"/>
      <c r="KK267" s="336"/>
      <c r="KL267" s="336"/>
      <c r="KM267" s="307"/>
      <c r="KN267" s="307"/>
      <c r="KO267" s="307"/>
      <c r="KP267" s="307"/>
      <c r="KQ267" s="307"/>
      <c r="KR267" s="307"/>
      <c r="KS267" s="307"/>
      <c r="KT267" s="307"/>
    </row>
    <row r="268" spans="14:306" s="56" customFormat="1" ht="15" customHeight="1">
      <c r="N268" s="395"/>
      <c r="O268" s="330"/>
      <c r="P268" s="330"/>
      <c r="Q268" s="330"/>
      <c r="R268" s="330"/>
      <c r="S268" s="341"/>
      <c r="T268" s="330"/>
      <c r="U268" s="330"/>
      <c r="W268" s="342"/>
      <c r="X268" s="342"/>
      <c r="Y268" s="342"/>
      <c r="Z268" s="342"/>
      <c r="AA268" s="342"/>
      <c r="AB268" s="342"/>
      <c r="AC268" s="342"/>
      <c r="AD268" s="342"/>
      <c r="AE268" s="342"/>
      <c r="AG268" s="354">
        <v>18</v>
      </c>
      <c r="AH268" s="354"/>
      <c r="AI268" s="356" t="s">
        <v>213</v>
      </c>
      <c r="AJ268" s="356" t="s">
        <v>99</v>
      </c>
      <c r="AK268" s="359">
        <v>22</v>
      </c>
      <c r="AL268" s="359">
        <v>25</v>
      </c>
      <c r="AM268" s="356" t="s">
        <v>655</v>
      </c>
      <c r="AN268" s="356" t="s">
        <v>231</v>
      </c>
      <c r="AO268" s="359">
        <v>22</v>
      </c>
      <c r="AP268" s="356" t="s">
        <v>129</v>
      </c>
      <c r="AQ268" s="359">
        <v>28</v>
      </c>
      <c r="AR268" s="356" t="s">
        <v>137</v>
      </c>
      <c r="AS268" s="356" t="s">
        <v>137</v>
      </c>
      <c r="AT268" s="356" t="s">
        <v>656</v>
      </c>
      <c r="AU268" s="356"/>
      <c r="AV268" s="359">
        <v>20</v>
      </c>
      <c r="AW268" s="359">
        <v>27</v>
      </c>
      <c r="AX268" s="359">
        <v>16</v>
      </c>
      <c r="AY268" s="303">
        <f t="shared" si="93"/>
        <v>50</v>
      </c>
      <c r="AZ268" s="303">
        <f t="shared" si="94"/>
        <v>32</v>
      </c>
      <c r="BA268" s="303">
        <f t="shared" si="95"/>
        <v>23</v>
      </c>
      <c r="BB268" s="303">
        <f t="shared" si="96"/>
        <v>26</v>
      </c>
      <c r="BC268" s="303">
        <f t="shared" si="97"/>
        <v>65</v>
      </c>
      <c r="BD268" s="303">
        <f t="shared" si="98"/>
        <v>44</v>
      </c>
      <c r="BE268" s="303">
        <f t="shared" si="99"/>
        <v>23</v>
      </c>
      <c r="BF268" s="303">
        <f t="shared" si="100"/>
        <v>30</v>
      </c>
      <c r="BG268" s="303">
        <f t="shared" si="101"/>
        <v>29</v>
      </c>
      <c r="BH268" s="303"/>
      <c r="BI268" s="303">
        <f t="shared" si="102"/>
        <v>35</v>
      </c>
      <c r="BJ268" s="303">
        <f t="shared" si="103"/>
        <v>35</v>
      </c>
      <c r="BK268" s="303">
        <f t="shared" si="104"/>
        <v>112</v>
      </c>
      <c r="BL268" s="303">
        <f t="shared" si="105"/>
        <v>21</v>
      </c>
      <c r="BM268" s="303">
        <f t="shared" si="106"/>
        <v>28</v>
      </c>
      <c r="BN268" s="303">
        <f t="shared" si="107"/>
        <v>17</v>
      </c>
      <c r="CB268" s="378"/>
      <c r="CC268" s="307"/>
      <c r="CD268" s="307"/>
      <c r="CE268" s="307"/>
      <c r="CF268" s="307"/>
      <c r="CG268" s="307"/>
      <c r="CH268" s="307"/>
      <c r="CI268" s="307"/>
      <c r="CJ268" s="307"/>
      <c r="CK268" s="307"/>
      <c r="CL268" s="307"/>
      <c r="CM268" s="307"/>
      <c r="CN268" s="307"/>
      <c r="CO268" s="307"/>
      <c r="CP268" s="307"/>
      <c r="CQ268" s="307"/>
      <c r="CR268" s="307"/>
      <c r="CS268" s="307"/>
      <c r="CT268" s="307"/>
      <c r="CU268" s="307"/>
      <c r="CV268" s="307"/>
      <c r="CW268" s="307"/>
      <c r="CX268" s="307"/>
      <c r="CY268" s="307"/>
      <c r="CZ268" s="307"/>
      <c r="DA268" s="307"/>
      <c r="DB268" s="307"/>
      <c r="DC268" s="307"/>
      <c r="DD268" s="307"/>
      <c r="DE268" s="307"/>
      <c r="DF268" s="307"/>
      <c r="DG268" s="307"/>
      <c r="DH268" s="307"/>
      <c r="DI268" s="390"/>
      <c r="DJ268" s="390"/>
      <c r="DK268" s="307"/>
      <c r="DL268" s="307"/>
      <c r="DM268" s="307"/>
      <c r="DN268" s="307"/>
      <c r="DO268" s="307"/>
      <c r="DP268" s="307"/>
      <c r="DQ268" s="307"/>
      <c r="DR268" s="307"/>
      <c r="DS268" s="307"/>
      <c r="DT268" s="307"/>
      <c r="DU268" s="307"/>
      <c r="DV268" s="307"/>
      <c r="DW268" s="307"/>
      <c r="DX268" s="307"/>
      <c r="DY268" s="307"/>
      <c r="DZ268" s="307"/>
      <c r="EA268" s="307"/>
      <c r="EB268" s="307"/>
      <c r="EC268" s="307"/>
      <c r="ED268" s="307"/>
      <c r="EE268" s="307"/>
      <c r="EF268" s="307"/>
      <c r="EG268" s="307"/>
      <c r="EH268" s="307"/>
      <c r="EI268" s="307"/>
      <c r="EJ268" s="307"/>
      <c r="EK268" s="307"/>
      <c r="EL268" s="307"/>
      <c r="EM268" s="307"/>
      <c r="EN268" s="307"/>
      <c r="EO268" s="307"/>
      <c r="EP268" s="307"/>
      <c r="EQ268" s="307"/>
      <c r="ER268" s="307"/>
      <c r="ES268" s="307"/>
      <c r="ET268" s="307"/>
      <c r="EU268" s="390"/>
      <c r="EV268" s="390"/>
      <c r="EW268" s="307"/>
      <c r="EX268" s="307"/>
      <c r="EY268" s="307"/>
      <c r="EZ268" s="307"/>
      <c r="FA268" s="307"/>
      <c r="FB268" s="307"/>
      <c r="FC268" s="307"/>
      <c r="FD268" s="307"/>
      <c r="FE268" s="307"/>
      <c r="FF268" s="307"/>
      <c r="FG268" s="307"/>
      <c r="FH268" s="307"/>
      <c r="FI268" s="305"/>
      <c r="FJ268" s="305"/>
      <c r="FK268" s="305"/>
      <c r="FL268" s="305"/>
      <c r="FM268" s="305"/>
      <c r="FN268" s="305"/>
      <c r="FO268" s="305"/>
      <c r="FP268" s="305"/>
      <c r="FQ268" s="305"/>
      <c r="FR268" s="305"/>
      <c r="FS268" s="305"/>
      <c r="FT268" s="305"/>
      <c r="FU268" s="305"/>
      <c r="FV268" s="305"/>
      <c r="FW268" s="305"/>
      <c r="FX268" s="305"/>
      <c r="FY268" s="309"/>
      <c r="FZ268" s="305"/>
      <c r="GA268" s="305"/>
      <c r="GB268" s="305"/>
      <c r="GC268" s="305"/>
      <c r="GD268" s="305"/>
      <c r="GE268" s="305"/>
      <c r="GF268" s="305"/>
      <c r="GG268" s="305"/>
      <c r="GH268" s="305"/>
      <c r="GI268" s="324"/>
      <c r="GJ268" s="307"/>
      <c r="GK268" s="307"/>
      <c r="GL268" s="307"/>
      <c r="GM268" s="307"/>
      <c r="GN268" s="307"/>
      <c r="GO268" s="307"/>
      <c r="GP268" s="307"/>
      <c r="GQ268" s="307"/>
      <c r="GR268" s="307"/>
      <c r="GS268" s="307"/>
      <c r="GT268" s="307"/>
      <c r="GU268" s="307"/>
      <c r="GV268" s="307"/>
      <c r="GW268" s="307"/>
      <c r="GX268" s="307"/>
      <c r="GY268" s="307"/>
      <c r="GZ268" s="307"/>
      <c r="HA268" s="307"/>
      <c r="HB268" s="307"/>
      <c r="HC268" s="307"/>
      <c r="HD268" s="307"/>
      <c r="HE268" s="307"/>
      <c r="HF268" s="307"/>
      <c r="HG268" s="307"/>
      <c r="HH268" s="307"/>
      <c r="HI268" s="307"/>
      <c r="HJ268" s="307"/>
      <c r="HK268" s="307"/>
      <c r="HL268" s="307"/>
      <c r="HM268" s="307"/>
      <c r="HN268" s="307"/>
      <c r="HO268" s="307"/>
      <c r="HP268" s="307"/>
      <c r="HQ268" s="307"/>
      <c r="HR268" s="307"/>
      <c r="HS268" s="307"/>
      <c r="HT268" s="307"/>
      <c r="HU268" s="307"/>
      <c r="HV268" s="307"/>
      <c r="HW268" s="307"/>
      <c r="HX268" s="307"/>
      <c r="HY268" s="307"/>
      <c r="HZ268" s="307"/>
      <c r="IA268" s="307"/>
      <c r="IB268" s="307"/>
      <c r="IC268" s="307"/>
      <c r="ID268" s="307"/>
      <c r="IE268" s="307"/>
      <c r="IF268" s="307"/>
      <c r="IG268" s="307"/>
      <c r="IH268" s="307"/>
      <c r="II268" s="307"/>
      <c r="IJ268" s="307"/>
      <c r="IK268" s="307"/>
      <c r="IL268" s="307"/>
      <c r="IM268" s="307"/>
      <c r="IN268" s="307"/>
      <c r="IO268" s="307"/>
      <c r="IP268" s="307"/>
      <c r="IQ268" s="307"/>
      <c r="IR268" s="307"/>
      <c r="IS268" s="307"/>
      <c r="IT268" s="307"/>
      <c r="IU268" s="307"/>
      <c r="IV268" s="307"/>
      <c r="IW268" s="307"/>
      <c r="IX268" s="307"/>
      <c r="IY268" s="307"/>
      <c r="IZ268" s="307"/>
      <c r="JA268" s="307"/>
      <c r="JB268" s="307"/>
      <c r="JC268" s="307"/>
      <c r="JD268" s="307"/>
      <c r="JE268" s="307"/>
      <c r="JF268" s="307"/>
      <c r="JG268" s="307"/>
      <c r="JH268" s="307"/>
      <c r="JI268" s="307"/>
      <c r="JJ268" s="307"/>
      <c r="JK268" s="307"/>
      <c r="JL268" s="307"/>
      <c r="JM268" s="307"/>
      <c r="JN268" s="307"/>
      <c r="JO268" s="307"/>
      <c r="JP268" s="307"/>
      <c r="JQ268" s="307"/>
      <c r="JR268" s="307"/>
      <c r="JS268" s="307"/>
      <c r="JT268" s="307"/>
      <c r="JU268" s="307"/>
      <c r="JV268" s="307"/>
      <c r="JW268" s="307"/>
      <c r="JX268" s="307"/>
      <c r="JY268" s="307"/>
      <c r="JZ268" s="307"/>
      <c r="KA268" s="307"/>
      <c r="KB268" s="307"/>
      <c r="KC268" s="307"/>
      <c r="KD268" s="307"/>
      <c r="KE268" s="307"/>
      <c r="KF268" s="307"/>
      <c r="KG268" s="307"/>
      <c r="KH268" s="404"/>
      <c r="KI268" s="336"/>
      <c r="KJ268" s="336"/>
      <c r="KK268" s="336"/>
      <c r="KL268" s="336"/>
      <c r="KM268" s="307"/>
      <c r="KN268" s="307"/>
      <c r="KO268" s="307"/>
      <c r="KP268" s="307"/>
      <c r="KQ268" s="307"/>
      <c r="KR268" s="307"/>
      <c r="KS268" s="307"/>
      <c r="KT268" s="307"/>
    </row>
    <row r="269" spans="14:306" s="56" customFormat="1" ht="15" customHeight="1">
      <c r="N269" s="395"/>
      <c r="O269" s="330"/>
      <c r="P269" s="330"/>
      <c r="Q269" s="330"/>
      <c r="R269" s="330"/>
      <c r="S269" s="330"/>
      <c r="T269" s="330"/>
      <c r="U269" s="330"/>
      <c r="W269" s="342"/>
      <c r="X269" s="342"/>
      <c r="Y269" s="342"/>
      <c r="Z269" s="342"/>
      <c r="AA269" s="342"/>
      <c r="AB269" s="342"/>
      <c r="AC269" s="342"/>
      <c r="AD269" s="342"/>
      <c r="AE269" s="342"/>
      <c r="AG269" s="354">
        <v>19</v>
      </c>
      <c r="AH269" s="354"/>
      <c r="AI269" s="356" t="s">
        <v>657</v>
      </c>
      <c r="AJ269" s="356" t="s">
        <v>637</v>
      </c>
      <c r="AK269" s="356" t="s">
        <v>638</v>
      </c>
      <c r="AL269" s="356" t="s">
        <v>74</v>
      </c>
      <c r="AM269" s="356" t="s">
        <v>658</v>
      </c>
      <c r="AN269" s="356" t="s">
        <v>587</v>
      </c>
      <c r="AO269" s="356" t="s">
        <v>105</v>
      </c>
      <c r="AP269" s="356" t="s">
        <v>307</v>
      </c>
      <c r="AQ269" s="356" t="s">
        <v>639</v>
      </c>
      <c r="AR269" s="356" t="s">
        <v>659</v>
      </c>
      <c r="AS269" s="356" t="s">
        <v>132</v>
      </c>
      <c r="AT269" s="356" t="s">
        <v>660</v>
      </c>
      <c r="AU269" s="356"/>
      <c r="AV269" s="356" t="s">
        <v>661</v>
      </c>
      <c r="AW269" s="356" t="s">
        <v>662</v>
      </c>
      <c r="AX269" s="356" t="s">
        <v>663</v>
      </c>
      <c r="AY269" s="303">
        <f t="shared" ref="AY269:BF269" si="108">IF(AI269="-",AI269,IF(ISNUMBER(AI269),AI269,MID(AI269,(FIND("-",AI269)+1),3)+1))</f>
        <v>69</v>
      </c>
      <c r="AZ269" s="303">
        <f t="shared" si="108"/>
        <v>45</v>
      </c>
      <c r="BA269" s="303">
        <f t="shared" si="108"/>
        <v>33</v>
      </c>
      <c r="BB269" s="303">
        <f t="shared" si="108"/>
        <v>29</v>
      </c>
      <c r="BC269" s="303">
        <f t="shared" si="108"/>
        <v>120</v>
      </c>
      <c r="BD269" s="303">
        <f t="shared" si="108"/>
        <v>69</v>
      </c>
      <c r="BE269" s="303">
        <f t="shared" si="108"/>
        <v>31</v>
      </c>
      <c r="BF269" s="303">
        <f t="shared" si="108"/>
        <v>36</v>
      </c>
      <c r="BG269" s="303">
        <f>IF(AQ269="-",AQ269,IF(ISNUMBER(AQ269),AQ269,MID(AQ269,(FIND("-",AQ269)+1),3)+1))</f>
        <v>43</v>
      </c>
      <c r="BH269" s="303"/>
      <c r="BI269" s="303">
        <f>IF(AR269="-",AR269,IF(ISNUMBER(AR269),AR269,MID(AR269,(FIND("-",AR269)+1),3)+1))</f>
        <v>61</v>
      </c>
      <c r="BJ269" s="303">
        <f>IF(AS269="-",AS269,IF(ISNUMBER(AS269),AS269,MID(AS269,(FIND("-",AS269)+1),3)+1))</f>
        <v>39</v>
      </c>
      <c r="BK269" s="303">
        <f>IF(AT269="-",AT269,IF(ISNUMBER(AT269),AT269,MID(AT269,(FIND("-",AT269)+1),3)+1))</f>
        <v>137</v>
      </c>
      <c r="BL269" s="303">
        <f>IF(AV269="-",AV269,IF(ISNUMBER(AV269),AV269,MID(AV269,(FIND("-",AV269)+1),3)+1))</f>
        <v>34</v>
      </c>
      <c r="BM269" s="303">
        <f>IF(AW269="-",AW269,IF(ISNUMBER(AW269),AW269,MID(AW269,(FIND("-",AW269)+1),3)+1))</f>
        <v>35</v>
      </c>
      <c r="BN269" s="303">
        <f>IF(AX269="-",AX269,IF(ISNUMBER(AX269),AX269,MID(AX269,(FIND("-",AX269)+1),3)+1))</f>
        <v>25</v>
      </c>
      <c r="CB269" s="378"/>
      <c r="CC269" s="307"/>
      <c r="CD269" s="307"/>
      <c r="CE269" s="307"/>
      <c r="CF269" s="307"/>
      <c r="CG269" s="307"/>
      <c r="CH269" s="307"/>
      <c r="CI269" s="307"/>
      <c r="CJ269" s="307"/>
      <c r="CK269" s="307"/>
      <c r="CL269" s="307"/>
      <c r="CM269" s="307"/>
      <c r="CN269" s="307"/>
      <c r="CO269" s="307"/>
      <c r="CP269" s="307"/>
      <c r="CQ269" s="307"/>
      <c r="CR269" s="307"/>
      <c r="CS269" s="307"/>
      <c r="CT269" s="307"/>
      <c r="CU269" s="307"/>
      <c r="CV269" s="307"/>
      <c r="CW269" s="307"/>
      <c r="CX269" s="307"/>
      <c r="CY269" s="307"/>
      <c r="CZ269" s="307"/>
      <c r="DA269" s="307"/>
      <c r="DB269" s="307"/>
      <c r="DC269" s="307"/>
      <c r="DD269" s="307"/>
      <c r="DE269" s="307"/>
      <c r="DF269" s="307"/>
      <c r="DG269" s="307"/>
      <c r="DH269" s="307"/>
      <c r="DI269" s="390"/>
      <c r="DJ269" s="390"/>
      <c r="DK269" s="307"/>
      <c r="DL269" s="307"/>
      <c r="DM269" s="307"/>
      <c r="DN269" s="307"/>
      <c r="DO269" s="307"/>
      <c r="DP269" s="307"/>
      <c r="DQ269" s="307"/>
      <c r="DR269" s="307"/>
      <c r="DS269" s="307"/>
      <c r="DT269" s="307"/>
      <c r="DU269" s="307"/>
      <c r="DV269" s="307"/>
      <c r="DW269" s="307"/>
      <c r="DX269" s="307"/>
      <c r="DY269" s="307"/>
      <c r="DZ269" s="307"/>
      <c r="EA269" s="307"/>
      <c r="EB269" s="307"/>
      <c r="EC269" s="307"/>
      <c r="ED269" s="307"/>
      <c r="EE269" s="307"/>
      <c r="EF269" s="307"/>
      <c r="EG269" s="307"/>
      <c r="EH269" s="307"/>
      <c r="EI269" s="307"/>
      <c r="EJ269" s="307"/>
      <c r="EK269" s="307"/>
      <c r="EL269" s="307"/>
      <c r="EM269" s="307"/>
      <c r="EN269" s="307"/>
      <c r="EO269" s="307"/>
      <c r="EP269" s="307"/>
      <c r="EQ269" s="307"/>
      <c r="ER269" s="307"/>
      <c r="ES269" s="307"/>
      <c r="ET269" s="307"/>
      <c r="EU269" s="390"/>
      <c r="EV269" s="390"/>
      <c r="EW269" s="307"/>
      <c r="EX269" s="307"/>
      <c r="EY269" s="307"/>
      <c r="EZ269" s="307"/>
      <c r="FA269" s="307"/>
      <c r="FB269" s="307"/>
      <c r="FC269" s="307"/>
      <c r="FD269" s="307"/>
      <c r="FE269" s="307"/>
      <c r="FF269" s="307"/>
      <c r="FG269" s="307"/>
      <c r="FH269" s="307"/>
      <c r="FI269" s="307"/>
      <c r="FJ269" s="305"/>
      <c r="FK269" s="307"/>
      <c r="FL269" s="307"/>
      <c r="FM269" s="307"/>
      <c r="FN269" s="307"/>
      <c r="FO269" s="307"/>
      <c r="FP269" s="307"/>
      <c r="FQ269" s="307"/>
      <c r="FR269" s="307"/>
      <c r="FS269" s="307"/>
      <c r="FT269" s="307"/>
      <c r="FU269" s="307"/>
      <c r="FV269" s="307"/>
      <c r="FW269" s="307"/>
      <c r="FX269" s="307"/>
      <c r="FY269" s="307"/>
      <c r="FZ269" s="307"/>
      <c r="GA269" s="307"/>
      <c r="GB269" s="307"/>
      <c r="GC269" s="307"/>
      <c r="GD269" s="307"/>
      <c r="GE269" s="307"/>
      <c r="GF269" s="307"/>
      <c r="GG269" s="307"/>
      <c r="GH269" s="307"/>
      <c r="GI269" s="307"/>
      <c r="GJ269" s="307"/>
      <c r="GK269" s="307"/>
      <c r="GL269" s="307"/>
      <c r="GM269" s="307"/>
      <c r="GN269" s="307"/>
      <c r="GO269" s="307"/>
      <c r="GP269" s="307"/>
      <c r="GQ269" s="307"/>
      <c r="GR269" s="307"/>
      <c r="GS269" s="307"/>
      <c r="GT269" s="307"/>
      <c r="GU269" s="307"/>
      <c r="GV269" s="307"/>
      <c r="GW269" s="307"/>
      <c r="GX269" s="307"/>
      <c r="GY269" s="307"/>
      <c r="GZ269" s="307"/>
      <c r="HA269" s="307"/>
      <c r="HB269" s="307"/>
      <c r="HC269" s="307"/>
      <c r="HD269" s="307"/>
      <c r="HE269" s="307"/>
      <c r="HF269" s="307"/>
      <c r="HG269" s="307"/>
      <c r="HH269" s="307"/>
      <c r="HI269" s="307"/>
      <c r="HJ269" s="307"/>
      <c r="HK269" s="307"/>
      <c r="HL269" s="307"/>
      <c r="HM269" s="307"/>
      <c r="HN269" s="307"/>
      <c r="HO269" s="307"/>
      <c r="HP269" s="307"/>
      <c r="HQ269" s="307"/>
      <c r="HR269" s="307"/>
      <c r="HS269" s="307"/>
      <c r="HT269" s="307"/>
      <c r="HU269" s="307"/>
      <c r="HV269" s="307"/>
      <c r="HW269" s="307"/>
      <c r="HX269" s="307"/>
      <c r="HY269" s="307"/>
      <c r="HZ269" s="307"/>
      <c r="IA269" s="307"/>
      <c r="IB269" s="307"/>
      <c r="IC269" s="307"/>
      <c r="ID269" s="307"/>
      <c r="IE269" s="307"/>
      <c r="IF269" s="307"/>
      <c r="IG269" s="307"/>
      <c r="IH269" s="307"/>
      <c r="II269" s="307"/>
      <c r="IJ269" s="307"/>
      <c r="IK269" s="307"/>
      <c r="IL269" s="307"/>
      <c r="IM269" s="307"/>
      <c r="IN269" s="307"/>
      <c r="IO269" s="307"/>
      <c r="IP269" s="307"/>
      <c r="IQ269" s="307"/>
      <c r="IR269" s="307"/>
      <c r="IS269" s="307"/>
      <c r="IT269" s="307"/>
      <c r="IU269" s="307"/>
      <c r="IV269" s="307"/>
      <c r="IW269" s="307"/>
      <c r="IX269" s="307"/>
      <c r="IY269" s="307"/>
      <c r="IZ269" s="307"/>
      <c r="JA269" s="307"/>
      <c r="JB269" s="307"/>
      <c r="JC269" s="307"/>
      <c r="JD269" s="307"/>
      <c r="JE269" s="307"/>
      <c r="JF269" s="307"/>
      <c r="JG269" s="307"/>
      <c r="JH269" s="307"/>
      <c r="JI269" s="307"/>
      <c r="JJ269" s="307"/>
      <c r="JK269" s="307"/>
      <c r="JL269" s="307"/>
      <c r="JM269" s="307"/>
      <c r="JN269" s="307"/>
      <c r="JO269" s="307"/>
      <c r="JP269" s="307"/>
      <c r="JQ269" s="307"/>
      <c r="JR269" s="307"/>
      <c r="JS269" s="307"/>
      <c r="JT269" s="307"/>
      <c r="JU269" s="307"/>
      <c r="JV269" s="307"/>
      <c r="JW269" s="307"/>
      <c r="JX269" s="307"/>
      <c r="JY269" s="307"/>
      <c r="JZ269" s="307"/>
      <c r="KA269" s="307"/>
      <c r="KB269" s="307"/>
      <c r="KC269" s="307"/>
      <c r="KD269" s="307"/>
      <c r="KE269" s="307"/>
      <c r="KF269" s="307"/>
      <c r="KG269" s="307"/>
      <c r="KH269" s="404"/>
      <c r="KI269" s="336"/>
      <c r="KJ269" s="336"/>
      <c r="KK269" s="336"/>
      <c r="KL269" s="336"/>
      <c r="KM269" s="307"/>
      <c r="KN269" s="307"/>
      <c r="KO269" s="307"/>
      <c r="KP269" s="307"/>
      <c r="KQ269" s="307"/>
      <c r="KR269" s="307"/>
      <c r="KS269" s="307"/>
      <c r="KT269" s="307"/>
    </row>
    <row r="270" spans="14:306" s="56" customFormat="1" ht="15" customHeight="1">
      <c r="N270" s="395"/>
      <c r="O270" s="330"/>
      <c r="P270" s="330"/>
      <c r="Q270" s="330"/>
      <c r="R270" s="330"/>
      <c r="S270" s="341"/>
      <c r="T270" s="330"/>
      <c r="U270" s="330"/>
      <c r="W270" s="342"/>
      <c r="X270" s="342"/>
      <c r="Y270" s="342"/>
      <c r="Z270" s="342"/>
      <c r="AA270" s="342"/>
      <c r="AB270" s="342"/>
      <c r="AC270" s="342"/>
      <c r="AD270" s="342"/>
      <c r="AE270" s="342"/>
      <c r="AG270" s="303"/>
      <c r="AH270" s="303"/>
      <c r="AI270" s="362"/>
      <c r="AJ270" s="362"/>
      <c r="AK270" s="362"/>
      <c r="AL270" s="362"/>
      <c r="AM270" s="362"/>
      <c r="AN270" s="362"/>
      <c r="AO270" s="362"/>
      <c r="AP270" s="362"/>
      <c r="AQ270" s="362"/>
      <c r="AR270" s="362"/>
      <c r="AS270" s="362"/>
      <c r="AT270" s="362"/>
      <c r="AU270" s="362"/>
      <c r="AV270" s="362"/>
      <c r="AW270" s="362"/>
      <c r="AX270" s="362"/>
      <c r="AY270" s="303"/>
      <c r="AZ270" s="303"/>
      <c r="BA270" s="303"/>
      <c r="BB270" s="303"/>
      <c r="BC270" s="303"/>
      <c r="BD270" s="303"/>
      <c r="BE270" s="303"/>
      <c r="BF270" s="303"/>
      <c r="BG270" s="303"/>
      <c r="BH270" s="303"/>
      <c r="BI270" s="303"/>
      <c r="BJ270" s="303"/>
      <c r="BK270" s="303"/>
      <c r="BL270" s="303"/>
      <c r="BM270" s="303"/>
      <c r="BN270" s="303"/>
      <c r="CB270" s="378"/>
      <c r="CC270" s="307"/>
      <c r="CD270" s="307"/>
      <c r="CE270" s="307"/>
      <c r="CF270" s="307"/>
      <c r="CG270" s="307"/>
      <c r="CH270" s="307"/>
      <c r="CI270" s="307"/>
      <c r="CJ270" s="307"/>
      <c r="CK270" s="307"/>
      <c r="CL270" s="307"/>
      <c r="CM270" s="307"/>
      <c r="CN270" s="307"/>
      <c r="CO270" s="307"/>
      <c r="CP270" s="307"/>
      <c r="CQ270" s="307"/>
      <c r="CR270" s="307"/>
      <c r="CS270" s="307"/>
      <c r="CT270" s="307"/>
      <c r="CU270" s="307"/>
      <c r="CV270" s="307"/>
      <c r="CW270" s="307"/>
      <c r="CX270" s="307"/>
      <c r="CY270" s="307"/>
      <c r="CZ270" s="307"/>
      <c r="DA270" s="307"/>
      <c r="DB270" s="307"/>
      <c r="DC270" s="307"/>
      <c r="DD270" s="307"/>
      <c r="DE270" s="307"/>
      <c r="DF270" s="307"/>
      <c r="DG270" s="307"/>
      <c r="DH270" s="307"/>
      <c r="DI270" s="390"/>
      <c r="DJ270" s="390"/>
      <c r="DK270" s="307"/>
      <c r="DL270" s="307"/>
      <c r="DM270" s="307"/>
      <c r="DN270" s="307"/>
      <c r="DO270" s="307"/>
      <c r="DP270" s="307"/>
      <c r="DQ270" s="307"/>
      <c r="DR270" s="307"/>
      <c r="DS270" s="307"/>
      <c r="DT270" s="307"/>
      <c r="DU270" s="307"/>
      <c r="DV270" s="307"/>
      <c r="DW270" s="307"/>
      <c r="DX270" s="307"/>
      <c r="DY270" s="307"/>
      <c r="DZ270" s="307"/>
      <c r="EA270" s="307"/>
      <c r="EB270" s="307"/>
      <c r="EC270" s="307"/>
      <c r="ED270" s="307"/>
      <c r="EE270" s="307"/>
      <c r="EF270" s="307"/>
      <c r="EG270" s="307"/>
      <c r="EH270" s="307"/>
      <c r="EI270" s="307"/>
      <c r="EJ270" s="307"/>
      <c r="EK270" s="307"/>
      <c r="EL270" s="307"/>
      <c r="EM270" s="307"/>
      <c r="EN270" s="307"/>
      <c r="EO270" s="307"/>
      <c r="EP270" s="307"/>
      <c r="EQ270" s="307"/>
      <c r="ER270" s="307"/>
      <c r="ES270" s="307"/>
      <c r="ET270" s="307"/>
      <c r="EU270" s="390"/>
      <c r="EV270" s="390"/>
      <c r="EW270" s="307"/>
      <c r="EX270" s="307"/>
      <c r="EY270" s="307"/>
      <c r="EZ270" s="307"/>
      <c r="FA270" s="307"/>
      <c r="FB270" s="307"/>
      <c r="FC270" s="307"/>
      <c r="FD270" s="307"/>
      <c r="FE270" s="307"/>
      <c r="FF270" s="307"/>
      <c r="FG270" s="307"/>
      <c r="FH270" s="307"/>
      <c r="FI270" s="307"/>
      <c r="FJ270" s="307"/>
      <c r="FK270" s="307"/>
      <c r="FL270" s="307"/>
      <c r="FM270" s="307"/>
      <c r="FN270" s="307"/>
      <c r="FO270" s="307"/>
      <c r="FP270" s="307"/>
      <c r="FQ270" s="307"/>
      <c r="FR270" s="307"/>
      <c r="FS270" s="307"/>
      <c r="FT270" s="307"/>
      <c r="FU270" s="307"/>
      <c r="FV270" s="307"/>
      <c r="FW270" s="307"/>
      <c r="FX270" s="307"/>
      <c r="FY270" s="307"/>
      <c r="FZ270" s="307"/>
      <c r="GA270" s="307"/>
      <c r="GB270" s="307"/>
      <c r="GC270" s="307"/>
      <c r="GD270" s="307"/>
      <c r="GE270" s="307"/>
      <c r="GF270" s="307"/>
      <c r="GG270" s="307"/>
      <c r="GH270" s="307"/>
      <c r="GI270" s="307"/>
      <c r="GJ270" s="307"/>
      <c r="GK270" s="307"/>
      <c r="GL270" s="307"/>
      <c r="GM270" s="307"/>
      <c r="GN270" s="307"/>
      <c r="GO270" s="307"/>
      <c r="GP270" s="307"/>
      <c r="GQ270" s="307"/>
      <c r="GR270" s="307"/>
      <c r="GS270" s="307"/>
      <c r="GT270" s="307"/>
      <c r="GU270" s="307"/>
      <c r="GV270" s="307"/>
      <c r="GW270" s="307"/>
      <c r="GX270" s="307"/>
      <c r="GY270" s="307"/>
      <c r="GZ270" s="307"/>
      <c r="HA270" s="307"/>
      <c r="HB270" s="307"/>
      <c r="HC270" s="307"/>
      <c r="HD270" s="307"/>
      <c r="HE270" s="307"/>
      <c r="HF270" s="307"/>
      <c r="HG270" s="307"/>
      <c r="HH270" s="307"/>
      <c r="HI270" s="307"/>
      <c r="HJ270" s="307"/>
      <c r="HK270" s="307"/>
      <c r="HL270" s="307"/>
      <c r="HM270" s="307"/>
      <c r="HN270" s="307"/>
      <c r="HO270" s="307"/>
      <c r="HP270" s="307"/>
      <c r="HQ270" s="307"/>
      <c r="HR270" s="307"/>
      <c r="HS270" s="307"/>
      <c r="HT270" s="307"/>
      <c r="HU270" s="307"/>
      <c r="HV270" s="307"/>
      <c r="HW270" s="307"/>
      <c r="HX270" s="307"/>
      <c r="HY270" s="307"/>
      <c r="HZ270" s="307"/>
      <c r="IA270" s="307"/>
      <c r="IB270" s="307"/>
      <c r="IC270" s="307"/>
      <c r="ID270" s="307"/>
      <c r="IE270" s="307"/>
      <c r="IF270" s="307"/>
      <c r="IG270" s="307"/>
      <c r="IH270" s="307"/>
      <c r="II270" s="307"/>
      <c r="IJ270" s="307"/>
      <c r="IK270" s="307"/>
      <c r="IL270" s="307"/>
      <c r="IM270" s="307"/>
      <c r="IN270" s="307"/>
      <c r="IO270" s="307"/>
      <c r="IP270" s="307"/>
      <c r="IQ270" s="307"/>
      <c r="IR270" s="307"/>
      <c r="IS270" s="307"/>
      <c r="IT270" s="307"/>
      <c r="IU270" s="307"/>
      <c r="IV270" s="307"/>
      <c r="IW270" s="307"/>
      <c r="IX270" s="307"/>
      <c r="IY270" s="307"/>
      <c r="IZ270" s="307"/>
      <c r="JA270" s="307"/>
      <c r="JB270" s="307"/>
      <c r="JC270" s="307"/>
      <c r="JD270" s="307"/>
      <c r="JE270" s="307"/>
      <c r="JF270" s="307"/>
      <c r="JG270" s="307"/>
      <c r="JH270" s="307"/>
      <c r="JI270" s="307"/>
      <c r="JJ270" s="307"/>
      <c r="JK270" s="307"/>
      <c r="JL270" s="307"/>
      <c r="JM270" s="307"/>
      <c r="JN270" s="307"/>
      <c r="JO270" s="307"/>
      <c r="JP270" s="307"/>
      <c r="JQ270" s="307"/>
      <c r="JR270" s="307"/>
      <c r="JS270" s="307"/>
      <c r="JT270" s="307"/>
      <c r="JU270" s="307"/>
      <c r="JV270" s="307"/>
      <c r="JW270" s="307"/>
      <c r="JX270" s="307"/>
      <c r="JY270" s="307"/>
      <c r="JZ270" s="307"/>
      <c r="KA270" s="307"/>
      <c r="KB270" s="307"/>
      <c r="KC270" s="307"/>
      <c r="KD270" s="307"/>
      <c r="KE270" s="307"/>
      <c r="KF270" s="307"/>
      <c r="KG270" s="307"/>
      <c r="KH270" s="307"/>
      <c r="KI270" s="307"/>
      <c r="KJ270" s="307"/>
      <c r="KK270" s="307"/>
      <c r="KL270" s="307"/>
      <c r="KM270" s="307"/>
      <c r="KN270" s="307"/>
      <c r="KO270" s="307"/>
      <c r="KP270" s="307"/>
      <c r="KQ270" s="307"/>
      <c r="KR270" s="307"/>
      <c r="KS270" s="307"/>
      <c r="KT270" s="307"/>
    </row>
    <row r="271" spans="14:306" s="56" customFormat="1" ht="15" customHeight="1">
      <c r="N271" s="341"/>
      <c r="O271" s="330"/>
      <c r="P271" s="330"/>
      <c r="Q271" s="330"/>
      <c r="R271" s="330"/>
      <c r="S271" s="330"/>
      <c r="T271" s="330"/>
      <c r="U271" s="330"/>
      <c r="W271" s="330"/>
      <c r="X271" s="330"/>
      <c r="Y271" s="330"/>
      <c r="Z271" s="330"/>
      <c r="AA271" s="330"/>
      <c r="AB271" s="330"/>
      <c r="AC271" s="330"/>
      <c r="AD271" s="330"/>
      <c r="AE271" s="330"/>
      <c r="AG271" s="303"/>
      <c r="AH271" s="303"/>
      <c r="AI271" s="362"/>
      <c r="AJ271" s="362"/>
      <c r="AK271" s="362"/>
      <c r="AL271" s="362"/>
      <c r="AM271" s="362"/>
      <c r="AN271" s="362"/>
      <c r="AO271" s="362"/>
      <c r="AP271" s="362"/>
      <c r="AQ271" s="362"/>
      <c r="AR271" s="362"/>
      <c r="AS271" s="362"/>
      <c r="AT271" s="362"/>
      <c r="AU271" s="362"/>
      <c r="AV271" s="362"/>
      <c r="AW271" s="362"/>
      <c r="AX271" s="362"/>
      <c r="AY271" s="303"/>
      <c r="AZ271" s="303"/>
      <c r="BA271" s="303"/>
      <c r="BB271" s="303"/>
      <c r="BC271" s="303"/>
      <c r="BD271" s="303"/>
      <c r="BE271" s="303"/>
      <c r="BF271" s="303"/>
      <c r="BG271" s="303"/>
      <c r="BH271" s="303"/>
      <c r="BI271" s="303"/>
      <c r="BJ271" s="303"/>
      <c r="BK271" s="303"/>
      <c r="BL271" s="303"/>
      <c r="BM271" s="303"/>
      <c r="BN271" s="303"/>
      <c r="CB271" s="378"/>
      <c r="CC271" s="307"/>
      <c r="CD271" s="307"/>
      <c r="CE271" s="307"/>
      <c r="CF271" s="307"/>
      <c r="CG271" s="307"/>
      <c r="CH271" s="307"/>
      <c r="CI271" s="307"/>
      <c r="CJ271" s="307"/>
      <c r="CK271" s="307"/>
      <c r="CL271" s="307"/>
      <c r="CM271" s="307"/>
      <c r="CN271" s="307"/>
      <c r="CO271" s="307"/>
      <c r="CP271" s="307"/>
      <c r="CQ271" s="307"/>
      <c r="CR271" s="307"/>
      <c r="CS271" s="307"/>
      <c r="CT271" s="307"/>
      <c r="CU271" s="307"/>
      <c r="CV271" s="307"/>
      <c r="CW271" s="307"/>
      <c r="CX271" s="307"/>
      <c r="CY271" s="307"/>
      <c r="CZ271" s="307"/>
      <c r="DA271" s="307"/>
      <c r="DB271" s="307"/>
      <c r="DC271" s="307"/>
      <c r="DD271" s="307"/>
      <c r="DE271" s="307"/>
      <c r="DF271" s="307"/>
      <c r="DG271" s="307"/>
      <c r="DH271" s="307"/>
      <c r="DI271" s="390"/>
      <c r="DJ271" s="390"/>
      <c r="DK271" s="307"/>
      <c r="DL271" s="307"/>
      <c r="DM271" s="307"/>
      <c r="DN271" s="307"/>
      <c r="DO271" s="307"/>
      <c r="DP271" s="307"/>
      <c r="DQ271" s="307"/>
      <c r="DR271" s="307"/>
      <c r="DS271" s="307"/>
      <c r="DT271" s="307"/>
      <c r="DU271" s="307"/>
      <c r="DV271" s="307"/>
      <c r="DW271" s="307"/>
      <c r="DX271" s="307"/>
      <c r="DY271" s="307"/>
      <c r="DZ271" s="307"/>
      <c r="EA271" s="307"/>
      <c r="EB271" s="307"/>
      <c r="EC271" s="307"/>
      <c r="ED271" s="307"/>
      <c r="EE271" s="307"/>
      <c r="EF271" s="307"/>
      <c r="EG271" s="307"/>
      <c r="EH271" s="307"/>
      <c r="EI271" s="307"/>
      <c r="EJ271" s="307"/>
      <c r="EK271" s="307"/>
      <c r="EL271" s="307"/>
      <c r="EM271" s="307"/>
      <c r="EN271" s="307"/>
      <c r="EO271" s="307"/>
      <c r="EP271" s="307"/>
      <c r="EQ271" s="307"/>
      <c r="ER271" s="307"/>
      <c r="ES271" s="307"/>
      <c r="ET271" s="307"/>
      <c r="EU271" s="390"/>
      <c r="EV271" s="390"/>
      <c r="EW271" s="307"/>
      <c r="EX271" s="307"/>
      <c r="EY271" s="307"/>
      <c r="EZ271" s="307"/>
      <c r="FA271" s="307"/>
      <c r="FB271" s="307"/>
      <c r="FC271" s="307"/>
      <c r="FD271" s="307"/>
      <c r="FE271" s="307"/>
      <c r="FF271" s="307"/>
      <c r="FG271" s="307"/>
      <c r="FH271" s="307"/>
      <c r="FI271" s="307"/>
      <c r="FJ271" s="307"/>
      <c r="FK271" s="307"/>
      <c r="FL271" s="307"/>
      <c r="FM271" s="307"/>
      <c r="FN271" s="307"/>
      <c r="FO271" s="307"/>
      <c r="FP271" s="307"/>
      <c r="FQ271" s="307"/>
      <c r="FR271" s="307"/>
      <c r="FS271" s="307"/>
      <c r="FT271" s="307"/>
      <c r="FU271" s="307"/>
      <c r="FV271" s="307"/>
      <c r="FW271" s="307"/>
      <c r="FX271" s="307"/>
      <c r="FY271" s="307"/>
      <c r="FZ271" s="307"/>
      <c r="GA271" s="307"/>
      <c r="GB271" s="307"/>
      <c r="GC271" s="307"/>
      <c r="GD271" s="307"/>
      <c r="GE271" s="307"/>
      <c r="GF271" s="307"/>
      <c r="GG271" s="307"/>
      <c r="GH271" s="307"/>
      <c r="GI271" s="307"/>
      <c r="GJ271" s="307"/>
      <c r="GK271" s="307"/>
      <c r="GL271" s="307"/>
      <c r="GM271" s="307"/>
      <c r="GN271" s="307"/>
      <c r="GO271" s="307"/>
      <c r="GP271" s="307"/>
      <c r="GQ271" s="307"/>
      <c r="GR271" s="307"/>
      <c r="GS271" s="307"/>
      <c r="GT271" s="307"/>
      <c r="GU271" s="307"/>
      <c r="GV271" s="307"/>
      <c r="GW271" s="307"/>
      <c r="GX271" s="307"/>
      <c r="GY271" s="307"/>
      <c r="GZ271" s="307"/>
      <c r="HA271" s="307"/>
      <c r="HB271" s="307"/>
      <c r="HC271" s="307"/>
      <c r="HD271" s="307"/>
      <c r="HE271" s="307"/>
      <c r="HF271" s="307"/>
      <c r="HG271" s="307"/>
      <c r="HH271" s="307"/>
      <c r="HI271" s="307"/>
      <c r="HJ271" s="307"/>
      <c r="HK271" s="307"/>
      <c r="HL271" s="307"/>
      <c r="HM271" s="307"/>
      <c r="HN271" s="307"/>
      <c r="HO271" s="307"/>
      <c r="HP271" s="307"/>
      <c r="HQ271" s="307"/>
      <c r="HR271" s="307"/>
      <c r="HS271" s="307"/>
      <c r="HT271" s="307"/>
      <c r="HU271" s="307"/>
      <c r="HV271" s="307"/>
      <c r="HW271" s="307"/>
      <c r="HX271" s="307"/>
      <c r="HY271" s="307"/>
      <c r="HZ271" s="307"/>
      <c r="IA271" s="307"/>
      <c r="IB271" s="307"/>
      <c r="IC271" s="307"/>
      <c r="ID271" s="307"/>
      <c r="IE271" s="307"/>
      <c r="IF271" s="307"/>
      <c r="IG271" s="307"/>
      <c r="IH271" s="307"/>
      <c r="II271" s="307"/>
      <c r="IJ271" s="307"/>
      <c r="IK271" s="307"/>
      <c r="IL271" s="307"/>
      <c r="IM271" s="307"/>
      <c r="IN271" s="307"/>
      <c r="IO271" s="307"/>
      <c r="IP271" s="307"/>
      <c r="IQ271" s="307"/>
      <c r="IR271" s="307"/>
      <c r="IS271" s="307"/>
      <c r="IT271" s="307"/>
      <c r="IU271" s="307"/>
      <c r="IV271" s="307"/>
      <c r="IW271" s="307"/>
      <c r="IX271" s="307"/>
      <c r="IY271" s="307"/>
      <c r="IZ271" s="307"/>
      <c r="JA271" s="307"/>
      <c r="JB271" s="307"/>
      <c r="JC271" s="307"/>
      <c r="JD271" s="307"/>
      <c r="JE271" s="307"/>
      <c r="JF271" s="307"/>
      <c r="JG271" s="307"/>
      <c r="JH271" s="307"/>
      <c r="JI271" s="307"/>
      <c r="JJ271" s="307"/>
      <c r="JK271" s="307"/>
      <c r="JL271" s="307"/>
      <c r="JM271" s="307"/>
      <c r="JN271" s="307"/>
      <c r="JO271" s="307"/>
      <c r="JP271" s="307"/>
      <c r="JQ271" s="307"/>
      <c r="JR271" s="307"/>
      <c r="JS271" s="307"/>
      <c r="JT271" s="307"/>
      <c r="JU271" s="307"/>
      <c r="JV271" s="307"/>
      <c r="JW271" s="307"/>
      <c r="JX271" s="307"/>
      <c r="JY271" s="307"/>
      <c r="JZ271" s="307"/>
      <c r="KA271" s="307"/>
      <c r="KB271" s="307"/>
      <c r="KC271" s="307"/>
      <c r="KD271" s="307"/>
      <c r="KE271" s="307"/>
      <c r="KF271" s="307"/>
      <c r="KG271" s="307"/>
      <c r="KH271" s="307"/>
      <c r="KI271" s="307"/>
      <c r="KJ271" s="307"/>
      <c r="KK271" s="307"/>
      <c r="KL271" s="307"/>
      <c r="KM271" s="307"/>
      <c r="KN271" s="307"/>
      <c r="KO271" s="307"/>
      <c r="KP271" s="307"/>
      <c r="KQ271" s="307"/>
      <c r="KR271" s="307"/>
      <c r="KS271" s="307"/>
      <c r="KT271" s="307"/>
    </row>
    <row r="272" spans="14:306" s="56" customFormat="1" ht="15" customHeight="1">
      <c r="N272" s="341"/>
      <c r="O272" s="330"/>
      <c r="P272" s="330"/>
      <c r="Q272" s="330"/>
      <c r="R272" s="330"/>
      <c r="S272" s="330"/>
      <c r="T272" s="330"/>
      <c r="U272" s="330"/>
      <c r="W272" s="330"/>
      <c r="X272" s="330"/>
      <c r="Y272" s="330"/>
      <c r="Z272" s="330"/>
      <c r="AA272" s="330"/>
      <c r="AB272" s="330"/>
      <c r="AC272" s="330"/>
      <c r="AD272" s="330"/>
      <c r="AE272" s="330"/>
      <c r="AG272" s="363" t="s">
        <v>664</v>
      </c>
      <c r="AH272" s="363"/>
      <c r="AI272" s="362" t="s">
        <v>665</v>
      </c>
      <c r="AJ272" s="362"/>
      <c r="AK272" s="362"/>
      <c r="AL272" s="362"/>
      <c r="AM272" s="362"/>
      <c r="AN272" s="362"/>
      <c r="AO272" s="362"/>
      <c r="AP272" s="362"/>
      <c r="AQ272" s="362"/>
      <c r="AR272" s="362"/>
      <c r="AS272" s="362"/>
      <c r="AT272" s="362"/>
      <c r="AU272" s="362"/>
      <c r="AV272" s="362"/>
      <c r="AW272" s="362"/>
      <c r="AX272" s="362"/>
      <c r="AY272" s="303"/>
      <c r="AZ272" s="303"/>
      <c r="BA272" s="303"/>
      <c r="BB272" s="303"/>
      <c r="BC272" s="303"/>
      <c r="BD272" s="303"/>
      <c r="BE272" s="303"/>
      <c r="BF272" s="303"/>
      <c r="BG272" s="303"/>
      <c r="BH272" s="303"/>
      <c r="BI272" s="303"/>
      <c r="BJ272" s="303"/>
      <c r="BK272" s="303"/>
      <c r="BL272" s="303"/>
      <c r="BM272" s="303"/>
      <c r="BN272" s="303"/>
      <c r="CB272" s="378"/>
      <c r="CC272" s="307"/>
      <c r="CD272" s="307"/>
      <c r="CE272" s="307"/>
      <c r="CF272" s="307"/>
      <c r="CG272" s="307"/>
      <c r="CH272" s="307"/>
      <c r="CI272" s="307"/>
      <c r="CJ272" s="307"/>
      <c r="CK272" s="307"/>
      <c r="CL272" s="307"/>
      <c r="CM272" s="307"/>
      <c r="CN272" s="307"/>
      <c r="CO272" s="307"/>
      <c r="CP272" s="307"/>
      <c r="CQ272" s="307"/>
      <c r="CR272" s="307"/>
      <c r="CS272" s="307"/>
      <c r="CT272" s="307"/>
      <c r="CU272" s="307"/>
      <c r="CV272" s="307"/>
      <c r="CW272" s="307"/>
      <c r="CX272" s="307"/>
      <c r="CY272" s="307"/>
      <c r="CZ272" s="307"/>
      <c r="DA272" s="307"/>
      <c r="DB272" s="307"/>
      <c r="DC272" s="307"/>
      <c r="DD272" s="307"/>
      <c r="DE272" s="307"/>
      <c r="DF272" s="307"/>
      <c r="DG272" s="307"/>
      <c r="DH272" s="307"/>
      <c r="DI272" s="390"/>
      <c r="DJ272" s="390"/>
      <c r="DK272" s="307"/>
      <c r="DL272" s="307"/>
      <c r="DM272" s="307"/>
      <c r="DN272" s="307"/>
      <c r="DO272" s="307"/>
      <c r="DP272" s="307"/>
      <c r="DQ272" s="307"/>
      <c r="DR272" s="307"/>
      <c r="DS272" s="307"/>
      <c r="DT272" s="307"/>
      <c r="DU272" s="307"/>
      <c r="DV272" s="307"/>
      <c r="DW272" s="307"/>
      <c r="DX272" s="307"/>
      <c r="DY272" s="307"/>
      <c r="DZ272" s="307"/>
      <c r="EA272" s="307"/>
      <c r="EB272" s="307"/>
      <c r="EC272" s="307"/>
      <c r="ED272" s="307"/>
      <c r="EE272" s="307"/>
      <c r="EF272" s="307"/>
      <c r="EG272" s="307"/>
      <c r="EH272" s="307"/>
      <c r="EI272" s="307"/>
      <c r="EJ272" s="307"/>
      <c r="EK272" s="307"/>
      <c r="EL272" s="307"/>
      <c r="EM272" s="307"/>
      <c r="EN272" s="307"/>
      <c r="EO272" s="307"/>
      <c r="EP272" s="307"/>
      <c r="EQ272" s="307"/>
      <c r="ER272" s="307"/>
      <c r="ES272" s="307"/>
      <c r="ET272" s="307"/>
      <c r="EU272" s="390"/>
      <c r="EV272" s="390"/>
      <c r="EW272" s="307"/>
      <c r="EX272" s="307"/>
      <c r="EY272" s="307"/>
      <c r="EZ272" s="307"/>
      <c r="FA272" s="307"/>
      <c r="FB272" s="307"/>
      <c r="FC272" s="307"/>
      <c r="FD272" s="307"/>
      <c r="FE272" s="307"/>
      <c r="FF272" s="307"/>
      <c r="FG272" s="307"/>
      <c r="FH272" s="307"/>
      <c r="FI272" s="307"/>
      <c r="FJ272" s="307"/>
      <c r="FK272" s="307"/>
      <c r="FL272" s="307"/>
      <c r="FM272" s="307"/>
      <c r="FN272" s="307"/>
      <c r="FO272" s="307"/>
      <c r="FP272" s="307"/>
      <c r="FQ272" s="307"/>
      <c r="FR272" s="307"/>
      <c r="FS272" s="307"/>
      <c r="FT272" s="307"/>
      <c r="FU272" s="307"/>
      <c r="FV272" s="307"/>
      <c r="FW272" s="307"/>
      <c r="FX272" s="307"/>
      <c r="FY272" s="307"/>
      <c r="FZ272" s="307"/>
      <c r="GA272" s="307"/>
      <c r="GB272" s="307"/>
      <c r="GC272" s="307"/>
      <c r="GD272" s="307"/>
      <c r="GE272" s="307"/>
      <c r="GF272" s="307"/>
      <c r="GG272" s="307"/>
      <c r="GH272" s="307"/>
      <c r="GI272" s="307"/>
      <c r="GJ272" s="307"/>
      <c r="GK272" s="307"/>
      <c r="GL272" s="307"/>
      <c r="GM272" s="307"/>
      <c r="GN272" s="307"/>
      <c r="GO272" s="307"/>
      <c r="GP272" s="307"/>
      <c r="GQ272" s="307"/>
      <c r="GR272" s="307"/>
      <c r="GS272" s="307"/>
      <c r="GT272" s="307"/>
      <c r="GU272" s="307"/>
      <c r="GV272" s="307"/>
      <c r="GW272" s="307"/>
      <c r="GX272" s="307"/>
      <c r="GY272" s="307"/>
      <c r="GZ272" s="307"/>
      <c r="HA272" s="307"/>
      <c r="HB272" s="307"/>
      <c r="HC272" s="307"/>
      <c r="HD272" s="307"/>
      <c r="HE272" s="307"/>
      <c r="HF272" s="307"/>
      <c r="HG272" s="307"/>
      <c r="HH272" s="307"/>
      <c r="HI272" s="307"/>
      <c r="HJ272" s="307"/>
      <c r="HK272" s="307"/>
      <c r="HL272" s="307"/>
      <c r="HM272" s="307"/>
      <c r="HN272" s="307"/>
      <c r="HO272" s="307"/>
      <c r="HP272" s="307"/>
      <c r="HQ272" s="307"/>
      <c r="HR272" s="307"/>
      <c r="HS272" s="307"/>
      <c r="HT272" s="307"/>
      <c r="HU272" s="307"/>
      <c r="HV272" s="307"/>
      <c r="HW272" s="307"/>
      <c r="HX272" s="307"/>
      <c r="HY272" s="307"/>
      <c r="HZ272" s="307"/>
      <c r="IA272" s="307"/>
      <c r="IB272" s="307"/>
      <c r="IC272" s="307"/>
      <c r="ID272" s="307"/>
      <c r="IE272" s="307"/>
      <c r="IF272" s="307"/>
      <c r="IG272" s="307"/>
      <c r="IH272" s="307"/>
      <c r="II272" s="307"/>
      <c r="IJ272" s="307"/>
      <c r="IK272" s="307"/>
      <c r="IL272" s="307"/>
      <c r="IM272" s="307"/>
      <c r="IN272" s="307"/>
      <c r="IO272" s="307"/>
      <c r="IP272" s="307"/>
      <c r="IQ272" s="307"/>
      <c r="IR272" s="307"/>
      <c r="IS272" s="307"/>
      <c r="IT272" s="307"/>
      <c r="IU272" s="307"/>
      <c r="IV272" s="307"/>
      <c r="IW272" s="307"/>
      <c r="IX272" s="307"/>
      <c r="IY272" s="307"/>
      <c r="IZ272" s="307"/>
      <c r="JA272" s="307"/>
      <c r="JB272" s="307"/>
      <c r="JC272" s="307"/>
      <c r="JD272" s="307"/>
      <c r="JE272" s="307"/>
      <c r="JF272" s="307"/>
      <c r="JG272" s="307"/>
      <c r="JH272" s="307"/>
      <c r="JI272" s="307"/>
      <c r="JJ272" s="307"/>
      <c r="JK272" s="307"/>
      <c r="JL272" s="307"/>
      <c r="JM272" s="307"/>
      <c r="JN272" s="307"/>
      <c r="JO272" s="307"/>
      <c r="JP272" s="307"/>
      <c r="JQ272" s="307"/>
      <c r="JR272" s="307"/>
      <c r="JS272" s="307"/>
      <c r="JT272" s="307"/>
      <c r="JU272" s="307"/>
      <c r="JV272" s="307"/>
      <c r="JW272" s="307"/>
      <c r="JX272" s="307"/>
      <c r="JY272" s="307"/>
      <c r="JZ272" s="307"/>
      <c r="KA272" s="307"/>
      <c r="KB272" s="307"/>
      <c r="KC272" s="307"/>
      <c r="KD272" s="307"/>
      <c r="KE272" s="307"/>
      <c r="KF272" s="307"/>
      <c r="KG272" s="307"/>
      <c r="KH272" s="307"/>
      <c r="KI272" s="307"/>
      <c r="KJ272" s="307"/>
      <c r="KK272" s="307"/>
      <c r="KL272" s="307"/>
      <c r="KM272" s="307"/>
      <c r="KN272" s="307"/>
      <c r="KO272" s="307"/>
      <c r="KP272" s="307"/>
      <c r="KQ272" s="307"/>
      <c r="KR272" s="307"/>
      <c r="KS272" s="307"/>
      <c r="KT272" s="307"/>
    </row>
    <row r="273" spans="14:306" s="56" customFormat="1" ht="15" customHeight="1">
      <c r="N273" s="341"/>
      <c r="O273" s="330"/>
      <c r="P273" s="330"/>
      <c r="Q273" s="330"/>
      <c r="R273" s="330"/>
      <c r="S273" s="330"/>
      <c r="T273" s="330"/>
      <c r="U273" s="330"/>
      <c r="W273" s="330"/>
      <c r="X273" s="330"/>
      <c r="Y273" s="330"/>
      <c r="Z273" s="330"/>
      <c r="AA273" s="330"/>
      <c r="AB273" s="330"/>
      <c r="AC273" s="330"/>
      <c r="AD273" s="330"/>
      <c r="AE273" s="330"/>
      <c r="AG273" s="351" t="s">
        <v>521</v>
      </c>
      <c r="AH273" s="351"/>
      <c r="AI273" s="364"/>
      <c r="AJ273" s="364"/>
      <c r="AK273" s="364"/>
      <c r="AL273" s="364"/>
      <c r="AM273" s="364"/>
      <c r="AN273" s="364"/>
      <c r="AO273" s="364"/>
      <c r="AP273" s="364"/>
      <c r="AQ273" s="364"/>
      <c r="AR273" s="364"/>
      <c r="AS273" s="364"/>
      <c r="AT273" s="364"/>
      <c r="AU273" s="364"/>
      <c r="AV273" s="364"/>
      <c r="AW273" s="364"/>
      <c r="AX273" s="364"/>
      <c r="AY273" s="303"/>
      <c r="AZ273" s="303"/>
      <c r="BA273" s="303"/>
      <c r="BB273" s="303"/>
      <c r="BC273" s="303"/>
      <c r="BD273" s="303"/>
      <c r="BE273" s="303"/>
      <c r="BF273" s="303"/>
      <c r="BG273" s="303"/>
      <c r="BH273" s="303"/>
      <c r="BI273" s="303"/>
      <c r="BJ273" s="303"/>
      <c r="BK273" s="303"/>
      <c r="BL273" s="303"/>
      <c r="BM273" s="303"/>
      <c r="BN273" s="303"/>
      <c r="CB273" s="378"/>
      <c r="CC273" s="307"/>
      <c r="CD273" s="307"/>
      <c r="CE273" s="307"/>
      <c r="CF273" s="307"/>
      <c r="CG273" s="307"/>
      <c r="CH273" s="307"/>
      <c r="CI273" s="307"/>
      <c r="CJ273" s="307"/>
      <c r="CK273" s="307"/>
      <c r="CL273" s="307"/>
      <c r="CM273" s="307"/>
      <c r="CN273" s="307"/>
      <c r="CO273" s="307"/>
      <c r="CP273" s="307"/>
      <c r="CQ273" s="307"/>
      <c r="CR273" s="307"/>
      <c r="CS273" s="307"/>
      <c r="CT273" s="307"/>
      <c r="CU273" s="307"/>
      <c r="CV273" s="307"/>
      <c r="CW273" s="307"/>
      <c r="CX273" s="307"/>
      <c r="CY273" s="307"/>
      <c r="CZ273" s="307"/>
      <c r="DA273" s="307"/>
      <c r="DB273" s="307"/>
      <c r="DC273" s="307"/>
      <c r="DD273" s="307"/>
      <c r="DE273" s="307"/>
      <c r="DF273" s="307"/>
      <c r="DG273" s="307"/>
      <c r="DH273" s="307"/>
      <c r="DI273" s="390"/>
      <c r="DJ273" s="390"/>
      <c r="DK273" s="307"/>
      <c r="DL273" s="307"/>
      <c r="DM273" s="307"/>
      <c r="DN273" s="307"/>
      <c r="DO273" s="307"/>
      <c r="DP273" s="307"/>
      <c r="DQ273" s="307"/>
      <c r="DR273" s="307"/>
      <c r="DS273" s="307"/>
      <c r="DT273" s="307"/>
      <c r="DU273" s="307"/>
      <c r="DV273" s="307"/>
      <c r="DW273" s="307"/>
      <c r="DX273" s="307"/>
      <c r="DY273" s="307"/>
      <c r="DZ273" s="307"/>
      <c r="EA273" s="307"/>
      <c r="EB273" s="307"/>
      <c r="EC273" s="307"/>
      <c r="ED273" s="307"/>
      <c r="EE273" s="307"/>
      <c r="EF273" s="307"/>
      <c r="EG273" s="307"/>
      <c r="EH273" s="307"/>
      <c r="EI273" s="307"/>
      <c r="EJ273" s="307"/>
      <c r="EK273" s="307"/>
      <c r="EL273" s="307"/>
      <c r="EM273" s="307"/>
      <c r="EN273" s="307"/>
      <c r="EO273" s="307"/>
      <c r="EP273" s="307"/>
      <c r="EQ273" s="307"/>
      <c r="ER273" s="307"/>
      <c r="ES273" s="307"/>
      <c r="ET273" s="307"/>
      <c r="EU273" s="390"/>
      <c r="EV273" s="390"/>
      <c r="EW273" s="307"/>
      <c r="EX273" s="307"/>
      <c r="EY273" s="307"/>
      <c r="EZ273" s="307"/>
      <c r="FA273" s="307"/>
      <c r="FB273" s="307"/>
      <c r="FC273" s="307"/>
      <c r="FD273" s="307"/>
      <c r="FE273" s="307"/>
      <c r="FF273" s="307"/>
      <c r="FG273" s="307"/>
      <c r="FH273" s="307"/>
      <c r="FI273" s="307"/>
      <c r="FJ273" s="307"/>
      <c r="FK273" s="307"/>
      <c r="FL273" s="307"/>
      <c r="FM273" s="307"/>
      <c r="FN273" s="307"/>
      <c r="FO273" s="307"/>
      <c r="FP273" s="307"/>
      <c r="FQ273" s="307"/>
      <c r="FR273" s="307"/>
      <c r="FS273" s="307"/>
      <c r="FT273" s="307"/>
      <c r="FU273" s="307"/>
      <c r="FV273" s="307"/>
      <c r="FW273" s="307"/>
      <c r="FX273" s="307"/>
      <c r="FY273" s="307"/>
      <c r="FZ273" s="307"/>
      <c r="GA273" s="307"/>
      <c r="GB273" s="307"/>
      <c r="GC273" s="307"/>
      <c r="GD273" s="307"/>
      <c r="GE273" s="307"/>
      <c r="GF273" s="307"/>
      <c r="GG273" s="307"/>
      <c r="GH273" s="307"/>
      <c r="GI273" s="307"/>
      <c r="GJ273" s="307"/>
      <c r="GK273" s="307"/>
      <c r="GL273" s="307"/>
      <c r="GM273" s="307"/>
      <c r="GN273" s="307"/>
      <c r="GO273" s="307"/>
      <c r="GP273" s="307"/>
      <c r="GQ273" s="307"/>
      <c r="GR273" s="307"/>
      <c r="GS273" s="307"/>
      <c r="GT273" s="307"/>
      <c r="GU273" s="307"/>
      <c r="GV273" s="307"/>
      <c r="GW273" s="307"/>
      <c r="GX273" s="307"/>
      <c r="GY273" s="307"/>
      <c r="GZ273" s="307"/>
      <c r="HA273" s="307"/>
      <c r="HB273" s="307"/>
      <c r="HC273" s="307"/>
      <c r="HD273" s="307"/>
      <c r="HE273" s="307"/>
      <c r="HF273" s="307"/>
      <c r="HG273" s="307"/>
      <c r="HH273" s="307"/>
      <c r="HI273" s="307"/>
      <c r="HJ273" s="307"/>
      <c r="HK273" s="307"/>
      <c r="HL273" s="307"/>
      <c r="HM273" s="307"/>
      <c r="HN273" s="307"/>
      <c r="HO273" s="307"/>
      <c r="HP273" s="307"/>
      <c r="HQ273" s="307"/>
      <c r="HR273" s="307"/>
      <c r="HS273" s="307"/>
      <c r="HT273" s="307"/>
      <c r="HU273" s="307"/>
      <c r="HV273" s="307"/>
      <c r="HW273" s="307"/>
      <c r="HX273" s="307"/>
      <c r="HY273" s="307"/>
      <c r="HZ273" s="307"/>
      <c r="IA273" s="307"/>
      <c r="IB273" s="307"/>
      <c r="IC273" s="307"/>
      <c r="ID273" s="307"/>
      <c r="IE273" s="307"/>
      <c r="IF273" s="307"/>
      <c r="IG273" s="307"/>
      <c r="IH273" s="307"/>
      <c r="II273" s="307"/>
      <c r="IJ273" s="307"/>
      <c r="IK273" s="307"/>
      <c r="IL273" s="307"/>
      <c r="IM273" s="307"/>
      <c r="IN273" s="307"/>
      <c r="IO273" s="307"/>
      <c r="IP273" s="307"/>
      <c r="IQ273" s="307"/>
      <c r="IR273" s="307"/>
      <c r="IS273" s="307"/>
      <c r="IT273" s="307"/>
      <c r="IU273" s="307"/>
      <c r="IV273" s="307"/>
      <c r="IW273" s="307"/>
      <c r="IX273" s="307"/>
      <c r="IY273" s="307"/>
      <c r="IZ273" s="307"/>
      <c r="JA273" s="307"/>
      <c r="JB273" s="307"/>
      <c r="JC273" s="307"/>
      <c r="JD273" s="307"/>
      <c r="JE273" s="307"/>
      <c r="JF273" s="307"/>
      <c r="JG273" s="307"/>
      <c r="JH273" s="307"/>
      <c r="JI273" s="307"/>
      <c r="JJ273" s="307"/>
      <c r="JK273" s="307"/>
      <c r="JL273" s="307"/>
      <c r="JM273" s="307"/>
      <c r="JN273" s="307"/>
      <c r="JO273" s="307"/>
      <c r="JP273" s="307"/>
      <c r="JQ273" s="307"/>
      <c r="JR273" s="307"/>
      <c r="JS273" s="307"/>
      <c r="JT273" s="307"/>
      <c r="JU273" s="307"/>
      <c r="JV273" s="307"/>
      <c r="JW273" s="307"/>
      <c r="JX273" s="307"/>
      <c r="JY273" s="307"/>
      <c r="JZ273" s="307"/>
      <c r="KA273" s="307"/>
      <c r="KB273" s="307"/>
      <c r="KC273" s="307"/>
      <c r="KD273" s="307"/>
      <c r="KE273" s="307"/>
      <c r="KF273" s="307"/>
      <c r="KG273" s="307"/>
      <c r="KH273" s="307"/>
      <c r="KI273" s="307"/>
      <c r="KJ273" s="307"/>
      <c r="KK273" s="307"/>
      <c r="KL273" s="307"/>
      <c r="KM273" s="307"/>
      <c r="KN273" s="307"/>
      <c r="KO273" s="307"/>
      <c r="KP273" s="307"/>
      <c r="KQ273" s="307"/>
      <c r="KR273" s="307"/>
      <c r="KS273" s="307"/>
      <c r="KT273" s="307"/>
    </row>
    <row r="274" spans="14:306" s="56" customFormat="1" ht="15" customHeight="1">
      <c r="N274" s="341"/>
      <c r="O274" s="330"/>
      <c r="P274" s="330"/>
      <c r="Q274" s="330"/>
      <c r="R274" s="330"/>
      <c r="S274" s="330"/>
      <c r="T274" s="330"/>
      <c r="U274" s="330"/>
      <c r="W274" s="330"/>
      <c r="X274" s="330"/>
      <c r="Y274" s="330"/>
      <c r="Z274" s="330"/>
      <c r="AA274" s="330"/>
      <c r="AB274" s="330"/>
      <c r="AC274" s="330"/>
      <c r="AD274" s="330"/>
      <c r="AE274" s="330"/>
      <c r="AG274" s="351"/>
      <c r="AH274" s="351"/>
      <c r="AI274" s="365" t="s">
        <v>522</v>
      </c>
      <c r="AJ274" s="365" t="s">
        <v>523</v>
      </c>
      <c r="AK274" s="365" t="s">
        <v>524</v>
      </c>
      <c r="AL274" s="365" t="s">
        <v>525</v>
      </c>
      <c r="AM274" s="365" t="s">
        <v>526</v>
      </c>
      <c r="AN274" s="365" t="s">
        <v>527</v>
      </c>
      <c r="AO274" s="365" t="s">
        <v>528</v>
      </c>
      <c r="AP274" s="365" t="s">
        <v>529</v>
      </c>
      <c r="AQ274" s="365" t="s">
        <v>530</v>
      </c>
      <c r="AR274" s="365" t="s">
        <v>531</v>
      </c>
      <c r="AS274" s="365" t="s">
        <v>532</v>
      </c>
      <c r="AT274" s="365" t="s">
        <v>533</v>
      </c>
      <c r="AU274" s="365"/>
      <c r="AV274" s="366" t="s">
        <v>534</v>
      </c>
      <c r="AW274" s="365" t="s">
        <v>535</v>
      </c>
      <c r="AX274" s="365" t="s">
        <v>536</v>
      </c>
      <c r="AY274" s="303">
        <f t="shared" ref="AY274:AY292" si="109">IF(AI275="-",AI275,IF(ISNUMBER(AI275),AI275,MID(AI275,1,FIND("-",AI275)-1))+0)</f>
        <v>0</v>
      </c>
      <c r="AZ274" s="303" t="str">
        <f t="shared" ref="AZ274:AZ292" si="110">IF(AJ275="-",AJ275,IF(ISNUMBER(AJ275),AJ275,MID(AJ275,1,FIND("-",AJ275)-1))+0)</f>
        <v>-</v>
      </c>
      <c r="BA274" s="303">
        <f t="shared" ref="BA274:BA292" si="111">IF(AK275="-",AK275,IF(ISNUMBER(AK275),AK275,MID(AK275,1,FIND("-",AK275)-1))+0)</f>
        <v>0</v>
      </c>
      <c r="BB274" s="303">
        <f t="shared" ref="BB274:BB292" si="112">IF(AL275="-",AL275,IF(ISNUMBER(AL275),AL275,MID(AL275,1,FIND("-",AL275)-1))+0)</f>
        <v>0</v>
      </c>
      <c r="BC274" s="303">
        <f t="shared" ref="BC274:BC292" si="113">IF(AM275="-",AM275,IF(ISNUMBER(AM275),AM275,MID(AM275,1,FIND("-",AM275)-1))+0)</f>
        <v>0</v>
      </c>
      <c r="BD274" s="303">
        <f t="shared" ref="BD274:BD292" si="114">IF(AN275="-",AN275,IF(ISNUMBER(AN275),AN275,MID(AN275,1,FIND("-",AN275)-1))+0)</f>
        <v>0</v>
      </c>
      <c r="BE274" s="303">
        <f t="shared" ref="BE274:BE292" si="115">IF(AO275="-",AO275,IF(ISNUMBER(AO275),AO275,MID(AO275,1,FIND("-",AO275)-1))+0)</f>
        <v>0</v>
      </c>
      <c r="BF274" s="303">
        <f t="shared" ref="BF274:BF292" si="116">IF(AP275="-",AP275,IF(ISNUMBER(AP275),AP275,MID(AP275,1,FIND("-",AP275)-1))+0)</f>
        <v>0</v>
      </c>
      <c r="BG274" s="303">
        <f t="shared" ref="BG274:BG292" si="117">IF(AQ275="-",AQ275,IF(ISNUMBER(AQ275),AQ275,MID(AQ275,1,FIND("-",AQ275)-1))+0)</f>
        <v>0</v>
      </c>
      <c r="BH274" s="303"/>
      <c r="BI274" s="303">
        <f t="shared" ref="BI274:BI292" si="118">IF(AR275="-",AR275,IF(ISNUMBER(AR275),AR275,MID(AR275,1,FIND("-",AR275)-1))+0)</f>
        <v>0</v>
      </c>
      <c r="BJ274" s="303">
        <f t="shared" ref="BJ274:BJ292" si="119">IF(AS275="-",AS275,IF(ISNUMBER(AS275),AS275,MID(AS275,1,FIND("-",AS275)-1))+0)</f>
        <v>0</v>
      </c>
      <c r="BK274" s="303">
        <f t="shared" ref="BK274:BK292" si="120">IF(AT275="-",AT275,IF(ISNUMBER(AT275),AT275,MID(AT275,1,FIND("-",AT275)-1))+0)</f>
        <v>0</v>
      </c>
      <c r="BL274" s="303">
        <f t="shared" ref="BL274:BL292" si="121">IF(AV275="-",AV275,IF(ISNUMBER(AV275),AV275,MID(AV275,1,FIND("-",AV275)-1))+0)</f>
        <v>0</v>
      </c>
      <c r="BM274" s="303">
        <f t="shared" ref="BM274:BM292" si="122">IF(AW275="-",AW275,IF(ISNUMBER(AW275),AW275,MID(AW275,1,FIND("-",AW275)-1))+0)</f>
        <v>0</v>
      </c>
      <c r="BN274" s="303">
        <f t="shared" ref="BN274:BN292" si="123">IF(AX275="-",AX275,IF(ISNUMBER(AX275),AX275,MID(AX275,1,FIND("-",AX275)-1))+0)</f>
        <v>0</v>
      </c>
      <c r="CB274" s="378"/>
      <c r="CC274" s="307"/>
      <c r="CD274" s="307"/>
      <c r="CE274" s="307"/>
      <c r="CF274" s="307"/>
      <c r="CG274" s="307"/>
      <c r="CH274" s="307"/>
      <c r="CI274" s="307"/>
      <c r="CJ274" s="307"/>
      <c r="CK274" s="307"/>
      <c r="CL274" s="307"/>
      <c r="CM274" s="307"/>
      <c r="CN274" s="307"/>
      <c r="CO274" s="307"/>
      <c r="CP274" s="307"/>
      <c r="CQ274" s="307"/>
      <c r="CR274" s="307"/>
      <c r="CS274" s="307"/>
      <c r="CT274" s="307"/>
      <c r="CU274" s="307"/>
      <c r="CV274" s="307"/>
      <c r="CW274" s="307"/>
      <c r="CX274" s="307"/>
      <c r="CY274" s="307"/>
      <c r="CZ274" s="307"/>
      <c r="DA274" s="307"/>
      <c r="DB274" s="307"/>
      <c r="DC274" s="307"/>
      <c r="DD274" s="307"/>
      <c r="DE274" s="307"/>
      <c r="DF274" s="307"/>
      <c r="DG274" s="307"/>
      <c r="DH274" s="307"/>
      <c r="DI274" s="390"/>
      <c r="DJ274" s="390"/>
      <c r="DK274" s="307"/>
      <c r="DL274" s="307"/>
      <c r="DM274" s="307"/>
      <c r="DN274" s="307"/>
      <c r="DO274" s="307"/>
      <c r="DP274" s="307"/>
      <c r="DQ274" s="307"/>
      <c r="DR274" s="307"/>
      <c r="DS274" s="307"/>
      <c r="DT274" s="307"/>
      <c r="DU274" s="307"/>
      <c r="DV274" s="307"/>
      <c r="DW274" s="307"/>
      <c r="DX274" s="307"/>
      <c r="DY274" s="307"/>
      <c r="DZ274" s="307"/>
      <c r="EA274" s="307"/>
      <c r="EB274" s="307"/>
      <c r="EC274" s="307"/>
      <c r="ED274" s="307"/>
      <c r="EE274" s="307"/>
      <c r="EF274" s="307"/>
      <c r="EG274" s="307"/>
      <c r="EH274" s="307"/>
      <c r="EI274" s="307"/>
      <c r="EJ274" s="307"/>
      <c r="EK274" s="307"/>
      <c r="EL274" s="307"/>
      <c r="EM274" s="307"/>
      <c r="EN274" s="307"/>
      <c r="EO274" s="307"/>
      <c r="EP274" s="307"/>
      <c r="EQ274" s="307"/>
      <c r="ER274" s="307"/>
      <c r="ES274" s="307"/>
      <c r="ET274" s="307"/>
      <c r="EU274" s="390"/>
      <c r="EV274" s="390"/>
      <c r="EW274" s="307"/>
      <c r="EX274" s="307"/>
      <c r="EY274" s="307"/>
      <c r="EZ274" s="307"/>
      <c r="FA274" s="307"/>
      <c r="FB274" s="307"/>
      <c r="FC274" s="307"/>
      <c r="FD274" s="307"/>
      <c r="FE274" s="307"/>
      <c r="FF274" s="307"/>
      <c r="FG274" s="307"/>
      <c r="FH274" s="307"/>
      <c r="FI274" s="307"/>
      <c r="FJ274" s="307"/>
      <c r="FK274" s="307"/>
      <c r="FL274" s="307"/>
      <c r="FM274" s="307"/>
      <c r="FN274" s="307"/>
      <c r="FO274" s="307"/>
      <c r="FP274" s="307"/>
      <c r="FQ274" s="307"/>
      <c r="FR274" s="307"/>
      <c r="FS274" s="307"/>
      <c r="FT274" s="307"/>
      <c r="FU274" s="307"/>
      <c r="FV274" s="307"/>
      <c r="FW274" s="307"/>
      <c r="FX274" s="307"/>
      <c r="FY274" s="307"/>
      <c r="FZ274" s="307"/>
      <c r="GA274" s="307"/>
      <c r="GB274" s="307"/>
      <c r="GC274" s="307"/>
      <c r="GD274" s="307"/>
      <c r="GE274" s="307"/>
      <c r="GF274" s="307"/>
      <c r="GG274" s="307"/>
      <c r="GH274" s="307"/>
      <c r="GI274" s="307"/>
      <c r="GJ274" s="307"/>
      <c r="GK274" s="307"/>
      <c r="GL274" s="307"/>
      <c r="GM274" s="307"/>
      <c r="GN274" s="307"/>
      <c r="GO274" s="307"/>
      <c r="GP274" s="307"/>
      <c r="GQ274" s="307"/>
      <c r="GR274" s="307"/>
      <c r="GS274" s="307"/>
      <c r="GT274" s="307"/>
      <c r="GU274" s="307"/>
      <c r="GV274" s="307"/>
      <c r="GW274" s="307"/>
      <c r="GX274" s="307"/>
      <c r="GY274" s="307"/>
      <c r="GZ274" s="307"/>
      <c r="HA274" s="307"/>
      <c r="HB274" s="307"/>
      <c r="HC274" s="307"/>
      <c r="HD274" s="307"/>
      <c r="HE274" s="307"/>
      <c r="HF274" s="307"/>
      <c r="HG274" s="307"/>
      <c r="HH274" s="307"/>
      <c r="HI274" s="307"/>
      <c r="HJ274" s="307"/>
      <c r="HK274" s="307"/>
      <c r="HL274" s="307"/>
      <c r="HM274" s="307"/>
      <c r="HN274" s="307"/>
      <c r="HO274" s="307"/>
      <c r="HP274" s="307"/>
      <c r="HQ274" s="307"/>
      <c r="HR274" s="307"/>
      <c r="HS274" s="307"/>
      <c r="HT274" s="307"/>
      <c r="HU274" s="307"/>
      <c r="HV274" s="307"/>
      <c r="HW274" s="307"/>
      <c r="HX274" s="307"/>
      <c r="HY274" s="307"/>
      <c r="HZ274" s="307"/>
      <c r="IA274" s="307"/>
      <c r="IB274" s="307"/>
      <c r="IC274" s="307"/>
      <c r="ID274" s="307"/>
      <c r="IE274" s="307"/>
      <c r="IF274" s="307"/>
      <c r="IG274" s="307"/>
      <c r="IH274" s="307"/>
      <c r="II274" s="307"/>
      <c r="IJ274" s="307"/>
      <c r="IK274" s="307"/>
      <c r="IL274" s="307"/>
      <c r="IM274" s="307"/>
      <c r="IN274" s="307"/>
      <c r="IO274" s="307"/>
      <c r="IP274" s="307"/>
      <c r="IQ274" s="307"/>
      <c r="IR274" s="307"/>
      <c r="IS274" s="307"/>
      <c r="IT274" s="307"/>
      <c r="IU274" s="307"/>
      <c r="IV274" s="307"/>
      <c r="IW274" s="307"/>
      <c r="IX274" s="307"/>
      <c r="IY274" s="307"/>
      <c r="IZ274" s="307"/>
      <c r="JA274" s="307"/>
      <c r="JB274" s="307"/>
      <c r="JC274" s="307"/>
      <c r="JD274" s="307"/>
      <c r="JE274" s="307"/>
      <c r="JF274" s="307"/>
      <c r="JG274" s="307"/>
      <c r="JH274" s="307"/>
      <c r="JI274" s="307"/>
      <c r="JJ274" s="307"/>
      <c r="JK274" s="307"/>
      <c r="JL274" s="307"/>
      <c r="JM274" s="307"/>
      <c r="JN274" s="307"/>
      <c r="JO274" s="307"/>
      <c r="JP274" s="307"/>
      <c r="JQ274" s="307"/>
      <c r="JR274" s="307"/>
      <c r="JS274" s="307"/>
      <c r="JT274" s="307"/>
      <c r="JU274" s="307"/>
      <c r="JV274" s="307"/>
      <c r="JW274" s="307"/>
      <c r="JX274" s="307"/>
      <c r="JY274" s="307"/>
      <c r="JZ274" s="307"/>
      <c r="KA274" s="307"/>
      <c r="KB274" s="307"/>
      <c r="KC274" s="307"/>
      <c r="KD274" s="307"/>
      <c r="KE274" s="307"/>
      <c r="KF274" s="307"/>
      <c r="KG274" s="307"/>
      <c r="KH274" s="307"/>
      <c r="KI274" s="307"/>
      <c r="KJ274" s="307"/>
      <c r="KK274" s="307"/>
      <c r="KL274" s="307"/>
      <c r="KM274" s="307"/>
      <c r="KN274" s="307"/>
      <c r="KO274" s="307"/>
      <c r="KP274" s="307"/>
      <c r="KQ274" s="307"/>
      <c r="KR274" s="307"/>
      <c r="KS274" s="307"/>
      <c r="KT274" s="307"/>
    </row>
    <row r="275" spans="14:306" s="56" customFormat="1" ht="15" customHeight="1">
      <c r="N275" s="341"/>
      <c r="O275" s="330"/>
      <c r="P275" s="330"/>
      <c r="Q275" s="330"/>
      <c r="R275" s="330"/>
      <c r="S275" s="330"/>
      <c r="T275" s="330"/>
      <c r="U275" s="330"/>
      <c r="W275" s="330"/>
      <c r="X275" s="330"/>
      <c r="Y275" s="330"/>
      <c r="Z275" s="330"/>
      <c r="AA275" s="330"/>
      <c r="AB275" s="330"/>
      <c r="AC275" s="330"/>
      <c r="AD275" s="330"/>
      <c r="AE275" s="330"/>
      <c r="AG275" s="354">
        <v>1</v>
      </c>
      <c r="AH275" s="354"/>
      <c r="AI275" s="356">
        <v>0</v>
      </c>
      <c r="AJ275" s="356" t="s">
        <v>0</v>
      </c>
      <c r="AK275" s="356" t="s">
        <v>286</v>
      </c>
      <c r="AL275" s="356" t="s">
        <v>108</v>
      </c>
      <c r="AM275" s="356" t="s">
        <v>666</v>
      </c>
      <c r="AN275" s="356" t="s">
        <v>170</v>
      </c>
      <c r="AO275" s="356">
        <v>0</v>
      </c>
      <c r="AP275" s="356" t="s">
        <v>56</v>
      </c>
      <c r="AQ275" s="356">
        <v>0</v>
      </c>
      <c r="AR275" s="356">
        <v>0</v>
      </c>
      <c r="AS275" s="356" t="s">
        <v>108</v>
      </c>
      <c r="AT275" s="356" t="s">
        <v>667</v>
      </c>
      <c r="AU275" s="356"/>
      <c r="AV275" s="356" t="s">
        <v>286</v>
      </c>
      <c r="AW275" s="356" t="s">
        <v>306</v>
      </c>
      <c r="AX275" s="356" t="s">
        <v>108</v>
      </c>
      <c r="AY275" s="303" t="str">
        <f t="shared" si="109"/>
        <v>-</v>
      </c>
      <c r="AZ275" s="303" t="str">
        <f t="shared" si="110"/>
        <v>-</v>
      </c>
      <c r="BA275" s="303">
        <f t="shared" si="111"/>
        <v>5</v>
      </c>
      <c r="BB275" s="303">
        <f t="shared" si="112"/>
        <v>2</v>
      </c>
      <c r="BC275" s="303">
        <f t="shared" si="113"/>
        <v>9</v>
      </c>
      <c r="BD275" s="303">
        <f t="shared" si="114"/>
        <v>7</v>
      </c>
      <c r="BE275" s="303">
        <f t="shared" si="115"/>
        <v>1</v>
      </c>
      <c r="BF275" s="303">
        <f t="shared" si="116"/>
        <v>3</v>
      </c>
      <c r="BG275" s="303">
        <f t="shared" si="117"/>
        <v>1</v>
      </c>
      <c r="BH275" s="303"/>
      <c r="BI275" s="303">
        <f t="shared" si="118"/>
        <v>1</v>
      </c>
      <c r="BJ275" s="303">
        <f t="shared" si="119"/>
        <v>2</v>
      </c>
      <c r="BK275" s="303">
        <f t="shared" si="120"/>
        <v>17</v>
      </c>
      <c r="BL275" s="303">
        <f t="shared" si="121"/>
        <v>5</v>
      </c>
      <c r="BM275" s="303">
        <f t="shared" si="122"/>
        <v>6</v>
      </c>
      <c r="BN275" s="303">
        <f t="shared" si="123"/>
        <v>2</v>
      </c>
      <c r="CB275" s="307"/>
      <c r="CC275" s="307"/>
      <c r="CD275" s="307"/>
      <c r="CE275" s="307"/>
      <c r="CF275" s="307"/>
      <c r="CG275" s="307"/>
      <c r="CH275" s="307"/>
      <c r="CI275" s="307"/>
      <c r="CJ275" s="307"/>
      <c r="CK275" s="307"/>
      <c r="CL275" s="307"/>
      <c r="CM275" s="307"/>
      <c r="CN275" s="307"/>
      <c r="CO275" s="307"/>
      <c r="CP275" s="307"/>
      <c r="CQ275" s="307"/>
      <c r="CR275" s="307"/>
      <c r="CS275" s="307"/>
      <c r="CT275" s="307"/>
      <c r="CU275" s="307"/>
      <c r="CV275" s="307"/>
      <c r="CW275" s="307"/>
      <c r="CX275" s="307"/>
      <c r="CY275" s="307"/>
      <c r="CZ275" s="307"/>
      <c r="DA275" s="307"/>
      <c r="DB275" s="307"/>
      <c r="DC275" s="307"/>
      <c r="DD275" s="307"/>
      <c r="DE275" s="307"/>
      <c r="DF275" s="307"/>
      <c r="DG275" s="307"/>
      <c r="DH275" s="307"/>
      <c r="DI275" s="390"/>
      <c r="DJ275" s="390"/>
      <c r="DK275" s="307"/>
      <c r="DL275" s="307"/>
      <c r="DM275" s="307"/>
      <c r="DN275" s="307"/>
      <c r="DO275" s="307"/>
      <c r="DP275" s="307"/>
      <c r="DQ275" s="307"/>
      <c r="DR275" s="307"/>
      <c r="DS275" s="307"/>
      <c r="DT275" s="307"/>
      <c r="DU275" s="307"/>
      <c r="DV275" s="307"/>
      <c r="DW275" s="307"/>
      <c r="DX275" s="307"/>
      <c r="DY275" s="307"/>
      <c r="DZ275" s="307"/>
      <c r="EA275" s="307"/>
      <c r="EB275" s="307"/>
      <c r="EC275" s="307"/>
      <c r="ED275" s="307"/>
      <c r="EE275" s="307"/>
      <c r="EF275" s="307"/>
      <c r="EG275" s="307"/>
      <c r="EH275" s="307"/>
      <c r="EI275" s="307"/>
      <c r="EJ275" s="307"/>
      <c r="EK275" s="307"/>
      <c r="EL275" s="307"/>
      <c r="EM275" s="307"/>
      <c r="EN275" s="307"/>
      <c r="EO275" s="307"/>
      <c r="EP275" s="307"/>
      <c r="EQ275" s="307"/>
      <c r="ER275" s="307"/>
      <c r="ES275" s="307"/>
      <c r="ET275" s="307"/>
      <c r="EU275" s="390"/>
      <c r="EV275" s="390"/>
      <c r="EW275" s="307"/>
      <c r="EX275" s="307"/>
      <c r="EY275" s="307"/>
      <c r="EZ275" s="307"/>
      <c r="FA275" s="307"/>
      <c r="FB275" s="307"/>
      <c r="FC275" s="307"/>
      <c r="FD275" s="307"/>
      <c r="FE275" s="307"/>
      <c r="FF275" s="307"/>
      <c r="FG275" s="307"/>
      <c r="FH275" s="307"/>
      <c r="FI275" s="307"/>
      <c r="FJ275" s="307"/>
      <c r="FK275" s="307"/>
      <c r="FL275" s="307"/>
      <c r="FM275" s="307"/>
      <c r="FN275" s="307"/>
      <c r="FO275" s="307"/>
      <c r="FP275" s="307"/>
      <c r="FQ275" s="307"/>
      <c r="FR275" s="307"/>
      <c r="FS275" s="307"/>
      <c r="FT275" s="307"/>
      <c r="FU275" s="307"/>
      <c r="FV275" s="307"/>
      <c r="FW275" s="307"/>
      <c r="FX275" s="307"/>
      <c r="FY275" s="307"/>
      <c r="FZ275" s="307"/>
      <c r="GA275" s="307"/>
      <c r="GB275" s="307"/>
      <c r="GC275" s="307"/>
      <c r="GD275" s="307"/>
      <c r="GE275" s="307"/>
      <c r="GF275" s="307"/>
      <c r="GG275" s="307"/>
      <c r="GH275" s="307"/>
      <c r="GI275" s="307"/>
      <c r="GJ275" s="307"/>
      <c r="GK275" s="307"/>
      <c r="GL275" s="307"/>
      <c r="GM275" s="307"/>
      <c r="GN275" s="307"/>
      <c r="GO275" s="307"/>
      <c r="GP275" s="307"/>
      <c r="GQ275" s="307"/>
      <c r="GR275" s="307"/>
      <c r="GS275" s="307"/>
      <c r="GT275" s="307"/>
      <c r="GU275" s="307"/>
      <c r="GV275" s="307"/>
      <c r="GW275" s="307"/>
      <c r="GX275" s="307"/>
      <c r="GY275" s="307"/>
      <c r="GZ275" s="307"/>
      <c r="HA275" s="307"/>
      <c r="HB275" s="307"/>
      <c r="HC275" s="307"/>
      <c r="HD275" s="307"/>
      <c r="HE275" s="307"/>
      <c r="HF275" s="307"/>
      <c r="HG275" s="307"/>
      <c r="HH275" s="307"/>
      <c r="HI275" s="307"/>
      <c r="HJ275" s="307"/>
      <c r="HK275" s="307"/>
      <c r="HL275" s="307"/>
      <c r="HM275" s="307"/>
      <c r="HN275" s="307"/>
      <c r="HO275" s="307"/>
      <c r="HP275" s="307"/>
      <c r="HQ275" s="307"/>
      <c r="HR275" s="307"/>
      <c r="HS275" s="307"/>
      <c r="HT275" s="307"/>
      <c r="HU275" s="307"/>
      <c r="HV275" s="307"/>
      <c r="HW275" s="307"/>
      <c r="HX275" s="307"/>
      <c r="HY275" s="307"/>
      <c r="HZ275" s="307"/>
      <c r="IA275" s="307"/>
      <c r="IB275" s="307"/>
      <c r="IC275" s="307"/>
      <c r="ID275" s="307"/>
      <c r="IE275" s="307"/>
      <c r="IF275" s="307"/>
      <c r="IG275" s="307"/>
      <c r="IH275" s="307"/>
      <c r="II275" s="307"/>
      <c r="IJ275" s="307"/>
      <c r="IK275" s="307"/>
      <c r="IL275" s="307"/>
      <c r="IM275" s="307"/>
      <c r="IN275" s="307"/>
      <c r="IO275" s="307"/>
      <c r="IP275" s="307"/>
      <c r="IQ275" s="307"/>
      <c r="IR275" s="307"/>
      <c r="IS275" s="307"/>
      <c r="IT275" s="307"/>
      <c r="IU275" s="307"/>
      <c r="IV275" s="307"/>
      <c r="IW275" s="307"/>
      <c r="IX275" s="307"/>
      <c r="IY275" s="307"/>
      <c r="IZ275" s="307"/>
      <c r="JA275" s="307"/>
      <c r="JB275" s="307"/>
      <c r="JC275" s="307"/>
      <c r="JD275" s="307"/>
      <c r="JE275" s="307"/>
      <c r="JF275" s="307"/>
      <c r="JG275" s="307"/>
      <c r="JH275" s="307"/>
      <c r="JI275" s="307"/>
      <c r="JJ275" s="307"/>
      <c r="JK275" s="307"/>
      <c r="JL275" s="307"/>
      <c r="JM275" s="307"/>
      <c r="JN275" s="307"/>
      <c r="JO275" s="307"/>
      <c r="JP275" s="307"/>
      <c r="JQ275" s="307"/>
      <c r="JR275" s="307"/>
      <c r="JS275" s="307"/>
      <c r="JT275" s="307"/>
      <c r="JU275" s="307"/>
      <c r="JV275" s="307"/>
      <c r="JW275" s="307"/>
      <c r="JX275" s="307"/>
      <c r="JY275" s="307"/>
      <c r="JZ275" s="307"/>
      <c r="KA275" s="307"/>
      <c r="KB275" s="307"/>
      <c r="KC275" s="307"/>
      <c r="KD275" s="307"/>
      <c r="KE275" s="307"/>
      <c r="KF275" s="307"/>
      <c r="KG275" s="307"/>
      <c r="KH275" s="307"/>
      <c r="KI275" s="307"/>
      <c r="KJ275" s="307"/>
      <c r="KK275" s="307"/>
      <c r="KL275" s="307"/>
      <c r="KM275" s="307"/>
      <c r="KN275" s="307"/>
      <c r="KO275" s="307"/>
      <c r="KP275" s="307"/>
      <c r="KQ275" s="307"/>
      <c r="KR275" s="307"/>
      <c r="KS275" s="307"/>
      <c r="KT275" s="307"/>
    </row>
    <row r="276" spans="14:306" s="56" customFormat="1" ht="15" customHeight="1">
      <c r="N276" s="341"/>
      <c r="O276" s="330"/>
      <c r="P276" s="330"/>
      <c r="Q276" s="330"/>
      <c r="R276" s="330"/>
      <c r="S276" s="330"/>
      <c r="T276" s="330"/>
      <c r="U276" s="330"/>
      <c r="W276" s="330"/>
      <c r="X276" s="330"/>
      <c r="Y276" s="330"/>
      <c r="Z276" s="330"/>
      <c r="AA276" s="330"/>
      <c r="AB276" s="330"/>
      <c r="AC276" s="330"/>
      <c r="AD276" s="330"/>
      <c r="AE276" s="330"/>
      <c r="AG276" s="354">
        <v>2</v>
      </c>
      <c r="AH276" s="354"/>
      <c r="AI276" s="356" t="s">
        <v>0</v>
      </c>
      <c r="AJ276" s="356" t="s">
        <v>0</v>
      </c>
      <c r="AK276" s="359">
        <v>5</v>
      </c>
      <c r="AL276" s="359">
        <v>2</v>
      </c>
      <c r="AM276" s="356" t="s">
        <v>175</v>
      </c>
      <c r="AN276" s="356" t="s">
        <v>72</v>
      </c>
      <c r="AO276" s="359">
        <v>1</v>
      </c>
      <c r="AP276" s="359">
        <v>3</v>
      </c>
      <c r="AQ276" s="356" t="s">
        <v>154</v>
      </c>
      <c r="AR276" s="359">
        <v>1</v>
      </c>
      <c r="AS276" s="356" t="s">
        <v>112</v>
      </c>
      <c r="AT276" s="356" t="s">
        <v>181</v>
      </c>
      <c r="AU276" s="356"/>
      <c r="AV276" s="359">
        <v>5</v>
      </c>
      <c r="AW276" s="356" t="s">
        <v>64</v>
      </c>
      <c r="AX276" s="359">
        <v>2</v>
      </c>
      <c r="AY276" s="303">
        <f t="shared" si="109"/>
        <v>1</v>
      </c>
      <c r="AZ276" s="303">
        <f t="shared" si="110"/>
        <v>0</v>
      </c>
      <c r="BA276" s="303">
        <f t="shared" si="111"/>
        <v>6</v>
      </c>
      <c r="BB276" s="303">
        <f t="shared" si="112"/>
        <v>3</v>
      </c>
      <c r="BC276" s="303">
        <f t="shared" si="113"/>
        <v>12</v>
      </c>
      <c r="BD276" s="303">
        <f t="shared" si="114"/>
        <v>9</v>
      </c>
      <c r="BE276" s="303">
        <f t="shared" si="115"/>
        <v>2</v>
      </c>
      <c r="BF276" s="303">
        <f t="shared" si="116"/>
        <v>4</v>
      </c>
      <c r="BG276" s="303">
        <f t="shared" si="117"/>
        <v>3</v>
      </c>
      <c r="BH276" s="303"/>
      <c r="BI276" s="303">
        <f t="shared" si="118"/>
        <v>2</v>
      </c>
      <c r="BJ276" s="303">
        <f t="shared" si="119"/>
        <v>4</v>
      </c>
      <c r="BK276" s="303">
        <f t="shared" si="120"/>
        <v>21</v>
      </c>
      <c r="BL276" s="303">
        <f t="shared" si="121"/>
        <v>6</v>
      </c>
      <c r="BM276" s="303">
        <f t="shared" si="122"/>
        <v>8</v>
      </c>
      <c r="BN276" s="303">
        <f t="shared" si="123"/>
        <v>3</v>
      </c>
      <c r="CB276" s="307"/>
      <c r="CC276" s="307"/>
      <c r="CD276" s="307"/>
      <c r="CE276" s="307"/>
      <c r="CF276" s="307"/>
      <c r="CG276" s="307"/>
      <c r="CH276" s="307"/>
      <c r="CI276" s="307"/>
      <c r="CJ276" s="307"/>
      <c r="CK276" s="307"/>
      <c r="CL276" s="307"/>
      <c r="CM276" s="307"/>
      <c r="CN276" s="307"/>
      <c r="CO276" s="307"/>
      <c r="CP276" s="307"/>
      <c r="CQ276" s="307"/>
      <c r="CR276" s="307"/>
      <c r="CS276" s="307"/>
      <c r="CT276" s="307"/>
      <c r="CU276" s="307"/>
      <c r="CV276" s="307"/>
      <c r="CW276" s="307"/>
      <c r="CX276" s="307"/>
      <c r="CY276" s="307"/>
      <c r="CZ276" s="307"/>
      <c r="DA276" s="307"/>
      <c r="DB276" s="307"/>
      <c r="DC276" s="307"/>
      <c r="DD276" s="307"/>
      <c r="DE276" s="307"/>
      <c r="DF276" s="307"/>
      <c r="DG276" s="307"/>
      <c r="DH276" s="307"/>
      <c r="DI276" s="390"/>
      <c r="DJ276" s="390"/>
      <c r="DK276" s="307"/>
      <c r="DL276" s="307"/>
      <c r="DM276" s="307"/>
      <c r="DN276" s="307"/>
      <c r="DO276" s="307"/>
      <c r="DP276" s="307"/>
      <c r="DQ276" s="307"/>
      <c r="DR276" s="307"/>
      <c r="DS276" s="307"/>
      <c r="DT276" s="307"/>
      <c r="DU276" s="307"/>
      <c r="DV276" s="307"/>
      <c r="DW276" s="307"/>
      <c r="DX276" s="307"/>
      <c r="DY276" s="307"/>
      <c r="DZ276" s="307"/>
      <c r="EA276" s="307"/>
      <c r="EB276" s="307"/>
      <c r="EC276" s="307"/>
      <c r="ED276" s="307"/>
      <c r="EE276" s="307"/>
      <c r="EF276" s="307"/>
      <c r="EG276" s="307"/>
      <c r="EH276" s="307"/>
      <c r="EI276" s="307"/>
      <c r="EJ276" s="307"/>
      <c r="EK276" s="307"/>
      <c r="EL276" s="307"/>
      <c r="EM276" s="307"/>
      <c r="EN276" s="307"/>
      <c r="EO276" s="307"/>
      <c r="EP276" s="307"/>
      <c r="EQ276" s="307"/>
      <c r="ER276" s="307"/>
      <c r="ES276" s="307"/>
      <c r="ET276" s="307"/>
      <c r="EU276" s="390"/>
      <c r="EV276" s="390"/>
      <c r="EW276" s="307"/>
      <c r="EX276" s="307"/>
      <c r="EY276" s="307"/>
      <c r="EZ276" s="307"/>
      <c r="FA276" s="307"/>
      <c r="FB276" s="307"/>
      <c r="FC276" s="307"/>
      <c r="FD276" s="307"/>
      <c r="FE276" s="307"/>
      <c r="FF276" s="307"/>
      <c r="FG276" s="307"/>
      <c r="FH276" s="307"/>
      <c r="FI276" s="307"/>
      <c r="FJ276" s="307"/>
      <c r="FK276" s="307"/>
      <c r="FL276" s="307"/>
      <c r="FM276" s="307"/>
      <c r="FN276" s="307"/>
      <c r="FO276" s="307"/>
      <c r="FP276" s="307"/>
      <c r="FQ276" s="307"/>
      <c r="FR276" s="307"/>
      <c r="FS276" s="307"/>
      <c r="FT276" s="307"/>
      <c r="FU276" s="307"/>
      <c r="FV276" s="307"/>
      <c r="FW276" s="307"/>
      <c r="FX276" s="307"/>
      <c r="FY276" s="307"/>
      <c r="FZ276" s="307"/>
      <c r="GA276" s="307"/>
      <c r="GB276" s="307"/>
      <c r="GC276" s="307"/>
      <c r="GD276" s="307"/>
      <c r="GE276" s="307"/>
      <c r="GF276" s="307"/>
      <c r="GG276" s="307"/>
      <c r="GH276" s="307"/>
      <c r="GI276" s="307"/>
      <c r="GJ276" s="307"/>
      <c r="GK276" s="307"/>
      <c r="GL276" s="307"/>
      <c r="GM276" s="307"/>
      <c r="GN276" s="307"/>
      <c r="GO276" s="307"/>
      <c r="GP276" s="307"/>
      <c r="GQ276" s="307"/>
      <c r="GR276" s="307"/>
      <c r="GS276" s="307"/>
      <c r="GT276" s="307"/>
      <c r="GU276" s="307"/>
      <c r="GV276" s="307"/>
      <c r="GW276" s="307"/>
      <c r="GX276" s="307"/>
      <c r="GY276" s="307"/>
      <c r="GZ276" s="307"/>
      <c r="HA276" s="307"/>
      <c r="HB276" s="307"/>
      <c r="HC276" s="307"/>
      <c r="HD276" s="307"/>
      <c r="HE276" s="307"/>
      <c r="HF276" s="307"/>
      <c r="HG276" s="307"/>
      <c r="HH276" s="307"/>
      <c r="HI276" s="307"/>
      <c r="HJ276" s="307"/>
      <c r="HK276" s="307"/>
      <c r="HL276" s="307"/>
      <c r="HM276" s="307"/>
      <c r="HN276" s="307"/>
      <c r="HO276" s="307"/>
      <c r="HP276" s="307"/>
      <c r="HQ276" s="307"/>
      <c r="HR276" s="307"/>
      <c r="HS276" s="307"/>
      <c r="HT276" s="307"/>
      <c r="HU276" s="307"/>
      <c r="HV276" s="307"/>
      <c r="HW276" s="307"/>
      <c r="HX276" s="307"/>
      <c r="HY276" s="307"/>
      <c r="HZ276" s="307"/>
      <c r="IA276" s="307"/>
      <c r="IB276" s="307"/>
      <c r="IC276" s="307"/>
      <c r="ID276" s="307"/>
      <c r="IE276" s="307"/>
      <c r="IF276" s="307"/>
      <c r="IG276" s="307"/>
      <c r="IH276" s="307"/>
      <c r="II276" s="307"/>
      <c r="IJ276" s="307"/>
      <c r="IK276" s="307"/>
      <c r="IL276" s="307"/>
      <c r="IM276" s="307"/>
      <c r="IN276" s="307"/>
      <c r="IO276" s="307"/>
      <c r="IP276" s="307"/>
      <c r="IQ276" s="307"/>
      <c r="IR276" s="307"/>
      <c r="IS276" s="307"/>
      <c r="IT276" s="307"/>
      <c r="IU276" s="307"/>
      <c r="IV276" s="307"/>
      <c r="IW276" s="307"/>
      <c r="IX276" s="307"/>
      <c r="IY276" s="307"/>
      <c r="IZ276" s="307"/>
      <c r="JA276" s="307"/>
      <c r="JB276" s="307"/>
      <c r="JC276" s="307"/>
      <c r="JD276" s="307"/>
      <c r="JE276" s="307"/>
      <c r="JF276" s="307"/>
      <c r="JG276" s="307"/>
      <c r="JH276" s="307"/>
      <c r="JI276" s="307"/>
      <c r="JJ276" s="307"/>
      <c r="JK276" s="307"/>
      <c r="JL276" s="307"/>
      <c r="JM276" s="307"/>
      <c r="JN276" s="307"/>
      <c r="JO276" s="307"/>
      <c r="JP276" s="307"/>
      <c r="JQ276" s="307"/>
      <c r="JR276" s="307"/>
      <c r="JS276" s="307"/>
      <c r="JT276" s="307"/>
      <c r="JU276" s="307"/>
      <c r="JV276" s="307"/>
      <c r="JW276" s="307"/>
      <c r="JX276" s="307"/>
      <c r="JY276" s="307"/>
      <c r="JZ276" s="307"/>
      <c r="KA276" s="307"/>
      <c r="KB276" s="307"/>
      <c r="KC276" s="307"/>
      <c r="KD276" s="307"/>
      <c r="KE276" s="307"/>
      <c r="KF276" s="307"/>
      <c r="KG276" s="307"/>
      <c r="KH276" s="307"/>
      <c r="KI276" s="307"/>
      <c r="KJ276" s="307"/>
      <c r="KK276" s="307"/>
      <c r="KL276" s="307"/>
      <c r="KM276" s="307"/>
      <c r="KN276" s="307"/>
      <c r="KO276" s="307"/>
      <c r="KP276" s="307"/>
      <c r="KQ276" s="307"/>
      <c r="KR276" s="307"/>
      <c r="KS276" s="307"/>
      <c r="KT276" s="307"/>
    </row>
    <row r="277" spans="14:306" s="56" customFormat="1" ht="15" customHeight="1">
      <c r="N277" s="341"/>
      <c r="O277" s="330"/>
      <c r="P277" s="330"/>
      <c r="Q277" s="330"/>
      <c r="R277" s="330"/>
      <c r="S277" s="330"/>
      <c r="T277" s="330"/>
      <c r="U277" s="330"/>
      <c r="W277" s="330"/>
      <c r="X277" s="330"/>
      <c r="Y277" s="330"/>
      <c r="Z277" s="330"/>
      <c r="AA277" s="330"/>
      <c r="AB277" s="330"/>
      <c r="AC277" s="330"/>
      <c r="AD277" s="330"/>
      <c r="AE277" s="330"/>
      <c r="AG277" s="354">
        <v>3</v>
      </c>
      <c r="AH277" s="354"/>
      <c r="AI277" s="359">
        <v>1</v>
      </c>
      <c r="AJ277" s="356">
        <v>0</v>
      </c>
      <c r="AK277" s="359">
        <v>6</v>
      </c>
      <c r="AL277" s="356" t="s">
        <v>109</v>
      </c>
      <c r="AM277" s="356" t="s">
        <v>73</v>
      </c>
      <c r="AN277" s="356" t="s">
        <v>113</v>
      </c>
      <c r="AO277" s="359">
        <v>2</v>
      </c>
      <c r="AP277" s="359">
        <v>4</v>
      </c>
      <c r="AQ277" s="356" t="s">
        <v>109</v>
      </c>
      <c r="AR277" s="356" t="s">
        <v>112</v>
      </c>
      <c r="AS277" s="356" t="s">
        <v>61</v>
      </c>
      <c r="AT277" s="356" t="s">
        <v>183</v>
      </c>
      <c r="AU277" s="356"/>
      <c r="AV277" s="359">
        <v>6</v>
      </c>
      <c r="AW277" s="359">
        <v>8</v>
      </c>
      <c r="AX277" s="359">
        <v>3</v>
      </c>
      <c r="AY277" s="303">
        <f t="shared" si="109"/>
        <v>2</v>
      </c>
      <c r="AZ277" s="303" t="str">
        <f t="shared" si="110"/>
        <v>-</v>
      </c>
      <c r="BA277" s="303" t="str">
        <f t="shared" si="111"/>
        <v>-</v>
      </c>
      <c r="BB277" s="303">
        <f t="shared" si="112"/>
        <v>5</v>
      </c>
      <c r="BC277" s="303">
        <f t="shared" si="113"/>
        <v>15</v>
      </c>
      <c r="BD277" s="303">
        <f t="shared" si="114"/>
        <v>11</v>
      </c>
      <c r="BE277" s="303">
        <f t="shared" si="115"/>
        <v>3</v>
      </c>
      <c r="BF277" s="303">
        <f t="shared" si="116"/>
        <v>5</v>
      </c>
      <c r="BG277" s="303">
        <f t="shared" si="117"/>
        <v>5</v>
      </c>
      <c r="BH277" s="303"/>
      <c r="BI277" s="303">
        <f t="shared" si="118"/>
        <v>4</v>
      </c>
      <c r="BJ277" s="303">
        <f t="shared" si="119"/>
        <v>6</v>
      </c>
      <c r="BK277" s="303">
        <f t="shared" si="120"/>
        <v>25</v>
      </c>
      <c r="BL277" s="303">
        <f t="shared" si="121"/>
        <v>7</v>
      </c>
      <c r="BM277" s="303">
        <f t="shared" si="122"/>
        <v>9</v>
      </c>
      <c r="BN277" s="303">
        <f t="shared" si="123"/>
        <v>4</v>
      </c>
      <c r="CB277" s="307"/>
      <c r="CC277" s="307"/>
      <c r="CD277" s="307"/>
      <c r="CE277" s="307"/>
      <c r="CF277" s="307"/>
      <c r="CG277" s="307"/>
      <c r="CH277" s="307"/>
      <c r="CI277" s="307"/>
      <c r="CJ277" s="307"/>
      <c r="CK277" s="307"/>
      <c r="CL277" s="307"/>
      <c r="CM277" s="307"/>
      <c r="CN277" s="307"/>
      <c r="CO277" s="307"/>
      <c r="CP277" s="307"/>
      <c r="CQ277" s="307"/>
      <c r="CR277" s="307"/>
      <c r="CS277" s="307"/>
      <c r="CT277" s="307"/>
      <c r="CU277" s="307"/>
      <c r="CV277" s="307"/>
      <c r="CW277" s="307"/>
      <c r="CX277" s="307"/>
      <c r="CY277" s="307"/>
      <c r="CZ277" s="307"/>
      <c r="DA277" s="307"/>
      <c r="DB277" s="307"/>
      <c r="DC277" s="307"/>
      <c r="DD277" s="307"/>
      <c r="DE277" s="307"/>
      <c r="DF277" s="307"/>
      <c r="DG277" s="307"/>
      <c r="DH277" s="307"/>
      <c r="DI277" s="390"/>
      <c r="DJ277" s="390"/>
      <c r="DK277" s="307"/>
      <c r="DL277" s="307"/>
      <c r="DM277" s="307"/>
      <c r="DN277" s="307"/>
      <c r="DO277" s="307"/>
      <c r="DP277" s="307"/>
      <c r="DQ277" s="307"/>
      <c r="DR277" s="307"/>
      <c r="DS277" s="307"/>
      <c r="DT277" s="307"/>
      <c r="DU277" s="307"/>
      <c r="DV277" s="307"/>
      <c r="DW277" s="307"/>
      <c r="DX277" s="307"/>
      <c r="DY277" s="307"/>
      <c r="DZ277" s="307"/>
      <c r="EA277" s="307"/>
      <c r="EB277" s="307"/>
      <c r="EC277" s="307"/>
      <c r="ED277" s="307"/>
      <c r="EE277" s="307"/>
      <c r="EF277" s="307"/>
      <c r="EG277" s="307"/>
      <c r="EH277" s="307"/>
      <c r="EI277" s="307"/>
      <c r="EJ277" s="307"/>
      <c r="EK277" s="307"/>
      <c r="EL277" s="307"/>
      <c r="EM277" s="307"/>
      <c r="EN277" s="307"/>
      <c r="EO277" s="307"/>
      <c r="EP277" s="307"/>
      <c r="EQ277" s="307"/>
      <c r="ER277" s="307"/>
      <c r="ES277" s="307"/>
      <c r="ET277" s="307"/>
      <c r="EU277" s="390"/>
      <c r="EV277" s="390"/>
      <c r="EW277" s="307"/>
      <c r="EX277" s="307"/>
      <c r="EY277" s="307"/>
      <c r="EZ277" s="307"/>
      <c r="FA277" s="307"/>
      <c r="FB277" s="307"/>
      <c r="FC277" s="307"/>
      <c r="FD277" s="307"/>
      <c r="FE277" s="307"/>
      <c r="FF277" s="307"/>
      <c r="FG277" s="307"/>
      <c r="FH277" s="307"/>
      <c r="FI277" s="307"/>
      <c r="FJ277" s="307"/>
      <c r="FK277" s="307"/>
      <c r="FL277" s="307"/>
      <c r="FM277" s="307"/>
      <c r="FN277" s="307"/>
      <c r="FO277" s="307"/>
      <c r="FP277" s="307"/>
      <c r="FQ277" s="307"/>
      <c r="FR277" s="307"/>
      <c r="FS277" s="307"/>
      <c r="FT277" s="307"/>
      <c r="FU277" s="307"/>
      <c r="FV277" s="307"/>
      <c r="FW277" s="307"/>
      <c r="FX277" s="307"/>
      <c r="FY277" s="307"/>
      <c r="FZ277" s="307"/>
      <c r="GA277" s="307"/>
      <c r="GB277" s="307"/>
      <c r="GC277" s="307"/>
      <c r="GD277" s="307"/>
      <c r="GE277" s="307"/>
      <c r="GF277" s="307"/>
      <c r="GG277" s="307"/>
      <c r="GH277" s="307"/>
      <c r="GI277" s="307"/>
      <c r="GJ277" s="307"/>
      <c r="GK277" s="307"/>
      <c r="GL277" s="307"/>
      <c r="GM277" s="307"/>
      <c r="GN277" s="307"/>
      <c r="GO277" s="307"/>
      <c r="GP277" s="307"/>
      <c r="GQ277" s="307"/>
      <c r="GR277" s="307"/>
      <c r="GS277" s="307"/>
      <c r="GT277" s="307"/>
      <c r="GU277" s="307"/>
      <c r="GV277" s="307"/>
      <c r="GW277" s="307"/>
      <c r="GX277" s="307"/>
      <c r="GY277" s="307"/>
      <c r="GZ277" s="307"/>
      <c r="HA277" s="307"/>
      <c r="HB277" s="307"/>
      <c r="HC277" s="307"/>
      <c r="HD277" s="307"/>
      <c r="HE277" s="307"/>
      <c r="HF277" s="307"/>
      <c r="HG277" s="307"/>
      <c r="HH277" s="307"/>
      <c r="HI277" s="307"/>
      <c r="HJ277" s="307"/>
      <c r="HK277" s="307"/>
      <c r="HL277" s="307"/>
      <c r="HM277" s="307"/>
      <c r="HN277" s="307"/>
      <c r="HO277" s="307"/>
      <c r="HP277" s="307"/>
      <c r="HQ277" s="307"/>
      <c r="HR277" s="307"/>
      <c r="HS277" s="307"/>
      <c r="HT277" s="307"/>
      <c r="HU277" s="307"/>
      <c r="HV277" s="307"/>
      <c r="HW277" s="307"/>
      <c r="HX277" s="307"/>
      <c r="HY277" s="307"/>
      <c r="HZ277" s="307"/>
      <c r="IA277" s="307"/>
      <c r="IB277" s="307"/>
      <c r="IC277" s="307"/>
      <c r="ID277" s="307"/>
      <c r="IE277" s="307"/>
      <c r="IF277" s="307"/>
      <c r="IG277" s="307"/>
      <c r="IH277" s="307"/>
      <c r="II277" s="307"/>
      <c r="IJ277" s="307"/>
      <c r="IK277" s="307"/>
      <c r="IL277" s="307"/>
      <c r="IM277" s="307"/>
      <c r="IN277" s="307"/>
      <c r="IO277" s="307"/>
      <c r="IP277" s="307"/>
      <c r="IQ277" s="307"/>
      <c r="IR277" s="307"/>
      <c r="IS277" s="307"/>
      <c r="IT277" s="307"/>
      <c r="IU277" s="307"/>
      <c r="IV277" s="307"/>
      <c r="IW277" s="307"/>
      <c r="IX277" s="307"/>
      <c r="IY277" s="307"/>
      <c r="IZ277" s="307"/>
      <c r="JA277" s="307"/>
      <c r="JB277" s="307"/>
      <c r="JC277" s="307"/>
      <c r="JD277" s="307"/>
      <c r="JE277" s="307"/>
      <c r="JF277" s="307"/>
      <c r="JG277" s="307"/>
      <c r="JH277" s="307"/>
      <c r="JI277" s="307"/>
      <c r="JJ277" s="307"/>
      <c r="JK277" s="307"/>
      <c r="JL277" s="307"/>
      <c r="JM277" s="307"/>
      <c r="JN277" s="307"/>
      <c r="JO277" s="307"/>
      <c r="JP277" s="307"/>
      <c r="JQ277" s="307"/>
      <c r="JR277" s="307"/>
      <c r="JS277" s="307"/>
      <c r="JT277" s="307"/>
      <c r="JU277" s="307"/>
      <c r="JV277" s="307"/>
      <c r="JW277" s="307"/>
      <c r="JX277" s="307"/>
      <c r="JY277" s="307"/>
      <c r="JZ277" s="307"/>
      <c r="KA277" s="307"/>
      <c r="KB277" s="307"/>
      <c r="KC277" s="307"/>
      <c r="KD277" s="307"/>
      <c r="KE277" s="307"/>
      <c r="KF277" s="307"/>
      <c r="KG277" s="307"/>
      <c r="KH277" s="307"/>
      <c r="KI277" s="307"/>
      <c r="KJ277" s="307"/>
      <c r="KK277" s="307"/>
      <c r="KL277" s="307"/>
      <c r="KM277" s="307"/>
      <c r="KN277" s="307"/>
      <c r="KO277" s="307"/>
      <c r="KP277" s="307"/>
      <c r="KQ277" s="307"/>
      <c r="KR277" s="307"/>
      <c r="KS277" s="307"/>
      <c r="KT277" s="307"/>
    </row>
    <row r="278" spans="14:306" s="56" customFormat="1" ht="15" customHeight="1">
      <c r="N278" s="341"/>
      <c r="O278" s="330"/>
      <c r="P278" s="330"/>
      <c r="Q278" s="330"/>
      <c r="R278" s="330"/>
      <c r="S278" s="330"/>
      <c r="T278" s="330"/>
      <c r="U278" s="330"/>
      <c r="W278" s="330"/>
      <c r="X278" s="330"/>
      <c r="Y278" s="330"/>
      <c r="Z278" s="330"/>
      <c r="AA278" s="330"/>
      <c r="AB278" s="330"/>
      <c r="AC278" s="330"/>
      <c r="AD278" s="330"/>
      <c r="AE278" s="330"/>
      <c r="AG278" s="354">
        <v>4</v>
      </c>
      <c r="AH278" s="354"/>
      <c r="AI278" s="356" t="s">
        <v>207</v>
      </c>
      <c r="AJ278" s="356" t="s">
        <v>0</v>
      </c>
      <c r="AK278" s="356" t="s">
        <v>0</v>
      </c>
      <c r="AL278" s="359">
        <v>5</v>
      </c>
      <c r="AM278" s="356" t="s">
        <v>65</v>
      </c>
      <c r="AN278" s="356" t="s">
        <v>71</v>
      </c>
      <c r="AO278" s="356" t="s">
        <v>109</v>
      </c>
      <c r="AP278" s="356" t="s">
        <v>58</v>
      </c>
      <c r="AQ278" s="359">
        <v>5</v>
      </c>
      <c r="AR278" s="356" t="s">
        <v>61</v>
      </c>
      <c r="AS278" s="356" t="s">
        <v>64</v>
      </c>
      <c r="AT278" s="356" t="s">
        <v>668</v>
      </c>
      <c r="AU278" s="356"/>
      <c r="AV278" s="359">
        <v>7</v>
      </c>
      <c r="AW278" s="356" t="s">
        <v>113</v>
      </c>
      <c r="AX278" s="405">
        <v>4</v>
      </c>
      <c r="AY278" s="303">
        <f t="shared" si="109"/>
        <v>5</v>
      </c>
      <c r="AZ278" s="303">
        <f t="shared" si="110"/>
        <v>1</v>
      </c>
      <c r="BA278" s="303">
        <f t="shared" si="111"/>
        <v>7</v>
      </c>
      <c r="BB278" s="303">
        <f t="shared" si="112"/>
        <v>6</v>
      </c>
      <c r="BC278" s="303">
        <f t="shared" si="113"/>
        <v>18</v>
      </c>
      <c r="BD278" s="303">
        <f t="shared" si="114"/>
        <v>13</v>
      </c>
      <c r="BE278" s="303">
        <f t="shared" si="115"/>
        <v>5</v>
      </c>
      <c r="BF278" s="303">
        <f t="shared" si="116"/>
        <v>7</v>
      </c>
      <c r="BG278" s="303">
        <f t="shared" si="117"/>
        <v>6</v>
      </c>
      <c r="BH278" s="303"/>
      <c r="BI278" s="303">
        <f t="shared" si="118"/>
        <v>6</v>
      </c>
      <c r="BJ278" s="303">
        <f t="shared" si="119"/>
        <v>8</v>
      </c>
      <c r="BK278" s="303">
        <f t="shared" si="120"/>
        <v>30</v>
      </c>
      <c r="BL278" s="303" t="str">
        <f t="shared" si="121"/>
        <v>-</v>
      </c>
      <c r="BM278" s="303">
        <f t="shared" si="122"/>
        <v>11</v>
      </c>
      <c r="BN278" s="303">
        <f t="shared" si="123"/>
        <v>5</v>
      </c>
      <c r="CB278" s="307"/>
      <c r="CC278" s="307"/>
      <c r="CD278" s="307"/>
      <c r="CE278" s="307"/>
      <c r="CF278" s="307"/>
      <c r="CG278" s="307"/>
      <c r="CH278" s="307"/>
      <c r="CI278" s="307"/>
      <c r="CJ278" s="307"/>
      <c r="CK278" s="307"/>
      <c r="CL278" s="307"/>
      <c r="CM278" s="307"/>
      <c r="CN278" s="307"/>
      <c r="CO278" s="307"/>
      <c r="CP278" s="307"/>
      <c r="CQ278" s="307"/>
      <c r="CR278" s="307"/>
      <c r="CS278" s="307"/>
      <c r="CT278" s="307"/>
      <c r="CU278" s="307"/>
      <c r="CV278" s="307"/>
      <c r="CW278" s="307"/>
      <c r="CX278" s="307"/>
      <c r="CY278" s="307"/>
      <c r="CZ278" s="307"/>
      <c r="DA278" s="307"/>
      <c r="DB278" s="307"/>
      <c r="DC278" s="307"/>
      <c r="DD278" s="307"/>
      <c r="DE278" s="307"/>
      <c r="DF278" s="307"/>
      <c r="DG278" s="307"/>
      <c r="DH278" s="307"/>
      <c r="DI278" s="390"/>
      <c r="DJ278" s="390"/>
      <c r="DK278" s="307"/>
      <c r="DL278" s="307"/>
      <c r="DM278" s="307"/>
      <c r="DN278" s="307"/>
      <c r="DO278" s="307"/>
      <c r="DP278" s="307"/>
      <c r="DQ278" s="307"/>
      <c r="DR278" s="307"/>
      <c r="DS278" s="307"/>
      <c r="DT278" s="307"/>
      <c r="DU278" s="307"/>
      <c r="DV278" s="307"/>
      <c r="DW278" s="307"/>
      <c r="DX278" s="307"/>
      <c r="DY278" s="307"/>
      <c r="DZ278" s="307"/>
      <c r="EA278" s="307"/>
      <c r="EB278" s="307"/>
      <c r="EC278" s="307"/>
      <c r="ED278" s="307"/>
      <c r="EE278" s="307"/>
      <c r="EF278" s="307"/>
      <c r="EG278" s="307"/>
      <c r="EH278" s="307"/>
      <c r="EI278" s="307"/>
      <c r="EJ278" s="307"/>
      <c r="EK278" s="307"/>
      <c r="EL278" s="307"/>
      <c r="EM278" s="307"/>
      <c r="EN278" s="307"/>
      <c r="EO278" s="307"/>
      <c r="EP278" s="307"/>
      <c r="EQ278" s="307"/>
      <c r="ER278" s="307"/>
      <c r="ES278" s="307"/>
      <c r="ET278" s="307"/>
      <c r="EU278" s="390"/>
      <c r="EV278" s="390"/>
      <c r="EW278" s="307"/>
      <c r="EX278" s="307"/>
      <c r="EY278" s="307"/>
      <c r="EZ278" s="307"/>
      <c r="FA278" s="307"/>
      <c r="FB278" s="307"/>
      <c r="FC278" s="307"/>
      <c r="FD278" s="307"/>
      <c r="FE278" s="307"/>
      <c r="FF278" s="307"/>
      <c r="FG278" s="307"/>
      <c r="FH278" s="307"/>
      <c r="FI278" s="307"/>
      <c r="FJ278" s="307"/>
      <c r="FK278" s="307"/>
      <c r="FL278" s="307"/>
      <c r="FM278" s="307"/>
      <c r="FN278" s="307"/>
      <c r="FO278" s="307"/>
      <c r="FP278" s="307"/>
      <c r="FQ278" s="307"/>
      <c r="FR278" s="307"/>
      <c r="FS278" s="307"/>
      <c r="FT278" s="307"/>
      <c r="FU278" s="307"/>
      <c r="FV278" s="307"/>
      <c r="FW278" s="307"/>
      <c r="FX278" s="307"/>
      <c r="FY278" s="307"/>
      <c r="FZ278" s="307"/>
      <c r="GA278" s="307"/>
      <c r="GB278" s="307"/>
      <c r="GC278" s="307"/>
      <c r="GD278" s="307"/>
      <c r="GE278" s="307"/>
      <c r="GF278" s="307"/>
      <c r="GG278" s="307"/>
      <c r="GH278" s="307"/>
      <c r="GI278" s="307"/>
      <c r="GJ278" s="307"/>
      <c r="GK278" s="307"/>
      <c r="GL278" s="307"/>
      <c r="GM278" s="307"/>
      <c r="GN278" s="307"/>
      <c r="GO278" s="307"/>
      <c r="GP278" s="307"/>
      <c r="GQ278" s="307"/>
      <c r="GR278" s="307"/>
      <c r="GS278" s="307"/>
      <c r="GT278" s="307"/>
      <c r="GU278" s="307"/>
      <c r="GV278" s="307"/>
      <c r="GW278" s="307"/>
      <c r="GX278" s="307"/>
      <c r="GY278" s="307"/>
      <c r="GZ278" s="307"/>
      <c r="HA278" s="307"/>
      <c r="HB278" s="307"/>
      <c r="HC278" s="307"/>
      <c r="HD278" s="307"/>
      <c r="HE278" s="307"/>
      <c r="HF278" s="307"/>
      <c r="HG278" s="307"/>
      <c r="HH278" s="307"/>
      <c r="HI278" s="307"/>
      <c r="HJ278" s="307"/>
      <c r="HK278" s="307"/>
      <c r="HL278" s="307"/>
      <c r="HM278" s="307"/>
      <c r="HN278" s="307"/>
      <c r="HO278" s="307"/>
      <c r="HP278" s="307"/>
      <c r="HQ278" s="307"/>
      <c r="HR278" s="307"/>
      <c r="HS278" s="307"/>
      <c r="HT278" s="307"/>
      <c r="HU278" s="307"/>
      <c r="HV278" s="307"/>
      <c r="HW278" s="307"/>
      <c r="HX278" s="307"/>
      <c r="HY278" s="307"/>
      <c r="HZ278" s="307"/>
      <c r="IA278" s="307"/>
      <c r="IB278" s="307"/>
      <c r="IC278" s="307"/>
      <c r="ID278" s="307"/>
      <c r="IE278" s="307"/>
      <c r="IF278" s="307"/>
      <c r="IG278" s="307"/>
      <c r="IH278" s="307"/>
      <c r="II278" s="307"/>
      <c r="IJ278" s="307"/>
      <c r="IK278" s="307"/>
      <c r="IL278" s="307"/>
      <c r="IM278" s="307"/>
      <c r="IN278" s="307"/>
      <c r="IO278" s="307"/>
      <c r="IP278" s="307"/>
      <c r="IQ278" s="307"/>
      <c r="IR278" s="307"/>
      <c r="IS278" s="307"/>
      <c r="IT278" s="307"/>
      <c r="IU278" s="307"/>
      <c r="IV278" s="307"/>
      <c r="IW278" s="307"/>
      <c r="IX278" s="307"/>
      <c r="IY278" s="307"/>
      <c r="IZ278" s="307"/>
      <c r="JA278" s="307"/>
      <c r="JB278" s="307"/>
      <c r="JC278" s="307"/>
      <c r="JD278" s="307"/>
      <c r="JE278" s="307"/>
      <c r="JF278" s="307"/>
      <c r="JG278" s="307"/>
      <c r="JH278" s="307"/>
      <c r="JI278" s="307"/>
      <c r="JJ278" s="307"/>
      <c r="JK278" s="307"/>
      <c r="JL278" s="307"/>
      <c r="JM278" s="307"/>
      <c r="JN278" s="307"/>
      <c r="JO278" s="307"/>
      <c r="JP278" s="307"/>
      <c r="JQ278" s="307"/>
      <c r="JR278" s="307"/>
      <c r="JS278" s="307"/>
      <c r="JT278" s="307"/>
      <c r="JU278" s="307"/>
      <c r="JV278" s="307"/>
      <c r="JW278" s="307"/>
      <c r="JX278" s="307"/>
      <c r="JY278" s="307"/>
      <c r="JZ278" s="307"/>
      <c r="KA278" s="307"/>
      <c r="KB278" s="307"/>
      <c r="KC278" s="307"/>
      <c r="KD278" s="307"/>
      <c r="KE278" s="307"/>
      <c r="KF278" s="307"/>
      <c r="KG278" s="307"/>
      <c r="KH278" s="307"/>
      <c r="KI278" s="307"/>
      <c r="KJ278" s="307"/>
      <c r="KK278" s="307"/>
      <c r="KL278" s="307"/>
      <c r="KM278" s="307"/>
      <c r="KN278" s="307"/>
      <c r="KO278" s="307"/>
      <c r="KP278" s="307"/>
      <c r="KQ278" s="307"/>
      <c r="KR278" s="307"/>
      <c r="KS278" s="307"/>
      <c r="KT278" s="307"/>
    </row>
    <row r="279" spans="14:306" s="56" customFormat="1" ht="15" customHeight="1">
      <c r="N279" s="341"/>
      <c r="O279" s="330"/>
      <c r="P279" s="330"/>
      <c r="Q279" s="330"/>
      <c r="R279" s="330"/>
      <c r="S279" s="330"/>
      <c r="T279" s="330"/>
      <c r="U279" s="330"/>
      <c r="W279" s="330"/>
      <c r="X279" s="330"/>
      <c r="Y279" s="330"/>
      <c r="Z279" s="330"/>
      <c r="AA279" s="330"/>
      <c r="AB279" s="330"/>
      <c r="AC279" s="330"/>
      <c r="AD279" s="330"/>
      <c r="AE279" s="330"/>
      <c r="AG279" s="354">
        <v>5</v>
      </c>
      <c r="AH279" s="354"/>
      <c r="AI279" s="356" t="s">
        <v>58</v>
      </c>
      <c r="AJ279" s="356" t="s">
        <v>154</v>
      </c>
      <c r="AK279" s="359">
        <v>7</v>
      </c>
      <c r="AL279" s="359">
        <v>6</v>
      </c>
      <c r="AM279" s="356" t="s">
        <v>130</v>
      </c>
      <c r="AN279" s="356" t="s">
        <v>85</v>
      </c>
      <c r="AO279" s="356" t="s">
        <v>58</v>
      </c>
      <c r="AP279" s="359">
        <v>7</v>
      </c>
      <c r="AQ279" s="356" t="s">
        <v>64</v>
      </c>
      <c r="AR279" s="359">
        <v>6</v>
      </c>
      <c r="AS279" s="356" t="s">
        <v>66</v>
      </c>
      <c r="AT279" s="356" t="s">
        <v>321</v>
      </c>
      <c r="AU279" s="356"/>
      <c r="AV279" s="356" t="s">
        <v>0</v>
      </c>
      <c r="AW279" s="359">
        <v>11</v>
      </c>
      <c r="AX279" s="359">
        <v>5</v>
      </c>
      <c r="AY279" s="303">
        <f t="shared" si="109"/>
        <v>7</v>
      </c>
      <c r="AZ279" s="303">
        <f t="shared" si="110"/>
        <v>3</v>
      </c>
      <c r="BA279" s="303">
        <f t="shared" si="111"/>
        <v>8</v>
      </c>
      <c r="BB279" s="303">
        <f t="shared" si="112"/>
        <v>7</v>
      </c>
      <c r="BC279" s="303">
        <f t="shared" si="113"/>
        <v>20</v>
      </c>
      <c r="BD279" s="303">
        <f t="shared" si="114"/>
        <v>15</v>
      </c>
      <c r="BE279" s="303">
        <f t="shared" si="115"/>
        <v>7</v>
      </c>
      <c r="BF279" s="303">
        <f t="shared" si="116"/>
        <v>8</v>
      </c>
      <c r="BG279" s="303">
        <f t="shared" si="117"/>
        <v>8</v>
      </c>
      <c r="BH279" s="303"/>
      <c r="BI279" s="303">
        <f t="shared" si="118"/>
        <v>7</v>
      </c>
      <c r="BJ279" s="303">
        <f t="shared" si="119"/>
        <v>10</v>
      </c>
      <c r="BK279" s="303">
        <f t="shared" si="120"/>
        <v>35</v>
      </c>
      <c r="BL279" s="303">
        <f t="shared" si="121"/>
        <v>8</v>
      </c>
      <c r="BM279" s="303">
        <f t="shared" si="122"/>
        <v>12</v>
      </c>
      <c r="BN279" s="303">
        <f t="shared" si="123"/>
        <v>6</v>
      </c>
      <c r="CB279" s="307"/>
      <c r="CC279" s="307"/>
      <c r="CD279" s="307"/>
      <c r="CE279" s="307"/>
      <c r="CF279" s="307"/>
      <c r="CG279" s="307"/>
      <c r="CH279" s="307"/>
      <c r="CI279" s="307"/>
      <c r="CJ279" s="307"/>
      <c r="CK279" s="307"/>
      <c r="CL279" s="307"/>
      <c r="CM279" s="307"/>
      <c r="CN279" s="307"/>
      <c r="CO279" s="307"/>
      <c r="CP279" s="307"/>
      <c r="CQ279" s="307"/>
      <c r="CR279" s="307"/>
      <c r="CS279" s="307"/>
      <c r="CT279" s="307"/>
      <c r="CU279" s="307"/>
      <c r="CV279" s="307"/>
      <c r="CW279" s="307"/>
      <c r="CX279" s="307"/>
      <c r="CY279" s="307"/>
      <c r="CZ279" s="307"/>
      <c r="DA279" s="307"/>
      <c r="DB279" s="307"/>
      <c r="DC279" s="307"/>
      <c r="DD279" s="307"/>
      <c r="DE279" s="307"/>
      <c r="DF279" s="307"/>
      <c r="DG279" s="307"/>
      <c r="DH279" s="307"/>
      <c r="DI279" s="390"/>
      <c r="DJ279" s="390"/>
      <c r="DK279" s="307"/>
      <c r="DL279" s="307"/>
      <c r="DM279" s="307"/>
      <c r="DN279" s="307"/>
      <c r="DO279" s="307"/>
      <c r="DP279" s="307"/>
      <c r="DQ279" s="307"/>
      <c r="DR279" s="307"/>
      <c r="DS279" s="307"/>
      <c r="DT279" s="307"/>
      <c r="DU279" s="307"/>
      <c r="DV279" s="307"/>
      <c r="DW279" s="307"/>
      <c r="DX279" s="307"/>
      <c r="DY279" s="307"/>
      <c r="DZ279" s="307"/>
      <c r="EA279" s="307"/>
      <c r="EB279" s="307"/>
      <c r="EC279" s="307"/>
      <c r="ED279" s="307"/>
      <c r="EE279" s="307"/>
      <c r="EF279" s="307"/>
      <c r="EG279" s="307"/>
      <c r="EH279" s="307"/>
      <c r="EI279" s="307"/>
      <c r="EJ279" s="307"/>
      <c r="EK279" s="307"/>
      <c r="EL279" s="307"/>
      <c r="EM279" s="307"/>
      <c r="EN279" s="307"/>
      <c r="EO279" s="307"/>
      <c r="EP279" s="307"/>
      <c r="EQ279" s="307"/>
      <c r="ER279" s="307"/>
      <c r="ES279" s="307"/>
      <c r="ET279" s="307"/>
      <c r="EU279" s="390"/>
      <c r="EV279" s="390"/>
      <c r="EW279" s="307"/>
      <c r="EX279" s="307"/>
      <c r="EY279" s="307"/>
      <c r="EZ279" s="307"/>
      <c r="FA279" s="307"/>
      <c r="FB279" s="307"/>
      <c r="FC279" s="307"/>
      <c r="FD279" s="307"/>
      <c r="FE279" s="307"/>
      <c r="FF279" s="307"/>
      <c r="FG279" s="307"/>
      <c r="FH279" s="307"/>
      <c r="FI279" s="307"/>
      <c r="FJ279" s="307"/>
      <c r="FK279" s="307"/>
      <c r="FL279" s="307"/>
      <c r="FM279" s="307"/>
      <c r="FN279" s="307"/>
      <c r="FO279" s="307"/>
      <c r="FP279" s="307"/>
      <c r="FQ279" s="307"/>
      <c r="FR279" s="307"/>
      <c r="FS279" s="307"/>
      <c r="FT279" s="307"/>
      <c r="FU279" s="307"/>
      <c r="FV279" s="307"/>
      <c r="FW279" s="307"/>
      <c r="FX279" s="307"/>
      <c r="FY279" s="307"/>
      <c r="FZ279" s="307"/>
      <c r="GA279" s="307"/>
      <c r="GB279" s="307"/>
      <c r="GC279" s="307"/>
      <c r="GD279" s="307"/>
      <c r="GE279" s="307"/>
      <c r="GF279" s="307"/>
      <c r="GG279" s="307"/>
      <c r="GH279" s="307"/>
      <c r="GI279" s="307"/>
      <c r="GJ279" s="307"/>
      <c r="GK279" s="307"/>
      <c r="GL279" s="307"/>
      <c r="GM279" s="307"/>
      <c r="GN279" s="307"/>
      <c r="GO279" s="307"/>
      <c r="GP279" s="307"/>
      <c r="GQ279" s="307"/>
      <c r="GR279" s="307"/>
      <c r="GS279" s="307"/>
      <c r="GT279" s="307"/>
      <c r="GU279" s="307"/>
      <c r="GV279" s="307"/>
      <c r="GW279" s="307"/>
      <c r="GX279" s="307"/>
      <c r="GY279" s="307"/>
      <c r="GZ279" s="307"/>
      <c r="HA279" s="307"/>
      <c r="HB279" s="307"/>
      <c r="HC279" s="307"/>
      <c r="HD279" s="307"/>
      <c r="HE279" s="307"/>
      <c r="HF279" s="307"/>
      <c r="HG279" s="307"/>
      <c r="HH279" s="307"/>
      <c r="HI279" s="307"/>
      <c r="HJ279" s="307"/>
      <c r="HK279" s="307"/>
      <c r="HL279" s="307"/>
      <c r="HM279" s="307"/>
      <c r="HN279" s="307"/>
      <c r="HO279" s="307"/>
      <c r="HP279" s="307"/>
      <c r="HQ279" s="307"/>
      <c r="HR279" s="307"/>
      <c r="HS279" s="307"/>
      <c r="HT279" s="307"/>
      <c r="HU279" s="307"/>
      <c r="HV279" s="307"/>
      <c r="HW279" s="307"/>
      <c r="HX279" s="307"/>
      <c r="HY279" s="307"/>
      <c r="HZ279" s="307"/>
      <c r="IA279" s="307"/>
      <c r="IB279" s="307"/>
      <c r="IC279" s="307"/>
      <c r="ID279" s="307"/>
      <c r="IE279" s="307"/>
      <c r="IF279" s="307"/>
      <c r="IG279" s="307"/>
      <c r="IH279" s="307"/>
      <c r="II279" s="307"/>
      <c r="IJ279" s="307"/>
      <c r="IK279" s="307"/>
      <c r="IL279" s="307"/>
      <c r="IM279" s="307"/>
      <c r="IN279" s="307"/>
      <c r="IO279" s="307"/>
      <c r="IP279" s="307"/>
      <c r="IQ279" s="307"/>
      <c r="IR279" s="307"/>
      <c r="IS279" s="307"/>
      <c r="IT279" s="307"/>
      <c r="IU279" s="307"/>
      <c r="IV279" s="307"/>
      <c r="IW279" s="307"/>
      <c r="IX279" s="307"/>
      <c r="IY279" s="307"/>
      <c r="IZ279" s="307"/>
      <c r="JA279" s="307"/>
      <c r="JB279" s="307"/>
      <c r="JC279" s="307"/>
      <c r="JD279" s="307"/>
      <c r="JE279" s="307"/>
      <c r="JF279" s="307"/>
      <c r="JG279" s="307"/>
      <c r="JH279" s="307"/>
      <c r="JI279" s="307"/>
      <c r="JJ279" s="307"/>
      <c r="JK279" s="307"/>
      <c r="JL279" s="307"/>
      <c r="JM279" s="307"/>
      <c r="JN279" s="307"/>
      <c r="JO279" s="307"/>
      <c r="JP279" s="307"/>
      <c r="JQ279" s="307"/>
      <c r="JR279" s="307"/>
      <c r="JS279" s="307"/>
      <c r="JT279" s="307"/>
      <c r="JU279" s="307"/>
      <c r="JV279" s="307"/>
      <c r="JW279" s="307"/>
      <c r="JX279" s="307"/>
      <c r="JY279" s="307"/>
      <c r="JZ279" s="307"/>
      <c r="KA279" s="307"/>
      <c r="KB279" s="307"/>
      <c r="KC279" s="307"/>
      <c r="KD279" s="307"/>
      <c r="KE279" s="307"/>
      <c r="KF279" s="307"/>
      <c r="KG279" s="307"/>
      <c r="KH279" s="307"/>
      <c r="KI279" s="307"/>
      <c r="KJ279" s="307"/>
      <c r="KK279" s="307"/>
      <c r="KL279" s="307"/>
      <c r="KM279" s="307"/>
      <c r="KN279" s="307"/>
      <c r="KO279" s="307"/>
      <c r="KP279" s="307"/>
      <c r="KQ279" s="307"/>
      <c r="KR279" s="307"/>
      <c r="KS279" s="307"/>
      <c r="KT279" s="307"/>
    </row>
    <row r="280" spans="14:306" s="56" customFormat="1" ht="15" customHeight="1">
      <c r="N280" s="341"/>
      <c r="O280" s="330"/>
      <c r="P280" s="330"/>
      <c r="Q280" s="330"/>
      <c r="R280" s="330"/>
      <c r="S280" s="330"/>
      <c r="T280" s="330"/>
      <c r="U280" s="330"/>
      <c r="W280" s="330"/>
      <c r="X280" s="330"/>
      <c r="Y280" s="330"/>
      <c r="Z280" s="330"/>
      <c r="AA280" s="330"/>
      <c r="AB280" s="330"/>
      <c r="AC280" s="330"/>
      <c r="AD280" s="330"/>
      <c r="AE280" s="330"/>
      <c r="AG280" s="354">
        <v>6</v>
      </c>
      <c r="AH280" s="354"/>
      <c r="AI280" s="356" t="s">
        <v>173</v>
      </c>
      <c r="AJ280" s="356" t="s">
        <v>109</v>
      </c>
      <c r="AK280" s="359">
        <v>8</v>
      </c>
      <c r="AL280" s="356" t="s">
        <v>72</v>
      </c>
      <c r="AM280" s="356" t="s">
        <v>81</v>
      </c>
      <c r="AN280" s="356" t="s">
        <v>76</v>
      </c>
      <c r="AO280" s="359">
        <v>7</v>
      </c>
      <c r="AP280" s="359">
        <v>8</v>
      </c>
      <c r="AQ280" s="356" t="s">
        <v>66</v>
      </c>
      <c r="AR280" s="356" t="s">
        <v>72</v>
      </c>
      <c r="AS280" s="356" t="s">
        <v>68</v>
      </c>
      <c r="AT280" s="356" t="s">
        <v>322</v>
      </c>
      <c r="AU280" s="356"/>
      <c r="AV280" s="359">
        <v>8</v>
      </c>
      <c r="AW280" s="359">
        <v>12</v>
      </c>
      <c r="AX280" s="359">
        <v>6</v>
      </c>
      <c r="AY280" s="303">
        <f t="shared" si="109"/>
        <v>10</v>
      </c>
      <c r="AZ280" s="303">
        <f t="shared" si="110"/>
        <v>5</v>
      </c>
      <c r="BA280" s="303">
        <f t="shared" si="111"/>
        <v>9</v>
      </c>
      <c r="BB280" s="303">
        <f t="shared" si="112"/>
        <v>9</v>
      </c>
      <c r="BC280" s="303">
        <f t="shared" si="113"/>
        <v>22</v>
      </c>
      <c r="BD280" s="303">
        <f t="shared" si="114"/>
        <v>17</v>
      </c>
      <c r="BE280" s="303">
        <f t="shared" si="115"/>
        <v>8</v>
      </c>
      <c r="BF280" s="303">
        <f t="shared" si="116"/>
        <v>9</v>
      </c>
      <c r="BG280" s="303">
        <f t="shared" si="117"/>
        <v>10</v>
      </c>
      <c r="BH280" s="303"/>
      <c r="BI280" s="303">
        <f t="shared" si="118"/>
        <v>9</v>
      </c>
      <c r="BJ280" s="303">
        <f t="shared" si="119"/>
        <v>12</v>
      </c>
      <c r="BK280" s="303">
        <f t="shared" si="120"/>
        <v>40</v>
      </c>
      <c r="BL280" s="303">
        <f t="shared" si="121"/>
        <v>9</v>
      </c>
      <c r="BM280" s="303">
        <f t="shared" si="122"/>
        <v>13</v>
      </c>
      <c r="BN280" s="303">
        <f t="shared" si="123"/>
        <v>7</v>
      </c>
      <c r="CB280" s="307"/>
      <c r="CC280" s="307"/>
      <c r="CD280" s="307"/>
      <c r="CE280" s="307"/>
      <c r="CF280" s="307"/>
      <c r="CG280" s="307"/>
      <c r="CH280" s="307"/>
      <c r="CI280" s="307"/>
      <c r="CJ280" s="307"/>
      <c r="CK280" s="307"/>
      <c r="CL280" s="307"/>
      <c r="CM280" s="307"/>
      <c r="CN280" s="307"/>
      <c r="CO280" s="307"/>
      <c r="CP280" s="307"/>
      <c r="CQ280" s="307"/>
      <c r="CR280" s="307"/>
      <c r="CS280" s="307"/>
      <c r="CT280" s="307"/>
      <c r="CU280" s="307"/>
      <c r="CV280" s="307"/>
      <c r="CW280" s="307"/>
      <c r="CX280" s="307"/>
      <c r="CY280" s="307"/>
      <c r="CZ280" s="307"/>
      <c r="DA280" s="307"/>
      <c r="DB280" s="307"/>
      <c r="DC280" s="307"/>
      <c r="DD280" s="307"/>
      <c r="DE280" s="307"/>
      <c r="DF280" s="307"/>
      <c r="DG280" s="307"/>
      <c r="DH280" s="307"/>
      <c r="DI280" s="390"/>
      <c r="DJ280" s="390"/>
      <c r="DK280" s="307"/>
      <c r="DL280" s="307"/>
      <c r="DM280" s="307"/>
      <c r="DN280" s="307"/>
      <c r="DO280" s="307"/>
      <c r="DP280" s="307"/>
      <c r="DQ280" s="307"/>
      <c r="DR280" s="307"/>
      <c r="DS280" s="307"/>
      <c r="DT280" s="307"/>
      <c r="DU280" s="307"/>
      <c r="DV280" s="307"/>
      <c r="DW280" s="307"/>
      <c r="DX280" s="307"/>
      <c r="DY280" s="307"/>
      <c r="DZ280" s="307"/>
      <c r="EA280" s="307"/>
      <c r="EB280" s="307"/>
      <c r="EC280" s="307"/>
      <c r="ED280" s="307"/>
      <c r="EE280" s="307"/>
      <c r="EF280" s="307"/>
      <c r="EG280" s="307"/>
      <c r="EH280" s="307"/>
      <c r="EI280" s="307"/>
      <c r="EJ280" s="307"/>
      <c r="EK280" s="307"/>
      <c r="EL280" s="307"/>
      <c r="EM280" s="307"/>
      <c r="EN280" s="307"/>
      <c r="EO280" s="307"/>
      <c r="EP280" s="307"/>
      <c r="EQ280" s="307"/>
      <c r="ER280" s="307"/>
      <c r="ES280" s="307"/>
      <c r="ET280" s="307"/>
      <c r="EU280" s="390"/>
      <c r="EV280" s="390"/>
      <c r="EW280" s="307"/>
      <c r="EX280" s="307"/>
      <c r="EY280" s="307"/>
      <c r="EZ280" s="307"/>
      <c r="FA280" s="307"/>
      <c r="FB280" s="307"/>
      <c r="FC280" s="307"/>
      <c r="FD280" s="307"/>
      <c r="FE280" s="307"/>
      <c r="FF280" s="307"/>
      <c r="FG280" s="307"/>
      <c r="FH280" s="307"/>
      <c r="FI280" s="307"/>
      <c r="FJ280" s="307"/>
      <c r="FK280" s="307"/>
      <c r="FL280" s="307"/>
      <c r="FM280" s="307"/>
      <c r="FN280" s="307"/>
      <c r="FO280" s="307"/>
      <c r="FP280" s="307"/>
      <c r="FQ280" s="307"/>
      <c r="FR280" s="307"/>
      <c r="FS280" s="307"/>
      <c r="FT280" s="307"/>
      <c r="FU280" s="307"/>
      <c r="FV280" s="307"/>
      <c r="FW280" s="307"/>
      <c r="FX280" s="307"/>
      <c r="FY280" s="307"/>
      <c r="FZ280" s="307"/>
      <c r="GA280" s="307"/>
      <c r="GB280" s="307"/>
      <c r="GC280" s="307"/>
      <c r="GD280" s="307"/>
      <c r="GE280" s="307"/>
      <c r="GF280" s="307"/>
      <c r="GG280" s="307"/>
      <c r="GH280" s="307"/>
      <c r="GI280" s="307"/>
      <c r="GJ280" s="307"/>
      <c r="GK280" s="307"/>
      <c r="GL280" s="307"/>
      <c r="GM280" s="307"/>
      <c r="GN280" s="307"/>
      <c r="GO280" s="307"/>
      <c r="GP280" s="307"/>
      <c r="GQ280" s="307"/>
      <c r="GR280" s="307"/>
      <c r="GS280" s="307"/>
      <c r="GT280" s="307"/>
      <c r="GU280" s="307"/>
      <c r="GV280" s="307"/>
      <c r="GW280" s="307"/>
      <c r="GX280" s="307"/>
      <c r="GY280" s="307"/>
      <c r="GZ280" s="307"/>
      <c r="HA280" s="307"/>
      <c r="HB280" s="307"/>
      <c r="HC280" s="307"/>
      <c r="HD280" s="307"/>
      <c r="HE280" s="307"/>
      <c r="HF280" s="307"/>
      <c r="HG280" s="307"/>
      <c r="HH280" s="307"/>
      <c r="HI280" s="307"/>
      <c r="HJ280" s="307"/>
      <c r="HK280" s="307"/>
      <c r="HL280" s="307"/>
      <c r="HM280" s="307"/>
      <c r="HN280" s="307"/>
      <c r="HO280" s="307"/>
      <c r="HP280" s="307"/>
      <c r="HQ280" s="307"/>
      <c r="HR280" s="307"/>
      <c r="HS280" s="307"/>
      <c r="HT280" s="307"/>
      <c r="HU280" s="307"/>
      <c r="HV280" s="307"/>
      <c r="HW280" s="307"/>
      <c r="HX280" s="307"/>
      <c r="HY280" s="307"/>
      <c r="HZ280" s="307"/>
      <c r="IA280" s="307"/>
      <c r="IB280" s="307"/>
      <c r="IC280" s="307"/>
      <c r="ID280" s="307"/>
      <c r="IE280" s="307"/>
      <c r="IF280" s="307"/>
      <c r="IG280" s="307"/>
      <c r="IH280" s="307"/>
      <c r="II280" s="307"/>
      <c r="IJ280" s="307"/>
      <c r="IK280" s="307"/>
      <c r="IL280" s="307"/>
      <c r="IM280" s="307"/>
      <c r="IN280" s="307"/>
      <c r="IO280" s="307"/>
      <c r="IP280" s="307"/>
      <c r="IQ280" s="307"/>
      <c r="IR280" s="307"/>
      <c r="IS280" s="307"/>
      <c r="IT280" s="307"/>
      <c r="IU280" s="307"/>
      <c r="IV280" s="307"/>
      <c r="IW280" s="307"/>
      <c r="IX280" s="307"/>
      <c r="IY280" s="307"/>
      <c r="IZ280" s="307"/>
      <c r="JA280" s="307"/>
      <c r="JB280" s="307"/>
      <c r="JC280" s="307"/>
      <c r="JD280" s="307"/>
      <c r="JE280" s="307"/>
      <c r="JF280" s="307"/>
      <c r="JG280" s="307"/>
      <c r="JH280" s="307"/>
      <c r="JI280" s="307"/>
      <c r="JJ280" s="307"/>
      <c r="JK280" s="307"/>
      <c r="JL280" s="307"/>
      <c r="JM280" s="307"/>
      <c r="JN280" s="307"/>
      <c r="JO280" s="307"/>
      <c r="JP280" s="307"/>
      <c r="JQ280" s="307"/>
      <c r="JR280" s="307"/>
      <c r="JS280" s="307"/>
      <c r="JT280" s="307"/>
      <c r="JU280" s="307"/>
      <c r="JV280" s="307"/>
      <c r="JW280" s="307"/>
      <c r="JX280" s="307"/>
      <c r="JY280" s="307"/>
      <c r="JZ280" s="307"/>
      <c r="KA280" s="307"/>
      <c r="KB280" s="307"/>
      <c r="KC280" s="307"/>
      <c r="KD280" s="307"/>
      <c r="KE280" s="307"/>
      <c r="KF280" s="307"/>
      <c r="KG280" s="307"/>
      <c r="KH280" s="307"/>
      <c r="KI280" s="307"/>
      <c r="KJ280" s="307"/>
      <c r="KK280" s="307"/>
      <c r="KL280" s="307"/>
      <c r="KM280" s="307"/>
      <c r="KN280" s="307"/>
      <c r="KO280" s="307"/>
      <c r="KP280" s="307"/>
      <c r="KQ280" s="307"/>
      <c r="KR280" s="307"/>
      <c r="KS280" s="307"/>
      <c r="KT280" s="307"/>
    </row>
    <row r="281" spans="14:306" s="56" customFormat="1" ht="15" customHeight="1">
      <c r="N281" s="341"/>
      <c r="O281" s="330"/>
      <c r="P281" s="330"/>
      <c r="Q281" s="330"/>
      <c r="R281" s="330"/>
      <c r="S281" s="330"/>
      <c r="T281" s="330"/>
      <c r="U281" s="330"/>
      <c r="W281" s="330"/>
      <c r="X281" s="330"/>
      <c r="Y281" s="330"/>
      <c r="Z281" s="330"/>
      <c r="AA281" s="330"/>
      <c r="AB281" s="330"/>
      <c r="AC281" s="330"/>
      <c r="AD281" s="330"/>
      <c r="AE281" s="330"/>
      <c r="AG281" s="354">
        <v>7</v>
      </c>
      <c r="AH281" s="354"/>
      <c r="AI281" s="356" t="s">
        <v>206</v>
      </c>
      <c r="AJ281" s="356" t="s">
        <v>58</v>
      </c>
      <c r="AK281" s="359">
        <v>9</v>
      </c>
      <c r="AL281" s="359">
        <v>9</v>
      </c>
      <c r="AM281" s="356" t="s">
        <v>84</v>
      </c>
      <c r="AN281" s="356" t="s">
        <v>79</v>
      </c>
      <c r="AO281" s="356" t="s">
        <v>66</v>
      </c>
      <c r="AP281" s="359">
        <v>9</v>
      </c>
      <c r="AQ281" s="359">
        <v>10</v>
      </c>
      <c r="AR281" s="356" t="s">
        <v>113</v>
      </c>
      <c r="AS281" s="356" t="s">
        <v>156</v>
      </c>
      <c r="AT281" s="356" t="s">
        <v>339</v>
      </c>
      <c r="AU281" s="356"/>
      <c r="AV281" s="359">
        <v>9</v>
      </c>
      <c r="AW281" s="356" t="s">
        <v>85</v>
      </c>
      <c r="AX281" s="359">
        <v>7</v>
      </c>
      <c r="AY281" s="303">
        <f t="shared" si="109"/>
        <v>13</v>
      </c>
      <c r="AZ281" s="303">
        <f t="shared" si="110"/>
        <v>7</v>
      </c>
      <c r="BA281" s="303">
        <f t="shared" si="111"/>
        <v>10</v>
      </c>
      <c r="BB281" s="303">
        <f t="shared" si="112"/>
        <v>10</v>
      </c>
      <c r="BC281" s="303">
        <f t="shared" si="113"/>
        <v>25</v>
      </c>
      <c r="BD281" s="303">
        <f t="shared" si="114"/>
        <v>19</v>
      </c>
      <c r="BE281" s="303">
        <f t="shared" si="115"/>
        <v>10</v>
      </c>
      <c r="BF281" s="303">
        <f t="shared" si="116"/>
        <v>10</v>
      </c>
      <c r="BG281" s="303">
        <f t="shared" si="117"/>
        <v>11</v>
      </c>
      <c r="BH281" s="303"/>
      <c r="BI281" s="303">
        <f t="shared" si="118"/>
        <v>11</v>
      </c>
      <c r="BJ281" s="303">
        <f t="shared" si="119"/>
        <v>14</v>
      </c>
      <c r="BK281" s="303">
        <f t="shared" si="120"/>
        <v>45</v>
      </c>
      <c r="BL281" s="303">
        <f t="shared" si="121"/>
        <v>10</v>
      </c>
      <c r="BM281" s="303">
        <f t="shared" si="122"/>
        <v>15</v>
      </c>
      <c r="BN281" s="303">
        <f t="shared" si="123"/>
        <v>8</v>
      </c>
      <c r="CB281" s="307"/>
      <c r="CC281" s="307"/>
      <c r="CD281" s="307"/>
      <c r="CE281" s="307"/>
      <c r="CF281" s="307"/>
      <c r="CG281" s="307"/>
      <c r="CH281" s="307"/>
      <c r="CI281" s="307"/>
      <c r="CJ281" s="307"/>
      <c r="CK281" s="307"/>
      <c r="CL281" s="307"/>
      <c r="CM281" s="307"/>
      <c r="CN281" s="307"/>
      <c r="CO281" s="307"/>
      <c r="CP281" s="307"/>
      <c r="CQ281" s="307"/>
      <c r="CR281" s="307"/>
      <c r="CS281" s="307"/>
      <c r="CT281" s="307"/>
      <c r="CU281" s="307"/>
      <c r="CV281" s="307"/>
      <c r="CW281" s="307"/>
      <c r="CX281" s="307"/>
      <c r="CY281" s="307"/>
      <c r="CZ281" s="307"/>
      <c r="DA281" s="307"/>
      <c r="DB281" s="307"/>
      <c r="DC281" s="307"/>
      <c r="DD281" s="307"/>
      <c r="DE281" s="307"/>
      <c r="DF281" s="307"/>
      <c r="DG281" s="307"/>
      <c r="DH281" s="307"/>
      <c r="DI281" s="390"/>
      <c r="DJ281" s="390"/>
      <c r="DK281" s="307"/>
      <c r="DL281" s="307"/>
      <c r="DM281" s="307"/>
      <c r="DN281" s="307"/>
      <c r="DO281" s="307"/>
      <c r="DP281" s="307"/>
      <c r="DQ281" s="307"/>
      <c r="DR281" s="307"/>
      <c r="DS281" s="307"/>
      <c r="DT281" s="307"/>
      <c r="DU281" s="307"/>
      <c r="DV281" s="307"/>
      <c r="DW281" s="307"/>
      <c r="DX281" s="307"/>
      <c r="DY281" s="307"/>
      <c r="DZ281" s="307"/>
      <c r="EA281" s="307"/>
      <c r="EB281" s="307"/>
      <c r="EC281" s="307"/>
      <c r="ED281" s="307"/>
      <c r="EE281" s="307"/>
      <c r="EF281" s="307"/>
      <c r="EG281" s="307"/>
      <c r="EH281" s="307"/>
      <c r="EI281" s="307"/>
      <c r="EJ281" s="307"/>
      <c r="EK281" s="307"/>
      <c r="EL281" s="307"/>
      <c r="EM281" s="307"/>
      <c r="EN281" s="307"/>
      <c r="EO281" s="307"/>
      <c r="EP281" s="307"/>
      <c r="EQ281" s="307"/>
      <c r="ER281" s="307"/>
      <c r="ES281" s="307"/>
      <c r="ET281" s="307"/>
      <c r="EU281" s="390"/>
      <c r="EV281" s="390"/>
      <c r="EW281" s="307"/>
      <c r="EX281" s="307"/>
      <c r="EY281" s="307"/>
      <c r="EZ281" s="307"/>
      <c r="FA281" s="307"/>
      <c r="FB281" s="307"/>
      <c r="FC281" s="307"/>
      <c r="FD281" s="307"/>
      <c r="FE281" s="307"/>
      <c r="FF281" s="307"/>
      <c r="FG281" s="307"/>
      <c r="FH281" s="307"/>
      <c r="FI281" s="307"/>
      <c r="FJ281" s="307"/>
      <c r="FK281" s="307"/>
      <c r="FL281" s="307"/>
      <c r="FM281" s="307"/>
      <c r="FN281" s="307"/>
      <c r="FO281" s="307"/>
      <c r="FP281" s="307"/>
      <c r="FQ281" s="307"/>
      <c r="FR281" s="307"/>
      <c r="FS281" s="307"/>
      <c r="FT281" s="307"/>
      <c r="FU281" s="307"/>
      <c r="FV281" s="307"/>
      <c r="FW281" s="307"/>
      <c r="FX281" s="307"/>
      <c r="FY281" s="307"/>
      <c r="FZ281" s="307"/>
      <c r="GA281" s="307"/>
      <c r="GB281" s="307"/>
      <c r="GC281" s="307"/>
      <c r="GD281" s="307"/>
      <c r="GE281" s="307"/>
      <c r="GF281" s="307"/>
      <c r="GG281" s="307"/>
      <c r="GH281" s="307"/>
      <c r="GI281" s="307"/>
      <c r="GJ281" s="307"/>
      <c r="GK281" s="307"/>
      <c r="GL281" s="307"/>
      <c r="GM281" s="307"/>
      <c r="GN281" s="307"/>
      <c r="GO281" s="307"/>
      <c r="GP281" s="307"/>
      <c r="GQ281" s="307"/>
      <c r="GR281" s="307"/>
      <c r="GS281" s="307"/>
      <c r="GT281" s="307"/>
      <c r="GU281" s="307"/>
      <c r="GV281" s="307"/>
      <c r="GW281" s="307"/>
      <c r="GX281" s="307"/>
      <c r="GY281" s="307"/>
      <c r="GZ281" s="307"/>
      <c r="HA281" s="307"/>
      <c r="HB281" s="307"/>
      <c r="HC281" s="307"/>
      <c r="HD281" s="307"/>
      <c r="HE281" s="307"/>
      <c r="HF281" s="307"/>
      <c r="HG281" s="307"/>
      <c r="HH281" s="307"/>
      <c r="HI281" s="307"/>
      <c r="HJ281" s="307"/>
      <c r="HK281" s="307"/>
      <c r="HL281" s="307"/>
      <c r="HM281" s="307"/>
      <c r="HN281" s="307"/>
      <c r="HO281" s="307"/>
      <c r="HP281" s="307"/>
      <c r="HQ281" s="307"/>
      <c r="HR281" s="307"/>
      <c r="HS281" s="307"/>
      <c r="HT281" s="307"/>
      <c r="HU281" s="307"/>
      <c r="HV281" s="307"/>
      <c r="HW281" s="307"/>
      <c r="HX281" s="307"/>
      <c r="HY281" s="307"/>
      <c r="HZ281" s="307"/>
      <c r="IA281" s="307"/>
      <c r="IB281" s="307"/>
      <c r="IC281" s="307"/>
      <c r="ID281" s="307"/>
      <c r="IE281" s="307"/>
      <c r="IF281" s="307"/>
      <c r="IG281" s="307"/>
      <c r="IH281" s="307"/>
      <c r="II281" s="307"/>
      <c r="IJ281" s="307"/>
      <c r="IK281" s="307"/>
      <c r="IL281" s="307"/>
      <c r="IM281" s="307"/>
      <c r="IN281" s="307"/>
      <c r="IO281" s="307"/>
      <c r="IP281" s="307"/>
      <c r="IQ281" s="307"/>
      <c r="IR281" s="307"/>
      <c r="IS281" s="307"/>
      <c r="IT281" s="307"/>
      <c r="IU281" s="307"/>
      <c r="IV281" s="307"/>
      <c r="IW281" s="307"/>
      <c r="IX281" s="307"/>
      <c r="IY281" s="307"/>
      <c r="IZ281" s="307"/>
      <c r="JA281" s="307"/>
      <c r="JB281" s="307"/>
      <c r="JC281" s="307"/>
      <c r="JD281" s="307"/>
      <c r="JE281" s="307"/>
      <c r="JF281" s="307"/>
      <c r="JG281" s="307"/>
      <c r="JH281" s="307"/>
      <c r="JI281" s="307"/>
      <c r="JJ281" s="307"/>
      <c r="JK281" s="307"/>
      <c r="JL281" s="307"/>
      <c r="JM281" s="307"/>
      <c r="JN281" s="307"/>
      <c r="JO281" s="307"/>
      <c r="JP281" s="307"/>
      <c r="JQ281" s="307"/>
      <c r="JR281" s="307"/>
      <c r="JS281" s="307"/>
      <c r="JT281" s="307"/>
      <c r="JU281" s="307"/>
      <c r="JV281" s="307"/>
      <c r="JW281" s="307"/>
      <c r="JX281" s="307"/>
      <c r="JY281" s="307"/>
      <c r="JZ281" s="307"/>
      <c r="KA281" s="307"/>
      <c r="KB281" s="307"/>
      <c r="KC281" s="307"/>
      <c r="KD281" s="307"/>
      <c r="KE281" s="307"/>
      <c r="KF281" s="307"/>
      <c r="KG281" s="307"/>
      <c r="KH281" s="307"/>
      <c r="KI281" s="307"/>
      <c r="KJ281" s="307"/>
      <c r="KK281" s="307"/>
      <c r="KL281" s="307"/>
      <c r="KM281" s="307"/>
      <c r="KN281" s="307"/>
      <c r="KO281" s="307"/>
      <c r="KP281" s="307"/>
      <c r="KQ281" s="307"/>
      <c r="KR281" s="307"/>
      <c r="KS281" s="307"/>
      <c r="KT281" s="307"/>
    </row>
    <row r="282" spans="14:306" s="56" customFormat="1" ht="15" customHeight="1">
      <c r="N282" s="341"/>
      <c r="O282" s="330"/>
      <c r="P282" s="330"/>
      <c r="Q282" s="330"/>
      <c r="R282" s="330"/>
      <c r="S282" s="330"/>
      <c r="T282" s="330"/>
      <c r="U282" s="330"/>
      <c r="W282" s="330"/>
      <c r="X282" s="330"/>
      <c r="Y282" s="330"/>
      <c r="Z282" s="330"/>
      <c r="AA282" s="330"/>
      <c r="AB282" s="330"/>
      <c r="AC282" s="330"/>
      <c r="AD282" s="330"/>
      <c r="AE282" s="330"/>
      <c r="AG282" s="354">
        <v>8</v>
      </c>
      <c r="AH282" s="354"/>
      <c r="AI282" s="356" t="s">
        <v>244</v>
      </c>
      <c r="AJ282" s="356" t="s">
        <v>72</v>
      </c>
      <c r="AK282" s="359">
        <v>10</v>
      </c>
      <c r="AL282" s="356" t="s">
        <v>68</v>
      </c>
      <c r="AM282" s="356" t="s">
        <v>126</v>
      </c>
      <c r="AN282" s="356" t="s">
        <v>82</v>
      </c>
      <c r="AO282" s="359">
        <v>10</v>
      </c>
      <c r="AP282" s="356" t="s">
        <v>68</v>
      </c>
      <c r="AQ282" s="356" t="s">
        <v>71</v>
      </c>
      <c r="AR282" s="356" t="s">
        <v>71</v>
      </c>
      <c r="AS282" s="356" t="s">
        <v>157</v>
      </c>
      <c r="AT282" s="356" t="s">
        <v>120</v>
      </c>
      <c r="AU282" s="356"/>
      <c r="AV282" s="359">
        <v>10</v>
      </c>
      <c r="AW282" s="359">
        <v>15</v>
      </c>
      <c r="AX282" s="359">
        <v>8</v>
      </c>
      <c r="AY282" s="303">
        <f t="shared" si="109"/>
        <v>16</v>
      </c>
      <c r="AZ282" s="303">
        <f t="shared" si="110"/>
        <v>9</v>
      </c>
      <c r="BA282" s="303">
        <f t="shared" si="111"/>
        <v>11</v>
      </c>
      <c r="BB282" s="303">
        <f t="shared" si="112"/>
        <v>12</v>
      </c>
      <c r="BC282" s="303">
        <f t="shared" si="113"/>
        <v>27</v>
      </c>
      <c r="BD282" s="303">
        <f t="shared" si="114"/>
        <v>21</v>
      </c>
      <c r="BE282" s="303">
        <f t="shared" si="115"/>
        <v>11</v>
      </c>
      <c r="BF282" s="303">
        <f t="shared" si="116"/>
        <v>12</v>
      </c>
      <c r="BG282" s="303">
        <f t="shared" si="117"/>
        <v>13</v>
      </c>
      <c r="BH282" s="303"/>
      <c r="BI282" s="303">
        <f t="shared" si="118"/>
        <v>13</v>
      </c>
      <c r="BJ282" s="303">
        <f t="shared" si="119"/>
        <v>16</v>
      </c>
      <c r="BK282" s="303">
        <f t="shared" si="120"/>
        <v>51</v>
      </c>
      <c r="BL282" s="303">
        <f t="shared" si="121"/>
        <v>11</v>
      </c>
      <c r="BM282" s="303">
        <f t="shared" si="122"/>
        <v>16</v>
      </c>
      <c r="BN282" s="303">
        <f t="shared" si="123"/>
        <v>9</v>
      </c>
      <c r="CB282" s="307"/>
      <c r="CC282" s="307"/>
      <c r="CD282" s="307"/>
      <c r="CE282" s="307"/>
      <c r="CF282" s="307"/>
      <c r="CG282" s="307"/>
      <c r="CH282" s="307"/>
      <c r="CI282" s="307"/>
      <c r="CJ282" s="307"/>
      <c r="CK282" s="307"/>
      <c r="CL282" s="307"/>
      <c r="CM282" s="307"/>
      <c r="CN282" s="307"/>
      <c r="CO282" s="307"/>
      <c r="CP282" s="307"/>
      <c r="CQ282" s="307"/>
      <c r="CR282" s="307"/>
      <c r="CS282" s="307"/>
      <c r="CT282" s="307"/>
      <c r="CU282" s="307"/>
      <c r="CV282" s="307"/>
      <c r="CW282" s="307"/>
      <c r="CX282" s="307"/>
      <c r="CY282" s="307"/>
      <c r="CZ282" s="307"/>
      <c r="DA282" s="307"/>
      <c r="DB282" s="307"/>
      <c r="DC282" s="307"/>
      <c r="DD282" s="307"/>
      <c r="DE282" s="307"/>
      <c r="DF282" s="307"/>
      <c r="DG282" s="307"/>
      <c r="DH282" s="307"/>
      <c r="DI282" s="390"/>
      <c r="DJ282" s="390"/>
      <c r="DK282" s="307"/>
      <c r="DL282" s="307"/>
      <c r="DM282" s="307"/>
      <c r="DN282" s="307"/>
      <c r="DO282" s="307"/>
      <c r="DP282" s="307"/>
      <c r="DQ282" s="307"/>
      <c r="DR282" s="307"/>
      <c r="DS282" s="307"/>
      <c r="DT282" s="307"/>
      <c r="DU282" s="307"/>
      <c r="DV282" s="307"/>
      <c r="DW282" s="307"/>
      <c r="DX282" s="307"/>
      <c r="DY282" s="307"/>
      <c r="DZ282" s="307"/>
      <c r="EA282" s="307"/>
      <c r="EB282" s="307"/>
      <c r="EC282" s="307"/>
      <c r="ED282" s="307"/>
      <c r="EE282" s="307"/>
      <c r="EF282" s="307"/>
      <c r="EG282" s="307"/>
      <c r="EH282" s="307"/>
      <c r="EI282" s="307"/>
      <c r="EJ282" s="307"/>
      <c r="EK282" s="307"/>
      <c r="EL282" s="307"/>
      <c r="EM282" s="307"/>
      <c r="EN282" s="307"/>
      <c r="EO282" s="307"/>
      <c r="EP282" s="307"/>
      <c r="EQ282" s="307"/>
      <c r="ER282" s="307"/>
      <c r="ES282" s="307"/>
      <c r="ET282" s="307"/>
      <c r="EU282" s="390"/>
      <c r="EV282" s="390"/>
      <c r="EW282" s="307"/>
      <c r="EX282" s="307"/>
      <c r="EY282" s="307"/>
      <c r="EZ282" s="307"/>
      <c r="FA282" s="307"/>
      <c r="FB282" s="307"/>
      <c r="FC282" s="307"/>
      <c r="FD282" s="307"/>
      <c r="FE282" s="307"/>
      <c r="FF282" s="307"/>
      <c r="FG282" s="307"/>
      <c r="FH282" s="307"/>
      <c r="FI282" s="307"/>
      <c r="FJ282" s="307"/>
      <c r="FK282" s="307"/>
      <c r="FL282" s="307"/>
      <c r="FM282" s="307"/>
      <c r="FN282" s="307"/>
      <c r="FO282" s="307"/>
      <c r="FP282" s="307"/>
      <c r="FQ282" s="307"/>
      <c r="FR282" s="307"/>
      <c r="FS282" s="307"/>
      <c r="FT282" s="307"/>
      <c r="FU282" s="307"/>
      <c r="FV282" s="307"/>
      <c r="FW282" s="307"/>
      <c r="FX282" s="307"/>
      <c r="FY282" s="307"/>
      <c r="FZ282" s="307"/>
      <c r="GA282" s="307"/>
      <c r="GB282" s="307"/>
      <c r="GC282" s="307"/>
      <c r="GD282" s="307"/>
      <c r="GE282" s="307"/>
      <c r="GF282" s="307"/>
      <c r="GG282" s="307"/>
      <c r="GH282" s="307"/>
      <c r="GI282" s="307"/>
      <c r="GJ282" s="307"/>
      <c r="GK282" s="307"/>
      <c r="GL282" s="307"/>
      <c r="GM282" s="307"/>
      <c r="GN282" s="307"/>
      <c r="GO282" s="307"/>
      <c r="GP282" s="307"/>
      <c r="GQ282" s="307"/>
      <c r="GR282" s="307"/>
      <c r="GS282" s="307"/>
      <c r="GT282" s="307"/>
      <c r="GU282" s="307"/>
      <c r="GV282" s="307"/>
      <c r="GW282" s="307"/>
      <c r="GX282" s="307"/>
      <c r="GY282" s="307"/>
      <c r="GZ282" s="307"/>
      <c r="HA282" s="307"/>
      <c r="HB282" s="307"/>
      <c r="HC282" s="307"/>
      <c r="HD282" s="307"/>
      <c r="HE282" s="307"/>
      <c r="HF282" s="307"/>
      <c r="HG282" s="307"/>
      <c r="HH282" s="307"/>
      <c r="HI282" s="307"/>
      <c r="HJ282" s="307"/>
      <c r="HK282" s="307"/>
      <c r="HL282" s="307"/>
      <c r="HM282" s="307"/>
      <c r="HN282" s="307"/>
      <c r="HO282" s="307"/>
      <c r="HP282" s="307"/>
      <c r="HQ282" s="307"/>
      <c r="HR282" s="307"/>
      <c r="HS282" s="307"/>
      <c r="HT282" s="307"/>
      <c r="HU282" s="307"/>
      <c r="HV282" s="307"/>
      <c r="HW282" s="307"/>
      <c r="HX282" s="307"/>
      <c r="HY282" s="307"/>
      <c r="HZ282" s="307"/>
      <c r="IA282" s="307"/>
      <c r="IB282" s="307"/>
      <c r="IC282" s="307"/>
      <c r="ID282" s="307"/>
      <c r="IE282" s="307"/>
      <c r="IF282" s="307"/>
      <c r="IG282" s="307"/>
      <c r="IH282" s="307"/>
      <c r="II282" s="307"/>
      <c r="IJ282" s="307"/>
      <c r="IK282" s="307"/>
      <c r="IL282" s="307"/>
      <c r="IM282" s="307"/>
      <c r="IN282" s="307"/>
      <c r="IO282" s="307"/>
      <c r="IP282" s="307"/>
      <c r="IQ282" s="307"/>
      <c r="IR282" s="307"/>
      <c r="IS282" s="307"/>
      <c r="IT282" s="307"/>
      <c r="IU282" s="307"/>
      <c r="IV282" s="307"/>
      <c r="IW282" s="307"/>
      <c r="IX282" s="307"/>
      <c r="IY282" s="307"/>
      <c r="IZ282" s="307"/>
      <c r="JA282" s="307"/>
      <c r="JB282" s="307"/>
      <c r="JC282" s="307"/>
      <c r="JD282" s="307"/>
      <c r="JE282" s="307"/>
      <c r="JF282" s="307"/>
      <c r="JG282" s="307"/>
      <c r="JH282" s="307"/>
      <c r="JI282" s="307"/>
      <c r="JJ282" s="307"/>
      <c r="JK282" s="307"/>
      <c r="JL282" s="307"/>
      <c r="JM282" s="307"/>
      <c r="JN282" s="307"/>
      <c r="JO282" s="307"/>
      <c r="JP282" s="307"/>
      <c r="JQ282" s="307"/>
      <c r="JR282" s="307"/>
      <c r="JS282" s="307"/>
      <c r="JT282" s="307"/>
      <c r="JU282" s="307"/>
      <c r="JV282" s="307"/>
      <c r="JW282" s="307"/>
      <c r="JX282" s="307"/>
      <c r="JY282" s="307"/>
      <c r="JZ282" s="307"/>
      <c r="KA282" s="307"/>
      <c r="KB282" s="307"/>
      <c r="KC282" s="307"/>
      <c r="KD282" s="307"/>
      <c r="KE282" s="307"/>
      <c r="KF282" s="307"/>
      <c r="KG282" s="307"/>
      <c r="KH282" s="307"/>
      <c r="KI282" s="307"/>
      <c r="KJ282" s="307"/>
      <c r="KK282" s="307"/>
      <c r="KL282" s="307"/>
      <c r="KM282" s="307"/>
      <c r="KN282" s="307"/>
      <c r="KO282" s="307"/>
      <c r="KP282" s="307"/>
      <c r="KQ282" s="307"/>
      <c r="KR282" s="307"/>
      <c r="KS282" s="307"/>
      <c r="KT282" s="307"/>
    </row>
    <row r="283" spans="14:306" s="56" customFormat="1" ht="15" customHeight="1">
      <c r="N283" s="341"/>
      <c r="O283" s="330"/>
      <c r="P283" s="330"/>
      <c r="Q283" s="330"/>
      <c r="R283" s="330"/>
      <c r="S283" s="330"/>
      <c r="T283" s="330"/>
      <c r="U283" s="330"/>
      <c r="W283" s="330"/>
      <c r="X283" s="330"/>
      <c r="Y283" s="330"/>
      <c r="Z283" s="330"/>
      <c r="AA283" s="330"/>
      <c r="AB283" s="330"/>
      <c r="AC283" s="330"/>
      <c r="AD283" s="330"/>
      <c r="AE283" s="330"/>
      <c r="AG283" s="354">
        <v>9</v>
      </c>
      <c r="AH283" s="354"/>
      <c r="AI283" s="356" t="s">
        <v>119</v>
      </c>
      <c r="AJ283" s="356" t="s">
        <v>113</v>
      </c>
      <c r="AK283" s="359">
        <v>11</v>
      </c>
      <c r="AL283" s="359">
        <v>12</v>
      </c>
      <c r="AM283" s="356" t="s">
        <v>129</v>
      </c>
      <c r="AN283" s="356" t="s">
        <v>138</v>
      </c>
      <c r="AO283" s="356" t="s">
        <v>71</v>
      </c>
      <c r="AP283" s="356" t="s">
        <v>156</v>
      </c>
      <c r="AQ283" s="359">
        <v>13</v>
      </c>
      <c r="AR283" s="356" t="s">
        <v>85</v>
      </c>
      <c r="AS283" s="356" t="s">
        <v>92</v>
      </c>
      <c r="AT283" s="356" t="s">
        <v>669</v>
      </c>
      <c r="AU283" s="356"/>
      <c r="AV283" s="359">
        <v>11</v>
      </c>
      <c r="AW283" s="359">
        <v>16</v>
      </c>
      <c r="AX283" s="359">
        <v>9</v>
      </c>
      <c r="AY283" s="303">
        <f t="shared" si="109"/>
        <v>19</v>
      </c>
      <c r="AZ283" s="303">
        <f t="shared" si="110"/>
        <v>11</v>
      </c>
      <c r="BA283" s="303">
        <f t="shared" si="111"/>
        <v>12</v>
      </c>
      <c r="BB283" s="303">
        <f t="shared" si="112"/>
        <v>13</v>
      </c>
      <c r="BC283" s="303">
        <f t="shared" si="113"/>
        <v>30</v>
      </c>
      <c r="BD283" s="303">
        <f t="shared" si="114"/>
        <v>23</v>
      </c>
      <c r="BE283" s="303">
        <f t="shared" si="115"/>
        <v>13</v>
      </c>
      <c r="BF283" s="303">
        <f t="shared" si="116"/>
        <v>14</v>
      </c>
      <c r="BG283" s="303">
        <f t="shared" si="117"/>
        <v>14</v>
      </c>
      <c r="BH283" s="303"/>
      <c r="BI283" s="303">
        <f t="shared" si="118"/>
        <v>15</v>
      </c>
      <c r="BJ283" s="303">
        <f t="shared" si="119"/>
        <v>18</v>
      </c>
      <c r="BK283" s="303">
        <f t="shared" si="120"/>
        <v>56</v>
      </c>
      <c r="BL283" s="303">
        <f t="shared" si="121"/>
        <v>12</v>
      </c>
      <c r="BM283" s="303">
        <f t="shared" si="122"/>
        <v>17</v>
      </c>
      <c r="BN283" s="303">
        <f t="shared" si="123"/>
        <v>10</v>
      </c>
      <c r="CB283" s="307"/>
      <c r="CC283" s="307"/>
      <c r="CD283" s="307"/>
      <c r="CE283" s="307"/>
      <c r="CF283" s="307"/>
      <c r="CG283" s="307"/>
      <c r="CH283" s="307"/>
      <c r="CI283" s="307"/>
      <c r="CJ283" s="307"/>
      <c r="CK283" s="307"/>
      <c r="CL283" s="307"/>
      <c r="CM283" s="307"/>
      <c r="CN283" s="307"/>
      <c r="CO283" s="307"/>
      <c r="CP283" s="307"/>
      <c r="CQ283" s="307"/>
      <c r="CR283" s="307"/>
      <c r="CS283" s="307"/>
      <c r="CT283" s="307"/>
      <c r="CU283" s="307"/>
      <c r="CV283" s="307"/>
      <c r="CW283" s="307"/>
      <c r="CX283" s="307"/>
      <c r="CY283" s="307"/>
      <c r="CZ283" s="307"/>
      <c r="DA283" s="307"/>
      <c r="DB283" s="307"/>
      <c r="DC283" s="307"/>
      <c r="DD283" s="307"/>
      <c r="DE283" s="307"/>
      <c r="DF283" s="307"/>
      <c r="DG283" s="307"/>
      <c r="DH283" s="307"/>
      <c r="DI283" s="390"/>
      <c r="DJ283" s="390"/>
      <c r="DK283" s="307"/>
      <c r="DL283" s="307"/>
      <c r="DM283" s="307"/>
      <c r="DN283" s="307"/>
      <c r="DO283" s="307"/>
      <c r="DP283" s="307"/>
      <c r="DQ283" s="307"/>
      <c r="DR283" s="307"/>
      <c r="DS283" s="307"/>
      <c r="DT283" s="307"/>
      <c r="DU283" s="307"/>
      <c r="DV283" s="307"/>
      <c r="DW283" s="307"/>
      <c r="DX283" s="307"/>
      <c r="DY283" s="307"/>
      <c r="DZ283" s="307"/>
      <c r="EA283" s="307"/>
      <c r="EB283" s="307"/>
      <c r="EC283" s="307"/>
      <c r="ED283" s="307"/>
      <c r="EE283" s="307"/>
      <c r="EF283" s="307"/>
      <c r="EG283" s="307"/>
      <c r="EH283" s="307"/>
      <c r="EI283" s="307"/>
      <c r="EJ283" s="307"/>
      <c r="EK283" s="307"/>
      <c r="EL283" s="307"/>
      <c r="EM283" s="307"/>
      <c r="EN283" s="307"/>
      <c r="EO283" s="307"/>
      <c r="EP283" s="307"/>
      <c r="EQ283" s="307"/>
      <c r="ER283" s="307"/>
      <c r="ES283" s="307"/>
      <c r="ET283" s="307"/>
      <c r="EU283" s="390"/>
      <c r="EV283" s="390"/>
      <c r="EW283" s="307"/>
      <c r="EX283" s="307"/>
      <c r="EY283" s="307"/>
      <c r="EZ283" s="307"/>
      <c r="FA283" s="307"/>
      <c r="FB283" s="307"/>
      <c r="FC283" s="307"/>
      <c r="FD283" s="307"/>
      <c r="FE283" s="307"/>
      <c r="FF283" s="307"/>
      <c r="FG283" s="307"/>
      <c r="FH283" s="307"/>
      <c r="FI283" s="307"/>
      <c r="FJ283" s="307"/>
      <c r="FK283" s="307"/>
      <c r="FL283" s="307"/>
      <c r="FM283" s="307"/>
      <c r="FN283" s="307"/>
      <c r="FO283" s="307"/>
      <c r="FP283" s="307"/>
      <c r="FQ283" s="307"/>
      <c r="FR283" s="307"/>
      <c r="FS283" s="307"/>
      <c r="FT283" s="307"/>
      <c r="FU283" s="307"/>
      <c r="FV283" s="307"/>
      <c r="FW283" s="307"/>
      <c r="FX283" s="307"/>
      <c r="FY283" s="307"/>
      <c r="FZ283" s="307"/>
      <c r="GA283" s="307"/>
      <c r="GB283" s="307"/>
      <c r="GC283" s="307"/>
      <c r="GD283" s="307"/>
      <c r="GE283" s="307"/>
      <c r="GF283" s="307"/>
      <c r="GG283" s="307"/>
      <c r="GH283" s="307"/>
      <c r="GI283" s="307"/>
      <c r="GJ283" s="307"/>
      <c r="GK283" s="307"/>
      <c r="GL283" s="307"/>
      <c r="GM283" s="307"/>
      <c r="GN283" s="307"/>
      <c r="GO283" s="307"/>
      <c r="GP283" s="307"/>
      <c r="GQ283" s="307"/>
      <c r="GR283" s="307"/>
      <c r="GS283" s="307"/>
      <c r="GT283" s="307"/>
      <c r="GU283" s="307"/>
      <c r="GV283" s="307"/>
      <c r="GW283" s="307"/>
      <c r="GX283" s="307"/>
      <c r="GY283" s="307"/>
      <c r="GZ283" s="307"/>
      <c r="HA283" s="307"/>
      <c r="HB283" s="307"/>
      <c r="HC283" s="307"/>
      <c r="HD283" s="307"/>
      <c r="HE283" s="307"/>
      <c r="HF283" s="307"/>
      <c r="HG283" s="307"/>
      <c r="HH283" s="307"/>
      <c r="HI283" s="307"/>
      <c r="HJ283" s="307"/>
      <c r="HK283" s="307"/>
      <c r="HL283" s="307"/>
      <c r="HM283" s="307"/>
      <c r="HN283" s="307"/>
      <c r="HO283" s="307"/>
      <c r="HP283" s="307"/>
      <c r="HQ283" s="307"/>
      <c r="HR283" s="307"/>
      <c r="HS283" s="307"/>
      <c r="HT283" s="307"/>
      <c r="HU283" s="307"/>
      <c r="HV283" s="307"/>
      <c r="HW283" s="307"/>
      <c r="HX283" s="307"/>
      <c r="HY283" s="307"/>
      <c r="HZ283" s="307"/>
      <c r="IA283" s="307"/>
      <c r="IB283" s="307"/>
      <c r="IC283" s="307"/>
      <c r="ID283" s="307"/>
      <c r="IE283" s="307"/>
      <c r="IF283" s="307"/>
      <c r="IG283" s="307"/>
      <c r="IH283" s="307"/>
      <c r="II283" s="307"/>
      <c r="IJ283" s="307"/>
      <c r="IK283" s="307"/>
      <c r="IL283" s="307"/>
      <c r="IM283" s="307"/>
      <c r="IN283" s="307"/>
      <c r="IO283" s="307"/>
      <c r="IP283" s="307"/>
      <c r="IQ283" s="307"/>
      <c r="IR283" s="307"/>
      <c r="IS283" s="307"/>
      <c r="IT283" s="307"/>
      <c r="IU283" s="307"/>
      <c r="IV283" s="307"/>
      <c r="IW283" s="307"/>
      <c r="IX283" s="307"/>
      <c r="IY283" s="307"/>
      <c r="IZ283" s="307"/>
      <c r="JA283" s="307"/>
      <c r="JB283" s="307"/>
      <c r="JC283" s="307"/>
      <c r="JD283" s="307"/>
      <c r="JE283" s="307"/>
      <c r="JF283" s="307"/>
      <c r="JG283" s="307"/>
      <c r="JH283" s="307"/>
      <c r="JI283" s="307"/>
      <c r="JJ283" s="307"/>
      <c r="JK283" s="307"/>
      <c r="JL283" s="307"/>
      <c r="JM283" s="307"/>
      <c r="JN283" s="307"/>
      <c r="JO283" s="307"/>
      <c r="JP283" s="307"/>
      <c r="JQ283" s="307"/>
      <c r="JR283" s="307"/>
      <c r="JS283" s="307"/>
      <c r="JT283" s="307"/>
      <c r="JU283" s="307"/>
      <c r="JV283" s="307"/>
      <c r="JW283" s="307"/>
      <c r="JX283" s="307"/>
      <c r="JY283" s="307"/>
      <c r="JZ283" s="307"/>
      <c r="KA283" s="307"/>
      <c r="KB283" s="307"/>
      <c r="KC283" s="307"/>
      <c r="KD283" s="307"/>
      <c r="KE283" s="307"/>
      <c r="KF283" s="307"/>
      <c r="KG283" s="307"/>
      <c r="KH283" s="307"/>
      <c r="KI283" s="307"/>
      <c r="KJ283" s="307"/>
      <c r="KK283" s="307"/>
      <c r="KL283" s="307"/>
      <c r="KM283" s="307"/>
      <c r="KN283" s="307"/>
      <c r="KO283" s="307"/>
      <c r="KP283" s="307"/>
      <c r="KQ283" s="307"/>
      <c r="KR283" s="307"/>
      <c r="KS283" s="307"/>
      <c r="KT283" s="307"/>
    </row>
    <row r="284" spans="14:306" s="56" customFormat="1" ht="15" customHeight="1">
      <c r="N284" s="341"/>
      <c r="O284" s="330"/>
      <c r="P284" s="330"/>
      <c r="Q284" s="330"/>
      <c r="R284" s="330"/>
      <c r="S284" s="330"/>
      <c r="T284" s="330"/>
      <c r="U284" s="330"/>
      <c r="W284" s="330"/>
      <c r="X284" s="330"/>
      <c r="Y284" s="330"/>
      <c r="Z284" s="330"/>
      <c r="AA284" s="330"/>
      <c r="AB284" s="330"/>
      <c r="AC284" s="330"/>
      <c r="AD284" s="330"/>
      <c r="AE284" s="330"/>
      <c r="AG284" s="354">
        <v>10</v>
      </c>
      <c r="AH284" s="354"/>
      <c r="AI284" s="356" t="s">
        <v>121</v>
      </c>
      <c r="AJ284" s="356" t="s">
        <v>71</v>
      </c>
      <c r="AK284" s="356" t="s">
        <v>156</v>
      </c>
      <c r="AL284" s="359">
        <v>13</v>
      </c>
      <c r="AM284" s="356" t="s">
        <v>134</v>
      </c>
      <c r="AN284" s="356" t="s">
        <v>186</v>
      </c>
      <c r="AO284" s="359">
        <v>13</v>
      </c>
      <c r="AP284" s="359">
        <v>14</v>
      </c>
      <c r="AQ284" s="356" t="s">
        <v>157</v>
      </c>
      <c r="AR284" s="356" t="s">
        <v>76</v>
      </c>
      <c r="AS284" s="356" t="s">
        <v>130</v>
      </c>
      <c r="AT284" s="356" t="s">
        <v>670</v>
      </c>
      <c r="AU284" s="356"/>
      <c r="AV284" s="359">
        <v>12</v>
      </c>
      <c r="AW284" s="356" t="s">
        <v>79</v>
      </c>
      <c r="AX284" s="359">
        <v>10</v>
      </c>
      <c r="AY284" s="303">
        <f t="shared" si="109"/>
        <v>22</v>
      </c>
      <c r="AZ284" s="303">
        <f t="shared" si="110"/>
        <v>13</v>
      </c>
      <c r="BA284" s="303">
        <f t="shared" si="111"/>
        <v>14</v>
      </c>
      <c r="BB284" s="303">
        <f t="shared" si="112"/>
        <v>14</v>
      </c>
      <c r="BC284" s="303">
        <f t="shared" si="113"/>
        <v>33</v>
      </c>
      <c r="BD284" s="303">
        <f t="shared" si="114"/>
        <v>26</v>
      </c>
      <c r="BE284" s="303">
        <f t="shared" si="115"/>
        <v>14</v>
      </c>
      <c r="BF284" s="303">
        <f t="shared" si="116"/>
        <v>15</v>
      </c>
      <c r="BG284" s="303">
        <f t="shared" si="117"/>
        <v>16</v>
      </c>
      <c r="BH284" s="303"/>
      <c r="BI284" s="303">
        <f t="shared" si="118"/>
        <v>17</v>
      </c>
      <c r="BJ284" s="303">
        <f t="shared" si="119"/>
        <v>20</v>
      </c>
      <c r="BK284" s="303">
        <f t="shared" si="120"/>
        <v>62</v>
      </c>
      <c r="BL284" s="303">
        <f t="shared" si="121"/>
        <v>13</v>
      </c>
      <c r="BM284" s="303">
        <f t="shared" si="122"/>
        <v>19</v>
      </c>
      <c r="BN284" s="303">
        <f t="shared" si="123"/>
        <v>11</v>
      </c>
      <c r="CB284" s="307"/>
      <c r="CC284" s="307"/>
      <c r="CD284" s="307"/>
      <c r="CE284" s="307"/>
      <c r="CF284" s="307"/>
      <c r="CG284" s="307"/>
      <c r="CH284" s="307"/>
      <c r="CI284" s="307"/>
      <c r="CJ284" s="307"/>
      <c r="CK284" s="307"/>
      <c r="CL284" s="307"/>
      <c r="CM284" s="307"/>
      <c r="CN284" s="307"/>
      <c r="CO284" s="307"/>
      <c r="CP284" s="307"/>
      <c r="CQ284" s="307"/>
      <c r="CR284" s="307"/>
      <c r="CS284" s="307"/>
      <c r="CT284" s="307"/>
      <c r="CU284" s="307"/>
      <c r="CV284" s="307"/>
      <c r="CW284" s="307"/>
      <c r="CX284" s="307"/>
      <c r="CY284" s="307"/>
      <c r="CZ284" s="307"/>
      <c r="DA284" s="307"/>
      <c r="DB284" s="307"/>
      <c r="DC284" s="307"/>
      <c r="DD284" s="307"/>
      <c r="DE284" s="307"/>
      <c r="DF284" s="307"/>
      <c r="DG284" s="307"/>
      <c r="DH284" s="307"/>
      <c r="DI284" s="390"/>
      <c r="DJ284" s="390"/>
      <c r="DK284" s="307"/>
      <c r="DL284" s="307"/>
      <c r="DM284" s="307"/>
      <c r="DN284" s="307"/>
      <c r="DO284" s="307"/>
      <c r="DP284" s="307"/>
      <c r="DQ284" s="307"/>
      <c r="DR284" s="307"/>
      <c r="DS284" s="307"/>
      <c r="DT284" s="307"/>
      <c r="DU284" s="307"/>
      <c r="DV284" s="307"/>
      <c r="DW284" s="307"/>
      <c r="DX284" s="307"/>
      <c r="DY284" s="307"/>
      <c r="DZ284" s="307"/>
      <c r="EA284" s="307"/>
      <c r="EB284" s="307"/>
      <c r="EC284" s="307"/>
      <c r="ED284" s="307"/>
      <c r="EE284" s="307"/>
      <c r="EF284" s="307"/>
      <c r="EG284" s="307"/>
      <c r="EH284" s="307"/>
      <c r="EI284" s="307"/>
      <c r="EJ284" s="307"/>
      <c r="EK284" s="307"/>
      <c r="EL284" s="307"/>
      <c r="EM284" s="307"/>
      <c r="EN284" s="307"/>
      <c r="EO284" s="307"/>
      <c r="EP284" s="307"/>
      <c r="EQ284" s="307"/>
      <c r="ER284" s="307"/>
      <c r="ES284" s="307"/>
      <c r="ET284" s="307"/>
      <c r="EU284" s="390"/>
      <c r="EV284" s="390"/>
      <c r="EW284" s="307"/>
      <c r="EX284" s="307"/>
      <c r="EY284" s="307"/>
      <c r="EZ284" s="307"/>
      <c r="FA284" s="307"/>
      <c r="FB284" s="307"/>
      <c r="FC284" s="307"/>
      <c r="FD284" s="307"/>
      <c r="FE284" s="307"/>
      <c r="FF284" s="307"/>
      <c r="FG284" s="307"/>
      <c r="FH284" s="307"/>
      <c r="FI284" s="307"/>
      <c r="FJ284" s="307"/>
      <c r="FK284" s="307"/>
      <c r="FL284" s="307"/>
      <c r="FM284" s="307"/>
      <c r="FN284" s="307"/>
      <c r="FO284" s="307"/>
      <c r="FP284" s="307"/>
      <c r="FQ284" s="307"/>
      <c r="FR284" s="307"/>
      <c r="FS284" s="307"/>
      <c r="FT284" s="307"/>
      <c r="FU284" s="307"/>
      <c r="FV284" s="307"/>
      <c r="FW284" s="307"/>
      <c r="FX284" s="307"/>
      <c r="FY284" s="307"/>
      <c r="FZ284" s="307"/>
      <c r="GA284" s="307"/>
      <c r="GB284" s="307"/>
      <c r="GC284" s="307"/>
      <c r="GD284" s="307"/>
      <c r="GE284" s="307"/>
      <c r="GF284" s="307"/>
      <c r="GG284" s="307"/>
      <c r="GH284" s="307"/>
      <c r="GI284" s="307"/>
      <c r="GJ284" s="307"/>
      <c r="GK284" s="307"/>
      <c r="GL284" s="307"/>
      <c r="GM284" s="307"/>
      <c r="GN284" s="307"/>
      <c r="GO284" s="307"/>
      <c r="GP284" s="307"/>
      <c r="GQ284" s="307"/>
      <c r="GR284" s="307"/>
      <c r="GS284" s="307"/>
      <c r="GT284" s="307"/>
      <c r="GU284" s="307"/>
      <c r="GV284" s="307"/>
      <c r="GW284" s="307"/>
      <c r="GX284" s="307"/>
      <c r="GY284" s="307"/>
      <c r="GZ284" s="307"/>
      <c r="HA284" s="307"/>
      <c r="HB284" s="307"/>
      <c r="HC284" s="307"/>
      <c r="HD284" s="307"/>
      <c r="HE284" s="307"/>
      <c r="HF284" s="307"/>
      <c r="HG284" s="307"/>
      <c r="HH284" s="307"/>
      <c r="HI284" s="307"/>
      <c r="HJ284" s="307"/>
      <c r="HK284" s="307"/>
      <c r="HL284" s="307"/>
      <c r="HM284" s="307"/>
      <c r="HN284" s="307"/>
      <c r="HO284" s="307"/>
      <c r="HP284" s="307"/>
      <c r="HQ284" s="307"/>
      <c r="HR284" s="307"/>
      <c r="HS284" s="307"/>
      <c r="HT284" s="307"/>
      <c r="HU284" s="307"/>
      <c r="HV284" s="307"/>
      <c r="HW284" s="307"/>
      <c r="HX284" s="307"/>
      <c r="HY284" s="307"/>
      <c r="HZ284" s="307"/>
      <c r="IA284" s="307"/>
      <c r="IB284" s="307"/>
      <c r="IC284" s="307"/>
      <c r="ID284" s="307"/>
      <c r="IE284" s="307"/>
      <c r="IF284" s="307"/>
      <c r="IG284" s="307"/>
      <c r="IH284" s="307"/>
      <c r="II284" s="307"/>
      <c r="IJ284" s="307"/>
      <c r="IK284" s="307"/>
      <c r="IL284" s="307"/>
      <c r="IM284" s="307"/>
      <c r="IN284" s="307"/>
      <c r="IO284" s="307"/>
      <c r="IP284" s="307"/>
      <c r="IQ284" s="307"/>
      <c r="IR284" s="307"/>
      <c r="IS284" s="307"/>
      <c r="IT284" s="307"/>
      <c r="IU284" s="307"/>
      <c r="IV284" s="307"/>
      <c r="IW284" s="307"/>
      <c r="IX284" s="307"/>
      <c r="IY284" s="307"/>
      <c r="IZ284" s="307"/>
      <c r="JA284" s="307"/>
      <c r="JB284" s="307"/>
      <c r="JC284" s="307"/>
      <c r="JD284" s="307"/>
      <c r="JE284" s="307"/>
      <c r="JF284" s="307"/>
      <c r="JG284" s="307"/>
      <c r="JH284" s="307"/>
      <c r="JI284" s="307"/>
      <c r="JJ284" s="307"/>
      <c r="JK284" s="307"/>
      <c r="JL284" s="307"/>
      <c r="JM284" s="307"/>
      <c r="JN284" s="307"/>
      <c r="JO284" s="307"/>
      <c r="JP284" s="307"/>
      <c r="JQ284" s="307"/>
      <c r="JR284" s="307"/>
      <c r="JS284" s="307"/>
      <c r="JT284" s="307"/>
      <c r="JU284" s="307"/>
      <c r="JV284" s="307"/>
      <c r="JW284" s="307"/>
      <c r="JX284" s="307"/>
      <c r="JY284" s="307"/>
      <c r="JZ284" s="307"/>
      <c r="KA284" s="307"/>
      <c r="KB284" s="307"/>
      <c r="KC284" s="307"/>
      <c r="KD284" s="307"/>
      <c r="KE284" s="307"/>
      <c r="KF284" s="307"/>
      <c r="KG284" s="307"/>
      <c r="KH284" s="307"/>
      <c r="KI284" s="307"/>
      <c r="KJ284" s="307"/>
      <c r="KK284" s="307"/>
      <c r="KL284" s="307"/>
      <c r="KM284" s="307"/>
      <c r="KN284" s="307"/>
      <c r="KO284" s="307"/>
      <c r="KP284" s="307"/>
      <c r="KQ284" s="307"/>
      <c r="KR284" s="307"/>
      <c r="KS284" s="307"/>
      <c r="KT284" s="307"/>
    </row>
    <row r="285" spans="14:306" s="56" customFormat="1" ht="15" customHeight="1">
      <c r="N285" s="341"/>
      <c r="O285" s="330"/>
      <c r="P285" s="330"/>
      <c r="Q285" s="330"/>
      <c r="R285" s="330"/>
      <c r="S285" s="330"/>
      <c r="T285" s="330"/>
      <c r="U285" s="330"/>
      <c r="W285" s="330"/>
      <c r="X285" s="330"/>
      <c r="Y285" s="330"/>
      <c r="Z285" s="330"/>
      <c r="AA285" s="330"/>
      <c r="AB285" s="330"/>
      <c r="AC285" s="330"/>
      <c r="AD285" s="330"/>
      <c r="AE285" s="330"/>
      <c r="AG285" s="351">
        <v>11</v>
      </c>
      <c r="AH285" s="351"/>
      <c r="AI285" s="356" t="s">
        <v>84</v>
      </c>
      <c r="AJ285" s="356" t="s">
        <v>85</v>
      </c>
      <c r="AK285" s="359">
        <v>14</v>
      </c>
      <c r="AL285" s="356" t="s">
        <v>157</v>
      </c>
      <c r="AM285" s="356" t="s">
        <v>245</v>
      </c>
      <c r="AN285" s="356" t="s">
        <v>93</v>
      </c>
      <c r="AO285" s="359">
        <v>14</v>
      </c>
      <c r="AP285" s="356" t="s">
        <v>76</v>
      </c>
      <c r="AQ285" s="356" t="s">
        <v>92</v>
      </c>
      <c r="AR285" s="356" t="s">
        <v>79</v>
      </c>
      <c r="AS285" s="356" t="s">
        <v>81</v>
      </c>
      <c r="AT285" s="356" t="s">
        <v>223</v>
      </c>
      <c r="AU285" s="356"/>
      <c r="AV285" s="359">
        <v>13</v>
      </c>
      <c r="AW285" s="359">
        <v>19</v>
      </c>
      <c r="AX285" s="359">
        <v>11</v>
      </c>
      <c r="AY285" s="303">
        <f t="shared" si="109"/>
        <v>25</v>
      </c>
      <c r="AZ285" s="303">
        <f t="shared" si="110"/>
        <v>15</v>
      </c>
      <c r="BA285" s="303">
        <f t="shared" si="111"/>
        <v>15</v>
      </c>
      <c r="BB285" s="303">
        <f t="shared" si="112"/>
        <v>16</v>
      </c>
      <c r="BC285" s="303">
        <f t="shared" si="113"/>
        <v>37</v>
      </c>
      <c r="BD285" s="303">
        <f t="shared" si="114"/>
        <v>28</v>
      </c>
      <c r="BE285" s="303">
        <f t="shared" si="115"/>
        <v>15</v>
      </c>
      <c r="BF285" s="303">
        <f t="shared" si="116"/>
        <v>17</v>
      </c>
      <c r="BG285" s="303">
        <f t="shared" si="117"/>
        <v>18</v>
      </c>
      <c r="BH285" s="303"/>
      <c r="BI285" s="303">
        <f t="shared" si="118"/>
        <v>19</v>
      </c>
      <c r="BJ285" s="303">
        <f t="shared" si="119"/>
        <v>22</v>
      </c>
      <c r="BK285" s="303">
        <f t="shared" si="120"/>
        <v>68</v>
      </c>
      <c r="BL285" s="303">
        <f t="shared" si="121"/>
        <v>14</v>
      </c>
      <c r="BM285" s="303">
        <f t="shared" si="122"/>
        <v>20</v>
      </c>
      <c r="BN285" s="303">
        <f t="shared" si="123"/>
        <v>12</v>
      </c>
      <c r="CB285" s="307"/>
      <c r="CC285" s="307"/>
      <c r="CD285" s="307"/>
      <c r="CE285" s="307"/>
      <c r="CF285" s="307"/>
      <c r="CG285" s="307"/>
      <c r="CH285" s="307"/>
      <c r="CI285" s="307"/>
      <c r="CJ285" s="307"/>
      <c r="CK285" s="307"/>
      <c r="CL285" s="307"/>
      <c r="CM285" s="307"/>
      <c r="CN285" s="307"/>
      <c r="CO285" s="307"/>
      <c r="CP285" s="307"/>
      <c r="CQ285" s="307"/>
      <c r="CR285" s="307"/>
      <c r="CS285" s="307"/>
      <c r="CT285" s="307"/>
      <c r="CU285" s="307"/>
      <c r="CV285" s="307"/>
      <c r="CW285" s="307"/>
      <c r="CX285" s="307"/>
      <c r="CY285" s="307"/>
      <c r="CZ285" s="307"/>
      <c r="DA285" s="307"/>
      <c r="DB285" s="307"/>
      <c r="DC285" s="307"/>
      <c r="DD285" s="307"/>
      <c r="DE285" s="307"/>
      <c r="DF285" s="307"/>
      <c r="DG285" s="307"/>
      <c r="DH285" s="307"/>
      <c r="DI285" s="390"/>
      <c r="DJ285" s="390"/>
      <c r="DK285" s="307"/>
      <c r="DL285" s="307"/>
      <c r="DM285" s="307"/>
      <c r="DN285" s="307"/>
      <c r="DO285" s="307"/>
      <c r="DP285" s="307"/>
      <c r="DQ285" s="307"/>
      <c r="DR285" s="307"/>
      <c r="DS285" s="307"/>
      <c r="DT285" s="307"/>
      <c r="DU285" s="307"/>
      <c r="DV285" s="307"/>
      <c r="DW285" s="307"/>
      <c r="DX285" s="307"/>
      <c r="DY285" s="307"/>
      <c r="DZ285" s="307"/>
      <c r="EA285" s="307"/>
      <c r="EB285" s="307"/>
      <c r="EC285" s="307"/>
      <c r="ED285" s="307"/>
      <c r="EE285" s="307"/>
      <c r="EF285" s="307"/>
      <c r="EG285" s="307"/>
      <c r="EH285" s="307"/>
      <c r="EI285" s="307"/>
      <c r="EJ285" s="307"/>
      <c r="EK285" s="307"/>
      <c r="EL285" s="307"/>
      <c r="EM285" s="307"/>
      <c r="EN285" s="307"/>
      <c r="EO285" s="307"/>
      <c r="EP285" s="307"/>
      <c r="EQ285" s="307"/>
      <c r="ER285" s="307"/>
      <c r="ES285" s="307"/>
      <c r="ET285" s="307"/>
      <c r="EU285" s="390"/>
      <c r="EV285" s="390"/>
      <c r="EW285" s="307"/>
      <c r="EX285" s="307"/>
      <c r="EY285" s="307"/>
      <c r="EZ285" s="307"/>
      <c r="FA285" s="307"/>
      <c r="FB285" s="307"/>
      <c r="FC285" s="307"/>
      <c r="FD285" s="307"/>
      <c r="FE285" s="307"/>
      <c r="FF285" s="307"/>
      <c r="FG285" s="307"/>
      <c r="FH285" s="307"/>
      <c r="FI285" s="307"/>
      <c r="FJ285" s="307"/>
      <c r="FK285" s="307"/>
      <c r="FL285" s="307"/>
      <c r="FM285" s="307"/>
      <c r="FN285" s="307"/>
      <c r="FO285" s="307"/>
      <c r="FP285" s="307"/>
      <c r="FQ285" s="307"/>
      <c r="FR285" s="307"/>
      <c r="FS285" s="307"/>
      <c r="FT285" s="307"/>
      <c r="FU285" s="307"/>
      <c r="FV285" s="307"/>
      <c r="FW285" s="307"/>
      <c r="FX285" s="307"/>
      <c r="FY285" s="307"/>
      <c r="FZ285" s="307"/>
      <c r="GA285" s="307"/>
      <c r="GB285" s="307"/>
      <c r="GC285" s="307"/>
      <c r="GD285" s="307"/>
      <c r="GE285" s="307"/>
      <c r="GF285" s="307"/>
      <c r="GG285" s="307"/>
      <c r="GH285" s="307"/>
      <c r="GI285" s="307"/>
      <c r="GJ285" s="307"/>
      <c r="GK285" s="307"/>
      <c r="GL285" s="307"/>
      <c r="GM285" s="307"/>
      <c r="GN285" s="307"/>
      <c r="GO285" s="307"/>
      <c r="GP285" s="307"/>
      <c r="GQ285" s="307"/>
      <c r="GR285" s="307"/>
      <c r="GS285" s="307"/>
      <c r="GT285" s="307"/>
      <c r="GU285" s="307"/>
      <c r="GV285" s="307"/>
      <c r="GW285" s="307"/>
      <c r="GX285" s="307"/>
      <c r="GY285" s="307"/>
      <c r="GZ285" s="307"/>
      <c r="HA285" s="307"/>
      <c r="HB285" s="307"/>
      <c r="HC285" s="307"/>
      <c r="HD285" s="307"/>
      <c r="HE285" s="307"/>
      <c r="HF285" s="307"/>
      <c r="HG285" s="307"/>
      <c r="HH285" s="307"/>
      <c r="HI285" s="307"/>
      <c r="HJ285" s="307"/>
      <c r="HK285" s="307"/>
      <c r="HL285" s="307"/>
      <c r="HM285" s="307"/>
      <c r="HN285" s="307"/>
      <c r="HO285" s="307"/>
      <c r="HP285" s="307"/>
      <c r="HQ285" s="307"/>
      <c r="HR285" s="307"/>
      <c r="HS285" s="307"/>
      <c r="HT285" s="307"/>
      <c r="HU285" s="307"/>
      <c r="HV285" s="307"/>
      <c r="HW285" s="307"/>
      <c r="HX285" s="307"/>
      <c r="HY285" s="307"/>
      <c r="HZ285" s="307"/>
      <c r="IA285" s="307"/>
      <c r="IB285" s="307"/>
      <c r="IC285" s="307"/>
      <c r="ID285" s="307"/>
      <c r="IE285" s="307"/>
      <c r="IF285" s="307"/>
      <c r="IG285" s="307"/>
      <c r="IH285" s="307"/>
      <c r="II285" s="307"/>
      <c r="IJ285" s="307"/>
      <c r="IK285" s="307"/>
      <c r="IL285" s="307"/>
      <c r="IM285" s="307"/>
      <c r="IN285" s="307"/>
      <c r="IO285" s="307"/>
      <c r="IP285" s="307"/>
      <c r="IQ285" s="307"/>
      <c r="IR285" s="307"/>
      <c r="IS285" s="307"/>
      <c r="IT285" s="307"/>
      <c r="IU285" s="307"/>
      <c r="IV285" s="307"/>
      <c r="IW285" s="307"/>
      <c r="IX285" s="307"/>
      <c r="IY285" s="307"/>
      <c r="IZ285" s="307"/>
      <c r="JA285" s="307"/>
      <c r="JB285" s="307"/>
      <c r="JC285" s="307"/>
      <c r="JD285" s="307"/>
      <c r="JE285" s="307"/>
      <c r="JF285" s="307"/>
      <c r="JG285" s="307"/>
      <c r="JH285" s="307"/>
      <c r="JI285" s="307"/>
      <c r="JJ285" s="307"/>
      <c r="JK285" s="307"/>
      <c r="JL285" s="307"/>
      <c r="JM285" s="307"/>
      <c r="JN285" s="307"/>
      <c r="JO285" s="307"/>
      <c r="JP285" s="307"/>
      <c r="JQ285" s="307"/>
      <c r="JR285" s="307"/>
      <c r="JS285" s="307"/>
      <c r="JT285" s="307"/>
      <c r="JU285" s="307"/>
      <c r="JV285" s="307"/>
      <c r="JW285" s="307"/>
      <c r="JX285" s="307"/>
      <c r="JY285" s="307"/>
      <c r="JZ285" s="307"/>
      <c r="KA285" s="307"/>
      <c r="KB285" s="307"/>
      <c r="KC285" s="307"/>
      <c r="KD285" s="307"/>
      <c r="KE285" s="307"/>
      <c r="KF285" s="307"/>
      <c r="KG285" s="307"/>
      <c r="KH285" s="307"/>
      <c r="KI285" s="307"/>
      <c r="KJ285" s="307"/>
      <c r="KK285" s="307"/>
      <c r="KL285" s="307"/>
      <c r="KM285" s="307"/>
      <c r="KN285" s="307"/>
      <c r="KO285" s="307"/>
      <c r="KP285" s="307"/>
      <c r="KQ285" s="307"/>
      <c r="KR285" s="307"/>
      <c r="KS285" s="307"/>
      <c r="KT285" s="307"/>
    </row>
    <row r="286" spans="14:306" s="56" customFormat="1" ht="15" customHeight="1">
      <c r="N286" s="341"/>
      <c r="O286" s="330"/>
      <c r="P286" s="330"/>
      <c r="Q286" s="330"/>
      <c r="R286" s="330"/>
      <c r="S286" s="330"/>
      <c r="T286" s="330"/>
      <c r="U286" s="330"/>
      <c r="W286" s="330"/>
      <c r="X286" s="330"/>
      <c r="Y286" s="330"/>
      <c r="Z286" s="330"/>
      <c r="AA286" s="330"/>
      <c r="AB286" s="330"/>
      <c r="AC286" s="330"/>
      <c r="AD286" s="330"/>
      <c r="AE286" s="330"/>
      <c r="AG286" s="354">
        <v>12</v>
      </c>
      <c r="AH286" s="354"/>
      <c r="AI286" s="356" t="s">
        <v>185</v>
      </c>
      <c r="AJ286" s="356" t="s">
        <v>65</v>
      </c>
      <c r="AK286" s="359">
        <v>15</v>
      </c>
      <c r="AL286" s="359">
        <v>16</v>
      </c>
      <c r="AM286" s="356" t="s">
        <v>228</v>
      </c>
      <c r="AN286" s="356" t="s">
        <v>96</v>
      </c>
      <c r="AO286" s="356" t="s">
        <v>76</v>
      </c>
      <c r="AP286" s="356" t="s">
        <v>79</v>
      </c>
      <c r="AQ286" s="356" t="s">
        <v>130</v>
      </c>
      <c r="AR286" s="356" t="s">
        <v>82</v>
      </c>
      <c r="AS286" s="356" t="s">
        <v>164</v>
      </c>
      <c r="AT286" s="356" t="s">
        <v>131</v>
      </c>
      <c r="AU286" s="356"/>
      <c r="AV286" s="359">
        <v>14</v>
      </c>
      <c r="AW286" s="359">
        <v>20</v>
      </c>
      <c r="AX286" s="359">
        <v>12</v>
      </c>
      <c r="AY286" s="303">
        <f t="shared" si="109"/>
        <v>29</v>
      </c>
      <c r="AZ286" s="303">
        <f t="shared" si="110"/>
        <v>18</v>
      </c>
      <c r="BA286" s="303">
        <f t="shared" si="111"/>
        <v>16</v>
      </c>
      <c r="BB286" s="303">
        <f t="shared" si="112"/>
        <v>17</v>
      </c>
      <c r="BC286" s="303">
        <f t="shared" si="113"/>
        <v>41</v>
      </c>
      <c r="BD286" s="303">
        <f t="shared" si="114"/>
        <v>30</v>
      </c>
      <c r="BE286" s="303">
        <f t="shared" si="115"/>
        <v>17</v>
      </c>
      <c r="BF286" s="303">
        <f t="shared" si="116"/>
        <v>19</v>
      </c>
      <c r="BG286" s="303">
        <f t="shared" si="117"/>
        <v>20</v>
      </c>
      <c r="BH286" s="303"/>
      <c r="BI286" s="303">
        <f t="shared" si="118"/>
        <v>21</v>
      </c>
      <c r="BJ286" s="303">
        <f t="shared" si="119"/>
        <v>24</v>
      </c>
      <c r="BK286" s="303">
        <f t="shared" si="120"/>
        <v>74</v>
      </c>
      <c r="BL286" s="303">
        <f t="shared" si="121"/>
        <v>15</v>
      </c>
      <c r="BM286" s="303">
        <f t="shared" si="122"/>
        <v>21</v>
      </c>
      <c r="BN286" s="303">
        <f t="shared" si="123"/>
        <v>13</v>
      </c>
      <c r="CB286" s="307"/>
      <c r="CC286" s="307"/>
      <c r="CD286" s="307"/>
      <c r="CE286" s="307"/>
      <c r="CF286" s="307"/>
      <c r="CG286" s="307"/>
      <c r="CH286" s="307"/>
      <c r="CI286" s="307"/>
      <c r="CJ286" s="307"/>
      <c r="CK286" s="307"/>
      <c r="CL286" s="307"/>
      <c r="CM286" s="307"/>
      <c r="CN286" s="307"/>
      <c r="CO286" s="307"/>
      <c r="CP286" s="307"/>
      <c r="CQ286" s="307"/>
      <c r="CR286" s="307"/>
      <c r="CS286" s="307"/>
      <c r="CT286" s="307"/>
      <c r="CU286" s="307"/>
      <c r="CV286" s="307"/>
      <c r="CW286" s="307"/>
      <c r="CX286" s="307"/>
      <c r="CY286" s="307"/>
      <c r="CZ286" s="307"/>
      <c r="DA286" s="307"/>
      <c r="DB286" s="307"/>
      <c r="DC286" s="307"/>
      <c r="DD286" s="307"/>
      <c r="DE286" s="307"/>
      <c r="DF286" s="307"/>
      <c r="DG286" s="307"/>
      <c r="DH286" s="307"/>
      <c r="DI286" s="390"/>
      <c r="DJ286" s="390"/>
      <c r="DK286" s="307"/>
      <c r="DL286" s="307"/>
      <c r="DM286" s="307"/>
      <c r="DN286" s="307"/>
      <c r="DO286" s="307"/>
      <c r="DP286" s="307"/>
      <c r="DQ286" s="307"/>
      <c r="DR286" s="307"/>
      <c r="DS286" s="307"/>
      <c r="DT286" s="307"/>
      <c r="DU286" s="307"/>
      <c r="DV286" s="307"/>
      <c r="DW286" s="307"/>
      <c r="DX286" s="307"/>
      <c r="DY286" s="307"/>
      <c r="DZ286" s="307"/>
      <c r="EA286" s="307"/>
      <c r="EB286" s="307"/>
      <c r="EC286" s="307"/>
      <c r="ED286" s="307"/>
      <c r="EE286" s="307"/>
      <c r="EF286" s="307"/>
      <c r="EG286" s="307"/>
      <c r="EH286" s="307"/>
      <c r="EI286" s="307"/>
      <c r="EJ286" s="307"/>
      <c r="EK286" s="307"/>
      <c r="EL286" s="307"/>
      <c r="EM286" s="307"/>
      <c r="EN286" s="307"/>
      <c r="EO286" s="307"/>
      <c r="EP286" s="307"/>
      <c r="EQ286" s="307"/>
      <c r="ER286" s="307"/>
      <c r="ES286" s="307"/>
      <c r="ET286" s="307"/>
      <c r="EU286" s="390"/>
      <c r="EV286" s="390"/>
      <c r="EW286" s="307"/>
      <c r="EX286" s="307"/>
      <c r="EY286" s="307"/>
      <c r="EZ286" s="307"/>
      <c r="FA286" s="307"/>
      <c r="FB286" s="307"/>
      <c r="FC286" s="307"/>
      <c r="FD286" s="307"/>
      <c r="FE286" s="307"/>
      <c r="FF286" s="307"/>
      <c r="FG286" s="307"/>
      <c r="FH286" s="307"/>
      <c r="FI286" s="307"/>
      <c r="FJ286" s="307"/>
      <c r="FK286" s="307"/>
      <c r="FL286" s="307"/>
      <c r="FM286" s="307"/>
      <c r="FN286" s="307"/>
      <c r="FO286" s="307"/>
      <c r="FP286" s="307"/>
      <c r="FQ286" s="307"/>
      <c r="FR286" s="307"/>
      <c r="FS286" s="307"/>
      <c r="FT286" s="307"/>
      <c r="FU286" s="307"/>
      <c r="FV286" s="307"/>
      <c r="FW286" s="307"/>
      <c r="FX286" s="307"/>
      <c r="FY286" s="307"/>
      <c r="FZ286" s="307"/>
      <c r="GA286" s="307"/>
      <c r="GB286" s="307"/>
      <c r="GC286" s="307"/>
      <c r="GD286" s="307"/>
      <c r="GE286" s="307"/>
      <c r="GF286" s="307"/>
      <c r="GG286" s="307"/>
      <c r="GH286" s="307"/>
      <c r="GI286" s="307"/>
      <c r="GJ286" s="307"/>
      <c r="GK286" s="307"/>
      <c r="GL286" s="307"/>
      <c r="GM286" s="307"/>
      <c r="GN286" s="307"/>
      <c r="GO286" s="307"/>
      <c r="GP286" s="307"/>
      <c r="GQ286" s="307"/>
      <c r="GR286" s="307"/>
      <c r="GS286" s="307"/>
      <c r="GT286" s="307"/>
      <c r="GU286" s="307"/>
      <c r="GV286" s="307"/>
      <c r="GW286" s="307"/>
      <c r="GX286" s="307"/>
      <c r="GY286" s="307"/>
      <c r="GZ286" s="307"/>
      <c r="HA286" s="307"/>
      <c r="HB286" s="307"/>
      <c r="HC286" s="307"/>
      <c r="HD286" s="307"/>
      <c r="HE286" s="307"/>
      <c r="HF286" s="307"/>
      <c r="HG286" s="307"/>
      <c r="HH286" s="307"/>
      <c r="HI286" s="307"/>
      <c r="HJ286" s="307"/>
      <c r="HK286" s="307"/>
      <c r="HL286" s="307"/>
      <c r="HM286" s="307"/>
      <c r="HN286" s="307"/>
      <c r="HO286" s="307"/>
      <c r="HP286" s="307"/>
      <c r="HQ286" s="307"/>
      <c r="HR286" s="307"/>
      <c r="HS286" s="307"/>
      <c r="HT286" s="307"/>
      <c r="HU286" s="307"/>
      <c r="HV286" s="307"/>
      <c r="HW286" s="307"/>
      <c r="HX286" s="307"/>
      <c r="HY286" s="307"/>
      <c r="HZ286" s="307"/>
      <c r="IA286" s="307"/>
      <c r="IB286" s="307"/>
      <c r="IC286" s="307"/>
      <c r="ID286" s="307"/>
      <c r="IE286" s="307"/>
      <c r="IF286" s="307"/>
      <c r="IG286" s="307"/>
      <c r="IH286" s="307"/>
      <c r="II286" s="307"/>
      <c r="IJ286" s="307"/>
      <c r="IK286" s="307"/>
      <c r="IL286" s="307"/>
      <c r="IM286" s="307"/>
      <c r="IN286" s="307"/>
      <c r="IO286" s="307"/>
      <c r="IP286" s="307"/>
      <c r="IQ286" s="307"/>
      <c r="IR286" s="307"/>
      <c r="IS286" s="307"/>
      <c r="IT286" s="307"/>
      <c r="IU286" s="307"/>
      <c r="IV286" s="307"/>
      <c r="IW286" s="307"/>
      <c r="IX286" s="307"/>
      <c r="IY286" s="307"/>
      <c r="IZ286" s="307"/>
      <c r="JA286" s="307"/>
      <c r="JB286" s="307"/>
      <c r="JC286" s="307"/>
      <c r="JD286" s="307"/>
      <c r="JE286" s="307"/>
      <c r="JF286" s="307"/>
      <c r="JG286" s="307"/>
      <c r="JH286" s="307"/>
      <c r="JI286" s="307"/>
      <c r="JJ286" s="307"/>
      <c r="JK286" s="307"/>
      <c r="JL286" s="307"/>
      <c r="JM286" s="307"/>
      <c r="JN286" s="307"/>
      <c r="JO286" s="307"/>
      <c r="JP286" s="307"/>
      <c r="JQ286" s="307"/>
      <c r="JR286" s="307"/>
      <c r="JS286" s="307"/>
      <c r="JT286" s="307"/>
      <c r="JU286" s="307"/>
      <c r="JV286" s="307"/>
      <c r="JW286" s="307"/>
      <c r="JX286" s="307"/>
      <c r="JY286" s="307"/>
      <c r="JZ286" s="307"/>
      <c r="KA286" s="307"/>
      <c r="KB286" s="307"/>
      <c r="KC286" s="307"/>
      <c r="KD286" s="307"/>
      <c r="KE286" s="307"/>
      <c r="KF286" s="307"/>
      <c r="KG286" s="307"/>
      <c r="KH286" s="307"/>
      <c r="KI286" s="307"/>
      <c r="KJ286" s="307"/>
      <c r="KK286" s="307"/>
      <c r="KL286" s="307"/>
      <c r="KM286" s="307"/>
      <c r="KN286" s="307"/>
      <c r="KO286" s="307"/>
      <c r="KP286" s="307"/>
      <c r="KQ286" s="307"/>
      <c r="KR286" s="307"/>
      <c r="KS286" s="307"/>
      <c r="KT286" s="307"/>
    </row>
    <row r="287" spans="14:306" s="56" customFormat="1" ht="15" customHeight="1">
      <c r="N287" s="341"/>
      <c r="O287" s="330"/>
      <c r="P287" s="330"/>
      <c r="Q287" s="330"/>
      <c r="R287" s="330"/>
      <c r="S287" s="330"/>
      <c r="T287" s="330"/>
      <c r="U287" s="330"/>
      <c r="W287" s="330"/>
      <c r="X287" s="330"/>
      <c r="Y287" s="330"/>
      <c r="Z287" s="330"/>
      <c r="AA287" s="330"/>
      <c r="AB287" s="330"/>
      <c r="AC287" s="330"/>
      <c r="AD287" s="330"/>
      <c r="AE287" s="330"/>
      <c r="AG287" s="354">
        <v>13</v>
      </c>
      <c r="AH287" s="354"/>
      <c r="AI287" s="356" t="s">
        <v>158</v>
      </c>
      <c r="AJ287" s="356" t="s">
        <v>130</v>
      </c>
      <c r="AK287" s="359">
        <v>16</v>
      </c>
      <c r="AL287" s="356" t="s">
        <v>79</v>
      </c>
      <c r="AM287" s="356" t="s">
        <v>282</v>
      </c>
      <c r="AN287" s="356" t="s">
        <v>99</v>
      </c>
      <c r="AO287" s="359">
        <v>17</v>
      </c>
      <c r="AP287" s="359">
        <v>19</v>
      </c>
      <c r="AQ287" s="359">
        <v>20</v>
      </c>
      <c r="AR287" s="356" t="s">
        <v>86</v>
      </c>
      <c r="AS287" s="356" t="s">
        <v>89</v>
      </c>
      <c r="AT287" s="356" t="s">
        <v>671</v>
      </c>
      <c r="AU287" s="356"/>
      <c r="AV287" s="359">
        <v>15</v>
      </c>
      <c r="AW287" s="359">
        <v>21</v>
      </c>
      <c r="AX287" s="359">
        <v>13</v>
      </c>
      <c r="AY287" s="303">
        <f t="shared" si="109"/>
        <v>32</v>
      </c>
      <c r="AZ287" s="303">
        <f t="shared" si="110"/>
        <v>20</v>
      </c>
      <c r="BA287" s="303">
        <f t="shared" si="111"/>
        <v>17</v>
      </c>
      <c r="BB287" s="303">
        <f t="shared" si="112"/>
        <v>19</v>
      </c>
      <c r="BC287" s="303">
        <f t="shared" si="113"/>
        <v>45</v>
      </c>
      <c r="BD287" s="303">
        <f t="shared" si="114"/>
        <v>32</v>
      </c>
      <c r="BE287" s="303">
        <f t="shared" si="115"/>
        <v>18</v>
      </c>
      <c r="BF287" s="303">
        <f t="shared" si="116"/>
        <v>20</v>
      </c>
      <c r="BG287" s="303">
        <f t="shared" si="117"/>
        <v>21</v>
      </c>
      <c r="BH287" s="303"/>
      <c r="BI287" s="303">
        <f t="shared" si="118"/>
        <v>24</v>
      </c>
      <c r="BJ287" s="303">
        <f t="shared" si="119"/>
        <v>26</v>
      </c>
      <c r="BK287" s="303">
        <f t="shared" si="120"/>
        <v>81</v>
      </c>
      <c r="BL287" s="303">
        <f t="shared" si="121"/>
        <v>16</v>
      </c>
      <c r="BM287" s="303">
        <f t="shared" si="122"/>
        <v>22</v>
      </c>
      <c r="BN287" s="303" t="str">
        <f t="shared" si="123"/>
        <v>-</v>
      </c>
      <c r="CB287" s="307"/>
      <c r="CC287" s="307"/>
      <c r="CD287" s="307"/>
      <c r="CE287" s="307"/>
      <c r="CF287" s="307"/>
      <c r="CG287" s="307"/>
      <c r="CH287" s="307"/>
      <c r="CI287" s="307"/>
      <c r="CJ287" s="307"/>
      <c r="CK287" s="307"/>
      <c r="CL287" s="307"/>
      <c r="CM287" s="307"/>
      <c r="CN287" s="307"/>
      <c r="CO287" s="307"/>
      <c r="CP287" s="307"/>
      <c r="CQ287" s="307"/>
      <c r="CR287" s="307"/>
      <c r="CS287" s="307"/>
      <c r="CT287" s="307"/>
      <c r="CU287" s="307"/>
      <c r="CV287" s="307"/>
      <c r="CW287" s="307"/>
      <c r="CX287" s="307"/>
      <c r="CY287" s="307"/>
      <c r="CZ287" s="307"/>
      <c r="DA287" s="307"/>
      <c r="DB287" s="307"/>
      <c r="DC287" s="307"/>
      <c r="DD287" s="307"/>
      <c r="DE287" s="307"/>
      <c r="DF287" s="307"/>
      <c r="DG287" s="307"/>
      <c r="DH287" s="307"/>
      <c r="DI287" s="390"/>
      <c r="DJ287" s="390"/>
      <c r="DK287" s="307"/>
      <c r="DL287" s="307"/>
      <c r="DM287" s="307"/>
      <c r="DN287" s="307"/>
      <c r="DO287" s="307"/>
      <c r="DP287" s="307"/>
      <c r="DQ287" s="307"/>
      <c r="DR287" s="307"/>
      <c r="DS287" s="307"/>
      <c r="DT287" s="307"/>
      <c r="DU287" s="307"/>
      <c r="DV287" s="307"/>
      <c r="DW287" s="307"/>
      <c r="DX287" s="307"/>
      <c r="DY287" s="307"/>
      <c r="DZ287" s="307"/>
      <c r="EA287" s="307"/>
      <c r="EB287" s="307"/>
      <c r="EC287" s="307"/>
      <c r="ED287" s="307"/>
      <c r="EE287" s="307"/>
      <c r="EF287" s="307"/>
      <c r="EG287" s="307"/>
      <c r="EH287" s="307"/>
      <c r="EI287" s="307"/>
      <c r="EJ287" s="307"/>
      <c r="EK287" s="307"/>
      <c r="EL287" s="307"/>
      <c r="EM287" s="307"/>
      <c r="EN287" s="307"/>
      <c r="EO287" s="307"/>
      <c r="EP287" s="307"/>
      <c r="EQ287" s="307"/>
      <c r="ER287" s="307"/>
      <c r="ES287" s="307"/>
      <c r="ET287" s="307"/>
      <c r="EU287" s="390"/>
      <c r="EV287" s="390"/>
      <c r="EW287" s="307"/>
      <c r="EX287" s="307"/>
      <c r="EY287" s="307"/>
      <c r="EZ287" s="307"/>
      <c r="FA287" s="307"/>
      <c r="FB287" s="307"/>
      <c r="FC287" s="307"/>
      <c r="FD287" s="307"/>
      <c r="FE287" s="307"/>
      <c r="FF287" s="307"/>
      <c r="FG287" s="307"/>
      <c r="FH287" s="307"/>
      <c r="FI287" s="307"/>
      <c r="FJ287" s="307"/>
      <c r="FK287" s="307"/>
      <c r="FL287" s="307"/>
      <c r="FM287" s="307"/>
      <c r="FN287" s="307"/>
      <c r="FO287" s="307"/>
      <c r="FP287" s="307"/>
      <c r="FQ287" s="307"/>
      <c r="FR287" s="307"/>
      <c r="FS287" s="307"/>
      <c r="FT287" s="307"/>
      <c r="FU287" s="307"/>
      <c r="FV287" s="307"/>
      <c r="FW287" s="307"/>
      <c r="FX287" s="307"/>
      <c r="FY287" s="307"/>
      <c r="FZ287" s="307"/>
      <c r="GA287" s="307"/>
      <c r="GB287" s="307"/>
      <c r="GC287" s="307"/>
      <c r="GD287" s="307"/>
      <c r="GE287" s="307"/>
      <c r="GF287" s="307"/>
      <c r="GG287" s="307"/>
      <c r="GH287" s="307"/>
      <c r="GI287" s="307"/>
      <c r="GJ287" s="307"/>
      <c r="GK287" s="307"/>
      <c r="GL287" s="307"/>
      <c r="GM287" s="307"/>
      <c r="GN287" s="307"/>
      <c r="GO287" s="307"/>
      <c r="GP287" s="307"/>
      <c r="GQ287" s="307"/>
      <c r="GR287" s="307"/>
      <c r="GS287" s="307"/>
      <c r="GT287" s="307"/>
      <c r="GU287" s="307"/>
      <c r="GV287" s="307"/>
      <c r="GW287" s="307"/>
      <c r="GX287" s="307"/>
      <c r="GY287" s="307"/>
      <c r="GZ287" s="307"/>
      <c r="HA287" s="307"/>
      <c r="HB287" s="307"/>
      <c r="HC287" s="307"/>
      <c r="HD287" s="307"/>
      <c r="HE287" s="307"/>
      <c r="HF287" s="307"/>
      <c r="HG287" s="307"/>
      <c r="HH287" s="307"/>
      <c r="HI287" s="307"/>
      <c r="HJ287" s="307"/>
      <c r="HK287" s="307"/>
      <c r="HL287" s="307"/>
      <c r="HM287" s="307"/>
      <c r="HN287" s="307"/>
      <c r="HO287" s="307"/>
      <c r="HP287" s="307"/>
      <c r="HQ287" s="307"/>
      <c r="HR287" s="307"/>
      <c r="HS287" s="307"/>
      <c r="HT287" s="307"/>
      <c r="HU287" s="307"/>
      <c r="HV287" s="307"/>
      <c r="HW287" s="307"/>
      <c r="HX287" s="307"/>
      <c r="HY287" s="307"/>
      <c r="HZ287" s="307"/>
      <c r="IA287" s="307"/>
      <c r="IB287" s="307"/>
      <c r="IC287" s="307"/>
      <c r="ID287" s="307"/>
      <c r="IE287" s="307"/>
      <c r="IF287" s="307"/>
      <c r="IG287" s="307"/>
      <c r="IH287" s="307"/>
      <c r="II287" s="307"/>
      <c r="IJ287" s="307"/>
      <c r="IK287" s="307"/>
      <c r="IL287" s="307"/>
      <c r="IM287" s="307"/>
      <c r="IN287" s="307"/>
      <c r="IO287" s="307"/>
      <c r="IP287" s="307"/>
      <c r="IQ287" s="307"/>
      <c r="IR287" s="307"/>
      <c r="IS287" s="307"/>
      <c r="IT287" s="307"/>
      <c r="IU287" s="307"/>
      <c r="IV287" s="307"/>
      <c r="IW287" s="307"/>
      <c r="IX287" s="307"/>
      <c r="IY287" s="307"/>
      <c r="IZ287" s="307"/>
      <c r="JA287" s="307"/>
      <c r="JB287" s="307"/>
      <c r="JC287" s="307"/>
      <c r="JD287" s="307"/>
      <c r="JE287" s="307"/>
      <c r="JF287" s="307"/>
      <c r="JG287" s="307"/>
      <c r="JH287" s="307"/>
      <c r="JI287" s="307"/>
      <c r="JJ287" s="307"/>
      <c r="JK287" s="307"/>
      <c r="JL287" s="307"/>
      <c r="JM287" s="307"/>
      <c r="JN287" s="307"/>
      <c r="JO287" s="307"/>
      <c r="JP287" s="307"/>
      <c r="JQ287" s="307"/>
      <c r="JR287" s="307"/>
      <c r="JS287" s="307"/>
      <c r="JT287" s="307"/>
      <c r="JU287" s="307"/>
      <c r="JV287" s="307"/>
      <c r="JW287" s="307"/>
      <c r="JX287" s="307"/>
      <c r="JY287" s="307"/>
      <c r="JZ287" s="307"/>
      <c r="KA287" s="307"/>
      <c r="KB287" s="307"/>
      <c r="KC287" s="307"/>
      <c r="KD287" s="307"/>
      <c r="KE287" s="307"/>
      <c r="KF287" s="307"/>
      <c r="KG287" s="307"/>
      <c r="KH287" s="307"/>
      <c r="KI287" s="307"/>
      <c r="KJ287" s="307"/>
      <c r="KK287" s="307"/>
      <c r="KL287" s="307"/>
      <c r="KM287" s="307"/>
      <c r="KN287" s="307"/>
      <c r="KO287" s="307"/>
      <c r="KP287" s="307"/>
      <c r="KQ287" s="307"/>
      <c r="KR287" s="307"/>
      <c r="KS287" s="307"/>
      <c r="KT287" s="307"/>
    </row>
    <row r="288" spans="14:306" s="56" customFormat="1" ht="15" customHeight="1">
      <c r="N288" s="341"/>
      <c r="O288" s="330"/>
      <c r="P288" s="330"/>
      <c r="Q288" s="330"/>
      <c r="R288" s="330"/>
      <c r="S288" s="330"/>
      <c r="T288" s="330"/>
      <c r="U288" s="330"/>
      <c r="W288" s="330"/>
      <c r="X288" s="330"/>
      <c r="Y288" s="330"/>
      <c r="Z288" s="330"/>
      <c r="AA288" s="330"/>
      <c r="AB288" s="330"/>
      <c r="AC288" s="330"/>
      <c r="AD288" s="330"/>
      <c r="AE288" s="330"/>
      <c r="AG288" s="354">
        <v>14</v>
      </c>
      <c r="AH288" s="354"/>
      <c r="AI288" s="356" t="s">
        <v>159</v>
      </c>
      <c r="AJ288" s="356" t="s">
        <v>167</v>
      </c>
      <c r="AK288" s="359">
        <v>17</v>
      </c>
      <c r="AL288" s="359">
        <v>19</v>
      </c>
      <c r="AM288" s="356" t="s">
        <v>266</v>
      </c>
      <c r="AN288" s="356" t="s">
        <v>211</v>
      </c>
      <c r="AO288" s="359">
        <v>18</v>
      </c>
      <c r="AP288" s="356" t="s">
        <v>81</v>
      </c>
      <c r="AQ288" s="356" t="s">
        <v>138</v>
      </c>
      <c r="AR288" s="356" t="s">
        <v>89</v>
      </c>
      <c r="AS288" s="356" t="s">
        <v>93</v>
      </c>
      <c r="AT288" s="356" t="s">
        <v>193</v>
      </c>
      <c r="AU288" s="356"/>
      <c r="AV288" s="359">
        <v>16</v>
      </c>
      <c r="AW288" s="356" t="s">
        <v>164</v>
      </c>
      <c r="AX288" s="356" t="s">
        <v>0</v>
      </c>
      <c r="AY288" s="303">
        <f t="shared" si="109"/>
        <v>36</v>
      </c>
      <c r="AZ288" s="303">
        <f t="shared" si="110"/>
        <v>23</v>
      </c>
      <c r="BA288" s="303">
        <f t="shared" si="111"/>
        <v>18</v>
      </c>
      <c r="BB288" s="303">
        <f t="shared" si="112"/>
        <v>20</v>
      </c>
      <c r="BC288" s="303">
        <f t="shared" si="113"/>
        <v>49</v>
      </c>
      <c r="BD288" s="303">
        <f t="shared" si="114"/>
        <v>35</v>
      </c>
      <c r="BE288" s="303">
        <f t="shared" si="115"/>
        <v>19</v>
      </c>
      <c r="BF288" s="303">
        <f t="shared" si="116"/>
        <v>22</v>
      </c>
      <c r="BG288" s="303">
        <f t="shared" si="117"/>
        <v>23</v>
      </c>
      <c r="BH288" s="303"/>
      <c r="BI288" s="303">
        <f t="shared" si="118"/>
        <v>26</v>
      </c>
      <c r="BJ288" s="303">
        <f t="shared" si="119"/>
        <v>28</v>
      </c>
      <c r="BK288" s="303">
        <f t="shared" si="120"/>
        <v>87</v>
      </c>
      <c r="BL288" s="303">
        <f t="shared" si="121"/>
        <v>17</v>
      </c>
      <c r="BM288" s="303">
        <f t="shared" si="122"/>
        <v>24</v>
      </c>
      <c r="BN288" s="303">
        <f t="shared" si="123"/>
        <v>14</v>
      </c>
      <c r="CB288" s="307"/>
      <c r="CC288" s="307"/>
      <c r="CD288" s="307"/>
      <c r="CE288" s="307"/>
      <c r="CF288" s="307"/>
      <c r="CG288" s="307"/>
      <c r="CH288" s="307"/>
      <c r="CI288" s="307"/>
      <c r="CJ288" s="307"/>
      <c r="CK288" s="307"/>
      <c r="CL288" s="307"/>
      <c r="CM288" s="307"/>
      <c r="CN288" s="307"/>
      <c r="CO288" s="307"/>
      <c r="CP288" s="307"/>
      <c r="CQ288" s="307"/>
      <c r="CR288" s="307"/>
      <c r="CS288" s="307"/>
      <c r="CT288" s="307"/>
      <c r="CU288" s="307"/>
      <c r="CV288" s="307"/>
      <c r="CW288" s="307"/>
      <c r="CX288" s="307"/>
      <c r="CY288" s="307"/>
      <c r="CZ288" s="307"/>
      <c r="DA288" s="307"/>
      <c r="DB288" s="307"/>
      <c r="DC288" s="307"/>
      <c r="DD288" s="307"/>
      <c r="DE288" s="307"/>
      <c r="DF288" s="307"/>
      <c r="DG288" s="307"/>
      <c r="DH288" s="307"/>
      <c r="DI288" s="390"/>
      <c r="DJ288" s="390"/>
      <c r="DK288" s="307"/>
      <c r="DL288" s="307"/>
      <c r="DM288" s="307"/>
      <c r="DN288" s="307"/>
      <c r="DO288" s="307"/>
      <c r="DP288" s="307"/>
      <c r="DQ288" s="307"/>
      <c r="DR288" s="307"/>
      <c r="DS288" s="307"/>
      <c r="DT288" s="307"/>
      <c r="DU288" s="307"/>
      <c r="DV288" s="307"/>
      <c r="DW288" s="307"/>
      <c r="DX288" s="307"/>
      <c r="DY288" s="307"/>
      <c r="DZ288" s="307"/>
      <c r="EA288" s="307"/>
      <c r="EB288" s="307"/>
      <c r="EC288" s="307"/>
      <c r="ED288" s="307"/>
      <c r="EE288" s="307"/>
      <c r="EF288" s="307"/>
      <c r="EG288" s="307"/>
      <c r="EH288" s="307"/>
      <c r="EI288" s="307"/>
      <c r="EJ288" s="307"/>
      <c r="EK288" s="307"/>
      <c r="EL288" s="307"/>
      <c r="EM288" s="307"/>
      <c r="EN288" s="307"/>
      <c r="EO288" s="307"/>
      <c r="EP288" s="307"/>
      <c r="EQ288" s="307"/>
      <c r="ER288" s="307"/>
      <c r="ES288" s="307"/>
      <c r="ET288" s="307"/>
      <c r="EU288" s="390"/>
      <c r="EV288" s="390"/>
      <c r="EW288" s="307"/>
      <c r="EX288" s="307"/>
      <c r="EY288" s="307"/>
      <c r="EZ288" s="307"/>
      <c r="FA288" s="307"/>
      <c r="FB288" s="307"/>
      <c r="FC288" s="307"/>
      <c r="FD288" s="307"/>
      <c r="FE288" s="307"/>
      <c r="FF288" s="307"/>
      <c r="FG288" s="307"/>
      <c r="FH288" s="307"/>
      <c r="FI288" s="307"/>
      <c r="FJ288" s="307"/>
      <c r="FK288" s="307"/>
      <c r="FL288" s="307"/>
      <c r="FM288" s="307"/>
      <c r="FN288" s="307"/>
      <c r="FO288" s="307"/>
      <c r="FP288" s="307"/>
      <c r="FQ288" s="307"/>
      <c r="FR288" s="307"/>
      <c r="FS288" s="307"/>
      <c r="FT288" s="307"/>
      <c r="FU288" s="307"/>
      <c r="FV288" s="307"/>
      <c r="FW288" s="307"/>
      <c r="FX288" s="307"/>
      <c r="FY288" s="307"/>
      <c r="FZ288" s="307"/>
      <c r="GA288" s="307"/>
      <c r="GB288" s="307"/>
      <c r="GC288" s="307"/>
      <c r="GD288" s="307"/>
      <c r="GE288" s="307"/>
      <c r="GF288" s="307"/>
      <c r="GG288" s="307"/>
      <c r="GH288" s="307"/>
      <c r="GI288" s="307"/>
      <c r="GJ288" s="307"/>
      <c r="GK288" s="307"/>
      <c r="GL288" s="307"/>
      <c r="GM288" s="307"/>
      <c r="GN288" s="307"/>
      <c r="GO288" s="307"/>
      <c r="GP288" s="307"/>
      <c r="GQ288" s="307"/>
      <c r="GR288" s="307"/>
      <c r="GS288" s="307"/>
      <c r="GT288" s="307"/>
      <c r="GU288" s="307"/>
      <c r="GV288" s="307"/>
      <c r="GW288" s="307"/>
      <c r="GX288" s="307"/>
      <c r="GY288" s="307"/>
      <c r="GZ288" s="307"/>
      <c r="HA288" s="307"/>
      <c r="HB288" s="307"/>
      <c r="HC288" s="307"/>
      <c r="HD288" s="307"/>
      <c r="HE288" s="307"/>
      <c r="HF288" s="307"/>
      <c r="HG288" s="307"/>
      <c r="HH288" s="307"/>
      <c r="HI288" s="307"/>
      <c r="HJ288" s="307"/>
      <c r="HK288" s="307"/>
      <c r="HL288" s="307"/>
      <c r="HM288" s="307"/>
      <c r="HN288" s="307"/>
      <c r="HO288" s="307"/>
      <c r="HP288" s="307"/>
      <c r="HQ288" s="307"/>
      <c r="HR288" s="307"/>
      <c r="HS288" s="307"/>
      <c r="HT288" s="307"/>
      <c r="HU288" s="307"/>
      <c r="HV288" s="307"/>
      <c r="HW288" s="307"/>
      <c r="HX288" s="307"/>
      <c r="HY288" s="307"/>
      <c r="HZ288" s="307"/>
      <c r="IA288" s="307"/>
      <c r="IB288" s="307"/>
      <c r="IC288" s="307"/>
      <c r="ID288" s="307"/>
      <c r="IE288" s="307"/>
      <c r="IF288" s="307"/>
      <c r="IG288" s="307"/>
      <c r="IH288" s="307"/>
      <c r="II288" s="307"/>
      <c r="IJ288" s="307"/>
      <c r="IK288" s="307"/>
      <c r="IL288" s="307"/>
      <c r="IM288" s="307"/>
      <c r="IN288" s="307"/>
      <c r="IO288" s="307"/>
      <c r="IP288" s="307"/>
      <c r="IQ288" s="307"/>
      <c r="IR288" s="307"/>
      <c r="IS288" s="307"/>
      <c r="IT288" s="307"/>
      <c r="IU288" s="307"/>
      <c r="IV288" s="307"/>
      <c r="IW288" s="307"/>
      <c r="IX288" s="307"/>
      <c r="IY288" s="307"/>
      <c r="IZ288" s="307"/>
      <c r="JA288" s="307"/>
      <c r="JB288" s="307"/>
      <c r="JC288" s="307"/>
      <c r="JD288" s="307"/>
      <c r="JE288" s="307"/>
      <c r="JF288" s="307"/>
      <c r="JG288" s="307"/>
      <c r="JH288" s="307"/>
      <c r="JI288" s="307"/>
      <c r="JJ288" s="307"/>
      <c r="JK288" s="307"/>
      <c r="JL288" s="307"/>
      <c r="JM288" s="307"/>
      <c r="JN288" s="307"/>
      <c r="JO288" s="307"/>
      <c r="JP288" s="307"/>
      <c r="JQ288" s="307"/>
      <c r="JR288" s="307"/>
      <c r="JS288" s="307"/>
      <c r="JT288" s="307"/>
      <c r="JU288" s="307"/>
      <c r="JV288" s="307"/>
      <c r="JW288" s="307"/>
      <c r="JX288" s="307"/>
      <c r="JY288" s="307"/>
      <c r="JZ288" s="307"/>
      <c r="KA288" s="307"/>
      <c r="KB288" s="307"/>
      <c r="KC288" s="307"/>
      <c r="KD288" s="307"/>
      <c r="KE288" s="307"/>
      <c r="KF288" s="307"/>
      <c r="KG288" s="307"/>
      <c r="KH288" s="307"/>
      <c r="KI288" s="307"/>
      <c r="KJ288" s="307"/>
      <c r="KK288" s="307"/>
      <c r="KL288" s="307"/>
      <c r="KM288" s="307"/>
      <c r="KN288" s="307"/>
      <c r="KO288" s="307"/>
      <c r="KP288" s="307"/>
      <c r="KQ288" s="307"/>
      <c r="KR288" s="307"/>
      <c r="KS288" s="307"/>
      <c r="KT288" s="307"/>
    </row>
    <row r="289" spans="14:306" s="56" customFormat="1" ht="15" customHeight="1">
      <c r="N289" s="341"/>
      <c r="O289" s="330"/>
      <c r="P289" s="330"/>
      <c r="Q289" s="330"/>
      <c r="R289" s="330"/>
      <c r="S289" s="330"/>
      <c r="T289" s="330"/>
      <c r="U289" s="330"/>
      <c r="W289" s="330"/>
      <c r="X289" s="330"/>
      <c r="Y289" s="330"/>
      <c r="Z289" s="330"/>
      <c r="AA289" s="330"/>
      <c r="AB289" s="330"/>
      <c r="AC289" s="330"/>
      <c r="AD289" s="330"/>
      <c r="AE289" s="330"/>
      <c r="AG289" s="354">
        <v>15</v>
      </c>
      <c r="AH289" s="354"/>
      <c r="AI289" s="356" t="s">
        <v>83</v>
      </c>
      <c r="AJ289" s="356" t="s">
        <v>140</v>
      </c>
      <c r="AK289" s="356" t="s">
        <v>130</v>
      </c>
      <c r="AL289" s="356" t="s">
        <v>81</v>
      </c>
      <c r="AM289" s="356" t="s">
        <v>239</v>
      </c>
      <c r="AN289" s="356" t="s">
        <v>585</v>
      </c>
      <c r="AO289" s="359">
        <v>19</v>
      </c>
      <c r="AP289" s="356" t="s">
        <v>164</v>
      </c>
      <c r="AQ289" s="356" t="s">
        <v>140</v>
      </c>
      <c r="AR289" s="356" t="s">
        <v>93</v>
      </c>
      <c r="AS289" s="356" t="s">
        <v>96</v>
      </c>
      <c r="AT289" s="356" t="s">
        <v>258</v>
      </c>
      <c r="AU289" s="356"/>
      <c r="AV289" s="359">
        <v>17</v>
      </c>
      <c r="AW289" s="359">
        <v>24</v>
      </c>
      <c r="AX289" s="359">
        <v>14</v>
      </c>
      <c r="AY289" s="303">
        <f t="shared" si="109"/>
        <v>40</v>
      </c>
      <c r="AZ289" s="303">
        <f t="shared" si="110"/>
        <v>25</v>
      </c>
      <c r="BA289" s="303">
        <f t="shared" si="111"/>
        <v>20</v>
      </c>
      <c r="BB289" s="303">
        <f t="shared" si="112"/>
        <v>22</v>
      </c>
      <c r="BC289" s="303">
        <f t="shared" si="113"/>
        <v>52</v>
      </c>
      <c r="BD289" s="303">
        <f t="shared" si="114"/>
        <v>37</v>
      </c>
      <c r="BE289" s="303">
        <f t="shared" si="115"/>
        <v>20</v>
      </c>
      <c r="BF289" s="303">
        <f t="shared" si="116"/>
        <v>24</v>
      </c>
      <c r="BG289" s="303">
        <f t="shared" si="117"/>
        <v>25</v>
      </c>
      <c r="BH289" s="303"/>
      <c r="BI289" s="303">
        <f t="shared" si="118"/>
        <v>28</v>
      </c>
      <c r="BJ289" s="303">
        <f t="shared" si="119"/>
        <v>30</v>
      </c>
      <c r="BK289" s="303">
        <f t="shared" si="120"/>
        <v>94</v>
      </c>
      <c r="BL289" s="303">
        <f t="shared" si="121"/>
        <v>18</v>
      </c>
      <c r="BM289" s="303">
        <f t="shared" si="122"/>
        <v>25</v>
      </c>
      <c r="BN289" s="303">
        <f t="shared" si="123"/>
        <v>15</v>
      </c>
      <c r="CB289" s="307"/>
      <c r="CC289" s="307"/>
      <c r="CD289" s="307"/>
      <c r="CE289" s="307"/>
      <c r="CF289" s="307"/>
      <c r="CG289" s="307"/>
      <c r="CH289" s="307"/>
      <c r="CI289" s="307"/>
      <c r="CJ289" s="307"/>
      <c r="CK289" s="307"/>
      <c r="CL289" s="307"/>
      <c r="CM289" s="307"/>
      <c r="CN289" s="307"/>
      <c r="CO289" s="307"/>
      <c r="CP289" s="307"/>
      <c r="CQ289" s="307"/>
      <c r="CR289" s="307"/>
      <c r="CS289" s="307"/>
      <c r="CT289" s="307"/>
      <c r="CU289" s="307"/>
      <c r="CV289" s="307"/>
      <c r="CW289" s="307"/>
      <c r="CX289" s="307"/>
      <c r="CY289" s="307"/>
      <c r="CZ289" s="307"/>
      <c r="DA289" s="307"/>
      <c r="DB289" s="307"/>
      <c r="DC289" s="307"/>
      <c r="DD289" s="307"/>
      <c r="DE289" s="307"/>
      <c r="DF289" s="307"/>
      <c r="DG289" s="307"/>
      <c r="DH289" s="307"/>
      <c r="DI289" s="390"/>
      <c r="DJ289" s="390"/>
      <c r="DK289" s="307"/>
      <c r="DL289" s="307"/>
      <c r="DM289" s="307"/>
      <c r="DN289" s="307"/>
      <c r="DO289" s="307"/>
      <c r="DP289" s="307"/>
      <c r="DQ289" s="307"/>
      <c r="DR289" s="307"/>
      <c r="DS289" s="307"/>
      <c r="DT289" s="307"/>
      <c r="DU289" s="307"/>
      <c r="DV289" s="307"/>
      <c r="DW289" s="307"/>
      <c r="DX289" s="307"/>
      <c r="DY289" s="307"/>
      <c r="DZ289" s="307"/>
      <c r="EA289" s="307"/>
      <c r="EB289" s="307"/>
      <c r="EC289" s="307"/>
      <c r="ED289" s="307"/>
      <c r="EE289" s="307"/>
      <c r="EF289" s="307"/>
      <c r="EG289" s="307"/>
      <c r="EH289" s="307"/>
      <c r="EI289" s="307"/>
      <c r="EJ289" s="307"/>
      <c r="EK289" s="307"/>
      <c r="EL289" s="307"/>
      <c r="EM289" s="307"/>
      <c r="EN289" s="307"/>
      <c r="EO289" s="307"/>
      <c r="EP289" s="307"/>
      <c r="EQ289" s="307"/>
      <c r="ER289" s="307"/>
      <c r="ES289" s="307"/>
      <c r="ET289" s="307"/>
      <c r="EU289" s="390"/>
      <c r="EV289" s="390"/>
      <c r="EW289" s="307"/>
      <c r="EX289" s="307"/>
      <c r="EY289" s="307"/>
      <c r="EZ289" s="307"/>
      <c r="FA289" s="307"/>
      <c r="FB289" s="307"/>
      <c r="FC289" s="307"/>
      <c r="FD289" s="307"/>
      <c r="FE289" s="307"/>
      <c r="FF289" s="307"/>
      <c r="FG289" s="307"/>
      <c r="FH289" s="307"/>
      <c r="FI289" s="307"/>
      <c r="FJ289" s="307"/>
      <c r="FK289" s="307"/>
      <c r="FL289" s="307"/>
      <c r="FM289" s="307"/>
      <c r="FN289" s="307"/>
      <c r="FO289" s="307"/>
      <c r="FP289" s="307"/>
      <c r="FQ289" s="307"/>
      <c r="FR289" s="307"/>
      <c r="FS289" s="307"/>
      <c r="FT289" s="307"/>
      <c r="FU289" s="307"/>
      <c r="FV289" s="307"/>
      <c r="FW289" s="307"/>
      <c r="FX289" s="307"/>
      <c r="FY289" s="307"/>
      <c r="FZ289" s="307"/>
      <c r="GA289" s="307"/>
      <c r="GB289" s="307"/>
      <c r="GC289" s="307"/>
      <c r="GD289" s="307"/>
      <c r="GE289" s="307"/>
      <c r="GF289" s="307"/>
      <c r="GG289" s="307"/>
      <c r="GH289" s="307"/>
      <c r="GI289" s="307"/>
      <c r="GJ289" s="307"/>
      <c r="GK289" s="307"/>
      <c r="GL289" s="307"/>
      <c r="GM289" s="307"/>
      <c r="GN289" s="307"/>
      <c r="GO289" s="307"/>
      <c r="GP289" s="307"/>
      <c r="GQ289" s="307"/>
      <c r="GR289" s="307"/>
      <c r="GS289" s="307"/>
      <c r="GT289" s="307"/>
      <c r="GU289" s="307"/>
      <c r="GV289" s="307"/>
      <c r="GW289" s="307"/>
      <c r="GX289" s="307"/>
      <c r="GY289" s="307"/>
      <c r="GZ289" s="307"/>
      <c r="HA289" s="307"/>
      <c r="HB289" s="307"/>
      <c r="HC289" s="307"/>
      <c r="HD289" s="307"/>
      <c r="HE289" s="307"/>
      <c r="HF289" s="307"/>
      <c r="HG289" s="307"/>
      <c r="HH289" s="307"/>
      <c r="HI289" s="307"/>
      <c r="HJ289" s="307"/>
      <c r="HK289" s="307"/>
      <c r="HL289" s="307"/>
      <c r="HM289" s="307"/>
      <c r="HN289" s="307"/>
      <c r="HO289" s="307"/>
      <c r="HP289" s="307"/>
      <c r="HQ289" s="307"/>
      <c r="HR289" s="307"/>
      <c r="HS289" s="307"/>
      <c r="HT289" s="307"/>
      <c r="HU289" s="307"/>
      <c r="HV289" s="307"/>
      <c r="HW289" s="307"/>
      <c r="HX289" s="307"/>
      <c r="HY289" s="307"/>
      <c r="HZ289" s="307"/>
      <c r="IA289" s="307"/>
      <c r="IB289" s="307"/>
      <c r="IC289" s="307"/>
      <c r="ID289" s="307"/>
      <c r="IE289" s="307"/>
      <c r="IF289" s="307"/>
      <c r="IG289" s="307"/>
      <c r="IH289" s="307"/>
      <c r="II289" s="307"/>
      <c r="IJ289" s="307"/>
      <c r="IK289" s="307"/>
      <c r="IL289" s="307"/>
      <c r="IM289" s="307"/>
      <c r="IN289" s="307"/>
      <c r="IO289" s="307"/>
      <c r="IP289" s="307"/>
      <c r="IQ289" s="307"/>
      <c r="IR289" s="307"/>
      <c r="IS289" s="307"/>
      <c r="IT289" s="307"/>
      <c r="IU289" s="307"/>
      <c r="IV289" s="307"/>
      <c r="IW289" s="307"/>
      <c r="IX289" s="307"/>
      <c r="IY289" s="307"/>
      <c r="IZ289" s="307"/>
      <c r="JA289" s="307"/>
      <c r="JB289" s="307"/>
      <c r="JC289" s="307"/>
      <c r="JD289" s="307"/>
      <c r="JE289" s="307"/>
      <c r="JF289" s="307"/>
      <c r="JG289" s="307"/>
      <c r="JH289" s="307"/>
      <c r="JI289" s="307"/>
      <c r="JJ289" s="307"/>
      <c r="JK289" s="307"/>
      <c r="JL289" s="307"/>
      <c r="JM289" s="307"/>
      <c r="JN289" s="307"/>
      <c r="JO289" s="307"/>
      <c r="JP289" s="307"/>
      <c r="JQ289" s="307"/>
      <c r="JR289" s="307"/>
      <c r="JS289" s="307"/>
      <c r="JT289" s="307"/>
      <c r="JU289" s="307"/>
      <c r="JV289" s="307"/>
      <c r="JW289" s="307"/>
      <c r="JX289" s="307"/>
      <c r="JY289" s="307"/>
      <c r="JZ289" s="307"/>
      <c r="KA289" s="307"/>
      <c r="KB289" s="307"/>
      <c r="KC289" s="307"/>
      <c r="KD289" s="307"/>
      <c r="KE289" s="307"/>
      <c r="KF289" s="307"/>
      <c r="KG289" s="307"/>
      <c r="KH289" s="307"/>
      <c r="KI289" s="307"/>
      <c r="KJ289" s="307"/>
      <c r="KK289" s="307"/>
      <c r="KL289" s="307"/>
      <c r="KM289" s="307"/>
      <c r="KN289" s="307"/>
      <c r="KO289" s="307"/>
      <c r="KP289" s="307"/>
      <c r="KQ289" s="307"/>
      <c r="KR289" s="307"/>
      <c r="KS289" s="307"/>
      <c r="KT289" s="307"/>
    </row>
    <row r="290" spans="14:306" s="56" customFormat="1" ht="15" customHeight="1">
      <c r="N290" s="341"/>
      <c r="O290" s="330"/>
      <c r="P290" s="330"/>
      <c r="Q290" s="330"/>
      <c r="R290" s="330"/>
      <c r="S290" s="330"/>
      <c r="T290" s="330"/>
      <c r="U290" s="330"/>
      <c r="W290" s="330"/>
      <c r="X290" s="330"/>
      <c r="Y290" s="330"/>
      <c r="Z290" s="330"/>
      <c r="AA290" s="330"/>
      <c r="AB290" s="330"/>
      <c r="AC290" s="330"/>
      <c r="AD290" s="330"/>
      <c r="AE290" s="330"/>
      <c r="AG290" s="354">
        <v>16</v>
      </c>
      <c r="AH290" s="354"/>
      <c r="AI290" s="356" t="s">
        <v>87</v>
      </c>
      <c r="AJ290" s="356" t="s">
        <v>88</v>
      </c>
      <c r="AK290" s="359">
        <v>20</v>
      </c>
      <c r="AL290" s="359">
        <v>22</v>
      </c>
      <c r="AM290" s="356" t="s">
        <v>184</v>
      </c>
      <c r="AN290" s="356" t="s">
        <v>283</v>
      </c>
      <c r="AO290" s="359">
        <v>20</v>
      </c>
      <c r="AP290" s="356" t="s">
        <v>89</v>
      </c>
      <c r="AQ290" s="356" t="s">
        <v>126</v>
      </c>
      <c r="AR290" s="356" t="s">
        <v>91</v>
      </c>
      <c r="AS290" s="359">
        <v>30</v>
      </c>
      <c r="AT290" s="356" t="s">
        <v>672</v>
      </c>
      <c r="AU290" s="356"/>
      <c r="AV290" s="359">
        <v>18</v>
      </c>
      <c r="AW290" s="359">
        <v>25</v>
      </c>
      <c r="AX290" s="359">
        <v>15</v>
      </c>
      <c r="AY290" s="303">
        <f t="shared" si="109"/>
        <v>43</v>
      </c>
      <c r="AZ290" s="303">
        <f t="shared" si="110"/>
        <v>28</v>
      </c>
      <c r="BA290" s="303">
        <f t="shared" si="111"/>
        <v>21</v>
      </c>
      <c r="BB290" s="303">
        <f t="shared" si="112"/>
        <v>23</v>
      </c>
      <c r="BC290" s="303">
        <f t="shared" si="113"/>
        <v>58</v>
      </c>
      <c r="BD290" s="303">
        <f t="shared" si="114"/>
        <v>40</v>
      </c>
      <c r="BE290" s="303">
        <f t="shared" si="115"/>
        <v>21</v>
      </c>
      <c r="BF290" s="303">
        <f t="shared" si="116"/>
        <v>26</v>
      </c>
      <c r="BG290" s="303">
        <f t="shared" si="117"/>
        <v>27</v>
      </c>
      <c r="BH290" s="303"/>
      <c r="BI290" s="303">
        <f t="shared" si="118"/>
        <v>31</v>
      </c>
      <c r="BJ290" s="303">
        <f t="shared" si="119"/>
        <v>31</v>
      </c>
      <c r="BK290" s="303">
        <f t="shared" si="120"/>
        <v>100</v>
      </c>
      <c r="BL290" s="303">
        <f t="shared" si="121"/>
        <v>19</v>
      </c>
      <c r="BM290" s="303">
        <f t="shared" si="122"/>
        <v>26</v>
      </c>
      <c r="BN290" s="303">
        <f t="shared" si="123"/>
        <v>16</v>
      </c>
      <c r="CB290" s="307"/>
      <c r="CC290" s="307"/>
      <c r="CD290" s="307"/>
      <c r="CE290" s="307"/>
      <c r="CF290" s="307"/>
      <c r="CG290" s="307"/>
      <c r="CH290" s="307"/>
      <c r="CI290" s="307"/>
      <c r="CJ290" s="307"/>
      <c r="CK290" s="307"/>
      <c r="CL290" s="307"/>
      <c r="CM290" s="307"/>
      <c r="CN290" s="307"/>
      <c r="CO290" s="307"/>
      <c r="CP290" s="307"/>
      <c r="CQ290" s="307"/>
      <c r="CR290" s="307"/>
      <c r="CS290" s="307"/>
      <c r="CT290" s="307"/>
      <c r="CU290" s="307"/>
      <c r="CV290" s="307"/>
      <c r="CW290" s="307"/>
      <c r="CX290" s="307"/>
      <c r="CY290" s="307"/>
      <c r="CZ290" s="307"/>
      <c r="DA290" s="307"/>
      <c r="DB290" s="307"/>
      <c r="DC290" s="307"/>
      <c r="DD290" s="307"/>
      <c r="DE290" s="307"/>
      <c r="DF290" s="307"/>
      <c r="DG290" s="307"/>
      <c r="DH290" s="307"/>
      <c r="DI290" s="390"/>
      <c r="DJ290" s="390"/>
      <c r="DK290" s="307"/>
      <c r="DL290" s="307"/>
      <c r="DM290" s="307"/>
      <c r="DN290" s="307"/>
      <c r="DO290" s="307"/>
      <c r="DP290" s="307"/>
      <c r="DQ290" s="307"/>
      <c r="DR290" s="307"/>
      <c r="DS290" s="307"/>
      <c r="DT290" s="307"/>
      <c r="DU290" s="307"/>
      <c r="DV290" s="307"/>
      <c r="DW290" s="307"/>
      <c r="DX290" s="307"/>
      <c r="DY290" s="307"/>
      <c r="DZ290" s="307"/>
      <c r="EA290" s="307"/>
      <c r="EB290" s="307"/>
      <c r="EC290" s="307"/>
      <c r="ED290" s="307"/>
      <c r="EE290" s="307"/>
      <c r="EF290" s="307"/>
      <c r="EG290" s="307"/>
      <c r="EH290" s="307"/>
      <c r="EI290" s="307"/>
      <c r="EJ290" s="307"/>
      <c r="EK290" s="307"/>
      <c r="EL290" s="307"/>
      <c r="EM290" s="307"/>
      <c r="EN290" s="307"/>
      <c r="EO290" s="307"/>
      <c r="EP290" s="307"/>
      <c r="EQ290" s="307"/>
      <c r="ER290" s="307"/>
      <c r="ES290" s="307"/>
      <c r="ET290" s="307"/>
      <c r="EU290" s="390"/>
      <c r="EV290" s="390"/>
      <c r="EW290" s="307"/>
      <c r="EX290" s="307"/>
      <c r="EY290" s="307"/>
      <c r="EZ290" s="307"/>
      <c r="FA290" s="307"/>
      <c r="FB290" s="307"/>
      <c r="FC290" s="307"/>
      <c r="FD290" s="307"/>
      <c r="FE290" s="307"/>
      <c r="FF290" s="307"/>
      <c r="FG290" s="307"/>
      <c r="FH290" s="307"/>
      <c r="FI290" s="307"/>
      <c r="FJ290" s="307"/>
      <c r="FK290" s="307"/>
      <c r="FL290" s="307"/>
      <c r="FM290" s="307"/>
      <c r="FN290" s="307"/>
      <c r="FO290" s="307"/>
      <c r="FP290" s="307"/>
      <c r="FQ290" s="307"/>
      <c r="FR290" s="307"/>
      <c r="FS290" s="307"/>
      <c r="FT290" s="307"/>
      <c r="FU290" s="307"/>
      <c r="FV290" s="307"/>
      <c r="FW290" s="307"/>
      <c r="FX290" s="307"/>
      <c r="FY290" s="307"/>
      <c r="FZ290" s="307"/>
      <c r="GA290" s="307"/>
      <c r="GB290" s="307"/>
      <c r="GC290" s="307"/>
      <c r="GD290" s="307"/>
      <c r="GE290" s="307"/>
      <c r="GF290" s="307"/>
      <c r="GG290" s="307"/>
      <c r="GH290" s="307"/>
      <c r="GI290" s="307"/>
      <c r="GJ290" s="307"/>
      <c r="GK290" s="307"/>
      <c r="GL290" s="307"/>
      <c r="GM290" s="307"/>
      <c r="GN290" s="307"/>
      <c r="GO290" s="307"/>
      <c r="GP290" s="307"/>
      <c r="GQ290" s="307"/>
      <c r="GR290" s="307"/>
      <c r="GS290" s="307"/>
      <c r="GT290" s="307"/>
      <c r="GU290" s="307"/>
      <c r="GV290" s="307"/>
      <c r="GW290" s="307"/>
      <c r="GX290" s="307"/>
      <c r="GY290" s="307"/>
      <c r="GZ290" s="307"/>
      <c r="HA290" s="307"/>
      <c r="HB290" s="307"/>
      <c r="HC290" s="307"/>
      <c r="HD290" s="307"/>
      <c r="HE290" s="307"/>
      <c r="HF290" s="307"/>
      <c r="HG290" s="307"/>
      <c r="HH290" s="307"/>
      <c r="HI290" s="307"/>
      <c r="HJ290" s="307"/>
      <c r="HK290" s="307"/>
      <c r="HL290" s="307"/>
      <c r="HM290" s="307"/>
      <c r="HN290" s="307"/>
      <c r="HO290" s="307"/>
      <c r="HP290" s="307"/>
      <c r="HQ290" s="307"/>
      <c r="HR290" s="307"/>
      <c r="HS290" s="307"/>
      <c r="HT290" s="307"/>
      <c r="HU290" s="307"/>
      <c r="HV290" s="307"/>
      <c r="HW290" s="307"/>
      <c r="HX290" s="307"/>
      <c r="HY290" s="307"/>
      <c r="HZ290" s="307"/>
      <c r="IA290" s="307"/>
      <c r="IB290" s="307"/>
      <c r="IC290" s="307"/>
      <c r="ID290" s="307"/>
      <c r="IE290" s="307"/>
      <c r="IF290" s="307"/>
      <c r="IG290" s="307"/>
      <c r="IH290" s="307"/>
      <c r="II290" s="307"/>
      <c r="IJ290" s="307"/>
      <c r="IK290" s="307"/>
      <c r="IL290" s="307"/>
      <c r="IM290" s="307"/>
      <c r="IN290" s="307"/>
      <c r="IO290" s="307"/>
      <c r="IP290" s="307"/>
      <c r="IQ290" s="307"/>
      <c r="IR290" s="307"/>
      <c r="IS290" s="307"/>
      <c r="IT290" s="307"/>
      <c r="IU290" s="307"/>
      <c r="IV290" s="307"/>
      <c r="IW290" s="307"/>
      <c r="IX290" s="307"/>
      <c r="IY290" s="307"/>
      <c r="IZ290" s="307"/>
      <c r="JA290" s="307"/>
      <c r="JB290" s="307"/>
      <c r="JC290" s="307"/>
      <c r="JD290" s="307"/>
      <c r="JE290" s="307"/>
      <c r="JF290" s="307"/>
      <c r="JG290" s="307"/>
      <c r="JH290" s="307"/>
      <c r="JI290" s="307"/>
      <c r="JJ290" s="307"/>
      <c r="JK290" s="307"/>
      <c r="JL290" s="307"/>
      <c r="JM290" s="307"/>
      <c r="JN290" s="307"/>
      <c r="JO290" s="307"/>
      <c r="JP290" s="307"/>
      <c r="JQ290" s="307"/>
      <c r="JR290" s="307"/>
      <c r="JS290" s="307"/>
      <c r="JT290" s="307"/>
      <c r="JU290" s="307"/>
      <c r="JV290" s="307"/>
      <c r="JW290" s="307"/>
      <c r="JX290" s="307"/>
      <c r="JY290" s="307"/>
      <c r="JZ290" s="307"/>
      <c r="KA290" s="307"/>
      <c r="KB290" s="307"/>
      <c r="KC290" s="307"/>
      <c r="KD290" s="307"/>
      <c r="KE290" s="307"/>
      <c r="KF290" s="307"/>
      <c r="KG290" s="307"/>
      <c r="KH290" s="307"/>
      <c r="KI290" s="307"/>
      <c r="KJ290" s="307"/>
      <c r="KK290" s="307"/>
      <c r="KL290" s="307"/>
      <c r="KM290" s="307"/>
      <c r="KN290" s="307"/>
      <c r="KO290" s="307"/>
      <c r="KP290" s="307"/>
      <c r="KQ290" s="307"/>
      <c r="KR290" s="307"/>
      <c r="KS290" s="307"/>
      <c r="KT290" s="307"/>
    </row>
    <row r="291" spans="14:306" s="56" customFormat="1" ht="15" customHeight="1">
      <c r="N291" s="341"/>
      <c r="O291" s="330"/>
      <c r="P291" s="330"/>
      <c r="Q291" s="330"/>
      <c r="R291" s="330"/>
      <c r="S291" s="330"/>
      <c r="T291" s="330"/>
      <c r="U291" s="330"/>
      <c r="W291" s="330"/>
      <c r="X291" s="330"/>
      <c r="Y291" s="330"/>
      <c r="Z291" s="330"/>
      <c r="AA291" s="330"/>
      <c r="AB291" s="330"/>
      <c r="AC291" s="330"/>
      <c r="AD291" s="330"/>
      <c r="AE291" s="330"/>
      <c r="AG291" s="354">
        <v>17</v>
      </c>
      <c r="AH291" s="354"/>
      <c r="AI291" s="356" t="s">
        <v>90</v>
      </c>
      <c r="AJ291" s="356" t="s">
        <v>91</v>
      </c>
      <c r="AK291" s="359">
        <v>21</v>
      </c>
      <c r="AL291" s="356" t="s">
        <v>140</v>
      </c>
      <c r="AM291" s="356" t="s">
        <v>324</v>
      </c>
      <c r="AN291" s="356" t="s">
        <v>673</v>
      </c>
      <c r="AO291" s="359">
        <v>21</v>
      </c>
      <c r="AP291" s="356" t="s">
        <v>93</v>
      </c>
      <c r="AQ291" s="359">
        <v>27</v>
      </c>
      <c r="AR291" s="356" t="s">
        <v>95</v>
      </c>
      <c r="AS291" s="356" t="s">
        <v>133</v>
      </c>
      <c r="AT291" s="356" t="s">
        <v>674</v>
      </c>
      <c r="AU291" s="356"/>
      <c r="AV291" s="359">
        <v>19</v>
      </c>
      <c r="AW291" s="359">
        <v>26</v>
      </c>
      <c r="AX291" s="359">
        <v>16</v>
      </c>
      <c r="AY291" s="303">
        <f t="shared" si="109"/>
        <v>47</v>
      </c>
      <c r="AZ291" s="303">
        <f t="shared" si="110"/>
        <v>31</v>
      </c>
      <c r="BA291" s="303">
        <f t="shared" si="111"/>
        <v>22</v>
      </c>
      <c r="BB291" s="303">
        <f t="shared" si="112"/>
        <v>25</v>
      </c>
      <c r="BC291" s="303">
        <f t="shared" si="113"/>
        <v>62</v>
      </c>
      <c r="BD291" s="303">
        <f t="shared" si="114"/>
        <v>42</v>
      </c>
      <c r="BE291" s="303">
        <f t="shared" si="115"/>
        <v>22</v>
      </c>
      <c r="BF291" s="303">
        <f t="shared" si="116"/>
        <v>28</v>
      </c>
      <c r="BG291" s="303">
        <f t="shared" si="117"/>
        <v>28</v>
      </c>
      <c r="BH291" s="303"/>
      <c r="BI291" s="303">
        <f t="shared" si="118"/>
        <v>34</v>
      </c>
      <c r="BJ291" s="303">
        <f t="shared" si="119"/>
        <v>33</v>
      </c>
      <c r="BK291" s="303">
        <f t="shared" si="120"/>
        <v>107</v>
      </c>
      <c r="BL291" s="303">
        <f t="shared" si="121"/>
        <v>20</v>
      </c>
      <c r="BM291" s="303">
        <f t="shared" si="122"/>
        <v>27</v>
      </c>
      <c r="BN291" s="303" t="str">
        <f t="shared" si="123"/>
        <v>-</v>
      </c>
      <c r="CB291" s="307"/>
      <c r="CC291" s="307"/>
      <c r="CD291" s="307"/>
      <c r="CE291" s="307"/>
      <c r="CF291" s="307"/>
      <c r="CG291" s="307"/>
      <c r="CH291" s="307"/>
      <c r="CI291" s="307"/>
      <c r="CJ291" s="307"/>
      <c r="CK291" s="307"/>
      <c r="CL291" s="307"/>
      <c r="CM291" s="307"/>
      <c r="CN291" s="307"/>
      <c r="CO291" s="307"/>
      <c r="CP291" s="307"/>
      <c r="CQ291" s="307"/>
      <c r="CR291" s="307"/>
      <c r="CS291" s="307"/>
      <c r="CT291" s="307"/>
      <c r="CU291" s="307"/>
      <c r="CV291" s="307"/>
      <c r="CW291" s="307"/>
      <c r="CX291" s="307"/>
      <c r="CY291" s="307"/>
      <c r="CZ291" s="307"/>
      <c r="DA291" s="307"/>
      <c r="DB291" s="307"/>
      <c r="DC291" s="307"/>
      <c r="DD291" s="307"/>
      <c r="DE291" s="307"/>
      <c r="DF291" s="307"/>
      <c r="DG291" s="307"/>
      <c r="DH291" s="307"/>
      <c r="DI291" s="390"/>
      <c r="DJ291" s="390"/>
      <c r="DK291" s="307"/>
      <c r="DL291" s="307"/>
      <c r="DM291" s="307"/>
      <c r="DN291" s="307"/>
      <c r="DO291" s="307"/>
      <c r="DP291" s="307"/>
      <c r="DQ291" s="307"/>
      <c r="DR291" s="307"/>
      <c r="DS291" s="307"/>
      <c r="DT291" s="307"/>
      <c r="DU291" s="307"/>
      <c r="DV291" s="307"/>
      <c r="DW291" s="307"/>
      <c r="DX291" s="307"/>
      <c r="DY291" s="307"/>
      <c r="DZ291" s="307"/>
      <c r="EA291" s="307"/>
      <c r="EB291" s="307"/>
      <c r="EC291" s="307"/>
      <c r="ED291" s="307"/>
      <c r="EE291" s="307"/>
      <c r="EF291" s="307"/>
      <c r="EG291" s="307"/>
      <c r="EH291" s="307"/>
      <c r="EI291" s="307"/>
      <c r="EJ291" s="307"/>
      <c r="EK291" s="307"/>
      <c r="EL291" s="307"/>
      <c r="EM291" s="307"/>
      <c r="EN291" s="307"/>
      <c r="EO291" s="307"/>
      <c r="EP291" s="307"/>
      <c r="EQ291" s="307"/>
      <c r="ER291" s="307"/>
      <c r="ES291" s="307"/>
      <c r="ET291" s="307"/>
      <c r="EU291" s="390"/>
      <c r="EV291" s="390"/>
      <c r="EW291" s="307"/>
      <c r="EX291" s="307"/>
      <c r="EY291" s="307"/>
      <c r="EZ291" s="307"/>
      <c r="FA291" s="307"/>
      <c r="FB291" s="307"/>
      <c r="FC291" s="307"/>
      <c r="FD291" s="307"/>
      <c r="FE291" s="307"/>
      <c r="FF291" s="307"/>
      <c r="FG291" s="307"/>
      <c r="FH291" s="307"/>
      <c r="FI291" s="307"/>
      <c r="FJ291" s="307"/>
      <c r="FK291" s="307"/>
      <c r="FL291" s="307"/>
      <c r="FM291" s="307"/>
      <c r="FN291" s="307"/>
      <c r="FO291" s="307"/>
      <c r="FP291" s="307"/>
      <c r="FQ291" s="307"/>
      <c r="FR291" s="307"/>
      <c r="FS291" s="307"/>
      <c r="FT291" s="307"/>
      <c r="FU291" s="307"/>
      <c r="FV291" s="307"/>
      <c r="FW291" s="307"/>
      <c r="FX291" s="307"/>
      <c r="FY291" s="307"/>
      <c r="FZ291" s="307"/>
      <c r="GA291" s="307"/>
      <c r="GB291" s="307"/>
      <c r="GC291" s="307"/>
      <c r="GD291" s="307"/>
      <c r="GE291" s="307"/>
      <c r="GF291" s="307"/>
      <c r="GG291" s="307"/>
      <c r="GH291" s="307"/>
      <c r="GI291" s="307"/>
      <c r="GJ291" s="307"/>
      <c r="GK291" s="307"/>
      <c r="GL291" s="307"/>
      <c r="GM291" s="307"/>
      <c r="GN291" s="307"/>
      <c r="GO291" s="307"/>
      <c r="GP291" s="307"/>
      <c r="GQ291" s="307"/>
      <c r="GR291" s="307"/>
      <c r="GS291" s="307"/>
      <c r="GT291" s="307"/>
      <c r="GU291" s="307"/>
      <c r="GV291" s="307"/>
      <c r="GW291" s="307"/>
      <c r="GX291" s="307"/>
      <c r="GY291" s="307"/>
      <c r="GZ291" s="307"/>
      <c r="HA291" s="307"/>
      <c r="HB291" s="307"/>
      <c r="HC291" s="307"/>
      <c r="HD291" s="307"/>
      <c r="HE291" s="307"/>
      <c r="HF291" s="307"/>
      <c r="HG291" s="307"/>
      <c r="HH291" s="307"/>
      <c r="HI291" s="307"/>
      <c r="HJ291" s="307"/>
      <c r="HK291" s="307"/>
      <c r="HL291" s="307"/>
      <c r="HM291" s="307"/>
      <c r="HN291" s="307"/>
      <c r="HO291" s="307"/>
      <c r="HP291" s="307"/>
      <c r="HQ291" s="307"/>
      <c r="HR291" s="307"/>
      <c r="HS291" s="307"/>
      <c r="HT291" s="307"/>
      <c r="HU291" s="307"/>
      <c r="HV291" s="307"/>
      <c r="HW291" s="307"/>
      <c r="HX291" s="307"/>
      <c r="HY291" s="307"/>
      <c r="HZ291" s="307"/>
      <c r="IA291" s="307"/>
      <c r="IB291" s="307"/>
      <c r="IC291" s="307"/>
      <c r="ID291" s="307"/>
      <c r="IE291" s="307"/>
      <c r="IF291" s="307"/>
      <c r="IG291" s="307"/>
      <c r="IH291" s="307"/>
      <c r="II291" s="307"/>
      <c r="IJ291" s="307"/>
      <c r="IK291" s="307"/>
      <c r="IL291" s="307"/>
      <c r="IM291" s="307"/>
      <c r="IN291" s="307"/>
      <c r="IO291" s="307"/>
      <c r="IP291" s="307"/>
      <c r="IQ291" s="307"/>
      <c r="IR291" s="307"/>
      <c r="IS291" s="307"/>
      <c r="IT291" s="307"/>
      <c r="IU291" s="307"/>
      <c r="IV291" s="307"/>
      <c r="IW291" s="307"/>
      <c r="IX291" s="307"/>
      <c r="IY291" s="307"/>
      <c r="IZ291" s="307"/>
      <c r="JA291" s="307"/>
      <c r="JB291" s="307"/>
      <c r="JC291" s="307"/>
      <c r="JD291" s="307"/>
      <c r="JE291" s="307"/>
      <c r="JF291" s="307"/>
      <c r="JG291" s="307"/>
      <c r="JH291" s="307"/>
      <c r="JI291" s="307"/>
      <c r="JJ291" s="307"/>
      <c r="JK291" s="307"/>
      <c r="JL291" s="307"/>
      <c r="JM291" s="307"/>
      <c r="JN291" s="307"/>
      <c r="JO291" s="307"/>
      <c r="JP291" s="307"/>
      <c r="JQ291" s="307"/>
      <c r="JR291" s="307"/>
      <c r="JS291" s="307"/>
      <c r="JT291" s="307"/>
      <c r="JU291" s="307"/>
      <c r="JV291" s="307"/>
      <c r="JW291" s="307"/>
      <c r="JX291" s="307"/>
      <c r="JY291" s="307"/>
      <c r="JZ291" s="307"/>
      <c r="KA291" s="307"/>
      <c r="KB291" s="307"/>
      <c r="KC291" s="307"/>
      <c r="KD291" s="307"/>
      <c r="KE291" s="307"/>
      <c r="KF291" s="307"/>
      <c r="KG291" s="307"/>
      <c r="KH291" s="307"/>
      <c r="KI291" s="307"/>
      <c r="KJ291" s="307"/>
      <c r="KK291" s="307"/>
      <c r="KL291" s="307"/>
      <c r="KM291" s="307"/>
      <c r="KN291" s="307"/>
      <c r="KO291" s="307"/>
      <c r="KP291" s="307"/>
      <c r="KQ291" s="307"/>
      <c r="KR291" s="307"/>
      <c r="KS291" s="307"/>
      <c r="KT291" s="307"/>
    </row>
    <row r="292" spans="14:306" s="56" customFormat="1" ht="15" customHeight="1">
      <c r="N292" s="341"/>
      <c r="O292" s="330"/>
      <c r="P292" s="330"/>
      <c r="Q292" s="330"/>
      <c r="R292" s="330"/>
      <c r="S292" s="330"/>
      <c r="T292" s="330"/>
      <c r="U292" s="330"/>
      <c r="W292" s="330"/>
      <c r="X292" s="330"/>
      <c r="Y292" s="330"/>
      <c r="Z292" s="330"/>
      <c r="AA292" s="330"/>
      <c r="AB292" s="330"/>
      <c r="AC292" s="330"/>
      <c r="AD292" s="330"/>
      <c r="AE292" s="330"/>
      <c r="AG292" s="354">
        <v>18</v>
      </c>
      <c r="AH292" s="354"/>
      <c r="AI292" s="356" t="s">
        <v>142</v>
      </c>
      <c r="AJ292" s="356" t="s">
        <v>133</v>
      </c>
      <c r="AK292" s="356" t="s">
        <v>164</v>
      </c>
      <c r="AL292" s="359">
        <v>25</v>
      </c>
      <c r="AM292" s="356" t="s">
        <v>675</v>
      </c>
      <c r="AN292" s="356" t="s">
        <v>199</v>
      </c>
      <c r="AO292" s="359">
        <v>22</v>
      </c>
      <c r="AP292" s="356" t="s">
        <v>96</v>
      </c>
      <c r="AQ292" s="356" t="s">
        <v>96</v>
      </c>
      <c r="AR292" s="356" t="s">
        <v>98</v>
      </c>
      <c r="AS292" s="356" t="s">
        <v>137</v>
      </c>
      <c r="AT292" s="356" t="s">
        <v>676</v>
      </c>
      <c r="AU292" s="356"/>
      <c r="AV292" s="359">
        <v>20</v>
      </c>
      <c r="AW292" s="356" t="s">
        <v>162</v>
      </c>
      <c r="AX292" s="405" t="s">
        <v>0</v>
      </c>
      <c r="AY292" s="303">
        <f t="shared" si="109"/>
        <v>51</v>
      </c>
      <c r="AZ292" s="303">
        <f t="shared" si="110"/>
        <v>33</v>
      </c>
      <c r="BA292" s="303">
        <f t="shared" si="111"/>
        <v>24</v>
      </c>
      <c r="BB292" s="303">
        <f t="shared" si="112"/>
        <v>26</v>
      </c>
      <c r="BC292" s="303">
        <f t="shared" si="113"/>
        <v>66</v>
      </c>
      <c r="BD292" s="303">
        <f t="shared" si="114"/>
        <v>45</v>
      </c>
      <c r="BE292" s="303">
        <f t="shared" si="115"/>
        <v>23</v>
      </c>
      <c r="BF292" s="303">
        <f t="shared" si="116"/>
        <v>30</v>
      </c>
      <c r="BG292" s="303">
        <f t="shared" si="117"/>
        <v>30</v>
      </c>
      <c r="BH292" s="303"/>
      <c r="BI292" s="303">
        <f t="shared" si="118"/>
        <v>36</v>
      </c>
      <c r="BJ292" s="303">
        <f t="shared" si="119"/>
        <v>35</v>
      </c>
      <c r="BK292" s="303">
        <f t="shared" si="120"/>
        <v>114</v>
      </c>
      <c r="BL292" s="303">
        <f t="shared" si="121"/>
        <v>21</v>
      </c>
      <c r="BM292" s="303">
        <f t="shared" si="122"/>
        <v>29</v>
      </c>
      <c r="BN292" s="303">
        <f t="shared" si="123"/>
        <v>17</v>
      </c>
      <c r="CB292" s="307"/>
      <c r="CC292" s="307"/>
      <c r="CD292" s="307"/>
      <c r="CE292" s="307"/>
      <c r="CF292" s="307"/>
      <c r="CG292" s="307"/>
      <c r="CH292" s="307"/>
      <c r="CI292" s="307"/>
      <c r="CJ292" s="307"/>
      <c r="CK292" s="307"/>
      <c r="CL292" s="307"/>
      <c r="CM292" s="307"/>
      <c r="CN292" s="307"/>
      <c r="CO292" s="307"/>
      <c r="CP292" s="307"/>
      <c r="CQ292" s="307"/>
      <c r="CR292" s="307"/>
      <c r="CS292" s="307"/>
      <c r="CT292" s="307"/>
      <c r="CU292" s="307"/>
      <c r="CV292" s="307"/>
      <c r="CW292" s="307"/>
      <c r="CX292" s="307"/>
      <c r="CY292" s="307"/>
      <c r="CZ292" s="307"/>
      <c r="DA292" s="307"/>
      <c r="DB292" s="307"/>
      <c r="DC292" s="307"/>
      <c r="DD292" s="307"/>
      <c r="DE292" s="307"/>
      <c r="DF292" s="307"/>
      <c r="DG292" s="307"/>
      <c r="DH292" s="307"/>
      <c r="DI292" s="390"/>
      <c r="DJ292" s="390"/>
      <c r="DK292" s="307"/>
      <c r="DL292" s="307"/>
      <c r="DM292" s="307"/>
      <c r="DN292" s="307"/>
      <c r="DO292" s="307"/>
      <c r="DP292" s="307"/>
      <c r="DQ292" s="307"/>
      <c r="DR292" s="307"/>
      <c r="DS292" s="307"/>
      <c r="DT292" s="307"/>
      <c r="DU292" s="307"/>
      <c r="DV292" s="307"/>
      <c r="DW292" s="307"/>
      <c r="DX292" s="307"/>
      <c r="DY292" s="307"/>
      <c r="DZ292" s="307"/>
      <c r="EA292" s="307"/>
      <c r="EB292" s="307"/>
      <c r="EC292" s="307"/>
      <c r="ED292" s="307"/>
      <c r="EE292" s="307"/>
      <c r="EF292" s="307"/>
      <c r="EG292" s="307"/>
      <c r="EH292" s="307"/>
      <c r="EI292" s="307"/>
      <c r="EJ292" s="307"/>
      <c r="EK292" s="307"/>
      <c r="EL292" s="307"/>
      <c r="EM292" s="307"/>
      <c r="EN292" s="307"/>
      <c r="EO292" s="307"/>
      <c r="EP292" s="307"/>
      <c r="EQ292" s="307"/>
      <c r="ER292" s="307"/>
      <c r="ES292" s="307"/>
      <c r="ET292" s="307"/>
      <c r="EU292" s="390"/>
      <c r="EV292" s="390"/>
      <c r="EW292" s="307"/>
      <c r="EX292" s="307"/>
      <c r="EY292" s="307"/>
      <c r="EZ292" s="307"/>
      <c r="FA292" s="307"/>
      <c r="FB292" s="307"/>
      <c r="FC292" s="307"/>
      <c r="FD292" s="307"/>
      <c r="FE292" s="307"/>
      <c r="FF292" s="307"/>
      <c r="FG292" s="307"/>
      <c r="FH292" s="307"/>
      <c r="FI292" s="307"/>
      <c r="FJ292" s="307"/>
      <c r="FK292" s="307"/>
      <c r="FL292" s="307"/>
      <c r="FM292" s="307"/>
      <c r="FN292" s="307"/>
      <c r="FO292" s="307"/>
      <c r="FP292" s="307"/>
      <c r="FQ292" s="307"/>
      <c r="FR292" s="307"/>
      <c r="FS292" s="307"/>
      <c r="FT292" s="307"/>
      <c r="FU292" s="307"/>
      <c r="FV292" s="307"/>
      <c r="FW292" s="307"/>
      <c r="FX292" s="307"/>
      <c r="FY292" s="307"/>
      <c r="FZ292" s="307"/>
      <c r="GA292" s="307"/>
      <c r="GB292" s="307"/>
      <c r="GC292" s="307"/>
      <c r="GD292" s="307"/>
      <c r="GE292" s="307"/>
      <c r="GF292" s="307"/>
      <c r="GG292" s="307"/>
      <c r="GH292" s="307"/>
      <c r="GI292" s="307"/>
      <c r="GJ292" s="307"/>
      <c r="GK292" s="307"/>
      <c r="GL292" s="307"/>
      <c r="GM292" s="307"/>
      <c r="GN292" s="307"/>
      <c r="GO292" s="307"/>
      <c r="GP292" s="307"/>
      <c r="GQ292" s="307"/>
      <c r="GR292" s="307"/>
      <c r="GS292" s="307"/>
      <c r="GT292" s="307"/>
      <c r="GU292" s="307"/>
      <c r="GV292" s="307"/>
      <c r="GW292" s="307"/>
      <c r="GX292" s="307"/>
      <c r="GY292" s="307"/>
      <c r="GZ292" s="307"/>
      <c r="HA292" s="307"/>
      <c r="HB292" s="307"/>
      <c r="HC292" s="307"/>
      <c r="HD292" s="307"/>
      <c r="HE292" s="307"/>
      <c r="HF292" s="307"/>
      <c r="HG292" s="307"/>
      <c r="HH292" s="307"/>
      <c r="HI292" s="307"/>
      <c r="HJ292" s="307"/>
      <c r="HK292" s="307"/>
      <c r="HL292" s="307"/>
      <c r="HM292" s="307"/>
      <c r="HN292" s="307"/>
      <c r="HO292" s="307"/>
      <c r="HP292" s="307"/>
      <c r="HQ292" s="307"/>
      <c r="HR292" s="307"/>
      <c r="HS292" s="307"/>
      <c r="HT292" s="307"/>
      <c r="HU292" s="307"/>
      <c r="HV292" s="307"/>
      <c r="HW292" s="307"/>
      <c r="HX292" s="307"/>
      <c r="HY292" s="307"/>
      <c r="HZ292" s="307"/>
      <c r="IA292" s="307"/>
      <c r="IB292" s="307"/>
      <c r="IC292" s="307"/>
      <c r="ID292" s="307"/>
      <c r="IE292" s="307"/>
      <c r="IF292" s="307"/>
      <c r="IG292" s="307"/>
      <c r="IH292" s="307"/>
      <c r="II292" s="307"/>
      <c r="IJ292" s="307"/>
      <c r="IK292" s="307"/>
      <c r="IL292" s="307"/>
      <c r="IM292" s="307"/>
      <c r="IN292" s="307"/>
      <c r="IO292" s="307"/>
      <c r="IP292" s="307"/>
      <c r="IQ292" s="307"/>
      <c r="IR292" s="307"/>
      <c r="IS292" s="307"/>
      <c r="IT292" s="307"/>
      <c r="IU292" s="307"/>
      <c r="IV292" s="307"/>
      <c r="IW292" s="307"/>
      <c r="IX292" s="307"/>
      <c r="IY292" s="307"/>
      <c r="IZ292" s="307"/>
      <c r="JA292" s="307"/>
      <c r="JB292" s="307"/>
      <c r="JC292" s="307"/>
      <c r="JD292" s="307"/>
      <c r="JE292" s="307"/>
      <c r="JF292" s="307"/>
      <c r="JG292" s="307"/>
      <c r="JH292" s="307"/>
      <c r="JI292" s="307"/>
      <c r="JJ292" s="307"/>
      <c r="JK292" s="307"/>
      <c r="JL292" s="307"/>
      <c r="JM292" s="307"/>
      <c r="JN292" s="307"/>
      <c r="JO292" s="307"/>
      <c r="JP292" s="307"/>
      <c r="JQ292" s="307"/>
      <c r="JR292" s="307"/>
      <c r="JS292" s="307"/>
      <c r="JT292" s="307"/>
      <c r="JU292" s="307"/>
      <c r="JV292" s="307"/>
      <c r="JW292" s="307"/>
      <c r="JX292" s="307"/>
      <c r="JY292" s="307"/>
      <c r="JZ292" s="307"/>
      <c r="KA292" s="307"/>
      <c r="KB292" s="307"/>
      <c r="KC292" s="307"/>
      <c r="KD292" s="307"/>
      <c r="KE292" s="307"/>
      <c r="KF292" s="307"/>
      <c r="KG292" s="307"/>
      <c r="KH292" s="307"/>
      <c r="KI292" s="307"/>
      <c r="KJ292" s="307"/>
      <c r="KK292" s="307"/>
      <c r="KL292" s="307"/>
      <c r="KM292" s="307"/>
      <c r="KN292" s="307"/>
      <c r="KO292" s="307"/>
      <c r="KP292" s="307"/>
      <c r="KQ292" s="307"/>
      <c r="KR292" s="307"/>
      <c r="KS292" s="307"/>
      <c r="KT292" s="307"/>
    </row>
    <row r="293" spans="14:306" s="56" customFormat="1" ht="15" customHeight="1">
      <c r="N293" s="341"/>
      <c r="O293" s="330"/>
      <c r="P293" s="330"/>
      <c r="Q293" s="330"/>
      <c r="R293" s="330"/>
      <c r="S293" s="330"/>
      <c r="T293" s="330"/>
      <c r="U293" s="330"/>
      <c r="W293" s="330"/>
      <c r="X293" s="330"/>
      <c r="Y293" s="330"/>
      <c r="Z293" s="330"/>
      <c r="AA293" s="330"/>
      <c r="AB293" s="330"/>
      <c r="AC293" s="330"/>
      <c r="AD293" s="330"/>
      <c r="AE293" s="330"/>
      <c r="AG293" s="354">
        <v>19</v>
      </c>
      <c r="AH293" s="354"/>
      <c r="AI293" s="356" t="s">
        <v>12</v>
      </c>
      <c r="AJ293" s="356" t="s">
        <v>677</v>
      </c>
      <c r="AK293" s="356" t="s">
        <v>678</v>
      </c>
      <c r="AL293" s="356" t="s">
        <v>74</v>
      </c>
      <c r="AM293" s="356" t="s">
        <v>679</v>
      </c>
      <c r="AN293" s="356" t="s">
        <v>603</v>
      </c>
      <c r="AO293" s="356" t="s">
        <v>105</v>
      </c>
      <c r="AP293" s="356" t="s">
        <v>307</v>
      </c>
      <c r="AQ293" s="356" t="s">
        <v>680</v>
      </c>
      <c r="AR293" s="356" t="s">
        <v>681</v>
      </c>
      <c r="AS293" s="356" t="s">
        <v>132</v>
      </c>
      <c r="AT293" s="356" t="s">
        <v>682</v>
      </c>
      <c r="AU293" s="356"/>
      <c r="AV293" s="356" t="s">
        <v>661</v>
      </c>
      <c r="AW293" s="356" t="s">
        <v>176</v>
      </c>
      <c r="AX293" s="356" t="s">
        <v>663</v>
      </c>
      <c r="AY293" s="303">
        <f t="shared" ref="AY293:BF293" si="124">IF(AI293="-",AI293,IF(ISNUMBER(AI293),AI293,MID(AI293,(FIND("-",AI293)+1),3)+1))</f>
        <v>69</v>
      </c>
      <c r="AZ293" s="303">
        <f t="shared" si="124"/>
        <v>45</v>
      </c>
      <c r="BA293" s="303">
        <f t="shared" si="124"/>
        <v>33</v>
      </c>
      <c r="BB293" s="303">
        <f t="shared" si="124"/>
        <v>29</v>
      </c>
      <c r="BC293" s="303">
        <f t="shared" si="124"/>
        <v>120</v>
      </c>
      <c r="BD293" s="303">
        <f t="shared" si="124"/>
        <v>69</v>
      </c>
      <c r="BE293" s="303">
        <f t="shared" si="124"/>
        <v>31</v>
      </c>
      <c r="BF293" s="303">
        <f t="shared" si="124"/>
        <v>36</v>
      </c>
      <c r="BG293" s="303">
        <f>IF(AQ293="-",AQ293,IF(ISNUMBER(AQ293),AQ293,MID(AQ293,(FIND("-",AQ293)+1),3)+1))</f>
        <v>43</v>
      </c>
      <c r="BH293" s="303"/>
      <c r="BI293" s="303">
        <f>IF(AR293="-",AR293,IF(ISNUMBER(AR293),AR293,MID(AR293,(FIND("-",AR293)+1),3)+1))</f>
        <v>61</v>
      </c>
      <c r="BJ293" s="303">
        <f>IF(AS293="-",AS293,IF(ISNUMBER(AS293),AS293,MID(AS293,(FIND("-",AS293)+1),3)+1))</f>
        <v>39</v>
      </c>
      <c r="BK293" s="303">
        <f>IF(AT293="-",AT293,IF(ISNUMBER(AT293),AT293,MID(AT293,(FIND("-",AT293)+1),3)+1))</f>
        <v>137</v>
      </c>
      <c r="BL293" s="303">
        <f>IF(AV293="-",AV293,IF(ISNUMBER(AV293),AV293,MID(AV293,(FIND("-",AV293)+1),3)+1))</f>
        <v>34</v>
      </c>
      <c r="BM293" s="303">
        <f>IF(AW293="-",AW293,IF(ISNUMBER(AW293),AW293,MID(AW293,(FIND("-",AW293)+1),3)+1))</f>
        <v>35</v>
      </c>
      <c r="BN293" s="303">
        <f>IF(AX293="-",AX293,IF(ISNUMBER(AX293),AX293,MID(AX293,(FIND("-",AX293)+1),3)+1))</f>
        <v>25</v>
      </c>
      <c r="CB293" s="307"/>
      <c r="CC293" s="307"/>
      <c r="CD293" s="307"/>
      <c r="CE293" s="307"/>
      <c r="CF293" s="307"/>
      <c r="CG293" s="307"/>
      <c r="CH293" s="307"/>
      <c r="CI293" s="307"/>
      <c r="CJ293" s="307"/>
      <c r="CK293" s="307"/>
      <c r="CL293" s="307"/>
      <c r="CM293" s="307"/>
      <c r="CN293" s="307"/>
      <c r="CO293" s="307"/>
      <c r="CP293" s="307"/>
      <c r="CQ293" s="307"/>
      <c r="CR293" s="307"/>
      <c r="CS293" s="307"/>
      <c r="CT293" s="307"/>
      <c r="CU293" s="307"/>
      <c r="CV293" s="307"/>
      <c r="CW293" s="307"/>
      <c r="CX293" s="307"/>
      <c r="CY293" s="307"/>
      <c r="CZ293" s="307"/>
      <c r="DA293" s="307"/>
      <c r="DB293" s="307"/>
      <c r="DC293" s="307"/>
      <c r="DD293" s="307"/>
      <c r="DE293" s="307"/>
      <c r="DF293" s="307"/>
      <c r="DG293" s="307"/>
      <c r="DH293" s="307"/>
      <c r="DI293" s="390"/>
      <c r="DJ293" s="390"/>
      <c r="DK293" s="307"/>
      <c r="DL293" s="307"/>
      <c r="DM293" s="307"/>
      <c r="DN293" s="307"/>
      <c r="DO293" s="307"/>
      <c r="DP293" s="307"/>
      <c r="DQ293" s="307"/>
      <c r="DR293" s="307"/>
      <c r="DS293" s="307"/>
      <c r="DT293" s="307"/>
      <c r="DU293" s="307"/>
      <c r="DV293" s="307"/>
      <c r="DW293" s="307"/>
      <c r="DX293" s="307"/>
      <c r="DY293" s="307"/>
      <c r="DZ293" s="307"/>
      <c r="EA293" s="307"/>
      <c r="EB293" s="307"/>
      <c r="EC293" s="307"/>
      <c r="ED293" s="307"/>
      <c r="EE293" s="307"/>
      <c r="EF293" s="307"/>
      <c r="EG293" s="307"/>
      <c r="EH293" s="307"/>
      <c r="EI293" s="307"/>
      <c r="EJ293" s="307"/>
      <c r="EK293" s="307"/>
      <c r="EL293" s="307"/>
      <c r="EM293" s="307"/>
      <c r="EN293" s="307"/>
      <c r="EO293" s="307"/>
      <c r="EP293" s="307"/>
      <c r="EQ293" s="307"/>
      <c r="ER293" s="307"/>
      <c r="ES293" s="307"/>
      <c r="ET293" s="307"/>
      <c r="EU293" s="390"/>
      <c r="EV293" s="390"/>
      <c r="EW293" s="307"/>
      <c r="EX293" s="307"/>
      <c r="EY293" s="307"/>
      <c r="EZ293" s="307"/>
      <c r="FA293" s="307"/>
      <c r="FB293" s="307"/>
      <c r="FC293" s="307"/>
      <c r="FD293" s="307"/>
      <c r="FE293" s="307"/>
      <c r="FF293" s="307"/>
      <c r="FG293" s="307"/>
      <c r="FH293" s="307"/>
      <c r="FI293" s="307"/>
      <c r="FJ293" s="307"/>
      <c r="FK293" s="307"/>
      <c r="FL293" s="307"/>
      <c r="FM293" s="307"/>
      <c r="FN293" s="307"/>
      <c r="FO293" s="307"/>
      <c r="FP293" s="307"/>
      <c r="FQ293" s="307"/>
      <c r="FR293" s="307"/>
      <c r="FS293" s="307"/>
      <c r="FT293" s="307"/>
      <c r="FU293" s="307"/>
      <c r="FV293" s="307"/>
      <c r="FW293" s="307"/>
      <c r="FX293" s="307"/>
      <c r="FY293" s="307"/>
      <c r="FZ293" s="307"/>
      <c r="GA293" s="307"/>
      <c r="GB293" s="307"/>
      <c r="GC293" s="307"/>
      <c r="GD293" s="307"/>
      <c r="GE293" s="307"/>
      <c r="GF293" s="307"/>
      <c r="GG293" s="307"/>
      <c r="GH293" s="307"/>
      <c r="GI293" s="307"/>
      <c r="GJ293" s="307"/>
      <c r="GK293" s="307"/>
      <c r="GL293" s="307"/>
      <c r="GM293" s="307"/>
      <c r="GN293" s="307"/>
      <c r="GO293" s="307"/>
      <c r="GP293" s="307"/>
      <c r="GQ293" s="307"/>
      <c r="GR293" s="307"/>
      <c r="GS293" s="307"/>
      <c r="GT293" s="307"/>
      <c r="GU293" s="307"/>
      <c r="GV293" s="307"/>
      <c r="GW293" s="307"/>
      <c r="GX293" s="307"/>
      <c r="GY293" s="307"/>
      <c r="GZ293" s="307"/>
      <c r="HA293" s="307"/>
      <c r="HB293" s="307"/>
      <c r="HC293" s="307"/>
      <c r="HD293" s="307"/>
      <c r="HE293" s="307"/>
      <c r="HF293" s="307"/>
      <c r="HG293" s="307"/>
      <c r="HH293" s="307"/>
      <c r="HI293" s="307"/>
      <c r="HJ293" s="307"/>
      <c r="HK293" s="307"/>
      <c r="HL293" s="307"/>
      <c r="HM293" s="307"/>
      <c r="HN293" s="307"/>
      <c r="HO293" s="307"/>
      <c r="HP293" s="307"/>
      <c r="HQ293" s="307"/>
      <c r="HR293" s="307"/>
      <c r="HS293" s="307"/>
      <c r="HT293" s="307"/>
      <c r="HU293" s="307"/>
      <c r="HV293" s="307"/>
      <c r="HW293" s="307"/>
      <c r="HX293" s="307"/>
      <c r="HY293" s="307"/>
      <c r="HZ293" s="307"/>
      <c r="IA293" s="307"/>
      <c r="IB293" s="307"/>
      <c r="IC293" s="307"/>
      <c r="ID293" s="307"/>
      <c r="IE293" s="307"/>
      <c r="IF293" s="307"/>
      <c r="IG293" s="307"/>
      <c r="IH293" s="307"/>
      <c r="II293" s="307"/>
      <c r="IJ293" s="307"/>
      <c r="IK293" s="307"/>
      <c r="IL293" s="307"/>
      <c r="IM293" s="307"/>
      <c r="IN293" s="307"/>
      <c r="IO293" s="307"/>
      <c r="IP293" s="307"/>
      <c r="IQ293" s="307"/>
      <c r="IR293" s="307"/>
      <c r="IS293" s="307"/>
      <c r="IT293" s="307"/>
      <c r="IU293" s="307"/>
      <c r="IV293" s="307"/>
      <c r="IW293" s="307"/>
      <c r="IX293" s="307"/>
      <c r="IY293" s="307"/>
      <c r="IZ293" s="307"/>
      <c r="JA293" s="307"/>
      <c r="JB293" s="307"/>
      <c r="JC293" s="307"/>
      <c r="JD293" s="307"/>
      <c r="JE293" s="307"/>
      <c r="JF293" s="307"/>
      <c r="JG293" s="307"/>
      <c r="JH293" s="307"/>
      <c r="JI293" s="307"/>
      <c r="JJ293" s="307"/>
      <c r="JK293" s="307"/>
      <c r="JL293" s="307"/>
      <c r="JM293" s="307"/>
      <c r="JN293" s="307"/>
      <c r="JO293" s="307"/>
      <c r="JP293" s="307"/>
      <c r="JQ293" s="307"/>
      <c r="JR293" s="307"/>
      <c r="JS293" s="307"/>
      <c r="JT293" s="307"/>
      <c r="JU293" s="307"/>
      <c r="JV293" s="307"/>
      <c r="JW293" s="307"/>
      <c r="JX293" s="307"/>
      <c r="JY293" s="307"/>
      <c r="JZ293" s="307"/>
      <c r="KA293" s="307"/>
      <c r="KB293" s="307"/>
      <c r="KC293" s="307"/>
      <c r="KD293" s="307"/>
      <c r="KE293" s="307"/>
      <c r="KF293" s="307"/>
      <c r="KG293" s="307"/>
      <c r="KH293" s="307"/>
      <c r="KI293" s="307"/>
      <c r="KJ293" s="307"/>
      <c r="KK293" s="307"/>
      <c r="KL293" s="307"/>
      <c r="KM293" s="307"/>
      <c r="KN293" s="307"/>
      <c r="KO293" s="307"/>
      <c r="KP293" s="307"/>
      <c r="KQ293" s="307"/>
      <c r="KR293" s="307"/>
      <c r="KS293" s="307"/>
      <c r="KT293" s="307"/>
    </row>
    <row r="294" spans="14:306" s="56" customFormat="1" ht="15" customHeight="1">
      <c r="N294" s="341"/>
      <c r="O294" s="330"/>
      <c r="P294" s="330"/>
      <c r="Q294" s="330"/>
      <c r="R294" s="330"/>
      <c r="S294" s="330"/>
      <c r="T294" s="330"/>
      <c r="U294" s="330"/>
      <c r="W294" s="330"/>
      <c r="X294" s="330"/>
      <c r="Y294" s="330"/>
      <c r="Z294" s="330"/>
      <c r="AA294" s="330"/>
      <c r="AB294" s="330"/>
      <c r="AC294" s="330"/>
      <c r="AD294" s="330"/>
      <c r="AE294" s="330"/>
      <c r="AG294" s="407"/>
      <c r="AH294" s="407"/>
      <c r="AI294" s="408"/>
      <c r="AJ294" s="408"/>
      <c r="AK294" s="408"/>
      <c r="AL294" s="408"/>
      <c r="AM294" s="408"/>
      <c r="AN294" s="408"/>
      <c r="AO294" s="408"/>
      <c r="AP294" s="408"/>
      <c r="AQ294" s="408"/>
      <c r="AR294" s="408"/>
      <c r="AS294" s="408"/>
      <c r="AT294" s="408"/>
      <c r="AU294" s="408"/>
      <c r="AV294" s="408"/>
      <c r="AW294" s="408"/>
      <c r="AX294" s="408"/>
      <c r="AY294" s="303"/>
      <c r="AZ294" s="303"/>
      <c r="BA294" s="303"/>
      <c r="BB294" s="303"/>
      <c r="BC294" s="303"/>
      <c r="BD294" s="303"/>
      <c r="BE294" s="303"/>
      <c r="BF294" s="303"/>
      <c r="BG294" s="303"/>
      <c r="BH294" s="303"/>
      <c r="BI294" s="303"/>
      <c r="BJ294" s="303"/>
      <c r="BK294" s="303"/>
      <c r="BL294" s="303"/>
      <c r="BM294" s="303"/>
      <c r="BN294" s="303"/>
      <c r="CB294" s="307"/>
      <c r="CC294" s="307"/>
      <c r="CD294" s="307"/>
      <c r="CE294" s="307"/>
      <c r="CF294" s="307"/>
      <c r="CG294" s="307"/>
      <c r="CH294" s="307"/>
      <c r="CI294" s="307"/>
      <c r="CJ294" s="307"/>
      <c r="CK294" s="307"/>
      <c r="CL294" s="307"/>
      <c r="CM294" s="307"/>
      <c r="CN294" s="307"/>
      <c r="CO294" s="307"/>
      <c r="CP294" s="307"/>
      <c r="CQ294" s="307"/>
      <c r="CR294" s="307"/>
      <c r="CS294" s="307"/>
      <c r="CT294" s="307"/>
      <c r="CU294" s="307"/>
      <c r="CV294" s="307"/>
      <c r="CW294" s="307"/>
      <c r="CX294" s="307"/>
      <c r="CY294" s="307"/>
      <c r="CZ294" s="307"/>
      <c r="DA294" s="307"/>
      <c r="DB294" s="307"/>
      <c r="DC294" s="307"/>
      <c r="DD294" s="307"/>
      <c r="DE294" s="307"/>
      <c r="DF294" s="307"/>
      <c r="DG294" s="307"/>
      <c r="DH294" s="307"/>
      <c r="DI294" s="390"/>
      <c r="DJ294" s="390"/>
      <c r="DK294" s="307"/>
      <c r="DL294" s="307"/>
      <c r="DM294" s="307"/>
      <c r="DN294" s="307"/>
      <c r="DO294" s="307"/>
      <c r="DP294" s="307"/>
      <c r="DQ294" s="307"/>
      <c r="DR294" s="307"/>
      <c r="DS294" s="307"/>
      <c r="DT294" s="307"/>
      <c r="DU294" s="307"/>
      <c r="DV294" s="307"/>
      <c r="DW294" s="307"/>
      <c r="DX294" s="307"/>
      <c r="DY294" s="307"/>
      <c r="DZ294" s="307"/>
      <c r="EA294" s="307"/>
      <c r="EB294" s="307"/>
      <c r="EC294" s="307"/>
      <c r="ED294" s="307"/>
      <c r="EE294" s="307"/>
      <c r="EF294" s="307"/>
      <c r="EG294" s="307"/>
      <c r="EH294" s="307"/>
      <c r="EI294" s="307"/>
      <c r="EJ294" s="307"/>
      <c r="EK294" s="307"/>
      <c r="EL294" s="307"/>
      <c r="EM294" s="307"/>
      <c r="EN294" s="307"/>
      <c r="EO294" s="307"/>
      <c r="EP294" s="307"/>
      <c r="EQ294" s="307"/>
      <c r="ER294" s="307"/>
      <c r="ES294" s="307"/>
      <c r="ET294" s="307"/>
      <c r="EU294" s="390"/>
      <c r="EV294" s="390"/>
      <c r="EW294" s="307"/>
      <c r="EX294" s="307"/>
      <c r="EY294" s="307"/>
      <c r="EZ294" s="307"/>
      <c r="FA294" s="307"/>
      <c r="FB294" s="307"/>
      <c r="FC294" s="307"/>
      <c r="FD294" s="307"/>
      <c r="FE294" s="307"/>
      <c r="FF294" s="307"/>
      <c r="FG294" s="307"/>
      <c r="FH294" s="307"/>
      <c r="FI294" s="307"/>
      <c r="FJ294" s="307"/>
      <c r="FK294" s="307"/>
      <c r="FL294" s="307"/>
      <c r="FM294" s="307"/>
      <c r="FN294" s="307"/>
      <c r="FO294" s="307"/>
      <c r="FP294" s="307"/>
      <c r="FQ294" s="307"/>
      <c r="FR294" s="307"/>
      <c r="FS294" s="307"/>
      <c r="FT294" s="307"/>
      <c r="FU294" s="307"/>
      <c r="FV294" s="307"/>
      <c r="FW294" s="307"/>
      <c r="FX294" s="307"/>
      <c r="FY294" s="307"/>
      <c r="FZ294" s="307"/>
      <c r="GA294" s="307"/>
      <c r="GB294" s="307"/>
      <c r="GC294" s="307"/>
      <c r="GD294" s="307"/>
      <c r="GE294" s="307"/>
      <c r="GF294" s="307"/>
      <c r="GG294" s="307"/>
      <c r="GH294" s="307"/>
      <c r="GI294" s="307"/>
      <c r="GJ294" s="307"/>
      <c r="GK294" s="307"/>
      <c r="GL294" s="307"/>
      <c r="GM294" s="307"/>
      <c r="GN294" s="307"/>
      <c r="GO294" s="307"/>
      <c r="GP294" s="307"/>
      <c r="GQ294" s="307"/>
      <c r="GR294" s="307"/>
      <c r="GS294" s="307"/>
      <c r="GT294" s="307"/>
      <c r="GU294" s="307"/>
      <c r="GV294" s="307"/>
      <c r="GW294" s="307"/>
      <c r="GX294" s="307"/>
      <c r="GY294" s="307"/>
      <c r="GZ294" s="307"/>
      <c r="HA294" s="307"/>
      <c r="HB294" s="307"/>
      <c r="HC294" s="307"/>
      <c r="HD294" s="307"/>
      <c r="HE294" s="307"/>
      <c r="HF294" s="307"/>
      <c r="HG294" s="307"/>
      <c r="HH294" s="307"/>
      <c r="HI294" s="307"/>
      <c r="HJ294" s="307"/>
      <c r="HK294" s="307"/>
      <c r="HL294" s="307"/>
      <c r="HM294" s="307"/>
      <c r="HN294" s="307"/>
      <c r="HO294" s="307"/>
      <c r="HP294" s="307"/>
      <c r="HQ294" s="307"/>
      <c r="HR294" s="307"/>
      <c r="HS294" s="307"/>
      <c r="HT294" s="307"/>
      <c r="HU294" s="307"/>
      <c r="HV294" s="307"/>
      <c r="HW294" s="307"/>
      <c r="HX294" s="307"/>
      <c r="HY294" s="307"/>
      <c r="HZ294" s="307"/>
      <c r="IA294" s="307"/>
      <c r="IB294" s="307"/>
      <c r="IC294" s="307"/>
      <c r="ID294" s="307"/>
      <c r="IE294" s="307"/>
      <c r="IF294" s="307"/>
      <c r="IG294" s="307"/>
      <c r="IH294" s="307"/>
      <c r="II294" s="307"/>
      <c r="IJ294" s="307"/>
      <c r="IK294" s="307"/>
      <c r="IL294" s="307"/>
      <c r="IM294" s="307"/>
      <c r="IN294" s="307"/>
      <c r="IO294" s="307"/>
      <c r="IP294" s="307"/>
      <c r="IQ294" s="307"/>
      <c r="IR294" s="307"/>
      <c r="IS294" s="307"/>
      <c r="IT294" s="307"/>
      <c r="IU294" s="307"/>
      <c r="IV294" s="307"/>
      <c r="IW294" s="307"/>
      <c r="IX294" s="307"/>
      <c r="IY294" s="307"/>
      <c r="IZ294" s="307"/>
      <c r="JA294" s="307"/>
      <c r="JB294" s="307"/>
      <c r="JC294" s="307"/>
      <c r="JD294" s="307"/>
      <c r="JE294" s="307"/>
      <c r="JF294" s="307"/>
      <c r="JG294" s="307"/>
      <c r="JH294" s="307"/>
      <c r="JI294" s="307"/>
      <c r="JJ294" s="307"/>
      <c r="JK294" s="307"/>
      <c r="JL294" s="307"/>
      <c r="JM294" s="307"/>
      <c r="JN294" s="307"/>
      <c r="JO294" s="307"/>
      <c r="JP294" s="307"/>
      <c r="JQ294" s="307"/>
      <c r="JR294" s="307"/>
      <c r="JS294" s="307"/>
      <c r="JT294" s="307"/>
      <c r="JU294" s="307"/>
      <c r="JV294" s="307"/>
      <c r="JW294" s="307"/>
      <c r="JX294" s="307"/>
      <c r="JY294" s="307"/>
      <c r="JZ294" s="307"/>
      <c r="KA294" s="307"/>
      <c r="KB294" s="307"/>
      <c r="KC294" s="307"/>
      <c r="KD294" s="307"/>
      <c r="KE294" s="307"/>
      <c r="KF294" s="307"/>
      <c r="KG294" s="307"/>
      <c r="KH294" s="307"/>
      <c r="KI294" s="307"/>
      <c r="KJ294" s="307"/>
      <c r="KK294" s="307"/>
      <c r="KL294" s="307"/>
      <c r="KM294" s="307"/>
      <c r="KN294" s="307"/>
      <c r="KO294" s="307"/>
      <c r="KP294" s="307"/>
      <c r="KQ294" s="307"/>
      <c r="KR294" s="307"/>
      <c r="KS294" s="307"/>
      <c r="KT294" s="307"/>
    </row>
    <row r="295" spans="14:306" s="56" customFormat="1" ht="15" customHeight="1">
      <c r="N295" s="341"/>
      <c r="O295" s="330"/>
      <c r="P295" s="330"/>
      <c r="Q295" s="330"/>
      <c r="R295" s="330"/>
      <c r="S295" s="330"/>
      <c r="T295" s="330"/>
      <c r="U295" s="330"/>
      <c r="W295" s="330"/>
      <c r="X295" s="330"/>
      <c r="Y295" s="330"/>
      <c r="Z295" s="330"/>
      <c r="AA295" s="330"/>
      <c r="AB295" s="330"/>
      <c r="AC295" s="330"/>
      <c r="AD295" s="330"/>
      <c r="AE295" s="330"/>
      <c r="AG295" s="303"/>
      <c r="AH295" s="303"/>
      <c r="AI295" s="362"/>
      <c r="AJ295" s="362"/>
      <c r="AK295" s="362"/>
      <c r="AL295" s="362"/>
      <c r="AM295" s="362"/>
      <c r="AN295" s="362"/>
      <c r="AO295" s="362"/>
      <c r="AP295" s="362"/>
      <c r="AQ295" s="362"/>
      <c r="AR295" s="362"/>
      <c r="AS295" s="362"/>
      <c r="AT295" s="362"/>
      <c r="AU295" s="362"/>
      <c r="AV295" s="362"/>
      <c r="AW295" s="362"/>
      <c r="AX295" s="362"/>
      <c r="AY295" s="303"/>
      <c r="AZ295" s="303"/>
      <c r="BA295" s="303"/>
      <c r="BB295" s="303"/>
      <c r="BC295" s="303"/>
      <c r="BD295" s="303"/>
      <c r="BE295" s="303"/>
      <c r="BF295" s="303"/>
      <c r="BG295" s="303"/>
      <c r="BH295" s="303"/>
      <c r="BI295" s="303"/>
      <c r="BJ295" s="303"/>
      <c r="BK295" s="303"/>
      <c r="BL295" s="303"/>
      <c r="BM295" s="303"/>
      <c r="BN295" s="303"/>
      <c r="CB295" s="307"/>
      <c r="CC295" s="307"/>
      <c r="CD295" s="307"/>
      <c r="CE295" s="307"/>
      <c r="CF295" s="307"/>
      <c r="CG295" s="307"/>
      <c r="CH295" s="307"/>
      <c r="CI295" s="307"/>
      <c r="CJ295" s="307"/>
      <c r="CK295" s="307"/>
      <c r="CL295" s="307"/>
      <c r="CM295" s="307"/>
      <c r="CN295" s="307"/>
      <c r="CO295" s="307"/>
      <c r="CP295" s="307"/>
      <c r="CQ295" s="307"/>
      <c r="CR295" s="307"/>
      <c r="CS295" s="307"/>
      <c r="CT295" s="307"/>
      <c r="CU295" s="307"/>
      <c r="CV295" s="307"/>
      <c r="CW295" s="307"/>
      <c r="CX295" s="307"/>
      <c r="CY295" s="307"/>
      <c r="CZ295" s="307"/>
      <c r="DA295" s="307"/>
      <c r="DB295" s="307"/>
      <c r="DC295" s="307"/>
      <c r="DD295" s="307"/>
      <c r="DE295" s="307"/>
      <c r="DF295" s="307"/>
      <c r="DG295" s="307"/>
      <c r="DH295" s="307"/>
      <c r="DI295" s="390"/>
      <c r="DJ295" s="390"/>
      <c r="DK295" s="307"/>
      <c r="DL295" s="307"/>
      <c r="DM295" s="307"/>
      <c r="DN295" s="307"/>
      <c r="DO295" s="307"/>
      <c r="DP295" s="307"/>
      <c r="DQ295" s="307"/>
      <c r="DR295" s="307"/>
      <c r="DS295" s="307"/>
      <c r="DT295" s="307"/>
      <c r="DU295" s="307"/>
      <c r="DV295" s="307"/>
      <c r="DW295" s="307"/>
      <c r="DX295" s="307"/>
      <c r="DY295" s="307"/>
      <c r="DZ295" s="307"/>
      <c r="EA295" s="307"/>
      <c r="EB295" s="307"/>
      <c r="EC295" s="307"/>
      <c r="ED295" s="307"/>
      <c r="EE295" s="307"/>
      <c r="EF295" s="307"/>
      <c r="EG295" s="307"/>
      <c r="EH295" s="307"/>
      <c r="EI295" s="307"/>
      <c r="EJ295" s="307"/>
      <c r="EK295" s="307"/>
      <c r="EL295" s="307"/>
      <c r="EM295" s="307"/>
      <c r="EN295" s="307"/>
      <c r="EO295" s="307"/>
      <c r="EP295" s="307"/>
      <c r="EQ295" s="307"/>
      <c r="ER295" s="307"/>
      <c r="ES295" s="307"/>
      <c r="ET295" s="307"/>
      <c r="EU295" s="390"/>
      <c r="EV295" s="390"/>
      <c r="EW295" s="307"/>
      <c r="EX295" s="307"/>
      <c r="EY295" s="307"/>
      <c r="EZ295" s="307"/>
      <c r="FA295" s="307"/>
      <c r="FB295" s="307"/>
      <c r="FC295" s="307"/>
      <c r="FD295" s="307"/>
      <c r="FE295" s="307"/>
      <c r="FF295" s="307"/>
      <c r="FG295" s="307"/>
      <c r="FH295" s="307"/>
      <c r="FI295" s="307"/>
      <c r="FJ295" s="307"/>
      <c r="FK295" s="307"/>
      <c r="FL295" s="307"/>
      <c r="FM295" s="307"/>
      <c r="FN295" s="307"/>
      <c r="FO295" s="307"/>
      <c r="FP295" s="307"/>
      <c r="FQ295" s="307"/>
      <c r="FR295" s="307"/>
      <c r="FS295" s="307"/>
      <c r="FT295" s="307"/>
      <c r="FU295" s="307"/>
      <c r="FV295" s="307"/>
      <c r="FW295" s="307"/>
      <c r="FX295" s="307"/>
      <c r="FY295" s="307"/>
      <c r="FZ295" s="307"/>
      <c r="GA295" s="307"/>
      <c r="GB295" s="307"/>
      <c r="GC295" s="307"/>
      <c r="GD295" s="307"/>
      <c r="GE295" s="307"/>
      <c r="GF295" s="307"/>
      <c r="GG295" s="307"/>
      <c r="GH295" s="307"/>
      <c r="GI295" s="307"/>
      <c r="GJ295" s="307"/>
      <c r="GK295" s="307"/>
      <c r="GL295" s="307"/>
      <c r="GM295" s="307"/>
      <c r="GN295" s="307"/>
      <c r="GO295" s="307"/>
      <c r="GP295" s="307"/>
      <c r="GQ295" s="307"/>
      <c r="GR295" s="307"/>
      <c r="GS295" s="307"/>
      <c r="GT295" s="307"/>
      <c r="GU295" s="307"/>
      <c r="GV295" s="307"/>
      <c r="GW295" s="307"/>
      <c r="GX295" s="307"/>
      <c r="GY295" s="307"/>
      <c r="GZ295" s="307"/>
      <c r="HA295" s="307"/>
      <c r="HB295" s="307"/>
      <c r="HC295" s="307"/>
      <c r="HD295" s="307"/>
      <c r="HE295" s="307"/>
      <c r="HF295" s="307"/>
      <c r="HG295" s="307"/>
      <c r="HH295" s="307"/>
      <c r="HI295" s="307"/>
      <c r="HJ295" s="307"/>
      <c r="HK295" s="307"/>
      <c r="HL295" s="307"/>
      <c r="HM295" s="307"/>
      <c r="HN295" s="307"/>
      <c r="HO295" s="307"/>
      <c r="HP295" s="307"/>
      <c r="HQ295" s="307"/>
      <c r="HR295" s="307"/>
      <c r="HS295" s="307"/>
      <c r="HT295" s="307"/>
      <c r="HU295" s="307"/>
      <c r="HV295" s="307"/>
      <c r="HW295" s="307"/>
      <c r="HX295" s="307"/>
      <c r="HY295" s="307"/>
      <c r="HZ295" s="307"/>
      <c r="IA295" s="307"/>
      <c r="IB295" s="307"/>
      <c r="IC295" s="307"/>
      <c r="ID295" s="307"/>
      <c r="IE295" s="307"/>
      <c r="IF295" s="307"/>
      <c r="IG295" s="307"/>
      <c r="IH295" s="307"/>
      <c r="II295" s="307"/>
      <c r="IJ295" s="307"/>
      <c r="IK295" s="307"/>
      <c r="IL295" s="307"/>
      <c r="IM295" s="307"/>
      <c r="IN295" s="307"/>
      <c r="IO295" s="307"/>
      <c r="IP295" s="307"/>
      <c r="IQ295" s="307"/>
      <c r="IR295" s="307"/>
      <c r="IS295" s="307"/>
      <c r="IT295" s="307"/>
      <c r="IU295" s="307"/>
      <c r="IV295" s="307"/>
      <c r="IW295" s="307"/>
      <c r="IX295" s="307"/>
      <c r="IY295" s="307"/>
      <c r="IZ295" s="307"/>
      <c r="JA295" s="307"/>
      <c r="JB295" s="307"/>
      <c r="JC295" s="307"/>
      <c r="JD295" s="307"/>
      <c r="JE295" s="307"/>
      <c r="JF295" s="307"/>
      <c r="JG295" s="307"/>
      <c r="JH295" s="307"/>
      <c r="JI295" s="307"/>
      <c r="JJ295" s="307"/>
      <c r="JK295" s="307"/>
      <c r="JL295" s="307"/>
      <c r="JM295" s="307"/>
      <c r="JN295" s="307"/>
      <c r="JO295" s="307"/>
      <c r="JP295" s="307"/>
      <c r="JQ295" s="307"/>
      <c r="JR295" s="307"/>
      <c r="JS295" s="307"/>
      <c r="JT295" s="307"/>
      <c r="JU295" s="307"/>
      <c r="JV295" s="307"/>
      <c r="JW295" s="307"/>
      <c r="JX295" s="307"/>
      <c r="JY295" s="307"/>
      <c r="JZ295" s="307"/>
      <c r="KA295" s="307"/>
      <c r="KB295" s="307"/>
      <c r="KC295" s="307"/>
      <c r="KD295" s="307"/>
      <c r="KE295" s="307"/>
      <c r="KF295" s="307"/>
      <c r="KG295" s="307"/>
      <c r="KH295" s="307"/>
      <c r="KI295" s="307"/>
      <c r="KJ295" s="307"/>
      <c r="KK295" s="307"/>
      <c r="KL295" s="307"/>
      <c r="KM295" s="307"/>
      <c r="KN295" s="307"/>
      <c r="KO295" s="307"/>
      <c r="KP295" s="307"/>
      <c r="KQ295" s="307"/>
      <c r="KR295" s="307"/>
      <c r="KS295" s="307"/>
      <c r="KT295" s="307"/>
    </row>
    <row r="296" spans="14:306" s="56" customFormat="1" ht="15" customHeight="1">
      <c r="N296" s="341"/>
      <c r="O296" s="330"/>
      <c r="P296" s="330"/>
      <c r="Q296" s="330"/>
      <c r="R296" s="330"/>
      <c r="S296" s="330"/>
      <c r="T296" s="330"/>
      <c r="U296" s="330"/>
      <c r="W296" s="330"/>
      <c r="X296" s="330"/>
      <c r="Y296" s="330"/>
      <c r="Z296" s="330"/>
      <c r="AA296" s="330"/>
      <c r="AB296" s="330"/>
      <c r="AC296" s="330"/>
      <c r="AD296" s="330"/>
      <c r="AE296" s="330"/>
      <c r="AG296" s="363" t="s">
        <v>683</v>
      </c>
      <c r="AH296" s="363"/>
      <c r="AI296" s="362" t="s">
        <v>684</v>
      </c>
      <c r="AJ296" s="362"/>
      <c r="AK296" s="362"/>
      <c r="AL296" s="362"/>
      <c r="AM296" s="362"/>
      <c r="AN296" s="362"/>
      <c r="AO296" s="362"/>
      <c r="AP296" s="362"/>
      <c r="AQ296" s="362"/>
      <c r="AR296" s="362"/>
      <c r="AS296" s="362"/>
      <c r="AT296" s="362"/>
      <c r="AU296" s="362"/>
      <c r="AV296" s="362"/>
      <c r="AW296" s="362"/>
      <c r="AX296" s="362"/>
      <c r="AY296" s="303"/>
      <c r="AZ296" s="303"/>
      <c r="BA296" s="303"/>
      <c r="BB296" s="303"/>
      <c r="BC296" s="303"/>
      <c r="BD296" s="303"/>
      <c r="BE296" s="303"/>
      <c r="BF296" s="303"/>
      <c r="BG296" s="303"/>
      <c r="BH296" s="303"/>
      <c r="BI296" s="303"/>
      <c r="BJ296" s="303"/>
      <c r="BK296" s="303"/>
      <c r="BL296" s="303"/>
      <c r="BM296" s="303"/>
      <c r="BN296" s="303"/>
      <c r="CB296" s="307"/>
      <c r="CC296" s="307"/>
      <c r="CD296" s="307"/>
      <c r="CE296" s="307"/>
      <c r="CF296" s="307"/>
      <c r="CG296" s="307"/>
      <c r="CH296" s="307"/>
      <c r="CI296" s="307"/>
      <c r="CJ296" s="307"/>
      <c r="CK296" s="307"/>
      <c r="CL296" s="307"/>
      <c r="CM296" s="307"/>
      <c r="CN296" s="307"/>
      <c r="CO296" s="307"/>
      <c r="CP296" s="307"/>
      <c r="CQ296" s="307"/>
      <c r="CR296" s="307"/>
      <c r="CS296" s="307"/>
      <c r="CT296" s="307"/>
      <c r="CU296" s="307"/>
      <c r="CV296" s="307"/>
      <c r="CW296" s="307"/>
      <c r="CX296" s="307"/>
      <c r="CY296" s="307"/>
      <c r="CZ296" s="307"/>
      <c r="DA296" s="307"/>
      <c r="DB296" s="307"/>
      <c r="DC296" s="307"/>
      <c r="DD296" s="307"/>
      <c r="DE296" s="307"/>
      <c r="DF296" s="307"/>
      <c r="DG296" s="307"/>
      <c r="DH296" s="307"/>
      <c r="DI296" s="390"/>
      <c r="DJ296" s="390"/>
      <c r="DK296" s="307"/>
      <c r="DL296" s="307"/>
      <c r="DM296" s="307"/>
      <c r="DN296" s="307"/>
      <c r="DO296" s="307"/>
      <c r="DP296" s="307"/>
      <c r="DQ296" s="307"/>
      <c r="DR296" s="307"/>
      <c r="DS296" s="307"/>
      <c r="DT296" s="307"/>
      <c r="DU296" s="307"/>
      <c r="DV296" s="307"/>
      <c r="DW296" s="307"/>
      <c r="DX296" s="307"/>
      <c r="DY296" s="307"/>
      <c r="DZ296" s="307"/>
      <c r="EA296" s="307"/>
      <c r="EB296" s="307"/>
      <c r="EC296" s="307"/>
      <c r="ED296" s="307"/>
      <c r="EE296" s="307"/>
      <c r="EF296" s="307"/>
      <c r="EG296" s="307"/>
      <c r="EH296" s="307"/>
      <c r="EI296" s="307"/>
      <c r="EJ296" s="307"/>
      <c r="EK296" s="307"/>
      <c r="EL296" s="307"/>
      <c r="EM296" s="307"/>
      <c r="EN296" s="307"/>
      <c r="EO296" s="307"/>
      <c r="EP296" s="307"/>
      <c r="EQ296" s="307"/>
      <c r="ER296" s="307"/>
      <c r="ES296" s="307"/>
      <c r="ET296" s="307"/>
      <c r="EU296" s="390"/>
      <c r="EV296" s="390"/>
      <c r="EW296" s="307"/>
      <c r="EX296" s="307"/>
      <c r="EY296" s="307"/>
      <c r="EZ296" s="307"/>
      <c r="FA296" s="307"/>
      <c r="FB296" s="307"/>
      <c r="FC296" s="307"/>
      <c r="FD296" s="307"/>
      <c r="FE296" s="307"/>
      <c r="FF296" s="307"/>
      <c r="FG296" s="307"/>
      <c r="FH296" s="307"/>
      <c r="FI296" s="307"/>
      <c r="FJ296" s="307"/>
      <c r="FK296" s="307"/>
      <c r="FL296" s="307"/>
      <c r="FM296" s="307"/>
      <c r="FN296" s="307"/>
      <c r="FO296" s="307"/>
      <c r="FP296" s="307"/>
      <c r="FQ296" s="307"/>
      <c r="FR296" s="307"/>
      <c r="FS296" s="307"/>
      <c r="FT296" s="307"/>
      <c r="FU296" s="307"/>
      <c r="FV296" s="307"/>
      <c r="FW296" s="307"/>
      <c r="FX296" s="307"/>
      <c r="FY296" s="307"/>
      <c r="FZ296" s="307"/>
      <c r="GA296" s="307"/>
      <c r="GB296" s="307"/>
      <c r="GC296" s="307"/>
      <c r="GD296" s="307"/>
      <c r="GE296" s="307"/>
      <c r="GF296" s="307"/>
      <c r="GG296" s="307"/>
      <c r="GH296" s="307"/>
      <c r="GI296" s="307"/>
      <c r="GJ296" s="307"/>
      <c r="GK296" s="307"/>
      <c r="GL296" s="307"/>
      <c r="GM296" s="307"/>
      <c r="GN296" s="307"/>
      <c r="GO296" s="307"/>
      <c r="GP296" s="307"/>
      <c r="GQ296" s="307"/>
      <c r="GR296" s="307"/>
      <c r="GS296" s="307"/>
      <c r="GT296" s="307"/>
      <c r="GU296" s="307"/>
      <c r="GV296" s="307"/>
      <c r="GW296" s="307"/>
      <c r="GX296" s="307"/>
      <c r="GY296" s="307"/>
      <c r="GZ296" s="307"/>
      <c r="HA296" s="307"/>
      <c r="HB296" s="307"/>
      <c r="HC296" s="307"/>
      <c r="HD296" s="307"/>
      <c r="HE296" s="307"/>
      <c r="HF296" s="307"/>
      <c r="HG296" s="307"/>
      <c r="HH296" s="307"/>
      <c r="HI296" s="307"/>
      <c r="HJ296" s="307"/>
      <c r="HK296" s="307"/>
      <c r="HL296" s="307"/>
      <c r="HM296" s="307"/>
      <c r="HN296" s="307"/>
      <c r="HO296" s="307"/>
      <c r="HP296" s="307"/>
      <c r="HQ296" s="307"/>
      <c r="HR296" s="307"/>
      <c r="HS296" s="307"/>
      <c r="HT296" s="307"/>
      <c r="HU296" s="307"/>
      <c r="HV296" s="307"/>
      <c r="HW296" s="307"/>
      <c r="HX296" s="307"/>
      <c r="HY296" s="307"/>
      <c r="HZ296" s="307"/>
      <c r="IA296" s="307"/>
      <c r="IB296" s="307"/>
      <c r="IC296" s="307"/>
      <c r="ID296" s="307"/>
      <c r="IE296" s="307"/>
      <c r="IF296" s="307"/>
      <c r="IG296" s="307"/>
      <c r="IH296" s="307"/>
      <c r="II296" s="307"/>
      <c r="IJ296" s="307"/>
      <c r="IK296" s="307"/>
      <c r="IL296" s="307"/>
      <c r="IM296" s="307"/>
      <c r="IN296" s="307"/>
      <c r="IO296" s="307"/>
      <c r="IP296" s="307"/>
      <c r="IQ296" s="307"/>
      <c r="IR296" s="307"/>
      <c r="IS296" s="307"/>
      <c r="IT296" s="307"/>
      <c r="IU296" s="307"/>
      <c r="IV296" s="307"/>
      <c r="IW296" s="307"/>
      <c r="IX296" s="307"/>
      <c r="IY296" s="307"/>
      <c r="IZ296" s="307"/>
      <c r="JA296" s="307"/>
      <c r="JB296" s="307"/>
      <c r="JC296" s="307"/>
      <c r="JD296" s="307"/>
      <c r="JE296" s="307"/>
      <c r="JF296" s="307"/>
      <c r="JG296" s="307"/>
      <c r="JH296" s="307"/>
      <c r="JI296" s="307"/>
      <c r="JJ296" s="307"/>
      <c r="JK296" s="307"/>
      <c r="JL296" s="307"/>
      <c r="JM296" s="307"/>
      <c r="JN296" s="307"/>
      <c r="JO296" s="307"/>
      <c r="JP296" s="307"/>
      <c r="JQ296" s="307"/>
      <c r="JR296" s="307"/>
      <c r="JS296" s="307"/>
      <c r="JT296" s="307"/>
      <c r="JU296" s="307"/>
      <c r="JV296" s="307"/>
      <c r="JW296" s="307"/>
      <c r="JX296" s="307"/>
      <c r="JY296" s="307"/>
      <c r="JZ296" s="307"/>
      <c r="KA296" s="307"/>
      <c r="KB296" s="307"/>
      <c r="KC296" s="307"/>
      <c r="KD296" s="307"/>
      <c r="KE296" s="307"/>
      <c r="KF296" s="307"/>
      <c r="KG296" s="307"/>
      <c r="KH296" s="307"/>
      <c r="KI296" s="307"/>
      <c r="KJ296" s="307"/>
      <c r="KK296" s="307"/>
      <c r="KL296" s="307"/>
      <c r="KM296" s="307"/>
      <c r="KN296" s="307"/>
      <c r="KO296" s="307"/>
      <c r="KP296" s="307"/>
      <c r="KQ296" s="307"/>
      <c r="KR296" s="307"/>
      <c r="KS296" s="307"/>
      <c r="KT296" s="307"/>
    </row>
    <row r="297" spans="14:306" s="56" customFormat="1" ht="15" customHeight="1">
      <c r="N297" s="341"/>
      <c r="O297" s="330"/>
      <c r="P297" s="330"/>
      <c r="Q297" s="330"/>
      <c r="R297" s="330"/>
      <c r="S297" s="330"/>
      <c r="T297" s="330"/>
      <c r="U297" s="330"/>
      <c r="W297" s="330"/>
      <c r="X297" s="330"/>
      <c r="Y297" s="330"/>
      <c r="Z297" s="330"/>
      <c r="AA297" s="330"/>
      <c r="AB297" s="330"/>
      <c r="AC297" s="330"/>
      <c r="AD297" s="330"/>
      <c r="AE297" s="330"/>
      <c r="AG297" s="351" t="s">
        <v>521</v>
      </c>
      <c r="AH297" s="351"/>
      <c r="AI297" s="364"/>
      <c r="AJ297" s="364"/>
      <c r="AK297" s="364"/>
      <c r="AL297" s="364"/>
      <c r="AM297" s="364"/>
      <c r="AN297" s="364"/>
      <c r="AO297" s="364"/>
      <c r="AP297" s="364"/>
      <c r="AQ297" s="364"/>
      <c r="AR297" s="364"/>
      <c r="AS297" s="364"/>
      <c r="AT297" s="364"/>
      <c r="AU297" s="364"/>
      <c r="AV297" s="364"/>
      <c r="AW297" s="364"/>
      <c r="AX297" s="364"/>
      <c r="AY297" s="303"/>
      <c r="AZ297" s="303"/>
      <c r="BA297" s="303"/>
      <c r="BB297" s="303"/>
      <c r="BC297" s="303"/>
      <c r="BD297" s="303"/>
      <c r="BE297" s="303"/>
      <c r="BF297" s="303"/>
      <c r="BG297" s="303"/>
      <c r="BH297" s="303"/>
      <c r="BI297" s="303"/>
      <c r="BJ297" s="303"/>
      <c r="BK297" s="303"/>
      <c r="BL297" s="303"/>
      <c r="BM297" s="303"/>
      <c r="BN297" s="303"/>
      <c r="CB297" s="307"/>
      <c r="CC297" s="307"/>
      <c r="CD297" s="307"/>
      <c r="CE297" s="307"/>
      <c r="CF297" s="307"/>
      <c r="CG297" s="307"/>
      <c r="CH297" s="307"/>
      <c r="CI297" s="307"/>
      <c r="CJ297" s="307"/>
      <c r="CK297" s="307"/>
      <c r="CL297" s="307"/>
      <c r="CM297" s="307"/>
      <c r="CN297" s="307"/>
      <c r="CO297" s="307"/>
      <c r="CP297" s="307"/>
      <c r="CQ297" s="307"/>
      <c r="CR297" s="307"/>
      <c r="CS297" s="307"/>
      <c r="CT297" s="307"/>
      <c r="CU297" s="307"/>
      <c r="CV297" s="307"/>
      <c r="CW297" s="307"/>
      <c r="CX297" s="307"/>
      <c r="CY297" s="307"/>
      <c r="CZ297" s="307"/>
      <c r="DA297" s="307"/>
      <c r="DB297" s="307"/>
      <c r="DC297" s="307"/>
      <c r="DD297" s="307"/>
      <c r="DE297" s="307"/>
      <c r="DF297" s="307"/>
      <c r="DG297" s="307"/>
      <c r="DH297" s="307"/>
      <c r="DI297" s="390"/>
      <c r="DJ297" s="390"/>
      <c r="DK297" s="307"/>
      <c r="DL297" s="307"/>
      <c r="DM297" s="307"/>
      <c r="DN297" s="307"/>
      <c r="DO297" s="307"/>
      <c r="DP297" s="307"/>
      <c r="DQ297" s="307"/>
      <c r="DR297" s="307"/>
      <c r="DS297" s="307"/>
      <c r="DT297" s="307"/>
      <c r="DU297" s="307"/>
      <c r="DV297" s="307"/>
      <c r="DW297" s="307"/>
      <c r="DX297" s="307"/>
      <c r="DY297" s="307"/>
      <c r="DZ297" s="307"/>
      <c r="EA297" s="307"/>
      <c r="EB297" s="307"/>
      <c r="EC297" s="307"/>
      <c r="ED297" s="307"/>
      <c r="EE297" s="307"/>
      <c r="EF297" s="307"/>
      <c r="EG297" s="307"/>
      <c r="EH297" s="307"/>
      <c r="EI297" s="307"/>
      <c r="EJ297" s="307"/>
      <c r="EK297" s="307"/>
      <c r="EL297" s="307"/>
      <c r="EM297" s="307"/>
      <c r="EN297" s="307"/>
      <c r="EO297" s="307"/>
      <c r="EP297" s="307"/>
      <c r="EQ297" s="307"/>
      <c r="ER297" s="307"/>
      <c r="ES297" s="307"/>
      <c r="ET297" s="307"/>
      <c r="EU297" s="390"/>
      <c r="EV297" s="390"/>
      <c r="EW297" s="307"/>
      <c r="EX297" s="307"/>
      <c r="EY297" s="307"/>
      <c r="EZ297" s="307"/>
      <c r="FA297" s="307"/>
      <c r="FB297" s="307"/>
      <c r="FC297" s="307"/>
      <c r="FD297" s="307"/>
      <c r="FE297" s="307"/>
      <c r="FF297" s="307"/>
      <c r="FG297" s="307"/>
      <c r="FH297" s="307"/>
      <c r="FI297" s="307"/>
      <c r="FJ297" s="307"/>
      <c r="FK297" s="307"/>
      <c r="FL297" s="307"/>
      <c r="FM297" s="307"/>
      <c r="FN297" s="307"/>
      <c r="FO297" s="307"/>
      <c r="FP297" s="307"/>
      <c r="FQ297" s="307"/>
      <c r="FR297" s="307"/>
      <c r="FS297" s="307"/>
      <c r="FT297" s="307"/>
      <c r="FU297" s="307"/>
      <c r="FV297" s="307"/>
      <c r="FW297" s="307"/>
      <c r="FX297" s="307"/>
      <c r="FY297" s="307"/>
      <c r="FZ297" s="307"/>
      <c r="GA297" s="307"/>
      <c r="GB297" s="307"/>
      <c r="GC297" s="307"/>
      <c r="GD297" s="307"/>
      <c r="GE297" s="307"/>
      <c r="GF297" s="307"/>
      <c r="GG297" s="307"/>
      <c r="GH297" s="307"/>
      <c r="GI297" s="307"/>
      <c r="GJ297" s="307"/>
      <c r="GK297" s="307"/>
      <c r="GL297" s="307"/>
      <c r="GM297" s="307"/>
      <c r="GN297" s="307"/>
      <c r="GO297" s="307"/>
      <c r="GP297" s="307"/>
      <c r="GQ297" s="307"/>
      <c r="GR297" s="307"/>
      <c r="GS297" s="307"/>
      <c r="GT297" s="307"/>
      <c r="GU297" s="307"/>
      <c r="GV297" s="307"/>
      <c r="GW297" s="307"/>
      <c r="GX297" s="307"/>
      <c r="GY297" s="307"/>
      <c r="GZ297" s="307"/>
      <c r="HA297" s="307"/>
      <c r="HB297" s="307"/>
      <c r="HC297" s="307"/>
      <c r="HD297" s="307"/>
      <c r="HE297" s="307"/>
      <c r="HF297" s="307"/>
      <c r="HG297" s="307"/>
      <c r="HH297" s="307"/>
      <c r="HI297" s="307"/>
      <c r="HJ297" s="307"/>
      <c r="HK297" s="307"/>
      <c r="HL297" s="307"/>
      <c r="HM297" s="307"/>
      <c r="HN297" s="307"/>
      <c r="HO297" s="307"/>
      <c r="HP297" s="307"/>
      <c r="HQ297" s="307"/>
      <c r="HR297" s="307"/>
      <c r="HS297" s="307"/>
      <c r="HT297" s="307"/>
      <c r="HU297" s="307"/>
      <c r="HV297" s="307"/>
      <c r="HW297" s="307"/>
      <c r="HX297" s="307"/>
      <c r="HY297" s="307"/>
      <c r="HZ297" s="307"/>
      <c r="IA297" s="307"/>
      <c r="IB297" s="307"/>
      <c r="IC297" s="307"/>
      <c r="ID297" s="307"/>
      <c r="IE297" s="307"/>
      <c r="IF297" s="307"/>
      <c r="IG297" s="307"/>
      <c r="IH297" s="307"/>
      <c r="II297" s="307"/>
      <c r="IJ297" s="307"/>
      <c r="IK297" s="307"/>
      <c r="IL297" s="307"/>
      <c r="IM297" s="307"/>
      <c r="IN297" s="307"/>
      <c r="IO297" s="307"/>
      <c r="IP297" s="307"/>
      <c r="IQ297" s="307"/>
      <c r="IR297" s="307"/>
      <c r="IS297" s="307"/>
      <c r="IT297" s="307"/>
      <c r="IU297" s="307"/>
      <c r="IV297" s="307"/>
      <c r="IW297" s="307"/>
      <c r="IX297" s="307"/>
      <c r="IY297" s="307"/>
      <c r="IZ297" s="307"/>
      <c r="JA297" s="307"/>
      <c r="JB297" s="307"/>
      <c r="JC297" s="307"/>
      <c r="JD297" s="307"/>
      <c r="JE297" s="307"/>
      <c r="JF297" s="307"/>
      <c r="JG297" s="307"/>
      <c r="JH297" s="307"/>
      <c r="JI297" s="307"/>
      <c r="JJ297" s="307"/>
      <c r="JK297" s="307"/>
      <c r="JL297" s="307"/>
      <c r="JM297" s="307"/>
      <c r="JN297" s="307"/>
      <c r="JO297" s="307"/>
      <c r="JP297" s="307"/>
      <c r="JQ297" s="307"/>
      <c r="JR297" s="307"/>
      <c r="JS297" s="307"/>
      <c r="JT297" s="307"/>
      <c r="JU297" s="307"/>
      <c r="JV297" s="307"/>
      <c r="JW297" s="307"/>
      <c r="JX297" s="307"/>
      <c r="JY297" s="307"/>
      <c r="JZ297" s="307"/>
      <c r="KA297" s="307"/>
      <c r="KB297" s="307"/>
      <c r="KC297" s="307"/>
      <c r="KD297" s="307"/>
      <c r="KE297" s="307"/>
      <c r="KF297" s="307"/>
      <c r="KG297" s="307"/>
      <c r="KH297" s="307"/>
      <c r="KI297" s="307"/>
      <c r="KJ297" s="307"/>
      <c r="KK297" s="307"/>
      <c r="KL297" s="307"/>
      <c r="KM297" s="307"/>
      <c r="KN297" s="307"/>
      <c r="KO297" s="307"/>
      <c r="KP297" s="307"/>
      <c r="KQ297" s="307"/>
      <c r="KR297" s="307"/>
      <c r="KS297" s="307"/>
      <c r="KT297" s="307"/>
    </row>
    <row r="298" spans="14:306" s="56" customFormat="1" ht="15" customHeight="1">
      <c r="N298" s="341"/>
      <c r="O298" s="330"/>
      <c r="P298" s="330"/>
      <c r="Q298" s="330"/>
      <c r="R298" s="330"/>
      <c r="S298" s="330"/>
      <c r="T298" s="330"/>
      <c r="U298" s="330"/>
      <c r="W298" s="330"/>
      <c r="X298" s="330"/>
      <c r="Y298" s="330"/>
      <c r="Z298" s="330"/>
      <c r="AA298" s="330"/>
      <c r="AB298" s="330"/>
      <c r="AC298" s="330"/>
      <c r="AD298" s="330"/>
      <c r="AE298" s="330"/>
      <c r="AG298" s="351"/>
      <c r="AH298" s="351"/>
      <c r="AI298" s="365" t="s">
        <v>522</v>
      </c>
      <c r="AJ298" s="365" t="s">
        <v>523</v>
      </c>
      <c r="AK298" s="365" t="s">
        <v>524</v>
      </c>
      <c r="AL298" s="365" t="s">
        <v>525</v>
      </c>
      <c r="AM298" s="365" t="s">
        <v>526</v>
      </c>
      <c r="AN298" s="365" t="s">
        <v>527</v>
      </c>
      <c r="AO298" s="365" t="s">
        <v>528</v>
      </c>
      <c r="AP298" s="365" t="s">
        <v>529</v>
      </c>
      <c r="AQ298" s="365" t="s">
        <v>530</v>
      </c>
      <c r="AR298" s="365" t="s">
        <v>531</v>
      </c>
      <c r="AS298" s="365" t="s">
        <v>532</v>
      </c>
      <c r="AT298" s="365" t="s">
        <v>533</v>
      </c>
      <c r="AU298" s="365"/>
      <c r="AV298" s="366" t="s">
        <v>534</v>
      </c>
      <c r="AW298" s="365" t="s">
        <v>535</v>
      </c>
      <c r="AX298" s="365" t="s">
        <v>536</v>
      </c>
      <c r="AY298" s="303">
        <f t="shared" ref="AY298:AY316" si="125">IF(AI299="-",AI299,IF(ISNUMBER(AI299),AI299,MID(AI299,1,FIND("-",AI299)-1))+0)</f>
        <v>0</v>
      </c>
      <c r="AZ298" s="303" t="str">
        <f t="shared" ref="AZ298:AZ316" si="126">IF(AJ299="-",AJ299,IF(ISNUMBER(AJ299),AJ299,MID(AJ299,1,FIND("-",AJ299)-1))+0)</f>
        <v>-</v>
      </c>
      <c r="BA298" s="303">
        <f t="shared" ref="BA298:BA316" si="127">IF(AK299="-",AK299,IF(ISNUMBER(AK299),AK299,MID(AK299,1,FIND("-",AK299)-1))+0)</f>
        <v>0</v>
      </c>
      <c r="BB298" s="303">
        <f t="shared" ref="BB298:BB316" si="128">IF(AL299="-",AL299,IF(ISNUMBER(AL299),AL299,MID(AL299,1,FIND("-",AL299)-1))+0)</f>
        <v>0</v>
      </c>
      <c r="BC298" s="303">
        <f t="shared" ref="BC298:BC316" si="129">IF(AM299="-",AM299,IF(ISNUMBER(AM299),AM299,MID(AM299,1,FIND("-",AM299)-1))+0)</f>
        <v>0</v>
      </c>
      <c r="BD298" s="303">
        <f t="shared" ref="BD298:BD316" si="130">IF(AN299="-",AN299,IF(ISNUMBER(AN299),AN299,MID(AN299,1,FIND("-",AN299)-1))+0)</f>
        <v>0</v>
      </c>
      <c r="BE298" s="303">
        <f t="shared" ref="BE298:BE316" si="131">IF(AO299="-",AO299,IF(ISNUMBER(AO299),AO299,MID(AO299,1,FIND("-",AO299)-1))+0)</f>
        <v>0</v>
      </c>
      <c r="BF298" s="303">
        <f t="shared" ref="BF298:BF316" si="132">IF(AP299="-",AP299,IF(ISNUMBER(AP299),AP299,MID(AP299,1,FIND("-",AP299)-1))+0)</f>
        <v>0</v>
      </c>
      <c r="BG298" s="303">
        <f t="shared" ref="BG298:BG316" si="133">IF(AQ299="-",AQ299,IF(ISNUMBER(AQ299),AQ299,MID(AQ299,1,FIND("-",AQ299)-1))+0)</f>
        <v>0</v>
      </c>
      <c r="BH298" s="303"/>
      <c r="BI298" s="303">
        <f t="shared" ref="BI298:BI316" si="134">IF(AR299="-",AR299,IF(ISNUMBER(AR299),AR299,MID(AR299,1,FIND("-",AR299)-1))+0)</f>
        <v>0</v>
      </c>
      <c r="BJ298" s="303">
        <f t="shared" ref="BJ298:BJ316" si="135">IF(AS299="-",AS299,IF(ISNUMBER(AS299),AS299,MID(AS299,1,FIND("-",AS299)-1))+0)</f>
        <v>0</v>
      </c>
      <c r="BK298" s="303">
        <f t="shared" ref="BK298:BK316" si="136">IF(AT299="-",AT299,IF(ISNUMBER(AT299),AT299,MID(AT299,1,FIND("-",AT299)-1))+0)</f>
        <v>0</v>
      </c>
      <c r="BL298" s="303">
        <f t="shared" ref="BL298:BL316" si="137">IF(AV299="-",AV299,IF(ISNUMBER(AV299),AV299,MID(AV299,1,FIND("-",AV299)-1))+0)</f>
        <v>0</v>
      </c>
      <c r="BM298" s="303">
        <f t="shared" ref="BM298:BM316" si="138">IF(AW299="-",AW299,IF(ISNUMBER(AW299),AW299,MID(AW299,1,FIND("-",AW299)-1))+0)</f>
        <v>0</v>
      </c>
      <c r="BN298" s="303">
        <f t="shared" ref="BN298:BN316" si="139">IF(AX299="-",AX299,IF(ISNUMBER(AX299),AX299,MID(AX299,1,FIND("-",AX299)-1))+0)</f>
        <v>0</v>
      </c>
      <c r="CB298" s="307"/>
      <c r="CC298" s="307"/>
      <c r="CD298" s="307"/>
      <c r="CE298" s="307"/>
      <c r="CF298" s="307"/>
      <c r="CG298" s="307"/>
      <c r="CH298" s="307"/>
      <c r="CI298" s="307"/>
      <c r="CJ298" s="307"/>
      <c r="CK298" s="307"/>
      <c r="CL298" s="307"/>
      <c r="CM298" s="307"/>
      <c r="CN298" s="307"/>
      <c r="CO298" s="307"/>
      <c r="CP298" s="307"/>
      <c r="CQ298" s="307"/>
      <c r="CR298" s="307"/>
      <c r="CS298" s="307"/>
      <c r="CT298" s="307"/>
      <c r="CU298" s="307"/>
      <c r="CV298" s="307"/>
      <c r="CW298" s="307"/>
      <c r="CX298" s="307"/>
      <c r="CY298" s="307"/>
      <c r="CZ298" s="307"/>
      <c r="DA298" s="307"/>
      <c r="DB298" s="307"/>
      <c r="DC298" s="307"/>
      <c r="DD298" s="307"/>
      <c r="DE298" s="307"/>
      <c r="DF298" s="307"/>
      <c r="DG298" s="307"/>
      <c r="DH298" s="307"/>
      <c r="DI298" s="390"/>
      <c r="DJ298" s="390"/>
      <c r="DK298" s="307"/>
      <c r="DL298" s="307"/>
      <c r="DM298" s="307"/>
      <c r="DN298" s="307"/>
      <c r="DO298" s="307"/>
      <c r="DP298" s="307"/>
      <c r="DQ298" s="307"/>
      <c r="DR298" s="307"/>
      <c r="DS298" s="307"/>
      <c r="DT298" s="307"/>
      <c r="DU298" s="307"/>
      <c r="DV298" s="307"/>
      <c r="DW298" s="307"/>
      <c r="DX298" s="307"/>
      <c r="DY298" s="307"/>
      <c r="DZ298" s="307"/>
      <c r="EA298" s="307"/>
      <c r="EB298" s="307"/>
      <c r="EC298" s="307"/>
      <c r="ED298" s="307"/>
      <c r="EE298" s="307"/>
      <c r="EF298" s="307"/>
      <c r="EG298" s="307"/>
      <c r="EH298" s="307"/>
      <c r="EI298" s="307"/>
      <c r="EJ298" s="307"/>
      <c r="EK298" s="307"/>
      <c r="EL298" s="307"/>
      <c r="EM298" s="307"/>
      <c r="EN298" s="307"/>
      <c r="EO298" s="307"/>
      <c r="EP298" s="307"/>
      <c r="EQ298" s="307"/>
      <c r="ER298" s="307"/>
      <c r="ES298" s="307"/>
      <c r="ET298" s="307"/>
      <c r="EU298" s="390"/>
      <c r="EV298" s="390"/>
      <c r="EW298" s="307"/>
      <c r="EX298" s="307"/>
      <c r="EY298" s="307"/>
      <c r="EZ298" s="307"/>
      <c r="FA298" s="307"/>
      <c r="FB298" s="307"/>
      <c r="FC298" s="307"/>
      <c r="FD298" s="307"/>
      <c r="FE298" s="307"/>
      <c r="FF298" s="307"/>
      <c r="FG298" s="307"/>
      <c r="FH298" s="307"/>
      <c r="FI298" s="307"/>
      <c r="FJ298" s="307"/>
      <c r="FK298" s="307"/>
      <c r="FL298" s="307"/>
      <c r="FM298" s="307"/>
      <c r="FN298" s="307"/>
      <c r="FO298" s="307"/>
      <c r="FP298" s="307"/>
      <c r="FQ298" s="307"/>
      <c r="FR298" s="307"/>
      <c r="FS298" s="307"/>
      <c r="FT298" s="307"/>
      <c r="FU298" s="307"/>
      <c r="FV298" s="307"/>
      <c r="FW298" s="307"/>
      <c r="FX298" s="307"/>
      <c r="FY298" s="307"/>
      <c r="FZ298" s="307"/>
      <c r="GA298" s="307"/>
      <c r="GB298" s="307"/>
      <c r="GC298" s="307"/>
      <c r="GD298" s="307"/>
      <c r="GE298" s="307"/>
      <c r="GF298" s="307"/>
      <c r="GG298" s="307"/>
      <c r="GH298" s="307"/>
      <c r="GI298" s="307"/>
      <c r="GJ298" s="307"/>
      <c r="GK298" s="307"/>
      <c r="GL298" s="307"/>
      <c r="GM298" s="307"/>
      <c r="GN298" s="307"/>
      <c r="GO298" s="307"/>
      <c r="GP298" s="307"/>
      <c r="GQ298" s="307"/>
      <c r="GR298" s="307"/>
      <c r="GS298" s="307"/>
      <c r="GT298" s="307"/>
      <c r="GU298" s="307"/>
      <c r="GV298" s="307"/>
      <c r="GW298" s="307"/>
      <c r="GX298" s="307"/>
      <c r="GY298" s="307"/>
      <c r="GZ298" s="307"/>
      <c r="HA298" s="307"/>
      <c r="HB298" s="307"/>
      <c r="HC298" s="307"/>
      <c r="HD298" s="307"/>
      <c r="HE298" s="307"/>
      <c r="HF298" s="307"/>
      <c r="HG298" s="307"/>
      <c r="HH298" s="307"/>
      <c r="HI298" s="307"/>
      <c r="HJ298" s="307"/>
      <c r="HK298" s="307"/>
      <c r="HL298" s="307"/>
      <c r="HM298" s="307"/>
      <c r="HN298" s="307"/>
      <c r="HO298" s="307"/>
      <c r="HP298" s="307"/>
      <c r="HQ298" s="307"/>
      <c r="HR298" s="307"/>
      <c r="HS298" s="307"/>
      <c r="HT298" s="307"/>
      <c r="HU298" s="307"/>
      <c r="HV298" s="307"/>
      <c r="HW298" s="307"/>
      <c r="HX298" s="307"/>
      <c r="HY298" s="307"/>
      <c r="HZ298" s="307"/>
      <c r="IA298" s="307"/>
      <c r="IB298" s="307"/>
      <c r="IC298" s="307"/>
      <c r="ID298" s="307"/>
      <c r="IE298" s="307"/>
      <c r="IF298" s="307"/>
      <c r="IG298" s="307"/>
      <c r="IH298" s="307"/>
      <c r="II298" s="307"/>
      <c r="IJ298" s="307"/>
      <c r="IK298" s="307"/>
      <c r="IL298" s="307"/>
      <c r="IM298" s="307"/>
      <c r="IN298" s="307"/>
      <c r="IO298" s="307"/>
      <c r="IP298" s="307"/>
      <c r="IQ298" s="307"/>
      <c r="IR298" s="307"/>
      <c r="IS298" s="307"/>
      <c r="IT298" s="307"/>
      <c r="IU298" s="307"/>
      <c r="IV298" s="307"/>
      <c r="IW298" s="307"/>
      <c r="IX298" s="307"/>
      <c r="IY298" s="307"/>
      <c r="IZ298" s="307"/>
      <c r="JA298" s="307"/>
      <c r="JB298" s="307"/>
      <c r="JC298" s="307"/>
      <c r="JD298" s="307"/>
      <c r="JE298" s="307"/>
      <c r="JF298" s="307"/>
      <c r="JG298" s="307"/>
      <c r="JH298" s="307"/>
      <c r="JI298" s="307"/>
      <c r="JJ298" s="307"/>
      <c r="JK298" s="307"/>
      <c r="JL298" s="307"/>
      <c r="JM298" s="307"/>
      <c r="JN298" s="307"/>
      <c r="JO298" s="307"/>
      <c r="JP298" s="307"/>
      <c r="JQ298" s="307"/>
      <c r="JR298" s="307"/>
      <c r="JS298" s="307"/>
      <c r="JT298" s="307"/>
      <c r="JU298" s="307"/>
      <c r="JV298" s="307"/>
      <c r="JW298" s="307"/>
      <c r="JX298" s="307"/>
      <c r="JY298" s="307"/>
      <c r="JZ298" s="307"/>
      <c r="KA298" s="307"/>
      <c r="KB298" s="307"/>
      <c r="KC298" s="307"/>
      <c r="KD298" s="307"/>
      <c r="KE298" s="307"/>
      <c r="KF298" s="307"/>
      <c r="KG298" s="307"/>
      <c r="KH298" s="307"/>
      <c r="KI298" s="307"/>
      <c r="KJ298" s="307"/>
      <c r="KK298" s="307"/>
      <c r="KL298" s="307"/>
      <c r="KM298" s="307"/>
      <c r="KN298" s="307"/>
      <c r="KO298" s="307"/>
      <c r="KP298" s="307"/>
      <c r="KQ298" s="307"/>
      <c r="KR298" s="307"/>
      <c r="KS298" s="307"/>
      <c r="KT298" s="307"/>
    </row>
    <row r="299" spans="14:306" s="56" customFormat="1" ht="15" customHeight="1">
      <c r="N299" s="409"/>
      <c r="O299" s="311"/>
      <c r="P299" s="311"/>
      <c r="Q299" s="311"/>
      <c r="R299" s="311"/>
      <c r="S299" s="410"/>
      <c r="T299" s="311"/>
      <c r="U299" s="311"/>
      <c r="W299" s="342"/>
      <c r="X299" s="342"/>
      <c r="Y299" s="342"/>
      <c r="Z299" s="342"/>
      <c r="AA299" s="342"/>
      <c r="AB299" s="342"/>
      <c r="AC299" s="342"/>
      <c r="AD299" s="342"/>
      <c r="AE299" s="342"/>
      <c r="AG299" s="354">
        <v>1</v>
      </c>
      <c r="AH299" s="354"/>
      <c r="AI299" s="356">
        <v>0</v>
      </c>
      <c r="AJ299" s="356" t="s">
        <v>0</v>
      </c>
      <c r="AK299" s="356" t="s">
        <v>286</v>
      </c>
      <c r="AL299" s="356" t="s">
        <v>108</v>
      </c>
      <c r="AM299" s="356" t="s">
        <v>596</v>
      </c>
      <c r="AN299" s="356" t="s">
        <v>170</v>
      </c>
      <c r="AO299" s="356">
        <v>0</v>
      </c>
      <c r="AP299" s="356" t="s">
        <v>107</v>
      </c>
      <c r="AQ299" s="359" t="s">
        <v>108</v>
      </c>
      <c r="AR299" s="356">
        <v>0</v>
      </c>
      <c r="AS299" s="411" t="s">
        <v>56</v>
      </c>
      <c r="AT299" s="356" t="s">
        <v>685</v>
      </c>
      <c r="AU299" s="356"/>
      <c r="AV299" s="356" t="s">
        <v>286</v>
      </c>
      <c r="AW299" s="356" t="s">
        <v>170</v>
      </c>
      <c r="AX299" s="356" t="s">
        <v>108</v>
      </c>
      <c r="AY299" s="303" t="str">
        <f t="shared" si="125"/>
        <v>-</v>
      </c>
      <c r="AZ299" s="303">
        <f t="shared" si="126"/>
        <v>0</v>
      </c>
      <c r="BA299" s="303">
        <f t="shared" si="127"/>
        <v>5</v>
      </c>
      <c r="BB299" s="303">
        <f t="shared" si="128"/>
        <v>2</v>
      </c>
      <c r="BC299" s="303">
        <f t="shared" si="129"/>
        <v>10</v>
      </c>
      <c r="BD299" s="303">
        <f t="shared" si="130"/>
        <v>7</v>
      </c>
      <c r="BE299" s="303">
        <f t="shared" si="131"/>
        <v>1</v>
      </c>
      <c r="BF299" s="303">
        <f t="shared" si="132"/>
        <v>4</v>
      </c>
      <c r="BG299" s="303">
        <f t="shared" si="133"/>
        <v>2</v>
      </c>
      <c r="BH299" s="303"/>
      <c r="BI299" s="303">
        <f t="shared" si="134"/>
        <v>1</v>
      </c>
      <c r="BJ299" s="303">
        <f t="shared" si="135"/>
        <v>3</v>
      </c>
      <c r="BK299" s="303">
        <f t="shared" si="136"/>
        <v>19</v>
      </c>
      <c r="BL299" s="303">
        <f t="shared" si="137"/>
        <v>5</v>
      </c>
      <c r="BM299" s="303">
        <f t="shared" si="138"/>
        <v>7</v>
      </c>
      <c r="BN299" s="303">
        <f t="shared" si="139"/>
        <v>2</v>
      </c>
      <c r="CB299" s="307"/>
      <c r="CC299" s="307"/>
      <c r="CD299" s="307"/>
      <c r="CE299" s="307"/>
      <c r="CF299" s="307"/>
      <c r="CG299" s="307"/>
      <c r="CH299" s="307"/>
      <c r="CI299" s="307"/>
      <c r="CJ299" s="307"/>
      <c r="CK299" s="307"/>
      <c r="CL299" s="307"/>
      <c r="CM299" s="307"/>
      <c r="CN299" s="307"/>
      <c r="CO299" s="307"/>
      <c r="CP299" s="307"/>
      <c r="CQ299" s="307"/>
      <c r="CR299" s="307"/>
      <c r="CS299" s="307"/>
      <c r="CT299" s="307"/>
      <c r="CU299" s="307"/>
      <c r="CV299" s="307"/>
      <c r="CW299" s="307"/>
      <c r="CX299" s="307"/>
      <c r="CY299" s="307"/>
      <c r="CZ299" s="307"/>
      <c r="DA299" s="307"/>
      <c r="DB299" s="307"/>
      <c r="DC299" s="307"/>
      <c r="DD299" s="307"/>
      <c r="DE299" s="307"/>
      <c r="DF299" s="307"/>
      <c r="DG299" s="307"/>
      <c r="DH299" s="307"/>
      <c r="DI299" s="390"/>
      <c r="DJ299" s="390"/>
      <c r="DK299" s="307"/>
      <c r="DL299" s="307"/>
      <c r="DM299" s="307"/>
      <c r="DN299" s="307"/>
      <c r="DO299" s="307"/>
      <c r="DP299" s="307"/>
      <c r="DQ299" s="307"/>
      <c r="DR299" s="307"/>
      <c r="DS299" s="307"/>
      <c r="DT299" s="307"/>
      <c r="DU299" s="307"/>
      <c r="DV299" s="307"/>
      <c r="DW299" s="307"/>
      <c r="DX299" s="307"/>
      <c r="DY299" s="307"/>
      <c r="DZ299" s="307"/>
      <c r="EA299" s="307"/>
      <c r="EB299" s="307"/>
      <c r="EC299" s="307"/>
      <c r="ED299" s="307"/>
      <c r="EE299" s="307"/>
      <c r="EF299" s="307"/>
      <c r="EG299" s="307"/>
      <c r="EH299" s="307"/>
      <c r="EI299" s="307"/>
      <c r="EJ299" s="307"/>
      <c r="EK299" s="307"/>
      <c r="EL299" s="307"/>
      <c r="EM299" s="307"/>
      <c r="EN299" s="307"/>
      <c r="EO299" s="307"/>
      <c r="EP299" s="307"/>
      <c r="EQ299" s="307"/>
      <c r="ER299" s="307"/>
      <c r="ES299" s="307"/>
      <c r="ET299" s="307"/>
      <c r="EU299" s="390"/>
      <c r="EV299" s="390"/>
      <c r="EW299" s="307"/>
      <c r="EX299" s="307"/>
      <c r="EY299" s="307"/>
      <c r="EZ299" s="307"/>
      <c r="FA299" s="307"/>
      <c r="FB299" s="307"/>
      <c r="FC299" s="307"/>
      <c r="FD299" s="307"/>
      <c r="FE299" s="307"/>
      <c r="FF299" s="307"/>
      <c r="FG299" s="307"/>
      <c r="FH299" s="307"/>
      <c r="FI299" s="307"/>
      <c r="FJ299" s="307"/>
      <c r="FK299" s="307"/>
      <c r="FL299" s="307"/>
      <c r="FM299" s="307"/>
      <c r="FN299" s="307"/>
      <c r="FO299" s="307"/>
      <c r="FP299" s="307"/>
      <c r="FQ299" s="307"/>
      <c r="FR299" s="307"/>
      <c r="FS299" s="307"/>
      <c r="FT299" s="307"/>
      <c r="FU299" s="307"/>
      <c r="FV299" s="307"/>
      <c r="FW299" s="307"/>
      <c r="FX299" s="307"/>
      <c r="FY299" s="307"/>
      <c r="FZ299" s="307"/>
      <c r="GA299" s="307"/>
      <c r="GB299" s="307"/>
      <c r="GC299" s="307"/>
      <c r="GD299" s="307"/>
      <c r="GE299" s="307"/>
      <c r="GF299" s="307"/>
      <c r="GG299" s="307"/>
      <c r="GH299" s="307"/>
      <c r="GI299" s="307"/>
      <c r="GJ299" s="307"/>
      <c r="GK299" s="307"/>
      <c r="GL299" s="307"/>
      <c r="GM299" s="307"/>
      <c r="GN299" s="307"/>
      <c r="GO299" s="307"/>
      <c r="GP299" s="307"/>
      <c r="GQ299" s="307"/>
      <c r="GR299" s="307"/>
      <c r="GS299" s="307"/>
      <c r="GT299" s="307"/>
      <c r="GU299" s="307"/>
      <c r="GV299" s="307"/>
      <c r="GW299" s="307"/>
      <c r="GX299" s="307"/>
      <c r="GY299" s="307"/>
      <c r="GZ299" s="307"/>
      <c r="HA299" s="307"/>
      <c r="HB299" s="307"/>
      <c r="HC299" s="307"/>
      <c r="HD299" s="307"/>
      <c r="HE299" s="307"/>
      <c r="HF299" s="307"/>
      <c r="HG299" s="307"/>
      <c r="HH299" s="307"/>
      <c r="HI299" s="307"/>
      <c r="HJ299" s="307"/>
      <c r="HK299" s="307"/>
      <c r="HL299" s="307"/>
      <c r="HM299" s="307"/>
      <c r="HN299" s="307"/>
      <c r="HO299" s="307"/>
      <c r="HP299" s="307"/>
      <c r="HQ299" s="307"/>
      <c r="HR299" s="307"/>
      <c r="HS299" s="307"/>
      <c r="HT299" s="307"/>
      <c r="HU299" s="307"/>
      <c r="HV299" s="307"/>
      <c r="HW299" s="307"/>
      <c r="HX299" s="307"/>
      <c r="HY299" s="307"/>
      <c r="HZ299" s="307"/>
      <c r="IA299" s="307"/>
      <c r="IB299" s="307"/>
      <c r="IC299" s="307"/>
      <c r="ID299" s="307"/>
      <c r="IE299" s="307"/>
      <c r="IF299" s="307"/>
      <c r="IG299" s="307"/>
      <c r="IH299" s="307"/>
      <c r="II299" s="307"/>
      <c r="IJ299" s="307"/>
      <c r="IK299" s="307"/>
      <c r="IL299" s="307"/>
      <c r="IM299" s="307"/>
      <c r="IN299" s="307"/>
      <c r="IO299" s="307"/>
      <c r="IP299" s="307"/>
      <c r="IQ299" s="307"/>
      <c r="IR299" s="307"/>
      <c r="IS299" s="307"/>
      <c r="IT299" s="307"/>
      <c r="IU299" s="307"/>
      <c r="IV299" s="307"/>
      <c r="IW299" s="307"/>
      <c r="IX299" s="307"/>
      <c r="IY299" s="307"/>
      <c r="IZ299" s="307"/>
      <c r="JA299" s="307"/>
      <c r="JB299" s="307"/>
      <c r="JC299" s="307"/>
      <c r="JD299" s="307"/>
      <c r="JE299" s="307"/>
      <c r="JF299" s="307"/>
      <c r="JG299" s="307"/>
      <c r="JH299" s="307"/>
      <c r="JI299" s="307"/>
      <c r="JJ299" s="307"/>
      <c r="JK299" s="307"/>
      <c r="JL299" s="307"/>
      <c r="JM299" s="307"/>
      <c r="JN299" s="307"/>
      <c r="JO299" s="307"/>
      <c r="JP299" s="307"/>
      <c r="JQ299" s="307"/>
      <c r="JR299" s="307"/>
      <c r="JS299" s="307"/>
      <c r="JT299" s="307"/>
      <c r="JU299" s="307"/>
      <c r="JV299" s="307"/>
      <c r="JW299" s="307"/>
      <c r="JX299" s="307"/>
      <c r="JY299" s="307"/>
      <c r="JZ299" s="307"/>
      <c r="KA299" s="307"/>
      <c r="KB299" s="307"/>
      <c r="KC299" s="307"/>
      <c r="KD299" s="307"/>
      <c r="KE299" s="307"/>
      <c r="KF299" s="307"/>
      <c r="KG299" s="307"/>
      <c r="KH299" s="307"/>
      <c r="KI299" s="307"/>
      <c r="KJ299" s="307"/>
      <c r="KK299" s="307"/>
      <c r="KL299" s="307"/>
      <c r="KM299" s="307"/>
      <c r="KN299" s="307"/>
      <c r="KO299" s="307"/>
      <c r="KP299" s="307"/>
      <c r="KQ299" s="307"/>
      <c r="KR299" s="307"/>
      <c r="KS299" s="307"/>
      <c r="KT299" s="307"/>
    </row>
    <row r="300" spans="14:306" s="56" customFormat="1" ht="15" customHeight="1">
      <c r="N300" s="311"/>
      <c r="O300" s="311"/>
      <c r="P300" s="311"/>
      <c r="Q300" s="311"/>
      <c r="R300" s="311"/>
      <c r="S300" s="311"/>
      <c r="T300" s="311"/>
      <c r="U300" s="311"/>
      <c r="W300" s="342"/>
      <c r="X300" s="342"/>
      <c r="Y300" s="342"/>
      <c r="Z300" s="342"/>
      <c r="AA300" s="342"/>
      <c r="AB300" s="342"/>
      <c r="AC300" s="342"/>
      <c r="AD300" s="342"/>
      <c r="AE300" s="342"/>
      <c r="AG300" s="354">
        <v>2</v>
      </c>
      <c r="AH300" s="354"/>
      <c r="AI300" s="356" t="s">
        <v>0</v>
      </c>
      <c r="AJ300" s="356">
        <v>0</v>
      </c>
      <c r="AK300" s="359">
        <v>5</v>
      </c>
      <c r="AL300" s="356" t="s">
        <v>112</v>
      </c>
      <c r="AM300" s="356" t="s">
        <v>206</v>
      </c>
      <c r="AN300" s="356" t="s">
        <v>72</v>
      </c>
      <c r="AO300" s="359">
        <v>1</v>
      </c>
      <c r="AP300" s="356">
        <v>4</v>
      </c>
      <c r="AQ300" s="403" t="s">
        <v>112</v>
      </c>
      <c r="AR300" s="403" t="s">
        <v>154</v>
      </c>
      <c r="AS300" s="411" t="s">
        <v>109</v>
      </c>
      <c r="AT300" s="356" t="s">
        <v>104</v>
      </c>
      <c r="AU300" s="356"/>
      <c r="AV300" s="359">
        <v>5</v>
      </c>
      <c r="AW300" s="356" t="s">
        <v>72</v>
      </c>
      <c r="AX300" s="359">
        <v>2</v>
      </c>
      <c r="AY300" s="303">
        <f t="shared" si="125"/>
        <v>1</v>
      </c>
      <c r="AZ300" s="303" t="str">
        <f t="shared" si="126"/>
        <v>-</v>
      </c>
      <c r="BA300" s="303">
        <f t="shared" si="127"/>
        <v>6</v>
      </c>
      <c r="BB300" s="303">
        <f t="shared" si="128"/>
        <v>4</v>
      </c>
      <c r="BC300" s="303">
        <f t="shared" si="129"/>
        <v>13</v>
      </c>
      <c r="BD300" s="303">
        <f t="shared" si="130"/>
        <v>9</v>
      </c>
      <c r="BE300" s="303">
        <f t="shared" si="131"/>
        <v>2</v>
      </c>
      <c r="BF300" s="303">
        <f t="shared" si="132"/>
        <v>5</v>
      </c>
      <c r="BG300" s="303">
        <f t="shared" si="133"/>
        <v>4</v>
      </c>
      <c r="BH300" s="303"/>
      <c r="BI300" s="303">
        <f t="shared" si="134"/>
        <v>3</v>
      </c>
      <c r="BJ300" s="303">
        <f t="shared" si="135"/>
        <v>5</v>
      </c>
      <c r="BK300" s="303">
        <f t="shared" si="136"/>
        <v>23</v>
      </c>
      <c r="BL300" s="303">
        <f t="shared" si="137"/>
        <v>6</v>
      </c>
      <c r="BM300" s="303">
        <f t="shared" si="138"/>
        <v>9</v>
      </c>
      <c r="BN300" s="303">
        <f t="shared" si="139"/>
        <v>3</v>
      </c>
      <c r="CB300" s="307"/>
      <c r="CC300" s="307"/>
      <c r="CD300" s="307"/>
      <c r="CE300" s="307"/>
      <c r="CF300" s="307"/>
      <c r="CG300" s="307"/>
      <c r="CH300" s="307"/>
      <c r="CI300" s="307"/>
      <c r="CJ300" s="307"/>
      <c r="CK300" s="307"/>
      <c r="CL300" s="307"/>
      <c r="CM300" s="307"/>
      <c r="CN300" s="307"/>
      <c r="CO300" s="307"/>
      <c r="CP300" s="307"/>
      <c r="CQ300" s="307"/>
      <c r="CR300" s="307"/>
      <c r="CS300" s="307"/>
      <c r="CT300" s="307"/>
      <c r="CU300" s="307"/>
      <c r="CV300" s="307"/>
      <c r="CW300" s="307"/>
      <c r="CX300" s="307"/>
      <c r="CY300" s="307"/>
      <c r="CZ300" s="307"/>
      <c r="DA300" s="307"/>
      <c r="DB300" s="307"/>
      <c r="DC300" s="307"/>
      <c r="DD300" s="307"/>
      <c r="DE300" s="307"/>
      <c r="DF300" s="307"/>
      <c r="DG300" s="307"/>
      <c r="DH300" s="307"/>
      <c r="DI300" s="390"/>
      <c r="DJ300" s="390"/>
      <c r="DK300" s="307"/>
      <c r="DL300" s="307"/>
      <c r="DM300" s="307"/>
      <c r="DN300" s="307"/>
      <c r="DO300" s="307"/>
      <c r="DP300" s="307"/>
      <c r="DQ300" s="307"/>
      <c r="DR300" s="307"/>
      <c r="DS300" s="307"/>
      <c r="DT300" s="307"/>
      <c r="DU300" s="307"/>
      <c r="DV300" s="307"/>
      <c r="DW300" s="307"/>
      <c r="DX300" s="307"/>
      <c r="DY300" s="307"/>
      <c r="DZ300" s="307"/>
      <c r="EA300" s="307"/>
      <c r="EB300" s="307"/>
      <c r="EC300" s="307"/>
      <c r="ED300" s="307"/>
      <c r="EE300" s="307"/>
      <c r="EF300" s="307"/>
      <c r="EG300" s="307"/>
      <c r="EH300" s="307"/>
      <c r="EI300" s="307"/>
      <c r="EJ300" s="307"/>
      <c r="EK300" s="307"/>
      <c r="EL300" s="307"/>
      <c r="EM300" s="307"/>
      <c r="EN300" s="307"/>
      <c r="EO300" s="307"/>
      <c r="EP300" s="307"/>
      <c r="EQ300" s="307"/>
      <c r="ER300" s="307"/>
      <c r="ES300" s="307"/>
      <c r="ET300" s="307"/>
      <c r="EU300" s="390"/>
      <c r="EV300" s="390"/>
      <c r="EW300" s="307"/>
      <c r="EX300" s="307"/>
      <c r="EY300" s="307"/>
      <c r="EZ300" s="307"/>
      <c r="FA300" s="307"/>
      <c r="FB300" s="307"/>
      <c r="FC300" s="307"/>
      <c r="FD300" s="307"/>
      <c r="FE300" s="307"/>
      <c r="FF300" s="307"/>
      <c r="FG300" s="307"/>
      <c r="FH300" s="307"/>
      <c r="FI300" s="307"/>
      <c r="FJ300" s="307"/>
      <c r="FK300" s="307"/>
      <c r="FL300" s="307"/>
      <c r="FM300" s="307"/>
      <c r="FN300" s="307"/>
      <c r="FO300" s="307"/>
      <c r="FP300" s="307"/>
      <c r="FQ300" s="307"/>
      <c r="FR300" s="307"/>
      <c r="FS300" s="307"/>
      <c r="FT300" s="307"/>
      <c r="FU300" s="307"/>
      <c r="FV300" s="307"/>
      <c r="FW300" s="307"/>
      <c r="FX300" s="307"/>
      <c r="FY300" s="307"/>
      <c r="FZ300" s="307"/>
      <c r="GA300" s="307"/>
      <c r="GB300" s="307"/>
      <c r="GC300" s="307"/>
      <c r="GD300" s="307"/>
      <c r="GE300" s="307"/>
      <c r="GF300" s="307"/>
      <c r="GG300" s="307"/>
      <c r="GH300" s="307"/>
      <c r="GI300" s="307"/>
      <c r="GJ300" s="307"/>
      <c r="GK300" s="307"/>
      <c r="GL300" s="307"/>
      <c r="GM300" s="307"/>
      <c r="GN300" s="307"/>
      <c r="GO300" s="307"/>
      <c r="GP300" s="307"/>
      <c r="GQ300" s="307"/>
      <c r="GR300" s="307"/>
      <c r="GS300" s="307"/>
      <c r="GT300" s="307"/>
      <c r="GU300" s="307"/>
      <c r="GV300" s="307"/>
      <c r="GW300" s="307"/>
      <c r="GX300" s="307"/>
      <c r="GY300" s="307"/>
      <c r="GZ300" s="307"/>
      <c r="HA300" s="307"/>
      <c r="HB300" s="307"/>
      <c r="HC300" s="307"/>
      <c r="HD300" s="307"/>
      <c r="HE300" s="307"/>
      <c r="HF300" s="307"/>
      <c r="HG300" s="307"/>
      <c r="HH300" s="307"/>
      <c r="HI300" s="307"/>
      <c r="HJ300" s="307"/>
      <c r="HK300" s="307"/>
      <c r="HL300" s="307"/>
      <c r="HM300" s="307"/>
      <c r="HN300" s="307"/>
      <c r="HO300" s="307"/>
      <c r="HP300" s="307"/>
      <c r="HQ300" s="307"/>
      <c r="HR300" s="307"/>
      <c r="HS300" s="307"/>
      <c r="HT300" s="307"/>
      <c r="HU300" s="307"/>
      <c r="HV300" s="307"/>
      <c r="HW300" s="307"/>
      <c r="HX300" s="307"/>
      <c r="HY300" s="307"/>
      <c r="HZ300" s="307"/>
      <c r="IA300" s="307"/>
      <c r="IB300" s="307"/>
      <c r="IC300" s="307"/>
      <c r="ID300" s="307"/>
      <c r="IE300" s="307"/>
      <c r="IF300" s="307"/>
      <c r="IG300" s="307"/>
      <c r="IH300" s="307"/>
      <c r="II300" s="307"/>
      <c r="IJ300" s="307"/>
      <c r="IK300" s="307"/>
      <c r="IL300" s="307"/>
      <c r="IM300" s="307"/>
      <c r="IN300" s="307"/>
      <c r="IO300" s="307"/>
      <c r="IP300" s="307"/>
      <c r="IQ300" s="307"/>
      <c r="IR300" s="307"/>
      <c r="IS300" s="307"/>
      <c r="IT300" s="307"/>
      <c r="IU300" s="307"/>
      <c r="IV300" s="307"/>
      <c r="IW300" s="307"/>
      <c r="IX300" s="307"/>
      <c r="IY300" s="307"/>
      <c r="IZ300" s="307"/>
      <c r="JA300" s="307"/>
      <c r="JB300" s="307"/>
      <c r="JC300" s="307"/>
      <c r="JD300" s="307"/>
      <c r="JE300" s="307"/>
      <c r="JF300" s="307"/>
      <c r="JG300" s="307"/>
      <c r="JH300" s="307"/>
      <c r="JI300" s="307"/>
      <c r="JJ300" s="307"/>
      <c r="JK300" s="307"/>
      <c r="JL300" s="307"/>
      <c r="JM300" s="307"/>
      <c r="JN300" s="307"/>
      <c r="JO300" s="307"/>
      <c r="JP300" s="307"/>
      <c r="JQ300" s="307"/>
      <c r="JR300" s="307"/>
      <c r="JS300" s="307"/>
      <c r="JT300" s="307"/>
      <c r="JU300" s="307"/>
      <c r="JV300" s="307"/>
      <c r="JW300" s="307"/>
      <c r="JX300" s="307"/>
      <c r="JY300" s="307"/>
      <c r="JZ300" s="307"/>
      <c r="KA300" s="307"/>
      <c r="KB300" s="307"/>
      <c r="KC300" s="307"/>
      <c r="KD300" s="307"/>
      <c r="KE300" s="307"/>
      <c r="KF300" s="307"/>
      <c r="KG300" s="307"/>
      <c r="KH300" s="307"/>
      <c r="KI300" s="307"/>
      <c r="KJ300" s="307"/>
      <c r="KK300" s="307"/>
      <c r="KL300" s="307"/>
      <c r="KM300" s="307"/>
      <c r="KN300" s="307"/>
      <c r="KO300" s="307"/>
      <c r="KP300" s="307"/>
      <c r="KQ300" s="307"/>
      <c r="KR300" s="307"/>
      <c r="KS300" s="307"/>
      <c r="KT300" s="307"/>
    </row>
    <row r="301" spans="14:306" s="56" customFormat="1" ht="15" customHeight="1">
      <c r="N301" s="311"/>
      <c r="O301" s="311"/>
      <c r="P301" s="311"/>
      <c r="Q301" s="311"/>
      <c r="R301" s="311"/>
      <c r="S301" s="311"/>
      <c r="T301" s="311"/>
      <c r="U301" s="311"/>
      <c r="W301" s="342"/>
      <c r="X301" s="342"/>
      <c r="Y301" s="342"/>
      <c r="Z301" s="342"/>
      <c r="AA301" s="342"/>
      <c r="AB301" s="342"/>
      <c r="AC301" s="342"/>
      <c r="AD301" s="342"/>
      <c r="AE301" s="342"/>
      <c r="AG301" s="354">
        <v>3</v>
      </c>
      <c r="AH301" s="354"/>
      <c r="AI301" s="403" t="s">
        <v>154</v>
      </c>
      <c r="AJ301" s="356" t="s">
        <v>0</v>
      </c>
      <c r="AK301" s="359">
        <v>6</v>
      </c>
      <c r="AL301" s="359">
        <v>4</v>
      </c>
      <c r="AM301" s="356" t="s">
        <v>244</v>
      </c>
      <c r="AN301" s="356" t="s">
        <v>113</v>
      </c>
      <c r="AO301" s="403" t="s">
        <v>112</v>
      </c>
      <c r="AP301" s="359">
        <v>5</v>
      </c>
      <c r="AQ301" s="359">
        <v>4</v>
      </c>
      <c r="AR301" s="356">
        <v>3</v>
      </c>
      <c r="AS301" s="411" t="s">
        <v>58</v>
      </c>
      <c r="AT301" s="356" t="s">
        <v>123</v>
      </c>
      <c r="AU301" s="356"/>
      <c r="AV301" s="359">
        <v>6</v>
      </c>
      <c r="AW301" s="359">
        <v>9</v>
      </c>
      <c r="AX301" s="359">
        <v>3</v>
      </c>
      <c r="AY301" s="303">
        <f t="shared" si="125"/>
        <v>3</v>
      </c>
      <c r="AZ301" s="303">
        <f t="shared" si="126"/>
        <v>1</v>
      </c>
      <c r="BA301" s="303">
        <f t="shared" si="127"/>
        <v>7</v>
      </c>
      <c r="BB301" s="303">
        <f t="shared" si="128"/>
        <v>5</v>
      </c>
      <c r="BC301" s="303">
        <f t="shared" si="129"/>
        <v>16</v>
      </c>
      <c r="BD301" s="303">
        <f t="shared" si="130"/>
        <v>11</v>
      </c>
      <c r="BE301" s="303">
        <f t="shared" si="131"/>
        <v>4</v>
      </c>
      <c r="BF301" s="303">
        <f t="shared" si="132"/>
        <v>6</v>
      </c>
      <c r="BG301" s="303">
        <f t="shared" si="133"/>
        <v>5</v>
      </c>
      <c r="BH301" s="303"/>
      <c r="BI301" s="303">
        <f t="shared" si="134"/>
        <v>4</v>
      </c>
      <c r="BJ301" s="303">
        <f t="shared" si="135"/>
        <v>7</v>
      </c>
      <c r="BK301" s="303">
        <f t="shared" si="136"/>
        <v>27</v>
      </c>
      <c r="BL301" s="303">
        <f t="shared" si="137"/>
        <v>7</v>
      </c>
      <c r="BM301" s="303">
        <f t="shared" si="138"/>
        <v>10</v>
      </c>
      <c r="BN301" s="303">
        <f t="shared" si="139"/>
        <v>4</v>
      </c>
      <c r="CB301" s="307"/>
      <c r="CC301" s="307"/>
      <c r="CD301" s="307"/>
      <c r="CE301" s="307"/>
      <c r="CF301" s="307"/>
      <c r="CG301" s="307"/>
      <c r="CH301" s="307"/>
      <c r="CI301" s="307"/>
      <c r="CJ301" s="307"/>
      <c r="CK301" s="307"/>
      <c r="CL301" s="307"/>
      <c r="CM301" s="307"/>
      <c r="CN301" s="307"/>
      <c r="CO301" s="307"/>
      <c r="CP301" s="307"/>
      <c r="CQ301" s="307"/>
      <c r="CR301" s="307"/>
      <c r="CS301" s="307"/>
      <c r="CT301" s="307"/>
      <c r="CU301" s="307"/>
      <c r="CV301" s="307"/>
      <c r="CW301" s="307"/>
      <c r="CX301" s="307"/>
      <c r="CY301" s="307"/>
      <c r="CZ301" s="307"/>
      <c r="DA301" s="307"/>
      <c r="DB301" s="307"/>
      <c r="DC301" s="307"/>
      <c r="DD301" s="307"/>
      <c r="DE301" s="307"/>
      <c r="DF301" s="307"/>
      <c r="DG301" s="307"/>
      <c r="DH301" s="307"/>
      <c r="DI301" s="390"/>
      <c r="DJ301" s="390"/>
      <c r="DK301" s="307"/>
      <c r="DL301" s="307"/>
      <c r="DM301" s="307"/>
      <c r="DN301" s="307"/>
      <c r="DO301" s="307"/>
      <c r="DP301" s="307"/>
      <c r="DQ301" s="307"/>
      <c r="DR301" s="307"/>
      <c r="DS301" s="307"/>
      <c r="DT301" s="307"/>
      <c r="DU301" s="307"/>
      <c r="DV301" s="307"/>
      <c r="DW301" s="307"/>
      <c r="DX301" s="307"/>
      <c r="DY301" s="307"/>
      <c r="DZ301" s="307"/>
      <c r="EA301" s="307"/>
      <c r="EB301" s="307"/>
      <c r="EC301" s="307"/>
      <c r="ED301" s="307"/>
      <c r="EE301" s="307"/>
      <c r="EF301" s="307"/>
      <c r="EG301" s="307"/>
      <c r="EH301" s="307"/>
      <c r="EI301" s="307"/>
      <c r="EJ301" s="307"/>
      <c r="EK301" s="307"/>
      <c r="EL301" s="307"/>
      <c r="EM301" s="307"/>
      <c r="EN301" s="307"/>
      <c r="EO301" s="307"/>
      <c r="EP301" s="307"/>
      <c r="EQ301" s="307"/>
      <c r="ER301" s="307"/>
      <c r="ES301" s="307"/>
      <c r="ET301" s="307"/>
      <c r="EU301" s="390"/>
      <c r="EV301" s="390"/>
      <c r="EW301" s="307"/>
      <c r="EX301" s="307"/>
      <c r="EY301" s="307"/>
      <c r="EZ301" s="307"/>
      <c r="FA301" s="307"/>
      <c r="FB301" s="307"/>
      <c r="FC301" s="307"/>
      <c r="FD301" s="307"/>
      <c r="FE301" s="307"/>
      <c r="FF301" s="307"/>
      <c r="FG301" s="307"/>
      <c r="FH301" s="307"/>
      <c r="FI301" s="307"/>
      <c r="FJ301" s="307"/>
      <c r="FK301" s="307"/>
      <c r="FL301" s="307"/>
      <c r="FM301" s="307"/>
      <c r="FN301" s="307"/>
      <c r="FO301" s="307"/>
      <c r="FP301" s="307"/>
      <c r="FQ301" s="307"/>
      <c r="FR301" s="307"/>
      <c r="FS301" s="307"/>
      <c r="FT301" s="307"/>
      <c r="FU301" s="307"/>
      <c r="FV301" s="307"/>
      <c r="FW301" s="307"/>
      <c r="FX301" s="307"/>
      <c r="FY301" s="307"/>
      <c r="FZ301" s="307"/>
      <c r="GA301" s="307"/>
      <c r="GB301" s="307"/>
      <c r="GC301" s="307"/>
      <c r="GD301" s="307"/>
      <c r="GE301" s="307"/>
      <c r="GF301" s="307"/>
      <c r="GG301" s="307"/>
      <c r="GH301" s="307"/>
      <c r="GI301" s="307"/>
      <c r="GJ301" s="307"/>
      <c r="GK301" s="307"/>
      <c r="GL301" s="307"/>
      <c r="GM301" s="307"/>
      <c r="GN301" s="307"/>
      <c r="GO301" s="307"/>
      <c r="GP301" s="307"/>
      <c r="GQ301" s="307"/>
      <c r="GR301" s="307"/>
      <c r="GS301" s="307"/>
      <c r="GT301" s="307"/>
      <c r="GU301" s="307"/>
      <c r="GV301" s="307"/>
      <c r="GW301" s="307"/>
      <c r="GX301" s="307"/>
      <c r="GY301" s="307"/>
      <c r="GZ301" s="307"/>
      <c r="HA301" s="307"/>
      <c r="HB301" s="307"/>
      <c r="HC301" s="307"/>
      <c r="HD301" s="307"/>
      <c r="HE301" s="307"/>
      <c r="HF301" s="307"/>
      <c r="HG301" s="307"/>
      <c r="HH301" s="307"/>
      <c r="HI301" s="307"/>
      <c r="HJ301" s="307"/>
      <c r="HK301" s="307"/>
      <c r="HL301" s="307"/>
      <c r="HM301" s="307"/>
      <c r="HN301" s="307"/>
      <c r="HO301" s="307"/>
      <c r="HP301" s="307"/>
      <c r="HQ301" s="307"/>
      <c r="HR301" s="307"/>
      <c r="HS301" s="307"/>
      <c r="HT301" s="307"/>
      <c r="HU301" s="307"/>
      <c r="HV301" s="307"/>
      <c r="HW301" s="307"/>
      <c r="HX301" s="307"/>
      <c r="HY301" s="307"/>
      <c r="HZ301" s="307"/>
      <c r="IA301" s="307"/>
      <c r="IB301" s="307"/>
      <c r="IC301" s="307"/>
      <c r="ID301" s="307"/>
      <c r="IE301" s="307"/>
      <c r="IF301" s="307"/>
      <c r="IG301" s="307"/>
      <c r="IH301" s="307"/>
      <c r="II301" s="307"/>
      <c r="IJ301" s="307"/>
      <c r="IK301" s="307"/>
      <c r="IL301" s="307"/>
      <c r="IM301" s="307"/>
      <c r="IN301" s="307"/>
      <c r="IO301" s="307"/>
      <c r="IP301" s="307"/>
      <c r="IQ301" s="307"/>
      <c r="IR301" s="307"/>
      <c r="IS301" s="307"/>
      <c r="IT301" s="307"/>
      <c r="IU301" s="307"/>
      <c r="IV301" s="307"/>
      <c r="IW301" s="307"/>
      <c r="IX301" s="307"/>
      <c r="IY301" s="307"/>
      <c r="IZ301" s="307"/>
      <c r="JA301" s="307"/>
      <c r="JB301" s="307"/>
      <c r="JC301" s="307"/>
      <c r="JD301" s="307"/>
      <c r="JE301" s="307"/>
      <c r="JF301" s="307"/>
      <c r="JG301" s="307"/>
      <c r="JH301" s="307"/>
      <c r="JI301" s="307"/>
      <c r="JJ301" s="307"/>
      <c r="JK301" s="307"/>
      <c r="JL301" s="307"/>
      <c r="JM301" s="307"/>
      <c r="JN301" s="307"/>
      <c r="JO301" s="307"/>
      <c r="JP301" s="307"/>
      <c r="JQ301" s="307"/>
      <c r="JR301" s="307"/>
      <c r="JS301" s="307"/>
      <c r="JT301" s="307"/>
      <c r="JU301" s="307"/>
      <c r="JV301" s="307"/>
      <c r="JW301" s="307"/>
      <c r="JX301" s="307"/>
      <c r="JY301" s="307"/>
      <c r="JZ301" s="307"/>
      <c r="KA301" s="307"/>
      <c r="KB301" s="307"/>
      <c r="KC301" s="307"/>
      <c r="KD301" s="307"/>
      <c r="KE301" s="307"/>
      <c r="KF301" s="307"/>
      <c r="KG301" s="307"/>
      <c r="KH301" s="307"/>
      <c r="KI301" s="307"/>
      <c r="KJ301" s="307"/>
      <c r="KK301" s="307"/>
      <c r="KL301" s="307"/>
      <c r="KM301" s="307"/>
      <c r="KN301" s="307"/>
      <c r="KO301" s="307"/>
      <c r="KP301" s="307"/>
      <c r="KQ301" s="307"/>
      <c r="KR301" s="307"/>
      <c r="KS301" s="307"/>
      <c r="KT301" s="307"/>
    </row>
    <row r="302" spans="14:306" s="56" customFormat="1" ht="15" customHeight="1">
      <c r="N302" s="311"/>
      <c r="O302" s="311"/>
      <c r="P302" s="311"/>
      <c r="Q302" s="311"/>
      <c r="R302" s="311"/>
      <c r="S302" s="311"/>
      <c r="T302" s="311"/>
      <c r="U302" s="311"/>
      <c r="W302" s="342"/>
      <c r="X302" s="342"/>
      <c r="Y302" s="342"/>
      <c r="Z302" s="342"/>
      <c r="AA302" s="342"/>
      <c r="AB302" s="342"/>
      <c r="AC302" s="342"/>
      <c r="AD302" s="342"/>
      <c r="AE302" s="342"/>
      <c r="AG302" s="354">
        <v>4</v>
      </c>
      <c r="AH302" s="354"/>
      <c r="AI302" s="403" t="s">
        <v>109</v>
      </c>
      <c r="AJ302" s="356">
        <v>1</v>
      </c>
      <c r="AK302" s="359">
        <v>7</v>
      </c>
      <c r="AL302" s="359">
        <v>5</v>
      </c>
      <c r="AM302" s="356" t="s">
        <v>119</v>
      </c>
      <c r="AN302" s="356" t="s">
        <v>71</v>
      </c>
      <c r="AO302" s="403" t="s">
        <v>61</v>
      </c>
      <c r="AP302" s="356">
        <v>6</v>
      </c>
      <c r="AQ302" s="403" t="s">
        <v>58</v>
      </c>
      <c r="AR302" s="403" t="s">
        <v>61</v>
      </c>
      <c r="AS302" s="411" t="s">
        <v>72</v>
      </c>
      <c r="AT302" s="356" t="s">
        <v>222</v>
      </c>
      <c r="AU302" s="356"/>
      <c r="AV302" s="359">
        <v>7</v>
      </c>
      <c r="AW302" s="359">
        <v>10</v>
      </c>
      <c r="AX302" s="359">
        <v>4</v>
      </c>
      <c r="AY302" s="303">
        <f t="shared" si="125"/>
        <v>5</v>
      </c>
      <c r="AZ302" s="303">
        <f t="shared" si="126"/>
        <v>2</v>
      </c>
      <c r="BA302" s="303">
        <f t="shared" si="127"/>
        <v>8</v>
      </c>
      <c r="BB302" s="303">
        <f t="shared" si="128"/>
        <v>6</v>
      </c>
      <c r="BC302" s="303">
        <f t="shared" si="129"/>
        <v>19</v>
      </c>
      <c r="BD302" s="303">
        <f t="shared" si="130"/>
        <v>13</v>
      </c>
      <c r="BE302" s="303">
        <f t="shared" si="131"/>
        <v>6</v>
      </c>
      <c r="BF302" s="303">
        <f t="shared" si="132"/>
        <v>7</v>
      </c>
      <c r="BG302" s="303">
        <f t="shared" si="133"/>
        <v>7</v>
      </c>
      <c r="BH302" s="303"/>
      <c r="BI302" s="303">
        <f t="shared" si="134"/>
        <v>6</v>
      </c>
      <c r="BJ302" s="303">
        <f t="shared" si="135"/>
        <v>9</v>
      </c>
      <c r="BK302" s="303">
        <f t="shared" si="136"/>
        <v>32</v>
      </c>
      <c r="BL302" s="303">
        <f t="shared" si="137"/>
        <v>8</v>
      </c>
      <c r="BM302" s="303">
        <f t="shared" si="138"/>
        <v>11</v>
      </c>
      <c r="BN302" s="303">
        <f t="shared" si="139"/>
        <v>5</v>
      </c>
      <c r="CB302" s="307"/>
      <c r="CC302" s="307"/>
      <c r="CD302" s="307"/>
      <c r="CE302" s="307"/>
      <c r="CF302" s="307"/>
      <c r="CG302" s="307"/>
      <c r="CH302" s="307"/>
      <c r="CI302" s="307"/>
      <c r="CJ302" s="307"/>
      <c r="CK302" s="307"/>
      <c r="CL302" s="307"/>
      <c r="CM302" s="307"/>
      <c r="CN302" s="307"/>
      <c r="CO302" s="307"/>
      <c r="CP302" s="307"/>
      <c r="CQ302" s="307"/>
      <c r="CR302" s="307"/>
      <c r="CS302" s="307"/>
      <c r="CT302" s="307"/>
      <c r="CU302" s="307"/>
      <c r="CV302" s="307"/>
      <c r="CW302" s="307"/>
      <c r="CX302" s="307"/>
      <c r="CY302" s="307"/>
      <c r="CZ302" s="307"/>
      <c r="DA302" s="307"/>
      <c r="DB302" s="307"/>
      <c r="DC302" s="307"/>
      <c r="DD302" s="307"/>
      <c r="DE302" s="307"/>
      <c r="DF302" s="307"/>
      <c r="DG302" s="307"/>
      <c r="DH302" s="307"/>
      <c r="DI302" s="390"/>
      <c r="DJ302" s="390"/>
      <c r="DK302" s="307"/>
      <c r="DL302" s="307"/>
      <c r="DM302" s="307"/>
      <c r="DN302" s="307"/>
      <c r="DO302" s="307"/>
      <c r="DP302" s="307"/>
      <c r="DQ302" s="307"/>
      <c r="DR302" s="307"/>
      <c r="DS302" s="307"/>
      <c r="DT302" s="307"/>
      <c r="DU302" s="307"/>
      <c r="DV302" s="307"/>
      <c r="DW302" s="307"/>
      <c r="DX302" s="307"/>
      <c r="DY302" s="307"/>
      <c r="DZ302" s="307"/>
      <c r="EA302" s="307"/>
      <c r="EB302" s="307"/>
      <c r="EC302" s="307"/>
      <c r="ED302" s="307"/>
      <c r="EE302" s="307"/>
      <c r="EF302" s="307"/>
      <c r="EG302" s="307"/>
      <c r="EH302" s="307"/>
      <c r="EI302" s="307"/>
      <c r="EJ302" s="307"/>
      <c r="EK302" s="307"/>
      <c r="EL302" s="307"/>
      <c r="EM302" s="307"/>
      <c r="EN302" s="307"/>
      <c r="EO302" s="307"/>
      <c r="EP302" s="307"/>
      <c r="EQ302" s="307"/>
      <c r="ER302" s="307"/>
      <c r="ES302" s="307"/>
      <c r="ET302" s="307"/>
      <c r="EU302" s="390"/>
      <c r="EV302" s="390"/>
      <c r="EW302" s="307"/>
      <c r="EX302" s="307"/>
      <c r="EY302" s="307"/>
      <c r="EZ302" s="307"/>
      <c r="FA302" s="307"/>
      <c r="FB302" s="307"/>
      <c r="FC302" s="307"/>
      <c r="FD302" s="307"/>
      <c r="FE302" s="307"/>
      <c r="FF302" s="307"/>
      <c r="FG302" s="307"/>
      <c r="FH302" s="307"/>
      <c r="FI302" s="307"/>
      <c r="FJ302" s="307"/>
      <c r="FK302" s="307"/>
      <c r="FL302" s="307"/>
      <c r="FM302" s="307"/>
      <c r="FN302" s="307"/>
      <c r="FO302" s="307"/>
      <c r="FP302" s="307"/>
      <c r="FQ302" s="307"/>
      <c r="FR302" s="307"/>
      <c r="FS302" s="307"/>
      <c r="FT302" s="307"/>
      <c r="FU302" s="307"/>
      <c r="FV302" s="307"/>
      <c r="FW302" s="307"/>
      <c r="FX302" s="307"/>
      <c r="FY302" s="307"/>
      <c r="FZ302" s="307"/>
      <c r="GA302" s="307"/>
      <c r="GB302" s="307"/>
      <c r="GC302" s="307"/>
      <c r="GD302" s="307"/>
      <c r="GE302" s="307"/>
      <c r="GF302" s="307"/>
      <c r="GG302" s="307"/>
      <c r="GH302" s="307"/>
      <c r="GI302" s="307"/>
      <c r="GJ302" s="307"/>
      <c r="GK302" s="307"/>
      <c r="GL302" s="307"/>
      <c r="GM302" s="307"/>
      <c r="GN302" s="307"/>
      <c r="GO302" s="307"/>
      <c r="GP302" s="307"/>
      <c r="GQ302" s="307"/>
      <c r="GR302" s="307"/>
      <c r="GS302" s="307"/>
      <c r="GT302" s="307"/>
      <c r="GU302" s="307"/>
      <c r="GV302" s="307"/>
      <c r="GW302" s="307"/>
      <c r="GX302" s="307"/>
      <c r="GY302" s="307"/>
      <c r="GZ302" s="307"/>
      <c r="HA302" s="307"/>
      <c r="HB302" s="307"/>
      <c r="HC302" s="307"/>
      <c r="HD302" s="307"/>
      <c r="HE302" s="307"/>
      <c r="HF302" s="307"/>
      <c r="HG302" s="307"/>
      <c r="HH302" s="307"/>
      <c r="HI302" s="307"/>
      <c r="HJ302" s="307"/>
      <c r="HK302" s="307"/>
      <c r="HL302" s="307"/>
      <c r="HM302" s="307"/>
      <c r="HN302" s="307"/>
      <c r="HO302" s="307"/>
      <c r="HP302" s="307"/>
      <c r="HQ302" s="307"/>
      <c r="HR302" s="307"/>
      <c r="HS302" s="307"/>
      <c r="HT302" s="307"/>
      <c r="HU302" s="307"/>
      <c r="HV302" s="307"/>
      <c r="HW302" s="307"/>
      <c r="HX302" s="307"/>
      <c r="HY302" s="307"/>
      <c r="HZ302" s="307"/>
      <c r="IA302" s="307"/>
      <c r="IB302" s="307"/>
      <c r="IC302" s="307"/>
      <c r="ID302" s="307"/>
      <c r="IE302" s="307"/>
      <c r="IF302" s="307"/>
      <c r="IG302" s="307"/>
      <c r="IH302" s="307"/>
      <c r="II302" s="307"/>
      <c r="IJ302" s="307"/>
      <c r="IK302" s="307"/>
      <c r="IL302" s="307"/>
      <c r="IM302" s="307"/>
      <c r="IN302" s="307"/>
      <c r="IO302" s="307"/>
      <c r="IP302" s="307"/>
      <c r="IQ302" s="307"/>
      <c r="IR302" s="307"/>
      <c r="IS302" s="307"/>
      <c r="IT302" s="307"/>
      <c r="IU302" s="307"/>
      <c r="IV302" s="307"/>
      <c r="IW302" s="307"/>
      <c r="IX302" s="307"/>
      <c r="IY302" s="307"/>
      <c r="IZ302" s="307"/>
      <c r="JA302" s="307"/>
      <c r="JB302" s="307"/>
      <c r="JC302" s="307"/>
      <c r="JD302" s="307"/>
      <c r="JE302" s="307"/>
      <c r="JF302" s="307"/>
      <c r="JG302" s="307"/>
      <c r="JH302" s="307"/>
      <c r="JI302" s="307"/>
      <c r="JJ302" s="307"/>
      <c r="JK302" s="307"/>
      <c r="JL302" s="307"/>
      <c r="JM302" s="307"/>
      <c r="JN302" s="307"/>
      <c r="JO302" s="307"/>
      <c r="JP302" s="307"/>
      <c r="JQ302" s="307"/>
      <c r="JR302" s="307"/>
      <c r="JS302" s="307"/>
      <c r="JT302" s="307"/>
      <c r="JU302" s="307"/>
      <c r="JV302" s="307"/>
      <c r="JW302" s="307"/>
      <c r="JX302" s="307"/>
      <c r="JY302" s="307"/>
      <c r="JZ302" s="307"/>
      <c r="KA302" s="307"/>
      <c r="KB302" s="307"/>
      <c r="KC302" s="307"/>
      <c r="KD302" s="307"/>
      <c r="KE302" s="307"/>
      <c r="KF302" s="307"/>
      <c r="KG302" s="307"/>
      <c r="KH302" s="307"/>
      <c r="KI302" s="307"/>
      <c r="KJ302" s="307"/>
      <c r="KK302" s="307"/>
      <c r="KL302" s="307"/>
      <c r="KM302" s="307"/>
      <c r="KN302" s="307"/>
      <c r="KO302" s="307"/>
      <c r="KP302" s="307"/>
      <c r="KQ302" s="307"/>
      <c r="KR302" s="307"/>
      <c r="KS302" s="307"/>
      <c r="KT302" s="307"/>
    </row>
    <row r="303" spans="14:306" s="56" customFormat="1" ht="15" customHeight="1">
      <c r="N303" s="330"/>
      <c r="O303" s="331"/>
      <c r="P303" s="331"/>
      <c r="Q303" s="331"/>
      <c r="R303" s="331"/>
      <c r="S303" s="331"/>
      <c r="T303" s="331"/>
      <c r="U303" s="330"/>
      <c r="V303" s="311"/>
      <c r="W303" s="342"/>
      <c r="X303" s="342"/>
      <c r="Y303" s="342"/>
      <c r="Z303" s="342"/>
      <c r="AA303" s="342"/>
      <c r="AB303" s="342"/>
      <c r="AC303" s="342"/>
      <c r="AD303" s="342"/>
      <c r="AE303" s="342"/>
      <c r="AG303" s="354">
        <v>5</v>
      </c>
      <c r="AH303" s="354"/>
      <c r="AI303" s="403" t="s">
        <v>208</v>
      </c>
      <c r="AJ303" s="356">
        <v>2</v>
      </c>
      <c r="AK303" s="359">
        <v>8</v>
      </c>
      <c r="AL303" s="356" t="s">
        <v>64</v>
      </c>
      <c r="AM303" s="356" t="s">
        <v>82</v>
      </c>
      <c r="AN303" s="356" t="s">
        <v>85</v>
      </c>
      <c r="AO303" s="356">
        <v>6</v>
      </c>
      <c r="AP303" s="356">
        <v>7</v>
      </c>
      <c r="AQ303" s="403" t="s">
        <v>72</v>
      </c>
      <c r="AR303" s="403" t="s">
        <v>64</v>
      </c>
      <c r="AS303" s="411" t="s">
        <v>113</v>
      </c>
      <c r="AT303" s="356" t="s">
        <v>289</v>
      </c>
      <c r="AU303" s="356"/>
      <c r="AV303" s="359">
        <v>8</v>
      </c>
      <c r="AW303" s="356" t="s">
        <v>71</v>
      </c>
      <c r="AX303" s="359">
        <v>5</v>
      </c>
      <c r="AY303" s="303">
        <f t="shared" si="125"/>
        <v>8</v>
      </c>
      <c r="AZ303" s="303">
        <f t="shared" si="126"/>
        <v>3</v>
      </c>
      <c r="BA303" s="303">
        <f t="shared" si="127"/>
        <v>9</v>
      </c>
      <c r="BB303" s="303">
        <f t="shared" si="128"/>
        <v>8</v>
      </c>
      <c r="BC303" s="303">
        <f t="shared" si="129"/>
        <v>21</v>
      </c>
      <c r="BD303" s="303">
        <f t="shared" si="130"/>
        <v>15</v>
      </c>
      <c r="BE303" s="303">
        <f t="shared" si="131"/>
        <v>7</v>
      </c>
      <c r="BF303" s="303">
        <f t="shared" si="132"/>
        <v>8</v>
      </c>
      <c r="BG303" s="303">
        <f t="shared" si="133"/>
        <v>9</v>
      </c>
      <c r="BH303" s="303"/>
      <c r="BI303" s="303">
        <f t="shared" si="134"/>
        <v>8</v>
      </c>
      <c r="BJ303" s="303">
        <f t="shared" si="135"/>
        <v>11</v>
      </c>
      <c r="BK303" s="303">
        <f t="shared" si="136"/>
        <v>37</v>
      </c>
      <c r="BL303" s="303">
        <f t="shared" si="137"/>
        <v>9</v>
      </c>
      <c r="BM303" s="303">
        <f t="shared" si="138"/>
        <v>13</v>
      </c>
      <c r="BN303" s="303">
        <f t="shared" si="139"/>
        <v>6</v>
      </c>
      <c r="CB303" s="307"/>
      <c r="CC303" s="307"/>
      <c r="CD303" s="307"/>
      <c r="CE303" s="307"/>
      <c r="CF303" s="307"/>
      <c r="CG303" s="307"/>
      <c r="CH303" s="307"/>
      <c r="CI303" s="307"/>
      <c r="CJ303" s="307"/>
      <c r="CK303" s="307"/>
      <c r="CL303" s="307"/>
      <c r="CM303" s="307"/>
      <c r="CN303" s="307"/>
      <c r="CO303" s="307"/>
      <c r="CP303" s="307"/>
      <c r="CQ303" s="307"/>
      <c r="CR303" s="307"/>
      <c r="CS303" s="307"/>
      <c r="CT303" s="307"/>
      <c r="CU303" s="307"/>
      <c r="CV303" s="307"/>
      <c r="CW303" s="307"/>
      <c r="CX303" s="307"/>
      <c r="CY303" s="307"/>
      <c r="CZ303" s="307"/>
      <c r="DA303" s="307"/>
      <c r="DB303" s="307"/>
      <c r="DC303" s="307"/>
      <c r="DD303" s="307"/>
      <c r="DE303" s="307"/>
      <c r="DF303" s="307"/>
      <c r="DG303" s="307"/>
      <c r="DH303" s="307"/>
      <c r="DI303" s="390"/>
      <c r="DJ303" s="390"/>
      <c r="DK303" s="307"/>
      <c r="DL303" s="307"/>
      <c r="DM303" s="307"/>
      <c r="DN303" s="307"/>
      <c r="DO303" s="307"/>
      <c r="DP303" s="307"/>
      <c r="DQ303" s="307"/>
      <c r="DR303" s="307"/>
      <c r="DS303" s="307"/>
      <c r="DT303" s="307"/>
      <c r="DU303" s="307"/>
      <c r="DV303" s="307"/>
      <c r="DW303" s="307"/>
      <c r="DX303" s="307"/>
      <c r="DY303" s="307"/>
      <c r="DZ303" s="307"/>
      <c r="EA303" s="307"/>
      <c r="EB303" s="307"/>
      <c r="EC303" s="307"/>
      <c r="ED303" s="307"/>
      <c r="EE303" s="307"/>
      <c r="EF303" s="307"/>
      <c r="EG303" s="307"/>
      <c r="EH303" s="307"/>
      <c r="EI303" s="307"/>
      <c r="EJ303" s="307"/>
      <c r="EK303" s="307"/>
      <c r="EL303" s="307"/>
      <c r="EM303" s="307"/>
      <c r="EN303" s="307"/>
      <c r="EO303" s="307"/>
      <c r="EP303" s="307"/>
      <c r="EQ303" s="307"/>
      <c r="ER303" s="307"/>
      <c r="ES303" s="307"/>
      <c r="ET303" s="307"/>
      <c r="EU303" s="390"/>
      <c r="EV303" s="390"/>
      <c r="EW303" s="307"/>
      <c r="EX303" s="307"/>
      <c r="EY303" s="307"/>
      <c r="EZ303" s="307"/>
      <c r="FA303" s="307"/>
      <c r="FB303" s="307"/>
      <c r="FC303" s="307"/>
      <c r="FD303" s="307"/>
      <c r="FE303" s="307"/>
      <c r="FF303" s="307"/>
      <c r="FG303" s="307"/>
      <c r="FH303" s="307"/>
      <c r="FI303" s="307"/>
      <c r="FJ303" s="307"/>
      <c r="FK303" s="307"/>
      <c r="FL303" s="307"/>
      <c r="FM303" s="307"/>
      <c r="FN303" s="307"/>
      <c r="FO303" s="307"/>
      <c r="FP303" s="307"/>
      <c r="FQ303" s="307"/>
      <c r="FR303" s="307"/>
      <c r="FS303" s="307"/>
      <c r="FT303" s="307"/>
      <c r="FU303" s="307"/>
      <c r="FV303" s="307"/>
      <c r="FW303" s="307"/>
      <c r="FX303" s="307"/>
      <c r="FY303" s="307"/>
      <c r="FZ303" s="307"/>
      <c r="GA303" s="307"/>
      <c r="GB303" s="307"/>
      <c r="GC303" s="307"/>
      <c r="GD303" s="307"/>
      <c r="GE303" s="307"/>
      <c r="GF303" s="307"/>
      <c r="GG303" s="307"/>
      <c r="GH303" s="307"/>
      <c r="GI303" s="307"/>
      <c r="GJ303" s="307"/>
      <c r="GK303" s="307"/>
      <c r="GL303" s="307"/>
      <c r="GM303" s="307"/>
      <c r="GN303" s="307"/>
      <c r="GO303" s="307"/>
      <c r="GP303" s="307"/>
      <c r="GQ303" s="307"/>
      <c r="GR303" s="307"/>
      <c r="GS303" s="307"/>
      <c r="GT303" s="307"/>
      <c r="GU303" s="307"/>
      <c r="GV303" s="307"/>
      <c r="GW303" s="307"/>
      <c r="GX303" s="307"/>
      <c r="GY303" s="307"/>
      <c r="GZ303" s="307"/>
      <c r="HA303" s="307"/>
      <c r="HB303" s="307"/>
      <c r="HC303" s="307"/>
      <c r="HD303" s="307"/>
      <c r="HE303" s="307"/>
      <c r="HF303" s="307"/>
      <c r="HG303" s="307"/>
      <c r="HH303" s="307"/>
      <c r="HI303" s="307"/>
      <c r="HJ303" s="307"/>
      <c r="HK303" s="307"/>
      <c r="HL303" s="307"/>
      <c r="HM303" s="307"/>
      <c r="HN303" s="307"/>
      <c r="HO303" s="307"/>
      <c r="HP303" s="307"/>
      <c r="HQ303" s="307"/>
      <c r="HR303" s="307"/>
      <c r="HS303" s="307"/>
      <c r="HT303" s="307"/>
      <c r="HU303" s="307"/>
      <c r="HV303" s="307"/>
      <c r="HW303" s="307"/>
      <c r="HX303" s="307"/>
      <c r="HY303" s="307"/>
      <c r="HZ303" s="307"/>
      <c r="IA303" s="307"/>
      <c r="IB303" s="307"/>
      <c r="IC303" s="307"/>
      <c r="ID303" s="307"/>
      <c r="IE303" s="307"/>
      <c r="IF303" s="307"/>
      <c r="IG303" s="307"/>
      <c r="IH303" s="307"/>
      <c r="II303" s="307"/>
      <c r="IJ303" s="307"/>
      <c r="IK303" s="307"/>
      <c r="IL303" s="307"/>
      <c r="IM303" s="307"/>
      <c r="IN303" s="307"/>
      <c r="IO303" s="307"/>
      <c r="IP303" s="307"/>
      <c r="IQ303" s="307"/>
      <c r="IR303" s="307"/>
      <c r="IS303" s="307"/>
      <c r="IT303" s="307"/>
      <c r="IU303" s="307"/>
      <c r="IV303" s="307"/>
      <c r="IW303" s="307"/>
      <c r="IX303" s="307"/>
      <c r="IY303" s="307"/>
      <c r="IZ303" s="307"/>
      <c r="JA303" s="307"/>
      <c r="JB303" s="307"/>
      <c r="JC303" s="307"/>
      <c r="JD303" s="307"/>
      <c r="JE303" s="307"/>
      <c r="JF303" s="307"/>
      <c r="JG303" s="307"/>
      <c r="JH303" s="307"/>
      <c r="JI303" s="307"/>
      <c r="JJ303" s="307"/>
      <c r="JK303" s="307"/>
      <c r="JL303" s="307"/>
      <c r="JM303" s="307"/>
      <c r="JN303" s="307"/>
      <c r="JO303" s="307"/>
      <c r="JP303" s="307"/>
      <c r="JQ303" s="307"/>
      <c r="JR303" s="307"/>
      <c r="JS303" s="307"/>
      <c r="JT303" s="307"/>
      <c r="JU303" s="307"/>
      <c r="JV303" s="307"/>
      <c r="JW303" s="307"/>
      <c r="JX303" s="307"/>
      <c r="JY303" s="307"/>
      <c r="JZ303" s="307"/>
      <c r="KA303" s="307"/>
      <c r="KB303" s="307"/>
      <c r="KC303" s="307"/>
      <c r="KD303" s="307"/>
      <c r="KE303" s="307"/>
      <c r="KF303" s="307"/>
      <c r="KG303" s="307"/>
      <c r="KH303" s="307"/>
      <c r="KI303" s="307"/>
      <c r="KJ303" s="307"/>
      <c r="KK303" s="307"/>
      <c r="KL303" s="307"/>
      <c r="KM303" s="307"/>
      <c r="KN303" s="307"/>
      <c r="KO303" s="307"/>
      <c r="KP303" s="307"/>
      <c r="KQ303" s="307"/>
      <c r="KR303" s="307"/>
      <c r="KS303" s="307"/>
      <c r="KT303" s="307"/>
    </row>
    <row r="304" spans="14:306" s="56" customFormat="1" ht="15" customHeight="1">
      <c r="N304" s="395"/>
      <c r="O304" s="330"/>
      <c r="P304" s="330"/>
      <c r="Q304" s="330"/>
      <c r="R304" s="330"/>
      <c r="S304" s="330"/>
      <c r="T304" s="330"/>
      <c r="U304" s="330"/>
      <c r="V304" s="311"/>
      <c r="W304" s="342"/>
      <c r="X304" s="342"/>
      <c r="Y304" s="342"/>
      <c r="Z304" s="342"/>
      <c r="AA304" s="342"/>
      <c r="AB304" s="342"/>
      <c r="AC304" s="342"/>
      <c r="AD304" s="342"/>
      <c r="AE304" s="342"/>
      <c r="AG304" s="354">
        <v>6</v>
      </c>
      <c r="AH304" s="354"/>
      <c r="AI304" s="356" t="s">
        <v>60</v>
      </c>
      <c r="AJ304" s="356" t="s">
        <v>109</v>
      </c>
      <c r="AK304" s="359">
        <v>9</v>
      </c>
      <c r="AL304" s="359">
        <v>8</v>
      </c>
      <c r="AM304" s="356" t="s">
        <v>138</v>
      </c>
      <c r="AN304" s="356" t="s">
        <v>65</v>
      </c>
      <c r="AO304" s="403" t="s">
        <v>72</v>
      </c>
      <c r="AP304" s="403" t="s">
        <v>66</v>
      </c>
      <c r="AQ304" s="359">
        <v>9</v>
      </c>
      <c r="AR304" s="356" t="s">
        <v>66</v>
      </c>
      <c r="AS304" s="403" t="s">
        <v>71</v>
      </c>
      <c r="AT304" s="356" t="s">
        <v>247</v>
      </c>
      <c r="AU304" s="356"/>
      <c r="AV304" s="359">
        <v>9</v>
      </c>
      <c r="AW304" s="359">
        <v>13</v>
      </c>
      <c r="AX304" s="411" t="s">
        <v>64</v>
      </c>
      <c r="AY304" s="303">
        <f t="shared" si="125"/>
        <v>11</v>
      </c>
      <c r="AZ304" s="303">
        <f t="shared" si="126"/>
        <v>5</v>
      </c>
      <c r="BA304" s="303">
        <f t="shared" si="127"/>
        <v>10</v>
      </c>
      <c r="BB304" s="303">
        <f t="shared" si="128"/>
        <v>9</v>
      </c>
      <c r="BC304" s="303">
        <f t="shared" si="129"/>
        <v>23</v>
      </c>
      <c r="BD304" s="303">
        <f t="shared" si="130"/>
        <v>18</v>
      </c>
      <c r="BE304" s="303">
        <f t="shared" si="131"/>
        <v>9</v>
      </c>
      <c r="BF304" s="303">
        <f t="shared" si="132"/>
        <v>10</v>
      </c>
      <c r="BG304" s="303">
        <f t="shared" si="133"/>
        <v>10</v>
      </c>
      <c r="BH304" s="303"/>
      <c r="BI304" s="303">
        <f t="shared" si="134"/>
        <v>10</v>
      </c>
      <c r="BJ304" s="303">
        <f t="shared" si="135"/>
        <v>13</v>
      </c>
      <c r="BK304" s="303">
        <f t="shared" si="136"/>
        <v>42</v>
      </c>
      <c r="BL304" s="303" t="str">
        <f t="shared" si="137"/>
        <v>-</v>
      </c>
      <c r="BM304" s="303">
        <f t="shared" si="138"/>
        <v>14</v>
      </c>
      <c r="BN304" s="303">
        <f t="shared" si="139"/>
        <v>8</v>
      </c>
      <c r="CB304" s="307"/>
      <c r="CC304" s="307"/>
      <c r="CD304" s="307"/>
      <c r="CE304" s="307"/>
      <c r="CF304" s="307"/>
      <c r="CG304" s="307"/>
      <c r="CH304" s="307"/>
      <c r="CI304" s="307"/>
      <c r="CJ304" s="307"/>
      <c r="CK304" s="307"/>
      <c r="CL304" s="307"/>
      <c r="CM304" s="307"/>
      <c r="CN304" s="307"/>
      <c r="CO304" s="307"/>
      <c r="CP304" s="307"/>
      <c r="CQ304" s="307"/>
      <c r="CR304" s="307"/>
      <c r="CS304" s="307"/>
      <c r="CT304" s="307"/>
      <c r="CU304" s="307"/>
      <c r="CV304" s="307"/>
      <c r="CW304" s="307"/>
      <c r="CX304" s="307"/>
      <c r="CY304" s="307"/>
      <c r="CZ304" s="307"/>
      <c r="DA304" s="307"/>
      <c r="DB304" s="307"/>
      <c r="DC304" s="307"/>
      <c r="DD304" s="307"/>
      <c r="DE304" s="307"/>
      <c r="DF304" s="307"/>
      <c r="DG304" s="307"/>
      <c r="DH304" s="307"/>
      <c r="DI304" s="390"/>
      <c r="DJ304" s="390"/>
      <c r="DK304" s="307"/>
      <c r="DL304" s="307"/>
      <c r="DM304" s="307"/>
      <c r="DN304" s="307"/>
      <c r="DO304" s="307"/>
      <c r="DP304" s="307"/>
      <c r="DQ304" s="307"/>
      <c r="DR304" s="307"/>
      <c r="DS304" s="307"/>
      <c r="DT304" s="307"/>
      <c r="DU304" s="307"/>
      <c r="DV304" s="307"/>
      <c r="DW304" s="307"/>
      <c r="DX304" s="307"/>
      <c r="DY304" s="307"/>
      <c r="DZ304" s="307"/>
      <c r="EA304" s="307"/>
      <c r="EB304" s="307"/>
      <c r="EC304" s="307"/>
      <c r="ED304" s="307"/>
      <c r="EE304" s="307"/>
      <c r="EF304" s="307"/>
      <c r="EG304" s="307"/>
      <c r="EH304" s="307"/>
      <c r="EI304" s="307"/>
      <c r="EJ304" s="307"/>
      <c r="EK304" s="307"/>
      <c r="EL304" s="307"/>
      <c r="EM304" s="307"/>
      <c r="EN304" s="307"/>
      <c r="EO304" s="307"/>
      <c r="EP304" s="307"/>
      <c r="EQ304" s="307"/>
      <c r="ER304" s="307"/>
      <c r="ES304" s="307"/>
      <c r="ET304" s="307"/>
      <c r="EU304" s="390"/>
      <c r="EV304" s="390"/>
      <c r="EW304" s="307"/>
      <c r="EX304" s="307"/>
      <c r="EY304" s="307"/>
      <c r="EZ304" s="307"/>
      <c r="FA304" s="307"/>
      <c r="FB304" s="307"/>
      <c r="FC304" s="307"/>
      <c r="FD304" s="307"/>
      <c r="FE304" s="307"/>
      <c r="FF304" s="307"/>
      <c r="FG304" s="307"/>
      <c r="FH304" s="307"/>
      <c r="FI304" s="307"/>
      <c r="FJ304" s="307"/>
      <c r="FK304" s="307"/>
      <c r="FL304" s="307"/>
      <c r="FM304" s="307"/>
      <c r="FN304" s="307"/>
      <c r="FO304" s="307"/>
      <c r="FP304" s="307"/>
      <c r="FQ304" s="307"/>
      <c r="FR304" s="307"/>
      <c r="FS304" s="307"/>
      <c r="FT304" s="307"/>
      <c r="FU304" s="307"/>
      <c r="FV304" s="307"/>
      <c r="FW304" s="307"/>
      <c r="FX304" s="307"/>
      <c r="FY304" s="307"/>
      <c r="FZ304" s="307"/>
      <c r="GA304" s="307"/>
      <c r="GB304" s="307"/>
      <c r="GC304" s="307"/>
      <c r="GD304" s="307"/>
      <c r="GE304" s="307"/>
      <c r="GF304" s="307"/>
      <c r="GG304" s="307"/>
      <c r="GH304" s="307"/>
      <c r="GI304" s="307"/>
      <c r="GJ304" s="307"/>
      <c r="GK304" s="307"/>
      <c r="GL304" s="307"/>
      <c r="GM304" s="307"/>
      <c r="GN304" s="307"/>
      <c r="GO304" s="307"/>
      <c r="GP304" s="307"/>
      <c r="GQ304" s="307"/>
      <c r="GR304" s="307"/>
      <c r="GS304" s="307"/>
      <c r="GT304" s="307"/>
      <c r="GU304" s="307"/>
      <c r="GV304" s="307"/>
      <c r="GW304" s="307"/>
      <c r="GX304" s="307"/>
      <c r="GY304" s="307"/>
      <c r="GZ304" s="307"/>
      <c r="HA304" s="307"/>
      <c r="HB304" s="307"/>
      <c r="HC304" s="307"/>
      <c r="HD304" s="307"/>
      <c r="HE304" s="307"/>
      <c r="HF304" s="307"/>
      <c r="HG304" s="307"/>
      <c r="HH304" s="307"/>
      <c r="HI304" s="307"/>
      <c r="HJ304" s="307"/>
      <c r="HK304" s="307"/>
      <c r="HL304" s="307"/>
      <c r="HM304" s="307"/>
      <c r="HN304" s="307"/>
      <c r="HO304" s="307"/>
      <c r="HP304" s="307"/>
      <c r="HQ304" s="307"/>
      <c r="HR304" s="307"/>
      <c r="HS304" s="307"/>
      <c r="HT304" s="307"/>
      <c r="HU304" s="307"/>
      <c r="HV304" s="307"/>
      <c r="HW304" s="307"/>
      <c r="HX304" s="307"/>
      <c r="HY304" s="307"/>
      <c r="HZ304" s="307"/>
      <c r="IA304" s="307"/>
      <c r="IB304" s="307"/>
      <c r="IC304" s="307"/>
      <c r="ID304" s="307"/>
      <c r="IE304" s="307"/>
      <c r="IF304" s="307"/>
      <c r="IG304" s="307"/>
      <c r="IH304" s="307"/>
      <c r="II304" s="307"/>
      <c r="IJ304" s="307"/>
      <c r="IK304" s="307"/>
      <c r="IL304" s="307"/>
      <c r="IM304" s="307"/>
      <c r="IN304" s="307"/>
      <c r="IO304" s="307"/>
      <c r="IP304" s="307"/>
      <c r="IQ304" s="307"/>
      <c r="IR304" s="307"/>
      <c r="IS304" s="307"/>
      <c r="IT304" s="307"/>
      <c r="IU304" s="307"/>
      <c r="IV304" s="307"/>
      <c r="IW304" s="307"/>
      <c r="IX304" s="307"/>
      <c r="IY304" s="307"/>
      <c r="IZ304" s="307"/>
      <c r="JA304" s="307"/>
      <c r="JB304" s="307"/>
      <c r="JC304" s="307"/>
      <c r="JD304" s="307"/>
      <c r="JE304" s="307"/>
      <c r="JF304" s="307"/>
      <c r="JG304" s="307"/>
      <c r="JH304" s="307"/>
      <c r="JI304" s="307"/>
      <c r="JJ304" s="307"/>
      <c r="JK304" s="307"/>
      <c r="JL304" s="307"/>
      <c r="JM304" s="307"/>
      <c r="JN304" s="307"/>
      <c r="JO304" s="307"/>
      <c r="JP304" s="307"/>
      <c r="JQ304" s="307"/>
      <c r="JR304" s="307"/>
      <c r="JS304" s="307"/>
      <c r="JT304" s="307"/>
      <c r="JU304" s="307"/>
      <c r="JV304" s="307"/>
      <c r="JW304" s="307"/>
      <c r="JX304" s="307"/>
      <c r="JY304" s="307"/>
      <c r="JZ304" s="307"/>
      <c r="KA304" s="307"/>
      <c r="KB304" s="307"/>
      <c r="KC304" s="307"/>
      <c r="KD304" s="307"/>
      <c r="KE304" s="307"/>
      <c r="KF304" s="307"/>
      <c r="KG304" s="307"/>
      <c r="KH304" s="307"/>
      <c r="KI304" s="307"/>
      <c r="KJ304" s="307"/>
      <c r="KK304" s="307"/>
      <c r="KL304" s="307"/>
      <c r="KM304" s="307"/>
      <c r="KN304" s="307"/>
      <c r="KO304" s="307"/>
      <c r="KP304" s="307"/>
      <c r="KQ304" s="307"/>
      <c r="KR304" s="307"/>
      <c r="KS304" s="307"/>
      <c r="KT304" s="307"/>
    </row>
    <row r="305" spans="14:306" s="56" customFormat="1" ht="15" customHeight="1">
      <c r="N305" s="395"/>
      <c r="O305" s="330"/>
      <c r="P305" s="330"/>
      <c r="Q305" s="341"/>
      <c r="R305" s="330"/>
      <c r="S305" s="330"/>
      <c r="T305" s="330"/>
      <c r="U305" s="341"/>
      <c r="W305" s="342"/>
      <c r="X305" s="342"/>
      <c r="Y305" s="342"/>
      <c r="Z305" s="342"/>
      <c r="AA305" s="342"/>
      <c r="AB305" s="342"/>
      <c r="AC305" s="342"/>
      <c r="AD305" s="342"/>
      <c r="AE305" s="342"/>
      <c r="AG305" s="354">
        <v>7</v>
      </c>
      <c r="AH305" s="354"/>
      <c r="AI305" s="356" t="s">
        <v>70</v>
      </c>
      <c r="AJ305" s="356" t="s">
        <v>58</v>
      </c>
      <c r="AK305" s="359">
        <v>10</v>
      </c>
      <c r="AL305" s="356" t="s">
        <v>113</v>
      </c>
      <c r="AM305" s="356" t="s">
        <v>186</v>
      </c>
      <c r="AN305" s="356" t="s">
        <v>130</v>
      </c>
      <c r="AO305" s="359">
        <v>9</v>
      </c>
      <c r="AP305" s="359">
        <v>10</v>
      </c>
      <c r="AQ305" s="356" t="s">
        <v>68</v>
      </c>
      <c r="AR305" s="356" t="s">
        <v>68</v>
      </c>
      <c r="AS305" s="356" t="s">
        <v>85</v>
      </c>
      <c r="AT305" s="356" t="s">
        <v>309</v>
      </c>
      <c r="AU305" s="356"/>
      <c r="AV305" s="356" t="s">
        <v>0</v>
      </c>
      <c r="AW305" s="359">
        <v>14</v>
      </c>
      <c r="AX305" s="359">
        <v>8</v>
      </c>
      <c r="AY305" s="303">
        <f t="shared" si="125"/>
        <v>14</v>
      </c>
      <c r="AZ305" s="303">
        <f t="shared" si="126"/>
        <v>7</v>
      </c>
      <c r="BA305" s="303">
        <f t="shared" si="127"/>
        <v>11</v>
      </c>
      <c r="BB305" s="303">
        <f t="shared" si="128"/>
        <v>11</v>
      </c>
      <c r="BC305" s="303">
        <f t="shared" si="129"/>
        <v>26</v>
      </c>
      <c r="BD305" s="303">
        <f t="shared" si="130"/>
        <v>20</v>
      </c>
      <c r="BE305" s="303">
        <f t="shared" si="131"/>
        <v>10</v>
      </c>
      <c r="BF305" s="303">
        <f t="shared" si="132"/>
        <v>11</v>
      </c>
      <c r="BG305" s="303">
        <f t="shared" si="133"/>
        <v>12</v>
      </c>
      <c r="BH305" s="303"/>
      <c r="BI305" s="303">
        <f t="shared" si="134"/>
        <v>12</v>
      </c>
      <c r="BJ305" s="303">
        <f t="shared" si="135"/>
        <v>15</v>
      </c>
      <c r="BK305" s="303">
        <f t="shared" si="136"/>
        <v>47</v>
      </c>
      <c r="BL305" s="303">
        <f t="shared" si="137"/>
        <v>10</v>
      </c>
      <c r="BM305" s="303">
        <f t="shared" si="138"/>
        <v>15</v>
      </c>
      <c r="BN305" s="303" t="str">
        <f t="shared" si="139"/>
        <v>-</v>
      </c>
      <c r="CB305" s="307"/>
      <c r="CC305" s="307"/>
      <c r="CD305" s="307"/>
      <c r="CE305" s="307"/>
      <c r="CF305" s="307"/>
      <c r="CG305" s="307"/>
      <c r="CH305" s="307"/>
      <c r="CI305" s="307"/>
      <c r="CJ305" s="307"/>
      <c r="CK305" s="307"/>
      <c r="CL305" s="307"/>
      <c r="CM305" s="307"/>
      <c r="CN305" s="307"/>
      <c r="CO305" s="307"/>
      <c r="CP305" s="307"/>
      <c r="CQ305" s="307"/>
      <c r="CR305" s="307"/>
      <c r="CS305" s="307"/>
      <c r="CT305" s="307"/>
      <c r="CU305" s="307"/>
      <c r="CV305" s="307"/>
      <c r="CW305" s="307"/>
      <c r="CX305" s="307"/>
      <c r="CY305" s="307"/>
      <c r="CZ305" s="307"/>
      <c r="DA305" s="307"/>
      <c r="DB305" s="307"/>
      <c r="DC305" s="307"/>
      <c r="DD305" s="307"/>
      <c r="DE305" s="307"/>
      <c r="DF305" s="307"/>
      <c r="DG305" s="307"/>
      <c r="DH305" s="307"/>
      <c r="DI305" s="390"/>
      <c r="DJ305" s="390"/>
      <c r="DK305" s="307"/>
      <c r="DL305" s="307"/>
      <c r="DM305" s="307"/>
      <c r="DN305" s="307"/>
      <c r="DO305" s="307"/>
      <c r="DP305" s="307"/>
      <c r="DQ305" s="307"/>
      <c r="DR305" s="307"/>
      <c r="DS305" s="307"/>
      <c r="DT305" s="307"/>
      <c r="DU305" s="307"/>
      <c r="DV305" s="307"/>
      <c r="DW305" s="307"/>
      <c r="DX305" s="307"/>
      <c r="DY305" s="307"/>
      <c r="DZ305" s="307"/>
      <c r="EA305" s="307"/>
      <c r="EB305" s="307"/>
      <c r="EC305" s="307"/>
      <c r="ED305" s="307"/>
      <c r="EE305" s="307"/>
      <c r="EF305" s="307"/>
      <c r="EG305" s="307"/>
      <c r="EH305" s="307"/>
      <c r="EI305" s="307"/>
      <c r="EJ305" s="307"/>
      <c r="EK305" s="307"/>
      <c r="EL305" s="307"/>
      <c r="EM305" s="307"/>
      <c r="EN305" s="307"/>
      <c r="EO305" s="307"/>
      <c r="EP305" s="307"/>
      <c r="EQ305" s="307"/>
      <c r="ER305" s="307"/>
      <c r="ES305" s="307"/>
      <c r="ET305" s="307"/>
      <c r="EU305" s="390"/>
      <c r="EV305" s="390"/>
      <c r="EW305" s="307"/>
      <c r="EX305" s="307"/>
      <c r="EY305" s="307"/>
      <c r="EZ305" s="307"/>
      <c r="FA305" s="307"/>
      <c r="FB305" s="307"/>
      <c r="FC305" s="307"/>
      <c r="FD305" s="307"/>
      <c r="FE305" s="307"/>
      <c r="FF305" s="307"/>
      <c r="FG305" s="307"/>
      <c r="FH305" s="307"/>
      <c r="FI305" s="307"/>
      <c r="FJ305" s="307"/>
      <c r="FK305" s="307"/>
      <c r="FL305" s="307"/>
      <c r="FM305" s="307"/>
      <c r="FN305" s="307"/>
      <c r="FO305" s="307"/>
      <c r="FP305" s="307"/>
      <c r="FQ305" s="307"/>
      <c r="FR305" s="307"/>
      <c r="FS305" s="307"/>
      <c r="FT305" s="307"/>
      <c r="FU305" s="307"/>
      <c r="FV305" s="307"/>
      <c r="FW305" s="307"/>
      <c r="FX305" s="307"/>
      <c r="FY305" s="307"/>
      <c r="FZ305" s="307"/>
      <c r="GA305" s="307"/>
      <c r="GB305" s="307"/>
      <c r="GC305" s="307"/>
      <c r="GD305" s="307"/>
      <c r="GE305" s="307"/>
      <c r="GF305" s="307"/>
      <c r="GG305" s="307"/>
      <c r="GH305" s="307"/>
      <c r="GI305" s="307"/>
      <c r="GJ305" s="307"/>
      <c r="GK305" s="307"/>
      <c r="GL305" s="307"/>
      <c r="GM305" s="307"/>
      <c r="GN305" s="307"/>
      <c r="GO305" s="307"/>
      <c r="GP305" s="307"/>
      <c r="GQ305" s="307"/>
      <c r="GR305" s="307"/>
      <c r="GS305" s="307"/>
      <c r="GT305" s="307"/>
      <c r="GU305" s="307"/>
      <c r="GV305" s="307"/>
      <c r="GW305" s="307"/>
      <c r="GX305" s="307"/>
      <c r="GY305" s="307"/>
      <c r="GZ305" s="307"/>
      <c r="HA305" s="307"/>
      <c r="HB305" s="307"/>
      <c r="HC305" s="307"/>
      <c r="HD305" s="307"/>
      <c r="HE305" s="307"/>
      <c r="HF305" s="307"/>
      <c r="HG305" s="307"/>
      <c r="HH305" s="307"/>
      <c r="HI305" s="307"/>
      <c r="HJ305" s="307"/>
      <c r="HK305" s="307"/>
      <c r="HL305" s="307"/>
      <c r="HM305" s="307"/>
      <c r="HN305" s="307"/>
      <c r="HO305" s="307"/>
      <c r="HP305" s="307"/>
      <c r="HQ305" s="307"/>
      <c r="HR305" s="307"/>
      <c r="HS305" s="307"/>
      <c r="HT305" s="307"/>
      <c r="HU305" s="307"/>
      <c r="HV305" s="307"/>
      <c r="HW305" s="307"/>
      <c r="HX305" s="307"/>
      <c r="HY305" s="307"/>
      <c r="HZ305" s="307"/>
      <c r="IA305" s="307"/>
      <c r="IB305" s="307"/>
      <c r="IC305" s="307"/>
      <c r="ID305" s="307"/>
      <c r="IE305" s="307"/>
      <c r="IF305" s="307"/>
      <c r="IG305" s="307"/>
      <c r="IH305" s="307"/>
      <c r="II305" s="307"/>
      <c r="IJ305" s="307"/>
      <c r="IK305" s="307"/>
      <c r="IL305" s="307"/>
      <c r="IM305" s="307"/>
      <c r="IN305" s="307"/>
      <c r="IO305" s="307"/>
      <c r="IP305" s="307"/>
      <c r="IQ305" s="307"/>
      <c r="IR305" s="307"/>
      <c r="IS305" s="307"/>
      <c r="IT305" s="307"/>
      <c r="IU305" s="307"/>
      <c r="IV305" s="307"/>
      <c r="IW305" s="307"/>
      <c r="IX305" s="307"/>
      <c r="IY305" s="307"/>
      <c r="IZ305" s="307"/>
      <c r="JA305" s="307"/>
      <c r="JB305" s="307"/>
      <c r="JC305" s="307"/>
      <c r="JD305" s="307"/>
      <c r="JE305" s="307"/>
      <c r="JF305" s="307"/>
      <c r="JG305" s="307"/>
      <c r="JH305" s="307"/>
      <c r="JI305" s="307"/>
      <c r="JJ305" s="307"/>
      <c r="JK305" s="307"/>
      <c r="JL305" s="307"/>
      <c r="JM305" s="307"/>
      <c r="JN305" s="307"/>
      <c r="JO305" s="307"/>
      <c r="JP305" s="307"/>
      <c r="JQ305" s="307"/>
      <c r="JR305" s="307"/>
      <c r="JS305" s="307"/>
      <c r="JT305" s="307"/>
      <c r="JU305" s="307"/>
      <c r="JV305" s="307"/>
      <c r="JW305" s="307"/>
      <c r="JX305" s="307"/>
      <c r="JY305" s="307"/>
      <c r="JZ305" s="307"/>
      <c r="KA305" s="307"/>
      <c r="KB305" s="307"/>
      <c r="KC305" s="307"/>
      <c r="KD305" s="307"/>
      <c r="KE305" s="307"/>
      <c r="KF305" s="307"/>
      <c r="KG305" s="307"/>
      <c r="KH305" s="307"/>
      <c r="KI305" s="307"/>
      <c r="KJ305" s="307"/>
      <c r="KK305" s="307"/>
      <c r="KL305" s="307"/>
      <c r="KM305" s="307"/>
      <c r="KN305" s="307"/>
      <c r="KO305" s="307"/>
      <c r="KP305" s="307"/>
      <c r="KQ305" s="307"/>
      <c r="KR305" s="307"/>
      <c r="KS305" s="307"/>
      <c r="KT305" s="307"/>
    </row>
    <row r="306" spans="14:306" s="56" customFormat="1" ht="15" customHeight="1">
      <c r="N306" s="395"/>
      <c r="O306" s="330"/>
      <c r="P306" s="330"/>
      <c r="Q306" s="330"/>
      <c r="R306" s="341"/>
      <c r="S306" s="330"/>
      <c r="T306" s="330"/>
      <c r="U306" s="341"/>
      <c r="W306" s="342"/>
      <c r="X306" s="342"/>
      <c r="Y306" s="342"/>
      <c r="Z306" s="342"/>
      <c r="AA306" s="342"/>
      <c r="AB306" s="342"/>
      <c r="AC306" s="342"/>
      <c r="AD306" s="342"/>
      <c r="AE306" s="342"/>
      <c r="AG306" s="354">
        <v>8</v>
      </c>
      <c r="AH306" s="354"/>
      <c r="AI306" s="356" t="s">
        <v>75</v>
      </c>
      <c r="AJ306" s="356" t="s">
        <v>173</v>
      </c>
      <c r="AK306" s="359">
        <v>11</v>
      </c>
      <c r="AL306" s="359">
        <v>11</v>
      </c>
      <c r="AM306" s="356" t="s">
        <v>93</v>
      </c>
      <c r="AN306" s="356" t="s">
        <v>81</v>
      </c>
      <c r="AO306" s="356" t="s">
        <v>68</v>
      </c>
      <c r="AP306" s="356" t="s">
        <v>71</v>
      </c>
      <c r="AQ306" s="356" t="s">
        <v>156</v>
      </c>
      <c r="AR306" s="356" t="s">
        <v>156</v>
      </c>
      <c r="AS306" s="356" t="s">
        <v>76</v>
      </c>
      <c r="AT306" s="356" t="s">
        <v>204</v>
      </c>
      <c r="AU306" s="356"/>
      <c r="AV306" s="359">
        <v>10</v>
      </c>
      <c r="AW306" s="359" t="s">
        <v>76</v>
      </c>
      <c r="AX306" s="356" t="s">
        <v>0</v>
      </c>
      <c r="AY306" s="303">
        <f t="shared" si="125"/>
        <v>17</v>
      </c>
      <c r="AZ306" s="303">
        <f t="shared" si="126"/>
        <v>10</v>
      </c>
      <c r="BA306" s="303">
        <f t="shared" si="127"/>
        <v>12</v>
      </c>
      <c r="BB306" s="303">
        <f t="shared" si="128"/>
        <v>12</v>
      </c>
      <c r="BC306" s="303">
        <f t="shared" si="129"/>
        <v>28</v>
      </c>
      <c r="BD306" s="303">
        <f t="shared" si="130"/>
        <v>22</v>
      </c>
      <c r="BE306" s="303">
        <f t="shared" si="131"/>
        <v>12</v>
      </c>
      <c r="BF306" s="303">
        <f t="shared" si="132"/>
        <v>13</v>
      </c>
      <c r="BG306" s="303">
        <f t="shared" si="133"/>
        <v>14</v>
      </c>
      <c r="BH306" s="303"/>
      <c r="BI306" s="303">
        <f t="shared" si="134"/>
        <v>14</v>
      </c>
      <c r="BJ306" s="303">
        <f t="shared" si="135"/>
        <v>17</v>
      </c>
      <c r="BK306" s="303">
        <f t="shared" si="136"/>
        <v>53</v>
      </c>
      <c r="BL306" s="303">
        <f t="shared" si="137"/>
        <v>11</v>
      </c>
      <c r="BM306" s="303">
        <f t="shared" si="138"/>
        <v>17</v>
      </c>
      <c r="BN306" s="303">
        <f t="shared" si="139"/>
        <v>9</v>
      </c>
      <c r="CB306" s="307"/>
      <c r="CC306" s="307"/>
      <c r="CD306" s="307"/>
      <c r="CE306" s="307"/>
      <c r="CF306" s="307"/>
      <c r="CG306" s="307"/>
      <c r="CH306" s="307"/>
      <c r="CI306" s="307"/>
      <c r="CJ306" s="307"/>
      <c r="CK306" s="307"/>
      <c r="CL306" s="307"/>
      <c r="CM306" s="307"/>
      <c r="CN306" s="307"/>
      <c r="CO306" s="307"/>
      <c r="CP306" s="307"/>
      <c r="CQ306" s="307"/>
      <c r="CR306" s="307"/>
      <c r="CS306" s="307"/>
      <c r="CT306" s="307"/>
      <c r="CU306" s="307"/>
      <c r="CV306" s="307"/>
      <c r="CW306" s="307"/>
      <c r="CX306" s="307"/>
      <c r="CY306" s="307"/>
      <c r="CZ306" s="307"/>
      <c r="DA306" s="307"/>
      <c r="DB306" s="307"/>
      <c r="DC306" s="307"/>
      <c r="DD306" s="307"/>
      <c r="DE306" s="307"/>
      <c r="DF306" s="307"/>
      <c r="DG306" s="307"/>
      <c r="DH306" s="307"/>
      <c r="DI306" s="390"/>
      <c r="DJ306" s="390"/>
      <c r="DK306" s="307"/>
      <c r="DL306" s="307"/>
      <c r="DM306" s="307"/>
      <c r="DN306" s="307"/>
      <c r="DO306" s="307"/>
      <c r="DP306" s="307"/>
      <c r="DQ306" s="307"/>
      <c r="DR306" s="307"/>
      <c r="DS306" s="307"/>
      <c r="DT306" s="307"/>
      <c r="DU306" s="307"/>
      <c r="DV306" s="307"/>
      <c r="DW306" s="307"/>
      <c r="DX306" s="307"/>
      <c r="DY306" s="307"/>
      <c r="DZ306" s="307"/>
      <c r="EA306" s="307"/>
      <c r="EB306" s="307"/>
      <c r="EC306" s="307"/>
      <c r="ED306" s="307"/>
      <c r="EE306" s="307"/>
      <c r="EF306" s="307"/>
      <c r="EG306" s="307"/>
      <c r="EH306" s="307"/>
      <c r="EI306" s="307"/>
      <c r="EJ306" s="307"/>
      <c r="EK306" s="307"/>
      <c r="EL306" s="307"/>
      <c r="EM306" s="307"/>
      <c r="EN306" s="307"/>
      <c r="EO306" s="307"/>
      <c r="EP306" s="307"/>
      <c r="EQ306" s="307"/>
      <c r="ER306" s="307"/>
      <c r="ES306" s="307"/>
      <c r="ET306" s="307"/>
      <c r="EU306" s="390"/>
      <c r="EV306" s="390"/>
      <c r="EW306" s="307"/>
      <c r="EX306" s="307"/>
      <c r="EY306" s="307"/>
      <c r="EZ306" s="307"/>
      <c r="FA306" s="307"/>
      <c r="FB306" s="307"/>
      <c r="FC306" s="307"/>
      <c r="FD306" s="307"/>
      <c r="FE306" s="307"/>
      <c r="FF306" s="307"/>
      <c r="FG306" s="307"/>
      <c r="FH306" s="307"/>
      <c r="FI306" s="307"/>
      <c r="FJ306" s="307"/>
      <c r="FK306" s="307"/>
      <c r="FL306" s="307"/>
      <c r="FM306" s="307"/>
      <c r="FN306" s="307"/>
      <c r="FO306" s="307"/>
      <c r="FP306" s="307"/>
      <c r="FQ306" s="307"/>
      <c r="FR306" s="307"/>
      <c r="FS306" s="307"/>
      <c r="FT306" s="307"/>
      <c r="FU306" s="307"/>
      <c r="FV306" s="307"/>
      <c r="FW306" s="307"/>
      <c r="FX306" s="307"/>
      <c r="FY306" s="307"/>
      <c r="FZ306" s="307"/>
      <c r="GA306" s="307"/>
      <c r="GB306" s="307"/>
      <c r="GC306" s="307"/>
      <c r="GD306" s="307"/>
      <c r="GE306" s="307"/>
      <c r="GF306" s="307"/>
      <c r="GG306" s="307"/>
      <c r="GH306" s="307"/>
      <c r="GI306" s="307"/>
      <c r="GJ306" s="307"/>
      <c r="GK306" s="307"/>
      <c r="GL306" s="307"/>
      <c r="GM306" s="307"/>
      <c r="GN306" s="307"/>
      <c r="GO306" s="307"/>
      <c r="GP306" s="307"/>
      <c r="GQ306" s="307"/>
      <c r="GR306" s="307"/>
      <c r="GS306" s="307"/>
      <c r="GT306" s="307"/>
      <c r="GU306" s="307"/>
      <c r="GV306" s="307"/>
      <c r="GW306" s="307"/>
      <c r="GX306" s="307"/>
      <c r="GY306" s="307"/>
      <c r="GZ306" s="307"/>
      <c r="HA306" s="307"/>
      <c r="HB306" s="307"/>
      <c r="HC306" s="307"/>
      <c r="HD306" s="307"/>
      <c r="HE306" s="307"/>
      <c r="HF306" s="307"/>
      <c r="HG306" s="307"/>
      <c r="HH306" s="307"/>
      <c r="HI306" s="307"/>
      <c r="HJ306" s="307"/>
      <c r="HK306" s="307"/>
      <c r="HL306" s="307"/>
      <c r="HM306" s="307"/>
      <c r="HN306" s="307"/>
      <c r="HO306" s="307"/>
      <c r="HP306" s="307"/>
      <c r="HQ306" s="307"/>
      <c r="HR306" s="307"/>
      <c r="HS306" s="307"/>
      <c r="HT306" s="307"/>
      <c r="HU306" s="307"/>
      <c r="HV306" s="307"/>
      <c r="HW306" s="307"/>
      <c r="HX306" s="307"/>
      <c r="HY306" s="307"/>
      <c r="HZ306" s="307"/>
      <c r="IA306" s="307"/>
      <c r="IB306" s="307"/>
      <c r="IC306" s="307"/>
      <c r="ID306" s="307"/>
      <c r="IE306" s="307"/>
      <c r="IF306" s="307"/>
      <c r="IG306" s="307"/>
      <c r="IH306" s="307"/>
      <c r="II306" s="307"/>
      <c r="IJ306" s="307"/>
      <c r="IK306" s="307"/>
      <c r="IL306" s="307"/>
      <c r="IM306" s="307"/>
      <c r="IN306" s="307"/>
      <c r="IO306" s="307"/>
      <c r="IP306" s="307"/>
      <c r="IQ306" s="307"/>
      <c r="IR306" s="307"/>
      <c r="IS306" s="307"/>
      <c r="IT306" s="307"/>
      <c r="IU306" s="307"/>
      <c r="IV306" s="307"/>
      <c r="IW306" s="307"/>
      <c r="IX306" s="307"/>
      <c r="IY306" s="307"/>
      <c r="IZ306" s="307"/>
      <c r="JA306" s="307"/>
      <c r="JB306" s="307"/>
      <c r="JC306" s="307"/>
      <c r="JD306" s="307"/>
      <c r="JE306" s="307"/>
      <c r="JF306" s="307"/>
      <c r="JG306" s="307"/>
      <c r="JH306" s="307"/>
      <c r="JI306" s="307"/>
      <c r="JJ306" s="307"/>
      <c r="JK306" s="307"/>
      <c r="JL306" s="307"/>
      <c r="JM306" s="307"/>
      <c r="JN306" s="307"/>
      <c r="JO306" s="307"/>
      <c r="JP306" s="307"/>
      <c r="JQ306" s="307"/>
      <c r="JR306" s="307"/>
      <c r="JS306" s="307"/>
      <c r="JT306" s="307"/>
      <c r="JU306" s="307"/>
      <c r="JV306" s="307"/>
      <c r="JW306" s="307"/>
      <c r="JX306" s="307"/>
      <c r="JY306" s="307"/>
      <c r="JZ306" s="307"/>
      <c r="KA306" s="307"/>
      <c r="KB306" s="307"/>
      <c r="KC306" s="307"/>
      <c r="KD306" s="307"/>
      <c r="KE306" s="307"/>
      <c r="KF306" s="307"/>
      <c r="KG306" s="307"/>
      <c r="KH306" s="307"/>
      <c r="KI306" s="307"/>
      <c r="KJ306" s="307"/>
      <c r="KK306" s="307"/>
      <c r="KL306" s="307"/>
      <c r="KM306" s="307"/>
      <c r="KN306" s="307"/>
      <c r="KO306" s="307"/>
      <c r="KP306" s="307"/>
      <c r="KQ306" s="307"/>
      <c r="KR306" s="307"/>
      <c r="KS306" s="307"/>
      <c r="KT306" s="307"/>
    </row>
    <row r="307" spans="14:306" s="56" customFormat="1" ht="15" customHeight="1">
      <c r="N307" s="395"/>
      <c r="O307" s="330"/>
      <c r="P307" s="330"/>
      <c r="Q307" s="341"/>
      <c r="R307" s="330"/>
      <c r="S307" s="341"/>
      <c r="T307" s="330"/>
      <c r="U307" s="341"/>
      <c r="W307" s="342"/>
      <c r="X307" s="342"/>
      <c r="Y307" s="342"/>
      <c r="Z307" s="342"/>
      <c r="AA307" s="342"/>
      <c r="AB307" s="342"/>
      <c r="AC307" s="342"/>
      <c r="AD307" s="342"/>
      <c r="AE307" s="342"/>
      <c r="AG307" s="354">
        <v>9</v>
      </c>
      <c r="AH307" s="354"/>
      <c r="AI307" s="356" t="s">
        <v>78</v>
      </c>
      <c r="AJ307" s="356" t="s">
        <v>68</v>
      </c>
      <c r="AK307" s="359">
        <v>12</v>
      </c>
      <c r="AL307" s="359">
        <v>12</v>
      </c>
      <c r="AM307" s="356" t="s">
        <v>91</v>
      </c>
      <c r="AN307" s="356" t="s">
        <v>164</v>
      </c>
      <c r="AO307" s="359">
        <v>12</v>
      </c>
      <c r="AP307" s="359">
        <v>13</v>
      </c>
      <c r="AQ307" s="359">
        <v>14</v>
      </c>
      <c r="AR307" s="356" t="s">
        <v>157</v>
      </c>
      <c r="AS307" s="356" t="s">
        <v>79</v>
      </c>
      <c r="AT307" s="356" t="s">
        <v>323</v>
      </c>
      <c r="AU307" s="356"/>
      <c r="AV307" s="359">
        <v>11</v>
      </c>
      <c r="AW307" s="359">
        <v>17</v>
      </c>
      <c r="AX307" s="359">
        <v>9</v>
      </c>
      <c r="AY307" s="303">
        <f t="shared" si="125"/>
        <v>20</v>
      </c>
      <c r="AZ307" s="303">
        <f t="shared" si="126"/>
        <v>12</v>
      </c>
      <c r="BA307" s="303">
        <f t="shared" si="127"/>
        <v>13</v>
      </c>
      <c r="BB307" s="303">
        <f t="shared" si="128"/>
        <v>13</v>
      </c>
      <c r="BC307" s="303">
        <f t="shared" si="129"/>
        <v>31</v>
      </c>
      <c r="BD307" s="303">
        <f t="shared" si="130"/>
        <v>24</v>
      </c>
      <c r="BE307" s="303">
        <f t="shared" si="131"/>
        <v>13</v>
      </c>
      <c r="BF307" s="303">
        <f t="shared" si="132"/>
        <v>14</v>
      </c>
      <c r="BG307" s="303">
        <f t="shared" si="133"/>
        <v>15</v>
      </c>
      <c r="BH307" s="303"/>
      <c r="BI307" s="303">
        <f t="shared" si="134"/>
        <v>16</v>
      </c>
      <c r="BJ307" s="303">
        <f t="shared" si="135"/>
        <v>19</v>
      </c>
      <c r="BK307" s="303">
        <f t="shared" si="136"/>
        <v>58</v>
      </c>
      <c r="BL307" s="303">
        <f t="shared" si="137"/>
        <v>12</v>
      </c>
      <c r="BM307" s="303">
        <f t="shared" si="138"/>
        <v>18</v>
      </c>
      <c r="BN307" s="303">
        <f t="shared" si="139"/>
        <v>10</v>
      </c>
      <c r="CB307" s="307"/>
      <c r="CC307" s="307"/>
      <c r="CD307" s="307"/>
      <c r="CE307" s="307"/>
      <c r="CF307" s="307"/>
      <c r="CG307" s="307"/>
      <c r="CH307" s="307"/>
      <c r="CI307" s="307"/>
      <c r="CJ307" s="307"/>
      <c r="CK307" s="307"/>
      <c r="CL307" s="307"/>
      <c r="CM307" s="307"/>
      <c r="CN307" s="307"/>
      <c r="CO307" s="307"/>
      <c r="CP307" s="307"/>
      <c r="CQ307" s="307"/>
      <c r="CR307" s="307"/>
      <c r="CS307" s="307"/>
      <c r="CT307" s="307"/>
      <c r="CU307" s="307"/>
      <c r="CV307" s="307"/>
      <c r="CW307" s="307"/>
      <c r="CX307" s="307"/>
      <c r="CY307" s="307"/>
      <c r="CZ307" s="307"/>
      <c r="DA307" s="307"/>
      <c r="DB307" s="307"/>
      <c r="DC307" s="307"/>
      <c r="DD307" s="307"/>
      <c r="DE307" s="307"/>
      <c r="DF307" s="307"/>
      <c r="DG307" s="307"/>
      <c r="DH307" s="307"/>
      <c r="DI307" s="390"/>
      <c r="DJ307" s="390"/>
      <c r="DK307" s="307"/>
      <c r="DL307" s="307"/>
      <c r="DM307" s="307"/>
      <c r="DN307" s="307"/>
      <c r="DO307" s="307"/>
      <c r="DP307" s="307"/>
      <c r="DQ307" s="307"/>
      <c r="DR307" s="307"/>
      <c r="DS307" s="307"/>
      <c r="DT307" s="307"/>
      <c r="DU307" s="307"/>
      <c r="DV307" s="307"/>
      <c r="DW307" s="307"/>
      <c r="DX307" s="307"/>
      <c r="DY307" s="307"/>
      <c r="DZ307" s="307"/>
      <c r="EA307" s="307"/>
      <c r="EB307" s="307"/>
      <c r="EC307" s="307"/>
      <c r="ED307" s="307"/>
      <c r="EE307" s="307"/>
      <c r="EF307" s="307"/>
      <c r="EG307" s="307"/>
      <c r="EH307" s="307"/>
      <c r="EI307" s="307"/>
      <c r="EJ307" s="307"/>
      <c r="EK307" s="307"/>
      <c r="EL307" s="307"/>
      <c r="EM307" s="307"/>
      <c r="EN307" s="307"/>
      <c r="EO307" s="307"/>
      <c r="EP307" s="307"/>
      <c r="EQ307" s="307"/>
      <c r="ER307" s="307"/>
      <c r="ES307" s="307"/>
      <c r="ET307" s="307"/>
      <c r="EU307" s="390"/>
      <c r="EV307" s="390"/>
      <c r="EW307" s="307"/>
      <c r="EX307" s="307"/>
      <c r="EY307" s="307"/>
      <c r="EZ307" s="307"/>
      <c r="FA307" s="307"/>
      <c r="FB307" s="307"/>
      <c r="FC307" s="307"/>
      <c r="FD307" s="307"/>
      <c r="FE307" s="307"/>
      <c r="FF307" s="307"/>
      <c r="FG307" s="307"/>
      <c r="FH307" s="307"/>
      <c r="FI307" s="307"/>
      <c r="FJ307" s="307"/>
      <c r="FK307" s="307"/>
      <c r="FL307" s="307"/>
      <c r="FM307" s="307"/>
      <c r="FN307" s="307"/>
      <c r="FO307" s="307"/>
      <c r="FP307" s="307"/>
      <c r="FQ307" s="307"/>
      <c r="FR307" s="307"/>
      <c r="FS307" s="307"/>
      <c r="FT307" s="307"/>
      <c r="FU307" s="307"/>
      <c r="FV307" s="307"/>
      <c r="FW307" s="307"/>
      <c r="FX307" s="307"/>
      <c r="FY307" s="307"/>
      <c r="FZ307" s="307"/>
      <c r="GA307" s="307"/>
      <c r="GB307" s="307"/>
      <c r="GC307" s="307"/>
      <c r="GD307" s="307"/>
      <c r="GE307" s="307"/>
      <c r="GF307" s="307"/>
      <c r="GG307" s="307"/>
      <c r="GH307" s="307"/>
      <c r="GI307" s="307"/>
      <c r="GJ307" s="307"/>
      <c r="GK307" s="307"/>
      <c r="GL307" s="307"/>
      <c r="GM307" s="307"/>
      <c r="GN307" s="307"/>
      <c r="GO307" s="307"/>
      <c r="GP307" s="307"/>
      <c r="GQ307" s="307"/>
      <c r="GR307" s="307"/>
      <c r="GS307" s="307"/>
      <c r="GT307" s="307"/>
      <c r="GU307" s="307"/>
      <c r="GV307" s="307"/>
      <c r="GW307" s="307"/>
      <c r="GX307" s="307"/>
      <c r="GY307" s="307"/>
      <c r="GZ307" s="307"/>
      <c r="HA307" s="307"/>
      <c r="HB307" s="307"/>
      <c r="HC307" s="307"/>
      <c r="HD307" s="307"/>
      <c r="HE307" s="307"/>
      <c r="HF307" s="307"/>
      <c r="HG307" s="307"/>
      <c r="HH307" s="307"/>
      <c r="HI307" s="307"/>
      <c r="HJ307" s="307"/>
      <c r="HK307" s="307"/>
      <c r="HL307" s="307"/>
      <c r="HM307" s="307"/>
      <c r="HN307" s="307"/>
      <c r="HO307" s="307"/>
      <c r="HP307" s="307"/>
      <c r="HQ307" s="307"/>
      <c r="HR307" s="307"/>
      <c r="HS307" s="307"/>
      <c r="HT307" s="307"/>
      <c r="HU307" s="307"/>
      <c r="HV307" s="307"/>
      <c r="HW307" s="307"/>
      <c r="HX307" s="307"/>
      <c r="HY307" s="307"/>
      <c r="HZ307" s="307"/>
      <c r="IA307" s="307"/>
      <c r="IB307" s="307"/>
      <c r="IC307" s="307"/>
      <c r="ID307" s="307"/>
      <c r="IE307" s="307"/>
      <c r="IF307" s="307"/>
      <c r="IG307" s="307"/>
      <c r="IH307" s="307"/>
      <c r="II307" s="307"/>
      <c r="IJ307" s="307"/>
      <c r="IK307" s="307"/>
      <c r="IL307" s="307"/>
      <c r="IM307" s="307"/>
      <c r="IN307" s="307"/>
      <c r="IO307" s="307"/>
      <c r="IP307" s="307"/>
      <c r="IQ307" s="307"/>
      <c r="IR307" s="307"/>
      <c r="IS307" s="307"/>
      <c r="IT307" s="307"/>
      <c r="IU307" s="307"/>
      <c r="IV307" s="307"/>
      <c r="IW307" s="307"/>
      <c r="IX307" s="307"/>
      <c r="IY307" s="307"/>
      <c r="IZ307" s="307"/>
      <c r="JA307" s="307"/>
      <c r="JB307" s="307"/>
      <c r="JC307" s="307"/>
      <c r="JD307" s="307"/>
      <c r="JE307" s="307"/>
      <c r="JF307" s="307"/>
      <c r="JG307" s="307"/>
      <c r="JH307" s="307"/>
      <c r="JI307" s="307"/>
      <c r="JJ307" s="307"/>
      <c r="JK307" s="307"/>
      <c r="JL307" s="307"/>
      <c r="JM307" s="307"/>
      <c r="JN307" s="307"/>
      <c r="JO307" s="307"/>
      <c r="JP307" s="307"/>
      <c r="JQ307" s="307"/>
      <c r="JR307" s="307"/>
      <c r="JS307" s="307"/>
      <c r="JT307" s="307"/>
      <c r="JU307" s="307"/>
      <c r="JV307" s="307"/>
      <c r="JW307" s="307"/>
      <c r="JX307" s="307"/>
      <c r="JY307" s="307"/>
      <c r="JZ307" s="307"/>
      <c r="KA307" s="307"/>
      <c r="KB307" s="307"/>
      <c r="KC307" s="307"/>
      <c r="KD307" s="307"/>
      <c r="KE307" s="307"/>
      <c r="KF307" s="307"/>
      <c r="KG307" s="307"/>
      <c r="KH307" s="307"/>
      <c r="KI307" s="307"/>
      <c r="KJ307" s="307"/>
      <c r="KK307" s="307"/>
      <c r="KL307" s="307"/>
      <c r="KM307" s="307"/>
      <c r="KN307" s="307"/>
      <c r="KO307" s="307"/>
      <c r="KP307" s="307"/>
      <c r="KQ307" s="307"/>
      <c r="KR307" s="307"/>
      <c r="KS307" s="307"/>
      <c r="KT307" s="307"/>
    </row>
    <row r="308" spans="14:306" s="56" customFormat="1" ht="15" customHeight="1">
      <c r="N308" s="395"/>
      <c r="O308" s="330"/>
      <c r="P308" s="330"/>
      <c r="Q308" s="341"/>
      <c r="R308" s="330"/>
      <c r="S308" s="330"/>
      <c r="T308" s="330"/>
      <c r="U308" s="341"/>
      <c r="W308" s="342"/>
      <c r="X308" s="342"/>
      <c r="Y308" s="342"/>
      <c r="Z308" s="342"/>
      <c r="AA308" s="342"/>
      <c r="AB308" s="342"/>
      <c r="AC308" s="342"/>
      <c r="AD308" s="342"/>
      <c r="AE308" s="342"/>
      <c r="AG308" s="354">
        <v>10</v>
      </c>
      <c r="AH308" s="354"/>
      <c r="AI308" s="356" t="s">
        <v>167</v>
      </c>
      <c r="AJ308" s="356" t="s">
        <v>156</v>
      </c>
      <c r="AK308" s="359">
        <v>13</v>
      </c>
      <c r="AL308" s="356" t="s">
        <v>85</v>
      </c>
      <c r="AM308" s="356" t="s">
        <v>95</v>
      </c>
      <c r="AN308" s="356" t="s">
        <v>89</v>
      </c>
      <c r="AO308" s="356" t="s">
        <v>85</v>
      </c>
      <c r="AP308" s="356" t="s">
        <v>157</v>
      </c>
      <c r="AQ308" s="356" t="s">
        <v>76</v>
      </c>
      <c r="AR308" s="356" t="s">
        <v>92</v>
      </c>
      <c r="AS308" s="356" t="s">
        <v>82</v>
      </c>
      <c r="AT308" s="356" t="s">
        <v>187</v>
      </c>
      <c r="AU308" s="356"/>
      <c r="AV308" s="359">
        <v>12</v>
      </c>
      <c r="AW308" s="359">
        <v>18</v>
      </c>
      <c r="AX308" s="359">
        <v>10</v>
      </c>
      <c r="AY308" s="303">
        <f t="shared" si="125"/>
        <v>23</v>
      </c>
      <c r="AZ308" s="303">
        <f t="shared" si="126"/>
        <v>14</v>
      </c>
      <c r="BA308" s="303">
        <f t="shared" si="127"/>
        <v>14</v>
      </c>
      <c r="BB308" s="303">
        <f t="shared" si="128"/>
        <v>15</v>
      </c>
      <c r="BC308" s="303">
        <f t="shared" si="129"/>
        <v>34</v>
      </c>
      <c r="BD308" s="303">
        <f t="shared" si="130"/>
        <v>26</v>
      </c>
      <c r="BE308" s="303">
        <f t="shared" si="131"/>
        <v>15</v>
      </c>
      <c r="BF308" s="303">
        <f t="shared" si="132"/>
        <v>16</v>
      </c>
      <c r="BG308" s="303">
        <f t="shared" si="133"/>
        <v>17</v>
      </c>
      <c r="BH308" s="303"/>
      <c r="BI308" s="303">
        <f t="shared" si="134"/>
        <v>18</v>
      </c>
      <c r="BJ308" s="303">
        <f t="shared" si="135"/>
        <v>21</v>
      </c>
      <c r="BK308" s="303">
        <f t="shared" si="136"/>
        <v>64</v>
      </c>
      <c r="BL308" s="303">
        <f t="shared" si="137"/>
        <v>13</v>
      </c>
      <c r="BM308" s="303">
        <f t="shared" si="138"/>
        <v>19</v>
      </c>
      <c r="BN308" s="303">
        <f t="shared" si="139"/>
        <v>11</v>
      </c>
      <c r="CB308" s="307"/>
      <c r="CC308" s="307"/>
      <c r="CD308" s="307"/>
      <c r="CE308" s="307"/>
      <c r="CF308" s="307"/>
      <c r="CG308" s="307"/>
      <c r="CH308" s="307"/>
      <c r="CI308" s="307"/>
      <c r="CJ308" s="307"/>
      <c r="CK308" s="307"/>
      <c r="CL308" s="307"/>
      <c r="CM308" s="307"/>
      <c r="CN308" s="307"/>
      <c r="CO308" s="307"/>
      <c r="CP308" s="307"/>
      <c r="CQ308" s="307"/>
      <c r="CR308" s="307"/>
      <c r="CS308" s="307"/>
      <c r="CT308" s="307"/>
      <c r="CU308" s="307"/>
      <c r="CV308" s="307"/>
      <c r="CW308" s="307"/>
      <c r="CX308" s="307"/>
      <c r="CY308" s="307"/>
      <c r="CZ308" s="307"/>
      <c r="DA308" s="307"/>
      <c r="DB308" s="307"/>
      <c r="DC308" s="307"/>
      <c r="DD308" s="307"/>
      <c r="DE308" s="307"/>
      <c r="DF308" s="307"/>
      <c r="DG308" s="307"/>
      <c r="DH308" s="307"/>
      <c r="DI308" s="390"/>
      <c r="DJ308" s="390"/>
      <c r="DK308" s="307"/>
      <c r="DL308" s="307"/>
      <c r="DM308" s="307"/>
      <c r="DN308" s="307"/>
      <c r="DO308" s="307"/>
      <c r="DP308" s="307"/>
      <c r="DQ308" s="307"/>
      <c r="DR308" s="307"/>
      <c r="DS308" s="307"/>
      <c r="DT308" s="307"/>
      <c r="DU308" s="307"/>
      <c r="DV308" s="307"/>
      <c r="DW308" s="307"/>
      <c r="DX308" s="307"/>
      <c r="DY308" s="307"/>
      <c r="DZ308" s="307"/>
      <c r="EA308" s="307"/>
      <c r="EB308" s="307"/>
      <c r="EC308" s="307"/>
      <c r="ED308" s="307"/>
      <c r="EE308" s="307"/>
      <c r="EF308" s="307"/>
      <c r="EG308" s="307"/>
      <c r="EH308" s="307"/>
      <c r="EI308" s="307"/>
      <c r="EJ308" s="307"/>
      <c r="EK308" s="307"/>
      <c r="EL308" s="307"/>
      <c r="EM308" s="307"/>
      <c r="EN308" s="307"/>
      <c r="EO308" s="307"/>
      <c r="EP308" s="307"/>
      <c r="EQ308" s="307"/>
      <c r="ER308" s="307"/>
      <c r="ES308" s="307"/>
      <c r="ET308" s="307"/>
      <c r="EU308" s="390"/>
      <c r="EV308" s="390"/>
      <c r="EW308" s="307"/>
      <c r="EX308" s="307"/>
      <c r="EY308" s="307"/>
      <c r="EZ308" s="307"/>
      <c r="FA308" s="307"/>
      <c r="FB308" s="307"/>
      <c r="FC308" s="307"/>
      <c r="FD308" s="307"/>
      <c r="FE308" s="307"/>
      <c r="FF308" s="307"/>
      <c r="FG308" s="307"/>
      <c r="FH308" s="307"/>
      <c r="FI308" s="307"/>
      <c r="FJ308" s="307"/>
      <c r="FK308" s="307"/>
      <c r="FL308" s="307"/>
      <c r="FM308" s="307"/>
      <c r="FN308" s="307"/>
      <c r="FO308" s="307"/>
      <c r="FP308" s="307"/>
      <c r="FQ308" s="307"/>
      <c r="FR308" s="307"/>
      <c r="FS308" s="307"/>
      <c r="FT308" s="307"/>
      <c r="FU308" s="307"/>
      <c r="FV308" s="307"/>
      <c r="FW308" s="307"/>
      <c r="FX308" s="307"/>
      <c r="FY308" s="307"/>
      <c r="FZ308" s="307"/>
      <c r="GA308" s="307"/>
      <c r="GB308" s="307"/>
      <c r="GC308" s="307"/>
      <c r="GD308" s="307"/>
      <c r="GE308" s="307"/>
      <c r="GF308" s="307"/>
      <c r="GG308" s="307"/>
      <c r="GH308" s="307"/>
      <c r="GI308" s="307"/>
      <c r="GJ308" s="307"/>
      <c r="GK308" s="307"/>
      <c r="GL308" s="307"/>
      <c r="GM308" s="307"/>
      <c r="GN308" s="307"/>
      <c r="GO308" s="307"/>
      <c r="GP308" s="307"/>
      <c r="GQ308" s="307"/>
      <c r="GR308" s="307"/>
      <c r="GS308" s="307"/>
      <c r="GT308" s="307"/>
      <c r="GU308" s="307"/>
      <c r="GV308" s="307"/>
      <c r="GW308" s="307"/>
      <c r="GX308" s="307"/>
      <c r="GY308" s="307"/>
      <c r="GZ308" s="307"/>
      <c r="HA308" s="307"/>
      <c r="HB308" s="307"/>
      <c r="HC308" s="307"/>
      <c r="HD308" s="307"/>
      <c r="HE308" s="307"/>
      <c r="HF308" s="307"/>
      <c r="HG308" s="307"/>
      <c r="HH308" s="307"/>
      <c r="HI308" s="307"/>
      <c r="HJ308" s="307"/>
      <c r="HK308" s="307"/>
      <c r="HL308" s="307"/>
      <c r="HM308" s="307"/>
      <c r="HN308" s="307"/>
      <c r="HO308" s="307"/>
      <c r="HP308" s="307"/>
      <c r="HQ308" s="307"/>
      <c r="HR308" s="307"/>
      <c r="HS308" s="307"/>
      <c r="HT308" s="307"/>
      <c r="HU308" s="307"/>
      <c r="HV308" s="307"/>
      <c r="HW308" s="307"/>
      <c r="HX308" s="307"/>
      <c r="HY308" s="307"/>
      <c r="HZ308" s="307"/>
      <c r="IA308" s="307"/>
      <c r="IB308" s="307"/>
      <c r="IC308" s="307"/>
      <c r="ID308" s="307"/>
      <c r="IE308" s="307"/>
      <c r="IF308" s="307"/>
      <c r="IG308" s="307"/>
      <c r="IH308" s="307"/>
      <c r="II308" s="307"/>
      <c r="IJ308" s="307"/>
      <c r="IK308" s="307"/>
      <c r="IL308" s="307"/>
      <c r="IM308" s="307"/>
      <c r="IN308" s="307"/>
      <c r="IO308" s="307"/>
      <c r="IP308" s="307"/>
      <c r="IQ308" s="307"/>
      <c r="IR308" s="307"/>
      <c r="IS308" s="307"/>
      <c r="IT308" s="307"/>
      <c r="IU308" s="307"/>
      <c r="IV308" s="307"/>
      <c r="IW308" s="307"/>
      <c r="IX308" s="307"/>
      <c r="IY308" s="307"/>
      <c r="IZ308" s="307"/>
      <c r="JA308" s="307"/>
      <c r="JB308" s="307"/>
      <c r="JC308" s="307"/>
      <c r="JD308" s="307"/>
      <c r="JE308" s="307"/>
      <c r="JF308" s="307"/>
      <c r="JG308" s="307"/>
      <c r="JH308" s="307"/>
      <c r="JI308" s="307"/>
      <c r="JJ308" s="307"/>
      <c r="JK308" s="307"/>
      <c r="JL308" s="307"/>
      <c r="JM308" s="307"/>
      <c r="JN308" s="307"/>
      <c r="JO308" s="307"/>
      <c r="JP308" s="307"/>
      <c r="JQ308" s="307"/>
      <c r="JR308" s="307"/>
      <c r="JS308" s="307"/>
      <c r="JT308" s="307"/>
      <c r="JU308" s="307"/>
      <c r="JV308" s="307"/>
      <c r="JW308" s="307"/>
      <c r="JX308" s="307"/>
      <c r="JY308" s="307"/>
      <c r="JZ308" s="307"/>
      <c r="KA308" s="307"/>
      <c r="KB308" s="307"/>
      <c r="KC308" s="307"/>
      <c r="KD308" s="307"/>
      <c r="KE308" s="307"/>
      <c r="KF308" s="307"/>
      <c r="KG308" s="307"/>
      <c r="KH308" s="307"/>
      <c r="KI308" s="307"/>
      <c r="KJ308" s="307"/>
      <c r="KK308" s="307"/>
      <c r="KL308" s="307"/>
      <c r="KM308" s="307"/>
      <c r="KN308" s="307"/>
      <c r="KO308" s="307"/>
      <c r="KP308" s="307"/>
      <c r="KQ308" s="307"/>
      <c r="KR308" s="307"/>
      <c r="KS308" s="307"/>
      <c r="KT308" s="307"/>
    </row>
    <row r="309" spans="14:306" s="56" customFormat="1" ht="15" customHeight="1">
      <c r="N309" s="395"/>
      <c r="O309" s="330"/>
      <c r="P309" s="330"/>
      <c r="Q309" s="330"/>
      <c r="R309" s="341"/>
      <c r="S309" s="330"/>
      <c r="T309" s="330"/>
      <c r="U309" s="341"/>
      <c r="W309" s="342"/>
      <c r="X309" s="342"/>
      <c r="Y309" s="342"/>
      <c r="Z309" s="342"/>
      <c r="AA309" s="342"/>
      <c r="AB309" s="342"/>
      <c r="AC309" s="342"/>
      <c r="AD309" s="342"/>
      <c r="AE309" s="342"/>
      <c r="AG309" s="351">
        <v>11</v>
      </c>
      <c r="AH309" s="351"/>
      <c r="AI309" s="356" t="s">
        <v>123</v>
      </c>
      <c r="AJ309" s="356" t="s">
        <v>157</v>
      </c>
      <c r="AK309" s="359">
        <v>14</v>
      </c>
      <c r="AL309" s="359">
        <v>15</v>
      </c>
      <c r="AM309" s="356" t="s">
        <v>296</v>
      </c>
      <c r="AN309" s="356" t="s">
        <v>74</v>
      </c>
      <c r="AO309" s="359">
        <v>15</v>
      </c>
      <c r="AP309" s="356" t="s">
        <v>92</v>
      </c>
      <c r="AQ309" s="356" t="s">
        <v>79</v>
      </c>
      <c r="AR309" s="356" t="s">
        <v>130</v>
      </c>
      <c r="AS309" s="356" t="s">
        <v>138</v>
      </c>
      <c r="AT309" s="356" t="s">
        <v>188</v>
      </c>
      <c r="AU309" s="356"/>
      <c r="AV309" s="359">
        <v>13</v>
      </c>
      <c r="AW309" s="411" t="s">
        <v>82</v>
      </c>
      <c r="AX309" s="356">
        <v>11</v>
      </c>
      <c r="AY309" s="303">
        <f t="shared" si="125"/>
        <v>27</v>
      </c>
      <c r="AZ309" s="303">
        <f t="shared" si="126"/>
        <v>16</v>
      </c>
      <c r="BA309" s="303">
        <f t="shared" si="127"/>
        <v>15</v>
      </c>
      <c r="BB309" s="303">
        <f t="shared" si="128"/>
        <v>16</v>
      </c>
      <c r="BC309" s="303">
        <f t="shared" si="129"/>
        <v>38</v>
      </c>
      <c r="BD309" s="303">
        <f t="shared" si="130"/>
        <v>29</v>
      </c>
      <c r="BE309" s="303">
        <f t="shared" si="131"/>
        <v>16</v>
      </c>
      <c r="BF309" s="303">
        <f t="shared" si="132"/>
        <v>18</v>
      </c>
      <c r="BG309" s="303">
        <f t="shared" si="133"/>
        <v>19</v>
      </c>
      <c r="BH309" s="303"/>
      <c r="BI309" s="303">
        <f t="shared" si="134"/>
        <v>20</v>
      </c>
      <c r="BJ309" s="303">
        <f t="shared" si="135"/>
        <v>23</v>
      </c>
      <c r="BK309" s="303">
        <f t="shared" si="136"/>
        <v>70</v>
      </c>
      <c r="BL309" s="303">
        <f t="shared" si="137"/>
        <v>14</v>
      </c>
      <c r="BM309" s="303">
        <f t="shared" si="138"/>
        <v>21</v>
      </c>
      <c r="BN309" s="303">
        <f t="shared" si="139"/>
        <v>12</v>
      </c>
      <c r="CB309" s="307"/>
      <c r="CC309" s="307"/>
      <c r="CD309" s="307"/>
      <c r="CE309" s="307"/>
      <c r="CF309" s="307"/>
      <c r="CG309" s="307"/>
      <c r="CH309" s="307"/>
      <c r="CI309" s="307"/>
      <c r="CJ309" s="307"/>
      <c r="CK309" s="307"/>
      <c r="CL309" s="307"/>
      <c r="CM309" s="307"/>
      <c r="CN309" s="307"/>
      <c r="CO309" s="307"/>
      <c r="CP309" s="307"/>
      <c r="CQ309" s="307"/>
      <c r="CR309" s="307"/>
      <c r="CS309" s="307"/>
      <c r="CT309" s="307"/>
      <c r="CU309" s="307"/>
      <c r="CV309" s="307"/>
      <c r="CW309" s="307"/>
      <c r="CX309" s="307"/>
      <c r="CY309" s="307"/>
      <c r="CZ309" s="307"/>
      <c r="DA309" s="307"/>
      <c r="DB309" s="307"/>
      <c r="DC309" s="307"/>
      <c r="DD309" s="307"/>
      <c r="DE309" s="307"/>
      <c r="DF309" s="307"/>
      <c r="DG309" s="307"/>
      <c r="DH309" s="307"/>
      <c r="DI309" s="390"/>
      <c r="DJ309" s="390"/>
      <c r="DK309" s="307"/>
      <c r="DL309" s="307"/>
      <c r="DM309" s="307"/>
      <c r="DN309" s="307"/>
      <c r="DO309" s="307"/>
      <c r="DP309" s="307"/>
      <c r="DQ309" s="307"/>
      <c r="DR309" s="307"/>
      <c r="DS309" s="307"/>
      <c r="DT309" s="307"/>
      <c r="DU309" s="307"/>
      <c r="DV309" s="307"/>
      <c r="DW309" s="307"/>
      <c r="DX309" s="307"/>
      <c r="DY309" s="307"/>
      <c r="DZ309" s="307"/>
      <c r="EA309" s="307"/>
      <c r="EB309" s="307"/>
      <c r="EC309" s="307"/>
      <c r="ED309" s="307"/>
      <c r="EE309" s="307"/>
      <c r="EF309" s="307"/>
      <c r="EG309" s="307"/>
      <c r="EH309" s="307"/>
      <c r="EI309" s="307"/>
      <c r="EJ309" s="307"/>
      <c r="EK309" s="307"/>
      <c r="EL309" s="307"/>
      <c r="EM309" s="307"/>
      <c r="EN309" s="307"/>
      <c r="EO309" s="307"/>
      <c r="EP309" s="307"/>
      <c r="EQ309" s="307"/>
      <c r="ER309" s="307"/>
      <c r="ES309" s="307"/>
      <c r="ET309" s="307"/>
      <c r="EU309" s="390"/>
      <c r="EV309" s="390"/>
      <c r="EW309" s="307"/>
      <c r="EX309" s="307"/>
      <c r="EY309" s="307"/>
      <c r="EZ309" s="307"/>
      <c r="FA309" s="307"/>
      <c r="FB309" s="307"/>
      <c r="FC309" s="307"/>
      <c r="FD309" s="307"/>
      <c r="FE309" s="307"/>
      <c r="FF309" s="307"/>
      <c r="FG309" s="307"/>
      <c r="FH309" s="307"/>
      <c r="FI309" s="307"/>
      <c r="FJ309" s="307"/>
      <c r="FK309" s="307"/>
      <c r="FL309" s="307"/>
      <c r="FM309" s="307"/>
      <c r="FN309" s="307"/>
      <c r="FO309" s="307"/>
      <c r="FP309" s="307"/>
      <c r="FQ309" s="307"/>
      <c r="FR309" s="307"/>
      <c r="FS309" s="307"/>
      <c r="FT309" s="307"/>
      <c r="FU309" s="307"/>
      <c r="FV309" s="307"/>
      <c r="FW309" s="307"/>
      <c r="FX309" s="307"/>
      <c r="FY309" s="307"/>
      <c r="FZ309" s="307"/>
      <c r="GA309" s="307"/>
      <c r="GB309" s="307"/>
      <c r="GC309" s="307"/>
      <c r="GD309" s="307"/>
      <c r="GE309" s="307"/>
      <c r="GF309" s="307"/>
      <c r="GG309" s="307"/>
      <c r="GH309" s="307"/>
      <c r="GI309" s="307"/>
      <c r="GJ309" s="307"/>
      <c r="GK309" s="307"/>
      <c r="GL309" s="307"/>
      <c r="GM309" s="307"/>
      <c r="GN309" s="307"/>
      <c r="GO309" s="307"/>
      <c r="GP309" s="307"/>
      <c r="GQ309" s="307"/>
      <c r="GR309" s="307"/>
      <c r="GS309" s="307"/>
      <c r="GT309" s="307"/>
      <c r="GU309" s="307"/>
      <c r="GV309" s="307"/>
      <c r="GW309" s="307"/>
      <c r="GX309" s="307"/>
      <c r="GY309" s="307"/>
      <c r="GZ309" s="307"/>
      <c r="HA309" s="307"/>
      <c r="HB309" s="307"/>
      <c r="HC309" s="307"/>
      <c r="HD309" s="307"/>
      <c r="HE309" s="307"/>
      <c r="HF309" s="307"/>
      <c r="HG309" s="307"/>
      <c r="HH309" s="307"/>
      <c r="HI309" s="307"/>
      <c r="HJ309" s="307"/>
      <c r="HK309" s="307"/>
      <c r="HL309" s="307"/>
      <c r="HM309" s="307"/>
      <c r="HN309" s="307"/>
      <c r="HO309" s="307"/>
      <c r="HP309" s="307"/>
      <c r="HQ309" s="307"/>
      <c r="HR309" s="307"/>
      <c r="HS309" s="307"/>
      <c r="HT309" s="307"/>
      <c r="HU309" s="307"/>
      <c r="HV309" s="307"/>
      <c r="HW309" s="307"/>
      <c r="HX309" s="307"/>
      <c r="HY309" s="307"/>
      <c r="HZ309" s="307"/>
      <c r="IA309" s="307"/>
      <c r="IB309" s="307"/>
      <c r="IC309" s="307"/>
      <c r="ID309" s="307"/>
      <c r="IE309" s="307"/>
      <c r="IF309" s="307"/>
      <c r="IG309" s="307"/>
      <c r="IH309" s="307"/>
      <c r="II309" s="307"/>
      <c r="IJ309" s="307"/>
      <c r="IK309" s="307"/>
      <c r="IL309" s="307"/>
      <c r="IM309" s="307"/>
      <c r="IN309" s="307"/>
      <c r="IO309" s="307"/>
      <c r="IP309" s="307"/>
      <c r="IQ309" s="307"/>
      <c r="IR309" s="307"/>
      <c r="IS309" s="307"/>
      <c r="IT309" s="307"/>
      <c r="IU309" s="307"/>
      <c r="IV309" s="307"/>
      <c r="IW309" s="307"/>
      <c r="IX309" s="307"/>
      <c r="IY309" s="307"/>
      <c r="IZ309" s="307"/>
      <c r="JA309" s="307"/>
      <c r="JB309" s="307"/>
      <c r="JC309" s="307"/>
      <c r="JD309" s="307"/>
      <c r="JE309" s="307"/>
      <c r="JF309" s="307"/>
      <c r="JG309" s="307"/>
      <c r="JH309" s="307"/>
      <c r="JI309" s="307"/>
      <c r="JJ309" s="307"/>
      <c r="JK309" s="307"/>
      <c r="JL309" s="307"/>
      <c r="JM309" s="307"/>
      <c r="JN309" s="307"/>
      <c r="JO309" s="307"/>
      <c r="JP309" s="307"/>
      <c r="JQ309" s="307"/>
      <c r="JR309" s="307"/>
      <c r="JS309" s="307"/>
      <c r="JT309" s="307"/>
      <c r="JU309" s="307"/>
      <c r="JV309" s="307"/>
      <c r="JW309" s="307"/>
      <c r="JX309" s="307"/>
      <c r="JY309" s="307"/>
      <c r="JZ309" s="307"/>
      <c r="KA309" s="307"/>
      <c r="KB309" s="307"/>
      <c r="KC309" s="307"/>
      <c r="KD309" s="307"/>
      <c r="KE309" s="307"/>
      <c r="KF309" s="307"/>
      <c r="KG309" s="307"/>
      <c r="KH309" s="307"/>
      <c r="KI309" s="307"/>
      <c r="KJ309" s="307"/>
      <c r="KK309" s="307"/>
      <c r="KL309" s="307"/>
      <c r="KM309" s="307"/>
      <c r="KN309" s="307"/>
      <c r="KO309" s="307"/>
      <c r="KP309" s="307"/>
      <c r="KQ309" s="307"/>
      <c r="KR309" s="307"/>
      <c r="KS309" s="307"/>
      <c r="KT309" s="307"/>
    </row>
    <row r="310" spans="14:306" s="56" customFormat="1" ht="15" customHeight="1">
      <c r="N310" s="395"/>
      <c r="O310" s="330"/>
      <c r="P310" s="330"/>
      <c r="Q310" s="341"/>
      <c r="R310" s="330"/>
      <c r="S310" s="330"/>
      <c r="T310" s="330"/>
      <c r="U310" s="330"/>
      <c r="W310" s="342"/>
      <c r="X310" s="342"/>
      <c r="Y310" s="342"/>
      <c r="Z310" s="342"/>
      <c r="AA310" s="342"/>
      <c r="AB310" s="342"/>
      <c r="AC310" s="342"/>
      <c r="AD310" s="342"/>
      <c r="AE310" s="342"/>
      <c r="AG310" s="354">
        <v>12</v>
      </c>
      <c r="AH310" s="354"/>
      <c r="AI310" s="356" t="s">
        <v>129</v>
      </c>
      <c r="AJ310" s="356" t="s">
        <v>119</v>
      </c>
      <c r="AK310" s="359">
        <v>15</v>
      </c>
      <c r="AL310" s="356" t="s">
        <v>92</v>
      </c>
      <c r="AM310" s="356" t="s">
        <v>260</v>
      </c>
      <c r="AN310" s="356" t="s">
        <v>165</v>
      </c>
      <c r="AO310" s="359">
        <v>16</v>
      </c>
      <c r="AP310" s="359">
        <v>18</v>
      </c>
      <c r="AQ310" s="359">
        <v>19</v>
      </c>
      <c r="AR310" s="356" t="s">
        <v>81</v>
      </c>
      <c r="AS310" s="356" t="s">
        <v>140</v>
      </c>
      <c r="AT310" s="356" t="s">
        <v>599</v>
      </c>
      <c r="AU310" s="356"/>
      <c r="AV310" s="359">
        <v>14</v>
      </c>
      <c r="AW310" s="412">
        <v>21</v>
      </c>
      <c r="AX310" s="359">
        <v>12</v>
      </c>
      <c r="AY310" s="303">
        <f t="shared" si="125"/>
        <v>30</v>
      </c>
      <c r="AZ310" s="303">
        <f t="shared" si="126"/>
        <v>19</v>
      </c>
      <c r="BA310" s="303">
        <f t="shared" si="127"/>
        <v>16</v>
      </c>
      <c r="BB310" s="303">
        <f t="shared" si="128"/>
        <v>18</v>
      </c>
      <c r="BC310" s="303">
        <f t="shared" si="129"/>
        <v>42</v>
      </c>
      <c r="BD310" s="303">
        <f t="shared" si="130"/>
        <v>31</v>
      </c>
      <c r="BE310" s="303">
        <f t="shared" si="131"/>
        <v>17</v>
      </c>
      <c r="BF310" s="303">
        <f t="shared" si="132"/>
        <v>19</v>
      </c>
      <c r="BG310" s="303">
        <f t="shared" si="133"/>
        <v>20</v>
      </c>
      <c r="BH310" s="303"/>
      <c r="BI310" s="303">
        <f t="shared" si="134"/>
        <v>22</v>
      </c>
      <c r="BJ310" s="303">
        <f t="shared" si="135"/>
        <v>25</v>
      </c>
      <c r="BK310" s="303">
        <f t="shared" si="136"/>
        <v>77</v>
      </c>
      <c r="BL310" s="303">
        <f t="shared" si="137"/>
        <v>15</v>
      </c>
      <c r="BM310" s="303">
        <f t="shared" si="138"/>
        <v>22</v>
      </c>
      <c r="BN310" s="303">
        <f t="shared" si="139"/>
        <v>13</v>
      </c>
      <c r="CB310" s="307"/>
      <c r="CC310" s="307"/>
      <c r="CD310" s="307"/>
      <c r="CE310" s="307"/>
      <c r="CF310" s="307"/>
      <c r="CG310" s="307"/>
      <c r="CH310" s="307"/>
      <c r="CI310" s="307"/>
      <c r="CJ310" s="307"/>
      <c r="CK310" s="307"/>
      <c r="CL310" s="307"/>
      <c r="CM310" s="307"/>
      <c r="CN310" s="307"/>
      <c r="CO310" s="307"/>
      <c r="CP310" s="307"/>
      <c r="CQ310" s="307"/>
      <c r="CR310" s="307"/>
      <c r="CS310" s="307"/>
      <c r="CT310" s="307"/>
      <c r="CU310" s="307"/>
      <c r="CV310" s="307"/>
      <c r="CW310" s="307"/>
      <c r="CX310" s="307"/>
      <c r="CY310" s="307"/>
      <c r="CZ310" s="307"/>
      <c r="DA310" s="307"/>
      <c r="DB310" s="307"/>
      <c r="DC310" s="307"/>
      <c r="DD310" s="307"/>
      <c r="DE310" s="307"/>
      <c r="DF310" s="307"/>
      <c r="DG310" s="307"/>
      <c r="DH310" s="307"/>
      <c r="DI310" s="390"/>
      <c r="DJ310" s="390"/>
      <c r="DK310" s="307"/>
      <c r="DL310" s="307"/>
      <c r="DM310" s="307"/>
      <c r="DN310" s="307"/>
      <c r="DO310" s="307"/>
      <c r="DP310" s="307"/>
      <c r="DQ310" s="307"/>
      <c r="DR310" s="307"/>
      <c r="DS310" s="307"/>
      <c r="DT310" s="307"/>
      <c r="DU310" s="307"/>
      <c r="DV310" s="307"/>
      <c r="DW310" s="307"/>
      <c r="DX310" s="307"/>
      <c r="DY310" s="307"/>
      <c r="DZ310" s="307"/>
      <c r="EA310" s="307"/>
      <c r="EB310" s="307"/>
      <c r="EC310" s="307"/>
      <c r="ED310" s="307"/>
      <c r="EE310" s="307"/>
      <c r="EF310" s="307"/>
      <c r="EG310" s="307"/>
      <c r="EH310" s="307"/>
      <c r="EI310" s="307"/>
      <c r="EJ310" s="307"/>
      <c r="EK310" s="307"/>
      <c r="EL310" s="307"/>
      <c r="EM310" s="307"/>
      <c r="EN310" s="307"/>
      <c r="EO310" s="307"/>
      <c r="EP310" s="307"/>
      <c r="EQ310" s="307"/>
      <c r="ER310" s="307"/>
      <c r="ES310" s="307"/>
      <c r="ET310" s="307"/>
      <c r="EU310" s="390"/>
      <c r="EV310" s="390"/>
      <c r="EW310" s="307"/>
      <c r="EX310" s="307"/>
      <c r="EY310" s="307"/>
      <c r="EZ310" s="307"/>
      <c r="FA310" s="307"/>
      <c r="FB310" s="307"/>
      <c r="FC310" s="307"/>
      <c r="FD310" s="307"/>
      <c r="FE310" s="307"/>
      <c r="FF310" s="307"/>
      <c r="FG310" s="307"/>
      <c r="FH310" s="307"/>
      <c r="FI310" s="307"/>
      <c r="FJ310" s="307"/>
      <c r="FK310" s="307"/>
      <c r="FL310" s="307"/>
      <c r="FM310" s="307"/>
      <c r="FN310" s="307"/>
      <c r="FO310" s="307"/>
      <c r="FP310" s="307"/>
      <c r="FQ310" s="307"/>
      <c r="FR310" s="307"/>
      <c r="FS310" s="307"/>
      <c r="FT310" s="307"/>
      <c r="FU310" s="307"/>
      <c r="FV310" s="307"/>
      <c r="FW310" s="307"/>
      <c r="FX310" s="307"/>
      <c r="FY310" s="307"/>
      <c r="FZ310" s="307"/>
      <c r="GA310" s="307"/>
      <c r="GB310" s="307"/>
      <c r="GC310" s="307"/>
      <c r="GD310" s="307"/>
      <c r="GE310" s="307"/>
      <c r="GF310" s="307"/>
      <c r="GG310" s="307"/>
      <c r="GH310" s="307"/>
      <c r="GI310" s="307"/>
      <c r="GJ310" s="307"/>
      <c r="GK310" s="307"/>
      <c r="GL310" s="307"/>
      <c r="GM310" s="307"/>
      <c r="GN310" s="307"/>
      <c r="GO310" s="307"/>
      <c r="GP310" s="307"/>
      <c r="GQ310" s="307"/>
      <c r="GR310" s="307"/>
      <c r="GS310" s="307"/>
      <c r="GT310" s="307"/>
      <c r="GU310" s="307"/>
      <c r="GV310" s="307"/>
      <c r="GW310" s="307"/>
      <c r="GX310" s="307"/>
      <c r="GY310" s="307"/>
      <c r="GZ310" s="307"/>
      <c r="HA310" s="307"/>
      <c r="HB310" s="307"/>
      <c r="HC310" s="307"/>
      <c r="HD310" s="307"/>
      <c r="HE310" s="307"/>
      <c r="HF310" s="307"/>
      <c r="HG310" s="307"/>
      <c r="HH310" s="307"/>
      <c r="HI310" s="307"/>
      <c r="HJ310" s="307"/>
      <c r="HK310" s="307"/>
      <c r="HL310" s="307"/>
      <c r="HM310" s="307"/>
      <c r="HN310" s="307"/>
      <c r="HO310" s="307"/>
      <c r="HP310" s="307"/>
      <c r="HQ310" s="307"/>
      <c r="HR310" s="307"/>
      <c r="HS310" s="307"/>
      <c r="HT310" s="307"/>
      <c r="HU310" s="307"/>
      <c r="HV310" s="307"/>
      <c r="HW310" s="307"/>
      <c r="HX310" s="307"/>
      <c r="HY310" s="307"/>
      <c r="HZ310" s="307"/>
      <c r="IA310" s="307"/>
      <c r="IB310" s="307"/>
      <c r="IC310" s="307"/>
      <c r="ID310" s="307"/>
      <c r="IE310" s="307"/>
      <c r="IF310" s="307"/>
      <c r="IG310" s="307"/>
      <c r="IH310" s="307"/>
      <c r="II310" s="307"/>
      <c r="IJ310" s="307"/>
      <c r="IK310" s="307"/>
      <c r="IL310" s="307"/>
      <c r="IM310" s="307"/>
      <c r="IN310" s="307"/>
      <c r="IO310" s="307"/>
      <c r="IP310" s="307"/>
      <c r="IQ310" s="307"/>
      <c r="IR310" s="307"/>
      <c r="IS310" s="307"/>
      <c r="IT310" s="307"/>
      <c r="IU310" s="307"/>
      <c r="IV310" s="307"/>
      <c r="IW310" s="307"/>
      <c r="IX310" s="307"/>
      <c r="IY310" s="307"/>
      <c r="IZ310" s="307"/>
      <c r="JA310" s="307"/>
      <c r="JB310" s="307"/>
      <c r="JC310" s="307"/>
      <c r="JD310" s="307"/>
      <c r="JE310" s="307"/>
      <c r="JF310" s="307"/>
      <c r="JG310" s="307"/>
      <c r="JH310" s="307"/>
      <c r="JI310" s="307"/>
      <c r="JJ310" s="307"/>
      <c r="JK310" s="307"/>
      <c r="JL310" s="307"/>
      <c r="JM310" s="307"/>
      <c r="JN310" s="307"/>
      <c r="JO310" s="307"/>
      <c r="JP310" s="307"/>
      <c r="JQ310" s="307"/>
      <c r="JR310" s="307"/>
      <c r="JS310" s="307"/>
      <c r="JT310" s="307"/>
      <c r="JU310" s="307"/>
      <c r="JV310" s="307"/>
      <c r="JW310" s="307"/>
      <c r="JX310" s="307"/>
      <c r="JY310" s="307"/>
      <c r="JZ310" s="307"/>
      <c r="KA310" s="307"/>
      <c r="KB310" s="307"/>
      <c r="KC310" s="307"/>
      <c r="KD310" s="307"/>
      <c r="KE310" s="307"/>
      <c r="KF310" s="307"/>
      <c r="KG310" s="307"/>
      <c r="KH310" s="307"/>
      <c r="KI310" s="307"/>
      <c r="KJ310" s="307"/>
      <c r="KK310" s="307"/>
      <c r="KL310" s="307"/>
      <c r="KM310" s="307"/>
      <c r="KN310" s="307"/>
      <c r="KO310" s="307"/>
      <c r="KP310" s="307"/>
      <c r="KQ310" s="307"/>
      <c r="KR310" s="307"/>
      <c r="KS310" s="307"/>
      <c r="KT310" s="307"/>
    </row>
    <row r="311" spans="14:306" s="56" customFormat="1" ht="15" customHeight="1">
      <c r="N311" s="395"/>
      <c r="O311" s="330"/>
      <c r="P311" s="330"/>
      <c r="Q311" s="330"/>
      <c r="R311" s="341"/>
      <c r="S311" s="330"/>
      <c r="T311" s="330"/>
      <c r="U311" s="341"/>
      <c r="W311" s="342"/>
      <c r="X311" s="342"/>
      <c r="Y311" s="342"/>
      <c r="Z311" s="342"/>
      <c r="AA311" s="342"/>
      <c r="AB311" s="342"/>
      <c r="AC311" s="342"/>
      <c r="AD311" s="342"/>
      <c r="AE311" s="342"/>
      <c r="AG311" s="354">
        <v>13</v>
      </c>
      <c r="AH311" s="354"/>
      <c r="AI311" s="356" t="s">
        <v>290</v>
      </c>
      <c r="AJ311" s="356" t="s">
        <v>82</v>
      </c>
      <c r="AK311" s="356" t="s">
        <v>92</v>
      </c>
      <c r="AL311" s="359">
        <v>18</v>
      </c>
      <c r="AM311" s="356" t="s">
        <v>212</v>
      </c>
      <c r="AN311" s="356" t="s">
        <v>133</v>
      </c>
      <c r="AO311" s="356" t="s">
        <v>79</v>
      </c>
      <c r="AP311" s="356" t="s">
        <v>82</v>
      </c>
      <c r="AQ311" s="356" t="s">
        <v>81</v>
      </c>
      <c r="AR311" s="356" t="s">
        <v>84</v>
      </c>
      <c r="AS311" s="359">
        <v>25</v>
      </c>
      <c r="AT311" s="356" t="s">
        <v>314</v>
      </c>
      <c r="AU311" s="356"/>
      <c r="AV311" s="359">
        <v>15</v>
      </c>
      <c r="AW311" s="412">
        <v>22</v>
      </c>
      <c r="AX311" s="359">
        <v>13</v>
      </c>
      <c r="AY311" s="303">
        <f t="shared" si="125"/>
        <v>34</v>
      </c>
      <c r="AZ311" s="303">
        <f t="shared" si="126"/>
        <v>21</v>
      </c>
      <c r="BA311" s="303">
        <f t="shared" si="127"/>
        <v>18</v>
      </c>
      <c r="BB311" s="303">
        <f t="shared" si="128"/>
        <v>19</v>
      </c>
      <c r="BC311" s="303">
        <f t="shared" si="129"/>
        <v>46</v>
      </c>
      <c r="BD311" s="303">
        <f t="shared" si="130"/>
        <v>33</v>
      </c>
      <c r="BE311" s="303">
        <f t="shared" si="131"/>
        <v>19</v>
      </c>
      <c r="BF311" s="303">
        <f t="shared" si="132"/>
        <v>21</v>
      </c>
      <c r="BG311" s="303">
        <f t="shared" si="133"/>
        <v>22</v>
      </c>
      <c r="BH311" s="303"/>
      <c r="BI311" s="303">
        <f t="shared" si="134"/>
        <v>25</v>
      </c>
      <c r="BJ311" s="303">
        <f t="shared" si="135"/>
        <v>26</v>
      </c>
      <c r="BK311" s="303">
        <f t="shared" si="136"/>
        <v>83</v>
      </c>
      <c r="BL311" s="303">
        <f t="shared" si="137"/>
        <v>16</v>
      </c>
      <c r="BM311" s="303">
        <f t="shared" si="138"/>
        <v>23</v>
      </c>
      <c r="BN311" s="303">
        <f t="shared" si="139"/>
        <v>14</v>
      </c>
      <c r="CB311" s="307"/>
      <c r="CC311" s="307"/>
      <c r="CD311" s="307"/>
      <c r="CE311" s="307"/>
      <c r="CF311" s="307"/>
      <c r="CG311" s="307"/>
      <c r="CH311" s="307"/>
      <c r="CI311" s="307"/>
      <c r="CJ311" s="307"/>
      <c r="CK311" s="307"/>
      <c r="CL311" s="307"/>
      <c r="CM311" s="307"/>
      <c r="CN311" s="307"/>
      <c r="CO311" s="307"/>
      <c r="CP311" s="307"/>
      <c r="CQ311" s="307"/>
      <c r="CR311" s="307"/>
      <c r="CS311" s="307"/>
      <c r="CT311" s="307"/>
      <c r="CU311" s="307"/>
      <c r="CV311" s="307"/>
      <c r="CW311" s="307"/>
      <c r="CX311" s="307"/>
      <c r="CY311" s="307"/>
      <c r="CZ311" s="307"/>
      <c r="DA311" s="307"/>
      <c r="DB311" s="307"/>
      <c r="DC311" s="307"/>
      <c r="DD311" s="307"/>
      <c r="DE311" s="307"/>
      <c r="DF311" s="307"/>
      <c r="DG311" s="307"/>
      <c r="DH311" s="307"/>
      <c r="DI311" s="390"/>
      <c r="DJ311" s="390"/>
      <c r="DK311" s="307"/>
      <c r="DL311" s="307"/>
      <c r="DM311" s="307"/>
      <c r="DN311" s="307"/>
      <c r="DO311" s="307"/>
      <c r="DP311" s="307"/>
      <c r="DQ311" s="307"/>
      <c r="DR311" s="307"/>
      <c r="DS311" s="307"/>
      <c r="DT311" s="307"/>
      <c r="DU311" s="307"/>
      <c r="DV311" s="307"/>
      <c r="DW311" s="307"/>
      <c r="DX311" s="307"/>
      <c r="DY311" s="307"/>
      <c r="DZ311" s="307"/>
      <c r="EA311" s="307"/>
      <c r="EB311" s="307"/>
      <c r="EC311" s="307"/>
      <c r="ED311" s="307"/>
      <c r="EE311" s="307"/>
      <c r="EF311" s="307"/>
      <c r="EG311" s="307"/>
      <c r="EH311" s="307"/>
      <c r="EI311" s="307"/>
      <c r="EJ311" s="307"/>
      <c r="EK311" s="307"/>
      <c r="EL311" s="307"/>
      <c r="EM311" s="307"/>
      <c r="EN311" s="307"/>
      <c r="EO311" s="307"/>
      <c r="EP311" s="307"/>
      <c r="EQ311" s="307"/>
      <c r="ER311" s="307"/>
      <c r="ES311" s="307"/>
      <c r="ET311" s="307"/>
      <c r="EU311" s="390"/>
      <c r="EV311" s="390"/>
      <c r="EW311" s="307"/>
      <c r="EX311" s="307"/>
      <c r="EY311" s="307"/>
      <c r="EZ311" s="307"/>
      <c r="FA311" s="307"/>
      <c r="FB311" s="307"/>
      <c r="FC311" s="307"/>
      <c r="FD311" s="307"/>
      <c r="FE311" s="307"/>
      <c r="FF311" s="307"/>
      <c r="FG311" s="307"/>
      <c r="FH311" s="307"/>
      <c r="FI311" s="307"/>
      <c r="FJ311" s="307"/>
      <c r="FK311" s="307"/>
      <c r="FL311" s="307"/>
      <c r="FM311" s="307"/>
      <c r="FN311" s="307"/>
      <c r="FO311" s="307"/>
      <c r="FP311" s="307"/>
      <c r="FQ311" s="307"/>
      <c r="FR311" s="307"/>
      <c r="FS311" s="307"/>
      <c r="FT311" s="307"/>
      <c r="FU311" s="307"/>
      <c r="FV311" s="307"/>
      <c r="FW311" s="307"/>
      <c r="FX311" s="307"/>
      <c r="FY311" s="307"/>
      <c r="FZ311" s="307"/>
      <c r="GA311" s="307"/>
      <c r="GB311" s="307"/>
      <c r="GC311" s="307"/>
      <c r="GD311" s="307"/>
      <c r="GE311" s="307"/>
      <c r="GF311" s="307"/>
      <c r="GG311" s="307"/>
      <c r="GH311" s="307"/>
      <c r="GI311" s="307"/>
      <c r="GJ311" s="307"/>
      <c r="GK311" s="307"/>
      <c r="GL311" s="307"/>
      <c r="GM311" s="307"/>
      <c r="GN311" s="307"/>
      <c r="GO311" s="307"/>
      <c r="GP311" s="307"/>
      <c r="GQ311" s="307"/>
      <c r="GR311" s="307"/>
      <c r="GS311" s="307"/>
      <c r="GT311" s="307"/>
      <c r="GU311" s="307"/>
      <c r="GV311" s="307"/>
      <c r="GW311" s="307"/>
      <c r="GX311" s="307"/>
      <c r="GY311" s="307"/>
      <c r="GZ311" s="307"/>
      <c r="HA311" s="307"/>
      <c r="HB311" s="307"/>
      <c r="HC311" s="307"/>
      <c r="HD311" s="307"/>
      <c r="HE311" s="307"/>
      <c r="HF311" s="307"/>
      <c r="HG311" s="307"/>
      <c r="HH311" s="307"/>
      <c r="HI311" s="307"/>
      <c r="HJ311" s="307"/>
      <c r="HK311" s="307"/>
      <c r="HL311" s="307"/>
      <c r="HM311" s="307"/>
      <c r="HN311" s="307"/>
      <c r="HO311" s="307"/>
      <c r="HP311" s="307"/>
      <c r="HQ311" s="307"/>
      <c r="HR311" s="307"/>
      <c r="HS311" s="307"/>
      <c r="HT311" s="307"/>
      <c r="HU311" s="307"/>
      <c r="HV311" s="307"/>
      <c r="HW311" s="307"/>
      <c r="HX311" s="307"/>
      <c r="HY311" s="307"/>
      <c r="HZ311" s="307"/>
      <c r="IA311" s="307"/>
      <c r="IB311" s="307"/>
      <c r="IC311" s="307"/>
      <c r="ID311" s="307"/>
      <c r="IE311" s="307"/>
      <c r="IF311" s="307"/>
      <c r="IG311" s="307"/>
      <c r="IH311" s="307"/>
      <c r="II311" s="307"/>
      <c r="IJ311" s="307"/>
      <c r="IK311" s="307"/>
      <c r="IL311" s="307"/>
      <c r="IM311" s="307"/>
      <c r="IN311" s="307"/>
      <c r="IO311" s="307"/>
      <c r="IP311" s="307"/>
      <c r="IQ311" s="307"/>
      <c r="IR311" s="307"/>
      <c r="IS311" s="307"/>
      <c r="IT311" s="307"/>
      <c r="IU311" s="307"/>
      <c r="IV311" s="307"/>
      <c r="IW311" s="307"/>
      <c r="IX311" s="307"/>
      <c r="IY311" s="307"/>
      <c r="IZ311" s="307"/>
      <c r="JA311" s="307"/>
      <c r="JB311" s="307"/>
      <c r="JC311" s="307"/>
      <c r="JD311" s="307"/>
      <c r="JE311" s="307"/>
      <c r="JF311" s="307"/>
      <c r="JG311" s="307"/>
      <c r="JH311" s="307"/>
      <c r="JI311" s="307"/>
      <c r="JJ311" s="307"/>
      <c r="JK311" s="307"/>
      <c r="JL311" s="307"/>
      <c r="JM311" s="307"/>
      <c r="JN311" s="307"/>
      <c r="JO311" s="307"/>
      <c r="JP311" s="307"/>
      <c r="JQ311" s="307"/>
      <c r="JR311" s="307"/>
      <c r="JS311" s="307"/>
      <c r="JT311" s="307"/>
      <c r="JU311" s="307"/>
      <c r="JV311" s="307"/>
      <c r="JW311" s="307"/>
      <c r="JX311" s="307"/>
      <c r="JY311" s="307"/>
      <c r="JZ311" s="307"/>
      <c r="KA311" s="307"/>
      <c r="KB311" s="307"/>
      <c r="KC311" s="307"/>
      <c r="KD311" s="307"/>
      <c r="KE311" s="307"/>
      <c r="KF311" s="307"/>
      <c r="KG311" s="307"/>
      <c r="KH311" s="307"/>
      <c r="KI311" s="307"/>
      <c r="KJ311" s="307"/>
      <c r="KK311" s="307"/>
      <c r="KL311" s="307"/>
      <c r="KM311" s="307"/>
      <c r="KN311" s="307"/>
      <c r="KO311" s="307"/>
      <c r="KP311" s="307"/>
      <c r="KQ311" s="307"/>
      <c r="KR311" s="307"/>
      <c r="KS311" s="307"/>
      <c r="KT311" s="307"/>
    </row>
    <row r="312" spans="14:306" s="56" customFormat="1" ht="15" customHeight="1">
      <c r="N312" s="395"/>
      <c r="O312" s="330"/>
      <c r="P312" s="330"/>
      <c r="Q312" s="341"/>
      <c r="R312" s="330"/>
      <c r="S312" s="341"/>
      <c r="T312" s="330"/>
      <c r="U312" s="341"/>
      <c r="V312" s="413"/>
      <c r="W312" s="342"/>
      <c r="X312" s="342"/>
      <c r="Y312" s="342"/>
      <c r="Z312" s="342"/>
      <c r="AA312" s="342"/>
      <c r="AB312" s="342"/>
      <c r="AC312" s="342"/>
      <c r="AD312" s="342"/>
      <c r="AE312" s="342"/>
      <c r="AG312" s="354">
        <v>14</v>
      </c>
      <c r="AH312" s="354"/>
      <c r="AI312" s="356" t="s">
        <v>192</v>
      </c>
      <c r="AJ312" s="356" t="s">
        <v>86</v>
      </c>
      <c r="AK312" s="359">
        <v>18</v>
      </c>
      <c r="AL312" s="356" t="s">
        <v>82</v>
      </c>
      <c r="AM312" s="356" t="s">
        <v>213</v>
      </c>
      <c r="AN312" s="356" t="s">
        <v>80</v>
      </c>
      <c r="AO312" s="359">
        <v>19</v>
      </c>
      <c r="AP312" s="356" t="s">
        <v>138</v>
      </c>
      <c r="AQ312" s="356" t="s">
        <v>164</v>
      </c>
      <c r="AR312" s="356" t="s">
        <v>126</v>
      </c>
      <c r="AS312" s="356" t="s">
        <v>93</v>
      </c>
      <c r="AT312" s="356" t="s">
        <v>686</v>
      </c>
      <c r="AU312" s="356"/>
      <c r="AV312" s="359">
        <v>16</v>
      </c>
      <c r="AW312" s="414" t="s">
        <v>140</v>
      </c>
      <c r="AX312" s="359">
        <v>14</v>
      </c>
      <c r="AY312" s="303">
        <f t="shared" si="125"/>
        <v>37</v>
      </c>
      <c r="AZ312" s="303">
        <f t="shared" si="126"/>
        <v>24</v>
      </c>
      <c r="BA312" s="303">
        <f t="shared" si="127"/>
        <v>19</v>
      </c>
      <c r="BB312" s="303">
        <f t="shared" si="128"/>
        <v>21</v>
      </c>
      <c r="BC312" s="303">
        <f t="shared" si="129"/>
        <v>50</v>
      </c>
      <c r="BD312" s="303">
        <f t="shared" si="130"/>
        <v>36</v>
      </c>
      <c r="BE312" s="303">
        <f t="shared" si="131"/>
        <v>20</v>
      </c>
      <c r="BF312" s="303">
        <f t="shared" si="132"/>
        <v>23</v>
      </c>
      <c r="BG312" s="303">
        <f t="shared" si="133"/>
        <v>24</v>
      </c>
      <c r="BH312" s="303"/>
      <c r="BI312" s="303">
        <f t="shared" si="134"/>
        <v>27</v>
      </c>
      <c r="BJ312" s="303">
        <f t="shared" si="135"/>
        <v>28</v>
      </c>
      <c r="BK312" s="303">
        <f t="shared" si="136"/>
        <v>89</v>
      </c>
      <c r="BL312" s="303">
        <f t="shared" si="137"/>
        <v>17</v>
      </c>
      <c r="BM312" s="303">
        <f t="shared" si="138"/>
        <v>25</v>
      </c>
      <c r="BN312" s="303">
        <f t="shared" si="139"/>
        <v>15</v>
      </c>
      <c r="CB312" s="307"/>
      <c r="CC312" s="307"/>
      <c r="CD312" s="307"/>
      <c r="CE312" s="307"/>
      <c r="CF312" s="307"/>
      <c r="CG312" s="307"/>
      <c r="CH312" s="307"/>
      <c r="CI312" s="307"/>
      <c r="CJ312" s="307"/>
      <c r="CK312" s="307"/>
      <c r="CL312" s="307"/>
      <c r="CM312" s="307"/>
      <c r="CN312" s="307"/>
      <c r="CO312" s="307"/>
      <c r="CP312" s="307"/>
      <c r="CQ312" s="307"/>
      <c r="CR312" s="307"/>
      <c r="CS312" s="307"/>
      <c r="CT312" s="307"/>
      <c r="CU312" s="307"/>
      <c r="CV312" s="307"/>
      <c r="CW312" s="307"/>
      <c r="CX312" s="307"/>
      <c r="CY312" s="307"/>
      <c r="CZ312" s="307"/>
      <c r="DA312" s="307"/>
      <c r="DB312" s="307"/>
      <c r="DC312" s="307"/>
      <c r="DD312" s="307"/>
      <c r="DE312" s="307"/>
      <c r="DF312" s="307"/>
      <c r="DG312" s="307"/>
      <c r="DH312" s="307"/>
      <c r="DI312" s="390"/>
      <c r="DJ312" s="390"/>
      <c r="DK312" s="307"/>
      <c r="DL312" s="307"/>
      <c r="DM312" s="307"/>
      <c r="DN312" s="307"/>
      <c r="DO312" s="307"/>
      <c r="DP312" s="307"/>
      <c r="DQ312" s="307"/>
      <c r="DR312" s="307"/>
      <c r="DS312" s="307"/>
      <c r="DT312" s="307"/>
      <c r="DU312" s="307"/>
      <c r="DV312" s="307"/>
      <c r="DW312" s="307"/>
      <c r="DX312" s="307"/>
      <c r="DY312" s="307"/>
      <c r="DZ312" s="307"/>
      <c r="EA312" s="307"/>
      <c r="EB312" s="307"/>
      <c r="EC312" s="307"/>
      <c r="ED312" s="307"/>
      <c r="EE312" s="307"/>
      <c r="EF312" s="307"/>
      <c r="EG312" s="307"/>
      <c r="EH312" s="307"/>
      <c r="EI312" s="307"/>
      <c r="EJ312" s="307"/>
      <c r="EK312" s="307"/>
      <c r="EL312" s="307"/>
      <c r="EM312" s="307"/>
      <c r="EN312" s="307"/>
      <c r="EO312" s="307"/>
      <c r="EP312" s="307"/>
      <c r="EQ312" s="307"/>
      <c r="ER312" s="307"/>
      <c r="ES312" s="307"/>
      <c r="ET312" s="307"/>
      <c r="EU312" s="390"/>
      <c r="EV312" s="390"/>
      <c r="EW312" s="307"/>
      <c r="EX312" s="307"/>
      <c r="EY312" s="307"/>
      <c r="EZ312" s="307"/>
      <c r="FA312" s="307"/>
      <c r="FB312" s="307"/>
      <c r="FC312" s="307"/>
      <c r="FD312" s="307"/>
      <c r="FE312" s="307"/>
      <c r="FF312" s="307"/>
      <c r="FG312" s="307"/>
      <c r="FH312" s="307"/>
      <c r="FI312" s="307"/>
      <c r="FJ312" s="307"/>
      <c r="FK312" s="307"/>
      <c r="FL312" s="307"/>
      <c r="FM312" s="307"/>
      <c r="FN312" s="307"/>
      <c r="FO312" s="307"/>
      <c r="FP312" s="307"/>
      <c r="FQ312" s="307"/>
      <c r="FR312" s="307"/>
      <c r="FS312" s="307"/>
      <c r="FT312" s="307"/>
      <c r="FU312" s="307"/>
      <c r="FV312" s="307"/>
      <c r="FW312" s="307"/>
      <c r="FX312" s="307"/>
      <c r="FY312" s="307"/>
      <c r="FZ312" s="307"/>
      <c r="GA312" s="307"/>
      <c r="GB312" s="307"/>
      <c r="GC312" s="307"/>
      <c r="GD312" s="307"/>
      <c r="GE312" s="307"/>
      <c r="GF312" s="307"/>
      <c r="GG312" s="307"/>
      <c r="GH312" s="307"/>
      <c r="GI312" s="307"/>
      <c r="GJ312" s="307"/>
      <c r="GK312" s="307"/>
      <c r="GL312" s="307"/>
      <c r="GM312" s="307"/>
      <c r="GN312" s="307"/>
      <c r="GO312" s="307"/>
      <c r="GP312" s="307"/>
      <c r="GQ312" s="307"/>
      <c r="GR312" s="307"/>
      <c r="GS312" s="307"/>
      <c r="GT312" s="307"/>
      <c r="GU312" s="307"/>
      <c r="GV312" s="307"/>
      <c r="GW312" s="307"/>
      <c r="GX312" s="307"/>
      <c r="GY312" s="307"/>
      <c r="GZ312" s="307"/>
      <c r="HA312" s="307"/>
      <c r="HB312" s="307"/>
      <c r="HC312" s="307"/>
      <c r="HD312" s="307"/>
      <c r="HE312" s="307"/>
      <c r="HF312" s="307"/>
      <c r="HG312" s="307"/>
      <c r="HH312" s="307"/>
      <c r="HI312" s="307"/>
      <c r="HJ312" s="307"/>
      <c r="HK312" s="307"/>
      <c r="HL312" s="307"/>
      <c r="HM312" s="307"/>
      <c r="HN312" s="307"/>
      <c r="HO312" s="307"/>
      <c r="HP312" s="307"/>
      <c r="HQ312" s="307"/>
      <c r="HR312" s="307"/>
      <c r="HS312" s="307"/>
      <c r="HT312" s="307"/>
      <c r="HU312" s="307"/>
      <c r="HV312" s="307"/>
      <c r="HW312" s="307"/>
      <c r="HX312" s="307"/>
      <c r="HY312" s="307"/>
      <c r="HZ312" s="307"/>
      <c r="IA312" s="307"/>
      <c r="IB312" s="307"/>
      <c r="IC312" s="307"/>
      <c r="ID312" s="307"/>
      <c r="IE312" s="307"/>
      <c r="IF312" s="307"/>
      <c r="IG312" s="307"/>
      <c r="IH312" s="307"/>
      <c r="II312" s="307"/>
      <c r="IJ312" s="307"/>
      <c r="IK312" s="307"/>
      <c r="IL312" s="307"/>
      <c r="IM312" s="307"/>
      <c r="IN312" s="307"/>
      <c r="IO312" s="307"/>
      <c r="IP312" s="307"/>
      <c r="IQ312" s="307"/>
      <c r="IR312" s="307"/>
      <c r="IS312" s="307"/>
      <c r="IT312" s="307"/>
      <c r="IU312" s="307"/>
      <c r="IV312" s="307"/>
      <c r="IW312" s="307"/>
      <c r="IX312" s="307"/>
      <c r="IY312" s="307"/>
      <c r="IZ312" s="307"/>
      <c r="JA312" s="307"/>
      <c r="JB312" s="307"/>
      <c r="JC312" s="307"/>
      <c r="JD312" s="307"/>
      <c r="JE312" s="307"/>
      <c r="JF312" s="307"/>
      <c r="JG312" s="307"/>
      <c r="JH312" s="307"/>
      <c r="JI312" s="307"/>
      <c r="JJ312" s="307"/>
      <c r="JK312" s="307"/>
      <c r="JL312" s="307"/>
      <c r="JM312" s="307"/>
      <c r="JN312" s="307"/>
      <c r="JO312" s="307"/>
      <c r="JP312" s="307"/>
      <c r="JQ312" s="307"/>
      <c r="JR312" s="307"/>
      <c r="JS312" s="307"/>
      <c r="JT312" s="307"/>
      <c r="JU312" s="307"/>
      <c r="JV312" s="307"/>
      <c r="JW312" s="307"/>
      <c r="JX312" s="307"/>
      <c r="JY312" s="307"/>
      <c r="JZ312" s="307"/>
      <c r="KA312" s="307"/>
      <c r="KB312" s="307"/>
      <c r="KC312" s="307"/>
      <c r="KD312" s="307"/>
      <c r="KE312" s="307"/>
      <c r="KF312" s="307"/>
      <c r="KG312" s="307"/>
      <c r="KH312" s="307"/>
      <c r="KI312" s="307"/>
      <c r="KJ312" s="307"/>
      <c r="KK312" s="307"/>
      <c r="KL312" s="307"/>
      <c r="KM312" s="307"/>
      <c r="KN312" s="307"/>
      <c r="KO312" s="307"/>
      <c r="KP312" s="307"/>
      <c r="KQ312" s="307"/>
      <c r="KR312" s="307"/>
      <c r="KS312" s="307"/>
      <c r="KT312" s="307"/>
    </row>
    <row r="313" spans="14:306" s="56" customFormat="1" ht="15" customHeight="1">
      <c r="N313" s="395"/>
      <c r="O313" s="330"/>
      <c r="P313" s="330"/>
      <c r="Q313" s="341"/>
      <c r="R313" s="341"/>
      <c r="S313" s="330"/>
      <c r="T313" s="330"/>
      <c r="U313" s="341"/>
      <c r="W313" s="342"/>
      <c r="X313" s="342"/>
      <c r="Y313" s="342"/>
      <c r="Z313" s="342"/>
      <c r="AA313" s="342"/>
      <c r="AB313" s="342"/>
      <c r="AC313" s="342"/>
      <c r="AD313" s="342"/>
      <c r="AE313" s="342"/>
      <c r="AG313" s="354">
        <v>15</v>
      </c>
      <c r="AH313" s="354"/>
      <c r="AI313" s="356" t="s">
        <v>228</v>
      </c>
      <c r="AJ313" s="356" t="s">
        <v>89</v>
      </c>
      <c r="AK313" s="359">
        <v>19</v>
      </c>
      <c r="AL313" s="359">
        <v>21</v>
      </c>
      <c r="AM313" s="356" t="s">
        <v>214</v>
      </c>
      <c r="AN313" s="356" t="s">
        <v>600</v>
      </c>
      <c r="AO313" s="359">
        <v>20</v>
      </c>
      <c r="AP313" s="356" t="s">
        <v>140</v>
      </c>
      <c r="AQ313" s="356" t="s">
        <v>89</v>
      </c>
      <c r="AR313" s="356" t="s">
        <v>162</v>
      </c>
      <c r="AS313" s="356" t="s">
        <v>96</v>
      </c>
      <c r="AT313" s="356" t="s">
        <v>229</v>
      </c>
      <c r="AU313" s="356"/>
      <c r="AV313" s="356" t="s">
        <v>79</v>
      </c>
      <c r="AW313" s="412">
        <v>25</v>
      </c>
      <c r="AX313" s="359">
        <v>15</v>
      </c>
      <c r="AY313" s="303">
        <f t="shared" si="125"/>
        <v>41</v>
      </c>
      <c r="AZ313" s="303">
        <f t="shared" si="126"/>
        <v>26</v>
      </c>
      <c r="BA313" s="303">
        <f t="shared" si="127"/>
        <v>20</v>
      </c>
      <c r="BB313" s="303">
        <f t="shared" si="128"/>
        <v>22</v>
      </c>
      <c r="BC313" s="303">
        <f t="shared" si="129"/>
        <v>53</v>
      </c>
      <c r="BD313" s="303">
        <f t="shared" si="130"/>
        <v>38</v>
      </c>
      <c r="BE313" s="303">
        <f t="shared" si="131"/>
        <v>21</v>
      </c>
      <c r="BF313" s="303">
        <f t="shared" si="132"/>
        <v>25</v>
      </c>
      <c r="BG313" s="303">
        <f t="shared" si="133"/>
        <v>26</v>
      </c>
      <c r="BH313" s="303"/>
      <c r="BI313" s="303">
        <f t="shared" si="134"/>
        <v>29</v>
      </c>
      <c r="BJ313" s="303">
        <f t="shared" si="135"/>
        <v>30</v>
      </c>
      <c r="BK313" s="303">
        <f t="shared" si="136"/>
        <v>96</v>
      </c>
      <c r="BL313" s="303">
        <f t="shared" si="137"/>
        <v>19</v>
      </c>
      <c r="BM313" s="303">
        <f t="shared" si="138"/>
        <v>26</v>
      </c>
      <c r="BN313" s="303" t="str">
        <f t="shared" si="139"/>
        <v>-</v>
      </c>
      <c r="CB313" s="307"/>
      <c r="CC313" s="307"/>
      <c r="CD313" s="307"/>
      <c r="CE313" s="307"/>
      <c r="CF313" s="307"/>
      <c r="CG313" s="307"/>
      <c r="CH313" s="307"/>
      <c r="CI313" s="307"/>
      <c r="CJ313" s="307"/>
      <c r="CK313" s="307"/>
      <c r="CL313" s="307"/>
      <c r="CM313" s="307"/>
      <c r="CN313" s="307"/>
      <c r="CO313" s="307"/>
      <c r="CP313" s="307"/>
      <c r="CQ313" s="307"/>
      <c r="CR313" s="307"/>
      <c r="CS313" s="307"/>
      <c r="CT313" s="307"/>
      <c r="CU313" s="307"/>
      <c r="CV313" s="307"/>
      <c r="CW313" s="307"/>
      <c r="CX313" s="307"/>
      <c r="CY313" s="307"/>
      <c r="CZ313" s="307"/>
      <c r="DA313" s="307"/>
      <c r="DB313" s="307"/>
      <c r="DC313" s="307"/>
      <c r="DD313" s="307"/>
      <c r="DE313" s="307"/>
      <c r="DF313" s="307"/>
      <c r="DG313" s="307"/>
      <c r="DH313" s="307"/>
      <c r="DI313" s="390"/>
      <c r="DJ313" s="390"/>
      <c r="DK313" s="307"/>
      <c r="DL313" s="307"/>
      <c r="DM313" s="307"/>
      <c r="DN313" s="307"/>
      <c r="DO313" s="307"/>
      <c r="DP313" s="307"/>
      <c r="DQ313" s="307"/>
      <c r="DR313" s="307"/>
      <c r="DS313" s="307"/>
      <c r="DT313" s="307"/>
      <c r="DU313" s="307"/>
      <c r="DV313" s="307"/>
      <c r="DW313" s="307"/>
      <c r="DX313" s="307"/>
      <c r="DY313" s="307"/>
      <c r="DZ313" s="307"/>
      <c r="EA313" s="307"/>
      <c r="EB313" s="307"/>
      <c r="EC313" s="307"/>
      <c r="ED313" s="307"/>
      <c r="EE313" s="307"/>
      <c r="EF313" s="307"/>
      <c r="EG313" s="307"/>
      <c r="EH313" s="307"/>
      <c r="EI313" s="307"/>
      <c r="EJ313" s="307"/>
      <c r="EK313" s="307"/>
      <c r="EL313" s="307"/>
      <c r="EM313" s="307"/>
      <c r="EN313" s="307"/>
      <c r="EO313" s="307"/>
      <c r="EP313" s="307"/>
      <c r="EQ313" s="307"/>
      <c r="ER313" s="307"/>
      <c r="ES313" s="307"/>
      <c r="ET313" s="307"/>
      <c r="EU313" s="390"/>
      <c r="EV313" s="390"/>
      <c r="EW313" s="307"/>
      <c r="EX313" s="307"/>
      <c r="EY313" s="307"/>
      <c r="EZ313" s="307"/>
      <c r="FA313" s="307"/>
      <c r="FB313" s="307"/>
      <c r="FC313" s="307"/>
      <c r="FD313" s="307"/>
      <c r="FE313" s="307"/>
      <c r="FF313" s="307"/>
      <c r="FG313" s="307"/>
      <c r="FH313" s="307"/>
      <c r="FI313" s="307"/>
      <c r="FJ313" s="307"/>
      <c r="FK313" s="307"/>
      <c r="FL313" s="307"/>
      <c r="FM313" s="307"/>
      <c r="FN313" s="307"/>
      <c r="FO313" s="307"/>
      <c r="FP313" s="307"/>
      <c r="FQ313" s="307"/>
      <c r="FR313" s="307"/>
      <c r="FS313" s="307"/>
      <c r="FT313" s="307"/>
      <c r="FU313" s="307"/>
      <c r="FV313" s="307"/>
      <c r="FW313" s="307"/>
      <c r="FX313" s="307"/>
      <c r="FY313" s="307"/>
      <c r="FZ313" s="307"/>
      <c r="GA313" s="307"/>
      <c r="GB313" s="307"/>
      <c r="GC313" s="307"/>
      <c r="GD313" s="307"/>
      <c r="GE313" s="307"/>
      <c r="GF313" s="307"/>
      <c r="GG313" s="307"/>
      <c r="GH313" s="307"/>
      <c r="GI313" s="307"/>
      <c r="GJ313" s="307"/>
      <c r="GK313" s="307"/>
      <c r="GL313" s="307"/>
      <c r="GM313" s="307"/>
      <c r="GN313" s="307"/>
      <c r="GO313" s="307"/>
      <c r="GP313" s="307"/>
      <c r="GQ313" s="307"/>
      <c r="GR313" s="307"/>
      <c r="GS313" s="307"/>
      <c r="GT313" s="307"/>
      <c r="GU313" s="307"/>
      <c r="GV313" s="307"/>
      <c r="GW313" s="307"/>
      <c r="GX313" s="307"/>
      <c r="GY313" s="307"/>
      <c r="GZ313" s="307"/>
      <c r="HA313" s="307"/>
      <c r="HB313" s="307"/>
      <c r="HC313" s="307"/>
      <c r="HD313" s="307"/>
      <c r="HE313" s="307"/>
      <c r="HF313" s="307"/>
      <c r="HG313" s="307"/>
      <c r="HH313" s="307"/>
      <c r="HI313" s="307"/>
      <c r="HJ313" s="307"/>
      <c r="HK313" s="307"/>
      <c r="HL313" s="307"/>
      <c r="HM313" s="307"/>
      <c r="HN313" s="307"/>
      <c r="HO313" s="307"/>
      <c r="HP313" s="307"/>
      <c r="HQ313" s="307"/>
      <c r="HR313" s="307"/>
      <c r="HS313" s="307"/>
      <c r="HT313" s="307"/>
      <c r="HU313" s="307"/>
      <c r="HV313" s="307"/>
      <c r="HW313" s="307"/>
      <c r="HX313" s="307"/>
      <c r="HY313" s="307"/>
      <c r="HZ313" s="307"/>
      <c r="IA313" s="307"/>
      <c r="IB313" s="307"/>
      <c r="IC313" s="307"/>
      <c r="ID313" s="307"/>
      <c r="IE313" s="307"/>
      <c r="IF313" s="307"/>
      <c r="IG313" s="307"/>
      <c r="IH313" s="307"/>
      <c r="II313" s="307"/>
      <c r="IJ313" s="307"/>
      <c r="IK313" s="307"/>
      <c r="IL313" s="307"/>
      <c r="IM313" s="307"/>
      <c r="IN313" s="307"/>
      <c r="IO313" s="307"/>
      <c r="IP313" s="307"/>
      <c r="IQ313" s="307"/>
      <c r="IR313" s="307"/>
      <c r="IS313" s="307"/>
      <c r="IT313" s="307"/>
      <c r="IU313" s="307"/>
      <c r="IV313" s="307"/>
      <c r="IW313" s="307"/>
      <c r="IX313" s="307"/>
      <c r="IY313" s="307"/>
      <c r="IZ313" s="307"/>
      <c r="JA313" s="307"/>
      <c r="JB313" s="307"/>
      <c r="JC313" s="307"/>
      <c r="JD313" s="307"/>
      <c r="JE313" s="307"/>
      <c r="JF313" s="307"/>
      <c r="JG313" s="307"/>
      <c r="JH313" s="307"/>
      <c r="JI313" s="307"/>
      <c r="JJ313" s="307"/>
      <c r="JK313" s="307"/>
      <c r="JL313" s="307"/>
      <c r="JM313" s="307"/>
      <c r="JN313" s="307"/>
      <c r="JO313" s="307"/>
      <c r="JP313" s="307"/>
      <c r="JQ313" s="307"/>
      <c r="JR313" s="307"/>
      <c r="JS313" s="307"/>
      <c r="JT313" s="307"/>
      <c r="JU313" s="307"/>
      <c r="JV313" s="307"/>
      <c r="JW313" s="307"/>
      <c r="JX313" s="307"/>
      <c r="JY313" s="307"/>
      <c r="JZ313" s="307"/>
      <c r="KA313" s="307"/>
      <c r="KB313" s="307"/>
      <c r="KC313" s="307"/>
      <c r="KD313" s="307"/>
      <c r="KE313" s="307"/>
      <c r="KF313" s="307"/>
      <c r="KG313" s="307"/>
      <c r="KH313" s="307"/>
      <c r="KI313" s="307"/>
      <c r="KJ313" s="307"/>
      <c r="KK313" s="307"/>
      <c r="KL313" s="307"/>
      <c r="KM313" s="307"/>
      <c r="KN313" s="307"/>
      <c r="KO313" s="307"/>
      <c r="KP313" s="307"/>
      <c r="KQ313" s="307"/>
      <c r="KR313" s="307"/>
      <c r="KS313" s="307"/>
      <c r="KT313" s="307"/>
    </row>
    <row r="314" spans="14:306" s="56" customFormat="1" ht="15" customHeight="1">
      <c r="N314" s="395"/>
      <c r="O314" s="330"/>
      <c r="P314" s="330"/>
      <c r="Q314" s="330"/>
      <c r="R314" s="330"/>
      <c r="S314" s="330"/>
      <c r="T314" s="330"/>
      <c r="U314" s="341"/>
      <c r="W314" s="342"/>
      <c r="X314" s="342"/>
      <c r="Y314" s="342"/>
      <c r="Z314" s="342"/>
      <c r="AA314" s="342"/>
      <c r="AB314" s="342"/>
      <c r="AC314" s="342"/>
      <c r="AD314" s="342"/>
      <c r="AE314" s="342"/>
      <c r="AG314" s="354">
        <v>16</v>
      </c>
      <c r="AH314" s="354"/>
      <c r="AI314" s="356" t="s">
        <v>282</v>
      </c>
      <c r="AJ314" s="356" t="s">
        <v>74</v>
      </c>
      <c r="AK314" s="356" t="s">
        <v>81</v>
      </c>
      <c r="AL314" s="356" t="s">
        <v>164</v>
      </c>
      <c r="AM314" s="356" t="s">
        <v>310</v>
      </c>
      <c r="AN314" s="356" t="s">
        <v>635</v>
      </c>
      <c r="AO314" s="359">
        <v>21</v>
      </c>
      <c r="AP314" s="359">
        <v>25</v>
      </c>
      <c r="AQ314" s="359">
        <v>26</v>
      </c>
      <c r="AR314" s="356" t="s">
        <v>158</v>
      </c>
      <c r="AS314" s="356" t="s">
        <v>99</v>
      </c>
      <c r="AT314" s="356" t="s">
        <v>602</v>
      </c>
      <c r="AU314" s="356"/>
      <c r="AV314" s="359">
        <v>19</v>
      </c>
      <c r="AW314" s="412">
        <v>26</v>
      </c>
      <c r="AX314" s="356" t="s">
        <v>0</v>
      </c>
      <c r="AY314" s="303">
        <f t="shared" si="125"/>
        <v>45</v>
      </c>
      <c r="AZ314" s="303">
        <f t="shared" si="126"/>
        <v>29</v>
      </c>
      <c r="BA314" s="303">
        <f t="shared" si="127"/>
        <v>22</v>
      </c>
      <c r="BB314" s="303">
        <f t="shared" si="128"/>
        <v>24</v>
      </c>
      <c r="BC314" s="303">
        <f t="shared" si="129"/>
        <v>59</v>
      </c>
      <c r="BD314" s="303">
        <f t="shared" si="130"/>
        <v>40</v>
      </c>
      <c r="BE314" s="303">
        <f t="shared" si="131"/>
        <v>22</v>
      </c>
      <c r="BF314" s="303">
        <f t="shared" si="132"/>
        <v>26</v>
      </c>
      <c r="BG314" s="303">
        <f t="shared" si="133"/>
        <v>27</v>
      </c>
      <c r="BH314" s="303"/>
      <c r="BI314" s="303">
        <f t="shared" si="134"/>
        <v>32</v>
      </c>
      <c r="BJ314" s="303">
        <f t="shared" si="135"/>
        <v>32</v>
      </c>
      <c r="BK314" s="303">
        <f t="shared" si="136"/>
        <v>103</v>
      </c>
      <c r="BL314" s="303">
        <f t="shared" si="137"/>
        <v>20</v>
      </c>
      <c r="BM314" s="303">
        <f t="shared" si="138"/>
        <v>27</v>
      </c>
      <c r="BN314" s="303">
        <f t="shared" si="139"/>
        <v>16</v>
      </c>
      <c r="CB314" s="307"/>
      <c r="CC314" s="307"/>
      <c r="CD314" s="307"/>
      <c r="CE314" s="307"/>
      <c r="CF314" s="307"/>
      <c r="CG314" s="307"/>
      <c r="CH314" s="307"/>
      <c r="CI314" s="307"/>
      <c r="CJ314" s="307"/>
      <c r="CK314" s="307"/>
      <c r="CL314" s="307"/>
      <c r="CM314" s="307"/>
      <c r="CN314" s="307"/>
      <c r="CO314" s="307"/>
      <c r="CP314" s="307"/>
      <c r="CQ314" s="307"/>
      <c r="CR314" s="307"/>
      <c r="CS314" s="307"/>
      <c r="CT314" s="307"/>
      <c r="CU314" s="307"/>
      <c r="CV314" s="307"/>
      <c r="CW314" s="307"/>
      <c r="CX314" s="307"/>
      <c r="CY314" s="307"/>
      <c r="CZ314" s="307"/>
      <c r="DA314" s="307"/>
      <c r="DB314" s="307"/>
      <c r="DC314" s="307"/>
      <c r="DD314" s="307"/>
      <c r="DE314" s="307"/>
      <c r="DF314" s="307"/>
      <c r="DG314" s="307"/>
      <c r="DH314" s="307"/>
      <c r="DI314" s="390"/>
      <c r="DJ314" s="390"/>
      <c r="DK314" s="307"/>
      <c r="DL314" s="307"/>
      <c r="DM314" s="307"/>
      <c r="DN314" s="307"/>
      <c r="DO314" s="307"/>
      <c r="DP314" s="307"/>
      <c r="DQ314" s="307"/>
      <c r="DR314" s="307"/>
      <c r="DS314" s="307"/>
      <c r="DT314" s="307"/>
      <c r="DU314" s="307"/>
      <c r="DV314" s="307"/>
      <c r="DW314" s="307"/>
      <c r="DX314" s="307"/>
      <c r="DY314" s="307"/>
      <c r="DZ314" s="307"/>
      <c r="EA314" s="307"/>
      <c r="EB314" s="307"/>
      <c r="EC314" s="307"/>
      <c r="ED314" s="307"/>
      <c r="EE314" s="307"/>
      <c r="EF314" s="307"/>
      <c r="EG314" s="307"/>
      <c r="EH314" s="307"/>
      <c r="EI314" s="307"/>
      <c r="EJ314" s="307"/>
      <c r="EK314" s="307"/>
      <c r="EL314" s="307"/>
      <c r="EM314" s="307"/>
      <c r="EN314" s="307"/>
      <c r="EO314" s="307"/>
      <c r="EP314" s="307"/>
      <c r="EQ314" s="307"/>
      <c r="ER314" s="307"/>
      <c r="ES314" s="307"/>
      <c r="ET314" s="307"/>
      <c r="EU314" s="390"/>
      <c r="EV314" s="390"/>
      <c r="EW314" s="307"/>
      <c r="EX314" s="307"/>
      <c r="EY314" s="307"/>
      <c r="EZ314" s="307"/>
      <c r="FA314" s="307"/>
      <c r="FB314" s="307"/>
      <c r="FC314" s="307"/>
      <c r="FD314" s="307"/>
      <c r="FE314" s="307"/>
      <c r="FF314" s="307"/>
      <c r="FG314" s="307"/>
      <c r="FH314" s="307"/>
      <c r="FI314" s="307"/>
      <c r="FJ314" s="307"/>
      <c r="FK314" s="307"/>
      <c r="FL314" s="307"/>
      <c r="FM314" s="307"/>
      <c r="FN314" s="307"/>
      <c r="FO314" s="307"/>
      <c r="FP314" s="307"/>
      <c r="FQ314" s="307"/>
      <c r="FR314" s="307"/>
      <c r="FS314" s="307"/>
      <c r="FT314" s="307"/>
      <c r="FU314" s="307"/>
      <c r="FV314" s="307"/>
      <c r="FW314" s="307"/>
      <c r="FX314" s="307"/>
      <c r="FY314" s="307"/>
      <c r="FZ314" s="307"/>
      <c r="GA314" s="307"/>
      <c r="GB314" s="307"/>
      <c r="GC314" s="307"/>
      <c r="GD314" s="307"/>
      <c r="GE314" s="307"/>
      <c r="GF314" s="307"/>
      <c r="GG314" s="307"/>
      <c r="GH314" s="307"/>
      <c r="GI314" s="307"/>
      <c r="GJ314" s="307"/>
      <c r="GK314" s="307"/>
      <c r="GL314" s="307"/>
      <c r="GM314" s="307"/>
      <c r="GN314" s="307"/>
      <c r="GO314" s="307"/>
      <c r="GP314" s="307"/>
      <c r="GQ314" s="307"/>
      <c r="GR314" s="307"/>
      <c r="GS314" s="307"/>
      <c r="GT314" s="307"/>
      <c r="GU314" s="307"/>
      <c r="GV314" s="307"/>
      <c r="GW314" s="307"/>
      <c r="GX314" s="307"/>
      <c r="GY314" s="307"/>
      <c r="GZ314" s="307"/>
      <c r="HA314" s="307"/>
      <c r="HB314" s="307"/>
      <c r="HC314" s="307"/>
      <c r="HD314" s="307"/>
      <c r="HE314" s="307"/>
      <c r="HF314" s="307"/>
      <c r="HG314" s="307"/>
      <c r="HH314" s="307"/>
      <c r="HI314" s="307"/>
      <c r="HJ314" s="307"/>
      <c r="HK314" s="307"/>
      <c r="HL314" s="307"/>
      <c r="HM314" s="307"/>
      <c r="HN314" s="307"/>
      <c r="HO314" s="307"/>
      <c r="HP314" s="307"/>
      <c r="HQ314" s="307"/>
      <c r="HR314" s="307"/>
      <c r="HS314" s="307"/>
      <c r="HT314" s="307"/>
      <c r="HU314" s="307"/>
      <c r="HV314" s="307"/>
      <c r="HW314" s="307"/>
      <c r="HX314" s="307"/>
      <c r="HY314" s="307"/>
      <c r="HZ314" s="307"/>
      <c r="IA314" s="307"/>
      <c r="IB314" s="307"/>
      <c r="IC314" s="307"/>
      <c r="ID314" s="307"/>
      <c r="IE314" s="307"/>
      <c r="IF314" s="307"/>
      <c r="IG314" s="307"/>
      <c r="IH314" s="307"/>
      <c r="II314" s="307"/>
      <c r="IJ314" s="307"/>
      <c r="IK314" s="307"/>
      <c r="IL314" s="307"/>
      <c r="IM314" s="307"/>
      <c r="IN314" s="307"/>
      <c r="IO314" s="307"/>
      <c r="IP314" s="307"/>
      <c r="IQ314" s="307"/>
      <c r="IR314" s="307"/>
      <c r="IS314" s="307"/>
      <c r="IT314" s="307"/>
      <c r="IU314" s="307"/>
      <c r="IV314" s="307"/>
      <c r="IW314" s="307"/>
      <c r="IX314" s="307"/>
      <c r="IY314" s="307"/>
      <c r="IZ314" s="307"/>
      <c r="JA314" s="307"/>
      <c r="JB314" s="307"/>
      <c r="JC314" s="307"/>
      <c r="JD314" s="307"/>
      <c r="JE314" s="307"/>
      <c r="JF314" s="307"/>
      <c r="JG314" s="307"/>
      <c r="JH314" s="307"/>
      <c r="JI314" s="307"/>
      <c r="JJ314" s="307"/>
      <c r="JK314" s="307"/>
      <c r="JL314" s="307"/>
      <c r="JM314" s="307"/>
      <c r="JN314" s="307"/>
      <c r="JO314" s="307"/>
      <c r="JP314" s="307"/>
      <c r="JQ314" s="307"/>
      <c r="JR314" s="307"/>
      <c r="JS314" s="307"/>
      <c r="JT314" s="307"/>
      <c r="JU314" s="307"/>
      <c r="JV314" s="307"/>
      <c r="JW314" s="307"/>
      <c r="JX314" s="307"/>
      <c r="JY314" s="307"/>
      <c r="JZ314" s="307"/>
      <c r="KA314" s="307"/>
      <c r="KB314" s="307"/>
      <c r="KC314" s="307"/>
      <c r="KD314" s="307"/>
      <c r="KE314" s="307"/>
      <c r="KF314" s="307"/>
      <c r="KG314" s="307"/>
      <c r="KH314" s="307"/>
      <c r="KI314" s="307"/>
      <c r="KJ314" s="307"/>
      <c r="KK314" s="307"/>
      <c r="KL314" s="307"/>
      <c r="KM314" s="307"/>
      <c r="KN314" s="307"/>
      <c r="KO314" s="307"/>
      <c r="KP314" s="307"/>
      <c r="KQ314" s="307"/>
      <c r="KR314" s="307"/>
      <c r="KS314" s="307"/>
      <c r="KT314" s="307"/>
    </row>
    <row r="315" spans="14:306" s="56" customFormat="1" ht="15" customHeight="1">
      <c r="N315" s="395"/>
      <c r="O315" s="330"/>
      <c r="P315" s="330"/>
      <c r="Q315" s="341"/>
      <c r="R315" s="341"/>
      <c r="S315" s="330"/>
      <c r="T315" s="330"/>
      <c r="U315" s="341"/>
      <c r="W315" s="342"/>
      <c r="X315" s="342"/>
      <c r="Y315" s="342"/>
      <c r="Z315" s="342"/>
      <c r="AA315" s="342"/>
      <c r="AB315" s="342"/>
      <c r="AC315" s="342"/>
      <c r="AD315" s="342"/>
      <c r="AE315" s="342"/>
      <c r="AG315" s="354">
        <v>17</v>
      </c>
      <c r="AH315" s="354"/>
      <c r="AI315" s="356" t="s">
        <v>266</v>
      </c>
      <c r="AJ315" s="356" t="s">
        <v>165</v>
      </c>
      <c r="AK315" s="359">
        <v>22</v>
      </c>
      <c r="AL315" s="356" t="s">
        <v>89</v>
      </c>
      <c r="AM315" s="356" t="s">
        <v>687</v>
      </c>
      <c r="AN315" s="356" t="s">
        <v>87</v>
      </c>
      <c r="AO315" s="359">
        <v>22</v>
      </c>
      <c r="AP315" s="356" t="s">
        <v>93</v>
      </c>
      <c r="AQ315" s="356" t="s">
        <v>162</v>
      </c>
      <c r="AR315" s="356" t="s">
        <v>102</v>
      </c>
      <c r="AS315" s="356" t="s">
        <v>102</v>
      </c>
      <c r="AT315" s="356" t="s">
        <v>688</v>
      </c>
      <c r="AU315" s="356"/>
      <c r="AV315" s="359">
        <v>20</v>
      </c>
      <c r="AW315" s="412">
        <v>27</v>
      </c>
      <c r="AX315" s="359">
        <v>16</v>
      </c>
      <c r="AY315" s="303">
        <f t="shared" si="125"/>
        <v>49</v>
      </c>
      <c r="AZ315" s="303">
        <f t="shared" si="126"/>
        <v>31</v>
      </c>
      <c r="BA315" s="303">
        <f t="shared" si="127"/>
        <v>23</v>
      </c>
      <c r="BB315" s="303">
        <f t="shared" si="128"/>
        <v>26</v>
      </c>
      <c r="BC315" s="303">
        <f t="shared" si="129"/>
        <v>63</v>
      </c>
      <c r="BD315" s="303">
        <f t="shared" si="130"/>
        <v>43</v>
      </c>
      <c r="BE315" s="303">
        <f t="shared" si="131"/>
        <v>23</v>
      </c>
      <c r="BF315" s="303">
        <f t="shared" si="132"/>
        <v>28</v>
      </c>
      <c r="BG315" s="303">
        <f t="shared" si="133"/>
        <v>29</v>
      </c>
      <c r="BH315" s="303"/>
      <c r="BI315" s="303">
        <f t="shared" si="134"/>
        <v>34</v>
      </c>
      <c r="BJ315" s="303">
        <f t="shared" si="135"/>
        <v>34</v>
      </c>
      <c r="BK315" s="303">
        <f t="shared" si="136"/>
        <v>109</v>
      </c>
      <c r="BL315" s="303">
        <f t="shared" si="137"/>
        <v>21</v>
      </c>
      <c r="BM315" s="303">
        <f t="shared" si="138"/>
        <v>28</v>
      </c>
      <c r="BN315" s="303">
        <f t="shared" si="139"/>
        <v>17</v>
      </c>
      <c r="CB315" s="307"/>
      <c r="CC315" s="307"/>
      <c r="CD315" s="307"/>
      <c r="CE315" s="307"/>
      <c r="CF315" s="307"/>
      <c r="CG315" s="307"/>
      <c r="CH315" s="307"/>
      <c r="CI315" s="307"/>
      <c r="CJ315" s="307"/>
      <c r="CK315" s="307"/>
      <c r="CL315" s="307"/>
      <c r="CM315" s="307"/>
      <c r="CN315" s="307"/>
      <c r="CO315" s="307"/>
      <c r="CP315" s="307"/>
      <c r="CQ315" s="307"/>
      <c r="CR315" s="307"/>
      <c r="CS315" s="307"/>
      <c r="CT315" s="307"/>
      <c r="CU315" s="307"/>
      <c r="CV315" s="307"/>
      <c r="CW315" s="307"/>
      <c r="CX315" s="307"/>
      <c r="CY315" s="307"/>
      <c r="CZ315" s="307"/>
      <c r="DA315" s="307"/>
      <c r="DB315" s="307"/>
      <c r="DC315" s="307"/>
      <c r="DD315" s="307"/>
      <c r="DE315" s="307"/>
      <c r="DF315" s="307"/>
      <c r="DG315" s="307"/>
      <c r="DH315" s="307"/>
      <c r="DI315" s="390"/>
      <c r="DJ315" s="390"/>
      <c r="DK315" s="307"/>
      <c r="DL315" s="307"/>
      <c r="DM315" s="307"/>
      <c r="DN315" s="307"/>
      <c r="DO315" s="307"/>
      <c r="DP315" s="307"/>
      <c r="DQ315" s="307"/>
      <c r="DR315" s="307"/>
      <c r="DS315" s="307"/>
      <c r="DT315" s="307"/>
      <c r="DU315" s="307"/>
      <c r="DV315" s="307"/>
      <c r="DW315" s="307"/>
      <c r="DX315" s="307"/>
      <c r="DY315" s="307"/>
      <c r="DZ315" s="307"/>
      <c r="EA315" s="307"/>
      <c r="EB315" s="307"/>
      <c r="EC315" s="307"/>
      <c r="ED315" s="307"/>
      <c r="EE315" s="307"/>
      <c r="EF315" s="307"/>
      <c r="EG315" s="307"/>
      <c r="EH315" s="307"/>
      <c r="EI315" s="307"/>
      <c r="EJ315" s="307"/>
      <c r="EK315" s="307"/>
      <c r="EL315" s="307"/>
      <c r="EM315" s="307"/>
      <c r="EN315" s="307"/>
      <c r="EO315" s="307"/>
      <c r="EP315" s="307"/>
      <c r="EQ315" s="307"/>
      <c r="ER315" s="307"/>
      <c r="ES315" s="307"/>
      <c r="ET315" s="307"/>
      <c r="EU315" s="390"/>
      <c r="EV315" s="390"/>
      <c r="EW315" s="307"/>
      <c r="EX315" s="307"/>
      <c r="EY315" s="307"/>
      <c r="EZ315" s="307"/>
      <c r="FA315" s="307"/>
      <c r="FB315" s="307"/>
      <c r="FC315" s="307"/>
      <c r="FD315" s="307"/>
      <c r="FE315" s="307"/>
      <c r="FF315" s="307"/>
      <c r="FG315" s="307"/>
      <c r="FH315" s="307"/>
      <c r="FI315" s="307"/>
      <c r="FJ315" s="307"/>
      <c r="FK315" s="307"/>
      <c r="FL315" s="307"/>
      <c r="FM315" s="307"/>
      <c r="FN315" s="307"/>
      <c r="FO315" s="307"/>
      <c r="FP315" s="307"/>
      <c r="FQ315" s="307"/>
      <c r="FR315" s="307"/>
      <c r="FS315" s="307"/>
      <c r="FT315" s="307"/>
      <c r="FU315" s="307"/>
      <c r="FV315" s="307"/>
      <c r="FW315" s="307"/>
      <c r="FX315" s="307"/>
      <c r="FY315" s="307"/>
      <c r="FZ315" s="307"/>
      <c r="GA315" s="307"/>
      <c r="GB315" s="307"/>
      <c r="GC315" s="307"/>
      <c r="GD315" s="307"/>
      <c r="GE315" s="307"/>
      <c r="GF315" s="307"/>
      <c r="GG315" s="307"/>
      <c r="GH315" s="307"/>
      <c r="GI315" s="307"/>
      <c r="GJ315" s="307"/>
      <c r="GK315" s="307"/>
      <c r="GL315" s="307"/>
      <c r="GM315" s="307"/>
      <c r="GN315" s="307"/>
      <c r="GO315" s="307"/>
      <c r="GP315" s="307"/>
      <c r="GQ315" s="307"/>
      <c r="GR315" s="307"/>
      <c r="GS315" s="307"/>
      <c r="GT315" s="307"/>
      <c r="GU315" s="307"/>
      <c r="GV315" s="307"/>
      <c r="GW315" s="307"/>
      <c r="GX315" s="307"/>
      <c r="GY315" s="307"/>
      <c r="GZ315" s="307"/>
      <c r="HA315" s="307"/>
      <c r="HB315" s="307"/>
      <c r="HC315" s="307"/>
      <c r="HD315" s="307"/>
      <c r="HE315" s="307"/>
      <c r="HF315" s="307"/>
      <c r="HG315" s="307"/>
      <c r="HH315" s="307"/>
      <c r="HI315" s="307"/>
      <c r="HJ315" s="307"/>
      <c r="HK315" s="307"/>
      <c r="HL315" s="307"/>
      <c r="HM315" s="307"/>
      <c r="HN315" s="307"/>
      <c r="HO315" s="307"/>
      <c r="HP315" s="307"/>
      <c r="HQ315" s="307"/>
      <c r="HR315" s="307"/>
      <c r="HS315" s="307"/>
      <c r="HT315" s="307"/>
      <c r="HU315" s="307"/>
      <c r="HV315" s="307"/>
      <c r="HW315" s="307"/>
      <c r="HX315" s="307"/>
      <c r="HY315" s="307"/>
      <c r="HZ315" s="307"/>
      <c r="IA315" s="307"/>
      <c r="IB315" s="307"/>
      <c r="IC315" s="307"/>
      <c r="ID315" s="307"/>
      <c r="IE315" s="307"/>
      <c r="IF315" s="307"/>
      <c r="IG315" s="307"/>
      <c r="IH315" s="307"/>
      <c r="II315" s="307"/>
      <c r="IJ315" s="307"/>
      <c r="IK315" s="307"/>
      <c r="IL315" s="307"/>
      <c r="IM315" s="307"/>
      <c r="IN315" s="307"/>
      <c r="IO315" s="307"/>
      <c r="IP315" s="307"/>
      <c r="IQ315" s="307"/>
      <c r="IR315" s="307"/>
      <c r="IS315" s="307"/>
      <c r="IT315" s="307"/>
      <c r="IU315" s="307"/>
      <c r="IV315" s="307"/>
      <c r="IW315" s="307"/>
      <c r="IX315" s="307"/>
      <c r="IY315" s="307"/>
      <c r="IZ315" s="307"/>
      <c r="JA315" s="307"/>
      <c r="JB315" s="307"/>
      <c r="JC315" s="307"/>
      <c r="JD315" s="307"/>
      <c r="JE315" s="307"/>
      <c r="JF315" s="307"/>
      <c r="JG315" s="307"/>
      <c r="JH315" s="307"/>
      <c r="JI315" s="307"/>
      <c r="JJ315" s="307"/>
      <c r="JK315" s="307"/>
      <c r="JL315" s="307"/>
      <c r="JM315" s="307"/>
      <c r="JN315" s="307"/>
      <c r="JO315" s="307"/>
      <c r="JP315" s="307"/>
      <c r="JQ315" s="307"/>
      <c r="JR315" s="307"/>
      <c r="JS315" s="307"/>
      <c r="JT315" s="307"/>
      <c r="JU315" s="307"/>
      <c r="JV315" s="307"/>
      <c r="JW315" s="307"/>
      <c r="JX315" s="307"/>
      <c r="JY315" s="307"/>
      <c r="JZ315" s="307"/>
      <c r="KA315" s="307"/>
      <c r="KB315" s="307"/>
      <c r="KC315" s="307"/>
      <c r="KD315" s="307"/>
      <c r="KE315" s="307"/>
      <c r="KF315" s="307"/>
      <c r="KG315" s="307"/>
      <c r="KH315" s="307"/>
      <c r="KI315" s="307"/>
      <c r="KJ315" s="307"/>
      <c r="KK315" s="307"/>
      <c r="KL315" s="307"/>
      <c r="KM315" s="307"/>
      <c r="KN315" s="307"/>
      <c r="KO315" s="307"/>
      <c r="KP315" s="307"/>
      <c r="KQ315" s="307"/>
      <c r="KR315" s="307"/>
      <c r="KS315" s="307"/>
      <c r="KT315" s="307"/>
    </row>
    <row r="316" spans="14:306" s="56" customFormat="1" ht="15" customHeight="1">
      <c r="N316" s="395"/>
      <c r="O316" s="330"/>
      <c r="P316" s="330"/>
      <c r="Q316" s="341"/>
      <c r="R316" s="330"/>
      <c r="S316" s="330"/>
      <c r="T316" s="330"/>
      <c r="U316" s="341"/>
      <c r="W316" s="342"/>
      <c r="X316" s="342"/>
      <c r="Y316" s="342"/>
      <c r="Z316" s="342"/>
      <c r="AA316" s="342"/>
      <c r="AB316" s="342"/>
      <c r="AC316" s="342"/>
      <c r="AD316" s="342"/>
      <c r="AE316" s="342"/>
      <c r="AG316" s="354">
        <v>18</v>
      </c>
      <c r="AH316" s="354"/>
      <c r="AI316" s="356" t="s">
        <v>262</v>
      </c>
      <c r="AJ316" s="356" t="s">
        <v>133</v>
      </c>
      <c r="AK316" s="359">
        <v>23</v>
      </c>
      <c r="AL316" s="359">
        <v>26</v>
      </c>
      <c r="AM316" s="356" t="s">
        <v>346</v>
      </c>
      <c r="AN316" s="356" t="s">
        <v>689</v>
      </c>
      <c r="AO316" s="359">
        <v>23</v>
      </c>
      <c r="AP316" s="356" t="s">
        <v>96</v>
      </c>
      <c r="AQ316" s="356" t="s">
        <v>165</v>
      </c>
      <c r="AR316" s="356" t="s">
        <v>98</v>
      </c>
      <c r="AS316" s="359">
        <v>34</v>
      </c>
      <c r="AT316" s="356" t="s">
        <v>237</v>
      </c>
      <c r="AU316" s="356"/>
      <c r="AV316" s="359">
        <v>21</v>
      </c>
      <c r="AW316" s="412">
        <v>28</v>
      </c>
      <c r="AX316" s="359">
        <v>17</v>
      </c>
      <c r="AY316" s="303">
        <f t="shared" si="125"/>
        <v>53</v>
      </c>
      <c r="AZ316" s="303">
        <f t="shared" si="126"/>
        <v>33</v>
      </c>
      <c r="BA316" s="303">
        <f t="shared" si="127"/>
        <v>24</v>
      </c>
      <c r="BB316" s="303">
        <f t="shared" si="128"/>
        <v>27</v>
      </c>
      <c r="BC316" s="303">
        <f t="shared" si="129"/>
        <v>67</v>
      </c>
      <c r="BD316" s="303">
        <f t="shared" si="130"/>
        <v>45</v>
      </c>
      <c r="BE316" s="303">
        <f t="shared" si="131"/>
        <v>24</v>
      </c>
      <c r="BF316" s="303">
        <f t="shared" si="132"/>
        <v>30</v>
      </c>
      <c r="BG316" s="303">
        <f t="shared" si="133"/>
        <v>31</v>
      </c>
      <c r="BH316" s="303"/>
      <c r="BI316" s="303">
        <f t="shared" si="134"/>
        <v>36</v>
      </c>
      <c r="BJ316" s="303">
        <f t="shared" si="135"/>
        <v>35</v>
      </c>
      <c r="BK316" s="303">
        <f t="shared" si="136"/>
        <v>116</v>
      </c>
      <c r="BL316" s="303">
        <f t="shared" si="137"/>
        <v>22</v>
      </c>
      <c r="BM316" s="303">
        <f t="shared" si="138"/>
        <v>29</v>
      </c>
      <c r="BN316" s="303">
        <f t="shared" si="139"/>
        <v>18</v>
      </c>
      <c r="CB316" s="307"/>
      <c r="CC316" s="307"/>
      <c r="CD316" s="307"/>
      <c r="CE316" s="307"/>
      <c r="CF316" s="307"/>
      <c r="CG316" s="307"/>
      <c r="CH316" s="307"/>
      <c r="CI316" s="307"/>
      <c r="CJ316" s="307"/>
      <c r="CK316" s="307"/>
      <c r="CL316" s="307"/>
      <c r="CM316" s="307"/>
      <c r="CN316" s="307"/>
      <c r="CO316" s="307"/>
      <c r="CP316" s="307"/>
      <c r="CQ316" s="307"/>
      <c r="CR316" s="307"/>
      <c r="CS316" s="307"/>
      <c r="CT316" s="307"/>
      <c r="CU316" s="307"/>
      <c r="CV316" s="307"/>
      <c r="CW316" s="307"/>
      <c r="CX316" s="307"/>
      <c r="CY316" s="307"/>
      <c r="CZ316" s="307"/>
      <c r="DA316" s="307"/>
      <c r="DB316" s="307"/>
      <c r="DC316" s="307"/>
      <c r="DD316" s="307"/>
      <c r="DE316" s="307"/>
      <c r="DF316" s="307"/>
      <c r="DG316" s="307"/>
      <c r="DH316" s="307"/>
      <c r="DI316" s="390"/>
      <c r="DJ316" s="390"/>
      <c r="DK316" s="307"/>
      <c r="DL316" s="307"/>
      <c r="DM316" s="307"/>
      <c r="DN316" s="307"/>
      <c r="DO316" s="307"/>
      <c r="DP316" s="307"/>
      <c r="DQ316" s="307"/>
      <c r="DR316" s="307"/>
      <c r="DS316" s="307"/>
      <c r="DT316" s="307"/>
      <c r="DU316" s="307"/>
      <c r="DV316" s="307"/>
      <c r="DW316" s="307"/>
      <c r="DX316" s="307"/>
      <c r="DY316" s="307"/>
      <c r="DZ316" s="307"/>
      <c r="EA316" s="307"/>
      <c r="EB316" s="307"/>
      <c r="EC316" s="307"/>
      <c r="ED316" s="307"/>
      <c r="EE316" s="307"/>
      <c r="EF316" s="307"/>
      <c r="EG316" s="307"/>
      <c r="EH316" s="307"/>
      <c r="EI316" s="307"/>
      <c r="EJ316" s="307"/>
      <c r="EK316" s="307"/>
      <c r="EL316" s="307"/>
      <c r="EM316" s="307"/>
      <c r="EN316" s="307"/>
      <c r="EO316" s="307"/>
      <c r="EP316" s="307"/>
      <c r="EQ316" s="307"/>
      <c r="ER316" s="307"/>
      <c r="ES316" s="307"/>
      <c r="ET316" s="307"/>
      <c r="EU316" s="390"/>
      <c r="EV316" s="390"/>
      <c r="EW316" s="307"/>
      <c r="EX316" s="307"/>
      <c r="EY316" s="307"/>
      <c r="EZ316" s="307"/>
      <c r="FA316" s="307"/>
      <c r="FB316" s="307"/>
      <c r="FC316" s="307"/>
      <c r="FD316" s="307"/>
      <c r="FE316" s="307"/>
      <c r="FF316" s="307"/>
      <c r="FG316" s="307"/>
      <c r="FH316" s="307"/>
      <c r="FI316" s="307"/>
      <c r="FJ316" s="307"/>
      <c r="FK316" s="307"/>
      <c r="FL316" s="307"/>
      <c r="FM316" s="307"/>
      <c r="FN316" s="307"/>
      <c r="FO316" s="307"/>
      <c r="FP316" s="307"/>
      <c r="FQ316" s="307"/>
      <c r="FR316" s="307"/>
      <c r="FS316" s="307"/>
      <c r="FT316" s="307"/>
      <c r="FU316" s="307"/>
      <c r="FV316" s="307"/>
      <c r="FW316" s="307"/>
      <c r="FX316" s="307"/>
      <c r="FY316" s="307"/>
      <c r="FZ316" s="307"/>
      <c r="GA316" s="307"/>
      <c r="GB316" s="307"/>
      <c r="GC316" s="307"/>
      <c r="GD316" s="307"/>
      <c r="GE316" s="307"/>
      <c r="GF316" s="307"/>
      <c r="GG316" s="307"/>
      <c r="GH316" s="307"/>
      <c r="GI316" s="307"/>
      <c r="GJ316" s="307"/>
      <c r="GK316" s="307"/>
      <c r="GL316" s="307"/>
      <c r="GM316" s="307"/>
      <c r="GN316" s="307"/>
      <c r="GO316" s="307"/>
      <c r="GP316" s="307"/>
      <c r="GQ316" s="307"/>
      <c r="GR316" s="307"/>
      <c r="GS316" s="307"/>
      <c r="GT316" s="307"/>
      <c r="GU316" s="307"/>
      <c r="GV316" s="307"/>
      <c r="GW316" s="307"/>
      <c r="GX316" s="307"/>
      <c r="GY316" s="307"/>
      <c r="GZ316" s="307"/>
      <c r="HA316" s="307"/>
      <c r="HB316" s="307"/>
      <c r="HC316" s="307"/>
      <c r="HD316" s="307"/>
      <c r="HE316" s="307"/>
      <c r="HF316" s="307"/>
      <c r="HG316" s="307"/>
      <c r="HH316" s="307"/>
      <c r="HI316" s="307"/>
      <c r="HJ316" s="307"/>
      <c r="HK316" s="307"/>
      <c r="HL316" s="307"/>
      <c r="HM316" s="307"/>
      <c r="HN316" s="307"/>
      <c r="HO316" s="307"/>
      <c r="HP316" s="307"/>
      <c r="HQ316" s="307"/>
      <c r="HR316" s="307"/>
      <c r="HS316" s="307"/>
      <c r="HT316" s="307"/>
      <c r="HU316" s="307"/>
      <c r="HV316" s="307"/>
      <c r="HW316" s="307"/>
      <c r="HX316" s="307"/>
      <c r="HY316" s="307"/>
      <c r="HZ316" s="307"/>
      <c r="IA316" s="307"/>
      <c r="IB316" s="307"/>
      <c r="IC316" s="307"/>
      <c r="ID316" s="307"/>
      <c r="IE316" s="307"/>
      <c r="IF316" s="307"/>
      <c r="IG316" s="307"/>
      <c r="IH316" s="307"/>
      <c r="II316" s="307"/>
      <c r="IJ316" s="307"/>
      <c r="IK316" s="307"/>
      <c r="IL316" s="307"/>
      <c r="IM316" s="307"/>
      <c r="IN316" s="307"/>
      <c r="IO316" s="307"/>
      <c r="IP316" s="307"/>
      <c r="IQ316" s="307"/>
      <c r="IR316" s="307"/>
      <c r="IS316" s="307"/>
      <c r="IT316" s="307"/>
      <c r="IU316" s="307"/>
      <c r="IV316" s="307"/>
      <c r="IW316" s="307"/>
      <c r="IX316" s="307"/>
      <c r="IY316" s="307"/>
      <c r="IZ316" s="307"/>
      <c r="JA316" s="307"/>
      <c r="JB316" s="307"/>
      <c r="JC316" s="307"/>
      <c r="JD316" s="307"/>
      <c r="JE316" s="307"/>
      <c r="JF316" s="307"/>
      <c r="JG316" s="307"/>
      <c r="JH316" s="307"/>
      <c r="JI316" s="307"/>
      <c r="JJ316" s="307"/>
      <c r="JK316" s="307"/>
      <c r="JL316" s="307"/>
      <c r="JM316" s="307"/>
      <c r="JN316" s="307"/>
      <c r="JO316" s="307"/>
      <c r="JP316" s="307"/>
      <c r="JQ316" s="307"/>
      <c r="JR316" s="307"/>
      <c r="JS316" s="307"/>
      <c r="JT316" s="307"/>
      <c r="JU316" s="307"/>
      <c r="JV316" s="307"/>
      <c r="JW316" s="307"/>
      <c r="JX316" s="307"/>
      <c r="JY316" s="307"/>
      <c r="JZ316" s="307"/>
      <c r="KA316" s="307"/>
      <c r="KB316" s="307"/>
      <c r="KC316" s="307"/>
      <c r="KD316" s="307"/>
      <c r="KE316" s="307"/>
      <c r="KF316" s="307"/>
      <c r="KG316" s="307"/>
      <c r="KH316" s="307"/>
      <c r="KI316" s="307"/>
      <c r="KJ316" s="307"/>
      <c r="KK316" s="307"/>
      <c r="KL316" s="307"/>
      <c r="KM316" s="307"/>
      <c r="KN316" s="307"/>
      <c r="KO316" s="307"/>
      <c r="KP316" s="307"/>
      <c r="KQ316" s="307"/>
      <c r="KR316" s="307"/>
      <c r="KS316" s="307"/>
      <c r="KT316" s="307"/>
    </row>
    <row r="317" spans="14:306" s="56" customFormat="1" ht="15" customHeight="1">
      <c r="N317" s="395"/>
      <c r="O317" s="330"/>
      <c r="P317" s="330"/>
      <c r="Q317" s="330"/>
      <c r="R317" s="341"/>
      <c r="S317" s="330"/>
      <c r="T317" s="330"/>
      <c r="U317" s="341"/>
      <c r="W317" s="342"/>
      <c r="X317" s="342"/>
      <c r="Y317" s="342"/>
      <c r="Z317" s="342"/>
      <c r="AA317" s="342"/>
      <c r="AB317" s="342"/>
      <c r="AC317" s="342"/>
      <c r="AD317" s="342"/>
      <c r="AE317" s="342"/>
      <c r="AG317" s="354">
        <v>19</v>
      </c>
      <c r="AH317" s="354"/>
      <c r="AI317" s="356" t="s">
        <v>310</v>
      </c>
      <c r="AJ317" s="356" t="s">
        <v>677</v>
      </c>
      <c r="AK317" s="356" t="s">
        <v>678</v>
      </c>
      <c r="AL317" s="356" t="s">
        <v>162</v>
      </c>
      <c r="AM317" s="356" t="s">
        <v>690</v>
      </c>
      <c r="AN317" s="356" t="s">
        <v>603</v>
      </c>
      <c r="AO317" s="356" t="s">
        <v>249</v>
      </c>
      <c r="AP317" s="356" t="s">
        <v>307</v>
      </c>
      <c r="AQ317" s="356" t="s">
        <v>691</v>
      </c>
      <c r="AR317" s="356" t="s">
        <v>681</v>
      </c>
      <c r="AS317" s="356" t="s">
        <v>132</v>
      </c>
      <c r="AT317" s="356" t="s">
        <v>464</v>
      </c>
      <c r="AU317" s="356"/>
      <c r="AV317" s="356" t="s">
        <v>692</v>
      </c>
      <c r="AW317" s="414" t="s">
        <v>176</v>
      </c>
      <c r="AX317" s="356" t="s">
        <v>275</v>
      </c>
      <c r="AY317" s="303">
        <f t="shared" ref="AY317:BF317" si="140">IF(AI317="-",AI317,IF(ISNUMBER(AI317),AI317,MID(AI317,(FIND("-",AI317)+1),3)+1))</f>
        <v>59</v>
      </c>
      <c r="AZ317" s="303">
        <f t="shared" si="140"/>
        <v>45</v>
      </c>
      <c r="BA317" s="303">
        <f t="shared" si="140"/>
        <v>33</v>
      </c>
      <c r="BB317" s="303">
        <f t="shared" si="140"/>
        <v>29</v>
      </c>
      <c r="BC317" s="303">
        <f t="shared" si="140"/>
        <v>120</v>
      </c>
      <c r="BD317" s="303">
        <f t="shared" si="140"/>
        <v>69</v>
      </c>
      <c r="BE317" s="303">
        <f t="shared" si="140"/>
        <v>31</v>
      </c>
      <c r="BF317" s="303">
        <f t="shared" si="140"/>
        <v>36</v>
      </c>
      <c r="BG317" s="303">
        <f>IF(AQ317="-",AQ317,IF(ISNUMBER(AQ317),AQ317,MID(AQ317,(FIND("-",AQ317)+1),3)+1))</f>
        <v>43</v>
      </c>
      <c r="BH317" s="303"/>
      <c r="BI317" s="303">
        <f>IF(AR317="-",AR317,IF(ISNUMBER(AR317),AR317,MID(AR317,(FIND("-",AR317)+1),3)+1))</f>
        <v>61</v>
      </c>
      <c r="BJ317" s="303">
        <f>IF(AS317="-",AS317,IF(ISNUMBER(AS317),AS317,MID(AS317,(FIND("-",AS317)+1),3)+1))</f>
        <v>39</v>
      </c>
      <c r="BK317" s="303">
        <f>IF(AT317="-",AT317,IF(ISNUMBER(AT317),AT317,MID(AT317,(FIND("-",AT317)+1),3)+1))</f>
        <v>137</v>
      </c>
      <c r="BL317" s="303">
        <f>IF(AV317="-",AV317,IF(ISNUMBER(AV317),AV317,MID(AV317,(FIND("-",AV317)+1),3)+1))</f>
        <v>34</v>
      </c>
      <c r="BM317" s="303">
        <f>IF(AW317="-",AW317,IF(ISNUMBER(AW317),AW317,MID(AW317,(FIND("-",AW317)+1),3)+1))</f>
        <v>35</v>
      </c>
      <c r="BN317" s="303">
        <f>IF(AX317="-",AX317,IF(ISNUMBER(AX317),AX317,MID(AX317,(FIND("-",AX317)+1),3)+1))</f>
        <v>25</v>
      </c>
      <c r="CB317" s="307"/>
      <c r="CC317" s="307"/>
      <c r="CD317" s="307"/>
      <c r="CE317" s="307"/>
      <c r="CF317" s="307"/>
      <c r="CG317" s="307"/>
      <c r="CH317" s="307"/>
      <c r="CI317" s="307"/>
      <c r="CJ317" s="307"/>
      <c r="CK317" s="307"/>
      <c r="CL317" s="307"/>
      <c r="CM317" s="307"/>
      <c r="CN317" s="307"/>
      <c r="CO317" s="307"/>
      <c r="CP317" s="307"/>
      <c r="CQ317" s="307"/>
      <c r="CR317" s="307"/>
      <c r="CS317" s="307"/>
      <c r="CT317" s="307"/>
      <c r="CU317" s="307"/>
      <c r="CV317" s="307"/>
      <c r="CW317" s="307"/>
      <c r="CX317" s="307"/>
      <c r="CY317" s="307"/>
      <c r="CZ317" s="307"/>
      <c r="DA317" s="307"/>
      <c r="DB317" s="307"/>
      <c r="DC317" s="307"/>
      <c r="DD317" s="307"/>
      <c r="DE317" s="307"/>
      <c r="DF317" s="307"/>
      <c r="DG317" s="307"/>
      <c r="DH317" s="307"/>
      <c r="DI317" s="390"/>
      <c r="DJ317" s="390"/>
      <c r="DK317" s="307"/>
      <c r="DL317" s="307"/>
      <c r="DM317" s="307"/>
      <c r="DN317" s="307"/>
      <c r="DO317" s="307"/>
      <c r="DP317" s="307"/>
      <c r="DQ317" s="307"/>
      <c r="DR317" s="307"/>
      <c r="DS317" s="307"/>
      <c r="DT317" s="307"/>
      <c r="DU317" s="307"/>
      <c r="DV317" s="307"/>
      <c r="DW317" s="307"/>
      <c r="DX317" s="307"/>
      <c r="DY317" s="307"/>
      <c r="DZ317" s="307"/>
      <c r="EA317" s="307"/>
      <c r="EB317" s="307"/>
      <c r="EC317" s="307"/>
      <c r="ED317" s="307"/>
      <c r="EE317" s="307"/>
      <c r="EF317" s="307"/>
      <c r="EG317" s="307"/>
      <c r="EH317" s="307"/>
      <c r="EI317" s="307"/>
      <c r="EJ317" s="307"/>
      <c r="EK317" s="307"/>
      <c r="EL317" s="307"/>
      <c r="EM317" s="307"/>
      <c r="EN317" s="307"/>
      <c r="EO317" s="307"/>
      <c r="EP317" s="307"/>
      <c r="EQ317" s="307"/>
      <c r="ER317" s="307"/>
      <c r="ES317" s="307"/>
      <c r="ET317" s="307"/>
      <c r="EU317" s="390"/>
      <c r="EV317" s="390"/>
      <c r="EW317" s="307"/>
      <c r="EX317" s="307"/>
      <c r="EY317" s="307"/>
      <c r="EZ317" s="307"/>
      <c r="FA317" s="307"/>
      <c r="FB317" s="307"/>
      <c r="FC317" s="307"/>
      <c r="FD317" s="307"/>
      <c r="FE317" s="307"/>
      <c r="FF317" s="307"/>
      <c r="FG317" s="307"/>
      <c r="FH317" s="307"/>
      <c r="FI317" s="307"/>
      <c r="FJ317" s="307"/>
      <c r="FK317" s="307"/>
      <c r="FL317" s="307"/>
      <c r="FM317" s="307"/>
      <c r="FN317" s="307"/>
      <c r="FO317" s="307"/>
      <c r="FP317" s="307"/>
      <c r="FQ317" s="307"/>
      <c r="FR317" s="307"/>
      <c r="FS317" s="307"/>
      <c r="FT317" s="307"/>
      <c r="FU317" s="307"/>
      <c r="FV317" s="307"/>
      <c r="FW317" s="307"/>
      <c r="FX317" s="307"/>
      <c r="FY317" s="307"/>
      <c r="FZ317" s="307"/>
      <c r="GA317" s="307"/>
      <c r="GB317" s="307"/>
      <c r="GC317" s="307"/>
      <c r="GD317" s="307"/>
      <c r="GE317" s="307"/>
      <c r="GF317" s="307"/>
      <c r="GG317" s="307"/>
      <c r="GH317" s="307"/>
      <c r="GI317" s="307"/>
      <c r="GJ317" s="307"/>
      <c r="GK317" s="307"/>
      <c r="GL317" s="307"/>
      <c r="GM317" s="307"/>
      <c r="GN317" s="307"/>
      <c r="GO317" s="307"/>
      <c r="GP317" s="307"/>
      <c r="GQ317" s="307"/>
      <c r="GR317" s="307"/>
      <c r="GS317" s="307"/>
      <c r="GT317" s="307"/>
      <c r="GU317" s="307"/>
      <c r="GV317" s="307"/>
      <c r="GW317" s="307"/>
      <c r="GX317" s="307"/>
      <c r="GY317" s="307"/>
      <c r="GZ317" s="307"/>
      <c r="HA317" s="307"/>
      <c r="HB317" s="307"/>
      <c r="HC317" s="307"/>
      <c r="HD317" s="307"/>
      <c r="HE317" s="307"/>
      <c r="HF317" s="307"/>
      <c r="HG317" s="307"/>
      <c r="HH317" s="307"/>
      <c r="HI317" s="307"/>
      <c r="HJ317" s="307"/>
      <c r="HK317" s="307"/>
      <c r="HL317" s="307"/>
      <c r="HM317" s="307"/>
      <c r="HN317" s="307"/>
      <c r="HO317" s="307"/>
      <c r="HP317" s="307"/>
      <c r="HQ317" s="307"/>
      <c r="HR317" s="307"/>
      <c r="HS317" s="307"/>
      <c r="HT317" s="307"/>
      <c r="HU317" s="307"/>
      <c r="HV317" s="307"/>
      <c r="HW317" s="307"/>
      <c r="HX317" s="307"/>
      <c r="HY317" s="307"/>
      <c r="HZ317" s="307"/>
      <c r="IA317" s="307"/>
      <c r="IB317" s="307"/>
      <c r="IC317" s="307"/>
      <c r="ID317" s="307"/>
      <c r="IE317" s="307"/>
      <c r="IF317" s="307"/>
      <c r="IG317" s="307"/>
      <c r="IH317" s="307"/>
      <c r="II317" s="307"/>
      <c r="IJ317" s="307"/>
      <c r="IK317" s="307"/>
      <c r="IL317" s="307"/>
      <c r="IM317" s="307"/>
      <c r="IN317" s="307"/>
      <c r="IO317" s="307"/>
      <c r="IP317" s="307"/>
      <c r="IQ317" s="307"/>
      <c r="IR317" s="307"/>
      <c r="IS317" s="307"/>
      <c r="IT317" s="307"/>
      <c r="IU317" s="307"/>
      <c r="IV317" s="307"/>
      <c r="IW317" s="307"/>
      <c r="IX317" s="307"/>
      <c r="IY317" s="307"/>
      <c r="IZ317" s="307"/>
      <c r="JA317" s="307"/>
      <c r="JB317" s="307"/>
      <c r="JC317" s="307"/>
      <c r="JD317" s="307"/>
      <c r="JE317" s="307"/>
      <c r="JF317" s="307"/>
      <c r="JG317" s="307"/>
      <c r="JH317" s="307"/>
      <c r="JI317" s="307"/>
      <c r="JJ317" s="307"/>
      <c r="JK317" s="307"/>
      <c r="JL317" s="307"/>
      <c r="JM317" s="307"/>
      <c r="JN317" s="307"/>
      <c r="JO317" s="307"/>
      <c r="JP317" s="307"/>
      <c r="JQ317" s="307"/>
      <c r="JR317" s="307"/>
      <c r="JS317" s="307"/>
      <c r="JT317" s="307"/>
      <c r="JU317" s="307"/>
      <c r="JV317" s="307"/>
      <c r="JW317" s="307"/>
      <c r="JX317" s="307"/>
      <c r="JY317" s="307"/>
      <c r="JZ317" s="307"/>
      <c r="KA317" s="307"/>
      <c r="KB317" s="307"/>
      <c r="KC317" s="307"/>
      <c r="KD317" s="307"/>
      <c r="KE317" s="307"/>
      <c r="KF317" s="307"/>
      <c r="KG317" s="307"/>
      <c r="KH317" s="307"/>
      <c r="KI317" s="307"/>
      <c r="KJ317" s="307"/>
      <c r="KK317" s="307"/>
      <c r="KL317" s="307"/>
      <c r="KM317" s="307"/>
      <c r="KN317" s="307"/>
      <c r="KO317" s="307"/>
      <c r="KP317" s="307"/>
      <c r="KQ317" s="307"/>
      <c r="KR317" s="307"/>
      <c r="KS317" s="307"/>
      <c r="KT317" s="307"/>
    </row>
    <row r="318" spans="14:306" s="56" customFormat="1" ht="15" customHeight="1">
      <c r="N318" s="395"/>
      <c r="O318" s="330"/>
      <c r="P318" s="330"/>
      <c r="Q318" s="341"/>
      <c r="R318" s="330"/>
      <c r="S318" s="330"/>
      <c r="T318" s="330"/>
      <c r="U318" s="341"/>
      <c r="W318" s="342"/>
      <c r="X318" s="342"/>
      <c r="Y318" s="342"/>
      <c r="Z318" s="342"/>
      <c r="AA318" s="342"/>
      <c r="AB318" s="342"/>
      <c r="AC318" s="342"/>
      <c r="AD318" s="342"/>
      <c r="AE318" s="342"/>
      <c r="AG318" s="303"/>
      <c r="AH318" s="303"/>
      <c r="AI318" s="362"/>
      <c r="AJ318" s="362"/>
      <c r="AK318" s="362"/>
      <c r="AL318" s="362"/>
      <c r="AM318" s="362"/>
      <c r="AN318" s="362"/>
      <c r="AO318" s="362"/>
      <c r="AP318" s="362"/>
      <c r="AQ318" s="362"/>
      <c r="AR318" s="362"/>
      <c r="AS318" s="362"/>
      <c r="AT318" s="362"/>
      <c r="AU318" s="362"/>
      <c r="AV318" s="362"/>
      <c r="AW318" s="362"/>
      <c r="AX318" s="362"/>
      <c r="AY318" s="303"/>
      <c r="AZ318" s="303"/>
      <c r="BA318" s="303"/>
      <c r="BB318" s="303"/>
      <c r="BC318" s="303"/>
      <c r="BD318" s="303"/>
      <c r="BE318" s="303"/>
      <c r="BF318" s="303"/>
      <c r="BG318" s="303"/>
      <c r="BH318" s="303"/>
      <c r="BI318" s="303"/>
      <c r="BJ318" s="303"/>
      <c r="BK318" s="303"/>
      <c r="BL318" s="303"/>
      <c r="BM318" s="303"/>
      <c r="BN318" s="303"/>
      <c r="CB318" s="307"/>
      <c r="CC318" s="307"/>
      <c r="CD318" s="307"/>
      <c r="CE318" s="307"/>
      <c r="CF318" s="307"/>
      <c r="CG318" s="307"/>
      <c r="CH318" s="307"/>
      <c r="CI318" s="307"/>
      <c r="CJ318" s="307"/>
      <c r="CK318" s="307"/>
      <c r="CL318" s="307"/>
      <c r="CM318" s="307"/>
      <c r="CN318" s="307"/>
      <c r="CO318" s="307"/>
      <c r="CP318" s="307"/>
      <c r="CQ318" s="307"/>
      <c r="CR318" s="307"/>
      <c r="CS318" s="307"/>
      <c r="CT318" s="307"/>
      <c r="CU318" s="307"/>
      <c r="CV318" s="307"/>
      <c r="CW318" s="307"/>
      <c r="CX318" s="307"/>
      <c r="CY318" s="307"/>
      <c r="CZ318" s="307"/>
      <c r="DA318" s="307"/>
      <c r="DB318" s="307"/>
      <c r="DC318" s="307"/>
      <c r="DD318" s="307"/>
      <c r="DE318" s="307"/>
      <c r="DF318" s="307"/>
      <c r="DG318" s="307"/>
      <c r="DH318" s="307"/>
      <c r="DI318" s="390"/>
      <c r="DJ318" s="390"/>
      <c r="DK318" s="307"/>
      <c r="DL318" s="307"/>
      <c r="DM318" s="307"/>
      <c r="DN318" s="307"/>
      <c r="DO318" s="307"/>
      <c r="DP318" s="307"/>
      <c r="DQ318" s="307"/>
      <c r="DR318" s="307"/>
      <c r="DS318" s="307"/>
      <c r="DT318" s="307"/>
      <c r="DU318" s="307"/>
      <c r="DV318" s="307"/>
      <c r="DW318" s="307"/>
      <c r="DX318" s="307"/>
      <c r="DY318" s="307"/>
      <c r="DZ318" s="307"/>
      <c r="EA318" s="307"/>
      <c r="EB318" s="307"/>
      <c r="EC318" s="307"/>
      <c r="ED318" s="307"/>
      <c r="EE318" s="307"/>
      <c r="EF318" s="307"/>
      <c r="EG318" s="307"/>
      <c r="EH318" s="307"/>
      <c r="EI318" s="307"/>
      <c r="EJ318" s="307"/>
      <c r="EK318" s="307"/>
      <c r="EL318" s="307"/>
      <c r="EM318" s="307"/>
      <c r="EN318" s="307"/>
      <c r="EO318" s="307"/>
      <c r="EP318" s="307"/>
      <c r="EQ318" s="307"/>
      <c r="ER318" s="307"/>
      <c r="ES318" s="307"/>
      <c r="ET318" s="307"/>
      <c r="EU318" s="390"/>
      <c r="EV318" s="390"/>
      <c r="EW318" s="307"/>
      <c r="EX318" s="307"/>
      <c r="EY318" s="307"/>
      <c r="EZ318" s="307"/>
      <c r="FA318" s="307"/>
      <c r="FB318" s="307"/>
      <c r="FC318" s="307"/>
      <c r="FD318" s="307"/>
      <c r="FE318" s="307"/>
      <c r="FF318" s="307"/>
      <c r="FG318" s="307"/>
      <c r="FH318" s="307"/>
      <c r="FI318" s="307"/>
      <c r="FJ318" s="307"/>
      <c r="FK318" s="307"/>
      <c r="FL318" s="307"/>
      <c r="FM318" s="307"/>
      <c r="FN318" s="307"/>
      <c r="FO318" s="307"/>
      <c r="FP318" s="307"/>
      <c r="FQ318" s="307"/>
      <c r="FR318" s="307"/>
      <c r="FS318" s="307"/>
      <c r="FT318" s="307"/>
      <c r="FU318" s="307"/>
      <c r="FV318" s="307"/>
      <c r="FW318" s="307"/>
      <c r="FX318" s="307"/>
      <c r="FY318" s="307"/>
      <c r="FZ318" s="307"/>
      <c r="GA318" s="307"/>
      <c r="GB318" s="307"/>
      <c r="GC318" s="307"/>
      <c r="GD318" s="307"/>
      <c r="GE318" s="307"/>
      <c r="GF318" s="307"/>
      <c r="GG318" s="307"/>
      <c r="GH318" s="307"/>
      <c r="GI318" s="307"/>
      <c r="GJ318" s="307"/>
      <c r="GK318" s="307"/>
      <c r="GL318" s="307"/>
      <c r="GM318" s="307"/>
      <c r="GN318" s="307"/>
      <c r="GO318" s="307"/>
      <c r="GP318" s="307"/>
      <c r="GQ318" s="307"/>
      <c r="GR318" s="307"/>
      <c r="GS318" s="307"/>
      <c r="GT318" s="307"/>
      <c r="GU318" s="307"/>
      <c r="GV318" s="307"/>
      <c r="GW318" s="307"/>
      <c r="GX318" s="307"/>
      <c r="GY318" s="307"/>
      <c r="GZ318" s="307"/>
      <c r="HA318" s="307"/>
      <c r="HB318" s="307"/>
      <c r="HC318" s="307"/>
      <c r="HD318" s="307"/>
      <c r="HE318" s="307"/>
      <c r="HF318" s="307"/>
      <c r="HG318" s="307"/>
      <c r="HH318" s="307"/>
      <c r="HI318" s="307"/>
      <c r="HJ318" s="307"/>
      <c r="HK318" s="307"/>
      <c r="HL318" s="307"/>
      <c r="HM318" s="307"/>
      <c r="HN318" s="307"/>
      <c r="HO318" s="307"/>
      <c r="HP318" s="307"/>
      <c r="HQ318" s="307"/>
      <c r="HR318" s="307"/>
      <c r="HS318" s="307"/>
      <c r="HT318" s="307"/>
      <c r="HU318" s="307"/>
      <c r="HV318" s="307"/>
      <c r="HW318" s="307"/>
      <c r="HX318" s="307"/>
      <c r="HY318" s="307"/>
      <c r="HZ318" s="307"/>
      <c r="IA318" s="307"/>
      <c r="IB318" s="307"/>
      <c r="IC318" s="307"/>
      <c r="ID318" s="307"/>
      <c r="IE318" s="307"/>
      <c r="IF318" s="307"/>
      <c r="IG318" s="307"/>
      <c r="IH318" s="307"/>
      <c r="II318" s="307"/>
      <c r="IJ318" s="307"/>
      <c r="IK318" s="307"/>
      <c r="IL318" s="307"/>
      <c r="IM318" s="307"/>
      <c r="IN318" s="307"/>
      <c r="IO318" s="307"/>
      <c r="IP318" s="307"/>
      <c r="IQ318" s="307"/>
      <c r="IR318" s="307"/>
      <c r="IS318" s="307"/>
      <c r="IT318" s="307"/>
      <c r="IU318" s="307"/>
      <c r="IV318" s="307"/>
      <c r="IW318" s="307"/>
      <c r="IX318" s="307"/>
      <c r="IY318" s="307"/>
      <c r="IZ318" s="307"/>
      <c r="JA318" s="307"/>
      <c r="JB318" s="307"/>
      <c r="JC318" s="307"/>
      <c r="JD318" s="307"/>
      <c r="JE318" s="307"/>
      <c r="JF318" s="307"/>
      <c r="JG318" s="307"/>
      <c r="JH318" s="307"/>
      <c r="JI318" s="307"/>
      <c r="JJ318" s="307"/>
      <c r="JK318" s="307"/>
      <c r="JL318" s="307"/>
      <c r="JM318" s="307"/>
      <c r="JN318" s="307"/>
      <c r="JO318" s="307"/>
      <c r="JP318" s="307"/>
      <c r="JQ318" s="307"/>
      <c r="JR318" s="307"/>
      <c r="JS318" s="307"/>
      <c r="JT318" s="307"/>
      <c r="JU318" s="307"/>
      <c r="JV318" s="307"/>
      <c r="JW318" s="307"/>
      <c r="JX318" s="307"/>
      <c r="JY318" s="307"/>
      <c r="JZ318" s="307"/>
      <c r="KA318" s="307"/>
      <c r="KB318" s="307"/>
      <c r="KC318" s="307"/>
      <c r="KD318" s="307"/>
      <c r="KE318" s="307"/>
      <c r="KF318" s="307"/>
      <c r="KG318" s="307"/>
      <c r="KH318" s="307"/>
      <c r="KI318" s="307"/>
      <c r="KJ318" s="307"/>
      <c r="KK318" s="307"/>
      <c r="KL318" s="307"/>
      <c r="KM318" s="307"/>
      <c r="KN318" s="307"/>
      <c r="KO318" s="307"/>
      <c r="KP318" s="307"/>
      <c r="KQ318" s="307"/>
      <c r="KR318" s="307"/>
      <c r="KS318" s="307"/>
      <c r="KT318" s="307"/>
    </row>
    <row r="319" spans="14:306" s="56" customFormat="1" ht="15" customHeight="1">
      <c r="N319" s="395"/>
      <c r="O319" s="330"/>
      <c r="P319" s="330"/>
      <c r="Q319" s="341"/>
      <c r="R319" s="330"/>
      <c r="S319" s="330"/>
      <c r="T319" s="330"/>
      <c r="U319" s="341"/>
      <c r="W319" s="342"/>
      <c r="X319" s="342"/>
      <c r="Y319" s="342"/>
      <c r="Z319" s="342"/>
      <c r="AA319" s="342"/>
      <c r="AB319" s="342"/>
      <c r="AC319" s="342"/>
      <c r="AD319" s="342"/>
      <c r="AE319" s="342"/>
      <c r="AG319" s="303"/>
      <c r="AH319" s="303"/>
      <c r="AI319" s="362"/>
      <c r="AJ319" s="362"/>
      <c r="AK319" s="362"/>
      <c r="AL319" s="362"/>
      <c r="AM319" s="362"/>
      <c r="AN319" s="362"/>
      <c r="AO319" s="362"/>
      <c r="AP319" s="362"/>
      <c r="AQ319" s="362"/>
      <c r="AR319" s="362"/>
      <c r="AS319" s="362"/>
      <c r="AT319" s="362"/>
      <c r="AU319" s="362"/>
      <c r="AV319" s="362"/>
      <c r="AW319" s="362"/>
      <c r="AX319" s="362"/>
      <c r="AY319" s="303"/>
      <c r="AZ319" s="303"/>
      <c r="BA319" s="303"/>
      <c r="BB319" s="303"/>
      <c r="BC319" s="303"/>
      <c r="BD319" s="303"/>
      <c r="BE319" s="303"/>
      <c r="BF319" s="303"/>
      <c r="BG319" s="303"/>
      <c r="BH319" s="303"/>
      <c r="BI319" s="303"/>
      <c r="BJ319" s="303"/>
      <c r="BK319" s="303"/>
      <c r="BL319" s="303"/>
      <c r="BM319" s="303"/>
      <c r="BN319" s="303"/>
      <c r="CB319" s="307"/>
      <c r="CC319" s="307"/>
      <c r="CD319" s="307"/>
      <c r="CE319" s="307"/>
      <c r="CF319" s="307"/>
      <c r="CG319" s="307"/>
      <c r="CH319" s="307"/>
      <c r="CI319" s="307"/>
      <c r="CJ319" s="307"/>
      <c r="CK319" s="307"/>
      <c r="CL319" s="307"/>
      <c r="CM319" s="307"/>
      <c r="CN319" s="307"/>
      <c r="CO319" s="307"/>
      <c r="CP319" s="307"/>
      <c r="CQ319" s="307"/>
      <c r="CR319" s="307"/>
      <c r="CS319" s="307"/>
      <c r="CT319" s="307"/>
      <c r="CU319" s="307"/>
      <c r="CV319" s="307"/>
      <c r="CW319" s="307"/>
      <c r="CX319" s="307"/>
      <c r="CY319" s="307"/>
      <c r="CZ319" s="307"/>
      <c r="DA319" s="307"/>
      <c r="DB319" s="307"/>
      <c r="DC319" s="307"/>
      <c r="DD319" s="307"/>
      <c r="DE319" s="307"/>
      <c r="DF319" s="307"/>
      <c r="DG319" s="307"/>
      <c r="DH319" s="307"/>
      <c r="DI319" s="390"/>
      <c r="DJ319" s="390"/>
      <c r="DK319" s="307"/>
      <c r="DL319" s="307"/>
      <c r="DM319" s="307"/>
      <c r="DN319" s="307"/>
      <c r="DO319" s="307"/>
      <c r="DP319" s="307"/>
      <c r="DQ319" s="307"/>
      <c r="DR319" s="307"/>
      <c r="DS319" s="307"/>
      <c r="DT319" s="307"/>
      <c r="DU319" s="307"/>
      <c r="DV319" s="307"/>
      <c r="DW319" s="307"/>
      <c r="DX319" s="307"/>
      <c r="DY319" s="307"/>
      <c r="DZ319" s="307"/>
      <c r="EA319" s="307"/>
      <c r="EB319" s="307"/>
      <c r="EC319" s="307"/>
      <c r="ED319" s="307"/>
      <c r="EE319" s="307"/>
      <c r="EF319" s="307"/>
      <c r="EG319" s="307"/>
      <c r="EH319" s="307"/>
      <c r="EI319" s="307"/>
      <c r="EJ319" s="307"/>
      <c r="EK319" s="307"/>
      <c r="EL319" s="307"/>
      <c r="EM319" s="307"/>
      <c r="EN319" s="307"/>
      <c r="EO319" s="307"/>
      <c r="EP319" s="307"/>
      <c r="EQ319" s="307"/>
      <c r="ER319" s="307"/>
      <c r="ES319" s="307"/>
      <c r="ET319" s="307"/>
      <c r="EU319" s="390"/>
      <c r="EV319" s="390"/>
      <c r="EW319" s="307"/>
      <c r="EX319" s="307"/>
      <c r="EY319" s="307"/>
      <c r="EZ319" s="307"/>
      <c r="FA319" s="307"/>
      <c r="FB319" s="307"/>
      <c r="FC319" s="307"/>
      <c r="FD319" s="307"/>
      <c r="FE319" s="307"/>
      <c r="FF319" s="307"/>
      <c r="FG319" s="307"/>
      <c r="FH319" s="307"/>
      <c r="FI319" s="307"/>
      <c r="FJ319" s="307"/>
      <c r="FK319" s="307"/>
      <c r="FL319" s="307"/>
      <c r="FM319" s="307"/>
      <c r="FN319" s="307"/>
      <c r="FO319" s="307"/>
      <c r="FP319" s="307"/>
      <c r="FQ319" s="307"/>
      <c r="FR319" s="307"/>
      <c r="FS319" s="307"/>
      <c r="FT319" s="307"/>
      <c r="FU319" s="307"/>
      <c r="FV319" s="307"/>
      <c r="FW319" s="307"/>
      <c r="FX319" s="307"/>
      <c r="FY319" s="307"/>
      <c r="FZ319" s="307"/>
      <c r="GA319" s="307"/>
      <c r="GB319" s="307"/>
      <c r="GC319" s="307"/>
      <c r="GD319" s="307"/>
      <c r="GE319" s="307"/>
      <c r="GF319" s="307"/>
      <c r="GG319" s="307"/>
      <c r="GH319" s="307"/>
      <c r="GI319" s="307"/>
      <c r="GJ319" s="307"/>
      <c r="GK319" s="307"/>
      <c r="GL319" s="307"/>
      <c r="GM319" s="307"/>
      <c r="GN319" s="307"/>
      <c r="GO319" s="307"/>
      <c r="GP319" s="307"/>
      <c r="GQ319" s="307"/>
      <c r="GR319" s="307"/>
      <c r="GS319" s="307"/>
      <c r="GT319" s="307"/>
      <c r="GU319" s="307"/>
      <c r="GV319" s="307"/>
      <c r="GW319" s="307"/>
      <c r="GX319" s="307"/>
      <c r="GY319" s="307"/>
      <c r="GZ319" s="307"/>
      <c r="HA319" s="307"/>
      <c r="HB319" s="307"/>
      <c r="HC319" s="307"/>
      <c r="HD319" s="307"/>
      <c r="HE319" s="307"/>
      <c r="HF319" s="307"/>
      <c r="HG319" s="307"/>
      <c r="HH319" s="307"/>
      <c r="HI319" s="307"/>
      <c r="HJ319" s="307"/>
      <c r="HK319" s="307"/>
      <c r="HL319" s="307"/>
      <c r="HM319" s="307"/>
      <c r="HN319" s="307"/>
      <c r="HO319" s="307"/>
      <c r="HP319" s="307"/>
      <c r="HQ319" s="307"/>
      <c r="HR319" s="307"/>
      <c r="HS319" s="307"/>
      <c r="HT319" s="307"/>
      <c r="HU319" s="307"/>
      <c r="HV319" s="307"/>
      <c r="HW319" s="307"/>
      <c r="HX319" s="307"/>
      <c r="HY319" s="307"/>
      <c r="HZ319" s="307"/>
      <c r="IA319" s="307"/>
      <c r="IB319" s="307"/>
      <c r="IC319" s="307"/>
      <c r="ID319" s="307"/>
      <c r="IE319" s="307"/>
      <c r="IF319" s="307"/>
      <c r="IG319" s="307"/>
      <c r="IH319" s="307"/>
      <c r="II319" s="307"/>
      <c r="IJ319" s="307"/>
      <c r="IK319" s="307"/>
      <c r="IL319" s="307"/>
      <c r="IM319" s="307"/>
      <c r="IN319" s="307"/>
      <c r="IO319" s="307"/>
      <c r="IP319" s="307"/>
      <c r="IQ319" s="307"/>
      <c r="IR319" s="307"/>
      <c r="IS319" s="307"/>
      <c r="IT319" s="307"/>
      <c r="IU319" s="307"/>
      <c r="IV319" s="307"/>
      <c r="IW319" s="307"/>
      <c r="IX319" s="307"/>
      <c r="IY319" s="307"/>
      <c r="IZ319" s="307"/>
      <c r="JA319" s="307"/>
      <c r="JB319" s="307"/>
      <c r="JC319" s="307"/>
      <c r="JD319" s="307"/>
      <c r="JE319" s="307"/>
      <c r="JF319" s="307"/>
      <c r="JG319" s="307"/>
      <c r="JH319" s="307"/>
      <c r="JI319" s="307"/>
      <c r="JJ319" s="307"/>
      <c r="JK319" s="307"/>
      <c r="JL319" s="307"/>
      <c r="JM319" s="307"/>
      <c r="JN319" s="307"/>
      <c r="JO319" s="307"/>
      <c r="JP319" s="307"/>
      <c r="JQ319" s="307"/>
      <c r="JR319" s="307"/>
      <c r="JS319" s="307"/>
      <c r="JT319" s="307"/>
      <c r="JU319" s="307"/>
      <c r="JV319" s="307"/>
      <c r="JW319" s="307"/>
      <c r="JX319" s="307"/>
      <c r="JY319" s="307"/>
      <c r="JZ319" s="307"/>
      <c r="KA319" s="307"/>
      <c r="KB319" s="307"/>
      <c r="KC319" s="307"/>
      <c r="KD319" s="307"/>
      <c r="KE319" s="307"/>
      <c r="KF319" s="307"/>
      <c r="KG319" s="307"/>
      <c r="KH319" s="307"/>
      <c r="KI319" s="307"/>
      <c r="KJ319" s="307"/>
      <c r="KK319" s="307"/>
      <c r="KL319" s="307"/>
      <c r="KM319" s="307"/>
      <c r="KN319" s="307"/>
      <c r="KO319" s="307"/>
      <c r="KP319" s="307"/>
      <c r="KQ319" s="307"/>
      <c r="KR319" s="307"/>
      <c r="KS319" s="307"/>
      <c r="KT319" s="307"/>
    </row>
    <row r="320" spans="14:306" s="56" customFormat="1" ht="15" customHeight="1">
      <c r="N320" s="395"/>
      <c r="O320" s="330"/>
      <c r="P320" s="330"/>
      <c r="Q320" s="330"/>
      <c r="R320" s="341"/>
      <c r="S320" s="330"/>
      <c r="T320" s="330"/>
      <c r="U320" s="341"/>
      <c r="W320" s="342"/>
      <c r="X320" s="342"/>
      <c r="Y320" s="342"/>
      <c r="Z320" s="342"/>
      <c r="AA320" s="342"/>
      <c r="AB320" s="342"/>
      <c r="AC320" s="342"/>
      <c r="AD320" s="342"/>
      <c r="AE320" s="342"/>
      <c r="AG320" s="363" t="s">
        <v>693</v>
      </c>
      <c r="AH320" s="363"/>
      <c r="AI320" s="362" t="s">
        <v>694</v>
      </c>
      <c r="AJ320" s="362"/>
      <c r="AK320" s="362"/>
      <c r="AL320" s="362"/>
      <c r="AM320" s="362"/>
      <c r="AN320" s="362"/>
      <c r="AO320" s="362"/>
      <c r="AP320" s="362"/>
      <c r="AQ320" s="362"/>
      <c r="AR320" s="362"/>
      <c r="AS320" s="362"/>
      <c r="AT320" s="362"/>
      <c r="AU320" s="362"/>
      <c r="AV320" s="362"/>
      <c r="AW320" s="362"/>
      <c r="AX320" s="362"/>
      <c r="AY320" s="303"/>
      <c r="AZ320" s="303"/>
      <c r="BA320" s="303"/>
      <c r="BB320" s="303"/>
      <c r="BC320" s="303"/>
      <c r="BD320" s="303"/>
      <c r="BE320" s="303"/>
      <c r="BF320" s="303"/>
      <c r="BG320" s="303"/>
      <c r="BH320" s="303"/>
      <c r="BI320" s="303"/>
      <c r="BJ320" s="303"/>
      <c r="BK320" s="303"/>
      <c r="BL320" s="303"/>
      <c r="BM320" s="303"/>
      <c r="BN320" s="303"/>
      <c r="CB320" s="307"/>
      <c r="CC320" s="307"/>
      <c r="CD320" s="307"/>
      <c r="CE320" s="307"/>
      <c r="CF320" s="307"/>
      <c r="CG320" s="307"/>
      <c r="CH320" s="307"/>
      <c r="CI320" s="307"/>
      <c r="CJ320" s="307"/>
      <c r="CK320" s="307"/>
      <c r="CL320" s="307"/>
      <c r="CM320" s="307"/>
      <c r="CN320" s="307"/>
      <c r="CO320" s="307"/>
      <c r="CP320" s="307"/>
      <c r="CQ320" s="307"/>
      <c r="CR320" s="307"/>
      <c r="CS320" s="307"/>
      <c r="CT320" s="307"/>
      <c r="CU320" s="307"/>
      <c r="CV320" s="307"/>
      <c r="CW320" s="307"/>
      <c r="CX320" s="307"/>
      <c r="CY320" s="307"/>
      <c r="CZ320" s="307"/>
      <c r="DA320" s="307"/>
      <c r="DB320" s="307"/>
      <c r="DC320" s="307"/>
      <c r="DD320" s="307"/>
      <c r="DE320" s="307"/>
      <c r="DF320" s="307"/>
      <c r="DG320" s="307"/>
      <c r="DH320" s="307"/>
      <c r="DI320" s="390"/>
      <c r="DJ320" s="390"/>
      <c r="DK320" s="307"/>
      <c r="DL320" s="307"/>
      <c r="DM320" s="307"/>
      <c r="DN320" s="307"/>
      <c r="DO320" s="307"/>
      <c r="DP320" s="307"/>
      <c r="DQ320" s="307"/>
      <c r="DR320" s="307"/>
      <c r="DS320" s="307"/>
      <c r="DT320" s="307"/>
      <c r="DU320" s="307"/>
      <c r="DV320" s="307"/>
      <c r="DW320" s="307"/>
      <c r="DX320" s="307"/>
      <c r="DY320" s="307"/>
      <c r="DZ320" s="307"/>
      <c r="EA320" s="307"/>
      <c r="EB320" s="307"/>
      <c r="EC320" s="307"/>
      <c r="ED320" s="307"/>
      <c r="EE320" s="307"/>
      <c r="EF320" s="307"/>
      <c r="EG320" s="307"/>
      <c r="EH320" s="307"/>
      <c r="EI320" s="307"/>
      <c r="EJ320" s="307"/>
      <c r="EK320" s="307"/>
      <c r="EL320" s="307"/>
      <c r="EM320" s="307"/>
      <c r="EN320" s="307"/>
      <c r="EO320" s="307"/>
      <c r="EP320" s="307"/>
      <c r="EQ320" s="307"/>
      <c r="ER320" s="307"/>
      <c r="ES320" s="307"/>
      <c r="ET320" s="307"/>
      <c r="EU320" s="390"/>
      <c r="EV320" s="390"/>
      <c r="EW320" s="307"/>
      <c r="EX320" s="307"/>
      <c r="EY320" s="307"/>
      <c r="EZ320" s="307"/>
      <c r="FA320" s="307"/>
      <c r="FB320" s="307"/>
      <c r="FC320" s="307"/>
      <c r="FD320" s="307"/>
      <c r="FE320" s="307"/>
      <c r="FF320" s="307"/>
      <c r="FG320" s="307"/>
      <c r="FH320" s="307"/>
      <c r="FI320" s="307"/>
      <c r="FJ320" s="307"/>
      <c r="FK320" s="307"/>
      <c r="FL320" s="307"/>
      <c r="FM320" s="307"/>
      <c r="FN320" s="307"/>
      <c r="FO320" s="307"/>
      <c r="FP320" s="307"/>
      <c r="FQ320" s="307"/>
      <c r="FR320" s="307"/>
      <c r="FS320" s="307"/>
      <c r="FT320" s="307"/>
      <c r="FU320" s="307"/>
      <c r="FV320" s="307"/>
      <c r="FW320" s="307"/>
      <c r="FX320" s="307"/>
      <c r="FY320" s="307"/>
      <c r="FZ320" s="307"/>
      <c r="GA320" s="307"/>
      <c r="GB320" s="307"/>
      <c r="GC320" s="307"/>
      <c r="GD320" s="307"/>
      <c r="GE320" s="307"/>
      <c r="GF320" s="307"/>
      <c r="GG320" s="307"/>
      <c r="GH320" s="307"/>
      <c r="GI320" s="307"/>
      <c r="GJ320" s="307"/>
      <c r="GK320" s="307"/>
      <c r="GL320" s="307"/>
      <c r="GM320" s="307"/>
      <c r="GN320" s="307"/>
      <c r="GO320" s="307"/>
      <c r="GP320" s="307"/>
      <c r="GQ320" s="307"/>
      <c r="GR320" s="307"/>
      <c r="GS320" s="307"/>
      <c r="GT320" s="307"/>
      <c r="GU320" s="307"/>
      <c r="GV320" s="307"/>
      <c r="GW320" s="307"/>
      <c r="GX320" s="307"/>
      <c r="GY320" s="307"/>
      <c r="GZ320" s="307"/>
      <c r="HA320" s="307"/>
      <c r="HB320" s="307"/>
      <c r="HC320" s="307"/>
      <c r="HD320" s="307"/>
      <c r="HE320" s="307"/>
      <c r="HF320" s="307"/>
      <c r="HG320" s="307"/>
      <c r="HH320" s="307"/>
      <c r="HI320" s="307"/>
      <c r="HJ320" s="307"/>
      <c r="HK320" s="307"/>
      <c r="HL320" s="307"/>
      <c r="HM320" s="307"/>
      <c r="HN320" s="307"/>
      <c r="HO320" s="307"/>
      <c r="HP320" s="307"/>
      <c r="HQ320" s="307"/>
      <c r="HR320" s="307"/>
      <c r="HS320" s="307"/>
      <c r="HT320" s="307"/>
      <c r="HU320" s="307"/>
      <c r="HV320" s="307"/>
      <c r="HW320" s="307"/>
      <c r="HX320" s="307"/>
      <c r="HY320" s="307"/>
      <c r="HZ320" s="307"/>
      <c r="IA320" s="307"/>
      <c r="IB320" s="307"/>
      <c r="IC320" s="307"/>
      <c r="ID320" s="307"/>
      <c r="IE320" s="307"/>
      <c r="IF320" s="307"/>
      <c r="IG320" s="307"/>
      <c r="IH320" s="307"/>
      <c r="II320" s="307"/>
      <c r="IJ320" s="307"/>
      <c r="IK320" s="307"/>
      <c r="IL320" s="307"/>
      <c r="IM320" s="307"/>
      <c r="IN320" s="307"/>
      <c r="IO320" s="307"/>
      <c r="IP320" s="307"/>
      <c r="IQ320" s="307"/>
      <c r="IR320" s="307"/>
      <c r="IS320" s="307"/>
      <c r="IT320" s="307"/>
      <c r="IU320" s="307"/>
      <c r="IV320" s="307"/>
      <c r="IW320" s="307"/>
      <c r="IX320" s="307"/>
      <c r="IY320" s="307"/>
      <c r="IZ320" s="307"/>
      <c r="JA320" s="307"/>
      <c r="JB320" s="307"/>
      <c r="JC320" s="307"/>
      <c r="JD320" s="307"/>
      <c r="JE320" s="307"/>
      <c r="JF320" s="307"/>
      <c r="JG320" s="307"/>
      <c r="JH320" s="307"/>
      <c r="JI320" s="307"/>
      <c r="JJ320" s="307"/>
      <c r="JK320" s="307"/>
      <c r="JL320" s="307"/>
      <c r="JM320" s="307"/>
      <c r="JN320" s="307"/>
      <c r="JO320" s="307"/>
      <c r="JP320" s="307"/>
      <c r="JQ320" s="307"/>
      <c r="JR320" s="307"/>
      <c r="JS320" s="307"/>
      <c r="JT320" s="307"/>
      <c r="JU320" s="307"/>
      <c r="JV320" s="307"/>
      <c r="JW320" s="307"/>
      <c r="JX320" s="307"/>
      <c r="JY320" s="307"/>
      <c r="JZ320" s="307"/>
      <c r="KA320" s="307"/>
      <c r="KB320" s="307"/>
      <c r="KC320" s="307"/>
      <c r="KD320" s="307"/>
      <c r="KE320" s="307"/>
      <c r="KF320" s="307"/>
      <c r="KG320" s="307"/>
      <c r="KH320" s="307"/>
      <c r="KI320" s="307"/>
      <c r="KJ320" s="307"/>
      <c r="KK320" s="307"/>
      <c r="KL320" s="307"/>
      <c r="KM320" s="307"/>
      <c r="KN320" s="307"/>
      <c r="KO320" s="307"/>
      <c r="KP320" s="307"/>
      <c r="KQ320" s="307"/>
      <c r="KR320" s="307"/>
      <c r="KS320" s="307"/>
      <c r="KT320" s="307"/>
    </row>
    <row r="321" spans="14:306" s="56" customFormat="1" ht="15" customHeight="1">
      <c r="N321" s="395"/>
      <c r="O321" s="330"/>
      <c r="P321" s="330"/>
      <c r="Q321" s="341"/>
      <c r="R321" s="330"/>
      <c r="S321" s="330"/>
      <c r="T321" s="330"/>
      <c r="U321" s="341"/>
      <c r="W321" s="342"/>
      <c r="X321" s="342"/>
      <c r="Y321" s="342"/>
      <c r="Z321" s="342"/>
      <c r="AA321" s="342"/>
      <c r="AB321" s="342"/>
      <c r="AC321" s="342"/>
      <c r="AD321" s="342"/>
      <c r="AE321" s="342"/>
      <c r="AG321" s="351" t="s">
        <v>521</v>
      </c>
      <c r="AH321" s="351"/>
      <c r="AI321" s="364"/>
      <c r="AJ321" s="364"/>
      <c r="AK321" s="364"/>
      <c r="AL321" s="364"/>
      <c r="AM321" s="364"/>
      <c r="AN321" s="364"/>
      <c r="AO321" s="364"/>
      <c r="AP321" s="364"/>
      <c r="AQ321" s="364"/>
      <c r="AR321" s="364"/>
      <c r="AS321" s="364"/>
      <c r="AT321" s="364"/>
      <c r="AU321" s="364"/>
      <c r="AV321" s="364"/>
      <c r="AW321" s="364"/>
      <c r="AX321" s="364"/>
      <c r="AY321" s="303"/>
      <c r="AZ321" s="303"/>
      <c r="BA321" s="303"/>
      <c r="BB321" s="303"/>
      <c r="BC321" s="303"/>
      <c r="BD321" s="303"/>
      <c r="BE321" s="303"/>
      <c r="BF321" s="303"/>
      <c r="BG321" s="303"/>
      <c r="BH321" s="303"/>
      <c r="BI321" s="303"/>
      <c r="BJ321" s="303"/>
      <c r="BK321" s="303"/>
      <c r="BL321" s="303"/>
      <c r="BM321" s="303"/>
      <c r="BN321" s="303"/>
      <c r="CB321" s="307"/>
      <c r="CC321" s="307"/>
      <c r="CD321" s="307"/>
      <c r="CE321" s="307"/>
      <c r="CF321" s="307"/>
      <c r="CG321" s="307"/>
      <c r="CH321" s="307"/>
      <c r="CI321" s="307"/>
      <c r="CJ321" s="307"/>
      <c r="CK321" s="307"/>
      <c r="CL321" s="307"/>
      <c r="CM321" s="307"/>
      <c r="CN321" s="307"/>
      <c r="CO321" s="307"/>
      <c r="CP321" s="307"/>
      <c r="CQ321" s="307"/>
      <c r="CR321" s="307"/>
      <c r="CS321" s="307"/>
      <c r="CT321" s="307"/>
      <c r="CU321" s="307"/>
      <c r="CV321" s="307"/>
      <c r="CW321" s="307"/>
      <c r="CX321" s="307"/>
      <c r="CY321" s="307"/>
      <c r="CZ321" s="307"/>
      <c r="DA321" s="307"/>
      <c r="DB321" s="307"/>
      <c r="DC321" s="307"/>
      <c r="DD321" s="307"/>
      <c r="DE321" s="307"/>
      <c r="DF321" s="307"/>
      <c r="DG321" s="307"/>
      <c r="DH321" s="307"/>
      <c r="DI321" s="390"/>
      <c r="DJ321" s="390"/>
      <c r="DK321" s="307"/>
      <c r="DL321" s="307"/>
      <c r="DM321" s="307"/>
      <c r="DN321" s="307"/>
      <c r="DO321" s="307"/>
      <c r="DP321" s="307"/>
      <c r="DQ321" s="307"/>
      <c r="DR321" s="307"/>
      <c r="DS321" s="307"/>
      <c r="DT321" s="307"/>
      <c r="DU321" s="307"/>
      <c r="DV321" s="307"/>
      <c r="DW321" s="307"/>
      <c r="DX321" s="307"/>
      <c r="DY321" s="307"/>
      <c r="DZ321" s="307"/>
      <c r="EA321" s="307"/>
      <c r="EB321" s="307"/>
      <c r="EC321" s="307"/>
      <c r="ED321" s="307"/>
      <c r="EE321" s="307"/>
      <c r="EF321" s="307"/>
      <c r="EG321" s="307"/>
      <c r="EH321" s="307"/>
      <c r="EI321" s="307"/>
      <c r="EJ321" s="307"/>
      <c r="EK321" s="307"/>
      <c r="EL321" s="307"/>
      <c r="EM321" s="307"/>
      <c r="EN321" s="307"/>
      <c r="EO321" s="307"/>
      <c r="EP321" s="307"/>
      <c r="EQ321" s="307"/>
      <c r="ER321" s="307"/>
      <c r="ES321" s="307"/>
      <c r="ET321" s="307"/>
      <c r="EU321" s="390"/>
      <c r="EV321" s="390"/>
      <c r="EW321" s="307"/>
      <c r="EX321" s="307"/>
      <c r="EY321" s="307"/>
      <c r="EZ321" s="307"/>
      <c r="FA321" s="307"/>
      <c r="FB321" s="307"/>
      <c r="FC321" s="307"/>
      <c r="FD321" s="307"/>
      <c r="FE321" s="307"/>
      <c r="FF321" s="307"/>
      <c r="FG321" s="307"/>
      <c r="FH321" s="307"/>
      <c r="FI321" s="307"/>
      <c r="FJ321" s="307"/>
      <c r="FK321" s="307"/>
      <c r="FL321" s="307"/>
      <c r="FM321" s="307"/>
      <c r="FN321" s="307"/>
      <c r="FO321" s="307"/>
      <c r="FP321" s="307"/>
      <c r="FQ321" s="307"/>
      <c r="FR321" s="307"/>
      <c r="FS321" s="307"/>
      <c r="FT321" s="307"/>
      <c r="FU321" s="307"/>
      <c r="FV321" s="307"/>
      <c r="FW321" s="307"/>
      <c r="FX321" s="307"/>
      <c r="FY321" s="307"/>
      <c r="FZ321" s="307"/>
      <c r="GA321" s="307"/>
      <c r="GB321" s="307"/>
      <c r="GC321" s="307"/>
      <c r="GD321" s="307"/>
      <c r="GE321" s="307"/>
      <c r="GF321" s="307"/>
      <c r="GG321" s="307"/>
      <c r="GH321" s="307"/>
      <c r="GI321" s="307"/>
      <c r="GJ321" s="307"/>
      <c r="GK321" s="307"/>
      <c r="GL321" s="307"/>
      <c r="GM321" s="307"/>
      <c r="GN321" s="307"/>
      <c r="GO321" s="307"/>
      <c r="GP321" s="307"/>
      <c r="GQ321" s="307"/>
      <c r="GR321" s="307"/>
      <c r="GS321" s="307"/>
      <c r="GT321" s="307"/>
      <c r="GU321" s="307"/>
      <c r="GV321" s="307"/>
      <c r="GW321" s="307"/>
      <c r="GX321" s="307"/>
      <c r="GY321" s="307"/>
      <c r="GZ321" s="307"/>
      <c r="HA321" s="307"/>
      <c r="HB321" s="307"/>
      <c r="HC321" s="307"/>
      <c r="HD321" s="307"/>
      <c r="HE321" s="307"/>
      <c r="HF321" s="307"/>
      <c r="HG321" s="307"/>
      <c r="HH321" s="307"/>
      <c r="HI321" s="307"/>
      <c r="HJ321" s="307"/>
      <c r="HK321" s="307"/>
      <c r="HL321" s="307"/>
      <c r="HM321" s="307"/>
      <c r="HN321" s="307"/>
      <c r="HO321" s="307"/>
      <c r="HP321" s="307"/>
      <c r="HQ321" s="307"/>
      <c r="HR321" s="307"/>
      <c r="HS321" s="307"/>
      <c r="HT321" s="307"/>
      <c r="HU321" s="307"/>
      <c r="HV321" s="307"/>
      <c r="HW321" s="307"/>
      <c r="HX321" s="307"/>
      <c r="HY321" s="307"/>
      <c r="HZ321" s="307"/>
      <c r="IA321" s="307"/>
      <c r="IB321" s="307"/>
      <c r="IC321" s="307"/>
      <c r="ID321" s="307"/>
      <c r="IE321" s="307"/>
      <c r="IF321" s="307"/>
      <c r="IG321" s="307"/>
      <c r="IH321" s="307"/>
      <c r="II321" s="307"/>
      <c r="IJ321" s="307"/>
      <c r="IK321" s="307"/>
      <c r="IL321" s="307"/>
      <c r="IM321" s="307"/>
      <c r="IN321" s="307"/>
      <c r="IO321" s="307"/>
      <c r="IP321" s="307"/>
      <c r="IQ321" s="307"/>
      <c r="IR321" s="307"/>
      <c r="IS321" s="307"/>
      <c r="IT321" s="307"/>
      <c r="IU321" s="307"/>
      <c r="IV321" s="307"/>
      <c r="IW321" s="307"/>
      <c r="IX321" s="307"/>
      <c r="IY321" s="307"/>
      <c r="IZ321" s="307"/>
      <c r="JA321" s="307"/>
      <c r="JB321" s="307"/>
      <c r="JC321" s="307"/>
      <c r="JD321" s="307"/>
      <c r="JE321" s="307"/>
      <c r="JF321" s="307"/>
      <c r="JG321" s="307"/>
      <c r="JH321" s="307"/>
      <c r="JI321" s="307"/>
      <c r="JJ321" s="307"/>
      <c r="JK321" s="307"/>
      <c r="JL321" s="307"/>
      <c r="JM321" s="307"/>
      <c r="JN321" s="307"/>
      <c r="JO321" s="307"/>
      <c r="JP321" s="307"/>
      <c r="JQ321" s="307"/>
      <c r="JR321" s="307"/>
      <c r="JS321" s="307"/>
      <c r="JT321" s="307"/>
      <c r="JU321" s="307"/>
      <c r="JV321" s="307"/>
      <c r="JW321" s="307"/>
      <c r="JX321" s="307"/>
      <c r="JY321" s="307"/>
      <c r="JZ321" s="307"/>
      <c r="KA321" s="307"/>
      <c r="KB321" s="307"/>
      <c r="KC321" s="307"/>
      <c r="KD321" s="307"/>
      <c r="KE321" s="307"/>
      <c r="KF321" s="307"/>
      <c r="KG321" s="307"/>
      <c r="KH321" s="307"/>
      <c r="KI321" s="307"/>
      <c r="KJ321" s="307"/>
      <c r="KK321" s="307"/>
      <c r="KL321" s="307"/>
      <c r="KM321" s="307"/>
      <c r="KN321" s="307"/>
      <c r="KO321" s="307"/>
      <c r="KP321" s="307"/>
      <c r="KQ321" s="307"/>
      <c r="KR321" s="307"/>
      <c r="KS321" s="307"/>
      <c r="KT321" s="307"/>
    </row>
    <row r="322" spans="14:306" s="56" customFormat="1" ht="15" customHeight="1">
      <c r="N322" s="395"/>
      <c r="O322" s="330"/>
      <c r="P322" s="330"/>
      <c r="Q322" s="330"/>
      <c r="R322" s="330"/>
      <c r="S322" s="341"/>
      <c r="T322" s="330"/>
      <c r="U322" s="330"/>
      <c r="W322" s="342"/>
      <c r="X322" s="342"/>
      <c r="Y322" s="342"/>
      <c r="Z322" s="342"/>
      <c r="AA322" s="342"/>
      <c r="AB322" s="342"/>
      <c r="AC322" s="342"/>
      <c r="AD322" s="342"/>
      <c r="AE322" s="342"/>
      <c r="AG322" s="351"/>
      <c r="AH322" s="351"/>
      <c r="AI322" s="365" t="s">
        <v>522</v>
      </c>
      <c r="AJ322" s="365" t="s">
        <v>523</v>
      </c>
      <c r="AK322" s="365" t="s">
        <v>524</v>
      </c>
      <c r="AL322" s="365" t="s">
        <v>525</v>
      </c>
      <c r="AM322" s="365" t="s">
        <v>526</v>
      </c>
      <c r="AN322" s="365" t="s">
        <v>527</v>
      </c>
      <c r="AO322" s="365" t="s">
        <v>528</v>
      </c>
      <c r="AP322" s="365" t="s">
        <v>529</v>
      </c>
      <c r="AQ322" s="365" t="s">
        <v>530</v>
      </c>
      <c r="AR322" s="365" t="s">
        <v>531</v>
      </c>
      <c r="AS322" s="365" t="s">
        <v>532</v>
      </c>
      <c r="AT322" s="365" t="s">
        <v>533</v>
      </c>
      <c r="AU322" s="365"/>
      <c r="AV322" s="366" t="s">
        <v>534</v>
      </c>
      <c r="AW322" s="365" t="s">
        <v>535</v>
      </c>
      <c r="AX322" s="365" t="s">
        <v>536</v>
      </c>
      <c r="AY322" s="303">
        <f t="shared" ref="AY322:AY340" si="141">IF(AI323="-",AI323,IF(ISNUMBER(AI323),AI323,MID(AI323,1,FIND("-",AI323)-1))+0)</f>
        <v>0</v>
      </c>
      <c r="AZ322" s="303" t="str">
        <f t="shared" ref="AZ322:AZ340" si="142">IF(AJ323="-",AJ323,IF(ISNUMBER(AJ323),AJ323,MID(AJ323,1,FIND("-",AJ323)-1))+0)</f>
        <v>-</v>
      </c>
      <c r="BA322" s="303">
        <f t="shared" ref="BA322:BA340" si="143">IF(AK323="-",AK323,IF(ISNUMBER(AK323),AK323,MID(AK323,1,FIND("-",AK323)-1))+0)</f>
        <v>0</v>
      </c>
      <c r="BB322" s="303">
        <f t="shared" ref="BB322:BB340" si="144">IF(AL323="-",AL323,IF(ISNUMBER(AL323),AL323,MID(AL323,1,FIND("-",AL323)-1))+0)</f>
        <v>0</v>
      </c>
      <c r="BC322" s="303">
        <f t="shared" ref="BC322:BC340" si="145">IF(AM323="-",AM323,IF(ISNUMBER(AM323),AM323,MID(AM323,1,FIND("-",AM323)-1))+0)</f>
        <v>0</v>
      </c>
      <c r="BD322" s="303">
        <f t="shared" ref="BD322:BD340" si="146">IF(AN323="-",AN323,IF(ISNUMBER(AN323),AN323,MID(AN323,1,FIND("-",AN323)-1))+0)</f>
        <v>0</v>
      </c>
      <c r="BE322" s="303">
        <f t="shared" ref="BE322:BE340" si="147">IF(AO323="-",AO323,IF(ISNUMBER(AO323),AO323,MID(AO323,1,FIND("-",AO323)-1))+0)</f>
        <v>0</v>
      </c>
      <c r="BF322" s="303">
        <f t="shared" ref="BF322:BF340" si="148">IF(AP323="-",AP323,IF(ISNUMBER(AP323),AP323,MID(AP323,1,FIND("-",AP323)-1))+0)</f>
        <v>0</v>
      </c>
      <c r="BG322" s="303">
        <f t="shared" ref="BG322:BG340" si="149">IF(AQ323="-",AQ323,IF(ISNUMBER(AQ323),AQ323,MID(AQ323,1,FIND("-",AQ323)-1))+0)</f>
        <v>0</v>
      </c>
      <c r="BH322" s="303"/>
      <c r="BI322" s="303">
        <f t="shared" ref="BI322:BI340" si="150">IF(AR323="-",AR323,IF(ISNUMBER(AR323),AR323,MID(AR323,1,FIND("-",AR323)-1))+0)</f>
        <v>0</v>
      </c>
      <c r="BJ322" s="303">
        <f t="shared" ref="BJ322:BJ340" si="151">IF(AS323="-",AS323,IF(ISNUMBER(AS323),AS323,MID(AS323,1,FIND("-",AS323)-1))+0)</f>
        <v>0</v>
      </c>
      <c r="BK322" s="303">
        <f t="shared" ref="BK322:BK340" si="152">IF(AT323="-",AT323,IF(ISNUMBER(AT323),AT323,MID(AT323,1,FIND("-",AT323)-1))+0)</f>
        <v>0</v>
      </c>
      <c r="BL322" s="303">
        <f t="shared" ref="BL322:BL340" si="153">IF(AV323="-",AV323,IF(ISNUMBER(AV323),AV323,MID(AV323,1,FIND("-",AV323)-1))+0)</f>
        <v>0</v>
      </c>
      <c r="BM322" s="303">
        <f t="shared" ref="BM322:BM340" si="154">IF(AW323="-",AW323,IF(ISNUMBER(AW323),AW323,MID(AW323,1,FIND("-",AW323)-1))+0)</f>
        <v>0</v>
      </c>
      <c r="BN322" s="303">
        <f t="shared" ref="BN322:BN340" si="155">IF(AX323="-",AX323,IF(ISNUMBER(AX323),AX323,MID(AX323,1,FIND("-",AX323)-1))+0)</f>
        <v>0</v>
      </c>
      <c r="CB322" s="307"/>
      <c r="CC322" s="307"/>
      <c r="CD322" s="307"/>
      <c r="CE322" s="307"/>
      <c r="CF322" s="307"/>
      <c r="CG322" s="307"/>
      <c r="CH322" s="307"/>
      <c r="CI322" s="307"/>
      <c r="CJ322" s="307"/>
      <c r="CK322" s="307"/>
      <c r="CL322" s="307"/>
      <c r="CM322" s="307"/>
      <c r="CN322" s="307"/>
      <c r="CO322" s="307"/>
      <c r="CP322" s="307"/>
      <c r="CQ322" s="307"/>
      <c r="CR322" s="307"/>
      <c r="CS322" s="307"/>
      <c r="CT322" s="307"/>
      <c r="CU322" s="307"/>
      <c r="CV322" s="307"/>
      <c r="CW322" s="307"/>
      <c r="CX322" s="307"/>
      <c r="CY322" s="307"/>
      <c r="CZ322" s="307"/>
      <c r="DA322" s="307"/>
      <c r="DB322" s="307"/>
      <c r="DC322" s="307"/>
      <c r="DD322" s="307"/>
      <c r="DE322" s="307"/>
      <c r="DF322" s="307"/>
      <c r="DG322" s="307"/>
      <c r="DH322" s="307"/>
      <c r="DI322" s="390"/>
      <c r="DJ322" s="390"/>
      <c r="DK322" s="307"/>
      <c r="DL322" s="307"/>
      <c r="DM322" s="307"/>
      <c r="DN322" s="307"/>
      <c r="DO322" s="307"/>
      <c r="DP322" s="307"/>
      <c r="DQ322" s="307"/>
      <c r="DR322" s="307"/>
      <c r="DS322" s="307"/>
      <c r="DT322" s="307"/>
      <c r="DU322" s="307"/>
      <c r="DV322" s="307"/>
      <c r="DW322" s="307"/>
      <c r="DX322" s="307"/>
      <c r="DY322" s="307"/>
      <c r="DZ322" s="307"/>
      <c r="EA322" s="307"/>
      <c r="EB322" s="307"/>
      <c r="EC322" s="307"/>
      <c r="ED322" s="307"/>
      <c r="EE322" s="307"/>
      <c r="EF322" s="307"/>
      <c r="EG322" s="307"/>
      <c r="EH322" s="307"/>
      <c r="EI322" s="307"/>
      <c r="EJ322" s="307"/>
      <c r="EK322" s="307"/>
      <c r="EL322" s="307"/>
      <c r="EM322" s="307"/>
      <c r="EN322" s="307"/>
      <c r="EO322" s="307"/>
      <c r="EP322" s="307"/>
      <c r="EQ322" s="307"/>
      <c r="ER322" s="307"/>
      <c r="ES322" s="307"/>
      <c r="ET322" s="307"/>
      <c r="EU322" s="390"/>
      <c r="EV322" s="390"/>
      <c r="EW322" s="307"/>
      <c r="EX322" s="307"/>
      <c r="EY322" s="307"/>
      <c r="EZ322" s="307"/>
      <c r="FA322" s="307"/>
      <c r="FB322" s="307"/>
      <c r="FC322" s="307"/>
      <c r="FD322" s="307"/>
      <c r="FE322" s="307"/>
      <c r="FF322" s="307"/>
      <c r="FG322" s="307"/>
      <c r="FH322" s="307"/>
      <c r="FI322" s="307"/>
      <c r="FJ322" s="307"/>
      <c r="FK322" s="307"/>
      <c r="FL322" s="307"/>
      <c r="FM322" s="307"/>
      <c r="FN322" s="307"/>
      <c r="FO322" s="307"/>
      <c r="FP322" s="307"/>
      <c r="FQ322" s="307"/>
      <c r="FR322" s="307"/>
      <c r="FS322" s="307"/>
      <c r="FT322" s="307"/>
      <c r="FU322" s="307"/>
      <c r="FV322" s="307"/>
      <c r="FW322" s="307"/>
      <c r="FX322" s="307"/>
      <c r="FY322" s="307"/>
      <c r="FZ322" s="307"/>
      <c r="GA322" s="307"/>
      <c r="GB322" s="307"/>
      <c r="GC322" s="307"/>
      <c r="GD322" s="307"/>
      <c r="GE322" s="307"/>
      <c r="GF322" s="307"/>
      <c r="GG322" s="307"/>
      <c r="GH322" s="307"/>
      <c r="GI322" s="307"/>
      <c r="GJ322" s="307"/>
      <c r="GK322" s="307"/>
      <c r="GL322" s="307"/>
      <c r="GM322" s="307"/>
      <c r="GN322" s="307"/>
      <c r="GO322" s="307"/>
      <c r="GP322" s="307"/>
      <c r="GQ322" s="307"/>
      <c r="GR322" s="307"/>
      <c r="GS322" s="307"/>
      <c r="GT322" s="307"/>
      <c r="GU322" s="307"/>
      <c r="GV322" s="307"/>
      <c r="GW322" s="307"/>
      <c r="GX322" s="307"/>
      <c r="GY322" s="307"/>
      <c r="GZ322" s="307"/>
      <c r="HA322" s="307"/>
      <c r="HB322" s="307"/>
      <c r="HC322" s="307"/>
      <c r="HD322" s="307"/>
      <c r="HE322" s="307"/>
      <c r="HF322" s="307"/>
      <c r="HG322" s="307"/>
      <c r="HH322" s="307"/>
      <c r="HI322" s="307"/>
      <c r="HJ322" s="307"/>
      <c r="HK322" s="307"/>
      <c r="HL322" s="307"/>
      <c r="HM322" s="307"/>
      <c r="HN322" s="307"/>
      <c r="HO322" s="307"/>
      <c r="HP322" s="307"/>
      <c r="HQ322" s="307"/>
      <c r="HR322" s="307"/>
      <c r="HS322" s="307"/>
      <c r="HT322" s="307"/>
      <c r="HU322" s="307"/>
      <c r="HV322" s="307"/>
      <c r="HW322" s="307"/>
      <c r="HX322" s="307"/>
      <c r="HY322" s="307"/>
      <c r="HZ322" s="307"/>
      <c r="IA322" s="307"/>
      <c r="IB322" s="307"/>
      <c r="IC322" s="307"/>
      <c r="ID322" s="307"/>
      <c r="IE322" s="307"/>
      <c r="IF322" s="307"/>
      <c r="IG322" s="307"/>
      <c r="IH322" s="307"/>
      <c r="II322" s="307"/>
      <c r="IJ322" s="307"/>
      <c r="IK322" s="307"/>
      <c r="IL322" s="307"/>
      <c r="IM322" s="307"/>
      <c r="IN322" s="307"/>
      <c r="IO322" s="307"/>
      <c r="IP322" s="307"/>
      <c r="IQ322" s="307"/>
      <c r="IR322" s="307"/>
      <c r="IS322" s="307"/>
      <c r="IT322" s="307"/>
      <c r="IU322" s="307"/>
      <c r="IV322" s="307"/>
      <c r="IW322" s="307"/>
      <c r="IX322" s="307"/>
      <c r="IY322" s="307"/>
      <c r="IZ322" s="307"/>
      <c r="JA322" s="307"/>
      <c r="JB322" s="307"/>
      <c r="JC322" s="307"/>
      <c r="JD322" s="307"/>
      <c r="JE322" s="307"/>
      <c r="JF322" s="307"/>
      <c r="JG322" s="307"/>
      <c r="JH322" s="307"/>
      <c r="JI322" s="307"/>
      <c r="JJ322" s="307"/>
      <c r="JK322" s="307"/>
      <c r="JL322" s="307"/>
      <c r="JM322" s="307"/>
      <c r="JN322" s="307"/>
      <c r="JO322" s="307"/>
      <c r="JP322" s="307"/>
      <c r="JQ322" s="307"/>
      <c r="JR322" s="307"/>
      <c r="JS322" s="307"/>
      <c r="JT322" s="307"/>
      <c r="JU322" s="307"/>
      <c r="JV322" s="307"/>
      <c r="JW322" s="307"/>
      <c r="JX322" s="307"/>
      <c r="JY322" s="307"/>
      <c r="JZ322" s="307"/>
      <c r="KA322" s="307"/>
      <c r="KB322" s="307"/>
      <c r="KC322" s="307"/>
      <c r="KD322" s="307"/>
      <c r="KE322" s="307"/>
      <c r="KF322" s="307"/>
      <c r="KG322" s="307"/>
      <c r="KH322" s="307"/>
      <c r="KI322" s="307"/>
      <c r="KJ322" s="307"/>
      <c r="KK322" s="307"/>
      <c r="KL322" s="307"/>
      <c r="KM322" s="307"/>
      <c r="KN322" s="307"/>
      <c r="KO322" s="307"/>
      <c r="KP322" s="307"/>
      <c r="KQ322" s="307"/>
      <c r="KR322" s="307"/>
      <c r="KS322" s="307"/>
      <c r="KT322" s="307"/>
    </row>
    <row r="323" spans="14:306" s="56" customFormat="1" ht="15" customHeight="1">
      <c r="N323" s="341"/>
      <c r="O323" s="330"/>
      <c r="P323" s="330"/>
      <c r="Q323" s="330"/>
      <c r="R323" s="330"/>
      <c r="S323" s="330"/>
      <c r="T323" s="330"/>
      <c r="U323" s="330"/>
      <c r="W323" s="330"/>
      <c r="X323" s="330"/>
      <c r="Y323" s="330"/>
      <c r="Z323" s="330"/>
      <c r="AA323" s="330"/>
      <c r="AB323" s="330"/>
      <c r="AC323" s="330"/>
      <c r="AD323" s="330"/>
      <c r="AE323" s="330"/>
      <c r="AG323" s="354">
        <v>1</v>
      </c>
      <c r="AH323" s="354"/>
      <c r="AI323" s="356">
        <v>0</v>
      </c>
      <c r="AJ323" s="356" t="s">
        <v>0</v>
      </c>
      <c r="AK323" s="356" t="s">
        <v>306</v>
      </c>
      <c r="AL323" s="356" t="s">
        <v>108</v>
      </c>
      <c r="AM323" s="356" t="s">
        <v>695</v>
      </c>
      <c r="AN323" s="356" t="s">
        <v>170</v>
      </c>
      <c r="AO323" s="356">
        <v>0</v>
      </c>
      <c r="AP323" s="356" t="s">
        <v>107</v>
      </c>
      <c r="AQ323" s="356" t="s">
        <v>108</v>
      </c>
      <c r="AR323" s="359">
        <v>0</v>
      </c>
      <c r="AS323" s="356" t="s">
        <v>107</v>
      </c>
      <c r="AT323" s="356" t="s">
        <v>696</v>
      </c>
      <c r="AU323" s="356"/>
      <c r="AV323" s="356" t="s">
        <v>306</v>
      </c>
      <c r="AW323" s="356" t="s">
        <v>250</v>
      </c>
      <c r="AX323" s="356" t="s">
        <v>108</v>
      </c>
      <c r="AY323" s="303">
        <f t="shared" si="141"/>
        <v>1</v>
      </c>
      <c r="AZ323" s="303">
        <f t="shared" si="142"/>
        <v>0</v>
      </c>
      <c r="BA323" s="303">
        <f t="shared" si="143"/>
        <v>6</v>
      </c>
      <c r="BB323" s="303">
        <f t="shared" si="144"/>
        <v>2</v>
      </c>
      <c r="BC323" s="303">
        <f t="shared" si="145"/>
        <v>11</v>
      </c>
      <c r="BD323" s="303">
        <f t="shared" si="146"/>
        <v>7</v>
      </c>
      <c r="BE323" s="303">
        <f t="shared" si="147"/>
        <v>1</v>
      </c>
      <c r="BF323" s="303">
        <f t="shared" si="148"/>
        <v>4</v>
      </c>
      <c r="BG323" s="303">
        <f t="shared" si="149"/>
        <v>2</v>
      </c>
      <c r="BH323" s="303"/>
      <c r="BI323" s="303">
        <f t="shared" si="150"/>
        <v>1</v>
      </c>
      <c r="BJ323" s="303">
        <f t="shared" si="151"/>
        <v>4</v>
      </c>
      <c r="BK323" s="303">
        <f t="shared" si="152"/>
        <v>20</v>
      </c>
      <c r="BL323" s="303">
        <f t="shared" si="153"/>
        <v>6</v>
      </c>
      <c r="BM323" s="303">
        <f t="shared" si="154"/>
        <v>8</v>
      </c>
      <c r="BN323" s="303">
        <f t="shared" si="155"/>
        <v>2</v>
      </c>
      <c r="CB323" s="307"/>
      <c r="CC323" s="307"/>
      <c r="CD323" s="307"/>
      <c r="CE323" s="307"/>
      <c r="CF323" s="307"/>
      <c r="CG323" s="307"/>
      <c r="CH323" s="307"/>
      <c r="CI323" s="307"/>
      <c r="CJ323" s="307"/>
      <c r="CK323" s="307"/>
      <c r="CL323" s="307"/>
      <c r="CM323" s="307"/>
      <c r="CN323" s="307"/>
      <c r="CO323" s="307"/>
      <c r="CP323" s="307"/>
      <c r="CQ323" s="307"/>
      <c r="CR323" s="307"/>
      <c r="CS323" s="307"/>
      <c r="CT323" s="307"/>
      <c r="CU323" s="307"/>
      <c r="CV323" s="307"/>
      <c r="CW323" s="307"/>
      <c r="CX323" s="307"/>
      <c r="CY323" s="307"/>
      <c r="CZ323" s="307"/>
      <c r="DA323" s="307"/>
      <c r="DB323" s="307"/>
      <c r="DC323" s="307"/>
      <c r="DD323" s="307"/>
      <c r="DE323" s="307"/>
      <c r="DF323" s="307"/>
      <c r="DG323" s="307"/>
      <c r="DH323" s="307"/>
      <c r="DI323" s="390"/>
      <c r="DJ323" s="390"/>
      <c r="DK323" s="307"/>
      <c r="DL323" s="307"/>
      <c r="DM323" s="307"/>
      <c r="DN323" s="307"/>
      <c r="DO323" s="307"/>
      <c r="DP323" s="307"/>
      <c r="DQ323" s="307"/>
      <c r="DR323" s="307"/>
      <c r="DS323" s="307"/>
      <c r="DT323" s="307"/>
      <c r="DU323" s="307"/>
      <c r="DV323" s="307"/>
      <c r="DW323" s="307"/>
      <c r="DX323" s="307"/>
      <c r="DY323" s="307"/>
      <c r="DZ323" s="307"/>
      <c r="EA323" s="307"/>
      <c r="EB323" s="307"/>
      <c r="EC323" s="307"/>
      <c r="ED323" s="307"/>
      <c r="EE323" s="307"/>
      <c r="EF323" s="307"/>
      <c r="EG323" s="307"/>
      <c r="EH323" s="307"/>
      <c r="EI323" s="307"/>
      <c r="EJ323" s="307"/>
      <c r="EK323" s="307"/>
      <c r="EL323" s="307"/>
      <c r="EM323" s="307"/>
      <c r="EN323" s="307"/>
      <c r="EO323" s="307"/>
      <c r="EP323" s="307"/>
      <c r="EQ323" s="307"/>
      <c r="ER323" s="307"/>
      <c r="ES323" s="307"/>
      <c r="ET323" s="307"/>
      <c r="EU323" s="390"/>
      <c r="EV323" s="390"/>
      <c r="EW323" s="307"/>
      <c r="EX323" s="307"/>
      <c r="EY323" s="307"/>
      <c r="EZ323" s="307"/>
      <c r="FA323" s="307"/>
      <c r="FB323" s="307"/>
      <c r="FC323" s="307"/>
      <c r="FD323" s="307"/>
      <c r="FE323" s="307"/>
      <c r="FF323" s="307"/>
      <c r="FG323" s="307"/>
      <c r="FH323" s="307"/>
      <c r="FI323" s="307"/>
      <c r="FJ323" s="307"/>
      <c r="FK323" s="307"/>
      <c r="FL323" s="307"/>
      <c r="FM323" s="307"/>
      <c r="FN323" s="307"/>
      <c r="FO323" s="307"/>
      <c r="FP323" s="307"/>
      <c r="FQ323" s="307"/>
      <c r="FR323" s="307"/>
      <c r="FS323" s="307"/>
      <c r="FT323" s="307"/>
      <c r="FU323" s="307"/>
      <c r="FV323" s="307"/>
      <c r="FW323" s="307"/>
      <c r="FX323" s="307"/>
      <c r="FY323" s="307"/>
      <c r="FZ323" s="307"/>
      <c r="GA323" s="307"/>
      <c r="GB323" s="307"/>
      <c r="GC323" s="307"/>
      <c r="GD323" s="307"/>
      <c r="GE323" s="307"/>
      <c r="GF323" s="307"/>
      <c r="GG323" s="307"/>
      <c r="GH323" s="307"/>
      <c r="GI323" s="307"/>
      <c r="GJ323" s="307"/>
      <c r="GK323" s="307"/>
      <c r="GL323" s="307"/>
      <c r="GM323" s="307"/>
      <c r="GN323" s="307"/>
      <c r="GO323" s="307"/>
      <c r="GP323" s="307"/>
      <c r="GQ323" s="307"/>
      <c r="GR323" s="307"/>
      <c r="GS323" s="307"/>
      <c r="GT323" s="307"/>
      <c r="GU323" s="307"/>
      <c r="GV323" s="307"/>
      <c r="GW323" s="307"/>
      <c r="GX323" s="307"/>
      <c r="GY323" s="307"/>
      <c r="GZ323" s="307"/>
      <c r="HA323" s="307"/>
      <c r="HB323" s="307"/>
      <c r="HC323" s="307"/>
      <c r="HD323" s="307"/>
      <c r="HE323" s="307"/>
      <c r="HF323" s="307"/>
      <c r="HG323" s="307"/>
      <c r="HH323" s="307"/>
      <c r="HI323" s="307"/>
      <c r="HJ323" s="307"/>
      <c r="HK323" s="307"/>
      <c r="HL323" s="307"/>
      <c r="HM323" s="307"/>
      <c r="HN323" s="307"/>
      <c r="HO323" s="307"/>
      <c r="HP323" s="307"/>
      <c r="HQ323" s="307"/>
      <c r="HR323" s="307"/>
      <c r="HS323" s="307"/>
      <c r="HT323" s="307"/>
      <c r="HU323" s="307"/>
      <c r="HV323" s="307"/>
      <c r="HW323" s="307"/>
      <c r="HX323" s="307"/>
      <c r="HY323" s="307"/>
      <c r="HZ323" s="307"/>
      <c r="IA323" s="307"/>
      <c r="IB323" s="307"/>
      <c r="IC323" s="307"/>
      <c r="ID323" s="307"/>
      <c r="IE323" s="307"/>
      <c r="IF323" s="307"/>
      <c r="IG323" s="307"/>
      <c r="IH323" s="307"/>
      <c r="II323" s="307"/>
      <c r="IJ323" s="307"/>
      <c r="IK323" s="307"/>
      <c r="IL323" s="307"/>
      <c r="IM323" s="307"/>
      <c r="IN323" s="307"/>
      <c r="IO323" s="307"/>
      <c r="IP323" s="307"/>
      <c r="IQ323" s="307"/>
      <c r="IR323" s="307"/>
      <c r="IS323" s="307"/>
      <c r="IT323" s="307"/>
      <c r="IU323" s="307"/>
      <c r="IV323" s="307"/>
      <c r="IW323" s="307"/>
      <c r="IX323" s="307"/>
      <c r="IY323" s="307"/>
      <c r="IZ323" s="307"/>
      <c r="JA323" s="307"/>
      <c r="JB323" s="307"/>
      <c r="JC323" s="307"/>
      <c r="JD323" s="307"/>
      <c r="JE323" s="307"/>
      <c r="JF323" s="307"/>
      <c r="JG323" s="307"/>
      <c r="JH323" s="307"/>
      <c r="JI323" s="307"/>
      <c r="JJ323" s="307"/>
      <c r="JK323" s="307"/>
      <c r="JL323" s="307"/>
      <c r="JM323" s="307"/>
      <c r="JN323" s="307"/>
      <c r="JO323" s="307"/>
      <c r="JP323" s="307"/>
      <c r="JQ323" s="307"/>
      <c r="JR323" s="307"/>
      <c r="JS323" s="307"/>
      <c r="JT323" s="307"/>
      <c r="JU323" s="307"/>
      <c r="JV323" s="307"/>
      <c r="JW323" s="307"/>
      <c r="JX323" s="307"/>
      <c r="JY323" s="307"/>
      <c r="JZ323" s="307"/>
      <c r="KA323" s="307"/>
      <c r="KB323" s="307"/>
      <c r="KC323" s="307"/>
      <c r="KD323" s="307"/>
      <c r="KE323" s="307"/>
      <c r="KF323" s="307"/>
      <c r="KG323" s="307"/>
      <c r="KH323" s="307"/>
      <c r="KI323" s="307"/>
      <c r="KJ323" s="307"/>
      <c r="KK323" s="307"/>
      <c r="KL323" s="307"/>
      <c r="KM323" s="307"/>
      <c r="KN323" s="307"/>
      <c r="KO323" s="307"/>
      <c r="KP323" s="307"/>
      <c r="KQ323" s="307"/>
      <c r="KR323" s="307"/>
      <c r="KS323" s="307"/>
      <c r="KT323" s="307"/>
    </row>
    <row r="324" spans="14:306" s="56" customFormat="1" ht="15" customHeight="1">
      <c r="N324" s="341"/>
      <c r="O324" s="330"/>
      <c r="P324" s="330"/>
      <c r="Q324" s="330"/>
      <c r="R324" s="330"/>
      <c r="S324" s="330"/>
      <c r="T324" s="330"/>
      <c r="U324" s="330"/>
      <c r="W324" s="330"/>
      <c r="X324" s="330"/>
      <c r="Y324" s="330"/>
      <c r="Z324" s="330"/>
      <c r="AA324" s="330"/>
      <c r="AB324" s="330"/>
      <c r="AC324" s="330"/>
      <c r="AD324" s="330"/>
      <c r="AE324" s="330"/>
      <c r="AG324" s="354">
        <v>2</v>
      </c>
      <c r="AH324" s="354"/>
      <c r="AI324" s="359">
        <v>1</v>
      </c>
      <c r="AJ324" s="356">
        <v>0</v>
      </c>
      <c r="AK324" s="359">
        <v>6</v>
      </c>
      <c r="AL324" s="356" t="s">
        <v>112</v>
      </c>
      <c r="AM324" s="356" t="s">
        <v>70</v>
      </c>
      <c r="AN324" s="356" t="s">
        <v>173</v>
      </c>
      <c r="AO324" s="359">
        <v>1</v>
      </c>
      <c r="AP324" s="359">
        <v>4</v>
      </c>
      <c r="AQ324" s="356" t="s">
        <v>112</v>
      </c>
      <c r="AR324" s="356" t="s">
        <v>154</v>
      </c>
      <c r="AS324" s="356" t="s">
        <v>61</v>
      </c>
      <c r="AT324" s="356" t="s">
        <v>242</v>
      </c>
      <c r="AU324" s="356"/>
      <c r="AV324" s="359">
        <v>6</v>
      </c>
      <c r="AW324" s="359">
        <v>8</v>
      </c>
      <c r="AX324" s="356" t="s">
        <v>112</v>
      </c>
      <c r="AY324" s="303">
        <f t="shared" si="141"/>
        <v>2</v>
      </c>
      <c r="AZ324" s="303" t="str">
        <f t="shared" si="142"/>
        <v>-</v>
      </c>
      <c r="BA324" s="303" t="str">
        <f t="shared" si="143"/>
        <v>-</v>
      </c>
      <c r="BB324" s="303">
        <f t="shared" si="144"/>
        <v>4</v>
      </c>
      <c r="BC324" s="303">
        <f t="shared" si="145"/>
        <v>14</v>
      </c>
      <c r="BD324" s="303">
        <f t="shared" si="146"/>
        <v>10</v>
      </c>
      <c r="BE324" s="303">
        <f t="shared" si="147"/>
        <v>2</v>
      </c>
      <c r="BF324" s="303">
        <f t="shared" si="148"/>
        <v>5</v>
      </c>
      <c r="BG324" s="303">
        <f t="shared" si="149"/>
        <v>4</v>
      </c>
      <c r="BH324" s="303"/>
      <c r="BI324" s="303">
        <f t="shared" si="150"/>
        <v>3</v>
      </c>
      <c r="BJ324" s="303">
        <f t="shared" si="151"/>
        <v>6</v>
      </c>
      <c r="BK324" s="303">
        <f t="shared" si="152"/>
        <v>24</v>
      </c>
      <c r="BL324" s="303">
        <f t="shared" si="153"/>
        <v>7</v>
      </c>
      <c r="BM324" s="303">
        <f t="shared" si="154"/>
        <v>9</v>
      </c>
      <c r="BN324" s="303">
        <f t="shared" si="155"/>
        <v>4</v>
      </c>
      <c r="CB324" s="307"/>
      <c r="CC324" s="307"/>
      <c r="CD324" s="307"/>
      <c r="CE324" s="307"/>
      <c r="CF324" s="307"/>
      <c r="CG324" s="307"/>
      <c r="CH324" s="307"/>
      <c r="CI324" s="307"/>
      <c r="CJ324" s="307"/>
      <c r="CK324" s="307"/>
      <c r="CL324" s="307"/>
      <c r="CM324" s="307"/>
      <c r="CN324" s="307"/>
      <c r="CO324" s="307"/>
      <c r="CP324" s="307"/>
      <c r="CQ324" s="307"/>
      <c r="CR324" s="307"/>
      <c r="CS324" s="307"/>
      <c r="CT324" s="307"/>
      <c r="CU324" s="307"/>
      <c r="CV324" s="307"/>
      <c r="CW324" s="307"/>
      <c r="CX324" s="307"/>
      <c r="CY324" s="307"/>
      <c r="CZ324" s="307"/>
      <c r="DA324" s="307"/>
      <c r="DB324" s="307"/>
      <c r="DC324" s="307"/>
      <c r="DD324" s="307"/>
      <c r="DE324" s="307"/>
      <c r="DF324" s="307"/>
      <c r="DG324" s="307"/>
      <c r="DH324" s="307"/>
      <c r="DI324" s="390"/>
      <c r="DJ324" s="390"/>
      <c r="DK324" s="307"/>
      <c r="DL324" s="307"/>
      <c r="DM324" s="307"/>
      <c r="DN324" s="307"/>
      <c r="DO324" s="307"/>
      <c r="DP324" s="307"/>
      <c r="DQ324" s="307"/>
      <c r="DR324" s="307"/>
      <c r="DS324" s="307"/>
      <c r="DT324" s="307"/>
      <c r="DU324" s="307"/>
      <c r="DV324" s="307"/>
      <c r="DW324" s="307"/>
      <c r="DX324" s="307"/>
      <c r="DY324" s="307"/>
      <c r="DZ324" s="307"/>
      <c r="EA324" s="307"/>
      <c r="EB324" s="307"/>
      <c r="EC324" s="307"/>
      <c r="ED324" s="307"/>
      <c r="EE324" s="307"/>
      <c r="EF324" s="307"/>
      <c r="EG324" s="307"/>
      <c r="EH324" s="307"/>
      <c r="EI324" s="307"/>
      <c r="EJ324" s="307"/>
      <c r="EK324" s="307"/>
      <c r="EL324" s="307"/>
      <c r="EM324" s="307"/>
      <c r="EN324" s="307"/>
      <c r="EO324" s="307"/>
      <c r="EP324" s="307"/>
      <c r="EQ324" s="307"/>
      <c r="ER324" s="307"/>
      <c r="ES324" s="307"/>
      <c r="ET324" s="307"/>
      <c r="EU324" s="390"/>
      <c r="EV324" s="390"/>
      <c r="EW324" s="307"/>
      <c r="EX324" s="307"/>
      <c r="EY324" s="307"/>
      <c r="EZ324" s="307"/>
      <c r="FA324" s="307"/>
      <c r="FB324" s="307"/>
      <c r="FC324" s="307"/>
      <c r="FD324" s="307"/>
      <c r="FE324" s="307"/>
      <c r="FF324" s="307"/>
      <c r="FG324" s="307"/>
      <c r="FH324" s="307"/>
      <c r="FI324" s="307"/>
      <c r="FJ324" s="307"/>
      <c r="FK324" s="307"/>
      <c r="FL324" s="307"/>
      <c r="FM324" s="307"/>
      <c r="FN324" s="307"/>
      <c r="FO324" s="307"/>
      <c r="FP324" s="307"/>
      <c r="FQ324" s="307"/>
      <c r="FR324" s="307"/>
      <c r="FS324" s="307"/>
      <c r="FT324" s="307"/>
      <c r="FU324" s="307"/>
      <c r="FV324" s="307"/>
      <c r="FW324" s="307"/>
      <c r="FX324" s="307"/>
      <c r="FY324" s="307"/>
      <c r="FZ324" s="307"/>
      <c r="GA324" s="307"/>
      <c r="GB324" s="307"/>
      <c r="GC324" s="307"/>
      <c r="GD324" s="307"/>
      <c r="GE324" s="307"/>
      <c r="GF324" s="307"/>
      <c r="GG324" s="307"/>
      <c r="GH324" s="307"/>
      <c r="GI324" s="307"/>
      <c r="GJ324" s="307"/>
      <c r="GK324" s="307"/>
      <c r="GL324" s="307"/>
      <c r="GM324" s="307"/>
      <c r="GN324" s="307"/>
      <c r="GO324" s="307"/>
      <c r="GP324" s="307"/>
      <c r="GQ324" s="307"/>
      <c r="GR324" s="307"/>
      <c r="GS324" s="307"/>
      <c r="GT324" s="307"/>
      <c r="GU324" s="307"/>
      <c r="GV324" s="307"/>
      <c r="GW324" s="307"/>
      <c r="GX324" s="307"/>
      <c r="GY324" s="307"/>
      <c r="GZ324" s="307"/>
      <c r="HA324" s="307"/>
      <c r="HB324" s="307"/>
      <c r="HC324" s="307"/>
      <c r="HD324" s="307"/>
      <c r="HE324" s="307"/>
      <c r="HF324" s="307"/>
      <c r="HG324" s="307"/>
      <c r="HH324" s="307"/>
      <c r="HI324" s="307"/>
      <c r="HJ324" s="307"/>
      <c r="HK324" s="307"/>
      <c r="HL324" s="307"/>
      <c r="HM324" s="307"/>
      <c r="HN324" s="307"/>
      <c r="HO324" s="307"/>
      <c r="HP324" s="307"/>
      <c r="HQ324" s="307"/>
      <c r="HR324" s="307"/>
      <c r="HS324" s="307"/>
      <c r="HT324" s="307"/>
      <c r="HU324" s="307"/>
      <c r="HV324" s="307"/>
      <c r="HW324" s="307"/>
      <c r="HX324" s="307"/>
      <c r="HY324" s="307"/>
      <c r="HZ324" s="307"/>
      <c r="IA324" s="307"/>
      <c r="IB324" s="307"/>
      <c r="IC324" s="307"/>
      <c r="ID324" s="307"/>
      <c r="IE324" s="307"/>
      <c r="IF324" s="307"/>
      <c r="IG324" s="307"/>
      <c r="IH324" s="307"/>
      <c r="II324" s="307"/>
      <c r="IJ324" s="307"/>
      <c r="IK324" s="307"/>
      <c r="IL324" s="307"/>
      <c r="IM324" s="307"/>
      <c r="IN324" s="307"/>
      <c r="IO324" s="307"/>
      <c r="IP324" s="307"/>
      <c r="IQ324" s="307"/>
      <c r="IR324" s="307"/>
      <c r="IS324" s="307"/>
      <c r="IT324" s="307"/>
      <c r="IU324" s="307"/>
      <c r="IV324" s="307"/>
      <c r="IW324" s="307"/>
      <c r="IX324" s="307"/>
      <c r="IY324" s="307"/>
      <c r="IZ324" s="307"/>
      <c r="JA324" s="307"/>
      <c r="JB324" s="307"/>
      <c r="JC324" s="307"/>
      <c r="JD324" s="307"/>
      <c r="JE324" s="307"/>
      <c r="JF324" s="307"/>
      <c r="JG324" s="307"/>
      <c r="JH324" s="307"/>
      <c r="JI324" s="307"/>
      <c r="JJ324" s="307"/>
      <c r="JK324" s="307"/>
      <c r="JL324" s="307"/>
      <c r="JM324" s="307"/>
      <c r="JN324" s="307"/>
      <c r="JO324" s="307"/>
      <c r="JP324" s="307"/>
      <c r="JQ324" s="307"/>
      <c r="JR324" s="307"/>
      <c r="JS324" s="307"/>
      <c r="JT324" s="307"/>
      <c r="JU324" s="307"/>
      <c r="JV324" s="307"/>
      <c r="JW324" s="307"/>
      <c r="JX324" s="307"/>
      <c r="JY324" s="307"/>
      <c r="JZ324" s="307"/>
      <c r="KA324" s="307"/>
      <c r="KB324" s="307"/>
      <c r="KC324" s="307"/>
      <c r="KD324" s="307"/>
      <c r="KE324" s="307"/>
      <c r="KF324" s="307"/>
      <c r="KG324" s="307"/>
      <c r="KH324" s="307"/>
      <c r="KI324" s="307"/>
      <c r="KJ324" s="307"/>
      <c r="KK324" s="307"/>
      <c r="KL324" s="307"/>
      <c r="KM324" s="307"/>
      <c r="KN324" s="307"/>
      <c r="KO324" s="307"/>
      <c r="KP324" s="307"/>
      <c r="KQ324" s="307"/>
      <c r="KR324" s="307"/>
      <c r="KS324" s="307"/>
      <c r="KT324" s="307"/>
    </row>
    <row r="325" spans="14:306" s="56" customFormat="1" ht="15" customHeight="1">
      <c r="N325" s="341"/>
      <c r="O325" s="330"/>
      <c r="P325" s="330"/>
      <c r="Q325" s="330"/>
      <c r="R325" s="330"/>
      <c r="S325" s="330"/>
      <c r="T325" s="330"/>
      <c r="U325" s="330"/>
      <c r="W325" s="330"/>
      <c r="X325" s="330"/>
      <c r="Y325" s="330"/>
      <c r="Z325" s="330"/>
      <c r="AA325" s="330"/>
      <c r="AB325" s="330"/>
      <c r="AC325" s="330"/>
      <c r="AD325" s="330"/>
      <c r="AE325" s="330"/>
      <c r="AG325" s="354">
        <v>3</v>
      </c>
      <c r="AH325" s="354"/>
      <c r="AI325" s="356" t="s">
        <v>112</v>
      </c>
      <c r="AJ325" s="356" t="s">
        <v>0</v>
      </c>
      <c r="AK325" s="356" t="s">
        <v>0</v>
      </c>
      <c r="AL325" s="359">
        <v>4</v>
      </c>
      <c r="AM325" s="356" t="s">
        <v>75</v>
      </c>
      <c r="AN325" s="356" t="s">
        <v>68</v>
      </c>
      <c r="AO325" s="356" t="s">
        <v>112</v>
      </c>
      <c r="AP325" s="359">
        <v>5</v>
      </c>
      <c r="AQ325" s="411" t="s">
        <v>61</v>
      </c>
      <c r="AR325" s="356" t="s">
        <v>109</v>
      </c>
      <c r="AS325" s="356" t="s">
        <v>64</v>
      </c>
      <c r="AT325" s="356" t="s">
        <v>243</v>
      </c>
      <c r="AU325" s="356"/>
      <c r="AV325" s="359">
        <v>7</v>
      </c>
      <c r="AW325" s="356" t="s">
        <v>113</v>
      </c>
      <c r="AX325" s="359">
        <v>4</v>
      </c>
      <c r="AY325" s="303">
        <f t="shared" si="141"/>
        <v>4</v>
      </c>
      <c r="AZ325" s="303">
        <f t="shared" si="142"/>
        <v>1</v>
      </c>
      <c r="BA325" s="303">
        <f t="shared" si="143"/>
        <v>7</v>
      </c>
      <c r="BB325" s="303">
        <f t="shared" si="144"/>
        <v>5</v>
      </c>
      <c r="BC325" s="303">
        <f t="shared" si="145"/>
        <v>17</v>
      </c>
      <c r="BD325" s="303">
        <f t="shared" si="146"/>
        <v>12</v>
      </c>
      <c r="BE325" s="303">
        <f t="shared" si="147"/>
        <v>4</v>
      </c>
      <c r="BF325" s="303">
        <f t="shared" si="148"/>
        <v>6</v>
      </c>
      <c r="BG325" s="303">
        <f t="shared" si="149"/>
        <v>6</v>
      </c>
      <c r="BH325" s="303"/>
      <c r="BI325" s="303">
        <f t="shared" si="150"/>
        <v>5</v>
      </c>
      <c r="BJ325" s="303">
        <f t="shared" si="151"/>
        <v>8</v>
      </c>
      <c r="BK325" s="303">
        <f t="shared" si="152"/>
        <v>29</v>
      </c>
      <c r="BL325" s="303">
        <f t="shared" si="153"/>
        <v>8</v>
      </c>
      <c r="BM325" s="303">
        <f t="shared" si="154"/>
        <v>11</v>
      </c>
      <c r="BN325" s="303">
        <f t="shared" si="155"/>
        <v>5</v>
      </c>
      <c r="CB325" s="307"/>
      <c r="CC325" s="307"/>
      <c r="CD325" s="307"/>
      <c r="CE325" s="307"/>
      <c r="CF325" s="307"/>
      <c r="CG325" s="307"/>
      <c r="CH325" s="307"/>
      <c r="CI325" s="307"/>
      <c r="CJ325" s="307"/>
      <c r="CK325" s="307"/>
      <c r="CL325" s="307"/>
      <c r="CM325" s="307"/>
      <c r="CN325" s="307"/>
      <c r="CO325" s="307"/>
      <c r="CP325" s="307"/>
      <c r="CQ325" s="307"/>
      <c r="CR325" s="307"/>
      <c r="CS325" s="307"/>
      <c r="CT325" s="307"/>
      <c r="CU325" s="307"/>
      <c r="CV325" s="307"/>
      <c r="CW325" s="307"/>
      <c r="CX325" s="307"/>
      <c r="CY325" s="307"/>
      <c r="CZ325" s="307"/>
      <c r="DA325" s="307"/>
      <c r="DB325" s="307"/>
      <c r="DC325" s="307"/>
      <c r="DD325" s="307"/>
      <c r="DE325" s="307"/>
      <c r="DF325" s="307"/>
      <c r="DG325" s="307"/>
      <c r="DH325" s="307"/>
      <c r="DI325" s="390"/>
      <c r="DJ325" s="390"/>
      <c r="DK325" s="307"/>
      <c r="DL325" s="307"/>
      <c r="DM325" s="307"/>
      <c r="DN325" s="307"/>
      <c r="DO325" s="307"/>
      <c r="DP325" s="307"/>
      <c r="DQ325" s="307"/>
      <c r="DR325" s="307"/>
      <c r="DS325" s="307"/>
      <c r="DT325" s="307"/>
      <c r="DU325" s="307"/>
      <c r="DV325" s="307"/>
      <c r="DW325" s="307"/>
      <c r="DX325" s="307"/>
      <c r="DY325" s="307"/>
      <c r="DZ325" s="307"/>
      <c r="EA325" s="307"/>
      <c r="EB325" s="307"/>
      <c r="EC325" s="307"/>
      <c r="ED325" s="307"/>
      <c r="EE325" s="307"/>
      <c r="EF325" s="307"/>
      <c r="EG325" s="307"/>
      <c r="EH325" s="307"/>
      <c r="EI325" s="307"/>
      <c r="EJ325" s="307"/>
      <c r="EK325" s="307"/>
      <c r="EL325" s="307"/>
      <c r="EM325" s="307"/>
      <c r="EN325" s="307"/>
      <c r="EO325" s="307"/>
      <c r="EP325" s="307"/>
      <c r="EQ325" s="307"/>
      <c r="ER325" s="307"/>
      <c r="ES325" s="307"/>
      <c r="ET325" s="307"/>
      <c r="EU325" s="390"/>
      <c r="EV325" s="390"/>
      <c r="EW325" s="307"/>
      <c r="EX325" s="307"/>
      <c r="EY325" s="307"/>
      <c r="EZ325" s="307"/>
      <c r="FA325" s="307"/>
      <c r="FB325" s="307"/>
      <c r="FC325" s="307"/>
      <c r="FD325" s="307"/>
      <c r="FE325" s="307"/>
      <c r="FF325" s="307"/>
      <c r="FG325" s="307"/>
      <c r="FH325" s="307"/>
      <c r="FI325" s="307"/>
      <c r="FJ325" s="307"/>
      <c r="FK325" s="307"/>
      <c r="FL325" s="307"/>
      <c r="FM325" s="307"/>
      <c r="FN325" s="307"/>
      <c r="FO325" s="307"/>
      <c r="FP325" s="307"/>
      <c r="FQ325" s="307"/>
      <c r="FR325" s="307"/>
      <c r="FS325" s="307"/>
      <c r="FT325" s="307"/>
      <c r="FU325" s="307"/>
      <c r="FV325" s="307"/>
      <c r="FW325" s="307"/>
      <c r="FX325" s="307"/>
      <c r="FY325" s="307"/>
      <c r="FZ325" s="307"/>
      <c r="GA325" s="307"/>
      <c r="GB325" s="307"/>
      <c r="GC325" s="307"/>
      <c r="GD325" s="307"/>
      <c r="GE325" s="307"/>
      <c r="GF325" s="307"/>
      <c r="GG325" s="307"/>
      <c r="GH325" s="307"/>
      <c r="GI325" s="307"/>
      <c r="GJ325" s="307"/>
      <c r="GK325" s="307"/>
      <c r="GL325" s="307"/>
      <c r="GM325" s="307"/>
      <c r="GN325" s="307"/>
      <c r="GO325" s="307"/>
      <c r="GP325" s="307"/>
      <c r="GQ325" s="307"/>
      <c r="GR325" s="307"/>
      <c r="GS325" s="307"/>
      <c r="GT325" s="307"/>
      <c r="GU325" s="307"/>
      <c r="GV325" s="307"/>
      <c r="GW325" s="307"/>
      <c r="GX325" s="307"/>
      <c r="GY325" s="307"/>
      <c r="GZ325" s="307"/>
      <c r="HA325" s="307"/>
      <c r="HB325" s="307"/>
      <c r="HC325" s="307"/>
      <c r="HD325" s="307"/>
      <c r="HE325" s="307"/>
      <c r="HF325" s="307"/>
      <c r="HG325" s="307"/>
      <c r="HH325" s="307"/>
      <c r="HI325" s="307"/>
      <c r="HJ325" s="307"/>
      <c r="HK325" s="307"/>
      <c r="HL325" s="307"/>
      <c r="HM325" s="307"/>
      <c r="HN325" s="307"/>
      <c r="HO325" s="307"/>
      <c r="HP325" s="307"/>
      <c r="HQ325" s="307"/>
      <c r="HR325" s="307"/>
      <c r="HS325" s="307"/>
      <c r="HT325" s="307"/>
      <c r="HU325" s="307"/>
      <c r="HV325" s="307"/>
      <c r="HW325" s="307"/>
      <c r="HX325" s="307"/>
      <c r="HY325" s="307"/>
      <c r="HZ325" s="307"/>
      <c r="IA325" s="307"/>
      <c r="IB325" s="307"/>
      <c r="IC325" s="307"/>
      <c r="ID325" s="307"/>
      <c r="IE325" s="307"/>
      <c r="IF325" s="307"/>
      <c r="IG325" s="307"/>
      <c r="IH325" s="307"/>
      <c r="II325" s="307"/>
      <c r="IJ325" s="307"/>
      <c r="IK325" s="307"/>
      <c r="IL325" s="307"/>
      <c r="IM325" s="307"/>
      <c r="IN325" s="307"/>
      <c r="IO325" s="307"/>
      <c r="IP325" s="307"/>
      <c r="IQ325" s="307"/>
      <c r="IR325" s="307"/>
      <c r="IS325" s="307"/>
      <c r="IT325" s="307"/>
      <c r="IU325" s="307"/>
      <c r="IV325" s="307"/>
      <c r="IW325" s="307"/>
      <c r="IX325" s="307"/>
      <c r="IY325" s="307"/>
      <c r="IZ325" s="307"/>
      <c r="JA325" s="307"/>
      <c r="JB325" s="307"/>
      <c r="JC325" s="307"/>
      <c r="JD325" s="307"/>
      <c r="JE325" s="307"/>
      <c r="JF325" s="307"/>
      <c r="JG325" s="307"/>
      <c r="JH325" s="307"/>
      <c r="JI325" s="307"/>
      <c r="JJ325" s="307"/>
      <c r="JK325" s="307"/>
      <c r="JL325" s="307"/>
      <c r="JM325" s="307"/>
      <c r="JN325" s="307"/>
      <c r="JO325" s="307"/>
      <c r="JP325" s="307"/>
      <c r="JQ325" s="307"/>
      <c r="JR325" s="307"/>
      <c r="JS325" s="307"/>
      <c r="JT325" s="307"/>
      <c r="JU325" s="307"/>
      <c r="JV325" s="307"/>
      <c r="JW325" s="307"/>
      <c r="JX325" s="307"/>
      <c r="JY325" s="307"/>
      <c r="JZ325" s="307"/>
      <c r="KA325" s="307"/>
      <c r="KB325" s="307"/>
      <c r="KC325" s="307"/>
      <c r="KD325" s="307"/>
      <c r="KE325" s="307"/>
      <c r="KF325" s="307"/>
      <c r="KG325" s="307"/>
      <c r="KH325" s="307"/>
      <c r="KI325" s="307"/>
      <c r="KJ325" s="307"/>
      <c r="KK325" s="307"/>
      <c r="KL325" s="307"/>
      <c r="KM325" s="307"/>
      <c r="KN325" s="307"/>
      <c r="KO325" s="307"/>
      <c r="KP325" s="307"/>
      <c r="KQ325" s="307"/>
      <c r="KR325" s="307"/>
      <c r="KS325" s="307"/>
      <c r="KT325" s="307"/>
    </row>
    <row r="326" spans="14:306" s="56" customFormat="1" ht="15" customHeight="1">
      <c r="N326" s="341"/>
      <c r="O326" s="330"/>
      <c r="P326" s="330"/>
      <c r="Q326" s="330"/>
      <c r="R326" s="330"/>
      <c r="S326" s="330"/>
      <c r="T326" s="330"/>
      <c r="U326" s="330"/>
      <c r="W326" s="330"/>
      <c r="X326" s="330"/>
      <c r="Y326" s="330"/>
      <c r="Z326" s="330"/>
      <c r="AA326" s="330"/>
      <c r="AB326" s="330"/>
      <c r="AC326" s="330"/>
      <c r="AD326" s="330"/>
      <c r="AE326" s="330"/>
      <c r="AG326" s="354">
        <v>4</v>
      </c>
      <c r="AH326" s="354"/>
      <c r="AI326" s="356" t="s">
        <v>61</v>
      </c>
      <c r="AJ326" s="359">
        <v>1</v>
      </c>
      <c r="AK326" s="359">
        <v>7</v>
      </c>
      <c r="AL326" s="356" t="s">
        <v>58</v>
      </c>
      <c r="AM326" s="356" t="s">
        <v>78</v>
      </c>
      <c r="AN326" s="356" t="s">
        <v>156</v>
      </c>
      <c r="AO326" s="356" t="s">
        <v>61</v>
      </c>
      <c r="AP326" s="359">
        <v>6</v>
      </c>
      <c r="AQ326" s="356" t="s">
        <v>64</v>
      </c>
      <c r="AR326" s="356" t="s">
        <v>58</v>
      </c>
      <c r="AS326" s="356" t="s">
        <v>66</v>
      </c>
      <c r="AT326" s="356" t="s">
        <v>327</v>
      </c>
      <c r="AU326" s="356"/>
      <c r="AV326" s="359">
        <v>8</v>
      </c>
      <c r="AW326" s="359">
        <v>11</v>
      </c>
      <c r="AX326" s="359">
        <v>5</v>
      </c>
      <c r="AY326" s="303">
        <f t="shared" si="141"/>
        <v>6</v>
      </c>
      <c r="AZ326" s="303">
        <f t="shared" si="142"/>
        <v>2</v>
      </c>
      <c r="BA326" s="303">
        <f t="shared" si="143"/>
        <v>8</v>
      </c>
      <c r="BB326" s="303">
        <f t="shared" si="144"/>
        <v>7</v>
      </c>
      <c r="BC326" s="303">
        <f t="shared" si="145"/>
        <v>20</v>
      </c>
      <c r="BD326" s="303">
        <f t="shared" si="146"/>
        <v>14</v>
      </c>
      <c r="BE326" s="303">
        <f t="shared" si="147"/>
        <v>6</v>
      </c>
      <c r="BF326" s="303">
        <f t="shared" si="148"/>
        <v>7</v>
      </c>
      <c r="BG326" s="303">
        <f t="shared" si="149"/>
        <v>8</v>
      </c>
      <c r="BH326" s="303"/>
      <c r="BI326" s="303">
        <f t="shared" si="150"/>
        <v>7</v>
      </c>
      <c r="BJ326" s="303">
        <f t="shared" si="151"/>
        <v>10</v>
      </c>
      <c r="BK326" s="303">
        <f t="shared" si="152"/>
        <v>34</v>
      </c>
      <c r="BL326" s="303" t="str">
        <f t="shared" si="153"/>
        <v>-</v>
      </c>
      <c r="BM326" s="303">
        <f t="shared" si="154"/>
        <v>12</v>
      </c>
      <c r="BN326" s="303">
        <f t="shared" si="155"/>
        <v>6</v>
      </c>
      <c r="CB326" s="307"/>
      <c r="CC326" s="307"/>
      <c r="CD326" s="307"/>
      <c r="CE326" s="307"/>
      <c r="CF326" s="307"/>
      <c r="CG326" s="307"/>
      <c r="CH326" s="307"/>
      <c r="CI326" s="307"/>
      <c r="CJ326" s="307"/>
      <c r="CK326" s="307"/>
      <c r="CL326" s="307"/>
      <c r="CM326" s="307"/>
      <c r="CN326" s="307"/>
      <c r="CO326" s="307"/>
      <c r="CP326" s="307"/>
      <c r="CQ326" s="307"/>
      <c r="CR326" s="307"/>
      <c r="CS326" s="307"/>
      <c r="CT326" s="307"/>
      <c r="CU326" s="307"/>
      <c r="CV326" s="307"/>
      <c r="CW326" s="307"/>
      <c r="CX326" s="307"/>
      <c r="CY326" s="307"/>
      <c r="CZ326" s="307"/>
      <c r="DA326" s="307"/>
      <c r="DB326" s="307"/>
      <c r="DC326" s="307"/>
      <c r="DD326" s="307"/>
      <c r="DE326" s="307"/>
      <c r="DF326" s="307"/>
      <c r="DG326" s="307"/>
      <c r="DH326" s="307"/>
      <c r="DI326" s="390"/>
      <c r="DJ326" s="390"/>
      <c r="DK326" s="307"/>
      <c r="DL326" s="307"/>
      <c r="DM326" s="307"/>
      <c r="DN326" s="307"/>
      <c r="DO326" s="307"/>
      <c r="DP326" s="307"/>
      <c r="DQ326" s="307"/>
      <c r="DR326" s="307"/>
      <c r="DS326" s="307"/>
      <c r="DT326" s="307"/>
      <c r="DU326" s="307"/>
      <c r="DV326" s="307"/>
      <c r="DW326" s="307"/>
      <c r="DX326" s="307"/>
      <c r="DY326" s="307"/>
      <c r="DZ326" s="307"/>
      <c r="EA326" s="307"/>
      <c r="EB326" s="307"/>
      <c r="EC326" s="307"/>
      <c r="ED326" s="307"/>
      <c r="EE326" s="307"/>
      <c r="EF326" s="307"/>
      <c r="EG326" s="307"/>
      <c r="EH326" s="307"/>
      <c r="EI326" s="307"/>
      <c r="EJ326" s="307"/>
      <c r="EK326" s="307"/>
      <c r="EL326" s="307"/>
      <c r="EM326" s="307"/>
      <c r="EN326" s="307"/>
      <c r="EO326" s="307"/>
      <c r="EP326" s="307"/>
      <c r="EQ326" s="307"/>
      <c r="ER326" s="307"/>
      <c r="ES326" s="307"/>
      <c r="ET326" s="307"/>
      <c r="EU326" s="390"/>
      <c r="EV326" s="390"/>
      <c r="EW326" s="307"/>
      <c r="EX326" s="307"/>
      <c r="EY326" s="307"/>
      <c r="EZ326" s="307"/>
      <c r="FA326" s="307"/>
      <c r="FB326" s="307"/>
      <c r="FC326" s="307"/>
      <c r="FD326" s="307"/>
      <c r="FE326" s="307"/>
      <c r="FF326" s="307"/>
      <c r="FG326" s="307"/>
      <c r="FH326" s="307"/>
      <c r="FI326" s="307"/>
      <c r="FJ326" s="307"/>
      <c r="FK326" s="307"/>
      <c r="FL326" s="307"/>
      <c r="FM326" s="307"/>
      <c r="FN326" s="307"/>
      <c r="FO326" s="307"/>
      <c r="FP326" s="307"/>
      <c r="FQ326" s="307"/>
      <c r="FR326" s="307"/>
      <c r="FS326" s="307"/>
      <c r="FT326" s="307"/>
      <c r="FU326" s="307"/>
      <c r="FV326" s="307"/>
      <c r="FW326" s="307"/>
      <c r="FX326" s="307"/>
      <c r="FY326" s="307"/>
      <c r="FZ326" s="307"/>
      <c r="GA326" s="307"/>
      <c r="GB326" s="307"/>
      <c r="GC326" s="307"/>
      <c r="GD326" s="307"/>
      <c r="GE326" s="307"/>
      <c r="GF326" s="307"/>
      <c r="GG326" s="307"/>
      <c r="GH326" s="307"/>
      <c r="GI326" s="307"/>
      <c r="GJ326" s="307"/>
      <c r="GK326" s="307"/>
      <c r="GL326" s="307"/>
      <c r="GM326" s="307"/>
      <c r="GN326" s="307"/>
      <c r="GO326" s="307"/>
      <c r="GP326" s="307"/>
      <c r="GQ326" s="307"/>
      <c r="GR326" s="307"/>
      <c r="GS326" s="307"/>
      <c r="GT326" s="307"/>
      <c r="GU326" s="307"/>
      <c r="GV326" s="307"/>
      <c r="GW326" s="307"/>
      <c r="GX326" s="307"/>
      <c r="GY326" s="307"/>
      <c r="GZ326" s="307"/>
      <c r="HA326" s="307"/>
      <c r="HB326" s="307"/>
      <c r="HC326" s="307"/>
      <c r="HD326" s="307"/>
      <c r="HE326" s="307"/>
      <c r="HF326" s="307"/>
      <c r="HG326" s="307"/>
      <c r="HH326" s="307"/>
      <c r="HI326" s="307"/>
      <c r="HJ326" s="307"/>
      <c r="HK326" s="307"/>
      <c r="HL326" s="307"/>
      <c r="HM326" s="307"/>
      <c r="HN326" s="307"/>
      <c r="HO326" s="307"/>
      <c r="HP326" s="307"/>
      <c r="HQ326" s="307"/>
      <c r="HR326" s="307"/>
      <c r="HS326" s="307"/>
      <c r="HT326" s="307"/>
      <c r="HU326" s="307"/>
      <c r="HV326" s="307"/>
      <c r="HW326" s="307"/>
      <c r="HX326" s="307"/>
      <c r="HY326" s="307"/>
      <c r="HZ326" s="307"/>
      <c r="IA326" s="307"/>
      <c r="IB326" s="307"/>
      <c r="IC326" s="307"/>
      <c r="ID326" s="307"/>
      <c r="IE326" s="307"/>
      <c r="IF326" s="307"/>
      <c r="IG326" s="307"/>
      <c r="IH326" s="307"/>
      <c r="II326" s="307"/>
      <c r="IJ326" s="307"/>
      <c r="IK326" s="307"/>
      <c r="IL326" s="307"/>
      <c r="IM326" s="307"/>
      <c r="IN326" s="307"/>
      <c r="IO326" s="307"/>
      <c r="IP326" s="307"/>
      <c r="IQ326" s="307"/>
      <c r="IR326" s="307"/>
      <c r="IS326" s="307"/>
      <c r="IT326" s="307"/>
      <c r="IU326" s="307"/>
      <c r="IV326" s="307"/>
      <c r="IW326" s="307"/>
      <c r="IX326" s="307"/>
      <c r="IY326" s="307"/>
      <c r="IZ326" s="307"/>
      <c r="JA326" s="307"/>
      <c r="JB326" s="307"/>
      <c r="JC326" s="307"/>
      <c r="JD326" s="307"/>
      <c r="JE326" s="307"/>
      <c r="JF326" s="307"/>
      <c r="JG326" s="307"/>
      <c r="JH326" s="307"/>
      <c r="JI326" s="307"/>
      <c r="JJ326" s="307"/>
      <c r="JK326" s="307"/>
      <c r="JL326" s="307"/>
      <c r="JM326" s="307"/>
      <c r="JN326" s="307"/>
      <c r="JO326" s="307"/>
      <c r="JP326" s="307"/>
      <c r="JQ326" s="307"/>
      <c r="JR326" s="307"/>
      <c r="JS326" s="307"/>
      <c r="JT326" s="307"/>
      <c r="JU326" s="307"/>
      <c r="JV326" s="307"/>
      <c r="JW326" s="307"/>
      <c r="JX326" s="307"/>
      <c r="JY326" s="307"/>
      <c r="JZ326" s="307"/>
      <c r="KA326" s="307"/>
      <c r="KB326" s="307"/>
      <c r="KC326" s="307"/>
      <c r="KD326" s="307"/>
      <c r="KE326" s="307"/>
      <c r="KF326" s="307"/>
      <c r="KG326" s="307"/>
      <c r="KH326" s="307"/>
      <c r="KI326" s="307"/>
      <c r="KJ326" s="307"/>
      <c r="KK326" s="307"/>
      <c r="KL326" s="307"/>
      <c r="KM326" s="307"/>
      <c r="KN326" s="307"/>
      <c r="KO326" s="307"/>
      <c r="KP326" s="307"/>
      <c r="KQ326" s="307"/>
      <c r="KR326" s="307"/>
      <c r="KS326" s="307"/>
      <c r="KT326" s="307"/>
    </row>
    <row r="327" spans="14:306" s="56" customFormat="1" ht="15" customHeight="1">
      <c r="N327" s="341"/>
      <c r="O327" s="330"/>
      <c r="P327" s="330"/>
      <c r="Q327" s="330"/>
      <c r="R327" s="330"/>
      <c r="S327" s="330"/>
      <c r="T327" s="330"/>
      <c r="U327" s="330"/>
      <c r="W327" s="330"/>
      <c r="X327" s="330"/>
      <c r="Y327" s="330"/>
      <c r="Z327" s="330"/>
      <c r="AA327" s="330"/>
      <c r="AB327" s="330"/>
      <c r="AC327" s="330"/>
      <c r="AD327" s="330"/>
      <c r="AE327" s="330"/>
      <c r="AG327" s="354">
        <v>5</v>
      </c>
      <c r="AH327" s="354"/>
      <c r="AI327" s="356" t="s">
        <v>111</v>
      </c>
      <c r="AJ327" s="356" t="s">
        <v>112</v>
      </c>
      <c r="AK327" s="359">
        <v>8</v>
      </c>
      <c r="AL327" s="359">
        <v>7</v>
      </c>
      <c r="AM327" s="356" t="s">
        <v>81</v>
      </c>
      <c r="AN327" s="356" t="s">
        <v>157</v>
      </c>
      <c r="AO327" s="356" t="s">
        <v>64</v>
      </c>
      <c r="AP327" s="356" t="s">
        <v>72</v>
      </c>
      <c r="AQ327" s="359">
        <v>8</v>
      </c>
      <c r="AR327" s="356" t="s">
        <v>72</v>
      </c>
      <c r="AS327" s="356" t="s">
        <v>68</v>
      </c>
      <c r="AT327" s="356" t="s">
        <v>328</v>
      </c>
      <c r="AU327" s="356"/>
      <c r="AV327" s="356" t="s">
        <v>0</v>
      </c>
      <c r="AW327" s="359">
        <v>12</v>
      </c>
      <c r="AX327" s="359">
        <v>6</v>
      </c>
      <c r="AY327" s="303">
        <f t="shared" si="141"/>
        <v>9</v>
      </c>
      <c r="AZ327" s="303">
        <f t="shared" si="142"/>
        <v>4</v>
      </c>
      <c r="BA327" s="303">
        <f t="shared" si="143"/>
        <v>9</v>
      </c>
      <c r="BB327" s="303">
        <f t="shared" si="144"/>
        <v>8</v>
      </c>
      <c r="BC327" s="303">
        <f t="shared" si="145"/>
        <v>22</v>
      </c>
      <c r="BD327" s="303">
        <f t="shared" si="146"/>
        <v>16</v>
      </c>
      <c r="BE327" s="303">
        <f t="shared" si="147"/>
        <v>8</v>
      </c>
      <c r="BF327" s="303">
        <f t="shared" si="148"/>
        <v>9</v>
      </c>
      <c r="BG327" s="303">
        <f t="shared" si="149"/>
        <v>9</v>
      </c>
      <c r="BH327" s="303"/>
      <c r="BI327" s="303">
        <f t="shared" si="150"/>
        <v>9</v>
      </c>
      <c r="BJ327" s="303">
        <f t="shared" si="151"/>
        <v>12</v>
      </c>
      <c r="BK327" s="303">
        <f t="shared" si="152"/>
        <v>39</v>
      </c>
      <c r="BL327" s="303">
        <f t="shared" si="153"/>
        <v>9</v>
      </c>
      <c r="BM327" s="303">
        <f t="shared" si="154"/>
        <v>13</v>
      </c>
      <c r="BN327" s="303">
        <f t="shared" si="155"/>
        <v>7</v>
      </c>
      <c r="CB327" s="307"/>
      <c r="CC327" s="307"/>
      <c r="CD327" s="307"/>
      <c r="CE327" s="307"/>
      <c r="CF327" s="307"/>
      <c r="CG327" s="307"/>
      <c r="CH327" s="307"/>
      <c r="CI327" s="307"/>
      <c r="CJ327" s="307"/>
      <c r="CK327" s="307"/>
      <c r="CL327" s="307"/>
      <c r="CM327" s="307"/>
      <c r="CN327" s="307"/>
      <c r="CO327" s="307"/>
      <c r="CP327" s="307"/>
      <c r="CQ327" s="307"/>
      <c r="CR327" s="307"/>
      <c r="CS327" s="307"/>
      <c r="CT327" s="307"/>
      <c r="CU327" s="307"/>
      <c r="CV327" s="307"/>
      <c r="CW327" s="307"/>
      <c r="CX327" s="307"/>
      <c r="CY327" s="307"/>
      <c r="CZ327" s="307"/>
      <c r="DA327" s="307"/>
      <c r="DB327" s="307"/>
      <c r="DC327" s="307"/>
      <c r="DD327" s="307"/>
      <c r="DE327" s="307"/>
      <c r="DF327" s="307"/>
      <c r="DG327" s="307"/>
      <c r="DH327" s="307"/>
      <c r="DI327" s="390"/>
      <c r="DJ327" s="390"/>
      <c r="DK327" s="307"/>
      <c r="DL327" s="307"/>
      <c r="DM327" s="307"/>
      <c r="DN327" s="307"/>
      <c r="DO327" s="307"/>
      <c r="DP327" s="307"/>
      <c r="DQ327" s="307"/>
      <c r="DR327" s="307"/>
      <c r="DS327" s="307"/>
      <c r="DT327" s="307"/>
      <c r="DU327" s="307"/>
      <c r="DV327" s="307"/>
      <c r="DW327" s="307"/>
      <c r="DX327" s="307"/>
      <c r="DY327" s="307"/>
      <c r="DZ327" s="307"/>
      <c r="EA327" s="307"/>
      <c r="EB327" s="307"/>
      <c r="EC327" s="307"/>
      <c r="ED327" s="307"/>
      <c r="EE327" s="307"/>
      <c r="EF327" s="307"/>
      <c r="EG327" s="307"/>
      <c r="EH327" s="307"/>
      <c r="EI327" s="307"/>
      <c r="EJ327" s="307"/>
      <c r="EK327" s="307"/>
      <c r="EL327" s="307"/>
      <c r="EM327" s="307"/>
      <c r="EN327" s="307"/>
      <c r="EO327" s="307"/>
      <c r="EP327" s="307"/>
      <c r="EQ327" s="307"/>
      <c r="ER327" s="307"/>
      <c r="ES327" s="307"/>
      <c r="ET327" s="307"/>
      <c r="EU327" s="390"/>
      <c r="EV327" s="390"/>
      <c r="EW327" s="307"/>
      <c r="EX327" s="307"/>
      <c r="EY327" s="307"/>
      <c r="EZ327" s="307"/>
      <c r="FA327" s="307"/>
      <c r="FB327" s="307"/>
      <c r="FC327" s="307"/>
      <c r="FD327" s="307"/>
      <c r="FE327" s="307"/>
      <c r="FF327" s="307"/>
      <c r="FG327" s="307"/>
      <c r="FH327" s="307"/>
      <c r="FI327" s="307"/>
      <c r="FJ327" s="307"/>
      <c r="FK327" s="307"/>
      <c r="FL327" s="307"/>
      <c r="FM327" s="307"/>
      <c r="FN327" s="307"/>
      <c r="FO327" s="307"/>
      <c r="FP327" s="307"/>
      <c r="FQ327" s="307"/>
      <c r="FR327" s="307"/>
      <c r="FS327" s="307"/>
      <c r="FT327" s="307"/>
      <c r="FU327" s="307"/>
      <c r="FV327" s="307"/>
      <c r="FW327" s="307"/>
      <c r="FX327" s="307"/>
      <c r="FY327" s="307"/>
      <c r="FZ327" s="307"/>
      <c r="GA327" s="307"/>
      <c r="GB327" s="307"/>
      <c r="GC327" s="307"/>
      <c r="GD327" s="307"/>
      <c r="GE327" s="307"/>
      <c r="GF327" s="307"/>
      <c r="GG327" s="307"/>
      <c r="GH327" s="307"/>
      <c r="GI327" s="307"/>
      <c r="GJ327" s="307"/>
      <c r="GK327" s="307"/>
      <c r="GL327" s="307"/>
      <c r="GM327" s="307"/>
      <c r="GN327" s="307"/>
      <c r="GO327" s="307"/>
      <c r="GP327" s="307"/>
      <c r="GQ327" s="307"/>
      <c r="GR327" s="307"/>
      <c r="GS327" s="307"/>
      <c r="GT327" s="307"/>
      <c r="GU327" s="307"/>
      <c r="GV327" s="307"/>
      <c r="GW327" s="307"/>
      <c r="GX327" s="307"/>
      <c r="GY327" s="307"/>
      <c r="GZ327" s="307"/>
      <c r="HA327" s="307"/>
      <c r="HB327" s="307"/>
      <c r="HC327" s="307"/>
      <c r="HD327" s="307"/>
      <c r="HE327" s="307"/>
      <c r="HF327" s="307"/>
      <c r="HG327" s="307"/>
      <c r="HH327" s="307"/>
      <c r="HI327" s="307"/>
      <c r="HJ327" s="307"/>
      <c r="HK327" s="307"/>
      <c r="HL327" s="307"/>
      <c r="HM327" s="307"/>
      <c r="HN327" s="307"/>
      <c r="HO327" s="307"/>
      <c r="HP327" s="307"/>
      <c r="HQ327" s="307"/>
      <c r="HR327" s="307"/>
      <c r="HS327" s="307"/>
      <c r="HT327" s="307"/>
      <c r="HU327" s="307"/>
      <c r="HV327" s="307"/>
      <c r="HW327" s="307"/>
      <c r="HX327" s="307"/>
      <c r="HY327" s="307"/>
      <c r="HZ327" s="307"/>
      <c r="IA327" s="307"/>
      <c r="IB327" s="307"/>
      <c r="IC327" s="307"/>
      <c r="ID327" s="307"/>
      <c r="IE327" s="307"/>
      <c r="IF327" s="307"/>
      <c r="IG327" s="307"/>
      <c r="IH327" s="307"/>
      <c r="II327" s="307"/>
      <c r="IJ327" s="307"/>
      <c r="IK327" s="307"/>
      <c r="IL327" s="307"/>
      <c r="IM327" s="307"/>
      <c r="IN327" s="307"/>
      <c r="IO327" s="307"/>
      <c r="IP327" s="307"/>
      <c r="IQ327" s="307"/>
      <c r="IR327" s="307"/>
      <c r="IS327" s="307"/>
      <c r="IT327" s="307"/>
      <c r="IU327" s="307"/>
      <c r="IV327" s="307"/>
      <c r="IW327" s="307"/>
      <c r="IX327" s="307"/>
      <c r="IY327" s="307"/>
      <c r="IZ327" s="307"/>
      <c r="JA327" s="307"/>
      <c r="JB327" s="307"/>
      <c r="JC327" s="307"/>
      <c r="JD327" s="307"/>
      <c r="JE327" s="307"/>
      <c r="JF327" s="307"/>
      <c r="JG327" s="307"/>
      <c r="JH327" s="307"/>
      <c r="JI327" s="307"/>
      <c r="JJ327" s="307"/>
      <c r="JK327" s="307"/>
      <c r="JL327" s="307"/>
      <c r="JM327" s="307"/>
      <c r="JN327" s="307"/>
      <c r="JO327" s="307"/>
      <c r="JP327" s="307"/>
      <c r="JQ327" s="307"/>
      <c r="JR327" s="307"/>
      <c r="JS327" s="307"/>
      <c r="JT327" s="307"/>
      <c r="JU327" s="307"/>
      <c r="JV327" s="307"/>
      <c r="JW327" s="307"/>
      <c r="JX327" s="307"/>
      <c r="JY327" s="307"/>
      <c r="JZ327" s="307"/>
      <c r="KA327" s="307"/>
      <c r="KB327" s="307"/>
      <c r="KC327" s="307"/>
      <c r="KD327" s="307"/>
      <c r="KE327" s="307"/>
      <c r="KF327" s="307"/>
      <c r="KG327" s="307"/>
      <c r="KH327" s="307"/>
      <c r="KI327" s="307"/>
      <c r="KJ327" s="307"/>
      <c r="KK327" s="307"/>
      <c r="KL327" s="307"/>
      <c r="KM327" s="307"/>
      <c r="KN327" s="307"/>
      <c r="KO327" s="307"/>
      <c r="KP327" s="307"/>
      <c r="KQ327" s="307"/>
      <c r="KR327" s="307"/>
      <c r="KS327" s="307"/>
      <c r="KT327" s="307"/>
    </row>
    <row r="328" spans="14:306" s="56" customFormat="1" ht="15" customHeight="1">
      <c r="N328" s="341"/>
      <c r="O328" s="330"/>
      <c r="P328" s="330"/>
      <c r="Q328" s="330"/>
      <c r="R328" s="330"/>
      <c r="S328" s="330"/>
      <c r="T328" s="330"/>
      <c r="U328" s="330"/>
      <c r="W328" s="330"/>
      <c r="X328" s="330"/>
      <c r="Y328" s="330"/>
      <c r="Z328" s="330"/>
      <c r="AA328" s="330"/>
      <c r="AB328" s="330"/>
      <c r="AC328" s="330"/>
      <c r="AD328" s="330"/>
      <c r="AE328" s="330"/>
      <c r="AG328" s="354">
        <v>6</v>
      </c>
      <c r="AH328" s="354"/>
      <c r="AI328" s="356" t="s">
        <v>175</v>
      </c>
      <c r="AJ328" s="356" t="s">
        <v>61</v>
      </c>
      <c r="AK328" s="359">
        <v>9</v>
      </c>
      <c r="AL328" s="356" t="s">
        <v>66</v>
      </c>
      <c r="AM328" s="356" t="s">
        <v>164</v>
      </c>
      <c r="AN328" s="356" t="s">
        <v>92</v>
      </c>
      <c r="AO328" s="359">
        <v>8</v>
      </c>
      <c r="AP328" s="359">
        <v>9</v>
      </c>
      <c r="AQ328" s="356" t="s">
        <v>113</v>
      </c>
      <c r="AR328" s="356" t="s">
        <v>113</v>
      </c>
      <c r="AS328" s="356" t="s">
        <v>156</v>
      </c>
      <c r="AT328" s="356" t="s">
        <v>615</v>
      </c>
      <c r="AU328" s="356"/>
      <c r="AV328" s="359">
        <v>9</v>
      </c>
      <c r="AW328" s="356" t="s">
        <v>85</v>
      </c>
      <c r="AX328" s="359">
        <v>7</v>
      </c>
      <c r="AY328" s="303">
        <f t="shared" si="141"/>
        <v>12</v>
      </c>
      <c r="AZ328" s="303">
        <f t="shared" si="142"/>
        <v>6</v>
      </c>
      <c r="BA328" s="303">
        <f t="shared" si="143"/>
        <v>10</v>
      </c>
      <c r="BB328" s="303">
        <f t="shared" si="144"/>
        <v>10</v>
      </c>
      <c r="BC328" s="303">
        <f t="shared" si="145"/>
        <v>24</v>
      </c>
      <c r="BD328" s="303">
        <f t="shared" si="146"/>
        <v>18</v>
      </c>
      <c r="BE328" s="303">
        <f t="shared" si="147"/>
        <v>9</v>
      </c>
      <c r="BF328" s="303">
        <f t="shared" si="148"/>
        <v>10</v>
      </c>
      <c r="BG328" s="303">
        <f t="shared" si="149"/>
        <v>11</v>
      </c>
      <c r="BH328" s="303"/>
      <c r="BI328" s="303">
        <f t="shared" si="150"/>
        <v>11</v>
      </c>
      <c r="BJ328" s="303">
        <f t="shared" si="151"/>
        <v>14</v>
      </c>
      <c r="BK328" s="303">
        <f t="shared" si="152"/>
        <v>44</v>
      </c>
      <c r="BL328" s="303">
        <f t="shared" si="153"/>
        <v>10</v>
      </c>
      <c r="BM328" s="303">
        <f t="shared" si="154"/>
        <v>15</v>
      </c>
      <c r="BN328" s="303">
        <f t="shared" si="155"/>
        <v>8</v>
      </c>
      <c r="CB328" s="307"/>
      <c r="CC328" s="307"/>
      <c r="CD328" s="307"/>
      <c r="CE328" s="307"/>
      <c r="CF328" s="307"/>
      <c r="CG328" s="307"/>
      <c r="CH328" s="307"/>
      <c r="CI328" s="307"/>
      <c r="CJ328" s="307"/>
      <c r="CK328" s="307"/>
      <c r="CL328" s="307"/>
      <c r="CM328" s="307"/>
      <c r="CN328" s="307"/>
      <c r="CO328" s="307"/>
      <c r="CP328" s="307"/>
      <c r="CQ328" s="307"/>
      <c r="CR328" s="307"/>
      <c r="CS328" s="307"/>
      <c r="CT328" s="307"/>
      <c r="CU328" s="307"/>
      <c r="CV328" s="307"/>
      <c r="CW328" s="307"/>
      <c r="CX328" s="307"/>
      <c r="CY328" s="307"/>
      <c r="CZ328" s="307"/>
      <c r="DA328" s="307"/>
      <c r="DB328" s="307"/>
      <c r="DC328" s="307"/>
      <c r="DD328" s="307"/>
      <c r="DE328" s="307"/>
      <c r="DF328" s="307"/>
      <c r="DG328" s="307"/>
      <c r="DH328" s="307"/>
      <c r="DI328" s="390"/>
      <c r="DJ328" s="390"/>
      <c r="DK328" s="307"/>
      <c r="DL328" s="307"/>
      <c r="DM328" s="307"/>
      <c r="DN328" s="307"/>
      <c r="DO328" s="307"/>
      <c r="DP328" s="307"/>
      <c r="DQ328" s="307"/>
      <c r="DR328" s="307"/>
      <c r="DS328" s="307"/>
      <c r="DT328" s="307"/>
      <c r="DU328" s="307"/>
      <c r="DV328" s="307"/>
      <c r="DW328" s="307"/>
      <c r="DX328" s="307"/>
      <c r="DY328" s="307"/>
      <c r="DZ328" s="307"/>
      <c r="EA328" s="307"/>
      <c r="EB328" s="307"/>
      <c r="EC328" s="307"/>
      <c r="ED328" s="307"/>
      <c r="EE328" s="307"/>
      <c r="EF328" s="307"/>
      <c r="EG328" s="307"/>
      <c r="EH328" s="307"/>
      <c r="EI328" s="307"/>
      <c r="EJ328" s="307"/>
      <c r="EK328" s="307"/>
      <c r="EL328" s="307"/>
      <c r="EM328" s="307"/>
      <c r="EN328" s="307"/>
      <c r="EO328" s="307"/>
      <c r="EP328" s="307"/>
      <c r="EQ328" s="307"/>
      <c r="ER328" s="307"/>
      <c r="ES328" s="307"/>
      <c r="ET328" s="307"/>
      <c r="EU328" s="390"/>
      <c r="EV328" s="390"/>
      <c r="EW328" s="307"/>
      <c r="EX328" s="307"/>
      <c r="EY328" s="307"/>
      <c r="EZ328" s="307"/>
      <c r="FA328" s="307"/>
      <c r="FB328" s="307"/>
      <c r="FC328" s="307"/>
      <c r="FD328" s="307"/>
      <c r="FE328" s="307"/>
      <c r="FF328" s="307"/>
      <c r="FG328" s="307"/>
      <c r="FH328" s="307"/>
      <c r="FI328" s="307"/>
      <c r="FJ328" s="307"/>
      <c r="FK328" s="307"/>
      <c r="FL328" s="307"/>
      <c r="FM328" s="307"/>
      <c r="FN328" s="307"/>
      <c r="FO328" s="307"/>
      <c r="FP328" s="307"/>
      <c r="FQ328" s="307"/>
      <c r="FR328" s="307"/>
      <c r="FS328" s="307"/>
      <c r="FT328" s="307"/>
      <c r="FU328" s="307"/>
      <c r="FV328" s="307"/>
      <c r="FW328" s="307"/>
      <c r="FX328" s="307"/>
      <c r="FY328" s="307"/>
      <c r="FZ328" s="307"/>
      <c r="GA328" s="307"/>
      <c r="GB328" s="307"/>
      <c r="GC328" s="307"/>
      <c r="GD328" s="307"/>
      <c r="GE328" s="307"/>
      <c r="GF328" s="307"/>
      <c r="GG328" s="307"/>
      <c r="GH328" s="307"/>
      <c r="GI328" s="307"/>
      <c r="GJ328" s="307"/>
      <c r="GK328" s="307"/>
      <c r="GL328" s="307"/>
      <c r="GM328" s="307"/>
      <c r="GN328" s="307"/>
      <c r="GO328" s="307"/>
      <c r="GP328" s="307"/>
      <c r="GQ328" s="307"/>
      <c r="GR328" s="307"/>
      <c r="GS328" s="307"/>
      <c r="GT328" s="307"/>
      <c r="GU328" s="307"/>
      <c r="GV328" s="307"/>
      <c r="GW328" s="307"/>
      <c r="GX328" s="307"/>
      <c r="GY328" s="307"/>
      <c r="GZ328" s="307"/>
      <c r="HA328" s="307"/>
      <c r="HB328" s="307"/>
      <c r="HC328" s="307"/>
      <c r="HD328" s="307"/>
      <c r="HE328" s="307"/>
      <c r="HF328" s="307"/>
      <c r="HG328" s="307"/>
      <c r="HH328" s="307"/>
      <c r="HI328" s="307"/>
      <c r="HJ328" s="307"/>
      <c r="HK328" s="307"/>
      <c r="HL328" s="307"/>
      <c r="HM328" s="307"/>
      <c r="HN328" s="307"/>
      <c r="HO328" s="307"/>
      <c r="HP328" s="307"/>
      <c r="HQ328" s="307"/>
      <c r="HR328" s="307"/>
      <c r="HS328" s="307"/>
      <c r="HT328" s="307"/>
      <c r="HU328" s="307"/>
      <c r="HV328" s="307"/>
      <c r="HW328" s="307"/>
      <c r="HX328" s="307"/>
      <c r="HY328" s="307"/>
      <c r="HZ328" s="307"/>
      <c r="IA328" s="307"/>
      <c r="IB328" s="307"/>
      <c r="IC328" s="307"/>
      <c r="ID328" s="307"/>
      <c r="IE328" s="307"/>
      <c r="IF328" s="307"/>
      <c r="IG328" s="307"/>
      <c r="IH328" s="307"/>
      <c r="II328" s="307"/>
      <c r="IJ328" s="307"/>
      <c r="IK328" s="307"/>
      <c r="IL328" s="307"/>
      <c r="IM328" s="307"/>
      <c r="IN328" s="307"/>
      <c r="IO328" s="307"/>
      <c r="IP328" s="307"/>
      <c r="IQ328" s="307"/>
      <c r="IR328" s="307"/>
      <c r="IS328" s="307"/>
      <c r="IT328" s="307"/>
      <c r="IU328" s="307"/>
      <c r="IV328" s="307"/>
      <c r="IW328" s="307"/>
      <c r="IX328" s="307"/>
      <c r="IY328" s="307"/>
      <c r="IZ328" s="307"/>
      <c r="JA328" s="307"/>
      <c r="JB328" s="307"/>
      <c r="JC328" s="307"/>
      <c r="JD328" s="307"/>
      <c r="JE328" s="307"/>
      <c r="JF328" s="307"/>
      <c r="JG328" s="307"/>
      <c r="JH328" s="307"/>
      <c r="JI328" s="307"/>
      <c r="JJ328" s="307"/>
      <c r="JK328" s="307"/>
      <c r="JL328" s="307"/>
      <c r="JM328" s="307"/>
      <c r="JN328" s="307"/>
      <c r="JO328" s="307"/>
      <c r="JP328" s="307"/>
      <c r="JQ328" s="307"/>
      <c r="JR328" s="307"/>
      <c r="JS328" s="307"/>
      <c r="JT328" s="307"/>
      <c r="JU328" s="307"/>
      <c r="JV328" s="307"/>
      <c r="JW328" s="307"/>
      <c r="JX328" s="307"/>
      <c r="JY328" s="307"/>
      <c r="JZ328" s="307"/>
      <c r="KA328" s="307"/>
      <c r="KB328" s="307"/>
      <c r="KC328" s="307"/>
      <c r="KD328" s="307"/>
      <c r="KE328" s="307"/>
      <c r="KF328" s="307"/>
      <c r="KG328" s="307"/>
      <c r="KH328" s="307"/>
      <c r="KI328" s="307"/>
      <c r="KJ328" s="307"/>
      <c r="KK328" s="307"/>
      <c r="KL328" s="307"/>
      <c r="KM328" s="307"/>
      <c r="KN328" s="307"/>
      <c r="KO328" s="307"/>
      <c r="KP328" s="307"/>
      <c r="KQ328" s="307"/>
      <c r="KR328" s="307"/>
      <c r="KS328" s="307"/>
      <c r="KT328" s="307"/>
    </row>
    <row r="329" spans="14:306" s="56" customFormat="1" ht="15" customHeight="1">
      <c r="N329" s="341"/>
      <c r="O329" s="330"/>
      <c r="P329" s="330"/>
      <c r="Q329" s="330"/>
      <c r="R329" s="330"/>
      <c r="S329" s="330"/>
      <c r="T329" s="330"/>
      <c r="U329" s="330"/>
      <c r="W329" s="330"/>
      <c r="X329" s="330"/>
      <c r="Y329" s="330"/>
      <c r="Z329" s="330"/>
      <c r="AA329" s="330"/>
      <c r="AB329" s="330"/>
      <c r="AC329" s="330"/>
      <c r="AD329" s="330"/>
      <c r="AE329" s="330"/>
      <c r="AG329" s="354">
        <v>7</v>
      </c>
      <c r="AH329" s="354"/>
      <c r="AI329" s="356" t="s">
        <v>73</v>
      </c>
      <c r="AJ329" s="403" t="s">
        <v>64</v>
      </c>
      <c r="AK329" s="359">
        <v>10</v>
      </c>
      <c r="AL329" s="359">
        <v>10</v>
      </c>
      <c r="AM329" s="356" t="s">
        <v>263</v>
      </c>
      <c r="AN329" s="356" t="s">
        <v>160</v>
      </c>
      <c r="AO329" s="356" t="s">
        <v>113</v>
      </c>
      <c r="AP329" s="356" t="s">
        <v>68</v>
      </c>
      <c r="AQ329" s="356" t="s">
        <v>71</v>
      </c>
      <c r="AR329" s="356" t="s">
        <v>71</v>
      </c>
      <c r="AS329" s="356" t="s">
        <v>157</v>
      </c>
      <c r="AT329" s="356" t="s">
        <v>259</v>
      </c>
      <c r="AU329" s="356"/>
      <c r="AV329" s="359">
        <v>10</v>
      </c>
      <c r="AW329" s="359">
        <v>15</v>
      </c>
      <c r="AX329" s="359">
        <v>8</v>
      </c>
      <c r="AY329" s="303">
        <f t="shared" si="141"/>
        <v>15</v>
      </c>
      <c r="AZ329" s="303">
        <f t="shared" si="142"/>
        <v>8</v>
      </c>
      <c r="BA329" s="303">
        <f t="shared" si="143"/>
        <v>11</v>
      </c>
      <c r="BB329" s="303">
        <f t="shared" si="144"/>
        <v>11</v>
      </c>
      <c r="BC329" s="303">
        <f t="shared" si="145"/>
        <v>27</v>
      </c>
      <c r="BD329" s="303">
        <f t="shared" si="146"/>
        <v>21</v>
      </c>
      <c r="BE329" s="303">
        <f t="shared" si="147"/>
        <v>11</v>
      </c>
      <c r="BF329" s="303">
        <f t="shared" si="148"/>
        <v>12</v>
      </c>
      <c r="BG329" s="303">
        <f t="shared" si="149"/>
        <v>13</v>
      </c>
      <c r="BH329" s="303"/>
      <c r="BI329" s="303">
        <f t="shared" si="150"/>
        <v>13</v>
      </c>
      <c r="BJ329" s="303">
        <f t="shared" si="151"/>
        <v>16</v>
      </c>
      <c r="BK329" s="303">
        <f t="shared" si="152"/>
        <v>49</v>
      </c>
      <c r="BL329" s="303">
        <f t="shared" si="153"/>
        <v>11</v>
      </c>
      <c r="BM329" s="303">
        <f t="shared" si="154"/>
        <v>16</v>
      </c>
      <c r="BN329" s="303">
        <f t="shared" si="155"/>
        <v>9</v>
      </c>
      <c r="CB329" s="307"/>
      <c r="CC329" s="307"/>
      <c r="CD329" s="307"/>
      <c r="CE329" s="307"/>
      <c r="CF329" s="307"/>
      <c r="CG329" s="307"/>
      <c r="CH329" s="307"/>
      <c r="CI329" s="307"/>
      <c r="CJ329" s="307"/>
      <c r="CK329" s="307"/>
      <c r="CL329" s="307"/>
      <c r="CM329" s="307"/>
      <c r="CN329" s="307"/>
      <c r="CO329" s="307"/>
      <c r="CP329" s="307"/>
      <c r="CQ329" s="307"/>
      <c r="CR329" s="307"/>
      <c r="CS329" s="307"/>
      <c r="CT329" s="307"/>
      <c r="CU329" s="307"/>
      <c r="CV329" s="307"/>
      <c r="CW329" s="307"/>
      <c r="CX329" s="307"/>
      <c r="CY329" s="307"/>
      <c r="CZ329" s="307"/>
      <c r="DA329" s="307"/>
      <c r="DB329" s="307"/>
      <c r="DC329" s="307"/>
      <c r="DD329" s="307"/>
      <c r="DE329" s="307"/>
      <c r="DF329" s="307"/>
      <c r="DG329" s="307"/>
      <c r="DH329" s="307"/>
      <c r="DI329" s="390"/>
      <c r="DJ329" s="390"/>
      <c r="DK329" s="307"/>
      <c r="DL329" s="307"/>
      <c r="DM329" s="307"/>
      <c r="DN329" s="307"/>
      <c r="DO329" s="307"/>
      <c r="DP329" s="307"/>
      <c r="DQ329" s="307"/>
      <c r="DR329" s="307"/>
      <c r="DS329" s="307"/>
      <c r="DT329" s="307"/>
      <c r="DU329" s="307"/>
      <c r="DV329" s="307"/>
      <c r="DW329" s="307"/>
      <c r="DX329" s="307"/>
      <c r="DY329" s="307"/>
      <c r="DZ329" s="307"/>
      <c r="EA329" s="307"/>
      <c r="EB329" s="307"/>
      <c r="EC329" s="307"/>
      <c r="ED329" s="307"/>
      <c r="EE329" s="307"/>
      <c r="EF329" s="307"/>
      <c r="EG329" s="307"/>
      <c r="EH329" s="307"/>
      <c r="EI329" s="307"/>
      <c r="EJ329" s="307"/>
      <c r="EK329" s="307"/>
      <c r="EL329" s="307"/>
      <c r="EM329" s="307"/>
      <c r="EN329" s="307"/>
      <c r="EO329" s="307"/>
      <c r="EP329" s="307"/>
      <c r="EQ329" s="307"/>
      <c r="ER329" s="307"/>
      <c r="ES329" s="307"/>
      <c r="ET329" s="307"/>
      <c r="EU329" s="390"/>
      <c r="EV329" s="390"/>
      <c r="EW329" s="307"/>
      <c r="EX329" s="307"/>
      <c r="EY329" s="307"/>
      <c r="EZ329" s="307"/>
      <c r="FA329" s="307"/>
      <c r="FB329" s="307"/>
      <c r="FC329" s="307"/>
      <c r="FD329" s="307"/>
      <c r="FE329" s="307"/>
      <c r="FF329" s="307"/>
      <c r="FG329" s="307"/>
      <c r="FH329" s="307"/>
      <c r="FI329" s="307"/>
      <c r="FJ329" s="307"/>
      <c r="FK329" s="307"/>
      <c r="FL329" s="307"/>
      <c r="FM329" s="307"/>
      <c r="FN329" s="307"/>
      <c r="FO329" s="307"/>
      <c r="FP329" s="307"/>
      <c r="FQ329" s="307"/>
      <c r="FR329" s="307"/>
      <c r="FS329" s="307"/>
      <c r="FT329" s="307"/>
      <c r="FU329" s="307"/>
      <c r="FV329" s="307"/>
      <c r="FW329" s="307"/>
      <c r="FX329" s="307"/>
      <c r="FY329" s="307"/>
      <c r="FZ329" s="307"/>
      <c r="GA329" s="307"/>
      <c r="GB329" s="307"/>
      <c r="GC329" s="307"/>
      <c r="GD329" s="307"/>
      <c r="GE329" s="307"/>
      <c r="GF329" s="307"/>
      <c r="GG329" s="307"/>
      <c r="GH329" s="307"/>
      <c r="GI329" s="307"/>
      <c r="GJ329" s="307"/>
      <c r="GK329" s="307"/>
      <c r="GL329" s="307"/>
      <c r="GM329" s="307"/>
      <c r="GN329" s="307"/>
      <c r="GO329" s="307"/>
      <c r="GP329" s="307"/>
      <c r="GQ329" s="307"/>
      <c r="GR329" s="307"/>
      <c r="GS329" s="307"/>
      <c r="GT329" s="307"/>
      <c r="GU329" s="307"/>
      <c r="GV329" s="307"/>
      <c r="GW329" s="307"/>
      <c r="GX329" s="307"/>
      <c r="GY329" s="307"/>
      <c r="GZ329" s="307"/>
      <c r="HA329" s="307"/>
      <c r="HB329" s="307"/>
      <c r="HC329" s="307"/>
      <c r="HD329" s="307"/>
      <c r="HE329" s="307"/>
      <c r="HF329" s="307"/>
      <c r="HG329" s="307"/>
      <c r="HH329" s="307"/>
      <c r="HI329" s="307"/>
      <c r="HJ329" s="307"/>
      <c r="HK329" s="307"/>
      <c r="HL329" s="307"/>
      <c r="HM329" s="307"/>
      <c r="HN329" s="307"/>
      <c r="HO329" s="307"/>
      <c r="HP329" s="307"/>
      <c r="HQ329" s="307"/>
      <c r="HR329" s="307"/>
      <c r="HS329" s="307"/>
      <c r="HT329" s="307"/>
      <c r="HU329" s="307"/>
      <c r="HV329" s="307"/>
      <c r="HW329" s="307"/>
      <c r="HX329" s="307"/>
      <c r="HY329" s="307"/>
      <c r="HZ329" s="307"/>
      <c r="IA329" s="307"/>
      <c r="IB329" s="307"/>
      <c r="IC329" s="307"/>
      <c r="ID329" s="307"/>
      <c r="IE329" s="307"/>
      <c r="IF329" s="307"/>
      <c r="IG329" s="307"/>
      <c r="IH329" s="307"/>
      <c r="II329" s="307"/>
      <c r="IJ329" s="307"/>
      <c r="IK329" s="307"/>
      <c r="IL329" s="307"/>
      <c r="IM329" s="307"/>
      <c r="IN329" s="307"/>
      <c r="IO329" s="307"/>
      <c r="IP329" s="307"/>
      <c r="IQ329" s="307"/>
      <c r="IR329" s="307"/>
      <c r="IS329" s="307"/>
      <c r="IT329" s="307"/>
      <c r="IU329" s="307"/>
      <c r="IV329" s="307"/>
      <c r="IW329" s="307"/>
      <c r="IX329" s="307"/>
      <c r="IY329" s="307"/>
      <c r="IZ329" s="307"/>
      <c r="JA329" s="307"/>
      <c r="JB329" s="307"/>
      <c r="JC329" s="307"/>
      <c r="JD329" s="307"/>
      <c r="JE329" s="307"/>
      <c r="JF329" s="307"/>
      <c r="JG329" s="307"/>
      <c r="JH329" s="307"/>
      <c r="JI329" s="307"/>
      <c r="JJ329" s="307"/>
      <c r="JK329" s="307"/>
      <c r="JL329" s="307"/>
      <c r="JM329" s="307"/>
      <c r="JN329" s="307"/>
      <c r="JO329" s="307"/>
      <c r="JP329" s="307"/>
      <c r="JQ329" s="307"/>
      <c r="JR329" s="307"/>
      <c r="JS329" s="307"/>
      <c r="JT329" s="307"/>
      <c r="JU329" s="307"/>
      <c r="JV329" s="307"/>
      <c r="JW329" s="307"/>
      <c r="JX329" s="307"/>
      <c r="JY329" s="307"/>
      <c r="JZ329" s="307"/>
      <c r="KA329" s="307"/>
      <c r="KB329" s="307"/>
      <c r="KC329" s="307"/>
      <c r="KD329" s="307"/>
      <c r="KE329" s="307"/>
      <c r="KF329" s="307"/>
      <c r="KG329" s="307"/>
      <c r="KH329" s="307"/>
      <c r="KI329" s="307"/>
      <c r="KJ329" s="307"/>
      <c r="KK329" s="307"/>
      <c r="KL329" s="307"/>
      <c r="KM329" s="307"/>
      <c r="KN329" s="307"/>
      <c r="KO329" s="307"/>
      <c r="KP329" s="307"/>
      <c r="KQ329" s="307"/>
      <c r="KR329" s="307"/>
      <c r="KS329" s="307"/>
      <c r="KT329" s="307"/>
    </row>
    <row r="330" spans="14:306" s="56" customFormat="1" ht="15" customHeight="1">
      <c r="N330" s="341"/>
      <c r="O330" s="330"/>
      <c r="P330" s="330"/>
      <c r="Q330" s="330"/>
      <c r="R330" s="330"/>
      <c r="S330" s="330"/>
      <c r="T330" s="330"/>
      <c r="U330" s="330"/>
      <c r="W330" s="330"/>
      <c r="X330" s="330"/>
      <c r="Y330" s="330"/>
      <c r="Z330" s="330"/>
      <c r="AA330" s="330"/>
      <c r="AB330" s="330"/>
      <c r="AC330" s="330"/>
      <c r="AD330" s="330"/>
      <c r="AE330" s="330"/>
      <c r="AG330" s="354">
        <v>8</v>
      </c>
      <c r="AH330" s="354"/>
      <c r="AI330" s="356" t="s">
        <v>65</v>
      </c>
      <c r="AJ330" s="356" t="s">
        <v>66</v>
      </c>
      <c r="AK330" s="359">
        <v>11</v>
      </c>
      <c r="AL330" s="359">
        <v>11</v>
      </c>
      <c r="AM330" s="356" t="s">
        <v>162</v>
      </c>
      <c r="AN330" s="356" t="s">
        <v>138</v>
      </c>
      <c r="AO330" s="359">
        <v>11</v>
      </c>
      <c r="AP330" s="359">
        <v>12</v>
      </c>
      <c r="AQ330" s="359">
        <v>13</v>
      </c>
      <c r="AR330" s="356" t="s">
        <v>85</v>
      </c>
      <c r="AS330" s="356" t="s">
        <v>92</v>
      </c>
      <c r="AT330" s="356" t="s">
        <v>221</v>
      </c>
      <c r="AU330" s="356"/>
      <c r="AV330" s="359">
        <v>11</v>
      </c>
      <c r="AW330" s="356" t="s">
        <v>92</v>
      </c>
      <c r="AX330" s="359">
        <v>9</v>
      </c>
      <c r="AY330" s="303">
        <f t="shared" si="141"/>
        <v>18</v>
      </c>
      <c r="AZ330" s="303">
        <f t="shared" si="142"/>
        <v>10</v>
      </c>
      <c r="BA330" s="303">
        <f t="shared" si="143"/>
        <v>12</v>
      </c>
      <c r="BB330" s="303">
        <f t="shared" si="144"/>
        <v>12</v>
      </c>
      <c r="BC330" s="303">
        <f t="shared" si="145"/>
        <v>29</v>
      </c>
      <c r="BD330" s="303">
        <f t="shared" si="146"/>
        <v>23</v>
      </c>
      <c r="BE330" s="303">
        <f t="shared" si="147"/>
        <v>12</v>
      </c>
      <c r="BF330" s="303">
        <f t="shared" si="148"/>
        <v>13</v>
      </c>
      <c r="BG330" s="303">
        <f t="shared" si="149"/>
        <v>14</v>
      </c>
      <c r="BH330" s="303"/>
      <c r="BI330" s="303">
        <f t="shared" si="150"/>
        <v>15</v>
      </c>
      <c r="BJ330" s="303">
        <f t="shared" si="151"/>
        <v>18</v>
      </c>
      <c r="BK330" s="303">
        <f t="shared" si="152"/>
        <v>55</v>
      </c>
      <c r="BL330" s="303">
        <f t="shared" si="153"/>
        <v>12</v>
      </c>
      <c r="BM330" s="303">
        <f t="shared" si="154"/>
        <v>18</v>
      </c>
      <c r="BN330" s="303">
        <f t="shared" si="155"/>
        <v>10</v>
      </c>
      <c r="CB330" s="307"/>
      <c r="CC330" s="307"/>
      <c r="CD330" s="307"/>
      <c r="CE330" s="307"/>
      <c r="CF330" s="307"/>
      <c r="CG330" s="307"/>
      <c r="CH330" s="307"/>
      <c r="CI330" s="307"/>
      <c r="CJ330" s="307"/>
      <c r="CK330" s="307"/>
      <c r="CL330" s="307"/>
      <c r="CM330" s="307"/>
      <c r="CN330" s="307"/>
      <c r="CO330" s="307"/>
      <c r="CP330" s="307"/>
      <c r="CQ330" s="307"/>
      <c r="CR330" s="307"/>
      <c r="CS330" s="307"/>
      <c r="CT330" s="307"/>
      <c r="CU330" s="307"/>
      <c r="CV330" s="307"/>
      <c r="CW330" s="307"/>
      <c r="CX330" s="307"/>
      <c r="CY330" s="307"/>
      <c r="CZ330" s="307"/>
      <c r="DA330" s="307"/>
      <c r="DB330" s="307"/>
      <c r="DC330" s="307"/>
      <c r="DD330" s="307"/>
      <c r="DE330" s="307"/>
      <c r="DF330" s="307"/>
      <c r="DG330" s="307"/>
      <c r="DH330" s="307"/>
      <c r="DI330" s="390"/>
      <c r="DJ330" s="390"/>
      <c r="DK330" s="307"/>
      <c r="DL330" s="307"/>
      <c r="DM330" s="307"/>
      <c r="DN330" s="307"/>
      <c r="DO330" s="307"/>
      <c r="DP330" s="307"/>
      <c r="DQ330" s="307"/>
      <c r="DR330" s="307"/>
      <c r="DS330" s="307"/>
      <c r="DT330" s="307"/>
      <c r="DU330" s="307"/>
      <c r="DV330" s="307"/>
      <c r="DW330" s="307"/>
      <c r="DX330" s="307"/>
      <c r="DY330" s="307"/>
      <c r="DZ330" s="307"/>
      <c r="EA330" s="307"/>
      <c r="EB330" s="307"/>
      <c r="EC330" s="307"/>
      <c r="ED330" s="307"/>
      <c r="EE330" s="307"/>
      <c r="EF330" s="307"/>
      <c r="EG330" s="307"/>
      <c r="EH330" s="307"/>
      <c r="EI330" s="307"/>
      <c r="EJ330" s="307"/>
      <c r="EK330" s="307"/>
      <c r="EL330" s="307"/>
      <c r="EM330" s="307"/>
      <c r="EN330" s="307"/>
      <c r="EO330" s="307"/>
      <c r="EP330" s="307"/>
      <c r="EQ330" s="307"/>
      <c r="ER330" s="307"/>
      <c r="ES330" s="307"/>
      <c r="ET330" s="307"/>
      <c r="EU330" s="390"/>
      <c r="EV330" s="390"/>
      <c r="EW330" s="307"/>
      <c r="EX330" s="307"/>
      <c r="EY330" s="307"/>
      <c r="EZ330" s="307"/>
      <c r="FA330" s="307"/>
      <c r="FB330" s="307"/>
      <c r="FC330" s="307"/>
      <c r="FD330" s="307"/>
      <c r="FE330" s="307"/>
      <c r="FF330" s="307"/>
      <c r="FG330" s="307"/>
      <c r="FH330" s="307"/>
      <c r="FI330" s="307"/>
      <c r="FJ330" s="307"/>
      <c r="FK330" s="307"/>
      <c r="FL330" s="307"/>
      <c r="FM330" s="307"/>
      <c r="FN330" s="307"/>
      <c r="FO330" s="307"/>
      <c r="FP330" s="307"/>
      <c r="FQ330" s="307"/>
      <c r="FR330" s="307"/>
      <c r="FS330" s="307"/>
      <c r="FT330" s="307"/>
      <c r="FU330" s="307"/>
      <c r="FV330" s="307"/>
      <c r="FW330" s="307"/>
      <c r="FX330" s="307"/>
      <c r="FY330" s="307"/>
      <c r="FZ330" s="307"/>
      <c r="GA330" s="307"/>
      <c r="GB330" s="307"/>
      <c r="GC330" s="307"/>
      <c r="GD330" s="307"/>
      <c r="GE330" s="307"/>
      <c r="GF330" s="307"/>
      <c r="GG330" s="307"/>
      <c r="GH330" s="307"/>
      <c r="GI330" s="307"/>
      <c r="GJ330" s="307"/>
      <c r="GK330" s="307"/>
      <c r="GL330" s="307"/>
      <c r="GM330" s="307"/>
      <c r="GN330" s="307"/>
      <c r="GO330" s="307"/>
      <c r="GP330" s="307"/>
      <c r="GQ330" s="307"/>
      <c r="GR330" s="307"/>
      <c r="GS330" s="307"/>
      <c r="GT330" s="307"/>
      <c r="GU330" s="307"/>
      <c r="GV330" s="307"/>
      <c r="GW330" s="307"/>
      <c r="GX330" s="307"/>
      <c r="GY330" s="307"/>
      <c r="GZ330" s="307"/>
      <c r="HA330" s="307"/>
      <c r="HB330" s="307"/>
      <c r="HC330" s="307"/>
      <c r="HD330" s="307"/>
      <c r="HE330" s="307"/>
      <c r="HF330" s="307"/>
      <c r="HG330" s="307"/>
      <c r="HH330" s="307"/>
      <c r="HI330" s="307"/>
      <c r="HJ330" s="307"/>
      <c r="HK330" s="307"/>
      <c r="HL330" s="307"/>
      <c r="HM330" s="307"/>
      <c r="HN330" s="307"/>
      <c r="HO330" s="307"/>
      <c r="HP330" s="307"/>
      <c r="HQ330" s="307"/>
      <c r="HR330" s="307"/>
      <c r="HS330" s="307"/>
      <c r="HT330" s="307"/>
      <c r="HU330" s="307"/>
      <c r="HV330" s="307"/>
      <c r="HW330" s="307"/>
      <c r="HX330" s="307"/>
      <c r="HY330" s="307"/>
      <c r="HZ330" s="307"/>
      <c r="IA330" s="307"/>
      <c r="IB330" s="307"/>
      <c r="IC330" s="307"/>
      <c r="ID330" s="307"/>
      <c r="IE330" s="307"/>
      <c r="IF330" s="307"/>
      <c r="IG330" s="307"/>
      <c r="IH330" s="307"/>
      <c r="II330" s="307"/>
      <c r="IJ330" s="307"/>
      <c r="IK330" s="307"/>
      <c r="IL330" s="307"/>
      <c r="IM330" s="307"/>
      <c r="IN330" s="307"/>
      <c r="IO330" s="307"/>
      <c r="IP330" s="307"/>
      <c r="IQ330" s="307"/>
      <c r="IR330" s="307"/>
      <c r="IS330" s="307"/>
      <c r="IT330" s="307"/>
      <c r="IU330" s="307"/>
      <c r="IV330" s="307"/>
      <c r="IW330" s="307"/>
      <c r="IX330" s="307"/>
      <c r="IY330" s="307"/>
      <c r="IZ330" s="307"/>
      <c r="JA330" s="307"/>
      <c r="JB330" s="307"/>
      <c r="JC330" s="307"/>
      <c r="JD330" s="307"/>
      <c r="JE330" s="307"/>
      <c r="JF330" s="307"/>
      <c r="JG330" s="307"/>
      <c r="JH330" s="307"/>
      <c r="JI330" s="307"/>
      <c r="JJ330" s="307"/>
      <c r="JK330" s="307"/>
      <c r="JL330" s="307"/>
      <c r="JM330" s="307"/>
      <c r="JN330" s="307"/>
      <c r="JO330" s="307"/>
      <c r="JP330" s="307"/>
      <c r="JQ330" s="307"/>
      <c r="JR330" s="307"/>
      <c r="JS330" s="307"/>
      <c r="JT330" s="307"/>
      <c r="JU330" s="307"/>
      <c r="JV330" s="307"/>
      <c r="JW330" s="307"/>
      <c r="JX330" s="307"/>
      <c r="JY330" s="307"/>
      <c r="JZ330" s="307"/>
      <c r="KA330" s="307"/>
      <c r="KB330" s="307"/>
      <c r="KC330" s="307"/>
      <c r="KD330" s="307"/>
      <c r="KE330" s="307"/>
      <c r="KF330" s="307"/>
      <c r="KG330" s="307"/>
      <c r="KH330" s="307"/>
      <c r="KI330" s="307"/>
      <c r="KJ330" s="307"/>
      <c r="KK330" s="307"/>
      <c r="KL330" s="307"/>
      <c r="KM330" s="307"/>
      <c r="KN330" s="307"/>
      <c r="KO330" s="307"/>
      <c r="KP330" s="307"/>
      <c r="KQ330" s="307"/>
      <c r="KR330" s="307"/>
      <c r="KS330" s="307"/>
      <c r="KT330" s="307"/>
    </row>
    <row r="331" spans="14:306" s="56" customFormat="1" ht="15" customHeight="1">
      <c r="N331" s="341"/>
      <c r="O331" s="330"/>
      <c r="P331" s="330"/>
      <c r="Q331" s="330"/>
      <c r="R331" s="330"/>
      <c r="S331" s="330"/>
      <c r="T331" s="330"/>
      <c r="U331" s="330"/>
      <c r="W331" s="330"/>
      <c r="X331" s="330"/>
      <c r="Y331" s="330"/>
      <c r="Z331" s="330"/>
      <c r="AA331" s="330"/>
      <c r="AB331" s="330"/>
      <c r="AC331" s="330"/>
      <c r="AD331" s="330"/>
      <c r="AE331" s="330"/>
      <c r="AG331" s="354">
        <v>9</v>
      </c>
      <c r="AH331" s="354"/>
      <c r="AI331" s="356" t="s">
        <v>160</v>
      </c>
      <c r="AJ331" s="356" t="s">
        <v>206</v>
      </c>
      <c r="AK331" s="359">
        <v>12</v>
      </c>
      <c r="AL331" s="356" t="s">
        <v>156</v>
      </c>
      <c r="AM331" s="356" t="s">
        <v>158</v>
      </c>
      <c r="AN331" s="356" t="s">
        <v>140</v>
      </c>
      <c r="AO331" s="356" t="s">
        <v>156</v>
      </c>
      <c r="AP331" s="356" t="s">
        <v>85</v>
      </c>
      <c r="AQ331" s="356" t="s">
        <v>157</v>
      </c>
      <c r="AR331" s="356" t="s">
        <v>76</v>
      </c>
      <c r="AS331" s="356" t="s">
        <v>130</v>
      </c>
      <c r="AT331" s="356" t="s">
        <v>538</v>
      </c>
      <c r="AU331" s="356"/>
      <c r="AV331" s="359">
        <v>12</v>
      </c>
      <c r="AW331" s="359">
        <v>18</v>
      </c>
      <c r="AX331" s="359">
        <v>10</v>
      </c>
      <c r="AY331" s="303">
        <f t="shared" si="141"/>
        <v>21</v>
      </c>
      <c r="AZ331" s="303">
        <f t="shared" si="142"/>
        <v>13</v>
      </c>
      <c r="BA331" s="303">
        <f t="shared" si="143"/>
        <v>13</v>
      </c>
      <c r="BB331" s="303">
        <f t="shared" si="144"/>
        <v>14</v>
      </c>
      <c r="BC331" s="303">
        <f t="shared" si="145"/>
        <v>32</v>
      </c>
      <c r="BD331" s="303">
        <f t="shared" si="146"/>
        <v>25</v>
      </c>
      <c r="BE331" s="303">
        <f t="shared" si="147"/>
        <v>14</v>
      </c>
      <c r="BF331" s="303">
        <f t="shared" si="148"/>
        <v>15</v>
      </c>
      <c r="BG331" s="303">
        <f t="shared" si="149"/>
        <v>16</v>
      </c>
      <c r="BH331" s="303"/>
      <c r="BI331" s="303">
        <f t="shared" si="150"/>
        <v>17</v>
      </c>
      <c r="BJ331" s="303">
        <f t="shared" si="151"/>
        <v>20</v>
      </c>
      <c r="BK331" s="303">
        <f t="shared" si="152"/>
        <v>61</v>
      </c>
      <c r="BL331" s="303">
        <f t="shared" si="153"/>
        <v>13</v>
      </c>
      <c r="BM331" s="303">
        <f t="shared" si="154"/>
        <v>19</v>
      </c>
      <c r="BN331" s="303">
        <f t="shared" si="155"/>
        <v>11</v>
      </c>
      <c r="CB331" s="307"/>
      <c r="CC331" s="307"/>
      <c r="CD331" s="307"/>
      <c r="CE331" s="307"/>
      <c r="CF331" s="307"/>
      <c r="CG331" s="307"/>
      <c r="CH331" s="307"/>
      <c r="CI331" s="307"/>
      <c r="CJ331" s="307"/>
      <c r="CK331" s="307"/>
      <c r="CL331" s="307"/>
      <c r="CM331" s="307"/>
      <c r="CN331" s="307"/>
      <c r="CO331" s="307"/>
      <c r="CP331" s="307"/>
      <c r="CQ331" s="307"/>
      <c r="CR331" s="307"/>
      <c r="CS331" s="307"/>
      <c r="CT331" s="307"/>
      <c r="CU331" s="307"/>
      <c r="CV331" s="307"/>
      <c r="CW331" s="307"/>
      <c r="CX331" s="307"/>
      <c r="CY331" s="307"/>
      <c r="CZ331" s="307"/>
      <c r="DA331" s="307"/>
      <c r="DB331" s="307"/>
      <c r="DC331" s="307"/>
      <c r="DD331" s="307"/>
      <c r="DE331" s="307"/>
      <c r="DF331" s="307"/>
      <c r="DG331" s="307"/>
      <c r="DH331" s="307"/>
      <c r="DI331" s="390"/>
      <c r="DJ331" s="390"/>
      <c r="DK331" s="307"/>
      <c r="DL331" s="307"/>
      <c r="DM331" s="307"/>
      <c r="DN331" s="307"/>
      <c r="DO331" s="307"/>
      <c r="DP331" s="307"/>
      <c r="DQ331" s="307"/>
      <c r="DR331" s="307"/>
      <c r="DS331" s="307"/>
      <c r="DT331" s="307"/>
      <c r="DU331" s="307"/>
      <c r="DV331" s="307"/>
      <c r="DW331" s="307"/>
      <c r="DX331" s="307"/>
      <c r="DY331" s="307"/>
      <c r="DZ331" s="307"/>
      <c r="EA331" s="307"/>
      <c r="EB331" s="307"/>
      <c r="EC331" s="307"/>
      <c r="ED331" s="307"/>
      <c r="EE331" s="307"/>
      <c r="EF331" s="307"/>
      <c r="EG331" s="307"/>
      <c r="EH331" s="307"/>
      <c r="EI331" s="307"/>
      <c r="EJ331" s="307"/>
      <c r="EK331" s="307"/>
      <c r="EL331" s="307"/>
      <c r="EM331" s="307"/>
      <c r="EN331" s="307"/>
      <c r="EO331" s="307"/>
      <c r="EP331" s="307"/>
      <c r="EQ331" s="307"/>
      <c r="ER331" s="307"/>
      <c r="ES331" s="307"/>
      <c r="ET331" s="307"/>
      <c r="EU331" s="390"/>
      <c r="EV331" s="390"/>
      <c r="EW331" s="307"/>
      <c r="EX331" s="307"/>
      <c r="EY331" s="307"/>
      <c r="EZ331" s="307"/>
      <c r="FA331" s="307"/>
      <c r="FB331" s="307"/>
      <c r="FC331" s="307"/>
      <c r="FD331" s="307"/>
      <c r="FE331" s="307"/>
      <c r="FF331" s="307"/>
      <c r="FG331" s="307"/>
      <c r="FH331" s="307"/>
      <c r="FI331" s="307"/>
      <c r="FJ331" s="307"/>
      <c r="FK331" s="307"/>
      <c r="FL331" s="307"/>
      <c r="FM331" s="307"/>
      <c r="FN331" s="307"/>
      <c r="FO331" s="307"/>
      <c r="FP331" s="307"/>
      <c r="FQ331" s="307"/>
      <c r="FR331" s="307"/>
      <c r="FS331" s="307"/>
      <c r="FT331" s="307"/>
      <c r="FU331" s="307"/>
      <c r="FV331" s="307"/>
      <c r="FW331" s="307"/>
      <c r="FX331" s="307"/>
      <c r="FY331" s="307"/>
      <c r="FZ331" s="307"/>
      <c r="GA331" s="307"/>
      <c r="GB331" s="307"/>
      <c r="GC331" s="307"/>
      <c r="GD331" s="307"/>
      <c r="GE331" s="307"/>
      <c r="GF331" s="307"/>
      <c r="GG331" s="307"/>
      <c r="GH331" s="307"/>
      <c r="GI331" s="307"/>
      <c r="GJ331" s="307"/>
      <c r="GK331" s="307"/>
      <c r="GL331" s="307"/>
      <c r="GM331" s="307"/>
      <c r="GN331" s="307"/>
      <c r="GO331" s="307"/>
      <c r="GP331" s="307"/>
      <c r="GQ331" s="307"/>
      <c r="GR331" s="307"/>
      <c r="GS331" s="307"/>
      <c r="GT331" s="307"/>
      <c r="GU331" s="307"/>
      <c r="GV331" s="307"/>
      <c r="GW331" s="307"/>
      <c r="GX331" s="307"/>
      <c r="GY331" s="307"/>
      <c r="GZ331" s="307"/>
      <c r="HA331" s="307"/>
      <c r="HB331" s="307"/>
      <c r="HC331" s="307"/>
      <c r="HD331" s="307"/>
      <c r="HE331" s="307"/>
      <c r="HF331" s="307"/>
      <c r="HG331" s="307"/>
      <c r="HH331" s="307"/>
      <c r="HI331" s="307"/>
      <c r="HJ331" s="307"/>
      <c r="HK331" s="307"/>
      <c r="HL331" s="307"/>
      <c r="HM331" s="307"/>
      <c r="HN331" s="307"/>
      <c r="HO331" s="307"/>
      <c r="HP331" s="307"/>
      <c r="HQ331" s="307"/>
      <c r="HR331" s="307"/>
      <c r="HS331" s="307"/>
      <c r="HT331" s="307"/>
      <c r="HU331" s="307"/>
      <c r="HV331" s="307"/>
      <c r="HW331" s="307"/>
      <c r="HX331" s="307"/>
      <c r="HY331" s="307"/>
      <c r="HZ331" s="307"/>
      <c r="IA331" s="307"/>
      <c r="IB331" s="307"/>
      <c r="IC331" s="307"/>
      <c r="ID331" s="307"/>
      <c r="IE331" s="307"/>
      <c r="IF331" s="307"/>
      <c r="IG331" s="307"/>
      <c r="IH331" s="307"/>
      <c r="II331" s="307"/>
      <c r="IJ331" s="307"/>
      <c r="IK331" s="307"/>
      <c r="IL331" s="307"/>
      <c r="IM331" s="307"/>
      <c r="IN331" s="307"/>
      <c r="IO331" s="307"/>
      <c r="IP331" s="307"/>
      <c r="IQ331" s="307"/>
      <c r="IR331" s="307"/>
      <c r="IS331" s="307"/>
      <c r="IT331" s="307"/>
      <c r="IU331" s="307"/>
      <c r="IV331" s="307"/>
      <c r="IW331" s="307"/>
      <c r="IX331" s="307"/>
      <c r="IY331" s="307"/>
      <c r="IZ331" s="307"/>
      <c r="JA331" s="307"/>
      <c r="JB331" s="307"/>
      <c r="JC331" s="307"/>
      <c r="JD331" s="307"/>
      <c r="JE331" s="307"/>
      <c r="JF331" s="307"/>
      <c r="JG331" s="307"/>
      <c r="JH331" s="307"/>
      <c r="JI331" s="307"/>
      <c r="JJ331" s="307"/>
      <c r="JK331" s="307"/>
      <c r="JL331" s="307"/>
      <c r="JM331" s="307"/>
      <c r="JN331" s="307"/>
      <c r="JO331" s="307"/>
      <c r="JP331" s="307"/>
      <c r="JQ331" s="307"/>
      <c r="JR331" s="307"/>
      <c r="JS331" s="307"/>
      <c r="JT331" s="307"/>
      <c r="JU331" s="307"/>
      <c r="JV331" s="307"/>
      <c r="JW331" s="307"/>
      <c r="JX331" s="307"/>
      <c r="JY331" s="307"/>
      <c r="JZ331" s="307"/>
      <c r="KA331" s="307"/>
      <c r="KB331" s="307"/>
      <c r="KC331" s="307"/>
      <c r="KD331" s="307"/>
      <c r="KE331" s="307"/>
      <c r="KF331" s="307"/>
      <c r="KG331" s="307"/>
      <c r="KH331" s="307"/>
      <c r="KI331" s="307"/>
      <c r="KJ331" s="307"/>
      <c r="KK331" s="307"/>
      <c r="KL331" s="307"/>
      <c r="KM331" s="307"/>
      <c r="KN331" s="307"/>
      <c r="KO331" s="307"/>
      <c r="KP331" s="307"/>
      <c r="KQ331" s="307"/>
      <c r="KR331" s="307"/>
      <c r="KS331" s="307"/>
      <c r="KT331" s="307"/>
    </row>
    <row r="332" spans="14:306" s="56" customFormat="1" ht="15" customHeight="1">
      <c r="N332" s="341"/>
      <c r="O332" s="330"/>
      <c r="P332" s="330"/>
      <c r="Q332" s="330"/>
      <c r="R332" s="330"/>
      <c r="S332" s="330"/>
      <c r="T332" s="330"/>
      <c r="U332" s="330"/>
      <c r="W332" s="330"/>
      <c r="X332" s="330"/>
      <c r="Y332" s="330"/>
      <c r="Z332" s="330"/>
      <c r="AA332" s="330"/>
      <c r="AB332" s="330"/>
      <c r="AC332" s="330"/>
      <c r="AD332" s="330"/>
      <c r="AE332" s="330"/>
      <c r="AG332" s="354">
        <v>10</v>
      </c>
      <c r="AH332" s="354"/>
      <c r="AI332" s="356" t="s">
        <v>86</v>
      </c>
      <c r="AJ332" s="356" t="s">
        <v>85</v>
      </c>
      <c r="AK332" s="359">
        <v>13</v>
      </c>
      <c r="AL332" s="359">
        <v>14</v>
      </c>
      <c r="AM332" s="356" t="s">
        <v>211</v>
      </c>
      <c r="AN332" s="356" t="s">
        <v>126</v>
      </c>
      <c r="AO332" s="359">
        <v>14</v>
      </c>
      <c r="AP332" s="356" t="s">
        <v>76</v>
      </c>
      <c r="AQ332" s="356" t="s">
        <v>92</v>
      </c>
      <c r="AR332" s="356" t="s">
        <v>79</v>
      </c>
      <c r="AS332" s="356" t="s">
        <v>81</v>
      </c>
      <c r="AT332" s="356" t="s">
        <v>616</v>
      </c>
      <c r="AU332" s="356"/>
      <c r="AV332" s="359">
        <v>13</v>
      </c>
      <c r="AW332" s="359">
        <v>19</v>
      </c>
      <c r="AX332" s="359">
        <v>11</v>
      </c>
      <c r="AY332" s="303">
        <f t="shared" si="141"/>
        <v>24</v>
      </c>
      <c r="AZ332" s="303">
        <f t="shared" si="142"/>
        <v>15</v>
      </c>
      <c r="BA332" s="303">
        <f t="shared" si="143"/>
        <v>14</v>
      </c>
      <c r="BB332" s="303">
        <f t="shared" si="144"/>
        <v>15</v>
      </c>
      <c r="BC332" s="303">
        <f t="shared" si="145"/>
        <v>35</v>
      </c>
      <c r="BD332" s="303">
        <f t="shared" si="146"/>
        <v>27</v>
      </c>
      <c r="BE332" s="303">
        <f t="shared" si="147"/>
        <v>15</v>
      </c>
      <c r="BF332" s="303">
        <f t="shared" si="148"/>
        <v>17</v>
      </c>
      <c r="BG332" s="303">
        <f t="shared" si="149"/>
        <v>18</v>
      </c>
      <c r="BH332" s="303"/>
      <c r="BI332" s="303">
        <f t="shared" si="150"/>
        <v>19</v>
      </c>
      <c r="BJ332" s="303">
        <f t="shared" si="151"/>
        <v>22</v>
      </c>
      <c r="BK332" s="303">
        <f t="shared" si="152"/>
        <v>67</v>
      </c>
      <c r="BL332" s="303">
        <f t="shared" si="153"/>
        <v>14</v>
      </c>
      <c r="BM332" s="303">
        <f t="shared" si="154"/>
        <v>20</v>
      </c>
      <c r="BN332" s="303">
        <f t="shared" si="155"/>
        <v>12</v>
      </c>
      <c r="CB332" s="307"/>
      <c r="CC332" s="307"/>
      <c r="CD332" s="307"/>
      <c r="CE332" s="307"/>
      <c r="CF332" s="307"/>
      <c r="CG332" s="307"/>
      <c r="CH332" s="307"/>
      <c r="CI332" s="307"/>
      <c r="CJ332" s="307"/>
      <c r="CK332" s="307"/>
      <c r="CL332" s="307"/>
      <c r="CM332" s="307"/>
      <c r="CN332" s="307"/>
      <c r="CO332" s="307"/>
      <c r="CP332" s="307"/>
      <c r="CQ332" s="307"/>
      <c r="CR332" s="307"/>
      <c r="CS332" s="307"/>
      <c r="CT332" s="307"/>
      <c r="CU332" s="307"/>
      <c r="CV332" s="307"/>
      <c r="CW332" s="307"/>
      <c r="CX332" s="307"/>
      <c r="CY332" s="307"/>
      <c r="CZ332" s="307"/>
      <c r="DA332" s="307"/>
      <c r="DB332" s="307"/>
      <c r="DC332" s="307"/>
      <c r="DD332" s="307"/>
      <c r="DE332" s="307"/>
      <c r="DF332" s="307"/>
      <c r="DG332" s="307"/>
      <c r="DH332" s="307"/>
      <c r="DI332" s="390"/>
      <c r="DJ332" s="390"/>
      <c r="DK332" s="307"/>
      <c r="DL332" s="307"/>
      <c r="DM332" s="307"/>
      <c r="DN332" s="307"/>
      <c r="DO332" s="307"/>
      <c r="DP332" s="307"/>
      <c r="DQ332" s="307"/>
      <c r="DR332" s="307"/>
      <c r="DS332" s="307"/>
      <c r="DT332" s="307"/>
      <c r="DU332" s="307"/>
      <c r="DV332" s="307"/>
      <c r="DW332" s="307"/>
      <c r="DX332" s="307"/>
      <c r="DY332" s="307"/>
      <c r="DZ332" s="307"/>
      <c r="EA332" s="307"/>
      <c r="EB332" s="307"/>
      <c r="EC332" s="307"/>
      <c r="ED332" s="307"/>
      <c r="EE332" s="307"/>
      <c r="EF332" s="307"/>
      <c r="EG332" s="307"/>
      <c r="EH332" s="307"/>
      <c r="EI332" s="307"/>
      <c r="EJ332" s="307"/>
      <c r="EK332" s="307"/>
      <c r="EL332" s="307"/>
      <c r="EM332" s="307"/>
      <c r="EN332" s="307"/>
      <c r="EO332" s="307"/>
      <c r="EP332" s="307"/>
      <c r="EQ332" s="307"/>
      <c r="ER332" s="307"/>
      <c r="ES332" s="307"/>
      <c r="ET332" s="307"/>
      <c r="EU332" s="390"/>
      <c r="EV332" s="390"/>
      <c r="EW332" s="307"/>
      <c r="EX332" s="307"/>
      <c r="EY332" s="307"/>
      <c r="EZ332" s="307"/>
      <c r="FA332" s="307"/>
      <c r="FB332" s="307"/>
      <c r="FC332" s="307"/>
      <c r="FD332" s="307"/>
      <c r="FE332" s="307"/>
      <c r="FF332" s="307"/>
      <c r="FG332" s="307"/>
      <c r="FH332" s="307"/>
      <c r="FI332" s="307"/>
      <c r="FJ332" s="307"/>
      <c r="FK332" s="307"/>
      <c r="FL332" s="307"/>
      <c r="FM332" s="307"/>
      <c r="FN332" s="307"/>
      <c r="FO332" s="307"/>
      <c r="FP332" s="307"/>
      <c r="FQ332" s="307"/>
      <c r="FR332" s="307"/>
      <c r="FS332" s="307"/>
      <c r="FT332" s="307"/>
      <c r="FU332" s="307"/>
      <c r="FV332" s="307"/>
      <c r="FW332" s="307"/>
      <c r="FX332" s="307"/>
      <c r="FY332" s="307"/>
      <c r="FZ332" s="307"/>
      <c r="GA332" s="307"/>
      <c r="GB332" s="307"/>
      <c r="GC332" s="307"/>
      <c r="GD332" s="307"/>
      <c r="GE332" s="307"/>
      <c r="GF332" s="307"/>
      <c r="GG332" s="307"/>
      <c r="GH332" s="307"/>
      <c r="GI332" s="307"/>
      <c r="GJ332" s="307"/>
      <c r="GK332" s="307"/>
      <c r="GL332" s="307"/>
      <c r="GM332" s="307"/>
      <c r="GN332" s="307"/>
      <c r="GO332" s="307"/>
      <c r="GP332" s="307"/>
      <c r="GQ332" s="307"/>
      <c r="GR332" s="307"/>
      <c r="GS332" s="307"/>
      <c r="GT332" s="307"/>
      <c r="GU332" s="307"/>
      <c r="GV332" s="307"/>
      <c r="GW332" s="307"/>
      <c r="GX332" s="307"/>
      <c r="GY332" s="307"/>
      <c r="GZ332" s="307"/>
      <c r="HA332" s="307"/>
      <c r="HB332" s="307"/>
      <c r="HC332" s="307"/>
      <c r="HD332" s="307"/>
      <c r="HE332" s="307"/>
      <c r="HF332" s="307"/>
      <c r="HG332" s="307"/>
      <c r="HH332" s="307"/>
      <c r="HI332" s="307"/>
      <c r="HJ332" s="307"/>
      <c r="HK332" s="307"/>
      <c r="HL332" s="307"/>
      <c r="HM332" s="307"/>
      <c r="HN332" s="307"/>
      <c r="HO332" s="307"/>
      <c r="HP332" s="307"/>
      <c r="HQ332" s="307"/>
      <c r="HR332" s="307"/>
      <c r="HS332" s="307"/>
      <c r="HT332" s="307"/>
      <c r="HU332" s="307"/>
      <c r="HV332" s="307"/>
      <c r="HW332" s="307"/>
      <c r="HX332" s="307"/>
      <c r="HY332" s="307"/>
      <c r="HZ332" s="307"/>
      <c r="IA332" s="307"/>
      <c r="IB332" s="307"/>
      <c r="IC332" s="307"/>
      <c r="ID332" s="307"/>
      <c r="IE332" s="307"/>
      <c r="IF332" s="307"/>
      <c r="IG332" s="307"/>
      <c r="IH332" s="307"/>
      <c r="II332" s="307"/>
      <c r="IJ332" s="307"/>
      <c r="IK332" s="307"/>
      <c r="IL332" s="307"/>
      <c r="IM332" s="307"/>
      <c r="IN332" s="307"/>
      <c r="IO332" s="307"/>
      <c r="IP332" s="307"/>
      <c r="IQ332" s="307"/>
      <c r="IR332" s="307"/>
      <c r="IS332" s="307"/>
      <c r="IT332" s="307"/>
      <c r="IU332" s="307"/>
      <c r="IV332" s="307"/>
      <c r="IW332" s="307"/>
      <c r="IX332" s="307"/>
      <c r="IY332" s="307"/>
      <c r="IZ332" s="307"/>
      <c r="JA332" s="307"/>
      <c r="JB332" s="307"/>
      <c r="JC332" s="307"/>
      <c r="JD332" s="307"/>
      <c r="JE332" s="307"/>
      <c r="JF332" s="307"/>
      <c r="JG332" s="307"/>
      <c r="JH332" s="307"/>
      <c r="JI332" s="307"/>
      <c r="JJ332" s="307"/>
      <c r="JK332" s="307"/>
      <c r="JL332" s="307"/>
      <c r="JM332" s="307"/>
      <c r="JN332" s="307"/>
      <c r="JO332" s="307"/>
      <c r="JP332" s="307"/>
      <c r="JQ332" s="307"/>
      <c r="JR332" s="307"/>
      <c r="JS332" s="307"/>
      <c r="JT332" s="307"/>
      <c r="JU332" s="307"/>
      <c r="JV332" s="307"/>
      <c r="JW332" s="307"/>
      <c r="JX332" s="307"/>
      <c r="JY332" s="307"/>
      <c r="JZ332" s="307"/>
      <c r="KA332" s="307"/>
      <c r="KB332" s="307"/>
      <c r="KC332" s="307"/>
      <c r="KD332" s="307"/>
      <c r="KE332" s="307"/>
      <c r="KF332" s="307"/>
      <c r="KG332" s="307"/>
      <c r="KH332" s="307"/>
      <c r="KI332" s="307"/>
      <c r="KJ332" s="307"/>
      <c r="KK332" s="307"/>
      <c r="KL332" s="307"/>
      <c r="KM332" s="307"/>
      <c r="KN332" s="307"/>
      <c r="KO332" s="307"/>
      <c r="KP332" s="307"/>
      <c r="KQ332" s="307"/>
      <c r="KR332" s="307"/>
      <c r="KS332" s="307"/>
      <c r="KT332" s="307"/>
    </row>
    <row r="333" spans="14:306" s="56" customFormat="1" ht="15" customHeight="1">
      <c r="N333" s="341"/>
      <c r="O333" s="330"/>
      <c r="P333" s="330"/>
      <c r="Q333" s="330"/>
      <c r="R333" s="330"/>
      <c r="S333" s="330"/>
      <c r="T333" s="330"/>
      <c r="U333" s="330"/>
      <c r="W333" s="330"/>
      <c r="X333" s="330"/>
      <c r="Y333" s="330"/>
      <c r="Z333" s="330"/>
      <c r="AA333" s="330"/>
      <c r="AB333" s="330"/>
      <c r="AC333" s="330"/>
      <c r="AD333" s="330"/>
      <c r="AE333" s="330"/>
      <c r="AG333" s="351">
        <v>11</v>
      </c>
      <c r="AH333" s="351"/>
      <c r="AI333" s="356" t="s">
        <v>209</v>
      </c>
      <c r="AJ333" s="356" t="s">
        <v>76</v>
      </c>
      <c r="AK333" s="359">
        <v>14</v>
      </c>
      <c r="AL333" s="356" t="s">
        <v>76</v>
      </c>
      <c r="AM333" s="356" t="s">
        <v>132</v>
      </c>
      <c r="AN333" s="356" t="s">
        <v>129</v>
      </c>
      <c r="AO333" s="356" t="s">
        <v>76</v>
      </c>
      <c r="AP333" s="359">
        <v>17</v>
      </c>
      <c r="AQ333" s="359">
        <v>18</v>
      </c>
      <c r="AR333" s="356" t="s">
        <v>82</v>
      </c>
      <c r="AS333" s="359">
        <v>22</v>
      </c>
      <c r="AT333" s="356" t="s">
        <v>280</v>
      </c>
      <c r="AU333" s="356"/>
      <c r="AV333" s="359">
        <v>14</v>
      </c>
      <c r="AW333" s="356" t="s">
        <v>81</v>
      </c>
      <c r="AX333" s="359">
        <v>12</v>
      </c>
      <c r="AY333" s="303">
        <f t="shared" si="141"/>
        <v>28</v>
      </c>
      <c r="AZ333" s="303">
        <f t="shared" si="142"/>
        <v>17</v>
      </c>
      <c r="BA333" s="303">
        <f t="shared" si="143"/>
        <v>15</v>
      </c>
      <c r="BB333" s="303">
        <f t="shared" si="144"/>
        <v>17</v>
      </c>
      <c r="BC333" s="303">
        <f t="shared" si="145"/>
        <v>39</v>
      </c>
      <c r="BD333" s="303">
        <f t="shared" si="146"/>
        <v>30</v>
      </c>
      <c r="BE333" s="303">
        <f t="shared" si="147"/>
        <v>17</v>
      </c>
      <c r="BF333" s="303">
        <f t="shared" si="148"/>
        <v>18</v>
      </c>
      <c r="BG333" s="303">
        <f t="shared" si="149"/>
        <v>19</v>
      </c>
      <c r="BH333" s="303"/>
      <c r="BI333" s="303">
        <f t="shared" si="150"/>
        <v>21</v>
      </c>
      <c r="BJ333" s="303">
        <f t="shared" si="151"/>
        <v>23</v>
      </c>
      <c r="BK333" s="303">
        <f t="shared" si="152"/>
        <v>73</v>
      </c>
      <c r="BL333" s="303">
        <f t="shared" si="153"/>
        <v>15</v>
      </c>
      <c r="BM333" s="303">
        <f t="shared" si="154"/>
        <v>22</v>
      </c>
      <c r="BN333" s="303">
        <f t="shared" si="155"/>
        <v>13</v>
      </c>
      <c r="CB333" s="307"/>
      <c r="CC333" s="307"/>
      <c r="CD333" s="307"/>
      <c r="CE333" s="307"/>
      <c r="CF333" s="307"/>
      <c r="CG333" s="307"/>
      <c r="CH333" s="307"/>
      <c r="CI333" s="307"/>
      <c r="CJ333" s="307"/>
      <c r="CK333" s="307"/>
      <c r="CL333" s="307"/>
      <c r="CM333" s="307"/>
      <c r="CN333" s="307"/>
      <c r="CO333" s="307"/>
      <c r="CP333" s="307"/>
      <c r="CQ333" s="307"/>
      <c r="CR333" s="307"/>
      <c r="CS333" s="307"/>
      <c r="CT333" s="307"/>
      <c r="CU333" s="307"/>
      <c r="CV333" s="307"/>
      <c r="CW333" s="307"/>
      <c r="CX333" s="307"/>
      <c r="CY333" s="307"/>
      <c r="CZ333" s="307"/>
      <c r="DA333" s="307"/>
      <c r="DB333" s="307"/>
      <c r="DC333" s="307"/>
      <c r="DD333" s="307"/>
      <c r="DE333" s="307"/>
      <c r="DF333" s="307"/>
      <c r="DG333" s="307"/>
      <c r="DH333" s="307"/>
      <c r="DI333" s="390"/>
      <c r="DJ333" s="390"/>
      <c r="DK333" s="307"/>
      <c r="DL333" s="307"/>
      <c r="DM333" s="307"/>
      <c r="DN333" s="307"/>
      <c r="DO333" s="307"/>
      <c r="DP333" s="307"/>
      <c r="DQ333" s="307"/>
      <c r="DR333" s="307"/>
      <c r="DS333" s="307"/>
      <c r="DT333" s="307"/>
      <c r="DU333" s="307"/>
      <c r="DV333" s="307"/>
      <c r="DW333" s="307"/>
      <c r="DX333" s="307"/>
      <c r="DY333" s="307"/>
      <c r="DZ333" s="307"/>
      <c r="EA333" s="307"/>
      <c r="EB333" s="307"/>
      <c r="EC333" s="307"/>
      <c r="ED333" s="307"/>
      <c r="EE333" s="307"/>
      <c r="EF333" s="307"/>
      <c r="EG333" s="307"/>
      <c r="EH333" s="307"/>
      <c r="EI333" s="307"/>
      <c r="EJ333" s="307"/>
      <c r="EK333" s="307"/>
      <c r="EL333" s="307"/>
      <c r="EM333" s="307"/>
      <c r="EN333" s="307"/>
      <c r="EO333" s="307"/>
      <c r="EP333" s="307"/>
      <c r="EQ333" s="307"/>
      <c r="ER333" s="307"/>
      <c r="ES333" s="307"/>
      <c r="ET333" s="307"/>
      <c r="EU333" s="390"/>
      <c r="EV333" s="390"/>
      <c r="EW333" s="307"/>
      <c r="EX333" s="307"/>
      <c r="EY333" s="307"/>
      <c r="EZ333" s="307"/>
      <c r="FA333" s="307"/>
      <c r="FB333" s="307"/>
      <c r="FC333" s="307"/>
      <c r="FD333" s="307"/>
      <c r="FE333" s="307"/>
      <c r="FF333" s="307"/>
      <c r="FG333" s="307"/>
      <c r="FH333" s="307"/>
      <c r="FI333" s="307"/>
      <c r="FJ333" s="307"/>
      <c r="FK333" s="307"/>
      <c r="FL333" s="307"/>
      <c r="FM333" s="307"/>
      <c r="FN333" s="307"/>
      <c r="FO333" s="307"/>
      <c r="FP333" s="307"/>
      <c r="FQ333" s="307"/>
      <c r="FR333" s="307"/>
      <c r="FS333" s="307"/>
      <c r="FT333" s="307"/>
      <c r="FU333" s="307"/>
      <c r="FV333" s="307"/>
      <c r="FW333" s="307"/>
      <c r="FX333" s="307"/>
      <c r="FY333" s="307"/>
      <c r="FZ333" s="307"/>
      <c r="GA333" s="307"/>
      <c r="GB333" s="307"/>
      <c r="GC333" s="307"/>
      <c r="GD333" s="307"/>
      <c r="GE333" s="307"/>
      <c r="GF333" s="307"/>
      <c r="GG333" s="307"/>
      <c r="GH333" s="307"/>
      <c r="GI333" s="307"/>
      <c r="GJ333" s="307"/>
      <c r="GK333" s="307"/>
      <c r="GL333" s="307"/>
      <c r="GM333" s="307"/>
      <c r="GN333" s="307"/>
      <c r="GO333" s="307"/>
      <c r="GP333" s="307"/>
      <c r="GQ333" s="307"/>
      <c r="GR333" s="307"/>
      <c r="GS333" s="307"/>
      <c r="GT333" s="307"/>
      <c r="GU333" s="307"/>
      <c r="GV333" s="307"/>
      <c r="GW333" s="307"/>
      <c r="GX333" s="307"/>
      <c r="GY333" s="307"/>
      <c r="GZ333" s="307"/>
      <c r="HA333" s="307"/>
      <c r="HB333" s="307"/>
      <c r="HC333" s="307"/>
      <c r="HD333" s="307"/>
      <c r="HE333" s="307"/>
      <c r="HF333" s="307"/>
      <c r="HG333" s="307"/>
      <c r="HH333" s="307"/>
      <c r="HI333" s="307"/>
      <c r="HJ333" s="307"/>
      <c r="HK333" s="307"/>
      <c r="HL333" s="307"/>
      <c r="HM333" s="307"/>
      <c r="HN333" s="307"/>
      <c r="HO333" s="307"/>
      <c r="HP333" s="307"/>
      <c r="HQ333" s="307"/>
      <c r="HR333" s="307"/>
      <c r="HS333" s="307"/>
      <c r="HT333" s="307"/>
      <c r="HU333" s="307"/>
      <c r="HV333" s="307"/>
      <c r="HW333" s="307"/>
      <c r="HX333" s="307"/>
      <c r="HY333" s="307"/>
      <c r="HZ333" s="307"/>
      <c r="IA333" s="307"/>
      <c r="IB333" s="307"/>
      <c r="IC333" s="307"/>
      <c r="ID333" s="307"/>
      <c r="IE333" s="307"/>
      <c r="IF333" s="307"/>
      <c r="IG333" s="307"/>
      <c r="IH333" s="307"/>
      <c r="II333" s="307"/>
      <c r="IJ333" s="307"/>
      <c r="IK333" s="307"/>
      <c r="IL333" s="307"/>
      <c r="IM333" s="307"/>
      <c r="IN333" s="307"/>
      <c r="IO333" s="307"/>
      <c r="IP333" s="307"/>
      <c r="IQ333" s="307"/>
      <c r="IR333" s="307"/>
      <c r="IS333" s="307"/>
      <c r="IT333" s="307"/>
      <c r="IU333" s="307"/>
      <c r="IV333" s="307"/>
      <c r="IW333" s="307"/>
      <c r="IX333" s="307"/>
      <c r="IY333" s="307"/>
      <c r="IZ333" s="307"/>
      <c r="JA333" s="307"/>
      <c r="JB333" s="307"/>
      <c r="JC333" s="307"/>
      <c r="JD333" s="307"/>
      <c r="JE333" s="307"/>
      <c r="JF333" s="307"/>
      <c r="JG333" s="307"/>
      <c r="JH333" s="307"/>
      <c r="JI333" s="307"/>
      <c r="JJ333" s="307"/>
      <c r="JK333" s="307"/>
      <c r="JL333" s="307"/>
      <c r="JM333" s="307"/>
      <c r="JN333" s="307"/>
      <c r="JO333" s="307"/>
      <c r="JP333" s="307"/>
      <c r="JQ333" s="307"/>
      <c r="JR333" s="307"/>
      <c r="JS333" s="307"/>
      <c r="JT333" s="307"/>
      <c r="JU333" s="307"/>
      <c r="JV333" s="307"/>
      <c r="JW333" s="307"/>
      <c r="JX333" s="307"/>
      <c r="JY333" s="307"/>
      <c r="JZ333" s="307"/>
      <c r="KA333" s="307"/>
      <c r="KB333" s="307"/>
      <c r="KC333" s="307"/>
      <c r="KD333" s="307"/>
      <c r="KE333" s="307"/>
      <c r="KF333" s="307"/>
      <c r="KG333" s="307"/>
      <c r="KH333" s="307"/>
      <c r="KI333" s="307"/>
      <c r="KJ333" s="307"/>
      <c r="KK333" s="307"/>
      <c r="KL333" s="307"/>
      <c r="KM333" s="307"/>
      <c r="KN333" s="307"/>
      <c r="KO333" s="307"/>
      <c r="KP333" s="307"/>
      <c r="KQ333" s="307"/>
      <c r="KR333" s="307"/>
      <c r="KS333" s="307"/>
      <c r="KT333" s="307"/>
    </row>
    <row r="334" spans="14:306" s="56" customFormat="1" ht="15" customHeight="1">
      <c r="N334" s="341"/>
      <c r="O334" s="330"/>
      <c r="P334" s="330"/>
      <c r="Q334" s="330"/>
      <c r="R334" s="330"/>
      <c r="S334" s="330"/>
      <c r="T334" s="330"/>
      <c r="U334" s="330"/>
      <c r="W334" s="330"/>
      <c r="X334" s="330"/>
      <c r="Y334" s="330"/>
      <c r="Z334" s="330"/>
      <c r="AA334" s="330"/>
      <c r="AB334" s="330"/>
      <c r="AC334" s="330"/>
      <c r="AD334" s="330"/>
      <c r="AE334" s="330"/>
      <c r="AG334" s="354">
        <v>12</v>
      </c>
      <c r="AH334" s="354"/>
      <c r="AI334" s="356" t="s">
        <v>91</v>
      </c>
      <c r="AJ334" s="356" t="s">
        <v>78</v>
      </c>
      <c r="AK334" s="356" t="s">
        <v>76</v>
      </c>
      <c r="AL334" s="359">
        <v>17</v>
      </c>
      <c r="AM334" s="356" t="s">
        <v>136</v>
      </c>
      <c r="AN334" s="356" t="s">
        <v>99</v>
      </c>
      <c r="AO334" s="359">
        <v>17</v>
      </c>
      <c r="AP334" s="356" t="s">
        <v>130</v>
      </c>
      <c r="AQ334" s="356" t="s">
        <v>82</v>
      </c>
      <c r="AR334" s="356" t="s">
        <v>138</v>
      </c>
      <c r="AS334" s="356" t="s">
        <v>140</v>
      </c>
      <c r="AT334" s="356" t="s">
        <v>618</v>
      </c>
      <c r="AU334" s="356"/>
      <c r="AV334" s="359">
        <v>15</v>
      </c>
      <c r="AW334" s="359">
        <v>22</v>
      </c>
      <c r="AX334" s="359">
        <v>13</v>
      </c>
      <c r="AY334" s="303">
        <f t="shared" si="141"/>
        <v>31</v>
      </c>
      <c r="AZ334" s="303">
        <f t="shared" si="142"/>
        <v>20</v>
      </c>
      <c r="BA334" s="303">
        <f t="shared" si="143"/>
        <v>17</v>
      </c>
      <c r="BB334" s="303">
        <f t="shared" si="144"/>
        <v>18</v>
      </c>
      <c r="BC334" s="303">
        <f t="shared" si="145"/>
        <v>43</v>
      </c>
      <c r="BD334" s="303">
        <f t="shared" si="146"/>
        <v>32</v>
      </c>
      <c r="BE334" s="303">
        <f t="shared" si="147"/>
        <v>18</v>
      </c>
      <c r="BF334" s="303">
        <f t="shared" si="148"/>
        <v>20</v>
      </c>
      <c r="BG334" s="303">
        <f t="shared" si="149"/>
        <v>21</v>
      </c>
      <c r="BH334" s="303"/>
      <c r="BI334" s="303">
        <f t="shared" si="150"/>
        <v>23</v>
      </c>
      <c r="BJ334" s="303">
        <f t="shared" si="151"/>
        <v>25</v>
      </c>
      <c r="BK334" s="303">
        <f t="shared" si="152"/>
        <v>79</v>
      </c>
      <c r="BL334" s="303">
        <f t="shared" si="153"/>
        <v>16</v>
      </c>
      <c r="BM334" s="303">
        <f t="shared" si="154"/>
        <v>23</v>
      </c>
      <c r="BN334" s="303" t="str">
        <f t="shared" si="155"/>
        <v>-</v>
      </c>
      <c r="CB334" s="307"/>
      <c r="CC334" s="307"/>
      <c r="CD334" s="307"/>
      <c r="CE334" s="307"/>
      <c r="CF334" s="307"/>
      <c r="CG334" s="307"/>
      <c r="CH334" s="307"/>
      <c r="CI334" s="307"/>
      <c r="CJ334" s="307"/>
      <c r="CK334" s="307"/>
      <c r="CL334" s="307"/>
      <c r="CM334" s="307"/>
      <c r="CN334" s="307"/>
      <c r="CO334" s="307"/>
      <c r="CP334" s="307"/>
      <c r="CQ334" s="307"/>
      <c r="CR334" s="307"/>
      <c r="CS334" s="307"/>
      <c r="CT334" s="307"/>
      <c r="CU334" s="307"/>
      <c r="CV334" s="307"/>
      <c r="CW334" s="307"/>
      <c r="CX334" s="307"/>
      <c r="CY334" s="307"/>
      <c r="CZ334" s="307"/>
      <c r="DA334" s="307"/>
      <c r="DB334" s="307"/>
      <c r="DC334" s="307"/>
      <c r="DD334" s="307"/>
      <c r="DE334" s="307"/>
      <c r="DF334" s="307"/>
      <c r="DG334" s="307"/>
      <c r="DH334" s="307"/>
      <c r="DI334" s="390"/>
      <c r="DJ334" s="390"/>
      <c r="DK334" s="307"/>
      <c r="DL334" s="307"/>
      <c r="DM334" s="307"/>
      <c r="DN334" s="307"/>
      <c r="DO334" s="307"/>
      <c r="DP334" s="307"/>
      <c r="DQ334" s="307"/>
      <c r="DR334" s="307"/>
      <c r="DS334" s="307"/>
      <c r="DT334" s="307"/>
      <c r="DU334" s="307"/>
      <c r="DV334" s="307"/>
      <c r="DW334" s="307"/>
      <c r="DX334" s="307"/>
      <c r="DY334" s="307"/>
      <c r="DZ334" s="307"/>
      <c r="EA334" s="307"/>
      <c r="EB334" s="307"/>
      <c r="EC334" s="307"/>
      <c r="ED334" s="307"/>
      <c r="EE334" s="307"/>
      <c r="EF334" s="307"/>
      <c r="EG334" s="307"/>
      <c r="EH334" s="307"/>
      <c r="EI334" s="307"/>
      <c r="EJ334" s="307"/>
      <c r="EK334" s="307"/>
      <c r="EL334" s="307"/>
      <c r="EM334" s="307"/>
      <c r="EN334" s="307"/>
      <c r="EO334" s="307"/>
      <c r="EP334" s="307"/>
      <c r="EQ334" s="307"/>
      <c r="ER334" s="307"/>
      <c r="ES334" s="307"/>
      <c r="ET334" s="307"/>
      <c r="EU334" s="390"/>
      <c r="EV334" s="390"/>
      <c r="EW334" s="307"/>
      <c r="EX334" s="307"/>
      <c r="EY334" s="307"/>
      <c r="EZ334" s="307"/>
      <c r="FA334" s="307"/>
      <c r="FB334" s="307"/>
      <c r="FC334" s="307"/>
      <c r="FD334" s="307"/>
      <c r="FE334" s="307"/>
      <c r="FF334" s="307"/>
      <c r="FG334" s="307"/>
      <c r="FH334" s="307"/>
      <c r="FI334" s="307"/>
      <c r="FJ334" s="307"/>
      <c r="FK334" s="307"/>
      <c r="FL334" s="307"/>
      <c r="FM334" s="307"/>
      <c r="FN334" s="307"/>
      <c r="FO334" s="307"/>
      <c r="FP334" s="307"/>
      <c r="FQ334" s="307"/>
      <c r="FR334" s="307"/>
      <c r="FS334" s="307"/>
      <c r="FT334" s="307"/>
      <c r="FU334" s="307"/>
      <c r="FV334" s="307"/>
      <c r="FW334" s="307"/>
      <c r="FX334" s="307"/>
      <c r="FY334" s="307"/>
      <c r="FZ334" s="307"/>
      <c r="GA334" s="307"/>
      <c r="GB334" s="307"/>
      <c r="GC334" s="307"/>
      <c r="GD334" s="307"/>
      <c r="GE334" s="307"/>
      <c r="GF334" s="307"/>
      <c r="GG334" s="307"/>
      <c r="GH334" s="307"/>
      <c r="GI334" s="307"/>
      <c r="GJ334" s="307"/>
      <c r="GK334" s="307"/>
      <c r="GL334" s="307"/>
      <c r="GM334" s="307"/>
      <c r="GN334" s="307"/>
      <c r="GO334" s="307"/>
      <c r="GP334" s="307"/>
      <c r="GQ334" s="307"/>
      <c r="GR334" s="307"/>
      <c r="GS334" s="307"/>
      <c r="GT334" s="307"/>
      <c r="GU334" s="307"/>
      <c r="GV334" s="307"/>
      <c r="GW334" s="307"/>
      <c r="GX334" s="307"/>
      <c r="GY334" s="307"/>
      <c r="GZ334" s="307"/>
      <c r="HA334" s="307"/>
      <c r="HB334" s="307"/>
      <c r="HC334" s="307"/>
      <c r="HD334" s="307"/>
      <c r="HE334" s="307"/>
      <c r="HF334" s="307"/>
      <c r="HG334" s="307"/>
      <c r="HH334" s="307"/>
      <c r="HI334" s="307"/>
      <c r="HJ334" s="307"/>
      <c r="HK334" s="307"/>
      <c r="HL334" s="307"/>
      <c r="HM334" s="307"/>
      <c r="HN334" s="307"/>
      <c r="HO334" s="307"/>
      <c r="HP334" s="307"/>
      <c r="HQ334" s="307"/>
      <c r="HR334" s="307"/>
      <c r="HS334" s="307"/>
      <c r="HT334" s="307"/>
      <c r="HU334" s="307"/>
      <c r="HV334" s="307"/>
      <c r="HW334" s="307"/>
      <c r="HX334" s="307"/>
      <c r="HY334" s="307"/>
      <c r="HZ334" s="307"/>
      <c r="IA334" s="307"/>
      <c r="IB334" s="307"/>
      <c r="IC334" s="307"/>
      <c r="ID334" s="307"/>
      <c r="IE334" s="307"/>
      <c r="IF334" s="307"/>
      <c r="IG334" s="307"/>
      <c r="IH334" s="307"/>
      <c r="II334" s="307"/>
      <c r="IJ334" s="307"/>
      <c r="IK334" s="307"/>
      <c r="IL334" s="307"/>
      <c r="IM334" s="307"/>
      <c r="IN334" s="307"/>
      <c r="IO334" s="307"/>
      <c r="IP334" s="307"/>
      <c r="IQ334" s="307"/>
      <c r="IR334" s="307"/>
      <c r="IS334" s="307"/>
      <c r="IT334" s="307"/>
      <c r="IU334" s="307"/>
      <c r="IV334" s="307"/>
      <c r="IW334" s="307"/>
      <c r="IX334" s="307"/>
      <c r="IY334" s="307"/>
      <c r="IZ334" s="307"/>
      <c r="JA334" s="307"/>
      <c r="JB334" s="307"/>
      <c r="JC334" s="307"/>
      <c r="JD334" s="307"/>
      <c r="JE334" s="307"/>
      <c r="JF334" s="307"/>
      <c r="JG334" s="307"/>
      <c r="JH334" s="307"/>
      <c r="JI334" s="307"/>
      <c r="JJ334" s="307"/>
      <c r="JK334" s="307"/>
      <c r="JL334" s="307"/>
      <c r="JM334" s="307"/>
      <c r="JN334" s="307"/>
      <c r="JO334" s="307"/>
      <c r="JP334" s="307"/>
      <c r="JQ334" s="307"/>
      <c r="JR334" s="307"/>
      <c r="JS334" s="307"/>
      <c r="JT334" s="307"/>
      <c r="JU334" s="307"/>
      <c r="JV334" s="307"/>
      <c r="JW334" s="307"/>
      <c r="JX334" s="307"/>
      <c r="JY334" s="307"/>
      <c r="JZ334" s="307"/>
      <c r="KA334" s="307"/>
      <c r="KB334" s="307"/>
      <c r="KC334" s="307"/>
      <c r="KD334" s="307"/>
      <c r="KE334" s="307"/>
      <c r="KF334" s="307"/>
      <c r="KG334" s="307"/>
      <c r="KH334" s="307"/>
      <c r="KI334" s="307"/>
      <c r="KJ334" s="307"/>
      <c r="KK334" s="307"/>
      <c r="KL334" s="307"/>
      <c r="KM334" s="307"/>
      <c r="KN334" s="307"/>
      <c r="KO334" s="307"/>
      <c r="KP334" s="307"/>
      <c r="KQ334" s="307"/>
      <c r="KR334" s="307"/>
      <c r="KS334" s="307"/>
      <c r="KT334" s="307"/>
    </row>
    <row r="335" spans="14:306" s="56" customFormat="1" ht="15" customHeight="1">
      <c r="N335" s="341"/>
      <c r="O335" s="330"/>
      <c r="P335" s="330"/>
      <c r="Q335" s="330"/>
      <c r="R335" s="330"/>
      <c r="S335" s="330"/>
      <c r="T335" s="330"/>
      <c r="U335" s="330"/>
      <c r="W335" s="330"/>
      <c r="X335" s="330"/>
      <c r="Y335" s="330"/>
      <c r="Z335" s="330"/>
      <c r="AA335" s="330"/>
      <c r="AB335" s="330"/>
      <c r="AC335" s="330"/>
      <c r="AD335" s="330"/>
      <c r="AE335" s="330"/>
      <c r="AG335" s="354">
        <v>13</v>
      </c>
      <c r="AH335" s="354"/>
      <c r="AI335" s="356" t="s">
        <v>128</v>
      </c>
      <c r="AJ335" s="356" t="s">
        <v>81</v>
      </c>
      <c r="AK335" s="359">
        <v>17</v>
      </c>
      <c r="AL335" s="356" t="s">
        <v>130</v>
      </c>
      <c r="AM335" s="356" t="s">
        <v>90</v>
      </c>
      <c r="AN335" s="356" t="s">
        <v>102</v>
      </c>
      <c r="AO335" s="359">
        <v>18</v>
      </c>
      <c r="AP335" s="356" t="s">
        <v>81</v>
      </c>
      <c r="AQ335" s="356" t="s">
        <v>138</v>
      </c>
      <c r="AR335" s="356" t="s">
        <v>140</v>
      </c>
      <c r="AS335" s="356" t="s">
        <v>126</v>
      </c>
      <c r="AT335" s="356" t="s">
        <v>697</v>
      </c>
      <c r="AU335" s="356"/>
      <c r="AV335" s="359">
        <v>16</v>
      </c>
      <c r="AW335" s="359">
        <v>23</v>
      </c>
      <c r="AX335" s="356" t="s">
        <v>0</v>
      </c>
      <c r="AY335" s="303">
        <f t="shared" si="141"/>
        <v>35</v>
      </c>
      <c r="AZ335" s="303">
        <f t="shared" si="142"/>
        <v>22</v>
      </c>
      <c r="BA335" s="303">
        <f t="shared" si="143"/>
        <v>18</v>
      </c>
      <c r="BB335" s="303">
        <f t="shared" si="144"/>
        <v>20</v>
      </c>
      <c r="BC335" s="303">
        <f t="shared" si="145"/>
        <v>47</v>
      </c>
      <c r="BD335" s="303">
        <f t="shared" si="146"/>
        <v>34</v>
      </c>
      <c r="BE335" s="303">
        <f t="shared" si="147"/>
        <v>19</v>
      </c>
      <c r="BF335" s="303">
        <f t="shared" si="148"/>
        <v>22</v>
      </c>
      <c r="BG335" s="303">
        <f t="shared" si="149"/>
        <v>23</v>
      </c>
      <c r="BH335" s="303"/>
      <c r="BI335" s="303">
        <f t="shared" si="150"/>
        <v>25</v>
      </c>
      <c r="BJ335" s="303">
        <f t="shared" si="151"/>
        <v>27</v>
      </c>
      <c r="BK335" s="303">
        <f t="shared" si="152"/>
        <v>85</v>
      </c>
      <c r="BL335" s="303">
        <f t="shared" si="153"/>
        <v>17</v>
      </c>
      <c r="BM335" s="303">
        <f t="shared" si="154"/>
        <v>24</v>
      </c>
      <c r="BN335" s="303">
        <f t="shared" si="155"/>
        <v>14</v>
      </c>
      <c r="CB335" s="307"/>
      <c r="CC335" s="307"/>
      <c r="CD335" s="307"/>
      <c r="CE335" s="307"/>
      <c r="CF335" s="307"/>
      <c r="CG335" s="307"/>
      <c r="CH335" s="307"/>
      <c r="CI335" s="307"/>
      <c r="CJ335" s="307"/>
      <c r="CK335" s="307"/>
      <c r="CL335" s="307"/>
      <c r="CM335" s="307"/>
      <c r="CN335" s="307"/>
      <c r="CO335" s="307"/>
      <c r="CP335" s="307"/>
      <c r="CQ335" s="307"/>
      <c r="CR335" s="307"/>
      <c r="CS335" s="307"/>
      <c r="CT335" s="307"/>
      <c r="CU335" s="307"/>
      <c r="CV335" s="307"/>
      <c r="CW335" s="307"/>
      <c r="CX335" s="307"/>
      <c r="CY335" s="307"/>
      <c r="CZ335" s="307"/>
      <c r="DA335" s="307"/>
      <c r="DB335" s="307"/>
      <c r="DC335" s="307"/>
      <c r="DD335" s="307"/>
      <c r="DE335" s="307"/>
      <c r="DF335" s="307"/>
      <c r="DG335" s="307"/>
      <c r="DH335" s="307"/>
      <c r="DI335" s="390"/>
      <c r="DJ335" s="390"/>
      <c r="DK335" s="307"/>
      <c r="DL335" s="307"/>
      <c r="DM335" s="307"/>
      <c r="DN335" s="307"/>
      <c r="DO335" s="307"/>
      <c r="DP335" s="307"/>
      <c r="DQ335" s="307"/>
      <c r="DR335" s="307"/>
      <c r="DS335" s="307"/>
      <c r="DT335" s="307"/>
      <c r="DU335" s="307"/>
      <c r="DV335" s="307"/>
      <c r="DW335" s="307"/>
      <c r="DX335" s="307"/>
      <c r="DY335" s="307"/>
      <c r="DZ335" s="307"/>
      <c r="EA335" s="307"/>
      <c r="EB335" s="307"/>
      <c r="EC335" s="307"/>
      <c r="ED335" s="307"/>
      <c r="EE335" s="307"/>
      <c r="EF335" s="307"/>
      <c r="EG335" s="307"/>
      <c r="EH335" s="307"/>
      <c r="EI335" s="307"/>
      <c r="EJ335" s="307"/>
      <c r="EK335" s="307"/>
      <c r="EL335" s="307"/>
      <c r="EM335" s="307"/>
      <c r="EN335" s="307"/>
      <c r="EO335" s="307"/>
      <c r="EP335" s="307"/>
      <c r="EQ335" s="307"/>
      <c r="ER335" s="307"/>
      <c r="ES335" s="307"/>
      <c r="ET335" s="307"/>
      <c r="EU335" s="390"/>
      <c r="EV335" s="390"/>
      <c r="EW335" s="307"/>
      <c r="EX335" s="307"/>
      <c r="EY335" s="307"/>
      <c r="EZ335" s="307"/>
      <c r="FA335" s="307"/>
      <c r="FB335" s="307"/>
      <c r="FC335" s="307"/>
      <c r="FD335" s="307"/>
      <c r="FE335" s="307"/>
      <c r="FF335" s="307"/>
      <c r="FG335" s="307"/>
      <c r="FH335" s="307"/>
      <c r="FI335" s="307"/>
      <c r="FJ335" s="307"/>
      <c r="FK335" s="307"/>
      <c r="FL335" s="307"/>
      <c r="FM335" s="307"/>
      <c r="FN335" s="307"/>
      <c r="FO335" s="307"/>
      <c r="FP335" s="307"/>
      <c r="FQ335" s="307"/>
      <c r="FR335" s="307"/>
      <c r="FS335" s="307"/>
      <c r="FT335" s="307"/>
      <c r="FU335" s="307"/>
      <c r="FV335" s="307"/>
      <c r="FW335" s="307"/>
      <c r="FX335" s="307"/>
      <c r="FY335" s="307"/>
      <c r="FZ335" s="307"/>
      <c r="GA335" s="307"/>
      <c r="GB335" s="307"/>
      <c r="GC335" s="307"/>
      <c r="GD335" s="307"/>
      <c r="GE335" s="307"/>
      <c r="GF335" s="307"/>
      <c r="GG335" s="307"/>
      <c r="GH335" s="307"/>
      <c r="GI335" s="307"/>
      <c r="GJ335" s="307"/>
      <c r="GK335" s="307"/>
      <c r="GL335" s="307"/>
      <c r="GM335" s="307"/>
      <c r="GN335" s="307"/>
      <c r="GO335" s="307"/>
      <c r="GP335" s="307"/>
      <c r="GQ335" s="307"/>
      <c r="GR335" s="307"/>
      <c r="GS335" s="307"/>
      <c r="GT335" s="307"/>
      <c r="GU335" s="307"/>
      <c r="GV335" s="307"/>
      <c r="GW335" s="307"/>
      <c r="GX335" s="307"/>
      <c r="GY335" s="307"/>
      <c r="GZ335" s="307"/>
      <c r="HA335" s="307"/>
      <c r="HB335" s="307"/>
      <c r="HC335" s="307"/>
      <c r="HD335" s="307"/>
      <c r="HE335" s="307"/>
      <c r="HF335" s="307"/>
      <c r="HG335" s="307"/>
      <c r="HH335" s="307"/>
      <c r="HI335" s="307"/>
      <c r="HJ335" s="307"/>
      <c r="HK335" s="307"/>
      <c r="HL335" s="307"/>
      <c r="HM335" s="307"/>
      <c r="HN335" s="307"/>
      <c r="HO335" s="307"/>
      <c r="HP335" s="307"/>
      <c r="HQ335" s="307"/>
      <c r="HR335" s="307"/>
      <c r="HS335" s="307"/>
      <c r="HT335" s="307"/>
      <c r="HU335" s="307"/>
      <c r="HV335" s="307"/>
      <c r="HW335" s="307"/>
      <c r="HX335" s="307"/>
      <c r="HY335" s="307"/>
      <c r="HZ335" s="307"/>
      <c r="IA335" s="307"/>
      <c r="IB335" s="307"/>
      <c r="IC335" s="307"/>
      <c r="ID335" s="307"/>
      <c r="IE335" s="307"/>
      <c r="IF335" s="307"/>
      <c r="IG335" s="307"/>
      <c r="IH335" s="307"/>
      <c r="II335" s="307"/>
      <c r="IJ335" s="307"/>
      <c r="IK335" s="307"/>
      <c r="IL335" s="307"/>
      <c r="IM335" s="307"/>
      <c r="IN335" s="307"/>
      <c r="IO335" s="307"/>
      <c r="IP335" s="307"/>
      <c r="IQ335" s="307"/>
      <c r="IR335" s="307"/>
      <c r="IS335" s="307"/>
      <c r="IT335" s="307"/>
      <c r="IU335" s="307"/>
      <c r="IV335" s="307"/>
      <c r="IW335" s="307"/>
      <c r="IX335" s="307"/>
      <c r="IY335" s="307"/>
      <c r="IZ335" s="307"/>
      <c r="JA335" s="307"/>
      <c r="JB335" s="307"/>
      <c r="JC335" s="307"/>
      <c r="JD335" s="307"/>
      <c r="JE335" s="307"/>
      <c r="JF335" s="307"/>
      <c r="JG335" s="307"/>
      <c r="JH335" s="307"/>
      <c r="JI335" s="307"/>
      <c r="JJ335" s="307"/>
      <c r="JK335" s="307"/>
      <c r="JL335" s="307"/>
      <c r="JM335" s="307"/>
      <c r="JN335" s="307"/>
      <c r="JO335" s="307"/>
      <c r="JP335" s="307"/>
      <c r="JQ335" s="307"/>
      <c r="JR335" s="307"/>
      <c r="JS335" s="307"/>
      <c r="JT335" s="307"/>
      <c r="JU335" s="307"/>
      <c r="JV335" s="307"/>
      <c r="JW335" s="307"/>
      <c r="JX335" s="307"/>
      <c r="JY335" s="307"/>
      <c r="JZ335" s="307"/>
      <c r="KA335" s="307"/>
      <c r="KB335" s="307"/>
      <c r="KC335" s="307"/>
      <c r="KD335" s="307"/>
      <c r="KE335" s="307"/>
      <c r="KF335" s="307"/>
      <c r="KG335" s="307"/>
      <c r="KH335" s="307"/>
      <c r="KI335" s="307"/>
      <c r="KJ335" s="307"/>
      <c r="KK335" s="307"/>
      <c r="KL335" s="307"/>
      <c r="KM335" s="307"/>
      <c r="KN335" s="307"/>
      <c r="KO335" s="307"/>
      <c r="KP335" s="307"/>
      <c r="KQ335" s="307"/>
      <c r="KR335" s="307"/>
      <c r="KS335" s="307"/>
      <c r="KT335" s="307"/>
    </row>
    <row r="336" spans="14:306" s="56" customFormat="1" ht="15" customHeight="1">
      <c r="N336" s="341"/>
      <c r="O336" s="330"/>
      <c r="P336" s="330"/>
      <c r="Q336" s="330"/>
      <c r="R336" s="330"/>
      <c r="S336" s="330"/>
      <c r="T336" s="330"/>
      <c r="U336" s="330"/>
      <c r="W336" s="330"/>
      <c r="X336" s="330"/>
      <c r="Y336" s="330"/>
      <c r="Z336" s="330"/>
      <c r="AA336" s="330"/>
      <c r="AB336" s="330"/>
      <c r="AC336" s="330"/>
      <c r="AD336" s="330"/>
      <c r="AE336" s="330"/>
      <c r="AG336" s="354">
        <v>14</v>
      </c>
      <c r="AH336" s="354"/>
      <c r="AI336" s="356" t="s">
        <v>132</v>
      </c>
      <c r="AJ336" s="356" t="s">
        <v>84</v>
      </c>
      <c r="AK336" s="359">
        <v>18</v>
      </c>
      <c r="AL336" s="359">
        <v>20</v>
      </c>
      <c r="AM336" s="356" t="s">
        <v>142</v>
      </c>
      <c r="AN336" s="356" t="s">
        <v>192</v>
      </c>
      <c r="AO336" s="359">
        <v>19</v>
      </c>
      <c r="AP336" s="359">
        <v>22</v>
      </c>
      <c r="AQ336" s="356" t="s">
        <v>140</v>
      </c>
      <c r="AR336" s="356" t="s">
        <v>88</v>
      </c>
      <c r="AS336" s="356" t="s">
        <v>162</v>
      </c>
      <c r="AT336" s="356" t="s">
        <v>698</v>
      </c>
      <c r="AU336" s="356"/>
      <c r="AV336" s="359">
        <v>17</v>
      </c>
      <c r="AW336" s="359">
        <v>24</v>
      </c>
      <c r="AX336" s="359">
        <v>14</v>
      </c>
      <c r="AY336" s="303">
        <f t="shared" si="141"/>
        <v>39</v>
      </c>
      <c r="AZ336" s="303">
        <f t="shared" si="142"/>
        <v>25</v>
      </c>
      <c r="BA336" s="303">
        <f t="shared" si="143"/>
        <v>19</v>
      </c>
      <c r="BB336" s="303">
        <f t="shared" si="144"/>
        <v>21</v>
      </c>
      <c r="BC336" s="303">
        <f t="shared" si="145"/>
        <v>51</v>
      </c>
      <c r="BD336" s="303">
        <f t="shared" si="146"/>
        <v>37</v>
      </c>
      <c r="BE336" s="303">
        <f t="shared" si="147"/>
        <v>20</v>
      </c>
      <c r="BF336" s="303">
        <f t="shared" si="148"/>
        <v>23</v>
      </c>
      <c r="BG336" s="303">
        <f t="shared" si="149"/>
        <v>25</v>
      </c>
      <c r="BH336" s="303"/>
      <c r="BI336" s="303">
        <f t="shared" si="150"/>
        <v>28</v>
      </c>
      <c r="BJ336" s="303">
        <f t="shared" si="151"/>
        <v>29</v>
      </c>
      <c r="BK336" s="303">
        <f t="shared" si="152"/>
        <v>92</v>
      </c>
      <c r="BL336" s="303">
        <f t="shared" si="153"/>
        <v>18</v>
      </c>
      <c r="BM336" s="303">
        <f t="shared" si="154"/>
        <v>25</v>
      </c>
      <c r="BN336" s="303">
        <f t="shared" si="155"/>
        <v>15</v>
      </c>
      <c r="CB336" s="307"/>
      <c r="CC336" s="307"/>
      <c r="CD336" s="307"/>
      <c r="CE336" s="307"/>
      <c r="CF336" s="307"/>
      <c r="CG336" s="307"/>
      <c r="CH336" s="307"/>
      <c r="CI336" s="307"/>
      <c r="CJ336" s="307"/>
      <c r="CK336" s="307"/>
      <c r="CL336" s="307"/>
      <c r="CM336" s="307"/>
      <c r="CN336" s="307"/>
      <c r="CO336" s="307"/>
      <c r="CP336" s="307"/>
      <c r="CQ336" s="307"/>
      <c r="CR336" s="307"/>
      <c r="CS336" s="307"/>
      <c r="CT336" s="307"/>
      <c r="CU336" s="307"/>
      <c r="CV336" s="307"/>
      <c r="CW336" s="307"/>
      <c r="CX336" s="307"/>
      <c r="CY336" s="307"/>
      <c r="CZ336" s="307"/>
      <c r="DA336" s="307"/>
      <c r="DB336" s="307"/>
      <c r="DC336" s="307"/>
      <c r="DD336" s="307"/>
      <c r="DE336" s="307"/>
      <c r="DF336" s="307"/>
      <c r="DG336" s="307"/>
      <c r="DH336" s="307"/>
      <c r="DI336" s="390"/>
      <c r="DJ336" s="390"/>
      <c r="DK336" s="307"/>
      <c r="DL336" s="307"/>
      <c r="DM336" s="307"/>
      <c r="DN336" s="307"/>
      <c r="DO336" s="307"/>
      <c r="DP336" s="307"/>
      <c r="DQ336" s="307"/>
      <c r="DR336" s="307"/>
      <c r="DS336" s="307"/>
      <c r="DT336" s="307"/>
      <c r="DU336" s="307"/>
      <c r="DV336" s="307"/>
      <c r="DW336" s="307"/>
      <c r="DX336" s="307"/>
      <c r="DY336" s="307"/>
      <c r="DZ336" s="307"/>
      <c r="EA336" s="307"/>
      <c r="EB336" s="307"/>
      <c r="EC336" s="307"/>
      <c r="ED336" s="307"/>
      <c r="EE336" s="307"/>
      <c r="EF336" s="307"/>
      <c r="EG336" s="307"/>
      <c r="EH336" s="307"/>
      <c r="EI336" s="307"/>
      <c r="EJ336" s="307"/>
      <c r="EK336" s="307"/>
      <c r="EL336" s="307"/>
      <c r="EM336" s="307"/>
      <c r="EN336" s="307"/>
      <c r="EO336" s="307"/>
      <c r="EP336" s="307"/>
      <c r="EQ336" s="307"/>
      <c r="ER336" s="307"/>
      <c r="ES336" s="307"/>
      <c r="ET336" s="307"/>
      <c r="EU336" s="390"/>
      <c r="EV336" s="390"/>
      <c r="EW336" s="307"/>
      <c r="EX336" s="307"/>
      <c r="EY336" s="307"/>
      <c r="EZ336" s="307"/>
      <c r="FA336" s="307"/>
      <c r="FB336" s="307"/>
      <c r="FC336" s="307"/>
      <c r="FD336" s="307"/>
      <c r="FE336" s="307"/>
      <c r="FF336" s="307"/>
      <c r="FG336" s="307"/>
      <c r="FH336" s="307"/>
      <c r="FI336" s="307"/>
      <c r="FJ336" s="307"/>
      <c r="FK336" s="307"/>
      <c r="FL336" s="307"/>
      <c r="FM336" s="307"/>
      <c r="FN336" s="307"/>
      <c r="FO336" s="307"/>
      <c r="FP336" s="307"/>
      <c r="FQ336" s="307"/>
      <c r="FR336" s="307"/>
      <c r="FS336" s="307"/>
      <c r="FT336" s="307"/>
      <c r="FU336" s="307"/>
      <c r="FV336" s="307"/>
      <c r="FW336" s="307"/>
      <c r="FX336" s="307"/>
      <c r="FY336" s="307"/>
      <c r="FZ336" s="307"/>
      <c r="GA336" s="307"/>
      <c r="GB336" s="307"/>
      <c r="GC336" s="307"/>
      <c r="GD336" s="307"/>
      <c r="GE336" s="307"/>
      <c r="GF336" s="307"/>
      <c r="GG336" s="307"/>
      <c r="GH336" s="307"/>
      <c r="GI336" s="307"/>
      <c r="GJ336" s="307"/>
      <c r="GK336" s="307"/>
      <c r="GL336" s="307"/>
      <c r="GM336" s="307"/>
      <c r="GN336" s="307"/>
      <c r="GO336" s="307"/>
      <c r="GP336" s="307"/>
      <c r="GQ336" s="307"/>
      <c r="GR336" s="307"/>
      <c r="GS336" s="307"/>
      <c r="GT336" s="307"/>
      <c r="GU336" s="307"/>
      <c r="GV336" s="307"/>
      <c r="GW336" s="307"/>
      <c r="GX336" s="307"/>
      <c r="GY336" s="307"/>
      <c r="GZ336" s="307"/>
      <c r="HA336" s="307"/>
      <c r="HB336" s="307"/>
      <c r="HC336" s="307"/>
      <c r="HD336" s="307"/>
      <c r="HE336" s="307"/>
      <c r="HF336" s="307"/>
      <c r="HG336" s="307"/>
      <c r="HH336" s="307"/>
      <c r="HI336" s="307"/>
      <c r="HJ336" s="307"/>
      <c r="HK336" s="307"/>
      <c r="HL336" s="307"/>
      <c r="HM336" s="307"/>
      <c r="HN336" s="307"/>
      <c r="HO336" s="307"/>
      <c r="HP336" s="307"/>
      <c r="HQ336" s="307"/>
      <c r="HR336" s="307"/>
      <c r="HS336" s="307"/>
      <c r="HT336" s="307"/>
      <c r="HU336" s="307"/>
      <c r="HV336" s="307"/>
      <c r="HW336" s="307"/>
      <c r="HX336" s="307"/>
      <c r="HY336" s="307"/>
      <c r="HZ336" s="307"/>
      <c r="IA336" s="307"/>
      <c r="IB336" s="307"/>
      <c r="IC336" s="307"/>
      <c r="ID336" s="307"/>
      <c r="IE336" s="307"/>
      <c r="IF336" s="307"/>
      <c r="IG336" s="307"/>
      <c r="IH336" s="307"/>
      <c r="II336" s="307"/>
      <c r="IJ336" s="307"/>
      <c r="IK336" s="307"/>
      <c r="IL336" s="307"/>
      <c r="IM336" s="307"/>
      <c r="IN336" s="307"/>
      <c r="IO336" s="307"/>
      <c r="IP336" s="307"/>
      <c r="IQ336" s="307"/>
      <c r="IR336" s="307"/>
      <c r="IS336" s="307"/>
      <c r="IT336" s="307"/>
      <c r="IU336" s="307"/>
      <c r="IV336" s="307"/>
      <c r="IW336" s="307"/>
      <c r="IX336" s="307"/>
      <c r="IY336" s="307"/>
      <c r="IZ336" s="307"/>
      <c r="JA336" s="307"/>
      <c r="JB336" s="307"/>
      <c r="JC336" s="307"/>
      <c r="JD336" s="307"/>
      <c r="JE336" s="307"/>
      <c r="JF336" s="307"/>
      <c r="JG336" s="307"/>
      <c r="JH336" s="307"/>
      <c r="JI336" s="307"/>
      <c r="JJ336" s="307"/>
      <c r="JK336" s="307"/>
      <c r="JL336" s="307"/>
      <c r="JM336" s="307"/>
      <c r="JN336" s="307"/>
      <c r="JO336" s="307"/>
      <c r="JP336" s="307"/>
      <c r="JQ336" s="307"/>
      <c r="JR336" s="307"/>
      <c r="JS336" s="307"/>
      <c r="JT336" s="307"/>
      <c r="JU336" s="307"/>
      <c r="JV336" s="307"/>
      <c r="JW336" s="307"/>
      <c r="JX336" s="307"/>
      <c r="JY336" s="307"/>
      <c r="JZ336" s="307"/>
      <c r="KA336" s="307"/>
      <c r="KB336" s="307"/>
      <c r="KC336" s="307"/>
      <c r="KD336" s="307"/>
      <c r="KE336" s="307"/>
      <c r="KF336" s="307"/>
      <c r="KG336" s="307"/>
      <c r="KH336" s="307"/>
      <c r="KI336" s="307"/>
      <c r="KJ336" s="307"/>
      <c r="KK336" s="307"/>
      <c r="KL336" s="307"/>
      <c r="KM336" s="307"/>
      <c r="KN336" s="307"/>
      <c r="KO336" s="307"/>
      <c r="KP336" s="307"/>
      <c r="KQ336" s="307"/>
      <c r="KR336" s="307"/>
      <c r="KS336" s="307"/>
      <c r="KT336" s="307"/>
    </row>
    <row r="337" spans="14:306" s="56" customFormat="1" ht="15" customHeight="1">
      <c r="N337" s="341"/>
      <c r="O337" s="330"/>
      <c r="P337" s="330"/>
      <c r="Q337" s="330"/>
      <c r="R337" s="330"/>
      <c r="S337" s="330"/>
      <c r="T337" s="330"/>
      <c r="U337" s="330"/>
      <c r="W337" s="330"/>
      <c r="X337" s="330"/>
      <c r="Y337" s="330"/>
      <c r="Z337" s="330"/>
      <c r="AA337" s="330"/>
      <c r="AB337" s="330"/>
      <c r="AC337" s="330"/>
      <c r="AD337" s="330"/>
      <c r="AE337" s="330"/>
      <c r="AG337" s="354">
        <v>15</v>
      </c>
      <c r="AH337" s="354"/>
      <c r="AI337" s="356" t="s">
        <v>143</v>
      </c>
      <c r="AJ337" s="356" t="s">
        <v>126</v>
      </c>
      <c r="AK337" s="356" t="s">
        <v>82</v>
      </c>
      <c r="AL337" s="359">
        <v>21</v>
      </c>
      <c r="AM337" s="356" t="s">
        <v>230</v>
      </c>
      <c r="AN337" s="356" t="s">
        <v>195</v>
      </c>
      <c r="AO337" s="359">
        <v>20</v>
      </c>
      <c r="AP337" s="356" t="s">
        <v>140</v>
      </c>
      <c r="AQ337" s="359">
        <v>25</v>
      </c>
      <c r="AR337" s="356" t="s">
        <v>96</v>
      </c>
      <c r="AS337" s="356" t="s">
        <v>165</v>
      </c>
      <c r="AT337" s="356" t="s">
        <v>699</v>
      </c>
      <c r="AU337" s="356"/>
      <c r="AV337" s="359">
        <v>18</v>
      </c>
      <c r="AW337" s="359">
        <v>25</v>
      </c>
      <c r="AX337" s="359">
        <v>15</v>
      </c>
      <c r="AY337" s="303">
        <f t="shared" si="141"/>
        <v>42</v>
      </c>
      <c r="AZ337" s="303">
        <f t="shared" si="142"/>
        <v>27</v>
      </c>
      <c r="BA337" s="303">
        <f t="shared" si="143"/>
        <v>21</v>
      </c>
      <c r="BB337" s="303">
        <f t="shared" si="144"/>
        <v>22</v>
      </c>
      <c r="BC337" s="303">
        <f t="shared" si="145"/>
        <v>55</v>
      </c>
      <c r="BD337" s="303">
        <f t="shared" si="146"/>
        <v>39</v>
      </c>
      <c r="BE337" s="303">
        <f t="shared" si="147"/>
        <v>21</v>
      </c>
      <c r="BF337" s="303">
        <f t="shared" si="148"/>
        <v>25</v>
      </c>
      <c r="BG337" s="303">
        <f t="shared" si="149"/>
        <v>26</v>
      </c>
      <c r="BH337" s="303"/>
      <c r="BI337" s="303">
        <f t="shared" si="150"/>
        <v>30</v>
      </c>
      <c r="BJ337" s="303">
        <f t="shared" si="151"/>
        <v>31</v>
      </c>
      <c r="BK337" s="303">
        <f t="shared" si="152"/>
        <v>98</v>
      </c>
      <c r="BL337" s="303">
        <f t="shared" si="153"/>
        <v>19</v>
      </c>
      <c r="BM337" s="303">
        <f t="shared" si="154"/>
        <v>26</v>
      </c>
      <c r="BN337" s="303">
        <f t="shared" si="155"/>
        <v>16</v>
      </c>
      <c r="CB337" s="307"/>
      <c r="CC337" s="307"/>
      <c r="CD337" s="307"/>
      <c r="CE337" s="307"/>
      <c r="CF337" s="307"/>
      <c r="CG337" s="307"/>
      <c r="CH337" s="307"/>
      <c r="CI337" s="307"/>
      <c r="CJ337" s="307"/>
      <c r="CK337" s="307"/>
      <c r="CL337" s="307"/>
      <c r="CM337" s="307"/>
      <c r="CN337" s="307"/>
      <c r="CO337" s="307"/>
      <c r="CP337" s="307"/>
      <c r="CQ337" s="307"/>
      <c r="CR337" s="307"/>
      <c r="CS337" s="307"/>
      <c r="CT337" s="307"/>
      <c r="CU337" s="307"/>
      <c r="CV337" s="307"/>
      <c r="CW337" s="307"/>
      <c r="CX337" s="307"/>
      <c r="CY337" s="307"/>
      <c r="CZ337" s="307"/>
      <c r="DA337" s="307"/>
      <c r="DB337" s="307"/>
      <c r="DC337" s="307"/>
      <c r="DD337" s="307"/>
      <c r="DE337" s="307"/>
      <c r="DF337" s="307"/>
      <c r="DG337" s="307"/>
      <c r="DH337" s="307"/>
      <c r="DI337" s="390"/>
      <c r="DJ337" s="390"/>
      <c r="DK337" s="307"/>
      <c r="DL337" s="307"/>
      <c r="DM337" s="307"/>
      <c r="DN337" s="307"/>
      <c r="DO337" s="307"/>
      <c r="DP337" s="307"/>
      <c r="DQ337" s="307"/>
      <c r="DR337" s="307"/>
      <c r="DS337" s="307"/>
      <c r="DT337" s="307"/>
      <c r="DU337" s="307"/>
      <c r="DV337" s="307"/>
      <c r="DW337" s="307"/>
      <c r="DX337" s="307"/>
      <c r="DY337" s="307"/>
      <c r="DZ337" s="307"/>
      <c r="EA337" s="307"/>
      <c r="EB337" s="307"/>
      <c r="EC337" s="307"/>
      <c r="ED337" s="307"/>
      <c r="EE337" s="307"/>
      <c r="EF337" s="307"/>
      <c r="EG337" s="307"/>
      <c r="EH337" s="307"/>
      <c r="EI337" s="307"/>
      <c r="EJ337" s="307"/>
      <c r="EK337" s="307"/>
      <c r="EL337" s="307"/>
      <c r="EM337" s="307"/>
      <c r="EN337" s="307"/>
      <c r="EO337" s="307"/>
      <c r="EP337" s="307"/>
      <c r="EQ337" s="307"/>
      <c r="ER337" s="307"/>
      <c r="ES337" s="307"/>
      <c r="ET337" s="307"/>
      <c r="EU337" s="390"/>
      <c r="EV337" s="390"/>
      <c r="EW337" s="307"/>
      <c r="EX337" s="307"/>
      <c r="EY337" s="307"/>
      <c r="EZ337" s="307"/>
      <c r="FA337" s="307"/>
      <c r="FB337" s="307"/>
      <c r="FC337" s="307"/>
      <c r="FD337" s="307"/>
      <c r="FE337" s="307"/>
      <c r="FF337" s="307"/>
      <c r="FG337" s="307"/>
      <c r="FH337" s="307"/>
      <c r="FI337" s="307"/>
      <c r="FJ337" s="307"/>
      <c r="FK337" s="307"/>
      <c r="FL337" s="307"/>
      <c r="FM337" s="307"/>
      <c r="FN337" s="307"/>
      <c r="FO337" s="307"/>
      <c r="FP337" s="307"/>
      <c r="FQ337" s="307"/>
      <c r="FR337" s="307"/>
      <c r="FS337" s="307"/>
      <c r="FT337" s="307"/>
      <c r="FU337" s="307"/>
      <c r="FV337" s="307"/>
      <c r="FW337" s="307"/>
      <c r="FX337" s="307"/>
      <c r="FY337" s="307"/>
      <c r="FZ337" s="307"/>
      <c r="GA337" s="307"/>
      <c r="GB337" s="307"/>
      <c r="GC337" s="307"/>
      <c r="GD337" s="307"/>
      <c r="GE337" s="307"/>
      <c r="GF337" s="307"/>
      <c r="GG337" s="307"/>
      <c r="GH337" s="307"/>
      <c r="GI337" s="307"/>
      <c r="GJ337" s="307"/>
      <c r="GK337" s="307"/>
      <c r="GL337" s="307"/>
      <c r="GM337" s="307"/>
      <c r="GN337" s="307"/>
      <c r="GO337" s="307"/>
      <c r="GP337" s="307"/>
      <c r="GQ337" s="307"/>
      <c r="GR337" s="307"/>
      <c r="GS337" s="307"/>
      <c r="GT337" s="307"/>
      <c r="GU337" s="307"/>
      <c r="GV337" s="307"/>
      <c r="GW337" s="307"/>
      <c r="GX337" s="307"/>
      <c r="GY337" s="307"/>
      <c r="GZ337" s="307"/>
      <c r="HA337" s="307"/>
      <c r="HB337" s="307"/>
      <c r="HC337" s="307"/>
      <c r="HD337" s="307"/>
      <c r="HE337" s="307"/>
      <c r="HF337" s="307"/>
      <c r="HG337" s="307"/>
      <c r="HH337" s="307"/>
      <c r="HI337" s="307"/>
      <c r="HJ337" s="307"/>
      <c r="HK337" s="307"/>
      <c r="HL337" s="307"/>
      <c r="HM337" s="307"/>
      <c r="HN337" s="307"/>
      <c r="HO337" s="307"/>
      <c r="HP337" s="307"/>
      <c r="HQ337" s="307"/>
      <c r="HR337" s="307"/>
      <c r="HS337" s="307"/>
      <c r="HT337" s="307"/>
      <c r="HU337" s="307"/>
      <c r="HV337" s="307"/>
      <c r="HW337" s="307"/>
      <c r="HX337" s="307"/>
      <c r="HY337" s="307"/>
      <c r="HZ337" s="307"/>
      <c r="IA337" s="307"/>
      <c r="IB337" s="307"/>
      <c r="IC337" s="307"/>
      <c r="ID337" s="307"/>
      <c r="IE337" s="307"/>
      <c r="IF337" s="307"/>
      <c r="IG337" s="307"/>
      <c r="IH337" s="307"/>
      <c r="II337" s="307"/>
      <c r="IJ337" s="307"/>
      <c r="IK337" s="307"/>
      <c r="IL337" s="307"/>
      <c r="IM337" s="307"/>
      <c r="IN337" s="307"/>
      <c r="IO337" s="307"/>
      <c r="IP337" s="307"/>
      <c r="IQ337" s="307"/>
      <c r="IR337" s="307"/>
      <c r="IS337" s="307"/>
      <c r="IT337" s="307"/>
      <c r="IU337" s="307"/>
      <c r="IV337" s="307"/>
      <c r="IW337" s="307"/>
      <c r="IX337" s="307"/>
      <c r="IY337" s="307"/>
      <c r="IZ337" s="307"/>
      <c r="JA337" s="307"/>
      <c r="JB337" s="307"/>
      <c r="JC337" s="307"/>
      <c r="JD337" s="307"/>
      <c r="JE337" s="307"/>
      <c r="JF337" s="307"/>
      <c r="JG337" s="307"/>
      <c r="JH337" s="307"/>
      <c r="JI337" s="307"/>
      <c r="JJ337" s="307"/>
      <c r="JK337" s="307"/>
      <c r="JL337" s="307"/>
      <c r="JM337" s="307"/>
      <c r="JN337" s="307"/>
      <c r="JO337" s="307"/>
      <c r="JP337" s="307"/>
      <c r="JQ337" s="307"/>
      <c r="JR337" s="307"/>
      <c r="JS337" s="307"/>
      <c r="JT337" s="307"/>
      <c r="JU337" s="307"/>
      <c r="JV337" s="307"/>
      <c r="JW337" s="307"/>
      <c r="JX337" s="307"/>
      <c r="JY337" s="307"/>
      <c r="JZ337" s="307"/>
      <c r="KA337" s="307"/>
      <c r="KB337" s="307"/>
      <c r="KC337" s="307"/>
      <c r="KD337" s="307"/>
      <c r="KE337" s="307"/>
      <c r="KF337" s="307"/>
      <c r="KG337" s="307"/>
      <c r="KH337" s="307"/>
      <c r="KI337" s="307"/>
      <c r="KJ337" s="307"/>
      <c r="KK337" s="307"/>
      <c r="KL337" s="307"/>
      <c r="KM337" s="307"/>
      <c r="KN337" s="307"/>
      <c r="KO337" s="307"/>
      <c r="KP337" s="307"/>
      <c r="KQ337" s="307"/>
      <c r="KR337" s="307"/>
      <c r="KS337" s="307"/>
      <c r="KT337" s="307"/>
    </row>
    <row r="338" spans="14:306" s="56" customFormat="1" ht="15" customHeight="1">
      <c r="N338" s="341"/>
      <c r="O338" s="330"/>
      <c r="P338" s="330"/>
      <c r="Q338" s="330"/>
      <c r="R338" s="330"/>
      <c r="S338" s="330"/>
      <c r="T338" s="330"/>
      <c r="U338" s="330"/>
      <c r="W338" s="330"/>
      <c r="X338" s="330"/>
      <c r="Y338" s="330"/>
      <c r="Z338" s="330"/>
      <c r="AA338" s="330"/>
      <c r="AB338" s="330"/>
      <c r="AC338" s="330"/>
      <c r="AD338" s="330"/>
      <c r="AE338" s="330"/>
      <c r="AG338" s="354">
        <v>16</v>
      </c>
      <c r="AH338" s="354"/>
      <c r="AI338" s="356" t="s">
        <v>212</v>
      </c>
      <c r="AJ338" s="356" t="s">
        <v>162</v>
      </c>
      <c r="AK338" s="359">
        <v>21</v>
      </c>
      <c r="AL338" s="356" t="s">
        <v>164</v>
      </c>
      <c r="AM338" s="356" t="s">
        <v>233</v>
      </c>
      <c r="AN338" s="356" t="s">
        <v>653</v>
      </c>
      <c r="AO338" s="359">
        <v>21</v>
      </c>
      <c r="AP338" s="356" t="s">
        <v>126</v>
      </c>
      <c r="AQ338" s="356" t="s">
        <v>93</v>
      </c>
      <c r="AR338" s="356" t="s">
        <v>99</v>
      </c>
      <c r="AS338" s="359">
        <v>31</v>
      </c>
      <c r="AT338" s="356" t="s">
        <v>654</v>
      </c>
      <c r="AU338" s="356"/>
      <c r="AV338" s="359">
        <v>19</v>
      </c>
      <c r="AW338" s="356" t="s">
        <v>93</v>
      </c>
      <c r="AX338" s="359">
        <v>16</v>
      </c>
      <c r="AY338" s="303">
        <f t="shared" si="141"/>
        <v>46</v>
      </c>
      <c r="AZ338" s="303">
        <f t="shared" si="142"/>
        <v>29</v>
      </c>
      <c r="BA338" s="303">
        <f t="shared" si="143"/>
        <v>22</v>
      </c>
      <c r="BB338" s="303">
        <f t="shared" si="144"/>
        <v>24</v>
      </c>
      <c r="BC338" s="303">
        <f t="shared" si="145"/>
        <v>60</v>
      </c>
      <c r="BD338" s="303">
        <f t="shared" si="146"/>
        <v>41</v>
      </c>
      <c r="BE338" s="303">
        <f t="shared" si="147"/>
        <v>22</v>
      </c>
      <c r="BF338" s="303">
        <f t="shared" si="148"/>
        <v>27</v>
      </c>
      <c r="BG338" s="303">
        <f t="shared" si="149"/>
        <v>28</v>
      </c>
      <c r="BH338" s="303"/>
      <c r="BI338" s="303">
        <f t="shared" si="150"/>
        <v>32</v>
      </c>
      <c r="BJ338" s="303">
        <f t="shared" si="151"/>
        <v>32</v>
      </c>
      <c r="BK338" s="303">
        <f t="shared" si="152"/>
        <v>105</v>
      </c>
      <c r="BL338" s="303">
        <f t="shared" si="153"/>
        <v>20</v>
      </c>
      <c r="BM338" s="303">
        <f t="shared" si="154"/>
        <v>28</v>
      </c>
      <c r="BN338" s="303" t="str">
        <f t="shared" si="155"/>
        <v>-</v>
      </c>
      <c r="CB338" s="307"/>
      <c r="CC338" s="307"/>
      <c r="CD338" s="307"/>
      <c r="CE338" s="307"/>
      <c r="CF338" s="307"/>
      <c r="CG338" s="307"/>
      <c r="CH338" s="307"/>
      <c r="CI338" s="307"/>
      <c r="CJ338" s="307"/>
      <c r="CK338" s="307"/>
      <c r="CL338" s="307"/>
      <c r="CM338" s="307"/>
      <c r="CN338" s="307"/>
      <c r="CO338" s="307"/>
      <c r="CP338" s="307"/>
      <c r="CQ338" s="307"/>
      <c r="CR338" s="307"/>
      <c r="CS338" s="307"/>
      <c r="CT338" s="307"/>
      <c r="CU338" s="307"/>
      <c r="CV338" s="307"/>
      <c r="CW338" s="307"/>
      <c r="CX338" s="307"/>
      <c r="CY338" s="307"/>
      <c r="CZ338" s="307"/>
      <c r="DA338" s="307"/>
      <c r="DB338" s="307"/>
      <c r="DC338" s="307"/>
      <c r="DD338" s="307"/>
      <c r="DE338" s="307"/>
      <c r="DF338" s="307"/>
      <c r="DG338" s="307"/>
      <c r="DH338" s="307"/>
      <c r="DI338" s="390"/>
      <c r="DJ338" s="390"/>
      <c r="DK338" s="307"/>
      <c r="DL338" s="307"/>
      <c r="DM338" s="307"/>
      <c r="DN338" s="307"/>
      <c r="DO338" s="307"/>
      <c r="DP338" s="307"/>
      <c r="DQ338" s="307"/>
      <c r="DR338" s="307"/>
      <c r="DS338" s="307"/>
      <c r="DT338" s="307"/>
      <c r="DU338" s="307"/>
      <c r="DV338" s="307"/>
      <c r="DW338" s="307"/>
      <c r="DX338" s="307"/>
      <c r="DY338" s="307"/>
      <c r="DZ338" s="307"/>
      <c r="EA338" s="307"/>
      <c r="EB338" s="307"/>
      <c r="EC338" s="307"/>
      <c r="ED338" s="307"/>
      <c r="EE338" s="307"/>
      <c r="EF338" s="307"/>
      <c r="EG338" s="307"/>
      <c r="EH338" s="307"/>
      <c r="EI338" s="307"/>
      <c r="EJ338" s="307"/>
      <c r="EK338" s="307"/>
      <c r="EL338" s="307"/>
      <c r="EM338" s="307"/>
      <c r="EN338" s="307"/>
      <c r="EO338" s="307"/>
      <c r="EP338" s="307"/>
      <c r="EQ338" s="307"/>
      <c r="ER338" s="307"/>
      <c r="ES338" s="307"/>
      <c r="ET338" s="307"/>
      <c r="EU338" s="390"/>
      <c r="EV338" s="390"/>
      <c r="EW338" s="307"/>
      <c r="EX338" s="307"/>
      <c r="EY338" s="307"/>
      <c r="EZ338" s="307"/>
      <c r="FA338" s="307"/>
      <c r="FB338" s="307"/>
      <c r="FC338" s="307"/>
      <c r="FD338" s="307"/>
      <c r="FE338" s="307"/>
      <c r="FF338" s="307"/>
      <c r="FG338" s="307"/>
      <c r="FH338" s="307"/>
      <c r="FI338" s="307"/>
      <c r="FJ338" s="307"/>
      <c r="FK338" s="307"/>
      <c r="FL338" s="307"/>
      <c r="FM338" s="307"/>
      <c r="FN338" s="307"/>
      <c r="FO338" s="307"/>
      <c r="FP338" s="307"/>
      <c r="FQ338" s="307"/>
      <c r="FR338" s="307"/>
      <c r="FS338" s="307"/>
      <c r="FT338" s="307"/>
      <c r="FU338" s="307"/>
      <c r="FV338" s="307"/>
      <c r="FW338" s="307"/>
      <c r="FX338" s="307"/>
      <c r="FY338" s="307"/>
      <c r="FZ338" s="307"/>
      <c r="GA338" s="307"/>
      <c r="GB338" s="307"/>
      <c r="GC338" s="307"/>
      <c r="GD338" s="307"/>
      <c r="GE338" s="307"/>
      <c r="GF338" s="307"/>
      <c r="GG338" s="307"/>
      <c r="GH338" s="307"/>
      <c r="GI338" s="307"/>
      <c r="GJ338" s="307"/>
      <c r="GK338" s="307"/>
      <c r="GL338" s="307"/>
      <c r="GM338" s="307"/>
      <c r="GN338" s="307"/>
      <c r="GO338" s="307"/>
      <c r="GP338" s="307"/>
      <c r="GQ338" s="307"/>
      <c r="GR338" s="307"/>
      <c r="GS338" s="307"/>
      <c r="GT338" s="307"/>
      <c r="GU338" s="307"/>
      <c r="GV338" s="307"/>
      <c r="GW338" s="307"/>
      <c r="GX338" s="307"/>
      <c r="GY338" s="307"/>
      <c r="GZ338" s="307"/>
      <c r="HA338" s="307"/>
      <c r="HB338" s="307"/>
      <c r="HC338" s="307"/>
      <c r="HD338" s="307"/>
      <c r="HE338" s="307"/>
      <c r="HF338" s="307"/>
      <c r="HG338" s="307"/>
      <c r="HH338" s="307"/>
      <c r="HI338" s="307"/>
      <c r="HJ338" s="307"/>
      <c r="HK338" s="307"/>
      <c r="HL338" s="307"/>
      <c r="HM338" s="307"/>
      <c r="HN338" s="307"/>
      <c r="HO338" s="307"/>
      <c r="HP338" s="307"/>
      <c r="HQ338" s="307"/>
      <c r="HR338" s="307"/>
      <c r="HS338" s="307"/>
      <c r="HT338" s="307"/>
      <c r="HU338" s="307"/>
      <c r="HV338" s="307"/>
      <c r="HW338" s="307"/>
      <c r="HX338" s="307"/>
      <c r="HY338" s="307"/>
      <c r="HZ338" s="307"/>
      <c r="IA338" s="307"/>
      <c r="IB338" s="307"/>
      <c r="IC338" s="307"/>
      <c r="ID338" s="307"/>
      <c r="IE338" s="307"/>
      <c r="IF338" s="307"/>
      <c r="IG338" s="307"/>
      <c r="IH338" s="307"/>
      <c r="II338" s="307"/>
      <c r="IJ338" s="307"/>
      <c r="IK338" s="307"/>
      <c r="IL338" s="307"/>
      <c r="IM338" s="307"/>
      <c r="IN338" s="307"/>
      <c r="IO338" s="307"/>
      <c r="IP338" s="307"/>
      <c r="IQ338" s="307"/>
      <c r="IR338" s="307"/>
      <c r="IS338" s="307"/>
      <c r="IT338" s="307"/>
      <c r="IU338" s="307"/>
      <c r="IV338" s="307"/>
      <c r="IW338" s="307"/>
      <c r="IX338" s="307"/>
      <c r="IY338" s="307"/>
      <c r="IZ338" s="307"/>
      <c r="JA338" s="307"/>
      <c r="JB338" s="307"/>
      <c r="JC338" s="307"/>
      <c r="JD338" s="307"/>
      <c r="JE338" s="307"/>
      <c r="JF338" s="307"/>
      <c r="JG338" s="307"/>
      <c r="JH338" s="307"/>
      <c r="JI338" s="307"/>
      <c r="JJ338" s="307"/>
      <c r="JK338" s="307"/>
      <c r="JL338" s="307"/>
      <c r="JM338" s="307"/>
      <c r="JN338" s="307"/>
      <c r="JO338" s="307"/>
      <c r="JP338" s="307"/>
      <c r="JQ338" s="307"/>
      <c r="JR338" s="307"/>
      <c r="JS338" s="307"/>
      <c r="JT338" s="307"/>
      <c r="JU338" s="307"/>
      <c r="JV338" s="307"/>
      <c r="JW338" s="307"/>
      <c r="JX338" s="307"/>
      <c r="JY338" s="307"/>
      <c r="JZ338" s="307"/>
      <c r="KA338" s="307"/>
      <c r="KB338" s="307"/>
      <c r="KC338" s="307"/>
      <c r="KD338" s="307"/>
      <c r="KE338" s="307"/>
      <c r="KF338" s="307"/>
      <c r="KG338" s="307"/>
      <c r="KH338" s="307"/>
      <c r="KI338" s="307"/>
      <c r="KJ338" s="307"/>
      <c r="KK338" s="307"/>
      <c r="KL338" s="307"/>
      <c r="KM338" s="307"/>
      <c r="KN338" s="307"/>
      <c r="KO338" s="307"/>
      <c r="KP338" s="307"/>
      <c r="KQ338" s="307"/>
      <c r="KR338" s="307"/>
      <c r="KS338" s="307"/>
      <c r="KT338" s="307"/>
    </row>
    <row r="339" spans="14:306" s="56" customFormat="1" ht="15" customHeight="1">
      <c r="N339" s="341"/>
      <c r="O339" s="330"/>
      <c r="P339" s="330"/>
      <c r="Q339" s="330"/>
      <c r="R339" s="330"/>
      <c r="S339" s="330"/>
      <c r="T339" s="330"/>
      <c r="U339" s="330"/>
      <c r="W339" s="330"/>
      <c r="X339" s="330"/>
      <c r="Y339" s="330"/>
      <c r="Z339" s="330"/>
      <c r="AA339" s="330"/>
      <c r="AB339" s="330"/>
      <c r="AC339" s="330"/>
      <c r="AD339" s="330"/>
      <c r="AE339" s="330"/>
      <c r="AG339" s="354">
        <v>17</v>
      </c>
      <c r="AH339" s="354"/>
      <c r="AI339" s="356" t="s">
        <v>213</v>
      </c>
      <c r="AJ339" s="356" t="s">
        <v>158</v>
      </c>
      <c r="AK339" s="359">
        <v>22</v>
      </c>
      <c r="AL339" s="356" t="s">
        <v>89</v>
      </c>
      <c r="AM339" s="356" t="s">
        <v>217</v>
      </c>
      <c r="AN339" s="356" t="s">
        <v>231</v>
      </c>
      <c r="AO339" s="359">
        <v>22</v>
      </c>
      <c r="AP339" s="356" t="s">
        <v>162</v>
      </c>
      <c r="AQ339" s="356" t="s">
        <v>96</v>
      </c>
      <c r="AR339" s="356" t="s">
        <v>211</v>
      </c>
      <c r="AS339" s="356" t="s">
        <v>102</v>
      </c>
      <c r="AT339" s="356" t="s">
        <v>656</v>
      </c>
      <c r="AU339" s="356"/>
      <c r="AV339" s="356" t="s">
        <v>81</v>
      </c>
      <c r="AW339" s="359">
        <v>28</v>
      </c>
      <c r="AX339" s="356" t="s">
        <v>0</v>
      </c>
      <c r="AY339" s="303">
        <f t="shared" si="141"/>
        <v>50</v>
      </c>
      <c r="AZ339" s="303">
        <f t="shared" si="142"/>
        <v>32</v>
      </c>
      <c r="BA339" s="303">
        <f t="shared" si="143"/>
        <v>23</v>
      </c>
      <c r="BB339" s="303">
        <f t="shared" si="144"/>
        <v>26</v>
      </c>
      <c r="BC339" s="303">
        <f t="shared" si="145"/>
        <v>64</v>
      </c>
      <c r="BD339" s="303">
        <f t="shared" si="146"/>
        <v>44</v>
      </c>
      <c r="BE339" s="303">
        <f t="shared" si="147"/>
        <v>23</v>
      </c>
      <c r="BF339" s="303">
        <f t="shared" si="148"/>
        <v>29</v>
      </c>
      <c r="BG339" s="303">
        <f t="shared" si="149"/>
        <v>30</v>
      </c>
      <c r="BH339" s="303"/>
      <c r="BI339" s="303">
        <f t="shared" si="150"/>
        <v>35</v>
      </c>
      <c r="BJ339" s="303">
        <f t="shared" si="151"/>
        <v>34</v>
      </c>
      <c r="BK339" s="303">
        <f t="shared" si="152"/>
        <v>112</v>
      </c>
      <c r="BL339" s="303">
        <f t="shared" si="153"/>
        <v>22</v>
      </c>
      <c r="BM339" s="303">
        <f t="shared" si="154"/>
        <v>29</v>
      </c>
      <c r="BN339" s="303">
        <f t="shared" si="155"/>
        <v>17</v>
      </c>
      <c r="CB339" s="307"/>
      <c r="CC339" s="307"/>
      <c r="CD339" s="307"/>
      <c r="CE339" s="307"/>
      <c r="CF339" s="307"/>
      <c r="CG339" s="307"/>
      <c r="CH339" s="307"/>
      <c r="CI339" s="307"/>
      <c r="CJ339" s="307"/>
      <c r="CK339" s="307"/>
      <c r="CL339" s="307"/>
      <c r="CM339" s="307"/>
      <c r="CN339" s="307"/>
      <c r="CO339" s="307"/>
      <c r="CP339" s="307"/>
      <c r="CQ339" s="307"/>
      <c r="CR339" s="307"/>
      <c r="CS339" s="307"/>
      <c r="CT339" s="307"/>
      <c r="CU339" s="307"/>
      <c r="CV339" s="307"/>
      <c r="CW339" s="307"/>
      <c r="CX339" s="307"/>
      <c r="CY339" s="307"/>
      <c r="CZ339" s="307"/>
      <c r="DA339" s="307"/>
      <c r="DB339" s="307"/>
      <c r="DC339" s="307"/>
      <c r="DD339" s="307"/>
      <c r="DE339" s="307"/>
      <c r="DF339" s="307"/>
      <c r="DG339" s="307"/>
      <c r="DH339" s="307"/>
      <c r="DI339" s="390"/>
      <c r="DJ339" s="390"/>
      <c r="DK339" s="307"/>
      <c r="DL339" s="307"/>
      <c r="DM339" s="307"/>
      <c r="DN339" s="307"/>
      <c r="DO339" s="307"/>
      <c r="DP339" s="307"/>
      <c r="DQ339" s="307"/>
      <c r="DR339" s="307"/>
      <c r="DS339" s="307"/>
      <c r="DT339" s="307"/>
      <c r="DU339" s="307"/>
      <c r="DV339" s="307"/>
      <c r="DW339" s="307"/>
      <c r="DX339" s="307"/>
      <c r="DY339" s="307"/>
      <c r="DZ339" s="307"/>
      <c r="EA339" s="307"/>
      <c r="EB339" s="307"/>
      <c r="EC339" s="307"/>
      <c r="ED339" s="307"/>
      <c r="EE339" s="307"/>
      <c r="EF339" s="307"/>
      <c r="EG339" s="307"/>
      <c r="EH339" s="307"/>
      <c r="EI339" s="307"/>
      <c r="EJ339" s="307"/>
      <c r="EK339" s="307"/>
      <c r="EL339" s="307"/>
      <c r="EM339" s="307"/>
      <c r="EN339" s="307"/>
      <c r="EO339" s="307"/>
      <c r="EP339" s="307"/>
      <c r="EQ339" s="307"/>
      <c r="ER339" s="307"/>
      <c r="ES339" s="307"/>
      <c r="ET339" s="307"/>
      <c r="EU339" s="390"/>
      <c r="EV339" s="390"/>
      <c r="EW339" s="307"/>
      <c r="EX339" s="307"/>
      <c r="EY339" s="307"/>
      <c r="EZ339" s="307"/>
      <c r="FA339" s="307"/>
      <c r="FB339" s="307"/>
      <c r="FC339" s="307"/>
      <c r="FD339" s="307"/>
      <c r="FE339" s="307"/>
      <c r="FF339" s="307"/>
      <c r="FG339" s="307"/>
      <c r="FH339" s="307"/>
      <c r="FI339" s="307"/>
      <c r="FJ339" s="307"/>
      <c r="FK339" s="307"/>
      <c r="FL339" s="307"/>
      <c r="FM339" s="307"/>
      <c r="FN339" s="307"/>
      <c r="FO339" s="307"/>
      <c r="FP339" s="307"/>
      <c r="FQ339" s="307"/>
      <c r="FR339" s="307"/>
      <c r="FS339" s="307"/>
      <c r="FT339" s="307"/>
      <c r="FU339" s="307"/>
      <c r="FV339" s="307"/>
      <c r="FW339" s="307"/>
      <c r="FX339" s="307"/>
      <c r="FY339" s="307"/>
      <c r="FZ339" s="307"/>
      <c r="GA339" s="307"/>
      <c r="GB339" s="307"/>
      <c r="GC339" s="307"/>
      <c r="GD339" s="307"/>
      <c r="GE339" s="307"/>
      <c r="GF339" s="307"/>
      <c r="GG339" s="307"/>
      <c r="GH339" s="307"/>
      <c r="GI339" s="307"/>
      <c r="GJ339" s="307"/>
      <c r="GK339" s="307"/>
      <c r="GL339" s="307"/>
      <c r="GM339" s="307"/>
      <c r="GN339" s="307"/>
      <c r="GO339" s="307"/>
      <c r="GP339" s="307"/>
      <c r="GQ339" s="307"/>
      <c r="GR339" s="307"/>
      <c r="GS339" s="307"/>
      <c r="GT339" s="307"/>
      <c r="GU339" s="307"/>
      <c r="GV339" s="307"/>
      <c r="GW339" s="307"/>
      <c r="GX339" s="307"/>
      <c r="GY339" s="307"/>
      <c r="GZ339" s="307"/>
      <c r="HA339" s="307"/>
      <c r="HB339" s="307"/>
      <c r="HC339" s="307"/>
      <c r="HD339" s="307"/>
      <c r="HE339" s="307"/>
      <c r="HF339" s="307"/>
      <c r="HG339" s="307"/>
      <c r="HH339" s="307"/>
      <c r="HI339" s="307"/>
      <c r="HJ339" s="307"/>
      <c r="HK339" s="307"/>
      <c r="HL339" s="307"/>
      <c r="HM339" s="307"/>
      <c r="HN339" s="307"/>
      <c r="HO339" s="307"/>
      <c r="HP339" s="307"/>
      <c r="HQ339" s="307"/>
      <c r="HR339" s="307"/>
      <c r="HS339" s="307"/>
      <c r="HT339" s="307"/>
      <c r="HU339" s="307"/>
      <c r="HV339" s="307"/>
      <c r="HW339" s="307"/>
      <c r="HX339" s="307"/>
      <c r="HY339" s="307"/>
      <c r="HZ339" s="307"/>
      <c r="IA339" s="307"/>
      <c r="IB339" s="307"/>
      <c r="IC339" s="307"/>
      <c r="ID339" s="307"/>
      <c r="IE339" s="307"/>
      <c r="IF339" s="307"/>
      <c r="IG339" s="307"/>
      <c r="IH339" s="307"/>
      <c r="II339" s="307"/>
      <c r="IJ339" s="307"/>
      <c r="IK339" s="307"/>
      <c r="IL339" s="307"/>
      <c r="IM339" s="307"/>
      <c r="IN339" s="307"/>
      <c r="IO339" s="307"/>
      <c r="IP339" s="307"/>
      <c r="IQ339" s="307"/>
      <c r="IR339" s="307"/>
      <c r="IS339" s="307"/>
      <c r="IT339" s="307"/>
      <c r="IU339" s="307"/>
      <c r="IV339" s="307"/>
      <c r="IW339" s="307"/>
      <c r="IX339" s="307"/>
      <c r="IY339" s="307"/>
      <c r="IZ339" s="307"/>
      <c r="JA339" s="307"/>
      <c r="JB339" s="307"/>
      <c r="JC339" s="307"/>
      <c r="JD339" s="307"/>
      <c r="JE339" s="307"/>
      <c r="JF339" s="307"/>
      <c r="JG339" s="307"/>
      <c r="JH339" s="307"/>
      <c r="JI339" s="307"/>
      <c r="JJ339" s="307"/>
      <c r="JK339" s="307"/>
      <c r="JL339" s="307"/>
      <c r="JM339" s="307"/>
      <c r="JN339" s="307"/>
      <c r="JO339" s="307"/>
      <c r="JP339" s="307"/>
      <c r="JQ339" s="307"/>
      <c r="JR339" s="307"/>
      <c r="JS339" s="307"/>
      <c r="JT339" s="307"/>
      <c r="JU339" s="307"/>
      <c r="JV339" s="307"/>
      <c r="JW339" s="307"/>
      <c r="JX339" s="307"/>
      <c r="JY339" s="307"/>
      <c r="JZ339" s="307"/>
      <c r="KA339" s="307"/>
      <c r="KB339" s="307"/>
      <c r="KC339" s="307"/>
      <c r="KD339" s="307"/>
      <c r="KE339" s="307"/>
      <c r="KF339" s="307"/>
      <c r="KG339" s="307"/>
      <c r="KH339" s="307"/>
      <c r="KI339" s="307"/>
      <c r="KJ339" s="307"/>
      <c r="KK339" s="307"/>
      <c r="KL339" s="307"/>
      <c r="KM339" s="307"/>
      <c r="KN339" s="307"/>
      <c r="KO339" s="307"/>
      <c r="KP339" s="307"/>
      <c r="KQ339" s="307"/>
      <c r="KR339" s="307"/>
      <c r="KS339" s="307"/>
      <c r="KT339" s="307"/>
    </row>
    <row r="340" spans="14:306" s="56" customFormat="1" ht="15" customHeight="1">
      <c r="N340" s="341"/>
      <c r="O340" s="330"/>
      <c r="P340" s="330"/>
      <c r="Q340" s="330"/>
      <c r="R340" s="330"/>
      <c r="S340" s="330"/>
      <c r="T340" s="330"/>
      <c r="U340" s="330"/>
      <c r="W340" s="330"/>
      <c r="X340" s="330"/>
      <c r="Y340" s="330"/>
      <c r="Z340" s="330"/>
      <c r="AA340" s="330"/>
      <c r="AB340" s="330"/>
      <c r="AC340" s="330"/>
      <c r="AD340" s="330"/>
      <c r="AE340" s="330"/>
      <c r="AG340" s="354">
        <v>18</v>
      </c>
      <c r="AH340" s="354"/>
      <c r="AI340" s="356" t="s">
        <v>539</v>
      </c>
      <c r="AJ340" s="356" t="s">
        <v>102</v>
      </c>
      <c r="AK340" s="356" t="s">
        <v>140</v>
      </c>
      <c r="AL340" s="359">
        <v>26</v>
      </c>
      <c r="AM340" s="356" t="s">
        <v>700</v>
      </c>
      <c r="AN340" s="356" t="s">
        <v>701</v>
      </c>
      <c r="AO340" s="359">
        <v>23</v>
      </c>
      <c r="AP340" s="415" t="s">
        <v>165</v>
      </c>
      <c r="AQ340" s="356" t="s">
        <v>99</v>
      </c>
      <c r="AR340" s="356" t="s">
        <v>585</v>
      </c>
      <c r="AS340" s="356" t="s">
        <v>98</v>
      </c>
      <c r="AT340" s="356" t="s">
        <v>702</v>
      </c>
      <c r="AU340" s="356"/>
      <c r="AV340" s="359">
        <v>22</v>
      </c>
      <c r="AW340" s="359">
        <v>29</v>
      </c>
      <c r="AX340" s="359">
        <v>17</v>
      </c>
      <c r="AY340" s="303">
        <f t="shared" si="141"/>
        <v>54</v>
      </c>
      <c r="AZ340" s="303">
        <f t="shared" si="142"/>
        <v>34</v>
      </c>
      <c r="BA340" s="303">
        <f t="shared" si="143"/>
        <v>25</v>
      </c>
      <c r="BB340" s="303">
        <f t="shared" si="144"/>
        <v>27</v>
      </c>
      <c r="BC340" s="303">
        <f t="shared" si="145"/>
        <v>68</v>
      </c>
      <c r="BD340" s="303">
        <f t="shared" si="146"/>
        <v>46</v>
      </c>
      <c r="BE340" s="303">
        <f t="shared" si="147"/>
        <v>24</v>
      </c>
      <c r="BF340" s="303">
        <f t="shared" si="148"/>
        <v>31</v>
      </c>
      <c r="BG340" s="303">
        <f t="shared" si="149"/>
        <v>32</v>
      </c>
      <c r="BH340" s="303"/>
      <c r="BI340" s="303">
        <f t="shared" si="150"/>
        <v>37</v>
      </c>
      <c r="BJ340" s="303">
        <f t="shared" si="151"/>
        <v>36</v>
      </c>
      <c r="BK340" s="303">
        <f t="shared" si="152"/>
        <v>119</v>
      </c>
      <c r="BL340" s="303">
        <f t="shared" si="153"/>
        <v>23</v>
      </c>
      <c r="BM340" s="303">
        <f t="shared" si="154"/>
        <v>30</v>
      </c>
      <c r="BN340" s="303">
        <f t="shared" si="155"/>
        <v>18</v>
      </c>
      <c r="CB340" s="307"/>
      <c r="CC340" s="307"/>
      <c r="CD340" s="307"/>
      <c r="CE340" s="307"/>
      <c r="CF340" s="307"/>
      <c r="CG340" s="307"/>
      <c r="CH340" s="307"/>
      <c r="CI340" s="307"/>
      <c r="CJ340" s="307"/>
      <c r="CK340" s="307"/>
      <c r="CL340" s="307"/>
      <c r="CM340" s="307"/>
      <c r="CN340" s="307"/>
      <c r="CO340" s="307"/>
      <c r="CP340" s="307"/>
      <c r="CQ340" s="307"/>
      <c r="CR340" s="307"/>
      <c r="CS340" s="307"/>
      <c r="CT340" s="307"/>
      <c r="CU340" s="307"/>
      <c r="CV340" s="307"/>
      <c r="CW340" s="307"/>
      <c r="CX340" s="307"/>
      <c r="CY340" s="307"/>
      <c r="CZ340" s="307"/>
      <c r="DA340" s="307"/>
      <c r="DB340" s="307"/>
      <c r="DC340" s="307"/>
      <c r="DD340" s="307"/>
      <c r="DE340" s="307"/>
      <c r="DF340" s="307"/>
      <c r="DG340" s="307"/>
      <c r="DH340" s="307"/>
      <c r="DI340" s="390"/>
      <c r="DJ340" s="390"/>
      <c r="DK340" s="307"/>
      <c r="DL340" s="307"/>
      <c r="DM340" s="307"/>
      <c r="DN340" s="307"/>
      <c r="DO340" s="307"/>
      <c r="DP340" s="307"/>
      <c r="DQ340" s="307"/>
      <c r="DR340" s="307"/>
      <c r="DS340" s="307"/>
      <c r="DT340" s="307"/>
      <c r="DU340" s="307"/>
      <c r="DV340" s="307"/>
      <c r="DW340" s="307"/>
      <c r="DX340" s="307"/>
      <c r="DY340" s="307"/>
      <c r="DZ340" s="307"/>
      <c r="EA340" s="307"/>
      <c r="EB340" s="307"/>
      <c r="EC340" s="307"/>
      <c r="ED340" s="307"/>
      <c r="EE340" s="307"/>
      <c r="EF340" s="307"/>
      <c r="EG340" s="307"/>
      <c r="EH340" s="307"/>
      <c r="EI340" s="307"/>
      <c r="EJ340" s="307"/>
      <c r="EK340" s="307"/>
      <c r="EL340" s="307"/>
      <c r="EM340" s="307"/>
      <c r="EN340" s="307"/>
      <c r="EO340" s="307"/>
      <c r="EP340" s="307"/>
      <c r="EQ340" s="307"/>
      <c r="ER340" s="307"/>
      <c r="ES340" s="307"/>
      <c r="ET340" s="307"/>
      <c r="EU340" s="390"/>
      <c r="EV340" s="390"/>
      <c r="EW340" s="307"/>
      <c r="EX340" s="307"/>
      <c r="EY340" s="307"/>
      <c r="EZ340" s="307"/>
      <c r="FA340" s="307"/>
      <c r="FB340" s="307"/>
      <c r="FC340" s="307"/>
      <c r="FD340" s="307"/>
      <c r="FE340" s="307"/>
      <c r="FF340" s="307"/>
      <c r="FG340" s="307"/>
      <c r="FH340" s="307"/>
      <c r="FI340" s="307"/>
      <c r="FJ340" s="307"/>
      <c r="FK340" s="307"/>
      <c r="FL340" s="307"/>
      <c r="FM340" s="307"/>
      <c r="FN340" s="307"/>
      <c r="FO340" s="307"/>
      <c r="FP340" s="307"/>
      <c r="FQ340" s="307"/>
      <c r="FR340" s="307"/>
      <c r="FS340" s="307"/>
      <c r="FT340" s="307"/>
      <c r="FU340" s="307"/>
      <c r="FV340" s="307"/>
      <c r="FW340" s="307"/>
      <c r="FX340" s="307"/>
      <c r="FY340" s="307"/>
      <c r="FZ340" s="307"/>
      <c r="GA340" s="307"/>
      <c r="GB340" s="307"/>
      <c r="GC340" s="307"/>
      <c r="GD340" s="307"/>
      <c r="GE340" s="307"/>
      <c r="GF340" s="307"/>
      <c r="GG340" s="307"/>
      <c r="GH340" s="307"/>
      <c r="GI340" s="307"/>
      <c r="GJ340" s="307"/>
      <c r="GK340" s="307"/>
      <c r="GL340" s="307"/>
      <c r="GM340" s="307"/>
      <c r="GN340" s="307"/>
      <c r="GO340" s="307"/>
      <c r="GP340" s="307"/>
      <c r="GQ340" s="307"/>
      <c r="GR340" s="307"/>
      <c r="GS340" s="307"/>
      <c r="GT340" s="307"/>
      <c r="GU340" s="307"/>
      <c r="GV340" s="307"/>
      <c r="GW340" s="307"/>
      <c r="GX340" s="307"/>
      <c r="GY340" s="307"/>
      <c r="GZ340" s="307"/>
      <c r="HA340" s="307"/>
      <c r="HB340" s="307"/>
      <c r="HC340" s="307"/>
      <c r="HD340" s="307"/>
      <c r="HE340" s="307"/>
      <c r="HF340" s="307"/>
      <c r="HG340" s="307"/>
      <c r="HH340" s="307"/>
      <c r="HI340" s="307"/>
      <c r="HJ340" s="307"/>
      <c r="HK340" s="307"/>
      <c r="HL340" s="307"/>
      <c r="HM340" s="307"/>
      <c r="HN340" s="307"/>
      <c r="HO340" s="307"/>
      <c r="HP340" s="307"/>
      <c r="HQ340" s="307"/>
      <c r="HR340" s="307"/>
      <c r="HS340" s="307"/>
      <c r="HT340" s="307"/>
      <c r="HU340" s="307"/>
      <c r="HV340" s="307"/>
      <c r="HW340" s="307"/>
      <c r="HX340" s="307"/>
      <c r="HY340" s="307"/>
      <c r="HZ340" s="307"/>
      <c r="IA340" s="307"/>
      <c r="IB340" s="307"/>
      <c r="IC340" s="307"/>
      <c r="ID340" s="307"/>
      <c r="IE340" s="307"/>
      <c r="IF340" s="307"/>
      <c r="IG340" s="307"/>
      <c r="IH340" s="307"/>
      <c r="II340" s="307"/>
      <c r="IJ340" s="307"/>
      <c r="IK340" s="307"/>
      <c r="IL340" s="307"/>
      <c r="IM340" s="307"/>
      <c r="IN340" s="307"/>
      <c r="IO340" s="307"/>
      <c r="IP340" s="307"/>
      <c r="IQ340" s="307"/>
      <c r="IR340" s="307"/>
      <c r="IS340" s="307"/>
      <c r="IT340" s="307"/>
      <c r="IU340" s="307"/>
      <c r="IV340" s="307"/>
      <c r="IW340" s="307"/>
      <c r="IX340" s="307"/>
      <c r="IY340" s="307"/>
      <c r="IZ340" s="307"/>
      <c r="JA340" s="307"/>
      <c r="JB340" s="307"/>
      <c r="JC340" s="307"/>
      <c r="JD340" s="307"/>
      <c r="JE340" s="307"/>
      <c r="JF340" s="307"/>
      <c r="JG340" s="307"/>
      <c r="JH340" s="307"/>
      <c r="JI340" s="307"/>
      <c r="JJ340" s="307"/>
      <c r="JK340" s="307"/>
      <c r="JL340" s="307"/>
      <c r="JM340" s="307"/>
      <c r="JN340" s="307"/>
      <c r="JO340" s="307"/>
      <c r="JP340" s="307"/>
      <c r="JQ340" s="307"/>
      <c r="JR340" s="307"/>
      <c r="JS340" s="307"/>
      <c r="JT340" s="307"/>
      <c r="JU340" s="307"/>
      <c r="JV340" s="307"/>
      <c r="JW340" s="307"/>
      <c r="JX340" s="307"/>
      <c r="JY340" s="307"/>
      <c r="JZ340" s="307"/>
      <c r="KA340" s="307"/>
      <c r="KB340" s="307"/>
      <c r="KC340" s="307"/>
      <c r="KD340" s="307"/>
      <c r="KE340" s="307"/>
      <c r="KF340" s="307"/>
      <c r="KG340" s="307"/>
      <c r="KH340" s="307"/>
      <c r="KI340" s="307"/>
      <c r="KJ340" s="307"/>
      <c r="KK340" s="307"/>
      <c r="KL340" s="307"/>
      <c r="KM340" s="307"/>
      <c r="KN340" s="307"/>
      <c r="KO340" s="307"/>
      <c r="KP340" s="307"/>
      <c r="KQ340" s="307"/>
      <c r="KR340" s="307"/>
      <c r="KS340" s="307"/>
      <c r="KT340" s="307"/>
    </row>
    <row r="341" spans="14:306" s="56" customFormat="1" ht="15" customHeight="1">
      <c r="N341" s="341"/>
      <c r="O341" s="330"/>
      <c r="P341" s="330"/>
      <c r="Q341" s="330"/>
      <c r="R341" s="330"/>
      <c r="S341" s="330"/>
      <c r="T341" s="330"/>
      <c r="U341" s="330"/>
      <c r="W341" s="330"/>
      <c r="X341" s="330"/>
      <c r="Y341" s="330"/>
      <c r="Z341" s="330"/>
      <c r="AA341" s="330"/>
      <c r="AB341" s="330"/>
      <c r="AC341" s="330"/>
      <c r="AD341" s="330"/>
      <c r="AE341" s="330"/>
      <c r="AG341" s="354">
        <v>19</v>
      </c>
      <c r="AH341" s="354"/>
      <c r="AI341" s="356" t="s">
        <v>32</v>
      </c>
      <c r="AJ341" s="356" t="s">
        <v>703</v>
      </c>
      <c r="AK341" s="356" t="s">
        <v>704</v>
      </c>
      <c r="AL341" s="356" t="s">
        <v>162</v>
      </c>
      <c r="AM341" s="356" t="s">
        <v>705</v>
      </c>
      <c r="AN341" s="356" t="s">
        <v>706</v>
      </c>
      <c r="AO341" s="356" t="s">
        <v>249</v>
      </c>
      <c r="AP341" s="356" t="s">
        <v>338</v>
      </c>
      <c r="AQ341" s="356" t="s">
        <v>707</v>
      </c>
      <c r="AR341" s="356" t="s">
        <v>708</v>
      </c>
      <c r="AS341" s="356" t="s">
        <v>101</v>
      </c>
      <c r="AT341" s="356" t="s">
        <v>49</v>
      </c>
      <c r="AU341" s="356"/>
      <c r="AV341" s="356" t="s">
        <v>709</v>
      </c>
      <c r="AW341" s="356" t="s">
        <v>321</v>
      </c>
      <c r="AX341" s="356" t="s">
        <v>710</v>
      </c>
      <c r="AY341" s="303">
        <f t="shared" ref="AY341:BF341" si="156">IF(AI341="-",AI341,IF(ISNUMBER(AI341),AI341,MID(AI341,(FIND("-",AI341)+1),3)+1))</f>
        <v>69</v>
      </c>
      <c r="AZ341" s="303">
        <f t="shared" si="156"/>
        <v>45</v>
      </c>
      <c r="BA341" s="303">
        <f t="shared" si="156"/>
        <v>33</v>
      </c>
      <c r="BB341" s="303">
        <f t="shared" si="156"/>
        <v>29</v>
      </c>
      <c r="BC341" s="303">
        <f t="shared" si="156"/>
        <v>120</v>
      </c>
      <c r="BD341" s="303">
        <f t="shared" si="156"/>
        <v>69</v>
      </c>
      <c r="BE341" s="303">
        <f t="shared" si="156"/>
        <v>31</v>
      </c>
      <c r="BF341" s="303">
        <f t="shared" si="156"/>
        <v>36</v>
      </c>
      <c r="BG341" s="303">
        <f>IF(AQ341="-",AQ341,IF(ISNUMBER(AQ341),AQ341,MID(AQ341,(FIND("-",AQ341)+1),3)+1))</f>
        <v>43</v>
      </c>
      <c r="BH341" s="303"/>
      <c r="BI341" s="303">
        <f>IF(AR341="-",AR341,IF(ISNUMBER(AR341),AR341,MID(AR341,(FIND("-",AR341)+1),3)+1))</f>
        <v>61</v>
      </c>
      <c r="BJ341" s="303">
        <f>IF(AS341="-",AS341,IF(ISNUMBER(AS341),AS341,MID(AS341,(FIND("-",AS341)+1),3)+1))</f>
        <v>39</v>
      </c>
      <c r="BK341" s="303">
        <f>IF(AT341="-",AT341,IF(ISNUMBER(AT341),AT341,MID(AT341,(FIND("-",AT341)+1),3)+1))</f>
        <v>137</v>
      </c>
      <c r="BL341" s="303">
        <f>IF(AV341="-",AV341,IF(ISNUMBER(AV341),AV341,MID(AV341,(FIND("-",AV341)+1),3)+1))</f>
        <v>34</v>
      </c>
      <c r="BM341" s="303">
        <f>IF(AW341="-",AW341,IF(ISNUMBER(AW341),AW341,MID(AW341,(FIND("-",AW341)+1),3)+1))</f>
        <v>35</v>
      </c>
      <c r="BN341" s="303">
        <f>IF(AX341="-",AX341,IF(ISNUMBER(AX341),AX341,MID(AX341,(FIND("-",AX341)+1),3)+1))</f>
        <v>25</v>
      </c>
      <c r="CB341" s="307"/>
      <c r="CC341" s="307"/>
      <c r="CD341" s="307"/>
      <c r="CE341" s="307"/>
      <c r="CF341" s="307"/>
      <c r="CG341" s="307"/>
      <c r="CH341" s="307"/>
      <c r="CI341" s="307"/>
      <c r="CJ341" s="307"/>
      <c r="CK341" s="307"/>
      <c r="CL341" s="307"/>
      <c r="CM341" s="307"/>
      <c r="CN341" s="307"/>
      <c r="CO341" s="307"/>
      <c r="CP341" s="307"/>
      <c r="CQ341" s="307"/>
      <c r="CR341" s="307"/>
      <c r="CS341" s="307"/>
      <c r="CT341" s="307"/>
      <c r="CU341" s="307"/>
      <c r="CV341" s="307"/>
      <c r="CW341" s="307"/>
      <c r="CX341" s="307"/>
      <c r="CY341" s="307"/>
      <c r="CZ341" s="307"/>
      <c r="DA341" s="307"/>
      <c r="DB341" s="307"/>
      <c r="DC341" s="307"/>
      <c r="DD341" s="307"/>
      <c r="DE341" s="307"/>
      <c r="DF341" s="307"/>
      <c r="DG341" s="307"/>
      <c r="DH341" s="307"/>
      <c r="DI341" s="390"/>
      <c r="DJ341" s="390"/>
      <c r="DK341" s="307"/>
      <c r="DL341" s="307"/>
      <c r="DM341" s="307"/>
      <c r="DN341" s="307"/>
      <c r="DO341" s="307"/>
      <c r="DP341" s="307"/>
      <c r="DQ341" s="307"/>
      <c r="DR341" s="307"/>
      <c r="DS341" s="307"/>
      <c r="DT341" s="307"/>
      <c r="DU341" s="307"/>
      <c r="DV341" s="307"/>
      <c r="DW341" s="307"/>
      <c r="DX341" s="307"/>
      <c r="DY341" s="307"/>
      <c r="DZ341" s="307"/>
      <c r="EA341" s="307"/>
      <c r="EB341" s="307"/>
      <c r="EC341" s="307"/>
      <c r="ED341" s="307"/>
      <c r="EE341" s="307"/>
      <c r="EF341" s="307"/>
      <c r="EG341" s="307"/>
      <c r="EH341" s="307"/>
      <c r="EI341" s="307"/>
      <c r="EJ341" s="307"/>
      <c r="EK341" s="307"/>
      <c r="EL341" s="307"/>
      <c r="EM341" s="307"/>
      <c r="EN341" s="307"/>
      <c r="EO341" s="307"/>
      <c r="EP341" s="307"/>
      <c r="EQ341" s="307"/>
      <c r="ER341" s="307"/>
      <c r="ES341" s="307"/>
      <c r="ET341" s="307"/>
      <c r="EU341" s="390"/>
      <c r="EV341" s="390"/>
      <c r="EW341" s="307"/>
      <c r="EX341" s="307"/>
      <c r="EY341" s="307"/>
      <c r="EZ341" s="307"/>
      <c r="FA341" s="307"/>
      <c r="FB341" s="307"/>
      <c r="FC341" s="307"/>
      <c r="FD341" s="307"/>
      <c r="FE341" s="307"/>
      <c r="FF341" s="307"/>
      <c r="FG341" s="307"/>
      <c r="FH341" s="307"/>
      <c r="FI341" s="307"/>
      <c r="FJ341" s="307"/>
      <c r="FK341" s="307"/>
      <c r="FL341" s="307"/>
      <c r="FM341" s="307"/>
      <c r="FN341" s="307"/>
      <c r="FO341" s="307"/>
      <c r="FP341" s="307"/>
      <c r="FQ341" s="307"/>
      <c r="FR341" s="307"/>
      <c r="FS341" s="307"/>
      <c r="FT341" s="307"/>
      <c r="FU341" s="307"/>
      <c r="FV341" s="307"/>
      <c r="FW341" s="307"/>
      <c r="FX341" s="307"/>
      <c r="FY341" s="307"/>
      <c r="FZ341" s="307"/>
      <c r="GA341" s="307"/>
      <c r="GB341" s="307"/>
      <c r="GC341" s="307"/>
      <c r="GD341" s="307"/>
      <c r="GE341" s="307"/>
      <c r="GF341" s="307"/>
      <c r="GG341" s="307"/>
      <c r="GH341" s="307"/>
      <c r="GI341" s="307"/>
      <c r="GJ341" s="307"/>
      <c r="GK341" s="307"/>
      <c r="GL341" s="307"/>
      <c r="GM341" s="307"/>
      <c r="GN341" s="307"/>
      <c r="GO341" s="307"/>
      <c r="GP341" s="307"/>
      <c r="GQ341" s="307"/>
      <c r="GR341" s="307"/>
      <c r="GS341" s="307"/>
      <c r="GT341" s="307"/>
      <c r="GU341" s="307"/>
      <c r="GV341" s="307"/>
      <c r="GW341" s="307"/>
      <c r="GX341" s="307"/>
      <c r="GY341" s="307"/>
      <c r="GZ341" s="307"/>
      <c r="HA341" s="307"/>
      <c r="HB341" s="307"/>
      <c r="HC341" s="307"/>
      <c r="HD341" s="307"/>
      <c r="HE341" s="307"/>
      <c r="HF341" s="307"/>
      <c r="HG341" s="307"/>
      <c r="HH341" s="307"/>
      <c r="HI341" s="307"/>
      <c r="HJ341" s="307"/>
      <c r="HK341" s="307"/>
      <c r="HL341" s="307"/>
      <c r="HM341" s="307"/>
      <c r="HN341" s="307"/>
      <c r="HO341" s="307"/>
      <c r="HP341" s="307"/>
      <c r="HQ341" s="307"/>
      <c r="HR341" s="307"/>
      <c r="HS341" s="307"/>
      <c r="HT341" s="307"/>
      <c r="HU341" s="307"/>
      <c r="HV341" s="307"/>
      <c r="HW341" s="307"/>
      <c r="HX341" s="307"/>
      <c r="HY341" s="307"/>
      <c r="HZ341" s="307"/>
      <c r="IA341" s="307"/>
      <c r="IB341" s="307"/>
      <c r="IC341" s="307"/>
      <c r="ID341" s="307"/>
      <c r="IE341" s="307"/>
      <c r="IF341" s="307"/>
      <c r="IG341" s="307"/>
      <c r="IH341" s="307"/>
      <c r="II341" s="307"/>
      <c r="IJ341" s="307"/>
      <c r="IK341" s="307"/>
      <c r="IL341" s="307"/>
      <c r="IM341" s="307"/>
      <c r="IN341" s="307"/>
      <c r="IO341" s="307"/>
      <c r="IP341" s="307"/>
      <c r="IQ341" s="307"/>
      <c r="IR341" s="307"/>
      <c r="IS341" s="307"/>
      <c r="IT341" s="307"/>
      <c r="IU341" s="307"/>
      <c r="IV341" s="307"/>
      <c r="IW341" s="307"/>
      <c r="IX341" s="307"/>
      <c r="IY341" s="307"/>
      <c r="IZ341" s="307"/>
      <c r="JA341" s="307"/>
      <c r="JB341" s="307"/>
      <c r="JC341" s="307"/>
      <c r="JD341" s="307"/>
      <c r="JE341" s="307"/>
      <c r="JF341" s="307"/>
      <c r="JG341" s="307"/>
      <c r="JH341" s="307"/>
      <c r="JI341" s="307"/>
      <c r="JJ341" s="307"/>
      <c r="JK341" s="307"/>
      <c r="JL341" s="307"/>
      <c r="JM341" s="307"/>
      <c r="JN341" s="307"/>
      <c r="JO341" s="307"/>
      <c r="JP341" s="307"/>
      <c r="JQ341" s="307"/>
      <c r="JR341" s="307"/>
      <c r="JS341" s="307"/>
      <c r="JT341" s="307"/>
      <c r="JU341" s="307"/>
      <c r="JV341" s="307"/>
      <c r="JW341" s="307"/>
      <c r="JX341" s="307"/>
      <c r="JY341" s="307"/>
      <c r="JZ341" s="307"/>
      <c r="KA341" s="307"/>
      <c r="KB341" s="307"/>
      <c r="KC341" s="307"/>
      <c r="KD341" s="307"/>
      <c r="KE341" s="307"/>
      <c r="KF341" s="307"/>
      <c r="KG341" s="307"/>
      <c r="KH341" s="307"/>
      <c r="KI341" s="307"/>
      <c r="KJ341" s="307"/>
      <c r="KK341" s="307"/>
      <c r="KL341" s="307"/>
      <c r="KM341" s="307"/>
      <c r="KN341" s="307"/>
      <c r="KO341" s="307"/>
      <c r="KP341" s="307"/>
      <c r="KQ341" s="307"/>
      <c r="KR341" s="307"/>
      <c r="KS341" s="307"/>
      <c r="KT341" s="307"/>
    </row>
    <row r="342" spans="14:306" s="56" customFormat="1" ht="15" customHeight="1">
      <c r="N342" s="341"/>
      <c r="O342" s="330"/>
      <c r="P342" s="330"/>
      <c r="Q342" s="330"/>
      <c r="R342" s="330"/>
      <c r="S342" s="330"/>
      <c r="T342" s="330"/>
      <c r="U342" s="330"/>
      <c r="W342" s="330"/>
      <c r="X342" s="330"/>
      <c r="Y342" s="330"/>
      <c r="Z342" s="330"/>
      <c r="AA342" s="330"/>
      <c r="AB342" s="330"/>
      <c r="AC342" s="330"/>
      <c r="AD342" s="330"/>
      <c r="AE342" s="330"/>
      <c r="AG342" s="303"/>
      <c r="AH342" s="303"/>
      <c r="AI342" s="362"/>
      <c r="AJ342" s="362"/>
      <c r="AK342" s="362"/>
      <c r="AL342" s="362"/>
      <c r="AM342" s="362"/>
      <c r="AN342" s="362"/>
      <c r="AO342" s="362"/>
      <c r="AP342" s="362"/>
      <c r="AQ342" s="362"/>
      <c r="AR342" s="362"/>
      <c r="AS342" s="362"/>
      <c r="AT342" s="362"/>
      <c r="AU342" s="362"/>
      <c r="AV342" s="362"/>
      <c r="AW342" s="362"/>
      <c r="AX342" s="362"/>
      <c r="AY342" s="303"/>
      <c r="AZ342" s="303"/>
      <c r="BA342" s="303"/>
      <c r="BB342" s="303"/>
      <c r="BC342" s="303"/>
      <c r="BD342" s="303"/>
      <c r="BE342" s="303"/>
      <c r="BF342" s="303"/>
      <c r="BG342" s="303"/>
      <c r="BH342" s="303"/>
      <c r="BI342" s="303"/>
      <c r="BJ342" s="303"/>
      <c r="BK342" s="303"/>
      <c r="BL342" s="303"/>
      <c r="BM342" s="303"/>
      <c r="BN342" s="303"/>
      <c r="CB342" s="307"/>
      <c r="CC342" s="307"/>
      <c r="CD342" s="307"/>
      <c r="CE342" s="307"/>
      <c r="CF342" s="307"/>
      <c r="CG342" s="307"/>
      <c r="CH342" s="307"/>
      <c r="CI342" s="307"/>
      <c r="CJ342" s="307"/>
      <c r="CK342" s="307"/>
      <c r="CL342" s="307"/>
      <c r="CM342" s="307"/>
      <c r="CN342" s="307"/>
      <c r="CO342" s="307"/>
      <c r="CP342" s="307"/>
      <c r="CQ342" s="307"/>
      <c r="CR342" s="307"/>
      <c r="CS342" s="307"/>
      <c r="CT342" s="307"/>
      <c r="CU342" s="307"/>
      <c r="CV342" s="307"/>
      <c r="CW342" s="307"/>
      <c r="CX342" s="307"/>
      <c r="CY342" s="307"/>
      <c r="CZ342" s="307"/>
      <c r="DA342" s="307"/>
      <c r="DB342" s="307"/>
      <c r="DC342" s="307"/>
      <c r="DD342" s="307"/>
      <c r="DE342" s="307"/>
      <c r="DF342" s="307"/>
      <c r="DG342" s="307"/>
      <c r="DH342" s="307"/>
      <c r="DI342" s="390"/>
      <c r="DJ342" s="390"/>
      <c r="DK342" s="307"/>
      <c r="DL342" s="307"/>
      <c r="DM342" s="307"/>
      <c r="DN342" s="307"/>
      <c r="DO342" s="307"/>
      <c r="DP342" s="307"/>
      <c r="DQ342" s="307"/>
      <c r="DR342" s="307"/>
      <c r="DS342" s="307"/>
      <c r="DT342" s="307"/>
      <c r="DU342" s="307"/>
      <c r="DV342" s="307"/>
      <c r="DW342" s="307"/>
      <c r="DX342" s="307"/>
      <c r="DY342" s="307"/>
      <c r="DZ342" s="307"/>
      <c r="EA342" s="307"/>
      <c r="EB342" s="307"/>
      <c r="EC342" s="307"/>
      <c r="ED342" s="307"/>
      <c r="EE342" s="307"/>
      <c r="EF342" s="307"/>
      <c r="EG342" s="307"/>
      <c r="EH342" s="307"/>
      <c r="EI342" s="307"/>
      <c r="EJ342" s="307"/>
      <c r="EK342" s="307"/>
      <c r="EL342" s="307"/>
      <c r="EM342" s="307"/>
      <c r="EN342" s="307"/>
      <c r="EO342" s="307"/>
      <c r="EP342" s="307"/>
      <c r="EQ342" s="307"/>
      <c r="ER342" s="307"/>
      <c r="ES342" s="307"/>
      <c r="ET342" s="307"/>
      <c r="EU342" s="390"/>
      <c r="EV342" s="390"/>
      <c r="EW342" s="307"/>
      <c r="EX342" s="307"/>
      <c r="EY342" s="307"/>
      <c r="EZ342" s="307"/>
      <c r="FA342" s="307"/>
      <c r="FB342" s="307"/>
      <c r="FC342" s="307"/>
      <c r="FD342" s="307"/>
      <c r="FE342" s="307"/>
      <c r="FF342" s="307"/>
      <c r="FG342" s="307"/>
      <c r="FH342" s="307"/>
      <c r="FI342" s="307"/>
      <c r="FJ342" s="307"/>
      <c r="FK342" s="307"/>
      <c r="FL342" s="307"/>
      <c r="FM342" s="307"/>
      <c r="FN342" s="307"/>
      <c r="FO342" s="307"/>
      <c r="FP342" s="307"/>
      <c r="FQ342" s="307"/>
      <c r="FR342" s="307"/>
      <c r="FS342" s="307"/>
      <c r="FT342" s="307"/>
      <c r="FU342" s="307"/>
      <c r="FV342" s="307"/>
      <c r="FW342" s="307"/>
      <c r="FX342" s="307"/>
      <c r="FY342" s="307"/>
      <c r="FZ342" s="307"/>
      <c r="GA342" s="307"/>
      <c r="GB342" s="307"/>
      <c r="GC342" s="307"/>
      <c r="GD342" s="307"/>
      <c r="GE342" s="307"/>
      <c r="GF342" s="307"/>
      <c r="GG342" s="307"/>
      <c r="GH342" s="307"/>
      <c r="GI342" s="307"/>
      <c r="GJ342" s="307"/>
      <c r="GK342" s="307"/>
      <c r="GL342" s="307"/>
      <c r="GM342" s="307"/>
      <c r="GN342" s="307"/>
      <c r="GO342" s="307"/>
      <c r="GP342" s="307"/>
      <c r="GQ342" s="307"/>
      <c r="GR342" s="307"/>
      <c r="GS342" s="307"/>
      <c r="GT342" s="307"/>
      <c r="GU342" s="307"/>
      <c r="GV342" s="307"/>
      <c r="GW342" s="307"/>
      <c r="GX342" s="307"/>
      <c r="GY342" s="307"/>
      <c r="GZ342" s="307"/>
      <c r="HA342" s="307"/>
      <c r="HB342" s="307"/>
      <c r="HC342" s="307"/>
      <c r="HD342" s="307"/>
      <c r="HE342" s="307"/>
      <c r="HF342" s="307"/>
      <c r="HG342" s="307"/>
      <c r="HH342" s="307"/>
      <c r="HI342" s="307"/>
      <c r="HJ342" s="307"/>
      <c r="HK342" s="307"/>
      <c r="HL342" s="307"/>
      <c r="HM342" s="307"/>
      <c r="HN342" s="307"/>
      <c r="HO342" s="307"/>
      <c r="HP342" s="307"/>
      <c r="HQ342" s="307"/>
      <c r="HR342" s="307"/>
      <c r="HS342" s="307"/>
      <c r="HT342" s="307"/>
      <c r="HU342" s="307"/>
      <c r="HV342" s="307"/>
      <c r="HW342" s="307"/>
      <c r="HX342" s="307"/>
      <c r="HY342" s="307"/>
      <c r="HZ342" s="307"/>
      <c r="IA342" s="307"/>
      <c r="IB342" s="307"/>
      <c r="IC342" s="307"/>
      <c r="ID342" s="307"/>
      <c r="IE342" s="307"/>
      <c r="IF342" s="307"/>
      <c r="IG342" s="307"/>
      <c r="IH342" s="307"/>
      <c r="II342" s="307"/>
      <c r="IJ342" s="307"/>
      <c r="IK342" s="307"/>
      <c r="IL342" s="307"/>
      <c r="IM342" s="307"/>
      <c r="IN342" s="307"/>
      <c r="IO342" s="307"/>
      <c r="IP342" s="307"/>
      <c r="IQ342" s="307"/>
      <c r="IR342" s="307"/>
      <c r="IS342" s="307"/>
      <c r="IT342" s="307"/>
      <c r="IU342" s="307"/>
      <c r="IV342" s="307"/>
      <c r="IW342" s="307"/>
      <c r="IX342" s="307"/>
      <c r="IY342" s="307"/>
      <c r="IZ342" s="307"/>
      <c r="JA342" s="307"/>
      <c r="JB342" s="307"/>
      <c r="JC342" s="307"/>
      <c r="JD342" s="307"/>
      <c r="JE342" s="307"/>
      <c r="JF342" s="307"/>
      <c r="JG342" s="307"/>
      <c r="JH342" s="307"/>
      <c r="JI342" s="307"/>
      <c r="JJ342" s="307"/>
      <c r="JK342" s="307"/>
      <c r="JL342" s="307"/>
      <c r="JM342" s="307"/>
      <c r="JN342" s="307"/>
      <c r="JO342" s="307"/>
      <c r="JP342" s="307"/>
      <c r="JQ342" s="307"/>
      <c r="JR342" s="307"/>
      <c r="JS342" s="307"/>
      <c r="JT342" s="307"/>
      <c r="JU342" s="307"/>
      <c r="JV342" s="307"/>
      <c r="JW342" s="307"/>
      <c r="JX342" s="307"/>
      <c r="JY342" s="307"/>
      <c r="JZ342" s="307"/>
      <c r="KA342" s="307"/>
      <c r="KB342" s="307"/>
      <c r="KC342" s="307"/>
      <c r="KD342" s="307"/>
      <c r="KE342" s="307"/>
      <c r="KF342" s="307"/>
      <c r="KG342" s="307"/>
      <c r="KH342" s="307"/>
      <c r="KI342" s="307"/>
      <c r="KJ342" s="307"/>
      <c r="KK342" s="307"/>
      <c r="KL342" s="307"/>
      <c r="KM342" s="307"/>
      <c r="KN342" s="307"/>
      <c r="KO342" s="307"/>
      <c r="KP342" s="307"/>
      <c r="KQ342" s="307"/>
      <c r="KR342" s="307"/>
      <c r="KS342" s="307"/>
      <c r="KT342" s="307"/>
    </row>
    <row r="343" spans="14:306" s="56" customFormat="1" ht="15" customHeight="1">
      <c r="N343" s="341"/>
      <c r="O343" s="330"/>
      <c r="P343" s="330"/>
      <c r="Q343" s="330"/>
      <c r="R343" s="330"/>
      <c r="S343" s="330"/>
      <c r="T343" s="330"/>
      <c r="U343" s="330"/>
      <c r="W343" s="330"/>
      <c r="X343" s="330"/>
      <c r="Y343" s="330"/>
      <c r="Z343" s="330"/>
      <c r="AA343" s="330"/>
      <c r="AB343" s="330"/>
      <c r="AC343" s="330"/>
      <c r="AD343" s="330"/>
      <c r="AE343" s="330"/>
      <c r="AG343" s="303"/>
      <c r="AH343" s="303"/>
      <c r="AI343" s="362"/>
      <c r="AJ343" s="362"/>
      <c r="AK343" s="362"/>
      <c r="AL343" s="362"/>
      <c r="AM343" s="362"/>
      <c r="AN343" s="362"/>
      <c r="AO343" s="362"/>
      <c r="AP343" s="362"/>
      <c r="AQ343" s="362"/>
      <c r="AR343" s="362"/>
      <c r="AS343" s="362"/>
      <c r="AT343" s="362"/>
      <c r="AU343" s="362"/>
      <c r="AV343" s="362"/>
      <c r="AW343" s="362"/>
      <c r="AX343" s="362"/>
      <c r="AY343" s="303"/>
      <c r="AZ343" s="303"/>
      <c r="BA343" s="303"/>
      <c r="BB343" s="303"/>
      <c r="BC343" s="303"/>
      <c r="BD343" s="303"/>
      <c r="BE343" s="303"/>
      <c r="BF343" s="303"/>
      <c r="BG343" s="303"/>
      <c r="BH343" s="303"/>
      <c r="BI343" s="303"/>
      <c r="BJ343" s="303"/>
      <c r="BK343" s="303"/>
      <c r="BL343" s="303"/>
      <c r="BM343" s="303"/>
      <c r="BN343" s="303"/>
      <c r="CB343" s="307"/>
      <c r="CC343" s="307"/>
      <c r="CD343" s="307"/>
      <c r="CE343" s="307"/>
      <c r="CF343" s="307"/>
      <c r="CG343" s="307"/>
      <c r="CH343" s="307"/>
      <c r="CI343" s="307"/>
      <c r="CJ343" s="307"/>
      <c r="CK343" s="307"/>
      <c r="CL343" s="307"/>
      <c r="CM343" s="307"/>
      <c r="CN343" s="307"/>
      <c r="CO343" s="307"/>
      <c r="CP343" s="307"/>
      <c r="CQ343" s="307"/>
      <c r="CR343" s="307"/>
      <c r="CS343" s="307"/>
      <c r="CT343" s="307"/>
      <c r="CU343" s="307"/>
      <c r="CV343" s="307"/>
      <c r="CW343" s="307"/>
      <c r="CX343" s="307"/>
      <c r="CY343" s="307"/>
      <c r="CZ343" s="307"/>
      <c r="DA343" s="307"/>
      <c r="DB343" s="307"/>
      <c r="DC343" s="307"/>
      <c r="DD343" s="307"/>
      <c r="DE343" s="307"/>
      <c r="DF343" s="307"/>
      <c r="DG343" s="307"/>
      <c r="DH343" s="307"/>
      <c r="DI343" s="390"/>
      <c r="DJ343" s="390"/>
      <c r="DK343" s="307"/>
      <c r="DL343" s="307"/>
      <c r="DM343" s="307"/>
      <c r="DN343" s="307"/>
      <c r="DO343" s="307"/>
      <c r="DP343" s="307"/>
      <c r="DQ343" s="307"/>
      <c r="DR343" s="307"/>
      <c r="DS343" s="307"/>
      <c r="DT343" s="307"/>
      <c r="DU343" s="307"/>
      <c r="DV343" s="307"/>
      <c r="DW343" s="307"/>
      <c r="DX343" s="307"/>
      <c r="DY343" s="307"/>
      <c r="DZ343" s="307"/>
      <c r="EA343" s="307"/>
      <c r="EB343" s="307"/>
      <c r="EC343" s="307"/>
      <c r="ED343" s="307"/>
      <c r="EE343" s="307"/>
      <c r="EF343" s="307"/>
      <c r="EG343" s="307"/>
      <c r="EH343" s="307"/>
      <c r="EI343" s="307"/>
      <c r="EJ343" s="307"/>
      <c r="EK343" s="307"/>
      <c r="EL343" s="307"/>
      <c r="EM343" s="307"/>
      <c r="EN343" s="307"/>
      <c r="EO343" s="307"/>
      <c r="EP343" s="307"/>
      <c r="EQ343" s="307"/>
      <c r="ER343" s="307"/>
      <c r="ES343" s="307"/>
      <c r="ET343" s="307"/>
      <c r="EU343" s="390"/>
      <c r="EV343" s="390"/>
      <c r="EW343" s="307"/>
      <c r="EX343" s="307"/>
      <c r="EY343" s="307"/>
      <c r="EZ343" s="307"/>
      <c r="FA343" s="307"/>
      <c r="FB343" s="307"/>
      <c r="FC343" s="307"/>
      <c r="FD343" s="307"/>
      <c r="FE343" s="307"/>
      <c r="FF343" s="307"/>
      <c r="FG343" s="307"/>
      <c r="FH343" s="307"/>
      <c r="FI343" s="307"/>
      <c r="FJ343" s="307"/>
      <c r="FK343" s="307"/>
      <c r="FL343" s="307"/>
      <c r="FM343" s="307"/>
      <c r="FN343" s="307"/>
      <c r="FO343" s="307"/>
      <c r="FP343" s="307"/>
      <c r="FQ343" s="307"/>
      <c r="FR343" s="307"/>
      <c r="FS343" s="307"/>
      <c r="FT343" s="307"/>
      <c r="FU343" s="307"/>
      <c r="FV343" s="307"/>
      <c r="FW343" s="307"/>
      <c r="FX343" s="307"/>
      <c r="FY343" s="307"/>
      <c r="FZ343" s="307"/>
      <c r="GA343" s="307"/>
      <c r="GB343" s="307"/>
      <c r="GC343" s="307"/>
      <c r="GD343" s="307"/>
      <c r="GE343" s="307"/>
      <c r="GF343" s="307"/>
      <c r="GG343" s="307"/>
      <c r="GH343" s="307"/>
      <c r="GI343" s="307"/>
      <c r="GJ343" s="307"/>
      <c r="GK343" s="307"/>
      <c r="GL343" s="307"/>
      <c r="GM343" s="307"/>
      <c r="GN343" s="307"/>
      <c r="GO343" s="307"/>
      <c r="GP343" s="307"/>
      <c r="GQ343" s="307"/>
      <c r="GR343" s="307"/>
      <c r="GS343" s="307"/>
      <c r="GT343" s="307"/>
      <c r="GU343" s="307"/>
      <c r="GV343" s="307"/>
      <c r="GW343" s="307"/>
      <c r="GX343" s="307"/>
      <c r="GY343" s="307"/>
      <c r="GZ343" s="307"/>
      <c r="HA343" s="307"/>
      <c r="HB343" s="307"/>
      <c r="HC343" s="307"/>
      <c r="HD343" s="307"/>
      <c r="HE343" s="307"/>
      <c r="HF343" s="307"/>
      <c r="HG343" s="307"/>
      <c r="HH343" s="307"/>
      <c r="HI343" s="307"/>
      <c r="HJ343" s="307"/>
      <c r="HK343" s="307"/>
      <c r="HL343" s="307"/>
      <c r="HM343" s="307"/>
      <c r="HN343" s="307"/>
      <c r="HO343" s="307"/>
      <c r="HP343" s="307"/>
      <c r="HQ343" s="307"/>
      <c r="HR343" s="307"/>
      <c r="HS343" s="307"/>
      <c r="HT343" s="307"/>
      <c r="HU343" s="307"/>
      <c r="HV343" s="307"/>
      <c r="HW343" s="307"/>
      <c r="HX343" s="307"/>
      <c r="HY343" s="307"/>
      <c r="HZ343" s="307"/>
      <c r="IA343" s="307"/>
      <c r="IB343" s="307"/>
      <c r="IC343" s="307"/>
      <c r="ID343" s="307"/>
      <c r="IE343" s="307"/>
      <c r="IF343" s="307"/>
      <c r="IG343" s="307"/>
      <c r="IH343" s="307"/>
      <c r="II343" s="307"/>
      <c r="IJ343" s="307"/>
      <c r="IK343" s="307"/>
      <c r="IL343" s="307"/>
      <c r="IM343" s="307"/>
      <c r="IN343" s="307"/>
      <c r="IO343" s="307"/>
      <c r="IP343" s="307"/>
      <c r="IQ343" s="307"/>
      <c r="IR343" s="307"/>
      <c r="IS343" s="307"/>
      <c r="IT343" s="307"/>
      <c r="IU343" s="307"/>
      <c r="IV343" s="307"/>
      <c r="IW343" s="307"/>
      <c r="IX343" s="307"/>
      <c r="IY343" s="307"/>
      <c r="IZ343" s="307"/>
      <c r="JA343" s="307"/>
      <c r="JB343" s="307"/>
      <c r="JC343" s="307"/>
      <c r="JD343" s="307"/>
      <c r="JE343" s="307"/>
      <c r="JF343" s="307"/>
      <c r="JG343" s="307"/>
      <c r="JH343" s="307"/>
      <c r="JI343" s="307"/>
      <c r="JJ343" s="307"/>
      <c r="JK343" s="307"/>
      <c r="JL343" s="307"/>
      <c r="JM343" s="307"/>
      <c r="JN343" s="307"/>
      <c r="JO343" s="307"/>
      <c r="JP343" s="307"/>
      <c r="JQ343" s="307"/>
      <c r="JR343" s="307"/>
      <c r="JS343" s="307"/>
      <c r="JT343" s="307"/>
      <c r="JU343" s="307"/>
      <c r="JV343" s="307"/>
      <c r="JW343" s="307"/>
      <c r="JX343" s="307"/>
      <c r="JY343" s="307"/>
      <c r="JZ343" s="307"/>
      <c r="KA343" s="307"/>
      <c r="KB343" s="307"/>
      <c r="KC343" s="307"/>
      <c r="KD343" s="307"/>
      <c r="KE343" s="307"/>
      <c r="KF343" s="307"/>
      <c r="KG343" s="307"/>
      <c r="KH343" s="307"/>
      <c r="KI343" s="307"/>
      <c r="KJ343" s="307"/>
      <c r="KK343" s="307"/>
      <c r="KL343" s="307"/>
      <c r="KM343" s="307"/>
      <c r="KN343" s="307"/>
      <c r="KO343" s="307"/>
      <c r="KP343" s="307"/>
      <c r="KQ343" s="307"/>
      <c r="KR343" s="307"/>
      <c r="KS343" s="307"/>
      <c r="KT343" s="307"/>
    </row>
    <row r="344" spans="14:306" s="56" customFormat="1" ht="15" customHeight="1">
      <c r="N344" s="341"/>
      <c r="O344" s="330"/>
      <c r="P344" s="330"/>
      <c r="Q344" s="330"/>
      <c r="R344" s="330"/>
      <c r="S344" s="330"/>
      <c r="T344" s="330"/>
      <c r="U344" s="330"/>
      <c r="W344" s="330"/>
      <c r="X344" s="330"/>
      <c r="Y344" s="330"/>
      <c r="Z344" s="330"/>
      <c r="AA344" s="330"/>
      <c r="AB344" s="330"/>
      <c r="AC344" s="330"/>
      <c r="AD344" s="330"/>
      <c r="AE344" s="330"/>
      <c r="AG344" s="363" t="s">
        <v>711</v>
      </c>
      <c r="AH344" s="363"/>
      <c r="AI344" s="362" t="s">
        <v>712</v>
      </c>
      <c r="AJ344" s="362"/>
      <c r="AK344" s="362"/>
      <c r="AL344" s="362"/>
      <c r="AM344" s="362"/>
      <c r="AN344" s="362"/>
      <c r="AO344" s="362"/>
      <c r="AP344" s="362"/>
      <c r="AQ344" s="362"/>
      <c r="AR344" s="362"/>
      <c r="AS344" s="362"/>
      <c r="AT344" s="362"/>
      <c r="AU344" s="362"/>
      <c r="AV344" s="362"/>
      <c r="AW344" s="362"/>
      <c r="AX344" s="362"/>
      <c r="AY344" s="303"/>
      <c r="AZ344" s="303"/>
      <c r="BA344" s="303"/>
      <c r="BB344" s="303"/>
      <c r="BC344" s="303"/>
      <c r="BD344" s="303"/>
      <c r="BE344" s="303"/>
      <c r="BF344" s="303"/>
      <c r="BG344" s="303"/>
      <c r="BH344" s="303"/>
      <c r="BI344" s="303"/>
      <c r="BJ344" s="303"/>
      <c r="BK344" s="303"/>
      <c r="BL344" s="303"/>
      <c r="BM344" s="303"/>
      <c r="BN344" s="303"/>
      <c r="CB344" s="307"/>
      <c r="CC344" s="307"/>
      <c r="CD344" s="307"/>
      <c r="CE344" s="307"/>
      <c r="CF344" s="307"/>
      <c r="CG344" s="307"/>
      <c r="CH344" s="307"/>
      <c r="CI344" s="307"/>
      <c r="CJ344" s="307"/>
      <c r="CK344" s="307"/>
      <c r="CL344" s="307"/>
      <c r="CM344" s="307"/>
      <c r="CN344" s="307"/>
      <c r="CO344" s="307"/>
      <c r="CP344" s="307"/>
      <c r="CQ344" s="307"/>
      <c r="CR344" s="307"/>
      <c r="CS344" s="307"/>
      <c r="CT344" s="307"/>
      <c r="CU344" s="307"/>
      <c r="CV344" s="307"/>
      <c r="CW344" s="307"/>
      <c r="CX344" s="307"/>
      <c r="CY344" s="307"/>
      <c r="CZ344" s="307"/>
      <c r="DA344" s="307"/>
      <c r="DB344" s="307"/>
      <c r="DC344" s="307"/>
      <c r="DD344" s="307"/>
      <c r="DE344" s="307"/>
      <c r="DF344" s="307"/>
      <c r="DG344" s="307"/>
      <c r="DH344" s="307"/>
      <c r="DI344" s="390"/>
      <c r="DJ344" s="390"/>
      <c r="DK344" s="307"/>
      <c r="DL344" s="307"/>
      <c r="DM344" s="307"/>
      <c r="DN344" s="307"/>
      <c r="DO344" s="307"/>
      <c r="DP344" s="307"/>
      <c r="DQ344" s="307"/>
      <c r="DR344" s="307"/>
      <c r="DS344" s="307"/>
      <c r="DT344" s="307"/>
      <c r="DU344" s="307"/>
      <c r="DV344" s="307"/>
      <c r="DW344" s="307"/>
      <c r="DX344" s="307"/>
      <c r="DY344" s="307"/>
      <c r="DZ344" s="307"/>
      <c r="EA344" s="307"/>
      <c r="EB344" s="307"/>
      <c r="EC344" s="307"/>
      <c r="ED344" s="307"/>
      <c r="EE344" s="307"/>
      <c r="EF344" s="307"/>
      <c r="EG344" s="307"/>
      <c r="EH344" s="307"/>
      <c r="EI344" s="307"/>
      <c r="EJ344" s="307"/>
      <c r="EK344" s="307"/>
      <c r="EL344" s="307"/>
      <c r="EM344" s="307"/>
      <c r="EN344" s="307"/>
      <c r="EO344" s="307"/>
      <c r="EP344" s="307"/>
      <c r="EQ344" s="307"/>
      <c r="ER344" s="307"/>
      <c r="ES344" s="307"/>
      <c r="ET344" s="307"/>
      <c r="EU344" s="390"/>
      <c r="EV344" s="390"/>
      <c r="EW344" s="307"/>
      <c r="EX344" s="307"/>
      <c r="EY344" s="307"/>
      <c r="EZ344" s="307"/>
      <c r="FA344" s="307"/>
      <c r="FB344" s="307"/>
      <c r="FC344" s="307"/>
      <c r="FD344" s="307"/>
      <c r="FE344" s="307"/>
      <c r="FF344" s="307"/>
      <c r="FG344" s="307"/>
      <c r="FH344" s="307"/>
      <c r="FI344" s="307"/>
      <c r="FJ344" s="307"/>
      <c r="FK344" s="307"/>
      <c r="FL344" s="307"/>
      <c r="FM344" s="307"/>
      <c r="FN344" s="307"/>
      <c r="FO344" s="307"/>
      <c r="FP344" s="307"/>
      <c r="FQ344" s="307"/>
      <c r="FR344" s="307"/>
      <c r="FS344" s="307"/>
      <c r="FT344" s="307"/>
      <c r="FU344" s="307"/>
      <c r="FV344" s="307"/>
      <c r="FW344" s="307"/>
      <c r="FX344" s="307"/>
      <c r="FY344" s="307"/>
      <c r="FZ344" s="307"/>
      <c r="GA344" s="307"/>
      <c r="GB344" s="307"/>
      <c r="GC344" s="307"/>
      <c r="GD344" s="307"/>
      <c r="GE344" s="307"/>
      <c r="GF344" s="307"/>
      <c r="GG344" s="307"/>
      <c r="GH344" s="307"/>
      <c r="GI344" s="307"/>
      <c r="GJ344" s="307"/>
      <c r="GK344" s="307"/>
      <c r="GL344" s="307"/>
      <c r="GM344" s="307"/>
      <c r="GN344" s="307"/>
      <c r="GO344" s="307"/>
      <c r="GP344" s="307"/>
      <c r="GQ344" s="307"/>
      <c r="GR344" s="307"/>
      <c r="GS344" s="307"/>
      <c r="GT344" s="307"/>
      <c r="GU344" s="307"/>
      <c r="GV344" s="307"/>
      <c r="GW344" s="307"/>
      <c r="GX344" s="307"/>
      <c r="GY344" s="307"/>
      <c r="GZ344" s="307"/>
      <c r="HA344" s="307"/>
      <c r="HB344" s="307"/>
      <c r="HC344" s="307"/>
      <c r="HD344" s="307"/>
      <c r="HE344" s="307"/>
      <c r="HF344" s="307"/>
      <c r="HG344" s="307"/>
      <c r="HH344" s="307"/>
      <c r="HI344" s="307"/>
      <c r="HJ344" s="307"/>
      <c r="HK344" s="307"/>
      <c r="HL344" s="307"/>
      <c r="HM344" s="307"/>
      <c r="HN344" s="307"/>
      <c r="HO344" s="307"/>
      <c r="HP344" s="307"/>
      <c r="HQ344" s="307"/>
      <c r="HR344" s="307"/>
      <c r="HS344" s="307"/>
      <c r="HT344" s="307"/>
      <c r="HU344" s="307"/>
      <c r="HV344" s="307"/>
      <c r="HW344" s="307"/>
      <c r="HX344" s="307"/>
      <c r="HY344" s="307"/>
      <c r="HZ344" s="307"/>
      <c r="IA344" s="307"/>
      <c r="IB344" s="307"/>
      <c r="IC344" s="307"/>
      <c r="ID344" s="307"/>
      <c r="IE344" s="307"/>
      <c r="IF344" s="307"/>
      <c r="IG344" s="307"/>
      <c r="IH344" s="307"/>
      <c r="II344" s="307"/>
      <c r="IJ344" s="307"/>
      <c r="IK344" s="307"/>
      <c r="IL344" s="307"/>
      <c r="IM344" s="307"/>
      <c r="IN344" s="307"/>
      <c r="IO344" s="307"/>
      <c r="IP344" s="307"/>
      <c r="IQ344" s="307"/>
      <c r="IR344" s="307"/>
      <c r="IS344" s="307"/>
      <c r="IT344" s="307"/>
      <c r="IU344" s="307"/>
      <c r="IV344" s="307"/>
      <c r="IW344" s="307"/>
      <c r="IX344" s="307"/>
      <c r="IY344" s="307"/>
      <c r="IZ344" s="307"/>
      <c r="JA344" s="307"/>
      <c r="JB344" s="307"/>
      <c r="JC344" s="307"/>
      <c r="JD344" s="307"/>
      <c r="JE344" s="307"/>
      <c r="JF344" s="307"/>
      <c r="JG344" s="307"/>
      <c r="JH344" s="307"/>
      <c r="JI344" s="307"/>
      <c r="JJ344" s="307"/>
      <c r="JK344" s="307"/>
      <c r="JL344" s="307"/>
      <c r="JM344" s="307"/>
      <c r="JN344" s="307"/>
      <c r="JO344" s="307"/>
      <c r="JP344" s="307"/>
      <c r="JQ344" s="307"/>
      <c r="JR344" s="307"/>
      <c r="JS344" s="307"/>
      <c r="JT344" s="307"/>
      <c r="JU344" s="307"/>
      <c r="JV344" s="307"/>
      <c r="JW344" s="307"/>
      <c r="JX344" s="307"/>
      <c r="JY344" s="307"/>
      <c r="JZ344" s="307"/>
      <c r="KA344" s="307"/>
      <c r="KB344" s="307"/>
      <c r="KC344" s="307"/>
      <c r="KD344" s="307"/>
      <c r="KE344" s="307"/>
      <c r="KF344" s="307"/>
      <c r="KG344" s="307"/>
      <c r="KH344" s="307"/>
      <c r="KI344" s="307"/>
      <c r="KJ344" s="307"/>
      <c r="KK344" s="307"/>
      <c r="KL344" s="307"/>
      <c r="KM344" s="307"/>
      <c r="KN344" s="307"/>
      <c r="KO344" s="307"/>
      <c r="KP344" s="307"/>
      <c r="KQ344" s="307"/>
      <c r="KR344" s="307"/>
      <c r="KS344" s="307"/>
      <c r="KT344" s="307"/>
    </row>
    <row r="345" spans="14:306" s="56" customFormat="1" ht="15" customHeight="1">
      <c r="N345" s="341"/>
      <c r="O345" s="330"/>
      <c r="P345" s="330"/>
      <c r="Q345" s="330"/>
      <c r="R345" s="330"/>
      <c r="S345" s="330"/>
      <c r="T345" s="330"/>
      <c r="U345" s="330"/>
      <c r="W345" s="330"/>
      <c r="X345" s="330"/>
      <c r="Y345" s="330"/>
      <c r="Z345" s="330"/>
      <c r="AA345" s="330"/>
      <c r="AB345" s="330"/>
      <c r="AC345" s="330"/>
      <c r="AD345" s="330"/>
      <c r="AE345" s="330"/>
      <c r="AG345" s="351" t="s">
        <v>521</v>
      </c>
      <c r="AH345" s="351"/>
      <c r="AI345" s="364"/>
      <c r="AJ345" s="364"/>
      <c r="AK345" s="364"/>
      <c r="AL345" s="364"/>
      <c r="AM345" s="364"/>
      <c r="AN345" s="364"/>
      <c r="AO345" s="364"/>
      <c r="AP345" s="364"/>
      <c r="AQ345" s="364"/>
      <c r="AR345" s="364"/>
      <c r="AS345" s="364"/>
      <c r="AT345" s="364"/>
      <c r="AU345" s="364"/>
      <c r="AV345" s="364"/>
      <c r="AW345" s="364"/>
      <c r="AX345" s="364"/>
      <c r="AY345" s="303"/>
      <c r="AZ345" s="303"/>
      <c r="BA345" s="303"/>
      <c r="BB345" s="303"/>
      <c r="BC345" s="303"/>
      <c r="BD345" s="303"/>
      <c r="BE345" s="303"/>
      <c r="BF345" s="303"/>
      <c r="BG345" s="303"/>
      <c r="BH345" s="303"/>
      <c r="BI345" s="303"/>
      <c r="BJ345" s="303"/>
      <c r="BK345" s="303"/>
      <c r="BL345" s="303"/>
      <c r="BM345" s="303"/>
      <c r="BN345" s="303"/>
      <c r="CB345" s="307"/>
      <c r="CC345" s="307"/>
      <c r="CD345" s="307"/>
      <c r="CE345" s="307"/>
      <c r="CF345" s="307"/>
      <c r="CG345" s="307"/>
      <c r="CH345" s="307"/>
      <c r="CI345" s="307"/>
      <c r="CJ345" s="307"/>
      <c r="CK345" s="307"/>
      <c r="CL345" s="307"/>
      <c r="CM345" s="307"/>
      <c r="CN345" s="307"/>
      <c r="CO345" s="307"/>
      <c r="CP345" s="307"/>
      <c r="CQ345" s="307"/>
      <c r="CR345" s="307"/>
      <c r="CS345" s="307"/>
      <c r="CT345" s="307"/>
      <c r="CU345" s="307"/>
      <c r="CV345" s="307"/>
      <c r="CW345" s="307"/>
      <c r="CX345" s="307"/>
      <c r="CY345" s="307"/>
      <c r="CZ345" s="307"/>
      <c r="DA345" s="307"/>
      <c r="DB345" s="307"/>
      <c r="DC345" s="307"/>
      <c r="DD345" s="307"/>
      <c r="DE345" s="307"/>
      <c r="DF345" s="307"/>
      <c r="DG345" s="307"/>
      <c r="DH345" s="307"/>
      <c r="DI345" s="390"/>
      <c r="DJ345" s="390"/>
      <c r="DK345" s="307"/>
      <c r="DL345" s="307"/>
      <c r="DM345" s="307"/>
      <c r="DN345" s="307"/>
      <c r="DO345" s="307"/>
      <c r="DP345" s="307"/>
      <c r="DQ345" s="307"/>
      <c r="DR345" s="307"/>
      <c r="DS345" s="307"/>
      <c r="DT345" s="307"/>
      <c r="DU345" s="307"/>
      <c r="DV345" s="307"/>
      <c r="DW345" s="307"/>
      <c r="DX345" s="307"/>
      <c r="DY345" s="307"/>
      <c r="DZ345" s="307"/>
      <c r="EA345" s="307"/>
      <c r="EB345" s="307"/>
      <c r="EC345" s="307"/>
      <c r="ED345" s="307"/>
      <c r="EE345" s="307"/>
      <c r="EF345" s="307"/>
      <c r="EG345" s="307"/>
      <c r="EH345" s="307"/>
      <c r="EI345" s="307"/>
      <c r="EJ345" s="307"/>
      <c r="EK345" s="307"/>
      <c r="EL345" s="307"/>
      <c r="EM345" s="307"/>
      <c r="EN345" s="307"/>
      <c r="EO345" s="307"/>
      <c r="EP345" s="307"/>
      <c r="EQ345" s="307"/>
      <c r="ER345" s="307"/>
      <c r="ES345" s="307"/>
      <c r="ET345" s="307"/>
      <c r="EU345" s="390"/>
      <c r="EV345" s="390"/>
      <c r="EW345" s="307"/>
      <c r="EX345" s="307"/>
      <c r="EY345" s="307"/>
      <c r="EZ345" s="307"/>
      <c r="FA345" s="307"/>
      <c r="FB345" s="307"/>
      <c r="FC345" s="307"/>
      <c r="FD345" s="307"/>
      <c r="FE345" s="307"/>
      <c r="FF345" s="307"/>
      <c r="FG345" s="307"/>
      <c r="FH345" s="307"/>
      <c r="FI345" s="307"/>
      <c r="FJ345" s="307"/>
      <c r="FK345" s="307"/>
      <c r="FL345" s="307"/>
      <c r="FM345" s="307"/>
      <c r="FN345" s="307"/>
      <c r="FO345" s="307"/>
      <c r="FP345" s="307"/>
      <c r="FQ345" s="307"/>
      <c r="FR345" s="307"/>
      <c r="FS345" s="307"/>
      <c r="FT345" s="307"/>
      <c r="FU345" s="307"/>
      <c r="FV345" s="307"/>
      <c r="FW345" s="307"/>
      <c r="FX345" s="307"/>
      <c r="FY345" s="307"/>
      <c r="FZ345" s="307"/>
      <c r="GA345" s="307"/>
      <c r="GB345" s="307"/>
      <c r="GC345" s="307"/>
      <c r="GD345" s="307"/>
      <c r="GE345" s="307"/>
      <c r="GF345" s="307"/>
      <c r="GG345" s="307"/>
      <c r="GH345" s="307"/>
      <c r="GI345" s="307"/>
      <c r="GJ345" s="307"/>
      <c r="GK345" s="307"/>
      <c r="GL345" s="307"/>
      <c r="GM345" s="307"/>
      <c r="GN345" s="307"/>
      <c r="GO345" s="307"/>
      <c r="GP345" s="307"/>
      <c r="GQ345" s="307"/>
      <c r="GR345" s="307"/>
      <c r="GS345" s="307"/>
      <c r="GT345" s="307"/>
      <c r="GU345" s="307"/>
      <c r="GV345" s="307"/>
      <c r="GW345" s="307"/>
      <c r="GX345" s="307"/>
      <c r="GY345" s="307"/>
      <c r="GZ345" s="307"/>
      <c r="HA345" s="307"/>
      <c r="HB345" s="307"/>
      <c r="HC345" s="307"/>
      <c r="HD345" s="307"/>
      <c r="HE345" s="307"/>
      <c r="HF345" s="307"/>
      <c r="HG345" s="307"/>
      <c r="HH345" s="307"/>
      <c r="HI345" s="307"/>
      <c r="HJ345" s="307"/>
      <c r="HK345" s="307"/>
      <c r="HL345" s="307"/>
      <c r="HM345" s="307"/>
      <c r="HN345" s="307"/>
      <c r="HO345" s="307"/>
      <c r="HP345" s="307"/>
      <c r="HQ345" s="307"/>
      <c r="HR345" s="307"/>
      <c r="HS345" s="307"/>
      <c r="HT345" s="307"/>
      <c r="HU345" s="307"/>
      <c r="HV345" s="307"/>
      <c r="HW345" s="307"/>
      <c r="HX345" s="307"/>
      <c r="HY345" s="307"/>
      <c r="HZ345" s="307"/>
      <c r="IA345" s="307"/>
      <c r="IB345" s="307"/>
      <c r="IC345" s="307"/>
      <c r="ID345" s="307"/>
      <c r="IE345" s="307"/>
      <c r="IF345" s="307"/>
      <c r="IG345" s="307"/>
      <c r="IH345" s="307"/>
      <c r="II345" s="307"/>
      <c r="IJ345" s="307"/>
      <c r="IK345" s="307"/>
      <c r="IL345" s="307"/>
      <c r="IM345" s="307"/>
      <c r="IN345" s="307"/>
      <c r="IO345" s="307"/>
      <c r="IP345" s="307"/>
      <c r="IQ345" s="307"/>
      <c r="IR345" s="307"/>
      <c r="IS345" s="307"/>
      <c r="IT345" s="307"/>
      <c r="IU345" s="307"/>
      <c r="IV345" s="307"/>
      <c r="IW345" s="307"/>
      <c r="IX345" s="307"/>
      <c r="IY345" s="307"/>
      <c r="IZ345" s="307"/>
      <c r="JA345" s="307"/>
      <c r="JB345" s="307"/>
      <c r="JC345" s="307"/>
      <c r="JD345" s="307"/>
      <c r="JE345" s="307"/>
      <c r="JF345" s="307"/>
      <c r="JG345" s="307"/>
      <c r="JH345" s="307"/>
      <c r="JI345" s="307"/>
      <c r="JJ345" s="307"/>
      <c r="JK345" s="307"/>
      <c r="JL345" s="307"/>
      <c r="JM345" s="307"/>
      <c r="JN345" s="307"/>
      <c r="JO345" s="307"/>
      <c r="JP345" s="307"/>
      <c r="JQ345" s="307"/>
      <c r="JR345" s="307"/>
      <c r="JS345" s="307"/>
      <c r="JT345" s="307"/>
      <c r="JU345" s="307"/>
      <c r="JV345" s="307"/>
      <c r="JW345" s="307"/>
      <c r="JX345" s="307"/>
      <c r="JY345" s="307"/>
      <c r="JZ345" s="307"/>
      <c r="KA345" s="307"/>
      <c r="KB345" s="307"/>
      <c r="KC345" s="307"/>
      <c r="KD345" s="307"/>
      <c r="KE345" s="307"/>
      <c r="KF345" s="307"/>
      <c r="KG345" s="307"/>
      <c r="KH345" s="307"/>
      <c r="KI345" s="307"/>
      <c r="KJ345" s="307"/>
      <c r="KK345" s="307"/>
      <c r="KL345" s="307"/>
      <c r="KM345" s="307"/>
      <c r="KN345" s="307"/>
      <c r="KO345" s="307"/>
      <c r="KP345" s="307"/>
      <c r="KQ345" s="307"/>
      <c r="KR345" s="307"/>
      <c r="KS345" s="307"/>
      <c r="KT345" s="307"/>
    </row>
    <row r="346" spans="14:306" s="56" customFormat="1" ht="15" customHeight="1">
      <c r="N346" s="341"/>
      <c r="O346" s="330"/>
      <c r="P346" s="330"/>
      <c r="Q346" s="330"/>
      <c r="R346" s="330"/>
      <c r="S346" s="330"/>
      <c r="T346" s="330"/>
      <c r="U346" s="330"/>
      <c r="W346" s="330"/>
      <c r="X346" s="330"/>
      <c r="Y346" s="330"/>
      <c r="Z346" s="330"/>
      <c r="AA346" s="330"/>
      <c r="AB346" s="330"/>
      <c r="AC346" s="330"/>
      <c r="AD346" s="330"/>
      <c r="AE346" s="330"/>
      <c r="AG346" s="351"/>
      <c r="AH346" s="351"/>
      <c r="AI346" s="365" t="s">
        <v>522</v>
      </c>
      <c r="AJ346" s="365" t="s">
        <v>523</v>
      </c>
      <c r="AK346" s="365" t="s">
        <v>524</v>
      </c>
      <c r="AL346" s="365" t="s">
        <v>525</v>
      </c>
      <c r="AM346" s="365" t="s">
        <v>526</v>
      </c>
      <c r="AN346" s="365" t="s">
        <v>527</v>
      </c>
      <c r="AO346" s="365" t="s">
        <v>528</v>
      </c>
      <c r="AP346" s="365" t="s">
        <v>529</v>
      </c>
      <c r="AQ346" s="365" t="s">
        <v>530</v>
      </c>
      <c r="AR346" s="365" t="s">
        <v>531</v>
      </c>
      <c r="AS346" s="365" t="s">
        <v>532</v>
      </c>
      <c r="AT346" s="365" t="s">
        <v>533</v>
      </c>
      <c r="AU346" s="365"/>
      <c r="AV346" s="366" t="s">
        <v>534</v>
      </c>
      <c r="AW346" s="365" t="s">
        <v>535</v>
      </c>
      <c r="AX346" s="365" t="s">
        <v>536</v>
      </c>
      <c r="AY346" s="303">
        <f t="shared" ref="AY346:AY364" si="157">IF(AI347="-",AI347,IF(ISNUMBER(AI347),AI347,MID(AI347,1,FIND("-",AI347)-1))+0)</f>
        <v>0</v>
      </c>
      <c r="AZ346" s="303">
        <f t="shared" ref="AZ346:AZ364" si="158">IF(AJ347="-",AJ347,IF(ISNUMBER(AJ347),AJ347,MID(AJ347,1,FIND("-",AJ347)-1))+0)</f>
        <v>0</v>
      </c>
      <c r="BA346" s="303">
        <f t="shared" ref="BA346:BA364" si="159">IF(AK347="-",AK347,IF(ISNUMBER(AK347),AK347,MID(AK347,1,FIND("-",AK347)-1))+0)</f>
        <v>0</v>
      </c>
      <c r="BB346" s="303">
        <f t="shared" ref="BB346:BB364" si="160">IF(AL347="-",AL347,IF(ISNUMBER(AL347),AL347,MID(AL347,1,FIND("-",AL347)-1))+0)</f>
        <v>0</v>
      </c>
      <c r="BC346" s="303">
        <f t="shared" ref="BC346:BC364" si="161">IF(AM347="-",AM347,IF(ISNUMBER(AM347),AM347,MID(AM347,1,FIND("-",AM347)-1))+0)</f>
        <v>0</v>
      </c>
      <c r="BD346" s="303">
        <f t="shared" ref="BD346:BD364" si="162">IF(AN347="-",AN347,IF(ISNUMBER(AN347),AN347,MID(AN347,1,FIND("-",AN347)-1))+0)</f>
        <v>0</v>
      </c>
      <c r="BE346" s="303">
        <f t="shared" ref="BE346:BE364" si="163">IF(AO347="-",AO347,IF(ISNUMBER(AO347),AO347,MID(AO347,1,FIND("-",AO347)-1))+0)</f>
        <v>0</v>
      </c>
      <c r="BF346" s="303">
        <f t="shared" ref="BF346:BF364" si="164">IF(AP347="-",AP347,IF(ISNUMBER(AP347),AP347,MID(AP347,1,FIND("-",AP347)-1))+0)</f>
        <v>0</v>
      </c>
      <c r="BG346" s="303">
        <f t="shared" ref="BG346:BG364" si="165">IF(AQ347="-",AQ347,IF(ISNUMBER(AQ347),AQ347,MID(AQ347,1,FIND("-",AQ347)-1))+0)</f>
        <v>0</v>
      </c>
      <c r="BH346" s="303"/>
      <c r="BI346" s="303">
        <f t="shared" ref="BI346:BI364" si="166">IF(AR347="-",AR347,IF(ISNUMBER(AR347),AR347,MID(AR347,1,FIND("-",AR347)-1))+0)</f>
        <v>0</v>
      </c>
      <c r="BJ346" s="303">
        <f t="shared" ref="BJ346:BJ364" si="167">IF(AS347="-",AS347,IF(ISNUMBER(AS347),AS347,MID(AS347,1,FIND("-",AS347)-1))+0)</f>
        <v>0</v>
      </c>
      <c r="BK346" s="303">
        <f t="shared" ref="BK346:BK364" si="168">IF(AT347="-",AT347,IF(ISNUMBER(AT347),AT347,MID(AT347,1,FIND("-",AT347)-1))+0)</f>
        <v>0</v>
      </c>
      <c r="BL346" s="303">
        <f t="shared" ref="BL346:BL364" si="169">IF(AV347="-",AV347,IF(ISNUMBER(AV347),AV347,MID(AV347,1,FIND("-",AV347)-1))+0)</f>
        <v>0</v>
      </c>
      <c r="BM346" s="303">
        <f t="shared" ref="BM346:BM364" si="170">IF(AW347="-",AW347,IF(ISNUMBER(AW347),AW347,MID(AW347,1,FIND("-",AW347)-1))+0)</f>
        <v>0</v>
      </c>
      <c r="BN346" s="303">
        <f t="shared" ref="BN346:BN364" si="171">IF(AX347="-",AX347,IF(ISNUMBER(AX347),AX347,MID(AX347,1,FIND("-",AX347)-1))+0)</f>
        <v>0</v>
      </c>
      <c r="CB346" s="307"/>
      <c r="CC346" s="307"/>
      <c r="CD346" s="307"/>
      <c r="CE346" s="307"/>
      <c r="CF346" s="307"/>
      <c r="CG346" s="307"/>
      <c r="CH346" s="307"/>
      <c r="CI346" s="307"/>
      <c r="CJ346" s="307"/>
      <c r="CK346" s="307"/>
      <c r="CL346" s="307"/>
      <c r="CM346" s="307"/>
      <c r="CN346" s="307"/>
      <c r="CO346" s="307"/>
      <c r="CP346" s="307"/>
      <c r="CQ346" s="307"/>
      <c r="CR346" s="307"/>
      <c r="CS346" s="307"/>
      <c r="CT346" s="307"/>
      <c r="CU346" s="307"/>
      <c r="CV346" s="307"/>
      <c r="CW346" s="307"/>
      <c r="CX346" s="307"/>
      <c r="CY346" s="307"/>
      <c r="CZ346" s="307"/>
      <c r="DA346" s="307"/>
      <c r="DB346" s="307"/>
      <c r="DC346" s="307"/>
      <c r="DD346" s="307"/>
      <c r="DE346" s="307"/>
      <c r="DF346" s="307"/>
      <c r="DG346" s="307"/>
      <c r="DH346" s="307"/>
      <c r="DI346" s="390"/>
      <c r="DJ346" s="390"/>
      <c r="DK346" s="307"/>
      <c r="DL346" s="307"/>
      <c r="DM346" s="307"/>
      <c r="DN346" s="307"/>
      <c r="DO346" s="307"/>
      <c r="DP346" s="307"/>
      <c r="DQ346" s="307"/>
      <c r="DR346" s="307"/>
      <c r="DS346" s="307"/>
      <c r="DT346" s="307"/>
      <c r="DU346" s="307"/>
      <c r="DV346" s="307"/>
      <c r="DW346" s="307"/>
      <c r="DX346" s="307"/>
      <c r="DY346" s="307"/>
      <c r="DZ346" s="307"/>
      <c r="EA346" s="307"/>
      <c r="EB346" s="307"/>
      <c r="EC346" s="307"/>
      <c r="ED346" s="307"/>
      <c r="EE346" s="307"/>
      <c r="EF346" s="307"/>
      <c r="EG346" s="307"/>
      <c r="EH346" s="307"/>
      <c r="EI346" s="307"/>
      <c r="EJ346" s="307"/>
      <c r="EK346" s="307"/>
      <c r="EL346" s="307"/>
      <c r="EM346" s="307"/>
      <c r="EN346" s="307"/>
      <c r="EO346" s="307"/>
      <c r="EP346" s="307"/>
      <c r="EQ346" s="307"/>
      <c r="ER346" s="307"/>
      <c r="ES346" s="307"/>
      <c r="ET346" s="307"/>
      <c r="EU346" s="390"/>
      <c r="EV346" s="390"/>
      <c r="EW346" s="307"/>
      <c r="EX346" s="307"/>
      <c r="EY346" s="307"/>
      <c r="EZ346" s="307"/>
      <c r="FA346" s="307"/>
      <c r="FB346" s="307"/>
      <c r="FC346" s="307"/>
      <c r="FD346" s="307"/>
      <c r="FE346" s="307"/>
      <c r="FF346" s="307"/>
      <c r="FG346" s="307"/>
      <c r="FH346" s="307"/>
      <c r="FI346" s="307"/>
      <c r="FJ346" s="307"/>
      <c r="FK346" s="307"/>
      <c r="FL346" s="307"/>
      <c r="FM346" s="307"/>
      <c r="FN346" s="307"/>
      <c r="FO346" s="307"/>
      <c r="FP346" s="307"/>
      <c r="FQ346" s="307"/>
      <c r="FR346" s="307"/>
      <c r="FS346" s="307"/>
      <c r="FT346" s="307"/>
      <c r="FU346" s="307"/>
      <c r="FV346" s="307"/>
      <c r="FW346" s="307"/>
      <c r="FX346" s="307"/>
      <c r="FY346" s="307"/>
      <c r="FZ346" s="307"/>
      <c r="GA346" s="307"/>
      <c r="GB346" s="307"/>
      <c r="GC346" s="307"/>
      <c r="GD346" s="307"/>
      <c r="GE346" s="307"/>
      <c r="GF346" s="307"/>
      <c r="GG346" s="307"/>
      <c r="GH346" s="307"/>
      <c r="GI346" s="307"/>
      <c r="GJ346" s="307"/>
      <c r="GK346" s="307"/>
      <c r="GL346" s="307"/>
      <c r="GM346" s="307"/>
      <c r="GN346" s="307"/>
      <c r="GO346" s="307"/>
      <c r="GP346" s="307"/>
      <c r="GQ346" s="307"/>
      <c r="GR346" s="307"/>
      <c r="GS346" s="307"/>
      <c r="GT346" s="307"/>
      <c r="GU346" s="307"/>
      <c r="GV346" s="307"/>
      <c r="GW346" s="307"/>
      <c r="GX346" s="307"/>
      <c r="GY346" s="307"/>
      <c r="GZ346" s="307"/>
      <c r="HA346" s="307"/>
      <c r="HB346" s="307"/>
      <c r="HC346" s="307"/>
      <c r="HD346" s="307"/>
      <c r="HE346" s="307"/>
      <c r="HF346" s="307"/>
      <c r="HG346" s="307"/>
      <c r="HH346" s="307"/>
      <c r="HI346" s="307"/>
      <c r="HJ346" s="307"/>
      <c r="HK346" s="307"/>
      <c r="HL346" s="307"/>
      <c r="HM346" s="307"/>
      <c r="HN346" s="307"/>
      <c r="HO346" s="307"/>
      <c r="HP346" s="307"/>
      <c r="HQ346" s="307"/>
      <c r="HR346" s="307"/>
      <c r="HS346" s="307"/>
      <c r="HT346" s="307"/>
      <c r="HU346" s="307"/>
      <c r="HV346" s="307"/>
      <c r="HW346" s="307"/>
      <c r="HX346" s="307"/>
      <c r="HY346" s="307"/>
      <c r="HZ346" s="307"/>
      <c r="IA346" s="307"/>
      <c r="IB346" s="307"/>
      <c r="IC346" s="307"/>
      <c r="ID346" s="307"/>
      <c r="IE346" s="307"/>
      <c r="IF346" s="307"/>
      <c r="IG346" s="307"/>
      <c r="IH346" s="307"/>
      <c r="II346" s="307"/>
      <c r="IJ346" s="307"/>
      <c r="IK346" s="307"/>
      <c r="IL346" s="307"/>
      <c r="IM346" s="307"/>
      <c r="IN346" s="307"/>
      <c r="IO346" s="307"/>
      <c r="IP346" s="307"/>
      <c r="IQ346" s="307"/>
      <c r="IR346" s="307"/>
      <c r="IS346" s="307"/>
      <c r="IT346" s="307"/>
      <c r="IU346" s="307"/>
      <c r="IV346" s="307"/>
      <c r="IW346" s="307"/>
      <c r="IX346" s="307"/>
      <c r="IY346" s="307"/>
      <c r="IZ346" s="307"/>
      <c r="JA346" s="307"/>
      <c r="JB346" s="307"/>
      <c r="JC346" s="307"/>
      <c r="JD346" s="307"/>
      <c r="JE346" s="307"/>
      <c r="JF346" s="307"/>
      <c r="JG346" s="307"/>
      <c r="JH346" s="307"/>
      <c r="JI346" s="307"/>
      <c r="JJ346" s="307"/>
      <c r="JK346" s="307"/>
      <c r="JL346" s="307"/>
      <c r="JM346" s="307"/>
      <c r="JN346" s="307"/>
      <c r="JO346" s="307"/>
      <c r="JP346" s="307"/>
      <c r="JQ346" s="307"/>
      <c r="JR346" s="307"/>
      <c r="JS346" s="307"/>
      <c r="JT346" s="307"/>
      <c r="JU346" s="307"/>
      <c r="JV346" s="307"/>
      <c r="JW346" s="307"/>
      <c r="JX346" s="307"/>
      <c r="JY346" s="307"/>
      <c r="JZ346" s="307"/>
      <c r="KA346" s="307"/>
      <c r="KB346" s="307"/>
      <c r="KC346" s="307"/>
      <c r="KD346" s="307"/>
      <c r="KE346" s="307"/>
      <c r="KF346" s="307"/>
      <c r="KG346" s="307"/>
      <c r="KH346" s="307"/>
      <c r="KI346" s="307"/>
      <c r="KJ346" s="307"/>
      <c r="KK346" s="307"/>
      <c r="KL346" s="307"/>
      <c r="KM346" s="307"/>
      <c r="KN346" s="307"/>
      <c r="KO346" s="307"/>
      <c r="KP346" s="307"/>
      <c r="KQ346" s="307"/>
      <c r="KR346" s="307"/>
      <c r="KS346" s="307"/>
      <c r="KT346" s="307"/>
    </row>
    <row r="347" spans="14:306" s="56" customFormat="1" ht="15" customHeight="1">
      <c r="N347" s="341"/>
      <c r="O347" s="330"/>
      <c r="P347" s="330"/>
      <c r="Q347" s="330"/>
      <c r="R347" s="330"/>
      <c r="S347" s="330"/>
      <c r="T347" s="330"/>
      <c r="U347" s="330"/>
      <c r="W347" s="330"/>
      <c r="X347" s="330"/>
      <c r="Y347" s="330"/>
      <c r="Z347" s="330"/>
      <c r="AA347" s="330"/>
      <c r="AB347" s="330"/>
      <c r="AC347" s="330"/>
      <c r="AD347" s="330"/>
      <c r="AE347" s="330"/>
      <c r="AG347" s="354">
        <v>1</v>
      </c>
      <c r="AH347" s="354"/>
      <c r="AI347" s="356">
        <v>0</v>
      </c>
      <c r="AJ347" s="356">
        <v>0</v>
      </c>
      <c r="AK347" s="356" t="s">
        <v>306</v>
      </c>
      <c r="AL347" s="356" t="s">
        <v>56</v>
      </c>
      <c r="AM347" s="356" t="s">
        <v>695</v>
      </c>
      <c r="AN347" s="356" t="s">
        <v>250</v>
      </c>
      <c r="AO347" s="356">
        <v>0</v>
      </c>
      <c r="AP347" s="356" t="s">
        <v>107</v>
      </c>
      <c r="AQ347" s="367" t="s">
        <v>56</v>
      </c>
      <c r="AR347" s="367">
        <v>0</v>
      </c>
      <c r="AS347" s="367" t="s">
        <v>107</v>
      </c>
      <c r="AT347" s="367" t="s">
        <v>713</v>
      </c>
      <c r="AU347" s="367"/>
      <c r="AV347" s="367" t="s">
        <v>306</v>
      </c>
      <c r="AW347" s="367" t="s">
        <v>250</v>
      </c>
      <c r="AX347" s="367" t="s">
        <v>56</v>
      </c>
      <c r="AY347" s="303">
        <f t="shared" si="157"/>
        <v>1</v>
      </c>
      <c r="AZ347" s="303" t="str">
        <f t="shared" si="158"/>
        <v>-</v>
      </c>
      <c r="BA347" s="303">
        <f t="shared" si="159"/>
        <v>6</v>
      </c>
      <c r="BB347" s="303">
        <f t="shared" si="160"/>
        <v>3</v>
      </c>
      <c r="BC347" s="303">
        <f t="shared" si="161"/>
        <v>11</v>
      </c>
      <c r="BD347" s="303">
        <f t="shared" si="162"/>
        <v>8</v>
      </c>
      <c r="BE347" s="303">
        <f t="shared" si="163"/>
        <v>1</v>
      </c>
      <c r="BF347" s="303">
        <f t="shared" si="164"/>
        <v>4</v>
      </c>
      <c r="BG347" s="303">
        <f t="shared" si="165"/>
        <v>3</v>
      </c>
      <c r="BH347" s="303"/>
      <c r="BI347" s="303">
        <f t="shared" si="166"/>
        <v>1</v>
      </c>
      <c r="BJ347" s="303">
        <f t="shared" si="167"/>
        <v>4</v>
      </c>
      <c r="BK347" s="303">
        <f t="shared" si="168"/>
        <v>21</v>
      </c>
      <c r="BL347" s="303">
        <f t="shared" si="169"/>
        <v>6</v>
      </c>
      <c r="BM347" s="303">
        <f t="shared" si="170"/>
        <v>8</v>
      </c>
      <c r="BN347" s="303">
        <f t="shared" si="171"/>
        <v>3</v>
      </c>
      <c r="CB347" s="307"/>
      <c r="CC347" s="307"/>
      <c r="CD347" s="307"/>
      <c r="CE347" s="307"/>
      <c r="CF347" s="307"/>
      <c r="CG347" s="307"/>
      <c r="CH347" s="307"/>
      <c r="CI347" s="307"/>
      <c r="CJ347" s="307"/>
      <c r="CK347" s="307"/>
      <c r="CL347" s="307"/>
      <c r="CM347" s="307"/>
      <c r="CN347" s="307"/>
      <c r="CO347" s="307"/>
      <c r="CP347" s="307"/>
      <c r="CQ347" s="307"/>
      <c r="CR347" s="307"/>
      <c r="CS347" s="307"/>
      <c r="CT347" s="307"/>
      <c r="CU347" s="307"/>
      <c r="CV347" s="307"/>
      <c r="CW347" s="307"/>
      <c r="CX347" s="307"/>
      <c r="CY347" s="307"/>
      <c r="CZ347" s="307"/>
      <c r="DA347" s="307"/>
      <c r="DB347" s="307"/>
      <c r="DC347" s="307"/>
      <c r="DD347" s="307"/>
      <c r="DE347" s="307"/>
      <c r="DF347" s="307"/>
      <c r="DG347" s="307"/>
      <c r="DH347" s="307"/>
      <c r="DI347" s="390"/>
      <c r="DJ347" s="390"/>
      <c r="DK347" s="307"/>
      <c r="DL347" s="307"/>
      <c r="DM347" s="307"/>
      <c r="DN347" s="307"/>
      <c r="DO347" s="307"/>
      <c r="DP347" s="307"/>
      <c r="DQ347" s="307"/>
      <c r="DR347" s="307"/>
      <c r="DS347" s="307"/>
      <c r="DT347" s="307"/>
      <c r="DU347" s="307"/>
      <c r="DV347" s="307"/>
      <c r="DW347" s="307"/>
      <c r="DX347" s="307"/>
      <c r="DY347" s="307"/>
      <c r="DZ347" s="307"/>
      <c r="EA347" s="307"/>
      <c r="EB347" s="307"/>
      <c r="EC347" s="307"/>
      <c r="ED347" s="307"/>
      <c r="EE347" s="307"/>
      <c r="EF347" s="307"/>
      <c r="EG347" s="307"/>
      <c r="EH347" s="307"/>
      <c r="EI347" s="307"/>
      <c r="EJ347" s="307"/>
      <c r="EK347" s="307"/>
      <c r="EL347" s="307"/>
      <c r="EM347" s="307"/>
      <c r="EN347" s="307"/>
      <c r="EO347" s="307"/>
      <c r="EP347" s="307"/>
      <c r="EQ347" s="307"/>
      <c r="ER347" s="307"/>
      <c r="ES347" s="307"/>
      <c r="ET347" s="307"/>
      <c r="EU347" s="390"/>
      <c r="EV347" s="390"/>
      <c r="EW347" s="307"/>
      <c r="EX347" s="307"/>
      <c r="EY347" s="307"/>
      <c r="EZ347" s="307"/>
      <c r="FA347" s="307"/>
      <c r="FB347" s="307"/>
      <c r="FC347" s="307"/>
      <c r="FD347" s="307"/>
      <c r="FE347" s="307"/>
      <c r="FF347" s="307"/>
      <c r="FG347" s="307"/>
      <c r="FH347" s="307"/>
      <c r="FI347" s="307"/>
      <c r="FJ347" s="307"/>
      <c r="FK347" s="307"/>
      <c r="FL347" s="307"/>
      <c r="FM347" s="307"/>
      <c r="FN347" s="307"/>
      <c r="FO347" s="307"/>
      <c r="FP347" s="307"/>
      <c r="FQ347" s="307"/>
      <c r="FR347" s="307"/>
      <c r="FS347" s="307"/>
      <c r="FT347" s="307"/>
      <c r="FU347" s="307"/>
      <c r="FV347" s="307"/>
      <c r="FW347" s="307"/>
      <c r="FX347" s="307"/>
      <c r="FY347" s="307"/>
      <c r="FZ347" s="307"/>
      <c r="GA347" s="307"/>
      <c r="GB347" s="307"/>
      <c r="GC347" s="307"/>
      <c r="GD347" s="307"/>
      <c r="GE347" s="307"/>
      <c r="GF347" s="307"/>
      <c r="GG347" s="307"/>
      <c r="GH347" s="307"/>
      <c r="GI347" s="307"/>
      <c r="GJ347" s="307"/>
      <c r="GK347" s="307"/>
      <c r="GL347" s="307"/>
      <c r="GM347" s="307"/>
      <c r="GN347" s="307"/>
      <c r="GO347" s="307"/>
      <c r="GP347" s="307"/>
      <c r="GQ347" s="307"/>
      <c r="GR347" s="307"/>
      <c r="GS347" s="307"/>
      <c r="GT347" s="307"/>
      <c r="GU347" s="307"/>
      <c r="GV347" s="307"/>
      <c r="GW347" s="307"/>
      <c r="GX347" s="307"/>
      <c r="GY347" s="307"/>
      <c r="GZ347" s="307"/>
      <c r="HA347" s="307"/>
      <c r="HB347" s="307"/>
      <c r="HC347" s="307"/>
      <c r="HD347" s="307"/>
      <c r="HE347" s="307"/>
      <c r="HF347" s="307"/>
      <c r="HG347" s="307"/>
      <c r="HH347" s="307"/>
      <c r="HI347" s="307"/>
      <c r="HJ347" s="307"/>
      <c r="HK347" s="307"/>
      <c r="HL347" s="307"/>
      <c r="HM347" s="307"/>
      <c r="HN347" s="307"/>
      <c r="HO347" s="307"/>
      <c r="HP347" s="307"/>
      <c r="HQ347" s="307"/>
      <c r="HR347" s="307"/>
      <c r="HS347" s="307"/>
      <c r="HT347" s="307"/>
      <c r="HU347" s="307"/>
      <c r="HV347" s="307"/>
      <c r="HW347" s="307"/>
      <c r="HX347" s="307"/>
      <c r="HY347" s="307"/>
      <c r="HZ347" s="307"/>
      <c r="IA347" s="307"/>
      <c r="IB347" s="307"/>
      <c r="IC347" s="307"/>
      <c r="ID347" s="307"/>
      <c r="IE347" s="307"/>
      <c r="IF347" s="307"/>
      <c r="IG347" s="307"/>
      <c r="IH347" s="307"/>
      <c r="II347" s="307"/>
      <c r="IJ347" s="307"/>
      <c r="IK347" s="307"/>
      <c r="IL347" s="307"/>
      <c r="IM347" s="307"/>
      <c r="IN347" s="307"/>
      <c r="IO347" s="307"/>
      <c r="IP347" s="307"/>
      <c r="IQ347" s="307"/>
      <c r="IR347" s="307"/>
      <c r="IS347" s="307"/>
      <c r="IT347" s="307"/>
      <c r="IU347" s="307"/>
      <c r="IV347" s="307"/>
      <c r="IW347" s="307"/>
      <c r="IX347" s="307"/>
      <c r="IY347" s="307"/>
      <c r="IZ347" s="307"/>
      <c r="JA347" s="307"/>
      <c r="JB347" s="307"/>
      <c r="JC347" s="307"/>
      <c r="JD347" s="307"/>
      <c r="JE347" s="307"/>
      <c r="JF347" s="307"/>
      <c r="JG347" s="307"/>
      <c r="JH347" s="307"/>
      <c r="JI347" s="307"/>
      <c r="JJ347" s="307"/>
      <c r="JK347" s="307"/>
      <c r="JL347" s="307"/>
      <c r="JM347" s="307"/>
      <c r="JN347" s="307"/>
      <c r="JO347" s="307"/>
      <c r="JP347" s="307"/>
      <c r="JQ347" s="307"/>
      <c r="JR347" s="307"/>
      <c r="JS347" s="307"/>
      <c r="JT347" s="307"/>
      <c r="JU347" s="307"/>
      <c r="JV347" s="307"/>
      <c r="JW347" s="307"/>
      <c r="JX347" s="307"/>
      <c r="JY347" s="307"/>
      <c r="JZ347" s="307"/>
      <c r="KA347" s="307"/>
      <c r="KB347" s="307"/>
      <c r="KC347" s="307"/>
      <c r="KD347" s="307"/>
      <c r="KE347" s="307"/>
      <c r="KF347" s="307"/>
      <c r="KG347" s="307"/>
      <c r="KH347" s="307"/>
      <c r="KI347" s="307"/>
      <c r="KJ347" s="307"/>
      <c r="KK347" s="307"/>
      <c r="KL347" s="307"/>
      <c r="KM347" s="307"/>
      <c r="KN347" s="307"/>
      <c r="KO347" s="307"/>
      <c r="KP347" s="307"/>
      <c r="KQ347" s="307"/>
      <c r="KR347" s="307"/>
      <c r="KS347" s="307"/>
      <c r="KT347" s="307"/>
    </row>
    <row r="348" spans="14:306" s="56" customFormat="1" ht="15" customHeight="1">
      <c r="N348" s="341"/>
      <c r="O348" s="330"/>
      <c r="P348" s="330"/>
      <c r="Q348" s="330"/>
      <c r="R348" s="330"/>
      <c r="S348" s="330"/>
      <c r="T348" s="330"/>
      <c r="U348" s="330"/>
      <c r="W348" s="330"/>
      <c r="X348" s="330"/>
      <c r="Y348" s="330"/>
      <c r="Z348" s="330"/>
      <c r="AA348" s="330"/>
      <c r="AB348" s="330"/>
      <c r="AC348" s="330"/>
      <c r="AD348" s="330"/>
      <c r="AE348" s="330"/>
      <c r="AG348" s="354">
        <v>2</v>
      </c>
      <c r="AH348" s="354"/>
      <c r="AI348" s="359">
        <v>1</v>
      </c>
      <c r="AJ348" s="356" t="s">
        <v>0</v>
      </c>
      <c r="AK348" s="359">
        <v>6</v>
      </c>
      <c r="AL348" s="359">
        <v>3</v>
      </c>
      <c r="AM348" s="356" t="s">
        <v>70</v>
      </c>
      <c r="AN348" s="356" t="s">
        <v>66</v>
      </c>
      <c r="AO348" s="356" t="s">
        <v>154</v>
      </c>
      <c r="AP348" s="359">
        <v>4</v>
      </c>
      <c r="AQ348" s="367" t="s">
        <v>109</v>
      </c>
      <c r="AR348" s="367" t="s">
        <v>154</v>
      </c>
      <c r="AS348" s="367" t="s">
        <v>61</v>
      </c>
      <c r="AT348" s="367" t="s">
        <v>320</v>
      </c>
      <c r="AU348" s="367"/>
      <c r="AV348" s="416">
        <v>6</v>
      </c>
      <c r="AW348" s="367" t="s">
        <v>66</v>
      </c>
      <c r="AX348" s="416">
        <v>3</v>
      </c>
      <c r="AY348" s="303">
        <f t="shared" si="157"/>
        <v>2</v>
      </c>
      <c r="AZ348" s="303">
        <f t="shared" si="158"/>
        <v>1</v>
      </c>
      <c r="BA348" s="303">
        <f t="shared" si="159"/>
        <v>7</v>
      </c>
      <c r="BB348" s="303">
        <f t="shared" si="160"/>
        <v>4</v>
      </c>
      <c r="BC348" s="303">
        <f t="shared" si="161"/>
        <v>14</v>
      </c>
      <c r="BD348" s="303">
        <f t="shared" si="162"/>
        <v>10</v>
      </c>
      <c r="BE348" s="303">
        <f t="shared" si="163"/>
        <v>3</v>
      </c>
      <c r="BF348" s="303">
        <f t="shared" si="164"/>
        <v>5</v>
      </c>
      <c r="BG348" s="303">
        <f t="shared" si="165"/>
        <v>5</v>
      </c>
      <c r="BH348" s="303"/>
      <c r="BI348" s="303">
        <f t="shared" si="166"/>
        <v>3</v>
      </c>
      <c r="BJ348" s="303">
        <f t="shared" si="167"/>
        <v>6</v>
      </c>
      <c r="BK348" s="303">
        <f t="shared" si="168"/>
        <v>26</v>
      </c>
      <c r="BL348" s="303">
        <f t="shared" si="169"/>
        <v>7</v>
      </c>
      <c r="BM348" s="303">
        <f t="shared" si="170"/>
        <v>10</v>
      </c>
      <c r="BN348" s="303">
        <f t="shared" si="171"/>
        <v>4</v>
      </c>
      <c r="CB348" s="307"/>
      <c r="CC348" s="307"/>
      <c r="CD348" s="307"/>
      <c r="CE348" s="307"/>
      <c r="CF348" s="307"/>
      <c r="CG348" s="307"/>
      <c r="CH348" s="307"/>
      <c r="CI348" s="307"/>
      <c r="CJ348" s="307"/>
      <c r="CK348" s="307"/>
      <c r="CL348" s="307"/>
      <c r="CM348" s="307"/>
      <c r="CN348" s="307"/>
      <c r="CO348" s="307"/>
      <c r="CP348" s="307"/>
      <c r="CQ348" s="307"/>
      <c r="CR348" s="307"/>
      <c r="CS348" s="307"/>
      <c r="CT348" s="307"/>
      <c r="CU348" s="307"/>
      <c r="CV348" s="307"/>
      <c r="CW348" s="307"/>
      <c r="CX348" s="307"/>
      <c r="CY348" s="307"/>
      <c r="CZ348" s="307"/>
      <c r="DA348" s="307"/>
      <c r="DB348" s="307"/>
      <c r="DC348" s="307"/>
      <c r="DD348" s="307"/>
      <c r="DE348" s="307"/>
      <c r="DF348" s="307"/>
      <c r="DG348" s="307"/>
      <c r="DH348" s="307"/>
      <c r="DI348" s="390"/>
      <c r="DJ348" s="390"/>
      <c r="DK348" s="307"/>
      <c r="DL348" s="307"/>
      <c r="DM348" s="307"/>
      <c r="DN348" s="307"/>
      <c r="DO348" s="307"/>
      <c r="DP348" s="307"/>
      <c r="DQ348" s="307"/>
      <c r="DR348" s="307"/>
      <c r="DS348" s="307"/>
      <c r="DT348" s="307"/>
      <c r="DU348" s="307"/>
      <c r="DV348" s="307"/>
      <c r="DW348" s="307"/>
      <c r="DX348" s="307"/>
      <c r="DY348" s="307"/>
      <c r="DZ348" s="307"/>
      <c r="EA348" s="307"/>
      <c r="EB348" s="307"/>
      <c r="EC348" s="307"/>
      <c r="ED348" s="307"/>
      <c r="EE348" s="307"/>
      <c r="EF348" s="307"/>
      <c r="EG348" s="307"/>
      <c r="EH348" s="307"/>
      <c r="EI348" s="307"/>
      <c r="EJ348" s="307"/>
      <c r="EK348" s="307"/>
      <c r="EL348" s="307"/>
      <c r="EM348" s="307"/>
      <c r="EN348" s="307"/>
      <c r="EO348" s="307"/>
      <c r="EP348" s="307"/>
      <c r="EQ348" s="307"/>
      <c r="ER348" s="307"/>
      <c r="ES348" s="307"/>
      <c r="ET348" s="307"/>
      <c r="EU348" s="390"/>
      <c r="EV348" s="390"/>
      <c r="EW348" s="307"/>
      <c r="EX348" s="307"/>
      <c r="EY348" s="307"/>
      <c r="EZ348" s="307"/>
      <c r="FA348" s="307"/>
      <c r="FB348" s="307"/>
      <c r="FC348" s="307"/>
      <c r="FD348" s="307"/>
      <c r="FE348" s="307"/>
      <c r="FF348" s="307"/>
      <c r="FG348" s="307"/>
      <c r="FH348" s="307"/>
      <c r="FI348" s="307"/>
      <c r="FJ348" s="307"/>
      <c r="FK348" s="307"/>
      <c r="FL348" s="307"/>
      <c r="FM348" s="307"/>
      <c r="FN348" s="307"/>
      <c r="FO348" s="307"/>
      <c r="FP348" s="307"/>
      <c r="FQ348" s="307"/>
      <c r="FR348" s="307"/>
      <c r="FS348" s="307"/>
      <c r="FT348" s="307"/>
      <c r="FU348" s="307"/>
      <c r="FV348" s="307"/>
      <c r="FW348" s="307"/>
      <c r="FX348" s="307"/>
      <c r="FY348" s="307"/>
      <c r="FZ348" s="307"/>
      <c r="GA348" s="307"/>
      <c r="GB348" s="307"/>
      <c r="GC348" s="307"/>
      <c r="GD348" s="307"/>
      <c r="GE348" s="307"/>
      <c r="GF348" s="307"/>
      <c r="GG348" s="307"/>
      <c r="GH348" s="307"/>
      <c r="GI348" s="307"/>
      <c r="GJ348" s="307"/>
      <c r="GK348" s="307"/>
      <c r="GL348" s="307"/>
      <c r="GM348" s="307"/>
      <c r="GN348" s="307"/>
      <c r="GO348" s="307"/>
      <c r="GP348" s="307"/>
      <c r="GQ348" s="307"/>
      <c r="GR348" s="307"/>
      <c r="GS348" s="307"/>
      <c r="GT348" s="307"/>
      <c r="GU348" s="307"/>
      <c r="GV348" s="307"/>
      <c r="GW348" s="307"/>
      <c r="GX348" s="307"/>
      <c r="GY348" s="307"/>
      <c r="GZ348" s="307"/>
      <c r="HA348" s="307"/>
      <c r="HB348" s="307"/>
      <c r="HC348" s="307"/>
      <c r="HD348" s="307"/>
      <c r="HE348" s="307"/>
      <c r="HF348" s="307"/>
      <c r="HG348" s="307"/>
      <c r="HH348" s="307"/>
      <c r="HI348" s="307"/>
      <c r="HJ348" s="307"/>
      <c r="HK348" s="307"/>
      <c r="HL348" s="307"/>
      <c r="HM348" s="307"/>
      <c r="HN348" s="307"/>
      <c r="HO348" s="307"/>
      <c r="HP348" s="307"/>
      <c r="HQ348" s="307"/>
      <c r="HR348" s="307"/>
      <c r="HS348" s="307"/>
      <c r="HT348" s="307"/>
      <c r="HU348" s="307"/>
      <c r="HV348" s="307"/>
      <c r="HW348" s="307"/>
      <c r="HX348" s="307"/>
      <c r="HY348" s="307"/>
      <c r="HZ348" s="307"/>
      <c r="IA348" s="307"/>
      <c r="IB348" s="307"/>
      <c r="IC348" s="307"/>
      <c r="ID348" s="307"/>
      <c r="IE348" s="307"/>
      <c r="IF348" s="307"/>
      <c r="IG348" s="307"/>
      <c r="IH348" s="307"/>
      <c r="II348" s="307"/>
      <c r="IJ348" s="307"/>
      <c r="IK348" s="307"/>
      <c r="IL348" s="307"/>
      <c r="IM348" s="307"/>
      <c r="IN348" s="307"/>
      <c r="IO348" s="307"/>
      <c r="IP348" s="307"/>
      <c r="IQ348" s="307"/>
      <c r="IR348" s="307"/>
      <c r="IS348" s="307"/>
      <c r="IT348" s="307"/>
      <c r="IU348" s="307"/>
      <c r="IV348" s="307"/>
      <c r="IW348" s="307"/>
      <c r="IX348" s="307"/>
      <c r="IY348" s="307"/>
      <c r="IZ348" s="307"/>
      <c r="JA348" s="307"/>
      <c r="JB348" s="307"/>
      <c r="JC348" s="307"/>
      <c r="JD348" s="307"/>
      <c r="JE348" s="307"/>
      <c r="JF348" s="307"/>
      <c r="JG348" s="307"/>
      <c r="JH348" s="307"/>
      <c r="JI348" s="307"/>
      <c r="JJ348" s="307"/>
      <c r="JK348" s="307"/>
      <c r="JL348" s="307"/>
      <c r="JM348" s="307"/>
      <c r="JN348" s="307"/>
      <c r="JO348" s="307"/>
      <c r="JP348" s="307"/>
      <c r="JQ348" s="307"/>
      <c r="JR348" s="307"/>
      <c r="JS348" s="307"/>
      <c r="JT348" s="307"/>
      <c r="JU348" s="307"/>
      <c r="JV348" s="307"/>
      <c r="JW348" s="307"/>
      <c r="JX348" s="307"/>
      <c r="JY348" s="307"/>
      <c r="JZ348" s="307"/>
      <c r="KA348" s="307"/>
      <c r="KB348" s="307"/>
      <c r="KC348" s="307"/>
      <c r="KD348" s="307"/>
      <c r="KE348" s="307"/>
      <c r="KF348" s="307"/>
      <c r="KG348" s="307"/>
      <c r="KH348" s="307"/>
      <c r="KI348" s="307"/>
      <c r="KJ348" s="307"/>
      <c r="KK348" s="307"/>
      <c r="KL348" s="307"/>
      <c r="KM348" s="307"/>
      <c r="KN348" s="307"/>
      <c r="KO348" s="307"/>
      <c r="KP348" s="307"/>
      <c r="KQ348" s="307"/>
      <c r="KR348" s="307"/>
      <c r="KS348" s="307"/>
      <c r="KT348" s="307"/>
    </row>
    <row r="349" spans="14:306" s="56" customFormat="1" ht="15" customHeight="1">
      <c r="N349" s="311"/>
      <c r="O349" s="311"/>
      <c r="P349" s="311"/>
      <c r="Q349" s="311"/>
      <c r="R349" s="311"/>
      <c r="S349" s="311"/>
      <c r="T349" s="311"/>
      <c r="U349" s="311"/>
      <c r="W349" s="342"/>
      <c r="X349" s="342"/>
      <c r="Y349" s="342"/>
      <c r="Z349" s="342"/>
      <c r="AA349" s="342"/>
      <c r="AB349" s="342"/>
      <c r="AC349" s="342"/>
      <c r="AD349" s="342"/>
      <c r="AE349" s="342"/>
      <c r="AG349" s="354">
        <v>3</v>
      </c>
      <c r="AH349" s="354"/>
      <c r="AI349" s="356" t="s">
        <v>112</v>
      </c>
      <c r="AJ349" s="359">
        <v>1</v>
      </c>
      <c r="AK349" s="359">
        <v>7</v>
      </c>
      <c r="AL349" s="356" t="s">
        <v>61</v>
      </c>
      <c r="AM349" s="356" t="s">
        <v>75</v>
      </c>
      <c r="AN349" s="356" t="s">
        <v>68</v>
      </c>
      <c r="AO349" s="356" t="s">
        <v>109</v>
      </c>
      <c r="AP349" s="359">
        <v>5</v>
      </c>
      <c r="AQ349" s="367" t="s">
        <v>58</v>
      </c>
      <c r="AR349" s="367" t="s">
        <v>109</v>
      </c>
      <c r="AS349" s="367" t="s">
        <v>64</v>
      </c>
      <c r="AT349" s="367" t="s">
        <v>224</v>
      </c>
      <c r="AU349" s="367"/>
      <c r="AV349" s="416">
        <v>7</v>
      </c>
      <c r="AW349" s="416">
        <v>10</v>
      </c>
      <c r="AX349" s="416">
        <v>4</v>
      </c>
      <c r="AY349" s="303">
        <f t="shared" si="157"/>
        <v>4</v>
      </c>
      <c r="AZ349" s="303">
        <f t="shared" si="158"/>
        <v>2</v>
      </c>
      <c r="BA349" s="303" t="str">
        <f t="shared" si="159"/>
        <v>-</v>
      </c>
      <c r="BB349" s="303">
        <f t="shared" si="160"/>
        <v>6</v>
      </c>
      <c r="BC349" s="303">
        <f t="shared" si="161"/>
        <v>17</v>
      </c>
      <c r="BD349" s="303">
        <f t="shared" si="162"/>
        <v>12</v>
      </c>
      <c r="BE349" s="303">
        <f t="shared" si="163"/>
        <v>5</v>
      </c>
      <c r="BF349" s="303">
        <f t="shared" si="164"/>
        <v>6</v>
      </c>
      <c r="BG349" s="303">
        <f t="shared" si="165"/>
        <v>7</v>
      </c>
      <c r="BH349" s="303"/>
      <c r="BI349" s="303">
        <f t="shared" si="166"/>
        <v>5</v>
      </c>
      <c r="BJ349" s="303">
        <f t="shared" si="167"/>
        <v>8</v>
      </c>
      <c r="BK349" s="303">
        <f t="shared" si="168"/>
        <v>30</v>
      </c>
      <c r="BL349" s="303">
        <f t="shared" si="169"/>
        <v>8</v>
      </c>
      <c r="BM349" s="303">
        <f t="shared" si="170"/>
        <v>11</v>
      </c>
      <c r="BN349" s="303">
        <f t="shared" si="171"/>
        <v>5</v>
      </c>
      <c r="CB349" s="307"/>
      <c r="CC349" s="307"/>
      <c r="CD349" s="307"/>
      <c r="CE349" s="307"/>
      <c r="CF349" s="307"/>
      <c r="CG349" s="307"/>
      <c r="CH349" s="307"/>
      <c r="CI349" s="307"/>
      <c r="CJ349" s="307"/>
      <c r="CK349" s="307"/>
      <c r="CL349" s="307"/>
      <c r="CM349" s="307"/>
      <c r="CN349" s="307"/>
      <c r="CO349" s="307"/>
      <c r="CP349" s="307"/>
      <c r="CQ349" s="307"/>
      <c r="CR349" s="307"/>
      <c r="CS349" s="307"/>
      <c r="CT349" s="307"/>
      <c r="CU349" s="307"/>
      <c r="CV349" s="307"/>
      <c r="CW349" s="307"/>
      <c r="CX349" s="307"/>
      <c r="CY349" s="307"/>
      <c r="CZ349" s="307"/>
      <c r="DA349" s="307"/>
      <c r="DB349" s="307"/>
      <c r="DC349" s="307"/>
      <c r="DD349" s="307"/>
      <c r="DE349" s="307"/>
      <c r="DF349" s="307"/>
      <c r="DG349" s="307"/>
      <c r="DH349" s="307"/>
      <c r="DI349" s="390"/>
      <c r="DJ349" s="390"/>
      <c r="DK349" s="307"/>
      <c r="DL349" s="307"/>
      <c r="DM349" s="307"/>
      <c r="DN349" s="307"/>
      <c r="DO349" s="307"/>
      <c r="DP349" s="307"/>
      <c r="DQ349" s="307"/>
      <c r="DR349" s="307"/>
      <c r="DS349" s="307"/>
      <c r="DT349" s="307"/>
      <c r="DU349" s="307"/>
      <c r="DV349" s="307"/>
      <c r="DW349" s="307"/>
      <c r="DX349" s="307"/>
      <c r="DY349" s="307"/>
      <c r="DZ349" s="307"/>
      <c r="EA349" s="307"/>
      <c r="EB349" s="307"/>
      <c r="EC349" s="307"/>
      <c r="ED349" s="307"/>
      <c r="EE349" s="307"/>
      <c r="EF349" s="307"/>
      <c r="EG349" s="307"/>
      <c r="EH349" s="307"/>
      <c r="EI349" s="307"/>
      <c r="EJ349" s="307"/>
      <c r="EK349" s="307"/>
      <c r="EL349" s="307"/>
      <c r="EM349" s="307"/>
      <c r="EN349" s="307"/>
      <c r="EO349" s="307"/>
      <c r="EP349" s="307"/>
      <c r="EQ349" s="307"/>
      <c r="ER349" s="307"/>
      <c r="ES349" s="307"/>
      <c r="ET349" s="307"/>
      <c r="EU349" s="390"/>
      <c r="EV349" s="390"/>
      <c r="EW349" s="307"/>
      <c r="EX349" s="307"/>
      <c r="EY349" s="307"/>
      <c r="EZ349" s="307"/>
      <c r="FA349" s="307"/>
      <c r="FB349" s="307"/>
      <c r="FC349" s="307"/>
      <c r="FD349" s="307"/>
      <c r="FE349" s="307"/>
      <c r="FF349" s="307"/>
      <c r="FG349" s="307"/>
      <c r="FH349" s="307"/>
      <c r="FI349" s="307"/>
      <c r="FJ349" s="307"/>
      <c r="FK349" s="307"/>
      <c r="FL349" s="307"/>
      <c r="FM349" s="307"/>
      <c r="FN349" s="307"/>
      <c r="FO349" s="307"/>
      <c r="FP349" s="307"/>
      <c r="FQ349" s="307"/>
      <c r="FR349" s="307"/>
      <c r="FS349" s="307"/>
      <c r="FT349" s="307"/>
      <c r="FU349" s="307"/>
      <c r="FV349" s="307"/>
      <c r="FW349" s="307"/>
      <c r="FX349" s="307"/>
      <c r="FY349" s="307"/>
      <c r="FZ349" s="307"/>
      <c r="GA349" s="307"/>
      <c r="GB349" s="307"/>
      <c r="GC349" s="307"/>
      <c r="GD349" s="307"/>
      <c r="GE349" s="307"/>
      <c r="GF349" s="307"/>
      <c r="GG349" s="307"/>
      <c r="GH349" s="307"/>
      <c r="GI349" s="307"/>
      <c r="GJ349" s="307"/>
      <c r="GK349" s="307"/>
      <c r="GL349" s="307"/>
      <c r="GM349" s="307"/>
      <c r="GN349" s="307"/>
      <c r="GO349" s="307"/>
      <c r="GP349" s="307"/>
      <c r="GQ349" s="307"/>
      <c r="GR349" s="307"/>
      <c r="GS349" s="307"/>
      <c r="GT349" s="307"/>
      <c r="GU349" s="307"/>
      <c r="GV349" s="307"/>
      <c r="GW349" s="307"/>
      <c r="GX349" s="307"/>
      <c r="GY349" s="307"/>
      <c r="GZ349" s="307"/>
      <c r="HA349" s="307"/>
      <c r="HB349" s="307"/>
      <c r="HC349" s="307"/>
      <c r="HD349" s="307"/>
      <c r="HE349" s="307"/>
      <c r="HF349" s="307"/>
      <c r="HG349" s="307"/>
      <c r="HH349" s="307"/>
      <c r="HI349" s="307"/>
      <c r="HJ349" s="307"/>
      <c r="HK349" s="307"/>
      <c r="HL349" s="307"/>
      <c r="HM349" s="307"/>
      <c r="HN349" s="307"/>
      <c r="HO349" s="307"/>
      <c r="HP349" s="307"/>
      <c r="HQ349" s="307"/>
      <c r="HR349" s="307"/>
      <c r="HS349" s="307"/>
      <c r="HT349" s="307"/>
      <c r="HU349" s="307"/>
      <c r="HV349" s="307"/>
      <c r="HW349" s="307"/>
      <c r="HX349" s="307"/>
      <c r="HY349" s="307"/>
      <c r="HZ349" s="307"/>
      <c r="IA349" s="307"/>
      <c r="IB349" s="307"/>
      <c r="IC349" s="307"/>
      <c r="ID349" s="307"/>
      <c r="IE349" s="307"/>
      <c r="IF349" s="307"/>
      <c r="IG349" s="307"/>
      <c r="IH349" s="307"/>
      <c r="II349" s="307"/>
      <c r="IJ349" s="307"/>
      <c r="IK349" s="307"/>
      <c r="IL349" s="307"/>
      <c r="IM349" s="307"/>
      <c r="IN349" s="307"/>
      <c r="IO349" s="307"/>
      <c r="IP349" s="307"/>
      <c r="IQ349" s="307"/>
      <c r="IR349" s="307"/>
      <c r="IS349" s="307"/>
      <c r="IT349" s="307"/>
      <c r="IU349" s="307"/>
      <c r="IV349" s="307"/>
      <c r="IW349" s="307"/>
      <c r="IX349" s="307"/>
      <c r="IY349" s="307"/>
      <c r="IZ349" s="307"/>
      <c r="JA349" s="307"/>
      <c r="JB349" s="307"/>
      <c r="JC349" s="307"/>
      <c r="JD349" s="307"/>
      <c r="JE349" s="307"/>
      <c r="JF349" s="307"/>
      <c r="JG349" s="307"/>
      <c r="JH349" s="307"/>
      <c r="JI349" s="307"/>
      <c r="JJ349" s="307"/>
      <c r="JK349" s="307"/>
      <c r="JL349" s="307"/>
      <c r="JM349" s="307"/>
      <c r="JN349" s="307"/>
      <c r="JO349" s="307"/>
      <c r="JP349" s="307"/>
      <c r="JQ349" s="307"/>
      <c r="JR349" s="307"/>
      <c r="JS349" s="307"/>
      <c r="JT349" s="307"/>
      <c r="JU349" s="307"/>
      <c r="JV349" s="307"/>
      <c r="JW349" s="307"/>
      <c r="JX349" s="307"/>
      <c r="JY349" s="307"/>
      <c r="JZ349" s="307"/>
      <c r="KA349" s="307"/>
      <c r="KB349" s="307"/>
      <c r="KC349" s="307"/>
      <c r="KD349" s="307"/>
      <c r="KE349" s="307"/>
      <c r="KF349" s="307"/>
      <c r="KG349" s="307"/>
      <c r="KH349" s="307"/>
      <c r="KI349" s="307"/>
      <c r="KJ349" s="307"/>
      <c r="KK349" s="307"/>
      <c r="KL349" s="307"/>
      <c r="KM349" s="307"/>
      <c r="KN349" s="307"/>
      <c r="KO349" s="307"/>
      <c r="KP349" s="307"/>
      <c r="KQ349" s="307"/>
      <c r="KR349" s="307"/>
      <c r="KS349" s="307"/>
      <c r="KT349" s="307"/>
    </row>
    <row r="350" spans="14:306" s="56" customFormat="1" ht="15" customHeight="1">
      <c r="N350" s="303"/>
      <c r="O350" s="303"/>
      <c r="P350" s="370"/>
      <c r="Q350" s="370"/>
      <c r="R350" s="303"/>
      <c r="S350" s="303"/>
      <c r="T350" s="303"/>
      <c r="U350" s="303"/>
      <c r="W350" s="342"/>
      <c r="X350" s="342"/>
      <c r="Y350" s="342"/>
      <c r="Z350" s="342"/>
      <c r="AA350" s="342"/>
      <c r="AB350" s="342"/>
      <c r="AC350" s="342"/>
      <c r="AD350" s="342"/>
      <c r="AE350" s="342"/>
      <c r="AG350" s="354">
        <v>4</v>
      </c>
      <c r="AH350" s="354"/>
      <c r="AI350" s="356" t="s">
        <v>171</v>
      </c>
      <c r="AJ350" s="359">
        <v>2</v>
      </c>
      <c r="AK350" s="356" t="s">
        <v>0</v>
      </c>
      <c r="AL350" s="359">
        <v>6</v>
      </c>
      <c r="AM350" s="356" t="s">
        <v>78</v>
      </c>
      <c r="AN350" s="356" t="s">
        <v>73</v>
      </c>
      <c r="AO350" s="356" t="s">
        <v>58</v>
      </c>
      <c r="AP350" s="356" t="s">
        <v>64</v>
      </c>
      <c r="AQ350" s="416">
        <v>7</v>
      </c>
      <c r="AR350" s="367" t="s">
        <v>58</v>
      </c>
      <c r="AS350" s="367" t="s">
        <v>66</v>
      </c>
      <c r="AT350" s="367" t="s">
        <v>321</v>
      </c>
      <c r="AU350" s="367"/>
      <c r="AV350" s="416">
        <v>8</v>
      </c>
      <c r="AW350" s="367" t="s">
        <v>71</v>
      </c>
      <c r="AX350" s="416">
        <v>5</v>
      </c>
      <c r="AY350" s="303">
        <f t="shared" si="157"/>
        <v>7</v>
      </c>
      <c r="AZ350" s="303">
        <f t="shared" si="158"/>
        <v>3</v>
      </c>
      <c r="BA350" s="303">
        <f t="shared" si="159"/>
        <v>8</v>
      </c>
      <c r="BB350" s="303">
        <f t="shared" si="160"/>
        <v>7</v>
      </c>
      <c r="BC350" s="303">
        <f t="shared" si="161"/>
        <v>20</v>
      </c>
      <c r="BD350" s="303">
        <f t="shared" si="162"/>
        <v>15</v>
      </c>
      <c r="BE350" s="303">
        <f t="shared" si="163"/>
        <v>7</v>
      </c>
      <c r="BF350" s="303">
        <f t="shared" si="164"/>
        <v>8</v>
      </c>
      <c r="BG350" s="303">
        <f t="shared" si="165"/>
        <v>8</v>
      </c>
      <c r="BH350" s="303"/>
      <c r="BI350" s="303">
        <f t="shared" si="166"/>
        <v>7</v>
      </c>
      <c r="BJ350" s="303">
        <f t="shared" si="167"/>
        <v>10</v>
      </c>
      <c r="BK350" s="303">
        <f t="shared" si="168"/>
        <v>35</v>
      </c>
      <c r="BL350" s="303">
        <f t="shared" si="169"/>
        <v>9</v>
      </c>
      <c r="BM350" s="303">
        <f t="shared" si="170"/>
        <v>13</v>
      </c>
      <c r="BN350" s="303">
        <f t="shared" si="171"/>
        <v>6</v>
      </c>
      <c r="CB350" s="307"/>
      <c r="CC350" s="307"/>
      <c r="CD350" s="307"/>
      <c r="CE350" s="307"/>
      <c r="CF350" s="307"/>
      <c r="CG350" s="307"/>
      <c r="CH350" s="307"/>
      <c r="CI350" s="307"/>
      <c r="CJ350" s="307"/>
      <c r="CK350" s="307"/>
      <c r="CL350" s="307"/>
      <c r="CM350" s="307"/>
      <c r="CN350" s="307"/>
      <c r="CO350" s="307"/>
      <c r="CP350" s="307"/>
      <c r="CQ350" s="307"/>
      <c r="CR350" s="307"/>
      <c r="CS350" s="307"/>
      <c r="CT350" s="307"/>
      <c r="CU350" s="307"/>
      <c r="CV350" s="307"/>
      <c r="CW350" s="307"/>
      <c r="CX350" s="307"/>
      <c r="CY350" s="307"/>
      <c r="CZ350" s="307"/>
      <c r="DA350" s="307"/>
      <c r="DB350" s="307"/>
      <c r="DC350" s="307"/>
      <c r="DD350" s="307"/>
      <c r="DE350" s="307"/>
      <c r="DF350" s="307"/>
      <c r="DG350" s="307"/>
      <c r="DH350" s="307"/>
      <c r="DI350" s="390"/>
      <c r="DJ350" s="390"/>
      <c r="DK350" s="307"/>
      <c r="DL350" s="307"/>
      <c r="DM350" s="307"/>
      <c r="DN350" s="307"/>
      <c r="DO350" s="307"/>
      <c r="DP350" s="307"/>
      <c r="DQ350" s="307"/>
      <c r="DR350" s="307"/>
      <c r="DS350" s="307"/>
      <c r="DT350" s="307"/>
      <c r="DU350" s="307"/>
      <c r="DV350" s="307"/>
      <c r="DW350" s="307"/>
      <c r="DX350" s="307"/>
      <c r="DY350" s="307"/>
      <c r="DZ350" s="307"/>
      <c r="EA350" s="307"/>
      <c r="EB350" s="307"/>
      <c r="EC350" s="307"/>
      <c r="ED350" s="307"/>
      <c r="EE350" s="307"/>
      <c r="EF350" s="307"/>
      <c r="EG350" s="307"/>
      <c r="EH350" s="307"/>
      <c r="EI350" s="307"/>
      <c r="EJ350" s="307"/>
      <c r="EK350" s="307"/>
      <c r="EL350" s="307"/>
      <c r="EM350" s="307"/>
      <c r="EN350" s="307"/>
      <c r="EO350" s="307"/>
      <c r="EP350" s="307"/>
      <c r="EQ350" s="307"/>
      <c r="ER350" s="307"/>
      <c r="ES350" s="307"/>
      <c r="ET350" s="307"/>
      <c r="EU350" s="390"/>
      <c r="EV350" s="390"/>
      <c r="EW350" s="307"/>
      <c r="EX350" s="307"/>
      <c r="EY350" s="307"/>
      <c r="EZ350" s="307"/>
      <c r="FA350" s="307"/>
      <c r="FB350" s="307"/>
      <c r="FC350" s="307"/>
      <c r="FD350" s="307"/>
      <c r="FE350" s="307"/>
      <c r="FF350" s="307"/>
      <c r="FG350" s="307"/>
      <c r="FH350" s="307"/>
      <c r="FI350" s="307"/>
      <c r="FJ350" s="307"/>
      <c r="FK350" s="307"/>
      <c r="FL350" s="307"/>
      <c r="FM350" s="307"/>
      <c r="FN350" s="307"/>
      <c r="FO350" s="307"/>
      <c r="FP350" s="307"/>
      <c r="FQ350" s="307"/>
      <c r="FR350" s="307"/>
      <c r="FS350" s="307"/>
      <c r="FT350" s="307"/>
      <c r="FU350" s="307"/>
      <c r="FV350" s="307"/>
      <c r="FW350" s="307"/>
      <c r="FX350" s="307"/>
      <c r="FY350" s="307"/>
      <c r="FZ350" s="307"/>
      <c r="GA350" s="307"/>
      <c r="GB350" s="307"/>
      <c r="GC350" s="307"/>
      <c r="GD350" s="307"/>
      <c r="GE350" s="307"/>
      <c r="GF350" s="307"/>
      <c r="GG350" s="307"/>
      <c r="GH350" s="307"/>
      <c r="GI350" s="307"/>
      <c r="GJ350" s="307"/>
      <c r="GK350" s="307"/>
      <c r="GL350" s="307"/>
      <c r="GM350" s="307"/>
      <c r="GN350" s="307"/>
      <c r="GO350" s="307"/>
      <c r="GP350" s="307"/>
      <c r="GQ350" s="307"/>
      <c r="GR350" s="307"/>
      <c r="GS350" s="307"/>
      <c r="GT350" s="307"/>
      <c r="GU350" s="307"/>
      <c r="GV350" s="307"/>
      <c r="GW350" s="307"/>
      <c r="GX350" s="307"/>
      <c r="GY350" s="307"/>
      <c r="GZ350" s="307"/>
      <c r="HA350" s="307"/>
      <c r="HB350" s="307"/>
      <c r="HC350" s="307"/>
      <c r="HD350" s="307"/>
      <c r="HE350" s="307"/>
      <c r="HF350" s="307"/>
      <c r="HG350" s="307"/>
      <c r="HH350" s="307"/>
      <c r="HI350" s="307"/>
      <c r="HJ350" s="307"/>
      <c r="HK350" s="307"/>
      <c r="HL350" s="307"/>
      <c r="HM350" s="307"/>
      <c r="HN350" s="307"/>
      <c r="HO350" s="307"/>
      <c r="HP350" s="307"/>
      <c r="HQ350" s="307"/>
      <c r="HR350" s="307"/>
      <c r="HS350" s="307"/>
      <c r="HT350" s="307"/>
      <c r="HU350" s="307"/>
      <c r="HV350" s="307"/>
      <c r="HW350" s="307"/>
      <c r="HX350" s="307"/>
      <c r="HY350" s="307"/>
      <c r="HZ350" s="307"/>
      <c r="IA350" s="307"/>
      <c r="IB350" s="307"/>
      <c r="IC350" s="307"/>
      <c r="ID350" s="307"/>
      <c r="IE350" s="307"/>
      <c r="IF350" s="307"/>
      <c r="IG350" s="307"/>
      <c r="IH350" s="307"/>
      <c r="II350" s="307"/>
      <c r="IJ350" s="307"/>
      <c r="IK350" s="307"/>
      <c r="IL350" s="307"/>
      <c r="IM350" s="307"/>
      <c r="IN350" s="307"/>
      <c r="IO350" s="307"/>
      <c r="IP350" s="307"/>
      <c r="IQ350" s="307"/>
      <c r="IR350" s="307"/>
      <c r="IS350" s="307"/>
      <c r="IT350" s="307"/>
      <c r="IU350" s="307"/>
      <c r="IV350" s="307"/>
      <c r="IW350" s="307"/>
      <c r="IX350" s="307"/>
      <c r="IY350" s="307"/>
      <c r="IZ350" s="307"/>
      <c r="JA350" s="307"/>
      <c r="JB350" s="307"/>
      <c r="JC350" s="307"/>
      <c r="JD350" s="307"/>
      <c r="JE350" s="307"/>
      <c r="JF350" s="307"/>
      <c r="JG350" s="307"/>
      <c r="JH350" s="307"/>
      <c r="JI350" s="307"/>
      <c r="JJ350" s="307"/>
      <c r="JK350" s="307"/>
      <c r="JL350" s="307"/>
      <c r="JM350" s="307"/>
      <c r="JN350" s="307"/>
      <c r="JO350" s="307"/>
      <c r="JP350" s="307"/>
      <c r="JQ350" s="307"/>
      <c r="JR350" s="307"/>
      <c r="JS350" s="307"/>
      <c r="JT350" s="307"/>
      <c r="JU350" s="307"/>
      <c r="JV350" s="307"/>
      <c r="JW350" s="307"/>
      <c r="JX350" s="307"/>
      <c r="JY350" s="307"/>
      <c r="JZ350" s="307"/>
      <c r="KA350" s="307"/>
      <c r="KB350" s="307"/>
      <c r="KC350" s="307"/>
      <c r="KD350" s="307"/>
      <c r="KE350" s="307"/>
      <c r="KF350" s="307"/>
      <c r="KG350" s="307"/>
      <c r="KH350" s="307"/>
      <c r="KI350" s="307"/>
      <c r="KJ350" s="307"/>
      <c r="KK350" s="307"/>
      <c r="KL350" s="307"/>
      <c r="KM350" s="307"/>
      <c r="KN350" s="307"/>
      <c r="KO350" s="307"/>
      <c r="KP350" s="307"/>
      <c r="KQ350" s="307"/>
      <c r="KR350" s="307"/>
      <c r="KS350" s="307"/>
      <c r="KT350" s="307"/>
    </row>
    <row r="351" spans="14:306" s="56" customFormat="1" ht="15" customHeight="1">
      <c r="N351" s="395"/>
      <c r="O351" s="330"/>
      <c r="P351" s="330"/>
      <c r="Q351" s="330"/>
      <c r="R351" s="330"/>
      <c r="S351" s="330"/>
      <c r="T351" s="330"/>
      <c r="U351" s="330"/>
      <c r="W351" s="342"/>
      <c r="X351" s="342"/>
      <c r="Y351" s="342"/>
      <c r="Z351" s="342"/>
      <c r="AA351" s="342"/>
      <c r="AB351" s="342"/>
      <c r="AC351" s="342"/>
      <c r="AD351" s="342"/>
      <c r="AE351" s="342"/>
      <c r="AG351" s="354">
        <v>5</v>
      </c>
      <c r="AH351" s="354"/>
      <c r="AI351" s="356" t="s">
        <v>173</v>
      </c>
      <c r="AJ351" s="356" t="s">
        <v>109</v>
      </c>
      <c r="AK351" s="359">
        <v>8</v>
      </c>
      <c r="AL351" s="356" t="s">
        <v>72</v>
      </c>
      <c r="AM351" s="356" t="s">
        <v>81</v>
      </c>
      <c r="AN351" s="356" t="s">
        <v>76</v>
      </c>
      <c r="AO351" s="359">
        <v>7</v>
      </c>
      <c r="AP351" s="359">
        <v>8</v>
      </c>
      <c r="AQ351" s="417" t="s">
        <v>66</v>
      </c>
      <c r="AR351" s="367" t="s">
        <v>72</v>
      </c>
      <c r="AS351" s="367" t="s">
        <v>68</v>
      </c>
      <c r="AT351" s="367" t="s">
        <v>322</v>
      </c>
      <c r="AU351" s="367"/>
      <c r="AV351" s="416">
        <v>9</v>
      </c>
      <c r="AW351" s="416">
        <v>13</v>
      </c>
      <c r="AX351" s="416">
        <v>6</v>
      </c>
      <c r="AY351" s="303">
        <f t="shared" si="157"/>
        <v>10</v>
      </c>
      <c r="AZ351" s="303">
        <f t="shared" si="158"/>
        <v>5</v>
      </c>
      <c r="BA351" s="303">
        <f t="shared" si="159"/>
        <v>9</v>
      </c>
      <c r="BB351" s="303">
        <f t="shared" si="160"/>
        <v>9</v>
      </c>
      <c r="BC351" s="303">
        <f t="shared" si="161"/>
        <v>22</v>
      </c>
      <c r="BD351" s="303">
        <f t="shared" si="162"/>
        <v>17</v>
      </c>
      <c r="BE351" s="303">
        <f t="shared" si="163"/>
        <v>8</v>
      </c>
      <c r="BF351" s="303">
        <f t="shared" si="164"/>
        <v>9</v>
      </c>
      <c r="BG351" s="303">
        <f t="shared" si="165"/>
        <v>10</v>
      </c>
      <c r="BH351" s="303"/>
      <c r="BI351" s="303">
        <f t="shared" si="166"/>
        <v>9</v>
      </c>
      <c r="BJ351" s="303">
        <f t="shared" si="167"/>
        <v>12</v>
      </c>
      <c r="BK351" s="303">
        <f t="shared" si="168"/>
        <v>40</v>
      </c>
      <c r="BL351" s="303">
        <f t="shared" si="169"/>
        <v>10</v>
      </c>
      <c r="BM351" s="303">
        <f t="shared" si="170"/>
        <v>14</v>
      </c>
      <c r="BN351" s="303">
        <f t="shared" si="171"/>
        <v>7</v>
      </c>
      <c r="CB351" s="307"/>
      <c r="CC351" s="307"/>
      <c r="CD351" s="307"/>
      <c r="CE351" s="307"/>
      <c r="CF351" s="307"/>
      <c r="CG351" s="307"/>
      <c r="CH351" s="307"/>
      <c r="CI351" s="307"/>
      <c r="CJ351" s="307"/>
      <c r="CK351" s="307"/>
      <c r="CL351" s="307"/>
      <c r="CM351" s="307"/>
      <c r="CN351" s="307"/>
      <c r="CO351" s="307"/>
      <c r="CP351" s="307"/>
      <c r="CQ351" s="307"/>
      <c r="CR351" s="307"/>
      <c r="CS351" s="307"/>
      <c r="CT351" s="307"/>
      <c r="CU351" s="307"/>
      <c r="CV351" s="307"/>
      <c r="CW351" s="307"/>
      <c r="CX351" s="307"/>
      <c r="CY351" s="307"/>
      <c r="CZ351" s="307"/>
      <c r="DA351" s="307"/>
      <c r="DB351" s="307"/>
      <c r="DC351" s="307"/>
      <c r="DD351" s="307"/>
      <c r="DE351" s="307"/>
      <c r="DF351" s="307"/>
      <c r="DG351" s="307"/>
      <c r="DH351" s="307"/>
      <c r="DI351" s="390"/>
      <c r="DJ351" s="390"/>
      <c r="DK351" s="307"/>
      <c r="DL351" s="307"/>
      <c r="DM351" s="307"/>
      <c r="DN351" s="307"/>
      <c r="DO351" s="307"/>
      <c r="DP351" s="307"/>
      <c r="DQ351" s="307"/>
      <c r="DR351" s="307"/>
      <c r="DS351" s="307"/>
      <c r="DT351" s="307"/>
      <c r="DU351" s="307"/>
      <c r="DV351" s="307"/>
      <c r="DW351" s="307"/>
      <c r="DX351" s="307"/>
      <c r="DY351" s="307"/>
      <c r="DZ351" s="307"/>
      <c r="EA351" s="307"/>
      <c r="EB351" s="307"/>
      <c r="EC351" s="307"/>
      <c r="ED351" s="307"/>
      <c r="EE351" s="307"/>
      <c r="EF351" s="307"/>
      <c r="EG351" s="307"/>
      <c r="EH351" s="307"/>
      <c r="EI351" s="307"/>
      <c r="EJ351" s="307"/>
      <c r="EK351" s="307"/>
      <c r="EL351" s="307"/>
      <c r="EM351" s="307"/>
      <c r="EN351" s="307"/>
      <c r="EO351" s="307"/>
      <c r="EP351" s="307"/>
      <c r="EQ351" s="307"/>
      <c r="ER351" s="307"/>
      <c r="ES351" s="307"/>
      <c r="ET351" s="307"/>
      <c r="EU351" s="390"/>
      <c r="EV351" s="390"/>
      <c r="EW351" s="307"/>
      <c r="EX351" s="307"/>
      <c r="EY351" s="307"/>
      <c r="EZ351" s="307"/>
      <c r="FA351" s="307"/>
      <c r="FB351" s="307"/>
      <c r="FC351" s="307"/>
      <c r="FD351" s="307"/>
      <c r="FE351" s="307"/>
      <c r="FF351" s="307"/>
      <c r="FG351" s="307"/>
      <c r="FH351" s="307"/>
      <c r="FI351" s="307"/>
      <c r="FJ351" s="307"/>
      <c r="FK351" s="307"/>
      <c r="FL351" s="307"/>
      <c r="FM351" s="307"/>
      <c r="FN351" s="307"/>
      <c r="FO351" s="307"/>
      <c r="FP351" s="307"/>
      <c r="FQ351" s="307"/>
      <c r="FR351" s="307"/>
      <c r="FS351" s="307"/>
      <c r="FT351" s="307"/>
      <c r="FU351" s="307"/>
      <c r="FV351" s="307"/>
      <c r="FW351" s="307"/>
      <c r="FX351" s="307"/>
      <c r="FY351" s="307"/>
      <c r="FZ351" s="307"/>
      <c r="GA351" s="307"/>
      <c r="GB351" s="307"/>
      <c r="GC351" s="307"/>
      <c r="GD351" s="307"/>
      <c r="GE351" s="307"/>
      <c r="GF351" s="307"/>
      <c r="GG351" s="307"/>
      <c r="GH351" s="307"/>
      <c r="GI351" s="307"/>
      <c r="GJ351" s="307"/>
      <c r="GK351" s="307"/>
      <c r="GL351" s="307"/>
      <c r="GM351" s="307"/>
      <c r="GN351" s="307"/>
      <c r="GO351" s="307"/>
      <c r="GP351" s="307"/>
      <c r="GQ351" s="307"/>
      <c r="GR351" s="307"/>
      <c r="GS351" s="307"/>
      <c r="GT351" s="307"/>
      <c r="GU351" s="307"/>
      <c r="GV351" s="307"/>
      <c r="GW351" s="307"/>
      <c r="GX351" s="307"/>
      <c r="GY351" s="307"/>
      <c r="GZ351" s="307"/>
      <c r="HA351" s="307"/>
      <c r="HB351" s="307"/>
      <c r="HC351" s="307"/>
      <c r="HD351" s="307"/>
      <c r="HE351" s="307"/>
      <c r="HF351" s="307"/>
      <c r="HG351" s="307"/>
      <c r="HH351" s="307"/>
      <c r="HI351" s="307"/>
      <c r="HJ351" s="307"/>
      <c r="HK351" s="307"/>
      <c r="HL351" s="307"/>
      <c r="HM351" s="307"/>
      <c r="HN351" s="307"/>
      <c r="HO351" s="307"/>
      <c r="HP351" s="307"/>
      <c r="HQ351" s="307"/>
      <c r="HR351" s="307"/>
      <c r="HS351" s="307"/>
      <c r="HT351" s="307"/>
      <c r="HU351" s="307"/>
      <c r="HV351" s="307"/>
      <c r="HW351" s="307"/>
      <c r="HX351" s="307"/>
      <c r="HY351" s="307"/>
      <c r="HZ351" s="307"/>
      <c r="IA351" s="307"/>
      <c r="IB351" s="307"/>
      <c r="IC351" s="307"/>
      <c r="ID351" s="307"/>
      <c r="IE351" s="307"/>
      <c r="IF351" s="307"/>
      <c r="IG351" s="307"/>
      <c r="IH351" s="307"/>
      <c r="II351" s="307"/>
      <c r="IJ351" s="307"/>
      <c r="IK351" s="307"/>
      <c r="IL351" s="307"/>
      <c r="IM351" s="307"/>
      <c r="IN351" s="307"/>
      <c r="IO351" s="307"/>
      <c r="IP351" s="307"/>
      <c r="IQ351" s="307"/>
      <c r="IR351" s="307"/>
      <c r="IS351" s="307"/>
      <c r="IT351" s="307"/>
      <c r="IU351" s="307"/>
      <c r="IV351" s="307"/>
      <c r="IW351" s="307"/>
      <c r="IX351" s="307"/>
      <c r="IY351" s="307"/>
      <c r="IZ351" s="307"/>
      <c r="JA351" s="307"/>
      <c r="JB351" s="307"/>
      <c r="JC351" s="307"/>
      <c r="JD351" s="307"/>
      <c r="JE351" s="307"/>
      <c r="JF351" s="307"/>
      <c r="JG351" s="307"/>
      <c r="JH351" s="307"/>
      <c r="JI351" s="307"/>
      <c r="JJ351" s="307"/>
      <c r="JK351" s="307"/>
      <c r="JL351" s="307"/>
      <c r="JM351" s="307"/>
      <c r="JN351" s="307"/>
      <c r="JO351" s="307"/>
      <c r="JP351" s="307"/>
      <c r="JQ351" s="307"/>
      <c r="JR351" s="307"/>
      <c r="JS351" s="307"/>
      <c r="JT351" s="307"/>
      <c r="JU351" s="307"/>
      <c r="JV351" s="307"/>
      <c r="JW351" s="307"/>
      <c r="JX351" s="307"/>
      <c r="JY351" s="307"/>
      <c r="JZ351" s="307"/>
      <c r="KA351" s="307"/>
      <c r="KB351" s="307"/>
      <c r="KC351" s="307"/>
      <c r="KD351" s="307"/>
      <c r="KE351" s="307"/>
      <c r="KF351" s="307"/>
      <c r="KG351" s="307"/>
      <c r="KH351" s="307"/>
      <c r="KI351" s="307"/>
      <c r="KJ351" s="307"/>
      <c r="KK351" s="307"/>
      <c r="KL351" s="307"/>
      <c r="KM351" s="307"/>
      <c r="KN351" s="307"/>
      <c r="KO351" s="307"/>
      <c r="KP351" s="307"/>
      <c r="KQ351" s="307"/>
      <c r="KR351" s="307"/>
      <c r="KS351" s="307"/>
      <c r="KT351" s="307"/>
    </row>
    <row r="352" spans="14:306" s="56" customFormat="1" ht="15" customHeight="1">
      <c r="N352" s="395"/>
      <c r="O352" s="341"/>
      <c r="P352" s="330"/>
      <c r="Q352" s="330"/>
      <c r="R352" s="330"/>
      <c r="S352" s="330"/>
      <c r="T352" s="341"/>
      <c r="U352" s="330"/>
      <c r="V352" s="311"/>
      <c r="W352" s="342"/>
      <c r="X352" s="342"/>
      <c r="Y352" s="342"/>
      <c r="Z352" s="342"/>
      <c r="AA352" s="342"/>
      <c r="AB352" s="342"/>
      <c r="AC352" s="342"/>
      <c r="AD352" s="342"/>
      <c r="AE352" s="342"/>
      <c r="AG352" s="354">
        <v>6</v>
      </c>
      <c r="AH352" s="354"/>
      <c r="AI352" s="356" t="s">
        <v>206</v>
      </c>
      <c r="AJ352" s="356" t="s">
        <v>58</v>
      </c>
      <c r="AK352" s="359">
        <v>9</v>
      </c>
      <c r="AL352" s="359">
        <v>9</v>
      </c>
      <c r="AM352" s="356" t="s">
        <v>84</v>
      </c>
      <c r="AN352" s="356" t="s">
        <v>79</v>
      </c>
      <c r="AO352" s="356" t="s">
        <v>714</v>
      </c>
      <c r="AP352" s="356" t="s">
        <v>113</v>
      </c>
      <c r="AQ352" s="417" t="s">
        <v>68</v>
      </c>
      <c r="AR352" s="367" t="s">
        <v>113</v>
      </c>
      <c r="AS352" s="418" t="s">
        <v>715</v>
      </c>
      <c r="AT352" s="367" t="s">
        <v>716</v>
      </c>
      <c r="AU352" s="367"/>
      <c r="AV352" s="416">
        <v>10</v>
      </c>
      <c r="AW352" s="416">
        <v>14</v>
      </c>
      <c r="AX352" s="416">
        <v>7</v>
      </c>
      <c r="AY352" s="303">
        <f t="shared" si="157"/>
        <v>13</v>
      </c>
      <c r="AZ352" s="303">
        <f t="shared" si="158"/>
        <v>7</v>
      </c>
      <c r="BA352" s="303">
        <f t="shared" si="159"/>
        <v>10</v>
      </c>
      <c r="BB352" s="303">
        <f t="shared" si="160"/>
        <v>10</v>
      </c>
      <c r="BC352" s="303">
        <f t="shared" si="161"/>
        <v>25</v>
      </c>
      <c r="BD352" s="303">
        <f t="shared" si="162"/>
        <v>19</v>
      </c>
      <c r="BE352" s="303">
        <f t="shared" si="163"/>
        <v>10</v>
      </c>
      <c r="BF352" s="303">
        <f t="shared" si="164"/>
        <v>11</v>
      </c>
      <c r="BG352" s="303">
        <f t="shared" si="165"/>
        <v>12</v>
      </c>
      <c r="BH352" s="303"/>
      <c r="BI352" s="303">
        <f t="shared" si="166"/>
        <v>11</v>
      </c>
      <c r="BJ352" s="303">
        <f t="shared" si="167"/>
        <v>14</v>
      </c>
      <c r="BK352" s="303">
        <f t="shared" si="168"/>
        <v>46</v>
      </c>
      <c r="BL352" s="303" t="str">
        <f t="shared" si="169"/>
        <v>-</v>
      </c>
      <c r="BM352" s="303">
        <f t="shared" si="170"/>
        <v>15</v>
      </c>
      <c r="BN352" s="303">
        <f t="shared" si="171"/>
        <v>8</v>
      </c>
      <c r="CB352" s="307"/>
      <c r="CC352" s="307"/>
      <c r="CD352" s="307"/>
      <c r="CE352" s="307"/>
      <c r="CF352" s="307"/>
      <c r="CG352" s="307"/>
      <c r="CH352" s="307"/>
      <c r="CI352" s="307"/>
      <c r="CJ352" s="307"/>
      <c r="CK352" s="307"/>
      <c r="CL352" s="307"/>
      <c r="CM352" s="307"/>
      <c r="CN352" s="307"/>
      <c r="CO352" s="307"/>
      <c r="CP352" s="307"/>
      <c r="CQ352" s="307"/>
      <c r="CR352" s="307"/>
      <c r="CS352" s="307"/>
      <c r="CT352" s="307"/>
      <c r="CU352" s="307"/>
      <c r="CV352" s="307"/>
      <c r="CW352" s="307"/>
      <c r="CX352" s="307"/>
      <c r="CY352" s="307"/>
      <c r="CZ352" s="307"/>
      <c r="DA352" s="307"/>
      <c r="DB352" s="307"/>
      <c r="DC352" s="307"/>
      <c r="DD352" s="307"/>
      <c r="DE352" s="307"/>
      <c r="DF352" s="307"/>
      <c r="DG352" s="307"/>
      <c r="DH352" s="307"/>
      <c r="DI352" s="390"/>
      <c r="DJ352" s="390"/>
      <c r="DK352" s="307"/>
      <c r="DL352" s="307"/>
      <c r="DM352" s="307"/>
      <c r="DN352" s="307"/>
      <c r="DO352" s="307"/>
      <c r="DP352" s="307"/>
      <c r="DQ352" s="307"/>
      <c r="DR352" s="307"/>
      <c r="DS352" s="307"/>
      <c r="DT352" s="307"/>
      <c r="DU352" s="307"/>
      <c r="DV352" s="307"/>
      <c r="DW352" s="307"/>
      <c r="DX352" s="307"/>
      <c r="DY352" s="307"/>
      <c r="DZ352" s="307"/>
      <c r="EA352" s="307"/>
      <c r="EB352" s="307"/>
      <c r="EC352" s="307"/>
      <c r="ED352" s="307"/>
      <c r="EE352" s="307"/>
      <c r="EF352" s="307"/>
      <c r="EG352" s="307"/>
      <c r="EH352" s="307"/>
      <c r="EI352" s="307"/>
      <c r="EJ352" s="307"/>
      <c r="EK352" s="307"/>
      <c r="EL352" s="307"/>
      <c r="EM352" s="307"/>
      <c r="EN352" s="307"/>
      <c r="EO352" s="307"/>
      <c r="EP352" s="307"/>
      <c r="EQ352" s="307"/>
      <c r="ER352" s="307"/>
      <c r="ES352" s="307"/>
      <c r="ET352" s="307"/>
      <c r="EU352" s="390"/>
      <c r="EV352" s="390"/>
      <c r="EW352" s="307"/>
      <c r="EX352" s="307"/>
      <c r="EY352" s="307"/>
      <c r="EZ352" s="307"/>
      <c r="FA352" s="307"/>
      <c r="FB352" s="307"/>
      <c r="FC352" s="307"/>
      <c r="FD352" s="307"/>
      <c r="FE352" s="307"/>
      <c r="FF352" s="307"/>
      <c r="FG352" s="307"/>
      <c r="FH352" s="307"/>
      <c r="FI352" s="307"/>
      <c r="FJ352" s="307"/>
      <c r="FK352" s="307"/>
      <c r="FL352" s="307"/>
      <c r="FM352" s="307"/>
      <c r="FN352" s="307"/>
      <c r="FO352" s="307"/>
      <c r="FP352" s="307"/>
      <c r="FQ352" s="307"/>
      <c r="FR352" s="307"/>
      <c r="FS352" s="307"/>
      <c r="FT352" s="307"/>
      <c r="FU352" s="307"/>
      <c r="FV352" s="307"/>
      <c r="FW352" s="307"/>
      <c r="FX352" s="307"/>
      <c r="FY352" s="307"/>
      <c r="FZ352" s="307"/>
      <c r="GA352" s="307"/>
      <c r="GB352" s="307"/>
      <c r="GC352" s="307"/>
      <c r="GD352" s="307"/>
      <c r="GE352" s="307"/>
      <c r="GF352" s="307"/>
      <c r="GG352" s="307"/>
      <c r="GH352" s="307"/>
      <c r="GI352" s="307"/>
      <c r="GJ352" s="307"/>
      <c r="GK352" s="307"/>
      <c r="GL352" s="307"/>
      <c r="GM352" s="307"/>
      <c r="GN352" s="307"/>
      <c r="GO352" s="307"/>
      <c r="GP352" s="307"/>
      <c r="GQ352" s="307"/>
      <c r="GR352" s="307"/>
      <c r="GS352" s="307"/>
      <c r="GT352" s="307"/>
      <c r="GU352" s="307"/>
      <c r="GV352" s="307"/>
      <c r="GW352" s="307"/>
      <c r="GX352" s="307"/>
      <c r="GY352" s="307"/>
      <c r="GZ352" s="307"/>
      <c r="HA352" s="307"/>
      <c r="HB352" s="307"/>
      <c r="HC352" s="307"/>
      <c r="HD352" s="307"/>
      <c r="HE352" s="307"/>
      <c r="HF352" s="307"/>
      <c r="HG352" s="307"/>
      <c r="HH352" s="307"/>
      <c r="HI352" s="307"/>
      <c r="HJ352" s="307"/>
      <c r="HK352" s="307"/>
      <c r="HL352" s="307"/>
      <c r="HM352" s="307"/>
      <c r="HN352" s="307"/>
      <c r="HO352" s="307"/>
      <c r="HP352" s="307"/>
      <c r="HQ352" s="307"/>
      <c r="HR352" s="307"/>
      <c r="HS352" s="307"/>
      <c r="HT352" s="307"/>
      <c r="HU352" s="307"/>
      <c r="HV352" s="307"/>
      <c r="HW352" s="307"/>
      <c r="HX352" s="307"/>
      <c r="HY352" s="307"/>
      <c r="HZ352" s="307"/>
      <c r="IA352" s="307"/>
      <c r="IB352" s="307"/>
      <c r="IC352" s="307"/>
      <c r="ID352" s="307"/>
      <c r="IE352" s="307"/>
      <c r="IF352" s="307"/>
      <c r="IG352" s="307"/>
      <c r="IH352" s="307"/>
      <c r="II352" s="307"/>
      <c r="IJ352" s="307"/>
      <c r="IK352" s="307"/>
      <c r="IL352" s="307"/>
      <c r="IM352" s="307"/>
      <c r="IN352" s="307"/>
      <c r="IO352" s="307"/>
      <c r="IP352" s="307"/>
      <c r="IQ352" s="307"/>
      <c r="IR352" s="307"/>
      <c r="IS352" s="307"/>
      <c r="IT352" s="307"/>
      <c r="IU352" s="307"/>
      <c r="IV352" s="307"/>
      <c r="IW352" s="307"/>
      <c r="IX352" s="307"/>
      <c r="IY352" s="307"/>
      <c r="IZ352" s="307"/>
      <c r="JA352" s="307"/>
      <c r="JB352" s="307"/>
      <c r="JC352" s="307"/>
      <c r="JD352" s="307"/>
      <c r="JE352" s="307"/>
      <c r="JF352" s="307"/>
      <c r="JG352" s="307"/>
      <c r="JH352" s="307"/>
      <c r="JI352" s="307"/>
      <c r="JJ352" s="307"/>
      <c r="JK352" s="307"/>
      <c r="JL352" s="307"/>
      <c r="JM352" s="307"/>
      <c r="JN352" s="307"/>
      <c r="JO352" s="307"/>
      <c r="JP352" s="307"/>
      <c r="JQ352" s="307"/>
      <c r="JR352" s="307"/>
      <c r="JS352" s="307"/>
      <c r="JT352" s="307"/>
      <c r="JU352" s="307"/>
      <c r="JV352" s="307"/>
      <c r="JW352" s="307"/>
      <c r="JX352" s="307"/>
      <c r="JY352" s="307"/>
      <c r="JZ352" s="307"/>
      <c r="KA352" s="307"/>
      <c r="KB352" s="307"/>
      <c r="KC352" s="307"/>
      <c r="KD352" s="307"/>
      <c r="KE352" s="307"/>
      <c r="KF352" s="307"/>
      <c r="KG352" s="307"/>
      <c r="KH352" s="307"/>
      <c r="KI352" s="307"/>
      <c r="KJ352" s="307"/>
      <c r="KK352" s="307"/>
      <c r="KL352" s="307"/>
      <c r="KM352" s="307"/>
      <c r="KN352" s="307"/>
      <c r="KO352" s="307"/>
      <c r="KP352" s="307"/>
      <c r="KQ352" s="307"/>
      <c r="KR352" s="307"/>
      <c r="KS352" s="307"/>
      <c r="KT352" s="307"/>
    </row>
    <row r="353" spans="14:306" s="56" customFormat="1" ht="15" customHeight="1">
      <c r="N353" s="395"/>
      <c r="O353" s="330"/>
      <c r="P353" s="330"/>
      <c r="Q353" s="330"/>
      <c r="R353" s="330"/>
      <c r="S353" s="330"/>
      <c r="T353" s="330"/>
      <c r="U353" s="330"/>
      <c r="W353" s="342"/>
      <c r="X353" s="342"/>
      <c r="Y353" s="342"/>
      <c r="Z353" s="342"/>
      <c r="AA353" s="342"/>
      <c r="AB353" s="342"/>
      <c r="AC353" s="342"/>
      <c r="AD353" s="342"/>
      <c r="AE353" s="342"/>
      <c r="AG353" s="354">
        <v>7</v>
      </c>
      <c r="AH353" s="354"/>
      <c r="AI353" s="356" t="s">
        <v>244</v>
      </c>
      <c r="AJ353" s="356" t="s">
        <v>72</v>
      </c>
      <c r="AK353" s="359">
        <v>10</v>
      </c>
      <c r="AL353" s="359">
        <v>10</v>
      </c>
      <c r="AM353" s="356" t="s">
        <v>88</v>
      </c>
      <c r="AN353" s="356" t="s">
        <v>82</v>
      </c>
      <c r="AO353" s="356">
        <v>10</v>
      </c>
      <c r="AP353" s="359">
        <v>11</v>
      </c>
      <c r="AQ353" s="416">
        <v>12</v>
      </c>
      <c r="AR353" s="367" t="s">
        <v>71</v>
      </c>
      <c r="AS353" s="418" t="s">
        <v>157</v>
      </c>
      <c r="AT353" s="367" t="s">
        <v>227</v>
      </c>
      <c r="AU353" s="367"/>
      <c r="AV353" s="367" t="s">
        <v>0</v>
      </c>
      <c r="AW353" s="367" t="s">
        <v>76</v>
      </c>
      <c r="AX353" s="416">
        <v>8</v>
      </c>
      <c r="AY353" s="303">
        <f t="shared" si="157"/>
        <v>16</v>
      </c>
      <c r="AZ353" s="303">
        <f t="shared" si="158"/>
        <v>9</v>
      </c>
      <c r="BA353" s="303">
        <f t="shared" si="159"/>
        <v>11</v>
      </c>
      <c r="BB353" s="303">
        <f t="shared" si="160"/>
        <v>11</v>
      </c>
      <c r="BC353" s="303">
        <f t="shared" si="161"/>
        <v>28</v>
      </c>
      <c r="BD353" s="303">
        <f t="shared" si="162"/>
        <v>21</v>
      </c>
      <c r="BE353" s="303">
        <f t="shared" si="163"/>
        <v>11</v>
      </c>
      <c r="BF353" s="303">
        <f t="shared" si="164"/>
        <v>12</v>
      </c>
      <c r="BG353" s="303">
        <f t="shared" si="165"/>
        <v>13</v>
      </c>
      <c r="BH353" s="303"/>
      <c r="BI353" s="303">
        <f t="shared" si="166"/>
        <v>13</v>
      </c>
      <c r="BJ353" s="303">
        <f t="shared" si="167"/>
        <v>16</v>
      </c>
      <c r="BK353" s="303">
        <f t="shared" si="168"/>
        <v>51</v>
      </c>
      <c r="BL353" s="303">
        <f t="shared" si="169"/>
        <v>11</v>
      </c>
      <c r="BM353" s="303">
        <f t="shared" si="170"/>
        <v>17</v>
      </c>
      <c r="BN353" s="303">
        <f t="shared" si="171"/>
        <v>9</v>
      </c>
      <c r="CB353" s="307"/>
      <c r="CC353" s="307"/>
      <c r="CD353" s="307"/>
      <c r="CE353" s="307"/>
      <c r="CF353" s="307"/>
      <c r="CG353" s="307"/>
      <c r="CH353" s="307"/>
      <c r="CI353" s="307"/>
      <c r="CJ353" s="307"/>
      <c r="CK353" s="307"/>
      <c r="CL353" s="307"/>
      <c r="CM353" s="307"/>
      <c r="CN353" s="307"/>
      <c r="CO353" s="307"/>
      <c r="CP353" s="307"/>
      <c r="CQ353" s="307"/>
      <c r="CR353" s="307"/>
      <c r="CS353" s="307"/>
      <c r="CT353" s="307"/>
      <c r="CU353" s="307"/>
      <c r="CV353" s="307"/>
      <c r="CW353" s="307"/>
      <c r="CX353" s="307"/>
      <c r="CY353" s="307"/>
      <c r="CZ353" s="307"/>
      <c r="DA353" s="307"/>
      <c r="DB353" s="307"/>
      <c r="DC353" s="307"/>
      <c r="DD353" s="307"/>
      <c r="DE353" s="307"/>
      <c r="DF353" s="307"/>
      <c r="DG353" s="307"/>
      <c r="DH353" s="307"/>
      <c r="DI353" s="390"/>
      <c r="DJ353" s="390"/>
      <c r="DK353" s="307"/>
      <c r="DL353" s="307"/>
      <c r="DM353" s="307"/>
      <c r="DN353" s="307"/>
      <c r="DO353" s="307"/>
      <c r="DP353" s="307"/>
      <c r="DQ353" s="307"/>
      <c r="DR353" s="307"/>
      <c r="DS353" s="307"/>
      <c r="DT353" s="307"/>
      <c r="DU353" s="307"/>
      <c r="DV353" s="307"/>
      <c r="DW353" s="307"/>
      <c r="DX353" s="307"/>
      <c r="DY353" s="307"/>
      <c r="DZ353" s="307"/>
      <c r="EA353" s="307"/>
      <c r="EB353" s="307"/>
      <c r="EC353" s="307"/>
      <c r="ED353" s="307"/>
      <c r="EE353" s="307"/>
      <c r="EF353" s="307"/>
      <c r="EG353" s="307"/>
      <c r="EH353" s="307"/>
      <c r="EI353" s="307"/>
      <c r="EJ353" s="307"/>
      <c r="EK353" s="307"/>
      <c r="EL353" s="307"/>
      <c r="EM353" s="307"/>
      <c r="EN353" s="307"/>
      <c r="EO353" s="307"/>
      <c r="EP353" s="307"/>
      <c r="EQ353" s="307"/>
      <c r="ER353" s="307"/>
      <c r="ES353" s="307"/>
      <c r="ET353" s="307"/>
      <c r="EU353" s="390"/>
      <c r="EV353" s="390"/>
      <c r="EW353" s="307"/>
      <c r="EX353" s="307"/>
      <c r="EY353" s="307"/>
      <c r="EZ353" s="307"/>
      <c r="FA353" s="307"/>
      <c r="FB353" s="307"/>
      <c r="FC353" s="307"/>
      <c r="FD353" s="307"/>
      <c r="FE353" s="307"/>
      <c r="FF353" s="307"/>
      <c r="FG353" s="307"/>
      <c r="FH353" s="307"/>
      <c r="FI353" s="307"/>
      <c r="FJ353" s="307"/>
      <c r="FK353" s="307"/>
      <c r="FL353" s="307"/>
      <c r="FM353" s="307"/>
      <c r="FN353" s="307"/>
      <c r="FO353" s="307"/>
      <c r="FP353" s="307"/>
      <c r="FQ353" s="307"/>
      <c r="FR353" s="307"/>
      <c r="FS353" s="307"/>
      <c r="FT353" s="307"/>
      <c r="FU353" s="307"/>
      <c r="FV353" s="307"/>
      <c r="FW353" s="307"/>
      <c r="FX353" s="307"/>
      <c r="FY353" s="307"/>
      <c r="FZ353" s="307"/>
      <c r="GA353" s="307"/>
      <c r="GB353" s="307"/>
      <c r="GC353" s="307"/>
      <c r="GD353" s="307"/>
      <c r="GE353" s="307"/>
      <c r="GF353" s="307"/>
      <c r="GG353" s="307"/>
      <c r="GH353" s="307"/>
      <c r="GI353" s="307"/>
      <c r="GJ353" s="307"/>
      <c r="GK353" s="307"/>
      <c r="GL353" s="307"/>
      <c r="GM353" s="307"/>
      <c r="GN353" s="307"/>
      <c r="GO353" s="307"/>
      <c r="GP353" s="307"/>
      <c r="GQ353" s="307"/>
      <c r="GR353" s="307"/>
      <c r="GS353" s="307"/>
      <c r="GT353" s="307"/>
      <c r="GU353" s="307"/>
      <c r="GV353" s="307"/>
      <c r="GW353" s="307"/>
      <c r="GX353" s="307"/>
      <c r="GY353" s="307"/>
      <c r="GZ353" s="307"/>
      <c r="HA353" s="307"/>
      <c r="HB353" s="307"/>
      <c r="HC353" s="307"/>
      <c r="HD353" s="307"/>
      <c r="HE353" s="307"/>
      <c r="HF353" s="307"/>
      <c r="HG353" s="307"/>
      <c r="HH353" s="307"/>
      <c r="HI353" s="307"/>
      <c r="HJ353" s="307"/>
      <c r="HK353" s="307"/>
      <c r="HL353" s="307"/>
      <c r="HM353" s="307"/>
      <c r="HN353" s="307"/>
      <c r="HO353" s="307"/>
      <c r="HP353" s="307"/>
      <c r="HQ353" s="307"/>
      <c r="HR353" s="307"/>
      <c r="HS353" s="307"/>
      <c r="HT353" s="307"/>
      <c r="HU353" s="307"/>
      <c r="HV353" s="307"/>
      <c r="HW353" s="307"/>
      <c r="HX353" s="307"/>
      <c r="HY353" s="307"/>
      <c r="HZ353" s="307"/>
      <c r="IA353" s="307"/>
      <c r="IB353" s="307"/>
      <c r="IC353" s="307"/>
      <c r="ID353" s="307"/>
      <c r="IE353" s="307"/>
      <c r="IF353" s="307"/>
      <c r="IG353" s="307"/>
      <c r="IH353" s="307"/>
      <c r="II353" s="307"/>
      <c r="IJ353" s="307"/>
      <c r="IK353" s="307"/>
      <c r="IL353" s="307"/>
      <c r="IM353" s="307"/>
      <c r="IN353" s="307"/>
      <c r="IO353" s="307"/>
      <c r="IP353" s="307"/>
      <c r="IQ353" s="307"/>
      <c r="IR353" s="307"/>
      <c r="IS353" s="307"/>
      <c r="IT353" s="307"/>
      <c r="IU353" s="307"/>
      <c r="IV353" s="307"/>
      <c r="IW353" s="307"/>
      <c r="IX353" s="307"/>
      <c r="IY353" s="307"/>
      <c r="IZ353" s="307"/>
      <c r="JA353" s="307"/>
      <c r="JB353" s="307"/>
      <c r="JC353" s="307"/>
      <c r="JD353" s="307"/>
      <c r="JE353" s="307"/>
      <c r="JF353" s="307"/>
      <c r="JG353" s="307"/>
      <c r="JH353" s="307"/>
      <c r="JI353" s="307"/>
      <c r="JJ353" s="307"/>
      <c r="JK353" s="307"/>
      <c r="JL353" s="307"/>
      <c r="JM353" s="307"/>
      <c r="JN353" s="307"/>
      <c r="JO353" s="307"/>
      <c r="JP353" s="307"/>
      <c r="JQ353" s="307"/>
      <c r="JR353" s="307"/>
      <c r="JS353" s="307"/>
      <c r="JT353" s="307"/>
      <c r="JU353" s="307"/>
      <c r="JV353" s="307"/>
      <c r="JW353" s="307"/>
      <c r="JX353" s="307"/>
      <c r="JY353" s="307"/>
      <c r="JZ353" s="307"/>
      <c r="KA353" s="307"/>
      <c r="KB353" s="307"/>
      <c r="KC353" s="307"/>
      <c r="KD353" s="307"/>
      <c r="KE353" s="307"/>
      <c r="KF353" s="307"/>
      <c r="KG353" s="307"/>
      <c r="KH353" s="307"/>
      <c r="KI353" s="307"/>
      <c r="KJ353" s="307"/>
      <c r="KK353" s="307"/>
      <c r="KL353" s="307"/>
      <c r="KM353" s="307"/>
      <c r="KN353" s="307"/>
      <c r="KO353" s="307"/>
      <c r="KP353" s="307"/>
      <c r="KQ353" s="307"/>
      <c r="KR353" s="307"/>
      <c r="KS353" s="307"/>
      <c r="KT353" s="307"/>
    </row>
    <row r="354" spans="14:306" s="56" customFormat="1" ht="15" customHeight="1">
      <c r="N354" s="395"/>
      <c r="O354" s="330"/>
      <c r="P354" s="330"/>
      <c r="Q354" s="330"/>
      <c r="R354" s="330"/>
      <c r="S354" s="330"/>
      <c r="T354" s="330"/>
      <c r="U354" s="330"/>
      <c r="W354" s="342"/>
      <c r="X354" s="342"/>
      <c r="Y354" s="342"/>
      <c r="Z354" s="342"/>
      <c r="AA354" s="342"/>
      <c r="AB354" s="342"/>
      <c r="AC354" s="342"/>
      <c r="AD354" s="342"/>
      <c r="AE354" s="342"/>
      <c r="AG354" s="354">
        <v>8</v>
      </c>
      <c r="AH354" s="354"/>
      <c r="AI354" s="356" t="s">
        <v>119</v>
      </c>
      <c r="AJ354" s="356" t="s">
        <v>113</v>
      </c>
      <c r="AK354" s="359">
        <v>11</v>
      </c>
      <c r="AL354" s="356" t="s">
        <v>71</v>
      </c>
      <c r="AM354" s="356" t="s">
        <v>96</v>
      </c>
      <c r="AN354" s="356" t="s">
        <v>86</v>
      </c>
      <c r="AO354" s="356" t="s">
        <v>717</v>
      </c>
      <c r="AP354" s="356" t="s">
        <v>156</v>
      </c>
      <c r="AQ354" s="367" t="s">
        <v>85</v>
      </c>
      <c r="AR354" s="367" t="s">
        <v>85</v>
      </c>
      <c r="AS354" s="418" t="s">
        <v>92</v>
      </c>
      <c r="AT354" s="367" t="s">
        <v>122</v>
      </c>
      <c r="AU354" s="367"/>
      <c r="AV354" s="416">
        <v>11</v>
      </c>
      <c r="AW354" s="416">
        <v>17</v>
      </c>
      <c r="AX354" s="416">
        <v>9</v>
      </c>
      <c r="AY354" s="303">
        <f t="shared" si="157"/>
        <v>19</v>
      </c>
      <c r="AZ354" s="303">
        <f t="shared" si="158"/>
        <v>11</v>
      </c>
      <c r="BA354" s="303">
        <f t="shared" si="159"/>
        <v>12</v>
      </c>
      <c r="BB354" s="303">
        <f t="shared" si="160"/>
        <v>13</v>
      </c>
      <c r="BC354" s="303">
        <f t="shared" si="161"/>
        <v>30</v>
      </c>
      <c r="BD354" s="303">
        <f t="shared" si="162"/>
        <v>24</v>
      </c>
      <c r="BE354" s="303">
        <f t="shared" si="163"/>
        <v>13</v>
      </c>
      <c r="BF354" s="303">
        <f t="shared" si="164"/>
        <v>14</v>
      </c>
      <c r="BG354" s="303">
        <f t="shared" si="165"/>
        <v>15</v>
      </c>
      <c r="BH354" s="303"/>
      <c r="BI354" s="303">
        <f t="shared" si="166"/>
        <v>15</v>
      </c>
      <c r="BJ354" s="303">
        <f t="shared" si="167"/>
        <v>18</v>
      </c>
      <c r="BK354" s="303">
        <f t="shared" si="168"/>
        <v>57</v>
      </c>
      <c r="BL354" s="303">
        <f t="shared" si="169"/>
        <v>12</v>
      </c>
      <c r="BM354" s="303">
        <f t="shared" si="170"/>
        <v>18</v>
      </c>
      <c r="BN354" s="303">
        <f t="shared" si="171"/>
        <v>10</v>
      </c>
      <c r="CB354" s="307"/>
      <c r="CC354" s="307"/>
      <c r="CD354" s="307"/>
      <c r="CE354" s="307"/>
      <c r="CF354" s="307"/>
      <c r="CG354" s="307"/>
      <c r="CH354" s="307"/>
      <c r="CI354" s="307"/>
      <c r="CJ354" s="307"/>
      <c r="CK354" s="307"/>
      <c r="CL354" s="307"/>
      <c r="CM354" s="307"/>
      <c r="CN354" s="307"/>
      <c r="CO354" s="307"/>
      <c r="CP354" s="307"/>
      <c r="CQ354" s="307"/>
      <c r="CR354" s="307"/>
      <c r="CS354" s="307"/>
      <c r="CT354" s="307"/>
      <c r="CU354" s="307"/>
      <c r="CV354" s="307"/>
      <c r="CW354" s="307"/>
      <c r="CX354" s="307"/>
      <c r="CY354" s="307"/>
      <c r="CZ354" s="307"/>
      <c r="DA354" s="307"/>
      <c r="DB354" s="307"/>
      <c r="DC354" s="307"/>
      <c r="DD354" s="307"/>
      <c r="DE354" s="307"/>
      <c r="DF354" s="307"/>
      <c r="DG354" s="307"/>
      <c r="DH354" s="307"/>
      <c r="DI354" s="390"/>
      <c r="DJ354" s="390"/>
      <c r="DK354" s="307"/>
      <c r="DL354" s="307"/>
      <c r="DM354" s="307"/>
      <c r="DN354" s="307"/>
      <c r="DO354" s="307"/>
      <c r="DP354" s="307"/>
      <c r="DQ354" s="307"/>
      <c r="DR354" s="307"/>
      <c r="DS354" s="307"/>
      <c r="DT354" s="307"/>
      <c r="DU354" s="307"/>
      <c r="DV354" s="307"/>
      <c r="DW354" s="307"/>
      <c r="DX354" s="307"/>
      <c r="DY354" s="307"/>
      <c r="DZ354" s="307"/>
      <c r="EA354" s="307"/>
      <c r="EB354" s="307"/>
      <c r="EC354" s="307"/>
      <c r="ED354" s="307"/>
      <c r="EE354" s="307"/>
      <c r="EF354" s="307"/>
      <c r="EG354" s="307"/>
      <c r="EH354" s="307"/>
      <c r="EI354" s="307"/>
      <c r="EJ354" s="307"/>
      <c r="EK354" s="307"/>
      <c r="EL354" s="307"/>
      <c r="EM354" s="307"/>
      <c r="EN354" s="307"/>
      <c r="EO354" s="307"/>
      <c r="EP354" s="307"/>
      <c r="EQ354" s="307"/>
      <c r="ER354" s="307"/>
      <c r="ES354" s="307"/>
      <c r="ET354" s="307"/>
      <c r="EU354" s="390"/>
      <c r="EV354" s="390"/>
      <c r="EW354" s="307"/>
      <c r="EX354" s="307"/>
      <c r="EY354" s="307"/>
      <c r="EZ354" s="307"/>
      <c r="FA354" s="307"/>
      <c r="FB354" s="307"/>
      <c r="FC354" s="307"/>
      <c r="FD354" s="307"/>
      <c r="FE354" s="307"/>
      <c r="FF354" s="307"/>
      <c r="FG354" s="307"/>
      <c r="FH354" s="307"/>
      <c r="FI354" s="307"/>
      <c r="FJ354" s="307"/>
      <c r="FK354" s="307"/>
      <c r="FL354" s="307"/>
      <c r="FM354" s="307"/>
      <c r="FN354" s="307"/>
      <c r="FO354" s="307"/>
      <c r="FP354" s="307"/>
      <c r="FQ354" s="307"/>
      <c r="FR354" s="307"/>
      <c r="FS354" s="307"/>
      <c r="FT354" s="307"/>
      <c r="FU354" s="307"/>
      <c r="FV354" s="307"/>
      <c r="FW354" s="307"/>
      <c r="FX354" s="307"/>
      <c r="FY354" s="307"/>
      <c r="FZ354" s="307"/>
      <c r="GA354" s="307"/>
      <c r="GB354" s="307"/>
      <c r="GC354" s="307"/>
      <c r="GD354" s="307"/>
      <c r="GE354" s="307"/>
      <c r="GF354" s="307"/>
      <c r="GG354" s="307"/>
      <c r="GH354" s="307"/>
      <c r="GI354" s="307"/>
      <c r="GJ354" s="307"/>
      <c r="GK354" s="307"/>
      <c r="GL354" s="307"/>
      <c r="GM354" s="307"/>
      <c r="GN354" s="307"/>
      <c r="GO354" s="307"/>
      <c r="GP354" s="307"/>
      <c r="GQ354" s="307"/>
      <c r="GR354" s="307"/>
      <c r="GS354" s="307"/>
      <c r="GT354" s="307"/>
      <c r="GU354" s="307"/>
      <c r="GV354" s="307"/>
      <c r="GW354" s="307"/>
      <c r="GX354" s="307"/>
      <c r="GY354" s="307"/>
      <c r="GZ354" s="307"/>
      <c r="HA354" s="307"/>
      <c r="HB354" s="307"/>
      <c r="HC354" s="307"/>
      <c r="HD354" s="307"/>
      <c r="HE354" s="307"/>
      <c r="HF354" s="307"/>
      <c r="HG354" s="307"/>
      <c r="HH354" s="307"/>
      <c r="HI354" s="307"/>
      <c r="HJ354" s="307"/>
      <c r="HK354" s="307"/>
      <c r="HL354" s="307"/>
      <c r="HM354" s="307"/>
      <c r="HN354" s="307"/>
      <c r="HO354" s="307"/>
      <c r="HP354" s="307"/>
      <c r="HQ354" s="307"/>
      <c r="HR354" s="307"/>
      <c r="HS354" s="307"/>
      <c r="HT354" s="307"/>
      <c r="HU354" s="307"/>
      <c r="HV354" s="307"/>
      <c r="HW354" s="307"/>
      <c r="HX354" s="307"/>
      <c r="HY354" s="307"/>
      <c r="HZ354" s="307"/>
      <c r="IA354" s="307"/>
      <c r="IB354" s="307"/>
      <c r="IC354" s="307"/>
      <c r="ID354" s="307"/>
      <c r="IE354" s="307"/>
      <c r="IF354" s="307"/>
      <c r="IG354" s="307"/>
      <c r="IH354" s="307"/>
      <c r="II354" s="307"/>
      <c r="IJ354" s="307"/>
      <c r="IK354" s="307"/>
      <c r="IL354" s="307"/>
      <c r="IM354" s="307"/>
      <c r="IN354" s="307"/>
      <c r="IO354" s="307"/>
      <c r="IP354" s="307"/>
      <c r="IQ354" s="307"/>
      <c r="IR354" s="307"/>
      <c r="IS354" s="307"/>
      <c r="IT354" s="307"/>
      <c r="IU354" s="307"/>
      <c r="IV354" s="307"/>
      <c r="IW354" s="307"/>
      <c r="IX354" s="307"/>
      <c r="IY354" s="307"/>
      <c r="IZ354" s="307"/>
      <c r="JA354" s="307"/>
      <c r="JB354" s="307"/>
      <c r="JC354" s="307"/>
      <c r="JD354" s="307"/>
      <c r="JE354" s="307"/>
      <c r="JF354" s="307"/>
      <c r="JG354" s="307"/>
      <c r="JH354" s="307"/>
      <c r="JI354" s="307"/>
      <c r="JJ354" s="307"/>
      <c r="JK354" s="307"/>
      <c r="JL354" s="307"/>
      <c r="JM354" s="307"/>
      <c r="JN354" s="307"/>
      <c r="JO354" s="307"/>
      <c r="JP354" s="307"/>
      <c r="JQ354" s="307"/>
      <c r="JR354" s="307"/>
      <c r="JS354" s="307"/>
      <c r="JT354" s="307"/>
      <c r="JU354" s="307"/>
      <c r="JV354" s="307"/>
      <c r="JW354" s="307"/>
      <c r="JX354" s="307"/>
      <c r="JY354" s="307"/>
      <c r="JZ354" s="307"/>
      <c r="KA354" s="307"/>
      <c r="KB354" s="307"/>
      <c r="KC354" s="307"/>
      <c r="KD354" s="307"/>
      <c r="KE354" s="307"/>
      <c r="KF354" s="307"/>
      <c r="KG354" s="307"/>
      <c r="KH354" s="307"/>
      <c r="KI354" s="307"/>
      <c r="KJ354" s="307"/>
      <c r="KK354" s="307"/>
      <c r="KL354" s="307"/>
      <c r="KM354" s="307"/>
      <c r="KN354" s="307"/>
      <c r="KO354" s="307"/>
      <c r="KP354" s="307"/>
      <c r="KQ354" s="307"/>
      <c r="KR354" s="307"/>
      <c r="KS354" s="307"/>
      <c r="KT354" s="307"/>
    </row>
    <row r="355" spans="14:306" s="56" customFormat="1" ht="15" customHeight="1">
      <c r="N355" s="395"/>
      <c r="O355" s="330"/>
      <c r="P355" s="330"/>
      <c r="Q355" s="330"/>
      <c r="R355" s="330"/>
      <c r="S355" s="330"/>
      <c r="T355" s="330"/>
      <c r="U355" s="330"/>
      <c r="W355" s="342"/>
      <c r="X355" s="342"/>
      <c r="Y355" s="342"/>
      <c r="Z355" s="342"/>
      <c r="AA355" s="342"/>
      <c r="AB355" s="342"/>
      <c r="AC355" s="342"/>
      <c r="AD355" s="342"/>
      <c r="AE355" s="342"/>
      <c r="AG355" s="354">
        <v>9</v>
      </c>
      <c r="AH355" s="354"/>
      <c r="AI355" s="356" t="s">
        <v>121</v>
      </c>
      <c r="AJ355" s="356" t="s">
        <v>70</v>
      </c>
      <c r="AK355" s="359">
        <v>12</v>
      </c>
      <c r="AL355" s="359">
        <v>13</v>
      </c>
      <c r="AM355" s="356" t="s">
        <v>134</v>
      </c>
      <c r="AN355" s="356" t="s">
        <v>89</v>
      </c>
      <c r="AO355" s="356">
        <v>13</v>
      </c>
      <c r="AP355" s="356" t="s">
        <v>157</v>
      </c>
      <c r="AQ355" s="367" t="s">
        <v>76</v>
      </c>
      <c r="AR355" s="367" t="s">
        <v>76</v>
      </c>
      <c r="AS355" s="418" t="s">
        <v>130</v>
      </c>
      <c r="AT355" s="367" t="s">
        <v>124</v>
      </c>
      <c r="AU355" s="367"/>
      <c r="AV355" s="416">
        <v>12</v>
      </c>
      <c r="AW355" s="367" t="s">
        <v>130</v>
      </c>
      <c r="AX355" s="416">
        <v>10</v>
      </c>
      <c r="AY355" s="303">
        <f t="shared" si="157"/>
        <v>22</v>
      </c>
      <c r="AZ355" s="303">
        <f t="shared" si="158"/>
        <v>14</v>
      </c>
      <c r="BA355" s="303">
        <f t="shared" si="159"/>
        <v>13</v>
      </c>
      <c r="BB355" s="303">
        <f t="shared" si="160"/>
        <v>14</v>
      </c>
      <c r="BC355" s="303">
        <f t="shared" si="161"/>
        <v>33</v>
      </c>
      <c r="BD355" s="303">
        <f t="shared" si="162"/>
        <v>26</v>
      </c>
      <c r="BE355" s="303">
        <f t="shared" si="163"/>
        <v>14</v>
      </c>
      <c r="BF355" s="303">
        <f t="shared" si="164"/>
        <v>16</v>
      </c>
      <c r="BG355" s="303">
        <f t="shared" si="165"/>
        <v>17</v>
      </c>
      <c r="BH355" s="303"/>
      <c r="BI355" s="303">
        <f t="shared" si="166"/>
        <v>17</v>
      </c>
      <c r="BJ355" s="303">
        <f t="shared" si="167"/>
        <v>20</v>
      </c>
      <c r="BK355" s="303">
        <f t="shared" si="168"/>
        <v>63</v>
      </c>
      <c r="BL355" s="303">
        <f t="shared" si="169"/>
        <v>13</v>
      </c>
      <c r="BM355" s="303">
        <f t="shared" si="170"/>
        <v>20</v>
      </c>
      <c r="BN355" s="303">
        <f t="shared" si="171"/>
        <v>11</v>
      </c>
      <c r="CB355" s="307"/>
      <c r="CC355" s="307"/>
      <c r="CD355" s="307"/>
      <c r="CE355" s="307"/>
      <c r="CF355" s="307"/>
      <c r="CG355" s="307"/>
      <c r="CH355" s="307"/>
      <c r="CI355" s="307"/>
      <c r="CJ355" s="307"/>
      <c r="CK355" s="307"/>
      <c r="CL355" s="307"/>
      <c r="CM355" s="307"/>
      <c r="CN355" s="307"/>
      <c r="CO355" s="307"/>
      <c r="CP355" s="307"/>
      <c r="CQ355" s="307"/>
      <c r="CR355" s="307"/>
      <c r="CS355" s="307"/>
      <c r="CT355" s="307"/>
      <c r="CU355" s="307"/>
      <c r="CV355" s="307"/>
      <c r="CW355" s="307"/>
      <c r="CX355" s="307"/>
      <c r="CY355" s="307"/>
      <c r="CZ355" s="307"/>
      <c r="DA355" s="307"/>
      <c r="DB355" s="307"/>
      <c r="DC355" s="307"/>
      <c r="DD355" s="307"/>
      <c r="DE355" s="307"/>
      <c r="DF355" s="307"/>
      <c r="DG355" s="307"/>
      <c r="DH355" s="307"/>
      <c r="DI355" s="390"/>
      <c r="DJ355" s="390"/>
      <c r="DK355" s="307"/>
      <c r="DL355" s="307"/>
      <c r="DM355" s="307"/>
      <c r="DN355" s="307"/>
      <c r="DO355" s="307"/>
      <c r="DP355" s="307"/>
      <c r="DQ355" s="307"/>
      <c r="DR355" s="307"/>
      <c r="DS355" s="307"/>
      <c r="DT355" s="307"/>
      <c r="DU355" s="307"/>
      <c r="DV355" s="307"/>
      <c r="DW355" s="307"/>
      <c r="DX355" s="307"/>
      <c r="DY355" s="307"/>
      <c r="DZ355" s="307"/>
      <c r="EA355" s="307"/>
      <c r="EB355" s="307"/>
      <c r="EC355" s="307"/>
      <c r="ED355" s="307"/>
      <c r="EE355" s="307"/>
      <c r="EF355" s="307"/>
      <c r="EG355" s="307"/>
      <c r="EH355" s="307"/>
      <c r="EI355" s="307"/>
      <c r="EJ355" s="307"/>
      <c r="EK355" s="307"/>
      <c r="EL355" s="307"/>
      <c r="EM355" s="307"/>
      <c r="EN355" s="307"/>
      <c r="EO355" s="307"/>
      <c r="EP355" s="307"/>
      <c r="EQ355" s="307"/>
      <c r="ER355" s="307"/>
      <c r="ES355" s="307"/>
      <c r="ET355" s="307"/>
      <c r="EU355" s="390"/>
      <c r="EV355" s="390"/>
      <c r="EW355" s="307"/>
      <c r="EX355" s="307"/>
      <c r="EY355" s="307"/>
      <c r="EZ355" s="307"/>
      <c r="FA355" s="307"/>
      <c r="FB355" s="307"/>
      <c r="FC355" s="307"/>
      <c r="FD355" s="307"/>
      <c r="FE355" s="307"/>
      <c r="FF355" s="307"/>
      <c r="FG355" s="307"/>
      <c r="FH355" s="307"/>
      <c r="FI355" s="307"/>
      <c r="FJ355" s="307"/>
      <c r="FK355" s="307"/>
      <c r="FL355" s="307"/>
      <c r="FM355" s="307"/>
      <c r="FN355" s="307"/>
      <c r="FO355" s="307"/>
      <c r="FP355" s="307"/>
      <c r="FQ355" s="307"/>
      <c r="FR355" s="307"/>
      <c r="FS355" s="307"/>
      <c r="FT355" s="307"/>
      <c r="FU355" s="307"/>
      <c r="FV355" s="307"/>
      <c r="FW355" s="307"/>
      <c r="FX355" s="307"/>
      <c r="FY355" s="307"/>
      <c r="FZ355" s="307"/>
      <c r="GA355" s="307"/>
      <c r="GB355" s="307"/>
      <c r="GC355" s="307"/>
      <c r="GD355" s="307"/>
      <c r="GE355" s="307"/>
      <c r="GF355" s="307"/>
      <c r="GG355" s="307"/>
      <c r="GH355" s="307"/>
      <c r="GI355" s="307"/>
      <c r="GJ355" s="307"/>
      <c r="GK355" s="307"/>
      <c r="GL355" s="307"/>
      <c r="GM355" s="307"/>
      <c r="GN355" s="307"/>
      <c r="GO355" s="307"/>
      <c r="GP355" s="307"/>
      <c r="GQ355" s="307"/>
      <c r="GR355" s="307"/>
      <c r="GS355" s="307"/>
      <c r="GT355" s="307"/>
      <c r="GU355" s="307"/>
      <c r="GV355" s="307"/>
      <c r="GW355" s="307"/>
      <c r="GX355" s="307"/>
      <c r="GY355" s="307"/>
      <c r="GZ355" s="307"/>
      <c r="HA355" s="307"/>
      <c r="HB355" s="307"/>
      <c r="HC355" s="307"/>
      <c r="HD355" s="307"/>
      <c r="HE355" s="307"/>
      <c r="HF355" s="307"/>
      <c r="HG355" s="307"/>
      <c r="HH355" s="307"/>
      <c r="HI355" s="307"/>
      <c r="HJ355" s="307"/>
      <c r="HK355" s="307"/>
      <c r="HL355" s="307"/>
      <c r="HM355" s="307"/>
      <c r="HN355" s="307"/>
      <c r="HO355" s="307"/>
      <c r="HP355" s="307"/>
      <c r="HQ355" s="307"/>
      <c r="HR355" s="307"/>
      <c r="HS355" s="307"/>
      <c r="HT355" s="307"/>
      <c r="HU355" s="307"/>
      <c r="HV355" s="307"/>
      <c r="HW355" s="307"/>
      <c r="HX355" s="307"/>
      <c r="HY355" s="307"/>
      <c r="HZ355" s="307"/>
      <c r="IA355" s="307"/>
      <c r="IB355" s="307"/>
      <c r="IC355" s="307"/>
      <c r="ID355" s="307"/>
      <c r="IE355" s="307"/>
      <c r="IF355" s="307"/>
      <c r="IG355" s="307"/>
      <c r="IH355" s="307"/>
      <c r="II355" s="307"/>
      <c r="IJ355" s="307"/>
      <c r="IK355" s="307"/>
      <c r="IL355" s="307"/>
      <c r="IM355" s="307"/>
      <c r="IN355" s="307"/>
      <c r="IO355" s="307"/>
      <c r="IP355" s="307"/>
      <c r="IQ355" s="307"/>
      <c r="IR355" s="307"/>
      <c r="IS355" s="307"/>
      <c r="IT355" s="307"/>
      <c r="IU355" s="307"/>
      <c r="IV355" s="307"/>
      <c r="IW355" s="307"/>
      <c r="IX355" s="307"/>
      <c r="IY355" s="307"/>
      <c r="IZ355" s="307"/>
      <c r="JA355" s="307"/>
      <c r="JB355" s="307"/>
      <c r="JC355" s="307"/>
      <c r="JD355" s="307"/>
      <c r="JE355" s="307"/>
      <c r="JF355" s="307"/>
      <c r="JG355" s="307"/>
      <c r="JH355" s="307"/>
      <c r="JI355" s="307"/>
      <c r="JJ355" s="307"/>
      <c r="JK355" s="307"/>
      <c r="JL355" s="307"/>
      <c r="JM355" s="307"/>
      <c r="JN355" s="307"/>
      <c r="JO355" s="307"/>
      <c r="JP355" s="307"/>
      <c r="JQ355" s="307"/>
      <c r="JR355" s="307"/>
      <c r="JS355" s="307"/>
      <c r="JT355" s="307"/>
      <c r="JU355" s="307"/>
      <c r="JV355" s="307"/>
      <c r="JW355" s="307"/>
      <c r="JX355" s="307"/>
      <c r="JY355" s="307"/>
      <c r="JZ355" s="307"/>
      <c r="KA355" s="307"/>
      <c r="KB355" s="307"/>
      <c r="KC355" s="307"/>
      <c r="KD355" s="307"/>
      <c r="KE355" s="307"/>
      <c r="KF355" s="307"/>
      <c r="KG355" s="307"/>
      <c r="KH355" s="307"/>
      <c r="KI355" s="307"/>
      <c r="KJ355" s="307"/>
      <c r="KK355" s="307"/>
      <c r="KL355" s="307"/>
      <c r="KM355" s="307"/>
      <c r="KN355" s="307"/>
      <c r="KO355" s="307"/>
      <c r="KP355" s="307"/>
      <c r="KQ355" s="307"/>
      <c r="KR355" s="307"/>
      <c r="KS355" s="307"/>
      <c r="KT355" s="307"/>
    </row>
    <row r="356" spans="14:306" s="56" customFormat="1" ht="15" customHeight="1">
      <c r="N356" s="395"/>
      <c r="O356" s="330"/>
      <c r="P356" s="330"/>
      <c r="Q356" s="330"/>
      <c r="R356" s="330"/>
      <c r="S356" s="330"/>
      <c r="T356" s="330"/>
      <c r="U356" s="330"/>
      <c r="W356" s="342"/>
      <c r="X356" s="342"/>
      <c r="Y356" s="342"/>
      <c r="Z356" s="342"/>
      <c r="AA356" s="342"/>
      <c r="AB356" s="342"/>
      <c r="AC356" s="342"/>
      <c r="AD356" s="342"/>
      <c r="AE356" s="342"/>
      <c r="AG356" s="354">
        <v>10</v>
      </c>
      <c r="AH356" s="354"/>
      <c r="AI356" s="356" t="s">
        <v>69</v>
      </c>
      <c r="AJ356" s="356" t="s">
        <v>157</v>
      </c>
      <c r="AK356" s="356" t="s">
        <v>85</v>
      </c>
      <c r="AL356" s="356" t="s">
        <v>157</v>
      </c>
      <c r="AM356" s="356" t="s">
        <v>80</v>
      </c>
      <c r="AN356" s="356" t="s">
        <v>93</v>
      </c>
      <c r="AO356" s="356" t="s">
        <v>718</v>
      </c>
      <c r="AP356" s="359">
        <v>16</v>
      </c>
      <c r="AQ356" s="416">
        <v>17</v>
      </c>
      <c r="AR356" s="367" t="s">
        <v>79</v>
      </c>
      <c r="AS356" s="418" t="s">
        <v>81</v>
      </c>
      <c r="AT356" s="367" t="s">
        <v>631</v>
      </c>
      <c r="AU356" s="367"/>
      <c r="AV356" s="416">
        <v>13</v>
      </c>
      <c r="AW356" s="416">
        <v>20</v>
      </c>
      <c r="AX356" s="416">
        <v>11</v>
      </c>
      <c r="AY356" s="303">
        <f t="shared" si="157"/>
        <v>26</v>
      </c>
      <c r="AZ356" s="303">
        <f t="shared" si="158"/>
        <v>16</v>
      </c>
      <c r="BA356" s="303">
        <f t="shared" si="159"/>
        <v>15</v>
      </c>
      <c r="BB356" s="303">
        <f t="shared" si="160"/>
        <v>16</v>
      </c>
      <c r="BC356" s="303">
        <f t="shared" si="161"/>
        <v>36</v>
      </c>
      <c r="BD356" s="303">
        <f t="shared" si="162"/>
        <v>28</v>
      </c>
      <c r="BE356" s="303">
        <f t="shared" si="163"/>
        <v>16</v>
      </c>
      <c r="BF356" s="303">
        <f t="shared" si="164"/>
        <v>17</v>
      </c>
      <c r="BG356" s="303">
        <f t="shared" si="165"/>
        <v>18</v>
      </c>
      <c r="BH356" s="303"/>
      <c r="BI356" s="303">
        <f t="shared" si="166"/>
        <v>19</v>
      </c>
      <c r="BJ356" s="303">
        <f t="shared" si="167"/>
        <v>22</v>
      </c>
      <c r="BK356" s="303">
        <f t="shared" si="168"/>
        <v>69</v>
      </c>
      <c r="BL356" s="303">
        <f t="shared" si="169"/>
        <v>14</v>
      </c>
      <c r="BM356" s="303">
        <f t="shared" si="170"/>
        <v>21</v>
      </c>
      <c r="BN356" s="303">
        <f t="shared" si="171"/>
        <v>12</v>
      </c>
      <c r="CB356" s="307"/>
      <c r="CC356" s="307"/>
      <c r="CD356" s="307"/>
      <c r="CE356" s="307"/>
      <c r="CF356" s="307"/>
      <c r="CG356" s="307"/>
      <c r="CH356" s="307"/>
      <c r="CI356" s="307"/>
      <c r="CJ356" s="307"/>
      <c r="CK356" s="307"/>
      <c r="CL356" s="307"/>
      <c r="CM356" s="307"/>
      <c r="CN356" s="307"/>
      <c r="CO356" s="307"/>
      <c r="CP356" s="307"/>
      <c r="CQ356" s="307"/>
      <c r="CR356" s="307"/>
      <c r="CS356" s="307"/>
      <c r="CT356" s="307"/>
      <c r="CU356" s="307"/>
      <c r="CV356" s="307"/>
      <c r="CW356" s="307"/>
      <c r="CX356" s="307"/>
      <c r="CY356" s="307"/>
      <c r="CZ356" s="307"/>
      <c r="DA356" s="307"/>
      <c r="DB356" s="307"/>
      <c r="DC356" s="307"/>
      <c r="DD356" s="307"/>
      <c r="DE356" s="307"/>
      <c r="DF356" s="307"/>
      <c r="DG356" s="307"/>
      <c r="DH356" s="307"/>
      <c r="DI356" s="390"/>
      <c r="DJ356" s="390"/>
      <c r="DK356" s="307"/>
      <c r="DL356" s="307"/>
      <c r="DM356" s="307"/>
      <c r="DN356" s="307"/>
      <c r="DO356" s="307"/>
      <c r="DP356" s="307"/>
      <c r="DQ356" s="307"/>
      <c r="DR356" s="307"/>
      <c r="DS356" s="307"/>
      <c r="DT356" s="307"/>
      <c r="DU356" s="307"/>
      <c r="DV356" s="307"/>
      <c r="DW356" s="307"/>
      <c r="DX356" s="307"/>
      <c r="DY356" s="307"/>
      <c r="DZ356" s="307"/>
      <c r="EA356" s="307"/>
      <c r="EB356" s="307"/>
      <c r="EC356" s="307"/>
      <c r="ED356" s="307"/>
      <c r="EE356" s="307"/>
      <c r="EF356" s="307"/>
      <c r="EG356" s="307"/>
      <c r="EH356" s="307"/>
      <c r="EI356" s="307"/>
      <c r="EJ356" s="307"/>
      <c r="EK356" s="307"/>
      <c r="EL356" s="307"/>
      <c r="EM356" s="307"/>
      <c r="EN356" s="307"/>
      <c r="EO356" s="307"/>
      <c r="EP356" s="307"/>
      <c r="EQ356" s="307"/>
      <c r="ER356" s="307"/>
      <c r="ES356" s="307"/>
      <c r="ET356" s="307"/>
      <c r="EU356" s="390"/>
      <c r="EV356" s="390"/>
      <c r="EW356" s="307"/>
      <c r="EX356" s="307"/>
      <c r="EY356" s="307"/>
      <c r="EZ356" s="307"/>
      <c r="FA356" s="307"/>
      <c r="FB356" s="307"/>
      <c r="FC356" s="307"/>
      <c r="FD356" s="307"/>
      <c r="FE356" s="307"/>
      <c r="FF356" s="307"/>
      <c r="FG356" s="307"/>
      <c r="FH356" s="307"/>
      <c r="FI356" s="307"/>
      <c r="FJ356" s="307"/>
      <c r="FK356" s="307"/>
      <c r="FL356" s="307"/>
      <c r="FM356" s="307"/>
      <c r="FN356" s="307"/>
      <c r="FO356" s="307"/>
      <c r="FP356" s="307"/>
      <c r="FQ356" s="307"/>
      <c r="FR356" s="307"/>
      <c r="FS356" s="307"/>
      <c r="FT356" s="307"/>
      <c r="FU356" s="307"/>
      <c r="FV356" s="307"/>
      <c r="FW356" s="307"/>
      <c r="FX356" s="307"/>
      <c r="FY356" s="307"/>
      <c r="FZ356" s="307"/>
      <c r="GA356" s="307"/>
      <c r="GB356" s="307"/>
      <c r="GC356" s="307"/>
      <c r="GD356" s="307"/>
      <c r="GE356" s="307"/>
      <c r="GF356" s="307"/>
      <c r="GG356" s="307"/>
      <c r="GH356" s="307"/>
      <c r="GI356" s="307"/>
      <c r="GJ356" s="307"/>
      <c r="GK356" s="307"/>
      <c r="GL356" s="307"/>
      <c r="GM356" s="307"/>
      <c r="GN356" s="307"/>
      <c r="GO356" s="307"/>
      <c r="GP356" s="307"/>
      <c r="GQ356" s="307"/>
      <c r="GR356" s="307"/>
      <c r="GS356" s="307"/>
      <c r="GT356" s="307"/>
      <c r="GU356" s="307"/>
      <c r="GV356" s="307"/>
      <c r="GW356" s="307"/>
      <c r="GX356" s="307"/>
      <c r="GY356" s="307"/>
      <c r="GZ356" s="307"/>
      <c r="HA356" s="307"/>
      <c r="HB356" s="307"/>
      <c r="HC356" s="307"/>
      <c r="HD356" s="307"/>
      <c r="HE356" s="307"/>
      <c r="HF356" s="307"/>
      <c r="HG356" s="307"/>
      <c r="HH356" s="307"/>
      <c r="HI356" s="307"/>
      <c r="HJ356" s="307"/>
      <c r="HK356" s="307"/>
      <c r="HL356" s="307"/>
      <c r="HM356" s="307"/>
      <c r="HN356" s="307"/>
      <c r="HO356" s="307"/>
      <c r="HP356" s="307"/>
      <c r="HQ356" s="307"/>
      <c r="HR356" s="307"/>
      <c r="HS356" s="307"/>
      <c r="HT356" s="307"/>
      <c r="HU356" s="307"/>
      <c r="HV356" s="307"/>
      <c r="HW356" s="307"/>
      <c r="HX356" s="307"/>
      <c r="HY356" s="307"/>
      <c r="HZ356" s="307"/>
      <c r="IA356" s="307"/>
      <c r="IB356" s="307"/>
      <c r="IC356" s="307"/>
      <c r="ID356" s="307"/>
      <c r="IE356" s="307"/>
      <c r="IF356" s="307"/>
      <c r="IG356" s="307"/>
      <c r="IH356" s="307"/>
      <c r="II356" s="307"/>
      <c r="IJ356" s="307"/>
      <c r="IK356" s="307"/>
      <c r="IL356" s="307"/>
      <c r="IM356" s="307"/>
      <c r="IN356" s="307"/>
      <c r="IO356" s="307"/>
      <c r="IP356" s="307"/>
      <c r="IQ356" s="307"/>
      <c r="IR356" s="307"/>
      <c r="IS356" s="307"/>
      <c r="IT356" s="307"/>
      <c r="IU356" s="307"/>
      <c r="IV356" s="307"/>
      <c r="IW356" s="307"/>
      <c r="IX356" s="307"/>
      <c r="IY356" s="307"/>
      <c r="IZ356" s="307"/>
      <c r="JA356" s="307"/>
      <c r="JB356" s="307"/>
      <c r="JC356" s="307"/>
      <c r="JD356" s="307"/>
      <c r="JE356" s="307"/>
      <c r="JF356" s="307"/>
      <c r="JG356" s="307"/>
      <c r="JH356" s="307"/>
      <c r="JI356" s="307"/>
      <c r="JJ356" s="307"/>
      <c r="JK356" s="307"/>
      <c r="JL356" s="307"/>
      <c r="JM356" s="307"/>
      <c r="JN356" s="307"/>
      <c r="JO356" s="307"/>
      <c r="JP356" s="307"/>
      <c r="JQ356" s="307"/>
      <c r="JR356" s="307"/>
      <c r="JS356" s="307"/>
      <c r="JT356" s="307"/>
      <c r="JU356" s="307"/>
      <c r="JV356" s="307"/>
      <c r="JW356" s="307"/>
      <c r="JX356" s="307"/>
      <c r="JY356" s="307"/>
      <c r="JZ356" s="307"/>
      <c r="KA356" s="307"/>
      <c r="KB356" s="307"/>
      <c r="KC356" s="307"/>
      <c r="KD356" s="307"/>
      <c r="KE356" s="307"/>
      <c r="KF356" s="307"/>
      <c r="KG356" s="307"/>
      <c r="KH356" s="307"/>
      <c r="KI356" s="307"/>
      <c r="KJ356" s="307"/>
      <c r="KK356" s="307"/>
      <c r="KL356" s="307"/>
      <c r="KM356" s="307"/>
      <c r="KN356" s="307"/>
      <c r="KO356" s="307"/>
      <c r="KP356" s="307"/>
      <c r="KQ356" s="307"/>
      <c r="KR356" s="307"/>
      <c r="KS356" s="307"/>
      <c r="KT356" s="307"/>
    </row>
    <row r="357" spans="14:306" s="56" customFormat="1" ht="15" customHeight="1">
      <c r="N357" s="395"/>
      <c r="O357" s="341"/>
      <c r="P357" s="330"/>
      <c r="Q357" s="330"/>
      <c r="R357" s="330"/>
      <c r="S357" s="330"/>
      <c r="T357" s="330"/>
      <c r="U357" s="330"/>
      <c r="W357" s="342"/>
      <c r="X357" s="342"/>
      <c r="Y357" s="342"/>
      <c r="Z357" s="342"/>
      <c r="AA357" s="342"/>
      <c r="AB357" s="342"/>
      <c r="AC357" s="342"/>
      <c r="AD357" s="342"/>
      <c r="AE357" s="342"/>
      <c r="AG357" s="351">
        <v>11</v>
      </c>
      <c r="AH357" s="351"/>
      <c r="AI357" s="356" t="s">
        <v>74</v>
      </c>
      <c r="AJ357" s="356" t="s">
        <v>92</v>
      </c>
      <c r="AK357" s="359">
        <v>15</v>
      </c>
      <c r="AL357" s="359">
        <v>16</v>
      </c>
      <c r="AM357" s="356" t="s">
        <v>83</v>
      </c>
      <c r="AN357" s="356" t="s">
        <v>91</v>
      </c>
      <c r="AO357" s="356">
        <v>16</v>
      </c>
      <c r="AP357" s="356" t="s">
        <v>79</v>
      </c>
      <c r="AQ357" s="367" t="s">
        <v>130</v>
      </c>
      <c r="AR357" s="367" t="s">
        <v>82</v>
      </c>
      <c r="AS357" s="418" t="s">
        <v>164</v>
      </c>
      <c r="AT357" s="367" t="s">
        <v>719</v>
      </c>
      <c r="AU357" s="367"/>
      <c r="AV357" s="416">
        <v>14</v>
      </c>
      <c r="AW357" s="416">
        <v>21</v>
      </c>
      <c r="AX357" s="416">
        <v>12</v>
      </c>
      <c r="AY357" s="303">
        <f t="shared" si="157"/>
        <v>29</v>
      </c>
      <c r="AZ357" s="303">
        <f t="shared" si="158"/>
        <v>18</v>
      </c>
      <c r="BA357" s="303">
        <f t="shared" si="159"/>
        <v>16</v>
      </c>
      <c r="BB357" s="303">
        <f t="shared" si="160"/>
        <v>17</v>
      </c>
      <c r="BC357" s="303">
        <f t="shared" si="161"/>
        <v>40</v>
      </c>
      <c r="BD357" s="303">
        <f t="shared" si="162"/>
        <v>31</v>
      </c>
      <c r="BE357" s="303">
        <f t="shared" si="163"/>
        <v>17</v>
      </c>
      <c r="BF357" s="303">
        <f t="shared" si="164"/>
        <v>19</v>
      </c>
      <c r="BG357" s="303">
        <f t="shared" si="165"/>
        <v>20</v>
      </c>
      <c r="BH357" s="303"/>
      <c r="BI357" s="303">
        <f t="shared" si="166"/>
        <v>21</v>
      </c>
      <c r="BJ357" s="303">
        <f t="shared" si="167"/>
        <v>24</v>
      </c>
      <c r="BK357" s="303">
        <f t="shared" si="168"/>
        <v>75</v>
      </c>
      <c r="BL357" s="303">
        <f t="shared" si="169"/>
        <v>15</v>
      </c>
      <c r="BM357" s="303">
        <f t="shared" si="170"/>
        <v>22</v>
      </c>
      <c r="BN357" s="303">
        <f t="shared" si="171"/>
        <v>13</v>
      </c>
      <c r="CB357" s="307"/>
      <c r="CC357" s="307"/>
      <c r="CD357" s="307"/>
      <c r="CE357" s="307"/>
      <c r="CF357" s="307"/>
      <c r="CG357" s="307"/>
      <c r="CH357" s="307"/>
      <c r="CI357" s="307"/>
      <c r="CJ357" s="307"/>
      <c r="CK357" s="307"/>
      <c r="CL357" s="307"/>
      <c r="CM357" s="307"/>
      <c r="CN357" s="307"/>
      <c r="CO357" s="307"/>
      <c r="CP357" s="307"/>
      <c r="CQ357" s="307"/>
      <c r="CR357" s="307"/>
      <c r="CS357" s="307"/>
      <c r="CT357" s="307"/>
      <c r="CU357" s="307"/>
      <c r="CV357" s="307"/>
      <c r="CW357" s="307"/>
      <c r="CX357" s="307"/>
      <c r="CY357" s="307"/>
      <c r="CZ357" s="307"/>
      <c r="DA357" s="307"/>
      <c r="DB357" s="307"/>
      <c r="DC357" s="307"/>
      <c r="DD357" s="307"/>
      <c r="DE357" s="307"/>
      <c r="DF357" s="307"/>
      <c r="DG357" s="307"/>
      <c r="DH357" s="307"/>
      <c r="DI357" s="390"/>
      <c r="DJ357" s="390"/>
      <c r="DK357" s="307"/>
      <c r="DL357" s="307"/>
      <c r="DM357" s="307"/>
      <c r="DN357" s="307"/>
      <c r="DO357" s="307"/>
      <c r="DP357" s="307"/>
      <c r="DQ357" s="307"/>
      <c r="DR357" s="307"/>
      <c r="DS357" s="307"/>
      <c r="DT357" s="307"/>
      <c r="DU357" s="307"/>
      <c r="DV357" s="307"/>
      <c r="DW357" s="307"/>
      <c r="DX357" s="307"/>
      <c r="DY357" s="307"/>
      <c r="DZ357" s="307"/>
      <c r="EA357" s="307"/>
      <c r="EB357" s="307"/>
      <c r="EC357" s="307"/>
      <c r="ED357" s="307"/>
      <c r="EE357" s="307"/>
      <c r="EF357" s="307"/>
      <c r="EG357" s="307"/>
      <c r="EH357" s="307"/>
      <c r="EI357" s="307"/>
      <c r="EJ357" s="307"/>
      <c r="EK357" s="307"/>
      <c r="EL357" s="307"/>
      <c r="EM357" s="307"/>
      <c r="EN357" s="307"/>
      <c r="EO357" s="307"/>
      <c r="EP357" s="307"/>
      <c r="EQ357" s="307"/>
      <c r="ER357" s="307"/>
      <c r="ES357" s="307"/>
      <c r="ET357" s="307"/>
      <c r="EU357" s="390"/>
      <c r="EV357" s="390"/>
      <c r="EW357" s="307"/>
      <c r="EX357" s="307"/>
      <c r="EY357" s="307"/>
      <c r="EZ357" s="307"/>
      <c r="FA357" s="307"/>
      <c r="FB357" s="307"/>
      <c r="FC357" s="307"/>
      <c r="FD357" s="307"/>
      <c r="FE357" s="307"/>
      <c r="FF357" s="307"/>
      <c r="FG357" s="307"/>
      <c r="FH357" s="307"/>
      <c r="FI357" s="307"/>
      <c r="FJ357" s="307"/>
      <c r="FK357" s="307"/>
      <c r="FL357" s="307"/>
      <c r="FM357" s="307"/>
      <c r="FN357" s="307"/>
      <c r="FO357" s="307"/>
      <c r="FP357" s="307"/>
      <c r="FQ357" s="307"/>
      <c r="FR357" s="307"/>
      <c r="FS357" s="307"/>
      <c r="FT357" s="307"/>
      <c r="FU357" s="307"/>
      <c r="FV357" s="307"/>
      <c r="FW357" s="307"/>
      <c r="FX357" s="307"/>
      <c r="FY357" s="307"/>
      <c r="FZ357" s="307"/>
      <c r="GA357" s="307"/>
      <c r="GB357" s="307"/>
      <c r="GC357" s="307"/>
      <c r="GD357" s="307"/>
      <c r="GE357" s="307"/>
      <c r="GF357" s="307"/>
      <c r="GG357" s="307"/>
      <c r="GH357" s="307"/>
      <c r="GI357" s="307"/>
      <c r="GJ357" s="307"/>
      <c r="GK357" s="307"/>
      <c r="GL357" s="307"/>
      <c r="GM357" s="307"/>
      <c r="GN357" s="307"/>
      <c r="GO357" s="307"/>
      <c r="GP357" s="307"/>
      <c r="GQ357" s="307"/>
      <c r="GR357" s="307"/>
      <c r="GS357" s="307"/>
      <c r="GT357" s="307"/>
      <c r="GU357" s="307"/>
      <c r="GV357" s="307"/>
      <c r="GW357" s="307"/>
      <c r="GX357" s="307"/>
      <c r="GY357" s="307"/>
      <c r="GZ357" s="307"/>
      <c r="HA357" s="307"/>
      <c r="HB357" s="307"/>
      <c r="HC357" s="307"/>
      <c r="HD357" s="307"/>
      <c r="HE357" s="307"/>
      <c r="HF357" s="307"/>
      <c r="HG357" s="307"/>
      <c r="HH357" s="307"/>
      <c r="HI357" s="307"/>
      <c r="HJ357" s="307"/>
      <c r="HK357" s="307"/>
      <c r="HL357" s="307"/>
      <c r="HM357" s="307"/>
      <c r="HN357" s="307"/>
      <c r="HO357" s="307"/>
      <c r="HP357" s="307"/>
      <c r="HQ357" s="307"/>
      <c r="HR357" s="307"/>
      <c r="HS357" s="307"/>
      <c r="HT357" s="307"/>
      <c r="HU357" s="307"/>
      <c r="HV357" s="307"/>
      <c r="HW357" s="307"/>
      <c r="HX357" s="307"/>
      <c r="HY357" s="307"/>
      <c r="HZ357" s="307"/>
      <c r="IA357" s="307"/>
      <c r="IB357" s="307"/>
      <c r="IC357" s="307"/>
      <c r="ID357" s="307"/>
      <c r="IE357" s="307"/>
      <c r="IF357" s="307"/>
      <c r="IG357" s="307"/>
      <c r="IH357" s="307"/>
      <c r="II357" s="307"/>
      <c r="IJ357" s="307"/>
      <c r="IK357" s="307"/>
      <c r="IL357" s="307"/>
      <c r="IM357" s="307"/>
      <c r="IN357" s="307"/>
      <c r="IO357" s="307"/>
      <c r="IP357" s="307"/>
      <c r="IQ357" s="307"/>
      <c r="IR357" s="307"/>
      <c r="IS357" s="307"/>
      <c r="IT357" s="307"/>
      <c r="IU357" s="307"/>
      <c r="IV357" s="307"/>
      <c r="IW357" s="307"/>
      <c r="IX357" s="307"/>
      <c r="IY357" s="307"/>
      <c r="IZ357" s="307"/>
      <c r="JA357" s="307"/>
      <c r="JB357" s="307"/>
      <c r="JC357" s="307"/>
      <c r="JD357" s="307"/>
      <c r="JE357" s="307"/>
      <c r="JF357" s="307"/>
      <c r="JG357" s="307"/>
      <c r="JH357" s="307"/>
      <c r="JI357" s="307"/>
      <c r="JJ357" s="307"/>
      <c r="JK357" s="307"/>
      <c r="JL357" s="307"/>
      <c r="JM357" s="307"/>
      <c r="JN357" s="307"/>
      <c r="JO357" s="307"/>
      <c r="JP357" s="307"/>
      <c r="JQ357" s="307"/>
      <c r="JR357" s="307"/>
      <c r="JS357" s="307"/>
      <c r="JT357" s="307"/>
      <c r="JU357" s="307"/>
      <c r="JV357" s="307"/>
      <c r="JW357" s="307"/>
      <c r="JX357" s="307"/>
      <c r="JY357" s="307"/>
      <c r="JZ357" s="307"/>
      <c r="KA357" s="307"/>
      <c r="KB357" s="307"/>
      <c r="KC357" s="307"/>
      <c r="KD357" s="307"/>
      <c r="KE357" s="307"/>
      <c r="KF357" s="307"/>
      <c r="KG357" s="307"/>
      <c r="KH357" s="307"/>
      <c r="KI357" s="307"/>
      <c r="KJ357" s="307"/>
      <c r="KK357" s="307"/>
      <c r="KL357" s="307"/>
      <c r="KM357" s="307"/>
      <c r="KN357" s="307"/>
      <c r="KO357" s="307"/>
      <c r="KP357" s="307"/>
      <c r="KQ357" s="307"/>
      <c r="KR357" s="307"/>
      <c r="KS357" s="307"/>
      <c r="KT357" s="307"/>
    </row>
    <row r="358" spans="14:306" s="56" customFormat="1" ht="15" customHeight="1">
      <c r="N358" s="395"/>
      <c r="O358" s="330"/>
      <c r="P358" s="330"/>
      <c r="Q358" s="330"/>
      <c r="R358" s="330"/>
      <c r="S358" s="330"/>
      <c r="T358" s="330"/>
      <c r="U358" s="330"/>
      <c r="W358" s="342"/>
      <c r="X358" s="342"/>
      <c r="Y358" s="342"/>
      <c r="Z358" s="342"/>
      <c r="AA358" s="342"/>
      <c r="AB358" s="342"/>
      <c r="AC358" s="342"/>
      <c r="AD358" s="342"/>
      <c r="AE358" s="342"/>
      <c r="AG358" s="354">
        <v>12</v>
      </c>
      <c r="AH358" s="354"/>
      <c r="AI358" s="356" t="s">
        <v>77</v>
      </c>
      <c r="AJ358" s="356" t="s">
        <v>160</v>
      </c>
      <c r="AK358" s="359">
        <v>16</v>
      </c>
      <c r="AL358" s="356" t="s">
        <v>79</v>
      </c>
      <c r="AM358" s="356" t="s">
        <v>339</v>
      </c>
      <c r="AN358" s="356" t="s">
        <v>133</v>
      </c>
      <c r="AO358" s="356">
        <v>17</v>
      </c>
      <c r="AP358" s="356" t="s">
        <v>82</v>
      </c>
      <c r="AQ358" s="367" t="s">
        <v>81</v>
      </c>
      <c r="AR358" s="367" t="s">
        <v>86</v>
      </c>
      <c r="AS358" s="418" t="s">
        <v>89</v>
      </c>
      <c r="AT358" s="367" t="s">
        <v>190</v>
      </c>
      <c r="AU358" s="367"/>
      <c r="AV358" s="416">
        <v>15</v>
      </c>
      <c r="AW358" s="416">
        <v>22</v>
      </c>
      <c r="AX358" s="416">
        <v>13</v>
      </c>
      <c r="AY358" s="303">
        <f t="shared" si="157"/>
        <v>33</v>
      </c>
      <c r="AZ358" s="303">
        <f t="shared" si="158"/>
        <v>21</v>
      </c>
      <c r="BA358" s="303">
        <f t="shared" si="159"/>
        <v>17</v>
      </c>
      <c r="BB358" s="303">
        <f t="shared" si="160"/>
        <v>19</v>
      </c>
      <c r="BC358" s="303">
        <f t="shared" si="161"/>
        <v>45</v>
      </c>
      <c r="BD358" s="303">
        <f t="shared" si="162"/>
        <v>33</v>
      </c>
      <c r="BE358" s="303">
        <f t="shared" si="163"/>
        <v>18</v>
      </c>
      <c r="BF358" s="303">
        <f t="shared" si="164"/>
        <v>21</v>
      </c>
      <c r="BG358" s="303">
        <f t="shared" si="165"/>
        <v>22</v>
      </c>
      <c r="BH358" s="303"/>
      <c r="BI358" s="303">
        <f t="shared" si="166"/>
        <v>24</v>
      </c>
      <c r="BJ358" s="303">
        <f t="shared" si="167"/>
        <v>26</v>
      </c>
      <c r="BK358" s="303">
        <f t="shared" si="168"/>
        <v>81</v>
      </c>
      <c r="BL358" s="303">
        <f t="shared" si="169"/>
        <v>16</v>
      </c>
      <c r="BM358" s="303">
        <f t="shared" si="170"/>
        <v>23</v>
      </c>
      <c r="BN358" s="303">
        <f t="shared" si="171"/>
        <v>14</v>
      </c>
      <c r="CB358" s="307"/>
      <c r="CC358" s="307"/>
      <c r="CD358" s="307"/>
      <c r="CE358" s="307"/>
      <c r="CF358" s="307"/>
      <c r="CG358" s="307"/>
      <c r="CH358" s="307"/>
      <c r="CI358" s="307"/>
      <c r="CJ358" s="307"/>
      <c r="CK358" s="307"/>
      <c r="CL358" s="307"/>
      <c r="CM358" s="307"/>
      <c r="CN358" s="307"/>
      <c r="CO358" s="307"/>
      <c r="CP358" s="307"/>
      <c r="CQ358" s="307"/>
      <c r="CR358" s="307"/>
      <c r="CS358" s="307"/>
      <c r="CT358" s="307"/>
      <c r="CU358" s="307"/>
      <c r="CV358" s="307"/>
      <c r="CW358" s="307"/>
      <c r="CX358" s="307"/>
      <c r="CY358" s="307"/>
      <c r="CZ358" s="307"/>
      <c r="DA358" s="307"/>
      <c r="DB358" s="307"/>
      <c r="DC358" s="307"/>
      <c r="DD358" s="307"/>
      <c r="DE358" s="307"/>
      <c r="DF358" s="307"/>
      <c r="DG358" s="307"/>
      <c r="DH358" s="307"/>
      <c r="DI358" s="390"/>
      <c r="DJ358" s="390"/>
      <c r="DK358" s="307"/>
      <c r="DL358" s="307"/>
      <c r="DM358" s="307"/>
      <c r="DN358" s="307"/>
      <c r="DO358" s="307"/>
      <c r="DP358" s="307"/>
      <c r="DQ358" s="307"/>
      <c r="DR358" s="307"/>
      <c r="DS358" s="307"/>
      <c r="DT358" s="307"/>
      <c r="DU358" s="307"/>
      <c r="DV358" s="307"/>
      <c r="DW358" s="307"/>
      <c r="DX358" s="307"/>
      <c r="DY358" s="307"/>
      <c r="DZ358" s="307"/>
      <c r="EA358" s="307"/>
      <c r="EB358" s="307"/>
      <c r="EC358" s="307"/>
      <c r="ED358" s="307"/>
      <c r="EE358" s="307"/>
      <c r="EF358" s="307"/>
      <c r="EG358" s="307"/>
      <c r="EH358" s="307"/>
      <c r="EI358" s="307"/>
      <c r="EJ358" s="307"/>
      <c r="EK358" s="307"/>
      <c r="EL358" s="307"/>
      <c r="EM358" s="307"/>
      <c r="EN358" s="307"/>
      <c r="EO358" s="307"/>
      <c r="EP358" s="307"/>
      <c r="EQ358" s="307"/>
      <c r="ER358" s="307"/>
      <c r="ES358" s="307"/>
      <c r="ET358" s="307"/>
      <c r="EU358" s="390"/>
      <c r="EV358" s="390"/>
      <c r="EW358" s="307"/>
      <c r="EX358" s="307"/>
      <c r="EY358" s="307"/>
      <c r="EZ358" s="307"/>
      <c r="FA358" s="307"/>
      <c r="FB358" s="307"/>
      <c r="FC358" s="307"/>
      <c r="FD358" s="307"/>
      <c r="FE358" s="307"/>
      <c r="FF358" s="307"/>
      <c r="FG358" s="307"/>
      <c r="FH358" s="307"/>
      <c r="FI358" s="307"/>
      <c r="FJ358" s="307"/>
      <c r="FK358" s="307"/>
      <c r="FL358" s="307"/>
      <c r="FM358" s="307"/>
      <c r="FN358" s="307"/>
      <c r="FO358" s="307"/>
      <c r="FP358" s="307"/>
      <c r="FQ358" s="307"/>
      <c r="FR358" s="307"/>
      <c r="FS358" s="307"/>
      <c r="FT358" s="307"/>
      <c r="FU358" s="307"/>
      <c r="FV358" s="307"/>
      <c r="FW358" s="307"/>
      <c r="FX358" s="307"/>
      <c r="FY358" s="307"/>
      <c r="FZ358" s="307"/>
      <c r="GA358" s="307"/>
      <c r="GB358" s="307"/>
      <c r="GC358" s="307"/>
      <c r="GD358" s="307"/>
      <c r="GE358" s="307"/>
      <c r="GF358" s="307"/>
      <c r="GG358" s="307"/>
      <c r="GH358" s="307"/>
      <c r="GI358" s="307"/>
      <c r="GJ358" s="307"/>
      <c r="GK358" s="307"/>
      <c r="GL358" s="307"/>
      <c r="GM358" s="307"/>
      <c r="GN358" s="307"/>
      <c r="GO358" s="307"/>
      <c r="GP358" s="307"/>
      <c r="GQ358" s="307"/>
      <c r="GR358" s="307"/>
      <c r="GS358" s="307"/>
      <c r="GT358" s="307"/>
      <c r="GU358" s="307"/>
      <c r="GV358" s="307"/>
      <c r="GW358" s="307"/>
      <c r="GX358" s="307"/>
      <c r="GY358" s="307"/>
      <c r="GZ358" s="307"/>
      <c r="HA358" s="307"/>
      <c r="HB358" s="307"/>
      <c r="HC358" s="307"/>
      <c r="HD358" s="307"/>
      <c r="HE358" s="307"/>
      <c r="HF358" s="307"/>
      <c r="HG358" s="307"/>
      <c r="HH358" s="307"/>
      <c r="HI358" s="307"/>
      <c r="HJ358" s="307"/>
      <c r="HK358" s="307"/>
      <c r="HL358" s="307"/>
      <c r="HM358" s="307"/>
      <c r="HN358" s="307"/>
      <c r="HO358" s="307"/>
      <c r="HP358" s="307"/>
      <c r="HQ358" s="307"/>
      <c r="HR358" s="307"/>
      <c r="HS358" s="307"/>
      <c r="HT358" s="307"/>
      <c r="HU358" s="307"/>
      <c r="HV358" s="307"/>
      <c r="HW358" s="307"/>
      <c r="HX358" s="307"/>
      <c r="HY358" s="307"/>
      <c r="HZ358" s="307"/>
      <c r="IA358" s="307"/>
      <c r="IB358" s="307"/>
      <c r="IC358" s="307"/>
      <c r="ID358" s="307"/>
      <c r="IE358" s="307"/>
      <c r="IF358" s="307"/>
      <c r="IG358" s="307"/>
      <c r="IH358" s="307"/>
      <c r="II358" s="307"/>
      <c r="IJ358" s="307"/>
      <c r="IK358" s="307"/>
      <c r="IL358" s="307"/>
      <c r="IM358" s="307"/>
      <c r="IN358" s="307"/>
      <c r="IO358" s="307"/>
      <c r="IP358" s="307"/>
      <c r="IQ358" s="307"/>
      <c r="IR358" s="307"/>
      <c r="IS358" s="307"/>
      <c r="IT358" s="307"/>
      <c r="IU358" s="307"/>
      <c r="IV358" s="307"/>
      <c r="IW358" s="307"/>
      <c r="IX358" s="307"/>
      <c r="IY358" s="307"/>
      <c r="IZ358" s="307"/>
      <c r="JA358" s="307"/>
      <c r="JB358" s="307"/>
      <c r="JC358" s="307"/>
      <c r="JD358" s="307"/>
      <c r="JE358" s="307"/>
      <c r="JF358" s="307"/>
      <c r="JG358" s="307"/>
      <c r="JH358" s="307"/>
      <c r="JI358" s="307"/>
      <c r="JJ358" s="307"/>
      <c r="JK358" s="307"/>
      <c r="JL358" s="307"/>
      <c r="JM358" s="307"/>
      <c r="JN358" s="307"/>
      <c r="JO358" s="307"/>
      <c r="JP358" s="307"/>
      <c r="JQ358" s="307"/>
      <c r="JR358" s="307"/>
      <c r="JS358" s="307"/>
      <c r="JT358" s="307"/>
      <c r="JU358" s="307"/>
      <c r="JV358" s="307"/>
      <c r="JW358" s="307"/>
      <c r="JX358" s="307"/>
      <c r="JY358" s="307"/>
      <c r="JZ358" s="307"/>
      <c r="KA358" s="307"/>
      <c r="KB358" s="307"/>
      <c r="KC358" s="307"/>
      <c r="KD358" s="307"/>
      <c r="KE358" s="307"/>
      <c r="KF358" s="307"/>
      <c r="KG358" s="307"/>
      <c r="KH358" s="307"/>
      <c r="KI358" s="307"/>
      <c r="KJ358" s="307"/>
      <c r="KK358" s="307"/>
      <c r="KL358" s="307"/>
      <c r="KM358" s="307"/>
      <c r="KN358" s="307"/>
      <c r="KO358" s="307"/>
      <c r="KP358" s="307"/>
      <c r="KQ358" s="307"/>
      <c r="KR358" s="307"/>
      <c r="KS358" s="307"/>
      <c r="KT358" s="307"/>
    </row>
    <row r="359" spans="14:306" s="56" customFormat="1" ht="15" customHeight="1">
      <c r="N359" s="395"/>
      <c r="O359" s="330"/>
      <c r="P359" s="330"/>
      <c r="Q359" s="330"/>
      <c r="R359" s="330"/>
      <c r="S359" s="330"/>
      <c r="T359" s="330"/>
      <c r="U359" s="330"/>
      <c r="W359" s="342"/>
      <c r="X359" s="342"/>
      <c r="Y359" s="342"/>
      <c r="Z359" s="342"/>
      <c r="AA359" s="342"/>
      <c r="AB359" s="342"/>
      <c r="AC359" s="342"/>
      <c r="AD359" s="342"/>
      <c r="AE359" s="342"/>
      <c r="AG359" s="354">
        <v>13</v>
      </c>
      <c r="AH359" s="354"/>
      <c r="AI359" s="356" t="s">
        <v>80</v>
      </c>
      <c r="AJ359" s="356" t="s">
        <v>138</v>
      </c>
      <c r="AK359" s="359">
        <v>17</v>
      </c>
      <c r="AL359" s="359">
        <v>19</v>
      </c>
      <c r="AM359" s="356" t="s">
        <v>266</v>
      </c>
      <c r="AN359" s="356" t="s">
        <v>137</v>
      </c>
      <c r="AO359" s="356" t="s">
        <v>720</v>
      </c>
      <c r="AP359" s="359">
        <v>21</v>
      </c>
      <c r="AQ359" s="367" t="s">
        <v>164</v>
      </c>
      <c r="AR359" s="367" t="s">
        <v>89</v>
      </c>
      <c r="AS359" s="418" t="s">
        <v>93</v>
      </c>
      <c r="AT359" s="367" t="s">
        <v>193</v>
      </c>
      <c r="AU359" s="367"/>
      <c r="AV359" s="367" t="s">
        <v>92</v>
      </c>
      <c r="AW359" s="367" t="s">
        <v>140</v>
      </c>
      <c r="AX359" s="416">
        <v>14</v>
      </c>
      <c r="AY359" s="303">
        <f t="shared" si="157"/>
        <v>36</v>
      </c>
      <c r="AZ359" s="303">
        <f t="shared" si="158"/>
        <v>23</v>
      </c>
      <c r="BA359" s="303">
        <f t="shared" si="159"/>
        <v>18</v>
      </c>
      <c r="BB359" s="303">
        <f t="shared" si="160"/>
        <v>20</v>
      </c>
      <c r="BC359" s="303">
        <f t="shared" si="161"/>
        <v>49</v>
      </c>
      <c r="BD359" s="303">
        <f t="shared" si="162"/>
        <v>35</v>
      </c>
      <c r="BE359" s="303">
        <f t="shared" si="163"/>
        <v>20</v>
      </c>
      <c r="BF359" s="303">
        <f t="shared" si="164"/>
        <v>22</v>
      </c>
      <c r="BG359" s="303">
        <f t="shared" si="165"/>
        <v>24</v>
      </c>
      <c r="BH359" s="303"/>
      <c r="BI359" s="303">
        <f t="shared" si="166"/>
        <v>26</v>
      </c>
      <c r="BJ359" s="303">
        <f t="shared" si="167"/>
        <v>28</v>
      </c>
      <c r="BK359" s="303">
        <f t="shared" si="168"/>
        <v>87</v>
      </c>
      <c r="BL359" s="303">
        <f t="shared" si="169"/>
        <v>18</v>
      </c>
      <c r="BM359" s="303">
        <f t="shared" si="170"/>
        <v>25</v>
      </c>
      <c r="BN359" s="303">
        <f t="shared" si="171"/>
        <v>15</v>
      </c>
      <c r="CB359" s="307"/>
      <c r="CC359" s="307"/>
      <c r="CD359" s="307"/>
      <c r="CE359" s="307"/>
      <c r="CF359" s="307"/>
      <c r="CG359" s="307"/>
      <c r="CH359" s="307"/>
      <c r="CI359" s="307"/>
      <c r="CJ359" s="307"/>
      <c r="CK359" s="307"/>
      <c r="CL359" s="307"/>
      <c r="CM359" s="307"/>
      <c r="CN359" s="307"/>
      <c r="CO359" s="307"/>
      <c r="CP359" s="307"/>
      <c r="CQ359" s="307"/>
      <c r="CR359" s="307"/>
      <c r="CS359" s="307"/>
      <c r="CT359" s="307"/>
      <c r="CU359" s="307"/>
      <c r="CV359" s="307"/>
      <c r="CW359" s="307"/>
      <c r="CX359" s="307"/>
      <c r="CY359" s="307"/>
      <c r="CZ359" s="307"/>
      <c r="DA359" s="307"/>
      <c r="DB359" s="307"/>
      <c r="DC359" s="307"/>
      <c r="DD359" s="307"/>
      <c r="DE359" s="307"/>
      <c r="DF359" s="307"/>
      <c r="DG359" s="307"/>
      <c r="DH359" s="307"/>
      <c r="DI359" s="390"/>
      <c r="DJ359" s="390"/>
      <c r="DK359" s="307"/>
      <c r="DL359" s="307"/>
      <c r="DM359" s="307"/>
      <c r="DN359" s="307"/>
      <c r="DO359" s="307"/>
      <c r="DP359" s="307"/>
      <c r="DQ359" s="307"/>
      <c r="DR359" s="307"/>
      <c r="DS359" s="307"/>
      <c r="DT359" s="307"/>
      <c r="DU359" s="307"/>
      <c r="DV359" s="307"/>
      <c r="DW359" s="307"/>
      <c r="DX359" s="307"/>
      <c r="DY359" s="307"/>
      <c r="DZ359" s="307"/>
      <c r="EA359" s="307"/>
      <c r="EB359" s="307"/>
      <c r="EC359" s="307"/>
      <c r="ED359" s="307"/>
      <c r="EE359" s="307"/>
      <c r="EF359" s="307"/>
      <c r="EG359" s="307"/>
      <c r="EH359" s="307"/>
      <c r="EI359" s="307"/>
      <c r="EJ359" s="307"/>
      <c r="EK359" s="307"/>
      <c r="EL359" s="307"/>
      <c r="EM359" s="307"/>
      <c r="EN359" s="307"/>
      <c r="EO359" s="307"/>
      <c r="EP359" s="307"/>
      <c r="EQ359" s="307"/>
      <c r="ER359" s="307"/>
      <c r="ES359" s="307"/>
      <c r="ET359" s="307"/>
      <c r="EU359" s="390"/>
      <c r="EV359" s="390"/>
      <c r="EW359" s="307"/>
      <c r="EX359" s="307"/>
      <c r="EY359" s="307"/>
      <c r="EZ359" s="307"/>
      <c r="FA359" s="307"/>
      <c r="FB359" s="307"/>
      <c r="FC359" s="307"/>
      <c r="FD359" s="307"/>
      <c r="FE359" s="307"/>
      <c r="FF359" s="307"/>
      <c r="FG359" s="307"/>
      <c r="FH359" s="307"/>
      <c r="FI359" s="307"/>
      <c r="FJ359" s="307"/>
      <c r="FK359" s="307"/>
      <c r="FL359" s="307"/>
      <c r="FM359" s="307"/>
      <c r="FN359" s="307"/>
      <c r="FO359" s="307"/>
      <c r="FP359" s="307"/>
      <c r="FQ359" s="307"/>
      <c r="FR359" s="307"/>
      <c r="FS359" s="307"/>
      <c r="FT359" s="307"/>
      <c r="FU359" s="307"/>
      <c r="FV359" s="307"/>
      <c r="FW359" s="307"/>
      <c r="FX359" s="307"/>
      <c r="FY359" s="307"/>
      <c r="FZ359" s="307"/>
      <c r="GA359" s="307"/>
      <c r="GB359" s="307"/>
      <c r="GC359" s="307"/>
      <c r="GD359" s="307"/>
      <c r="GE359" s="307"/>
      <c r="GF359" s="307"/>
      <c r="GG359" s="307"/>
      <c r="GH359" s="307"/>
      <c r="GI359" s="307"/>
      <c r="GJ359" s="307"/>
      <c r="GK359" s="307"/>
      <c r="GL359" s="307"/>
      <c r="GM359" s="307"/>
      <c r="GN359" s="307"/>
      <c r="GO359" s="307"/>
      <c r="GP359" s="307"/>
      <c r="GQ359" s="307"/>
      <c r="GR359" s="307"/>
      <c r="GS359" s="307"/>
      <c r="GT359" s="307"/>
      <c r="GU359" s="307"/>
      <c r="GV359" s="307"/>
      <c r="GW359" s="307"/>
      <c r="GX359" s="307"/>
      <c r="GY359" s="307"/>
      <c r="GZ359" s="307"/>
      <c r="HA359" s="307"/>
      <c r="HB359" s="307"/>
      <c r="HC359" s="307"/>
      <c r="HD359" s="307"/>
      <c r="HE359" s="307"/>
      <c r="HF359" s="307"/>
      <c r="HG359" s="307"/>
      <c r="HH359" s="307"/>
      <c r="HI359" s="307"/>
      <c r="HJ359" s="307"/>
      <c r="HK359" s="307"/>
      <c r="HL359" s="307"/>
      <c r="HM359" s="307"/>
      <c r="HN359" s="307"/>
      <c r="HO359" s="307"/>
      <c r="HP359" s="307"/>
      <c r="HQ359" s="307"/>
      <c r="HR359" s="307"/>
      <c r="HS359" s="307"/>
      <c r="HT359" s="307"/>
      <c r="HU359" s="307"/>
      <c r="HV359" s="307"/>
      <c r="HW359" s="307"/>
      <c r="HX359" s="307"/>
      <c r="HY359" s="307"/>
      <c r="HZ359" s="307"/>
      <c r="IA359" s="307"/>
      <c r="IB359" s="307"/>
      <c r="IC359" s="307"/>
      <c r="ID359" s="307"/>
      <c r="IE359" s="307"/>
      <c r="IF359" s="307"/>
      <c r="IG359" s="307"/>
      <c r="IH359" s="307"/>
      <c r="II359" s="307"/>
      <c r="IJ359" s="307"/>
      <c r="IK359" s="307"/>
      <c r="IL359" s="307"/>
      <c r="IM359" s="307"/>
      <c r="IN359" s="307"/>
      <c r="IO359" s="307"/>
      <c r="IP359" s="307"/>
      <c r="IQ359" s="307"/>
      <c r="IR359" s="307"/>
      <c r="IS359" s="307"/>
      <c r="IT359" s="307"/>
      <c r="IU359" s="307"/>
      <c r="IV359" s="307"/>
      <c r="IW359" s="307"/>
      <c r="IX359" s="307"/>
      <c r="IY359" s="307"/>
      <c r="IZ359" s="307"/>
      <c r="JA359" s="307"/>
      <c r="JB359" s="307"/>
      <c r="JC359" s="307"/>
      <c r="JD359" s="307"/>
      <c r="JE359" s="307"/>
      <c r="JF359" s="307"/>
      <c r="JG359" s="307"/>
      <c r="JH359" s="307"/>
      <c r="JI359" s="307"/>
      <c r="JJ359" s="307"/>
      <c r="JK359" s="307"/>
      <c r="JL359" s="307"/>
      <c r="JM359" s="307"/>
      <c r="JN359" s="307"/>
      <c r="JO359" s="307"/>
      <c r="JP359" s="307"/>
      <c r="JQ359" s="307"/>
      <c r="JR359" s="307"/>
      <c r="JS359" s="307"/>
      <c r="JT359" s="307"/>
      <c r="JU359" s="307"/>
      <c r="JV359" s="307"/>
      <c r="JW359" s="307"/>
      <c r="JX359" s="307"/>
      <c r="JY359" s="307"/>
      <c r="JZ359" s="307"/>
      <c r="KA359" s="307"/>
      <c r="KB359" s="307"/>
      <c r="KC359" s="307"/>
      <c r="KD359" s="307"/>
      <c r="KE359" s="307"/>
      <c r="KF359" s="307"/>
      <c r="KG359" s="307"/>
      <c r="KH359" s="307"/>
      <c r="KI359" s="307"/>
      <c r="KJ359" s="307"/>
      <c r="KK359" s="307"/>
      <c r="KL359" s="307"/>
      <c r="KM359" s="307"/>
      <c r="KN359" s="307"/>
      <c r="KO359" s="307"/>
      <c r="KP359" s="307"/>
      <c r="KQ359" s="307"/>
      <c r="KR359" s="307"/>
      <c r="KS359" s="307"/>
      <c r="KT359" s="307"/>
    </row>
    <row r="360" spans="14:306" s="56" customFormat="1" ht="15" customHeight="1">
      <c r="N360" s="395"/>
      <c r="O360" s="330"/>
      <c r="P360" s="330"/>
      <c r="Q360" s="330"/>
      <c r="R360" s="330"/>
      <c r="S360" s="330"/>
      <c r="T360" s="330"/>
      <c r="U360" s="330"/>
      <c r="W360" s="342"/>
      <c r="X360" s="342"/>
      <c r="Y360" s="342"/>
      <c r="Z360" s="342"/>
      <c r="AA360" s="342"/>
      <c r="AB360" s="342"/>
      <c r="AC360" s="342"/>
      <c r="AD360" s="342"/>
      <c r="AE360" s="342"/>
      <c r="AG360" s="354">
        <v>14</v>
      </c>
      <c r="AH360" s="354"/>
      <c r="AI360" s="356" t="s">
        <v>83</v>
      </c>
      <c r="AJ360" s="356" t="s">
        <v>140</v>
      </c>
      <c r="AK360" s="356" t="s">
        <v>130</v>
      </c>
      <c r="AL360" s="359">
        <v>20</v>
      </c>
      <c r="AM360" s="356" t="s">
        <v>239</v>
      </c>
      <c r="AN360" s="356" t="s">
        <v>585</v>
      </c>
      <c r="AO360" s="356">
        <v>20</v>
      </c>
      <c r="AP360" s="356" t="s">
        <v>164</v>
      </c>
      <c r="AQ360" s="416">
        <v>24</v>
      </c>
      <c r="AR360" s="367" t="s">
        <v>93</v>
      </c>
      <c r="AS360" s="416">
        <v>28</v>
      </c>
      <c r="AT360" s="367" t="s">
        <v>258</v>
      </c>
      <c r="AU360" s="367"/>
      <c r="AV360" s="416">
        <v>18</v>
      </c>
      <c r="AW360" s="416">
        <v>25</v>
      </c>
      <c r="AX360" s="416">
        <v>15</v>
      </c>
      <c r="AY360" s="303">
        <f t="shared" si="157"/>
        <v>40</v>
      </c>
      <c r="AZ360" s="303">
        <f t="shared" si="158"/>
        <v>25</v>
      </c>
      <c r="BA360" s="303">
        <f t="shared" si="159"/>
        <v>20</v>
      </c>
      <c r="BB360" s="303">
        <f t="shared" si="160"/>
        <v>21</v>
      </c>
      <c r="BC360" s="303">
        <f t="shared" si="161"/>
        <v>52</v>
      </c>
      <c r="BD360" s="303">
        <f t="shared" si="162"/>
        <v>37</v>
      </c>
      <c r="BE360" s="303">
        <f t="shared" si="163"/>
        <v>21</v>
      </c>
      <c r="BF360" s="303">
        <f t="shared" si="164"/>
        <v>24</v>
      </c>
      <c r="BG360" s="303">
        <f t="shared" si="165"/>
        <v>25</v>
      </c>
      <c r="BH360" s="303"/>
      <c r="BI360" s="303">
        <f t="shared" si="166"/>
        <v>28</v>
      </c>
      <c r="BJ360" s="303">
        <f t="shared" si="167"/>
        <v>29</v>
      </c>
      <c r="BK360" s="303">
        <f t="shared" si="168"/>
        <v>94</v>
      </c>
      <c r="BL360" s="303">
        <f t="shared" si="169"/>
        <v>19</v>
      </c>
      <c r="BM360" s="303">
        <f t="shared" si="170"/>
        <v>26</v>
      </c>
      <c r="BN360" s="303">
        <f t="shared" si="171"/>
        <v>16</v>
      </c>
      <c r="CB360" s="307"/>
      <c r="CC360" s="307"/>
      <c r="CD360" s="307"/>
      <c r="CE360" s="307"/>
      <c r="CF360" s="307"/>
      <c r="CG360" s="307"/>
      <c r="CH360" s="307"/>
      <c r="CI360" s="307"/>
      <c r="CJ360" s="307"/>
      <c r="CK360" s="307"/>
      <c r="CL360" s="307"/>
      <c r="CM360" s="307"/>
      <c r="CN360" s="307"/>
      <c r="CO360" s="307"/>
      <c r="CP360" s="307"/>
      <c r="CQ360" s="307"/>
      <c r="CR360" s="307"/>
      <c r="CS360" s="307"/>
      <c r="CT360" s="307"/>
      <c r="CU360" s="307"/>
      <c r="CV360" s="307"/>
      <c r="CW360" s="307"/>
      <c r="CX360" s="307"/>
      <c r="CY360" s="307"/>
      <c r="CZ360" s="307"/>
      <c r="DA360" s="307"/>
      <c r="DB360" s="307"/>
      <c r="DC360" s="307"/>
      <c r="DD360" s="307"/>
      <c r="DE360" s="307"/>
      <c r="DF360" s="307"/>
      <c r="DG360" s="307"/>
      <c r="DH360" s="307"/>
      <c r="DI360" s="390"/>
      <c r="DJ360" s="390"/>
      <c r="DK360" s="307"/>
      <c r="DL360" s="307"/>
      <c r="DM360" s="307"/>
      <c r="DN360" s="307"/>
      <c r="DO360" s="307"/>
      <c r="DP360" s="307"/>
      <c r="DQ360" s="307"/>
      <c r="DR360" s="307"/>
      <c r="DS360" s="307"/>
      <c r="DT360" s="307"/>
      <c r="DU360" s="307"/>
      <c r="DV360" s="307"/>
      <c r="DW360" s="307"/>
      <c r="DX360" s="307"/>
      <c r="DY360" s="307"/>
      <c r="DZ360" s="307"/>
      <c r="EA360" s="307"/>
      <c r="EB360" s="307"/>
      <c r="EC360" s="307"/>
      <c r="ED360" s="307"/>
      <c r="EE360" s="307"/>
      <c r="EF360" s="307"/>
      <c r="EG360" s="307"/>
      <c r="EH360" s="307"/>
      <c r="EI360" s="307"/>
      <c r="EJ360" s="307"/>
      <c r="EK360" s="307"/>
      <c r="EL360" s="307"/>
      <c r="EM360" s="307"/>
      <c r="EN360" s="307"/>
      <c r="EO360" s="307"/>
      <c r="EP360" s="307"/>
      <c r="EQ360" s="307"/>
      <c r="ER360" s="307"/>
      <c r="ES360" s="307"/>
      <c r="ET360" s="307"/>
      <c r="EU360" s="390"/>
      <c r="EV360" s="390"/>
      <c r="EW360" s="307"/>
      <c r="EX360" s="307"/>
      <c r="EY360" s="307"/>
      <c r="EZ360" s="307"/>
      <c r="FA360" s="307"/>
      <c r="FB360" s="307"/>
      <c r="FC360" s="307"/>
      <c r="FD360" s="307"/>
      <c r="FE360" s="307"/>
      <c r="FF360" s="307"/>
      <c r="FG360" s="307"/>
      <c r="FH360" s="307"/>
      <c r="FI360" s="307"/>
      <c r="FJ360" s="307"/>
      <c r="FK360" s="307"/>
      <c r="FL360" s="307"/>
      <c r="FM360" s="307"/>
      <c r="FN360" s="307"/>
      <c r="FO360" s="307"/>
      <c r="FP360" s="307"/>
      <c r="FQ360" s="307"/>
      <c r="FR360" s="307"/>
      <c r="FS360" s="307"/>
      <c r="FT360" s="307"/>
      <c r="FU360" s="307"/>
      <c r="FV360" s="307"/>
      <c r="FW360" s="307"/>
      <c r="FX360" s="307"/>
      <c r="FY360" s="307"/>
      <c r="FZ360" s="307"/>
      <c r="GA360" s="307"/>
      <c r="GB360" s="307"/>
      <c r="GC360" s="307"/>
      <c r="GD360" s="307"/>
      <c r="GE360" s="307"/>
      <c r="GF360" s="307"/>
      <c r="GG360" s="307"/>
      <c r="GH360" s="307"/>
      <c r="GI360" s="307"/>
      <c r="GJ360" s="307"/>
      <c r="GK360" s="307"/>
      <c r="GL360" s="307"/>
      <c r="GM360" s="307"/>
      <c r="GN360" s="307"/>
      <c r="GO360" s="307"/>
      <c r="GP360" s="307"/>
      <c r="GQ360" s="307"/>
      <c r="GR360" s="307"/>
      <c r="GS360" s="307"/>
      <c r="GT360" s="307"/>
      <c r="GU360" s="307"/>
      <c r="GV360" s="307"/>
      <c r="GW360" s="307"/>
      <c r="GX360" s="307"/>
      <c r="GY360" s="307"/>
      <c r="GZ360" s="307"/>
      <c r="HA360" s="307"/>
      <c r="HB360" s="307"/>
      <c r="HC360" s="307"/>
      <c r="HD360" s="307"/>
      <c r="HE360" s="307"/>
      <c r="HF360" s="307"/>
      <c r="HG360" s="307"/>
      <c r="HH360" s="307"/>
      <c r="HI360" s="307"/>
      <c r="HJ360" s="307"/>
      <c r="HK360" s="307"/>
      <c r="HL360" s="307"/>
      <c r="HM360" s="307"/>
      <c r="HN360" s="307"/>
      <c r="HO360" s="307"/>
      <c r="HP360" s="307"/>
      <c r="HQ360" s="307"/>
      <c r="HR360" s="307"/>
      <c r="HS360" s="307"/>
      <c r="HT360" s="307"/>
      <c r="HU360" s="307"/>
      <c r="HV360" s="307"/>
      <c r="HW360" s="307"/>
      <c r="HX360" s="307"/>
      <c r="HY360" s="307"/>
      <c r="HZ360" s="307"/>
      <c r="IA360" s="307"/>
      <c r="IB360" s="307"/>
      <c r="IC360" s="307"/>
      <c r="ID360" s="307"/>
      <c r="IE360" s="307"/>
      <c r="IF360" s="307"/>
      <c r="IG360" s="307"/>
      <c r="IH360" s="307"/>
      <c r="II360" s="307"/>
      <c r="IJ360" s="307"/>
      <c r="IK360" s="307"/>
      <c r="IL360" s="307"/>
      <c r="IM360" s="307"/>
      <c r="IN360" s="307"/>
      <c r="IO360" s="307"/>
      <c r="IP360" s="307"/>
      <c r="IQ360" s="307"/>
      <c r="IR360" s="307"/>
      <c r="IS360" s="307"/>
      <c r="IT360" s="307"/>
      <c r="IU360" s="307"/>
      <c r="IV360" s="307"/>
      <c r="IW360" s="307"/>
      <c r="IX360" s="307"/>
      <c r="IY360" s="307"/>
      <c r="IZ360" s="307"/>
      <c r="JA360" s="307"/>
      <c r="JB360" s="307"/>
      <c r="JC360" s="307"/>
      <c r="JD360" s="307"/>
      <c r="JE360" s="307"/>
      <c r="JF360" s="307"/>
      <c r="JG360" s="307"/>
      <c r="JH360" s="307"/>
      <c r="JI360" s="307"/>
      <c r="JJ360" s="307"/>
      <c r="JK360" s="307"/>
      <c r="JL360" s="307"/>
      <c r="JM360" s="307"/>
      <c r="JN360" s="307"/>
      <c r="JO360" s="307"/>
      <c r="JP360" s="307"/>
      <c r="JQ360" s="307"/>
      <c r="JR360" s="307"/>
      <c r="JS360" s="307"/>
      <c r="JT360" s="307"/>
      <c r="JU360" s="307"/>
      <c r="JV360" s="307"/>
      <c r="JW360" s="307"/>
      <c r="JX360" s="307"/>
      <c r="JY360" s="307"/>
      <c r="JZ360" s="307"/>
      <c r="KA360" s="307"/>
      <c r="KB360" s="307"/>
      <c r="KC360" s="307"/>
      <c r="KD360" s="307"/>
      <c r="KE360" s="307"/>
      <c r="KF360" s="307"/>
      <c r="KG360" s="307"/>
      <c r="KH360" s="307"/>
      <c r="KI360" s="307"/>
      <c r="KJ360" s="307"/>
      <c r="KK360" s="307"/>
      <c r="KL360" s="307"/>
      <c r="KM360" s="307"/>
      <c r="KN360" s="307"/>
      <c r="KO360" s="307"/>
      <c r="KP360" s="307"/>
      <c r="KQ360" s="307"/>
      <c r="KR360" s="307"/>
      <c r="KS360" s="307"/>
      <c r="KT360" s="307"/>
    </row>
    <row r="361" spans="14:306" s="56" customFormat="1" ht="15" customHeight="1">
      <c r="N361" s="395"/>
      <c r="O361" s="330"/>
      <c r="P361" s="330"/>
      <c r="Q361" s="330"/>
      <c r="R361" s="330"/>
      <c r="S361" s="330"/>
      <c r="T361" s="330"/>
      <c r="U361" s="330"/>
      <c r="W361" s="342"/>
      <c r="X361" s="342"/>
      <c r="Y361" s="342"/>
      <c r="Z361" s="342"/>
      <c r="AA361" s="342"/>
      <c r="AB361" s="342"/>
      <c r="AC361" s="342"/>
      <c r="AD361" s="342"/>
      <c r="AE361" s="342"/>
      <c r="AG361" s="354">
        <v>15</v>
      </c>
      <c r="AH361" s="354"/>
      <c r="AI361" s="356" t="s">
        <v>191</v>
      </c>
      <c r="AJ361" s="356" t="s">
        <v>88</v>
      </c>
      <c r="AK361" s="359">
        <v>20</v>
      </c>
      <c r="AL361" s="356" t="s">
        <v>138</v>
      </c>
      <c r="AM361" s="356" t="s">
        <v>617</v>
      </c>
      <c r="AN361" s="356" t="s">
        <v>283</v>
      </c>
      <c r="AO361" s="356">
        <v>21</v>
      </c>
      <c r="AP361" s="356" t="s">
        <v>89</v>
      </c>
      <c r="AQ361" s="367" t="s">
        <v>126</v>
      </c>
      <c r="AR361" s="367" t="s">
        <v>96</v>
      </c>
      <c r="AS361" s="418" t="s">
        <v>165</v>
      </c>
      <c r="AT361" s="367" t="s">
        <v>261</v>
      </c>
      <c r="AU361" s="367"/>
      <c r="AV361" s="416">
        <v>19</v>
      </c>
      <c r="AW361" s="416">
        <v>26</v>
      </c>
      <c r="AX361" s="416">
        <v>16</v>
      </c>
      <c r="AY361" s="303">
        <f t="shared" si="157"/>
        <v>44</v>
      </c>
      <c r="AZ361" s="303">
        <f t="shared" si="158"/>
        <v>28</v>
      </c>
      <c r="BA361" s="303">
        <f t="shared" si="159"/>
        <v>21</v>
      </c>
      <c r="BB361" s="303">
        <f t="shared" si="160"/>
        <v>23</v>
      </c>
      <c r="BC361" s="303">
        <f t="shared" si="161"/>
        <v>57</v>
      </c>
      <c r="BD361" s="303">
        <f t="shared" si="162"/>
        <v>40</v>
      </c>
      <c r="BE361" s="303">
        <f t="shared" si="163"/>
        <v>22</v>
      </c>
      <c r="BF361" s="303">
        <f t="shared" si="164"/>
        <v>26</v>
      </c>
      <c r="BG361" s="303">
        <f t="shared" si="165"/>
        <v>27</v>
      </c>
      <c r="BH361" s="303"/>
      <c r="BI361" s="303">
        <f t="shared" si="166"/>
        <v>30</v>
      </c>
      <c r="BJ361" s="303">
        <f t="shared" si="167"/>
        <v>31</v>
      </c>
      <c r="BK361" s="303">
        <f t="shared" si="168"/>
        <v>101</v>
      </c>
      <c r="BL361" s="303">
        <f t="shared" si="169"/>
        <v>20</v>
      </c>
      <c r="BM361" s="303">
        <f t="shared" si="170"/>
        <v>27</v>
      </c>
      <c r="BN361" s="303" t="str">
        <f t="shared" si="171"/>
        <v>-</v>
      </c>
      <c r="CB361" s="307"/>
      <c r="CC361" s="307"/>
      <c r="CD361" s="307"/>
      <c r="CE361" s="307"/>
      <c r="CF361" s="307"/>
      <c r="CG361" s="307"/>
      <c r="CH361" s="307"/>
      <c r="CI361" s="307"/>
      <c r="CJ361" s="307"/>
      <c r="CK361" s="307"/>
      <c r="CL361" s="307"/>
      <c r="CM361" s="307"/>
      <c r="CN361" s="307"/>
      <c r="CO361" s="307"/>
      <c r="CP361" s="307"/>
      <c r="CQ361" s="307"/>
      <c r="CR361" s="307"/>
      <c r="CS361" s="307"/>
      <c r="CT361" s="307"/>
      <c r="CU361" s="307"/>
      <c r="CV361" s="307"/>
      <c r="CW361" s="307"/>
      <c r="CX361" s="307"/>
      <c r="CY361" s="307"/>
      <c r="CZ361" s="307"/>
      <c r="DA361" s="307"/>
      <c r="DB361" s="307"/>
      <c r="DC361" s="307"/>
      <c r="DD361" s="307"/>
      <c r="DE361" s="307"/>
      <c r="DF361" s="307"/>
      <c r="DG361" s="307"/>
      <c r="DH361" s="307"/>
      <c r="DI361" s="390"/>
      <c r="DJ361" s="390"/>
      <c r="DK361" s="307"/>
      <c r="DL361" s="307"/>
      <c r="DM361" s="307"/>
      <c r="DN361" s="307"/>
      <c r="DO361" s="307"/>
      <c r="DP361" s="307"/>
      <c r="DQ361" s="307"/>
      <c r="DR361" s="307"/>
      <c r="DS361" s="307"/>
      <c r="DT361" s="307"/>
      <c r="DU361" s="307"/>
      <c r="DV361" s="307"/>
      <c r="DW361" s="307"/>
      <c r="DX361" s="307"/>
      <c r="DY361" s="307"/>
      <c r="DZ361" s="307"/>
      <c r="EA361" s="307"/>
      <c r="EB361" s="307"/>
      <c r="EC361" s="307"/>
      <c r="ED361" s="307"/>
      <c r="EE361" s="307"/>
      <c r="EF361" s="307"/>
      <c r="EG361" s="307"/>
      <c r="EH361" s="307"/>
      <c r="EI361" s="307"/>
      <c r="EJ361" s="307"/>
      <c r="EK361" s="307"/>
      <c r="EL361" s="307"/>
      <c r="EM361" s="307"/>
      <c r="EN361" s="307"/>
      <c r="EO361" s="307"/>
      <c r="EP361" s="307"/>
      <c r="EQ361" s="307"/>
      <c r="ER361" s="307"/>
      <c r="ES361" s="307"/>
      <c r="ET361" s="307"/>
      <c r="EU361" s="390"/>
      <c r="EV361" s="390"/>
      <c r="EW361" s="307"/>
      <c r="EX361" s="307"/>
      <c r="EY361" s="307"/>
      <c r="EZ361" s="307"/>
      <c r="FA361" s="307"/>
      <c r="FB361" s="307"/>
      <c r="FC361" s="307"/>
      <c r="FD361" s="307"/>
      <c r="FE361" s="307"/>
      <c r="FF361" s="307"/>
      <c r="FG361" s="307"/>
      <c r="FH361" s="307"/>
      <c r="FI361" s="307"/>
      <c r="FJ361" s="307"/>
      <c r="FK361" s="307"/>
      <c r="FL361" s="307"/>
      <c r="FM361" s="307"/>
      <c r="FN361" s="307"/>
      <c r="FO361" s="307"/>
      <c r="FP361" s="307"/>
      <c r="FQ361" s="307"/>
      <c r="FR361" s="307"/>
      <c r="FS361" s="307"/>
      <c r="FT361" s="307"/>
      <c r="FU361" s="307"/>
      <c r="FV361" s="307"/>
      <c r="FW361" s="307"/>
      <c r="FX361" s="307"/>
      <c r="FY361" s="307"/>
      <c r="FZ361" s="307"/>
      <c r="GA361" s="307"/>
      <c r="GB361" s="307"/>
      <c r="GC361" s="307"/>
      <c r="GD361" s="307"/>
      <c r="GE361" s="307"/>
      <c r="GF361" s="307"/>
      <c r="GG361" s="307"/>
      <c r="GH361" s="307"/>
      <c r="GI361" s="307"/>
      <c r="GJ361" s="307"/>
      <c r="GK361" s="307"/>
      <c r="GL361" s="307"/>
      <c r="GM361" s="307"/>
      <c r="GN361" s="307"/>
      <c r="GO361" s="307"/>
      <c r="GP361" s="307"/>
      <c r="GQ361" s="307"/>
      <c r="GR361" s="307"/>
      <c r="GS361" s="307"/>
      <c r="GT361" s="307"/>
      <c r="GU361" s="307"/>
      <c r="GV361" s="307"/>
      <c r="GW361" s="307"/>
      <c r="GX361" s="307"/>
      <c r="GY361" s="307"/>
      <c r="GZ361" s="307"/>
      <c r="HA361" s="307"/>
      <c r="HB361" s="307"/>
      <c r="HC361" s="307"/>
      <c r="HD361" s="307"/>
      <c r="HE361" s="307"/>
      <c r="HF361" s="307"/>
      <c r="HG361" s="307"/>
      <c r="HH361" s="307"/>
      <c r="HI361" s="307"/>
      <c r="HJ361" s="307"/>
      <c r="HK361" s="307"/>
      <c r="HL361" s="307"/>
      <c r="HM361" s="307"/>
      <c r="HN361" s="307"/>
      <c r="HO361" s="307"/>
      <c r="HP361" s="307"/>
      <c r="HQ361" s="307"/>
      <c r="HR361" s="307"/>
      <c r="HS361" s="307"/>
      <c r="HT361" s="307"/>
      <c r="HU361" s="307"/>
      <c r="HV361" s="307"/>
      <c r="HW361" s="307"/>
      <c r="HX361" s="307"/>
      <c r="HY361" s="307"/>
      <c r="HZ361" s="307"/>
      <c r="IA361" s="307"/>
      <c r="IB361" s="307"/>
      <c r="IC361" s="307"/>
      <c r="ID361" s="307"/>
      <c r="IE361" s="307"/>
      <c r="IF361" s="307"/>
      <c r="IG361" s="307"/>
      <c r="IH361" s="307"/>
      <c r="II361" s="307"/>
      <c r="IJ361" s="307"/>
      <c r="IK361" s="307"/>
      <c r="IL361" s="307"/>
      <c r="IM361" s="307"/>
      <c r="IN361" s="307"/>
      <c r="IO361" s="307"/>
      <c r="IP361" s="307"/>
      <c r="IQ361" s="307"/>
      <c r="IR361" s="307"/>
      <c r="IS361" s="307"/>
      <c r="IT361" s="307"/>
      <c r="IU361" s="307"/>
      <c r="IV361" s="307"/>
      <c r="IW361" s="307"/>
      <c r="IX361" s="307"/>
      <c r="IY361" s="307"/>
      <c r="IZ361" s="307"/>
      <c r="JA361" s="307"/>
      <c r="JB361" s="307"/>
      <c r="JC361" s="307"/>
      <c r="JD361" s="307"/>
      <c r="JE361" s="307"/>
      <c r="JF361" s="307"/>
      <c r="JG361" s="307"/>
      <c r="JH361" s="307"/>
      <c r="JI361" s="307"/>
      <c r="JJ361" s="307"/>
      <c r="JK361" s="307"/>
      <c r="JL361" s="307"/>
      <c r="JM361" s="307"/>
      <c r="JN361" s="307"/>
      <c r="JO361" s="307"/>
      <c r="JP361" s="307"/>
      <c r="JQ361" s="307"/>
      <c r="JR361" s="307"/>
      <c r="JS361" s="307"/>
      <c r="JT361" s="307"/>
      <c r="JU361" s="307"/>
      <c r="JV361" s="307"/>
      <c r="JW361" s="307"/>
      <c r="JX361" s="307"/>
      <c r="JY361" s="307"/>
      <c r="JZ361" s="307"/>
      <c r="KA361" s="307"/>
      <c r="KB361" s="307"/>
      <c r="KC361" s="307"/>
      <c r="KD361" s="307"/>
      <c r="KE361" s="307"/>
      <c r="KF361" s="307"/>
      <c r="KG361" s="307"/>
      <c r="KH361" s="307"/>
      <c r="KI361" s="307"/>
      <c r="KJ361" s="307"/>
      <c r="KK361" s="307"/>
      <c r="KL361" s="307"/>
      <c r="KM361" s="307"/>
      <c r="KN361" s="307"/>
      <c r="KO361" s="307"/>
      <c r="KP361" s="307"/>
      <c r="KQ361" s="307"/>
      <c r="KR361" s="307"/>
      <c r="KS361" s="307"/>
      <c r="KT361" s="307"/>
    </row>
    <row r="362" spans="14:306" s="56" customFormat="1" ht="15" customHeight="1">
      <c r="N362" s="395"/>
      <c r="O362" s="330"/>
      <c r="P362" s="330"/>
      <c r="Q362" s="330"/>
      <c r="R362" s="330"/>
      <c r="S362" s="330"/>
      <c r="T362" s="330"/>
      <c r="U362" s="330"/>
      <c r="W362" s="342"/>
      <c r="X362" s="342"/>
      <c r="Y362" s="342"/>
      <c r="Z362" s="342"/>
      <c r="AA362" s="342"/>
      <c r="AB362" s="342"/>
      <c r="AC362" s="342"/>
      <c r="AD362" s="342"/>
      <c r="AE362" s="342"/>
      <c r="AG362" s="354">
        <v>16</v>
      </c>
      <c r="AH362" s="354"/>
      <c r="AI362" s="356" t="s">
        <v>194</v>
      </c>
      <c r="AJ362" s="356" t="s">
        <v>96</v>
      </c>
      <c r="AK362" s="359">
        <v>21</v>
      </c>
      <c r="AL362" s="359">
        <v>23</v>
      </c>
      <c r="AM362" s="356" t="s">
        <v>268</v>
      </c>
      <c r="AN362" s="356" t="s">
        <v>673</v>
      </c>
      <c r="AO362" s="356">
        <v>22</v>
      </c>
      <c r="AP362" s="356" t="s">
        <v>93</v>
      </c>
      <c r="AQ362" s="367" t="s">
        <v>162</v>
      </c>
      <c r="AR362" s="367" t="s">
        <v>134</v>
      </c>
      <c r="AS362" s="418" t="s">
        <v>133</v>
      </c>
      <c r="AT362" s="367" t="s">
        <v>721</v>
      </c>
      <c r="AU362" s="367"/>
      <c r="AV362" s="416">
        <v>20</v>
      </c>
      <c r="AW362" s="416">
        <v>27</v>
      </c>
      <c r="AX362" s="367" t="s">
        <v>0</v>
      </c>
      <c r="AY362" s="303">
        <f t="shared" si="157"/>
        <v>48</v>
      </c>
      <c r="AZ362" s="303">
        <f t="shared" si="158"/>
        <v>30</v>
      </c>
      <c r="BA362" s="303">
        <f t="shared" si="159"/>
        <v>22</v>
      </c>
      <c r="BB362" s="303">
        <f t="shared" si="160"/>
        <v>24</v>
      </c>
      <c r="BC362" s="303">
        <f t="shared" si="161"/>
        <v>61</v>
      </c>
      <c r="BD362" s="303">
        <f t="shared" si="162"/>
        <v>42</v>
      </c>
      <c r="BE362" s="303">
        <f t="shared" si="163"/>
        <v>23</v>
      </c>
      <c r="BF362" s="303">
        <f t="shared" si="164"/>
        <v>28</v>
      </c>
      <c r="BG362" s="303">
        <f t="shared" si="165"/>
        <v>29</v>
      </c>
      <c r="BH362" s="303"/>
      <c r="BI362" s="303">
        <f t="shared" si="166"/>
        <v>33</v>
      </c>
      <c r="BJ362" s="303">
        <f t="shared" si="167"/>
        <v>33</v>
      </c>
      <c r="BK362" s="303">
        <f t="shared" si="168"/>
        <v>107</v>
      </c>
      <c r="BL362" s="303">
        <f t="shared" si="169"/>
        <v>21</v>
      </c>
      <c r="BM362" s="303">
        <f t="shared" si="170"/>
        <v>28</v>
      </c>
      <c r="BN362" s="303">
        <f t="shared" si="171"/>
        <v>17</v>
      </c>
      <c r="CB362" s="307"/>
      <c r="CC362" s="307"/>
      <c r="CD362" s="307"/>
      <c r="CE362" s="307"/>
      <c r="CF362" s="307"/>
      <c r="CG362" s="307"/>
      <c r="CH362" s="307"/>
      <c r="CI362" s="307"/>
      <c r="CJ362" s="307"/>
      <c r="CK362" s="307"/>
      <c r="CL362" s="307"/>
      <c r="CM362" s="307"/>
      <c r="CN362" s="307"/>
      <c r="CO362" s="307"/>
      <c r="CP362" s="307"/>
      <c r="CQ362" s="307"/>
      <c r="CR362" s="307"/>
      <c r="CS362" s="307"/>
      <c r="CT362" s="307"/>
      <c r="CU362" s="307"/>
      <c r="CV362" s="307"/>
      <c r="CW362" s="307"/>
      <c r="CX362" s="307"/>
      <c r="CY362" s="307"/>
      <c r="CZ362" s="307"/>
      <c r="DA362" s="307"/>
      <c r="DB362" s="307"/>
      <c r="DC362" s="307"/>
      <c r="DD362" s="307"/>
      <c r="DE362" s="307"/>
      <c r="DF362" s="307"/>
      <c r="DG362" s="307"/>
      <c r="DH362" s="307"/>
      <c r="DI362" s="390"/>
      <c r="DJ362" s="390"/>
      <c r="DK362" s="307"/>
      <c r="DL362" s="307"/>
      <c r="DM362" s="307"/>
      <c r="DN362" s="307"/>
      <c r="DO362" s="307"/>
      <c r="DP362" s="307"/>
      <c r="DQ362" s="307"/>
      <c r="DR362" s="307"/>
      <c r="DS362" s="307"/>
      <c r="DT362" s="307"/>
      <c r="DU362" s="307"/>
      <c r="DV362" s="307"/>
      <c r="DW362" s="307"/>
      <c r="DX362" s="307"/>
      <c r="DY362" s="307"/>
      <c r="DZ362" s="307"/>
      <c r="EA362" s="307"/>
      <c r="EB362" s="307"/>
      <c r="EC362" s="307"/>
      <c r="ED362" s="307"/>
      <c r="EE362" s="307"/>
      <c r="EF362" s="307"/>
      <c r="EG362" s="307"/>
      <c r="EH362" s="307"/>
      <c r="EI362" s="307"/>
      <c r="EJ362" s="307"/>
      <c r="EK362" s="307"/>
      <c r="EL362" s="307"/>
      <c r="EM362" s="307"/>
      <c r="EN362" s="307"/>
      <c r="EO362" s="307"/>
      <c r="EP362" s="307"/>
      <c r="EQ362" s="307"/>
      <c r="ER362" s="307"/>
      <c r="ES362" s="307"/>
      <c r="ET362" s="307"/>
      <c r="EU362" s="390"/>
      <c r="EV362" s="390"/>
      <c r="EW362" s="307"/>
      <c r="EX362" s="307"/>
      <c r="EY362" s="307"/>
      <c r="EZ362" s="307"/>
      <c r="FA362" s="307"/>
      <c r="FB362" s="307"/>
      <c r="FC362" s="307"/>
      <c r="FD362" s="307"/>
      <c r="FE362" s="307"/>
      <c r="FF362" s="307"/>
      <c r="FG362" s="307"/>
      <c r="FH362" s="307"/>
      <c r="FI362" s="307"/>
      <c r="FJ362" s="307"/>
      <c r="FK362" s="307"/>
      <c r="FL362" s="307"/>
      <c r="FM362" s="307"/>
      <c r="FN362" s="307"/>
      <c r="FO362" s="307"/>
      <c r="FP362" s="307"/>
      <c r="FQ362" s="307"/>
      <c r="FR362" s="307"/>
      <c r="FS362" s="307"/>
      <c r="FT362" s="307"/>
      <c r="FU362" s="307"/>
      <c r="FV362" s="307"/>
      <c r="FW362" s="307"/>
      <c r="FX362" s="307"/>
      <c r="FY362" s="307"/>
      <c r="FZ362" s="307"/>
      <c r="GA362" s="307"/>
      <c r="GB362" s="307"/>
      <c r="GC362" s="307"/>
      <c r="GD362" s="307"/>
      <c r="GE362" s="307"/>
      <c r="GF362" s="307"/>
      <c r="GG362" s="307"/>
      <c r="GH362" s="307"/>
      <c r="GI362" s="307"/>
      <c r="GJ362" s="307"/>
      <c r="GK362" s="307"/>
      <c r="GL362" s="307"/>
      <c r="GM362" s="307"/>
      <c r="GN362" s="307"/>
      <c r="GO362" s="307"/>
      <c r="GP362" s="307"/>
      <c r="GQ362" s="307"/>
      <c r="GR362" s="307"/>
      <c r="GS362" s="307"/>
      <c r="GT362" s="307"/>
      <c r="GU362" s="307"/>
      <c r="GV362" s="307"/>
      <c r="GW362" s="307"/>
      <c r="GX362" s="307"/>
      <c r="GY362" s="307"/>
      <c r="GZ362" s="307"/>
      <c r="HA362" s="307"/>
      <c r="HB362" s="307"/>
      <c r="HC362" s="307"/>
      <c r="HD362" s="307"/>
      <c r="HE362" s="307"/>
      <c r="HF362" s="307"/>
      <c r="HG362" s="307"/>
      <c r="HH362" s="307"/>
      <c r="HI362" s="307"/>
      <c r="HJ362" s="307"/>
      <c r="HK362" s="307"/>
      <c r="HL362" s="307"/>
      <c r="HM362" s="307"/>
      <c r="HN362" s="307"/>
      <c r="HO362" s="307"/>
      <c r="HP362" s="307"/>
      <c r="HQ362" s="307"/>
      <c r="HR362" s="307"/>
      <c r="HS362" s="307"/>
      <c r="HT362" s="307"/>
      <c r="HU362" s="307"/>
      <c r="HV362" s="307"/>
      <c r="HW362" s="307"/>
      <c r="HX362" s="307"/>
      <c r="HY362" s="307"/>
      <c r="HZ362" s="307"/>
      <c r="IA362" s="307"/>
      <c r="IB362" s="307"/>
      <c r="IC362" s="307"/>
      <c r="ID362" s="307"/>
      <c r="IE362" s="307"/>
      <c r="IF362" s="307"/>
      <c r="IG362" s="307"/>
      <c r="IH362" s="307"/>
      <c r="II362" s="307"/>
      <c r="IJ362" s="307"/>
      <c r="IK362" s="307"/>
      <c r="IL362" s="307"/>
      <c r="IM362" s="307"/>
      <c r="IN362" s="307"/>
      <c r="IO362" s="307"/>
      <c r="IP362" s="307"/>
      <c r="IQ362" s="307"/>
      <c r="IR362" s="307"/>
      <c r="IS362" s="307"/>
      <c r="IT362" s="307"/>
      <c r="IU362" s="307"/>
      <c r="IV362" s="307"/>
      <c r="IW362" s="307"/>
      <c r="IX362" s="307"/>
      <c r="IY362" s="307"/>
      <c r="IZ362" s="307"/>
      <c r="JA362" s="307"/>
      <c r="JB362" s="307"/>
      <c r="JC362" s="307"/>
      <c r="JD362" s="307"/>
      <c r="JE362" s="307"/>
      <c r="JF362" s="307"/>
      <c r="JG362" s="307"/>
      <c r="JH362" s="307"/>
      <c r="JI362" s="307"/>
      <c r="JJ362" s="307"/>
      <c r="JK362" s="307"/>
      <c r="JL362" s="307"/>
      <c r="JM362" s="307"/>
      <c r="JN362" s="307"/>
      <c r="JO362" s="307"/>
      <c r="JP362" s="307"/>
      <c r="JQ362" s="307"/>
      <c r="JR362" s="307"/>
      <c r="JS362" s="307"/>
      <c r="JT362" s="307"/>
      <c r="JU362" s="307"/>
      <c r="JV362" s="307"/>
      <c r="JW362" s="307"/>
      <c r="JX362" s="307"/>
      <c r="JY362" s="307"/>
      <c r="JZ362" s="307"/>
      <c r="KA362" s="307"/>
      <c r="KB362" s="307"/>
      <c r="KC362" s="307"/>
      <c r="KD362" s="307"/>
      <c r="KE362" s="307"/>
      <c r="KF362" s="307"/>
      <c r="KG362" s="307"/>
      <c r="KH362" s="307"/>
      <c r="KI362" s="307"/>
      <c r="KJ362" s="307"/>
      <c r="KK362" s="307"/>
      <c r="KL362" s="307"/>
      <c r="KM362" s="307"/>
      <c r="KN362" s="307"/>
      <c r="KO362" s="307"/>
      <c r="KP362" s="307"/>
      <c r="KQ362" s="307"/>
      <c r="KR362" s="307"/>
      <c r="KS362" s="307"/>
      <c r="KT362" s="307"/>
    </row>
    <row r="363" spans="14:306" s="56" customFormat="1" ht="15" customHeight="1">
      <c r="N363" s="395"/>
      <c r="O363" s="330"/>
      <c r="P363" s="330"/>
      <c r="Q363" s="330"/>
      <c r="R363" s="330"/>
      <c r="S363" s="330"/>
      <c r="T363" s="330"/>
      <c r="U363" s="330"/>
      <c r="W363" s="342"/>
      <c r="X363" s="342"/>
      <c r="Y363" s="342"/>
      <c r="Z363" s="342"/>
      <c r="AA363" s="342"/>
      <c r="AB363" s="342"/>
      <c r="AC363" s="342"/>
      <c r="AD363" s="342"/>
      <c r="AE363" s="342"/>
      <c r="AG363" s="354">
        <v>17</v>
      </c>
      <c r="AH363" s="354"/>
      <c r="AI363" s="356" t="s">
        <v>197</v>
      </c>
      <c r="AJ363" s="356" t="s">
        <v>99</v>
      </c>
      <c r="AK363" s="356" t="s">
        <v>164</v>
      </c>
      <c r="AL363" s="356" t="s">
        <v>89</v>
      </c>
      <c r="AM363" s="356" t="s">
        <v>655</v>
      </c>
      <c r="AN363" s="356" t="s">
        <v>146</v>
      </c>
      <c r="AO363" s="356">
        <v>23</v>
      </c>
      <c r="AP363" s="359">
        <v>28</v>
      </c>
      <c r="AQ363" s="367" t="s">
        <v>165</v>
      </c>
      <c r="AR363" s="367" t="s">
        <v>137</v>
      </c>
      <c r="AS363" s="416">
        <v>33</v>
      </c>
      <c r="AT363" s="367" t="s">
        <v>676</v>
      </c>
      <c r="AU363" s="367"/>
      <c r="AV363" s="416">
        <v>21</v>
      </c>
      <c r="AW363" s="416">
        <v>28</v>
      </c>
      <c r="AX363" s="416">
        <v>17</v>
      </c>
      <c r="AY363" s="303">
        <f t="shared" si="157"/>
        <v>52</v>
      </c>
      <c r="AZ363" s="303">
        <f t="shared" si="158"/>
        <v>32</v>
      </c>
      <c r="BA363" s="303">
        <f t="shared" si="159"/>
        <v>24</v>
      </c>
      <c r="BB363" s="303">
        <f t="shared" si="160"/>
        <v>26</v>
      </c>
      <c r="BC363" s="303">
        <f t="shared" si="161"/>
        <v>65</v>
      </c>
      <c r="BD363" s="303">
        <f t="shared" si="162"/>
        <v>44</v>
      </c>
      <c r="BE363" s="303" t="str">
        <f t="shared" si="163"/>
        <v>-</v>
      </c>
      <c r="BF363" s="303">
        <f t="shared" si="164"/>
        <v>29</v>
      </c>
      <c r="BG363" s="303">
        <f t="shared" si="165"/>
        <v>31</v>
      </c>
      <c r="BH363" s="303"/>
      <c r="BI363" s="303">
        <f t="shared" si="166"/>
        <v>35</v>
      </c>
      <c r="BJ363" s="303">
        <f t="shared" si="167"/>
        <v>34</v>
      </c>
      <c r="BK363" s="303">
        <f t="shared" si="168"/>
        <v>114</v>
      </c>
      <c r="BL363" s="303">
        <f t="shared" si="169"/>
        <v>22</v>
      </c>
      <c r="BM363" s="303">
        <f t="shared" si="170"/>
        <v>29</v>
      </c>
      <c r="BN363" s="303">
        <f t="shared" si="171"/>
        <v>18</v>
      </c>
      <c r="CB363" s="307"/>
      <c r="CC363" s="307"/>
      <c r="CD363" s="307"/>
      <c r="CE363" s="307"/>
      <c r="CF363" s="307"/>
      <c r="CG363" s="307"/>
      <c r="CH363" s="307"/>
      <c r="CI363" s="307"/>
      <c r="CJ363" s="307"/>
      <c r="CK363" s="307"/>
      <c r="CL363" s="307"/>
      <c r="CM363" s="307"/>
      <c r="CN363" s="307"/>
      <c r="CO363" s="307"/>
      <c r="CP363" s="307"/>
      <c r="CQ363" s="307"/>
      <c r="CR363" s="307"/>
      <c r="CS363" s="307"/>
      <c r="CT363" s="307"/>
      <c r="CU363" s="307"/>
      <c r="CV363" s="307"/>
      <c r="CW363" s="307"/>
      <c r="CX363" s="307"/>
      <c r="CY363" s="307"/>
      <c r="CZ363" s="307"/>
      <c r="DA363" s="307"/>
      <c r="DB363" s="307"/>
      <c r="DC363" s="307"/>
      <c r="DD363" s="307"/>
      <c r="DE363" s="307"/>
      <c r="DF363" s="307"/>
      <c r="DG363" s="307"/>
      <c r="DH363" s="307"/>
      <c r="DI363" s="390"/>
      <c r="DJ363" s="390"/>
      <c r="DK363" s="307"/>
      <c r="DL363" s="307"/>
      <c r="DM363" s="307"/>
      <c r="DN363" s="307"/>
      <c r="DO363" s="307"/>
      <c r="DP363" s="307"/>
      <c r="DQ363" s="307"/>
      <c r="DR363" s="307"/>
      <c r="DS363" s="307"/>
      <c r="DT363" s="307"/>
      <c r="DU363" s="307"/>
      <c r="DV363" s="307"/>
      <c r="DW363" s="307"/>
      <c r="DX363" s="307"/>
      <c r="DY363" s="307"/>
      <c r="DZ363" s="307"/>
      <c r="EA363" s="307"/>
      <c r="EB363" s="307"/>
      <c r="EC363" s="307"/>
      <c r="ED363" s="307"/>
      <c r="EE363" s="307"/>
      <c r="EF363" s="307"/>
      <c r="EG363" s="307"/>
      <c r="EH363" s="307"/>
      <c r="EI363" s="307"/>
      <c r="EJ363" s="307"/>
      <c r="EK363" s="307"/>
      <c r="EL363" s="307"/>
      <c r="EM363" s="307"/>
      <c r="EN363" s="307"/>
      <c r="EO363" s="307"/>
      <c r="EP363" s="307"/>
      <c r="EQ363" s="307"/>
      <c r="ER363" s="307"/>
      <c r="ES363" s="307"/>
      <c r="ET363" s="307"/>
      <c r="EU363" s="390"/>
      <c r="EV363" s="390"/>
      <c r="EW363" s="307"/>
      <c r="EX363" s="307"/>
      <c r="EY363" s="307"/>
      <c r="EZ363" s="307"/>
      <c r="FA363" s="307"/>
      <c r="FB363" s="307"/>
      <c r="FC363" s="307"/>
      <c r="FD363" s="307"/>
      <c r="FE363" s="307"/>
      <c r="FF363" s="307"/>
      <c r="FG363" s="307"/>
      <c r="FH363" s="307"/>
      <c r="FI363" s="307"/>
      <c r="FJ363" s="307"/>
      <c r="FK363" s="307"/>
      <c r="FL363" s="307"/>
      <c r="FM363" s="307"/>
      <c r="FN363" s="307"/>
      <c r="FO363" s="307"/>
      <c r="FP363" s="307"/>
      <c r="FQ363" s="307"/>
      <c r="FR363" s="307"/>
      <c r="FS363" s="307"/>
      <c r="FT363" s="307"/>
      <c r="FU363" s="307"/>
      <c r="FV363" s="307"/>
      <c r="FW363" s="307"/>
      <c r="FX363" s="307"/>
      <c r="FY363" s="307"/>
      <c r="FZ363" s="307"/>
      <c r="GA363" s="307"/>
      <c r="GB363" s="307"/>
      <c r="GC363" s="307"/>
      <c r="GD363" s="307"/>
      <c r="GE363" s="307"/>
      <c r="GF363" s="307"/>
      <c r="GG363" s="307"/>
      <c r="GH363" s="307"/>
      <c r="GI363" s="307"/>
      <c r="GJ363" s="307"/>
      <c r="GK363" s="307"/>
      <c r="GL363" s="307"/>
      <c r="GM363" s="307"/>
      <c r="GN363" s="307"/>
      <c r="GO363" s="307"/>
      <c r="GP363" s="307"/>
      <c r="GQ363" s="307"/>
      <c r="GR363" s="307"/>
      <c r="GS363" s="307"/>
      <c r="GT363" s="307"/>
      <c r="GU363" s="307"/>
      <c r="GV363" s="307"/>
      <c r="GW363" s="307"/>
      <c r="GX363" s="307"/>
      <c r="GY363" s="307"/>
      <c r="GZ363" s="307"/>
      <c r="HA363" s="307"/>
      <c r="HB363" s="307"/>
      <c r="HC363" s="307"/>
      <c r="HD363" s="307"/>
      <c r="HE363" s="307"/>
      <c r="HF363" s="307"/>
      <c r="HG363" s="307"/>
      <c r="HH363" s="307"/>
      <c r="HI363" s="307"/>
      <c r="HJ363" s="307"/>
      <c r="HK363" s="307"/>
      <c r="HL363" s="307"/>
      <c r="HM363" s="307"/>
      <c r="HN363" s="307"/>
      <c r="HO363" s="307"/>
      <c r="HP363" s="307"/>
      <c r="HQ363" s="307"/>
      <c r="HR363" s="307"/>
      <c r="HS363" s="307"/>
      <c r="HT363" s="307"/>
      <c r="HU363" s="307"/>
      <c r="HV363" s="307"/>
      <c r="HW363" s="307"/>
      <c r="HX363" s="307"/>
      <c r="HY363" s="307"/>
      <c r="HZ363" s="307"/>
      <c r="IA363" s="307"/>
      <c r="IB363" s="307"/>
      <c r="IC363" s="307"/>
      <c r="ID363" s="307"/>
      <c r="IE363" s="307"/>
      <c r="IF363" s="307"/>
      <c r="IG363" s="307"/>
      <c r="IH363" s="307"/>
      <c r="II363" s="307"/>
      <c r="IJ363" s="307"/>
      <c r="IK363" s="307"/>
      <c r="IL363" s="307"/>
      <c r="IM363" s="307"/>
      <c r="IN363" s="307"/>
      <c r="IO363" s="307"/>
      <c r="IP363" s="307"/>
      <c r="IQ363" s="307"/>
      <c r="IR363" s="307"/>
      <c r="IS363" s="307"/>
      <c r="IT363" s="307"/>
      <c r="IU363" s="307"/>
      <c r="IV363" s="307"/>
      <c r="IW363" s="307"/>
      <c r="IX363" s="307"/>
      <c r="IY363" s="307"/>
      <c r="IZ363" s="307"/>
      <c r="JA363" s="307"/>
      <c r="JB363" s="307"/>
      <c r="JC363" s="307"/>
      <c r="JD363" s="307"/>
      <c r="JE363" s="307"/>
      <c r="JF363" s="307"/>
      <c r="JG363" s="307"/>
      <c r="JH363" s="307"/>
      <c r="JI363" s="307"/>
      <c r="JJ363" s="307"/>
      <c r="JK363" s="307"/>
      <c r="JL363" s="307"/>
      <c r="JM363" s="307"/>
      <c r="JN363" s="307"/>
      <c r="JO363" s="307"/>
      <c r="JP363" s="307"/>
      <c r="JQ363" s="307"/>
      <c r="JR363" s="307"/>
      <c r="JS363" s="307"/>
      <c r="JT363" s="307"/>
      <c r="JU363" s="307"/>
      <c r="JV363" s="307"/>
      <c r="JW363" s="307"/>
      <c r="JX363" s="307"/>
      <c r="JY363" s="307"/>
      <c r="JZ363" s="307"/>
      <c r="KA363" s="307"/>
      <c r="KB363" s="307"/>
      <c r="KC363" s="307"/>
      <c r="KD363" s="307"/>
      <c r="KE363" s="307"/>
      <c r="KF363" s="307"/>
      <c r="KG363" s="307"/>
      <c r="KH363" s="307"/>
      <c r="KI363" s="307"/>
      <c r="KJ363" s="307"/>
      <c r="KK363" s="307"/>
      <c r="KL363" s="307"/>
      <c r="KM363" s="307"/>
      <c r="KN363" s="307"/>
      <c r="KO363" s="307"/>
      <c r="KP363" s="307"/>
      <c r="KQ363" s="307"/>
      <c r="KR363" s="307"/>
      <c r="KS363" s="307"/>
      <c r="KT363" s="307"/>
    </row>
    <row r="364" spans="14:306" s="56" customFormat="1" ht="15" customHeight="1">
      <c r="N364" s="395"/>
      <c r="O364" s="330"/>
      <c r="P364" s="330"/>
      <c r="Q364" s="330"/>
      <c r="R364" s="330"/>
      <c r="S364" s="330"/>
      <c r="T364" s="330"/>
      <c r="U364" s="330"/>
      <c r="W364" s="342"/>
      <c r="X364" s="342"/>
      <c r="Y364" s="342"/>
      <c r="Z364" s="342"/>
      <c r="AA364" s="342"/>
      <c r="AB364" s="342"/>
      <c r="AC364" s="342"/>
      <c r="AD364" s="342"/>
      <c r="AE364" s="342"/>
      <c r="AG364" s="354">
        <v>18</v>
      </c>
      <c r="AH364" s="354"/>
      <c r="AI364" s="356" t="s">
        <v>198</v>
      </c>
      <c r="AJ364" s="356" t="s">
        <v>102</v>
      </c>
      <c r="AK364" s="359">
        <v>24</v>
      </c>
      <c r="AL364" s="359">
        <v>26</v>
      </c>
      <c r="AM364" s="356" t="s">
        <v>238</v>
      </c>
      <c r="AN364" s="356" t="s">
        <v>149</v>
      </c>
      <c r="AO364" s="356" t="s">
        <v>0</v>
      </c>
      <c r="AP364" s="356" t="s">
        <v>165</v>
      </c>
      <c r="AQ364" s="367" t="s">
        <v>133</v>
      </c>
      <c r="AR364" s="367" t="s">
        <v>585</v>
      </c>
      <c r="AS364" s="418" t="s">
        <v>98</v>
      </c>
      <c r="AT364" s="367" t="s">
        <v>722</v>
      </c>
      <c r="AU364" s="367"/>
      <c r="AV364" s="416">
        <v>22</v>
      </c>
      <c r="AW364" s="367" t="s">
        <v>165</v>
      </c>
      <c r="AX364" s="416">
        <v>18</v>
      </c>
      <c r="AY364" s="303">
        <f t="shared" si="157"/>
        <v>56</v>
      </c>
      <c r="AZ364" s="303">
        <f t="shared" si="158"/>
        <v>34</v>
      </c>
      <c r="BA364" s="303">
        <f t="shared" si="159"/>
        <v>25</v>
      </c>
      <c r="BB364" s="303">
        <f t="shared" si="160"/>
        <v>27</v>
      </c>
      <c r="BC364" s="303">
        <f t="shared" si="161"/>
        <v>69</v>
      </c>
      <c r="BD364" s="303">
        <f t="shared" si="162"/>
        <v>47</v>
      </c>
      <c r="BE364" s="303">
        <f t="shared" si="163"/>
        <v>24</v>
      </c>
      <c r="BF364" s="303">
        <f t="shared" si="164"/>
        <v>31</v>
      </c>
      <c r="BG364" s="303">
        <f t="shared" si="165"/>
        <v>33</v>
      </c>
      <c r="BH364" s="303"/>
      <c r="BI364" s="303">
        <f t="shared" si="166"/>
        <v>37</v>
      </c>
      <c r="BJ364" s="303">
        <f t="shared" si="167"/>
        <v>36</v>
      </c>
      <c r="BK364" s="303">
        <f t="shared" si="168"/>
        <v>121</v>
      </c>
      <c r="BL364" s="303">
        <f t="shared" si="169"/>
        <v>23</v>
      </c>
      <c r="BM364" s="303">
        <f t="shared" si="170"/>
        <v>31</v>
      </c>
      <c r="BN364" s="303">
        <f t="shared" si="171"/>
        <v>19</v>
      </c>
      <c r="CB364" s="307"/>
      <c r="CC364" s="307"/>
      <c r="CD364" s="307"/>
      <c r="CE364" s="307"/>
      <c r="CF364" s="307"/>
      <c r="CG364" s="307"/>
      <c r="CH364" s="307"/>
      <c r="CI364" s="307"/>
      <c r="CJ364" s="307"/>
      <c r="CK364" s="307"/>
      <c r="CL364" s="307"/>
      <c r="CM364" s="307"/>
      <c r="CN364" s="307"/>
      <c r="CO364" s="307"/>
      <c r="CP364" s="307"/>
      <c r="CQ364" s="307"/>
      <c r="CR364" s="307"/>
      <c r="CS364" s="307"/>
      <c r="CT364" s="307"/>
      <c r="CU364" s="307"/>
      <c r="CV364" s="307"/>
      <c r="CW364" s="307"/>
      <c r="CX364" s="307"/>
      <c r="CY364" s="307"/>
      <c r="CZ364" s="307"/>
      <c r="DA364" s="307"/>
      <c r="DB364" s="307"/>
      <c r="DC364" s="307"/>
      <c r="DD364" s="307"/>
      <c r="DE364" s="307"/>
      <c r="DF364" s="307"/>
      <c r="DG364" s="307"/>
      <c r="DH364" s="307"/>
      <c r="DI364" s="390"/>
      <c r="DJ364" s="390"/>
      <c r="DK364" s="307"/>
      <c r="DL364" s="307"/>
      <c r="DM364" s="307"/>
      <c r="DN364" s="307"/>
      <c r="DO364" s="307"/>
      <c r="DP364" s="307"/>
      <c r="DQ364" s="307"/>
      <c r="DR364" s="307"/>
      <c r="DS364" s="307"/>
      <c r="DT364" s="307"/>
      <c r="DU364" s="307"/>
      <c r="DV364" s="307"/>
      <c r="DW364" s="307"/>
      <c r="DX364" s="307"/>
      <c r="DY364" s="307"/>
      <c r="DZ364" s="307"/>
      <c r="EA364" s="307"/>
      <c r="EB364" s="307"/>
      <c r="EC364" s="307"/>
      <c r="ED364" s="307"/>
      <c r="EE364" s="307"/>
      <c r="EF364" s="307"/>
      <c r="EG364" s="307"/>
      <c r="EH364" s="307"/>
      <c r="EI364" s="307"/>
      <c r="EJ364" s="307"/>
      <c r="EK364" s="307"/>
      <c r="EL364" s="307"/>
      <c r="EM364" s="307"/>
      <c r="EN364" s="307"/>
      <c r="EO364" s="307"/>
      <c r="EP364" s="307"/>
      <c r="EQ364" s="307"/>
      <c r="ER364" s="307"/>
      <c r="ES364" s="307"/>
      <c r="ET364" s="307"/>
      <c r="EU364" s="390"/>
      <c r="EV364" s="390"/>
      <c r="EW364" s="307"/>
      <c r="EX364" s="307"/>
      <c r="EY364" s="307"/>
      <c r="EZ364" s="307"/>
      <c r="FA364" s="307"/>
      <c r="FB364" s="307"/>
      <c r="FC364" s="307"/>
      <c r="FD364" s="307"/>
      <c r="FE364" s="307"/>
      <c r="FF364" s="307"/>
      <c r="FG364" s="307"/>
      <c r="FH364" s="307"/>
      <c r="FI364" s="307"/>
      <c r="FJ364" s="307"/>
      <c r="FK364" s="307"/>
      <c r="FL364" s="307"/>
      <c r="FM364" s="307"/>
      <c r="FN364" s="307"/>
      <c r="FO364" s="307"/>
      <c r="FP364" s="307"/>
      <c r="FQ364" s="307"/>
      <c r="FR364" s="307"/>
      <c r="FS364" s="307"/>
      <c r="FT364" s="307"/>
      <c r="FU364" s="307"/>
      <c r="FV364" s="307"/>
      <c r="FW364" s="307"/>
      <c r="FX364" s="307"/>
      <c r="FY364" s="307"/>
      <c r="FZ364" s="307"/>
      <c r="GA364" s="307"/>
      <c r="GB364" s="307"/>
      <c r="GC364" s="307"/>
      <c r="GD364" s="307"/>
      <c r="GE364" s="307"/>
      <c r="GF364" s="307"/>
      <c r="GG364" s="307"/>
      <c r="GH364" s="307"/>
      <c r="GI364" s="307"/>
      <c r="GJ364" s="307"/>
      <c r="GK364" s="307"/>
      <c r="GL364" s="307"/>
      <c r="GM364" s="307"/>
      <c r="GN364" s="307"/>
      <c r="GO364" s="307"/>
      <c r="GP364" s="307"/>
      <c r="GQ364" s="307"/>
      <c r="GR364" s="307"/>
      <c r="GS364" s="307"/>
      <c r="GT364" s="307"/>
      <c r="GU364" s="307"/>
      <c r="GV364" s="307"/>
      <c r="GW364" s="307"/>
      <c r="GX364" s="307"/>
      <c r="GY364" s="307"/>
      <c r="GZ364" s="307"/>
      <c r="HA364" s="307"/>
      <c r="HB364" s="307"/>
      <c r="HC364" s="307"/>
      <c r="HD364" s="307"/>
      <c r="HE364" s="307"/>
      <c r="HF364" s="307"/>
      <c r="HG364" s="307"/>
      <c r="HH364" s="307"/>
      <c r="HI364" s="307"/>
      <c r="HJ364" s="307"/>
      <c r="HK364" s="307"/>
      <c r="HL364" s="307"/>
      <c r="HM364" s="307"/>
      <c r="HN364" s="307"/>
      <c r="HO364" s="307"/>
      <c r="HP364" s="307"/>
      <c r="HQ364" s="307"/>
      <c r="HR364" s="307"/>
      <c r="HS364" s="307"/>
      <c r="HT364" s="307"/>
      <c r="HU364" s="307"/>
      <c r="HV364" s="307"/>
      <c r="HW364" s="307"/>
      <c r="HX364" s="307"/>
      <c r="HY364" s="307"/>
      <c r="HZ364" s="307"/>
      <c r="IA364" s="307"/>
      <c r="IB364" s="307"/>
      <c r="IC364" s="307"/>
      <c r="ID364" s="307"/>
      <c r="IE364" s="307"/>
      <c r="IF364" s="307"/>
      <c r="IG364" s="307"/>
      <c r="IH364" s="307"/>
      <c r="II364" s="307"/>
      <c r="IJ364" s="307"/>
      <c r="IK364" s="307"/>
      <c r="IL364" s="307"/>
      <c r="IM364" s="307"/>
      <c r="IN364" s="307"/>
      <c r="IO364" s="307"/>
      <c r="IP364" s="307"/>
      <c r="IQ364" s="307"/>
      <c r="IR364" s="307"/>
      <c r="IS364" s="307"/>
      <c r="IT364" s="307"/>
      <c r="IU364" s="307"/>
      <c r="IV364" s="307"/>
      <c r="IW364" s="307"/>
      <c r="IX364" s="307"/>
      <c r="IY364" s="307"/>
      <c r="IZ364" s="307"/>
      <c r="JA364" s="307"/>
      <c r="JB364" s="307"/>
      <c r="JC364" s="307"/>
      <c r="JD364" s="307"/>
      <c r="JE364" s="307"/>
      <c r="JF364" s="307"/>
      <c r="JG364" s="307"/>
      <c r="JH364" s="307"/>
      <c r="JI364" s="307"/>
      <c r="JJ364" s="307"/>
      <c r="JK364" s="307"/>
      <c r="JL364" s="307"/>
      <c r="JM364" s="307"/>
      <c r="JN364" s="307"/>
      <c r="JO364" s="307"/>
      <c r="JP364" s="307"/>
      <c r="JQ364" s="307"/>
      <c r="JR364" s="307"/>
      <c r="JS364" s="307"/>
      <c r="JT364" s="307"/>
      <c r="JU364" s="307"/>
      <c r="JV364" s="307"/>
      <c r="JW364" s="307"/>
      <c r="JX364" s="307"/>
      <c r="JY364" s="307"/>
      <c r="JZ364" s="307"/>
      <c r="KA364" s="307"/>
      <c r="KB364" s="307"/>
      <c r="KC364" s="307"/>
      <c r="KD364" s="307"/>
      <c r="KE364" s="307"/>
      <c r="KF364" s="307"/>
      <c r="KG364" s="307"/>
      <c r="KH364" s="307"/>
      <c r="KI364" s="307"/>
      <c r="KJ364" s="307"/>
      <c r="KK364" s="307"/>
      <c r="KL364" s="307"/>
      <c r="KM364" s="307"/>
      <c r="KN364" s="307"/>
      <c r="KO364" s="307"/>
      <c r="KP364" s="307"/>
      <c r="KQ364" s="307"/>
      <c r="KR364" s="307"/>
      <c r="KS364" s="307"/>
      <c r="KT364" s="307"/>
    </row>
    <row r="365" spans="14:306" s="56" customFormat="1" ht="15" customHeight="1">
      <c r="N365" s="395"/>
      <c r="O365" s="330"/>
      <c r="P365" s="330"/>
      <c r="Q365" s="330"/>
      <c r="R365" s="330"/>
      <c r="S365" s="330"/>
      <c r="T365" s="330"/>
      <c r="U365" s="330"/>
      <c r="W365" s="342"/>
      <c r="X365" s="342"/>
      <c r="Y365" s="342"/>
      <c r="Z365" s="342"/>
      <c r="AA365" s="342"/>
      <c r="AB365" s="342"/>
      <c r="AC365" s="342"/>
      <c r="AD365" s="342"/>
      <c r="AE365" s="342"/>
      <c r="AG365" s="354">
        <v>19</v>
      </c>
      <c r="AH365" s="354"/>
      <c r="AI365" s="356" t="s">
        <v>284</v>
      </c>
      <c r="AJ365" s="356" t="s">
        <v>703</v>
      </c>
      <c r="AK365" s="356" t="s">
        <v>704</v>
      </c>
      <c r="AL365" s="356" t="s">
        <v>162</v>
      </c>
      <c r="AM365" s="356" t="s">
        <v>723</v>
      </c>
      <c r="AN365" s="356" t="s">
        <v>622</v>
      </c>
      <c r="AO365" s="356" t="s">
        <v>724</v>
      </c>
      <c r="AP365" s="356" t="s">
        <v>338</v>
      </c>
      <c r="AQ365" s="367" t="s">
        <v>725</v>
      </c>
      <c r="AR365" s="367" t="s">
        <v>708</v>
      </c>
      <c r="AS365" s="418" t="s">
        <v>101</v>
      </c>
      <c r="AT365" s="367" t="s">
        <v>726</v>
      </c>
      <c r="AU365" s="367"/>
      <c r="AV365" s="367" t="s">
        <v>709</v>
      </c>
      <c r="AW365" s="419" t="s">
        <v>128</v>
      </c>
      <c r="AX365" s="419" t="s">
        <v>727</v>
      </c>
      <c r="AY365" s="303">
        <f t="shared" ref="AY365:BF365" si="172">IF(AI365="-",AI365,IF(ISNUMBER(AI365),AI365,MID(AI365,(FIND("-",AI365)+1),3)+1))</f>
        <v>69</v>
      </c>
      <c r="AZ365" s="303">
        <f t="shared" si="172"/>
        <v>45</v>
      </c>
      <c r="BA365" s="303">
        <f t="shared" si="172"/>
        <v>33</v>
      </c>
      <c r="BB365" s="303">
        <f t="shared" si="172"/>
        <v>29</v>
      </c>
      <c r="BC365" s="303">
        <f t="shared" si="172"/>
        <v>120</v>
      </c>
      <c r="BD365" s="303">
        <f t="shared" si="172"/>
        <v>69</v>
      </c>
      <c r="BE365" s="303">
        <f t="shared" si="172"/>
        <v>31</v>
      </c>
      <c r="BF365" s="303">
        <f t="shared" si="172"/>
        <v>36</v>
      </c>
      <c r="BG365" s="303">
        <f>IF(AQ365="-",AQ365,IF(ISNUMBER(AQ365),AQ365,MID(AQ365,(FIND("-",AQ365)+1),3)+1))</f>
        <v>43</v>
      </c>
      <c r="BH365" s="303"/>
      <c r="BI365" s="303">
        <f>IF(AR365="-",AR365,IF(ISNUMBER(AR365),AR365,MID(AR365,(FIND("-",AR365)+1),3)+1))</f>
        <v>61</v>
      </c>
      <c r="BJ365" s="303">
        <f>IF(AS365="-",AS365,IF(ISNUMBER(AS365),AS365,MID(AS365,(FIND("-",AS365)+1),3)+1))</f>
        <v>39</v>
      </c>
      <c r="BK365" s="303">
        <f>IF(AT365="-",AT365,IF(ISNUMBER(AT365),AT365,MID(AT365,(FIND("-",AT365)+1),3)+1))</f>
        <v>137</v>
      </c>
      <c r="BL365" s="303">
        <f>IF(AV365="-",AV365,IF(ISNUMBER(AV365),AV365,MID(AV365,(FIND("-",AV365)+1),3)+1))</f>
        <v>34</v>
      </c>
      <c r="BM365" s="303">
        <f>IF(AW365="-",AW365,IF(ISNUMBER(AW365),AW365,MID(AW365,(FIND("-",AW365)+1),3)+1))</f>
        <v>35</v>
      </c>
      <c r="BN365" s="303">
        <f>IF(AX365="-",AX365,IF(ISNUMBER(AX365),AX365,MID(AX365,(FIND("-",AX365)+1),3)+1))</f>
        <v>25</v>
      </c>
      <c r="CB365" s="307"/>
      <c r="CC365" s="307"/>
      <c r="CD365" s="307"/>
      <c r="CE365" s="307"/>
      <c r="CF365" s="307"/>
      <c r="CG365" s="307"/>
      <c r="CH365" s="307"/>
      <c r="CI365" s="307"/>
      <c r="CJ365" s="307"/>
      <c r="CK365" s="307"/>
      <c r="CL365" s="307"/>
      <c r="CM365" s="307"/>
      <c r="CN365" s="307"/>
      <c r="CO365" s="307"/>
      <c r="CP365" s="307"/>
      <c r="CQ365" s="307"/>
      <c r="CR365" s="307"/>
      <c r="CS365" s="307"/>
      <c r="CT365" s="307"/>
      <c r="CU365" s="307"/>
      <c r="CV365" s="307"/>
      <c r="CW365" s="307"/>
      <c r="CX365" s="307"/>
      <c r="CY365" s="307"/>
      <c r="CZ365" s="307"/>
      <c r="DA365" s="307"/>
      <c r="DB365" s="307"/>
      <c r="DC365" s="307"/>
      <c r="DD365" s="307"/>
      <c r="DE365" s="307"/>
      <c r="DF365" s="307"/>
      <c r="DG365" s="307"/>
      <c r="DH365" s="307"/>
      <c r="DI365" s="390"/>
      <c r="DJ365" s="390"/>
      <c r="DK365" s="307"/>
      <c r="DL365" s="307"/>
      <c r="DM365" s="307"/>
      <c r="DN365" s="307"/>
      <c r="DO365" s="307"/>
      <c r="DP365" s="307"/>
      <c r="DQ365" s="307"/>
      <c r="DR365" s="307"/>
      <c r="DS365" s="307"/>
      <c r="DT365" s="307"/>
      <c r="DU365" s="307"/>
      <c r="DV365" s="307"/>
      <c r="DW365" s="307"/>
      <c r="DX365" s="307"/>
      <c r="DY365" s="307"/>
      <c r="DZ365" s="307"/>
      <c r="EA365" s="307"/>
      <c r="EB365" s="307"/>
      <c r="EC365" s="307"/>
      <c r="ED365" s="307"/>
      <c r="EE365" s="307"/>
      <c r="EF365" s="307"/>
      <c r="EG365" s="307"/>
      <c r="EH365" s="307"/>
      <c r="EI365" s="307"/>
      <c r="EJ365" s="307"/>
      <c r="EK365" s="307"/>
      <c r="EL365" s="307"/>
      <c r="EM365" s="307"/>
      <c r="EN365" s="307"/>
      <c r="EO365" s="307"/>
      <c r="EP365" s="307"/>
      <c r="EQ365" s="307"/>
      <c r="ER365" s="307"/>
      <c r="ES365" s="307"/>
      <c r="ET365" s="307"/>
      <c r="EU365" s="390"/>
      <c r="EV365" s="390"/>
      <c r="EW365" s="307"/>
      <c r="EX365" s="307"/>
      <c r="EY365" s="307"/>
      <c r="EZ365" s="307"/>
      <c r="FA365" s="307"/>
      <c r="FB365" s="307"/>
      <c r="FC365" s="307"/>
      <c r="FD365" s="307"/>
      <c r="FE365" s="307"/>
      <c r="FF365" s="307"/>
      <c r="FG365" s="307"/>
      <c r="FH365" s="307"/>
      <c r="FI365" s="307"/>
      <c r="FJ365" s="307"/>
      <c r="FK365" s="307"/>
      <c r="FL365" s="307"/>
      <c r="FM365" s="307"/>
      <c r="FN365" s="307"/>
      <c r="FO365" s="307"/>
      <c r="FP365" s="307"/>
      <c r="FQ365" s="307"/>
      <c r="FR365" s="307"/>
      <c r="FS365" s="307"/>
      <c r="FT365" s="307"/>
      <c r="FU365" s="307"/>
      <c r="FV365" s="307"/>
      <c r="FW365" s="307"/>
      <c r="FX365" s="307"/>
      <c r="FY365" s="307"/>
      <c r="FZ365" s="307"/>
      <c r="GA365" s="307"/>
      <c r="GB365" s="307"/>
      <c r="GC365" s="307"/>
      <c r="GD365" s="307"/>
      <c r="GE365" s="307"/>
      <c r="GF365" s="307"/>
      <c r="GG365" s="307"/>
      <c r="GH365" s="307"/>
      <c r="GI365" s="307"/>
      <c r="GJ365" s="307"/>
      <c r="GK365" s="307"/>
      <c r="GL365" s="307"/>
      <c r="GM365" s="307"/>
      <c r="GN365" s="307"/>
      <c r="GO365" s="307"/>
      <c r="GP365" s="307"/>
      <c r="GQ365" s="307"/>
      <c r="GR365" s="307"/>
      <c r="GS365" s="307"/>
      <c r="GT365" s="307"/>
      <c r="GU365" s="307"/>
      <c r="GV365" s="307"/>
      <c r="GW365" s="307"/>
      <c r="GX365" s="307"/>
      <c r="GY365" s="307"/>
      <c r="GZ365" s="307"/>
      <c r="HA365" s="307"/>
      <c r="HB365" s="307"/>
      <c r="HC365" s="307"/>
      <c r="HD365" s="307"/>
      <c r="HE365" s="307"/>
      <c r="HF365" s="307"/>
      <c r="HG365" s="307"/>
      <c r="HH365" s="307"/>
      <c r="HI365" s="307"/>
      <c r="HJ365" s="307"/>
      <c r="HK365" s="307"/>
      <c r="HL365" s="307"/>
      <c r="HM365" s="307"/>
      <c r="HN365" s="307"/>
      <c r="HO365" s="307"/>
      <c r="HP365" s="307"/>
      <c r="HQ365" s="307"/>
      <c r="HR365" s="307"/>
      <c r="HS365" s="307"/>
      <c r="HT365" s="307"/>
      <c r="HU365" s="307"/>
      <c r="HV365" s="307"/>
      <c r="HW365" s="307"/>
      <c r="HX365" s="307"/>
      <c r="HY365" s="307"/>
      <c r="HZ365" s="307"/>
      <c r="IA365" s="307"/>
      <c r="IB365" s="307"/>
      <c r="IC365" s="307"/>
      <c r="ID365" s="307"/>
      <c r="IE365" s="307"/>
      <c r="IF365" s="307"/>
      <c r="IG365" s="307"/>
      <c r="IH365" s="307"/>
      <c r="II365" s="307"/>
      <c r="IJ365" s="307"/>
      <c r="IK365" s="307"/>
      <c r="IL365" s="307"/>
      <c r="IM365" s="307"/>
      <c r="IN365" s="307"/>
      <c r="IO365" s="307"/>
      <c r="IP365" s="307"/>
      <c r="IQ365" s="307"/>
      <c r="IR365" s="307"/>
      <c r="IS365" s="307"/>
      <c r="IT365" s="307"/>
      <c r="IU365" s="307"/>
      <c r="IV365" s="307"/>
      <c r="IW365" s="307"/>
      <c r="IX365" s="307"/>
      <c r="IY365" s="307"/>
      <c r="IZ365" s="307"/>
      <c r="JA365" s="307"/>
      <c r="JB365" s="307"/>
      <c r="JC365" s="307"/>
      <c r="JD365" s="307"/>
      <c r="JE365" s="307"/>
      <c r="JF365" s="307"/>
      <c r="JG365" s="307"/>
      <c r="JH365" s="307"/>
      <c r="JI365" s="307"/>
      <c r="JJ365" s="307"/>
      <c r="JK365" s="307"/>
      <c r="JL365" s="307"/>
      <c r="JM365" s="307"/>
      <c r="JN365" s="307"/>
      <c r="JO365" s="307"/>
      <c r="JP365" s="307"/>
      <c r="JQ365" s="307"/>
      <c r="JR365" s="307"/>
      <c r="JS365" s="307"/>
      <c r="JT365" s="307"/>
      <c r="JU365" s="307"/>
      <c r="JV365" s="307"/>
      <c r="JW365" s="307"/>
      <c r="JX365" s="307"/>
      <c r="JY365" s="307"/>
      <c r="JZ365" s="307"/>
      <c r="KA365" s="307"/>
      <c r="KB365" s="307"/>
      <c r="KC365" s="307"/>
      <c r="KD365" s="307"/>
      <c r="KE365" s="307"/>
      <c r="KF365" s="307"/>
      <c r="KG365" s="307"/>
      <c r="KH365" s="307"/>
      <c r="KI365" s="307"/>
      <c r="KJ365" s="307"/>
      <c r="KK365" s="307"/>
      <c r="KL365" s="307"/>
      <c r="KM365" s="307"/>
      <c r="KN365" s="307"/>
      <c r="KO365" s="307"/>
      <c r="KP365" s="307"/>
      <c r="KQ365" s="307"/>
      <c r="KR365" s="307"/>
      <c r="KS365" s="307"/>
      <c r="KT365" s="307"/>
    </row>
    <row r="366" spans="14:306" s="56" customFormat="1" ht="15" customHeight="1">
      <c r="N366" s="395"/>
      <c r="O366" s="330"/>
      <c r="P366" s="330"/>
      <c r="Q366" s="330"/>
      <c r="R366" s="330"/>
      <c r="S366" s="341"/>
      <c r="T366" s="330"/>
      <c r="U366" s="330"/>
      <c r="W366" s="342"/>
      <c r="X366" s="342"/>
      <c r="Y366" s="342"/>
      <c r="Z366" s="342"/>
      <c r="AA366" s="342"/>
      <c r="AB366" s="342"/>
      <c r="AC366" s="342"/>
      <c r="AD366" s="342"/>
      <c r="AE366" s="342"/>
      <c r="AG366" s="303"/>
      <c r="AH366" s="303"/>
      <c r="AI366" s="362"/>
      <c r="AJ366" s="362"/>
      <c r="AK366" s="362"/>
      <c r="AL366" s="362"/>
      <c r="AM366" s="362"/>
      <c r="AN366" s="362"/>
      <c r="AO366" s="362"/>
      <c r="AP366" s="362"/>
      <c r="AQ366" s="362"/>
      <c r="AR366" s="362"/>
      <c r="AS366" s="362"/>
      <c r="AT366" s="362"/>
      <c r="AU366" s="362"/>
      <c r="AV366" s="362"/>
      <c r="AW366" s="362"/>
      <c r="AX366" s="362"/>
      <c r="AY366" s="303"/>
      <c r="AZ366" s="303"/>
      <c r="BA366" s="303"/>
      <c r="BB366" s="303"/>
      <c r="BC366" s="303"/>
      <c r="BD366" s="303"/>
      <c r="BE366" s="303"/>
      <c r="BF366" s="303"/>
      <c r="BG366" s="303"/>
      <c r="BH366" s="303"/>
      <c r="BI366" s="303"/>
      <c r="BJ366" s="303"/>
      <c r="BK366" s="303"/>
      <c r="BL366" s="303"/>
      <c r="BM366" s="303"/>
      <c r="BN366" s="303"/>
      <c r="CB366" s="307"/>
      <c r="CC366" s="307"/>
      <c r="CD366" s="307"/>
      <c r="CE366" s="307"/>
      <c r="CF366" s="307"/>
      <c r="CG366" s="307"/>
      <c r="CH366" s="307"/>
      <c r="CI366" s="307"/>
      <c r="CJ366" s="307"/>
      <c r="CK366" s="307"/>
      <c r="CL366" s="307"/>
      <c r="CM366" s="307"/>
      <c r="CN366" s="307"/>
      <c r="CO366" s="307"/>
      <c r="CP366" s="307"/>
      <c r="CQ366" s="307"/>
      <c r="CR366" s="307"/>
      <c r="CS366" s="307"/>
      <c r="CT366" s="307"/>
      <c r="CU366" s="307"/>
      <c r="CV366" s="307"/>
      <c r="CW366" s="307"/>
      <c r="CX366" s="307"/>
      <c r="CY366" s="307"/>
      <c r="CZ366" s="307"/>
      <c r="DA366" s="307"/>
      <c r="DB366" s="307"/>
      <c r="DC366" s="307"/>
      <c r="DD366" s="307"/>
      <c r="DE366" s="307"/>
      <c r="DF366" s="307"/>
      <c r="DG366" s="307"/>
      <c r="DH366" s="307"/>
      <c r="DI366" s="390"/>
      <c r="DJ366" s="390"/>
      <c r="DK366" s="307"/>
      <c r="DL366" s="307"/>
      <c r="DM366" s="307"/>
      <c r="DN366" s="307"/>
      <c r="DO366" s="307"/>
      <c r="DP366" s="307"/>
      <c r="DQ366" s="307"/>
      <c r="DR366" s="307"/>
      <c r="DS366" s="307"/>
      <c r="DT366" s="307"/>
      <c r="DU366" s="307"/>
      <c r="DV366" s="307"/>
      <c r="DW366" s="307"/>
      <c r="DX366" s="307"/>
      <c r="DY366" s="307"/>
      <c r="DZ366" s="307"/>
      <c r="EA366" s="307"/>
      <c r="EB366" s="307"/>
      <c r="EC366" s="307"/>
      <c r="ED366" s="307"/>
      <c r="EE366" s="307"/>
      <c r="EF366" s="307"/>
      <c r="EG366" s="307"/>
      <c r="EH366" s="307"/>
      <c r="EI366" s="307"/>
      <c r="EJ366" s="307"/>
      <c r="EK366" s="307"/>
      <c r="EL366" s="307"/>
      <c r="EM366" s="307"/>
      <c r="EN366" s="307"/>
      <c r="EO366" s="307"/>
      <c r="EP366" s="307"/>
      <c r="EQ366" s="307"/>
      <c r="ER366" s="307"/>
      <c r="ES366" s="307"/>
      <c r="ET366" s="307"/>
      <c r="EU366" s="390"/>
      <c r="EV366" s="390"/>
      <c r="EW366" s="307"/>
      <c r="EX366" s="307"/>
      <c r="EY366" s="307"/>
      <c r="EZ366" s="307"/>
      <c r="FA366" s="307"/>
      <c r="FB366" s="307"/>
      <c r="FC366" s="307"/>
      <c r="FD366" s="307"/>
      <c r="FE366" s="307"/>
      <c r="FF366" s="307"/>
      <c r="FG366" s="307"/>
      <c r="FH366" s="307"/>
      <c r="FI366" s="307"/>
      <c r="FJ366" s="307"/>
      <c r="FK366" s="307"/>
      <c r="FL366" s="307"/>
      <c r="FM366" s="307"/>
      <c r="FN366" s="307"/>
      <c r="FO366" s="307"/>
      <c r="FP366" s="307"/>
      <c r="FQ366" s="307"/>
      <c r="FR366" s="307"/>
      <c r="FS366" s="307"/>
      <c r="FT366" s="307"/>
      <c r="FU366" s="307"/>
      <c r="FV366" s="307"/>
      <c r="FW366" s="307"/>
      <c r="FX366" s="307"/>
      <c r="FY366" s="307"/>
      <c r="FZ366" s="307"/>
      <c r="GA366" s="307"/>
      <c r="GB366" s="307"/>
      <c r="GC366" s="307"/>
      <c r="GD366" s="307"/>
      <c r="GE366" s="307"/>
      <c r="GF366" s="307"/>
      <c r="GG366" s="307"/>
      <c r="GH366" s="307"/>
      <c r="GI366" s="307"/>
      <c r="GJ366" s="307"/>
      <c r="GK366" s="307"/>
      <c r="GL366" s="307"/>
      <c r="GM366" s="307"/>
      <c r="GN366" s="307"/>
      <c r="GO366" s="307"/>
      <c r="GP366" s="307"/>
      <c r="GQ366" s="307"/>
      <c r="GR366" s="307"/>
      <c r="GS366" s="307"/>
      <c r="GT366" s="307"/>
      <c r="GU366" s="307"/>
      <c r="GV366" s="307"/>
      <c r="GW366" s="307"/>
      <c r="GX366" s="307"/>
      <c r="GY366" s="307"/>
      <c r="GZ366" s="307"/>
      <c r="HA366" s="307"/>
      <c r="HB366" s="307"/>
      <c r="HC366" s="307"/>
      <c r="HD366" s="307"/>
      <c r="HE366" s="307"/>
      <c r="HF366" s="307"/>
      <c r="HG366" s="307"/>
      <c r="HH366" s="307"/>
      <c r="HI366" s="307"/>
      <c r="HJ366" s="307"/>
      <c r="HK366" s="307"/>
      <c r="HL366" s="307"/>
      <c r="HM366" s="307"/>
      <c r="HN366" s="307"/>
      <c r="HO366" s="307"/>
      <c r="HP366" s="307"/>
      <c r="HQ366" s="307"/>
      <c r="HR366" s="307"/>
      <c r="HS366" s="307"/>
      <c r="HT366" s="307"/>
      <c r="HU366" s="307"/>
      <c r="HV366" s="307"/>
      <c r="HW366" s="307"/>
      <c r="HX366" s="307"/>
      <c r="HY366" s="307"/>
      <c r="HZ366" s="307"/>
      <c r="IA366" s="307"/>
      <c r="IB366" s="307"/>
      <c r="IC366" s="307"/>
      <c r="ID366" s="307"/>
      <c r="IE366" s="307"/>
      <c r="IF366" s="307"/>
      <c r="IG366" s="307"/>
      <c r="IH366" s="307"/>
      <c r="II366" s="307"/>
      <c r="IJ366" s="307"/>
      <c r="IK366" s="307"/>
      <c r="IL366" s="307"/>
      <c r="IM366" s="307"/>
      <c r="IN366" s="307"/>
      <c r="IO366" s="307"/>
      <c r="IP366" s="307"/>
      <c r="IQ366" s="307"/>
      <c r="IR366" s="307"/>
      <c r="IS366" s="307"/>
      <c r="IT366" s="307"/>
      <c r="IU366" s="307"/>
      <c r="IV366" s="307"/>
      <c r="IW366" s="307"/>
      <c r="IX366" s="307"/>
      <c r="IY366" s="307"/>
      <c r="IZ366" s="307"/>
      <c r="JA366" s="307"/>
      <c r="JB366" s="307"/>
      <c r="JC366" s="307"/>
      <c r="JD366" s="307"/>
      <c r="JE366" s="307"/>
      <c r="JF366" s="307"/>
      <c r="JG366" s="307"/>
      <c r="JH366" s="307"/>
      <c r="JI366" s="307"/>
      <c r="JJ366" s="307"/>
      <c r="JK366" s="307"/>
      <c r="JL366" s="307"/>
      <c r="JM366" s="307"/>
      <c r="JN366" s="307"/>
      <c r="JO366" s="307"/>
      <c r="JP366" s="307"/>
      <c r="JQ366" s="307"/>
      <c r="JR366" s="307"/>
      <c r="JS366" s="307"/>
      <c r="JT366" s="307"/>
      <c r="JU366" s="307"/>
      <c r="JV366" s="307"/>
      <c r="JW366" s="307"/>
      <c r="JX366" s="307"/>
      <c r="JY366" s="307"/>
      <c r="JZ366" s="307"/>
      <c r="KA366" s="307"/>
      <c r="KB366" s="307"/>
      <c r="KC366" s="307"/>
      <c r="KD366" s="307"/>
      <c r="KE366" s="307"/>
      <c r="KF366" s="307"/>
      <c r="KG366" s="307"/>
      <c r="KH366" s="307"/>
      <c r="KI366" s="307"/>
      <c r="KJ366" s="307"/>
      <c r="KK366" s="307"/>
      <c r="KL366" s="307"/>
      <c r="KM366" s="307"/>
      <c r="KN366" s="307"/>
      <c r="KO366" s="307"/>
      <c r="KP366" s="307"/>
      <c r="KQ366" s="307"/>
      <c r="KR366" s="307"/>
      <c r="KS366" s="307"/>
      <c r="KT366" s="307"/>
    </row>
    <row r="367" spans="14:306" s="56" customFormat="1" ht="15" customHeight="1">
      <c r="N367" s="395"/>
      <c r="O367" s="330"/>
      <c r="P367" s="330"/>
      <c r="Q367" s="330"/>
      <c r="R367" s="330"/>
      <c r="S367" s="330"/>
      <c r="T367" s="330"/>
      <c r="U367" s="330"/>
      <c r="W367" s="342"/>
      <c r="X367" s="342"/>
      <c r="Y367" s="342"/>
      <c r="Z367" s="342"/>
      <c r="AA367" s="342"/>
      <c r="AB367" s="342"/>
      <c r="AC367" s="342"/>
      <c r="AD367" s="342"/>
      <c r="AE367" s="342"/>
      <c r="AG367" s="303"/>
      <c r="AH367" s="303"/>
      <c r="AI367" s="362"/>
      <c r="AJ367" s="362"/>
      <c r="AK367" s="362"/>
      <c r="AL367" s="362"/>
      <c r="AM367" s="362"/>
      <c r="AN367" s="362"/>
      <c r="AO367" s="362"/>
      <c r="AP367" s="362"/>
      <c r="AQ367" s="362"/>
      <c r="AR367" s="362"/>
      <c r="AS367" s="362"/>
      <c r="AT367" s="362"/>
      <c r="AU367" s="362"/>
      <c r="AV367" s="362"/>
      <c r="AW367" s="362"/>
      <c r="AX367" s="362"/>
      <c r="AY367" s="303"/>
      <c r="AZ367" s="303"/>
      <c r="BA367" s="303"/>
      <c r="BB367" s="303"/>
      <c r="BC367" s="303"/>
      <c r="BD367" s="303"/>
      <c r="BE367" s="303"/>
      <c r="BF367" s="303"/>
      <c r="BG367" s="303"/>
      <c r="BH367" s="303"/>
      <c r="BI367" s="303"/>
      <c r="BJ367" s="303"/>
      <c r="BK367" s="303"/>
      <c r="BL367" s="303"/>
      <c r="BM367" s="303"/>
      <c r="BN367" s="303"/>
      <c r="CB367" s="307"/>
      <c r="CC367" s="307"/>
      <c r="CD367" s="307"/>
      <c r="CE367" s="307"/>
      <c r="CF367" s="307"/>
      <c r="CG367" s="307"/>
      <c r="CH367" s="307"/>
      <c r="CI367" s="307"/>
      <c r="CJ367" s="307"/>
      <c r="CK367" s="307"/>
      <c r="CL367" s="307"/>
      <c r="CM367" s="307"/>
      <c r="CN367" s="307"/>
      <c r="CO367" s="307"/>
      <c r="CP367" s="307"/>
      <c r="CQ367" s="307"/>
      <c r="CR367" s="307"/>
      <c r="CS367" s="307"/>
      <c r="CT367" s="307"/>
      <c r="CU367" s="307"/>
      <c r="CV367" s="307"/>
      <c r="CW367" s="307"/>
      <c r="CX367" s="307"/>
      <c r="CY367" s="307"/>
      <c r="CZ367" s="307"/>
      <c r="DA367" s="307"/>
      <c r="DB367" s="307"/>
      <c r="DC367" s="307"/>
      <c r="DD367" s="307"/>
      <c r="DE367" s="307"/>
      <c r="DF367" s="307"/>
      <c r="DG367" s="307"/>
      <c r="DH367" s="307"/>
      <c r="DI367" s="390"/>
      <c r="DJ367" s="390"/>
      <c r="DK367" s="307"/>
      <c r="DL367" s="307"/>
      <c r="DM367" s="307"/>
      <c r="DN367" s="307"/>
      <c r="DO367" s="307"/>
      <c r="DP367" s="307"/>
      <c r="DQ367" s="307"/>
      <c r="DR367" s="307"/>
      <c r="DS367" s="307"/>
      <c r="DT367" s="307"/>
      <c r="DU367" s="307"/>
      <c r="DV367" s="307"/>
      <c r="DW367" s="307"/>
      <c r="DX367" s="307"/>
      <c r="DY367" s="307"/>
      <c r="DZ367" s="307"/>
      <c r="EA367" s="307"/>
      <c r="EB367" s="307"/>
      <c r="EC367" s="307"/>
      <c r="ED367" s="307"/>
      <c r="EE367" s="307"/>
      <c r="EF367" s="307"/>
      <c r="EG367" s="307"/>
      <c r="EH367" s="307"/>
      <c r="EI367" s="307"/>
      <c r="EJ367" s="307"/>
      <c r="EK367" s="307"/>
      <c r="EL367" s="307"/>
      <c r="EM367" s="307"/>
      <c r="EN367" s="307"/>
      <c r="EO367" s="307"/>
      <c r="EP367" s="307"/>
      <c r="EQ367" s="307"/>
      <c r="ER367" s="307"/>
      <c r="ES367" s="307"/>
      <c r="ET367" s="307"/>
      <c r="EU367" s="390"/>
      <c r="EV367" s="390"/>
      <c r="EW367" s="307"/>
      <c r="EX367" s="307"/>
      <c r="EY367" s="307"/>
      <c r="EZ367" s="307"/>
      <c r="FA367" s="307"/>
      <c r="FB367" s="307"/>
      <c r="FC367" s="307"/>
      <c r="FD367" s="307"/>
      <c r="FE367" s="307"/>
      <c r="FF367" s="307"/>
      <c r="FG367" s="307"/>
      <c r="FH367" s="307"/>
      <c r="FI367" s="307"/>
      <c r="FJ367" s="307"/>
      <c r="FK367" s="307"/>
      <c r="FL367" s="307"/>
      <c r="FM367" s="307"/>
      <c r="FN367" s="307"/>
      <c r="FO367" s="307"/>
      <c r="FP367" s="307"/>
      <c r="FQ367" s="307"/>
      <c r="FR367" s="307"/>
      <c r="FS367" s="307"/>
      <c r="FT367" s="307"/>
      <c r="FU367" s="307"/>
      <c r="FV367" s="307"/>
      <c r="FW367" s="307"/>
      <c r="FX367" s="307"/>
      <c r="FY367" s="307"/>
      <c r="FZ367" s="307"/>
      <c r="GA367" s="307"/>
      <c r="GB367" s="307"/>
      <c r="GC367" s="307"/>
      <c r="GD367" s="307"/>
      <c r="GE367" s="307"/>
      <c r="GF367" s="307"/>
      <c r="GG367" s="307"/>
      <c r="GH367" s="307"/>
      <c r="GI367" s="307"/>
      <c r="GJ367" s="307"/>
      <c r="GK367" s="307"/>
      <c r="GL367" s="307"/>
      <c r="GM367" s="307"/>
      <c r="GN367" s="307"/>
      <c r="GO367" s="307"/>
      <c r="GP367" s="307"/>
      <c r="GQ367" s="307"/>
      <c r="GR367" s="307"/>
      <c r="GS367" s="307"/>
      <c r="GT367" s="307"/>
      <c r="GU367" s="307"/>
      <c r="GV367" s="307"/>
      <c r="GW367" s="307"/>
      <c r="GX367" s="307"/>
      <c r="GY367" s="307"/>
      <c r="GZ367" s="307"/>
      <c r="HA367" s="307"/>
      <c r="HB367" s="307"/>
      <c r="HC367" s="307"/>
      <c r="HD367" s="307"/>
      <c r="HE367" s="307"/>
      <c r="HF367" s="307"/>
      <c r="HG367" s="307"/>
      <c r="HH367" s="307"/>
      <c r="HI367" s="307"/>
      <c r="HJ367" s="307"/>
      <c r="HK367" s="307"/>
      <c r="HL367" s="307"/>
      <c r="HM367" s="307"/>
      <c r="HN367" s="307"/>
      <c r="HO367" s="307"/>
      <c r="HP367" s="307"/>
      <c r="HQ367" s="307"/>
      <c r="HR367" s="307"/>
      <c r="HS367" s="307"/>
      <c r="HT367" s="307"/>
      <c r="HU367" s="307"/>
      <c r="HV367" s="307"/>
      <c r="HW367" s="307"/>
      <c r="HX367" s="307"/>
      <c r="HY367" s="307"/>
      <c r="HZ367" s="307"/>
      <c r="IA367" s="307"/>
      <c r="IB367" s="307"/>
      <c r="IC367" s="307"/>
      <c r="ID367" s="307"/>
      <c r="IE367" s="307"/>
      <c r="IF367" s="307"/>
      <c r="IG367" s="307"/>
      <c r="IH367" s="307"/>
      <c r="II367" s="307"/>
      <c r="IJ367" s="307"/>
      <c r="IK367" s="307"/>
      <c r="IL367" s="307"/>
      <c r="IM367" s="307"/>
      <c r="IN367" s="307"/>
      <c r="IO367" s="307"/>
      <c r="IP367" s="307"/>
      <c r="IQ367" s="307"/>
      <c r="IR367" s="307"/>
      <c r="IS367" s="307"/>
      <c r="IT367" s="307"/>
      <c r="IU367" s="307"/>
      <c r="IV367" s="307"/>
      <c r="IW367" s="307"/>
      <c r="IX367" s="307"/>
      <c r="IY367" s="307"/>
      <c r="IZ367" s="307"/>
      <c r="JA367" s="307"/>
      <c r="JB367" s="307"/>
      <c r="JC367" s="307"/>
      <c r="JD367" s="307"/>
      <c r="JE367" s="307"/>
      <c r="JF367" s="307"/>
      <c r="JG367" s="307"/>
      <c r="JH367" s="307"/>
      <c r="JI367" s="307"/>
      <c r="JJ367" s="307"/>
      <c r="JK367" s="307"/>
      <c r="JL367" s="307"/>
      <c r="JM367" s="307"/>
      <c r="JN367" s="307"/>
      <c r="JO367" s="307"/>
      <c r="JP367" s="307"/>
      <c r="JQ367" s="307"/>
      <c r="JR367" s="307"/>
      <c r="JS367" s="307"/>
      <c r="JT367" s="307"/>
      <c r="JU367" s="307"/>
      <c r="JV367" s="307"/>
      <c r="JW367" s="307"/>
      <c r="JX367" s="307"/>
      <c r="JY367" s="307"/>
      <c r="JZ367" s="307"/>
      <c r="KA367" s="307"/>
      <c r="KB367" s="307"/>
      <c r="KC367" s="307"/>
      <c r="KD367" s="307"/>
      <c r="KE367" s="307"/>
      <c r="KF367" s="307"/>
      <c r="KG367" s="307"/>
      <c r="KH367" s="307"/>
      <c r="KI367" s="307"/>
      <c r="KJ367" s="307"/>
      <c r="KK367" s="307"/>
      <c r="KL367" s="307"/>
      <c r="KM367" s="307"/>
      <c r="KN367" s="307"/>
      <c r="KO367" s="307"/>
      <c r="KP367" s="307"/>
      <c r="KQ367" s="307"/>
      <c r="KR367" s="307"/>
      <c r="KS367" s="307"/>
      <c r="KT367" s="307"/>
    </row>
    <row r="368" spans="14:306" s="56" customFormat="1" ht="15" customHeight="1">
      <c r="N368" s="395"/>
      <c r="O368" s="330"/>
      <c r="P368" s="330"/>
      <c r="Q368" s="330"/>
      <c r="R368" s="330"/>
      <c r="S368" s="330"/>
      <c r="T368" s="330"/>
      <c r="U368" s="330"/>
      <c r="W368" s="342"/>
      <c r="X368" s="342"/>
      <c r="Y368" s="342"/>
      <c r="Z368" s="342"/>
      <c r="AA368" s="342"/>
      <c r="AB368" s="342"/>
      <c r="AC368" s="342"/>
      <c r="AD368" s="342"/>
      <c r="AE368" s="342"/>
      <c r="AG368" s="363" t="s">
        <v>728</v>
      </c>
      <c r="AH368" s="363"/>
      <c r="AI368" s="362" t="s">
        <v>729</v>
      </c>
      <c r="AJ368" s="362"/>
      <c r="AK368" s="362"/>
      <c r="AL368" s="362"/>
      <c r="AM368" s="362"/>
      <c r="AN368" s="362"/>
      <c r="AO368" s="362"/>
      <c r="AP368" s="362"/>
      <c r="AQ368" s="362"/>
      <c r="AR368" s="362"/>
      <c r="AS368" s="362"/>
      <c r="AT368" s="362"/>
      <c r="AU368" s="362"/>
      <c r="AV368" s="362"/>
      <c r="AW368" s="362"/>
      <c r="AX368" s="362"/>
      <c r="AY368" s="303"/>
      <c r="AZ368" s="303"/>
      <c r="BA368" s="303"/>
      <c r="BB368" s="303"/>
      <c r="BC368" s="303"/>
      <c r="BD368" s="303"/>
      <c r="BE368" s="303"/>
      <c r="BF368" s="303"/>
      <c r="BG368" s="303"/>
      <c r="BH368" s="303"/>
      <c r="BI368" s="303"/>
      <c r="BJ368" s="303"/>
      <c r="BK368" s="303"/>
      <c r="BL368" s="303"/>
      <c r="BM368" s="303"/>
      <c r="BN368" s="303"/>
      <c r="CB368" s="307"/>
      <c r="CC368" s="307"/>
      <c r="CD368" s="307"/>
      <c r="CE368" s="307"/>
      <c r="CF368" s="307"/>
      <c r="CG368" s="307"/>
      <c r="CH368" s="307"/>
      <c r="CI368" s="307"/>
      <c r="CJ368" s="307"/>
      <c r="CK368" s="307"/>
      <c r="CL368" s="307"/>
      <c r="CM368" s="307"/>
      <c r="CN368" s="307"/>
      <c r="CO368" s="307"/>
      <c r="CP368" s="307"/>
      <c r="CQ368" s="307"/>
      <c r="CR368" s="307"/>
      <c r="CS368" s="307"/>
      <c r="CT368" s="307"/>
      <c r="CU368" s="307"/>
      <c r="CV368" s="307"/>
      <c r="CW368" s="307"/>
      <c r="CX368" s="307"/>
      <c r="CY368" s="307"/>
      <c r="CZ368" s="307"/>
      <c r="DA368" s="307"/>
      <c r="DB368" s="307"/>
      <c r="DC368" s="307"/>
      <c r="DD368" s="307"/>
      <c r="DE368" s="307"/>
      <c r="DF368" s="307"/>
      <c r="DG368" s="307"/>
      <c r="DH368" s="307"/>
      <c r="DI368" s="390"/>
      <c r="DJ368" s="390"/>
      <c r="DK368" s="307"/>
      <c r="DL368" s="307"/>
      <c r="DM368" s="307"/>
      <c r="DN368" s="307"/>
      <c r="DO368" s="307"/>
      <c r="DP368" s="307"/>
      <c r="DQ368" s="307"/>
      <c r="DR368" s="307"/>
      <c r="DS368" s="307"/>
      <c r="DT368" s="307"/>
      <c r="DU368" s="307"/>
      <c r="DV368" s="307"/>
      <c r="DW368" s="307"/>
      <c r="DX368" s="307"/>
      <c r="DY368" s="307"/>
      <c r="DZ368" s="307"/>
      <c r="EA368" s="307"/>
      <c r="EB368" s="307"/>
      <c r="EC368" s="307"/>
      <c r="ED368" s="307"/>
      <c r="EE368" s="307"/>
      <c r="EF368" s="307"/>
      <c r="EG368" s="307"/>
      <c r="EH368" s="307"/>
      <c r="EI368" s="307"/>
      <c r="EJ368" s="307"/>
      <c r="EK368" s="307"/>
      <c r="EL368" s="307"/>
      <c r="EM368" s="307"/>
      <c r="EN368" s="307"/>
      <c r="EO368" s="307"/>
      <c r="EP368" s="307"/>
      <c r="EQ368" s="307"/>
      <c r="ER368" s="307"/>
      <c r="ES368" s="307"/>
      <c r="ET368" s="307"/>
      <c r="EU368" s="390"/>
      <c r="EV368" s="390"/>
      <c r="EW368" s="307"/>
      <c r="EX368" s="307"/>
      <c r="EY368" s="307"/>
      <c r="EZ368" s="307"/>
      <c r="FA368" s="307"/>
      <c r="FB368" s="307"/>
      <c r="FC368" s="307"/>
      <c r="FD368" s="307"/>
      <c r="FE368" s="307"/>
      <c r="FF368" s="307"/>
      <c r="FG368" s="307"/>
      <c r="FH368" s="307"/>
      <c r="FI368" s="307"/>
      <c r="FJ368" s="307"/>
      <c r="FK368" s="307"/>
      <c r="FL368" s="307"/>
      <c r="FM368" s="307"/>
      <c r="FN368" s="307"/>
      <c r="FO368" s="307"/>
      <c r="FP368" s="307"/>
      <c r="FQ368" s="307"/>
      <c r="FR368" s="307"/>
      <c r="FS368" s="307"/>
      <c r="FT368" s="307"/>
      <c r="FU368" s="307"/>
      <c r="FV368" s="307"/>
      <c r="FW368" s="307"/>
      <c r="FX368" s="307"/>
      <c r="FY368" s="307"/>
      <c r="FZ368" s="307"/>
      <c r="GA368" s="307"/>
      <c r="GB368" s="307"/>
      <c r="GC368" s="307"/>
      <c r="GD368" s="307"/>
      <c r="GE368" s="307"/>
      <c r="GF368" s="307"/>
      <c r="GG368" s="307"/>
      <c r="GH368" s="307"/>
      <c r="GI368" s="307"/>
      <c r="GJ368" s="307"/>
      <c r="GK368" s="307"/>
      <c r="GL368" s="307"/>
      <c r="GM368" s="307"/>
      <c r="GN368" s="307"/>
      <c r="GO368" s="307"/>
      <c r="GP368" s="307"/>
      <c r="GQ368" s="307"/>
      <c r="GR368" s="307"/>
      <c r="GS368" s="307"/>
      <c r="GT368" s="307"/>
      <c r="GU368" s="307"/>
      <c r="GV368" s="307"/>
      <c r="GW368" s="307"/>
      <c r="GX368" s="307"/>
      <c r="GY368" s="307"/>
      <c r="GZ368" s="307"/>
      <c r="HA368" s="307"/>
      <c r="HB368" s="307"/>
      <c r="HC368" s="307"/>
      <c r="HD368" s="307"/>
      <c r="HE368" s="307"/>
      <c r="HF368" s="307"/>
      <c r="HG368" s="307"/>
      <c r="HH368" s="307"/>
      <c r="HI368" s="307"/>
      <c r="HJ368" s="307"/>
      <c r="HK368" s="307"/>
      <c r="HL368" s="307"/>
      <c r="HM368" s="307"/>
      <c r="HN368" s="307"/>
      <c r="HO368" s="307"/>
      <c r="HP368" s="307"/>
      <c r="HQ368" s="307"/>
      <c r="HR368" s="307"/>
      <c r="HS368" s="307"/>
      <c r="HT368" s="307"/>
      <c r="HU368" s="307"/>
      <c r="HV368" s="307"/>
      <c r="HW368" s="307"/>
      <c r="HX368" s="307"/>
      <c r="HY368" s="307"/>
      <c r="HZ368" s="307"/>
      <c r="IA368" s="307"/>
      <c r="IB368" s="307"/>
      <c r="IC368" s="307"/>
      <c r="ID368" s="307"/>
      <c r="IE368" s="307"/>
      <c r="IF368" s="307"/>
      <c r="IG368" s="307"/>
      <c r="IH368" s="307"/>
      <c r="II368" s="307"/>
      <c r="IJ368" s="307"/>
      <c r="IK368" s="307"/>
      <c r="IL368" s="307"/>
      <c r="IM368" s="307"/>
      <c r="IN368" s="307"/>
      <c r="IO368" s="307"/>
      <c r="IP368" s="307"/>
      <c r="IQ368" s="307"/>
      <c r="IR368" s="307"/>
      <c r="IS368" s="307"/>
      <c r="IT368" s="307"/>
      <c r="IU368" s="307"/>
      <c r="IV368" s="307"/>
      <c r="IW368" s="307"/>
      <c r="IX368" s="307"/>
      <c r="IY368" s="307"/>
      <c r="IZ368" s="307"/>
      <c r="JA368" s="307"/>
      <c r="JB368" s="307"/>
      <c r="JC368" s="307"/>
      <c r="JD368" s="307"/>
      <c r="JE368" s="307"/>
      <c r="JF368" s="307"/>
      <c r="JG368" s="307"/>
      <c r="JH368" s="307"/>
      <c r="JI368" s="307"/>
      <c r="JJ368" s="307"/>
      <c r="JK368" s="307"/>
      <c r="JL368" s="307"/>
      <c r="JM368" s="307"/>
      <c r="JN368" s="307"/>
      <c r="JO368" s="307"/>
      <c r="JP368" s="307"/>
      <c r="JQ368" s="307"/>
      <c r="JR368" s="307"/>
      <c r="JS368" s="307"/>
      <c r="JT368" s="307"/>
      <c r="JU368" s="307"/>
      <c r="JV368" s="307"/>
      <c r="JW368" s="307"/>
      <c r="JX368" s="307"/>
      <c r="JY368" s="307"/>
      <c r="JZ368" s="307"/>
      <c r="KA368" s="307"/>
      <c r="KB368" s="307"/>
      <c r="KC368" s="307"/>
      <c r="KD368" s="307"/>
      <c r="KE368" s="307"/>
      <c r="KF368" s="307"/>
      <c r="KG368" s="307"/>
      <c r="KH368" s="307"/>
      <c r="KI368" s="307"/>
      <c r="KJ368" s="307"/>
      <c r="KK368" s="307"/>
      <c r="KL368" s="307"/>
      <c r="KM368" s="307"/>
      <c r="KN368" s="307"/>
      <c r="KO368" s="307"/>
      <c r="KP368" s="307"/>
      <c r="KQ368" s="307"/>
      <c r="KR368" s="307"/>
      <c r="KS368" s="307"/>
      <c r="KT368" s="307"/>
    </row>
    <row r="369" spans="14:306" s="56" customFormat="1" ht="15" customHeight="1">
      <c r="N369" s="395"/>
      <c r="O369" s="330"/>
      <c r="P369" s="330"/>
      <c r="Q369" s="330"/>
      <c r="R369" s="330"/>
      <c r="S369" s="330"/>
      <c r="T369" s="330"/>
      <c r="U369" s="330"/>
      <c r="W369" s="342"/>
      <c r="X369" s="342"/>
      <c r="Y369" s="342"/>
      <c r="Z369" s="342"/>
      <c r="AA369" s="342"/>
      <c r="AB369" s="342"/>
      <c r="AC369" s="342"/>
      <c r="AD369" s="342"/>
      <c r="AE369" s="342"/>
      <c r="AG369" s="351" t="s">
        <v>521</v>
      </c>
      <c r="AH369" s="351"/>
      <c r="AI369" s="364"/>
      <c r="AJ369" s="364"/>
      <c r="AK369" s="364"/>
      <c r="AL369" s="364"/>
      <c r="AM369" s="364"/>
      <c r="AN369" s="364"/>
      <c r="AO369" s="364"/>
      <c r="AP369" s="364"/>
      <c r="AQ369" s="364"/>
      <c r="AR369" s="364"/>
      <c r="AS369" s="364"/>
      <c r="AT369" s="364"/>
      <c r="AU369" s="364"/>
      <c r="AV369" s="364"/>
      <c r="AW369" s="364"/>
      <c r="AX369" s="364"/>
      <c r="AY369" s="303"/>
      <c r="AZ369" s="303"/>
      <c r="BA369" s="303"/>
      <c r="BB369" s="303"/>
      <c r="BC369" s="303"/>
      <c r="BD369" s="303"/>
      <c r="BE369" s="303"/>
      <c r="BF369" s="303"/>
      <c r="BG369" s="303"/>
      <c r="BH369" s="303"/>
      <c r="BI369" s="303"/>
      <c r="BJ369" s="303"/>
      <c r="BK369" s="303"/>
      <c r="BL369" s="303"/>
      <c r="BM369" s="303"/>
      <c r="BN369" s="303"/>
      <c r="CB369" s="307"/>
      <c r="CC369" s="307"/>
      <c r="CD369" s="307"/>
      <c r="CE369" s="307"/>
      <c r="CF369" s="307"/>
      <c r="CG369" s="307"/>
      <c r="CH369" s="307"/>
      <c r="CI369" s="307"/>
      <c r="CJ369" s="307"/>
      <c r="CK369" s="307"/>
      <c r="CL369" s="307"/>
      <c r="CM369" s="307"/>
      <c r="CN369" s="307"/>
      <c r="CO369" s="307"/>
      <c r="CP369" s="307"/>
      <c r="CQ369" s="307"/>
      <c r="CR369" s="307"/>
      <c r="CS369" s="307"/>
      <c r="CT369" s="307"/>
      <c r="CU369" s="307"/>
      <c r="CV369" s="307"/>
      <c r="CW369" s="307"/>
      <c r="CX369" s="307"/>
      <c r="CY369" s="307"/>
      <c r="CZ369" s="307"/>
      <c r="DA369" s="307"/>
      <c r="DB369" s="307"/>
      <c r="DC369" s="307"/>
      <c r="DD369" s="307"/>
      <c r="DE369" s="307"/>
      <c r="DF369" s="307"/>
      <c r="DG369" s="307"/>
      <c r="DH369" s="307"/>
      <c r="DI369" s="390"/>
      <c r="DJ369" s="390"/>
      <c r="DK369" s="307"/>
      <c r="DL369" s="307"/>
      <c r="DM369" s="307"/>
      <c r="DN369" s="307"/>
      <c r="DO369" s="307"/>
      <c r="DP369" s="307"/>
      <c r="DQ369" s="307"/>
      <c r="DR369" s="307"/>
      <c r="DS369" s="307"/>
      <c r="DT369" s="307"/>
      <c r="DU369" s="307"/>
      <c r="DV369" s="307"/>
      <c r="DW369" s="307"/>
      <c r="DX369" s="307"/>
      <c r="DY369" s="307"/>
      <c r="DZ369" s="307"/>
      <c r="EA369" s="307"/>
      <c r="EB369" s="307"/>
      <c r="EC369" s="307"/>
      <c r="ED369" s="307"/>
      <c r="EE369" s="307"/>
      <c r="EF369" s="307"/>
      <c r="EG369" s="307"/>
      <c r="EH369" s="307"/>
      <c r="EI369" s="307"/>
      <c r="EJ369" s="307"/>
      <c r="EK369" s="307"/>
      <c r="EL369" s="307"/>
      <c r="EM369" s="307"/>
      <c r="EN369" s="307"/>
      <c r="EO369" s="307"/>
      <c r="EP369" s="307"/>
      <c r="EQ369" s="307"/>
      <c r="ER369" s="307"/>
      <c r="ES369" s="307"/>
      <c r="ET369" s="307"/>
      <c r="EU369" s="390"/>
      <c r="EV369" s="390"/>
      <c r="EW369" s="307"/>
      <c r="EX369" s="307"/>
      <c r="EY369" s="307"/>
      <c r="EZ369" s="307"/>
      <c r="FA369" s="307"/>
      <c r="FB369" s="307"/>
      <c r="FC369" s="307"/>
      <c r="FD369" s="307"/>
      <c r="FE369" s="307"/>
      <c r="FF369" s="307"/>
      <c r="FG369" s="307"/>
      <c r="FH369" s="307"/>
      <c r="FI369" s="307"/>
      <c r="FJ369" s="307"/>
      <c r="FK369" s="307"/>
      <c r="FL369" s="307"/>
      <c r="FM369" s="307"/>
      <c r="FN369" s="307"/>
      <c r="FO369" s="307"/>
      <c r="FP369" s="307"/>
      <c r="FQ369" s="307"/>
      <c r="FR369" s="307"/>
      <c r="FS369" s="307"/>
      <c r="FT369" s="307"/>
      <c r="FU369" s="307"/>
      <c r="FV369" s="307"/>
      <c r="FW369" s="307"/>
      <c r="FX369" s="307"/>
      <c r="FY369" s="307"/>
      <c r="FZ369" s="307"/>
      <c r="GA369" s="307"/>
      <c r="GB369" s="307"/>
      <c r="GC369" s="307"/>
      <c r="GD369" s="307"/>
      <c r="GE369" s="307"/>
      <c r="GF369" s="307"/>
      <c r="GG369" s="307"/>
      <c r="GH369" s="307"/>
      <c r="GI369" s="307"/>
      <c r="GJ369" s="307"/>
      <c r="GK369" s="307"/>
      <c r="GL369" s="307"/>
      <c r="GM369" s="307"/>
      <c r="GN369" s="307"/>
      <c r="GO369" s="307"/>
      <c r="GP369" s="307"/>
      <c r="GQ369" s="307"/>
      <c r="GR369" s="307"/>
      <c r="GS369" s="307"/>
      <c r="GT369" s="307"/>
      <c r="GU369" s="307"/>
      <c r="GV369" s="307"/>
      <c r="GW369" s="307"/>
      <c r="GX369" s="307"/>
      <c r="GY369" s="307"/>
      <c r="GZ369" s="307"/>
      <c r="HA369" s="307"/>
      <c r="HB369" s="307"/>
      <c r="HC369" s="307"/>
      <c r="HD369" s="307"/>
      <c r="HE369" s="307"/>
      <c r="HF369" s="307"/>
      <c r="HG369" s="307"/>
      <c r="HH369" s="307"/>
      <c r="HI369" s="307"/>
      <c r="HJ369" s="307"/>
      <c r="HK369" s="307"/>
      <c r="HL369" s="307"/>
      <c r="HM369" s="307"/>
      <c r="HN369" s="307"/>
      <c r="HO369" s="307"/>
      <c r="HP369" s="307"/>
      <c r="HQ369" s="307"/>
      <c r="HR369" s="307"/>
      <c r="HS369" s="307"/>
      <c r="HT369" s="307"/>
      <c r="HU369" s="307"/>
      <c r="HV369" s="307"/>
      <c r="HW369" s="307"/>
      <c r="HX369" s="307"/>
      <c r="HY369" s="307"/>
      <c r="HZ369" s="307"/>
      <c r="IA369" s="307"/>
      <c r="IB369" s="307"/>
      <c r="IC369" s="307"/>
      <c r="ID369" s="307"/>
      <c r="IE369" s="307"/>
      <c r="IF369" s="307"/>
      <c r="IG369" s="307"/>
      <c r="IH369" s="307"/>
      <c r="II369" s="307"/>
      <c r="IJ369" s="307"/>
      <c r="IK369" s="307"/>
      <c r="IL369" s="307"/>
      <c r="IM369" s="307"/>
      <c r="IN369" s="307"/>
      <c r="IO369" s="307"/>
      <c r="IP369" s="307"/>
      <c r="IQ369" s="307"/>
      <c r="IR369" s="307"/>
      <c r="IS369" s="307"/>
      <c r="IT369" s="307"/>
      <c r="IU369" s="307"/>
      <c r="IV369" s="307"/>
      <c r="IW369" s="307"/>
      <c r="IX369" s="307"/>
      <c r="IY369" s="307"/>
      <c r="IZ369" s="307"/>
      <c r="JA369" s="307"/>
      <c r="JB369" s="307"/>
      <c r="JC369" s="307"/>
      <c r="JD369" s="307"/>
      <c r="JE369" s="307"/>
      <c r="JF369" s="307"/>
      <c r="JG369" s="307"/>
      <c r="JH369" s="307"/>
      <c r="JI369" s="307"/>
      <c r="JJ369" s="307"/>
      <c r="JK369" s="307"/>
      <c r="JL369" s="307"/>
      <c r="JM369" s="307"/>
      <c r="JN369" s="307"/>
      <c r="JO369" s="307"/>
      <c r="JP369" s="307"/>
      <c r="JQ369" s="307"/>
      <c r="JR369" s="307"/>
      <c r="JS369" s="307"/>
      <c r="JT369" s="307"/>
      <c r="JU369" s="307"/>
      <c r="JV369" s="307"/>
      <c r="JW369" s="307"/>
      <c r="JX369" s="307"/>
      <c r="JY369" s="307"/>
      <c r="JZ369" s="307"/>
      <c r="KA369" s="307"/>
      <c r="KB369" s="307"/>
      <c r="KC369" s="307"/>
      <c r="KD369" s="307"/>
      <c r="KE369" s="307"/>
      <c r="KF369" s="307"/>
      <c r="KG369" s="307"/>
      <c r="KH369" s="307"/>
      <c r="KI369" s="307"/>
      <c r="KJ369" s="307"/>
      <c r="KK369" s="307"/>
      <c r="KL369" s="307"/>
      <c r="KM369" s="307"/>
      <c r="KN369" s="307"/>
      <c r="KO369" s="307"/>
      <c r="KP369" s="307"/>
      <c r="KQ369" s="307"/>
      <c r="KR369" s="307"/>
      <c r="KS369" s="307"/>
      <c r="KT369" s="307"/>
    </row>
    <row r="370" spans="14:306" s="56" customFormat="1" ht="15" customHeight="1">
      <c r="N370" s="341"/>
      <c r="O370" s="420"/>
      <c r="P370" s="420"/>
      <c r="Q370" s="420"/>
      <c r="R370" s="420"/>
      <c r="S370" s="420"/>
      <c r="T370" s="420"/>
      <c r="U370" s="420"/>
      <c r="W370" s="420"/>
      <c r="X370" s="420"/>
      <c r="Y370" s="420"/>
      <c r="Z370" s="420"/>
      <c r="AA370" s="420"/>
      <c r="AB370" s="420"/>
      <c r="AC370" s="420"/>
      <c r="AD370" s="420"/>
      <c r="AE370" s="420"/>
      <c r="AG370" s="351"/>
      <c r="AH370" s="351"/>
      <c r="AI370" s="365" t="s">
        <v>522</v>
      </c>
      <c r="AJ370" s="365" t="s">
        <v>523</v>
      </c>
      <c r="AK370" s="365" t="s">
        <v>524</v>
      </c>
      <c r="AL370" s="365" t="s">
        <v>525</v>
      </c>
      <c r="AM370" s="365" t="s">
        <v>526</v>
      </c>
      <c r="AN370" s="365" t="s">
        <v>527</v>
      </c>
      <c r="AO370" s="365" t="s">
        <v>528</v>
      </c>
      <c r="AP370" s="365" t="s">
        <v>529</v>
      </c>
      <c r="AQ370" s="365" t="s">
        <v>530</v>
      </c>
      <c r="AR370" s="365" t="s">
        <v>531</v>
      </c>
      <c r="AS370" s="365" t="s">
        <v>532</v>
      </c>
      <c r="AT370" s="365" t="s">
        <v>533</v>
      </c>
      <c r="AU370" s="365"/>
      <c r="AV370" s="366" t="s">
        <v>534</v>
      </c>
      <c r="AW370" s="365" t="s">
        <v>535</v>
      </c>
      <c r="AX370" s="365" t="s">
        <v>536</v>
      </c>
      <c r="AY370" s="303">
        <f t="shared" ref="AY370:AY388" si="173">IF(AI371="-",AI371,IF(ISNUMBER(AI371),AI371,MID(AI371,1,FIND("-",AI371)-1))+0)</f>
        <v>0</v>
      </c>
      <c r="AZ370" s="303">
        <f t="shared" ref="AZ370:AZ388" si="174">IF(AJ371="-",AJ371,IF(ISNUMBER(AJ371),AJ371,MID(AJ371,1,FIND("-",AJ371)-1))+0)</f>
        <v>0</v>
      </c>
      <c r="BA370" s="303">
        <f t="shared" ref="BA370:BA388" si="175">IF(AK371="-",AK371,IF(ISNUMBER(AK371),AK371,MID(AK371,1,FIND("-",AK371)-1))+0)</f>
        <v>0</v>
      </c>
      <c r="BB370" s="303">
        <f t="shared" ref="BB370:BB388" si="176">IF(AL371="-",AL371,IF(ISNUMBER(AL371),AL371,MID(AL371,1,FIND("-",AL371)-1))+0)</f>
        <v>0</v>
      </c>
      <c r="BC370" s="303">
        <f t="shared" ref="BC370:BC388" si="177">IF(AM371="-",AM371,IF(ISNUMBER(AM371),AM371,MID(AM371,1,FIND("-",AM371)-1))+0)</f>
        <v>0</v>
      </c>
      <c r="BD370" s="303">
        <f t="shared" ref="BD370:BD388" si="178">IF(AN371="-",AN371,IF(ISNUMBER(AN371),AN371,MID(AN371,1,FIND("-",AN371)-1))+0)</f>
        <v>0</v>
      </c>
      <c r="BE370" s="303">
        <f t="shared" ref="BE370:BE388" si="179">IF(AO371="-",AO371,IF(ISNUMBER(AO371),AO371,MID(AO371,1,FIND("-",AO371)-1))+0)</f>
        <v>0</v>
      </c>
      <c r="BF370" s="303">
        <f t="shared" ref="BF370:BF388" si="180">IF(AP371="-",AP371,IF(ISNUMBER(AP371),AP371,MID(AP371,1,FIND("-",AP371)-1))+0)</f>
        <v>0</v>
      </c>
      <c r="BG370" s="303">
        <f t="shared" ref="BG370:BG388" si="181">IF(AQ371="-",AQ371,IF(ISNUMBER(AQ371),AQ371,MID(AQ371,1,FIND("-",AQ371)-1))+0)</f>
        <v>0</v>
      </c>
      <c r="BH370" s="303"/>
      <c r="BI370" s="303">
        <f t="shared" ref="BI370:BI388" si="182">IF(AR371="-",AR371,IF(ISNUMBER(AR371),AR371,MID(AR371,1,FIND("-",AR371)-1))+0)</f>
        <v>0</v>
      </c>
      <c r="BJ370" s="303">
        <f t="shared" ref="BJ370:BJ388" si="183">IF(AS371="-",AS371,IF(ISNUMBER(AS371),AS371,MID(AS371,1,FIND("-",AS371)-1))+0)</f>
        <v>0</v>
      </c>
      <c r="BK370" s="303">
        <f t="shared" ref="BK370:BK388" si="184">IF(AT371="-",AT371,IF(ISNUMBER(AT371),AT371,MID(AT371,1,FIND("-",AT371)-1))+0)</f>
        <v>0</v>
      </c>
      <c r="BL370" s="303">
        <f t="shared" ref="BL370:BL388" si="185">IF(AV371="-",AV371,IF(ISNUMBER(AV371),AV371,MID(AV371,1,FIND("-",AV371)-1))+0)</f>
        <v>0</v>
      </c>
      <c r="BM370" s="303">
        <f t="shared" ref="BM370:BM388" si="186">IF(AW371="-",AW371,IF(ISNUMBER(AW371),AW371,MID(AW371,1,FIND("-",AW371)-1))+0)</f>
        <v>0</v>
      </c>
      <c r="BN370" s="303">
        <f t="shared" ref="BN370:BN388" si="187">IF(AX371="-",AX371,IF(ISNUMBER(AX371),AX371,MID(AX371,1,FIND("-",AX371)-1))+0)</f>
        <v>0</v>
      </c>
      <c r="CB370" s="307"/>
      <c r="CC370" s="307"/>
      <c r="CD370" s="307"/>
      <c r="CE370" s="307"/>
      <c r="CF370" s="307"/>
      <c r="CG370" s="307"/>
      <c r="CH370" s="307"/>
      <c r="CI370" s="307"/>
      <c r="CJ370" s="307"/>
      <c r="CK370" s="307"/>
      <c r="CL370" s="307"/>
      <c r="CM370" s="307"/>
      <c r="CN370" s="307"/>
      <c r="CO370" s="307"/>
      <c r="CP370" s="307"/>
      <c r="CQ370" s="307"/>
      <c r="CR370" s="307"/>
      <c r="CS370" s="307"/>
      <c r="CT370" s="307"/>
      <c r="CU370" s="307"/>
      <c r="CV370" s="307"/>
      <c r="CW370" s="307"/>
      <c r="CX370" s="307"/>
      <c r="CY370" s="307"/>
      <c r="CZ370" s="307"/>
      <c r="DA370" s="307"/>
      <c r="DB370" s="307"/>
      <c r="DC370" s="307"/>
      <c r="DD370" s="307"/>
      <c r="DE370" s="307"/>
      <c r="DF370" s="307"/>
      <c r="DG370" s="307"/>
      <c r="DH370" s="307"/>
      <c r="DI370" s="390"/>
      <c r="DJ370" s="390"/>
      <c r="DK370" s="307"/>
      <c r="DL370" s="307"/>
      <c r="DM370" s="307"/>
      <c r="DN370" s="307"/>
      <c r="DO370" s="307"/>
      <c r="DP370" s="307"/>
      <c r="DQ370" s="307"/>
      <c r="DR370" s="307"/>
      <c r="DS370" s="307"/>
      <c r="DT370" s="307"/>
      <c r="DU370" s="307"/>
      <c r="DV370" s="307"/>
      <c r="DW370" s="307"/>
      <c r="DX370" s="307"/>
      <c r="DY370" s="307"/>
      <c r="DZ370" s="307"/>
      <c r="EA370" s="307"/>
      <c r="EB370" s="307"/>
      <c r="EC370" s="307"/>
      <c r="ED370" s="307"/>
      <c r="EE370" s="307"/>
      <c r="EF370" s="307"/>
      <c r="EG370" s="307"/>
      <c r="EH370" s="307"/>
      <c r="EI370" s="307"/>
      <c r="EJ370" s="307"/>
      <c r="EK370" s="307"/>
      <c r="EL370" s="307"/>
      <c r="EM370" s="307"/>
      <c r="EN370" s="307"/>
      <c r="EO370" s="307"/>
      <c r="EP370" s="307"/>
      <c r="EQ370" s="307"/>
      <c r="ER370" s="307"/>
      <c r="ES370" s="307"/>
      <c r="ET370" s="307"/>
      <c r="EU370" s="390"/>
      <c r="EV370" s="390"/>
      <c r="EW370" s="307"/>
      <c r="EX370" s="307"/>
      <c r="EY370" s="307"/>
      <c r="EZ370" s="307"/>
      <c r="FA370" s="307"/>
      <c r="FB370" s="307"/>
      <c r="FC370" s="307"/>
      <c r="FD370" s="307"/>
      <c r="FE370" s="307"/>
      <c r="FF370" s="307"/>
      <c r="FG370" s="307"/>
      <c r="FH370" s="307"/>
      <c r="FI370" s="307"/>
      <c r="FJ370" s="307"/>
      <c r="FK370" s="307"/>
      <c r="FL370" s="307"/>
      <c r="FM370" s="307"/>
      <c r="FN370" s="307"/>
      <c r="FO370" s="307"/>
      <c r="FP370" s="307"/>
      <c r="FQ370" s="307"/>
      <c r="FR370" s="307"/>
      <c r="FS370" s="307"/>
      <c r="FT370" s="307"/>
      <c r="FU370" s="307"/>
      <c r="FV370" s="307"/>
      <c r="FW370" s="307"/>
      <c r="FX370" s="307"/>
      <c r="FY370" s="307"/>
      <c r="FZ370" s="307"/>
      <c r="GA370" s="307"/>
      <c r="GB370" s="307"/>
      <c r="GC370" s="307"/>
      <c r="GD370" s="307"/>
      <c r="GE370" s="307"/>
      <c r="GF370" s="307"/>
      <c r="GG370" s="307"/>
      <c r="GH370" s="307"/>
      <c r="GI370" s="307"/>
      <c r="GJ370" s="307"/>
      <c r="GK370" s="307"/>
      <c r="GL370" s="307"/>
      <c r="GM370" s="307"/>
      <c r="GN370" s="307"/>
      <c r="GO370" s="307"/>
      <c r="GP370" s="307"/>
      <c r="GQ370" s="307"/>
      <c r="GR370" s="307"/>
      <c r="GS370" s="307"/>
      <c r="GT370" s="307"/>
      <c r="GU370" s="307"/>
      <c r="GV370" s="307"/>
      <c r="GW370" s="307"/>
      <c r="GX370" s="307"/>
      <c r="GY370" s="307"/>
      <c r="GZ370" s="307"/>
      <c r="HA370" s="307"/>
      <c r="HB370" s="307"/>
      <c r="HC370" s="307"/>
      <c r="HD370" s="307"/>
      <c r="HE370" s="307"/>
      <c r="HF370" s="307"/>
      <c r="HG370" s="307"/>
      <c r="HH370" s="307"/>
      <c r="HI370" s="307"/>
      <c r="HJ370" s="307"/>
      <c r="HK370" s="307"/>
      <c r="HL370" s="307"/>
      <c r="HM370" s="307"/>
      <c r="HN370" s="307"/>
      <c r="HO370" s="307"/>
      <c r="HP370" s="307"/>
      <c r="HQ370" s="307"/>
      <c r="HR370" s="307"/>
      <c r="HS370" s="307"/>
      <c r="HT370" s="307"/>
      <c r="HU370" s="307"/>
      <c r="HV370" s="307"/>
      <c r="HW370" s="307"/>
      <c r="HX370" s="307"/>
      <c r="HY370" s="307"/>
      <c r="HZ370" s="307"/>
      <c r="IA370" s="307"/>
      <c r="IB370" s="307"/>
      <c r="IC370" s="307"/>
      <c r="ID370" s="307"/>
      <c r="IE370" s="307"/>
      <c r="IF370" s="307"/>
      <c r="IG370" s="307"/>
      <c r="IH370" s="307"/>
      <c r="II370" s="307"/>
      <c r="IJ370" s="307"/>
      <c r="IK370" s="307"/>
      <c r="IL370" s="307"/>
      <c r="IM370" s="307"/>
      <c r="IN370" s="307"/>
      <c r="IO370" s="307"/>
      <c r="IP370" s="307"/>
      <c r="IQ370" s="307"/>
      <c r="IR370" s="307"/>
      <c r="IS370" s="307"/>
      <c r="IT370" s="307"/>
      <c r="IU370" s="307"/>
      <c r="IV370" s="307"/>
      <c r="IW370" s="307"/>
      <c r="IX370" s="307"/>
      <c r="IY370" s="307"/>
      <c r="IZ370" s="307"/>
      <c r="JA370" s="307"/>
      <c r="JB370" s="307"/>
      <c r="JC370" s="307"/>
      <c r="JD370" s="307"/>
      <c r="JE370" s="307"/>
      <c r="JF370" s="307"/>
      <c r="JG370" s="307"/>
      <c r="JH370" s="307"/>
      <c r="JI370" s="307"/>
      <c r="JJ370" s="307"/>
      <c r="JK370" s="307"/>
      <c r="JL370" s="307"/>
      <c r="JM370" s="307"/>
      <c r="JN370" s="307"/>
      <c r="JO370" s="307"/>
      <c r="JP370" s="307"/>
      <c r="JQ370" s="307"/>
      <c r="JR370" s="307"/>
      <c r="JS370" s="307"/>
      <c r="JT370" s="307"/>
      <c r="JU370" s="307"/>
      <c r="JV370" s="307"/>
      <c r="JW370" s="307"/>
      <c r="JX370" s="307"/>
      <c r="JY370" s="307"/>
      <c r="JZ370" s="307"/>
      <c r="KA370" s="307"/>
      <c r="KB370" s="307"/>
      <c r="KC370" s="307"/>
      <c r="KD370" s="307"/>
      <c r="KE370" s="307"/>
      <c r="KF370" s="307"/>
      <c r="KG370" s="307"/>
      <c r="KH370" s="307"/>
      <c r="KI370" s="307"/>
      <c r="KJ370" s="307"/>
      <c r="KK370" s="307"/>
      <c r="KL370" s="307"/>
      <c r="KM370" s="307"/>
      <c r="KN370" s="307"/>
      <c r="KO370" s="307"/>
      <c r="KP370" s="307"/>
      <c r="KQ370" s="307"/>
      <c r="KR370" s="307"/>
      <c r="KS370" s="307"/>
      <c r="KT370" s="307"/>
    </row>
    <row r="371" spans="14:306" s="56" customFormat="1" ht="15" customHeight="1">
      <c r="N371" s="341"/>
      <c r="O371" s="420"/>
      <c r="P371" s="420"/>
      <c r="Q371" s="420"/>
      <c r="R371" s="420"/>
      <c r="S371" s="420"/>
      <c r="T371" s="420"/>
      <c r="U371" s="420"/>
      <c r="W371" s="420"/>
      <c r="X371" s="420"/>
      <c r="Y371" s="420"/>
      <c r="Z371" s="420"/>
      <c r="AA371" s="420"/>
      <c r="AB371" s="420"/>
      <c r="AC371" s="420"/>
      <c r="AD371" s="420"/>
      <c r="AE371" s="420"/>
      <c r="AG371" s="354">
        <v>1</v>
      </c>
      <c r="AH371" s="354"/>
      <c r="AI371" s="356">
        <v>0</v>
      </c>
      <c r="AJ371" s="356">
        <v>0</v>
      </c>
      <c r="AK371" s="356" t="s">
        <v>306</v>
      </c>
      <c r="AL371" s="356" t="s">
        <v>56</v>
      </c>
      <c r="AM371" s="356" t="s">
        <v>614</v>
      </c>
      <c r="AN371" s="356" t="s">
        <v>250</v>
      </c>
      <c r="AO371" s="356">
        <v>0</v>
      </c>
      <c r="AP371" s="356" t="s">
        <v>107</v>
      </c>
      <c r="AQ371" s="356" t="s">
        <v>56</v>
      </c>
      <c r="AR371" s="356" t="s">
        <v>108</v>
      </c>
      <c r="AS371" s="356" t="s">
        <v>286</v>
      </c>
      <c r="AT371" s="356" t="s">
        <v>730</v>
      </c>
      <c r="AU371" s="356"/>
      <c r="AV371" s="356" t="s">
        <v>306</v>
      </c>
      <c r="AW371" s="356" t="s">
        <v>666</v>
      </c>
      <c r="AX371" s="356" t="s">
        <v>56</v>
      </c>
      <c r="AY371" s="303">
        <f t="shared" si="173"/>
        <v>1</v>
      </c>
      <c r="AZ371" s="303" t="str">
        <f t="shared" si="174"/>
        <v>-</v>
      </c>
      <c r="BA371" s="303">
        <f t="shared" si="175"/>
        <v>6</v>
      </c>
      <c r="BB371" s="303">
        <f t="shared" si="176"/>
        <v>3</v>
      </c>
      <c r="BC371" s="303">
        <f t="shared" si="177"/>
        <v>12</v>
      </c>
      <c r="BD371" s="303">
        <f t="shared" si="178"/>
        <v>8</v>
      </c>
      <c r="BE371" s="303">
        <f t="shared" si="179"/>
        <v>1</v>
      </c>
      <c r="BF371" s="303">
        <f t="shared" si="180"/>
        <v>4</v>
      </c>
      <c r="BG371" s="303">
        <f t="shared" si="181"/>
        <v>3</v>
      </c>
      <c r="BH371" s="303"/>
      <c r="BI371" s="303">
        <f t="shared" si="182"/>
        <v>2</v>
      </c>
      <c r="BJ371" s="303">
        <f t="shared" si="183"/>
        <v>5</v>
      </c>
      <c r="BK371" s="303">
        <f t="shared" si="184"/>
        <v>22</v>
      </c>
      <c r="BL371" s="303">
        <f t="shared" si="185"/>
        <v>6</v>
      </c>
      <c r="BM371" s="303">
        <f t="shared" si="186"/>
        <v>9</v>
      </c>
      <c r="BN371" s="303">
        <f t="shared" si="187"/>
        <v>3</v>
      </c>
      <c r="CB371" s="307"/>
      <c r="CC371" s="307"/>
      <c r="CD371" s="307"/>
      <c r="CE371" s="307"/>
      <c r="CF371" s="307"/>
      <c r="CG371" s="307"/>
      <c r="CH371" s="307"/>
      <c r="CI371" s="307"/>
      <c r="CJ371" s="307"/>
      <c r="CK371" s="307"/>
      <c r="CL371" s="307"/>
      <c r="CM371" s="307"/>
      <c r="CN371" s="307"/>
      <c r="CO371" s="307"/>
      <c r="CP371" s="307"/>
      <c r="CQ371" s="307"/>
      <c r="CR371" s="307"/>
      <c r="CS371" s="307"/>
      <c r="CT371" s="307"/>
      <c r="CU371" s="307"/>
      <c r="CV371" s="307"/>
      <c r="CW371" s="307"/>
      <c r="CX371" s="307"/>
      <c r="CY371" s="307"/>
      <c r="CZ371" s="307"/>
      <c r="DA371" s="307"/>
      <c r="DB371" s="307"/>
      <c r="DC371" s="307"/>
      <c r="DD371" s="307"/>
      <c r="DE371" s="307"/>
      <c r="DF371" s="307"/>
      <c r="DG371" s="307"/>
      <c r="DH371" s="307"/>
      <c r="DI371" s="390"/>
      <c r="DJ371" s="390"/>
      <c r="DK371" s="307"/>
      <c r="DL371" s="307"/>
      <c r="DM371" s="307"/>
      <c r="DN371" s="307"/>
      <c r="DO371" s="307"/>
      <c r="DP371" s="307"/>
      <c r="DQ371" s="307"/>
      <c r="DR371" s="307"/>
      <c r="DS371" s="307"/>
      <c r="DT371" s="307"/>
      <c r="DU371" s="307"/>
      <c r="DV371" s="307"/>
      <c r="DW371" s="307"/>
      <c r="DX371" s="307"/>
      <c r="DY371" s="307"/>
      <c r="DZ371" s="307"/>
      <c r="EA371" s="307"/>
      <c r="EB371" s="307"/>
      <c r="EC371" s="307"/>
      <c r="ED371" s="307"/>
      <c r="EE371" s="307"/>
      <c r="EF371" s="307"/>
      <c r="EG371" s="307"/>
      <c r="EH371" s="307"/>
      <c r="EI371" s="307"/>
      <c r="EJ371" s="307"/>
      <c r="EK371" s="307"/>
      <c r="EL371" s="307"/>
      <c r="EM371" s="307"/>
      <c r="EN371" s="307"/>
      <c r="EO371" s="307"/>
      <c r="EP371" s="307"/>
      <c r="EQ371" s="307"/>
      <c r="ER371" s="307"/>
      <c r="ES371" s="307"/>
      <c r="ET371" s="307"/>
      <c r="EU371" s="390"/>
      <c r="EV371" s="390"/>
      <c r="EW371" s="307"/>
      <c r="EX371" s="307"/>
      <c r="EY371" s="307"/>
      <c r="EZ371" s="307"/>
      <c r="FA371" s="307"/>
      <c r="FB371" s="307"/>
      <c r="FC371" s="307"/>
      <c r="FD371" s="307"/>
      <c r="FE371" s="307"/>
      <c r="FF371" s="307"/>
      <c r="FG371" s="307"/>
      <c r="FH371" s="307"/>
      <c r="FI371" s="307"/>
      <c r="FJ371" s="307"/>
      <c r="FK371" s="307"/>
      <c r="FL371" s="307"/>
      <c r="FM371" s="307"/>
      <c r="FN371" s="307"/>
      <c r="FO371" s="307"/>
      <c r="FP371" s="307"/>
      <c r="FQ371" s="307"/>
      <c r="FR371" s="307"/>
      <c r="FS371" s="307"/>
      <c r="FT371" s="307"/>
      <c r="FU371" s="307"/>
      <c r="FV371" s="307"/>
      <c r="FW371" s="307"/>
      <c r="FX371" s="307"/>
      <c r="FY371" s="307"/>
      <c r="FZ371" s="307"/>
      <c r="GA371" s="307"/>
      <c r="GB371" s="307"/>
      <c r="GC371" s="307"/>
      <c r="GD371" s="307"/>
      <c r="GE371" s="307"/>
      <c r="GF371" s="307"/>
      <c r="GG371" s="307"/>
      <c r="GH371" s="307"/>
      <c r="GI371" s="307"/>
      <c r="GJ371" s="307"/>
      <c r="GK371" s="307"/>
      <c r="GL371" s="307"/>
      <c r="GM371" s="307"/>
      <c r="GN371" s="307"/>
      <c r="GO371" s="307"/>
      <c r="GP371" s="307"/>
      <c r="GQ371" s="307"/>
      <c r="GR371" s="307"/>
      <c r="GS371" s="307"/>
      <c r="GT371" s="307"/>
      <c r="GU371" s="307"/>
      <c r="GV371" s="307"/>
      <c r="GW371" s="307"/>
      <c r="GX371" s="307"/>
      <c r="GY371" s="307"/>
      <c r="GZ371" s="307"/>
      <c r="HA371" s="307"/>
      <c r="HB371" s="307"/>
      <c r="HC371" s="307"/>
      <c r="HD371" s="307"/>
      <c r="HE371" s="307"/>
      <c r="HF371" s="307"/>
      <c r="HG371" s="307"/>
      <c r="HH371" s="307"/>
      <c r="HI371" s="307"/>
      <c r="HJ371" s="307"/>
      <c r="HK371" s="307"/>
      <c r="HL371" s="307"/>
      <c r="HM371" s="307"/>
      <c r="HN371" s="307"/>
      <c r="HO371" s="307"/>
      <c r="HP371" s="307"/>
      <c r="HQ371" s="307"/>
      <c r="HR371" s="307"/>
      <c r="HS371" s="307"/>
      <c r="HT371" s="307"/>
      <c r="HU371" s="307"/>
      <c r="HV371" s="307"/>
      <c r="HW371" s="307"/>
      <c r="HX371" s="307"/>
      <c r="HY371" s="307"/>
      <c r="HZ371" s="307"/>
      <c r="IA371" s="307"/>
      <c r="IB371" s="307"/>
      <c r="IC371" s="307"/>
      <c r="ID371" s="307"/>
      <c r="IE371" s="307"/>
      <c r="IF371" s="307"/>
      <c r="IG371" s="307"/>
      <c r="IH371" s="307"/>
      <c r="II371" s="307"/>
      <c r="IJ371" s="307"/>
      <c r="IK371" s="307"/>
      <c r="IL371" s="307"/>
      <c r="IM371" s="307"/>
      <c r="IN371" s="307"/>
      <c r="IO371" s="307"/>
      <c r="IP371" s="307"/>
      <c r="IQ371" s="307"/>
      <c r="IR371" s="307"/>
      <c r="IS371" s="307"/>
      <c r="IT371" s="307"/>
      <c r="IU371" s="307"/>
      <c r="IV371" s="307"/>
      <c r="IW371" s="307"/>
      <c r="IX371" s="307"/>
      <c r="IY371" s="307"/>
      <c r="IZ371" s="307"/>
      <c r="JA371" s="307"/>
      <c r="JB371" s="307"/>
      <c r="JC371" s="307"/>
      <c r="JD371" s="307"/>
      <c r="JE371" s="307"/>
      <c r="JF371" s="307"/>
      <c r="JG371" s="307"/>
      <c r="JH371" s="307"/>
      <c r="JI371" s="307"/>
      <c r="JJ371" s="307"/>
      <c r="JK371" s="307"/>
      <c r="JL371" s="307"/>
      <c r="JM371" s="307"/>
      <c r="JN371" s="307"/>
      <c r="JO371" s="307"/>
      <c r="JP371" s="307"/>
      <c r="JQ371" s="307"/>
      <c r="JR371" s="307"/>
      <c r="JS371" s="307"/>
      <c r="JT371" s="307"/>
      <c r="JU371" s="307"/>
      <c r="JV371" s="307"/>
      <c r="JW371" s="307"/>
      <c r="JX371" s="307"/>
      <c r="JY371" s="307"/>
      <c r="JZ371" s="307"/>
      <c r="KA371" s="307"/>
      <c r="KB371" s="307"/>
      <c r="KC371" s="307"/>
      <c r="KD371" s="307"/>
      <c r="KE371" s="307"/>
      <c r="KF371" s="307"/>
      <c r="KG371" s="307"/>
      <c r="KH371" s="307"/>
      <c r="KI371" s="307"/>
      <c r="KJ371" s="307"/>
      <c r="KK371" s="307"/>
      <c r="KL371" s="307"/>
      <c r="KM371" s="307"/>
      <c r="KN371" s="307"/>
      <c r="KO371" s="307"/>
      <c r="KP371" s="307"/>
      <c r="KQ371" s="307"/>
      <c r="KR371" s="307"/>
      <c r="KS371" s="307"/>
      <c r="KT371" s="307"/>
    </row>
    <row r="372" spans="14:306" s="56" customFormat="1" ht="15" customHeight="1">
      <c r="N372" s="341"/>
      <c r="O372" s="420"/>
      <c r="P372" s="420"/>
      <c r="Q372" s="420"/>
      <c r="R372" s="420"/>
      <c r="S372" s="420"/>
      <c r="T372" s="420"/>
      <c r="U372" s="420"/>
      <c r="W372" s="420"/>
      <c r="X372" s="420"/>
      <c r="Y372" s="420"/>
      <c r="Z372" s="420"/>
      <c r="AA372" s="420"/>
      <c r="AB372" s="420"/>
      <c r="AC372" s="420"/>
      <c r="AD372" s="420"/>
      <c r="AE372" s="420"/>
      <c r="AG372" s="354">
        <v>2</v>
      </c>
      <c r="AH372" s="354"/>
      <c r="AI372" s="356" t="s">
        <v>154</v>
      </c>
      <c r="AJ372" s="356" t="s">
        <v>0</v>
      </c>
      <c r="AK372" s="359">
        <v>6</v>
      </c>
      <c r="AL372" s="359">
        <v>3</v>
      </c>
      <c r="AM372" s="356" t="s">
        <v>73</v>
      </c>
      <c r="AN372" s="356" t="s">
        <v>66</v>
      </c>
      <c r="AO372" s="356" t="s">
        <v>154</v>
      </c>
      <c r="AP372" s="359">
        <v>4</v>
      </c>
      <c r="AQ372" s="356" t="s">
        <v>109</v>
      </c>
      <c r="AR372" s="356" t="s">
        <v>112</v>
      </c>
      <c r="AS372" s="356" t="s">
        <v>58</v>
      </c>
      <c r="AT372" s="356" t="s">
        <v>316</v>
      </c>
      <c r="AU372" s="356"/>
      <c r="AV372" s="359">
        <v>6</v>
      </c>
      <c r="AW372" s="359">
        <v>9</v>
      </c>
      <c r="AX372" s="359">
        <v>3</v>
      </c>
      <c r="AY372" s="303">
        <f t="shared" si="173"/>
        <v>3</v>
      </c>
      <c r="AZ372" s="303">
        <f t="shared" si="174"/>
        <v>1</v>
      </c>
      <c r="BA372" s="303">
        <f t="shared" si="175"/>
        <v>7</v>
      </c>
      <c r="BB372" s="303">
        <f t="shared" si="176"/>
        <v>4</v>
      </c>
      <c r="BC372" s="303">
        <f t="shared" si="177"/>
        <v>15</v>
      </c>
      <c r="BD372" s="303">
        <f t="shared" si="178"/>
        <v>10</v>
      </c>
      <c r="BE372" s="303">
        <f t="shared" si="179"/>
        <v>3</v>
      </c>
      <c r="BF372" s="303">
        <f t="shared" si="180"/>
        <v>5</v>
      </c>
      <c r="BG372" s="303">
        <f t="shared" si="181"/>
        <v>5</v>
      </c>
      <c r="BH372" s="303"/>
      <c r="BI372" s="303">
        <f t="shared" si="182"/>
        <v>4</v>
      </c>
      <c r="BJ372" s="303">
        <f t="shared" si="183"/>
        <v>7</v>
      </c>
      <c r="BK372" s="303">
        <f t="shared" si="184"/>
        <v>27</v>
      </c>
      <c r="BL372" s="303">
        <f t="shared" si="185"/>
        <v>7</v>
      </c>
      <c r="BM372" s="303">
        <f t="shared" si="186"/>
        <v>10</v>
      </c>
      <c r="BN372" s="303">
        <f t="shared" si="187"/>
        <v>4</v>
      </c>
      <c r="CB372" s="307"/>
      <c r="CC372" s="307"/>
      <c r="CD372" s="307"/>
      <c r="CE372" s="307"/>
      <c r="CF372" s="307"/>
      <c r="CG372" s="307"/>
      <c r="CH372" s="307"/>
      <c r="CI372" s="307"/>
      <c r="CJ372" s="307"/>
      <c r="CK372" s="307"/>
      <c r="CL372" s="307"/>
      <c r="CM372" s="307"/>
      <c r="CN372" s="307"/>
      <c r="CO372" s="307"/>
      <c r="CP372" s="307"/>
      <c r="CQ372" s="307"/>
      <c r="CR372" s="307"/>
      <c r="CS372" s="307"/>
      <c r="CT372" s="307"/>
      <c r="CU372" s="307"/>
      <c r="CV372" s="307"/>
      <c r="CW372" s="307"/>
      <c r="CX372" s="307"/>
      <c r="CY372" s="307"/>
      <c r="CZ372" s="307"/>
      <c r="DA372" s="307"/>
      <c r="DB372" s="307"/>
      <c r="DC372" s="307"/>
      <c r="DD372" s="307"/>
      <c r="DE372" s="307"/>
      <c r="DF372" s="307"/>
      <c r="DG372" s="307"/>
      <c r="DH372" s="307"/>
      <c r="DI372" s="390"/>
      <c r="DJ372" s="390"/>
      <c r="DK372" s="307"/>
      <c r="DL372" s="307"/>
      <c r="DM372" s="307"/>
      <c r="DN372" s="307"/>
      <c r="DO372" s="307"/>
      <c r="DP372" s="307"/>
      <c r="DQ372" s="307"/>
      <c r="DR372" s="307"/>
      <c r="DS372" s="307"/>
      <c r="DT372" s="307"/>
      <c r="DU372" s="307"/>
      <c r="DV372" s="307"/>
      <c r="DW372" s="307"/>
      <c r="DX372" s="307"/>
      <c r="DY372" s="307"/>
      <c r="DZ372" s="307"/>
      <c r="EA372" s="307"/>
      <c r="EB372" s="307"/>
      <c r="EC372" s="307"/>
      <c r="ED372" s="307"/>
      <c r="EE372" s="307"/>
      <c r="EF372" s="307"/>
      <c r="EG372" s="307"/>
      <c r="EH372" s="307"/>
      <c r="EI372" s="307"/>
      <c r="EJ372" s="307"/>
      <c r="EK372" s="307"/>
      <c r="EL372" s="307"/>
      <c r="EM372" s="307"/>
      <c r="EN372" s="307"/>
      <c r="EO372" s="307"/>
      <c r="EP372" s="307"/>
      <c r="EQ372" s="307"/>
      <c r="ER372" s="307"/>
      <c r="ES372" s="307"/>
      <c r="ET372" s="307"/>
      <c r="EU372" s="390"/>
      <c r="EV372" s="390"/>
      <c r="EW372" s="307"/>
      <c r="EX372" s="307"/>
      <c r="EY372" s="307"/>
      <c r="EZ372" s="307"/>
      <c r="FA372" s="307"/>
      <c r="FB372" s="307"/>
      <c r="FC372" s="307"/>
      <c r="FD372" s="307"/>
      <c r="FE372" s="307"/>
      <c r="FF372" s="307"/>
      <c r="FG372" s="307"/>
      <c r="FH372" s="307"/>
      <c r="FI372" s="307"/>
      <c r="FJ372" s="307"/>
      <c r="FK372" s="307"/>
      <c r="FL372" s="307"/>
      <c r="FM372" s="307"/>
      <c r="FN372" s="307"/>
      <c r="FO372" s="307"/>
      <c r="FP372" s="307"/>
      <c r="FQ372" s="307"/>
      <c r="FR372" s="307"/>
      <c r="FS372" s="307"/>
      <c r="FT372" s="307"/>
      <c r="FU372" s="307"/>
      <c r="FV372" s="307"/>
      <c r="FW372" s="307"/>
      <c r="FX372" s="307"/>
      <c r="FY372" s="307"/>
      <c r="FZ372" s="307"/>
      <c r="GA372" s="307"/>
      <c r="GB372" s="307"/>
      <c r="GC372" s="307"/>
      <c r="GD372" s="307"/>
      <c r="GE372" s="307"/>
      <c r="GF372" s="307"/>
      <c r="GG372" s="307"/>
      <c r="GH372" s="307"/>
      <c r="GI372" s="307"/>
      <c r="GJ372" s="307"/>
      <c r="GK372" s="307"/>
      <c r="GL372" s="307"/>
      <c r="GM372" s="307"/>
      <c r="GN372" s="307"/>
      <c r="GO372" s="307"/>
      <c r="GP372" s="307"/>
      <c r="GQ372" s="307"/>
      <c r="GR372" s="307"/>
      <c r="GS372" s="307"/>
      <c r="GT372" s="307"/>
      <c r="GU372" s="307"/>
      <c r="GV372" s="307"/>
      <c r="GW372" s="307"/>
      <c r="GX372" s="307"/>
      <c r="GY372" s="307"/>
      <c r="GZ372" s="307"/>
      <c r="HA372" s="307"/>
      <c r="HB372" s="307"/>
      <c r="HC372" s="307"/>
      <c r="HD372" s="307"/>
      <c r="HE372" s="307"/>
      <c r="HF372" s="307"/>
      <c r="HG372" s="307"/>
      <c r="HH372" s="307"/>
      <c r="HI372" s="307"/>
      <c r="HJ372" s="307"/>
      <c r="HK372" s="307"/>
      <c r="HL372" s="307"/>
      <c r="HM372" s="307"/>
      <c r="HN372" s="307"/>
      <c r="HO372" s="307"/>
      <c r="HP372" s="307"/>
      <c r="HQ372" s="307"/>
      <c r="HR372" s="307"/>
      <c r="HS372" s="307"/>
      <c r="HT372" s="307"/>
      <c r="HU372" s="307"/>
      <c r="HV372" s="307"/>
      <c r="HW372" s="307"/>
      <c r="HX372" s="307"/>
      <c r="HY372" s="307"/>
      <c r="HZ372" s="307"/>
      <c r="IA372" s="307"/>
      <c r="IB372" s="307"/>
      <c r="IC372" s="307"/>
      <c r="ID372" s="307"/>
      <c r="IE372" s="307"/>
      <c r="IF372" s="307"/>
      <c r="IG372" s="307"/>
      <c r="IH372" s="307"/>
      <c r="II372" s="307"/>
      <c r="IJ372" s="307"/>
      <c r="IK372" s="307"/>
      <c r="IL372" s="307"/>
      <c r="IM372" s="307"/>
      <c r="IN372" s="307"/>
      <c r="IO372" s="307"/>
      <c r="IP372" s="307"/>
      <c r="IQ372" s="307"/>
      <c r="IR372" s="307"/>
      <c r="IS372" s="307"/>
      <c r="IT372" s="307"/>
      <c r="IU372" s="307"/>
      <c r="IV372" s="307"/>
      <c r="IW372" s="307"/>
      <c r="IX372" s="307"/>
      <c r="IY372" s="307"/>
      <c r="IZ372" s="307"/>
      <c r="JA372" s="307"/>
      <c r="JB372" s="307"/>
      <c r="JC372" s="307"/>
      <c r="JD372" s="307"/>
      <c r="JE372" s="307"/>
      <c r="JF372" s="307"/>
      <c r="JG372" s="307"/>
      <c r="JH372" s="307"/>
      <c r="JI372" s="307"/>
      <c r="JJ372" s="307"/>
      <c r="JK372" s="307"/>
      <c r="JL372" s="307"/>
      <c r="JM372" s="307"/>
      <c r="JN372" s="307"/>
      <c r="JO372" s="307"/>
      <c r="JP372" s="307"/>
      <c r="JQ372" s="307"/>
      <c r="JR372" s="307"/>
      <c r="JS372" s="307"/>
      <c r="JT372" s="307"/>
      <c r="JU372" s="307"/>
      <c r="JV372" s="307"/>
      <c r="JW372" s="307"/>
      <c r="JX372" s="307"/>
      <c r="JY372" s="307"/>
      <c r="JZ372" s="307"/>
      <c r="KA372" s="307"/>
      <c r="KB372" s="307"/>
      <c r="KC372" s="307"/>
      <c r="KD372" s="307"/>
      <c r="KE372" s="307"/>
      <c r="KF372" s="307"/>
      <c r="KG372" s="307"/>
      <c r="KH372" s="307"/>
      <c r="KI372" s="307"/>
      <c r="KJ372" s="307"/>
      <c r="KK372" s="307"/>
      <c r="KL372" s="307"/>
      <c r="KM372" s="307"/>
      <c r="KN372" s="307"/>
      <c r="KO372" s="307"/>
      <c r="KP372" s="307"/>
      <c r="KQ372" s="307"/>
      <c r="KR372" s="307"/>
      <c r="KS372" s="307"/>
      <c r="KT372" s="307"/>
    </row>
    <row r="373" spans="14:306" s="56" customFormat="1" ht="15" customHeight="1">
      <c r="N373" s="341"/>
      <c r="O373" s="420"/>
      <c r="P373" s="420"/>
      <c r="Q373" s="420"/>
      <c r="R373" s="420"/>
      <c r="S373" s="420"/>
      <c r="T373" s="420"/>
      <c r="U373" s="420"/>
      <c r="W373" s="420"/>
      <c r="X373" s="420"/>
      <c r="Y373" s="420"/>
      <c r="Z373" s="420"/>
      <c r="AA373" s="420"/>
      <c r="AB373" s="420"/>
      <c r="AC373" s="420"/>
      <c r="AD373" s="420"/>
      <c r="AE373" s="420"/>
      <c r="AG373" s="354">
        <v>3</v>
      </c>
      <c r="AH373" s="354"/>
      <c r="AI373" s="356" t="s">
        <v>109</v>
      </c>
      <c r="AJ373" s="359">
        <v>1</v>
      </c>
      <c r="AK373" s="359">
        <v>7</v>
      </c>
      <c r="AL373" s="356" t="s">
        <v>61</v>
      </c>
      <c r="AM373" s="356" t="s">
        <v>65</v>
      </c>
      <c r="AN373" s="356" t="s">
        <v>206</v>
      </c>
      <c r="AO373" s="356" t="s">
        <v>109</v>
      </c>
      <c r="AP373" s="356" t="s">
        <v>58</v>
      </c>
      <c r="AQ373" s="356" t="s">
        <v>58</v>
      </c>
      <c r="AR373" s="356" t="s">
        <v>61</v>
      </c>
      <c r="AS373" s="356" t="s">
        <v>72</v>
      </c>
      <c r="AT373" s="356" t="s">
        <v>222</v>
      </c>
      <c r="AU373" s="356"/>
      <c r="AV373" s="359">
        <v>7</v>
      </c>
      <c r="AW373" s="356" t="s">
        <v>68</v>
      </c>
      <c r="AX373" s="359">
        <v>4</v>
      </c>
      <c r="AY373" s="303">
        <f t="shared" si="173"/>
        <v>5</v>
      </c>
      <c r="AZ373" s="303">
        <f t="shared" si="174"/>
        <v>2</v>
      </c>
      <c r="BA373" s="303">
        <f t="shared" si="175"/>
        <v>8</v>
      </c>
      <c r="BB373" s="303">
        <f t="shared" si="176"/>
        <v>6</v>
      </c>
      <c r="BC373" s="303">
        <f t="shared" si="177"/>
        <v>18</v>
      </c>
      <c r="BD373" s="303">
        <f t="shared" si="178"/>
        <v>13</v>
      </c>
      <c r="BE373" s="303">
        <f t="shared" si="179"/>
        <v>5</v>
      </c>
      <c r="BF373" s="303">
        <f t="shared" si="180"/>
        <v>7</v>
      </c>
      <c r="BG373" s="303">
        <f t="shared" si="181"/>
        <v>7</v>
      </c>
      <c r="BH373" s="303"/>
      <c r="BI373" s="303">
        <f t="shared" si="182"/>
        <v>6</v>
      </c>
      <c r="BJ373" s="303">
        <f t="shared" si="183"/>
        <v>9</v>
      </c>
      <c r="BK373" s="303">
        <f t="shared" si="184"/>
        <v>32</v>
      </c>
      <c r="BL373" s="303">
        <f t="shared" si="185"/>
        <v>8</v>
      </c>
      <c r="BM373" s="303">
        <f t="shared" si="186"/>
        <v>12</v>
      </c>
      <c r="BN373" s="303">
        <f t="shared" si="187"/>
        <v>5</v>
      </c>
      <c r="CB373" s="307"/>
      <c r="CC373" s="307"/>
      <c r="CD373" s="307"/>
      <c r="CE373" s="307"/>
      <c r="CF373" s="307"/>
      <c r="CG373" s="307"/>
      <c r="CH373" s="307"/>
      <c r="CI373" s="307"/>
      <c r="CJ373" s="307"/>
      <c r="CK373" s="307"/>
      <c r="CL373" s="307"/>
      <c r="CM373" s="307"/>
      <c r="CN373" s="307"/>
      <c r="CO373" s="307"/>
      <c r="CP373" s="307"/>
      <c r="CQ373" s="307"/>
      <c r="CR373" s="307"/>
      <c r="CS373" s="307"/>
      <c r="CT373" s="307"/>
      <c r="CU373" s="307"/>
      <c r="CV373" s="307"/>
      <c r="CW373" s="307"/>
      <c r="CX373" s="307"/>
      <c r="CY373" s="307"/>
      <c r="CZ373" s="307"/>
      <c r="DA373" s="307"/>
      <c r="DB373" s="307"/>
      <c r="DC373" s="307"/>
      <c r="DD373" s="307"/>
      <c r="DE373" s="307"/>
      <c r="DF373" s="307"/>
      <c r="DG373" s="307"/>
      <c r="DH373" s="307"/>
      <c r="DI373" s="390"/>
      <c r="DJ373" s="390"/>
      <c r="DK373" s="307"/>
      <c r="DL373" s="307"/>
      <c r="DM373" s="307"/>
      <c r="DN373" s="307"/>
      <c r="DO373" s="307"/>
      <c r="DP373" s="307"/>
      <c r="DQ373" s="307"/>
      <c r="DR373" s="307"/>
      <c r="DS373" s="307"/>
      <c r="DT373" s="307"/>
      <c r="DU373" s="307"/>
      <c r="DV373" s="307"/>
      <c r="DW373" s="307"/>
      <c r="DX373" s="307"/>
      <c r="DY373" s="307"/>
      <c r="DZ373" s="307"/>
      <c r="EA373" s="307"/>
      <c r="EB373" s="307"/>
      <c r="EC373" s="307"/>
      <c r="ED373" s="307"/>
      <c r="EE373" s="307"/>
      <c r="EF373" s="307"/>
      <c r="EG373" s="307"/>
      <c r="EH373" s="307"/>
      <c r="EI373" s="307"/>
      <c r="EJ373" s="307"/>
      <c r="EK373" s="307"/>
      <c r="EL373" s="307"/>
      <c r="EM373" s="307"/>
      <c r="EN373" s="307"/>
      <c r="EO373" s="307"/>
      <c r="EP373" s="307"/>
      <c r="EQ373" s="307"/>
      <c r="ER373" s="307"/>
      <c r="ES373" s="307"/>
      <c r="ET373" s="307"/>
      <c r="EU373" s="390"/>
      <c r="EV373" s="390"/>
      <c r="EW373" s="307"/>
      <c r="EX373" s="307"/>
      <c r="EY373" s="307"/>
      <c r="EZ373" s="307"/>
      <c r="FA373" s="307"/>
      <c r="FB373" s="307"/>
      <c r="FC373" s="307"/>
      <c r="FD373" s="307"/>
      <c r="FE373" s="307"/>
      <c r="FF373" s="307"/>
      <c r="FG373" s="307"/>
      <c r="FH373" s="307"/>
      <c r="FI373" s="307"/>
      <c r="FJ373" s="307"/>
      <c r="FK373" s="307"/>
      <c r="FL373" s="307"/>
      <c r="FM373" s="307"/>
      <c r="FN373" s="307"/>
      <c r="FO373" s="307"/>
      <c r="FP373" s="307"/>
      <c r="FQ373" s="307"/>
      <c r="FR373" s="307"/>
      <c r="FS373" s="307"/>
      <c r="FT373" s="307"/>
      <c r="FU373" s="307"/>
      <c r="FV373" s="307"/>
      <c r="FW373" s="307"/>
      <c r="FX373" s="307"/>
      <c r="FY373" s="307"/>
      <c r="FZ373" s="307"/>
      <c r="GA373" s="307"/>
      <c r="GB373" s="307"/>
      <c r="GC373" s="307"/>
      <c r="GD373" s="307"/>
      <c r="GE373" s="307"/>
      <c r="GF373" s="307"/>
      <c r="GG373" s="307"/>
      <c r="GH373" s="307"/>
      <c r="GI373" s="307"/>
      <c r="GJ373" s="307"/>
      <c r="GK373" s="307"/>
      <c r="GL373" s="307"/>
      <c r="GM373" s="307"/>
      <c r="GN373" s="307"/>
      <c r="GO373" s="307"/>
      <c r="GP373" s="307"/>
      <c r="GQ373" s="307"/>
      <c r="GR373" s="307"/>
      <c r="GS373" s="307"/>
      <c r="GT373" s="307"/>
      <c r="GU373" s="307"/>
      <c r="GV373" s="307"/>
      <c r="GW373" s="307"/>
      <c r="GX373" s="307"/>
      <c r="GY373" s="307"/>
      <c r="GZ373" s="307"/>
      <c r="HA373" s="307"/>
      <c r="HB373" s="307"/>
      <c r="HC373" s="307"/>
      <c r="HD373" s="307"/>
      <c r="HE373" s="307"/>
      <c r="HF373" s="307"/>
      <c r="HG373" s="307"/>
      <c r="HH373" s="307"/>
      <c r="HI373" s="307"/>
      <c r="HJ373" s="307"/>
      <c r="HK373" s="307"/>
      <c r="HL373" s="307"/>
      <c r="HM373" s="307"/>
      <c r="HN373" s="307"/>
      <c r="HO373" s="307"/>
      <c r="HP373" s="307"/>
      <c r="HQ373" s="307"/>
      <c r="HR373" s="307"/>
      <c r="HS373" s="307"/>
      <c r="HT373" s="307"/>
      <c r="HU373" s="307"/>
      <c r="HV373" s="307"/>
      <c r="HW373" s="307"/>
      <c r="HX373" s="307"/>
      <c r="HY373" s="307"/>
      <c r="HZ373" s="307"/>
      <c r="IA373" s="307"/>
      <c r="IB373" s="307"/>
      <c r="IC373" s="307"/>
      <c r="ID373" s="307"/>
      <c r="IE373" s="307"/>
      <c r="IF373" s="307"/>
      <c r="IG373" s="307"/>
      <c r="IH373" s="307"/>
      <c r="II373" s="307"/>
      <c r="IJ373" s="307"/>
      <c r="IK373" s="307"/>
      <c r="IL373" s="307"/>
      <c r="IM373" s="307"/>
      <c r="IN373" s="307"/>
      <c r="IO373" s="307"/>
      <c r="IP373" s="307"/>
      <c r="IQ373" s="307"/>
      <c r="IR373" s="307"/>
      <c r="IS373" s="307"/>
      <c r="IT373" s="307"/>
      <c r="IU373" s="307"/>
      <c r="IV373" s="307"/>
      <c r="IW373" s="307"/>
      <c r="IX373" s="307"/>
      <c r="IY373" s="307"/>
      <c r="IZ373" s="307"/>
      <c r="JA373" s="307"/>
      <c r="JB373" s="307"/>
      <c r="JC373" s="307"/>
      <c r="JD373" s="307"/>
      <c r="JE373" s="307"/>
      <c r="JF373" s="307"/>
      <c r="JG373" s="307"/>
      <c r="JH373" s="307"/>
      <c r="JI373" s="307"/>
      <c r="JJ373" s="307"/>
      <c r="JK373" s="307"/>
      <c r="JL373" s="307"/>
      <c r="JM373" s="307"/>
      <c r="JN373" s="307"/>
      <c r="JO373" s="307"/>
      <c r="JP373" s="307"/>
      <c r="JQ373" s="307"/>
      <c r="JR373" s="307"/>
      <c r="JS373" s="307"/>
      <c r="JT373" s="307"/>
      <c r="JU373" s="307"/>
      <c r="JV373" s="307"/>
      <c r="JW373" s="307"/>
      <c r="JX373" s="307"/>
      <c r="JY373" s="307"/>
      <c r="JZ373" s="307"/>
      <c r="KA373" s="307"/>
      <c r="KB373" s="307"/>
      <c r="KC373" s="307"/>
      <c r="KD373" s="307"/>
      <c r="KE373" s="307"/>
      <c r="KF373" s="307"/>
      <c r="KG373" s="307"/>
      <c r="KH373" s="307"/>
      <c r="KI373" s="307"/>
      <c r="KJ373" s="307"/>
      <c r="KK373" s="307"/>
      <c r="KL373" s="307"/>
      <c r="KM373" s="307"/>
      <c r="KN373" s="307"/>
      <c r="KO373" s="307"/>
      <c r="KP373" s="307"/>
      <c r="KQ373" s="307"/>
      <c r="KR373" s="307"/>
      <c r="KS373" s="307"/>
      <c r="KT373" s="307"/>
    </row>
    <row r="374" spans="14:306" s="56" customFormat="1" ht="15" customHeight="1">
      <c r="N374" s="341"/>
      <c r="O374" s="420"/>
      <c r="P374" s="420"/>
      <c r="Q374" s="420"/>
      <c r="R374" s="420"/>
      <c r="S374" s="420"/>
      <c r="T374" s="420"/>
      <c r="U374" s="420"/>
      <c r="W374" s="420"/>
      <c r="X374" s="420"/>
      <c r="Y374" s="420"/>
      <c r="Z374" s="420"/>
      <c r="AA374" s="420"/>
      <c r="AB374" s="420"/>
      <c r="AC374" s="420"/>
      <c r="AD374" s="420"/>
      <c r="AE374" s="420"/>
      <c r="AG374" s="354">
        <v>4</v>
      </c>
      <c r="AH374" s="354"/>
      <c r="AI374" s="356" t="s">
        <v>208</v>
      </c>
      <c r="AJ374" s="359">
        <v>2</v>
      </c>
      <c r="AK374" s="359">
        <v>8</v>
      </c>
      <c r="AL374" s="359">
        <v>6</v>
      </c>
      <c r="AM374" s="356" t="s">
        <v>160</v>
      </c>
      <c r="AN374" s="356" t="s">
        <v>85</v>
      </c>
      <c r="AO374" s="356" t="s">
        <v>58</v>
      </c>
      <c r="AP374" s="359">
        <v>7</v>
      </c>
      <c r="AQ374" s="356" t="s">
        <v>72</v>
      </c>
      <c r="AR374" s="356" t="s">
        <v>64</v>
      </c>
      <c r="AS374" s="356" t="s">
        <v>113</v>
      </c>
      <c r="AT374" s="356" t="s">
        <v>289</v>
      </c>
      <c r="AU374" s="356"/>
      <c r="AV374" s="359">
        <v>8</v>
      </c>
      <c r="AW374" s="359">
        <v>12</v>
      </c>
      <c r="AX374" s="359">
        <v>5</v>
      </c>
      <c r="AY374" s="303">
        <f t="shared" si="173"/>
        <v>8</v>
      </c>
      <c r="AZ374" s="303">
        <f t="shared" si="174"/>
        <v>3</v>
      </c>
      <c r="BA374" s="303">
        <f t="shared" si="175"/>
        <v>9</v>
      </c>
      <c r="BB374" s="303">
        <f t="shared" si="176"/>
        <v>7</v>
      </c>
      <c r="BC374" s="303">
        <f t="shared" si="177"/>
        <v>21</v>
      </c>
      <c r="BD374" s="303">
        <f t="shared" si="178"/>
        <v>15</v>
      </c>
      <c r="BE374" s="303">
        <f t="shared" si="179"/>
        <v>7</v>
      </c>
      <c r="BF374" s="303">
        <f t="shared" si="180"/>
        <v>8</v>
      </c>
      <c r="BG374" s="303">
        <f t="shared" si="181"/>
        <v>9</v>
      </c>
      <c r="BH374" s="303"/>
      <c r="BI374" s="303">
        <f t="shared" si="182"/>
        <v>8</v>
      </c>
      <c r="BJ374" s="303">
        <f t="shared" si="183"/>
        <v>11</v>
      </c>
      <c r="BK374" s="303">
        <f t="shared" si="184"/>
        <v>37</v>
      </c>
      <c r="BL374" s="303">
        <f t="shared" si="185"/>
        <v>9</v>
      </c>
      <c r="BM374" s="303">
        <f t="shared" si="186"/>
        <v>13</v>
      </c>
      <c r="BN374" s="303">
        <f t="shared" si="187"/>
        <v>6</v>
      </c>
      <c r="CB374" s="307"/>
      <c r="CC374" s="307"/>
      <c r="CD374" s="307"/>
      <c r="CE374" s="307"/>
      <c r="CF374" s="307"/>
      <c r="CG374" s="307"/>
      <c r="CH374" s="307"/>
      <c r="CI374" s="307"/>
      <c r="CJ374" s="307"/>
      <c r="CK374" s="307"/>
      <c r="CL374" s="307"/>
      <c r="CM374" s="307"/>
      <c r="CN374" s="307"/>
      <c r="CO374" s="307"/>
      <c r="CP374" s="307"/>
      <c r="CQ374" s="307"/>
      <c r="CR374" s="307"/>
      <c r="CS374" s="307"/>
      <c r="CT374" s="307"/>
      <c r="CU374" s="307"/>
      <c r="CV374" s="307"/>
      <c r="CW374" s="307"/>
      <c r="CX374" s="307"/>
      <c r="CY374" s="307"/>
      <c r="CZ374" s="307"/>
      <c r="DA374" s="307"/>
      <c r="DB374" s="307"/>
      <c r="DC374" s="307"/>
      <c r="DD374" s="307"/>
      <c r="DE374" s="307"/>
      <c r="DF374" s="307"/>
      <c r="DG374" s="307"/>
      <c r="DH374" s="307"/>
      <c r="DI374" s="390"/>
      <c r="DJ374" s="390"/>
      <c r="DK374" s="307"/>
      <c r="DL374" s="307"/>
      <c r="DM374" s="307"/>
      <c r="DN374" s="307"/>
      <c r="DO374" s="307"/>
      <c r="DP374" s="307"/>
      <c r="DQ374" s="307"/>
      <c r="DR374" s="307"/>
      <c r="DS374" s="307"/>
      <c r="DT374" s="307"/>
      <c r="DU374" s="307"/>
      <c r="DV374" s="307"/>
      <c r="DW374" s="307"/>
      <c r="DX374" s="307"/>
      <c r="DY374" s="307"/>
      <c r="DZ374" s="307"/>
      <c r="EA374" s="307"/>
      <c r="EB374" s="307"/>
      <c r="EC374" s="307"/>
      <c r="ED374" s="307"/>
      <c r="EE374" s="307"/>
      <c r="EF374" s="307"/>
      <c r="EG374" s="307"/>
      <c r="EH374" s="307"/>
      <c r="EI374" s="307"/>
      <c r="EJ374" s="307"/>
      <c r="EK374" s="307"/>
      <c r="EL374" s="307"/>
      <c r="EM374" s="307"/>
      <c r="EN374" s="307"/>
      <c r="EO374" s="307"/>
      <c r="EP374" s="307"/>
      <c r="EQ374" s="307"/>
      <c r="ER374" s="307"/>
      <c r="ES374" s="307"/>
      <c r="ET374" s="307"/>
      <c r="EU374" s="390"/>
      <c r="EV374" s="390"/>
      <c r="EW374" s="307"/>
      <c r="EX374" s="307"/>
      <c r="EY374" s="307"/>
      <c r="EZ374" s="307"/>
      <c r="FA374" s="307"/>
      <c r="FB374" s="307"/>
      <c r="FC374" s="307"/>
      <c r="FD374" s="307"/>
      <c r="FE374" s="307"/>
      <c r="FF374" s="307"/>
      <c r="FG374" s="307"/>
      <c r="FH374" s="307"/>
      <c r="FI374" s="307"/>
      <c r="FJ374" s="307"/>
      <c r="FK374" s="307"/>
      <c r="FL374" s="307"/>
      <c r="FM374" s="307"/>
      <c r="FN374" s="307"/>
      <c r="FO374" s="307"/>
      <c r="FP374" s="307"/>
      <c r="FQ374" s="307"/>
      <c r="FR374" s="307"/>
      <c r="FS374" s="307"/>
      <c r="FT374" s="307"/>
      <c r="FU374" s="307"/>
      <c r="FV374" s="307"/>
      <c r="FW374" s="307"/>
      <c r="FX374" s="307"/>
      <c r="FY374" s="307"/>
      <c r="FZ374" s="307"/>
      <c r="GA374" s="307"/>
      <c r="GB374" s="307"/>
      <c r="GC374" s="307"/>
      <c r="GD374" s="307"/>
      <c r="GE374" s="307"/>
      <c r="GF374" s="307"/>
      <c r="GG374" s="307"/>
      <c r="GH374" s="307"/>
      <c r="GI374" s="307"/>
      <c r="GJ374" s="307"/>
      <c r="GK374" s="307"/>
      <c r="GL374" s="307"/>
      <c r="GM374" s="307"/>
      <c r="GN374" s="307"/>
      <c r="GO374" s="307"/>
      <c r="GP374" s="307"/>
      <c r="GQ374" s="307"/>
      <c r="GR374" s="307"/>
      <c r="GS374" s="307"/>
      <c r="GT374" s="307"/>
      <c r="GU374" s="307"/>
      <c r="GV374" s="307"/>
      <c r="GW374" s="307"/>
      <c r="GX374" s="307"/>
      <c r="GY374" s="307"/>
      <c r="GZ374" s="307"/>
      <c r="HA374" s="307"/>
      <c r="HB374" s="307"/>
      <c r="HC374" s="307"/>
      <c r="HD374" s="307"/>
      <c r="HE374" s="307"/>
      <c r="HF374" s="307"/>
      <c r="HG374" s="307"/>
      <c r="HH374" s="307"/>
      <c r="HI374" s="307"/>
      <c r="HJ374" s="307"/>
      <c r="HK374" s="307"/>
      <c r="HL374" s="307"/>
      <c r="HM374" s="307"/>
      <c r="HN374" s="307"/>
      <c r="HO374" s="307"/>
      <c r="HP374" s="307"/>
      <c r="HQ374" s="307"/>
      <c r="HR374" s="307"/>
      <c r="HS374" s="307"/>
      <c r="HT374" s="307"/>
      <c r="HU374" s="307"/>
      <c r="HV374" s="307"/>
      <c r="HW374" s="307"/>
      <c r="HX374" s="307"/>
      <c r="HY374" s="307"/>
      <c r="HZ374" s="307"/>
      <c r="IA374" s="307"/>
      <c r="IB374" s="307"/>
      <c r="IC374" s="307"/>
      <c r="ID374" s="307"/>
      <c r="IE374" s="307"/>
      <c r="IF374" s="307"/>
      <c r="IG374" s="307"/>
      <c r="IH374" s="307"/>
      <c r="II374" s="307"/>
      <c r="IJ374" s="307"/>
      <c r="IK374" s="307"/>
      <c r="IL374" s="307"/>
      <c r="IM374" s="307"/>
      <c r="IN374" s="307"/>
      <c r="IO374" s="307"/>
      <c r="IP374" s="307"/>
      <c r="IQ374" s="307"/>
      <c r="IR374" s="307"/>
      <c r="IS374" s="307"/>
      <c r="IT374" s="307"/>
      <c r="IU374" s="307"/>
      <c r="IV374" s="307"/>
      <c r="IW374" s="307"/>
      <c r="IX374" s="307"/>
      <c r="IY374" s="307"/>
      <c r="IZ374" s="307"/>
      <c r="JA374" s="307"/>
      <c r="JB374" s="307"/>
      <c r="JC374" s="307"/>
      <c r="JD374" s="307"/>
      <c r="JE374" s="307"/>
      <c r="JF374" s="307"/>
      <c r="JG374" s="307"/>
      <c r="JH374" s="307"/>
      <c r="JI374" s="307"/>
      <c r="JJ374" s="307"/>
      <c r="JK374" s="307"/>
      <c r="JL374" s="307"/>
      <c r="JM374" s="307"/>
      <c r="JN374" s="307"/>
      <c r="JO374" s="307"/>
      <c r="JP374" s="307"/>
      <c r="JQ374" s="307"/>
      <c r="JR374" s="307"/>
      <c r="JS374" s="307"/>
      <c r="JT374" s="307"/>
      <c r="JU374" s="307"/>
      <c r="JV374" s="307"/>
      <c r="JW374" s="307"/>
      <c r="JX374" s="307"/>
      <c r="JY374" s="307"/>
      <c r="JZ374" s="307"/>
      <c r="KA374" s="307"/>
      <c r="KB374" s="307"/>
      <c r="KC374" s="307"/>
      <c r="KD374" s="307"/>
      <c r="KE374" s="307"/>
      <c r="KF374" s="307"/>
      <c r="KG374" s="307"/>
      <c r="KH374" s="307"/>
      <c r="KI374" s="307"/>
      <c r="KJ374" s="307"/>
      <c r="KK374" s="307"/>
      <c r="KL374" s="307"/>
      <c r="KM374" s="307"/>
      <c r="KN374" s="307"/>
      <c r="KO374" s="307"/>
      <c r="KP374" s="307"/>
      <c r="KQ374" s="307"/>
      <c r="KR374" s="307"/>
      <c r="KS374" s="307"/>
      <c r="KT374" s="307"/>
    </row>
    <row r="375" spans="14:306" s="56" customFormat="1" ht="15" customHeight="1">
      <c r="N375" s="341"/>
      <c r="O375" s="420"/>
      <c r="P375" s="420"/>
      <c r="Q375" s="420"/>
      <c r="R375" s="420"/>
      <c r="S375" s="420"/>
      <c r="T375" s="420"/>
      <c r="U375" s="420"/>
      <c r="W375" s="420"/>
      <c r="X375" s="420"/>
      <c r="Y375" s="420"/>
      <c r="Z375" s="420"/>
      <c r="AA375" s="420"/>
      <c r="AB375" s="420"/>
      <c r="AC375" s="420"/>
      <c r="AD375" s="420"/>
      <c r="AE375" s="420"/>
      <c r="AG375" s="354">
        <v>5</v>
      </c>
      <c r="AH375" s="354"/>
      <c r="AI375" s="356" t="s">
        <v>60</v>
      </c>
      <c r="AJ375" s="356" t="s">
        <v>109</v>
      </c>
      <c r="AK375" s="359">
        <v>9</v>
      </c>
      <c r="AL375" s="356" t="s">
        <v>72</v>
      </c>
      <c r="AM375" s="356" t="s">
        <v>138</v>
      </c>
      <c r="AN375" s="356" t="s">
        <v>76</v>
      </c>
      <c r="AO375" s="356" t="s">
        <v>72</v>
      </c>
      <c r="AP375" s="356" t="s">
        <v>66</v>
      </c>
      <c r="AQ375" s="359">
        <v>9</v>
      </c>
      <c r="AR375" s="356" t="s">
        <v>66</v>
      </c>
      <c r="AS375" s="356" t="s">
        <v>71</v>
      </c>
      <c r="AT375" s="356" t="s">
        <v>247</v>
      </c>
      <c r="AU375" s="356"/>
      <c r="AV375" s="359">
        <v>9</v>
      </c>
      <c r="AW375" s="356" t="s">
        <v>85</v>
      </c>
      <c r="AX375" s="359">
        <v>6</v>
      </c>
      <c r="AY375" s="303">
        <f t="shared" si="173"/>
        <v>11</v>
      </c>
      <c r="AZ375" s="303">
        <f t="shared" si="174"/>
        <v>5</v>
      </c>
      <c r="BA375" s="303" t="str">
        <f t="shared" si="175"/>
        <v>-</v>
      </c>
      <c r="BB375" s="303">
        <f t="shared" si="176"/>
        <v>9</v>
      </c>
      <c r="BC375" s="303">
        <f t="shared" si="177"/>
        <v>23</v>
      </c>
      <c r="BD375" s="303">
        <f t="shared" si="178"/>
        <v>17</v>
      </c>
      <c r="BE375" s="303">
        <f t="shared" si="179"/>
        <v>9</v>
      </c>
      <c r="BF375" s="303">
        <f t="shared" si="180"/>
        <v>10</v>
      </c>
      <c r="BG375" s="303">
        <f t="shared" si="181"/>
        <v>10</v>
      </c>
      <c r="BH375" s="303"/>
      <c r="BI375" s="303">
        <f t="shared" si="182"/>
        <v>10</v>
      </c>
      <c r="BJ375" s="303">
        <f t="shared" si="183"/>
        <v>13</v>
      </c>
      <c r="BK375" s="303">
        <f t="shared" si="184"/>
        <v>42</v>
      </c>
      <c r="BL375" s="303">
        <f t="shared" si="185"/>
        <v>10</v>
      </c>
      <c r="BM375" s="303">
        <f t="shared" si="186"/>
        <v>15</v>
      </c>
      <c r="BN375" s="303">
        <f t="shared" si="187"/>
        <v>7</v>
      </c>
      <c r="CB375" s="307"/>
      <c r="CC375" s="307"/>
      <c r="CD375" s="307"/>
      <c r="CE375" s="307"/>
      <c r="CF375" s="307"/>
      <c r="CG375" s="307"/>
      <c r="CH375" s="307"/>
      <c r="CI375" s="307"/>
      <c r="CJ375" s="307"/>
      <c r="CK375" s="307"/>
      <c r="CL375" s="307"/>
      <c r="CM375" s="307"/>
      <c r="CN375" s="307"/>
      <c r="CO375" s="307"/>
      <c r="CP375" s="307"/>
      <c r="CQ375" s="307"/>
      <c r="CR375" s="307"/>
      <c r="CS375" s="307"/>
      <c r="CT375" s="307"/>
      <c r="CU375" s="307"/>
      <c r="CV375" s="307"/>
      <c r="CW375" s="307"/>
      <c r="CX375" s="307"/>
      <c r="CY375" s="307"/>
      <c r="CZ375" s="307"/>
      <c r="DA375" s="307"/>
      <c r="DB375" s="307"/>
      <c r="DC375" s="307"/>
      <c r="DD375" s="307"/>
      <c r="DE375" s="307"/>
      <c r="DF375" s="307"/>
      <c r="DG375" s="307"/>
      <c r="DH375" s="307"/>
      <c r="DI375" s="390"/>
      <c r="DJ375" s="390"/>
      <c r="DK375" s="307"/>
      <c r="DL375" s="307"/>
      <c r="DM375" s="307"/>
      <c r="DN375" s="307"/>
      <c r="DO375" s="307"/>
      <c r="DP375" s="307"/>
      <c r="DQ375" s="307"/>
      <c r="DR375" s="307"/>
      <c r="DS375" s="307"/>
      <c r="DT375" s="307"/>
      <c r="DU375" s="307"/>
      <c r="DV375" s="307"/>
      <c r="DW375" s="307"/>
      <c r="DX375" s="307"/>
      <c r="DY375" s="307"/>
      <c r="DZ375" s="307"/>
      <c r="EA375" s="307"/>
      <c r="EB375" s="307"/>
      <c r="EC375" s="307"/>
      <c r="ED375" s="307"/>
      <c r="EE375" s="307"/>
      <c r="EF375" s="307"/>
      <c r="EG375" s="307"/>
      <c r="EH375" s="307"/>
      <c r="EI375" s="307"/>
      <c r="EJ375" s="307"/>
      <c r="EK375" s="307"/>
      <c r="EL375" s="307"/>
      <c r="EM375" s="307"/>
      <c r="EN375" s="307"/>
      <c r="EO375" s="307"/>
      <c r="EP375" s="307"/>
      <c r="EQ375" s="307"/>
      <c r="ER375" s="307"/>
      <c r="ES375" s="307"/>
      <c r="ET375" s="307"/>
      <c r="EU375" s="390"/>
      <c r="EV375" s="390"/>
      <c r="EW375" s="307"/>
      <c r="EX375" s="307"/>
      <c r="EY375" s="307"/>
      <c r="EZ375" s="307"/>
      <c r="FA375" s="307"/>
      <c r="FB375" s="307"/>
      <c r="FC375" s="307"/>
      <c r="FD375" s="307"/>
      <c r="FE375" s="307"/>
      <c r="FF375" s="307"/>
      <c r="FG375" s="307"/>
      <c r="FH375" s="307"/>
      <c r="FI375" s="307"/>
      <c r="FJ375" s="307"/>
      <c r="FK375" s="307"/>
      <c r="FL375" s="307"/>
      <c r="FM375" s="307"/>
      <c r="FN375" s="307"/>
      <c r="FO375" s="307"/>
      <c r="FP375" s="307"/>
      <c r="FQ375" s="307"/>
      <c r="FR375" s="307"/>
      <c r="FS375" s="307"/>
      <c r="FT375" s="307"/>
      <c r="FU375" s="307"/>
      <c r="FV375" s="307"/>
      <c r="FW375" s="307"/>
      <c r="FX375" s="307"/>
      <c r="FY375" s="307"/>
      <c r="FZ375" s="307"/>
      <c r="GA375" s="307"/>
      <c r="GB375" s="307"/>
      <c r="GC375" s="307"/>
      <c r="GD375" s="307"/>
      <c r="GE375" s="307"/>
      <c r="GF375" s="307"/>
      <c r="GG375" s="307"/>
      <c r="GH375" s="307"/>
      <c r="GI375" s="307"/>
      <c r="GJ375" s="307"/>
      <c r="GK375" s="307"/>
      <c r="GL375" s="307"/>
      <c r="GM375" s="307"/>
      <c r="GN375" s="307"/>
      <c r="GO375" s="307"/>
      <c r="GP375" s="307"/>
      <c r="GQ375" s="307"/>
      <c r="GR375" s="307"/>
      <c r="GS375" s="307"/>
      <c r="GT375" s="307"/>
      <c r="GU375" s="307"/>
      <c r="GV375" s="307"/>
      <c r="GW375" s="307"/>
      <c r="GX375" s="307"/>
      <c r="GY375" s="307"/>
      <c r="GZ375" s="307"/>
      <c r="HA375" s="307"/>
      <c r="HB375" s="307"/>
      <c r="HC375" s="307"/>
      <c r="HD375" s="307"/>
      <c r="HE375" s="307"/>
      <c r="HF375" s="307"/>
      <c r="HG375" s="307"/>
      <c r="HH375" s="307"/>
      <c r="HI375" s="307"/>
      <c r="HJ375" s="307"/>
      <c r="HK375" s="307"/>
      <c r="HL375" s="307"/>
      <c r="HM375" s="307"/>
      <c r="HN375" s="307"/>
      <c r="HO375" s="307"/>
      <c r="HP375" s="307"/>
      <c r="HQ375" s="307"/>
      <c r="HR375" s="307"/>
      <c r="HS375" s="307"/>
      <c r="HT375" s="307"/>
      <c r="HU375" s="307"/>
      <c r="HV375" s="307"/>
      <c r="HW375" s="307"/>
      <c r="HX375" s="307"/>
      <c r="HY375" s="307"/>
      <c r="HZ375" s="307"/>
      <c r="IA375" s="307"/>
      <c r="IB375" s="307"/>
      <c r="IC375" s="307"/>
      <c r="ID375" s="307"/>
      <c r="IE375" s="307"/>
      <c r="IF375" s="307"/>
      <c r="IG375" s="307"/>
      <c r="IH375" s="307"/>
      <c r="II375" s="307"/>
      <c r="IJ375" s="307"/>
      <c r="IK375" s="307"/>
      <c r="IL375" s="307"/>
      <c r="IM375" s="307"/>
      <c r="IN375" s="307"/>
      <c r="IO375" s="307"/>
      <c r="IP375" s="307"/>
      <c r="IQ375" s="307"/>
      <c r="IR375" s="307"/>
      <c r="IS375" s="307"/>
      <c r="IT375" s="307"/>
      <c r="IU375" s="307"/>
      <c r="IV375" s="307"/>
      <c r="IW375" s="307"/>
      <c r="IX375" s="307"/>
      <c r="IY375" s="307"/>
      <c r="IZ375" s="307"/>
      <c r="JA375" s="307"/>
      <c r="JB375" s="307"/>
      <c r="JC375" s="307"/>
      <c r="JD375" s="307"/>
      <c r="JE375" s="307"/>
      <c r="JF375" s="307"/>
      <c r="JG375" s="307"/>
      <c r="JH375" s="307"/>
      <c r="JI375" s="307"/>
      <c r="JJ375" s="307"/>
      <c r="JK375" s="307"/>
      <c r="JL375" s="307"/>
      <c r="JM375" s="307"/>
      <c r="JN375" s="307"/>
      <c r="JO375" s="307"/>
      <c r="JP375" s="307"/>
      <c r="JQ375" s="307"/>
      <c r="JR375" s="307"/>
      <c r="JS375" s="307"/>
      <c r="JT375" s="307"/>
      <c r="JU375" s="307"/>
      <c r="JV375" s="307"/>
      <c r="JW375" s="307"/>
      <c r="JX375" s="307"/>
      <c r="JY375" s="307"/>
      <c r="JZ375" s="307"/>
      <c r="KA375" s="307"/>
      <c r="KB375" s="307"/>
      <c r="KC375" s="307"/>
      <c r="KD375" s="307"/>
      <c r="KE375" s="307"/>
      <c r="KF375" s="307"/>
      <c r="KG375" s="307"/>
      <c r="KH375" s="307"/>
      <c r="KI375" s="307"/>
      <c r="KJ375" s="307"/>
      <c r="KK375" s="307"/>
      <c r="KL375" s="307"/>
      <c r="KM375" s="307"/>
      <c r="KN375" s="307"/>
      <c r="KO375" s="307"/>
      <c r="KP375" s="307"/>
      <c r="KQ375" s="307"/>
      <c r="KR375" s="307"/>
      <c r="KS375" s="307"/>
      <c r="KT375" s="307"/>
    </row>
    <row r="376" spans="14:306" s="56" customFormat="1" ht="15" customHeight="1">
      <c r="N376" s="341"/>
      <c r="O376" s="420"/>
      <c r="P376" s="420"/>
      <c r="Q376" s="420"/>
      <c r="R376" s="420"/>
      <c r="S376" s="420"/>
      <c r="T376" s="420"/>
      <c r="U376" s="420"/>
      <c r="W376" s="420"/>
      <c r="X376" s="420"/>
      <c r="Y376" s="420"/>
      <c r="Z376" s="420"/>
      <c r="AA376" s="420"/>
      <c r="AB376" s="420"/>
      <c r="AC376" s="420"/>
      <c r="AD376" s="420"/>
      <c r="AE376" s="420"/>
      <c r="AG376" s="354">
        <v>6</v>
      </c>
      <c r="AH376" s="354"/>
      <c r="AI376" s="356" t="s">
        <v>70</v>
      </c>
      <c r="AJ376" s="356" t="s">
        <v>208</v>
      </c>
      <c r="AK376" s="356" t="s">
        <v>0</v>
      </c>
      <c r="AL376" s="359">
        <v>9</v>
      </c>
      <c r="AM376" s="356" t="s">
        <v>186</v>
      </c>
      <c r="AN376" s="356" t="s">
        <v>78</v>
      </c>
      <c r="AO376" s="359">
        <v>9</v>
      </c>
      <c r="AP376" s="359">
        <v>10</v>
      </c>
      <c r="AQ376" s="356" t="s">
        <v>68</v>
      </c>
      <c r="AR376" s="356" t="s">
        <v>68</v>
      </c>
      <c r="AS376" s="356" t="s">
        <v>85</v>
      </c>
      <c r="AT376" s="356" t="s">
        <v>731</v>
      </c>
      <c r="AU376" s="356"/>
      <c r="AV376" s="359">
        <v>10</v>
      </c>
      <c r="AW376" s="359">
        <v>15</v>
      </c>
      <c r="AX376" s="359">
        <v>7</v>
      </c>
      <c r="AY376" s="303">
        <f t="shared" si="173"/>
        <v>14</v>
      </c>
      <c r="AZ376" s="303">
        <f t="shared" si="174"/>
        <v>8</v>
      </c>
      <c r="BA376" s="303">
        <f t="shared" si="175"/>
        <v>10</v>
      </c>
      <c r="BB376" s="303">
        <f t="shared" si="176"/>
        <v>10</v>
      </c>
      <c r="BC376" s="303">
        <f t="shared" si="177"/>
        <v>26</v>
      </c>
      <c r="BD376" s="303">
        <f t="shared" si="178"/>
        <v>20</v>
      </c>
      <c r="BE376" s="303">
        <f t="shared" si="179"/>
        <v>10</v>
      </c>
      <c r="BF376" s="303">
        <f t="shared" si="180"/>
        <v>11</v>
      </c>
      <c r="BG376" s="303">
        <f t="shared" si="181"/>
        <v>12</v>
      </c>
      <c r="BH376" s="303"/>
      <c r="BI376" s="303">
        <f t="shared" si="182"/>
        <v>12</v>
      </c>
      <c r="BJ376" s="303">
        <f t="shared" si="183"/>
        <v>15</v>
      </c>
      <c r="BK376" s="303">
        <f t="shared" si="184"/>
        <v>48</v>
      </c>
      <c r="BL376" s="303">
        <f t="shared" si="185"/>
        <v>11</v>
      </c>
      <c r="BM376" s="303">
        <f t="shared" si="186"/>
        <v>16</v>
      </c>
      <c r="BN376" s="303">
        <f t="shared" si="187"/>
        <v>8</v>
      </c>
      <c r="CB376" s="307"/>
      <c r="CC376" s="307"/>
      <c r="CD376" s="307"/>
      <c r="CE376" s="307"/>
      <c r="CF376" s="307"/>
      <c r="CG376" s="307"/>
      <c r="CH376" s="307"/>
      <c r="CI376" s="307"/>
      <c r="CJ376" s="307"/>
      <c r="CK376" s="307"/>
      <c r="CL376" s="307"/>
      <c r="CM376" s="307"/>
      <c r="CN376" s="307"/>
      <c r="CO376" s="307"/>
      <c r="CP376" s="307"/>
      <c r="CQ376" s="307"/>
      <c r="CR376" s="307"/>
      <c r="CS376" s="307"/>
      <c r="CT376" s="307"/>
      <c r="CU376" s="307"/>
      <c r="CV376" s="307"/>
      <c r="CW376" s="307"/>
      <c r="CX376" s="307"/>
      <c r="CY376" s="307"/>
      <c r="CZ376" s="307"/>
      <c r="DA376" s="307"/>
      <c r="DB376" s="307"/>
      <c r="DC376" s="307"/>
      <c r="DD376" s="307"/>
      <c r="DE376" s="307"/>
      <c r="DF376" s="307"/>
      <c r="DG376" s="307"/>
      <c r="DH376" s="307"/>
      <c r="DI376" s="390"/>
      <c r="DJ376" s="390"/>
      <c r="DK376" s="307"/>
      <c r="DL376" s="307"/>
      <c r="DM376" s="307"/>
      <c r="DN376" s="307"/>
      <c r="DO376" s="307"/>
      <c r="DP376" s="307"/>
      <c r="DQ376" s="307"/>
      <c r="DR376" s="307"/>
      <c r="DS376" s="307"/>
      <c r="DT376" s="307"/>
      <c r="DU376" s="307"/>
      <c r="DV376" s="307"/>
      <c r="DW376" s="307"/>
      <c r="DX376" s="307"/>
      <c r="DY376" s="307"/>
      <c r="DZ376" s="307"/>
      <c r="EA376" s="307"/>
      <c r="EB376" s="307"/>
      <c r="EC376" s="307"/>
      <c r="ED376" s="307"/>
      <c r="EE376" s="307"/>
      <c r="EF376" s="307"/>
      <c r="EG376" s="307"/>
      <c r="EH376" s="307"/>
      <c r="EI376" s="307"/>
      <c r="EJ376" s="307"/>
      <c r="EK376" s="307"/>
      <c r="EL376" s="307"/>
      <c r="EM376" s="307"/>
      <c r="EN376" s="307"/>
      <c r="EO376" s="307"/>
      <c r="EP376" s="307"/>
      <c r="EQ376" s="307"/>
      <c r="ER376" s="307"/>
      <c r="ES376" s="307"/>
      <c r="ET376" s="307"/>
      <c r="EU376" s="390"/>
      <c r="EV376" s="390"/>
      <c r="EW376" s="307"/>
      <c r="EX376" s="307"/>
      <c r="EY376" s="307"/>
      <c r="EZ376" s="307"/>
      <c r="FA376" s="307"/>
      <c r="FB376" s="307"/>
      <c r="FC376" s="307"/>
      <c r="FD376" s="307"/>
      <c r="FE376" s="307"/>
      <c r="FF376" s="307"/>
      <c r="FG376" s="307"/>
      <c r="FH376" s="307"/>
      <c r="FI376" s="307"/>
      <c r="FJ376" s="307"/>
      <c r="FK376" s="307"/>
      <c r="FL376" s="307"/>
      <c r="FM376" s="307"/>
      <c r="FN376" s="307"/>
      <c r="FO376" s="307"/>
      <c r="FP376" s="307"/>
      <c r="FQ376" s="307"/>
      <c r="FR376" s="307"/>
      <c r="FS376" s="307"/>
      <c r="FT376" s="307"/>
      <c r="FU376" s="307"/>
      <c r="FV376" s="307"/>
      <c r="FW376" s="307"/>
      <c r="FX376" s="307"/>
      <c r="FY376" s="307"/>
      <c r="FZ376" s="307"/>
      <c r="GA376" s="307"/>
      <c r="GB376" s="307"/>
      <c r="GC376" s="307"/>
      <c r="GD376" s="307"/>
      <c r="GE376" s="307"/>
      <c r="GF376" s="307"/>
      <c r="GG376" s="307"/>
      <c r="GH376" s="307"/>
      <c r="GI376" s="307"/>
      <c r="GJ376" s="307"/>
      <c r="GK376" s="307"/>
      <c r="GL376" s="307"/>
      <c r="GM376" s="307"/>
      <c r="GN376" s="307"/>
      <c r="GO376" s="307"/>
      <c r="GP376" s="307"/>
      <c r="GQ376" s="307"/>
      <c r="GR376" s="307"/>
      <c r="GS376" s="307"/>
      <c r="GT376" s="307"/>
      <c r="GU376" s="307"/>
      <c r="GV376" s="307"/>
      <c r="GW376" s="307"/>
      <c r="GX376" s="307"/>
      <c r="GY376" s="307"/>
      <c r="GZ376" s="307"/>
      <c r="HA376" s="307"/>
      <c r="HB376" s="307"/>
      <c r="HC376" s="307"/>
      <c r="HD376" s="307"/>
      <c r="HE376" s="307"/>
      <c r="HF376" s="307"/>
      <c r="HG376" s="307"/>
      <c r="HH376" s="307"/>
      <c r="HI376" s="307"/>
      <c r="HJ376" s="307"/>
      <c r="HK376" s="307"/>
      <c r="HL376" s="307"/>
      <c r="HM376" s="307"/>
      <c r="HN376" s="307"/>
      <c r="HO376" s="307"/>
      <c r="HP376" s="307"/>
      <c r="HQ376" s="307"/>
      <c r="HR376" s="307"/>
      <c r="HS376" s="307"/>
      <c r="HT376" s="307"/>
      <c r="HU376" s="307"/>
      <c r="HV376" s="307"/>
      <c r="HW376" s="307"/>
      <c r="HX376" s="307"/>
      <c r="HY376" s="307"/>
      <c r="HZ376" s="307"/>
      <c r="IA376" s="307"/>
      <c r="IB376" s="307"/>
      <c r="IC376" s="307"/>
      <c r="ID376" s="307"/>
      <c r="IE376" s="307"/>
      <c r="IF376" s="307"/>
      <c r="IG376" s="307"/>
      <c r="IH376" s="307"/>
      <c r="II376" s="307"/>
      <c r="IJ376" s="307"/>
      <c r="IK376" s="307"/>
      <c r="IL376" s="307"/>
      <c r="IM376" s="307"/>
      <c r="IN376" s="307"/>
      <c r="IO376" s="307"/>
      <c r="IP376" s="307"/>
      <c r="IQ376" s="307"/>
      <c r="IR376" s="307"/>
      <c r="IS376" s="307"/>
      <c r="IT376" s="307"/>
      <c r="IU376" s="307"/>
      <c r="IV376" s="307"/>
      <c r="IW376" s="307"/>
      <c r="IX376" s="307"/>
      <c r="IY376" s="307"/>
      <c r="IZ376" s="307"/>
      <c r="JA376" s="307"/>
      <c r="JB376" s="307"/>
      <c r="JC376" s="307"/>
      <c r="JD376" s="307"/>
      <c r="JE376" s="307"/>
      <c r="JF376" s="307"/>
      <c r="JG376" s="307"/>
      <c r="JH376" s="307"/>
      <c r="JI376" s="307"/>
      <c r="JJ376" s="307"/>
      <c r="JK376" s="307"/>
      <c r="JL376" s="307"/>
      <c r="JM376" s="307"/>
      <c r="JN376" s="307"/>
      <c r="JO376" s="307"/>
      <c r="JP376" s="307"/>
      <c r="JQ376" s="307"/>
      <c r="JR376" s="307"/>
      <c r="JS376" s="307"/>
      <c r="JT376" s="307"/>
      <c r="JU376" s="307"/>
      <c r="JV376" s="307"/>
      <c r="JW376" s="307"/>
      <c r="JX376" s="307"/>
      <c r="JY376" s="307"/>
      <c r="JZ376" s="307"/>
      <c r="KA376" s="307"/>
      <c r="KB376" s="307"/>
      <c r="KC376" s="307"/>
      <c r="KD376" s="307"/>
      <c r="KE376" s="307"/>
      <c r="KF376" s="307"/>
      <c r="KG376" s="307"/>
      <c r="KH376" s="307"/>
      <c r="KI376" s="307"/>
      <c r="KJ376" s="307"/>
      <c r="KK376" s="307"/>
      <c r="KL376" s="307"/>
      <c r="KM376" s="307"/>
      <c r="KN376" s="307"/>
      <c r="KO376" s="307"/>
      <c r="KP376" s="307"/>
      <c r="KQ376" s="307"/>
      <c r="KR376" s="307"/>
      <c r="KS376" s="307"/>
      <c r="KT376" s="307"/>
    </row>
    <row r="377" spans="14:306" s="56" customFormat="1" ht="15" customHeight="1">
      <c r="N377" s="341"/>
      <c r="O377" s="420"/>
      <c r="P377" s="420"/>
      <c r="Q377" s="420"/>
      <c r="R377" s="420"/>
      <c r="S377" s="420"/>
      <c r="T377" s="420"/>
      <c r="U377" s="420"/>
      <c r="W377" s="420"/>
      <c r="X377" s="420"/>
      <c r="Y377" s="420"/>
      <c r="Z377" s="420"/>
      <c r="AA377" s="420"/>
      <c r="AB377" s="420"/>
      <c r="AC377" s="420"/>
      <c r="AD377" s="420"/>
      <c r="AE377" s="420"/>
      <c r="AG377" s="354">
        <v>7</v>
      </c>
      <c r="AH377" s="354"/>
      <c r="AI377" s="356" t="s">
        <v>75</v>
      </c>
      <c r="AJ377" s="356" t="s">
        <v>66</v>
      </c>
      <c r="AK377" s="359">
        <v>10</v>
      </c>
      <c r="AL377" s="356" t="s">
        <v>68</v>
      </c>
      <c r="AM377" s="356" t="s">
        <v>74</v>
      </c>
      <c r="AN377" s="356" t="s">
        <v>81</v>
      </c>
      <c r="AO377" s="356" t="s">
        <v>68</v>
      </c>
      <c r="AP377" s="356" t="s">
        <v>71</v>
      </c>
      <c r="AQ377" s="356" t="s">
        <v>156</v>
      </c>
      <c r="AR377" s="356" t="s">
        <v>156</v>
      </c>
      <c r="AS377" s="356" t="s">
        <v>76</v>
      </c>
      <c r="AT377" s="356" t="s">
        <v>580</v>
      </c>
      <c r="AU377" s="356"/>
      <c r="AV377" s="359">
        <v>11</v>
      </c>
      <c r="AW377" s="359">
        <v>16</v>
      </c>
      <c r="AX377" s="359">
        <v>8</v>
      </c>
      <c r="AY377" s="303">
        <f t="shared" si="173"/>
        <v>17</v>
      </c>
      <c r="AZ377" s="303">
        <f t="shared" si="174"/>
        <v>10</v>
      </c>
      <c r="BA377" s="303">
        <f t="shared" si="175"/>
        <v>11</v>
      </c>
      <c r="BB377" s="303">
        <f t="shared" si="176"/>
        <v>12</v>
      </c>
      <c r="BC377" s="303">
        <f t="shared" si="177"/>
        <v>29</v>
      </c>
      <c r="BD377" s="303">
        <f t="shared" si="178"/>
        <v>22</v>
      </c>
      <c r="BE377" s="303">
        <f t="shared" si="179"/>
        <v>12</v>
      </c>
      <c r="BF377" s="303">
        <f t="shared" si="180"/>
        <v>13</v>
      </c>
      <c r="BG377" s="303">
        <f t="shared" si="181"/>
        <v>14</v>
      </c>
      <c r="BH377" s="303"/>
      <c r="BI377" s="303">
        <f t="shared" si="182"/>
        <v>14</v>
      </c>
      <c r="BJ377" s="303">
        <f t="shared" si="183"/>
        <v>17</v>
      </c>
      <c r="BK377" s="303">
        <f t="shared" si="184"/>
        <v>53</v>
      </c>
      <c r="BL377" s="303">
        <f t="shared" si="185"/>
        <v>12</v>
      </c>
      <c r="BM377" s="303">
        <f t="shared" si="186"/>
        <v>17</v>
      </c>
      <c r="BN377" s="303">
        <f t="shared" si="187"/>
        <v>9</v>
      </c>
      <c r="CB377" s="307"/>
      <c r="CC377" s="307"/>
      <c r="CD377" s="307"/>
      <c r="CE377" s="307"/>
      <c r="CF377" s="307"/>
      <c r="CG377" s="307"/>
      <c r="CH377" s="307"/>
      <c r="CI377" s="307"/>
      <c r="CJ377" s="307"/>
      <c r="CK377" s="307"/>
      <c r="CL377" s="307"/>
      <c r="CM377" s="307"/>
      <c r="CN377" s="307"/>
      <c r="CO377" s="307"/>
      <c r="CP377" s="307"/>
      <c r="CQ377" s="307"/>
      <c r="CR377" s="307"/>
      <c r="CS377" s="307"/>
      <c r="CT377" s="307"/>
      <c r="CU377" s="307"/>
      <c r="CV377" s="307"/>
      <c r="CW377" s="307"/>
      <c r="CX377" s="307"/>
      <c r="CY377" s="307"/>
      <c r="CZ377" s="307"/>
      <c r="DA377" s="307"/>
      <c r="DB377" s="307"/>
      <c r="DC377" s="307"/>
      <c r="DD377" s="307"/>
      <c r="DE377" s="307"/>
      <c r="DF377" s="307"/>
      <c r="DG377" s="307"/>
      <c r="DH377" s="307"/>
      <c r="DI377" s="390"/>
      <c r="DJ377" s="390"/>
      <c r="DK377" s="307"/>
      <c r="DL377" s="307"/>
      <c r="DM377" s="307"/>
      <c r="DN377" s="307"/>
      <c r="DO377" s="307"/>
      <c r="DP377" s="307"/>
      <c r="DQ377" s="307"/>
      <c r="DR377" s="307"/>
      <c r="DS377" s="307"/>
      <c r="DT377" s="307"/>
      <c r="DU377" s="307"/>
      <c r="DV377" s="307"/>
      <c r="DW377" s="307"/>
      <c r="DX377" s="307"/>
      <c r="DY377" s="307"/>
      <c r="DZ377" s="307"/>
      <c r="EA377" s="307"/>
      <c r="EB377" s="307"/>
      <c r="EC377" s="307"/>
      <c r="ED377" s="307"/>
      <c r="EE377" s="307"/>
      <c r="EF377" s="307"/>
      <c r="EG377" s="307"/>
      <c r="EH377" s="307"/>
      <c r="EI377" s="307"/>
      <c r="EJ377" s="307"/>
      <c r="EK377" s="307"/>
      <c r="EL377" s="307"/>
      <c r="EM377" s="307"/>
      <c r="EN377" s="307"/>
      <c r="EO377" s="307"/>
      <c r="EP377" s="307"/>
      <c r="EQ377" s="307"/>
      <c r="ER377" s="307"/>
      <c r="ES377" s="307"/>
      <c r="ET377" s="307"/>
      <c r="EU377" s="390"/>
      <c r="EV377" s="390"/>
      <c r="EW377" s="307"/>
      <c r="EX377" s="307"/>
      <c r="EY377" s="307"/>
      <c r="EZ377" s="307"/>
      <c r="FA377" s="307"/>
      <c r="FB377" s="307"/>
      <c r="FC377" s="307"/>
      <c r="FD377" s="307"/>
      <c r="FE377" s="307"/>
      <c r="FF377" s="307"/>
      <c r="FG377" s="307"/>
      <c r="FH377" s="307"/>
      <c r="FI377" s="307"/>
      <c r="FJ377" s="307"/>
      <c r="FK377" s="307"/>
      <c r="FL377" s="307"/>
      <c r="FM377" s="307"/>
      <c r="FN377" s="307"/>
      <c r="FO377" s="307"/>
      <c r="FP377" s="307"/>
      <c r="FQ377" s="307"/>
      <c r="FR377" s="307"/>
      <c r="FS377" s="307"/>
      <c r="FT377" s="307"/>
      <c r="FU377" s="307"/>
      <c r="FV377" s="307"/>
      <c r="FW377" s="307"/>
      <c r="FX377" s="307"/>
      <c r="FY377" s="307"/>
      <c r="FZ377" s="307"/>
      <c r="GA377" s="307"/>
      <c r="GB377" s="307"/>
      <c r="GC377" s="307"/>
      <c r="GD377" s="307"/>
      <c r="GE377" s="307"/>
      <c r="GF377" s="307"/>
      <c r="GG377" s="307"/>
      <c r="GH377" s="307"/>
      <c r="GI377" s="307"/>
      <c r="GJ377" s="307"/>
      <c r="GK377" s="307"/>
      <c r="GL377" s="307"/>
      <c r="GM377" s="307"/>
      <c r="GN377" s="307"/>
      <c r="GO377" s="307"/>
      <c r="GP377" s="307"/>
      <c r="GQ377" s="307"/>
      <c r="GR377" s="307"/>
      <c r="GS377" s="307"/>
      <c r="GT377" s="307"/>
      <c r="GU377" s="307"/>
      <c r="GV377" s="307"/>
      <c r="GW377" s="307"/>
      <c r="GX377" s="307"/>
      <c r="GY377" s="307"/>
      <c r="GZ377" s="307"/>
      <c r="HA377" s="307"/>
      <c r="HB377" s="307"/>
      <c r="HC377" s="307"/>
      <c r="HD377" s="307"/>
      <c r="HE377" s="307"/>
      <c r="HF377" s="307"/>
      <c r="HG377" s="307"/>
      <c r="HH377" s="307"/>
      <c r="HI377" s="307"/>
      <c r="HJ377" s="307"/>
      <c r="HK377" s="307"/>
      <c r="HL377" s="307"/>
      <c r="HM377" s="307"/>
      <c r="HN377" s="307"/>
      <c r="HO377" s="307"/>
      <c r="HP377" s="307"/>
      <c r="HQ377" s="307"/>
      <c r="HR377" s="307"/>
      <c r="HS377" s="307"/>
      <c r="HT377" s="307"/>
      <c r="HU377" s="307"/>
      <c r="HV377" s="307"/>
      <c r="HW377" s="307"/>
      <c r="HX377" s="307"/>
      <c r="HY377" s="307"/>
      <c r="HZ377" s="307"/>
      <c r="IA377" s="307"/>
      <c r="IB377" s="307"/>
      <c r="IC377" s="307"/>
      <c r="ID377" s="307"/>
      <c r="IE377" s="307"/>
      <c r="IF377" s="307"/>
      <c r="IG377" s="307"/>
      <c r="IH377" s="307"/>
      <c r="II377" s="307"/>
      <c r="IJ377" s="307"/>
      <c r="IK377" s="307"/>
      <c r="IL377" s="307"/>
      <c r="IM377" s="307"/>
      <c r="IN377" s="307"/>
      <c r="IO377" s="307"/>
      <c r="IP377" s="307"/>
      <c r="IQ377" s="307"/>
      <c r="IR377" s="307"/>
      <c r="IS377" s="307"/>
      <c r="IT377" s="307"/>
      <c r="IU377" s="307"/>
      <c r="IV377" s="307"/>
      <c r="IW377" s="307"/>
      <c r="IX377" s="307"/>
      <c r="IY377" s="307"/>
      <c r="IZ377" s="307"/>
      <c r="JA377" s="307"/>
      <c r="JB377" s="307"/>
      <c r="JC377" s="307"/>
      <c r="JD377" s="307"/>
      <c r="JE377" s="307"/>
      <c r="JF377" s="307"/>
      <c r="JG377" s="307"/>
      <c r="JH377" s="307"/>
      <c r="JI377" s="307"/>
      <c r="JJ377" s="307"/>
      <c r="JK377" s="307"/>
      <c r="JL377" s="307"/>
      <c r="JM377" s="307"/>
      <c r="JN377" s="307"/>
      <c r="JO377" s="307"/>
      <c r="JP377" s="307"/>
      <c r="JQ377" s="307"/>
      <c r="JR377" s="307"/>
      <c r="JS377" s="307"/>
      <c r="JT377" s="307"/>
      <c r="JU377" s="307"/>
      <c r="JV377" s="307"/>
      <c r="JW377" s="307"/>
      <c r="JX377" s="307"/>
      <c r="JY377" s="307"/>
      <c r="JZ377" s="307"/>
      <c r="KA377" s="307"/>
      <c r="KB377" s="307"/>
      <c r="KC377" s="307"/>
      <c r="KD377" s="307"/>
      <c r="KE377" s="307"/>
      <c r="KF377" s="307"/>
      <c r="KG377" s="307"/>
      <c r="KH377" s="307"/>
      <c r="KI377" s="307"/>
      <c r="KJ377" s="307"/>
      <c r="KK377" s="307"/>
      <c r="KL377" s="307"/>
      <c r="KM377" s="307"/>
      <c r="KN377" s="307"/>
      <c r="KO377" s="307"/>
      <c r="KP377" s="307"/>
      <c r="KQ377" s="307"/>
      <c r="KR377" s="307"/>
      <c r="KS377" s="307"/>
      <c r="KT377" s="307"/>
    </row>
    <row r="378" spans="14:306" s="56" customFormat="1" ht="15" customHeight="1">
      <c r="N378" s="341"/>
      <c r="O378" s="420"/>
      <c r="P378" s="420"/>
      <c r="Q378" s="420"/>
      <c r="R378" s="420"/>
      <c r="S378" s="420"/>
      <c r="T378" s="420"/>
      <c r="U378" s="420"/>
      <c r="W378" s="420"/>
      <c r="X378" s="420"/>
      <c r="Y378" s="420"/>
      <c r="Z378" s="420"/>
      <c r="AA378" s="420"/>
      <c r="AB378" s="420"/>
      <c r="AC378" s="420"/>
      <c r="AD378" s="420"/>
      <c r="AE378" s="420"/>
      <c r="AG378" s="354">
        <v>8</v>
      </c>
      <c r="AH378" s="354"/>
      <c r="AI378" s="359" t="s">
        <v>78</v>
      </c>
      <c r="AJ378" s="411" t="s">
        <v>68</v>
      </c>
      <c r="AK378" s="359">
        <v>11</v>
      </c>
      <c r="AL378" s="359">
        <v>12</v>
      </c>
      <c r="AM378" s="359" t="s">
        <v>158</v>
      </c>
      <c r="AN378" s="356" t="s">
        <v>164</v>
      </c>
      <c r="AO378" s="359">
        <v>12</v>
      </c>
      <c r="AP378" s="356" t="s">
        <v>85</v>
      </c>
      <c r="AQ378" s="356" t="s">
        <v>157</v>
      </c>
      <c r="AR378" s="356" t="s">
        <v>157</v>
      </c>
      <c r="AS378" s="356" t="s">
        <v>79</v>
      </c>
      <c r="AT378" s="356" t="s">
        <v>310</v>
      </c>
      <c r="AU378" s="356"/>
      <c r="AV378" s="359">
        <v>12</v>
      </c>
      <c r="AW378" s="356" t="s">
        <v>79</v>
      </c>
      <c r="AX378" s="359">
        <v>9</v>
      </c>
      <c r="AY378" s="303">
        <f t="shared" si="173"/>
        <v>20</v>
      </c>
      <c r="AZ378" s="303">
        <f t="shared" si="174"/>
        <v>12</v>
      </c>
      <c r="BA378" s="303">
        <f t="shared" si="175"/>
        <v>12</v>
      </c>
      <c r="BB378" s="303">
        <f t="shared" si="176"/>
        <v>13</v>
      </c>
      <c r="BC378" s="303">
        <f t="shared" si="177"/>
        <v>32</v>
      </c>
      <c r="BD378" s="303">
        <f t="shared" si="178"/>
        <v>24</v>
      </c>
      <c r="BE378" s="303">
        <f t="shared" si="179"/>
        <v>13</v>
      </c>
      <c r="BF378" s="303">
        <f t="shared" si="180"/>
        <v>15</v>
      </c>
      <c r="BG378" s="303">
        <f t="shared" si="181"/>
        <v>16</v>
      </c>
      <c r="BH378" s="303"/>
      <c r="BI378" s="303">
        <f t="shared" si="182"/>
        <v>16</v>
      </c>
      <c r="BJ378" s="303">
        <f t="shared" si="183"/>
        <v>19</v>
      </c>
      <c r="BK378" s="303">
        <f t="shared" si="184"/>
        <v>59</v>
      </c>
      <c r="BL378" s="303">
        <f t="shared" si="185"/>
        <v>13</v>
      </c>
      <c r="BM378" s="303">
        <f t="shared" si="186"/>
        <v>19</v>
      </c>
      <c r="BN378" s="303">
        <f t="shared" si="187"/>
        <v>10</v>
      </c>
      <c r="CB378" s="307"/>
      <c r="CC378" s="307"/>
      <c r="CD378" s="307"/>
      <c r="CE378" s="307"/>
      <c r="CF378" s="307"/>
      <c r="CG378" s="307"/>
      <c r="CH378" s="307"/>
      <c r="CI378" s="307"/>
      <c r="CJ378" s="307"/>
      <c r="CK378" s="307"/>
      <c r="CL378" s="307"/>
      <c r="CM378" s="307"/>
      <c r="CN378" s="307"/>
      <c r="CO378" s="307"/>
      <c r="CP378" s="307"/>
      <c r="CQ378" s="307"/>
      <c r="CR378" s="307"/>
      <c r="CS378" s="307"/>
      <c r="CT378" s="307"/>
      <c r="CU378" s="307"/>
      <c r="CV378" s="307"/>
      <c r="CW378" s="307"/>
      <c r="CX378" s="307"/>
      <c r="CY378" s="307"/>
      <c r="CZ378" s="307"/>
      <c r="DA378" s="307"/>
      <c r="DB378" s="307"/>
      <c r="DC378" s="307"/>
      <c r="DD378" s="307"/>
      <c r="DE378" s="307"/>
      <c r="DF378" s="307"/>
      <c r="DG378" s="307"/>
      <c r="DH378" s="307"/>
      <c r="DI378" s="390"/>
      <c r="DJ378" s="390"/>
      <c r="DK378" s="307"/>
      <c r="DL378" s="307"/>
      <c r="DM378" s="307"/>
      <c r="DN378" s="307"/>
      <c r="DO378" s="307"/>
      <c r="DP378" s="307"/>
      <c r="DQ378" s="307"/>
      <c r="DR378" s="307"/>
      <c r="DS378" s="307"/>
      <c r="DT378" s="307"/>
      <c r="DU378" s="307"/>
      <c r="DV378" s="307"/>
      <c r="DW378" s="307"/>
      <c r="DX378" s="307"/>
      <c r="DY378" s="307"/>
      <c r="DZ378" s="307"/>
      <c r="EA378" s="307"/>
      <c r="EB378" s="307"/>
      <c r="EC378" s="307"/>
      <c r="ED378" s="307"/>
      <c r="EE378" s="307"/>
      <c r="EF378" s="307"/>
      <c r="EG378" s="307"/>
      <c r="EH378" s="307"/>
      <c r="EI378" s="307"/>
      <c r="EJ378" s="307"/>
      <c r="EK378" s="307"/>
      <c r="EL378" s="307"/>
      <c r="EM378" s="307"/>
      <c r="EN378" s="307"/>
      <c r="EO378" s="307"/>
      <c r="EP378" s="307"/>
      <c r="EQ378" s="307"/>
      <c r="ER378" s="307"/>
      <c r="ES378" s="307"/>
      <c r="ET378" s="307"/>
      <c r="EU378" s="390"/>
      <c r="EV378" s="390"/>
      <c r="EW378" s="307"/>
      <c r="EX378" s="307"/>
      <c r="EY378" s="307"/>
      <c r="EZ378" s="307"/>
      <c r="FA378" s="307"/>
      <c r="FB378" s="307"/>
      <c r="FC378" s="307"/>
      <c r="FD378" s="307"/>
      <c r="FE378" s="307"/>
      <c r="FF378" s="307"/>
      <c r="FG378" s="307"/>
      <c r="FH378" s="307"/>
      <c r="FI378" s="307"/>
      <c r="FJ378" s="307"/>
      <c r="FK378" s="307"/>
      <c r="FL378" s="307"/>
      <c r="FM378" s="307"/>
      <c r="FN378" s="307"/>
      <c r="FO378" s="307"/>
      <c r="FP378" s="307"/>
      <c r="FQ378" s="307"/>
      <c r="FR378" s="307"/>
      <c r="FS378" s="307"/>
      <c r="FT378" s="307"/>
      <c r="FU378" s="307"/>
      <c r="FV378" s="307"/>
      <c r="FW378" s="307"/>
      <c r="FX378" s="307"/>
      <c r="FY378" s="307"/>
      <c r="FZ378" s="307"/>
      <c r="GA378" s="307"/>
      <c r="GB378" s="307"/>
      <c r="GC378" s="307"/>
      <c r="GD378" s="307"/>
      <c r="GE378" s="307"/>
      <c r="GF378" s="307"/>
      <c r="GG378" s="307"/>
      <c r="GH378" s="307"/>
      <c r="GI378" s="307"/>
      <c r="GJ378" s="307"/>
      <c r="GK378" s="307"/>
      <c r="GL378" s="307"/>
      <c r="GM378" s="307"/>
      <c r="GN378" s="307"/>
      <c r="GO378" s="307"/>
      <c r="GP378" s="307"/>
      <c r="GQ378" s="307"/>
      <c r="GR378" s="307"/>
      <c r="GS378" s="307"/>
      <c r="GT378" s="307"/>
      <c r="GU378" s="307"/>
      <c r="GV378" s="307"/>
      <c r="GW378" s="307"/>
      <c r="GX378" s="307"/>
      <c r="GY378" s="307"/>
      <c r="GZ378" s="307"/>
      <c r="HA378" s="307"/>
      <c r="HB378" s="307"/>
      <c r="HC378" s="307"/>
      <c r="HD378" s="307"/>
      <c r="HE378" s="307"/>
      <c r="HF378" s="307"/>
      <c r="HG378" s="307"/>
      <c r="HH378" s="307"/>
      <c r="HI378" s="307"/>
      <c r="HJ378" s="307"/>
      <c r="HK378" s="307"/>
      <c r="HL378" s="307"/>
      <c r="HM378" s="307"/>
      <c r="HN378" s="307"/>
      <c r="HO378" s="307"/>
      <c r="HP378" s="307"/>
      <c r="HQ378" s="307"/>
      <c r="HR378" s="307"/>
      <c r="HS378" s="307"/>
      <c r="HT378" s="307"/>
      <c r="HU378" s="307"/>
      <c r="HV378" s="307"/>
      <c r="HW378" s="307"/>
      <c r="HX378" s="307"/>
      <c r="HY378" s="307"/>
      <c r="HZ378" s="307"/>
      <c r="IA378" s="307"/>
      <c r="IB378" s="307"/>
      <c r="IC378" s="307"/>
      <c r="ID378" s="307"/>
      <c r="IE378" s="307"/>
      <c r="IF378" s="307"/>
      <c r="IG378" s="307"/>
      <c r="IH378" s="307"/>
      <c r="II378" s="307"/>
      <c r="IJ378" s="307"/>
      <c r="IK378" s="307"/>
      <c r="IL378" s="307"/>
      <c r="IM378" s="307"/>
      <c r="IN378" s="307"/>
      <c r="IO378" s="307"/>
      <c r="IP378" s="307"/>
      <c r="IQ378" s="307"/>
      <c r="IR378" s="307"/>
      <c r="IS378" s="307"/>
      <c r="IT378" s="307"/>
      <c r="IU378" s="307"/>
      <c r="IV378" s="307"/>
      <c r="IW378" s="307"/>
      <c r="IX378" s="307"/>
      <c r="IY378" s="307"/>
      <c r="IZ378" s="307"/>
      <c r="JA378" s="307"/>
      <c r="JB378" s="307"/>
      <c r="JC378" s="307"/>
      <c r="JD378" s="307"/>
      <c r="JE378" s="307"/>
      <c r="JF378" s="307"/>
      <c r="JG378" s="307"/>
      <c r="JH378" s="307"/>
      <c r="JI378" s="307"/>
      <c r="JJ378" s="307"/>
      <c r="JK378" s="307"/>
      <c r="JL378" s="307"/>
      <c r="JM378" s="307"/>
      <c r="JN378" s="307"/>
      <c r="JO378" s="307"/>
      <c r="JP378" s="307"/>
      <c r="JQ378" s="307"/>
      <c r="JR378" s="307"/>
      <c r="JS378" s="307"/>
      <c r="JT378" s="307"/>
      <c r="JU378" s="307"/>
      <c r="JV378" s="307"/>
      <c r="JW378" s="307"/>
      <c r="JX378" s="307"/>
      <c r="JY378" s="307"/>
      <c r="JZ378" s="307"/>
      <c r="KA378" s="307"/>
      <c r="KB378" s="307"/>
      <c r="KC378" s="307"/>
      <c r="KD378" s="307"/>
      <c r="KE378" s="307"/>
      <c r="KF378" s="307"/>
      <c r="KG378" s="307"/>
      <c r="KH378" s="307"/>
      <c r="KI378" s="307"/>
      <c r="KJ378" s="307"/>
      <c r="KK378" s="307"/>
      <c r="KL378" s="307"/>
      <c r="KM378" s="307"/>
      <c r="KN378" s="307"/>
      <c r="KO378" s="307"/>
      <c r="KP378" s="307"/>
      <c r="KQ378" s="307"/>
      <c r="KR378" s="307"/>
      <c r="KS378" s="307"/>
      <c r="KT378" s="307"/>
    </row>
    <row r="379" spans="14:306" s="56" customFormat="1" ht="15" customHeight="1">
      <c r="N379" s="341"/>
      <c r="O379" s="420"/>
      <c r="P379" s="420"/>
      <c r="Q379" s="420"/>
      <c r="R379" s="420"/>
      <c r="S379" s="420"/>
      <c r="T379" s="420"/>
      <c r="U379" s="420"/>
      <c r="W379" s="420"/>
      <c r="X379" s="420"/>
      <c r="Y379" s="420"/>
      <c r="Z379" s="420"/>
      <c r="AA379" s="420"/>
      <c r="AB379" s="420"/>
      <c r="AC379" s="420"/>
      <c r="AD379" s="420"/>
      <c r="AE379" s="420"/>
      <c r="AG379" s="354">
        <v>9</v>
      </c>
      <c r="AH379" s="354"/>
      <c r="AI379" s="356" t="s">
        <v>167</v>
      </c>
      <c r="AJ379" s="356" t="s">
        <v>156</v>
      </c>
      <c r="AK379" s="356" t="s">
        <v>156</v>
      </c>
      <c r="AL379" s="356" t="s">
        <v>85</v>
      </c>
      <c r="AM379" s="356" t="s">
        <v>211</v>
      </c>
      <c r="AN379" s="356" t="s">
        <v>263</v>
      </c>
      <c r="AO379" s="356" t="s">
        <v>85</v>
      </c>
      <c r="AP379" s="359">
        <v>15</v>
      </c>
      <c r="AQ379" s="359">
        <v>16</v>
      </c>
      <c r="AR379" s="356" t="s">
        <v>92</v>
      </c>
      <c r="AS379" s="356" t="s">
        <v>82</v>
      </c>
      <c r="AT379" s="356" t="s">
        <v>311</v>
      </c>
      <c r="AU379" s="356"/>
      <c r="AV379" s="359">
        <v>13</v>
      </c>
      <c r="AW379" s="359">
        <v>19</v>
      </c>
      <c r="AX379" s="359">
        <v>10</v>
      </c>
      <c r="AY379" s="303">
        <f t="shared" si="173"/>
        <v>23</v>
      </c>
      <c r="AZ379" s="303">
        <f t="shared" si="174"/>
        <v>14</v>
      </c>
      <c r="BA379" s="303">
        <f t="shared" si="175"/>
        <v>14</v>
      </c>
      <c r="BB379" s="303">
        <f t="shared" si="176"/>
        <v>15</v>
      </c>
      <c r="BC379" s="303">
        <f t="shared" si="177"/>
        <v>35</v>
      </c>
      <c r="BD379" s="303">
        <f t="shared" si="178"/>
        <v>27</v>
      </c>
      <c r="BE379" s="303">
        <f t="shared" si="179"/>
        <v>15</v>
      </c>
      <c r="BF379" s="303">
        <f t="shared" si="180"/>
        <v>16</v>
      </c>
      <c r="BG379" s="303">
        <f t="shared" si="181"/>
        <v>17</v>
      </c>
      <c r="BH379" s="303"/>
      <c r="BI379" s="303">
        <f t="shared" si="182"/>
        <v>18</v>
      </c>
      <c r="BJ379" s="303">
        <f t="shared" si="183"/>
        <v>21</v>
      </c>
      <c r="BK379" s="303">
        <f t="shared" si="184"/>
        <v>65</v>
      </c>
      <c r="BL379" s="303">
        <f t="shared" si="185"/>
        <v>14</v>
      </c>
      <c r="BM379" s="303">
        <f t="shared" si="186"/>
        <v>20</v>
      </c>
      <c r="BN379" s="303">
        <f t="shared" si="187"/>
        <v>11</v>
      </c>
      <c r="CB379" s="307"/>
      <c r="CC379" s="307"/>
      <c r="CD379" s="307"/>
      <c r="CE379" s="307"/>
      <c r="CF379" s="307"/>
      <c r="CG379" s="307"/>
      <c r="CH379" s="307"/>
      <c r="CI379" s="307"/>
      <c r="CJ379" s="307"/>
      <c r="CK379" s="307"/>
      <c r="CL379" s="307"/>
      <c r="CM379" s="307"/>
      <c r="CN379" s="307"/>
      <c r="CO379" s="307"/>
      <c r="CP379" s="307"/>
      <c r="CQ379" s="307"/>
      <c r="CR379" s="307"/>
      <c r="CS379" s="307"/>
      <c r="CT379" s="307"/>
      <c r="CU379" s="307"/>
      <c r="CV379" s="307"/>
      <c r="CW379" s="307"/>
      <c r="CX379" s="307"/>
      <c r="CY379" s="307"/>
      <c r="CZ379" s="307"/>
      <c r="DA379" s="307"/>
      <c r="DB379" s="307"/>
      <c r="DC379" s="307"/>
      <c r="DD379" s="307"/>
      <c r="DE379" s="307"/>
      <c r="DF379" s="307"/>
      <c r="DG379" s="307"/>
      <c r="DH379" s="307"/>
      <c r="DI379" s="390"/>
      <c r="DJ379" s="390"/>
      <c r="DK379" s="307"/>
      <c r="DL379" s="307"/>
      <c r="DM379" s="307"/>
      <c r="DN379" s="307"/>
      <c r="DO379" s="307"/>
      <c r="DP379" s="307"/>
      <c r="DQ379" s="307"/>
      <c r="DR379" s="307"/>
      <c r="DS379" s="307"/>
      <c r="DT379" s="307"/>
      <c r="DU379" s="307"/>
      <c r="DV379" s="307"/>
      <c r="DW379" s="307"/>
      <c r="DX379" s="307"/>
      <c r="DY379" s="307"/>
      <c r="DZ379" s="307"/>
      <c r="EA379" s="307"/>
      <c r="EB379" s="307"/>
      <c r="EC379" s="307"/>
      <c r="ED379" s="307"/>
      <c r="EE379" s="307"/>
      <c r="EF379" s="307"/>
      <c r="EG379" s="307"/>
      <c r="EH379" s="307"/>
      <c r="EI379" s="307"/>
      <c r="EJ379" s="307"/>
      <c r="EK379" s="307"/>
      <c r="EL379" s="307"/>
      <c r="EM379" s="307"/>
      <c r="EN379" s="307"/>
      <c r="EO379" s="307"/>
      <c r="EP379" s="307"/>
      <c r="EQ379" s="307"/>
      <c r="ER379" s="307"/>
      <c r="ES379" s="307"/>
      <c r="ET379" s="307"/>
      <c r="EU379" s="390"/>
      <c r="EV379" s="390"/>
      <c r="EW379" s="307"/>
      <c r="EX379" s="307"/>
      <c r="EY379" s="307"/>
      <c r="EZ379" s="307"/>
      <c r="FA379" s="307"/>
      <c r="FB379" s="307"/>
      <c r="FC379" s="307"/>
      <c r="FD379" s="307"/>
      <c r="FE379" s="307"/>
      <c r="FF379" s="307"/>
      <c r="FG379" s="307"/>
      <c r="FH379" s="307"/>
      <c r="FI379" s="307"/>
      <c r="FJ379" s="307"/>
      <c r="FK379" s="307"/>
      <c r="FL379" s="307"/>
      <c r="FM379" s="307"/>
      <c r="FN379" s="307"/>
      <c r="FO379" s="307"/>
      <c r="FP379" s="307"/>
      <c r="FQ379" s="307"/>
      <c r="FR379" s="307"/>
      <c r="FS379" s="307"/>
      <c r="FT379" s="307"/>
      <c r="FU379" s="307"/>
      <c r="FV379" s="307"/>
      <c r="FW379" s="307"/>
      <c r="FX379" s="307"/>
      <c r="FY379" s="307"/>
      <c r="FZ379" s="307"/>
      <c r="GA379" s="307"/>
      <c r="GB379" s="307"/>
      <c r="GC379" s="307"/>
      <c r="GD379" s="307"/>
      <c r="GE379" s="307"/>
      <c r="GF379" s="307"/>
      <c r="GG379" s="307"/>
      <c r="GH379" s="307"/>
      <c r="GI379" s="307"/>
      <c r="GJ379" s="307"/>
      <c r="GK379" s="307"/>
      <c r="GL379" s="307"/>
      <c r="GM379" s="307"/>
      <c r="GN379" s="307"/>
      <c r="GO379" s="307"/>
      <c r="GP379" s="307"/>
      <c r="GQ379" s="307"/>
      <c r="GR379" s="307"/>
      <c r="GS379" s="307"/>
      <c r="GT379" s="307"/>
      <c r="GU379" s="307"/>
      <c r="GV379" s="307"/>
      <c r="GW379" s="307"/>
      <c r="GX379" s="307"/>
      <c r="GY379" s="307"/>
      <c r="GZ379" s="307"/>
      <c r="HA379" s="307"/>
      <c r="HB379" s="307"/>
      <c r="HC379" s="307"/>
      <c r="HD379" s="307"/>
      <c r="HE379" s="307"/>
      <c r="HF379" s="307"/>
      <c r="HG379" s="307"/>
      <c r="HH379" s="307"/>
      <c r="HI379" s="307"/>
      <c r="HJ379" s="307"/>
      <c r="HK379" s="307"/>
      <c r="HL379" s="307"/>
      <c r="HM379" s="307"/>
      <c r="HN379" s="307"/>
      <c r="HO379" s="307"/>
      <c r="HP379" s="307"/>
      <c r="HQ379" s="307"/>
      <c r="HR379" s="307"/>
      <c r="HS379" s="307"/>
      <c r="HT379" s="307"/>
      <c r="HU379" s="307"/>
      <c r="HV379" s="307"/>
      <c r="HW379" s="307"/>
      <c r="HX379" s="307"/>
      <c r="HY379" s="307"/>
      <c r="HZ379" s="307"/>
      <c r="IA379" s="307"/>
      <c r="IB379" s="307"/>
      <c r="IC379" s="307"/>
      <c r="ID379" s="307"/>
      <c r="IE379" s="307"/>
      <c r="IF379" s="307"/>
      <c r="IG379" s="307"/>
      <c r="IH379" s="307"/>
      <c r="II379" s="307"/>
      <c r="IJ379" s="307"/>
      <c r="IK379" s="307"/>
      <c r="IL379" s="307"/>
      <c r="IM379" s="307"/>
      <c r="IN379" s="307"/>
      <c r="IO379" s="307"/>
      <c r="IP379" s="307"/>
      <c r="IQ379" s="307"/>
      <c r="IR379" s="307"/>
      <c r="IS379" s="307"/>
      <c r="IT379" s="307"/>
      <c r="IU379" s="307"/>
      <c r="IV379" s="307"/>
      <c r="IW379" s="307"/>
      <c r="IX379" s="307"/>
      <c r="IY379" s="307"/>
      <c r="IZ379" s="307"/>
      <c r="JA379" s="307"/>
      <c r="JB379" s="307"/>
      <c r="JC379" s="307"/>
      <c r="JD379" s="307"/>
      <c r="JE379" s="307"/>
      <c r="JF379" s="307"/>
      <c r="JG379" s="307"/>
      <c r="JH379" s="307"/>
      <c r="JI379" s="307"/>
      <c r="JJ379" s="307"/>
      <c r="JK379" s="307"/>
      <c r="JL379" s="307"/>
      <c r="JM379" s="307"/>
      <c r="JN379" s="307"/>
      <c r="JO379" s="307"/>
      <c r="JP379" s="307"/>
      <c r="JQ379" s="307"/>
      <c r="JR379" s="307"/>
      <c r="JS379" s="307"/>
      <c r="JT379" s="307"/>
      <c r="JU379" s="307"/>
      <c r="JV379" s="307"/>
      <c r="JW379" s="307"/>
      <c r="JX379" s="307"/>
      <c r="JY379" s="307"/>
      <c r="JZ379" s="307"/>
      <c r="KA379" s="307"/>
      <c r="KB379" s="307"/>
      <c r="KC379" s="307"/>
      <c r="KD379" s="307"/>
      <c r="KE379" s="307"/>
      <c r="KF379" s="307"/>
      <c r="KG379" s="307"/>
      <c r="KH379" s="307"/>
      <c r="KI379" s="307"/>
      <c r="KJ379" s="307"/>
      <c r="KK379" s="307"/>
      <c r="KL379" s="307"/>
      <c r="KM379" s="307"/>
      <c r="KN379" s="307"/>
      <c r="KO379" s="307"/>
      <c r="KP379" s="307"/>
      <c r="KQ379" s="307"/>
      <c r="KR379" s="307"/>
      <c r="KS379" s="307"/>
      <c r="KT379" s="307"/>
    </row>
    <row r="380" spans="14:306" s="56" customFormat="1" ht="15" customHeight="1">
      <c r="N380" s="341"/>
      <c r="O380" s="420"/>
      <c r="P380" s="420"/>
      <c r="Q380" s="420"/>
      <c r="R380" s="420"/>
      <c r="S380" s="420"/>
      <c r="T380" s="420"/>
      <c r="U380" s="420"/>
      <c r="W380" s="420"/>
      <c r="X380" s="420"/>
      <c r="Y380" s="420"/>
      <c r="Z380" s="420"/>
      <c r="AA380" s="420"/>
      <c r="AB380" s="420"/>
      <c r="AC380" s="420"/>
      <c r="AD380" s="420"/>
      <c r="AE380" s="420"/>
      <c r="AG380" s="354">
        <v>10</v>
      </c>
      <c r="AH380" s="354"/>
      <c r="AI380" s="356" t="s">
        <v>123</v>
      </c>
      <c r="AJ380" s="356" t="s">
        <v>75</v>
      </c>
      <c r="AK380" s="359">
        <v>14</v>
      </c>
      <c r="AL380" s="359">
        <v>15</v>
      </c>
      <c r="AM380" s="356" t="s">
        <v>139</v>
      </c>
      <c r="AN380" s="356" t="s">
        <v>162</v>
      </c>
      <c r="AO380" s="359">
        <v>15</v>
      </c>
      <c r="AP380" s="356" t="s">
        <v>92</v>
      </c>
      <c r="AQ380" s="356" t="s">
        <v>79</v>
      </c>
      <c r="AR380" s="356" t="s">
        <v>130</v>
      </c>
      <c r="AS380" s="356" t="s">
        <v>138</v>
      </c>
      <c r="AT380" s="356" t="s">
        <v>312</v>
      </c>
      <c r="AU380" s="356"/>
      <c r="AV380" s="359">
        <v>14</v>
      </c>
      <c r="AW380" s="356" t="s">
        <v>81</v>
      </c>
      <c r="AX380" s="359">
        <v>11</v>
      </c>
      <c r="AY380" s="303">
        <f t="shared" si="173"/>
        <v>27</v>
      </c>
      <c r="AZ380" s="303">
        <f t="shared" si="174"/>
        <v>17</v>
      </c>
      <c r="BA380" s="303">
        <f t="shared" si="175"/>
        <v>15</v>
      </c>
      <c r="BB380" s="303">
        <f t="shared" si="176"/>
        <v>16</v>
      </c>
      <c r="BC380" s="303">
        <f t="shared" si="177"/>
        <v>38</v>
      </c>
      <c r="BD380" s="303">
        <f t="shared" si="178"/>
        <v>29</v>
      </c>
      <c r="BE380" s="303">
        <f t="shared" si="179"/>
        <v>16</v>
      </c>
      <c r="BF380" s="303">
        <f t="shared" si="180"/>
        <v>18</v>
      </c>
      <c r="BG380" s="303">
        <f t="shared" si="181"/>
        <v>19</v>
      </c>
      <c r="BH380" s="303"/>
      <c r="BI380" s="303">
        <f t="shared" si="182"/>
        <v>20</v>
      </c>
      <c r="BJ380" s="303">
        <f t="shared" si="183"/>
        <v>23</v>
      </c>
      <c r="BK380" s="303">
        <f t="shared" si="184"/>
        <v>71</v>
      </c>
      <c r="BL380" s="303">
        <f t="shared" si="185"/>
        <v>15</v>
      </c>
      <c r="BM380" s="303">
        <f t="shared" si="186"/>
        <v>22</v>
      </c>
      <c r="BN380" s="303">
        <f t="shared" si="187"/>
        <v>12</v>
      </c>
      <c r="CB380" s="307"/>
      <c r="CC380" s="307"/>
      <c r="CD380" s="307"/>
      <c r="CE380" s="307"/>
      <c r="CF380" s="307"/>
      <c r="CG380" s="307"/>
      <c r="CH380" s="307"/>
      <c r="CI380" s="307"/>
      <c r="CJ380" s="307"/>
      <c r="CK380" s="307"/>
      <c r="CL380" s="307"/>
      <c r="CM380" s="307"/>
      <c r="CN380" s="307"/>
      <c r="CO380" s="307"/>
      <c r="CP380" s="307"/>
      <c r="CQ380" s="307"/>
      <c r="CR380" s="307"/>
      <c r="CS380" s="307"/>
      <c r="CT380" s="307"/>
      <c r="CU380" s="307"/>
      <c r="CV380" s="307"/>
      <c r="CW380" s="307"/>
      <c r="CX380" s="307"/>
      <c r="CY380" s="307"/>
      <c r="CZ380" s="307"/>
      <c r="DA380" s="307"/>
      <c r="DB380" s="307"/>
      <c r="DC380" s="307"/>
      <c r="DD380" s="307"/>
      <c r="DE380" s="307"/>
      <c r="DF380" s="307"/>
      <c r="DG380" s="307"/>
      <c r="DH380" s="307"/>
      <c r="DI380" s="390"/>
      <c r="DJ380" s="390"/>
      <c r="DK380" s="307"/>
      <c r="DL380" s="307"/>
      <c r="DM380" s="307"/>
      <c r="DN380" s="307"/>
      <c r="DO380" s="307"/>
      <c r="DP380" s="307"/>
      <c r="DQ380" s="307"/>
      <c r="DR380" s="307"/>
      <c r="DS380" s="307"/>
      <c r="DT380" s="307"/>
      <c r="DU380" s="307"/>
      <c r="DV380" s="307"/>
      <c r="DW380" s="307"/>
      <c r="DX380" s="307"/>
      <c r="DY380" s="307"/>
      <c r="DZ380" s="307"/>
      <c r="EA380" s="307"/>
      <c r="EB380" s="307"/>
      <c r="EC380" s="307"/>
      <c r="ED380" s="307"/>
      <c r="EE380" s="307"/>
      <c r="EF380" s="307"/>
      <c r="EG380" s="307"/>
      <c r="EH380" s="307"/>
      <c r="EI380" s="307"/>
      <c r="EJ380" s="307"/>
      <c r="EK380" s="307"/>
      <c r="EL380" s="307"/>
      <c r="EM380" s="307"/>
      <c r="EN380" s="307"/>
      <c r="EO380" s="307"/>
      <c r="EP380" s="307"/>
      <c r="EQ380" s="307"/>
      <c r="ER380" s="307"/>
      <c r="ES380" s="307"/>
      <c r="ET380" s="307"/>
      <c r="EU380" s="390"/>
      <c r="EV380" s="390"/>
      <c r="EW380" s="307"/>
      <c r="EX380" s="307"/>
      <c r="EY380" s="307"/>
      <c r="EZ380" s="307"/>
      <c r="FA380" s="307"/>
      <c r="FB380" s="307"/>
      <c r="FC380" s="307"/>
      <c r="FD380" s="307"/>
      <c r="FE380" s="307"/>
      <c r="FF380" s="307"/>
      <c r="FG380" s="307"/>
      <c r="FH380" s="307"/>
      <c r="FI380" s="307"/>
      <c r="FJ380" s="307"/>
      <c r="FK380" s="307"/>
      <c r="FL380" s="307"/>
      <c r="FM380" s="307"/>
      <c r="FN380" s="307"/>
      <c r="FO380" s="307"/>
      <c r="FP380" s="307"/>
      <c r="FQ380" s="307"/>
      <c r="FR380" s="307"/>
      <c r="FS380" s="307"/>
      <c r="FT380" s="307"/>
      <c r="FU380" s="307"/>
      <c r="FV380" s="307"/>
      <c r="FW380" s="307"/>
      <c r="FX380" s="307"/>
      <c r="FY380" s="307"/>
      <c r="FZ380" s="307"/>
      <c r="GA380" s="307"/>
      <c r="GB380" s="307"/>
      <c r="GC380" s="307"/>
      <c r="GD380" s="307"/>
      <c r="GE380" s="307"/>
      <c r="GF380" s="307"/>
      <c r="GG380" s="307"/>
      <c r="GH380" s="307"/>
      <c r="GI380" s="307"/>
      <c r="GJ380" s="307"/>
      <c r="GK380" s="307"/>
      <c r="GL380" s="307"/>
      <c r="GM380" s="307"/>
      <c r="GN380" s="307"/>
      <c r="GO380" s="307"/>
      <c r="GP380" s="307"/>
      <c r="GQ380" s="307"/>
      <c r="GR380" s="307"/>
      <c r="GS380" s="307"/>
      <c r="GT380" s="307"/>
      <c r="GU380" s="307"/>
      <c r="GV380" s="307"/>
      <c r="GW380" s="307"/>
      <c r="GX380" s="307"/>
      <c r="GY380" s="307"/>
      <c r="GZ380" s="307"/>
      <c r="HA380" s="307"/>
      <c r="HB380" s="307"/>
      <c r="HC380" s="307"/>
      <c r="HD380" s="307"/>
      <c r="HE380" s="307"/>
      <c r="HF380" s="307"/>
      <c r="HG380" s="307"/>
      <c r="HH380" s="307"/>
      <c r="HI380" s="307"/>
      <c r="HJ380" s="307"/>
      <c r="HK380" s="307"/>
      <c r="HL380" s="307"/>
      <c r="HM380" s="307"/>
      <c r="HN380" s="307"/>
      <c r="HO380" s="307"/>
      <c r="HP380" s="307"/>
      <c r="HQ380" s="307"/>
      <c r="HR380" s="307"/>
      <c r="HS380" s="307"/>
      <c r="HT380" s="307"/>
      <c r="HU380" s="307"/>
      <c r="HV380" s="307"/>
      <c r="HW380" s="307"/>
      <c r="HX380" s="307"/>
      <c r="HY380" s="307"/>
      <c r="HZ380" s="307"/>
      <c r="IA380" s="307"/>
      <c r="IB380" s="307"/>
      <c r="IC380" s="307"/>
      <c r="ID380" s="307"/>
      <c r="IE380" s="307"/>
      <c r="IF380" s="307"/>
      <c r="IG380" s="307"/>
      <c r="IH380" s="307"/>
      <c r="II380" s="307"/>
      <c r="IJ380" s="307"/>
      <c r="IK380" s="307"/>
      <c r="IL380" s="307"/>
      <c r="IM380" s="307"/>
      <c r="IN380" s="307"/>
      <c r="IO380" s="307"/>
      <c r="IP380" s="307"/>
      <c r="IQ380" s="307"/>
      <c r="IR380" s="307"/>
      <c r="IS380" s="307"/>
      <c r="IT380" s="307"/>
      <c r="IU380" s="307"/>
      <c r="IV380" s="307"/>
      <c r="IW380" s="307"/>
      <c r="IX380" s="307"/>
      <c r="IY380" s="307"/>
      <c r="IZ380" s="307"/>
      <c r="JA380" s="307"/>
      <c r="JB380" s="307"/>
      <c r="JC380" s="307"/>
      <c r="JD380" s="307"/>
      <c r="JE380" s="307"/>
      <c r="JF380" s="307"/>
      <c r="JG380" s="307"/>
      <c r="JH380" s="307"/>
      <c r="JI380" s="307"/>
      <c r="JJ380" s="307"/>
      <c r="JK380" s="307"/>
      <c r="JL380" s="307"/>
      <c r="JM380" s="307"/>
      <c r="JN380" s="307"/>
      <c r="JO380" s="307"/>
      <c r="JP380" s="307"/>
      <c r="JQ380" s="307"/>
      <c r="JR380" s="307"/>
      <c r="JS380" s="307"/>
      <c r="JT380" s="307"/>
      <c r="JU380" s="307"/>
      <c r="JV380" s="307"/>
      <c r="JW380" s="307"/>
      <c r="JX380" s="307"/>
      <c r="JY380" s="307"/>
      <c r="JZ380" s="307"/>
      <c r="KA380" s="307"/>
      <c r="KB380" s="307"/>
      <c r="KC380" s="307"/>
      <c r="KD380" s="307"/>
      <c r="KE380" s="307"/>
      <c r="KF380" s="307"/>
      <c r="KG380" s="307"/>
      <c r="KH380" s="307"/>
      <c r="KI380" s="307"/>
      <c r="KJ380" s="307"/>
      <c r="KK380" s="307"/>
      <c r="KL380" s="307"/>
      <c r="KM380" s="307"/>
      <c r="KN380" s="307"/>
      <c r="KO380" s="307"/>
      <c r="KP380" s="307"/>
      <c r="KQ380" s="307"/>
      <c r="KR380" s="307"/>
      <c r="KS380" s="307"/>
      <c r="KT380" s="307"/>
    </row>
    <row r="381" spans="14:306" s="56" customFormat="1" ht="15" customHeight="1">
      <c r="N381" s="341"/>
      <c r="O381" s="420"/>
      <c r="P381" s="420"/>
      <c r="Q381" s="420"/>
      <c r="R381" s="420"/>
      <c r="S381" s="420"/>
      <c r="T381" s="420"/>
      <c r="U381" s="420"/>
      <c r="W381" s="420"/>
      <c r="X381" s="420"/>
      <c r="Y381" s="420"/>
      <c r="Z381" s="420"/>
      <c r="AA381" s="420"/>
      <c r="AB381" s="420"/>
      <c r="AC381" s="420"/>
      <c r="AD381" s="420"/>
      <c r="AE381" s="420"/>
      <c r="AG381" s="351">
        <v>11</v>
      </c>
      <c r="AH381" s="351"/>
      <c r="AI381" s="356" t="s">
        <v>129</v>
      </c>
      <c r="AJ381" s="356" t="s">
        <v>79</v>
      </c>
      <c r="AK381" s="359">
        <v>15</v>
      </c>
      <c r="AL381" s="359">
        <v>16</v>
      </c>
      <c r="AM381" s="356" t="s">
        <v>260</v>
      </c>
      <c r="AN381" s="356" t="s">
        <v>165</v>
      </c>
      <c r="AO381" s="359">
        <v>16</v>
      </c>
      <c r="AP381" s="359">
        <v>18</v>
      </c>
      <c r="AQ381" s="356" t="s">
        <v>82</v>
      </c>
      <c r="AR381" s="356" t="s">
        <v>81</v>
      </c>
      <c r="AS381" s="356" t="s">
        <v>140</v>
      </c>
      <c r="AT381" s="356" t="s">
        <v>313</v>
      </c>
      <c r="AU381" s="356"/>
      <c r="AV381" s="359">
        <v>15</v>
      </c>
      <c r="AW381" s="359">
        <v>22</v>
      </c>
      <c r="AX381" s="359">
        <v>12</v>
      </c>
      <c r="AY381" s="303">
        <f t="shared" si="173"/>
        <v>30</v>
      </c>
      <c r="AZ381" s="303">
        <f t="shared" si="174"/>
        <v>19</v>
      </c>
      <c r="BA381" s="303">
        <f t="shared" si="175"/>
        <v>16</v>
      </c>
      <c r="BB381" s="303">
        <f t="shared" si="176"/>
        <v>17</v>
      </c>
      <c r="BC381" s="303">
        <f t="shared" si="177"/>
        <v>42</v>
      </c>
      <c r="BD381" s="303">
        <f t="shared" si="178"/>
        <v>31</v>
      </c>
      <c r="BE381" s="303">
        <f t="shared" si="179"/>
        <v>17</v>
      </c>
      <c r="BF381" s="303">
        <f t="shared" si="180"/>
        <v>19</v>
      </c>
      <c r="BG381" s="303">
        <f t="shared" si="181"/>
        <v>21</v>
      </c>
      <c r="BH381" s="303"/>
      <c r="BI381" s="303">
        <f t="shared" si="182"/>
        <v>22</v>
      </c>
      <c r="BJ381" s="303">
        <f t="shared" si="183"/>
        <v>25</v>
      </c>
      <c r="BK381" s="303">
        <f t="shared" si="184"/>
        <v>77</v>
      </c>
      <c r="BL381" s="303">
        <f t="shared" si="185"/>
        <v>16</v>
      </c>
      <c r="BM381" s="303">
        <f t="shared" si="186"/>
        <v>23</v>
      </c>
      <c r="BN381" s="303">
        <f t="shared" si="187"/>
        <v>13</v>
      </c>
      <c r="CB381" s="307"/>
      <c r="CC381" s="307"/>
      <c r="CD381" s="307"/>
      <c r="CE381" s="307"/>
      <c r="CF381" s="307"/>
      <c r="CG381" s="307"/>
      <c r="CH381" s="307"/>
      <c r="CI381" s="307"/>
      <c r="CJ381" s="307"/>
      <c r="CK381" s="307"/>
      <c r="CL381" s="307"/>
      <c r="CM381" s="307"/>
      <c r="CN381" s="307"/>
      <c r="CO381" s="307"/>
      <c r="CP381" s="307"/>
      <c r="CQ381" s="307"/>
      <c r="CR381" s="307"/>
      <c r="CS381" s="307"/>
      <c r="CT381" s="307"/>
      <c r="CU381" s="307"/>
      <c r="CV381" s="307"/>
      <c r="CW381" s="307"/>
      <c r="CX381" s="307"/>
      <c r="CY381" s="307"/>
      <c r="CZ381" s="307"/>
      <c r="DA381" s="307"/>
      <c r="DB381" s="307"/>
      <c r="DC381" s="307"/>
      <c r="DD381" s="307"/>
      <c r="DE381" s="307"/>
      <c r="DF381" s="307"/>
      <c r="DG381" s="307"/>
      <c r="DH381" s="307"/>
      <c r="DI381" s="390"/>
      <c r="DJ381" s="390"/>
      <c r="DK381" s="307"/>
      <c r="DL381" s="307"/>
      <c r="DM381" s="307"/>
      <c r="DN381" s="307"/>
      <c r="DO381" s="307"/>
      <c r="DP381" s="307"/>
      <c r="DQ381" s="307"/>
      <c r="DR381" s="307"/>
      <c r="DS381" s="307"/>
      <c r="DT381" s="307"/>
      <c r="DU381" s="307"/>
      <c r="DV381" s="307"/>
      <c r="DW381" s="307"/>
      <c r="DX381" s="307"/>
      <c r="DY381" s="307"/>
      <c r="DZ381" s="307"/>
      <c r="EA381" s="307"/>
      <c r="EB381" s="307"/>
      <c r="EC381" s="307"/>
      <c r="ED381" s="307"/>
      <c r="EE381" s="307"/>
      <c r="EF381" s="307"/>
      <c r="EG381" s="307"/>
      <c r="EH381" s="307"/>
      <c r="EI381" s="307"/>
      <c r="EJ381" s="307"/>
      <c r="EK381" s="307"/>
      <c r="EL381" s="307"/>
      <c r="EM381" s="307"/>
      <c r="EN381" s="307"/>
      <c r="EO381" s="307"/>
      <c r="EP381" s="307"/>
      <c r="EQ381" s="307"/>
      <c r="ER381" s="307"/>
      <c r="ES381" s="307"/>
      <c r="ET381" s="307"/>
      <c r="EU381" s="390"/>
      <c r="EV381" s="390"/>
      <c r="EW381" s="307"/>
      <c r="EX381" s="307"/>
      <c r="EY381" s="307"/>
      <c r="EZ381" s="307"/>
      <c r="FA381" s="307"/>
      <c r="FB381" s="307"/>
      <c r="FC381" s="307"/>
      <c r="FD381" s="307"/>
      <c r="FE381" s="307"/>
      <c r="FF381" s="307"/>
      <c r="FG381" s="307"/>
      <c r="FH381" s="307"/>
      <c r="FI381" s="307"/>
      <c r="FJ381" s="307"/>
      <c r="FK381" s="307"/>
      <c r="FL381" s="307"/>
      <c r="FM381" s="307"/>
      <c r="FN381" s="307"/>
      <c r="FO381" s="307"/>
      <c r="FP381" s="307"/>
      <c r="FQ381" s="307"/>
      <c r="FR381" s="307"/>
      <c r="FS381" s="307"/>
      <c r="FT381" s="307"/>
      <c r="FU381" s="307"/>
      <c r="FV381" s="307"/>
      <c r="FW381" s="307"/>
      <c r="FX381" s="307"/>
      <c r="FY381" s="307"/>
      <c r="FZ381" s="307"/>
      <c r="GA381" s="307"/>
      <c r="GB381" s="307"/>
      <c r="GC381" s="307"/>
      <c r="GD381" s="307"/>
      <c r="GE381" s="307"/>
      <c r="GF381" s="307"/>
      <c r="GG381" s="307"/>
      <c r="GH381" s="307"/>
      <c r="GI381" s="307"/>
      <c r="GJ381" s="307"/>
      <c r="GK381" s="307"/>
      <c r="GL381" s="307"/>
      <c r="GM381" s="307"/>
      <c r="GN381" s="307"/>
      <c r="GO381" s="307"/>
      <c r="GP381" s="307"/>
      <c r="GQ381" s="307"/>
      <c r="GR381" s="307"/>
      <c r="GS381" s="307"/>
      <c r="GT381" s="307"/>
      <c r="GU381" s="307"/>
      <c r="GV381" s="307"/>
      <c r="GW381" s="307"/>
      <c r="GX381" s="307"/>
      <c r="GY381" s="307"/>
      <c r="GZ381" s="307"/>
      <c r="HA381" s="307"/>
      <c r="HB381" s="307"/>
      <c r="HC381" s="307"/>
      <c r="HD381" s="307"/>
      <c r="HE381" s="307"/>
      <c r="HF381" s="307"/>
      <c r="HG381" s="307"/>
      <c r="HH381" s="307"/>
      <c r="HI381" s="307"/>
      <c r="HJ381" s="307"/>
      <c r="HK381" s="307"/>
      <c r="HL381" s="307"/>
      <c r="HM381" s="307"/>
      <c r="HN381" s="307"/>
      <c r="HO381" s="307"/>
      <c r="HP381" s="307"/>
      <c r="HQ381" s="307"/>
      <c r="HR381" s="307"/>
      <c r="HS381" s="307"/>
      <c r="HT381" s="307"/>
      <c r="HU381" s="307"/>
      <c r="HV381" s="307"/>
      <c r="HW381" s="307"/>
      <c r="HX381" s="307"/>
      <c r="HY381" s="307"/>
      <c r="HZ381" s="307"/>
      <c r="IA381" s="307"/>
      <c r="IB381" s="307"/>
      <c r="IC381" s="307"/>
      <c r="ID381" s="307"/>
      <c r="IE381" s="307"/>
      <c r="IF381" s="307"/>
      <c r="IG381" s="307"/>
      <c r="IH381" s="307"/>
      <c r="II381" s="307"/>
      <c r="IJ381" s="307"/>
      <c r="IK381" s="307"/>
      <c r="IL381" s="307"/>
      <c r="IM381" s="307"/>
      <c r="IN381" s="307"/>
      <c r="IO381" s="307"/>
      <c r="IP381" s="307"/>
      <c r="IQ381" s="307"/>
      <c r="IR381" s="307"/>
      <c r="IS381" s="307"/>
      <c r="IT381" s="307"/>
      <c r="IU381" s="307"/>
      <c r="IV381" s="307"/>
      <c r="IW381" s="307"/>
      <c r="IX381" s="307"/>
      <c r="IY381" s="307"/>
      <c r="IZ381" s="307"/>
      <c r="JA381" s="307"/>
      <c r="JB381" s="307"/>
      <c r="JC381" s="307"/>
      <c r="JD381" s="307"/>
      <c r="JE381" s="307"/>
      <c r="JF381" s="307"/>
      <c r="JG381" s="307"/>
      <c r="JH381" s="307"/>
      <c r="JI381" s="307"/>
      <c r="JJ381" s="307"/>
      <c r="JK381" s="307"/>
      <c r="JL381" s="307"/>
      <c r="JM381" s="307"/>
      <c r="JN381" s="307"/>
      <c r="JO381" s="307"/>
      <c r="JP381" s="307"/>
      <c r="JQ381" s="307"/>
      <c r="JR381" s="307"/>
      <c r="JS381" s="307"/>
      <c r="JT381" s="307"/>
      <c r="JU381" s="307"/>
      <c r="JV381" s="307"/>
      <c r="JW381" s="307"/>
      <c r="JX381" s="307"/>
      <c r="JY381" s="307"/>
      <c r="JZ381" s="307"/>
      <c r="KA381" s="307"/>
      <c r="KB381" s="307"/>
      <c r="KC381" s="307"/>
      <c r="KD381" s="307"/>
      <c r="KE381" s="307"/>
      <c r="KF381" s="307"/>
      <c r="KG381" s="307"/>
      <c r="KH381" s="307"/>
      <c r="KI381" s="307"/>
      <c r="KJ381" s="307"/>
      <c r="KK381" s="307"/>
      <c r="KL381" s="307"/>
      <c r="KM381" s="307"/>
      <c r="KN381" s="307"/>
      <c r="KO381" s="307"/>
      <c r="KP381" s="307"/>
      <c r="KQ381" s="307"/>
      <c r="KR381" s="307"/>
      <c r="KS381" s="307"/>
      <c r="KT381" s="307"/>
    </row>
    <row r="382" spans="14:306" s="56" customFormat="1" ht="15" customHeight="1">
      <c r="N382" s="341"/>
      <c r="O382" s="420"/>
      <c r="P382" s="420"/>
      <c r="Q382" s="420"/>
      <c r="R382" s="420"/>
      <c r="S382" s="420"/>
      <c r="T382" s="420"/>
      <c r="U382" s="420"/>
      <c r="W382" s="420"/>
      <c r="X382" s="420"/>
      <c r="Y382" s="420"/>
      <c r="Z382" s="420"/>
      <c r="AA382" s="420"/>
      <c r="AB382" s="420"/>
      <c r="AC382" s="420"/>
      <c r="AD382" s="420"/>
      <c r="AE382" s="420"/>
      <c r="AG382" s="354">
        <v>12</v>
      </c>
      <c r="AH382" s="354"/>
      <c r="AI382" s="356" t="s">
        <v>290</v>
      </c>
      <c r="AJ382" s="356" t="s">
        <v>121</v>
      </c>
      <c r="AK382" s="359">
        <v>16</v>
      </c>
      <c r="AL382" s="356" t="s">
        <v>79</v>
      </c>
      <c r="AM382" s="356" t="s">
        <v>212</v>
      </c>
      <c r="AN382" s="356" t="s">
        <v>95</v>
      </c>
      <c r="AO382" s="356" t="s">
        <v>79</v>
      </c>
      <c r="AP382" s="356" t="s">
        <v>82</v>
      </c>
      <c r="AQ382" s="356" t="s">
        <v>138</v>
      </c>
      <c r="AR382" s="356" t="s">
        <v>164</v>
      </c>
      <c r="AS382" s="359">
        <v>25</v>
      </c>
      <c r="AT382" s="356" t="s">
        <v>314</v>
      </c>
      <c r="AU382" s="356"/>
      <c r="AV382" s="359">
        <v>16</v>
      </c>
      <c r="AW382" s="359">
        <v>23</v>
      </c>
      <c r="AX382" s="359">
        <v>13</v>
      </c>
      <c r="AY382" s="303">
        <f t="shared" si="173"/>
        <v>34</v>
      </c>
      <c r="AZ382" s="303">
        <f t="shared" si="174"/>
        <v>22</v>
      </c>
      <c r="BA382" s="303">
        <f t="shared" si="175"/>
        <v>17</v>
      </c>
      <c r="BB382" s="303">
        <f t="shared" si="176"/>
        <v>19</v>
      </c>
      <c r="BC382" s="303">
        <f t="shared" si="177"/>
        <v>46</v>
      </c>
      <c r="BD382" s="303">
        <f t="shared" si="178"/>
        <v>34</v>
      </c>
      <c r="BE382" s="303">
        <f t="shared" si="179"/>
        <v>19</v>
      </c>
      <c r="BF382" s="303">
        <f t="shared" si="180"/>
        <v>21</v>
      </c>
      <c r="BG382" s="303">
        <f t="shared" si="181"/>
        <v>23</v>
      </c>
      <c r="BH382" s="303"/>
      <c r="BI382" s="303">
        <f t="shared" si="182"/>
        <v>24</v>
      </c>
      <c r="BJ382" s="303">
        <f t="shared" si="183"/>
        <v>26</v>
      </c>
      <c r="BK382" s="303">
        <f t="shared" si="184"/>
        <v>83</v>
      </c>
      <c r="BL382" s="303">
        <f t="shared" si="185"/>
        <v>17</v>
      </c>
      <c r="BM382" s="303">
        <f t="shared" si="186"/>
        <v>24</v>
      </c>
      <c r="BN382" s="303">
        <f t="shared" si="187"/>
        <v>14</v>
      </c>
      <c r="CB382" s="307"/>
      <c r="CC382" s="307"/>
      <c r="CD382" s="307"/>
      <c r="CE382" s="307"/>
      <c r="CF382" s="307"/>
      <c r="CG382" s="307"/>
      <c r="CH382" s="307"/>
      <c r="CI382" s="307"/>
      <c r="CJ382" s="307"/>
      <c r="CK382" s="307"/>
      <c r="CL382" s="307"/>
      <c r="CM382" s="307"/>
      <c r="CN382" s="307"/>
      <c r="CO382" s="307"/>
      <c r="CP382" s="307"/>
      <c r="CQ382" s="307"/>
      <c r="CR382" s="307"/>
      <c r="CS382" s="307"/>
      <c r="CT382" s="307"/>
      <c r="CU382" s="307"/>
      <c r="CV382" s="307"/>
      <c r="CW382" s="307"/>
      <c r="CX382" s="307"/>
      <c r="CY382" s="307"/>
      <c r="CZ382" s="307"/>
      <c r="DA382" s="307"/>
      <c r="DB382" s="307"/>
      <c r="DC382" s="307"/>
      <c r="DD382" s="307"/>
      <c r="DE382" s="307"/>
      <c r="DF382" s="307"/>
      <c r="DG382" s="307"/>
      <c r="DH382" s="307"/>
      <c r="DI382" s="390"/>
      <c r="DJ382" s="390"/>
      <c r="DK382" s="307"/>
      <c r="DL382" s="307"/>
      <c r="DM382" s="307"/>
      <c r="DN382" s="307"/>
      <c r="DO382" s="307"/>
      <c r="DP382" s="307"/>
      <c r="DQ382" s="307"/>
      <c r="DR382" s="307"/>
      <c r="DS382" s="307"/>
      <c r="DT382" s="307"/>
      <c r="DU382" s="307"/>
      <c r="DV382" s="307"/>
      <c r="DW382" s="307"/>
      <c r="DX382" s="307"/>
      <c r="DY382" s="307"/>
      <c r="DZ382" s="307"/>
      <c r="EA382" s="307"/>
      <c r="EB382" s="307"/>
      <c r="EC382" s="307"/>
      <c r="ED382" s="307"/>
      <c r="EE382" s="307"/>
      <c r="EF382" s="307"/>
      <c r="EG382" s="307"/>
      <c r="EH382" s="307"/>
      <c r="EI382" s="307"/>
      <c r="EJ382" s="307"/>
      <c r="EK382" s="307"/>
      <c r="EL382" s="307"/>
      <c r="EM382" s="307"/>
      <c r="EN382" s="307"/>
      <c r="EO382" s="307"/>
      <c r="EP382" s="307"/>
      <c r="EQ382" s="307"/>
      <c r="ER382" s="307"/>
      <c r="ES382" s="307"/>
      <c r="ET382" s="307"/>
      <c r="EU382" s="390"/>
      <c r="EV382" s="390"/>
      <c r="EW382" s="307"/>
      <c r="EX382" s="307"/>
      <c r="EY382" s="307"/>
      <c r="EZ382" s="307"/>
      <c r="FA382" s="307"/>
      <c r="FB382" s="307"/>
      <c r="FC382" s="307"/>
      <c r="FD382" s="307"/>
      <c r="FE382" s="307"/>
      <c r="FF382" s="307"/>
      <c r="FG382" s="307"/>
      <c r="FH382" s="307"/>
      <c r="FI382" s="307"/>
      <c r="FJ382" s="307"/>
      <c r="FK382" s="307"/>
      <c r="FL382" s="307"/>
      <c r="FM382" s="307"/>
      <c r="FN382" s="307"/>
      <c r="FO382" s="307"/>
      <c r="FP382" s="307"/>
      <c r="FQ382" s="307"/>
      <c r="FR382" s="307"/>
      <c r="FS382" s="307"/>
      <c r="FT382" s="307"/>
      <c r="FU382" s="307"/>
      <c r="FV382" s="307"/>
      <c r="FW382" s="307"/>
      <c r="FX382" s="307"/>
      <c r="FY382" s="307"/>
      <c r="FZ382" s="307"/>
      <c r="GA382" s="307"/>
      <c r="GB382" s="307"/>
      <c r="GC382" s="307"/>
      <c r="GD382" s="307"/>
      <c r="GE382" s="307"/>
      <c r="GF382" s="307"/>
      <c r="GG382" s="307"/>
      <c r="GH382" s="307"/>
      <c r="GI382" s="307"/>
      <c r="GJ382" s="307"/>
      <c r="GK382" s="307"/>
      <c r="GL382" s="307"/>
      <c r="GM382" s="307"/>
      <c r="GN382" s="307"/>
      <c r="GO382" s="307"/>
      <c r="GP382" s="307"/>
      <c r="GQ382" s="307"/>
      <c r="GR382" s="307"/>
      <c r="GS382" s="307"/>
      <c r="GT382" s="307"/>
      <c r="GU382" s="307"/>
      <c r="GV382" s="307"/>
      <c r="GW382" s="307"/>
      <c r="GX382" s="307"/>
      <c r="GY382" s="307"/>
      <c r="GZ382" s="307"/>
      <c r="HA382" s="307"/>
      <c r="HB382" s="307"/>
      <c r="HC382" s="307"/>
      <c r="HD382" s="307"/>
      <c r="HE382" s="307"/>
      <c r="HF382" s="307"/>
      <c r="HG382" s="307"/>
      <c r="HH382" s="307"/>
      <c r="HI382" s="307"/>
      <c r="HJ382" s="307"/>
      <c r="HK382" s="307"/>
      <c r="HL382" s="307"/>
      <c r="HM382" s="307"/>
      <c r="HN382" s="307"/>
      <c r="HO382" s="307"/>
      <c r="HP382" s="307"/>
      <c r="HQ382" s="307"/>
      <c r="HR382" s="307"/>
      <c r="HS382" s="307"/>
      <c r="HT382" s="307"/>
      <c r="HU382" s="307"/>
      <c r="HV382" s="307"/>
      <c r="HW382" s="307"/>
      <c r="HX382" s="307"/>
      <c r="HY382" s="307"/>
      <c r="HZ382" s="307"/>
      <c r="IA382" s="307"/>
      <c r="IB382" s="307"/>
      <c r="IC382" s="307"/>
      <c r="ID382" s="307"/>
      <c r="IE382" s="307"/>
      <c r="IF382" s="307"/>
      <c r="IG382" s="307"/>
      <c r="IH382" s="307"/>
      <c r="II382" s="307"/>
      <c r="IJ382" s="307"/>
      <c r="IK382" s="307"/>
      <c r="IL382" s="307"/>
      <c r="IM382" s="307"/>
      <c r="IN382" s="307"/>
      <c r="IO382" s="307"/>
      <c r="IP382" s="307"/>
      <c r="IQ382" s="307"/>
      <c r="IR382" s="307"/>
      <c r="IS382" s="307"/>
      <c r="IT382" s="307"/>
      <c r="IU382" s="307"/>
      <c r="IV382" s="307"/>
      <c r="IW382" s="307"/>
      <c r="IX382" s="307"/>
      <c r="IY382" s="307"/>
      <c r="IZ382" s="307"/>
      <c r="JA382" s="307"/>
      <c r="JB382" s="307"/>
      <c r="JC382" s="307"/>
      <c r="JD382" s="307"/>
      <c r="JE382" s="307"/>
      <c r="JF382" s="307"/>
      <c r="JG382" s="307"/>
      <c r="JH382" s="307"/>
      <c r="JI382" s="307"/>
      <c r="JJ382" s="307"/>
      <c r="JK382" s="307"/>
      <c r="JL382" s="307"/>
      <c r="JM382" s="307"/>
      <c r="JN382" s="307"/>
      <c r="JO382" s="307"/>
      <c r="JP382" s="307"/>
      <c r="JQ382" s="307"/>
      <c r="JR382" s="307"/>
      <c r="JS382" s="307"/>
      <c r="JT382" s="307"/>
      <c r="JU382" s="307"/>
      <c r="JV382" s="307"/>
      <c r="JW382" s="307"/>
      <c r="JX382" s="307"/>
      <c r="JY382" s="307"/>
      <c r="JZ382" s="307"/>
      <c r="KA382" s="307"/>
      <c r="KB382" s="307"/>
      <c r="KC382" s="307"/>
      <c r="KD382" s="307"/>
      <c r="KE382" s="307"/>
      <c r="KF382" s="307"/>
      <c r="KG382" s="307"/>
      <c r="KH382" s="307"/>
      <c r="KI382" s="307"/>
      <c r="KJ382" s="307"/>
      <c r="KK382" s="307"/>
      <c r="KL382" s="307"/>
      <c r="KM382" s="307"/>
      <c r="KN382" s="307"/>
      <c r="KO382" s="307"/>
      <c r="KP382" s="307"/>
      <c r="KQ382" s="307"/>
      <c r="KR382" s="307"/>
      <c r="KS382" s="307"/>
      <c r="KT382" s="307"/>
    </row>
    <row r="383" spans="14:306" s="56" customFormat="1" ht="15" customHeight="1">
      <c r="N383" s="341"/>
      <c r="O383" s="420"/>
      <c r="P383" s="420"/>
      <c r="Q383" s="420"/>
      <c r="R383" s="420"/>
      <c r="S383" s="420"/>
      <c r="T383" s="420"/>
      <c r="U383" s="420"/>
      <c r="W383" s="420"/>
      <c r="X383" s="420"/>
      <c r="Y383" s="420"/>
      <c r="Z383" s="420"/>
      <c r="AA383" s="420"/>
      <c r="AB383" s="420"/>
      <c r="AC383" s="420"/>
      <c r="AD383" s="420"/>
      <c r="AE383" s="420"/>
      <c r="AG383" s="354">
        <v>13</v>
      </c>
      <c r="AH383" s="354"/>
      <c r="AI383" s="356" t="s">
        <v>296</v>
      </c>
      <c r="AJ383" s="356" t="s">
        <v>164</v>
      </c>
      <c r="AK383" s="356" t="s">
        <v>79</v>
      </c>
      <c r="AL383" s="359">
        <v>19</v>
      </c>
      <c r="AM383" s="356" t="s">
        <v>213</v>
      </c>
      <c r="AN383" s="356" t="s">
        <v>98</v>
      </c>
      <c r="AO383" s="359">
        <v>19</v>
      </c>
      <c r="AP383" s="356" t="s">
        <v>138</v>
      </c>
      <c r="AQ383" s="359">
        <v>23</v>
      </c>
      <c r="AR383" s="356" t="s">
        <v>89</v>
      </c>
      <c r="AS383" s="356" t="s">
        <v>93</v>
      </c>
      <c r="AT383" s="356" t="s">
        <v>300</v>
      </c>
      <c r="AU383" s="356"/>
      <c r="AV383" s="359">
        <v>17</v>
      </c>
      <c r="AW383" s="359">
        <v>24</v>
      </c>
      <c r="AX383" s="359">
        <v>14</v>
      </c>
      <c r="AY383" s="303">
        <f t="shared" si="173"/>
        <v>38</v>
      </c>
      <c r="AZ383" s="303">
        <f t="shared" si="174"/>
        <v>24</v>
      </c>
      <c r="BA383" s="303">
        <f t="shared" si="175"/>
        <v>19</v>
      </c>
      <c r="BB383" s="303">
        <f t="shared" si="176"/>
        <v>20</v>
      </c>
      <c r="BC383" s="303">
        <f t="shared" si="177"/>
        <v>50</v>
      </c>
      <c r="BD383" s="303">
        <f t="shared" si="178"/>
        <v>36</v>
      </c>
      <c r="BE383" s="303">
        <f t="shared" si="179"/>
        <v>20</v>
      </c>
      <c r="BF383" s="303">
        <f t="shared" si="180"/>
        <v>23</v>
      </c>
      <c r="BG383" s="303">
        <f t="shared" si="181"/>
        <v>24</v>
      </c>
      <c r="BH383" s="303"/>
      <c r="BI383" s="303">
        <f t="shared" si="182"/>
        <v>26</v>
      </c>
      <c r="BJ383" s="303">
        <f t="shared" si="183"/>
        <v>28</v>
      </c>
      <c r="BK383" s="303">
        <f t="shared" si="184"/>
        <v>90</v>
      </c>
      <c r="BL383" s="303">
        <f t="shared" si="185"/>
        <v>18</v>
      </c>
      <c r="BM383" s="303">
        <f t="shared" si="186"/>
        <v>25</v>
      </c>
      <c r="BN383" s="303">
        <f t="shared" si="187"/>
        <v>15</v>
      </c>
      <c r="CB383" s="307"/>
      <c r="CC383" s="307"/>
      <c r="CD383" s="307"/>
      <c r="CE383" s="307"/>
      <c r="CF383" s="307"/>
      <c r="CG383" s="307"/>
      <c r="CH383" s="307"/>
      <c r="CI383" s="307"/>
      <c r="CJ383" s="307"/>
      <c r="CK383" s="307"/>
      <c r="CL383" s="307"/>
      <c r="CM383" s="307"/>
      <c r="CN383" s="307"/>
      <c r="CO383" s="307"/>
      <c r="CP383" s="307"/>
      <c r="CQ383" s="307"/>
      <c r="CR383" s="307"/>
      <c r="CS383" s="307"/>
      <c r="CT383" s="307"/>
      <c r="CU383" s="307"/>
      <c r="CV383" s="307"/>
      <c r="CW383" s="307"/>
      <c r="CX383" s="307"/>
      <c r="CY383" s="307"/>
      <c r="CZ383" s="307"/>
      <c r="DA383" s="307"/>
      <c r="DB383" s="307"/>
      <c r="DC383" s="307"/>
      <c r="DD383" s="307"/>
      <c r="DE383" s="307"/>
      <c r="DF383" s="307"/>
      <c r="DG383" s="307"/>
      <c r="DH383" s="307"/>
      <c r="DI383" s="390"/>
      <c r="DJ383" s="390"/>
      <c r="DK383" s="307"/>
      <c r="DL383" s="307"/>
      <c r="DM383" s="307"/>
      <c r="DN383" s="307"/>
      <c r="DO383" s="307"/>
      <c r="DP383" s="307"/>
      <c r="DQ383" s="307"/>
      <c r="DR383" s="307"/>
      <c r="DS383" s="307"/>
      <c r="DT383" s="307"/>
      <c r="DU383" s="307"/>
      <c r="DV383" s="307"/>
      <c r="DW383" s="307"/>
      <c r="DX383" s="307"/>
      <c r="DY383" s="307"/>
      <c r="DZ383" s="307"/>
      <c r="EA383" s="307"/>
      <c r="EB383" s="307"/>
      <c r="EC383" s="307"/>
      <c r="ED383" s="307"/>
      <c r="EE383" s="307"/>
      <c r="EF383" s="307"/>
      <c r="EG383" s="307"/>
      <c r="EH383" s="307"/>
      <c r="EI383" s="307"/>
      <c r="EJ383" s="307"/>
      <c r="EK383" s="307"/>
      <c r="EL383" s="307"/>
      <c r="EM383" s="307"/>
      <c r="EN383" s="307"/>
      <c r="EO383" s="307"/>
      <c r="EP383" s="307"/>
      <c r="EQ383" s="307"/>
      <c r="ER383" s="307"/>
      <c r="ES383" s="307"/>
      <c r="ET383" s="307"/>
      <c r="EU383" s="390"/>
      <c r="EV383" s="390"/>
      <c r="EW383" s="307"/>
      <c r="EX383" s="307"/>
      <c r="EY383" s="307"/>
      <c r="EZ383" s="307"/>
      <c r="FA383" s="307"/>
      <c r="FB383" s="307"/>
      <c r="FC383" s="307"/>
      <c r="FD383" s="307"/>
      <c r="FE383" s="307"/>
      <c r="FF383" s="307"/>
      <c r="FG383" s="307"/>
      <c r="FH383" s="307"/>
      <c r="FI383" s="307"/>
      <c r="FJ383" s="307"/>
      <c r="FK383" s="307"/>
      <c r="FL383" s="307"/>
      <c r="FM383" s="307"/>
      <c r="FN383" s="307"/>
      <c r="FO383" s="307"/>
      <c r="FP383" s="307"/>
      <c r="FQ383" s="307"/>
      <c r="FR383" s="307"/>
      <c r="FS383" s="307"/>
      <c r="FT383" s="307"/>
      <c r="FU383" s="307"/>
      <c r="FV383" s="307"/>
      <c r="FW383" s="307"/>
      <c r="FX383" s="307"/>
      <c r="FY383" s="307"/>
      <c r="FZ383" s="307"/>
      <c r="GA383" s="307"/>
      <c r="GB383" s="307"/>
      <c r="GC383" s="307"/>
      <c r="GD383" s="307"/>
      <c r="GE383" s="307"/>
      <c r="GF383" s="307"/>
      <c r="GG383" s="307"/>
      <c r="GH383" s="307"/>
      <c r="GI383" s="307"/>
      <c r="GJ383" s="307"/>
      <c r="GK383" s="307"/>
      <c r="GL383" s="307"/>
      <c r="GM383" s="307"/>
      <c r="GN383" s="307"/>
      <c r="GO383" s="307"/>
      <c r="GP383" s="307"/>
      <c r="GQ383" s="307"/>
      <c r="GR383" s="307"/>
      <c r="GS383" s="307"/>
      <c r="GT383" s="307"/>
      <c r="GU383" s="307"/>
      <c r="GV383" s="307"/>
      <c r="GW383" s="307"/>
      <c r="GX383" s="307"/>
      <c r="GY383" s="307"/>
      <c r="GZ383" s="307"/>
      <c r="HA383" s="307"/>
      <c r="HB383" s="307"/>
      <c r="HC383" s="307"/>
      <c r="HD383" s="307"/>
      <c r="HE383" s="307"/>
      <c r="HF383" s="307"/>
      <c r="HG383" s="307"/>
      <c r="HH383" s="307"/>
      <c r="HI383" s="307"/>
      <c r="HJ383" s="307"/>
      <c r="HK383" s="307"/>
      <c r="HL383" s="307"/>
      <c r="HM383" s="307"/>
      <c r="HN383" s="307"/>
      <c r="HO383" s="307"/>
      <c r="HP383" s="307"/>
      <c r="HQ383" s="307"/>
      <c r="HR383" s="307"/>
      <c r="HS383" s="307"/>
      <c r="HT383" s="307"/>
      <c r="HU383" s="307"/>
      <c r="HV383" s="307"/>
      <c r="HW383" s="307"/>
      <c r="HX383" s="307"/>
      <c r="HY383" s="307"/>
      <c r="HZ383" s="307"/>
      <c r="IA383" s="307"/>
      <c r="IB383" s="307"/>
      <c r="IC383" s="307"/>
      <c r="ID383" s="307"/>
      <c r="IE383" s="307"/>
      <c r="IF383" s="307"/>
      <c r="IG383" s="307"/>
      <c r="IH383" s="307"/>
      <c r="II383" s="307"/>
      <c r="IJ383" s="307"/>
      <c r="IK383" s="307"/>
      <c r="IL383" s="307"/>
      <c r="IM383" s="307"/>
      <c r="IN383" s="307"/>
      <c r="IO383" s="307"/>
      <c r="IP383" s="307"/>
      <c r="IQ383" s="307"/>
      <c r="IR383" s="307"/>
      <c r="IS383" s="307"/>
      <c r="IT383" s="307"/>
      <c r="IU383" s="307"/>
      <c r="IV383" s="307"/>
      <c r="IW383" s="307"/>
      <c r="IX383" s="307"/>
      <c r="IY383" s="307"/>
      <c r="IZ383" s="307"/>
      <c r="JA383" s="307"/>
      <c r="JB383" s="307"/>
      <c r="JC383" s="307"/>
      <c r="JD383" s="307"/>
      <c r="JE383" s="307"/>
      <c r="JF383" s="307"/>
      <c r="JG383" s="307"/>
      <c r="JH383" s="307"/>
      <c r="JI383" s="307"/>
      <c r="JJ383" s="307"/>
      <c r="JK383" s="307"/>
      <c r="JL383" s="307"/>
      <c r="JM383" s="307"/>
      <c r="JN383" s="307"/>
      <c r="JO383" s="307"/>
      <c r="JP383" s="307"/>
      <c r="JQ383" s="307"/>
      <c r="JR383" s="307"/>
      <c r="JS383" s="307"/>
      <c r="JT383" s="307"/>
      <c r="JU383" s="307"/>
      <c r="JV383" s="307"/>
      <c r="JW383" s="307"/>
      <c r="JX383" s="307"/>
      <c r="JY383" s="307"/>
      <c r="JZ383" s="307"/>
      <c r="KA383" s="307"/>
      <c r="KB383" s="307"/>
      <c r="KC383" s="307"/>
      <c r="KD383" s="307"/>
      <c r="KE383" s="307"/>
      <c r="KF383" s="307"/>
      <c r="KG383" s="307"/>
      <c r="KH383" s="307"/>
      <c r="KI383" s="307"/>
      <c r="KJ383" s="307"/>
      <c r="KK383" s="307"/>
      <c r="KL383" s="307"/>
      <c r="KM383" s="307"/>
      <c r="KN383" s="307"/>
      <c r="KO383" s="307"/>
      <c r="KP383" s="307"/>
      <c r="KQ383" s="307"/>
      <c r="KR383" s="307"/>
      <c r="KS383" s="307"/>
      <c r="KT383" s="307"/>
    </row>
    <row r="384" spans="14:306" s="56" customFormat="1" ht="15" customHeight="1">
      <c r="N384" s="341"/>
      <c r="O384" s="420"/>
      <c r="P384" s="420"/>
      <c r="Q384" s="420"/>
      <c r="R384" s="420"/>
      <c r="S384" s="420"/>
      <c r="T384" s="420"/>
      <c r="U384" s="420"/>
      <c r="W384" s="420"/>
      <c r="X384" s="420"/>
      <c r="Y384" s="420"/>
      <c r="Z384" s="420"/>
      <c r="AA384" s="420"/>
      <c r="AB384" s="420"/>
      <c r="AC384" s="420"/>
      <c r="AD384" s="420"/>
      <c r="AE384" s="420"/>
      <c r="AG384" s="354">
        <v>14</v>
      </c>
      <c r="AH384" s="354"/>
      <c r="AI384" s="356" t="s">
        <v>144</v>
      </c>
      <c r="AJ384" s="356" t="s">
        <v>89</v>
      </c>
      <c r="AK384" s="359">
        <v>19</v>
      </c>
      <c r="AL384" s="356" t="s">
        <v>81</v>
      </c>
      <c r="AM384" s="356" t="s">
        <v>539</v>
      </c>
      <c r="AN384" s="356" t="s">
        <v>600</v>
      </c>
      <c r="AO384" s="359">
        <v>20</v>
      </c>
      <c r="AP384" s="356" t="s">
        <v>140</v>
      </c>
      <c r="AQ384" s="356" t="s">
        <v>89</v>
      </c>
      <c r="AR384" s="356" t="s">
        <v>74</v>
      </c>
      <c r="AS384" s="356" t="s">
        <v>96</v>
      </c>
      <c r="AT384" s="356" t="s">
        <v>601</v>
      </c>
      <c r="AU384" s="356"/>
      <c r="AV384" s="359">
        <v>18</v>
      </c>
      <c r="AW384" s="356" t="s">
        <v>126</v>
      </c>
      <c r="AX384" s="359">
        <v>15</v>
      </c>
      <c r="AY384" s="303">
        <f t="shared" si="173"/>
        <v>41</v>
      </c>
      <c r="AZ384" s="303">
        <f t="shared" si="174"/>
        <v>26</v>
      </c>
      <c r="BA384" s="303">
        <f t="shared" si="175"/>
        <v>20</v>
      </c>
      <c r="BB384" s="303">
        <f t="shared" si="176"/>
        <v>22</v>
      </c>
      <c r="BC384" s="303">
        <f t="shared" si="177"/>
        <v>54</v>
      </c>
      <c r="BD384" s="303">
        <f t="shared" si="178"/>
        <v>38</v>
      </c>
      <c r="BE384" s="303">
        <f t="shared" si="179"/>
        <v>21</v>
      </c>
      <c r="BF384" s="303">
        <f t="shared" si="180"/>
        <v>25</v>
      </c>
      <c r="BG384" s="303">
        <f t="shared" si="181"/>
        <v>26</v>
      </c>
      <c r="BH384" s="303"/>
      <c r="BI384" s="303">
        <f t="shared" si="182"/>
        <v>29</v>
      </c>
      <c r="BJ384" s="303">
        <f t="shared" si="183"/>
        <v>30</v>
      </c>
      <c r="BK384" s="303">
        <f t="shared" si="184"/>
        <v>96</v>
      </c>
      <c r="BL384" s="303">
        <f t="shared" si="185"/>
        <v>19</v>
      </c>
      <c r="BM384" s="303">
        <f t="shared" si="186"/>
        <v>27</v>
      </c>
      <c r="BN384" s="303">
        <f t="shared" si="187"/>
        <v>16</v>
      </c>
      <c r="CB384" s="307"/>
      <c r="CC384" s="307"/>
      <c r="CD384" s="307"/>
      <c r="CE384" s="307"/>
      <c r="CF384" s="307"/>
      <c r="CG384" s="307"/>
      <c r="CH384" s="307"/>
      <c r="CI384" s="307"/>
      <c r="CJ384" s="307"/>
      <c r="CK384" s="307"/>
      <c r="CL384" s="307"/>
      <c r="CM384" s="307"/>
      <c r="CN384" s="307"/>
      <c r="CO384" s="307"/>
      <c r="CP384" s="307"/>
      <c r="CQ384" s="307"/>
      <c r="CR384" s="307"/>
      <c r="CS384" s="307"/>
      <c r="CT384" s="307"/>
      <c r="CU384" s="307"/>
      <c r="CV384" s="307"/>
      <c r="CW384" s="307"/>
      <c r="CX384" s="307"/>
      <c r="CY384" s="307"/>
      <c r="CZ384" s="307"/>
      <c r="DA384" s="307"/>
      <c r="DB384" s="307"/>
      <c r="DC384" s="307"/>
      <c r="DD384" s="307"/>
      <c r="DE384" s="307"/>
      <c r="DF384" s="307"/>
      <c r="DG384" s="307"/>
      <c r="DH384" s="307"/>
      <c r="DI384" s="390"/>
      <c r="DJ384" s="390"/>
      <c r="DK384" s="307"/>
      <c r="DL384" s="307"/>
      <c r="DM384" s="307"/>
      <c r="DN384" s="307"/>
      <c r="DO384" s="307"/>
      <c r="DP384" s="307"/>
      <c r="DQ384" s="307"/>
      <c r="DR384" s="307"/>
      <c r="DS384" s="307"/>
      <c r="DT384" s="307"/>
      <c r="DU384" s="307"/>
      <c r="DV384" s="307"/>
      <c r="DW384" s="307"/>
      <c r="DX384" s="307"/>
      <c r="DY384" s="307"/>
      <c r="DZ384" s="307"/>
      <c r="EA384" s="307"/>
      <c r="EB384" s="307"/>
      <c r="EC384" s="307"/>
      <c r="ED384" s="307"/>
      <c r="EE384" s="307"/>
      <c r="EF384" s="307"/>
      <c r="EG384" s="307"/>
      <c r="EH384" s="307"/>
      <c r="EI384" s="307"/>
      <c r="EJ384" s="307"/>
      <c r="EK384" s="307"/>
      <c r="EL384" s="307"/>
      <c r="EM384" s="307"/>
      <c r="EN384" s="307"/>
      <c r="EO384" s="307"/>
      <c r="EP384" s="307"/>
      <c r="EQ384" s="307"/>
      <c r="ER384" s="307"/>
      <c r="ES384" s="307"/>
      <c r="ET384" s="307"/>
      <c r="EU384" s="390"/>
      <c r="EV384" s="390"/>
      <c r="EW384" s="307"/>
      <c r="EX384" s="307"/>
      <c r="EY384" s="307"/>
      <c r="EZ384" s="307"/>
      <c r="FA384" s="307"/>
      <c r="FB384" s="307"/>
      <c r="FC384" s="307"/>
      <c r="FD384" s="307"/>
      <c r="FE384" s="307"/>
      <c r="FF384" s="307"/>
      <c r="FG384" s="307"/>
      <c r="FH384" s="307"/>
      <c r="FI384" s="307"/>
      <c r="FJ384" s="307"/>
      <c r="FK384" s="307"/>
      <c r="FL384" s="307"/>
      <c r="FM384" s="307"/>
      <c r="FN384" s="307"/>
      <c r="FO384" s="307"/>
      <c r="FP384" s="307"/>
      <c r="FQ384" s="307"/>
      <c r="FR384" s="307"/>
      <c r="FS384" s="307"/>
      <c r="FT384" s="307"/>
      <c r="FU384" s="307"/>
      <c r="FV384" s="307"/>
      <c r="FW384" s="307"/>
      <c r="FX384" s="307"/>
      <c r="FY384" s="307"/>
      <c r="FZ384" s="307"/>
      <c r="GA384" s="307"/>
      <c r="GB384" s="307"/>
      <c r="GC384" s="307"/>
      <c r="GD384" s="307"/>
      <c r="GE384" s="307"/>
      <c r="GF384" s="307"/>
      <c r="GG384" s="307"/>
      <c r="GH384" s="307"/>
      <c r="GI384" s="307"/>
      <c r="GJ384" s="307"/>
      <c r="GK384" s="307"/>
      <c r="GL384" s="307"/>
      <c r="GM384" s="307"/>
      <c r="GN384" s="307"/>
      <c r="GO384" s="307"/>
      <c r="GP384" s="307"/>
      <c r="GQ384" s="307"/>
      <c r="GR384" s="307"/>
      <c r="GS384" s="307"/>
      <c r="GT384" s="307"/>
      <c r="GU384" s="307"/>
      <c r="GV384" s="307"/>
      <c r="GW384" s="307"/>
      <c r="GX384" s="307"/>
      <c r="GY384" s="307"/>
      <c r="GZ384" s="307"/>
      <c r="HA384" s="307"/>
      <c r="HB384" s="307"/>
      <c r="HC384" s="307"/>
      <c r="HD384" s="307"/>
      <c r="HE384" s="307"/>
      <c r="HF384" s="307"/>
      <c r="HG384" s="307"/>
      <c r="HH384" s="307"/>
      <c r="HI384" s="307"/>
      <c r="HJ384" s="307"/>
      <c r="HK384" s="307"/>
      <c r="HL384" s="307"/>
      <c r="HM384" s="307"/>
      <c r="HN384" s="307"/>
      <c r="HO384" s="307"/>
      <c r="HP384" s="307"/>
      <c r="HQ384" s="307"/>
      <c r="HR384" s="307"/>
      <c r="HS384" s="307"/>
      <c r="HT384" s="307"/>
      <c r="HU384" s="307"/>
      <c r="HV384" s="307"/>
      <c r="HW384" s="307"/>
      <c r="HX384" s="307"/>
      <c r="HY384" s="307"/>
      <c r="HZ384" s="307"/>
      <c r="IA384" s="307"/>
      <c r="IB384" s="307"/>
      <c r="IC384" s="307"/>
      <c r="ID384" s="307"/>
      <c r="IE384" s="307"/>
      <c r="IF384" s="307"/>
      <c r="IG384" s="307"/>
      <c r="IH384" s="307"/>
      <c r="II384" s="307"/>
      <c r="IJ384" s="307"/>
      <c r="IK384" s="307"/>
      <c r="IL384" s="307"/>
      <c r="IM384" s="307"/>
      <c r="IN384" s="307"/>
      <c r="IO384" s="307"/>
      <c r="IP384" s="307"/>
      <c r="IQ384" s="307"/>
      <c r="IR384" s="307"/>
      <c r="IS384" s="307"/>
      <c r="IT384" s="307"/>
      <c r="IU384" s="307"/>
      <c r="IV384" s="307"/>
      <c r="IW384" s="307"/>
      <c r="IX384" s="307"/>
      <c r="IY384" s="307"/>
      <c r="IZ384" s="307"/>
      <c r="JA384" s="307"/>
      <c r="JB384" s="307"/>
      <c r="JC384" s="307"/>
      <c r="JD384" s="307"/>
      <c r="JE384" s="307"/>
      <c r="JF384" s="307"/>
      <c r="JG384" s="307"/>
      <c r="JH384" s="307"/>
      <c r="JI384" s="307"/>
      <c r="JJ384" s="307"/>
      <c r="JK384" s="307"/>
      <c r="JL384" s="307"/>
      <c r="JM384" s="307"/>
      <c r="JN384" s="307"/>
      <c r="JO384" s="307"/>
      <c r="JP384" s="307"/>
      <c r="JQ384" s="307"/>
      <c r="JR384" s="307"/>
      <c r="JS384" s="307"/>
      <c r="JT384" s="307"/>
      <c r="JU384" s="307"/>
      <c r="JV384" s="307"/>
      <c r="JW384" s="307"/>
      <c r="JX384" s="307"/>
      <c r="JY384" s="307"/>
      <c r="JZ384" s="307"/>
      <c r="KA384" s="307"/>
      <c r="KB384" s="307"/>
      <c r="KC384" s="307"/>
      <c r="KD384" s="307"/>
      <c r="KE384" s="307"/>
      <c r="KF384" s="307"/>
      <c r="KG384" s="307"/>
      <c r="KH384" s="307"/>
      <c r="KI384" s="307"/>
      <c r="KJ384" s="307"/>
      <c r="KK384" s="307"/>
      <c r="KL384" s="307"/>
      <c r="KM384" s="307"/>
      <c r="KN384" s="307"/>
      <c r="KO384" s="307"/>
      <c r="KP384" s="307"/>
      <c r="KQ384" s="307"/>
      <c r="KR384" s="307"/>
      <c r="KS384" s="307"/>
      <c r="KT384" s="307"/>
    </row>
    <row r="385" spans="14:306" s="56" customFormat="1" ht="15" customHeight="1">
      <c r="N385" s="341"/>
      <c r="O385" s="420"/>
      <c r="P385" s="420"/>
      <c r="Q385" s="420"/>
      <c r="R385" s="420"/>
      <c r="S385" s="420"/>
      <c r="T385" s="420"/>
      <c r="U385" s="420"/>
      <c r="W385" s="420"/>
      <c r="X385" s="420"/>
      <c r="Y385" s="420"/>
      <c r="Z385" s="420"/>
      <c r="AA385" s="420"/>
      <c r="AB385" s="420"/>
      <c r="AC385" s="420"/>
      <c r="AD385" s="420"/>
      <c r="AE385" s="420"/>
      <c r="AG385" s="354">
        <v>15</v>
      </c>
      <c r="AH385" s="354"/>
      <c r="AI385" s="356" t="s">
        <v>282</v>
      </c>
      <c r="AJ385" s="356" t="s">
        <v>74</v>
      </c>
      <c r="AK385" s="359">
        <v>20</v>
      </c>
      <c r="AL385" s="359">
        <v>22</v>
      </c>
      <c r="AM385" s="356" t="s">
        <v>100</v>
      </c>
      <c r="AN385" s="356" t="s">
        <v>144</v>
      </c>
      <c r="AO385" s="359">
        <v>21</v>
      </c>
      <c r="AP385" s="359">
        <v>25</v>
      </c>
      <c r="AQ385" s="356" t="s">
        <v>93</v>
      </c>
      <c r="AR385" s="356" t="s">
        <v>165</v>
      </c>
      <c r="AS385" s="359">
        <v>30</v>
      </c>
      <c r="AT385" s="356" t="s">
        <v>602</v>
      </c>
      <c r="AU385" s="356"/>
      <c r="AV385" s="359">
        <v>19</v>
      </c>
      <c r="AW385" s="359">
        <v>27</v>
      </c>
      <c r="AX385" s="359">
        <v>16</v>
      </c>
      <c r="AY385" s="303">
        <f t="shared" si="173"/>
        <v>45</v>
      </c>
      <c r="AZ385" s="303">
        <f t="shared" si="174"/>
        <v>29</v>
      </c>
      <c r="BA385" s="303">
        <f t="shared" si="175"/>
        <v>21</v>
      </c>
      <c r="BB385" s="303">
        <f t="shared" si="176"/>
        <v>23</v>
      </c>
      <c r="BC385" s="303">
        <f t="shared" si="177"/>
        <v>58</v>
      </c>
      <c r="BD385" s="303">
        <f t="shared" si="178"/>
        <v>41</v>
      </c>
      <c r="BE385" s="303">
        <f t="shared" si="179"/>
        <v>22</v>
      </c>
      <c r="BF385" s="303">
        <f t="shared" si="180"/>
        <v>26</v>
      </c>
      <c r="BG385" s="303">
        <f t="shared" si="181"/>
        <v>28</v>
      </c>
      <c r="BH385" s="303"/>
      <c r="BI385" s="303">
        <f t="shared" si="182"/>
        <v>31</v>
      </c>
      <c r="BJ385" s="303">
        <f t="shared" si="183"/>
        <v>31</v>
      </c>
      <c r="BK385" s="303">
        <f t="shared" si="184"/>
        <v>103</v>
      </c>
      <c r="BL385" s="303">
        <f t="shared" si="185"/>
        <v>20</v>
      </c>
      <c r="BM385" s="303">
        <f t="shared" si="186"/>
        <v>28</v>
      </c>
      <c r="BN385" s="303" t="str">
        <f t="shared" si="187"/>
        <v>-</v>
      </c>
      <c r="CB385" s="307"/>
      <c r="CC385" s="307"/>
      <c r="CD385" s="307"/>
      <c r="CE385" s="307"/>
      <c r="CF385" s="307"/>
      <c r="CG385" s="307"/>
      <c r="CH385" s="307"/>
      <c r="CI385" s="307"/>
      <c r="CJ385" s="307"/>
      <c r="CK385" s="307"/>
      <c r="CL385" s="307"/>
      <c r="CM385" s="307"/>
      <c r="CN385" s="307"/>
      <c r="CO385" s="307"/>
      <c r="CP385" s="307"/>
      <c r="CQ385" s="307"/>
      <c r="CR385" s="307"/>
      <c r="CS385" s="307"/>
      <c r="CT385" s="307"/>
      <c r="CU385" s="307"/>
      <c r="CV385" s="307"/>
      <c r="CW385" s="307"/>
      <c r="CX385" s="307"/>
      <c r="CY385" s="307"/>
      <c r="CZ385" s="307"/>
      <c r="DA385" s="307"/>
      <c r="DB385" s="307"/>
      <c r="DC385" s="307"/>
      <c r="DD385" s="307"/>
      <c r="DE385" s="307"/>
      <c r="DF385" s="307"/>
      <c r="DG385" s="307"/>
      <c r="DH385" s="307"/>
      <c r="DI385" s="390"/>
      <c r="DJ385" s="390"/>
      <c r="DK385" s="307"/>
      <c r="DL385" s="307"/>
      <c r="DM385" s="307"/>
      <c r="DN385" s="307"/>
      <c r="DO385" s="307"/>
      <c r="DP385" s="307"/>
      <c r="DQ385" s="307"/>
      <c r="DR385" s="307"/>
      <c r="DS385" s="307"/>
      <c r="DT385" s="307"/>
      <c r="DU385" s="307"/>
      <c r="DV385" s="307"/>
      <c r="DW385" s="307"/>
      <c r="DX385" s="307"/>
      <c r="DY385" s="307"/>
      <c r="DZ385" s="307"/>
      <c r="EA385" s="307"/>
      <c r="EB385" s="307"/>
      <c r="EC385" s="307"/>
      <c r="ED385" s="307"/>
      <c r="EE385" s="307"/>
      <c r="EF385" s="307"/>
      <c r="EG385" s="307"/>
      <c r="EH385" s="307"/>
      <c r="EI385" s="307"/>
      <c r="EJ385" s="307"/>
      <c r="EK385" s="307"/>
      <c r="EL385" s="307"/>
      <c r="EM385" s="307"/>
      <c r="EN385" s="307"/>
      <c r="EO385" s="307"/>
      <c r="EP385" s="307"/>
      <c r="EQ385" s="307"/>
      <c r="ER385" s="307"/>
      <c r="ES385" s="307"/>
      <c r="ET385" s="307"/>
      <c r="EU385" s="390"/>
      <c r="EV385" s="390"/>
      <c r="EW385" s="307"/>
      <c r="EX385" s="307"/>
      <c r="EY385" s="307"/>
      <c r="EZ385" s="307"/>
      <c r="FA385" s="307"/>
      <c r="FB385" s="307"/>
      <c r="FC385" s="307"/>
      <c r="FD385" s="307"/>
      <c r="FE385" s="307"/>
      <c r="FF385" s="307"/>
      <c r="FG385" s="307"/>
      <c r="FH385" s="307"/>
      <c r="FI385" s="307"/>
      <c r="FJ385" s="307"/>
      <c r="FK385" s="307"/>
      <c r="FL385" s="307"/>
      <c r="FM385" s="307"/>
      <c r="FN385" s="307"/>
      <c r="FO385" s="307"/>
      <c r="FP385" s="307"/>
      <c r="FQ385" s="307"/>
      <c r="FR385" s="307"/>
      <c r="FS385" s="307"/>
      <c r="FT385" s="307"/>
      <c r="FU385" s="307"/>
      <c r="FV385" s="307"/>
      <c r="FW385" s="307"/>
      <c r="FX385" s="307"/>
      <c r="FY385" s="307"/>
      <c r="FZ385" s="307"/>
      <c r="GA385" s="307"/>
      <c r="GB385" s="307"/>
      <c r="GC385" s="307"/>
      <c r="GD385" s="307"/>
      <c r="GE385" s="307"/>
      <c r="GF385" s="307"/>
      <c r="GG385" s="307"/>
      <c r="GH385" s="307"/>
      <c r="GI385" s="307"/>
      <c r="GJ385" s="307"/>
      <c r="GK385" s="307"/>
      <c r="GL385" s="307"/>
      <c r="GM385" s="307"/>
      <c r="GN385" s="307"/>
      <c r="GO385" s="307"/>
      <c r="GP385" s="307"/>
      <c r="GQ385" s="307"/>
      <c r="GR385" s="307"/>
      <c r="GS385" s="307"/>
      <c r="GT385" s="307"/>
      <c r="GU385" s="307"/>
      <c r="GV385" s="307"/>
      <c r="GW385" s="307"/>
      <c r="GX385" s="307"/>
      <c r="GY385" s="307"/>
      <c r="GZ385" s="307"/>
      <c r="HA385" s="307"/>
      <c r="HB385" s="307"/>
      <c r="HC385" s="307"/>
      <c r="HD385" s="307"/>
      <c r="HE385" s="307"/>
      <c r="HF385" s="307"/>
      <c r="HG385" s="307"/>
      <c r="HH385" s="307"/>
      <c r="HI385" s="307"/>
      <c r="HJ385" s="307"/>
      <c r="HK385" s="307"/>
      <c r="HL385" s="307"/>
      <c r="HM385" s="307"/>
      <c r="HN385" s="307"/>
      <c r="HO385" s="307"/>
      <c r="HP385" s="307"/>
      <c r="HQ385" s="307"/>
      <c r="HR385" s="307"/>
      <c r="HS385" s="307"/>
      <c r="HT385" s="307"/>
      <c r="HU385" s="307"/>
      <c r="HV385" s="307"/>
      <c r="HW385" s="307"/>
      <c r="HX385" s="307"/>
      <c r="HY385" s="307"/>
      <c r="HZ385" s="307"/>
      <c r="IA385" s="307"/>
      <c r="IB385" s="307"/>
      <c r="IC385" s="307"/>
      <c r="ID385" s="307"/>
      <c r="IE385" s="307"/>
      <c r="IF385" s="307"/>
      <c r="IG385" s="307"/>
      <c r="IH385" s="307"/>
      <c r="II385" s="307"/>
      <c r="IJ385" s="307"/>
      <c r="IK385" s="307"/>
      <c r="IL385" s="307"/>
      <c r="IM385" s="307"/>
      <c r="IN385" s="307"/>
      <c r="IO385" s="307"/>
      <c r="IP385" s="307"/>
      <c r="IQ385" s="307"/>
      <c r="IR385" s="307"/>
      <c r="IS385" s="307"/>
      <c r="IT385" s="307"/>
      <c r="IU385" s="307"/>
      <c r="IV385" s="307"/>
      <c r="IW385" s="307"/>
      <c r="IX385" s="307"/>
      <c r="IY385" s="307"/>
      <c r="IZ385" s="307"/>
      <c r="JA385" s="307"/>
      <c r="JB385" s="307"/>
      <c r="JC385" s="307"/>
      <c r="JD385" s="307"/>
      <c r="JE385" s="307"/>
      <c r="JF385" s="307"/>
      <c r="JG385" s="307"/>
      <c r="JH385" s="307"/>
      <c r="JI385" s="307"/>
      <c r="JJ385" s="307"/>
      <c r="JK385" s="307"/>
      <c r="JL385" s="307"/>
      <c r="JM385" s="307"/>
      <c r="JN385" s="307"/>
      <c r="JO385" s="307"/>
      <c r="JP385" s="307"/>
      <c r="JQ385" s="307"/>
      <c r="JR385" s="307"/>
      <c r="JS385" s="307"/>
      <c r="JT385" s="307"/>
      <c r="JU385" s="307"/>
      <c r="JV385" s="307"/>
      <c r="JW385" s="307"/>
      <c r="JX385" s="307"/>
      <c r="JY385" s="307"/>
      <c r="JZ385" s="307"/>
      <c r="KA385" s="307"/>
      <c r="KB385" s="307"/>
      <c r="KC385" s="307"/>
      <c r="KD385" s="307"/>
      <c r="KE385" s="307"/>
      <c r="KF385" s="307"/>
      <c r="KG385" s="307"/>
      <c r="KH385" s="307"/>
      <c r="KI385" s="307"/>
      <c r="KJ385" s="307"/>
      <c r="KK385" s="307"/>
      <c r="KL385" s="307"/>
      <c r="KM385" s="307"/>
      <c r="KN385" s="307"/>
      <c r="KO385" s="307"/>
      <c r="KP385" s="307"/>
      <c r="KQ385" s="307"/>
      <c r="KR385" s="307"/>
      <c r="KS385" s="307"/>
      <c r="KT385" s="307"/>
    </row>
    <row r="386" spans="14:306" s="56" customFormat="1" ht="15" customHeight="1">
      <c r="N386" s="341"/>
      <c r="O386" s="420"/>
      <c r="P386" s="420"/>
      <c r="Q386" s="420"/>
      <c r="R386" s="420"/>
      <c r="S386" s="420"/>
      <c r="T386" s="420"/>
      <c r="U386" s="420"/>
      <c r="W386" s="420"/>
      <c r="X386" s="420"/>
      <c r="Y386" s="420"/>
      <c r="Z386" s="420"/>
      <c r="AA386" s="420"/>
      <c r="AB386" s="420"/>
      <c r="AC386" s="420"/>
      <c r="AD386" s="420"/>
      <c r="AE386" s="420"/>
      <c r="AG386" s="354">
        <v>16</v>
      </c>
      <c r="AH386" s="354"/>
      <c r="AI386" s="356" t="s">
        <v>266</v>
      </c>
      <c r="AJ386" s="356" t="s">
        <v>165</v>
      </c>
      <c r="AK386" s="356" t="s">
        <v>138</v>
      </c>
      <c r="AL386" s="359">
        <v>23</v>
      </c>
      <c r="AM386" s="356" t="s">
        <v>324</v>
      </c>
      <c r="AN386" s="356" t="s">
        <v>147</v>
      </c>
      <c r="AO386" s="359">
        <v>22</v>
      </c>
      <c r="AP386" s="356" t="s">
        <v>93</v>
      </c>
      <c r="AQ386" s="356" t="s">
        <v>96</v>
      </c>
      <c r="AR386" s="356" t="s">
        <v>133</v>
      </c>
      <c r="AS386" s="356" t="s">
        <v>133</v>
      </c>
      <c r="AT386" s="356" t="s">
        <v>688</v>
      </c>
      <c r="AU386" s="356"/>
      <c r="AV386" s="359">
        <v>20</v>
      </c>
      <c r="AW386" s="359">
        <v>28</v>
      </c>
      <c r="AX386" s="356" t="s">
        <v>0</v>
      </c>
      <c r="AY386" s="303">
        <f t="shared" si="173"/>
        <v>49</v>
      </c>
      <c r="AZ386" s="303">
        <f t="shared" si="174"/>
        <v>31</v>
      </c>
      <c r="BA386" s="303">
        <f t="shared" si="175"/>
        <v>23</v>
      </c>
      <c r="BB386" s="303">
        <f t="shared" si="176"/>
        <v>24</v>
      </c>
      <c r="BC386" s="303">
        <f t="shared" si="177"/>
        <v>62</v>
      </c>
      <c r="BD386" s="303">
        <f t="shared" si="178"/>
        <v>43</v>
      </c>
      <c r="BE386" s="303">
        <f t="shared" si="179"/>
        <v>23</v>
      </c>
      <c r="BF386" s="303">
        <f t="shared" si="180"/>
        <v>28</v>
      </c>
      <c r="BG386" s="303">
        <f t="shared" si="181"/>
        <v>30</v>
      </c>
      <c r="BH386" s="303"/>
      <c r="BI386" s="303">
        <f t="shared" si="182"/>
        <v>33</v>
      </c>
      <c r="BJ386" s="303">
        <f t="shared" si="183"/>
        <v>33</v>
      </c>
      <c r="BK386" s="303">
        <f t="shared" si="184"/>
        <v>109</v>
      </c>
      <c r="BL386" s="303">
        <f t="shared" si="185"/>
        <v>21</v>
      </c>
      <c r="BM386" s="303">
        <f t="shared" si="186"/>
        <v>29</v>
      </c>
      <c r="BN386" s="303">
        <f t="shared" si="187"/>
        <v>17</v>
      </c>
      <c r="CB386" s="307"/>
      <c r="CC386" s="307"/>
      <c r="CD386" s="307"/>
      <c r="CE386" s="307"/>
      <c r="CF386" s="307"/>
      <c r="CG386" s="307"/>
      <c r="CH386" s="307"/>
      <c r="CI386" s="307"/>
      <c r="CJ386" s="307"/>
      <c r="CK386" s="307"/>
      <c r="CL386" s="307"/>
      <c r="CM386" s="307"/>
      <c r="CN386" s="307"/>
      <c r="CO386" s="307"/>
      <c r="CP386" s="307"/>
      <c r="CQ386" s="307"/>
      <c r="CR386" s="307"/>
      <c r="CS386" s="307"/>
      <c r="CT386" s="307"/>
      <c r="CU386" s="307"/>
      <c r="CV386" s="307"/>
      <c r="CW386" s="307"/>
      <c r="CX386" s="307"/>
      <c r="CY386" s="307"/>
      <c r="CZ386" s="307"/>
      <c r="DA386" s="307"/>
      <c r="DB386" s="307"/>
      <c r="DC386" s="307"/>
      <c r="DD386" s="307"/>
      <c r="DE386" s="307"/>
      <c r="DF386" s="307"/>
      <c r="DG386" s="307"/>
      <c r="DH386" s="307"/>
      <c r="DI386" s="390"/>
      <c r="DJ386" s="390"/>
      <c r="DK386" s="307"/>
      <c r="DL386" s="307"/>
      <c r="DM386" s="307"/>
      <c r="DN386" s="307"/>
      <c r="DO386" s="307"/>
      <c r="DP386" s="307"/>
      <c r="DQ386" s="307"/>
      <c r="DR386" s="307"/>
      <c r="DS386" s="307"/>
      <c r="DT386" s="307"/>
      <c r="DU386" s="307"/>
      <c r="DV386" s="307"/>
      <c r="DW386" s="307"/>
      <c r="DX386" s="307"/>
      <c r="DY386" s="307"/>
      <c r="DZ386" s="307"/>
      <c r="EA386" s="307"/>
      <c r="EB386" s="307"/>
      <c r="EC386" s="307"/>
      <c r="ED386" s="307"/>
      <c r="EE386" s="307"/>
      <c r="EF386" s="307"/>
      <c r="EG386" s="307"/>
      <c r="EH386" s="307"/>
      <c r="EI386" s="307"/>
      <c r="EJ386" s="307"/>
      <c r="EK386" s="307"/>
      <c r="EL386" s="307"/>
      <c r="EM386" s="307"/>
      <c r="EN386" s="307"/>
      <c r="EO386" s="307"/>
      <c r="EP386" s="307"/>
      <c r="EQ386" s="307"/>
      <c r="ER386" s="307"/>
      <c r="ES386" s="307"/>
      <c r="ET386" s="307"/>
      <c r="EU386" s="390"/>
      <c r="EV386" s="390"/>
      <c r="EW386" s="307"/>
      <c r="EX386" s="307"/>
      <c r="EY386" s="307"/>
      <c r="EZ386" s="307"/>
      <c r="FA386" s="307"/>
      <c r="FB386" s="307"/>
      <c r="FC386" s="307"/>
      <c r="FD386" s="307"/>
      <c r="FE386" s="307"/>
      <c r="FF386" s="307"/>
      <c r="FG386" s="307"/>
      <c r="FH386" s="307"/>
      <c r="FI386" s="307"/>
      <c r="FJ386" s="307"/>
      <c r="FK386" s="307"/>
      <c r="FL386" s="307"/>
      <c r="FM386" s="307"/>
      <c r="FN386" s="307"/>
      <c r="FO386" s="307"/>
      <c r="FP386" s="307"/>
      <c r="FQ386" s="307"/>
      <c r="FR386" s="307"/>
      <c r="FS386" s="307"/>
      <c r="FT386" s="307"/>
      <c r="FU386" s="307"/>
      <c r="FV386" s="307"/>
      <c r="FW386" s="307"/>
      <c r="FX386" s="307"/>
      <c r="FY386" s="307"/>
      <c r="FZ386" s="307"/>
      <c r="GA386" s="307"/>
      <c r="GB386" s="307"/>
      <c r="GC386" s="307"/>
      <c r="GD386" s="307"/>
      <c r="GE386" s="307"/>
      <c r="GF386" s="307"/>
      <c r="GG386" s="307"/>
      <c r="GH386" s="307"/>
      <c r="GI386" s="307"/>
      <c r="GJ386" s="307"/>
      <c r="GK386" s="307"/>
      <c r="GL386" s="307"/>
      <c r="GM386" s="307"/>
      <c r="GN386" s="307"/>
      <c r="GO386" s="307"/>
      <c r="GP386" s="307"/>
      <c r="GQ386" s="307"/>
      <c r="GR386" s="307"/>
      <c r="GS386" s="307"/>
      <c r="GT386" s="307"/>
      <c r="GU386" s="307"/>
      <c r="GV386" s="307"/>
      <c r="GW386" s="307"/>
      <c r="GX386" s="307"/>
      <c r="GY386" s="307"/>
      <c r="GZ386" s="307"/>
      <c r="HA386" s="307"/>
      <c r="HB386" s="307"/>
      <c r="HC386" s="307"/>
      <c r="HD386" s="307"/>
      <c r="HE386" s="307"/>
      <c r="HF386" s="307"/>
      <c r="HG386" s="307"/>
      <c r="HH386" s="307"/>
      <c r="HI386" s="307"/>
      <c r="HJ386" s="307"/>
      <c r="HK386" s="307"/>
      <c r="HL386" s="307"/>
      <c r="HM386" s="307"/>
      <c r="HN386" s="307"/>
      <c r="HO386" s="307"/>
      <c r="HP386" s="307"/>
      <c r="HQ386" s="307"/>
      <c r="HR386" s="307"/>
      <c r="HS386" s="307"/>
      <c r="HT386" s="307"/>
      <c r="HU386" s="307"/>
      <c r="HV386" s="307"/>
      <c r="HW386" s="307"/>
      <c r="HX386" s="307"/>
      <c r="HY386" s="307"/>
      <c r="HZ386" s="307"/>
      <c r="IA386" s="307"/>
      <c r="IB386" s="307"/>
      <c r="IC386" s="307"/>
      <c r="ID386" s="307"/>
      <c r="IE386" s="307"/>
      <c r="IF386" s="307"/>
      <c r="IG386" s="307"/>
      <c r="IH386" s="307"/>
      <c r="II386" s="307"/>
      <c r="IJ386" s="307"/>
      <c r="IK386" s="307"/>
      <c r="IL386" s="307"/>
      <c r="IM386" s="307"/>
      <c r="IN386" s="307"/>
      <c r="IO386" s="307"/>
      <c r="IP386" s="307"/>
      <c r="IQ386" s="307"/>
      <c r="IR386" s="307"/>
      <c r="IS386" s="307"/>
      <c r="IT386" s="307"/>
      <c r="IU386" s="307"/>
      <c r="IV386" s="307"/>
      <c r="IW386" s="307"/>
      <c r="IX386" s="307"/>
      <c r="IY386" s="307"/>
      <c r="IZ386" s="307"/>
      <c r="JA386" s="307"/>
      <c r="JB386" s="307"/>
      <c r="JC386" s="307"/>
      <c r="JD386" s="307"/>
      <c r="JE386" s="307"/>
      <c r="JF386" s="307"/>
      <c r="JG386" s="307"/>
      <c r="JH386" s="307"/>
      <c r="JI386" s="307"/>
      <c r="JJ386" s="307"/>
      <c r="JK386" s="307"/>
      <c r="JL386" s="307"/>
      <c r="JM386" s="307"/>
      <c r="JN386" s="307"/>
      <c r="JO386" s="307"/>
      <c r="JP386" s="307"/>
      <c r="JQ386" s="307"/>
      <c r="JR386" s="307"/>
      <c r="JS386" s="307"/>
      <c r="JT386" s="307"/>
      <c r="JU386" s="307"/>
      <c r="JV386" s="307"/>
      <c r="JW386" s="307"/>
      <c r="JX386" s="307"/>
      <c r="JY386" s="307"/>
      <c r="JZ386" s="307"/>
      <c r="KA386" s="307"/>
      <c r="KB386" s="307"/>
      <c r="KC386" s="307"/>
      <c r="KD386" s="307"/>
      <c r="KE386" s="307"/>
      <c r="KF386" s="307"/>
      <c r="KG386" s="307"/>
      <c r="KH386" s="307"/>
      <c r="KI386" s="307"/>
      <c r="KJ386" s="307"/>
      <c r="KK386" s="307"/>
      <c r="KL386" s="307"/>
      <c r="KM386" s="307"/>
      <c r="KN386" s="307"/>
      <c r="KO386" s="307"/>
      <c r="KP386" s="307"/>
      <c r="KQ386" s="307"/>
      <c r="KR386" s="307"/>
      <c r="KS386" s="307"/>
      <c r="KT386" s="307"/>
    </row>
    <row r="387" spans="14:306" s="56" customFormat="1" ht="15" customHeight="1">
      <c r="N387" s="341"/>
      <c r="O387" s="420"/>
      <c r="P387" s="420"/>
      <c r="Q387" s="420"/>
      <c r="R387" s="420"/>
      <c r="S387" s="420"/>
      <c r="T387" s="420"/>
      <c r="U387" s="420"/>
      <c r="W387" s="420"/>
      <c r="X387" s="420"/>
      <c r="Y387" s="420"/>
      <c r="Z387" s="420"/>
      <c r="AA387" s="420"/>
      <c r="AB387" s="420"/>
      <c r="AC387" s="420"/>
      <c r="AD387" s="420"/>
      <c r="AE387" s="420"/>
      <c r="AG387" s="354">
        <v>17</v>
      </c>
      <c r="AH387" s="354"/>
      <c r="AI387" s="356" t="s">
        <v>262</v>
      </c>
      <c r="AJ387" s="356" t="s">
        <v>133</v>
      </c>
      <c r="AK387" s="359">
        <v>23</v>
      </c>
      <c r="AL387" s="356" t="s">
        <v>89</v>
      </c>
      <c r="AM387" s="356" t="s">
        <v>675</v>
      </c>
      <c r="AN387" s="356" t="s">
        <v>689</v>
      </c>
      <c r="AO387" s="359">
        <v>23</v>
      </c>
      <c r="AP387" s="356" t="s">
        <v>96</v>
      </c>
      <c r="AQ387" s="359">
        <v>30</v>
      </c>
      <c r="AR387" s="356" t="s">
        <v>137</v>
      </c>
      <c r="AS387" s="356" t="s">
        <v>137</v>
      </c>
      <c r="AT387" s="356" t="s">
        <v>237</v>
      </c>
      <c r="AU387" s="356"/>
      <c r="AV387" s="356" t="s">
        <v>138</v>
      </c>
      <c r="AW387" s="359">
        <v>29</v>
      </c>
      <c r="AX387" s="359">
        <v>17</v>
      </c>
      <c r="AY387" s="303">
        <f t="shared" si="173"/>
        <v>53</v>
      </c>
      <c r="AZ387" s="303">
        <f t="shared" si="174"/>
        <v>33</v>
      </c>
      <c r="BA387" s="303">
        <f t="shared" si="175"/>
        <v>24</v>
      </c>
      <c r="BB387" s="303">
        <f t="shared" si="176"/>
        <v>26</v>
      </c>
      <c r="BC387" s="303">
        <f t="shared" si="177"/>
        <v>66</v>
      </c>
      <c r="BD387" s="303">
        <f t="shared" si="178"/>
        <v>45</v>
      </c>
      <c r="BE387" s="303" t="str">
        <f t="shared" si="179"/>
        <v>-</v>
      </c>
      <c r="BF387" s="303">
        <f t="shared" si="180"/>
        <v>30</v>
      </c>
      <c r="BG387" s="303">
        <f t="shared" si="181"/>
        <v>31</v>
      </c>
      <c r="BH387" s="303"/>
      <c r="BI387" s="303">
        <f t="shared" si="182"/>
        <v>35</v>
      </c>
      <c r="BJ387" s="303">
        <f t="shared" si="183"/>
        <v>35</v>
      </c>
      <c r="BK387" s="303">
        <f t="shared" si="184"/>
        <v>116</v>
      </c>
      <c r="BL387" s="303">
        <f t="shared" si="185"/>
        <v>23</v>
      </c>
      <c r="BM387" s="303">
        <f t="shared" si="186"/>
        <v>30</v>
      </c>
      <c r="BN387" s="303">
        <f t="shared" si="187"/>
        <v>18</v>
      </c>
      <c r="CB387" s="307"/>
      <c r="CC387" s="307"/>
      <c r="CD387" s="307"/>
      <c r="CE387" s="307"/>
      <c r="CF387" s="307"/>
      <c r="CG387" s="307"/>
      <c r="CH387" s="307"/>
      <c r="CI387" s="307"/>
      <c r="CJ387" s="307"/>
      <c r="CK387" s="307"/>
      <c r="CL387" s="307"/>
      <c r="CM387" s="307"/>
      <c r="CN387" s="307"/>
      <c r="CO387" s="307"/>
      <c r="CP387" s="307"/>
      <c r="CQ387" s="307"/>
      <c r="CR387" s="307"/>
      <c r="CS387" s="307"/>
      <c r="CT387" s="307"/>
      <c r="CU387" s="307"/>
      <c r="CV387" s="307"/>
      <c r="CW387" s="307"/>
      <c r="CX387" s="307"/>
      <c r="CY387" s="307"/>
      <c r="CZ387" s="307"/>
      <c r="DA387" s="307"/>
      <c r="DB387" s="307"/>
      <c r="DC387" s="307"/>
      <c r="DD387" s="307"/>
      <c r="DE387" s="307"/>
      <c r="DF387" s="307"/>
      <c r="DG387" s="307"/>
      <c r="DH387" s="307"/>
      <c r="DI387" s="390"/>
      <c r="DJ387" s="390"/>
      <c r="DK387" s="307"/>
      <c r="DL387" s="307"/>
      <c r="DM387" s="307"/>
      <c r="DN387" s="307"/>
      <c r="DO387" s="307"/>
      <c r="DP387" s="307"/>
      <c r="DQ387" s="307"/>
      <c r="DR387" s="307"/>
      <c r="DS387" s="307"/>
      <c r="DT387" s="307"/>
      <c r="DU387" s="307"/>
      <c r="DV387" s="307"/>
      <c r="DW387" s="307"/>
      <c r="DX387" s="307"/>
      <c r="DY387" s="307"/>
      <c r="DZ387" s="307"/>
      <c r="EA387" s="307"/>
      <c r="EB387" s="307"/>
      <c r="EC387" s="307"/>
      <c r="ED387" s="307"/>
      <c r="EE387" s="307"/>
      <c r="EF387" s="307"/>
      <c r="EG387" s="307"/>
      <c r="EH387" s="307"/>
      <c r="EI387" s="307"/>
      <c r="EJ387" s="307"/>
      <c r="EK387" s="307"/>
      <c r="EL387" s="307"/>
      <c r="EM387" s="307"/>
      <c r="EN387" s="307"/>
      <c r="EO387" s="307"/>
      <c r="EP387" s="307"/>
      <c r="EQ387" s="307"/>
      <c r="ER387" s="307"/>
      <c r="ES387" s="307"/>
      <c r="ET387" s="307"/>
      <c r="EU387" s="390"/>
      <c r="EV387" s="390"/>
      <c r="EW387" s="307"/>
      <c r="EX387" s="307"/>
      <c r="EY387" s="307"/>
      <c r="EZ387" s="307"/>
      <c r="FA387" s="307"/>
      <c r="FB387" s="307"/>
      <c r="FC387" s="307"/>
      <c r="FD387" s="307"/>
      <c r="FE387" s="307"/>
      <c r="FF387" s="307"/>
      <c r="FG387" s="307"/>
      <c r="FH387" s="307"/>
      <c r="FI387" s="307"/>
      <c r="FJ387" s="307"/>
      <c r="FK387" s="307"/>
      <c r="FL387" s="307"/>
      <c r="FM387" s="307"/>
      <c r="FN387" s="307"/>
      <c r="FO387" s="307"/>
      <c r="FP387" s="307"/>
      <c r="FQ387" s="307"/>
      <c r="FR387" s="307"/>
      <c r="FS387" s="307"/>
      <c r="FT387" s="307"/>
      <c r="FU387" s="307"/>
      <c r="FV387" s="307"/>
      <c r="FW387" s="307"/>
      <c r="FX387" s="307"/>
      <c r="FY387" s="307"/>
      <c r="FZ387" s="307"/>
      <c r="GA387" s="307"/>
      <c r="GB387" s="307"/>
      <c r="GC387" s="307"/>
      <c r="GD387" s="307"/>
      <c r="GE387" s="307"/>
      <c r="GF387" s="307"/>
      <c r="GG387" s="307"/>
      <c r="GH387" s="307"/>
      <c r="GI387" s="307"/>
      <c r="GJ387" s="307"/>
      <c r="GK387" s="307"/>
      <c r="GL387" s="307"/>
      <c r="GM387" s="307"/>
      <c r="GN387" s="307"/>
      <c r="GO387" s="307"/>
      <c r="GP387" s="307"/>
      <c r="GQ387" s="307"/>
      <c r="GR387" s="307"/>
      <c r="GS387" s="307"/>
      <c r="GT387" s="307"/>
      <c r="GU387" s="307"/>
      <c r="GV387" s="307"/>
      <c r="GW387" s="307"/>
      <c r="GX387" s="307"/>
      <c r="GY387" s="307"/>
      <c r="GZ387" s="307"/>
      <c r="HA387" s="307"/>
      <c r="HB387" s="307"/>
      <c r="HC387" s="307"/>
      <c r="HD387" s="307"/>
      <c r="HE387" s="307"/>
      <c r="HF387" s="307"/>
      <c r="HG387" s="307"/>
      <c r="HH387" s="307"/>
      <c r="HI387" s="307"/>
      <c r="HJ387" s="307"/>
      <c r="HK387" s="307"/>
      <c r="HL387" s="307"/>
      <c r="HM387" s="307"/>
      <c r="HN387" s="307"/>
      <c r="HO387" s="307"/>
      <c r="HP387" s="307"/>
      <c r="HQ387" s="307"/>
      <c r="HR387" s="307"/>
      <c r="HS387" s="307"/>
      <c r="HT387" s="307"/>
      <c r="HU387" s="307"/>
      <c r="HV387" s="307"/>
      <c r="HW387" s="307"/>
      <c r="HX387" s="307"/>
      <c r="HY387" s="307"/>
      <c r="HZ387" s="307"/>
      <c r="IA387" s="307"/>
      <c r="IB387" s="307"/>
      <c r="IC387" s="307"/>
      <c r="ID387" s="307"/>
      <c r="IE387" s="307"/>
      <c r="IF387" s="307"/>
      <c r="IG387" s="307"/>
      <c r="IH387" s="307"/>
      <c r="II387" s="307"/>
      <c r="IJ387" s="307"/>
      <c r="IK387" s="307"/>
      <c r="IL387" s="307"/>
      <c r="IM387" s="307"/>
      <c r="IN387" s="307"/>
      <c r="IO387" s="307"/>
      <c r="IP387" s="307"/>
      <c r="IQ387" s="307"/>
      <c r="IR387" s="307"/>
      <c r="IS387" s="307"/>
      <c r="IT387" s="307"/>
      <c r="IU387" s="307"/>
      <c r="IV387" s="307"/>
      <c r="IW387" s="307"/>
      <c r="IX387" s="307"/>
      <c r="IY387" s="307"/>
      <c r="IZ387" s="307"/>
      <c r="JA387" s="307"/>
      <c r="JB387" s="307"/>
      <c r="JC387" s="307"/>
      <c r="JD387" s="307"/>
      <c r="JE387" s="307"/>
      <c r="JF387" s="307"/>
      <c r="JG387" s="307"/>
      <c r="JH387" s="307"/>
      <c r="JI387" s="307"/>
      <c r="JJ387" s="307"/>
      <c r="JK387" s="307"/>
      <c r="JL387" s="307"/>
      <c r="JM387" s="307"/>
      <c r="JN387" s="307"/>
      <c r="JO387" s="307"/>
      <c r="JP387" s="307"/>
      <c r="JQ387" s="307"/>
      <c r="JR387" s="307"/>
      <c r="JS387" s="307"/>
      <c r="JT387" s="307"/>
      <c r="JU387" s="307"/>
      <c r="JV387" s="307"/>
      <c r="JW387" s="307"/>
      <c r="JX387" s="307"/>
      <c r="JY387" s="307"/>
      <c r="JZ387" s="307"/>
      <c r="KA387" s="307"/>
      <c r="KB387" s="307"/>
      <c r="KC387" s="307"/>
      <c r="KD387" s="307"/>
      <c r="KE387" s="307"/>
      <c r="KF387" s="307"/>
      <c r="KG387" s="307"/>
      <c r="KH387" s="307"/>
      <c r="KI387" s="307"/>
      <c r="KJ387" s="307"/>
      <c r="KK387" s="307"/>
      <c r="KL387" s="307"/>
      <c r="KM387" s="307"/>
      <c r="KN387" s="307"/>
      <c r="KO387" s="307"/>
      <c r="KP387" s="307"/>
      <c r="KQ387" s="307"/>
      <c r="KR387" s="307"/>
      <c r="KS387" s="307"/>
      <c r="KT387" s="307"/>
    </row>
    <row r="388" spans="14:306" s="56" customFormat="1" ht="15" customHeight="1">
      <c r="N388" s="341"/>
      <c r="O388" s="420"/>
      <c r="P388" s="420"/>
      <c r="Q388" s="420"/>
      <c r="R388" s="420"/>
      <c r="S388" s="420"/>
      <c r="T388" s="420"/>
      <c r="U388" s="420"/>
      <c r="W388" s="420"/>
      <c r="X388" s="420"/>
      <c r="Y388" s="420"/>
      <c r="Z388" s="420"/>
      <c r="AA388" s="420"/>
      <c r="AB388" s="420"/>
      <c r="AC388" s="420"/>
      <c r="AD388" s="420"/>
      <c r="AE388" s="420"/>
      <c r="AG388" s="354">
        <v>18</v>
      </c>
      <c r="AH388" s="354"/>
      <c r="AI388" s="356" t="s">
        <v>215</v>
      </c>
      <c r="AJ388" s="356" t="s">
        <v>137</v>
      </c>
      <c r="AK388" s="356" t="s">
        <v>89</v>
      </c>
      <c r="AL388" s="359">
        <v>26</v>
      </c>
      <c r="AM388" s="356" t="s">
        <v>732</v>
      </c>
      <c r="AN388" s="356" t="s">
        <v>202</v>
      </c>
      <c r="AO388" s="356" t="s">
        <v>0</v>
      </c>
      <c r="AP388" s="356" t="s">
        <v>99</v>
      </c>
      <c r="AQ388" s="356" t="s">
        <v>133</v>
      </c>
      <c r="AR388" s="356" t="s">
        <v>139</v>
      </c>
      <c r="AS388" s="359">
        <v>35</v>
      </c>
      <c r="AT388" s="356" t="s">
        <v>733</v>
      </c>
      <c r="AU388" s="356"/>
      <c r="AV388" s="359">
        <v>23</v>
      </c>
      <c r="AW388" s="359">
        <v>30</v>
      </c>
      <c r="AX388" s="359">
        <v>18</v>
      </c>
      <c r="AY388" s="303">
        <f t="shared" si="173"/>
        <v>57</v>
      </c>
      <c r="AZ388" s="303">
        <f t="shared" si="174"/>
        <v>35</v>
      </c>
      <c r="BA388" s="303">
        <f t="shared" si="175"/>
        <v>26</v>
      </c>
      <c r="BB388" s="303">
        <f t="shared" si="176"/>
        <v>27</v>
      </c>
      <c r="BC388" s="303">
        <f t="shared" si="177"/>
        <v>70</v>
      </c>
      <c r="BD388" s="303">
        <f t="shared" si="178"/>
        <v>47</v>
      </c>
      <c r="BE388" s="303">
        <f t="shared" si="179"/>
        <v>24</v>
      </c>
      <c r="BF388" s="303">
        <f t="shared" si="180"/>
        <v>32</v>
      </c>
      <c r="BG388" s="303">
        <f t="shared" si="181"/>
        <v>33</v>
      </c>
      <c r="BH388" s="303"/>
      <c r="BI388" s="303">
        <f t="shared" si="182"/>
        <v>38</v>
      </c>
      <c r="BJ388" s="303">
        <f t="shared" si="183"/>
        <v>36</v>
      </c>
      <c r="BK388" s="303">
        <f t="shared" si="184"/>
        <v>123</v>
      </c>
      <c r="BL388" s="303">
        <f t="shared" si="185"/>
        <v>24</v>
      </c>
      <c r="BM388" s="303">
        <f t="shared" si="186"/>
        <v>31</v>
      </c>
      <c r="BN388" s="303">
        <f t="shared" si="187"/>
        <v>19</v>
      </c>
      <c r="CB388" s="307"/>
      <c r="CC388" s="307"/>
      <c r="CD388" s="307"/>
      <c r="CE388" s="307"/>
      <c r="CF388" s="307"/>
      <c r="CG388" s="307"/>
      <c r="CH388" s="307"/>
      <c r="CI388" s="307"/>
      <c r="CJ388" s="307"/>
      <c r="CK388" s="307"/>
      <c r="CL388" s="307"/>
      <c r="CM388" s="307"/>
      <c r="CN388" s="307"/>
      <c r="CO388" s="307"/>
      <c r="CP388" s="307"/>
      <c r="CQ388" s="307"/>
      <c r="CR388" s="307"/>
      <c r="CS388" s="307"/>
      <c r="CT388" s="307"/>
      <c r="CU388" s="307"/>
      <c r="CV388" s="307"/>
      <c r="CW388" s="307"/>
      <c r="CX388" s="307"/>
      <c r="CY388" s="307"/>
      <c r="CZ388" s="307"/>
      <c r="DA388" s="307"/>
      <c r="DB388" s="307"/>
      <c r="DC388" s="307"/>
      <c r="DD388" s="307"/>
      <c r="DE388" s="307"/>
      <c r="DF388" s="307"/>
      <c r="DG388" s="307"/>
      <c r="DH388" s="307"/>
      <c r="DI388" s="390"/>
      <c r="DJ388" s="390"/>
      <c r="DK388" s="307"/>
      <c r="DL388" s="307"/>
      <c r="DM388" s="307"/>
      <c r="DN388" s="307"/>
      <c r="DO388" s="307"/>
      <c r="DP388" s="307"/>
      <c r="DQ388" s="307"/>
      <c r="DR388" s="307"/>
      <c r="DS388" s="307"/>
      <c r="DT388" s="307"/>
      <c r="DU388" s="307"/>
      <c r="DV388" s="307"/>
      <c r="DW388" s="307"/>
      <c r="DX388" s="307"/>
      <c r="DY388" s="307"/>
      <c r="DZ388" s="307"/>
      <c r="EA388" s="307"/>
      <c r="EB388" s="307"/>
      <c r="EC388" s="307"/>
      <c r="ED388" s="307"/>
      <c r="EE388" s="307"/>
      <c r="EF388" s="307"/>
      <c r="EG388" s="307"/>
      <c r="EH388" s="307"/>
      <c r="EI388" s="307"/>
      <c r="EJ388" s="307"/>
      <c r="EK388" s="307"/>
      <c r="EL388" s="307"/>
      <c r="EM388" s="307"/>
      <c r="EN388" s="307"/>
      <c r="EO388" s="307"/>
      <c r="EP388" s="307"/>
      <c r="EQ388" s="307"/>
      <c r="ER388" s="307"/>
      <c r="ES388" s="307"/>
      <c r="ET388" s="307"/>
      <c r="EU388" s="390"/>
      <c r="EV388" s="390"/>
      <c r="EW388" s="307"/>
      <c r="EX388" s="307"/>
      <c r="EY388" s="307"/>
      <c r="EZ388" s="307"/>
      <c r="FA388" s="307"/>
      <c r="FB388" s="307"/>
      <c r="FC388" s="307"/>
      <c r="FD388" s="307"/>
      <c r="FE388" s="307"/>
      <c r="FF388" s="307"/>
      <c r="FG388" s="307"/>
      <c r="FH388" s="307"/>
      <c r="FI388" s="307"/>
      <c r="FJ388" s="307"/>
      <c r="FK388" s="307"/>
      <c r="FL388" s="307"/>
      <c r="FM388" s="307"/>
      <c r="FN388" s="307"/>
      <c r="FO388" s="307"/>
      <c r="FP388" s="307"/>
      <c r="FQ388" s="307"/>
      <c r="FR388" s="307"/>
      <c r="FS388" s="307"/>
      <c r="FT388" s="307"/>
      <c r="FU388" s="307"/>
      <c r="FV388" s="307"/>
      <c r="FW388" s="307"/>
      <c r="FX388" s="307"/>
      <c r="FY388" s="307"/>
      <c r="FZ388" s="307"/>
      <c r="GA388" s="307"/>
      <c r="GB388" s="307"/>
      <c r="GC388" s="307"/>
      <c r="GD388" s="307"/>
      <c r="GE388" s="307"/>
      <c r="GF388" s="307"/>
      <c r="GG388" s="307"/>
      <c r="GH388" s="307"/>
      <c r="GI388" s="307"/>
      <c r="GJ388" s="307"/>
      <c r="GK388" s="307"/>
      <c r="GL388" s="307"/>
      <c r="GM388" s="307"/>
      <c r="GN388" s="307"/>
      <c r="GO388" s="307"/>
      <c r="GP388" s="307"/>
      <c r="GQ388" s="307"/>
      <c r="GR388" s="307"/>
      <c r="GS388" s="307"/>
      <c r="GT388" s="307"/>
      <c r="GU388" s="307"/>
      <c r="GV388" s="307"/>
      <c r="GW388" s="307"/>
      <c r="GX388" s="307"/>
      <c r="GY388" s="307"/>
      <c r="GZ388" s="307"/>
      <c r="HA388" s="307"/>
      <c r="HB388" s="307"/>
      <c r="HC388" s="307"/>
      <c r="HD388" s="307"/>
      <c r="HE388" s="307"/>
      <c r="HF388" s="307"/>
      <c r="HG388" s="307"/>
      <c r="HH388" s="307"/>
      <c r="HI388" s="307"/>
      <c r="HJ388" s="307"/>
      <c r="HK388" s="307"/>
      <c r="HL388" s="307"/>
      <c r="HM388" s="307"/>
      <c r="HN388" s="307"/>
      <c r="HO388" s="307"/>
      <c r="HP388" s="307"/>
      <c r="HQ388" s="307"/>
      <c r="HR388" s="307"/>
      <c r="HS388" s="307"/>
      <c r="HT388" s="307"/>
      <c r="HU388" s="307"/>
      <c r="HV388" s="307"/>
      <c r="HW388" s="307"/>
      <c r="HX388" s="307"/>
      <c r="HY388" s="307"/>
      <c r="HZ388" s="307"/>
      <c r="IA388" s="307"/>
      <c r="IB388" s="307"/>
      <c r="IC388" s="307"/>
      <c r="ID388" s="307"/>
      <c r="IE388" s="307"/>
      <c r="IF388" s="307"/>
      <c r="IG388" s="307"/>
      <c r="IH388" s="307"/>
      <c r="II388" s="307"/>
      <c r="IJ388" s="307"/>
      <c r="IK388" s="307"/>
      <c r="IL388" s="307"/>
      <c r="IM388" s="307"/>
      <c r="IN388" s="307"/>
      <c r="IO388" s="307"/>
      <c r="IP388" s="307"/>
      <c r="IQ388" s="307"/>
      <c r="IR388" s="307"/>
      <c r="IS388" s="307"/>
      <c r="IT388" s="307"/>
      <c r="IU388" s="307"/>
      <c r="IV388" s="307"/>
      <c r="IW388" s="307"/>
      <c r="IX388" s="307"/>
      <c r="IY388" s="307"/>
      <c r="IZ388" s="307"/>
      <c r="JA388" s="307"/>
      <c r="JB388" s="307"/>
      <c r="JC388" s="307"/>
      <c r="JD388" s="307"/>
      <c r="JE388" s="307"/>
      <c r="JF388" s="307"/>
      <c r="JG388" s="307"/>
      <c r="JH388" s="307"/>
      <c r="JI388" s="307"/>
      <c r="JJ388" s="307"/>
      <c r="JK388" s="307"/>
      <c r="JL388" s="307"/>
      <c r="JM388" s="307"/>
      <c r="JN388" s="307"/>
      <c r="JO388" s="307"/>
      <c r="JP388" s="307"/>
      <c r="JQ388" s="307"/>
      <c r="JR388" s="307"/>
      <c r="JS388" s="307"/>
      <c r="JT388" s="307"/>
      <c r="JU388" s="307"/>
      <c r="JV388" s="307"/>
      <c r="JW388" s="307"/>
      <c r="JX388" s="307"/>
      <c r="JY388" s="307"/>
      <c r="JZ388" s="307"/>
      <c r="KA388" s="307"/>
      <c r="KB388" s="307"/>
      <c r="KC388" s="307"/>
      <c r="KD388" s="307"/>
      <c r="KE388" s="307"/>
      <c r="KF388" s="307"/>
      <c r="KG388" s="307"/>
      <c r="KH388" s="307"/>
      <c r="KI388" s="307"/>
      <c r="KJ388" s="307"/>
      <c r="KK388" s="307"/>
      <c r="KL388" s="307"/>
      <c r="KM388" s="307"/>
      <c r="KN388" s="307"/>
      <c r="KO388" s="307"/>
      <c r="KP388" s="307"/>
      <c r="KQ388" s="307"/>
      <c r="KR388" s="307"/>
      <c r="KS388" s="307"/>
      <c r="KT388" s="307"/>
    </row>
    <row r="389" spans="14:306" s="56" customFormat="1" ht="15" customHeight="1">
      <c r="N389" s="341"/>
      <c r="O389" s="420"/>
      <c r="P389" s="420"/>
      <c r="Q389" s="420"/>
      <c r="R389" s="420"/>
      <c r="S389" s="420"/>
      <c r="T389" s="420"/>
      <c r="U389" s="420"/>
      <c r="W389" s="420"/>
      <c r="X389" s="420"/>
      <c r="Y389" s="420"/>
      <c r="Z389" s="420"/>
      <c r="AA389" s="420"/>
      <c r="AB389" s="420"/>
      <c r="AC389" s="420"/>
      <c r="AD389" s="420"/>
      <c r="AE389" s="420"/>
      <c r="AG389" s="354">
        <v>19</v>
      </c>
      <c r="AH389" s="354"/>
      <c r="AI389" s="356" t="s">
        <v>734</v>
      </c>
      <c r="AJ389" s="356" t="s">
        <v>735</v>
      </c>
      <c r="AK389" s="356" t="s">
        <v>292</v>
      </c>
      <c r="AL389" s="356" t="s">
        <v>162</v>
      </c>
      <c r="AM389" s="356" t="s">
        <v>736</v>
      </c>
      <c r="AN389" s="356" t="s">
        <v>622</v>
      </c>
      <c r="AO389" s="356" t="s">
        <v>249</v>
      </c>
      <c r="AP389" s="356" t="s">
        <v>159</v>
      </c>
      <c r="AQ389" s="356" t="s">
        <v>725</v>
      </c>
      <c r="AR389" s="356" t="s">
        <v>737</v>
      </c>
      <c r="AS389" s="356" t="s">
        <v>101</v>
      </c>
      <c r="AT389" s="356" t="s">
        <v>738</v>
      </c>
      <c r="AU389" s="356"/>
      <c r="AV389" s="356" t="s">
        <v>739</v>
      </c>
      <c r="AW389" s="356" t="s">
        <v>128</v>
      </c>
      <c r="AX389" s="356" t="s">
        <v>727</v>
      </c>
      <c r="AY389" s="303">
        <f t="shared" ref="AY389:BF389" si="188">IF(AI389="-",AI389,IF(ISNUMBER(AI389),AI389,MID(AI389,(FIND("-",AI389)+1),3)+1))</f>
        <v>69</v>
      </c>
      <c r="AZ389" s="303">
        <f t="shared" si="188"/>
        <v>45</v>
      </c>
      <c r="BA389" s="303">
        <f t="shared" si="188"/>
        <v>33</v>
      </c>
      <c r="BB389" s="303">
        <f t="shared" si="188"/>
        <v>29</v>
      </c>
      <c r="BC389" s="303">
        <f t="shared" si="188"/>
        <v>120</v>
      </c>
      <c r="BD389" s="303">
        <f t="shared" si="188"/>
        <v>69</v>
      </c>
      <c r="BE389" s="303">
        <f t="shared" si="188"/>
        <v>31</v>
      </c>
      <c r="BF389" s="303">
        <f t="shared" si="188"/>
        <v>36</v>
      </c>
      <c r="BG389" s="303">
        <f>IF(AQ389="-",AQ389,IF(ISNUMBER(AQ389),AQ389,MID(AQ389,(FIND("-",AQ389)+1),3)+1))</f>
        <v>43</v>
      </c>
      <c r="BH389" s="303"/>
      <c r="BI389" s="303">
        <f>IF(AR389="-",AR389,IF(ISNUMBER(AR389),AR389,MID(AR389,(FIND("-",AR389)+1),3)+1))</f>
        <v>61</v>
      </c>
      <c r="BJ389" s="303">
        <f>IF(AS389="-",AS389,IF(ISNUMBER(AS389),AS389,MID(AS389,(FIND("-",AS389)+1),3)+1))</f>
        <v>39</v>
      </c>
      <c r="BK389" s="303">
        <f>IF(AT389="-",AT389,IF(ISNUMBER(AT389),AT389,MID(AT389,(FIND("-",AT389)+1),3)+1))</f>
        <v>137</v>
      </c>
      <c r="BL389" s="303">
        <f>IF(AV389="-",AV389,IF(ISNUMBER(AV389),AV389,MID(AV389,(FIND("-",AV389)+1),3)+1))</f>
        <v>34</v>
      </c>
      <c r="BM389" s="303">
        <f>IF(AW389="-",AW389,IF(ISNUMBER(AW389),AW389,MID(AW389,(FIND("-",AW389)+1),3)+1))</f>
        <v>35</v>
      </c>
      <c r="BN389" s="303">
        <f>IF(AX389="-",AX389,IF(ISNUMBER(AX389),AX389,MID(AX389,(FIND("-",AX389)+1),3)+1))</f>
        <v>25</v>
      </c>
      <c r="CB389" s="307"/>
      <c r="CC389" s="307"/>
      <c r="CD389" s="307"/>
      <c r="CE389" s="307"/>
      <c r="CF389" s="307"/>
      <c r="CG389" s="307"/>
      <c r="CH389" s="307"/>
      <c r="CI389" s="307"/>
      <c r="CJ389" s="307"/>
      <c r="CK389" s="307"/>
      <c r="CL389" s="307"/>
      <c r="CM389" s="307"/>
      <c r="CN389" s="307"/>
      <c r="CO389" s="307"/>
      <c r="CP389" s="307"/>
      <c r="CQ389" s="307"/>
      <c r="CR389" s="307"/>
      <c r="CS389" s="307"/>
      <c r="CT389" s="307"/>
      <c r="CU389" s="307"/>
      <c r="CV389" s="307"/>
      <c r="CW389" s="307"/>
      <c r="CX389" s="307"/>
      <c r="CY389" s="307"/>
      <c r="CZ389" s="307"/>
      <c r="DA389" s="307"/>
      <c r="DB389" s="307"/>
      <c r="DC389" s="307"/>
      <c r="DD389" s="307"/>
      <c r="DE389" s="307"/>
      <c r="DF389" s="307"/>
      <c r="DG389" s="307"/>
      <c r="DH389" s="307"/>
      <c r="DI389" s="390"/>
      <c r="DJ389" s="390"/>
      <c r="DK389" s="307"/>
      <c r="DL389" s="307"/>
      <c r="DM389" s="307"/>
      <c r="DN389" s="307"/>
      <c r="DO389" s="307"/>
      <c r="DP389" s="307"/>
      <c r="DQ389" s="307"/>
      <c r="DR389" s="307"/>
      <c r="DS389" s="307"/>
      <c r="DT389" s="307"/>
      <c r="DU389" s="307"/>
      <c r="DV389" s="307"/>
      <c r="DW389" s="307"/>
      <c r="DX389" s="307"/>
      <c r="DY389" s="307"/>
      <c r="DZ389" s="307"/>
      <c r="EA389" s="307"/>
      <c r="EB389" s="307"/>
      <c r="EC389" s="307"/>
      <c r="ED389" s="307"/>
      <c r="EE389" s="307"/>
      <c r="EF389" s="307"/>
      <c r="EG389" s="307"/>
      <c r="EH389" s="307"/>
      <c r="EI389" s="307"/>
      <c r="EJ389" s="307"/>
      <c r="EK389" s="307"/>
      <c r="EL389" s="307"/>
      <c r="EM389" s="307"/>
      <c r="EN389" s="307"/>
      <c r="EO389" s="307"/>
      <c r="EP389" s="307"/>
      <c r="EQ389" s="307"/>
      <c r="ER389" s="307"/>
      <c r="ES389" s="307"/>
      <c r="ET389" s="307"/>
      <c r="EU389" s="390"/>
      <c r="EV389" s="390"/>
      <c r="EW389" s="307"/>
      <c r="EX389" s="307"/>
      <c r="EY389" s="307"/>
      <c r="EZ389" s="307"/>
      <c r="FA389" s="307"/>
      <c r="FB389" s="307"/>
      <c r="FC389" s="307"/>
      <c r="FD389" s="307"/>
      <c r="FE389" s="307"/>
      <c r="FF389" s="307"/>
      <c r="FG389" s="307"/>
      <c r="FH389" s="307"/>
      <c r="FI389" s="307"/>
      <c r="FJ389" s="307"/>
      <c r="FK389" s="307"/>
      <c r="FL389" s="307"/>
      <c r="FM389" s="307"/>
      <c r="FN389" s="307"/>
      <c r="FO389" s="307"/>
      <c r="FP389" s="307"/>
      <c r="FQ389" s="307"/>
      <c r="FR389" s="307"/>
      <c r="FS389" s="307"/>
      <c r="FT389" s="307"/>
      <c r="FU389" s="307"/>
      <c r="FV389" s="307"/>
      <c r="FW389" s="307"/>
      <c r="FX389" s="307"/>
      <c r="FY389" s="307"/>
      <c r="FZ389" s="307"/>
      <c r="GA389" s="307"/>
      <c r="GB389" s="307"/>
      <c r="GC389" s="307"/>
      <c r="GD389" s="307"/>
      <c r="GE389" s="307"/>
      <c r="GF389" s="307"/>
      <c r="GG389" s="307"/>
      <c r="GH389" s="307"/>
      <c r="GI389" s="307"/>
      <c r="GJ389" s="307"/>
      <c r="GK389" s="307"/>
      <c r="GL389" s="307"/>
      <c r="GM389" s="307"/>
      <c r="GN389" s="307"/>
      <c r="GO389" s="307"/>
      <c r="GP389" s="307"/>
      <c r="GQ389" s="307"/>
      <c r="GR389" s="307"/>
      <c r="GS389" s="307"/>
      <c r="GT389" s="307"/>
      <c r="GU389" s="307"/>
      <c r="GV389" s="307"/>
      <c r="GW389" s="307"/>
      <c r="GX389" s="307"/>
      <c r="GY389" s="307"/>
      <c r="GZ389" s="307"/>
      <c r="HA389" s="307"/>
      <c r="HB389" s="307"/>
      <c r="HC389" s="307"/>
      <c r="HD389" s="307"/>
      <c r="HE389" s="307"/>
      <c r="HF389" s="307"/>
      <c r="HG389" s="307"/>
      <c r="HH389" s="307"/>
      <c r="HI389" s="307"/>
      <c r="HJ389" s="307"/>
      <c r="HK389" s="307"/>
      <c r="HL389" s="307"/>
      <c r="HM389" s="307"/>
      <c r="HN389" s="307"/>
      <c r="HO389" s="307"/>
      <c r="HP389" s="307"/>
      <c r="HQ389" s="307"/>
      <c r="HR389" s="307"/>
      <c r="HS389" s="307"/>
      <c r="HT389" s="307"/>
      <c r="HU389" s="307"/>
      <c r="HV389" s="307"/>
      <c r="HW389" s="307"/>
      <c r="HX389" s="307"/>
      <c r="HY389" s="307"/>
      <c r="HZ389" s="307"/>
      <c r="IA389" s="307"/>
      <c r="IB389" s="307"/>
      <c r="IC389" s="307"/>
      <c r="ID389" s="307"/>
      <c r="IE389" s="307"/>
      <c r="IF389" s="307"/>
      <c r="IG389" s="307"/>
      <c r="IH389" s="307"/>
      <c r="II389" s="307"/>
      <c r="IJ389" s="307"/>
      <c r="IK389" s="307"/>
      <c r="IL389" s="307"/>
      <c r="IM389" s="307"/>
      <c r="IN389" s="307"/>
      <c r="IO389" s="307"/>
      <c r="IP389" s="307"/>
      <c r="IQ389" s="307"/>
      <c r="IR389" s="307"/>
      <c r="IS389" s="307"/>
      <c r="IT389" s="307"/>
      <c r="IU389" s="307"/>
      <c r="IV389" s="307"/>
      <c r="IW389" s="307"/>
      <c r="IX389" s="307"/>
      <c r="IY389" s="307"/>
      <c r="IZ389" s="307"/>
      <c r="JA389" s="307"/>
      <c r="JB389" s="307"/>
      <c r="JC389" s="307"/>
      <c r="JD389" s="307"/>
      <c r="JE389" s="307"/>
      <c r="JF389" s="307"/>
      <c r="JG389" s="307"/>
      <c r="JH389" s="307"/>
      <c r="JI389" s="307"/>
      <c r="JJ389" s="307"/>
      <c r="JK389" s="307"/>
      <c r="JL389" s="307"/>
      <c r="JM389" s="307"/>
      <c r="JN389" s="307"/>
      <c r="JO389" s="307"/>
      <c r="JP389" s="307"/>
      <c r="JQ389" s="307"/>
      <c r="JR389" s="307"/>
      <c r="JS389" s="307"/>
      <c r="JT389" s="307"/>
      <c r="JU389" s="307"/>
      <c r="JV389" s="307"/>
      <c r="JW389" s="307"/>
      <c r="JX389" s="307"/>
      <c r="JY389" s="307"/>
      <c r="JZ389" s="307"/>
      <c r="KA389" s="307"/>
      <c r="KB389" s="307"/>
      <c r="KC389" s="307"/>
      <c r="KD389" s="307"/>
      <c r="KE389" s="307"/>
      <c r="KF389" s="307"/>
      <c r="KG389" s="307"/>
      <c r="KH389" s="307"/>
      <c r="KI389" s="307"/>
      <c r="KJ389" s="307"/>
      <c r="KK389" s="307"/>
      <c r="KL389" s="307"/>
      <c r="KM389" s="307"/>
      <c r="KN389" s="307"/>
      <c r="KO389" s="307"/>
      <c r="KP389" s="307"/>
      <c r="KQ389" s="307"/>
      <c r="KR389" s="307"/>
      <c r="KS389" s="307"/>
      <c r="KT389" s="307"/>
    </row>
    <row r="390" spans="14:306" s="56" customFormat="1" ht="15" customHeight="1">
      <c r="N390" s="341"/>
      <c r="O390" s="420"/>
      <c r="P390" s="420"/>
      <c r="Q390" s="420"/>
      <c r="R390" s="420"/>
      <c r="S390" s="420"/>
      <c r="T390" s="420"/>
      <c r="U390" s="420"/>
      <c r="W390" s="420"/>
      <c r="X390" s="420"/>
      <c r="Y390" s="420"/>
      <c r="Z390" s="420"/>
      <c r="AA390" s="420"/>
      <c r="AB390" s="420"/>
      <c r="AC390" s="420"/>
      <c r="AD390" s="420"/>
      <c r="AE390" s="420"/>
      <c r="AG390" s="407"/>
      <c r="AH390" s="407"/>
      <c r="AI390" s="408"/>
      <c r="AJ390" s="408"/>
      <c r="AK390" s="408"/>
      <c r="AL390" s="408"/>
      <c r="AM390" s="408"/>
      <c r="AN390" s="408"/>
      <c r="AO390" s="408"/>
      <c r="AP390" s="408"/>
      <c r="AQ390" s="408"/>
      <c r="AR390" s="408"/>
      <c r="AS390" s="408"/>
      <c r="AT390" s="408"/>
      <c r="AU390" s="408"/>
      <c r="AV390" s="408"/>
      <c r="AW390" s="408"/>
      <c r="AX390" s="408"/>
      <c r="AY390" s="303"/>
      <c r="AZ390" s="303"/>
      <c r="BA390" s="303"/>
      <c r="BB390" s="303"/>
      <c r="BC390" s="303"/>
      <c r="BD390" s="303"/>
      <c r="BE390" s="303"/>
      <c r="BF390" s="303"/>
      <c r="BG390" s="303"/>
      <c r="BH390" s="303"/>
      <c r="BI390" s="303"/>
      <c r="BJ390" s="303"/>
      <c r="BK390" s="303"/>
      <c r="BL390" s="303"/>
      <c r="BM390" s="303"/>
      <c r="BN390" s="303"/>
      <c r="CB390" s="307"/>
      <c r="CC390" s="307"/>
      <c r="CD390" s="307"/>
      <c r="CE390" s="307"/>
      <c r="CF390" s="307"/>
      <c r="CG390" s="307"/>
      <c r="CH390" s="307"/>
      <c r="CI390" s="307"/>
      <c r="CJ390" s="307"/>
      <c r="CK390" s="307"/>
      <c r="CL390" s="307"/>
      <c r="CM390" s="307"/>
      <c r="CN390" s="307"/>
      <c r="CO390" s="307"/>
      <c r="CP390" s="307"/>
      <c r="CQ390" s="307"/>
      <c r="CR390" s="307"/>
      <c r="CS390" s="307"/>
      <c r="CT390" s="307"/>
      <c r="CU390" s="307"/>
      <c r="CV390" s="307"/>
      <c r="CW390" s="307"/>
      <c r="CX390" s="307"/>
      <c r="CY390" s="307"/>
      <c r="CZ390" s="307"/>
      <c r="DA390" s="307"/>
      <c r="DB390" s="307"/>
      <c r="DC390" s="307"/>
      <c r="DD390" s="307"/>
      <c r="DE390" s="307"/>
      <c r="DF390" s="307"/>
      <c r="DG390" s="307"/>
      <c r="DH390" s="307"/>
      <c r="DI390" s="390"/>
      <c r="DJ390" s="390"/>
      <c r="DK390" s="307"/>
      <c r="DL390" s="307"/>
      <c r="DM390" s="307"/>
      <c r="DN390" s="307"/>
      <c r="DO390" s="307"/>
      <c r="DP390" s="307"/>
      <c r="DQ390" s="307"/>
      <c r="DR390" s="307"/>
      <c r="DS390" s="307"/>
      <c r="DT390" s="307"/>
      <c r="DU390" s="307"/>
      <c r="DV390" s="307"/>
      <c r="DW390" s="307"/>
      <c r="DX390" s="307"/>
      <c r="DY390" s="307"/>
      <c r="DZ390" s="307"/>
      <c r="EA390" s="307"/>
      <c r="EB390" s="307"/>
      <c r="EC390" s="307"/>
      <c r="ED390" s="307"/>
      <c r="EE390" s="307"/>
      <c r="EF390" s="307"/>
      <c r="EG390" s="307"/>
      <c r="EH390" s="307"/>
      <c r="EI390" s="307"/>
      <c r="EJ390" s="307"/>
      <c r="EK390" s="307"/>
      <c r="EL390" s="307"/>
      <c r="EM390" s="307"/>
      <c r="EN390" s="307"/>
      <c r="EO390" s="307"/>
      <c r="EP390" s="307"/>
      <c r="EQ390" s="307"/>
      <c r="ER390" s="307"/>
      <c r="ES390" s="307"/>
      <c r="ET390" s="307"/>
      <c r="EU390" s="390"/>
      <c r="EV390" s="390"/>
      <c r="EW390" s="307"/>
      <c r="EX390" s="307"/>
      <c r="EY390" s="307"/>
      <c r="EZ390" s="307"/>
      <c r="FA390" s="307"/>
      <c r="FB390" s="307"/>
      <c r="FC390" s="307"/>
      <c r="FD390" s="307"/>
      <c r="FE390" s="307"/>
      <c r="FF390" s="307"/>
      <c r="FG390" s="307"/>
      <c r="FH390" s="307"/>
      <c r="FI390" s="307"/>
      <c r="FJ390" s="307"/>
      <c r="FK390" s="307"/>
      <c r="FL390" s="307"/>
      <c r="FM390" s="307"/>
      <c r="FN390" s="307"/>
      <c r="FO390" s="307"/>
      <c r="FP390" s="307"/>
      <c r="FQ390" s="307"/>
      <c r="FR390" s="307"/>
      <c r="FS390" s="307"/>
      <c r="FT390" s="307"/>
      <c r="FU390" s="307"/>
      <c r="FV390" s="307"/>
      <c r="FW390" s="307"/>
      <c r="FX390" s="307"/>
      <c r="FY390" s="307"/>
      <c r="FZ390" s="307"/>
      <c r="GA390" s="307"/>
      <c r="GB390" s="307"/>
      <c r="GC390" s="307"/>
      <c r="GD390" s="307"/>
      <c r="GE390" s="307"/>
      <c r="GF390" s="307"/>
      <c r="GG390" s="307"/>
      <c r="GH390" s="307"/>
      <c r="GI390" s="307"/>
      <c r="GJ390" s="307"/>
      <c r="GK390" s="307"/>
      <c r="GL390" s="307"/>
      <c r="GM390" s="307"/>
      <c r="GN390" s="307"/>
      <c r="GO390" s="307"/>
      <c r="GP390" s="307"/>
      <c r="GQ390" s="307"/>
      <c r="GR390" s="307"/>
      <c r="GS390" s="307"/>
      <c r="GT390" s="307"/>
      <c r="GU390" s="307"/>
      <c r="GV390" s="307"/>
      <c r="GW390" s="307"/>
      <c r="GX390" s="307"/>
      <c r="GY390" s="307"/>
      <c r="GZ390" s="307"/>
      <c r="HA390" s="307"/>
      <c r="HB390" s="307"/>
      <c r="HC390" s="307"/>
      <c r="HD390" s="307"/>
      <c r="HE390" s="307"/>
      <c r="HF390" s="307"/>
      <c r="HG390" s="307"/>
      <c r="HH390" s="307"/>
      <c r="HI390" s="307"/>
      <c r="HJ390" s="307"/>
      <c r="HK390" s="307"/>
      <c r="HL390" s="307"/>
      <c r="HM390" s="307"/>
      <c r="HN390" s="307"/>
      <c r="HO390" s="307"/>
      <c r="HP390" s="307"/>
      <c r="HQ390" s="307"/>
      <c r="HR390" s="307"/>
      <c r="HS390" s="307"/>
      <c r="HT390" s="307"/>
      <c r="HU390" s="307"/>
      <c r="HV390" s="307"/>
      <c r="HW390" s="307"/>
      <c r="HX390" s="307"/>
      <c r="HY390" s="307"/>
      <c r="HZ390" s="307"/>
      <c r="IA390" s="307"/>
      <c r="IB390" s="307"/>
      <c r="IC390" s="307"/>
      <c r="ID390" s="307"/>
      <c r="IE390" s="307"/>
      <c r="IF390" s="307"/>
      <c r="IG390" s="307"/>
      <c r="IH390" s="307"/>
      <c r="II390" s="307"/>
      <c r="IJ390" s="307"/>
      <c r="IK390" s="307"/>
      <c r="IL390" s="307"/>
      <c r="IM390" s="307"/>
      <c r="IN390" s="307"/>
      <c r="IO390" s="307"/>
      <c r="IP390" s="307"/>
      <c r="IQ390" s="307"/>
      <c r="IR390" s="307"/>
      <c r="IS390" s="307"/>
      <c r="IT390" s="307"/>
      <c r="IU390" s="307"/>
      <c r="IV390" s="307"/>
      <c r="IW390" s="307"/>
      <c r="IX390" s="307"/>
      <c r="IY390" s="307"/>
      <c r="IZ390" s="307"/>
      <c r="JA390" s="307"/>
      <c r="JB390" s="307"/>
      <c r="JC390" s="307"/>
      <c r="JD390" s="307"/>
      <c r="JE390" s="307"/>
      <c r="JF390" s="307"/>
      <c r="JG390" s="307"/>
      <c r="JH390" s="307"/>
      <c r="JI390" s="307"/>
      <c r="JJ390" s="307"/>
      <c r="JK390" s="307"/>
      <c r="JL390" s="307"/>
      <c r="JM390" s="307"/>
      <c r="JN390" s="307"/>
      <c r="JO390" s="307"/>
      <c r="JP390" s="307"/>
      <c r="JQ390" s="307"/>
      <c r="JR390" s="307"/>
      <c r="JS390" s="307"/>
      <c r="JT390" s="307"/>
      <c r="JU390" s="307"/>
      <c r="JV390" s="307"/>
      <c r="JW390" s="307"/>
      <c r="JX390" s="307"/>
      <c r="JY390" s="307"/>
      <c r="JZ390" s="307"/>
      <c r="KA390" s="307"/>
      <c r="KB390" s="307"/>
      <c r="KC390" s="307"/>
      <c r="KD390" s="307"/>
      <c r="KE390" s="307"/>
      <c r="KF390" s="307"/>
      <c r="KG390" s="307"/>
      <c r="KH390" s="307"/>
      <c r="KI390" s="307"/>
      <c r="KJ390" s="307"/>
      <c r="KK390" s="307"/>
      <c r="KL390" s="307"/>
      <c r="KM390" s="307"/>
      <c r="KN390" s="307"/>
      <c r="KO390" s="307"/>
      <c r="KP390" s="307"/>
      <c r="KQ390" s="307"/>
      <c r="KR390" s="307"/>
      <c r="KS390" s="307"/>
      <c r="KT390" s="307"/>
    </row>
    <row r="391" spans="14:306" s="56" customFormat="1" ht="15" customHeight="1">
      <c r="N391" s="341"/>
      <c r="O391" s="420"/>
      <c r="P391" s="420"/>
      <c r="Q391" s="420"/>
      <c r="R391" s="420"/>
      <c r="S391" s="420"/>
      <c r="T391" s="420"/>
      <c r="U391" s="420"/>
      <c r="W391" s="420"/>
      <c r="X391" s="420"/>
      <c r="Y391" s="420"/>
      <c r="Z391" s="420"/>
      <c r="AA391" s="420"/>
      <c r="AB391" s="420"/>
      <c r="AC391" s="420"/>
      <c r="AD391" s="420"/>
      <c r="AE391" s="420"/>
      <c r="AG391" s="303"/>
      <c r="AH391" s="303"/>
      <c r="AI391" s="362"/>
      <c r="AJ391" s="362"/>
      <c r="AK391" s="362"/>
      <c r="AL391" s="362"/>
      <c r="AM391" s="362"/>
      <c r="AN391" s="362"/>
      <c r="AO391" s="362"/>
      <c r="AP391" s="362"/>
      <c r="AQ391" s="362"/>
      <c r="AR391" s="362"/>
      <c r="AS391" s="362"/>
      <c r="AT391" s="362"/>
      <c r="AU391" s="362"/>
      <c r="AV391" s="362"/>
      <c r="AW391" s="362"/>
      <c r="AX391" s="362"/>
      <c r="AY391" s="303"/>
      <c r="AZ391" s="303"/>
      <c r="BA391" s="303"/>
      <c r="BB391" s="303"/>
      <c r="BC391" s="303"/>
      <c r="BD391" s="303"/>
      <c r="BE391" s="303"/>
      <c r="BF391" s="303"/>
      <c r="BG391" s="303"/>
      <c r="BH391" s="303"/>
      <c r="BI391" s="303"/>
      <c r="BJ391" s="303"/>
      <c r="BK391" s="303"/>
      <c r="BL391" s="303"/>
      <c r="BM391" s="303"/>
      <c r="BN391" s="303"/>
      <c r="CB391" s="307"/>
      <c r="CC391" s="307"/>
      <c r="CD391" s="307"/>
      <c r="CE391" s="307"/>
      <c r="CF391" s="307"/>
      <c r="CG391" s="307"/>
      <c r="CH391" s="307"/>
      <c r="CI391" s="307"/>
      <c r="CJ391" s="307"/>
      <c r="CK391" s="307"/>
      <c r="CL391" s="307"/>
      <c r="CM391" s="307"/>
      <c r="CN391" s="307"/>
      <c r="CO391" s="307"/>
      <c r="CP391" s="307"/>
      <c r="CQ391" s="307"/>
      <c r="CR391" s="307"/>
      <c r="CS391" s="307"/>
      <c r="CT391" s="307"/>
      <c r="CU391" s="307"/>
      <c r="CV391" s="307"/>
      <c r="CW391" s="307"/>
      <c r="CX391" s="307"/>
      <c r="CY391" s="307"/>
      <c r="CZ391" s="307"/>
      <c r="DA391" s="307"/>
      <c r="DB391" s="307"/>
      <c r="DC391" s="307"/>
      <c r="DD391" s="307"/>
      <c r="DE391" s="307"/>
      <c r="DF391" s="307"/>
      <c r="DG391" s="307"/>
      <c r="DH391" s="307"/>
      <c r="DI391" s="390"/>
      <c r="DJ391" s="390"/>
      <c r="DK391" s="307"/>
      <c r="DL391" s="307"/>
      <c r="DM391" s="307"/>
      <c r="DN391" s="307"/>
      <c r="DO391" s="307"/>
      <c r="DP391" s="307"/>
      <c r="DQ391" s="307"/>
      <c r="DR391" s="307"/>
      <c r="DS391" s="307"/>
      <c r="DT391" s="307"/>
      <c r="DU391" s="307"/>
      <c r="DV391" s="307"/>
      <c r="DW391" s="307"/>
      <c r="DX391" s="307"/>
      <c r="DY391" s="307"/>
      <c r="DZ391" s="307"/>
      <c r="EA391" s="307"/>
      <c r="EB391" s="307"/>
      <c r="EC391" s="307"/>
      <c r="ED391" s="307"/>
      <c r="EE391" s="307"/>
      <c r="EF391" s="307"/>
      <c r="EG391" s="307"/>
      <c r="EH391" s="307"/>
      <c r="EI391" s="307"/>
      <c r="EJ391" s="307"/>
      <c r="EK391" s="307"/>
      <c r="EL391" s="307"/>
      <c r="EM391" s="307"/>
      <c r="EN391" s="307"/>
      <c r="EO391" s="307"/>
      <c r="EP391" s="307"/>
      <c r="EQ391" s="307"/>
      <c r="ER391" s="307"/>
      <c r="ES391" s="307"/>
      <c r="ET391" s="307"/>
      <c r="EU391" s="390"/>
      <c r="EV391" s="390"/>
      <c r="EW391" s="307"/>
      <c r="EX391" s="307"/>
      <c r="EY391" s="307"/>
      <c r="EZ391" s="307"/>
      <c r="FA391" s="307"/>
      <c r="FB391" s="307"/>
      <c r="FC391" s="307"/>
      <c r="FD391" s="307"/>
      <c r="FE391" s="307"/>
      <c r="FF391" s="307"/>
      <c r="FG391" s="307"/>
      <c r="FH391" s="307"/>
      <c r="FI391" s="307"/>
      <c r="FJ391" s="307"/>
      <c r="FK391" s="307"/>
      <c r="FL391" s="307"/>
      <c r="FM391" s="307"/>
      <c r="FN391" s="307"/>
      <c r="FO391" s="307"/>
      <c r="FP391" s="307"/>
      <c r="FQ391" s="307"/>
      <c r="FR391" s="307"/>
      <c r="FS391" s="307"/>
      <c r="FT391" s="307"/>
      <c r="FU391" s="307"/>
      <c r="FV391" s="307"/>
      <c r="FW391" s="307"/>
      <c r="FX391" s="307"/>
      <c r="FY391" s="307"/>
      <c r="FZ391" s="307"/>
      <c r="GA391" s="307"/>
      <c r="GB391" s="307"/>
      <c r="GC391" s="307"/>
      <c r="GD391" s="307"/>
      <c r="GE391" s="307"/>
      <c r="GF391" s="307"/>
      <c r="GG391" s="307"/>
      <c r="GH391" s="307"/>
      <c r="GI391" s="307"/>
      <c r="GJ391" s="307"/>
      <c r="GK391" s="307"/>
      <c r="GL391" s="307"/>
      <c r="GM391" s="307"/>
      <c r="GN391" s="307"/>
      <c r="GO391" s="307"/>
      <c r="GP391" s="307"/>
      <c r="GQ391" s="307"/>
      <c r="GR391" s="307"/>
      <c r="GS391" s="307"/>
      <c r="GT391" s="307"/>
      <c r="GU391" s="307"/>
      <c r="GV391" s="307"/>
      <c r="GW391" s="307"/>
      <c r="GX391" s="307"/>
      <c r="GY391" s="307"/>
      <c r="GZ391" s="307"/>
      <c r="HA391" s="307"/>
      <c r="HB391" s="307"/>
      <c r="HC391" s="307"/>
      <c r="HD391" s="307"/>
      <c r="HE391" s="307"/>
      <c r="HF391" s="307"/>
      <c r="HG391" s="307"/>
      <c r="HH391" s="307"/>
      <c r="HI391" s="307"/>
      <c r="HJ391" s="307"/>
      <c r="HK391" s="307"/>
      <c r="HL391" s="307"/>
      <c r="HM391" s="307"/>
      <c r="HN391" s="307"/>
      <c r="HO391" s="307"/>
      <c r="HP391" s="307"/>
      <c r="HQ391" s="307"/>
      <c r="HR391" s="307"/>
      <c r="HS391" s="307"/>
      <c r="HT391" s="307"/>
      <c r="HU391" s="307"/>
      <c r="HV391" s="307"/>
      <c r="HW391" s="307"/>
      <c r="HX391" s="307"/>
      <c r="HY391" s="307"/>
      <c r="HZ391" s="307"/>
      <c r="IA391" s="307"/>
      <c r="IB391" s="307"/>
      <c r="IC391" s="307"/>
      <c r="ID391" s="307"/>
      <c r="IE391" s="307"/>
      <c r="IF391" s="307"/>
      <c r="IG391" s="307"/>
      <c r="IH391" s="307"/>
      <c r="II391" s="307"/>
      <c r="IJ391" s="307"/>
      <c r="IK391" s="307"/>
      <c r="IL391" s="307"/>
      <c r="IM391" s="307"/>
      <c r="IN391" s="307"/>
      <c r="IO391" s="307"/>
      <c r="IP391" s="307"/>
      <c r="IQ391" s="307"/>
      <c r="IR391" s="307"/>
      <c r="IS391" s="307"/>
      <c r="IT391" s="307"/>
      <c r="IU391" s="307"/>
      <c r="IV391" s="307"/>
      <c r="IW391" s="307"/>
      <c r="IX391" s="307"/>
      <c r="IY391" s="307"/>
      <c r="IZ391" s="307"/>
      <c r="JA391" s="307"/>
      <c r="JB391" s="307"/>
      <c r="JC391" s="307"/>
      <c r="JD391" s="307"/>
      <c r="JE391" s="307"/>
      <c r="JF391" s="307"/>
      <c r="JG391" s="307"/>
      <c r="JH391" s="307"/>
      <c r="JI391" s="307"/>
      <c r="JJ391" s="307"/>
      <c r="JK391" s="307"/>
      <c r="JL391" s="307"/>
      <c r="JM391" s="307"/>
      <c r="JN391" s="307"/>
      <c r="JO391" s="307"/>
      <c r="JP391" s="307"/>
      <c r="JQ391" s="307"/>
      <c r="JR391" s="307"/>
      <c r="JS391" s="307"/>
      <c r="JT391" s="307"/>
      <c r="JU391" s="307"/>
      <c r="JV391" s="307"/>
      <c r="JW391" s="307"/>
      <c r="JX391" s="307"/>
      <c r="JY391" s="307"/>
      <c r="JZ391" s="307"/>
      <c r="KA391" s="307"/>
      <c r="KB391" s="307"/>
      <c r="KC391" s="307"/>
      <c r="KD391" s="307"/>
      <c r="KE391" s="307"/>
      <c r="KF391" s="307"/>
      <c r="KG391" s="307"/>
      <c r="KH391" s="307"/>
      <c r="KI391" s="307"/>
      <c r="KJ391" s="307"/>
      <c r="KK391" s="307"/>
      <c r="KL391" s="307"/>
      <c r="KM391" s="307"/>
      <c r="KN391" s="307"/>
      <c r="KO391" s="307"/>
      <c r="KP391" s="307"/>
      <c r="KQ391" s="307"/>
      <c r="KR391" s="307"/>
      <c r="KS391" s="307"/>
      <c r="KT391" s="307"/>
    </row>
    <row r="392" spans="14:306" s="56" customFormat="1" ht="15" customHeight="1">
      <c r="N392" s="341"/>
      <c r="O392" s="420"/>
      <c r="P392" s="420"/>
      <c r="Q392" s="420"/>
      <c r="R392" s="420"/>
      <c r="S392" s="420"/>
      <c r="T392" s="420"/>
      <c r="U392" s="420"/>
      <c r="W392" s="420"/>
      <c r="X392" s="420"/>
      <c r="Y392" s="420"/>
      <c r="Z392" s="420"/>
      <c r="AA392" s="420"/>
      <c r="AB392" s="420"/>
      <c r="AC392" s="420"/>
      <c r="AD392" s="420"/>
      <c r="AE392" s="420"/>
      <c r="AG392" s="363" t="s">
        <v>740</v>
      </c>
      <c r="AH392" s="363"/>
      <c r="AI392" s="362" t="s">
        <v>741</v>
      </c>
      <c r="AJ392" s="362"/>
      <c r="AK392" s="362"/>
      <c r="AL392" s="362"/>
      <c r="AM392" s="362"/>
      <c r="AN392" s="362"/>
      <c r="AO392" s="362"/>
      <c r="AP392" s="362"/>
      <c r="AQ392" s="362"/>
      <c r="AR392" s="362"/>
      <c r="AS392" s="362"/>
      <c r="AT392" s="362"/>
      <c r="AU392" s="362"/>
      <c r="AV392" s="362"/>
      <c r="AW392" s="362"/>
      <c r="AX392" s="362"/>
      <c r="AY392" s="303"/>
      <c r="AZ392" s="303"/>
      <c r="BA392" s="303"/>
      <c r="BB392" s="303"/>
      <c r="BC392" s="303"/>
      <c r="BD392" s="303"/>
      <c r="BE392" s="303"/>
      <c r="BF392" s="303"/>
      <c r="BG392" s="303"/>
      <c r="BH392" s="303"/>
      <c r="BI392" s="303"/>
      <c r="BJ392" s="303"/>
      <c r="BK392" s="303"/>
      <c r="BL392" s="303"/>
      <c r="BM392" s="303"/>
      <c r="BN392" s="303"/>
      <c r="CB392" s="307"/>
      <c r="CC392" s="307"/>
      <c r="CD392" s="307"/>
      <c r="CE392" s="307"/>
      <c r="CF392" s="307"/>
      <c r="CG392" s="307"/>
      <c r="CH392" s="307"/>
      <c r="CI392" s="307"/>
      <c r="CJ392" s="307"/>
      <c r="CK392" s="307"/>
      <c r="CL392" s="307"/>
      <c r="CM392" s="307"/>
      <c r="CN392" s="307"/>
      <c r="CO392" s="307"/>
      <c r="CP392" s="307"/>
      <c r="CQ392" s="307"/>
      <c r="CR392" s="307"/>
      <c r="CS392" s="307"/>
      <c r="CT392" s="307"/>
      <c r="CU392" s="307"/>
      <c r="CV392" s="307"/>
      <c r="CW392" s="307"/>
      <c r="CX392" s="307"/>
      <c r="CY392" s="307"/>
      <c r="CZ392" s="307"/>
      <c r="DA392" s="307"/>
      <c r="DB392" s="307"/>
      <c r="DC392" s="307"/>
      <c r="DD392" s="307"/>
      <c r="DE392" s="307"/>
      <c r="DF392" s="307"/>
      <c r="DG392" s="307"/>
      <c r="DH392" s="307"/>
      <c r="DI392" s="390"/>
      <c r="DJ392" s="390"/>
      <c r="DK392" s="307"/>
      <c r="DL392" s="307"/>
      <c r="DM392" s="307"/>
      <c r="DN392" s="307"/>
      <c r="DO392" s="307"/>
      <c r="DP392" s="307"/>
      <c r="DQ392" s="307"/>
      <c r="DR392" s="307"/>
      <c r="DS392" s="307"/>
      <c r="DT392" s="307"/>
      <c r="DU392" s="307"/>
      <c r="DV392" s="307"/>
      <c r="DW392" s="307"/>
      <c r="DX392" s="307"/>
      <c r="DY392" s="307"/>
      <c r="DZ392" s="307"/>
      <c r="EA392" s="307"/>
      <c r="EB392" s="307"/>
      <c r="EC392" s="307"/>
      <c r="ED392" s="307"/>
      <c r="EE392" s="307"/>
      <c r="EF392" s="307"/>
      <c r="EG392" s="307"/>
      <c r="EH392" s="307"/>
      <c r="EI392" s="307"/>
      <c r="EJ392" s="307"/>
      <c r="EK392" s="307"/>
      <c r="EL392" s="307"/>
      <c r="EM392" s="307"/>
      <c r="EN392" s="307"/>
      <c r="EO392" s="307"/>
      <c r="EP392" s="307"/>
      <c r="EQ392" s="307"/>
      <c r="ER392" s="307"/>
      <c r="ES392" s="307"/>
      <c r="ET392" s="307"/>
      <c r="EU392" s="390"/>
      <c r="EV392" s="390"/>
      <c r="EW392" s="307"/>
      <c r="EX392" s="307"/>
      <c r="EY392" s="307"/>
      <c r="EZ392" s="307"/>
      <c r="FA392" s="307"/>
      <c r="FB392" s="307"/>
      <c r="FC392" s="307"/>
      <c r="FD392" s="307"/>
      <c r="FE392" s="307"/>
      <c r="FF392" s="307"/>
      <c r="FG392" s="307"/>
      <c r="FH392" s="307"/>
      <c r="FI392" s="307"/>
      <c r="FJ392" s="307"/>
      <c r="FK392" s="307"/>
      <c r="FL392" s="307"/>
      <c r="FM392" s="307"/>
      <c r="FN392" s="307"/>
      <c r="FO392" s="307"/>
      <c r="FP392" s="307"/>
      <c r="FQ392" s="307"/>
      <c r="FR392" s="307"/>
      <c r="FS392" s="307"/>
      <c r="FT392" s="307"/>
      <c r="FU392" s="307"/>
      <c r="FV392" s="307"/>
      <c r="FW392" s="307"/>
      <c r="FX392" s="307"/>
      <c r="FY392" s="307"/>
      <c r="FZ392" s="307"/>
      <c r="GA392" s="307"/>
      <c r="GB392" s="307"/>
      <c r="GC392" s="307"/>
      <c r="GD392" s="307"/>
      <c r="GE392" s="307"/>
      <c r="GF392" s="307"/>
      <c r="GG392" s="307"/>
      <c r="GH392" s="307"/>
      <c r="GI392" s="307"/>
      <c r="GJ392" s="307"/>
      <c r="GK392" s="307"/>
      <c r="GL392" s="307"/>
      <c r="GM392" s="307"/>
      <c r="GN392" s="307"/>
      <c r="GO392" s="307"/>
      <c r="GP392" s="307"/>
      <c r="GQ392" s="307"/>
      <c r="GR392" s="307"/>
      <c r="GS392" s="307"/>
      <c r="GT392" s="307"/>
      <c r="GU392" s="307"/>
      <c r="GV392" s="307"/>
      <c r="GW392" s="307"/>
      <c r="GX392" s="307"/>
      <c r="GY392" s="307"/>
      <c r="GZ392" s="307"/>
      <c r="HA392" s="307"/>
      <c r="HB392" s="307"/>
      <c r="HC392" s="307"/>
      <c r="HD392" s="307"/>
      <c r="HE392" s="307"/>
      <c r="HF392" s="307"/>
      <c r="HG392" s="307"/>
      <c r="HH392" s="307"/>
      <c r="HI392" s="307"/>
      <c r="HJ392" s="307"/>
      <c r="HK392" s="307"/>
      <c r="HL392" s="307"/>
      <c r="HM392" s="307"/>
      <c r="HN392" s="307"/>
      <c r="HO392" s="307"/>
      <c r="HP392" s="307"/>
      <c r="HQ392" s="307"/>
      <c r="HR392" s="307"/>
      <c r="HS392" s="307"/>
      <c r="HT392" s="307"/>
      <c r="HU392" s="307"/>
      <c r="HV392" s="307"/>
      <c r="HW392" s="307"/>
      <c r="HX392" s="307"/>
      <c r="HY392" s="307"/>
      <c r="HZ392" s="307"/>
      <c r="IA392" s="307"/>
      <c r="IB392" s="307"/>
      <c r="IC392" s="307"/>
      <c r="ID392" s="307"/>
      <c r="IE392" s="307"/>
      <c r="IF392" s="307"/>
      <c r="IG392" s="307"/>
      <c r="IH392" s="307"/>
      <c r="II392" s="307"/>
      <c r="IJ392" s="307"/>
      <c r="IK392" s="307"/>
      <c r="IL392" s="307"/>
      <c r="IM392" s="307"/>
      <c r="IN392" s="307"/>
      <c r="IO392" s="307"/>
      <c r="IP392" s="307"/>
      <c r="IQ392" s="307"/>
      <c r="IR392" s="307"/>
      <c r="IS392" s="307"/>
      <c r="IT392" s="307"/>
      <c r="IU392" s="307"/>
      <c r="IV392" s="307"/>
      <c r="IW392" s="307"/>
      <c r="IX392" s="307"/>
      <c r="IY392" s="307"/>
      <c r="IZ392" s="307"/>
      <c r="JA392" s="307"/>
      <c r="JB392" s="307"/>
      <c r="JC392" s="307"/>
      <c r="JD392" s="307"/>
      <c r="JE392" s="307"/>
      <c r="JF392" s="307"/>
      <c r="JG392" s="307"/>
      <c r="JH392" s="307"/>
      <c r="JI392" s="307"/>
      <c r="JJ392" s="307"/>
      <c r="JK392" s="307"/>
      <c r="JL392" s="307"/>
      <c r="JM392" s="307"/>
      <c r="JN392" s="307"/>
      <c r="JO392" s="307"/>
      <c r="JP392" s="307"/>
      <c r="JQ392" s="307"/>
      <c r="JR392" s="307"/>
      <c r="JS392" s="307"/>
      <c r="JT392" s="307"/>
      <c r="JU392" s="307"/>
      <c r="JV392" s="307"/>
      <c r="JW392" s="307"/>
      <c r="JX392" s="307"/>
      <c r="JY392" s="307"/>
      <c r="JZ392" s="307"/>
      <c r="KA392" s="307"/>
      <c r="KB392" s="307"/>
      <c r="KC392" s="307"/>
      <c r="KD392" s="307"/>
      <c r="KE392" s="307"/>
      <c r="KF392" s="307"/>
      <c r="KG392" s="307"/>
      <c r="KH392" s="307"/>
      <c r="KI392" s="307"/>
      <c r="KJ392" s="307"/>
      <c r="KK392" s="307"/>
      <c r="KL392" s="307"/>
      <c r="KM392" s="307"/>
      <c r="KN392" s="307"/>
      <c r="KO392" s="307"/>
      <c r="KP392" s="307"/>
      <c r="KQ392" s="307"/>
      <c r="KR392" s="307"/>
      <c r="KS392" s="307"/>
      <c r="KT392" s="307"/>
    </row>
    <row r="393" spans="14:306" s="56" customFormat="1" ht="15" customHeight="1">
      <c r="N393" s="341"/>
      <c r="O393" s="420"/>
      <c r="P393" s="420"/>
      <c r="Q393" s="420"/>
      <c r="R393" s="420"/>
      <c r="S393" s="420"/>
      <c r="T393" s="420"/>
      <c r="U393" s="420"/>
      <c r="W393" s="420"/>
      <c r="X393" s="420"/>
      <c r="Y393" s="420"/>
      <c r="Z393" s="420"/>
      <c r="AA393" s="420"/>
      <c r="AB393" s="420"/>
      <c r="AC393" s="420"/>
      <c r="AD393" s="420"/>
      <c r="AE393" s="420"/>
      <c r="AG393" s="351" t="s">
        <v>521</v>
      </c>
      <c r="AH393" s="351"/>
      <c r="AI393" s="364"/>
      <c r="AJ393" s="364"/>
      <c r="AK393" s="364"/>
      <c r="AL393" s="364"/>
      <c r="AM393" s="364"/>
      <c r="AN393" s="364"/>
      <c r="AO393" s="364"/>
      <c r="AP393" s="364"/>
      <c r="AQ393" s="364"/>
      <c r="AR393" s="364"/>
      <c r="AS393" s="364"/>
      <c r="AT393" s="364"/>
      <c r="AU393" s="364"/>
      <c r="AV393" s="364"/>
      <c r="AW393" s="364"/>
      <c r="AX393" s="364"/>
      <c r="AY393" s="303"/>
      <c r="AZ393" s="303"/>
      <c r="BA393" s="303"/>
      <c r="BB393" s="303"/>
      <c r="BC393" s="303"/>
      <c r="BD393" s="303"/>
      <c r="BE393" s="303"/>
      <c r="BF393" s="303"/>
      <c r="BG393" s="303"/>
      <c r="BH393" s="303"/>
      <c r="BI393" s="303"/>
      <c r="BJ393" s="303"/>
      <c r="BK393" s="303"/>
      <c r="BL393" s="303"/>
      <c r="BM393" s="303"/>
      <c r="BN393" s="303"/>
      <c r="CB393" s="307"/>
      <c r="CC393" s="307"/>
      <c r="CD393" s="307"/>
      <c r="CE393" s="307"/>
      <c r="CF393" s="307"/>
      <c r="CG393" s="307"/>
      <c r="CH393" s="307"/>
      <c r="CI393" s="307"/>
      <c r="CJ393" s="307"/>
      <c r="CK393" s="307"/>
      <c r="CL393" s="307"/>
      <c r="CM393" s="307"/>
      <c r="CN393" s="307"/>
      <c r="CO393" s="307"/>
      <c r="CP393" s="307"/>
      <c r="CQ393" s="307"/>
      <c r="CR393" s="307"/>
      <c r="CS393" s="307"/>
      <c r="CT393" s="307"/>
      <c r="CU393" s="307"/>
      <c r="CV393" s="307"/>
      <c r="CW393" s="307"/>
      <c r="CX393" s="307"/>
      <c r="CY393" s="307"/>
      <c r="CZ393" s="307"/>
      <c r="DA393" s="307"/>
      <c r="DB393" s="307"/>
      <c r="DC393" s="307"/>
      <c r="DD393" s="307"/>
      <c r="DE393" s="307"/>
      <c r="DF393" s="307"/>
      <c r="DG393" s="307"/>
      <c r="DH393" s="307"/>
      <c r="DI393" s="390"/>
      <c r="DJ393" s="390"/>
      <c r="DK393" s="307"/>
      <c r="DL393" s="307"/>
      <c r="DM393" s="307"/>
      <c r="DN393" s="307"/>
      <c r="DO393" s="307"/>
      <c r="DP393" s="307"/>
      <c r="DQ393" s="307"/>
      <c r="DR393" s="307"/>
      <c r="DS393" s="307"/>
      <c r="DT393" s="307"/>
      <c r="DU393" s="307"/>
      <c r="DV393" s="307"/>
      <c r="DW393" s="307"/>
      <c r="DX393" s="307"/>
      <c r="DY393" s="307"/>
      <c r="DZ393" s="307"/>
      <c r="EA393" s="307"/>
      <c r="EB393" s="307"/>
      <c r="EC393" s="307"/>
      <c r="ED393" s="307"/>
      <c r="EE393" s="307"/>
      <c r="EF393" s="307"/>
      <c r="EG393" s="307"/>
      <c r="EH393" s="307"/>
      <c r="EI393" s="307"/>
      <c r="EJ393" s="307"/>
      <c r="EK393" s="307"/>
      <c r="EL393" s="307"/>
      <c r="EM393" s="307"/>
      <c r="EN393" s="307"/>
      <c r="EO393" s="307"/>
      <c r="EP393" s="307"/>
      <c r="EQ393" s="307"/>
      <c r="ER393" s="307"/>
      <c r="ES393" s="307"/>
      <c r="ET393" s="307"/>
      <c r="EU393" s="390"/>
      <c r="EV393" s="390"/>
      <c r="EW393" s="307"/>
      <c r="EX393" s="307"/>
      <c r="EY393" s="307"/>
      <c r="EZ393" s="307"/>
      <c r="FA393" s="307"/>
      <c r="FB393" s="307"/>
      <c r="FC393" s="307"/>
      <c r="FD393" s="307"/>
      <c r="FE393" s="307"/>
      <c r="FF393" s="307"/>
      <c r="FG393" s="307"/>
      <c r="FH393" s="307"/>
      <c r="FI393" s="307"/>
      <c r="FJ393" s="307"/>
      <c r="FK393" s="307"/>
      <c r="FL393" s="307"/>
      <c r="FM393" s="307"/>
      <c r="FN393" s="307"/>
      <c r="FO393" s="307"/>
      <c r="FP393" s="307"/>
      <c r="FQ393" s="307"/>
      <c r="FR393" s="307"/>
      <c r="FS393" s="307"/>
      <c r="FT393" s="307"/>
      <c r="FU393" s="307"/>
      <c r="FV393" s="307"/>
      <c r="FW393" s="307"/>
      <c r="FX393" s="307"/>
      <c r="FY393" s="307"/>
      <c r="FZ393" s="307"/>
      <c r="GA393" s="307"/>
      <c r="GB393" s="307"/>
      <c r="GC393" s="307"/>
      <c r="GD393" s="307"/>
      <c r="GE393" s="307"/>
      <c r="GF393" s="307"/>
      <c r="GG393" s="307"/>
      <c r="GH393" s="307"/>
      <c r="GI393" s="307"/>
      <c r="GJ393" s="307"/>
      <c r="GK393" s="307"/>
      <c r="GL393" s="307"/>
      <c r="GM393" s="307"/>
      <c r="GN393" s="307"/>
      <c r="GO393" s="307"/>
      <c r="GP393" s="307"/>
      <c r="GQ393" s="307"/>
      <c r="GR393" s="307"/>
      <c r="GS393" s="307"/>
      <c r="GT393" s="307"/>
      <c r="GU393" s="307"/>
      <c r="GV393" s="307"/>
      <c r="GW393" s="307"/>
      <c r="GX393" s="307"/>
      <c r="GY393" s="307"/>
      <c r="GZ393" s="307"/>
      <c r="HA393" s="307"/>
      <c r="HB393" s="307"/>
      <c r="HC393" s="307"/>
      <c r="HD393" s="307"/>
      <c r="HE393" s="307"/>
      <c r="HF393" s="307"/>
      <c r="HG393" s="307"/>
      <c r="HH393" s="307"/>
      <c r="HI393" s="307"/>
      <c r="HJ393" s="307"/>
      <c r="HK393" s="307"/>
      <c r="HL393" s="307"/>
      <c r="HM393" s="307"/>
      <c r="HN393" s="307"/>
      <c r="HO393" s="307"/>
      <c r="HP393" s="307"/>
      <c r="HQ393" s="307"/>
      <c r="HR393" s="307"/>
      <c r="HS393" s="307"/>
      <c r="HT393" s="307"/>
      <c r="HU393" s="307"/>
      <c r="HV393" s="307"/>
      <c r="HW393" s="307"/>
      <c r="HX393" s="307"/>
      <c r="HY393" s="307"/>
      <c r="HZ393" s="307"/>
      <c r="IA393" s="307"/>
      <c r="IB393" s="307"/>
      <c r="IC393" s="307"/>
      <c r="ID393" s="307"/>
      <c r="IE393" s="307"/>
      <c r="IF393" s="307"/>
      <c r="IG393" s="307"/>
      <c r="IH393" s="307"/>
      <c r="II393" s="307"/>
      <c r="IJ393" s="307"/>
      <c r="IK393" s="307"/>
      <c r="IL393" s="307"/>
      <c r="IM393" s="307"/>
      <c r="IN393" s="307"/>
      <c r="IO393" s="307"/>
      <c r="IP393" s="307"/>
      <c r="IQ393" s="307"/>
      <c r="IR393" s="307"/>
      <c r="IS393" s="307"/>
      <c r="IT393" s="307"/>
      <c r="IU393" s="307"/>
      <c r="IV393" s="307"/>
      <c r="IW393" s="307"/>
      <c r="IX393" s="307"/>
      <c r="IY393" s="307"/>
      <c r="IZ393" s="307"/>
      <c r="JA393" s="307"/>
      <c r="JB393" s="307"/>
      <c r="JC393" s="307"/>
      <c r="JD393" s="307"/>
      <c r="JE393" s="307"/>
      <c r="JF393" s="307"/>
      <c r="JG393" s="307"/>
      <c r="JH393" s="307"/>
      <c r="JI393" s="307"/>
      <c r="JJ393" s="307"/>
      <c r="JK393" s="307"/>
      <c r="JL393" s="307"/>
      <c r="JM393" s="307"/>
      <c r="JN393" s="307"/>
      <c r="JO393" s="307"/>
      <c r="JP393" s="307"/>
      <c r="JQ393" s="307"/>
      <c r="JR393" s="307"/>
      <c r="JS393" s="307"/>
      <c r="JT393" s="307"/>
      <c r="JU393" s="307"/>
      <c r="JV393" s="307"/>
      <c r="JW393" s="307"/>
      <c r="JX393" s="307"/>
      <c r="JY393" s="307"/>
      <c r="JZ393" s="307"/>
      <c r="KA393" s="307"/>
      <c r="KB393" s="307"/>
      <c r="KC393" s="307"/>
      <c r="KD393" s="307"/>
      <c r="KE393" s="307"/>
      <c r="KF393" s="307"/>
      <c r="KG393" s="307"/>
      <c r="KH393" s="307"/>
      <c r="KI393" s="307"/>
      <c r="KJ393" s="307"/>
      <c r="KK393" s="307"/>
      <c r="KL393" s="307"/>
      <c r="KM393" s="307"/>
      <c r="KN393" s="307"/>
      <c r="KO393" s="307"/>
      <c r="KP393" s="307"/>
      <c r="KQ393" s="307"/>
      <c r="KR393" s="307"/>
      <c r="KS393" s="307"/>
      <c r="KT393" s="307"/>
    </row>
    <row r="394" spans="14:306" s="56" customFormat="1" ht="15" customHeight="1">
      <c r="N394" s="341"/>
      <c r="O394" s="420"/>
      <c r="P394" s="420"/>
      <c r="Q394" s="420"/>
      <c r="R394" s="420"/>
      <c r="S394" s="420"/>
      <c r="T394" s="420"/>
      <c r="U394" s="420"/>
      <c r="W394" s="420"/>
      <c r="X394" s="420"/>
      <c r="Y394" s="420"/>
      <c r="Z394" s="420"/>
      <c r="AA394" s="420"/>
      <c r="AB394" s="420"/>
      <c r="AC394" s="420"/>
      <c r="AD394" s="420"/>
      <c r="AE394" s="420"/>
      <c r="AG394" s="351"/>
      <c r="AH394" s="351"/>
      <c r="AI394" s="365" t="s">
        <v>522</v>
      </c>
      <c r="AJ394" s="365" t="s">
        <v>523</v>
      </c>
      <c r="AK394" s="365" t="s">
        <v>524</v>
      </c>
      <c r="AL394" s="365" t="s">
        <v>525</v>
      </c>
      <c r="AM394" s="365" t="s">
        <v>526</v>
      </c>
      <c r="AN394" s="365" t="s">
        <v>527</v>
      </c>
      <c r="AO394" s="365" t="s">
        <v>528</v>
      </c>
      <c r="AP394" s="365" t="s">
        <v>529</v>
      </c>
      <c r="AQ394" s="365" t="s">
        <v>530</v>
      </c>
      <c r="AR394" s="365" t="s">
        <v>531</v>
      </c>
      <c r="AS394" s="365" t="s">
        <v>532</v>
      </c>
      <c r="AT394" s="365" t="s">
        <v>533</v>
      </c>
      <c r="AU394" s="365"/>
      <c r="AV394" s="366" t="s">
        <v>534</v>
      </c>
      <c r="AW394" s="365" t="s">
        <v>535</v>
      </c>
      <c r="AX394" s="365" t="s">
        <v>536</v>
      </c>
      <c r="AY394" s="303">
        <f t="shared" ref="AY394:AY412" si="189">IF(AI395="-",AI395,IF(ISNUMBER(AI395),AI395,MID(AI395,1,FIND("-",AI395)-1))+0)</f>
        <v>0</v>
      </c>
      <c r="AZ394" s="303">
        <f t="shared" ref="AZ394:AZ412" si="190">IF(AJ395="-",AJ395,IF(ISNUMBER(AJ395),AJ395,MID(AJ395,1,FIND("-",AJ395)-1))+0)</f>
        <v>0</v>
      </c>
      <c r="BA394" s="303">
        <f t="shared" ref="BA394:BA412" si="191">IF(AK395="-",AK395,IF(ISNUMBER(AK395),AK395,MID(AK395,1,FIND("-",AK395)-1))+0)</f>
        <v>0</v>
      </c>
      <c r="BB394" s="303">
        <f t="shared" ref="BB394:BB412" si="192">IF(AL395="-",AL395,IF(ISNUMBER(AL395),AL395,MID(AL395,1,FIND("-",AL395)-1))+0)</f>
        <v>0</v>
      </c>
      <c r="BC394" s="303">
        <f t="shared" ref="BC394:BC412" si="193">IF(AM395="-",AM395,IF(ISNUMBER(AM395),AM395,MID(AM395,1,FIND("-",AM395)-1))+0)</f>
        <v>0</v>
      </c>
      <c r="BD394" s="303">
        <f t="shared" ref="BD394:BD412" si="194">IF(AN395="-",AN395,IF(ISNUMBER(AN395),AN395,MID(AN395,1,FIND("-",AN395)-1))+0)</f>
        <v>0</v>
      </c>
      <c r="BE394" s="303">
        <f t="shared" ref="BE394:BE412" si="195">IF(AO395="-",AO395,IF(ISNUMBER(AO395),AO395,MID(AO395,1,FIND("-",AO395)-1))+0)</f>
        <v>0</v>
      </c>
      <c r="BF394" s="303">
        <f t="shared" ref="BF394:BF412" si="196">IF(AP395="-",AP395,IF(ISNUMBER(AP395),AP395,MID(AP395,1,FIND("-",AP395)-1))+0)</f>
        <v>0</v>
      </c>
      <c r="BG394" s="303">
        <f t="shared" ref="BG394:BG412" si="197">IF(AQ395="-",AQ395,IF(ISNUMBER(AQ395),AQ395,MID(AQ395,1,FIND("-",AQ395)-1))+0)</f>
        <v>0</v>
      </c>
      <c r="BH394" s="303"/>
      <c r="BI394" s="303">
        <f t="shared" ref="BI394:BI412" si="198">IF(AR395="-",AR395,IF(ISNUMBER(AR395),AR395,MID(AR395,1,FIND("-",AR395)-1))+0)</f>
        <v>0</v>
      </c>
      <c r="BJ394" s="303">
        <f t="shared" ref="BJ394:BJ412" si="199">IF(AS395="-",AS395,IF(ISNUMBER(AS395),AS395,MID(AS395,1,FIND("-",AS395)-1))+0)</f>
        <v>0</v>
      </c>
      <c r="BK394" s="303">
        <f t="shared" ref="BK394:BK412" si="200">IF(AT395="-",AT395,IF(ISNUMBER(AT395),AT395,MID(AT395,1,FIND("-",AT395)-1))+0)</f>
        <v>0</v>
      </c>
      <c r="BL394" s="303">
        <f t="shared" ref="BL394:BL412" si="201">IF(AV395="-",AV395,IF(ISNUMBER(AV395),AV395,MID(AV395,1,FIND("-",AV395)-1))+0)</f>
        <v>0</v>
      </c>
      <c r="BM394" s="303">
        <f t="shared" ref="BM394:BM412" si="202">IF(AW395="-",AW395,IF(ISNUMBER(AW395),AW395,MID(AW395,1,FIND("-",AW395)-1))+0)</f>
        <v>0</v>
      </c>
      <c r="BN394" s="303">
        <f t="shared" ref="BN394:BN412" si="203">IF(AX395="-",AX395,IF(ISNUMBER(AX395),AX395,MID(AX395,1,FIND("-",AX395)-1))+0)</f>
        <v>0</v>
      </c>
      <c r="CB394" s="307"/>
      <c r="CC394" s="307"/>
      <c r="CD394" s="307"/>
      <c r="CE394" s="307"/>
      <c r="CF394" s="307"/>
      <c r="CG394" s="307"/>
      <c r="CH394" s="307"/>
      <c r="CI394" s="307"/>
      <c r="CJ394" s="307"/>
      <c r="CK394" s="307"/>
      <c r="CL394" s="307"/>
      <c r="CM394" s="307"/>
      <c r="CN394" s="307"/>
      <c r="CO394" s="307"/>
      <c r="CP394" s="307"/>
      <c r="CQ394" s="307"/>
      <c r="CR394" s="307"/>
      <c r="CS394" s="307"/>
      <c r="CT394" s="307"/>
      <c r="CU394" s="307"/>
      <c r="CV394" s="307"/>
      <c r="CW394" s="307"/>
      <c r="CX394" s="307"/>
      <c r="CY394" s="307"/>
      <c r="CZ394" s="307"/>
      <c r="DA394" s="307"/>
      <c r="DB394" s="307"/>
      <c r="DC394" s="307"/>
      <c r="DD394" s="307"/>
      <c r="DE394" s="307"/>
      <c r="DF394" s="307"/>
      <c r="DG394" s="307"/>
      <c r="DH394" s="307"/>
      <c r="DI394" s="390"/>
      <c r="DJ394" s="390"/>
      <c r="DK394" s="307"/>
      <c r="DL394" s="307"/>
      <c r="DM394" s="307"/>
      <c r="DN394" s="307"/>
      <c r="DO394" s="307"/>
      <c r="DP394" s="307"/>
      <c r="DQ394" s="307"/>
      <c r="DR394" s="307"/>
      <c r="DS394" s="307"/>
      <c r="DT394" s="307"/>
      <c r="DU394" s="307"/>
      <c r="DV394" s="307"/>
      <c r="DW394" s="307"/>
      <c r="DX394" s="307"/>
      <c r="DY394" s="307"/>
      <c r="DZ394" s="307"/>
      <c r="EA394" s="307"/>
      <c r="EB394" s="307"/>
      <c r="EC394" s="307"/>
      <c r="ED394" s="307"/>
      <c r="EE394" s="307"/>
      <c r="EF394" s="307"/>
      <c r="EG394" s="307"/>
      <c r="EH394" s="307"/>
      <c r="EI394" s="307"/>
      <c r="EJ394" s="307"/>
      <c r="EK394" s="307"/>
      <c r="EL394" s="307"/>
      <c r="EM394" s="307"/>
      <c r="EN394" s="307"/>
      <c r="EO394" s="307"/>
      <c r="EP394" s="307"/>
      <c r="EQ394" s="307"/>
      <c r="ER394" s="307"/>
      <c r="ES394" s="307"/>
      <c r="ET394" s="307"/>
      <c r="EU394" s="390"/>
      <c r="EV394" s="390"/>
      <c r="EW394" s="307"/>
      <c r="EX394" s="307"/>
      <c r="EY394" s="307"/>
      <c r="EZ394" s="307"/>
      <c r="FA394" s="307"/>
      <c r="FB394" s="307"/>
      <c r="FC394" s="307"/>
      <c r="FD394" s="307"/>
      <c r="FE394" s="307"/>
      <c r="FF394" s="307"/>
      <c r="FG394" s="307"/>
      <c r="FH394" s="307"/>
      <c r="FI394" s="307"/>
      <c r="FJ394" s="307"/>
      <c r="FK394" s="307"/>
      <c r="FL394" s="307"/>
      <c r="FM394" s="307"/>
      <c r="FN394" s="307"/>
      <c r="FO394" s="307"/>
      <c r="FP394" s="307"/>
      <c r="FQ394" s="307"/>
      <c r="FR394" s="307"/>
      <c r="FS394" s="307"/>
      <c r="FT394" s="307"/>
      <c r="FU394" s="307"/>
      <c r="FV394" s="307"/>
      <c r="FW394" s="307"/>
      <c r="FX394" s="307"/>
      <c r="FY394" s="307"/>
      <c r="FZ394" s="307"/>
      <c r="GA394" s="307"/>
      <c r="GB394" s="307"/>
      <c r="GC394" s="307"/>
      <c r="GD394" s="307"/>
      <c r="GE394" s="307"/>
      <c r="GF394" s="307"/>
      <c r="GG394" s="307"/>
      <c r="GH394" s="307"/>
      <c r="GI394" s="307"/>
      <c r="GJ394" s="307"/>
      <c r="GK394" s="307"/>
      <c r="GL394" s="307"/>
      <c r="GM394" s="307"/>
      <c r="GN394" s="307"/>
      <c r="GO394" s="307"/>
      <c r="GP394" s="307"/>
      <c r="GQ394" s="307"/>
      <c r="GR394" s="307"/>
      <c r="GS394" s="307"/>
      <c r="GT394" s="307"/>
      <c r="GU394" s="307"/>
      <c r="GV394" s="307"/>
      <c r="GW394" s="307"/>
      <c r="GX394" s="307"/>
      <c r="GY394" s="307"/>
      <c r="GZ394" s="307"/>
      <c r="HA394" s="307"/>
      <c r="HB394" s="307"/>
      <c r="HC394" s="307"/>
      <c r="HD394" s="307"/>
      <c r="HE394" s="307"/>
      <c r="HF394" s="307"/>
      <c r="HG394" s="307"/>
      <c r="HH394" s="307"/>
      <c r="HI394" s="307"/>
      <c r="HJ394" s="307"/>
      <c r="HK394" s="307"/>
      <c r="HL394" s="307"/>
      <c r="HM394" s="307"/>
      <c r="HN394" s="307"/>
      <c r="HO394" s="307"/>
      <c r="HP394" s="307"/>
      <c r="HQ394" s="307"/>
      <c r="HR394" s="307"/>
      <c r="HS394" s="307"/>
      <c r="HT394" s="307"/>
      <c r="HU394" s="307"/>
      <c r="HV394" s="307"/>
      <c r="HW394" s="307"/>
      <c r="HX394" s="307"/>
      <c r="HY394" s="307"/>
      <c r="HZ394" s="307"/>
      <c r="IA394" s="307"/>
      <c r="IB394" s="307"/>
      <c r="IC394" s="307"/>
      <c r="ID394" s="307"/>
      <c r="IE394" s="307"/>
      <c r="IF394" s="307"/>
      <c r="IG394" s="307"/>
      <c r="IH394" s="307"/>
      <c r="II394" s="307"/>
      <c r="IJ394" s="307"/>
      <c r="IK394" s="307"/>
      <c r="IL394" s="307"/>
      <c r="IM394" s="307"/>
      <c r="IN394" s="307"/>
      <c r="IO394" s="307"/>
      <c r="IP394" s="307"/>
      <c r="IQ394" s="307"/>
      <c r="IR394" s="307"/>
      <c r="IS394" s="307"/>
      <c r="IT394" s="307"/>
      <c r="IU394" s="307"/>
      <c r="IV394" s="307"/>
      <c r="IW394" s="307"/>
      <c r="IX394" s="307"/>
      <c r="IY394" s="307"/>
      <c r="IZ394" s="307"/>
      <c r="JA394" s="307"/>
      <c r="JB394" s="307"/>
      <c r="JC394" s="307"/>
      <c r="JD394" s="307"/>
      <c r="JE394" s="307"/>
      <c r="JF394" s="307"/>
      <c r="JG394" s="307"/>
      <c r="JH394" s="307"/>
      <c r="JI394" s="307"/>
      <c r="JJ394" s="307"/>
      <c r="JK394" s="307"/>
      <c r="JL394" s="307"/>
      <c r="JM394" s="307"/>
      <c r="JN394" s="307"/>
      <c r="JO394" s="307"/>
      <c r="JP394" s="307"/>
      <c r="JQ394" s="307"/>
      <c r="JR394" s="307"/>
      <c r="JS394" s="307"/>
      <c r="JT394" s="307"/>
      <c r="JU394" s="307"/>
      <c r="JV394" s="307"/>
      <c r="JW394" s="307"/>
      <c r="JX394" s="307"/>
      <c r="JY394" s="307"/>
      <c r="JZ394" s="307"/>
      <c r="KA394" s="307"/>
      <c r="KB394" s="307"/>
      <c r="KC394" s="307"/>
      <c r="KD394" s="307"/>
      <c r="KE394" s="307"/>
      <c r="KF394" s="307"/>
      <c r="KG394" s="307"/>
      <c r="KH394" s="307"/>
      <c r="KI394" s="307"/>
      <c r="KJ394" s="307"/>
      <c r="KK394" s="307"/>
      <c r="KL394" s="307"/>
      <c r="KM394" s="307"/>
      <c r="KN394" s="307"/>
      <c r="KO394" s="307"/>
      <c r="KP394" s="307"/>
      <c r="KQ394" s="307"/>
      <c r="KR394" s="307"/>
      <c r="KS394" s="307"/>
      <c r="KT394" s="307"/>
    </row>
    <row r="395" spans="14:306" s="56" customFormat="1" ht="15" customHeight="1">
      <c r="N395" s="341"/>
      <c r="O395" s="420"/>
      <c r="P395" s="420"/>
      <c r="Q395" s="420"/>
      <c r="R395" s="420"/>
      <c r="S395" s="420"/>
      <c r="T395" s="420"/>
      <c r="U395" s="420"/>
      <c r="W395" s="420"/>
      <c r="X395" s="420"/>
      <c r="Y395" s="420"/>
      <c r="Z395" s="420"/>
      <c r="AA395" s="420"/>
      <c r="AB395" s="420"/>
      <c r="AC395" s="420"/>
      <c r="AD395" s="420"/>
      <c r="AE395" s="420"/>
      <c r="AG395" s="354">
        <v>1</v>
      </c>
      <c r="AH395" s="354"/>
      <c r="AI395" s="356">
        <v>0</v>
      </c>
      <c r="AJ395" s="356">
        <v>0</v>
      </c>
      <c r="AK395" s="356" t="s">
        <v>170</v>
      </c>
      <c r="AL395" s="356" t="s">
        <v>56</v>
      </c>
      <c r="AM395" s="356" t="s">
        <v>742</v>
      </c>
      <c r="AN395" s="356" t="s">
        <v>666</v>
      </c>
      <c r="AO395" s="356" t="s">
        <v>108</v>
      </c>
      <c r="AP395" s="356" t="s">
        <v>107</v>
      </c>
      <c r="AQ395" s="356" t="s">
        <v>107</v>
      </c>
      <c r="AR395" s="356" t="s">
        <v>108</v>
      </c>
      <c r="AS395" s="356" t="s">
        <v>286</v>
      </c>
      <c r="AT395" s="356" t="s">
        <v>743</v>
      </c>
      <c r="AU395" s="356"/>
      <c r="AV395" s="356" t="s">
        <v>170</v>
      </c>
      <c r="AW395" s="356" t="s">
        <v>666</v>
      </c>
      <c r="AX395" s="403" t="s">
        <v>56</v>
      </c>
      <c r="AY395" s="303">
        <f t="shared" si="189"/>
        <v>1</v>
      </c>
      <c r="AZ395" s="303" t="str">
        <f t="shared" si="190"/>
        <v>-</v>
      </c>
      <c r="BA395" s="303">
        <f t="shared" si="191"/>
        <v>7</v>
      </c>
      <c r="BB395" s="303">
        <f t="shared" si="192"/>
        <v>3</v>
      </c>
      <c r="BC395" s="303">
        <f t="shared" si="193"/>
        <v>13</v>
      </c>
      <c r="BD395" s="303">
        <f t="shared" si="194"/>
        <v>9</v>
      </c>
      <c r="BE395" s="303">
        <f t="shared" si="195"/>
        <v>2</v>
      </c>
      <c r="BF395" s="303">
        <f t="shared" si="196"/>
        <v>4</v>
      </c>
      <c r="BG395" s="303">
        <f t="shared" si="197"/>
        <v>4</v>
      </c>
      <c r="BH395" s="303"/>
      <c r="BI395" s="303">
        <f t="shared" si="198"/>
        <v>2</v>
      </c>
      <c r="BJ395" s="303">
        <f t="shared" si="199"/>
        <v>5</v>
      </c>
      <c r="BK395" s="303">
        <f t="shared" si="200"/>
        <v>23</v>
      </c>
      <c r="BL395" s="303">
        <f t="shared" si="201"/>
        <v>7</v>
      </c>
      <c r="BM395" s="303">
        <f t="shared" si="202"/>
        <v>9</v>
      </c>
      <c r="BN395" s="303">
        <f t="shared" si="203"/>
        <v>3</v>
      </c>
      <c r="CB395" s="307"/>
      <c r="CC395" s="307"/>
      <c r="CD395" s="307"/>
      <c r="CE395" s="307"/>
      <c r="CF395" s="307"/>
      <c r="CG395" s="307"/>
      <c r="CH395" s="307"/>
      <c r="CI395" s="307"/>
      <c r="CJ395" s="307"/>
      <c r="CK395" s="307"/>
      <c r="CL395" s="307"/>
      <c r="CM395" s="307"/>
      <c r="CN395" s="307"/>
      <c r="CO395" s="307"/>
      <c r="CP395" s="307"/>
      <c r="CQ395" s="307"/>
      <c r="CR395" s="307"/>
      <c r="CS395" s="307"/>
      <c r="CT395" s="307"/>
      <c r="CU395" s="307"/>
      <c r="CV395" s="307"/>
      <c r="CW395" s="307"/>
      <c r="CX395" s="307"/>
      <c r="CY395" s="307"/>
      <c r="CZ395" s="307"/>
      <c r="DA395" s="307"/>
      <c r="DB395" s="307"/>
      <c r="DC395" s="307"/>
      <c r="DD395" s="307"/>
      <c r="DE395" s="307"/>
      <c r="DF395" s="307"/>
      <c r="DG395" s="307"/>
      <c r="DH395" s="307"/>
      <c r="DI395" s="390"/>
      <c r="DJ395" s="390"/>
      <c r="DK395" s="307"/>
      <c r="DL395" s="307"/>
      <c r="DM395" s="307"/>
      <c r="DN395" s="307"/>
      <c r="DO395" s="307"/>
      <c r="DP395" s="307"/>
      <c r="DQ395" s="307"/>
      <c r="DR395" s="307"/>
      <c r="DS395" s="307"/>
      <c r="DT395" s="307"/>
      <c r="DU395" s="307"/>
      <c r="DV395" s="307"/>
      <c r="DW395" s="307"/>
      <c r="DX395" s="307"/>
      <c r="DY395" s="307"/>
      <c r="DZ395" s="307"/>
      <c r="EA395" s="307"/>
      <c r="EB395" s="307"/>
      <c r="EC395" s="307"/>
      <c r="ED395" s="307"/>
      <c r="EE395" s="307"/>
      <c r="EF395" s="307"/>
      <c r="EG395" s="307"/>
      <c r="EH395" s="307"/>
      <c r="EI395" s="307"/>
      <c r="EJ395" s="307"/>
      <c r="EK395" s="307"/>
      <c r="EL395" s="307"/>
      <c r="EM395" s="307"/>
      <c r="EN395" s="307"/>
      <c r="EO395" s="307"/>
      <c r="EP395" s="307"/>
      <c r="EQ395" s="307"/>
      <c r="ER395" s="307"/>
      <c r="ES395" s="307"/>
      <c r="ET395" s="307"/>
      <c r="EU395" s="390"/>
      <c r="EV395" s="390"/>
      <c r="EW395" s="307"/>
      <c r="EX395" s="307"/>
      <c r="EY395" s="307"/>
      <c r="EZ395" s="307"/>
      <c r="FA395" s="307"/>
      <c r="FB395" s="307"/>
      <c r="FC395" s="307"/>
      <c r="FD395" s="307"/>
      <c r="FE395" s="307"/>
      <c r="FF395" s="307"/>
      <c r="FG395" s="307"/>
      <c r="FH395" s="307"/>
      <c r="FI395" s="307"/>
      <c r="FJ395" s="307"/>
      <c r="FK395" s="307"/>
      <c r="FL395" s="307"/>
      <c r="FM395" s="307"/>
      <c r="FN395" s="307"/>
      <c r="FO395" s="307"/>
      <c r="FP395" s="307"/>
      <c r="FQ395" s="307"/>
      <c r="FR395" s="307"/>
      <c r="FS395" s="307"/>
      <c r="FT395" s="307"/>
      <c r="FU395" s="307"/>
      <c r="FV395" s="307"/>
      <c r="FW395" s="307"/>
      <c r="FX395" s="307"/>
      <c r="FY395" s="307"/>
      <c r="FZ395" s="307"/>
      <c r="GA395" s="307"/>
      <c r="GB395" s="307"/>
      <c r="GC395" s="307"/>
      <c r="GD395" s="307"/>
      <c r="GE395" s="307"/>
      <c r="GF395" s="307"/>
      <c r="GG395" s="307"/>
      <c r="GH395" s="307"/>
      <c r="GI395" s="307"/>
      <c r="GJ395" s="307"/>
      <c r="GK395" s="307"/>
      <c r="GL395" s="307"/>
      <c r="GM395" s="307"/>
      <c r="GN395" s="307"/>
      <c r="GO395" s="307"/>
      <c r="GP395" s="307"/>
      <c r="GQ395" s="307"/>
      <c r="GR395" s="307"/>
      <c r="GS395" s="307"/>
      <c r="GT395" s="307"/>
      <c r="GU395" s="307"/>
      <c r="GV395" s="307"/>
      <c r="GW395" s="307"/>
      <c r="GX395" s="307"/>
      <c r="GY395" s="307"/>
      <c r="GZ395" s="307"/>
      <c r="HA395" s="307"/>
      <c r="HB395" s="307"/>
      <c r="HC395" s="307"/>
      <c r="HD395" s="307"/>
      <c r="HE395" s="307"/>
      <c r="HF395" s="307"/>
      <c r="HG395" s="307"/>
      <c r="HH395" s="307"/>
      <c r="HI395" s="307"/>
      <c r="HJ395" s="307"/>
      <c r="HK395" s="307"/>
      <c r="HL395" s="307"/>
      <c r="HM395" s="307"/>
      <c r="HN395" s="307"/>
      <c r="HO395" s="307"/>
      <c r="HP395" s="307"/>
      <c r="HQ395" s="307"/>
      <c r="HR395" s="307"/>
      <c r="HS395" s="307"/>
      <c r="HT395" s="307"/>
      <c r="HU395" s="307"/>
      <c r="HV395" s="307"/>
      <c r="HW395" s="307"/>
      <c r="HX395" s="307"/>
      <c r="HY395" s="307"/>
      <c r="HZ395" s="307"/>
      <c r="IA395" s="307"/>
      <c r="IB395" s="307"/>
      <c r="IC395" s="307"/>
      <c r="ID395" s="307"/>
      <c r="IE395" s="307"/>
      <c r="IF395" s="307"/>
      <c r="IG395" s="307"/>
      <c r="IH395" s="307"/>
      <c r="II395" s="307"/>
      <c r="IJ395" s="307"/>
      <c r="IK395" s="307"/>
      <c r="IL395" s="307"/>
      <c r="IM395" s="307"/>
      <c r="IN395" s="307"/>
      <c r="IO395" s="307"/>
      <c r="IP395" s="307"/>
      <c r="IQ395" s="307"/>
      <c r="IR395" s="307"/>
      <c r="IS395" s="307"/>
      <c r="IT395" s="307"/>
      <c r="IU395" s="307"/>
      <c r="IV395" s="307"/>
      <c r="IW395" s="307"/>
      <c r="IX395" s="307"/>
      <c r="IY395" s="307"/>
      <c r="IZ395" s="307"/>
      <c r="JA395" s="307"/>
      <c r="JB395" s="307"/>
      <c r="JC395" s="307"/>
      <c r="JD395" s="307"/>
      <c r="JE395" s="307"/>
      <c r="JF395" s="307"/>
      <c r="JG395" s="307"/>
      <c r="JH395" s="307"/>
      <c r="JI395" s="307"/>
      <c r="JJ395" s="307"/>
      <c r="JK395" s="307"/>
      <c r="JL395" s="307"/>
      <c r="JM395" s="307"/>
      <c r="JN395" s="307"/>
      <c r="JO395" s="307"/>
      <c r="JP395" s="307"/>
      <c r="JQ395" s="307"/>
      <c r="JR395" s="307"/>
      <c r="JS395" s="307"/>
      <c r="JT395" s="307"/>
      <c r="JU395" s="307"/>
      <c r="JV395" s="307"/>
      <c r="JW395" s="307"/>
      <c r="JX395" s="307"/>
      <c r="JY395" s="307"/>
      <c r="JZ395" s="307"/>
      <c r="KA395" s="307"/>
      <c r="KB395" s="307"/>
      <c r="KC395" s="307"/>
      <c r="KD395" s="307"/>
      <c r="KE395" s="307"/>
      <c r="KF395" s="307"/>
      <c r="KG395" s="307"/>
      <c r="KH395" s="307"/>
      <c r="KI395" s="307"/>
      <c r="KJ395" s="307"/>
      <c r="KK395" s="307"/>
      <c r="KL395" s="307"/>
      <c r="KM395" s="307"/>
      <c r="KN395" s="307"/>
      <c r="KO395" s="307"/>
      <c r="KP395" s="307"/>
      <c r="KQ395" s="307"/>
      <c r="KR395" s="307"/>
      <c r="KS395" s="307"/>
      <c r="KT395" s="307"/>
    </row>
    <row r="396" spans="14:306" s="56" customFormat="1" ht="15" customHeight="1">
      <c r="N396" s="341"/>
      <c r="O396" s="420"/>
      <c r="P396" s="420"/>
      <c r="Q396" s="420"/>
      <c r="R396" s="420"/>
      <c r="S396" s="420"/>
      <c r="T396" s="420"/>
      <c r="U396" s="420"/>
      <c r="W396" s="420"/>
      <c r="X396" s="420"/>
      <c r="Y396" s="420"/>
      <c r="Z396" s="420"/>
      <c r="AA396" s="420"/>
      <c r="AB396" s="420"/>
      <c r="AC396" s="420"/>
      <c r="AD396" s="420"/>
      <c r="AE396" s="420"/>
      <c r="AG396" s="354">
        <v>2</v>
      </c>
      <c r="AH396" s="354"/>
      <c r="AI396" s="356" t="s">
        <v>154</v>
      </c>
      <c r="AJ396" s="356" t="s">
        <v>0</v>
      </c>
      <c r="AK396" s="359">
        <v>7</v>
      </c>
      <c r="AL396" s="356" t="s">
        <v>109</v>
      </c>
      <c r="AM396" s="356" t="s">
        <v>244</v>
      </c>
      <c r="AN396" s="356" t="s">
        <v>113</v>
      </c>
      <c r="AO396" s="356" t="s">
        <v>112</v>
      </c>
      <c r="AP396" s="356" t="s">
        <v>61</v>
      </c>
      <c r="AQ396" s="356" t="s">
        <v>61</v>
      </c>
      <c r="AR396" s="356" t="s">
        <v>112</v>
      </c>
      <c r="AS396" s="356" t="s">
        <v>58</v>
      </c>
      <c r="AT396" s="356" t="s">
        <v>288</v>
      </c>
      <c r="AU396" s="356"/>
      <c r="AV396" s="359">
        <v>7</v>
      </c>
      <c r="AW396" s="356" t="s">
        <v>113</v>
      </c>
      <c r="AX396" s="411" t="s">
        <v>109</v>
      </c>
      <c r="AY396" s="303">
        <f t="shared" si="189"/>
        <v>3</v>
      </c>
      <c r="AZ396" s="303">
        <f t="shared" si="190"/>
        <v>1</v>
      </c>
      <c r="BA396" s="303" t="str">
        <f t="shared" si="191"/>
        <v>-</v>
      </c>
      <c r="BB396" s="303">
        <f t="shared" si="192"/>
        <v>5</v>
      </c>
      <c r="BC396" s="303">
        <f t="shared" si="193"/>
        <v>16</v>
      </c>
      <c r="BD396" s="303">
        <f t="shared" si="194"/>
        <v>11</v>
      </c>
      <c r="BE396" s="303">
        <f t="shared" si="195"/>
        <v>4</v>
      </c>
      <c r="BF396" s="303">
        <f t="shared" si="196"/>
        <v>6</v>
      </c>
      <c r="BG396" s="303">
        <f t="shared" si="197"/>
        <v>6</v>
      </c>
      <c r="BH396" s="303"/>
      <c r="BI396" s="303">
        <f t="shared" si="198"/>
        <v>4</v>
      </c>
      <c r="BJ396" s="303">
        <f t="shared" si="199"/>
        <v>7</v>
      </c>
      <c r="BK396" s="303">
        <f t="shared" si="200"/>
        <v>28</v>
      </c>
      <c r="BL396" s="303">
        <f t="shared" si="201"/>
        <v>8</v>
      </c>
      <c r="BM396" s="303">
        <f t="shared" si="202"/>
        <v>11</v>
      </c>
      <c r="BN396" s="303">
        <f t="shared" si="203"/>
        <v>5</v>
      </c>
      <c r="CB396" s="307"/>
      <c r="CC396" s="307"/>
      <c r="CD396" s="307"/>
      <c r="CE396" s="307"/>
      <c r="CF396" s="307"/>
      <c r="CG396" s="307"/>
      <c r="CH396" s="307"/>
      <c r="CI396" s="307"/>
      <c r="CJ396" s="307"/>
      <c r="CK396" s="307"/>
      <c r="CL396" s="307"/>
      <c r="CM396" s="307"/>
      <c r="CN396" s="307"/>
      <c r="CO396" s="307"/>
      <c r="CP396" s="307"/>
      <c r="CQ396" s="307"/>
      <c r="CR396" s="307"/>
      <c r="CS396" s="307"/>
      <c r="CT396" s="307"/>
      <c r="CU396" s="307"/>
      <c r="CV396" s="307"/>
      <c r="CW396" s="307"/>
      <c r="CX396" s="307"/>
      <c r="CY396" s="307"/>
      <c r="CZ396" s="307"/>
      <c r="DA396" s="307"/>
      <c r="DB396" s="307"/>
      <c r="DC396" s="307"/>
      <c r="DD396" s="307"/>
      <c r="DE396" s="307"/>
      <c r="DF396" s="307"/>
      <c r="DG396" s="307"/>
      <c r="DH396" s="307"/>
      <c r="DI396" s="390"/>
      <c r="DJ396" s="390"/>
      <c r="DK396" s="307"/>
      <c r="DL396" s="307"/>
      <c r="DM396" s="307"/>
      <c r="DN396" s="307"/>
      <c r="DO396" s="307"/>
      <c r="DP396" s="307"/>
      <c r="DQ396" s="307"/>
      <c r="DR396" s="307"/>
      <c r="DS396" s="307"/>
      <c r="DT396" s="307"/>
      <c r="DU396" s="307"/>
      <c r="DV396" s="307"/>
      <c r="DW396" s="307"/>
      <c r="DX396" s="307"/>
      <c r="DY396" s="307"/>
      <c r="DZ396" s="307"/>
      <c r="EA396" s="307"/>
      <c r="EB396" s="307"/>
      <c r="EC396" s="307"/>
      <c r="ED396" s="307"/>
      <c r="EE396" s="307"/>
      <c r="EF396" s="307"/>
      <c r="EG396" s="307"/>
      <c r="EH396" s="307"/>
      <c r="EI396" s="307"/>
      <c r="EJ396" s="307"/>
      <c r="EK396" s="307"/>
      <c r="EL396" s="307"/>
      <c r="EM396" s="307"/>
      <c r="EN396" s="307"/>
      <c r="EO396" s="307"/>
      <c r="EP396" s="307"/>
      <c r="EQ396" s="307"/>
      <c r="ER396" s="307"/>
      <c r="ES396" s="307"/>
      <c r="ET396" s="307"/>
      <c r="EU396" s="390"/>
      <c r="EV396" s="390"/>
      <c r="EW396" s="307"/>
      <c r="EX396" s="307"/>
      <c r="EY396" s="307"/>
      <c r="EZ396" s="307"/>
      <c r="FA396" s="307"/>
      <c r="FB396" s="307"/>
      <c r="FC396" s="307"/>
      <c r="FD396" s="307"/>
      <c r="FE396" s="307"/>
      <c r="FF396" s="307"/>
      <c r="FG396" s="307"/>
      <c r="FH396" s="307"/>
      <c r="FI396" s="307"/>
      <c r="FJ396" s="307"/>
      <c r="FK396" s="307"/>
      <c r="FL396" s="307"/>
      <c r="FM396" s="307"/>
      <c r="FN396" s="307"/>
      <c r="FO396" s="307"/>
      <c r="FP396" s="307"/>
      <c r="FQ396" s="307"/>
      <c r="FR396" s="307"/>
      <c r="FS396" s="307"/>
      <c r="FT396" s="307"/>
      <c r="FU396" s="307"/>
      <c r="FV396" s="307"/>
      <c r="FW396" s="307"/>
      <c r="FX396" s="307"/>
      <c r="FY396" s="307"/>
      <c r="FZ396" s="307"/>
      <c r="GA396" s="307"/>
      <c r="GB396" s="307"/>
      <c r="GC396" s="307"/>
      <c r="GD396" s="307"/>
      <c r="GE396" s="307"/>
      <c r="GF396" s="307"/>
      <c r="GG396" s="307"/>
      <c r="GH396" s="307"/>
      <c r="GI396" s="307"/>
      <c r="GJ396" s="307"/>
      <c r="GK396" s="307"/>
      <c r="GL396" s="307"/>
      <c r="GM396" s="307"/>
      <c r="GN396" s="307"/>
      <c r="GO396" s="307"/>
      <c r="GP396" s="307"/>
      <c r="GQ396" s="307"/>
      <c r="GR396" s="307"/>
      <c r="GS396" s="307"/>
      <c r="GT396" s="307"/>
      <c r="GU396" s="307"/>
      <c r="GV396" s="307"/>
      <c r="GW396" s="307"/>
      <c r="GX396" s="307"/>
      <c r="GY396" s="307"/>
      <c r="GZ396" s="307"/>
      <c r="HA396" s="307"/>
      <c r="HB396" s="307"/>
      <c r="HC396" s="307"/>
      <c r="HD396" s="307"/>
      <c r="HE396" s="307"/>
      <c r="HF396" s="307"/>
      <c r="HG396" s="307"/>
      <c r="HH396" s="307"/>
      <c r="HI396" s="307"/>
      <c r="HJ396" s="307"/>
      <c r="HK396" s="307"/>
      <c r="HL396" s="307"/>
      <c r="HM396" s="307"/>
      <c r="HN396" s="307"/>
      <c r="HO396" s="307"/>
      <c r="HP396" s="307"/>
      <c r="HQ396" s="307"/>
      <c r="HR396" s="307"/>
      <c r="HS396" s="307"/>
      <c r="HT396" s="307"/>
      <c r="HU396" s="307"/>
      <c r="HV396" s="307"/>
      <c r="HW396" s="307"/>
      <c r="HX396" s="307"/>
      <c r="HY396" s="307"/>
      <c r="HZ396" s="307"/>
      <c r="IA396" s="307"/>
      <c r="IB396" s="307"/>
      <c r="IC396" s="307"/>
      <c r="ID396" s="307"/>
      <c r="IE396" s="307"/>
      <c r="IF396" s="307"/>
      <c r="IG396" s="307"/>
      <c r="IH396" s="307"/>
      <c r="II396" s="307"/>
      <c r="IJ396" s="307"/>
      <c r="IK396" s="307"/>
      <c r="IL396" s="307"/>
      <c r="IM396" s="307"/>
      <c r="IN396" s="307"/>
      <c r="IO396" s="307"/>
      <c r="IP396" s="307"/>
      <c r="IQ396" s="307"/>
      <c r="IR396" s="307"/>
      <c r="IS396" s="307"/>
      <c r="IT396" s="307"/>
      <c r="IU396" s="307"/>
      <c r="IV396" s="307"/>
      <c r="IW396" s="307"/>
      <c r="IX396" s="307"/>
      <c r="IY396" s="307"/>
      <c r="IZ396" s="307"/>
      <c r="JA396" s="307"/>
      <c r="JB396" s="307"/>
      <c r="JC396" s="307"/>
      <c r="JD396" s="307"/>
      <c r="JE396" s="307"/>
      <c r="JF396" s="307"/>
      <c r="JG396" s="307"/>
      <c r="JH396" s="307"/>
      <c r="JI396" s="307"/>
      <c r="JJ396" s="307"/>
      <c r="JK396" s="307"/>
      <c r="JL396" s="307"/>
      <c r="JM396" s="307"/>
      <c r="JN396" s="307"/>
      <c r="JO396" s="307"/>
      <c r="JP396" s="307"/>
      <c r="JQ396" s="307"/>
      <c r="JR396" s="307"/>
      <c r="JS396" s="307"/>
      <c r="JT396" s="307"/>
      <c r="JU396" s="307"/>
      <c r="JV396" s="307"/>
      <c r="JW396" s="307"/>
      <c r="JX396" s="307"/>
      <c r="JY396" s="307"/>
      <c r="JZ396" s="307"/>
      <c r="KA396" s="307"/>
      <c r="KB396" s="307"/>
      <c r="KC396" s="307"/>
      <c r="KD396" s="307"/>
      <c r="KE396" s="307"/>
      <c r="KF396" s="307"/>
      <c r="KG396" s="307"/>
      <c r="KH396" s="307"/>
      <c r="KI396" s="307"/>
      <c r="KJ396" s="307"/>
      <c r="KK396" s="307"/>
      <c r="KL396" s="307"/>
      <c r="KM396" s="307"/>
      <c r="KN396" s="307"/>
      <c r="KO396" s="307"/>
      <c r="KP396" s="307"/>
      <c r="KQ396" s="307"/>
      <c r="KR396" s="307"/>
      <c r="KS396" s="307"/>
      <c r="KT396" s="307"/>
    </row>
    <row r="397" spans="14:306" s="56" customFormat="1" ht="15" customHeight="1">
      <c r="N397" s="341"/>
      <c r="O397" s="420"/>
      <c r="P397" s="420"/>
      <c r="Q397" s="420"/>
      <c r="R397" s="420"/>
      <c r="S397" s="420"/>
      <c r="T397" s="420"/>
      <c r="U397" s="420"/>
      <c r="W397" s="420"/>
      <c r="X397" s="420"/>
      <c r="Y397" s="420"/>
      <c r="Z397" s="420"/>
      <c r="AA397" s="420"/>
      <c r="AB397" s="420"/>
      <c r="AC397" s="420"/>
      <c r="AD397" s="420"/>
      <c r="AE397" s="420"/>
      <c r="AG397" s="354">
        <v>3</v>
      </c>
      <c r="AH397" s="354"/>
      <c r="AI397" s="356" t="s">
        <v>63</v>
      </c>
      <c r="AJ397" s="359">
        <v>1</v>
      </c>
      <c r="AK397" s="356" t="s">
        <v>0</v>
      </c>
      <c r="AL397" s="359">
        <v>5</v>
      </c>
      <c r="AM397" s="356" t="s">
        <v>119</v>
      </c>
      <c r="AN397" s="356" t="s">
        <v>71</v>
      </c>
      <c r="AO397" s="356" t="s">
        <v>61</v>
      </c>
      <c r="AP397" s="359">
        <v>6</v>
      </c>
      <c r="AQ397" s="356" t="s">
        <v>64</v>
      </c>
      <c r="AR397" s="356" t="s">
        <v>61</v>
      </c>
      <c r="AS397" s="356" t="s">
        <v>173</v>
      </c>
      <c r="AT397" s="356" t="s">
        <v>304</v>
      </c>
      <c r="AU397" s="356"/>
      <c r="AV397" s="405">
        <v>8</v>
      </c>
      <c r="AW397" s="359">
        <v>11</v>
      </c>
      <c r="AX397" s="359">
        <v>5</v>
      </c>
      <c r="AY397" s="303">
        <f t="shared" si="189"/>
        <v>6</v>
      </c>
      <c r="AZ397" s="303">
        <f t="shared" si="190"/>
        <v>2</v>
      </c>
      <c r="BA397" s="303">
        <f t="shared" si="191"/>
        <v>8</v>
      </c>
      <c r="BB397" s="303">
        <f t="shared" si="192"/>
        <v>6</v>
      </c>
      <c r="BC397" s="303">
        <f t="shared" si="193"/>
        <v>19</v>
      </c>
      <c r="BD397" s="303">
        <f t="shared" si="194"/>
        <v>13</v>
      </c>
      <c r="BE397" s="303">
        <f t="shared" si="195"/>
        <v>6</v>
      </c>
      <c r="BF397" s="303">
        <f t="shared" si="196"/>
        <v>7</v>
      </c>
      <c r="BG397" s="303">
        <f t="shared" si="197"/>
        <v>8</v>
      </c>
      <c r="BH397" s="303"/>
      <c r="BI397" s="303">
        <f t="shared" si="198"/>
        <v>6</v>
      </c>
      <c r="BJ397" s="303">
        <f t="shared" si="199"/>
        <v>10</v>
      </c>
      <c r="BK397" s="303">
        <f t="shared" si="200"/>
        <v>33</v>
      </c>
      <c r="BL397" s="303">
        <f t="shared" si="201"/>
        <v>9</v>
      </c>
      <c r="BM397" s="303">
        <f t="shared" si="202"/>
        <v>12</v>
      </c>
      <c r="BN397" s="303">
        <f t="shared" si="203"/>
        <v>6</v>
      </c>
      <c r="CB397" s="307"/>
      <c r="CC397" s="307"/>
      <c r="CD397" s="307"/>
      <c r="CE397" s="307"/>
      <c r="CF397" s="307"/>
      <c r="CG397" s="307"/>
      <c r="CH397" s="307"/>
      <c r="CI397" s="307"/>
      <c r="CJ397" s="307"/>
      <c r="CK397" s="307"/>
      <c r="CL397" s="307"/>
      <c r="CM397" s="307"/>
      <c r="CN397" s="307"/>
      <c r="CO397" s="307"/>
      <c r="CP397" s="307"/>
      <c r="CQ397" s="307"/>
      <c r="CR397" s="307"/>
      <c r="CS397" s="307"/>
      <c r="CT397" s="307"/>
      <c r="CU397" s="307"/>
      <c r="CV397" s="307"/>
      <c r="CW397" s="307"/>
      <c r="CX397" s="307"/>
      <c r="CY397" s="307"/>
      <c r="CZ397" s="307"/>
      <c r="DA397" s="307"/>
      <c r="DB397" s="307"/>
      <c r="DC397" s="307"/>
      <c r="DD397" s="307"/>
      <c r="DE397" s="307"/>
      <c r="DF397" s="307"/>
      <c r="DG397" s="307"/>
      <c r="DH397" s="307"/>
      <c r="DI397" s="390"/>
      <c r="DJ397" s="390"/>
      <c r="DK397" s="307"/>
      <c r="DL397" s="307"/>
      <c r="DM397" s="307"/>
      <c r="DN397" s="307"/>
      <c r="DO397" s="307"/>
      <c r="DP397" s="307"/>
      <c r="DQ397" s="307"/>
      <c r="DR397" s="307"/>
      <c r="DS397" s="307"/>
      <c r="DT397" s="307"/>
      <c r="DU397" s="307"/>
      <c r="DV397" s="307"/>
      <c r="DW397" s="307"/>
      <c r="DX397" s="307"/>
      <c r="DY397" s="307"/>
      <c r="DZ397" s="307"/>
      <c r="EA397" s="307"/>
      <c r="EB397" s="307"/>
      <c r="EC397" s="307"/>
      <c r="ED397" s="307"/>
      <c r="EE397" s="307"/>
      <c r="EF397" s="307"/>
      <c r="EG397" s="307"/>
      <c r="EH397" s="307"/>
      <c r="EI397" s="307"/>
      <c r="EJ397" s="307"/>
      <c r="EK397" s="307"/>
      <c r="EL397" s="307"/>
      <c r="EM397" s="307"/>
      <c r="EN397" s="307"/>
      <c r="EO397" s="307"/>
      <c r="EP397" s="307"/>
      <c r="EQ397" s="307"/>
      <c r="ER397" s="307"/>
      <c r="ES397" s="307"/>
      <c r="ET397" s="307"/>
      <c r="EU397" s="390"/>
      <c r="EV397" s="390"/>
      <c r="EW397" s="307"/>
      <c r="EX397" s="307"/>
      <c r="EY397" s="307"/>
      <c r="EZ397" s="307"/>
      <c r="FA397" s="307"/>
      <c r="FB397" s="307"/>
      <c r="FC397" s="307"/>
      <c r="FD397" s="307"/>
      <c r="FE397" s="307"/>
      <c r="FF397" s="307"/>
      <c r="FG397" s="307"/>
      <c r="FH397" s="307"/>
      <c r="FI397" s="307"/>
      <c r="FJ397" s="307"/>
      <c r="FK397" s="307"/>
      <c r="FL397" s="307"/>
      <c r="FM397" s="307"/>
      <c r="FN397" s="307"/>
      <c r="FO397" s="307"/>
      <c r="FP397" s="307"/>
      <c r="FQ397" s="307"/>
      <c r="FR397" s="307"/>
      <c r="FS397" s="307"/>
      <c r="FT397" s="307"/>
      <c r="FU397" s="307"/>
      <c r="FV397" s="307"/>
      <c r="FW397" s="307"/>
      <c r="FX397" s="307"/>
      <c r="FY397" s="307"/>
      <c r="FZ397" s="307"/>
      <c r="GA397" s="307"/>
      <c r="GB397" s="307"/>
      <c r="GC397" s="307"/>
      <c r="GD397" s="307"/>
      <c r="GE397" s="307"/>
      <c r="GF397" s="307"/>
      <c r="GG397" s="307"/>
      <c r="GH397" s="307"/>
      <c r="GI397" s="307"/>
      <c r="GJ397" s="307"/>
      <c r="GK397" s="307"/>
      <c r="GL397" s="307"/>
      <c r="GM397" s="307"/>
      <c r="GN397" s="307"/>
      <c r="GO397" s="307"/>
      <c r="GP397" s="307"/>
      <c r="GQ397" s="307"/>
      <c r="GR397" s="307"/>
      <c r="GS397" s="307"/>
      <c r="GT397" s="307"/>
      <c r="GU397" s="307"/>
      <c r="GV397" s="307"/>
      <c r="GW397" s="307"/>
      <c r="GX397" s="307"/>
      <c r="GY397" s="307"/>
      <c r="GZ397" s="307"/>
      <c r="HA397" s="307"/>
      <c r="HB397" s="307"/>
      <c r="HC397" s="307"/>
      <c r="HD397" s="307"/>
      <c r="HE397" s="307"/>
      <c r="HF397" s="307"/>
      <c r="HG397" s="307"/>
      <c r="HH397" s="307"/>
      <c r="HI397" s="307"/>
      <c r="HJ397" s="307"/>
      <c r="HK397" s="307"/>
      <c r="HL397" s="307"/>
      <c r="HM397" s="307"/>
      <c r="HN397" s="307"/>
      <c r="HO397" s="307"/>
      <c r="HP397" s="307"/>
      <c r="HQ397" s="307"/>
      <c r="HR397" s="307"/>
      <c r="HS397" s="307"/>
      <c r="HT397" s="307"/>
      <c r="HU397" s="307"/>
      <c r="HV397" s="307"/>
      <c r="HW397" s="307"/>
      <c r="HX397" s="307"/>
      <c r="HY397" s="307"/>
      <c r="HZ397" s="307"/>
      <c r="IA397" s="307"/>
      <c r="IB397" s="307"/>
      <c r="IC397" s="307"/>
      <c r="ID397" s="307"/>
      <c r="IE397" s="307"/>
      <c r="IF397" s="307"/>
      <c r="IG397" s="307"/>
      <c r="IH397" s="307"/>
      <c r="II397" s="307"/>
      <c r="IJ397" s="307"/>
      <c r="IK397" s="307"/>
      <c r="IL397" s="307"/>
      <c r="IM397" s="307"/>
      <c r="IN397" s="307"/>
      <c r="IO397" s="307"/>
      <c r="IP397" s="307"/>
      <c r="IQ397" s="307"/>
      <c r="IR397" s="307"/>
      <c r="IS397" s="307"/>
      <c r="IT397" s="307"/>
      <c r="IU397" s="307"/>
      <c r="IV397" s="307"/>
      <c r="IW397" s="307"/>
      <c r="IX397" s="307"/>
      <c r="IY397" s="307"/>
      <c r="IZ397" s="307"/>
      <c r="JA397" s="307"/>
      <c r="JB397" s="307"/>
      <c r="JC397" s="307"/>
      <c r="JD397" s="307"/>
      <c r="JE397" s="307"/>
      <c r="JF397" s="307"/>
      <c r="JG397" s="307"/>
      <c r="JH397" s="307"/>
      <c r="JI397" s="307"/>
      <c r="JJ397" s="307"/>
      <c r="JK397" s="307"/>
      <c r="JL397" s="307"/>
      <c r="JM397" s="307"/>
      <c r="JN397" s="307"/>
      <c r="JO397" s="307"/>
      <c r="JP397" s="307"/>
      <c r="JQ397" s="307"/>
      <c r="JR397" s="307"/>
      <c r="JS397" s="307"/>
      <c r="JT397" s="307"/>
      <c r="JU397" s="307"/>
      <c r="JV397" s="307"/>
      <c r="JW397" s="307"/>
      <c r="JX397" s="307"/>
      <c r="JY397" s="307"/>
      <c r="JZ397" s="307"/>
      <c r="KA397" s="307"/>
      <c r="KB397" s="307"/>
      <c r="KC397" s="307"/>
      <c r="KD397" s="307"/>
      <c r="KE397" s="307"/>
      <c r="KF397" s="307"/>
      <c r="KG397" s="307"/>
      <c r="KH397" s="307"/>
      <c r="KI397" s="307"/>
      <c r="KJ397" s="307"/>
      <c r="KK397" s="307"/>
      <c r="KL397" s="307"/>
      <c r="KM397" s="307"/>
      <c r="KN397" s="307"/>
      <c r="KO397" s="307"/>
      <c r="KP397" s="307"/>
      <c r="KQ397" s="307"/>
      <c r="KR397" s="307"/>
      <c r="KS397" s="307"/>
      <c r="KT397" s="307"/>
    </row>
    <row r="398" spans="14:306" s="56" customFormat="1" ht="15" customHeight="1">
      <c r="N398" s="409"/>
      <c r="O398" s="421"/>
      <c r="P398" s="421"/>
      <c r="Q398" s="421"/>
      <c r="R398" s="421"/>
      <c r="S398" s="421"/>
      <c r="T398" s="421"/>
      <c r="U398" s="421"/>
      <c r="W398" s="342"/>
      <c r="X398" s="342"/>
      <c r="Y398" s="342"/>
      <c r="Z398" s="342"/>
      <c r="AA398" s="342"/>
      <c r="AB398" s="342"/>
      <c r="AC398" s="342"/>
      <c r="AD398" s="342"/>
      <c r="AE398" s="342"/>
      <c r="AG398" s="354">
        <v>4</v>
      </c>
      <c r="AH398" s="354"/>
      <c r="AI398" s="356" t="s">
        <v>111</v>
      </c>
      <c r="AJ398" s="359">
        <v>2</v>
      </c>
      <c r="AK398" s="359">
        <v>8</v>
      </c>
      <c r="AL398" s="356" t="s">
        <v>64</v>
      </c>
      <c r="AM398" s="356" t="s">
        <v>121</v>
      </c>
      <c r="AN398" s="356" t="s">
        <v>244</v>
      </c>
      <c r="AO398" s="359">
        <v>6</v>
      </c>
      <c r="AP398" s="403" t="s">
        <v>72</v>
      </c>
      <c r="AQ398" s="359">
        <v>8</v>
      </c>
      <c r="AR398" s="356" t="s">
        <v>64</v>
      </c>
      <c r="AS398" s="356" t="s">
        <v>68</v>
      </c>
      <c r="AT398" s="356" t="s">
        <v>305</v>
      </c>
      <c r="AU398" s="356"/>
      <c r="AV398" s="359">
        <v>9</v>
      </c>
      <c r="AW398" s="356" t="s">
        <v>156</v>
      </c>
      <c r="AX398" s="359">
        <v>6</v>
      </c>
      <c r="AY398" s="303">
        <f t="shared" si="189"/>
        <v>9</v>
      </c>
      <c r="AZ398" s="303">
        <f t="shared" si="190"/>
        <v>3</v>
      </c>
      <c r="BA398" s="303">
        <f t="shared" si="191"/>
        <v>9</v>
      </c>
      <c r="BB398" s="303">
        <f t="shared" si="192"/>
        <v>8</v>
      </c>
      <c r="BC398" s="303">
        <f t="shared" si="193"/>
        <v>22</v>
      </c>
      <c r="BD398" s="303">
        <f t="shared" si="194"/>
        <v>16</v>
      </c>
      <c r="BE398" s="303">
        <f t="shared" si="195"/>
        <v>7</v>
      </c>
      <c r="BF398" s="303">
        <f t="shared" si="196"/>
        <v>9</v>
      </c>
      <c r="BG398" s="303">
        <f t="shared" si="197"/>
        <v>9</v>
      </c>
      <c r="BH398" s="303"/>
      <c r="BI398" s="303">
        <f t="shared" si="198"/>
        <v>8</v>
      </c>
      <c r="BJ398" s="303">
        <f t="shared" si="199"/>
        <v>12</v>
      </c>
      <c r="BK398" s="303">
        <f t="shared" si="200"/>
        <v>38</v>
      </c>
      <c r="BL398" s="303">
        <f t="shared" si="201"/>
        <v>10</v>
      </c>
      <c r="BM398" s="303">
        <f t="shared" si="202"/>
        <v>14</v>
      </c>
      <c r="BN398" s="303">
        <f t="shared" si="203"/>
        <v>7</v>
      </c>
      <c r="CB398" s="307"/>
      <c r="CC398" s="307"/>
      <c r="CD398" s="307"/>
      <c r="CE398" s="307"/>
      <c r="CF398" s="307"/>
      <c r="CG398" s="307"/>
      <c r="CH398" s="307"/>
      <c r="CI398" s="307"/>
      <c r="CJ398" s="307"/>
      <c r="CK398" s="307"/>
      <c r="CL398" s="307"/>
      <c r="CM398" s="307"/>
      <c r="CN398" s="307"/>
      <c r="CO398" s="307"/>
      <c r="CP398" s="307"/>
      <c r="CQ398" s="307"/>
      <c r="CR398" s="307"/>
      <c r="CS398" s="307"/>
      <c r="CT398" s="307"/>
      <c r="CU398" s="307"/>
      <c r="CV398" s="307"/>
      <c r="CW398" s="307"/>
      <c r="CX398" s="307"/>
      <c r="CY398" s="307"/>
      <c r="CZ398" s="307"/>
      <c r="DA398" s="307"/>
      <c r="DB398" s="307"/>
      <c r="DC398" s="307"/>
      <c r="DD398" s="307"/>
      <c r="DE398" s="307"/>
      <c r="DF398" s="307"/>
      <c r="DG398" s="307"/>
      <c r="DH398" s="307"/>
      <c r="DI398" s="390"/>
      <c r="DJ398" s="390"/>
      <c r="DK398" s="307"/>
      <c r="DL398" s="307"/>
      <c r="DM398" s="307"/>
      <c r="DN398" s="307"/>
      <c r="DO398" s="307"/>
      <c r="DP398" s="307"/>
      <c r="DQ398" s="307"/>
      <c r="DR398" s="307"/>
      <c r="DS398" s="307"/>
      <c r="DT398" s="307"/>
      <c r="DU398" s="307"/>
      <c r="DV398" s="307"/>
      <c r="DW398" s="307"/>
      <c r="DX398" s="307"/>
      <c r="DY398" s="307"/>
      <c r="DZ398" s="307"/>
      <c r="EA398" s="307"/>
      <c r="EB398" s="307"/>
      <c r="EC398" s="307"/>
      <c r="ED398" s="307"/>
      <c r="EE398" s="307"/>
      <c r="EF398" s="307"/>
      <c r="EG398" s="307"/>
      <c r="EH398" s="307"/>
      <c r="EI398" s="307"/>
      <c r="EJ398" s="307"/>
      <c r="EK398" s="307"/>
      <c r="EL398" s="307"/>
      <c r="EM398" s="307"/>
      <c r="EN398" s="307"/>
      <c r="EO398" s="307"/>
      <c r="EP398" s="307"/>
      <c r="EQ398" s="307"/>
      <c r="ER398" s="307"/>
      <c r="ES398" s="307"/>
      <c r="ET398" s="307"/>
      <c r="EU398" s="390"/>
      <c r="EV398" s="390"/>
      <c r="EW398" s="307"/>
      <c r="EX398" s="307"/>
      <c r="EY398" s="307"/>
      <c r="EZ398" s="307"/>
      <c r="FA398" s="307"/>
      <c r="FB398" s="307"/>
      <c r="FC398" s="307"/>
      <c r="FD398" s="307"/>
      <c r="FE398" s="307"/>
      <c r="FF398" s="307"/>
      <c r="FG398" s="307"/>
      <c r="FH398" s="307"/>
      <c r="FI398" s="307"/>
      <c r="FJ398" s="307"/>
      <c r="FK398" s="307"/>
      <c r="FL398" s="307"/>
      <c r="FM398" s="307"/>
      <c r="FN398" s="307"/>
      <c r="FO398" s="307"/>
      <c r="FP398" s="307"/>
      <c r="FQ398" s="307"/>
      <c r="FR398" s="307"/>
      <c r="FS398" s="307"/>
      <c r="FT398" s="307"/>
      <c r="FU398" s="307"/>
      <c r="FV398" s="307"/>
      <c r="FW398" s="307"/>
      <c r="FX398" s="307"/>
      <c r="FY398" s="307"/>
      <c r="FZ398" s="307"/>
      <c r="GA398" s="307"/>
      <c r="GB398" s="307"/>
      <c r="GC398" s="307"/>
      <c r="GD398" s="307"/>
      <c r="GE398" s="307"/>
      <c r="GF398" s="307"/>
      <c r="GG398" s="307"/>
      <c r="GH398" s="307"/>
      <c r="GI398" s="307"/>
      <c r="GJ398" s="307"/>
      <c r="GK398" s="307"/>
      <c r="GL398" s="307"/>
      <c r="GM398" s="307"/>
      <c r="GN398" s="307"/>
      <c r="GO398" s="307"/>
      <c r="GP398" s="307"/>
      <c r="GQ398" s="307"/>
      <c r="GR398" s="307"/>
      <c r="GS398" s="307"/>
      <c r="GT398" s="307"/>
      <c r="GU398" s="307"/>
      <c r="GV398" s="307"/>
      <c r="GW398" s="307"/>
      <c r="GX398" s="307"/>
      <c r="GY398" s="307"/>
      <c r="GZ398" s="307"/>
      <c r="HA398" s="307"/>
      <c r="HB398" s="307"/>
      <c r="HC398" s="307"/>
      <c r="HD398" s="307"/>
      <c r="HE398" s="307"/>
      <c r="HF398" s="307"/>
      <c r="HG398" s="307"/>
      <c r="HH398" s="307"/>
      <c r="HI398" s="307"/>
      <c r="HJ398" s="307"/>
      <c r="HK398" s="307"/>
      <c r="HL398" s="307"/>
      <c r="HM398" s="307"/>
      <c r="HN398" s="307"/>
      <c r="HO398" s="307"/>
      <c r="HP398" s="307"/>
      <c r="HQ398" s="307"/>
      <c r="HR398" s="307"/>
      <c r="HS398" s="307"/>
      <c r="HT398" s="307"/>
      <c r="HU398" s="307"/>
      <c r="HV398" s="307"/>
      <c r="HW398" s="307"/>
      <c r="HX398" s="307"/>
      <c r="HY398" s="307"/>
      <c r="HZ398" s="307"/>
      <c r="IA398" s="307"/>
      <c r="IB398" s="307"/>
      <c r="IC398" s="307"/>
      <c r="ID398" s="307"/>
      <c r="IE398" s="307"/>
      <c r="IF398" s="307"/>
      <c r="IG398" s="307"/>
      <c r="IH398" s="307"/>
      <c r="II398" s="307"/>
      <c r="IJ398" s="307"/>
      <c r="IK398" s="307"/>
      <c r="IL398" s="307"/>
      <c r="IM398" s="307"/>
      <c r="IN398" s="307"/>
      <c r="IO398" s="307"/>
      <c r="IP398" s="307"/>
      <c r="IQ398" s="307"/>
      <c r="IR398" s="307"/>
      <c r="IS398" s="307"/>
      <c r="IT398" s="307"/>
      <c r="IU398" s="307"/>
      <c r="IV398" s="307"/>
      <c r="IW398" s="307"/>
      <c r="IX398" s="307"/>
      <c r="IY398" s="307"/>
      <c r="IZ398" s="307"/>
      <c r="JA398" s="307"/>
      <c r="JB398" s="307"/>
      <c r="JC398" s="307"/>
      <c r="JD398" s="307"/>
      <c r="JE398" s="307"/>
      <c r="JF398" s="307"/>
      <c r="JG398" s="307"/>
      <c r="JH398" s="307"/>
      <c r="JI398" s="307"/>
      <c r="JJ398" s="307"/>
      <c r="JK398" s="307"/>
      <c r="JL398" s="307"/>
      <c r="JM398" s="307"/>
      <c r="JN398" s="307"/>
      <c r="JO398" s="307"/>
      <c r="JP398" s="307"/>
      <c r="JQ398" s="307"/>
      <c r="JR398" s="307"/>
      <c r="JS398" s="307"/>
      <c r="JT398" s="307"/>
      <c r="JU398" s="307"/>
      <c r="JV398" s="307"/>
      <c r="JW398" s="307"/>
      <c r="JX398" s="307"/>
      <c r="JY398" s="307"/>
      <c r="JZ398" s="307"/>
      <c r="KA398" s="307"/>
      <c r="KB398" s="307"/>
      <c r="KC398" s="307"/>
      <c r="KD398" s="307"/>
      <c r="KE398" s="307"/>
      <c r="KF398" s="307"/>
      <c r="KG398" s="307"/>
      <c r="KH398" s="307"/>
      <c r="KI398" s="307"/>
      <c r="KJ398" s="307"/>
      <c r="KK398" s="307"/>
      <c r="KL398" s="307"/>
      <c r="KM398" s="307"/>
      <c r="KN398" s="307"/>
      <c r="KO398" s="307"/>
      <c r="KP398" s="307"/>
      <c r="KQ398" s="307"/>
      <c r="KR398" s="307"/>
      <c r="KS398" s="307"/>
      <c r="KT398" s="307"/>
    </row>
    <row r="399" spans="14:306" s="56" customFormat="1" ht="15" customHeight="1">
      <c r="N399" s="311"/>
      <c r="O399" s="311"/>
      <c r="P399" s="311"/>
      <c r="Q399" s="311"/>
      <c r="R399" s="311"/>
      <c r="S399" s="311"/>
      <c r="T399" s="311"/>
      <c r="U399" s="311"/>
      <c r="W399" s="342"/>
      <c r="X399" s="342"/>
      <c r="Y399" s="342"/>
      <c r="Z399" s="342"/>
      <c r="AA399" s="342"/>
      <c r="AB399" s="342"/>
      <c r="AC399" s="342"/>
      <c r="AD399" s="342"/>
      <c r="AE399" s="342"/>
      <c r="AG399" s="354">
        <v>5</v>
      </c>
      <c r="AH399" s="354"/>
      <c r="AI399" s="356" t="s">
        <v>175</v>
      </c>
      <c r="AJ399" s="356" t="s">
        <v>63</v>
      </c>
      <c r="AK399" s="359">
        <v>9</v>
      </c>
      <c r="AL399" s="359">
        <v>8</v>
      </c>
      <c r="AM399" s="356" t="s">
        <v>164</v>
      </c>
      <c r="AN399" s="356" t="s">
        <v>92</v>
      </c>
      <c r="AO399" s="356" t="s">
        <v>72</v>
      </c>
      <c r="AP399" s="359">
        <v>9</v>
      </c>
      <c r="AQ399" s="356" t="s">
        <v>113</v>
      </c>
      <c r="AR399" s="356" t="s">
        <v>66</v>
      </c>
      <c r="AS399" s="356" t="s">
        <v>156</v>
      </c>
      <c r="AT399" s="356" t="s">
        <v>537</v>
      </c>
      <c r="AU399" s="356"/>
      <c r="AV399" s="359">
        <v>10</v>
      </c>
      <c r="AW399" s="359">
        <v>14</v>
      </c>
      <c r="AX399" s="359">
        <v>7</v>
      </c>
      <c r="AY399" s="303">
        <f t="shared" si="189"/>
        <v>12</v>
      </c>
      <c r="AZ399" s="303">
        <f t="shared" si="190"/>
        <v>6</v>
      </c>
      <c r="BA399" s="303">
        <f t="shared" si="191"/>
        <v>10</v>
      </c>
      <c r="BB399" s="303">
        <f t="shared" si="192"/>
        <v>9</v>
      </c>
      <c r="BC399" s="303">
        <f t="shared" si="193"/>
        <v>24</v>
      </c>
      <c r="BD399" s="303">
        <f t="shared" si="194"/>
        <v>18</v>
      </c>
      <c r="BE399" s="303">
        <f t="shared" si="195"/>
        <v>9</v>
      </c>
      <c r="BF399" s="303">
        <f t="shared" si="196"/>
        <v>10</v>
      </c>
      <c r="BG399" s="303">
        <f t="shared" si="197"/>
        <v>11</v>
      </c>
      <c r="BH399" s="303"/>
      <c r="BI399" s="303">
        <f t="shared" si="198"/>
        <v>10</v>
      </c>
      <c r="BJ399" s="303">
        <f t="shared" si="199"/>
        <v>14</v>
      </c>
      <c r="BK399" s="303">
        <f t="shared" si="200"/>
        <v>44</v>
      </c>
      <c r="BL399" s="303" t="str">
        <f t="shared" si="201"/>
        <v>-</v>
      </c>
      <c r="BM399" s="303">
        <f t="shared" si="202"/>
        <v>15</v>
      </c>
      <c r="BN399" s="303">
        <f t="shared" si="203"/>
        <v>8</v>
      </c>
      <c r="CB399" s="307"/>
      <c r="CC399" s="307"/>
      <c r="CD399" s="307"/>
      <c r="CE399" s="307"/>
      <c r="CF399" s="307"/>
      <c r="CG399" s="307"/>
      <c r="CH399" s="307"/>
      <c r="CI399" s="307"/>
      <c r="CJ399" s="307"/>
      <c r="CK399" s="307"/>
      <c r="CL399" s="307"/>
      <c r="CM399" s="307"/>
      <c r="CN399" s="307"/>
      <c r="CO399" s="307"/>
      <c r="CP399" s="307"/>
      <c r="CQ399" s="307"/>
      <c r="CR399" s="307"/>
      <c r="CS399" s="307"/>
      <c r="CT399" s="307"/>
      <c r="CU399" s="307"/>
      <c r="CV399" s="307"/>
      <c r="CW399" s="307"/>
      <c r="CX399" s="307"/>
      <c r="CY399" s="307"/>
      <c r="CZ399" s="307"/>
      <c r="DA399" s="307"/>
      <c r="DB399" s="307"/>
      <c r="DC399" s="307"/>
      <c r="DD399" s="307"/>
      <c r="DE399" s="307"/>
      <c r="DF399" s="307"/>
      <c r="DG399" s="307"/>
      <c r="DH399" s="307"/>
      <c r="DI399" s="390"/>
      <c r="DJ399" s="390"/>
      <c r="DK399" s="307"/>
      <c r="DL399" s="307"/>
      <c r="DM399" s="307"/>
      <c r="DN399" s="307"/>
      <c r="DO399" s="307"/>
      <c r="DP399" s="307"/>
      <c r="DQ399" s="307"/>
      <c r="DR399" s="307"/>
      <c r="DS399" s="307"/>
      <c r="DT399" s="307"/>
      <c r="DU399" s="307"/>
      <c r="DV399" s="307"/>
      <c r="DW399" s="307"/>
      <c r="DX399" s="307"/>
      <c r="DY399" s="307"/>
      <c r="DZ399" s="307"/>
      <c r="EA399" s="307"/>
      <c r="EB399" s="307"/>
      <c r="EC399" s="307"/>
      <c r="ED399" s="307"/>
      <c r="EE399" s="307"/>
      <c r="EF399" s="307"/>
      <c r="EG399" s="307"/>
      <c r="EH399" s="307"/>
      <c r="EI399" s="307"/>
      <c r="EJ399" s="307"/>
      <c r="EK399" s="307"/>
      <c r="EL399" s="307"/>
      <c r="EM399" s="307"/>
      <c r="EN399" s="307"/>
      <c r="EO399" s="307"/>
      <c r="EP399" s="307"/>
      <c r="EQ399" s="307"/>
      <c r="ER399" s="307"/>
      <c r="ES399" s="307"/>
      <c r="ET399" s="307"/>
      <c r="EU399" s="390"/>
      <c r="EV399" s="390"/>
      <c r="EW399" s="307"/>
      <c r="EX399" s="307"/>
      <c r="EY399" s="307"/>
      <c r="EZ399" s="307"/>
      <c r="FA399" s="307"/>
      <c r="FB399" s="307"/>
      <c r="FC399" s="307"/>
      <c r="FD399" s="307"/>
      <c r="FE399" s="307"/>
      <c r="FF399" s="307"/>
      <c r="FG399" s="307"/>
      <c r="FH399" s="307"/>
      <c r="FI399" s="307"/>
      <c r="FJ399" s="307"/>
      <c r="FK399" s="307"/>
      <c r="FL399" s="307"/>
      <c r="FM399" s="307"/>
      <c r="FN399" s="307"/>
      <c r="FO399" s="307"/>
      <c r="FP399" s="307"/>
      <c r="FQ399" s="307"/>
      <c r="FR399" s="307"/>
      <c r="FS399" s="307"/>
      <c r="FT399" s="307"/>
      <c r="FU399" s="307"/>
      <c r="FV399" s="307"/>
      <c r="FW399" s="307"/>
      <c r="FX399" s="307"/>
      <c r="FY399" s="307"/>
      <c r="FZ399" s="307"/>
      <c r="GA399" s="307"/>
      <c r="GB399" s="307"/>
      <c r="GC399" s="307"/>
      <c r="GD399" s="307"/>
      <c r="GE399" s="307"/>
      <c r="GF399" s="307"/>
      <c r="GG399" s="307"/>
      <c r="GH399" s="307"/>
      <c r="GI399" s="307"/>
      <c r="GJ399" s="307"/>
      <c r="GK399" s="307"/>
      <c r="GL399" s="307"/>
      <c r="GM399" s="307"/>
      <c r="GN399" s="307"/>
      <c r="GO399" s="307"/>
      <c r="GP399" s="307"/>
      <c r="GQ399" s="307"/>
      <c r="GR399" s="307"/>
      <c r="GS399" s="307"/>
      <c r="GT399" s="307"/>
      <c r="GU399" s="307"/>
      <c r="GV399" s="307"/>
      <c r="GW399" s="307"/>
      <c r="GX399" s="307"/>
      <c r="GY399" s="307"/>
      <c r="GZ399" s="307"/>
      <c r="HA399" s="307"/>
      <c r="HB399" s="307"/>
      <c r="HC399" s="307"/>
      <c r="HD399" s="307"/>
      <c r="HE399" s="307"/>
      <c r="HF399" s="307"/>
      <c r="HG399" s="307"/>
      <c r="HH399" s="307"/>
      <c r="HI399" s="307"/>
      <c r="HJ399" s="307"/>
      <c r="HK399" s="307"/>
      <c r="HL399" s="307"/>
      <c r="HM399" s="307"/>
      <c r="HN399" s="307"/>
      <c r="HO399" s="307"/>
      <c r="HP399" s="307"/>
      <c r="HQ399" s="307"/>
      <c r="HR399" s="307"/>
      <c r="HS399" s="307"/>
      <c r="HT399" s="307"/>
      <c r="HU399" s="307"/>
      <c r="HV399" s="307"/>
      <c r="HW399" s="307"/>
      <c r="HX399" s="307"/>
      <c r="HY399" s="307"/>
      <c r="HZ399" s="307"/>
      <c r="IA399" s="307"/>
      <c r="IB399" s="307"/>
      <c r="IC399" s="307"/>
      <c r="ID399" s="307"/>
      <c r="IE399" s="307"/>
      <c r="IF399" s="307"/>
      <c r="IG399" s="307"/>
      <c r="IH399" s="307"/>
      <c r="II399" s="307"/>
      <c r="IJ399" s="307"/>
      <c r="IK399" s="307"/>
      <c r="IL399" s="307"/>
      <c r="IM399" s="307"/>
      <c r="IN399" s="307"/>
      <c r="IO399" s="307"/>
      <c r="IP399" s="307"/>
      <c r="IQ399" s="307"/>
      <c r="IR399" s="307"/>
      <c r="IS399" s="307"/>
      <c r="IT399" s="307"/>
      <c r="IU399" s="307"/>
      <c r="IV399" s="307"/>
      <c r="IW399" s="307"/>
      <c r="IX399" s="307"/>
      <c r="IY399" s="307"/>
      <c r="IZ399" s="307"/>
      <c r="JA399" s="307"/>
      <c r="JB399" s="307"/>
      <c r="JC399" s="307"/>
      <c r="JD399" s="307"/>
      <c r="JE399" s="307"/>
      <c r="JF399" s="307"/>
      <c r="JG399" s="307"/>
      <c r="JH399" s="307"/>
      <c r="JI399" s="307"/>
      <c r="JJ399" s="307"/>
      <c r="JK399" s="307"/>
      <c r="JL399" s="307"/>
      <c r="JM399" s="307"/>
      <c r="JN399" s="307"/>
      <c r="JO399" s="307"/>
      <c r="JP399" s="307"/>
      <c r="JQ399" s="307"/>
      <c r="JR399" s="307"/>
      <c r="JS399" s="307"/>
      <c r="JT399" s="307"/>
      <c r="JU399" s="307"/>
      <c r="JV399" s="307"/>
      <c r="JW399" s="307"/>
      <c r="JX399" s="307"/>
      <c r="JY399" s="307"/>
      <c r="JZ399" s="307"/>
      <c r="KA399" s="307"/>
      <c r="KB399" s="307"/>
      <c r="KC399" s="307"/>
      <c r="KD399" s="307"/>
      <c r="KE399" s="307"/>
      <c r="KF399" s="307"/>
      <c r="KG399" s="307"/>
      <c r="KH399" s="307"/>
      <c r="KI399" s="307"/>
      <c r="KJ399" s="307"/>
      <c r="KK399" s="307"/>
      <c r="KL399" s="307"/>
      <c r="KM399" s="307"/>
      <c r="KN399" s="307"/>
      <c r="KO399" s="307"/>
      <c r="KP399" s="307"/>
      <c r="KQ399" s="307"/>
      <c r="KR399" s="307"/>
      <c r="KS399" s="307"/>
      <c r="KT399" s="307"/>
    </row>
    <row r="400" spans="14:306" s="56" customFormat="1" ht="15" customHeight="1">
      <c r="N400" s="311"/>
      <c r="O400" s="311"/>
      <c r="P400" s="311"/>
      <c r="Q400" s="311"/>
      <c r="R400" s="311"/>
      <c r="S400" s="311"/>
      <c r="T400" s="311"/>
      <c r="U400" s="311"/>
      <c r="W400" s="342"/>
      <c r="X400" s="342"/>
      <c r="Y400" s="342"/>
      <c r="Z400" s="342"/>
      <c r="AA400" s="342"/>
      <c r="AB400" s="342"/>
      <c r="AC400" s="342"/>
      <c r="AD400" s="342"/>
      <c r="AE400" s="342"/>
      <c r="AG400" s="354">
        <v>6</v>
      </c>
      <c r="AH400" s="354"/>
      <c r="AI400" s="356" t="s">
        <v>73</v>
      </c>
      <c r="AJ400" s="356" t="s">
        <v>64</v>
      </c>
      <c r="AK400" s="359">
        <v>10</v>
      </c>
      <c r="AL400" s="356" t="s">
        <v>113</v>
      </c>
      <c r="AM400" s="356" t="s">
        <v>263</v>
      </c>
      <c r="AN400" s="356" t="s">
        <v>130</v>
      </c>
      <c r="AO400" s="356" t="s">
        <v>113</v>
      </c>
      <c r="AP400" s="356" t="s">
        <v>68</v>
      </c>
      <c r="AQ400" s="403" t="s">
        <v>71</v>
      </c>
      <c r="AR400" s="356" t="s">
        <v>68</v>
      </c>
      <c r="AS400" s="356" t="s">
        <v>157</v>
      </c>
      <c r="AT400" s="356" t="s">
        <v>259</v>
      </c>
      <c r="AU400" s="356"/>
      <c r="AV400" s="405" t="s">
        <v>0</v>
      </c>
      <c r="AW400" s="356" t="s">
        <v>76</v>
      </c>
      <c r="AX400" s="359">
        <v>8</v>
      </c>
      <c r="AY400" s="303">
        <f t="shared" si="189"/>
        <v>15</v>
      </c>
      <c r="AZ400" s="303">
        <f t="shared" si="190"/>
        <v>8</v>
      </c>
      <c r="BA400" s="303">
        <f t="shared" si="191"/>
        <v>11</v>
      </c>
      <c r="BB400" s="303">
        <f t="shared" si="192"/>
        <v>11</v>
      </c>
      <c r="BC400" s="303">
        <f t="shared" si="193"/>
        <v>27</v>
      </c>
      <c r="BD400" s="303">
        <f t="shared" si="194"/>
        <v>20</v>
      </c>
      <c r="BE400" s="303">
        <f t="shared" si="195"/>
        <v>11</v>
      </c>
      <c r="BF400" s="303">
        <f t="shared" si="196"/>
        <v>12</v>
      </c>
      <c r="BG400" s="303">
        <f t="shared" si="197"/>
        <v>13</v>
      </c>
      <c r="BH400" s="303"/>
      <c r="BI400" s="303">
        <f t="shared" si="198"/>
        <v>12</v>
      </c>
      <c r="BJ400" s="303">
        <f t="shared" si="199"/>
        <v>16</v>
      </c>
      <c r="BK400" s="303">
        <f t="shared" si="200"/>
        <v>49</v>
      </c>
      <c r="BL400" s="303">
        <f t="shared" si="201"/>
        <v>11</v>
      </c>
      <c r="BM400" s="303">
        <f t="shared" si="202"/>
        <v>17</v>
      </c>
      <c r="BN400" s="303">
        <f t="shared" si="203"/>
        <v>9</v>
      </c>
      <c r="CB400" s="307"/>
      <c r="CC400" s="307"/>
      <c r="CD400" s="307"/>
      <c r="CE400" s="307"/>
      <c r="CF400" s="307"/>
      <c r="CG400" s="307"/>
      <c r="CH400" s="307"/>
      <c r="CI400" s="307"/>
      <c r="CJ400" s="307"/>
      <c r="CK400" s="307"/>
      <c r="CL400" s="307"/>
      <c r="CM400" s="307"/>
      <c r="CN400" s="307"/>
      <c r="CO400" s="307"/>
      <c r="CP400" s="307"/>
      <c r="CQ400" s="307"/>
      <c r="CR400" s="307"/>
      <c r="CS400" s="307"/>
      <c r="CT400" s="307"/>
      <c r="CU400" s="307"/>
      <c r="CV400" s="307"/>
      <c r="CW400" s="307"/>
      <c r="CX400" s="307"/>
      <c r="CY400" s="307"/>
      <c r="CZ400" s="307"/>
      <c r="DA400" s="307"/>
      <c r="DB400" s="307"/>
      <c r="DC400" s="307"/>
      <c r="DD400" s="307"/>
      <c r="DE400" s="307"/>
      <c r="DF400" s="307"/>
      <c r="DG400" s="307"/>
      <c r="DH400" s="307"/>
      <c r="DI400" s="390"/>
      <c r="DJ400" s="390"/>
      <c r="DK400" s="307"/>
      <c r="DL400" s="307"/>
      <c r="DM400" s="307"/>
      <c r="DN400" s="307"/>
      <c r="DO400" s="307"/>
      <c r="DP400" s="307"/>
      <c r="DQ400" s="307"/>
      <c r="DR400" s="307"/>
      <c r="DS400" s="307"/>
      <c r="DT400" s="307"/>
      <c r="DU400" s="307"/>
      <c r="DV400" s="307"/>
      <c r="DW400" s="307"/>
      <c r="DX400" s="307"/>
      <c r="DY400" s="307"/>
      <c r="DZ400" s="307"/>
      <c r="EA400" s="307"/>
      <c r="EB400" s="307"/>
      <c r="EC400" s="307"/>
      <c r="ED400" s="307"/>
      <c r="EE400" s="307"/>
      <c r="EF400" s="307"/>
      <c r="EG400" s="307"/>
      <c r="EH400" s="307"/>
      <c r="EI400" s="307"/>
      <c r="EJ400" s="307"/>
      <c r="EK400" s="307"/>
      <c r="EL400" s="307"/>
      <c r="EM400" s="307"/>
      <c r="EN400" s="307"/>
      <c r="EO400" s="307"/>
      <c r="EP400" s="307"/>
      <c r="EQ400" s="307"/>
      <c r="ER400" s="307"/>
      <c r="ES400" s="307"/>
      <c r="ET400" s="307"/>
      <c r="EU400" s="390"/>
      <c r="EV400" s="390"/>
      <c r="EW400" s="307"/>
      <c r="EX400" s="307"/>
      <c r="EY400" s="307"/>
      <c r="EZ400" s="307"/>
      <c r="FA400" s="307"/>
      <c r="FB400" s="307"/>
      <c r="FC400" s="307"/>
      <c r="FD400" s="307"/>
      <c r="FE400" s="307"/>
      <c r="FF400" s="307"/>
      <c r="FG400" s="307"/>
      <c r="FH400" s="307"/>
      <c r="FI400" s="307"/>
      <c r="FJ400" s="307"/>
      <c r="FK400" s="307"/>
      <c r="FL400" s="307"/>
      <c r="FM400" s="307"/>
      <c r="FN400" s="307"/>
      <c r="FO400" s="307"/>
      <c r="FP400" s="307"/>
      <c r="FQ400" s="307"/>
      <c r="FR400" s="307"/>
      <c r="FS400" s="307"/>
      <c r="FT400" s="307"/>
      <c r="FU400" s="307"/>
      <c r="FV400" s="307"/>
      <c r="FW400" s="307"/>
      <c r="FX400" s="307"/>
      <c r="FY400" s="307"/>
      <c r="FZ400" s="307"/>
      <c r="GA400" s="307"/>
      <c r="GB400" s="307"/>
      <c r="GC400" s="307"/>
      <c r="GD400" s="307"/>
      <c r="GE400" s="307"/>
      <c r="GF400" s="307"/>
      <c r="GG400" s="307"/>
      <c r="GH400" s="307"/>
      <c r="GI400" s="307"/>
      <c r="GJ400" s="307"/>
      <c r="GK400" s="307"/>
      <c r="GL400" s="307"/>
      <c r="GM400" s="307"/>
      <c r="GN400" s="307"/>
      <c r="GO400" s="307"/>
      <c r="GP400" s="307"/>
      <c r="GQ400" s="307"/>
      <c r="GR400" s="307"/>
      <c r="GS400" s="307"/>
      <c r="GT400" s="307"/>
      <c r="GU400" s="307"/>
      <c r="GV400" s="307"/>
      <c r="GW400" s="307"/>
      <c r="GX400" s="307"/>
      <c r="GY400" s="307"/>
      <c r="GZ400" s="307"/>
      <c r="HA400" s="307"/>
      <c r="HB400" s="307"/>
      <c r="HC400" s="307"/>
      <c r="HD400" s="307"/>
      <c r="HE400" s="307"/>
      <c r="HF400" s="307"/>
      <c r="HG400" s="307"/>
      <c r="HH400" s="307"/>
      <c r="HI400" s="307"/>
      <c r="HJ400" s="307"/>
      <c r="HK400" s="307"/>
      <c r="HL400" s="307"/>
      <c r="HM400" s="307"/>
      <c r="HN400" s="307"/>
      <c r="HO400" s="307"/>
      <c r="HP400" s="307"/>
      <c r="HQ400" s="307"/>
      <c r="HR400" s="307"/>
      <c r="HS400" s="307"/>
      <c r="HT400" s="307"/>
      <c r="HU400" s="307"/>
      <c r="HV400" s="307"/>
      <c r="HW400" s="307"/>
      <c r="HX400" s="307"/>
      <c r="HY400" s="307"/>
      <c r="HZ400" s="307"/>
      <c r="IA400" s="307"/>
      <c r="IB400" s="307"/>
      <c r="IC400" s="307"/>
      <c r="ID400" s="307"/>
      <c r="IE400" s="307"/>
      <c r="IF400" s="307"/>
      <c r="IG400" s="307"/>
      <c r="IH400" s="307"/>
      <c r="II400" s="307"/>
      <c r="IJ400" s="307"/>
      <c r="IK400" s="307"/>
      <c r="IL400" s="307"/>
      <c r="IM400" s="307"/>
      <c r="IN400" s="307"/>
      <c r="IO400" s="307"/>
      <c r="IP400" s="307"/>
      <c r="IQ400" s="307"/>
      <c r="IR400" s="307"/>
      <c r="IS400" s="307"/>
      <c r="IT400" s="307"/>
      <c r="IU400" s="307"/>
      <c r="IV400" s="307"/>
      <c r="IW400" s="307"/>
      <c r="IX400" s="307"/>
      <c r="IY400" s="307"/>
      <c r="IZ400" s="307"/>
      <c r="JA400" s="307"/>
      <c r="JB400" s="307"/>
      <c r="JC400" s="307"/>
      <c r="JD400" s="307"/>
      <c r="JE400" s="307"/>
      <c r="JF400" s="307"/>
      <c r="JG400" s="307"/>
      <c r="JH400" s="307"/>
      <c r="JI400" s="307"/>
      <c r="JJ400" s="307"/>
      <c r="JK400" s="307"/>
      <c r="JL400" s="307"/>
      <c r="JM400" s="307"/>
      <c r="JN400" s="307"/>
      <c r="JO400" s="307"/>
      <c r="JP400" s="307"/>
      <c r="JQ400" s="307"/>
      <c r="JR400" s="307"/>
      <c r="JS400" s="307"/>
      <c r="JT400" s="307"/>
      <c r="JU400" s="307"/>
      <c r="JV400" s="307"/>
      <c r="JW400" s="307"/>
      <c r="JX400" s="307"/>
      <c r="JY400" s="307"/>
      <c r="JZ400" s="307"/>
      <c r="KA400" s="307"/>
      <c r="KB400" s="307"/>
      <c r="KC400" s="307"/>
      <c r="KD400" s="307"/>
      <c r="KE400" s="307"/>
      <c r="KF400" s="307"/>
      <c r="KG400" s="307"/>
      <c r="KH400" s="307"/>
      <c r="KI400" s="307"/>
      <c r="KJ400" s="307"/>
      <c r="KK400" s="307"/>
      <c r="KL400" s="307"/>
      <c r="KM400" s="307"/>
      <c r="KN400" s="307"/>
      <c r="KO400" s="307"/>
      <c r="KP400" s="307"/>
      <c r="KQ400" s="307"/>
      <c r="KR400" s="307"/>
      <c r="KS400" s="307"/>
      <c r="KT400" s="307"/>
    </row>
    <row r="401" spans="14:306" s="56" customFormat="1" ht="15" customHeight="1">
      <c r="N401" s="311"/>
      <c r="O401" s="311"/>
      <c r="P401" s="311"/>
      <c r="Q401" s="311"/>
      <c r="R401" s="311"/>
      <c r="S401" s="311"/>
      <c r="T401" s="311"/>
      <c r="U401" s="311"/>
      <c r="W401" s="342"/>
      <c r="X401" s="342"/>
      <c r="Y401" s="342"/>
      <c r="Z401" s="342"/>
      <c r="AA401" s="342"/>
      <c r="AB401" s="342"/>
      <c r="AC401" s="342"/>
      <c r="AD401" s="342"/>
      <c r="AE401" s="342"/>
      <c r="AG401" s="354">
        <v>7</v>
      </c>
      <c r="AH401" s="354"/>
      <c r="AI401" s="356" t="s">
        <v>65</v>
      </c>
      <c r="AJ401" s="356" t="s">
        <v>60</v>
      </c>
      <c r="AK401" s="359">
        <v>11</v>
      </c>
      <c r="AL401" s="359">
        <v>11</v>
      </c>
      <c r="AM401" s="356" t="s">
        <v>129</v>
      </c>
      <c r="AN401" s="356" t="s">
        <v>167</v>
      </c>
      <c r="AO401" s="359">
        <v>11</v>
      </c>
      <c r="AP401" s="356" t="s">
        <v>156</v>
      </c>
      <c r="AQ401" s="359">
        <v>13</v>
      </c>
      <c r="AR401" s="356" t="s">
        <v>156</v>
      </c>
      <c r="AS401" s="356" t="s">
        <v>92</v>
      </c>
      <c r="AT401" s="356" t="s">
        <v>221</v>
      </c>
      <c r="AU401" s="356"/>
      <c r="AV401" s="359">
        <v>11</v>
      </c>
      <c r="AW401" s="359">
        <v>17</v>
      </c>
      <c r="AX401" s="359">
        <v>9</v>
      </c>
      <c r="AY401" s="303">
        <f t="shared" si="189"/>
        <v>18</v>
      </c>
      <c r="AZ401" s="303">
        <f t="shared" si="190"/>
        <v>11</v>
      </c>
      <c r="BA401" s="303">
        <f t="shared" si="191"/>
        <v>12</v>
      </c>
      <c r="BB401" s="303">
        <f t="shared" si="192"/>
        <v>12</v>
      </c>
      <c r="BC401" s="303">
        <f t="shared" si="193"/>
        <v>30</v>
      </c>
      <c r="BD401" s="303">
        <f t="shared" si="194"/>
        <v>23</v>
      </c>
      <c r="BE401" s="303">
        <f t="shared" si="195"/>
        <v>12</v>
      </c>
      <c r="BF401" s="303">
        <f t="shared" si="196"/>
        <v>14</v>
      </c>
      <c r="BG401" s="303">
        <f t="shared" si="197"/>
        <v>14</v>
      </c>
      <c r="BH401" s="303"/>
      <c r="BI401" s="303">
        <f t="shared" si="198"/>
        <v>14</v>
      </c>
      <c r="BJ401" s="303">
        <f t="shared" si="199"/>
        <v>18</v>
      </c>
      <c r="BK401" s="303">
        <f t="shared" si="200"/>
        <v>55</v>
      </c>
      <c r="BL401" s="303">
        <f t="shared" si="201"/>
        <v>12</v>
      </c>
      <c r="BM401" s="303">
        <f t="shared" si="202"/>
        <v>18</v>
      </c>
      <c r="BN401" s="303">
        <f t="shared" si="203"/>
        <v>10</v>
      </c>
      <c r="CB401" s="307"/>
      <c r="CC401" s="307"/>
      <c r="CD401" s="307"/>
      <c r="CE401" s="307"/>
      <c r="CF401" s="307"/>
      <c r="CG401" s="307"/>
      <c r="CH401" s="307"/>
      <c r="CI401" s="307"/>
      <c r="CJ401" s="307"/>
      <c r="CK401" s="307"/>
      <c r="CL401" s="307"/>
      <c r="CM401" s="307"/>
      <c r="CN401" s="307"/>
      <c r="CO401" s="307"/>
      <c r="CP401" s="307"/>
      <c r="CQ401" s="307"/>
      <c r="CR401" s="307"/>
      <c r="CS401" s="307"/>
      <c r="CT401" s="307"/>
      <c r="CU401" s="307"/>
      <c r="CV401" s="307"/>
      <c r="CW401" s="307"/>
      <c r="CX401" s="307"/>
      <c r="CY401" s="307"/>
      <c r="CZ401" s="307"/>
      <c r="DA401" s="307"/>
      <c r="DB401" s="307"/>
      <c r="DC401" s="307"/>
      <c r="DD401" s="307"/>
      <c r="DE401" s="307"/>
      <c r="DF401" s="307"/>
      <c r="DG401" s="307"/>
      <c r="DH401" s="307"/>
      <c r="DI401" s="390"/>
      <c r="DJ401" s="390"/>
      <c r="DK401" s="307"/>
      <c r="DL401" s="307"/>
      <c r="DM401" s="307"/>
      <c r="DN401" s="307"/>
      <c r="DO401" s="307"/>
      <c r="DP401" s="307"/>
      <c r="DQ401" s="307"/>
      <c r="DR401" s="307"/>
      <c r="DS401" s="307"/>
      <c r="DT401" s="307"/>
      <c r="DU401" s="307"/>
      <c r="DV401" s="307"/>
      <c r="DW401" s="307"/>
      <c r="DX401" s="307"/>
      <c r="DY401" s="307"/>
      <c r="DZ401" s="307"/>
      <c r="EA401" s="307"/>
      <c r="EB401" s="307"/>
      <c r="EC401" s="307"/>
      <c r="ED401" s="307"/>
      <c r="EE401" s="307"/>
      <c r="EF401" s="307"/>
      <c r="EG401" s="307"/>
      <c r="EH401" s="307"/>
      <c r="EI401" s="307"/>
      <c r="EJ401" s="307"/>
      <c r="EK401" s="307"/>
      <c r="EL401" s="307"/>
      <c r="EM401" s="307"/>
      <c r="EN401" s="307"/>
      <c r="EO401" s="307"/>
      <c r="EP401" s="307"/>
      <c r="EQ401" s="307"/>
      <c r="ER401" s="307"/>
      <c r="ES401" s="307"/>
      <c r="ET401" s="307"/>
      <c r="EU401" s="390"/>
      <c r="EV401" s="390"/>
      <c r="EW401" s="307"/>
      <c r="EX401" s="307"/>
      <c r="EY401" s="307"/>
      <c r="EZ401" s="307"/>
      <c r="FA401" s="307"/>
      <c r="FB401" s="307"/>
      <c r="FC401" s="307"/>
      <c r="FD401" s="307"/>
      <c r="FE401" s="307"/>
      <c r="FF401" s="307"/>
      <c r="FG401" s="307"/>
      <c r="FH401" s="307"/>
      <c r="FI401" s="307"/>
      <c r="FJ401" s="307"/>
      <c r="FK401" s="307"/>
      <c r="FL401" s="307"/>
      <c r="FM401" s="307"/>
      <c r="FN401" s="307"/>
      <c r="FO401" s="307"/>
      <c r="FP401" s="307"/>
      <c r="FQ401" s="307"/>
      <c r="FR401" s="307"/>
      <c r="FS401" s="307"/>
      <c r="FT401" s="307"/>
      <c r="FU401" s="307"/>
      <c r="FV401" s="307"/>
      <c r="FW401" s="307"/>
      <c r="FX401" s="307"/>
      <c r="FY401" s="307"/>
      <c r="FZ401" s="307"/>
      <c r="GA401" s="307"/>
      <c r="GB401" s="307"/>
      <c r="GC401" s="307"/>
      <c r="GD401" s="307"/>
      <c r="GE401" s="307"/>
      <c r="GF401" s="307"/>
      <c r="GG401" s="307"/>
      <c r="GH401" s="307"/>
      <c r="GI401" s="307"/>
      <c r="GJ401" s="307"/>
      <c r="GK401" s="307"/>
      <c r="GL401" s="307"/>
      <c r="GM401" s="307"/>
      <c r="GN401" s="307"/>
      <c r="GO401" s="307"/>
      <c r="GP401" s="307"/>
      <c r="GQ401" s="307"/>
      <c r="GR401" s="307"/>
      <c r="GS401" s="307"/>
      <c r="GT401" s="307"/>
      <c r="GU401" s="307"/>
      <c r="GV401" s="307"/>
      <c r="GW401" s="307"/>
      <c r="GX401" s="307"/>
      <c r="GY401" s="307"/>
      <c r="GZ401" s="307"/>
      <c r="HA401" s="307"/>
      <c r="HB401" s="307"/>
      <c r="HC401" s="307"/>
      <c r="HD401" s="307"/>
      <c r="HE401" s="307"/>
      <c r="HF401" s="307"/>
      <c r="HG401" s="307"/>
      <c r="HH401" s="307"/>
      <c r="HI401" s="307"/>
      <c r="HJ401" s="307"/>
      <c r="HK401" s="307"/>
      <c r="HL401" s="307"/>
      <c r="HM401" s="307"/>
      <c r="HN401" s="307"/>
      <c r="HO401" s="307"/>
      <c r="HP401" s="307"/>
      <c r="HQ401" s="307"/>
      <c r="HR401" s="307"/>
      <c r="HS401" s="307"/>
      <c r="HT401" s="307"/>
      <c r="HU401" s="307"/>
      <c r="HV401" s="307"/>
      <c r="HW401" s="307"/>
      <c r="HX401" s="307"/>
      <c r="HY401" s="307"/>
      <c r="HZ401" s="307"/>
      <c r="IA401" s="307"/>
      <c r="IB401" s="307"/>
      <c r="IC401" s="307"/>
      <c r="ID401" s="307"/>
      <c r="IE401" s="307"/>
      <c r="IF401" s="307"/>
      <c r="IG401" s="307"/>
      <c r="IH401" s="307"/>
      <c r="II401" s="307"/>
      <c r="IJ401" s="307"/>
      <c r="IK401" s="307"/>
      <c r="IL401" s="307"/>
      <c r="IM401" s="307"/>
      <c r="IN401" s="307"/>
      <c r="IO401" s="307"/>
      <c r="IP401" s="307"/>
      <c r="IQ401" s="307"/>
      <c r="IR401" s="307"/>
      <c r="IS401" s="307"/>
      <c r="IT401" s="307"/>
      <c r="IU401" s="307"/>
      <c r="IV401" s="307"/>
      <c r="IW401" s="307"/>
      <c r="IX401" s="307"/>
      <c r="IY401" s="307"/>
      <c r="IZ401" s="307"/>
      <c r="JA401" s="307"/>
      <c r="JB401" s="307"/>
      <c r="JC401" s="307"/>
      <c r="JD401" s="307"/>
      <c r="JE401" s="307"/>
      <c r="JF401" s="307"/>
      <c r="JG401" s="307"/>
      <c r="JH401" s="307"/>
      <c r="JI401" s="307"/>
      <c r="JJ401" s="307"/>
      <c r="JK401" s="307"/>
      <c r="JL401" s="307"/>
      <c r="JM401" s="307"/>
      <c r="JN401" s="307"/>
      <c r="JO401" s="307"/>
      <c r="JP401" s="307"/>
      <c r="JQ401" s="307"/>
      <c r="JR401" s="307"/>
      <c r="JS401" s="307"/>
      <c r="JT401" s="307"/>
      <c r="JU401" s="307"/>
      <c r="JV401" s="307"/>
      <c r="JW401" s="307"/>
      <c r="JX401" s="307"/>
      <c r="JY401" s="307"/>
      <c r="JZ401" s="307"/>
      <c r="KA401" s="307"/>
      <c r="KB401" s="307"/>
      <c r="KC401" s="307"/>
      <c r="KD401" s="307"/>
      <c r="KE401" s="307"/>
      <c r="KF401" s="307"/>
      <c r="KG401" s="307"/>
      <c r="KH401" s="307"/>
      <c r="KI401" s="307"/>
      <c r="KJ401" s="307"/>
      <c r="KK401" s="307"/>
      <c r="KL401" s="307"/>
      <c r="KM401" s="307"/>
      <c r="KN401" s="307"/>
      <c r="KO401" s="307"/>
      <c r="KP401" s="307"/>
      <c r="KQ401" s="307"/>
      <c r="KR401" s="307"/>
      <c r="KS401" s="307"/>
      <c r="KT401" s="307"/>
    </row>
    <row r="402" spans="14:306" s="56" customFormat="1" ht="15" customHeight="1">
      <c r="N402" s="330"/>
      <c r="O402" s="331"/>
      <c r="P402" s="331"/>
      <c r="Q402" s="331"/>
      <c r="R402" s="331"/>
      <c r="S402" s="331"/>
      <c r="T402" s="331"/>
      <c r="U402" s="330"/>
      <c r="W402" s="342"/>
      <c r="X402" s="342"/>
      <c r="Y402" s="342"/>
      <c r="Z402" s="342"/>
      <c r="AA402" s="342"/>
      <c r="AB402" s="342"/>
      <c r="AC402" s="342"/>
      <c r="AD402" s="342"/>
      <c r="AE402" s="342"/>
      <c r="AG402" s="354">
        <v>8</v>
      </c>
      <c r="AH402" s="354"/>
      <c r="AI402" s="356" t="s">
        <v>160</v>
      </c>
      <c r="AJ402" s="356" t="s">
        <v>71</v>
      </c>
      <c r="AK402" s="359">
        <v>12</v>
      </c>
      <c r="AL402" s="356" t="s">
        <v>156</v>
      </c>
      <c r="AM402" s="356" t="s">
        <v>134</v>
      </c>
      <c r="AN402" s="356" t="s">
        <v>140</v>
      </c>
      <c r="AO402" s="356" t="s">
        <v>156</v>
      </c>
      <c r="AP402" s="359">
        <v>14</v>
      </c>
      <c r="AQ402" s="356" t="s">
        <v>157</v>
      </c>
      <c r="AR402" s="356" t="s">
        <v>157</v>
      </c>
      <c r="AS402" s="356" t="s">
        <v>130</v>
      </c>
      <c r="AT402" s="356" t="s">
        <v>538</v>
      </c>
      <c r="AU402" s="356"/>
      <c r="AV402" s="359">
        <v>12</v>
      </c>
      <c r="AW402" s="359">
        <v>18</v>
      </c>
      <c r="AX402" s="359">
        <v>10</v>
      </c>
      <c r="AY402" s="303">
        <f t="shared" si="189"/>
        <v>21</v>
      </c>
      <c r="AZ402" s="303">
        <f t="shared" si="190"/>
        <v>13</v>
      </c>
      <c r="BA402" s="303">
        <f t="shared" si="191"/>
        <v>13</v>
      </c>
      <c r="BB402" s="303">
        <f t="shared" si="192"/>
        <v>14</v>
      </c>
      <c r="BC402" s="303">
        <f t="shared" si="193"/>
        <v>33</v>
      </c>
      <c r="BD402" s="303">
        <f t="shared" si="194"/>
        <v>25</v>
      </c>
      <c r="BE402" s="303">
        <f t="shared" si="195"/>
        <v>14</v>
      </c>
      <c r="BF402" s="303">
        <f t="shared" si="196"/>
        <v>15</v>
      </c>
      <c r="BG402" s="303">
        <f t="shared" si="197"/>
        <v>16</v>
      </c>
      <c r="BH402" s="303"/>
      <c r="BI402" s="303">
        <f t="shared" si="198"/>
        <v>16</v>
      </c>
      <c r="BJ402" s="303">
        <f t="shared" si="199"/>
        <v>20</v>
      </c>
      <c r="BK402" s="303">
        <f t="shared" si="200"/>
        <v>61</v>
      </c>
      <c r="BL402" s="303">
        <f t="shared" si="201"/>
        <v>13</v>
      </c>
      <c r="BM402" s="303">
        <f t="shared" si="202"/>
        <v>19</v>
      </c>
      <c r="BN402" s="303">
        <f t="shared" si="203"/>
        <v>11</v>
      </c>
      <c r="CB402" s="307"/>
      <c r="CC402" s="307"/>
      <c r="CD402" s="307"/>
      <c r="CE402" s="307"/>
      <c r="CF402" s="307"/>
      <c r="CG402" s="307"/>
      <c r="CH402" s="307"/>
      <c r="CI402" s="307"/>
      <c r="CJ402" s="307"/>
      <c r="CK402" s="307"/>
      <c r="CL402" s="307"/>
      <c r="CM402" s="307"/>
      <c r="CN402" s="307"/>
      <c r="CO402" s="307"/>
      <c r="CP402" s="307"/>
      <c r="CQ402" s="307"/>
      <c r="CR402" s="307"/>
      <c r="CS402" s="307"/>
      <c r="CT402" s="307"/>
      <c r="CU402" s="307"/>
      <c r="CV402" s="307"/>
      <c r="CW402" s="307"/>
      <c r="CX402" s="307"/>
      <c r="CY402" s="307"/>
      <c r="CZ402" s="307"/>
      <c r="DA402" s="307"/>
      <c r="DB402" s="307"/>
      <c r="DC402" s="307"/>
      <c r="DD402" s="307"/>
      <c r="DE402" s="307"/>
      <c r="DF402" s="307"/>
      <c r="DG402" s="307"/>
      <c r="DH402" s="307"/>
      <c r="DI402" s="390"/>
      <c r="DJ402" s="390"/>
      <c r="DK402" s="307"/>
      <c r="DL402" s="307"/>
      <c r="DM402" s="307"/>
      <c r="DN402" s="307"/>
      <c r="DO402" s="307"/>
      <c r="DP402" s="307"/>
      <c r="DQ402" s="307"/>
      <c r="DR402" s="307"/>
      <c r="DS402" s="307"/>
      <c r="DT402" s="307"/>
      <c r="DU402" s="307"/>
      <c r="DV402" s="307"/>
      <c r="DW402" s="307"/>
      <c r="DX402" s="307"/>
      <c r="DY402" s="307"/>
      <c r="DZ402" s="307"/>
      <c r="EA402" s="307"/>
      <c r="EB402" s="307"/>
      <c r="EC402" s="307"/>
      <c r="ED402" s="307"/>
      <c r="EE402" s="307"/>
      <c r="EF402" s="307"/>
      <c r="EG402" s="307"/>
      <c r="EH402" s="307"/>
      <c r="EI402" s="307"/>
      <c r="EJ402" s="307"/>
      <c r="EK402" s="307"/>
      <c r="EL402" s="307"/>
      <c r="EM402" s="307"/>
      <c r="EN402" s="307"/>
      <c r="EO402" s="307"/>
      <c r="EP402" s="307"/>
      <c r="EQ402" s="307"/>
      <c r="ER402" s="307"/>
      <c r="ES402" s="307"/>
      <c r="ET402" s="307"/>
      <c r="EU402" s="390"/>
      <c r="EV402" s="390"/>
      <c r="EW402" s="307"/>
      <c r="EX402" s="307"/>
      <c r="EY402" s="307"/>
      <c r="EZ402" s="307"/>
      <c r="FA402" s="307"/>
      <c r="FB402" s="307"/>
      <c r="FC402" s="307"/>
      <c r="FD402" s="307"/>
      <c r="FE402" s="307"/>
      <c r="FF402" s="307"/>
      <c r="FG402" s="307"/>
      <c r="FH402" s="307"/>
      <c r="FI402" s="307"/>
      <c r="FJ402" s="307"/>
      <c r="FK402" s="307"/>
      <c r="FL402" s="307"/>
      <c r="FM402" s="307"/>
      <c r="FN402" s="307"/>
      <c r="FO402" s="307"/>
      <c r="FP402" s="307"/>
      <c r="FQ402" s="307"/>
      <c r="FR402" s="307"/>
      <c r="FS402" s="307"/>
      <c r="FT402" s="307"/>
      <c r="FU402" s="307"/>
      <c r="FV402" s="307"/>
      <c r="FW402" s="307"/>
      <c r="FX402" s="307"/>
      <c r="FY402" s="307"/>
      <c r="FZ402" s="307"/>
      <c r="GA402" s="307"/>
      <c r="GB402" s="307"/>
      <c r="GC402" s="307"/>
      <c r="GD402" s="307"/>
      <c r="GE402" s="307"/>
      <c r="GF402" s="307"/>
      <c r="GG402" s="307"/>
      <c r="GH402" s="307"/>
      <c r="GI402" s="307"/>
      <c r="GJ402" s="307"/>
      <c r="GK402" s="307"/>
      <c r="GL402" s="307"/>
      <c r="GM402" s="307"/>
      <c r="GN402" s="307"/>
      <c r="GO402" s="307"/>
      <c r="GP402" s="307"/>
      <c r="GQ402" s="307"/>
      <c r="GR402" s="307"/>
      <c r="GS402" s="307"/>
      <c r="GT402" s="307"/>
      <c r="GU402" s="307"/>
      <c r="GV402" s="307"/>
      <c r="GW402" s="307"/>
      <c r="GX402" s="307"/>
      <c r="GY402" s="307"/>
      <c r="GZ402" s="307"/>
      <c r="HA402" s="307"/>
      <c r="HB402" s="307"/>
      <c r="HC402" s="307"/>
      <c r="HD402" s="307"/>
      <c r="HE402" s="307"/>
      <c r="HF402" s="307"/>
      <c r="HG402" s="307"/>
      <c r="HH402" s="307"/>
      <c r="HI402" s="307"/>
      <c r="HJ402" s="307"/>
      <c r="HK402" s="307"/>
      <c r="HL402" s="307"/>
      <c r="HM402" s="307"/>
      <c r="HN402" s="307"/>
      <c r="HO402" s="307"/>
      <c r="HP402" s="307"/>
      <c r="HQ402" s="307"/>
      <c r="HR402" s="307"/>
      <c r="HS402" s="307"/>
      <c r="HT402" s="307"/>
      <c r="HU402" s="307"/>
      <c r="HV402" s="307"/>
      <c r="HW402" s="307"/>
      <c r="HX402" s="307"/>
      <c r="HY402" s="307"/>
      <c r="HZ402" s="307"/>
      <c r="IA402" s="307"/>
      <c r="IB402" s="307"/>
      <c r="IC402" s="307"/>
      <c r="ID402" s="307"/>
      <c r="IE402" s="307"/>
      <c r="IF402" s="307"/>
      <c r="IG402" s="307"/>
      <c r="IH402" s="307"/>
      <c r="II402" s="307"/>
      <c r="IJ402" s="307"/>
      <c r="IK402" s="307"/>
      <c r="IL402" s="307"/>
      <c r="IM402" s="307"/>
      <c r="IN402" s="307"/>
      <c r="IO402" s="307"/>
      <c r="IP402" s="307"/>
      <c r="IQ402" s="307"/>
      <c r="IR402" s="307"/>
      <c r="IS402" s="307"/>
      <c r="IT402" s="307"/>
      <c r="IU402" s="307"/>
      <c r="IV402" s="307"/>
      <c r="IW402" s="307"/>
      <c r="IX402" s="307"/>
      <c r="IY402" s="307"/>
      <c r="IZ402" s="307"/>
      <c r="JA402" s="307"/>
      <c r="JB402" s="307"/>
      <c r="JC402" s="307"/>
      <c r="JD402" s="307"/>
      <c r="JE402" s="307"/>
      <c r="JF402" s="307"/>
      <c r="JG402" s="307"/>
      <c r="JH402" s="307"/>
      <c r="JI402" s="307"/>
      <c r="JJ402" s="307"/>
      <c r="JK402" s="307"/>
      <c r="JL402" s="307"/>
      <c r="JM402" s="307"/>
      <c r="JN402" s="307"/>
      <c r="JO402" s="307"/>
      <c r="JP402" s="307"/>
      <c r="JQ402" s="307"/>
      <c r="JR402" s="307"/>
      <c r="JS402" s="307"/>
      <c r="JT402" s="307"/>
      <c r="JU402" s="307"/>
      <c r="JV402" s="307"/>
      <c r="JW402" s="307"/>
      <c r="JX402" s="307"/>
      <c r="JY402" s="307"/>
      <c r="JZ402" s="307"/>
      <c r="KA402" s="307"/>
      <c r="KB402" s="307"/>
      <c r="KC402" s="307"/>
      <c r="KD402" s="307"/>
      <c r="KE402" s="307"/>
      <c r="KF402" s="307"/>
      <c r="KG402" s="307"/>
      <c r="KH402" s="307"/>
      <c r="KI402" s="307"/>
      <c r="KJ402" s="307"/>
      <c r="KK402" s="307"/>
      <c r="KL402" s="307"/>
      <c r="KM402" s="307"/>
      <c r="KN402" s="307"/>
      <c r="KO402" s="307"/>
      <c r="KP402" s="307"/>
      <c r="KQ402" s="307"/>
      <c r="KR402" s="307"/>
      <c r="KS402" s="307"/>
      <c r="KT402" s="307"/>
    </row>
    <row r="403" spans="14:306" s="56" customFormat="1" ht="15" customHeight="1">
      <c r="N403" s="395"/>
      <c r="O403" s="330"/>
      <c r="P403" s="330"/>
      <c r="Q403" s="330"/>
      <c r="R403" s="341"/>
      <c r="S403" s="330"/>
      <c r="T403" s="330"/>
      <c r="U403" s="330"/>
      <c r="W403" s="342"/>
      <c r="X403" s="342"/>
      <c r="Y403" s="342"/>
      <c r="Z403" s="342"/>
      <c r="AA403" s="342"/>
      <c r="AB403" s="342"/>
      <c r="AC403" s="342"/>
      <c r="AD403" s="342"/>
      <c r="AE403" s="342"/>
      <c r="AG403" s="354">
        <v>9</v>
      </c>
      <c r="AH403" s="354"/>
      <c r="AI403" s="356" t="s">
        <v>183</v>
      </c>
      <c r="AJ403" s="356" t="s">
        <v>85</v>
      </c>
      <c r="AK403" s="359">
        <v>13</v>
      </c>
      <c r="AL403" s="359">
        <v>14</v>
      </c>
      <c r="AM403" s="356" t="s">
        <v>80</v>
      </c>
      <c r="AN403" s="356" t="s">
        <v>126</v>
      </c>
      <c r="AO403" s="359">
        <v>14</v>
      </c>
      <c r="AP403" s="356" t="s">
        <v>76</v>
      </c>
      <c r="AQ403" s="356" t="s">
        <v>92</v>
      </c>
      <c r="AR403" s="356" t="s">
        <v>92</v>
      </c>
      <c r="AS403" s="359">
        <v>20</v>
      </c>
      <c r="AT403" s="356" t="s">
        <v>616</v>
      </c>
      <c r="AU403" s="356"/>
      <c r="AV403" s="359">
        <v>13</v>
      </c>
      <c r="AW403" s="356" t="s">
        <v>82</v>
      </c>
      <c r="AX403" s="359">
        <v>11</v>
      </c>
      <c r="AY403" s="303">
        <f t="shared" si="189"/>
        <v>25</v>
      </c>
      <c r="AZ403" s="303">
        <f t="shared" si="190"/>
        <v>15</v>
      </c>
      <c r="BA403" s="303">
        <f t="shared" si="191"/>
        <v>14</v>
      </c>
      <c r="BB403" s="303">
        <f t="shared" si="192"/>
        <v>15</v>
      </c>
      <c r="BC403" s="303">
        <f t="shared" si="193"/>
        <v>36</v>
      </c>
      <c r="BD403" s="303">
        <f t="shared" si="194"/>
        <v>27</v>
      </c>
      <c r="BE403" s="303">
        <f t="shared" si="195"/>
        <v>15</v>
      </c>
      <c r="BF403" s="303">
        <f t="shared" si="196"/>
        <v>17</v>
      </c>
      <c r="BG403" s="303">
        <f t="shared" si="197"/>
        <v>18</v>
      </c>
      <c r="BH403" s="303"/>
      <c r="BI403" s="303">
        <f t="shared" si="198"/>
        <v>18</v>
      </c>
      <c r="BJ403" s="303">
        <f t="shared" si="199"/>
        <v>21</v>
      </c>
      <c r="BK403" s="303">
        <f t="shared" si="200"/>
        <v>67</v>
      </c>
      <c r="BL403" s="303">
        <f t="shared" si="201"/>
        <v>14</v>
      </c>
      <c r="BM403" s="303">
        <f t="shared" si="202"/>
        <v>21</v>
      </c>
      <c r="BN403" s="303">
        <f t="shared" si="203"/>
        <v>12</v>
      </c>
      <c r="CB403" s="307"/>
      <c r="CC403" s="307"/>
      <c r="CD403" s="307"/>
      <c r="CE403" s="307"/>
      <c r="CF403" s="307"/>
      <c r="CG403" s="307"/>
      <c r="CH403" s="307"/>
      <c r="CI403" s="307"/>
      <c r="CJ403" s="307"/>
      <c r="CK403" s="307"/>
      <c r="CL403" s="307"/>
      <c r="CM403" s="307"/>
      <c r="CN403" s="307"/>
      <c r="CO403" s="307"/>
      <c r="CP403" s="307"/>
      <c r="CQ403" s="307"/>
      <c r="CR403" s="307"/>
      <c r="CS403" s="307"/>
      <c r="CT403" s="307"/>
      <c r="CU403" s="307"/>
      <c r="CV403" s="307"/>
      <c r="CW403" s="307"/>
      <c r="CX403" s="307"/>
      <c r="CY403" s="307"/>
      <c r="CZ403" s="307"/>
      <c r="DA403" s="307"/>
      <c r="DB403" s="307"/>
      <c r="DC403" s="307"/>
      <c r="DD403" s="307"/>
      <c r="DE403" s="307"/>
      <c r="DF403" s="307"/>
      <c r="DG403" s="307"/>
      <c r="DH403" s="307"/>
      <c r="DI403" s="390"/>
      <c r="DJ403" s="390"/>
      <c r="DK403" s="307"/>
      <c r="DL403" s="307"/>
      <c r="DM403" s="307"/>
      <c r="DN403" s="307"/>
      <c r="DO403" s="307"/>
      <c r="DP403" s="307"/>
      <c r="DQ403" s="307"/>
      <c r="DR403" s="307"/>
      <c r="DS403" s="307"/>
      <c r="DT403" s="307"/>
      <c r="DU403" s="307"/>
      <c r="DV403" s="307"/>
      <c r="DW403" s="307"/>
      <c r="DX403" s="307"/>
      <c r="DY403" s="307"/>
      <c r="DZ403" s="307"/>
      <c r="EA403" s="307"/>
      <c r="EB403" s="307"/>
      <c r="EC403" s="307"/>
      <c r="ED403" s="307"/>
      <c r="EE403" s="307"/>
      <c r="EF403" s="307"/>
      <c r="EG403" s="307"/>
      <c r="EH403" s="307"/>
      <c r="EI403" s="307"/>
      <c r="EJ403" s="307"/>
      <c r="EK403" s="307"/>
      <c r="EL403" s="307"/>
      <c r="EM403" s="307"/>
      <c r="EN403" s="307"/>
      <c r="EO403" s="307"/>
      <c r="EP403" s="307"/>
      <c r="EQ403" s="307"/>
      <c r="ER403" s="307"/>
      <c r="ES403" s="307"/>
      <c r="ET403" s="307"/>
      <c r="EU403" s="390"/>
      <c r="EV403" s="390"/>
      <c r="EW403" s="307"/>
      <c r="EX403" s="307"/>
      <c r="EY403" s="307"/>
      <c r="EZ403" s="307"/>
      <c r="FA403" s="307"/>
      <c r="FB403" s="307"/>
      <c r="FC403" s="307"/>
      <c r="FD403" s="307"/>
      <c r="FE403" s="307"/>
      <c r="FF403" s="307"/>
      <c r="FG403" s="307"/>
      <c r="FH403" s="307"/>
      <c r="FI403" s="307"/>
      <c r="FJ403" s="307"/>
      <c r="FK403" s="307"/>
      <c r="FL403" s="307"/>
      <c r="FM403" s="307"/>
      <c r="FN403" s="307"/>
      <c r="FO403" s="307"/>
      <c r="FP403" s="307"/>
      <c r="FQ403" s="307"/>
      <c r="FR403" s="307"/>
      <c r="FS403" s="307"/>
      <c r="FT403" s="307"/>
      <c r="FU403" s="307"/>
      <c r="FV403" s="307"/>
      <c r="FW403" s="307"/>
      <c r="FX403" s="307"/>
      <c r="FY403" s="307"/>
      <c r="FZ403" s="307"/>
      <c r="GA403" s="307"/>
      <c r="GB403" s="307"/>
      <c r="GC403" s="307"/>
      <c r="GD403" s="307"/>
      <c r="GE403" s="307"/>
      <c r="GF403" s="307"/>
      <c r="GG403" s="307"/>
      <c r="GH403" s="307"/>
      <c r="GI403" s="307"/>
      <c r="GJ403" s="307"/>
      <c r="GK403" s="307"/>
      <c r="GL403" s="307"/>
      <c r="GM403" s="307"/>
      <c r="GN403" s="307"/>
      <c r="GO403" s="307"/>
      <c r="GP403" s="307"/>
      <c r="GQ403" s="307"/>
      <c r="GR403" s="307"/>
      <c r="GS403" s="307"/>
      <c r="GT403" s="307"/>
      <c r="GU403" s="307"/>
      <c r="GV403" s="307"/>
      <c r="GW403" s="307"/>
      <c r="GX403" s="307"/>
      <c r="GY403" s="307"/>
      <c r="GZ403" s="307"/>
      <c r="HA403" s="307"/>
      <c r="HB403" s="307"/>
      <c r="HC403" s="307"/>
      <c r="HD403" s="307"/>
      <c r="HE403" s="307"/>
      <c r="HF403" s="307"/>
      <c r="HG403" s="307"/>
      <c r="HH403" s="307"/>
      <c r="HI403" s="307"/>
      <c r="HJ403" s="307"/>
      <c r="HK403" s="307"/>
      <c r="HL403" s="307"/>
      <c r="HM403" s="307"/>
      <c r="HN403" s="307"/>
      <c r="HO403" s="307"/>
      <c r="HP403" s="307"/>
      <c r="HQ403" s="307"/>
      <c r="HR403" s="307"/>
      <c r="HS403" s="307"/>
      <c r="HT403" s="307"/>
      <c r="HU403" s="307"/>
      <c r="HV403" s="307"/>
      <c r="HW403" s="307"/>
      <c r="HX403" s="307"/>
      <c r="HY403" s="307"/>
      <c r="HZ403" s="307"/>
      <c r="IA403" s="307"/>
      <c r="IB403" s="307"/>
      <c r="IC403" s="307"/>
      <c r="ID403" s="307"/>
      <c r="IE403" s="307"/>
      <c r="IF403" s="307"/>
      <c r="IG403" s="307"/>
      <c r="IH403" s="307"/>
      <c r="II403" s="307"/>
      <c r="IJ403" s="307"/>
      <c r="IK403" s="307"/>
      <c r="IL403" s="307"/>
      <c r="IM403" s="307"/>
      <c r="IN403" s="307"/>
      <c r="IO403" s="307"/>
      <c r="IP403" s="307"/>
      <c r="IQ403" s="307"/>
      <c r="IR403" s="307"/>
      <c r="IS403" s="307"/>
      <c r="IT403" s="307"/>
      <c r="IU403" s="307"/>
      <c r="IV403" s="307"/>
      <c r="IW403" s="307"/>
      <c r="IX403" s="307"/>
      <c r="IY403" s="307"/>
      <c r="IZ403" s="307"/>
      <c r="JA403" s="307"/>
      <c r="JB403" s="307"/>
      <c r="JC403" s="307"/>
      <c r="JD403" s="307"/>
      <c r="JE403" s="307"/>
      <c r="JF403" s="307"/>
      <c r="JG403" s="307"/>
      <c r="JH403" s="307"/>
      <c r="JI403" s="307"/>
      <c r="JJ403" s="307"/>
      <c r="JK403" s="307"/>
      <c r="JL403" s="307"/>
      <c r="JM403" s="307"/>
      <c r="JN403" s="307"/>
      <c r="JO403" s="307"/>
      <c r="JP403" s="307"/>
      <c r="JQ403" s="307"/>
      <c r="JR403" s="307"/>
      <c r="JS403" s="307"/>
      <c r="JT403" s="307"/>
      <c r="JU403" s="307"/>
      <c r="JV403" s="307"/>
      <c r="JW403" s="307"/>
      <c r="JX403" s="307"/>
      <c r="JY403" s="307"/>
      <c r="JZ403" s="307"/>
      <c r="KA403" s="307"/>
      <c r="KB403" s="307"/>
      <c r="KC403" s="307"/>
      <c r="KD403" s="307"/>
      <c r="KE403" s="307"/>
      <c r="KF403" s="307"/>
      <c r="KG403" s="307"/>
      <c r="KH403" s="307"/>
      <c r="KI403" s="307"/>
      <c r="KJ403" s="307"/>
      <c r="KK403" s="307"/>
      <c r="KL403" s="307"/>
      <c r="KM403" s="307"/>
      <c r="KN403" s="307"/>
      <c r="KO403" s="307"/>
      <c r="KP403" s="307"/>
      <c r="KQ403" s="307"/>
      <c r="KR403" s="307"/>
      <c r="KS403" s="307"/>
      <c r="KT403" s="307"/>
    </row>
    <row r="404" spans="14:306" s="56" customFormat="1" ht="15" customHeight="1">
      <c r="N404" s="395"/>
      <c r="O404" s="341"/>
      <c r="P404" s="330"/>
      <c r="Q404" s="330"/>
      <c r="R404" s="341"/>
      <c r="S404" s="330"/>
      <c r="T404" s="330"/>
      <c r="U404" s="330"/>
      <c r="W404" s="342"/>
      <c r="X404" s="342"/>
      <c r="Y404" s="342"/>
      <c r="Z404" s="342"/>
      <c r="AA404" s="342"/>
      <c r="AB404" s="342"/>
      <c r="AC404" s="342"/>
      <c r="AD404" s="342"/>
      <c r="AE404" s="342"/>
      <c r="AG404" s="354">
        <v>10</v>
      </c>
      <c r="AH404" s="354"/>
      <c r="AI404" s="356" t="s">
        <v>88</v>
      </c>
      <c r="AJ404" s="356" t="s">
        <v>65</v>
      </c>
      <c r="AK404" s="359">
        <v>14</v>
      </c>
      <c r="AL404" s="359">
        <v>15</v>
      </c>
      <c r="AM404" s="356" t="s">
        <v>83</v>
      </c>
      <c r="AN404" s="356" t="s">
        <v>129</v>
      </c>
      <c r="AO404" s="356" t="s">
        <v>76</v>
      </c>
      <c r="AP404" s="359">
        <v>17</v>
      </c>
      <c r="AQ404" s="356" t="s">
        <v>130</v>
      </c>
      <c r="AR404" s="356" t="s">
        <v>130</v>
      </c>
      <c r="AS404" s="356" t="s">
        <v>138</v>
      </c>
      <c r="AT404" s="356" t="s">
        <v>280</v>
      </c>
      <c r="AU404" s="356"/>
      <c r="AV404" s="359">
        <v>14</v>
      </c>
      <c r="AW404" s="359">
        <v>21</v>
      </c>
      <c r="AX404" s="359">
        <v>12</v>
      </c>
      <c r="AY404" s="303">
        <f t="shared" si="189"/>
        <v>28</v>
      </c>
      <c r="AZ404" s="303">
        <f t="shared" si="190"/>
        <v>18</v>
      </c>
      <c r="BA404" s="303">
        <f t="shared" si="191"/>
        <v>15</v>
      </c>
      <c r="BB404" s="303">
        <f t="shared" si="192"/>
        <v>16</v>
      </c>
      <c r="BC404" s="303">
        <f t="shared" si="193"/>
        <v>40</v>
      </c>
      <c r="BD404" s="303">
        <f t="shared" si="194"/>
        <v>30</v>
      </c>
      <c r="BE404" s="303">
        <f t="shared" si="195"/>
        <v>17</v>
      </c>
      <c r="BF404" s="303">
        <f t="shared" si="196"/>
        <v>18</v>
      </c>
      <c r="BG404" s="303">
        <f t="shared" si="197"/>
        <v>20</v>
      </c>
      <c r="BH404" s="303"/>
      <c r="BI404" s="303">
        <f t="shared" si="198"/>
        <v>20</v>
      </c>
      <c r="BJ404" s="303">
        <f t="shared" si="199"/>
        <v>23</v>
      </c>
      <c r="BK404" s="303">
        <f t="shared" si="200"/>
        <v>73</v>
      </c>
      <c r="BL404" s="303">
        <f t="shared" si="201"/>
        <v>15</v>
      </c>
      <c r="BM404" s="303">
        <f t="shared" si="202"/>
        <v>22</v>
      </c>
      <c r="BN404" s="303">
        <f t="shared" si="203"/>
        <v>13</v>
      </c>
      <c r="CB404" s="307"/>
      <c r="CC404" s="307"/>
      <c r="CD404" s="307"/>
      <c r="CE404" s="307"/>
      <c r="CF404" s="307"/>
      <c r="CG404" s="307"/>
      <c r="CH404" s="307"/>
      <c r="CI404" s="307"/>
      <c r="CJ404" s="307"/>
      <c r="CK404" s="307"/>
      <c r="CL404" s="307"/>
      <c r="CM404" s="307"/>
      <c r="CN404" s="307"/>
      <c r="CO404" s="307"/>
      <c r="CP404" s="307"/>
      <c r="CQ404" s="307"/>
      <c r="CR404" s="307"/>
      <c r="CS404" s="307"/>
      <c r="CT404" s="307"/>
      <c r="CU404" s="307"/>
      <c r="CV404" s="307"/>
      <c r="CW404" s="307"/>
      <c r="CX404" s="307"/>
      <c r="CY404" s="307"/>
      <c r="CZ404" s="307"/>
      <c r="DA404" s="307"/>
      <c r="DB404" s="307"/>
      <c r="DC404" s="307"/>
      <c r="DD404" s="307"/>
      <c r="DE404" s="307"/>
      <c r="DF404" s="307"/>
      <c r="DG404" s="307"/>
      <c r="DH404" s="307"/>
      <c r="DI404" s="390"/>
      <c r="DJ404" s="390"/>
      <c r="DK404" s="307"/>
      <c r="DL404" s="307"/>
      <c r="DM404" s="307"/>
      <c r="DN404" s="307"/>
      <c r="DO404" s="307"/>
      <c r="DP404" s="307"/>
      <c r="DQ404" s="307"/>
      <c r="DR404" s="307"/>
      <c r="DS404" s="307"/>
      <c r="DT404" s="307"/>
      <c r="DU404" s="307"/>
      <c r="DV404" s="307"/>
      <c r="DW404" s="307"/>
      <c r="DX404" s="307"/>
      <c r="DY404" s="307"/>
      <c r="DZ404" s="307"/>
      <c r="EA404" s="307"/>
      <c r="EB404" s="307"/>
      <c r="EC404" s="307"/>
      <c r="ED404" s="307"/>
      <c r="EE404" s="307"/>
      <c r="EF404" s="307"/>
      <c r="EG404" s="307"/>
      <c r="EH404" s="307"/>
      <c r="EI404" s="307"/>
      <c r="EJ404" s="307"/>
      <c r="EK404" s="307"/>
      <c r="EL404" s="307"/>
      <c r="EM404" s="307"/>
      <c r="EN404" s="307"/>
      <c r="EO404" s="307"/>
      <c r="EP404" s="307"/>
      <c r="EQ404" s="307"/>
      <c r="ER404" s="307"/>
      <c r="ES404" s="307"/>
      <c r="ET404" s="307"/>
      <c r="EU404" s="390"/>
      <c r="EV404" s="390"/>
      <c r="EW404" s="307"/>
      <c r="EX404" s="307"/>
      <c r="EY404" s="307"/>
      <c r="EZ404" s="307"/>
      <c r="FA404" s="307"/>
      <c r="FB404" s="307"/>
      <c r="FC404" s="307"/>
      <c r="FD404" s="307"/>
      <c r="FE404" s="307"/>
      <c r="FF404" s="307"/>
      <c r="FG404" s="307"/>
      <c r="FH404" s="307"/>
      <c r="FI404" s="307"/>
      <c r="FJ404" s="307"/>
      <c r="FK404" s="307"/>
      <c r="FL404" s="307"/>
      <c r="FM404" s="307"/>
      <c r="FN404" s="307"/>
      <c r="FO404" s="307"/>
      <c r="FP404" s="307"/>
      <c r="FQ404" s="307"/>
      <c r="FR404" s="307"/>
      <c r="FS404" s="307"/>
      <c r="FT404" s="307"/>
      <c r="FU404" s="307"/>
      <c r="FV404" s="307"/>
      <c r="FW404" s="307"/>
      <c r="FX404" s="307"/>
      <c r="FY404" s="307"/>
      <c r="FZ404" s="307"/>
      <c r="GA404" s="307"/>
      <c r="GB404" s="307"/>
      <c r="GC404" s="307"/>
      <c r="GD404" s="307"/>
      <c r="GE404" s="307"/>
      <c r="GF404" s="307"/>
      <c r="GG404" s="307"/>
      <c r="GH404" s="307"/>
      <c r="GI404" s="307"/>
      <c r="GJ404" s="307"/>
      <c r="GK404" s="307"/>
      <c r="GL404" s="307"/>
      <c r="GM404" s="307"/>
      <c r="GN404" s="307"/>
      <c r="GO404" s="307"/>
      <c r="GP404" s="307"/>
      <c r="GQ404" s="307"/>
      <c r="GR404" s="307"/>
      <c r="GS404" s="307"/>
      <c r="GT404" s="307"/>
      <c r="GU404" s="307"/>
      <c r="GV404" s="307"/>
      <c r="GW404" s="307"/>
      <c r="GX404" s="307"/>
      <c r="GY404" s="307"/>
      <c r="GZ404" s="307"/>
      <c r="HA404" s="307"/>
      <c r="HB404" s="307"/>
      <c r="HC404" s="307"/>
      <c r="HD404" s="307"/>
      <c r="HE404" s="307"/>
      <c r="HF404" s="307"/>
      <c r="HG404" s="307"/>
      <c r="HH404" s="307"/>
      <c r="HI404" s="307"/>
      <c r="HJ404" s="307"/>
      <c r="HK404" s="307"/>
      <c r="HL404" s="307"/>
      <c r="HM404" s="307"/>
      <c r="HN404" s="307"/>
      <c r="HO404" s="307"/>
      <c r="HP404" s="307"/>
      <c r="HQ404" s="307"/>
      <c r="HR404" s="307"/>
      <c r="HS404" s="307"/>
      <c r="HT404" s="307"/>
      <c r="HU404" s="307"/>
      <c r="HV404" s="307"/>
      <c r="HW404" s="307"/>
      <c r="HX404" s="307"/>
      <c r="HY404" s="307"/>
      <c r="HZ404" s="307"/>
      <c r="IA404" s="307"/>
      <c r="IB404" s="307"/>
      <c r="IC404" s="307"/>
      <c r="ID404" s="307"/>
      <c r="IE404" s="307"/>
      <c r="IF404" s="307"/>
      <c r="IG404" s="307"/>
      <c r="IH404" s="307"/>
      <c r="II404" s="307"/>
      <c r="IJ404" s="307"/>
      <c r="IK404" s="307"/>
      <c r="IL404" s="307"/>
      <c r="IM404" s="307"/>
      <c r="IN404" s="307"/>
      <c r="IO404" s="307"/>
      <c r="IP404" s="307"/>
      <c r="IQ404" s="307"/>
      <c r="IR404" s="307"/>
      <c r="IS404" s="307"/>
      <c r="IT404" s="307"/>
      <c r="IU404" s="307"/>
      <c r="IV404" s="307"/>
      <c r="IW404" s="307"/>
      <c r="IX404" s="307"/>
      <c r="IY404" s="307"/>
      <c r="IZ404" s="307"/>
      <c r="JA404" s="307"/>
      <c r="JB404" s="307"/>
      <c r="JC404" s="307"/>
      <c r="JD404" s="307"/>
      <c r="JE404" s="307"/>
      <c r="JF404" s="307"/>
      <c r="JG404" s="307"/>
      <c r="JH404" s="307"/>
      <c r="JI404" s="307"/>
      <c r="JJ404" s="307"/>
      <c r="JK404" s="307"/>
      <c r="JL404" s="307"/>
      <c r="JM404" s="307"/>
      <c r="JN404" s="307"/>
      <c r="JO404" s="307"/>
      <c r="JP404" s="307"/>
      <c r="JQ404" s="307"/>
      <c r="JR404" s="307"/>
      <c r="JS404" s="307"/>
      <c r="JT404" s="307"/>
      <c r="JU404" s="307"/>
      <c r="JV404" s="307"/>
      <c r="JW404" s="307"/>
      <c r="JX404" s="307"/>
      <c r="JY404" s="307"/>
      <c r="JZ404" s="307"/>
      <c r="KA404" s="307"/>
      <c r="KB404" s="307"/>
      <c r="KC404" s="307"/>
      <c r="KD404" s="307"/>
      <c r="KE404" s="307"/>
      <c r="KF404" s="307"/>
      <c r="KG404" s="307"/>
      <c r="KH404" s="307"/>
      <c r="KI404" s="307"/>
      <c r="KJ404" s="307"/>
      <c r="KK404" s="307"/>
      <c r="KL404" s="307"/>
      <c r="KM404" s="307"/>
      <c r="KN404" s="307"/>
      <c r="KO404" s="307"/>
      <c r="KP404" s="307"/>
      <c r="KQ404" s="307"/>
      <c r="KR404" s="307"/>
      <c r="KS404" s="307"/>
      <c r="KT404" s="307"/>
    </row>
    <row r="405" spans="14:306" s="56" customFormat="1" ht="15" customHeight="1">
      <c r="N405" s="395"/>
      <c r="O405" s="330"/>
      <c r="P405" s="330"/>
      <c r="Q405" s="341"/>
      <c r="R405" s="341"/>
      <c r="S405" s="330"/>
      <c r="T405" s="330"/>
      <c r="U405" s="341"/>
      <c r="V405" s="422"/>
      <c r="W405" s="342"/>
      <c r="X405" s="342"/>
      <c r="Y405" s="342"/>
      <c r="Z405" s="342"/>
      <c r="AA405" s="342"/>
      <c r="AB405" s="342"/>
      <c r="AC405" s="342"/>
      <c r="AD405" s="342"/>
      <c r="AE405" s="342"/>
      <c r="AG405" s="351">
        <v>11</v>
      </c>
      <c r="AH405" s="351"/>
      <c r="AI405" s="356" t="s">
        <v>210</v>
      </c>
      <c r="AJ405" s="356" t="s">
        <v>130</v>
      </c>
      <c r="AK405" s="359">
        <v>15</v>
      </c>
      <c r="AL405" s="356" t="s">
        <v>92</v>
      </c>
      <c r="AM405" s="356" t="s">
        <v>87</v>
      </c>
      <c r="AN405" s="356" t="s">
        <v>99</v>
      </c>
      <c r="AO405" s="359">
        <v>17</v>
      </c>
      <c r="AP405" s="356" t="s">
        <v>130</v>
      </c>
      <c r="AQ405" s="359">
        <v>20</v>
      </c>
      <c r="AR405" s="356" t="s">
        <v>81</v>
      </c>
      <c r="AS405" s="356" t="s">
        <v>140</v>
      </c>
      <c r="AT405" s="356" t="s">
        <v>618</v>
      </c>
      <c r="AU405" s="356"/>
      <c r="AV405" s="359">
        <v>15</v>
      </c>
      <c r="AW405" s="359">
        <v>22</v>
      </c>
      <c r="AX405" s="359">
        <v>13</v>
      </c>
      <c r="AY405" s="303">
        <f t="shared" si="189"/>
        <v>32</v>
      </c>
      <c r="AZ405" s="303">
        <f t="shared" si="190"/>
        <v>20</v>
      </c>
      <c r="BA405" s="303">
        <f t="shared" si="191"/>
        <v>16</v>
      </c>
      <c r="BB405" s="303">
        <f t="shared" si="192"/>
        <v>18</v>
      </c>
      <c r="BC405" s="303">
        <f t="shared" si="193"/>
        <v>43</v>
      </c>
      <c r="BD405" s="303">
        <f t="shared" si="194"/>
        <v>32</v>
      </c>
      <c r="BE405" s="303">
        <f t="shared" si="195"/>
        <v>18</v>
      </c>
      <c r="BF405" s="303">
        <f t="shared" si="196"/>
        <v>20</v>
      </c>
      <c r="BG405" s="303">
        <f t="shared" si="197"/>
        <v>21</v>
      </c>
      <c r="BH405" s="303"/>
      <c r="BI405" s="303">
        <f t="shared" si="198"/>
        <v>22</v>
      </c>
      <c r="BJ405" s="303">
        <f t="shared" si="199"/>
        <v>25</v>
      </c>
      <c r="BK405" s="303">
        <f t="shared" si="200"/>
        <v>79</v>
      </c>
      <c r="BL405" s="303">
        <f t="shared" si="201"/>
        <v>16</v>
      </c>
      <c r="BM405" s="303">
        <f t="shared" si="202"/>
        <v>23</v>
      </c>
      <c r="BN405" s="303">
        <f t="shared" si="203"/>
        <v>14</v>
      </c>
      <c r="CB405" s="307"/>
      <c r="CC405" s="307"/>
      <c r="CD405" s="307"/>
      <c r="CE405" s="307"/>
      <c r="CF405" s="307"/>
      <c r="CG405" s="307"/>
      <c r="CH405" s="307"/>
      <c r="CI405" s="307"/>
      <c r="CJ405" s="307"/>
      <c r="CK405" s="307"/>
      <c r="CL405" s="307"/>
      <c r="CM405" s="307"/>
      <c r="CN405" s="307"/>
      <c r="CO405" s="307"/>
      <c r="CP405" s="307"/>
      <c r="CQ405" s="307"/>
      <c r="CR405" s="307"/>
      <c r="CS405" s="307"/>
      <c r="CT405" s="307"/>
      <c r="CU405" s="307"/>
      <c r="CV405" s="307"/>
      <c r="CW405" s="307"/>
      <c r="CX405" s="307"/>
      <c r="CY405" s="307"/>
      <c r="CZ405" s="307"/>
      <c r="DA405" s="307"/>
      <c r="DB405" s="307"/>
      <c r="DC405" s="307"/>
      <c r="DD405" s="307"/>
      <c r="DE405" s="307"/>
      <c r="DF405" s="307"/>
      <c r="DG405" s="307"/>
      <c r="DH405" s="307"/>
      <c r="DI405" s="390"/>
      <c r="DJ405" s="390"/>
      <c r="DK405" s="307"/>
      <c r="DL405" s="307"/>
      <c r="DM405" s="307"/>
      <c r="DN405" s="307"/>
      <c r="DO405" s="307"/>
      <c r="DP405" s="307"/>
      <c r="DQ405" s="307"/>
      <c r="DR405" s="307"/>
      <c r="DS405" s="307"/>
      <c r="DT405" s="307"/>
      <c r="DU405" s="307"/>
      <c r="DV405" s="307"/>
      <c r="DW405" s="307"/>
      <c r="DX405" s="307"/>
      <c r="DY405" s="307"/>
      <c r="DZ405" s="307"/>
      <c r="EA405" s="307"/>
      <c r="EB405" s="307"/>
      <c r="EC405" s="307"/>
      <c r="ED405" s="307"/>
      <c r="EE405" s="307"/>
      <c r="EF405" s="307"/>
      <c r="EG405" s="307"/>
      <c r="EH405" s="307"/>
      <c r="EI405" s="307"/>
      <c r="EJ405" s="307"/>
      <c r="EK405" s="307"/>
      <c r="EL405" s="307"/>
      <c r="EM405" s="307"/>
      <c r="EN405" s="307"/>
      <c r="EO405" s="307"/>
      <c r="EP405" s="307"/>
      <c r="EQ405" s="307"/>
      <c r="ER405" s="307"/>
      <c r="ES405" s="307"/>
      <c r="ET405" s="307"/>
      <c r="EU405" s="390"/>
      <c r="EV405" s="390"/>
      <c r="EW405" s="307"/>
      <c r="EX405" s="307"/>
      <c r="EY405" s="307"/>
      <c r="EZ405" s="307"/>
      <c r="FA405" s="307"/>
      <c r="FB405" s="307"/>
      <c r="FC405" s="307"/>
      <c r="FD405" s="307"/>
      <c r="FE405" s="307"/>
      <c r="FF405" s="307"/>
      <c r="FG405" s="307"/>
      <c r="FH405" s="307"/>
      <c r="FI405" s="307"/>
      <c r="FJ405" s="307"/>
      <c r="FK405" s="307"/>
      <c r="FL405" s="307"/>
      <c r="FM405" s="307"/>
      <c r="FN405" s="307"/>
      <c r="FO405" s="307"/>
      <c r="FP405" s="307"/>
      <c r="FQ405" s="307"/>
      <c r="FR405" s="307"/>
      <c r="FS405" s="307"/>
      <c r="FT405" s="307"/>
      <c r="FU405" s="307"/>
      <c r="FV405" s="307"/>
      <c r="FW405" s="307"/>
      <c r="FX405" s="307"/>
      <c r="FY405" s="307"/>
      <c r="FZ405" s="307"/>
      <c r="GA405" s="307"/>
      <c r="GB405" s="307"/>
      <c r="GC405" s="307"/>
      <c r="GD405" s="307"/>
      <c r="GE405" s="307"/>
      <c r="GF405" s="307"/>
      <c r="GG405" s="307"/>
      <c r="GH405" s="307"/>
      <c r="GI405" s="307"/>
      <c r="GJ405" s="307"/>
      <c r="GK405" s="307"/>
      <c r="GL405" s="307"/>
      <c r="GM405" s="307"/>
      <c r="GN405" s="307"/>
      <c r="GO405" s="307"/>
      <c r="GP405" s="307"/>
      <c r="GQ405" s="307"/>
      <c r="GR405" s="307"/>
      <c r="GS405" s="307"/>
      <c r="GT405" s="307"/>
      <c r="GU405" s="307"/>
      <c r="GV405" s="307"/>
      <c r="GW405" s="307"/>
      <c r="GX405" s="307"/>
      <c r="GY405" s="307"/>
      <c r="GZ405" s="307"/>
      <c r="HA405" s="307"/>
      <c r="HB405" s="307"/>
      <c r="HC405" s="307"/>
      <c r="HD405" s="307"/>
      <c r="HE405" s="307"/>
      <c r="HF405" s="307"/>
      <c r="HG405" s="307"/>
      <c r="HH405" s="307"/>
      <c r="HI405" s="307"/>
      <c r="HJ405" s="307"/>
      <c r="HK405" s="307"/>
      <c r="HL405" s="307"/>
      <c r="HM405" s="307"/>
      <c r="HN405" s="307"/>
      <c r="HO405" s="307"/>
      <c r="HP405" s="307"/>
      <c r="HQ405" s="307"/>
      <c r="HR405" s="307"/>
      <c r="HS405" s="307"/>
      <c r="HT405" s="307"/>
      <c r="HU405" s="307"/>
      <c r="HV405" s="307"/>
      <c r="HW405" s="307"/>
      <c r="HX405" s="307"/>
      <c r="HY405" s="307"/>
      <c r="HZ405" s="307"/>
      <c r="IA405" s="307"/>
      <c r="IB405" s="307"/>
      <c r="IC405" s="307"/>
      <c r="ID405" s="307"/>
      <c r="IE405" s="307"/>
      <c r="IF405" s="307"/>
      <c r="IG405" s="307"/>
      <c r="IH405" s="307"/>
      <c r="II405" s="307"/>
      <c r="IJ405" s="307"/>
      <c r="IK405" s="307"/>
      <c r="IL405" s="307"/>
      <c r="IM405" s="307"/>
      <c r="IN405" s="307"/>
      <c r="IO405" s="307"/>
      <c r="IP405" s="307"/>
      <c r="IQ405" s="307"/>
      <c r="IR405" s="307"/>
      <c r="IS405" s="307"/>
      <c r="IT405" s="307"/>
      <c r="IU405" s="307"/>
      <c r="IV405" s="307"/>
      <c r="IW405" s="307"/>
      <c r="IX405" s="307"/>
      <c r="IY405" s="307"/>
      <c r="IZ405" s="307"/>
      <c r="JA405" s="307"/>
      <c r="JB405" s="307"/>
      <c r="JC405" s="307"/>
      <c r="JD405" s="307"/>
      <c r="JE405" s="307"/>
      <c r="JF405" s="307"/>
      <c r="JG405" s="307"/>
      <c r="JH405" s="307"/>
      <c r="JI405" s="307"/>
      <c r="JJ405" s="307"/>
      <c r="JK405" s="307"/>
      <c r="JL405" s="307"/>
      <c r="JM405" s="307"/>
      <c r="JN405" s="307"/>
      <c r="JO405" s="307"/>
      <c r="JP405" s="307"/>
      <c r="JQ405" s="307"/>
      <c r="JR405" s="307"/>
      <c r="JS405" s="307"/>
      <c r="JT405" s="307"/>
      <c r="JU405" s="307"/>
      <c r="JV405" s="307"/>
      <c r="JW405" s="307"/>
      <c r="JX405" s="307"/>
      <c r="JY405" s="307"/>
      <c r="JZ405" s="307"/>
      <c r="KA405" s="307"/>
      <c r="KB405" s="307"/>
      <c r="KC405" s="307"/>
      <c r="KD405" s="307"/>
      <c r="KE405" s="307"/>
      <c r="KF405" s="307"/>
      <c r="KG405" s="307"/>
      <c r="KH405" s="307"/>
      <c r="KI405" s="307"/>
      <c r="KJ405" s="307"/>
      <c r="KK405" s="307"/>
      <c r="KL405" s="307"/>
      <c r="KM405" s="307"/>
      <c r="KN405" s="307"/>
      <c r="KO405" s="307"/>
      <c r="KP405" s="307"/>
      <c r="KQ405" s="307"/>
      <c r="KR405" s="307"/>
      <c r="KS405" s="307"/>
      <c r="KT405" s="307"/>
    </row>
    <row r="406" spans="14:306" s="56" customFormat="1" ht="15" customHeight="1">
      <c r="N406" s="395"/>
      <c r="O406" s="330"/>
      <c r="P406" s="330"/>
      <c r="Q406" s="341"/>
      <c r="R406" s="330"/>
      <c r="S406" s="330"/>
      <c r="T406" s="330"/>
      <c r="U406" s="341"/>
      <c r="V406" s="311"/>
      <c r="W406" s="342"/>
      <c r="X406" s="342"/>
      <c r="Y406" s="342"/>
      <c r="Z406" s="342"/>
      <c r="AA406" s="342"/>
      <c r="AB406" s="342"/>
      <c r="AC406" s="342"/>
      <c r="AD406" s="342"/>
      <c r="AE406" s="342"/>
      <c r="AG406" s="354">
        <v>12</v>
      </c>
      <c r="AH406" s="354"/>
      <c r="AI406" s="356" t="s">
        <v>211</v>
      </c>
      <c r="AJ406" s="356" t="s">
        <v>81</v>
      </c>
      <c r="AK406" s="356" t="s">
        <v>92</v>
      </c>
      <c r="AL406" s="359">
        <v>18</v>
      </c>
      <c r="AM406" s="356" t="s">
        <v>90</v>
      </c>
      <c r="AN406" s="356" t="s">
        <v>102</v>
      </c>
      <c r="AO406" s="359">
        <v>18</v>
      </c>
      <c r="AP406" s="356" t="s">
        <v>81</v>
      </c>
      <c r="AQ406" s="356" t="s">
        <v>138</v>
      </c>
      <c r="AR406" s="356" t="s">
        <v>84</v>
      </c>
      <c r="AS406" s="356" t="s">
        <v>126</v>
      </c>
      <c r="AT406" s="356" t="s">
        <v>697</v>
      </c>
      <c r="AU406" s="356"/>
      <c r="AV406" s="359">
        <v>16</v>
      </c>
      <c r="AW406" s="356" t="s">
        <v>140</v>
      </c>
      <c r="AX406" s="359">
        <v>14</v>
      </c>
      <c r="AY406" s="303">
        <f t="shared" si="189"/>
        <v>35</v>
      </c>
      <c r="AZ406" s="303">
        <f t="shared" si="190"/>
        <v>22</v>
      </c>
      <c r="BA406" s="303">
        <f t="shared" si="191"/>
        <v>18</v>
      </c>
      <c r="BB406" s="303">
        <f t="shared" si="192"/>
        <v>19</v>
      </c>
      <c r="BC406" s="303">
        <f t="shared" si="193"/>
        <v>47</v>
      </c>
      <c r="BD406" s="303">
        <f t="shared" si="194"/>
        <v>34</v>
      </c>
      <c r="BE406" s="303">
        <f t="shared" si="195"/>
        <v>19</v>
      </c>
      <c r="BF406" s="303">
        <f t="shared" si="196"/>
        <v>22</v>
      </c>
      <c r="BG406" s="303">
        <f t="shared" si="197"/>
        <v>23</v>
      </c>
      <c r="BH406" s="303"/>
      <c r="BI406" s="303">
        <f t="shared" si="198"/>
        <v>25</v>
      </c>
      <c r="BJ406" s="303">
        <f t="shared" si="199"/>
        <v>27</v>
      </c>
      <c r="BK406" s="303">
        <f t="shared" si="200"/>
        <v>85</v>
      </c>
      <c r="BL406" s="303">
        <f t="shared" si="201"/>
        <v>17</v>
      </c>
      <c r="BM406" s="303">
        <f t="shared" si="202"/>
        <v>25</v>
      </c>
      <c r="BN406" s="303" t="str">
        <f t="shared" si="203"/>
        <v>-</v>
      </c>
      <c r="CB406" s="307"/>
      <c r="CC406" s="307"/>
      <c r="CD406" s="307"/>
      <c r="CE406" s="307"/>
      <c r="CF406" s="307"/>
      <c r="CG406" s="307"/>
      <c r="CH406" s="307"/>
      <c r="CI406" s="307"/>
      <c r="CJ406" s="307"/>
      <c r="CK406" s="307"/>
      <c r="CL406" s="307"/>
      <c r="CM406" s="307"/>
      <c r="CN406" s="307"/>
      <c r="CO406" s="307"/>
      <c r="CP406" s="307"/>
      <c r="CQ406" s="307"/>
      <c r="CR406" s="307"/>
      <c r="CS406" s="307"/>
      <c r="CT406" s="307"/>
      <c r="CU406" s="307"/>
      <c r="CV406" s="307"/>
      <c r="CW406" s="307"/>
      <c r="CX406" s="307"/>
      <c r="CY406" s="307"/>
      <c r="CZ406" s="307"/>
      <c r="DA406" s="307"/>
      <c r="DB406" s="307"/>
      <c r="DC406" s="307"/>
      <c r="DD406" s="307"/>
      <c r="DE406" s="307"/>
      <c r="DF406" s="307"/>
      <c r="DG406" s="307"/>
      <c r="DH406" s="307"/>
      <c r="DI406" s="390"/>
      <c r="DJ406" s="390"/>
      <c r="DK406" s="307"/>
      <c r="DL406" s="307"/>
      <c r="DM406" s="307"/>
      <c r="DN406" s="307"/>
      <c r="DO406" s="307"/>
      <c r="DP406" s="307"/>
      <c r="DQ406" s="307"/>
      <c r="DR406" s="307"/>
      <c r="DS406" s="307"/>
      <c r="DT406" s="307"/>
      <c r="DU406" s="307"/>
      <c r="DV406" s="307"/>
      <c r="DW406" s="307"/>
      <c r="DX406" s="307"/>
      <c r="DY406" s="307"/>
      <c r="DZ406" s="307"/>
      <c r="EA406" s="307"/>
      <c r="EB406" s="307"/>
      <c r="EC406" s="307"/>
      <c r="ED406" s="307"/>
      <c r="EE406" s="307"/>
      <c r="EF406" s="307"/>
      <c r="EG406" s="307"/>
      <c r="EH406" s="307"/>
      <c r="EI406" s="307"/>
      <c r="EJ406" s="307"/>
      <c r="EK406" s="307"/>
      <c r="EL406" s="307"/>
      <c r="EM406" s="307"/>
      <c r="EN406" s="307"/>
      <c r="EO406" s="307"/>
      <c r="EP406" s="307"/>
      <c r="EQ406" s="307"/>
      <c r="ER406" s="307"/>
      <c r="ES406" s="307"/>
      <c r="ET406" s="307"/>
      <c r="EU406" s="390"/>
      <c r="EV406" s="390"/>
      <c r="EW406" s="307"/>
      <c r="EX406" s="307"/>
      <c r="EY406" s="307"/>
      <c r="EZ406" s="307"/>
      <c r="FA406" s="307"/>
      <c r="FB406" s="307"/>
      <c r="FC406" s="307"/>
      <c r="FD406" s="307"/>
      <c r="FE406" s="307"/>
      <c r="FF406" s="307"/>
      <c r="FG406" s="307"/>
      <c r="FH406" s="307"/>
      <c r="FI406" s="307"/>
      <c r="FJ406" s="307"/>
      <c r="FK406" s="307"/>
      <c r="FL406" s="307"/>
      <c r="FM406" s="307"/>
      <c r="FN406" s="307"/>
      <c r="FO406" s="307"/>
      <c r="FP406" s="307"/>
      <c r="FQ406" s="307"/>
      <c r="FR406" s="307"/>
      <c r="FS406" s="307"/>
      <c r="FT406" s="307"/>
      <c r="FU406" s="307"/>
      <c r="FV406" s="307"/>
      <c r="FW406" s="307"/>
      <c r="FX406" s="307"/>
      <c r="FY406" s="307"/>
      <c r="FZ406" s="307"/>
      <c r="GA406" s="307"/>
      <c r="GB406" s="307"/>
      <c r="GC406" s="307"/>
      <c r="GD406" s="307"/>
      <c r="GE406" s="307"/>
      <c r="GF406" s="307"/>
      <c r="GG406" s="307"/>
      <c r="GH406" s="307"/>
      <c r="GI406" s="307"/>
      <c r="GJ406" s="307"/>
      <c r="GK406" s="307"/>
      <c r="GL406" s="307"/>
      <c r="GM406" s="307"/>
      <c r="GN406" s="307"/>
      <c r="GO406" s="307"/>
      <c r="GP406" s="307"/>
      <c r="GQ406" s="307"/>
      <c r="GR406" s="307"/>
      <c r="GS406" s="307"/>
      <c r="GT406" s="307"/>
      <c r="GU406" s="307"/>
      <c r="GV406" s="307"/>
      <c r="GW406" s="307"/>
      <c r="GX406" s="307"/>
      <c r="GY406" s="307"/>
      <c r="GZ406" s="307"/>
      <c r="HA406" s="307"/>
      <c r="HB406" s="307"/>
      <c r="HC406" s="307"/>
      <c r="HD406" s="307"/>
      <c r="HE406" s="307"/>
      <c r="HF406" s="307"/>
      <c r="HG406" s="307"/>
      <c r="HH406" s="307"/>
      <c r="HI406" s="307"/>
      <c r="HJ406" s="307"/>
      <c r="HK406" s="307"/>
      <c r="HL406" s="307"/>
      <c r="HM406" s="307"/>
      <c r="HN406" s="307"/>
      <c r="HO406" s="307"/>
      <c r="HP406" s="307"/>
      <c r="HQ406" s="307"/>
      <c r="HR406" s="307"/>
      <c r="HS406" s="307"/>
      <c r="HT406" s="307"/>
      <c r="HU406" s="307"/>
      <c r="HV406" s="307"/>
      <c r="HW406" s="307"/>
      <c r="HX406" s="307"/>
      <c r="HY406" s="307"/>
      <c r="HZ406" s="307"/>
      <c r="IA406" s="307"/>
      <c r="IB406" s="307"/>
      <c r="IC406" s="307"/>
      <c r="ID406" s="307"/>
      <c r="IE406" s="307"/>
      <c r="IF406" s="307"/>
      <c r="IG406" s="307"/>
      <c r="IH406" s="307"/>
      <c r="II406" s="307"/>
      <c r="IJ406" s="307"/>
      <c r="IK406" s="307"/>
      <c r="IL406" s="307"/>
      <c r="IM406" s="307"/>
      <c r="IN406" s="307"/>
      <c r="IO406" s="307"/>
      <c r="IP406" s="307"/>
      <c r="IQ406" s="307"/>
      <c r="IR406" s="307"/>
      <c r="IS406" s="307"/>
      <c r="IT406" s="307"/>
      <c r="IU406" s="307"/>
      <c r="IV406" s="307"/>
      <c r="IW406" s="307"/>
      <c r="IX406" s="307"/>
      <c r="IY406" s="307"/>
      <c r="IZ406" s="307"/>
      <c r="JA406" s="307"/>
      <c r="JB406" s="307"/>
      <c r="JC406" s="307"/>
      <c r="JD406" s="307"/>
      <c r="JE406" s="307"/>
      <c r="JF406" s="307"/>
      <c r="JG406" s="307"/>
      <c r="JH406" s="307"/>
      <c r="JI406" s="307"/>
      <c r="JJ406" s="307"/>
      <c r="JK406" s="307"/>
      <c r="JL406" s="307"/>
      <c r="JM406" s="307"/>
      <c r="JN406" s="307"/>
      <c r="JO406" s="307"/>
      <c r="JP406" s="307"/>
      <c r="JQ406" s="307"/>
      <c r="JR406" s="307"/>
      <c r="JS406" s="307"/>
      <c r="JT406" s="307"/>
      <c r="JU406" s="307"/>
      <c r="JV406" s="307"/>
      <c r="JW406" s="307"/>
      <c r="JX406" s="307"/>
      <c r="JY406" s="307"/>
      <c r="JZ406" s="307"/>
      <c r="KA406" s="307"/>
      <c r="KB406" s="307"/>
      <c r="KC406" s="307"/>
      <c r="KD406" s="307"/>
      <c r="KE406" s="307"/>
      <c r="KF406" s="307"/>
      <c r="KG406" s="307"/>
      <c r="KH406" s="307"/>
      <c r="KI406" s="307"/>
      <c r="KJ406" s="307"/>
      <c r="KK406" s="307"/>
      <c r="KL406" s="307"/>
      <c r="KM406" s="307"/>
      <c r="KN406" s="307"/>
      <c r="KO406" s="307"/>
      <c r="KP406" s="307"/>
      <c r="KQ406" s="307"/>
      <c r="KR406" s="307"/>
      <c r="KS406" s="307"/>
      <c r="KT406" s="307"/>
    </row>
    <row r="407" spans="14:306" s="56" customFormat="1" ht="15" customHeight="1">
      <c r="N407" s="395"/>
      <c r="O407" s="330"/>
      <c r="P407" s="330"/>
      <c r="Q407" s="341"/>
      <c r="R407" s="341"/>
      <c r="S407" s="330"/>
      <c r="T407" s="330"/>
      <c r="U407" s="341"/>
      <c r="V407" s="410"/>
      <c r="W407" s="342"/>
      <c r="X407" s="342"/>
      <c r="Y407" s="342"/>
      <c r="Z407" s="342"/>
      <c r="AA407" s="342"/>
      <c r="AB407" s="342"/>
      <c r="AC407" s="342"/>
      <c r="AD407" s="342"/>
      <c r="AE407" s="342"/>
      <c r="AG407" s="354">
        <v>13</v>
      </c>
      <c r="AH407" s="354"/>
      <c r="AI407" s="356" t="s">
        <v>132</v>
      </c>
      <c r="AJ407" s="356" t="s">
        <v>164</v>
      </c>
      <c r="AK407" s="359">
        <v>18</v>
      </c>
      <c r="AL407" s="356" t="s">
        <v>82</v>
      </c>
      <c r="AM407" s="356" t="s">
        <v>142</v>
      </c>
      <c r="AN407" s="356" t="s">
        <v>192</v>
      </c>
      <c r="AO407" s="359">
        <v>19</v>
      </c>
      <c r="AP407" s="359">
        <v>22</v>
      </c>
      <c r="AQ407" s="356" t="s">
        <v>140</v>
      </c>
      <c r="AR407" s="356" t="s">
        <v>126</v>
      </c>
      <c r="AS407" s="356" t="s">
        <v>162</v>
      </c>
      <c r="AT407" s="356" t="s">
        <v>698</v>
      </c>
      <c r="AU407" s="356"/>
      <c r="AV407" s="356" t="s">
        <v>79</v>
      </c>
      <c r="AW407" s="359">
        <v>25</v>
      </c>
      <c r="AX407" s="411" t="s">
        <v>0</v>
      </c>
      <c r="AY407" s="303">
        <f t="shared" si="189"/>
        <v>39</v>
      </c>
      <c r="AZ407" s="303">
        <f t="shared" si="190"/>
        <v>24</v>
      </c>
      <c r="BA407" s="303">
        <f t="shared" si="191"/>
        <v>19</v>
      </c>
      <c r="BB407" s="303">
        <f t="shared" si="192"/>
        <v>21</v>
      </c>
      <c r="BC407" s="303">
        <f t="shared" si="193"/>
        <v>51</v>
      </c>
      <c r="BD407" s="303">
        <f t="shared" si="194"/>
        <v>37</v>
      </c>
      <c r="BE407" s="303">
        <f t="shared" si="195"/>
        <v>20</v>
      </c>
      <c r="BF407" s="303">
        <f t="shared" si="196"/>
        <v>23</v>
      </c>
      <c r="BG407" s="303">
        <f t="shared" si="197"/>
        <v>25</v>
      </c>
      <c r="BH407" s="303"/>
      <c r="BI407" s="303">
        <f t="shared" si="198"/>
        <v>27</v>
      </c>
      <c r="BJ407" s="303">
        <f t="shared" si="199"/>
        <v>29</v>
      </c>
      <c r="BK407" s="303">
        <f t="shared" si="200"/>
        <v>92</v>
      </c>
      <c r="BL407" s="303">
        <f t="shared" si="201"/>
        <v>19</v>
      </c>
      <c r="BM407" s="303">
        <f t="shared" si="202"/>
        <v>26</v>
      </c>
      <c r="BN407" s="303">
        <f t="shared" si="203"/>
        <v>15</v>
      </c>
      <c r="CB407" s="307"/>
      <c r="CC407" s="307"/>
      <c r="CD407" s="307"/>
      <c r="CE407" s="307"/>
      <c r="CF407" s="307"/>
      <c r="CG407" s="307"/>
      <c r="CH407" s="307"/>
      <c r="CI407" s="307"/>
      <c r="CJ407" s="307"/>
      <c r="CK407" s="307"/>
      <c r="CL407" s="307"/>
      <c r="CM407" s="307"/>
      <c r="CN407" s="307"/>
      <c r="CO407" s="307"/>
      <c r="CP407" s="307"/>
      <c r="CQ407" s="307"/>
      <c r="CR407" s="307"/>
      <c r="CS407" s="307"/>
      <c r="CT407" s="307"/>
      <c r="CU407" s="307"/>
      <c r="CV407" s="307"/>
      <c r="CW407" s="307"/>
      <c r="CX407" s="307"/>
      <c r="CY407" s="307"/>
      <c r="CZ407" s="307"/>
      <c r="DA407" s="307"/>
      <c r="DB407" s="307"/>
      <c r="DC407" s="307"/>
      <c r="DD407" s="307"/>
      <c r="DE407" s="307"/>
      <c r="DF407" s="307"/>
      <c r="DG407" s="307"/>
      <c r="DH407" s="307"/>
      <c r="DI407" s="390"/>
      <c r="DJ407" s="390"/>
      <c r="DK407" s="307"/>
      <c r="DL407" s="307"/>
      <c r="DM407" s="307"/>
      <c r="DN407" s="307"/>
      <c r="DO407" s="307"/>
      <c r="DP407" s="307"/>
      <c r="DQ407" s="307"/>
      <c r="DR407" s="307"/>
      <c r="DS407" s="307"/>
      <c r="DT407" s="307"/>
      <c r="DU407" s="307"/>
      <c r="DV407" s="307"/>
      <c r="DW407" s="307"/>
      <c r="DX407" s="307"/>
      <c r="DY407" s="307"/>
      <c r="DZ407" s="307"/>
      <c r="EA407" s="307"/>
      <c r="EB407" s="307"/>
      <c r="EC407" s="307"/>
      <c r="ED407" s="307"/>
      <c r="EE407" s="307"/>
      <c r="EF407" s="307"/>
      <c r="EG407" s="307"/>
      <c r="EH407" s="307"/>
      <c r="EI407" s="307"/>
      <c r="EJ407" s="307"/>
      <c r="EK407" s="307"/>
      <c r="EL407" s="307"/>
      <c r="EM407" s="307"/>
      <c r="EN407" s="307"/>
      <c r="EO407" s="307"/>
      <c r="EP407" s="307"/>
      <c r="EQ407" s="307"/>
      <c r="ER407" s="307"/>
      <c r="ES407" s="307"/>
      <c r="ET407" s="307"/>
      <c r="EU407" s="390"/>
      <c r="EV407" s="390"/>
      <c r="EW407" s="307"/>
      <c r="EX407" s="307"/>
      <c r="EY407" s="307"/>
      <c r="EZ407" s="307"/>
      <c r="FA407" s="307"/>
      <c r="FB407" s="307"/>
      <c r="FC407" s="307"/>
      <c r="FD407" s="307"/>
      <c r="FE407" s="307"/>
      <c r="FF407" s="307"/>
      <c r="FG407" s="307"/>
      <c r="FH407" s="307"/>
      <c r="FI407" s="307"/>
      <c r="FJ407" s="307"/>
      <c r="FK407" s="307"/>
      <c r="FL407" s="307"/>
      <c r="FM407" s="307"/>
      <c r="FN407" s="307"/>
      <c r="FO407" s="307"/>
      <c r="FP407" s="307"/>
      <c r="FQ407" s="307"/>
      <c r="FR407" s="307"/>
      <c r="FS407" s="307"/>
      <c r="FT407" s="307"/>
      <c r="FU407" s="307"/>
      <c r="FV407" s="307"/>
      <c r="FW407" s="307"/>
      <c r="FX407" s="307"/>
      <c r="FY407" s="307"/>
      <c r="FZ407" s="307"/>
      <c r="GA407" s="307"/>
      <c r="GB407" s="307"/>
      <c r="GC407" s="307"/>
      <c r="GD407" s="307"/>
      <c r="GE407" s="307"/>
      <c r="GF407" s="307"/>
      <c r="GG407" s="307"/>
      <c r="GH407" s="307"/>
      <c r="GI407" s="307"/>
      <c r="GJ407" s="307"/>
      <c r="GK407" s="307"/>
      <c r="GL407" s="307"/>
      <c r="GM407" s="307"/>
      <c r="GN407" s="307"/>
      <c r="GO407" s="307"/>
      <c r="GP407" s="307"/>
      <c r="GQ407" s="307"/>
      <c r="GR407" s="307"/>
      <c r="GS407" s="307"/>
      <c r="GT407" s="307"/>
      <c r="GU407" s="307"/>
      <c r="GV407" s="307"/>
      <c r="GW407" s="307"/>
      <c r="GX407" s="307"/>
      <c r="GY407" s="307"/>
      <c r="GZ407" s="307"/>
      <c r="HA407" s="307"/>
      <c r="HB407" s="307"/>
      <c r="HC407" s="307"/>
      <c r="HD407" s="307"/>
      <c r="HE407" s="307"/>
      <c r="HF407" s="307"/>
      <c r="HG407" s="307"/>
      <c r="HH407" s="307"/>
      <c r="HI407" s="307"/>
      <c r="HJ407" s="307"/>
      <c r="HK407" s="307"/>
      <c r="HL407" s="307"/>
      <c r="HM407" s="307"/>
      <c r="HN407" s="307"/>
      <c r="HO407" s="307"/>
      <c r="HP407" s="307"/>
      <c r="HQ407" s="307"/>
      <c r="HR407" s="307"/>
      <c r="HS407" s="307"/>
      <c r="HT407" s="307"/>
      <c r="HU407" s="307"/>
      <c r="HV407" s="307"/>
      <c r="HW407" s="307"/>
      <c r="HX407" s="307"/>
      <c r="HY407" s="307"/>
      <c r="HZ407" s="307"/>
      <c r="IA407" s="307"/>
      <c r="IB407" s="307"/>
      <c r="IC407" s="307"/>
      <c r="ID407" s="307"/>
      <c r="IE407" s="307"/>
      <c r="IF407" s="307"/>
      <c r="IG407" s="307"/>
      <c r="IH407" s="307"/>
      <c r="II407" s="307"/>
      <c r="IJ407" s="307"/>
      <c r="IK407" s="307"/>
      <c r="IL407" s="307"/>
      <c r="IM407" s="307"/>
      <c r="IN407" s="307"/>
      <c r="IO407" s="307"/>
      <c r="IP407" s="307"/>
      <c r="IQ407" s="307"/>
      <c r="IR407" s="307"/>
      <c r="IS407" s="307"/>
      <c r="IT407" s="307"/>
      <c r="IU407" s="307"/>
      <c r="IV407" s="307"/>
      <c r="IW407" s="307"/>
      <c r="IX407" s="307"/>
      <c r="IY407" s="307"/>
      <c r="IZ407" s="307"/>
      <c r="JA407" s="307"/>
      <c r="JB407" s="307"/>
      <c r="JC407" s="307"/>
      <c r="JD407" s="307"/>
      <c r="JE407" s="307"/>
      <c r="JF407" s="307"/>
      <c r="JG407" s="307"/>
      <c r="JH407" s="307"/>
      <c r="JI407" s="307"/>
      <c r="JJ407" s="307"/>
      <c r="JK407" s="307"/>
      <c r="JL407" s="307"/>
      <c r="JM407" s="307"/>
      <c r="JN407" s="307"/>
      <c r="JO407" s="307"/>
      <c r="JP407" s="307"/>
      <c r="JQ407" s="307"/>
      <c r="JR407" s="307"/>
      <c r="JS407" s="307"/>
      <c r="JT407" s="307"/>
      <c r="JU407" s="307"/>
      <c r="JV407" s="307"/>
      <c r="JW407" s="307"/>
      <c r="JX407" s="307"/>
      <c r="JY407" s="307"/>
      <c r="JZ407" s="307"/>
      <c r="KA407" s="307"/>
      <c r="KB407" s="307"/>
      <c r="KC407" s="307"/>
      <c r="KD407" s="307"/>
      <c r="KE407" s="307"/>
      <c r="KF407" s="307"/>
      <c r="KG407" s="307"/>
      <c r="KH407" s="307"/>
      <c r="KI407" s="307"/>
      <c r="KJ407" s="307"/>
      <c r="KK407" s="307"/>
      <c r="KL407" s="307"/>
      <c r="KM407" s="307"/>
      <c r="KN407" s="307"/>
      <c r="KO407" s="307"/>
      <c r="KP407" s="307"/>
      <c r="KQ407" s="307"/>
      <c r="KR407" s="307"/>
      <c r="KS407" s="307"/>
      <c r="KT407" s="307"/>
    </row>
    <row r="408" spans="14:306" s="56" customFormat="1" ht="15" customHeight="1">
      <c r="N408" s="395"/>
      <c r="O408" s="330"/>
      <c r="P408" s="330"/>
      <c r="Q408" s="330"/>
      <c r="R408" s="330"/>
      <c r="S408" s="330"/>
      <c r="T408" s="330"/>
      <c r="U408" s="341"/>
      <c r="V408" s="410"/>
      <c r="W408" s="342"/>
      <c r="X408" s="342"/>
      <c r="Y408" s="342"/>
      <c r="Z408" s="342"/>
      <c r="AA408" s="342"/>
      <c r="AB408" s="342"/>
      <c r="AC408" s="342"/>
      <c r="AD408" s="342"/>
      <c r="AE408" s="342"/>
      <c r="AG408" s="354">
        <v>14</v>
      </c>
      <c r="AH408" s="354"/>
      <c r="AI408" s="356" t="s">
        <v>136</v>
      </c>
      <c r="AJ408" s="356" t="s">
        <v>263</v>
      </c>
      <c r="AK408" s="359">
        <v>19</v>
      </c>
      <c r="AL408" s="359">
        <v>21</v>
      </c>
      <c r="AM408" s="356" t="s">
        <v>230</v>
      </c>
      <c r="AN408" s="356" t="s">
        <v>195</v>
      </c>
      <c r="AO408" s="359">
        <v>20</v>
      </c>
      <c r="AP408" s="356" t="s">
        <v>140</v>
      </c>
      <c r="AQ408" s="356" t="s">
        <v>126</v>
      </c>
      <c r="AR408" s="356" t="s">
        <v>162</v>
      </c>
      <c r="AS408" s="359">
        <v>29</v>
      </c>
      <c r="AT408" s="356" t="s">
        <v>699</v>
      </c>
      <c r="AU408" s="356"/>
      <c r="AV408" s="359">
        <v>19</v>
      </c>
      <c r="AW408" s="359">
        <v>26</v>
      </c>
      <c r="AX408" s="359">
        <v>15</v>
      </c>
      <c r="AY408" s="303">
        <f t="shared" si="189"/>
        <v>43</v>
      </c>
      <c r="AZ408" s="303">
        <f t="shared" si="190"/>
        <v>27</v>
      </c>
      <c r="BA408" s="303">
        <f t="shared" si="191"/>
        <v>20</v>
      </c>
      <c r="BB408" s="303">
        <f t="shared" si="192"/>
        <v>22</v>
      </c>
      <c r="BC408" s="303">
        <f t="shared" si="193"/>
        <v>55</v>
      </c>
      <c r="BD408" s="303">
        <f t="shared" si="194"/>
        <v>39</v>
      </c>
      <c r="BE408" s="303">
        <f t="shared" si="195"/>
        <v>21</v>
      </c>
      <c r="BF408" s="303">
        <f t="shared" si="196"/>
        <v>25</v>
      </c>
      <c r="BG408" s="303">
        <f t="shared" si="197"/>
        <v>27</v>
      </c>
      <c r="BH408" s="303"/>
      <c r="BI408" s="303">
        <f t="shared" si="198"/>
        <v>29</v>
      </c>
      <c r="BJ408" s="303">
        <f t="shared" si="199"/>
        <v>30</v>
      </c>
      <c r="BK408" s="303">
        <f t="shared" si="200"/>
        <v>98</v>
      </c>
      <c r="BL408" s="303">
        <f t="shared" si="201"/>
        <v>20</v>
      </c>
      <c r="BM408" s="303">
        <f t="shared" si="202"/>
        <v>27</v>
      </c>
      <c r="BN408" s="303">
        <f t="shared" si="203"/>
        <v>16</v>
      </c>
      <c r="CB408" s="307"/>
      <c r="CC408" s="307"/>
      <c r="CD408" s="307"/>
      <c r="CE408" s="307"/>
      <c r="CF408" s="307"/>
      <c r="CG408" s="307"/>
      <c r="CH408" s="307"/>
      <c r="CI408" s="307"/>
      <c r="CJ408" s="307"/>
      <c r="CK408" s="307"/>
      <c r="CL408" s="307"/>
      <c r="CM408" s="307"/>
      <c r="CN408" s="307"/>
      <c r="CO408" s="307"/>
      <c r="CP408" s="307"/>
      <c r="CQ408" s="307"/>
      <c r="CR408" s="307"/>
      <c r="CS408" s="307"/>
      <c r="CT408" s="307"/>
      <c r="CU408" s="307"/>
      <c r="CV408" s="307"/>
      <c r="CW408" s="307"/>
      <c r="CX408" s="307"/>
      <c r="CY408" s="307"/>
      <c r="CZ408" s="307"/>
      <c r="DA408" s="307"/>
      <c r="DB408" s="307"/>
      <c r="DC408" s="307"/>
      <c r="DD408" s="307"/>
      <c r="DE408" s="307"/>
      <c r="DF408" s="307"/>
      <c r="DG408" s="307"/>
      <c r="DH408" s="307"/>
      <c r="DI408" s="390"/>
      <c r="DJ408" s="390"/>
      <c r="DK408" s="307"/>
      <c r="DL408" s="307"/>
      <c r="DM408" s="307"/>
      <c r="DN408" s="307"/>
      <c r="DO408" s="307"/>
      <c r="DP408" s="307"/>
      <c r="DQ408" s="307"/>
      <c r="DR408" s="307"/>
      <c r="DS408" s="307"/>
      <c r="DT408" s="307"/>
      <c r="DU408" s="307"/>
      <c r="DV408" s="307"/>
      <c r="DW408" s="307"/>
      <c r="DX408" s="307"/>
      <c r="DY408" s="307"/>
      <c r="DZ408" s="307"/>
      <c r="EA408" s="307"/>
      <c r="EB408" s="307"/>
      <c r="EC408" s="307"/>
      <c r="ED408" s="307"/>
      <c r="EE408" s="307"/>
      <c r="EF408" s="307"/>
      <c r="EG408" s="307"/>
      <c r="EH408" s="307"/>
      <c r="EI408" s="307"/>
      <c r="EJ408" s="307"/>
      <c r="EK408" s="307"/>
      <c r="EL408" s="307"/>
      <c r="EM408" s="307"/>
      <c r="EN408" s="307"/>
      <c r="EO408" s="307"/>
      <c r="EP408" s="307"/>
      <c r="EQ408" s="307"/>
      <c r="ER408" s="307"/>
      <c r="ES408" s="307"/>
      <c r="ET408" s="307"/>
      <c r="EU408" s="390"/>
      <c r="EV408" s="390"/>
      <c r="EW408" s="307"/>
      <c r="EX408" s="307"/>
      <c r="EY408" s="307"/>
      <c r="EZ408" s="307"/>
      <c r="FA408" s="307"/>
      <c r="FB408" s="307"/>
      <c r="FC408" s="307"/>
      <c r="FD408" s="307"/>
      <c r="FE408" s="307"/>
      <c r="FF408" s="307"/>
      <c r="FG408" s="307"/>
      <c r="FH408" s="307"/>
      <c r="FI408" s="307"/>
      <c r="FJ408" s="307"/>
      <c r="FK408" s="307"/>
      <c r="FL408" s="307"/>
      <c r="FM408" s="307"/>
      <c r="FN408" s="307"/>
      <c r="FO408" s="307"/>
      <c r="FP408" s="307"/>
      <c r="FQ408" s="307"/>
      <c r="FR408" s="307"/>
      <c r="FS408" s="307"/>
      <c r="FT408" s="307"/>
      <c r="FU408" s="307"/>
      <c r="FV408" s="307"/>
      <c r="FW408" s="307"/>
      <c r="FX408" s="307"/>
      <c r="FY408" s="307"/>
      <c r="FZ408" s="307"/>
      <c r="GA408" s="307"/>
      <c r="GB408" s="307"/>
      <c r="GC408" s="307"/>
      <c r="GD408" s="307"/>
      <c r="GE408" s="307"/>
      <c r="GF408" s="307"/>
      <c r="GG408" s="307"/>
      <c r="GH408" s="307"/>
      <c r="GI408" s="307"/>
      <c r="GJ408" s="307"/>
      <c r="GK408" s="307"/>
      <c r="GL408" s="307"/>
      <c r="GM408" s="307"/>
      <c r="GN408" s="307"/>
      <c r="GO408" s="307"/>
      <c r="GP408" s="307"/>
      <c r="GQ408" s="307"/>
      <c r="GR408" s="307"/>
      <c r="GS408" s="307"/>
      <c r="GT408" s="307"/>
      <c r="GU408" s="307"/>
      <c r="GV408" s="307"/>
      <c r="GW408" s="307"/>
      <c r="GX408" s="307"/>
      <c r="GY408" s="307"/>
      <c r="GZ408" s="307"/>
      <c r="HA408" s="307"/>
      <c r="HB408" s="307"/>
      <c r="HC408" s="307"/>
      <c r="HD408" s="307"/>
      <c r="HE408" s="307"/>
      <c r="HF408" s="307"/>
      <c r="HG408" s="307"/>
      <c r="HH408" s="307"/>
      <c r="HI408" s="307"/>
      <c r="HJ408" s="307"/>
      <c r="HK408" s="307"/>
      <c r="HL408" s="307"/>
      <c r="HM408" s="307"/>
      <c r="HN408" s="307"/>
      <c r="HO408" s="307"/>
      <c r="HP408" s="307"/>
      <c r="HQ408" s="307"/>
      <c r="HR408" s="307"/>
      <c r="HS408" s="307"/>
      <c r="HT408" s="307"/>
      <c r="HU408" s="307"/>
      <c r="HV408" s="307"/>
      <c r="HW408" s="307"/>
      <c r="HX408" s="307"/>
      <c r="HY408" s="307"/>
      <c r="HZ408" s="307"/>
      <c r="IA408" s="307"/>
      <c r="IB408" s="307"/>
      <c r="IC408" s="307"/>
      <c r="ID408" s="307"/>
      <c r="IE408" s="307"/>
      <c r="IF408" s="307"/>
      <c r="IG408" s="307"/>
      <c r="IH408" s="307"/>
      <c r="II408" s="307"/>
      <c r="IJ408" s="307"/>
      <c r="IK408" s="307"/>
      <c r="IL408" s="307"/>
      <c r="IM408" s="307"/>
      <c r="IN408" s="307"/>
      <c r="IO408" s="307"/>
      <c r="IP408" s="307"/>
      <c r="IQ408" s="307"/>
      <c r="IR408" s="307"/>
      <c r="IS408" s="307"/>
      <c r="IT408" s="307"/>
      <c r="IU408" s="307"/>
      <c r="IV408" s="307"/>
      <c r="IW408" s="307"/>
      <c r="IX408" s="307"/>
      <c r="IY408" s="307"/>
      <c r="IZ408" s="307"/>
      <c r="JA408" s="307"/>
      <c r="JB408" s="307"/>
      <c r="JC408" s="307"/>
      <c r="JD408" s="307"/>
      <c r="JE408" s="307"/>
      <c r="JF408" s="307"/>
      <c r="JG408" s="307"/>
      <c r="JH408" s="307"/>
      <c r="JI408" s="307"/>
      <c r="JJ408" s="307"/>
      <c r="JK408" s="307"/>
      <c r="JL408" s="307"/>
      <c r="JM408" s="307"/>
      <c r="JN408" s="307"/>
      <c r="JO408" s="307"/>
      <c r="JP408" s="307"/>
      <c r="JQ408" s="307"/>
      <c r="JR408" s="307"/>
      <c r="JS408" s="307"/>
      <c r="JT408" s="307"/>
      <c r="JU408" s="307"/>
      <c r="JV408" s="307"/>
      <c r="JW408" s="307"/>
      <c r="JX408" s="307"/>
      <c r="JY408" s="307"/>
      <c r="JZ408" s="307"/>
      <c r="KA408" s="307"/>
      <c r="KB408" s="307"/>
      <c r="KC408" s="307"/>
      <c r="KD408" s="307"/>
      <c r="KE408" s="307"/>
      <c r="KF408" s="307"/>
      <c r="KG408" s="307"/>
      <c r="KH408" s="307"/>
      <c r="KI408" s="307"/>
      <c r="KJ408" s="307"/>
      <c r="KK408" s="307"/>
      <c r="KL408" s="307"/>
      <c r="KM408" s="307"/>
      <c r="KN408" s="307"/>
      <c r="KO408" s="307"/>
      <c r="KP408" s="307"/>
      <c r="KQ408" s="307"/>
      <c r="KR408" s="307"/>
      <c r="KS408" s="307"/>
      <c r="KT408" s="307"/>
    </row>
    <row r="409" spans="14:306" s="56" customFormat="1" ht="15" customHeight="1">
      <c r="N409" s="395"/>
      <c r="O409" s="330"/>
      <c r="P409" s="330"/>
      <c r="Q409" s="341"/>
      <c r="R409" s="341"/>
      <c r="S409" s="330"/>
      <c r="T409" s="330"/>
      <c r="U409" s="330"/>
      <c r="V409" s="410"/>
      <c r="W409" s="342"/>
      <c r="X409" s="342"/>
      <c r="Y409" s="342"/>
      <c r="Z409" s="342"/>
      <c r="AA409" s="342"/>
      <c r="AB409" s="342"/>
      <c r="AC409" s="342"/>
      <c r="AD409" s="342"/>
      <c r="AE409" s="342"/>
      <c r="AG409" s="354">
        <v>15</v>
      </c>
      <c r="AH409" s="354"/>
      <c r="AI409" s="356" t="s">
        <v>90</v>
      </c>
      <c r="AJ409" s="356" t="s">
        <v>162</v>
      </c>
      <c r="AK409" s="356" t="s">
        <v>81</v>
      </c>
      <c r="AL409" s="359">
        <v>22</v>
      </c>
      <c r="AM409" s="356" t="s">
        <v>598</v>
      </c>
      <c r="AN409" s="356" t="s">
        <v>653</v>
      </c>
      <c r="AO409" s="359">
        <v>21</v>
      </c>
      <c r="AP409" s="356" t="s">
        <v>126</v>
      </c>
      <c r="AQ409" s="356" t="s">
        <v>162</v>
      </c>
      <c r="AR409" s="356" t="s">
        <v>165</v>
      </c>
      <c r="AS409" s="356" t="s">
        <v>99</v>
      </c>
      <c r="AT409" s="356" t="s">
        <v>654</v>
      </c>
      <c r="AU409" s="356"/>
      <c r="AV409" s="359">
        <v>20</v>
      </c>
      <c r="AW409" s="359">
        <v>27</v>
      </c>
      <c r="AX409" s="359">
        <v>16</v>
      </c>
      <c r="AY409" s="303">
        <f t="shared" si="189"/>
        <v>47</v>
      </c>
      <c r="AZ409" s="303">
        <f t="shared" si="190"/>
        <v>29</v>
      </c>
      <c r="BA409" s="303">
        <f t="shared" si="191"/>
        <v>22</v>
      </c>
      <c r="BB409" s="303">
        <f t="shared" si="192"/>
        <v>23</v>
      </c>
      <c r="BC409" s="303">
        <f t="shared" si="193"/>
        <v>59</v>
      </c>
      <c r="BD409" s="303">
        <f t="shared" si="194"/>
        <v>41</v>
      </c>
      <c r="BE409" s="303">
        <f t="shared" si="195"/>
        <v>22</v>
      </c>
      <c r="BF409" s="303">
        <f t="shared" si="196"/>
        <v>27</v>
      </c>
      <c r="BG409" s="303">
        <f t="shared" si="197"/>
        <v>29</v>
      </c>
      <c r="BH409" s="303"/>
      <c r="BI409" s="303">
        <f t="shared" si="198"/>
        <v>31</v>
      </c>
      <c r="BJ409" s="303">
        <f t="shared" si="199"/>
        <v>32</v>
      </c>
      <c r="BK409" s="303">
        <f t="shared" si="200"/>
        <v>105</v>
      </c>
      <c r="BL409" s="303">
        <f t="shared" si="201"/>
        <v>21</v>
      </c>
      <c r="BM409" s="303">
        <f t="shared" si="202"/>
        <v>28</v>
      </c>
      <c r="BN409" s="303">
        <f t="shared" si="203"/>
        <v>17</v>
      </c>
      <c r="CB409" s="307"/>
      <c r="CC409" s="307"/>
      <c r="CD409" s="307"/>
      <c r="CE409" s="307"/>
      <c r="CF409" s="307"/>
      <c r="CG409" s="307"/>
      <c r="CH409" s="307"/>
      <c r="CI409" s="307"/>
      <c r="CJ409" s="307"/>
      <c r="CK409" s="307"/>
      <c r="CL409" s="307"/>
      <c r="CM409" s="307"/>
      <c r="CN409" s="307"/>
      <c r="CO409" s="307"/>
      <c r="CP409" s="307"/>
      <c r="CQ409" s="307"/>
      <c r="CR409" s="307"/>
      <c r="CS409" s="307"/>
      <c r="CT409" s="307"/>
      <c r="CU409" s="307"/>
      <c r="CV409" s="307"/>
      <c r="CW409" s="307"/>
      <c r="CX409" s="307"/>
      <c r="CY409" s="307"/>
      <c r="CZ409" s="307"/>
      <c r="DA409" s="307"/>
      <c r="DB409" s="307"/>
      <c r="DC409" s="307"/>
      <c r="DD409" s="307"/>
      <c r="DE409" s="307"/>
      <c r="DF409" s="307"/>
      <c r="DG409" s="307"/>
      <c r="DH409" s="307"/>
      <c r="DI409" s="390"/>
      <c r="DJ409" s="390"/>
      <c r="DK409" s="307"/>
      <c r="DL409" s="307"/>
      <c r="DM409" s="307"/>
      <c r="DN409" s="307"/>
      <c r="DO409" s="307"/>
      <c r="DP409" s="307"/>
      <c r="DQ409" s="307"/>
      <c r="DR409" s="307"/>
      <c r="DS409" s="307"/>
      <c r="DT409" s="307"/>
      <c r="DU409" s="307"/>
      <c r="DV409" s="307"/>
      <c r="DW409" s="307"/>
      <c r="DX409" s="307"/>
      <c r="DY409" s="307"/>
      <c r="DZ409" s="307"/>
      <c r="EA409" s="307"/>
      <c r="EB409" s="307"/>
      <c r="EC409" s="307"/>
      <c r="ED409" s="307"/>
      <c r="EE409" s="307"/>
      <c r="EF409" s="307"/>
      <c r="EG409" s="307"/>
      <c r="EH409" s="307"/>
      <c r="EI409" s="307"/>
      <c r="EJ409" s="307"/>
      <c r="EK409" s="307"/>
      <c r="EL409" s="307"/>
      <c r="EM409" s="307"/>
      <c r="EN409" s="307"/>
      <c r="EO409" s="307"/>
      <c r="EP409" s="307"/>
      <c r="EQ409" s="307"/>
      <c r="ER409" s="307"/>
      <c r="ES409" s="307"/>
      <c r="ET409" s="307"/>
      <c r="EU409" s="390"/>
      <c r="EV409" s="390"/>
      <c r="EW409" s="307"/>
      <c r="EX409" s="307"/>
      <c r="EY409" s="307"/>
      <c r="EZ409" s="307"/>
      <c r="FA409" s="307"/>
      <c r="FB409" s="307"/>
      <c r="FC409" s="307"/>
      <c r="FD409" s="307"/>
      <c r="FE409" s="307"/>
      <c r="FF409" s="307"/>
      <c r="FG409" s="307"/>
      <c r="FH409" s="307"/>
      <c r="FI409" s="307"/>
      <c r="FJ409" s="307"/>
      <c r="FK409" s="307"/>
      <c r="FL409" s="307"/>
      <c r="FM409" s="307"/>
      <c r="FN409" s="307"/>
      <c r="FO409" s="307"/>
      <c r="FP409" s="307"/>
      <c r="FQ409" s="307"/>
      <c r="FR409" s="307"/>
      <c r="FS409" s="307"/>
      <c r="FT409" s="307"/>
      <c r="FU409" s="307"/>
      <c r="FV409" s="307"/>
      <c r="FW409" s="307"/>
      <c r="FX409" s="307"/>
      <c r="FY409" s="307"/>
      <c r="FZ409" s="307"/>
      <c r="GA409" s="307"/>
      <c r="GB409" s="307"/>
      <c r="GC409" s="307"/>
      <c r="GD409" s="307"/>
      <c r="GE409" s="307"/>
      <c r="GF409" s="307"/>
      <c r="GG409" s="307"/>
      <c r="GH409" s="307"/>
      <c r="GI409" s="307"/>
      <c r="GJ409" s="307"/>
      <c r="GK409" s="307"/>
      <c r="GL409" s="307"/>
      <c r="GM409" s="307"/>
      <c r="GN409" s="307"/>
      <c r="GO409" s="307"/>
      <c r="GP409" s="307"/>
      <c r="GQ409" s="307"/>
      <c r="GR409" s="307"/>
      <c r="GS409" s="307"/>
      <c r="GT409" s="307"/>
      <c r="GU409" s="307"/>
      <c r="GV409" s="307"/>
      <c r="GW409" s="307"/>
      <c r="GX409" s="307"/>
      <c r="GY409" s="307"/>
      <c r="GZ409" s="307"/>
      <c r="HA409" s="307"/>
      <c r="HB409" s="307"/>
      <c r="HC409" s="307"/>
      <c r="HD409" s="307"/>
      <c r="HE409" s="307"/>
      <c r="HF409" s="307"/>
      <c r="HG409" s="307"/>
      <c r="HH409" s="307"/>
      <c r="HI409" s="307"/>
      <c r="HJ409" s="307"/>
      <c r="HK409" s="307"/>
      <c r="HL409" s="307"/>
      <c r="HM409" s="307"/>
      <c r="HN409" s="307"/>
      <c r="HO409" s="307"/>
      <c r="HP409" s="307"/>
      <c r="HQ409" s="307"/>
      <c r="HR409" s="307"/>
      <c r="HS409" s="307"/>
      <c r="HT409" s="307"/>
      <c r="HU409" s="307"/>
      <c r="HV409" s="307"/>
      <c r="HW409" s="307"/>
      <c r="HX409" s="307"/>
      <c r="HY409" s="307"/>
      <c r="HZ409" s="307"/>
      <c r="IA409" s="307"/>
      <c r="IB409" s="307"/>
      <c r="IC409" s="307"/>
      <c r="ID409" s="307"/>
      <c r="IE409" s="307"/>
      <c r="IF409" s="307"/>
      <c r="IG409" s="307"/>
      <c r="IH409" s="307"/>
      <c r="II409" s="307"/>
      <c r="IJ409" s="307"/>
      <c r="IK409" s="307"/>
      <c r="IL409" s="307"/>
      <c r="IM409" s="307"/>
      <c r="IN409" s="307"/>
      <c r="IO409" s="307"/>
      <c r="IP409" s="307"/>
      <c r="IQ409" s="307"/>
      <c r="IR409" s="307"/>
      <c r="IS409" s="307"/>
      <c r="IT409" s="307"/>
      <c r="IU409" s="307"/>
      <c r="IV409" s="307"/>
      <c r="IW409" s="307"/>
      <c r="IX409" s="307"/>
      <c r="IY409" s="307"/>
      <c r="IZ409" s="307"/>
      <c r="JA409" s="307"/>
      <c r="JB409" s="307"/>
      <c r="JC409" s="307"/>
      <c r="JD409" s="307"/>
      <c r="JE409" s="307"/>
      <c r="JF409" s="307"/>
      <c r="JG409" s="307"/>
      <c r="JH409" s="307"/>
      <c r="JI409" s="307"/>
      <c r="JJ409" s="307"/>
      <c r="JK409" s="307"/>
      <c r="JL409" s="307"/>
      <c r="JM409" s="307"/>
      <c r="JN409" s="307"/>
      <c r="JO409" s="307"/>
      <c r="JP409" s="307"/>
      <c r="JQ409" s="307"/>
      <c r="JR409" s="307"/>
      <c r="JS409" s="307"/>
      <c r="JT409" s="307"/>
      <c r="JU409" s="307"/>
      <c r="JV409" s="307"/>
      <c r="JW409" s="307"/>
      <c r="JX409" s="307"/>
      <c r="JY409" s="307"/>
      <c r="JZ409" s="307"/>
      <c r="KA409" s="307"/>
      <c r="KB409" s="307"/>
      <c r="KC409" s="307"/>
      <c r="KD409" s="307"/>
      <c r="KE409" s="307"/>
      <c r="KF409" s="307"/>
      <c r="KG409" s="307"/>
      <c r="KH409" s="307"/>
      <c r="KI409" s="307"/>
      <c r="KJ409" s="307"/>
      <c r="KK409" s="307"/>
      <c r="KL409" s="307"/>
      <c r="KM409" s="307"/>
      <c r="KN409" s="307"/>
      <c r="KO409" s="307"/>
      <c r="KP409" s="307"/>
      <c r="KQ409" s="307"/>
      <c r="KR409" s="307"/>
      <c r="KS409" s="307"/>
      <c r="KT409" s="307"/>
    </row>
    <row r="410" spans="14:306" s="56" customFormat="1" ht="15" customHeight="1">
      <c r="N410" s="395"/>
      <c r="O410" s="330"/>
      <c r="P410" s="330"/>
      <c r="Q410" s="341"/>
      <c r="R410" s="341"/>
      <c r="S410" s="330"/>
      <c r="T410" s="330"/>
      <c r="U410" s="341"/>
      <c r="V410" s="410"/>
      <c r="W410" s="342"/>
      <c r="X410" s="342"/>
      <c r="Y410" s="342"/>
      <c r="Z410" s="342"/>
      <c r="AA410" s="342"/>
      <c r="AB410" s="342"/>
      <c r="AC410" s="342"/>
      <c r="AD410" s="342"/>
      <c r="AE410" s="342"/>
      <c r="AG410" s="354">
        <v>16</v>
      </c>
      <c r="AH410" s="354"/>
      <c r="AI410" s="356" t="s">
        <v>142</v>
      </c>
      <c r="AJ410" s="356" t="s">
        <v>165</v>
      </c>
      <c r="AK410" s="359">
        <v>22</v>
      </c>
      <c r="AL410" s="359">
        <v>23</v>
      </c>
      <c r="AM410" s="356" t="s">
        <v>687</v>
      </c>
      <c r="AN410" s="356" t="s">
        <v>231</v>
      </c>
      <c r="AO410" s="359">
        <v>22</v>
      </c>
      <c r="AP410" s="359">
        <v>27</v>
      </c>
      <c r="AQ410" s="359">
        <v>29</v>
      </c>
      <c r="AR410" s="356" t="s">
        <v>133</v>
      </c>
      <c r="AS410" s="359">
        <v>32</v>
      </c>
      <c r="AT410" s="356" t="s">
        <v>744</v>
      </c>
      <c r="AU410" s="356"/>
      <c r="AV410" s="359">
        <v>21</v>
      </c>
      <c r="AW410" s="359">
        <v>28</v>
      </c>
      <c r="AX410" s="359">
        <v>17</v>
      </c>
      <c r="AY410" s="303">
        <f t="shared" si="189"/>
        <v>51</v>
      </c>
      <c r="AZ410" s="303">
        <f t="shared" si="190"/>
        <v>31</v>
      </c>
      <c r="BA410" s="303">
        <f t="shared" si="191"/>
        <v>23</v>
      </c>
      <c r="BB410" s="303">
        <f t="shared" si="192"/>
        <v>24</v>
      </c>
      <c r="BC410" s="303">
        <f t="shared" si="193"/>
        <v>63</v>
      </c>
      <c r="BD410" s="303">
        <f t="shared" si="194"/>
        <v>44</v>
      </c>
      <c r="BE410" s="303">
        <f t="shared" si="195"/>
        <v>23</v>
      </c>
      <c r="BF410" s="303">
        <f t="shared" si="196"/>
        <v>28</v>
      </c>
      <c r="BG410" s="303">
        <f t="shared" si="197"/>
        <v>30</v>
      </c>
      <c r="BH410" s="303"/>
      <c r="BI410" s="303">
        <f t="shared" si="198"/>
        <v>33</v>
      </c>
      <c r="BJ410" s="303">
        <f t="shared" si="199"/>
        <v>33</v>
      </c>
      <c r="BK410" s="303">
        <f t="shared" si="200"/>
        <v>111</v>
      </c>
      <c r="BL410" s="303">
        <f t="shared" si="201"/>
        <v>22</v>
      </c>
      <c r="BM410" s="303">
        <f t="shared" si="202"/>
        <v>29</v>
      </c>
      <c r="BN410" s="303">
        <f t="shared" si="203"/>
        <v>18</v>
      </c>
      <c r="CB410" s="307"/>
      <c r="CC410" s="307"/>
      <c r="CD410" s="307"/>
      <c r="CE410" s="307"/>
      <c r="CF410" s="307"/>
      <c r="CG410" s="307"/>
      <c r="CH410" s="307"/>
      <c r="CI410" s="307"/>
      <c r="CJ410" s="307"/>
      <c r="CK410" s="307"/>
      <c r="CL410" s="307"/>
      <c r="CM410" s="307"/>
      <c r="CN410" s="307"/>
      <c r="CO410" s="307"/>
      <c r="CP410" s="307"/>
      <c r="CQ410" s="307"/>
      <c r="CR410" s="307"/>
      <c r="CS410" s="307"/>
      <c r="CT410" s="307"/>
      <c r="CU410" s="307"/>
      <c r="CV410" s="307"/>
      <c r="CW410" s="307"/>
      <c r="CX410" s="307"/>
      <c r="CY410" s="307"/>
      <c r="CZ410" s="307"/>
      <c r="DA410" s="307"/>
      <c r="DB410" s="307"/>
      <c r="DC410" s="307"/>
      <c r="DD410" s="307"/>
      <c r="DE410" s="307"/>
      <c r="DF410" s="307"/>
      <c r="DG410" s="307"/>
      <c r="DH410" s="307"/>
      <c r="DI410" s="390"/>
      <c r="DJ410" s="390"/>
      <c r="DK410" s="307"/>
      <c r="DL410" s="307"/>
      <c r="DM410" s="307"/>
      <c r="DN410" s="307"/>
      <c r="DO410" s="307"/>
      <c r="DP410" s="307"/>
      <c r="DQ410" s="307"/>
      <c r="DR410" s="307"/>
      <c r="DS410" s="307"/>
      <c r="DT410" s="307"/>
      <c r="DU410" s="307"/>
      <c r="DV410" s="307"/>
      <c r="DW410" s="307"/>
      <c r="DX410" s="307"/>
      <c r="DY410" s="307"/>
      <c r="DZ410" s="307"/>
      <c r="EA410" s="307"/>
      <c r="EB410" s="307"/>
      <c r="EC410" s="307"/>
      <c r="ED410" s="307"/>
      <c r="EE410" s="307"/>
      <c r="EF410" s="307"/>
      <c r="EG410" s="307"/>
      <c r="EH410" s="307"/>
      <c r="EI410" s="307"/>
      <c r="EJ410" s="307"/>
      <c r="EK410" s="307"/>
      <c r="EL410" s="307"/>
      <c r="EM410" s="307"/>
      <c r="EN410" s="307"/>
      <c r="EO410" s="307"/>
      <c r="EP410" s="307"/>
      <c r="EQ410" s="307"/>
      <c r="ER410" s="307"/>
      <c r="ES410" s="307"/>
      <c r="ET410" s="307"/>
      <c r="EU410" s="390"/>
      <c r="EV410" s="390"/>
      <c r="EW410" s="307"/>
      <c r="EX410" s="307"/>
      <c r="EY410" s="307"/>
      <c r="EZ410" s="307"/>
      <c r="FA410" s="307"/>
      <c r="FB410" s="307"/>
      <c r="FC410" s="307"/>
      <c r="FD410" s="307"/>
      <c r="FE410" s="307"/>
      <c r="FF410" s="307"/>
      <c r="FG410" s="307"/>
      <c r="FH410" s="307"/>
      <c r="FI410" s="307"/>
      <c r="FJ410" s="307"/>
      <c r="FK410" s="307"/>
      <c r="FL410" s="307"/>
      <c r="FM410" s="307"/>
      <c r="FN410" s="307"/>
      <c r="FO410" s="307"/>
      <c r="FP410" s="307"/>
      <c r="FQ410" s="307"/>
      <c r="FR410" s="307"/>
      <c r="FS410" s="307"/>
      <c r="FT410" s="307"/>
      <c r="FU410" s="307"/>
      <c r="FV410" s="307"/>
      <c r="FW410" s="307"/>
      <c r="FX410" s="307"/>
      <c r="FY410" s="307"/>
      <c r="FZ410" s="307"/>
      <c r="GA410" s="307"/>
      <c r="GB410" s="307"/>
      <c r="GC410" s="307"/>
      <c r="GD410" s="307"/>
      <c r="GE410" s="307"/>
      <c r="GF410" s="307"/>
      <c r="GG410" s="307"/>
      <c r="GH410" s="307"/>
      <c r="GI410" s="307"/>
      <c r="GJ410" s="307"/>
      <c r="GK410" s="307"/>
      <c r="GL410" s="307"/>
      <c r="GM410" s="307"/>
      <c r="GN410" s="307"/>
      <c r="GO410" s="307"/>
      <c r="GP410" s="307"/>
      <c r="GQ410" s="307"/>
      <c r="GR410" s="307"/>
      <c r="GS410" s="307"/>
      <c r="GT410" s="307"/>
      <c r="GU410" s="307"/>
      <c r="GV410" s="307"/>
      <c r="GW410" s="307"/>
      <c r="GX410" s="307"/>
      <c r="GY410" s="307"/>
      <c r="GZ410" s="307"/>
      <c r="HA410" s="307"/>
      <c r="HB410" s="307"/>
      <c r="HC410" s="307"/>
      <c r="HD410" s="307"/>
      <c r="HE410" s="307"/>
      <c r="HF410" s="307"/>
      <c r="HG410" s="307"/>
      <c r="HH410" s="307"/>
      <c r="HI410" s="307"/>
      <c r="HJ410" s="307"/>
      <c r="HK410" s="307"/>
      <c r="HL410" s="307"/>
      <c r="HM410" s="307"/>
      <c r="HN410" s="307"/>
      <c r="HO410" s="307"/>
      <c r="HP410" s="307"/>
      <c r="HQ410" s="307"/>
      <c r="HR410" s="307"/>
      <c r="HS410" s="307"/>
      <c r="HT410" s="307"/>
      <c r="HU410" s="307"/>
      <c r="HV410" s="307"/>
      <c r="HW410" s="307"/>
      <c r="HX410" s="307"/>
      <c r="HY410" s="307"/>
      <c r="HZ410" s="307"/>
      <c r="IA410" s="307"/>
      <c r="IB410" s="307"/>
      <c r="IC410" s="307"/>
      <c r="ID410" s="307"/>
      <c r="IE410" s="307"/>
      <c r="IF410" s="307"/>
      <c r="IG410" s="307"/>
      <c r="IH410" s="307"/>
      <c r="II410" s="307"/>
      <c r="IJ410" s="307"/>
      <c r="IK410" s="307"/>
      <c r="IL410" s="307"/>
      <c r="IM410" s="307"/>
      <c r="IN410" s="307"/>
      <c r="IO410" s="307"/>
      <c r="IP410" s="307"/>
      <c r="IQ410" s="307"/>
      <c r="IR410" s="307"/>
      <c r="IS410" s="307"/>
      <c r="IT410" s="307"/>
      <c r="IU410" s="307"/>
      <c r="IV410" s="307"/>
      <c r="IW410" s="307"/>
      <c r="IX410" s="307"/>
      <c r="IY410" s="307"/>
      <c r="IZ410" s="307"/>
      <c r="JA410" s="307"/>
      <c r="JB410" s="307"/>
      <c r="JC410" s="307"/>
      <c r="JD410" s="307"/>
      <c r="JE410" s="307"/>
      <c r="JF410" s="307"/>
      <c r="JG410" s="307"/>
      <c r="JH410" s="307"/>
      <c r="JI410" s="307"/>
      <c r="JJ410" s="307"/>
      <c r="JK410" s="307"/>
      <c r="JL410" s="307"/>
      <c r="JM410" s="307"/>
      <c r="JN410" s="307"/>
      <c r="JO410" s="307"/>
      <c r="JP410" s="307"/>
      <c r="JQ410" s="307"/>
      <c r="JR410" s="307"/>
      <c r="JS410" s="307"/>
      <c r="JT410" s="307"/>
      <c r="JU410" s="307"/>
      <c r="JV410" s="307"/>
      <c r="JW410" s="307"/>
      <c r="JX410" s="307"/>
      <c r="JY410" s="307"/>
      <c r="JZ410" s="307"/>
      <c r="KA410" s="307"/>
      <c r="KB410" s="307"/>
      <c r="KC410" s="307"/>
      <c r="KD410" s="307"/>
      <c r="KE410" s="307"/>
      <c r="KF410" s="307"/>
      <c r="KG410" s="307"/>
      <c r="KH410" s="307"/>
      <c r="KI410" s="307"/>
      <c r="KJ410" s="307"/>
      <c r="KK410" s="307"/>
      <c r="KL410" s="307"/>
      <c r="KM410" s="307"/>
      <c r="KN410" s="307"/>
      <c r="KO410" s="307"/>
      <c r="KP410" s="307"/>
      <c r="KQ410" s="307"/>
      <c r="KR410" s="307"/>
      <c r="KS410" s="307"/>
      <c r="KT410" s="307"/>
    </row>
    <row r="411" spans="14:306" s="56" customFormat="1" ht="15" customHeight="1">
      <c r="N411" s="395"/>
      <c r="O411" s="330"/>
      <c r="P411" s="330"/>
      <c r="Q411" s="341"/>
      <c r="R411" s="330"/>
      <c r="S411" s="330"/>
      <c r="T411" s="330"/>
      <c r="U411" s="341"/>
      <c r="V411" s="311"/>
      <c r="W411" s="342"/>
      <c r="X411" s="342"/>
      <c r="Y411" s="342"/>
      <c r="Z411" s="342"/>
      <c r="AA411" s="342"/>
      <c r="AB411" s="342"/>
      <c r="AC411" s="342"/>
      <c r="AD411" s="342"/>
      <c r="AE411" s="342"/>
      <c r="AG411" s="354">
        <v>17</v>
      </c>
      <c r="AH411" s="354"/>
      <c r="AI411" s="356" t="s">
        <v>230</v>
      </c>
      <c r="AJ411" s="356" t="s">
        <v>133</v>
      </c>
      <c r="AK411" s="356" t="s">
        <v>140</v>
      </c>
      <c r="AL411" s="356" t="s">
        <v>89</v>
      </c>
      <c r="AM411" s="356" t="s">
        <v>346</v>
      </c>
      <c r="AN411" s="356" t="s">
        <v>701</v>
      </c>
      <c r="AO411" s="359">
        <v>23</v>
      </c>
      <c r="AP411" s="356" t="s">
        <v>96</v>
      </c>
      <c r="AQ411" s="356" t="s">
        <v>99</v>
      </c>
      <c r="AR411" s="356" t="s">
        <v>80</v>
      </c>
      <c r="AS411" s="356" t="s">
        <v>137</v>
      </c>
      <c r="AT411" s="356" t="s">
        <v>745</v>
      </c>
      <c r="AU411" s="356"/>
      <c r="AV411" s="359">
        <v>22</v>
      </c>
      <c r="AW411" s="356">
        <v>29</v>
      </c>
      <c r="AX411" s="359">
        <v>18</v>
      </c>
      <c r="AY411" s="303">
        <f t="shared" si="189"/>
        <v>55</v>
      </c>
      <c r="AZ411" s="303">
        <f t="shared" si="190"/>
        <v>33</v>
      </c>
      <c r="BA411" s="303">
        <f t="shared" si="191"/>
        <v>25</v>
      </c>
      <c r="BB411" s="303">
        <f t="shared" si="192"/>
        <v>26</v>
      </c>
      <c r="BC411" s="303">
        <f t="shared" si="193"/>
        <v>67</v>
      </c>
      <c r="BD411" s="303">
        <f t="shared" si="194"/>
        <v>46</v>
      </c>
      <c r="BE411" s="303">
        <f t="shared" si="195"/>
        <v>24</v>
      </c>
      <c r="BF411" s="303">
        <f t="shared" si="196"/>
        <v>30</v>
      </c>
      <c r="BG411" s="303">
        <f t="shared" si="197"/>
        <v>32</v>
      </c>
      <c r="BH411" s="303"/>
      <c r="BI411" s="303">
        <f t="shared" si="198"/>
        <v>36</v>
      </c>
      <c r="BJ411" s="303">
        <f t="shared" si="199"/>
        <v>35</v>
      </c>
      <c r="BK411" s="303">
        <f t="shared" si="200"/>
        <v>118</v>
      </c>
      <c r="BL411" s="303">
        <f t="shared" si="201"/>
        <v>23</v>
      </c>
      <c r="BM411" s="303">
        <f t="shared" si="202"/>
        <v>30</v>
      </c>
      <c r="BN411" s="303" t="str">
        <f t="shared" si="203"/>
        <v>-</v>
      </c>
      <c r="CB411" s="307"/>
      <c r="CC411" s="307"/>
      <c r="CD411" s="307"/>
      <c r="CE411" s="307"/>
      <c r="CF411" s="307"/>
      <c r="CG411" s="307"/>
      <c r="CH411" s="307"/>
      <c r="CI411" s="307"/>
      <c r="CJ411" s="307"/>
      <c r="CK411" s="307"/>
      <c r="CL411" s="307"/>
      <c r="CM411" s="307"/>
      <c r="CN411" s="307"/>
      <c r="CO411" s="307"/>
      <c r="CP411" s="307"/>
      <c r="CQ411" s="307"/>
      <c r="CR411" s="307"/>
      <c r="CS411" s="307"/>
      <c r="CT411" s="307"/>
      <c r="CU411" s="307"/>
      <c r="CV411" s="307"/>
      <c r="CW411" s="307"/>
      <c r="CX411" s="307"/>
      <c r="CY411" s="307"/>
      <c r="CZ411" s="307"/>
      <c r="DA411" s="307"/>
      <c r="DB411" s="307"/>
      <c r="DC411" s="307"/>
      <c r="DD411" s="307"/>
      <c r="DE411" s="307"/>
      <c r="DF411" s="307"/>
      <c r="DG411" s="307"/>
      <c r="DH411" s="307"/>
      <c r="DI411" s="390"/>
      <c r="DJ411" s="390"/>
      <c r="DK411" s="307"/>
      <c r="DL411" s="307"/>
      <c r="DM411" s="307"/>
      <c r="DN411" s="307"/>
      <c r="DO411" s="307"/>
      <c r="DP411" s="307"/>
      <c r="DQ411" s="307"/>
      <c r="DR411" s="307"/>
      <c r="DS411" s="307"/>
      <c r="DT411" s="307"/>
      <c r="DU411" s="307"/>
      <c r="DV411" s="307"/>
      <c r="DW411" s="307"/>
      <c r="DX411" s="307"/>
      <c r="DY411" s="307"/>
      <c r="DZ411" s="307"/>
      <c r="EA411" s="307"/>
      <c r="EB411" s="307"/>
      <c r="EC411" s="307"/>
      <c r="ED411" s="307"/>
      <c r="EE411" s="307"/>
      <c r="EF411" s="307"/>
      <c r="EG411" s="307"/>
      <c r="EH411" s="307"/>
      <c r="EI411" s="307"/>
      <c r="EJ411" s="307"/>
      <c r="EK411" s="307"/>
      <c r="EL411" s="307"/>
      <c r="EM411" s="307"/>
      <c r="EN411" s="307"/>
      <c r="EO411" s="307"/>
      <c r="EP411" s="307"/>
      <c r="EQ411" s="307"/>
      <c r="ER411" s="307"/>
      <c r="ES411" s="307"/>
      <c r="ET411" s="307"/>
      <c r="EU411" s="390"/>
      <c r="EV411" s="390"/>
      <c r="EW411" s="307"/>
      <c r="EX411" s="307"/>
      <c r="EY411" s="307"/>
      <c r="EZ411" s="307"/>
      <c r="FA411" s="307"/>
      <c r="FB411" s="307"/>
      <c r="FC411" s="307"/>
      <c r="FD411" s="307"/>
      <c r="FE411" s="307"/>
      <c r="FF411" s="307"/>
      <c r="FG411" s="307"/>
      <c r="FH411" s="307"/>
      <c r="FI411" s="307"/>
      <c r="FJ411" s="307"/>
      <c r="FK411" s="307"/>
      <c r="FL411" s="307"/>
      <c r="FM411" s="307"/>
      <c r="FN411" s="307"/>
      <c r="FO411" s="307"/>
      <c r="FP411" s="307"/>
      <c r="FQ411" s="307"/>
      <c r="FR411" s="307"/>
      <c r="FS411" s="307"/>
      <c r="FT411" s="307"/>
      <c r="FU411" s="307"/>
      <c r="FV411" s="307"/>
      <c r="FW411" s="307"/>
      <c r="FX411" s="307"/>
      <c r="FY411" s="307"/>
      <c r="FZ411" s="307"/>
      <c r="GA411" s="307"/>
      <c r="GB411" s="307"/>
      <c r="GC411" s="307"/>
      <c r="GD411" s="307"/>
      <c r="GE411" s="307"/>
      <c r="GF411" s="307"/>
      <c r="GG411" s="307"/>
      <c r="GH411" s="307"/>
      <c r="GI411" s="307"/>
      <c r="GJ411" s="307"/>
      <c r="GK411" s="307"/>
      <c r="GL411" s="307"/>
      <c r="GM411" s="307"/>
      <c r="GN411" s="307"/>
      <c r="GO411" s="307"/>
      <c r="GP411" s="307"/>
      <c r="GQ411" s="307"/>
      <c r="GR411" s="307"/>
      <c r="GS411" s="307"/>
      <c r="GT411" s="307"/>
      <c r="GU411" s="307"/>
      <c r="GV411" s="307"/>
      <c r="GW411" s="307"/>
      <c r="GX411" s="307"/>
      <c r="GY411" s="307"/>
      <c r="GZ411" s="307"/>
      <c r="HA411" s="307"/>
      <c r="HB411" s="307"/>
      <c r="HC411" s="307"/>
      <c r="HD411" s="307"/>
      <c r="HE411" s="307"/>
      <c r="HF411" s="307"/>
      <c r="HG411" s="307"/>
      <c r="HH411" s="307"/>
      <c r="HI411" s="307"/>
      <c r="HJ411" s="307"/>
      <c r="HK411" s="307"/>
      <c r="HL411" s="307"/>
      <c r="HM411" s="307"/>
      <c r="HN411" s="307"/>
      <c r="HO411" s="307"/>
      <c r="HP411" s="307"/>
      <c r="HQ411" s="307"/>
      <c r="HR411" s="307"/>
      <c r="HS411" s="307"/>
      <c r="HT411" s="307"/>
      <c r="HU411" s="307"/>
      <c r="HV411" s="307"/>
      <c r="HW411" s="307"/>
      <c r="HX411" s="307"/>
      <c r="HY411" s="307"/>
      <c r="HZ411" s="307"/>
      <c r="IA411" s="307"/>
      <c r="IB411" s="307"/>
      <c r="IC411" s="307"/>
      <c r="ID411" s="307"/>
      <c r="IE411" s="307"/>
      <c r="IF411" s="307"/>
      <c r="IG411" s="307"/>
      <c r="IH411" s="307"/>
      <c r="II411" s="307"/>
      <c r="IJ411" s="307"/>
      <c r="IK411" s="307"/>
      <c r="IL411" s="307"/>
      <c r="IM411" s="307"/>
      <c r="IN411" s="307"/>
      <c r="IO411" s="307"/>
      <c r="IP411" s="307"/>
      <c r="IQ411" s="307"/>
      <c r="IR411" s="307"/>
      <c r="IS411" s="307"/>
      <c r="IT411" s="307"/>
      <c r="IU411" s="307"/>
      <c r="IV411" s="307"/>
      <c r="IW411" s="307"/>
      <c r="IX411" s="307"/>
      <c r="IY411" s="307"/>
      <c r="IZ411" s="307"/>
      <c r="JA411" s="307"/>
      <c r="JB411" s="307"/>
      <c r="JC411" s="307"/>
      <c r="JD411" s="307"/>
      <c r="JE411" s="307"/>
      <c r="JF411" s="307"/>
      <c r="JG411" s="307"/>
      <c r="JH411" s="307"/>
      <c r="JI411" s="307"/>
      <c r="JJ411" s="307"/>
      <c r="JK411" s="307"/>
      <c r="JL411" s="307"/>
      <c r="JM411" s="307"/>
      <c r="JN411" s="307"/>
      <c r="JO411" s="307"/>
      <c r="JP411" s="307"/>
      <c r="JQ411" s="307"/>
      <c r="JR411" s="307"/>
      <c r="JS411" s="307"/>
      <c r="JT411" s="307"/>
      <c r="JU411" s="307"/>
      <c r="JV411" s="307"/>
      <c r="JW411" s="307"/>
      <c r="JX411" s="307"/>
      <c r="JY411" s="307"/>
      <c r="JZ411" s="307"/>
      <c r="KA411" s="307"/>
      <c r="KB411" s="307"/>
      <c r="KC411" s="307"/>
      <c r="KD411" s="307"/>
      <c r="KE411" s="307"/>
      <c r="KF411" s="307"/>
      <c r="KG411" s="307"/>
      <c r="KH411" s="307"/>
      <c r="KI411" s="307"/>
      <c r="KJ411" s="307"/>
      <c r="KK411" s="307"/>
      <c r="KL411" s="307"/>
      <c r="KM411" s="307"/>
      <c r="KN411" s="307"/>
      <c r="KO411" s="307"/>
      <c r="KP411" s="307"/>
      <c r="KQ411" s="307"/>
      <c r="KR411" s="307"/>
      <c r="KS411" s="307"/>
      <c r="KT411" s="307"/>
    </row>
    <row r="412" spans="14:306" s="56" customFormat="1" ht="15" customHeight="1">
      <c r="N412" s="395"/>
      <c r="O412" s="330"/>
      <c r="P412" s="330"/>
      <c r="Q412" s="330"/>
      <c r="R412" s="341"/>
      <c r="S412" s="330"/>
      <c r="T412" s="330"/>
      <c r="U412" s="341"/>
      <c r="V412" s="410"/>
      <c r="W412" s="342"/>
      <c r="X412" s="342"/>
      <c r="Y412" s="342"/>
      <c r="Z412" s="342"/>
      <c r="AA412" s="342"/>
      <c r="AB412" s="342"/>
      <c r="AC412" s="342"/>
      <c r="AD412" s="342"/>
      <c r="AE412" s="342"/>
      <c r="AG412" s="354">
        <v>18</v>
      </c>
      <c r="AH412" s="354"/>
      <c r="AI412" s="356" t="s">
        <v>598</v>
      </c>
      <c r="AJ412" s="356" t="s">
        <v>137</v>
      </c>
      <c r="AK412" s="359">
        <v>25</v>
      </c>
      <c r="AL412" s="359">
        <v>26</v>
      </c>
      <c r="AM412" s="356" t="s">
        <v>746</v>
      </c>
      <c r="AN412" s="356" t="s">
        <v>747</v>
      </c>
      <c r="AO412" s="359">
        <v>24</v>
      </c>
      <c r="AP412" s="356" t="s">
        <v>99</v>
      </c>
      <c r="AQ412" s="356" t="s">
        <v>102</v>
      </c>
      <c r="AR412" s="356" t="s">
        <v>600</v>
      </c>
      <c r="AS412" s="359">
        <v>35</v>
      </c>
      <c r="AT412" s="356" t="s">
        <v>748</v>
      </c>
      <c r="AU412" s="356"/>
      <c r="AV412" s="356" t="s">
        <v>140</v>
      </c>
      <c r="AW412" s="356">
        <v>30</v>
      </c>
      <c r="AX412" s="411" t="s">
        <v>0</v>
      </c>
      <c r="AY412" s="303">
        <f t="shared" si="189"/>
        <v>59</v>
      </c>
      <c r="AZ412" s="303">
        <f t="shared" si="190"/>
        <v>35</v>
      </c>
      <c r="BA412" s="303">
        <f t="shared" si="191"/>
        <v>26</v>
      </c>
      <c r="BB412" s="303">
        <f t="shared" si="192"/>
        <v>27</v>
      </c>
      <c r="BC412" s="303">
        <f t="shared" si="193"/>
        <v>71</v>
      </c>
      <c r="BD412" s="303">
        <f t="shared" si="194"/>
        <v>48</v>
      </c>
      <c r="BE412" s="303">
        <f t="shared" si="195"/>
        <v>25</v>
      </c>
      <c r="BF412" s="303">
        <f t="shared" si="196"/>
        <v>32</v>
      </c>
      <c r="BG412" s="303">
        <f t="shared" si="197"/>
        <v>34</v>
      </c>
      <c r="BH412" s="303"/>
      <c r="BI412" s="303">
        <f t="shared" si="198"/>
        <v>38</v>
      </c>
      <c r="BJ412" s="303">
        <f t="shared" si="199"/>
        <v>36</v>
      </c>
      <c r="BK412" s="303">
        <f t="shared" si="200"/>
        <v>125</v>
      </c>
      <c r="BL412" s="303">
        <f t="shared" si="201"/>
        <v>25</v>
      </c>
      <c r="BM412" s="303">
        <f t="shared" si="202"/>
        <v>31</v>
      </c>
      <c r="BN412" s="303">
        <f t="shared" si="203"/>
        <v>19</v>
      </c>
      <c r="CB412" s="307"/>
      <c r="CC412" s="307"/>
      <c r="CD412" s="307"/>
      <c r="CE412" s="307"/>
      <c r="CF412" s="307"/>
      <c r="CG412" s="307"/>
      <c r="CH412" s="307"/>
      <c r="CI412" s="307"/>
      <c r="CJ412" s="307"/>
      <c r="CK412" s="307"/>
      <c r="CL412" s="307"/>
      <c r="CM412" s="307"/>
      <c r="CN412" s="307"/>
      <c r="CO412" s="307"/>
      <c r="CP412" s="307"/>
      <c r="CQ412" s="307"/>
      <c r="CR412" s="307"/>
      <c r="CS412" s="307"/>
      <c r="CT412" s="307"/>
      <c r="CU412" s="307"/>
      <c r="CV412" s="307"/>
      <c r="CW412" s="307"/>
      <c r="CX412" s="307"/>
      <c r="CY412" s="307"/>
      <c r="CZ412" s="307"/>
      <c r="DA412" s="307"/>
      <c r="DB412" s="307"/>
      <c r="DC412" s="307"/>
      <c r="DD412" s="307"/>
      <c r="DE412" s="307"/>
      <c r="DF412" s="307"/>
      <c r="DG412" s="307"/>
      <c r="DH412" s="307"/>
      <c r="DI412" s="390"/>
      <c r="DJ412" s="390"/>
      <c r="DK412" s="307"/>
      <c r="DL412" s="307"/>
      <c r="DM412" s="307"/>
      <c r="DN412" s="307"/>
      <c r="DO412" s="307"/>
      <c r="DP412" s="307"/>
      <c r="DQ412" s="307"/>
      <c r="DR412" s="307"/>
      <c r="DS412" s="307"/>
      <c r="DT412" s="307"/>
      <c r="DU412" s="307"/>
      <c r="DV412" s="307"/>
      <c r="DW412" s="307"/>
      <c r="DX412" s="307"/>
      <c r="DY412" s="307"/>
      <c r="DZ412" s="307"/>
      <c r="EA412" s="307"/>
      <c r="EB412" s="307"/>
      <c r="EC412" s="307"/>
      <c r="ED412" s="307"/>
      <c r="EE412" s="307"/>
      <c r="EF412" s="307"/>
      <c r="EG412" s="307"/>
      <c r="EH412" s="307"/>
      <c r="EI412" s="307"/>
      <c r="EJ412" s="307"/>
      <c r="EK412" s="307"/>
      <c r="EL412" s="307"/>
      <c r="EM412" s="307"/>
      <c r="EN412" s="307"/>
      <c r="EO412" s="307"/>
      <c r="EP412" s="307"/>
      <c r="EQ412" s="307"/>
      <c r="ER412" s="307"/>
      <c r="ES412" s="307"/>
      <c r="ET412" s="307"/>
      <c r="EU412" s="390"/>
      <c r="EV412" s="390"/>
      <c r="EW412" s="307"/>
      <c r="EX412" s="307"/>
      <c r="EY412" s="307"/>
      <c r="EZ412" s="307"/>
      <c r="FA412" s="307"/>
      <c r="FB412" s="307"/>
      <c r="FC412" s="307"/>
      <c r="FD412" s="307"/>
      <c r="FE412" s="307"/>
      <c r="FF412" s="307"/>
      <c r="FG412" s="307"/>
      <c r="FH412" s="307"/>
      <c r="FI412" s="307"/>
      <c r="FJ412" s="307"/>
      <c r="FK412" s="307"/>
      <c r="FL412" s="307"/>
      <c r="FM412" s="307"/>
      <c r="FN412" s="307"/>
      <c r="FO412" s="307"/>
      <c r="FP412" s="307"/>
      <c r="FQ412" s="307"/>
      <c r="FR412" s="307"/>
      <c r="FS412" s="307"/>
      <c r="FT412" s="307"/>
      <c r="FU412" s="307"/>
      <c r="FV412" s="307"/>
      <c r="FW412" s="307"/>
      <c r="FX412" s="307"/>
      <c r="FY412" s="307"/>
      <c r="FZ412" s="307"/>
      <c r="GA412" s="307"/>
      <c r="GB412" s="307"/>
      <c r="GC412" s="307"/>
      <c r="GD412" s="307"/>
      <c r="GE412" s="307"/>
      <c r="GF412" s="307"/>
      <c r="GG412" s="307"/>
      <c r="GH412" s="307"/>
      <c r="GI412" s="307"/>
      <c r="GJ412" s="307"/>
      <c r="GK412" s="307"/>
      <c r="GL412" s="307"/>
      <c r="GM412" s="307"/>
      <c r="GN412" s="307"/>
      <c r="GO412" s="307"/>
      <c r="GP412" s="307"/>
      <c r="GQ412" s="307"/>
      <c r="GR412" s="307"/>
      <c r="GS412" s="307"/>
      <c r="GT412" s="307"/>
      <c r="GU412" s="307"/>
      <c r="GV412" s="307"/>
      <c r="GW412" s="307"/>
      <c r="GX412" s="307"/>
      <c r="GY412" s="307"/>
      <c r="GZ412" s="307"/>
      <c r="HA412" s="307"/>
      <c r="HB412" s="307"/>
      <c r="HC412" s="307"/>
      <c r="HD412" s="307"/>
      <c r="HE412" s="307"/>
      <c r="HF412" s="307"/>
      <c r="HG412" s="307"/>
      <c r="HH412" s="307"/>
      <c r="HI412" s="307"/>
      <c r="HJ412" s="307"/>
      <c r="HK412" s="307"/>
      <c r="HL412" s="307"/>
      <c r="HM412" s="307"/>
      <c r="HN412" s="307"/>
      <c r="HO412" s="307"/>
      <c r="HP412" s="307"/>
      <c r="HQ412" s="307"/>
      <c r="HR412" s="307"/>
      <c r="HS412" s="307"/>
      <c r="HT412" s="307"/>
      <c r="HU412" s="307"/>
      <c r="HV412" s="307"/>
      <c r="HW412" s="307"/>
      <c r="HX412" s="307"/>
      <c r="HY412" s="307"/>
      <c r="HZ412" s="307"/>
      <c r="IA412" s="307"/>
      <c r="IB412" s="307"/>
      <c r="IC412" s="307"/>
      <c r="ID412" s="307"/>
      <c r="IE412" s="307"/>
      <c r="IF412" s="307"/>
      <c r="IG412" s="307"/>
      <c r="IH412" s="307"/>
      <c r="II412" s="307"/>
      <c r="IJ412" s="307"/>
      <c r="IK412" s="307"/>
      <c r="IL412" s="307"/>
      <c r="IM412" s="307"/>
      <c r="IN412" s="307"/>
      <c r="IO412" s="307"/>
      <c r="IP412" s="307"/>
      <c r="IQ412" s="307"/>
      <c r="IR412" s="307"/>
      <c r="IS412" s="307"/>
      <c r="IT412" s="307"/>
      <c r="IU412" s="307"/>
      <c r="IV412" s="307"/>
      <c r="IW412" s="307"/>
      <c r="IX412" s="307"/>
      <c r="IY412" s="307"/>
      <c r="IZ412" s="307"/>
      <c r="JA412" s="307"/>
      <c r="JB412" s="307"/>
      <c r="JC412" s="307"/>
      <c r="JD412" s="307"/>
      <c r="JE412" s="307"/>
      <c r="JF412" s="307"/>
      <c r="JG412" s="307"/>
      <c r="JH412" s="307"/>
      <c r="JI412" s="307"/>
      <c r="JJ412" s="307"/>
      <c r="JK412" s="307"/>
      <c r="JL412" s="307"/>
      <c r="JM412" s="307"/>
      <c r="JN412" s="307"/>
      <c r="JO412" s="307"/>
      <c r="JP412" s="307"/>
      <c r="JQ412" s="307"/>
      <c r="JR412" s="307"/>
      <c r="JS412" s="307"/>
      <c r="JT412" s="307"/>
      <c r="JU412" s="307"/>
      <c r="JV412" s="307"/>
      <c r="JW412" s="307"/>
      <c r="JX412" s="307"/>
      <c r="JY412" s="307"/>
      <c r="JZ412" s="307"/>
      <c r="KA412" s="307"/>
      <c r="KB412" s="307"/>
      <c r="KC412" s="307"/>
      <c r="KD412" s="307"/>
      <c r="KE412" s="307"/>
      <c r="KF412" s="307"/>
      <c r="KG412" s="307"/>
      <c r="KH412" s="307"/>
      <c r="KI412" s="307"/>
      <c r="KJ412" s="307"/>
      <c r="KK412" s="307"/>
      <c r="KL412" s="307"/>
      <c r="KM412" s="307"/>
      <c r="KN412" s="307"/>
      <c r="KO412" s="307"/>
      <c r="KP412" s="307"/>
      <c r="KQ412" s="307"/>
      <c r="KR412" s="307"/>
      <c r="KS412" s="307"/>
      <c r="KT412" s="307"/>
    </row>
    <row r="413" spans="14:306" s="56" customFormat="1" ht="15" customHeight="1">
      <c r="N413" s="395"/>
      <c r="O413" s="330"/>
      <c r="P413" s="330"/>
      <c r="Q413" s="341"/>
      <c r="R413" s="341"/>
      <c r="S413" s="330"/>
      <c r="T413" s="330"/>
      <c r="U413" s="341"/>
      <c r="V413" s="410"/>
      <c r="W413" s="342"/>
      <c r="X413" s="342"/>
      <c r="Y413" s="342"/>
      <c r="Z413" s="342"/>
      <c r="AA413" s="342"/>
      <c r="AB413" s="342"/>
      <c r="AC413" s="342"/>
      <c r="AD413" s="342"/>
      <c r="AE413" s="342"/>
      <c r="AG413" s="354">
        <v>19</v>
      </c>
      <c r="AH413" s="354"/>
      <c r="AI413" s="356" t="s">
        <v>749</v>
      </c>
      <c r="AJ413" s="356" t="s">
        <v>735</v>
      </c>
      <c r="AK413" s="356" t="s">
        <v>292</v>
      </c>
      <c r="AL413" s="356" t="s">
        <v>162</v>
      </c>
      <c r="AM413" s="356" t="s">
        <v>750</v>
      </c>
      <c r="AN413" s="356" t="s">
        <v>4</v>
      </c>
      <c r="AO413" s="356" t="s">
        <v>168</v>
      </c>
      <c r="AP413" s="356" t="s">
        <v>159</v>
      </c>
      <c r="AQ413" s="356" t="s">
        <v>751</v>
      </c>
      <c r="AR413" s="356" t="s">
        <v>737</v>
      </c>
      <c r="AS413" s="356" t="s">
        <v>101</v>
      </c>
      <c r="AT413" s="356" t="s">
        <v>752</v>
      </c>
      <c r="AU413" s="356"/>
      <c r="AV413" s="356" t="s">
        <v>753</v>
      </c>
      <c r="AW413" s="356" t="s">
        <v>128</v>
      </c>
      <c r="AX413" s="403" t="s">
        <v>727</v>
      </c>
      <c r="AY413" s="303">
        <f t="shared" ref="AY413:BF413" si="204">IF(AI413="-",AI413,IF(ISNUMBER(AI413),AI413,MID(AI413,(FIND("-",AI413)+1),3)+1))</f>
        <v>69</v>
      </c>
      <c r="AZ413" s="303">
        <f t="shared" si="204"/>
        <v>45</v>
      </c>
      <c r="BA413" s="303">
        <f t="shared" si="204"/>
        <v>33</v>
      </c>
      <c r="BB413" s="303">
        <f t="shared" si="204"/>
        <v>29</v>
      </c>
      <c r="BC413" s="303">
        <f t="shared" si="204"/>
        <v>120</v>
      </c>
      <c r="BD413" s="303">
        <f t="shared" si="204"/>
        <v>69</v>
      </c>
      <c r="BE413" s="303">
        <f t="shared" si="204"/>
        <v>31</v>
      </c>
      <c r="BF413" s="303">
        <f t="shared" si="204"/>
        <v>36</v>
      </c>
      <c r="BG413" s="303">
        <f>IF(AQ413="-",AQ413,IF(ISNUMBER(AQ413),AQ413,MID(AQ413,(FIND("-",AQ413)+1),3)+1))</f>
        <v>43</v>
      </c>
      <c r="BH413" s="303"/>
      <c r="BI413" s="303">
        <f>IF(AR413="-",AR413,IF(ISNUMBER(AR413),AR413,MID(AR413,(FIND("-",AR413)+1),3)+1))</f>
        <v>61</v>
      </c>
      <c r="BJ413" s="303">
        <f>IF(AS413="-",AS413,IF(ISNUMBER(AS413),AS413,MID(AS413,(FIND("-",AS413)+1),3)+1))</f>
        <v>39</v>
      </c>
      <c r="BK413" s="303">
        <f>IF(AT413="-",AT413,IF(ISNUMBER(AT413),AT413,MID(AT413,(FIND("-",AT413)+1),3)+1))</f>
        <v>137</v>
      </c>
      <c r="BL413" s="303">
        <f>IF(AV413="-",AV413,IF(ISNUMBER(AV413),AV413,MID(AV413,(FIND("-",AV413)+1),3)+1))</f>
        <v>34</v>
      </c>
      <c r="BM413" s="303">
        <f>IF(AW413="-",AW413,IF(ISNUMBER(AW413),AW413,MID(AW413,(FIND("-",AW413)+1),3)+1))</f>
        <v>35</v>
      </c>
      <c r="BN413" s="303">
        <f>IF(AX413="-",AX413,IF(ISNUMBER(AX413),AX413,MID(AX413,(FIND("-",AX413)+1),3)+1))</f>
        <v>25</v>
      </c>
      <c r="CB413" s="307"/>
      <c r="CC413" s="307"/>
      <c r="CD413" s="307"/>
      <c r="CE413" s="307"/>
      <c r="CF413" s="307"/>
      <c r="CG413" s="307"/>
      <c r="CH413" s="307"/>
      <c r="CI413" s="307"/>
      <c r="CJ413" s="307"/>
      <c r="CK413" s="307"/>
      <c r="CL413" s="307"/>
      <c r="CM413" s="307"/>
      <c r="CN413" s="307"/>
      <c r="CO413" s="307"/>
      <c r="CP413" s="307"/>
      <c r="CQ413" s="307"/>
      <c r="CR413" s="307"/>
      <c r="CS413" s="307"/>
      <c r="CT413" s="307"/>
      <c r="CU413" s="307"/>
      <c r="CV413" s="307"/>
      <c r="CW413" s="307"/>
      <c r="CX413" s="307"/>
      <c r="CY413" s="307"/>
      <c r="CZ413" s="307"/>
      <c r="DA413" s="307"/>
      <c r="DB413" s="307"/>
      <c r="DC413" s="307"/>
      <c r="DD413" s="307"/>
      <c r="DE413" s="307"/>
      <c r="DF413" s="307"/>
      <c r="DG413" s="307"/>
      <c r="DH413" s="307"/>
      <c r="DI413" s="390"/>
      <c r="DJ413" s="390"/>
      <c r="DK413" s="307"/>
      <c r="DL413" s="307"/>
      <c r="DM413" s="307"/>
      <c r="DN413" s="307"/>
      <c r="DO413" s="307"/>
      <c r="DP413" s="307"/>
      <c r="DQ413" s="307"/>
      <c r="DR413" s="307"/>
      <c r="DS413" s="307"/>
      <c r="DT413" s="307"/>
      <c r="DU413" s="307"/>
      <c r="DV413" s="307"/>
      <c r="DW413" s="307"/>
      <c r="DX413" s="307"/>
      <c r="DY413" s="307"/>
      <c r="DZ413" s="307"/>
      <c r="EA413" s="307"/>
      <c r="EB413" s="307"/>
      <c r="EC413" s="307"/>
      <c r="ED413" s="307"/>
      <c r="EE413" s="307"/>
      <c r="EF413" s="307"/>
      <c r="EG413" s="307"/>
      <c r="EH413" s="307"/>
      <c r="EI413" s="307"/>
      <c r="EJ413" s="307"/>
      <c r="EK413" s="307"/>
      <c r="EL413" s="307"/>
      <c r="EM413" s="307"/>
      <c r="EN413" s="307"/>
      <c r="EO413" s="307"/>
      <c r="EP413" s="307"/>
      <c r="EQ413" s="307"/>
      <c r="ER413" s="307"/>
      <c r="ES413" s="307"/>
      <c r="ET413" s="307"/>
      <c r="EU413" s="390"/>
      <c r="EV413" s="390"/>
      <c r="EW413" s="307"/>
      <c r="EX413" s="307"/>
      <c r="EY413" s="307"/>
      <c r="EZ413" s="307"/>
      <c r="FA413" s="307"/>
      <c r="FB413" s="307"/>
      <c r="FC413" s="307"/>
      <c r="FD413" s="307"/>
      <c r="FE413" s="307"/>
      <c r="FF413" s="307"/>
      <c r="FG413" s="307"/>
      <c r="FH413" s="307"/>
      <c r="FI413" s="307"/>
      <c r="FJ413" s="307"/>
      <c r="FK413" s="307"/>
      <c r="FL413" s="307"/>
      <c r="FM413" s="307"/>
      <c r="FN413" s="307"/>
      <c r="FO413" s="307"/>
      <c r="FP413" s="307"/>
      <c r="FQ413" s="307"/>
      <c r="FR413" s="307"/>
      <c r="FS413" s="307"/>
      <c r="FT413" s="307"/>
      <c r="FU413" s="307"/>
      <c r="FV413" s="307"/>
      <c r="FW413" s="307"/>
      <c r="FX413" s="307"/>
      <c r="FY413" s="307"/>
      <c r="FZ413" s="307"/>
      <c r="GA413" s="307"/>
      <c r="GB413" s="307"/>
      <c r="GC413" s="307"/>
      <c r="GD413" s="307"/>
      <c r="GE413" s="307"/>
      <c r="GF413" s="307"/>
      <c r="GG413" s="307"/>
      <c r="GH413" s="307"/>
      <c r="GI413" s="307"/>
      <c r="GJ413" s="307"/>
      <c r="GK413" s="307"/>
      <c r="GL413" s="307"/>
      <c r="GM413" s="307"/>
      <c r="GN413" s="307"/>
      <c r="GO413" s="307"/>
      <c r="GP413" s="307"/>
      <c r="GQ413" s="307"/>
      <c r="GR413" s="307"/>
      <c r="GS413" s="307"/>
      <c r="GT413" s="307"/>
      <c r="GU413" s="307"/>
      <c r="GV413" s="307"/>
      <c r="GW413" s="307"/>
      <c r="GX413" s="307"/>
      <c r="GY413" s="307"/>
      <c r="GZ413" s="307"/>
      <c r="HA413" s="307"/>
      <c r="HB413" s="307"/>
      <c r="HC413" s="307"/>
      <c r="HD413" s="307"/>
      <c r="HE413" s="307"/>
      <c r="HF413" s="307"/>
      <c r="HG413" s="307"/>
      <c r="HH413" s="307"/>
      <c r="HI413" s="307"/>
      <c r="HJ413" s="307"/>
      <c r="HK413" s="307"/>
      <c r="HL413" s="307"/>
      <c r="HM413" s="307"/>
      <c r="HN413" s="307"/>
      <c r="HO413" s="307"/>
      <c r="HP413" s="307"/>
      <c r="HQ413" s="307"/>
      <c r="HR413" s="307"/>
      <c r="HS413" s="307"/>
      <c r="HT413" s="307"/>
      <c r="HU413" s="307"/>
      <c r="HV413" s="307"/>
      <c r="HW413" s="307"/>
      <c r="HX413" s="307"/>
      <c r="HY413" s="307"/>
      <c r="HZ413" s="307"/>
      <c r="IA413" s="307"/>
      <c r="IB413" s="307"/>
      <c r="IC413" s="307"/>
      <c r="ID413" s="307"/>
      <c r="IE413" s="307"/>
      <c r="IF413" s="307"/>
      <c r="IG413" s="307"/>
      <c r="IH413" s="307"/>
      <c r="II413" s="307"/>
      <c r="IJ413" s="307"/>
      <c r="IK413" s="307"/>
      <c r="IL413" s="307"/>
      <c r="IM413" s="307"/>
      <c r="IN413" s="307"/>
      <c r="IO413" s="307"/>
      <c r="IP413" s="307"/>
      <c r="IQ413" s="307"/>
      <c r="IR413" s="307"/>
      <c r="IS413" s="307"/>
      <c r="IT413" s="307"/>
      <c r="IU413" s="307"/>
      <c r="IV413" s="307"/>
      <c r="IW413" s="307"/>
      <c r="IX413" s="307"/>
      <c r="IY413" s="307"/>
      <c r="IZ413" s="307"/>
      <c r="JA413" s="307"/>
      <c r="JB413" s="307"/>
      <c r="JC413" s="307"/>
      <c r="JD413" s="307"/>
      <c r="JE413" s="307"/>
      <c r="JF413" s="307"/>
      <c r="JG413" s="307"/>
      <c r="JH413" s="307"/>
      <c r="JI413" s="307"/>
      <c r="JJ413" s="307"/>
      <c r="JK413" s="307"/>
      <c r="JL413" s="307"/>
      <c r="JM413" s="307"/>
      <c r="JN413" s="307"/>
      <c r="JO413" s="307"/>
      <c r="JP413" s="307"/>
      <c r="JQ413" s="307"/>
      <c r="JR413" s="307"/>
      <c r="JS413" s="307"/>
      <c r="JT413" s="307"/>
      <c r="JU413" s="307"/>
      <c r="JV413" s="307"/>
      <c r="JW413" s="307"/>
      <c r="JX413" s="307"/>
      <c r="JY413" s="307"/>
      <c r="JZ413" s="307"/>
      <c r="KA413" s="307"/>
      <c r="KB413" s="307"/>
      <c r="KC413" s="307"/>
      <c r="KD413" s="307"/>
      <c r="KE413" s="307"/>
      <c r="KF413" s="307"/>
      <c r="KG413" s="307"/>
      <c r="KH413" s="307"/>
      <c r="KI413" s="307"/>
      <c r="KJ413" s="307"/>
      <c r="KK413" s="307"/>
      <c r="KL413" s="307"/>
      <c r="KM413" s="307"/>
      <c r="KN413" s="307"/>
      <c r="KO413" s="307"/>
      <c r="KP413" s="307"/>
      <c r="KQ413" s="307"/>
      <c r="KR413" s="307"/>
      <c r="KS413" s="307"/>
      <c r="KT413" s="307"/>
    </row>
    <row r="414" spans="14:306" s="56" customFormat="1" ht="15" customHeight="1">
      <c r="N414" s="395"/>
      <c r="O414" s="330"/>
      <c r="P414" s="330"/>
      <c r="Q414" s="341"/>
      <c r="R414" s="330"/>
      <c r="S414" s="330"/>
      <c r="T414" s="330"/>
      <c r="U414" s="341"/>
      <c r="V414" s="410"/>
      <c r="W414" s="342"/>
      <c r="X414" s="342"/>
      <c r="Y414" s="342"/>
      <c r="Z414" s="342"/>
      <c r="AA414" s="342"/>
      <c r="AB414" s="342"/>
      <c r="AC414" s="342"/>
      <c r="AD414" s="342"/>
      <c r="AE414" s="342"/>
      <c r="AG414" s="303"/>
      <c r="AH414" s="303"/>
      <c r="AI414" s="362"/>
      <c r="AJ414" s="362"/>
      <c r="AK414" s="362"/>
      <c r="AL414" s="362"/>
      <c r="AM414" s="362"/>
      <c r="AN414" s="362"/>
      <c r="AO414" s="362"/>
      <c r="AP414" s="362"/>
      <c r="AQ414" s="362"/>
      <c r="AR414" s="362"/>
      <c r="AS414" s="362"/>
      <c r="AT414" s="362"/>
      <c r="AU414" s="362"/>
      <c r="AV414" s="362"/>
      <c r="AW414" s="362"/>
      <c r="AX414" s="362"/>
      <c r="AY414" s="303"/>
      <c r="AZ414" s="303"/>
      <c r="BA414" s="303"/>
      <c r="BB414" s="303"/>
      <c r="BC414" s="303"/>
      <c r="BD414" s="303"/>
      <c r="BE414" s="303"/>
      <c r="BF414" s="303"/>
      <c r="BG414" s="303"/>
      <c r="BH414" s="303"/>
      <c r="BI414" s="303"/>
      <c r="BJ414" s="303"/>
      <c r="BK414" s="303"/>
      <c r="BL414" s="303"/>
      <c r="BM414" s="303"/>
      <c r="BN414" s="303"/>
      <c r="CB414" s="307"/>
      <c r="CC414" s="307"/>
      <c r="CD414" s="307"/>
      <c r="CE414" s="307"/>
      <c r="CF414" s="307"/>
      <c r="CG414" s="307"/>
      <c r="CH414" s="307"/>
      <c r="CI414" s="307"/>
      <c r="CJ414" s="307"/>
      <c r="CK414" s="307"/>
      <c r="CL414" s="307"/>
      <c r="CM414" s="307"/>
      <c r="CN414" s="307"/>
      <c r="CO414" s="307"/>
      <c r="CP414" s="307"/>
      <c r="CQ414" s="307"/>
      <c r="CR414" s="307"/>
      <c r="CS414" s="307"/>
      <c r="CT414" s="307"/>
      <c r="CU414" s="307"/>
      <c r="CV414" s="307"/>
      <c r="CW414" s="307"/>
      <c r="CX414" s="307"/>
      <c r="CY414" s="307"/>
      <c r="CZ414" s="307"/>
      <c r="DA414" s="307"/>
      <c r="DB414" s="307"/>
      <c r="DC414" s="307"/>
      <c r="DD414" s="307"/>
      <c r="DE414" s="307"/>
      <c r="DF414" s="307"/>
      <c r="DG414" s="307"/>
      <c r="DH414" s="307"/>
      <c r="DI414" s="390"/>
      <c r="DJ414" s="390"/>
      <c r="DK414" s="307"/>
      <c r="DL414" s="307"/>
      <c r="DM414" s="307"/>
      <c r="DN414" s="307"/>
      <c r="DO414" s="307"/>
      <c r="DP414" s="307"/>
      <c r="DQ414" s="307"/>
      <c r="DR414" s="307"/>
      <c r="DS414" s="307"/>
      <c r="DT414" s="307"/>
      <c r="DU414" s="307"/>
      <c r="DV414" s="307"/>
      <c r="DW414" s="307"/>
      <c r="DX414" s="307"/>
      <c r="DY414" s="307"/>
      <c r="DZ414" s="307"/>
      <c r="EA414" s="307"/>
      <c r="EB414" s="307"/>
      <c r="EC414" s="307"/>
      <c r="ED414" s="307"/>
      <c r="EE414" s="307"/>
      <c r="EF414" s="307"/>
      <c r="EG414" s="307"/>
      <c r="EH414" s="307"/>
      <c r="EI414" s="307"/>
      <c r="EJ414" s="307"/>
      <c r="EK414" s="307"/>
      <c r="EL414" s="307"/>
      <c r="EM414" s="307"/>
      <c r="EN414" s="307"/>
      <c r="EO414" s="307"/>
      <c r="EP414" s="307"/>
      <c r="EQ414" s="307"/>
      <c r="ER414" s="307"/>
      <c r="ES414" s="307"/>
      <c r="ET414" s="307"/>
      <c r="EU414" s="390"/>
      <c r="EV414" s="390"/>
      <c r="EW414" s="307"/>
      <c r="EX414" s="307"/>
      <c r="EY414" s="307"/>
      <c r="EZ414" s="307"/>
      <c r="FA414" s="307"/>
      <c r="FB414" s="307"/>
      <c r="FC414" s="307"/>
      <c r="FD414" s="307"/>
      <c r="FE414" s="307"/>
      <c r="FF414" s="307"/>
      <c r="FG414" s="307"/>
      <c r="FH414" s="307"/>
      <c r="FI414" s="307"/>
      <c r="FJ414" s="307"/>
      <c r="FK414" s="307"/>
      <c r="FL414" s="307"/>
      <c r="FM414" s="307"/>
      <c r="FN414" s="307"/>
      <c r="FO414" s="307"/>
      <c r="FP414" s="307"/>
      <c r="FQ414" s="307"/>
      <c r="FR414" s="307"/>
      <c r="FS414" s="307"/>
      <c r="FT414" s="307"/>
      <c r="FU414" s="307"/>
      <c r="FV414" s="307"/>
      <c r="FW414" s="307"/>
      <c r="FX414" s="307"/>
      <c r="FY414" s="307"/>
      <c r="FZ414" s="307"/>
      <c r="GA414" s="307"/>
      <c r="GB414" s="307"/>
      <c r="GC414" s="307"/>
      <c r="GD414" s="307"/>
      <c r="GE414" s="307"/>
      <c r="GF414" s="307"/>
      <c r="GG414" s="307"/>
      <c r="GH414" s="307"/>
      <c r="GI414" s="307"/>
      <c r="GJ414" s="307"/>
      <c r="GK414" s="307"/>
      <c r="GL414" s="307"/>
      <c r="GM414" s="307"/>
      <c r="GN414" s="307"/>
      <c r="GO414" s="307"/>
      <c r="GP414" s="307"/>
      <c r="GQ414" s="307"/>
      <c r="GR414" s="307"/>
      <c r="GS414" s="307"/>
      <c r="GT414" s="307"/>
      <c r="GU414" s="307"/>
      <c r="GV414" s="307"/>
      <c r="GW414" s="307"/>
      <c r="GX414" s="307"/>
      <c r="GY414" s="307"/>
      <c r="GZ414" s="307"/>
      <c r="HA414" s="307"/>
      <c r="HB414" s="307"/>
      <c r="HC414" s="307"/>
      <c r="HD414" s="307"/>
      <c r="HE414" s="307"/>
      <c r="HF414" s="307"/>
      <c r="HG414" s="307"/>
      <c r="HH414" s="307"/>
      <c r="HI414" s="307"/>
      <c r="HJ414" s="307"/>
      <c r="HK414" s="307"/>
      <c r="HL414" s="307"/>
      <c r="HM414" s="307"/>
      <c r="HN414" s="307"/>
      <c r="HO414" s="307"/>
      <c r="HP414" s="307"/>
      <c r="HQ414" s="307"/>
      <c r="HR414" s="307"/>
      <c r="HS414" s="307"/>
      <c r="HT414" s="307"/>
      <c r="HU414" s="307"/>
      <c r="HV414" s="307"/>
      <c r="HW414" s="307"/>
      <c r="HX414" s="307"/>
      <c r="HY414" s="307"/>
      <c r="HZ414" s="307"/>
      <c r="IA414" s="307"/>
      <c r="IB414" s="307"/>
      <c r="IC414" s="307"/>
      <c r="ID414" s="307"/>
      <c r="IE414" s="307"/>
      <c r="IF414" s="307"/>
      <c r="IG414" s="307"/>
      <c r="IH414" s="307"/>
      <c r="II414" s="307"/>
      <c r="IJ414" s="307"/>
      <c r="IK414" s="307"/>
      <c r="IL414" s="307"/>
      <c r="IM414" s="307"/>
      <c r="IN414" s="307"/>
      <c r="IO414" s="307"/>
      <c r="IP414" s="307"/>
      <c r="IQ414" s="307"/>
      <c r="IR414" s="307"/>
      <c r="IS414" s="307"/>
      <c r="IT414" s="307"/>
      <c r="IU414" s="307"/>
      <c r="IV414" s="307"/>
      <c r="IW414" s="307"/>
      <c r="IX414" s="307"/>
      <c r="IY414" s="307"/>
      <c r="IZ414" s="307"/>
      <c r="JA414" s="307"/>
      <c r="JB414" s="307"/>
      <c r="JC414" s="307"/>
      <c r="JD414" s="307"/>
      <c r="JE414" s="307"/>
      <c r="JF414" s="307"/>
      <c r="JG414" s="307"/>
      <c r="JH414" s="307"/>
      <c r="JI414" s="307"/>
      <c r="JJ414" s="307"/>
      <c r="JK414" s="307"/>
      <c r="JL414" s="307"/>
      <c r="JM414" s="307"/>
      <c r="JN414" s="307"/>
      <c r="JO414" s="307"/>
      <c r="JP414" s="307"/>
      <c r="JQ414" s="307"/>
      <c r="JR414" s="307"/>
      <c r="JS414" s="307"/>
      <c r="JT414" s="307"/>
      <c r="JU414" s="307"/>
      <c r="JV414" s="307"/>
      <c r="JW414" s="307"/>
      <c r="JX414" s="307"/>
      <c r="JY414" s="307"/>
      <c r="JZ414" s="307"/>
      <c r="KA414" s="307"/>
      <c r="KB414" s="307"/>
      <c r="KC414" s="307"/>
      <c r="KD414" s="307"/>
      <c r="KE414" s="307"/>
      <c r="KF414" s="307"/>
      <c r="KG414" s="307"/>
      <c r="KH414" s="307"/>
      <c r="KI414" s="307"/>
      <c r="KJ414" s="307"/>
      <c r="KK414" s="307"/>
      <c r="KL414" s="307"/>
      <c r="KM414" s="307"/>
      <c r="KN414" s="307"/>
      <c r="KO414" s="307"/>
      <c r="KP414" s="307"/>
      <c r="KQ414" s="307"/>
      <c r="KR414" s="307"/>
      <c r="KS414" s="307"/>
      <c r="KT414" s="307"/>
    </row>
    <row r="415" spans="14:306" s="56" customFormat="1" ht="15" customHeight="1">
      <c r="N415" s="395"/>
      <c r="O415" s="330"/>
      <c r="P415" s="330"/>
      <c r="Q415" s="330"/>
      <c r="R415" s="341"/>
      <c r="S415" s="330"/>
      <c r="T415" s="330"/>
      <c r="U415" s="341"/>
      <c r="V415" s="410"/>
      <c r="W415" s="342"/>
      <c r="X415" s="342"/>
      <c r="Y415" s="342"/>
      <c r="Z415" s="342"/>
      <c r="AA415" s="342"/>
      <c r="AB415" s="342"/>
      <c r="AC415" s="342"/>
      <c r="AD415" s="342"/>
      <c r="AE415" s="342"/>
      <c r="AG415" s="303"/>
      <c r="AH415" s="303"/>
      <c r="AI415" s="362"/>
      <c r="AJ415" s="362"/>
      <c r="AK415" s="362"/>
      <c r="AL415" s="362"/>
      <c r="AM415" s="362"/>
      <c r="AN415" s="362"/>
      <c r="AO415" s="362"/>
      <c r="AP415" s="362"/>
      <c r="AQ415" s="362"/>
      <c r="AR415" s="362"/>
      <c r="AS415" s="362"/>
      <c r="AT415" s="362"/>
      <c r="AU415" s="362"/>
      <c r="AV415" s="362"/>
      <c r="AW415" s="362"/>
      <c r="AX415" s="362"/>
      <c r="AY415" s="303"/>
      <c r="AZ415" s="303"/>
      <c r="BA415" s="303"/>
      <c r="BB415" s="303"/>
      <c r="BC415" s="303"/>
      <c r="BD415" s="303"/>
      <c r="BE415" s="303"/>
      <c r="BF415" s="303"/>
      <c r="BG415" s="303"/>
      <c r="BH415" s="303"/>
      <c r="BI415" s="303"/>
      <c r="BJ415" s="303"/>
      <c r="BK415" s="303"/>
      <c r="BL415" s="303"/>
      <c r="BM415" s="303"/>
      <c r="BN415" s="303"/>
      <c r="CB415" s="307"/>
      <c r="CC415" s="307"/>
      <c r="CD415" s="307"/>
      <c r="CE415" s="307"/>
      <c r="CF415" s="307"/>
      <c r="CG415" s="307"/>
      <c r="CH415" s="307"/>
      <c r="CI415" s="307"/>
      <c r="CJ415" s="307"/>
      <c r="CK415" s="307"/>
      <c r="CL415" s="307"/>
      <c r="CM415" s="307"/>
      <c r="CN415" s="307"/>
      <c r="CO415" s="307"/>
      <c r="CP415" s="307"/>
      <c r="CQ415" s="307"/>
      <c r="CR415" s="307"/>
      <c r="CS415" s="307"/>
      <c r="CT415" s="307"/>
      <c r="CU415" s="307"/>
      <c r="CV415" s="307"/>
      <c r="CW415" s="307"/>
      <c r="CX415" s="307"/>
      <c r="CY415" s="307"/>
      <c r="CZ415" s="307"/>
      <c r="DA415" s="307"/>
      <c r="DB415" s="307"/>
      <c r="DC415" s="307"/>
      <c r="DD415" s="307"/>
      <c r="DE415" s="307"/>
      <c r="DF415" s="307"/>
      <c r="DG415" s="307"/>
      <c r="DH415" s="307"/>
      <c r="DI415" s="390"/>
      <c r="DJ415" s="390"/>
      <c r="DK415" s="307"/>
      <c r="DL415" s="307"/>
      <c r="DM415" s="307"/>
      <c r="DN415" s="307"/>
      <c r="DO415" s="307"/>
      <c r="DP415" s="307"/>
      <c r="DQ415" s="307"/>
      <c r="DR415" s="307"/>
      <c r="DS415" s="307"/>
      <c r="DT415" s="307"/>
      <c r="DU415" s="307"/>
      <c r="DV415" s="307"/>
      <c r="DW415" s="307"/>
      <c r="DX415" s="307"/>
      <c r="DY415" s="307"/>
      <c r="DZ415" s="307"/>
      <c r="EA415" s="307"/>
      <c r="EB415" s="307"/>
      <c r="EC415" s="307"/>
      <c r="ED415" s="307"/>
      <c r="EE415" s="307"/>
      <c r="EF415" s="307"/>
      <c r="EG415" s="307"/>
      <c r="EH415" s="307"/>
      <c r="EI415" s="307"/>
      <c r="EJ415" s="307"/>
      <c r="EK415" s="307"/>
      <c r="EL415" s="307"/>
      <c r="EM415" s="307"/>
      <c r="EN415" s="307"/>
      <c r="EO415" s="307"/>
      <c r="EP415" s="307"/>
      <c r="EQ415" s="307"/>
      <c r="ER415" s="307"/>
      <c r="ES415" s="307"/>
      <c r="ET415" s="307"/>
      <c r="EU415" s="390"/>
      <c r="EV415" s="390"/>
      <c r="EW415" s="307"/>
      <c r="EX415" s="307"/>
      <c r="EY415" s="307"/>
      <c r="EZ415" s="307"/>
      <c r="FA415" s="307"/>
      <c r="FB415" s="307"/>
      <c r="FC415" s="307"/>
      <c r="FD415" s="307"/>
      <c r="FE415" s="307"/>
      <c r="FF415" s="307"/>
      <c r="FG415" s="307"/>
      <c r="FH415" s="307"/>
      <c r="FI415" s="307"/>
      <c r="FJ415" s="307"/>
      <c r="FK415" s="307"/>
      <c r="FL415" s="307"/>
      <c r="FM415" s="307"/>
      <c r="FN415" s="307"/>
      <c r="FO415" s="307"/>
      <c r="FP415" s="307"/>
      <c r="FQ415" s="307"/>
      <c r="FR415" s="307"/>
      <c r="FS415" s="307"/>
      <c r="FT415" s="307"/>
      <c r="FU415" s="307"/>
      <c r="FV415" s="307"/>
      <c r="FW415" s="307"/>
      <c r="FX415" s="307"/>
      <c r="FY415" s="307"/>
      <c r="FZ415" s="307"/>
      <c r="GA415" s="307"/>
      <c r="GB415" s="307"/>
      <c r="GC415" s="307"/>
      <c r="GD415" s="307"/>
      <c r="GE415" s="307"/>
      <c r="GF415" s="307"/>
      <c r="GG415" s="307"/>
      <c r="GH415" s="307"/>
      <c r="GI415" s="307"/>
      <c r="GJ415" s="307"/>
      <c r="GK415" s="307"/>
      <c r="GL415" s="307"/>
      <c r="GM415" s="307"/>
      <c r="GN415" s="307"/>
      <c r="GO415" s="307"/>
      <c r="GP415" s="307"/>
      <c r="GQ415" s="307"/>
      <c r="GR415" s="307"/>
      <c r="GS415" s="307"/>
      <c r="GT415" s="307"/>
      <c r="GU415" s="307"/>
      <c r="GV415" s="307"/>
      <c r="GW415" s="307"/>
      <c r="GX415" s="307"/>
      <c r="GY415" s="307"/>
      <c r="GZ415" s="307"/>
      <c r="HA415" s="307"/>
      <c r="HB415" s="307"/>
      <c r="HC415" s="307"/>
      <c r="HD415" s="307"/>
      <c r="HE415" s="307"/>
      <c r="HF415" s="307"/>
      <c r="HG415" s="307"/>
      <c r="HH415" s="307"/>
      <c r="HI415" s="307"/>
      <c r="HJ415" s="307"/>
      <c r="HK415" s="307"/>
      <c r="HL415" s="307"/>
      <c r="HM415" s="307"/>
      <c r="HN415" s="307"/>
      <c r="HO415" s="307"/>
      <c r="HP415" s="307"/>
      <c r="HQ415" s="307"/>
      <c r="HR415" s="307"/>
      <c r="HS415" s="307"/>
      <c r="HT415" s="307"/>
      <c r="HU415" s="307"/>
      <c r="HV415" s="307"/>
      <c r="HW415" s="307"/>
      <c r="HX415" s="307"/>
      <c r="HY415" s="307"/>
      <c r="HZ415" s="307"/>
      <c r="IA415" s="307"/>
      <c r="IB415" s="307"/>
      <c r="IC415" s="307"/>
      <c r="ID415" s="307"/>
      <c r="IE415" s="307"/>
      <c r="IF415" s="307"/>
      <c r="IG415" s="307"/>
      <c r="IH415" s="307"/>
      <c r="II415" s="307"/>
      <c r="IJ415" s="307"/>
      <c r="IK415" s="307"/>
      <c r="IL415" s="307"/>
      <c r="IM415" s="307"/>
      <c r="IN415" s="307"/>
      <c r="IO415" s="307"/>
      <c r="IP415" s="307"/>
      <c r="IQ415" s="307"/>
      <c r="IR415" s="307"/>
      <c r="IS415" s="307"/>
      <c r="IT415" s="307"/>
      <c r="IU415" s="307"/>
      <c r="IV415" s="307"/>
      <c r="IW415" s="307"/>
      <c r="IX415" s="307"/>
      <c r="IY415" s="307"/>
      <c r="IZ415" s="307"/>
      <c r="JA415" s="307"/>
      <c r="JB415" s="307"/>
      <c r="JC415" s="307"/>
      <c r="JD415" s="307"/>
      <c r="JE415" s="307"/>
      <c r="JF415" s="307"/>
      <c r="JG415" s="307"/>
      <c r="JH415" s="307"/>
      <c r="JI415" s="307"/>
      <c r="JJ415" s="307"/>
      <c r="JK415" s="307"/>
      <c r="JL415" s="307"/>
      <c r="JM415" s="307"/>
      <c r="JN415" s="307"/>
      <c r="JO415" s="307"/>
      <c r="JP415" s="307"/>
      <c r="JQ415" s="307"/>
      <c r="JR415" s="307"/>
      <c r="JS415" s="307"/>
      <c r="JT415" s="307"/>
      <c r="JU415" s="307"/>
      <c r="JV415" s="307"/>
      <c r="JW415" s="307"/>
      <c r="JX415" s="307"/>
      <c r="JY415" s="307"/>
      <c r="JZ415" s="307"/>
      <c r="KA415" s="307"/>
      <c r="KB415" s="307"/>
      <c r="KC415" s="307"/>
      <c r="KD415" s="307"/>
      <c r="KE415" s="307"/>
      <c r="KF415" s="307"/>
      <c r="KG415" s="307"/>
      <c r="KH415" s="307"/>
      <c r="KI415" s="307"/>
      <c r="KJ415" s="307"/>
      <c r="KK415" s="307"/>
      <c r="KL415" s="307"/>
      <c r="KM415" s="307"/>
      <c r="KN415" s="307"/>
      <c r="KO415" s="307"/>
      <c r="KP415" s="307"/>
      <c r="KQ415" s="307"/>
      <c r="KR415" s="307"/>
      <c r="KS415" s="307"/>
      <c r="KT415" s="307"/>
    </row>
    <row r="416" spans="14:306" s="56" customFormat="1" ht="15" customHeight="1">
      <c r="N416" s="395"/>
      <c r="O416" s="330"/>
      <c r="P416" s="330"/>
      <c r="Q416" s="341"/>
      <c r="R416" s="341"/>
      <c r="S416" s="330"/>
      <c r="T416" s="330"/>
      <c r="U416" s="341"/>
      <c r="V416" s="410"/>
      <c r="W416" s="342"/>
      <c r="X416" s="342"/>
      <c r="Y416" s="342"/>
      <c r="Z416" s="342"/>
      <c r="AA416" s="342"/>
      <c r="AB416" s="342"/>
      <c r="AC416" s="342"/>
      <c r="AD416" s="342"/>
      <c r="AE416" s="342"/>
      <c r="AG416" s="363" t="s">
        <v>754</v>
      </c>
      <c r="AH416" s="363"/>
      <c r="AI416" s="362" t="s">
        <v>755</v>
      </c>
      <c r="AJ416" s="362"/>
      <c r="AK416" s="362"/>
      <c r="AL416" s="362"/>
      <c r="AM416" s="362"/>
      <c r="AN416" s="362"/>
      <c r="AO416" s="362"/>
      <c r="AP416" s="362"/>
      <c r="AQ416" s="362"/>
      <c r="AR416" s="362"/>
      <c r="AS416" s="362"/>
      <c r="AT416" s="362"/>
      <c r="AU416" s="362"/>
      <c r="AV416" s="362"/>
      <c r="AW416" s="362"/>
      <c r="AX416" s="362"/>
      <c r="AY416" s="303"/>
      <c r="AZ416" s="303"/>
      <c r="BA416" s="303"/>
      <c r="BB416" s="303"/>
      <c r="BC416" s="303"/>
      <c r="BD416" s="303"/>
      <c r="BE416" s="303"/>
      <c r="BF416" s="303"/>
      <c r="BG416" s="303"/>
      <c r="BH416" s="303"/>
      <c r="BI416" s="303"/>
      <c r="BJ416" s="303"/>
      <c r="BK416" s="303"/>
      <c r="BL416" s="303"/>
      <c r="BM416" s="303"/>
      <c r="BN416" s="303"/>
      <c r="CB416" s="307"/>
      <c r="CC416" s="307"/>
      <c r="CD416" s="307"/>
      <c r="CE416" s="307"/>
      <c r="CF416" s="307"/>
      <c r="CG416" s="307"/>
      <c r="CH416" s="307"/>
      <c r="CI416" s="307"/>
      <c r="CJ416" s="307"/>
      <c r="CK416" s="307"/>
      <c r="CL416" s="307"/>
      <c r="CM416" s="307"/>
      <c r="CN416" s="307"/>
      <c r="CO416" s="307"/>
      <c r="CP416" s="307"/>
      <c r="CQ416" s="307"/>
      <c r="CR416" s="307"/>
      <c r="CS416" s="307"/>
      <c r="CT416" s="307"/>
      <c r="CU416" s="307"/>
      <c r="CV416" s="307"/>
      <c r="CW416" s="307"/>
      <c r="CX416" s="307"/>
      <c r="CY416" s="307"/>
      <c r="CZ416" s="307"/>
      <c r="DA416" s="307"/>
      <c r="DB416" s="307"/>
      <c r="DC416" s="307"/>
      <c r="DD416" s="307"/>
      <c r="DE416" s="307"/>
      <c r="DF416" s="307"/>
      <c r="DG416" s="307"/>
      <c r="DH416" s="307"/>
      <c r="DI416" s="390"/>
      <c r="DJ416" s="390"/>
      <c r="DK416" s="307"/>
      <c r="DL416" s="307"/>
      <c r="DM416" s="307"/>
      <c r="DN416" s="307"/>
      <c r="DO416" s="307"/>
      <c r="DP416" s="307"/>
      <c r="DQ416" s="307"/>
      <c r="DR416" s="307"/>
      <c r="DS416" s="307"/>
      <c r="DT416" s="307"/>
      <c r="DU416" s="307"/>
      <c r="DV416" s="307"/>
      <c r="DW416" s="307"/>
      <c r="DX416" s="307"/>
      <c r="DY416" s="307"/>
      <c r="DZ416" s="307"/>
      <c r="EA416" s="307"/>
      <c r="EB416" s="307"/>
      <c r="EC416" s="307"/>
      <c r="ED416" s="307"/>
      <c r="EE416" s="307"/>
      <c r="EF416" s="307"/>
      <c r="EG416" s="307"/>
      <c r="EH416" s="307"/>
      <c r="EI416" s="307"/>
      <c r="EJ416" s="307"/>
      <c r="EK416" s="307"/>
      <c r="EL416" s="307"/>
      <c r="EM416" s="307"/>
      <c r="EN416" s="307"/>
      <c r="EO416" s="307"/>
      <c r="EP416" s="307"/>
      <c r="EQ416" s="307"/>
      <c r="ER416" s="307"/>
      <c r="ES416" s="307"/>
      <c r="ET416" s="307"/>
      <c r="EU416" s="390"/>
      <c r="EV416" s="390"/>
      <c r="EW416" s="307"/>
      <c r="EX416" s="307"/>
      <c r="EY416" s="307"/>
      <c r="EZ416" s="307"/>
      <c r="FA416" s="307"/>
      <c r="FB416" s="307"/>
      <c r="FC416" s="307"/>
      <c r="FD416" s="307"/>
      <c r="FE416" s="307"/>
      <c r="FF416" s="307"/>
      <c r="FG416" s="307"/>
      <c r="FH416" s="307"/>
      <c r="FI416" s="307"/>
      <c r="FJ416" s="307"/>
      <c r="FK416" s="307"/>
      <c r="FL416" s="307"/>
      <c r="FM416" s="307"/>
      <c r="FN416" s="307"/>
      <c r="FO416" s="307"/>
      <c r="FP416" s="307"/>
      <c r="FQ416" s="307"/>
      <c r="FR416" s="307"/>
      <c r="FS416" s="307"/>
      <c r="FT416" s="307"/>
      <c r="FU416" s="307"/>
      <c r="FV416" s="307"/>
      <c r="FW416" s="307"/>
      <c r="FX416" s="307"/>
      <c r="FY416" s="307"/>
      <c r="FZ416" s="307"/>
      <c r="GA416" s="307"/>
      <c r="GB416" s="307"/>
      <c r="GC416" s="307"/>
      <c r="GD416" s="307"/>
      <c r="GE416" s="307"/>
      <c r="GF416" s="307"/>
      <c r="GG416" s="307"/>
      <c r="GH416" s="307"/>
      <c r="GI416" s="307"/>
      <c r="GJ416" s="307"/>
      <c r="GK416" s="307"/>
      <c r="GL416" s="307"/>
      <c r="GM416" s="307"/>
      <c r="GN416" s="307"/>
      <c r="GO416" s="307"/>
      <c r="GP416" s="307"/>
      <c r="GQ416" s="307"/>
      <c r="GR416" s="307"/>
      <c r="GS416" s="307"/>
      <c r="GT416" s="307"/>
      <c r="GU416" s="307"/>
      <c r="GV416" s="307"/>
      <c r="GW416" s="307"/>
      <c r="GX416" s="307"/>
      <c r="GY416" s="307"/>
      <c r="GZ416" s="307"/>
      <c r="HA416" s="307"/>
      <c r="HB416" s="307"/>
      <c r="HC416" s="307"/>
      <c r="HD416" s="307"/>
      <c r="HE416" s="307"/>
      <c r="HF416" s="307"/>
      <c r="HG416" s="307"/>
      <c r="HH416" s="307"/>
      <c r="HI416" s="307"/>
      <c r="HJ416" s="307"/>
      <c r="HK416" s="307"/>
      <c r="HL416" s="307"/>
      <c r="HM416" s="307"/>
      <c r="HN416" s="307"/>
      <c r="HO416" s="307"/>
      <c r="HP416" s="307"/>
      <c r="HQ416" s="307"/>
      <c r="HR416" s="307"/>
      <c r="HS416" s="307"/>
      <c r="HT416" s="307"/>
      <c r="HU416" s="307"/>
      <c r="HV416" s="307"/>
      <c r="HW416" s="307"/>
      <c r="HX416" s="307"/>
      <c r="HY416" s="307"/>
      <c r="HZ416" s="307"/>
      <c r="IA416" s="307"/>
      <c r="IB416" s="307"/>
      <c r="IC416" s="307"/>
      <c r="ID416" s="307"/>
      <c r="IE416" s="307"/>
      <c r="IF416" s="307"/>
      <c r="IG416" s="307"/>
      <c r="IH416" s="307"/>
      <c r="II416" s="307"/>
      <c r="IJ416" s="307"/>
      <c r="IK416" s="307"/>
      <c r="IL416" s="307"/>
      <c r="IM416" s="307"/>
      <c r="IN416" s="307"/>
      <c r="IO416" s="307"/>
      <c r="IP416" s="307"/>
      <c r="IQ416" s="307"/>
      <c r="IR416" s="307"/>
      <c r="IS416" s="307"/>
      <c r="IT416" s="307"/>
      <c r="IU416" s="307"/>
      <c r="IV416" s="307"/>
      <c r="IW416" s="307"/>
      <c r="IX416" s="307"/>
      <c r="IY416" s="307"/>
      <c r="IZ416" s="307"/>
      <c r="JA416" s="307"/>
      <c r="JB416" s="307"/>
      <c r="JC416" s="307"/>
      <c r="JD416" s="307"/>
      <c r="JE416" s="307"/>
      <c r="JF416" s="307"/>
      <c r="JG416" s="307"/>
      <c r="JH416" s="307"/>
      <c r="JI416" s="307"/>
      <c r="JJ416" s="307"/>
      <c r="JK416" s="307"/>
      <c r="JL416" s="307"/>
      <c r="JM416" s="307"/>
      <c r="JN416" s="307"/>
      <c r="JO416" s="307"/>
      <c r="JP416" s="307"/>
      <c r="JQ416" s="307"/>
      <c r="JR416" s="307"/>
      <c r="JS416" s="307"/>
      <c r="JT416" s="307"/>
      <c r="JU416" s="307"/>
      <c r="JV416" s="307"/>
      <c r="JW416" s="307"/>
      <c r="JX416" s="307"/>
      <c r="JY416" s="307"/>
      <c r="JZ416" s="307"/>
      <c r="KA416" s="307"/>
      <c r="KB416" s="307"/>
      <c r="KC416" s="307"/>
      <c r="KD416" s="307"/>
      <c r="KE416" s="307"/>
      <c r="KF416" s="307"/>
      <c r="KG416" s="307"/>
      <c r="KH416" s="307"/>
      <c r="KI416" s="307"/>
      <c r="KJ416" s="307"/>
      <c r="KK416" s="307"/>
      <c r="KL416" s="307"/>
      <c r="KM416" s="307"/>
      <c r="KN416" s="307"/>
      <c r="KO416" s="307"/>
      <c r="KP416" s="307"/>
      <c r="KQ416" s="307"/>
      <c r="KR416" s="307"/>
      <c r="KS416" s="307"/>
      <c r="KT416" s="307"/>
    </row>
    <row r="417" spans="14:306" s="56" customFormat="1" ht="15" customHeight="1">
      <c r="N417" s="395"/>
      <c r="O417" s="330"/>
      <c r="P417" s="330"/>
      <c r="Q417" s="341"/>
      <c r="R417" s="330"/>
      <c r="S417" s="330"/>
      <c r="T417" s="330"/>
      <c r="U417" s="341"/>
      <c r="V417" s="410"/>
      <c r="W417" s="342"/>
      <c r="X417" s="342"/>
      <c r="Y417" s="342"/>
      <c r="Z417" s="342"/>
      <c r="AA417" s="342"/>
      <c r="AB417" s="342"/>
      <c r="AC417" s="342"/>
      <c r="AD417" s="342"/>
      <c r="AE417" s="342"/>
      <c r="AG417" s="351" t="s">
        <v>521</v>
      </c>
      <c r="AH417" s="351"/>
      <c r="AI417" s="364"/>
      <c r="AJ417" s="364"/>
      <c r="AK417" s="364"/>
      <c r="AL417" s="364"/>
      <c r="AM417" s="364"/>
      <c r="AN417" s="364"/>
      <c r="AO417" s="364"/>
      <c r="AP417" s="364"/>
      <c r="AQ417" s="364"/>
      <c r="AR417" s="364"/>
      <c r="AS417" s="364"/>
      <c r="AT417" s="364"/>
      <c r="AU417" s="364"/>
      <c r="AV417" s="364"/>
      <c r="AW417" s="364"/>
      <c r="AX417" s="364"/>
      <c r="AY417" s="303"/>
      <c r="AZ417" s="303"/>
      <c r="BA417" s="303"/>
      <c r="BB417" s="303"/>
      <c r="BC417" s="303"/>
      <c r="BD417" s="303"/>
      <c r="BE417" s="303"/>
      <c r="BF417" s="303"/>
      <c r="BG417" s="303"/>
      <c r="BH417" s="303"/>
      <c r="BI417" s="303"/>
      <c r="BJ417" s="303"/>
      <c r="BK417" s="303"/>
      <c r="BL417" s="303"/>
      <c r="BM417" s="303"/>
      <c r="BN417" s="303"/>
      <c r="CB417" s="307"/>
      <c r="CC417" s="307"/>
      <c r="CD417" s="307"/>
      <c r="CE417" s="307"/>
      <c r="CF417" s="307"/>
      <c r="CG417" s="307"/>
      <c r="CH417" s="307"/>
      <c r="CI417" s="307"/>
      <c r="CJ417" s="307"/>
      <c r="CK417" s="307"/>
      <c r="CL417" s="307"/>
      <c r="CM417" s="307"/>
      <c r="CN417" s="307"/>
      <c r="CO417" s="307"/>
      <c r="CP417" s="307"/>
      <c r="CQ417" s="307"/>
      <c r="CR417" s="307"/>
      <c r="CS417" s="307"/>
      <c r="CT417" s="307"/>
      <c r="CU417" s="307"/>
      <c r="CV417" s="307"/>
      <c r="CW417" s="307"/>
      <c r="CX417" s="307"/>
      <c r="CY417" s="307"/>
      <c r="CZ417" s="307"/>
      <c r="DA417" s="307"/>
      <c r="DB417" s="307"/>
      <c r="DC417" s="307"/>
      <c r="DD417" s="307"/>
      <c r="DE417" s="307"/>
      <c r="DF417" s="307"/>
      <c r="DG417" s="307"/>
      <c r="DH417" s="307"/>
      <c r="DI417" s="390"/>
      <c r="DJ417" s="390"/>
      <c r="DK417" s="307"/>
      <c r="DL417" s="307"/>
      <c r="DM417" s="307"/>
      <c r="DN417" s="307"/>
      <c r="DO417" s="307"/>
      <c r="DP417" s="307"/>
      <c r="DQ417" s="307"/>
      <c r="DR417" s="307"/>
      <c r="DS417" s="307"/>
      <c r="DT417" s="307"/>
      <c r="DU417" s="307"/>
      <c r="DV417" s="307"/>
      <c r="DW417" s="307"/>
      <c r="DX417" s="307"/>
      <c r="DY417" s="307"/>
      <c r="DZ417" s="307"/>
      <c r="EA417" s="307"/>
      <c r="EB417" s="307"/>
      <c r="EC417" s="307"/>
      <c r="ED417" s="307"/>
      <c r="EE417" s="307"/>
      <c r="EF417" s="307"/>
      <c r="EG417" s="307"/>
      <c r="EH417" s="307"/>
      <c r="EI417" s="307"/>
      <c r="EJ417" s="307"/>
      <c r="EK417" s="307"/>
      <c r="EL417" s="307"/>
      <c r="EM417" s="307"/>
      <c r="EN417" s="307"/>
      <c r="EO417" s="307"/>
      <c r="EP417" s="307"/>
      <c r="EQ417" s="307"/>
      <c r="ER417" s="307"/>
      <c r="ES417" s="307"/>
      <c r="ET417" s="307"/>
      <c r="EU417" s="390"/>
      <c r="EV417" s="390"/>
      <c r="EW417" s="307"/>
      <c r="EX417" s="307"/>
      <c r="EY417" s="307"/>
      <c r="EZ417" s="307"/>
      <c r="FA417" s="307"/>
      <c r="FB417" s="307"/>
      <c r="FC417" s="307"/>
      <c r="FD417" s="307"/>
      <c r="FE417" s="307"/>
      <c r="FF417" s="307"/>
      <c r="FG417" s="307"/>
      <c r="FH417" s="307"/>
      <c r="FI417" s="307"/>
      <c r="FJ417" s="307"/>
      <c r="FK417" s="307"/>
      <c r="FL417" s="307"/>
      <c r="FM417" s="307"/>
      <c r="FN417" s="307"/>
      <c r="FO417" s="307"/>
      <c r="FP417" s="307"/>
      <c r="FQ417" s="307"/>
      <c r="FR417" s="307"/>
      <c r="FS417" s="307"/>
      <c r="FT417" s="307"/>
      <c r="FU417" s="307"/>
      <c r="FV417" s="307"/>
      <c r="FW417" s="307"/>
      <c r="FX417" s="307"/>
      <c r="FY417" s="307"/>
      <c r="FZ417" s="307"/>
      <c r="GA417" s="307"/>
      <c r="GB417" s="307"/>
      <c r="GC417" s="307"/>
      <c r="GD417" s="307"/>
      <c r="GE417" s="307"/>
      <c r="GF417" s="307"/>
      <c r="GG417" s="307"/>
      <c r="GH417" s="307"/>
      <c r="GI417" s="307"/>
      <c r="GJ417" s="307"/>
      <c r="GK417" s="307"/>
      <c r="GL417" s="307"/>
      <c r="GM417" s="307"/>
      <c r="GN417" s="307"/>
      <c r="GO417" s="307"/>
      <c r="GP417" s="307"/>
      <c r="GQ417" s="307"/>
      <c r="GR417" s="307"/>
      <c r="GS417" s="307"/>
      <c r="GT417" s="307"/>
      <c r="GU417" s="307"/>
      <c r="GV417" s="307"/>
      <c r="GW417" s="307"/>
      <c r="GX417" s="307"/>
      <c r="GY417" s="307"/>
      <c r="GZ417" s="307"/>
      <c r="HA417" s="307"/>
      <c r="HB417" s="307"/>
      <c r="HC417" s="307"/>
      <c r="HD417" s="307"/>
      <c r="HE417" s="307"/>
      <c r="HF417" s="307"/>
      <c r="HG417" s="307"/>
      <c r="HH417" s="307"/>
      <c r="HI417" s="307"/>
      <c r="HJ417" s="307"/>
      <c r="HK417" s="307"/>
      <c r="HL417" s="307"/>
      <c r="HM417" s="307"/>
      <c r="HN417" s="307"/>
      <c r="HO417" s="307"/>
      <c r="HP417" s="307"/>
      <c r="HQ417" s="307"/>
      <c r="HR417" s="307"/>
      <c r="HS417" s="307"/>
      <c r="HT417" s="307"/>
      <c r="HU417" s="307"/>
      <c r="HV417" s="307"/>
      <c r="HW417" s="307"/>
      <c r="HX417" s="307"/>
      <c r="HY417" s="307"/>
      <c r="HZ417" s="307"/>
      <c r="IA417" s="307"/>
      <c r="IB417" s="307"/>
      <c r="IC417" s="307"/>
      <c r="ID417" s="307"/>
      <c r="IE417" s="307"/>
      <c r="IF417" s="307"/>
      <c r="IG417" s="307"/>
      <c r="IH417" s="307"/>
      <c r="II417" s="307"/>
      <c r="IJ417" s="307"/>
      <c r="IK417" s="307"/>
      <c r="IL417" s="307"/>
      <c r="IM417" s="307"/>
      <c r="IN417" s="307"/>
      <c r="IO417" s="307"/>
      <c r="IP417" s="307"/>
      <c r="IQ417" s="307"/>
      <c r="IR417" s="307"/>
      <c r="IS417" s="307"/>
      <c r="IT417" s="307"/>
      <c r="IU417" s="307"/>
      <c r="IV417" s="307"/>
      <c r="IW417" s="307"/>
      <c r="IX417" s="307"/>
      <c r="IY417" s="307"/>
      <c r="IZ417" s="307"/>
      <c r="JA417" s="307"/>
      <c r="JB417" s="307"/>
      <c r="JC417" s="307"/>
      <c r="JD417" s="307"/>
      <c r="JE417" s="307"/>
      <c r="JF417" s="307"/>
      <c r="JG417" s="307"/>
      <c r="JH417" s="307"/>
      <c r="JI417" s="307"/>
      <c r="JJ417" s="307"/>
      <c r="JK417" s="307"/>
      <c r="JL417" s="307"/>
      <c r="JM417" s="307"/>
      <c r="JN417" s="307"/>
      <c r="JO417" s="307"/>
      <c r="JP417" s="307"/>
      <c r="JQ417" s="307"/>
      <c r="JR417" s="307"/>
      <c r="JS417" s="307"/>
      <c r="JT417" s="307"/>
      <c r="JU417" s="307"/>
      <c r="JV417" s="307"/>
      <c r="JW417" s="307"/>
      <c r="JX417" s="307"/>
      <c r="JY417" s="307"/>
      <c r="JZ417" s="307"/>
      <c r="KA417" s="307"/>
      <c r="KB417" s="307"/>
      <c r="KC417" s="307"/>
      <c r="KD417" s="307"/>
      <c r="KE417" s="307"/>
      <c r="KF417" s="307"/>
      <c r="KG417" s="307"/>
      <c r="KH417" s="307"/>
      <c r="KI417" s="307"/>
      <c r="KJ417" s="307"/>
      <c r="KK417" s="307"/>
      <c r="KL417" s="307"/>
      <c r="KM417" s="307"/>
      <c r="KN417" s="307"/>
      <c r="KO417" s="307"/>
      <c r="KP417" s="307"/>
      <c r="KQ417" s="307"/>
      <c r="KR417" s="307"/>
      <c r="KS417" s="307"/>
      <c r="KT417" s="307"/>
    </row>
    <row r="418" spans="14:306" s="56" customFormat="1" ht="15" customHeight="1">
      <c r="N418" s="395"/>
      <c r="O418" s="330"/>
      <c r="P418" s="330"/>
      <c r="Q418" s="341"/>
      <c r="R418" s="341"/>
      <c r="S418" s="330"/>
      <c r="T418" s="341"/>
      <c r="U418" s="330"/>
      <c r="V418" s="410"/>
      <c r="W418" s="342"/>
      <c r="X418" s="342"/>
      <c r="Y418" s="342"/>
      <c r="Z418" s="342"/>
      <c r="AA418" s="342"/>
      <c r="AB418" s="342"/>
      <c r="AC418" s="342"/>
      <c r="AD418" s="342"/>
      <c r="AE418" s="342"/>
      <c r="AG418" s="351"/>
      <c r="AH418" s="351"/>
      <c r="AI418" s="365" t="s">
        <v>522</v>
      </c>
      <c r="AJ418" s="365" t="s">
        <v>523</v>
      </c>
      <c r="AK418" s="365" t="s">
        <v>524</v>
      </c>
      <c r="AL418" s="365" t="s">
        <v>525</v>
      </c>
      <c r="AM418" s="365" t="s">
        <v>526</v>
      </c>
      <c r="AN418" s="365" t="s">
        <v>527</v>
      </c>
      <c r="AO418" s="365" t="s">
        <v>528</v>
      </c>
      <c r="AP418" s="365" t="s">
        <v>529</v>
      </c>
      <c r="AQ418" s="365" t="s">
        <v>530</v>
      </c>
      <c r="AR418" s="365" t="s">
        <v>531</v>
      </c>
      <c r="AS418" s="365" t="s">
        <v>532</v>
      </c>
      <c r="AT418" s="365" t="s">
        <v>533</v>
      </c>
      <c r="AU418" s="365"/>
      <c r="AV418" s="366" t="s">
        <v>534</v>
      </c>
      <c r="AW418" s="365" t="s">
        <v>535</v>
      </c>
      <c r="AX418" s="365" t="s">
        <v>536</v>
      </c>
      <c r="AY418" s="303">
        <f t="shared" ref="AY418:AY436" si="205">IF(AI419="-",AI419,IF(ISNUMBER(AI419),AI419,MID(AI419,1,FIND("-",AI419)-1))+0)</f>
        <v>0</v>
      </c>
      <c r="AZ418" s="303">
        <f t="shared" ref="AZ418:AZ436" si="206">IF(AJ419="-",AJ419,IF(ISNUMBER(AJ419),AJ419,MID(AJ419,1,FIND("-",AJ419)-1))+0)</f>
        <v>0</v>
      </c>
      <c r="BA418" s="303">
        <f t="shared" ref="BA418:BA436" si="207">IF(AK419="-",AK419,IF(ISNUMBER(AK419),AK419,MID(AK419,1,FIND("-",AK419)-1))+0)</f>
        <v>0</v>
      </c>
      <c r="BB418" s="303">
        <f t="shared" ref="BB418:BB436" si="208">IF(AL419="-",AL419,IF(ISNUMBER(AL419),AL419,MID(AL419,1,FIND("-",AL419)-1))+0)</f>
        <v>0</v>
      </c>
      <c r="BC418" s="303">
        <f t="shared" ref="BC418:BC436" si="209">IF(AM419="-",AM419,IF(ISNUMBER(AM419),AM419,MID(AM419,1,FIND("-",AM419)-1))+0)</f>
        <v>0</v>
      </c>
      <c r="BD418" s="303">
        <f t="shared" ref="BD418:BD436" si="210">IF(AN419="-",AN419,IF(ISNUMBER(AN419),AN419,MID(AN419,1,FIND("-",AN419)-1))+0)</f>
        <v>0</v>
      </c>
      <c r="BE418" s="303">
        <f t="shared" ref="BE418:BE436" si="211">IF(AO419="-",AO419,IF(ISNUMBER(AO419),AO419,MID(AO419,1,FIND("-",AO419)-1))+0)</f>
        <v>0</v>
      </c>
      <c r="BF418" s="303">
        <f t="shared" ref="BF418:BF436" si="212">IF(AP419="-",AP419,IF(ISNUMBER(AP419),AP419,MID(AP419,1,FIND("-",AP419)-1))+0)</f>
        <v>0</v>
      </c>
      <c r="BG418" s="303">
        <f t="shared" ref="BG418:BG436" si="213">IF(AQ419="-",AQ419,IF(ISNUMBER(AQ419),AQ419,MID(AQ419,1,FIND("-",AQ419)-1))+0)</f>
        <v>0</v>
      </c>
      <c r="BH418" s="303"/>
      <c r="BI418" s="303">
        <f t="shared" ref="BI418:BI436" si="214">IF(AR419="-",AR419,IF(ISNUMBER(AR419),AR419,MID(AR419,1,FIND("-",AR419)-1))+0)</f>
        <v>0</v>
      </c>
      <c r="BJ418" s="303">
        <f t="shared" ref="BJ418:BJ436" si="215">IF(AS419="-",AS419,IF(ISNUMBER(AS419),AS419,MID(AS419,1,FIND("-",AS419)-1))+0)</f>
        <v>0</v>
      </c>
      <c r="BK418" s="303">
        <f t="shared" ref="BK418:BK436" si="216">IF(AT419="-",AT419,IF(ISNUMBER(AT419),AT419,MID(AT419,1,FIND("-",AT419)-1))+0)</f>
        <v>0</v>
      </c>
      <c r="BL418" s="303">
        <f t="shared" ref="BL418:BL436" si="217">IF(AV419="-",AV419,IF(ISNUMBER(AV419),AV419,MID(AV419,1,FIND("-",AV419)-1))+0)</f>
        <v>0</v>
      </c>
      <c r="BM418" s="303">
        <f t="shared" ref="BM418:BM436" si="218">IF(AW419="-",AW419,IF(ISNUMBER(AW419),AW419,MID(AW419,1,FIND("-",AW419)-1))+0)</f>
        <v>0</v>
      </c>
      <c r="BN418" s="303">
        <f t="shared" ref="BN418:BN436" si="219">IF(AX419="-",AX419,IF(ISNUMBER(AX419),AX419,MID(AX419,1,FIND("-",AX419)-1))+0)</f>
        <v>0</v>
      </c>
      <c r="CB418" s="307"/>
      <c r="CC418" s="307"/>
      <c r="CD418" s="307"/>
      <c r="CE418" s="307"/>
      <c r="CF418" s="307"/>
      <c r="CG418" s="307"/>
      <c r="CH418" s="307"/>
      <c r="CI418" s="307"/>
      <c r="CJ418" s="307"/>
      <c r="CK418" s="307"/>
      <c r="CL418" s="307"/>
      <c r="CM418" s="307"/>
      <c r="CN418" s="307"/>
      <c r="CO418" s="307"/>
      <c r="CP418" s="307"/>
      <c r="CQ418" s="307"/>
      <c r="CR418" s="307"/>
      <c r="CS418" s="307"/>
      <c r="CT418" s="307"/>
      <c r="CU418" s="307"/>
      <c r="CV418" s="307"/>
      <c r="CW418" s="307"/>
      <c r="CX418" s="307"/>
      <c r="CY418" s="307"/>
      <c r="CZ418" s="307"/>
      <c r="DA418" s="307"/>
      <c r="DB418" s="307"/>
      <c r="DC418" s="307"/>
      <c r="DD418" s="307"/>
      <c r="DE418" s="307"/>
      <c r="DF418" s="307"/>
      <c r="DG418" s="307"/>
      <c r="DH418" s="307"/>
      <c r="DI418" s="390"/>
      <c r="DJ418" s="390"/>
      <c r="DK418" s="307"/>
      <c r="DL418" s="307"/>
      <c r="DM418" s="307"/>
      <c r="DN418" s="307"/>
      <c r="DO418" s="307"/>
      <c r="DP418" s="307"/>
      <c r="DQ418" s="307"/>
      <c r="DR418" s="307"/>
      <c r="DS418" s="307"/>
      <c r="DT418" s="307"/>
      <c r="DU418" s="307"/>
      <c r="DV418" s="307"/>
      <c r="DW418" s="307"/>
      <c r="DX418" s="307"/>
      <c r="DY418" s="307"/>
      <c r="DZ418" s="307"/>
      <c r="EA418" s="307"/>
      <c r="EB418" s="307"/>
      <c r="EC418" s="307"/>
      <c r="ED418" s="307"/>
      <c r="EE418" s="307"/>
      <c r="EF418" s="307"/>
      <c r="EG418" s="307"/>
      <c r="EH418" s="307"/>
      <c r="EI418" s="307"/>
      <c r="EJ418" s="307"/>
      <c r="EK418" s="307"/>
      <c r="EL418" s="307"/>
      <c r="EM418" s="307"/>
      <c r="EN418" s="307"/>
      <c r="EO418" s="307"/>
      <c r="EP418" s="307"/>
      <c r="EQ418" s="307"/>
      <c r="ER418" s="307"/>
      <c r="ES418" s="307"/>
      <c r="ET418" s="307"/>
      <c r="EU418" s="390"/>
      <c r="EV418" s="390"/>
      <c r="EW418" s="307"/>
      <c r="EX418" s="307"/>
      <c r="EY418" s="307"/>
      <c r="EZ418" s="307"/>
      <c r="FA418" s="307"/>
      <c r="FB418" s="307"/>
      <c r="FC418" s="307"/>
      <c r="FD418" s="307"/>
      <c r="FE418" s="307"/>
      <c r="FF418" s="307"/>
      <c r="FG418" s="307"/>
      <c r="FH418" s="307"/>
      <c r="FI418" s="307"/>
      <c r="FJ418" s="307"/>
      <c r="FK418" s="307"/>
      <c r="FL418" s="307"/>
      <c r="FM418" s="307"/>
      <c r="FN418" s="307"/>
      <c r="FO418" s="307"/>
      <c r="FP418" s="307"/>
      <c r="FQ418" s="307"/>
      <c r="FR418" s="307"/>
      <c r="FS418" s="307"/>
      <c r="FT418" s="307"/>
      <c r="FU418" s="307"/>
      <c r="FV418" s="307"/>
      <c r="FW418" s="307"/>
      <c r="FX418" s="307"/>
      <c r="FY418" s="307"/>
      <c r="FZ418" s="307"/>
      <c r="GA418" s="307"/>
      <c r="GB418" s="307"/>
      <c r="GC418" s="307"/>
      <c r="GD418" s="307"/>
      <c r="GE418" s="307"/>
      <c r="GF418" s="307"/>
      <c r="GG418" s="307"/>
      <c r="GH418" s="307"/>
      <c r="GI418" s="307"/>
      <c r="GJ418" s="307"/>
      <c r="GK418" s="307"/>
      <c r="GL418" s="307"/>
      <c r="GM418" s="307"/>
      <c r="GN418" s="307"/>
      <c r="GO418" s="307"/>
      <c r="GP418" s="307"/>
      <c r="GQ418" s="307"/>
      <c r="GR418" s="307"/>
      <c r="GS418" s="307"/>
      <c r="GT418" s="307"/>
      <c r="GU418" s="307"/>
      <c r="GV418" s="307"/>
      <c r="GW418" s="307"/>
      <c r="GX418" s="307"/>
      <c r="GY418" s="307"/>
      <c r="GZ418" s="307"/>
      <c r="HA418" s="307"/>
      <c r="HB418" s="307"/>
      <c r="HC418" s="307"/>
      <c r="HD418" s="307"/>
      <c r="HE418" s="307"/>
      <c r="HF418" s="307"/>
      <c r="HG418" s="307"/>
      <c r="HH418" s="307"/>
      <c r="HI418" s="307"/>
      <c r="HJ418" s="307"/>
      <c r="HK418" s="307"/>
      <c r="HL418" s="307"/>
      <c r="HM418" s="307"/>
      <c r="HN418" s="307"/>
      <c r="HO418" s="307"/>
      <c r="HP418" s="307"/>
      <c r="HQ418" s="307"/>
      <c r="HR418" s="307"/>
      <c r="HS418" s="307"/>
      <c r="HT418" s="307"/>
      <c r="HU418" s="307"/>
      <c r="HV418" s="307"/>
      <c r="HW418" s="307"/>
      <c r="HX418" s="307"/>
      <c r="HY418" s="307"/>
      <c r="HZ418" s="307"/>
      <c r="IA418" s="307"/>
      <c r="IB418" s="307"/>
      <c r="IC418" s="307"/>
      <c r="ID418" s="307"/>
      <c r="IE418" s="307"/>
      <c r="IF418" s="307"/>
      <c r="IG418" s="307"/>
      <c r="IH418" s="307"/>
      <c r="II418" s="307"/>
      <c r="IJ418" s="307"/>
      <c r="IK418" s="307"/>
      <c r="IL418" s="307"/>
      <c r="IM418" s="307"/>
      <c r="IN418" s="307"/>
      <c r="IO418" s="307"/>
      <c r="IP418" s="307"/>
      <c r="IQ418" s="307"/>
      <c r="IR418" s="307"/>
      <c r="IS418" s="307"/>
      <c r="IT418" s="307"/>
      <c r="IU418" s="307"/>
      <c r="IV418" s="307"/>
      <c r="IW418" s="307"/>
      <c r="IX418" s="307"/>
      <c r="IY418" s="307"/>
      <c r="IZ418" s="307"/>
      <c r="JA418" s="307"/>
      <c r="JB418" s="307"/>
      <c r="JC418" s="307"/>
      <c r="JD418" s="307"/>
      <c r="JE418" s="307"/>
      <c r="JF418" s="307"/>
      <c r="JG418" s="307"/>
      <c r="JH418" s="307"/>
      <c r="JI418" s="307"/>
      <c r="JJ418" s="307"/>
      <c r="JK418" s="307"/>
      <c r="JL418" s="307"/>
      <c r="JM418" s="307"/>
      <c r="JN418" s="307"/>
      <c r="JO418" s="307"/>
      <c r="JP418" s="307"/>
      <c r="JQ418" s="307"/>
      <c r="JR418" s="307"/>
      <c r="JS418" s="307"/>
      <c r="JT418" s="307"/>
      <c r="JU418" s="307"/>
      <c r="JV418" s="307"/>
      <c r="JW418" s="307"/>
      <c r="JX418" s="307"/>
      <c r="JY418" s="307"/>
      <c r="JZ418" s="307"/>
      <c r="KA418" s="307"/>
      <c r="KB418" s="307"/>
      <c r="KC418" s="307"/>
      <c r="KD418" s="307"/>
      <c r="KE418" s="307"/>
      <c r="KF418" s="307"/>
      <c r="KG418" s="307"/>
      <c r="KH418" s="307"/>
      <c r="KI418" s="307"/>
      <c r="KJ418" s="307"/>
      <c r="KK418" s="307"/>
      <c r="KL418" s="307"/>
      <c r="KM418" s="307"/>
      <c r="KN418" s="307"/>
      <c r="KO418" s="307"/>
      <c r="KP418" s="307"/>
      <c r="KQ418" s="307"/>
      <c r="KR418" s="307"/>
      <c r="KS418" s="307"/>
      <c r="KT418" s="307"/>
    </row>
    <row r="419" spans="14:306" s="56" customFormat="1" ht="15" customHeight="1">
      <c r="N419" s="395"/>
      <c r="O419" s="330"/>
      <c r="P419" s="330"/>
      <c r="Q419" s="330"/>
      <c r="R419" s="341"/>
      <c r="S419" s="330"/>
      <c r="T419" s="330"/>
      <c r="U419" s="341"/>
      <c r="V419" s="410"/>
      <c r="W419" s="342"/>
      <c r="X419" s="342"/>
      <c r="Y419" s="342"/>
      <c r="Z419" s="342"/>
      <c r="AA419" s="342"/>
      <c r="AB419" s="342"/>
      <c r="AC419" s="342"/>
      <c r="AD419" s="342"/>
      <c r="AE419" s="342"/>
      <c r="AG419" s="354">
        <v>1</v>
      </c>
      <c r="AH419" s="354"/>
      <c r="AI419" s="356">
        <v>0</v>
      </c>
      <c r="AJ419" s="356">
        <v>0</v>
      </c>
      <c r="AK419" s="356" t="s">
        <v>170</v>
      </c>
      <c r="AL419" s="356" t="s">
        <v>56</v>
      </c>
      <c r="AM419" s="356" t="s">
        <v>630</v>
      </c>
      <c r="AN419" s="356" t="s">
        <v>666</v>
      </c>
      <c r="AO419" s="356" t="s">
        <v>108</v>
      </c>
      <c r="AP419" s="356" t="s">
        <v>107</v>
      </c>
      <c r="AQ419" s="423" t="s">
        <v>107</v>
      </c>
      <c r="AR419" s="423" t="s">
        <v>108</v>
      </c>
      <c r="AS419" s="423" t="s">
        <v>306</v>
      </c>
      <c r="AT419" s="423" t="s">
        <v>756</v>
      </c>
      <c r="AU419" s="423"/>
      <c r="AV419" s="423" t="s">
        <v>170</v>
      </c>
      <c r="AW419" s="423" t="s">
        <v>596</v>
      </c>
      <c r="AX419" s="423" t="s">
        <v>107</v>
      </c>
      <c r="AY419" s="303">
        <f t="shared" si="205"/>
        <v>1</v>
      </c>
      <c r="AZ419" s="303" t="str">
        <f t="shared" si="206"/>
        <v>-</v>
      </c>
      <c r="BA419" s="303">
        <f t="shared" si="207"/>
        <v>7</v>
      </c>
      <c r="BB419" s="303">
        <f t="shared" si="208"/>
        <v>3</v>
      </c>
      <c r="BC419" s="303">
        <f t="shared" si="209"/>
        <v>14</v>
      </c>
      <c r="BD419" s="303">
        <f t="shared" si="210"/>
        <v>9</v>
      </c>
      <c r="BE419" s="303">
        <f t="shared" si="211"/>
        <v>2</v>
      </c>
      <c r="BF419" s="303">
        <f t="shared" si="212"/>
        <v>4</v>
      </c>
      <c r="BG419" s="303">
        <f t="shared" si="213"/>
        <v>4</v>
      </c>
      <c r="BH419" s="303"/>
      <c r="BI419" s="303">
        <f t="shared" si="214"/>
        <v>2</v>
      </c>
      <c r="BJ419" s="303">
        <f t="shared" si="215"/>
        <v>6</v>
      </c>
      <c r="BK419" s="303">
        <f t="shared" si="216"/>
        <v>24</v>
      </c>
      <c r="BL419" s="303">
        <f t="shared" si="217"/>
        <v>7</v>
      </c>
      <c r="BM419" s="303">
        <f t="shared" si="218"/>
        <v>10</v>
      </c>
      <c r="BN419" s="303">
        <f t="shared" si="219"/>
        <v>4</v>
      </c>
      <c r="CB419" s="307"/>
      <c r="CC419" s="307"/>
      <c r="CD419" s="307"/>
      <c r="CE419" s="307"/>
      <c r="CF419" s="307"/>
      <c r="CG419" s="307"/>
      <c r="CH419" s="307"/>
      <c r="CI419" s="307"/>
      <c r="CJ419" s="307"/>
      <c r="CK419" s="307"/>
      <c r="CL419" s="307"/>
      <c r="CM419" s="307"/>
      <c r="CN419" s="307"/>
      <c r="CO419" s="307"/>
      <c r="CP419" s="307"/>
      <c r="CQ419" s="307"/>
      <c r="CR419" s="307"/>
      <c r="CS419" s="307"/>
      <c r="CT419" s="307"/>
      <c r="CU419" s="307"/>
      <c r="CV419" s="307"/>
      <c r="CW419" s="307"/>
      <c r="CX419" s="307"/>
      <c r="CY419" s="307"/>
      <c r="CZ419" s="307"/>
      <c r="DA419" s="307"/>
      <c r="DB419" s="307"/>
      <c r="DC419" s="307"/>
      <c r="DD419" s="307"/>
      <c r="DE419" s="307"/>
      <c r="DF419" s="307"/>
      <c r="DG419" s="307"/>
      <c r="DH419" s="307"/>
      <c r="DI419" s="390"/>
      <c r="DJ419" s="390"/>
      <c r="DK419" s="307"/>
      <c r="DL419" s="307"/>
      <c r="DM419" s="307"/>
      <c r="DN419" s="307"/>
      <c r="DO419" s="307"/>
      <c r="DP419" s="307"/>
      <c r="DQ419" s="307"/>
      <c r="DR419" s="307"/>
      <c r="DS419" s="307"/>
      <c r="DT419" s="307"/>
      <c r="DU419" s="307"/>
      <c r="DV419" s="307"/>
      <c r="DW419" s="307"/>
      <c r="DX419" s="307"/>
      <c r="DY419" s="307"/>
      <c r="DZ419" s="307"/>
      <c r="EA419" s="307"/>
      <c r="EB419" s="307"/>
      <c r="EC419" s="307"/>
      <c r="ED419" s="307"/>
      <c r="EE419" s="307"/>
      <c r="EF419" s="307"/>
      <c r="EG419" s="307"/>
      <c r="EH419" s="307"/>
      <c r="EI419" s="307"/>
      <c r="EJ419" s="307"/>
      <c r="EK419" s="307"/>
      <c r="EL419" s="307"/>
      <c r="EM419" s="307"/>
      <c r="EN419" s="307"/>
      <c r="EO419" s="307"/>
      <c r="EP419" s="307"/>
      <c r="EQ419" s="307"/>
      <c r="ER419" s="307"/>
      <c r="ES419" s="307"/>
      <c r="ET419" s="307"/>
      <c r="EU419" s="390"/>
      <c r="EV419" s="390"/>
      <c r="EW419" s="307"/>
      <c r="EX419" s="307"/>
      <c r="EY419" s="307"/>
      <c r="EZ419" s="307"/>
      <c r="FA419" s="307"/>
      <c r="FB419" s="307"/>
      <c r="FC419" s="307"/>
      <c r="FD419" s="307"/>
      <c r="FE419" s="307"/>
      <c r="FF419" s="307"/>
      <c r="FG419" s="307"/>
      <c r="FH419" s="307"/>
      <c r="FI419" s="307"/>
      <c r="FJ419" s="307"/>
      <c r="FK419" s="307"/>
      <c r="FL419" s="307"/>
      <c r="FM419" s="307"/>
      <c r="FN419" s="307"/>
      <c r="FO419" s="307"/>
      <c r="FP419" s="307"/>
      <c r="FQ419" s="307"/>
      <c r="FR419" s="307"/>
      <c r="FS419" s="307"/>
      <c r="FT419" s="307"/>
      <c r="FU419" s="307"/>
      <c r="FV419" s="307"/>
      <c r="FW419" s="307"/>
      <c r="FX419" s="307"/>
      <c r="FY419" s="307"/>
      <c r="FZ419" s="307"/>
      <c r="GA419" s="307"/>
      <c r="GB419" s="307"/>
      <c r="GC419" s="307"/>
      <c r="GD419" s="307"/>
      <c r="GE419" s="307"/>
      <c r="GF419" s="307"/>
      <c r="GG419" s="307"/>
      <c r="GH419" s="307"/>
      <c r="GI419" s="307"/>
      <c r="GJ419" s="307"/>
      <c r="GK419" s="307"/>
      <c r="GL419" s="307"/>
      <c r="GM419" s="307"/>
      <c r="GN419" s="307"/>
      <c r="GO419" s="307"/>
      <c r="GP419" s="307"/>
      <c r="GQ419" s="307"/>
      <c r="GR419" s="307"/>
      <c r="GS419" s="307"/>
      <c r="GT419" s="307"/>
      <c r="GU419" s="307"/>
      <c r="GV419" s="307"/>
      <c r="GW419" s="307"/>
      <c r="GX419" s="307"/>
      <c r="GY419" s="307"/>
      <c r="GZ419" s="307"/>
      <c r="HA419" s="307"/>
      <c r="HB419" s="307"/>
      <c r="HC419" s="307"/>
      <c r="HD419" s="307"/>
      <c r="HE419" s="307"/>
      <c r="HF419" s="307"/>
      <c r="HG419" s="307"/>
      <c r="HH419" s="307"/>
      <c r="HI419" s="307"/>
      <c r="HJ419" s="307"/>
      <c r="HK419" s="307"/>
      <c r="HL419" s="307"/>
      <c r="HM419" s="307"/>
      <c r="HN419" s="307"/>
      <c r="HO419" s="307"/>
      <c r="HP419" s="307"/>
      <c r="HQ419" s="307"/>
      <c r="HR419" s="307"/>
      <c r="HS419" s="307"/>
      <c r="HT419" s="307"/>
      <c r="HU419" s="307"/>
      <c r="HV419" s="307"/>
      <c r="HW419" s="307"/>
      <c r="HX419" s="307"/>
      <c r="HY419" s="307"/>
      <c r="HZ419" s="307"/>
      <c r="IA419" s="307"/>
      <c r="IB419" s="307"/>
      <c r="IC419" s="307"/>
      <c r="ID419" s="307"/>
      <c r="IE419" s="307"/>
      <c r="IF419" s="307"/>
      <c r="IG419" s="307"/>
      <c r="IH419" s="307"/>
      <c r="II419" s="307"/>
      <c r="IJ419" s="307"/>
      <c r="IK419" s="307"/>
      <c r="IL419" s="307"/>
      <c r="IM419" s="307"/>
      <c r="IN419" s="307"/>
      <c r="IO419" s="307"/>
      <c r="IP419" s="307"/>
      <c r="IQ419" s="307"/>
      <c r="IR419" s="307"/>
      <c r="IS419" s="307"/>
      <c r="IT419" s="307"/>
      <c r="IU419" s="307"/>
      <c r="IV419" s="307"/>
      <c r="IW419" s="307"/>
      <c r="IX419" s="307"/>
      <c r="IY419" s="307"/>
      <c r="IZ419" s="307"/>
      <c r="JA419" s="307"/>
      <c r="JB419" s="307"/>
      <c r="JC419" s="307"/>
      <c r="JD419" s="307"/>
      <c r="JE419" s="307"/>
      <c r="JF419" s="307"/>
      <c r="JG419" s="307"/>
      <c r="JH419" s="307"/>
      <c r="JI419" s="307"/>
      <c r="JJ419" s="307"/>
      <c r="JK419" s="307"/>
      <c r="JL419" s="307"/>
      <c r="JM419" s="307"/>
      <c r="JN419" s="307"/>
      <c r="JO419" s="307"/>
      <c r="JP419" s="307"/>
      <c r="JQ419" s="307"/>
      <c r="JR419" s="307"/>
      <c r="JS419" s="307"/>
      <c r="JT419" s="307"/>
      <c r="JU419" s="307"/>
      <c r="JV419" s="307"/>
      <c r="JW419" s="307"/>
      <c r="JX419" s="307"/>
      <c r="JY419" s="307"/>
      <c r="JZ419" s="307"/>
      <c r="KA419" s="307"/>
      <c r="KB419" s="307"/>
      <c r="KC419" s="307"/>
      <c r="KD419" s="307"/>
      <c r="KE419" s="307"/>
      <c r="KF419" s="307"/>
      <c r="KG419" s="307"/>
      <c r="KH419" s="307"/>
      <c r="KI419" s="307"/>
      <c r="KJ419" s="307"/>
      <c r="KK419" s="307"/>
      <c r="KL419" s="307"/>
      <c r="KM419" s="307"/>
      <c r="KN419" s="307"/>
      <c r="KO419" s="307"/>
      <c r="KP419" s="307"/>
      <c r="KQ419" s="307"/>
      <c r="KR419" s="307"/>
      <c r="KS419" s="307"/>
      <c r="KT419" s="307"/>
    </row>
    <row r="420" spans="14:306" s="56" customFormat="1" ht="15" customHeight="1">
      <c r="N420" s="395"/>
      <c r="O420" s="330"/>
      <c r="P420" s="330"/>
      <c r="Q420" s="341"/>
      <c r="R420" s="330"/>
      <c r="S420" s="330"/>
      <c r="T420" s="330"/>
      <c r="U420" s="341"/>
      <c r="V420" s="311"/>
      <c r="W420" s="342"/>
      <c r="X420" s="342"/>
      <c r="Y420" s="342"/>
      <c r="Z420" s="342"/>
      <c r="AA420" s="342"/>
      <c r="AB420" s="342"/>
      <c r="AC420" s="342"/>
      <c r="AD420" s="342"/>
      <c r="AE420" s="342"/>
      <c r="AG420" s="354">
        <v>2</v>
      </c>
      <c r="AH420" s="354"/>
      <c r="AI420" s="356" t="s">
        <v>154</v>
      </c>
      <c r="AJ420" s="356" t="s">
        <v>0</v>
      </c>
      <c r="AK420" s="424">
        <v>7</v>
      </c>
      <c r="AL420" s="356" t="s">
        <v>109</v>
      </c>
      <c r="AM420" s="356" t="s">
        <v>75</v>
      </c>
      <c r="AN420" s="356" t="s">
        <v>113</v>
      </c>
      <c r="AO420" s="356" t="s">
        <v>112</v>
      </c>
      <c r="AP420" s="356" t="s">
        <v>61</v>
      </c>
      <c r="AQ420" s="423" t="s">
        <v>61</v>
      </c>
      <c r="AR420" s="423" t="s">
        <v>112</v>
      </c>
      <c r="AS420" s="423" t="s">
        <v>64</v>
      </c>
      <c r="AT420" s="423" t="s">
        <v>243</v>
      </c>
      <c r="AU420" s="423"/>
      <c r="AV420" s="423">
        <v>7</v>
      </c>
      <c r="AW420" s="423">
        <v>10</v>
      </c>
      <c r="AX420" s="423">
        <v>4</v>
      </c>
      <c r="AY420" s="303">
        <f t="shared" si="205"/>
        <v>3</v>
      </c>
      <c r="AZ420" s="303">
        <f t="shared" si="206"/>
        <v>1</v>
      </c>
      <c r="BA420" s="303">
        <f t="shared" si="207"/>
        <v>8</v>
      </c>
      <c r="BB420" s="303">
        <f t="shared" si="208"/>
        <v>5</v>
      </c>
      <c r="BC420" s="303">
        <f t="shared" si="209"/>
        <v>17</v>
      </c>
      <c r="BD420" s="303">
        <f t="shared" si="210"/>
        <v>11</v>
      </c>
      <c r="BE420" s="303">
        <f t="shared" si="211"/>
        <v>4</v>
      </c>
      <c r="BF420" s="303">
        <f t="shared" si="212"/>
        <v>6</v>
      </c>
      <c r="BG420" s="303">
        <f t="shared" si="213"/>
        <v>6</v>
      </c>
      <c r="BH420" s="303"/>
      <c r="BI420" s="303">
        <f t="shared" si="214"/>
        <v>4</v>
      </c>
      <c r="BJ420" s="303">
        <f t="shared" si="215"/>
        <v>8</v>
      </c>
      <c r="BK420" s="303">
        <f t="shared" si="216"/>
        <v>29</v>
      </c>
      <c r="BL420" s="303">
        <f t="shared" si="217"/>
        <v>8</v>
      </c>
      <c r="BM420" s="303">
        <f t="shared" si="218"/>
        <v>11</v>
      </c>
      <c r="BN420" s="303">
        <f t="shared" si="219"/>
        <v>5</v>
      </c>
      <c r="CB420" s="307"/>
      <c r="CC420" s="307"/>
      <c r="CD420" s="307"/>
      <c r="CE420" s="307"/>
      <c r="CF420" s="307"/>
      <c r="CG420" s="307"/>
      <c r="CH420" s="307"/>
      <c r="CI420" s="307"/>
      <c r="CJ420" s="307"/>
      <c r="CK420" s="307"/>
      <c r="CL420" s="307"/>
      <c r="CM420" s="307"/>
      <c r="CN420" s="307"/>
      <c r="CO420" s="307"/>
      <c r="CP420" s="307"/>
      <c r="CQ420" s="307"/>
      <c r="CR420" s="307"/>
      <c r="CS420" s="307"/>
      <c r="CT420" s="307"/>
      <c r="CU420" s="307"/>
      <c r="CV420" s="307"/>
      <c r="CW420" s="307"/>
      <c r="CX420" s="307"/>
      <c r="CY420" s="307"/>
      <c r="CZ420" s="307"/>
      <c r="DA420" s="307"/>
      <c r="DB420" s="307"/>
      <c r="DC420" s="307"/>
      <c r="DD420" s="307"/>
      <c r="DE420" s="307"/>
      <c r="DF420" s="307"/>
      <c r="DG420" s="307"/>
      <c r="DH420" s="307"/>
      <c r="DI420" s="390"/>
      <c r="DJ420" s="390"/>
      <c r="DK420" s="307"/>
      <c r="DL420" s="307"/>
      <c r="DM420" s="307"/>
      <c r="DN420" s="307"/>
      <c r="DO420" s="307"/>
      <c r="DP420" s="307"/>
      <c r="DQ420" s="307"/>
      <c r="DR420" s="307"/>
      <c r="DS420" s="307"/>
      <c r="DT420" s="307"/>
      <c r="DU420" s="307"/>
      <c r="DV420" s="307"/>
      <c r="DW420" s="307"/>
      <c r="DX420" s="307"/>
      <c r="DY420" s="307"/>
      <c r="DZ420" s="307"/>
      <c r="EA420" s="307"/>
      <c r="EB420" s="307"/>
      <c r="EC420" s="307"/>
      <c r="ED420" s="307"/>
      <c r="EE420" s="307"/>
      <c r="EF420" s="307"/>
      <c r="EG420" s="307"/>
      <c r="EH420" s="307"/>
      <c r="EI420" s="307"/>
      <c r="EJ420" s="307"/>
      <c r="EK420" s="307"/>
      <c r="EL420" s="307"/>
      <c r="EM420" s="307"/>
      <c r="EN420" s="307"/>
      <c r="EO420" s="307"/>
      <c r="EP420" s="307"/>
      <c r="EQ420" s="307"/>
      <c r="ER420" s="307"/>
      <c r="ES420" s="307"/>
      <c r="ET420" s="307"/>
      <c r="EU420" s="390"/>
      <c r="EV420" s="390"/>
      <c r="EW420" s="307"/>
      <c r="EX420" s="307"/>
      <c r="EY420" s="307"/>
      <c r="EZ420" s="307"/>
      <c r="FA420" s="307"/>
      <c r="FB420" s="307"/>
      <c r="FC420" s="307"/>
      <c r="FD420" s="307"/>
      <c r="FE420" s="307"/>
      <c r="FF420" s="307"/>
      <c r="FG420" s="307"/>
      <c r="FH420" s="307"/>
      <c r="FI420" s="307"/>
      <c r="FJ420" s="307"/>
      <c r="FK420" s="307"/>
      <c r="FL420" s="307"/>
      <c r="FM420" s="307"/>
      <c r="FN420" s="307"/>
      <c r="FO420" s="307"/>
      <c r="FP420" s="307"/>
      <c r="FQ420" s="307"/>
      <c r="FR420" s="307"/>
      <c r="FS420" s="307"/>
      <c r="FT420" s="307"/>
      <c r="FU420" s="307"/>
      <c r="FV420" s="307"/>
      <c r="FW420" s="307"/>
      <c r="FX420" s="307"/>
      <c r="FY420" s="307"/>
      <c r="FZ420" s="307"/>
      <c r="GA420" s="307"/>
      <c r="GB420" s="307"/>
      <c r="GC420" s="307"/>
      <c r="GD420" s="307"/>
      <c r="GE420" s="307"/>
      <c r="GF420" s="307"/>
      <c r="GG420" s="307"/>
      <c r="GH420" s="307"/>
      <c r="GI420" s="307"/>
      <c r="GJ420" s="307"/>
      <c r="GK420" s="307"/>
      <c r="GL420" s="307"/>
      <c r="GM420" s="307"/>
      <c r="GN420" s="307"/>
      <c r="GO420" s="307"/>
      <c r="GP420" s="307"/>
      <c r="GQ420" s="307"/>
      <c r="GR420" s="307"/>
      <c r="GS420" s="307"/>
      <c r="GT420" s="307"/>
      <c r="GU420" s="307"/>
      <c r="GV420" s="307"/>
      <c r="GW420" s="307"/>
      <c r="GX420" s="307"/>
      <c r="GY420" s="307"/>
      <c r="GZ420" s="307"/>
      <c r="HA420" s="307"/>
      <c r="HB420" s="307"/>
      <c r="HC420" s="307"/>
      <c r="HD420" s="307"/>
      <c r="HE420" s="307"/>
      <c r="HF420" s="307"/>
      <c r="HG420" s="307"/>
      <c r="HH420" s="307"/>
      <c r="HI420" s="307"/>
      <c r="HJ420" s="307"/>
      <c r="HK420" s="307"/>
      <c r="HL420" s="307"/>
      <c r="HM420" s="307"/>
      <c r="HN420" s="307"/>
      <c r="HO420" s="307"/>
      <c r="HP420" s="307"/>
      <c r="HQ420" s="307"/>
      <c r="HR420" s="307"/>
      <c r="HS420" s="307"/>
      <c r="HT420" s="307"/>
      <c r="HU420" s="307"/>
      <c r="HV420" s="307"/>
      <c r="HW420" s="307"/>
      <c r="HX420" s="307"/>
      <c r="HY420" s="307"/>
      <c r="HZ420" s="307"/>
      <c r="IA420" s="307"/>
      <c r="IB420" s="307"/>
      <c r="IC420" s="307"/>
      <c r="ID420" s="307"/>
      <c r="IE420" s="307"/>
      <c r="IF420" s="307"/>
      <c r="IG420" s="307"/>
      <c r="IH420" s="307"/>
      <c r="II420" s="307"/>
      <c r="IJ420" s="307"/>
      <c r="IK420" s="307"/>
      <c r="IL420" s="307"/>
      <c r="IM420" s="307"/>
      <c r="IN420" s="307"/>
      <c r="IO420" s="307"/>
      <c r="IP420" s="307"/>
      <c r="IQ420" s="307"/>
      <c r="IR420" s="307"/>
      <c r="IS420" s="307"/>
      <c r="IT420" s="307"/>
      <c r="IU420" s="307"/>
      <c r="IV420" s="307"/>
      <c r="IW420" s="307"/>
      <c r="IX420" s="307"/>
      <c r="IY420" s="307"/>
      <c r="IZ420" s="307"/>
      <c r="JA420" s="307"/>
      <c r="JB420" s="307"/>
      <c r="JC420" s="307"/>
      <c r="JD420" s="307"/>
      <c r="JE420" s="307"/>
      <c r="JF420" s="307"/>
      <c r="JG420" s="307"/>
      <c r="JH420" s="307"/>
      <c r="JI420" s="307"/>
      <c r="JJ420" s="307"/>
      <c r="JK420" s="307"/>
      <c r="JL420" s="307"/>
      <c r="JM420" s="307"/>
      <c r="JN420" s="307"/>
      <c r="JO420" s="307"/>
      <c r="JP420" s="307"/>
      <c r="JQ420" s="307"/>
      <c r="JR420" s="307"/>
      <c r="JS420" s="307"/>
      <c r="JT420" s="307"/>
      <c r="JU420" s="307"/>
      <c r="JV420" s="307"/>
      <c r="JW420" s="307"/>
      <c r="JX420" s="307"/>
      <c r="JY420" s="307"/>
      <c r="JZ420" s="307"/>
      <c r="KA420" s="307"/>
      <c r="KB420" s="307"/>
      <c r="KC420" s="307"/>
      <c r="KD420" s="307"/>
      <c r="KE420" s="307"/>
      <c r="KF420" s="307"/>
      <c r="KG420" s="307"/>
      <c r="KH420" s="307"/>
      <c r="KI420" s="307"/>
      <c r="KJ420" s="307"/>
      <c r="KK420" s="307"/>
      <c r="KL420" s="307"/>
      <c r="KM420" s="307"/>
      <c r="KN420" s="307"/>
      <c r="KO420" s="307"/>
      <c r="KP420" s="307"/>
      <c r="KQ420" s="307"/>
      <c r="KR420" s="307"/>
      <c r="KS420" s="307"/>
      <c r="KT420" s="307"/>
    </row>
    <row r="421" spans="14:306" s="56" customFormat="1" ht="15" customHeight="1">
      <c r="N421" s="395"/>
      <c r="O421" s="330"/>
      <c r="P421" s="330"/>
      <c r="Q421" s="341"/>
      <c r="R421" s="330"/>
      <c r="S421" s="330"/>
      <c r="T421" s="330"/>
      <c r="U421" s="330"/>
      <c r="V421" s="410"/>
      <c r="W421" s="342"/>
      <c r="X421" s="342"/>
      <c r="Y421" s="342"/>
      <c r="Z421" s="342"/>
      <c r="AA421" s="342"/>
      <c r="AB421" s="342"/>
      <c r="AC421" s="342"/>
      <c r="AD421" s="342"/>
      <c r="AE421" s="342"/>
      <c r="AG421" s="354">
        <v>3</v>
      </c>
      <c r="AH421" s="354"/>
      <c r="AI421" s="356" t="s">
        <v>63</v>
      </c>
      <c r="AJ421" s="356">
        <v>1</v>
      </c>
      <c r="AK421" s="424">
        <v>8</v>
      </c>
      <c r="AL421" s="424">
        <v>5</v>
      </c>
      <c r="AM421" s="356" t="s">
        <v>78</v>
      </c>
      <c r="AN421" s="356" t="s">
        <v>70</v>
      </c>
      <c r="AO421" s="356" t="s">
        <v>61</v>
      </c>
      <c r="AP421" s="356" t="s">
        <v>64</v>
      </c>
      <c r="AQ421" s="423" t="s">
        <v>64</v>
      </c>
      <c r="AR421" s="423" t="s">
        <v>61</v>
      </c>
      <c r="AS421" s="423" t="s">
        <v>66</v>
      </c>
      <c r="AT421" s="423" t="s">
        <v>176</v>
      </c>
      <c r="AU421" s="423"/>
      <c r="AV421" s="423">
        <v>8</v>
      </c>
      <c r="AW421" s="423" t="s">
        <v>71</v>
      </c>
      <c r="AX421" s="423">
        <v>5</v>
      </c>
      <c r="AY421" s="303">
        <f t="shared" si="205"/>
        <v>6</v>
      </c>
      <c r="AZ421" s="303">
        <f t="shared" si="206"/>
        <v>2</v>
      </c>
      <c r="BA421" s="303" t="str">
        <f t="shared" si="207"/>
        <v>-</v>
      </c>
      <c r="BB421" s="303">
        <f t="shared" si="208"/>
        <v>6</v>
      </c>
      <c r="BC421" s="303">
        <f t="shared" si="209"/>
        <v>20</v>
      </c>
      <c r="BD421" s="303">
        <f t="shared" si="210"/>
        <v>14</v>
      </c>
      <c r="BE421" s="303">
        <f t="shared" si="211"/>
        <v>6</v>
      </c>
      <c r="BF421" s="303">
        <f t="shared" si="212"/>
        <v>8</v>
      </c>
      <c r="BG421" s="303">
        <f t="shared" si="213"/>
        <v>8</v>
      </c>
      <c r="BH421" s="303"/>
      <c r="BI421" s="303">
        <f t="shared" si="214"/>
        <v>6</v>
      </c>
      <c r="BJ421" s="303">
        <f t="shared" si="215"/>
        <v>10</v>
      </c>
      <c r="BK421" s="303">
        <f t="shared" si="216"/>
        <v>35</v>
      </c>
      <c r="BL421" s="303">
        <f t="shared" si="217"/>
        <v>9</v>
      </c>
      <c r="BM421" s="303">
        <f t="shared" si="218"/>
        <v>13</v>
      </c>
      <c r="BN421" s="303">
        <f t="shared" si="219"/>
        <v>6</v>
      </c>
      <c r="CB421" s="307"/>
      <c r="CC421" s="307"/>
      <c r="CD421" s="307"/>
      <c r="CE421" s="307"/>
      <c r="CF421" s="307"/>
      <c r="CG421" s="307"/>
      <c r="CH421" s="307"/>
      <c r="CI421" s="307"/>
      <c r="CJ421" s="307"/>
      <c r="CK421" s="307"/>
      <c r="CL421" s="307"/>
      <c r="CM421" s="307"/>
      <c r="CN421" s="307"/>
      <c r="CO421" s="307"/>
      <c r="CP421" s="307"/>
      <c r="CQ421" s="307"/>
      <c r="CR421" s="307"/>
      <c r="CS421" s="307"/>
      <c r="CT421" s="307"/>
      <c r="CU421" s="307"/>
      <c r="CV421" s="307"/>
      <c r="CW421" s="307"/>
      <c r="CX421" s="307"/>
      <c r="CY421" s="307"/>
      <c r="CZ421" s="307"/>
      <c r="DA421" s="307"/>
      <c r="DB421" s="307"/>
      <c r="DC421" s="307"/>
      <c r="DD421" s="307"/>
      <c r="DE421" s="307"/>
      <c r="DF421" s="307"/>
      <c r="DG421" s="307"/>
      <c r="DH421" s="307"/>
      <c r="DI421" s="390"/>
      <c r="DJ421" s="390"/>
      <c r="DK421" s="307"/>
      <c r="DL421" s="307"/>
      <c r="DM421" s="307"/>
      <c r="DN421" s="307"/>
      <c r="DO421" s="307"/>
      <c r="DP421" s="307"/>
      <c r="DQ421" s="307"/>
      <c r="DR421" s="307"/>
      <c r="DS421" s="307"/>
      <c r="DT421" s="307"/>
      <c r="DU421" s="307"/>
      <c r="DV421" s="307"/>
      <c r="DW421" s="307"/>
      <c r="DX421" s="307"/>
      <c r="DY421" s="307"/>
      <c r="DZ421" s="307"/>
      <c r="EA421" s="307"/>
      <c r="EB421" s="307"/>
      <c r="EC421" s="307"/>
      <c r="ED421" s="307"/>
      <c r="EE421" s="307"/>
      <c r="EF421" s="307"/>
      <c r="EG421" s="307"/>
      <c r="EH421" s="307"/>
      <c r="EI421" s="307"/>
      <c r="EJ421" s="307"/>
      <c r="EK421" s="307"/>
      <c r="EL421" s="307"/>
      <c r="EM421" s="307"/>
      <c r="EN421" s="307"/>
      <c r="EO421" s="307"/>
      <c r="EP421" s="307"/>
      <c r="EQ421" s="307"/>
      <c r="ER421" s="307"/>
      <c r="ES421" s="307"/>
      <c r="ET421" s="307"/>
      <c r="EU421" s="390"/>
      <c r="EV421" s="390"/>
      <c r="EW421" s="307"/>
      <c r="EX421" s="307"/>
      <c r="EY421" s="307"/>
      <c r="EZ421" s="307"/>
      <c r="FA421" s="307"/>
      <c r="FB421" s="307"/>
      <c r="FC421" s="307"/>
      <c r="FD421" s="307"/>
      <c r="FE421" s="307"/>
      <c r="FF421" s="307"/>
      <c r="FG421" s="307"/>
      <c r="FH421" s="307"/>
      <c r="FI421" s="307"/>
      <c r="FJ421" s="307"/>
      <c r="FK421" s="307"/>
      <c r="FL421" s="307"/>
      <c r="FM421" s="307"/>
      <c r="FN421" s="307"/>
      <c r="FO421" s="307"/>
      <c r="FP421" s="307"/>
      <c r="FQ421" s="307"/>
      <c r="FR421" s="307"/>
      <c r="FS421" s="307"/>
      <c r="FT421" s="307"/>
      <c r="FU421" s="307"/>
      <c r="FV421" s="307"/>
      <c r="FW421" s="307"/>
      <c r="FX421" s="307"/>
      <c r="FY421" s="307"/>
      <c r="FZ421" s="307"/>
      <c r="GA421" s="307"/>
      <c r="GB421" s="307"/>
      <c r="GC421" s="307"/>
      <c r="GD421" s="307"/>
      <c r="GE421" s="307"/>
      <c r="GF421" s="307"/>
      <c r="GG421" s="307"/>
      <c r="GH421" s="307"/>
      <c r="GI421" s="307"/>
      <c r="GJ421" s="307"/>
      <c r="GK421" s="307"/>
      <c r="GL421" s="307"/>
      <c r="GM421" s="307"/>
      <c r="GN421" s="307"/>
      <c r="GO421" s="307"/>
      <c r="GP421" s="307"/>
      <c r="GQ421" s="307"/>
      <c r="GR421" s="307"/>
      <c r="GS421" s="307"/>
      <c r="GT421" s="307"/>
      <c r="GU421" s="307"/>
      <c r="GV421" s="307"/>
      <c r="GW421" s="307"/>
      <c r="GX421" s="307"/>
      <c r="GY421" s="307"/>
      <c r="GZ421" s="307"/>
      <c r="HA421" s="307"/>
      <c r="HB421" s="307"/>
      <c r="HC421" s="307"/>
      <c r="HD421" s="307"/>
      <c r="HE421" s="307"/>
      <c r="HF421" s="307"/>
      <c r="HG421" s="307"/>
      <c r="HH421" s="307"/>
      <c r="HI421" s="307"/>
      <c r="HJ421" s="307"/>
      <c r="HK421" s="307"/>
      <c r="HL421" s="307"/>
      <c r="HM421" s="307"/>
      <c r="HN421" s="307"/>
      <c r="HO421" s="307"/>
      <c r="HP421" s="307"/>
      <c r="HQ421" s="307"/>
      <c r="HR421" s="307"/>
      <c r="HS421" s="307"/>
      <c r="HT421" s="307"/>
      <c r="HU421" s="307"/>
      <c r="HV421" s="307"/>
      <c r="HW421" s="307"/>
      <c r="HX421" s="307"/>
      <c r="HY421" s="307"/>
      <c r="HZ421" s="307"/>
      <c r="IA421" s="307"/>
      <c r="IB421" s="307"/>
      <c r="IC421" s="307"/>
      <c r="ID421" s="307"/>
      <c r="IE421" s="307"/>
      <c r="IF421" s="307"/>
      <c r="IG421" s="307"/>
      <c r="IH421" s="307"/>
      <c r="II421" s="307"/>
      <c r="IJ421" s="307"/>
      <c r="IK421" s="307"/>
      <c r="IL421" s="307"/>
      <c r="IM421" s="307"/>
      <c r="IN421" s="307"/>
      <c r="IO421" s="307"/>
      <c r="IP421" s="307"/>
      <c r="IQ421" s="307"/>
      <c r="IR421" s="307"/>
      <c r="IS421" s="307"/>
      <c r="IT421" s="307"/>
      <c r="IU421" s="307"/>
      <c r="IV421" s="307"/>
      <c r="IW421" s="307"/>
      <c r="IX421" s="307"/>
      <c r="IY421" s="307"/>
      <c r="IZ421" s="307"/>
      <c r="JA421" s="307"/>
      <c r="JB421" s="307"/>
      <c r="JC421" s="307"/>
      <c r="JD421" s="307"/>
      <c r="JE421" s="307"/>
      <c r="JF421" s="307"/>
      <c r="JG421" s="307"/>
      <c r="JH421" s="307"/>
      <c r="JI421" s="307"/>
      <c r="JJ421" s="307"/>
      <c r="JK421" s="307"/>
      <c r="JL421" s="307"/>
      <c r="JM421" s="307"/>
      <c r="JN421" s="307"/>
      <c r="JO421" s="307"/>
      <c r="JP421" s="307"/>
      <c r="JQ421" s="307"/>
      <c r="JR421" s="307"/>
      <c r="JS421" s="307"/>
      <c r="JT421" s="307"/>
      <c r="JU421" s="307"/>
      <c r="JV421" s="307"/>
      <c r="JW421" s="307"/>
      <c r="JX421" s="307"/>
      <c r="JY421" s="307"/>
      <c r="JZ421" s="307"/>
      <c r="KA421" s="307"/>
      <c r="KB421" s="307"/>
      <c r="KC421" s="307"/>
      <c r="KD421" s="307"/>
      <c r="KE421" s="307"/>
      <c r="KF421" s="307"/>
      <c r="KG421" s="307"/>
      <c r="KH421" s="307"/>
      <c r="KI421" s="307"/>
      <c r="KJ421" s="307"/>
      <c r="KK421" s="307"/>
      <c r="KL421" s="307"/>
      <c r="KM421" s="307"/>
      <c r="KN421" s="307"/>
      <c r="KO421" s="307"/>
      <c r="KP421" s="307"/>
      <c r="KQ421" s="307"/>
      <c r="KR421" s="307"/>
      <c r="KS421" s="307"/>
      <c r="KT421" s="307"/>
    </row>
    <row r="422" spans="14:306" s="56" customFormat="1" ht="15" customHeight="1">
      <c r="N422" s="341"/>
      <c r="O422" s="341"/>
      <c r="P422" s="341"/>
      <c r="Q422" s="341"/>
      <c r="R422" s="341"/>
      <c r="S422" s="341"/>
      <c r="T422" s="341"/>
      <c r="U422" s="341"/>
      <c r="V422" s="410"/>
      <c r="W422" s="341"/>
      <c r="X422" s="341"/>
      <c r="Y422" s="341"/>
      <c r="Z422" s="341"/>
      <c r="AA422" s="341"/>
      <c r="AB422" s="341"/>
      <c r="AC422" s="341"/>
      <c r="AD422" s="341"/>
      <c r="AE422" s="341"/>
      <c r="AG422" s="354">
        <v>4</v>
      </c>
      <c r="AH422" s="354"/>
      <c r="AI422" s="356" t="s">
        <v>111</v>
      </c>
      <c r="AJ422" s="356" t="s">
        <v>112</v>
      </c>
      <c r="AK422" s="356" t="s">
        <v>0</v>
      </c>
      <c r="AL422" s="356" t="s">
        <v>64</v>
      </c>
      <c r="AM422" s="356" t="s">
        <v>167</v>
      </c>
      <c r="AN422" s="356" t="s">
        <v>157</v>
      </c>
      <c r="AO422" s="356" t="s">
        <v>64</v>
      </c>
      <c r="AP422" s="424">
        <v>8</v>
      </c>
      <c r="AQ422" s="423" t="s">
        <v>66</v>
      </c>
      <c r="AR422" s="423" t="s">
        <v>64</v>
      </c>
      <c r="AS422" s="423" t="s">
        <v>68</v>
      </c>
      <c r="AT422" s="423" t="s">
        <v>322</v>
      </c>
      <c r="AU422" s="423"/>
      <c r="AV422" s="423">
        <v>9</v>
      </c>
      <c r="AW422" s="423">
        <v>13</v>
      </c>
      <c r="AX422" s="423">
        <v>6</v>
      </c>
      <c r="AY422" s="303">
        <f t="shared" si="205"/>
        <v>9</v>
      </c>
      <c r="AZ422" s="303">
        <f t="shared" si="206"/>
        <v>4</v>
      </c>
      <c r="BA422" s="303">
        <f t="shared" si="207"/>
        <v>9</v>
      </c>
      <c r="BB422" s="303">
        <f t="shared" si="208"/>
        <v>8</v>
      </c>
      <c r="BC422" s="303">
        <f t="shared" si="209"/>
        <v>23</v>
      </c>
      <c r="BD422" s="303">
        <f t="shared" si="210"/>
        <v>16</v>
      </c>
      <c r="BE422" s="303">
        <f t="shared" si="211"/>
        <v>8</v>
      </c>
      <c r="BF422" s="303">
        <f t="shared" si="212"/>
        <v>9</v>
      </c>
      <c r="BG422" s="303">
        <f t="shared" si="213"/>
        <v>10</v>
      </c>
      <c r="BH422" s="303"/>
      <c r="BI422" s="303">
        <f t="shared" si="214"/>
        <v>8</v>
      </c>
      <c r="BJ422" s="303">
        <f t="shared" si="215"/>
        <v>12</v>
      </c>
      <c r="BK422" s="303">
        <f t="shared" si="216"/>
        <v>40</v>
      </c>
      <c r="BL422" s="303">
        <f t="shared" si="217"/>
        <v>10</v>
      </c>
      <c r="BM422" s="303">
        <f t="shared" si="218"/>
        <v>14</v>
      </c>
      <c r="BN422" s="303">
        <f t="shared" si="219"/>
        <v>7</v>
      </c>
      <c r="CB422" s="307"/>
      <c r="CC422" s="307"/>
      <c r="CD422" s="307"/>
      <c r="CE422" s="307"/>
      <c r="CF422" s="307"/>
      <c r="CG422" s="307"/>
      <c r="CH422" s="307"/>
      <c r="CI422" s="307"/>
      <c r="CJ422" s="307"/>
      <c r="CK422" s="307"/>
      <c r="CL422" s="307"/>
      <c r="CM422" s="307"/>
      <c r="CN422" s="307"/>
      <c r="CO422" s="307"/>
      <c r="CP422" s="307"/>
      <c r="CQ422" s="307"/>
      <c r="CR422" s="307"/>
      <c r="CS422" s="307"/>
      <c r="CT422" s="307"/>
      <c r="CU422" s="307"/>
      <c r="CV422" s="307"/>
      <c r="CW422" s="307"/>
      <c r="CX422" s="307"/>
      <c r="CY422" s="307"/>
      <c r="CZ422" s="307"/>
      <c r="DA422" s="307"/>
      <c r="DB422" s="307"/>
      <c r="DC422" s="307"/>
      <c r="DD422" s="307"/>
      <c r="DE422" s="307"/>
      <c r="DF422" s="307"/>
      <c r="DG422" s="307"/>
      <c r="DH422" s="307"/>
      <c r="DI422" s="390"/>
      <c r="DJ422" s="390"/>
      <c r="DK422" s="307"/>
      <c r="DL422" s="307"/>
      <c r="DM422" s="307"/>
      <c r="DN422" s="307"/>
      <c r="DO422" s="307"/>
      <c r="DP422" s="307"/>
      <c r="DQ422" s="307"/>
      <c r="DR422" s="307"/>
      <c r="DS422" s="307"/>
      <c r="DT422" s="307"/>
      <c r="DU422" s="307"/>
      <c r="DV422" s="307"/>
      <c r="DW422" s="307"/>
      <c r="DX422" s="307"/>
      <c r="DY422" s="307"/>
      <c r="DZ422" s="307"/>
      <c r="EA422" s="307"/>
      <c r="EB422" s="307"/>
      <c r="EC422" s="307"/>
      <c r="ED422" s="307"/>
      <c r="EE422" s="307"/>
      <c r="EF422" s="307"/>
      <c r="EG422" s="307"/>
      <c r="EH422" s="307"/>
      <c r="EI422" s="307"/>
      <c r="EJ422" s="307"/>
      <c r="EK422" s="307"/>
      <c r="EL422" s="307"/>
      <c r="EM422" s="307"/>
      <c r="EN422" s="307"/>
      <c r="EO422" s="307"/>
      <c r="EP422" s="307"/>
      <c r="EQ422" s="307"/>
      <c r="ER422" s="307"/>
      <c r="ES422" s="307"/>
      <c r="ET422" s="307"/>
      <c r="EU422" s="390"/>
      <c r="EV422" s="390"/>
      <c r="EW422" s="307"/>
      <c r="EX422" s="307"/>
      <c r="EY422" s="307"/>
      <c r="EZ422" s="307"/>
      <c r="FA422" s="307"/>
      <c r="FB422" s="307"/>
      <c r="FC422" s="307"/>
      <c r="FD422" s="307"/>
      <c r="FE422" s="307"/>
      <c r="FF422" s="307"/>
      <c r="FG422" s="307"/>
      <c r="FH422" s="307"/>
      <c r="FI422" s="307"/>
      <c r="FJ422" s="307"/>
      <c r="FK422" s="307"/>
      <c r="FL422" s="307"/>
      <c r="FM422" s="307"/>
      <c r="FN422" s="307"/>
      <c r="FO422" s="307"/>
      <c r="FP422" s="307"/>
      <c r="FQ422" s="307"/>
      <c r="FR422" s="307"/>
      <c r="FS422" s="307"/>
      <c r="FT422" s="307"/>
      <c r="FU422" s="307"/>
      <c r="FV422" s="307"/>
      <c r="FW422" s="307"/>
      <c r="FX422" s="307"/>
      <c r="FY422" s="307"/>
      <c r="FZ422" s="307"/>
      <c r="GA422" s="307"/>
      <c r="GB422" s="307"/>
      <c r="GC422" s="307"/>
      <c r="GD422" s="307"/>
      <c r="GE422" s="307"/>
      <c r="GF422" s="307"/>
      <c r="GG422" s="307"/>
      <c r="GH422" s="307"/>
      <c r="GI422" s="307"/>
      <c r="GJ422" s="307"/>
      <c r="GK422" s="307"/>
      <c r="GL422" s="307"/>
      <c r="GM422" s="307"/>
      <c r="GN422" s="307"/>
      <c r="GO422" s="307"/>
      <c r="GP422" s="307"/>
      <c r="GQ422" s="307"/>
      <c r="GR422" s="307"/>
      <c r="GS422" s="307"/>
      <c r="GT422" s="307"/>
      <c r="GU422" s="307"/>
      <c r="GV422" s="307"/>
      <c r="GW422" s="307"/>
      <c r="GX422" s="307"/>
      <c r="GY422" s="307"/>
      <c r="GZ422" s="307"/>
      <c r="HA422" s="307"/>
      <c r="HB422" s="307"/>
      <c r="HC422" s="307"/>
      <c r="HD422" s="307"/>
      <c r="HE422" s="307"/>
      <c r="HF422" s="307"/>
      <c r="HG422" s="307"/>
      <c r="HH422" s="307"/>
      <c r="HI422" s="307"/>
      <c r="HJ422" s="307"/>
      <c r="HK422" s="307"/>
      <c r="HL422" s="307"/>
      <c r="HM422" s="307"/>
      <c r="HN422" s="307"/>
      <c r="HO422" s="307"/>
      <c r="HP422" s="307"/>
      <c r="HQ422" s="307"/>
      <c r="HR422" s="307"/>
      <c r="HS422" s="307"/>
      <c r="HT422" s="307"/>
      <c r="HU422" s="307"/>
      <c r="HV422" s="307"/>
      <c r="HW422" s="307"/>
      <c r="HX422" s="307"/>
      <c r="HY422" s="307"/>
      <c r="HZ422" s="307"/>
      <c r="IA422" s="307"/>
      <c r="IB422" s="307"/>
      <c r="IC422" s="307"/>
      <c r="ID422" s="307"/>
      <c r="IE422" s="307"/>
      <c r="IF422" s="307"/>
      <c r="IG422" s="307"/>
      <c r="IH422" s="307"/>
      <c r="II422" s="307"/>
      <c r="IJ422" s="307"/>
      <c r="IK422" s="307"/>
      <c r="IL422" s="307"/>
      <c r="IM422" s="307"/>
      <c r="IN422" s="307"/>
      <c r="IO422" s="307"/>
      <c r="IP422" s="307"/>
      <c r="IQ422" s="307"/>
      <c r="IR422" s="307"/>
      <c r="IS422" s="307"/>
      <c r="IT422" s="307"/>
      <c r="IU422" s="307"/>
      <c r="IV422" s="307"/>
      <c r="IW422" s="307"/>
      <c r="IX422" s="307"/>
      <c r="IY422" s="307"/>
      <c r="IZ422" s="307"/>
      <c r="JA422" s="307"/>
      <c r="JB422" s="307"/>
      <c r="JC422" s="307"/>
      <c r="JD422" s="307"/>
      <c r="JE422" s="307"/>
      <c r="JF422" s="307"/>
      <c r="JG422" s="307"/>
      <c r="JH422" s="307"/>
      <c r="JI422" s="307"/>
      <c r="JJ422" s="307"/>
      <c r="JK422" s="307"/>
      <c r="JL422" s="307"/>
      <c r="JM422" s="307"/>
      <c r="JN422" s="307"/>
      <c r="JO422" s="307"/>
      <c r="JP422" s="307"/>
      <c r="JQ422" s="307"/>
      <c r="JR422" s="307"/>
      <c r="JS422" s="307"/>
      <c r="JT422" s="307"/>
      <c r="JU422" s="307"/>
      <c r="JV422" s="307"/>
      <c r="JW422" s="307"/>
      <c r="JX422" s="307"/>
      <c r="JY422" s="307"/>
      <c r="JZ422" s="307"/>
      <c r="KA422" s="307"/>
      <c r="KB422" s="307"/>
      <c r="KC422" s="307"/>
      <c r="KD422" s="307"/>
      <c r="KE422" s="307"/>
      <c r="KF422" s="307"/>
      <c r="KG422" s="307"/>
      <c r="KH422" s="307"/>
      <c r="KI422" s="307"/>
      <c r="KJ422" s="307"/>
      <c r="KK422" s="307"/>
      <c r="KL422" s="307"/>
      <c r="KM422" s="307"/>
      <c r="KN422" s="307"/>
      <c r="KO422" s="307"/>
      <c r="KP422" s="307"/>
      <c r="KQ422" s="307"/>
      <c r="KR422" s="307"/>
      <c r="KS422" s="307"/>
      <c r="KT422" s="307"/>
    </row>
    <row r="423" spans="14:306" s="56" customFormat="1" ht="15" customHeight="1">
      <c r="N423" s="341"/>
      <c r="O423" s="341"/>
      <c r="P423" s="341"/>
      <c r="Q423" s="341"/>
      <c r="R423" s="341"/>
      <c r="S423" s="341"/>
      <c r="T423" s="341"/>
      <c r="U423" s="341"/>
      <c r="V423" s="410"/>
      <c r="W423" s="341"/>
      <c r="X423" s="341"/>
      <c r="Y423" s="341"/>
      <c r="Z423" s="341"/>
      <c r="AA423" s="341"/>
      <c r="AB423" s="341"/>
      <c r="AC423" s="341"/>
      <c r="AD423" s="341"/>
      <c r="AE423" s="341"/>
      <c r="AG423" s="354">
        <v>5</v>
      </c>
      <c r="AH423" s="354"/>
      <c r="AI423" s="356" t="s">
        <v>175</v>
      </c>
      <c r="AJ423" s="356" t="s">
        <v>61</v>
      </c>
      <c r="AK423" s="424">
        <v>9</v>
      </c>
      <c r="AL423" s="424">
        <v>8</v>
      </c>
      <c r="AM423" s="356" t="s">
        <v>140</v>
      </c>
      <c r="AN423" s="356" t="s">
        <v>119</v>
      </c>
      <c r="AO423" s="424">
        <v>8</v>
      </c>
      <c r="AP423" s="356" t="s">
        <v>113</v>
      </c>
      <c r="AQ423" s="423" t="s">
        <v>68</v>
      </c>
      <c r="AR423" s="423" t="s">
        <v>66</v>
      </c>
      <c r="AS423" s="423" t="s">
        <v>156</v>
      </c>
      <c r="AT423" s="423" t="s">
        <v>339</v>
      </c>
      <c r="AU423" s="423"/>
      <c r="AV423" s="423">
        <v>10</v>
      </c>
      <c r="AW423" s="423" t="s">
        <v>157</v>
      </c>
      <c r="AX423" s="423">
        <v>7</v>
      </c>
      <c r="AY423" s="303">
        <f t="shared" si="205"/>
        <v>12</v>
      </c>
      <c r="AZ423" s="303">
        <f t="shared" si="206"/>
        <v>6</v>
      </c>
      <c r="BA423" s="303">
        <f t="shared" si="207"/>
        <v>10</v>
      </c>
      <c r="BB423" s="303">
        <f t="shared" si="208"/>
        <v>9</v>
      </c>
      <c r="BC423" s="303">
        <f t="shared" si="209"/>
        <v>25</v>
      </c>
      <c r="BD423" s="303">
        <f t="shared" si="210"/>
        <v>19</v>
      </c>
      <c r="BE423" s="303">
        <f t="shared" si="211"/>
        <v>9</v>
      </c>
      <c r="BF423" s="303">
        <f t="shared" si="212"/>
        <v>11</v>
      </c>
      <c r="BG423" s="303">
        <f t="shared" si="213"/>
        <v>12</v>
      </c>
      <c r="BH423" s="303"/>
      <c r="BI423" s="303">
        <f t="shared" si="214"/>
        <v>10</v>
      </c>
      <c r="BJ423" s="303">
        <f t="shared" si="215"/>
        <v>14</v>
      </c>
      <c r="BK423" s="303">
        <f t="shared" si="216"/>
        <v>45</v>
      </c>
      <c r="BL423" s="303">
        <f t="shared" si="217"/>
        <v>11</v>
      </c>
      <c r="BM423" s="303">
        <f t="shared" si="218"/>
        <v>16</v>
      </c>
      <c r="BN423" s="303">
        <f t="shared" si="219"/>
        <v>8</v>
      </c>
      <c r="CB423" s="307"/>
      <c r="CC423" s="307"/>
      <c r="CD423" s="307"/>
      <c r="CE423" s="307"/>
      <c r="CF423" s="307"/>
      <c r="CG423" s="307"/>
      <c r="CH423" s="307"/>
      <c r="CI423" s="307"/>
      <c r="CJ423" s="307"/>
      <c r="CK423" s="307"/>
      <c r="CL423" s="307"/>
      <c r="CM423" s="307"/>
      <c r="CN423" s="307"/>
      <c r="CO423" s="307"/>
      <c r="CP423" s="307"/>
      <c r="CQ423" s="307"/>
      <c r="CR423" s="307"/>
      <c r="CS423" s="307"/>
      <c r="CT423" s="307"/>
      <c r="CU423" s="307"/>
      <c r="CV423" s="307"/>
      <c r="CW423" s="307"/>
      <c r="CX423" s="307"/>
      <c r="CY423" s="307"/>
      <c r="CZ423" s="307"/>
      <c r="DA423" s="307"/>
      <c r="DB423" s="307"/>
      <c r="DC423" s="307"/>
      <c r="DD423" s="307"/>
      <c r="DE423" s="307"/>
      <c r="DF423" s="307"/>
      <c r="DG423" s="307"/>
      <c r="DH423" s="307"/>
      <c r="DI423" s="390"/>
      <c r="DJ423" s="390"/>
      <c r="DK423" s="307"/>
      <c r="DL423" s="307"/>
      <c r="DM423" s="307"/>
      <c r="DN423" s="307"/>
      <c r="DO423" s="307"/>
      <c r="DP423" s="307"/>
      <c r="DQ423" s="307"/>
      <c r="DR423" s="307"/>
      <c r="DS423" s="307"/>
      <c r="DT423" s="307"/>
      <c r="DU423" s="307"/>
      <c r="DV423" s="307"/>
      <c r="DW423" s="307"/>
      <c r="DX423" s="307"/>
      <c r="DY423" s="307"/>
      <c r="DZ423" s="307"/>
      <c r="EA423" s="307"/>
      <c r="EB423" s="307"/>
      <c r="EC423" s="307"/>
      <c r="ED423" s="307"/>
      <c r="EE423" s="307"/>
      <c r="EF423" s="307"/>
      <c r="EG423" s="307"/>
      <c r="EH423" s="307"/>
      <c r="EI423" s="307"/>
      <c r="EJ423" s="307"/>
      <c r="EK423" s="307"/>
      <c r="EL423" s="307"/>
      <c r="EM423" s="307"/>
      <c r="EN423" s="307"/>
      <c r="EO423" s="307"/>
      <c r="EP423" s="307"/>
      <c r="EQ423" s="307"/>
      <c r="ER423" s="307"/>
      <c r="ES423" s="307"/>
      <c r="ET423" s="307"/>
      <c r="EU423" s="390"/>
      <c r="EV423" s="390"/>
      <c r="EW423" s="307"/>
      <c r="EX423" s="307"/>
      <c r="EY423" s="307"/>
      <c r="EZ423" s="307"/>
      <c r="FA423" s="307"/>
      <c r="FB423" s="307"/>
      <c r="FC423" s="307"/>
      <c r="FD423" s="307"/>
      <c r="FE423" s="307"/>
      <c r="FF423" s="307"/>
      <c r="FG423" s="307"/>
      <c r="FH423" s="307"/>
      <c r="FI423" s="307"/>
      <c r="FJ423" s="307"/>
      <c r="FK423" s="307"/>
      <c r="FL423" s="307"/>
      <c r="FM423" s="307"/>
      <c r="FN423" s="307"/>
      <c r="FO423" s="307"/>
      <c r="FP423" s="307"/>
      <c r="FQ423" s="307"/>
      <c r="FR423" s="307"/>
      <c r="FS423" s="307"/>
      <c r="FT423" s="307"/>
      <c r="FU423" s="307"/>
      <c r="FV423" s="307"/>
      <c r="FW423" s="307"/>
      <c r="FX423" s="307"/>
      <c r="FY423" s="307"/>
      <c r="FZ423" s="307"/>
      <c r="GA423" s="307"/>
      <c r="GB423" s="307"/>
      <c r="GC423" s="307"/>
      <c r="GD423" s="307"/>
      <c r="GE423" s="307"/>
      <c r="GF423" s="307"/>
      <c r="GG423" s="307"/>
      <c r="GH423" s="307"/>
      <c r="GI423" s="307"/>
      <c r="GJ423" s="307"/>
      <c r="GK423" s="307"/>
      <c r="GL423" s="307"/>
      <c r="GM423" s="307"/>
      <c r="GN423" s="307"/>
      <c r="GO423" s="307"/>
      <c r="GP423" s="307"/>
      <c r="GQ423" s="307"/>
      <c r="GR423" s="307"/>
      <c r="GS423" s="307"/>
      <c r="GT423" s="307"/>
      <c r="GU423" s="307"/>
      <c r="GV423" s="307"/>
      <c r="GW423" s="307"/>
      <c r="GX423" s="307"/>
      <c r="GY423" s="307"/>
      <c r="GZ423" s="307"/>
      <c r="HA423" s="307"/>
      <c r="HB423" s="307"/>
      <c r="HC423" s="307"/>
      <c r="HD423" s="307"/>
      <c r="HE423" s="307"/>
      <c r="HF423" s="307"/>
      <c r="HG423" s="307"/>
      <c r="HH423" s="307"/>
      <c r="HI423" s="307"/>
      <c r="HJ423" s="307"/>
      <c r="HK423" s="307"/>
      <c r="HL423" s="307"/>
      <c r="HM423" s="307"/>
      <c r="HN423" s="307"/>
      <c r="HO423" s="307"/>
      <c r="HP423" s="307"/>
      <c r="HQ423" s="307"/>
      <c r="HR423" s="307"/>
      <c r="HS423" s="307"/>
      <c r="HT423" s="307"/>
      <c r="HU423" s="307"/>
      <c r="HV423" s="307"/>
      <c r="HW423" s="307"/>
      <c r="HX423" s="307"/>
      <c r="HY423" s="307"/>
      <c r="HZ423" s="307"/>
      <c r="IA423" s="307"/>
      <c r="IB423" s="307"/>
      <c r="IC423" s="307"/>
      <c r="ID423" s="307"/>
      <c r="IE423" s="307"/>
      <c r="IF423" s="307"/>
      <c r="IG423" s="307"/>
      <c r="IH423" s="307"/>
      <c r="II423" s="307"/>
      <c r="IJ423" s="307"/>
      <c r="IK423" s="307"/>
      <c r="IL423" s="307"/>
      <c r="IM423" s="307"/>
      <c r="IN423" s="307"/>
      <c r="IO423" s="307"/>
      <c r="IP423" s="307"/>
      <c r="IQ423" s="307"/>
      <c r="IR423" s="307"/>
      <c r="IS423" s="307"/>
      <c r="IT423" s="307"/>
      <c r="IU423" s="307"/>
      <c r="IV423" s="307"/>
      <c r="IW423" s="307"/>
      <c r="IX423" s="307"/>
      <c r="IY423" s="307"/>
      <c r="IZ423" s="307"/>
      <c r="JA423" s="307"/>
      <c r="JB423" s="307"/>
      <c r="JC423" s="307"/>
      <c r="JD423" s="307"/>
      <c r="JE423" s="307"/>
      <c r="JF423" s="307"/>
      <c r="JG423" s="307"/>
      <c r="JH423" s="307"/>
      <c r="JI423" s="307"/>
      <c r="JJ423" s="307"/>
      <c r="JK423" s="307"/>
      <c r="JL423" s="307"/>
      <c r="JM423" s="307"/>
      <c r="JN423" s="307"/>
      <c r="JO423" s="307"/>
      <c r="JP423" s="307"/>
      <c r="JQ423" s="307"/>
      <c r="JR423" s="307"/>
      <c r="JS423" s="307"/>
      <c r="JT423" s="307"/>
      <c r="JU423" s="307"/>
      <c r="JV423" s="307"/>
      <c r="JW423" s="307"/>
      <c r="JX423" s="307"/>
      <c r="JY423" s="307"/>
      <c r="JZ423" s="307"/>
      <c r="KA423" s="307"/>
      <c r="KB423" s="307"/>
      <c r="KC423" s="307"/>
      <c r="KD423" s="307"/>
      <c r="KE423" s="307"/>
      <c r="KF423" s="307"/>
      <c r="KG423" s="307"/>
      <c r="KH423" s="307"/>
      <c r="KI423" s="307"/>
      <c r="KJ423" s="307"/>
      <c r="KK423" s="307"/>
      <c r="KL423" s="307"/>
      <c r="KM423" s="307"/>
      <c r="KN423" s="307"/>
      <c r="KO423" s="307"/>
      <c r="KP423" s="307"/>
      <c r="KQ423" s="307"/>
      <c r="KR423" s="307"/>
      <c r="KS423" s="307"/>
      <c r="KT423" s="307"/>
    </row>
    <row r="424" spans="14:306" s="56" customFormat="1" ht="15" customHeight="1">
      <c r="N424" s="341"/>
      <c r="O424" s="341"/>
      <c r="P424" s="341"/>
      <c r="Q424" s="341"/>
      <c r="R424" s="341"/>
      <c r="S424" s="341"/>
      <c r="T424" s="341"/>
      <c r="U424" s="341"/>
      <c r="V424" s="410"/>
      <c r="W424" s="341"/>
      <c r="X424" s="341"/>
      <c r="Y424" s="341"/>
      <c r="Z424" s="341"/>
      <c r="AA424" s="341"/>
      <c r="AB424" s="341"/>
      <c r="AC424" s="341"/>
      <c r="AD424" s="341"/>
      <c r="AE424" s="341"/>
      <c r="AG424" s="354">
        <v>6</v>
      </c>
      <c r="AH424" s="354"/>
      <c r="AI424" s="356" t="s">
        <v>117</v>
      </c>
      <c r="AJ424" s="356" t="s">
        <v>111</v>
      </c>
      <c r="AK424" s="424">
        <v>10</v>
      </c>
      <c r="AL424" s="356" t="s">
        <v>113</v>
      </c>
      <c r="AM424" s="356" t="s">
        <v>88</v>
      </c>
      <c r="AN424" s="356" t="s">
        <v>82</v>
      </c>
      <c r="AO424" s="356" t="s">
        <v>113</v>
      </c>
      <c r="AP424" s="424">
        <v>11</v>
      </c>
      <c r="AQ424" s="423">
        <v>12</v>
      </c>
      <c r="AR424" s="423" t="s">
        <v>68</v>
      </c>
      <c r="AS424" s="423" t="s">
        <v>157</v>
      </c>
      <c r="AT424" s="423" t="s">
        <v>120</v>
      </c>
      <c r="AU424" s="423"/>
      <c r="AV424" s="423">
        <v>11</v>
      </c>
      <c r="AW424" s="423">
        <v>16</v>
      </c>
      <c r="AX424" s="423">
        <v>8</v>
      </c>
      <c r="AY424" s="303">
        <f t="shared" si="205"/>
        <v>16</v>
      </c>
      <c r="AZ424" s="303">
        <f t="shared" si="206"/>
        <v>9</v>
      </c>
      <c r="BA424" s="303">
        <f t="shared" si="207"/>
        <v>11</v>
      </c>
      <c r="BB424" s="303">
        <f t="shared" si="208"/>
        <v>11</v>
      </c>
      <c r="BC424" s="303">
        <f t="shared" si="209"/>
        <v>28</v>
      </c>
      <c r="BD424" s="303">
        <f t="shared" si="210"/>
        <v>21</v>
      </c>
      <c r="BE424" s="303">
        <f t="shared" si="211"/>
        <v>11</v>
      </c>
      <c r="BF424" s="303">
        <f t="shared" si="212"/>
        <v>12</v>
      </c>
      <c r="BG424" s="303">
        <f t="shared" si="213"/>
        <v>13</v>
      </c>
      <c r="BH424" s="303"/>
      <c r="BI424" s="303">
        <f t="shared" si="214"/>
        <v>12</v>
      </c>
      <c r="BJ424" s="303">
        <f t="shared" si="215"/>
        <v>16</v>
      </c>
      <c r="BK424" s="303">
        <f t="shared" si="216"/>
        <v>51</v>
      </c>
      <c r="BL424" s="303">
        <f t="shared" si="217"/>
        <v>12</v>
      </c>
      <c r="BM424" s="303">
        <f t="shared" si="218"/>
        <v>17</v>
      </c>
      <c r="BN424" s="303">
        <f t="shared" si="219"/>
        <v>9</v>
      </c>
      <c r="CB424" s="307"/>
      <c r="CC424" s="307"/>
      <c r="CD424" s="307"/>
      <c r="CE424" s="307"/>
      <c r="CF424" s="307"/>
      <c r="CG424" s="307"/>
      <c r="CH424" s="307"/>
      <c r="CI424" s="307"/>
      <c r="CJ424" s="307"/>
      <c r="CK424" s="307"/>
      <c r="CL424" s="307"/>
      <c r="CM424" s="307"/>
      <c r="CN424" s="307"/>
      <c r="CO424" s="307"/>
      <c r="CP424" s="307"/>
      <c r="CQ424" s="307"/>
      <c r="CR424" s="307"/>
      <c r="CS424" s="307"/>
      <c r="CT424" s="307"/>
      <c r="CU424" s="307"/>
      <c r="CV424" s="307"/>
      <c r="CW424" s="307"/>
      <c r="CX424" s="307"/>
      <c r="CY424" s="307"/>
      <c r="CZ424" s="307"/>
      <c r="DA424" s="307"/>
      <c r="DB424" s="307"/>
      <c r="DC424" s="307"/>
      <c r="DD424" s="307"/>
      <c r="DE424" s="307"/>
      <c r="DF424" s="307"/>
      <c r="DG424" s="307"/>
      <c r="DH424" s="307"/>
      <c r="DI424" s="390"/>
      <c r="DJ424" s="390"/>
      <c r="DK424" s="307"/>
      <c r="DL424" s="307"/>
      <c r="DM424" s="307"/>
      <c r="DN424" s="307"/>
      <c r="DO424" s="307"/>
      <c r="DP424" s="307"/>
      <c r="DQ424" s="307"/>
      <c r="DR424" s="307"/>
      <c r="DS424" s="307"/>
      <c r="DT424" s="307"/>
      <c r="DU424" s="307"/>
      <c r="DV424" s="307"/>
      <c r="DW424" s="307"/>
      <c r="DX424" s="307"/>
      <c r="DY424" s="307"/>
      <c r="DZ424" s="307"/>
      <c r="EA424" s="307"/>
      <c r="EB424" s="307"/>
      <c r="EC424" s="307"/>
      <c r="ED424" s="307"/>
      <c r="EE424" s="307"/>
      <c r="EF424" s="307"/>
      <c r="EG424" s="307"/>
      <c r="EH424" s="307"/>
      <c r="EI424" s="307"/>
      <c r="EJ424" s="307"/>
      <c r="EK424" s="307"/>
      <c r="EL424" s="307"/>
      <c r="EM424" s="307"/>
      <c r="EN424" s="307"/>
      <c r="EO424" s="307"/>
      <c r="EP424" s="307"/>
      <c r="EQ424" s="307"/>
      <c r="ER424" s="307"/>
      <c r="ES424" s="307"/>
      <c r="ET424" s="307"/>
      <c r="EU424" s="390"/>
      <c r="EV424" s="390"/>
      <c r="EW424" s="307"/>
      <c r="EX424" s="307"/>
      <c r="EY424" s="307"/>
      <c r="EZ424" s="307"/>
      <c r="FA424" s="307"/>
      <c r="FB424" s="307"/>
      <c r="FC424" s="307"/>
      <c r="FD424" s="307"/>
      <c r="FE424" s="307"/>
      <c r="FF424" s="307"/>
      <c r="FG424" s="307"/>
      <c r="FH424" s="307"/>
      <c r="FI424" s="307"/>
      <c r="FJ424" s="307"/>
      <c r="FK424" s="307"/>
      <c r="FL424" s="307"/>
      <c r="FM424" s="307"/>
      <c r="FN424" s="307"/>
      <c r="FO424" s="307"/>
      <c r="FP424" s="307"/>
      <c r="FQ424" s="307"/>
      <c r="FR424" s="307"/>
      <c r="FS424" s="307"/>
      <c r="FT424" s="307"/>
      <c r="FU424" s="307"/>
      <c r="FV424" s="307"/>
      <c r="FW424" s="307"/>
      <c r="FX424" s="307"/>
      <c r="FY424" s="307"/>
      <c r="FZ424" s="307"/>
      <c r="GA424" s="307"/>
      <c r="GB424" s="307"/>
      <c r="GC424" s="307"/>
      <c r="GD424" s="307"/>
      <c r="GE424" s="307"/>
      <c r="GF424" s="307"/>
      <c r="GG424" s="307"/>
      <c r="GH424" s="307"/>
      <c r="GI424" s="307"/>
      <c r="GJ424" s="307"/>
      <c r="GK424" s="307"/>
      <c r="GL424" s="307"/>
      <c r="GM424" s="307"/>
      <c r="GN424" s="307"/>
      <c r="GO424" s="307"/>
      <c r="GP424" s="307"/>
      <c r="GQ424" s="307"/>
      <c r="GR424" s="307"/>
      <c r="GS424" s="307"/>
      <c r="GT424" s="307"/>
      <c r="GU424" s="307"/>
      <c r="GV424" s="307"/>
      <c r="GW424" s="307"/>
      <c r="GX424" s="307"/>
      <c r="GY424" s="307"/>
      <c r="GZ424" s="307"/>
      <c r="HA424" s="307"/>
      <c r="HB424" s="307"/>
      <c r="HC424" s="307"/>
      <c r="HD424" s="307"/>
      <c r="HE424" s="307"/>
      <c r="HF424" s="307"/>
      <c r="HG424" s="307"/>
      <c r="HH424" s="307"/>
      <c r="HI424" s="307"/>
      <c r="HJ424" s="307"/>
      <c r="HK424" s="307"/>
      <c r="HL424" s="307"/>
      <c r="HM424" s="307"/>
      <c r="HN424" s="307"/>
      <c r="HO424" s="307"/>
      <c r="HP424" s="307"/>
      <c r="HQ424" s="307"/>
      <c r="HR424" s="307"/>
      <c r="HS424" s="307"/>
      <c r="HT424" s="307"/>
      <c r="HU424" s="307"/>
      <c r="HV424" s="307"/>
      <c r="HW424" s="307"/>
      <c r="HX424" s="307"/>
      <c r="HY424" s="307"/>
      <c r="HZ424" s="307"/>
      <c r="IA424" s="307"/>
      <c r="IB424" s="307"/>
      <c r="IC424" s="307"/>
      <c r="ID424" s="307"/>
      <c r="IE424" s="307"/>
      <c r="IF424" s="307"/>
      <c r="IG424" s="307"/>
      <c r="IH424" s="307"/>
      <c r="II424" s="307"/>
      <c r="IJ424" s="307"/>
      <c r="IK424" s="307"/>
      <c r="IL424" s="307"/>
      <c r="IM424" s="307"/>
      <c r="IN424" s="307"/>
      <c r="IO424" s="307"/>
      <c r="IP424" s="307"/>
      <c r="IQ424" s="307"/>
      <c r="IR424" s="307"/>
      <c r="IS424" s="307"/>
      <c r="IT424" s="307"/>
      <c r="IU424" s="307"/>
      <c r="IV424" s="307"/>
      <c r="IW424" s="307"/>
      <c r="IX424" s="307"/>
      <c r="IY424" s="307"/>
      <c r="IZ424" s="307"/>
      <c r="JA424" s="307"/>
      <c r="JB424" s="307"/>
      <c r="JC424" s="307"/>
      <c r="JD424" s="307"/>
      <c r="JE424" s="307"/>
      <c r="JF424" s="307"/>
      <c r="JG424" s="307"/>
      <c r="JH424" s="307"/>
      <c r="JI424" s="307"/>
      <c r="JJ424" s="307"/>
      <c r="JK424" s="307"/>
      <c r="JL424" s="307"/>
      <c r="JM424" s="307"/>
      <c r="JN424" s="307"/>
      <c r="JO424" s="307"/>
      <c r="JP424" s="307"/>
      <c r="JQ424" s="307"/>
      <c r="JR424" s="307"/>
      <c r="JS424" s="307"/>
      <c r="JT424" s="307"/>
      <c r="JU424" s="307"/>
      <c r="JV424" s="307"/>
      <c r="JW424" s="307"/>
      <c r="JX424" s="307"/>
      <c r="JY424" s="307"/>
      <c r="JZ424" s="307"/>
      <c r="KA424" s="307"/>
      <c r="KB424" s="307"/>
      <c r="KC424" s="307"/>
      <c r="KD424" s="307"/>
      <c r="KE424" s="307"/>
      <c r="KF424" s="307"/>
      <c r="KG424" s="307"/>
      <c r="KH424" s="307"/>
      <c r="KI424" s="307"/>
      <c r="KJ424" s="307"/>
      <c r="KK424" s="307"/>
      <c r="KL424" s="307"/>
      <c r="KM424" s="307"/>
      <c r="KN424" s="307"/>
      <c r="KO424" s="307"/>
      <c r="KP424" s="307"/>
      <c r="KQ424" s="307"/>
      <c r="KR424" s="307"/>
      <c r="KS424" s="307"/>
      <c r="KT424" s="307"/>
    </row>
    <row r="425" spans="14:306" s="56" customFormat="1" ht="15" customHeight="1">
      <c r="N425" s="341"/>
      <c r="O425" s="341"/>
      <c r="P425" s="341"/>
      <c r="Q425" s="341"/>
      <c r="R425" s="341"/>
      <c r="S425" s="341"/>
      <c r="T425" s="341"/>
      <c r="U425" s="341"/>
      <c r="V425" s="410"/>
      <c r="W425" s="341"/>
      <c r="X425" s="341"/>
      <c r="Y425" s="341"/>
      <c r="Z425" s="341"/>
      <c r="AA425" s="341"/>
      <c r="AB425" s="341"/>
      <c r="AC425" s="341"/>
      <c r="AD425" s="341"/>
      <c r="AE425" s="341"/>
      <c r="AG425" s="354">
        <v>7</v>
      </c>
      <c r="AH425" s="354"/>
      <c r="AI425" s="356" t="s">
        <v>119</v>
      </c>
      <c r="AJ425" s="356" t="s">
        <v>113</v>
      </c>
      <c r="AK425" s="424">
        <v>11</v>
      </c>
      <c r="AL425" s="424">
        <v>11</v>
      </c>
      <c r="AM425" s="356" t="s">
        <v>91</v>
      </c>
      <c r="AN425" s="356" t="s">
        <v>138</v>
      </c>
      <c r="AO425" s="356" t="s">
        <v>71</v>
      </c>
      <c r="AP425" s="356" t="s">
        <v>156</v>
      </c>
      <c r="AQ425" s="423" t="s">
        <v>85</v>
      </c>
      <c r="AR425" s="423" t="s">
        <v>73</v>
      </c>
      <c r="AS425" s="423" t="s">
        <v>92</v>
      </c>
      <c r="AT425" s="423" t="s">
        <v>122</v>
      </c>
      <c r="AU425" s="423"/>
      <c r="AV425" s="423">
        <v>12</v>
      </c>
      <c r="AW425" s="423">
        <v>17</v>
      </c>
      <c r="AX425" s="423">
        <v>9</v>
      </c>
      <c r="AY425" s="303">
        <f t="shared" si="205"/>
        <v>19</v>
      </c>
      <c r="AZ425" s="303">
        <f t="shared" si="206"/>
        <v>11</v>
      </c>
      <c r="BA425" s="303">
        <f t="shared" si="207"/>
        <v>12</v>
      </c>
      <c r="BB425" s="303">
        <f t="shared" si="208"/>
        <v>12</v>
      </c>
      <c r="BC425" s="303">
        <f t="shared" si="209"/>
        <v>31</v>
      </c>
      <c r="BD425" s="303">
        <f t="shared" si="210"/>
        <v>23</v>
      </c>
      <c r="BE425" s="303">
        <f t="shared" si="211"/>
        <v>13</v>
      </c>
      <c r="BF425" s="303">
        <f t="shared" si="212"/>
        <v>14</v>
      </c>
      <c r="BG425" s="303">
        <f t="shared" si="213"/>
        <v>15</v>
      </c>
      <c r="BH425" s="303"/>
      <c r="BI425" s="303">
        <f t="shared" si="214"/>
        <v>15</v>
      </c>
      <c r="BJ425" s="303">
        <f t="shared" si="215"/>
        <v>18</v>
      </c>
      <c r="BK425" s="303">
        <f t="shared" si="216"/>
        <v>57</v>
      </c>
      <c r="BL425" s="303">
        <f t="shared" si="217"/>
        <v>13</v>
      </c>
      <c r="BM425" s="303">
        <f t="shared" si="218"/>
        <v>18</v>
      </c>
      <c r="BN425" s="303">
        <f t="shared" si="219"/>
        <v>10</v>
      </c>
      <c r="CB425" s="307"/>
      <c r="CC425" s="307"/>
      <c r="CD425" s="307"/>
      <c r="CE425" s="307"/>
      <c r="CF425" s="307"/>
      <c r="CG425" s="307"/>
      <c r="CH425" s="307"/>
      <c r="CI425" s="307"/>
      <c r="CJ425" s="307"/>
      <c r="CK425" s="307"/>
      <c r="CL425" s="307"/>
      <c r="CM425" s="307"/>
      <c r="CN425" s="307"/>
      <c r="CO425" s="307"/>
      <c r="CP425" s="307"/>
      <c r="CQ425" s="307"/>
      <c r="CR425" s="307"/>
      <c r="CS425" s="307"/>
      <c r="CT425" s="307"/>
      <c r="CU425" s="307"/>
      <c r="CV425" s="307"/>
      <c r="CW425" s="307"/>
      <c r="CX425" s="307"/>
      <c r="CY425" s="307"/>
      <c r="CZ425" s="307"/>
      <c r="DA425" s="307"/>
      <c r="DB425" s="307"/>
      <c r="DC425" s="307"/>
      <c r="DD425" s="307"/>
      <c r="DE425" s="307"/>
      <c r="DF425" s="307"/>
      <c r="DG425" s="307"/>
      <c r="DH425" s="307"/>
      <c r="DI425" s="390"/>
      <c r="DJ425" s="390"/>
      <c r="DK425" s="307"/>
      <c r="DL425" s="307"/>
      <c r="DM425" s="307"/>
      <c r="DN425" s="307"/>
      <c r="DO425" s="307"/>
      <c r="DP425" s="307"/>
      <c r="DQ425" s="307"/>
      <c r="DR425" s="307"/>
      <c r="DS425" s="307"/>
      <c r="DT425" s="307"/>
      <c r="DU425" s="307"/>
      <c r="DV425" s="307"/>
      <c r="DW425" s="307"/>
      <c r="DX425" s="307"/>
      <c r="DY425" s="307"/>
      <c r="DZ425" s="307"/>
      <c r="EA425" s="307"/>
      <c r="EB425" s="307"/>
      <c r="EC425" s="307"/>
      <c r="ED425" s="307"/>
      <c r="EE425" s="307"/>
      <c r="EF425" s="307"/>
      <c r="EG425" s="307"/>
      <c r="EH425" s="307"/>
      <c r="EI425" s="307"/>
      <c r="EJ425" s="307"/>
      <c r="EK425" s="307"/>
      <c r="EL425" s="307"/>
      <c r="EM425" s="307"/>
      <c r="EN425" s="307"/>
      <c r="EO425" s="307"/>
      <c r="EP425" s="307"/>
      <c r="EQ425" s="307"/>
      <c r="ER425" s="307"/>
      <c r="ES425" s="307"/>
      <c r="ET425" s="307"/>
      <c r="EU425" s="390"/>
      <c r="EV425" s="390"/>
      <c r="EW425" s="307"/>
      <c r="EX425" s="307"/>
      <c r="EY425" s="307"/>
      <c r="EZ425" s="307"/>
      <c r="FA425" s="307"/>
      <c r="FB425" s="307"/>
      <c r="FC425" s="307"/>
      <c r="FD425" s="307"/>
      <c r="FE425" s="307"/>
      <c r="FF425" s="307"/>
      <c r="FG425" s="307"/>
      <c r="FH425" s="307"/>
      <c r="FI425" s="307"/>
      <c r="FJ425" s="307"/>
      <c r="FK425" s="307"/>
      <c r="FL425" s="307"/>
      <c r="FM425" s="307"/>
      <c r="FN425" s="307"/>
      <c r="FO425" s="307"/>
      <c r="FP425" s="307"/>
      <c r="FQ425" s="307"/>
      <c r="FR425" s="307"/>
      <c r="FS425" s="307"/>
      <c r="FT425" s="307"/>
      <c r="FU425" s="307"/>
      <c r="FV425" s="307"/>
      <c r="FW425" s="307"/>
      <c r="FX425" s="307"/>
      <c r="FY425" s="307"/>
      <c r="FZ425" s="307"/>
      <c r="GA425" s="307"/>
      <c r="GB425" s="307"/>
      <c r="GC425" s="307"/>
      <c r="GD425" s="307"/>
      <c r="GE425" s="307"/>
      <c r="GF425" s="307"/>
      <c r="GG425" s="307"/>
      <c r="GH425" s="307"/>
      <c r="GI425" s="307"/>
      <c r="GJ425" s="307"/>
      <c r="GK425" s="307"/>
      <c r="GL425" s="307"/>
      <c r="GM425" s="307"/>
      <c r="GN425" s="307"/>
      <c r="GO425" s="307"/>
      <c r="GP425" s="307"/>
      <c r="GQ425" s="307"/>
      <c r="GR425" s="307"/>
      <c r="GS425" s="307"/>
      <c r="GT425" s="307"/>
      <c r="GU425" s="307"/>
      <c r="GV425" s="307"/>
      <c r="GW425" s="307"/>
      <c r="GX425" s="307"/>
      <c r="GY425" s="307"/>
      <c r="GZ425" s="307"/>
      <c r="HA425" s="307"/>
      <c r="HB425" s="307"/>
      <c r="HC425" s="307"/>
      <c r="HD425" s="307"/>
      <c r="HE425" s="307"/>
      <c r="HF425" s="307"/>
      <c r="HG425" s="307"/>
      <c r="HH425" s="307"/>
      <c r="HI425" s="307"/>
      <c r="HJ425" s="307"/>
      <c r="HK425" s="307"/>
      <c r="HL425" s="307"/>
      <c r="HM425" s="307"/>
      <c r="HN425" s="307"/>
      <c r="HO425" s="307"/>
      <c r="HP425" s="307"/>
      <c r="HQ425" s="307"/>
      <c r="HR425" s="307"/>
      <c r="HS425" s="307"/>
      <c r="HT425" s="307"/>
      <c r="HU425" s="307"/>
      <c r="HV425" s="307"/>
      <c r="HW425" s="307"/>
      <c r="HX425" s="307"/>
      <c r="HY425" s="307"/>
      <c r="HZ425" s="307"/>
      <c r="IA425" s="307"/>
      <c r="IB425" s="307"/>
      <c r="IC425" s="307"/>
      <c r="ID425" s="307"/>
      <c r="IE425" s="307"/>
      <c r="IF425" s="307"/>
      <c r="IG425" s="307"/>
      <c r="IH425" s="307"/>
      <c r="II425" s="307"/>
      <c r="IJ425" s="307"/>
      <c r="IK425" s="307"/>
      <c r="IL425" s="307"/>
      <c r="IM425" s="307"/>
      <c r="IN425" s="307"/>
      <c r="IO425" s="307"/>
      <c r="IP425" s="307"/>
      <c r="IQ425" s="307"/>
      <c r="IR425" s="307"/>
      <c r="IS425" s="307"/>
      <c r="IT425" s="307"/>
      <c r="IU425" s="307"/>
      <c r="IV425" s="307"/>
      <c r="IW425" s="307"/>
      <c r="IX425" s="307"/>
      <c r="IY425" s="307"/>
      <c r="IZ425" s="307"/>
      <c r="JA425" s="307"/>
      <c r="JB425" s="307"/>
      <c r="JC425" s="307"/>
      <c r="JD425" s="307"/>
      <c r="JE425" s="307"/>
      <c r="JF425" s="307"/>
      <c r="JG425" s="307"/>
      <c r="JH425" s="307"/>
      <c r="JI425" s="307"/>
      <c r="JJ425" s="307"/>
      <c r="JK425" s="307"/>
      <c r="JL425" s="307"/>
      <c r="JM425" s="307"/>
      <c r="JN425" s="307"/>
      <c r="JO425" s="307"/>
      <c r="JP425" s="307"/>
      <c r="JQ425" s="307"/>
      <c r="JR425" s="307"/>
      <c r="JS425" s="307"/>
      <c r="JT425" s="307"/>
      <c r="JU425" s="307"/>
      <c r="JV425" s="307"/>
      <c r="JW425" s="307"/>
      <c r="JX425" s="307"/>
      <c r="JY425" s="307"/>
      <c r="JZ425" s="307"/>
      <c r="KA425" s="307"/>
      <c r="KB425" s="307"/>
      <c r="KC425" s="307"/>
      <c r="KD425" s="307"/>
      <c r="KE425" s="307"/>
      <c r="KF425" s="307"/>
      <c r="KG425" s="307"/>
      <c r="KH425" s="307"/>
      <c r="KI425" s="307"/>
      <c r="KJ425" s="307"/>
      <c r="KK425" s="307"/>
      <c r="KL425" s="307"/>
      <c r="KM425" s="307"/>
      <c r="KN425" s="307"/>
      <c r="KO425" s="307"/>
      <c r="KP425" s="307"/>
      <c r="KQ425" s="307"/>
      <c r="KR425" s="307"/>
      <c r="KS425" s="307"/>
      <c r="KT425" s="307"/>
    </row>
    <row r="426" spans="14:306" s="56" customFormat="1" ht="15" customHeight="1">
      <c r="N426" s="341"/>
      <c r="O426" s="341"/>
      <c r="P426" s="341"/>
      <c r="Q426" s="341"/>
      <c r="R426" s="341"/>
      <c r="S426" s="341"/>
      <c r="T426" s="341"/>
      <c r="U426" s="341"/>
      <c r="V426" s="410"/>
      <c r="W426" s="341"/>
      <c r="X426" s="341"/>
      <c r="Y426" s="341"/>
      <c r="Z426" s="341"/>
      <c r="AA426" s="341"/>
      <c r="AB426" s="341"/>
      <c r="AC426" s="341"/>
      <c r="AD426" s="341"/>
      <c r="AE426" s="341"/>
      <c r="AG426" s="354">
        <v>8</v>
      </c>
      <c r="AH426" s="354"/>
      <c r="AI426" s="356" t="s">
        <v>121</v>
      </c>
      <c r="AJ426" s="356" t="s">
        <v>70</v>
      </c>
      <c r="AK426" s="424">
        <v>12</v>
      </c>
      <c r="AL426" s="356" t="s">
        <v>156</v>
      </c>
      <c r="AM426" s="356" t="s">
        <v>95</v>
      </c>
      <c r="AN426" s="356" t="s">
        <v>186</v>
      </c>
      <c r="AO426" s="424">
        <v>13</v>
      </c>
      <c r="AP426" s="356" t="s">
        <v>157</v>
      </c>
      <c r="AQ426" s="423" t="s">
        <v>76</v>
      </c>
      <c r="AR426" s="423" t="s">
        <v>76</v>
      </c>
      <c r="AS426" s="423" t="s">
        <v>130</v>
      </c>
      <c r="AT426" s="423" t="s">
        <v>124</v>
      </c>
      <c r="AU426" s="423"/>
      <c r="AV426" s="423">
        <v>13</v>
      </c>
      <c r="AW426" s="423" t="s">
        <v>130</v>
      </c>
      <c r="AX426" s="423">
        <v>10</v>
      </c>
      <c r="AY426" s="303">
        <f t="shared" si="205"/>
        <v>22</v>
      </c>
      <c r="AZ426" s="303">
        <f t="shared" si="206"/>
        <v>14</v>
      </c>
      <c r="BA426" s="303">
        <f t="shared" si="207"/>
        <v>13</v>
      </c>
      <c r="BB426" s="303">
        <f t="shared" si="208"/>
        <v>14</v>
      </c>
      <c r="BC426" s="303">
        <f t="shared" si="209"/>
        <v>34</v>
      </c>
      <c r="BD426" s="303">
        <f t="shared" si="210"/>
        <v>26</v>
      </c>
      <c r="BE426" s="303">
        <f t="shared" si="211"/>
        <v>14</v>
      </c>
      <c r="BF426" s="303">
        <f t="shared" si="212"/>
        <v>16</v>
      </c>
      <c r="BG426" s="303">
        <f t="shared" si="213"/>
        <v>17</v>
      </c>
      <c r="BH426" s="303"/>
      <c r="BI426" s="303">
        <f t="shared" si="214"/>
        <v>17</v>
      </c>
      <c r="BJ426" s="303">
        <f t="shared" si="215"/>
        <v>20</v>
      </c>
      <c r="BK426" s="303">
        <f t="shared" si="216"/>
        <v>63</v>
      </c>
      <c r="BL426" s="303">
        <f t="shared" si="217"/>
        <v>14</v>
      </c>
      <c r="BM426" s="303">
        <f t="shared" si="218"/>
        <v>20</v>
      </c>
      <c r="BN426" s="303">
        <f t="shared" si="219"/>
        <v>11</v>
      </c>
      <c r="CB426" s="307"/>
      <c r="CC426" s="307"/>
      <c r="CD426" s="307"/>
      <c r="CE426" s="307"/>
      <c r="CF426" s="307"/>
      <c r="CG426" s="307"/>
      <c r="CH426" s="307"/>
      <c r="CI426" s="307"/>
      <c r="CJ426" s="307"/>
      <c r="CK426" s="307"/>
      <c r="CL426" s="307"/>
      <c r="CM426" s="307"/>
      <c r="CN426" s="307"/>
      <c r="CO426" s="307"/>
      <c r="CP426" s="307"/>
      <c r="CQ426" s="307"/>
      <c r="CR426" s="307"/>
      <c r="CS426" s="307"/>
      <c r="CT426" s="307"/>
      <c r="CU426" s="307"/>
      <c r="CV426" s="307"/>
      <c r="CW426" s="307"/>
      <c r="CX426" s="307"/>
      <c r="CY426" s="307"/>
      <c r="CZ426" s="307"/>
      <c r="DA426" s="307"/>
      <c r="DB426" s="307"/>
      <c r="DC426" s="307"/>
      <c r="DD426" s="307"/>
      <c r="DE426" s="307"/>
      <c r="DF426" s="307"/>
      <c r="DG426" s="307"/>
      <c r="DH426" s="307"/>
      <c r="DI426" s="390"/>
      <c r="DJ426" s="390"/>
      <c r="DK426" s="307"/>
      <c r="DL426" s="307"/>
      <c r="DM426" s="307"/>
      <c r="DN426" s="307"/>
      <c r="DO426" s="307"/>
      <c r="DP426" s="307"/>
      <c r="DQ426" s="307"/>
      <c r="DR426" s="307"/>
      <c r="DS426" s="307"/>
      <c r="DT426" s="307"/>
      <c r="DU426" s="307"/>
      <c r="DV426" s="307"/>
      <c r="DW426" s="307"/>
      <c r="DX426" s="307"/>
      <c r="DY426" s="307"/>
      <c r="DZ426" s="307"/>
      <c r="EA426" s="307"/>
      <c r="EB426" s="307"/>
      <c r="EC426" s="307"/>
      <c r="ED426" s="307"/>
      <c r="EE426" s="307"/>
      <c r="EF426" s="307"/>
      <c r="EG426" s="307"/>
      <c r="EH426" s="307"/>
      <c r="EI426" s="307"/>
      <c r="EJ426" s="307"/>
      <c r="EK426" s="307"/>
      <c r="EL426" s="307"/>
      <c r="EM426" s="307"/>
      <c r="EN426" s="307"/>
      <c r="EO426" s="307"/>
      <c r="EP426" s="307"/>
      <c r="EQ426" s="307"/>
      <c r="ER426" s="307"/>
      <c r="ES426" s="307"/>
      <c r="ET426" s="307"/>
      <c r="EU426" s="390"/>
      <c r="EV426" s="390"/>
      <c r="EW426" s="307"/>
      <c r="EX426" s="307"/>
      <c r="EY426" s="307"/>
      <c r="EZ426" s="307"/>
      <c r="FA426" s="307"/>
      <c r="FB426" s="307"/>
      <c r="FC426" s="307"/>
      <c r="FD426" s="307"/>
      <c r="FE426" s="307"/>
      <c r="FF426" s="307"/>
      <c r="FG426" s="307"/>
      <c r="FH426" s="307"/>
      <c r="FI426" s="307"/>
      <c r="FJ426" s="307"/>
      <c r="FK426" s="307"/>
      <c r="FL426" s="307"/>
      <c r="FM426" s="307"/>
      <c r="FN426" s="307"/>
      <c r="FO426" s="307"/>
      <c r="FP426" s="307"/>
      <c r="FQ426" s="307"/>
      <c r="FR426" s="307"/>
      <c r="FS426" s="307"/>
      <c r="FT426" s="307"/>
      <c r="FU426" s="307"/>
      <c r="FV426" s="307"/>
      <c r="FW426" s="307"/>
      <c r="FX426" s="307"/>
      <c r="FY426" s="307"/>
      <c r="FZ426" s="307"/>
      <c r="GA426" s="307"/>
      <c r="GB426" s="307"/>
      <c r="GC426" s="307"/>
      <c r="GD426" s="307"/>
      <c r="GE426" s="307"/>
      <c r="GF426" s="307"/>
      <c r="GG426" s="307"/>
      <c r="GH426" s="307"/>
      <c r="GI426" s="307"/>
      <c r="GJ426" s="307"/>
      <c r="GK426" s="307"/>
      <c r="GL426" s="307"/>
      <c r="GM426" s="307"/>
      <c r="GN426" s="307"/>
      <c r="GO426" s="307"/>
      <c r="GP426" s="307"/>
      <c r="GQ426" s="307"/>
      <c r="GR426" s="307"/>
      <c r="GS426" s="307"/>
      <c r="GT426" s="307"/>
      <c r="GU426" s="307"/>
      <c r="GV426" s="307"/>
      <c r="GW426" s="307"/>
      <c r="GX426" s="307"/>
      <c r="GY426" s="307"/>
      <c r="GZ426" s="307"/>
      <c r="HA426" s="307"/>
      <c r="HB426" s="307"/>
      <c r="HC426" s="307"/>
      <c r="HD426" s="307"/>
      <c r="HE426" s="307"/>
      <c r="HF426" s="307"/>
      <c r="HG426" s="307"/>
      <c r="HH426" s="307"/>
      <c r="HI426" s="307"/>
      <c r="HJ426" s="307"/>
      <c r="HK426" s="307"/>
      <c r="HL426" s="307"/>
      <c r="HM426" s="307"/>
      <c r="HN426" s="307"/>
      <c r="HO426" s="307"/>
      <c r="HP426" s="307"/>
      <c r="HQ426" s="307"/>
      <c r="HR426" s="307"/>
      <c r="HS426" s="307"/>
      <c r="HT426" s="307"/>
      <c r="HU426" s="307"/>
      <c r="HV426" s="307"/>
      <c r="HW426" s="307"/>
      <c r="HX426" s="307"/>
      <c r="HY426" s="307"/>
      <c r="HZ426" s="307"/>
      <c r="IA426" s="307"/>
      <c r="IB426" s="307"/>
      <c r="IC426" s="307"/>
      <c r="ID426" s="307"/>
      <c r="IE426" s="307"/>
      <c r="IF426" s="307"/>
      <c r="IG426" s="307"/>
      <c r="IH426" s="307"/>
      <c r="II426" s="307"/>
      <c r="IJ426" s="307"/>
      <c r="IK426" s="307"/>
      <c r="IL426" s="307"/>
      <c r="IM426" s="307"/>
      <c r="IN426" s="307"/>
      <c r="IO426" s="307"/>
      <c r="IP426" s="307"/>
      <c r="IQ426" s="307"/>
      <c r="IR426" s="307"/>
      <c r="IS426" s="307"/>
      <c r="IT426" s="307"/>
      <c r="IU426" s="307"/>
      <c r="IV426" s="307"/>
      <c r="IW426" s="307"/>
      <c r="IX426" s="307"/>
      <c r="IY426" s="307"/>
      <c r="IZ426" s="307"/>
      <c r="JA426" s="307"/>
      <c r="JB426" s="307"/>
      <c r="JC426" s="307"/>
      <c r="JD426" s="307"/>
      <c r="JE426" s="307"/>
      <c r="JF426" s="307"/>
      <c r="JG426" s="307"/>
      <c r="JH426" s="307"/>
      <c r="JI426" s="307"/>
      <c r="JJ426" s="307"/>
      <c r="JK426" s="307"/>
      <c r="JL426" s="307"/>
      <c r="JM426" s="307"/>
      <c r="JN426" s="307"/>
      <c r="JO426" s="307"/>
      <c r="JP426" s="307"/>
      <c r="JQ426" s="307"/>
      <c r="JR426" s="307"/>
      <c r="JS426" s="307"/>
      <c r="JT426" s="307"/>
      <c r="JU426" s="307"/>
      <c r="JV426" s="307"/>
      <c r="JW426" s="307"/>
      <c r="JX426" s="307"/>
      <c r="JY426" s="307"/>
      <c r="JZ426" s="307"/>
      <c r="KA426" s="307"/>
      <c r="KB426" s="307"/>
      <c r="KC426" s="307"/>
      <c r="KD426" s="307"/>
      <c r="KE426" s="307"/>
      <c r="KF426" s="307"/>
      <c r="KG426" s="307"/>
      <c r="KH426" s="307"/>
      <c r="KI426" s="307"/>
      <c r="KJ426" s="307"/>
      <c r="KK426" s="307"/>
      <c r="KL426" s="307"/>
      <c r="KM426" s="307"/>
      <c r="KN426" s="307"/>
      <c r="KO426" s="307"/>
      <c r="KP426" s="307"/>
      <c r="KQ426" s="307"/>
      <c r="KR426" s="307"/>
      <c r="KS426" s="307"/>
      <c r="KT426" s="307"/>
    </row>
    <row r="427" spans="14:306" s="56" customFormat="1" ht="15" customHeight="1">
      <c r="N427" s="341"/>
      <c r="O427" s="341"/>
      <c r="P427" s="341"/>
      <c r="Q427" s="341"/>
      <c r="R427" s="341"/>
      <c r="S427" s="341"/>
      <c r="T427" s="341"/>
      <c r="U427" s="341"/>
      <c r="V427" s="410"/>
      <c r="W427" s="341"/>
      <c r="X427" s="341"/>
      <c r="Y427" s="341"/>
      <c r="Z427" s="341"/>
      <c r="AA427" s="341"/>
      <c r="AB427" s="341"/>
      <c r="AC427" s="341"/>
      <c r="AD427" s="341"/>
      <c r="AE427" s="341"/>
      <c r="AG427" s="354">
        <v>9</v>
      </c>
      <c r="AH427" s="354"/>
      <c r="AI427" s="356" t="s">
        <v>69</v>
      </c>
      <c r="AJ427" s="356" t="s">
        <v>157</v>
      </c>
      <c r="AK427" s="424">
        <v>13</v>
      </c>
      <c r="AL427" s="424">
        <v>14</v>
      </c>
      <c r="AM427" s="356" t="s">
        <v>296</v>
      </c>
      <c r="AN427" s="356" t="s">
        <v>93</v>
      </c>
      <c r="AO427" s="356" t="s">
        <v>157</v>
      </c>
      <c r="AP427" s="424">
        <v>16</v>
      </c>
      <c r="AQ427" s="423" t="s">
        <v>79</v>
      </c>
      <c r="AR427" s="423" t="s">
        <v>79</v>
      </c>
      <c r="AS427" s="423" t="s">
        <v>81</v>
      </c>
      <c r="AT427" s="423" t="s">
        <v>631</v>
      </c>
      <c r="AU427" s="423"/>
      <c r="AV427" s="423">
        <v>14</v>
      </c>
      <c r="AW427" s="423">
        <v>20</v>
      </c>
      <c r="AX427" s="423">
        <v>11</v>
      </c>
      <c r="AY427" s="303">
        <f t="shared" si="205"/>
        <v>26</v>
      </c>
      <c r="AZ427" s="303">
        <f t="shared" si="206"/>
        <v>16</v>
      </c>
      <c r="BA427" s="303">
        <f t="shared" si="207"/>
        <v>14</v>
      </c>
      <c r="BB427" s="303">
        <f t="shared" si="208"/>
        <v>15</v>
      </c>
      <c r="BC427" s="303">
        <f t="shared" si="209"/>
        <v>38</v>
      </c>
      <c r="BD427" s="303">
        <f t="shared" si="210"/>
        <v>28</v>
      </c>
      <c r="BE427" s="303">
        <f t="shared" si="211"/>
        <v>16</v>
      </c>
      <c r="BF427" s="303">
        <f t="shared" si="212"/>
        <v>17</v>
      </c>
      <c r="BG427" s="303">
        <f t="shared" si="213"/>
        <v>19</v>
      </c>
      <c r="BH427" s="303"/>
      <c r="BI427" s="303">
        <f t="shared" si="214"/>
        <v>19</v>
      </c>
      <c r="BJ427" s="303">
        <f t="shared" si="215"/>
        <v>22</v>
      </c>
      <c r="BK427" s="303">
        <f t="shared" si="216"/>
        <v>69</v>
      </c>
      <c r="BL427" s="303">
        <f t="shared" si="217"/>
        <v>15</v>
      </c>
      <c r="BM427" s="303">
        <f t="shared" si="218"/>
        <v>21</v>
      </c>
      <c r="BN427" s="303">
        <f t="shared" si="219"/>
        <v>12</v>
      </c>
      <c r="CB427" s="307"/>
      <c r="CC427" s="307"/>
      <c r="CD427" s="307"/>
      <c r="CE427" s="307"/>
      <c r="CF427" s="307"/>
      <c r="CG427" s="307"/>
      <c r="CH427" s="307"/>
      <c r="CI427" s="307"/>
      <c r="CJ427" s="307"/>
      <c r="CK427" s="307"/>
      <c r="CL427" s="307"/>
      <c r="CM427" s="307"/>
      <c r="CN427" s="307"/>
      <c r="CO427" s="307"/>
      <c r="CP427" s="307"/>
      <c r="CQ427" s="307"/>
      <c r="CR427" s="307"/>
      <c r="CS427" s="307"/>
      <c r="CT427" s="307"/>
      <c r="CU427" s="307"/>
      <c r="CV427" s="307"/>
      <c r="CW427" s="307"/>
      <c r="CX427" s="307"/>
      <c r="CY427" s="307"/>
      <c r="CZ427" s="307"/>
      <c r="DA427" s="307"/>
      <c r="DB427" s="307"/>
      <c r="DC427" s="307"/>
      <c r="DD427" s="307"/>
      <c r="DE427" s="307"/>
      <c r="DF427" s="307"/>
      <c r="DG427" s="307"/>
      <c r="DH427" s="307"/>
      <c r="DI427" s="390"/>
      <c r="DJ427" s="390"/>
      <c r="DK427" s="307"/>
      <c r="DL427" s="307"/>
      <c r="DM427" s="307"/>
      <c r="DN427" s="307"/>
      <c r="DO427" s="307"/>
      <c r="DP427" s="307"/>
      <c r="DQ427" s="307"/>
      <c r="DR427" s="307"/>
      <c r="DS427" s="307"/>
      <c r="DT427" s="307"/>
      <c r="DU427" s="307"/>
      <c r="DV427" s="307"/>
      <c r="DW427" s="307"/>
      <c r="DX427" s="307"/>
      <c r="DY427" s="307"/>
      <c r="DZ427" s="307"/>
      <c r="EA427" s="307"/>
      <c r="EB427" s="307"/>
      <c r="EC427" s="307"/>
      <c r="ED427" s="307"/>
      <c r="EE427" s="307"/>
      <c r="EF427" s="307"/>
      <c r="EG427" s="307"/>
      <c r="EH427" s="307"/>
      <c r="EI427" s="307"/>
      <c r="EJ427" s="307"/>
      <c r="EK427" s="307"/>
      <c r="EL427" s="307"/>
      <c r="EM427" s="307"/>
      <c r="EN427" s="307"/>
      <c r="EO427" s="307"/>
      <c r="EP427" s="307"/>
      <c r="EQ427" s="307"/>
      <c r="ER427" s="307"/>
      <c r="ES427" s="307"/>
      <c r="ET427" s="307"/>
      <c r="EU427" s="390"/>
      <c r="EV427" s="390"/>
      <c r="EW427" s="307"/>
      <c r="EX427" s="307"/>
      <c r="EY427" s="307"/>
      <c r="EZ427" s="307"/>
      <c r="FA427" s="307"/>
      <c r="FB427" s="307"/>
      <c r="FC427" s="307"/>
      <c r="FD427" s="307"/>
      <c r="FE427" s="307"/>
      <c r="FF427" s="307"/>
      <c r="FG427" s="307"/>
      <c r="FH427" s="307"/>
      <c r="FI427" s="307"/>
      <c r="FJ427" s="307"/>
      <c r="FK427" s="307"/>
      <c r="FL427" s="307"/>
      <c r="FM427" s="307"/>
      <c r="FN427" s="307"/>
      <c r="FO427" s="307"/>
      <c r="FP427" s="307"/>
      <c r="FQ427" s="307"/>
      <c r="FR427" s="307"/>
      <c r="FS427" s="307"/>
      <c r="FT427" s="307"/>
      <c r="FU427" s="307"/>
      <c r="FV427" s="307"/>
      <c r="FW427" s="307"/>
      <c r="FX427" s="307"/>
      <c r="FY427" s="307"/>
      <c r="FZ427" s="307"/>
      <c r="GA427" s="307"/>
      <c r="GB427" s="307"/>
      <c r="GC427" s="307"/>
      <c r="GD427" s="307"/>
      <c r="GE427" s="307"/>
      <c r="GF427" s="307"/>
      <c r="GG427" s="307"/>
      <c r="GH427" s="307"/>
      <c r="GI427" s="307"/>
      <c r="GJ427" s="307"/>
      <c r="GK427" s="307"/>
      <c r="GL427" s="307"/>
      <c r="GM427" s="307"/>
      <c r="GN427" s="307"/>
      <c r="GO427" s="307"/>
      <c r="GP427" s="307"/>
      <c r="GQ427" s="307"/>
      <c r="GR427" s="307"/>
      <c r="GS427" s="307"/>
      <c r="GT427" s="307"/>
      <c r="GU427" s="307"/>
      <c r="GV427" s="307"/>
      <c r="GW427" s="307"/>
      <c r="GX427" s="307"/>
      <c r="GY427" s="307"/>
      <c r="GZ427" s="307"/>
      <c r="HA427" s="307"/>
      <c r="HB427" s="307"/>
      <c r="HC427" s="307"/>
      <c r="HD427" s="307"/>
      <c r="HE427" s="307"/>
      <c r="HF427" s="307"/>
      <c r="HG427" s="307"/>
      <c r="HH427" s="307"/>
      <c r="HI427" s="307"/>
      <c r="HJ427" s="307"/>
      <c r="HK427" s="307"/>
      <c r="HL427" s="307"/>
      <c r="HM427" s="307"/>
      <c r="HN427" s="307"/>
      <c r="HO427" s="307"/>
      <c r="HP427" s="307"/>
      <c r="HQ427" s="307"/>
      <c r="HR427" s="307"/>
      <c r="HS427" s="307"/>
      <c r="HT427" s="307"/>
      <c r="HU427" s="307"/>
      <c r="HV427" s="307"/>
      <c r="HW427" s="307"/>
      <c r="HX427" s="307"/>
      <c r="HY427" s="307"/>
      <c r="HZ427" s="307"/>
      <c r="IA427" s="307"/>
      <c r="IB427" s="307"/>
      <c r="IC427" s="307"/>
      <c r="ID427" s="307"/>
      <c r="IE427" s="307"/>
      <c r="IF427" s="307"/>
      <c r="IG427" s="307"/>
      <c r="IH427" s="307"/>
      <c r="II427" s="307"/>
      <c r="IJ427" s="307"/>
      <c r="IK427" s="307"/>
      <c r="IL427" s="307"/>
      <c r="IM427" s="307"/>
      <c r="IN427" s="307"/>
      <c r="IO427" s="307"/>
      <c r="IP427" s="307"/>
      <c r="IQ427" s="307"/>
      <c r="IR427" s="307"/>
      <c r="IS427" s="307"/>
      <c r="IT427" s="307"/>
      <c r="IU427" s="307"/>
      <c r="IV427" s="307"/>
      <c r="IW427" s="307"/>
      <c r="IX427" s="307"/>
      <c r="IY427" s="307"/>
      <c r="IZ427" s="307"/>
      <c r="JA427" s="307"/>
      <c r="JB427" s="307"/>
      <c r="JC427" s="307"/>
      <c r="JD427" s="307"/>
      <c r="JE427" s="307"/>
      <c r="JF427" s="307"/>
      <c r="JG427" s="307"/>
      <c r="JH427" s="307"/>
      <c r="JI427" s="307"/>
      <c r="JJ427" s="307"/>
      <c r="JK427" s="307"/>
      <c r="JL427" s="307"/>
      <c r="JM427" s="307"/>
      <c r="JN427" s="307"/>
      <c r="JO427" s="307"/>
      <c r="JP427" s="307"/>
      <c r="JQ427" s="307"/>
      <c r="JR427" s="307"/>
      <c r="JS427" s="307"/>
      <c r="JT427" s="307"/>
      <c r="JU427" s="307"/>
      <c r="JV427" s="307"/>
      <c r="JW427" s="307"/>
      <c r="JX427" s="307"/>
      <c r="JY427" s="307"/>
      <c r="JZ427" s="307"/>
      <c r="KA427" s="307"/>
      <c r="KB427" s="307"/>
      <c r="KC427" s="307"/>
      <c r="KD427" s="307"/>
      <c r="KE427" s="307"/>
      <c r="KF427" s="307"/>
      <c r="KG427" s="307"/>
      <c r="KH427" s="307"/>
      <c r="KI427" s="307"/>
      <c r="KJ427" s="307"/>
      <c r="KK427" s="307"/>
      <c r="KL427" s="307"/>
      <c r="KM427" s="307"/>
      <c r="KN427" s="307"/>
      <c r="KO427" s="307"/>
      <c r="KP427" s="307"/>
      <c r="KQ427" s="307"/>
      <c r="KR427" s="307"/>
      <c r="KS427" s="307"/>
      <c r="KT427" s="307"/>
    </row>
    <row r="428" spans="14:306" s="56" customFormat="1" ht="15" customHeight="1">
      <c r="N428" s="341"/>
      <c r="O428" s="341"/>
      <c r="P428" s="341"/>
      <c r="Q428" s="341"/>
      <c r="R428" s="341"/>
      <c r="S428" s="341"/>
      <c r="T428" s="341"/>
      <c r="U428" s="341"/>
      <c r="V428" s="410"/>
      <c r="W428" s="341"/>
      <c r="X428" s="341"/>
      <c r="Y428" s="341"/>
      <c r="Z428" s="341"/>
      <c r="AA428" s="341"/>
      <c r="AB428" s="341"/>
      <c r="AC428" s="341"/>
      <c r="AD428" s="341"/>
      <c r="AE428" s="341"/>
      <c r="AG428" s="354">
        <v>10</v>
      </c>
      <c r="AH428" s="354"/>
      <c r="AI428" s="356" t="s">
        <v>74</v>
      </c>
      <c r="AJ428" s="356" t="s">
        <v>92</v>
      </c>
      <c r="AK428" s="424">
        <v>14</v>
      </c>
      <c r="AL428" s="356" t="s">
        <v>76</v>
      </c>
      <c r="AM428" s="356" t="s">
        <v>144</v>
      </c>
      <c r="AN428" s="356" t="s">
        <v>91</v>
      </c>
      <c r="AO428" s="424">
        <v>16</v>
      </c>
      <c r="AP428" s="356" t="s">
        <v>79</v>
      </c>
      <c r="AQ428" s="423">
        <v>19</v>
      </c>
      <c r="AR428" s="423" t="s">
        <v>82</v>
      </c>
      <c r="AS428" s="423" t="s">
        <v>164</v>
      </c>
      <c r="AT428" s="423" t="s">
        <v>719</v>
      </c>
      <c r="AU428" s="423"/>
      <c r="AV428" s="423">
        <v>15</v>
      </c>
      <c r="AW428" s="423" t="s">
        <v>138</v>
      </c>
      <c r="AX428" s="423">
        <v>12</v>
      </c>
      <c r="AY428" s="303">
        <f t="shared" si="205"/>
        <v>29</v>
      </c>
      <c r="AZ428" s="303">
        <f t="shared" si="206"/>
        <v>18</v>
      </c>
      <c r="BA428" s="303">
        <f t="shared" si="207"/>
        <v>15</v>
      </c>
      <c r="BB428" s="303">
        <f t="shared" si="208"/>
        <v>17</v>
      </c>
      <c r="BC428" s="303">
        <f t="shared" si="209"/>
        <v>41</v>
      </c>
      <c r="BD428" s="303">
        <f t="shared" si="210"/>
        <v>31</v>
      </c>
      <c r="BE428" s="303">
        <f t="shared" si="211"/>
        <v>17</v>
      </c>
      <c r="BF428" s="303">
        <f t="shared" si="212"/>
        <v>19</v>
      </c>
      <c r="BG428" s="303">
        <f t="shared" si="213"/>
        <v>20</v>
      </c>
      <c r="BH428" s="303"/>
      <c r="BI428" s="303">
        <f t="shared" si="214"/>
        <v>21</v>
      </c>
      <c r="BJ428" s="303">
        <f t="shared" si="215"/>
        <v>24</v>
      </c>
      <c r="BK428" s="303">
        <f t="shared" si="216"/>
        <v>75</v>
      </c>
      <c r="BL428" s="303">
        <f t="shared" si="217"/>
        <v>16</v>
      </c>
      <c r="BM428" s="303">
        <f t="shared" si="218"/>
        <v>23</v>
      </c>
      <c r="BN428" s="303">
        <f t="shared" si="219"/>
        <v>13</v>
      </c>
      <c r="CB428" s="307"/>
      <c r="CC428" s="307"/>
      <c r="CD428" s="307"/>
      <c r="CE428" s="307"/>
      <c r="CF428" s="307"/>
      <c r="CG428" s="307"/>
      <c r="CH428" s="307"/>
      <c r="CI428" s="307"/>
      <c r="CJ428" s="307"/>
      <c r="CK428" s="307"/>
      <c r="CL428" s="307"/>
      <c r="CM428" s="307"/>
      <c r="CN428" s="307"/>
      <c r="CO428" s="307"/>
      <c r="CP428" s="307"/>
      <c r="CQ428" s="307"/>
      <c r="CR428" s="307"/>
      <c r="CS428" s="307"/>
      <c r="CT428" s="307"/>
      <c r="CU428" s="307"/>
      <c r="CV428" s="307"/>
      <c r="CW428" s="307"/>
      <c r="CX428" s="307"/>
      <c r="CY428" s="307"/>
      <c r="CZ428" s="307"/>
      <c r="DA428" s="307"/>
      <c r="DB428" s="307"/>
      <c r="DC428" s="307"/>
      <c r="DD428" s="307"/>
      <c r="DE428" s="307"/>
      <c r="DF428" s="307"/>
      <c r="DG428" s="307"/>
      <c r="DH428" s="307"/>
      <c r="DI428" s="390"/>
      <c r="DJ428" s="390"/>
      <c r="DK428" s="307"/>
      <c r="DL428" s="307"/>
      <c r="DM428" s="307"/>
      <c r="DN428" s="307"/>
      <c r="DO428" s="307"/>
      <c r="DP428" s="307"/>
      <c r="DQ428" s="307"/>
      <c r="DR428" s="307"/>
      <c r="DS428" s="307"/>
      <c r="DT428" s="307"/>
      <c r="DU428" s="307"/>
      <c r="DV428" s="307"/>
      <c r="DW428" s="307"/>
      <c r="DX428" s="307"/>
      <c r="DY428" s="307"/>
      <c r="DZ428" s="307"/>
      <c r="EA428" s="307"/>
      <c r="EB428" s="307"/>
      <c r="EC428" s="307"/>
      <c r="ED428" s="307"/>
      <c r="EE428" s="307"/>
      <c r="EF428" s="307"/>
      <c r="EG428" s="307"/>
      <c r="EH428" s="307"/>
      <c r="EI428" s="307"/>
      <c r="EJ428" s="307"/>
      <c r="EK428" s="307"/>
      <c r="EL428" s="307"/>
      <c r="EM428" s="307"/>
      <c r="EN428" s="307"/>
      <c r="EO428" s="307"/>
      <c r="EP428" s="307"/>
      <c r="EQ428" s="307"/>
      <c r="ER428" s="307"/>
      <c r="ES428" s="307"/>
      <c r="ET428" s="307"/>
      <c r="EU428" s="390"/>
      <c r="EV428" s="390"/>
      <c r="EW428" s="307"/>
      <c r="EX428" s="307"/>
      <c r="EY428" s="307"/>
      <c r="EZ428" s="307"/>
      <c r="FA428" s="307"/>
      <c r="FB428" s="307"/>
      <c r="FC428" s="307"/>
      <c r="FD428" s="307"/>
      <c r="FE428" s="307"/>
      <c r="FF428" s="307"/>
      <c r="FG428" s="307"/>
      <c r="FH428" s="307"/>
      <c r="FI428" s="307"/>
      <c r="FJ428" s="307"/>
      <c r="FK428" s="307"/>
      <c r="FL428" s="307"/>
      <c r="FM428" s="307"/>
      <c r="FN428" s="307"/>
      <c r="FO428" s="307"/>
      <c r="FP428" s="307"/>
      <c r="FQ428" s="307"/>
      <c r="FR428" s="307"/>
      <c r="FS428" s="307"/>
      <c r="FT428" s="307"/>
      <c r="FU428" s="307"/>
      <c r="FV428" s="307"/>
      <c r="FW428" s="307"/>
      <c r="FX428" s="307"/>
      <c r="FY428" s="307"/>
      <c r="FZ428" s="307"/>
      <c r="GA428" s="307"/>
      <c r="GB428" s="307"/>
      <c r="GC428" s="307"/>
      <c r="GD428" s="307"/>
      <c r="GE428" s="307"/>
      <c r="GF428" s="307"/>
      <c r="GG428" s="307"/>
      <c r="GH428" s="307"/>
      <c r="GI428" s="307"/>
      <c r="GJ428" s="307"/>
      <c r="GK428" s="307"/>
      <c r="GL428" s="307"/>
      <c r="GM428" s="307"/>
      <c r="GN428" s="307"/>
      <c r="GO428" s="307"/>
      <c r="GP428" s="307"/>
      <c r="GQ428" s="307"/>
      <c r="GR428" s="307"/>
      <c r="GS428" s="307"/>
      <c r="GT428" s="307"/>
      <c r="GU428" s="307"/>
      <c r="GV428" s="307"/>
      <c r="GW428" s="307"/>
      <c r="GX428" s="307"/>
      <c r="GY428" s="307"/>
      <c r="GZ428" s="307"/>
      <c r="HA428" s="307"/>
      <c r="HB428" s="307"/>
      <c r="HC428" s="307"/>
      <c r="HD428" s="307"/>
      <c r="HE428" s="307"/>
      <c r="HF428" s="307"/>
      <c r="HG428" s="307"/>
      <c r="HH428" s="307"/>
      <c r="HI428" s="307"/>
      <c r="HJ428" s="307"/>
      <c r="HK428" s="307"/>
      <c r="HL428" s="307"/>
      <c r="HM428" s="307"/>
      <c r="HN428" s="307"/>
      <c r="HO428" s="307"/>
      <c r="HP428" s="307"/>
      <c r="HQ428" s="307"/>
      <c r="HR428" s="307"/>
      <c r="HS428" s="307"/>
      <c r="HT428" s="307"/>
      <c r="HU428" s="307"/>
      <c r="HV428" s="307"/>
      <c r="HW428" s="307"/>
      <c r="HX428" s="307"/>
      <c r="HY428" s="307"/>
      <c r="HZ428" s="307"/>
      <c r="IA428" s="307"/>
      <c r="IB428" s="307"/>
      <c r="IC428" s="307"/>
      <c r="ID428" s="307"/>
      <c r="IE428" s="307"/>
      <c r="IF428" s="307"/>
      <c r="IG428" s="307"/>
      <c r="IH428" s="307"/>
      <c r="II428" s="307"/>
      <c r="IJ428" s="307"/>
      <c r="IK428" s="307"/>
      <c r="IL428" s="307"/>
      <c r="IM428" s="307"/>
      <c r="IN428" s="307"/>
      <c r="IO428" s="307"/>
      <c r="IP428" s="307"/>
      <c r="IQ428" s="307"/>
      <c r="IR428" s="307"/>
      <c r="IS428" s="307"/>
      <c r="IT428" s="307"/>
      <c r="IU428" s="307"/>
      <c r="IV428" s="307"/>
      <c r="IW428" s="307"/>
      <c r="IX428" s="307"/>
      <c r="IY428" s="307"/>
      <c r="IZ428" s="307"/>
      <c r="JA428" s="307"/>
      <c r="JB428" s="307"/>
      <c r="JC428" s="307"/>
      <c r="JD428" s="307"/>
      <c r="JE428" s="307"/>
      <c r="JF428" s="307"/>
      <c r="JG428" s="307"/>
      <c r="JH428" s="307"/>
      <c r="JI428" s="307"/>
      <c r="JJ428" s="307"/>
      <c r="JK428" s="307"/>
      <c r="JL428" s="307"/>
      <c r="JM428" s="307"/>
      <c r="JN428" s="307"/>
      <c r="JO428" s="307"/>
      <c r="JP428" s="307"/>
      <c r="JQ428" s="307"/>
      <c r="JR428" s="307"/>
      <c r="JS428" s="307"/>
      <c r="JT428" s="307"/>
      <c r="JU428" s="307"/>
      <c r="JV428" s="307"/>
      <c r="JW428" s="307"/>
      <c r="JX428" s="307"/>
      <c r="JY428" s="307"/>
      <c r="JZ428" s="307"/>
      <c r="KA428" s="307"/>
      <c r="KB428" s="307"/>
      <c r="KC428" s="307"/>
      <c r="KD428" s="307"/>
      <c r="KE428" s="307"/>
      <c r="KF428" s="307"/>
      <c r="KG428" s="307"/>
      <c r="KH428" s="307"/>
      <c r="KI428" s="307"/>
      <c r="KJ428" s="307"/>
      <c r="KK428" s="307"/>
      <c r="KL428" s="307"/>
      <c r="KM428" s="307"/>
      <c r="KN428" s="307"/>
      <c r="KO428" s="307"/>
      <c r="KP428" s="307"/>
      <c r="KQ428" s="307"/>
      <c r="KR428" s="307"/>
      <c r="KS428" s="307"/>
      <c r="KT428" s="307"/>
    </row>
    <row r="429" spans="14:306" s="56" customFormat="1" ht="15" customHeight="1">
      <c r="N429" s="341"/>
      <c r="O429" s="341"/>
      <c r="P429" s="341"/>
      <c r="Q429" s="341"/>
      <c r="R429" s="341"/>
      <c r="S429" s="341"/>
      <c r="T429" s="341"/>
      <c r="U429" s="341"/>
      <c r="V429" s="410"/>
      <c r="W429" s="341"/>
      <c r="X429" s="341"/>
      <c r="Y429" s="341"/>
      <c r="Z429" s="341"/>
      <c r="AA429" s="341"/>
      <c r="AB429" s="341"/>
      <c r="AC429" s="341"/>
      <c r="AD429" s="341"/>
      <c r="AE429" s="341"/>
      <c r="AG429" s="351">
        <v>11</v>
      </c>
      <c r="AH429" s="351"/>
      <c r="AI429" s="356" t="s">
        <v>77</v>
      </c>
      <c r="AJ429" s="356" t="s">
        <v>160</v>
      </c>
      <c r="AK429" s="356" t="s">
        <v>76</v>
      </c>
      <c r="AL429" s="424">
        <v>17</v>
      </c>
      <c r="AM429" s="356" t="s">
        <v>282</v>
      </c>
      <c r="AN429" s="356" t="s">
        <v>133</v>
      </c>
      <c r="AO429" s="424">
        <v>17</v>
      </c>
      <c r="AP429" s="356" t="s">
        <v>82</v>
      </c>
      <c r="AQ429" s="423" t="s">
        <v>81</v>
      </c>
      <c r="AR429" s="423" t="s">
        <v>138</v>
      </c>
      <c r="AS429" s="423" t="s">
        <v>89</v>
      </c>
      <c r="AT429" s="423" t="s">
        <v>190</v>
      </c>
      <c r="AU429" s="423"/>
      <c r="AV429" s="423">
        <v>16</v>
      </c>
      <c r="AW429" s="423">
        <v>23</v>
      </c>
      <c r="AX429" s="423">
        <v>13</v>
      </c>
      <c r="AY429" s="303">
        <f t="shared" si="205"/>
        <v>33</v>
      </c>
      <c r="AZ429" s="303">
        <f t="shared" si="206"/>
        <v>21</v>
      </c>
      <c r="BA429" s="303">
        <f t="shared" si="207"/>
        <v>17</v>
      </c>
      <c r="BB429" s="303">
        <f t="shared" si="208"/>
        <v>18</v>
      </c>
      <c r="BC429" s="303">
        <f t="shared" si="209"/>
        <v>45</v>
      </c>
      <c r="BD429" s="303">
        <f t="shared" si="210"/>
        <v>33</v>
      </c>
      <c r="BE429" s="303">
        <f t="shared" si="211"/>
        <v>18</v>
      </c>
      <c r="BF429" s="303">
        <f t="shared" si="212"/>
        <v>21</v>
      </c>
      <c r="BG429" s="303">
        <f t="shared" si="213"/>
        <v>22</v>
      </c>
      <c r="BH429" s="303"/>
      <c r="BI429" s="303">
        <f t="shared" si="214"/>
        <v>23</v>
      </c>
      <c r="BJ429" s="303">
        <f t="shared" si="215"/>
        <v>26</v>
      </c>
      <c r="BK429" s="303">
        <f t="shared" si="216"/>
        <v>81</v>
      </c>
      <c r="BL429" s="303">
        <f t="shared" si="217"/>
        <v>17</v>
      </c>
      <c r="BM429" s="303">
        <f t="shared" si="218"/>
        <v>24</v>
      </c>
      <c r="BN429" s="303">
        <f t="shared" si="219"/>
        <v>14</v>
      </c>
      <c r="CB429" s="307"/>
      <c r="CC429" s="307"/>
      <c r="CD429" s="307"/>
      <c r="CE429" s="307"/>
      <c r="CF429" s="307"/>
      <c r="CG429" s="307"/>
      <c r="CH429" s="307"/>
      <c r="CI429" s="307"/>
      <c r="CJ429" s="307"/>
      <c r="CK429" s="307"/>
      <c r="CL429" s="307"/>
      <c r="CM429" s="307"/>
      <c r="CN429" s="307"/>
      <c r="CO429" s="307"/>
      <c r="CP429" s="307"/>
      <c r="CQ429" s="307"/>
      <c r="CR429" s="307"/>
      <c r="CS429" s="307"/>
      <c r="CT429" s="307"/>
      <c r="CU429" s="307"/>
      <c r="CV429" s="307"/>
      <c r="CW429" s="307"/>
      <c r="CX429" s="307"/>
      <c r="CY429" s="307"/>
      <c r="CZ429" s="307"/>
      <c r="DA429" s="307"/>
      <c r="DB429" s="307"/>
      <c r="DC429" s="307"/>
      <c r="DD429" s="307"/>
      <c r="DE429" s="307"/>
      <c r="DF429" s="307"/>
      <c r="DG429" s="307"/>
      <c r="DH429" s="307"/>
      <c r="DI429" s="390"/>
      <c r="DJ429" s="390"/>
      <c r="DK429" s="307"/>
      <c r="DL429" s="307"/>
      <c r="DM429" s="307"/>
      <c r="DN429" s="307"/>
      <c r="DO429" s="307"/>
      <c r="DP429" s="307"/>
      <c r="DQ429" s="307"/>
      <c r="DR429" s="307"/>
      <c r="DS429" s="307"/>
      <c r="DT429" s="307"/>
      <c r="DU429" s="307"/>
      <c r="DV429" s="307"/>
      <c r="DW429" s="307"/>
      <c r="DX429" s="307"/>
      <c r="DY429" s="307"/>
      <c r="DZ429" s="307"/>
      <c r="EA429" s="307"/>
      <c r="EB429" s="307"/>
      <c r="EC429" s="307"/>
      <c r="ED429" s="307"/>
      <c r="EE429" s="307"/>
      <c r="EF429" s="307"/>
      <c r="EG429" s="307"/>
      <c r="EH429" s="307"/>
      <c r="EI429" s="307"/>
      <c r="EJ429" s="307"/>
      <c r="EK429" s="307"/>
      <c r="EL429" s="307"/>
      <c r="EM429" s="307"/>
      <c r="EN429" s="307"/>
      <c r="EO429" s="307"/>
      <c r="EP429" s="307"/>
      <c r="EQ429" s="307"/>
      <c r="ER429" s="307"/>
      <c r="ES429" s="307"/>
      <c r="ET429" s="307"/>
      <c r="EU429" s="390"/>
      <c r="EV429" s="390"/>
      <c r="EW429" s="307"/>
      <c r="EX429" s="307"/>
      <c r="EY429" s="307"/>
      <c r="EZ429" s="307"/>
      <c r="FA429" s="307"/>
      <c r="FB429" s="307"/>
      <c r="FC429" s="307"/>
      <c r="FD429" s="307"/>
      <c r="FE429" s="307"/>
      <c r="FF429" s="307"/>
      <c r="FG429" s="307"/>
      <c r="FH429" s="307"/>
      <c r="FI429" s="307"/>
      <c r="FJ429" s="307"/>
      <c r="FK429" s="307"/>
      <c r="FL429" s="307"/>
      <c r="FM429" s="307"/>
      <c r="FN429" s="307"/>
      <c r="FO429" s="307"/>
      <c r="FP429" s="307"/>
      <c r="FQ429" s="307"/>
      <c r="FR429" s="307"/>
      <c r="FS429" s="307"/>
      <c r="FT429" s="307"/>
      <c r="FU429" s="307"/>
      <c r="FV429" s="307"/>
      <c r="FW429" s="307"/>
      <c r="FX429" s="307"/>
      <c r="FY429" s="307"/>
      <c r="FZ429" s="307"/>
      <c r="GA429" s="307"/>
      <c r="GB429" s="307"/>
      <c r="GC429" s="307"/>
      <c r="GD429" s="307"/>
      <c r="GE429" s="307"/>
      <c r="GF429" s="307"/>
      <c r="GG429" s="307"/>
      <c r="GH429" s="307"/>
      <c r="GI429" s="307"/>
      <c r="GJ429" s="307"/>
      <c r="GK429" s="307"/>
      <c r="GL429" s="307"/>
      <c r="GM429" s="307"/>
      <c r="GN429" s="307"/>
      <c r="GO429" s="307"/>
      <c r="GP429" s="307"/>
      <c r="GQ429" s="307"/>
      <c r="GR429" s="307"/>
      <c r="GS429" s="307"/>
      <c r="GT429" s="307"/>
      <c r="GU429" s="307"/>
      <c r="GV429" s="307"/>
      <c r="GW429" s="307"/>
      <c r="GX429" s="307"/>
      <c r="GY429" s="307"/>
      <c r="GZ429" s="307"/>
      <c r="HA429" s="307"/>
      <c r="HB429" s="307"/>
      <c r="HC429" s="307"/>
      <c r="HD429" s="307"/>
      <c r="HE429" s="307"/>
      <c r="HF429" s="307"/>
      <c r="HG429" s="307"/>
      <c r="HH429" s="307"/>
      <c r="HI429" s="307"/>
      <c r="HJ429" s="307"/>
      <c r="HK429" s="307"/>
      <c r="HL429" s="307"/>
      <c r="HM429" s="307"/>
      <c r="HN429" s="307"/>
      <c r="HO429" s="307"/>
      <c r="HP429" s="307"/>
      <c r="HQ429" s="307"/>
      <c r="HR429" s="307"/>
      <c r="HS429" s="307"/>
      <c r="HT429" s="307"/>
      <c r="HU429" s="307"/>
      <c r="HV429" s="307"/>
      <c r="HW429" s="307"/>
      <c r="HX429" s="307"/>
      <c r="HY429" s="307"/>
      <c r="HZ429" s="307"/>
      <c r="IA429" s="307"/>
      <c r="IB429" s="307"/>
      <c r="IC429" s="307"/>
      <c r="ID429" s="307"/>
      <c r="IE429" s="307"/>
      <c r="IF429" s="307"/>
      <c r="IG429" s="307"/>
      <c r="IH429" s="307"/>
      <c r="II429" s="307"/>
      <c r="IJ429" s="307"/>
      <c r="IK429" s="307"/>
      <c r="IL429" s="307"/>
      <c r="IM429" s="307"/>
      <c r="IN429" s="307"/>
      <c r="IO429" s="307"/>
      <c r="IP429" s="307"/>
      <c r="IQ429" s="307"/>
      <c r="IR429" s="307"/>
      <c r="IS429" s="307"/>
      <c r="IT429" s="307"/>
      <c r="IU429" s="307"/>
      <c r="IV429" s="307"/>
      <c r="IW429" s="307"/>
      <c r="IX429" s="307"/>
      <c r="IY429" s="307"/>
      <c r="IZ429" s="307"/>
      <c r="JA429" s="307"/>
      <c r="JB429" s="307"/>
      <c r="JC429" s="307"/>
      <c r="JD429" s="307"/>
      <c r="JE429" s="307"/>
      <c r="JF429" s="307"/>
      <c r="JG429" s="307"/>
      <c r="JH429" s="307"/>
      <c r="JI429" s="307"/>
      <c r="JJ429" s="307"/>
      <c r="JK429" s="307"/>
      <c r="JL429" s="307"/>
      <c r="JM429" s="307"/>
      <c r="JN429" s="307"/>
      <c r="JO429" s="307"/>
      <c r="JP429" s="307"/>
      <c r="JQ429" s="307"/>
      <c r="JR429" s="307"/>
      <c r="JS429" s="307"/>
      <c r="JT429" s="307"/>
      <c r="JU429" s="307"/>
      <c r="JV429" s="307"/>
      <c r="JW429" s="307"/>
      <c r="JX429" s="307"/>
      <c r="JY429" s="307"/>
      <c r="JZ429" s="307"/>
      <c r="KA429" s="307"/>
      <c r="KB429" s="307"/>
      <c r="KC429" s="307"/>
      <c r="KD429" s="307"/>
      <c r="KE429" s="307"/>
      <c r="KF429" s="307"/>
      <c r="KG429" s="307"/>
      <c r="KH429" s="307"/>
      <c r="KI429" s="307"/>
      <c r="KJ429" s="307"/>
      <c r="KK429" s="307"/>
      <c r="KL429" s="307"/>
      <c r="KM429" s="307"/>
      <c r="KN429" s="307"/>
      <c r="KO429" s="307"/>
      <c r="KP429" s="307"/>
      <c r="KQ429" s="307"/>
      <c r="KR429" s="307"/>
      <c r="KS429" s="307"/>
      <c r="KT429" s="307"/>
    </row>
    <row r="430" spans="14:306" s="56" customFormat="1" ht="15" customHeight="1">
      <c r="N430" s="341"/>
      <c r="O430" s="341"/>
      <c r="P430" s="341"/>
      <c r="Q430" s="341"/>
      <c r="R430" s="341"/>
      <c r="S430" s="341"/>
      <c r="T430" s="341"/>
      <c r="U430" s="341"/>
      <c r="V430" s="410"/>
      <c r="W430" s="341"/>
      <c r="X430" s="341"/>
      <c r="Y430" s="341"/>
      <c r="Z430" s="341"/>
      <c r="AA430" s="341"/>
      <c r="AB430" s="341"/>
      <c r="AC430" s="341"/>
      <c r="AD430" s="341"/>
      <c r="AE430" s="341"/>
      <c r="AG430" s="354">
        <v>12</v>
      </c>
      <c r="AH430" s="354"/>
      <c r="AI430" s="356" t="s">
        <v>245</v>
      </c>
      <c r="AJ430" s="356" t="s">
        <v>138</v>
      </c>
      <c r="AK430" s="424">
        <v>17</v>
      </c>
      <c r="AL430" s="424">
        <v>18</v>
      </c>
      <c r="AM430" s="356" t="s">
        <v>266</v>
      </c>
      <c r="AN430" s="356" t="s">
        <v>137</v>
      </c>
      <c r="AO430" s="356" t="s">
        <v>130</v>
      </c>
      <c r="AP430" s="424">
        <v>21</v>
      </c>
      <c r="AQ430" s="423" t="s">
        <v>164</v>
      </c>
      <c r="AR430" s="423" t="s">
        <v>140</v>
      </c>
      <c r="AS430" s="423">
        <v>26</v>
      </c>
      <c r="AT430" s="423" t="s">
        <v>193</v>
      </c>
      <c r="AU430" s="423"/>
      <c r="AV430" s="423">
        <v>17</v>
      </c>
      <c r="AW430" s="423">
        <v>24</v>
      </c>
      <c r="AX430" s="423">
        <v>14</v>
      </c>
      <c r="AY430" s="303">
        <f t="shared" si="205"/>
        <v>37</v>
      </c>
      <c r="AZ430" s="303">
        <f t="shared" si="206"/>
        <v>23</v>
      </c>
      <c r="BA430" s="303">
        <f t="shared" si="207"/>
        <v>18</v>
      </c>
      <c r="BB430" s="303">
        <f t="shared" si="208"/>
        <v>19</v>
      </c>
      <c r="BC430" s="303">
        <f t="shared" si="209"/>
        <v>49</v>
      </c>
      <c r="BD430" s="303">
        <f t="shared" si="210"/>
        <v>35</v>
      </c>
      <c r="BE430" s="303">
        <f t="shared" si="211"/>
        <v>20</v>
      </c>
      <c r="BF430" s="303">
        <f t="shared" si="212"/>
        <v>22</v>
      </c>
      <c r="BG430" s="303">
        <f t="shared" si="213"/>
        <v>24</v>
      </c>
      <c r="BH430" s="303"/>
      <c r="BI430" s="303">
        <f t="shared" si="214"/>
        <v>25</v>
      </c>
      <c r="BJ430" s="303">
        <f t="shared" si="215"/>
        <v>27</v>
      </c>
      <c r="BK430" s="303">
        <f t="shared" si="216"/>
        <v>87</v>
      </c>
      <c r="BL430" s="303">
        <f t="shared" si="217"/>
        <v>18</v>
      </c>
      <c r="BM430" s="303">
        <f t="shared" si="218"/>
        <v>25</v>
      </c>
      <c r="BN430" s="303">
        <f t="shared" si="219"/>
        <v>15</v>
      </c>
      <c r="CB430" s="307"/>
      <c r="CC430" s="307"/>
      <c r="CD430" s="307"/>
      <c r="CE430" s="307"/>
      <c r="CF430" s="307"/>
      <c r="CG430" s="307"/>
      <c r="CH430" s="307"/>
      <c r="CI430" s="307"/>
      <c r="CJ430" s="307"/>
      <c r="CK430" s="307"/>
      <c r="CL430" s="307"/>
      <c r="CM430" s="307"/>
      <c r="CN430" s="307"/>
      <c r="CO430" s="307"/>
      <c r="CP430" s="307"/>
      <c r="CQ430" s="307"/>
      <c r="CR430" s="307"/>
      <c r="CS430" s="307"/>
      <c r="CT430" s="307"/>
      <c r="CU430" s="307"/>
      <c r="CV430" s="307"/>
      <c r="CW430" s="307"/>
      <c r="CX430" s="307"/>
      <c r="CY430" s="307"/>
      <c r="CZ430" s="307"/>
      <c r="DA430" s="307"/>
      <c r="DB430" s="307"/>
      <c r="DC430" s="307"/>
      <c r="DD430" s="307"/>
      <c r="DE430" s="307"/>
      <c r="DF430" s="307"/>
      <c r="DG430" s="307"/>
      <c r="DH430" s="307"/>
      <c r="DI430" s="390"/>
      <c r="DJ430" s="390"/>
      <c r="DK430" s="307"/>
      <c r="DL430" s="307"/>
      <c r="DM430" s="307"/>
      <c r="DN430" s="307"/>
      <c r="DO430" s="307"/>
      <c r="DP430" s="307"/>
      <c r="DQ430" s="307"/>
      <c r="DR430" s="307"/>
      <c r="DS430" s="307"/>
      <c r="DT430" s="307"/>
      <c r="DU430" s="307"/>
      <c r="DV430" s="307"/>
      <c r="DW430" s="307"/>
      <c r="DX430" s="307"/>
      <c r="DY430" s="307"/>
      <c r="DZ430" s="307"/>
      <c r="EA430" s="307"/>
      <c r="EB430" s="307"/>
      <c r="EC430" s="307"/>
      <c r="ED430" s="307"/>
      <c r="EE430" s="307"/>
      <c r="EF430" s="307"/>
      <c r="EG430" s="307"/>
      <c r="EH430" s="307"/>
      <c r="EI430" s="307"/>
      <c r="EJ430" s="307"/>
      <c r="EK430" s="307"/>
      <c r="EL430" s="307"/>
      <c r="EM430" s="307"/>
      <c r="EN430" s="307"/>
      <c r="EO430" s="307"/>
      <c r="EP430" s="307"/>
      <c r="EQ430" s="307"/>
      <c r="ER430" s="307"/>
      <c r="ES430" s="307"/>
      <c r="ET430" s="307"/>
      <c r="EU430" s="390"/>
      <c r="EV430" s="390"/>
      <c r="EW430" s="307"/>
      <c r="EX430" s="307"/>
      <c r="EY430" s="307"/>
      <c r="EZ430" s="307"/>
      <c r="FA430" s="307"/>
      <c r="FB430" s="307"/>
      <c r="FC430" s="307"/>
      <c r="FD430" s="307"/>
      <c r="FE430" s="307"/>
      <c r="FF430" s="307"/>
      <c r="FG430" s="307"/>
      <c r="FH430" s="307"/>
      <c r="FI430" s="307"/>
      <c r="FJ430" s="307"/>
      <c r="FK430" s="307"/>
      <c r="FL430" s="307"/>
      <c r="FM430" s="307"/>
      <c r="FN430" s="307"/>
      <c r="FO430" s="307"/>
      <c r="FP430" s="307"/>
      <c r="FQ430" s="307"/>
      <c r="FR430" s="307"/>
      <c r="FS430" s="307"/>
      <c r="FT430" s="307"/>
      <c r="FU430" s="307"/>
      <c r="FV430" s="307"/>
      <c r="FW430" s="307"/>
      <c r="FX430" s="307"/>
      <c r="FY430" s="307"/>
      <c r="FZ430" s="307"/>
      <c r="GA430" s="307"/>
      <c r="GB430" s="307"/>
      <c r="GC430" s="307"/>
      <c r="GD430" s="307"/>
      <c r="GE430" s="307"/>
      <c r="GF430" s="307"/>
      <c r="GG430" s="307"/>
      <c r="GH430" s="307"/>
      <c r="GI430" s="307"/>
      <c r="GJ430" s="307"/>
      <c r="GK430" s="307"/>
      <c r="GL430" s="307"/>
      <c r="GM430" s="307"/>
      <c r="GN430" s="307"/>
      <c r="GO430" s="307"/>
      <c r="GP430" s="307"/>
      <c r="GQ430" s="307"/>
      <c r="GR430" s="307"/>
      <c r="GS430" s="307"/>
      <c r="GT430" s="307"/>
      <c r="GU430" s="307"/>
      <c r="GV430" s="307"/>
      <c r="GW430" s="307"/>
      <c r="GX430" s="307"/>
      <c r="GY430" s="307"/>
      <c r="GZ430" s="307"/>
      <c r="HA430" s="307"/>
      <c r="HB430" s="307"/>
      <c r="HC430" s="307"/>
      <c r="HD430" s="307"/>
      <c r="HE430" s="307"/>
      <c r="HF430" s="307"/>
      <c r="HG430" s="307"/>
      <c r="HH430" s="307"/>
      <c r="HI430" s="307"/>
      <c r="HJ430" s="307"/>
      <c r="HK430" s="307"/>
      <c r="HL430" s="307"/>
      <c r="HM430" s="307"/>
      <c r="HN430" s="307"/>
      <c r="HO430" s="307"/>
      <c r="HP430" s="307"/>
      <c r="HQ430" s="307"/>
      <c r="HR430" s="307"/>
      <c r="HS430" s="307"/>
      <c r="HT430" s="307"/>
      <c r="HU430" s="307"/>
      <c r="HV430" s="307"/>
      <c r="HW430" s="307"/>
      <c r="HX430" s="307"/>
      <c r="HY430" s="307"/>
      <c r="HZ430" s="307"/>
      <c r="IA430" s="307"/>
      <c r="IB430" s="307"/>
      <c r="IC430" s="307"/>
      <c r="ID430" s="307"/>
      <c r="IE430" s="307"/>
      <c r="IF430" s="307"/>
      <c r="IG430" s="307"/>
      <c r="IH430" s="307"/>
      <c r="II430" s="307"/>
      <c r="IJ430" s="307"/>
      <c r="IK430" s="307"/>
      <c r="IL430" s="307"/>
      <c r="IM430" s="307"/>
      <c r="IN430" s="307"/>
      <c r="IO430" s="307"/>
      <c r="IP430" s="307"/>
      <c r="IQ430" s="307"/>
      <c r="IR430" s="307"/>
      <c r="IS430" s="307"/>
      <c r="IT430" s="307"/>
      <c r="IU430" s="307"/>
      <c r="IV430" s="307"/>
      <c r="IW430" s="307"/>
      <c r="IX430" s="307"/>
      <c r="IY430" s="307"/>
      <c r="IZ430" s="307"/>
      <c r="JA430" s="307"/>
      <c r="JB430" s="307"/>
      <c r="JC430" s="307"/>
      <c r="JD430" s="307"/>
      <c r="JE430" s="307"/>
      <c r="JF430" s="307"/>
      <c r="JG430" s="307"/>
      <c r="JH430" s="307"/>
      <c r="JI430" s="307"/>
      <c r="JJ430" s="307"/>
      <c r="JK430" s="307"/>
      <c r="JL430" s="307"/>
      <c r="JM430" s="307"/>
      <c r="JN430" s="307"/>
      <c r="JO430" s="307"/>
      <c r="JP430" s="307"/>
      <c r="JQ430" s="307"/>
      <c r="JR430" s="307"/>
      <c r="JS430" s="307"/>
      <c r="JT430" s="307"/>
      <c r="JU430" s="307"/>
      <c r="JV430" s="307"/>
      <c r="JW430" s="307"/>
      <c r="JX430" s="307"/>
      <c r="JY430" s="307"/>
      <c r="JZ430" s="307"/>
      <c r="KA430" s="307"/>
      <c r="KB430" s="307"/>
      <c r="KC430" s="307"/>
      <c r="KD430" s="307"/>
      <c r="KE430" s="307"/>
      <c r="KF430" s="307"/>
      <c r="KG430" s="307"/>
      <c r="KH430" s="307"/>
      <c r="KI430" s="307"/>
      <c r="KJ430" s="307"/>
      <c r="KK430" s="307"/>
      <c r="KL430" s="307"/>
      <c r="KM430" s="307"/>
      <c r="KN430" s="307"/>
      <c r="KO430" s="307"/>
      <c r="KP430" s="307"/>
      <c r="KQ430" s="307"/>
      <c r="KR430" s="307"/>
      <c r="KS430" s="307"/>
      <c r="KT430" s="307"/>
    </row>
    <row r="431" spans="14:306" s="56" customFormat="1" ht="15" customHeight="1">
      <c r="N431" s="341"/>
      <c r="O431" s="341"/>
      <c r="P431" s="341"/>
      <c r="Q431" s="341"/>
      <c r="R431" s="341"/>
      <c r="S431" s="341"/>
      <c r="T431" s="341"/>
      <c r="U431" s="341"/>
      <c r="V431" s="410"/>
      <c r="W431" s="341"/>
      <c r="X431" s="341"/>
      <c r="Y431" s="341"/>
      <c r="Z431" s="341"/>
      <c r="AA431" s="341"/>
      <c r="AB431" s="341"/>
      <c r="AC431" s="341"/>
      <c r="AD431" s="341"/>
      <c r="AE431" s="341"/>
      <c r="AG431" s="354">
        <v>13</v>
      </c>
      <c r="AH431" s="354"/>
      <c r="AI431" s="356" t="s">
        <v>283</v>
      </c>
      <c r="AJ431" s="356" t="s">
        <v>140</v>
      </c>
      <c r="AK431" s="424">
        <v>18</v>
      </c>
      <c r="AL431" s="356" t="s">
        <v>82</v>
      </c>
      <c r="AM431" s="356" t="s">
        <v>239</v>
      </c>
      <c r="AN431" s="356" t="s">
        <v>585</v>
      </c>
      <c r="AO431" s="424">
        <v>20</v>
      </c>
      <c r="AP431" s="356" t="s">
        <v>164</v>
      </c>
      <c r="AQ431" s="423" t="s">
        <v>89</v>
      </c>
      <c r="AR431" s="423" t="s">
        <v>126</v>
      </c>
      <c r="AS431" s="423" t="s">
        <v>162</v>
      </c>
      <c r="AT431" s="423" t="s">
        <v>258</v>
      </c>
      <c r="AU431" s="423"/>
      <c r="AV431" s="423">
        <v>18</v>
      </c>
      <c r="AW431" s="423">
        <v>25</v>
      </c>
      <c r="AX431" s="423">
        <v>15</v>
      </c>
      <c r="AY431" s="303">
        <f t="shared" si="205"/>
        <v>40</v>
      </c>
      <c r="AZ431" s="303">
        <f t="shared" si="206"/>
        <v>25</v>
      </c>
      <c r="BA431" s="303">
        <f t="shared" si="207"/>
        <v>19</v>
      </c>
      <c r="BB431" s="303">
        <f t="shared" si="208"/>
        <v>21</v>
      </c>
      <c r="BC431" s="303">
        <f t="shared" si="209"/>
        <v>52</v>
      </c>
      <c r="BD431" s="303">
        <f t="shared" si="210"/>
        <v>37</v>
      </c>
      <c r="BE431" s="303">
        <f t="shared" si="211"/>
        <v>21</v>
      </c>
      <c r="BF431" s="303">
        <f t="shared" si="212"/>
        <v>24</v>
      </c>
      <c r="BG431" s="303">
        <f t="shared" si="213"/>
        <v>26</v>
      </c>
      <c r="BH431" s="303"/>
      <c r="BI431" s="303">
        <f t="shared" si="214"/>
        <v>27</v>
      </c>
      <c r="BJ431" s="303">
        <f t="shared" si="215"/>
        <v>29</v>
      </c>
      <c r="BK431" s="303">
        <f t="shared" si="216"/>
        <v>94</v>
      </c>
      <c r="BL431" s="303">
        <f t="shared" si="217"/>
        <v>19</v>
      </c>
      <c r="BM431" s="303">
        <f t="shared" si="218"/>
        <v>26</v>
      </c>
      <c r="BN431" s="303">
        <f t="shared" si="219"/>
        <v>16</v>
      </c>
      <c r="CB431" s="307"/>
      <c r="CC431" s="307"/>
      <c r="CD431" s="307"/>
      <c r="CE431" s="307"/>
      <c r="CF431" s="307"/>
      <c r="CG431" s="307"/>
      <c r="CH431" s="307"/>
      <c r="CI431" s="307"/>
      <c r="CJ431" s="307"/>
      <c r="CK431" s="307"/>
      <c r="CL431" s="307"/>
      <c r="CM431" s="307"/>
      <c r="CN431" s="307"/>
      <c r="CO431" s="307"/>
      <c r="CP431" s="307"/>
      <c r="CQ431" s="307"/>
      <c r="CR431" s="307"/>
      <c r="CS431" s="307"/>
      <c r="CT431" s="307"/>
      <c r="CU431" s="307"/>
      <c r="CV431" s="307"/>
      <c r="CW431" s="307"/>
      <c r="CX431" s="307"/>
      <c r="CY431" s="307"/>
      <c r="CZ431" s="307"/>
      <c r="DA431" s="307"/>
      <c r="DB431" s="307"/>
      <c r="DC431" s="307"/>
      <c r="DD431" s="307"/>
      <c r="DE431" s="307"/>
      <c r="DF431" s="307"/>
      <c r="DG431" s="307"/>
      <c r="DH431" s="307"/>
      <c r="DI431" s="390"/>
      <c r="DJ431" s="390"/>
      <c r="DK431" s="307"/>
      <c r="DL431" s="307"/>
      <c r="DM431" s="307"/>
      <c r="DN431" s="307"/>
      <c r="DO431" s="307"/>
      <c r="DP431" s="307"/>
      <c r="DQ431" s="307"/>
      <c r="DR431" s="307"/>
      <c r="DS431" s="307"/>
      <c r="DT431" s="307"/>
      <c r="DU431" s="307"/>
      <c r="DV431" s="307"/>
      <c r="DW431" s="307"/>
      <c r="DX431" s="307"/>
      <c r="DY431" s="307"/>
      <c r="DZ431" s="307"/>
      <c r="EA431" s="307"/>
      <c r="EB431" s="307"/>
      <c r="EC431" s="307"/>
      <c r="ED431" s="307"/>
      <c r="EE431" s="307"/>
      <c r="EF431" s="307"/>
      <c r="EG431" s="307"/>
      <c r="EH431" s="307"/>
      <c r="EI431" s="307"/>
      <c r="EJ431" s="307"/>
      <c r="EK431" s="307"/>
      <c r="EL431" s="307"/>
      <c r="EM431" s="307"/>
      <c r="EN431" s="307"/>
      <c r="EO431" s="307"/>
      <c r="EP431" s="307"/>
      <c r="EQ431" s="307"/>
      <c r="ER431" s="307"/>
      <c r="ES431" s="307"/>
      <c r="ET431" s="307"/>
      <c r="EU431" s="390"/>
      <c r="EV431" s="390"/>
      <c r="EW431" s="307"/>
      <c r="EX431" s="307"/>
      <c r="EY431" s="307"/>
      <c r="EZ431" s="307"/>
      <c r="FA431" s="307"/>
      <c r="FB431" s="307"/>
      <c r="FC431" s="307"/>
      <c r="FD431" s="307"/>
      <c r="FE431" s="307"/>
      <c r="FF431" s="307"/>
      <c r="FG431" s="307"/>
      <c r="FH431" s="307"/>
      <c r="FI431" s="307"/>
      <c r="FJ431" s="307"/>
      <c r="FK431" s="307"/>
      <c r="FL431" s="307"/>
      <c r="FM431" s="307"/>
      <c r="FN431" s="307"/>
      <c r="FO431" s="307"/>
      <c r="FP431" s="307"/>
      <c r="FQ431" s="307"/>
      <c r="FR431" s="307"/>
      <c r="FS431" s="307"/>
      <c r="FT431" s="307"/>
      <c r="FU431" s="307"/>
      <c r="FV431" s="307"/>
      <c r="FW431" s="307"/>
      <c r="FX431" s="307"/>
      <c r="FY431" s="307"/>
      <c r="FZ431" s="307"/>
      <c r="GA431" s="307"/>
      <c r="GB431" s="307"/>
      <c r="GC431" s="307"/>
      <c r="GD431" s="307"/>
      <c r="GE431" s="307"/>
      <c r="GF431" s="307"/>
      <c r="GG431" s="307"/>
      <c r="GH431" s="307"/>
      <c r="GI431" s="307"/>
      <c r="GJ431" s="307"/>
      <c r="GK431" s="307"/>
      <c r="GL431" s="307"/>
      <c r="GM431" s="307"/>
      <c r="GN431" s="307"/>
      <c r="GO431" s="307"/>
      <c r="GP431" s="307"/>
      <c r="GQ431" s="307"/>
      <c r="GR431" s="307"/>
      <c r="GS431" s="307"/>
      <c r="GT431" s="307"/>
      <c r="GU431" s="307"/>
      <c r="GV431" s="307"/>
      <c r="GW431" s="307"/>
      <c r="GX431" s="307"/>
      <c r="GY431" s="307"/>
      <c r="GZ431" s="307"/>
      <c r="HA431" s="307"/>
      <c r="HB431" s="307"/>
      <c r="HC431" s="307"/>
      <c r="HD431" s="307"/>
      <c r="HE431" s="307"/>
      <c r="HF431" s="307"/>
      <c r="HG431" s="307"/>
      <c r="HH431" s="307"/>
      <c r="HI431" s="307"/>
      <c r="HJ431" s="307"/>
      <c r="HK431" s="307"/>
      <c r="HL431" s="307"/>
      <c r="HM431" s="307"/>
      <c r="HN431" s="307"/>
      <c r="HO431" s="307"/>
      <c r="HP431" s="307"/>
      <c r="HQ431" s="307"/>
      <c r="HR431" s="307"/>
      <c r="HS431" s="307"/>
      <c r="HT431" s="307"/>
      <c r="HU431" s="307"/>
      <c r="HV431" s="307"/>
      <c r="HW431" s="307"/>
      <c r="HX431" s="307"/>
      <c r="HY431" s="307"/>
      <c r="HZ431" s="307"/>
      <c r="IA431" s="307"/>
      <c r="IB431" s="307"/>
      <c r="IC431" s="307"/>
      <c r="ID431" s="307"/>
      <c r="IE431" s="307"/>
      <c r="IF431" s="307"/>
      <c r="IG431" s="307"/>
      <c r="IH431" s="307"/>
      <c r="II431" s="307"/>
      <c r="IJ431" s="307"/>
      <c r="IK431" s="307"/>
      <c r="IL431" s="307"/>
      <c r="IM431" s="307"/>
      <c r="IN431" s="307"/>
      <c r="IO431" s="307"/>
      <c r="IP431" s="307"/>
      <c r="IQ431" s="307"/>
      <c r="IR431" s="307"/>
      <c r="IS431" s="307"/>
      <c r="IT431" s="307"/>
      <c r="IU431" s="307"/>
      <c r="IV431" s="307"/>
      <c r="IW431" s="307"/>
      <c r="IX431" s="307"/>
      <c r="IY431" s="307"/>
      <c r="IZ431" s="307"/>
      <c r="JA431" s="307"/>
      <c r="JB431" s="307"/>
      <c r="JC431" s="307"/>
      <c r="JD431" s="307"/>
      <c r="JE431" s="307"/>
      <c r="JF431" s="307"/>
      <c r="JG431" s="307"/>
      <c r="JH431" s="307"/>
      <c r="JI431" s="307"/>
      <c r="JJ431" s="307"/>
      <c r="JK431" s="307"/>
      <c r="JL431" s="307"/>
      <c r="JM431" s="307"/>
      <c r="JN431" s="307"/>
      <c r="JO431" s="307"/>
      <c r="JP431" s="307"/>
      <c r="JQ431" s="307"/>
      <c r="JR431" s="307"/>
      <c r="JS431" s="307"/>
      <c r="JT431" s="307"/>
      <c r="JU431" s="307"/>
      <c r="JV431" s="307"/>
      <c r="JW431" s="307"/>
      <c r="JX431" s="307"/>
      <c r="JY431" s="307"/>
      <c r="JZ431" s="307"/>
      <c r="KA431" s="307"/>
      <c r="KB431" s="307"/>
      <c r="KC431" s="307"/>
      <c r="KD431" s="307"/>
      <c r="KE431" s="307"/>
      <c r="KF431" s="307"/>
      <c r="KG431" s="307"/>
      <c r="KH431" s="307"/>
      <c r="KI431" s="307"/>
      <c r="KJ431" s="307"/>
      <c r="KK431" s="307"/>
      <c r="KL431" s="307"/>
      <c r="KM431" s="307"/>
      <c r="KN431" s="307"/>
      <c r="KO431" s="307"/>
      <c r="KP431" s="307"/>
      <c r="KQ431" s="307"/>
      <c r="KR431" s="307"/>
      <c r="KS431" s="307"/>
      <c r="KT431" s="307"/>
    </row>
    <row r="432" spans="14:306" s="56" customFormat="1" ht="15" customHeight="1">
      <c r="N432" s="341"/>
      <c r="O432" s="341"/>
      <c r="P432" s="341"/>
      <c r="Q432" s="341"/>
      <c r="R432" s="341"/>
      <c r="S432" s="341"/>
      <c r="T432" s="341"/>
      <c r="U432" s="341"/>
      <c r="V432" s="410"/>
      <c r="W432" s="341"/>
      <c r="X432" s="341"/>
      <c r="Y432" s="341"/>
      <c r="Z432" s="341"/>
      <c r="AA432" s="341"/>
      <c r="AB432" s="341"/>
      <c r="AC432" s="341"/>
      <c r="AD432" s="341"/>
      <c r="AE432" s="341"/>
      <c r="AG432" s="354">
        <v>14</v>
      </c>
      <c r="AH432" s="354"/>
      <c r="AI432" s="356" t="s">
        <v>191</v>
      </c>
      <c r="AJ432" s="356" t="s">
        <v>88</v>
      </c>
      <c r="AK432" s="356" t="s">
        <v>82</v>
      </c>
      <c r="AL432" s="424">
        <v>21</v>
      </c>
      <c r="AM432" s="356" t="s">
        <v>198</v>
      </c>
      <c r="AN432" s="356" t="s">
        <v>283</v>
      </c>
      <c r="AO432" s="424">
        <v>21</v>
      </c>
      <c r="AP432" s="356" t="s">
        <v>89</v>
      </c>
      <c r="AQ432" s="423">
        <v>26</v>
      </c>
      <c r="AR432" s="423" t="s">
        <v>162</v>
      </c>
      <c r="AS432" s="423" t="s">
        <v>165</v>
      </c>
      <c r="AT432" s="423" t="s">
        <v>672</v>
      </c>
      <c r="AU432" s="423"/>
      <c r="AV432" s="423">
        <v>19</v>
      </c>
      <c r="AW432" s="423" t="s">
        <v>757</v>
      </c>
      <c r="AX432" s="423">
        <v>16</v>
      </c>
      <c r="AY432" s="303">
        <f t="shared" si="205"/>
        <v>44</v>
      </c>
      <c r="AZ432" s="303">
        <f t="shared" si="206"/>
        <v>28</v>
      </c>
      <c r="BA432" s="303">
        <f t="shared" si="207"/>
        <v>21</v>
      </c>
      <c r="BB432" s="303">
        <f t="shared" si="208"/>
        <v>22</v>
      </c>
      <c r="BC432" s="303">
        <f t="shared" si="209"/>
        <v>56</v>
      </c>
      <c r="BD432" s="303">
        <f t="shared" si="210"/>
        <v>40</v>
      </c>
      <c r="BE432" s="303">
        <f t="shared" si="211"/>
        <v>22</v>
      </c>
      <c r="BF432" s="303">
        <f t="shared" si="212"/>
        <v>26</v>
      </c>
      <c r="BG432" s="303">
        <f t="shared" si="213"/>
        <v>27</v>
      </c>
      <c r="BH432" s="303"/>
      <c r="BI432" s="303">
        <f t="shared" si="214"/>
        <v>29</v>
      </c>
      <c r="BJ432" s="303">
        <f t="shared" si="215"/>
        <v>31</v>
      </c>
      <c r="BK432" s="303">
        <f t="shared" si="216"/>
        <v>100</v>
      </c>
      <c r="BL432" s="303">
        <f t="shared" si="217"/>
        <v>20</v>
      </c>
      <c r="BM432" s="303">
        <f t="shared" si="218"/>
        <v>28</v>
      </c>
      <c r="BN432" s="303" t="str">
        <f t="shared" si="219"/>
        <v>-</v>
      </c>
      <c r="CB432" s="307"/>
      <c r="CC432" s="307"/>
      <c r="CD432" s="307"/>
      <c r="CE432" s="307"/>
      <c r="CF432" s="307"/>
      <c r="CG432" s="307"/>
      <c r="CH432" s="307"/>
      <c r="CI432" s="307"/>
      <c r="CJ432" s="307"/>
      <c r="CK432" s="307"/>
      <c r="CL432" s="307"/>
      <c r="CM432" s="307"/>
      <c r="CN432" s="307"/>
      <c r="CO432" s="307"/>
      <c r="CP432" s="307"/>
      <c r="CQ432" s="307"/>
      <c r="CR432" s="307"/>
      <c r="CS432" s="307"/>
      <c r="CT432" s="307"/>
      <c r="CU432" s="307"/>
      <c r="CV432" s="307"/>
      <c r="CW432" s="307"/>
      <c r="CX432" s="307"/>
      <c r="CY432" s="307"/>
      <c r="CZ432" s="307"/>
      <c r="DA432" s="307"/>
      <c r="DB432" s="307"/>
      <c r="DC432" s="307"/>
      <c r="DD432" s="307"/>
      <c r="DE432" s="307"/>
      <c r="DF432" s="307"/>
      <c r="DG432" s="307"/>
      <c r="DH432" s="307"/>
      <c r="DI432" s="390"/>
      <c r="DJ432" s="390"/>
      <c r="DK432" s="307"/>
      <c r="DL432" s="307"/>
      <c r="DM432" s="307"/>
      <c r="DN432" s="307"/>
      <c r="DO432" s="307"/>
      <c r="DP432" s="307"/>
      <c r="DQ432" s="307"/>
      <c r="DR432" s="307"/>
      <c r="DS432" s="307"/>
      <c r="DT432" s="307"/>
      <c r="DU432" s="307"/>
      <c r="DV432" s="307"/>
      <c r="DW432" s="307"/>
      <c r="DX432" s="307"/>
      <c r="DY432" s="307"/>
      <c r="DZ432" s="307"/>
      <c r="EA432" s="307"/>
      <c r="EB432" s="307"/>
      <c r="EC432" s="307"/>
      <c r="ED432" s="307"/>
      <c r="EE432" s="307"/>
      <c r="EF432" s="307"/>
      <c r="EG432" s="307"/>
      <c r="EH432" s="307"/>
      <c r="EI432" s="307"/>
      <c r="EJ432" s="307"/>
      <c r="EK432" s="307"/>
      <c r="EL432" s="307"/>
      <c r="EM432" s="307"/>
      <c r="EN432" s="307"/>
      <c r="EO432" s="307"/>
      <c r="EP432" s="307"/>
      <c r="EQ432" s="307"/>
      <c r="ER432" s="307"/>
      <c r="ES432" s="307"/>
      <c r="ET432" s="307"/>
      <c r="EU432" s="390"/>
      <c r="EV432" s="390"/>
      <c r="EW432" s="307"/>
      <c r="EX432" s="307"/>
      <c r="EY432" s="307"/>
      <c r="EZ432" s="307"/>
      <c r="FA432" s="307"/>
      <c r="FB432" s="307"/>
      <c r="FC432" s="307"/>
      <c r="FD432" s="307"/>
      <c r="FE432" s="307"/>
      <c r="FF432" s="307"/>
      <c r="FG432" s="307"/>
      <c r="FH432" s="307"/>
      <c r="FI432" s="307"/>
      <c r="FJ432" s="307"/>
      <c r="FK432" s="307"/>
      <c r="FL432" s="307"/>
      <c r="FM432" s="307"/>
      <c r="FN432" s="307"/>
      <c r="FO432" s="307"/>
      <c r="FP432" s="307"/>
      <c r="FQ432" s="307"/>
      <c r="FR432" s="307"/>
      <c r="FS432" s="307"/>
      <c r="FT432" s="307"/>
      <c r="FU432" s="307"/>
      <c r="FV432" s="307"/>
      <c r="FW432" s="307"/>
      <c r="FX432" s="307"/>
      <c r="FY432" s="307"/>
      <c r="FZ432" s="307"/>
      <c r="GA432" s="307"/>
      <c r="GB432" s="307"/>
      <c r="GC432" s="307"/>
      <c r="GD432" s="307"/>
      <c r="GE432" s="307"/>
      <c r="GF432" s="307"/>
      <c r="GG432" s="307"/>
      <c r="GH432" s="307"/>
      <c r="GI432" s="307"/>
      <c r="GJ432" s="307"/>
      <c r="GK432" s="307"/>
      <c r="GL432" s="307"/>
      <c r="GM432" s="307"/>
      <c r="GN432" s="307"/>
      <c r="GO432" s="307"/>
      <c r="GP432" s="307"/>
      <c r="GQ432" s="307"/>
      <c r="GR432" s="307"/>
      <c r="GS432" s="307"/>
      <c r="GT432" s="307"/>
      <c r="GU432" s="307"/>
      <c r="GV432" s="307"/>
      <c r="GW432" s="307"/>
      <c r="GX432" s="307"/>
      <c r="GY432" s="307"/>
      <c r="GZ432" s="307"/>
      <c r="HA432" s="307"/>
      <c r="HB432" s="307"/>
      <c r="HC432" s="307"/>
      <c r="HD432" s="307"/>
      <c r="HE432" s="307"/>
      <c r="HF432" s="307"/>
      <c r="HG432" s="307"/>
      <c r="HH432" s="307"/>
      <c r="HI432" s="307"/>
      <c r="HJ432" s="307"/>
      <c r="HK432" s="307"/>
      <c r="HL432" s="307"/>
      <c r="HM432" s="307"/>
      <c r="HN432" s="307"/>
      <c r="HO432" s="307"/>
      <c r="HP432" s="307"/>
      <c r="HQ432" s="307"/>
      <c r="HR432" s="307"/>
      <c r="HS432" s="307"/>
      <c r="HT432" s="307"/>
      <c r="HU432" s="307"/>
      <c r="HV432" s="307"/>
      <c r="HW432" s="307"/>
      <c r="HX432" s="307"/>
      <c r="HY432" s="307"/>
      <c r="HZ432" s="307"/>
      <c r="IA432" s="307"/>
      <c r="IB432" s="307"/>
      <c r="IC432" s="307"/>
      <c r="ID432" s="307"/>
      <c r="IE432" s="307"/>
      <c r="IF432" s="307"/>
      <c r="IG432" s="307"/>
      <c r="IH432" s="307"/>
      <c r="II432" s="307"/>
      <c r="IJ432" s="307"/>
      <c r="IK432" s="307"/>
      <c r="IL432" s="307"/>
      <c r="IM432" s="307"/>
      <c r="IN432" s="307"/>
      <c r="IO432" s="307"/>
      <c r="IP432" s="307"/>
      <c r="IQ432" s="307"/>
      <c r="IR432" s="307"/>
      <c r="IS432" s="307"/>
      <c r="IT432" s="307"/>
      <c r="IU432" s="307"/>
      <c r="IV432" s="307"/>
      <c r="IW432" s="307"/>
      <c r="IX432" s="307"/>
      <c r="IY432" s="307"/>
      <c r="IZ432" s="307"/>
      <c r="JA432" s="307"/>
      <c r="JB432" s="307"/>
      <c r="JC432" s="307"/>
      <c r="JD432" s="307"/>
      <c r="JE432" s="307"/>
      <c r="JF432" s="307"/>
      <c r="JG432" s="307"/>
      <c r="JH432" s="307"/>
      <c r="JI432" s="307"/>
      <c r="JJ432" s="307"/>
      <c r="JK432" s="307"/>
      <c r="JL432" s="307"/>
      <c r="JM432" s="307"/>
      <c r="JN432" s="307"/>
      <c r="JO432" s="307"/>
      <c r="JP432" s="307"/>
      <c r="JQ432" s="307"/>
      <c r="JR432" s="307"/>
      <c r="JS432" s="307"/>
      <c r="JT432" s="307"/>
      <c r="JU432" s="307"/>
      <c r="JV432" s="307"/>
      <c r="JW432" s="307"/>
      <c r="JX432" s="307"/>
      <c r="JY432" s="307"/>
      <c r="JZ432" s="307"/>
      <c r="KA432" s="307"/>
      <c r="KB432" s="307"/>
      <c r="KC432" s="307"/>
      <c r="KD432" s="307"/>
      <c r="KE432" s="307"/>
      <c r="KF432" s="307"/>
      <c r="KG432" s="307"/>
      <c r="KH432" s="307"/>
      <c r="KI432" s="307"/>
      <c r="KJ432" s="307"/>
      <c r="KK432" s="307"/>
      <c r="KL432" s="307"/>
      <c r="KM432" s="307"/>
      <c r="KN432" s="307"/>
      <c r="KO432" s="307"/>
      <c r="KP432" s="307"/>
      <c r="KQ432" s="307"/>
      <c r="KR432" s="307"/>
      <c r="KS432" s="307"/>
      <c r="KT432" s="307"/>
    </row>
    <row r="433" spans="14:306" s="56" customFormat="1" ht="15" customHeight="1">
      <c r="N433" s="341"/>
      <c r="O433" s="341"/>
      <c r="P433" s="341"/>
      <c r="Q433" s="341"/>
      <c r="R433" s="341"/>
      <c r="S433" s="341"/>
      <c r="T433" s="341"/>
      <c r="U433" s="341"/>
      <c r="V433" s="410"/>
      <c r="W433" s="341"/>
      <c r="X433" s="341"/>
      <c r="Y433" s="341"/>
      <c r="Z433" s="341"/>
      <c r="AA433" s="341"/>
      <c r="AB433" s="341"/>
      <c r="AC433" s="341"/>
      <c r="AD433" s="341"/>
      <c r="AE433" s="341"/>
      <c r="AG433" s="354">
        <v>15</v>
      </c>
      <c r="AH433" s="354"/>
      <c r="AI433" s="356" t="s">
        <v>194</v>
      </c>
      <c r="AJ433" s="356" t="s">
        <v>96</v>
      </c>
      <c r="AK433" s="424">
        <v>21</v>
      </c>
      <c r="AL433" s="424">
        <v>22</v>
      </c>
      <c r="AM433" s="356" t="s">
        <v>201</v>
      </c>
      <c r="AN433" s="356" t="s">
        <v>673</v>
      </c>
      <c r="AO433" s="424">
        <v>22</v>
      </c>
      <c r="AP433" s="424">
        <v>26</v>
      </c>
      <c r="AQ433" s="423" t="s">
        <v>162</v>
      </c>
      <c r="AR433" s="423" t="s">
        <v>158</v>
      </c>
      <c r="AS433" s="423">
        <v>31</v>
      </c>
      <c r="AT433" s="423" t="s">
        <v>674</v>
      </c>
      <c r="AU433" s="423"/>
      <c r="AV433" s="423">
        <v>20</v>
      </c>
      <c r="AW433" s="423">
        <v>28</v>
      </c>
      <c r="AX433" s="423" t="s">
        <v>0</v>
      </c>
      <c r="AY433" s="303">
        <f t="shared" si="205"/>
        <v>48</v>
      </c>
      <c r="AZ433" s="303">
        <f t="shared" si="206"/>
        <v>30</v>
      </c>
      <c r="BA433" s="303">
        <f t="shared" si="207"/>
        <v>22</v>
      </c>
      <c r="BB433" s="303">
        <f t="shared" si="208"/>
        <v>23</v>
      </c>
      <c r="BC433" s="303">
        <f t="shared" si="209"/>
        <v>60</v>
      </c>
      <c r="BD433" s="303">
        <f t="shared" si="210"/>
        <v>42</v>
      </c>
      <c r="BE433" s="303">
        <f t="shared" si="211"/>
        <v>23</v>
      </c>
      <c r="BF433" s="303">
        <f t="shared" si="212"/>
        <v>27</v>
      </c>
      <c r="BG433" s="303">
        <f t="shared" si="213"/>
        <v>29</v>
      </c>
      <c r="BH433" s="303"/>
      <c r="BI433" s="303">
        <f t="shared" si="214"/>
        <v>32</v>
      </c>
      <c r="BJ433" s="303">
        <f t="shared" si="215"/>
        <v>32</v>
      </c>
      <c r="BK433" s="303">
        <f t="shared" si="216"/>
        <v>107</v>
      </c>
      <c r="BL433" s="303">
        <f t="shared" si="217"/>
        <v>21</v>
      </c>
      <c r="BM433" s="303">
        <f t="shared" si="218"/>
        <v>29</v>
      </c>
      <c r="BN433" s="303">
        <f t="shared" si="219"/>
        <v>17</v>
      </c>
      <c r="CB433" s="307"/>
      <c r="CC433" s="307"/>
      <c r="CD433" s="307"/>
      <c r="CE433" s="307"/>
      <c r="CF433" s="307"/>
      <c r="CG433" s="307"/>
      <c r="CH433" s="307"/>
      <c r="CI433" s="307"/>
      <c r="CJ433" s="307"/>
      <c r="CK433" s="307"/>
      <c r="CL433" s="307"/>
      <c r="CM433" s="307"/>
      <c r="CN433" s="307"/>
      <c r="CO433" s="307"/>
      <c r="CP433" s="307"/>
      <c r="CQ433" s="307"/>
      <c r="CR433" s="307"/>
      <c r="CS433" s="307"/>
      <c r="CT433" s="307"/>
      <c r="CU433" s="307"/>
      <c r="CV433" s="307"/>
      <c r="CW433" s="307"/>
      <c r="CX433" s="307"/>
      <c r="CY433" s="307"/>
      <c r="CZ433" s="307"/>
      <c r="DA433" s="307"/>
      <c r="DB433" s="307"/>
      <c r="DC433" s="307"/>
      <c r="DD433" s="307"/>
      <c r="DE433" s="307"/>
      <c r="DF433" s="307"/>
      <c r="DG433" s="307"/>
      <c r="DH433" s="307"/>
      <c r="DI433" s="390"/>
      <c r="DJ433" s="390"/>
      <c r="DK433" s="307"/>
      <c r="DL433" s="307"/>
      <c r="DM433" s="307"/>
      <c r="DN433" s="307"/>
      <c r="DO433" s="307"/>
      <c r="DP433" s="307"/>
      <c r="DQ433" s="307"/>
      <c r="DR433" s="307"/>
      <c r="DS433" s="307"/>
      <c r="DT433" s="307"/>
      <c r="DU433" s="307"/>
      <c r="DV433" s="307"/>
      <c r="DW433" s="307"/>
      <c r="DX433" s="307"/>
      <c r="DY433" s="307"/>
      <c r="DZ433" s="307"/>
      <c r="EA433" s="307"/>
      <c r="EB433" s="307"/>
      <c r="EC433" s="307"/>
      <c r="ED433" s="307"/>
      <c r="EE433" s="307"/>
      <c r="EF433" s="307"/>
      <c r="EG433" s="307"/>
      <c r="EH433" s="307"/>
      <c r="EI433" s="307"/>
      <c r="EJ433" s="307"/>
      <c r="EK433" s="307"/>
      <c r="EL433" s="307"/>
      <c r="EM433" s="307"/>
      <c r="EN433" s="307"/>
      <c r="EO433" s="307"/>
      <c r="EP433" s="307"/>
      <c r="EQ433" s="307"/>
      <c r="ER433" s="307"/>
      <c r="ES433" s="307"/>
      <c r="ET433" s="307"/>
      <c r="EU433" s="390"/>
      <c r="EV433" s="390"/>
      <c r="EW433" s="307"/>
      <c r="EX433" s="307"/>
      <c r="EY433" s="307"/>
      <c r="EZ433" s="307"/>
      <c r="FA433" s="307"/>
      <c r="FB433" s="307"/>
      <c r="FC433" s="307"/>
      <c r="FD433" s="307"/>
      <c r="FE433" s="307"/>
      <c r="FF433" s="307"/>
      <c r="FG433" s="307"/>
      <c r="FH433" s="307"/>
      <c r="FI433" s="307"/>
      <c r="FJ433" s="307"/>
      <c r="FK433" s="307"/>
      <c r="FL433" s="307"/>
      <c r="FM433" s="307"/>
      <c r="FN433" s="307"/>
      <c r="FO433" s="307"/>
      <c r="FP433" s="307"/>
      <c r="FQ433" s="307"/>
      <c r="FR433" s="307"/>
      <c r="FS433" s="307"/>
      <c r="FT433" s="307"/>
      <c r="FU433" s="307"/>
      <c r="FV433" s="307"/>
      <c r="FW433" s="307"/>
      <c r="FX433" s="307"/>
      <c r="FY433" s="307"/>
      <c r="FZ433" s="307"/>
      <c r="GA433" s="307"/>
      <c r="GB433" s="307"/>
      <c r="GC433" s="307"/>
      <c r="GD433" s="307"/>
      <c r="GE433" s="307"/>
      <c r="GF433" s="307"/>
      <c r="GG433" s="307"/>
      <c r="GH433" s="307"/>
      <c r="GI433" s="307"/>
      <c r="GJ433" s="307"/>
      <c r="GK433" s="307"/>
      <c r="GL433" s="307"/>
      <c r="GM433" s="307"/>
      <c r="GN433" s="307"/>
      <c r="GO433" s="307"/>
      <c r="GP433" s="307"/>
      <c r="GQ433" s="307"/>
      <c r="GR433" s="307"/>
      <c r="GS433" s="307"/>
      <c r="GT433" s="307"/>
      <c r="GU433" s="307"/>
      <c r="GV433" s="307"/>
      <c r="GW433" s="307"/>
      <c r="GX433" s="307"/>
      <c r="GY433" s="307"/>
      <c r="GZ433" s="307"/>
      <c r="HA433" s="307"/>
      <c r="HB433" s="307"/>
      <c r="HC433" s="307"/>
      <c r="HD433" s="307"/>
      <c r="HE433" s="307"/>
      <c r="HF433" s="307"/>
      <c r="HG433" s="307"/>
      <c r="HH433" s="307"/>
      <c r="HI433" s="307"/>
      <c r="HJ433" s="307"/>
      <c r="HK433" s="307"/>
      <c r="HL433" s="307"/>
      <c r="HM433" s="307"/>
      <c r="HN433" s="307"/>
      <c r="HO433" s="307"/>
      <c r="HP433" s="307"/>
      <c r="HQ433" s="307"/>
      <c r="HR433" s="307"/>
      <c r="HS433" s="307"/>
      <c r="HT433" s="307"/>
      <c r="HU433" s="307"/>
      <c r="HV433" s="307"/>
      <c r="HW433" s="307"/>
      <c r="HX433" s="307"/>
      <c r="HY433" s="307"/>
      <c r="HZ433" s="307"/>
      <c r="IA433" s="307"/>
      <c r="IB433" s="307"/>
      <c r="IC433" s="307"/>
      <c r="ID433" s="307"/>
      <c r="IE433" s="307"/>
      <c r="IF433" s="307"/>
      <c r="IG433" s="307"/>
      <c r="IH433" s="307"/>
      <c r="II433" s="307"/>
      <c r="IJ433" s="307"/>
      <c r="IK433" s="307"/>
      <c r="IL433" s="307"/>
      <c r="IM433" s="307"/>
      <c r="IN433" s="307"/>
      <c r="IO433" s="307"/>
      <c r="IP433" s="307"/>
      <c r="IQ433" s="307"/>
      <c r="IR433" s="307"/>
      <c r="IS433" s="307"/>
      <c r="IT433" s="307"/>
      <c r="IU433" s="307"/>
      <c r="IV433" s="307"/>
      <c r="IW433" s="307"/>
      <c r="IX433" s="307"/>
      <c r="IY433" s="307"/>
      <c r="IZ433" s="307"/>
      <c r="JA433" s="307"/>
      <c r="JB433" s="307"/>
      <c r="JC433" s="307"/>
      <c r="JD433" s="307"/>
      <c r="JE433" s="307"/>
      <c r="JF433" s="307"/>
      <c r="JG433" s="307"/>
      <c r="JH433" s="307"/>
      <c r="JI433" s="307"/>
      <c r="JJ433" s="307"/>
      <c r="JK433" s="307"/>
      <c r="JL433" s="307"/>
      <c r="JM433" s="307"/>
      <c r="JN433" s="307"/>
      <c r="JO433" s="307"/>
      <c r="JP433" s="307"/>
      <c r="JQ433" s="307"/>
      <c r="JR433" s="307"/>
      <c r="JS433" s="307"/>
      <c r="JT433" s="307"/>
      <c r="JU433" s="307"/>
      <c r="JV433" s="307"/>
      <c r="JW433" s="307"/>
      <c r="JX433" s="307"/>
      <c r="JY433" s="307"/>
      <c r="JZ433" s="307"/>
      <c r="KA433" s="307"/>
      <c r="KB433" s="307"/>
      <c r="KC433" s="307"/>
      <c r="KD433" s="307"/>
      <c r="KE433" s="307"/>
      <c r="KF433" s="307"/>
      <c r="KG433" s="307"/>
      <c r="KH433" s="307"/>
      <c r="KI433" s="307"/>
      <c r="KJ433" s="307"/>
      <c r="KK433" s="307"/>
      <c r="KL433" s="307"/>
      <c r="KM433" s="307"/>
      <c r="KN433" s="307"/>
      <c r="KO433" s="307"/>
      <c r="KP433" s="307"/>
      <c r="KQ433" s="307"/>
      <c r="KR433" s="307"/>
      <c r="KS433" s="307"/>
      <c r="KT433" s="307"/>
    </row>
    <row r="434" spans="14:306" s="56" customFormat="1" ht="15" customHeight="1">
      <c r="N434" s="341"/>
      <c r="O434" s="341"/>
      <c r="P434" s="341"/>
      <c r="Q434" s="341"/>
      <c r="R434" s="341"/>
      <c r="S434" s="341"/>
      <c r="T434" s="341"/>
      <c r="U434" s="341"/>
      <c r="V434" s="410"/>
      <c r="W434" s="341"/>
      <c r="X434" s="341"/>
      <c r="Y434" s="341"/>
      <c r="Z434" s="341"/>
      <c r="AA434" s="341"/>
      <c r="AB434" s="341"/>
      <c r="AC434" s="341"/>
      <c r="AD434" s="341"/>
      <c r="AE434" s="341"/>
      <c r="AG434" s="354">
        <v>16</v>
      </c>
      <c r="AH434" s="354"/>
      <c r="AI434" s="356" t="s">
        <v>197</v>
      </c>
      <c r="AJ434" s="356" t="s">
        <v>99</v>
      </c>
      <c r="AK434" s="424">
        <v>22</v>
      </c>
      <c r="AL434" s="356" t="s">
        <v>140</v>
      </c>
      <c r="AM434" s="356" t="s">
        <v>217</v>
      </c>
      <c r="AN434" s="356" t="s">
        <v>146</v>
      </c>
      <c r="AO434" s="424">
        <v>23</v>
      </c>
      <c r="AP434" s="356" t="s">
        <v>162</v>
      </c>
      <c r="AQ434" s="423" t="s">
        <v>165</v>
      </c>
      <c r="AR434" s="423" t="s">
        <v>102</v>
      </c>
      <c r="AS434" s="423" t="s">
        <v>102</v>
      </c>
      <c r="AT434" s="423" t="s">
        <v>758</v>
      </c>
      <c r="AU434" s="423"/>
      <c r="AV434" s="423" t="s">
        <v>138</v>
      </c>
      <c r="AW434" s="423">
        <v>29</v>
      </c>
      <c r="AX434" s="423">
        <v>17</v>
      </c>
      <c r="AY434" s="303">
        <f t="shared" si="205"/>
        <v>52</v>
      </c>
      <c r="AZ434" s="303">
        <f t="shared" si="206"/>
        <v>32</v>
      </c>
      <c r="BA434" s="303">
        <f t="shared" si="207"/>
        <v>23</v>
      </c>
      <c r="BB434" s="303">
        <f t="shared" si="208"/>
        <v>25</v>
      </c>
      <c r="BC434" s="303">
        <f t="shared" si="209"/>
        <v>64</v>
      </c>
      <c r="BD434" s="303">
        <f t="shared" si="210"/>
        <v>44</v>
      </c>
      <c r="BE434" s="303" t="str">
        <f t="shared" si="211"/>
        <v>-</v>
      </c>
      <c r="BF434" s="303">
        <f t="shared" si="212"/>
        <v>29</v>
      </c>
      <c r="BG434" s="303">
        <f t="shared" si="213"/>
        <v>31</v>
      </c>
      <c r="BH434" s="303"/>
      <c r="BI434" s="303">
        <f t="shared" si="214"/>
        <v>34</v>
      </c>
      <c r="BJ434" s="303">
        <f t="shared" si="215"/>
        <v>34</v>
      </c>
      <c r="BK434" s="303">
        <f t="shared" si="216"/>
        <v>113</v>
      </c>
      <c r="BL434" s="303">
        <f t="shared" si="217"/>
        <v>23</v>
      </c>
      <c r="BM434" s="303">
        <f t="shared" si="218"/>
        <v>30</v>
      </c>
      <c r="BN434" s="303">
        <f t="shared" si="219"/>
        <v>18</v>
      </c>
      <c r="CB434" s="307"/>
      <c r="CC434" s="307"/>
      <c r="CD434" s="307"/>
      <c r="CE434" s="307"/>
      <c r="CF434" s="307"/>
      <c r="CG434" s="307"/>
      <c r="CH434" s="307"/>
      <c r="CI434" s="307"/>
      <c r="CJ434" s="307"/>
      <c r="CK434" s="307"/>
      <c r="CL434" s="307"/>
      <c r="CM434" s="307"/>
      <c r="CN434" s="307"/>
      <c r="CO434" s="307"/>
      <c r="CP434" s="307"/>
      <c r="CQ434" s="307"/>
      <c r="CR434" s="307"/>
      <c r="CS434" s="307"/>
      <c r="CT434" s="307"/>
      <c r="CU434" s="307"/>
      <c r="CV434" s="307"/>
      <c r="CW434" s="307"/>
      <c r="CX434" s="307"/>
      <c r="CY434" s="307"/>
      <c r="CZ434" s="307"/>
      <c r="DA434" s="307"/>
      <c r="DB434" s="307"/>
      <c r="DC434" s="307"/>
      <c r="DD434" s="307"/>
      <c r="DE434" s="307"/>
      <c r="DF434" s="307"/>
      <c r="DG434" s="307"/>
      <c r="DH434" s="307"/>
      <c r="DI434" s="390"/>
      <c r="DJ434" s="390"/>
      <c r="DK434" s="307"/>
      <c r="DL434" s="307"/>
      <c r="DM434" s="307"/>
      <c r="DN434" s="307"/>
      <c r="DO434" s="307"/>
      <c r="DP434" s="307"/>
      <c r="DQ434" s="307"/>
      <c r="DR434" s="307"/>
      <c r="DS434" s="307"/>
      <c r="DT434" s="307"/>
      <c r="DU434" s="307"/>
      <c r="DV434" s="307"/>
      <c r="DW434" s="307"/>
      <c r="DX434" s="307"/>
      <c r="DY434" s="307"/>
      <c r="DZ434" s="307"/>
      <c r="EA434" s="307"/>
      <c r="EB434" s="307"/>
      <c r="EC434" s="307"/>
      <c r="ED434" s="307"/>
      <c r="EE434" s="307"/>
      <c r="EF434" s="307"/>
      <c r="EG434" s="307"/>
      <c r="EH434" s="307"/>
      <c r="EI434" s="307"/>
      <c r="EJ434" s="307"/>
      <c r="EK434" s="307"/>
      <c r="EL434" s="307"/>
      <c r="EM434" s="307"/>
      <c r="EN434" s="307"/>
      <c r="EO434" s="307"/>
      <c r="EP434" s="307"/>
      <c r="EQ434" s="307"/>
      <c r="ER434" s="307"/>
      <c r="ES434" s="307"/>
      <c r="ET434" s="307"/>
      <c r="EU434" s="390"/>
      <c r="EV434" s="390"/>
      <c r="EW434" s="307"/>
      <c r="EX434" s="307"/>
      <c r="EY434" s="307"/>
      <c r="EZ434" s="307"/>
      <c r="FA434" s="307"/>
      <c r="FB434" s="307"/>
      <c r="FC434" s="307"/>
      <c r="FD434" s="307"/>
      <c r="FE434" s="307"/>
      <c r="FF434" s="307"/>
      <c r="FG434" s="307"/>
      <c r="FH434" s="307"/>
      <c r="FI434" s="307"/>
      <c r="FJ434" s="307"/>
      <c r="FK434" s="307"/>
      <c r="FL434" s="307"/>
      <c r="FM434" s="307"/>
      <c r="FN434" s="307"/>
      <c r="FO434" s="307"/>
      <c r="FP434" s="307"/>
      <c r="FQ434" s="307"/>
      <c r="FR434" s="307"/>
      <c r="FS434" s="307"/>
      <c r="FT434" s="307"/>
      <c r="FU434" s="307"/>
      <c r="FV434" s="307"/>
      <c r="FW434" s="307"/>
      <c r="FX434" s="307"/>
      <c r="FY434" s="307"/>
      <c r="FZ434" s="307"/>
      <c r="GA434" s="307"/>
      <c r="GB434" s="307"/>
      <c r="GC434" s="307"/>
      <c r="GD434" s="307"/>
      <c r="GE434" s="307"/>
      <c r="GF434" s="307"/>
      <c r="GG434" s="307"/>
      <c r="GH434" s="307"/>
      <c r="GI434" s="307"/>
      <c r="GJ434" s="307"/>
      <c r="GK434" s="307"/>
      <c r="GL434" s="307"/>
      <c r="GM434" s="307"/>
      <c r="GN434" s="307"/>
      <c r="GO434" s="307"/>
      <c r="GP434" s="307"/>
      <c r="GQ434" s="307"/>
      <c r="GR434" s="307"/>
      <c r="GS434" s="307"/>
      <c r="GT434" s="307"/>
      <c r="GU434" s="307"/>
      <c r="GV434" s="307"/>
      <c r="GW434" s="307"/>
      <c r="GX434" s="307"/>
      <c r="GY434" s="307"/>
      <c r="GZ434" s="307"/>
      <c r="HA434" s="307"/>
      <c r="HB434" s="307"/>
      <c r="HC434" s="307"/>
      <c r="HD434" s="307"/>
      <c r="HE434" s="307"/>
      <c r="HF434" s="307"/>
      <c r="HG434" s="307"/>
      <c r="HH434" s="307"/>
      <c r="HI434" s="307"/>
      <c r="HJ434" s="307"/>
      <c r="HK434" s="307"/>
      <c r="HL434" s="307"/>
      <c r="HM434" s="307"/>
      <c r="HN434" s="307"/>
      <c r="HO434" s="307"/>
      <c r="HP434" s="307"/>
      <c r="HQ434" s="307"/>
      <c r="HR434" s="307"/>
      <c r="HS434" s="307"/>
      <c r="HT434" s="307"/>
      <c r="HU434" s="307"/>
      <c r="HV434" s="307"/>
      <c r="HW434" s="307"/>
      <c r="HX434" s="307"/>
      <c r="HY434" s="307"/>
      <c r="HZ434" s="307"/>
      <c r="IA434" s="307"/>
      <c r="IB434" s="307"/>
      <c r="IC434" s="307"/>
      <c r="ID434" s="307"/>
      <c r="IE434" s="307"/>
      <c r="IF434" s="307"/>
      <c r="IG434" s="307"/>
      <c r="IH434" s="307"/>
      <c r="II434" s="307"/>
      <c r="IJ434" s="307"/>
      <c r="IK434" s="307"/>
      <c r="IL434" s="307"/>
      <c r="IM434" s="307"/>
      <c r="IN434" s="307"/>
      <c r="IO434" s="307"/>
      <c r="IP434" s="307"/>
      <c r="IQ434" s="307"/>
      <c r="IR434" s="307"/>
      <c r="IS434" s="307"/>
      <c r="IT434" s="307"/>
      <c r="IU434" s="307"/>
      <c r="IV434" s="307"/>
      <c r="IW434" s="307"/>
      <c r="IX434" s="307"/>
      <c r="IY434" s="307"/>
      <c r="IZ434" s="307"/>
      <c r="JA434" s="307"/>
      <c r="JB434" s="307"/>
      <c r="JC434" s="307"/>
      <c r="JD434" s="307"/>
      <c r="JE434" s="307"/>
      <c r="JF434" s="307"/>
      <c r="JG434" s="307"/>
      <c r="JH434" s="307"/>
      <c r="JI434" s="307"/>
      <c r="JJ434" s="307"/>
      <c r="JK434" s="307"/>
      <c r="JL434" s="307"/>
      <c r="JM434" s="307"/>
      <c r="JN434" s="307"/>
      <c r="JO434" s="307"/>
      <c r="JP434" s="307"/>
      <c r="JQ434" s="307"/>
      <c r="JR434" s="307"/>
      <c r="JS434" s="307"/>
      <c r="JT434" s="307"/>
      <c r="JU434" s="307"/>
      <c r="JV434" s="307"/>
      <c r="JW434" s="307"/>
      <c r="JX434" s="307"/>
      <c r="JY434" s="307"/>
      <c r="JZ434" s="307"/>
      <c r="KA434" s="307"/>
      <c r="KB434" s="307"/>
      <c r="KC434" s="307"/>
      <c r="KD434" s="307"/>
      <c r="KE434" s="307"/>
      <c r="KF434" s="307"/>
      <c r="KG434" s="307"/>
      <c r="KH434" s="307"/>
      <c r="KI434" s="307"/>
      <c r="KJ434" s="307"/>
      <c r="KK434" s="307"/>
      <c r="KL434" s="307"/>
      <c r="KM434" s="307"/>
      <c r="KN434" s="307"/>
      <c r="KO434" s="307"/>
      <c r="KP434" s="307"/>
      <c r="KQ434" s="307"/>
      <c r="KR434" s="307"/>
      <c r="KS434" s="307"/>
      <c r="KT434" s="307"/>
    </row>
    <row r="435" spans="14:306" s="56" customFormat="1" ht="15" customHeight="1">
      <c r="N435" s="341"/>
      <c r="O435" s="341"/>
      <c r="P435" s="341"/>
      <c r="Q435" s="341"/>
      <c r="R435" s="341"/>
      <c r="S435" s="341"/>
      <c r="T435" s="341"/>
      <c r="U435" s="341"/>
      <c r="V435" s="410"/>
      <c r="W435" s="341"/>
      <c r="X435" s="341"/>
      <c r="Y435" s="341"/>
      <c r="Z435" s="341"/>
      <c r="AA435" s="341"/>
      <c r="AB435" s="341"/>
      <c r="AC435" s="341"/>
      <c r="AD435" s="341"/>
      <c r="AE435" s="341"/>
      <c r="AG435" s="354">
        <v>17</v>
      </c>
      <c r="AH435" s="354"/>
      <c r="AI435" s="356" t="s">
        <v>198</v>
      </c>
      <c r="AJ435" s="356" t="s">
        <v>102</v>
      </c>
      <c r="AK435" s="356" t="s">
        <v>140</v>
      </c>
      <c r="AL435" s="424">
        <v>25</v>
      </c>
      <c r="AM435" s="356" t="s">
        <v>700</v>
      </c>
      <c r="AN435" s="356" t="s">
        <v>149</v>
      </c>
      <c r="AO435" s="356" t="s">
        <v>0</v>
      </c>
      <c r="AP435" s="356" t="s">
        <v>165</v>
      </c>
      <c r="AQ435" s="423" t="s">
        <v>133</v>
      </c>
      <c r="AR435" s="423" t="s">
        <v>98</v>
      </c>
      <c r="AS435" s="423">
        <v>34</v>
      </c>
      <c r="AT435" s="423" t="s">
        <v>759</v>
      </c>
      <c r="AU435" s="423"/>
      <c r="AV435" s="423">
        <v>23</v>
      </c>
      <c r="AW435" s="423">
        <v>30</v>
      </c>
      <c r="AX435" s="423">
        <v>18</v>
      </c>
      <c r="AY435" s="303">
        <f t="shared" si="205"/>
        <v>56</v>
      </c>
      <c r="AZ435" s="303">
        <f t="shared" si="206"/>
        <v>34</v>
      </c>
      <c r="BA435" s="303">
        <f t="shared" si="207"/>
        <v>25</v>
      </c>
      <c r="BB435" s="303">
        <f t="shared" si="208"/>
        <v>26</v>
      </c>
      <c r="BC435" s="303">
        <f t="shared" si="209"/>
        <v>68</v>
      </c>
      <c r="BD435" s="303">
        <f t="shared" si="210"/>
        <v>47</v>
      </c>
      <c r="BE435" s="303">
        <f t="shared" si="211"/>
        <v>24</v>
      </c>
      <c r="BF435" s="303">
        <f t="shared" si="212"/>
        <v>31</v>
      </c>
      <c r="BG435" s="303">
        <f t="shared" si="213"/>
        <v>33</v>
      </c>
      <c r="BH435" s="303"/>
      <c r="BI435" s="303">
        <f t="shared" si="214"/>
        <v>36</v>
      </c>
      <c r="BJ435" s="303">
        <f t="shared" si="215"/>
        <v>35</v>
      </c>
      <c r="BK435" s="303">
        <f t="shared" si="216"/>
        <v>120</v>
      </c>
      <c r="BL435" s="303">
        <f t="shared" si="217"/>
        <v>24</v>
      </c>
      <c r="BM435" s="303">
        <f t="shared" si="218"/>
        <v>31</v>
      </c>
      <c r="BN435" s="303">
        <f t="shared" si="219"/>
        <v>19</v>
      </c>
      <c r="CB435" s="307"/>
      <c r="CC435" s="307"/>
      <c r="CD435" s="307"/>
      <c r="CE435" s="307"/>
      <c r="CF435" s="307"/>
      <c r="CG435" s="307"/>
      <c r="CH435" s="307"/>
      <c r="CI435" s="307"/>
      <c r="CJ435" s="307"/>
      <c r="CK435" s="307"/>
      <c r="CL435" s="307"/>
      <c r="CM435" s="307"/>
      <c r="CN435" s="307"/>
      <c r="CO435" s="307"/>
      <c r="CP435" s="307"/>
      <c r="CQ435" s="307"/>
      <c r="CR435" s="307"/>
      <c r="CS435" s="307"/>
      <c r="CT435" s="307"/>
      <c r="CU435" s="307"/>
      <c r="CV435" s="307"/>
      <c r="CW435" s="307"/>
      <c r="CX435" s="307"/>
      <c r="CY435" s="307"/>
      <c r="CZ435" s="307"/>
      <c r="DA435" s="307"/>
      <c r="DB435" s="307"/>
      <c r="DC435" s="307"/>
      <c r="DD435" s="307"/>
      <c r="DE435" s="307"/>
      <c r="DF435" s="307"/>
      <c r="DG435" s="307"/>
      <c r="DH435" s="307"/>
      <c r="DI435" s="390"/>
      <c r="DJ435" s="390"/>
      <c r="DK435" s="307"/>
      <c r="DL435" s="307"/>
      <c r="DM435" s="307"/>
      <c r="DN435" s="307"/>
      <c r="DO435" s="307"/>
      <c r="DP435" s="307"/>
      <c r="DQ435" s="307"/>
      <c r="DR435" s="307"/>
      <c r="DS435" s="307"/>
      <c r="DT435" s="307"/>
      <c r="DU435" s="307"/>
      <c r="DV435" s="307"/>
      <c r="DW435" s="307"/>
      <c r="DX435" s="307"/>
      <c r="DY435" s="307"/>
      <c r="DZ435" s="307"/>
      <c r="EA435" s="307"/>
      <c r="EB435" s="307"/>
      <c r="EC435" s="307"/>
      <c r="ED435" s="307"/>
      <c r="EE435" s="307"/>
      <c r="EF435" s="307"/>
      <c r="EG435" s="307"/>
      <c r="EH435" s="307"/>
      <c r="EI435" s="307"/>
      <c r="EJ435" s="307"/>
      <c r="EK435" s="307"/>
      <c r="EL435" s="307"/>
      <c r="EM435" s="307"/>
      <c r="EN435" s="307"/>
      <c r="EO435" s="307"/>
      <c r="EP435" s="307"/>
      <c r="EQ435" s="307"/>
      <c r="ER435" s="307"/>
      <c r="ES435" s="307"/>
      <c r="ET435" s="307"/>
      <c r="EU435" s="390"/>
      <c r="EV435" s="390"/>
      <c r="EW435" s="307"/>
      <c r="EX435" s="307"/>
      <c r="EY435" s="307"/>
      <c r="EZ435" s="307"/>
      <c r="FA435" s="307"/>
      <c r="FB435" s="307"/>
      <c r="FC435" s="307"/>
      <c r="FD435" s="307"/>
      <c r="FE435" s="307"/>
      <c r="FF435" s="307"/>
      <c r="FG435" s="307"/>
      <c r="FH435" s="307"/>
      <c r="FI435" s="307"/>
      <c r="FJ435" s="307"/>
      <c r="FK435" s="307"/>
      <c r="FL435" s="307"/>
      <c r="FM435" s="307"/>
      <c r="FN435" s="307"/>
      <c r="FO435" s="307"/>
      <c r="FP435" s="307"/>
      <c r="FQ435" s="307"/>
      <c r="FR435" s="307"/>
      <c r="FS435" s="307"/>
      <c r="FT435" s="307"/>
      <c r="FU435" s="307"/>
      <c r="FV435" s="307"/>
      <c r="FW435" s="307"/>
      <c r="FX435" s="307"/>
      <c r="FY435" s="307"/>
      <c r="FZ435" s="307"/>
      <c r="GA435" s="307"/>
      <c r="GB435" s="307"/>
      <c r="GC435" s="307"/>
      <c r="GD435" s="307"/>
      <c r="GE435" s="307"/>
      <c r="GF435" s="307"/>
      <c r="GG435" s="307"/>
      <c r="GH435" s="307"/>
      <c r="GI435" s="307"/>
      <c r="GJ435" s="307"/>
      <c r="GK435" s="307"/>
      <c r="GL435" s="307"/>
      <c r="GM435" s="307"/>
      <c r="GN435" s="307"/>
      <c r="GO435" s="307"/>
      <c r="GP435" s="307"/>
      <c r="GQ435" s="307"/>
      <c r="GR435" s="307"/>
      <c r="GS435" s="307"/>
      <c r="GT435" s="307"/>
      <c r="GU435" s="307"/>
      <c r="GV435" s="307"/>
      <c r="GW435" s="307"/>
      <c r="GX435" s="307"/>
      <c r="GY435" s="307"/>
      <c r="GZ435" s="307"/>
      <c r="HA435" s="307"/>
      <c r="HB435" s="307"/>
      <c r="HC435" s="307"/>
      <c r="HD435" s="307"/>
      <c r="HE435" s="307"/>
      <c r="HF435" s="307"/>
      <c r="HG435" s="307"/>
      <c r="HH435" s="307"/>
      <c r="HI435" s="307"/>
      <c r="HJ435" s="307"/>
      <c r="HK435" s="307"/>
      <c r="HL435" s="307"/>
      <c r="HM435" s="307"/>
      <c r="HN435" s="307"/>
      <c r="HO435" s="307"/>
      <c r="HP435" s="307"/>
      <c r="HQ435" s="307"/>
      <c r="HR435" s="307"/>
      <c r="HS435" s="307"/>
      <c r="HT435" s="307"/>
      <c r="HU435" s="307"/>
      <c r="HV435" s="307"/>
      <c r="HW435" s="307"/>
      <c r="HX435" s="307"/>
      <c r="HY435" s="307"/>
      <c r="HZ435" s="307"/>
      <c r="IA435" s="307"/>
      <c r="IB435" s="307"/>
      <c r="IC435" s="307"/>
      <c r="ID435" s="307"/>
      <c r="IE435" s="307"/>
      <c r="IF435" s="307"/>
      <c r="IG435" s="307"/>
      <c r="IH435" s="307"/>
      <c r="II435" s="307"/>
      <c r="IJ435" s="307"/>
      <c r="IK435" s="307"/>
      <c r="IL435" s="307"/>
      <c r="IM435" s="307"/>
      <c r="IN435" s="307"/>
      <c r="IO435" s="307"/>
      <c r="IP435" s="307"/>
      <c r="IQ435" s="307"/>
      <c r="IR435" s="307"/>
      <c r="IS435" s="307"/>
      <c r="IT435" s="307"/>
      <c r="IU435" s="307"/>
      <c r="IV435" s="307"/>
      <c r="IW435" s="307"/>
      <c r="IX435" s="307"/>
      <c r="IY435" s="307"/>
      <c r="IZ435" s="307"/>
      <c r="JA435" s="307"/>
      <c r="JB435" s="307"/>
      <c r="JC435" s="307"/>
      <c r="JD435" s="307"/>
      <c r="JE435" s="307"/>
      <c r="JF435" s="307"/>
      <c r="JG435" s="307"/>
      <c r="JH435" s="307"/>
      <c r="JI435" s="307"/>
      <c r="JJ435" s="307"/>
      <c r="JK435" s="307"/>
      <c r="JL435" s="307"/>
      <c r="JM435" s="307"/>
      <c r="JN435" s="307"/>
      <c r="JO435" s="307"/>
      <c r="JP435" s="307"/>
      <c r="JQ435" s="307"/>
      <c r="JR435" s="307"/>
      <c r="JS435" s="307"/>
      <c r="JT435" s="307"/>
      <c r="JU435" s="307"/>
      <c r="JV435" s="307"/>
      <c r="JW435" s="307"/>
      <c r="JX435" s="307"/>
      <c r="JY435" s="307"/>
      <c r="JZ435" s="307"/>
      <c r="KA435" s="307"/>
      <c r="KB435" s="307"/>
      <c r="KC435" s="307"/>
      <c r="KD435" s="307"/>
      <c r="KE435" s="307"/>
      <c r="KF435" s="307"/>
      <c r="KG435" s="307"/>
      <c r="KH435" s="307"/>
      <c r="KI435" s="307"/>
      <c r="KJ435" s="307"/>
      <c r="KK435" s="307"/>
      <c r="KL435" s="307"/>
      <c r="KM435" s="307"/>
      <c r="KN435" s="307"/>
      <c r="KO435" s="307"/>
      <c r="KP435" s="307"/>
      <c r="KQ435" s="307"/>
      <c r="KR435" s="307"/>
      <c r="KS435" s="307"/>
      <c r="KT435" s="307"/>
    </row>
    <row r="436" spans="14:306" s="56" customFormat="1" ht="15" customHeight="1">
      <c r="N436" s="341"/>
      <c r="O436" s="341"/>
      <c r="P436" s="341"/>
      <c r="Q436" s="341"/>
      <c r="R436" s="341"/>
      <c r="S436" s="341"/>
      <c r="T436" s="341"/>
      <c r="U436" s="341"/>
      <c r="V436" s="410"/>
      <c r="W436" s="341"/>
      <c r="X436" s="341"/>
      <c r="Y436" s="341"/>
      <c r="Z436" s="341"/>
      <c r="AA436" s="341"/>
      <c r="AB436" s="341"/>
      <c r="AC436" s="341"/>
      <c r="AD436" s="341"/>
      <c r="AE436" s="341"/>
      <c r="AG436" s="354">
        <v>18</v>
      </c>
      <c r="AH436" s="354"/>
      <c r="AI436" s="356" t="s">
        <v>201</v>
      </c>
      <c r="AJ436" s="356" t="s">
        <v>98</v>
      </c>
      <c r="AK436" s="356" t="s">
        <v>126</v>
      </c>
      <c r="AL436" s="424">
        <v>26</v>
      </c>
      <c r="AM436" s="356" t="s">
        <v>760</v>
      </c>
      <c r="AN436" s="356" t="s">
        <v>761</v>
      </c>
      <c r="AO436" s="424">
        <v>24</v>
      </c>
      <c r="AP436" s="424">
        <v>31</v>
      </c>
      <c r="AQ436" s="423" t="s">
        <v>137</v>
      </c>
      <c r="AR436" s="423" t="s">
        <v>600</v>
      </c>
      <c r="AS436" s="423" t="s">
        <v>585</v>
      </c>
      <c r="AT436" s="423" t="s">
        <v>762</v>
      </c>
      <c r="AU436" s="423"/>
      <c r="AV436" s="423">
        <v>24</v>
      </c>
      <c r="AW436" s="423">
        <v>31</v>
      </c>
      <c r="AX436" s="423">
        <v>19</v>
      </c>
      <c r="AY436" s="303">
        <f t="shared" si="205"/>
        <v>60</v>
      </c>
      <c r="AZ436" s="303">
        <f t="shared" si="206"/>
        <v>36</v>
      </c>
      <c r="BA436" s="303">
        <f t="shared" si="207"/>
        <v>27</v>
      </c>
      <c r="BB436" s="303">
        <f t="shared" si="208"/>
        <v>27</v>
      </c>
      <c r="BC436" s="303">
        <f t="shared" si="209"/>
        <v>72</v>
      </c>
      <c r="BD436" s="303">
        <f t="shared" si="210"/>
        <v>49</v>
      </c>
      <c r="BE436" s="303">
        <f t="shared" si="211"/>
        <v>25</v>
      </c>
      <c r="BF436" s="303">
        <f t="shared" si="212"/>
        <v>32</v>
      </c>
      <c r="BG436" s="303">
        <f t="shared" si="213"/>
        <v>35</v>
      </c>
      <c r="BH436" s="303"/>
      <c r="BI436" s="303">
        <f t="shared" si="214"/>
        <v>38</v>
      </c>
      <c r="BJ436" s="303">
        <f t="shared" si="215"/>
        <v>37</v>
      </c>
      <c r="BK436" s="303">
        <f t="shared" si="216"/>
        <v>127</v>
      </c>
      <c r="BL436" s="303">
        <f t="shared" si="217"/>
        <v>25</v>
      </c>
      <c r="BM436" s="303">
        <f t="shared" si="218"/>
        <v>32</v>
      </c>
      <c r="BN436" s="303">
        <f t="shared" si="219"/>
        <v>20</v>
      </c>
      <c r="CB436" s="307"/>
      <c r="CC436" s="307"/>
      <c r="CD436" s="307"/>
      <c r="CE436" s="307"/>
      <c r="CF436" s="307"/>
      <c r="CG436" s="307"/>
      <c r="CH436" s="307"/>
      <c r="CI436" s="307"/>
      <c r="CJ436" s="307"/>
      <c r="CK436" s="307"/>
      <c r="CL436" s="307"/>
      <c r="CM436" s="307"/>
      <c r="CN436" s="307"/>
      <c r="CO436" s="307"/>
      <c r="CP436" s="307"/>
      <c r="CQ436" s="307"/>
      <c r="CR436" s="307"/>
      <c r="CS436" s="307"/>
      <c r="CT436" s="307"/>
      <c r="CU436" s="307"/>
      <c r="CV436" s="307"/>
      <c r="CW436" s="307"/>
      <c r="CX436" s="307"/>
      <c r="CY436" s="307"/>
      <c r="CZ436" s="307"/>
      <c r="DA436" s="307"/>
      <c r="DB436" s="307"/>
      <c r="DC436" s="307"/>
      <c r="DD436" s="307"/>
      <c r="DE436" s="307"/>
      <c r="DF436" s="307"/>
      <c r="DG436" s="307"/>
      <c r="DH436" s="307"/>
      <c r="DI436" s="390"/>
      <c r="DJ436" s="390"/>
      <c r="DK436" s="307"/>
      <c r="DL436" s="307"/>
      <c r="DM436" s="307"/>
      <c r="DN436" s="307"/>
      <c r="DO436" s="307"/>
      <c r="DP436" s="307"/>
      <c r="DQ436" s="307"/>
      <c r="DR436" s="307"/>
      <c r="DS436" s="307"/>
      <c r="DT436" s="307"/>
      <c r="DU436" s="307"/>
      <c r="DV436" s="307"/>
      <c r="DW436" s="307"/>
      <c r="DX436" s="307"/>
      <c r="DY436" s="307"/>
      <c r="DZ436" s="307"/>
      <c r="EA436" s="307"/>
      <c r="EB436" s="307"/>
      <c r="EC436" s="307"/>
      <c r="ED436" s="307"/>
      <c r="EE436" s="307"/>
      <c r="EF436" s="307"/>
      <c r="EG436" s="307"/>
      <c r="EH436" s="307"/>
      <c r="EI436" s="307"/>
      <c r="EJ436" s="307"/>
      <c r="EK436" s="307"/>
      <c r="EL436" s="307"/>
      <c r="EM436" s="307"/>
      <c r="EN436" s="307"/>
      <c r="EO436" s="307"/>
      <c r="EP436" s="307"/>
      <c r="EQ436" s="307"/>
      <c r="ER436" s="307"/>
      <c r="ES436" s="307"/>
      <c r="ET436" s="307"/>
      <c r="EU436" s="390"/>
      <c r="EV436" s="390"/>
      <c r="EW436" s="307"/>
      <c r="EX436" s="307"/>
      <c r="EY436" s="307"/>
      <c r="EZ436" s="307"/>
      <c r="FA436" s="307"/>
      <c r="FB436" s="307"/>
      <c r="FC436" s="307"/>
      <c r="FD436" s="307"/>
      <c r="FE436" s="307"/>
      <c r="FF436" s="307"/>
      <c r="FG436" s="307"/>
      <c r="FH436" s="307"/>
      <c r="FI436" s="307"/>
      <c r="FJ436" s="307"/>
      <c r="FK436" s="307"/>
      <c r="FL436" s="307"/>
      <c r="FM436" s="307"/>
      <c r="FN436" s="307"/>
      <c r="FO436" s="307"/>
      <c r="FP436" s="307"/>
      <c r="FQ436" s="307"/>
      <c r="FR436" s="307"/>
      <c r="FS436" s="307"/>
      <c r="FT436" s="307"/>
      <c r="FU436" s="307"/>
      <c r="FV436" s="307"/>
      <c r="FW436" s="307"/>
      <c r="FX436" s="307"/>
      <c r="FY436" s="307"/>
      <c r="FZ436" s="307"/>
      <c r="GA436" s="307"/>
      <c r="GB436" s="307"/>
      <c r="GC436" s="307"/>
      <c r="GD436" s="307"/>
      <c r="GE436" s="307"/>
      <c r="GF436" s="307"/>
      <c r="GG436" s="307"/>
      <c r="GH436" s="307"/>
      <c r="GI436" s="307"/>
      <c r="GJ436" s="307"/>
      <c r="GK436" s="307"/>
      <c r="GL436" s="307"/>
      <c r="GM436" s="307"/>
      <c r="GN436" s="307"/>
      <c r="GO436" s="307"/>
      <c r="GP436" s="307"/>
      <c r="GQ436" s="307"/>
      <c r="GR436" s="307"/>
      <c r="GS436" s="307"/>
      <c r="GT436" s="307"/>
      <c r="GU436" s="307"/>
      <c r="GV436" s="307"/>
      <c r="GW436" s="307"/>
      <c r="GX436" s="307"/>
      <c r="GY436" s="307"/>
      <c r="GZ436" s="307"/>
      <c r="HA436" s="307"/>
      <c r="HB436" s="307"/>
      <c r="HC436" s="307"/>
      <c r="HD436" s="307"/>
      <c r="HE436" s="307"/>
      <c r="HF436" s="307"/>
      <c r="HG436" s="307"/>
      <c r="HH436" s="307"/>
      <c r="HI436" s="307"/>
      <c r="HJ436" s="307"/>
      <c r="HK436" s="307"/>
      <c r="HL436" s="307"/>
      <c r="HM436" s="307"/>
      <c r="HN436" s="307"/>
      <c r="HO436" s="307"/>
      <c r="HP436" s="307"/>
      <c r="HQ436" s="307"/>
      <c r="HR436" s="307"/>
      <c r="HS436" s="307"/>
      <c r="HT436" s="307"/>
      <c r="HU436" s="307"/>
      <c r="HV436" s="307"/>
      <c r="HW436" s="307"/>
      <c r="HX436" s="307"/>
      <c r="HY436" s="307"/>
      <c r="HZ436" s="307"/>
      <c r="IA436" s="307"/>
      <c r="IB436" s="307"/>
      <c r="IC436" s="307"/>
      <c r="ID436" s="307"/>
      <c r="IE436" s="307"/>
      <c r="IF436" s="307"/>
      <c r="IG436" s="307"/>
      <c r="IH436" s="307"/>
      <c r="II436" s="307"/>
      <c r="IJ436" s="307"/>
      <c r="IK436" s="307"/>
      <c r="IL436" s="307"/>
      <c r="IM436" s="307"/>
      <c r="IN436" s="307"/>
      <c r="IO436" s="307"/>
      <c r="IP436" s="307"/>
      <c r="IQ436" s="307"/>
      <c r="IR436" s="307"/>
      <c r="IS436" s="307"/>
      <c r="IT436" s="307"/>
      <c r="IU436" s="307"/>
      <c r="IV436" s="307"/>
      <c r="IW436" s="307"/>
      <c r="IX436" s="307"/>
      <c r="IY436" s="307"/>
      <c r="IZ436" s="307"/>
      <c r="JA436" s="307"/>
      <c r="JB436" s="307"/>
      <c r="JC436" s="307"/>
      <c r="JD436" s="307"/>
      <c r="JE436" s="307"/>
      <c r="JF436" s="307"/>
      <c r="JG436" s="307"/>
      <c r="JH436" s="307"/>
      <c r="JI436" s="307"/>
      <c r="JJ436" s="307"/>
      <c r="JK436" s="307"/>
      <c r="JL436" s="307"/>
      <c r="JM436" s="307"/>
      <c r="JN436" s="307"/>
      <c r="JO436" s="307"/>
      <c r="JP436" s="307"/>
      <c r="JQ436" s="307"/>
      <c r="JR436" s="307"/>
      <c r="JS436" s="307"/>
      <c r="JT436" s="307"/>
      <c r="JU436" s="307"/>
      <c r="JV436" s="307"/>
      <c r="JW436" s="307"/>
      <c r="JX436" s="307"/>
      <c r="JY436" s="307"/>
      <c r="JZ436" s="307"/>
      <c r="KA436" s="307"/>
      <c r="KB436" s="307"/>
      <c r="KC436" s="307"/>
      <c r="KD436" s="307"/>
      <c r="KE436" s="307"/>
      <c r="KF436" s="307"/>
      <c r="KG436" s="307"/>
      <c r="KH436" s="307"/>
      <c r="KI436" s="307"/>
      <c r="KJ436" s="307"/>
      <c r="KK436" s="307"/>
      <c r="KL436" s="307"/>
      <c r="KM436" s="307"/>
      <c r="KN436" s="307"/>
      <c r="KO436" s="307"/>
      <c r="KP436" s="307"/>
      <c r="KQ436" s="307"/>
      <c r="KR436" s="307"/>
      <c r="KS436" s="307"/>
      <c r="KT436" s="307"/>
    </row>
    <row r="437" spans="14:306" s="56" customFormat="1" ht="15" customHeight="1">
      <c r="N437" s="341"/>
      <c r="O437" s="341"/>
      <c r="P437" s="341"/>
      <c r="Q437" s="341"/>
      <c r="R437" s="341"/>
      <c r="S437" s="341"/>
      <c r="T437" s="341"/>
      <c r="U437" s="341"/>
      <c r="V437" s="410"/>
      <c r="W437" s="341"/>
      <c r="X437" s="341"/>
      <c r="Y437" s="341"/>
      <c r="Z437" s="341"/>
      <c r="AA437" s="341"/>
      <c r="AB437" s="341"/>
      <c r="AC437" s="341"/>
      <c r="AD437" s="341"/>
      <c r="AE437" s="341"/>
      <c r="AG437" s="354">
        <v>19</v>
      </c>
      <c r="AH437" s="354"/>
      <c r="AI437" s="356" t="s">
        <v>203</v>
      </c>
      <c r="AJ437" s="356" t="s">
        <v>763</v>
      </c>
      <c r="AK437" s="356" t="s">
        <v>114</v>
      </c>
      <c r="AL437" s="356" t="s">
        <v>162</v>
      </c>
      <c r="AM437" s="356" t="s">
        <v>764</v>
      </c>
      <c r="AN437" s="356" t="s">
        <v>333</v>
      </c>
      <c r="AO437" s="356" t="s">
        <v>168</v>
      </c>
      <c r="AP437" s="356" t="s">
        <v>159</v>
      </c>
      <c r="AQ437" s="423" t="s">
        <v>765</v>
      </c>
      <c r="AR437" s="423" t="s">
        <v>737</v>
      </c>
      <c r="AS437" s="423" t="s">
        <v>195</v>
      </c>
      <c r="AT437" s="423" t="s">
        <v>500</v>
      </c>
      <c r="AU437" s="423"/>
      <c r="AV437" s="423" t="s">
        <v>753</v>
      </c>
      <c r="AW437" s="423" t="s">
        <v>211</v>
      </c>
      <c r="AX437" s="423" t="s">
        <v>597</v>
      </c>
      <c r="AY437" s="303">
        <f t="shared" ref="AY437:BF437" si="220">IF(AI437="-",AI437,IF(ISNUMBER(AI437),AI437,MID(AI437,(FIND("-",AI437)+1),3)+1))</f>
        <v>69</v>
      </c>
      <c r="AZ437" s="303">
        <f t="shared" si="220"/>
        <v>45</v>
      </c>
      <c r="BA437" s="303">
        <f t="shared" si="220"/>
        <v>33</v>
      </c>
      <c r="BB437" s="303">
        <f t="shared" si="220"/>
        <v>29</v>
      </c>
      <c r="BC437" s="303">
        <f t="shared" si="220"/>
        <v>120</v>
      </c>
      <c r="BD437" s="303">
        <f t="shared" si="220"/>
        <v>69</v>
      </c>
      <c r="BE437" s="303">
        <f t="shared" si="220"/>
        <v>31</v>
      </c>
      <c r="BF437" s="303">
        <f t="shared" si="220"/>
        <v>36</v>
      </c>
      <c r="BG437" s="303">
        <f>IF(AQ437="-",AQ437,IF(ISNUMBER(AQ437),AQ437,MID(AQ437,(FIND("-",AQ437)+1),3)+1))</f>
        <v>43</v>
      </c>
      <c r="BH437" s="303"/>
      <c r="BI437" s="303">
        <f>IF(AR437="-",AR437,IF(ISNUMBER(AR437),AR437,MID(AR437,(FIND("-",AR437)+1),3)+1))</f>
        <v>61</v>
      </c>
      <c r="BJ437" s="303">
        <f>IF(AS437="-",AS437,IF(ISNUMBER(AS437),AS437,MID(AS437,(FIND("-",AS437)+1),3)+1))</f>
        <v>39</v>
      </c>
      <c r="BK437" s="303">
        <f>IF(AT437="-",AT437,IF(ISNUMBER(AT437),AT437,MID(AT437,(FIND("-",AT437)+1),3)+1))</f>
        <v>137</v>
      </c>
      <c r="BL437" s="303">
        <f>IF(AV437="-",AV437,IF(ISNUMBER(AV437),AV437,MID(AV437,(FIND("-",AV437)+1),3)+1))</f>
        <v>34</v>
      </c>
      <c r="BM437" s="303">
        <f>IF(AW437="-",AW437,IF(ISNUMBER(AW437),AW437,MID(AW437,(FIND("-",AW437)+1),3)+1))</f>
        <v>35</v>
      </c>
      <c r="BN437" s="303">
        <f>IF(AX437="-",AX437,IF(ISNUMBER(AX437),AX437,MID(AX437,(FIND("-",AX437)+1),3)+1))</f>
        <v>25</v>
      </c>
      <c r="CB437" s="307"/>
      <c r="CC437" s="307"/>
      <c r="CD437" s="307"/>
      <c r="CE437" s="307"/>
      <c r="CF437" s="307"/>
      <c r="CG437" s="307"/>
      <c r="CH437" s="307"/>
      <c r="CI437" s="307"/>
      <c r="CJ437" s="307"/>
      <c r="CK437" s="307"/>
      <c r="CL437" s="307"/>
      <c r="CM437" s="307"/>
      <c r="CN437" s="307"/>
      <c r="CO437" s="307"/>
      <c r="CP437" s="307"/>
      <c r="CQ437" s="307"/>
      <c r="CR437" s="307"/>
      <c r="CS437" s="307"/>
      <c r="CT437" s="307"/>
      <c r="CU437" s="307"/>
      <c r="CV437" s="307"/>
      <c r="CW437" s="307"/>
      <c r="CX437" s="307"/>
      <c r="CY437" s="307"/>
      <c r="CZ437" s="307"/>
      <c r="DA437" s="307"/>
      <c r="DB437" s="307"/>
      <c r="DC437" s="307"/>
      <c r="DD437" s="307"/>
      <c r="DE437" s="307"/>
      <c r="DF437" s="307"/>
      <c r="DG437" s="307"/>
      <c r="DH437" s="307"/>
      <c r="DI437" s="390"/>
      <c r="DJ437" s="390"/>
      <c r="DK437" s="307"/>
      <c r="DL437" s="307"/>
      <c r="DM437" s="307"/>
      <c r="DN437" s="307"/>
      <c r="DO437" s="307"/>
      <c r="DP437" s="307"/>
      <c r="DQ437" s="307"/>
      <c r="DR437" s="307"/>
      <c r="DS437" s="307"/>
      <c r="DT437" s="307"/>
      <c r="DU437" s="307"/>
      <c r="DV437" s="307"/>
      <c r="DW437" s="307"/>
      <c r="DX437" s="307"/>
      <c r="DY437" s="307"/>
      <c r="DZ437" s="307"/>
      <c r="EA437" s="307"/>
      <c r="EB437" s="307"/>
      <c r="EC437" s="307"/>
      <c r="ED437" s="307"/>
      <c r="EE437" s="307"/>
      <c r="EF437" s="307"/>
      <c r="EG437" s="307"/>
      <c r="EH437" s="307"/>
      <c r="EI437" s="307"/>
      <c r="EJ437" s="307"/>
      <c r="EK437" s="307"/>
      <c r="EL437" s="307"/>
      <c r="EM437" s="307"/>
      <c r="EN437" s="307"/>
      <c r="EO437" s="307"/>
      <c r="EP437" s="307"/>
      <c r="EQ437" s="307"/>
      <c r="ER437" s="307"/>
      <c r="ES437" s="307"/>
      <c r="ET437" s="307"/>
      <c r="EU437" s="390"/>
      <c r="EV437" s="390"/>
      <c r="EW437" s="307"/>
      <c r="EX437" s="307"/>
      <c r="EY437" s="307"/>
      <c r="EZ437" s="307"/>
      <c r="FA437" s="307"/>
      <c r="FB437" s="307"/>
      <c r="FC437" s="307"/>
      <c r="FD437" s="307"/>
      <c r="FE437" s="307"/>
      <c r="FF437" s="307"/>
      <c r="FG437" s="307"/>
      <c r="FH437" s="307"/>
      <c r="FI437" s="307"/>
      <c r="FJ437" s="307"/>
      <c r="FK437" s="307"/>
      <c r="FL437" s="307"/>
      <c r="FM437" s="307"/>
      <c r="FN437" s="307"/>
      <c r="FO437" s="307"/>
      <c r="FP437" s="307"/>
      <c r="FQ437" s="307"/>
      <c r="FR437" s="307"/>
      <c r="FS437" s="307"/>
      <c r="FT437" s="307"/>
      <c r="FU437" s="307"/>
      <c r="FV437" s="307"/>
      <c r="FW437" s="307"/>
      <c r="FX437" s="307"/>
      <c r="FY437" s="307"/>
      <c r="FZ437" s="307"/>
      <c r="GA437" s="307"/>
      <c r="GB437" s="307"/>
      <c r="GC437" s="307"/>
      <c r="GD437" s="307"/>
      <c r="GE437" s="307"/>
      <c r="GF437" s="307"/>
      <c r="GG437" s="307"/>
      <c r="GH437" s="307"/>
      <c r="GI437" s="307"/>
      <c r="GJ437" s="307"/>
      <c r="GK437" s="307"/>
      <c r="GL437" s="307"/>
      <c r="GM437" s="307"/>
      <c r="GN437" s="307"/>
      <c r="GO437" s="307"/>
      <c r="GP437" s="307"/>
      <c r="GQ437" s="307"/>
      <c r="GR437" s="307"/>
      <c r="GS437" s="307"/>
      <c r="GT437" s="307"/>
      <c r="GU437" s="307"/>
      <c r="GV437" s="307"/>
      <c r="GW437" s="307"/>
      <c r="GX437" s="307"/>
      <c r="GY437" s="307"/>
      <c r="GZ437" s="307"/>
      <c r="HA437" s="307"/>
      <c r="HB437" s="307"/>
      <c r="HC437" s="307"/>
      <c r="HD437" s="307"/>
      <c r="HE437" s="307"/>
      <c r="HF437" s="307"/>
      <c r="HG437" s="307"/>
      <c r="HH437" s="307"/>
      <c r="HI437" s="307"/>
      <c r="HJ437" s="307"/>
      <c r="HK437" s="307"/>
      <c r="HL437" s="307"/>
      <c r="HM437" s="307"/>
      <c r="HN437" s="307"/>
      <c r="HO437" s="307"/>
      <c r="HP437" s="307"/>
      <c r="HQ437" s="307"/>
      <c r="HR437" s="307"/>
      <c r="HS437" s="307"/>
      <c r="HT437" s="307"/>
      <c r="HU437" s="307"/>
      <c r="HV437" s="307"/>
      <c r="HW437" s="307"/>
      <c r="HX437" s="307"/>
      <c r="HY437" s="307"/>
      <c r="HZ437" s="307"/>
      <c r="IA437" s="307"/>
      <c r="IB437" s="307"/>
      <c r="IC437" s="307"/>
      <c r="ID437" s="307"/>
      <c r="IE437" s="307"/>
      <c r="IF437" s="307"/>
      <c r="IG437" s="307"/>
      <c r="IH437" s="307"/>
      <c r="II437" s="307"/>
      <c r="IJ437" s="307"/>
      <c r="IK437" s="307"/>
      <c r="IL437" s="307"/>
      <c r="IM437" s="307"/>
      <c r="IN437" s="307"/>
      <c r="IO437" s="307"/>
      <c r="IP437" s="307"/>
      <c r="IQ437" s="307"/>
      <c r="IR437" s="307"/>
      <c r="IS437" s="307"/>
      <c r="IT437" s="307"/>
      <c r="IU437" s="307"/>
      <c r="IV437" s="307"/>
      <c r="IW437" s="307"/>
      <c r="IX437" s="307"/>
      <c r="IY437" s="307"/>
      <c r="IZ437" s="307"/>
      <c r="JA437" s="307"/>
      <c r="JB437" s="307"/>
      <c r="JC437" s="307"/>
      <c r="JD437" s="307"/>
      <c r="JE437" s="307"/>
      <c r="JF437" s="307"/>
      <c r="JG437" s="307"/>
      <c r="JH437" s="307"/>
      <c r="JI437" s="307"/>
      <c r="JJ437" s="307"/>
      <c r="JK437" s="307"/>
      <c r="JL437" s="307"/>
      <c r="JM437" s="307"/>
      <c r="JN437" s="307"/>
      <c r="JO437" s="307"/>
      <c r="JP437" s="307"/>
      <c r="JQ437" s="307"/>
      <c r="JR437" s="307"/>
      <c r="JS437" s="307"/>
      <c r="JT437" s="307"/>
      <c r="JU437" s="307"/>
      <c r="JV437" s="307"/>
      <c r="JW437" s="307"/>
      <c r="JX437" s="307"/>
      <c r="JY437" s="307"/>
      <c r="JZ437" s="307"/>
      <c r="KA437" s="307"/>
      <c r="KB437" s="307"/>
      <c r="KC437" s="307"/>
      <c r="KD437" s="307"/>
      <c r="KE437" s="307"/>
      <c r="KF437" s="307"/>
      <c r="KG437" s="307"/>
      <c r="KH437" s="307"/>
      <c r="KI437" s="307"/>
      <c r="KJ437" s="307"/>
      <c r="KK437" s="307"/>
      <c r="KL437" s="307"/>
      <c r="KM437" s="307"/>
      <c r="KN437" s="307"/>
      <c r="KO437" s="307"/>
      <c r="KP437" s="307"/>
      <c r="KQ437" s="307"/>
      <c r="KR437" s="307"/>
      <c r="KS437" s="307"/>
      <c r="KT437" s="307"/>
    </row>
    <row r="438" spans="14:306" s="56" customFormat="1" ht="15" customHeight="1">
      <c r="N438" s="341"/>
      <c r="O438" s="341"/>
      <c r="P438" s="341"/>
      <c r="Q438" s="341"/>
      <c r="R438" s="341"/>
      <c r="S438" s="341"/>
      <c r="T438" s="341"/>
      <c r="U438" s="341"/>
      <c r="V438" s="410"/>
      <c r="W438" s="341"/>
      <c r="X438" s="341"/>
      <c r="Y438" s="341"/>
      <c r="Z438" s="341"/>
      <c r="AA438" s="341"/>
      <c r="AB438" s="341"/>
      <c r="AC438" s="341"/>
      <c r="AD438" s="341"/>
      <c r="AE438" s="341"/>
      <c r="AG438" s="303"/>
      <c r="AH438" s="303"/>
      <c r="AI438" s="362"/>
      <c r="AJ438" s="362"/>
      <c r="AK438" s="362"/>
      <c r="AL438" s="362"/>
      <c r="AM438" s="362"/>
      <c r="AN438" s="362"/>
      <c r="AO438" s="362"/>
      <c r="AP438" s="362"/>
      <c r="AQ438" s="362"/>
      <c r="AR438" s="362"/>
      <c r="AS438" s="362"/>
      <c r="AT438" s="362"/>
      <c r="AU438" s="362"/>
      <c r="AV438" s="362"/>
      <c r="AW438" s="362"/>
      <c r="AX438" s="362"/>
      <c r="AY438" s="303"/>
      <c r="AZ438" s="303"/>
      <c r="BA438" s="303"/>
      <c r="BB438" s="303"/>
      <c r="BC438" s="303"/>
      <c r="BD438" s="303"/>
      <c r="BE438" s="303"/>
      <c r="BF438" s="303"/>
      <c r="BG438" s="303"/>
      <c r="BH438" s="303"/>
      <c r="BI438" s="303"/>
      <c r="BJ438" s="303"/>
      <c r="BK438" s="303"/>
      <c r="BL438" s="303"/>
      <c r="BM438" s="303"/>
      <c r="BN438" s="303"/>
      <c r="CB438" s="307"/>
      <c r="CC438" s="307"/>
      <c r="CD438" s="307"/>
      <c r="CE438" s="307"/>
      <c r="CF438" s="307"/>
      <c r="CG438" s="307"/>
      <c r="CH438" s="307"/>
      <c r="CI438" s="307"/>
      <c r="CJ438" s="307"/>
      <c r="CK438" s="307"/>
      <c r="CL438" s="307"/>
      <c r="CM438" s="307"/>
      <c r="CN438" s="307"/>
      <c r="CO438" s="307"/>
      <c r="CP438" s="307"/>
      <c r="CQ438" s="307"/>
      <c r="CR438" s="307"/>
      <c r="CS438" s="307"/>
      <c r="CT438" s="307"/>
      <c r="CU438" s="307"/>
      <c r="CV438" s="307"/>
      <c r="CW438" s="307"/>
      <c r="CX438" s="307"/>
      <c r="CY438" s="307"/>
      <c r="CZ438" s="307"/>
      <c r="DA438" s="307"/>
      <c r="DB438" s="307"/>
      <c r="DC438" s="307"/>
      <c r="DD438" s="307"/>
      <c r="DE438" s="307"/>
      <c r="DF438" s="307"/>
      <c r="DG438" s="307"/>
      <c r="DH438" s="307"/>
      <c r="DI438" s="390"/>
      <c r="DJ438" s="390"/>
      <c r="DK438" s="307"/>
      <c r="DL438" s="307"/>
      <c r="DM438" s="307"/>
      <c r="DN438" s="307"/>
      <c r="DO438" s="307"/>
      <c r="DP438" s="307"/>
      <c r="DQ438" s="307"/>
      <c r="DR438" s="307"/>
      <c r="DS438" s="307"/>
      <c r="DT438" s="307"/>
      <c r="DU438" s="307"/>
      <c r="DV438" s="307"/>
      <c r="DW438" s="307"/>
      <c r="DX438" s="307"/>
      <c r="DY438" s="307"/>
      <c r="DZ438" s="307"/>
      <c r="EA438" s="307"/>
      <c r="EB438" s="307"/>
      <c r="EC438" s="307"/>
      <c r="ED438" s="307"/>
      <c r="EE438" s="307"/>
      <c r="EF438" s="307"/>
      <c r="EG438" s="307"/>
      <c r="EH438" s="307"/>
      <c r="EI438" s="307"/>
      <c r="EJ438" s="307"/>
      <c r="EK438" s="307"/>
      <c r="EL438" s="307"/>
      <c r="EM438" s="307"/>
      <c r="EN438" s="307"/>
      <c r="EO438" s="307"/>
      <c r="EP438" s="307"/>
      <c r="EQ438" s="307"/>
      <c r="ER438" s="307"/>
      <c r="ES438" s="307"/>
      <c r="ET438" s="307"/>
      <c r="EU438" s="390"/>
      <c r="EV438" s="390"/>
      <c r="EW438" s="307"/>
      <c r="EX438" s="307"/>
      <c r="EY438" s="307"/>
      <c r="EZ438" s="307"/>
      <c r="FA438" s="307"/>
      <c r="FB438" s="307"/>
      <c r="FC438" s="307"/>
      <c r="FD438" s="307"/>
      <c r="FE438" s="307"/>
      <c r="FF438" s="307"/>
      <c r="FG438" s="307"/>
      <c r="FH438" s="307"/>
      <c r="FI438" s="307"/>
      <c r="FJ438" s="307"/>
      <c r="FK438" s="307"/>
      <c r="FL438" s="307"/>
      <c r="FM438" s="307"/>
      <c r="FN438" s="307"/>
      <c r="FO438" s="307"/>
      <c r="FP438" s="307"/>
      <c r="FQ438" s="307"/>
      <c r="FR438" s="307"/>
      <c r="FS438" s="307"/>
      <c r="FT438" s="307"/>
      <c r="FU438" s="307"/>
      <c r="FV438" s="307"/>
      <c r="FW438" s="307"/>
      <c r="FX438" s="307"/>
      <c r="FY438" s="307"/>
      <c r="FZ438" s="307"/>
      <c r="GA438" s="307"/>
      <c r="GB438" s="307"/>
      <c r="GC438" s="307"/>
      <c r="GD438" s="307"/>
      <c r="GE438" s="307"/>
      <c r="GF438" s="307"/>
      <c r="GG438" s="307"/>
      <c r="GH438" s="307"/>
      <c r="GI438" s="307"/>
      <c r="GJ438" s="307"/>
      <c r="GK438" s="307"/>
      <c r="GL438" s="307"/>
      <c r="GM438" s="307"/>
      <c r="GN438" s="307"/>
      <c r="GO438" s="307"/>
      <c r="GP438" s="307"/>
      <c r="GQ438" s="307"/>
      <c r="GR438" s="307"/>
      <c r="GS438" s="307"/>
      <c r="GT438" s="307"/>
      <c r="GU438" s="307"/>
      <c r="GV438" s="307"/>
      <c r="GW438" s="307"/>
      <c r="GX438" s="307"/>
      <c r="GY438" s="307"/>
      <c r="GZ438" s="307"/>
      <c r="HA438" s="307"/>
      <c r="HB438" s="307"/>
      <c r="HC438" s="307"/>
      <c r="HD438" s="307"/>
      <c r="HE438" s="307"/>
      <c r="HF438" s="307"/>
      <c r="HG438" s="307"/>
      <c r="HH438" s="307"/>
      <c r="HI438" s="307"/>
      <c r="HJ438" s="307"/>
      <c r="HK438" s="307"/>
      <c r="HL438" s="307"/>
      <c r="HM438" s="307"/>
      <c r="HN438" s="307"/>
      <c r="HO438" s="307"/>
      <c r="HP438" s="307"/>
      <c r="HQ438" s="307"/>
      <c r="HR438" s="307"/>
      <c r="HS438" s="307"/>
      <c r="HT438" s="307"/>
      <c r="HU438" s="307"/>
      <c r="HV438" s="307"/>
      <c r="HW438" s="307"/>
      <c r="HX438" s="307"/>
      <c r="HY438" s="307"/>
      <c r="HZ438" s="307"/>
      <c r="IA438" s="307"/>
      <c r="IB438" s="307"/>
      <c r="IC438" s="307"/>
      <c r="ID438" s="307"/>
      <c r="IE438" s="307"/>
      <c r="IF438" s="307"/>
      <c r="IG438" s="307"/>
      <c r="IH438" s="307"/>
      <c r="II438" s="307"/>
      <c r="IJ438" s="307"/>
      <c r="IK438" s="307"/>
      <c r="IL438" s="307"/>
      <c r="IM438" s="307"/>
      <c r="IN438" s="307"/>
      <c r="IO438" s="307"/>
      <c r="IP438" s="307"/>
      <c r="IQ438" s="307"/>
      <c r="IR438" s="307"/>
      <c r="IS438" s="307"/>
      <c r="IT438" s="307"/>
      <c r="IU438" s="307"/>
      <c r="IV438" s="307"/>
      <c r="IW438" s="307"/>
      <c r="IX438" s="307"/>
      <c r="IY438" s="307"/>
      <c r="IZ438" s="307"/>
      <c r="JA438" s="307"/>
      <c r="JB438" s="307"/>
      <c r="JC438" s="307"/>
      <c r="JD438" s="307"/>
      <c r="JE438" s="307"/>
      <c r="JF438" s="307"/>
      <c r="JG438" s="307"/>
      <c r="JH438" s="307"/>
      <c r="JI438" s="307"/>
      <c r="JJ438" s="307"/>
      <c r="JK438" s="307"/>
      <c r="JL438" s="307"/>
      <c r="JM438" s="307"/>
      <c r="JN438" s="307"/>
      <c r="JO438" s="307"/>
      <c r="JP438" s="307"/>
      <c r="JQ438" s="307"/>
      <c r="JR438" s="307"/>
      <c r="JS438" s="307"/>
      <c r="JT438" s="307"/>
      <c r="JU438" s="307"/>
      <c r="JV438" s="307"/>
      <c r="JW438" s="307"/>
      <c r="JX438" s="307"/>
      <c r="JY438" s="307"/>
      <c r="JZ438" s="307"/>
      <c r="KA438" s="307"/>
      <c r="KB438" s="307"/>
      <c r="KC438" s="307"/>
      <c r="KD438" s="307"/>
      <c r="KE438" s="307"/>
      <c r="KF438" s="307"/>
      <c r="KG438" s="307"/>
      <c r="KH438" s="307"/>
      <c r="KI438" s="307"/>
      <c r="KJ438" s="307"/>
      <c r="KK438" s="307"/>
      <c r="KL438" s="307"/>
      <c r="KM438" s="307"/>
      <c r="KN438" s="307"/>
      <c r="KO438" s="307"/>
      <c r="KP438" s="307"/>
      <c r="KQ438" s="307"/>
      <c r="KR438" s="307"/>
      <c r="KS438" s="307"/>
      <c r="KT438" s="307"/>
    </row>
    <row r="439" spans="14:306" s="56" customFormat="1" ht="15" customHeight="1">
      <c r="N439" s="341"/>
      <c r="O439" s="341"/>
      <c r="P439" s="341"/>
      <c r="Q439" s="341"/>
      <c r="R439" s="341"/>
      <c r="S439" s="341"/>
      <c r="T439" s="341"/>
      <c r="U439" s="341"/>
      <c r="V439" s="410"/>
      <c r="W439" s="341"/>
      <c r="X439" s="341"/>
      <c r="Y439" s="341"/>
      <c r="Z439" s="341"/>
      <c r="AA439" s="341"/>
      <c r="AB439" s="341"/>
      <c r="AC439" s="341"/>
      <c r="AD439" s="341"/>
      <c r="AE439" s="341"/>
      <c r="AG439" s="303"/>
      <c r="AH439" s="303"/>
      <c r="AI439" s="362"/>
      <c r="AJ439" s="362"/>
      <c r="AK439" s="362"/>
      <c r="AL439" s="362"/>
      <c r="AM439" s="362"/>
      <c r="AN439" s="362"/>
      <c r="AO439" s="362"/>
      <c r="AP439" s="362"/>
      <c r="AQ439" s="362"/>
      <c r="AR439" s="362"/>
      <c r="AS439" s="362"/>
      <c r="AT439" s="362"/>
      <c r="AU439" s="362"/>
      <c r="AV439" s="362"/>
      <c r="AW439" s="362"/>
      <c r="AX439" s="362"/>
      <c r="AY439" s="303"/>
      <c r="AZ439" s="303"/>
      <c r="BA439" s="303"/>
      <c r="BB439" s="303"/>
      <c r="BC439" s="303"/>
      <c r="BD439" s="303"/>
      <c r="BE439" s="303"/>
      <c r="BF439" s="303"/>
      <c r="BG439" s="303"/>
      <c r="BH439" s="303"/>
      <c r="BI439" s="303"/>
      <c r="BJ439" s="303"/>
      <c r="BK439" s="303"/>
      <c r="BL439" s="303"/>
      <c r="BM439" s="303"/>
      <c r="BN439" s="303"/>
      <c r="CB439" s="307"/>
      <c r="CC439" s="307"/>
      <c r="CD439" s="307"/>
      <c r="CE439" s="307"/>
      <c r="CF439" s="307"/>
      <c r="CG439" s="307"/>
      <c r="CH439" s="307"/>
      <c r="CI439" s="307"/>
      <c r="CJ439" s="307"/>
      <c r="CK439" s="307"/>
      <c r="CL439" s="307"/>
      <c r="CM439" s="307"/>
      <c r="CN439" s="307"/>
      <c r="CO439" s="307"/>
      <c r="CP439" s="307"/>
      <c r="CQ439" s="307"/>
      <c r="CR439" s="307"/>
      <c r="CS439" s="307"/>
      <c r="CT439" s="307"/>
      <c r="CU439" s="307"/>
      <c r="CV439" s="307"/>
      <c r="CW439" s="307"/>
      <c r="CX439" s="307"/>
      <c r="CY439" s="307"/>
      <c r="CZ439" s="307"/>
      <c r="DA439" s="307"/>
      <c r="DB439" s="307"/>
      <c r="DC439" s="307"/>
      <c r="DD439" s="307"/>
      <c r="DE439" s="307"/>
      <c r="DF439" s="307"/>
      <c r="DG439" s="307"/>
      <c r="DH439" s="307"/>
      <c r="DI439" s="390"/>
      <c r="DJ439" s="390"/>
      <c r="DK439" s="307"/>
      <c r="DL439" s="307"/>
      <c r="DM439" s="307"/>
      <c r="DN439" s="307"/>
      <c r="DO439" s="307"/>
      <c r="DP439" s="307"/>
      <c r="DQ439" s="307"/>
      <c r="DR439" s="307"/>
      <c r="DS439" s="307"/>
      <c r="DT439" s="307"/>
      <c r="DU439" s="307"/>
      <c r="DV439" s="307"/>
      <c r="DW439" s="307"/>
      <c r="DX439" s="307"/>
      <c r="DY439" s="307"/>
      <c r="DZ439" s="307"/>
      <c r="EA439" s="307"/>
      <c r="EB439" s="307"/>
      <c r="EC439" s="307"/>
      <c r="ED439" s="307"/>
      <c r="EE439" s="307"/>
      <c r="EF439" s="307"/>
      <c r="EG439" s="307"/>
      <c r="EH439" s="307"/>
      <c r="EI439" s="307"/>
      <c r="EJ439" s="307"/>
      <c r="EK439" s="307"/>
      <c r="EL439" s="307"/>
      <c r="EM439" s="307"/>
      <c r="EN439" s="307"/>
      <c r="EO439" s="307"/>
      <c r="EP439" s="307"/>
      <c r="EQ439" s="307"/>
      <c r="ER439" s="307"/>
      <c r="ES439" s="307"/>
      <c r="ET439" s="307"/>
      <c r="EU439" s="390"/>
      <c r="EV439" s="390"/>
      <c r="EW439" s="307"/>
      <c r="EX439" s="307"/>
      <c r="EY439" s="307"/>
      <c r="EZ439" s="307"/>
      <c r="FA439" s="307"/>
      <c r="FB439" s="307"/>
      <c r="FC439" s="307"/>
      <c r="FD439" s="307"/>
      <c r="FE439" s="307"/>
      <c r="FF439" s="307"/>
      <c r="FG439" s="307"/>
      <c r="FH439" s="307"/>
      <c r="FI439" s="307"/>
      <c r="FJ439" s="307"/>
      <c r="FK439" s="307"/>
      <c r="FL439" s="307"/>
      <c r="FM439" s="307"/>
      <c r="FN439" s="307"/>
      <c r="FO439" s="307"/>
      <c r="FP439" s="307"/>
      <c r="FQ439" s="307"/>
      <c r="FR439" s="307"/>
      <c r="FS439" s="307"/>
      <c r="FT439" s="307"/>
      <c r="FU439" s="307"/>
      <c r="FV439" s="307"/>
      <c r="FW439" s="307"/>
      <c r="FX439" s="307"/>
      <c r="FY439" s="307"/>
      <c r="FZ439" s="307"/>
      <c r="GA439" s="307"/>
      <c r="GB439" s="307"/>
      <c r="GC439" s="307"/>
      <c r="GD439" s="307"/>
      <c r="GE439" s="307"/>
      <c r="GF439" s="307"/>
      <c r="GG439" s="307"/>
      <c r="GH439" s="307"/>
      <c r="GI439" s="307"/>
      <c r="GJ439" s="307"/>
      <c r="GK439" s="307"/>
      <c r="GL439" s="307"/>
      <c r="GM439" s="307"/>
      <c r="GN439" s="307"/>
      <c r="GO439" s="307"/>
      <c r="GP439" s="307"/>
      <c r="GQ439" s="307"/>
      <c r="GR439" s="307"/>
      <c r="GS439" s="307"/>
      <c r="GT439" s="307"/>
      <c r="GU439" s="307"/>
      <c r="GV439" s="307"/>
      <c r="GW439" s="307"/>
      <c r="GX439" s="307"/>
      <c r="GY439" s="307"/>
      <c r="GZ439" s="307"/>
      <c r="HA439" s="307"/>
      <c r="HB439" s="307"/>
      <c r="HC439" s="307"/>
      <c r="HD439" s="307"/>
      <c r="HE439" s="307"/>
      <c r="HF439" s="307"/>
      <c r="HG439" s="307"/>
      <c r="HH439" s="307"/>
      <c r="HI439" s="307"/>
      <c r="HJ439" s="307"/>
      <c r="HK439" s="307"/>
      <c r="HL439" s="307"/>
      <c r="HM439" s="307"/>
      <c r="HN439" s="307"/>
      <c r="HO439" s="307"/>
      <c r="HP439" s="307"/>
      <c r="HQ439" s="307"/>
      <c r="HR439" s="307"/>
      <c r="HS439" s="307"/>
      <c r="HT439" s="307"/>
      <c r="HU439" s="307"/>
      <c r="HV439" s="307"/>
      <c r="HW439" s="307"/>
      <c r="HX439" s="307"/>
      <c r="HY439" s="307"/>
      <c r="HZ439" s="307"/>
      <c r="IA439" s="307"/>
      <c r="IB439" s="307"/>
      <c r="IC439" s="307"/>
      <c r="ID439" s="307"/>
      <c r="IE439" s="307"/>
      <c r="IF439" s="307"/>
      <c r="IG439" s="307"/>
      <c r="IH439" s="307"/>
      <c r="II439" s="307"/>
      <c r="IJ439" s="307"/>
      <c r="IK439" s="307"/>
      <c r="IL439" s="307"/>
      <c r="IM439" s="307"/>
      <c r="IN439" s="307"/>
      <c r="IO439" s="307"/>
      <c r="IP439" s="307"/>
      <c r="IQ439" s="307"/>
      <c r="IR439" s="307"/>
      <c r="IS439" s="307"/>
      <c r="IT439" s="307"/>
      <c r="IU439" s="307"/>
      <c r="IV439" s="307"/>
      <c r="IW439" s="307"/>
      <c r="IX439" s="307"/>
      <c r="IY439" s="307"/>
      <c r="IZ439" s="307"/>
      <c r="JA439" s="307"/>
      <c r="JB439" s="307"/>
      <c r="JC439" s="307"/>
      <c r="JD439" s="307"/>
      <c r="JE439" s="307"/>
      <c r="JF439" s="307"/>
      <c r="JG439" s="307"/>
      <c r="JH439" s="307"/>
      <c r="JI439" s="307"/>
      <c r="JJ439" s="307"/>
      <c r="JK439" s="307"/>
      <c r="JL439" s="307"/>
      <c r="JM439" s="307"/>
      <c r="JN439" s="307"/>
      <c r="JO439" s="307"/>
      <c r="JP439" s="307"/>
      <c r="JQ439" s="307"/>
      <c r="JR439" s="307"/>
      <c r="JS439" s="307"/>
      <c r="JT439" s="307"/>
      <c r="JU439" s="307"/>
      <c r="JV439" s="307"/>
      <c r="JW439" s="307"/>
      <c r="JX439" s="307"/>
      <c r="JY439" s="307"/>
      <c r="JZ439" s="307"/>
      <c r="KA439" s="307"/>
      <c r="KB439" s="307"/>
      <c r="KC439" s="307"/>
      <c r="KD439" s="307"/>
      <c r="KE439" s="307"/>
      <c r="KF439" s="307"/>
      <c r="KG439" s="307"/>
      <c r="KH439" s="307"/>
      <c r="KI439" s="307"/>
      <c r="KJ439" s="307"/>
      <c r="KK439" s="307"/>
      <c r="KL439" s="307"/>
      <c r="KM439" s="307"/>
      <c r="KN439" s="307"/>
      <c r="KO439" s="307"/>
      <c r="KP439" s="307"/>
      <c r="KQ439" s="307"/>
      <c r="KR439" s="307"/>
      <c r="KS439" s="307"/>
      <c r="KT439" s="307"/>
    </row>
    <row r="440" spans="14:306" s="56" customFormat="1" ht="15" customHeight="1">
      <c r="N440" s="341"/>
      <c r="O440" s="341"/>
      <c r="P440" s="341"/>
      <c r="Q440" s="341"/>
      <c r="R440" s="341"/>
      <c r="S440" s="341"/>
      <c r="T440" s="341"/>
      <c r="U440" s="341"/>
      <c r="V440" s="410"/>
      <c r="W440" s="341"/>
      <c r="X440" s="341"/>
      <c r="Y440" s="341"/>
      <c r="Z440" s="341"/>
      <c r="AA440" s="341"/>
      <c r="AB440" s="341"/>
      <c r="AC440" s="341"/>
      <c r="AD440" s="341"/>
      <c r="AE440" s="341"/>
      <c r="AG440" s="363" t="s">
        <v>766</v>
      </c>
      <c r="AH440" s="363"/>
      <c r="AI440" s="362" t="s">
        <v>767</v>
      </c>
      <c r="AJ440" s="362"/>
      <c r="AK440" s="362"/>
      <c r="AL440" s="362"/>
      <c r="AM440" s="362"/>
      <c r="AN440" s="362"/>
      <c r="AO440" s="362"/>
      <c r="AP440" s="362"/>
      <c r="AQ440" s="362"/>
      <c r="AR440" s="362"/>
      <c r="AS440" s="362"/>
      <c r="AT440" s="362"/>
      <c r="AU440" s="362"/>
      <c r="AV440" s="362"/>
      <c r="AW440" s="362"/>
      <c r="AX440" s="362"/>
      <c r="AY440" s="303"/>
      <c r="AZ440" s="303"/>
      <c r="BA440" s="303"/>
      <c r="BB440" s="303"/>
      <c r="BC440" s="303"/>
      <c r="BD440" s="303"/>
      <c r="BE440" s="303"/>
      <c r="BF440" s="303"/>
      <c r="BG440" s="303"/>
      <c r="BH440" s="303"/>
      <c r="BI440" s="303"/>
      <c r="BJ440" s="303"/>
      <c r="BK440" s="303"/>
      <c r="BL440" s="303"/>
      <c r="BM440" s="303"/>
      <c r="BN440" s="303"/>
      <c r="CB440" s="307"/>
      <c r="CC440" s="307"/>
      <c r="CD440" s="307"/>
      <c r="CE440" s="307"/>
      <c r="CF440" s="307"/>
      <c r="CG440" s="307"/>
      <c r="CH440" s="307"/>
      <c r="CI440" s="307"/>
      <c r="CJ440" s="307"/>
      <c r="CK440" s="307"/>
      <c r="CL440" s="307"/>
      <c r="CM440" s="307"/>
      <c r="CN440" s="307"/>
      <c r="CO440" s="307"/>
      <c r="CP440" s="307"/>
      <c r="CQ440" s="307"/>
      <c r="CR440" s="307"/>
      <c r="CS440" s="307"/>
      <c r="CT440" s="307"/>
      <c r="CU440" s="307"/>
      <c r="CV440" s="307"/>
      <c r="CW440" s="307"/>
      <c r="CX440" s="307"/>
      <c r="CY440" s="307"/>
      <c r="CZ440" s="307"/>
      <c r="DA440" s="307"/>
      <c r="DB440" s="307"/>
      <c r="DC440" s="307"/>
      <c r="DD440" s="307"/>
      <c r="DE440" s="307"/>
      <c r="DF440" s="307"/>
      <c r="DG440" s="307"/>
      <c r="DH440" s="307"/>
      <c r="DI440" s="390"/>
      <c r="DJ440" s="390"/>
      <c r="DK440" s="307"/>
      <c r="DL440" s="307"/>
      <c r="DM440" s="307"/>
      <c r="DN440" s="307"/>
      <c r="DO440" s="307"/>
      <c r="DP440" s="307"/>
      <c r="DQ440" s="307"/>
      <c r="DR440" s="307"/>
      <c r="DS440" s="307"/>
      <c r="DT440" s="307"/>
      <c r="DU440" s="307"/>
      <c r="DV440" s="307"/>
      <c r="DW440" s="307"/>
      <c r="DX440" s="307"/>
      <c r="DY440" s="307"/>
      <c r="DZ440" s="307"/>
      <c r="EA440" s="307"/>
      <c r="EB440" s="307"/>
      <c r="EC440" s="307"/>
      <c r="ED440" s="307"/>
      <c r="EE440" s="307"/>
      <c r="EF440" s="307"/>
      <c r="EG440" s="307"/>
      <c r="EH440" s="307"/>
      <c r="EI440" s="307"/>
      <c r="EJ440" s="307"/>
      <c r="EK440" s="307"/>
      <c r="EL440" s="307"/>
      <c r="EM440" s="307"/>
      <c r="EN440" s="307"/>
      <c r="EO440" s="307"/>
      <c r="EP440" s="307"/>
      <c r="EQ440" s="307"/>
      <c r="ER440" s="307"/>
      <c r="ES440" s="307"/>
      <c r="ET440" s="307"/>
      <c r="EU440" s="390"/>
      <c r="EV440" s="390"/>
      <c r="EW440" s="307"/>
      <c r="EX440" s="307"/>
      <c r="EY440" s="307"/>
      <c r="EZ440" s="307"/>
      <c r="FA440" s="307"/>
      <c r="FB440" s="307"/>
      <c r="FC440" s="307"/>
      <c r="FD440" s="307"/>
      <c r="FE440" s="307"/>
      <c r="FF440" s="307"/>
      <c r="FG440" s="307"/>
      <c r="FH440" s="307"/>
      <c r="FI440" s="307"/>
      <c r="FJ440" s="307"/>
      <c r="FK440" s="307"/>
      <c r="FL440" s="307"/>
      <c r="FM440" s="307"/>
      <c r="FN440" s="307"/>
      <c r="FO440" s="307"/>
      <c r="FP440" s="307"/>
      <c r="FQ440" s="307"/>
      <c r="FR440" s="307"/>
      <c r="FS440" s="307"/>
      <c r="FT440" s="307"/>
      <c r="FU440" s="307"/>
      <c r="FV440" s="307"/>
      <c r="FW440" s="307"/>
      <c r="FX440" s="307"/>
      <c r="FY440" s="307"/>
      <c r="FZ440" s="307"/>
      <c r="GA440" s="307"/>
      <c r="GB440" s="307"/>
      <c r="GC440" s="307"/>
      <c r="GD440" s="307"/>
      <c r="GE440" s="307"/>
      <c r="GF440" s="307"/>
      <c r="GG440" s="307"/>
      <c r="GH440" s="307"/>
      <c r="GI440" s="307"/>
      <c r="GJ440" s="307"/>
      <c r="GK440" s="307"/>
      <c r="GL440" s="307"/>
      <c r="GM440" s="307"/>
      <c r="GN440" s="307"/>
      <c r="GO440" s="307"/>
      <c r="GP440" s="307"/>
      <c r="GQ440" s="307"/>
      <c r="GR440" s="307"/>
      <c r="GS440" s="307"/>
      <c r="GT440" s="307"/>
      <c r="GU440" s="307"/>
      <c r="GV440" s="307"/>
      <c r="GW440" s="307"/>
      <c r="GX440" s="307"/>
      <c r="GY440" s="307"/>
      <c r="GZ440" s="307"/>
      <c r="HA440" s="307"/>
      <c r="HB440" s="307"/>
      <c r="HC440" s="307"/>
      <c r="HD440" s="307"/>
      <c r="HE440" s="307"/>
      <c r="HF440" s="307"/>
      <c r="HG440" s="307"/>
      <c r="HH440" s="307"/>
      <c r="HI440" s="307"/>
      <c r="HJ440" s="307"/>
      <c r="HK440" s="307"/>
      <c r="HL440" s="307"/>
      <c r="HM440" s="307"/>
      <c r="HN440" s="307"/>
      <c r="HO440" s="307"/>
      <c r="HP440" s="307"/>
      <c r="HQ440" s="307"/>
      <c r="HR440" s="307"/>
      <c r="HS440" s="307"/>
      <c r="HT440" s="307"/>
      <c r="HU440" s="307"/>
      <c r="HV440" s="307"/>
      <c r="HW440" s="307"/>
      <c r="HX440" s="307"/>
      <c r="HY440" s="307"/>
      <c r="HZ440" s="307"/>
      <c r="IA440" s="307"/>
      <c r="IB440" s="307"/>
      <c r="IC440" s="307"/>
      <c r="ID440" s="307"/>
      <c r="IE440" s="307"/>
      <c r="IF440" s="307"/>
      <c r="IG440" s="307"/>
      <c r="IH440" s="307"/>
      <c r="II440" s="307"/>
      <c r="IJ440" s="307"/>
      <c r="IK440" s="307"/>
      <c r="IL440" s="307"/>
      <c r="IM440" s="307"/>
      <c r="IN440" s="307"/>
      <c r="IO440" s="307"/>
      <c r="IP440" s="307"/>
      <c r="IQ440" s="307"/>
      <c r="IR440" s="307"/>
      <c r="IS440" s="307"/>
      <c r="IT440" s="307"/>
      <c r="IU440" s="307"/>
      <c r="IV440" s="307"/>
      <c r="IW440" s="307"/>
      <c r="IX440" s="307"/>
      <c r="IY440" s="307"/>
      <c r="IZ440" s="307"/>
      <c r="JA440" s="307"/>
      <c r="JB440" s="307"/>
      <c r="JC440" s="307"/>
      <c r="JD440" s="307"/>
      <c r="JE440" s="307"/>
      <c r="JF440" s="307"/>
      <c r="JG440" s="307"/>
      <c r="JH440" s="307"/>
      <c r="JI440" s="307"/>
      <c r="JJ440" s="307"/>
      <c r="JK440" s="307"/>
      <c r="JL440" s="307"/>
      <c r="JM440" s="307"/>
      <c r="JN440" s="307"/>
      <c r="JO440" s="307"/>
      <c r="JP440" s="307"/>
      <c r="JQ440" s="307"/>
      <c r="JR440" s="307"/>
      <c r="JS440" s="307"/>
      <c r="JT440" s="307"/>
      <c r="JU440" s="307"/>
      <c r="JV440" s="307"/>
      <c r="JW440" s="307"/>
      <c r="JX440" s="307"/>
      <c r="JY440" s="307"/>
      <c r="JZ440" s="307"/>
      <c r="KA440" s="307"/>
      <c r="KB440" s="307"/>
      <c r="KC440" s="307"/>
      <c r="KD440" s="307"/>
      <c r="KE440" s="307"/>
      <c r="KF440" s="307"/>
      <c r="KG440" s="307"/>
      <c r="KH440" s="307"/>
      <c r="KI440" s="307"/>
      <c r="KJ440" s="307"/>
      <c r="KK440" s="307"/>
      <c r="KL440" s="307"/>
      <c r="KM440" s="307"/>
      <c r="KN440" s="307"/>
      <c r="KO440" s="307"/>
      <c r="KP440" s="307"/>
      <c r="KQ440" s="307"/>
      <c r="KR440" s="307"/>
      <c r="KS440" s="307"/>
      <c r="KT440" s="307"/>
    </row>
    <row r="441" spans="14:306" s="56" customFormat="1" ht="15" customHeight="1">
      <c r="N441" s="341"/>
      <c r="O441" s="341"/>
      <c r="P441" s="341"/>
      <c r="Q441" s="341"/>
      <c r="R441" s="341"/>
      <c r="S441" s="341"/>
      <c r="T441" s="341"/>
      <c r="U441" s="341"/>
      <c r="V441" s="410"/>
      <c r="W441" s="341"/>
      <c r="X441" s="341"/>
      <c r="Y441" s="341"/>
      <c r="Z441" s="341"/>
      <c r="AA441" s="341"/>
      <c r="AB441" s="341"/>
      <c r="AC441" s="341"/>
      <c r="AD441" s="341"/>
      <c r="AE441" s="341"/>
      <c r="AG441" s="351" t="s">
        <v>521</v>
      </c>
      <c r="AH441" s="351"/>
      <c r="AI441" s="364"/>
      <c r="AJ441" s="364"/>
      <c r="AK441" s="364"/>
      <c r="AL441" s="364"/>
      <c r="AM441" s="364"/>
      <c r="AN441" s="364"/>
      <c r="AO441" s="364"/>
      <c r="AP441" s="364"/>
      <c r="AQ441" s="364"/>
      <c r="AR441" s="364"/>
      <c r="AS441" s="364"/>
      <c r="AT441" s="364"/>
      <c r="AU441" s="364"/>
      <c r="AV441" s="364"/>
      <c r="AW441" s="364"/>
      <c r="AX441" s="364"/>
      <c r="AY441" s="303"/>
      <c r="AZ441" s="303"/>
      <c r="BA441" s="303"/>
      <c r="BB441" s="303"/>
      <c r="BC441" s="303"/>
      <c r="BD441" s="303"/>
      <c r="BE441" s="303"/>
      <c r="BF441" s="303"/>
      <c r="BG441" s="303"/>
      <c r="BH441" s="303"/>
      <c r="BI441" s="303"/>
      <c r="BJ441" s="303"/>
      <c r="BK441" s="303"/>
      <c r="BL441" s="303"/>
      <c r="BM441" s="303"/>
      <c r="BN441" s="303"/>
      <c r="CB441" s="307"/>
      <c r="CC441" s="307"/>
      <c r="CD441" s="307"/>
      <c r="CE441" s="307"/>
      <c r="CF441" s="307"/>
      <c r="CG441" s="307"/>
      <c r="CH441" s="307"/>
      <c r="CI441" s="307"/>
      <c r="CJ441" s="307"/>
      <c r="CK441" s="307"/>
      <c r="CL441" s="307"/>
      <c r="CM441" s="307"/>
      <c r="CN441" s="307"/>
      <c r="CO441" s="307"/>
      <c r="CP441" s="307"/>
      <c r="CQ441" s="307"/>
      <c r="CR441" s="307"/>
      <c r="CS441" s="307"/>
      <c r="CT441" s="307"/>
      <c r="CU441" s="307"/>
      <c r="CV441" s="307"/>
      <c r="CW441" s="307"/>
      <c r="CX441" s="307"/>
      <c r="CY441" s="307"/>
      <c r="CZ441" s="307"/>
      <c r="DA441" s="307"/>
      <c r="DB441" s="307"/>
      <c r="DC441" s="307"/>
      <c r="DD441" s="307"/>
      <c r="DE441" s="307"/>
      <c r="DF441" s="307"/>
      <c r="DG441" s="307"/>
      <c r="DH441" s="307"/>
      <c r="DI441" s="390"/>
      <c r="DJ441" s="390"/>
      <c r="DK441" s="307"/>
      <c r="DL441" s="307"/>
      <c r="DM441" s="307"/>
      <c r="DN441" s="307"/>
      <c r="DO441" s="307"/>
      <c r="DP441" s="307"/>
      <c r="DQ441" s="307"/>
      <c r="DR441" s="307"/>
      <c r="DS441" s="307"/>
      <c r="DT441" s="307"/>
      <c r="DU441" s="307"/>
      <c r="DV441" s="307"/>
      <c r="DW441" s="307"/>
      <c r="DX441" s="307"/>
      <c r="DY441" s="307"/>
      <c r="DZ441" s="307"/>
      <c r="EA441" s="307"/>
      <c r="EB441" s="307"/>
      <c r="EC441" s="307"/>
      <c r="ED441" s="307"/>
      <c r="EE441" s="307"/>
      <c r="EF441" s="307"/>
      <c r="EG441" s="307"/>
      <c r="EH441" s="307"/>
      <c r="EI441" s="307"/>
      <c r="EJ441" s="307"/>
      <c r="EK441" s="307"/>
      <c r="EL441" s="307"/>
      <c r="EM441" s="307"/>
      <c r="EN441" s="307"/>
      <c r="EO441" s="307"/>
      <c r="EP441" s="307"/>
      <c r="EQ441" s="307"/>
      <c r="ER441" s="307"/>
      <c r="ES441" s="307"/>
      <c r="ET441" s="307"/>
      <c r="EU441" s="390"/>
      <c r="EV441" s="390"/>
      <c r="EW441" s="307"/>
      <c r="EX441" s="307"/>
      <c r="EY441" s="307"/>
      <c r="EZ441" s="307"/>
      <c r="FA441" s="307"/>
      <c r="FB441" s="307"/>
      <c r="FC441" s="307"/>
      <c r="FD441" s="307"/>
      <c r="FE441" s="307"/>
      <c r="FF441" s="307"/>
      <c r="FG441" s="307"/>
      <c r="FH441" s="307"/>
      <c r="FI441" s="307"/>
      <c r="FJ441" s="307"/>
      <c r="FK441" s="307"/>
      <c r="FL441" s="307"/>
      <c r="FM441" s="307"/>
      <c r="FN441" s="307"/>
      <c r="FO441" s="307"/>
      <c r="FP441" s="307"/>
      <c r="FQ441" s="307"/>
      <c r="FR441" s="307"/>
      <c r="FS441" s="307"/>
      <c r="FT441" s="307"/>
      <c r="FU441" s="307"/>
      <c r="FV441" s="307"/>
      <c r="FW441" s="307"/>
      <c r="FX441" s="307"/>
      <c r="FY441" s="307"/>
      <c r="FZ441" s="307"/>
      <c r="GA441" s="307"/>
      <c r="GB441" s="307"/>
      <c r="GC441" s="307"/>
      <c r="GD441" s="307"/>
      <c r="GE441" s="307"/>
      <c r="GF441" s="307"/>
      <c r="GG441" s="307"/>
      <c r="GH441" s="307"/>
      <c r="GI441" s="307"/>
      <c r="GJ441" s="307"/>
      <c r="GK441" s="307"/>
      <c r="GL441" s="307"/>
      <c r="GM441" s="307"/>
      <c r="GN441" s="307"/>
      <c r="GO441" s="307"/>
      <c r="GP441" s="307"/>
      <c r="GQ441" s="307"/>
      <c r="GR441" s="307"/>
      <c r="GS441" s="307"/>
      <c r="GT441" s="307"/>
      <c r="GU441" s="307"/>
      <c r="GV441" s="307"/>
      <c r="GW441" s="307"/>
      <c r="GX441" s="307"/>
      <c r="GY441" s="307"/>
      <c r="GZ441" s="307"/>
      <c r="HA441" s="307"/>
      <c r="HB441" s="307"/>
      <c r="HC441" s="307"/>
      <c r="HD441" s="307"/>
      <c r="HE441" s="307"/>
      <c r="HF441" s="307"/>
      <c r="HG441" s="307"/>
      <c r="HH441" s="307"/>
      <c r="HI441" s="307"/>
      <c r="HJ441" s="307"/>
      <c r="HK441" s="307"/>
      <c r="HL441" s="307"/>
      <c r="HM441" s="307"/>
      <c r="HN441" s="307"/>
      <c r="HO441" s="307"/>
      <c r="HP441" s="307"/>
      <c r="HQ441" s="307"/>
      <c r="HR441" s="307"/>
      <c r="HS441" s="307"/>
      <c r="HT441" s="307"/>
      <c r="HU441" s="307"/>
      <c r="HV441" s="307"/>
      <c r="HW441" s="307"/>
      <c r="HX441" s="307"/>
      <c r="HY441" s="307"/>
      <c r="HZ441" s="307"/>
      <c r="IA441" s="307"/>
      <c r="IB441" s="307"/>
      <c r="IC441" s="307"/>
      <c r="ID441" s="307"/>
      <c r="IE441" s="307"/>
      <c r="IF441" s="307"/>
      <c r="IG441" s="307"/>
      <c r="IH441" s="307"/>
      <c r="II441" s="307"/>
      <c r="IJ441" s="307"/>
      <c r="IK441" s="307"/>
      <c r="IL441" s="307"/>
      <c r="IM441" s="307"/>
      <c r="IN441" s="307"/>
      <c r="IO441" s="307"/>
      <c r="IP441" s="307"/>
      <c r="IQ441" s="307"/>
      <c r="IR441" s="307"/>
      <c r="IS441" s="307"/>
      <c r="IT441" s="307"/>
      <c r="IU441" s="307"/>
      <c r="IV441" s="307"/>
      <c r="IW441" s="307"/>
      <c r="IX441" s="307"/>
      <c r="IY441" s="307"/>
      <c r="IZ441" s="307"/>
      <c r="JA441" s="307"/>
      <c r="JB441" s="307"/>
      <c r="JC441" s="307"/>
      <c r="JD441" s="307"/>
      <c r="JE441" s="307"/>
      <c r="JF441" s="307"/>
      <c r="JG441" s="307"/>
      <c r="JH441" s="307"/>
      <c r="JI441" s="307"/>
      <c r="JJ441" s="307"/>
      <c r="JK441" s="307"/>
      <c r="JL441" s="307"/>
      <c r="JM441" s="307"/>
      <c r="JN441" s="307"/>
      <c r="JO441" s="307"/>
      <c r="JP441" s="307"/>
      <c r="JQ441" s="307"/>
      <c r="JR441" s="307"/>
      <c r="JS441" s="307"/>
      <c r="JT441" s="307"/>
      <c r="JU441" s="307"/>
      <c r="JV441" s="307"/>
      <c r="JW441" s="307"/>
      <c r="JX441" s="307"/>
      <c r="JY441" s="307"/>
      <c r="JZ441" s="307"/>
      <c r="KA441" s="307"/>
      <c r="KB441" s="307"/>
      <c r="KC441" s="307"/>
      <c r="KD441" s="307"/>
      <c r="KE441" s="307"/>
      <c r="KF441" s="307"/>
      <c r="KG441" s="307"/>
      <c r="KH441" s="307"/>
      <c r="KI441" s="307"/>
      <c r="KJ441" s="307"/>
      <c r="KK441" s="307"/>
      <c r="KL441" s="307"/>
      <c r="KM441" s="307"/>
      <c r="KN441" s="307"/>
      <c r="KO441" s="307"/>
      <c r="KP441" s="307"/>
      <c r="KQ441" s="307"/>
      <c r="KR441" s="307"/>
      <c r="KS441" s="307"/>
      <c r="KT441" s="307"/>
    </row>
    <row r="442" spans="14:306" s="56" customFormat="1" ht="15" customHeight="1">
      <c r="N442" s="341"/>
      <c r="O442" s="341"/>
      <c r="P442" s="341"/>
      <c r="Q442" s="341"/>
      <c r="R442" s="341"/>
      <c r="S442" s="341"/>
      <c r="T442" s="341"/>
      <c r="U442" s="341"/>
      <c r="V442" s="410"/>
      <c r="W442" s="341"/>
      <c r="X442" s="341"/>
      <c r="Y442" s="341"/>
      <c r="Z442" s="341"/>
      <c r="AA442" s="341"/>
      <c r="AB442" s="341"/>
      <c r="AC442" s="341"/>
      <c r="AD442" s="341"/>
      <c r="AE442" s="341"/>
      <c r="AG442" s="351"/>
      <c r="AH442" s="351"/>
      <c r="AI442" s="365" t="s">
        <v>522</v>
      </c>
      <c r="AJ442" s="365" t="s">
        <v>523</v>
      </c>
      <c r="AK442" s="365" t="s">
        <v>524</v>
      </c>
      <c r="AL442" s="365" t="s">
        <v>525</v>
      </c>
      <c r="AM442" s="365" t="s">
        <v>526</v>
      </c>
      <c r="AN442" s="365" t="s">
        <v>527</v>
      </c>
      <c r="AO442" s="365" t="s">
        <v>528</v>
      </c>
      <c r="AP442" s="365" t="s">
        <v>529</v>
      </c>
      <c r="AQ442" s="365" t="s">
        <v>530</v>
      </c>
      <c r="AR442" s="365" t="s">
        <v>531</v>
      </c>
      <c r="AS442" s="365" t="s">
        <v>532</v>
      </c>
      <c r="AT442" s="365" t="s">
        <v>533</v>
      </c>
      <c r="AU442" s="365"/>
      <c r="AV442" s="366" t="s">
        <v>534</v>
      </c>
      <c r="AW442" s="365" t="s">
        <v>535</v>
      </c>
      <c r="AX442" s="365" t="s">
        <v>536</v>
      </c>
      <c r="AY442" s="303">
        <f t="shared" ref="AY442:AY460" si="221">IF(AI443="-",AI443,IF(ISNUMBER(AI443),AI443,MID(AI443,1,FIND("-",AI443)-1))+0)</f>
        <v>0</v>
      </c>
      <c r="AZ442" s="303">
        <f t="shared" ref="AZ442:AZ460" si="222">IF(AJ443="-",AJ443,IF(ISNUMBER(AJ443),AJ443,MID(AJ443,1,FIND("-",AJ443)-1))+0)</f>
        <v>0</v>
      </c>
      <c r="BA442" s="303">
        <f t="shared" ref="BA442:BA460" si="223">IF(AK443="-",AK443,IF(ISNUMBER(AK443),AK443,MID(AK443,1,FIND("-",AK443)-1))+0)</f>
        <v>0</v>
      </c>
      <c r="BB442" s="303">
        <f t="shared" ref="BB442:BB460" si="224">IF(AL443="-",AL443,IF(ISNUMBER(AL443),AL443,MID(AL443,1,FIND("-",AL443)-1))+0)</f>
        <v>0</v>
      </c>
      <c r="BC442" s="303">
        <f t="shared" ref="BC442:BC460" si="225">IF(AM443="-",AM443,IF(ISNUMBER(AM443),AM443,MID(AM443,1,FIND("-",AM443)-1))+0)</f>
        <v>0</v>
      </c>
      <c r="BD442" s="303">
        <f t="shared" ref="BD442:BD460" si="226">IF(AN443="-",AN443,IF(ISNUMBER(AN443),AN443,MID(AN443,1,FIND("-",AN443)-1))+0)</f>
        <v>0</v>
      </c>
      <c r="BE442" s="303">
        <f t="shared" ref="BE442:BE460" si="227">IF(AO443="-",AO443,IF(ISNUMBER(AO443),AO443,MID(AO443,1,FIND("-",AO443)-1))+0)</f>
        <v>0</v>
      </c>
      <c r="BF442" s="303">
        <f t="shared" ref="BF442:BF460" si="228">IF(AP443="-",AP443,IF(ISNUMBER(AP443),AP443,MID(AP443,1,FIND("-",AP443)-1))+0)</f>
        <v>0</v>
      </c>
      <c r="BG442" s="303">
        <f t="shared" ref="BG442:BG460" si="229">IF(AQ443="-",AQ443,IF(ISNUMBER(AQ443),AQ443,MID(AQ443,1,FIND("-",AQ443)-1))+0)</f>
        <v>0</v>
      </c>
      <c r="BH442" s="303"/>
      <c r="BI442" s="303">
        <f t="shared" ref="BI442:BI460" si="230">IF(AR443="-",AR443,IF(ISNUMBER(AR443),AR443,MID(AR443,1,FIND("-",AR443)-1))+0)</f>
        <v>0</v>
      </c>
      <c r="BJ442" s="303">
        <f t="shared" ref="BJ442:BJ460" si="231">IF(AS443="-",AS443,IF(ISNUMBER(AS443),AS443,MID(AS443,1,FIND("-",AS443)-1))+0)</f>
        <v>0</v>
      </c>
      <c r="BK442" s="303">
        <f t="shared" ref="BK442:BK460" si="232">IF(AT443="-",AT443,IF(ISNUMBER(AT443),AT443,MID(AT443,1,FIND("-",AT443)-1))+0)</f>
        <v>0</v>
      </c>
      <c r="BL442" s="303">
        <f t="shared" ref="BL442:BL460" si="233">IF(AV443="-",AV443,IF(ISNUMBER(AV443),AV443,MID(AV443,1,FIND("-",AV443)-1))+0)</f>
        <v>0</v>
      </c>
      <c r="BM442" s="303">
        <f t="shared" ref="BM442:BM460" si="234">IF(AW443="-",AW443,IF(ISNUMBER(AW443),AW443,MID(AW443,1,FIND("-",AW443)-1))+0)</f>
        <v>0</v>
      </c>
      <c r="BN442" s="303">
        <f t="shared" ref="BN442:BN460" si="235">IF(AX443="-",AX443,IF(ISNUMBER(AX443),AX443,MID(AX443,1,FIND("-",AX443)-1))+0)</f>
        <v>0</v>
      </c>
      <c r="CB442" s="307"/>
      <c r="CC442" s="307"/>
      <c r="CD442" s="307"/>
      <c r="CE442" s="307"/>
      <c r="CF442" s="307"/>
      <c r="CG442" s="307"/>
      <c r="CH442" s="307"/>
      <c r="CI442" s="307"/>
      <c r="CJ442" s="307"/>
      <c r="CK442" s="307"/>
      <c r="CL442" s="307"/>
      <c r="CM442" s="307"/>
      <c r="CN442" s="307"/>
      <c r="CO442" s="307"/>
      <c r="CP442" s="307"/>
      <c r="CQ442" s="307"/>
      <c r="CR442" s="307"/>
      <c r="CS442" s="307"/>
      <c r="CT442" s="307"/>
      <c r="CU442" s="307"/>
      <c r="CV442" s="307"/>
      <c r="CW442" s="307"/>
      <c r="CX442" s="307"/>
      <c r="CY442" s="307"/>
      <c r="CZ442" s="307"/>
      <c r="DA442" s="307"/>
      <c r="DB442" s="307"/>
      <c r="DC442" s="307"/>
      <c r="DD442" s="307"/>
      <c r="DE442" s="307"/>
      <c r="DF442" s="307"/>
      <c r="DG442" s="307"/>
      <c r="DH442" s="307"/>
      <c r="DI442" s="390"/>
      <c r="DJ442" s="390"/>
      <c r="DK442" s="307"/>
      <c r="DL442" s="307"/>
      <c r="DM442" s="307"/>
      <c r="DN442" s="307"/>
      <c r="DO442" s="307"/>
      <c r="DP442" s="307"/>
      <c r="DQ442" s="307"/>
      <c r="DR442" s="307"/>
      <c r="DS442" s="307"/>
      <c r="DT442" s="307"/>
      <c r="DU442" s="307"/>
      <c r="DV442" s="307"/>
      <c r="DW442" s="307"/>
      <c r="DX442" s="307"/>
      <c r="DY442" s="307"/>
      <c r="DZ442" s="307"/>
      <c r="EA442" s="307"/>
      <c r="EB442" s="307"/>
      <c r="EC442" s="307"/>
      <c r="ED442" s="307"/>
      <c r="EE442" s="307"/>
      <c r="EF442" s="307"/>
      <c r="EG442" s="307"/>
      <c r="EH442" s="307"/>
      <c r="EI442" s="307"/>
      <c r="EJ442" s="307"/>
      <c r="EK442" s="307"/>
      <c r="EL442" s="307"/>
      <c r="EM442" s="307"/>
      <c r="EN442" s="307"/>
      <c r="EO442" s="307"/>
      <c r="EP442" s="307"/>
      <c r="EQ442" s="307"/>
      <c r="ER442" s="307"/>
      <c r="ES442" s="307"/>
      <c r="ET442" s="307"/>
      <c r="EU442" s="390"/>
      <c r="EV442" s="390"/>
      <c r="EW442" s="307"/>
      <c r="EX442" s="307"/>
      <c r="EY442" s="307"/>
      <c r="EZ442" s="307"/>
      <c r="FA442" s="307"/>
      <c r="FB442" s="307"/>
      <c r="FC442" s="307"/>
      <c r="FD442" s="307"/>
      <c r="FE442" s="307"/>
      <c r="FF442" s="307"/>
      <c r="FG442" s="307"/>
      <c r="FH442" s="307"/>
      <c r="FI442" s="307"/>
      <c r="FJ442" s="307"/>
      <c r="FK442" s="307"/>
      <c r="FL442" s="307"/>
      <c r="FM442" s="307"/>
      <c r="FN442" s="307"/>
      <c r="FO442" s="307"/>
      <c r="FP442" s="307"/>
      <c r="FQ442" s="307"/>
      <c r="FR442" s="307"/>
      <c r="FS442" s="307"/>
      <c r="FT442" s="307"/>
      <c r="FU442" s="307"/>
      <c r="FV442" s="307"/>
      <c r="FW442" s="307"/>
      <c r="FX442" s="307"/>
      <c r="FY442" s="307"/>
      <c r="FZ442" s="307"/>
      <c r="GA442" s="307"/>
      <c r="GB442" s="307"/>
      <c r="GC442" s="307"/>
      <c r="GD442" s="307"/>
      <c r="GE442" s="307"/>
      <c r="GF442" s="307"/>
      <c r="GG442" s="307"/>
      <c r="GH442" s="307"/>
      <c r="GI442" s="307"/>
      <c r="GJ442" s="307"/>
      <c r="GK442" s="307"/>
      <c r="GL442" s="307"/>
      <c r="GM442" s="307"/>
      <c r="GN442" s="307"/>
      <c r="GO442" s="307"/>
      <c r="GP442" s="307"/>
      <c r="GQ442" s="307"/>
      <c r="GR442" s="307"/>
      <c r="GS442" s="307"/>
      <c r="GT442" s="307"/>
      <c r="GU442" s="307"/>
      <c r="GV442" s="307"/>
      <c r="GW442" s="307"/>
      <c r="GX442" s="307"/>
      <c r="GY442" s="307"/>
      <c r="GZ442" s="307"/>
      <c r="HA442" s="307"/>
      <c r="HB442" s="307"/>
      <c r="HC442" s="307"/>
      <c r="HD442" s="307"/>
      <c r="HE442" s="307"/>
      <c r="HF442" s="307"/>
      <c r="HG442" s="307"/>
      <c r="HH442" s="307"/>
      <c r="HI442" s="307"/>
      <c r="HJ442" s="307"/>
      <c r="HK442" s="307"/>
      <c r="HL442" s="307"/>
      <c r="HM442" s="307"/>
      <c r="HN442" s="307"/>
      <c r="HO442" s="307"/>
      <c r="HP442" s="307"/>
      <c r="HQ442" s="307"/>
      <c r="HR442" s="307"/>
      <c r="HS442" s="307"/>
      <c r="HT442" s="307"/>
      <c r="HU442" s="307"/>
      <c r="HV442" s="307"/>
      <c r="HW442" s="307"/>
      <c r="HX442" s="307"/>
      <c r="HY442" s="307"/>
      <c r="HZ442" s="307"/>
      <c r="IA442" s="307"/>
      <c r="IB442" s="307"/>
      <c r="IC442" s="307"/>
      <c r="ID442" s="307"/>
      <c r="IE442" s="307"/>
      <c r="IF442" s="307"/>
      <c r="IG442" s="307"/>
      <c r="IH442" s="307"/>
      <c r="II442" s="307"/>
      <c r="IJ442" s="307"/>
      <c r="IK442" s="307"/>
      <c r="IL442" s="307"/>
      <c r="IM442" s="307"/>
      <c r="IN442" s="307"/>
      <c r="IO442" s="307"/>
      <c r="IP442" s="307"/>
      <c r="IQ442" s="307"/>
      <c r="IR442" s="307"/>
      <c r="IS442" s="307"/>
      <c r="IT442" s="307"/>
      <c r="IU442" s="307"/>
      <c r="IV442" s="307"/>
      <c r="IW442" s="307"/>
      <c r="IX442" s="307"/>
      <c r="IY442" s="307"/>
      <c r="IZ442" s="307"/>
      <c r="JA442" s="307"/>
      <c r="JB442" s="307"/>
      <c r="JC442" s="307"/>
      <c r="JD442" s="307"/>
      <c r="JE442" s="307"/>
      <c r="JF442" s="307"/>
      <c r="JG442" s="307"/>
      <c r="JH442" s="307"/>
      <c r="JI442" s="307"/>
      <c r="JJ442" s="307"/>
      <c r="JK442" s="307"/>
      <c r="JL442" s="307"/>
      <c r="JM442" s="307"/>
      <c r="JN442" s="307"/>
      <c r="JO442" s="307"/>
      <c r="JP442" s="307"/>
      <c r="JQ442" s="307"/>
      <c r="JR442" s="307"/>
      <c r="JS442" s="307"/>
      <c r="JT442" s="307"/>
      <c r="JU442" s="307"/>
      <c r="JV442" s="307"/>
      <c r="JW442" s="307"/>
      <c r="JX442" s="307"/>
      <c r="JY442" s="307"/>
      <c r="JZ442" s="307"/>
      <c r="KA442" s="307"/>
      <c r="KB442" s="307"/>
      <c r="KC442" s="307"/>
      <c r="KD442" s="307"/>
      <c r="KE442" s="307"/>
      <c r="KF442" s="307"/>
      <c r="KG442" s="307"/>
      <c r="KH442" s="307"/>
      <c r="KI442" s="307"/>
      <c r="KJ442" s="307"/>
      <c r="KK442" s="307"/>
      <c r="KL442" s="307"/>
      <c r="KM442" s="307"/>
      <c r="KN442" s="307"/>
      <c r="KO442" s="307"/>
      <c r="KP442" s="307"/>
      <c r="KQ442" s="307"/>
      <c r="KR442" s="307"/>
      <c r="KS442" s="307"/>
      <c r="KT442" s="307"/>
    </row>
    <row r="443" spans="14:306" s="56" customFormat="1" ht="15" customHeight="1">
      <c r="N443" s="341"/>
      <c r="O443" s="341"/>
      <c r="P443" s="341"/>
      <c r="Q443" s="341"/>
      <c r="R443" s="341"/>
      <c r="S443" s="341"/>
      <c r="T443" s="341"/>
      <c r="U443" s="341"/>
      <c r="V443" s="410"/>
      <c r="W443" s="341"/>
      <c r="X443" s="341"/>
      <c r="Y443" s="341"/>
      <c r="Z443" s="341"/>
      <c r="AA443" s="341"/>
      <c r="AB443" s="341"/>
      <c r="AC443" s="341"/>
      <c r="AD443" s="341"/>
      <c r="AE443" s="341"/>
      <c r="AG443" s="354">
        <v>1</v>
      </c>
      <c r="AH443" s="354"/>
      <c r="AI443" s="356">
        <v>0</v>
      </c>
      <c r="AJ443" s="356">
        <v>0</v>
      </c>
      <c r="AK443" s="356" t="s">
        <v>170</v>
      </c>
      <c r="AL443" s="356" t="s">
        <v>107</v>
      </c>
      <c r="AM443" s="356" t="s">
        <v>768</v>
      </c>
      <c r="AN443" s="356" t="s">
        <v>666</v>
      </c>
      <c r="AO443" s="356" t="s">
        <v>108</v>
      </c>
      <c r="AP443" s="356" t="s">
        <v>286</v>
      </c>
      <c r="AQ443" s="356" t="s">
        <v>286</v>
      </c>
      <c r="AR443" s="356" t="s">
        <v>108</v>
      </c>
      <c r="AS443" s="356" t="s">
        <v>306</v>
      </c>
      <c r="AT443" s="356" t="s">
        <v>769</v>
      </c>
      <c r="AU443" s="356"/>
      <c r="AV443" s="356" t="s">
        <v>170</v>
      </c>
      <c r="AW443" s="356" t="s">
        <v>596</v>
      </c>
      <c r="AX443" s="356" t="s">
        <v>107</v>
      </c>
      <c r="AY443" s="303">
        <f t="shared" si="221"/>
        <v>1</v>
      </c>
      <c r="AZ443" s="303" t="str">
        <f t="shared" si="222"/>
        <v>-</v>
      </c>
      <c r="BA443" s="303">
        <f t="shared" si="223"/>
        <v>7</v>
      </c>
      <c r="BB443" s="303">
        <f t="shared" si="224"/>
        <v>4</v>
      </c>
      <c r="BC443" s="303">
        <f t="shared" si="225"/>
        <v>15</v>
      </c>
      <c r="BD443" s="303">
        <f t="shared" si="226"/>
        <v>9</v>
      </c>
      <c r="BE443" s="303">
        <f t="shared" si="227"/>
        <v>2</v>
      </c>
      <c r="BF443" s="303">
        <f t="shared" si="228"/>
        <v>5</v>
      </c>
      <c r="BG443" s="303">
        <f t="shared" si="229"/>
        <v>5</v>
      </c>
      <c r="BH443" s="303"/>
      <c r="BI443" s="303">
        <f t="shared" si="230"/>
        <v>2</v>
      </c>
      <c r="BJ443" s="303">
        <f t="shared" si="231"/>
        <v>6</v>
      </c>
      <c r="BK443" s="303">
        <f t="shared" si="232"/>
        <v>25</v>
      </c>
      <c r="BL443" s="303">
        <f t="shared" si="233"/>
        <v>7</v>
      </c>
      <c r="BM443" s="303">
        <f t="shared" si="234"/>
        <v>10</v>
      </c>
      <c r="BN443" s="303">
        <f t="shared" si="235"/>
        <v>4</v>
      </c>
      <c r="CB443" s="307"/>
      <c r="CC443" s="307"/>
      <c r="CD443" s="307"/>
      <c r="CE443" s="307"/>
      <c r="CF443" s="307"/>
      <c r="CG443" s="307"/>
      <c r="CH443" s="307"/>
      <c r="CI443" s="307"/>
      <c r="CJ443" s="307"/>
      <c r="CK443" s="307"/>
      <c r="CL443" s="307"/>
      <c r="CM443" s="307"/>
      <c r="CN443" s="307"/>
      <c r="CO443" s="307"/>
      <c r="CP443" s="307"/>
      <c r="CQ443" s="307"/>
      <c r="CR443" s="307"/>
      <c r="CS443" s="307"/>
      <c r="CT443" s="307"/>
      <c r="CU443" s="307"/>
      <c r="CV443" s="307"/>
      <c r="CW443" s="307"/>
      <c r="CX443" s="307"/>
      <c r="CY443" s="307"/>
      <c r="CZ443" s="307"/>
      <c r="DA443" s="307"/>
      <c r="DB443" s="307"/>
      <c r="DC443" s="307"/>
      <c r="DD443" s="307"/>
      <c r="DE443" s="307"/>
      <c r="DF443" s="307"/>
      <c r="DG443" s="307"/>
      <c r="DH443" s="307"/>
      <c r="DI443" s="390"/>
      <c r="DJ443" s="390"/>
      <c r="DK443" s="307"/>
      <c r="DL443" s="307"/>
      <c r="DM443" s="307"/>
      <c r="DN443" s="307"/>
      <c r="DO443" s="307"/>
      <c r="DP443" s="307"/>
      <c r="DQ443" s="307"/>
      <c r="DR443" s="307"/>
      <c r="DS443" s="307"/>
      <c r="DT443" s="307"/>
      <c r="DU443" s="307"/>
      <c r="DV443" s="307"/>
      <c r="DW443" s="307"/>
      <c r="DX443" s="307"/>
      <c r="DY443" s="307"/>
      <c r="DZ443" s="307"/>
      <c r="EA443" s="307"/>
      <c r="EB443" s="307"/>
      <c r="EC443" s="307"/>
      <c r="ED443" s="307"/>
      <c r="EE443" s="307"/>
      <c r="EF443" s="307"/>
      <c r="EG443" s="307"/>
      <c r="EH443" s="307"/>
      <c r="EI443" s="307"/>
      <c r="EJ443" s="307"/>
      <c r="EK443" s="307"/>
      <c r="EL443" s="307"/>
      <c r="EM443" s="307"/>
      <c r="EN443" s="307"/>
      <c r="EO443" s="307"/>
      <c r="EP443" s="307"/>
      <c r="EQ443" s="307"/>
      <c r="ER443" s="307"/>
      <c r="ES443" s="307"/>
      <c r="ET443" s="307"/>
      <c r="EU443" s="390"/>
      <c r="EV443" s="390"/>
      <c r="EW443" s="307"/>
      <c r="EX443" s="307"/>
      <c r="EY443" s="307"/>
      <c r="EZ443" s="307"/>
      <c r="FA443" s="307"/>
      <c r="FB443" s="307"/>
      <c r="FC443" s="307"/>
      <c r="FD443" s="307"/>
      <c r="FE443" s="307"/>
      <c r="FF443" s="307"/>
      <c r="FG443" s="307"/>
      <c r="FH443" s="307"/>
      <c r="FI443" s="307"/>
      <c r="FJ443" s="307"/>
      <c r="FK443" s="307"/>
      <c r="FL443" s="307"/>
      <c r="FM443" s="307"/>
      <c r="FN443" s="307"/>
      <c r="FO443" s="307"/>
      <c r="FP443" s="307"/>
      <c r="FQ443" s="307"/>
      <c r="FR443" s="307"/>
      <c r="FS443" s="307"/>
      <c r="FT443" s="307"/>
      <c r="FU443" s="307"/>
      <c r="FV443" s="307"/>
      <c r="FW443" s="307"/>
      <c r="FX443" s="307"/>
      <c r="FY443" s="307"/>
      <c r="FZ443" s="307"/>
      <c r="GA443" s="307"/>
      <c r="GB443" s="307"/>
      <c r="GC443" s="307"/>
      <c r="GD443" s="307"/>
      <c r="GE443" s="307"/>
      <c r="GF443" s="307"/>
      <c r="GG443" s="307"/>
      <c r="GH443" s="307"/>
      <c r="GI443" s="307"/>
      <c r="GJ443" s="307"/>
      <c r="GK443" s="307"/>
      <c r="GL443" s="307"/>
      <c r="GM443" s="307"/>
      <c r="GN443" s="307"/>
      <c r="GO443" s="307"/>
      <c r="GP443" s="307"/>
      <c r="GQ443" s="307"/>
      <c r="GR443" s="307"/>
      <c r="GS443" s="307"/>
      <c r="GT443" s="307"/>
      <c r="GU443" s="307"/>
      <c r="GV443" s="307"/>
      <c r="GW443" s="307"/>
      <c r="GX443" s="307"/>
      <c r="GY443" s="307"/>
      <c r="GZ443" s="307"/>
      <c r="HA443" s="307"/>
      <c r="HB443" s="307"/>
      <c r="HC443" s="307"/>
      <c r="HD443" s="307"/>
      <c r="HE443" s="307"/>
      <c r="HF443" s="307"/>
      <c r="HG443" s="307"/>
      <c r="HH443" s="307"/>
      <c r="HI443" s="307"/>
      <c r="HJ443" s="307"/>
      <c r="HK443" s="307"/>
      <c r="HL443" s="307"/>
      <c r="HM443" s="307"/>
      <c r="HN443" s="307"/>
      <c r="HO443" s="307"/>
      <c r="HP443" s="307"/>
      <c r="HQ443" s="307"/>
      <c r="HR443" s="307"/>
      <c r="HS443" s="307"/>
      <c r="HT443" s="307"/>
      <c r="HU443" s="307"/>
      <c r="HV443" s="307"/>
      <c r="HW443" s="307"/>
      <c r="HX443" s="307"/>
      <c r="HY443" s="307"/>
      <c r="HZ443" s="307"/>
      <c r="IA443" s="307"/>
      <c r="IB443" s="307"/>
      <c r="IC443" s="307"/>
      <c r="ID443" s="307"/>
      <c r="IE443" s="307"/>
      <c r="IF443" s="307"/>
      <c r="IG443" s="307"/>
      <c r="IH443" s="307"/>
      <c r="II443" s="307"/>
      <c r="IJ443" s="307"/>
      <c r="IK443" s="307"/>
      <c r="IL443" s="307"/>
      <c r="IM443" s="307"/>
      <c r="IN443" s="307"/>
      <c r="IO443" s="307"/>
      <c r="IP443" s="307"/>
      <c r="IQ443" s="307"/>
      <c r="IR443" s="307"/>
      <c r="IS443" s="307"/>
      <c r="IT443" s="307"/>
      <c r="IU443" s="307"/>
      <c r="IV443" s="307"/>
      <c r="IW443" s="307"/>
      <c r="IX443" s="307"/>
      <c r="IY443" s="307"/>
      <c r="IZ443" s="307"/>
      <c r="JA443" s="307"/>
      <c r="JB443" s="307"/>
      <c r="JC443" s="307"/>
      <c r="JD443" s="307"/>
      <c r="JE443" s="307"/>
      <c r="JF443" s="307"/>
      <c r="JG443" s="307"/>
      <c r="JH443" s="307"/>
      <c r="JI443" s="307"/>
      <c r="JJ443" s="307"/>
      <c r="JK443" s="307"/>
      <c r="JL443" s="307"/>
      <c r="JM443" s="307"/>
      <c r="JN443" s="307"/>
      <c r="JO443" s="307"/>
      <c r="JP443" s="307"/>
      <c r="JQ443" s="307"/>
      <c r="JR443" s="307"/>
      <c r="JS443" s="307"/>
      <c r="JT443" s="307"/>
      <c r="JU443" s="307"/>
      <c r="JV443" s="307"/>
      <c r="JW443" s="307"/>
      <c r="JX443" s="307"/>
      <c r="JY443" s="307"/>
      <c r="JZ443" s="307"/>
      <c r="KA443" s="307"/>
      <c r="KB443" s="307"/>
      <c r="KC443" s="307"/>
      <c r="KD443" s="307"/>
      <c r="KE443" s="307"/>
      <c r="KF443" s="307"/>
      <c r="KG443" s="307"/>
      <c r="KH443" s="307"/>
      <c r="KI443" s="307"/>
      <c r="KJ443" s="307"/>
      <c r="KK443" s="307"/>
      <c r="KL443" s="307"/>
      <c r="KM443" s="307"/>
      <c r="KN443" s="307"/>
      <c r="KO443" s="307"/>
      <c r="KP443" s="307"/>
      <c r="KQ443" s="307"/>
      <c r="KR443" s="307"/>
      <c r="KS443" s="307"/>
      <c r="KT443" s="307"/>
    </row>
    <row r="444" spans="14:306" s="56" customFormat="1" ht="15" customHeight="1">
      <c r="N444" s="341"/>
      <c r="O444" s="341"/>
      <c r="P444" s="341"/>
      <c r="Q444" s="341"/>
      <c r="R444" s="341"/>
      <c r="S444" s="341"/>
      <c r="T444" s="341"/>
      <c r="U444" s="341"/>
      <c r="V444" s="410"/>
      <c r="W444" s="341"/>
      <c r="X444" s="341"/>
      <c r="Y444" s="341"/>
      <c r="Z444" s="341"/>
      <c r="AA444" s="341"/>
      <c r="AB444" s="341"/>
      <c r="AC444" s="341"/>
      <c r="AD444" s="341"/>
      <c r="AE444" s="341"/>
      <c r="AG444" s="354">
        <v>2</v>
      </c>
      <c r="AH444" s="354"/>
      <c r="AI444" s="356" t="s">
        <v>59</v>
      </c>
      <c r="AJ444" s="405" t="s">
        <v>0</v>
      </c>
      <c r="AK444" s="359">
        <v>7</v>
      </c>
      <c r="AL444" s="359">
        <v>4</v>
      </c>
      <c r="AM444" s="356" t="s">
        <v>65</v>
      </c>
      <c r="AN444" s="356" t="s">
        <v>175</v>
      </c>
      <c r="AO444" s="356" t="s">
        <v>112</v>
      </c>
      <c r="AP444" s="359">
        <v>5</v>
      </c>
      <c r="AQ444" s="356" t="s">
        <v>58</v>
      </c>
      <c r="AR444" s="356" t="s">
        <v>112</v>
      </c>
      <c r="AS444" s="356" t="s">
        <v>111</v>
      </c>
      <c r="AT444" s="356" t="s">
        <v>668</v>
      </c>
      <c r="AU444" s="356"/>
      <c r="AV444" s="359">
        <v>7</v>
      </c>
      <c r="AW444" s="356" t="s">
        <v>68</v>
      </c>
      <c r="AX444" s="359">
        <v>4</v>
      </c>
      <c r="AY444" s="303">
        <f t="shared" si="221"/>
        <v>4</v>
      </c>
      <c r="AZ444" s="303">
        <f t="shared" si="222"/>
        <v>1</v>
      </c>
      <c r="BA444" s="303">
        <f t="shared" si="223"/>
        <v>8</v>
      </c>
      <c r="BB444" s="303">
        <f t="shared" si="224"/>
        <v>5</v>
      </c>
      <c r="BC444" s="303">
        <f t="shared" si="225"/>
        <v>18</v>
      </c>
      <c r="BD444" s="303">
        <f t="shared" si="226"/>
        <v>12</v>
      </c>
      <c r="BE444" s="303">
        <f t="shared" si="227"/>
        <v>4</v>
      </c>
      <c r="BF444" s="303">
        <f t="shared" si="228"/>
        <v>6</v>
      </c>
      <c r="BG444" s="303">
        <f t="shared" si="229"/>
        <v>7</v>
      </c>
      <c r="BH444" s="303"/>
      <c r="BI444" s="303">
        <f t="shared" si="230"/>
        <v>4</v>
      </c>
      <c r="BJ444" s="303">
        <f t="shared" si="231"/>
        <v>9</v>
      </c>
      <c r="BK444" s="303">
        <f t="shared" si="232"/>
        <v>30</v>
      </c>
      <c r="BL444" s="303">
        <f t="shared" si="233"/>
        <v>8</v>
      </c>
      <c r="BM444" s="303">
        <f t="shared" si="234"/>
        <v>12</v>
      </c>
      <c r="BN444" s="303">
        <f t="shared" si="235"/>
        <v>5</v>
      </c>
      <c r="CB444" s="307"/>
      <c r="CC444" s="307"/>
      <c r="CD444" s="307"/>
      <c r="CE444" s="307"/>
      <c r="CF444" s="307"/>
      <c r="CG444" s="307"/>
      <c r="CH444" s="307"/>
      <c r="CI444" s="307"/>
      <c r="CJ444" s="307"/>
      <c r="CK444" s="307"/>
      <c r="CL444" s="307"/>
      <c r="CM444" s="307"/>
      <c r="CN444" s="307"/>
      <c r="CO444" s="307"/>
      <c r="CP444" s="307"/>
      <c r="CQ444" s="307"/>
      <c r="CR444" s="307"/>
      <c r="CS444" s="307"/>
      <c r="CT444" s="307"/>
      <c r="CU444" s="307"/>
      <c r="CV444" s="307"/>
      <c r="CW444" s="307"/>
      <c r="CX444" s="307"/>
      <c r="CY444" s="307"/>
      <c r="CZ444" s="307"/>
      <c r="DA444" s="307"/>
      <c r="DB444" s="307"/>
      <c r="DC444" s="307"/>
      <c r="DD444" s="307"/>
      <c r="DE444" s="307"/>
      <c r="DF444" s="307"/>
      <c r="DG444" s="307"/>
      <c r="DH444" s="307"/>
      <c r="DI444" s="390"/>
      <c r="DJ444" s="390"/>
      <c r="DK444" s="307"/>
      <c r="DL444" s="307"/>
      <c r="DM444" s="307"/>
      <c r="DN444" s="307"/>
      <c r="DO444" s="307"/>
      <c r="DP444" s="307"/>
      <c r="DQ444" s="307"/>
      <c r="DR444" s="307"/>
      <c r="DS444" s="307"/>
      <c r="DT444" s="307"/>
      <c r="DU444" s="307"/>
      <c r="DV444" s="307"/>
      <c r="DW444" s="307"/>
      <c r="DX444" s="307"/>
      <c r="DY444" s="307"/>
      <c r="DZ444" s="307"/>
      <c r="EA444" s="307"/>
      <c r="EB444" s="307"/>
      <c r="EC444" s="307"/>
      <c r="ED444" s="307"/>
      <c r="EE444" s="307"/>
      <c r="EF444" s="307"/>
      <c r="EG444" s="307"/>
      <c r="EH444" s="307"/>
      <c r="EI444" s="307"/>
      <c r="EJ444" s="307"/>
      <c r="EK444" s="307"/>
      <c r="EL444" s="307"/>
      <c r="EM444" s="307"/>
      <c r="EN444" s="307"/>
      <c r="EO444" s="307"/>
      <c r="EP444" s="307"/>
      <c r="EQ444" s="307"/>
      <c r="ER444" s="307"/>
      <c r="ES444" s="307"/>
      <c r="ET444" s="307"/>
      <c r="EU444" s="390"/>
      <c r="EV444" s="390"/>
      <c r="EW444" s="307"/>
      <c r="EX444" s="307"/>
      <c r="EY444" s="307"/>
      <c r="EZ444" s="307"/>
      <c r="FA444" s="307"/>
      <c r="FB444" s="307"/>
      <c r="FC444" s="307"/>
      <c r="FD444" s="307"/>
      <c r="FE444" s="307"/>
      <c r="FF444" s="307"/>
      <c r="FG444" s="307"/>
      <c r="FH444" s="307"/>
      <c r="FI444" s="307"/>
      <c r="FJ444" s="307"/>
      <c r="FK444" s="307"/>
      <c r="FL444" s="307"/>
      <c r="FM444" s="307"/>
      <c r="FN444" s="307"/>
      <c r="FO444" s="307"/>
      <c r="FP444" s="307"/>
      <c r="FQ444" s="307"/>
      <c r="FR444" s="307"/>
      <c r="FS444" s="307"/>
      <c r="FT444" s="307"/>
      <c r="FU444" s="307"/>
      <c r="FV444" s="307"/>
      <c r="FW444" s="307"/>
      <c r="FX444" s="307"/>
      <c r="FY444" s="307"/>
      <c r="FZ444" s="307"/>
      <c r="GA444" s="307"/>
      <c r="GB444" s="307"/>
      <c r="GC444" s="307"/>
      <c r="GD444" s="307"/>
      <c r="GE444" s="307"/>
      <c r="GF444" s="307"/>
      <c r="GG444" s="307"/>
      <c r="GH444" s="307"/>
      <c r="GI444" s="307"/>
      <c r="GJ444" s="307"/>
      <c r="GK444" s="307"/>
      <c r="GL444" s="307"/>
      <c r="GM444" s="307"/>
      <c r="GN444" s="307"/>
      <c r="GO444" s="307"/>
      <c r="GP444" s="307"/>
      <c r="GQ444" s="307"/>
      <c r="GR444" s="307"/>
      <c r="GS444" s="307"/>
      <c r="GT444" s="307"/>
      <c r="GU444" s="307"/>
      <c r="GV444" s="307"/>
      <c r="GW444" s="307"/>
      <c r="GX444" s="307"/>
      <c r="GY444" s="307"/>
      <c r="GZ444" s="307"/>
      <c r="HA444" s="307"/>
      <c r="HB444" s="307"/>
      <c r="HC444" s="307"/>
      <c r="HD444" s="307"/>
      <c r="HE444" s="307"/>
      <c r="HF444" s="307"/>
      <c r="HG444" s="307"/>
      <c r="HH444" s="307"/>
      <c r="HI444" s="307"/>
      <c r="HJ444" s="307"/>
      <c r="HK444" s="307"/>
      <c r="HL444" s="307"/>
      <c r="HM444" s="307"/>
      <c r="HN444" s="307"/>
      <c r="HO444" s="307"/>
      <c r="HP444" s="307"/>
      <c r="HQ444" s="307"/>
      <c r="HR444" s="307"/>
      <c r="HS444" s="307"/>
      <c r="HT444" s="307"/>
      <c r="HU444" s="307"/>
      <c r="HV444" s="307"/>
      <c r="HW444" s="307"/>
      <c r="HX444" s="307"/>
      <c r="HY444" s="307"/>
      <c r="HZ444" s="307"/>
      <c r="IA444" s="307"/>
      <c r="IB444" s="307"/>
      <c r="IC444" s="307"/>
      <c r="ID444" s="307"/>
      <c r="IE444" s="307"/>
      <c r="IF444" s="307"/>
      <c r="IG444" s="307"/>
      <c r="IH444" s="307"/>
      <c r="II444" s="307"/>
      <c r="IJ444" s="307"/>
      <c r="IK444" s="307"/>
      <c r="IL444" s="307"/>
      <c r="IM444" s="307"/>
      <c r="IN444" s="307"/>
      <c r="IO444" s="307"/>
      <c r="IP444" s="307"/>
      <c r="IQ444" s="307"/>
      <c r="IR444" s="307"/>
      <c r="IS444" s="307"/>
      <c r="IT444" s="307"/>
      <c r="IU444" s="307"/>
      <c r="IV444" s="307"/>
      <c r="IW444" s="307"/>
      <c r="IX444" s="307"/>
      <c r="IY444" s="307"/>
      <c r="IZ444" s="307"/>
      <c r="JA444" s="307"/>
      <c r="JB444" s="307"/>
      <c r="JC444" s="307"/>
      <c r="JD444" s="307"/>
      <c r="JE444" s="307"/>
      <c r="JF444" s="307"/>
      <c r="JG444" s="307"/>
      <c r="JH444" s="307"/>
      <c r="JI444" s="307"/>
      <c r="JJ444" s="307"/>
      <c r="JK444" s="307"/>
      <c r="JL444" s="307"/>
      <c r="JM444" s="307"/>
      <c r="JN444" s="307"/>
      <c r="JO444" s="307"/>
      <c r="JP444" s="307"/>
      <c r="JQ444" s="307"/>
      <c r="JR444" s="307"/>
      <c r="JS444" s="307"/>
      <c r="JT444" s="307"/>
      <c r="JU444" s="307"/>
      <c r="JV444" s="307"/>
      <c r="JW444" s="307"/>
      <c r="JX444" s="307"/>
      <c r="JY444" s="307"/>
      <c r="JZ444" s="307"/>
      <c r="KA444" s="307"/>
      <c r="KB444" s="307"/>
      <c r="KC444" s="307"/>
      <c r="KD444" s="307"/>
      <c r="KE444" s="307"/>
      <c r="KF444" s="307"/>
      <c r="KG444" s="307"/>
      <c r="KH444" s="307"/>
      <c r="KI444" s="307"/>
      <c r="KJ444" s="307"/>
      <c r="KK444" s="307"/>
      <c r="KL444" s="307"/>
      <c r="KM444" s="307"/>
      <c r="KN444" s="307"/>
      <c r="KO444" s="307"/>
      <c r="KP444" s="307"/>
      <c r="KQ444" s="307"/>
      <c r="KR444" s="307"/>
      <c r="KS444" s="307"/>
      <c r="KT444" s="307"/>
    </row>
    <row r="445" spans="14:306" s="56" customFormat="1" ht="15" customHeight="1">
      <c r="N445" s="341"/>
      <c r="O445" s="341"/>
      <c r="P445" s="341"/>
      <c r="Q445" s="341"/>
      <c r="R445" s="341"/>
      <c r="S445" s="341"/>
      <c r="T445" s="341"/>
      <c r="U445" s="341"/>
      <c r="V445" s="410"/>
      <c r="W445" s="341"/>
      <c r="X445" s="341"/>
      <c r="Y445" s="341"/>
      <c r="Z445" s="341"/>
      <c r="AA445" s="341"/>
      <c r="AB445" s="341"/>
      <c r="AC445" s="341"/>
      <c r="AD445" s="341"/>
      <c r="AE445" s="341"/>
      <c r="AG445" s="354">
        <v>3</v>
      </c>
      <c r="AH445" s="354"/>
      <c r="AI445" s="356" t="s">
        <v>171</v>
      </c>
      <c r="AJ445" s="359">
        <v>1</v>
      </c>
      <c r="AK445" s="359">
        <v>8</v>
      </c>
      <c r="AL445" s="356" t="s">
        <v>58</v>
      </c>
      <c r="AM445" s="356" t="s">
        <v>160</v>
      </c>
      <c r="AN445" s="356" t="s">
        <v>156</v>
      </c>
      <c r="AO445" s="356" t="s">
        <v>61</v>
      </c>
      <c r="AP445" s="356" t="s">
        <v>64</v>
      </c>
      <c r="AQ445" s="356" t="s">
        <v>72</v>
      </c>
      <c r="AR445" s="356" t="s">
        <v>61</v>
      </c>
      <c r="AS445" s="356" t="s">
        <v>113</v>
      </c>
      <c r="AT445" s="356" t="s">
        <v>307</v>
      </c>
      <c r="AU445" s="356"/>
      <c r="AV445" s="359">
        <v>8</v>
      </c>
      <c r="AW445" s="359">
        <v>12</v>
      </c>
      <c r="AX445" s="359">
        <v>5</v>
      </c>
      <c r="AY445" s="303">
        <f t="shared" si="221"/>
        <v>7</v>
      </c>
      <c r="AZ445" s="303">
        <f t="shared" si="222"/>
        <v>2</v>
      </c>
      <c r="BA445" s="303" t="str">
        <f t="shared" si="223"/>
        <v>-</v>
      </c>
      <c r="BB445" s="303">
        <f t="shared" si="224"/>
        <v>7</v>
      </c>
      <c r="BC445" s="303">
        <f t="shared" si="225"/>
        <v>21</v>
      </c>
      <c r="BD445" s="303">
        <f t="shared" si="226"/>
        <v>14</v>
      </c>
      <c r="BE445" s="303">
        <f t="shared" si="227"/>
        <v>6</v>
      </c>
      <c r="BF445" s="303">
        <f t="shared" si="228"/>
        <v>8</v>
      </c>
      <c r="BG445" s="303">
        <f t="shared" si="229"/>
        <v>9</v>
      </c>
      <c r="BH445" s="303"/>
      <c r="BI445" s="303">
        <f t="shared" si="230"/>
        <v>6</v>
      </c>
      <c r="BJ445" s="303">
        <f t="shared" si="231"/>
        <v>11</v>
      </c>
      <c r="BK445" s="303">
        <f t="shared" si="232"/>
        <v>36</v>
      </c>
      <c r="BL445" s="303">
        <f t="shared" si="233"/>
        <v>9</v>
      </c>
      <c r="BM445" s="303">
        <f t="shared" si="234"/>
        <v>13</v>
      </c>
      <c r="BN445" s="303">
        <f t="shared" si="235"/>
        <v>6</v>
      </c>
      <c r="CB445" s="307"/>
      <c r="CC445" s="307"/>
      <c r="CD445" s="307"/>
      <c r="CE445" s="307"/>
      <c r="CF445" s="307"/>
      <c r="CG445" s="307"/>
      <c r="CH445" s="307"/>
      <c r="CI445" s="307"/>
      <c r="CJ445" s="307"/>
      <c r="CK445" s="307"/>
      <c r="CL445" s="307"/>
      <c r="CM445" s="307"/>
      <c r="CN445" s="307"/>
      <c r="CO445" s="307"/>
      <c r="CP445" s="307"/>
      <c r="CQ445" s="307"/>
      <c r="CR445" s="307"/>
      <c r="CS445" s="307"/>
      <c r="CT445" s="307"/>
      <c r="CU445" s="307"/>
      <c r="CV445" s="307"/>
      <c r="CW445" s="307"/>
      <c r="CX445" s="307"/>
      <c r="CY445" s="307"/>
      <c r="CZ445" s="307"/>
      <c r="DA445" s="307"/>
      <c r="DB445" s="307"/>
      <c r="DC445" s="307"/>
      <c r="DD445" s="307"/>
      <c r="DE445" s="307"/>
      <c r="DF445" s="307"/>
      <c r="DG445" s="307"/>
      <c r="DH445" s="307"/>
      <c r="DI445" s="390"/>
      <c r="DJ445" s="390"/>
      <c r="DK445" s="307"/>
      <c r="DL445" s="307"/>
      <c r="DM445" s="307"/>
      <c r="DN445" s="307"/>
      <c r="DO445" s="307"/>
      <c r="DP445" s="307"/>
      <c r="DQ445" s="307"/>
      <c r="DR445" s="307"/>
      <c r="DS445" s="307"/>
      <c r="DT445" s="307"/>
      <c r="DU445" s="307"/>
      <c r="DV445" s="307"/>
      <c r="DW445" s="307"/>
      <c r="DX445" s="307"/>
      <c r="DY445" s="307"/>
      <c r="DZ445" s="307"/>
      <c r="EA445" s="307"/>
      <c r="EB445" s="307"/>
      <c r="EC445" s="307"/>
      <c r="ED445" s="307"/>
      <c r="EE445" s="307"/>
      <c r="EF445" s="307"/>
      <c r="EG445" s="307"/>
      <c r="EH445" s="307"/>
      <c r="EI445" s="307"/>
      <c r="EJ445" s="307"/>
      <c r="EK445" s="307"/>
      <c r="EL445" s="307"/>
      <c r="EM445" s="307"/>
      <c r="EN445" s="307"/>
      <c r="EO445" s="307"/>
      <c r="EP445" s="307"/>
      <c r="EQ445" s="307"/>
      <c r="ER445" s="307"/>
      <c r="ES445" s="307"/>
      <c r="ET445" s="307"/>
      <c r="EU445" s="390"/>
      <c r="EV445" s="390"/>
      <c r="EW445" s="307"/>
      <c r="EX445" s="307"/>
      <c r="EY445" s="307"/>
      <c r="EZ445" s="307"/>
      <c r="FA445" s="307"/>
      <c r="FB445" s="307"/>
      <c r="FC445" s="307"/>
      <c r="FD445" s="307"/>
      <c r="FE445" s="307"/>
      <c r="FF445" s="307"/>
      <c r="FG445" s="307"/>
      <c r="FH445" s="307"/>
      <c r="FI445" s="307"/>
      <c r="FJ445" s="307"/>
      <c r="FK445" s="307"/>
      <c r="FL445" s="307"/>
      <c r="FM445" s="307"/>
      <c r="FN445" s="307"/>
      <c r="FO445" s="307"/>
      <c r="FP445" s="307"/>
      <c r="FQ445" s="307"/>
      <c r="FR445" s="307"/>
      <c r="FS445" s="307"/>
      <c r="FT445" s="307"/>
      <c r="FU445" s="307"/>
      <c r="FV445" s="307"/>
      <c r="FW445" s="307"/>
      <c r="FX445" s="307"/>
      <c r="FY445" s="307"/>
      <c r="FZ445" s="307"/>
      <c r="GA445" s="307"/>
      <c r="GB445" s="307"/>
      <c r="GC445" s="307"/>
      <c r="GD445" s="307"/>
      <c r="GE445" s="307"/>
      <c r="GF445" s="307"/>
      <c r="GG445" s="307"/>
      <c r="GH445" s="307"/>
      <c r="GI445" s="307"/>
      <c r="GJ445" s="307"/>
      <c r="GK445" s="307"/>
      <c r="GL445" s="307"/>
      <c r="GM445" s="307"/>
      <c r="GN445" s="307"/>
      <c r="GO445" s="307"/>
      <c r="GP445" s="307"/>
      <c r="GQ445" s="307"/>
      <c r="GR445" s="307"/>
      <c r="GS445" s="307"/>
      <c r="GT445" s="307"/>
      <c r="GU445" s="307"/>
      <c r="GV445" s="307"/>
      <c r="GW445" s="307"/>
      <c r="GX445" s="307"/>
      <c r="GY445" s="307"/>
      <c r="GZ445" s="307"/>
      <c r="HA445" s="307"/>
      <c r="HB445" s="307"/>
      <c r="HC445" s="307"/>
      <c r="HD445" s="307"/>
      <c r="HE445" s="307"/>
      <c r="HF445" s="307"/>
      <c r="HG445" s="307"/>
      <c r="HH445" s="307"/>
      <c r="HI445" s="307"/>
      <c r="HJ445" s="307"/>
      <c r="HK445" s="307"/>
      <c r="HL445" s="307"/>
      <c r="HM445" s="307"/>
      <c r="HN445" s="307"/>
      <c r="HO445" s="307"/>
      <c r="HP445" s="307"/>
      <c r="HQ445" s="307"/>
      <c r="HR445" s="307"/>
      <c r="HS445" s="307"/>
      <c r="HT445" s="307"/>
      <c r="HU445" s="307"/>
      <c r="HV445" s="307"/>
      <c r="HW445" s="307"/>
      <c r="HX445" s="307"/>
      <c r="HY445" s="307"/>
      <c r="HZ445" s="307"/>
      <c r="IA445" s="307"/>
      <c r="IB445" s="307"/>
      <c r="IC445" s="307"/>
      <c r="ID445" s="307"/>
      <c r="IE445" s="307"/>
      <c r="IF445" s="307"/>
      <c r="IG445" s="307"/>
      <c r="IH445" s="307"/>
      <c r="II445" s="307"/>
      <c r="IJ445" s="307"/>
      <c r="IK445" s="307"/>
      <c r="IL445" s="307"/>
      <c r="IM445" s="307"/>
      <c r="IN445" s="307"/>
      <c r="IO445" s="307"/>
      <c r="IP445" s="307"/>
      <c r="IQ445" s="307"/>
      <c r="IR445" s="307"/>
      <c r="IS445" s="307"/>
      <c r="IT445" s="307"/>
      <c r="IU445" s="307"/>
      <c r="IV445" s="307"/>
      <c r="IW445" s="307"/>
      <c r="IX445" s="307"/>
      <c r="IY445" s="307"/>
      <c r="IZ445" s="307"/>
      <c r="JA445" s="307"/>
      <c r="JB445" s="307"/>
      <c r="JC445" s="307"/>
      <c r="JD445" s="307"/>
      <c r="JE445" s="307"/>
      <c r="JF445" s="307"/>
      <c r="JG445" s="307"/>
      <c r="JH445" s="307"/>
      <c r="JI445" s="307"/>
      <c r="JJ445" s="307"/>
      <c r="JK445" s="307"/>
      <c r="JL445" s="307"/>
      <c r="JM445" s="307"/>
      <c r="JN445" s="307"/>
      <c r="JO445" s="307"/>
      <c r="JP445" s="307"/>
      <c r="JQ445" s="307"/>
      <c r="JR445" s="307"/>
      <c r="JS445" s="307"/>
      <c r="JT445" s="307"/>
      <c r="JU445" s="307"/>
      <c r="JV445" s="307"/>
      <c r="JW445" s="307"/>
      <c r="JX445" s="307"/>
      <c r="JY445" s="307"/>
      <c r="JZ445" s="307"/>
      <c r="KA445" s="307"/>
      <c r="KB445" s="307"/>
      <c r="KC445" s="307"/>
      <c r="KD445" s="307"/>
      <c r="KE445" s="307"/>
      <c r="KF445" s="307"/>
      <c r="KG445" s="307"/>
      <c r="KH445" s="307"/>
      <c r="KI445" s="307"/>
      <c r="KJ445" s="307"/>
      <c r="KK445" s="307"/>
      <c r="KL445" s="307"/>
      <c r="KM445" s="307"/>
      <c r="KN445" s="307"/>
      <c r="KO445" s="307"/>
      <c r="KP445" s="307"/>
      <c r="KQ445" s="307"/>
      <c r="KR445" s="307"/>
      <c r="KS445" s="307"/>
      <c r="KT445" s="307"/>
    </row>
    <row r="446" spans="14:306" s="56" customFormat="1" ht="15" customHeight="1">
      <c r="N446" s="341"/>
      <c r="O446" s="341"/>
      <c r="P446" s="341"/>
      <c r="Q446" s="341"/>
      <c r="R446" s="341"/>
      <c r="S446" s="341"/>
      <c r="T446" s="341"/>
      <c r="U446" s="341"/>
      <c r="V446" s="410"/>
      <c r="W446" s="341"/>
      <c r="X446" s="341"/>
      <c r="Y446" s="341"/>
      <c r="Z446" s="341"/>
      <c r="AA446" s="341"/>
      <c r="AB446" s="341"/>
      <c r="AC446" s="341"/>
      <c r="AD446" s="341"/>
      <c r="AE446" s="341"/>
      <c r="AG446" s="354">
        <v>4</v>
      </c>
      <c r="AH446" s="354"/>
      <c r="AI446" s="356" t="s">
        <v>173</v>
      </c>
      <c r="AJ446" s="356" t="s">
        <v>112</v>
      </c>
      <c r="AK446" s="356" t="s">
        <v>0</v>
      </c>
      <c r="AL446" s="359">
        <v>7</v>
      </c>
      <c r="AM446" s="356" t="s">
        <v>86</v>
      </c>
      <c r="AN446" s="356" t="s">
        <v>75</v>
      </c>
      <c r="AO446" s="356" t="s">
        <v>64</v>
      </c>
      <c r="AP446" s="356" t="s">
        <v>66</v>
      </c>
      <c r="AQ446" s="359">
        <v>9</v>
      </c>
      <c r="AR446" s="356" t="s">
        <v>111</v>
      </c>
      <c r="AS446" s="356" t="s">
        <v>71</v>
      </c>
      <c r="AT446" s="356" t="s">
        <v>225</v>
      </c>
      <c r="AU446" s="356"/>
      <c r="AV446" s="359">
        <v>9</v>
      </c>
      <c r="AW446" s="356" t="s">
        <v>85</v>
      </c>
      <c r="AX446" s="359">
        <v>6</v>
      </c>
      <c r="AY446" s="303">
        <f t="shared" si="221"/>
        <v>10</v>
      </c>
      <c r="AZ446" s="303">
        <f t="shared" si="222"/>
        <v>4</v>
      </c>
      <c r="BA446" s="303">
        <f t="shared" si="223"/>
        <v>9</v>
      </c>
      <c r="BB446" s="303">
        <f t="shared" si="224"/>
        <v>8</v>
      </c>
      <c r="BC446" s="303">
        <f t="shared" si="225"/>
        <v>24</v>
      </c>
      <c r="BD446" s="303">
        <f t="shared" si="226"/>
        <v>17</v>
      </c>
      <c r="BE446" s="303">
        <f t="shared" si="227"/>
        <v>8</v>
      </c>
      <c r="BF446" s="303">
        <f t="shared" si="228"/>
        <v>10</v>
      </c>
      <c r="BG446" s="303">
        <f t="shared" si="229"/>
        <v>10</v>
      </c>
      <c r="BH446" s="303"/>
      <c r="BI446" s="303">
        <f t="shared" si="230"/>
        <v>9</v>
      </c>
      <c r="BJ446" s="303">
        <f t="shared" si="231"/>
        <v>13</v>
      </c>
      <c r="BK446" s="303">
        <f t="shared" si="232"/>
        <v>41</v>
      </c>
      <c r="BL446" s="303">
        <f t="shared" si="233"/>
        <v>10</v>
      </c>
      <c r="BM446" s="303">
        <f t="shared" si="234"/>
        <v>15</v>
      </c>
      <c r="BN446" s="303">
        <f t="shared" si="235"/>
        <v>7</v>
      </c>
      <c r="CB446" s="307"/>
      <c r="CC446" s="307"/>
      <c r="CD446" s="307"/>
      <c r="CE446" s="307"/>
      <c r="CF446" s="307"/>
      <c r="CG446" s="307"/>
      <c r="CH446" s="307"/>
      <c r="CI446" s="307"/>
      <c r="CJ446" s="307"/>
      <c r="CK446" s="307"/>
      <c r="CL446" s="307"/>
      <c r="CM446" s="307"/>
      <c r="CN446" s="307"/>
      <c r="CO446" s="307"/>
      <c r="CP446" s="307"/>
      <c r="CQ446" s="307"/>
      <c r="CR446" s="307"/>
      <c r="CS446" s="307"/>
      <c r="CT446" s="307"/>
      <c r="CU446" s="307"/>
      <c r="CV446" s="307"/>
      <c r="CW446" s="307"/>
      <c r="CX446" s="307"/>
      <c r="CY446" s="307"/>
      <c r="CZ446" s="307"/>
      <c r="DA446" s="307"/>
      <c r="DB446" s="307"/>
      <c r="DC446" s="307"/>
      <c r="DD446" s="307"/>
      <c r="DE446" s="307"/>
      <c r="DF446" s="307"/>
      <c r="DG446" s="307"/>
      <c r="DH446" s="307"/>
      <c r="DI446" s="390"/>
      <c r="DJ446" s="390"/>
      <c r="DK446" s="307"/>
      <c r="DL446" s="307"/>
      <c r="DM446" s="307"/>
      <c r="DN446" s="307"/>
      <c r="DO446" s="307"/>
      <c r="DP446" s="307"/>
      <c r="DQ446" s="307"/>
      <c r="DR446" s="307"/>
      <c r="DS446" s="307"/>
      <c r="DT446" s="307"/>
      <c r="DU446" s="307"/>
      <c r="DV446" s="307"/>
      <c r="DW446" s="307"/>
      <c r="DX446" s="307"/>
      <c r="DY446" s="307"/>
      <c r="DZ446" s="307"/>
      <c r="EA446" s="307"/>
      <c r="EB446" s="307"/>
      <c r="EC446" s="307"/>
      <c r="ED446" s="307"/>
      <c r="EE446" s="307"/>
      <c r="EF446" s="307"/>
      <c r="EG446" s="307"/>
      <c r="EH446" s="307"/>
      <c r="EI446" s="307"/>
      <c r="EJ446" s="307"/>
      <c r="EK446" s="307"/>
      <c r="EL446" s="307"/>
      <c r="EM446" s="307"/>
      <c r="EN446" s="307"/>
      <c r="EO446" s="307"/>
      <c r="EP446" s="307"/>
      <c r="EQ446" s="307"/>
      <c r="ER446" s="307"/>
      <c r="ES446" s="307"/>
      <c r="ET446" s="307"/>
      <c r="EU446" s="390"/>
      <c r="EV446" s="390"/>
      <c r="EW446" s="307"/>
      <c r="EX446" s="307"/>
      <c r="EY446" s="307"/>
      <c r="EZ446" s="307"/>
      <c r="FA446" s="307"/>
      <c r="FB446" s="307"/>
      <c r="FC446" s="307"/>
      <c r="FD446" s="307"/>
      <c r="FE446" s="307"/>
      <c r="FF446" s="307"/>
      <c r="FG446" s="307"/>
      <c r="FH446" s="307"/>
      <c r="FI446" s="307"/>
      <c r="FJ446" s="307"/>
      <c r="FK446" s="307"/>
      <c r="FL446" s="307"/>
      <c r="FM446" s="307"/>
      <c r="FN446" s="307"/>
      <c r="FO446" s="307"/>
      <c r="FP446" s="307"/>
      <c r="FQ446" s="307"/>
      <c r="FR446" s="307"/>
      <c r="FS446" s="307"/>
      <c r="FT446" s="307"/>
      <c r="FU446" s="307"/>
      <c r="FV446" s="307"/>
      <c r="FW446" s="307"/>
      <c r="FX446" s="307"/>
      <c r="FY446" s="307"/>
      <c r="FZ446" s="307"/>
      <c r="GA446" s="307"/>
      <c r="GB446" s="307"/>
      <c r="GC446" s="307"/>
      <c r="GD446" s="307"/>
      <c r="GE446" s="307"/>
      <c r="GF446" s="307"/>
      <c r="GG446" s="307"/>
      <c r="GH446" s="307"/>
      <c r="GI446" s="307"/>
      <c r="GJ446" s="307"/>
      <c r="GK446" s="307"/>
      <c r="GL446" s="307"/>
      <c r="GM446" s="307"/>
      <c r="GN446" s="307"/>
      <c r="GO446" s="307"/>
      <c r="GP446" s="307"/>
      <c r="GQ446" s="307"/>
      <c r="GR446" s="307"/>
      <c r="GS446" s="307"/>
      <c r="GT446" s="307"/>
      <c r="GU446" s="307"/>
      <c r="GV446" s="307"/>
      <c r="GW446" s="307"/>
      <c r="GX446" s="307"/>
      <c r="GY446" s="307"/>
      <c r="GZ446" s="307"/>
      <c r="HA446" s="307"/>
      <c r="HB446" s="307"/>
      <c r="HC446" s="307"/>
      <c r="HD446" s="307"/>
      <c r="HE446" s="307"/>
      <c r="HF446" s="307"/>
      <c r="HG446" s="307"/>
      <c r="HH446" s="307"/>
      <c r="HI446" s="307"/>
      <c r="HJ446" s="307"/>
      <c r="HK446" s="307"/>
      <c r="HL446" s="307"/>
      <c r="HM446" s="307"/>
      <c r="HN446" s="307"/>
      <c r="HO446" s="307"/>
      <c r="HP446" s="307"/>
      <c r="HQ446" s="307"/>
      <c r="HR446" s="307"/>
      <c r="HS446" s="307"/>
      <c r="HT446" s="307"/>
      <c r="HU446" s="307"/>
      <c r="HV446" s="307"/>
      <c r="HW446" s="307"/>
      <c r="HX446" s="307"/>
      <c r="HY446" s="307"/>
      <c r="HZ446" s="307"/>
      <c r="IA446" s="307"/>
      <c r="IB446" s="307"/>
      <c r="IC446" s="307"/>
      <c r="ID446" s="307"/>
      <c r="IE446" s="307"/>
      <c r="IF446" s="307"/>
      <c r="IG446" s="307"/>
      <c r="IH446" s="307"/>
      <c r="II446" s="307"/>
      <c r="IJ446" s="307"/>
      <c r="IK446" s="307"/>
      <c r="IL446" s="307"/>
      <c r="IM446" s="307"/>
      <c r="IN446" s="307"/>
      <c r="IO446" s="307"/>
      <c r="IP446" s="307"/>
      <c r="IQ446" s="307"/>
      <c r="IR446" s="307"/>
      <c r="IS446" s="307"/>
      <c r="IT446" s="307"/>
      <c r="IU446" s="307"/>
      <c r="IV446" s="307"/>
      <c r="IW446" s="307"/>
      <c r="IX446" s="307"/>
      <c r="IY446" s="307"/>
      <c r="IZ446" s="307"/>
      <c r="JA446" s="307"/>
      <c r="JB446" s="307"/>
      <c r="JC446" s="307"/>
      <c r="JD446" s="307"/>
      <c r="JE446" s="307"/>
      <c r="JF446" s="307"/>
      <c r="JG446" s="307"/>
      <c r="JH446" s="307"/>
      <c r="JI446" s="307"/>
      <c r="JJ446" s="307"/>
      <c r="JK446" s="307"/>
      <c r="JL446" s="307"/>
      <c r="JM446" s="307"/>
      <c r="JN446" s="307"/>
      <c r="JO446" s="307"/>
      <c r="JP446" s="307"/>
      <c r="JQ446" s="307"/>
      <c r="JR446" s="307"/>
      <c r="JS446" s="307"/>
      <c r="JT446" s="307"/>
      <c r="JU446" s="307"/>
      <c r="JV446" s="307"/>
      <c r="JW446" s="307"/>
      <c r="JX446" s="307"/>
      <c r="JY446" s="307"/>
      <c r="JZ446" s="307"/>
      <c r="KA446" s="307"/>
      <c r="KB446" s="307"/>
      <c r="KC446" s="307"/>
      <c r="KD446" s="307"/>
      <c r="KE446" s="307"/>
      <c r="KF446" s="307"/>
      <c r="KG446" s="307"/>
      <c r="KH446" s="307"/>
      <c r="KI446" s="307"/>
      <c r="KJ446" s="307"/>
      <c r="KK446" s="307"/>
      <c r="KL446" s="307"/>
      <c r="KM446" s="307"/>
      <c r="KN446" s="307"/>
      <c r="KO446" s="307"/>
      <c r="KP446" s="307"/>
      <c r="KQ446" s="307"/>
      <c r="KR446" s="307"/>
      <c r="KS446" s="307"/>
      <c r="KT446" s="307"/>
    </row>
    <row r="447" spans="14:306" s="56" customFormat="1" ht="15" customHeight="1">
      <c r="N447" s="341"/>
      <c r="O447" s="341"/>
      <c r="P447" s="341"/>
      <c r="Q447" s="341"/>
      <c r="R447" s="341"/>
      <c r="S447" s="341"/>
      <c r="T447" s="341"/>
      <c r="U447" s="341"/>
      <c r="V447" s="410"/>
      <c r="W447" s="341"/>
      <c r="X447" s="341"/>
      <c r="Y447" s="341"/>
      <c r="Z447" s="341"/>
      <c r="AA447" s="341"/>
      <c r="AB447" s="341"/>
      <c r="AC447" s="341"/>
      <c r="AD447" s="341"/>
      <c r="AE447" s="341"/>
      <c r="AG447" s="354">
        <v>5</v>
      </c>
      <c r="AH447" s="354"/>
      <c r="AI447" s="356" t="s">
        <v>206</v>
      </c>
      <c r="AJ447" s="356" t="s">
        <v>171</v>
      </c>
      <c r="AK447" s="359">
        <v>9</v>
      </c>
      <c r="AL447" s="356" t="s">
        <v>66</v>
      </c>
      <c r="AM447" s="356" t="s">
        <v>89</v>
      </c>
      <c r="AN447" s="356" t="s">
        <v>79</v>
      </c>
      <c r="AO447" s="356" t="s">
        <v>66</v>
      </c>
      <c r="AP447" s="359">
        <v>10</v>
      </c>
      <c r="AQ447" s="356" t="s">
        <v>68</v>
      </c>
      <c r="AR447" s="356" t="s">
        <v>113</v>
      </c>
      <c r="AS447" s="356" t="s">
        <v>85</v>
      </c>
      <c r="AT447" s="356" t="s">
        <v>557</v>
      </c>
      <c r="AU447" s="356"/>
      <c r="AV447" s="359">
        <v>10</v>
      </c>
      <c r="AW447" s="359">
        <v>15</v>
      </c>
      <c r="AX447" s="359">
        <v>7</v>
      </c>
      <c r="AY447" s="303">
        <f t="shared" si="221"/>
        <v>13</v>
      </c>
      <c r="AZ447" s="303">
        <f t="shared" si="222"/>
        <v>7</v>
      </c>
      <c r="BA447" s="303">
        <f t="shared" si="223"/>
        <v>10</v>
      </c>
      <c r="BB447" s="303">
        <f t="shared" si="224"/>
        <v>10</v>
      </c>
      <c r="BC447" s="303">
        <f t="shared" si="225"/>
        <v>26</v>
      </c>
      <c r="BD447" s="303">
        <f t="shared" si="226"/>
        <v>19</v>
      </c>
      <c r="BE447" s="303">
        <f t="shared" si="227"/>
        <v>10</v>
      </c>
      <c r="BF447" s="303">
        <f t="shared" si="228"/>
        <v>11</v>
      </c>
      <c r="BG447" s="303">
        <f t="shared" si="229"/>
        <v>12</v>
      </c>
      <c r="BH447" s="303"/>
      <c r="BI447" s="303">
        <f t="shared" si="230"/>
        <v>11</v>
      </c>
      <c r="BJ447" s="303">
        <f t="shared" si="231"/>
        <v>15</v>
      </c>
      <c r="BK447" s="303">
        <f t="shared" si="232"/>
        <v>47</v>
      </c>
      <c r="BL447" s="303">
        <f t="shared" si="233"/>
        <v>11</v>
      </c>
      <c r="BM447" s="303">
        <f t="shared" si="234"/>
        <v>16</v>
      </c>
      <c r="BN447" s="303">
        <f t="shared" si="235"/>
        <v>8</v>
      </c>
      <c r="CB447" s="307"/>
      <c r="CC447" s="307"/>
      <c r="CD447" s="307"/>
      <c r="CE447" s="307"/>
      <c r="CF447" s="307"/>
      <c r="CG447" s="307"/>
      <c r="CH447" s="307"/>
      <c r="CI447" s="307"/>
      <c r="CJ447" s="307"/>
      <c r="CK447" s="307"/>
      <c r="CL447" s="307"/>
      <c r="CM447" s="307"/>
      <c r="CN447" s="307"/>
      <c r="CO447" s="307"/>
      <c r="CP447" s="307"/>
      <c r="CQ447" s="307"/>
      <c r="CR447" s="307"/>
      <c r="CS447" s="307"/>
      <c r="CT447" s="307"/>
      <c r="CU447" s="307"/>
      <c r="CV447" s="307"/>
      <c r="CW447" s="307"/>
      <c r="CX447" s="307"/>
      <c r="CY447" s="307"/>
      <c r="CZ447" s="307"/>
      <c r="DA447" s="307"/>
      <c r="DB447" s="307"/>
      <c r="DC447" s="307"/>
      <c r="DD447" s="307"/>
      <c r="DE447" s="307"/>
      <c r="DF447" s="307"/>
      <c r="DG447" s="307"/>
      <c r="DH447" s="307"/>
      <c r="DI447" s="390"/>
      <c r="DJ447" s="390"/>
      <c r="DK447" s="307"/>
      <c r="DL447" s="307"/>
      <c r="DM447" s="307"/>
      <c r="DN447" s="307"/>
      <c r="DO447" s="307"/>
      <c r="DP447" s="307"/>
      <c r="DQ447" s="307"/>
      <c r="DR447" s="307"/>
      <c r="DS447" s="307"/>
      <c r="DT447" s="307"/>
      <c r="DU447" s="307"/>
      <c r="DV447" s="307"/>
      <c r="DW447" s="307"/>
      <c r="DX447" s="307"/>
      <c r="DY447" s="307"/>
      <c r="DZ447" s="307"/>
      <c r="EA447" s="307"/>
      <c r="EB447" s="307"/>
      <c r="EC447" s="307"/>
      <c r="ED447" s="307"/>
      <c r="EE447" s="307"/>
      <c r="EF447" s="307"/>
      <c r="EG447" s="307"/>
      <c r="EH447" s="307"/>
      <c r="EI447" s="307"/>
      <c r="EJ447" s="307"/>
      <c r="EK447" s="307"/>
      <c r="EL447" s="307"/>
      <c r="EM447" s="307"/>
      <c r="EN447" s="307"/>
      <c r="EO447" s="307"/>
      <c r="EP447" s="307"/>
      <c r="EQ447" s="307"/>
      <c r="ER447" s="307"/>
      <c r="ES447" s="307"/>
      <c r="ET447" s="307"/>
      <c r="EU447" s="390"/>
      <c r="EV447" s="390"/>
      <c r="EW447" s="307"/>
      <c r="EX447" s="307"/>
      <c r="EY447" s="307"/>
      <c r="EZ447" s="307"/>
      <c r="FA447" s="307"/>
      <c r="FB447" s="307"/>
      <c r="FC447" s="307"/>
      <c r="FD447" s="307"/>
      <c r="FE447" s="307"/>
      <c r="FF447" s="307"/>
      <c r="FG447" s="307"/>
      <c r="FH447" s="307"/>
      <c r="FI447" s="307"/>
      <c r="FJ447" s="307"/>
      <c r="FK447" s="307"/>
      <c r="FL447" s="307"/>
      <c r="FM447" s="307"/>
      <c r="FN447" s="307"/>
      <c r="FO447" s="307"/>
      <c r="FP447" s="307"/>
      <c r="FQ447" s="307"/>
      <c r="FR447" s="307"/>
      <c r="FS447" s="307"/>
      <c r="FT447" s="307"/>
      <c r="FU447" s="307"/>
      <c r="FV447" s="307"/>
      <c r="FW447" s="307"/>
      <c r="FX447" s="307"/>
      <c r="FY447" s="307"/>
      <c r="FZ447" s="307"/>
      <c r="GA447" s="307"/>
      <c r="GB447" s="307"/>
      <c r="GC447" s="307"/>
      <c r="GD447" s="307"/>
      <c r="GE447" s="307"/>
      <c r="GF447" s="307"/>
      <c r="GG447" s="307"/>
      <c r="GH447" s="307"/>
      <c r="GI447" s="307"/>
      <c r="GJ447" s="307"/>
      <c r="GK447" s="307"/>
      <c r="GL447" s="307"/>
      <c r="GM447" s="307"/>
      <c r="GN447" s="307"/>
      <c r="GO447" s="307"/>
      <c r="GP447" s="307"/>
      <c r="GQ447" s="307"/>
      <c r="GR447" s="307"/>
      <c r="GS447" s="307"/>
      <c r="GT447" s="307"/>
      <c r="GU447" s="307"/>
      <c r="GV447" s="307"/>
      <c r="GW447" s="307"/>
      <c r="GX447" s="307"/>
      <c r="GY447" s="307"/>
      <c r="GZ447" s="307"/>
      <c r="HA447" s="307"/>
      <c r="HB447" s="307"/>
      <c r="HC447" s="307"/>
      <c r="HD447" s="307"/>
      <c r="HE447" s="307"/>
      <c r="HF447" s="307"/>
      <c r="HG447" s="307"/>
      <c r="HH447" s="307"/>
      <c r="HI447" s="307"/>
      <c r="HJ447" s="307"/>
      <c r="HK447" s="307"/>
      <c r="HL447" s="307"/>
      <c r="HM447" s="307"/>
      <c r="HN447" s="307"/>
      <c r="HO447" s="307"/>
      <c r="HP447" s="307"/>
      <c r="HQ447" s="307"/>
      <c r="HR447" s="307"/>
      <c r="HS447" s="307"/>
      <c r="HT447" s="307"/>
      <c r="HU447" s="307"/>
      <c r="HV447" s="307"/>
      <c r="HW447" s="307"/>
      <c r="HX447" s="307"/>
      <c r="HY447" s="307"/>
      <c r="HZ447" s="307"/>
      <c r="IA447" s="307"/>
      <c r="IB447" s="307"/>
      <c r="IC447" s="307"/>
      <c r="ID447" s="307"/>
      <c r="IE447" s="307"/>
      <c r="IF447" s="307"/>
      <c r="IG447" s="307"/>
      <c r="IH447" s="307"/>
      <c r="II447" s="307"/>
      <c r="IJ447" s="307"/>
      <c r="IK447" s="307"/>
      <c r="IL447" s="307"/>
      <c r="IM447" s="307"/>
      <c r="IN447" s="307"/>
      <c r="IO447" s="307"/>
      <c r="IP447" s="307"/>
      <c r="IQ447" s="307"/>
      <c r="IR447" s="307"/>
      <c r="IS447" s="307"/>
      <c r="IT447" s="307"/>
      <c r="IU447" s="307"/>
      <c r="IV447" s="307"/>
      <c r="IW447" s="307"/>
      <c r="IX447" s="307"/>
      <c r="IY447" s="307"/>
      <c r="IZ447" s="307"/>
      <c r="JA447" s="307"/>
      <c r="JB447" s="307"/>
      <c r="JC447" s="307"/>
      <c r="JD447" s="307"/>
      <c r="JE447" s="307"/>
      <c r="JF447" s="307"/>
      <c r="JG447" s="307"/>
      <c r="JH447" s="307"/>
      <c r="JI447" s="307"/>
      <c r="JJ447" s="307"/>
      <c r="JK447" s="307"/>
      <c r="JL447" s="307"/>
      <c r="JM447" s="307"/>
      <c r="JN447" s="307"/>
      <c r="JO447" s="307"/>
      <c r="JP447" s="307"/>
      <c r="JQ447" s="307"/>
      <c r="JR447" s="307"/>
      <c r="JS447" s="307"/>
      <c r="JT447" s="307"/>
      <c r="JU447" s="307"/>
      <c r="JV447" s="307"/>
      <c r="JW447" s="307"/>
      <c r="JX447" s="307"/>
      <c r="JY447" s="307"/>
      <c r="JZ447" s="307"/>
      <c r="KA447" s="307"/>
      <c r="KB447" s="307"/>
      <c r="KC447" s="307"/>
      <c r="KD447" s="307"/>
      <c r="KE447" s="307"/>
      <c r="KF447" s="307"/>
      <c r="KG447" s="307"/>
      <c r="KH447" s="307"/>
      <c r="KI447" s="307"/>
      <c r="KJ447" s="307"/>
      <c r="KK447" s="307"/>
      <c r="KL447" s="307"/>
      <c r="KM447" s="307"/>
      <c r="KN447" s="307"/>
      <c r="KO447" s="307"/>
      <c r="KP447" s="307"/>
      <c r="KQ447" s="307"/>
      <c r="KR447" s="307"/>
      <c r="KS447" s="307"/>
      <c r="KT447" s="307"/>
    </row>
    <row r="448" spans="14:306" s="56" customFormat="1" ht="15" customHeight="1">
      <c r="N448" s="311"/>
      <c r="O448" s="311"/>
      <c r="P448" s="311"/>
      <c r="Q448" s="311"/>
      <c r="R448" s="311"/>
      <c r="S448" s="311"/>
      <c r="T448" s="311"/>
      <c r="U448" s="311"/>
      <c r="V448" s="410"/>
      <c r="W448" s="342"/>
      <c r="X448" s="342"/>
      <c r="Y448" s="342"/>
      <c r="Z448" s="342"/>
      <c r="AA448" s="342"/>
      <c r="AB448" s="342"/>
      <c r="AC448" s="342"/>
      <c r="AD448" s="342"/>
      <c r="AE448" s="342"/>
      <c r="AG448" s="354">
        <v>6</v>
      </c>
      <c r="AH448" s="354"/>
      <c r="AI448" s="356" t="s">
        <v>244</v>
      </c>
      <c r="AJ448" s="356" t="s">
        <v>72</v>
      </c>
      <c r="AK448" s="359">
        <v>10</v>
      </c>
      <c r="AL448" s="359">
        <v>10</v>
      </c>
      <c r="AM448" s="356" t="s">
        <v>74</v>
      </c>
      <c r="AN448" s="356" t="s">
        <v>121</v>
      </c>
      <c r="AO448" s="359">
        <v>10</v>
      </c>
      <c r="AP448" s="356" t="s">
        <v>71</v>
      </c>
      <c r="AQ448" s="356" t="s">
        <v>156</v>
      </c>
      <c r="AR448" s="356" t="s">
        <v>71</v>
      </c>
      <c r="AS448" s="356" t="s">
        <v>76</v>
      </c>
      <c r="AT448" s="356" t="s">
        <v>204</v>
      </c>
      <c r="AU448" s="356"/>
      <c r="AV448" s="359">
        <v>11</v>
      </c>
      <c r="AW448" s="359">
        <v>16</v>
      </c>
      <c r="AX448" s="359">
        <v>8</v>
      </c>
      <c r="AY448" s="303">
        <f t="shared" si="221"/>
        <v>16</v>
      </c>
      <c r="AZ448" s="303">
        <f t="shared" si="222"/>
        <v>9</v>
      </c>
      <c r="BA448" s="303">
        <f t="shared" si="223"/>
        <v>11</v>
      </c>
      <c r="BB448" s="303">
        <f t="shared" si="224"/>
        <v>11</v>
      </c>
      <c r="BC448" s="303">
        <f t="shared" si="225"/>
        <v>29</v>
      </c>
      <c r="BD448" s="303">
        <f t="shared" si="226"/>
        <v>22</v>
      </c>
      <c r="BE448" s="303">
        <f t="shared" si="227"/>
        <v>11</v>
      </c>
      <c r="BF448" s="303">
        <f t="shared" si="228"/>
        <v>13</v>
      </c>
      <c r="BG448" s="303">
        <f t="shared" si="229"/>
        <v>14</v>
      </c>
      <c r="BH448" s="303"/>
      <c r="BI448" s="303">
        <f t="shared" si="230"/>
        <v>13</v>
      </c>
      <c r="BJ448" s="303">
        <f t="shared" si="231"/>
        <v>17</v>
      </c>
      <c r="BK448" s="303">
        <f t="shared" si="232"/>
        <v>53</v>
      </c>
      <c r="BL448" s="303">
        <f t="shared" si="233"/>
        <v>12</v>
      </c>
      <c r="BM448" s="303">
        <f t="shared" si="234"/>
        <v>17</v>
      </c>
      <c r="BN448" s="303">
        <f t="shared" si="235"/>
        <v>9</v>
      </c>
      <c r="CB448" s="307"/>
      <c r="CC448" s="307"/>
      <c r="CD448" s="307"/>
      <c r="CE448" s="307"/>
      <c r="CF448" s="307"/>
      <c r="CG448" s="307"/>
      <c r="CH448" s="307"/>
      <c r="CI448" s="307"/>
      <c r="CJ448" s="307"/>
      <c r="CK448" s="307"/>
      <c r="CL448" s="307"/>
      <c r="CM448" s="307"/>
      <c r="CN448" s="307"/>
      <c r="CO448" s="307"/>
      <c r="CP448" s="307"/>
      <c r="CQ448" s="307"/>
      <c r="CR448" s="307"/>
      <c r="CS448" s="307"/>
      <c r="CT448" s="307"/>
      <c r="CU448" s="307"/>
      <c r="CV448" s="307"/>
      <c r="CW448" s="307"/>
      <c r="CX448" s="307"/>
      <c r="CY448" s="307"/>
      <c r="CZ448" s="307"/>
      <c r="DA448" s="307"/>
      <c r="DB448" s="307"/>
      <c r="DC448" s="307"/>
      <c r="DD448" s="307"/>
      <c r="DE448" s="307"/>
      <c r="DF448" s="307"/>
      <c r="DG448" s="307"/>
      <c r="DH448" s="307"/>
      <c r="DI448" s="390"/>
      <c r="DJ448" s="390"/>
      <c r="DK448" s="307"/>
      <c r="DL448" s="307"/>
      <c r="DM448" s="307"/>
      <c r="DN448" s="307"/>
      <c r="DO448" s="307"/>
      <c r="DP448" s="307"/>
      <c r="DQ448" s="307"/>
      <c r="DR448" s="307"/>
      <c r="DS448" s="307"/>
      <c r="DT448" s="307"/>
      <c r="DU448" s="307"/>
      <c r="DV448" s="307"/>
      <c r="DW448" s="307"/>
      <c r="DX448" s="307"/>
      <c r="DY448" s="307"/>
      <c r="DZ448" s="307"/>
      <c r="EA448" s="307"/>
      <c r="EB448" s="307"/>
      <c r="EC448" s="307"/>
      <c r="ED448" s="307"/>
      <c r="EE448" s="307"/>
      <c r="EF448" s="307"/>
      <c r="EG448" s="307"/>
      <c r="EH448" s="307"/>
      <c r="EI448" s="307"/>
      <c r="EJ448" s="307"/>
      <c r="EK448" s="307"/>
      <c r="EL448" s="307"/>
      <c r="EM448" s="307"/>
      <c r="EN448" s="307"/>
      <c r="EO448" s="307"/>
      <c r="EP448" s="307"/>
      <c r="EQ448" s="307"/>
      <c r="ER448" s="307"/>
      <c r="ES448" s="307"/>
      <c r="ET448" s="307"/>
      <c r="EU448" s="390"/>
      <c r="EV448" s="390"/>
      <c r="EW448" s="307"/>
      <c r="EX448" s="307"/>
      <c r="EY448" s="307"/>
      <c r="EZ448" s="307"/>
      <c r="FA448" s="307"/>
      <c r="FB448" s="307"/>
      <c r="FC448" s="307"/>
      <c r="FD448" s="307"/>
      <c r="FE448" s="307"/>
      <c r="FF448" s="307"/>
      <c r="FG448" s="307"/>
      <c r="FH448" s="307"/>
      <c r="FI448" s="307"/>
      <c r="FJ448" s="307"/>
      <c r="FK448" s="307"/>
      <c r="FL448" s="307"/>
      <c r="FM448" s="307"/>
      <c r="FN448" s="307"/>
      <c r="FO448" s="307"/>
      <c r="FP448" s="307"/>
      <c r="FQ448" s="307"/>
      <c r="FR448" s="307"/>
      <c r="FS448" s="307"/>
      <c r="FT448" s="307"/>
      <c r="FU448" s="307"/>
      <c r="FV448" s="307"/>
      <c r="FW448" s="307"/>
      <c r="FX448" s="307"/>
      <c r="FY448" s="307"/>
      <c r="FZ448" s="307"/>
      <c r="GA448" s="307"/>
      <c r="GB448" s="307"/>
      <c r="GC448" s="307"/>
      <c r="GD448" s="307"/>
      <c r="GE448" s="307"/>
      <c r="GF448" s="307"/>
      <c r="GG448" s="307"/>
      <c r="GH448" s="307"/>
      <c r="GI448" s="307"/>
      <c r="GJ448" s="307"/>
      <c r="GK448" s="307"/>
      <c r="GL448" s="307"/>
      <c r="GM448" s="307"/>
      <c r="GN448" s="307"/>
      <c r="GO448" s="307"/>
      <c r="GP448" s="307"/>
      <c r="GQ448" s="307"/>
      <c r="GR448" s="307"/>
      <c r="GS448" s="307"/>
      <c r="GT448" s="307"/>
      <c r="GU448" s="307"/>
      <c r="GV448" s="307"/>
      <c r="GW448" s="307"/>
      <c r="GX448" s="307"/>
      <c r="GY448" s="307"/>
      <c r="GZ448" s="307"/>
      <c r="HA448" s="307"/>
      <c r="HB448" s="307"/>
      <c r="HC448" s="307"/>
      <c r="HD448" s="307"/>
      <c r="HE448" s="307"/>
      <c r="HF448" s="307"/>
      <c r="HG448" s="307"/>
      <c r="HH448" s="307"/>
      <c r="HI448" s="307"/>
      <c r="HJ448" s="307"/>
      <c r="HK448" s="307"/>
      <c r="HL448" s="307"/>
      <c r="HM448" s="307"/>
      <c r="HN448" s="307"/>
      <c r="HO448" s="307"/>
      <c r="HP448" s="307"/>
      <c r="HQ448" s="307"/>
      <c r="HR448" s="307"/>
      <c r="HS448" s="307"/>
      <c r="HT448" s="307"/>
      <c r="HU448" s="307"/>
      <c r="HV448" s="307"/>
      <c r="HW448" s="307"/>
      <c r="HX448" s="307"/>
      <c r="HY448" s="307"/>
      <c r="HZ448" s="307"/>
      <c r="IA448" s="307"/>
      <c r="IB448" s="307"/>
      <c r="IC448" s="307"/>
      <c r="ID448" s="307"/>
      <c r="IE448" s="307"/>
      <c r="IF448" s="307"/>
      <c r="IG448" s="307"/>
      <c r="IH448" s="307"/>
      <c r="II448" s="307"/>
      <c r="IJ448" s="307"/>
      <c r="IK448" s="307"/>
      <c r="IL448" s="307"/>
      <c r="IM448" s="307"/>
      <c r="IN448" s="307"/>
      <c r="IO448" s="307"/>
      <c r="IP448" s="307"/>
      <c r="IQ448" s="307"/>
      <c r="IR448" s="307"/>
      <c r="IS448" s="307"/>
      <c r="IT448" s="307"/>
      <c r="IU448" s="307"/>
      <c r="IV448" s="307"/>
      <c r="IW448" s="307"/>
      <c r="IX448" s="307"/>
      <c r="IY448" s="307"/>
      <c r="IZ448" s="307"/>
      <c r="JA448" s="307"/>
      <c r="JB448" s="307"/>
      <c r="JC448" s="307"/>
      <c r="JD448" s="307"/>
      <c r="JE448" s="307"/>
      <c r="JF448" s="307"/>
      <c r="JG448" s="307"/>
      <c r="JH448" s="307"/>
      <c r="JI448" s="307"/>
      <c r="JJ448" s="307"/>
      <c r="JK448" s="307"/>
      <c r="JL448" s="307"/>
      <c r="JM448" s="307"/>
      <c r="JN448" s="307"/>
      <c r="JO448" s="307"/>
      <c r="JP448" s="307"/>
      <c r="JQ448" s="307"/>
      <c r="JR448" s="307"/>
      <c r="JS448" s="307"/>
      <c r="JT448" s="307"/>
      <c r="JU448" s="307"/>
      <c r="JV448" s="307"/>
      <c r="JW448" s="307"/>
      <c r="JX448" s="307"/>
      <c r="JY448" s="307"/>
      <c r="JZ448" s="307"/>
      <c r="KA448" s="307"/>
      <c r="KB448" s="307"/>
      <c r="KC448" s="307"/>
      <c r="KD448" s="307"/>
      <c r="KE448" s="307"/>
      <c r="KF448" s="307"/>
      <c r="KG448" s="307"/>
      <c r="KH448" s="307"/>
      <c r="KI448" s="307"/>
      <c r="KJ448" s="307"/>
      <c r="KK448" s="307"/>
      <c r="KL448" s="307"/>
      <c r="KM448" s="307"/>
      <c r="KN448" s="307"/>
      <c r="KO448" s="307"/>
      <c r="KP448" s="307"/>
      <c r="KQ448" s="307"/>
      <c r="KR448" s="307"/>
      <c r="KS448" s="307"/>
      <c r="KT448" s="307"/>
    </row>
    <row r="449" spans="14:306" s="56" customFormat="1" ht="15" customHeight="1">
      <c r="N449" s="303"/>
      <c r="O449" s="303"/>
      <c r="P449" s="370"/>
      <c r="Q449" s="370"/>
      <c r="R449" s="303"/>
      <c r="S449" s="303"/>
      <c r="T449" s="303"/>
      <c r="U449" s="303"/>
      <c r="V449" s="311"/>
      <c r="W449" s="342"/>
      <c r="X449" s="342"/>
      <c r="Y449" s="342"/>
      <c r="Z449" s="342"/>
      <c r="AA449" s="342"/>
      <c r="AB449" s="342"/>
      <c r="AC449" s="342"/>
      <c r="AD449" s="342"/>
      <c r="AE449" s="342"/>
      <c r="AG449" s="354">
        <v>7</v>
      </c>
      <c r="AH449" s="354"/>
      <c r="AI449" s="356" t="s">
        <v>246</v>
      </c>
      <c r="AJ449" s="356" t="s">
        <v>175</v>
      </c>
      <c r="AK449" s="359">
        <v>11</v>
      </c>
      <c r="AL449" s="356" t="s">
        <v>71</v>
      </c>
      <c r="AM449" s="356" t="s">
        <v>158</v>
      </c>
      <c r="AN449" s="356" t="s">
        <v>164</v>
      </c>
      <c r="AO449" s="356" t="s">
        <v>71</v>
      </c>
      <c r="AP449" s="359" t="s">
        <v>85</v>
      </c>
      <c r="AQ449" s="356" t="s">
        <v>157</v>
      </c>
      <c r="AR449" s="356" t="s">
        <v>85</v>
      </c>
      <c r="AS449" s="356" t="s">
        <v>79</v>
      </c>
      <c r="AT449" s="356" t="s">
        <v>323</v>
      </c>
      <c r="AU449" s="356"/>
      <c r="AV449" s="359">
        <v>12</v>
      </c>
      <c r="AW449" s="356" t="s">
        <v>79</v>
      </c>
      <c r="AX449" s="359">
        <v>9</v>
      </c>
      <c r="AY449" s="303">
        <f t="shared" si="221"/>
        <v>20</v>
      </c>
      <c r="AZ449" s="303">
        <f t="shared" si="222"/>
        <v>12</v>
      </c>
      <c r="BA449" s="303">
        <f t="shared" si="223"/>
        <v>12</v>
      </c>
      <c r="BB449" s="303">
        <f t="shared" si="224"/>
        <v>13</v>
      </c>
      <c r="BC449" s="303">
        <f t="shared" si="225"/>
        <v>32</v>
      </c>
      <c r="BD449" s="303">
        <f t="shared" si="226"/>
        <v>24</v>
      </c>
      <c r="BE449" s="303">
        <f t="shared" si="227"/>
        <v>13</v>
      </c>
      <c r="BF449" s="303">
        <f t="shared" si="228"/>
        <v>15</v>
      </c>
      <c r="BG449" s="303">
        <f t="shared" si="229"/>
        <v>16</v>
      </c>
      <c r="BH449" s="303"/>
      <c r="BI449" s="303">
        <f t="shared" si="230"/>
        <v>15</v>
      </c>
      <c r="BJ449" s="303">
        <f t="shared" si="231"/>
        <v>19</v>
      </c>
      <c r="BK449" s="303">
        <f t="shared" si="232"/>
        <v>58</v>
      </c>
      <c r="BL449" s="303">
        <f t="shared" si="233"/>
        <v>13</v>
      </c>
      <c r="BM449" s="303">
        <f t="shared" si="234"/>
        <v>19</v>
      </c>
      <c r="BN449" s="303">
        <f t="shared" si="235"/>
        <v>10</v>
      </c>
      <c r="CB449" s="307"/>
      <c r="CC449" s="307"/>
      <c r="CD449" s="307"/>
      <c r="CE449" s="307"/>
      <c r="CF449" s="307"/>
      <c r="CG449" s="307"/>
      <c r="CH449" s="307"/>
      <c r="CI449" s="307"/>
      <c r="CJ449" s="307"/>
      <c r="CK449" s="307"/>
      <c r="CL449" s="307"/>
      <c r="CM449" s="307"/>
      <c r="CN449" s="307"/>
      <c r="CO449" s="307"/>
      <c r="CP449" s="307"/>
      <c r="CQ449" s="307"/>
      <c r="CR449" s="307"/>
      <c r="CS449" s="307"/>
      <c r="CT449" s="307"/>
      <c r="CU449" s="307"/>
      <c r="CV449" s="307"/>
      <c r="CW449" s="307"/>
      <c r="CX449" s="307"/>
      <c r="CY449" s="307"/>
      <c r="CZ449" s="307"/>
      <c r="DA449" s="307"/>
      <c r="DB449" s="307"/>
      <c r="DC449" s="307"/>
      <c r="DD449" s="307"/>
      <c r="DE449" s="307"/>
      <c r="DF449" s="307"/>
      <c r="DG449" s="307"/>
      <c r="DH449" s="307"/>
      <c r="DI449" s="390"/>
      <c r="DJ449" s="390"/>
      <c r="DK449" s="307"/>
      <c r="DL449" s="307"/>
      <c r="DM449" s="307"/>
      <c r="DN449" s="307"/>
      <c r="DO449" s="307"/>
      <c r="DP449" s="307"/>
      <c r="DQ449" s="307"/>
      <c r="DR449" s="307"/>
      <c r="DS449" s="307"/>
      <c r="DT449" s="307"/>
      <c r="DU449" s="307"/>
      <c r="DV449" s="307"/>
      <c r="DW449" s="307"/>
      <c r="DX449" s="307"/>
      <c r="DY449" s="307"/>
      <c r="DZ449" s="307"/>
      <c r="EA449" s="307"/>
      <c r="EB449" s="307"/>
      <c r="EC449" s="307"/>
      <c r="ED449" s="307"/>
      <c r="EE449" s="307"/>
      <c r="EF449" s="307"/>
      <c r="EG449" s="307"/>
      <c r="EH449" s="307"/>
      <c r="EI449" s="307"/>
      <c r="EJ449" s="307"/>
      <c r="EK449" s="307"/>
      <c r="EL449" s="307"/>
      <c r="EM449" s="307"/>
      <c r="EN449" s="307"/>
      <c r="EO449" s="307"/>
      <c r="EP449" s="307"/>
      <c r="EQ449" s="307"/>
      <c r="ER449" s="307"/>
      <c r="ES449" s="307"/>
      <c r="ET449" s="307"/>
      <c r="EU449" s="390"/>
      <c r="EV449" s="390"/>
      <c r="EW449" s="307"/>
      <c r="EX449" s="307"/>
      <c r="EY449" s="307"/>
      <c r="EZ449" s="307"/>
      <c r="FA449" s="307"/>
      <c r="FB449" s="307"/>
      <c r="FC449" s="307"/>
      <c r="FD449" s="307"/>
      <c r="FE449" s="307"/>
      <c r="FF449" s="307"/>
      <c r="FG449" s="307"/>
      <c r="FH449" s="307"/>
      <c r="FI449" s="307"/>
      <c r="FJ449" s="307"/>
      <c r="FK449" s="307"/>
      <c r="FL449" s="307"/>
      <c r="FM449" s="307"/>
      <c r="FN449" s="307"/>
      <c r="FO449" s="307"/>
      <c r="FP449" s="307"/>
      <c r="FQ449" s="307"/>
      <c r="FR449" s="307"/>
      <c r="FS449" s="307"/>
      <c r="FT449" s="307"/>
      <c r="FU449" s="307"/>
      <c r="FV449" s="307"/>
      <c r="FW449" s="307"/>
      <c r="FX449" s="307"/>
      <c r="FY449" s="307"/>
      <c r="FZ449" s="307"/>
      <c r="GA449" s="307"/>
      <c r="GB449" s="307"/>
      <c r="GC449" s="307"/>
      <c r="GD449" s="307"/>
      <c r="GE449" s="307"/>
      <c r="GF449" s="307"/>
      <c r="GG449" s="307"/>
      <c r="GH449" s="307"/>
      <c r="GI449" s="307"/>
      <c r="GJ449" s="307"/>
      <c r="GK449" s="307"/>
      <c r="GL449" s="307"/>
      <c r="GM449" s="307"/>
      <c r="GN449" s="307"/>
      <c r="GO449" s="307"/>
      <c r="GP449" s="307"/>
      <c r="GQ449" s="307"/>
      <c r="GR449" s="307"/>
      <c r="GS449" s="307"/>
      <c r="GT449" s="307"/>
      <c r="GU449" s="307"/>
      <c r="GV449" s="307"/>
      <c r="GW449" s="307"/>
      <c r="GX449" s="307"/>
      <c r="GY449" s="307"/>
      <c r="GZ449" s="307"/>
      <c r="HA449" s="307"/>
      <c r="HB449" s="307"/>
      <c r="HC449" s="307"/>
      <c r="HD449" s="307"/>
      <c r="HE449" s="307"/>
      <c r="HF449" s="307"/>
      <c r="HG449" s="307"/>
      <c r="HH449" s="307"/>
      <c r="HI449" s="307"/>
      <c r="HJ449" s="307"/>
      <c r="HK449" s="307"/>
      <c r="HL449" s="307"/>
      <c r="HM449" s="307"/>
      <c r="HN449" s="307"/>
      <c r="HO449" s="307"/>
      <c r="HP449" s="307"/>
      <c r="HQ449" s="307"/>
      <c r="HR449" s="307"/>
      <c r="HS449" s="307"/>
      <c r="HT449" s="307"/>
      <c r="HU449" s="307"/>
      <c r="HV449" s="307"/>
      <c r="HW449" s="307"/>
      <c r="HX449" s="307"/>
      <c r="HY449" s="307"/>
      <c r="HZ449" s="307"/>
      <c r="IA449" s="307"/>
      <c r="IB449" s="307"/>
      <c r="IC449" s="307"/>
      <c r="ID449" s="307"/>
      <c r="IE449" s="307"/>
      <c r="IF449" s="307"/>
      <c r="IG449" s="307"/>
      <c r="IH449" s="307"/>
      <c r="II449" s="307"/>
      <c r="IJ449" s="307"/>
      <c r="IK449" s="307"/>
      <c r="IL449" s="307"/>
      <c r="IM449" s="307"/>
      <c r="IN449" s="307"/>
      <c r="IO449" s="307"/>
      <c r="IP449" s="307"/>
      <c r="IQ449" s="307"/>
      <c r="IR449" s="307"/>
      <c r="IS449" s="307"/>
      <c r="IT449" s="307"/>
      <c r="IU449" s="307"/>
      <c r="IV449" s="307"/>
      <c r="IW449" s="307"/>
      <c r="IX449" s="307"/>
      <c r="IY449" s="307"/>
      <c r="IZ449" s="307"/>
      <c r="JA449" s="307"/>
      <c r="JB449" s="307"/>
      <c r="JC449" s="307"/>
      <c r="JD449" s="307"/>
      <c r="JE449" s="307"/>
      <c r="JF449" s="307"/>
      <c r="JG449" s="307"/>
      <c r="JH449" s="307"/>
      <c r="JI449" s="307"/>
      <c r="JJ449" s="307"/>
      <c r="JK449" s="307"/>
      <c r="JL449" s="307"/>
      <c r="JM449" s="307"/>
      <c r="JN449" s="307"/>
      <c r="JO449" s="307"/>
      <c r="JP449" s="307"/>
      <c r="JQ449" s="307"/>
      <c r="JR449" s="307"/>
      <c r="JS449" s="307"/>
      <c r="JT449" s="307"/>
      <c r="JU449" s="307"/>
      <c r="JV449" s="307"/>
      <c r="JW449" s="307"/>
      <c r="JX449" s="307"/>
      <c r="JY449" s="307"/>
      <c r="JZ449" s="307"/>
      <c r="KA449" s="307"/>
      <c r="KB449" s="307"/>
      <c r="KC449" s="307"/>
      <c r="KD449" s="307"/>
      <c r="KE449" s="307"/>
      <c r="KF449" s="307"/>
      <c r="KG449" s="307"/>
      <c r="KH449" s="307"/>
      <c r="KI449" s="307"/>
      <c r="KJ449" s="307"/>
      <c r="KK449" s="307"/>
      <c r="KL449" s="307"/>
      <c r="KM449" s="307"/>
      <c r="KN449" s="307"/>
      <c r="KO449" s="307"/>
      <c r="KP449" s="307"/>
      <c r="KQ449" s="307"/>
      <c r="KR449" s="307"/>
      <c r="KS449" s="307"/>
      <c r="KT449" s="307"/>
    </row>
    <row r="450" spans="14:306" s="56" customFormat="1" ht="15" customHeight="1">
      <c r="N450" s="395"/>
      <c r="O450" s="330"/>
      <c r="P450" s="330"/>
      <c r="Q450" s="330"/>
      <c r="R450" s="330"/>
      <c r="S450" s="330"/>
      <c r="T450" s="330"/>
      <c r="U450" s="330"/>
      <c r="V450" s="311"/>
      <c r="W450" s="342"/>
      <c r="X450" s="342"/>
      <c r="Y450" s="342"/>
      <c r="Z450" s="342"/>
      <c r="AA450" s="342"/>
      <c r="AB450" s="342"/>
      <c r="AC450" s="342"/>
      <c r="AD450" s="342"/>
      <c r="AE450" s="342"/>
      <c r="AG450" s="354">
        <v>8</v>
      </c>
      <c r="AH450" s="354"/>
      <c r="AI450" s="356" t="s">
        <v>167</v>
      </c>
      <c r="AJ450" s="356" t="s">
        <v>156</v>
      </c>
      <c r="AK450" s="359">
        <v>12</v>
      </c>
      <c r="AL450" s="359">
        <v>13</v>
      </c>
      <c r="AM450" s="356" t="s">
        <v>159</v>
      </c>
      <c r="AN450" s="356" t="s">
        <v>89</v>
      </c>
      <c r="AO450" s="359">
        <v>13</v>
      </c>
      <c r="AP450" s="359">
        <v>15</v>
      </c>
      <c r="AQ450" s="359">
        <v>16</v>
      </c>
      <c r="AR450" s="356" t="s">
        <v>76</v>
      </c>
      <c r="AS450" s="356" t="s">
        <v>82</v>
      </c>
      <c r="AT450" s="356" t="s">
        <v>187</v>
      </c>
      <c r="AU450" s="356"/>
      <c r="AV450" s="359">
        <v>13</v>
      </c>
      <c r="AW450" s="359">
        <v>19</v>
      </c>
      <c r="AX450" s="359">
        <v>10</v>
      </c>
      <c r="AY450" s="303">
        <f t="shared" si="221"/>
        <v>23</v>
      </c>
      <c r="AZ450" s="303">
        <f t="shared" si="222"/>
        <v>14</v>
      </c>
      <c r="BA450" s="303">
        <f t="shared" si="223"/>
        <v>13</v>
      </c>
      <c r="BB450" s="303">
        <f t="shared" si="224"/>
        <v>14</v>
      </c>
      <c r="BC450" s="303">
        <f t="shared" si="225"/>
        <v>36</v>
      </c>
      <c r="BD450" s="303">
        <f t="shared" si="226"/>
        <v>26</v>
      </c>
      <c r="BE450" s="303">
        <f t="shared" si="227"/>
        <v>14</v>
      </c>
      <c r="BF450" s="303">
        <f t="shared" si="228"/>
        <v>16</v>
      </c>
      <c r="BG450" s="303">
        <f t="shared" si="229"/>
        <v>17</v>
      </c>
      <c r="BH450" s="303"/>
      <c r="BI450" s="303">
        <f t="shared" si="230"/>
        <v>17</v>
      </c>
      <c r="BJ450" s="303">
        <f t="shared" si="231"/>
        <v>21</v>
      </c>
      <c r="BK450" s="303">
        <f t="shared" si="232"/>
        <v>64</v>
      </c>
      <c r="BL450" s="303">
        <f t="shared" si="233"/>
        <v>14</v>
      </c>
      <c r="BM450" s="303">
        <f t="shared" si="234"/>
        <v>20</v>
      </c>
      <c r="BN450" s="303">
        <f t="shared" si="235"/>
        <v>11</v>
      </c>
      <c r="CB450" s="307"/>
      <c r="CC450" s="307"/>
      <c r="CD450" s="307"/>
      <c r="CE450" s="307"/>
      <c r="CF450" s="307"/>
      <c r="CG450" s="307"/>
      <c r="CH450" s="307"/>
      <c r="CI450" s="307"/>
      <c r="CJ450" s="307"/>
      <c r="CK450" s="307"/>
      <c r="CL450" s="307"/>
      <c r="CM450" s="307"/>
      <c r="CN450" s="307"/>
      <c r="CO450" s="307"/>
      <c r="CP450" s="307"/>
      <c r="CQ450" s="307"/>
      <c r="CR450" s="307"/>
      <c r="CS450" s="307"/>
      <c r="CT450" s="307"/>
      <c r="CU450" s="307"/>
      <c r="CV450" s="307"/>
      <c r="CW450" s="307"/>
      <c r="CX450" s="307"/>
      <c r="CY450" s="307"/>
      <c r="CZ450" s="307"/>
      <c r="DA450" s="307"/>
      <c r="DB450" s="307"/>
      <c r="DC450" s="307"/>
      <c r="DD450" s="307"/>
      <c r="DE450" s="307"/>
      <c r="DF450" s="307"/>
      <c r="DG450" s="307"/>
      <c r="DH450" s="307"/>
      <c r="DI450" s="390"/>
      <c r="DJ450" s="390"/>
      <c r="DK450" s="307"/>
      <c r="DL450" s="307"/>
      <c r="DM450" s="307"/>
      <c r="DN450" s="307"/>
      <c r="DO450" s="307"/>
      <c r="DP450" s="307"/>
      <c r="DQ450" s="307"/>
      <c r="DR450" s="307"/>
      <c r="DS450" s="307"/>
      <c r="DT450" s="307"/>
      <c r="DU450" s="307"/>
      <c r="DV450" s="307"/>
      <c r="DW450" s="307"/>
      <c r="DX450" s="307"/>
      <c r="DY450" s="307"/>
      <c r="DZ450" s="307"/>
      <c r="EA450" s="307"/>
      <c r="EB450" s="307"/>
      <c r="EC450" s="307"/>
      <c r="ED450" s="307"/>
      <c r="EE450" s="307"/>
      <c r="EF450" s="307"/>
      <c r="EG450" s="307"/>
      <c r="EH450" s="307"/>
      <c r="EI450" s="307"/>
      <c r="EJ450" s="307"/>
      <c r="EK450" s="307"/>
      <c r="EL450" s="307"/>
      <c r="EM450" s="307"/>
      <c r="EN450" s="307"/>
      <c r="EO450" s="307"/>
      <c r="EP450" s="307"/>
      <c r="EQ450" s="307"/>
      <c r="ER450" s="307"/>
      <c r="ES450" s="307"/>
      <c r="ET450" s="307"/>
      <c r="EU450" s="390"/>
      <c r="EV450" s="390"/>
      <c r="EW450" s="307"/>
      <c r="EX450" s="307"/>
      <c r="EY450" s="307"/>
      <c r="EZ450" s="307"/>
      <c r="FA450" s="307"/>
      <c r="FB450" s="307"/>
      <c r="FC450" s="307"/>
      <c r="FD450" s="307"/>
      <c r="FE450" s="307"/>
      <c r="FF450" s="307"/>
      <c r="FG450" s="307"/>
      <c r="FH450" s="307"/>
      <c r="FI450" s="307"/>
      <c r="FJ450" s="307"/>
      <c r="FK450" s="307"/>
      <c r="FL450" s="307"/>
      <c r="FM450" s="307"/>
      <c r="FN450" s="307"/>
      <c r="FO450" s="307"/>
      <c r="FP450" s="307"/>
      <c r="FQ450" s="307"/>
      <c r="FR450" s="307"/>
      <c r="FS450" s="307"/>
      <c r="FT450" s="307"/>
      <c r="FU450" s="307"/>
      <c r="FV450" s="307"/>
      <c r="FW450" s="307"/>
      <c r="FX450" s="307"/>
      <c r="FY450" s="307"/>
      <c r="FZ450" s="307"/>
      <c r="GA450" s="307"/>
      <c r="GB450" s="307"/>
      <c r="GC450" s="307"/>
      <c r="GD450" s="307"/>
      <c r="GE450" s="307"/>
      <c r="GF450" s="307"/>
      <c r="GG450" s="307"/>
      <c r="GH450" s="307"/>
      <c r="GI450" s="307"/>
      <c r="GJ450" s="307"/>
      <c r="GK450" s="307"/>
      <c r="GL450" s="307"/>
      <c r="GM450" s="307"/>
      <c r="GN450" s="307"/>
      <c r="GO450" s="307"/>
      <c r="GP450" s="307"/>
      <c r="GQ450" s="307"/>
      <c r="GR450" s="307"/>
      <c r="GS450" s="307"/>
      <c r="GT450" s="307"/>
      <c r="GU450" s="307"/>
      <c r="GV450" s="307"/>
      <c r="GW450" s="307"/>
      <c r="GX450" s="307"/>
      <c r="GY450" s="307"/>
      <c r="GZ450" s="307"/>
      <c r="HA450" s="307"/>
      <c r="HB450" s="307"/>
      <c r="HC450" s="307"/>
      <c r="HD450" s="307"/>
      <c r="HE450" s="307"/>
      <c r="HF450" s="307"/>
      <c r="HG450" s="307"/>
      <c r="HH450" s="307"/>
      <c r="HI450" s="307"/>
      <c r="HJ450" s="307"/>
      <c r="HK450" s="307"/>
      <c r="HL450" s="307"/>
      <c r="HM450" s="307"/>
      <c r="HN450" s="307"/>
      <c r="HO450" s="307"/>
      <c r="HP450" s="307"/>
      <c r="HQ450" s="307"/>
      <c r="HR450" s="307"/>
      <c r="HS450" s="307"/>
      <c r="HT450" s="307"/>
      <c r="HU450" s="307"/>
      <c r="HV450" s="307"/>
      <c r="HW450" s="307"/>
      <c r="HX450" s="307"/>
      <c r="HY450" s="307"/>
      <c r="HZ450" s="307"/>
      <c r="IA450" s="307"/>
      <c r="IB450" s="307"/>
      <c r="IC450" s="307"/>
      <c r="ID450" s="307"/>
      <c r="IE450" s="307"/>
      <c r="IF450" s="307"/>
      <c r="IG450" s="307"/>
      <c r="IH450" s="307"/>
      <c r="II450" s="307"/>
      <c r="IJ450" s="307"/>
      <c r="IK450" s="307"/>
      <c r="IL450" s="307"/>
      <c r="IM450" s="307"/>
      <c r="IN450" s="307"/>
      <c r="IO450" s="307"/>
      <c r="IP450" s="307"/>
      <c r="IQ450" s="307"/>
      <c r="IR450" s="307"/>
      <c r="IS450" s="307"/>
      <c r="IT450" s="307"/>
      <c r="IU450" s="307"/>
      <c r="IV450" s="307"/>
      <c r="IW450" s="307"/>
      <c r="IX450" s="307"/>
      <c r="IY450" s="307"/>
      <c r="IZ450" s="307"/>
      <c r="JA450" s="307"/>
      <c r="JB450" s="307"/>
      <c r="JC450" s="307"/>
      <c r="JD450" s="307"/>
      <c r="JE450" s="307"/>
      <c r="JF450" s="307"/>
      <c r="JG450" s="307"/>
      <c r="JH450" s="307"/>
      <c r="JI450" s="307"/>
      <c r="JJ450" s="307"/>
      <c r="JK450" s="307"/>
      <c r="JL450" s="307"/>
      <c r="JM450" s="307"/>
      <c r="JN450" s="307"/>
      <c r="JO450" s="307"/>
      <c r="JP450" s="307"/>
      <c r="JQ450" s="307"/>
      <c r="JR450" s="307"/>
      <c r="JS450" s="307"/>
      <c r="JT450" s="307"/>
      <c r="JU450" s="307"/>
      <c r="JV450" s="307"/>
      <c r="JW450" s="307"/>
      <c r="JX450" s="307"/>
      <c r="JY450" s="307"/>
      <c r="JZ450" s="307"/>
      <c r="KA450" s="307"/>
      <c r="KB450" s="307"/>
      <c r="KC450" s="307"/>
      <c r="KD450" s="307"/>
      <c r="KE450" s="307"/>
      <c r="KF450" s="307"/>
      <c r="KG450" s="307"/>
      <c r="KH450" s="307"/>
      <c r="KI450" s="307"/>
      <c r="KJ450" s="307"/>
      <c r="KK450" s="307"/>
      <c r="KL450" s="307"/>
      <c r="KM450" s="307"/>
      <c r="KN450" s="307"/>
      <c r="KO450" s="307"/>
      <c r="KP450" s="307"/>
      <c r="KQ450" s="307"/>
      <c r="KR450" s="307"/>
      <c r="KS450" s="307"/>
      <c r="KT450" s="307"/>
    </row>
    <row r="451" spans="14:306" s="56" customFormat="1" ht="15" customHeight="1">
      <c r="N451" s="395"/>
      <c r="O451" s="330"/>
      <c r="P451" s="330"/>
      <c r="Q451" s="330"/>
      <c r="R451" s="330"/>
      <c r="S451" s="330"/>
      <c r="T451" s="330"/>
      <c r="U451" s="330"/>
      <c r="W451" s="342"/>
      <c r="X451" s="342"/>
      <c r="Y451" s="342"/>
      <c r="Z451" s="342"/>
      <c r="AA451" s="342"/>
      <c r="AB451" s="342"/>
      <c r="AC451" s="342"/>
      <c r="AD451" s="342"/>
      <c r="AE451" s="342"/>
      <c r="AG451" s="354">
        <v>9</v>
      </c>
      <c r="AH451" s="354"/>
      <c r="AI451" s="356" t="s">
        <v>123</v>
      </c>
      <c r="AJ451" s="356" t="s">
        <v>75</v>
      </c>
      <c r="AK451" s="359">
        <v>13</v>
      </c>
      <c r="AL451" s="356" t="s">
        <v>157</v>
      </c>
      <c r="AM451" s="356" t="s">
        <v>101</v>
      </c>
      <c r="AN451" s="356" t="s">
        <v>74</v>
      </c>
      <c r="AO451" s="356" t="s">
        <v>157</v>
      </c>
      <c r="AP451" s="356" t="s">
        <v>92</v>
      </c>
      <c r="AQ451" s="356" t="s">
        <v>79</v>
      </c>
      <c r="AR451" s="356" t="s">
        <v>79</v>
      </c>
      <c r="AS451" s="359">
        <v>21</v>
      </c>
      <c r="AT451" s="356" t="s">
        <v>188</v>
      </c>
      <c r="AU451" s="356"/>
      <c r="AV451" s="359">
        <v>14</v>
      </c>
      <c r="AW451" s="356" t="s">
        <v>81</v>
      </c>
      <c r="AX451" s="359">
        <v>11</v>
      </c>
      <c r="AY451" s="303">
        <f t="shared" si="221"/>
        <v>27</v>
      </c>
      <c r="AZ451" s="303">
        <f t="shared" si="222"/>
        <v>17</v>
      </c>
      <c r="BA451" s="303">
        <f t="shared" si="223"/>
        <v>14</v>
      </c>
      <c r="BB451" s="303">
        <f t="shared" si="224"/>
        <v>16</v>
      </c>
      <c r="BC451" s="303">
        <f t="shared" si="225"/>
        <v>39</v>
      </c>
      <c r="BD451" s="303">
        <f t="shared" si="226"/>
        <v>29</v>
      </c>
      <c r="BE451" s="303">
        <f t="shared" si="227"/>
        <v>16</v>
      </c>
      <c r="BF451" s="303">
        <f t="shared" si="228"/>
        <v>18</v>
      </c>
      <c r="BG451" s="303">
        <f t="shared" si="229"/>
        <v>19</v>
      </c>
      <c r="BH451" s="303"/>
      <c r="BI451" s="303">
        <f t="shared" si="230"/>
        <v>19</v>
      </c>
      <c r="BJ451" s="303">
        <f t="shared" si="231"/>
        <v>22</v>
      </c>
      <c r="BK451" s="303">
        <f t="shared" si="232"/>
        <v>70</v>
      </c>
      <c r="BL451" s="303">
        <f t="shared" si="233"/>
        <v>15</v>
      </c>
      <c r="BM451" s="303">
        <f t="shared" si="234"/>
        <v>22</v>
      </c>
      <c r="BN451" s="303">
        <f t="shared" si="235"/>
        <v>12</v>
      </c>
      <c r="CB451" s="307"/>
      <c r="CC451" s="307"/>
      <c r="CD451" s="307"/>
      <c r="CE451" s="307"/>
      <c r="CF451" s="307"/>
      <c r="CG451" s="307"/>
      <c r="CH451" s="307"/>
      <c r="CI451" s="307"/>
      <c r="CJ451" s="307"/>
      <c r="CK451" s="307"/>
      <c r="CL451" s="307"/>
      <c r="CM451" s="307"/>
      <c r="CN451" s="307"/>
      <c r="CO451" s="307"/>
      <c r="CP451" s="307"/>
      <c r="CQ451" s="307"/>
      <c r="CR451" s="307"/>
      <c r="CS451" s="307"/>
      <c r="CT451" s="307"/>
      <c r="CU451" s="307"/>
      <c r="CV451" s="307"/>
      <c r="CW451" s="307"/>
      <c r="CX451" s="307"/>
      <c r="CY451" s="307"/>
      <c r="CZ451" s="307"/>
      <c r="DA451" s="307"/>
      <c r="DB451" s="307"/>
      <c r="DC451" s="307"/>
      <c r="DD451" s="307"/>
      <c r="DE451" s="307"/>
      <c r="DF451" s="307"/>
      <c r="DG451" s="307"/>
      <c r="DH451" s="307"/>
      <c r="DI451" s="390"/>
      <c r="DJ451" s="390"/>
      <c r="DK451" s="307"/>
      <c r="DL451" s="307"/>
      <c r="DM451" s="307"/>
      <c r="DN451" s="307"/>
      <c r="DO451" s="307"/>
      <c r="DP451" s="307"/>
      <c r="DQ451" s="307"/>
      <c r="DR451" s="307"/>
      <c r="DS451" s="307"/>
      <c r="DT451" s="307"/>
      <c r="DU451" s="307"/>
      <c r="DV451" s="307"/>
      <c r="DW451" s="307"/>
      <c r="DX451" s="307"/>
      <c r="DY451" s="307"/>
      <c r="DZ451" s="307"/>
      <c r="EA451" s="307"/>
      <c r="EB451" s="307"/>
      <c r="EC451" s="307"/>
      <c r="ED451" s="307"/>
      <c r="EE451" s="307"/>
      <c r="EF451" s="307"/>
      <c r="EG451" s="307"/>
      <c r="EH451" s="307"/>
      <c r="EI451" s="307"/>
      <c r="EJ451" s="307"/>
      <c r="EK451" s="307"/>
      <c r="EL451" s="307"/>
      <c r="EM451" s="307"/>
      <c r="EN451" s="307"/>
      <c r="EO451" s="307"/>
      <c r="EP451" s="307"/>
      <c r="EQ451" s="307"/>
      <c r="ER451" s="307"/>
      <c r="ES451" s="307"/>
      <c r="ET451" s="307"/>
      <c r="EU451" s="390"/>
      <c r="EV451" s="390"/>
      <c r="EW451" s="307"/>
      <c r="EX451" s="307"/>
      <c r="EY451" s="307"/>
      <c r="EZ451" s="307"/>
      <c r="FA451" s="307"/>
      <c r="FB451" s="307"/>
      <c r="FC451" s="307"/>
      <c r="FD451" s="307"/>
      <c r="FE451" s="307"/>
      <c r="FF451" s="307"/>
      <c r="FG451" s="307"/>
      <c r="FH451" s="307"/>
      <c r="FI451" s="307"/>
      <c r="FJ451" s="307"/>
      <c r="FK451" s="307"/>
      <c r="FL451" s="307"/>
      <c r="FM451" s="307"/>
      <c r="FN451" s="307"/>
      <c r="FO451" s="307"/>
      <c r="FP451" s="307"/>
      <c r="FQ451" s="307"/>
      <c r="FR451" s="307"/>
      <c r="FS451" s="307"/>
      <c r="FT451" s="307"/>
      <c r="FU451" s="307"/>
      <c r="FV451" s="307"/>
      <c r="FW451" s="307"/>
      <c r="FX451" s="307"/>
      <c r="FY451" s="307"/>
      <c r="FZ451" s="307"/>
      <c r="GA451" s="307"/>
      <c r="GB451" s="307"/>
      <c r="GC451" s="307"/>
      <c r="GD451" s="307"/>
      <c r="GE451" s="307"/>
      <c r="GF451" s="307"/>
      <c r="GG451" s="307"/>
      <c r="GH451" s="307"/>
      <c r="GI451" s="307"/>
      <c r="GJ451" s="307"/>
      <c r="GK451" s="307"/>
      <c r="GL451" s="307"/>
      <c r="GM451" s="307"/>
      <c r="GN451" s="307"/>
      <c r="GO451" s="307"/>
      <c r="GP451" s="307"/>
      <c r="GQ451" s="307"/>
      <c r="GR451" s="307"/>
      <c r="GS451" s="307"/>
      <c r="GT451" s="307"/>
      <c r="GU451" s="307"/>
      <c r="GV451" s="307"/>
      <c r="GW451" s="307"/>
      <c r="GX451" s="307"/>
      <c r="GY451" s="307"/>
      <c r="GZ451" s="307"/>
      <c r="HA451" s="307"/>
      <c r="HB451" s="307"/>
      <c r="HC451" s="307"/>
      <c r="HD451" s="307"/>
      <c r="HE451" s="307"/>
      <c r="HF451" s="307"/>
      <c r="HG451" s="307"/>
      <c r="HH451" s="307"/>
      <c r="HI451" s="307"/>
      <c r="HJ451" s="307"/>
      <c r="HK451" s="307"/>
      <c r="HL451" s="307"/>
      <c r="HM451" s="307"/>
      <c r="HN451" s="307"/>
      <c r="HO451" s="307"/>
      <c r="HP451" s="307"/>
      <c r="HQ451" s="307"/>
      <c r="HR451" s="307"/>
      <c r="HS451" s="307"/>
      <c r="HT451" s="307"/>
      <c r="HU451" s="307"/>
      <c r="HV451" s="307"/>
      <c r="HW451" s="307"/>
      <c r="HX451" s="307"/>
      <c r="HY451" s="307"/>
      <c r="HZ451" s="307"/>
      <c r="IA451" s="307"/>
      <c r="IB451" s="307"/>
      <c r="IC451" s="307"/>
      <c r="ID451" s="307"/>
      <c r="IE451" s="307"/>
      <c r="IF451" s="307"/>
      <c r="IG451" s="307"/>
      <c r="IH451" s="307"/>
      <c r="II451" s="307"/>
      <c r="IJ451" s="307"/>
      <c r="IK451" s="307"/>
      <c r="IL451" s="307"/>
      <c r="IM451" s="307"/>
      <c r="IN451" s="307"/>
      <c r="IO451" s="307"/>
      <c r="IP451" s="307"/>
      <c r="IQ451" s="307"/>
      <c r="IR451" s="307"/>
      <c r="IS451" s="307"/>
      <c r="IT451" s="307"/>
      <c r="IU451" s="307"/>
      <c r="IV451" s="307"/>
      <c r="IW451" s="307"/>
      <c r="IX451" s="307"/>
      <c r="IY451" s="307"/>
      <c r="IZ451" s="307"/>
      <c r="JA451" s="307"/>
      <c r="JB451" s="307"/>
      <c r="JC451" s="307"/>
      <c r="JD451" s="307"/>
      <c r="JE451" s="307"/>
      <c r="JF451" s="307"/>
      <c r="JG451" s="307"/>
      <c r="JH451" s="307"/>
      <c r="JI451" s="307"/>
      <c r="JJ451" s="307"/>
      <c r="JK451" s="307"/>
      <c r="JL451" s="307"/>
      <c r="JM451" s="307"/>
      <c r="JN451" s="307"/>
      <c r="JO451" s="307"/>
      <c r="JP451" s="307"/>
      <c r="JQ451" s="307"/>
      <c r="JR451" s="307"/>
      <c r="JS451" s="307"/>
      <c r="JT451" s="307"/>
      <c r="JU451" s="307"/>
      <c r="JV451" s="307"/>
      <c r="JW451" s="307"/>
      <c r="JX451" s="307"/>
      <c r="JY451" s="307"/>
      <c r="JZ451" s="307"/>
      <c r="KA451" s="307"/>
      <c r="KB451" s="307"/>
      <c r="KC451" s="307"/>
      <c r="KD451" s="307"/>
      <c r="KE451" s="307"/>
      <c r="KF451" s="307"/>
      <c r="KG451" s="307"/>
      <c r="KH451" s="307"/>
      <c r="KI451" s="307"/>
      <c r="KJ451" s="307"/>
      <c r="KK451" s="307"/>
      <c r="KL451" s="307"/>
      <c r="KM451" s="307"/>
      <c r="KN451" s="307"/>
      <c r="KO451" s="307"/>
      <c r="KP451" s="307"/>
      <c r="KQ451" s="307"/>
      <c r="KR451" s="307"/>
      <c r="KS451" s="307"/>
      <c r="KT451" s="307"/>
    </row>
    <row r="452" spans="14:306" s="56" customFormat="1" ht="15" customHeight="1">
      <c r="N452" s="395"/>
      <c r="O452" s="341"/>
      <c r="P452" s="330"/>
      <c r="Q452" s="330"/>
      <c r="R452" s="330"/>
      <c r="S452" s="330"/>
      <c r="T452" s="330"/>
      <c r="U452" s="330"/>
      <c r="W452" s="342"/>
      <c r="X452" s="342"/>
      <c r="Y452" s="342"/>
      <c r="Z452" s="342"/>
      <c r="AA452" s="342"/>
      <c r="AB452" s="342"/>
      <c r="AC452" s="342"/>
      <c r="AD452" s="342"/>
      <c r="AE452" s="342"/>
      <c r="AG452" s="354">
        <v>10</v>
      </c>
      <c r="AH452" s="354"/>
      <c r="AI452" s="356" t="s">
        <v>129</v>
      </c>
      <c r="AJ452" s="356" t="s">
        <v>79</v>
      </c>
      <c r="AK452" s="356" t="s">
        <v>157</v>
      </c>
      <c r="AL452" s="359">
        <v>16</v>
      </c>
      <c r="AM452" s="356" t="s">
        <v>136</v>
      </c>
      <c r="AN452" s="356" t="s">
        <v>165</v>
      </c>
      <c r="AO452" s="359">
        <v>16</v>
      </c>
      <c r="AP452" s="356" t="s">
        <v>130</v>
      </c>
      <c r="AQ452" s="356" t="s">
        <v>82</v>
      </c>
      <c r="AR452" s="356" t="s">
        <v>82</v>
      </c>
      <c r="AS452" s="356" t="s">
        <v>164</v>
      </c>
      <c r="AT452" s="356" t="s">
        <v>599</v>
      </c>
      <c r="AU452" s="356"/>
      <c r="AV452" s="359">
        <v>15</v>
      </c>
      <c r="AW452" s="359">
        <v>22</v>
      </c>
      <c r="AX452" s="359">
        <v>12</v>
      </c>
      <c r="AY452" s="303">
        <f t="shared" si="221"/>
        <v>30</v>
      </c>
      <c r="AZ452" s="303">
        <f t="shared" si="222"/>
        <v>19</v>
      </c>
      <c r="BA452" s="303">
        <f t="shared" si="223"/>
        <v>16</v>
      </c>
      <c r="BB452" s="303">
        <f t="shared" si="224"/>
        <v>17</v>
      </c>
      <c r="BC452" s="303">
        <f t="shared" si="225"/>
        <v>43</v>
      </c>
      <c r="BD452" s="303">
        <f t="shared" si="226"/>
        <v>31</v>
      </c>
      <c r="BE452" s="303">
        <f t="shared" si="227"/>
        <v>17</v>
      </c>
      <c r="BF452" s="303">
        <f t="shared" si="228"/>
        <v>20</v>
      </c>
      <c r="BG452" s="303">
        <f t="shared" si="229"/>
        <v>21</v>
      </c>
      <c r="BH452" s="303"/>
      <c r="BI452" s="303">
        <f t="shared" si="230"/>
        <v>21</v>
      </c>
      <c r="BJ452" s="303">
        <f t="shared" si="231"/>
        <v>24</v>
      </c>
      <c r="BK452" s="303">
        <f t="shared" si="232"/>
        <v>77</v>
      </c>
      <c r="BL452" s="303">
        <f t="shared" si="233"/>
        <v>16</v>
      </c>
      <c r="BM452" s="303">
        <f t="shared" si="234"/>
        <v>23</v>
      </c>
      <c r="BN452" s="303">
        <f t="shared" si="235"/>
        <v>13</v>
      </c>
      <c r="CB452" s="307"/>
      <c r="CC452" s="307"/>
      <c r="CD452" s="307"/>
      <c r="CE452" s="307"/>
      <c r="CF452" s="307"/>
      <c r="CG452" s="307"/>
      <c r="CH452" s="307"/>
      <c r="CI452" s="307"/>
      <c r="CJ452" s="307"/>
      <c r="CK452" s="307"/>
      <c r="CL452" s="307"/>
      <c r="CM452" s="307"/>
      <c r="CN452" s="307"/>
      <c r="CO452" s="307"/>
      <c r="CP452" s="307"/>
      <c r="CQ452" s="307"/>
      <c r="CR452" s="307"/>
      <c r="CS452" s="307"/>
      <c r="CT452" s="307"/>
      <c r="CU452" s="307"/>
      <c r="CV452" s="307"/>
      <c r="CW452" s="307"/>
      <c r="CX452" s="307"/>
      <c r="CY452" s="307"/>
      <c r="CZ452" s="307"/>
      <c r="DA452" s="307"/>
      <c r="DB452" s="307"/>
      <c r="DC452" s="307"/>
      <c r="DD452" s="307"/>
      <c r="DE452" s="307"/>
      <c r="DF452" s="307"/>
      <c r="DG452" s="307"/>
      <c r="DH452" s="307"/>
      <c r="DI452" s="390"/>
      <c r="DJ452" s="390"/>
      <c r="DK452" s="307"/>
      <c r="DL452" s="307"/>
      <c r="DM452" s="307"/>
      <c r="DN452" s="307"/>
      <c r="DO452" s="307"/>
      <c r="DP452" s="307"/>
      <c r="DQ452" s="307"/>
      <c r="DR452" s="307"/>
      <c r="DS452" s="307"/>
      <c r="DT452" s="307"/>
      <c r="DU452" s="307"/>
      <c r="DV452" s="307"/>
      <c r="DW452" s="307"/>
      <c r="DX452" s="307"/>
      <c r="DY452" s="307"/>
      <c r="DZ452" s="307"/>
      <c r="EA452" s="307"/>
      <c r="EB452" s="307"/>
      <c r="EC452" s="307"/>
      <c r="ED452" s="307"/>
      <c r="EE452" s="307"/>
      <c r="EF452" s="307"/>
      <c r="EG452" s="307"/>
      <c r="EH452" s="307"/>
      <c r="EI452" s="307"/>
      <c r="EJ452" s="307"/>
      <c r="EK452" s="307"/>
      <c r="EL452" s="307"/>
      <c r="EM452" s="307"/>
      <c r="EN452" s="307"/>
      <c r="EO452" s="307"/>
      <c r="EP452" s="307"/>
      <c r="EQ452" s="307"/>
      <c r="ER452" s="307"/>
      <c r="ES452" s="307"/>
      <c r="ET452" s="307"/>
      <c r="EU452" s="390"/>
      <c r="EV452" s="390"/>
      <c r="EW452" s="307"/>
      <c r="EX452" s="307"/>
      <c r="EY452" s="307"/>
      <c r="EZ452" s="307"/>
      <c r="FA452" s="307"/>
      <c r="FB452" s="307"/>
      <c r="FC452" s="307"/>
      <c r="FD452" s="307"/>
      <c r="FE452" s="307"/>
      <c r="FF452" s="307"/>
      <c r="FG452" s="307"/>
      <c r="FH452" s="307"/>
      <c r="FI452" s="307"/>
      <c r="FJ452" s="307"/>
      <c r="FK452" s="307"/>
      <c r="FL452" s="307"/>
      <c r="FM452" s="307"/>
      <c r="FN452" s="307"/>
      <c r="FO452" s="307"/>
      <c r="FP452" s="307"/>
      <c r="FQ452" s="307"/>
      <c r="FR452" s="307"/>
      <c r="FS452" s="307"/>
      <c r="FT452" s="307"/>
      <c r="FU452" s="307"/>
      <c r="FV452" s="307"/>
      <c r="FW452" s="307"/>
      <c r="FX452" s="307"/>
      <c r="FY452" s="307"/>
      <c r="FZ452" s="307"/>
      <c r="GA452" s="307"/>
      <c r="GB452" s="307"/>
      <c r="GC452" s="307"/>
      <c r="GD452" s="307"/>
      <c r="GE452" s="307"/>
      <c r="GF452" s="307"/>
      <c r="GG452" s="307"/>
      <c r="GH452" s="307"/>
      <c r="GI452" s="307"/>
      <c r="GJ452" s="307"/>
      <c r="GK452" s="307"/>
      <c r="GL452" s="307"/>
      <c r="GM452" s="307"/>
      <c r="GN452" s="307"/>
      <c r="GO452" s="307"/>
      <c r="GP452" s="307"/>
      <c r="GQ452" s="307"/>
      <c r="GR452" s="307"/>
      <c r="GS452" s="307"/>
      <c r="GT452" s="307"/>
      <c r="GU452" s="307"/>
      <c r="GV452" s="307"/>
      <c r="GW452" s="307"/>
      <c r="GX452" s="307"/>
      <c r="GY452" s="307"/>
      <c r="GZ452" s="307"/>
      <c r="HA452" s="307"/>
      <c r="HB452" s="307"/>
      <c r="HC452" s="307"/>
      <c r="HD452" s="307"/>
      <c r="HE452" s="307"/>
      <c r="HF452" s="307"/>
      <c r="HG452" s="307"/>
      <c r="HH452" s="307"/>
      <c r="HI452" s="307"/>
      <c r="HJ452" s="307"/>
      <c r="HK452" s="307"/>
      <c r="HL452" s="307"/>
      <c r="HM452" s="307"/>
      <c r="HN452" s="307"/>
      <c r="HO452" s="307"/>
      <c r="HP452" s="307"/>
      <c r="HQ452" s="307"/>
      <c r="HR452" s="307"/>
      <c r="HS452" s="307"/>
      <c r="HT452" s="307"/>
      <c r="HU452" s="307"/>
      <c r="HV452" s="307"/>
      <c r="HW452" s="307"/>
      <c r="HX452" s="307"/>
      <c r="HY452" s="307"/>
      <c r="HZ452" s="307"/>
      <c r="IA452" s="307"/>
      <c r="IB452" s="307"/>
      <c r="IC452" s="307"/>
      <c r="ID452" s="307"/>
      <c r="IE452" s="307"/>
      <c r="IF452" s="307"/>
      <c r="IG452" s="307"/>
      <c r="IH452" s="307"/>
      <c r="II452" s="307"/>
      <c r="IJ452" s="307"/>
      <c r="IK452" s="307"/>
      <c r="IL452" s="307"/>
      <c r="IM452" s="307"/>
      <c r="IN452" s="307"/>
      <c r="IO452" s="307"/>
      <c r="IP452" s="307"/>
      <c r="IQ452" s="307"/>
      <c r="IR452" s="307"/>
      <c r="IS452" s="307"/>
      <c r="IT452" s="307"/>
      <c r="IU452" s="307"/>
      <c r="IV452" s="307"/>
      <c r="IW452" s="307"/>
      <c r="IX452" s="307"/>
      <c r="IY452" s="307"/>
      <c r="IZ452" s="307"/>
      <c r="JA452" s="307"/>
      <c r="JB452" s="307"/>
      <c r="JC452" s="307"/>
      <c r="JD452" s="307"/>
      <c r="JE452" s="307"/>
      <c r="JF452" s="307"/>
      <c r="JG452" s="307"/>
      <c r="JH452" s="307"/>
      <c r="JI452" s="307"/>
      <c r="JJ452" s="307"/>
      <c r="JK452" s="307"/>
      <c r="JL452" s="307"/>
      <c r="JM452" s="307"/>
      <c r="JN452" s="307"/>
      <c r="JO452" s="307"/>
      <c r="JP452" s="307"/>
      <c r="JQ452" s="307"/>
      <c r="JR452" s="307"/>
      <c r="JS452" s="307"/>
      <c r="JT452" s="307"/>
      <c r="JU452" s="307"/>
      <c r="JV452" s="307"/>
      <c r="JW452" s="307"/>
      <c r="JX452" s="307"/>
      <c r="JY452" s="307"/>
      <c r="JZ452" s="307"/>
      <c r="KA452" s="307"/>
      <c r="KB452" s="307"/>
      <c r="KC452" s="307"/>
      <c r="KD452" s="307"/>
      <c r="KE452" s="307"/>
      <c r="KF452" s="307"/>
      <c r="KG452" s="307"/>
      <c r="KH452" s="307"/>
      <c r="KI452" s="307"/>
      <c r="KJ452" s="307"/>
      <c r="KK452" s="307"/>
      <c r="KL452" s="307"/>
      <c r="KM452" s="307"/>
      <c r="KN452" s="307"/>
      <c r="KO452" s="307"/>
      <c r="KP452" s="307"/>
      <c r="KQ452" s="307"/>
      <c r="KR452" s="307"/>
      <c r="KS452" s="307"/>
      <c r="KT452" s="307"/>
    </row>
    <row r="453" spans="14:306" s="56" customFormat="1" ht="15" customHeight="1">
      <c r="N453" s="395"/>
      <c r="O453" s="330"/>
      <c r="P453" s="330"/>
      <c r="Q453" s="330"/>
      <c r="R453" s="341"/>
      <c r="S453" s="330"/>
      <c r="T453" s="330"/>
      <c r="U453" s="330"/>
      <c r="W453" s="342"/>
      <c r="X453" s="342"/>
      <c r="Y453" s="342"/>
      <c r="Z453" s="342"/>
      <c r="AA453" s="342"/>
      <c r="AB453" s="342"/>
      <c r="AC453" s="342"/>
      <c r="AD453" s="342"/>
      <c r="AE453" s="342"/>
      <c r="AG453" s="351">
        <v>11</v>
      </c>
      <c r="AH453" s="351"/>
      <c r="AI453" s="356" t="s">
        <v>290</v>
      </c>
      <c r="AJ453" s="356" t="s">
        <v>121</v>
      </c>
      <c r="AK453" s="359">
        <v>16</v>
      </c>
      <c r="AL453" s="359">
        <v>17</v>
      </c>
      <c r="AM453" s="356" t="s">
        <v>150</v>
      </c>
      <c r="AN453" s="356" t="s">
        <v>95</v>
      </c>
      <c r="AO453" s="356" t="s">
        <v>79</v>
      </c>
      <c r="AP453" s="359">
        <v>20</v>
      </c>
      <c r="AQ453" s="356" t="s">
        <v>138</v>
      </c>
      <c r="AR453" s="356" t="s">
        <v>138</v>
      </c>
      <c r="AS453" s="356" t="s">
        <v>89</v>
      </c>
      <c r="AT453" s="359" t="s">
        <v>314</v>
      </c>
      <c r="AU453" s="359"/>
      <c r="AV453" s="359">
        <v>16</v>
      </c>
      <c r="AW453" s="359">
        <v>23</v>
      </c>
      <c r="AX453" s="359">
        <v>13</v>
      </c>
      <c r="AY453" s="303">
        <f t="shared" si="221"/>
        <v>34</v>
      </c>
      <c r="AZ453" s="303">
        <f t="shared" si="222"/>
        <v>22</v>
      </c>
      <c r="BA453" s="303">
        <f t="shared" si="223"/>
        <v>17</v>
      </c>
      <c r="BB453" s="303">
        <f t="shared" si="224"/>
        <v>18</v>
      </c>
      <c r="BC453" s="303">
        <f t="shared" si="225"/>
        <v>46</v>
      </c>
      <c r="BD453" s="303">
        <f t="shared" si="226"/>
        <v>34</v>
      </c>
      <c r="BE453" s="303">
        <f t="shared" si="227"/>
        <v>19</v>
      </c>
      <c r="BF453" s="303">
        <f t="shared" si="228"/>
        <v>21</v>
      </c>
      <c r="BG453" s="303">
        <f t="shared" si="229"/>
        <v>23</v>
      </c>
      <c r="BH453" s="303"/>
      <c r="BI453" s="303">
        <f t="shared" si="230"/>
        <v>23</v>
      </c>
      <c r="BJ453" s="303">
        <f t="shared" si="231"/>
        <v>26</v>
      </c>
      <c r="BK453" s="303">
        <f t="shared" si="232"/>
        <v>83</v>
      </c>
      <c r="BL453" s="303">
        <f t="shared" si="233"/>
        <v>17</v>
      </c>
      <c r="BM453" s="303">
        <f t="shared" si="234"/>
        <v>24</v>
      </c>
      <c r="BN453" s="303">
        <f t="shared" si="235"/>
        <v>14</v>
      </c>
      <c r="CB453" s="307"/>
      <c r="CC453" s="307"/>
      <c r="CD453" s="307"/>
      <c r="CE453" s="307"/>
      <c r="CF453" s="307"/>
      <c r="CG453" s="307"/>
      <c r="CH453" s="307"/>
      <c r="CI453" s="307"/>
      <c r="CJ453" s="307"/>
      <c r="CK453" s="307"/>
      <c r="CL453" s="307"/>
      <c r="CM453" s="307"/>
      <c r="CN453" s="307"/>
      <c r="CO453" s="307"/>
      <c r="CP453" s="307"/>
      <c r="CQ453" s="307"/>
      <c r="CR453" s="307"/>
      <c r="CS453" s="307"/>
      <c r="CT453" s="307"/>
      <c r="CU453" s="307"/>
      <c r="CV453" s="307"/>
      <c r="CW453" s="307"/>
      <c r="CX453" s="307"/>
      <c r="CY453" s="307"/>
      <c r="CZ453" s="307"/>
      <c r="DA453" s="307"/>
      <c r="DB453" s="307"/>
      <c r="DC453" s="307"/>
      <c r="DD453" s="307"/>
      <c r="DE453" s="307"/>
      <c r="DF453" s="307"/>
      <c r="DG453" s="307"/>
      <c r="DH453" s="307"/>
      <c r="DI453" s="390"/>
      <c r="DJ453" s="390"/>
      <c r="DK453" s="307"/>
      <c r="DL453" s="307"/>
      <c r="DM453" s="307"/>
      <c r="DN453" s="307"/>
      <c r="DO453" s="307"/>
      <c r="DP453" s="307"/>
      <c r="DQ453" s="307"/>
      <c r="DR453" s="307"/>
      <c r="DS453" s="307"/>
      <c r="DT453" s="307"/>
      <c r="DU453" s="307"/>
      <c r="DV453" s="307"/>
      <c r="DW453" s="307"/>
      <c r="DX453" s="307"/>
      <c r="DY453" s="307"/>
      <c r="DZ453" s="307"/>
      <c r="EA453" s="307"/>
      <c r="EB453" s="307"/>
      <c r="EC453" s="307"/>
      <c r="ED453" s="307"/>
      <c r="EE453" s="307"/>
      <c r="EF453" s="307"/>
      <c r="EG453" s="307"/>
      <c r="EH453" s="307"/>
      <c r="EI453" s="307"/>
      <c r="EJ453" s="307"/>
      <c r="EK453" s="307"/>
      <c r="EL453" s="307"/>
      <c r="EM453" s="307"/>
      <c r="EN453" s="307"/>
      <c r="EO453" s="307"/>
      <c r="EP453" s="307"/>
      <c r="EQ453" s="307"/>
      <c r="ER453" s="307"/>
      <c r="ES453" s="307"/>
      <c r="ET453" s="307"/>
      <c r="EU453" s="390"/>
      <c r="EV453" s="390"/>
      <c r="EW453" s="307"/>
      <c r="EX453" s="307"/>
      <c r="EY453" s="307"/>
      <c r="EZ453" s="307"/>
      <c r="FA453" s="307"/>
      <c r="FB453" s="307"/>
      <c r="FC453" s="307"/>
      <c r="FD453" s="307"/>
      <c r="FE453" s="307"/>
      <c r="FF453" s="307"/>
      <c r="FG453" s="307"/>
      <c r="FH453" s="307"/>
      <c r="FI453" s="307"/>
      <c r="FJ453" s="307"/>
      <c r="FK453" s="307"/>
      <c r="FL453" s="307"/>
      <c r="FM453" s="307"/>
      <c r="FN453" s="307"/>
      <c r="FO453" s="307"/>
      <c r="FP453" s="307"/>
      <c r="FQ453" s="307"/>
      <c r="FR453" s="307"/>
      <c r="FS453" s="307"/>
      <c r="FT453" s="307"/>
      <c r="FU453" s="307"/>
      <c r="FV453" s="307"/>
      <c r="FW453" s="307"/>
      <c r="FX453" s="307"/>
      <c r="FY453" s="307"/>
      <c r="FZ453" s="307"/>
      <c r="GA453" s="307"/>
      <c r="GB453" s="307"/>
      <c r="GC453" s="307"/>
      <c r="GD453" s="307"/>
      <c r="GE453" s="307"/>
      <c r="GF453" s="307"/>
      <c r="GG453" s="307"/>
      <c r="GH453" s="307"/>
      <c r="GI453" s="307"/>
      <c r="GJ453" s="307"/>
      <c r="GK453" s="307"/>
      <c r="GL453" s="307"/>
      <c r="GM453" s="307"/>
      <c r="GN453" s="307"/>
      <c r="GO453" s="307"/>
      <c r="GP453" s="307"/>
      <c r="GQ453" s="307"/>
      <c r="GR453" s="307"/>
      <c r="GS453" s="307"/>
      <c r="GT453" s="307"/>
      <c r="GU453" s="307"/>
      <c r="GV453" s="307"/>
      <c r="GW453" s="307"/>
      <c r="GX453" s="307"/>
      <c r="GY453" s="307"/>
      <c r="GZ453" s="307"/>
      <c r="HA453" s="307"/>
      <c r="HB453" s="307"/>
      <c r="HC453" s="307"/>
      <c r="HD453" s="307"/>
      <c r="HE453" s="307"/>
      <c r="HF453" s="307"/>
      <c r="HG453" s="307"/>
      <c r="HH453" s="307"/>
      <c r="HI453" s="307"/>
      <c r="HJ453" s="307"/>
      <c r="HK453" s="307"/>
      <c r="HL453" s="307"/>
      <c r="HM453" s="307"/>
      <c r="HN453" s="307"/>
      <c r="HO453" s="307"/>
      <c r="HP453" s="307"/>
      <c r="HQ453" s="307"/>
      <c r="HR453" s="307"/>
      <c r="HS453" s="307"/>
      <c r="HT453" s="307"/>
      <c r="HU453" s="307"/>
      <c r="HV453" s="307"/>
      <c r="HW453" s="307"/>
      <c r="HX453" s="307"/>
      <c r="HY453" s="307"/>
      <c r="HZ453" s="307"/>
      <c r="IA453" s="307"/>
      <c r="IB453" s="307"/>
      <c r="IC453" s="307"/>
      <c r="ID453" s="307"/>
      <c r="IE453" s="307"/>
      <c r="IF453" s="307"/>
      <c r="IG453" s="307"/>
      <c r="IH453" s="307"/>
      <c r="II453" s="307"/>
      <c r="IJ453" s="307"/>
      <c r="IK453" s="307"/>
      <c r="IL453" s="307"/>
      <c r="IM453" s="307"/>
      <c r="IN453" s="307"/>
      <c r="IO453" s="307"/>
      <c r="IP453" s="307"/>
      <c r="IQ453" s="307"/>
      <c r="IR453" s="307"/>
      <c r="IS453" s="307"/>
      <c r="IT453" s="307"/>
      <c r="IU453" s="307"/>
      <c r="IV453" s="307"/>
      <c r="IW453" s="307"/>
      <c r="IX453" s="307"/>
      <c r="IY453" s="307"/>
      <c r="IZ453" s="307"/>
      <c r="JA453" s="307"/>
      <c r="JB453" s="307"/>
      <c r="JC453" s="307"/>
      <c r="JD453" s="307"/>
      <c r="JE453" s="307"/>
      <c r="JF453" s="307"/>
      <c r="JG453" s="307"/>
      <c r="JH453" s="307"/>
      <c r="JI453" s="307"/>
      <c r="JJ453" s="307"/>
      <c r="JK453" s="307"/>
      <c r="JL453" s="307"/>
      <c r="JM453" s="307"/>
      <c r="JN453" s="307"/>
      <c r="JO453" s="307"/>
      <c r="JP453" s="307"/>
      <c r="JQ453" s="307"/>
      <c r="JR453" s="307"/>
      <c r="JS453" s="307"/>
      <c r="JT453" s="307"/>
      <c r="JU453" s="307"/>
      <c r="JV453" s="307"/>
      <c r="JW453" s="307"/>
      <c r="JX453" s="307"/>
      <c r="JY453" s="307"/>
      <c r="JZ453" s="307"/>
      <c r="KA453" s="307"/>
      <c r="KB453" s="307"/>
      <c r="KC453" s="307"/>
      <c r="KD453" s="307"/>
      <c r="KE453" s="307"/>
      <c r="KF453" s="307"/>
      <c r="KG453" s="307"/>
      <c r="KH453" s="307"/>
      <c r="KI453" s="307"/>
      <c r="KJ453" s="307"/>
      <c r="KK453" s="307"/>
      <c r="KL453" s="307"/>
      <c r="KM453" s="307"/>
      <c r="KN453" s="307"/>
      <c r="KO453" s="307"/>
      <c r="KP453" s="307"/>
      <c r="KQ453" s="307"/>
      <c r="KR453" s="307"/>
      <c r="KS453" s="307"/>
      <c r="KT453" s="307"/>
    </row>
    <row r="454" spans="14:306" s="56" customFormat="1" ht="15" customHeight="1">
      <c r="N454" s="395"/>
      <c r="O454" s="330"/>
      <c r="P454" s="330"/>
      <c r="Q454" s="330"/>
      <c r="R454" s="330"/>
      <c r="S454" s="341"/>
      <c r="T454" s="330"/>
      <c r="U454" s="330"/>
      <c r="W454" s="342"/>
      <c r="X454" s="342"/>
      <c r="Y454" s="342"/>
      <c r="Z454" s="342"/>
      <c r="AA454" s="342"/>
      <c r="AB454" s="342"/>
      <c r="AC454" s="342"/>
      <c r="AD454" s="342"/>
      <c r="AE454" s="342"/>
      <c r="AG454" s="354">
        <v>12</v>
      </c>
      <c r="AH454" s="354"/>
      <c r="AI454" s="356" t="s">
        <v>296</v>
      </c>
      <c r="AJ454" s="356" t="s">
        <v>164</v>
      </c>
      <c r="AK454" s="359">
        <v>17</v>
      </c>
      <c r="AL454" s="356" t="s">
        <v>130</v>
      </c>
      <c r="AM454" s="356" t="s">
        <v>213</v>
      </c>
      <c r="AN454" s="356" t="s">
        <v>98</v>
      </c>
      <c r="AO454" s="359">
        <v>19</v>
      </c>
      <c r="AP454" s="356" t="s">
        <v>138</v>
      </c>
      <c r="AQ454" s="356" t="s">
        <v>140</v>
      </c>
      <c r="AR454" s="356" t="s">
        <v>186</v>
      </c>
      <c r="AS454" s="356" t="s">
        <v>93</v>
      </c>
      <c r="AT454" s="356" t="s">
        <v>686</v>
      </c>
      <c r="AU454" s="356"/>
      <c r="AV454" s="359">
        <v>17</v>
      </c>
      <c r="AW454" s="356" t="s">
        <v>89</v>
      </c>
      <c r="AX454" s="359">
        <v>14</v>
      </c>
      <c r="AY454" s="303">
        <f t="shared" si="221"/>
        <v>38</v>
      </c>
      <c r="AZ454" s="303">
        <f t="shared" si="222"/>
        <v>24</v>
      </c>
      <c r="BA454" s="303">
        <f t="shared" si="223"/>
        <v>18</v>
      </c>
      <c r="BB454" s="303">
        <f t="shared" si="224"/>
        <v>20</v>
      </c>
      <c r="BC454" s="303">
        <f t="shared" si="225"/>
        <v>50</v>
      </c>
      <c r="BD454" s="303">
        <f t="shared" si="226"/>
        <v>36</v>
      </c>
      <c r="BE454" s="303">
        <f t="shared" si="227"/>
        <v>20</v>
      </c>
      <c r="BF454" s="303">
        <f t="shared" si="228"/>
        <v>23</v>
      </c>
      <c r="BG454" s="303">
        <f t="shared" si="229"/>
        <v>25</v>
      </c>
      <c r="BH454" s="303"/>
      <c r="BI454" s="303">
        <f t="shared" si="230"/>
        <v>26</v>
      </c>
      <c r="BJ454" s="303">
        <f t="shared" si="231"/>
        <v>28</v>
      </c>
      <c r="BK454" s="303">
        <f t="shared" si="232"/>
        <v>89</v>
      </c>
      <c r="BL454" s="303">
        <f t="shared" si="233"/>
        <v>18</v>
      </c>
      <c r="BM454" s="303">
        <f t="shared" si="234"/>
        <v>26</v>
      </c>
      <c r="BN454" s="303">
        <f t="shared" si="235"/>
        <v>15</v>
      </c>
      <c r="CB454" s="307"/>
      <c r="CC454" s="307"/>
      <c r="CD454" s="307"/>
      <c r="CE454" s="307"/>
      <c r="CF454" s="307"/>
      <c r="CG454" s="307"/>
      <c r="CH454" s="307"/>
      <c r="CI454" s="307"/>
      <c r="CJ454" s="307"/>
      <c r="CK454" s="307"/>
      <c r="CL454" s="307"/>
      <c r="CM454" s="307"/>
      <c r="CN454" s="307"/>
      <c r="CO454" s="307"/>
      <c r="CP454" s="307"/>
      <c r="CQ454" s="307"/>
      <c r="CR454" s="307"/>
      <c r="CS454" s="307"/>
      <c r="CT454" s="307"/>
      <c r="CU454" s="307"/>
      <c r="CV454" s="307"/>
      <c r="CW454" s="307"/>
      <c r="CX454" s="307"/>
      <c r="CY454" s="307"/>
      <c r="CZ454" s="307"/>
      <c r="DA454" s="307"/>
      <c r="DB454" s="307"/>
      <c r="DC454" s="307"/>
      <c r="DD454" s="307"/>
      <c r="DE454" s="307"/>
      <c r="DF454" s="307"/>
      <c r="DG454" s="307"/>
      <c r="DH454" s="307"/>
      <c r="DI454" s="390"/>
      <c r="DJ454" s="390"/>
      <c r="DK454" s="307"/>
      <c r="DL454" s="307"/>
      <c r="DM454" s="307"/>
      <c r="DN454" s="307"/>
      <c r="DO454" s="307"/>
      <c r="DP454" s="307"/>
      <c r="DQ454" s="307"/>
      <c r="DR454" s="307"/>
      <c r="DS454" s="307"/>
      <c r="DT454" s="307"/>
      <c r="DU454" s="307"/>
      <c r="DV454" s="307"/>
      <c r="DW454" s="307"/>
      <c r="DX454" s="307"/>
      <c r="DY454" s="307"/>
      <c r="DZ454" s="307"/>
      <c r="EA454" s="307"/>
      <c r="EB454" s="307"/>
      <c r="EC454" s="307"/>
      <c r="ED454" s="307"/>
      <c r="EE454" s="307"/>
      <c r="EF454" s="307"/>
      <c r="EG454" s="307"/>
      <c r="EH454" s="307"/>
      <c r="EI454" s="307"/>
      <c r="EJ454" s="307"/>
      <c r="EK454" s="307"/>
      <c r="EL454" s="307"/>
      <c r="EM454" s="307"/>
      <c r="EN454" s="307"/>
      <c r="EO454" s="307"/>
      <c r="EP454" s="307"/>
      <c r="EQ454" s="307"/>
      <c r="ER454" s="307"/>
      <c r="ES454" s="307"/>
      <c r="ET454" s="307"/>
      <c r="EU454" s="390"/>
      <c r="EV454" s="390"/>
      <c r="EW454" s="307"/>
      <c r="EX454" s="307"/>
      <c r="EY454" s="307"/>
      <c r="EZ454" s="307"/>
      <c r="FA454" s="307"/>
      <c r="FB454" s="307"/>
      <c r="FC454" s="307"/>
      <c r="FD454" s="307"/>
      <c r="FE454" s="307"/>
      <c r="FF454" s="307"/>
      <c r="FG454" s="307"/>
      <c r="FH454" s="307"/>
      <c r="FI454" s="307"/>
      <c r="FJ454" s="307"/>
      <c r="FK454" s="307"/>
      <c r="FL454" s="307"/>
      <c r="FM454" s="307"/>
      <c r="FN454" s="307"/>
      <c r="FO454" s="307"/>
      <c r="FP454" s="307"/>
      <c r="FQ454" s="307"/>
      <c r="FR454" s="307"/>
      <c r="FS454" s="307"/>
      <c r="FT454" s="307"/>
      <c r="FU454" s="307"/>
      <c r="FV454" s="307"/>
      <c r="FW454" s="307"/>
      <c r="FX454" s="307"/>
      <c r="FY454" s="307"/>
      <c r="FZ454" s="307"/>
      <c r="GA454" s="307"/>
      <c r="GB454" s="307"/>
      <c r="GC454" s="307"/>
      <c r="GD454" s="307"/>
      <c r="GE454" s="307"/>
      <c r="GF454" s="307"/>
      <c r="GG454" s="307"/>
      <c r="GH454" s="307"/>
      <c r="GI454" s="307"/>
      <c r="GJ454" s="307"/>
      <c r="GK454" s="307"/>
      <c r="GL454" s="307"/>
      <c r="GM454" s="307"/>
      <c r="GN454" s="307"/>
      <c r="GO454" s="307"/>
      <c r="GP454" s="307"/>
      <c r="GQ454" s="307"/>
      <c r="GR454" s="307"/>
      <c r="GS454" s="307"/>
      <c r="GT454" s="307"/>
      <c r="GU454" s="307"/>
      <c r="GV454" s="307"/>
      <c r="GW454" s="307"/>
      <c r="GX454" s="307"/>
      <c r="GY454" s="307"/>
      <c r="GZ454" s="307"/>
      <c r="HA454" s="307"/>
      <c r="HB454" s="307"/>
      <c r="HC454" s="307"/>
      <c r="HD454" s="307"/>
      <c r="HE454" s="307"/>
      <c r="HF454" s="307"/>
      <c r="HG454" s="307"/>
      <c r="HH454" s="307"/>
      <c r="HI454" s="307"/>
      <c r="HJ454" s="307"/>
      <c r="HK454" s="307"/>
      <c r="HL454" s="307"/>
      <c r="HM454" s="307"/>
      <c r="HN454" s="307"/>
      <c r="HO454" s="307"/>
      <c r="HP454" s="307"/>
      <c r="HQ454" s="307"/>
      <c r="HR454" s="307"/>
      <c r="HS454" s="307"/>
      <c r="HT454" s="307"/>
      <c r="HU454" s="307"/>
      <c r="HV454" s="307"/>
      <c r="HW454" s="307"/>
      <c r="HX454" s="307"/>
      <c r="HY454" s="307"/>
      <c r="HZ454" s="307"/>
      <c r="IA454" s="307"/>
      <c r="IB454" s="307"/>
      <c r="IC454" s="307"/>
      <c r="ID454" s="307"/>
      <c r="IE454" s="307"/>
      <c r="IF454" s="307"/>
      <c r="IG454" s="307"/>
      <c r="IH454" s="307"/>
      <c r="II454" s="307"/>
      <c r="IJ454" s="307"/>
      <c r="IK454" s="307"/>
      <c r="IL454" s="307"/>
      <c r="IM454" s="307"/>
      <c r="IN454" s="307"/>
      <c r="IO454" s="307"/>
      <c r="IP454" s="307"/>
      <c r="IQ454" s="307"/>
      <c r="IR454" s="307"/>
      <c r="IS454" s="307"/>
      <c r="IT454" s="307"/>
      <c r="IU454" s="307"/>
      <c r="IV454" s="307"/>
      <c r="IW454" s="307"/>
      <c r="IX454" s="307"/>
      <c r="IY454" s="307"/>
      <c r="IZ454" s="307"/>
      <c r="JA454" s="307"/>
      <c r="JB454" s="307"/>
      <c r="JC454" s="307"/>
      <c r="JD454" s="307"/>
      <c r="JE454" s="307"/>
      <c r="JF454" s="307"/>
      <c r="JG454" s="307"/>
      <c r="JH454" s="307"/>
      <c r="JI454" s="307"/>
      <c r="JJ454" s="307"/>
      <c r="JK454" s="307"/>
      <c r="JL454" s="307"/>
      <c r="JM454" s="307"/>
      <c r="JN454" s="307"/>
      <c r="JO454" s="307"/>
      <c r="JP454" s="307"/>
      <c r="JQ454" s="307"/>
      <c r="JR454" s="307"/>
      <c r="JS454" s="307"/>
      <c r="JT454" s="307"/>
      <c r="JU454" s="307"/>
      <c r="JV454" s="307"/>
      <c r="JW454" s="307"/>
      <c r="JX454" s="307"/>
      <c r="JY454" s="307"/>
      <c r="JZ454" s="307"/>
      <c r="KA454" s="307"/>
      <c r="KB454" s="307"/>
      <c r="KC454" s="307"/>
      <c r="KD454" s="307"/>
      <c r="KE454" s="307"/>
      <c r="KF454" s="307"/>
      <c r="KG454" s="307"/>
      <c r="KH454" s="307"/>
      <c r="KI454" s="307"/>
      <c r="KJ454" s="307"/>
      <c r="KK454" s="307"/>
      <c r="KL454" s="307"/>
      <c r="KM454" s="307"/>
      <c r="KN454" s="307"/>
      <c r="KO454" s="307"/>
      <c r="KP454" s="307"/>
      <c r="KQ454" s="307"/>
      <c r="KR454" s="307"/>
      <c r="KS454" s="307"/>
      <c r="KT454" s="307"/>
    </row>
    <row r="455" spans="14:306" s="56" customFormat="1" ht="15" customHeight="1">
      <c r="N455" s="395"/>
      <c r="O455" s="330"/>
      <c r="P455" s="330"/>
      <c r="Q455" s="330"/>
      <c r="R455" s="330"/>
      <c r="S455" s="330"/>
      <c r="T455" s="330"/>
      <c r="U455" s="330"/>
      <c r="W455" s="342"/>
      <c r="X455" s="342"/>
      <c r="Y455" s="342"/>
      <c r="Z455" s="342"/>
      <c r="AA455" s="342"/>
      <c r="AB455" s="342"/>
      <c r="AC455" s="342"/>
      <c r="AD455" s="342"/>
      <c r="AE455" s="342"/>
      <c r="AG455" s="354">
        <v>13</v>
      </c>
      <c r="AH455" s="354"/>
      <c r="AI455" s="356" t="s">
        <v>260</v>
      </c>
      <c r="AJ455" s="356" t="s">
        <v>89</v>
      </c>
      <c r="AK455" s="356" t="s">
        <v>130</v>
      </c>
      <c r="AL455" s="359">
        <v>20</v>
      </c>
      <c r="AM455" s="356" t="s">
        <v>539</v>
      </c>
      <c r="AN455" s="356" t="s">
        <v>600</v>
      </c>
      <c r="AO455" s="359">
        <v>20</v>
      </c>
      <c r="AP455" s="356" t="s">
        <v>140</v>
      </c>
      <c r="AQ455" s="359">
        <v>25</v>
      </c>
      <c r="AR455" s="356" t="s">
        <v>93</v>
      </c>
      <c r="AS455" s="359">
        <v>28</v>
      </c>
      <c r="AT455" s="356" t="s">
        <v>229</v>
      </c>
      <c r="AU455" s="356"/>
      <c r="AV455" s="356" t="s">
        <v>130</v>
      </c>
      <c r="AW455" s="359">
        <v>26</v>
      </c>
      <c r="AX455" s="359">
        <v>15</v>
      </c>
      <c r="AY455" s="303">
        <f t="shared" si="221"/>
        <v>42</v>
      </c>
      <c r="AZ455" s="303">
        <f t="shared" si="222"/>
        <v>26</v>
      </c>
      <c r="BA455" s="303">
        <f t="shared" si="223"/>
        <v>20</v>
      </c>
      <c r="BB455" s="303">
        <f t="shared" si="224"/>
        <v>21</v>
      </c>
      <c r="BC455" s="303">
        <f t="shared" si="225"/>
        <v>54</v>
      </c>
      <c r="BD455" s="303">
        <f t="shared" si="226"/>
        <v>38</v>
      </c>
      <c r="BE455" s="303">
        <f t="shared" si="227"/>
        <v>21</v>
      </c>
      <c r="BF455" s="303">
        <f t="shared" si="228"/>
        <v>25</v>
      </c>
      <c r="BG455" s="303">
        <f t="shared" si="229"/>
        <v>26</v>
      </c>
      <c r="BH455" s="303"/>
      <c r="BI455" s="303">
        <f t="shared" si="230"/>
        <v>28</v>
      </c>
      <c r="BJ455" s="303">
        <f t="shared" si="231"/>
        <v>29</v>
      </c>
      <c r="BK455" s="303">
        <f t="shared" si="232"/>
        <v>96</v>
      </c>
      <c r="BL455" s="303">
        <f t="shared" si="233"/>
        <v>20</v>
      </c>
      <c r="BM455" s="303">
        <f t="shared" si="234"/>
        <v>27</v>
      </c>
      <c r="BN455" s="303">
        <f t="shared" si="235"/>
        <v>16</v>
      </c>
      <c r="CB455" s="307"/>
      <c r="CC455" s="307"/>
      <c r="CD455" s="307"/>
      <c r="CE455" s="307"/>
      <c r="CF455" s="307"/>
      <c r="CG455" s="307"/>
      <c r="CH455" s="307"/>
      <c r="CI455" s="307"/>
      <c r="CJ455" s="307"/>
      <c r="CK455" s="307"/>
      <c r="CL455" s="307"/>
      <c r="CM455" s="307"/>
      <c r="CN455" s="307"/>
      <c r="CO455" s="307"/>
      <c r="CP455" s="307"/>
      <c r="CQ455" s="307"/>
      <c r="CR455" s="307"/>
      <c r="CS455" s="307"/>
      <c r="CT455" s="307"/>
      <c r="CU455" s="307"/>
      <c r="CV455" s="307"/>
      <c r="CW455" s="307"/>
      <c r="CX455" s="307"/>
      <c r="CY455" s="307"/>
      <c r="CZ455" s="307"/>
      <c r="DA455" s="307"/>
      <c r="DB455" s="307"/>
      <c r="DC455" s="307"/>
      <c r="DD455" s="307"/>
      <c r="DE455" s="307"/>
      <c r="DF455" s="307"/>
      <c r="DG455" s="307"/>
      <c r="DH455" s="307"/>
      <c r="DI455" s="390"/>
      <c r="DJ455" s="390"/>
      <c r="DK455" s="307"/>
      <c r="DL455" s="307"/>
      <c r="DM455" s="307"/>
      <c r="DN455" s="307"/>
      <c r="DO455" s="307"/>
      <c r="DP455" s="307"/>
      <c r="DQ455" s="307"/>
      <c r="DR455" s="307"/>
      <c r="DS455" s="307"/>
      <c r="DT455" s="307"/>
      <c r="DU455" s="307"/>
      <c r="DV455" s="307"/>
      <c r="DW455" s="307"/>
      <c r="DX455" s="307"/>
      <c r="DY455" s="307"/>
      <c r="DZ455" s="307"/>
      <c r="EA455" s="307"/>
      <c r="EB455" s="307"/>
      <c r="EC455" s="307"/>
      <c r="ED455" s="307"/>
      <c r="EE455" s="307"/>
      <c r="EF455" s="307"/>
      <c r="EG455" s="307"/>
      <c r="EH455" s="307"/>
      <c r="EI455" s="307"/>
      <c r="EJ455" s="307"/>
      <c r="EK455" s="307"/>
      <c r="EL455" s="307"/>
      <c r="EM455" s="307"/>
      <c r="EN455" s="307"/>
      <c r="EO455" s="307"/>
      <c r="EP455" s="307"/>
      <c r="EQ455" s="307"/>
      <c r="ER455" s="307"/>
      <c r="ES455" s="307"/>
      <c r="ET455" s="307"/>
      <c r="EU455" s="390"/>
      <c r="EV455" s="390"/>
      <c r="EW455" s="307"/>
      <c r="EX455" s="307"/>
      <c r="EY455" s="307"/>
      <c r="EZ455" s="307"/>
      <c r="FA455" s="307"/>
      <c r="FB455" s="307"/>
      <c r="FC455" s="307"/>
      <c r="FD455" s="307"/>
      <c r="FE455" s="307"/>
      <c r="FF455" s="307"/>
      <c r="FG455" s="307"/>
      <c r="FH455" s="307"/>
      <c r="FI455" s="307"/>
      <c r="FJ455" s="307"/>
      <c r="FK455" s="307"/>
      <c r="FL455" s="307"/>
      <c r="FM455" s="307"/>
      <c r="FN455" s="307"/>
      <c r="FO455" s="307"/>
      <c r="FP455" s="307"/>
      <c r="FQ455" s="307"/>
      <c r="FR455" s="307"/>
      <c r="FS455" s="307"/>
      <c r="FT455" s="307"/>
      <c r="FU455" s="307"/>
      <c r="FV455" s="307"/>
      <c r="FW455" s="307"/>
      <c r="FX455" s="307"/>
      <c r="FY455" s="307"/>
      <c r="FZ455" s="307"/>
      <c r="GA455" s="307"/>
      <c r="GB455" s="307"/>
      <c r="GC455" s="307"/>
      <c r="GD455" s="307"/>
      <c r="GE455" s="307"/>
      <c r="GF455" s="307"/>
      <c r="GG455" s="307"/>
      <c r="GH455" s="307"/>
      <c r="GI455" s="307"/>
      <c r="GJ455" s="307"/>
      <c r="GK455" s="307"/>
      <c r="GL455" s="307"/>
      <c r="GM455" s="307"/>
      <c r="GN455" s="307"/>
      <c r="GO455" s="307"/>
      <c r="GP455" s="307"/>
      <c r="GQ455" s="307"/>
      <c r="GR455" s="307"/>
      <c r="GS455" s="307"/>
      <c r="GT455" s="307"/>
      <c r="GU455" s="307"/>
      <c r="GV455" s="307"/>
      <c r="GW455" s="307"/>
      <c r="GX455" s="307"/>
      <c r="GY455" s="307"/>
      <c r="GZ455" s="307"/>
      <c r="HA455" s="307"/>
      <c r="HB455" s="307"/>
      <c r="HC455" s="307"/>
      <c r="HD455" s="307"/>
      <c r="HE455" s="307"/>
      <c r="HF455" s="307"/>
      <c r="HG455" s="307"/>
      <c r="HH455" s="307"/>
      <c r="HI455" s="307"/>
      <c r="HJ455" s="307"/>
      <c r="HK455" s="307"/>
      <c r="HL455" s="307"/>
      <c r="HM455" s="307"/>
      <c r="HN455" s="307"/>
      <c r="HO455" s="307"/>
      <c r="HP455" s="307"/>
      <c r="HQ455" s="307"/>
      <c r="HR455" s="307"/>
      <c r="HS455" s="307"/>
      <c r="HT455" s="307"/>
      <c r="HU455" s="307"/>
      <c r="HV455" s="307"/>
      <c r="HW455" s="307"/>
      <c r="HX455" s="307"/>
      <c r="HY455" s="307"/>
      <c r="HZ455" s="307"/>
      <c r="IA455" s="307"/>
      <c r="IB455" s="307"/>
      <c r="IC455" s="307"/>
      <c r="ID455" s="307"/>
      <c r="IE455" s="307"/>
      <c r="IF455" s="307"/>
      <c r="IG455" s="307"/>
      <c r="IH455" s="307"/>
      <c r="II455" s="307"/>
      <c r="IJ455" s="307"/>
      <c r="IK455" s="307"/>
      <c r="IL455" s="307"/>
      <c r="IM455" s="307"/>
      <c r="IN455" s="307"/>
      <c r="IO455" s="307"/>
      <c r="IP455" s="307"/>
      <c r="IQ455" s="307"/>
      <c r="IR455" s="307"/>
      <c r="IS455" s="307"/>
      <c r="IT455" s="307"/>
      <c r="IU455" s="307"/>
      <c r="IV455" s="307"/>
      <c r="IW455" s="307"/>
      <c r="IX455" s="307"/>
      <c r="IY455" s="307"/>
      <c r="IZ455" s="307"/>
      <c r="JA455" s="307"/>
      <c r="JB455" s="307"/>
      <c r="JC455" s="307"/>
      <c r="JD455" s="307"/>
      <c r="JE455" s="307"/>
      <c r="JF455" s="307"/>
      <c r="JG455" s="307"/>
      <c r="JH455" s="307"/>
      <c r="JI455" s="307"/>
      <c r="JJ455" s="307"/>
      <c r="JK455" s="307"/>
      <c r="JL455" s="307"/>
      <c r="JM455" s="307"/>
      <c r="JN455" s="307"/>
      <c r="JO455" s="307"/>
      <c r="JP455" s="307"/>
      <c r="JQ455" s="307"/>
      <c r="JR455" s="307"/>
      <c r="JS455" s="307"/>
      <c r="JT455" s="307"/>
      <c r="JU455" s="307"/>
      <c r="JV455" s="307"/>
      <c r="JW455" s="307"/>
      <c r="JX455" s="307"/>
      <c r="JY455" s="307"/>
      <c r="JZ455" s="307"/>
      <c r="KA455" s="307"/>
      <c r="KB455" s="307"/>
      <c r="KC455" s="307"/>
      <c r="KD455" s="307"/>
      <c r="KE455" s="307"/>
      <c r="KF455" s="307"/>
      <c r="KG455" s="307"/>
      <c r="KH455" s="307"/>
      <c r="KI455" s="307"/>
      <c r="KJ455" s="307"/>
      <c r="KK455" s="307"/>
      <c r="KL455" s="307"/>
      <c r="KM455" s="307"/>
      <c r="KN455" s="307"/>
      <c r="KO455" s="307"/>
      <c r="KP455" s="307"/>
      <c r="KQ455" s="307"/>
      <c r="KR455" s="307"/>
      <c r="KS455" s="307"/>
      <c r="KT455" s="307"/>
    </row>
    <row r="456" spans="14:306" s="56" customFormat="1" ht="15" customHeight="1">
      <c r="N456" s="395"/>
      <c r="O456" s="330"/>
      <c r="P456" s="330"/>
      <c r="Q456" s="330"/>
      <c r="R456" s="330"/>
      <c r="S456" s="330"/>
      <c r="T456" s="330"/>
      <c r="U456" s="330"/>
      <c r="W456" s="342"/>
      <c r="X456" s="342"/>
      <c r="Y456" s="342"/>
      <c r="Z456" s="342"/>
      <c r="AA456" s="342"/>
      <c r="AB456" s="342"/>
      <c r="AC456" s="342"/>
      <c r="AD456" s="342"/>
      <c r="AE456" s="342"/>
      <c r="AG456" s="354">
        <v>14</v>
      </c>
      <c r="AH456" s="354"/>
      <c r="AI456" s="356" t="s">
        <v>199</v>
      </c>
      <c r="AJ456" s="356" t="s">
        <v>74</v>
      </c>
      <c r="AK456" s="359">
        <v>20</v>
      </c>
      <c r="AL456" s="359">
        <v>21</v>
      </c>
      <c r="AM456" s="356" t="s">
        <v>100</v>
      </c>
      <c r="AN456" s="356" t="s">
        <v>635</v>
      </c>
      <c r="AO456" s="359">
        <v>21</v>
      </c>
      <c r="AP456" s="359">
        <v>25</v>
      </c>
      <c r="AQ456" s="356" t="s">
        <v>93</v>
      </c>
      <c r="AR456" s="356" t="s">
        <v>96</v>
      </c>
      <c r="AS456" s="356" t="s">
        <v>165</v>
      </c>
      <c r="AT456" s="356" t="s">
        <v>232</v>
      </c>
      <c r="AU456" s="356"/>
      <c r="AV456" s="359">
        <v>20</v>
      </c>
      <c r="AW456" s="359">
        <v>27</v>
      </c>
      <c r="AX456" s="359">
        <v>16</v>
      </c>
      <c r="AY456" s="303">
        <f t="shared" si="221"/>
        <v>45</v>
      </c>
      <c r="AZ456" s="303">
        <f t="shared" si="222"/>
        <v>29</v>
      </c>
      <c r="BA456" s="303">
        <f t="shared" si="223"/>
        <v>21</v>
      </c>
      <c r="BB456" s="303">
        <f t="shared" si="224"/>
        <v>22</v>
      </c>
      <c r="BC456" s="303">
        <f t="shared" si="225"/>
        <v>58</v>
      </c>
      <c r="BD456" s="303">
        <f t="shared" si="226"/>
        <v>40</v>
      </c>
      <c r="BE456" s="303">
        <f t="shared" si="227"/>
        <v>22</v>
      </c>
      <c r="BF456" s="303">
        <f t="shared" si="228"/>
        <v>26</v>
      </c>
      <c r="BG456" s="303">
        <f t="shared" si="229"/>
        <v>28</v>
      </c>
      <c r="BH456" s="303"/>
      <c r="BI456" s="303">
        <f t="shared" si="230"/>
        <v>30</v>
      </c>
      <c r="BJ456" s="303">
        <f t="shared" si="231"/>
        <v>31</v>
      </c>
      <c r="BK456" s="303">
        <f t="shared" si="232"/>
        <v>102</v>
      </c>
      <c r="BL456" s="303">
        <f t="shared" si="233"/>
        <v>21</v>
      </c>
      <c r="BM456" s="303">
        <f t="shared" si="234"/>
        <v>28</v>
      </c>
      <c r="BN456" s="303">
        <f t="shared" si="235"/>
        <v>17</v>
      </c>
      <c r="CB456" s="307"/>
      <c r="CC456" s="307"/>
      <c r="CD456" s="307"/>
      <c r="CE456" s="307"/>
      <c r="CF456" s="307"/>
      <c r="CG456" s="307"/>
      <c r="CH456" s="307"/>
      <c r="CI456" s="307"/>
      <c r="CJ456" s="307"/>
      <c r="CK456" s="307"/>
      <c r="CL456" s="307"/>
      <c r="CM456" s="307"/>
      <c r="CN456" s="307"/>
      <c r="CO456" s="307"/>
      <c r="CP456" s="307"/>
      <c r="CQ456" s="307"/>
      <c r="CR456" s="307"/>
      <c r="CS456" s="307"/>
      <c r="CT456" s="307"/>
      <c r="CU456" s="307"/>
      <c r="CV456" s="307"/>
      <c r="CW456" s="307"/>
      <c r="CX456" s="307"/>
      <c r="CY456" s="307"/>
      <c r="CZ456" s="307"/>
      <c r="DA456" s="307"/>
      <c r="DB456" s="307"/>
      <c r="DC456" s="307"/>
      <c r="DD456" s="307"/>
      <c r="DE456" s="307"/>
      <c r="DF456" s="307"/>
      <c r="DG456" s="307"/>
      <c r="DH456" s="307"/>
      <c r="DI456" s="390"/>
      <c r="DJ456" s="390"/>
      <c r="DK456" s="307"/>
      <c r="DL456" s="307"/>
      <c r="DM456" s="307"/>
      <c r="DN456" s="307"/>
      <c r="DO456" s="307"/>
      <c r="DP456" s="307"/>
      <c r="DQ456" s="307"/>
      <c r="DR456" s="307"/>
      <c r="DS456" s="307"/>
      <c r="DT456" s="307"/>
      <c r="DU456" s="307"/>
      <c r="DV456" s="307"/>
      <c r="DW456" s="307"/>
      <c r="DX456" s="307"/>
      <c r="DY456" s="307"/>
      <c r="DZ456" s="307"/>
      <c r="EA456" s="307"/>
      <c r="EB456" s="307"/>
      <c r="EC456" s="307"/>
      <c r="ED456" s="307"/>
      <c r="EE456" s="307"/>
      <c r="EF456" s="307"/>
      <c r="EG456" s="307"/>
      <c r="EH456" s="307"/>
      <c r="EI456" s="307"/>
      <c r="EJ456" s="307"/>
      <c r="EK456" s="307"/>
      <c r="EL456" s="307"/>
      <c r="EM456" s="307"/>
      <c r="EN456" s="307"/>
      <c r="EO456" s="307"/>
      <c r="EP456" s="307"/>
      <c r="EQ456" s="307"/>
      <c r="ER456" s="307"/>
      <c r="ES456" s="307"/>
      <c r="ET456" s="307"/>
      <c r="EU456" s="390"/>
      <c r="EV456" s="390"/>
      <c r="EW456" s="307"/>
      <c r="EX456" s="307"/>
      <c r="EY456" s="307"/>
      <c r="EZ456" s="307"/>
      <c r="FA456" s="307"/>
      <c r="FB456" s="307"/>
      <c r="FC456" s="307"/>
      <c r="FD456" s="307"/>
      <c r="FE456" s="307"/>
      <c r="FF456" s="307"/>
      <c r="FG456" s="307"/>
      <c r="FH456" s="307"/>
      <c r="FI456" s="307"/>
      <c r="FJ456" s="307"/>
      <c r="FK456" s="307"/>
      <c r="FL456" s="307"/>
      <c r="FM456" s="307"/>
      <c r="FN456" s="307"/>
      <c r="FO456" s="307"/>
      <c r="FP456" s="307"/>
      <c r="FQ456" s="307"/>
      <c r="FR456" s="307"/>
      <c r="FS456" s="307"/>
      <c r="FT456" s="307"/>
      <c r="FU456" s="307"/>
      <c r="FV456" s="307"/>
      <c r="FW456" s="307"/>
      <c r="FX456" s="307"/>
      <c r="FY456" s="307"/>
      <c r="FZ456" s="307"/>
      <c r="GA456" s="307"/>
      <c r="GB456" s="307"/>
      <c r="GC456" s="307"/>
      <c r="GD456" s="307"/>
      <c r="GE456" s="307"/>
      <c r="GF456" s="307"/>
      <c r="GG456" s="307"/>
      <c r="GH456" s="307"/>
      <c r="GI456" s="307"/>
      <c r="GJ456" s="307"/>
      <c r="GK456" s="307"/>
      <c r="GL456" s="307"/>
      <c r="GM456" s="307"/>
      <c r="GN456" s="307"/>
      <c r="GO456" s="307"/>
      <c r="GP456" s="307"/>
      <c r="GQ456" s="307"/>
      <c r="GR456" s="307"/>
      <c r="GS456" s="307"/>
      <c r="GT456" s="307"/>
      <c r="GU456" s="307"/>
      <c r="GV456" s="307"/>
      <c r="GW456" s="307"/>
      <c r="GX456" s="307"/>
      <c r="GY456" s="307"/>
      <c r="GZ456" s="307"/>
      <c r="HA456" s="307"/>
      <c r="HB456" s="307"/>
      <c r="HC456" s="307"/>
      <c r="HD456" s="307"/>
      <c r="HE456" s="307"/>
      <c r="HF456" s="307"/>
      <c r="HG456" s="307"/>
      <c r="HH456" s="307"/>
      <c r="HI456" s="307"/>
      <c r="HJ456" s="307"/>
      <c r="HK456" s="307"/>
      <c r="HL456" s="307"/>
      <c r="HM456" s="307"/>
      <c r="HN456" s="307"/>
      <c r="HO456" s="307"/>
      <c r="HP456" s="307"/>
      <c r="HQ456" s="307"/>
      <c r="HR456" s="307"/>
      <c r="HS456" s="307"/>
      <c r="HT456" s="307"/>
      <c r="HU456" s="307"/>
      <c r="HV456" s="307"/>
      <c r="HW456" s="307"/>
      <c r="HX456" s="307"/>
      <c r="HY456" s="307"/>
      <c r="HZ456" s="307"/>
      <c r="IA456" s="307"/>
      <c r="IB456" s="307"/>
      <c r="IC456" s="307"/>
      <c r="ID456" s="307"/>
      <c r="IE456" s="307"/>
      <c r="IF456" s="307"/>
      <c r="IG456" s="307"/>
      <c r="IH456" s="307"/>
      <c r="II456" s="307"/>
      <c r="IJ456" s="307"/>
      <c r="IK456" s="307"/>
      <c r="IL456" s="307"/>
      <c r="IM456" s="307"/>
      <c r="IN456" s="307"/>
      <c r="IO456" s="307"/>
      <c r="IP456" s="307"/>
      <c r="IQ456" s="307"/>
      <c r="IR456" s="307"/>
      <c r="IS456" s="307"/>
      <c r="IT456" s="307"/>
      <c r="IU456" s="307"/>
      <c r="IV456" s="307"/>
      <c r="IW456" s="307"/>
      <c r="IX456" s="307"/>
      <c r="IY456" s="307"/>
      <c r="IZ456" s="307"/>
      <c r="JA456" s="307"/>
      <c r="JB456" s="307"/>
      <c r="JC456" s="307"/>
      <c r="JD456" s="307"/>
      <c r="JE456" s="307"/>
      <c r="JF456" s="307"/>
      <c r="JG456" s="307"/>
      <c r="JH456" s="307"/>
      <c r="JI456" s="307"/>
      <c r="JJ456" s="307"/>
      <c r="JK456" s="307"/>
      <c r="JL456" s="307"/>
      <c r="JM456" s="307"/>
      <c r="JN456" s="307"/>
      <c r="JO456" s="307"/>
      <c r="JP456" s="307"/>
      <c r="JQ456" s="307"/>
      <c r="JR456" s="307"/>
      <c r="JS456" s="307"/>
      <c r="JT456" s="307"/>
      <c r="JU456" s="307"/>
      <c r="JV456" s="307"/>
      <c r="JW456" s="307"/>
      <c r="JX456" s="307"/>
      <c r="JY456" s="307"/>
      <c r="JZ456" s="307"/>
      <c r="KA456" s="307"/>
      <c r="KB456" s="307"/>
      <c r="KC456" s="307"/>
      <c r="KD456" s="307"/>
      <c r="KE456" s="307"/>
      <c r="KF456" s="307"/>
      <c r="KG456" s="307"/>
      <c r="KH456" s="307"/>
      <c r="KI456" s="307"/>
      <c r="KJ456" s="307"/>
      <c r="KK456" s="307"/>
      <c r="KL456" s="307"/>
      <c r="KM456" s="307"/>
      <c r="KN456" s="307"/>
      <c r="KO456" s="307"/>
      <c r="KP456" s="307"/>
      <c r="KQ456" s="307"/>
      <c r="KR456" s="307"/>
      <c r="KS456" s="307"/>
      <c r="KT456" s="307"/>
    </row>
    <row r="457" spans="14:306" s="56" customFormat="1" ht="15" customHeight="1">
      <c r="N457" s="395"/>
      <c r="O457" s="330"/>
      <c r="P457" s="330"/>
      <c r="Q457" s="330"/>
      <c r="R457" s="330"/>
      <c r="S457" s="330"/>
      <c r="T457" s="330"/>
      <c r="U457" s="330"/>
      <c r="W457" s="342"/>
      <c r="X457" s="342"/>
      <c r="Y457" s="342"/>
      <c r="Z457" s="342"/>
      <c r="AA457" s="342"/>
      <c r="AB457" s="342"/>
      <c r="AC457" s="342"/>
      <c r="AD457" s="342"/>
      <c r="AE457" s="342"/>
      <c r="AG457" s="354">
        <v>15</v>
      </c>
      <c r="AH457" s="354"/>
      <c r="AI457" s="356" t="s">
        <v>266</v>
      </c>
      <c r="AJ457" s="356" t="s">
        <v>165</v>
      </c>
      <c r="AK457" s="359">
        <v>21</v>
      </c>
      <c r="AL457" s="356" t="s">
        <v>164</v>
      </c>
      <c r="AM457" s="356" t="s">
        <v>324</v>
      </c>
      <c r="AN457" s="356" t="s">
        <v>87</v>
      </c>
      <c r="AO457" s="359">
        <v>22</v>
      </c>
      <c r="AP457" s="356" t="s">
        <v>93</v>
      </c>
      <c r="AQ457" s="356" t="s">
        <v>96</v>
      </c>
      <c r="AR457" s="356" t="s">
        <v>99</v>
      </c>
      <c r="AS457" s="356" t="s">
        <v>133</v>
      </c>
      <c r="AT457" s="356" t="s">
        <v>234</v>
      </c>
      <c r="AU457" s="356"/>
      <c r="AV457" s="359">
        <v>21</v>
      </c>
      <c r="AW457" s="359">
        <v>28</v>
      </c>
      <c r="AX457" s="359">
        <v>17</v>
      </c>
      <c r="AY457" s="303">
        <f t="shared" si="221"/>
        <v>49</v>
      </c>
      <c r="AZ457" s="303">
        <f t="shared" si="222"/>
        <v>31</v>
      </c>
      <c r="BA457" s="303">
        <f t="shared" si="223"/>
        <v>22</v>
      </c>
      <c r="BB457" s="303">
        <f t="shared" si="224"/>
        <v>24</v>
      </c>
      <c r="BC457" s="303">
        <f t="shared" si="225"/>
        <v>62</v>
      </c>
      <c r="BD457" s="303">
        <f t="shared" si="226"/>
        <v>43</v>
      </c>
      <c r="BE457" s="303">
        <f t="shared" si="227"/>
        <v>23</v>
      </c>
      <c r="BF457" s="303">
        <f t="shared" si="228"/>
        <v>28</v>
      </c>
      <c r="BG457" s="303">
        <f t="shared" si="229"/>
        <v>30</v>
      </c>
      <c r="BH457" s="303"/>
      <c r="BI457" s="303">
        <f t="shared" si="230"/>
        <v>32</v>
      </c>
      <c r="BJ457" s="303">
        <f t="shared" si="231"/>
        <v>33</v>
      </c>
      <c r="BK457" s="303">
        <f t="shared" si="232"/>
        <v>109</v>
      </c>
      <c r="BL457" s="303">
        <f t="shared" si="233"/>
        <v>22</v>
      </c>
      <c r="BM457" s="303">
        <f t="shared" si="234"/>
        <v>29</v>
      </c>
      <c r="BN457" s="303" t="str">
        <f t="shared" si="235"/>
        <v>-</v>
      </c>
      <c r="CB457" s="307"/>
      <c r="CC457" s="307"/>
      <c r="CD457" s="307"/>
      <c r="CE457" s="307"/>
      <c r="CF457" s="307"/>
      <c r="CG457" s="307"/>
      <c r="CH457" s="307"/>
      <c r="CI457" s="307"/>
      <c r="CJ457" s="307"/>
      <c r="CK457" s="307"/>
      <c r="CL457" s="307"/>
      <c r="CM457" s="307"/>
      <c r="CN457" s="307"/>
      <c r="CO457" s="307"/>
      <c r="CP457" s="307"/>
      <c r="CQ457" s="307"/>
      <c r="CR457" s="307"/>
      <c r="CS457" s="307"/>
      <c r="CT457" s="307"/>
      <c r="CU457" s="307"/>
      <c r="CV457" s="307"/>
      <c r="CW457" s="307"/>
      <c r="CX457" s="307"/>
      <c r="CY457" s="307"/>
      <c r="CZ457" s="307"/>
      <c r="DA457" s="307"/>
      <c r="DB457" s="307"/>
      <c r="DC457" s="307"/>
      <c r="DD457" s="307"/>
      <c r="DE457" s="307"/>
      <c r="DF457" s="307"/>
      <c r="DG457" s="307"/>
      <c r="DH457" s="307"/>
      <c r="DI457" s="390"/>
      <c r="DJ457" s="390"/>
      <c r="DK457" s="307"/>
      <c r="DL457" s="307"/>
      <c r="DM457" s="307"/>
      <c r="DN457" s="307"/>
      <c r="DO457" s="307"/>
      <c r="DP457" s="307"/>
      <c r="DQ457" s="307"/>
      <c r="DR457" s="307"/>
      <c r="DS457" s="307"/>
      <c r="DT457" s="307"/>
      <c r="DU457" s="307"/>
      <c r="DV457" s="307"/>
      <c r="DW457" s="307"/>
      <c r="DX457" s="307"/>
      <c r="DY457" s="307"/>
      <c r="DZ457" s="307"/>
      <c r="EA457" s="307"/>
      <c r="EB457" s="307"/>
      <c r="EC457" s="307"/>
      <c r="ED457" s="307"/>
      <c r="EE457" s="307"/>
      <c r="EF457" s="307"/>
      <c r="EG457" s="307"/>
      <c r="EH457" s="307"/>
      <c r="EI457" s="307"/>
      <c r="EJ457" s="307"/>
      <c r="EK457" s="307"/>
      <c r="EL457" s="307"/>
      <c r="EM457" s="307"/>
      <c r="EN457" s="307"/>
      <c r="EO457" s="307"/>
      <c r="EP457" s="307"/>
      <c r="EQ457" s="307"/>
      <c r="ER457" s="307"/>
      <c r="ES457" s="307"/>
      <c r="ET457" s="307"/>
      <c r="EU457" s="390"/>
      <c r="EV457" s="390"/>
      <c r="EW457" s="307"/>
      <c r="EX457" s="307"/>
      <c r="EY457" s="307"/>
      <c r="EZ457" s="307"/>
      <c r="FA457" s="307"/>
      <c r="FB457" s="307"/>
      <c r="FC457" s="307"/>
      <c r="FD457" s="307"/>
      <c r="FE457" s="307"/>
      <c r="FF457" s="307"/>
      <c r="FG457" s="307"/>
      <c r="FH457" s="307"/>
      <c r="FI457" s="307"/>
      <c r="FJ457" s="307"/>
      <c r="FK457" s="307"/>
      <c r="FL457" s="307"/>
      <c r="FM457" s="307"/>
      <c r="FN457" s="307"/>
      <c r="FO457" s="307"/>
      <c r="FP457" s="307"/>
      <c r="FQ457" s="307"/>
      <c r="FR457" s="307"/>
      <c r="FS457" s="307"/>
      <c r="FT457" s="307"/>
      <c r="FU457" s="307"/>
      <c r="FV457" s="307"/>
      <c r="FW457" s="307"/>
      <c r="FX457" s="307"/>
      <c r="FY457" s="307"/>
      <c r="FZ457" s="307"/>
      <c r="GA457" s="307"/>
      <c r="GB457" s="307"/>
      <c r="GC457" s="307"/>
      <c r="GD457" s="307"/>
      <c r="GE457" s="307"/>
      <c r="GF457" s="307"/>
      <c r="GG457" s="307"/>
      <c r="GH457" s="307"/>
      <c r="GI457" s="307"/>
      <c r="GJ457" s="307"/>
      <c r="GK457" s="307"/>
      <c r="GL457" s="307"/>
      <c r="GM457" s="307"/>
      <c r="GN457" s="307"/>
      <c r="GO457" s="307"/>
      <c r="GP457" s="307"/>
      <c r="GQ457" s="307"/>
      <c r="GR457" s="307"/>
      <c r="GS457" s="307"/>
      <c r="GT457" s="307"/>
      <c r="GU457" s="307"/>
      <c r="GV457" s="307"/>
      <c r="GW457" s="307"/>
      <c r="GX457" s="307"/>
      <c r="GY457" s="307"/>
      <c r="GZ457" s="307"/>
      <c r="HA457" s="307"/>
      <c r="HB457" s="307"/>
      <c r="HC457" s="307"/>
      <c r="HD457" s="307"/>
      <c r="HE457" s="307"/>
      <c r="HF457" s="307"/>
      <c r="HG457" s="307"/>
      <c r="HH457" s="307"/>
      <c r="HI457" s="307"/>
      <c r="HJ457" s="307"/>
      <c r="HK457" s="307"/>
      <c r="HL457" s="307"/>
      <c r="HM457" s="307"/>
      <c r="HN457" s="307"/>
      <c r="HO457" s="307"/>
      <c r="HP457" s="307"/>
      <c r="HQ457" s="307"/>
      <c r="HR457" s="307"/>
      <c r="HS457" s="307"/>
      <c r="HT457" s="307"/>
      <c r="HU457" s="307"/>
      <c r="HV457" s="307"/>
      <c r="HW457" s="307"/>
      <c r="HX457" s="307"/>
      <c r="HY457" s="307"/>
      <c r="HZ457" s="307"/>
      <c r="IA457" s="307"/>
      <c r="IB457" s="307"/>
      <c r="IC457" s="307"/>
      <c r="ID457" s="307"/>
      <c r="IE457" s="307"/>
      <c r="IF457" s="307"/>
      <c r="IG457" s="307"/>
      <c r="IH457" s="307"/>
      <c r="II457" s="307"/>
      <c r="IJ457" s="307"/>
      <c r="IK457" s="307"/>
      <c r="IL457" s="307"/>
      <c r="IM457" s="307"/>
      <c r="IN457" s="307"/>
      <c r="IO457" s="307"/>
      <c r="IP457" s="307"/>
      <c r="IQ457" s="307"/>
      <c r="IR457" s="307"/>
      <c r="IS457" s="307"/>
      <c r="IT457" s="307"/>
      <c r="IU457" s="307"/>
      <c r="IV457" s="307"/>
      <c r="IW457" s="307"/>
      <c r="IX457" s="307"/>
      <c r="IY457" s="307"/>
      <c r="IZ457" s="307"/>
      <c r="JA457" s="307"/>
      <c r="JB457" s="307"/>
      <c r="JC457" s="307"/>
      <c r="JD457" s="307"/>
      <c r="JE457" s="307"/>
      <c r="JF457" s="307"/>
      <c r="JG457" s="307"/>
      <c r="JH457" s="307"/>
      <c r="JI457" s="307"/>
      <c r="JJ457" s="307"/>
      <c r="JK457" s="307"/>
      <c r="JL457" s="307"/>
      <c r="JM457" s="307"/>
      <c r="JN457" s="307"/>
      <c r="JO457" s="307"/>
      <c r="JP457" s="307"/>
      <c r="JQ457" s="307"/>
      <c r="JR457" s="307"/>
      <c r="JS457" s="307"/>
      <c r="JT457" s="307"/>
      <c r="JU457" s="307"/>
      <c r="JV457" s="307"/>
      <c r="JW457" s="307"/>
      <c r="JX457" s="307"/>
      <c r="JY457" s="307"/>
      <c r="JZ457" s="307"/>
      <c r="KA457" s="307"/>
      <c r="KB457" s="307"/>
      <c r="KC457" s="307"/>
      <c r="KD457" s="307"/>
      <c r="KE457" s="307"/>
      <c r="KF457" s="307"/>
      <c r="KG457" s="307"/>
      <c r="KH457" s="307"/>
      <c r="KI457" s="307"/>
      <c r="KJ457" s="307"/>
      <c r="KK457" s="307"/>
      <c r="KL457" s="307"/>
      <c r="KM457" s="307"/>
      <c r="KN457" s="307"/>
      <c r="KO457" s="307"/>
      <c r="KP457" s="307"/>
      <c r="KQ457" s="307"/>
      <c r="KR457" s="307"/>
      <c r="KS457" s="307"/>
      <c r="KT457" s="307"/>
    </row>
    <row r="458" spans="14:306" s="56" customFormat="1" ht="15" customHeight="1">
      <c r="N458" s="395"/>
      <c r="O458" s="330"/>
      <c r="P458" s="330"/>
      <c r="Q458" s="330"/>
      <c r="R458" s="330"/>
      <c r="S458" s="330"/>
      <c r="T458" s="330"/>
      <c r="U458" s="330"/>
      <c r="W458" s="342"/>
      <c r="X458" s="342"/>
      <c r="Y458" s="342"/>
      <c r="Z458" s="342"/>
      <c r="AA458" s="342"/>
      <c r="AB458" s="342"/>
      <c r="AC458" s="342"/>
      <c r="AD458" s="342"/>
      <c r="AE458" s="342"/>
      <c r="AG458" s="354">
        <v>16</v>
      </c>
      <c r="AH458" s="354"/>
      <c r="AI458" s="356" t="s">
        <v>262</v>
      </c>
      <c r="AJ458" s="356" t="s">
        <v>133</v>
      </c>
      <c r="AK458" s="356" t="s">
        <v>164</v>
      </c>
      <c r="AL458" s="359">
        <v>24</v>
      </c>
      <c r="AM458" s="356" t="s">
        <v>770</v>
      </c>
      <c r="AN458" s="356" t="s">
        <v>689</v>
      </c>
      <c r="AO458" s="356">
        <v>23</v>
      </c>
      <c r="AP458" s="359">
        <v>28</v>
      </c>
      <c r="AQ458" s="356" t="s">
        <v>99</v>
      </c>
      <c r="AR458" s="359" t="s">
        <v>102</v>
      </c>
      <c r="AS458" s="359">
        <v>33</v>
      </c>
      <c r="AT458" s="359" t="s">
        <v>345</v>
      </c>
      <c r="AU458" s="359"/>
      <c r="AV458" s="359">
        <v>22</v>
      </c>
      <c r="AW458" s="356">
        <v>29</v>
      </c>
      <c r="AX458" s="411" t="s">
        <v>0</v>
      </c>
      <c r="AY458" s="303">
        <f t="shared" si="221"/>
        <v>53</v>
      </c>
      <c r="AZ458" s="303">
        <f t="shared" si="222"/>
        <v>33</v>
      </c>
      <c r="BA458" s="303">
        <f t="shared" si="223"/>
        <v>24</v>
      </c>
      <c r="BB458" s="303">
        <f t="shared" si="224"/>
        <v>25</v>
      </c>
      <c r="BC458" s="303">
        <f t="shared" si="225"/>
        <v>65</v>
      </c>
      <c r="BD458" s="303">
        <f t="shared" si="226"/>
        <v>45</v>
      </c>
      <c r="BE458" s="303" t="str">
        <f t="shared" si="227"/>
        <v>-</v>
      </c>
      <c r="BF458" s="303">
        <f t="shared" si="228"/>
        <v>29</v>
      </c>
      <c r="BG458" s="303">
        <f t="shared" si="229"/>
        <v>32</v>
      </c>
      <c r="BH458" s="303"/>
      <c r="BI458" s="303">
        <f t="shared" si="230"/>
        <v>34</v>
      </c>
      <c r="BJ458" s="303">
        <f t="shared" si="231"/>
        <v>34</v>
      </c>
      <c r="BK458" s="303">
        <f t="shared" si="232"/>
        <v>115</v>
      </c>
      <c r="BL458" s="303">
        <f t="shared" si="233"/>
        <v>23</v>
      </c>
      <c r="BM458" s="303">
        <f t="shared" si="234"/>
        <v>30</v>
      </c>
      <c r="BN458" s="303">
        <f t="shared" si="235"/>
        <v>18</v>
      </c>
      <c r="CB458" s="307"/>
      <c r="CC458" s="307"/>
      <c r="CD458" s="307"/>
      <c r="CE458" s="307"/>
      <c r="CF458" s="307"/>
      <c r="CG458" s="307"/>
      <c r="CH458" s="307"/>
      <c r="CI458" s="307"/>
      <c r="CJ458" s="307"/>
      <c r="CK458" s="307"/>
      <c r="CL458" s="307"/>
      <c r="CM458" s="307"/>
      <c r="CN458" s="307"/>
      <c r="CO458" s="307"/>
      <c r="CP458" s="307"/>
      <c r="CQ458" s="307"/>
      <c r="CR458" s="307"/>
      <c r="CS458" s="307"/>
      <c r="CT458" s="307"/>
      <c r="CU458" s="307"/>
      <c r="CV458" s="307"/>
      <c r="CW458" s="307"/>
      <c r="CX458" s="307"/>
      <c r="CY458" s="307"/>
      <c r="CZ458" s="307"/>
      <c r="DA458" s="307"/>
      <c r="DB458" s="307"/>
      <c r="DC458" s="307"/>
      <c r="DD458" s="307"/>
      <c r="DE458" s="307"/>
      <c r="DF458" s="307"/>
      <c r="DG458" s="307"/>
      <c r="DH458" s="307"/>
      <c r="DI458" s="390"/>
      <c r="DJ458" s="390"/>
      <c r="DK458" s="307"/>
      <c r="DL458" s="307"/>
      <c r="DM458" s="307"/>
      <c r="DN458" s="307"/>
      <c r="DO458" s="307"/>
      <c r="DP458" s="307"/>
      <c r="DQ458" s="307"/>
      <c r="DR458" s="307"/>
      <c r="DS458" s="307"/>
      <c r="DT458" s="307"/>
      <c r="DU458" s="307"/>
      <c r="DV458" s="307"/>
      <c r="DW458" s="307"/>
      <c r="DX458" s="307"/>
      <c r="DY458" s="307"/>
      <c r="DZ458" s="307"/>
      <c r="EA458" s="307"/>
      <c r="EB458" s="307"/>
      <c r="EC458" s="307"/>
      <c r="ED458" s="307"/>
      <c r="EE458" s="307"/>
      <c r="EF458" s="307"/>
      <c r="EG458" s="307"/>
      <c r="EH458" s="307"/>
      <c r="EI458" s="307"/>
      <c r="EJ458" s="307"/>
      <c r="EK458" s="307"/>
      <c r="EL458" s="307"/>
      <c r="EM458" s="307"/>
      <c r="EN458" s="307"/>
      <c r="EO458" s="307"/>
      <c r="EP458" s="307"/>
      <c r="EQ458" s="307"/>
      <c r="ER458" s="307"/>
      <c r="ES458" s="307"/>
      <c r="ET458" s="307"/>
      <c r="EU458" s="390"/>
      <c r="EV458" s="390"/>
      <c r="EW458" s="307"/>
      <c r="EX458" s="307"/>
      <c r="EY458" s="307"/>
      <c r="EZ458" s="307"/>
      <c r="FA458" s="307"/>
      <c r="FB458" s="307"/>
      <c r="FC458" s="307"/>
      <c r="FD458" s="307"/>
      <c r="FE458" s="307"/>
      <c r="FF458" s="307"/>
      <c r="FG458" s="307"/>
      <c r="FH458" s="307"/>
      <c r="FI458" s="307"/>
      <c r="FJ458" s="307"/>
      <c r="FK458" s="307"/>
      <c r="FL458" s="307"/>
      <c r="FM458" s="307"/>
      <c r="FN458" s="307"/>
      <c r="FO458" s="307"/>
      <c r="FP458" s="307"/>
      <c r="FQ458" s="307"/>
      <c r="FR458" s="307"/>
      <c r="FS458" s="307"/>
      <c r="FT458" s="307"/>
      <c r="FU458" s="307"/>
      <c r="FV458" s="307"/>
      <c r="FW458" s="307"/>
      <c r="FX458" s="307"/>
      <c r="FY458" s="307"/>
      <c r="FZ458" s="307"/>
      <c r="GA458" s="307"/>
      <c r="GB458" s="307"/>
      <c r="GC458" s="307"/>
      <c r="GD458" s="307"/>
      <c r="GE458" s="307"/>
      <c r="GF458" s="307"/>
      <c r="GG458" s="307"/>
      <c r="GH458" s="307"/>
      <c r="GI458" s="307"/>
      <c r="GJ458" s="307"/>
      <c r="GK458" s="307"/>
      <c r="GL458" s="307"/>
      <c r="GM458" s="307"/>
      <c r="GN458" s="307"/>
      <c r="GO458" s="307"/>
      <c r="GP458" s="307"/>
      <c r="GQ458" s="307"/>
      <c r="GR458" s="307"/>
      <c r="GS458" s="307"/>
      <c r="GT458" s="307"/>
      <c r="GU458" s="307"/>
      <c r="GV458" s="307"/>
      <c r="GW458" s="307"/>
      <c r="GX458" s="307"/>
      <c r="GY458" s="307"/>
      <c r="GZ458" s="307"/>
      <c r="HA458" s="307"/>
      <c r="HB458" s="307"/>
      <c r="HC458" s="307"/>
      <c r="HD458" s="307"/>
      <c r="HE458" s="307"/>
      <c r="HF458" s="307"/>
      <c r="HG458" s="307"/>
      <c r="HH458" s="307"/>
      <c r="HI458" s="307"/>
      <c r="HJ458" s="307"/>
      <c r="HK458" s="307"/>
      <c r="HL458" s="307"/>
      <c r="HM458" s="307"/>
      <c r="HN458" s="307"/>
      <c r="HO458" s="307"/>
      <c r="HP458" s="307"/>
      <c r="HQ458" s="307"/>
      <c r="HR458" s="307"/>
      <c r="HS458" s="307"/>
      <c r="HT458" s="307"/>
      <c r="HU458" s="307"/>
      <c r="HV458" s="307"/>
      <c r="HW458" s="307"/>
      <c r="HX458" s="307"/>
      <c r="HY458" s="307"/>
      <c r="HZ458" s="307"/>
      <c r="IA458" s="307"/>
      <c r="IB458" s="307"/>
      <c r="IC458" s="307"/>
      <c r="ID458" s="307"/>
      <c r="IE458" s="307"/>
      <c r="IF458" s="307"/>
      <c r="IG458" s="307"/>
      <c r="IH458" s="307"/>
      <c r="II458" s="307"/>
      <c r="IJ458" s="307"/>
      <c r="IK458" s="307"/>
      <c r="IL458" s="307"/>
      <c r="IM458" s="307"/>
      <c r="IN458" s="307"/>
      <c r="IO458" s="307"/>
      <c r="IP458" s="307"/>
      <c r="IQ458" s="307"/>
      <c r="IR458" s="307"/>
      <c r="IS458" s="307"/>
      <c r="IT458" s="307"/>
      <c r="IU458" s="307"/>
      <c r="IV458" s="307"/>
      <c r="IW458" s="307"/>
      <c r="IX458" s="307"/>
      <c r="IY458" s="307"/>
      <c r="IZ458" s="307"/>
      <c r="JA458" s="307"/>
      <c r="JB458" s="307"/>
      <c r="JC458" s="307"/>
      <c r="JD458" s="307"/>
      <c r="JE458" s="307"/>
      <c r="JF458" s="307"/>
      <c r="JG458" s="307"/>
      <c r="JH458" s="307"/>
      <c r="JI458" s="307"/>
      <c r="JJ458" s="307"/>
      <c r="JK458" s="307"/>
      <c r="JL458" s="307"/>
      <c r="JM458" s="307"/>
      <c r="JN458" s="307"/>
      <c r="JO458" s="307"/>
      <c r="JP458" s="307"/>
      <c r="JQ458" s="307"/>
      <c r="JR458" s="307"/>
      <c r="JS458" s="307"/>
      <c r="JT458" s="307"/>
      <c r="JU458" s="307"/>
      <c r="JV458" s="307"/>
      <c r="JW458" s="307"/>
      <c r="JX458" s="307"/>
      <c r="JY458" s="307"/>
      <c r="JZ458" s="307"/>
      <c r="KA458" s="307"/>
      <c r="KB458" s="307"/>
      <c r="KC458" s="307"/>
      <c r="KD458" s="307"/>
      <c r="KE458" s="307"/>
      <c r="KF458" s="307"/>
      <c r="KG458" s="307"/>
      <c r="KH458" s="307"/>
      <c r="KI458" s="307"/>
      <c r="KJ458" s="307"/>
      <c r="KK458" s="307"/>
      <c r="KL458" s="307"/>
      <c r="KM458" s="307"/>
      <c r="KN458" s="307"/>
      <c r="KO458" s="307"/>
      <c r="KP458" s="307"/>
      <c r="KQ458" s="307"/>
      <c r="KR458" s="307"/>
      <c r="KS458" s="307"/>
      <c r="KT458" s="307"/>
    </row>
    <row r="459" spans="14:306" s="56" customFormat="1" ht="15" customHeight="1">
      <c r="N459" s="395"/>
      <c r="O459" s="330"/>
      <c r="P459" s="330"/>
      <c r="Q459" s="330"/>
      <c r="R459" s="330"/>
      <c r="S459" s="341"/>
      <c r="T459" s="330"/>
      <c r="U459" s="330"/>
      <c r="W459" s="342"/>
      <c r="X459" s="342"/>
      <c r="Y459" s="342"/>
      <c r="Z459" s="342"/>
      <c r="AA459" s="342"/>
      <c r="AB459" s="342"/>
      <c r="AC459" s="342"/>
      <c r="AD459" s="342"/>
      <c r="AE459" s="342"/>
      <c r="AG459" s="354">
        <v>17</v>
      </c>
      <c r="AH459" s="354"/>
      <c r="AI459" s="356" t="s">
        <v>215</v>
      </c>
      <c r="AJ459" s="359">
        <v>33</v>
      </c>
      <c r="AK459" s="359">
        <v>24</v>
      </c>
      <c r="AL459" s="359">
        <v>25</v>
      </c>
      <c r="AM459" s="356" t="s">
        <v>238</v>
      </c>
      <c r="AN459" s="356" t="s">
        <v>202</v>
      </c>
      <c r="AO459" s="356" t="s">
        <v>0</v>
      </c>
      <c r="AP459" s="356" t="s">
        <v>165</v>
      </c>
      <c r="AQ459" s="356" t="s">
        <v>102</v>
      </c>
      <c r="AR459" s="359" t="s">
        <v>98</v>
      </c>
      <c r="AS459" s="356" t="s">
        <v>98</v>
      </c>
      <c r="AT459" s="356" t="s">
        <v>771</v>
      </c>
      <c r="AU459" s="356"/>
      <c r="AV459" s="359">
        <v>23</v>
      </c>
      <c r="AW459" s="359">
        <v>30</v>
      </c>
      <c r="AX459" s="405">
        <v>18</v>
      </c>
      <c r="AY459" s="303">
        <f t="shared" si="221"/>
        <v>57</v>
      </c>
      <c r="AZ459" s="303">
        <f t="shared" si="222"/>
        <v>34</v>
      </c>
      <c r="BA459" s="303">
        <f t="shared" si="223"/>
        <v>25</v>
      </c>
      <c r="BB459" s="303">
        <f t="shared" si="224"/>
        <v>26</v>
      </c>
      <c r="BC459" s="303">
        <f t="shared" si="225"/>
        <v>69</v>
      </c>
      <c r="BD459" s="303">
        <f t="shared" si="226"/>
        <v>47</v>
      </c>
      <c r="BE459" s="303">
        <f t="shared" si="227"/>
        <v>24</v>
      </c>
      <c r="BF459" s="303">
        <f t="shared" si="228"/>
        <v>31</v>
      </c>
      <c r="BG459" s="303">
        <f t="shared" si="229"/>
        <v>34</v>
      </c>
      <c r="BH459" s="303"/>
      <c r="BI459" s="303">
        <f t="shared" si="230"/>
        <v>36</v>
      </c>
      <c r="BJ459" s="303">
        <f t="shared" si="231"/>
        <v>36</v>
      </c>
      <c r="BK459" s="303">
        <f t="shared" si="232"/>
        <v>122</v>
      </c>
      <c r="BL459" s="303">
        <f t="shared" si="233"/>
        <v>24</v>
      </c>
      <c r="BM459" s="303">
        <f t="shared" si="234"/>
        <v>31</v>
      </c>
      <c r="BN459" s="303">
        <f t="shared" si="235"/>
        <v>19</v>
      </c>
      <c r="CB459" s="307"/>
      <c r="CC459" s="307"/>
      <c r="CD459" s="307"/>
      <c r="CE459" s="307"/>
      <c r="CF459" s="307"/>
      <c r="CG459" s="307"/>
      <c r="CH459" s="307"/>
      <c r="CI459" s="307"/>
      <c r="CJ459" s="307"/>
      <c r="CK459" s="307"/>
      <c r="CL459" s="307"/>
      <c r="CM459" s="307"/>
      <c r="CN459" s="307"/>
      <c r="CO459" s="307"/>
      <c r="CP459" s="307"/>
      <c r="CQ459" s="307"/>
      <c r="CR459" s="307"/>
      <c r="CS459" s="307"/>
      <c r="CT459" s="307"/>
      <c r="CU459" s="307"/>
      <c r="CV459" s="307"/>
      <c r="CW459" s="307"/>
      <c r="CX459" s="307"/>
      <c r="CY459" s="307"/>
      <c r="CZ459" s="307"/>
      <c r="DA459" s="307"/>
      <c r="DB459" s="307"/>
      <c r="DC459" s="307"/>
      <c r="DD459" s="307"/>
      <c r="DE459" s="307"/>
      <c r="DF459" s="307"/>
      <c r="DG459" s="307"/>
      <c r="DH459" s="307"/>
      <c r="DI459" s="390"/>
      <c r="DJ459" s="390"/>
      <c r="DK459" s="307"/>
      <c r="DL459" s="307"/>
      <c r="DM459" s="307"/>
      <c r="DN459" s="307"/>
      <c r="DO459" s="307"/>
      <c r="DP459" s="307"/>
      <c r="DQ459" s="307"/>
      <c r="DR459" s="307"/>
      <c r="DS459" s="307"/>
      <c r="DT459" s="307"/>
      <c r="DU459" s="307"/>
      <c r="DV459" s="307"/>
      <c r="DW459" s="307"/>
      <c r="DX459" s="307"/>
      <c r="DY459" s="307"/>
      <c r="DZ459" s="307"/>
      <c r="EA459" s="307"/>
      <c r="EB459" s="307"/>
      <c r="EC459" s="307"/>
      <c r="ED459" s="307"/>
      <c r="EE459" s="307"/>
      <c r="EF459" s="307"/>
      <c r="EG459" s="307"/>
      <c r="EH459" s="307"/>
      <c r="EI459" s="307"/>
      <c r="EJ459" s="307"/>
      <c r="EK459" s="307"/>
      <c r="EL459" s="307"/>
      <c r="EM459" s="307"/>
      <c r="EN459" s="307"/>
      <c r="EO459" s="307"/>
      <c r="EP459" s="307"/>
      <c r="EQ459" s="307"/>
      <c r="ER459" s="307"/>
      <c r="ES459" s="307"/>
      <c r="ET459" s="307"/>
      <c r="EU459" s="390"/>
      <c r="EV459" s="390"/>
      <c r="EW459" s="307"/>
      <c r="EX459" s="307"/>
      <c r="EY459" s="307"/>
      <c r="EZ459" s="307"/>
      <c r="FA459" s="307"/>
      <c r="FB459" s="307"/>
      <c r="FC459" s="307"/>
      <c r="FD459" s="307"/>
      <c r="FE459" s="307"/>
      <c r="FF459" s="307"/>
      <c r="FG459" s="307"/>
      <c r="FH459" s="307"/>
      <c r="FI459" s="307"/>
      <c r="FJ459" s="307"/>
      <c r="FK459" s="307"/>
      <c r="FL459" s="307"/>
      <c r="FM459" s="307"/>
      <c r="FN459" s="307"/>
      <c r="FO459" s="307"/>
      <c r="FP459" s="307"/>
      <c r="FQ459" s="307"/>
      <c r="FR459" s="307"/>
      <c r="FS459" s="307"/>
      <c r="FT459" s="307"/>
      <c r="FU459" s="307"/>
      <c r="FV459" s="307"/>
      <c r="FW459" s="307"/>
      <c r="FX459" s="307"/>
      <c r="FY459" s="307"/>
      <c r="FZ459" s="307"/>
      <c r="GA459" s="307"/>
      <c r="GB459" s="307"/>
      <c r="GC459" s="307"/>
      <c r="GD459" s="307"/>
      <c r="GE459" s="307"/>
      <c r="GF459" s="307"/>
      <c r="GG459" s="307"/>
      <c r="GH459" s="307"/>
      <c r="GI459" s="307"/>
      <c r="GJ459" s="307"/>
      <c r="GK459" s="307"/>
      <c r="GL459" s="307"/>
      <c r="GM459" s="307"/>
      <c r="GN459" s="307"/>
      <c r="GO459" s="307"/>
      <c r="GP459" s="307"/>
      <c r="GQ459" s="307"/>
      <c r="GR459" s="307"/>
      <c r="GS459" s="307"/>
      <c r="GT459" s="307"/>
      <c r="GU459" s="307"/>
      <c r="GV459" s="307"/>
      <c r="GW459" s="307"/>
      <c r="GX459" s="307"/>
      <c r="GY459" s="307"/>
      <c r="GZ459" s="307"/>
      <c r="HA459" s="307"/>
      <c r="HB459" s="307"/>
      <c r="HC459" s="307"/>
      <c r="HD459" s="307"/>
      <c r="HE459" s="307"/>
      <c r="HF459" s="307"/>
      <c r="HG459" s="307"/>
      <c r="HH459" s="307"/>
      <c r="HI459" s="307"/>
      <c r="HJ459" s="307"/>
      <c r="HK459" s="307"/>
      <c r="HL459" s="307"/>
      <c r="HM459" s="307"/>
      <c r="HN459" s="307"/>
      <c r="HO459" s="307"/>
      <c r="HP459" s="307"/>
      <c r="HQ459" s="307"/>
      <c r="HR459" s="307"/>
      <c r="HS459" s="307"/>
      <c r="HT459" s="307"/>
      <c r="HU459" s="307"/>
      <c r="HV459" s="307"/>
      <c r="HW459" s="307"/>
      <c r="HX459" s="307"/>
      <c r="HY459" s="307"/>
      <c r="HZ459" s="307"/>
      <c r="IA459" s="307"/>
      <c r="IB459" s="307"/>
      <c r="IC459" s="307"/>
      <c r="ID459" s="307"/>
      <c r="IE459" s="307"/>
      <c r="IF459" s="307"/>
      <c r="IG459" s="307"/>
      <c r="IH459" s="307"/>
      <c r="II459" s="307"/>
      <c r="IJ459" s="307"/>
      <c r="IK459" s="307"/>
      <c r="IL459" s="307"/>
      <c r="IM459" s="307"/>
      <c r="IN459" s="307"/>
      <c r="IO459" s="307"/>
      <c r="IP459" s="307"/>
      <c r="IQ459" s="307"/>
      <c r="IR459" s="307"/>
      <c r="IS459" s="307"/>
      <c r="IT459" s="307"/>
      <c r="IU459" s="307"/>
      <c r="IV459" s="307"/>
      <c r="IW459" s="307"/>
      <c r="IX459" s="307"/>
      <c r="IY459" s="307"/>
      <c r="IZ459" s="307"/>
      <c r="JA459" s="307"/>
      <c r="JB459" s="307"/>
      <c r="JC459" s="307"/>
      <c r="JD459" s="307"/>
      <c r="JE459" s="307"/>
      <c r="JF459" s="307"/>
      <c r="JG459" s="307"/>
      <c r="JH459" s="307"/>
      <c r="JI459" s="307"/>
      <c r="JJ459" s="307"/>
      <c r="JK459" s="307"/>
      <c r="JL459" s="307"/>
      <c r="JM459" s="307"/>
      <c r="JN459" s="307"/>
      <c r="JO459" s="307"/>
      <c r="JP459" s="307"/>
      <c r="JQ459" s="307"/>
      <c r="JR459" s="307"/>
      <c r="JS459" s="307"/>
      <c r="JT459" s="307"/>
      <c r="JU459" s="307"/>
      <c r="JV459" s="307"/>
      <c r="JW459" s="307"/>
      <c r="JX459" s="307"/>
      <c r="JY459" s="307"/>
      <c r="JZ459" s="307"/>
      <c r="KA459" s="307"/>
      <c r="KB459" s="307"/>
      <c r="KC459" s="307"/>
      <c r="KD459" s="307"/>
      <c r="KE459" s="307"/>
      <c r="KF459" s="307"/>
      <c r="KG459" s="307"/>
      <c r="KH459" s="307"/>
      <c r="KI459" s="307"/>
      <c r="KJ459" s="307"/>
      <c r="KK459" s="307"/>
      <c r="KL459" s="307"/>
      <c r="KM459" s="307"/>
      <c r="KN459" s="307"/>
      <c r="KO459" s="307"/>
      <c r="KP459" s="307"/>
      <c r="KQ459" s="307"/>
      <c r="KR459" s="307"/>
      <c r="KS459" s="307"/>
      <c r="KT459" s="307"/>
    </row>
    <row r="460" spans="14:306" s="56" customFormat="1" ht="15" customHeight="1">
      <c r="N460" s="395"/>
      <c r="O460" s="330"/>
      <c r="P460" s="330"/>
      <c r="Q460" s="330"/>
      <c r="R460" s="330"/>
      <c r="S460" s="330"/>
      <c r="T460" s="330"/>
      <c r="U460" s="330"/>
      <c r="W460" s="342"/>
      <c r="X460" s="342"/>
      <c r="Y460" s="342"/>
      <c r="Z460" s="342"/>
      <c r="AA460" s="342"/>
      <c r="AB460" s="342"/>
      <c r="AC460" s="342"/>
      <c r="AD460" s="342"/>
      <c r="AE460" s="342"/>
      <c r="AG460" s="354">
        <v>18</v>
      </c>
      <c r="AH460" s="354"/>
      <c r="AI460" s="356" t="s">
        <v>268</v>
      </c>
      <c r="AJ460" s="356" t="s">
        <v>98</v>
      </c>
      <c r="AK460" s="356" t="s">
        <v>126</v>
      </c>
      <c r="AL460" s="359">
        <v>26</v>
      </c>
      <c r="AM460" s="356" t="s">
        <v>772</v>
      </c>
      <c r="AN460" s="356" t="s">
        <v>761</v>
      </c>
      <c r="AO460" s="356">
        <v>24</v>
      </c>
      <c r="AP460" s="356" t="s">
        <v>133</v>
      </c>
      <c r="AQ460" s="356">
        <v>34</v>
      </c>
      <c r="AR460" s="359" t="s">
        <v>101</v>
      </c>
      <c r="AS460" s="359">
        <v>36</v>
      </c>
      <c r="AT460" s="356" t="s">
        <v>773</v>
      </c>
      <c r="AU460" s="356"/>
      <c r="AV460" s="356" t="s">
        <v>89</v>
      </c>
      <c r="AW460" s="359">
        <v>31</v>
      </c>
      <c r="AX460" s="405">
        <v>19</v>
      </c>
      <c r="AY460" s="303">
        <f t="shared" si="221"/>
        <v>61</v>
      </c>
      <c r="AZ460" s="303">
        <f t="shared" si="222"/>
        <v>36</v>
      </c>
      <c r="BA460" s="303">
        <f t="shared" si="223"/>
        <v>27</v>
      </c>
      <c r="BB460" s="303">
        <f t="shared" si="224"/>
        <v>27</v>
      </c>
      <c r="BC460" s="303">
        <f t="shared" si="225"/>
        <v>73</v>
      </c>
      <c r="BD460" s="303">
        <f t="shared" si="226"/>
        <v>49</v>
      </c>
      <c r="BE460" s="303">
        <f t="shared" si="227"/>
        <v>25</v>
      </c>
      <c r="BF460" s="303">
        <f t="shared" si="228"/>
        <v>33</v>
      </c>
      <c r="BG460" s="303">
        <f t="shared" si="229"/>
        <v>35</v>
      </c>
      <c r="BH460" s="303"/>
      <c r="BI460" s="303">
        <f t="shared" si="230"/>
        <v>39</v>
      </c>
      <c r="BJ460" s="303">
        <f t="shared" si="231"/>
        <v>37</v>
      </c>
      <c r="BK460" s="303">
        <f t="shared" si="232"/>
        <v>129</v>
      </c>
      <c r="BL460" s="303">
        <f t="shared" si="233"/>
        <v>26</v>
      </c>
      <c r="BM460" s="303">
        <f t="shared" si="234"/>
        <v>32</v>
      </c>
      <c r="BN460" s="303">
        <f t="shared" si="235"/>
        <v>20</v>
      </c>
      <c r="CB460" s="307"/>
      <c r="CC460" s="307"/>
      <c r="CD460" s="307"/>
      <c r="CE460" s="307"/>
      <c r="CF460" s="307"/>
      <c r="CG460" s="307"/>
      <c r="CH460" s="307"/>
      <c r="CI460" s="307"/>
      <c r="CJ460" s="307"/>
      <c r="CK460" s="307"/>
      <c r="CL460" s="307"/>
      <c r="CM460" s="307"/>
      <c r="CN460" s="307"/>
      <c r="CO460" s="307"/>
      <c r="CP460" s="307"/>
      <c r="CQ460" s="307"/>
      <c r="CR460" s="307"/>
      <c r="CS460" s="307"/>
      <c r="CT460" s="307"/>
      <c r="CU460" s="307"/>
      <c r="CV460" s="307"/>
      <c r="CW460" s="307"/>
      <c r="CX460" s="307"/>
      <c r="CY460" s="307"/>
      <c r="CZ460" s="307"/>
      <c r="DA460" s="307"/>
      <c r="DB460" s="307"/>
      <c r="DC460" s="307"/>
      <c r="DD460" s="307"/>
      <c r="DE460" s="307"/>
      <c r="DF460" s="307"/>
      <c r="DG460" s="307"/>
      <c r="DH460" s="307"/>
      <c r="DI460" s="390"/>
      <c r="DJ460" s="390"/>
      <c r="DK460" s="307"/>
      <c r="DL460" s="307"/>
      <c r="DM460" s="307"/>
      <c r="DN460" s="307"/>
      <c r="DO460" s="307"/>
      <c r="DP460" s="307"/>
      <c r="DQ460" s="307"/>
      <c r="DR460" s="307"/>
      <c r="DS460" s="307"/>
      <c r="DT460" s="307"/>
      <c r="DU460" s="307"/>
      <c r="DV460" s="307"/>
      <c r="DW460" s="307"/>
      <c r="DX460" s="307"/>
      <c r="DY460" s="307"/>
      <c r="DZ460" s="307"/>
      <c r="EA460" s="307"/>
      <c r="EB460" s="307"/>
      <c r="EC460" s="307"/>
      <c r="ED460" s="307"/>
      <c r="EE460" s="307"/>
      <c r="EF460" s="307"/>
      <c r="EG460" s="307"/>
      <c r="EH460" s="307"/>
      <c r="EI460" s="307"/>
      <c r="EJ460" s="307"/>
      <c r="EK460" s="307"/>
      <c r="EL460" s="307"/>
      <c r="EM460" s="307"/>
      <c r="EN460" s="307"/>
      <c r="EO460" s="307"/>
      <c r="EP460" s="307"/>
      <c r="EQ460" s="307"/>
      <c r="ER460" s="307"/>
      <c r="ES460" s="307"/>
      <c r="ET460" s="307"/>
      <c r="EU460" s="390"/>
      <c r="EV460" s="390"/>
      <c r="EW460" s="307"/>
      <c r="EX460" s="307"/>
      <c r="EY460" s="307"/>
      <c r="EZ460" s="307"/>
      <c r="FA460" s="307"/>
      <c r="FB460" s="307"/>
      <c r="FC460" s="307"/>
      <c r="FD460" s="307"/>
      <c r="FE460" s="307"/>
      <c r="FF460" s="307"/>
      <c r="FG460" s="307"/>
      <c r="FH460" s="307"/>
      <c r="FI460" s="307"/>
      <c r="FJ460" s="307"/>
      <c r="FK460" s="307"/>
      <c r="FL460" s="307"/>
      <c r="FM460" s="307"/>
      <c r="FN460" s="307"/>
      <c r="FO460" s="307"/>
      <c r="FP460" s="307"/>
      <c r="FQ460" s="307"/>
      <c r="FR460" s="307"/>
      <c r="FS460" s="307"/>
      <c r="FT460" s="307"/>
      <c r="FU460" s="307"/>
      <c r="FV460" s="307"/>
      <c r="FW460" s="307"/>
      <c r="FX460" s="307"/>
      <c r="FY460" s="307"/>
      <c r="FZ460" s="307"/>
      <c r="GA460" s="307"/>
      <c r="GB460" s="307"/>
      <c r="GC460" s="307"/>
      <c r="GD460" s="307"/>
      <c r="GE460" s="307"/>
      <c r="GF460" s="307"/>
      <c r="GG460" s="307"/>
      <c r="GH460" s="307"/>
      <c r="GI460" s="307"/>
      <c r="GJ460" s="307"/>
      <c r="GK460" s="307"/>
      <c r="GL460" s="307"/>
      <c r="GM460" s="307"/>
      <c r="GN460" s="307"/>
      <c r="GO460" s="307"/>
      <c r="GP460" s="307"/>
      <c r="GQ460" s="307"/>
      <c r="GR460" s="307"/>
      <c r="GS460" s="307"/>
      <c r="GT460" s="307"/>
      <c r="GU460" s="307"/>
      <c r="GV460" s="307"/>
      <c r="GW460" s="307"/>
      <c r="GX460" s="307"/>
      <c r="GY460" s="307"/>
      <c r="GZ460" s="307"/>
      <c r="HA460" s="307"/>
      <c r="HB460" s="307"/>
      <c r="HC460" s="307"/>
      <c r="HD460" s="307"/>
      <c r="HE460" s="307"/>
      <c r="HF460" s="307"/>
      <c r="HG460" s="307"/>
      <c r="HH460" s="307"/>
      <c r="HI460" s="307"/>
      <c r="HJ460" s="307"/>
      <c r="HK460" s="307"/>
      <c r="HL460" s="307"/>
      <c r="HM460" s="307"/>
      <c r="HN460" s="307"/>
      <c r="HO460" s="307"/>
      <c r="HP460" s="307"/>
      <c r="HQ460" s="307"/>
      <c r="HR460" s="307"/>
      <c r="HS460" s="307"/>
      <c r="HT460" s="307"/>
      <c r="HU460" s="307"/>
      <c r="HV460" s="307"/>
      <c r="HW460" s="307"/>
      <c r="HX460" s="307"/>
      <c r="HY460" s="307"/>
      <c r="HZ460" s="307"/>
      <c r="IA460" s="307"/>
      <c r="IB460" s="307"/>
      <c r="IC460" s="307"/>
      <c r="ID460" s="307"/>
      <c r="IE460" s="307"/>
      <c r="IF460" s="307"/>
      <c r="IG460" s="307"/>
      <c r="IH460" s="307"/>
      <c r="II460" s="307"/>
      <c r="IJ460" s="307"/>
      <c r="IK460" s="307"/>
      <c r="IL460" s="307"/>
      <c r="IM460" s="307"/>
      <c r="IN460" s="307"/>
      <c r="IO460" s="307"/>
      <c r="IP460" s="307"/>
      <c r="IQ460" s="307"/>
      <c r="IR460" s="307"/>
      <c r="IS460" s="307"/>
      <c r="IT460" s="307"/>
      <c r="IU460" s="307"/>
      <c r="IV460" s="307"/>
      <c r="IW460" s="307"/>
      <c r="IX460" s="307"/>
      <c r="IY460" s="307"/>
      <c r="IZ460" s="307"/>
      <c r="JA460" s="307"/>
      <c r="JB460" s="307"/>
      <c r="JC460" s="307"/>
      <c r="JD460" s="307"/>
      <c r="JE460" s="307"/>
      <c r="JF460" s="307"/>
      <c r="JG460" s="307"/>
      <c r="JH460" s="307"/>
      <c r="JI460" s="307"/>
      <c r="JJ460" s="307"/>
      <c r="JK460" s="307"/>
      <c r="JL460" s="307"/>
      <c r="JM460" s="307"/>
      <c r="JN460" s="307"/>
      <c r="JO460" s="307"/>
      <c r="JP460" s="307"/>
      <c r="JQ460" s="307"/>
      <c r="JR460" s="307"/>
      <c r="JS460" s="307"/>
      <c r="JT460" s="307"/>
      <c r="JU460" s="307"/>
      <c r="JV460" s="307"/>
      <c r="JW460" s="307"/>
      <c r="JX460" s="307"/>
      <c r="JY460" s="307"/>
      <c r="JZ460" s="307"/>
      <c r="KA460" s="307"/>
      <c r="KB460" s="307"/>
      <c r="KC460" s="307"/>
      <c r="KD460" s="307"/>
      <c r="KE460" s="307"/>
      <c r="KF460" s="307"/>
      <c r="KG460" s="307"/>
      <c r="KH460" s="307"/>
      <c r="KI460" s="307"/>
      <c r="KJ460" s="307"/>
      <c r="KK460" s="307"/>
      <c r="KL460" s="307"/>
      <c r="KM460" s="307"/>
      <c r="KN460" s="307"/>
      <c r="KO460" s="307"/>
      <c r="KP460" s="307"/>
      <c r="KQ460" s="307"/>
      <c r="KR460" s="307"/>
      <c r="KS460" s="307"/>
      <c r="KT460" s="307"/>
    </row>
    <row r="461" spans="14:306" s="56" customFormat="1" ht="15" customHeight="1">
      <c r="N461" s="395"/>
      <c r="O461" s="330"/>
      <c r="P461" s="330"/>
      <c r="Q461" s="330"/>
      <c r="R461" s="330"/>
      <c r="S461" s="330"/>
      <c r="T461" s="330"/>
      <c r="U461" s="330"/>
      <c r="W461" s="342"/>
      <c r="X461" s="342"/>
      <c r="Y461" s="342"/>
      <c r="Z461" s="342"/>
      <c r="AA461" s="342"/>
      <c r="AB461" s="342"/>
      <c r="AC461" s="342"/>
      <c r="AD461" s="342"/>
      <c r="AE461" s="342"/>
      <c r="AG461" s="354">
        <v>19</v>
      </c>
      <c r="AH461" s="354"/>
      <c r="AI461" s="356" t="s">
        <v>269</v>
      </c>
      <c r="AJ461" s="356" t="s">
        <v>763</v>
      </c>
      <c r="AK461" s="356" t="s">
        <v>114</v>
      </c>
      <c r="AL461" s="356" t="s">
        <v>162</v>
      </c>
      <c r="AM461" s="356" t="s">
        <v>774</v>
      </c>
      <c r="AN461" s="356" t="s">
        <v>775</v>
      </c>
      <c r="AO461" s="356" t="s">
        <v>168</v>
      </c>
      <c r="AP461" s="405" t="s">
        <v>80</v>
      </c>
      <c r="AQ461" s="356" t="s">
        <v>765</v>
      </c>
      <c r="AR461" s="359" t="s">
        <v>776</v>
      </c>
      <c r="AS461" s="356" t="s">
        <v>195</v>
      </c>
      <c r="AT461" s="356" t="s">
        <v>777</v>
      </c>
      <c r="AU461" s="356"/>
      <c r="AV461" s="356" t="s">
        <v>778</v>
      </c>
      <c r="AW461" s="356" t="s">
        <v>211</v>
      </c>
      <c r="AX461" s="405" t="s">
        <v>597</v>
      </c>
      <c r="AY461" s="303">
        <f t="shared" ref="AY461:BF461" si="236">IF(AI461="-",AI461,IF(ISNUMBER(AI461),AI461,MID(AI461,(FIND("-",AI461)+1),3)+1))</f>
        <v>69</v>
      </c>
      <c r="AZ461" s="303">
        <f t="shared" si="236"/>
        <v>45</v>
      </c>
      <c r="BA461" s="303">
        <f t="shared" si="236"/>
        <v>33</v>
      </c>
      <c r="BB461" s="303">
        <f t="shared" si="236"/>
        <v>29</v>
      </c>
      <c r="BC461" s="303">
        <f t="shared" si="236"/>
        <v>120</v>
      </c>
      <c r="BD461" s="303">
        <f t="shared" si="236"/>
        <v>69</v>
      </c>
      <c r="BE461" s="303">
        <f t="shared" si="236"/>
        <v>31</v>
      </c>
      <c r="BF461" s="303">
        <f t="shared" si="236"/>
        <v>36</v>
      </c>
      <c r="BG461" s="303">
        <f>IF(AQ461="-",AQ461,IF(ISNUMBER(AQ461),AQ461,MID(AQ461,(FIND("-",AQ461)+1),3)+1))</f>
        <v>43</v>
      </c>
      <c r="BH461" s="303"/>
      <c r="BI461" s="303">
        <f>IF(AR461="-",AR461,IF(ISNUMBER(AR461),AR461,MID(AR461,(FIND("-",AR461)+1),3)+1))</f>
        <v>61</v>
      </c>
      <c r="BJ461" s="303">
        <f>IF(AS461="-",AS461,IF(ISNUMBER(AS461),AS461,MID(AS461,(FIND("-",AS461)+1),3)+1))</f>
        <v>39</v>
      </c>
      <c r="BK461" s="303">
        <f>IF(AT461="-",AT461,IF(ISNUMBER(AT461),AT461,MID(AT461,(FIND("-",AT461)+1),3)+1))</f>
        <v>137</v>
      </c>
      <c r="BL461" s="303">
        <f>IF(AV461="-",AV461,IF(ISNUMBER(AV461),AV461,MID(AV461,(FIND("-",AV461)+1),3)+1))</f>
        <v>34</v>
      </c>
      <c r="BM461" s="303">
        <f>IF(AW461="-",AW461,IF(ISNUMBER(AW461),AW461,MID(AW461,(FIND("-",AW461)+1),3)+1))</f>
        <v>35</v>
      </c>
      <c r="BN461" s="303">
        <f>IF(AX461="-",AX461,IF(ISNUMBER(AX461),AX461,MID(AX461,(FIND("-",AX461)+1),3)+1))</f>
        <v>25</v>
      </c>
      <c r="CB461" s="307"/>
      <c r="CC461" s="307"/>
      <c r="CD461" s="307"/>
      <c r="CE461" s="307"/>
      <c r="CF461" s="307"/>
      <c r="CG461" s="307"/>
      <c r="CH461" s="307"/>
      <c r="CI461" s="307"/>
      <c r="CJ461" s="307"/>
      <c r="CK461" s="307"/>
      <c r="CL461" s="307"/>
      <c r="CM461" s="307"/>
      <c r="CN461" s="307"/>
      <c r="CO461" s="307"/>
      <c r="CP461" s="307"/>
      <c r="CQ461" s="307"/>
      <c r="CR461" s="307"/>
      <c r="CS461" s="307"/>
      <c r="CT461" s="307"/>
      <c r="CU461" s="307"/>
      <c r="CV461" s="307"/>
      <c r="CW461" s="307"/>
      <c r="CX461" s="307"/>
      <c r="CY461" s="307"/>
      <c r="CZ461" s="307"/>
      <c r="DA461" s="307"/>
      <c r="DB461" s="307"/>
      <c r="DC461" s="307"/>
      <c r="DD461" s="307"/>
      <c r="DE461" s="307"/>
      <c r="DF461" s="307"/>
      <c r="DG461" s="307"/>
      <c r="DH461" s="307"/>
      <c r="DI461" s="390"/>
      <c r="DJ461" s="390"/>
      <c r="DK461" s="307"/>
      <c r="DL461" s="307"/>
      <c r="DM461" s="307"/>
      <c r="DN461" s="307"/>
      <c r="DO461" s="307"/>
      <c r="DP461" s="307"/>
      <c r="DQ461" s="307"/>
      <c r="DR461" s="307"/>
      <c r="DS461" s="307"/>
      <c r="DT461" s="307"/>
      <c r="DU461" s="307"/>
      <c r="DV461" s="307"/>
      <c r="DW461" s="307"/>
      <c r="DX461" s="307"/>
      <c r="DY461" s="307"/>
      <c r="DZ461" s="307"/>
      <c r="EA461" s="307"/>
      <c r="EB461" s="307"/>
      <c r="EC461" s="307"/>
      <c r="ED461" s="307"/>
      <c r="EE461" s="307"/>
      <c r="EF461" s="307"/>
      <c r="EG461" s="307"/>
      <c r="EH461" s="307"/>
      <c r="EI461" s="307"/>
      <c r="EJ461" s="307"/>
      <c r="EK461" s="307"/>
      <c r="EL461" s="307"/>
      <c r="EM461" s="307"/>
      <c r="EN461" s="307"/>
      <c r="EO461" s="307"/>
      <c r="EP461" s="307"/>
      <c r="EQ461" s="307"/>
      <c r="ER461" s="307"/>
      <c r="ES461" s="307"/>
      <c r="ET461" s="307"/>
      <c r="EU461" s="390"/>
      <c r="EV461" s="390"/>
      <c r="EW461" s="307"/>
      <c r="EX461" s="307"/>
      <c r="EY461" s="307"/>
      <c r="EZ461" s="307"/>
      <c r="FA461" s="307"/>
      <c r="FB461" s="307"/>
      <c r="FC461" s="307"/>
      <c r="FD461" s="307"/>
      <c r="FE461" s="307"/>
      <c r="FF461" s="307"/>
      <c r="FG461" s="307"/>
      <c r="FH461" s="307"/>
      <c r="FI461" s="307"/>
      <c r="FJ461" s="307"/>
      <c r="FK461" s="307"/>
      <c r="FL461" s="307"/>
      <c r="FM461" s="307"/>
      <c r="FN461" s="307"/>
      <c r="FO461" s="307"/>
      <c r="FP461" s="307"/>
      <c r="FQ461" s="307"/>
      <c r="FR461" s="307"/>
      <c r="FS461" s="307"/>
      <c r="FT461" s="307"/>
      <c r="FU461" s="307"/>
      <c r="FV461" s="307"/>
      <c r="FW461" s="307"/>
      <c r="FX461" s="307"/>
      <c r="FY461" s="307"/>
      <c r="FZ461" s="307"/>
      <c r="GA461" s="307"/>
      <c r="GB461" s="307"/>
      <c r="GC461" s="307"/>
      <c r="GD461" s="307"/>
      <c r="GE461" s="307"/>
      <c r="GF461" s="307"/>
      <c r="GG461" s="307"/>
      <c r="GH461" s="307"/>
      <c r="GI461" s="307"/>
      <c r="GJ461" s="307"/>
      <c r="GK461" s="307"/>
      <c r="GL461" s="307"/>
      <c r="GM461" s="307"/>
      <c r="GN461" s="307"/>
      <c r="GO461" s="307"/>
      <c r="GP461" s="307"/>
      <c r="GQ461" s="307"/>
      <c r="GR461" s="307"/>
      <c r="GS461" s="307"/>
      <c r="GT461" s="307"/>
      <c r="GU461" s="307"/>
      <c r="GV461" s="307"/>
      <c r="GW461" s="307"/>
      <c r="GX461" s="307"/>
      <c r="GY461" s="307"/>
      <c r="GZ461" s="307"/>
      <c r="HA461" s="307"/>
      <c r="HB461" s="307"/>
      <c r="HC461" s="307"/>
      <c r="HD461" s="307"/>
      <c r="HE461" s="307"/>
      <c r="HF461" s="307"/>
      <c r="HG461" s="307"/>
      <c r="HH461" s="307"/>
      <c r="HI461" s="307"/>
      <c r="HJ461" s="307"/>
      <c r="HK461" s="307"/>
      <c r="HL461" s="307"/>
      <c r="HM461" s="307"/>
      <c r="HN461" s="307"/>
      <c r="HO461" s="307"/>
      <c r="HP461" s="307"/>
      <c r="HQ461" s="307"/>
      <c r="HR461" s="307"/>
      <c r="HS461" s="307"/>
      <c r="HT461" s="307"/>
      <c r="HU461" s="307"/>
      <c r="HV461" s="307"/>
      <c r="HW461" s="307"/>
      <c r="HX461" s="307"/>
      <c r="HY461" s="307"/>
      <c r="HZ461" s="307"/>
      <c r="IA461" s="307"/>
      <c r="IB461" s="307"/>
      <c r="IC461" s="307"/>
      <c r="ID461" s="307"/>
      <c r="IE461" s="307"/>
      <c r="IF461" s="307"/>
      <c r="IG461" s="307"/>
      <c r="IH461" s="307"/>
      <c r="II461" s="307"/>
      <c r="IJ461" s="307"/>
      <c r="IK461" s="307"/>
      <c r="IL461" s="307"/>
      <c r="IM461" s="307"/>
      <c r="IN461" s="307"/>
      <c r="IO461" s="307"/>
      <c r="IP461" s="307"/>
      <c r="IQ461" s="307"/>
      <c r="IR461" s="307"/>
      <c r="IS461" s="307"/>
      <c r="IT461" s="307"/>
      <c r="IU461" s="307"/>
      <c r="IV461" s="307"/>
      <c r="IW461" s="307"/>
      <c r="IX461" s="307"/>
      <c r="IY461" s="307"/>
      <c r="IZ461" s="307"/>
      <c r="JA461" s="307"/>
      <c r="JB461" s="307"/>
      <c r="JC461" s="307"/>
      <c r="JD461" s="307"/>
      <c r="JE461" s="307"/>
      <c r="JF461" s="307"/>
      <c r="JG461" s="307"/>
      <c r="JH461" s="307"/>
      <c r="JI461" s="307"/>
      <c r="JJ461" s="307"/>
      <c r="JK461" s="307"/>
      <c r="JL461" s="307"/>
      <c r="JM461" s="307"/>
      <c r="JN461" s="307"/>
      <c r="JO461" s="307"/>
      <c r="JP461" s="307"/>
      <c r="JQ461" s="307"/>
      <c r="JR461" s="307"/>
      <c r="JS461" s="307"/>
      <c r="JT461" s="307"/>
      <c r="JU461" s="307"/>
      <c r="JV461" s="307"/>
      <c r="JW461" s="307"/>
      <c r="JX461" s="307"/>
      <c r="JY461" s="307"/>
      <c r="JZ461" s="307"/>
      <c r="KA461" s="307"/>
      <c r="KB461" s="307"/>
      <c r="KC461" s="307"/>
      <c r="KD461" s="307"/>
      <c r="KE461" s="307"/>
      <c r="KF461" s="307"/>
      <c r="KG461" s="307"/>
      <c r="KH461" s="307"/>
      <c r="KI461" s="307"/>
      <c r="KJ461" s="307"/>
      <c r="KK461" s="307"/>
      <c r="KL461" s="307"/>
      <c r="KM461" s="307"/>
      <c r="KN461" s="307"/>
      <c r="KO461" s="307"/>
      <c r="KP461" s="307"/>
      <c r="KQ461" s="307"/>
      <c r="KR461" s="307"/>
      <c r="KS461" s="307"/>
      <c r="KT461" s="307"/>
    </row>
    <row r="462" spans="14:306" s="56" customFormat="1" ht="15" customHeight="1">
      <c r="N462" s="395"/>
      <c r="O462" s="330"/>
      <c r="P462" s="330"/>
      <c r="Q462" s="330"/>
      <c r="R462" s="330"/>
      <c r="S462" s="330"/>
      <c r="T462" s="330"/>
      <c r="U462" s="330"/>
      <c r="W462" s="342"/>
      <c r="X462" s="342"/>
      <c r="Y462" s="342"/>
      <c r="Z462" s="342"/>
      <c r="AA462" s="342"/>
      <c r="AB462" s="342"/>
      <c r="AC462" s="342"/>
      <c r="AD462" s="342"/>
      <c r="AE462" s="342"/>
      <c r="AG462" s="303"/>
      <c r="AH462" s="303"/>
      <c r="AI462" s="362"/>
      <c r="AJ462" s="362"/>
      <c r="AK462" s="362"/>
      <c r="AL462" s="362"/>
      <c r="AM462" s="362"/>
      <c r="AN462" s="362"/>
      <c r="AO462" s="362"/>
      <c r="AP462" s="408"/>
      <c r="AQ462" s="362"/>
      <c r="AR462" s="425"/>
      <c r="AS462" s="362"/>
      <c r="AT462" s="362"/>
      <c r="AU462" s="362"/>
      <c r="AV462" s="362"/>
      <c r="AW462" s="362"/>
      <c r="AX462" s="362"/>
      <c r="AY462" s="303"/>
      <c r="AZ462" s="303"/>
      <c r="BA462" s="303"/>
      <c r="BB462" s="303"/>
      <c r="BC462" s="303"/>
      <c r="BD462" s="303"/>
      <c r="BE462" s="303"/>
      <c r="BF462" s="303"/>
      <c r="BG462" s="303"/>
      <c r="BH462" s="303"/>
      <c r="BI462" s="303"/>
      <c r="BJ462" s="303"/>
      <c r="BK462" s="303"/>
      <c r="BL462" s="303"/>
      <c r="BM462" s="303"/>
      <c r="BN462" s="303"/>
      <c r="CB462" s="307"/>
      <c r="CC462" s="307"/>
      <c r="CD462" s="307"/>
      <c r="CE462" s="307"/>
      <c r="CF462" s="307"/>
      <c r="CG462" s="307"/>
      <c r="CH462" s="307"/>
      <c r="CI462" s="307"/>
      <c r="CJ462" s="307"/>
      <c r="CK462" s="307"/>
      <c r="CL462" s="307"/>
      <c r="CM462" s="307"/>
      <c r="CN462" s="307"/>
      <c r="CO462" s="307"/>
      <c r="CP462" s="307"/>
      <c r="CQ462" s="307"/>
      <c r="CR462" s="307"/>
      <c r="CS462" s="307"/>
      <c r="CT462" s="307"/>
      <c r="CU462" s="307"/>
      <c r="CV462" s="307"/>
      <c r="CW462" s="307"/>
      <c r="CX462" s="307"/>
      <c r="CY462" s="307"/>
      <c r="CZ462" s="307"/>
      <c r="DA462" s="307"/>
      <c r="DB462" s="307"/>
      <c r="DC462" s="307"/>
      <c r="DD462" s="307"/>
      <c r="DE462" s="307"/>
      <c r="DF462" s="307"/>
      <c r="DG462" s="307"/>
      <c r="DH462" s="307"/>
      <c r="DI462" s="390"/>
      <c r="DJ462" s="390"/>
      <c r="DK462" s="307"/>
      <c r="DL462" s="307"/>
      <c r="DM462" s="307"/>
      <c r="DN462" s="307"/>
      <c r="DO462" s="307"/>
      <c r="DP462" s="307"/>
      <c r="DQ462" s="307"/>
      <c r="DR462" s="307"/>
      <c r="DS462" s="307"/>
      <c r="DT462" s="307"/>
      <c r="DU462" s="307"/>
      <c r="DV462" s="307"/>
      <c r="DW462" s="307"/>
      <c r="DX462" s="307"/>
      <c r="DY462" s="307"/>
      <c r="DZ462" s="307"/>
      <c r="EA462" s="307"/>
      <c r="EB462" s="307"/>
      <c r="EC462" s="307"/>
      <c r="ED462" s="307"/>
      <c r="EE462" s="307"/>
      <c r="EF462" s="307"/>
      <c r="EG462" s="307"/>
      <c r="EH462" s="307"/>
      <c r="EI462" s="307"/>
      <c r="EJ462" s="307"/>
      <c r="EK462" s="307"/>
      <c r="EL462" s="307"/>
      <c r="EM462" s="307"/>
      <c r="EN462" s="307"/>
      <c r="EO462" s="307"/>
      <c r="EP462" s="307"/>
      <c r="EQ462" s="307"/>
      <c r="ER462" s="307"/>
      <c r="ES462" s="307"/>
      <c r="ET462" s="307"/>
      <c r="EU462" s="390"/>
      <c r="EV462" s="390"/>
      <c r="EW462" s="307"/>
      <c r="EX462" s="307"/>
      <c r="EY462" s="307"/>
      <c r="EZ462" s="307"/>
      <c r="FA462" s="307"/>
      <c r="FB462" s="307"/>
      <c r="FC462" s="307"/>
      <c r="FD462" s="307"/>
      <c r="FE462" s="307"/>
      <c r="FF462" s="307"/>
      <c r="FG462" s="307"/>
      <c r="FH462" s="307"/>
      <c r="FI462" s="307"/>
      <c r="FJ462" s="307"/>
      <c r="FK462" s="307"/>
      <c r="FL462" s="307"/>
      <c r="FM462" s="307"/>
      <c r="FN462" s="307"/>
      <c r="FO462" s="307"/>
      <c r="FP462" s="307"/>
      <c r="FQ462" s="307"/>
      <c r="FR462" s="307"/>
      <c r="FS462" s="307"/>
      <c r="FT462" s="307"/>
      <c r="FU462" s="307"/>
      <c r="FV462" s="307"/>
      <c r="FW462" s="307"/>
      <c r="FX462" s="307"/>
      <c r="FY462" s="307"/>
      <c r="FZ462" s="307"/>
      <c r="GA462" s="307"/>
      <c r="GB462" s="307"/>
      <c r="GC462" s="307"/>
      <c r="GD462" s="307"/>
      <c r="GE462" s="307"/>
      <c r="GF462" s="307"/>
      <c r="GG462" s="307"/>
      <c r="GH462" s="307"/>
      <c r="GI462" s="307"/>
      <c r="GJ462" s="307"/>
      <c r="GK462" s="307"/>
      <c r="GL462" s="307"/>
      <c r="GM462" s="307"/>
      <c r="GN462" s="307"/>
      <c r="GO462" s="307"/>
      <c r="GP462" s="307"/>
      <c r="GQ462" s="307"/>
      <c r="GR462" s="307"/>
      <c r="GS462" s="307"/>
      <c r="GT462" s="307"/>
      <c r="GU462" s="307"/>
      <c r="GV462" s="307"/>
      <c r="GW462" s="307"/>
      <c r="GX462" s="307"/>
      <c r="GY462" s="307"/>
      <c r="GZ462" s="307"/>
      <c r="HA462" s="307"/>
      <c r="HB462" s="307"/>
      <c r="HC462" s="307"/>
      <c r="HD462" s="307"/>
      <c r="HE462" s="307"/>
      <c r="HF462" s="307"/>
      <c r="HG462" s="307"/>
      <c r="HH462" s="307"/>
      <c r="HI462" s="307"/>
      <c r="HJ462" s="307"/>
      <c r="HK462" s="307"/>
      <c r="HL462" s="307"/>
      <c r="HM462" s="307"/>
      <c r="HN462" s="307"/>
      <c r="HO462" s="307"/>
      <c r="HP462" s="307"/>
      <c r="HQ462" s="307"/>
      <c r="HR462" s="307"/>
      <c r="HS462" s="307"/>
      <c r="HT462" s="307"/>
      <c r="HU462" s="307"/>
      <c r="HV462" s="307"/>
      <c r="HW462" s="307"/>
      <c r="HX462" s="307"/>
      <c r="HY462" s="307"/>
      <c r="HZ462" s="307"/>
      <c r="IA462" s="307"/>
      <c r="IB462" s="307"/>
      <c r="IC462" s="307"/>
      <c r="ID462" s="307"/>
      <c r="IE462" s="307"/>
      <c r="IF462" s="307"/>
      <c r="IG462" s="307"/>
      <c r="IH462" s="307"/>
      <c r="II462" s="307"/>
      <c r="IJ462" s="307"/>
      <c r="IK462" s="307"/>
      <c r="IL462" s="307"/>
      <c r="IM462" s="307"/>
      <c r="IN462" s="307"/>
      <c r="IO462" s="307"/>
      <c r="IP462" s="307"/>
      <c r="IQ462" s="307"/>
      <c r="IR462" s="307"/>
      <c r="IS462" s="307"/>
      <c r="IT462" s="307"/>
      <c r="IU462" s="307"/>
      <c r="IV462" s="307"/>
      <c r="IW462" s="307"/>
      <c r="IX462" s="307"/>
      <c r="IY462" s="307"/>
      <c r="IZ462" s="307"/>
      <c r="JA462" s="307"/>
      <c r="JB462" s="307"/>
      <c r="JC462" s="307"/>
      <c r="JD462" s="307"/>
      <c r="JE462" s="307"/>
      <c r="JF462" s="307"/>
      <c r="JG462" s="307"/>
      <c r="JH462" s="307"/>
      <c r="JI462" s="307"/>
      <c r="JJ462" s="307"/>
      <c r="JK462" s="307"/>
      <c r="JL462" s="307"/>
      <c r="JM462" s="307"/>
      <c r="JN462" s="307"/>
      <c r="JO462" s="307"/>
      <c r="JP462" s="307"/>
      <c r="JQ462" s="307"/>
      <c r="JR462" s="307"/>
      <c r="JS462" s="307"/>
      <c r="JT462" s="307"/>
      <c r="JU462" s="307"/>
      <c r="JV462" s="307"/>
      <c r="JW462" s="307"/>
      <c r="JX462" s="307"/>
      <c r="JY462" s="307"/>
      <c r="JZ462" s="307"/>
      <c r="KA462" s="307"/>
      <c r="KB462" s="307"/>
      <c r="KC462" s="307"/>
      <c r="KD462" s="307"/>
      <c r="KE462" s="307"/>
      <c r="KF462" s="307"/>
      <c r="KG462" s="307"/>
      <c r="KH462" s="307"/>
      <c r="KI462" s="307"/>
      <c r="KJ462" s="307"/>
      <c r="KK462" s="307"/>
      <c r="KL462" s="307"/>
      <c r="KM462" s="307"/>
      <c r="KN462" s="307"/>
      <c r="KO462" s="307"/>
      <c r="KP462" s="307"/>
      <c r="KQ462" s="307"/>
      <c r="KR462" s="307"/>
      <c r="KS462" s="307"/>
      <c r="KT462" s="307"/>
    </row>
    <row r="463" spans="14:306" s="56" customFormat="1" ht="15" customHeight="1">
      <c r="N463" s="395"/>
      <c r="O463" s="330"/>
      <c r="P463" s="330"/>
      <c r="Q463" s="330"/>
      <c r="R463" s="330"/>
      <c r="S463" s="330"/>
      <c r="T463" s="330"/>
      <c r="U463" s="330"/>
      <c r="W463" s="342"/>
      <c r="X463" s="342"/>
      <c r="Y463" s="342"/>
      <c r="Z463" s="342"/>
      <c r="AA463" s="342"/>
      <c r="AB463" s="342"/>
      <c r="AC463" s="342"/>
      <c r="AD463" s="342"/>
      <c r="AE463" s="342"/>
      <c r="AG463" s="303"/>
      <c r="AH463" s="303"/>
      <c r="AI463" s="362"/>
      <c r="AJ463" s="362"/>
      <c r="AK463" s="362"/>
      <c r="AL463" s="362"/>
      <c r="AM463" s="362"/>
      <c r="AN463" s="362"/>
      <c r="AO463" s="362"/>
      <c r="AP463" s="362"/>
      <c r="AQ463" s="362"/>
      <c r="AR463" s="362"/>
      <c r="AS463" s="362"/>
      <c r="AT463" s="362"/>
      <c r="AU463" s="362"/>
      <c r="AV463" s="362"/>
      <c r="AW463" s="362"/>
      <c r="AX463" s="362"/>
      <c r="AY463" s="303"/>
      <c r="AZ463" s="303"/>
      <c r="BA463" s="303"/>
      <c r="BB463" s="303"/>
      <c r="BC463" s="303"/>
      <c r="BD463" s="303"/>
      <c r="BE463" s="303"/>
      <c r="BF463" s="303"/>
      <c r="BG463" s="303"/>
      <c r="BH463" s="303"/>
      <c r="BI463" s="303"/>
      <c r="BJ463" s="303"/>
      <c r="BK463" s="303"/>
      <c r="BL463" s="303"/>
      <c r="BM463" s="303"/>
      <c r="BN463" s="303"/>
      <c r="CB463" s="307"/>
      <c r="CC463" s="307"/>
      <c r="CD463" s="307"/>
      <c r="CE463" s="307"/>
      <c r="CF463" s="307"/>
      <c r="CG463" s="307"/>
      <c r="CH463" s="307"/>
      <c r="CI463" s="307"/>
      <c r="CJ463" s="307"/>
      <c r="CK463" s="307"/>
      <c r="CL463" s="307"/>
      <c r="CM463" s="307"/>
      <c r="CN463" s="307"/>
      <c r="CO463" s="307"/>
      <c r="CP463" s="307"/>
      <c r="CQ463" s="307"/>
      <c r="CR463" s="307"/>
      <c r="CS463" s="307"/>
      <c r="CT463" s="307"/>
      <c r="CU463" s="307"/>
      <c r="CV463" s="307"/>
      <c r="CW463" s="307"/>
      <c r="CX463" s="307"/>
      <c r="CY463" s="307"/>
      <c r="CZ463" s="307"/>
      <c r="DA463" s="307"/>
      <c r="DB463" s="307"/>
      <c r="DC463" s="307"/>
      <c r="DD463" s="307"/>
      <c r="DE463" s="307"/>
      <c r="DF463" s="307"/>
      <c r="DG463" s="307"/>
      <c r="DH463" s="307"/>
      <c r="DI463" s="390"/>
      <c r="DJ463" s="390"/>
      <c r="DK463" s="307"/>
      <c r="DL463" s="307"/>
      <c r="DM463" s="307"/>
      <c r="DN463" s="307"/>
      <c r="DO463" s="307"/>
      <c r="DP463" s="307"/>
      <c r="DQ463" s="307"/>
      <c r="DR463" s="307"/>
      <c r="DS463" s="307"/>
      <c r="DT463" s="307"/>
      <c r="DU463" s="307"/>
      <c r="DV463" s="307"/>
      <c r="DW463" s="307"/>
      <c r="DX463" s="307"/>
      <c r="DY463" s="307"/>
      <c r="DZ463" s="307"/>
      <c r="EA463" s="307"/>
      <c r="EB463" s="307"/>
      <c r="EC463" s="307"/>
      <c r="ED463" s="307"/>
      <c r="EE463" s="307"/>
      <c r="EF463" s="307"/>
      <c r="EG463" s="307"/>
      <c r="EH463" s="307"/>
      <c r="EI463" s="307"/>
      <c r="EJ463" s="307"/>
      <c r="EK463" s="307"/>
      <c r="EL463" s="307"/>
      <c r="EM463" s="307"/>
      <c r="EN463" s="307"/>
      <c r="EO463" s="307"/>
      <c r="EP463" s="307"/>
      <c r="EQ463" s="307"/>
      <c r="ER463" s="307"/>
      <c r="ES463" s="307"/>
      <c r="ET463" s="307"/>
      <c r="EU463" s="390"/>
      <c r="EV463" s="390"/>
      <c r="EW463" s="307"/>
      <c r="EX463" s="307"/>
      <c r="EY463" s="307"/>
      <c r="EZ463" s="307"/>
      <c r="FA463" s="307"/>
      <c r="FB463" s="307"/>
      <c r="FC463" s="307"/>
      <c r="FD463" s="307"/>
      <c r="FE463" s="307"/>
      <c r="FF463" s="307"/>
      <c r="FG463" s="307"/>
      <c r="FH463" s="307"/>
      <c r="FI463" s="307"/>
      <c r="FJ463" s="307"/>
      <c r="FK463" s="307"/>
      <c r="FL463" s="307"/>
      <c r="FM463" s="307"/>
      <c r="FN463" s="307"/>
      <c r="FO463" s="307"/>
      <c r="FP463" s="307"/>
      <c r="FQ463" s="307"/>
      <c r="FR463" s="307"/>
      <c r="FS463" s="307"/>
      <c r="FT463" s="307"/>
      <c r="FU463" s="307"/>
      <c r="FV463" s="307"/>
      <c r="FW463" s="307"/>
      <c r="FX463" s="307"/>
      <c r="FY463" s="307"/>
      <c r="FZ463" s="307"/>
      <c r="GA463" s="307"/>
      <c r="GB463" s="307"/>
      <c r="GC463" s="307"/>
      <c r="GD463" s="307"/>
      <c r="GE463" s="307"/>
      <c r="GF463" s="307"/>
      <c r="GG463" s="307"/>
      <c r="GH463" s="307"/>
      <c r="GI463" s="307"/>
      <c r="GJ463" s="307"/>
      <c r="GK463" s="307"/>
      <c r="GL463" s="307"/>
      <c r="GM463" s="307"/>
      <c r="GN463" s="307"/>
      <c r="GO463" s="307"/>
      <c r="GP463" s="307"/>
      <c r="GQ463" s="307"/>
      <c r="GR463" s="307"/>
      <c r="GS463" s="307"/>
      <c r="GT463" s="307"/>
      <c r="GU463" s="307"/>
      <c r="GV463" s="307"/>
      <c r="GW463" s="307"/>
      <c r="GX463" s="307"/>
      <c r="GY463" s="307"/>
      <c r="GZ463" s="307"/>
      <c r="HA463" s="307"/>
      <c r="HB463" s="307"/>
      <c r="HC463" s="307"/>
      <c r="HD463" s="307"/>
      <c r="HE463" s="307"/>
      <c r="HF463" s="307"/>
      <c r="HG463" s="307"/>
      <c r="HH463" s="307"/>
      <c r="HI463" s="307"/>
      <c r="HJ463" s="307"/>
      <c r="HK463" s="307"/>
      <c r="HL463" s="307"/>
      <c r="HM463" s="307"/>
      <c r="HN463" s="307"/>
      <c r="HO463" s="307"/>
      <c r="HP463" s="307"/>
      <c r="HQ463" s="307"/>
      <c r="HR463" s="307"/>
      <c r="HS463" s="307"/>
      <c r="HT463" s="307"/>
      <c r="HU463" s="307"/>
      <c r="HV463" s="307"/>
      <c r="HW463" s="307"/>
      <c r="HX463" s="307"/>
      <c r="HY463" s="307"/>
      <c r="HZ463" s="307"/>
      <c r="IA463" s="307"/>
      <c r="IB463" s="307"/>
      <c r="IC463" s="307"/>
      <c r="ID463" s="307"/>
      <c r="IE463" s="307"/>
      <c r="IF463" s="307"/>
      <c r="IG463" s="307"/>
      <c r="IH463" s="307"/>
      <c r="II463" s="307"/>
      <c r="IJ463" s="307"/>
      <c r="IK463" s="307"/>
      <c r="IL463" s="307"/>
      <c r="IM463" s="307"/>
      <c r="IN463" s="307"/>
      <c r="IO463" s="307"/>
      <c r="IP463" s="307"/>
      <c r="IQ463" s="307"/>
      <c r="IR463" s="307"/>
      <c r="IS463" s="307"/>
      <c r="IT463" s="307"/>
      <c r="IU463" s="307"/>
      <c r="IV463" s="307"/>
      <c r="IW463" s="307"/>
      <c r="IX463" s="307"/>
      <c r="IY463" s="307"/>
      <c r="IZ463" s="307"/>
      <c r="JA463" s="307"/>
      <c r="JB463" s="307"/>
      <c r="JC463" s="307"/>
      <c r="JD463" s="307"/>
      <c r="JE463" s="307"/>
      <c r="JF463" s="307"/>
      <c r="JG463" s="307"/>
      <c r="JH463" s="307"/>
      <c r="JI463" s="307"/>
      <c r="JJ463" s="307"/>
      <c r="JK463" s="307"/>
      <c r="JL463" s="307"/>
      <c r="JM463" s="307"/>
      <c r="JN463" s="307"/>
      <c r="JO463" s="307"/>
      <c r="JP463" s="307"/>
      <c r="JQ463" s="307"/>
      <c r="JR463" s="307"/>
      <c r="JS463" s="307"/>
      <c r="JT463" s="307"/>
      <c r="JU463" s="307"/>
      <c r="JV463" s="307"/>
      <c r="JW463" s="307"/>
      <c r="JX463" s="307"/>
      <c r="JY463" s="307"/>
      <c r="JZ463" s="307"/>
      <c r="KA463" s="307"/>
      <c r="KB463" s="307"/>
      <c r="KC463" s="307"/>
      <c r="KD463" s="307"/>
      <c r="KE463" s="307"/>
      <c r="KF463" s="307"/>
      <c r="KG463" s="307"/>
      <c r="KH463" s="307"/>
      <c r="KI463" s="307"/>
      <c r="KJ463" s="307"/>
      <c r="KK463" s="307"/>
      <c r="KL463" s="307"/>
      <c r="KM463" s="307"/>
      <c r="KN463" s="307"/>
      <c r="KO463" s="307"/>
      <c r="KP463" s="307"/>
      <c r="KQ463" s="307"/>
      <c r="KR463" s="307"/>
      <c r="KS463" s="307"/>
      <c r="KT463" s="307"/>
    </row>
    <row r="464" spans="14:306" s="56" customFormat="1" ht="15" customHeight="1">
      <c r="N464" s="395"/>
      <c r="O464" s="330"/>
      <c r="P464" s="330"/>
      <c r="Q464" s="330"/>
      <c r="R464" s="330"/>
      <c r="S464" s="330"/>
      <c r="T464" s="330"/>
      <c r="U464" s="330"/>
      <c r="W464" s="342"/>
      <c r="X464" s="342"/>
      <c r="Y464" s="342"/>
      <c r="Z464" s="342"/>
      <c r="AA464" s="342"/>
      <c r="AB464" s="342"/>
      <c r="AC464" s="342"/>
      <c r="AD464" s="342"/>
      <c r="AE464" s="342"/>
      <c r="AG464" s="363" t="s">
        <v>779</v>
      </c>
      <c r="AH464" s="363"/>
      <c r="AI464" s="362" t="s">
        <v>780</v>
      </c>
      <c r="AJ464" s="362"/>
      <c r="AK464" s="362"/>
      <c r="AL464" s="362"/>
      <c r="AM464" s="362"/>
      <c r="AN464" s="362"/>
      <c r="AO464" s="362"/>
      <c r="AP464" s="362"/>
      <c r="AQ464" s="362"/>
      <c r="AR464" s="362"/>
      <c r="AS464" s="362"/>
      <c r="AT464" s="362"/>
      <c r="AU464" s="362"/>
      <c r="AV464" s="362"/>
      <c r="AW464" s="362"/>
      <c r="AX464" s="362"/>
      <c r="AY464" s="303"/>
      <c r="AZ464" s="303"/>
      <c r="BA464" s="303"/>
      <c r="BB464" s="303"/>
      <c r="BC464" s="303"/>
      <c r="BD464" s="303"/>
      <c r="BE464" s="303"/>
      <c r="BF464" s="303"/>
      <c r="BG464" s="303"/>
      <c r="BH464" s="303"/>
      <c r="BI464" s="303"/>
      <c r="BJ464" s="303"/>
      <c r="BK464" s="303"/>
      <c r="BL464" s="303"/>
      <c r="BM464" s="303"/>
      <c r="BN464" s="303"/>
      <c r="CB464" s="307"/>
      <c r="CC464" s="307"/>
      <c r="CD464" s="307"/>
      <c r="CE464" s="307"/>
      <c r="CF464" s="307"/>
      <c r="CG464" s="307"/>
      <c r="CH464" s="307"/>
      <c r="CI464" s="307"/>
      <c r="CJ464" s="307"/>
      <c r="CK464" s="307"/>
      <c r="CL464" s="307"/>
      <c r="CM464" s="307"/>
      <c r="CN464" s="307"/>
      <c r="CO464" s="307"/>
      <c r="CP464" s="307"/>
      <c r="CQ464" s="307"/>
      <c r="CR464" s="307"/>
      <c r="CS464" s="307"/>
      <c r="CT464" s="307"/>
      <c r="CU464" s="307"/>
      <c r="CV464" s="307"/>
      <c r="CW464" s="307"/>
      <c r="CX464" s="307"/>
      <c r="CY464" s="307"/>
      <c r="CZ464" s="307"/>
      <c r="DA464" s="307"/>
      <c r="DB464" s="307"/>
      <c r="DC464" s="307"/>
      <c r="DD464" s="307"/>
      <c r="DE464" s="307"/>
      <c r="DF464" s="307"/>
      <c r="DG464" s="307"/>
      <c r="DH464" s="307"/>
      <c r="DI464" s="390"/>
      <c r="DJ464" s="390"/>
      <c r="DK464" s="307"/>
      <c r="DL464" s="307"/>
      <c r="DM464" s="307"/>
      <c r="DN464" s="307"/>
      <c r="DO464" s="307"/>
      <c r="DP464" s="307"/>
      <c r="DQ464" s="307"/>
      <c r="DR464" s="307"/>
      <c r="DS464" s="307"/>
      <c r="DT464" s="307"/>
      <c r="DU464" s="307"/>
      <c r="DV464" s="307"/>
      <c r="DW464" s="307"/>
      <c r="DX464" s="307"/>
      <c r="DY464" s="307"/>
      <c r="DZ464" s="307"/>
      <c r="EA464" s="307"/>
      <c r="EB464" s="307"/>
      <c r="EC464" s="307"/>
      <c r="ED464" s="307"/>
      <c r="EE464" s="307"/>
      <c r="EF464" s="307"/>
      <c r="EG464" s="307"/>
      <c r="EH464" s="307"/>
      <c r="EI464" s="307"/>
      <c r="EJ464" s="307"/>
      <c r="EK464" s="307"/>
      <c r="EL464" s="307"/>
      <c r="EM464" s="307"/>
      <c r="EN464" s="307"/>
      <c r="EO464" s="307"/>
      <c r="EP464" s="307"/>
      <c r="EQ464" s="307"/>
      <c r="ER464" s="307"/>
      <c r="ES464" s="307"/>
      <c r="ET464" s="307"/>
      <c r="EU464" s="390"/>
      <c r="EV464" s="390"/>
      <c r="EW464" s="307"/>
      <c r="EX464" s="307"/>
      <c r="EY464" s="307"/>
      <c r="EZ464" s="307"/>
      <c r="FA464" s="307"/>
      <c r="FB464" s="307"/>
      <c r="FC464" s="307"/>
      <c r="FD464" s="307"/>
      <c r="FE464" s="307"/>
      <c r="FF464" s="307"/>
      <c r="FG464" s="307"/>
      <c r="FH464" s="307"/>
      <c r="FI464" s="307"/>
      <c r="FJ464" s="307"/>
      <c r="FK464" s="307"/>
      <c r="FL464" s="307"/>
      <c r="FM464" s="307"/>
      <c r="FN464" s="307"/>
      <c r="FO464" s="307"/>
      <c r="FP464" s="307"/>
      <c r="FQ464" s="307"/>
      <c r="FR464" s="307"/>
      <c r="FS464" s="307"/>
      <c r="FT464" s="307"/>
      <c r="FU464" s="307"/>
      <c r="FV464" s="307"/>
      <c r="FW464" s="307"/>
      <c r="FX464" s="307"/>
      <c r="FY464" s="307"/>
      <c r="FZ464" s="307"/>
      <c r="GA464" s="307"/>
      <c r="GB464" s="307"/>
      <c r="GC464" s="307"/>
      <c r="GD464" s="307"/>
      <c r="GE464" s="307"/>
      <c r="GF464" s="307"/>
      <c r="GG464" s="307"/>
      <c r="GH464" s="307"/>
      <c r="GI464" s="307"/>
      <c r="GJ464" s="307"/>
      <c r="GK464" s="307"/>
      <c r="GL464" s="307"/>
      <c r="GM464" s="307"/>
      <c r="GN464" s="307"/>
      <c r="GO464" s="307"/>
      <c r="GP464" s="307"/>
      <c r="GQ464" s="307"/>
      <c r="GR464" s="307"/>
      <c r="GS464" s="307"/>
      <c r="GT464" s="307"/>
      <c r="GU464" s="307"/>
      <c r="GV464" s="307"/>
      <c r="GW464" s="307"/>
      <c r="GX464" s="307"/>
      <c r="GY464" s="307"/>
      <c r="GZ464" s="307"/>
      <c r="HA464" s="307"/>
      <c r="HB464" s="307"/>
      <c r="HC464" s="307"/>
      <c r="HD464" s="307"/>
      <c r="HE464" s="307"/>
      <c r="HF464" s="307"/>
      <c r="HG464" s="307"/>
      <c r="HH464" s="307"/>
      <c r="HI464" s="307"/>
      <c r="HJ464" s="307"/>
      <c r="HK464" s="307"/>
      <c r="HL464" s="307"/>
      <c r="HM464" s="307"/>
      <c r="HN464" s="307"/>
      <c r="HO464" s="307"/>
      <c r="HP464" s="307"/>
      <c r="HQ464" s="307"/>
      <c r="HR464" s="307"/>
      <c r="HS464" s="307"/>
      <c r="HT464" s="307"/>
      <c r="HU464" s="307"/>
      <c r="HV464" s="307"/>
      <c r="HW464" s="307"/>
      <c r="HX464" s="307"/>
      <c r="HY464" s="307"/>
      <c r="HZ464" s="307"/>
      <c r="IA464" s="307"/>
      <c r="IB464" s="307"/>
      <c r="IC464" s="307"/>
      <c r="ID464" s="307"/>
      <c r="IE464" s="307"/>
      <c r="IF464" s="307"/>
      <c r="IG464" s="307"/>
      <c r="IH464" s="307"/>
      <c r="II464" s="307"/>
      <c r="IJ464" s="307"/>
      <c r="IK464" s="307"/>
      <c r="IL464" s="307"/>
      <c r="IM464" s="307"/>
      <c r="IN464" s="307"/>
      <c r="IO464" s="307"/>
      <c r="IP464" s="307"/>
      <c r="IQ464" s="307"/>
      <c r="IR464" s="307"/>
      <c r="IS464" s="307"/>
      <c r="IT464" s="307"/>
      <c r="IU464" s="307"/>
      <c r="IV464" s="307"/>
      <c r="IW464" s="307"/>
      <c r="IX464" s="307"/>
      <c r="IY464" s="307"/>
      <c r="IZ464" s="307"/>
      <c r="JA464" s="307"/>
      <c r="JB464" s="307"/>
      <c r="JC464" s="307"/>
      <c r="JD464" s="307"/>
      <c r="JE464" s="307"/>
      <c r="JF464" s="307"/>
      <c r="JG464" s="307"/>
      <c r="JH464" s="307"/>
      <c r="JI464" s="307"/>
      <c r="JJ464" s="307"/>
      <c r="JK464" s="307"/>
      <c r="JL464" s="307"/>
      <c r="JM464" s="307"/>
      <c r="JN464" s="307"/>
      <c r="JO464" s="307"/>
      <c r="JP464" s="307"/>
      <c r="JQ464" s="307"/>
      <c r="JR464" s="307"/>
      <c r="JS464" s="307"/>
      <c r="JT464" s="307"/>
      <c r="JU464" s="307"/>
      <c r="JV464" s="307"/>
      <c r="JW464" s="307"/>
      <c r="JX464" s="307"/>
      <c r="JY464" s="307"/>
      <c r="JZ464" s="307"/>
      <c r="KA464" s="307"/>
      <c r="KB464" s="307"/>
      <c r="KC464" s="307"/>
      <c r="KD464" s="307"/>
      <c r="KE464" s="307"/>
      <c r="KF464" s="307"/>
      <c r="KG464" s="307"/>
      <c r="KH464" s="307"/>
      <c r="KI464" s="307"/>
      <c r="KJ464" s="307"/>
      <c r="KK464" s="307"/>
      <c r="KL464" s="307"/>
      <c r="KM464" s="307"/>
      <c r="KN464" s="307"/>
      <c r="KO464" s="307"/>
      <c r="KP464" s="307"/>
      <c r="KQ464" s="307"/>
      <c r="KR464" s="307"/>
      <c r="KS464" s="307"/>
      <c r="KT464" s="307"/>
    </row>
    <row r="465" spans="14:306" s="56" customFormat="1" ht="15" customHeight="1">
      <c r="N465" s="395"/>
      <c r="O465" s="330"/>
      <c r="P465" s="330"/>
      <c r="Q465" s="330"/>
      <c r="R465" s="330"/>
      <c r="S465" s="330"/>
      <c r="T465" s="330"/>
      <c r="U465" s="330"/>
      <c r="W465" s="342"/>
      <c r="X465" s="342"/>
      <c r="Y465" s="342"/>
      <c r="Z465" s="342"/>
      <c r="AA465" s="342"/>
      <c r="AB465" s="342"/>
      <c r="AC465" s="342"/>
      <c r="AD465" s="342"/>
      <c r="AE465" s="342"/>
      <c r="AG465" s="351" t="s">
        <v>521</v>
      </c>
      <c r="AH465" s="351"/>
      <c r="AI465" s="364"/>
      <c r="AJ465" s="364"/>
      <c r="AK465" s="364"/>
      <c r="AL465" s="364"/>
      <c r="AM465" s="364"/>
      <c r="AN465" s="364"/>
      <c r="AO465" s="364"/>
      <c r="AP465" s="364"/>
      <c r="AQ465" s="364"/>
      <c r="AR465" s="364"/>
      <c r="AS465" s="364"/>
      <c r="AT465" s="364"/>
      <c r="AU465" s="364"/>
      <c r="AV465" s="364"/>
      <c r="AW465" s="364"/>
      <c r="AX465" s="364"/>
      <c r="AY465" s="303"/>
      <c r="AZ465" s="303"/>
      <c r="BA465" s="303"/>
      <c r="BB465" s="303"/>
      <c r="BC465" s="303"/>
      <c r="BD465" s="303"/>
      <c r="BE465" s="303"/>
      <c r="BF465" s="303"/>
      <c r="BG465" s="303"/>
      <c r="BH465" s="303"/>
      <c r="BI465" s="303"/>
      <c r="BJ465" s="303"/>
      <c r="BK465" s="303"/>
      <c r="BL465" s="303"/>
      <c r="BM465" s="303"/>
      <c r="BN465" s="303"/>
      <c r="CB465" s="307"/>
      <c r="CC465" s="307"/>
      <c r="CD465" s="307"/>
      <c r="CE465" s="307"/>
      <c r="CF465" s="307"/>
      <c r="CG465" s="307"/>
      <c r="CH465" s="307"/>
      <c r="CI465" s="307"/>
      <c r="CJ465" s="307"/>
      <c r="CK465" s="307"/>
      <c r="CL465" s="307"/>
      <c r="CM465" s="307"/>
      <c r="CN465" s="307"/>
      <c r="CO465" s="307"/>
      <c r="CP465" s="307"/>
      <c r="CQ465" s="307"/>
      <c r="CR465" s="307"/>
      <c r="CS465" s="307"/>
      <c r="CT465" s="307"/>
      <c r="CU465" s="307"/>
      <c r="CV465" s="307"/>
      <c r="CW465" s="307"/>
      <c r="CX465" s="307"/>
      <c r="CY465" s="307"/>
      <c r="CZ465" s="307"/>
      <c r="DA465" s="307"/>
      <c r="DB465" s="307"/>
      <c r="DC465" s="307"/>
      <c r="DD465" s="307"/>
      <c r="DE465" s="307"/>
      <c r="DF465" s="307"/>
      <c r="DG465" s="307"/>
      <c r="DH465" s="307"/>
      <c r="DI465" s="390"/>
      <c r="DJ465" s="390"/>
      <c r="DK465" s="307"/>
      <c r="DL465" s="307"/>
      <c r="DM465" s="307"/>
      <c r="DN465" s="307"/>
      <c r="DO465" s="307"/>
      <c r="DP465" s="307"/>
      <c r="DQ465" s="307"/>
      <c r="DR465" s="307"/>
      <c r="DS465" s="307"/>
      <c r="DT465" s="307"/>
      <c r="DU465" s="307"/>
      <c r="DV465" s="307"/>
      <c r="DW465" s="307"/>
      <c r="DX465" s="307"/>
      <c r="DY465" s="307"/>
      <c r="DZ465" s="307"/>
      <c r="EA465" s="307"/>
      <c r="EB465" s="307"/>
      <c r="EC465" s="307"/>
      <c r="ED465" s="307"/>
      <c r="EE465" s="307"/>
      <c r="EF465" s="307"/>
      <c r="EG465" s="307"/>
      <c r="EH465" s="307"/>
      <c r="EI465" s="307"/>
      <c r="EJ465" s="307"/>
      <c r="EK465" s="307"/>
      <c r="EL465" s="307"/>
      <c r="EM465" s="307"/>
      <c r="EN465" s="307"/>
      <c r="EO465" s="307"/>
      <c r="EP465" s="307"/>
      <c r="EQ465" s="307"/>
      <c r="ER465" s="307"/>
      <c r="ES465" s="307"/>
      <c r="ET465" s="307"/>
      <c r="EU465" s="390"/>
      <c r="EV465" s="390"/>
      <c r="EW465" s="307"/>
      <c r="EX465" s="307"/>
      <c r="EY465" s="307"/>
      <c r="EZ465" s="307"/>
      <c r="FA465" s="307"/>
      <c r="FB465" s="307"/>
      <c r="FC465" s="307"/>
      <c r="FD465" s="307"/>
      <c r="FE465" s="307"/>
      <c r="FF465" s="307"/>
      <c r="FG465" s="307"/>
      <c r="FH465" s="307"/>
      <c r="FI465" s="307"/>
      <c r="FJ465" s="307"/>
      <c r="FK465" s="307"/>
      <c r="FL465" s="307"/>
      <c r="FM465" s="307"/>
      <c r="FN465" s="307"/>
      <c r="FO465" s="307"/>
      <c r="FP465" s="307"/>
      <c r="FQ465" s="307"/>
      <c r="FR465" s="307"/>
      <c r="FS465" s="307"/>
      <c r="FT465" s="307"/>
      <c r="FU465" s="307"/>
      <c r="FV465" s="307"/>
      <c r="FW465" s="307"/>
      <c r="FX465" s="307"/>
      <c r="FY465" s="307"/>
      <c r="FZ465" s="307"/>
      <c r="GA465" s="307"/>
      <c r="GB465" s="307"/>
      <c r="GC465" s="307"/>
      <c r="GD465" s="307"/>
      <c r="GE465" s="307"/>
      <c r="GF465" s="307"/>
      <c r="GG465" s="307"/>
      <c r="GH465" s="307"/>
      <c r="GI465" s="307"/>
      <c r="GJ465" s="307"/>
      <c r="GK465" s="307"/>
      <c r="GL465" s="307"/>
      <c r="GM465" s="307"/>
      <c r="GN465" s="307"/>
      <c r="GO465" s="307"/>
      <c r="GP465" s="307"/>
      <c r="GQ465" s="307"/>
      <c r="GR465" s="307"/>
      <c r="GS465" s="307"/>
      <c r="GT465" s="307"/>
      <c r="GU465" s="307"/>
      <c r="GV465" s="307"/>
      <c r="GW465" s="307"/>
      <c r="GX465" s="307"/>
      <c r="GY465" s="307"/>
      <c r="GZ465" s="307"/>
      <c r="HA465" s="307"/>
      <c r="HB465" s="307"/>
      <c r="HC465" s="307"/>
      <c r="HD465" s="307"/>
      <c r="HE465" s="307"/>
      <c r="HF465" s="307"/>
      <c r="HG465" s="307"/>
      <c r="HH465" s="307"/>
      <c r="HI465" s="307"/>
      <c r="HJ465" s="307"/>
      <c r="HK465" s="307"/>
      <c r="HL465" s="307"/>
      <c r="HM465" s="307"/>
      <c r="HN465" s="307"/>
      <c r="HO465" s="307"/>
      <c r="HP465" s="307"/>
      <c r="HQ465" s="307"/>
      <c r="HR465" s="307"/>
      <c r="HS465" s="307"/>
      <c r="HT465" s="307"/>
      <c r="HU465" s="307"/>
      <c r="HV465" s="307"/>
      <c r="HW465" s="307"/>
      <c r="HX465" s="307"/>
      <c r="HY465" s="307"/>
      <c r="HZ465" s="307"/>
      <c r="IA465" s="307"/>
      <c r="IB465" s="307"/>
      <c r="IC465" s="307"/>
      <c r="ID465" s="307"/>
      <c r="IE465" s="307"/>
      <c r="IF465" s="307"/>
      <c r="IG465" s="307"/>
      <c r="IH465" s="307"/>
      <c r="II465" s="307"/>
      <c r="IJ465" s="307"/>
      <c r="IK465" s="307"/>
      <c r="IL465" s="307"/>
      <c r="IM465" s="307"/>
      <c r="IN465" s="307"/>
      <c r="IO465" s="307"/>
      <c r="IP465" s="307"/>
      <c r="IQ465" s="307"/>
      <c r="IR465" s="307"/>
      <c r="IS465" s="307"/>
      <c r="IT465" s="307"/>
      <c r="IU465" s="307"/>
      <c r="IV465" s="307"/>
      <c r="IW465" s="307"/>
      <c r="IX465" s="307"/>
      <c r="IY465" s="307"/>
      <c r="IZ465" s="307"/>
      <c r="JA465" s="307"/>
      <c r="JB465" s="307"/>
      <c r="JC465" s="307"/>
      <c r="JD465" s="307"/>
      <c r="JE465" s="307"/>
      <c r="JF465" s="307"/>
      <c r="JG465" s="307"/>
      <c r="JH465" s="307"/>
      <c r="JI465" s="307"/>
      <c r="JJ465" s="307"/>
      <c r="JK465" s="307"/>
      <c r="JL465" s="307"/>
      <c r="JM465" s="307"/>
      <c r="JN465" s="307"/>
      <c r="JO465" s="307"/>
      <c r="JP465" s="307"/>
      <c r="JQ465" s="307"/>
      <c r="JR465" s="307"/>
      <c r="JS465" s="307"/>
      <c r="JT465" s="307"/>
      <c r="JU465" s="307"/>
      <c r="JV465" s="307"/>
      <c r="JW465" s="307"/>
      <c r="JX465" s="307"/>
      <c r="JY465" s="307"/>
      <c r="JZ465" s="307"/>
      <c r="KA465" s="307"/>
      <c r="KB465" s="307"/>
      <c r="KC465" s="307"/>
      <c r="KD465" s="307"/>
      <c r="KE465" s="307"/>
      <c r="KF465" s="307"/>
      <c r="KG465" s="307"/>
      <c r="KH465" s="307"/>
      <c r="KI465" s="307"/>
      <c r="KJ465" s="307"/>
      <c r="KK465" s="307"/>
      <c r="KL465" s="307"/>
      <c r="KM465" s="307"/>
      <c r="KN465" s="307"/>
      <c r="KO465" s="307"/>
      <c r="KP465" s="307"/>
      <c r="KQ465" s="307"/>
      <c r="KR465" s="307"/>
      <c r="KS465" s="307"/>
      <c r="KT465" s="307"/>
    </row>
    <row r="466" spans="14:306" s="56" customFormat="1" ht="15" customHeight="1">
      <c r="N466" s="395"/>
      <c r="O466" s="330"/>
      <c r="P466" s="330"/>
      <c r="Q466" s="330"/>
      <c r="R466" s="330"/>
      <c r="S466" s="341"/>
      <c r="T466" s="330"/>
      <c r="U466" s="330"/>
      <c r="W466" s="342"/>
      <c r="X466" s="342"/>
      <c r="Y466" s="342"/>
      <c r="Z466" s="342"/>
      <c r="AA466" s="342"/>
      <c r="AB466" s="342"/>
      <c r="AC466" s="342"/>
      <c r="AD466" s="342"/>
      <c r="AE466" s="342"/>
      <c r="AG466" s="351"/>
      <c r="AH466" s="351"/>
      <c r="AI466" s="365" t="s">
        <v>522</v>
      </c>
      <c r="AJ466" s="365" t="s">
        <v>523</v>
      </c>
      <c r="AK466" s="365" t="s">
        <v>524</v>
      </c>
      <c r="AL466" s="365" t="s">
        <v>525</v>
      </c>
      <c r="AM466" s="365" t="s">
        <v>526</v>
      </c>
      <c r="AN466" s="365" t="s">
        <v>527</v>
      </c>
      <c r="AO466" s="365" t="s">
        <v>528</v>
      </c>
      <c r="AP466" s="365" t="s">
        <v>529</v>
      </c>
      <c r="AQ466" s="365" t="s">
        <v>530</v>
      </c>
      <c r="AR466" s="365" t="s">
        <v>531</v>
      </c>
      <c r="AS466" s="365" t="s">
        <v>532</v>
      </c>
      <c r="AT466" s="365" t="s">
        <v>533</v>
      </c>
      <c r="AU466" s="365"/>
      <c r="AV466" s="366" t="s">
        <v>534</v>
      </c>
      <c r="AW466" s="365" t="s">
        <v>535</v>
      </c>
      <c r="AX466" s="365" t="s">
        <v>536</v>
      </c>
      <c r="AY466" s="303">
        <f t="shared" ref="AY466:AY484" si="237">IF(AI467="-",AI467,IF(ISNUMBER(AI467),AI467,MID(AI467,1,FIND("-",AI467)-1))+0)</f>
        <v>0</v>
      </c>
      <c r="AZ466" s="303">
        <f t="shared" ref="AZ466:AZ484" si="238">IF(AJ467="-",AJ467,IF(ISNUMBER(AJ467),AJ467,MID(AJ467,1,FIND("-",AJ467)-1))+0)</f>
        <v>0</v>
      </c>
      <c r="BA466" s="303">
        <f t="shared" ref="BA466:BA484" si="239">IF(AK467="-",AK467,IF(ISNUMBER(AK467),AK467,MID(AK467,1,FIND("-",AK467)-1))+0)</f>
        <v>0</v>
      </c>
      <c r="BB466" s="303">
        <f t="shared" ref="BB466:BB484" si="240">IF(AL467="-",AL467,IF(ISNUMBER(AL467),AL467,MID(AL467,1,FIND("-",AL467)-1))+0)</f>
        <v>0</v>
      </c>
      <c r="BC466" s="303">
        <f t="shared" ref="BC466:BC484" si="241">IF(AM467="-",AM467,IF(ISNUMBER(AM467),AM467,MID(AM467,1,FIND("-",AM467)-1))+0)</f>
        <v>0</v>
      </c>
      <c r="BD466" s="303">
        <f t="shared" ref="BD466:BD484" si="242">IF(AN467="-",AN467,IF(ISNUMBER(AN467),AN467,MID(AN467,1,FIND("-",AN467)-1))+0)</f>
        <v>0</v>
      </c>
      <c r="BE466" s="303">
        <f t="shared" ref="BE466:BE484" si="243">IF(AO467="-",AO467,IF(ISNUMBER(AO467),AO467,MID(AO467,1,FIND("-",AO467)-1))+0)</f>
        <v>0</v>
      </c>
      <c r="BF466" s="303">
        <f t="shared" ref="BF466:BF484" si="244">IF(AP467="-",AP467,IF(ISNUMBER(AP467),AP467,MID(AP467,1,FIND("-",AP467)-1))+0)</f>
        <v>0</v>
      </c>
      <c r="BG466" s="303">
        <f t="shared" ref="BG466:BG484" si="245">IF(AQ467="-",AQ467,IF(ISNUMBER(AQ467),AQ467,MID(AQ467,1,FIND("-",AQ467)-1))+0)</f>
        <v>0</v>
      </c>
      <c r="BH466" s="303"/>
      <c r="BI466" s="303">
        <f t="shared" ref="BI466:BI484" si="246">IF(AR467="-",AR467,IF(ISNUMBER(AR467),AR467,MID(AR467,1,FIND("-",AR467)-1))+0)</f>
        <v>0</v>
      </c>
      <c r="BJ466" s="303">
        <f t="shared" ref="BJ466:BJ484" si="247">IF(AS467="-",AS467,IF(ISNUMBER(AS467),AS467,MID(AS467,1,FIND("-",AS467)-1))+0)</f>
        <v>0</v>
      </c>
      <c r="BK466" s="303">
        <f t="shared" ref="BK466:BK484" si="248">IF(AT467="-",AT467,IF(ISNUMBER(AT467),AT467,MID(AT467,1,FIND("-",AT467)-1))+0)</f>
        <v>0</v>
      </c>
      <c r="BL466" s="303">
        <f t="shared" ref="BL466:BL484" si="249">IF(AV467="-",AV467,IF(ISNUMBER(AV467),AV467,MID(AV467,1,FIND("-",AV467)-1))+0)</f>
        <v>0</v>
      </c>
      <c r="BM466" s="303">
        <f t="shared" ref="BM466:BM484" si="250">IF(AW467="-",AW467,IF(ISNUMBER(AW467),AW467,MID(AW467,1,FIND("-",AW467)-1))+0)</f>
        <v>0</v>
      </c>
      <c r="BN466" s="303">
        <f t="shared" ref="BN466:BN484" si="251">IF(AX467="-",AX467,IF(ISNUMBER(AX467),AX467,MID(AX467,1,FIND("-",AX467)-1))+0)</f>
        <v>0</v>
      </c>
      <c r="CB466" s="307"/>
      <c r="CC466" s="307"/>
      <c r="CD466" s="307"/>
      <c r="CE466" s="307"/>
      <c r="CF466" s="307"/>
      <c r="CG466" s="307"/>
      <c r="CH466" s="307"/>
      <c r="CI466" s="307"/>
      <c r="CJ466" s="307"/>
      <c r="CK466" s="307"/>
      <c r="CL466" s="307"/>
      <c r="CM466" s="307"/>
      <c r="CN466" s="307"/>
      <c r="CO466" s="307"/>
      <c r="CP466" s="307"/>
      <c r="CQ466" s="307"/>
      <c r="CR466" s="307"/>
      <c r="CS466" s="307"/>
      <c r="CT466" s="307"/>
      <c r="CU466" s="307"/>
      <c r="CV466" s="307"/>
      <c r="CW466" s="307"/>
      <c r="CX466" s="307"/>
      <c r="CY466" s="307"/>
      <c r="CZ466" s="307"/>
      <c r="DA466" s="307"/>
      <c r="DB466" s="307"/>
      <c r="DC466" s="307"/>
      <c r="DD466" s="307"/>
      <c r="DE466" s="307"/>
      <c r="DF466" s="307"/>
      <c r="DG466" s="307"/>
      <c r="DH466" s="307"/>
      <c r="DI466" s="390"/>
      <c r="DJ466" s="390"/>
      <c r="DK466" s="307"/>
      <c r="DL466" s="307"/>
      <c r="DM466" s="307"/>
      <c r="DN466" s="307"/>
      <c r="DO466" s="307"/>
      <c r="DP466" s="307"/>
      <c r="DQ466" s="307"/>
      <c r="DR466" s="307"/>
      <c r="DS466" s="307"/>
      <c r="DT466" s="307"/>
      <c r="DU466" s="307"/>
      <c r="DV466" s="307"/>
      <c r="DW466" s="307"/>
      <c r="DX466" s="307"/>
      <c r="DY466" s="307"/>
      <c r="DZ466" s="307"/>
      <c r="EA466" s="307"/>
      <c r="EB466" s="307"/>
      <c r="EC466" s="307"/>
      <c r="ED466" s="307"/>
      <c r="EE466" s="307"/>
      <c r="EF466" s="307"/>
      <c r="EG466" s="307"/>
      <c r="EH466" s="307"/>
      <c r="EI466" s="307"/>
      <c r="EJ466" s="307"/>
      <c r="EK466" s="307"/>
      <c r="EL466" s="307"/>
      <c r="EM466" s="307"/>
      <c r="EN466" s="307"/>
      <c r="EO466" s="307"/>
      <c r="EP466" s="307"/>
      <c r="EQ466" s="307"/>
      <c r="ER466" s="307"/>
      <c r="ES466" s="307"/>
      <c r="ET466" s="307"/>
      <c r="EU466" s="390"/>
      <c r="EV466" s="390"/>
      <c r="EW466" s="307"/>
      <c r="EX466" s="307"/>
      <c r="EY466" s="307"/>
      <c r="EZ466" s="307"/>
      <c r="FA466" s="307"/>
      <c r="FB466" s="307"/>
      <c r="FC466" s="307"/>
      <c r="FD466" s="307"/>
      <c r="FE466" s="307"/>
      <c r="FF466" s="307"/>
      <c r="FG466" s="307"/>
      <c r="FH466" s="307"/>
      <c r="FI466" s="307"/>
      <c r="FJ466" s="307"/>
      <c r="FK466" s="307"/>
      <c r="FL466" s="307"/>
      <c r="FM466" s="307"/>
      <c r="FN466" s="307"/>
      <c r="FO466" s="307"/>
      <c r="FP466" s="307"/>
      <c r="FQ466" s="307"/>
      <c r="FR466" s="307"/>
      <c r="FS466" s="307"/>
      <c r="FT466" s="307"/>
      <c r="FU466" s="307"/>
      <c r="FV466" s="307"/>
      <c r="FW466" s="307"/>
      <c r="FX466" s="307"/>
      <c r="FY466" s="307"/>
      <c r="FZ466" s="307"/>
      <c r="GA466" s="307"/>
      <c r="GB466" s="307"/>
      <c r="GC466" s="307"/>
      <c r="GD466" s="307"/>
      <c r="GE466" s="307"/>
      <c r="GF466" s="307"/>
      <c r="GG466" s="307"/>
      <c r="GH466" s="307"/>
      <c r="GI466" s="307"/>
      <c r="GJ466" s="307"/>
      <c r="GK466" s="307"/>
      <c r="GL466" s="307"/>
      <c r="GM466" s="307"/>
      <c r="GN466" s="307"/>
      <c r="GO466" s="307"/>
      <c r="GP466" s="307"/>
      <c r="GQ466" s="307"/>
      <c r="GR466" s="307"/>
      <c r="GS466" s="307"/>
      <c r="GT466" s="307"/>
      <c r="GU466" s="307"/>
      <c r="GV466" s="307"/>
      <c r="GW466" s="307"/>
      <c r="GX466" s="307"/>
      <c r="GY466" s="307"/>
      <c r="GZ466" s="307"/>
      <c r="HA466" s="307"/>
      <c r="HB466" s="307"/>
      <c r="HC466" s="307"/>
      <c r="HD466" s="307"/>
      <c r="HE466" s="307"/>
      <c r="HF466" s="307"/>
      <c r="HG466" s="307"/>
      <c r="HH466" s="307"/>
      <c r="HI466" s="307"/>
      <c r="HJ466" s="307"/>
      <c r="HK466" s="307"/>
      <c r="HL466" s="307"/>
      <c r="HM466" s="307"/>
      <c r="HN466" s="307"/>
      <c r="HO466" s="307"/>
      <c r="HP466" s="307"/>
      <c r="HQ466" s="307"/>
      <c r="HR466" s="307"/>
      <c r="HS466" s="307"/>
      <c r="HT466" s="307"/>
      <c r="HU466" s="307"/>
      <c r="HV466" s="307"/>
      <c r="HW466" s="307"/>
      <c r="HX466" s="307"/>
      <c r="HY466" s="307"/>
      <c r="HZ466" s="307"/>
      <c r="IA466" s="307"/>
      <c r="IB466" s="307"/>
      <c r="IC466" s="307"/>
      <c r="ID466" s="307"/>
      <c r="IE466" s="307"/>
      <c r="IF466" s="307"/>
      <c r="IG466" s="307"/>
      <c r="IH466" s="307"/>
      <c r="II466" s="307"/>
      <c r="IJ466" s="307"/>
      <c r="IK466" s="307"/>
      <c r="IL466" s="307"/>
      <c r="IM466" s="307"/>
      <c r="IN466" s="307"/>
      <c r="IO466" s="307"/>
      <c r="IP466" s="307"/>
      <c r="IQ466" s="307"/>
      <c r="IR466" s="307"/>
      <c r="IS466" s="307"/>
      <c r="IT466" s="307"/>
      <c r="IU466" s="307"/>
      <c r="IV466" s="307"/>
      <c r="IW466" s="307"/>
      <c r="IX466" s="307"/>
      <c r="IY466" s="307"/>
      <c r="IZ466" s="307"/>
      <c r="JA466" s="307"/>
      <c r="JB466" s="307"/>
      <c r="JC466" s="307"/>
      <c r="JD466" s="307"/>
      <c r="JE466" s="307"/>
      <c r="JF466" s="307"/>
      <c r="JG466" s="307"/>
      <c r="JH466" s="307"/>
      <c r="JI466" s="307"/>
      <c r="JJ466" s="307"/>
      <c r="JK466" s="307"/>
      <c r="JL466" s="307"/>
      <c r="JM466" s="307"/>
      <c r="JN466" s="307"/>
      <c r="JO466" s="307"/>
      <c r="JP466" s="307"/>
      <c r="JQ466" s="307"/>
      <c r="JR466" s="307"/>
      <c r="JS466" s="307"/>
      <c r="JT466" s="307"/>
      <c r="JU466" s="307"/>
      <c r="JV466" s="307"/>
      <c r="JW466" s="307"/>
      <c r="JX466" s="307"/>
      <c r="JY466" s="307"/>
      <c r="JZ466" s="307"/>
      <c r="KA466" s="307"/>
      <c r="KB466" s="307"/>
      <c r="KC466" s="307"/>
      <c r="KD466" s="307"/>
      <c r="KE466" s="307"/>
      <c r="KF466" s="307"/>
      <c r="KG466" s="307"/>
      <c r="KH466" s="307"/>
      <c r="KI466" s="307"/>
      <c r="KJ466" s="307"/>
      <c r="KK466" s="307"/>
      <c r="KL466" s="307"/>
      <c r="KM466" s="307"/>
      <c r="KN466" s="307"/>
      <c r="KO466" s="307"/>
      <c r="KP466" s="307"/>
      <c r="KQ466" s="307"/>
      <c r="KR466" s="307"/>
      <c r="KS466" s="307"/>
      <c r="KT466" s="307"/>
    </row>
    <row r="467" spans="14:306" s="56" customFormat="1" ht="15" customHeight="1">
      <c r="N467" s="395"/>
      <c r="O467" s="330"/>
      <c r="P467" s="330"/>
      <c r="Q467" s="330"/>
      <c r="R467" s="330"/>
      <c r="S467" s="330"/>
      <c r="T467" s="330"/>
      <c r="U467" s="330"/>
      <c r="W467" s="342"/>
      <c r="X467" s="342"/>
      <c r="Y467" s="342"/>
      <c r="Z467" s="342"/>
      <c r="AA467" s="342"/>
      <c r="AB467" s="342"/>
      <c r="AC467" s="342"/>
      <c r="AD467" s="342"/>
      <c r="AE467" s="342"/>
      <c r="AG467" s="354">
        <v>1</v>
      </c>
      <c r="AH467" s="354"/>
      <c r="AI467" s="356" t="s">
        <v>108</v>
      </c>
      <c r="AJ467" s="356">
        <v>0</v>
      </c>
      <c r="AK467" s="356" t="s">
        <v>170</v>
      </c>
      <c r="AL467" s="356" t="s">
        <v>107</v>
      </c>
      <c r="AM467" s="356" t="s">
        <v>768</v>
      </c>
      <c r="AN467" s="356" t="s">
        <v>596</v>
      </c>
      <c r="AO467" s="356" t="s">
        <v>56</v>
      </c>
      <c r="AP467" s="356" t="s">
        <v>286</v>
      </c>
      <c r="AQ467" s="356" t="s">
        <v>286</v>
      </c>
      <c r="AR467" s="356" t="s">
        <v>108</v>
      </c>
      <c r="AS467" s="356" t="s">
        <v>170</v>
      </c>
      <c r="AT467" s="356" t="s">
        <v>781</v>
      </c>
      <c r="AU467" s="356"/>
      <c r="AV467" s="356" t="s">
        <v>250</v>
      </c>
      <c r="AW467" s="356" t="s">
        <v>596</v>
      </c>
      <c r="AX467" s="403" t="s">
        <v>107</v>
      </c>
      <c r="AY467" s="303">
        <f t="shared" si="237"/>
        <v>2</v>
      </c>
      <c r="AZ467" s="303" t="str">
        <f t="shared" si="238"/>
        <v>-</v>
      </c>
      <c r="BA467" s="303">
        <f t="shared" si="239"/>
        <v>7</v>
      </c>
      <c r="BB467" s="303">
        <f t="shared" si="240"/>
        <v>4</v>
      </c>
      <c r="BC467" s="303">
        <f t="shared" si="241"/>
        <v>15</v>
      </c>
      <c r="BD467" s="303">
        <f t="shared" si="242"/>
        <v>10</v>
      </c>
      <c r="BE467" s="303">
        <f t="shared" si="243"/>
        <v>3</v>
      </c>
      <c r="BF467" s="303">
        <f t="shared" si="244"/>
        <v>5</v>
      </c>
      <c r="BG467" s="303">
        <f t="shared" si="245"/>
        <v>5</v>
      </c>
      <c r="BH467" s="303"/>
      <c r="BI467" s="303">
        <f t="shared" si="246"/>
        <v>2</v>
      </c>
      <c r="BJ467" s="303">
        <f t="shared" si="247"/>
        <v>7</v>
      </c>
      <c r="BK467" s="303">
        <f t="shared" si="248"/>
        <v>26</v>
      </c>
      <c r="BL467" s="303">
        <f t="shared" si="249"/>
        <v>8</v>
      </c>
      <c r="BM467" s="303">
        <f t="shared" si="250"/>
        <v>10</v>
      </c>
      <c r="BN467" s="303">
        <f t="shared" si="251"/>
        <v>4</v>
      </c>
      <c r="CB467" s="307"/>
      <c r="CC467" s="307"/>
      <c r="CD467" s="307"/>
      <c r="CE467" s="307"/>
      <c r="CF467" s="307"/>
      <c r="CG467" s="307"/>
      <c r="CH467" s="307"/>
      <c r="CI467" s="307"/>
      <c r="CJ467" s="307"/>
      <c r="CK467" s="307"/>
      <c r="CL467" s="307"/>
      <c r="CM467" s="307"/>
      <c r="CN467" s="307"/>
      <c r="CO467" s="307"/>
      <c r="CP467" s="307"/>
      <c r="CQ467" s="307"/>
      <c r="CR467" s="307"/>
      <c r="CS467" s="307"/>
      <c r="CT467" s="307"/>
      <c r="CU467" s="307"/>
      <c r="CV467" s="307"/>
      <c r="CW467" s="307"/>
      <c r="CX467" s="307"/>
      <c r="CY467" s="307"/>
      <c r="CZ467" s="307"/>
      <c r="DA467" s="307"/>
      <c r="DB467" s="307"/>
      <c r="DC467" s="307"/>
      <c r="DD467" s="307"/>
      <c r="DE467" s="307"/>
      <c r="DF467" s="307"/>
      <c r="DG467" s="307"/>
      <c r="DH467" s="307"/>
      <c r="DI467" s="390"/>
      <c r="DJ467" s="390"/>
      <c r="DK467" s="307"/>
      <c r="DL467" s="307"/>
      <c r="DM467" s="307"/>
      <c r="DN467" s="307"/>
      <c r="DO467" s="307"/>
      <c r="DP467" s="307"/>
      <c r="DQ467" s="307"/>
      <c r="DR467" s="307"/>
      <c r="DS467" s="307"/>
      <c r="DT467" s="307"/>
      <c r="DU467" s="307"/>
      <c r="DV467" s="307"/>
      <c r="DW467" s="307"/>
      <c r="DX467" s="307"/>
      <c r="DY467" s="307"/>
      <c r="DZ467" s="307"/>
      <c r="EA467" s="307"/>
      <c r="EB467" s="307"/>
      <c r="EC467" s="307"/>
      <c r="ED467" s="307"/>
      <c r="EE467" s="307"/>
      <c r="EF467" s="307"/>
      <c r="EG467" s="307"/>
      <c r="EH467" s="307"/>
      <c r="EI467" s="307"/>
      <c r="EJ467" s="307"/>
      <c r="EK467" s="307"/>
      <c r="EL467" s="307"/>
      <c r="EM467" s="307"/>
      <c r="EN467" s="307"/>
      <c r="EO467" s="307"/>
      <c r="EP467" s="307"/>
      <c r="EQ467" s="307"/>
      <c r="ER467" s="307"/>
      <c r="ES467" s="307"/>
      <c r="ET467" s="307"/>
      <c r="EU467" s="390"/>
      <c r="EV467" s="390"/>
      <c r="EW467" s="307"/>
      <c r="EX467" s="307"/>
      <c r="EY467" s="307"/>
      <c r="EZ467" s="307"/>
      <c r="FA467" s="307"/>
      <c r="FB467" s="307"/>
      <c r="FC467" s="307"/>
      <c r="FD467" s="307"/>
      <c r="FE467" s="307"/>
      <c r="FF467" s="307"/>
      <c r="FG467" s="307"/>
      <c r="FH467" s="307"/>
      <c r="FI467" s="307"/>
      <c r="FJ467" s="307"/>
      <c r="FK467" s="307"/>
      <c r="FL467" s="307"/>
      <c r="FM467" s="307"/>
      <c r="FN467" s="307"/>
      <c r="FO467" s="307"/>
      <c r="FP467" s="307"/>
      <c r="FQ467" s="307"/>
      <c r="FR467" s="307"/>
      <c r="FS467" s="307"/>
      <c r="FT467" s="307"/>
      <c r="FU467" s="307"/>
      <c r="FV467" s="307"/>
      <c r="FW467" s="307"/>
      <c r="FX467" s="307"/>
      <c r="FY467" s="307"/>
      <c r="FZ467" s="307"/>
      <c r="GA467" s="307"/>
      <c r="GB467" s="307"/>
      <c r="GC467" s="307"/>
      <c r="GD467" s="307"/>
      <c r="GE467" s="307"/>
      <c r="GF467" s="307"/>
      <c r="GG467" s="307"/>
      <c r="GH467" s="307"/>
      <c r="GI467" s="307"/>
      <c r="GJ467" s="307"/>
      <c r="GK467" s="307"/>
      <c r="GL467" s="307"/>
      <c r="GM467" s="307"/>
      <c r="GN467" s="307"/>
      <c r="GO467" s="307"/>
      <c r="GP467" s="307"/>
      <c r="GQ467" s="307"/>
      <c r="GR467" s="307"/>
      <c r="GS467" s="307"/>
      <c r="GT467" s="307"/>
      <c r="GU467" s="307"/>
      <c r="GV467" s="307"/>
      <c r="GW467" s="307"/>
      <c r="GX467" s="307"/>
      <c r="GY467" s="307"/>
      <c r="GZ467" s="307"/>
      <c r="HA467" s="307"/>
      <c r="HB467" s="307"/>
      <c r="HC467" s="307"/>
      <c r="HD467" s="307"/>
      <c r="HE467" s="307"/>
      <c r="HF467" s="307"/>
      <c r="HG467" s="307"/>
      <c r="HH467" s="307"/>
      <c r="HI467" s="307"/>
      <c r="HJ467" s="307"/>
      <c r="HK467" s="307"/>
      <c r="HL467" s="307"/>
      <c r="HM467" s="307"/>
      <c r="HN467" s="307"/>
      <c r="HO467" s="307"/>
      <c r="HP467" s="307"/>
      <c r="HQ467" s="307"/>
      <c r="HR467" s="307"/>
      <c r="HS467" s="307"/>
      <c r="HT467" s="307"/>
      <c r="HU467" s="307"/>
      <c r="HV467" s="307"/>
      <c r="HW467" s="307"/>
      <c r="HX467" s="307"/>
      <c r="HY467" s="307"/>
      <c r="HZ467" s="307"/>
      <c r="IA467" s="307"/>
      <c r="IB467" s="307"/>
      <c r="IC467" s="307"/>
      <c r="ID467" s="307"/>
      <c r="IE467" s="307"/>
      <c r="IF467" s="307"/>
      <c r="IG467" s="307"/>
      <c r="IH467" s="307"/>
      <c r="II467" s="307"/>
      <c r="IJ467" s="307"/>
      <c r="IK467" s="307"/>
      <c r="IL467" s="307"/>
      <c r="IM467" s="307"/>
      <c r="IN467" s="307"/>
      <c r="IO467" s="307"/>
      <c r="IP467" s="307"/>
      <c r="IQ467" s="307"/>
      <c r="IR467" s="307"/>
      <c r="IS467" s="307"/>
      <c r="IT467" s="307"/>
      <c r="IU467" s="307"/>
      <c r="IV467" s="307"/>
      <c r="IW467" s="307"/>
      <c r="IX467" s="307"/>
      <c r="IY467" s="307"/>
      <c r="IZ467" s="307"/>
      <c r="JA467" s="307"/>
      <c r="JB467" s="307"/>
      <c r="JC467" s="307"/>
      <c r="JD467" s="307"/>
      <c r="JE467" s="307"/>
      <c r="JF467" s="307"/>
      <c r="JG467" s="307"/>
      <c r="JH467" s="307"/>
      <c r="JI467" s="307"/>
      <c r="JJ467" s="307"/>
      <c r="JK467" s="307"/>
      <c r="JL467" s="307"/>
      <c r="JM467" s="307"/>
      <c r="JN467" s="307"/>
      <c r="JO467" s="307"/>
      <c r="JP467" s="307"/>
      <c r="JQ467" s="307"/>
      <c r="JR467" s="307"/>
      <c r="JS467" s="307"/>
      <c r="JT467" s="307"/>
      <c r="JU467" s="307"/>
      <c r="JV467" s="307"/>
      <c r="JW467" s="307"/>
      <c r="JX467" s="307"/>
      <c r="JY467" s="307"/>
      <c r="JZ467" s="307"/>
      <c r="KA467" s="307"/>
      <c r="KB467" s="307"/>
      <c r="KC467" s="307"/>
      <c r="KD467" s="307"/>
      <c r="KE467" s="307"/>
      <c r="KF467" s="307"/>
      <c r="KG467" s="307"/>
      <c r="KH467" s="307"/>
      <c r="KI467" s="307"/>
      <c r="KJ467" s="307"/>
      <c r="KK467" s="307"/>
      <c r="KL467" s="307"/>
      <c r="KM467" s="307"/>
      <c r="KN467" s="307"/>
      <c r="KO467" s="307"/>
      <c r="KP467" s="307"/>
      <c r="KQ467" s="307"/>
      <c r="KR467" s="307"/>
      <c r="KS467" s="307"/>
      <c r="KT467" s="307"/>
    </row>
    <row r="468" spans="14:306" s="56" customFormat="1" ht="15" customHeight="1">
      <c r="N468" s="395"/>
      <c r="O468" s="330"/>
      <c r="P468" s="330"/>
      <c r="Q468" s="330"/>
      <c r="R468" s="330"/>
      <c r="S468" s="330"/>
      <c r="T468" s="330"/>
      <c r="U468" s="341"/>
      <c r="W468" s="342"/>
      <c r="X468" s="342"/>
      <c r="Y468" s="342"/>
      <c r="Z468" s="342"/>
      <c r="AA468" s="342"/>
      <c r="AB468" s="342"/>
      <c r="AC468" s="342"/>
      <c r="AD468" s="342"/>
      <c r="AE468" s="342"/>
      <c r="AG468" s="354">
        <v>2</v>
      </c>
      <c r="AH468" s="354"/>
      <c r="AI468" s="356" t="s">
        <v>112</v>
      </c>
      <c r="AJ468" s="356" t="s">
        <v>0</v>
      </c>
      <c r="AK468" s="359">
        <v>7</v>
      </c>
      <c r="AL468" s="359">
        <v>4</v>
      </c>
      <c r="AM468" s="356" t="s">
        <v>65</v>
      </c>
      <c r="AN468" s="356" t="s">
        <v>68</v>
      </c>
      <c r="AO468" s="356" t="s">
        <v>109</v>
      </c>
      <c r="AP468" s="356" t="s">
        <v>58</v>
      </c>
      <c r="AQ468" s="356" t="s">
        <v>58</v>
      </c>
      <c r="AR468" s="356" t="s">
        <v>112</v>
      </c>
      <c r="AS468" s="356" t="s">
        <v>72</v>
      </c>
      <c r="AT468" s="356" t="s">
        <v>272</v>
      </c>
      <c r="AU468" s="356"/>
      <c r="AV468" s="359">
        <v>8</v>
      </c>
      <c r="AW468" s="356" t="s">
        <v>68</v>
      </c>
      <c r="AX468" s="359">
        <v>4</v>
      </c>
      <c r="AY468" s="303">
        <f t="shared" si="237"/>
        <v>4</v>
      </c>
      <c r="AZ468" s="303">
        <f t="shared" si="238"/>
        <v>1</v>
      </c>
      <c r="BA468" s="303">
        <f t="shared" si="239"/>
        <v>8</v>
      </c>
      <c r="BB468" s="303">
        <f t="shared" si="240"/>
        <v>5</v>
      </c>
      <c r="BC468" s="303">
        <f t="shared" si="241"/>
        <v>18</v>
      </c>
      <c r="BD468" s="303">
        <f t="shared" si="242"/>
        <v>12</v>
      </c>
      <c r="BE468" s="303">
        <f t="shared" si="243"/>
        <v>5</v>
      </c>
      <c r="BF468" s="303">
        <f t="shared" si="244"/>
        <v>7</v>
      </c>
      <c r="BG468" s="303">
        <f t="shared" si="245"/>
        <v>7</v>
      </c>
      <c r="BH468" s="303"/>
      <c r="BI468" s="303">
        <f t="shared" si="246"/>
        <v>4</v>
      </c>
      <c r="BJ468" s="303">
        <f t="shared" si="247"/>
        <v>9</v>
      </c>
      <c r="BK468" s="303">
        <f t="shared" si="248"/>
        <v>31</v>
      </c>
      <c r="BL468" s="303">
        <f t="shared" si="249"/>
        <v>9</v>
      </c>
      <c r="BM468" s="303">
        <f t="shared" si="250"/>
        <v>12</v>
      </c>
      <c r="BN468" s="303">
        <f t="shared" si="251"/>
        <v>5</v>
      </c>
      <c r="CB468" s="307"/>
      <c r="CC468" s="307"/>
      <c r="CD468" s="307"/>
      <c r="CE468" s="307"/>
      <c r="CF468" s="307"/>
      <c r="CG468" s="307"/>
      <c r="CH468" s="307"/>
      <c r="CI468" s="307"/>
      <c r="CJ468" s="307"/>
      <c r="CK468" s="307"/>
      <c r="CL468" s="307"/>
      <c r="CM468" s="307"/>
      <c r="CN468" s="307"/>
      <c r="CO468" s="307"/>
      <c r="CP468" s="307"/>
      <c r="CQ468" s="307"/>
      <c r="CR468" s="307"/>
      <c r="CS468" s="307"/>
      <c r="CT468" s="307"/>
      <c r="CU468" s="307"/>
      <c r="CV468" s="307"/>
      <c r="CW468" s="307"/>
      <c r="CX468" s="307"/>
      <c r="CY468" s="307"/>
      <c r="CZ468" s="307"/>
      <c r="DA468" s="307"/>
      <c r="DB468" s="307"/>
      <c r="DC468" s="307"/>
      <c r="DD468" s="307"/>
      <c r="DE468" s="307"/>
      <c r="DF468" s="307"/>
      <c r="DG468" s="307"/>
      <c r="DH468" s="307"/>
      <c r="DI468" s="390"/>
      <c r="DJ468" s="390"/>
      <c r="DK468" s="307"/>
      <c r="DL468" s="307"/>
      <c r="DM468" s="307"/>
      <c r="DN468" s="307"/>
      <c r="DO468" s="307"/>
      <c r="DP468" s="307"/>
      <c r="DQ468" s="307"/>
      <c r="DR468" s="307"/>
      <c r="DS468" s="307"/>
      <c r="DT468" s="307"/>
      <c r="DU468" s="307"/>
      <c r="DV468" s="307"/>
      <c r="DW468" s="307"/>
      <c r="DX468" s="307"/>
      <c r="DY468" s="307"/>
      <c r="DZ468" s="307"/>
      <c r="EA468" s="307"/>
      <c r="EB468" s="307"/>
      <c r="EC468" s="307"/>
      <c r="ED468" s="307"/>
      <c r="EE468" s="307"/>
      <c r="EF468" s="307"/>
      <c r="EG468" s="307"/>
      <c r="EH468" s="307"/>
      <c r="EI468" s="307"/>
      <c r="EJ468" s="307"/>
      <c r="EK468" s="307"/>
      <c r="EL468" s="307"/>
      <c r="EM468" s="307"/>
      <c r="EN468" s="307"/>
      <c r="EO468" s="307"/>
      <c r="EP468" s="307"/>
      <c r="EQ468" s="307"/>
      <c r="ER468" s="307"/>
      <c r="ES468" s="307"/>
      <c r="ET468" s="307"/>
      <c r="EU468" s="390"/>
      <c r="EV468" s="390"/>
      <c r="EW468" s="307"/>
      <c r="EX468" s="307"/>
      <c r="EY468" s="307"/>
      <c r="EZ468" s="307"/>
      <c r="FA468" s="307"/>
      <c r="FB468" s="307"/>
      <c r="FC468" s="307"/>
      <c r="FD468" s="307"/>
      <c r="FE468" s="307"/>
      <c r="FF468" s="307"/>
      <c r="FG468" s="307"/>
      <c r="FH468" s="307"/>
      <c r="FI468" s="307"/>
      <c r="FJ468" s="307"/>
      <c r="FK468" s="307"/>
      <c r="FL468" s="307"/>
      <c r="FM468" s="307"/>
      <c r="FN468" s="307"/>
      <c r="FO468" s="307"/>
      <c r="FP468" s="307"/>
      <c r="FQ468" s="307"/>
      <c r="FR468" s="307"/>
      <c r="FS468" s="307"/>
      <c r="FT468" s="307"/>
      <c r="FU468" s="307"/>
      <c r="FV468" s="307"/>
      <c r="FW468" s="307"/>
      <c r="FX468" s="307"/>
      <c r="FY468" s="307"/>
      <c r="FZ468" s="307"/>
      <c r="GA468" s="307"/>
      <c r="GB468" s="307"/>
      <c r="GC468" s="307"/>
      <c r="GD468" s="307"/>
      <c r="GE468" s="307"/>
      <c r="GF468" s="307"/>
      <c r="GG468" s="307"/>
      <c r="GH468" s="307"/>
      <c r="GI468" s="307"/>
      <c r="GJ468" s="307"/>
      <c r="GK468" s="307"/>
      <c r="GL468" s="307"/>
      <c r="GM468" s="307"/>
      <c r="GN468" s="307"/>
      <c r="GO468" s="307"/>
      <c r="GP468" s="307"/>
      <c r="GQ468" s="307"/>
      <c r="GR468" s="307"/>
      <c r="GS468" s="307"/>
      <c r="GT468" s="307"/>
      <c r="GU468" s="307"/>
      <c r="GV468" s="307"/>
      <c r="GW468" s="307"/>
      <c r="GX468" s="307"/>
      <c r="GY468" s="307"/>
      <c r="GZ468" s="307"/>
      <c r="HA468" s="307"/>
      <c r="HB468" s="307"/>
      <c r="HC468" s="307"/>
      <c r="HD468" s="307"/>
      <c r="HE468" s="307"/>
      <c r="HF468" s="307"/>
      <c r="HG468" s="307"/>
      <c r="HH468" s="307"/>
      <c r="HI468" s="307"/>
      <c r="HJ468" s="307"/>
      <c r="HK468" s="307"/>
      <c r="HL468" s="307"/>
      <c r="HM468" s="307"/>
      <c r="HN468" s="307"/>
      <c r="HO468" s="307"/>
      <c r="HP468" s="307"/>
      <c r="HQ468" s="307"/>
      <c r="HR468" s="307"/>
      <c r="HS468" s="307"/>
      <c r="HT468" s="307"/>
      <c r="HU468" s="307"/>
      <c r="HV468" s="307"/>
      <c r="HW468" s="307"/>
      <c r="HX468" s="307"/>
      <c r="HY468" s="307"/>
      <c r="HZ468" s="307"/>
      <c r="IA468" s="307"/>
      <c r="IB468" s="307"/>
      <c r="IC468" s="307"/>
      <c r="ID468" s="307"/>
      <c r="IE468" s="307"/>
      <c r="IF468" s="307"/>
      <c r="IG468" s="307"/>
      <c r="IH468" s="307"/>
      <c r="II468" s="307"/>
      <c r="IJ468" s="307"/>
      <c r="IK468" s="307"/>
      <c r="IL468" s="307"/>
      <c r="IM468" s="307"/>
      <c r="IN468" s="307"/>
      <c r="IO468" s="307"/>
      <c r="IP468" s="307"/>
      <c r="IQ468" s="307"/>
      <c r="IR468" s="307"/>
      <c r="IS468" s="307"/>
      <c r="IT468" s="307"/>
      <c r="IU468" s="307"/>
      <c r="IV468" s="307"/>
      <c r="IW468" s="307"/>
      <c r="IX468" s="307"/>
      <c r="IY468" s="307"/>
      <c r="IZ468" s="307"/>
      <c r="JA468" s="307"/>
      <c r="JB468" s="307"/>
      <c r="JC468" s="307"/>
      <c r="JD468" s="307"/>
      <c r="JE468" s="307"/>
      <c r="JF468" s="307"/>
      <c r="JG468" s="307"/>
      <c r="JH468" s="307"/>
      <c r="JI468" s="307"/>
      <c r="JJ468" s="307"/>
      <c r="JK468" s="307"/>
      <c r="JL468" s="307"/>
      <c r="JM468" s="307"/>
      <c r="JN468" s="307"/>
      <c r="JO468" s="307"/>
      <c r="JP468" s="307"/>
      <c r="JQ468" s="307"/>
      <c r="JR468" s="307"/>
      <c r="JS468" s="307"/>
      <c r="JT468" s="307"/>
      <c r="JU468" s="307"/>
      <c r="JV468" s="307"/>
      <c r="JW468" s="307"/>
      <c r="JX468" s="307"/>
      <c r="JY468" s="307"/>
      <c r="JZ468" s="307"/>
      <c r="KA468" s="307"/>
      <c r="KB468" s="307"/>
      <c r="KC468" s="307"/>
      <c r="KD468" s="307"/>
      <c r="KE468" s="307"/>
      <c r="KF468" s="307"/>
      <c r="KG468" s="307"/>
      <c r="KH468" s="307"/>
      <c r="KI468" s="307"/>
      <c r="KJ468" s="307"/>
      <c r="KK468" s="307"/>
      <c r="KL468" s="307"/>
      <c r="KM468" s="307"/>
      <c r="KN468" s="307"/>
      <c r="KO468" s="307"/>
      <c r="KP468" s="307"/>
      <c r="KQ468" s="307"/>
      <c r="KR468" s="307"/>
      <c r="KS468" s="307"/>
      <c r="KT468" s="307"/>
    </row>
    <row r="469" spans="14:306" s="56" customFormat="1" ht="15" customHeight="1">
      <c r="N469" s="341"/>
      <c r="O469" s="330"/>
      <c r="P469" s="330"/>
      <c r="Q469" s="330"/>
      <c r="R469" s="330"/>
      <c r="S469" s="330"/>
      <c r="T469" s="330"/>
      <c r="U469" s="330"/>
      <c r="W469" s="330"/>
      <c r="X469" s="330"/>
      <c r="Y469" s="330"/>
      <c r="Z469" s="330"/>
      <c r="AA469" s="330"/>
      <c r="AB469" s="330"/>
      <c r="AC469" s="330"/>
      <c r="AD469" s="330"/>
      <c r="AE469" s="330"/>
      <c r="AG469" s="354">
        <v>3</v>
      </c>
      <c r="AH469" s="354"/>
      <c r="AI469" s="356" t="s">
        <v>171</v>
      </c>
      <c r="AJ469" s="359">
        <v>1</v>
      </c>
      <c r="AK469" s="359">
        <v>8</v>
      </c>
      <c r="AL469" s="356" t="s">
        <v>58</v>
      </c>
      <c r="AM469" s="356" t="s">
        <v>160</v>
      </c>
      <c r="AN469" s="356" t="s">
        <v>73</v>
      </c>
      <c r="AO469" s="359">
        <v>5</v>
      </c>
      <c r="AP469" s="359">
        <v>7</v>
      </c>
      <c r="AQ469" s="356" t="s">
        <v>72</v>
      </c>
      <c r="AR469" s="356" t="s">
        <v>61</v>
      </c>
      <c r="AS469" s="356" t="s">
        <v>113</v>
      </c>
      <c r="AT469" s="356" t="s">
        <v>782</v>
      </c>
      <c r="AU469" s="356"/>
      <c r="AV469" s="359">
        <v>9</v>
      </c>
      <c r="AW469" s="359">
        <v>12</v>
      </c>
      <c r="AX469" s="359">
        <v>5</v>
      </c>
      <c r="AY469" s="303">
        <f t="shared" si="237"/>
        <v>7</v>
      </c>
      <c r="AZ469" s="303">
        <f t="shared" si="238"/>
        <v>2</v>
      </c>
      <c r="BA469" s="303">
        <f t="shared" si="239"/>
        <v>9</v>
      </c>
      <c r="BB469" s="303">
        <f t="shared" si="240"/>
        <v>7</v>
      </c>
      <c r="BC469" s="303">
        <f t="shared" si="241"/>
        <v>21</v>
      </c>
      <c r="BD469" s="303">
        <f t="shared" si="242"/>
        <v>15</v>
      </c>
      <c r="BE469" s="303">
        <f t="shared" si="243"/>
        <v>6</v>
      </c>
      <c r="BF469" s="303">
        <f t="shared" si="244"/>
        <v>8</v>
      </c>
      <c r="BG469" s="303">
        <f t="shared" si="245"/>
        <v>9</v>
      </c>
      <c r="BH469" s="303"/>
      <c r="BI469" s="303">
        <f t="shared" si="246"/>
        <v>6</v>
      </c>
      <c r="BJ469" s="303">
        <f t="shared" si="247"/>
        <v>11</v>
      </c>
      <c r="BK469" s="303">
        <f t="shared" si="248"/>
        <v>37</v>
      </c>
      <c r="BL469" s="303">
        <f t="shared" si="249"/>
        <v>10</v>
      </c>
      <c r="BM469" s="303">
        <f t="shared" si="250"/>
        <v>13</v>
      </c>
      <c r="BN469" s="303">
        <f t="shared" si="251"/>
        <v>6</v>
      </c>
      <c r="CB469" s="307"/>
      <c r="CC469" s="307"/>
      <c r="CD469" s="307"/>
      <c r="CE469" s="307"/>
      <c r="CF469" s="307"/>
      <c r="CG469" s="307"/>
      <c r="CH469" s="307"/>
      <c r="CI469" s="307"/>
      <c r="CJ469" s="307"/>
      <c r="CK469" s="307"/>
      <c r="CL469" s="307"/>
      <c r="CM469" s="307"/>
      <c r="CN469" s="307"/>
      <c r="CO469" s="307"/>
      <c r="CP469" s="307"/>
      <c r="CQ469" s="307"/>
      <c r="CR469" s="307"/>
      <c r="CS469" s="307"/>
      <c r="CT469" s="307"/>
      <c r="CU469" s="307"/>
      <c r="CV469" s="307"/>
      <c r="CW469" s="307"/>
      <c r="CX469" s="307"/>
      <c r="CY469" s="307"/>
      <c r="CZ469" s="307"/>
      <c r="DA469" s="307"/>
      <c r="DB469" s="307"/>
      <c r="DC469" s="307"/>
      <c r="DD469" s="307"/>
      <c r="DE469" s="307"/>
      <c r="DF469" s="307"/>
      <c r="DG469" s="307"/>
      <c r="DH469" s="307"/>
      <c r="DI469" s="390"/>
      <c r="DJ469" s="390"/>
      <c r="DK469" s="307"/>
      <c r="DL469" s="307"/>
      <c r="DM469" s="307"/>
      <c r="DN469" s="307"/>
      <c r="DO469" s="307"/>
      <c r="DP469" s="307"/>
      <c r="DQ469" s="307"/>
      <c r="DR469" s="307"/>
      <c r="DS469" s="307"/>
      <c r="DT469" s="307"/>
      <c r="DU469" s="307"/>
      <c r="DV469" s="307"/>
      <c r="DW469" s="307"/>
      <c r="DX469" s="307"/>
      <c r="DY469" s="307"/>
      <c r="DZ469" s="307"/>
      <c r="EA469" s="307"/>
      <c r="EB469" s="307"/>
      <c r="EC469" s="307"/>
      <c r="ED469" s="307"/>
      <c r="EE469" s="307"/>
      <c r="EF469" s="307"/>
      <c r="EG469" s="307"/>
      <c r="EH469" s="307"/>
      <c r="EI469" s="307"/>
      <c r="EJ469" s="307"/>
      <c r="EK469" s="307"/>
      <c r="EL469" s="307"/>
      <c r="EM469" s="307"/>
      <c r="EN469" s="307"/>
      <c r="EO469" s="307"/>
      <c r="EP469" s="307"/>
      <c r="EQ469" s="307"/>
      <c r="ER469" s="307"/>
      <c r="ES469" s="307"/>
      <c r="ET469" s="307"/>
      <c r="EU469" s="390"/>
      <c r="EV469" s="390"/>
      <c r="EW469" s="307"/>
      <c r="EX469" s="307"/>
      <c r="EY469" s="307"/>
      <c r="EZ469" s="307"/>
      <c r="FA469" s="307"/>
      <c r="FB469" s="307"/>
      <c r="FC469" s="307"/>
      <c r="FD469" s="307"/>
      <c r="FE469" s="307"/>
      <c r="FF469" s="307"/>
      <c r="FG469" s="307"/>
      <c r="FH469" s="307"/>
      <c r="FI469" s="307"/>
      <c r="FJ469" s="307"/>
      <c r="FK469" s="307"/>
      <c r="FL469" s="307"/>
      <c r="FM469" s="307"/>
      <c r="FN469" s="307"/>
      <c r="FO469" s="307"/>
      <c r="FP469" s="307"/>
      <c r="FQ469" s="307"/>
      <c r="FR469" s="307"/>
      <c r="FS469" s="307"/>
      <c r="FT469" s="307"/>
      <c r="FU469" s="307"/>
      <c r="FV469" s="307"/>
      <c r="FW469" s="307"/>
      <c r="FX469" s="307"/>
      <c r="FY469" s="307"/>
      <c r="FZ469" s="307"/>
      <c r="GA469" s="307"/>
      <c r="GB469" s="307"/>
      <c r="GC469" s="307"/>
      <c r="GD469" s="307"/>
      <c r="GE469" s="307"/>
      <c r="GF469" s="307"/>
      <c r="GG469" s="307"/>
      <c r="GH469" s="307"/>
      <c r="GI469" s="307"/>
      <c r="GJ469" s="307"/>
      <c r="GK469" s="307"/>
      <c r="GL469" s="307"/>
      <c r="GM469" s="307"/>
      <c r="GN469" s="307"/>
      <c r="GO469" s="307"/>
      <c r="GP469" s="307"/>
      <c r="GQ469" s="307"/>
      <c r="GR469" s="307"/>
      <c r="GS469" s="307"/>
      <c r="GT469" s="307"/>
      <c r="GU469" s="307"/>
      <c r="GV469" s="307"/>
      <c r="GW469" s="307"/>
      <c r="GX469" s="307"/>
      <c r="GY469" s="307"/>
      <c r="GZ469" s="307"/>
      <c r="HA469" s="307"/>
      <c r="HB469" s="307"/>
      <c r="HC469" s="307"/>
      <c r="HD469" s="307"/>
      <c r="HE469" s="307"/>
      <c r="HF469" s="307"/>
      <c r="HG469" s="307"/>
      <c r="HH469" s="307"/>
      <c r="HI469" s="307"/>
      <c r="HJ469" s="307"/>
      <c r="HK469" s="307"/>
      <c r="HL469" s="307"/>
      <c r="HM469" s="307"/>
      <c r="HN469" s="307"/>
      <c r="HO469" s="307"/>
      <c r="HP469" s="307"/>
      <c r="HQ469" s="307"/>
      <c r="HR469" s="307"/>
      <c r="HS469" s="307"/>
      <c r="HT469" s="307"/>
      <c r="HU469" s="307"/>
      <c r="HV469" s="307"/>
      <c r="HW469" s="307"/>
      <c r="HX469" s="307"/>
      <c r="HY469" s="307"/>
      <c r="HZ469" s="307"/>
      <c r="IA469" s="307"/>
      <c r="IB469" s="307"/>
      <c r="IC469" s="307"/>
      <c r="ID469" s="307"/>
      <c r="IE469" s="307"/>
      <c r="IF469" s="307"/>
      <c r="IG469" s="307"/>
      <c r="IH469" s="307"/>
      <c r="II469" s="307"/>
      <c r="IJ469" s="307"/>
      <c r="IK469" s="307"/>
      <c r="IL469" s="307"/>
      <c r="IM469" s="307"/>
      <c r="IN469" s="307"/>
      <c r="IO469" s="307"/>
      <c r="IP469" s="307"/>
      <c r="IQ469" s="307"/>
      <c r="IR469" s="307"/>
      <c r="IS469" s="307"/>
      <c r="IT469" s="307"/>
      <c r="IU469" s="307"/>
      <c r="IV469" s="307"/>
      <c r="IW469" s="307"/>
      <c r="IX469" s="307"/>
      <c r="IY469" s="307"/>
      <c r="IZ469" s="307"/>
      <c r="JA469" s="307"/>
      <c r="JB469" s="307"/>
      <c r="JC469" s="307"/>
      <c r="JD469" s="307"/>
      <c r="JE469" s="307"/>
      <c r="JF469" s="307"/>
      <c r="JG469" s="307"/>
      <c r="JH469" s="307"/>
      <c r="JI469" s="307"/>
      <c r="JJ469" s="307"/>
      <c r="JK469" s="307"/>
      <c r="JL469" s="307"/>
      <c r="JM469" s="307"/>
      <c r="JN469" s="307"/>
      <c r="JO469" s="307"/>
      <c r="JP469" s="307"/>
      <c r="JQ469" s="307"/>
      <c r="JR469" s="307"/>
      <c r="JS469" s="307"/>
      <c r="JT469" s="307"/>
      <c r="JU469" s="307"/>
      <c r="JV469" s="307"/>
      <c r="JW469" s="307"/>
      <c r="JX469" s="307"/>
      <c r="JY469" s="307"/>
      <c r="JZ469" s="307"/>
      <c r="KA469" s="307"/>
      <c r="KB469" s="307"/>
      <c r="KC469" s="307"/>
      <c r="KD469" s="307"/>
      <c r="KE469" s="307"/>
      <c r="KF469" s="307"/>
      <c r="KG469" s="307"/>
      <c r="KH469" s="307"/>
      <c r="KI469" s="307"/>
      <c r="KJ469" s="307"/>
      <c r="KK469" s="307"/>
      <c r="KL469" s="307"/>
      <c r="KM469" s="307"/>
      <c r="KN469" s="307"/>
      <c r="KO469" s="307"/>
      <c r="KP469" s="307"/>
      <c r="KQ469" s="307"/>
      <c r="KR469" s="307"/>
      <c r="KS469" s="307"/>
      <c r="KT469" s="307"/>
    </row>
    <row r="470" spans="14:306" s="56" customFormat="1" ht="15" customHeight="1">
      <c r="N470" s="341"/>
      <c r="O470" s="330"/>
      <c r="P470" s="330"/>
      <c r="Q470" s="330"/>
      <c r="R470" s="330"/>
      <c r="S470" s="330"/>
      <c r="T470" s="330"/>
      <c r="U470" s="330"/>
      <c r="W470" s="330"/>
      <c r="X470" s="330"/>
      <c r="Y470" s="330"/>
      <c r="Z470" s="330"/>
      <c r="AA470" s="330"/>
      <c r="AB470" s="330"/>
      <c r="AC470" s="330"/>
      <c r="AD470" s="330"/>
      <c r="AE470" s="330"/>
      <c r="AG470" s="354">
        <v>4</v>
      </c>
      <c r="AH470" s="354"/>
      <c r="AI470" s="356" t="s">
        <v>291</v>
      </c>
      <c r="AJ470" s="356" t="s">
        <v>207</v>
      </c>
      <c r="AK470" s="359">
        <v>9</v>
      </c>
      <c r="AL470" s="359">
        <v>7</v>
      </c>
      <c r="AM470" s="356" t="s">
        <v>86</v>
      </c>
      <c r="AN470" s="356" t="s">
        <v>76</v>
      </c>
      <c r="AO470" s="356" t="s">
        <v>64</v>
      </c>
      <c r="AP470" s="356" t="s">
        <v>66</v>
      </c>
      <c r="AQ470" s="356" t="s">
        <v>113</v>
      </c>
      <c r="AR470" s="356" t="s">
        <v>111</v>
      </c>
      <c r="AS470" s="356" t="s">
        <v>71</v>
      </c>
      <c r="AT470" s="356" t="s">
        <v>783</v>
      </c>
      <c r="AU470" s="356"/>
      <c r="AV470" s="359">
        <v>10</v>
      </c>
      <c r="AW470" s="356" t="s">
        <v>85</v>
      </c>
      <c r="AX470" s="411" t="s">
        <v>64</v>
      </c>
      <c r="AY470" s="303">
        <f t="shared" si="237"/>
        <v>11</v>
      </c>
      <c r="AZ470" s="303">
        <f t="shared" si="238"/>
        <v>5</v>
      </c>
      <c r="BA470" s="303" t="str">
        <f t="shared" si="239"/>
        <v>-</v>
      </c>
      <c r="BB470" s="303">
        <f t="shared" si="240"/>
        <v>8</v>
      </c>
      <c r="BC470" s="303">
        <f t="shared" si="241"/>
        <v>24</v>
      </c>
      <c r="BD470" s="303">
        <f t="shared" si="242"/>
        <v>17</v>
      </c>
      <c r="BE470" s="303">
        <f t="shared" si="243"/>
        <v>8</v>
      </c>
      <c r="BF470" s="303">
        <f t="shared" si="244"/>
        <v>10</v>
      </c>
      <c r="BG470" s="303">
        <f t="shared" si="245"/>
        <v>11</v>
      </c>
      <c r="BH470" s="303"/>
      <c r="BI470" s="303">
        <f t="shared" si="246"/>
        <v>9</v>
      </c>
      <c r="BJ470" s="303">
        <f t="shared" si="247"/>
        <v>13</v>
      </c>
      <c r="BK470" s="303">
        <f t="shared" si="248"/>
        <v>43</v>
      </c>
      <c r="BL470" s="303">
        <f t="shared" si="249"/>
        <v>11</v>
      </c>
      <c r="BM470" s="303">
        <f t="shared" si="250"/>
        <v>15</v>
      </c>
      <c r="BN470" s="303">
        <f t="shared" si="251"/>
        <v>8</v>
      </c>
      <c r="CB470" s="307"/>
      <c r="CC470" s="307"/>
      <c r="CD470" s="307"/>
      <c r="CE470" s="307"/>
      <c r="CF470" s="307"/>
      <c r="CG470" s="307"/>
      <c r="CH470" s="307"/>
      <c r="CI470" s="307"/>
      <c r="CJ470" s="307"/>
      <c r="CK470" s="307"/>
      <c r="CL470" s="307"/>
      <c r="CM470" s="307"/>
      <c r="CN470" s="307"/>
      <c r="CO470" s="307"/>
      <c r="CP470" s="307"/>
      <c r="CQ470" s="307"/>
      <c r="CR470" s="307"/>
      <c r="CS470" s="307"/>
      <c r="CT470" s="307"/>
      <c r="CU470" s="307"/>
      <c r="CV470" s="307"/>
      <c r="CW470" s="307"/>
      <c r="CX470" s="307"/>
      <c r="CY470" s="307"/>
      <c r="CZ470" s="307"/>
      <c r="DA470" s="307"/>
      <c r="DB470" s="307"/>
      <c r="DC470" s="307"/>
      <c r="DD470" s="307"/>
      <c r="DE470" s="307"/>
      <c r="DF470" s="307"/>
      <c r="DG470" s="307"/>
      <c r="DH470" s="307"/>
      <c r="DI470" s="390"/>
      <c r="DJ470" s="390"/>
      <c r="DK470" s="307"/>
      <c r="DL470" s="307"/>
      <c r="DM470" s="307"/>
      <c r="DN470" s="307"/>
      <c r="DO470" s="307"/>
      <c r="DP470" s="307"/>
      <c r="DQ470" s="307"/>
      <c r="DR470" s="307"/>
      <c r="DS470" s="307"/>
      <c r="DT470" s="307"/>
      <c r="DU470" s="307"/>
      <c r="DV470" s="307"/>
      <c r="DW470" s="307"/>
      <c r="DX470" s="307"/>
      <c r="DY470" s="307"/>
      <c r="DZ470" s="307"/>
      <c r="EA470" s="307"/>
      <c r="EB470" s="307"/>
      <c r="EC470" s="307"/>
      <c r="ED470" s="307"/>
      <c r="EE470" s="307"/>
      <c r="EF470" s="307"/>
      <c r="EG470" s="307"/>
      <c r="EH470" s="307"/>
      <c r="EI470" s="307"/>
      <c r="EJ470" s="307"/>
      <c r="EK470" s="307"/>
      <c r="EL470" s="307"/>
      <c r="EM470" s="307"/>
      <c r="EN470" s="307"/>
      <c r="EO470" s="307"/>
      <c r="EP470" s="307"/>
      <c r="EQ470" s="307"/>
      <c r="ER470" s="307"/>
      <c r="ES470" s="307"/>
      <c r="ET470" s="307"/>
      <c r="EU470" s="390"/>
      <c r="EV470" s="390"/>
      <c r="EW470" s="307"/>
      <c r="EX470" s="307"/>
      <c r="EY470" s="307"/>
      <c r="EZ470" s="307"/>
      <c r="FA470" s="307"/>
      <c r="FB470" s="307"/>
      <c r="FC470" s="307"/>
      <c r="FD470" s="307"/>
      <c r="FE470" s="307"/>
      <c r="FF470" s="307"/>
      <c r="FG470" s="307"/>
      <c r="FH470" s="307"/>
      <c r="FI470" s="307"/>
      <c r="FJ470" s="307"/>
      <c r="FK470" s="307"/>
      <c r="FL470" s="307"/>
      <c r="FM470" s="307"/>
      <c r="FN470" s="307"/>
      <c r="FO470" s="307"/>
      <c r="FP470" s="307"/>
      <c r="FQ470" s="307"/>
      <c r="FR470" s="307"/>
      <c r="FS470" s="307"/>
      <c r="FT470" s="307"/>
      <c r="FU470" s="307"/>
      <c r="FV470" s="307"/>
      <c r="FW470" s="307"/>
      <c r="FX470" s="307"/>
      <c r="FY470" s="307"/>
      <c r="FZ470" s="307"/>
      <c r="GA470" s="307"/>
      <c r="GB470" s="307"/>
      <c r="GC470" s="307"/>
      <c r="GD470" s="307"/>
      <c r="GE470" s="307"/>
      <c r="GF470" s="307"/>
      <c r="GG470" s="307"/>
      <c r="GH470" s="307"/>
      <c r="GI470" s="307"/>
      <c r="GJ470" s="307"/>
      <c r="GK470" s="307"/>
      <c r="GL470" s="307"/>
      <c r="GM470" s="307"/>
      <c r="GN470" s="307"/>
      <c r="GO470" s="307"/>
      <c r="GP470" s="307"/>
      <c r="GQ470" s="307"/>
      <c r="GR470" s="307"/>
      <c r="GS470" s="307"/>
      <c r="GT470" s="307"/>
      <c r="GU470" s="307"/>
      <c r="GV470" s="307"/>
      <c r="GW470" s="307"/>
      <c r="GX470" s="307"/>
      <c r="GY470" s="307"/>
      <c r="GZ470" s="307"/>
      <c r="HA470" s="307"/>
      <c r="HB470" s="307"/>
      <c r="HC470" s="307"/>
      <c r="HD470" s="307"/>
      <c r="HE470" s="307"/>
      <c r="HF470" s="307"/>
      <c r="HG470" s="307"/>
      <c r="HH470" s="307"/>
      <c r="HI470" s="307"/>
      <c r="HJ470" s="307"/>
      <c r="HK470" s="307"/>
      <c r="HL470" s="307"/>
      <c r="HM470" s="307"/>
      <c r="HN470" s="307"/>
      <c r="HO470" s="307"/>
      <c r="HP470" s="307"/>
      <c r="HQ470" s="307"/>
      <c r="HR470" s="307"/>
      <c r="HS470" s="307"/>
      <c r="HT470" s="307"/>
      <c r="HU470" s="307"/>
      <c r="HV470" s="307"/>
      <c r="HW470" s="307"/>
      <c r="HX470" s="307"/>
      <c r="HY470" s="307"/>
      <c r="HZ470" s="307"/>
      <c r="IA470" s="307"/>
      <c r="IB470" s="307"/>
      <c r="IC470" s="307"/>
      <c r="ID470" s="307"/>
      <c r="IE470" s="307"/>
      <c r="IF470" s="307"/>
      <c r="IG470" s="307"/>
      <c r="IH470" s="307"/>
      <c r="II470" s="307"/>
      <c r="IJ470" s="307"/>
      <c r="IK470" s="307"/>
      <c r="IL470" s="307"/>
      <c r="IM470" s="307"/>
      <c r="IN470" s="307"/>
      <c r="IO470" s="307"/>
      <c r="IP470" s="307"/>
      <c r="IQ470" s="307"/>
      <c r="IR470" s="307"/>
      <c r="IS470" s="307"/>
      <c r="IT470" s="307"/>
      <c r="IU470" s="307"/>
      <c r="IV470" s="307"/>
      <c r="IW470" s="307"/>
      <c r="IX470" s="307"/>
      <c r="IY470" s="307"/>
      <c r="IZ470" s="307"/>
      <c r="JA470" s="307"/>
      <c r="JB470" s="307"/>
      <c r="JC470" s="307"/>
      <c r="JD470" s="307"/>
      <c r="JE470" s="307"/>
      <c r="JF470" s="307"/>
      <c r="JG470" s="307"/>
      <c r="JH470" s="307"/>
      <c r="JI470" s="307"/>
      <c r="JJ470" s="307"/>
      <c r="JK470" s="307"/>
      <c r="JL470" s="307"/>
      <c r="JM470" s="307"/>
      <c r="JN470" s="307"/>
      <c r="JO470" s="307"/>
      <c r="JP470" s="307"/>
      <c r="JQ470" s="307"/>
      <c r="JR470" s="307"/>
      <c r="JS470" s="307"/>
      <c r="JT470" s="307"/>
      <c r="JU470" s="307"/>
      <c r="JV470" s="307"/>
      <c r="JW470" s="307"/>
      <c r="JX470" s="307"/>
      <c r="JY470" s="307"/>
      <c r="JZ470" s="307"/>
      <c r="KA470" s="307"/>
      <c r="KB470" s="307"/>
      <c r="KC470" s="307"/>
      <c r="KD470" s="307"/>
      <c r="KE470" s="307"/>
      <c r="KF470" s="307"/>
      <c r="KG470" s="307"/>
      <c r="KH470" s="307"/>
      <c r="KI470" s="307"/>
      <c r="KJ470" s="307"/>
      <c r="KK470" s="307"/>
      <c r="KL470" s="307"/>
      <c r="KM470" s="307"/>
      <c r="KN470" s="307"/>
      <c r="KO470" s="307"/>
      <c r="KP470" s="307"/>
      <c r="KQ470" s="307"/>
      <c r="KR470" s="307"/>
      <c r="KS470" s="307"/>
      <c r="KT470" s="307"/>
    </row>
    <row r="471" spans="14:306" s="56" customFormat="1" ht="15" customHeight="1">
      <c r="N471" s="341"/>
      <c r="O471" s="330"/>
      <c r="P471" s="330"/>
      <c r="Q471" s="330"/>
      <c r="R471" s="330"/>
      <c r="S471" s="330"/>
      <c r="T471" s="330"/>
      <c r="U471" s="330"/>
      <c r="W471" s="330"/>
      <c r="X471" s="330"/>
      <c r="Y471" s="330"/>
      <c r="Z471" s="330"/>
      <c r="AA471" s="330"/>
      <c r="AB471" s="330"/>
      <c r="AC471" s="330"/>
      <c r="AD471" s="330"/>
      <c r="AE471" s="330"/>
      <c r="AG471" s="354">
        <v>5</v>
      </c>
      <c r="AH471" s="354"/>
      <c r="AI471" s="356" t="s">
        <v>70</v>
      </c>
      <c r="AJ471" s="356" t="s">
        <v>58</v>
      </c>
      <c r="AK471" s="356" t="s">
        <v>0</v>
      </c>
      <c r="AL471" s="356" t="s">
        <v>66</v>
      </c>
      <c r="AM471" s="356" t="s">
        <v>263</v>
      </c>
      <c r="AN471" s="356" t="s">
        <v>78</v>
      </c>
      <c r="AO471" s="411" t="s">
        <v>66</v>
      </c>
      <c r="AP471" s="356" t="s">
        <v>68</v>
      </c>
      <c r="AQ471" s="356" t="s">
        <v>71</v>
      </c>
      <c r="AR471" s="356" t="s">
        <v>113</v>
      </c>
      <c r="AS471" s="356" t="s">
        <v>85</v>
      </c>
      <c r="AT471" s="356" t="s">
        <v>646</v>
      </c>
      <c r="AU471" s="356"/>
      <c r="AV471" s="359">
        <v>11</v>
      </c>
      <c r="AW471" s="359">
        <v>15</v>
      </c>
      <c r="AX471" s="359">
        <v>8</v>
      </c>
      <c r="AY471" s="303">
        <f t="shared" si="237"/>
        <v>14</v>
      </c>
      <c r="AZ471" s="303">
        <f t="shared" si="238"/>
        <v>7</v>
      </c>
      <c r="BA471" s="303">
        <f t="shared" si="239"/>
        <v>10</v>
      </c>
      <c r="BB471" s="303">
        <f t="shared" si="240"/>
        <v>10</v>
      </c>
      <c r="BC471" s="303">
        <f t="shared" si="241"/>
        <v>27</v>
      </c>
      <c r="BD471" s="303">
        <f t="shared" si="242"/>
        <v>20</v>
      </c>
      <c r="BE471" s="303">
        <f t="shared" si="243"/>
        <v>10</v>
      </c>
      <c r="BF471" s="303">
        <f t="shared" si="244"/>
        <v>12</v>
      </c>
      <c r="BG471" s="303">
        <f t="shared" si="245"/>
        <v>13</v>
      </c>
      <c r="BH471" s="303"/>
      <c r="BI471" s="303">
        <f t="shared" si="246"/>
        <v>11</v>
      </c>
      <c r="BJ471" s="303">
        <f t="shared" si="247"/>
        <v>15</v>
      </c>
      <c r="BK471" s="303">
        <f t="shared" si="248"/>
        <v>48</v>
      </c>
      <c r="BL471" s="303">
        <f t="shared" si="249"/>
        <v>12</v>
      </c>
      <c r="BM471" s="303">
        <f t="shared" si="250"/>
        <v>16</v>
      </c>
      <c r="BN471" s="303">
        <f t="shared" si="251"/>
        <v>9</v>
      </c>
      <c r="CB471" s="307"/>
      <c r="CC471" s="307"/>
      <c r="CD471" s="307"/>
      <c r="CE471" s="307"/>
      <c r="CF471" s="307"/>
      <c r="CG471" s="307"/>
      <c r="CH471" s="307"/>
      <c r="CI471" s="307"/>
      <c r="CJ471" s="307"/>
      <c r="CK471" s="307"/>
      <c r="CL471" s="307"/>
      <c r="CM471" s="307"/>
      <c r="CN471" s="307"/>
      <c r="CO471" s="307"/>
      <c r="CP471" s="307"/>
      <c r="CQ471" s="307"/>
      <c r="CR471" s="307"/>
      <c r="CS471" s="307"/>
      <c r="CT471" s="307"/>
      <c r="CU471" s="307"/>
      <c r="CV471" s="307"/>
      <c r="CW471" s="307"/>
      <c r="CX471" s="307"/>
      <c r="CY471" s="307"/>
      <c r="CZ471" s="307"/>
      <c r="DA471" s="307"/>
      <c r="DB471" s="307"/>
      <c r="DC471" s="307"/>
      <c r="DD471" s="307"/>
      <c r="DE471" s="307"/>
      <c r="DF471" s="307"/>
      <c r="DG471" s="307"/>
      <c r="DH471" s="307"/>
      <c r="DI471" s="390"/>
      <c r="DJ471" s="390"/>
      <c r="DK471" s="307"/>
      <c r="DL471" s="307"/>
      <c r="DM471" s="307"/>
      <c r="DN471" s="307"/>
      <c r="DO471" s="307"/>
      <c r="DP471" s="307"/>
      <c r="DQ471" s="307"/>
      <c r="DR471" s="307"/>
      <c r="DS471" s="307"/>
      <c r="DT471" s="307"/>
      <c r="DU471" s="307"/>
      <c r="DV471" s="307"/>
      <c r="DW471" s="307"/>
      <c r="DX471" s="307"/>
      <c r="DY471" s="307"/>
      <c r="DZ471" s="307"/>
      <c r="EA471" s="307"/>
      <c r="EB471" s="307"/>
      <c r="EC471" s="307"/>
      <c r="ED471" s="307"/>
      <c r="EE471" s="307"/>
      <c r="EF471" s="307"/>
      <c r="EG471" s="307"/>
      <c r="EH471" s="307"/>
      <c r="EI471" s="307"/>
      <c r="EJ471" s="307"/>
      <c r="EK471" s="307"/>
      <c r="EL471" s="307"/>
      <c r="EM471" s="307"/>
      <c r="EN471" s="307"/>
      <c r="EO471" s="307"/>
      <c r="EP471" s="307"/>
      <c r="EQ471" s="307"/>
      <c r="ER471" s="307"/>
      <c r="ES471" s="307"/>
      <c r="ET471" s="307"/>
      <c r="EU471" s="390"/>
      <c r="EV471" s="390"/>
      <c r="EW471" s="307"/>
      <c r="EX471" s="307"/>
      <c r="EY471" s="307"/>
      <c r="EZ471" s="307"/>
      <c r="FA471" s="307"/>
      <c r="FB471" s="307"/>
      <c r="FC471" s="307"/>
      <c r="FD471" s="307"/>
      <c r="FE471" s="307"/>
      <c r="FF471" s="307"/>
      <c r="FG471" s="307"/>
      <c r="FH471" s="307"/>
      <c r="FI471" s="307"/>
      <c r="FJ471" s="307"/>
      <c r="FK471" s="307"/>
      <c r="FL471" s="307"/>
      <c r="FM471" s="307"/>
      <c r="FN471" s="307"/>
      <c r="FO471" s="307"/>
      <c r="FP471" s="307"/>
      <c r="FQ471" s="307"/>
      <c r="FR471" s="307"/>
      <c r="FS471" s="307"/>
      <c r="FT471" s="307"/>
      <c r="FU471" s="307"/>
      <c r="FV471" s="307"/>
      <c r="FW471" s="307"/>
      <c r="FX471" s="307"/>
      <c r="FY471" s="307"/>
      <c r="FZ471" s="307"/>
      <c r="GA471" s="307"/>
      <c r="GB471" s="307"/>
      <c r="GC471" s="307"/>
      <c r="GD471" s="307"/>
      <c r="GE471" s="307"/>
      <c r="GF471" s="307"/>
      <c r="GG471" s="307"/>
      <c r="GH471" s="307"/>
      <c r="GI471" s="307"/>
      <c r="GJ471" s="307"/>
      <c r="GK471" s="307"/>
      <c r="GL471" s="307"/>
      <c r="GM471" s="307"/>
      <c r="GN471" s="307"/>
      <c r="GO471" s="307"/>
      <c r="GP471" s="307"/>
      <c r="GQ471" s="307"/>
      <c r="GR471" s="307"/>
      <c r="GS471" s="307"/>
      <c r="GT471" s="307"/>
      <c r="GU471" s="307"/>
      <c r="GV471" s="307"/>
      <c r="GW471" s="307"/>
      <c r="GX471" s="307"/>
      <c r="GY471" s="307"/>
      <c r="GZ471" s="307"/>
      <c r="HA471" s="307"/>
      <c r="HB471" s="307"/>
      <c r="HC471" s="307"/>
      <c r="HD471" s="307"/>
      <c r="HE471" s="307"/>
      <c r="HF471" s="307"/>
      <c r="HG471" s="307"/>
      <c r="HH471" s="307"/>
      <c r="HI471" s="307"/>
      <c r="HJ471" s="307"/>
      <c r="HK471" s="307"/>
      <c r="HL471" s="307"/>
      <c r="HM471" s="307"/>
      <c r="HN471" s="307"/>
      <c r="HO471" s="307"/>
      <c r="HP471" s="307"/>
      <c r="HQ471" s="307"/>
      <c r="HR471" s="307"/>
      <c r="HS471" s="307"/>
      <c r="HT471" s="307"/>
      <c r="HU471" s="307"/>
      <c r="HV471" s="307"/>
      <c r="HW471" s="307"/>
      <c r="HX471" s="307"/>
      <c r="HY471" s="307"/>
      <c r="HZ471" s="307"/>
      <c r="IA471" s="307"/>
      <c r="IB471" s="307"/>
      <c r="IC471" s="307"/>
      <c r="ID471" s="307"/>
      <c r="IE471" s="307"/>
      <c r="IF471" s="307"/>
      <c r="IG471" s="307"/>
      <c r="IH471" s="307"/>
      <c r="II471" s="307"/>
      <c r="IJ471" s="307"/>
      <c r="IK471" s="307"/>
      <c r="IL471" s="307"/>
      <c r="IM471" s="307"/>
      <c r="IN471" s="307"/>
      <c r="IO471" s="307"/>
      <c r="IP471" s="307"/>
      <c r="IQ471" s="307"/>
      <c r="IR471" s="307"/>
      <c r="IS471" s="307"/>
      <c r="IT471" s="307"/>
      <c r="IU471" s="307"/>
      <c r="IV471" s="307"/>
      <c r="IW471" s="307"/>
      <c r="IX471" s="307"/>
      <c r="IY471" s="307"/>
      <c r="IZ471" s="307"/>
      <c r="JA471" s="307"/>
      <c r="JB471" s="307"/>
      <c r="JC471" s="307"/>
      <c r="JD471" s="307"/>
      <c r="JE471" s="307"/>
      <c r="JF471" s="307"/>
      <c r="JG471" s="307"/>
      <c r="JH471" s="307"/>
      <c r="JI471" s="307"/>
      <c r="JJ471" s="307"/>
      <c r="JK471" s="307"/>
      <c r="JL471" s="307"/>
      <c r="JM471" s="307"/>
      <c r="JN471" s="307"/>
      <c r="JO471" s="307"/>
      <c r="JP471" s="307"/>
      <c r="JQ471" s="307"/>
      <c r="JR471" s="307"/>
      <c r="JS471" s="307"/>
      <c r="JT471" s="307"/>
      <c r="JU471" s="307"/>
      <c r="JV471" s="307"/>
      <c r="JW471" s="307"/>
      <c r="JX471" s="307"/>
      <c r="JY471" s="307"/>
      <c r="JZ471" s="307"/>
      <c r="KA471" s="307"/>
      <c r="KB471" s="307"/>
      <c r="KC471" s="307"/>
      <c r="KD471" s="307"/>
      <c r="KE471" s="307"/>
      <c r="KF471" s="307"/>
      <c r="KG471" s="307"/>
      <c r="KH471" s="307"/>
      <c r="KI471" s="307"/>
      <c r="KJ471" s="307"/>
      <c r="KK471" s="307"/>
      <c r="KL471" s="307"/>
      <c r="KM471" s="307"/>
      <c r="KN471" s="307"/>
      <c r="KO471" s="307"/>
      <c r="KP471" s="307"/>
      <c r="KQ471" s="307"/>
      <c r="KR471" s="307"/>
      <c r="KS471" s="307"/>
      <c r="KT471" s="307"/>
    </row>
    <row r="472" spans="14:306" s="56" customFormat="1" ht="15" customHeight="1">
      <c r="N472" s="341"/>
      <c r="O472" s="330"/>
      <c r="P472" s="330"/>
      <c r="Q472" s="330"/>
      <c r="R472" s="330"/>
      <c r="S472" s="330"/>
      <c r="T472" s="330"/>
      <c r="U472" s="330"/>
      <c r="W472" s="330"/>
      <c r="X472" s="330"/>
      <c r="Y472" s="330"/>
      <c r="Z472" s="330"/>
      <c r="AA472" s="330"/>
      <c r="AB472" s="330"/>
      <c r="AC472" s="330"/>
      <c r="AD472" s="330"/>
      <c r="AE472" s="330"/>
      <c r="AG472" s="354">
        <v>6</v>
      </c>
      <c r="AH472" s="354"/>
      <c r="AI472" s="356" t="s">
        <v>75</v>
      </c>
      <c r="AJ472" s="356" t="s">
        <v>173</v>
      </c>
      <c r="AK472" s="359">
        <v>10</v>
      </c>
      <c r="AL472" s="359">
        <v>10</v>
      </c>
      <c r="AM472" s="356" t="s">
        <v>129</v>
      </c>
      <c r="AN472" s="356" t="s">
        <v>81</v>
      </c>
      <c r="AO472" s="356" t="s">
        <v>68</v>
      </c>
      <c r="AP472" s="359">
        <v>12</v>
      </c>
      <c r="AQ472" s="359">
        <v>13</v>
      </c>
      <c r="AR472" s="356" t="s">
        <v>71</v>
      </c>
      <c r="AS472" s="356" t="s">
        <v>76</v>
      </c>
      <c r="AT472" s="356" t="s">
        <v>336</v>
      </c>
      <c r="AU472" s="356"/>
      <c r="AV472" s="359">
        <v>12</v>
      </c>
      <c r="AW472" s="356" t="s">
        <v>92</v>
      </c>
      <c r="AX472" s="359">
        <v>9</v>
      </c>
      <c r="AY472" s="303">
        <f t="shared" si="237"/>
        <v>17</v>
      </c>
      <c r="AZ472" s="303">
        <f t="shared" si="238"/>
        <v>10</v>
      </c>
      <c r="BA472" s="303">
        <f t="shared" si="239"/>
        <v>11</v>
      </c>
      <c r="BB472" s="303">
        <f t="shared" si="240"/>
        <v>11</v>
      </c>
      <c r="BC472" s="303">
        <f t="shared" si="241"/>
        <v>30</v>
      </c>
      <c r="BD472" s="303">
        <f t="shared" si="242"/>
        <v>22</v>
      </c>
      <c r="BE472" s="303">
        <f t="shared" si="243"/>
        <v>12</v>
      </c>
      <c r="BF472" s="303">
        <f t="shared" si="244"/>
        <v>13</v>
      </c>
      <c r="BG472" s="303">
        <f t="shared" si="245"/>
        <v>14</v>
      </c>
      <c r="BH472" s="303"/>
      <c r="BI472" s="303">
        <f t="shared" si="246"/>
        <v>13</v>
      </c>
      <c r="BJ472" s="303">
        <f t="shared" si="247"/>
        <v>17</v>
      </c>
      <c r="BK472" s="303">
        <f t="shared" si="248"/>
        <v>54</v>
      </c>
      <c r="BL472" s="303">
        <f t="shared" si="249"/>
        <v>13</v>
      </c>
      <c r="BM472" s="303">
        <f t="shared" si="250"/>
        <v>18</v>
      </c>
      <c r="BN472" s="303">
        <f t="shared" si="251"/>
        <v>10</v>
      </c>
      <c r="CB472" s="307"/>
      <c r="CC472" s="307"/>
      <c r="CD472" s="307"/>
      <c r="CE472" s="307"/>
      <c r="CF472" s="307"/>
      <c r="CG472" s="307"/>
      <c r="CH472" s="307"/>
      <c r="CI472" s="307"/>
      <c r="CJ472" s="307"/>
      <c r="CK472" s="307"/>
      <c r="CL472" s="307"/>
      <c r="CM472" s="307"/>
      <c r="CN472" s="307"/>
      <c r="CO472" s="307"/>
      <c r="CP472" s="307"/>
      <c r="CQ472" s="307"/>
      <c r="CR472" s="307"/>
      <c r="CS472" s="307"/>
      <c r="CT472" s="307"/>
      <c r="CU472" s="307"/>
      <c r="CV472" s="307"/>
      <c r="CW472" s="307"/>
      <c r="CX472" s="307"/>
      <c r="CY472" s="307"/>
      <c r="CZ472" s="307"/>
      <c r="DA472" s="307"/>
      <c r="DB472" s="307"/>
      <c r="DC472" s="307"/>
      <c r="DD472" s="307"/>
      <c r="DE472" s="307"/>
      <c r="DF472" s="307"/>
      <c r="DG472" s="307"/>
      <c r="DH472" s="307"/>
      <c r="DI472" s="390"/>
      <c r="DJ472" s="390"/>
      <c r="DK472" s="307"/>
      <c r="DL472" s="307"/>
      <c r="DM472" s="307"/>
      <c r="DN472" s="307"/>
      <c r="DO472" s="307"/>
      <c r="DP472" s="307"/>
      <c r="DQ472" s="307"/>
      <c r="DR472" s="307"/>
      <c r="DS472" s="307"/>
      <c r="DT472" s="307"/>
      <c r="DU472" s="307"/>
      <c r="DV472" s="307"/>
      <c r="DW472" s="307"/>
      <c r="DX472" s="307"/>
      <c r="DY472" s="307"/>
      <c r="DZ472" s="307"/>
      <c r="EA472" s="307"/>
      <c r="EB472" s="307"/>
      <c r="EC472" s="307"/>
      <c r="ED472" s="307"/>
      <c r="EE472" s="307"/>
      <c r="EF472" s="307"/>
      <c r="EG472" s="307"/>
      <c r="EH472" s="307"/>
      <c r="EI472" s="307"/>
      <c r="EJ472" s="307"/>
      <c r="EK472" s="307"/>
      <c r="EL472" s="307"/>
      <c r="EM472" s="307"/>
      <c r="EN472" s="307"/>
      <c r="EO472" s="307"/>
      <c r="EP472" s="307"/>
      <c r="EQ472" s="307"/>
      <c r="ER472" s="307"/>
      <c r="ES472" s="307"/>
      <c r="ET472" s="307"/>
      <c r="EU472" s="390"/>
      <c r="EV472" s="390"/>
      <c r="EW472" s="307"/>
      <c r="EX472" s="307"/>
      <c r="EY472" s="307"/>
      <c r="EZ472" s="307"/>
      <c r="FA472" s="307"/>
      <c r="FB472" s="307"/>
      <c r="FC472" s="307"/>
      <c r="FD472" s="307"/>
      <c r="FE472" s="307"/>
      <c r="FF472" s="307"/>
      <c r="FG472" s="307"/>
      <c r="FH472" s="307"/>
      <c r="FI472" s="307"/>
      <c r="FJ472" s="307"/>
      <c r="FK472" s="307"/>
      <c r="FL472" s="307"/>
      <c r="FM472" s="307"/>
      <c r="FN472" s="307"/>
      <c r="FO472" s="307"/>
      <c r="FP472" s="307"/>
      <c r="FQ472" s="307"/>
      <c r="FR472" s="307"/>
      <c r="FS472" s="307"/>
      <c r="FT472" s="307"/>
      <c r="FU472" s="307"/>
      <c r="FV472" s="307"/>
      <c r="FW472" s="307"/>
      <c r="FX472" s="307"/>
      <c r="FY472" s="307"/>
      <c r="FZ472" s="307"/>
      <c r="GA472" s="307"/>
      <c r="GB472" s="307"/>
      <c r="GC472" s="307"/>
      <c r="GD472" s="307"/>
      <c r="GE472" s="307"/>
      <c r="GF472" s="307"/>
      <c r="GG472" s="307"/>
      <c r="GH472" s="307"/>
      <c r="GI472" s="307"/>
      <c r="GJ472" s="307"/>
      <c r="GK472" s="307"/>
      <c r="GL472" s="307"/>
      <c r="GM472" s="307"/>
      <c r="GN472" s="307"/>
      <c r="GO472" s="307"/>
      <c r="GP472" s="307"/>
      <c r="GQ472" s="307"/>
      <c r="GR472" s="307"/>
      <c r="GS472" s="307"/>
      <c r="GT472" s="307"/>
      <c r="GU472" s="307"/>
      <c r="GV472" s="307"/>
      <c r="GW472" s="307"/>
      <c r="GX472" s="307"/>
      <c r="GY472" s="307"/>
      <c r="GZ472" s="307"/>
      <c r="HA472" s="307"/>
      <c r="HB472" s="307"/>
      <c r="HC472" s="307"/>
      <c r="HD472" s="307"/>
      <c r="HE472" s="307"/>
      <c r="HF472" s="307"/>
      <c r="HG472" s="307"/>
      <c r="HH472" s="307"/>
      <c r="HI472" s="307"/>
      <c r="HJ472" s="307"/>
      <c r="HK472" s="307"/>
      <c r="HL472" s="307"/>
      <c r="HM472" s="307"/>
      <c r="HN472" s="307"/>
      <c r="HO472" s="307"/>
      <c r="HP472" s="307"/>
      <c r="HQ472" s="307"/>
      <c r="HR472" s="307"/>
      <c r="HS472" s="307"/>
      <c r="HT472" s="307"/>
      <c r="HU472" s="307"/>
      <c r="HV472" s="307"/>
      <c r="HW472" s="307"/>
      <c r="HX472" s="307"/>
      <c r="HY472" s="307"/>
      <c r="HZ472" s="307"/>
      <c r="IA472" s="307"/>
      <c r="IB472" s="307"/>
      <c r="IC472" s="307"/>
      <c r="ID472" s="307"/>
      <c r="IE472" s="307"/>
      <c r="IF472" s="307"/>
      <c r="IG472" s="307"/>
      <c r="IH472" s="307"/>
      <c r="II472" s="307"/>
      <c r="IJ472" s="307"/>
      <c r="IK472" s="307"/>
      <c r="IL472" s="307"/>
      <c r="IM472" s="307"/>
      <c r="IN472" s="307"/>
      <c r="IO472" s="307"/>
      <c r="IP472" s="307"/>
      <c r="IQ472" s="307"/>
      <c r="IR472" s="307"/>
      <c r="IS472" s="307"/>
      <c r="IT472" s="307"/>
      <c r="IU472" s="307"/>
      <c r="IV472" s="307"/>
      <c r="IW472" s="307"/>
      <c r="IX472" s="307"/>
      <c r="IY472" s="307"/>
      <c r="IZ472" s="307"/>
      <c r="JA472" s="307"/>
      <c r="JB472" s="307"/>
      <c r="JC472" s="307"/>
      <c r="JD472" s="307"/>
      <c r="JE472" s="307"/>
      <c r="JF472" s="307"/>
      <c r="JG472" s="307"/>
      <c r="JH472" s="307"/>
      <c r="JI472" s="307"/>
      <c r="JJ472" s="307"/>
      <c r="JK472" s="307"/>
      <c r="JL472" s="307"/>
      <c r="JM472" s="307"/>
      <c r="JN472" s="307"/>
      <c r="JO472" s="307"/>
      <c r="JP472" s="307"/>
      <c r="JQ472" s="307"/>
      <c r="JR472" s="307"/>
      <c r="JS472" s="307"/>
      <c r="JT472" s="307"/>
      <c r="JU472" s="307"/>
      <c r="JV472" s="307"/>
      <c r="JW472" s="307"/>
      <c r="JX472" s="307"/>
      <c r="JY472" s="307"/>
      <c r="JZ472" s="307"/>
      <c r="KA472" s="307"/>
      <c r="KB472" s="307"/>
      <c r="KC472" s="307"/>
      <c r="KD472" s="307"/>
      <c r="KE472" s="307"/>
      <c r="KF472" s="307"/>
      <c r="KG472" s="307"/>
      <c r="KH472" s="307"/>
      <c r="KI472" s="307"/>
      <c r="KJ472" s="307"/>
      <c r="KK472" s="307"/>
      <c r="KL472" s="307"/>
      <c r="KM472" s="307"/>
      <c r="KN472" s="307"/>
      <c r="KO472" s="307"/>
      <c r="KP472" s="307"/>
      <c r="KQ472" s="307"/>
      <c r="KR472" s="307"/>
      <c r="KS472" s="307"/>
      <c r="KT472" s="307"/>
    </row>
    <row r="473" spans="14:306" s="56" customFormat="1" ht="15" customHeight="1">
      <c r="N473" s="341"/>
      <c r="O473" s="330"/>
      <c r="P473" s="330"/>
      <c r="Q473" s="330"/>
      <c r="R473" s="330"/>
      <c r="S473" s="330"/>
      <c r="T473" s="330"/>
      <c r="U473" s="330"/>
      <c r="W473" s="330"/>
      <c r="X473" s="330"/>
      <c r="Y473" s="330"/>
      <c r="Z473" s="330"/>
      <c r="AA473" s="330"/>
      <c r="AB473" s="330"/>
      <c r="AC473" s="330"/>
      <c r="AD473" s="330"/>
      <c r="AE473" s="330"/>
      <c r="AG473" s="354">
        <v>7</v>
      </c>
      <c r="AH473" s="354"/>
      <c r="AI473" s="356" t="s">
        <v>181</v>
      </c>
      <c r="AJ473" s="356" t="s">
        <v>206</v>
      </c>
      <c r="AK473" s="359">
        <v>11</v>
      </c>
      <c r="AL473" s="356" t="s">
        <v>71</v>
      </c>
      <c r="AM473" s="356" t="s">
        <v>134</v>
      </c>
      <c r="AN473" s="356" t="s">
        <v>84</v>
      </c>
      <c r="AO473" s="359">
        <v>12</v>
      </c>
      <c r="AP473" s="356" t="s">
        <v>85</v>
      </c>
      <c r="AQ473" s="356" t="s">
        <v>157</v>
      </c>
      <c r="AR473" s="356" t="s">
        <v>85</v>
      </c>
      <c r="AS473" s="356" t="s">
        <v>79</v>
      </c>
      <c r="AT473" s="356" t="s">
        <v>647</v>
      </c>
      <c r="AU473" s="356"/>
      <c r="AV473" s="359">
        <v>13</v>
      </c>
      <c r="AW473" s="359">
        <v>18</v>
      </c>
      <c r="AX473" s="359">
        <v>10</v>
      </c>
      <c r="AY473" s="303">
        <f t="shared" si="237"/>
        <v>21</v>
      </c>
      <c r="AZ473" s="303">
        <f t="shared" si="238"/>
        <v>13</v>
      </c>
      <c r="BA473" s="303">
        <f t="shared" si="239"/>
        <v>12</v>
      </c>
      <c r="BB473" s="303">
        <f t="shared" si="240"/>
        <v>13</v>
      </c>
      <c r="BC473" s="303">
        <f t="shared" si="241"/>
        <v>33</v>
      </c>
      <c r="BD473" s="303">
        <f t="shared" si="242"/>
        <v>25</v>
      </c>
      <c r="BE473" s="303">
        <f t="shared" si="243"/>
        <v>13</v>
      </c>
      <c r="BF473" s="303">
        <f t="shared" si="244"/>
        <v>15</v>
      </c>
      <c r="BG473" s="303">
        <f t="shared" si="245"/>
        <v>16</v>
      </c>
      <c r="BH473" s="303"/>
      <c r="BI473" s="303">
        <f t="shared" si="246"/>
        <v>15</v>
      </c>
      <c r="BJ473" s="303">
        <f t="shared" si="247"/>
        <v>19</v>
      </c>
      <c r="BK473" s="303">
        <f t="shared" si="248"/>
        <v>60</v>
      </c>
      <c r="BL473" s="303">
        <f t="shared" si="249"/>
        <v>14</v>
      </c>
      <c r="BM473" s="303">
        <f t="shared" si="250"/>
        <v>19</v>
      </c>
      <c r="BN473" s="303">
        <f t="shared" si="251"/>
        <v>11</v>
      </c>
      <c r="CB473" s="307"/>
      <c r="CC473" s="307"/>
      <c r="CD473" s="307"/>
      <c r="CE473" s="307"/>
      <c r="CF473" s="307"/>
      <c r="CG473" s="307"/>
      <c r="CH473" s="307"/>
      <c r="CI473" s="307"/>
      <c r="CJ473" s="307"/>
      <c r="CK473" s="307"/>
      <c r="CL473" s="307"/>
      <c r="CM473" s="307"/>
      <c r="CN473" s="307"/>
      <c r="CO473" s="307"/>
      <c r="CP473" s="307"/>
      <c r="CQ473" s="307"/>
      <c r="CR473" s="307"/>
      <c r="CS473" s="307"/>
      <c r="CT473" s="307"/>
      <c r="CU473" s="307"/>
      <c r="CV473" s="307"/>
      <c r="CW473" s="307"/>
      <c r="CX473" s="307"/>
      <c r="CY473" s="307"/>
      <c r="CZ473" s="307"/>
      <c r="DA473" s="307"/>
      <c r="DB473" s="307"/>
      <c r="DC473" s="307"/>
      <c r="DD473" s="307"/>
      <c r="DE473" s="307"/>
      <c r="DF473" s="307"/>
      <c r="DG473" s="307"/>
      <c r="DH473" s="307"/>
      <c r="DI473" s="390"/>
      <c r="DJ473" s="390"/>
      <c r="DK473" s="307"/>
      <c r="DL473" s="307"/>
      <c r="DM473" s="307"/>
      <c r="DN473" s="307"/>
      <c r="DO473" s="307"/>
      <c r="DP473" s="307"/>
      <c r="DQ473" s="307"/>
      <c r="DR473" s="307"/>
      <c r="DS473" s="307"/>
      <c r="DT473" s="307"/>
      <c r="DU473" s="307"/>
      <c r="DV473" s="307"/>
      <c r="DW473" s="307"/>
      <c r="DX473" s="307"/>
      <c r="DY473" s="307"/>
      <c r="DZ473" s="307"/>
      <c r="EA473" s="307"/>
      <c r="EB473" s="307"/>
      <c r="EC473" s="307"/>
      <c r="ED473" s="307"/>
      <c r="EE473" s="307"/>
      <c r="EF473" s="307"/>
      <c r="EG473" s="307"/>
      <c r="EH473" s="307"/>
      <c r="EI473" s="307"/>
      <c r="EJ473" s="307"/>
      <c r="EK473" s="307"/>
      <c r="EL473" s="307"/>
      <c r="EM473" s="307"/>
      <c r="EN473" s="307"/>
      <c r="EO473" s="307"/>
      <c r="EP473" s="307"/>
      <c r="EQ473" s="307"/>
      <c r="ER473" s="307"/>
      <c r="ES473" s="307"/>
      <c r="ET473" s="307"/>
      <c r="EU473" s="390"/>
      <c r="EV473" s="390"/>
      <c r="EW473" s="307"/>
      <c r="EX473" s="307"/>
      <c r="EY473" s="307"/>
      <c r="EZ473" s="307"/>
      <c r="FA473" s="307"/>
      <c r="FB473" s="307"/>
      <c r="FC473" s="307"/>
      <c r="FD473" s="307"/>
      <c r="FE473" s="307"/>
      <c r="FF473" s="307"/>
      <c r="FG473" s="307"/>
      <c r="FH473" s="307"/>
      <c r="FI473" s="307"/>
      <c r="FJ473" s="307"/>
      <c r="FK473" s="307"/>
      <c r="FL473" s="307"/>
      <c r="FM473" s="307"/>
      <c r="FN473" s="307"/>
      <c r="FO473" s="307"/>
      <c r="FP473" s="307"/>
      <c r="FQ473" s="307"/>
      <c r="FR473" s="307"/>
      <c r="FS473" s="307"/>
      <c r="FT473" s="307"/>
      <c r="FU473" s="307"/>
      <c r="FV473" s="307"/>
      <c r="FW473" s="307"/>
      <c r="FX473" s="307"/>
      <c r="FY473" s="307"/>
      <c r="FZ473" s="307"/>
      <c r="GA473" s="307"/>
      <c r="GB473" s="307"/>
      <c r="GC473" s="307"/>
      <c r="GD473" s="307"/>
      <c r="GE473" s="307"/>
      <c r="GF473" s="307"/>
      <c r="GG473" s="307"/>
      <c r="GH473" s="307"/>
      <c r="GI473" s="307"/>
      <c r="GJ473" s="307"/>
      <c r="GK473" s="307"/>
      <c r="GL473" s="307"/>
      <c r="GM473" s="307"/>
      <c r="GN473" s="307"/>
      <c r="GO473" s="307"/>
      <c r="GP473" s="307"/>
      <c r="GQ473" s="307"/>
      <c r="GR473" s="307"/>
      <c r="GS473" s="307"/>
      <c r="GT473" s="307"/>
      <c r="GU473" s="307"/>
      <c r="GV473" s="307"/>
      <c r="GW473" s="307"/>
      <c r="GX473" s="307"/>
      <c r="GY473" s="307"/>
      <c r="GZ473" s="307"/>
      <c r="HA473" s="307"/>
      <c r="HB473" s="307"/>
      <c r="HC473" s="307"/>
      <c r="HD473" s="307"/>
      <c r="HE473" s="307"/>
      <c r="HF473" s="307"/>
      <c r="HG473" s="307"/>
      <c r="HH473" s="307"/>
      <c r="HI473" s="307"/>
      <c r="HJ473" s="307"/>
      <c r="HK473" s="307"/>
      <c r="HL473" s="307"/>
      <c r="HM473" s="307"/>
      <c r="HN473" s="307"/>
      <c r="HO473" s="307"/>
      <c r="HP473" s="307"/>
      <c r="HQ473" s="307"/>
      <c r="HR473" s="307"/>
      <c r="HS473" s="307"/>
      <c r="HT473" s="307"/>
      <c r="HU473" s="307"/>
      <c r="HV473" s="307"/>
      <c r="HW473" s="307"/>
      <c r="HX473" s="307"/>
      <c r="HY473" s="307"/>
      <c r="HZ473" s="307"/>
      <c r="IA473" s="307"/>
      <c r="IB473" s="307"/>
      <c r="IC473" s="307"/>
      <c r="ID473" s="307"/>
      <c r="IE473" s="307"/>
      <c r="IF473" s="307"/>
      <c r="IG473" s="307"/>
      <c r="IH473" s="307"/>
      <c r="II473" s="307"/>
      <c r="IJ473" s="307"/>
      <c r="IK473" s="307"/>
      <c r="IL473" s="307"/>
      <c r="IM473" s="307"/>
      <c r="IN473" s="307"/>
      <c r="IO473" s="307"/>
      <c r="IP473" s="307"/>
      <c r="IQ473" s="307"/>
      <c r="IR473" s="307"/>
      <c r="IS473" s="307"/>
      <c r="IT473" s="307"/>
      <c r="IU473" s="307"/>
      <c r="IV473" s="307"/>
      <c r="IW473" s="307"/>
      <c r="IX473" s="307"/>
      <c r="IY473" s="307"/>
      <c r="IZ473" s="307"/>
      <c r="JA473" s="307"/>
      <c r="JB473" s="307"/>
      <c r="JC473" s="307"/>
      <c r="JD473" s="307"/>
      <c r="JE473" s="307"/>
      <c r="JF473" s="307"/>
      <c r="JG473" s="307"/>
      <c r="JH473" s="307"/>
      <c r="JI473" s="307"/>
      <c r="JJ473" s="307"/>
      <c r="JK473" s="307"/>
      <c r="JL473" s="307"/>
      <c r="JM473" s="307"/>
      <c r="JN473" s="307"/>
      <c r="JO473" s="307"/>
      <c r="JP473" s="307"/>
      <c r="JQ473" s="307"/>
      <c r="JR473" s="307"/>
      <c r="JS473" s="307"/>
      <c r="JT473" s="307"/>
      <c r="JU473" s="307"/>
      <c r="JV473" s="307"/>
      <c r="JW473" s="307"/>
      <c r="JX473" s="307"/>
      <c r="JY473" s="307"/>
      <c r="JZ473" s="307"/>
      <c r="KA473" s="307"/>
      <c r="KB473" s="307"/>
      <c r="KC473" s="307"/>
      <c r="KD473" s="307"/>
      <c r="KE473" s="307"/>
      <c r="KF473" s="307"/>
      <c r="KG473" s="307"/>
      <c r="KH473" s="307"/>
      <c r="KI473" s="307"/>
      <c r="KJ473" s="307"/>
      <c r="KK473" s="307"/>
      <c r="KL473" s="307"/>
      <c r="KM473" s="307"/>
      <c r="KN473" s="307"/>
      <c r="KO473" s="307"/>
      <c r="KP473" s="307"/>
      <c r="KQ473" s="307"/>
      <c r="KR473" s="307"/>
      <c r="KS473" s="307"/>
      <c r="KT473" s="307"/>
    </row>
    <row r="474" spans="14:306" s="56" customFormat="1" ht="15" customHeight="1">
      <c r="N474" s="341"/>
      <c r="O474" s="330"/>
      <c r="P474" s="330"/>
      <c r="Q474" s="330"/>
      <c r="R474" s="330"/>
      <c r="S474" s="330"/>
      <c r="T474" s="330"/>
      <c r="U474" s="330"/>
      <c r="W474" s="330"/>
      <c r="X474" s="330"/>
      <c r="Y474" s="330"/>
      <c r="Z474" s="330"/>
      <c r="AA474" s="330"/>
      <c r="AB474" s="330"/>
      <c r="AC474" s="330"/>
      <c r="AD474" s="330"/>
      <c r="AE474" s="330"/>
      <c r="AG474" s="354">
        <v>8</v>
      </c>
      <c r="AH474" s="354"/>
      <c r="AI474" s="356" t="s">
        <v>86</v>
      </c>
      <c r="AJ474" s="356" t="s">
        <v>85</v>
      </c>
      <c r="AK474" s="359">
        <v>12</v>
      </c>
      <c r="AL474" s="359">
        <v>13</v>
      </c>
      <c r="AM474" s="356" t="s">
        <v>245</v>
      </c>
      <c r="AN474" s="356" t="s">
        <v>126</v>
      </c>
      <c r="AO474" s="356" t="s">
        <v>85</v>
      </c>
      <c r="AP474" s="356" t="s">
        <v>76</v>
      </c>
      <c r="AQ474" s="356" t="s">
        <v>92</v>
      </c>
      <c r="AR474" s="356" t="s">
        <v>76</v>
      </c>
      <c r="AS474" s="356" t="s">
        <v>82</v>
      </c>
      <c r="AT474" s="356" t="s">
        <v>331</v>
      </c>
      <c r="AU474" s="356"/>
      <c r="AV474" s="359">
        <v>14</v>
      </c>
      <c r="AW474" s="356" t="s">
        <v>82</v>
      </c>
      <c r="AX474" s="359">
        <v>11</v>
      </c>
      <c r="AY474" s="303">
        <f t="shared" si="237"/>
        <v>24</v>
      </c>
      <c r="AZ474" s="303">
        <f t="shared" si="238"/>
        <v>15</v>
      </c>
      <c r="BA474" s="303">
        <f t="shared" si="239"/>
        <v>13</v>
      </c>
      <c r="BB474" s="303">
        <f t="shared" si="240"/>
        <v>14</v>
      </c>
      <c r="BC474" s="303">
        <f t="shared" si="241"/>
        <v>37</v>
      </c>
      <c r="BD474" s="303">
        <f t="shared" si="242"/>
        <v>27</v>
      </c>
      <c r="BE474" s="303">
        <f t="shared" si="243"/>
        <v>15</v>
      </c>
      <c r="BF474" s="303">
        <f t="shared" si="244"/>
        <v>17</v>
      </c>
      <c r="BG474" s="303">
        <f t="shared" si="245"/>
        <v>18</v>
      </c>
      <c r="BH474" s="303"/>
      <c r="BI474" s="303">
        <f t="shared" si="246"/>
        <v>17</v>
      </c>
      <c r="BJ474" s="303">
        <f t="shared" si="247"/>
        <v>21</v>
      </c>
      <c r="BK474" s="303">
        <f t="shared" si="248"/>
        <v>66</v>
      </c>
      <c r="BL474" s="303">
        <f t="shared" si="249"/>
        <v>15</v>
      </c>
      <c r="BM474" s="303">
        <f t="shared" si="250"/>
        <v>21</v>
      </c>
      <c r="BN474" s="303">
        <f t="shared" si="251"/>
        <v>12</v>
      </c>
      <c r="CB474" s="307"/>
      <c r="CC474" s="307"/>
      <c r="CD474" s="307"/>
      <c r="CE474" s="307"/>
      <c r="CF474" s="307"/>
      <c r="CG474" s="307"/>
      <c r="CH474" s="307"/>
      <c r="CI474" s="307"/>
      <c r="CJ474" s="307"/>
      <c r="CK474" s="307"/>
      <c r="CL474" s="307"/>
      <c r="CM474" s="307"/>
      <c r="CN474" s="307"/>
      <c r="CO474" s="307"/>
      <c r="CP474" s="307"/>
      <c r="CQ474" s="307"/>
      <c r="CR474" s="307"/>
      <c r="CS474" s="307"/>
      <c r="CT474" s="307"/>
      <c r="CU474" s="307"/>
      <c r="CV474" s="307"/>
      <c r="CW474" s="307"/>
      <c r="CX474" s="307"/>
      <c r="CY474" s="307"/>
      <c r="CZ474" s="307"/>
      <c r="DA474" s="307"/>
      <c r="DB474" s="307"/>
      <c r="DC474" s="307"/>
      <c r="DD474" s="307"/>
      <c r="DE474" s="307"/>
      <c r="DF474" s="307"/>
      <c r="DG474" s="307"/>
      <c r="DH474" s="307"/>
      <c r="DI474" s="390"/>
      <c r="DJ474" s="390"/>
      <c r="DK474" s="307"/>
      <c r="DL474" s="307"/>
      <c r="DM474" s="307"/>
      <c r="DN474" s="307"/>
      <c r="DO474" s="307"/>
      <c r="DP474" s="307"/>
      <c r="DQ474" s="307"/>
      <c r="DR474" s="307"/>
      <c r="DS474" s="307"/>
      <c r="DT474" s="307"/>
      <c r="DU474" s="307"/>
      <c r="DV474" s="307"/>
      <c r="DW474" s="307"/>
      <c r="DX474" s="307"/>
      <c r="DY474" s="307"/>
      <c r="DZ474" s="307"/>
      <c r="EA474" s="307"/>
      <c r="EB474" s="307"/>
      <c r="EC474" s="307"/>
      <c r="ED474" s="307"/>
      <c r="EE474" s="307"/>
      <c r="EF474" s="307"/>
      <c r="EG474" s="307"/>
      <c r="EH474" s="307"/>
      <c r="EI474" s="307"/>
      <c r="EJ474" s="307"/>
      <c r="EK474" s="307"/>
      <c r="EL474" s="307"/>
      <c r="EM474" s="307"/>
      <c r="EN474" s="307"/>
      <c r="EO474" s="307"/>
      <c r="EP474" s="307"/>
      <c r="EQ474" s="307"/>
      <c r="ER474" s="307"/>
      <c r="ES474" s="307"/>
      <c r="ET474" s="307"/>
      <c r="EU474" s="390"/>
      <c r="EV474" s="390"/>
      <c r="EW474" s="307"/>
      <c r="EX474" s="307"/>
      <c r="EY474" s="307"/>
      <c r="EZ474" s="307"/>
      <c r="FA474" s="307"/>
      <c r="FB474" s="307"/>
      <c r="FC474" s="307"/>
      <c r="FD474" s="307"/>
      <c r="FE474" s="307"/>
      <c r="FF474" s="307"/>
      <c r="FG474" s="307"/>
      <c r="FH474" s="307"/>
      <c r="FI474" s="307"/>
      <c r="FJ474" s="307"/>
      <c r="FK474" s="307"/>
      <c r="FL474" s="307"/>
      <c r="FM474" s="307"/>
      <c r="FN474" s="307"/>
      <c r="FO474" s="307"/>
      <c r="FP474" s="307"/>
      <c r="FQ474" s="307"/>
      <c r="FR474" s="307"/>
      <c r="FS474" s="307"/>
      <c r="FT474" s="307"/>
      <c r="FU474" s="307"/>
      <c r="FV474" s="307"/>
      <c r="FW474" s="307"/>
      <c r="FX474" s="307"/>
      <c r="FY474" s="307"/>
      <c r="FZ474" s="307"/>
      <c r="GA474" s="307"/>
      <c r="GB474" s="307"/>
      <c r="GC474" s="307"/>
      <c r="GD474" s="307"/>
      <c r="GE474" s="307"/>
      <c r="GF474" s="307"/>
      <c r="GG474" s="307"/>
      <c r="GH474" s="307"/>
      <c r="GI474" s="307"/>
      <c r="GJ474" s="307"/>
      <c r="GK474" s="307"/>
      <c r="GL474" s="307"/>
      <c r="GM474" s="307"/>
      <c r="GN474" s="307"/>
      <c r="GO474" s="307"/>
      <c r="GP474" s="307"/>
      <c r="GQ474" s="307"/>
      <c r="GR474" s="307"/>
      <c r="GS474" s="307"/>
      <c r="GT474" s="307"/>
      <c r="GU474" s="307"/>
      <c r="GV474" s="307"/>
      <c r="GW474" s="307"/>
      <c r="GX474" s="307"/>
      <c r="GY474" s="307"/>
      <c r="GZ474" s="307"/>
      <c r="HA474" s="307"/>
      <c r="HB474" s="307"/>
      <c r="HC474" s="307"/>
      <c r="HD474" s="307"/>
      <c r="HE474" s="307"/>
      <c r="HF474" s="307"/>
      <c r="HG474" s="307"/>
      <c r="HH474" s="307"/>
      <c r="HI474" s="307"/>
      <c r="HJ474" s="307"/>
      <c r="HK474" s="307"/>
      <c r="HL474" s="307"/>
      <c r="HM474" s="307"/>
      <c r="HN474" s="307"/>
      <c r="HO474" s="307"/>
      <c r="HP474" s="307"/>
      <c r="HQ474" s="307"/>
      <c r="HR474" s="307"/>
      <c r="HS474" s="307"/>
      <c r="HT474" s="307"/>
      <c r="HU474" s="307"/>
      <c r="HV474" s="307"/>
      <c r="HW474" s="307"/>
      <c r="HX474" s="307"/>
      <c r="HY474" s="307"/>
      <c r="HZ474" s="307"/>
      <c r="IA474" s="307"/>
      <c r="IB474" s="307"/>
      <c r="IC474" s="307"/>
      <c r="ID474" s="307"/>
      <c r="IE474" s="307"/>
      <c r="IF474" s="307"/>
      <c r="IG474" s="307"/>
      <c r="IH474" s="307"/>
      <c r="II474" s="307"/>
      <c r="IJ474" s="307"/>
      <c r="IK474" s="307"/>
      <c r="IL474" s="307"/>
      <c r="IM474" s="307"/>
      <c r="IN474" s="307"/>
      <c r="IO474" s="307"/>
      <c r="IP474" s="307"/>
      <c r="IQ474" s="307"/>
      <c r="IR474" s="307"/>
      <c r="IS474" s="307"/>
      <c r="IT474" s="307"/>
      <c r="IU474" s="307"/>
      <c r="IV474" s="307"/>
      <c r="IW474" s="307"/>
      <c r="IX474" s="307"/>
      <c r="IY474" s="307"/>
      <c r="IZ474" s="307"/>
      <c r="JA474" s="307"/>
      <c r="JB474" s="307"/>
      <c r="JC474" s="307"/>
      <c r="JD474" s="307"/>
      <c r="JE474" s="307"/>
      <c r="JF474" s="307"/>
      <c r="JG474" s="307"/>
      <c r="JH474" s="307"/>
      <c r="JI474" s="307"/>
      <c r="JJ474" s="307"/>
      <c r="JK474" s="307"/>
      <c r="JL474" s="307"/>
      <c r="JM474" s="307"/>
      <c r="JN474" s="307"/>
      <c r="JO474" s="307"/>
      <c r="JP474" s="307"/>
      <c r="JQ474" s="307"/>
      <c r="JR474" s="307"/>
      <c r="JS474" s="307"/>
      <c r="JT474" s="307"/>
      <c r="JU474" s="307"/>
      <c r="JV474" s="307"/>
      <c r="JW474" s="307"/>
      <c r="JX474" s="307"/>
      <c r="JY474" s="307"/>
      <c r="JZ474" s="307"/>
      <c r="KA474" s="307"/>
      <c r="KB474" s="307"/>
      <c r="KC474" s="307"/>
      <c r="KD474" s="307"/>
      <c r="KE474" s="307"/>
      <c r="KF474" s="307"/>
      <c r="KG474" s="307"/>
      <c r="KH474" s="307"/>
      <c r="KI474" s="307"/>
      <c r="KJ474" s="307"/>
      <c r="KK474" s="307"/>
      <c r="KL474" s="307"/>
      <c r="KM474" s="307"/>
      <c r="KN474" s="307"/>
      <c r="KO474" s="307"/>
      <c r="KP474" s="307"/>
      <c r="KQ474" s="307"/>
      <c r="KR474" s="307"/>
      <c r="KS474" s="307"/>
      <c r="KT474" s="307"/>
    </row>
    <row r="475" spans="14:306" s="56" customFormat="1" ht="15" customHeight="1">
      <c r="N475" s="341"/>
      <c r="O475" s="330"/>
      <c r="P475" s="330"/>
      <c r="Q475" s="330"/>
      <c r="R475" s="330"/>
      <c r="S475" s="330"/>
      <c r="T475" s="330"/>
      <c r="U475" s="330"/>
      <c r="W475" s="330"/>
      <c r="X475" s="330"/>
      <c r="Y475" s="330"/>
      <c r="Z475" s="330"/>
      <c r="AA475" s="330"/>
      <c r="AB475" s="330"/>
      <c r="AC475" s="330"/>
      <c r="AD475" s="330"/>
      <c r="AE475" s="330"/>
      <c r="AG475" s="354">
        <v>9</v>
      </c>
      <c r="AH475" s="354"/>
      <c r="AI475" s="356" t="s">
        <v>209</v>
      </c>
      <c r="AJ475" s="356" t="s">
        <v>65</v>
      </c>
      <c r="AK475" s="359">
        <v>13</v>
      </c>
      <c r="AL475" s="356" t="s">
        <v>157</v>
      </c>
      <c r="AM475" s="356" t="s">
        <v>228</v>
      </c>
      <c r="AN475" s="356" t="s">
        <v>129</v>
      </c>
      <c r="AO475" s="359">
        <v>15</v>
      </c>
      <c r="AP475" s="359">
        <v>17</v>
      </c>
      <c r="AQ475" s="356" t="s">
        <v>130</v>
      </c>
      <c r="AR475" s="356" t="s">
        <v>78</v>
      </c>
      <c r="AS475" s="356" t="s">
        <v>138</v>
      </c>
      <c r="AT475" s="356" t="s">
        <v>648</v>
      </c>
      <c r="AU475" s="356"/>
      <c r="AV475" s="359">
        <v>15</v>
      </c>
      <c r="AW475" s="359">
        <v>21</v>
      </c>
      <c r="AX475" s="359">
        <v>12</v>
      </c>
      <c r="AY475" s="303">
        <f t="shared" si="237"/>
        <v>28</v>
      </c>
      <c r="AZ475" s="303">
        <f t="shared" si="238"/>
        <v>18</v>
      </c>
      <c r="BA475" s="303">
        <f t="shared" si="239"/>
        <v>14</v>
      </c>
      <c r="BB475" s="303">
        <f t="shared" si="240"/>
        <v>16</v>
      </c>
      <c r="BC475" s="303">
        <f t="shared" si="241"/>
        <v>41</v>
      </c>
      <c r="BD475" s="303">
        <f t="shared" si="242"/>
        <v>30</v>
      </c>
      <c r="BE475" s="303">
        <f t="shared" si="243"/>
        <v>16</v>
      </c>
      <c r="BF475" s="303">
        <f t="shared" si="244"/>
        <v>18</v>
      </c>
      <c r="BG475" s="303">
        <f t="shared" si="245"/>
        <v>20</v>
      </c>
      <c r="BH475" s="303"/>
      <c r="BI475" s="303">
        <f t="shared" si="246"/>
        <v>20</v>
      </c>
      <c r="BJ475" s="303">
        <f t="shared" si="247"/>
        <v>23</v>
      </c>
      <c r="BK475" s="303">
        <f t="shared" si="248"/>
        <v>72</v>
      </c>
      <c r="BL475" s="303">
        <f t="shared" si="249"/>
        <v>16</v>
      </c>
      <c r="BM475" s="303">
        <f t="shared" si="250"/>
        <v>22</v>
      </c>
      <c r="BN475" s="303">
        <f t="shared" si="251"/>
        <v>13</v>
      </c>
      <c r="CB475" s="307"/>
      <c r="CC475" s="307"/>
      <c r="CD475" s="307"/>
      <c r="CE475" s="307"/>
      <c r="CF475" s="307"/>
      <c r="CG475" s="307"/>
      <c r="CH475" s="307"/>
      <c r="CI475" s="307"/>
      <c r="CJ475" s="307"/>
      <c r="CK475" s="307"/>
      <c r="CL475" s="307"/>
      <c r="CM475" s="307"/>
      <c r="CN475" s="307"/>
      <c r="CO475" s="307"/>
      <c r="CP475" s="307"/>
      <c r="CQ475" s="307"/>
      <c r="CR475" s="307"/>
      <c r="CS475" s="307"/>
      <c r="CT475" s="307"/>
      <c r="CU475" s="307"/>
      <c r="CV475" s="307"/>
      <c r="CW475" s="307"/>
      <c r="CX475" s="307"/>
      <c r="CY475" s="307"/>
      <c r="CZ475" s="307"/>
      <c r="DA475" s="307"/>
      <c r="DB475" s="307"/>
      <c r="DC475" s="307"/>
      <c r="DD475" s="307"/>
      <c r="DE475" s="307"/>
      <c r="DF475" s="307"/>
      <c r="DG475" s="307"/>
      <c r="DH475" s="307"/>
      <c r="DI475" s="390"/>
      <c r="DJ475" s="390"/>
      <c r="DK475" s="307"/>
      <c r="DL475" s="307"/>
      <c r="DM475" s="307"/>
      <c r="DN475" s="307"/>
      <c r="DO475" s="307"/>
      <c r="DP475" s="307"/>
      <c r="DQ475" s="307"/>
      <c r="DR475" s="307"/>
      <c r="DS475" s="307"/>
      <c r="DT475" s="307"/>
      <c r="DU475" s="307"/>
      <c r="DV475" s="307"/>
      <c r="DW475" s="307"/>
      <c r="DX475" s="307"/>
      <c r="DY475" s="307"/>
      <c r="DZ475" s="307"/>
      <c r="EA475" s="307"/>
      <c r="EB475" s="307"/>
      <c r="EC475" s="307"/>
      <c r="ED475" s="307"/>
      <c r="EE475" s="307"/>
      <c r="EF475" s="307"/>
      <c r="EG475" s="307"/>
      <c r="EH475" s="307"/>
      <c r="EI475" s="307"/>
      <c r="EJ475" s="307"/>
      <c r="EK475" s="307"/>
      <c r="EL475" s="307"/>
      <c r="EM475" s="307"/>
      <c r="EN475" s="307"/>
      <c r="EO475" s="307"/>
      <c r="EP475" s="307"/>
      <c r="EQ475" s="307"/>
      <c r="ER475" s="307"/>
      <c r="ES475" s="307"/>
      <c r="ET475" s="307"/>
      <c r="EU475" s="390"/>
      <c r="EV475" s="390"/>
      <c r="EW475" s="307"/>
      <c r="EX475" s="307"/>
      <c r="EY475" s="307"/>
      <c r="EZ475" s="307"/>
      <c r="FA475" s="307"/>
      <c r="FB475" s="307"/>
      <c r="FC475" s="307"/>
      <c r="FD475" s="307"/>
      <c r="FE475" s="307"/>
      <c r="FF475" s="307"/>
      <c r="FG475" s="307"/>
      <c r="FH475" s="307"/>
      <c r="FI475" s="307"/>
      <c r="FJ475" s="307"/>
      <c r="FK475" s="307"/>
      <c r="FL475" s="307"/>
      <c r="FM475" s="307"/>
      <c r="FN475" s="307"/>
      <c r="FO475" s="307"/>
      <c r="FP475" s="307"/>
      <c r="FQ475" s="307"/>
      <c r="FR475" s="307"/>
      <c r="FS475" s="307"/>
      <c r="FT475" s="307"/>
      <c r="FU475" s="307"/>
      <c r="FV475" s="307"/>
      <c r="FW475" s="307"/>
      <c r="FX475" s="307"/>
      <c r="FY475" s="307"/>
      <c r="FZ475" s="307"/>
      <c r="GA475" s="307"/>
      <c r="GB475" s="307"/>
      <c r="GC475" s="307"/>
      <c r="GD475" s="307"/>
      <c r="GE475" s="307"/>
      <c r="GF475" s="307"/>
      <c r="GG475" s="307"/>
      <c r="GH475" s="307"/>
      <c r="GI475" s="307"/>
      <c r="GJ475" s="307"/>
      <c r="GK475" s="307"/>
      <c r="GL475" s="307"/>
      <c r="GM475" s="307"/>
      <c r="GN475" s="307"/>
      <c r="GO475" s="307"/>
      <c r="GP475" s="307"/>
      <c r="GQ475" s="307"/>
      <c r="GR475" s="307"/>
      <c r="GS475" s="307"/>
      <c r="GT475" s="307"/>
      <c r="GU475" s="307"/>
      <c r="GV475" s="307"/>
      <c r="GW475" s="307"/>
      <c r="GX475" s="307"/>
      <c r="GY475" s="307"/>
      <c r="GZ475" s="307"/>
      <c r="HA475" s="307"/>
      <c r="HB475" s="307"/>
      <c r="HC475" s="307"/>
      <c r="HD475" s="307"/>
      <c r="HE475" s="307"/>
      <c r="HF475" s="307"/>
      <c r="HG475" s="307"/>
      <c r="HH475" s="307"/>
      <c r="HI475" s="307"/>
      <c r="HJ475" s="307"/>
      <c r="HK475" s="307"/>
      <c r="HL475" s="307"/>
      <c r="HM475" s="307"/>
      <c r="HN475" s="307"/>
      <c r="HO475" s="307"/>
      <c r="HP475" s="307"/>
      <c r="HQ475" s="307"/>
      <c r="HR475" s="307"/>
      <c r="HS475" s="307"/>
      <c r="HT475" s="307"/>
      <c r="HU475" s="307"/>
      <c r="HV475" s="307"/>
      <c r="HW475" s="307"/>
      <c r="HX475" s="307"/>
      <c r="HY475" s="307"/>
      <c r="HZ475" s="307"/>
      <c r="IA475" s="307"/>
      <c r="IB475" s="307"/>
      <c r="IC475" s="307"/>
      <c r="ID475" s="307"/>
      <c r="IE475" s="307"/>
      <c r="IF475" s="307"/>
      <c r="IG475" s="307"/>
      <c r="IH475" s="307"/>
      <c r="II475" s="307"/>
      <c r="IJ475" s="307"/>
      <c r="IK475" s="307"/>
      <c r="IL475" s="307"/>
      <c r="IM475" s="307"/>
      <c r="IN475" s="307"/>
      <c r="IO475" s="307"/>
      <c r="IP475" s="307"/>
      <c r="IQ475" s="307"/>
      <c r="IR475" s="307"/>
      <c r="IS475" s="307"/>
      <c r="IT475" s="307"/>
      <c r="IU475" s="307"/>
      <c r="IV475" s="307"/>
      <c r="IW475" s="307"/>
      <c r="IX475" s="307"/>
      <c r="IY475" s="307"/>
      <c r="IZ475" s="307"/>
      <c r="JA475" s="307"/>
      <c r="JB475" s="307"/>
      <c r="JC475" s="307"/>
      <c r="JD475" s="307"/>
      <c r="JE475" s="307"/>
      <c r="JF475" s="307"/>
      <c r="JG475" s="307"/>
      <c r="JH475" s="307"/>
      <c r="JI475" s="307"/>
      <c r="JJ475" s="307"/>
      <c r="JK475" s="307"/>
      <c r="JL475" s="307"/>
      <c r="JM475" s="307"/>
      <c r="JN475" s="307"/>
      <c r="JO475" s="307"/>
      <c r="JP475" s="307"/>
      <c r="JQ475" s="307"/>
      <c r="JR475" s="307"/>
      <c r="JS475" s="307"/>
      <c r="JT475" s="307"/>
      <c r="JU475" s="307"/>
      <c r="JV475" s="307"/>
      <c r="JW475" s="307"/>
      <c r="JX475" s="307"/>
      <c r="JY475" s="307"/>
      <c r="JZ475" s="307"/>
      <c r="KA475" s="307"/>
      <c r="KB475" s="307"/>
      <c r="KC475" s="307"/>
      <c r="KD475" s="307"/>
      <c r="KE475" s="307"/>
      <c r="KF475" s="307"/>
      <c r="KG475" s="307"/>
      <c r="KH475" s="307"/>
      <c r="KI475" s="307"/>
      <c r="KJ475" s="307"/>
      <c r="KK475" s="307"/>
      <c r="KL475" s="307"/>
      <c r="KM475" s="307"/>
      <c r="KN475" s="307"/>
      <c r="KO475" s="307"/>
      <c r="KP475" s="307"/>
      <c r="KQ475" s="307"/>
      <c r="KR475" s="307"/>
      <c r="KS475" s="307"/>
      <c r="KT475" s="307"/>
    </row>
    <row r="476" spans="14:306" s="56" customFormat="1" ht="15" customHeight="1">
      <c r="N476" s="341"/>
      <c r="O476" s="330"/>
      <c r="P476" s="330"/>
      <c r="Q476" s="330"/>
      <c r="R476" s="330"/>
      <c r="S476" s="330"/>
      <c r="T476" s="330"/>
      <c r="U476" s="330"/>
      <c r="W476" s="330"/>
      <c r="X476" s="330"/>
      <c r="Y476" s="330"/>
      <c r="Z476" s="330"/>
      <c r="AA476" s="330"/>
      <c r="AB476" s="330"/>
      <c r="AC476" s="330"/>
      <c r="AD476" s="330"/>
      <c r="AE476" s="330"/>
      <c r="AG476" s="354">
        <v>10</v>
      </c>
      <c r="AH476" s="354"/>
      <c r="AI476" s="356" t="s">
        <v>210</v>
      </c>
      <c r="AJ476" s="356" t="s">
        <v>130</v>
      </c>
      <c r="AK476" s="356" t="s">
        <v>157</v>
      </c>
      <c r="AL476" s="359">
        <v>16</v>
      </c>
      <c r="AM476" s="356" t="s">
        <v>231</v>
      </c>
      <c r="AN476" s="356" t="s">
        <v>99</v>
      </c>
      <c r="AO476" s="356" t="s">
        <v>92</v>
      </c>
      <c r="AP476" s="356" t="s">
        <v>130</v>
      </c>
      <c r="AQ476" s="356" t="s">
        <v>81</v>
      </c>
      <c r="AR476" s="356" t="s">
        <v>81</v>
      </c>
      <c r="AS476" s="356" t="s">
        <v>140</v>
      </c>
      <c r="AT476" s="356" t="s">
        <v>784</v>
      </c>
      <c r="AU476" s="356"/>
      <c r="AV476" s="359">
        <v>16</v>
      </c>
      <c r="AW476" s="359">
        <v>22</v>
      </c>
      <c r="AX476" s="359">
        <v>13</v>
      </c>
      <c r="AY476" s="303">
        <f t="shared" si="237"/>
        <v>32</v>
      </c>
      <c r="AZ476" s="303">
        <f t="shared" si="238"/>
        <v>20</v>
      </c>
      <c r="BA476" s="303">
        <f t="shared" si="239"/>
        <v>16</v>
      </c>
      <c r="BB476" s="303">
        <f t="shared" si="240"/>
        <v>17</v>
      </c>
      <c r="BC476" s="303">
        <f t="shared" si="241"/>
        <v>44</v>
      </c>
      <c r="BD476" s="303">
        <f t="shared" si="242"/>
        <v>32</v>
      </c>
      <c r="BE476" s="303">
        <f t="shared" si="243"/>
        <v>18</v>
      </c>
      <c r="BF476" s="303">
        <f t="shared" si="244"/>
        <v>20</v>
      </c>
      <c r="BG476" s="303">
        <f t="shared" si="245"/>
        <v>22</v>
      </c>
      <c r="BH476" s="303"/>
      <c r="BI476" s="303">
        <f t="shared" si="246"/>
        <v>22</v>
      </c>
      <c r="BJ476" s="303">
        <f t="shared" si="247"/>
        <v>25</v>
      </c>
      <c r="BK476" s="303">
        <f t="shared" si="248"/>
        <v>79</v>
      </c>
      <c r="BL476" s="303">
        <f t="shared" si="249"/>
        <v>17</v>
      </c>
      <c r="BM476" s="303">
        <f t="shared" si="250"/>
        <v>23</v>
      </c>
      <c r="BN476" s="303">
        <f t="shared" si="251"/>
        <v>14</v>
      </c>
      <c r="CB476" s="307"/>
      <c r="CC476" s="307"/>
      <c r="CD476" s="307"/>
      <c r="CE476" s="307"/>
      <c r="CF476" s="307"/>
      <c r="CG476" s="307"/>
      <c r="CH476" s="307"/>
      <c r="CI476" s="307"/>
      <c r="CJ476" s="307"/>
      <c r="CK476" s="307"/>
      <c r="CL476" s="307"/>
      <c r="CM476" s="307"/>
      <c r="CN476" s="307"/>
      <c r="CO476" s="307"/>
      <c r="CP476" s="307"/>
      <c r="CQ476" s="307"/>
      <c r="CR476" s="307"/>
      <c r="CS476" s="307"/>
      <c r="CT476" s="307"/>
      <c r="CU476" s="307"/>
      <c r="CV476" s="307"/>
      <c r="CW476" s="307"/>
      <c r="CX476" s="307"/>
      <c r="CY476" s="307"/>
      <c r="CZ476" s="307"/>
      <c r="DA476" s="307"/>
      <c r="DB476" s="307"/>
      <c r="DC476" s="307"/>
      <c r="DD476" s="307"/>
      <c r="DE476" s="307"/>
      <c r="DF476" s="307"/>
      <c r="DG476" s="307"/>
      <c r="DH476" s="307"/>
      <c r="DI476" s="390"/>
      <c r="DJ476" s="390"/>
      <c r="DK476" s="307"/>
      <c r="DL476" s="307"/>
      <c r="DM476" s="307"/>
      <c r="DN476" s="307"/>
      <c r="DO476" s="307"/>
      <c r="DP476" s="307"/>
      <c r="DQ476" s="307"/>
      <c r="DR476" s="307"/>
      <c r="DS476" s="307"/>
      <c r="DT476" s="307"/>
      <c r="DU476" s="307"/>
      <c r="DV476" s="307"/>
      <c r="DW476" s="307"/>
      <c r="DX476" s="307"/>
      <c r="DY476" s="307"/>
      <c r="DZ476" s="307"/>
      <c r="EA476" s="307"/>
      <c r="EB476" s="307"/>
      <c r="EC476" s="307"/>
      <c r="ED476" s="307"/>
      <c r="EE476" s="307"/>
      <c r="EF476" s="307"/>
      <c r="EG476" s="307"/>
      <c r="EH476" s="307"/>
      <c r="EI476" s="307"/>
      <c r="EJ476" s="307"/>
      <c r="EK476" s="307"/>
      <c r="EL476" s="307"/>
      <c r="EM476" s="307"/>
      <c r="EN476" s="307"/>
      <c r="EO476" s="307"/>
      <c r="EP476" s="307"/>
      <c r="EQ476" s="307"/>
      <c r="ER476" s="307"/>
      <c r="ES476" s="307"/>
      <c r="ET476" s="307"/>
      <c r="EU476" s="390"/>
      <c r="EV476" s="390"/>
      <c r="EW476" s="307"/>
      <c r="EX476" s="307"/>
      <c r="EY476" s="307"/>
      <c r="EZ476" s="307"/>
      <c r="FA476" s="307"/>
      <c r="FB476" s="307"/>
      <c r="FC476" s="307"/>
      <c r="FD476" s="307"/>
      <c r="FE476" s="307"/>
      <c r="FF476" s="307"/>
      <c r="FG476" s="307"/>
      <c r="FH476" s="307"/>
      <c r="FI476" s="307"/>
      <c r="FJ476" s="307"/>
      <c r="FK476" s="307"/>
      <c r="FL476" s="307"/>
      <c r="FM476" s="307"/>
      <c r="FN476" s="307"/>
      <c r="FO476" s="307"/>
      <c r="FP476" s="307"/>
      <c r="FQ476" s="307"/>
      <c r="FR476" s="307"/>
      <c r="FS476" s="307"/>
      <c r="FT476" s="307"/>
      <c r="FU476" s="307"/>
      <c r="FV476" s="307"/>
      <c r="FW476" s="307"/>
      <c r="FX476" s="307"/>
      <c r="FY476" s="307"/>
      <c r="FZ476" s="307"/>
      <c r="GA476" s="307"/>
      <c r="GB476" s="307"/>
      <c r="GC476" s="307"/>
      <c r="GD476" s="307"/>
      <c r="GE476" s="307"/>
      <c r="GF476" s="307"/>
      <c r="GG476" s="307"/>
      <c r="GH476" s="307"/>
      <c r="GI476" s="307"/>
      <c r="GJ476" s="307"/>
      <c r="GK476" s="307"/>
      <c r="GL476" s="307"/>
      <c r="GM476" s="307"/>
      <c r="GN476" s="307"/>
      <c r="GO476" s="307"/>
      <c r="GP476" s="307"/>
      <c r="GQ476" s="307"/>
      <c r="GR476" s="307"/>
      <c r="GS476" s="307"/>
      <c r="GT476" s="307"/>
      <c r="GU476" s="307"/>
      <c r="GV476" s="307"/>
      <c r="GW476" s="307"/>
      <c r="GX476" s="307"/>
      <c r="GY476" s="307"/>
      <c r="GZ476" s="307"/>
      <c r="HA476" s="307"/>
      <c r="HB476" s="307"/>
      <c r="HC476" s="307"/>
      <c r="HD476" s="307"/>
      <c r="HE476" s="307"/>
      <c r="HF476" s="307"/>
      <c r="HG476" s="307"/>
      <c r="HH476" s="307"/>
      <c r="HI476" s="307"/>
      <c r="HJ476" s="307"/>
      <c r="HK476" s="307"/>
      <c r="HL476" s="307"/>
      <c r="HM476" s="307"/>
      <c r="HN476" s="307"/>
      <c r="HO476" s="307"/>
      <c r="HP476" s="307"/>
      <c r="HQ476" s="307"/>
      <c r="HR476" s="307"/>
      <c r="HS476" s="307"/>
      <c r="HT476" s="307"/>
      <c r="HU476" s="307"/>
      <c r="HV476" s="307"/>
      <c r="HW476" s="307"/>
      <c r="HX476" s="307"/>
      <c r="HY476" s="307"/>
      <c r="HZ476" s="307"/>
      <c r="IA476" s="307"/>
      <c r="IB476" s="307"/>
      <c r="IC476" s="307"/>
      <c r="ID476" s="307"/>
      <c r="IE476" s="307"/>
      <c r="IF476" s="307"/>
      <c r="IG476" s="307"/>
      <c r="IH476" s="307"/>
      <c r="II476" s="307"/>
      <c r="IJ476" s="307"/>
      <c r="IK476" s="307"/>
      <c r="IL476" s="307"/>
      <c r="IM476" s="307"/>
      <c r="IN476" s="307"/>
      <c r="IO476" s="307"/>
      <c r="IP476" s="307"/>
      <c r="IQ476" s="307"/>
      <c r="IR476" s="307"/>
      <c r="IS476" s="307"/>
      <c r="IT476" s="307"/>
      <c r="IU476" s="307"/>
      <c r="IV476" s="307"/>
      <c r="IW476" s="307"/>
      <c r="IX476" s="307"/>
      <c r="IY476" s="307"/>
      <c r="IZ476" s="307"/>
      <c r="JA476" s="307"/>
      <c r="JB476" s="307"/>
      <c r="JC476" s="307"/>
      <c r="JD476" s="307"/>
      <c r="JE476" s="307"/>
      <c r="JF476" s="307"/>
      <c r="JG476" s="307"/>
      <c r="JH476" s="307"/>
      <c r="JI476" s="307"/>
      <c r="JJ476" s="307"/>
      <c r="JK476" s="307"/>
      <c r="JL476" s="307"/>
      <c r="JM476" s="307"/>
      <c r="JN476" s="307"/>
      <c r="JO476" s="307"/>
      <c r="JP476" s="307"/>
      <c r="JQ476" s="307"/>
      <c r="JR476" s="307"/>
      <c r="JS476" s="307"/>
      <c r="JT476" s="307"/>
      <c r="JU476" s="307"/>
      <c r="JV476" s="307"/>
      <c r="JW476" s="307"/>
      <c r="JX476" s="307"/>
      <c r="JY476" s="307"/>
      <c r="JZ476" s="307"/>
      <c r="KA476" s="307"/>
      <c r="KB476" s="307"/>
      <c r="KC476" s="307"/>
      <c r="KD476" s="307"/>
      <c r="KE476" s="307"/>
      <c r="KF476" s="307"/>
      <c r="KG476" s="307"/>
      <c r="KH476" s="307"/>
      <c r="KI476" s="307"/>
      <c r="KJ476" s="307"/>
      <c r="KK476" s="307"/>
      <c r="KL476" s="307"/>
      <c r="KM476" s="307"/>
      <c r="KN476" s="307"/>
      <c r="KO476" s="307"/>
      <c r="KP476" s="307"/>
      <c r="KQ476" s="307"/>
      <c r="KR476" s="307"/>
      <c r="KS476" s="307"/>
      <c r="KT476" s="307"/>
    </row>
    <row r="477" spans="14:306" s="56" customFormat="1" ht="15" customHeight="1">
      <c r="N477" s="341"/>
      <c r="O477" s="330"/>
      <c r="P477" s="330"/>
      <c r="Q477" s="330"/>
      <c r="R477" s="330"/>
      <c r="S477" s="330"/>
      <c r="T477" s="330"/>
      <c r="U477" s="330"/>
      <c r="W477" s="330"/>
      <c r="X477" s="330"/>
      <c r="Y477" s="330"/>
      <c r="Z477" s="330"/>
      <c r="AA477" s="330"/>
      <c r="AB477" s="330"/>
      <c r="AC477" s="330"/>
      <c r="AD477" s="330"/>
      <c r="AE477" s="330"/>
      <c r="AG477" s="351">
        <v>11</v>
      </c>
      <c r="AH477" s="351"/>
      <c r="AI477" s="356" t="s">
        <v>211</v>
      </c>
      <c r="AJ477" s="356" t="s">
        <v>167</v>
      </c>
      <c r="AK477" s="359">
        <v>16</v>
      </c>
      <c r="AL477" s="356" t="s">
        <v>79</v>
      </c>
      <c r="AM477" s="356" t="s">
        <v>194</v>
      </c>
      <c r="AN477" s="356" t="s">
        <v>102</v>
      </c>
      <c r="AO477" s="359">
        <v>18</v>
      </c>
      <c r="AP477" s="356" t="s">
        <v>81</v>
      </c>
      <c r="AQ477" s="359">
        <v>22</v>
      </c>
      <c r="AR477" s="356" t="s">
        <v>164</v>
      </c>
      <c r="AS477" s="356" t="s">
        <v>126</v>
      </c>
      <c r="AT477" s="356" t="s">
        <v>697</v>
      </c>
      <c r="AU477" s="356"/>
      <c r="AV477" s="359">
        <v>17</v>
      </c>
      <c r="AW477" s="356" t="s">
        <v>140</v>
      </c>
      <c r="AX477" s="359">
        <v>14</v>
      </c>
      <c r="AY477" s="303">
        <f t="shared" si="237"/>
        <v>35</v>
      </c>
      <c r="AZ477" s="303">
        <f t="shared" si="238"/>
        <v>23</v>
      </c>
      <c r="BA477" s="303">
        <f t="shared" si="239"/>
        <v>17</v>
      </c>
      <c r="BB477" s="303">
        <f t="shared" si="240"/>
        <v>19</v>
      </c>
      <c r="BC477" s="303">
        <f t="shared" si="241"/>
        <v>48</v>
      </c>
      <c r="BD477" s="303">
        <f t="shared" si="242"/>
        <v>34</v>
      </c>
      <c r="BE477" s="303">
        <f t="shared" si="243"/>
        <v>19</v>
      </c>
      <c r="BF477" s="303">
        <f t="shared" si="244"/>
        <v>22</v>
      </c>
      <c r="BG477" s="303">
        <f t="shared" si="245"/>
        <v>23</v>
      </c>
      <c r="BH477" s="303"/>
      <c r="BI477" s="303">
        <f t="shared" si="246"/>
        <v>24</v>
      </c>
      <c r="BJ477" s="303">
        <f t="shared" si="247"/>
        <v>27</v>
      </c>
      <c r="BK477" s="303">
        <f t="shared" si="248"/>
        <v>85</v>
      </c>
      <c r="BL477" s="303">
        <f t="shared" si="249"/>
        <v>18</v>
      </c>
      <c r="BM477" s="303">
        <f t="shared" si="250"/>
        <v>25</v>
      </c>
      <c r="BN477" s="303" t="str">
        <f t="shared" si="251"/>
        <v>-</v>
      </c>
      <c r="CB477" s="307"/>
      <c r="CC477" s="307"/>
      <c r="CD477" s="307"/>
      <c r="CE477" s="307"/>
      <c r="CF477" s="307"/>
      <c r="CG477" s="307"/>
      <c r="CH477" s="307"/>
      <c r="CI477" s="307"/>
      <c r="CJ477" s="307"/>
      <c r="CK477" s="307"/>
      <c r="CL477" s="307"/>
      <c r="CM477" s="307"/>
      <c r="CN477" s="307"/>
      <c r="CO477" s="307"/>
      <c r="CP477" s="307"/>
      <c r="CQ477" s="307"/>
      <c r="CR477" s="307"/>
      <c r="CS477" s="307"/>
      <c r="CT477" s="307"/>
      <c r="CU477" s="307"/>
      <c r="CV477" s="307"/>
      <c r="CW477" s="307"/>
      <c r="CX477" s="307"/>
      <c r="CY477" s="307"/>
      <c r="CZ477" s="307"/>
      <c r="DA477" s="307"/>
      <c r="DB477" s="307"/>
      <c r="DC477" s="307"/>
      <c r="DD477" s="307"/>
      <c r="DE477" s="307"/>
      <c r="DF477" s="307"/>
      <c r="DG477" s="307"/>
      <c r="DH477" s="307"/>
      <c r="DI477" s="390"/>
      <c r="DJ477" s="390"/>
      <c r="DK477" s="307"/>
      <c r="DL477" s="307"/>
      <c r="DM477" s="307"/>
      <c r="DN477" s="307"/>
      <c r="DO477" s="307"/>
      <c r="DP477" s="307"/>
      <c r="DQ477" s="307"/>
      <c r="DR477" s="307"/>
      <c r="DS477" s="307"/>
      <c r="DT477" s="307"/>
      <c r="DU477" s="307"/>
      <c r="DV477" s="307"/>
      <c r="DW477" s="307"/>
      <c r="DX477" s="307"/>
      <c r="DY477" s="307"/>
      <c r="DZ477" s="307"/>
      <c r="EA477" s="307"/>
      <c r="EB477" s="307"/>
      <c r="EC477" s="307"/>
      <c r="ED477" s="307"/>
      <c r="EE477" s="307"/>
      <c r="EF477" s="307"/>
      <c r="EG477" s="307"/>
      <c r="EH477" s="307"/>
      <c r="EI477" s="307"/>
      <c r="EJ477" s="307"/>
      <c r="EK477" s="307"/>
      <c r="EL477" s="307"/>
      <c r="EM477" s="307"/>
      <c r="EN477" s="307"/>
      <c r="EO477" s="307"/>
      <c r="EP477" s="307"/>
      <c r="EQ477" s="307"/>
      <c r="ER477" s="307"/>
      <c r="ES477" s="307"/>
      <c r="ET477" s="307"/>
      <c r="EU477" s="390"/>
      <c r="EV477" s="390"/>
      <c r="EW477" s="307"/>
      <c r="EX477" s="307"/>
      <c r="EY477" s="307"/>
      <c r="EZ477" s="307"/>
      <c r="FA477" s="307"/>
      <c r="FB477" s="307"/>
      <c r="FC477" s="307"/>
      <c r="FD477" s="307"/>
      <c r="FE477" s="307"/>
      <c r="FF477" s="307"/>
      <c r="FG477" s="307"/>
      <c r="FH477" s="307"/>
      <c r="FI477" s="307"/>
      <c r="FJ477" s="307"/>
      <c r="FK477" s="307"/>
      <c r="FL477" s="307"/>
      <c r="FM477" s="307"/>
      <c r="FN477" s="307"/>
      <c r="FO477" s="307"/>
      <c r="FP477" s="307"/>
      <c r="FQ477" s="307"/>
      <c r="FR477" s="307"/>
      <c r="FS477" s="307"/>
      <c r="FT477" s="307"/>
      <c r="FU477" s="307"/>
      <c r="FV477" s="307"/>
      <c r="FW477" s="307"/>
      <c r="FX477" s="307"/>
      <c r="FY477" s="307"/>
      <c r="FZ477" s="307"/>
      <c r="GA477" s="307"/>
      <c r="GB477" s="307"/>
      <c r="GC477" s="307"/>
      <c r="GD477" s="307"/>
      <c r="GE477" s="307"/>
      <c r="GF477" s="307"/>
      <c r="GG477" s="307"/>
      <c r="GH477" s="307"/>
      <c r="GI477" s="307"/>
      <c r="GJ477" s="307"/>
      <c r="GK477" s="307"/>
      <c r="GL477" s="307"/>
      <c r="GM477" s="307"/>
      <c r="GN477" s="307"/>
      <c r="GO477" s="307"/>
      <c r="GP477" s="307"/>
      <c r="GQ477" s="307"/>
      <c r="GR477" s="307"/>
      <c r="GS477" s="307"/>
      <c r="GT477" s="307"/>
      <c r="GU477" s="307"/>
      <c r="GV477" s="307"/>
      <c r="GW477" s="307"/>
      <c r="GX477" s="307"/>
      <c r="GY477" s="307"/>
      <c r="GZ477" s="307"/>
      <c r="HA477" s="307"/>
      <c r="HB477" s="307"/>
      <c r="HC477" s="307"/>
      <c r="HD477" s="307"/>
      <c r="HE477" s="307"/>
      <c r="HF477" s="307"/>
      <c r="HG477" s="307"/>
      <c r="HH477" s="307"/>
      <c r="HI477" s="307"/>
      <c r="HJ477" s="307"/>
      <c r="HK477" s="307"/>
      <c r="HL477" s="307"/>
      <c r="HM477" s="307"/>
      <c r="HN477" s="307"/>
      <c r="HO477" s="307"/>
      <c r="HP477" s="307"/>
      <c r="HQ477" s="307"/>
      <c r="HR477" s="307"/>
      <c r="HS477" s="307"/>
      <c r="HT477" s="307"/>
      <c r="HU477" s="307"/>
      <c r="HV477" s="307"/>
      <c r="HW477" s="307"/>
      <c r="HX477" s="307"/>
      <c r="HY477" s="307"/>
      <c r="HZ477" s="307"/>
      <c r="IA477" s="307"/>
      <c r="IB477" s="307"/>
      <c r="IC477" s="307"/>
      <c r="ID477" s="307"/>
      <c r="IE477" s="307"/>
      <c r="IF477" s="307"/>
      <c r="IG477" s="307"/>
      <c r="IH477" s="307"/>
      <c r="II477" s="307"/>
      <c r="IJ477" s="307"/>
      <c r="IK477" s="307"/>
      <c r="IL477" s="307"/>
      <c r="IM477" s="307"/>
      <c r="IN477" s="307"/>
      <c r="IO477" s="307"/>
      <c r="IP477" s="307"/>
      <c r="IQ477" s="307"/>
      <c r="IR477" s="307"/>
      <c r="IS477" s="307"/>
      <c r="IT477" s="307"/>
      <c r="IU477" s="307"/>
      <c r="IV477" s="307"/>
      <c r="IW477" s="307"/>
      <c r="IX477" s="307"/>
      <c r="IY477" s="307"/>
      <c r="IZ477" s="307"/>
      <c r="JA477" s="307"/>
      <c r="JB477" s="307"/>
      <c r="JC477" s="307"/>
      <c r="JD477" s="307"/>
      <c r="JE477" s="307"/>
      <c r="JF477" s="307"/>
      <c r="JG477" s="307"/>
      <c r="JH477" s="307"/>
      <c r="JI477" s="307"/>
      <c r="JJ477" s="307"/>
      <c r="JK477" s="307"/>
      <c r="JL477" s="307"/>
      <c r="JM477" s="307"/>
      <c r="JN477" s="307"/>
      <c r="JO477" s="307"/>
      <c r="JP477" s="307"/>
      <c r="JQ477" s="307"/>
      <c r="JR477" s="307"/>
      <c r="JS477" s="307"/>
      <c r="JT477" s="307"/>
      <c r="JU477" s="307"/>
      <c r="JV477" s="307"/>
      <c r="JW477" s="307"/>
      <c r="JX477" s="307"/>
      <c r="JY477" s="307"/>
      <c r="JZ477" s="307"/>
      <c r="KA477" s="307"/>
      <c r="KB477" s="307"/>
      <c r="KC477" s="307"/>
      <c r="KD477" s="307"/>
      <c r="KE477" s="307"/>
      <c r="KF477" s="307"/>
      <c r="KG477" s="307"/>
      <c r="KH477" s="307"/>
      <c r="KI477" s="307"/>
      <c r="KJ477" s="307"/>
      <c r="KK477" s="307"/>
      <c r="KL477" s="307"/>
      <c r="KM477" s="307"/>
      <c r="KN477" s="307"/>
      <c r="KO477" s="307"/>
      <c r="KP477" s="307"/>
      <c r="KQ477" s="307"/>
      <c r="KR477" s="307"/>
      <c r="KS477" s="307"/>
      <c r="KT477" s="307"/>
    </row>
    <row r="478" spans="14:306" s="56" customFormat="1" ht="15" customHeight="1">
      <c r="N478" s="341"/>
      <c r="O478" s="330"/>
      <c r="P478" s="330"/>
      <c r="Q478" s="330"/>
      <c r="R478" s="330"/>
      <c r="S478" s="330"/>
      <c r="T478" s="330"/>
      <c r="U478" s="330"/>
      <c r="W478" s="330"/>
      <c r="X478" s="330"/>
      <c r="Y478" s="330"/>
      <c r="Z478" s="330"/>
      <c r="AA478" s="330"/>
      <c r="AB478" s="330"/>
      <c r="AC478" s="330"/>
      <c r="AD478" s="330"/>
      <c r="AE478" s="330"/>
      <c r="AG478" s="354">
        <v>12</v>
      </c>
      <c r="AH478" s="354"/>
      <c r="AI478" s="356" t="s">
        <v>132</v>
      </c>
      <c r="AJ478" s="356" t="s">
        <v>140</v>
      </c>
      <c r="AK478" s="359">
        <v>17</v>
      </c>
      <c r="AL478" s="359">
        <v>19</v>
      </c>
      <c r="AM478" s="356" t="s">
        <v>197</v>
      </c>
      <c r="AN478" s="356" t="s">
        <v>192</v>
      </c>
      <c r="AO478" s="359">
        <v>19</v>
      </c>
      <c r="AP478" s="359">
        <v>22</v>
      </c>
      <c r="AQ478" s="356" t="s">
        <v>140</v>
      </c>
      <c r="AR478" s="356" t="s">
        <v>89</v>
      </c>
      <c r="AS478" s="359">
        <v>27</v>
      </c>
      <c r="AT478" s="356" t="s">
        <v>651</v>
      </c>
      <c r="AU478" s="356"/>
      <c r="AV478" s="359">
        <v>18</v>
      </c>
      <c r="AW478" s="359">
        <v>25</v>
      </c>
      <c r="AX478" s="411" t="s">
        <v>0</v>
      </c>
      <c r="AY478" s="303">
        <f t="shared" si="237"/>
        <v>39</v>
      </c>
      <c r="AZ478" s="303">
        <f t="shared" si="238"/>
        <v>25</v>
      </c>
      <c r="BA478" s="303">
        <f t="shared" si="239"/>
        <v>18</v>
      </c>
      <c r="BB478" s="303">
        <f t="shared" si="240"/>
        <v>20</v>
      </c>
      <c r="BC478" s="303">
        <f t="shared" si="241"/>
        <v>52</v>
      </c>
      <c r="BD478" s="303">
        <f t="shared" si="242"/>
        <v>37</v>
      </c>
      <c r="BE478" s="303">
        <f t="shared" si="243"/>
        <v>20</v>
      </c>
      <c r="BF478" s="303">
        <f t="shared" si="244"/>
        <v>23</v>
      </c>
      <c r="BG478" s="303">
        <f t="shared" si="245"/>
        <v>25</v>
      </c>
      <c r="BH478" s="303"/>
      <c r="BI478" s="303">
        <f t="shared" si="246"/>
        <v>26</v>
      </c>
      <c r="BJ478" s="303">
        <f t="shared" si="247"/>
        <v>28</v>
      </c>
      <c r="BK478" s="303">
        <f t="shared" si="248"/>
        <v>91</v>
      </c>
      <c r="BL478" s="303">
        <f t="shared" si="249"/>
        <v>19</v>
      </c>
      <c r="BM478" s="303">
        <f t="shared" si="250"/>
        <v>26</v>
      </c>
      <c r="BN478" s="303">
        <f t="shared" si="251"/>
        <v>15</v>
      </c>
      <c r="CB478" s="307"/>
      <c r="CC478" s="307"/>
      <c r="CD478" s="307"/>
      <c r="CE478" s="307"/>
      <c r="CF478" s="307"/>
      <c r="CG478" s="307"/>
      <c r="CH478" s="307"/>
      <c r="CI478" s="307"/>
      <c r="CJ478" s="307"/>
      <c r="CK478" s="307"/>
      <c r="CL478" s="307"/>
      <c r="CM478" s="307"/>
      <c r="CN478" s="307"/>
      <c r="CO478" s="307"/>
      <c r="CP478" s="307"/>
      <c r="CQ478" s="307"/>
      <c r="CR478" s="307"/>
      <c r="CS478" s="307"/>
      <c r="CT478" s="307"/>
      <c r="CU478" s="307"/>
      <c r="CV478" s="307"/>
      <c r="CW478" s="307"/>
      <c r="CX478" s="307"/>
      <c r="CY478" s="307"/>
      <c r="CZ478" s="307"/>
      <c r="DA478" s="307"/>
      <c r="DB478" s="307"/>
      <c r="DC478" s="307"/>
      <c r="DD478" s="307"/>
      <c r="DE478" s="307"/>
      <c r="DF478" s="307"/>
      <c r="DG478" s="307"/>
      <c r="DH478" s="307"/>
      <c r="DI478" s="390"/>
      <c r="DJ478" s="390"/>
      <c r="DK478" s="307"/>
      <c r="DL478" s="307"/>
      <c r="DM478" s="307"/>
      <c r="DN478" s="307"/>
      <c r="DO478" s="307"/>
      <c r="DP478" s="307"/>
      <c r="DQ478" s="307"/>
      <c r="DR478" s="307"/>
      <c r="DS478" s="307"/>
      <c r="DT478" s="307"/>
      <c r="DU478" s="307"/>
      <c r="DV478" s="307"/>
      <c r="DW478" s="307"/>
      <c r="DX478" s="307"/>
      <c r="DY478" s="307"/>
      <c r="DZ478" s="307"/>
      <c r="EA478" s="307"/>
      <c r="EB478" s="307"/>
      <c r="EC478" s="307"/>
      <c r="ED478" s="307"/>
      <c r="EE478" s="307"/>
      <c r="EF478" s="307"/>
      <c r="EG478" s="307"/>
      <c r="EH478" s="307"/>
      <c r="EI478" s="307"/>
      <c r="EJ478" s="307"/>
      <c r="EK478" s="307"/>
      <c r="EL478" s="307"/>
      <c r="EM478" s="307"/>
      <c r="EN478" s="307"/>
      <c r="EO478" s="307"/>
      <c r="EP478" s="307"/>
      <c r="EQ478" s="307"/>
      <c r="ER478" s="307"/>
      <c r="ES478" s="307"/>
      <c r="ET478" s="307"/>
      <c r="EU478" s="390"/>
      <c r="EV478" s="390"/>
      <c r="EW478" s="307"/>
      <c r="EX478" s="307"/>
      <c r="EY478" s="307"/>
      <c r="EZ478" s="307"/>
      <c r="FA478" s="307"/>
      <c r="FB478" s="307"/>
      <c r="FC478" s="307"/>
      <c r="FD478" s="307"/>
      <c r="FE478" s="307"/>
      <c r="FF478" s="307"/>
      <c r="FG478" s="307"/>
      <c r="FH478" s="307"/>
      <c r="FI478" s="307"/>
      <c r="FJ478" s="307"/>
      <c r="FK478" s="307"/>
      <c r="FL478" s="307"/>
      <c r="FM478" s="307"/>
      <c r="FN478" s="307"/>
      <c r="FO478" s="307"/>
      <c r="FP478" s="307"/>
      <c r="FQ478" s="307"/>
      <c r="FR478" s="307"/>
      <c r="FS478" s="307"/>
      <c r="FT478" s="307"/>
      <c r="FU478" s="307"/>
      <c r="FV478" s="307"/>
      <c r="FW478" s="307"/>
      <c r="FX478" s="307"/>
      <c r="FY478" s="307"/>
      <c r="FZ478" s="307"/>
      <c r="GA478" s="307"/>
      <c r="GB478" s="307"/>
      <c r="GC478" s="307"/>
      <c r="GD478" s="307"/>
      <c r="GE478" s="307"/>
      <c r="GF478" s="307"/>
      <c r="GG478" s="307"/>
      <c r="GH478" s="307"/>
      <c r="GI478" s="307"/>
      <c r="GJ478" s="307"/>
      <c r="GK478" s="307"/>
      <c r="GL478" s="307"/>
      <c r="GM478" s="307"/>
      <c r="GN478" s="307"/>
      <c r="GO478" s="307"/>
      <c r="GP478" s="307"/>
      <c r="GQ478" s="307"/>
      <c r="GR478" s="307"/>
      <c r="GS478" s="307"/>
      <c r="GT478" s="307"/>
      <c r="GU478" s="307"/>
      <c r="GV478" s="307"/>
      <c r="GW478" s="307"/>
      <c r="GX478" s="307"/>
      <c r="GY478" s="307"/>
      <c r="GZ478" s="307"/>
      <c r="HA478" s="307"/>
      <c r="HB478" s="307"/>
      <c r="HC478" s="307"/>
      <c r="HD478" s="307"/>
      <c r="HE478" s="307"/>
      <c r="HF478" s="307"/>
      <c r="HG478" s="307"/>
      <c r="HH478" s="307"/>
      <c r="HI478" s="307"/>
      <c r="HJ478" s="307"/>
      <c r="HK478" s="307"/>
      <c r="HL478" s="307"/>
      <c r="HM478" s="307"/>
      <c r="HN478" s="307"/>
      <c r="HO478" s="307"/>
      <c r="HP478" s="307"/>
      <c r="HQ478" s="307"/>
      <c r="HR478" s="307"/>
      <c r="HS478" s="307"/>
      <c r="HT478" s="307"/>
      <c r="HU478" s="307"/>
      <c r="HV478" s="307"/>
      <c r="HW478" s="307"/>
      <c r="HX478" s="307"/>
      <c r="HY478" s="307"/>
      <c r="HZ478" s="307"/>
      <c r="IA478" s="307"/>
      <c r="IB478" s="307"/>
      <c r="IC478" s="307"/>
      <c r="ID478" s="307"/>
      <c r="IE478" s="307"/>
      <c r="IF478" s="307"/>
      <c r="IG478" s="307"/>
      <c r="IH478" s="307"/>
      <c r="II478" s="307"/>
      <c r="IJ478" s="307"/>
      <c r="IK478" s="307"/>
      <c r="IL478" s="307"/>
      <c r="IM478" s="307"/>
      <c r="IN478" s="307"/>
      <c r="IO478" s="307"/>
      <c r="IP478" s="307"/>
      <c r="IQ478" s="307"/>
      <c r="IR478" s="307"/>
      <c r="IS478" s="307"/>
      <c r="IT478" s="307"/>
      <c r="IU478" s="307"/>
      <c r="IV478" s="307"/>
      <c r="IW478" s="307"/>
      <c r="IX478" s="307"/>
      <c r="IY478" s="307"/>
      <c r="IZ478" s="307"/>
      <c r="JA478" s="307"/>
      <c r="JB478" s="307"/>
      <c r="JC478" s="307"/>
      <c r="JD478" s="307"/>
      <c r="JE478" s="307"/>
      <c r="JF478" s="307"/>
      <c r="JG478" s="307"/>
      <c r="JH478" s="307"/>
      <c r="JI478" s="307"/>
      <c r="JJ478" s="307"/>
      <c r="JK478" s="307"/>
      <c r="JL478" s="307"/>
      <c r="JM478" s="307"/>
      <c r="JN478" s="307"/>
      <c r="JO478" s="307"/>
      <c r="JP478" s="307"/>
      <c r="JQ478" s="307"/>
      <c r="JR478" s="307"/>
      <c r="JS478" s="307"/>
      <c r="JT478" s="307"/>
      <c r="JU478" s="307"/>
      <c r="JV478" s="307"/>
      <c r="JW478" s="307"/>
      <c r="JX478" s="307"/>
      <c r="JY478" s="307"/>
      <c r="JZ478" s="307"/>
      <c r="KA478" s="307"/>
      <c r="KB478" s="307"/>
      <c r="KC478" s="307"/>
      <c r="KD478" s="307"/>
      <c r="KE478" s="307"/>
      <c r="KF478" s="307"/>
      <c r="KG478" s="307"/>
      <c r="KH478" s="307"/>
      <c r="KI478" s="307"/>
      <c r="KJ478" s="307"/>
      <c r="KK478" s="307"/>
      <c r="KL478" s="307"/>
      <c r="KM478" s="307"/>
      <c r="KN478" s="307"/>
      <c r="KO478" s="307"/>
      <c r="KP478" s="307"/>
      <c r="KQ478" s="307"/>
      <c r="KR478" s="307"/>
      <c r="KS478" s="307"/>
      <c r="KT478" s="307"/>
    </row>
    <row r="479" spans="14:306" s="56" customFormat="1" ht="15" customHeight="1">
      <c r="N479" s="341"/>
      <c r="O479" s="330"/>
      <c r="P479" s="330"/>
      <c r="Q479" s="330"/>
      <c r="R479" s="330"/>
      <c r="S479" s="330"/>
      <c r="T479" s="330"/>
      <c r="U479" s="330"/>
      <c r="W479" s="330"/>
      <c r="X479" s="330"/>
      <c r="Y479" s="330"/>
      <c r="Z479" s="330"/>
      <c r="AA479" s="330"/>
      <c r="AB479" s="330"/>
      <c r="AC479" s="330"/>
      <c r="AD479" s="330"/>
      <c r="AE479" s="330"/>
      <c r="AG479" s="354">
        <v>13</v>
      </c>
      <c r="AH479" s="354"/>
      <c r="AI479" s="356" t="s">
        <v>136</v>
      </c>
      <c r="AJ479" s="356" t="s">
        <v>126</v>
      </c>
      <c r="AK479" s="356" t="s">
        <v>130</v>
      </c>
      <c r="AL479" s="359">
        <v>20</v>
      </c>
      <c r="AM479" s="356" t="s">
        <v>785</v>
      </c>
      <c r="AN479" s="356" t="s">
        <v>195</v>
      </c>
      <c r="AO479" s="359">
        <v>20</v>
      </c>
      <c r="AP479" s="356" t="s">
        <v>140</v>
      </c>
      <c r="AQ479" s="356" t="s">
        <v>126</v>
      </c>
      <c r="AR479" s="356" t="s">
        <v>93</v>
      </c>
      <c r="AS479" s="356" t="s">
        <v>96</v>
      </c>
      <c r="AT479" s="356" t="s">
        <v>652</v>
      </c>
      <c r="AU479" s="356"/>
      <c r="AV479" s="359">
        <v>19</v>
      </c>
      <c r="AW479" s="359">
        <v>26</v>
      </c>
      <c r="AX479" s="359">
        <v>15</v>
      </c>
      <c r="AY479" s="303">
        <f t="shared" si="237"/>
        <v>43</v>
      </c>
      <c r="AZ479" s="303">
        <f t="shared" si="238"/>
        <v>27</v>
      </c>
      <c r="BA479" s="303">
        <f t="shared" si="239"/>
        <v>20</v>
      </c>
      <c r="BB479" s="303">
        <f t="shared" si="240"/>
        <v>21</v>
      </c>
      <c r="BC479" s="303">
        <f t="shared" si="241"/>
        <v>55</v>
      </c>
      <c r="BD479" s="303">
        <f t="shared" si="242"/>
        <v>39</v>
      </c>
      <c r="BE479" s="303">
        <f t="shared" si="243"/>
        <v>21</v>
      </c>
      <c r="BF479" s="303">
        <f t="shared" si="244"/>
        <v>25</v>
      </c>
      <c r="BG479" s="303">
        <f t="shared" si="245"/>
        <v>27</v>
      </c>
      <c r="BH479" s="303"/>
      <c r="BI479" s="303">
        <f t="shared" si="246"/>
        <v>28</v>
      </c>
      <c r="BJ479" s="303">
        <f t="shared" si="247"/>
        <v>30</v>
      </c>
      <c r="BK479" s="303">
        <f t="shared" si="248"/>
        <v>98</v>
      </c>
      <c r="BL479" s="303">
        <f t="shared" si="249"/>
        <v>20</v>
      </c>
      <c r="BM479" s="303">
        <f t="shared" si="250"/>
        <v>27</v>
      </c>
      <c r="BN479" s="303">
        <f t="shared" si="251"/>
        <v>16</v>
      </c>
      <c r="CB479" s="307"/>
      <c r="CC479" s="307"/>
      <c r="CD479" s="307"/>
      <c r="CE479" s="307"/>
      <c r="CF479" s="307"/>
      <c r="CG479" s="307"/>
      <c r="CH479" s="307"/>
      <c r="CI479" s="307"/>
      <c r="CJ479" s="307"/>
      <c r="CK479" s="307"/>
      <c r="CL479" s="307"/>
      <c r="CM479" s="307"/>
      <c r="CN479" s="307"/>
      <c r="CO479" s="307"/>
      <c r="CP479" s="307"/>
      <c r="CQ479" s="307"/>
      <c r="CR479" s="307"/>
      <c r="CS479" s="307"/>
      <c r="CT479" s="307"/>
      <c r="CU479" s="307"/>
      <c r="CV479" s="307"/>
      <c r="CW479" s="307"/>
      <c r="CX479" s="307"/>
      <c r="CY479" s="307"/>
      <c r="CZ479" s="307"/>
      <c r="DA479" s="307"/>
      <c r="DB479" s="307"/>
      <c r="DC479" s="307"/>
      <c r="DD479" s="307"/>
      <c r="DE479" s="307"/>
      <c r="DF479" s="307"/>
      <c r="DG479" s="307"/>
      <c r="DH479" s="307"/>
      <c r="DI479" s="390"/>
      <c r="DJ479" s="390"/>
      <c r="DK479" s="307"/>
      <c r="DL479" s="307"/>
      <c r="DM479" s="307"/>
      <c r="DN479" s="307"/>
      <c r="DO479" s="307"/>
      <c r="DP479" s="307"/>
      <c r="DQ479" s="307"/>
      <c r="DR479" s="307"/>
      <c r="DS479" s="307"/>
      <c r="DT479" s="307"/>
      <c r="DU479" s="307"/>
      <c r="DV479" s="307"/>
      <c r="DW479" s="307"/>
      <c r="DX479" s="307"/>
      <c r="DY479" s="307"/>
      <c r="DZ479" s="307"/>
      <c r="EA479" s="307"/>
      <c r="EB479" s="307"/>
      <c r="EC479" s="307"/>
      <c r="ED479" s="307"/>
      <c r="EE479" s="307"/>
      <c r="EF479" s="307"/>
      <c r="EG479" s="307"/>
      <c r="EH479" s="307"/>
      <c r="EI479" s="307"/>
      <c r="EJ479" s="307"/>
      <c r="EK479" s="307"/>
      <c r="EL479" s="307"/>
      <c r="EM479" s="307"/>
      <c r="EN479" s="307"/>
      <c r="EO479" s="307"/>
      <c r="EP479" s="307"/>
      <c r="EQ479" s="307"/>
      <c r="ER479" s="307"/>
      <c r="ES479" s="307"/>
      <c r="ET479" s="307"/>
      <c r="EU479" s="390"/>
      <c r="EV479" s="390"/>
      <c r="EW479" s="307"/>
      <c r="EX479" s="307"/>
      <c r="EY479" s="307"/>
      <c r="EZ479" s="307"/>
      <c r="FA479" s="307"/>
      <c r="FB479" s="307"/>
      <c r="FC479" s="307"/>
      <c r="FD479" s="307"/>
      <c r="FE479" s="307"/>
      <c r="FF479" s="307"/>
      <c r="FG479" s="307"/>
      <c r="FH479" s="307"/>
      <c r="FI479" s="307"/>
      <c r="FJ479" s="307"/>
      <c r="FK479" s="307"/>
      <c r="FL479" s="307"/>
      <c r="FM479" s="307"/>
      <c r="FN479" s="307"/>
      <c r="FO479" s="307"/>
      <c r="FP479" s="307"/>
      <c r="FQ479" s="307"/>
      <c r="FR479" s="307"/>
      <c r="FS479" s="307"/>
      <c r="FT479" s="307"/>
      <c r="FU479" s="307"/>
      <c r="FV479" s="307"/>
      <c r="FW479" s="307"/>
      <c r="FX479" s="307"/>
      <c r="FY479" s="307"/>
      <c r="FZ479" s="307"/>
      <c r="GA479" s="307"/>
      <c r="GB479" s="307"/>
      <c r="GC479" s="307"/>
      <c r="GD479" s="307"/>
      <c r="GE479" s="307"/>
      <c r="GF479" s="307"/>
      <c r="GG479" s="307"/>
      <c r="GH479" s="307"/>
      <c r="GI479" s="307"/>
      <c r="GJ479" s="307"/>
      <c r="GK479" s="307"/>
      <c r="GL479" s="307"/>
      <c r="GM479" s="307"/>
      <c r="GN479" s="307"/>
      <c r="GO479" s="307"/>
      <c r="GP479" s="307"/>
      <c r="GQ479" s="307"/>
      <c r="GR479" s="307"/>
      <c r="GS479" s="307"/>
      <c r="GT479" s="307"/>
      <c r="GU479" s="307"/>
      <c r="GV479" s="307"/>
      <c r="GW479" s="307"/>
      <c r="GX479" s="307"/>
      <c r="GY479" s="307"/>
      <c r="GZ479" s="307"/>
      <c r="HA479" s="307"/>
      <c r="HB479" s="307"/>
      <c r="HC479" s="307"/>
      <c r="HD479" s="307"/>
      <c r="HE479" s="307"/>
      <c r="HF479" s="307"/>
      <c r="HG479" s="307"/>
      <c r="HH479" s="307"/>
      <c r="HI479" s="307"/>
      <c r="HJ479" s="307"/>
      <c r="HK479" s="307"/>
      <c r="HL479" s="307"/>
      <c r="HM479" s="307"/>
      <c r="HN479" s="307"/>
      <c r="HO479" s="307"/>
      <c r="HP479" s="307"/>
      <c r="HQ479" s="307"/>
      <c r="HR479" s="307"/>
      <c r="HS479" s="307"/>
      <c r="HT479" s="307"/>
      <c r="HU479" s="307"/>
      <c r="HV479" s="307"/>
      <c r="HW479" s="307"/>
      <c r="HX479" s="307"/>
      <c r="HY479" s="307"/>
      <c r="HZ479" s="307"/>
      <c r="IA479" s="307"/>
      <c r="IB479" s="307"/>
      <c r="IC479" s="307"/>
      <c r="ID479" s="307"/>
      <c r="IE479" s="307"/>
      <c r="IF479" s="307"/>
      <c r="IG479" s="307"/>
      <c r="IH479" s="307"/>
      <c r="II479" s="307"/>
      <c r="IJ479" s="307"/>
      <c r="IK479" s="307"/>
      <c r="IL479" s="307"/>
      <c r="IM479" s="307"/>
      <c r="IN479" s="307"/>
      <c r="IO479" s="307"/>
      <c r="IP479" s="307"/>
      <c r="IQ479" s="307"/>
      <c r="IR479" s="307"/>
      <c r="IS479" s="307"/>
      <c r="IT479" s="307"/>
      <c r="IU479" s="307"/>
      <c r="IV479" s="307"/>
      <c r="IW479" s="307"/>
      <c r="IX479" s="307"/>
      <c r="IY479" s="307"/>
      <c r="IZ479" s="307"/>
      <c r="JA479" s="307"/>
      <c r="JB479" s="307"/>
      <c r="JC479" s="307"/>
      <c r="JD479" s="307"/>
      <c r="JE479" s="307"/>
      <c r="JF479" s="307"/>
      <c r="JG479" s="307"/>
      <c r="JH479" s="307"/>
      <c r="JI479" s="307"/>
      <c r="JJ479" s="307"/>
      <c r="JK479" s="307"/>
      <c r="JL479" s="307"/>
      <c r="JM479" s="307"/>
      <c r="JN479" s="307"/>
      <c r="JO479" s="307"/>
      <c r="JP479" s="307"/>
      <c r="JQ479" s="307"/>
      <c r="JR479" s="307"/>
      <c r="JS479" s="307"/>
      <c r="JT479" s="307"/>
      <c r="JU479" s="307"/>
      <c r="JV479" s="307"/>
      <c r="JW479" s="307"/>
      <c r="JX479" s="307"/>
      <c r="JY479" s="307"/>
      <c r="JZ479" s="307"/>
      <c r="KA479" s="307"/>
      <c r="KB479" s="307"/>
      <c r="KC479" s="307"/>
      <c r="KD479" s="307"/>
      <c r="KE479" s="307"/>
      <c r="KF479" s="307"/>
      <c r="KG479" s="307"/>
      <c r="KH479" s="307"/>
      <c r="KI479" s="307"/>
      <c r="KJ479" s="307"/>
      <c r="KK479" s="307"/>
      <c r="KL479" s="307"/>
      <c r="KM479" s="307"/>
      <c r="KN479" s="307"/>
      <c r="KO479" s="307"/>
      <c r="KP479" s="307"/>
      <c r="KQ479" s="307"/>
      <c r="KR479" s="307"/>
      <c r="KS479" s="307"/>
      <c r="KT479" s="307"/>
    </row>
    <row r="480" spans="14:306" s="56" customFormat="1" ht="15" customHeight="1">
      <c r="N480" s="341"/>
      <c r="O480" s="330"/>
      <c r="P480" s="330"/>
      <c r="Q480" s="330"/>
      <c r="R480" s="330"/>
      <c r="S480" s="330"/>
      <c r="T480" s="330"/>
      <c r="U480" s="330"/>
      <c r="W480" s="330"/>
      <c r="X480" s="330"/>
      <c r="Y480" s="330"/>
      <c r="Z480" s="330"/>
      <c r="AA480" s="330"/>
      <c r="AB480" s="330"/>
      <c r="AC480" s="330"/>
      <c r="AD480" s="330"/>
      <c r="AE480" s="330"/>
      <c r="AG480" s="354">
        <v>14</v>
      </c>
      <c r="AH480" s="354"/>
      <c r="AI480" s="356" t="s">
        <v>90</v>
      </c>
      <c r="AJ480" s="356" t="s">
        <v>162</v>
      </c>
      <c r="AK480" s="359">
        <v>20</v>
      </c>
      <c r="AL480" s="356" t="s">
        <v>138</v>
      </c>
      <c r="AM480" s="356" t="s">
        <v>598</v>
      </c>
      <c r="AN480" s="356" t="s">
        <v>653</v>
      </c>
      <c r="AO480" s="359">
        <v>21</v>
      </c>
      <c r="AP480" s="356" t="s">
        <v>126</v>
      </c>
      <c r="AQ480" s="356" t="s">
        <v>162</v>
      </c>
      <c r="AR480" s="356" t="s">
        <v>96</v>
      </c>
      <c r="AS480" s="359">
        <v>30</v>
      </c>
      <c r="AT480" s="356" t="s">
        <v>200</v>
      </c>
      <c r="AU480" s="356"/>
      <c r="AV480" s="359">
        <v>20</v>
      </c>
      <c r="AW480" s="359">
        <v>27</v>
      </c>
      <c r="AX480" s="359">
        <v>16</v>
      </c>
      <c r="AY480" s="303">
        <f t="shared" si="237"/>
        <v>47</v>
      </c>
      <c r="AZ480" s="303">
        <f t="shared" si="238"/>
        <v>29</v>
      </c>
      <c r="BA480" s="303">
        <f t="shared" si="239"/>
        <v>21</v>
      </c>
      <c r="BB480" s="303">
        <f t="shared" si="240"/>
        <v>23</v>
      </c>
      <c r="BC480" s="303">
        <f t="shared" si="241"/>
        <v>59</v>
      </c>
      <c r="BD480" s="303">
        <f t="shared" si="242"/>
        <v>41</v>
      </c>
      <c r="BE480" s="303">
        <f t="shared" si="243"/>
        <v>22</v>
      </c>
      <c r="BF480" s="303">
        <f t="shared" si="244"/>
        <v>27</v>
      </c>
      <c r="BG480" s="303">
        <f t="shared" si="245"/>
        <v>29</v>
      </c>
      <c r="BH480" s="303"/>
      <c r="BI480" s="303">
        <f t="shared" si="246"/>
        <v>30</v>
      </c>
      <c r="BJ480" s="303">
        <f t="shared" si="247"/>
        <v>31</v>
      </c>
      <c r="BK480" s="303">
        <f t="shared" si="248"/>
        <v>104</v>
      </c>
      <c r="BL480" s="303">
        <f t="shared" si="249"/>
        <v>21</v>
      </c>
      <c r="BM480" s="303">
        <f t="shared" si="250"/>
        <v>28</v>
      </c>
      <c r="BN480" s="303">
        <f t="shared" si="251"/>
        <v>17</v>
      </c>
      <c r="CB480" s="307"/>
      <c r="CC480" s="307"/>
      <c r="CD480" s="307"/>
      <c r="CE480" s="307"/>
      <c r="CF480" s="307"/>
      <c r="CG480" s="307"/>
      <c r="CH480" s="307"/>
      <c r="CI480" s="307"/>
      <c r="CJ480" s="307"/>
      <c r="CK480" s="307"/>
      <c r="CL480" s="307"/>
      <c r="CM480" s="307"/>
      <c r="CN480" s="307"/>
      <c r="CO480" s="307"/>
      <c r="CP480" s="307"/>
      <c r="CQ480" s="307"/>
      <c r="CR480" s="307"/>
      <c r="CS480" s="307"/>
      <c r="CT480" s="307"/>
      <c r="CU480" s="307"/>
      <c r="CV480" s="307"/>
      <c r="CW480" s="307"/>
      <c r="CX480" s="307"/>
      <c r="CY480" s="307"/>
      <c r="CZ480" s="307"/>
      <c r="DA480" s="307"/>
      <c r="DB480" s="307"/>
      <c r="DC480" s="307"/>
      <c r="DD480" s="307"/>
      <c r="DE480" s="307"/>
      <c r="DF480" s="307"/>
      <c r="DG480" s="307"/>
      <c r="DH480" s="307"/>
      <c r="DI480" s="390"/>
      <c r="DJ480" s="390"/>
      <c r="DK480" s="307"/>
      <c r="DL480" s="307"/>
      <c r="DM480" s="307"/>
      <c r="DN480" s="307"/>
      <c r="DO480" s="307"/>
      <c r="DP480" s="307"/>
      <c r="DQ480" s="307"/>
      <c r="DR480" s="307"/>
      <c r="DS480" s="307"/>
      <c r="DT480" s="307"/>
      <c r="DU480" s="307"/>
      <c r="DV480" s="307"/>
      <c r="DW480" s="307"/>
      <c r="DX480" s="307"/>
      <c r="DY480" s="307"/>
      <c r="DZ480" s="307"/>
      <c r="EA480" s="307"/>
      <c r="EB480" s="307"/>
      <c r="EC480" s="307"/>
      <c r="ED480" s="307"/>
      <c r="EE480" s="307"/>
      <c r="EF480" s="307"/>
      <c r="EG480" s="307"/>
      <c r="EH480" s="307"/>
      <c r="EI480" s="307"/>
      <c r="EJ480" s="307"/>
      <c r="EK480" s="307"/>
      <c r="EL480" s="307"/>
      <c r="EM480" s="307"/>
      <c r="EN480" s="307"/>
      <c r="EO480" s="307"/>
      <c r="EP480" s="307"/>
      <c r="EQ480" s="307"/>
      <c r="ER480" s="307"/>
      <c r="ES480" s="307"/>
      <c r="ET480" s="307"/>
      <c r="EU480" s="390"/>
      <c r="EV480" s="390"/>
      <c r="EW480" s="307"/>
      <c r="EX480" s="307"/>
      <c r="EY480" s="307"/>
      <c r="EZ480" s="307"/>
      <c r="FA480" s="307"/>
      <c r="FB480" s="307"/>
      <c r="FC480" s="307"/>
      <c r="FD480" s="307"/>
      <c r="FE480" s="307"/>
      <c r="FF480" s="307"/>
      <c r="FG480" s="307"/>
      <c r="FH480" s="307"/>
      <c r="FI480" s="307"/>
      <c r="FJ480" s="307"/>
      <c r="FK480" s="307"/>
      <c r="FL480" s="307"/>
      <c r="FM480" s="307"/>
      <c r="FN480" s="307"/>
      <c r="FO480" s="307"/>
      <c r="FP480" s="307"/>
      <c r="FQ480" s="307"/>
      <c r="FR480" s="307"/>
      <c r="FS480" s="307"/>
      <c r="FT480" s="307"/>
      <c r="FU480" s="307"/>
      <c r="FV480" s="307"/>
      <c r="FW480" s="307"/>
      <c r="FX480" s="307"/>
      <c r="FY480" s="307"/>
      <c r="FZ480" s="307"/>
      <c r="GA480" s="307"/>
      <c r="GB480" s="307"/>
      <c r="GC480" s="307"/>
      <c r="GD480" s="307"/>
      <c r="GE480" s="307"/>
      <c r="GF480" s="307"/>
      <c r="GG480" s="307"/>
      <c r="GH480" s="307"/>
      <c r="GI480" s="307"/>
      <c r="GJ480" s="307"/>
      <c r="GK480" s="307"/>
      <c r="GL480" s="307"/>
      <c r="GM480" s="307"/>
      <c r="GN480" s="307"/>
      <c r="GO480" s="307"/>
      <c r="GP480" s="307"/>
      <c r="GQ480" s="307"/>
      <c r="GR480" s="307"/>
      <c r="GS480" s="307"/>
      <c r="GT480" s="307"/>
      <c r="GU480" s="307"/>
      <c r="GV480" s="307"/>
      <c r="GW480" s="307"/>
      <c r="GX480" s="307"/>
      <c r="GY480" s="307"/>
      <c r="GZ480" s="307"/>
      <c r="HA480" s="307"/>
      <c r="HB480" s="307"/>
      <c r="HC480" s="307"/>
      <c r="HD480" s="307"/>
      <c r="HE480" s="307"/>
      <c r="HF480" s="307"/>
      <c r="HG480" s="307"/>
      <c r="HH480" s="307"/>
      <c r="HI480" s="307"/>
      <c r="HJ480" s="307"/>
      <c r="HK480" s="307"/>
      <c r="HL480" s="307"/>
      <c r="HM480" s="307"/>
      <c r="HN480" s="307"/>
      <c r="HO480" s="307"/>
      <c r="HP480" s="307"/>
      <c r="HQ480" s="307"/>
      <c r="HR480" s="307"/>
      <c r="HS480" s="307"/>
      <c r="HT480" s="307"/>
      <c r="HU480" s="307"/>
      <c r="HV480" s="307"/>
      <c r="HW480" s="307"/>
      <c r="HX480" s="307"/>
      <c r="HY480" s="307"/>
      <c r="HZ480" s="307"/>
      <c r="IA480" s="307"/>
      <c r="IB480" s="307"/>
      <c r="IC480" s="307"/>
      <c r="ID480" s="307"/>
      <c r="IE480" s="307"/>
      <c r="IF480" s="307"/>
      <c r="IG480" s="307"/>
      <c r="IH480" s="307"/>
      <c r="II480" s="307"/>
      <c r="IJ480" s="307"/>
      <c r="IK480" s="307"/>
      <c r="IL480" s="307"/>
      <c r="IM480" s="307"/>
      <c r="IN480" s="307"/>
      <c r="IO480" s="307"/>
      <c r="IP480" s="307"/>
      <c r="IQ480" s="307"/>
      <c r="IR480" s="307"/>
      <c r="IS480" s="307"/>
      <c r="IT480" s="307"/>
      <c r="IU480" s="307"/>
      <c r="IV480" s="307"/>
      <c r="IW480" s="307"/>
      <c r="IX480" s="307"/>
      <c r="IY480" s="307"/>
      <c r="IZ480" s="307"/>
      <c r="JA480" s="307"/>
      <c r="JB480" s="307"/>
      <c r="JC480" s="307"/>
      <c r="JD480" s="307"/>
      <c r="JE480" s="307"/>
      <c r="JF480" s="307"/>
      <c r="JG480" s="307"/>
      <c r="JH480" s="307"/>
      <c r="JI480" s="307"/>
      <c r="JJ480" s="307"/>
      <c r="JK480" s="307"/>
      <c r="JL480" s="307"/>
      <c r="JM480" s="307"/>
      <c r="JN480" s="307"/>
      <c r="JO480" s="307"/>
      <c r="JP480" s="307"/>
      <c r="JQ480" s="307"/>
      <c r="JR480" s="307"/>
      <c r="JS480" s="307"/>
      <c r="JT480" s="307"/>
      <c r="JU480" s="307"/>
      <c r="JV480" s="307"/>
      <c r="JW480" s="307"/>
      <c r="JX480" s="307"/>
      <c r="JY480" s="307"/>
      <c r="JZ480" s="307"/>
      <c r="KA480" s="307"/>
      <c r="KB480" s="307"/>
      <c r="KC480" s="307"/>
      <c r="KD480" s="307"/>
      <c r="KE480" s="307"/>
      <c r="KF480" s="307"/>
      <c r="KG480" s="307"/>
      <c r="KH480" s="307"/>
      <c r="KI480" s="307"/>
      <c r="KJ480" s="307"/>
      <c r="KK480" s="307"/>
      <c r="KL480" s="307"/>
      <c r="KM480" s="307"/>
      <c r="KN480" s="307"/>
      <c r="KO480" s="307"/>
      <c r="KP480" s="307"/>
      <c r="KQ480" s="307"/>
      <c r="KR480" s="307"/>
      <c r="KS480" s="307"/>
      <c r="KT480" s="307"/>
    </row>
    <row r="481" spans="14:306" s="56" customFormat="1" ht="15" customHeight="1">
      <c r="N481" s="409"/>
      <c r="O481" s="311"/>
      <c r="P481" s="311"/>
      <c r="Q481" s="311"/>
      <c r="R481" s="311"/>
      <c r="S481" s="311"/>
      <c r="T481" s="311"/>
      <c r="U481" s="410"/>
      <c r="W481" s="342"/>
      <c r="X481" s="342"/>
      <c r="Y481" s="342"/>
      <c r="Z481" s="342"/>
      <c r="AA481" s="342"/>
      <c r="AB481" s="342"/>
      <c r="AC481" s="342"/>
      <c r="AD481" s="342"/>
      <c r="AE481" s="342"/>
      <c r="AG481" s="354">
        <v>15</v>
      </c>
      <c r="AH481" s="354"/>
      <c r="AI481" s="356" t="s">
        <v>142</v>
      </c>
      <c r="AJ481" s="356" t="s">
        <v>165</v>
      </c>
      <c r="AK481" s="356" t="s">
        <v>138</v>
      </c>
      <c r="AL481" s="359">
        <v>23</v>
      </c>
      <c r="AM481" s="356" t="s">
        <v>687</v>
      </c>
      <c r="AN481" s="356" t="s">
        <v>147</v>
      </c>
      <c r="AO481" s="359">
        <v>22</v>
      </c>
      <c r="AP481" s="359">
        <v>27</v>
      </c>
      <c r="AQ481" s="356" t="s">
        <v>165</v>
      </c>
      <c r="AR481" s="356" t="s">
        <v>99</v>
      </c>
      <c r="AS481" s="356" t="s">
        <v>133</v>
      </c>
      <c r="AT481" s="356" t="s">
        <v>786</v>
      </c>
      <c r="AU481" s="356"/>
      <c r="AV481" s="359">
        <v>21</v>
      </c>
      <c r="AW481" s="359">
        <v>28</v>
      </c>
      <c r="AX481" s="359">
        <v>17</v>
      </c>
      <c r="AY481" s="303">
        <f t="shared" si="237"/>
        <v>51</v>
      </c>
      <c r="AZ481" s="303">
        <f t="shared" si="238"/>
        <v>31</v>
      </c>
      <c r="BA481" s="303">
        <f t="shared" si="239"/>
        <v>23</v>
      </c>
      <c r="BB481" s="303">
        <f t="shared" si="240"/>
        <v>24</v>
      </c>
      <c r="BC481" s="303">
        <f t="shared" si="241"/>
        <v>63</v>
      </c>
      <c r="BD481" s="303">
        <f t="shared" si="242"/>
        <v>43</v>
      </c>
      <c r="BE481" s="303">
        <f t="shared" si="243"/>
        <v>23</v>
      </c>
      <c r="BF481" s="303">
        <f t="shared" si="244"/>
        <v>28</v>
      </c>
      <c r="BG481" s="303">
        <f t="shared" si="245"/>
        <v>31</v>
      </c>
      <c r="BH481" s="303"/>
      <c r="BI481" s="303">
        <f t="shared" si="246"/>
        <v>32</v>
      </c>
      <c r="BJ481" s="303">
        <f t="shared" si="247"/>
        <v>33</v>
      </c>
      <c r="BK481" s="303">
        <f t="shared" si="248"/>
        <v>111</v>
      </c>
      <c r="BL481" s="303">
        <f t="shared" si="249"/>
        <v>22</v>
      </c>
      <c r="BM481" s="303">
        <f t="shared" si="250"/>
        <v>29</v>
      </c>
      <c r="BN481" s="303">
        <f t="shared" si="251"/>
        <v>18</v>
      </c>
      <c r="CB481" s="307"/>
      <c r="CC481" s="307"/>
      <c r="CD481" s="307"/>
      <c r="CE481" s="307"/>
      <c r="CF481" s="307"/>
      <c r="CG481" s="307"/>
      <c r="CH481" s="307"/>
      <c r="CI481" s="307"/>
      <c r="CJ481" s="307"/>
      <c r="CK481" s="307"/>
      <c r="CL481" s="307"/>
      <c r="CM481" s="307"/>
      <c r="CN481" s="307"/>
      <c r="CO481" s="307"/>
      <c r="CP481" s="307"/>
      <c r="CQ481" s="307"/>
      <c r="CR481" s="307"/>
      <c r="CS481" s="307"/>
      <c r="CT481" s="307"/>
      <c r="CU481" s="307"/>
      <c r="CV481" s="307"/>
      <c r="CW481" s="307"/>
      <c r="CX481" s="307"/>
      <c r="CY481" s="307"/>
      <c r="CZ481" s="307"/>
      <c r="DA481" s="307"/>
      <c r="DB481" s="307"/>
      <c r="DC481" s="307"/>
      <c r="DD481" s="307"/>
      <c r="DE481" s="307"/>
      <c r="DF481" s="307"/>
      <c r="DG481" s="307"/>
      <c r="DH481" s="307"/>
      <c r="DI481" s="390"/>
      <c r="DJ481" s="390"/>
      <c r="DK481" s="307"/>
      <c r="DL481" s="307"/>
      <c r="DM481" s="307"/>
      <c r="DN481" s="307"/>
      <c r="DO481" s="307"/>
      <c r="DP481" s="307"/>
      <c r="DQ481" s="307"/>
      <c r="DR481" s="307"/>
      <c r="DS481" s="307"/>
      <c r="DT481" s="307"/>
      <c r="DU481" s="307"/>
      <c r="DV481" s="307"/>
      <c r="DW481" s="307"/>
      <c r="DX481" s="307"/>
      <c r="DY481" s="307"/>
      <c r="DZ481" s="307"/>
      <c r="EA481" s="307"/>
      <c r="EB481" s="307"/>
      <c r="EC481" s="307"/>
      <c r="ED481" s="307"/>
      <c r="EE481" s="307"/>
      <c r="EF481" s="307"/>
      <c r="EG481" s="307"/>
      <c r="EH481" s="307"/>
      <c r="EI481" s="307"/>
      <c r="EJ481" s="307"/>
      <c r="EK481" s="307"/>
      <c r="EL481" s="307"/>
      <c r="EM481" s="307"/>
      <c r="EN481" s="307"/>
      <c r="EO481" s="307"/>
      <c r="EP481" s="307"/>
      <c r="EQ481" s="307"/>
      <c r="ER481" s="307"/>
      <c r="ES481" s="307"/>
      <c r="ET481" s="307"/>
      <c r="EU481" s="390"/>
      <c r="EV481" s="390"/>
      <c r="EW481" s="307"/>
      <c r="EX481" s="307"/>
      <c r="EY481" s="307"/>
      <c r="EZ481" s="307"/>
      <c r="FA481" s="307"/>
      <c r="FB481" s="307"/>
      <c r="FC481" s="307"/>
      <c r="FD481" s="307"/>
      <c r="FE481" s="307"/>
      <c r="FF481" s="307"/>
      <c r="FG481" s="307"/>
      <c r="FH481" s="307"/>
      <c r="FI481" s="307"/>
      <c r="FJ481" s="307"/>
      <c r="FK481" s="307"/>
      <c r="FL481" s="307"/>
      <c r="FM481" s="307"/>
      <c r="FN481" s="307"/>
      <c r="FO481" s="307"/>
      <c r="FP481" s="307"/>
      <c r="FQ481" s="307"/>
      <c r="FR481" s="307"/>
      <c r="FS481" s="307"/>
      <c r="FT481" s="307"/>
      <c r="FU481" s="307"/>
      <c r="FV481" s="307"/>
      <c r="FW481" s="307"/>
      <c r="FX481" s="307"/>
      <c r="FY481" s="307"/>
      <c r="FZ481" s="307"/>
      <c r="GA481" s="307"/>
      <c r="GB481" s="307"/>
      <c r="GC481" s="307"/>
      <c r="GD481" s="307"/>
      <c r="GE481" s="307"/>
      <c r="GF481" s="307"/>
      <c r="GG481" s="307"/>
      <c r="GH481" s="307"/>
      <c r="GI481" s="307"/>
      <c r="GJ481" s="307"/>
      <c r="GK481" s="307"/>
      <c r="GL481" s="307"/>
      <c r="GM481" s="307"/>
      <c r="GN481" s="307"/>
      <c r="GO481" s="307"/>
      <c r="GP481" s="307"/>
      <c r="GQ481" s="307"/>
      <c r="GR481" s="307"/>
      <c r="GS481" s="307"/>
      <c r="GT481" s="307"/>
      <c r="GU481" s="307"/>
      <c r="GV481" s="307"/>
      <c r="GW481" s="307"/>
      <c r="GX481" s="307"/>
      <c r="GY481" s="307"/>
      <c r="GZ481" s="307"/>
      <c r="HA481" s="307"/>
      <c r="HB481" s="307"/>
      <c r="HC481" s="307"/>
      <c r="HD481" s="307"/>
      <c r="HE481" s="307"/>
      <c r="HF481" s="307"/>
      <c r="HG481" s="307"/>
      <c r="HH481" s="307"/>
      <c r="HI481" s="307"/>
      <c r="HJ481" s="307"/>
      <c r="HK481" s="307"/>
      <c r="HL481" s="307"/>
      <c r="HM481" s="307"/>
      <c r="HN481" s="307"/>
      <c r="HO481" s="307"/>
      <c r="HP481" s="307"/>
      <c r="HQ481" s="307"/>
      <c r="HR481" s="307"/>
      <c r="HS481" s="307"/>
      <c r="HT481" s="307"/>
      <c r="HU481" s="307"/>
      <c r="HV481" s="307"/>
      <c r="HW481" s="307"/>
      <c r="HX481" s="307"/>
      <c r="HY481" s="307"/>
      <c r="HZ481" s="307"/>
      <c r="IA481" s="307"/>
      <c r="IB481" s="307"/>
      <c r="IC481" s="307"/>
      <c r="ID481" s="307"/>
      <c r="IE481" s="307"/>
      <c r="IF481" s="307"/>
      <c r="IG481" s="307"/>
      <c r="IH481" s="307"/>
      <c r="II481" s="307"/>
      <c r="IJ481" s="307"/>
      <c r="IK481" s="307"/>
      <c r="IL481" s="307"/>
      <c r="IM481" s="307"/>
      <c r="IN481" s="307"/>
      <c r="IO481" s="307"/>
      <c r="IP481" s="307"/>
      <c r="IQ481" s="307"/>
      <c r="IR481" s="307"/>
      <c r="IS481" s="307"/>
      <c r="IT481" s="307"/>
      <c r="IU481" s="307"/>
      <c r="IV481" s="307"/>
      <c r="IW481" s="307"/>
      <c r="IX481" s="307"/>
      <c r="IY481" s="307"/>
      <c r="IZ481" s="307"/>
      <c r="JA481" s="307"/>
      <c r="JB481" s="307"/>
      <c r="JC481" s="307"/>
      <c r="JD481" s="307"/>
      <c r="JE481" s="307"/>
      <c r="JF481" s="307"/>
      <c r="JG481" s="307"/>
      <c r="JH481" s="307"/>
      <c r="JI481" s="307"/>
      <c r="JJ481" s="307"/>
      <c r="JK481" s="307"/>
      <c r="JL481" s="307"/>
      <c r="JM481" s="307"/>
      <c r="JN481" s="307"/>
      <c r="JO481" s="307"/>
      <c r="JP481" s="307"/>
      <c r="JQ481" s="307"/>
      <c r="JR481" s="307"/>
      <c r="JS481" s="307"/>
      <c r="JT481" s="307"/>
      <c r="JU481" s="307"/>
      <c r="JV481" s="307"/>
      <c r="JW481" s="307"/>
      <c r="JX481" s="307"/>
      <c r="JY481" s="307"/>
      <c r="JZ481" s="307"/>
      <c r="KA481" s="307"/>
      <c r="KB481" s="307"/>
      <c r="KC481" s="307"/>
      <c r="KD481" s="307"/>
      <c r="KE481" s="307"/>
      <c r="KF481" s="307"/>
      <c r="KG481" s="307"/>
      <c r="KH481" s="307"/>
      <c r="KI481" s="307"/>
      <c r="KJ481" s="307"/>
      <c r="KK481" s="307"/>
      <c r="KL481" s="307"/>
      <c r="KM481" s="307"/>
      <c r="KN481" s="307"/>
      <c r="KO481" s="307"/>
      <c r="KP481" s="307"/>
      <c r="KQ481" s="307"/>
      <c r="KR481" s="307"/>
      <c r="KS481" s="307"/>
      <c r="KT481" s="307"/>
    </row>
    <row r="482" spans="14:306" s="56" customFormat="1" ht="15" customHeight="1">
      <c r="AG482" s="354">
        <v>16</v>
      </c>
      <c r="AH482" s="354"/>
      <c r="AI482" s="356" t="s">
        <v>230</v>
      </c>
      <c r="AJ482" s="356" t="s">
        <v>133</v>
      </c>
      <c r="AK482" s="359">
        <v>23</v>
      </c>
      <c r="AL482" s="359">
        <v>24</v>
      </c>
      <c r="AM482" s="356" t="s">
        <v>346</v>
      </c>
      <c r="AN482" s="356" t="s">
        <v>150</v>
      </c>
      <c r="AO482" s="359">
        <v>23</v>
      </c>
      <c r="AP482" s="356" t="s">
        <v>96</v>
      </c>
      <c r="AQ482" s="359">
        <v>31</v>
      </c>
      <c r="AR482" s="356" t="s">
        <v>211</v>
      </c>
      <c r="AS482" s="359">
        <v>33</v>
      </c>
      <c r="AT482" s="356" t="s">
        <v>787</v>
      </c>
      <c r="AU482" s="356"/>
      <c r="AV482" s="356" t="s">
        <v>164</v>
      </c>
      <c r="AW482" s="359">
        <v>29</v>
      </c>
      <c r="AX482" s="359">
        <v>18</v>
      </c>
      <c r="AY482" s="303">
        <f t="shared" si="237"/>
        <v>55</v>
      </c>
      <c r="AZ482" s="303">
        <f t="shared" si="238"/>
        <v>33</v>
      </c>
      <c r="BA482" s="303">
        <f t="shared" si="239"/>
        <v>24</v>
      </c>
      <c r="BB482" s="303">
        <f t="shared" si="240"/>
        <v>25</v>
      </c>
      <c r="BC482" s="303">
        <f t="shared" si="241"/>
        <v>67</v>
      </c>
      <c r="BD482" s="303">
        <f t="shared" si="242"/>
        <v>46</v>
      </c>
      <c r="BE482" s="303" t="str">
        <f t="shared" si="243"/>
        <v>-</v>
      </c>
      <c r="BF482" s="303">
        <f t="shared" si="244"/>
        <v>30</v>
      </c>
      <c r="BG482" s="303">
        <f t="shared" si="245"/>
        <v>32</v>
      </c>
      <c r="BH482" s="303"/>
      <c r="BI482" s="303">
        <f t="shared" si="246"/>
        <v>35</v>
      </c>
      <c r="BJ482" s="303">
        <f t="shared" si="247"/>
        <v>34</v>
      </c>
      <c r="BK482" s="303">
        <f t="shared" si="248"/>
        <v>117</v>
      </c>
      <c r="BL482" s="303">
        <f t="shared" si="249"/>
        <v>24</v>
      </c>
      <c r="BM482" s="303">
        <f t="shared" si="250"/>
        <v>30</v>
      </c>
      <c r="BN482" s="303">
        <f t="shared" si="251"/>
        <v>19</v>
      </c>
      <c r="CB482" s="307"/>
      <c r="CC482" s="307"/>
      <c r="CD482" s="307"/>
      <c r="CE482" s="307"/>
      <c r="CF482" s="307"/>
      <c r="CG482" s="307"/>
      <c r="CH482" s="307"/>
      <c r="CI482" s="307"/>
      <c r="CJ482" s="307"/>
      <c r="CK482" s="307"/>
      <c r="CL482" s="307"/>
      <c r="CM482" s="307"/>
      <c r="CN482" s="307"/>
      <c r="CO482" s="307"/>
      <c r="CP482" s="307"/>
      <c r="CQ482" s="307"/>
      <c r="CR482" s="307"/>
      <c r="CS482" s="307"/>
      <c r="CT482" s="307"/>
      <c r="CU482" s="307"/>
      <c r="CV482" s="307"/>
      <c r="CW482" s="307"/>
      <c r="CX482" s="307"/>
      <c r="CY482" s="307"/>
      <c r="CZ482" s="307"/>
      <c r="DA482" s="307"/>
      <c r="DB482" s="307"/>
      <c r="DC482" s="307"/>
      <c r="DD482" s="307"/>
      <c r="DE482" s="307"/>
      <c r="DF482" s="307"/>
      <c r="DG482" s="307"/>
      <c r="DH482" s="307"/>
      <c r="DI482" s="390"/>
      <c r="DJ482" s="390"/>
      <c r="DK482" s="307"/>
      <c r="DL482" s="307"/>
      <c r="DM482" s="307"/>
      <c r="DN482" s="307"/>
      <c r="DO482" s="307"/>
      <c r="DP482" s="307"/>
      <c r="DQ482" s="307"/>
      <c r="DR482" s="307"/>
      <c r="DS482" s="307"/>
      <c r="DT482" s="307"/>
      <c r="DU482" s="307"/>
      <c r="DV482" s="307"/>
      <c r="DW482" s="307"/>
      <c r="DX482" s="307"/>
      <c r="DY482" s="307"/>
      <c r="DZ482" s="307"/>
      <c r="EA482" s="307"/>
      <c r="EB482" s="307"/>
      <c r="EC482" s="307"/>
      <c r="ED482" s="307"/>
      <c r="EE482" s="307"/>
      <c r="EF482" s="307"/>
      <c r="EG482" s="307"/>
      <c r="EH482" s="307"/>
      <c r="EI482" s="307"/>
      <c r="EJ482" s="307"/>
      <c r="EK482" s="307"/>
      <c r="EL482" s="307"/>
      <c r="EM482" s="307"/>
      <c r="EN482" s="307"/>
      <c r="EO482" s="307"/>
      <c r="EP482" s="307"/>
      <c r="EQ482" s="307"/>
      <c r="ER482" s="307"/>
      <c r="ES482" s="307"/>
      <c r="ET482" s="307"/>
      <c r="EU482" s="390"/>
      <c r="EV482" s="390"/>
      <c r="EW482" s="307"/>
      <c r="EX482" s="307"/>
      <c r="EY482" s="307"/>
      <c r="EZ482" s="307"/>
      <c r="FA482" s="307"/>
      <c r="FB482" s="307"/>
      <c r="FC482" s="307"/>
      <c r="FD482" s="307"/>
      <c r="FE482" s="307"/>
      <c r="FF482" s="307"/>
      <c r="FG482" s="307"/>
      <c r="FH482" s="307"/>
      <c r="FI482" s="307"/>
      <c r="FJ482" s="307"/>
      <c r="FK482" s="307"/>
      <c r="FL482" s="307"/>
      <c r="FM482" s="307"/>
      <c r="FN482" s="307"/>
      <c r="FO482" s="307"/>
      <c r="FP482" s="307"/>
      <c r="FQ482" s="307"/>
      <c r="FR482" s="307"/>
      <c r="FS482" s="307"/>
      <c r="FT482" s="307"/>
      <c r="FU482" s="307"/>
      <c r="FV482" s="307"/>
      <c r="FW482" s="307"/>
      <c r="FX482" s="307"/>
      <c r="FY482" s="307"/>
      <c r="FZ482" s="307"/>
      <c r="GA482" s="307"/>
      <c r="GB482" s="307"/>
      <c r="GC482" s="307"/>
      <c r="GD482" s="307"/>
      <c r="GE482" s="307"/>
      <c r="GF482" s="307"/>
      <c r="GG482" s="307"/>
      <c r="GH482" s="307"/>
      <c r="GI482" s="307"/>
      <c r="GJ482" s="307"/>
      <c r="GK482" s="307"/>
      <c r="GL482" s="307"/>
      <c r="GM482" s="307"/>
      <c r="GN482" s="307"/>
      <c r="GO482" s="307"/>
      <c r="GP482" s="307"/>
      <c r="GQ482" s="307"/>
      <c r="GR482" s="307"/>
      <c r="GS482" s="307"/>
      <c r="GT482" s="307"/>
      <c r="GU482" s="307"/>
      <c r="GV482" s="307"/>
      <c r="GW482" s="307"/>
      <c r="GX482" s="307"/>
      <c r="GY482" s="307"/>
      <c r="GZ482" s="307"/>
      <c r="HA482" s="307"/>
      <c r="HB482" s="307"/>
      <c r="HC482" s="307"/>
      <c r="HD482" s="307"/>
      <c r="HE482" s="307"/>
      <c r="HF482" s="307"/>
      <c r="HG482" s="307"/>
      <c r="HH482" s="307"/>
      <c r="HI482" s="307"/>
      <c r="HJ482" s="307"/>
      <c r="HK482" s="307"/>
      <c r="HL482" s="307"/>
      <c r="HM482" s="307"/>
      <c r="HN482" s="307"/>
      <c r="HO482" s="307"/>
      <c r="HP482" s="307"/>
      <c r="HQ482" s="307"/>
      <c r="HR482" s="307"/>
      <c r="HS482" s="307"/>
      <c r="HT482" s="307"/>
      <c r="HU482" s="307"/>
      <c r="HV482" s="307"/>
      <c r="HW482" s="307"/>
      <c r="HX482" s="307"/>
      <c r="HY482" s="307"/>
      <c r="HZ482" s="307"/>
      <c r="IA482" s="307"/>
      <c r="IB482" s="307"/>
      <c r="IC482" s="307"/>
      <c r="ID482" s="307"/>
      <c r="IE482" s="307"/>
      <c r="IF482" s="307"/>
      <c r="IG482" s="307"/>
      <c r="IH482" s="307"/>
      <c r="II482" s="307"/>
      <c r="IJ482" s="307"/>
      <c r="IK482" s="307"/>
      <c r="IL482" s="307"/>
      <c r="IM482" s="307"/>
      <c r="IN482" s="307"/>
      <c r="IO482" s="307"/>
      <c r="IP482" s="307"/>
      <c r="IQ482" s="307"/>
      <c r="IR482" s="307"/>
      <c r="IS482" s="307"/>
      <c r="IT482" s="307"/>
      <c r="IU482" s="307"/>
      <c r="IV482" s="307"/>
      <c r="IW482" s="307"/>
      <c r="IX482" s="307"/>
      <c r="IY482" s="307"/>
      <c r="IZ482" s="307"/>
      <c r="JA482" s="307"/>
      <c r="JB482" s="307"/>
      <c r="JC482" s="307"/>
      <c r="JD482" s="307"/>
      <c r="JE482" s="307"/>
      <c r="JF482" s="307"/>
      <c r="JG482" s="307"/>
      <c r="JH482" s="307"/>
      <c r="JI482" s="307"/>
      <c r="JJ482" s="307"/>
      <c r="JK482" s="307"/>
      <c r="JL482" s="307"/>
      <c r="JM482" s="307"/>
      <c r="JN482" s="307"/>
      <c r="JO482" s="307"/>
      <c r="JP482" s="307"/>
      <c r="JQ482" s="307"/>
      <c r="JR482" s="307"/>
      <c r="JS482" s="307"/>
      <c r="JT482" s="307"/>
      <c r="JU482" s="307"/>
      <c r="JV482" s="307"/>
      <c r="JW482" s="307"/>
      <c r="JX482" s="307"/>
      <c r="JY482" s="307"/>
      <c r="JZ482" s="307"/>
      <c r="KA482" s="307"/>
      <c r="KB482" s="307"/>
      <c r="KC482" s="307"/>
      <c r="KD482" s="307"/>
      <c r="KE482" s="307"/>
      <c r="KF482" s="307"/>
      <c r="KG482" s="307"/>
      <c r="KH482" s="307"/>
      <c r="KI482" s="307"/>
      <c r="KJ482" s="307"/>
      <c r="KK482" s="307"/>
      <c r="KL482" s="307"/>
      <c r="KM482" s="307"/>
      <c r="KN482" s="307"/>
      <c r="KO482" s="307"/>
      <c r="KP482" s="307"/>
      <c r="KQ482" s="307"/>
      <c r="KR482" s="307"/>
      <c r="KS482" s="307"/>
      <c r="KT482" s="307"/>
    </row>
    <row r="483" spans="14:306" s="56" customFormat="1" ht="15" customHeight="1">
      <c r="AG483" s="354">
        <v>17</v>
      </c>
      <c r="AH483" s="354"/>
      <c r="AI483" s="356" t="s">
        <v>598</v>
      </c>
      <c r="AJ483" s="356" t="s">
        <v>137</v>
      </c>
      <c r="AK483" s="356" t="s">
        <v>89</v>
      </c>
      <c r="AL483" s="359">
        <v>25</v>
      </c>
      <c r="AM483" s="356" t="s">
        <v>746</v>
      </c>
      <c r="AN483" s="356" t="s">
        <v>747</v>
      </c>
      <c r="AO483" s="356" t="s">
        <v>0</v>
      </c>
      <c r="AP483" s="356" t="s">
        <v>99</v>
      </c>
      <c r="AQ483" s="356" t="s">
        <v>102</v>
      </c>
      <c r="AR483" s="356" t="s">
        <v>585</v>
      </c>
      <c r="AS483" s="356" t="s">
        <v>98</v>
      </c>
      <c r="AT483" s="356" t="s">
        <v>788</v>
      </c>
      <c r="AU483" s="356"/>
      <c r="AV483" s="359">
        <v>24</v>
      </c>
      <c r="AW483" s="359">
        <v>30</v>
      </c>
      <c r="AX483" s="359">
        <v>19</v>
      </c>
      <c r="AY483" s="303">
        <f t="shared" si="237"/>
        <v>59</v>
      </c>
      <c r="AZ483" s="303">
        <f t="shared" si="238"/>
        <v>35</v>
      </c>
      <c r="BA483" s="303">
        <f t="shared" si="239"/>
        <v>26</v>
      </c>
      <c r="BB483" s="303">
        <f t="shared" si="240"/>
        <v>26</v>
      </c>
      <c r="BC483" s="303">
        <f t="shared" si="241"/>
        <v>71</v>
      </c>
      <c r="BD483" s="303">
        <f t="shared" si="242"/>
        <v>48</v>
      </c>
      <c r="BE483" s="303">
        <f t="shared" si="243"/>
        <v>24</v>
      </c>
      <c r="BF483" s="303">
        <f t="shared" si="244"/>
        <v>32</v>
      </c>
      <c r="BG483" s="303">
        <f t="shared" si="245"/>
        <v>34</v>
      </c>
      <c r="BH483" s="303"/>
      <c r="BI483" s="303">
        <f t="shared" si="246"/>
        <v>37</v>
      </c>
      <c r="BJ483" s="303">
        <f t="shared" si="247"/>
        <v>36</v>
      </c>
      <c r="BK483" s="303">
        <f t="shared" si="248"/>
        <v>124</v>
      </c>
      <c r="BL483" s="303">
        <f t="shared" si="249"/>
        <v>25</v>
      </c>
      <c r="BM483" s="303">
        <f t="shared" si="250"/>
        <v>31</v>
      </c>
      <c r="BN483" s="303" t="str">
        <f t="shared" si="251"/>
        <v>-</v>
      </c>
      <c r="CB483" s="307"/>
      <c r="CC483" s="307"/>
      <c r="CD483" s="307"/>
      <c r="CE483" s="307"/>
      <c r="CF483" s="307"/>
      <c r="CG483" s="307"/>
      <c r="CH483" s="307"/>
      <c r="CI483" s="307"/>
      <c r="CJ483" s="307"/>
      <c r="CK483" s="307"/>
      <c r="CL483" s="307"/>
      <c r="CM483" s="307"/>
      <c r="CN483" s="307"/>
      <c r="CO483" s="307"/>
      <c r="CP483" s="307"/>
      <c r="CQ483" s="307"/>
      <c r="CR483" s="307"/>
      <c r="CS483" s="307"/>
      <c r="CT483" s="307"/>
      <c r="CU483" s="307"/>
      <c r="CV483" s="307"/>
      <c r="CW483" s="307"/>
      <c r="CX483" s="307"/>
      <c r="CY483" s="307"/>
      <c r="CZ483" s="307"/>
      <c r="DA483" s="307"/>
      <c r="DB483" s="307"/>
      <c r="DC483" s="307"/>
      <c r="DD483" s="307"/>
      <c r="DE483" s="307"/>
      <c r="DF483" s="307"/>
      <c r="DG483" s="307"/>
      <c r="DH483" s="307"/>
      <c r="DI483" s="390"/>
      <c r="DJ483" s="390"/>
      <c r="DK483" s="307"/>
      <c r="DL483" s="307"/>
      <c r="DM483" s="307"/>
      <c r="DN483" s="307"/>
      <c r="DO483" s="307"/>
      <c r="DP483" s="307"/>
      <c r="DQ483" s="307"/>
      <c r="DR483" s="307"/>
      <c r="DS483" s="307"/>
      <c r="DT483" s="307"/>
      <c r="DU483" s="307"/>
      <c r="DV483" s="307"/>
      <c r="DW483" s="307"/>
      <c r="DX483" s="307"/>
      <c r="DY483" s="307"/>
      <c r="DZ483" s="307"/>
      <c r="EA483" s="307"/>
      <c r="EB483" s="307"/>
      <c r="EC483" s="307"/>
      <c r="ED483" s="307"/>
      <c r="EE483" s="307"/>
      <c r="EF483" s="307"/>
      <c r="EG483" s="307"/>
      <c r="EH483" s="307"/>
      <c r="EI483" s="307"/>
      <c r="EJ483" s="307"/>
      <c r="EK483" s="307"/>
      <c r="EL483" s="307"/>
      <c r="EM483" s="307"/>
      <c r="EN483" s="307"/>
      <c r="EO483" s="307"/>
      <c r="EP483" s="307"/>
      <c r="EQ483" s="307"/>
      <c r="ER483" s="307"/>
      <c r="ES483" s="307"/>
      <c r="ET483" s="307"/>
      <c r="EU483" s="390"/>
      <c r="EV483" s="390"/>
      <c r="EW483" s="307"/>
      <c r="EX483" s="307"/>
      <c r="EY483" s="307"/>
      <c r="EZ483" s="307"/>
      <c r="FA483" s="307"/>
      <c r="FB483" s="307"/>
      <c r="FC483" s="307"/>
      <c r="FD483" s="307"/>
      <c r="FE483" s="307"/>
      <c r="FF483" s="307"/>
      <c r="FG483" s="307"/>
      <c r="FH483" s="307"/>
      <c r="FI483" s="307"/>
      <c r="FJ483" s="307"/>
      <c r="FK483" s="307"/>
      <c r="FL483" s="307"/>
      <c r="FM483" s="307"/>
      <c r="FN483" s="307"/>
      <c r="FO483" s="307"/>
      <c r="FP483" s="307"/>
      <c r="FQ483" s="307"/>
      <c r="FR483" s="307"/>
      <c r="FS483" s="307"/>
      <c r="FT483" s="307"/>
      <c r="FU483" s="307"/>
      <c r="FV483" s="307"/>
      <c r="FW483" s="307"/>
      <c r="FX483" s="307"/>
      <c r="FY483" s="307"/>
      <c r="FZ483" s="307"/>
      <c r="GA483" s="307"/>
      <c r="GB483" s="307"/>
      <c r="GC483" s="307"/>
      <c r="GD483" s="307"/>
      <c r="GE483" s="307"/>
      <c r="GF483" s="307"/>
      <c r="GG483" s="307"/>
      <c r="GH483" s="307"/>
      <c r="GI483" s="307"/>
      <c r="GJ483" s="307"/>
      <c r="GK483" s="307"/>
      <c r="GL483" s="307"/>
      <c r="GM483" s="307"/>
      <c r="GN483" s="307"/>
      <c r="GO483" s="307"/>
      <c r="GP483" s="307"/>
      <c r="GQ483" s="307"/>
      <c r="GR483" s="307"/>
      <c r="GS483" s="307"/>
      <c r="GT483" s="307"/>
      <c r="GU483" s="307"/>
      <c r="GV483" s="307"/>
      <c r="GW483" s="307"/>
      <c r="GX483" s="307"/>
      <c r="GY483" s="307"/>
      <c r="GZ483" s="307"/>
      <c r="HA483" s="307"/>
      <c r="HB483" s="307"/>
      <c r="HC483" s="307"/>
      <c r="HD483" s="307"/>
      <c r="HE483" s="307"/>
      <c r="HF483" s="307"/>
      <c r="HG483" s="307"/>
      <c r="HH483" s="307"/>
      <c r="HI483" s="307"/>
      <c r="HJ483" s="307"/>
      <c r="HK483" s="307"/>
      <c r="HL483" s="307"/>
      <c r="HM483" s="307"/>
      <c r="HN483" s="307"/>
      <c r="HO483" s="307"/>
      <c r="HP483" s="307"/>
      <c r="HQ483" s="307"/>
      <c r="HR483" s="307"/>
      <c r="HS483" s="307"/>
      <c r="HT483" s="307"/>
      <c r="HU483" s="307"/>
      <c r="HV483" s="307"/>
      <c r="HW483" s="307"/>
      <c r="HX483" s="307"/>
      <c r="HY483" s="307"/>
      <c r="HZ483" s="307"/>
      <c r="IA483" s="307"/>
      <c r="IB483" s="307"/>
      <c r="IC483" s="307"/>
      <c r="ID483" s="307"/>
      <c r="IE483" s="307"/>
      <c r="IF483" s="307"/>
      <c r="IG483" s="307"/>
      <c r="IH483" s="307"/>
      <c r="II483" s="307"/>
      <c r="IJ483" s="307"/>
      <c r="IK483" s="307"/>
      <c r="IL483" s="307"/>
      <c r="IM483" s="307"/>
      <c r="IN483" s="307"/>
      <c r="IO483" s="307"/>
      <c r="IP483" s="307"/>
      <c r="IQ483" s="307"/>
      <c r="IR483" s="307"/>
      <c r="IS483" s="307"/>
      <c r="IT483" s="307"/>
      <c r="IU483" s="307"/>
      <c r="IV483" s="307"/>
      <c r="IW483" s="307"/>
      <c r="IX483" s="307"/>
      <c r="IY483" s="307"/>
      <c r="IZ483" s="307"/>
      <c r="JA483" s="307"/>
      <c r="JB483" s="307"/>
      <c r="JC483" s="307"/>
      <c r="JD483" s="307"/>
      <c r="JE483" s="307"/>
      <c r="JF483" s="307"/>
      <c r="JG483" s="307"/>
      <c r="JH483" s="307"/>
      <c r="JI483" s="307"/>
      <c r="JJ483" s="307"/>
      <c r="JK483" s="307"/>
      <c r="JL483" s="307"/>
      <c r="JM483" s="307"/>
      <c r="JN483" s="307"/>
      <c r="JO483" s="307"/>
      <c r="JP483" s="307"/>
      <c r="JQ483" s="307"/>
      <c r="JR483" s="307"/>
      <c r="JS483" s="307"/>
      <c r="JT483" s="307"/>
      <c r="JU483" s="307"/>
      <c r="JV483" s="307"/>
      <c r="JW483" s="307"/>
      <c r="JX483" s="307"/>
      <c r="JY483" s="307"/>
      <c r="JZ483" s="307"/>
      <c r="KA483" s="307"/>
      <c r="KB483" s="307"/>
      <c r="KC483" s="307"/>
      <c r="KD483" s="307"/>
      <c r="KE483" s="307"/>
      <c r="KF483" s="307"/>
      <c r="KG483" s="307"/>
      <c r="KH483" s="307"/>
      <c r="KI483" s="307"/>
      <c r="KJ483" s="307"/>
      <c r="KK483" s="307"/>
      <c r="KL483" s="307"/>
      <c r="KM483" s="307"/>
      <c r="KN483" s="307"/>
      <c r="KO483" s="307"/>
      <c r="KP483" s="307"/>
      <c r="KQ483" s="307"/>
      <c r="KR483" s="307"/>
      <c r="KS483" s="307"/>
      <c r="KT483" s="307"/>
    </row>
    <row r="484" spans="14:306" s="56" customFormat="1" ht="15" customHeight="1">
      <c r="AG484" s="354">
        <v>18</v>
      </c>
      <c r="AH484" s="354"/>
      <c r="AI484" s="356" t="s">
        <v>560</v>
      </c>
      <c r="AJ484" s="359">
        <v>35</v>
      </c>
      <c r="AK484" s="359">
        <v>26</v>
      </c>
      <c r="AL484" s="359">
        <v>26</v>
      </c>
      <c r="AM484" s="356" t="s">
        <v>789</v>
      </c>
      <c r="AN484" s="356" t="s">
        <v>790</v>
      </c>
      <c r="AO484" s="359">
        <v>24</v>
      </c>
      <c r="AP484" s="359">
        <v>32</v>
      </c>
      <c r="AQ484" s="356" t="s">
        <v>98</v>
      </c>
      <c r="AR484" s="356" t="s">
        <v>195</v>
      </c>
      <c r="AS484" s="359">
        <v>36</v>
      </c>
      <c r="AT484" s="356" t="s">
        <v>791</v>
      </c>
      <c r="AU484" s="356"/>
      <c r="AV484" s="359">
        <v>25</v>
      </c>
      <c r="AW484" s="359">
        <v>31</v>
      </c>
      <c r="AX484" s="411" t="s">
        <v>0</v>
      </c>
      <c r="AY484" s="303">
        <f t="shared" si="237"/>
        <v>62</v>
      </c>
      <c r="AZ484" s="303">
        <f t="shared" si="238"/>
        <v>36</v>
      </c>
      <c r="BA484" s="303">
        <f t="shared" si="239"/>
        <v>27</v>
      </c>
      <c r="BB484" s="303">
        <f t="shared" si="240"/>
        <v>27</v>
      </c>
      <c r="BC484" s="303">
        <f t="shared" si="241"/>
        <v>74</v>
      </c>
      <c r="BD484" s="303">
        <f t="shared" si="242"/>
        <v>50</v>
      </c>
      <c r="BE484" s="303">
        <f t="shared" si="243"/>
        <v>25</v>
      </c>
      <c r="BF484" s="303">
        <f t="shared" si="244"/>
        <v>33</v>
      </c>
      <c r="BG484" s="303">
        <f t="shared" si="245"/>
        <v>36</v>
      </c>
      <c r="BH484" s="303"/>
      <c r="BI484" s="303">
        <f t="shared" si="246"/>
        <v>39</v>
      </c>
      <c r="BJ484" s="303">
        <f t="shared" si="247"/>
        <v>37</v>
      </c>
      <c r="BK484" s="303">
        <f t="shared" si="248"/>
        <v>131</v>
      </c>
      <c r="BL484" s="303">
        <f t="shared" si="249"/>
        <v>26</v>
      </c>
      <c r="BM484" s="303">
        <f t="shared" si="250"/>
        <v>32</v>
      </c>
      <c r="BN484" s="303">
        <f t="shared" si="251"/>
        <v>20</v>
      </c>
      <c r="CB484" s="307"/>
      <c r="CC484" s="307"/>
      <c r="CD484" s="307"/>
      <c r="CE484" s="307"/>
      <c r="CF484" s="307"/>
      <c r="CG484" s="307"/>
      <c r="CH484" s="307"/>
      <c r="CI484" s="307"/>
      <c r="CJ484" s="307"/>
      <c r="CK484" s="307"/>
      <c r="CL484" s="307"/>
      <c r="CM484" s="307"/>
      <c r="CN484" s="307"/>
      <c r="CO484" s="307"/>
      <c r="CP484" s="307"/>
      <c r="CQ484" s="307"/>
      <c r="CR484" s="307"/>
      <c r="CS484" s="307"/>
      <c r="CT484" s="307"/>
      <c r="CU484" s="307"/>
      <c r="CV484" s="307"/>
      <c r="CW484" s="307"/>
      <c r="CX484" s="307"/>
      <c r="CY484" s="307"/>
      <c r="CZ484" s="307"/>
      <c r="DA484" s="307"/>
      <c r="DB484" s="307"/>
      <c r="DC484" s="307"/>
      <c r="DD484" s="307"/>
      <c r="DE484" s="307"/>
      <c r="DF484" s="307"/>
      <c r="DG484" s="307"/>
      <c r="DH484" s="307"/>
      <c r="DI484" s="390"/>
      <c r="DJ484" s="390"/>
      <c r="DK484" s="307"/>
      <c r="DL484" s="307"/>
      <c r="DM484" s="307"/>
      <c r="DN484" s="307"/>
      <c r="DO484" s="307"/>
      <c r="DP484" s="307"/>
      <c r="DQ484" s="307"/>
      <c r="DR484" s="307"/>
      <c r="DS484" s="307"/>
      <c r="DT484" s="307"/>
      <c r="DU484" s="307"/>
      <c r="DV484" s="307"/>
      <c r="DW484" s="307"/>
      <c r="DX484" s="307"/>
      <c r="DY484" s="307"/>
      <c r="DZ484" s="307"/>
      <c r="EA484" s="307"/>
      <c r="EB484" s="307"/>
      <c r="EC484" s="307"/>
      <c r="ED484" s="307"/>
      <c r="EE484" s="307"/>
      <c r="EF484" s="307"/>
      <c r="EG484" s="307"/>
      <c r="EH484" s="307"/>
      <c r="EI484" s="307"/>
      <c r="EJ484" s="307"/>
      <c r="EK484" s="307"/>
      <c r="EL484" s="307"/>
      <c r="EM484" s="307"/>
      <c r="EN484" s="307"/>
      <c r="EO484" s="307"/>
      <c r="EP484" s="307"/>
      <c r="EQ484" s="307"/>
      <c r="ER484" s="307"/>
      <c r="ES484" s="307"/>
      <c r="ET484" s="307"/>
      <c r="EU484" s="390"/>
      <c r="EV484" s="390"/>
      <c r="EW484" s="307"/>
      <c r="EX484" s="307"/>
      <c r="EY484" s="307"/>
      <c r="EZ484" s="307"/>
      <c r="FA484" s="307"/>
      <c r="FB484" s="307"/>
      <c r="FC484" s="307"/>
      <c r="FD484" s="307"/>
      <c r="FE484" s="307"/>
      <c r="FF484" s="307"/>
      <c r="FG484" s="307"/>
      <c r="FH484" s="307"/>
      <c r="FI484" s="307"/>
      <c r="FJ484" s="307"/>
      <c r="FK484" s="307"/>
      <c r="FL484" s="307"/>
      <c r="FM484" s="307"/>
      <c r="FN484" s="307"/>
      <c r="FO484" s="307"/>
      <c r="FP484" s="307"/>
      <c r="FQ484" s="307"/>
      <c r="FR484" s="307"/>
      <c r="FS484" s="307"/>
      <c r="FT484" s="307"/>
      <c r="FU484" s="307"/>
      <c r="FV484" s="307"/>
      <c r="FW484" s="307"/>
      <c r="FX484" s="307"/>
      <c r="FY484" s="307"/>
      <c r="FZ484" s="307"/>
      <c r="GA484" s="307"/>
      <c r="GB484" s="307"/>
      <c r="GC484" s="307"/>
      <c r="GD484" s="307"/>
      <c r="GE484" s="307"/>
      <c r="GF484" s="307"/>
      <c r="GG484" s="307"/>
      <c r="GH484" s="307"/>
      <c r="GI484" s="307"/>
      <c r="GJ484" s="307"/>
      <c r="GK484" s="307"/>
      <c r="GL484" s="307"/>
      <c r="GM484" s="307"/>
      <c r="GN484" s="307"/>
      <c r="GO484" s="307"/>
      <c r="GP484" s="307"/>
      <c r="GQ484" s="307"/>
      <c r="GR484" s="307"/>
      <c r="GS484" s="307"/>
      <c r="GT484" s="307"/>
      <c r="GU484" s="307"/>
      <c r="GV484" s="307"/>
      <c r="GW484" s="307"/>
      <c r="GX484" s="307"/>
      <c r="GY484" s="307"/>
      <c r="GZ484" s="307"/>
      <c r="HA484" s="307"/>
      <c r="HB484" s="307"/>
      <c r="HC484" s="307"/>
      <c r="HD484" s="307"/>
      <c r="HE484" s="307"/>
      <c r="HF484" s="307"/>
      <c r="HG484" s="307"/>
      <c r="HH484" s="307"/>
      <c r="HI484" s="307"/>
      <c r="HJ484" s="307"/>
      <c r="HK484" s="307"/>
      <c r="HL484" s="307"/>
      <c r="HM484" s="307"/>
      <c r="HN484" s="307"/>
      <c r="HO484" s="307"/>
      <c r="HP484" s="307"/>
      <c r="HQ484" s="307"/>
      <c r="HR484" s="307"/>
      <c r="HS484" s="307"/>
      <c r="HT484" s="307"/>
      <c r="HU484" s="307"/>
      <c r="HV484" s="307"/>
      <c r="HW484" s="307"/>
      <c r="HX484" s="307"/>
      <c r="HY484" s="307"/>
      <c r="HZ484" s="307"/>
      <c r="IA484" s="307"/>
      <c r="IB484" s="307"/>
      <c r="IC484" s="307"/>
      <c r="ID484" s="307"/>
      <c r="IE484" s="307"/>
      <c r="IF484" s="307"/>
      <c r="IG484" s="307"/>
      <c r="IH484" s="307"/>
      <c r="II484" s="307"/>
      <c r="IJ484" s="307"/>
      <c r="IK484" s="307"/>
      <c r="IL484" s="307"/>
      <c r="IM484" s="307"/>
      <c r="IN484" s="307"/>
      <c r="IO484" s="307"/>
      <c r="IP484" s="307"/>
      <c r="IQ484" s="307"/>
      <c r="IR484" s="307"/>
      <c r="IS484" s="307"/>
      <c r="IT484" s="307"/>
      <c r="IU484" s="307"/>
      <c r="IV484" s="307"/>
      <c r="IW484" s="307"/>
      <c r="IX484" s="307"/>
      <c r="IY484" s="307"/>
      <c r="IZ484" s="307"/>
      <c r="JA484" s="307"/>
      <c r="JB484" s="307"/>
      <c r="JC484" s="307"/>
      <c r="JD484" s="307"/>
      <c r="JE484" s="307"/>
      <c r="JF484" s="307"/>
      <c r="JG484" s="307"/>
      <c r="JH484" s="307"/>
      <c r="JI484" s="307"/>
      <c r="JJ484" s="307"/>
      <c r="JK484" s="307"/>
      <c r="JL484" s="307"/>
      <c r="JM484" s="307"/>
      <c r="JN484" s="307"/>
      <c r="JO484" s="307"/>
      <c r="JP484" s="307"/>
      <c r="JQ484" s="307"/>
      <c r="JR484" s="307"/>
      <c r="JS484" s="307"/>
      <c r="JT484" s="307"/>
      <c r="JU484" s="307"/>
      <c r="JV484" s="307"/>
      <c r="JW484" s="307"/>
      <c r="JX484" s="307"/>
      <c r="JY484" s="307"/>
      <c r="JZ484" s="307"/>
      <c r="KA484" s="307"/>
      <c r="KB484" s="307"/>
      <c r="KC484" s="307"/>
      <c r="KD484" s="307"/>
      <c r="KE484" s="307"/>
      <c r="KF484" s="307"/>
      <c r="KG484" s="307"/>
      <c r="KH484" s="307"/>
      <c r="KI484" s="307"/>
      <c r="KJ484" s="307"/>
      <c r="KK484" s="307"/>
      <c r="KL484" s="307"/>
      <c r="KM484" s="307"/>
      <c r="KN484" s="307"/>
      <c r="KO484" s="307"/>
      <c r="KP484" s="307"/>
      <c r="KQ484" s="307"/>
      <c r="KR484" s="307"/>
      <c r="KS484" s="307"/>
      <c r="KT484" s="307"/>
    </row>
    <row r="485" spans="14:306" s="56" customFormat="1" ht="15" customHeight="1">
      <c r="AG485" s="354">
        <v>19</v>
      </c>
      <c r="AH485" s="354"/>
      <c r="AI485" s="356" t="s">
        <v>792</v>
      </c>
      <c r="AJ485" s="356" t="s">
        <v>763</v>
      </c>
      <c r="AK485" s="356" t="s">
        <v>114</v>
      </c>
      <c r="AL485" s="356" t="s">
        <v>162</v>
      </c>
      <c r="AM485" s="356" t="s">
        <v>793</v>
      </c>
      <c r="AN485" s="356" t="s">
        <v>657</v>
      </c>
      <c r="AO485" s="356" t="s">
        <v>168</v>
      </c>
      <c r="AP485" s="356" t="s">
        <v>80</v>
      </c>
      <c r="AQ485" s="356" t="s">
        <v>794</v>
      </c>
      <c r="AR485" s="356" t="s">
        <v>776</v>
      </c>
      <c r="AS485" s="356" t="s">
        <v>195</v>
      </c>
      <c r="AT485" s="356" t="s">
        <v>795</v>
      </c>
      <c r="AU485" s="356"/>
      <c r="AV485" s="356" t="s">
        <v>778</v>
      </c>
      <c r="AW485" s="356" t="s">
        <v>796</v>
      </c>
      <c r="AX485" s="403" t="s">
        <v>597</v>
      </c>
      <c r="AY485" s="303">
        <f t="shared" ref="AY485:BF485" si="252">IF(AI485="-",AI485,IF(ISNUMBER(AI485),AI485,MID(AI485,(FIND("-",AI485)+1),3)+1))</f>
        <v>69</v>
      </c>
      <c r="AZ485" s="303">
        <f t="shared" si="252"/>
        <v>45</v>
      </c>
      <c r="BA485" s="303">
        <f t="shared" si="252"/>
        <v>33</v>
      </c>
      <c r="BB485" s="303">
        <f t="shared" si="252"/>
        <v>29</v>
      </c>
      <c r="BC485" s="303">
        <f t="shared" si="252"/>
        <v>120</v>
      </c>
      <c r="BD485" s="303">
        <f t="shared" si="252"/>
        <v>69</v>
      </c>
      <c r="BE485" s="303">
        <f t="shared" si="252"/>
        <v>31</v>
      </c>
      <c r="BF485" s="303">
        <f t="shared" si="252"/>
        <v>36</v>
      </c>
      <c r="BG485" s="303">
        <f>IF(AQ485="-",AQ485,IF(ISNUMBER(AQ485),AQ485,MID(AQ485,(FIND("-",AQ485)+1),3)+1))</f>
        <v>43</v>
      </c>
      <c r="BH485" s="303"/>
      <c r="BI485" s="303">
        <f>IF(AR485="-",AR485,IF(ISNUMBER(AR485),AR485,MID(AR485,(FIND("-",AR485)+1),3)+1))</f>
        <v>61</v>
      </c>
      <c r="BJ485" s="303">
        <f>IF(AS485="-",AS485,IF(ISNUMBER(AS485),AS485,MID(AS485,(FIND("-",AS485)+1),3)+1))</f>
        <v>39</v>
      </c>
      <c r="BK485" s="303">
        <f>IF(AT485="-",AT485,IF(ISNUMBER(AT485),AT485,MID(AT485,(FIND("-",AT485)+1),3)+1))</f>
        <v>137</v>
      </c>
      <c r="BL485" s="303">
        <f>IF(AV485="-",AV485,IF(ISNUMBER(AV485),AV485,MID(AV485,(FIND("-",AV485)+1),3)+1))</f>
        <v>34</v>
      </c>
      <c r="BM485" s="303">
        <f>IF(AW485="-",AW485,IF(ISNUMBER(AW485),AW485,MID(AW485,(FIND("-",AW485)+1),3)+1))</f>
        <v>35</v>
      </c>
      <c r="BN485" s="303">
        <f>IF(AX485="-",AX485,IF(ISNUMBER(AX485),AX485,MID(AX485,(FIND("-",AX485)+1),3)+1))</f>
        <v>25</v>
      </c>
      <c r="CB485" s="307"/>
      <c r="CC485" s="307"/>
      <c r="CD485" s="307"/>
      <c r="CE485" s="307"/>
      <c r="CF485" s="307"/>
      <c r="CG485" s="307"/>
      <c r="CH485" s="307"/>
      <c r="CI485" s="307"/>
      <c r="CJ485" s="307"/>
      <c r="CK485" s="307"/>
      <c r="CL485" s="307"/>
      <c r="CM485" s="307"/>
      <c r="CN485" s="307"/>
      <c r="CO485" s="307"/>
      <c r="CP485" s="307"/>
      <c r="CQ485" s="307"/>
      <c r="CR485" s="307"/>
      <c r="CS485" s="307"/>
      <c r="CT485" s="307"/>
      <c r="CU485" s="307"/>
      <c r="CV485" s="307"/>
      <c r="CW485" s="307"/>
      <c r="CX485" s="307"/>
      <c r="CY485" s="307"/>
      <c r="CZ485" s="307"/>
      <c r="DA485" s="307"/>
      <c r="DB485" s="307"/>
      <c r="DC485" s="307"/>
      <c r="DD485" s="307"/>
      <c r="DE485" s="307"/>
      <c r="DF485" s="307"/>
      <c r="DG485" s="307"/>
      <c r="DH485" s="307"/>
      <c r="DI485" s="390"/>
      <c r="DJ485" s="390"/>
      <c r="DK485" s="307"/>
      <c r="DL485" s="307"/>
      <c r="DM485" s="307"/>
      <c r="DN485" s="307"/>
      <c r="DO485" s="307"/>
      <c r="DP485" s="307"/>
      <c r="DQ485" s="307"/>
      <c r="DR485" s="307"/>
      <c r="DS485" s="307"/>
      <c r="DT485" s="307"/>
      <c r="DU485" s="307"/>
      <c r="DV485" s="307"/>
      <c r="DW485" s="307"/>
      <c r="DX485" s="307"/>
      <c r="DY485" s="307"/>
      <c r="DZ485" s="307"/>
      <c r="EA485" s="307"/>
      <c r="EB485" s="307"/>
      <c r="EC485" s="307"/>
      <c r="ED485" s="307"/>
      <c r="EE485" s="307"/>
      <c r="EF485" s="307"/>
      <c r="EG485" s="307"/>
      <c r="EH485" s="307"/>
      <c r="EI485" s="307"/>
      <c r="EJ485" s="307"/>
      <c r="EK485" s="307"/>
      <c r="EL485" s="307"/>
      <c r="EM485" s="307"/>
      <c r="EN485" s="307"/>
      <c r="EO485" s="307"/>
      <c r="EP485" s="307"/>
      <c r="EQ485" s="307"/>
      <c r="ER485" s="307"/>
      <c r="ES485" s="307"/>
      <c r="ET485" s="307"/>
      <c r="EU485" s="390"/>
      <c r="EV485" s="390"/>
      <c r="EW485" s="307"/>
      <c r="EX485" s="307"/>
      <c r="EY485" s="307"/>
      <c r="EZ485" s="307"/>
      <c r="FA485" s="307"/>
      <c r="FB485" s="307"/>
      <c r="FC485" s="307"/>
      <c r="FD485" s="307"/>
      <c r="FE485" s="307"/>
      <c r="FF485" s="307"/>
      <c r="FG485" s="307"/>
      <c r="FH485" s="307"/>
      <c r="FI485" s="307"/>
      <c r="FJ485" s="307"/>
      <c r="FK485" s="307"/>
      <c r="FL485" s="307"/>
      <c r="FM485" s="307"/>
      <c r="FN485" s="307"/>
      <c r="FO485" s="307"/>
      <c r="FP485" s="307"/>
      <c r="FQ485" s="307"/>
      <c r="FR485" s="307"/>
      <c r="FS485" s="307"/>
      <c r="FT485" s="307"/>
      <c r="FU485" s="307"/>
      <c r="FV485" s="307"/>
      <c r="FW485" s="307"/>
      <c r="FX485" s="307"/>
      <c r="FY485" s="307"/>
      <c r="FZ485" s="307"/>
      <c r="GA485" s="307"/>
      <c r="GB485" s="307"/>
      <c r="GC485" s="307"/>
      <c r="GD485" s="307"/>
      <c r="GE485" s="307"/>
      <c r="GF485" s="307"/>
      <c r="GG485" s="307"/>
      <c r="GH485" s="307"/>
      <c r="GI485" s="307"/>
      <c r="GJ485" s="307"/>
      <c r="GK485" s="307"/>
      <c r="GL485" s="307"/>
      <c r="GM485" s="307"/>
      <c r="GN485" s="307"/>
      <c r="GO485" s="307"/>
      <c r="GP485" s="307"/>
      <c r="GQ485" s="307"/>
      <c r="GR485" s="307"/>
      <c r="GS485" s="307"/>
      <c r="GT485" s="307"/>
      <c r="GU485" s="307"/>
      <c r="GV485" s="307"/>
      <c r="GW485" s="307"/>
      <c r="GX485" s="307"/>
      <c r="GY485" s="307"/>
      <c r="GZ485" s="307"/>
      <c r="HA485" s="307"/>
      <c r="HB485" s="307"/>
      <c r="HC485" s="307"/>
      <c r="HD485" s="307"/>
      <c r="HE485" s="307"/>
      <c r="HF485" s="307"/>
      <c r="HG485" s="307"/>
      <c r="HH485" s="307"/>
      <c r="HI485" s="307"/>
      <c r="HJ485" s="307"/>
      <c r="HK485" s="307"/>
      <c r="HL485" s="307"/>
      <c r="HM485" s="307"/>
      <c r="HN485" s="307"/>
      <c r="HO485" s="307"/>
      <c r="HP485" s="307"/>
      <c r="HQ485" s="307"/>
      <c r="HR485" s="307"/>
      <c r="HS485" s="307"/>
      <c r="HT485" s="307"/>
      <c r="HU485" s="307"/>
      <c r="HV485" s="307"/>
      <c r="HW485" s="307"/>
      <c r="HX485" s="307"/>
      <c r="HY485" s="307"/>
      <c r="HZ485" s="307"/>
      <c r="IA485" s="307"/>
      <c r="IB485" s="307"/>
      <c r="IC485" s="307"/>
      <c r="ID485" s="307"/>
      <c r="IE485" s="307"/>
      <c r="IF485" s="307"/>
      <c r="IG485" s="307"/>
      <c r="IH485" s="307"/>
      <c r="II485" s="307"/>
      <c r="IJ485" s="307"/>
      <c r="IK485" s="307"/>
      <c r="IL485" s="307"/>
      <c r="IM485" s="307"/>
      <c r="IN485" s="307"/>
      <c r="IO485" s="307"/>
      <c r="IP485" s="307"/>
      <c r="IQ485" s="307"/>
      <c r="IR485" s="307"/>
      <c r="IS485" s="307"/>
      <c r="IT485" s="307"/>
      <c r="IU485" s="307"/>
      <c r="IV485" s="307"/>
      <c r="IW485" s="307"/>
      <c r="IX485" s="307"/>
      <c r="IY485" s="307"/>
      <c r="IZ485" s="307"/>
      <c r="JA485" s="307"/>
      <c r="JB485" s="307"/>
      <c r="JC485" s="307"/>
      <c r="JD485" s="307"/>
      <c r="JE485" s="307"/>
      <c r="JF485" s="307"/>
      <c r="JG485" s="307"/>
      <c r="JH485" s="307"/>
      <c r="JI485" s="307"/>
      <c r="JJ485" s="307"/>
      <c r="JK485" s="307"/>
      <c r="JL485" s="307"/>
      <c r="JM485" s="307"/>
      <c r="JN485" s="307"/>
      <c r="JO485" s="307"/>
      <c r="JP485" s="307"/>
      <c r="JQ485" s="307"/>
      <c r="JR485" s="307"/>
      <c r="JS485" s="307"/>
      <c r="JT485" s="307"/>
      <c r="JU485" s="307"/>
      <c r="JV485" s="307"/>
      <c r="JW485" s="307"/>
      <c r="JX485" s="307"/>
      <c r="JY485" s="307"/>
      <c r="JZ485" s="307"/>
      <c r="KA485" s="307"/>
      <c r="KB485" s="307"/>
      <c r="KC485" s="307"/>
      <c r="KD485" s="307"/>
      <c r="KE485" s="307"/>
      <c r="KF485" s="307"/>
      <c r="KG485" s="307"/>
      <c r="KH485" s="307"/>
      <c r="KI485" s="307"/>
      <c r="KJ485" s="307"/>
      <c r="KK485" s="307"/>
      <c r="KL485" s="307"/>
      <c r="KM485" s="307"/>
      <c r="KN485" s="307"/>
      <c r="KO485" s="307"/>
      <c r="KP485" s="307"/>
      <c r="KQ485" s="307"/>
      <c r="KR485" s="307"/>
      <c r="KS485" s="307"/>
      <c r="KT485" s="307"/>
    </row>
    <row r="486" spans="14:306" s="56" customFormat="1" ht="15" customHeight="1">
      <c r="AG486" s="303"/>
      <c r="AH486" s="303"/>
      <c r="AI486" s="362"/>
      <c r="AJ486" s="362"/>
      <c r="AK486" s="362"/>
      <c r="AL486" s="362"/>
      <c r="AM486" s="362"/>
      <c r="AN486" s="362"/>
      <c r="AO486" s="362"/>
      <c r="AP486" s="362"/>
      <c r="AQ486" s="362"/>
      <c r="AR486" s="362"/>
      <c r="AS486" s="362"/>
      <c r="AT486" s="362"/>
      <c r="AU486" s="362"/>
      <c r="AV486" s="362"/>
      <c r="AW486" s="362"/>
      <c r="AX486" s="362"/>
      <c r="AY486" s="303"/>
      <c r="AZ486" s="303"/>
      <c r="BA486" s="303"/>
      <c r="BB486" s="303"/>
      <c r="BC486" s="303"/>
      <c r="BD486" s="303"/>
      <c r="BE486" s="303"/>
      <c r="BF486" s="303"/>
      <c r="BG486" s="303"/>
      <c r="BH486" s="303"/>
      <c r="BI486" s="303"/>
      <c r="BJ486" s="303"/>
      <c r="BK486" s="303"/>
      <c r="BL486" s="303"/>
      <c r="BM486" s="303"/>
      <c r="BN486" s="303"/>
      <c r="CB486" s="307"/>
      <c r="CC486" s="307"/>
      <c r="CD486" s="307"/>
      <c r="CE486" s="307"/>
      <c r="CF486" s="307"/>
      <c r="CG486" s="307"/>
      <c r="CH486" s="307"/>
      <c r="CI486" s="307"/>
      <c r="CJ486" s="307"/>
      <c r="CK486" s="307"/>
      <c r="CL486" s="307"/>
      <c r="CM486" s="307"/>
      <c r="CN486" s="307"/>
      <c r="CO486" s="307"/>
      <c r="CP486" s="307"/>
      <c r="CQ486" s="307"/>
      <c r="CR486" s="307"/>
      <c r="CS486" s="307"/>
      <c r="CT486" s="307"/>
      <c r="CU486" s="307"/>
      <c r="CV486" s="307"/>
      <c r="CW486" s="307"/>
      <c r="CX486" s="307"/>
      <c r="CY486" s="307"/>
      <c r="CZ486" s="307"/>
      <c r="DA486" s="307"/>
      <c r="DB486" s="307"/>
      <c r="DC486" s="307"/>
      <c r="DD486" s="307"/>
      <c r="DE486" s="307"/>
      <c r="DF486" s="307"/>
      <c r="DG486" s="307"/>
      <c r="DH486" s="307"/>
      <c r="DI486" s="390"/>
      <c r="DJ486" s="390"/>
      <c r="DK486" s="307"/>
      <c r="DL486" s="307"/>
      <c r="DM486" s="307"/>
      <c r="DN486" s="307"/>
      <c r="DO486" s="307"/>
      <c r="DP486" s="307"/>
      <c r="DQ486" s="307"/>
      <c r="DR486" s="307"/>
      <c r="DS486" s="307"/>
      <c r="DT486" s="307"/>
      <c r="DU486" s="307"/>
      <c r="DV486" s="307"/>
      <c r="DW486" s="307"/>
      <c r="DX486" s="307"/>
      <c r="DY486" s="307"/>
      <c r="DZ486" s="307"/>
      <c r="EA486" s="307"/>
      <c r="EB486" s="307"/>
      <c r="EC486" s="307"/>
      <c r="ED486" s="307"/>
      <c r="EE486" s="307"/>
      <c r="EF486" s="307"/>
      <c r="EG486" s="307"/>
      <c r="EH486" s="307"/>
      <c r="EI486" s="307"/>
      <c r="EJ486" s="307"/>
      <c r="EK486" s="307"/>
      <c r="EL486" s="307"/>
      <c r="EM486" s="307"/>
      <c r="EN486" s="307"/>
      <c r="EO486" s="307"/>
      <c r="EP486" s="307"/>
      <c r="EQ486" s="307"/>
      <c r="ER486" s="307"/>
      <c r="ES486" s="307"/>
      <c r="ET486" s="307"/>
      <c r="EU486" s="390"/>
      <c r="EV486" s="390"/>
      <c r="EW486" s="307"/>
      <c r="EX486" s="307"/>
      <c r="EY486" s="307"/>
      <c r="EZ486" s="307"/>
      <c r="FA486" s="307"/>
      <c r="FB486" s="307"/>
      <c r="FC486" s="307"/>
      <c r="FD486" s="307"/>
      <c r="FE486" s="307"/>
      <c r="FF486" s="307"/>
      <c r="FG486" s="307"/>
      <c r="FH486" s="307"/>
      <c r="FI486" s="307"/>
      <c r="FJ486" s="307"/>
      <c r="FK486" s="307"/>
      <c r="FL486" s="307"/>
      <c r="FM486" s="307"/>
      <c r="FN486" s="307"/>
      <c r="FO486" s="307"/>
      <c r="FP486" s="307"/>
      <c r="FQ486" s="307"/>
      <c r="FR486" s="307"/>
      <c r="FS486" s="307"/>
      <c r="FT486" s="307"/>
      <c r="FU486" s="307"/>
      <c r="FV486" s="307"/>
      <c r="FW486" s="307"/>
      <c r="FX486" s="307"/>
      <c r="FY486" s="307"/>
      <c r="FZ486" s="307"/>
      <c r="GA486" s="307"/>
      <c r="GB486" s="307"/>
      <c r="GC486" s="307"/>
      <c r="GD486" s="307"/>
      <c r="GE486" s="307"/>
      <c r="GF486" s="307"/>
      <c r="GG486" s="307"/>
      <c r="GH486" s="307"/>
      <c r="GI486" s="307"/>
      <c r="GJ486" s="307"/>
      <c r="GK486" s="307"/>
      <c r="GL486" s="307"/>
      <c r="GM486" s="307"/>
      <c r="GN486" s="307"/>
      <c r="GO486" s="307"/>
      <c r="GP486" s="307"/>
      <c r="GQ486" s="307"/>
      <c r="GR486" s="307"/>
      <c r="GS486" s="307"/>
      <c r="GT486" s="307"/>
      <c r="GU486" s="307"/>
      <c r="GV486" s="307"/>
      <c r="GW486" s="307"/>
      <c r="GX486" s="307"/>
      <c r="GY486" s="307"/>
      <c r="GZ486" s="307"/>
      <c r="HA486" s="307"/>
      <c r="HB486" s="307"/>
      <c r="HC486" s="307"/>
      <c r="HD486" s="307"/>
      <c r="HE486" s="307"/>
      <c r="HF486" s="307"/>
      <c r="HG486" s="307"/>
      <c r="HH486" s="307"/>
      <c r="HI486" s="307"/>
      <c r="HJ486" s="307"/>
      <c r="HK486" s="307"/>
      <c r="HL486" s="307"/>
      <c r="HM486" s="307"/>
      <c r="HN486" s="307"/>
      <c r="HO486" s="307"/>
      <c r="HP486" s="307"/>
      <c r="HQ486" s="307"/>
      <c r="HR486" s="307"/>
      <c r="HS486" s="307"/>
      <c r="HT486" s="307"/>
      <c r="HU486" s="307"/>
      <c r="HV486" s="307"/>
      <c r="HW486" s="307"/>
      <c r="HX486" s="307"/>
      <c r="HY486" s="307"/>
      <c r="HZ486" s="307"/>
      <c r="IA486" s="307"/>
      <c r="IB486" s="307"/>
      <c r="IC486" s="307"/>
      <c r="ID486" s="307"/>
      <c r="IE486" s="307"/>
      <c r="IF486" s="307"/>
      <c r="IG486" s="307"/>
      <c r="IH486" s="307"/>
      <c r="II486" s="307"/>
      <c r="IJ486" s="307"/>
      <c r="IK486" s="307"/>
      <c r="IL486" s="307"/>
      <c r="IM486" s="307"/>
      <c r="IN486" s="307"/>
      <c r="IO486" s="307"/>
      <c r="IP486" s="307"/>
      <c r="IQ486" s="307"/>
      <c r="IR486" s="307"/>
      <c r="IS486" s="307"/>
      <c r="IT486" s="307"/>
      <c r="IU486" s="307"/>
      <c r="IV486" s="307"/>
      <c r="IW486" s="307"/>
      <c r="IX486" s="307"/>
      <c r="IY486" s="307"/>
      <c r="IZ486" s="307"/>
      <c r="JA486" s="307"/>
      <c r="JB486" s="307"/>
      <c r="JC486" s="307"/>
      <c r="JD486" s="307"/>
      <c r="JE486" s="307"/>
      <c r="JF486" s="307"/>
      <c r="JG486" s="307"/>
      <c r="JH486" s="307"/>
      <c r="JI486" s="307"/>
      <c r="JJ486" s="307"/>
      <c r="JK486" s="307"/>
      <c r="JL486" s="307"/>
      <c r="JM486" s="307"/>
      <c r="JN486" s="307"/>
      <c r="JO486" s="307"/>
      <c r="JP486" s="307"/>
      <c r="JQ486" s="307"/>
      <c r="JR486" s="307"/>
      <c r="JS486" s="307"/>
      <c r="JT486" s="307"/>
      <c r="JU486" s="307"/>
      <c r="JV486" s="307"/>
      <c r="JW486" s="307"/>
      <c r="JX486" s="307"/>
      <c r="JY486" s="307"/>
      <c r="JZ486" s="307"/>
      <c r="KA486" s="307"/>
      <c r="KB486" s="307"/>
      <c r="KC486" s="307"/>
      <c r="KD486" s="307"/>
      <c r="KE486" s="307"/>
      <c r="KF486" s="307"/>
      <c r="KG486" s="307"/>
      <c r="KH486" s="307"/>
      <c r="KI486" s="307"/>
      <c r="KJ486" s="307"/>
      <c r="KK486" s="307"/>
      <c r="KL486" s="307"/>
      <c r="KM486" s="307"/>
      <c r="KN486" s="307"/>
      <c r="KO486" s="307"/>
      <c r="KP486" s="307"/>
      <c r="KQ486" s="307"/>
      <c r="KR486" s="307"/>
      <c r="KS486" s="307"/>
      <c r="KT486" s="307"/>
    </row>
    <row r="487" spans="14:306" s="56" customFormat="1" ht="15" customHeight="1">
      <c r="AG487" s="303"/>
      <c r="AH487" s="303"/>
      <c r="AI487" s="362"/>
      <c r="AJ487" s="362"/>
      <c r="AK487" s="362"/>
      <c r="AL487" s="362"/>
      <c r="AM487" s="362"/>
      <c r="AN487" s="362"/>
      <c r="AO487" s="362"/>
      <c r="AP487" s="362"/>
      <c r="AQ487" s="362"/>
      <c r="AR487" s="362"/>
      <c r="AS487" s="362"/>
      <c r="AT487" s="362"/>
      <c r="AU487" s="362"/>
      <c r="AV487" s="362"/>
      <c r="AW487" s="362"/>
      <c r="AX487" s="362"/>
      <c r="AY487" s="303"/>
      <c r="AZ487" s="303"/>
      <c r="BA487" s="303"/>
      <c r="BB487" s="303"/>
      <c r="BC487" s="303"/>
      <c r="BD487" s="303"/>
      <c r="BE487" s="303"/>
      <c r="BF487" s="303"/>
      <c r="BG487" s="303"/>
      <c r="BH487" s="303"/>
      <c r="BI487" s="303"/>
      <c r="BJ487" s="303"/>
      <c r="BK487" s="303"/>
      <c r="BL487" s="303"/>
      <c r="BM487" s="303"/>
      <c r="BN487" s="303"/>
      <c r="CB487" s="307"/>
      <c r="CC487" s="307"/>
      <c r="CD487" s="307"/>
      <c r="CE487" s="307"/>
      <c r="CF487" s="307"/>
      <c r="CG487" s="307"/>
      <c r="CH487" s="307"/>
      <c r="CI487" s="307"/>
      <c r="CJ487" s="307"/>
      <c r="CK487" s="307"/>
      <c r="CL487" s="307"/>
      <c r="CM487" s="307"/>
      <c r="CN487" s="307"/>
      <c r="CO487" s="307"/>
      <c r="CP487" s="307"/>
      <c r="CQ487" s="307"/>
      <c r="CR487" s="307"/>
      <c r="CS487" s="307"/>
      <c r="CT487" s="307"/>
      <c r="CU487" s="307"/>
      <c r="CV487" s="307"/>
      <c r="CW487" s="307"/>
      <c r="CX487" s="307"/>
      <c r="CY487" s="307"/>
      <c r="CZ487" s="307"/>
      <c r="DA487" s="307"/>
      <c r="DB487" s="307"/>
      <c r="DC487" s="307"/>
      <c r="DD487" s="307"/>
      <c r="DE487" s="307"/>
      <c r="DF487" s="307"/>
      <c r="DG487" s="307"/>
      <c r="DH487" s="307"/>
      <c r="DI487" s="390"/>
      <c r="DJ487" s="390"/>
      <c r="DK487" s="307"/>
      <c r="DL487" s="307"/>
      <c r="DM487" s="307"/>
      <c r="DN487" s="307"/>
      <c r="DO487" s="307"/>
      <c r="DP487" s="307"/>
      <c r="DQ487" s="307"/>
      <c r="DR487" s="307"/>
      <c r="DS487" s="307"/>
      <c r="DT487" s="307"/>
      <c r="DU487" s="307"/>
      <c r="DV487" s="307"/>
      <c r="DW487" s="307"/>
      <c r="DX487" s="307"/>
      <c r="DY487" s="307"/>
      <c r="DZ487" s="307"/>
      <c r="EA487" s="307"/>
      <c r="EB487" s="307"/>
      <c r="EC487" s="307"/>
      <c r="ED487" s="307"/>
      <c r="EE487" s="307"/>
      <c r="EF487" s="307"/>
      <c r="EG487" s="307"/>
      <c r="EH487" s="307"/>
      <c r="EI487" s="307"/>
      <c r="EJ487" s="307"/>
      <c r="EK487" s="307"/>
      <c r="EL487" s="307"/>
      <c r="EM487" s="307"/>
      <c r="EN487" s="307"/>
      <c r="EO487" s="307"/>
      <c r="EP487" s="307"/>
      <c r="EQ487" s="307"/>
      <c r="ER487" s="307"/>
      <c r="ES487" s="307"/>
      <c r="ET487" s="307"/>
      <c r="EU487" s="390"/>
      <c r="EV487" s="390"/>
      <c r="EW487" s="307"/>
      <c r="EX487" s="307"/>
      <c r="EY487" s="307"/>
      <c r="EZ487" s="307"/>
      <c r="FA487" s="307"/>
      <c r="FB487" s="307"/>
      <c r="FC487" s="307"/>
      <c r="FD487" s="307"/>
      <c r="FE487" s="307"/>
      <c r="FF487" s="307"/>
      <c r="FG487" s="307"/>
      <c r="FH487" s="307"/>
      <c r="FI487" s="307"/>
      <c r="FJ487" s="307"/>
      <c r="FK487" s="307"/>
      <c r="FL487" s="307"/>
      <c r="FM487" s="307"/>
      <c r="FN487" s="307"/>
      <c r="FO487" s="307"/>
      <c r="FP487" s="307"/>
      <c r="FQ487" s="307"/>
      <c r="FR487" s="307"/>
      <c r="FS487" s="307"/>
      <c r="FT487" s="307"/>
      <c r="FU487" s="307"/>
      <c r="FV487" s="307"/>
      <c r="FW487" s="307"/>
      <c r="FX487" s="307"/>
      <c r="FY487" s="307"/>
      <c r="FZ487" s="307"/>
      <c r="GA487" s="307"/>
      <c r="GB487" s="307"/>
      <c r="GC487" s="307"/>
      <c r="GD487" s="307"/>
      <c r="GE487" s="307"/>
      <c r="GF487" s="307"/>
      <c r="GG487" s="307"/>
      <c r="GH487" s="307"/>
      <c r="GI487" s="307"/>
      <c r="GJ487" s="307"/>
      <c r="GK487" s="307"/>
      <c r="GL487" s="307"/>
      <c r="GM487" s="307"/>
      <c r="GN487" s="307"/>
      <c r="GO487" s="307"/>
      <c r="GP487" s="307"/>
      <c r="GQ487" s="307"/>
      <c r="GR487" s="307"/>
      <c r="GS487" s="307"/>
      <c r="GT487" s="307"/>
      <c r="GU487" s="307"/>
      <c r="GV487" s="307"/>
      <c r="GW487" s="307"/>
      <c r="GX487" s="307"/>
      <c r="GY487" s="307"/>
      <c r="GZ487" s="307"/>
      <c r="HA487" s="307"/>
      <c r="HB487" s="307"/>
      <c r="HC487" s="307"/>
      <c r="HD487" s="307"/>
      <c r="HE487" s="307"/>
      <c r="HF487" s="307"/>
      <c r="HG487" s="307"/>
      <c r="HH487" s="307"/>
      <c r="HI487" s="307"/>
      <c r="HJ487" s="307"/>
      <c r="HK487" s="307"/>
      <c r="HL487" s="307"/>
      <c r="HM487" s="307"/>
      <c r="HN487" s="307"/>
      <c r="HO487" s="307"/>
      <c r="HP487" s="307"/>
      <c r="HQ487" s="307"/>
      <c r="HR487" s="307"/>
      <c r="HS487" s="307"/>
      <c r="HT487" s="307"/>
      <c r="HU487" s="307"/>
      <c r="HV487" s="307"/>
      <c r="HW487" s="307"/>
      <c r="HX487" s="307"/>
      <c r="HY487" s="307"/>
      <c r="HZ487" s="307"/>
      <c r="IA487" s="307"/>
      <c r="IB487" s="307"/>
      <c r="IC487" s="307"/>
      <c r="ID487" s="307"/>
      <c r="IE487" s="307"/>
      <c r="IF487" s="307"/>
      <c r="IG487" s="307"/>
      <c r="IH487" s="307"/>
      <c r="II487" s="307"/>
      <c r="IJ487" s="307"/>
      <c r="IK487" s="307"/>
      <c r="IL487" s="307"/>
      <c r="IM487" s="307"/>
      <c r="IN487" s="307"/>
      <c r="IO487" s="307"/>
      <c r="IP487" s="307"/>
      <c r="IQ487" s="307"/>
      <c r="IR487" s="307"/>
      <c r="IS487" s="307"/>
      <c r="IT487" s="307"/>
      <c r="IU487" s="307"/>
      <c r="IV487" s="307"/>
      <c r="IW487" s="307"/>
      <c r="IX487" s="307"/>
      <c r="IY487" s="307"/>
      <c r="IZ487" s="307"/>
      <c r="JA487" s="307"/>
      <c r="JB487" s="307"/>
      <c r="JC487" s="307"/>
      <c r="JD487" s="307"/>
      <c r="JE487" s="307"/>
      <c r="JF487" s="307"/>
      <c r="JG487" s="307"/>
      <c r="JH487" s="307"/>
      <c r="JI487" s="307"/>
      <c r="JJ487" s="307"/>
      <c r="JK487" s="307"/>
      <c r="JL487" s="307"/>
      <c r="JM487" s="307"/>
      <c r="JN487" s="307"/>
      <c r="JO487" s="307"/>
      <c r="JP487" s="307"/>
      <c r="JQ487" s="307"/>
      <c r="JR487" s="307"/>
      <c r="JS487" s="307"/>
      <c r="JT487" s="307"/>
      <c r="JU487" s="307"/>
      <c r="JV487" s="307"/>
      <c r="JW487" s="307"/>
      <c r="JX487" s="307"/>
      <c r="JY487" s="307"/>
      <c r="JZ487" s="307"/>
      <c r="KA487" s="307"/>
      <c r="KB487" s="307"/>
      <c r="KC487" s="307"/>
      <c r="KD487" s="307"/>
      <c r="KE487" s="307"/>
      <c r="KF487" s="307"/>
      <c r="KG487" s="307"/>
      <c r="KH487" s="307"/>
      <c r="KI487" s="307"/>
      <c r="KJ487" s="307"/>
      <c r="KK487" s="307"/>
      <c r="KL487" s="307"/>
      <c r="KM487" s="307"/>
      <c r="KN487" s="307"/>
      <c r="KO487" s="307"/>
      <c r="KP487" s="307"/>
      <c r="KQ487" s="307"/>
      <c r="KR487" s="307"/>
      <c r="KS487" s="307"/>
      <c r="KT487" s="307"/>
    </row>
    <row r="488" spans="14:306" s="56" customFormat="1" ht="15" customHeight="1">
      <c r="AG488" s="363" t="s">
        <v>797</v>
      </c>
      <c r="AH488" s="363"/>
      <c r="AI488" s="362" t="s">
        <v>798</v>
      </c>
      <c r="AJ488" s="362"/>
      <c r="AK488" s="362"/>
      <c r="AL488" s="362"/>
      <c r="AM488" s="362"/>
      <c r="AN488" s="362"/>
      <c r="AO488" s="362"/>
      <c r="AP488" s="362"/>
      <c r="AQ488" s="362"/>
      <c r="AR488" s="362"/>
      <c r="AS488" s="362"/>
      <c r="AT488" s="362"/>
      <c r="AU488" s="362"/>
      <c r="AV488" s="362"/>
      <c r="AW488" s="362"/>
      <c r="AX488" s="362"/>
      <c r="AY488" s="303"/>
      <c r="AZ488" s="303"/>
      <c r="BA488" s="303"/>
      <c r="BB488" s="303"/>
      <c r="BC488" s="303"/>
      <c r="BD488" s="303"/>
      <c r="BE488" s="303"/>
      <c r="BF488" s="303"/>
      <c r="BG488" s="303"/>
      <c r="BH488" s="303"/>
      <c r="BI488" s="303"/>
      <c r="BJ488" s="303"/>
      <c r="BK488" s="303"/>
      <c r="BL488" s="303"/>
      <c r="BM488" s="303"/>
      <c r="BN488" s="303"/>
      <c r="CB488" s="307"/>
      <c r="CC488" s="307"/>
      <c r="CD488" s="307"/>
      <c r="CE488" s="307"/>
      <c r="CF488" s="307"/>
      <c r="CG488" s="307"/>
      <c r="CH488" s="307"/>
      <c r="CI488" s="307"/>
      <c r="CJ488" s="307"/>
      <c r="CK488" s="307"/>
      <c r="CL488" s="307"/>
      <c r="CM488" s="307"/>
      <c r="CN488" s="307"/>
      <c r="CO488" s="307"/>
      <c r="CP488" s="307"/>
      <c r="CQ488" s="307"/>
      <c r="CR488" s="307"/>
      <c r="CS488" s="307"/>
      <c r="CT488" s="307"/>
      <c r="CU488" s="307"/>
      <c r="CV488" s="307"/>
      <c r="CW488" s="307"/>
      <c r="CX488" s="307"/>
      <c r="CY488" s="307"/>
      <c r="CZ488" s="307"/>
      <c r="DA488" s="307"/>
      <c r="DB488" s="307"/>
      <c r="DC488" s="307"/>
      <c r="DD488" s="307"/>
      <c r="DE488" s="307"/>
      <c r="DF488" s="307"/>
      <c r="DG488" s="307"/>
      <c r="DH488" s="307"/>
      <c r="DI488" s="390"/>
      <c r="DJ488" s="390"/>
      <c r="DK488" s="307"/>
      <c r="DL488" s="307"/>
      <c r="DM488" s="307"/>
      <c r="DN488" s="307"/>
      <c r="DO488" s="307"/>
      <c r="DP488" s="307"/>
      <c r="DQ488" s="307"/>
      <c r="DR488" s="307"/>
      <c r="DS488" s="307"/>
      <c r="DT488" s="307"/>
      <c r="DU488" s="307"/>
      <c r="DV488" s="307"/>
      <c r="DW488" s="307"/>
      <c r="DX488" s="307"/>
      <c r="DY488" s="307"/>
      <c r="DZ488" s="307"/>
      <c r="EA488" s="307"/>
      <c r="EB488" s="307"/>
      <c r="EC488" s="307"/>
      <c r="ED488" s="307"/>
      <c r="EE488" s="307"/>
      <c r="EF488" s="307"/>
      <c r="EG488" s="307"/>
      <c r="EH488" s="307"/>
      <c r="EI488" s="307"/>
      <c r="EJ488" s="307"/>
      <c r="EK488" s="307"/>
      <c r="EL488" s="307"/>
      <c r="EM488" s="307"/>
      <c r="EN488" s="307"/>
      <c r="EO488" s="307"/>
      <c r="EP488" s="307"/>
      <c r="EQ488" s="307"/>
      <c r="ER488" s="307"/>
      <c r="ES488" s="307"/>
      <c r="ET488" s="307"/>
      <c r="EU488" s="390"/>
      <c r="EV488" s="390"/>
      <c r="EW488" s="307"/>
      <c r="EX488" s="307"/>
      <c r="EY488" s="307"/>
      <c r="EZ488" s="307"/>
      <c r="FA488" s="307"/>
      <c r="FB488" s="307"/>
      <c r="FC488" s="307"/>
      <c r="FD488" s="307"/>
      <c r="FE488" s="307"/>
      <c r="FF488" s="307"/>
      <c r="FG488" s="307"/>
      <c r="FH488" s="307"/>
      <c r="FI488" s="307"/>
      <c r="FJ488" s="307"/>
      <c r="FK488" s="307"/>
      <c r="FL488" s="307"/>
      <c r="FM488" s="307"/>
      <c r="FN488" s="307"/>
      <c r="FO488" s="307"/>
      <c r="FP488" s="307"/>
      <c r="FQ488" s="307"/>
      <c r="FR488" s="307"/>
      <c r="FS488" s="307"/>
      <c r="FT488" s="307"/>
      <c r="FU488" s="307"/>
      <c r="FV488" s="307"/>
      <c r="FW488" s="307"/>
      <c r="FX488" s="307"/>
      <c r="FY488" s="307"/>
      <c r="FZ488" s="307"/>
      <c r="GA488" s="307"/>
      <c r="GB488" s="307"/>
      <c r="GC488" s="307"/>
      <c r="GD488" s="307"/>
      <c r="GE488" s="307"/>
      <c r="GF488" s="307"/>
      <c r="GG488" s="307"/>
      <c r="GH488" s="307"/>
      <c r="GI488" s="307"/>
      <c r="GJ488" s="307"/>
      <c r="GK488" s="307"/>
      <c r="GL488" s="307"/>
      <c r="GM488" s="307"/>
      <c r="GN488" s="307"/>
      <c r="GO488" s="307"/>
      <c r="GP488" s="307"/>
      <c r="GQ488" s="307"/>
      <c r="GR488" s="307"/>
      <c r="GS488" s="307"/>
      <c r="GT488" s="307"/>
      <c r="GU488" s="307"/>
      <c r="GV488" s="307"/>
      <c r="GW488" s="307"/>
      <c r="GX488" s="307"/>
      <c r="GY488" s="307"/>
      <c r="GZ488" s="307"/>
      <c r="HA488" s="307"/>
      <c r="HB488" s="307"/>
      <c r="HC488" s="307"/>
      <c r="HD488" s="307"/>
      <c r="HE488" s="307"/>
      <c r="HF488" s="307"/>
      <c r="HG488" s="307"/>
      <c r="HH488" s="307"/>
      <c r="HI488" s="307"/>
      <c r="HJ488" s="307"/>
      <c r="HK488" s="307"/>
      <c r="HL488" s="307"/>
      <c r="HM488" s="307"/>
      <c r="HN488" s="307"/>
      <c r="HO488" s="307"/>
      <c r="HP488" s="307"/>
      <c r="HQ488" s="307"/>
      <c r="HR488" s="307"/>
      <c r="HS488" s="307"/>
      <c r="HT488" s="307"/>
      <c r="HU488" s="307"/>
      <c r="HV488" s="307"/>
      <c r="HW488" s="307"/>
      <c r="HX488" s="307"/>
      <c r="HY488" s="307"/>
      <c r="HZ488" s="307"/>
      <c r="IA488" s="307"/>
      <c r="IB488" s="307"/>
      <c r="IC488" s="307"/>
      <c r="ID488" s="307"/>
      <c r="IE488" s="307"/>
      <c r="IF488" s="307"/>
      <c r="IG488" s="307"/>
      <c r="IH488" s="307"/>
      <c r="II488" s="307"/>
      <c r="IJ488" s="307"/>
      <c r="IK488" s="307"/>
      <c r="IL488" s="307"/>
      <c r="IM488" s="307"/>
      <c r="IN488" s="307"/>
      <c r="IO488" s="307"/>
      <c r="IP488" s="307"/>
      <c r="IQ488" s="307"/>
      <c r="IR488" s="307"/>
      <c r="IS488" s="307"/>
      <c r="IT488" s="307"/>
      <c r="IU488" s="307"/>
      <c r="IV488" s="307"/>
      <c r="IW488" s="307"/>
      <c r="IX488" s="307"/>
      <c r="IY488" s="307"/>
      <c r="IZ488" s="307"/>
      <c r="JA488" s="307"/>
      <c r="JB488" s="307"/>
      <c r="JC488" s="307"/>
      <c r="JD488" s="307"/>
      <c r="JE488" s="307"/>
      <c r="JF488" s="307"/>
      <c r="JG488" s="307"/>
      <c r="JH488" s="307"/>
      <c r="JI488" s="307"/>
      <c r="JJ488" s="307"/>
      <c r="JK488" s="307"/>
      <c r="JL488" s="307"/>
      <c r="JM488" s="307"/>
      <c r="JN488" s="307"/>
      <c r="JO488" s="307"/>
      <c r="JP488" s="307"/>
      <c r="JQ488" s="307"/>
      <c r="JR488" s="307"/>
      <c r="JS488" s="307"/>
      <c r="JT488" s="307"/>
      <c r="JU488" s="307"/>
      <c r="JV488" s="307"/>
      <c r="JW488" s="307"/>
      <c r="JX488" s="307"/>
      <c r="JY488" s="307"/>
      <c r="JZ488" s="307"/>
      <c r="KA488" s="307"/>
      <c r="KB488" s="307"/>
      <c r="KC488" s="307"/>
      <c r="KD488" s="307"/>
      <c r="KE488" s="307"/>
      <c r="KF488" s="307"/>
      <c r="KG488" s="307"/>
      <c r="KH488" s="307"/>
      <c r="KI488" s="307"/>
      <c r="KJ488" s="307"/>
      <c r="KK488" s="307"/>
      <c r="KL488" s="307"/>
      <c r="KM488" s="307"/>
      <c r="KN488" s="307"/>
      <c r="KO488" s="307"/>
      <c r="KP488" s="307"/>
      <c r="KQ488" s="307"/>
      <c r="KR488" s="307"/>
      <c r="KS488" s="307"/>
      <c r="KT488" s="307"/>
    </row>
    <row r="489" spans="14:306" s="56" customFormat="1" ht="15" customHeight="1">
      <c r="AG489" s="351" t="s">
        <v>521</v>
      </c>
      <c r="AH489" s="351"/>
      <c r="AI489" s="364"/>
      <c r="AJ489" s="364"/>
      <c r="AK489" s="364"/>
      <c r="AL489" s="364"/>
      <c r="AM489" s="364"/>
      <c r="AN489" s="364"/>
      <c r="AO489" s="364"/>
      <c r="AP489" s="364"/>
      <c r="AQ489" s="364"/>
      <c r="AR489" s="364"/>
      <c r="AS489" s="364"/>
      <c r="AT489" s="364"/>
      <c r="AU489" s="364"/>
      <c r="AV489" s="364"/>
      <c r="AW489" s="364"/>
      <c r="AX489" s="364"/>
      <c r="AY489" s="303"/>
      <c r="AZ489" s="303"/>
      <c r="BA489" s="303"/>
      <c r="BB489" s="303"/>
      <c r="BC489" s="303"/>
      <c r="BD489" s="303"/>
      <c r="BE489" s="303"/>
      <c r="BF489" s="303"/>
      <c r="BG489" s="303"/>
      <c r="BH489" s="303"/>
      <c r="BI489" s="303"/>
      <c r="BJ489" s="303"/>
      <c r="BK489" s="303"/>
      <c r="BL489" s="303"/>
      <c r="BM489" s="303"/>
      <c r="BN489" s="303"/>
      <c r="CB489" s="307"/>
      <c r="CC489" s="307"/>
      <c r="CD489" s="307"/>
      <c r="CE489" s="307"/>
      <c r="CF489" s="307"/>
      <c r="CG489" s="307"/>
      <c r="CH489" s="307"/>
      <c r="CI489" s="307"/>
      <c r="CJ489" s="307"/>
      <c r="CK489" s="307"/>
      <c r="CL489" s="307"/>
      <c r="CM489" s="307"/>
      <c r="CN489" s="307"/>
      <c r="CO489" s="307"/>
      <c r="CP489" s="307"/>
      <c r="CQ489" s="307"/>
      <c r="CR489" s="307"/>
      <c r="CS489" s="307"/>
      <c r="CT489" s="307"/>
      <c r="CU489" s="307"/>
      <c r="CV489" s="307"/>
      <c r="CW489" s="307"/>
      <c r="CX489" s="307"/>
      <c r="CY489" s="307"/>
      <c r="CZ489" s="307"/>
      <c r="DA489" s="307"/>
      <c r="DB489" s="307"/>
      <c r="DC489" s="307"/>
      <c r="DD489" s="307"/>
      <c r="DE489" s="307"/>
      <c r="DF489" s="307"/>
      <c r="DG489" s="307"/>
      <c r="DH489" s="307"/>
      <c r="DI489" s="390"/>
      <c r="DJ489" s="390"/>
      <c r="DK489" s="307"/>
      <c r="DL489" s="307"/>
      <c r="DM489" s="307"/>
      <c r="DN489" s="307"/>
      <c r="DO489" s="307"/>
      <c r="DP489" s="307"/>
      <c r="DQ489" s="307"/>
      <c r="DR489" s="307"/>
      <c r="DS489" s="307"/>
      <c r="DT489" s="307"/>
      <c r="DU489" s="307"/>
      <c r="DV489" s="307"/>
      <c r="DW489" s="307"/>
      <c r="DX489" s="307"/>
      <c r="DY489" s="307"/>
      <c r="DZ489" s="307"/>
      <c r="EA489" s="307"/>
      <c r="EB489" s="307"/>
      <c r="EC489" s="307"/>
      <c r="ED489" s="307"/>
      <c r="EE489" s="307"/>
      <c r="EF489" s="307"/>
      <c r="EG489" s="307"/>
      <c r="EH489" s="307"/>
      <c r="EI489" s="307"/>
      <c r="EJ489" s="307"/>
      <c r="EK489" s="307"/>
      <c r="EL489" s="307"/>
      <c r="EM489" s="307"/>
      <c r="EN489" s="307"/>
      <c r="EO489" s="307"/>
      <c r="EP489" s="307"/>
      <c r="EQ489" s="307"/>
      <c r="ER489" s="307"/>
      <c r="ES489" s="307"/>
      <c r="ET489" s="307"/>
      <c r="EU489" s="390"/>
      <c r="EV489" s="390"/>
      <c r="EW489" s="307"/>
      <c r="EX489" s="307"/>
      <c r="EY489" s="307"/>
      <c r="EZ489" s="307"/>
      <c r="FA489" s="307"/>
      <c r="FB489" s="307"/>
      <c r="FC489" s="307"/>
      <c r="FD489" s="307"/>
      <c r="FE489" s="307"/>
      <c r="FF489" s="307"/>
      <c r="FG489" s="307"/>
      <c r="FH489" s="307"/>
      <c r="FI489" s="307"/>
      <c r="FJ489" s="307"/>
      <c r="FK489" s="307"/>
      <c r="FL489" s="307"/>
      <c r="FM489" s="307"/>
      <c r="FN489" s="307"/>
      <c r="FO489" s="307"/>
      <c r="FP489" s="307"/>
      <c r="FQ489" s="307"/>
      <c r="FR489" s="307"/>
      <c r="FS489" s="307"/>
      <c r="FT489" s="307"/>
      <c r="FU489" s="307"/>
      <c r="FV489" s="307"/>
      <c r="FW489" s="307"/>
      <c r="FX489" s="307"/>
      <c r="FY489" s="307"/>
      <c r="FZ489" s="307"/>
      <c r="GA489" s="307"/>
      <c r="GB489" s="307"/>
      <c r="GC489" s="307"/>
      <c r="GD489" s="307"/>
      <c r="GE489" s="307"/>
      <c r="GF489" s="307"/>
      <c r="GG489" s="307"/>
      <c r="GH489" s="307"/>
      <c r="GI489" s="307"/>
      <c r="GJ489" s="307"/>
      <c r="GK489" s="307"/>
      <c r="GL489" s="307"/>
      <c r="GM489" s="307"/>
      <c r="GN489" s="307"/>
      <c r="GO489" s="307"/>
      <c r="GP489" s="307"/>
      <c r="GQ489" s="307"/>
      <c r="GR489" s="307"/>
      <c r="GS489" s="307"/>
      <c r="GT489" s="307"/>
      <c r="GU489" s="307"/>
      <c r="GV489" s="307"/>
      <c r="GW489" s="307"/>
      <c r="GX489" s="307"/>
      <c r="GY489" s="307"/>
      <c r="GZ489" s="307"/>
      <c r="HA489" s="307"/>
      <c r="HB489" s="307"/>
      <c r="HC489" s="307"/>
      <c r="HD489" s="307"/>
      <c r="HE489" s="307"/>
      <c r="HF489" s="307"/>
      <c r="HG489" s="307"/>
      <c r="HH489" s="307"/>
      <c r="HI489" s="307"/>
      <c r="HJ489" s="307"/>
      <c r="HK489" s="307"/>
      <c r="HL489" s="307"/>
      <c r="HM489" s="307"/>
      <c r="HN489" s="307"/>
      <c r="HO489" s="307"/>
      <c r="HP489" s="307"/>
      <c r="HQ489" s="307"/>
      <c r="HR489" s="307"/>
      <c r="HS489" s="307"/>
      <c r="HT489" s="307"/>
      <c r="HU489" s="307"/>
      <c r="HV489" s="307"/>
      <c r="HW489" s="307"/>
      <c r="HX489" s="307"/>
      <c r="HY489" s="307"/>
      <c r="HZ489" s="307"/>
      <c r="IA489" s="307"/>
      <c r="IB489" s="307"/>
      <c r="IC489" s="307"/>
      <c r="ID489" s="307"/>
      <c r="IE489" s="307"/>
      <c r="IF489" s="307"/>
      <c r="IG489" s="307"/>
      <c r="IH489" s="307"/>
      <c r="II489" s="307"/>
      <c r="IJ489" s="307"/>
      <c r="IK489" s="307"/>
      <c r="IL489" s="307"/>
      <c r="IM489" s="307"/>
      <c r="IN489" s="307"/>
      <c r="IO489" s="307"/>
      <c r="IP489" s="307"/>
      <c r="IQ489" s="307"/>
      <c r="IR489" s="307"/>
      <c r="IS489" s="307"/>
      <c r="IT489" s="307"/>
      <c r="IU489" s="307"/>
      <c r="IV489" s="307"/>
      <c r="IW489" s="307"/>
      <c r="IX489" s="307"/>
      <c r="IY489" s="307"/>
      <c r="IZ489" s="307"/>
      <c r="JA489" s="307"/>
      <c r="JB489" s="307"/>
      <c r="JC489" s="307"/>
      <c r="JD489" s="307"/>
      <c r="JE489" s="307"/>
      <c r="JF489" s="307"/>
      <c r="JG489" s="307"/>
      <c r="JH489" s="307"/>
      <c r="JI489" s="307"/>
      <c r="JJ489" s="307"/>
      <c r="JK489" s="307"/>
      <c r="JL489" s="307"/>
      <c r="JM489" s="307"/>
      <c r="JN489" s="307"/>
      <c r="JO489" s="307"/>
      <c r="JP489" s="307"/>
      <c r="JQ489" s="307"/>
      <c r="JR489" s="307"/>
      <c r="JS489" s="307"/>
      <c r="JT489" s="307"/>
      <c r="JU489" s="307"/>
      <c r="JV489" s="307"/>
      <c r="JW489" s="307"/>
      <c r="JX489" s="307"/>
      <c r="JY489" s="307"/>
      <c r="JZ489" s="307"/>
      <c r="KA489" s="307"/>
      <c r="KB489" s="307"/>
      <c r="KC489" s="307"/>
      <c r="KD489" s="307"/>
      <c r="KE489" s="307"/>
      <c r="KF489" s="307"/>
      <c r="KG489" s="307"/>
      <c r="KH489" s="307"/>
      <c r="KI489" s="307"/>
      <c r="KJ489" s="307"/>
      <c r="KK489" s="307"/>
      <c r="KL489" s="307"/>
      <c r="KM489" s="307"/>
      <c r="KN489" s="307"/>
      <c r="KO489" s="307"/>
      <c r="KP489" s="307"/>
      <c r="KQ489" s="307"/>
      <c r="KR489" s="307"/>
      <c r="KS489" s="307"/>
      <c r="KT489" s="307"/>
    </row>
    <row r="490" spans="14:306" s="56" customFormat="1" ht="15" customHeight="1">
      <c r="AG490" s="351"/>
      <c r="AH490" s="351"/>
      <c r="AI490" s="365" t="s">
        <v>522</v>
      </c>
      <c r="AJ490" s="365" t="s">
        <v>523</v>
      </c>
      <c r="AK490" s="365" t="s">
        <v>524</v>
      </c>
      <c r="AL490" s="365" t="s">
        <v>525</v>
      </c>
      <c r="AM490" s="365" t="s">
        <v>526</v>
      </c>
      <c r="AN490" s="365" t="s">
        <v>527</v>
      </c>
      <c r="AO490" s="365" t="s">
        <v>528</v>
      </c>
      <c r="AP490" s="365" t="s">
        <v>529</v>
      </c>
      <c r="AQ490" s="365" t="s">
        <v>530</v>
      </c>
      <c r="AR490" s="365" t="s">
        <v>531</v>
      </c>
      <c r="AS490" s="365" t="s">
        <v>532</v>
      </c>
      <c r="AT490" s="365" t="s">
        <v>533</v>
      </c>
      <c r="AU490" s="365"/>
      <c r="AV490" s="366" t="s">
        <v>534</v>
      </c>
      <c r="AW490" s="365" t="s">
        <v>535</v>
      </c>
      <c r="AX490" s="365" t="s">
        <v>536</v>
      </c>
      <c r="AY490" s="303">
        <f t="shared" ref="AY490:AY508" si="253">IF(AI491="-",AI491,IF(ISNUMBER(AI491),AI491,MID(AI491,1,FIND("-",AI491)-1))+0)</f>
        <v>0</v>
      </c>
      <c r="AZ490" s="303">
        <f t="shared" ref="AZ490:AZ508" si="254">IF(AJ491="-",AJ491,IF(ISNUMBER(AJ491),AJ491,MID(AJ491,1,FIND("-",AJ491)-1))+0)</f>
        <v>0</v>
      </c>
      <c r="BA490" s="303">
        <f t="shared" ref="BA490:BA508" si="255">IF(AK491="-",AK491,IF(ISNUMBER(AK491),AK491,MID(AK491,1,FIND("-",AK491)-1))+0)</f>
        <v>0</v>
      </c>
      <c r="BB490" s="303">
        <f t="shared" ref="BB490:BB508" si="256">IF(AL491="-",AL491,IF(ISNUMBER(AL491),AL491,MID(AL491,1,FIND("-",AL491)-1))+0)</f>
        <v>0</v>
      </c>
      <c r="BC490" s="303">
        <f t="shared" ref="BC490:BC508" si="257">IF(AM491="-",AM491,IF(ISNUMBER(AM491),AM491,MID(AM491,1,FIND("-",AM491)-1))+0)</f>
        <v>0</v>
      </c>
      <c r="BD490" s="303">
        <f t="shared" ref="BD490:BD508" si="258">IF(AN491="-",AN491,IF(ISNUMBER(AN491),AN491,MID(AN491,1,FIND("-",AN491)-1))+0)</f>
        <v>0</v>
      </c>
      <c r="BE490" s="303">
        <f t="shared" ref="BE490:BE508" si="259">IF(AO491="-",AO491,IF(ISNUMBER(AO491),AO491,MID(AO491,1,FIND("-",AO491)-1))+0)</f>
        <v>0</v>
      </c>
      <c r="BF490" s="303">
        <f t="shared" ref="BF490:BF508" si="260">IF(AP491="-",AP491,IF(ISNUMBER(AP491),AP491,MID(AP491,1,FIND("-",AP491)-1))+0)</f>
        <v>0</v>
      </c>
      <c r="BG490" s="303">
        <f t="shared" ref="BG490:BG508" si="261">IF(AQ491="-",AQ491,IF(ISNUMBER(AQ491),AQ491,MID(AQ491,1,FIND("-",AQ491)-1))+0)</f>
        <v>0</v>
      </c>
      <c r="BH490" s="303"/>
      <c r="BI490" s="303">
        <f t="shared" ref="BI490:BI508" si="262">IF(AR491="-",AR491,IF(ISNUMBER(AR491),AR491,MID(AR491,1,FIND("-",AR491)-1))+0)</f>
        <v>0</v>
      </c>
      <c r="BJ490" s="303">
        <f t="shared" ref="BJ490:BJ508" si="263">IF(AS491="-",AS491,IF(ISNUMBER(AS491),AS491,MID(AS491,1,FIND("-",AS491)-1))+0)</f>
        <v>0</v>
      </c>
      <c r="BK490" s="303">
        <f t="shared" ref="BK490:BK508" si="264">IF(AT491="-",AT491,IF(ISNUMBER(AT491),AT491,MID(AT491,1,FIND("-",AT491)-1))+0)</f>
        <v>0</v>
      </c>
      <c r="BL490" s="303">
        <f t="shared" ref="BL490:BL508" si="265">IF(AV491="-",AV491,IF(ISNUMBER(AV491),AV491,MID(AV491,1,FIND("-",AV491)-1))+0)</f>
        <v>0</v>
      </c>
      <c r="BM490" s="303">
        <f t="shared" ref="BM490:BM508" si="266">IF(AW491="-",AW491,IF(ISNUMBER(AW491),AW491,MID(AW491,1,FIND("-",AW491)-1))+0)</f>
        <v>0</v>
      </c>
      <c r="BN490" s="303">
        <f t="shared" ref="BN490:BN508" si="267">IF(AX491="-",AX491,IF(ISNUMBER(AX491),AX491,MID(AX491,1,FIND("-",AX491)-1))+0)</f>
        <v>0</v>
      </c>
      <c r="CB490" s="307"/>
      <c r="CC490" s="307"/>
      <c r="CD490" s="307"/>
      <c r="CE490" s="307"/>
      <c r="CF490" s="307"/>
      <c r="CG490" s="307"/>
      <c r="CH490" s="307"/>
      <c r="CI490" s="307"/>
      <c r="CJ490" s="307"/>
      <c r="CK490" s="307"/>
      <c r="CL490" s="307"/>
      <c r="CM490" s="307"/>
      <c r="CN490" s="307"/>
      <c r="CO490" s="307"/>
      <c r="CP490" s="307"/>
      <c r="CQ490" s="307"/>
      <c r="CR490" s="307"/>
      <c r="CS490" s="307"/>
      <c r="CT490" s="307"/>
      <c r="CU490" s="307"/>
      <c r="CV490" s="307"/>
      <c r="CW490" s="307"/>
      <c r="CX490" s="307"/>
      <c r="CY490" s="307"/>
      <c r="CZ490" s="307"/>
      <c r="DA490" s="307"/>
      <c r="DB490" s="307"/>
      <c r="DC490" s="307"/>
      <c r="DD490" s="307"/>
      <c r="DE490" s="307"/>
      <c r="DF490" s="307"/>
      <c r="DG490" s="307"/>
      <c r="DH490" s="307"/>
      <c r="DI490" s="390"/>
      <c r="DJ490" s="390"/>
      <c r="DK490" s="307"/>
      <c r="DL490" s="307"/>
      <c r="DM490" s="307"/>
      <c r="DN490" s="307"/>
      <c r="DO490" s="307"/>
      <c r="DP490" s="307"/>
      <c r="DQ490" s="307"/>
      <c r="DR490" s="307"/>
      <c r="DS490" s="307"/>
      <c r="DT490" s="307"/>
      <c r="DU490" s="307"/>
      <c r="DV490" s="307"/>
      <c r="DW490" s="307"/>
      <c r="DX490" s="307"/>
      <c r="DY490" s="307"/>
      <c r="DZ490" s="307"/>
      <c r="EA490" s="307"/>
      <c r="EB490" s="307"/>
      <c r="EC490" s="307"/>
      <c r="ED490" s="307"/>
      <c r="EE490" s="307"/>
      <c r="EF490" s="307"/>
      <c r="EG490" s="307"/>
      <c r="EH490" s="307"/>
      <c r="EI490" s="307"/>
      <c r="EJ490" s="307"/>
      <c r="EK490" s="307"/>
      <c r="EL490" s="307"/>
      <c r="EM490" s="307"/>
      <c r="EN490" s="307"/>
      <c r="EO490" s="307"/>
      <c r="EP490" s="307"/>
      <c r="EQ490" s="307"/>
      <c r="ER490" s="307"/>
      <c r="ES490" s="307"/>
      <c r="ET490" s="307"/>
      <c r="EU490" s="390"/>
      <c r="EV490" s="390"/>
      <c r="EW490" s="307"/>
      <c r="EX490" s="307"/>
      <c r="EY490" s="307"/>
      <c r="EZ490" s="307"/>
      <c r="FA490" s="307"/>
      <c r="FB490" s="307"/>
      <c r="FC490" s="307"/>
      <c r="FD490" s="307"/>
      <c r="FE490" s="307"/>
      <c r="FF490" s="307"/>
      <c r="FG490" s="307"/>
      <c r="FH490" s="307"/>
      <c r="FI490" s="307"/>
      <c r="FJ490" s="307"/>
      <c r="FK490" s="307"/>
      <c r="FL490" s="307"/>
      <c r="FM490" s="307"/>
      <c r="FN490" s="307"/>
      <c r="FO490" s="307"/>
      <c r="FP490" s="307"/>
      <c r="FQ490" s="307"/>
      <c r="FR490" s="307"/>
      <c r="FS490" s="307"/>
      <c r="FT490" s="307"/>
      <c r="FU490" s="307"/>
      <c r="FV490" s="307"/>
      <c r="FW490" s="307"/>
      <c r="FX490" s="307"/>
      <c r="FY490" s="307"/>
      <c r="FZ490" s="307"/>
      <c r="GA490" s="307"/>
      <c r="GB490" s="307"/>
      <c r="GC490" s="307"/>
      <c r="GD490" s="307"/>
      <c r="GE490" s="307"/>
      <c r="GF490" s="307"/>
      <c r="GG490" s="307"/>
      <c r="GH490" s="307"/>
      <c r="GI490" s="307"/>
      <c r="GJ490" s="307"/>
      <c r="GK490" s="307"/>
      <c r="GL490" s="307"/>
      <c r="GM490" s="307"/>
      <c r="GN490" s="307"/>
      <c r="GO490" s="307"/>
      <c r="GP490" s="307"/>
      <c r="GQ490" s="307"/>
      <c r="GR490" s="307"/>
      <c r="GS490" s="307"/>
      <c r="GT490" s="307"/>
      <c r="GU490" s="307"/>
      <c r="GV490" s="307"/>
      <c r="GW490" s="307"/>
      <c r="GX490" s="307"/>
      <c r="GY490" s="307"/>
      <c r="GZ490" s="307"/>
      <c r="HA490" s="307"/>
      <c r="HB490" s="307"/>
      <c r="HC490" s="307"/>
      <c r="HD490" s="307"/>
      <c r="HE490" s="307"/>
      <c r="HF490" s="307"/>
      <c r="HG490" s="307"/>
      <c r="HH490" s="307"/>
      <c r="HI490" s="307"/>
      <c r="HJ490" s="307"/>
      <c r="HK490" s="307"/>
      <c r="HL490" s="307"/>
      <c r="HM490" s="307"/>
      <c r="HN490" s="307"/>
      <c r="HO490" s="307"/>
      <c r="HP490" s="307"/>
      <c r="HQ490" s="307"/>
      <c r="HR490" s="307"/>
      <c r="HS490" s="307"/>
      <c r="HT490" s="307"/>
      <c r="HU490" s="307"/>
      <c r="HV490" s="307"/>
      <c r="HW490" s="307"/>
      <c r="HX490" s="307"/>
      <c r="HY490" s="307"/>
      <c r="HZ490" s="307"/>
      <c r="IA490" s="307"/>
      <c r="IB490" s="307"/>
      <c r="IC490" s="307"/>
      <c r="ID490" s="307"/>
      <c r="IE490" s="307"/>
      <c r="IF490" s="307"/>
      <c r="IG490" s="307"/>
      <c r="IH490" s="307"/>
      <c r="II490" s="307"/>
      <c r="IJ490" s="307"/>
      <c r="IK490" s="307"/>
      <c r="IL490" s="307"/>
      <c r="IM490" s="307"/>
      <c r="IN490" s="307"/>
      <c r="IO490" s="307"/>
      <c r="IP490" s="307"/>
      <c r="IQ490" s="307"/>
      <c r="IR490" s="307"/>
      <c r="IS490" s="307"/>
      <c r="IT490" s="307"/>
      <c r="IU490" s="307"/>
      <c r="IV490" s="307"/>
      <c r="IW490" s="307"/>
      <c r="IX490" s="307"/>
      <c r="IY490" s="307"/>
      <c r="IZ490" s="307"/>
      <c r="JA490" s="307"/>
      <c r="JB490" s="307"/>
      <c r="JC490" s="307"/>
      <c r="JD490" s="307"/>
      <c r="JE490" s="307"/>
      <c r="JF490" s="307"/>
      <c r="JG490" s="307"/>
      <c r="JH490" s="307"/>
      <c r="JI490" s="307"/>
      <c r="JJ490" s="307"/>
      <c r="JK490" s="307"/>
      <c r="JL490" s="307"/>
      <c r="JM490" s="307"/>
      <c r="JN490" s="307"/>
      <c r="JO490" s="307"/>
      <c r="JP490" s="307"/>
      <c r="JQ490" s="307"/>
      <c r="JR490" s="307"/>
      <c r="JS490" s="307"/>
      <c r="JT490" s="307"/>
      <c r="JU490" s="307"/>
      <c r="JV490" s="307"/>
      <c r="JW490" s="307"/>
      <c r="JX490" s="307"/>
      <c r="JY490" s="307"/>
      <c r="JZ490" s="307"/>
      <c r="KA490" s="307"/>
      <c r="KB490" s="307"/>
      <c r="KC490" s="307"/>
      <c r="KD490" s="307"/>
      <c r="KE490" s="307"/>
      <c r="KF490" s="307"/>
      <c r="KG490" s="307"/>
      <c r="KH490" s="307"/>
      <c r="KI490" s="307"/>
      <c r="KJ490" s="307"/>
      <c r="KK490" s="307"/>
      <c r="KL490" s="307"/>
      <c r="KM490" s="307"/>
      <c r="KN490" s="307"/>
      <c r="KO490" s="307"/>
      <c r="KP490" s="307"/>
      <c r="KQ490" s="307"/>
      <c r="KR490" s="307"/>
      <c r="KS490" s="307"/>
      <c r="KT490" s="307"/>
    </row>
    <row r="491" spans="14:306" s="56" customFormat="1" ht="15" customHeight="1">
      <c r="AG491" s="354">
        <v>1</v>
      </c>
      <c r="AH491" s="354"/>
      <c r="AI491" s="356" t="s">
        <v>108</v>
      </c>
      <c r="AJ491" s="356">
        <v>0</v>
      </c>
      <c r="AK491" s="356" t="s">
        <v>170</v>
      </c>
      <c r="AL491" s="356" t="s">
        <v>107</v>
      </c>
      <c r="AM491" s="356" t="s">
        <v>645</v>
      </c>
      <c r="AN491" s="356" t="s">
        <v>596</v>
      </c>
      <c r="AO491" s="356" t="s">
        <v>56</v>
      </c>
      <c r="AP491" s="356" t="s">
        <v>286</v>
      </c>
      <c r="AQ491" s="356" t="s">
        <v>306</v>
      </c>
      <c r="AR491" s="356" t="s">
        <v>108</v>
      </c>
      <c r="AS491" s="356" t="s">
        <v>170</v>
      </c>
      <c r="AT491" s="356" t="s">
        <v>799</v>
      </c>
      <c r="AU491" s="356"/>
      <c r="AV491" s="356" t="s">
        <v>250</v>
      </c>
      <c r="AW491" s="356" t="s">
        <v>695</v>
      </c>
      <c r="AX491" s="356" t="s">
        <v>107</v>
      </c>
      <c r="AY491" s="303">
        <f t="shared" si="253"/>
        <v>2</v>
      </c>
      <c r="AZ491" s="303">
        <f t="shared" si="254"/>
        <v>1</v>
      </c>
      <c r="BA491" s="303">
        <f t="shared" si="255"/>
        <v>7</v>
      </c>
      <c r="BB491" s="303">
        <f t="shared" si="256"/>
        <v>4</v>
      </c>
      <c r="BC491" s="303">
        <f t="shared" si="257"/>
        <v>16</v>
      </c>
      <c r="BD491" s="303">
        <f t="shared" si="258"/>
        <v>10</v>
      </c>
      <c r="BE491" s="303">
        <f t="shared" si="259"/>
        <v>3</v>
      </c>
      <c r="BF491" s="303">
        <f t="shared" si="260"/>
        <v>5</v>
      </c>
      <c r="BG491" s="303">
        <f t="shared" si="261"/>
        <v>6</v>
      </c>
      <c r="BH491" s="303"/>
      <c r="BI491" s="303">
        <f t="shared" si="262"/>
        <v>2</v>
      </c>
      <c r="BJ491" s="303">
        <f t="shared" si="263"/>
        <v>7</v>
      </c>
      <c r="BK491" s="303">
        <f t="shared" si="264"/>
        <v>27</v>
      </c>
      <c r="BL491" s="303">
        <f t="shared" si="265"/>
        <v>8</v>
      </c>
      <c r="BM491" s="303">
        <f t="shared" si="266"/>
        <v>11</v>
      </c>
      <c r="BN491" s="303">
        <f t="shared" si="267"/>
        <v>4</v>
      </c>
      <c r="CB491" s="307"/>
      <c r="CC491" s="307"/>
      <c r="CD491" s="307"/>
      <c r="CE491" s="307"/>
      <c r="CF491" s="307"/>
      <c r="CG491" s="307"/>
      <c r="CH491" s="307"/>
      <c r="CI491" s="307"/>
      <c r="CJ491" s="307"/>
      <c r="CK491" s="307"/>
      <c r="CL491" s="307"/>
      <c r="CM491" s="307"/>
      <c r="CN491" s="307"/>
      <c r="CO491" s="307"/>
      <c r="CP491" s="307"/>
      <c r="CQ491" s="307"/>
      <c r="CR491" s="307"/>
      <c r="CS491" s="307"/>
      <c r="CT491" s="307"/>
      <c r="CU491" s="307"/>
      <c r="CV491" s="307"/>
      <c r="CW491" s="307"/>
      <c r="CX491" s="307"/>
      <c r="CY491" s="307"/>
      <c r="CZ491" s="307"/>
      <c r="DA491" s="307"/>
      <c r="DB491" s="307"/>
      <c r="DC491" s="307"/>
      <c r="DD491" s="307"/>
      <c r="DE491" s="307"/>
      <c r="DF491" s="307"/>
      <c r="DG491" s="307"/>
      <c r="DH491" s="307"/>
      <c r="DI491" s="390"/>
      <c r="DJ491" s="390"/>
      <c r="DK491" s="307"/>
      <c r="DL491" s="307"/>
      <c r="DM491" s="307"/>
      <c r="DN491" s="307"/>
      <c r="DO491" s="307"/>
      <c r="DP491" s="307"/>
      <c r="DQ491" s="307"/>
      <c r="DR491" s="307"/>
      <c r="DS491" s="307"/>
      <c r="DT491" s="307"/>
      <c r="DU491" s="307"/>
      <c r="DV491" s="307"/>
      <c r="DW491" s="307"/>
      <c r="DX491" s="307"/>
      <c r="DY491" s="307"/>
      <c r="DZ491" s="307"/>
      <c r="EA491" s="307"/>
      <c r="EB491" s="307"/>
      <c r="EC491" s="307"/>
      <c r="ED491" s="307"/>
      <c r="EE491" s="307"/>
      <c r="EF491" s="307"/>
      <c r="EG491" s="307"/>
      <c r="EH491" s="307"/>
      <c r="EI491" s="307"/>
      <c r="EJ491" s="307"/>
      <c r="EK491" s="307"/>
      <c r="EL491" s="307"/>
      <c r="EM491" s="307"/>
      <c r="EN491" s="307"/>
      <c r="EO491" s="307"/>
      <c r="EP491" s="307"/>
      <c r="EQ491" s="307"/>
      <c r="ER491" s="307"/>
      <c r="ES491" s="307"/>
      <c r="ET491" s="307"/>
      <c r="EU491" s="390"/>
      <c r="EV491" s="390"/>
      <c r="EW491" s="307"/>
      <c r="EX491" s="307"/>
      <c r="EY491" s="307"/>
      <c r="EZ491" s="307"/>
      <c r="FA491" s="307"/>
      <c r="FB491" s="307"/>
      <c r="FC491" s="307"/>
      <c r="FD491" s="307"/>
      <c r="FE491" s="307"/>
      <c r="FF491" s="307"/>
      <c r="FG491" s="307"/>
      <c r="FH491" s="307"/>
      <c r="FI491" s="307"/>
      <c r="FJ491" s="307"/>
      <c r="FK491" s="307"/>
      <c r="FL491" s="307"/>
      <c r="FM491" s="307"/>
      <c r="FN491" s="307"/>
      <c r="FO491" s="307"/>
      <c r="FP491" s="307"/>
      <c r="FQ491" s="307"/>
      <c r="FR491" s="307"/>
      <c r="FS491" s="307"/>
      <c r="FT491" s="307"/>
      <c r="FU491" s="307"/>
      <c r="FV491" s="307"/>
      <c r="FW491" s="307"/>
      <c r="FX491" s="307"/>
      <c r="FY491" s="307"/>
      <c r="FZ491" s="307"/>
      <c r="GA491" s="307"/>
      <c r="GB491" s="307"/>
      <c r="GC491" s="307"/>
      <c r="GD491" s="307"/>
      <c r="GE491" s="307"/>
      <c r="GF491" s="307"/>
      <c r="GG491" s="307"/>
      <c r="GH491" s="307"/>
      <c r="GI491" s="307"/>
      <c r="GJ491" s="307"/>
      <c r="GK491" s="307"/>
      <c r="GL491" s="307"/>
      <c r="GM491" s="307"/>
      <c r="GN491" s="307"/>
      <c r="GO491" s="307"/>
      <c r="GP491" s="307"/>
      <c r="GQ491" s="307"/>
      <c r="GR491" s="307"/>
      <c r="GS491" s="307"/>
      <c r="GT491" s="307"/>
      <c r="GU491" s="307"/>
      <c r="GV491" s="307"/>
      <c r="GW491" s="307"/>
      <c r="GX491" s="307"/>
      <c r="GY491" s="307"/>
      <c r="GZ491" s="307"/>
      <c r="HA491" s="307"/>
      <c r="HB491" s="307"/>
      <c r="HC491" s="307"/>
      <c r="HD491" s="307"/>
      <c r="HE491" s="307"/>
      <c r="HF491" s="307"/>
      <c r="HG491" s="307"/>
      <c r="HH491" s="307"/>
      <c r="HI491" s="307"/>
      <c r="HJ491" s="307"/>
      <c r="HK491" s="307"/>
      <c r="HL491" s="307"/>
      <c r="HM491" s="307"/>
      <c r="HN491" s="307"/>
      <c r="HO491" s="307"/>
      <c r="HP491" s="307"/>
      <c r="HQ491" s="307"/>
      <c r="HR491" s="307"/>
      <c r="HS491" s="307"/>
      <c r="HT491" s="307"/>
      <c r="HU491" s="307"/>
      <c r="HV491" s="307"/>
      <c r="HW491" s="307"/>
      <c r="HX491" s="307"/>
      <c r="HY491" s="307"/>
      <c r="HZ491" s="307"/>
      <c r="IA491" s="307"/>
      <c r="IB491" s="307"/>
      <c r="IC491" s="307"/>
      <c r="ID491" s="307"/>
      <c r="IE491" s="307"/>
      <c r="IF491" s="307"/>
      <c r="IG491" s="307"/>
      <c r="IH491" s="307"/>
      <c r="II491" s="307"/>
      <c r="IJ491" s="307"/>
      <c r="IK491" s="307"/>
      <c r="IL491" s="307"/>
      <c r="IM491" s="307"/>
      <c r="IN491" s="307"/>
      <c r="IO491" s="307"/>
      <c r="IP491" s="307"/>
      <c r="IQ491" s="307"/>
      <c r="IR491" s="307"/>
      <c r="IS491" s="307"/>
      <c r="IT491" s="307"/>
      <c r="IU491" s="307"/>
      <c r="IV491" s="307"/>
      <c r="IW491" s="307"/>
      <c r="IX491" s="307"/>
      <c r="IY491" s="307"/>
      <c r="IZ491" s="307"/>
      <c r="JA491" s="307"/>
      <c r="JB491" s="307"/>
      <c r="JC491" s="307"/>
      <c r="JD491" s="307"/>
      <c r="JE491" s="307"/>
      <c r="JF491" s="307"/>
      <c r="JG491" s="307"/>
      <c r="JH491" s="307"/>
      <c r="JI491" s="307"/>
      <c r="JJ491" s="307"/>
      <c r="JK491" s="307"/>
      <c r="JL491" s="307"/>
      <c r="JM491" s="307"/>
      <c r="JN491" s="307"/>
      <c r="JO491" s="307"/>
      <c r="JP491" s="307"/>
      <c r="JQ491" s="307"/>
      <c r="JR491" s="307"/>
      <c r="JS491" s="307"/>
      <c r="JT491" s="307"/>
      <c r="JU491" s="307"/>
      <c r="JV491" s="307"/>
      <c r="JW491" s="307"/>
      <c r="JX491" s="307"/>
      <c r="JY491" s="307"/>
      <c r="JZ491" s="307"/>
      <c r="KA491" s="307"/>
      <c r="KB491" s="307"/>
      <c r="KC491" s="307"/>
      <c r="KD491" s="307"/>
      <c r="KE491" s="307"/>
      <c r="KF491" s="307"/>
      <c r="KG491" s="307"/>
      <c r="KH491" s="307"/>
      <c r="KI491" s="307"/>
      <c r="KJ491" s="307"/>
      <c r="KK491" s="307"/>
      <c r="KL491" s="307"/>
      <c r="KM491" s="307"/>
      <c r="KN491" s="307"/>
      <c r="KO491" s="307"/>
      <c r="KP491" s="307"/>
      <c r="KQ491" s="307"/>
      <c r="KR491" s="307"/>
      <c r="KS491" s="307"/>
      <c r="KT491" s="307"/>
    </row>
    <row r="492" spans="14:306" s="56" customFormat="1" ht="15" customHeight="1">
      <c r="AG492" s="354">
        <v>2</v>
      </c>
      <c r="AH492" s="354"/>
      <c r="AI492" s="356" t="s">
        <v>112</v>
      </c>
      <c r="AJ492" s="359">
        <v>1</v>
      </c>
      <c r="AK492" s="359">
        <v>7</v>
      </c>
      <c r="AL492" s="356" t="s">
        <v>61</v>
      </c>
      <c r="AM492" s="356" t="s">
        <v>119</v>
      </c>
      <c r="AN492" s="356" t="s">
        <v>206</v>
      </c>
      <c r="AO492" s="356" t="s">
        <v>109</v>
      </c>
      <c r="AP492" s="356" t="s">
        <v>58</v>
      </c>
      <c r="AQ492" s="356" t="s">
        <v>64</v>
      </c>
      <c r="AR492" s="356" t="s">
        <v>112</v>
      </c>
      <c r="AS492" s="356" t="s">
        <v>173</v>
      </c>
      <c r="AT492" s="356" t="s">
        <v>222</v>
      </c>
      <c r="AU492" s="356"/>
      <c r="AV492" s="359">
        <v>8</v>
      </c>
      <c r="AW492" s="359">
        <v>11</v>
      </c>
      <c r="AX492" s="356" t="s">
        <v>61</v>
      </c>
      <c r="AY492" s="303">
        <f t="shared" si="253"/>
        <v>4</v>
      </c>
      <c r="AZ492" s="303">
        <f t="shared" si="254"/>
        <v>2</v>
      </c>
      <c r="BA492" s="303">
        <f t="shared" si="255"/>
        <v>8</v>
      </c>
      <c r="BB492" s="303">
        <f t="shared" si="256"/>
        <v>6</v>
      </c>
      <c r="BC492" s="303">
        <f t="shared" si="257"/>
        <v>19</v>
      </c>
      <c r="BD492" s="303">
        <f t="shared" si="258"/>
        <v>13</v>
      </c>
      <c r="BE492" s="303">
        <f t="shared" si="259"/>
        <v>5</v>
      </c>
      <c r="BF492" s="303">
        <f t="shared" si="260"/>
        <v>7</v>
      </c>
      <c r="BG492" s="303">
        <f t="shared" si="261"/>
        <v>8</v>
      </c>
      <c r="BH492" s="303"/>
      <c r="BI492" s="303">
        <f t="shared" si="262"/>
        <v>4</v>
      </c>
      <c r="BJ492" s="303">
        <f t="shared" si="263"/>
        <v>10</v>
      </c>
      <c r="BK492" s="303">
        <f t="shared" si="264"/>
        <v>32</v>
      </c>
      <c r="BL492" s="303">
        <f t="shared" si="265"/>
        <v>9</v>
      </c>
      <c r="BM492" s="303">
        <f t="shared" si="266"/>
        <v>12</v>
      </c>
      <c r="BN492" s="303">
        <f t="shared" si="267"/>
        <v>6</v>
      </c>
      <c r="CB492" s="307"/>
      <c r="CC492" s="307"/>
      <c r="CD492" s="307"/>
      <c r="CE492" s="307"/>
      <c r="CF492" s="307"/>
      <c r="CG492" s="307"/>
      <c r="CH492" s="307"/>
      <c r="CI492" s="307"/>
      <c r="CJ492" s="307"/>
      <c r="CK492" s="307"/>
      <c r="CL492" s="307"/>
      <c r="CM492" s="307"/>
      <c r="CN492" s="307"/>
      <c r="CO492" s="307"/>
      <c r="CP492" s="307"/>
      <c r="CQ492" s="307"/>
      <c r="CR492" s="307"/>
      <c r="CS492" s="307"/>
      <c r="CT492" s="307"/>
      <c r="CU492" s="307"/>
      <c r="CV492" s="307"/>
      <c r="CW492" s="307"/>
      <c r="CX492" s="307"/>
      <c r="CY492" s="307"/>
      <c r="CZ492" s="307"/>
      <c r="DA492" s="307"/>
      <c r="DB492" s="307"/>
      <c r="DC492" s="307"/>
      <c r="DD492" s="307"/>
      <c r="DE492" s="307"/>
      <c r="DF492" s="307"/>
      <c r="DG492" s="307"/>
      <c r="DH492" s="307"/>
      <c r="DI492" s="390"/>
      <c r="DJ492" s="390"/>
      <c r="DK492" s="307"/>
      <c r="DL492" s="307"/>
      <c r="DM492" s="307"/>
      <c r="DN492" s="307"/>
      <c r="DO492" s="307"/>
      <c r="DP492" s="307"/>
      <c r="DQ492" s="307"/>
      <c r="DR492" s="307"/>
      <c r="DS492" s="307"/>
      <c r="DT492" s="307"/>
      <c r="DU492" s="307"/>
      <c r="DV492" s="307"/>
      <c r="DW492" s="307"/>
      <c r="DX492" s="307"/>
      <c r="DY492" s="307"/>
      <c r="DZ492" s="307"/>
      <c r="EA492" s="307"/>
      <c r="EB492" s="307"/>
      <c r="EC492" s="307"/>
      <c r="ED492" s="307"/>
      <c r="EE492" s="307"/>
      <c r="EF492" s="307"/>
      <c r="EG492" s="307"/>
      <c r="EH492" s="307"/>
      <c r="EI492" s="307"/>
      <c r="EJ492" s="307"/>
      <c r="EK492" s="307"/>
      <c r="EL492" s="307"/>
      <c r="EM492" s="307"/>
      <c r="EN492" s="307"/>
      <c r="EO492" s="307"/>
      <c r="EP492" s="307"/>
      <c r="EQ492" s="307"/>
      <c r="ER492" s="307"/>
      <c r="ES492" s="307"/>
      <c r="ET492" s="307"/>
      <c r="EU492" s="390"/>
      <c r="EV492" s="390"/>
      <c r="EW492" s="307"/>
      <c r="EX492" s="307"/>
      <c r="EY492" s="307"/>
      <c r="EZ492" s="307"/>
      <c r="FA492" s="307"/>
      <c r="FB492" s="307"/>
      <c r="FC492" s="307"/>
      <c r="FD492" s="307"/>
      <c r="FE492" s="307"/>
      <c r="FF492" s="307"/>
      <c r="FG492" s="307"/>
      <c r="FH492" s="307"/>
      <c r="FI492" s="307"/>
      <c r="FJ492" s="307"/>
      <c r="FK492" s="307"/>
      <c r="FL492" s="307"/>
      <c r="FM492" s="307"/>
      <c r="FN492" s="307"/>
      <c r="FO492" s="307"/>
      <c r="FP492" s="307"/>
      <c r="FQ492" s="307"/>
      <c r="FR492" s="307"/>
      <c r="FS492" s="307"/>
      <c r="FT492" s="307"/>
      <c r="FU492" s="307"/>
      <c r="FV492" s="307"/>
      <c r="FW492" s="307"/>
      <c r="FX492" s="307"/>
      <c r="FY492" s="307"/>
      <c r="FZ492" s="307"/>
      <c r="GA492" s="307"/>
      <c r="GB492" s="307"/>
      <c r="GC492" s="307"/>
      <c r="GD492" s="307"/>
      <c r="GE492" s="307"/>
      <c r="GF492" s="307"/>
      <c r="GG492" s="307"/>
      <c r="GH492" s="307"/>
      <c r="GI492" s="307"/>
      <c r="GJ492" s="307"/>
      <c r="GK492" s="307"/>
      <c r="GL492" s="307"/>
      <c r="GM492" s="307"/>
      <c r="GN492" s="307"/>
      <c r="GO492" s="307"/>
      <c r="GP492" s="307"/>
      <c r="GQ492" s="307"/>
      <c r="GR492" s="307"/>
      <c r="GS492" s="307"/>
      <c r="GT492" s="307"/>
      <c r="GU492" s="307"/>
      <c r="GV492" s="307"/>
      <c r="GW492" s="307"/>
      <c r="GX492" s="307"/>
      <c r="GY492" s="307"/>
      <c r="GZ492" s="307"/>
      <c r="HA492" s="307"/>
      <c r="HB492" s="307"/>
      <c r="HC492" s="307"/>
      <c r="HD492" s="307"/>
      <c r="HE492" s="307"/>
      <c r="HF492" s="307"/>
      <c r="HG492" s="307"/>
      <c r="HH492" s="307"/>
      <c r="HI492" s="307"/>
      <c r="HJ492" s="307"/>
      <c r="HK492" s="307"/>
      <c r="HL492" s="307"/>
      <c r="HM492" s="307"/>
      <c r="HN492" s="307"/>
      <c r="HO492" s="307"/>
      <c r="HP492" s="307"/>
      <c r="HQ492" s="307"/>
      <c r="HR492" s="307"/>
      <c r="HS492" s="307"/>
      <c r="HT492" s="307"/>
      <c r="HU492" s="307"/>
      <c r="HV492" s="307"/>
      <c r="HW492" s="307"/>
      <c r="HX492" s="307"/>
      <c r="HY492" s="307"/>
      <c r="HZ492" s="307"/>
      <c r="IA492" s="307"/>
      <c r="IB492" s="307"/>
      <c r="IC492" s="307"/>
      <c r="ID492" s="307"/>
      <c r="IE492" s="307"/>
      <c r="IF492" s="307"/>
      <c r="IG492" s="307"/>
      <c r="IH492" s="307"/>
      <c r="II492" s="307"/>
      <c r="IJ492" s="307"/>
      <c r="IK492" s="307"/>
      <c r="IL492" s="307"/>
      <c r="IM492" s="307"/>
      <c r="IN492" s="307"/>
      <c r="IO492" s="307"/>
      <c r="IP492" s="307"/>
      <c r="IQ492" s="307"/>
      <c r="IR492" s="307"/>
      <c r="IS492" s="307"/>
      <c r="IT492" s="307"/>
      <c r="IU492" s="307"/>
      <c r="IV492" s="307"/>
      <c r="IW492" s="307"/>
      <c r="IX492" s="307"/>
      <c r="IY492" s="307"/>
      <c r="IZ492" s="307"/>
      <c r="JA492" s="307"/>
      <c r="JB492" s="307"/>
      <c r="JC492" s="307"/>
      <c r="JD492" s="307"/>
      <c r="JE492" s="307"/>
      <c r="JF492" s="307"/>
      <c r="JG492" s="307"/>
      <c r="JH492" s="307"/>
      <c r="JI492" s="307"/>
      <c r="JJ492" s="307"/>
      <c r="JK492" s="307"/>
      <c r="JL492" s="307"/>
      <c r="JM492" s="307"/>
      <c r="JN492" s="307"/>
      <c r="JO492" s="307"/>
      <c r="JP492" s="307"/>
      <c r="JQ492" s="307"/>
      <c r="JR492" s="307"/>
      <c r="JS492" s="307"/>
      <c r="JT492" s="307"/>
      <c r="JU492" s="307"/>
      <c r="JV492" s="307"/>
      <c r="JW492" s="307"/>
      <c r="JX492" s="307"/>
      <c r="JY492" s="307"/>
      <c r="JZ492" s="307"/>
      <c r="KA492" s="307"/>
      <c r="KB492" s="307"/>
      <c r="KC492" s="307"/>
      <c r="KD492" s="307"/>
      <c r="KE492" s="307"/>
      <c r="KF492" s="307"/>
      <c r="KG492" s="307"/>
      <c r="KH492" s="307"/>
      <c r="KI492" s="307"/>
      <c r="KJ492" s="307"/>
      <c r="KK492" s="307"/>
      <c r="KL492" s="307"/>
      <c r="KM492" s="307"/>
      <c r="KN492" s="307"/>
      <c r="KO492" s="307"/>
      <c r="KP492" s="307"/>
      <c r="KQ492" s="307"/>
      <c r="KR492" s="307"/>
      <c r="KS492" s="307"/>
      <c r="KT492" s="307"/>
    </row>
    <row r="493" spans="14:306" s="56" customFormat="1" ht="15" customHeight="1">
      <c r="AG493" s="354">
        <v>3</v>
      </c>
      <c r="AH493" s="354"/>
      <c r="AI493" s="356" t="s">
        <v>57</v>
      </c>
      <c r="AJ493" s="359">
        <v>2</v>
      </c>
      <c r="AK493" s="359">
        <v>8</v>
      </c>
      <c r="AL493" s="359">
        <v>6</v>
      </c>
      <c r="AM493" s="356" t="s">
        <v>121</v>
      </c>
      <c r="AN493" s="356" t="s">
        <v>85</v>
      </c>
      <c r="AO493" s="356" t="s">
        <v>58</v>
      </c>
      <c r="AP493" s="356" t="s">
        <v>72</v>
      </c>
      <c r="AQ493" s="356" t="s">
        <v>66</v>
      </c>
      <c r="AR493" s="356" t="s">
        <v>61</v>
      </c>
      <c r="AS493" s="356" t="s">
        <v>68</v>
      </c>
      <c r="AT493" s="356" t="s">
        <v>800</v>
      </c>
      <c r="AU493" s="356"/>
      <c r="AV493" s="359">
        <v>9</v>
      </c>
      <c r="AW493" s="356" t="s">
        <v>156</v>
      </c>
      <c r="AX493" s="359">
        <v>6</v>
      </c>
      <c r="AY493" s="303">
        <f t="shared" si="253"/>
        <v>8</v>
      </c>
      <c r="AZ493" s="303">
        <f t="shared" si="254"/>
        <v>3</v>
      </c>
      <c r="BA493" s="303">
        <f t="shared" si="255"/>
        <v>9</v>
      </c>
      <c r="BB493" s="303">
        <f t="shared" si="256"/>
        <v>7</v>
      </c>
      <c r="BC493" s="303">
        <f t="shared" si="257"/>
        <v>22</v>
      </c>
      <c r="BD493" s="303">
        <f t="shared" si="258"/>
        <v>15</v>
      </c>
      <c r="BE493" s="303">
        <f t="shared" si="259"/>
        <v>7</v>
      </c>
      <c r="BF493" s="303">
        <f t="shared" si="260"/>
        <v>9</v>
      </c>
      <c r="BG493" s="303">
        <f t="shared" si="261"/>
        <v>10</v>
      </c>
      <c r="BH493" s="303"/>
      <c r="BI493" s="303">
        <f t="shared" si="262"/>
        <v>6</v>
      </c>
      <c r="BJ493" s="303">
        <f t="shared" si="263"/>
        <v>12</v>
      </c>
      <c r="BK493" s="303">
        <f t="shared" si="264"/>
        <v>38</v>
      </c>
      <c r="BL493" s="303">
        <f t="shared" si="265"/>
        <v>10</v>
      </c>
      <c r="BM493" s="303">
        <f t="shared" si="266"/>
        <v>14</v>
      </c>
      <c r="BN493" s="303">
        <f t="shared" si="267"/>
        <v>7</v>
      </c>
      <c r="CB493" s="307"/>
      <c r="CC493" s="307"/>
      <c r="CD493" s="307"/>
      <c r="CE493" s="307"/>
      <c r="CF493" s="307"/>
      <c r="CG493" s="307"/>
      <c r="CH493" s="307"/>
      <c r="CI493" s="307"/>
      <c r="CJ493" s="307"/>
      <c r="CK493" s="307"/>
      <c r="CL493" s="307"/>
      <c r="CM493" s="307"/>
      <c r="CN493" s="307"/>
      <c r="CO493" s="307"/>
      <c r="CP493" s="307"/>
      <c r="CQ493" s="307"/>
      <c r="CR493" s="307"/>
      <c r="CS493" s="307"/>
      <c r="CT493" s="307"/>
      <c r="CU493" s="307"/>
      <c r="CV493" s="307"/>
      <c r="CW493" s="307"/>
      <c r="CX493" s="307"/>
      <c r="CY493" s="307"/>
      <c r="CZ493" s="307"/>
      <c r="DA493" s="307"/>
      <c r="DB493" s="307"/>
      <c r="DC493" s="307"/>
      <c r="DD493" s="307"/>
      <c r="DE493" s="307"/>
      <c r="DF493" s="307"/>
      <c r="DG493" s="307"/>
      <c r="DH493" s="307"/>
      <c r="DI493" s="390"/>
      <c r="DJ493" s="390"/>
      <c r="DK493" s="307"/>
      <c r="DL493" s="307"/>
      <c r="DM493" s="307"/>
      <c r="DN493" s="307"/>
      <c r="DO493" s="307"/>
      <c r="DP493" s="307"/>
      <c r="DQ493" s="307"/>
      <c r="DR493" s="307"/>
      <c r="DS493" s="307"/>
      <c r="DT493" s="307"/>
      <c r="DU493" s="307"/>
      <c r="DV493" s="307"/>
      <c r="DW493" s="307"/>
      <c r="DX493" s="307"/>
      <c r="DY493" s="307"/>
      <c r="DZ493" s="307"/>
      <c r="EA493" s="307"/>
      <c r="EB493" s="307"/>
      <c r="EC493" s="307"/>
      <c r="ED493" s="307"/>
      <c r="EE493" s="307"/>
      <c r="EF493" s="307"/>
      <c r="EG493" s="307"/>
      <c r="EH493" s="307"/>
      <c r="EI493" s="307"/>
      <c r="EJ493" s="307"/>
      <c r="EK493" s="307"/>
      <c r="EL493" s="307"/>
      <c r="EM493" s="307"/>
      <c r="EN493" s="307"/>
      <c r="EO493" s="307"/>
      <c r="EP493" s="307"/>
      <c r="EQ493" s="307"/>
      <c r="ER493" s="307"/>
      <c r="ES493" s="307"/>
      <c r="ET493" s="307"/>
      <c r="EU493" s="390"/>
      <c r="EV493" s="390"/>
      <c r="EW493" s="307"/>
      <c r="EX493" s="307"/>
      <c r="EY493" s="307"/>
      <c r="EZ493" s="307"/>
      <c r="FA493" s="307"/>
      <c r="FB493" s="307"/>
      <c r="FC493" s="307"/>
      <c r="FD493" s="307"/>
      <c r="FE493" s="307"/>
      <c r="FF493" s="307"/>
      <c r="FG493" s="307"/>
      <c r="FH493" s="307"/>
      <c r="FI493" s="307"/>
      <c r="FJ493" s="307"/>
      <c r="FK493" s="307"/>
      <c r="FL493" s="307"/>
      <c r="FM493" s="307"/>
      <c r="FN493" s="307"/>
      <c r="FO493" s="307"/>
      <c r="FP493" s="307"/>
      <c r="FQ493" s="307"/>
      <c r="FR493" s="307"/>
      <c r="FS493" s="307"/>
      <c r="FT493" s="307"/>
      <c r="FU493" s="307"/>
      <c r="FV493" s="307"/>
      <c r="FW493" s="307"/>
      <c r="FX493" s="307"/>
      <c r="FY493" s="307"/>
      <c r="FZ493" s="307"/>
      <c r="GA493" s="307"/>
      <c r="GB493" s="307"/>
      <c r="GC493" s="307"/>
      <c r="GD493" s="307"/>
      <c r="GE493" s="307"/>
      <c r="GF493" s="307"/>
      <c r="GG493" s="307"/>
      <c r="GH493" s="307"/>
      <c r="GI493" s="307"/>
      <c r="GJ493" s="307"/>
      <c r="GK493" s="307"/>
      <c r="GL493" s="307"/>
      <c r="GM493" s="307"/>
      <c r="GN493" s="307"/>
      <c r="GO493" s="307"/>
      <c r="GP493" s="307"/>
      <c r="GQ493" s="307"/>
      <c r="GR493" s="307"/>
      <c r="GS493" s="307"/>
      <c r="GT493" s="307"/>
      <c r="GU493" s="307"/>
      <c r="GV493" s="307"/>
      <c r="GW493" s="307"/>
      <c r="GX493" s="307"/>
      <c r="GY493" s="307"/>
      <c r="GZ493" s="307"/>
      <c r="HA493" s="307"/>
      <c r="HB493" s="307"/>
      <c r="HC493" s="307"/>
      <c r="HD493" s="307"/>
      <c r="HE493" s="307"/>
      <c r="HF493" s="307"/>
      <c r="HG493" s="307"/>
      <c r="HH493" s="307"/>
      <c r="HI493" s="307"/>
      <c r="HJ493" s="307"/>
      <c r="HK493" s="307"/>
      <c r="HL493" s="307"/>
      <c r="HM493" s="307"/>
      <c r="HN493" s="307"/>
      <c r="HO493" s="307"/>
      <c r="HP493" s="307"/>
      <c r="HQ493" s="307"/>
      <c r="HR493" s="307"/>
      <c r="HS493" s="307"/>
      <c r="HT493" s="307"/>
      <c r="HU493" s="307"/>
      <c r="HV493" s="307"/>
      <c r="HW493" s="307"/>
      <c r="HX493" s="307"/>
      <c r="HY493" s="307"/>
      <c r="HZ493" s="307"/>
      <c r="IA493" s="307"/>
      <c r="IB493" s="307"/>
      <c r="IC493" s="307"/>
      <c r="ID493" s="307"/>
      <c r="IE493" s="307"/>
      <c r="IF493" s="307"/>
      <c r="IG493" s="307"/>
      <c r="IH493" s="307"/>
      <c r="II493" s="307"/>
      <c r="IJ493" s="307"/>
      <c r="IK493" s="307"/>
      <c r="IL493" s="307"/>
      <c r="IM493" s="307"/>
      <c r="IN493" s="307"/>
      <c r="IO493" s="307"/>
      <c r="IP493" s="307"/>
      <c r="IQ493" s="307"/>
      <c r="IR493" s="307"/>
      <c r="IS493" s="307"/>
      <c r="IT493" s="307"/>
      <c r="IU493" s="307"/>
      <c r="IV493" s="307"/>
      <c r="IW493" s="307"/>
      <c r="IX493" s="307"/>
      <c r="IY493" s="307"/>
      <c r="IZ493" s="307"/>
      <c r="JA493" s="307"/>
      <c r="JB493" s="307"/>
      <c r="JC493" s="307"/>
      <c r="JD493" s="307"/>
      <c r="JE493" s="307"/>
      <c r="JF493" s="307"/>
      <c r="JG493" s="307"/>
      <c r="JH493" s="307"/>
      <c r="JI493" s="307"/>
      <c r="JJ493" s="307"/>
      <c r="JK493" s="307"/>
      <c r="JL493" s="307"/>
      <c r="JM493" s="307"/>
      <c r="JN493" s="307"/>
      <c r="JO493" s="307"/>
      <c r="JP493" s="307"/>
      <c r="JQ493" s="307"/>
      <c r="JR493" s="307"/>
      <c r="JS493" s="307"/>
      <c r="JT493" s="307"/>
      <c r="JU493" s="307"/>
      <c r="JV493" s="307"/>
      <c r="JW493" s="307"/>
      <c r="JX493" s="307"/>
      <c r="JY493" s="307"/>
      <c r="JZ493" s="307"/>
      <c r="KA493" s="307"/>
      <c r="KB493" s="307"/>
      <c r="KC493" s="307"/>
      <c r="KD493" s="307"/>
      <c r="KE493" s="307"/>
      <c r="KF493" s="307"/>
      <c r="KG493" s="307"/>
      <c r="KH493" s="307"/>
      <c r="KI493" s="307"/>
      <c r="KJ493" s="307"/>
      <c r="KK493" s="307"/>
      <c r="KL493" s="307"/>
      <c r="KM493" s="307"/>
      <c r="KN493" s="307"/>
      <c r="KO493" s="307"/>
      <c r="KP493" s="307"/>
      <c r="KQ493" s="307"/>
      <c r="KR493" s="307"/>
      <c r="KS493" s="307"/>
      <c r="KT493" s="307"/>
    </row>
    <row r="494" spans="14:306" s="56" customFormat="1" ht="15" customHeight="1">
      <c r="AG494" s="354">
        <v>4</v>
      </c>
      <c r="AH494" s="354"/>
      <c r="AI494" s="356" t="s">
        <v>60</v>
      </c>
      <c r="AJ494" s="356" t="s">
        <v>109</v>
      </c>
      <c r="AK494" s="359">
        <v>9</v>
      </c>
      <c r="AL494" s="356" t="s">
        <v>72</v>
      </c>
      <c r="AM494" s="356" t="s">
        <v>84</v>
      </c>
      <c r="AN494" s="356" t="s">
        <v>65</v>
      </c>
      <c r="AO494" s="356" t="s">
        <v>72</v>
      </c>
      <c r="AP494" s="359">
        <v>9</v>
      </c>
      <c r="AQ494" s="359">
        <v>10</v>
      </c>
      <c r="AR494" s="356" t="s">
        <v>111</v>
      </c>
      <c r="AS494" s="356" t="s">
        <v>156</v>
      </c>
      <c r="AT494" s="356" t="s">
        <v>537</v>
      </c>
      <c r="AU494" s="356"/>
      <c r="AV494" s="359">
        <v>10</v>
      </c>
      <c r="AW494" s="359">
        <v>14</v>
      </c>
      <c r="AX494" s="359">
        <v>7</v>
      </c>
      <c r="AY494" s="303">
        <f t="shared" si="253"/>
        <v>11</v>
      </c>
      <c r="AZ494" s="303">
        <f t="shared" si="254"/>
        <v>5</v>
      </c>
      <c r="BA494" s="303">
        <f t="shared" si="255"/>
        <v>10</v>
      </c>
      <c r="BB494" s="303">
        <f t="shared" si="256"/>
        <v>9</v>
      </c>
      <c r="BC494" s="303">
        <f t="shared" si="257"/>
        <v>25</v>
      </c>
      <c r="BD494" s="303">
        <f t="shared" si="258"/>
        <v>18</v>
      </c>
      <c r="BE494" s="303">
        <f t="shared" si="259"/>
        <v>9</v>
      </c>
      <c r="BF494" s="303">
        <f t="shared" si="260"/>
        <v>10</v>
      </c>
      <c r="BG494" s="303">
        <f t="shared" si="261"/>
        <v>11</v>
      </c>
      <c r="BH494" s="303"/>
      <c r="BI494" s="303">
        <f t="shared" si="262"/>
        <v>9</v>
      </c>
      <c r="BJ494" s="303">
        <f t="shared" si="263"/>
        <v>14</v>
      </c>
      <c r="BK494" s="303">
        <f t="shared" si="264"/>
        <v>44</v>
      </c>
      <c r="BL494" s="303">
        <f t="shared" si="265"/>
        <v>11</v>
      </c>
      <c r="BM494" s="303">
        <f t="shared" si="266"/>
        <v>15</v>
      </c>
      <c r="BN494" s="303">
        <f t="shared" si="267"/>
        <v>8</v>
      </c>
      <c r="CB494" s="307"/>
      <c r="CC494" s="307"/>
      <c r="CD494" s="307"/>
      <c r="CE494" s="307"/>
      <c r="CF494" s="307"/>
      <c r="CG494" s="307"/>
      <c r="CH494" s="307"/>
      <c r="CI494" s="307"/>
      <c r="CJ494" s="307"/>
      <c r="CK494" s="307"/>
      <c r="CL494" s="307"/>
      <c r="CM494" s="307"/>
      <c r="CN494" s="307"/>
      <c r="CO494" s="307"/>
      <c r="CP494" s="307"/>
      <c r="CQ494" s="307"/>
      <c r="CR494" s="307"/>
      <c r="CS494" s="307"/>
      <c r="CT494" s="307"/>
      <c r="CU494" s="307"/>
      <c r="CV494" s="307"/>
      <c r="CW494" s="307"/>
      <c r="CX494" s="307"/>
      <c r="CY494" s="307"/>
      <c r="CZ494" s="307"/>
      <c r="DA494" s="307"/>
      <c r="DB494" s="307"/>
      <c r="DC494" s="307"/>
      <c r="DD494" s="307"/>
      <c r="DE494" s="307"/>
      <c r="DF494" s="307"/>
      <c r="DG494" s="307"/>
      <c r="DH494" s="307"/>
      <c r="DI494" s="390"/>
      <c r="DJ494" s="390"/>
      <c r="DK494" s="307"/>
      <c r="DL494" s="307"/>
      <c r="DM494" s="307"/>
      <c r="DN494" s="307"/>
      <c r="DO494" s="307"/>
      <c r="DP494" s="307"/>
      <c r="DQ494" s="307"/>
      <c r="DR494" s="307"/>
      <c r="DS494" s="307"/>
      <c r="DT494" s="307"/>
      <c r="DU494" s="307"/>
      <c r="DV494" s="307"/>
      <c r="DW494" s="307"/>
      <c r="DX494" s="307"/>
      <c r="DY494" s="307"/>
      <c r="DZ494" s="307"/>
      <c r="EA494" s="307"/>
      <c r="EB494" s="307"/>
      <c r="EC494" s="307"/>
      <c r="ED494" s="307"/>
      <c r="EE494" s="307"/>
      <c r="EF494" s="307"/>
      <c r="EG494" s="307"/>
      <c r="EH494" s="307"/>
      <c r="EI494" s="307"/>
      <c r="EJ494" s="307"/>
      <c r="EK494" s="307"/>
      <c r="EL494" s="307"/>
      <c r="EM494" s="307"/>
      <c r="EN494" s="307"/>
      <c r="EO494" s="307"/>
      <c r="EP494" s="307"/>
      <c r="EQ494" s="307"/>
      <c r="ER494" s="307"/>
      <c r="ES494" s="307"/>
      <c r="ET494" s="307"/>
      <c r="EU494" s="390"/>
      <c r="EV494" s="390"/>
      <c r="EW494" s="307"/>
      <c r="EX494" s="307"/>
      <c r="EY494" s="307"/>
      <c r="EZ494" s="307"/>
      <c r="FA494" s="307"/>
      <c r="FB494" s="307"/>
      <c r="FC494" s="307"/>
      <c r="FD494" s="307"/>
      <c r="FE494" s="307"/>
      <c r="FF494" s="307"/>
      <c r="FG494" s="307"/>
      <c r="FH494" s="307"/>
      <c r="FI494" s="307"/>
      <c r="FJ494" s="307"/>
      <c r="FK494" s="307"/>
      <c r="FL494" s="307"/>
      <c r="FM494" s="307"/>
      <c r="FN494" s="307"/>
      <c r="FO494" s="307"/>
      <c r="FP494" s="307"/>
      <c r="FQ494" s="307"/>
      <c r="FR494" s="307"/>
      <c r="FS494" s="307"/>
      <c r="FT494" s="307"/>
      <c r="FU494" s="307"/>
      <c r="FV494" s="307"/>
      <c r="FW494" s="307"/>
      <c r="FX494" s="307"/>
      <c r="FY494" s="307"/>
      <c r="FZ494" s="307"/>
      <c r="GA494" s="307"/>
      <c r="GB494" s="307"/>
      <c r="GC494" s="307"/>
      <c r="GD494" s="307"/>
      <c r="GE494" s="307"/>
      <c r="GF494" s="307"/>
      <c r="GG494" s="307"/>
      <c r="GH494" s="307"/>
      <c r="GI494" s="307"/>
      <c r="GJ494" s="307"/>
      <c r="GK494" s="307"/>
      <c r="GL494" s="307"/>
      <c r="GM494" s="307"/>
      <c r="GN494" s="307"/>
      <c r="GO494" s="307"/>
      <c r="GP494" s="307"/>
      <c r="GQ494" s="307"/>
      <c r="GR494" s="307"/>
      <c r="GS494" s="307"/>
      <c r="GT494" s="307"/>
      <c r="GU494" s="307"/>
      <c r="GV494" s="307"/>
      <c r="GW494" s="307"/>
      <c r="GX494" s="307"/>
      <c r="GY494" s="307"/>
      <c r="GZ494" s="307"/>
      <c r="HA494" s="307"/>
      <c r="HB494" s="307"/>
      <c r="HC494" s="307"/>
      <c r="HD494" s="307"/>
      <c r="HE494" s="307"/>
      <c r="HF494" s="307"/>
      <c r="HG494" s="307"/>
      <c r="HH494" s="307"/>
      <c r="HI494" s="307"/>
      <c r="HJ494" s="307"/>
      <c r="HK494" s="307"/>
      <c r="HL494" s="307"/>
      <c r="HM494" s="307"/>
      <c r="HN494" s="307"/>
      <c r="HO494" s="307"/>
      <c r="HP494" s="307"/>
      <c r="HQ494" s="307"/>
      <c r="HR494" s="307"/>
      <c r="HS494" s="307"/>
      <c r="HT494" s="307"/>
      <c r="HU494" s="307"/>
      <c r="HV494" s="307"/>
      <c r="HW494" s="307"/>
      <c r="HX494" s="307"/>
      <c r="HY494" s="307"/>
      <c r="HZ494" s="307"/>
      <c r="IA494" s="307"/>
      <c r="IB494" s="307"/>
      <c r="IC494" s="307"/>
      <c r="ID494" s="307"/>
      <c r="IE494" s="307"/>
      <c r="IF494" s="307"/>
      <c r="IG494" s="307"/>
      <c r="IH494" s="307"/>
      <c r="II494" s="307"/>
      <c r="IJ494" s="307"/>
      <c r="IK494" s="307"/>
      <c r="IL494" s="307"/>
      <c r="IM494" s="307"/>
      <c r="IN494" s="307"/>
      <c r="IO494" s="307"/>
      <c r="IP494" s="307"/>
      <c r="IQ494" s="307"/>
      <c r="IR494" s="307"/>
      <c r="IS494" s="307"/>
      <c r="IT494" s="307"/>
      <c r="IU494" s="307"/>
      <c r="IV494" s="307"/>
      <c r="IW494" s="307"/>
      <c r="IX494" s="307"/>
      <c r="IY494" s="307"/>
      <c r="IZ494" s="307"/>
      <c r="JA494" s="307"/>
      <c r="JB494" s="307"/>
      <c r="JC494" s="307"/>
      <c r="JD494" s="307"/>
      <c r="JE494" s="307"/>
      <c r="JF494" s="307"/>
      <c r="JG494" s="307"/>
      <c r="JH494" s="307"/>
      <c r="JI494" s="307"/>
      <c r="JJ494" s="307"/>
      <c r="JK494" s="307"/>
      <c r="JL494" s="307"/>
      <c r="JM494" s="307"/>
      <c r="JN494" s="307"/>
      <c r="JO494" s="307"/>
      <c r="JP494" s="307"/>
      <c r="JQ494" s="307"/>
      <c r="JR494" s="307"/>
      <c r="JS494" s="307"/>
      <c r="JT494" s="307"/>
      <c r="JU494" s="307"/>
      <c r="JV494" s="307"/>
      <c r="JW494" s="307"/>
      <c r="JX494" s="307"/>
      <c r="JY494" s="307"/>
      <c r="JZ494" s="307"/>
      <c r="KA494" s="307"/>
      <c r="KB494" s="307"/>
      <c r="KC494" s="307"/>
      <c r="KD494" s="307"/>
      <c r="KE494" s="307"/>
      <c r="KF494" s="307"/>
      <c r="KG494" s="307"/>
      <c r="KH494" s="307"/>
      <c r="KI494" s="307"/>
      <c r="KJ494" s="307"/>
      <c r="KK494" s="307"/>
      <c r="KL494" s="307"/>
      <c r="KM494" s="307"/>
      <c r="KN494" s="307"/>
      <c r="KO494" s="307"/>
      <c r="KP494" s="307"/>
      <c r="KQ494" s="307"/>
      <c r="KR494" s="307"/>
      <c r="KS494" s="307"/>
      <c r="KT494" s="307"/>
    </row>
    <row r="495" spans="14:306" s="56" customFormat="1" ht="15" customHeight="1">
      <c r="AG495" s="354">
        <v>5</v>
      </c>
      <c r="AH495" s="354"/>
      <c r="AI495" s="356" t="s">
        <v>62</v>
      </c>
      <c r="AJ495" s="356" t="s">
        <v>208</v>
      </c>
      <c r="AK495" s="359">
        <v>10</v>
      </c>
      <c r="AL495" s="359">
        <v>9</v>
      </c>
      <c r="AM495" s="356" t="s">
        <v>126</v>
      </c>
      <c r="AN495" s="356" t="s">
        <v>130</v>
      </c>
      <c r="AO495" s="359">
        <v>9</v>
      </c>
      <c r="AP495" s="356" t="s">
        <v>68</v>
      </c>
      <c r="AQ495" s="356" t="s">
        <v>71</v>
      </c>
      <c r="AR495" s="356" t="s">
        <v>113</v>
      </c>
      <c r="AS495" s="356" t="s">
        <v>157</v>
      </c>
      <c r="AT495" s="356" t="s">
        <v>578</v>
      </c>
      <c r="AU495" s="356"/>
      <c r="AV495" s="359">
        <v>11</v>
      </c>
      <c r="AW495" s="356" t="s">
        <v>76</v>
      </c>
      <c r="AX495" s="359">
        <v>8</v>
      </c>
      <c r="AY495" s="303">
        <f t="shared" si="253"/>
        <v>15</v>
      </c>
      <c r="AZ495" s="303">
        <f t="shared" si="254"/>
        <v>8</v>
      </c>
      <c r="BA495" s="303">
        <f t="shared" si="255"/>
        <v>11</v>
      </c>
      <c r="BB495" s="303">
        <f t="shared" si="256"/>
        <v>10</v>
      </c>
      <c r="BC495" s="303">
        <f t="shared" si="257"/>
        <v>27</v>
      </c>
      <c r="BD495" s="303">
        <f t="shared" si="258"/>
        <v>20</v>
      </c>
      <c r="BE495" s="303">
        <f t="shared" si="259"/>
        <v>10</v>
      </c>
      <c r="BF495" s="303">
        <f t="shared" si="260"/>
        <v>12</v>
      </c>
      <c r="BG495" s="303">
        <f t="shared" si="261"/>
        <v>13</v>
      </c>
      <c r="BH495" s="303"/>
      <c r="BI495" s="303">
        <f t="shared" si="262"/>
        <v>11</v>
      </c>
      <c r="BJ495" s="303">
        <f t="shared" si="263"/>
        <v>16</v>
      </c>
      <c r="BK495" s="303">
        <f t="shared" si="264"/>
        <v>50</v>
      </c>
      <c r="BL495" s="303">
        <f t="shared" si="265"/>
        <v>12</v>
      </c>
      <c r="BM495" s="303">
        <f t="shared" si="266"/>
        <v>17</v>
      </c>
      <c r="BN495" s="303">
        <f t="shared" si="267"/>
        <v>9</v>
      </c>
      <c r="CB495" s="307"/>
      <c r="CC495" s="307"/>
      <c r="CD495" s="307"/>
      <c r="CE495" s="307"/>
      <c r="CF495" s="307"/>
      <c r="CG495" s="307"/>
      <c r="CH495" s="307"/>
      <c r="CI495" s="307"/>
      <c r="CJ495" s="307"/>
      <c r="CK495" s="307"/>
      <c r="CL495" s="307"/>
      <c r="CM495" s="307"/>
      <c r="CN495" s="307"/>
      <c r="CO495" s="307"/>
      <c r="CP495" s="307"/>
      <c r="CQ495" s="307"/>
      <c r="CR495" s="307"/>
      <c r="CS495" s="307"/>
      <c r="CT495" s="307"/>
      <c r="CU495" s="307"/>
      <c r="CV495" s="307"/>
      <c r="CW495" s="307"/>
      <c r="CX495" s="307"/>
      <c r="CY495" s="307"/>
      <c r="CZ495" s="307"/>
      <c r="DA495" s="307"/>
      <c r="DB495" s="307"/>
      <c r="DC495" s="307"/>
      <c r="DD495" s="307"/>
      <c r="DE495" s="307"/>
      <c r="DF495" s="307"/>
      <c r="DG495" s="307"/>
      <c r="DH495" s="307"/>
      <c r="DI495" s="390"/>
      <c r="DJ495" s="390"/>
      <c r="DK495" s="307"/>
      <c r="DL495" s="307"/>
      <c r="DM495" s="307"/>
      <c r="DN495" s="307"/>
      <c r="DO495" s="307"/>
      <c r="DP495" s="307"/>
      <c r="DQ495" s="307"/>
      <c r="DR495" s="307"/>
      <c r="DS495" s="307"/>
      <c r="DT495" s="307"/>
      <c r="DU495" s="307"/>
      <c r="DV495" s="307"/>
      <c r="DW495" s="307"/>
      <c r="DX495" s="307"/>
      <c r="DY495" s="307"/>
      <c r="DZ495" s="307"/>
      <c r="EA495" s="307"/>
      <c r="EB495" s="307"/>
      <c r="EC495" s="307"/>
      <c r="ED495" s="307"/>
      <c r="EE495" s="307"/>
      <c r="EF495" s="307"/>
      <c r="EG495" s="307"/>
      <c r="EH495" s="307"/>
      <c r="EI495" s="307"/>
      <c r="EJ495" s="307"/>
      <c r="EK495" s="307"/>
      <c r="EL495" s="307"/>
      <c r="EM495" s="307"/>
      <c r="EN495" s="307"/>
      <c r="EO495" s="307"/>
      <c r="EP495" s="307"/>
      <c r="EQ495" s="307"/>
      <c r="ER495" s="307"/>
      <c r="ES495" s="307"/>
      <c r="ET495" s="307"/>
      <c r="EU495" s="390"/>
      <c r="EV495" s="390"/>
      <c r="EW495" s="307"/>
      <c r="EX495" s="307"/>
      <c r="EY495" s="307"/>
      <c r="EZ495" s="307"/>
      <c r="FA495" s="307"/>
      <c r="FB495" s="307"/>
      <c r="FC495" s="307"/>
      <c r="FD495" s="307"/>
      <c r="FE495" s="307"/>
      <c r="FF495" s="307"/>
      <c r="FG495" s="307"/>
      <c r="FH495" s="307"/>
      <c r="FI495" s="307"/>
      <c r="FJ495" s="307"/>
      <c r="FK495" s="307"/>
      <c r="FL495" s="307"/>
      <c r="FM495" s="307"/>
      <c r="FN495" s="307"/>
      <c r="FO495" s="307"/>
      <c r="FP495" s="307"/>
      <c r="FQ495" s="307"/>
      <c r="FR495" s="307"/>
      <c r="FS495" s="307"/>
      <c r="FT495" s="307"/>
      <c r="FU495" s="307"/>
      <c r="FV495" s="307"/>
      <c r="FW495" s="307"/>
      <c r="FX495" s="307"/>
      <c r="FY495" s="307"/>
      <c r="FZ495" s="307"/>
      <c r="GA495" s="307"/>
      <c r="GB495" s="307"/>
      <c r="GC495" s="307"/>
      <c r="GD495" s="307"/>
      <c r="GE495" s="307"/>
      <c r="GF495" s="307"/>
      <c r="GG495" s="307"/>
      <c r="GH495" s="307"/>
      <c r="GI495" s="307"/>
      <c r="GJ495" s="307"/>
      <c r="GK495" s="307"/>
      <c r="GL495" s="307"/>
      <c r="GM495" s="307"/>
      <c r="GN495" s="307"/>
      <c r="GO495" s="307"/>
      <c r="GP495" s="307"/>
      <c r="GQ495" s="307"/>
      <c r="GR495" s="307"/>
      <c r="GS495" s="307"/>
      <c r="GT495" s="307"/>
      <c r="GU495" s="307"/>
      <c r="GV495" s="307"/>
      <c r="GW495" s="307"/>
      <c r="GX495" s="307"/>
      <c r="GY495" s="307"/>
      <c r="GZ495" s="307"/>
      <c r="HA495" s="307"/>
      <c r="HB495" s="307"/>
      <c r="HC495" s="307"/>
      <c r="HD495" s="307"/>
      <c r="HE495" s="307"/>
      <c r="HF495" s="307"/>
      <c r="HG495" s="307"/>
      <c r="HH495" s="307"/>
      <c r="HI495" s="307"/>
      <c r="HJ495" s="307"/>
      <c r="HK495" s="307"/>
      <c r="HL495" s="307"/>
      <c r="HM495" s="307"/>
      <c r="HN495" s="307"/>
      <c r="HO495" s="307"/>
      <c r="HP495" s="307"/>
      <c r="HQ495" s="307"/>
      <c r="HR495" s="307"/>
      <c r="HS495" s="307"/>
      <c r="HT495" s="307"/>
      <c r="HU495" s="307"/>
      <c r="HV495" s="307"/>
      <c r="HW495" s="307"/>
      <c r="HX495" s="307"/>
      <c r="HY495" s="307"/>
      <c r="HZ495" s="307"/>
      <c r="IA495" s="307"/>
      <c r="IB495" s="307"/>
      <c r="IC495" s="307"/>
      <c r="ID495" s="307"/>
      <c r="IE495" s="307"/>
      <c r="IF495" s="307"/>
      <c r="IG495" s="307"/>
      <c r="IH495" s="307"/>
      <c r="II495" s="307"/>
      <c r="IJ495" s="307"/>
      <c r="IK495" s="307"/>
      <c r="IL495" s="307"/>
      <c r="IM495" s="307"/>
      <c r="IN495" s="307"/>
      <c r="IO495" s="307"/>
      <c r="IP495" s="307"/>
      <c r="IQ495" s="307"/>
      <c r="IR495" s="307"/>
      <c r="IS495" s="307"/>
      <c r="IT495" s="307"/>
      <c r="IU495" s="307"/>
      <c r="IV495" s="307"/>
      <c r="IW495" s="307"/>
      <c r="IX495" s="307"/>
      <c r="IY495" s="307"/>
      <c r="IZ495" s="307"/>
      <c r="JA495" s="307"/>
      <c r="JB495" s="307"/>
      <c r="JC495" s="307"/>
      <c r="JD495" s="307"/>
      <c r="JE495" s="307"/>
      <c r="JF495" s="307"/>
      <c r="JG495" s="307"/>
      <c r="JH495" s="307"/>
      <c r="JI495" s="307"/>
      <c r="JJ495" s="307"/>
      <c r="JK495" s="307"/>
      <c r="JL495" s="307"/>
      <c r="JM495" s="307"/>
      <c r="JN495" s="307"/>
      <c r="JO495" s="307"/>
      <c r="JP495" s="307"/>
      <c r="JQ495" s="307"/>
      <c r="JR495" s="307"/>
      <c r="JS495" s="307"/>
      <c r="JT495" s="307"/>
      <c r="JU495" s="307"/>
      <c r="JV495" s="307"/>
      <c r="JW495" s="307"/>
      <c r="JX495" s="307"/>
      <c r="JY495" s="307"/>
      <c r="JZ495" s="307"/>
      <c r="KA495" s="307"/>
      <c r="KB495" s="307"/>
      <c r="KC495" s="307"/>
      <c r="KD495" s="307"/>
      <c r="KE495" s="307"/>
      <c r="KF495" s="307"/>
      <c r="KG495" s="307"/>
      <c r="KH495" s="307"/>
      <c r="KI495" s="307"/>
      <c r="KJ495" s="307"/>
      <c r="KK495" s="307"/>
      <c r="KL495" s="307"/>
      <c r="KM495" s="307"/>
      <c r="KN495" s="307"/>
      <c r="KO495" s="307"/>
      <c r="KP495" s="307"/>
      <c r="KQ495" s="307"/>
      <c r="KR495" s="307"/>
      <c r="KS495" s="307"/>
      <c r="KT495" s="307"/>
    </row>
    <row r="496" spans="14:306" s="56" customFormat="1" ht="15" customHeight="1">
      <c r="AG496" s="354">
        <v>6</v>
      </c>
      <c r="AH496" s="354"/>
      <c r="AI496" s="356" t="s">
        <v>65</v>
      </c>
      <c r="AJ496" s="356" t="s">
        <v>60</v>
      </c>
      <c r="AK496" s="359">
        <v>11</v>
      </c>
      <c r="AL496" s="411" t="s">
        <v>68</v>
      </c>
      <c r="AM496" s="356" t="s">
        <v>125</v>
      </c>
      <c r="AN496" s="356" t="s">
        <v>167</v>
      </c>
      <c r="AO496" s="356" t="s">
        <v>68</v>
      </c>
      <c r="AP496" s="356" t="s">
        <v>156</v>
      </c>
      <c r="AQ496" s="356" t="s">
        <v>85</v>
      </c>
      <c r="AR496" s="356" t="s">
        <v>71</v>
      </c>
      <c r="AS496" s="356" t="s">
        <v>92</v>
      </c>
      <c r="AT496" s="356" t="s">
        <v>801</v>
      </c>
      <c r="AU496" s="356"/>
      <c r="AV496" s="359">
        <v>12</v>
      </c>
      <c r="AW496" s="359">
        <v>17</v>
      </c>
      <c r="AX496" s="359">
        <v>9</v>
      </c>
      <c r="AY496" s="303">
        <f t="shared" si="253"/>
        <v>18</v>
      </c>
      <c r="AZ496" s="303">
        <f t="shared" si="254"/>
        <v>11</v>
      </c>
      <c r="BA496" s="303">
        <f t="shared" si="255"/>
        <v>12</v>
      </c>
      <c r="BB496" s="303">
        <f t="shared" si="256"/>
        <v>12</v>
      </c>
      <c r="BC496" s="303">
        <f t="shared" si="257"/>
        <v>31</v>
      </c>
      <c r="BD496" s="303">
        <f t="shared" si="258"/>
        <v>23</v>
      </c>
      <c r="BE496" s="303">
        <f t="shared" si="259"/>
        <v>12</v>
      </c>
      <c r="BF496" s="303">
        <f t="shared" si="260"/>
        <v>14</v>
      </c>
      <c r="BG496" s="303">
        <f t="shared" si="261"/>
        <v>15</v>
      </c>
      <c r="BH496" s="303"/>
      <c r="BI496" s="303">
        <f t="shared" si="262"/>
        <v>13</v>
      </c>
      <c r="BJ496" s="303">
        <f t="shared" si="263"/>
        <v>18</v>
      </c>
      <c r="BK496" s="303">
        <f t="shared" si="264"/>
        <v>56</v>
      </c>
      <c r="BL496" s="303">
        <f t="shared" si="265"/>
        <v>13</v>
      </c>
      <c r="BM496" s="303">
        <f t="shared" si="266"/>
        <v>18</v>
      </c>
      <c r="BN496" s="303">
        <f t="shared" si="267"/>
        <v>10</v>
      </c>
      <c r="CB496" s="307"/>
      <c r="CC496" s="307"/>
      <c r="CD496" s="307"/>
      <c r="CE496" s="307"/>
      <c r="CF496" s="307"/>
      <c r="CG496" s="307"/>
      <c r="CH496" s="307"/>
      <c r="CI496" s="307"/>
      <c r="CJ496" s="307"/>
      <c r="CK496" s="307"/>
      <c r="CL496" s="307"/>
      <c r="CM496" s="307"/>
      <c r="CN496" s="307"/>
      <c r="CO496" s="307"/>
      <c r="CP496" s="307"/>
      <c r="CQ496" s="307"/>
      <c r="CR496" s="307"/>
      <c r="CS496" s="307"/>
      <c r="CT496" s="307"/>
      <c r="CU496" s="307"/>
      <c r="CV496" s="307"/>
      <c r="CW496" s="307"/>
      <c r="CX496" s="307"/>
      <c r="CY496" s="307"/>
      <c r="CZ496" s="307"/>
      <c r="DA496" s="307"/>
      <c r="DB496" s="307"/>
      <c r="DC496" s="307"/>
      <c r="DD496" s="307"/>
      <c r="DE496" s="307"/>
      <c r="DF496" s="307"/>
      <c r="DG496" s="307"/>
      <c r="DH496" s="307"/>
      <c r="DI496" s="390"/>
      <c r="DJ496" s="390"/>
      <c r="DK496" s="307"/>
      <c r="DL496" s="307"/>
      <c r="DM496" s="307"/>
      <c r="DN496" s="307"/>
      <c r="DO496" s="307"/>
      <c r="DP496" s="307"/>
      <c r="DQ496" s="307"/>
      <c r="DR496" s="307"/>
      <c r="DS496" s="307"/>
      <c r="DT496" s="307"/>
      <c r="DU496" s="307"/>
      <c r="DV496" s="307"/>
      <c r="DW496" s="307"/>
      <c r="DX496" s="307"/>
      <c r="DY496" s="307"/>
      <c r="DZ496" s="307"/>
      <c r="EA496" s="307"/>
      <c r="EB496" s="307"/>
      <c r="EC496" s="307"/>
      <c r="ED496" s="307"/>
      <c r="EE496" s="307"/>
      <c r="EF496" s="307"/>
      <c r="EG496" s="307"/>
      <c r="EH496" s="307"/>
      <c r="EI496" s="307"/>
      <c r="EJ496" s="307"/>
      <c r="EK496" s="307"/>
      <c r="EL496" s="307"/>
      <c r="EM496" s="307"/>
      <c r="EN496" s="307"/>
      <c r="EO496" s="307"/>
      <c r="EP496" s="307"/>
      <c r="EQ496" s="307"/>
      <c r="ER496" s="307"/>
      <c r="ES496" s="307"/>
      <c r="ET496" s="307"/>
      <c r="EU496" s="390"/>
      <c r="EV496" s="390"/>
      <c r="EW496" s="307"/>
      <c r="EX496" s="307"/>
      <c r="EY496" s="307"/>
      <c r="EZ496" s="307"/>
      <c r="FA496" s="307"/>
      <c r="FB496" s="307"/>
      <c r="FC496" s="307"/>
      <c r="FD496" s="307"/>
      <c r="FE496" s="307"/>
      <c r="FF496" s="307"/>
      <c r="FG496" s="307"/>
      <c r="FH496" s="307"/>
      <c r="FI496" s="307"/>
      <c r="FJ496" s="307"/>
      <c r="FK496" s="307"/>
      <c r="FL496" s="307"/>
      <c r="FM496" s="307"/>
      <c r="FN496" s="307"/>
      <c r="FO496" s="307"/>
      <c r="FP496" s="307"/>
      <c r="FQ496" s="307"/>
      <c r="FR496" s="307"/>
      <c r="FS496" s="307"/>
      <c r="FT496" s="307"/>
      <c r="FU496" s="307"/>
      <c r="FV496" s="307"/>
      <c r="FW496" s="307"/>
      <c r="FX496" s="307"/>
      <c r="FY496" s="307"/>
      <c r="FZ496" s="307"/>
      <c r="GA496" s="307"/>
      <c r="GB496" s="307"/>
      <c r="GC496" s="307"/>
      <c r="GD496" s="307"/>
      <c r="GE496" s="307"/>
      <c r="GF496" s="307"/>
      <c r="GG496" s="307"/>
      <c r="GH496" s="307"/>
      <c r="GI496" s="307"/>
      <c r="GJ496" s="307"/>
      <c r="GK496" s="307"/>
      <c r="GL496" s="307"/>
      <c r="GM496" s="307"/>
      <c r="GN496" s="307"/>
      <c r="GO496" s="307"/>
      <c r="GP496" s="307"/>
      <c r="GQ496" s="307"/>
      <c r="GR496" s="307"/>
      <c r="GS496" s="307"/>
      <c r="GT496" s="307"/>
      <c r="GU496" s="307"/>
      <c r="GV496" s="307"/>
      <c r="GW496" s="307"/>
      <c r="GX496" s="307"/>
      <c r="GY496" s="307"/>
      <c r="GZ496" s="307"/>
      <c r="HA496" s="307"/>
      <c r="HB496" s="307"/>
      <c r="HC496" s="307"/>
      <c r="HD496" s="307"/>
      <c r="HE496" s="307"/>
      <c r="HF496" s="307"/>
      <c r="HG496" s="307"/>
      <c r="HH496" s="307"/>
      <c r="HI496" s="307"/>
      <c r="HJ496" s="307"/>
      <c r="HK496" s="307"/>
      <c r="HL496" s="307"/>
      <c r="HM496" s="307"/>
      <c r="HN496" s="307"/>
      <c r="HO496" s="307"/>
      <c r="HP496" s="307"/>
      <c r="HQ496" s="307"/>
      <c r="HR496" s="307"/>
      <c r="HS496" s="307"/>
      <c r="HT496" s="307"/>
      <c r="HU496" s="307"/>
      <c r="HV496" s="307"/>
      <c r="HW496" s="307"/>
      <c r="HX496" s="307"/>
      <c r="HY496" s="307"/>
      <c r="HZ496" s="307"/>
      <c r="IA496" s="307"/>
      <c r="IB496" s="307"/>
      <c r="IC496" s="307"/>
      <c r="ID496" s="307"/>
      <c r="IE496" s="307"/>
      <c r="IF496" s="307"/>
      <c r="IG496" s="307"/>
      <c r="IH496" s="307"/>
      <c r="II496" s="307"/>
      <c r="IJ496" s="307"/>
      <c r="IK496" s="307"/>
      <c r="IL496" s="307"/>
      <c r="IM496" s="307"/>
      <c r="IN496" s="307"/>
      <c r="IO496" s="307"/>
      <c r="IP496" s="307"/>
      <c r="IQ496" s="307"/>
      <c r="IR496" s="307"/>
      <c r="IS496" s="307"/>
      <c r="IT496" s="307"/>
      <c r="IU496" s="307"/>
      <c r="IV496" s="307"/>
      <c r="IW496" s="307"/>
      <c r="IX496" s="307"/>
      <c r="IY496" s="307"/>
      <c r="IZ496" s="307"/>
      <c r="JA496" s="307"/>
      <c r="JB496" s="307"/>
      <c r="JC496" s="307"/>
      <c r="JD496" s="307"/>
      <c r="JE496" s="307"/>
      <c r="JF496" s="307"/>
      <c r="JG496" s="307"/>
      <c r="JH496" s="307"/>
      <c r="JI496" s="307"/>
      <c r="JJ496" s="307"/>
      <c r="JK496" s="307"/>
      <c r="JL496" s="307"/>
      <c r="JM496" s="307"/>
      <c r="JN496" s="307"/>
      <c r="JO496" s="307"/>
      <c r="JP496" s="307"/>
      <c r="JQ496" s="307"/>
      <c r="JR496" s="307"/>
      <c r="JS496" s="307"/>
      <c r="JT496" s="307"/>
      <c r="JU496" s="307"/>
      <c r="JV496" s="307"/>
      <c r="JW496" s="307"/>
      <c r="JX496" s="307"/>
      <c r="JY496" s="307"/>
      <c r="JZ496" s="307"/>
      <c r="KA496" s="307"/>
      <c r="KB496" s="307"/>
      <c r="KC496" s="307"/>
      <c r="KD496" s="307"/>
      <c r="KE496" s="307"/>
      <c r="KF496" s="307"/>
      <c r="KG496" s="307"/>
      <c r="KH496" s="307"/>
      <c r="KI496" s="307"/>
      <c r="KJ496" s="307"/>
      <c r="KK496" s="307"/>
      <c r="KL496" s="307"/>
      <c r="KM496" s="307"/>
      <c r="KN496" s="307"/>
      <c r="KO496" s="307"/>
      <c r="KP496" s="307"/>
      <c r="KQ496" s="307"/>
      <c r="KR496" s="307"/>
      <c r="KS496" s="307"/>
      <c r="KT496" s="307"/>
    </row>
    <row r="497" spans="14:306" s="56" customFormat="1" ht="15" customHeight="1">
      <c r="AG497" s="354">
        <v>7</v>
      </c>
      <c r="AH497" s="354"/>
      <c r="AI497" s="356" t="s">
        <v>67</v>
      </c>
      <c r="AJ497" s="356" t="s">
        <v>71</v>
      </c>
      <c r="AK497" s="359">
        <v>12</v>
      </c>
      <c r="AL497" s="359">
        <v>12</v>
      </c>
      <c r="AM497" s="356" t="s">
        <v>128</v>
      </c>
      <c r="AN497" s="356" t="s">
        <v>140</v>
      </c>
      <c r="AO497" s="356" t="s">
        <v>156</v>
      </c>
      <c r="AP497" s="356" t="s">
        <v>157</v>
      </c>
      <c r="AQ497" s="356" t="s">
        <v>76</v>
      </c>
      <c r="AR497" s="356" t="s">
        <v>244</v>
      </c>
      <c r="AS497" s="356" t="s">
        <v>130</v>
      </c>
      <c r="AT497" s="356" t="s">
        <v>670</v>
      </c>
      <c r="AU497" s="356"/>
      <c r="AV497" s="359">
        <v>13</v>
      </c>
      <c r="AW497" s="356" t="s">
        <v>130</v>
      </c>
      <c r="AX497" s="359">
        <v>10</v>
      </c>
      <c r="AY497" s="303">
        <f t="shared" si="253"/>
        <v>22</v>
      </c>
      <c r="AZ497" s="303">
        <f t="shared" si="254"/>
        <v>13</v>
      </c>
      <c r="BA497" s="303">
        <f t="shared" si="255"/>
        <v>13</v>
      </c>
      <c r="BB497" s="303">
        <f t="shared" si="256"/>
        <v>13</v>
      </c>
      <c r="BC497" s="303">
        <f t="shared" si="257"/>
        <v>35</v>
      </c>
      <c r="BD497" s="303">
        <f t="shared" si="258"/>
        <v>25</v>
      </c>
      <c r="BE497" s="303">
        <f t="shared" si="259"/>
        <v>14</v>
      </c>
      <c r="BF497" s="303">
        <f t="shared" si="260"/>
        <v>16</v>
      </c>
      <c r="BG497" s="303">
        <f t="shared" si="261"/>
        <v>17</v>
      </c>
      <c r="BH497" s="303"/>
      <c r="BI497" s="303">
        <f t="shared" si="262"/>
        <v>16</v>
      </c>
      <c r="BJ497" s="303">
        <f t="shared" si="263"/>
        <v>20</v>
      </c>
      <c r="BK497" s="303">
        <f t="shared" si="264"/>
        <v>62</v>
      </c>
      <c r="BL497" s="303">
        <f t="shared" si="265"/>
        <v>14</v>
      </c>
      <c r="BM497" s="303">
        <f t="shared" si="266"/>
        <v>20</v>
      </c>
      <c r="BN497" s="303">
        <f t="shared" si="267"/>
        <v>11</v>
      </c>
      <c r="CB497" s="307"/>
      <c r="CC497" s="307"/>
      <c r="CD497" s="307"/>
      <c r="CE497" s="307"/>
      <c r="CF497" s="307"/>
      <c r="CG497" s="307"/>
      <c r="CH497" s="307"/>
      <c r="CI497" s="307"/>
      <c r="CJ497" s="307"/>
      <c r="CK497" s="307"/>
      <c r="CL497" s="307"/>
      <c r="CM497" s="307"/>
      <c r="CN497" s="307"/>
      <c r="CO497" s="307"/>
      <c r="CP497" s="307"/>
      <c r="CQ497" s="307"/>
      <c r="CR497" s="307"/>
      <c r="CS497" s="307"/>
      <c r="CT497" s="307"/>
      <c r="CU497" s="307"/>
      <c r="CV497" s="307"/>
      <c r="CW497" s="307"/>
      <c r="CX497" s="307"/>
      <c r="CY497" s="307"/>
      <c r="CZ497" s="307"/>
      <c r="DA497" s="307"/>
      <c r="DB497" s="307"/>
      <c r="DC497" s="307"/>
      <c r="DD497" s="307"/>
      <c r="DE497" s="307"/>
      <c r="DF497" s="307"/>
      <c r="DG497" s="307"/>
      <c r="DH497" s="307"/>
      <c r="DI497" s="390"/>
      <c r="DJ497" s="390"/>
      <c r="DK497" s="307"/>
      <c r="DL497" s="307"/>
      <c r="DM497" s="307"/>
      <c r="DN497" s="307"/>
      <c r="DO497" s="307"/>
      <c r="DP497" s="307"/>
      <c r="DQ497" s="307"/>
      <c r="DR497" s="307"/>
      <c r="DS497" s="307"/>
      <c r="DT497" s="307"/>
      <c r="DU497" s="307"/>
      <c r="DV497" s="307"/>
      <c r="DW497" s="307"/>
      <c r="DX497" s="307"/>
      <c r="DY497" s="307"/>
      <c r="DZ497" s="307"/>
      <c r="EA497" s="307"/>
      <c r="EB497" s="307"/>
      <c r="EC497" s="307"/>
      <c r="ED497" s="307"/>
      <c r="EE497" s="307"/>
      <c r="EF497" s="307"/>
      <c r="EG497" s="307"/>
      <c r="EH497" s="307"/>
      <c r="EI497" s="307"/>
      <c r="EJ497" s="307"/>
      <c r="EK497" s="307"/>
      <c r="EL497" s="307"/>
      <c r="EM497" s="307"/>
      <c r="EN497" s="307"/>
      <c r="EO497" s="307"/>
      <c r="EP497" s="307"/>
      <c r="EQ497" s="307"/>
      <c r="ER497" s="307"/>
      <c r="ES497" s="307"/>
      <c r="ET497" s="307"/>
      <c r="EU497" s="390"/>
      <c r="EV497" s="390"/>
      <c r="EW497" s="307"/>
      <c r="EX497" s="307"/>
      <c r="EY497" s="307"/>
      <c r="EZ497" s="307"/>
      <c r="FA497" s="307"/>
      <c r="FB497" s="307"/>
      <c r="FC497" s="307"/>
      <c r="FD497" s="307"/>
      <c r="FE497" s="307"/>
      <c r="FF497" s="307"/>
      <c r="FG497" s="307"/>
      <c r="FH497" s="307"/>
      <c r="FI497" s="307"/>
      <c r="FJ497" s="307"/>
      <c r="FK497" s="307"/>
      <c r="FL497" s="307"/>
      <c r="FM497" s="307"/>
      <c r="FN497" s="307"/>
      <c r="FO497" s="307"/>
      <c r="FP497" s="307"/>
      <c r="FQ497" s="307"/>
      <c r="FR497" s="307"/>
      <c r="FS497" s="307"/>
      <c r="FT497" s="307"/>
      <c r="FU497" s="307"/>
      <c r="FV497" s="307"/>
      <c r="FW497" s="307"/>
      <c r="FX497" s="307"/>
      <c r="FY497" s="307"/>
      <c r="FZ497" s="307"/>
      <c r="GA497" s="307"/>
      <c r="GB497" s="307"/>
      <c r="GC497" s="307"/>
      <c r="GD497" s="307"/>
      <c r="GE497" s="307"/>
      <c r="GF497" s="307"/>
      <c r="GG497" s="307"/>
      <c r="GH497" s="307"/>
      <c r="GI497" s="307"/>
      <c r="GJ497" s="307"/>
      <c r="GK497" s="307"/>
      <c r="GL497" s="307"/>
      <c r="GM497" s="307"/>
      <c r="GN497" s="307"/>
      <c r="GO497" s="307"/>
      <c r="GP497" s="307"/>
      <c r="GQ497" s="307"/>
      <c r="GR497" s="307"/>
      <c r="GS497" s="307"/>
      <c r="GT497" s="307"/>
      <c r="GU497" s="307"/>
      <c r="GV497" s="307"/>
      <c r="GW497" s="307"/>
      <c r="GX497" s="307"/>
      <c r="GY497" s="307"/>
      <c r="GZ497" s="307"/>
      <c r="HA497" s="307"/>
      <c r="HB497" s="307"/>
      <c r="HC497" s="307"/>
      <c r="HD497" s="307"/>
      <c r="HE497" s="307"/>
      <c r="HF497" s="307"/>
      <c r="HG497" s="307"/>
      <c r="HH497" s="307"/>
      <c r="HI497" s="307"/>
      <c r="HJ497" s="307"/>
      <c r="HK497" s="307"/>
      <c r="HL497" s="307"/>
      <c r="HM497" s="307"/>
      <c r="HN497" s="307"/>
      <c r="HO497" s="307"/>
      <c r="HP497" s="307"/>
      <c r="HQ497" s="307"/>
      <c r="HR497" s="307"/>
      <c r="HS497" s="307"/>
      <c r="HT497" s="307"/>
      <c r="HU497" s="307"/>
      <c r="HV497" s="307"/>
      <c r="HW497" s="307"/>
      <c r="HX497" s="307"/>
      <c r="HY497" s="307"/>
      <c r="HZ497" s="307"/>
      <c r="IA497" s="307"/>
      <c r="IB497" s="307"/>
      <c r="IC497" s="307"/>
      <c r="ID497" s="307"/>
      <c r="IE497" s="307"/>
      <c r="IF497" s="307"/>
      <c r="IG497" s="307"/>
      <c r="IH497" s="307"/>
      <c r="II497" s="307"/>
      <c r="IJ497" s="307"/>
      <c r="IK497" s="307"/>
      <c r="IL497" s="307"/>
      <c r="IM497" s="307"/>
      <c r="IN497" s="307"/>
      <c r="IO497" s="307"/>
      <c r="IP497" s="307"/>
      <c r="IQ497" s="307"/>
      <c r="IR497" s="307"/>
      <c r="IS497" s="307"/>
      <c r="IT497" s="307"/>
      <c r="IU497" s="307"/>
      <c r="IV497" s="307"/>
      <c r="IW497" s="307"/>
      <c r="IX497" s="307"/>
      <c r="IY497" s="307"/>
      <c r="IZ497" s="307"/>
      <c r="JA497" s="307"/>
      <c r="JB497" s="307"/>
      <c r="JC497" s="307"/>
      <c r="JD497" s="307"/>
      <c r="JE497" s="307"/>
      <c r="JF497" s="307"/>
      <c r="JG497" s="307"/>
      <c r="JH497" s="307"/>
      <c r="JI497" s="307"/>
      <c r="JJ497" s="307"/>
      <c r="JK497" s="307"/>
      <c r="JL497" s="307"/>
      <c r="JM497" s="307"/>
      <c r="JN497" s="307"/>
      <c r="JO497" s="307"/>
      <c r="JP497" s="307"/>
      <c r="JQ497" s="307"/>
      <c r="JR497" s="307"/>
      <c r="JS497" s="307"/>
      <c r="JT497" s="307"/>
      <c r="JU497" s="307"/>
      <c r="JV497" s="307"/>
      <c r="JW497" s="307"/>
      <c r="JX497" s="307"/>
      <c r="JY497" s="307"/>
      <c r="JZ497" s="307"/>
      <c r="KA497" s="307"/>
      <c r="KB497" s="307"/>
      <c r="KC497" s="307"/>
      <c r="KD497" s="307"/>
      <c r="KE497" s="307"/>
      <c r="KF497" s="307"/>
      <c r="KG497" s="307"/>
      <c r="KH497" s="307"/>
      <c r="KI497" s="307"/>
      <c r="KJ497" s="307"/>
      <c r="KK497" s="307"/>
      <c r="KL497" s="307"/>
      <c r="KM497" s="307"/>
      <c r="KN497" s="307"/>
      <c r="KO497" s="307"/>
      <c r="KP497" s="307"/>
      <c r="KQ497" s="307"/>
      <c r="KR497" s="307"/>
      <c r="KS497" s="307"/>
      <c r="KT497" s="307"/>
    </row>
    <row r="498" spans="14:306" s="56" customFormat="1" ht="15" customHeight="1">
      <c r="N498" s="311"/>
      <c r="O498" s="311"/>
      <c r="P498" s="311"/>
      <c r="Q498" s="311"/>
      <c r="R498" s="311"/>
      <c r="S498" s="311"/>
      <c r="T498" s="311"/>
      <c r="U498" s="311"/>
      <c r="V498" s="311"/>
      <c r="AG498" s="354">
        <v>8</v>
      </c>
      <c r="AH498" s="354"/>
      <c r="AI498" s="356" t="s">
        <v>84</v>
      </c>
      <c r="AJ498" s="356" t="s">
        <v>85</v>
      </c>
      <c r="AK498" s="359">
        <v>13</v>
      </c>
      <c r="AL498" s="356" t="s">
        <v>85</v>
      </c>
      <c r="AM498" s="356" t="s">
        <v>139</v>
      </c>
      <c r="AN498" s="356" t="s">
        <v>88</v>
      </c>
      <c r="AO498" s="359">
        <v>14</v>
      </c>
      <c r="AP498" s="359">
        <v>16</v>
      </c>
      <c r="AQ498" s="356" t="s">
        <v>79</v>
      </c>
      <c r="AR498" s="356" t="s">
        <v>92</v>
      </c>
      <c r="AS498" s="356" t="s">
        <v>81</v>
      </c>
      <c r="AT498" s="356" t="s">
        <v>223</v>
      </c>
      <c r="AU498" s="356"/>
      <c r="AV498" s="359">
        <v>14</v>
      </c>
      <c r="AW498" s="359">
        <v>20</v>
      </c>
      <c r="AX498" s="359">
        <v>11</v>
      </c>
      <c r="AY498" s="303">
        <f t="shared" si="253"/>
        <v>25</v>
      </c>
      <c r="AZ498" s="303">
        <f t="shared" si="254"/>
        <v>15</v>
      </c>
      <c r="BA498" s="303">
        <f t="shared" si="255"/>
        <v>14</v>
      </c>
      <c r="BB498" s="303">
        <f t="shared" si="256"/>
        <v>15</v>
      </c>
      <c r="BC498" s="303">
        <f t="shared" si="257"/>
        <v>38</v>
      </c>
      <c r="BD498" s="303">
        <f t="shared" si="258"/>
        <v>28</v>
      </c>
      <c r="BE498" s="303">
        <f t="shared" si="259"/>
        <v>15</v>
      </c>
      <c r="BF498" s="303">
        <f t="shared" si="260"/>
        <v>17</v>
      </c>
      <c r="BG498" s="303">
        <f t="shared" si="261"/>
        <v>19</v>
      </c>
      <c r="BH498" s="303"/>
      <c r="BI498" s="303">
        <f t="shared" si="262"/>
        <v>18</v>
      </c>
      <c r="BJ498" s="303">
        <f t="shared" si="263"/>
        <v>22</v>
      </c>
      <c r="BK498" s="303">
        <f t="shared" si="264"/>
        <v>68</v>
      </c>
      <c r="BL498" s="303">
        <f t="shared" si="265"/>
        <v>15</v>
      </c>
      <c r="BM498" s="303">
        <f t="shared" si="266"/>
        <v>21</v>
      </c>
      <c r="BN498" s="303">
        <f t="shared" si="267"/>
        <v>12</v>
      </c>
      <c r="CB498" s="307"/>
      <c r="CC498" s="307"/>
      <c r="CD498" s="307"/>
      <c r="CE498" s="307"/>
      <c r="CF498" s="307"/>
      <c r="CG498" s="307"/>
      <c r="CH498" s="307"/>
      <c r="CI498" s="307"/>
      <c r="CJ498" s="307"/>
      <c r="CK498" s="307"/>
      <c r="CL498" s="307"/>
      <c r="CM498" s="307"/>
      <c r="CN498" s="307"/>
      <c r="CO498" s="307"/>
      <c r="CP498" s="307"/>
      <c r="CQ498" s="307"/>
      <c r="CR498" s="307"/>
      <c r="CS498" s="307"/>
      <c r="CT498" s="307"/>
      <c r="CU498" s="307"/>
      <c r="CV498" s="307"/>
      <c r="CW498" s="307"/>
      <c r="CX498" s="307"/>
      <c r="CY498" s="307"/>
      <c r="CZ498" s="307"/>
      <c r="DA498" s="307"/>
      <c r="DB498" s="307"/>
      <c r="DC498" s="307"/>
      <c r="DD498" s="307"/>
      <c r="DE498" s="307"/>
      <c r="DF498" s="307"/>
      <c r="DG498" s="307"/>
      <c r="DH498" s="307"/>
      <c r="DI498" s="390"/>
      <c r="DJ498" s="390"/>
      <c r="DK498" s="307"/>
      <c r="DL498" s="307"/>
      <c r="DM498" s="307"/>
      <c r="DN498" s="307"/>
      <c r="DO498" s="307"/>
      <c r="DP498" s="307"/>
      <c r="DQ498" s="307"/>
      <c r="DR498" s="307"/>
      <c r="DS498" s="307"/>
      <c r="DT498" s="307"/>
      <c r="DU498" s="307"/>
      <c r="DV498" s="307"/>
      <c r="DW498" s="307"/>
      <c r="DX498" s="307"/>
      <c r="DY498" s="307"/>
      <c r="DZ498" s="307"/>
      <c r="EA498" s="307"/>
      <c r="EB498" s="307"/>
      <c r="EC498" s="307"/>
      <c r="ED498" s="307"/>
      <c r="EE498" s="307"/>
      <c r="EF498" s="307"/>
      <c r="EG498" s="307"/>
      <c r="EH498" s="307"/>
      <c r="EI498" s="307"/>
      <c r="EJ498" s="307"/>
      <c r="EK498" s="307"/>
      <c r="EL498" s="307"/>
      <c r="EM498" s="307"/>
      <c r="EN498" s="307"/>
      <c r="EO498" s="307"/>
      <c r="EP498" s="307"/>
      <c r="EQ498" s="307"/>
      <c r="ER498" s="307"/>
      <c r="ES498" s="307"/>
      <c r="ET498" s="307"/>
      <c r="EU498" s="390"/>
      <c r="EV498" s="390"/>
      <c r="EW498" s="307"/>
      <c r="EX498" s="307"/>
      <c r="EY498" s="307"/>
      <c r="EZ498" s="307"/>
      <c r="FA498" s="307"/>
      <c r="FB498" s="307"/>
      <c r="FC498" s="307"/>
      <c r="FD498" s="307"/>
      <c r="FE498" s="307"/>
      <c r="FF498" s="307"/>
      <c r="FG498" s="307"/>
      <c r="FH498" s="307"/>
      <c r="FI498" s="307"/>
      <c r="FJ498" s="307"/>
      <c r="FK498" s="307"/>
      <c r="FL498" s="307"/>
      <c r="FM498" s="307"/>
      <c r="FN498" s="307"/>
      <c r="FO498" s="307"/>
      <c r="FP498" s="307"/>
      <c r="FQ498" s="307"/>
      <c r="FR498" s="307"/>
      <c r="FS498" s="307"/>
      <c r="FT498" s="307"/>
      <c r="FU498" s="307"/>
      <c r="FV498" s="307"/>
      <c r="FW498" s="307"/>
      <c r="FX498" s="307"/>
      <c r="FY498" s="307"/>
      <c r="FZ498" s="307"/>
      <c r="GA498" s="307"/>
      <c r="GB498" s="307"/>
      <c r="GC498" s="307"/>
      <c r="GD498" s="307"/>
      <c r="GE498" s="307"/>
      <c r="GF498" s="307"/>
      <c r="GG498" s="307"/>
      <c r="GH498" s="307"/>
      <c r="GI498" s="307"/>
      <c r="GJ498" s="307"/>
      <c r="GK498" s="307"/>
      <c r="GL498" s="307"/>
      <c r="GM498" s="307"/>
      <c r="GN498" s="307"/>
      <c r="GO498" s="307"/>
      <c r="GP498" s="307"/>
      <c r="GQ498" s="307"/>
      <c r="GR498" s="307"/>
      <c r="GS498" s="307"/>
      <c r="GT498" s="307"/>
      <c r="GU498" s="307"/>
      <c r="GV498" s="307"/>
      <c r="GW498" s="307"/>
      <c r="GX498" s="307"/>
      <c r="GY498" s="307"/>
      <c r="GZ498" s="307"/>
      <c r="HA498" s="307"/>
      <c r="HB498" s="307"/>
      <c r="HC498" s="307"/>
      <c r="HD498" s="307"/>
      <c r="HE498" s="307"/>
      <c r="HF498" s="307"/>
      <c r="HG498" s="307"/>
      <c r="HH498" s="307"/>
      <c r="HI498" s="307"/>
      <c r="HJ498" s="307"/>
      <c r="HK498" s="307"/>
      <c r="HL498" s="307"/>
      <c r="HM498" s="307"/>
      <c r="HN498" s="307"/>
      <c r="HO498" s="307"/>
      <c r="HP498" s="307"/>
      <c r="HQ498" s="307"/>
      <c r="HR498" s="307"/>
      <c r="HS498" s="307"/>
      <c r="HT498" s="307"/>
      <c r="HU498" s="307"/>
      <c r="HV498" s="307"/>
      <c r="HW498" s="307"/>
      <c r="HX498" s="307"/>
      <c r="HY498" s="307"/>
      <c r="HZ498" s="307"/>
      <c r="IA498" s="307"/>
      <c r="IB498" s="307"/>
      <c r="IC498" s="307"/>
      <c r="ID498" s="307"/>
      <c r="IE498" s="307"/>
      <c r="IF498" s="307"/>
      <c r="IG498" s="307"/>
      <c r="IH498" s="307"/>
      <c r="II498" s="307"/>
      <c r="IJ498" s="307"/>
      <c r="IK498" s="307"/>
      <c r="IL498" s="307"/>
      <c r="IM498" s="307"/>
      <c r="IN498" s="307"/>
      <c r="IO498" s="307"/>
      <c r="IP498" s="307"/>
      <c r="IQ498" s="307"/>
      <c r="IR498" s="307"/>
      <c r="IS498" s="307"/>
      <c r="IT498" s="307"/>
      <c r="IU498" s="307"/>
      <c r="IV498" s="307"/>
      <c r="IW498" s="307"/>
      <c r="IX498" s="307"/>
      <c r="IY498" s="307"/>
      <c r="IZ498" s="307"/>
      <c r="JA498" s="307"/>
      <c r="JB498" s="307"/>
      <c r="JC498" s="307"/>
      <c r="JD498" s="307"/>
      <c r="JE498" s="307"/>
      <c r="JF498" s="307"/>
      <c r="JG498" s="307"/>
      <c r="JH498" s="307"/>
      <c r="JI498" s="307"/>
      <c r="JJ498" s="307"/>
      <c r="JK498" s="307"/>
      <c r="JL498" s="307"/>
      <c r="JM498" s="307"/>
      <c r="JN498" s="307"/>
      <c r="JO498" s="307"/>
      <c r="JP498" s="307"/>
      <c r="JQ498" s="307"/>
      <c r="JR498" s="307"/>
      <c r="JS498" s="307"/>
      <c r="JT498" s="307"/>
      <c r="JU498" s="307"/>
      <c r="JV498" s="307"/>
      <c r="JW498" s="307"/>
      <c r="JX498" s="307"/>
      <c r="JY498" s="307"/>
      <c r="JZ498" s="307"/>
      <c r="KA498" s="307"/>
      <c r="KB498" s="307"/>
      <c r="KC498" s="307"/>
      <c r="KD498" s="307"/>
      <c r="KE498" s="307"/>
      <c r="KF498" s="307"/>
      <c r="KG498" s="307"/>
      <c r="KH498" s="307"/>
      <c r="KI498" s="307"/>
      <c r="KJ498" s="307"/>
      <c r="KK498" s="307"/>
      <c r="KL498" s="307"/>
      <c r="KM498" s="307"/>
      <c r="KN498" s="307"/>
      <c r="KO498" s="307"/>
      <c r="KP498" s="307"/>
      <c r="KQ498" s="307"/>
      <c r="KR498" s="307"/>
      <c r="KS498" s="307"/>
      <c r="KT498" s="307"/>
    </row>
    <row r="499" spans="14:306" s="56" customFormat="1" ht="15" customHeight="1">
      <c r="N499" s="311"/>
      <c r="O499" s="311"/>
      <c r="P499" s="311"/>
      <c r="Q499" s="311"/>
      <c r="R499" s="311"/>
      <c r="S499" s="311"/>
      <c r="T499" s="311"/>
      <c r="U499" s="311"/>
      <c r="V499" s="311"/>
      <c r="AG499" s="354">
        <v>9</v>
      </c>
      <c r="AH499" s="354"/>
      <c r="AI499" s="356" t="s">
        <v>185</v>
      </c>
      <c r="AJ499" s="356" t="s">
        <v>65</v>
      </c>
      <c r="AK499" s="359">
        <v>14</v>
      </c>
      <c r="AL499" s="359">
        <v>15</v>
      </c>
      <c r="AM499" s="356" t="s">
        <v>260</v>
      </c>
      <c r="AN499" s="356" t="s">
        <v>96</v>
      </c>
      <c r="AO499" s="356" t="s">
        <v>76</v>
      </c>
      <c r="AP499" s="356" t="s">
        <v>79</v>
      </c>
      <c r="AQ499" s="359">
        <v>19</v>
      </c>
      <c r="AR499" s="356" t="s">
        <v>130</v>
      </c>
      <c r="AS499" s="359">
        <v>22</v>
      </c>
      <c r="AT499" s="356" t="s">
        <v>131</v>
      </c>
      <c r="AU499" s="356"/>
      <c r="AV499" s="359">
        <v>15</v>
      </c>
      <c r="AW499" s="359">
        <v>21</v>
      </c>
      <c r="AX499" s="359">
        <v>12</v>
      </c>
      <c r="AY499" s="303">
        <f t="shared" si="253"/>
        <v>29</v>
      </c>
      <c r="AZ499" s="303">
        <f t="shared" si="254"/>
        <v>18</v>
      </c>
      <c r="BA499" s="303">
        <f t="shared" si="255"/>
        <v>15</v>
      </c>
      <c r="BB499" s="303">
        <f t="shared" si="256"/>
        <v>16</v>
      </c>
      <c r="BC499" s="303">
        <f t="shared" si="257"/>
        <v>42</v>
      </c>
      <c r="BD499" s="303">
        <f t="shared" si="258"/>
        <v>30</v>
      </c>
      <c r="BE499" s="303">
        <f t="shared" si="259"/>
        <v>17</v>
      </c>
      <c r="BF499" s="303">
        <f t="shared" si="260"/>
        <v>19</v>
      </c>
      <c r="BG499" s="303">
        <f t="shared" si="261"/>
        <v>20</v>
      </c>
      <c r="BH499" s="303"/>
      <c r="BI499" s="303">
        <f t="shared" si="262"/>
        <v>20</v>
      </c>
      <c r="BJ499" s="303">
        <f t="shared" si="263"/>
        <v>23</v>
      </c>
      <c r="BK499" s="303">
        <f t="shared" si="264"/>
        <v>74</v>
      </c>
      <c r="BL499" s="303">
        <f t="shared" si="265"/>
        <v>16</v>
      </c>
      <c r="BM499" s="303">
        <f t="shared" si="266"/>
        <v>22</v>
      </c>
      <c r="BN499" s="303">
        <f t="shared" si="267"/>
        <v>13</v>
      </c>
      <c r="CB499" s="307"/>
      <c r="CC499" s="307"/>
      <c r="CD499" s="307"/>
      <c r="CE499" s="307"/>
      <c r="CF499" s="307"/>
      <c r="CG499" s="307"/>
      <c r="CH499" s="307"/>
      <c r="CI499" s="307"/>
      <c r="CJ499" s="307"/>
      <c r="CK499" s="307"/>
      <c r="CL499" s="307"/>
      <c r="CM499" s="307"/>
      <c r="CN499" s="307"/>
      <c r="CO499" s="307"/>
      <c r="CP499" s="307"/>
      <c r="CQ499" s="307"/>
      <c r="CR499" s="307"/>
      <c r="CS499" s="307"/>
      <c r="CT499" s="307"/>
      <c r="CU499" s="307"/>
      <c r="CV499" s="307"/>
      <c r="CW499" s="307"/>
      <c r="CX499" s="307"/>
      <c r="CY499" s="307"/>
      <c r="CZ499" s="307"/>
      <c r="DA499" s="307"/>
      <c r="DB499" s="307"/>
      <c r="DC499" s="307"/>
      <c r="DD499" s="307"/>
      <c r="DE499" s="307"/>
      <c r="DF499" s="307"/>
      <c r="DG499" s="307"/>
      <c r="DH499" s="307"/>
      <c r="DI499" s="390"/>
      <c r="DJ499" s="390"/>
      <c r="DK499" s="307"/>
      <c r="DL499" s="307"/>
      <c r="DM499" s="307"/>
      <c r="DN499" s="307"/>
      <c r="DO499" s="307"/>
      <c r="DP499" s="307"/>
      <c r="DQ499" s="307"/>
      <c r="DR499" s="307"/>
      <c r="DS499" s="307"/>
      <c r="DT499" s="307"/>
      <c r="DU499" s="307"/>
      <c r="DV499" s="307"/>
      <c r="DW499" s="307"/>
      <c r="DX499" s="307"/>
      <c r="DY499" s="307"/>
      <c r="DZ499" s="307"/>
      <c r="EA499" s="307"/>
      <c r="EB499" s="307"/>
      <c r="EC499" s="307"/>
      <c r="ED499" s="307"/>
      <c r="EE499" s="307"/>
      <c r="EF499" s="307"/>
      <c r="EG499" s="307"/>
      <c r="EH499" s="307"/>
      <c r="EI499" s="307"/>
      <c r="EJ499" s="307"/>
      <c r="EK499" s="307"/>
      <c r="EL499" s="307"/>
      <c r="EM499" s="307"/>
      <c r="EN499" s="307"/>
      <c r="EO499" s="307"/>
      <c r="EP499" s="307"/>
      <c r="EQ499" s="307"/>
      <c r="ER499" s="307"/>
      <c r="ES499" s="307"/>
      <c r="ET499" s="307"/>
      <c r="EU499" s="390"/>
      <c r="EV499" s="390"/>
      <c r="EW499" s="307"/>
      <c r="EX499" s="307"/>
      <c r="EY499" s="307"/>
      <c r="EZ499" s="307"/>
      <c r="FA499" s="307"/>
      <c r="FB499" s="307"/>
      <c r="FC499" s="307"/>
      <c r="FD499" s="307"/>
      <c r="FE499" s="307"/>
      <c r="FF499" s="307"/>
      <c r="FG499" s="307"/>
      <c r="FH499" s="307"/>
      <c r="FI499" s="307"/>
      <c r="FJ499" s="307"/>
      <c r="FK499" s="307"/>
      <c r="FL499" s="307"/>
      <c r="FM499" s="307"/>
      <c r="FN499" s="307"/>
      <c r="FO499" s="307"/>
      <c r="FP499" s="307"/>
      <c r="FQ499" s="307"/>
      <c r="FR499" s="307"/>
      <c r="FS499" s="307"/>
      <c r="FT499" s="307"/>
      <c r="FU499" s="307"/>
      <c r="FV499" s="307"/>
      <c r="FW499" s="307"/>
      <c r="FX499" s="307"/>
      <c r="FY499" s="307"/>
      <c r="FZ499" s="307"/>
      <c r="GA499" s="307"/>
      <c r="GB499" s="307"/>
      <c r="GC499" s="307"/>
      <c r="GD499" s="307"/>
      <c r="GE499" s="307"/>
      <c r="GF499" s="307"/>
      <c r="GG499" s="307"/>
      <c r="GH499" s="307"/>
      <c r="GI499" s="307"/>
      <c r="GJ499" s="307"/>
      <c r="GK499" s="307"/>
      <c r="GL499" s="307"/>
      <c r="GM499" s="307"/>
      <c r="GN499" s="307"/>
      <c r="GO499" s="307"/>
      <c r="GP499" s="307"/>
      <c r="GQ499" s="307"/>
      <c r="GR499" s="307"/>
      <c r="GS499" s="307"/>
      <c r="GT499" s="307"/>
      <c r="GU499" s="307"/>
      <c r="GV499" s="307"/>
      <c r="GW499" s="307"/>
      <c r="GX499" s="307"/>
      <c r="GY499" s="307"/>
      <c r="GZ499" s="307"/>
      <c r="HA499" s="307"/>
      <c r="HB499" s="307"/>
      <c r="HC499" s="307"/>
      <c r="HD499" s="307"/>
      <c r="HE499" s="307"/>
      <c r="HF499" s="307"/>
      <c r="HG499" s="307"/>
      <c r="HH499" s="307"/>
      <c r="HI499" s="307"/>
      <c r="HJ499" s="307"/>
      <c r="HK499" s="307"/>
      <c r="HL499" s="307"/>
      <c r="HM499" s="307"/>
      <c r="HN499" s="307"/>
      <c r="HO499" s="307"/>
      <c r="HP499" s="307"/>
      <c r="HQ499" s="307"/>
      <c r="HR499" s="307"/>
      <c r="HS499" s="307"/>
      <c r="HT499" s="307"/>
      <c r="HU499" s="307"/>
      <c r="HV499" s="307"/>
      <c r="HW499" s="307"/>
      <c r="HX499" s="307"/>
      <c r="HY499" s="307"/>
      <c r="HZ499" s="307"/>
      <c r="IA499" s="307"/>
      <c r="IB499" s="307"/>
      <c r="IC499" s="307"/>
      <c r="ID499" s="307"/>
      <c r="IE499" s="307"/>
      <c r="IF499" s="307"/>
      <c r="IG499" s="307"/>
      <c r="IH499" s="307"/>
      <c r="II499" s="307"/>
      <c r="IJ499" s="307"/>
      <c r="IK499" s="307"/>
      <c r="IL499" s="307"/>
      <c r="IM499" s="307"/>
      <c r="IN499" s="307"/>
      <c r="IO499" s="307"/>
      <c r="IP499" s="307"/>
      <c r="IQ499" s="307"/>
      <c r="IR499" s="307"/>
      <c r="IS499" s="307"/>
      <c r="IT499" s="307"/>
      <c r="IU499" s="307"/>
      <c r="IV499" s="307"/>
      <c r="IW499" s="307"/>
      <c r="IX499" s="307"/>
      <c r="IY499" s="307"/>
      <c r="IZ499" s="307"/>
      <c r="JA499" s="307"/>
      <c r="JB499" s="307"/>
      <c r="JC499" s="307"/>
      <c r="JD499" s="307"/>
      <c r="JE499" s="307"/>
      <c r="JF499" s="307"/>
      <c r="JG499" s="307"/>
      <c r="JH499" s="307"/>
      <c r="JI499" s="307"/>
      <c r="JJ499" s="307"/>
      <c r="JK499" s="307"/>
      <c r="JL499" s="307"/>
      <c r="JM499" s="307"/>
      <c r="JN499" s="307"/>
      <c r="JO499" s="307"/>
      <c r="JP499" s="307"/>
      <c r="JQ499" s="307"/>
      <c r="JR499" s="307"/>
      <c r="JS499" s="307"/>
      <c r="JT499" s="307"/>
      <c r="JU499" s="307"/>
      <c r="JV499" s="307"/>
      <c r="JW499" s="307"/>
      <c r="JX499" s="307"/>
      <c r="JY499" s="307"/>
      <c r="JZ499" s="307"/>
      <c r="KA499" s="307"/>
      <c r="KB499" s="307"/>
      <c r="KC499" s="307"/>
      <c r="KD499" s="307"/>
      <c r="KE499" s="307"/>
      <c r="KF499" s="307"/>
      <c r="KG499" s="307"/>
      <c r="KH499" s="307"/>
      <c r="KI499" s="307"/>
      <c r="KJ499" s="307"/>
      <c r="KK499" s="307"/>
      <c r="KL499" s="307"/>
      <c r="KM499" s="307"/>
      <c r="KN499" s="307"/>
      <c r="KO499" s="307"/>
      <c r="KP499" s="307"/>
      <c r="KQ499" s="307"/>
      <c r="KR499" s="307"/>
      <c r="KS499" s="307"/>
      <c r="KT499" s="307"/>
    </row>
    <row r="500" spans="14:306" s="56" customFormat="1" ht="15" customHeight="1">
      <c r="N500" s="311"/>
      <c r="O500" s="311"/>
      <c r="P500" s="311"/>
      <c r="Q500" s="311"/>
      <c r="R500" s="311"/>
      <c r="S500" s="311"/>
      <c r="U500" s="311"/>
      <c r="V500" s="311"/>
      <c r="AG500" s="354">
        <v>10</v>
      </c>
      <c r="AH500" s="354"/>
      <c r="AI500" s="356" t="s">
        <v>77</v>
      </c>
      <c r="AJ500" s="356" t="s">
        <v>160</v>
      </c>
      <c r="AK500" s="359">
        <v>15</v>
      </c>
      <c r="AL500" s="359">
        <v>16</v>
      </c>
      <c r="AM500" s="356" t="s">
        <v>212</v>
      </c>
      <c r="AN500" s="356" t="s">
        <v>134</v>
      </c>
      <c r="AO500" s="359">
        <v>17</v>
      </c>
      <c r="AP500" s="356" t="s">
        <v>82</v>
      </c>
      <c r="AQ500" s="356" t="s">
        <v>81</v>
      </c>
      <c r="AR500" s="356" t="s">
        <v>81</v>
      </c>
      <c r="AS500" s="356" t="s">
        <v>140</v>
      </c>
      <c r="AT500" s="356" t="s">
        <v>135</v>
      </c>
      <c r="AU500" s="356"/>
      <c r="AV500" s="359">
        <v>16</v>
      </c>
      <c r="AW500" s="356" t="s">
        <v>164</v>
      </c>
      <c r="AX500" s="359">
        <v>13</v>
      </c>
      <c r="AY500" s="303">
        <f t="shared" si="253"/>
        <v>33</v>
      </c>
      <c r="AZ500" s="303">
        <f t="shared" si="254"/>
        <v>21</v>
      </c>
      <c r="BA500" s="303">
        <f t="shared" si="255"/>
        <v>16</v>
      </c>
      <c r="BB500" s="303">
        <f t="shared" si="256"/>
        <v>17</v>
      </c>
      <c r="BC500" s="303">
        <f t="shared" si="257"/>
        <v>46</v>
      </c>
      <c r="BD500" s="303">
        <f t="shared" si="258"/>
        <v>33</v>
      </c>
      <c r="BE500" s="303">
        <f t="shared" si="259"/>
        <v>18</v>
      </c>
      <c r="BF500" s="303">
        <f t="shared" si="260"/>
        <v>21</v>
      </c>
      <c r="BG500" s="303">
        <f t="shared" si="261"/>
        <v>22</v>
      </c>
      <c r="BH500" s="303"/>
      <c r="BI500" s="303">
        <f t="shared" si="262"/>
        <v>22</v>
      </c>
      <c r="BJ500" s="303">
        <f t="shared" si="263"/>
        <v>25</v>
      </c>
      <c r="BK500" s="303">
        <f t="shared" si="264"/>
        <v>80</v>
      </c>
      <c r="BL500" s="303">
        <f t="shared" si="265"/>
        <v>17</v>
      </c>
      <c r="BM500" s="303">
        <f t="shared" si="266"/>
        <v>24</v>
      </c>
      <c r="BN500" s="303">
        <f t="shared" si="267"/>
        <v>14</v>
      </c>
      <c r="CB500" s="307"/>
      <c r="CC500" s="307"/>
      <c r="CD500" s="307"/>
      <c r="CE500" s="307"/>
      <c r="CF500" s="307"/>
      <c r="CG500" s="307"/>
      <c r="CH500" s="307"/>
      <c r="CI500" s="307"/>
      <c r="CJ500" s="307"/>
      <c r="CK500" s="307"/>
      <c r="CL500" s="307"/>
      <c r="CM500" s="307"/>
      <c r="CN500" s="307"/>
      <c r="CO500" s="307"/>
      <c r="CP500" s="307"/>
      <c r="CQ500" s="307"/>
      <c r="CR500" s="307"/>
      <c r="CS500" s="307"/>
      <c r="CT500" s="307"/>
      <c r="CU500" s="307"/>
      <c r="CV500" s="307"/>
      <c r="CW500" s="307"/>
      <c r="CX500" s="307"/>
      <c r="CY500" s="307"/>
      <c r="CZ500" s="307"/>
      <c r="DA500" s="307"/>
      <c r="DB500" s="307"/>
      <c r="DC500" s="307"/>
      <c r="DD500" s="307"/>
      <c r="DE500" s="307"/>
      <c r="DF500" s="307"/>
      <c r="DG500" s="307"/>
      <c r="DH500" s="307"/>
      <c r="DI500" s="390"/>
      <c r="DJ500" s="390"/>
      <c r="DK500" s="307"/>
      <c r="DL500" s="307"/>
      <c r="DM500" s="307"/>
      <c r="DN500" s="307"/>
      <c r="DO500" s="307"/>
      <c r="DP500" s="307"/>
      <c r="DQ500" s="307"/>
      <c r="DR500" s="307"/>
      <c r="DS500" s="307"/>
      <c r="DT500" s="307"/>
      <c r="DU500" s="307"/>
      <c r="DV500" s="307"/>
      <c r="DW500" s="307"/>
      <c r="DX500" s="307"/>
      <c r="DY500" s="307"/>
      <c r="DZ500" s="307"/>
      <c r="EA500" s="307"/>
      <c r="EB500" s="307"/>
      <c r="EC500" s="307"/>
      <c r="ED500" s="307"/>
      <c r="EE500" s="307"/>
      <c r="EF500" s="307"/>
      <c r="EG500" s="307"/>
      <c r="EH500" s="307"/>
      <c r="EI500" s="307"/>
      <c r="EJ500" s="307"/>
      <c r="EK500" s="307"/>
      <c r="EL500" s="307"/>
      <c r="EM500" s="307"/>
      <c r="EN500" s="307"/>
      <c r="EO500" s="307"/>
      <c r="EP500" s="307"/>
      <c r="EQ500" s="307"/>
      <c r="ER500" s="307"/>
      <c r="ES500" s="307"/>
      <c r="ET500" s="307"/>
      <c r="EU500" s="390"/>
      <c r="EV500" s="390"/>
      <c r="EW500" s="307"/>
      <c r="EX500" s="307"/>
      <c r="EY500" s="307"/>
      <c r="EZ500" s="307"/>
      <c r="FA500" s="307"/>
      <c r="FB500" s="307"/>
      <c r="FC500" s="307"/>
      <c r="FD500" s="307"/>
      <c r="FE500" s="307"/>
      <c r="FF500" s="307"/>
      <c r="FG500" s="307"/>
      <c r="FH500" s="307"/>
      <c r="FI500" s="307"/>
      <c r="FJ500" s="307"/>
      <c r="FK500" s="307"/>
      <c r="FL500" s="307"/>
      <c r="FM500" s="307"/>
      <c r="FN500" s="307"/>
      <c r="FO500" s="307"/>
      <c r="FP500" s="307"/>
      <c r="FQ500" s="307"/>
      <c r="FR500" s="307"/>
      <c r="FS500" s="307"/>
      <c r="FT500" s="307"/>
      <c r="FU500" s="307"/>
      <c r="FV500" s="307"/>
      <c r="FW500" s="307"/>
      <c r="FX500" s="307"/>
      <c r="FY500" s="307"/>
      <c r="FZ500" s="307"/>
      <c r="GA500" s="307"/>
      <c r="GB500" s="307"/>
      <c r="GC500" s="307"/>
      <c r="GD500" s="307"/>
      <c r="GE500" s="307"/>
      <c r="GF500" s="307"/>
      <c r="GG500" s="307"/>
      <c r="GH500" s="307"/>
      <c r="GI500" s="307"/>
      <c r="GJ500" s="307"/>
      <c r="GK500" s="307"/>
      <c r="GL500" s="307"/>
      <c r="GM500" s="307"/>
      <c r="GN500" s="307"/>
      <c r="GO500" s="307"/>
      <c r="GP500" s="307"/>
      <c r="GQ500" s="307"/>
      <c r="GR500" s="307"/>
      <c r="GS500" s="307"/>
      <c r="GT500" s="307"/>
      <c r="GU500" s="307"/>
      <c r="GV500" s="307"/>
      <c r="GW500" s="307"/>
      <c r="GX500" s="307"/>
      <c r="GY500" s="307"/>
      <c r="GZ500" s="307"/>
      <c r="HA500" s="307"/>
      <c r="HB500" s="307"/>
      <c r="HC500" s="307"/>
      <c r="HD500" s="307"/>
      <c r="HE500" s="307"/>
      <c r="HF500" s="307"/>
      <c r="HG500" s="307"/>
      <c r="HH500" s="307"/>
      <c r="HI500" s="307"/>
      <c r="HJ500" s="307"/>
      <c r="HK500" s="307"/>
      <c r="HL500" s="307"/>
      <c r="HM500" s="307"/>
      <c r="HN500" s="307"/>
      <c r="HO500" s="307"/>
      <c r="HP500" s="307"/>
      <c r="HQ500" s="307"/>
      <c r="HR500" s="307"/>
      <c r="HS500" s="307"/>
      <c r="HT500" s="307"/>
      <c r="HU500" s="307"/>
      <c r="HV500" s="307"/>
      <c r="HW500" s="307"/>
      <c r="HX500" s="307"/>
      <c r="HY500" s="307"/>
      <c r="HZ500" s="307"/>
      <c r="IA500" s="307"/>
      <c r="IB500" s="307"/>
      <c r="IC500" s="307"/>
      <c r="ID500" s="307"/>
      <c r="IE500" s="307"/>
      <c r="IF500" s="307"/>
      <c r="IG500" s="307"/>
      <c r="IH500" s="307"/>
      <c r="II500" s="307"/>
      <c r="IJ500" s="307"/>
      <c r="IK500" s="307"/>
      <c r="IL500" s="307"/>
      <c r="IM500" s="307"/>
      <c r="IN500" s="307"/>
      <c r="IO500" s="307"/>
      <c r="IP500" s="307"/>
      <c r="IQ500" s="307"/>
      <c r="IR500" s="307"/>
      <c r="IS500" s="307"/>
      <c r="IT500" s="307"/>
      <c r="IU500" s="307"/>
      <c r="IV500" s="307"/>
      <c r="IW500" s="307"/>
      <c r="IX500" s="307"/>
      <c r="IY500" s="307"/>
      <c r="IZ500" s="307"/>
      <c r="JA500" s="307"/>
      <c r="JB500" s="307"/>
      <c r="JC500" s="307"/>
      <c r="JD500" s="307"/>
      <c r="JE500" s="307"/>
      <c r="JF500" s="307"/>
      <c r="JG500" s="307"/>
      <c r="JH500" s="307"/>
      <c r="JI500" s="307"/>
      <c r="JJ500" s="307"/>
      <c r="JK500" s="307"/>
      <c r="JL500" s="307"/>
      <c r="JM500" s="307"/>
      <c r="JN500" s="307"/>
      <c r="JO500" s="307"/>
      <c r="JP500" s="307"/>
      <c r="JQ500" s="307"/>
      <c r="JR500" s="307"/>
      <c r="JS500" s="307"/>
      <c r="JT500" s="307"/>
      <c r="JU500" s="307"/>
      <c r="JV500" s="307"/>
      <c r="JW500" s="307"/>
      <c r="JX500" s="307"/>
      <c r="JY500" s="307"/>
      <c r="JZ500" s="307"/>
      <c r="KA500" s="307"/>
      <c r="KB500" s="307"/>
      <c r="KC500" s="307"/>
      <c r="KD500" s="307"/>
      <c r="KE500" s="307"/>
      <c r="KF500" s="307"/>
      <c r="KG500" s="307"/>
      <c r="KH500" s="307"/>
      <c r="KI500" s="307"/>
      <c r="KJ500" s="307"/>
      <c r="KK500" s="307"/>
      <c r="KL500" s="307"/>
      <c r="KM500" s="307"/>
      <c r="KN500" s="307"/>
      <c r="KO500" s="307"/>
      <c r="KP500" s="307"/>
      <c r="KQ500" s="307"/>
      <c r="KR500" s="307"/>
      <c r="KS500" s="307"/>
      <c r="KT500" s="307"/>
    </row>
    <row r="501" spans="14:306" s="56" customFormat="1" ht="15" customHeight="1">
      <c r="N501" s="330"/>
      <c r="O501" s="331"/>
      <c r="P501" s="331"/>
      <c r="Q501" s="331"/>
      <c r="R501" s="331"/>
      <c r="S501" s="331"/>
      <c r="T501" s="331"/>
      <c r="U501" s="330"/>
      <c r="AG501" s="351">
        <v>11</v>
      </c>
      <c r="AH501" s="351"/>
      <c r="AI501" s="356" t="s">
        <v>245</v>
      </c>
      <c r="AJ501" s="356" t="s">
        <v>86</v>
      </c>
      <c r="AK501" s="359">
        <v>16</v>
      </c>
      <c r="AL501" s="356" t="s">
        <v>79</v>
      </c>
      <c r="AM501" s="356" t="s">
        <v>161</v>
      </c>
      <c r="AN501" s="356" t="s">
        <v>137</v>
      </c>
      <c r="AO501" s="359">
        <v>18</v>
      </c>
      <c r="AP501" s="359">
        <v>21</v>
      </c>
      <c r="AQ501" s="356" t="s">
        <v>164</v>
      </c>
      <c r="AR501" s="356" t="s">
        <v>164</v>
      </c>
      <c r="AS501" s="356" t="s">
        <v>126</v>
      </c>
      <c r="AT501" s="356" t="s">
        <v>257</v>
      </c>
      <c r="AU501" s="356"/>
      <c r="AV501" s="359">
        <v>17</v>
      </c>
      <c r="AW501" s="359">
        <v>24</v>
      </c>
      <c r="AX501" s="359">
        <v>14</v>
      </c>
      <c r="AY501" s="303">
        <f t="shared" si="253"/>
        <v>37</v>
      </c>
      <c r="AZ501" s="303">
        <f t="shared" si="254"/>
        <v>24</v>
      </c>
      <c r="BA501" s="303">
        <f t="shared" si="255"/>
        <v>17</v>
      </c>
      <c r="BB501" s="303">
        <f t="shared" si="256"/>
        <v>19</v>
      </c>
      <c r="BC501" s="303">
        <f t="shared" si="257"/>
        <v>49</v>
      </c>
      <c r="BD501" s="303">
        <f t="shared" si="258"/>
        <v>35</v>
      </c>
      <c r="BE501" s="303">
        <f t="shared" si="259"/>
        <v>19</v>
      </c>
      <c r="BF501" s="303">
        <f t="shared" si="260"/>
        <v>22</v>
      </c>
      <c r="BG501" s="303">
        <f t="shared" si="261"/>
        <v>24</v>
      </c>
      <c r="BH501" s="303"/>
      <c r="BI501" s="303">
        <f t="shared" si="262"/>
        <v>24</v>
      </c>
      <c r="BJ501" s="303">
        <f t="shared" si="263"/>
        <v>27</v>
      </c>
      <c r="BK501" s="303">
        <f t="shared" si="264"/>
        <v>87</v>
      </c>
      <c r="BL501" s="303">
        <f t="shared" si="265"/>
        <v>18</v>
      </c>
      <c r="BM501" s="303">
        <f t="shared" si="266"/>
        <v>25</v>
      </c>
      <c r="BN501" s="303">
        <f t="shared" si="267"/>
        <v>15</v>
      </c>
      <c r="CB501" s="307"/>
      <c r="CC501" s="307"/>
      <c r="CD501" s="307"/>
      <c r="CE501" s="307"/>
      <c r="CF501" s="307"/>
      <c r="CG501" s="307"/>
      <c r="CH501" s="307"/>
      <c r="CI501" s="307"/>
      <c r="CJ501" s="307"/>
      <c r="CK501" s="307"/>
      <c r="CL501" s="307"/>
      <c r="CM501" s="307"/>
      <c r="CN501" s="307"/>
      <c r="CO501" s="307"/>
      <c r="CP501" s="307"/>
      <c r="CQ501" s="307"/>
      <c r="CR501" s="307"/>
      <c r="CS501" s="307"/>
      <c r="CT501" s="307"/>
      <c r="CU501" s="307"/>
      <c r="CV501" s="307"/>
      <c r="CW501" s="307"/>
      <c r="CX501" s="307"/>
      <c r="CY501" s="307"/>
      <c r="CZ501" s="307"/>
      <c r="DA501" s="307"/>
      <c r="DB501" s="307"/>
      <c r="DC501" s="307"/>
      <c r="DD501" s="307"/>
      <c r="DE501" s="307"/>
      <c r="DF501" s="307"/>
      <c r="DG501" s="307"/>
      <c r="DH501" s="307"/>
      <c r="DI501" s="390"/>
      <c r="DJ501" s="390"/>
      <c r="DK501" s="307"/>
      <c r="DL501" s="307"/>
      <c r="DM501" s="307"/>
      <c r="DN501" s="307"/>
      <c r="DO501" s="307"/>
      <c r="DP501" s="307"/>
      <c r="DQ501" s="307"/>
      <c r="DR501" s="307"/>
      <c r="DS501" s="307"/>
      <c r="DT501" s="307"/>
      <c r="DU501" s="307"/>
      <c r="DV501" s="307"/>
      <c r="DW501" s="307"/>
      <c r="DX501" s="307"/>
      <c r="DY501" s="307"/>
      <c r="DZ501" s="307"/>
      <c r="EA501" s="307"/>
      <c r="EB501" s="307"/>
      <c r="EC501" s="307"/>
      <c r="ED501" s="307"/>
      <c r="EE501" s="307"/>
      <c r="EF501" s="307"/>
      <c r="EG501" s="307"/>
      <c r="EH501" s="307"/>
      <c r="EI501" s="307"/>
      <c r="EJ501" s="307"/>
      <c r="EK501" s="307"/>
      <c r="EL501" s="307"/>
      <c r="EM501" s="307"/>
      <c r="EN501" s="307"/>
      <c r="EO501" s="307"/>
      <c r="EP501" s="307"/>
      <c r="EQ501" s="307"/>
      <c r="ER501" s="307"/>
      <c r="ES501" s="307"/>
      <c r="ET501" s="307"/>
      <c r="EU501" s="390"/>
      <c r="EV501" s="390"/>
      <c r="EW501" s="307"/>
      <c r="EX501" s="307"/>
      <c r="EY501" s="307"/>
      <c r="EZ501" s="307"/>
      <c r="FA501" s="307"/>
      <c r="FB501" s="307"/>
      <c r="FC501" s="307"/>
      <c r="FD501" s="307"/>
      <c r="FE501" s="307"/>
      <c r="FF501" s="307"/>
      <c r="FG501" s="307"/>
      <c r="FH501" s="307"/>
      <c r="FI501" s="307"/>
      <c r="FJ501" s="307"/>
      <c r="FK501" s="307"/>
      <c r="FL501" s="307"/>
      <c r="FM501" s="307"/>
      <c r="FN501" s="307"/>
      <c r="FO501" s="307"/>
      <c r="FP501" s="307"/>
      <c r="FQ501" s="307"/>
      <c r="FR501" s="307"/>
      <c r="FS501" s="307"/>
      <c r="FT501" s="307"/>
      <c r="FU501" s="307"/>
      <c r="FV501" s="307"/>
      <c r="FW501" s="307"/>
      <c r="FX501" s="307"/>
      <c r="FY501" s="307"/>
      <c r="FZ501" s="307"/>
      <c r="GA501" s="307"/>
      <c r="GB501" s="307"/>
      <c r="GC501" s="307"/>
      <c r="GD501" s="307"/>
      <c r="GE501" s="307"/>
      <c r="GF501" s="307"/>
      <c r="GG501" s="307"/>
      <c r="GH501" s="307"/>
      <c r="GI501" s="307"/>
      <c r="GJ501" s="307"/>
      <c r="GK501" s="307"/>
      <c r="GL501" s="307"/>
      <c r="GM501" s="307"/>
      <c r="GN501" s="307"/>
      <c r="GO501" s="307"/>
      <c r="GP501" s="307"/>
      <c r="GQ501" s="307"/>
      <c r="GR501" s="307"/>
      <c r="GS501" s="307"/>
      <c r="GT501" s="307"/>
      <c r="GU501" s="307"/>
      <c r="GV501" s="307"/>
      <c r="GW501" s="307"/>
      <c r="GX501" s="307"/>
      <c r="GY501" s="307"/>
      <c r="GZ501" s="307"/>
      <c r="HA501" s="307"/>
      <c r="HB501" s="307"/>
      <c r="HC501" s="307"/>
      <c r="HD501" s="307"/>
      <c r="HE501" s="307"/>
      <c r="HF501" s="307"/>
      <c r="HG501" s="307"/>
      <c r="HH501" s="307"/>
      <c r="HI501" s="307"/>
      <c r="HJ501" s="307"/>
      <c r="HK501" s="307"/>
      <c r="HL501" s="307"/>
      <c r="HM501" s="307"/>
      <c r="HN501" s="307"/>
      <c r="HO501" s="307"/>
      <c r="HP501" s="307"/>
      <c r="HQ501" s="307"/>
      <c r="HR501" s="307"/>
      <c r="HS501" s="307"/>
      <c r="HT501" s="307"/>
      <c r="HU501" s="307"/>
      <c r="HV501" s="307"/>
      <c r="HW501" s="307"/>
      <c r="HX501" s="307"/>
      <c r="HY501" s="307"/>
      <c r="HZ501" s="307"/>
      <c r="IA501" s="307"/>
      <c r="IB501" s="307"/>
      <c r="IC501" s="307"/>
      <c r="ID501" s="307"/>
      <c r="IE501" s="307"/>
      <c r="IF501" s="307"/>
      <c r="IG501" s="307"/>
      <c r="IH501" s="307"/>
      <c r="II501" s="307"/>
      <c r="IJ501" s="307"/>
      <c r="IK501" s="307"/>
      <c r="IL501" s="307"/>
      <c r="IM501" s="307"/>
      <c r="IN501" s="307"/>
      <c r="IO501" s="307"/>
      <c r="IP501" s="307"/>
      <c r="IQ501" s="307"/>
      <c r="IR501" s="307"/>
      <c r="IS501" s="307"/>
      <c r="IT501" s="307"/>
      <c r="IU501" s="307"/>
      <c r="IV501" s="307"/>
      <c r="IW501" s="307"/>
      <c r="IX501" s="307"/>
      <c r="IY501" s="307"/>
      <c r="IZ501" s="307"/>
      <c r="JA501" s="307"/>
      <c r="JB501" s="307"/>
      <c r="JC501" s="307"/>
      <c r="JD501" s="307"/>
      <c r="JE501" s="307"/>
      <c r="JF501" s="307"/>
      <c r="JG501" s="307"/>
      <c r="JH501" s="307"/>
      <c r="JI501" s="307"/>
      <c r="JJ501" s="307"/>
      <c r="JK501" s="307"/>
      <c r="JL501" s="307"/>
      <c r="JM501" s="307"/>
      <c r="JN501" s="307"/>
      <c r="JO501" s="307"/>
      <c r="JP501" s="307"/>
      <c r="JQ501" s="307"/>
      <c r="JR501" s="307"/>
      <c r="JS501" s="307"/>
      <c r="JT501" s="307"/>
      <c r="JU501" s="307"/>
      <c r="JV501" s="307"/>
      <c r="JW501" s="307"/>
      <c r="JX501" s="307"/>
      <c r="JY501" s="307"/>
      <c r="JZ501" s="307"/>
      <c r="KA501" s="307"/>
      <c r="KB501" s="307"/>
      <c r="KC501" s="307"/>
      <c r="KD501" s="307"/>
      <c r="KE501" s="307"/>
      <c r="KF501" s="307"/>
      <c r="KG501" s="307"/>
      <c r="KH501" s="307"/>
      <c r="KI501" s="307"/>
      <c r="KJ501" s="307"/>
      <c r="KK501" s="307"/>
      <c r="KL501" s="307"/>
      <c r="KM501" s="307"/>
      <c r="KN501" s="307"/>
      <c r="KO501" s="307"/>
      <c r="KP501" s="307"/>
      <c r="KQ501" s="307"/>
      <c r="KR501" s="307"/>
      <c r="KS501" s="307"/>
      <c r="KT501" s="307"/>
    </row>
    <row r="502" spans="14:306" s="56" customFormat="1" ht="15" customHeight="1">
      <c r="N502" s="426"/>
      <c r="O502" s="303"/>
      <c r="P502" s="303"/>
      <c r="Q502" s="427"/>
      <c r="R502" s="427"/>
      <c r="S502" s="303"/>
      <c r="T502" s="303"/>
      <c r="U502" s="303"/>
      <c r="W502" s="342"/>
      <c r="X502" s="342"/>
      <c r="Y502" s="342"/>
      <c r="Z502" s="342"/>
      <c r="AA502" s="342"/>
      <c r="AB502" s="342"/>
      <c r="AC502" s="342"/>
      <c r="AD502" s="342"/>
      <c r="AE502" s="342"/>
      <c r="AF502" s="342"/>
      <c r="AG502" s="354">
        <v>12</v>
      </c>
      <c r="AH502" s="354"/>
      <c r="AI502" s="356" t="s">
        <v>283</v>
      </c>
      <c r="AJ502" s="356" t="s">
        <v>89</v>
      </c>
      <c r="AK502" s="356" t="s">
        <v>79</v>
      </c>
      <c r="AL502" s="359">
        <v>19</v>
      </c>
      <c r="AM502" s="356" t="s">
        <v>262</v>
      </c>
      <c r="AN502" s="356" t="s">
        <v>585</v>
      </c>
      <c r="AO502" s="359">
        <v>19</v>
      </c>
      <c r="AP502" s="356" t="s">
        <v>164</v>
      </c>
      <c r="AQ502" s="356" t="s">
        <v>89</v>
      </c>
      <c r="AR502" s="356" t="s">
        <v>263</v>
      </c>
      <c r="AS502" s="356" t="s">
        <v>162</v>
      </c>
      <c r="AT502" s="356" t="s">
        <v>196</v>
      </c>
      <c r="AU502" s="356"/>
      <c r="AV502" s="359">
        <v>18</v>
      </c>
      <c r="AW502" s="359">
        <v>25</v>
      </c>
      <c r="AX502" s="359">
        <v>15</v>
      </c>
      <c r="AY502" s="303">
        <f t="shared" si="253"/>
        <v>40</v>
      </c>
      <c r="AZ502" s="303">
        <f t="shared" si="254"/>
        <v>26</v>
      </c>
      <c r="BA502" s="303">
        <f t="shared" si="255"/>
        <v>19</v>
      </c>
      <c r="BB502" s="303">
        <f t="shared" si="256"/>
        <v>20</v>
      </c>
      <c r="BC502" s="303">
        <f t="shared" si="257"/>
        <v>53</v>
      </c>
      <c r="BD502" s="303">
        <f t="shared" si="258"/>
        <v>37</v>
      </c>
      <c r="BE502" s="303">
        <f t="shared" si="259"/>
        <v>20</v>
      </c>
      <c r="BF502" s="303">
        <f t="shared" si="260"/>
        <v>24</v>
      </c>
      <c r="BG502" s="303">
        <f t="shared" si="261"/>
        <v>26</v>
      </c>
      <c r="BH502" s="303"/>
      <c r="BI502" s="303">
        <f t="shared" si="262"/>
        <v>27</v>
      </c>
      <c r="BJ502" s="303">
        <f t="shared" si="263"/>
        <v>29</v>
      </c>
      <c r="BK502" s="303">
        <f t="shared" si="264"/>
        <v>93</v>
      </c>
      <c r="BL502" s="303">
        <f t="shared" si="265"/>
        <v>19</v>
      </c>
      <c r="BM502" s="303">
        <f t="shared" si="266"/>
        <v>26</v>
      </c>
      <c r="BN502" s="303">
        <f t="shared" si="267"/>
        <v>16</v>
      </c>
      <c r="CB502" s="307"/>
      <c r="CC502" s="307"/>
      <c r="CD502" s="307"/>
      <c r="CE502" s="307"/>
      <c r="CF502" s="307"/>
      <c r="CG502" s="307"/>
      <c r="CH502" s="307"/>
      <c r="CI502" s="307"/>
      <c r="CJ502" s="307"/>
      <c r="CK502" s="307"/>
      <c r="CL502" s="307"/>
      <c r="CM502" s="307"/>
      <c r="CN502" s="307"/>
      <c r="CO502" s="307"/>
      <c r="CP502" s="307"/>
      <c r="CQ502" s="307"/>
      <c r="CR502" s="307"/>
      <c r="CS502" s="307"/>
      <c r="CT502" s="307"/>
      <c r="CU502" s="307"/>
      <c r="CV502" s="307"/>
      <c r="CW502" s="307"/>
      <c r="CX502" s="307"/>
      <c r="CY502" s="307"/>
      <c r="CZ502" s="307"/>
      <c r="DA502" s="307"/>
      <c r="DB502" s="307"/>
      <c r="DC502" s="307"/>
      <c r="DD502" s="307"/>
      <c r="DE502" s="307"/>
      <c r="DF502" s="307"/>
      <c r="DG502" s="307"/>
      <c r="DH502" s="307"/>
      <c r="DI502" s="390"/>
      <c r="DJ502" s="390"/>
      <c r="DK502" s="307"/>
      <c r="DL502" s="307"/>
      <c r="DM502" s="307"/>
      <c r="DN502" s="307"/>
      <c r="DO502" s="307"/>
      <c r="DP502" s="307"/>
      <c r="DQ502" s="307"/>
      <c r="DR502" s="307"/>
      <c r="DS502" s="307"/>
      <c r="DT502" s="307"/>
      <c r="DU502" s="307"/>
      <c r="DV502" s="307"/>
      <c r="DW502" s="307"/>
      <c r="DX502" s="307"/>
      <c r="DY502" s="307"/>
      <c r="DZ502" s="307"/>
      <c r="EA502" s="307"/>
      <c r="EB502" s="307"/>
      <c r="EC502" s="307"/>
      <c r="ED502" s="307"/>
      <c r="EE502" s="307"/>
      <c r="EF502" s="307"/>
      <c r="EG502" s="307"/>
      <c r="EH502" s="307"/>
      <c r="EI502" s="307"/>
      <c r="EJ502" s="307"/>
      <c r="EK502" s="307"/>
      <c r="EL502" s="307"/>
      <c r="EM502" s="307"/>
      <c r="EN502" s="307"/>
      <c r="EO502" s="307"/>
      <c r="EP502" s="307"/>
      <c r="EQ502" s="307"/>
      <c r="ER502" s="307"/>
      <c r="ES502" s="307"/>
      <c r="ET502" s="307"/>
      <c r="EU502" s="390"/>
      <c r="EV502" s="390"/>
      <c r="EW502" s="307"/>
      <c r="EX502" s="307"/>
      <c r="EY502" s="307"/>
      <c r="EZ502" s="307"/>
      <c r="FA502" s="307"/>
      <c r="FB502" s="307"/>
      <c r="FC502" s="307"/>
      <c r="FD502" s="307"/>
      <c r="FE502" s="307"/>
      <c r="FF502" s="307"/>
      <c r="FG502" s="307"/>
      <c r="FH502" s="307"/>
      <c r="FI502" s="307"/>
      <c r="FJ502" s="307"/>
      <c r="FK502" s="307"/>
      <c r="FL502" s="307"/>
      <c r="FM502" s="307"/>
      <c r="FN502" s="307"/>
      <c r="FO502" s="307"/>
      <c r="FP502" s="307"/>
      <c r="FQ502" s="307"/>
      <c r="FR502" s="307"/>
      <c r="FS502" s="307"/>
      <c r="FT502" s="307"/>
      <c r="FU502" s="307"/>
      <c r="FV502" s="307"/>
      <c r="FW502" s="307"/>
      <c r="FX502" s="307"/>
      <c r="FY502" s="307"/>
      <c r="FZ502" s="307"/>
      <c r="GA502" s="307"/>
      <c r="GB502" s="307"/>
      <c r="GC502" s="307"/>
      <c r="GD502" s="307"/>
      <c r="GE502" s="307"/>
      <c r="GF502" s="307"/>
      <c r="GG502" s="307"/>
      <c r="GH502" s="307"/>
      <c r="GI502" s="307"/>
      <c r="GJ502" s="307"/>
      <c r="GK502" s="307"/>
      <c r="GL502" s="307"/>
      <c r="GM502" s="307"/>
      <c r="GN502" s="307"/>
      <c r="GO502" s="307"/>
      <c r="GP502" s="307"/>
      <c r="GQ502" s="307"/>
      <c r="GR502" s="307"/>
      <c r="GS502" s="307"/>
      <c r="GT502" s="307"/>
      <c r="GU502" s="307"/>
      <c r="GV502" s="307"/>
      <c r="GW502" s="307"/>
      <c r="GX502" s="307"/>
      <c r="GY502" s="307"/>
      <c r="GZ502" s="307"/>
      <c r="HA502" s="307"/>
      <c r="HB502" s="307"/>
      <c r="HC502" s="307"/>
      <c r="HD502" s="307"/>
      <c r="HE502" s="307"/>
      <c r="HF502" s="307"/>
      <c r="HG502" s="307"/>
      <c r="HH502" s="307"/>
      <c r="HI502" s="307"/>
      <c r="HJ502" s="307"/>
      <c r="HK502" s="307"/>
      <c r="HL502" s="307"/>
      <c r="HM502" s="307"/>
      <c r="HN502" s="307"/>
      <c r="HO502" s="307"/>
      <c r="HP502" s="307"/>
      <c r="HQ502" s="307"/>
      <c r="HR502" s="307"/>
      <c r="HS502" s="307"/>
      <c r="HT502" s="307"/>
      <c r="HU502" s="307"/>
      <c r="HV502" s="307"/>
      <c r="HW502" s="307"/>
      <c r="HX502" s="307"/>
      <c r="HY502" s="307"/>
      <c r="HZ502" s="307"/>
      <c r="IA502" s="307"/>
      <c r="IB502" s="307"/>
      <c r="IC502" s="307"/>
      <c r="ID502" s="307"/>
      <c r="IE502" s="307"/>
      <c r="IF502" s="307"/>
      <c r="IG502" s="307"/>
      <c r="IH502" s="307"/>
      <c r="II502" s="307"/>
      <c r="IJ502" s="307"/>
      <c r="IK502" s="307"/>
      <c r="IL502" s="307"/>
      <c r="IM502" s="307"/>
      <c r="IN502" s="307"/>
      <c r="IO502" s="307"/>
      <c r="IP502" s="307"/>
      <c r="IQ502" s="307"/>
      <c r="IR502" s="307"/>
      <c r="IS502" s="307"/>
      <c r="IT502" s="307"/>
      <c r="IU502" s="307"/>
      <c r="IV502" s="307"/>
      <c r="IW502" s="307"/>
      <c r="IX502" s="307"/>
      <c r="IY502" s="307"/>
      <c r="IZ502" s="307"/>
      <c r="JA502" s="307"/>
      <c r="JB502" s="307"/>
      <c r="JC502" s="307"/>
      <c r="JD502" s="307"/>
      <c r="JE502" s="307"/>
      <c r="JF502" s="307"/>
      <c r="JG502" s="307"/>
      <c r="JH502" s="307"/>
      <c r="JI502" s="307"/>
      <c r="JJ502" s="307"/>
      <c r="JK502" s="307"/>
      <c r="JL502" s="307"/>
      <c r="JM502" s="307"/>
      <c r="JN502" s="307"/>
      <c r="JO502" s="307"/>
      <c r="JP502" s="307"/>
      <c r="JQ502" s="307"/>
      <c r="JR502" s="307"/>
      <c r="JS502" s="307"/>
      <c r="JT502" s="307"/>
      <c r="JU502" s="307"/>
      <c r="JV502" s="307"/>
      <c r="JW502" s="307"/>
      <c r="JX502" s="307"/>
      <c r="JY502" s="307"/>
      <c r="JZ502" s="307"/>
      <c r="KA502" s="307"/>
      <c r="KB502" s="307"/>
      <c r="KC502" s="307"/>
      <c r="KD502" s="307"/>
      <c r="KE502" s="307"/>
      <c r="KF502" s="307"/>
      <c r="KG502" s="307"/>
      <c r="KH502" s="307"/>
      <c r="KI502" s="307"/>
      <c r="KJ502" s="307"/>
      <c r="KK502" s="307"/>
      <c r="KL502" s="307"/>
      <c r="KM502" s="307"/>
      <c r="KN502" s="307"/>
      <c r="KO502" s="307"/>
      <c r="KP502" s="307"/>
      <c r="KQ502" s="307"/>
      <c r="KR502" s="307"/>
      <c r="KS502" s="307"/>
      <c r="KT502" s="307"/>
    </row>
    <row r="503" spans="14:306" s="56" customFormat="1" ht="15" customHeight="1">
      <c r="N503" s="426"/>
      <c r="O503" s="427"/>
      <c r="P503" s="303"/>
      <c r="Q503" s="427"/>
      <c r="R503" s="303"/>
      <c r="S503" s="303"/>
      <c r="T503" s="303"/>
      <c r="U503" s="303"/>
      <c r="W503" s="342"/>
      <c r="X503" s="342"/>
      <c r="Y503" s="342"/>
      <c r="Z503" s="342"/>
      <c r="AA503" s="342"/>
      <c r="AB503" s="342"/>
      <c r="AC503" s="342"/>
      <c r="AD503" s="342"/>
      <c r="AE503" s="342"/>
      <c r="AG503" s="354">
        <v>13</v>
      </c>
      <c r="AH503" s="354"/>
      <c r="AI503" s="356" t="s">
        <v>191</v>
      </c>
      <c r="AJ503" s="356" t="s">
        <v>93</v>
      </c>
      <c r="AK503" s="359">
        <v>19</v>
      </c>
      <c r="AL503" s="359">
        <v>20</v>
      </c>
      <c r="AM503" s="356" t="s">
        <v>215</v>
      </c>
      <c r="AN503" s="356" t="s">
        <v>283</v>
      </c>
      <c r="AO503" s="359">
        <v>20</v>
      </c>
      <c r="AP503" s="356" t="s">
        <v>89</v>
      </c>
      <c r="AQ503" s="356" t="s">
        <v>93</v>
      </c>
      <c r="AR503" s="356" t="s">
        <v>162</v>
      </c>
      <c r="AS503" s="359">
        <v>29</v>
      </c>
      <c r="AT503" s="356" t="s">
        <v>802</v>
      </c>
      <c r="AU503" s="356"/>
      <c r="AV503" s="356" t="s">
        <v>82</v>
      </c>
      <c r="AW503" s="356" t="s">
        <v>93</v>
      </c>
      <c r="AX503" s="359">
        <v>16</v>
      </c>
      <c r="AY503" s="303">
        <f t="shared" si="253"/>
        <v>44</v>
      </c>
      <c r="AZ503" s="303">
        <f t="shared" si="254"/>
        <v>28</v>
      </c>
      <c r="BA503" s="303">
        <f t="shared" si="255"/>
        <v>20</v>
      </c>
      <c r="BB503" s="303">
        <f t="shared" si="256"/>
        <v>21</v>
      </c>
      <c r="BC503" s="303">
        <f t="shared" si="257"/>
        <v>57</v>
      </c>
      <c r="BD503" s="303">
        <f t="shared" si="258"/>
        <v>40</v>
      </c>
      <c r="BE503" s="303">
        <f t="shared" si="259"/>
        <v>21</v>
      </c>
      <c r="BF503" s="303">
        <f t="shared" si="260"/>
        <v>26</v>
      </c>
      <c r="BG503" s="303">
        <f t="shared" si="261"/>
        <v>28</v>
      </c>
      <c r="BH503" s="303"/>
      <c r="BI503" s="303">
        <f t="shared" si="262"/>
        <v>29</v>
      </c>
      <c r="BJ503" s="303">
        <f t="shared" si="263"/>
        <v>30</v>
      </c>
      <c r="BK503" s="303">
        <f t="shared" si="264"/>
        <v>99</v>
      </c>
      <c r="BL503" s="303">
        <f t="shared" si="265"/>
        <v>21</v>
      </c>
      <c r="BM503" s="303">
        <f t="shared" si="266"/>
        <v>28</v>
      </c>
      <c r="BN503" s="303">
        <f t="shared" si="267"/>
        <v>17</v>
      </c>
      <c r="CB503" s="307"/>
      <c r="CC503" s="307"/>
      <c r="CD503" s="307"/>
      <c r="CE503" s="307"/>
      <c r="CF503" s="307"/>
      <c r="CG503" s="307"/>
      <c r="CH503" s="307"/>
      <c r="CI503" s="307"/>
      <c r="CJ503" s="307"/>
      <c r="CK503" s="307"/>
      <c r="CL503" s="307"/>
      <c r="CM503" s="307"/>
      <c r="CN503" s="307"/>
      <c r="CO503" s="307"/>
      <c r="CP503" s="307"/>
      <c r="CQ503" s="307"/>
      <c r="CR503" s="307"/>
      <c r="CS503" s="307"/>
      <c r="CT503" s="307"/>
      <c r="CU503" s="307"/>
      <c r="CV503" s="307"/>
      <c r="CW503" s="307"/>
      <c r="CX503" s="307"/>
      <c r="CY503" s="307"/>
      <c r="CZ503" s="307"/>
      <c r="DA503" s="307"/>
      <c r="DB503" s="307"/>
      <c r="DC503" s="307"/>
      <c r="DD503" s="307"/>
      <c r="DE503" s="307"/>
      <c r="DF503" s="307"/>
      <c r="DG503" s="307"/>
      <c r="DH503" s="307"/>
      <c r="DI503" s="390"/>
      <c r="DJ503" s="390"/>
      <c r="DK503" s="307"/>
      <c r="DL503" s="307"/>
      <c r="DM503" s="307"/>
      <c r="DN503" s="307"/>
      <c r="DO503" s="307"/>
      <c r="DP503" s="307"/>
      <c r="DQ503" s="307"/>
      <c r="DR503" s="307"/>
      <c r="DS503" s="307"/>
      <c r="DT503" s="307"/>
      <c r="DU503" s="307"/>
      <c r="DV503" s="307"/>
      <c r="DW503" s="307"/>
      <c r="DX503" s="307"/>
      <c r="DY503" s="307"/>
      <c r="DZ503" s="307"/>
      <c r="EA503" s="307"/>
      <c r="EB503" s="307"/>
      <c r="EC503" s="307"/>
      <c r="ED503" s="307"/>
      <c r="EE503" s="307"/>
      <c r="EF503" s="307"/>
      <c r="EG503" s="307"/>
      <c r="EH503" s="307"/>
      <c r="EI503" s="307"/>
      <c r="EJ503" s="307"/>
      <c r="EK503" s="307"/>
      <c r="EL503" s="307"/>
      <c r="EM503" s="307"/>
      <c r="EN503" s="307"/>
      <c r="EO503" s="307"/>
      <c r="EP503" s="307"/>
      <c r="EQ503" s="307"/>
      <c r="ER503" s="307"/>
      <c r="ES503" s="307"/>
      <c r="ET503" s="307"/>
      <c r="EU503" s="390"/>
      <c r="EV503" s="390"/>
      <c r="EW503" s="307"/>
      <c r="EX503" s="307"/>
      <c r="EY503" s="307"/>
      <c r="EZ503" s="307"/>
      <c r="FA503" s="307"/>
      <c r="FB503" s="307"/>
      <c r="FC503" s="307"/>
      <c r="FD503" s="307"/>
      <c r="FE503" s="307"/>
      <c r="FF503" s="307"/>
      <c r="FG503" s="307"/>
      <c r="FH503" s="307"/>
      <c r="FI503" s="307"/>
      <c r="FJ503" s="307"/>
      <c r="FK503" s="307"/>
      <c r="FL503" s="307"/>
      <c r="FM503" s="307"/>
      <c r="FN503" s="307"/>
      <c r="FO503" s="307"/>
      <c r="FP503" s="307"/>
      <c r="FQ503" s="307"/>
      <c r="FR503" s="307"/>
      <c r="FS503" s="307"/>
      <c r="FT503" s="307"/>
      <c r="FU503" s="307"/>
      <c r="FV503" s="307"/>
      <c r="FW503" s="307"/>
      <c r="FX503" s="307"/>
      <c r="FY503" s="307"/>
      <c r="FZ503" s="307"/>
      <c r="GA503" s="307"/>
      <c r="GB503" s="307"/>
      <c r="GC503" s="307"/>
      <c r="GD503" s="307"/>
      <c r="GE503" s="307"/>
      <c r="GF503" s="307"/>
      <c r="GG503" s="307"/>
      <c r="GH503" s="307"/>
      <c r="GI503" s="307"/>
      <c r="GJ503" s="307"/>
      <c r="GK503" s="307"/>
      <c r="GL503" s="307"/>
      <c r="GM503" s="307"/>
      <c r="GN503" s="307"/>
      <c r="GO503" s="307"/>
      <c r="GP503" s="307"/>
      <c r="GQ503" s="307"/>
      <c r="GR503" s="307"/>
      <c r="GS503" s="307"/>
      <c r="GT503" s="307"/>
      <c r="GU503" s="307"/>
      <c r="GV503" s="307"/>
      <c r="GW503" s="307"/>
      <c r="GX503" s="307"/>
      <c r="GY503" s="307"/>
      <c r="GZ503" s="307"/>
      <c r="HA503" s="307"/>
      <c r="HB503" s="307"/>
      <c r="HC503" s="307"/>
      <c r="HD503" s="307"/>
      <c r="HE503" s="307"/>
      <c r="HF503" s="307"/>
      <c r="HG503" s="307"/>
      <c r="HH503" s="307"/>
      <c r="HI503" s="307"/>
      <c r="HJ503" s="307"/>
      <c r="HK503" s="307"/>
      <c r="HL503" s="307"/>
      <c r="HM503" s="307"/>
      <c r="HN503" s="307"/>
      <c r="HO503" s="307"/>
      <c r="HP503" s="307"/>
      <c r="HQ503" s="307"/>
      <c r="HR503" s="307"/>
      <c r="HS503" s="307"/>
      <c r="HT503" s="307"/>
      <c r="HU503" s="307"/>
      <c r="HV503" s="307"/>
      <c r="HW503" s="307"/>
      <c r="HX503" s="307"/>
      <c r="HY503" s="307"/>
      <c r="HZ503" s="307"/>
      <c r="IA503" s="307"/>
      <c r="IB503" s="307"/>
      <c r="IC503" s="307"/>
      <c r="ID503" s="307"/>
      <c r="IE503" s="307"/>
      <c r="IF503" s="307"/>
      <c r="IG503" s="307"/>
      <c r="IH503" s="307"/>
      <c r="II503" s="307"/>
      <c r="IJ503" s="307"/>
      <c r="IK503" s="307"/>
      <c r="IL503" s="307"/>
      <c r="IM503" s="307"/>
      <c r="IN503" s="307"/>
      <c r="IO503" s="307"/>
      <c r="IP503" s="307"/>
      <c r="IQ503" s="307"/>
      <c r="IR503" s="307"/>
      <c r="IS503" s="307"/>
      <c r="IT503" s="307"/>
      <c r="IU503" s="307"/>
      <c r="IV503" s="307"/>
      <c r="IW503" s="307"/>
      <c r="IX503" s="307"/>
      <c r="IY503" s="307"/>
      <c r="IZ503" s="307"/>
      <c r="JA503" s="307"/>
      <c r="JB503" s="307"/>
      <c r="JC503" s="307"/>
      <c r="JD503" s="307"/>
      <c r="JE503" s="307"/>
      <c r="JF503" s="307"/>
      <c r="JG503" s="307"/>
      <c r="JH503" s="307"/>
      <c r="JI503" s="307"/>
      <c r="JJ503" s="307"/>
      <c r="JK503" s="307"/>
      <c r="JL503" s="307"/>
      <c r="JM503" s="307"/>
      <c r="JN503" s="307"/>
      <c r="JO503" s="307"/>
      <c r="JP503" s="307"/>
      <c r="JQ503" s="307"/>
      <c r="JR503" s="307"/>
      <c r="JS503" s="307"/>
      <c r="JT503" s="307"/>
      <c r="JU503" s="307"/>
      <c r="JV503" s="307"/>
      <c r="JW503" s="307"/>
      <c r="JX503" s="307"/>
      <c r="JY503" s="307"/>
      <c r="JZ503" s="307"/>
      <c r="KA503" s="307"/>
      <c r="KB503" s="307"/>
      <c r="KC503" s="307"/>
      <c r="KD503" s="307"/>
      <c r="KE503" s="307"/>
      <c r="KF503" s="307"/>
      <c r="KG503" s="307"/>
      <c r="KH503" s="307"/>
      <c r="KI503" s="307"/>
      <c r="KJ503" s="307"/>
      <c r="KK503" s="307"/>
      <c r="KL503" s="307"/>
      <c r="KM503" s="307"/>
      <c r="KN503" s="307"/>
      <c r="KO503" s="307"/>
      <c r="KP503" s="307"/>
      <c r="KQ503" s="307"/>
      <c r="KR503" s="307"/>
      <c r="KS503" s="307"/>
      <c r="KT503" s="307"/>
    </row>
    <row r="504" spans="14:306" s="56" customFormat="1" ht="15" customHeight="1">
      <c r="N504" s="426"/>
      <c r="O504" s="303"/>
      <c r="P504" s="303"/>
      <c r="Q504" s="427"/>
      <c r="R504" s="427"/>
      <c r="S504" s="303"/>
      <c r="T504" s="303"/>
      <c r="U504" s="303"/>
      <c r="W504" s="342"/>
      <c r="X504" s="342"/>
      <c r="Y504" s="342"/>
      <c r="Z504" s="342"/>
      <c r="AA504" s="342"/>
      <c r="AB504" s="342"/>
      <c r="AC504" s="342"/>
      <c r="AD504" s="342"/>
      <c r="AE504" s="342"/>
      <c r="AG504" s="354">
        <v>14</v>
      </c>
      <c r="AH504" s="354"/>
      <c r="AI504" s="356" t="s">
        <v>194</v>
      </c>
      <c r="AJ504" s="356" t="s">
        <v>96</v>
      </c>
      <c r="AK504" s="359">
        <v>20</v>
      </c>
      <c r="AL504" s="356" t="s">
        <v>138</v>
      </c>
      <c r="AM504" s="356" t="s">
        <v>216</v>
      </c>
      <c r="AN504" s="356" t="s">
        <v>673</v>
      </c>
      <c r="AO504" s="356" t="s">
        <v>138</v>
      </c>
      <c r="AP504" s="359">
        <v>26</v>
      </c>
      <c r="AQ504" s="359">
        <v>28</v>
      </c>
      <c r="AR504" s="356" t="s">
        <v>165</v>
      </c>
      <c r="AS504" s="356" t="s">
        <v>99</v>
      </c>
      <c r="AT504" s="356" t="s">
        <v>621</v>
      </c>
      <c r="AU504" s="356"/>
      <c r="AV504" s="359">
        <v>21</v>
      </c>
      <c r="AW504" s="359">
        <v>28</v>
      </c>
      <c r="AX504" s="359">
        <v>17</v>
      </c>
      <c r="AY504" s="303">
        <f t="shared" si="253"/>
        <v>48</v>
      </c>
      <c r="AZ504" s="303">
        <f t="shared" si="254"/>
        <v>30</v>
      </c>
      <c r="BA504" s="303">
        <f t="shared" si="255"/>
        <v>21</v>
      </c>
      <c r="BB504" s="303">
        <f t="shared" si="256"/>
        <v>23</v>
      </c>
      <c r="BC504" s="303">
        <f t="shared" si="257"/>
        <v>60</v>
      </c>
      <c r="BD504" s="303">
        <f t="shared" si="258"/>
        <v>42</v>
      </c>
      <c r="BE504" s="303" t="str">
        <f t="shared" si="259"/>
        <v>-</v>
      </c>
      <c r="BF504" s="303">
        <f t="shared" si="260"/>
        <v>27</v>
      </c>
      <c r="BG504" s="303">
        <f t="shared" si="261"/>
        <v>29</v>
      </c>
      <c r="BH504" s="303"/>
      <c r="BI504" s="303">
        <f t="shared" si="262"/>
        <v>31</v>
      </c>
      <c r="BJ504" s="303">
        <f t="shared" si="263"/>
        <v>32</v>
      </c>
      <c r="BK504" s="303">
        <f t="shared" si="264"/>
        <v>106</v>
      </c>
      <c r="BL504" s="303">
        <f t="shared" si="265"/>
        <v>22</v>
      </c>
      <c r="BM504" s="303">
        <f t="shared" si="266"/>
        <v>29</v>
      </c>
      <c r="BN504" s="303" t="str">
        <f t="shared" si="267"/>
        <v>-</v>
      </c>
      <c r="CB504" s="307"/>
      <c r="CC504" s="307"/>
      <c r="CD504" s="307"/>
      <c r="CE504" s="307"/>
      <c r="CF504" s="307"/>
      <c r="CG504" s="307"/>
      <c r="CH504" s="307"/>
      <c r="CI504" s="307"/>
      <c r="CJ504" s="307"/>
      <c r="CK504" s="307"/>
      <c r="CL504" s="307"/>
      <c r="CM504" s="307"/>
      <c r="CN504" s="307"/>
      <c r="CO504" s="307"/>
      <c r="CP504" s="307"/>
      <c r="CQ504" s="307"/>
      <c r="CR504" s="307"/>
      <c r="CS504" s="307"/>
      <c r="CT504" s="307"/>
      <c r="CU504" s="307"/>
      <c r="CV504" s="307"/>
      <c r="CW504" s="307"/>
      <c r="CX504" s="307"/>
      <c r="CY504" s="307"/>
      <c r="CZ504" s="307"/>
      <c r="DA504" s="307"/>
      <c r="DB504" s="307"/>
      <c r="DC504" s="307"/>
      <c r="DD504" s="307"/>
      <c r="DE504" s="307"/>
      <c r="DF504" s="307"/>
      <c r="DG504" s="307"/>
      <c r="DH504" s="307"/>
      <c r="DI504" s="390"/>
      <c r="DJ504" s="390"/>
      <c r="DK504" s="307"/>
      <c r="DL504" s="307"/>
      <c r="DM504" s="307"/>
      <c r="DN504" s="307"/>
      <c r="DO504" s="307"/>
      <c r="DP504" s="307"/>
      <c r="DQ504" s="307"/>
      <c r="DR504" s="307"/>
      <c r="DS504" s="307"/>
      <c r="DT504" s="307"/>
      <c r="DU504" s="307"/>
      <c r="DV504" s="307"/>
      <c r="DW504" s="307"/>
      <c r="DX504" s="307"/>
      <c r="DY504" s="307"/>
      <c r="DZ504" s="307"/>
      <c r="EA504" s="307"/>
      <c r="EB504" s="307"/>
      <c r="EC504" s="307"/>
      <c r="ED504" s="307"/>
      <c r="EE504" s="307"/>
      <c r="EF504" s="307"/>
      <c r="EG504" s="307"/>
      <c r="EH504" s="307"/>
      <c r="EI504" s="307"/>
      <c r="EJ504" s="307"/>
      <c r="EK504" s="307"/>
      <c r="EL504" s="307"/>
      <c r="EM504" s="307"/>
      <c r="EN504" s="307"/>
      <c r="EO504" s="307"/>
      <c r="EP504" s="307"/>
      <c r="EQ504" s="307"/>
      <c r="ER504" s="307"/>
      <c r="ES504" s="307"/>
      <c r="ET504" s="307"/>
      <c r="EU504" s="390"/>
      <c r="EV504" s="390"/>
      <c r="EW504" s="307"/>
      <c r="EX504" s="307"/>
      <c r="EY504" s="307"/>
      <c r="EZ504" s="307"/>
      <c r="FA504" s="307"/>
      <c r="FB504" s="307"/>
      <c r="FC504" s="307"/>
      <c r="FD504" s="307"/>
      <c r="FE504" s="307"/>
      <c r="FF504" s="307"/>
      <c r="FG504" s="307"/>
      <c r="FH504" s="307"/>
      <c r="FI504" s="307"/>
      <c r="FJ504" s="307"/>
      <c r="FK504" s="307"/>
      <c r="FL504" s="307"/>
      <c r="FM504" s="307"/>
      <c r="FN504" s="307"/>
      <c r="FO504" s="307"/>
      <c r="FP504" s="307"/>
      <c r="FQ504" s="307"/>
      <c r="FR504" s="307"/>
      <c r="FS504" s="307"/>
      <c r="FT504" s="307"/>
      <c r="FU504" s="307"/>
      <c r="FV504" s="307"/>
      <c r="FW504" s="307"/>
      <c r="FX504" s="307"/>
      <c r="FY504" s="307"/>
      <c r="FZ504" s="307"/>
      <c r="GA504" s="307"/>
      <c r="GB504" s="307"/>
      <c r="GC504" s="307"/>
      <c r="GD504" s="307"/>
      <c r="GE504" s="307"/>
      <c r="GF504" s="307"/>
      <c r="GG504" s="307"/>
      <c r="GH504" s="307"/>
      <c r="GI504" s="307"/>
      <c r="GJ504" s="307"/>
      <c r="GK504" s="307"/>
      <c r="GL504" s="307"/>
      <c r="GM504" s="307"/>
      <c r="GN504" s="307"/>
      <c r="GO504" s="307"/>
      <c r="GP504" s="307"/>
      <c r="GQ504" s="307"/>
      <c r="GR504" s="307"/>
      <c r="GS504" s="307"/>
      <c r="GT504" s="307"/>
      <c r="GU504" s="307"/>
      <c r="GV504" s="307"/>
      <c r="GW504" s="307"/>
      <c r="GX504" s="307"/>
      <c r="GY504" s="307"/>
      <c r="GZ504" s="307"/>
      <c r="HA504" s="307"/>
      <c r="HB504" s="307"/>
      <c r="HC504" s="307"/>
      <c r="HD504" s="307"/>
      <c r="HE504" s="307"/>
      <c r="HF504" s="307"/>
      <c r="HG504" s="307"/>
      <c r="HH504" s="307"/>
      <c r="HI504" s="307"/>
      <c r="HJ504" s="307"/>
      <c r="HK504" s="307"/>
      <c r="HL504" s="307"/>
      <c r="HM504" s="307"/>
      <c r="HN504" s="307"/>
      <c r="HO504" s="307"/>
      <c r="HP504" s="307"/>
      <c r="HQ504" s="307"/>
      <c r="HR504" s="307"/>
      <c r="HS504" s="307"/>
      <c r="HT504" s="307"/>
      <c r="HU504" s="307"/>
      <c r="HV504" s="307"/>
      <c r="HW504" s="307"/>
      <c r="HX504" s="307"/>
      <c r="HY504" s="307"/>
      <c r="HZ504" s="307"/>
      <c r="IA504" s="307"/>
      <c r="IB504" s="307"/>
      <c r="IC504" s="307"/>
      <c r="ID504" s="307"/>
      <c r="IE504" s="307"/>
      <c r="IF504" s="307"/>
      <c r="IG504" s="307"/>
      <c r="IH504" s="307"/>
      <c r="II504" s="307"/>
      <c r="IJ504" s="307"/>
      <c r="IK504" s="307"/>
      <c r="IL504" s="307"/>
      <c r="IM504" s="307"/>
      <c r="IN504" s="307"/>
      <c r="IO504" s="307"/>
      <c r="IP504" s="307"/>
      <c r="IQ504" s="307"/>
      <c r="IR504" s="307"/>
      <c r="IS504" s="307"/>
      <c r="IT504" s="307"/>
      <c r="IU504" s="307"/>
      <c r="IV504" s="307"/>
      <c r="IW504" s="307"/>
      <c r="IX504" s="307"/>
      <c r="IY504" s="307"/>
      <c r="IZ504" s="307"/>
      <c r="JA504" s="307"/>
      <c r="JB504" s="307"/>
      <c r="JC504" s="307"/>
      <c r="JD504" s="307"/>
      <c r="JE504" s="307"/>
      <c r="JF504" s="307"/>
      <c r="JG504" s="307"/>
      <c r="JH504" s="307"/>
      <c r="JI504" s="307"/>
      <c r="JJ504" s="307"/>
      <c r="JK504" s="307"/>
      <c r="JL504" s="307"/>
      <c r="JM504" s="307"/>
      <c r="JN504" s="307"/>
      <c r="JO504" s="307"/>
      <c r="JP504" s="307"/>
      <c r="JQ504" s="307"/>
      <c r="JR504" s="307"/>
      <c r="JS504" s="307"/>
      <c r="JT504" s="307"/>
      <c r="JU504" s="307"/>
      <c r="JV504" s="307"/>
      <c r="JW504" s="307"/>
      <c r="JX504" s="307"/>
      <c r="JY504" s="307"/>
      <c r="JZ504" s="307"/>
      <c r="KA504" s="307"/>
      <c r="KB504" s="307"/>
      <c r="KC504" s="307"/>
      <c r="KD504" s="307"/>
      <c r="KE504" s="307"/>
      <c r="KF504" s="307"/>
      <c r="KG504" s="307"/>
      <c r="KH504" s="307"/>
      <c r="KI504" s="307"/>
      <c r="KJ504" s="307"/>
      <c r="KK504" s="307"/>
      <c r="KL504" s="307"/>
      <c r="KM504" s="307"/>
      <c r="KN504" s="307"/>
      <c r="KO504" s="307"/>
      <c r="KP504" s="307"/>
      <c r="KQ504" s="307"/>
      <c r="KR504" s="307"/>
      <c r="KS504" s="307"/>
      <c r="KT504" s="307"/>
    </row>
    <row r="505" spans="14:306" s="56" customFormat="1" ht="15" customHeight="1">
      <c r="N505" s="426"/>
      <c r="O505" s="303"/>
      <c r="P505" s="303"/>
      <c r="Q505" s="303"/>
      <c r="R505" s="427"/>
      <c r="S505" s="303"/>
      <c r="T505" s="303"/>
      <c r="U505" s="427"/>
      <c r="W505" s="342"/>
      <c r="X505" s="342"/>
      <c r="Y505" s="342"/>
      <c r="Z505" s="342"/>
      <c r="AA505" s="342"/>
      <c r="AB505" s="342"/>
      <c r="AC505" s="342"/>
      <c r="AD505" s="342"/>
      <c r="AE505" s="342"/>
      <c r="AG505" s="354">
        <v>15</v>
      </c>
      <c r="AH505" s="354"/>
      <c r="AI505" s="356" t="s">
        <v>197</v>
      </c>
      <c r="AJ505" s="356" t="s">
        <v>99</v>
      </c>
      <c r="AK505" s="356" t="s">
        <v>138</v>
      </c>
      <c r="AL505" s="359">
        <v>23</v>
      </c>
      <c r="AM505" s="356" t="s">
        <v>217</v>
      </c>
      <c r="AN505" s="356" t="s">
        <v>146</v>
      </c>
      <c r="AO505" s="356" t="s">
        <v>0</v>
      </c>
      <c r="AP505" s="356" t="s">
        <v>162</v>
      </c>
      <c r="AQ505" s="356" t="s">
        <v>165</v>
      </c>
      <c r="AR505" s="356" t="s">
        <v>133</v>
      </c>
      <c r="AS505" s="359">
        <v>32</v>
      </c>
      <c r="AT505" s="356" t="s">
        <v>803</v>
      </c>
      <c r="AU505" s="356"/>
      <c r="AV505" s="359">
        <v>22</v>
      </c>
      <c r="AW505" s="359">
        <v>29</v>
      </c>
      <c r="AX505" s="356" t="s">
        <v>0</v>
      </c>
      <c r="AY505" s="303">
        <f t="shared" si="253"/>
        <v>52</v>
      </c>
      <c r="AZ505" s="303">
        <f t="shared" si="254"/>
        <v>32</v>
      </c>
      <c r="BA505" s="303">
        <f t="shared" si="255"/>
        <v>23</v>
      </c>
      <c r="BB505" s="303">
        <f t="shared" si="256"/>
        <v>24</v>
      </c>
      <c r="BC505" s="303">
        <f t="shared" si="257"/>
        <v>64</v>
      </c>
      <c r="BD505" s="303">
        <f t="shared" si="258"/>
        <v>44</v>
      </c>
      <c r="BE505" s="303">
        <f t="shared" si="259"/>
        <v>23</v>
      </c>
      <c r="BF505" s="303">
        <f t="shared" si="260"/>
        <v>29</v>
      </c>
      <c r="BG505" s="303">
        <f t="shared" si="261"/>
        <v>31</v>
      </c>
      <c r="BH505" s="303"/>
      <c r="BI505" s="303">
        <f t="shared" si="262"/>
        <v>33</v>
      </c>
      <c r="BJ505" s="303">
        <f t="shared" si="263"/>
        <v>33</v>
      </c>
      <c r="BK505" s="303">
        <f t="shared" si="264"/>
        <v>112</v>
      </c>
      <c r="BL505" s="303">
        <f t="shared" si="265"/>
        <v>23</v>
      </c>
      <c r="BM505" s="303">
        <f t="shared" si="266"/>
        <v>30</v>
      </c>
      <c r="BN505" s="303">
        <f t="shared" si="267"/>
        <v>18</v>
      </c>
      <c r="CB505" s="307"/>
      <c r="CC505" s="307"/>
      <c r="CD505" s="307"/>
      <c r="CE505" s="307"/>
      <c r="CF505" s="307"/>
      <c r="CG505" s="307"/>
      <c r="CH505" s="307"/>
      <c r="CI505" s="307"/>
      <c r="CJ505" s="307"/>
      <c r="CK505" s="307"/>
      <c r="CL505" s="307"/>
      <c r="CM505" s="307"/>
      <c r="CN505" s="307"/>
      <c r="CO505" s="307"/>
      <c r="CP505" s="307"/>
      <c r="CQ505" s="307"/>
      <c r="CR505" s="307"/>
      <c r="CS505" s="307"/>
      <c r="CT505" s="307"/>
      <c r="CU505" s="307"/>
      <c r="CV505" s="307"/>
      <c r="CW505" s="307"/>
      <c r="CX505" s="307"/>
      <c r="CY505" s="307"/>
      <c r="CZ505" s="307"/>
      <c r="DA505" s="307"/>
      <c r="DB505" s="307"/>
      <c r="DC505" s="307"/>
      <c r="DD505" s="307"/>
      <c r="DE505" s="307"/>
      <c r="DF505" s="307"/>
      <c r="DG505" s="307"/>
      <c r="DH505" s="307"/>
      <c r="DI505" s="390"/>
      <c r="DJ505" s="390"/>
      <c r="DK505" s="307"/>
      <c r="DL505" s="307"/>
      <c r="DM505" s="307"/>
      <c r="DN505" s="307"/>
      <c r="DO505" s="307"/>
      <c r="DP505" s="307"/>
      <c r="DQ505" s="307"/>
      <c r="DR505" s="307"/>
      <c r="DS505" s="307"/>
      <c r="DT505" s="307"/>
      <c r="DU505" s="307"/>
      <c r="DV505" s="307"/>
      <c r="DW505" s="307"/>
      <c r="DX505" s="307"/>
      <c r="DY505" s="307"/>
      <c r="DZ505" s="307"/>
      <c r="EA505" s="307"/>
      <c r="EB505" s="307"/>
      <c r="EC505" s="307"/>
      <c r="ED505" s="307"/>
      <c r="EE505" s="307"/>
      <c r="EF505" s="307"/>
      <c r="EG505" s="307"/>
      <c r="EH505" s="307"/>
      <c r="EI505" s="307"/>
      <c r="EJ505" s="307"/>
      <c r="EK505" s="307"/>
      <c r="EL505" s="307"/>
      <c r="EM505" s="307"/>
      <c r="EN505" s="307"/>
      <c r="EO505" s="307"/>
      <c r="EP505" s="307"/>
      <c r="EQ505" s="307"/>
      <c r="ER505" s="307"/>
      <c r="ES505" s="307"/>
      <c r="ET505" s="307"/>
      <c r="EU505" s="390"/>
      <c r="EV505" s="390"/>
      <c r="EW505" s="307"/>
      <c r="EX505" s="307"/>
      <c r="EY505" s="307"/>
      <c r="EZ505" s="307"/>
      <c r="FA505" s="307"/>
      <c r="FB505" s="307"/>
      <c r="FC505" s="307"/>
      <c r="FD505" s="307"/>
      <c r="FE505" s="307"/>
      <c r="FF505" s="307"/>
      <c r="FG505" s="307"/>
      <c r="FH505" s="307"/>
      <c r="FI505" s="307"/>
      <c r="FJ505" s="307"/>
      <c r="FK505" s="307"/>
      <c r="FL505" s="307"/>
      <c r="FM505" s="307"/>
      <c r="FN505" s="307"/>
      <c r="FO505" s="307"/>
      <c r="FP505" s="307"/>
      <c r="FQ505" s="307"/>
      <c r="FR505" s="307"/>
      <c r="FS505" s="307"/>
      <c r="FT505" s="307"/>
      <c r="FU505" s="307"/>
      <c r="FV505" s="307"/>
      <c r="FW505" s="307"/>
      <c r="FX505" s="307"/>
      <c r="FY505" s="307"/>
      <c r="FZ505" s="307"/>
      <c r="GA505" s="307"/>
      <c r="GB505" s="307"/>
      <c r="GC505" s="307"/>
      <c r="GD505" s="307"/>
      <c r="GE505" s="307"/>
      <c r="GF505" s="307"/>
      <c r="GG505" s="307"/>
      <c r="GH505" s="307"/>
      <c r="GI505" s="307"/>
      <c r="GJ505" s="307"/>
      <c r="GK505" s="307"/>
      <c r="GL505" s="307"/>
      <c r="GM505" s="307"/>
      <c r="GN505" s="307"/>
      <c r="GO505" s="307"/>
      <c r="GP505" s="307"/>
      <c r="GQ505" s="307"/>
      <c r="GR505" s="307"/>
      <c r="GS505" s="307"/>
      <c r="GT505" s="307"/>
      <c r="GU505" s="307"/>
      <c r="GV505" s="307"/>
      <c r="GW505" s="307"/>
      <c r="GX505" s="307"/>
      <c r="GY505" s="307"/>
      <c r="GZ505" s="307"/>
      <c r="HA505" s="307"/>
      <c r="HB505" s="307"/>
      <c r="HC505" s="307"/>
      <c r="HD505" s="307"/>
      <c r="HE505" s="307"/>
      <c r="HF505" s="307"/>
      <c r="HG505" s="307"/>
      <c r="HH505" s="307"/>
      <c r="HI505" s="307"/>
      <c r="HJ505" s="307"/>
      <c r="HK505" s="307"/>
      <c r="HL505" s="307"/>
      <c r="HM505" s="307"/>
      <c r="HN505" s="307"/>
      <c r="HO505" s="307"/>
      <c r="HP505" s="307"/>
      <c r="HQ505" s="307"/>
      <c r="HR505" s="307"/>
      <c r="HS505" s="307"/>
      <c r="HT505" s="307"/>
      <c r="HU505" s="307"/>
      <c r="HV505" s="307"/>
      <c r="HW505" s="307"/>
      <c r="HX505" s="307"/>
      <c r="HY505" s="307"/>
      <c r="HZ505" s="307"/>
      <c r="IA505" s="307"/>
      <c r="IB505" s="307"/>
      <c r="IC505" s="307"/>
      <c r="ID505" s="307"/>
      <c r="IE505" s="307"/>
      <c r="IF505" s="307"/>
      <c r="IG505" s="307"/>
      <c r="IH505" s="307"/>
      <c r="II505" s="307"/>
      <c r="IJ505" s="307"/>
      <c r="IK505" s="307"/>
      <c r="IL505" s="307"/>
      <c r="IM505" s="307"/>
      <c r="IN505" s="307"/>
      <c r="IO505" s="307"/>
      <c r="IP505" s="307"/>
      <c r="IQ505" s="307"/>
      <c r="IR505" s="307"/>
      <c r="IS505" s="307"/>
      <c r="IT505" s="307"/>
      <c r="IU505" s="307"/>
      <c r="IV505" s="307"/>
      <c r="IW505" s="307"/>
      <c r="IX505" s="307"/>
      <c r="IY505" s="307"/>
      <c r="IZ505" s="307"/>
      <c r="JA505" s="307"/>
      <c r="JB505" s="307"/>
      <c r="JC505" s="307"/>
      <c r="JD505" s="307"/>
      <c r="JE505" s="307"/>
      <c r="JF505" s="307"/>
      <c r="JG505" s="307"/>
      <c r="JH505" s="307"/>
      <c r="JI505" s="307"/>
      <c r="JJ505" s="307"/>
      <c r="JK505" s="307"/>
      <c r="JL505" s="307"/>
      <c r="JM505" s="307"/>
      <c r="JN505" s="307"/>
      <c r="JO505" s="307"/>
      <c r="JP505" s="307"/>
      <c r="JQ505" s="307"/>
      <c r="JR505" s="307"/>
      <c r="JS505" s="307"/>
      <c r="JT505" s="307"/>
      <c r="JU505" s="307"/>
      <c r="JV505" s="307"/>
      <c r="JW505" s="307"/>
      <c r="JX505" s="307"/>
      <c r="JY505" s="307"/>
      <c r="JZ505" s="307"/>
      <c r="KA505" s="307"/>
      <c r="KB505" s="307"/>
      <c r="KC505" s="307"/>
      <c r="KD505" s="307"/>
      <c r="KE505" s="307"/>
      <c r="KF505" s="307"/>
      <c r="KG505" s="307"/>
      <c r="KH505" s="307"/>
      <c r="KI505" s="307"/>
      <c r="KJ505" s="307"/>
      <c r="KK505" s="307"/>
      <c r="KL505" s="307"/>
      <c r="KM505" s="307"/>
      <c r="KN505" s="307"/>
      <c r="KO505" s="307"/>
      <c r="KP505" s="307"/>
      <c r="KQ505" s="307"/>
      <c r="KR505" s="307"/>
      <c r="KS505" s="307"/>
      <c r="KT505" s="307"/>
    </row>
    <row r="506" spans="14:306" s="56" customFormat="1" ht="15" customHeight="1">
      <c r="N506" s="426"/>
      <c r="O506" s="303"/>
      <c r="P506" s="303"/>
      <c r="Q506" s="427"/>
      <c r="R506" s="427"/>
      <c r="S506" s="427"/>
      <c r="T506" s="303"/>
      <c r="U506" s="303"/>
      <c r="W506" s="342"/>
      <c r="X506" s="342"/>
      <c r="Y506" s="342"/>
      <c r="Z506" s="342"/>
      <c r="AA506" s="342"/>
      <c r="AB506" s="342"/>
      <c r="AC506" s="342"/>
      <c r="AD506" s="342"/>
      <c r="AE506" s="342"/>
      <c r="AG506" s="354">
        <v>16</v>
      </c>
      <c r="AH506" s="354"/>
      <c r="AI506" s="356" t="s">
        <v>198</v>
      </c>
      <c r="AJ506" s="359">
        <v>32</v>
      </c>
      <c r="AK506" s="359">
        <v>23</v>
      </c>
      <c r="AL506" s="359">
        <v>24</v>
      </c>
      <c r="AM506" s="356" t="s">
        <v>700</v>
      </c>
      <c r="AN506" s="356" t="s">
        <v>701</v>
      </c>
      <c r="AO506" s="359">
        <v>23</v>
      </c>
      <c r="AP506" s="359">
        <v>29</v>
      </c>
      <c r="AQ506" s="356" t="s">
        <v>133</v>
      </c>
      <c r="AR506" s="356" t="s">
        <v>137</v>
      </c>
      <c r="AS506" s="356" t="s">
        <v>137</v>
      </c>
      <c r="AT506" s="356" t="s">
        <v>702</v>
      </c>
      <c r="AU506" s="356"/>
      <c r="AV506" s="359">
        <v>23</v>
      </c>
      <c r="AW506" s="359">
        <v>30</v>
      </c>
      <c r="AX506" s="359">
        <v>18</v>
      </c>
      <c r="AY506" s="303">
        <f t="shared" si="253"/>
        <v>56</v>
      </c>
      <c r="AZ506" s="303">
        <f t="shared" si="254"/>
        <v>33</v>
      </c>
      <c r="BA506" s="303">
        <f t="shared" si="255"/>
        <v>24</v>
      </c>
      <c r="BB506" s="303">
        <f t="shared" si="256"/>
        <v>25</v>
      </c>
      <c r="BC506" s="303">
        <f t="shared" si="257"/>
        <v>68</v>
      </c>
      <c r="BD506" s="303">
        <f t="shared" si="258"/>
        <v>46</v>
      </c>
      <c r="BE506" s="303" t="str">
        <f t="shared" si="259"/>
        <v>-</v>
      </c>
      <c r="BF506" s="303">
        <f t="shared" si="260"/>
        <v>30</v>
      </c>
      <c r="BG506" s="303">
        <f t="shared" si="261"/>
        <v>33</v>
      </c>
      <c r="BH506" s="303"/>
      <c r="BI506" s="303">
        <f t="shared" si="262"/>
        <v>35</v>
      </c>
      <c r="BJ506" s="303">
        <f t="shared" si="263"/>
        <v>35</v>
      </c>
      <c r="BK506" s="303">
        <f t="shared" si="264"/>
        <v>119</v>
      </c>
      <c r="BL506" s="303">
        <f t="shared" si="265"/>
        <v>24</v>
      </c>
      <c r="BM506" s="303">
        <f t="shared" si="266"/>
        <v>31</v>
      </c>
      <c r="BN506" s="303">
        <f t="shared" si="267"/>
        <v>19</v>
      </c>
      <c r="CB506" s="307"/>
      <c r="CC506" s="307"/>
      <c r="CD506" s="307"/>
      <c r="CE506" s="307"/>
      <c r="CF506" s="307"/>
      <c r="CG506" s="307"/>
      <c r="CH506" s="307"/>
      <c r="CI506" s="307"/>
      <c r="CJ506" s="307"/>
      <c r="CK506" s="307"/>
      <c r="CL506" s="307"/>
      <c r="CM506" s="307"/>
      <c r="CN506" s="307"/>
      <c r="CO506" s="307"/>
      <c r="CP506" s="307"/>
      <c r="CQ506" s="307"/>
      <c r="CR506" s="307"/>
      <c r="CS506" s="307"/>
      <c r="CT506" s="307"/>
      <c r="CU506" s="307"/>
      <c r="CV506" s="307"/>
      <c r="CW506" s="307"/>
      <c r="CX506" s="307"/>
      <c r="CY506" s="307"/>
      <c r="CZ506" s="307"/>
      <c r="DA506" s="307"/>
      <c r="DB506" s="307"/>
      <c r="DC506" s="307"/>
      <c r="DD506" s="307"/>
      <c r="DE506" s="307"/>
      <c r="DF506" s="307"/>
      <c r="DG506" s="307"/>
      <c r="DH506" s="307"/>
      <c r="DI506" s="390"/>
      <c r="DJ506" s="390"/>
      <c r="DK506" s="307"/>
      <c r="DL506" s="307"/>
      <c r="DM506" s="307"/>
      <c r="DN506" s="307"/>
      <c r="DO506" s="307"/>
      <c r="DP506" s="307"/>
      <c r="DQ506" s="307"/>
      <c r="DR506" s="307"/>
      <c r="DS506" s="307"/>
      <c r="DT506" s="307"/>
      <c r="DU506" s="307"/>
      <c r="DV506" s="307"/>
      <c r="DW506" s="307"/>
      <c r="DX506" s="307"/>
      <c r="DY506" s="307"/>
      <c r="DZ506" s="307"/>
      <c r="EA506" s="307"/>
      <c r="EB506" s="307"/>
      <c r="EC506" s="307"/>
      <c r="ED506" s="307"/>
      <c r="EE506" s="307"/>
      <c r="EF506" s="307"/>
      <c r="EG506" s="307"/>
      <c r="EH506" s="307"/>
      <c r="EI506" s="307"/>
      <c r="EJ506" s="307"/>
      <c r="EK506" s="307"/>
      <c r="EL506" s="307"/>
      <c r="EM506" s="307"/>
      <c r="EN506" s="307"/>
      <c r="EO506" s="307"/>
      <c r="EP506" s="307"/>
      <c r="EQ506" s="307"/>
      <c r="ER506" s="307"/>
      <c r="ES506" s="307"/>
      <c r="ET506" s="307"/>
      <c r="EU506" s="390"/>
      <c r="EV506" s="390"/>
      <c r="EW506" s="307"/>
      <c r="EX506" s="307"/>
      <c r="EY506" s="307"/>
      <c r="EZ506" s="307"/>
      <c r="FA506" s="307"/>
      <c r="FB506" s="307"/>
      <c r="FC506" s="307"/>
      <c r="FD506" s="307"/>
      <c r="FE506" s="307"/>
      <c r="FF506" s="307"/>
      <c r="FG506" s="307"/>
      <c r="FH506" s="307"/>
      <c r="FI506" s="307"/>
      <c r="FJ506" s="307"/>
      <c r="FK506" s="307"/>
      <c r="FL506" s="307"/>
      <c r="FM506" s="307"/>
      <c r="FN506" s="307"/>
      <c r="FO506" s="307"/>
      <c r="FP506" s="307"/>
      <c r="FQ506" s="307"/>
      <c r="FR506" s="307"/>
      <c r="FS506" s="307"/>
      <c r="FT506" s="307"/>
      <c r="FU506" s="307"/>
      <c r="FV506" s="307"/>
      <c r="FW506" s="307"/>
      <c r="FX506" s="307"/>
      <c r="FY506" s="307"/>
      <c r="FZ506" s="307"/>
      <c r="GA506" s="307"/>
      <c r="GB506" s="307"/>
      <c r="GC506" s="307"/>
      <c r="GD506" s="307"/>
      <c r="GE506" s="307"/>
      <c r="GF506" s="307"/>
      <c r="GG506" s="307"/>
      <c r="GH506" s="307"/>
      <c r="GI506" s="307"/>
      <c r="GJ506" s="307"/>
      <c r="GK506" s="307"/>
      <c r="GL506" s="307"/>
      <c r="GM506" s="307"/>
      <c r="GN506" s="307"/>
      <c r="GO506" s="307"/>
      <c r="GP506" s="307"/>
      <c r="GQ506" s="307"/>
      <c r="GR506" s="307"/>
      <c r="GS506" s="307"/>
      <c r="GT506" s="307"/>
      <c r="GU506" s="307"/>
      <c r="GV506" s="307"/>
      <c r="GW506" s="307"/>
      <c r="GX506" s="307"/>
      <c r="GY506" s="307"/>
      <c r="GZ506" s="307"/>
      <c r="HA506" s="307"/>
      <c r="HB506" s="307"/>
      <c r="HC506" s="307"/>
      <c r="HD506" s="307"/>
      <c r="HE506" s="307"/>
      <c r="HF506" s="307"/>
      <c r="HG506" s="307"/>
      <c r="HH506" s="307"/>
      <c r="HI506" s="307"/>
      <c r="HJ506" s="307"/>
      <c r="HK506" s="307"/>
      <c r="HL506" s="307"/>
      <c r="HM506" s="307"/>
      <c r="HN506" s="307"/>
      <c r="HO506" s="307"/>
      <c r="HP506" s="307"/>
      <c r="HQ506" s="307"/>
      <c r="HR506" s="307"/>
      <c r="HS506" s="307"/>
      <c r="HT506" s="307"/>
      <c r="HU506" s="307"/>
      <c r="HV506" s="307"/>
      <c r="HW506" s="307"/>
      <c r="HX506" s="307"/>
      <c r="HY506" s="307"/>
      <c r="HZ506" s="307"/>
      <c r="IA506" s="307"/>
      <c r="IB506" s="307"/>
      <c r="IC506" s="307"/>
      <c r="ID506" s="307"/>
      <c r="IE506" s="307"/>
      <c r="IF506" s="307"/>
      <c r="IG506" s="307"/>
      <c r="IH506" s="307"/>
      <c r="II506" s="307"/>
      <c r="IJ506" s="307"/>
      <c r="IK506" s="307"/>
      <c r="IL506" s="307"/>
      <c r="IM506" s="307"/>
      <c r="IN506" s="307"/>
      <c r="IO506" s="307"/>
      <c r="IP506" s="307"/>
      <c r="IQ506" s="307"/>
      <c r="IR506" s="307"/>
      <c r="IS506" s="307"/>
      <c r="IT506" s="307"/>
      <c r="IU506" s="307"/>
      <c r="IV506" s="307"/>
      <c r="IW506" s="307"/>
      <c r="IX506" s="307"/>
      <c r="IY506" s="307"/>
      <c r="IZ506" s="307"/>
      <c r="JA506" s="307"/>
      <c r="JB506" s="307"/>
      <c r="JC506" s="307"/>
      <c r="JD506" s="307"/>
      <c r="JE506" s="307"/>
      <c r="JF506" s="307"/>
      <c r="JG506" s="307"/>
      <c r="JH506" s="307"/>
      <c r="JI506" s="307"/>
      <c r="JJ506" s="307"/>
      <c r="JK506" s="307"/>
      <c r="JL506" s="307"/>
      <c r="JM506" s="307"/>
      <c r="JN506" s="307"/>
      <c r="JO506" s="307"/>
      <c r="JP506" s="307"/>
      <c r="JQ506" s="307"/>
      <c r="JR506" s="307"/>
      <c r="JS506" s="307"/>
      <c r="JT506" s="307"/>
      <c r="JU506" s="307"/>
      <c r="JV506" s="307"/>
      <c r="JW506" s="307"/>
      <c r="JX506" s="307"/>
      <c r="JY506" s="307"/>
      <c r="JZ506" s="307"/>
      <c r="KA506" s="307"/>
      <c r="KB506" s="307"/>
      <c r="KC506" s="307"/>
      <c r="KD506" s="307"/>
      <c r="KE506" s="307"/>
      <c r="KF506" s="307"/>
      <c r="KG506" s="307"/>
      <c r="KH506" s="307"/>
      <c r="KI506" s="307"/>
      <c r="KJ506" s="307"/>
      <c r="KK506" s="307"/>
      <c r="KL506" s="307"/>
      <c r="KM506" s="307"/>
      <c r="KN506" s="307"/>
      <c r="KO506" s="307"/>
      <c r="KP506" s="307"/>
      <c r="KQ506" s="307"/>
      <c r="KR506" s="307"/>
      <c r="KS506" s="307"/>
      <c r="KT506" s="307"/>
    </row>
    <row r="507" spans="14:306" s="56" customFormat="1" ht="15" customHeight="1">
      <c r="N507" s="426"/>
      <c r="O507" s="303"/>
      <c r="P507" s="303"/>
      <c r="Q507" s="427"/>
      <c r="R507" s="303"/>
      <c r="S507" s="303"/>
      <c r="T507" s="303"/>
      <c r="U507" s="427"/>
      <c r="W507" s="342"/>
      <c r="X507" s="342"/>
      <c r="Y507" s="342"/>
      <c r="Z507" s="342"/>
      <c r="AA507" s="342"/>
      <c r="AB507" s="342"/>
      <c r="AC507" s="342"/>
      <c r="AD507" s="342"/>
      <c r="AE507" s="342"/>
      <c r="AG507" s="354">
        <v>17</v>
      </c>
      <c r="AH507" s="354"/>
      <c r="AI507" s="356" t="s">
        <v>201</v>
      </c>
      <c r="AJ507" s="356" t="s">
        <v>137</v>
      </c>
      <c r="AK507" s="356" t="s">
        <v>89</v>
      </c>
      <c r="AL507" s="359">
        <v>25</v>
      </c>
      <c r="AM507" s="356" t="s">
        <v>760</v>
      </c>
      <c r="AN507" s="356" t="s">
        <v>161</v>
      </c>
      <c r="AO507" s="356" t="s">
        <v>0</v>
      </c>
      <c r="AP507" s="356" t="s">
        <v>99</v>
      </c>
      <c r="AQ507" s="356" t="s">
        <v>137</v>
      </c>
      <c r="AR507" s="356" t="s">
        <v>585</v>
      </c>
      <c r="AS507" s="359">
        <v>35</v>
      </c>
      <c r="AT507" s="356" t="s">
        <v>804</v>
      </c>
      <c r="AU507" s="356"/>
      <c r="AV507" s="356" t="s">
        <v>89</v>
      </c>
      <c r="AW507" s="359">
        <v>31</v>
      </c>
      <c r="AX507" s="359">
        <v>19</v>
      </c>
      <c r="AY507" s="303">
        <f t="shared" si="253"/>
        <v>60</v>
      </c>
      <c r="AZ507" s="303">
        <f t="shared" si="254"/>
        <v>35</v>
      </c>
      <c r="BA507" s="303">
        <f t="shared" si="255"/>
        <v>26</v>
      </c>
      <c r="BB507" s="303">
        <f t="shared" si="256"/>
        <v>26</v>
      </c>
      <c r="BC507" s="303">
        <f t="shared" si="257"/>
        <v>72</v>
      </c>
      <c r="BD507" s="303">
        <f t="shared" si="258"/>
        <v>49</v>
      </c>
      <c r="BE507" s="303">
        <f t="shared" si="259"/>
        <v>24</v>
      </c>
      <c r="BF507" s="303">
        <f t="shared" si="260"/>
        <v>32</v>
      </c>
      <c r="BG507" s="303">
        <f t="shared" si="261"/>
        <v>35</v>
      </c>
      <c r="BH507" s="303"/>
      <c r="BI507" s="303">
        <f t="shared" si="262"/>
        <v>37</v>
      </c>
      <c r="BJ507" s="303">
        <f t="shared" si="263"/>
        <v>36</v>
      </c>
      <c r="BK507" s="303">
        <f t="shared" si="264"/>
        <v>126</v>
      </c>
      <c r="BL507" s="303">
        <f t="shared" si="265"/>
        <v>26</v>
      </c>
      <c r="BM507" s="303">
        <f t="shared" si="266"/>
        <v>32</v>
      </c>
      <c r="BN507" s="303" t="str">
        <f t="shared" si="267"/>
        <v>-</v>
      </c>
      <c r="CB507" s="307"/>
      <c r="CC507" s="307"/>
      <c r="CD507" s="307"/>
      <c r="CE507" s="307"/>
      <c r="CF507" s="307"/>
      <c r="CG507" s="307"/>
      <c r="CH507" s="307"/>
      <c r="CI507" s="307"/>
      <c r="CJ507" s="307"/>
      <c r="CK507" s="307"/>
      <c r="CL507" s="307"/>
      <c r="CM507" s="307"/>
      <c r="CN507" s="307"/>
      <c r="CO507" s="307"/>
      <c r="CP507" s="307"/>
      <c r="CQ507" s="307"/>
      <c r="CR507" s="307"/>
      <c r="CS507" s="307"/>
      <c r="CT507" s="307"/>
      <c r="CU507" s="307"/>
      <c r="CV507" s="307"/>
      <c r="CW507" s="307"/>
      <c r="CX507" s="307"/>
      <c r="CY507" s="307"/>
      <c r="CZ507" s="307"/>
      <c r="DA507" s="307"/>
      <c r="DB507" s="307"/>
      <c r="DC507" s="307"/>
      <c r="DD507" s="307"/>
      <c r="DE507" s="307"/>
      <c r="DF507" s="307"/>
      <c r="DG507" s="307"/>
      <c r="DH507" s="307"/>
      <c r="DI507" s="390"/>
      <c r="DJ507" s="390"/>
      <c r="DK507" s="307"/>
      <c r="DL507" s="307"/>
      <c r="DM507" s="307"/>
      <c r="DN507" s="307"/>
      <c r="DO507" s="307"/>
      <c r="DP507" s="307"/>
      <c r="DQ507" s="307"/>
      <c r="DR507" s="307"/>
      <c r="DS507" s="307"/>
      <c r="DT507" s="307"/>
      <c r="DU507" s="307"/>
      <c r="DV507" s="307"/>
      <c r="DW507" s="307"/>
      <c r="DX507" s="307"/>
      <c r="DY507" s="307"/>
      <c r="DZ507" s="307"/>
      <c r="EA507" s="307"/>
      <c r="EB507" s="307"/>
      <c r="EC507" s="307"/>
      <c r="ED507" s="307"/>
      <c r="EE507" s="307"/>
      <c r="EF507" s="307"/>
      <c r="EG507" s="307"/>
      <c r="EH507" s="307"/>
      <c r="EI507" s="307"/>
      <c r="EJ507" s="307"/>
      <c r="EK507" s="307"/>
      <c r="EL507" s="307"/>
      <c r="EM507" s="307"/>
      <c r="EN507" s="307"/>
      <c r="EO507" s="307"/>
      <c r="EP507" s="307"/>
      <c r="EQ507" s="307"/>
      <c r="ER507" s="307"/>
      <c r="ES507" s="307"/>
      <c r="ET507" s="307"/>
      <c r="EU507" s="390"/>
      <c r="EV507" s="390"/>
      <c r="EW507" s="307"/>
      <c r="EX507" s="307"/>
      <c r="EY507" s="307"/>
      <c r="EZ507" s="307"/>
      <c r="FA507" s="307"/>
      <c r="FB507" s="307"/>
      <c r="FC507" s="307"/>
      <c r="FD507" s="307"/>
      <c r="FE507" s="307"/>
      <c r="FF507" s="307"/>
      <c r="FG507" s="307"/>
      <c r="FH507" s="307"/>
      <c r="FI507" s="307"/>
      <c r="FJ507" s="307"/>
      <c r="FK507" s="307"/>
      <c r="FL507" s="307"/>
      <c r="FM507" s="307"/>
      <c r="FN507" s="307"/>
      <c r="FO507" s="307"/>
      <c r="FP507" s="307"/>
      <c r="FQ507" s="307"/>
      <c r="FR507" s="307"/>
      <c r="FS507" s="307"/>
      <c r="FT507" s="307"/>
      <c r="FU507" s="307"/>
      <c r="FV507" s="307"/>
      <c r="FW507" s="307"/>
      <c r="FX507" s="307"/>
      <c r="FY507" s="307"/>
      <c r="FZ507" s="307"/>
      <c r="GA507" s="307"/>
      <c r="GB507" s="307"/>
      <c r="GC507" s="307"/>
      <c r="GD507" s="307"/>
      <c r="GE507" s="307"/>
      <c r="GF507" s="307"/>
      <c r="GG507" s="307"/>
      <c r="GH507" s="307"/>
      <c r="GI507" s="307"/>
      <c r="GJ507" s="307"/>
      <c r="GK507" s="307"/>
      <c r="GL507" s="307"/>
      <c r="GM507" s="307"/>
      <c r="GN507" s="307"/>
      <c r="GO507" s="307"/>
      <c r="GP507" s="307"/>
      <c r="GQ507" s="307"/>
      <c r="GR507" s="307"/>
      <c r="GS507" s="307"/>
      <c r="GT507" s="307"/>
      <c r="GU507" s="307"/>
      <c r="GV507" s="307"/>
      <c r="GW507" s="307"/>
      <c r="GX507" s="307"/>
      <c r="GY507" s="307"/>
      <c r="GZ507" s="307"/>
      <c r="HA507" s="307"/>
      <c r="HB507" s="307"/>
      <c r="HC507" s="307"/>
      <c r="HD507" s="307"/>
      <c r="HE507" s="307"/>
      <c r="HF507" s="307"/>
      <c r="HG507" s="307"/>
      <c r="HH507" s="307"/>
      <c r="HI507" s="307"/>
      <c r="HJ507" s="307"/>
      <c r="HK507" s="307"/>
      <c r="HL507" s="307"/>
      <c r="HM507" s="307"/>
      <c r="HN507" s="307"/>
      <c r="HO507" s="307"/>
      <c r="HP507" s="307"/>
      <c r="HQ507" s="307"/>
      <c r="HR507" s="307"/>
      <c r="HS507" s="307"/>
      <c r="HT507" s="307"/>
      <c r="HU507" s="307"/>
      <c r="HV507" s="307"/>
      <c r="HW507" s="307"/>
      <c r="HX507" s="307"/>
      <c r="HY507" s="307"/>
      <c r="HZ507" s="307"/>
      <c r="IA507" s="307"/>
      <c r="IB507" s="307"/>
      <c r="IC507" s="307"/>
      <c r="ID507" s="307"/>
      <c r="IE507" s="307"/>
      <c r="IF507" s="307"/>
      <c r="IG507" s="307"/>
      <c r="IH507" s="307"/>
      <c r="II507" s="307"/>
      <c r="IJ507" s="307"/>
      <c r="IK507" s="307"/>
      <c r="IL507" s="307"/>
      <c r="IM507" s="307"/>
      <c r="IN507" s="307"/>
      <c r="IO507" s="307"/>
      <c r="IP507" s="307"/>
      <c r="IQ507" s="307"/>
      <c r="IR507" s="307"/>
      <c r="IS507" s="307"/>
      <c r="IT507" s="307"/>
      <c r="IU507" s="307"/>
      <c r="IV507" s="307"/>
      <c r="IW507" s="307"/>
      <c r="IX507" s="307"/>
      <c r="IY507" s="307"/>
      <c r="IZ507" s="307"/>
      <c r="JA507" s="307"/>
      <c r="JB507" s="307"/>
      <c r="JC507" s="307"/>
      <c r="JD507" s="307"/>
      <c r="JE507" s="307"/>
      <c r="JF507" s="307"/>
      <c r="JG507" s="307"/>
      <c r="JH507" s="307"/>
      <c r="JI507" s="307"/>
      <c r="JJ507" s="307"/>
      <c r="JK507" s="307"/>
      <c r="JL507" s="307"/>
      <c r="JM507" s="307"/>
      <c r="JN507" s="307"/>
      <c r="JO507" s="307"/>
      <c r="JP507" s="307"/>
      <c r="JQ507" s="307"/>
      <c r="JR507" s="307"/>
      <c r="JS507" s="307"/>
      <c r="JT507" s="307"/>
      <c r="JU507" s="307"/>
      <c r="JV507" s="307"/>
      <c r="JW507" s="307"/>
      <c r="JX507" s="307"/>
      <c r="JY507" s="307"/>
      <c r="JZ507" s="307"/>
      <c r="KA507" s="307"/>
      <c r="KB507" s="307"/>
      <c r="KC507" s="307"/>
      <c r="KD507" s="307"/>
      <c r="KE507" s="307"/>
      <c r="KF507" s="307"/>
      <c r="KG507" s="307"/>
      <c r="KH507" s="307"/>
      <c r="KI507" s="307"/>
      <c r="KJ507" s="307"/>
      <c r="KK507" s="307"/>
      <c r="KL507" s="307"/>
      <c r="KM507" s="307"/>
      <c r="KN507" s="307"/>
      <c r="KO507" s="307"/>
      <c r="KP507" s="307"/>
      <c r="KQ507" s="307"/>
      <c r="KR507" s="307"/>
      <c r="KS507" s="307"/>
      <c r="KT507" s="307"/>
    </row>
    <row r="508" spans="14:306" s="56" customFormat="1" ht="15" customHeight="1">
      <c r="N508" s="426"/>
      <c r="O508" s="303"/>
      <c r="P508" s="303"/>
      <c r="Q508" s="427"/>
      <c r="R508" s="427"/>
      <c r="S508" s="303"/>
      <c r="T508" s="303"/>
      <c r="U508" s="427"/>
      <c r="W508" s="342"/>
      <c r="X508" s="342"/>
      <c r="Y508" s="342"/>
      <c r="Z508" s="342"/>
      <c r="AA508" s="342"/>
      <c r="AB508" s="342"/>
      <c r="AC508" s="342"/>
      <c r="AD508" s="342"/>
      <c r="AE508" s="342"/>
      <c r="AG508" s="354">
        <v>18</v>
      </c>
      <c r="AH508" s="354"/>
      <c r="AI508" s="356" t="s">
        <v>584</v>
      </c>
      <c r="AJ508" s="356" t="s">
        <v>585</v>
      </c>
      <c r="AK508" s="356" t="s">
        <v>93</v>
      </c>
      <c r="AL508" s="359">
        <v>26</v>
      </c>
      <c r="AM508" s="356" t="s">
        <v>805</v>
      </c>
      <c r="AN508" s="356" t="s">
        <v>163</v>
      </c>
      <c r="AO508" s="359">
        <v>24</v>
      </c>
      <c r="AP508" s="356" t="s">
        <v>102</v>
      </c>
      <c r="AQ508" s="356" t="s">
        <v>585</v>
      </c>
      <c r="AR508" s="356" t="s">
        <v>195</v>
      </c>
      <c r="AS508" s="359">
        <v>36</v>
      </c>
      <c r="AT508" s="356" t="s">
        <v>806</v>
      </c>
      <c r="AU508" s="356"/>
      <c r="AV508" s="359">
        <v>26</v>
      </c>
      <c r="AW508" s="359">
        <v>32</v>
      </c>
      <c r="AX508" s="356" t="s">
        <v>0</v>
      </c>
      <c r="AY508" s="303">
        <f t="shared" si="253"/>
        <v>63</v>
      </c>
      <c r="AZ508" s="303">
        <f t="shared" si="254"/>
        <v>37</v>
      </c>
      <c r="BA508" s="303">
        <f t="shared" si="255"/>
        <v>28</v>
      </c>
      <c r="BB508" s="303">
        <f t="shared" si="256"/>
        <v>27</v>
      </c>
      <c r="BC508" s="303">
        <f t="shared" si="257"/>
        <v>76</v>
      </c>
      <c r="BD508" s="303">
        <f t="shared" si="258"/>
        <v>51</v>
      </c>
      <c r="BE508" s="303">
        <f t="shared" si="259"/>
        <v>25</v>
      </c>
      <c r="BF508" s="303">
        <f t="shared" si="260"/>
        <v>34</v>
      </c>
      <c r="BG508" s="303">
        <f t="shared" si="261"/>
        <v>37</v>
      </c>
      <c r="BH508" s="303"/>
      <c r="BI508" s="303">
        <f t="shared" si="262"/>
        <v>39</v>
      </c>
      <c r="BJ508" s="303">
        <f t="shared" si="263"/>
        <v>37</v>
      </c>
      <c r="BK508" s="303">
        <f t="shared" si="264"/>
        <v>132</v>
      </c>
      <c r="BL508" s="303">
        <f t="shared" si="265"/>
        <v>27</v>
      </c>
      <c r="BM508" s="303">
        <f t="shared" si="266"/>
        <v>33</v>
      </c>
      <c r="BN508" s="303">
        <f t="shared" si="267"/>
        <v>20</v>
      </c>
      <c r="CB508" s="307"/>
      <c r="CC508" s="307"/>
      <c r="CD508" s="307"/>
      <c r="CE508" s="307"/>
      <c r="CF508" s="307"/>
      <c r="CG508" s="307"/>
      <c r="CH508" s="307"/>
      <c r="CI508" s="307"/>
      <c r="CJ508" s="307"/>
      <c r="CK508" s="307"/>
      <c r="CL508" s="307"/>
      <c r="CM508" s="307"/>
      <c r="CN508" s="307"/>
      <c r="CO508" s="307"/>
      <c r="CP508" s="307"/>
      <c r="CQ508" s="307"/>
      <c r="CR508" s="307"/>
      <c r="CS508" s="307"/>
      <c r="CT508" s="307"/>
      <c r="CU508" s="307"/>
      <c r="CV508" s="307"/>
      <c r="CW508" s="307"/>
      <c r="CX508" s="307"/>
      <c r="CY508" s="307"/>
      <c r="CZ508" s="307"/>
      <c r="DA508" s="307"/>
      <c r="DB508" s="307"/>
      <c r="DC508" s="307"/>
      <c r="DD508" s="307"/>
      <c r="DE508" s="307"/>
      <c r="DF508" s="307"/>
      <c r="DG508" s="307"/>
      <c r="DH508" s="307"/>
      <c r="DI508" s="390"/>
      <c r="DJ508" s="390"/>
      <c r="DK508" s="307"/>
      <c r="DL508" s="307"/>
      <c r="DM508" s="307"/>
      <c r="DN508" s="307"/>
      <c r="DO508" s="307"/>
      <c r="DP508" s="307"/>
      <c r="DQ508" s="307"/>
      <c r="DR508" s="307"/>
      <c r="DS508" s="307"/>
      <c r="DT508" s="307"/>
      <c r="DU508" s="307"/>
      <c r="DV508" s="307"/>
      <c r="DW508" s="307"/>
      <c r="DX508" s="307"/>
      <c r="DY508" s="307"/>
      <c r="DZ508" s="307"/>
      <c r="EA508" s="307"/>
      <c r="EB508" s="307"/>
      <c r="EC508" s="307"/>
      <c r="ED508" s="307"/>
      <c r="EE508" s="307"/>
      <c r="EF508" s="307"/>
      <c r="EG508" s="307"/>
      <c r="EH508" s="307"/>
      <c r="EI508" s="307"/>
      <c r="EJ508" s="307"/>
      <c r="EK508" s="307"/>
      <c r="EL508" s="307"/>
      <c r="EM508" s="307"/>
      <c r="EN508" s="307"/>
      <c r="EO508" s="307"/>
      <c r="EP508" s="307"/>
      <c r="EQ508" s="307"/>
      <c r="ER508" s="307"/>
      <c r="ES508" s="307"/>
      <c r="ET508" s="307"/>
      <c r="EU508" s="390"/>
      <c r="EV508" s="390"/>
      <c r="EW508" s="307"/>
      <c r="EX508" s="307"/>
      <c r="EY508" s="307"/>
      <c r="EZ508" s="307"/>
      <c r="FA508" s="307"/>
      <c r="FB508" s="307"/>
      <c r="FC508" s="307"/>
      <c r="FD508" s="307"/>
      <c r="FE508" s="307"/>
      <c r="FF508" s="307"/>
      <c r="FG508" s="307"/>
      <c r="FH508" s="307"/>
      <c r="FI508" s="307"/>
      <c r="FJ508" s="307"/>
      <c r="FK508" s="307"/>
      <c r="FL508" s="307"/>
      <c r="FM508" s="307"/>
      <c r="FN508" s="307"/>
      <c r="FO508" s="307"/>
      <c r="FP508" s="307"/>
      <c r="FQ508" s="307"/>
      <c r="FR508" s="307"/>
      <c r="FS508" s="307"/>
      <c r="FT508" s="307"/>
      <c r="FU508" s="307"/>
      <c r="FV508" s="307"/>
      <c r="FW508" s="307"/>
      <c r="FX508" s="307"/>
      <c r="FY508" s="307"/>
      <c r="FZ508" s="307"/>
      <c r="GA508" s="307"/>
      <c r="GB508" s="307"/>
      <c r="GC508" s="307"/>
      <c r="GD508" s="307"/>
      <c r="GE508" s="307"/>
      <c r="GF508" s="307"/>
      <c r="GG508" s="307"/>
      <c r="GH508" s="307"/>
      <c r="GI508" s="307"/>
      <c r="GJ508" s="307"/>
      <c r="GK508" s="307"/>
      <c r="GL508" s="307"/>
      <c r="GM508" s="307"/>
      <c r="GN508" s="307"/>
      <c r="GO508" s="307"/>
      <c r="GP508" s="307"/>
      <c r="GQ508" s="307"/>
      <c r="GR508" s="307"/>
      <c r="GS508" s="307"/>
      <c r="GT508" s="307"/>
      <c r="GU508" s="307"/>
      <c r="GV508" s="307"/>
      <c r="GW508" s="307"/>
      <c r="GX508" s="307"/>
      <c r="GY508" s="307"/>
      <c r="GZ508" s="307"/>
      <c r="HA508" s="307"/>
      <c r="HB508" s="307"/>
      <c r="HC508" s="307"/>
      <c r="HD508" s="307"/>
      <c r="HE508" s="307"/>
      <c r="HF508" s="307"/>
      <c r="HG508" s="307"/>
      <c r="HH508" s="307"/>
      <c r="HI508" s="307"/>
      <c r="HJ508" s="307"/>
      <c r="HK508" s="307"/>
      <c r="HL508" s="307"/>
      <c r="HM508" s="307"/>
      <c r="HN508" s="307"/>
      <c r="HO508" s="307"/>
      <c r="HP508" s="307"/>
      <c r="HQ508" s="307"/>
      <c r="HR508" s="307"/>
      <c r="HS508" s="307"/>
      <c r="HT508" s="307"/>
      <c r="HU508" s="307"/>
      <c r="HV508" s="307"/>
      <c r="HW508" s="307"/>
      <c r="HX508" s="307"/>
      <c r="HY508" s="307"/>
      <c r="HZ508" s="307"/>
      <c r="IA508" s="307"/>
      <c r="IB508" s="307"/>
      <c r="IC508" s="307"/>
      <c r="ID508" s="307"/>
      <c r="IE508" s="307"/>
      <c r="IF508" s="307"/>
      <c r="IG508" s="307"/>
      <c r="IH508" s="307"/>
      <c r="II508" s="307"/>
      <c r="IJ508" s="307"/>
      <c r="IK508" s="307"/>
      <c r="IL508" s="307"/>
      <c r="IM508" s="307"/>
      <c r="IN508" s="307"/>
      <c r="IO508" s="307"/>
      <c r="IP508" s="307"/>
      <c r="IQ508" s="307"/>
      <c r="IR508" s="307"/>
      <c r="IS508" s="307"/>
      <c r="IT508" s="307"/>
      <c r="IU508" s="307"/>
      <c r="IV508" s="307"/>
      <c r="IW508" s="307"/>
      <c r="IX508" s="307"/>
      <c r="IY508" s="307"/>
      <c r="IZ508" s="307"/>
      <c r="JA508" s="307"/>
      <c r="JB508" s="307"/>
      <c r="JC508" s="307"/>
      <c r="JD508" s="307"/>
      <c r="JE508" s="307"/>
      <c r="JF508" s="307"/>
      <c r="JG508" s="307"/>
      <c r="JH508" s="307"/>
      <c r="JI508" s="307"/>
      <c r="JJ508" s="307"/>
      <c r="JK508" s="307"/>
      <c r="JL508" s="307"/>
      <c r="JM508" s="307"/>
      <c r="JN508" s="307"/>
      <c r="JO508" s="307"/>
      <c r="JP508" s="307"/>
      <c r="JQ508" s="307"/>
      <c r="JR508" s="307"/>
      <c r="JS508" s="307"/>
      <c r="JT508" s="307"/>
      <c r="JU508" s="307"/>
      <c r="JV508" s="307"/>
      <c r="JW508" s="307"/>
      <c r="JX508" s="307"/>
      <c r="JY508" s="307"/>
      <c r="JZ508" s="307"/>
      <c r="KA508" s="307"/>
      <c r="KB508" s="307"/>
      <c r="KC508" s="307"/>
      <c r="KD508" s="307"/>
      <c r="KE508" s="307"/>
      <c r="KF508" s="307"/>
      <c r="KG508" s="307"/>
      <c r="KH508" s="307"/>
      <c r="KI508" s="307"/>
      <c r="KJ508" s="307"/>
      <c r="KK508" s="307"/>
      <c r="KL508" s="307"/>
      <c r="KM508" s="307"/>
      <c r="KN508" s="307"/>
      <c r="KO508" s="307"/>
      <c r="KP508" s="307"/>
      <c r="KQ508" s="307"/>
      <c r="KR508" s="307"/>
      <c r="KS508" s="307"/>
      <c r="KT508" s="307"/>
    </row>
    <row r="509" spans="14:306" s="56" customFormat="1" ht="15" customHeight="1">
      <c r="N509" s="426"/>
      <c r="O509" s="303"/>
      <c r="P509" s="303"/>
      <c r="Q509" s="427"/>
      <c r="R509" s="427"/>
      <c r="S509" s="303"/>
      <c r="T509" s="303"/>
      <c r="U509" s="427"/>
      <c r="W509" s="342"/>
      <c r="X509" s="342"/>
      <c r="Y509" s="342"/>
      <c r="Z509" s="342"/>
      <c r="AA509" s="342"/>
      <c r="AB509" s="342"/>
      <c r="AC509" s="342"/>
      <c r="AD509" s="342"/>
      <c r="AE509" s="342"/>
      <c r="AG509" s="354">
        <v>19</v>
      </c>
      <c r="AH509" s="354"/>
      <c r="AI509" s="356" t="s">
        <v>631</v>
      </c>
      <c r="AJ509" s="356" t="s">
        <v>807</v>
      </c>
      <c r="AK509" s="356" t="s">
        <v>304</v>
      </c>
      <c r="AL509" s="356" t="s">
        <v>162</v>
      </c>
      <c r="AM509" s="356" t="s">
        <v>808</v>
      </c>
      <c r="AN509" s="356" t="s">
        <v>12</v>
      </c>
      <c r="AO509" s="356" t="s">
        <v>168</v>
      </c>
      <c r="AP509" s="356" t="s">
        <v>98</v>
      </c>
      <c r="AQ509" s="356" t="s">
        <v>783</v>
      </c>
      <c r="AR509" s="356" t="s">
        <v>776</v>
      </c>
      <c r="AS509" s="356" t="s">
        <v>195</v>
      </c>
      <c r="AT509" s="356" t="s">
        <v>809</v>
      </c>
      <c r="AU509" s="356"/>
      <c r="AV509" s="356" t="s">
        <v>334</v>
      </c>
      <c r="AW509" s="356" t="s">
        <v>137</v>
      </c>
      <c r="AX509" s="356" t="s">
        <v>597</v>
      </c>
      <c r="AY509" s="303">
        <f t="shared" ref="AY509:BF509" si="268">IF(AI509="-",AI509,IF(ISNUMBER(AI509),AI509,MID(AI509,(FIND("-",AI509)+1),3)+1))</f>
        <v>69</v>
      </c>
      <c r="AZ509" s="303">
        <f t="shared" si="268"/>
        <v>45</v>
      </c>
      <c r="BA509" s="303">
        <f t="shared" si="268"/>
        <v>33</v>
      </c>
      <c r="BB509" s="303">
        <f t="shared" si="268"/>
        <v>29</v>
      </c>
      <c r="BC509" s="303">
        <f t="shared" si="268"/>
        <v>120</v>
      </c>
      <c r="BD509" s="303">
        <f t="shared" si="268"/>
        <v>69</v>
      </c>
      <c r="BE509" s="303">
        <f t="shared" si="268"/>
        <v>31</v>
      </c>
      <c r="BF509" s="303">
        <f t="shared" si="268"/>
        <v>36</v>
      </c>
      <c r="BG509" s="303">
        <f>IF(AQ509="-",AQ509,IF(ISNUMBER(AQ509),AQ509,MID(AQ509,(FIND("-",AQ509)+1),3)+1))</f>
        <v>43</v>
      </c>
      <c r="BH509" s="303"/>
      <c r="BI509" s="303">
        <f>IF(AR509="-",AR509,IF(ISNUMBER(AR509),AR509,MID(AR509,(FIND("-",AR509)+1),3)+1))</f>
        <v>61</v>
      </c>
      <c r="BJ509" s="303">
        <f>IF(AS509="-",AS509,IF(ISNUMBER(AS509),AS509,MID(AS509,(FIND("-",AS509)+1),3)+1))</f>
        <v>39</v>
      </c>
      <c r="BK509" s="303">
        <f>IF(AT509="-",AT509,IF(ISNUMBER(AT509),AT509,MID(AT509,(FIND("-",AT509)+1),3)+1))</f>
        <v>137</v>
      </c>
      <c r="BL509" s="303">
        <f>IF(AV509="-",AV509,IF(ISNUMBER(AV509),AV509,MID(AV509,(FIND("-",AV509)+1),3)+1))</f>
        <v>34</v>
      </c>
      <c r="BM509" s="303">
        <f>IF(AW509="-",AW509,IF(ISNUMBER(AW509),AW509,MID(AW509,(FIND("-",AW509)+1),3)+1))</f>
        <v>35</v>
      </c>
      <c r="BN509" s="303">
        <f>IF(AX509="-",AX509,IF(ISNUMBER(AX509),AX509,MID(AX509,(FIND("-",AX509)+1),3)+1))</f>
        <v>25</v>
      </c>
      <c r="CB509" s="307"/>
      <c r="CC509" s="307"/>
      <c r="CD509" s="307"/>
      <c r="CE509" s="307"/>
      <c r="CF509" s="307"/>
      <c r="CG509" s="307"/>
      <c r="CH509" s="307"/>
      <c r="CI509" s="307"/>
      <c r="CJ509" s="307"/>
      <c r="CK509" s="307"/>
      <c r="CL509" s="307"/>
      <c r="CM509" s="307"/>
      <c r="CN509" s="307"/>
      <c r="CO509" s="307"/>
      <c r="CP509" s="307"/>
      <c r="CQ509" s="307"/>
      <c r="CR509" s="307"/>
      <c r="CS509" s="307"/>
      <c r="CT509" s="307"/>
      <c r="CU509" s="307"/>
      <c r="CV509" s="307"/>
      <c r="CW509" s="307"/>
      <c r="CX509" s="307"/>
      <c r="CY509" s="307"/>
      <c r="CZ509" s="307"/>
      <c r="DA509" s="307"/>
      <c r="DB509" s="307"/>
      <c r="DC509" s="307"/>
      <c r="DD509" s="307"/>
      <c r="DE509" s="307"/>
      <c r="DF509" s="307"/>
      <c r="DG509" s="307"/>
      <c r="DH509" s="307"/>
      <c r="DI509" s="390"/>
      <c r="DJ509" s="390"/>
      <c r="DK509" s="307"/>
      <c r="DL509" s="307"/>
      <c r="DM509" s="307"/>
      <c r="DN509" s="307"/>
      <c r="DO509" s="307"/>
      <c r="DP509" s="307"/>
      <c r="DQ509" s="307"/>
      <c r="DR509" s="307"/>
      <c r="DS509" s="307"/>
      <c r="DT509" s="307"/>
      <c r="DU509" s="307"/>
      <c r="DV509" s="307"/>
      <c r="DW509" s="307"/>
      <c r="DX509" s="307"/>
      <c r="DY509" s="307"/>
      <c r="DZ509" s="307"/>
      <c r="EA509" s="307"/>
      <c r="EB509" s="307"/>
      <c r="EC509" s="307"/>
      <c r="ED509" s="307"/>
      <c r="EE509" s="307"/>
      <c r="EF509" s="307"/>
      <c r="EG509" s="307"/>
      <c r="EH509" s="307"/>
      <c r="EI509" s="307"/>
      <c r="EJ509" s="307"/>
      <c r="EK509" s="307"/>
      <c r="EL509" s="307"/>
      <c r="EM509" s="307"/>
      <c r="EN509" s="307"/>
      <c r="EO509" s="307"/>
      <c r="EP509" s="307"/>
      <c r="EQ509" s="307"/>
      <c r="ER509" s="307"/>
      <c r="ES509" s="307"/>
      <c r="ET509" s="307"/>
      <c r="EU509" s="390"/>
      <c r="EV509" s="390"/>
      <c r="EW509" s="307"/>
      <c r="EX509" s="307"/>
      <c r="EY509" s="307"/>
      <c r="EZ509" s="307"/>
      <c r="FA509" s="307"/>
      <c r="FB509" s="307"/>
      <c r="FC509" s="307"/>
      <c r="FD509" s="307"/>
      <c r="FE509" s="307"/>
      <c r="FF509" s="307"/>
      <c r="FG509" s="307"/>
      <c r="FH509" s="307"/>
      <c r="FI509" s="307"/>
      <c r="FJ509" s="307"/>
      <c r="FK509" s="307"/>
      <c r="FL509" s="307"/>
      <c r="FM509" s="307"/>
      <c r="FN509" s="307"/>
      <c r="FO509" s="307"/>
      <c r="FP509" s="307"/>
      <c r="FQ509" s="307"/>
      <c r="FR509" s="307"/>
      <c r="FS509" s="307"/>
      <c r="FT509" s="307"/>
      <c r="FU509" s="307"/>
      <c r="FV509" s="307"/>
      <c r="FW509" s="307"/>
      <c r="FX509" s="307"/>
      <c r="FY509" s="307"/>
      <c r="FZ509" s="307"/>
      <c r="GA509" s="307"/>
      <c r="GB509" s="307"/>
      <c r="GC509" s="307"/>
      <c r="GD509" s="307"/>
      <c r="GE509" s="307"/>
      <c r="GF509" s="307"/>
      <c r="GG509" s="307"/>
      <c r="GH509" s="307"/>
      <c r="GI509" s="307"/>
      <c r="GJ509" s="307"/>
      <c r="GK509" s="307"/>
      <c r="GL509" s="307"/>
      <c r="GM509" s="307"/>
      <c r="GN509" s="307"/>
      <c r="GO509" s="307"/>
      <c r="GP509" s="307"/>
      <c r="GQ509" s="307"/>
      <c r="GR509" s="307"/>
      <c r="GS509" s="307"/>
      <c r="GT509" s="307"/>
      <c r="GU509" s="307"/>
      <c r="GV509" s="307"/>
      <c r="GW509" s="307"/>
      <c r="GX509" s="307"/>
      <c r="GY509" s="307"/>
      <c r="GZ509" s="307"/>
      <c r="HA509" s="307"/>
      <c r="HB509" s="307"/>
      <c r="HC509" s="307"/>
      <c r="HD509" s="307"/>
      <c r="HE509" s="307"/>
      <c r="HF509" s="307"/>
      <c r="HG509" s="307"/>
      <c r="HH509" s="307"/>
      <c r="HI509" s="307"/>
      <c r="HJ509" s="307"/>
      <c r="HK509" s="307"/>
      <c r="HL509" s="307"/>
      <c r="HM509" s="307"/>
      <c r="HN509" s="307"/>
      <c r="HO509" s="307"/>
      <c r="HP509" s="307"/>
      <c r="HQ509" s="307"/>
      <c r="HR509" s="307"/>
      <c r="HS509" s="307"/>
      <c r="HT509" s="307"/>
      <c r="HU509" s="307"/>
      <c r="HV509" s="307"/>
      <c r="HW509" s="307"/>
      <c r="HX509" s="307"/>
      <c r="HY509" s="307"/>
      <c r="HZ509" s="307"/>
      <c r="IA509" s="307"/>
      <c r="IB509" s="307"/>
      <c r="IC509" s="307"/>
      <c r="ID509" s="307"/>
      <c r="IE509" s="307"/>
      <c r="IF509" s="307"/>
      <c r="IG509" s="307"/>
      <c r="IH509" s="307"/>
      <c r="II509" s="307"/>
      <c r="IJ509" s="307"/>
      <c r="IK509" s="307"/>
      <c r="IL509" s="307"/>
      <c r="IM509" s="307"/>
      <c r="IN509" s="307"/>
      <c r="IO509" s="307"/>
      <c r="IP509" s="307"/>
      <c r="IQ509" s="307"/>
      <c r="IR509" s="307"/>
      <c r="IS509" s="307"/>
      <c r="IT509" s="307"/>
      <c r="IU509" s="307"/>
      <c r="IV509" s="307"/>
      <c r="IW509" s="307"/>
      <c r="IX509" s="307"/>
      <c r="IY509" s="307"/>
      <c r="IZ509" s="307"/>
      <c r="JA509" s="307"/>
      <c r="JB509" s="307"/>
      <c r="JC509" s="307"/>
      <c r="JD509" s="307"/>
      <c r="JE509" s="307"/>
      <c r="JF509" s="307"/>
      <c r="JG509" s="307"/>
      <c r="JH509" s="307"/>
      <c r="JI509" s="307"/>
      <c r="JJ509" s="307"/>
      <c r="JK509" s="307"/>
      <c r="JL509" s="307"/>
      <c r="JM509" s="307"/>
      <c r="JN509" s="307"/>
      <c r="JO509" s="307"/>
      <c r="JP509" s="307"/>
      <c r="JQ509" s="307"/>
      <c r="JR509" s="307"/>
      <c r="JS509" s="307"/>
      <c r="JT509" s="307"/>
      <c r="JU509" s="307"/>
      <c r="JV509" s="307"/>
      <c r="JW509" s="307"/>
      <c r="JX509" s="307"/>
      <c r="JY509" s="307"/>
      <c r="JZ509" s="307"/>
      <c r="KA509" s="307"/>
      <c r="KB509" s="307"/>
      <c r="KC509" s="307"/>
      <c r="KD509" s="307"/>
      <c r="KE509" s="307"/>
      <c r="KF509" s="307"/>
      <c r="KG509" s="307"/>
      <c r="KH509" s="307"/>
      <c r="KI509" s="307"/>
      <c r="KJ509" s="307"/>
      <c r="KK509" s="307"/>
      <c r="KL509" s="307"/>
      <c r="KM509" s="307"/>
      <c r="KN509" s="307"/>
      <c r="KO509" s="307"/>
      <c r="KP509" s="307"/>
      <c r="KQ509" s="307"/>
      <c r="KR509" s="307"/>
      <c r="KS509" s="307"/>
      <c r="KT509" s="307"/>
    </row>
    <row r="510" spans="14:306" s="56" customFormat="1" ht="15" customHeight="1">
      <c r="N510" s="426"/>
      <c r="O510" s="303"/>
      <c r="P510" s="303"/>
      <c r="Q510" s="427"/>
      <c r="R510" s="427"/>
      <c r="S510" s="303"/>
      <c r="T510" s="303"/>
      <c r="U510" s="427"/>
      <c r="W510" s="342"/>
      <c r="X510" s="342"/>
      <c r="Y510" s="342"/>
      <c r="Z510" s="342"/>
      <c r="AA510" s="342"/>
      <c r="AB510" s="342"/>
      <c r="AC510" s="342"/>
      <c r="AD510" s="342"/>
      <c r="AE510" s="342"/>
      <c r="AG510" s="303"/>
      <c r="AH510" s="303"/>
      <c r="AI510" s="362"/>
      <c r="AJ510" s="362"/>
      <c r="AK510" s="362"/>
      <c r="AL510" s="362"/>
      <c r="AM510" s="362"/>
      <c r="AN510" s="362"/>
      <c r="AO510" s="362"/>
      <c r="AP510" s="362"/>
      <c r="AQ510" s="362"/>
      <c r="AR510" s="362"/>
      <c r="AS510" s="362"/>
      <c r="AT510" s="362"/>
      <c r="AU510" s="362"/>
      <c r="AV510" s="362"/>
      <c r="AW510" s="362"/>
      <c r="AX510" s="362"/>
      <c r="AY510" s="303"/>
      <c r="AZ510" s="303"/>
      <c r="BA510" s="303"/>
      <c r="BB510" s="303"/>
      <c r="BC510" s="303"/>
      <c r="BD510" s="303"/>
      <c r="BE510" s="303"/>
      <c r="BF510" s="303"/>
      <c r="BG510" s="303"/>
      <c r="BH510" s="303"/>
      <c r="BI510" s="303"/>
      <c r="BJ510" s="303"/>
      <c r="BK510" s="303"/>
      <c r="BL510" s="303"/>
      <c r="BM510" s="303"/>
      <c r="BN510" s="303"/>
      <c r="CB510" s="307"/>
      <c r="CC510" s="307"/>
      <c r="CD510" s="307"/>
      <c r="CE510" s="307"/>
      <c r="CF510" s="307"/>
      <c r="CG510" s="307"/>
      <c r="CH510" s="307"/>
      <c r="CI510" s="307"/>
      <c r="CJ510" s="307"/>
      <c r="CK510" s="307"/>
      <c r="CL510" s="307"/>
      <c r="CM510" s="307"/>
      <c r="CN510" s="307"/>
      <c r="CO510" s="307"/>
      <c r="CP510" s="307"/>
      <c r="CQ510" s="307"/>
      <c r="CR510" s="307"/>
      <c r="CS510" s="307"/>
      <c r="CT510" s="307"/>
      <c r="CU510" s="307"/>
      <c r="CV510" s="307"/>
      <c r="CW510" s="307"/>
      <c r="CX510" s="307"/>
      <c r="CY510" s="307"/>
      <c r="CZ510" s="307"/>
      <c r="DA510" s="307"/>
      <c r="DB510" s="307"/>
      <c r="DC510" s="307"/>
      <c r="DD510" s="307"/>
      <c r="DE510" s="307"/>
      <c r="DF510" s="307"/>
      <c r="DG510" s="307"/>
      <c r="DH510" s="307"/>
      <c r="DI510" s="390"/>
      <c r="DJ510" s="390"/>
      <c r="DK510" s="307"/>
      <c r="DL510" s="307"/>
      <c r="DM510" s="307"/>
      <c r="DN510" s="307"/>
      <c r="DO510" s="307"/>
      <c r="DP510" s="307"/>
      <c r="DQ510" s="307"/>
      <c r="DR510" s="307"/>
      <c r="DS510" s="307"/>
      <c r="DT510" s="307"/>
      <c r="DU510" s="307"/>
      <c r="DV510" s="307"/>
      <c r="DW510" s="307"/>
      <c r="DX510" s="307"/>
      <c r="DY510" s="307"/>
      <c r="DZ510" s="307"/>
      <c r="EA510" s="307"/>
      <c r="EB510" s="307"/>
      <c r="EC510" s="307"/>
      <c r="ED510" s="307"/>
      <c r="EE510" s="307"/>
      <c r="EF510" s="307"/>
      <c r="EG510" s="307"/>
      <c r="EH510" s="307"/>
      <c r="EI510" s="307"/>
      <c r="EJ510" s="307"/>
      <c r="EK510" s="307"/>
      <c r="EL510" s="307"/>
      <c r="EM510" s="307"/>
      <c r="EN510" s="307"/>
      <c r="EO510" s="307"/>
      <c r="EP510" s="307"/>
      <c r="EQ510" s="307"/>
      <c r="ER510" s="307"/>
      <c r="ES510" s="307"/>
      <c r="ET510" s="307"/>
      <c r="EU510" s="390"/>
      <c r="EV510" s="390"/>
      <c r="EW510" s="307"/>
      <c r="EX510" s="307"/>
      <c r="EY510" s="307"/>
      <c r="EZ510" s="307"/>
      <c r="FA510" s="307"/>
      <c r="FB510" s="307"/>
      <c r="FC510" s="307"/>
      <c r="FD510" s="307"/>
      <c r="FE510" s="307"/>
      <c r="FF510" s="307"/>
      <c r="FG510" s="307"/>
      <c r="FH510" s="307"/>
      <c r="FI510" s="307"/>
      <c r="FJ510" s="307"/>
      <c r="FK510" s="307"/>
      <c r="FL510" s="307"/>
      <c r="FM510" s="307"/>
      <c r="FN510" s="307"/>
      <c r="FO510" s="307"/>
      <c r="FP510" s="307"/>
      <c r="FQ510" s="307"/>
      <c r="FR510" s="307"/>
      <c r="FS510" s="307"/>
      <c r="FT510" s="307"/>
      <c r="FU510" s="307"/>
      <c r="FV510" s="307"/>
      <c r="FW510" s="307"/>
      <c r="FX510" s="307"/>
      <c r="FY510" s="307"/>
      <c r="FZ510" s="307"/>
      <c r="GA510" s="307"/>
      <c r="GB510" s="307"/>
      <c r="GC510" s="307"/>
      <c r="GD510" s="307"/>
      <c r="GE510" s="307"/>
      <c r="GF510" s="307"/>
      <c r="GG510" s="307"/>
      <c r="GH510" s="307"/>
      <c r="GI510" s="307"/>
      <c r="GJ510" s="307"/>
      <c r="GK510" s="307"/>
      <c r="GL510" s="307"/>
      <c r="GM510" s="307"/>
      <c r="GN510" s="307"/>
      <c r="GO510" s="307"/>
      <c r="GP510" s="307"/>
      <c r="GQ510" s="307"/>
      <c r="GR510" s="307"/>
      <c r="GS510" s="307"/>
      <c r="GT510" s="307"/>
      <c r="GU510" s="307"/>
      <c r="GV510" s="307"/>
      <c r="GW510" s="307"/>
      <c r="GX510" s="307"/>
      <c r="GY510" s="307"/>
      <c r="GZ510" s="307"/>
      <c r="HA510" s="307"/>
      <c r="HB510" s="307"/>
      <c r="HC510" s="307"/>
      <c r="HD510" s="307"/>
      <c r="HE510" s="307"/>
      <c r="HF510" s="307"/>
      <c r="HG510" s="307"/>
      <c r="HH510" s="307"/>
      <c r="HI510" s="307"/>
      <c r="HJ510" s="307"/>
      <c r="HK510" s="307"/>
      <c r="HL510" s="307"/>
      <c r="HM510" s="307"/>
      <c r="HN510" s="307"/>
      <c r="HO510" s="307"/>
      <c r="HP510" s="307"/>
      <c r="HQ510" s="307"/>
      <c r="HR510" s="307"/>
      <c r="HS510" s="307"/>
      <c r="HT510" s="307"/>
      <c r="HU510" s="307"/>
      <c r="HV510" s="307"/>
      <c r="HW510" s="307"/>
      <c r="HX510" s="307"/>
      <c r="HY510" s="307"/>
      <c r="HZ510" s="307"/>
      <c r="IA510" s="307"/>
      <c r="IB510" s="307"/>
      <c r="IC510" s="307"/>
      <c r="ID510" s="307"/>
      <c r="IE510" s="307"/>
      <c r="IF510" s="307"/>
      <c r="IG510" s="307"/>
      <c r="IH510" s="307"/>
      <c r="II510" s="307"/>
      <c r="IJ510" s="307"/>
      <c r="IK510" s="307"/>
      <c r="IL510" s="307"/>
      <c r="IM510" s="307"/>
      <c r="IN510" s="307"/>
      <c r="IO510" s="307"/>
      <c r="IP510" s="307"/>
      <c r="IQ510" s="307"/>
      <c r="IR510" s="307"/>
      <c r="IS510" s="307"/>
      <c r="IT510" s="307"/>
      <c r="IU510" s="307"/>
      <c r="IV510" s="307"/>
      <c r="IW510" s="307"/>
      <c r="IX510" s="307"/>
      <c r="IY510" s="307"/>
      <c r="IZ510" s="307"/>
      <c r="JA510" s="307"/>
      <c r="JB510" s="307"/>
      <c r="JC510" s="307"/>
      <c r="JD510" s="307"/>
      <c r="JE510" s="307"/>
      <c r="JF510" s="307"/>
      <c r="JG510" s="307"/>
      <c r="JH510" s="307"/>
      <c r="JI510" s="307"/>
      <c r="JJ510" s="307"/>
      <c r="JK510" s="307"/>
      <c r="JL510" s="307"/>
      <c r="JM510" s="307"/>
      <c r="JN510" s="307"/>
      <c r="JO510" s="307"/>
      <c r="JP510" s="307"/>
      <c r="JQ510" s="307"/>
      <c r="JR510" s="307"/>
      <c r="JS510" s="307"/>
      <c r="JT510" s="307"/>
      <c r="JU510" s="307"/>
      <c r="JV510" s="307"/>
      <c r="JW510" s="307"/>
      <c r="JX510" s="307"/>
      <c r="JY510" s="307"/>
      <c r="JZ510" s="307"/>
      <c r="KA510" s="307"/>
      <c r="KB510" s="307"/>
      <c r="KC510" s="307"/>
      <c r="KD510" s="307"/>
      <c r="KE510" s="307"/>
      <c r="KF510" s="307"/>
      <c r="KG510" s="307"/>
      <c r="KH510" s="307"/>
      <c r="KI510" s="307"/>
      <c r="KJ510" s="307"/>
      <c r="KK510" s="307"/>
      <c r="KL510" s="307"/>
      <c r="KM510" s="307"/>
      <c r="KN510" s="307"/>
      <c r="KO510" s="307"/>
      <c r="KP510" s="307"/>
      <c r="KQ510" s="307"/>
      <c r="KR510" s="307"/>
      <c r="KS510" s="307"/>
      <c r="KT510" s="307"/>
    </row>
    <row r="511" spans="14:306" s="56" customFormat="1" ht="15" customHeight="1">
      <c r="N511" s="426"/>
      <c r="O511" s="303"/>
      <c r="P511" s="303"/>
      <c r="Q511" s="303"/>
      <c r="R511" s="427"/>
      <c r="S511" s="303"/>
      <c r="T511" s="303"/>
      <c r="U511" s="427"/>
      <c r="W511" s="342"/>
      <c r="X511" s="342"/>
      <c r="Y511" s="342"/>
      <c r="Z511" s="342"/>
      <c r="AA511" s="342"/>
      <c r="AB511" s="342"/>
      <c r="AC511" s="342"/>
      <c r="AD511" s="342"/>
      <c r="AE511" s="342"/>
      <c r="AG511" s="303"/>
      <c r="AH511" s="303"/>
      <c r="AI511" s="362"/>
      <c r="AJ511" s="362"/>
      <c r="AK511" s="362"/>
      <c r="AL511" s="362"/>
      <c r="AM511" s="362"/>
      <c r="AN511" s="362"/>
      <c r="AO511" s="362"/>
      <c r="AP511" s="362"/>
      <c r="AQ511" s="362"/>
      <c r="AR511" s="362"/>
      <c r="AS511" s="362"/>
      <c r="AT511" s="362"/>
      <c r="AU511" s="362"/>
      <c r="AV511" s="362"/>
      <c r="AW511" s="362"/>
      <c r="AX511" s="362"/>
      <c r="AY511" s="303"/>
      <c r="AZ511" s="303"/>
      <c r="BA511" s="303"/>
      <c r="BB511" s="303"/>
      <c r="BC511" s="303"/>
      <c r="BD511" s="303"/>
      <c r="BE511" s="303"/>
      <c r="BF511" s="303"/>
      <c r="BG511" s="303"/>
      <c r="BH511" s="303"/>
      <c r="BI511" s="303"/>
      <c r="BJ511" s="303"/>
      <c r="BK511" s="303"/>
      <c r="BL511" s="303"/>
      <c r="BM511" s="303"/>
      <c r="BN511" s="303"/>
      <c r="CB511" s="307"/>
      <c r="CC511" s="307"/>
      <c r="CD511" s="307"/>
      <c r="CE511" s="307"/>
      <c r="CF511" s="307"/>
      <c r="CG511" s="307"/>
      <c r="CH511" s="307"/>
      <c r="CI511" s="307"/>
      <c r="CJ511" s="307"/>
      <c r="CK511" s="307"/>
      <c r="CL511" s="307"/>
      <c r="CM511" s="307"/>
      <c r="CN511" s="307"/>
      <c r="CO511" s="307"/>
      <c r="CP511" s="307"/>
      <c r="CQ511" s="307"/>
      <c r="CR511" s="307"/>
      <c r="CS511" s="307"/>
      <c r="CT511" s="307"/>
      <c r="CU511" s="307"/>
      <c r="CV511" s="307"/>
      <c r="CW511" s="307"/>
      <c r="CX511" s="307"/>
      <c r="CY511" s="307"/>
      <c r="CZ511" s="307"/>
      <c r="DA511" s="307"/>
      <c r="DB511" s="307"/>
      <c r="DC511" s="307"/>
      <c r="DD511" s="307"/>
      <c r="DE511" s="307"/>
      <c r="DF511" s="307"/>
      <c r="DG511" s="307"/>
      <c r="DH511" s="307"/>
      <c r="DI511" s="390"/>
      <c r="DJ511" s="390"/>
      <c r="DK511" s="307"/>
      <c r="DL511" s="307"/>
      <c r="DM511" s="307"/>
      <c r="DN511" s="307"/>
      <c r="DO511" s="307"/>
      <c r="DP511" s="307"/>
      <c r="DQ511" s="307"/>
      <c r="DR511" s="307"/>
      <c r="DS511" s="307"/>
      <c r="DT511" s="307"/>
      <c r="DU511" s="307"/>
      <c r="DV511" s="307"/>
      <c r="DW511" s="307"/>
      <c r="DX511" s="307"/>
      <c r="DY511" s="307"/>
      <c r="DZ511" s="307"/>
      <c r="EA511" s="307"/>
      <c r="EB511" s="307"/>
      <c r="EC511" s="307"/>
      <c r="ED511" s="307"/>
      <c r="EE511" s="307"/>
      <c r="EF511" s="307"/>
      <c r="EG511" s="307"/>
      <c r="EH511" s="307"/>
      <c r="EI511" s="307"/>
      <c r="EJ511" s="307"/>
      <c r="EK511" s="307"/>
      <c r="EL511" s="307"/>
      <c r="EM511" s="307"/>
      <c r="EN511" s="307"/>
      <c r="EO511" s="307"/>
      <c r="EP511" s="307"/>
      <c r="EQ511" s="307"/>
      <c r="ER511" s="307"/>
      <c r="ES511" s="307"/>
      <c r="ET511" s="307"/>
      <c r="EU511" s="390"/>
      <c r="EV511" s="390"/>
      <c r="EW511" s="307"/>
      <c r="EX511" s="307"/>
      <c r="EY511" s="307"/>
      <c r="EZ511" s="307"/>
      <c r="FA511" s="307"/>
      <c r="FB511" s="307"/>
      <c r="FC511" s="307"/>
      <c r="FD511" s="307"/>
      <c r="FE511" s="307"/>
      <c r="FF511" s="307"/>
      <c r="FG511" s="307"/>
      <c r="FH511" s="307"/>
      <c r="FI511" s="307"/>
      <c r="FJ511" s="307"/>
      <c r="FK511" s="307"/>
      <c r="FL511" s="307"/>
      <c r="FM511" s="307"/>
      <c r="FN511" s="307"/>
      <c r="FO511" s="307"/>
      <c r="FP511" s="307"/>
      <c r="FQ511" s="307"/>
      <c r="FR511" s="307"/>
      <c r="FS511" s="307"/>
      <c r="FT511" s="307"/>
      <c r="FU511" s="307"/>
      <c r="FV511" s="307"/>
      <c r="FW511" s="307"/>
      <c r="FX511" s="307"/>
      <c r="FY511" s="307"/>
      <c r="FZ511" s="307"/>
      <c r="GA511" s="307"/>
      <c r="GB511" s="307"/>
      <c r="GC511" s="307"/>
      <c r="GD511" s="307"/>
      <c r="GE511" s="307"/>
      <c r="GF511" s="307"/>
      <c r="GG511" s="307"/>
      <c r="GH511" s="307"/>
      <c r="GI511" s="307"/>
      <c r="GJ511" s="307"/>
      <c r="GK511" s="307"/>
      <c r="GL511" s="307"/>
      <c r="GM511" s="307"/>
      <c r="GN511" s="307"/>
      <c r="GO511" s="307"/>
      <c r="GP511" s="307"/>
      <c r="GQ511" s="307"/>
      <c r="GR511" s="307"/>
      <c r="GS511" s="307"/>
      <c r="GT511" s="307"/>
      <c r="GU511" s="307"/>
      <c r="GV511" s="307"/>
      <c r="GW511" s="307"/>
      <c r="GX511" s="307"/>
      <c r="GY511" s="307"/>
      <c r="GZ511" s="307"/>
      <c r="HA511" s="307"/>
      <c r="HB511" s="307"/>
      <c r="HC511" s="307"/>
      <c r="HD511" s="307"/>
      <c r="HE511" s="307"/>
      <c r="HF511" s="307"/>
      <c r="HG511" s="307"/>
      <c r="HH511" s="307"/>
      <c r="HI511" s="307"/>
      <c r="HJ511" s="307"/>
      <c r="HK511" s="307"/>
      <c r="HL511" s="307"/>
      <c r="HM511" s="307"/>
      <c r="HN511" s="307"/>
      <c r="HO511" s="307"/>
      <c r="HP511" s="307"/>
      <c r="HQ511" s="307"/>
      <c r="HR511" s="307"/>
      <c r="HS511" s="307"/>
      <c r="HT511" s="307"/>
      <c r="HU511" s="307"/>
      <c r="HV511" s="307"/>
      <c r="HW511" s="307"/>
      <c r="HX511" s="307"/>
      <c r="HY511" s="307"/>
      <c r="HZ511" s="307"/>
      <c r="IA511" s="307"/>
      <c r="IB511" s="307"/>
      <c r="IC511" s="307"/>
      <c r="ID511" s="307"/>
      <c r="IE511" s="307"/>
      <c r="IF511" s="307"/>
      <c r="IG511" s="307"/>
      <c r="IH511" s="307"/>
      <c r="II511" s="307"/>
      <c r="IJ511" s="307"/>
      <c r="IK511" s="307"/>
      <c r="IL511" s="307"/>
      <c r="IM511" s="307"/>
      <c r="IN511" s="307"/>
      <c r="IO511" s="307"/>
      <c r="IP511" s="307"/>
      <c r="IQ511" s="307"/>
      <c r="IR511" s="307"/>
      <c r="IS511" s="307"/>
      <c r="IT511" s="307"/>
      <c r="IU511" s="307"/>
      <c r="IV511" s="307"/>
      <c r="IW511" s="307"/>
      <c r="IX511" s="307"/>
      <c r="IY511" s="307"/>
      <c r="IZ511" s="307"/>
      <c r="JA511" s="307"/>
      <c r="JB511" s="307"/>
      <c r="JC511" s="307"/>
      <c r="JD511" s="307"/>
      <c r="JE511" s="307"/>
      <c r="JF511" s="307"/>
      <c r="JG511" s="307"/>
      <c r="JH511" s="307"/>
      <c r="JI511" s="307"/>
      <c r="JJ511" s="307"/>
      <c r="JK511" s="307"/>
      <c r="JL511" s="307"/>
      <c r="JM511" s="307"/>
      <c r="JN511" s="307"/>
      <c r="JO511" s="307"/>
      <c r="JP511" s="307"/>
      <c r="JQ511" s="307"/>
      <c r="JR511" s="307"/>
      <c r="JS511" s="307"/>
      <c r="JT511" s="307"/>
      <c r="JU511" s="307"/>
      <c r="JV511" s="307"/>
      <c r="JW511" s="307"/>
      <c r="JX511" s="307"/>
      <c r="JY511" s="307"/>
      <c r="JZ511" s="307"/>
      <c r="KA511" s="307"/>
      <c r="KB511" s="307"/>
      <c r="KC511" s="307"/>
      <c r="KD511" s="307"/>
      <c r="KE511" s="307"/>
      <c r="KF511" s="307"/>
      <c r="KG511" s="307"/>
      <c r="KH511" s="307"/>
      <c r="KI511" s="307"/>
      <c r="KJ511" s="307"/>
      <c r="KK511" s="307"/>
      <c r="KL511" s="307"/>
      <c r="KM511" s="307"/>
      <c r="KN511" s="307"/>
      <c r="KO511" s="307"/>
      <c r="KP511" s="307"/>
      <c r="KQ511" s="307"/>
      <c r="KR511" s="307"/>
      <c r="KS511" s="307"/>
      <c r="KT511" s="307"/>
    </row>
    <row r="512" spans="14:306" s="56" customFormat="1" ht="15" customHeight="1">
      <c r="N512" s="426"/>
      <c r="O512" s="303"/>
      <c r="P512" s="303"/>
      <c r="Q512" s="427"/>
      <c r="R512" s="303"/>
      <c r="S512" s="303"/>
      <c r="T512" s="303"/>
      <c r="U512" s="427"/>
      <c r="W512" s="342"/>
      <c r="X512" s="342"/>
      <c r="Y512" s="342"/>
      <c r="Z512" s="342"/>
      <c r="AA512" s="342"/>
      <c r="AB512" s="342"/>
      <c r="AC512" s="342"/>
      <c r="AD512" s="342"/>
      <c r="AE512" s="342"/>
      <c r="AG512" s="363" t="s">
        <v>810</v>
      </c>
      <c r="AH512" s="363"/>
      <c r="AI512" s="362" t="s">
        <v>811</v>
      </c>
      <c r="AJ512" s="362"/>
      <c r="AK512" s="362"/>
      <c r="AL512" s="362"/>
      <c r="AM512" s="362"/>
      <c r="AN512" s="362"/>
      <c r="AO512" s="362"/>
      <c r="AP512" s="362"/>
      <c r="AQ512" s="362"/>
      <c r="AR512" s="362"/>
      <c r="AS512" s="362"/>
      <c r="AT512" s="362"/>
      <c r="AU512" s="362"/>
      <c r="AV512" s="362"/>
      <c r="AW512" s="362"/>
      <c r="AX512" s="362"/>
      <c r="AY512" s="303"/>
      <c r="AZ512" s="303"/>
      <c r="BA512" s="303"/>
      <c r="BB512" s="303"/>
      <c r="BC512" s="303"/>
      <c r="BD512" s="303"/>
      <c r="BE512" s="303"/>
      <c r="BF512" s="303"/>
      <c r="BG512" s="303"/>
      <c r="BH512" s="303"/>
      <c r="BI512" s="303"/>
      <c r="BJ512" s="303"/>
      <c r="BK512" s="303"/>
      <c r="BL512" s="303"/>
      <c r="BM512" s="303"/>
      <c r="BN512" s="303"/>
      <c r="CB512" s="307"/>
      <c r="CC512" s="307"/>
      <c r="CD512" s="307"/>
      <c r="CE512" s="307"/>
      <c r="CF512" s="307"/>
      <c r="CG512" s="307"/>
      <c r="CH512" s="307"/>
      <c r="CI512" s="307"/>
      <c r="CJ512" s="307"/>
      <c r="CK512" s="307"/>
      <c r="CL512" s="307"/>
      <c r="CM512" s="307"/>
      <c r="CN512" s="307"/>
      <c r="CO512" s="307"/>
      <c r="CP512" s="307"/>
      <c r="CQ512" s="307"/>
      <c r="CR512" s="307"/>
      <c r="CS512" s="307"/>
      <c r="CT512" s="307"/>
      <c r="CU512" s="307"/>
      <c r="CV512" s="307"/>
      <c r="CW512" s="307"/>
      <c r="CX512" s="307"/>
      <c r="CY512" s="307"/>
      <c r="CZ512" s="307"/>
      <c r="DA512" s="307"/>
      <c r="DB512" s="307"/>
      <c r="DC512" s="307"/>
      <c r="DD512" s="307"/>
      <c r="DE512" s="307"/>
      <c r="DF512" s="307"/>
      <c r="DG512" s="307"/>
      <c r="DH512" s="307"/>
      <c r="DI512" s="390"/>
      <c r="DJ512" s="390"/>
      <c r="DK512" s="307"/>
      <c r="DL512" s="307"/>
      <c r="DM512" s="307"/>
      <c r="DN512" s="307"/>
      <c r="DO512" s="307"/>
      <c r="DP512" s="307"/>
      <c r="DQ512" s="307"/>
      <c r="DR512" s="307"/>
      <c r="DS512" s="307"/>
      <c r="DT512" s="307"/>
      <c r="DU512" s="307"/>
      <c r="DV512" s="307"/>
      <c r="DW512" s="307"/>
      <c r="DX512" s="307"/>
      <c r="DY512" s="307"/>
      <c r="DZ512" s="307"/>
      <c r="EA512" s="307"/>
      <c r="EB512" s="307"/>
      <c r="EC512" s="307"/>
      <c r="ED512" s="307"/>
      <c r="EE512" s="307"/>
      <c r="EF512" s="307"/>
      <c r="EG512" s="307"/>
      <c r="EH512" s="307"/>
      <c r="EI512" s="307"/>
      <c r="EJ512" s="307"/>
      <c r="EK512" s="307"/>
      <c r="EL512" s="307"/>
      <c r="EM512" s="307"/>
      <c r="EN512" s="307"/>
      <c r="EO512" s="307"/>
      <c r="EP512" s="307"/>
      <c r="EQ512" s="307"/>
      <c r="ER512" s="307"/>
      <c r="ES512" s="307"/>
      <c r="ET512" s="307"/>
      <c r="EU512" s="390"/>
      <c r="EV512" s="390"/>
      <c r="EW512" s="307"/>
      <c r="EX512" s="307"/>
      <c r="EY512" s="307"/>
      <c r="EZ512" s="307"/>
      <c r="FA512" s="307"/>
      <c r="FB512" s="307"/>
      <c r="FC512" s="307"/>
      <c r="FD512" s="307"/>
      <c r="FE512" s="307"/>
      <c r="FF512" s="307"/>
      <c r="FG512" s="307"/>
      <c r="FH512" s="307"/>
      <c r="FI512" s="307"/>
      <c r="FJ512" s="307"/>
      <c r="FK512" s="307"/>
      <c r="FL512" s="307"/>
      <c r="FM512" s="307"/>
      <c r="FN512" s="307"/>
      <c r="FO512" s="307"/>
      <c r="FP512" s="307"/>
      <c r="FQ512" s="307"/>
      <c r="FR512" s="307"/>
      <c r="FS512" s="307"/>
      <c r="FT512" s="307"/>
      <c r="FU512" s="307"/>
      <c r="FV512" s="307"/>
      <c r="FW512" s="307"/>
      <c r="FX512" s="307"/>
      <c r="FY512" s="307"/>
      <c r="FZ512" s="307"/>
      <c r="GA512" s="307"/>
      <c r="GB512" s="307"/>
      <c r="GC512" s="307"/>
      <c r="GD512" s="307"/>
      <c r="GE512" s="307"/>
      <c r="GF512" s="307"/>
      <c r="GG512" s="307"/>
      <c r="GH512" s="307"/>
      <c r="GI512" s="307"/>
      <c r="GJ512" s="307"/>
      <c r="GK512" s="307"/>
      <c r="GL512" s="307"/>
      <c r="GM512" s="307"/>
      <c r="GN512" s="307"/>
      <c r="GO512" s="307"/>
      <c r="GP512" s="307"/>
      <c r="GQ512" s="307"/>
      <c r="GR512" s="307"/>
      <c r="GS512" s="307"/>
      <c r="GT512" s="307"/>
      <c r="GU512" s="307"/>
      <c r="GV512" s="307"/>
      <c r="GW512" s="307"/>
      <c r="GX512" s="307"/>
      <c r="GY512" s="307"/>
      <c r="GZ512" s="307"/>
      <c r="HA512" s="307"/>
      <c r="HB512" s="307"/>
      <c r="HC512" s="307"/>
      <c r="HD512" s="307"/>
      <c r="HE512" s="307"/>
      <c r="HF512" s="307"/>
      <c r="HG512" s="307"/>
      <c r="HH512" s="307"/>
      <c r="HI512" s="307"/>
      <c r="HJ512" s="307"/>
      <c r="HK512" s="307"/>
      <c r="HL512" s="307"/>
      <c r="HM512" s="307"/>
      <c r="HN512" s="307"/>
      <c r="HO512" s="307"/>
      <c r="HP512" s="307"/>
      <c r="HQ512" s="307"/>
      <c r="HR512" s="307"/>
      <c r="HS512" s="307"/>
      <c r="HT512" s="307"/>
      <c r="HU512" s="307"/>
      <c r="HV512" s="307"/>
      <c r="HW512" s="307"/>
      <c r="HX512" s="307"/>
      <c r="HY512" s="307"/>
      <c r="HZ512" s="307"/>
      <c r="IA512" s="307"/>
      <c r="IB512" s="307"/>
      <c r="IC512" s="307"/>
      <c r="ID512" s="307"/>
      <c r="IE512" s="307"/>
      <c r="IF512" s="307"/>
      <c r="IG512" s="307"/>
      <c r="IH512" s="307"/>
      <c r="II512" s="307"/>
      <c r="IJ512" s="307"/>
      <c r="IK512" s="307"/>
      <c r="IL512" s="307"/>
      <c r="IM512" s="307"/>
      <c r="IN512" s="307"/>
      <c r="IO512" s="307"/>
      <c r="IP512" s="307"/>
      <c r="IQ512" s="307"/>
      <c r="IR512" s="307"/>
      <c r="IS512" s="307"/>
      <c r="IT512" s="307"/>
      <c r="IU512" s="307"/>
      <c r="IV512" s="307"/>
      <c r="IW512" s="307"/>
      <c r="IX512" s="307"/>
      <c r="IY512" s="307"/>
      <c r="IZ512" s="307"/>
      <c r="JA512" s="307"/>
      <c r="JB512" s="307"/>
      <c r="JC512" s="307"/>
      <c r="JD512" s="307"/>
      <c r="JE512" s="307"/>
      <c r="JF512" s="307"/>
      <c r="JG512" s="307"/>
      <c r="JH512" s="307"/>
      <c r="JI512" s="307"/>
      <c r="JJ512" s="307"/>
      <c r="JK512" s="307"/>
      <c r="JL512" s="307"/>
      <c r="JM512" s="307"/>
      <c r="JN512" s="307"/>
      <c r="JO512" s="307"/>
      <c r="JP512" s="307"/>
      <c r="JQ512" s="307"/>
      <c r="JR512" s="307"/>
      <c r="JS512" s="307"/>
      <c r="JT512" s="307"/>
      <c r="JU512" s="307"/>
      <c r="JV512" s="307"/>
      <c r="JW512" s="307"/>
      <c r="JX512" s="307"/>
      <c r="JY512" s="307"/>
      <c r="JZ512" s="307"/>
      <c r="KA512" s="307"/>
      <c r="KB512" s="307"/>
      <c r="KC512" s="307"/>
      <c r="KD512" s="307"/>
      <c r="KE512" s="307"/>
      <c r="KF512" s="307"/>
      <c r="KG512" s="307"/>
      <c r="KH512" s="307"/>
      <c r="KI512" s="307"/>
      <c r="KJ512" s="307"/>
      <c r="KK512" s="307"/>
      <c r="KL512" s="307"/>
      <c r="KM512" s="307"/>
      <c r="KN512" s="307"/>
      <c r="KO512" s="307"/>
      <c r="KP512" s="307"/>
      <c r="KQ512" s="307"/>
      <c r="KR512" s="307"/>
      <c r="KS512" s="307"/>
      <c r="KT512" s="307"/>
    </row>
    <row r="513" spans="14:306" s="56" customFormat="1" ht="15" customHeight="1">
      <c r="N513" s="426"/>
      <c r="O513" s="303"/>
      <c r="P513" s="303"/>
      <c r="Q513" s="427"/>
      <c r="R513" s="427"/>
      <c r="S513" s="303"/>
      <c r="T513" s="303"/>
      <c r="U513" s="427"/>
      <c r="W513" s="342"/>
      <c r="X513" s="342"/>
      <c r="Y513" s="342"/>
      <c r="Z513" s="342"/>
      <c r="AA513" s="342"/>
      <c r="AB513" s="342"/>
      <c r="AC513" s="342"/>
      <c r="AD513" s="342"/>
      <c r="AE513" s="342"/>
      <c r="AG513" s="351" t="s">
        <v>521</v>
      </c>
      <c r="AH513" s="351"/>
      <c r="AI513" s="364"/>
      <c r="AJ513" s="364"/>
      <c r="AK513" s="364"/>
      <c r="AL513" s="364"/>
      <c r="AM513" s="364"/>
      <c r="AN513" s="364"/>
      <c r="AO513" s="364"/>
      <c r="AP513" s="364"/>
      <c r="AQ513" s="364"/>
      <c r="AR513" s="364"/>
      <c r="AS513" s="364"/>
      <c r="AT513" s="364"/>
      <c r="AU513" s="364"/>
      <c r="AV513" s="364"/>
      <c r="AW513" s="364"/>
      <c r="AX513" s="364"/>
      <c r="AY513" s="303"/>
      <c r="AZ513" s="303"/>
      <c r="BA513" s="303"/>
      <c r="BB513" s="303"/>
      <c r="BC513" s="303"/>
      <c r="BD513" s="303"/>
      <c r="BE513" s="303"/>
      <c r="BF513" s="303"/>
      <c r="BG513" s="303"/>
      <c r="BH513" s="303"/>
      <c r="BI513" s="303"/>
      <c r="BJ513" s="303"/>
      <c r="BK513" s="303"/>
      <c r="BL513" s="303"/>
      <c r="BM513" s="303"/>
      <c r="BN513" s="303"/>
      <c r="CB513" s="307"/>
      <c r="CC513" s="307"/>
      <c r="CD513" s="307"/>
      <c r="CE513" s="307"/>
      <c r="CF513" s="307"/>
      <c r="CG513" s="307"/>
      <c r="CH513" s="307"/>
      <c r="CI513" s="307"/>
      <c r="CJ513" s="307"/>
      <c r="CK513" s="307"/>
      <c r="CL513" s="307"/>
      <c r="CM513" s="307"/>
      <c r="CN513" s="307"/>
      <c r="CO513" s="307"/>
      <c r="CP513" s="307"/>
      <c r="CQ513" s="307"/>
      <c r="CR513" s="307"/>
      <c r="CS513" s="307"/>
      <c r="CT513" s="307"/>
      <c r="CU513" s="307"/>
      <c r="CV513" s="307"/>
      <c r="CW513" s="307"/>
      <c r="CX513" s="307"/>
      <c r="CY513" s="307"/>
      <c r="CZ513" s="307"/>
      <c r="DA513" s="307"/>
      <c r="DB513" s="307"/>
      <c r="DC513" s="307"/>
      <c r="DD513" s="307"/>
      <c r="DE513" s="307"/>
      <c r="DF513" s="307"/>
      <c r="DG513" s="307"/>
      <c r="DH513" s="307"/>
      <c r="DI513" s="390"/>
      <c r="DJ513" s="390"/>
      <c r="DK513" s="307"/>
      <c r="DL513" s="307"/>
      <c r="DM513" s="307"/>
      <c r="DN513" s="307"/>
      <c r="DO513" s="307"/>
      <c r="DP513" s="307"/>
      <c r="DQ513" s="307"/>
      <c r="DR513" s="307"/>
      <c r="DS513" s="307"/>
      <c r="DT513" s="307"/>
      <c r="DU513" s="307"/>
      <c r="DV513" s="307"/>
      <c r="DW513" s="307"/>
      <c r="DX513" s="307"/>
      <c r="DY513" s="307"/>
      <c r="DZ513" s="307"/>
      <c r="EA513" s="307"/>
      <c r="EB513" s="307"/>
      <c r="EC513" s="307"/>
      <c r="ED513" s="307"/>
      <c r="EE513" s="307"/>
      <c r="EF513" s="307"/>
      <c r="EG513" s="307"/>
      <c r="EH513" s="307"/>
      <c r="EI513" s="307"/>
      <c r="EJ513" s="307"/>
      <c r="EK513" s="307"/>
      <c r="EL513" s="307"/>
      <c r="EM513" s="307"/>
      <c r="EN513" s="307"/>
      <c r="EO513" s="307"/>
      <c r="EP513" s="307"/>
      <c r="EQ513" s="307"/>
      <c r="ER513" s="307"/>
      <c r="ES513" s="307"/>
      <c r="ET513" s="307"/>
      <c r="EU513" s="390"/>
      <c r="EV513" s="390"/>
      <c r="EW513" s="307"/>
      <c r="EX513" s="307"/>
      <c r="EY513" s="307"/>
      <c r="EZ513" s="307"/>
      <c r="FA513" s="307"/>
      <c r="FB513" s="307"/>
      <c r="FC513" s="307"/>
      <c r="FD513" s="307"/>
      <c r="FE513" s="307"/>
      <c r="FF513" s="307"/>
      <c r="FG513" s="307"/>
      <c r="FH513" s="307"/>
      <c r="FI513" s="307"/>
      <c r="FJ513" s="307"/>
      <c r="FK513" s="307"/>
      <c r="FL513" s="307"/>
      <c r="FM513" s="307"/>
      <c r="FN513" s="307"/>
      <c r="FO513" s="307"/>
      <c r="FP513" s="307"/>
      <c r="FQ513" s="307"/>
      <c r="FR513" s="307"/>
      <c r="FS513" s="307"/>
      <c r="FT513" s="307"/>
      <c r="FU513" s="307"/>
      <c r="FV513" s="307"/>
      <c r="FW513" s="307"/>
      <c r="FX513" s="307"/>
      <c r="FY513" s="307"/>
      <c r="FZ513" s="307"/>
      <c r="GA513" s="307"/>
      <c r="GB513" s="307"/>
      <c r="GC513" s="307"/>
      <c r="GD513" s="307"/>
      <c r="GE513" s="307"/>
      <c r="GF513" s="307"/>
      <c r="GG513" s="307"/>
      <c r="GH513" s="307"/>
      <c r="GI513" s="307"/>
      <c r="GJ513" s="307"/>
      <c r="GK513" s="307"/>
      <c r="GL513" s="307"/>
      <c r="GM513" s="307"/>
      <c r="GN513" s="307"/>
      <c r="GO513" s="307"/>
      <c r="GP513" s="307"/>
      <c r="GQ513" s="307"/>
      <c r="GR513" s="307"/>
      <c r="GS513" s="307"/>
      <c r="GT513" s="307"/>
      <c r="GU513" s="307"/>
      <c r="GV513" s="307"/>
      <c r="GW513" s="307"/>
      <c r="GX513" s="307"/>
      <c r="GY513" s="307"/>
      <c r="GZ513" s="307"/>
      <c r="HA513" s="307"/>
      <c r="HB513" s="307"/>
      <c r="HC513" s="307"/>
      <c r="HD513" s="307"/>
      <c r="HE513" s="307"/>
      <c r="HF513" s="307"/>
      <c r="HG513" s="307"/>
      <c r="HH513" s="307"/>
      <c r="HI513" s="307"/>
      <c r="HJ513" s="307"/>
      <c r="HK513" s="307"/>
      <c r="HL513" s="307"/>
      <c r="HM513" s="307"/>
      <c r="HN513" s="307"/>
      <c r="HO513" s="307"/>
      <c r="HP513" s="307"/>
      <c r="HQ513" s="307"/>
      <c r="HR513" s="307"/>
      <c r="HS513" s="307"/>
      <c r="HT513" s="307"/>
      <c r="HU513" s="307"/>
      <c r="HV513" s="307"/>
      <c r="HW513" s="307"/>
      <c r="HX513" s="307"/>
      <c r="HY513" s="307"/>
      <c r="HZ513" s="307"/>
      <c r="IA513" s="307"/>
      <c r="IB513" s="307"/>
      <c r="IC513" s="307"/>
      <c r="ID513" s="307"/>
      <c r="IE513" s="307"/>
      <c r="IF513" s="307"/>
      <c r="IG513" s="307"/>
      <c r="IH513" s="307"/>
      <c r="II513" s="307"/>
      <c r="IJ513" s="307"/>
      <c r="IK513" s="307"/>
      <c r="IL513" s="307"/>
      <c r="IM513" s="307"/>
      <c r="IN513" s="307"/>
      <c r="IO513" s="307"/>
      <c r="IP513" s="307"/>
      <c r="IQ513" s="307"/>
      <c r="IR513" s="307"/>
      <c r="IS513" s="307"/>
      <c r="IT513" s="307"/>
      <c r="IU513" s="307"/>
      <c r="IV513" s="307"/>
      <c r="IW513" s="307"/>
      <c r="IX513" s="307"/>
      <c r="IY513" s="307"/>
      <c r="IZ513" s="307"/>
      <c r="JA513" s="307"/>
      <c r="JB513" s="307"/>
      <c r="JC513" s="307"/>
      <c r="JD513" s="307"/>
      <c r="JE513" s="307"/>
      <c r="JF513" s="307"/>
      <c r="JG513" s="307"/>
      <c r="JH513" s="307"/>
      <c r="JI513" s="307"/>
      <c r="JJ513" s="307"/>
      <c r="JK513" s="307"/>
      <c r="JL513" s="307"/>
      <c r="JM513" s="307"/>
      <c r="JN513" s="307"/>
      <c r="JO513" s="307"/>
      <c r="JP513" s="307"/>
      <c r="JQ513" s="307"/>
      <c r="JR513" s="307"/>
      <c r="JS513" s="307"/>
      <c r="JT513" s="307"/>
      <c r="JU513" s="307"/>
      <c r="JV513" s="307"/>
      <c r="JW513" s="307"/>
      <c r="JX513" s="307"/>
      <c r="JY513" s="307"/>
      <c r="JZ513" s="307"/>
      <c r="KA513" s="307"/>
      <c r="KB513" s="307"/>
      <c r="KC513" s="307"/>
      <c r="KD513" s="307"/>
      <c r="KE513" s="307"/>
      <c r="KF513" s="307"/>
      <c r="KG513" s="307"/>
      <c r="KH513" s="307"/>
      <c r="KI513" s="307"/>
      <c r="KJ513" s="307"/>
      <c r="KK513" s="307"/>
      <c r="KL513" s="307"/>
      <c r="KM513" s="307"/>
      <c r="KN513" s="307"/>
      <c r="KO513" s="307"/>
      <c r="KP513" s="307"/>
      <c r="KQ513" s="307"/>
      <c r="KR513" s="307"/>
      <c r="KS513" s="307"/>
      <c r="KT513" s="307"/>
    </row>
    <row r="514" spans="14:306" s="56" customFormat="1" ht="15" customHeight="1">
      <c r="N514" s="426"/>
      <c r="O514" s="303"/>
      <c r="P514" s="303"/>
      <c r="Q514" s="427"/>
      <c r="R514" s="427"/>
      <c r="S514" s="303"/>
      <c r="T514" s="303"/>
      <c r="U514" s="427"/>
      <c r="W514" s="342"/>
      <c r="X514" s="342"/>
      <c r="Y514" s="342"/>
      <c r="Z514" s="342"/>
      <c r="AA514" s="342"/>
      <c r="AB514" s="342"/>
      <c r="AC514" s="342"/>
      <c r="AD514" s="342"/>
      <c r="AE514" s="342"/>
      <c r="AG514" s="351"/>
      <c r="AH514" s="351"/>
      <c r="AI514" s="365" t="s">
        <v>522</v>
      </c>
      <c r="AJ514" s="365" t="s">
        <v>523</v>
      </c>
      <c r="AK514" s="365" t="s">
        <v>524</v>
      </c>
      <c r="AL514" s="365" t="s">
        <v>525</v>
      </c>
      <c r="AM514" s="365" t="s">
        <v>526</v>
      </c>
      <c r="AN514" s="365" t="s">
        <v>527</v>
      </c>
      <c r="AO514" s="365" t="s">
        <v>528</v>
      </c>
      <c r="AP514" s="365" t="s">
        <v>529</v>
      </c>
      <c r="AQ514" s="365" t="s">
        <v>530</v>
      </c>
      <c r="AR514" s="365" t="s">
        <v>531</v>
      </c>
      <c r="AS514" s="365" t="s">
        <v>532</v>
      </c>
      <c r="AT514" s="365" t="s">
        <v>533</v>
      </c>
      <c r="AU514" s="365"/>
      <c r="AV514" s="366" t="s">
        <v>534</v>
      </c>
      <c r="AW514" s="365" t="s">
        <v>535</v>
      </c>
      <c r="AX514" s="365" t="s">
        <v>536</v>
      </c>
      <c r="AY514" s="303">
        <f t="shared" ref="AY514:AY532" si="269">IF(AI515="-",AI515,IF(ISNUMBER(AI515),AI515,MID(AI515,1,FIND("-",AI515)-1))+0)</f>
        <v>0</v>
      </c>
      <c r="AZ514" s="303">
        <f t="shared" ref="AZ514:AZ532" si="270">IF(AJ515="-",AJ515,IF(ISNUMBER(AJ515),AJ515,MID(AJ515,1,FIND("-",AJ515)-1))+0)</f>
        <v>0</v>
      </c>
      <c r="BA514" s="303">
        <f t="shared" ref="BA514:BA532" si="271">IF(AK515="-",AK515,IF(ISNUMBER(AK515),AK515,MID(AK515,1,FIND("-",AK515)-1))+0)</f>
        <v>0</v>
      </c>
      <c r="BB514" s="303">
        <f t="shared" ref="BB514:BB532" si="272">IF(AL515="-",AL515,IF(ISNUMBER(AL515),AL515,MID(AL515,1,FIND("-",AL515)-1))+0)</f>
        <v>0</v>
      </c>
      <c r="BC514" s="303">
        <f t="shared" ref="BC514:BC532" si="273">IF(AM515="-",AM515,IF(ISNUMBER(AM515),AM515,MID(AM515,1,FIND("-",AM515)-1))+0)</f>
        <v>0</v>
      </c>
      <c r="BD514" s="303">
        <f t="shared" ref="BD514:BD532" si="274">IF(AN515="-",AN515,IF(ISNUMBER(AN515),AN515,MID(AN515,1,FIND("-",AN515)-1))+0)</f>
        <v>0</v>
      </c>
      <c r="BE514" s="303">
        <f t="shared" ref="BE514:BE532" si="275">IF(AO515="-",AO515,IF(ISNUMBER(AO515),AO515,MID(AO515,1,FIND("-",AO515)-1))+0)</f>
        <v>0</v>
      </c>
      <c r="BF514" s="303">
        <f t="shared" ref="BF514:BF532" si="276">IF(AP515="-",AP515,IF(ISNUMBER(AP515),AP515,MID(AP515,1,FIND("-",AP515)-1))+0)</f>
        <v>0</v>
      </c>
      <c r="BG514" s="303">
        <f t="shared" ref="BG514:BG532" si="277">IF(AQ515="-",AQ515,IF(ISNUMBER(AQ515),AQ515,MID(AQ515,1,FIND("-",AQ515)-1))+0)</f>
        <v>0</v>
      </c>
      <c r="BH514" s="303"/>
      <c r="BI514" s="303">
        <f t="shared" ref="BI514:BI532" si="278">IF(AR515="-",AR515,IF(ISNUMBER(AR515),AR515,MID(AR515,1,FIND("-",AR515)-1))+0)</f>
        <v>0</v>
      </c>
      <c r="BJ514" s="303">
        <f t="shared" ref="BJ514:BJ532" si="279">IF(AS515="-",AS515,IF(ISNUMBER(AS515),AS515,MID(AS515,1,FIND("-",AS515)-1))+0)</f>
        <v>0</v>
      </c>
      <c r="BK514" s="303">
        <f t="shared" ref="BK514:BK532" si="280">IF(AT515="-",AT515,IF(ISNUMBER(AT515),AT515,MID(AT515,1,FIND("-",AT515)-1))+0)</f>
        <v>0</v>
      </c>
      <c r="BL514" s="303">
        <f t="shared" ref="BL514:BL532" si="281">IF(AV515="-",AV515,IF(ISNUMBER(AV515),AV515,MID(AV515,1,FIND("-",AV515)-1))+0)</f>
        <v>0</v>
      </c>
      <c r="BM514" s="303">
        <f t="shared" ref="BM514:BM532" si="282">IF(AW515="-",AW515,IF(ISNUMBER(AW515),AW515,MID(AW515,1,FIND("-",AW515)-1))+0)</f>
        <v>0</v>
      </c>
      <c r="BN514" s="303">
        <f t="shared" ref="BN514:BN532" si="283">IF(AX515="-",AX515,IF(ISNUMBER(AX515),AX515,MID(AX515,1,FIND("-",AX515)-1))+0)</f>
        <v>0</v>
      </c>
      <c r="CB514" s="307"/>
      <c r="CC514" s="307"/>
      <c r="CD514" s="307"/>
      <c r="CE514" s="307"/>
      <c r="CF514" s="307"/>
      <c r="CG514" s="307"/>
      <c r="CH514" s="307"/>
      <c r="CI514" s="307"/>
      <c r="CJ514" s="307"/>
      <c r="CK514" s="307"/>
      <c r="CL514" s="307"/>
      <c r="CM514" s="307"/>
      <c r="CN514" s="307"/>
      <c r="CO514" s="307"/>
      <c r="CP514" s="307"/>
      <c r="CQ514" s="307"/>
      <c r="CR514" s="307"/>
      <c r="CS514" s="307"/>
      <c r="CT514" s="307"/>
      <c r="CU514" s="307"/>
      <c r="CV514" s="307"/>
      <c r="CW514" s="307"/>
      <c r="CX514" s="307"/>
      <c r="CY514" s="307"/>
      <c r="CZ514" s="307"/>
      <c r="DA514" s="307"/>
      <c r="DB514" s="307"/>
      <c r="DC514" s="307"/>
      <c r="DD514" s="307"/>
      <c r="DE514" s="307"/>
      <c r="DF514" s="307"/>
      <c r="DG514" s="307"/>
      <c r="DH514" s="307"/>
      <c r="DI514" s="390"/>
      <c r="DJ514" s="390"/>
      <c r="DK514" s="307"/>
      <c r="DL514" s="307"/>
      <c r="DM514" s="307"/>
      <c r="DN514" s="307"/>
      <c r="DO514" s="307"/>
      <c r="DP514" s="307"/>
      <c r="DQ514" s="307"/>
      <c r="DR514" s="307"/>
      <c r="DS514" s="307"/>
      <c r="DT514" s="307"/>
      <c r="DU514" s="307"/>
      <c r="DV514" s="307"/>
      <c r="DW514" s="307"/>
      <c r="DX514" s="307"/>
      <c r="DY514" s="307"/>
      <c r="DZ514" s="307"/>
      <c r="EA514" s="307"/>
      <c r="EB514" s="307"/>
      <c r="EC514" s="307"/>
      <c r="ED514" s="307"/>
      <c r="EE514" s="307"/>
      <c r="EF514" s="307"/>
      <c r="EG514" s="307"/>
      <c r="EH514" s="307"/>
      <c r="EI514" s="307"/>
      <c r="EJ514" s="307"/>
      <c r="EK514" s="307"/>
      <c r="EL514" s="307"/>
      <c r="EM514" s="307"/>
      <c r="EN514" s="307"/>
      <c r="EO514" s="307"/>
      <c r="EP514" s="307"/>
      <c r="EQ514" s="307"/>
      <c r="ER514" s="307"/>
      <c r="ES514" s="307"/>
      <c r="ET514" s="307"/>
      <c r="EU514" s="390"/>
      <c r="EV514" s="390"/>
      <c r="EW514" s="307"/>
      <c r="EX514" s="307"/>
      <c r="EY514" s="307"/>
      <c r="EZ514" s="307"/>
      <c r="FA514" s="307"/>
      <c r="FB514" s="307"/>
      <c r="FC514" s="307"/>
      <c r="FD514" s="307"/>
      <c r="FE514" s="307"/>
      <c r="FF514" s="307"/>
      <c r="FG514" s="307"/>
      <c r="FH514" s="307"/>
      <c r="FI514" s="307"/>
      <c r="FJ514" s="307"/>
      <c r="FK514" s="307"/>
      <c r="FL514" s="307"/>
      <c r="FM514" s="307"/>
      <c r="FN514" s="307"/>
      <c r="FO514" s="307"/>
      <c r="FP514" s="307"/>
      <c r="FQ514" s="307"/>
      <c r="FR514" s="307"/>
      <c r="FS514" s="307"/>
      <c r="FT514" s="307"/>
      <c r="FU514" s="307"/>
      <c r="FV514" s="307"/>
      <c r="FW514" s="307"/>
      <c r="FX514" s="307"/>
      <c r="FY514" s="307"/>
      <c r="FZ514" s="307"/>
      <c r="GA514" s="307"/>
      <c r="GB514" s="307"/>
      <c r="GC514" s="307"/>
      <c r="GD514" s="307"/>
      <c r="GE514" s="307"/>
      <c r="GF514" s="307"/>
      <c r="GG514" s="307"/>
      <c r="GH514" s="307"/>
      <c r="GI514" s="307"/>
      <c r="GJ514" s="307"/>
      <c r="GK514" s="307"/>
      <c r="GL514" s="307"/>
      <c r="GM514" s="307"/>
      <c r="GN514" s="307"/>
      <c r="GO514" s="307"/>
      <c r="GP514" s="307"/>
      <c r="GQ514" s="307"/>
      <c r="GR514" s="307"/>
      <c r="GS514" s="307"/>
      <c r="GT514" s="307"/>
      <c r="GU514" s="307"/>
      <c r="GV514" s="307"/>
      <c r="GW514" s="307"/>
      <c r="GX514" s="307"/>
      <c r="GY514" s="307"/>
      <c r="GZ514" s="307"/>
      <c r="HA514" s="307"/>
      <c r="HB514" s="307"/>
      <c r="HC514" s="307"/>
      <c r="HD514" s="307"/>
      <c r="HE514" s="307"/>
      <c r="HF514" s="307"/>
      <c r="HG514" s="307"/>
      <c r="HH514" s="307"/>
      <c r="HI514" s="307"/>
      <c r="HJ514" s="307"/>
      <c r="HK514" s="307"/>
      <c r="HL514" s="307"/>
      <c r="HM514" s="307"/>
      <c r="HN514" s="307"/>
      <c r="HO514" s="307"/>
      <c r="HP514" s="307"/>
      <c r="HQ514" s="307"/>
      <c r="HR514" s="307"/>
      <c r="HS514" s="307"/>
      <c r="HT514" s="307"/>
      <c r="HU514" s="307"/>
      <c r="HV514" s="307"/>
      <c r="HW514" s="307"/>
      <c r="HX514" s="307"/>
      <c r="HY514" s="307"/>
      <c r="HZ514" s="307"/>
      <c r="IA514" s="307"/>
      <c r="IB514" s="307"/>
      <c r="IC514" s="307"/>
      <c r="ID514" s="307"/>
      <c r="IE514" s="307"/>
      <c r="IF514" s="307"/>
      <c r="IG514" s="307"/>
      <c r="IH514" s="307"/>
      <c r="II514" s="307"/>
      <c r="IJ514" s="307"/>
      <c r="IK514" s="307"/>
      <c r="IL514" s="307"/>
      <c r="IM514" s="307"/>
      <c r="IN514" s="307"/>
      <c r="IO514" s="307"/>
      <c r="IP514" s="307"/>
      <c r="IQ514" s="307"/>
      <c r="IR514" s="307"/>
      <c r="IS514" s="307"/>
      <c r="IT514" s="307"/>
      <c r="IU514" s="307"/>
      <c r="IV514" s="307"/>
      <c r="IW514" s="307"/>
      <c r="IX514" s="307"/>
      <c r="IY514" s="307"/>
      <c r="IZ514" s="307"/>
      <c r="JA514" s="307"/>
      <c r="JB514" s="307"/>
      <c r="JC514" s="307"/>
      <c r="JD514" s="307"/>
      <c r="JE514" s="307"/>
      <c r="JF514" s="307"/>
      <c r="JG514" s="307"/>
      <c r="JH514" s="307"/>
      <c r="JI514" s="307"/>
      <c r="JJ514" s="307"/>
      <c r="JK514" s="307"/>
      <c r="JL514" s="307"/>
      <c r="JM514" s="307"/>
      <c r="JN514" s="307"/>
      <c r="JO514" s="307"/>
      <c r="JP514" s="307"/>
      <c r="JQ514" s="307"/>
      <c r="JR514" s="307"/>
      <c r="JS514" s="307"/>
      <c r="JT514" s="307"/>
      <c r="JU514" s="307"/>
      <c r="JV514" s="307"/>
      <c r="JW514" s="307"/>
      <c r="JX514" s="307"/>
      <c r="JY514" s="307"/>
      <c r="JZ514" s="307"/>
      <c r="KA514" s="307"/>
      <c r="KB514" s="307"/>
      <c r="KC514" s="307"/>
      <c r="KD514" s="307"/>
      <c r="KE514" s="307"/>
      <c r="KF514" s="307"/>
      <c r="KG514" s="307"/>
      <c r="KH514" s="307"/>
      <c r="KI514" s="307"/>
      <c r="KJ514" s="307"/>
      <c r="KK514" s="307"/>
      <c r="KL514" s="307"/>
      <c r="KM514" s="307"/>
      <c r="KN514" s="307"/>
      <c r="KO514" s="307"/>
      <c r="KP514" s="307"/>
      <c r="KQ514" s="307"/>
      <c r="KR514" s="307"/>
      <c r="KS514" s="307"/>
      <c r="KT514" s="307"/>
    </row>
    <row r="515" spans="14:306" s="56" customFormat="1" ht="15" customHeight="1">
      <c r="N515" s="426"/>
      <c r="O515" s="303"/>
      <c r="P515" s="303"/>
      <c r="Q515" s="427"/>
      <c r="R515" s="427"/>
      <c r="S515" s="303"/>
      <c r="T515" s="303"/>
      <c r="U515" s="303"/>
      <c r="W515" s="342"/>
      <c r="X515" s="342"/>
      <c r="Y515" s="342"/>
      <c r="Z515" s="342"/>
      <c r="AA515" s="342"/>
      <c r="AB515" s="342"/>
      <c r="AC515" s="342"/>
      <c r="AD515" s="342"/>
      <c r="AE515" s="342"/>
      <c r="AG515" s="354">
        <v>1</v>
      </c>
      <c r="AH515" s="354"/>
      <c r="AI515" s="356" t="s">
        <v>108</v>
      </c>
      <c r="AJ515" s="356">
        <v>0</v>
      </c>
      <c r="AK515" s="356" t="s">
        <v>170</v>
      </c>
      <c r="AL515" s="356" t="s">
        <v>107</v>
      </c>
      <c r="AM515" s="356" t="s">
        <v>645</v>
      </c>
      <c r="AN515" s="356" t="s">
        <v>695</v>
      </c>
      <c r="AO515" s="356" t="s">
        <v>56</v>
      </c>
      <c r="AP515" s="356" t="s">
        <v>286</v>
      </c>
      <c r="AQ515" s="356" t="s">
        <v>306</v>
      </c>
      <c r="AR515" s="356" t="s">
        <v>108</v>
      </c>
      <c r="AS515" s="356" t="s">
        <v>250</v>
      </c>
      <c r="AT515" s="356" t="s">
        <v>799</v>
      </c>
      <c r="AU515" s="356"/>
      <c r="AV515" s="356" t="s">
        <v>250</v>
      </c>
      <c r="AW515" s="356" t="s">
        <v>695</v>
      </c>
      <c r="AX515" s="356" t="s">
        <v>286</v>
      </c>
      <c r="AY515" s="303">
        <f t="shared" si="269"/>
        <v>2</v>
      </c>
      <c r="AZ515" s="303">
        <f t="shared" si="270"/>
        <v>1</v>
      </c>
      <c r="BA515" s="303">
        <f t="shared" si="271"/>
        <v>7</v>
      </c>
      <c r="BB515" s="303">
        <f t="shared" si="272"/>
        <v>4</v>
      </c>
      <c r="BC515" s="303">
        <f t="shared" si="273"/>
        <v>16</v>
      </c>
      <c r="BD515" s="303">
        <f t="shared" si="274"/>
        <v>11</v>
      </c>
      <c r="BE515" s="303">
        <f t="shared" si="275"/>
        <v>3</v>
      </c>
      <c r="BF515" s="303">
        <f t="shared" si="276"/>
        <v>5</v>
      </c>
      <c r="BG515" s="303">
        <f t="shared" si="277"/>
        <v>6</v>
      </c>
      <c r="BH515" s="303"/>
      <c r="BI515" s="303">
        <f t="shared" si="278"/>
        <v>2</v>
      </c>
      <c r="BJ515" s="303">
        <f t="shared" si="279"/>
        <v>8</v>
      </c>
      <c r="BK515" s="303">
        <f t="shared" si="280"/>
        <v>27</v>
      </c>
      <c r="BL515" s="303">
        <f t="shared" si="281"/>
        <v>8</v>
      </c>
      <c r="BM515" s="303">
        <f t="shared" si="282"/>
        <v>11</v>
      </c>
      <c r="BN515" s="303">
        <f t="shared" si="283"/>
        <v>5</v>
      </c>
      <c r="CB515" s="307"/>
      <c r="CC515" s="307"/>
      <c r="CD515" s="307"/>
      <c r="CE515" s="307"/>
      <c r="CF515" s="307"/>
      <c r="CG515" s="307"/>
      <c r="CH515" s="307"/>
      <c r="CI515" s="307"/>
      <c r="CJ515" s="307"/>
      <c r="CK515" s="307"/>
      <c r="CL515" s="307"/>
      <c r="CM515" s="307"/>
      <c r="CN515" s="307"/>
      <c r="CO515" s="307"/>
      <c r="CP515" s="307"/>
      <c r="CQ515" s="307"/>
      <c r="CR515" s="307"/>
      <c r="CS515" s="307"/>
      <c r="CT515" s="307"/>
      <c r="CU515" s="307"/>
      <c r="CV515" s="307"/>
      <c r="CW515" s="307"/>
      <c r="CX515" s="307"/>
      <c r="CY515" s="307"/>
      <c r="CZ515" s="307"/>
      <c r="DA515" s="307"/>
      <c r="DB515" s="307"/>
      <c r="DC515" s="307"/>
      <c r="DD515" s="307"/>
      <c r="DE515" s="307"/>
      <c r="DF515" s="307"/>
      <c r="DG515" s="307"/>
      <c r="DH515" s="307"/>
      <c r="DI515" s="390"/>
      <c r="DJ515" s="390"/>
      <c r="DK515" s="307"/>
      <c r="DL515" s="307"/>
      <c r="DM515" s="307"/>
      <c r="DN515" s="307"/>
      <c r="DO515" s="307"/>
      <c r="DP515" s="307"/>
      <c r="DQ515" s="307"/>
      <c r="DR515" s="307"/>
      <c r="DS515" s="307"/>
      <c r="DT515" s="307"/>
      <c r="DU515" s="307"/>
      <c r="DV515" s="307"/>
      <c r="DW515" s="307"/>
      <c r="DX515" s="307"/>
      <c r="DY515" s="307"/>
      <c r="DZ515" s="307"/>
      <c r="EA515" s="307"/>
      <c r="EB515" s="307"/>
      <c r="EC515" s="307"/>
      <c r="ED515" s="307"/>
      <c r="EE515" s="307"/>
      <c r="EF515" s="307"/>
      <c r="EG515" s="307"/>
      <c r="EH515" s="307"/>
      <c r="EI515" s="307"/>
      <c r="EJ515" s="307"/>
      <c r="EK515" s="307"/>
      <c r="EL515" s="307"/>
      <c r="EM515" s="307"/>
      <c r="EN515" s="307"/>
      <c r="EO515" s="307"/>
      <c r="EP515" s="307"/>
      <c r="EQ515" s="307"/>
      <c r="ER515" s="307"/>
      <c r="ES515" s="307"/>
      <c r="ET515" s="307"/>
      <c r="EU515" s="390"/>
      <c r="EV515" s="390"/>
      <c r="EW515" s="307"/>
      <c r="EX515" s="307"/>
      <c r="EY515" s="307"/>
      <c r="EZ515" s="307"/>
      <c r="FA515" s="307"/>
      <c r="FB515" s="307"/>
      <c r="FC515" s="307"/>
      <c r="FD515" s="307"/>
      <c r="FE515" s="307"/>
      <c r="FF515" s="307"/>
      <c r="FG515" s="307"/>
      <c r="FH515" s="307"/>
      <c r="FI515" s="307"/>
      <c r="FJ515" s="307"/>
      <c r="FK515" s="307"/>
      <c r="FL515" s="307"/>
      <c r="FM515" s="307"/>
      <c r="FN515" s="307"/>
      <c r="FO515" s="307"/>
      <c r="FP515" s="307"/>
      <c r="FQ515" s="307"/>
      <c r="FR515" s="307"/>
      <c r="FS515" s="307"/>
      <c r="FT515" s="307"/>
      <c r="FU515" s="307"/>
      <c r="FV515" s="307"/>
      <c r="FW515" s="307"/>
      <c r="FX515" s="307"/>
      <c r="FY515" s="307"/>
      <c r="FZ515" s="307"/>
      <c r="GA515" s="307"/>
      <c r="GB515" s="307"/>
      <c r="GC515" s="307"/>
      <c r="GD515" s="307"/>
      <c r="GE515" s="307"/>
      <c r="GF515" s="307"/>
      <c r="GG515" s="307"/>
      <c r="GH515" s="307"/>
      <c r="GI515" s="307"/>
      <c r="GJ515" s="307"/>
      <c r="GK515" s="307"/>
      <c r="GL515" s="307"/>
      <c r="GM515" s="307"/>
      <c r="GN515" s="307"/>
      <c r="GO515" s="307"/>
      <c r="GP515" s="307"/>
      <c r="GQ515" s="307"/>
      <c r="GR515" s="307"/>
      <c r="GS515" s="307"/>
      <c r="GT515" s="307"/>
      <c r="GU515" s="307"/>
      <c r="GV515" s="307"/>
      <c r="GW515" s="307"/>
      <c r="GX515" s="307"/>
      <c r="GY515" s="307"/>
      <c r="GZ515" s="307"/>
      <c r="HA515" s="307"/>
      <c r="HB515" s="307"/>
      <c r="HC515" s="307"/>
      <c r="HD515" s="307"/>
      <c r="HE515" s="307"/>
      <c r="HF515" s="307"/>
      <c r="HG515" s="307"/>
      <c r="HH515" s="307"/>
      <c r="HI515" s="307"/>
      <c r="HJ515" s="307"/>
      <c r="HK515" s="307"/>
      <c r="HL515" s="307"/>
      <c r="HM515" s="307"/>
      <c r="HN515" s="307"/>
      <c r="HO515" s="307"/>
      <c r="HP515" s="307"/>
      <c r="HQ515" s="307"/>
      <c r="HR515" s="307"/>
      <c r="HS515" s="307"/>
      <c r="HT515" s="307"/>
      <c r="HU515" s="307"/>
      <c r="HV515" s="307"/>
      <c r="HW515" s="307"/>
      <c r="HX515" s="307"/>
      <c r="HY515" s="307"/>
      <c r="HZ515" s="307"/>
      <c r="IA515" s="307"/>
      <c r="IB515" s="307"/>
      <c r="IC515" s="307"/>
      <c r="ID515" s="307"/>
      <c r="IE515" s="307"/>
      <c r="IF515" s="307"/>
      <c r="IG515" s="307"/>
      <c r="IH515" s="307"/>
      <c r="II515" s="307"/>
      <c r="IJ515" s="307"/>
      <c r="IK515" s="307"/>
      <c r="IL515" s="307"/>
      <c r="IM515" s="307"/>
      <c r="IN515" s="307"/>
      <c r="IO515" s="307"/>
      <c r="IP515" s="307"/>
      <c r="IQ515" s="307"/>
      <c r="IR515" s="307"/>
      <c r="IS515" s="307"/>
      <c r="IT515" s="307"/>
      <c r="IU515" s="307"/>
      <c r="IV515" s="307"/>
      <c r="IW515" s="307"/>
      <c r="IX515" s="307"/>
      <c r="IY515" s="307"/>
      <c r="IZ515" s="307"/>
      <c r="JA515" s="307"/>
      <c r="JB515" s="307"/>
      <c r="JC515" s="307"/>
      <c r="JD515" s="307"/>
      <c r="JE515" s="307"/>
      <c r="JF515" s="307"/>
      <c r="JG515" s="307"/>
      <c r="JH515" s="307"/>
      <c r="JI515" s="307"/>
      <c r="JJ515" s="307"/>
      <c r="JK515" s="307"/>
      <c r="JL515" s="307"/>
      <c r="JM515" s="307"/>
      <c r="JN515" s="307"/>
      <c r="JO515" s="307"/>
      <c r="JP515" s="307"/>
      <c r="JQ515" s="307"/>
      <c r="JR515" s="307"/>
      <c r="JS515" s="307"/>
      <c r="JT515" s="307"/>
      <c r="JU515" s="307"/>
      <c r="JV515" s="307"/>
      <c r="JW515" s="307"/>
      <c r="JX515" s="307"/>
      <c r="JY515" s="307"/>
      <c r="JZ515" s="307"/>
      <c r="KA515" s="307"/>
      <c r="KB515" s="307"/>
      <c r="KC515" s="307"/>
      <c r="KD515" s="307"/>
      <c r="KE515" s="307"/>
      <c r="KF515" s="307"/>
      <c r="KG515" s="307"/>
      <c r="KH515" s="307"/>
      <c r="KI515" s="307"/>
      <c r="KJ515" s="307"/>
      <c r="KK515" s="307"/>
      <c r="KL515" s="307"/>
      <c r="KM515" s="307"/>
      <c r="KN515" s="307"/>
      <c r="KO515" s="307"/>
      <c r="KP515" s="307"/>
      <c r="KQ515" s="307"/>
      <c r="KR515" s="307"/>
      <c r="KS515" s="307"/>
      <c r="KT515" s="307"/>
    </row>
    <row r="516" spans="14:306" s="56" customFormat="1" ht="15" customHeight="1">
      <c r="N516" s="426"/>
      <c r="O516" s="303"/>
      <c r="P516" s="303"/>
      <c r="Q516" s="427"/>
      <c r="R516" s="427"/>
      <c r="S516" s="303"/>
      <c r="T516" s="303"/>
      <c r="U516" s="427"/>
      <c r="W516" s="342"/>
      <c r="X516" s="342"/>
      <c r="Y516" s="342"/>
      <c r="Z516" s="342"/>
      <c r="AA516" s="342"/>
      <c r="AB516" s="342"/>
      <c r="AC516" s="342"/>
      <c r="AD516" s="342"/>
      <c r="AE516" s="342"/>
      <c r="AG516" s="354">
        <v>2</v>
      </c>
      <c r="AH516" s="354"/>
      <c r="AI516" s="356" t="s">
        <v>207</v>
      </c>
      <c r="AJ516" s="359">
        <v>1</v>
      </c>
      <c r="AK516" s="359">
        <v>7</v>
      </c>
      <c r="AL516" s="356" t="s">
        <v>61</v>
      </c>
      <c r="AM516" s="356" t="s">
        <v>119</v>
      </c>
      <c r="AN516" s="356" t="s">
        <v>71</v>
      </c>
      <c r="AO516" s="356" t="s">
        <v>109</v>
      </c>
      <c r="AP516" s="356" t="s">
        <v>58</v>
      </c>
      <c r="AQ516" s="356" t="s">
        <v>64</v>
      </c>
      <c r="AR516" s="356" t="s">
        <v>112</v>
      </c>
      <c r="AS516" s="356" t="s">
        <v>66</v>
      </c>
      <c r="AT516" s="356" t="s">
        <v>114</v>
      </c>
      <c r="AU516" s="356"/>
      <c r="AV516" s="359">
        <v>8</v>
      </c>
      <c r="AW516" s="359">
        <v>11</v>
      </c>
      <c r="AX516" s="359">
        <v>5</v>
      </c>
      <c r="AY516" s="303">
        <f t="shared" si="269"/>
        <v>5</v>
      </c>
      <c r="AZ516" s="303">
        <f t="shared" si="270"/>
        <v>2</v>
      </c>
      <c r="BA516" s="303">
        <f t="shared" si="271"/>
        <v>8</v>
      </c>
      <c r="BB516" s="303">
        <f t="shared" si="272"/>
        <v>6</v>
      </c>
      <c r="BC516" s="303">
        <f t="shared" si="273"/>
        <v>19</v>
      </c>
      <c r="BD516" s="303">
        <f t="shared" si="274"/>
        <v>13</v>
      </c>
      <c r="BE516" s="303">
        <f t="shared" si="275"/>
        <v>5</v>
      </c>
      <c r="BF516" s="303">
        <f t="shared" si="276"/>
        <v>7</v>
      </c>
      <c r="BG516" s="303">
        <f t="shared" si="277"/>
        <v>8</v>
      </c>
      <c r="BH516" s="303"/>
      <c r="BI516" s="303">
        <f t="shared" si="278"/>
        <v>4</v>
      </c>
      <c r="BJ516" s="303">
        <f t="shared" si="279"/>
        <v>10</v>
      </c>
      <c r="BK516" s="303">
        <f t="shared" si="280"/>
        <v>33</v>
      </c>
      <c r="BL516" s="303">
        <f t="shared" si="281"/>
        <v>9</v>
      </c>
      <c r="BM516" s="303">
        <f t="shared" si="282"/>
        <v>12</v>
      </c>
      <c r="BN516" s="303">
        <f t="shared" si="283"/>
        <v>6</v>
      </c>
      <c r="CB516" s="307"/>
      <c r="CC516" s="307"/>
      <c r="CD516" s="307"/>
      <c r="CE516" s="307"/>
      <c r="CF516" s="307"/>
      <c r="CG516" s="307"/>
      <c r="CH516" s="307"/>
      <c r="CI516" s="307"/>
      <c r="CJ516" s="307"/>
      <c r="CK516" s="307"/>
      <c r="CL516" s="307"/>
      <c r="CM516" s="307"/>
      <c r="CN516" s="307"/>
      <c r="CO516" s="307"/>
      <c r="CP516" s="307"/>
      <c r="CQ516" s="307"/>
      <c r="CR516" s="307"/>
      <c r="CS516" s="307"/>
      <c r="CT516" s="307"/>
      <c r="CU516" s="307"/>
      <c r="CV516" s="307"/>
      <c r="CW516" s="307"/>
      <c r="CX516" s="307"/>
      <c r="CY516" s="307"/>
      <c r="CZ516" s="307"/>
      <c r="DA516" s="307"/>
      <c r="DB516" s="307"/>
      <c r="DC516" s="307"/>
      <c r="DD516" s="307"/>
      <c r="DE516" s="307"/>
      <c r="DF516" s="307"/>
      <c r="DG516" s="307"/>
      <c r="DH516" s="307"/>
      <c r="DI516" s="390"/>
      <c r="DJ516" s="390"/>
      <c r="DK516" s="307"/>
      <c r="DL516" s="307"/>
      <c r="DM516" s="307"/>
      <c r="DN516" s="307"/>
      <c r="DO516" s="307"/>
      <c r="DP516" s="307"/>
      <c r="DQ516" s="307"/>
      <c r="DR516" s="307"/>
      <c r="DS516" s="307"/>
      <c r="DT516" s="307"/>
      <c r="DU516" s="307"/>
      <c r="DV516" s="307"/>
      <c r="DW516" s="307"/>
      <c r="DX516" s="307"/>
      <c r="DY516" s="307"/>
      <c r="DZ516" s="307"/>
      <c r="EA516" s="307"/>
      <c r="EB516" s="307"/>
      <c r="EC516" s="307"/>
      <c r="ED516" s="307"/>
      <c r="EE516" s="307"/>
      <c r="EF516" s="307"/>
      <c r="EG516" s="307"/>
      <c r="EH516" s="307"/>
      <c r="EI516" s="307"/>
      <c r="EJ516" s="307"/>
      <c r="EK516" s="307"/>
      <c r="EL516" s="307"/>
      <c r="EM516" s="307"/>
      <c r="EN516" s="307"/>
      <c r="EO516" s="307"/>
      <c r="EP516" s="307"/>
      <c r="EQ516" s="307"/>
      <c r="ER516" s="307"/>
      <c r="ES516" s="307"/>
      <c r="ET516" s="307"/>
      <c r="EU516" s="390"/>
      <c r="EV516" s="390"/>
      <c r="EW516" s="307"/>
      <c r="EX516" s="307"/>
      <c r="EY516" s="307"/>
      <c r="EZ516" s="307"/>
      <c r="FA516" s="307"/>
      <c r="FB516" s="307"/>
      <c r="FC516" s="307"/>
      <c r="FD516" s="307"/>
      <c r="FE516" s="307"/>
      <c r="FF516" s="307"/>
      <c r="FG516" s="307"/>
      <c r="FH516" s="307"/>
      <c r="FI516" s="307"/>
      <c r="FJ516" s="307"/>
      <c r="FK516" s="307"/>
      <c r="FL516" s="307"/>
      <c r="FM516" s="307"/>
      <c r="FN516" s="307"/>
      <c r="FO516" s="307"/>
      <c r="FP516" s="307"/>
      <c r="FQ516" s="307"/>
      <c r="FR516" s="307"/>
      <c r="FS516" s="307"/>
      <c r="FT516" s="307"/>
      <c r="FU516" s="307"/>
      <c r="FV516" s="307"/>
      <c r="FW516" s="307"/>
      <c r="FX516" s="307"/>
      <c r="FY516" s="307"/>
      <c r="FZ516" s="307"/>
      <c r="GA516" s="307"/>
      <c r="GB516" s="307"/>
      <c r="GC516" s="307"/>
      <c r="GD516" s="307"/>
      <c r="GE516" s="307"/>
      <c r="GF516" s="307"/>
      <c r="GG516" s="307"/>
      <c r="GH516" s="307"/>
      <c r="GI516" s="307"/>
      <c r="GJ516" s="307"/>
      <c r="GK516" s="307"/>
      <c r="GL516" s="307"/>
      <c r="GM516" s="307"/>
      <c r="GN516" s="307"/>
      <c r="GO516" s="307"/>
      <c r="GP516" s="307"/>
      <c r="GQ516" s="307"/>
      <c r="GR516" s="307"/>
      <c r="GS516" s="307"/>
      <c r="GT516" s="307"/>
      <c r="GU516" s="307"/>
      <c r="GV516" s="307"/>
      <c r="GW516" s="307"/>
      <c r="GX516" s="307"/>
      <c r="GY516" s="307"/>
      <c r="GZ516" s="307"/>
      <c r="HA516" s="307"/>
      <c r="HB516" s="307"/>
      <c r="HC516" s="307"/>
      <c r="HD516" s="307"/>
      <c r="HE516" s="307"/>
      <c r="HF516" s="307"/>
      <c r="HG516" s="307"/>
      <c r="HH516" s="307"/>
      <c r="HI516" s="307"/>
      <c r="HJ516" s="307"/>
      <c r="HK516" s="307"/>
      <c r="HL516" s="307"/>
      <c r="HM516" s="307"/>
      <c r="HN516" s="307"/>
      <c r="HO516" s="307"/>
      <c r="HP516" s="307"/>
      <c r="HQ516" s="307"/>
      <c r="HR516" s="307"/>
      <c r="HS516" s="307"/>
      <c r="HT516" s="307"/>
      <c r="HU516" s="307"/>
      <c r="HV516" s="307"/>
      <c r="HW516" s="307"/>
      <c r="HX516" s="307"/>
      <c r="HY516" s="307"/>
      <c r="HZ516" s="307"/>
      <c r="IA516" s="307"/>
      <c r="IB516" s="307"/>
      <c r="IC516" s="307"/>
      <c r="ID516" s="307"/>
      <c r="IE516" s="307"/>
      <c r="IF516" s="307"/>
      <c r="IG516" s="307"/>
      <c r="IH516" s="307"/>
      <c r="II516" s="307"/>
      <c r="IJ516" s="307"/>
      <c r="IK516" s="307"/>
      <c r="IL516" s="307"/>
      <c r="IM516" s="307"/>
      <c r="IN516" s="307"/>
      <c r="IO516" s="307"/>
      <c r="IP516" s="307"/>
      <c r="IQ516" s="307"/>
      <c r="IR516" s="307"/>
      <c r="IS516" s="307"/>
      <c r="IT516" s="307"/>
      <c r="IU516" s="307"/>
      <c r="IV516" s="307"/>
      <c r="IW516" s="307"/>
      <c r="IX516" s="307"/>
      <c r="IY516" s="307"/>
      <c r="IZ516" s="307"/>
      <c r="JA516" s="307"/>
      <c r="JB516" s="307"/>
      <c r="JC516" s="307"/>
      <c r="JD516" s="307"/>
      <c r="JE516" s="307"/>
      <c r="JF516" s="307"/>
      <c r="JG516" s="307"/>
      <c r="JH516" s="307"/>
      <c r="JI516" s="307"/>
      <c r="JJ516" s="307"/>
      <c r="JK516" s="307"/>
      <c r="JL516" s="307"/>
      <c r="JM516" s="307"/>
      <c r="JN516" s="307"/>
      <c r="JO516" s="307"/>
      <c r="JP516" s="307"/>
      <c r="JQ516" s="307"/>
      <c r="JR516" s="307"/>
      <c r="JS516" s="307"/>
      <c r="JT516" s="307"/>
      <c r="JU516" s="307"/>
      <c r="JV516" s="307"/>
      <c r="JW516" s="307"/>
      <c r="JX516" s="307"/>
      <c r="JY516" s="307"/>
      <c r="JZ516" s="307"/>
      <c r="KA516" s="307"/>
      <c r="KB516" s="307"/>
      <c r="KC516" s="307"/>
      <c r="KD516" s="307"/>
      <c r="KE516" s="307"/>
      <c r="KF516" s="307"/>
      <c r="KG516" s="307"/>
      <c r="KH516" s="307"/>
      <c r="KI516" s="307"/>
      <c r="KJ516" s="307"/>
      <c r="KK516" s="307"/>
      <c r="KL516" s="307"/>
      <c r="KM516" s="307"/>
      <c r="KN516" s="307"/>
      <c r="KO516" s="307"/>
      <c r="KP516" s="307"/>
      <c r="KQ516" s="307"/>
      <c r="KR516" s="307"/>
      <c r="KS516" s="307"/>
      <c r="KT516" s="307"/>
    </row>
    <row r="517" spans="14:306" s="56" customFormat="1" ht="15" customHeight="1">
      <c r="N517" s="426"/>
      <c r="O517" s="303"/>
      <c r="P517" s="303"/>
      <c r="Q517" s="303"/>
      <c r="R517" s="303"/>
      <c r="S517" s="303"/>
      <c r="T517" s="303"/>
      <c r="U517" s="427"/>
      <c r="W517" s="342"/>
      <c r="X517" s="342"/>
      <c r="Y517" s="342"/>
      <c r="Z517" s="342"/>
      <c r="AA517" s="342"/>
      <c r="AB517" s="342"/>
      <c r="AC517" s="342"/>
      <c r="AD517" s="342"/>
      <c r="AE517" s="342"/>
      <c r="AG517" s="354">
        <v>3</v>
      </c>
      <c r="AH517" s="354"/>
      <c r="AI517" s="356" t="s">
        <v>208</v>
      </c>
      <c r="AJ517" s="359">
        <v>2</v>
      </c>
      <c r="AK517" s="359">
        <v>8</v>
      </c>
      <c r="AL517" s="359">
        <v>6</v>
      </c>
      <c r="AM517" s="356" t="s">
        <v>121</v>
      </c>
      <c r="AN517" s="356" t="s">
        <v>244</v>
      </c>
      <c r="AO517" s="356" t="s">
        <v>58</v>
      </c>
      <c r="AP517" s="356" t="s">
        <v>72</v>
      </c>
      <c r="AQ517" s="356" t="s">
        <v>66</v>
      </c>
      <c r="AR517" s="356" t="s">
        <v>61</v>
      </c>
      <c r="AS517" s="356" t="s">
        <v>68</v>
      </c>
      <c r="AT517" s="356" t="s">
        <v>116</v>
      </c>
      <c r="AU517" s="356"/>
      <c r="AV517" s="359">
        <v>9</v>
      </c>
      <c r="AW517" s="356" t="s">
        <v>156</v>
      </c>
      <c r="AX517" s="359">
        <v>6</v>
      </c>
      <c r="AY517" s="303">
        <f t="shared" si="269"/>
        <v>8</v>
      </c>
      <c r="AZ517" s="303">
        <f t="shared" si="270"/>
        <v>3</v>
      </c>
      <c r="BA517" s="303">
        <f t="shared" si="271"/>
        <v>9</v>
      </c>
      <c r="BB517" s="303">
        <f t="shared" si="272"/>
        <v>7</v>
      </c>
      <c r="BC517" s="303">
        <f t="shared" si="273"/>
        <v>22</v>
      </c>
      <c r="BD517" s="303">
        <f t="shared" si="274"/>
        <v>16</v>
      </c>
      <c r="BE517" s="303">
        <f t="shared" si="275"/>
        <v>7</v>
      </c>
      <c r="BF517" s="303">
        <f t="shared" si="276"/>
        <v>9</v>
      </c>
      <c r="BG517" s="303">
        <f t="shared" si="277"/>
        <v>10</v>
      </c>
      <c r="BH517" s="303"/>
      <c r="BI517" s="303">
        <f t="shared" si="278"/>
        <v>6</v>
      </c>
      <c r="BJ517" s="303">
        <f t="shared" si="279"/>
        <v>12</v>
      </c>
      <c r="BK517" s="303">
        <f t="shared" si="280"/>
        <v>39</v>
      </c>
      <c r="BL517" s="303">
        <f t="shared" si="281"/>
        <v>10</v>
      </c>
      <c r="BM517" s="303">
        <f t="shared" si="282"/>
        <v>14</v>
      </c>
      <c r="BN517" s="303">
        <f t="shared" si="283"/>
        <v>7</v>
      </c>
      <c r="CB517" s="307"/>
      <c r="CC517" s="307"/>
      <c r="CD517" s="307"/>
      <c r="CE517" s="307"/>
      <c r="CF517" s="307"/>
      <c r="CG517" s="307"/>
      <c r="CH517" s="307"/>
      <c r="CI517" s="307"/>
      <c r="CJ517" s="307"/>
      <c r="CK517" s="307"/>
      <c r="CL517" s="307"/>
      <c r="CM517" s="307"/>
      <c r="CN517" s="307"/>
      <c r="CO517" s="307"/>
      <c r="CP517" s="307"/>
      <c r="CQ517" s="307"/>
      <c r="CR517" s="307"/>
      <c r="CS517" s="307"/>
      <c r="CT517" s="307"/>
      <c r="CU517" s="307"/>
      <c r="CV517" s="307"/>
      <c r="CW517" s="307"/>
      <c r="CX517" s="307"/>
      <c r="CY517" s="307"/>
      <c r="CZ517" s="307"/>
      <c r="DA517" s="307"/>
      <c r="DB517" s="307"/>
      <c r="DC517" s="307"/>
      <c r="DD517" s="307"/>
      <c r="DE517" s="307"/>
      <c r="DF517" s="307"/>
      <c r="DG517" s="307"/>
      <c r="DH517" s="307"/>
      <c r="DI517" s="390"/>
      <c r="DJ517" s="390"/>
      <c r="DK517" s="307"/>
      <c r="DL517" s="307"/>
      <c r="DM517" s="307"/>
      <c r="DN517" s="307"/>
      <c r="DO517" s="307"/>
      <c r="DP517" s="307"/>
      <c r="DQ517" s="307"/>
      <c r="DR517" s="307"/>
      <c r="DS517" s="307"/>
      <c r="DT517" s="307"/>
      <c r="DU517" s="307"/>
      <c r="DV517" s="307"/>
      <c r="DW517" s="307"/>
      <c r="DX517" s="307"/>
      <c r="DY517" s="307"/>
      <c r="DZ517" s="307"/>
      <c r="EA517" s="307"/>
      <c r="EB517" s="307"/>
      <c r="EC517" s="307"/>
      <c r="ED517" s="307"/>
      <c r="EE517" s="307"/>
      <c r="EF517" s="307"/>
      <c r="EG517" s="307"/>
      <c r="EH517" s="307"/>
      <c r="EI517" s="307"/>
      <c r="EJ517" s="307"/>
      <c r="EK517" s="307"/>
      <c r="EL517" s="307"/>
      <c r="EM517" s="307"/>
      <c r="EN517" s="307"/>
      <c r="EO517" s="307"/>
      <c r="EP517" s="307"/>
      <c r="EQ517" s="307"/>
      <c r="ER517" s="307"/>
      <c r="ES517" s="307"/>
      <c r="ET517" s="307"/>
      <c r="EU517" s="390"/>
      <c r="EV517" s="390"/>
      <c r="EW517" s="307"/>
      <c r="EX517" s="307"/>
      <c r="EY517" s="307"/>
      <c r="EZ517" s="307"/>
      <c r="FA517" s="307"/>
      <c r="FB517" s="307"/>
      <c r="FC517" s="307"/>
      <c r="FD517" s="307"/>
      <c r="FE517" s="307"/>
      <c r="FF517" s="307"/>
      <c r="FG517" s="307"/>
      <c r="FH517" s="307"/>
      <c r="FI517" s="307"/>
      <c r="FJ517" s="307"/>
      <c r="FK517" s="307"/>
      <c r="FL517" s="307"/>
      <c r="FM517" s="307"/>
      <c r="FN517" s="307"/>
      <c r="FO517" s="307"/>
      <c r="FP517" s="307"/>
      <c r="FQ517" s="307"/>
      <c r="FR517" s="307"/>
      <c r="FS517" s="307"/>
      <c r="FT517" s="307"/>
      <c r="FU517" s="307"/>
      <c r="FV517" s="307"/>
      <c r="FW517" s="307"/>
      <c r="FX517" s="307"/>
      <c r="FY517" s="307"/>
      <c r="FZ517" s="307"/>
      <c r="GA517" s="307"/>
      <c r="GB517" s="307"/>
      <c r="GC517" s="307"/>
      <c r="GD517" s="307"/>
      <c r="GE517" s="307"/>
      <c r="GF517" s="307"/>
      <c r="GG517" s="307"/>
      <c r="GH517" s="307"/>
      <c r="GI517" s="307"/>
      <c r="GJ517" s="307"/>
      <c r="GK517" s="307"/>
      <c r="GL517" s="307"/>
      <c r="GM517" s="307"/>
      <c r="GN517" s="307"/>
      <c r="GO517" s="307"/>
      <c r="GP517" s="307"/>
      <c r="GQ517" s="307"/>
      <c r="GR517" s="307"/>
      <c r="GS517" s="307"/>
      <c r="GT517" s="307"/>
      <c r="GU517" s="307"/>
      <c r="GV517" s="307"/>
      <c r="GW517" s="307"/>
      <c r="GX517" s="307"/>
      <c r="GY517" s="307"/>
      <c r="GZ517" s="307"/>
      <c r="HA517" s="307"/>
      <c r="HB517" s="307"/>
      <c r="HC517" s="307"/>
      <c r="HD517" s="307"/>
      <c r="HE517" s="307"/>
      <c r="HF517" s="307"/>
      <c r="HG517" s="307"/>
      <c r="HH517" s="307"/>
      <c r="HI517" s="307"/>
      <c r="HJ517" s="307"/>
      <c r="HK517" s="307"/>
      <c r="HL517" s="307"/>
      <c r="HM517" s="307"/>
      <c r="HN517" s="307"/>
      <c r="HO517" s="307"/>
      <c r="HP517" s="307"/>
      <c r="HQ517" s="307"/>
      <c r="HR517" s="307"/>
      <c r="HS517" s="307"/>
      <c r="HT517" s="307"/>
      <c r="HU517" s="307"/>
      <c r="HV517" s="307"/>
      <c r="HW517" s="307"/>
      <c r="HX517" s="307"/>
      <c r="HY517" s="307"/>
      <c r="HZ517" s="307"/>
      <c r="IA517" s="307"/>
      <c r="IB517" s="307"/>
      <c r="IC517" s="307"/>
      <c r="ID517" s="307"/>
      <c r="IE517" s="307"/>
      <c r="IF517" s="307"/>
      <c r="IG517" s="307"/>
      <c r="IH517" s="307"/>
      <c r="II517" s="307"/>
      <c r="IJ517" s="307"/>
      <c r="IK517" s="307"/>
      <c r="IL517" s="307"/>
      <c r="IM517" s="307"/>
      <c r="IN517" s="307"/>
      <c r="IO517" s="307"/>
      <c r="IP517" s="307"/>
      <c r="IQ517" s="307"/>
      <c r="IR517" s="307"/>
      <c r="IS517" s="307"/>
      <c r="IT517" s="307"/>
      <c r="IU517" s="307"/>
      <c r="IV517" s="307"/>
      <c r="IW517" s="307"/>
      <c r="IX517" s="307"/>
      <c r="IY517" s="307"/>
      <c r="IZ517" s="307"/>
      <c r="JA517" s="307"/>
      <c r="JB517" s="307"/>
      <c r="JC517" s="307"/>
      <c r="JD517" s="307"/>
      <c r="JE517" s="307"/>
      <c r="JF517" s="307"/>
      <c r="JG517" s="307"/>
      <c r="JH517" s="307"/>
      <c r="JI517" s="307"/>
      <c r="JJ517" s="307"/>
      <c r="JK517" s="307"/>
      <c r="JL517" s="307"/>
      <c r="JM517" s="307"/>
      <c r="JN517" s="307"/>
      <c r="JO517" s="307"/>
      <c r="JP517" s="307"/>
      <c r="JQ517" s="307"/>
      <c r="JR517" s="307"/>
      <c r="JS517" s="307"/>
      <c r="JT517" s="307"/>
      <c r="JU517" s="307"/>
      <c r="JV517" s="307"/>
      <c r="JW517" s="307"/>
      <c r="JX517" s="307"/>
      <c r="JY517" s="307"/>
      <c r="JZ517" s="307"/>
      <c r="KA517" s="307"/>
      <c r="KB517" s="307"/>
      <c r="KC517" s="307"/>
      <c r="KD517" s="307"/>
      <c r="KE517" s="307"/>
      <c r="KF517" s="307"/>
      <c r="KG517" s="307"/>
      <c r="KH517" s="307"/>
      <c r="KI517" s="307"/>
      <c r="KJ517" s="307"/>
      <c r="KK517" s="307"/>
      <c r="KL517" s="307"/>
      <c r="KM517" s="307"/>
      <c r="KN517" s="307"/>
      <c r="KO517" s="307"/>
      <c r="KP517" s="307"/>
      <c r="KQ517" s="307"/>
      <c r="KR517" s="307"/>
      <c r="KS517" s="307"/>
      <c r="KT517" s="307"/>
    </row>
    <row r="518" spans="14:306" s="56" customFormat="1" ht="15" customHeight="1">
      <c r="N518" s="426"/>
      <c r="O518" s="303"/>
      <c r="P518" s="303"/>
      <c r="Q518" s="427"/>
      <c r="R518" s="427"/>
      <c r="S518" s="303"/>
      <c r="T518" s="303"/>
      <c r="U518" s="427"/>
      <c r="W518" s="342"/>
      <c r="X518" s="342"/>
      <c r="Y518" s="342"/>
      <c r="Z518" s="342"/>
      <c r="AA518" s="342"/>
      <c r="AB518" s="342"/>
      <c r="AC518" s="342"/>
      <c r="AD518" s="342"/>
      <c r="AE518" s="342"/>
      <c r="AG518" s="354">
        <v>4</v>
      </c>
      <c r="AH518" s="354"/>
      <c r="AI518" s="356" t="s">
        <v>115</v>
      </c>
      <c r="AJ518" s="356" t="s">
        <v>109</v>
      </c>
      <c r="AK518" s="359">
        <v>9</v>
      </c>
      <c r="AL518" s="356" t="s">
        <v>72</v>
      </c>
      <c r="AM518" s="356" t="s">
        <v>69</v>
      </c>
      <c r="AN518" s="356" t="s">
        <v>92</v>
      </c>
      <c r="AO518" s="356" t="s">
        <v>72</v>
      </c>
      <c r="AP518" s="356" t="s">
        <v>113</v>
      </c>
      <c r="AQ518" s="356" t="s">
        <v>68</v>
      </c>
      <c r="AR518" s="356" t="s">
        <v>111</v>
      </c>
      <c r="AS518" s="356" t="s">
        <v>156</v>
      </c>
      <c r="AT518" s="356" t="s">
        <v>118</v>
      </c>
      <c r="AU518" s="356"/>
      <c r="AV518" s="359">
        <v>10</v>
      </c>
      <c r="AW518" s="356" t="s">
        <v>157</v>
      </c>
      <c r="AX518" s="359">
        <v>7</v>
      </c>
      <c r="AY518" s="303">
        <f t="shared" si="269"/>
        <v>12</v>
      </c>
      <c r="AZ518" s="303">
        <f t="shared" si="270"/>
        <v>5</v>
      </c>
      <c r="BA518" s="303">
        <f t="shared" si="271"/>
        <v>10</v>
      </c>
      <c r="BB518" s="303">
        <f t="shared" si="272"/>
        <v>9</v>
      </c>
      <c r="BC518" s="303">
        <f t="shared" si="273"/>
        <v>26</v>
      </c>
      <c r="BD518" s="303">
        <f t="shared" si="274"/>
        <v>18</v>
      </c>
      <c r="BE518" s="303">
        <f t="shared" si="275"/>
        <v>9</v>
      </c>
      <c r="BF518" s="303">
        <f t="shared" si="276"/>
        <v>11</v>
      </c>
      <c r="BG518" s="303">
        <f t="shared" si="277"/>
        <v>12</v>
      </c>
      <c r="BH518" s="303"/>
      <c r="BI518" s="303">
        <f t="shared" si="278"/>
        <v>9</v>
      </c>
      <c r="BJ518" s="303">
        <f t="shared" si="279"/>
        <v>14</v>
      </c>
      <c r="BK518" s="303">
        <f t="shared" si="280"/>
        <v>45</v>
      </c>
      <c r="BL518" s="303">
        <f t="shared" si="281"/>
        <v>11</v>
      </c>
      <c r="BM518" s="303">
        <f t="shared" si="282"/>
        <v>16</v>
      </c>
      <c r="BN518" s="303">
        <f t="shared" si="283"/>
        <v>8</v>
      </c>
      <c r="CB518" s="307"/>
      <c r="CC518" s="307"/>
      <c r="CD518" s="307"/>
      <c r="CE518" s="307"/>
      <c r="CF518" s="307"/>
      <c r="CG518" s="307"/>
      <c r="CH518" s="307"/>
      <c r="CI518" s="307"/>
      <c r="CJ518" s="307"/>
      <c r="CK518" s="307"/>
      <c r="CL518" s="307"/>
      <c r="CM518" s="307"/>
      <c r="CN518" s="307"/>
      <c r="CO518" s="307"/>
      <c r="CP518" s="307"/>
      <c r="CQ518" s="307"/>
      <c r="CR518" s="307"/>
      <c r="CS518" s="307"/>
      <c r="CT518" s="307"/>
      <c r="CU518" s="307"/>
      <c r="CV518" s="307"/>
      <c r="CW518" s="307"/>
      <c r="CX518" s="307"/>
      <c r="CY518" s="307"/>
      <c r="CZ518" s="307"/>
      <c r="DA518" s="307"/>
      <c r="DB518" s="307"/>
      <c r="DC518" s="307"/>
      <c r="DD518" s="307"/>
      <c r="DE518" s="307"/>
      <c r="DF518" s="307"/>
      <c r="DG518" s="307"/>
      <c r="DH518" s="307"/>
      <c r="DI518" s="390"/>
      <c r="DJ518" s="390"/>
      <c r="DK518" s="307"/>
      <c r="DL518" s="307"/>
      <c r="DM518" s="307"/>
      <c r="DN518" s="307"/>
      <c r="DO518" s="307"/>
      <c r="DP518" s="307"/>
      <c r="DQ518" s="307"/>
      <c r="DR518" s="307"/>
      <c r="DS518" s="307"/>
      <c r="DT518" s="307"/>
      <c r="DU518" s="307"/>
      <c r="DV518" s="307"/>
      <c r="DW518" s="307"/>
      <c r="DX518" s="307"/>
      <c r="DY518" s="307"/>
      <c r="DZ518" s="307"/>
      <c r="EA518" s="307"/>
      <c r="EB518" s="307"/>
      <c r="EC518" s="307"/>
      <c r="ED518" s="307"/>
      <c r="EE518" s="307"/>
      <c r="EF518" s="307"/>
      <c r="EG518" s="307"/>
      <c r="EH518" s="307"/>
      <c r="EI518" s="307"/>
      <c r="EJ518" s="307"/>
      <c r="EK518" s="307"/>
      <c r="EL518" s="307"/>
      <c r="EM518" s="307"/>
      <c r="EN518" s="307"/>
      <c r="EO518" s="307"/>
      <c r="EP518" s="307"/>
      <c r="EQ518" s="307"/>
      <c r="ER518" s="307"/>
      <c r="ES518" s="307"/>
      <c r="ET518" s="307"/>
      <c r="EU518" s="390"/>
      <c r="EV518" s="390"/>
      <c r="EW518" s="307"/>
      <c r="EX518" s="307"/>
      <c r="EY518" s="307"/>
      <c r="EZ518" s="307"/>
      <c r="FA518" s="307"/>
      <c r="FB518" s="307"/>
      <c r="FC518" s="307"/>
      <c r="FD518" s="307"/>
      <c r="FE518" s="307"/>
      <c r="FF518" s="307"/>
      <c r="FG518" s="307"/>
      <c r="FH518" s="307"/>
      <c r="FI518" s="307"/>
      <c r="FJ518" s="307"/>
      <c r="FK518" s="307"/>
      <c r="FL518" s="307"/>
      <c r="FM518" s="307"/>
      <c r="FN518" s="307"/>
      <c r="FO518" s="307"/>
      <c r="FP518" s="307"/>
      <c r="FQ518" s="307"/>
      <c r="FR518" s="307"/>
      <c r="FS518" s="307"/>
      <c r="FT518" s="307"/>
      <c r="FU518" s="307"/>
      <c r="FV518" s="307"/>
      <c r="FW518" s="307"/>
      <c r="FX518" s="307"/>
      <c r="FY518" s="307"/>
      <c r="FZ518" s="307"/>
      <c r="GA518" s="307"/>
      <c r="GB518" s="307"/>
      <c r="GC518" s="307"/>
      <c r="GD518" s="307"/>
      <c r="GE518" s="307"/>
      <c r="GF518" s="307"/>
      <c r="GG518" s="307"/>
      <c r="GH518" s="307"/>
      <c r="GI518" s="307"/>
      <c r="GJ518" s="307"/>
      <c r="GK518" s="307"/>
      <c r="GL518" s="307"/>
      <c r="GM518" s="307"/>
      <c r="GN518" s="307"/>
      <c r="GO518" s="307"/>
      <c r="GP518" s="307"/>
      <c r="GQ518" s="307"/>
      <c r="GR518" s="307"/>
      <c r="GS518" s="307"/>
      <c r="GT518" s="307"/>
      <c r="GU518" s="307"/>
      <c r="GV518" s="307"/>
      <c r="GW518" s="307"/>
      <c r="GX518" s="307"/>
      <c r="GY518" s="307"/>
      <c r="GZ518" s="307"/>
      <c r="HA518" s="307"/>
      <c r="HB518" s="307"/>
      <c r="HC518" s="307"/>
      <c r="HD518" s="307"/>
      <c r="HE518" s="307"/>
      <c r="HF518" s="307"/>
      <c r="HG518" s="307"/>
      <c r="HH518" s="307"/>
      <c r="HI518" s="307"/>
      <c r="HJ518" s="307"/>
      <c r="HK518" s="307"/>
      <c r="HL518" s="307"/>
      <c r="HM518" s="307"/>
      <c r="HN518" s="307"/>
      <c r="HO518" s="307"/>
      <c r="HP518" s="307"/>
      <c r="HQ518" s="307"/>
      <c r="HR518" s="307"/>
      <c r="HS518" s="307"/>
      <c r="HT518" s="307"/>
      <c r="HU518" s="307"/>
      <c r="HV518" s="307"/>
      <c r="HW518" s="307"/>
      <c r="HX518" s="307"/>
      <c r="HY518" s="307"/>
      <c r="HZ518" s="307"/>
      <c r="IA518" s="307"/>
      <c r="IB518" s="307"/>
      <c r="IC518" s="307"/>
      <c r="ID518" s="307"/>
      <c r="IE518" s="307"/>
      <c r="IF518" s="307"/>
      <c r="IG518" s="307"/>
      <c r="IH518" s="307"/>
      <c r="II518" s="307"/>
      <c r="IJ518" s="307"/>
      <c r="IK518" s="307"/>
      <c r="IL518" s="307"/>
      <c r="IM518" s="307"/>
      <c r="IN518" s="307"/>
      <c r="IO518" s="307"/>
      <c r="IP518" s="307"/>
      <c r="IQ518" s="307"/>
      <c r="IR518" s="307"/>
      <c r="IS518" s="307"/>
      <c r="IT518" s="307"/>
      <c r="IU518" s="307"/>
      <c r="IV518" s="307"/>
      <c r="IW518" s="307"/>
      <c r="IX518" s="307"/>
      <c r="IY518" s="307"/>
      <c r="IZ518" s="307"/>
      <c r="JA518" s="307"/>
      <c r="JB518" s="307"/>
      <c r="JC518" s="307"/>
      <c r="JD518" s="307"/>
      <c r="JE518" s="307"/>
      <c r="JF518" s="307"/>
      <c r="JG518" s="307"/>
      <c r="JH518" s="307"/>
      <c r="JI518" s="307"/>
      <c r="JJ518" s="307"/>
      <c r="JK518" s="307"/>
      <c r="JL518" s="307"/>
      <c r="JM518" s="307"/>
      <c r="JN518" s="307"/>
      <c r="JO518" s="307"/>
      <c r="JP518" s="307"/>
      <c r="JQ518" s="307"/>
      <c r="JR518" s="307"/>
      <c r="JS518" s="307"/>
      <c r="JT518" s="307"/>
      <c r="JU518" s="307"/>
      <c r="JV518" s="307"/>
      <c r="JW518" s="307"/>
      <c r="JX518" s="307"/>
      <c r="JY518" s="307"/>
      <c r="JZ518" s="307"/>
      <c r="KA518" s="307"/>
      <c r="KB518" s="307"/>
      <c r="KC518" s="307"/>
      <c r="KD518" s="307"/>
      <c r="KE518" s="307"/>
      <c r="KF518" s="307"/>
      <c r="KG518" s="307"/>
      <c r="KH518" s="307"/>
      <c r="KI518" s="307"/>
      <c r="KJ518" s="307"/>
      <c r="KK518" s="307"/>
      <c r="KL518" s="307"/>
      <c r="KM518" s="307"/>
      <c r="KN518" s="307"/>
      <c r="KO518" s="307"/>
      <c r="KP518" s="307"/>
      <c r="KQ518" s="307"/>
      <c r="KR518" s="307"/>
      <c r="KS518" s="307"/>
      <c r="KT518" s="307"/>
    </row>
    <row r="519" spans="14:306" s="56" customFormat="1" ht="15" customHeight="1">
      <c r="N519" s="426"/>
      <c r="O519" s="303"/>
      <c r="P519" s="303"/>
      <c r="Q519" s="427"/>
      <c r="R519" s="427"/>
      <c r="S519" s="303"/>
      <c r="T519" s="303"/>
      <c r="U519" s="427"/>
      <c r="W519" s="342"/>
      <c r="X519" s="342"/>
      <c r="Y519" s="342"/>
      <c r="Z519" s="342"/>
      <c r="AA519" s="342"/>
      <c r="AB519" s="342"/>
      <c r="AC519" s="342"/>
      <c r="AD519" s="342"/>
      <c r="AE519" s="342"/>
      <c r="AG519" s="354">
        <v>5</v>
      </c>
      <c r="AH519" s="354"/>
      <c r="AI519" s="356" t="s">
        <v>73</v>
      </c>
      <c r="AJ519" s="356" t="s">
        <v>208</v>
      </c>
      <c r="AK519" s="359">
        <v>10</v>
      </c>
      <c r="AL519" s="359">
        <v>9</v>
      </c>
      <c r="AM519" s="359" t="s">
        <v>93</v>
      </c>
      <c r="AN519" s="356" t="s">
        <v>160</v>
      </c>
      <c r="AO519" s="356" t="s">
        <v>113</v>
      </c>
      <c r="AP519" s="359">
        <v>11</v>
      </c>
      <c r="AQ519" s="356" t="s">
        <v>156</v>
      </c>
      <c r="AR519" s="356" t="s">
        <v>113</v>
      </c>
      <c r="AS519" s="356" t="s">
        <v>157</v>
      </c>
      <c r="AT519" s="356" t="s">
        <v>120</v>
      </c>
      <c r="AU519" s="356"/>
      <c r="AV519" s="359">
        <v>11</v>
      </c>
      <c r="AW519" s="359">
        <v>16</v>
      </c>
      <c r="AX519" s="359">
        <v>8</v>
      </c>
      <c r="AY519" s="303">
        <f t="shared" si="269"/>
        <v>15</v>
      </c>
      <c r="AZ519" s="303">
        <f t="shared" si="270"/>
        <v>8</v>
      </c>
      <c r="BA519" s="303">
        <f t="shared" si="271"/>
        <v>11</v>
      </c>
      <c r="BB519" s="303">
        <f t="shared" si="272"/>
        <v>10</v>
      </c>
      <c r="BC519" s="303">
        <f t="shared" si="273"/>
        <v>28</v>
      </c>
      <c r="BD519" s="303">
        <f t="shared" si="274"/>
        <v>21</v>
      </c>
      <c r="BE519" s="303">
        <f t="shared" si="275"/>
        <v>11</v>
      </c>
      <c r="BF519" s="303">
        <f t="shared" si="276"/>
        <v>12</v>
      </c>
      <c r="BG519" s="303">
        <f t="shared" si="277"/>
        <v>14</v>
      </c>
      <c r="BH519" s="303"/>
      <c r="BI519" s="303">
        <f t="shared" si="278"/>
        <v>11</v>
      </c>
      <c r="BJ519" s="303">
        <f t="shared" si="279"/>
        <v>16</v>
      </c>
      <c r="BK519" s="303">
        <f t="shared" si="280"/>
        <v>51</v>
      </c>
      <c r="BL519" s="303">
        <f t="shared" si="281"/>
        <v>12</v>
      </c>
      <c r="BM519" s="303">
        <f t="shared" si="282"/>
        <v>17</v>
      </c>
      <c r="BN519" s="303">
        <f t="shared" si="283"/>
        <v>9</v>
      </c>
      <c r="CB519" s="307"/>
      <c r="CC519" s="307"/>
      <c r="CD519" s="307"/>
      <c r="CE519" s="307"/>
      <c r="CF519" s="307"/>
      <c r="CG519" s="307"/>
      <c r="CH519" s="307"/>
      <c r="CI519" s="307"/>
      <c r="CJ519" s="307"/>
      <c r="CK519" s="307"/>
      <c r="CL519" s="307"/>
      <c r="CM519" s="307"/>
      <c r="CN519" s="307"/>
      <c r="CO519" s="307"/>
      <c r="CP519" s="307"/>
      <c r="CQ519" s="307"/>
      <c r="CR519" s="307"/>
      <c r="CS519" s="307"/>
      <c r="CT519" s="307"/>
      <c r="CU519" s="307"/>
      <c r="CV519" s="307"/>
      <c r="CW519" s="307"/>
      <c r="CX519" s="307"/>
      <c r="CY519" s="307"/>
      <c r="CZ519" s="307"/>
      <c r="DA519" s="307"/>
      <c r="DB519" s="307"/>
      <c r="DC519" s="307"/>
      <c r="DD519" s="307"/>
      <c r="DE519" s="307"/>
      <c r="DF519" s="307"/>
      <c r="DG519" s="307"/>
      <c r="DH519" s="307"/>
      <c r="DI519" s="390"/>
      <c r="DJ519" s="390"/>
      <c r="DK519" s="307"/>
      <c r="DL519" s="307"/>
      <c r="DM519" s="307"/>
      <c r="DN519" s="307"/>
      <c r="DO519" s="307"/>
      <c r="DP519" s="307"/>
      <c r="DQ519" s="307"/>
      <c r="DR519" s="307"/>
      <c r="DS519" s="307"/>
      <c r="DT519" s="307"/>
      <c r="DU519" s="307"/>
      <c r="DV519" s="307"/>
      <c r="DW519" s="307"/>
      <c r="DX519" s="307"/>
      <c r="DY519" s="307"/>
      <c r="DZ519" s="307"/>
      <c r="EA519" s="307"/>
      <c r="EB519" s="307"/>
      <c r="EC519" s="307"/>
      <c r="ED519" s="307"/>
      <c r="EE519" s="307"/>
      <c r="EF519" s="307"/>
      <c r="EG519" s="307"/>
      <c r="EH519" s="307"/>
      <c r="EI519" s="307"/>
      <c r="EJ519" s="307"/>
      <c r="EK519" s="307"/>
      <c r="EL519" s="307"/>
      <c r="EM519" s="307"/>
      <c r="EN519" s="307"/>
      <c r="EO519" s="307"/>
      <c r="EP519" s="307"/>
      <c r="EQ519" s="307"/>
      <c r="ER519" s="307"/>
      <c r="ES519" s="307"/>
      <c r="ET519" s="307"/>
      <c r="EU519" s="390"/>
      <c r="EV519" s="390"/>
      <c r="EW519" s="307"/>
      <c r="EX519" s="307"/>
      <c r="EY519" s="307"/>
      <c r="EZ519" s="307"/>
      <c r="FA519" s="307"/>
      <c r="FB519" s="307"/>
      <c r="FC519" s="307"/>
      <c r="FD519" s="307"/>
      <c r="FE519" s="307"/>
      <c r="FF519" s="307"/>
      <c r="FG519" s="307"/>
      <c r="FH519" s="307"/>
      <c r="FI519" s="307"/>
      <c r="FJ519" s="307"/>
      <c r="FK519" s="307"/>
      <c r="FL519" s="307"/>
      <c r="FM519" s="307"/>
      <c r="FN519" s="307"/>
      <c r="FO519" s="307"/>
      <c r="FP519" s="307"/>
      <c r="FQ519" s="307"/>
      <c r="FR519" s="307"/>
      <c r="FS519" s="307"/>
      <c r="FT519" s="307"/>
      <c r="FU519" s="307"/>
      <c r="FV519" s="307"/>
      <c r="FW519" s="307"/>
      <c r="FX519" s="307"/>
      <c r="FY519" s="307"/>
      <c r="FZ519" s="307"/>
      <c r="GA519" s="307"/>
      <c r="GB519" s="307"/>
      <c r="GC519" s="307"/>
      <c r="GD519" s="307"/>
      <c r="GE519" s="307"/>
      <c r="GF519" s="307"/>
      <c r="GG519" s="307"/>
      <c r="GH519" s="307"/>
      <c r="GI519" s="307"/>
      <c r="GJ519" s="307"/>
      <c r="GK519" s="307"/>
      <c r="GL519" s="307"/>
      <c r="GM519" s="307"/>
      <c r="GN519" s="307"/>
      <c r="GO519" s="307"/>
      <c r="GP519" s="307"/>
      <c r="GQ519" s="307"/>
      <c r="GR519" s="307"/>
      <c r="GS519" s="307"/>
      <c r="GT519" s="307"/>
      <c r="GU519" s="307"/>
      <c r="GV519" s="307"/>
      <c r="GW519" s="307"/>
      <c r="GX519" s="307"/>
      <c r="GY519" s="307"/>
      <c r="GZ519" s="307"/>
      <c r="HA519" s="307"/>
      <c r="HB519" s="307"/>
      <c r="HC519" s="307"/>
      <c r="HD519" s="307"/>
      <c r="HE519" s="307"/>
      <c r="HF519" s="307"/>
      <c r="HG519" s="307"/>
      <c r="HH519" s="307"/>
      <c r="HI519" s="307"/>
      <c r="HJ519" s="307"/>
      <c r="HK519" s="307"/>
      <c r="HL519" s="307"/>
      <c r="HM519" s="307"/>
      <c r="HN519" s="307"/>
      <c r="HO519" s="307"/>
      <c r="HP519" s="307"/>
      <c r="HQ519" s="307"/>
      <c r="HR519" s="307"/>
      <c r="HS519" s="307"/>
      <c r="HT519" s="307"/>
      <c r="HU519" s="307"/>
      <c r="HV519" s="307"/>
      <c r="HW519" s="307"/>
      <c r="HX519" s="307"/>
      <c r="HY519" s="307"/>
      <c r="HZ519" s="307"/>
      <c r="IA519" s="307"/>
      <c r="IB519" s="307"/>
      <c r="IC519" s="307"/>
      <c r="ID519" s="307"/>
      <c r="IE519" s="307"/>
      <c r="IF519" s="307"/>
      <c r="IG519" s="307"/>
      <c r="IH519" s="307"/>
      <c r="II519" s="307"/>
      <c r="IJ519" s="307"/>
      <c r="IK519" s="307"/>
      <c r="IL519" s="307"/>
      <c r="IM519" s="307"/>
      <c r="IN519" s="307"/>
      <c r="IO519" s="307"/>
      <c r="IP519" s="307"/>
      <c r="IQ519" s="307"/>
      <c r="IR519" s="307"/>
      <c r="IS519" s="307"/>
      <c r="IT519" s="307"/>
      <c r="IU519" s="307"/>
      <c r="IV519" s="307"/>
      <c r="IW519" s="307"/>
      <c r="IX519" s="307"/>
      <c r="IY519" s="307"/>
      <c r="IZ519" s="307"/>
      <c r="JA519" s="307"/>
      <c r="JB519" s="307"/>
      <c r="JC519" s="307"/>
      <c r="JD519" s="307"/>
      <c r="JE519" s="307"/>
      <c r="JF519" s="307"/>
      <c r="JG519" s="307"/>
      <c r="JH519" s="307"/>
      <c r="JI519" s="307"/>
      <c r="JJ519" s="307"/>
      <c r="JK519" s="307"/>
      <c r="JL519" s="307"/>
      <c r="JM519" s="307"/>
      <c r="JN519" s="307"/>
      <c r="JO519" s="307"/>
      <c r="JP519" s="307"/>
      <c r="JQ519" s="307"/>
      <c r="JR519" s="307"/>
      <c r="JS519" s="307"/>
      <c r="JT519" s="307"/>
      <c r="JU519" s="307"/>
      <c r="JV519" s="307"/>
      <c r="JW519" s="307"/>
      <c r="JX519" s="307"/>
      <c r="JY519" s="307"/>
      <c r="JZ519" s="307"/>
      <c r="KA519" s="307"/>
      <c r="KB519" s="307"/>
      <c r="KC519" s="307"/>
      <c r="KD519" s="307"/>
      <c r="KE519" s="307"/>
      <c r="KF519" s="307"/>
      <c r="KG519" s="307"/>
      <c r="KH519" s="307"/>
      <c r="KI519" s="307"/>
      <c r="KJ519" s="307"/>
      <c r="KK519" s="307"/>
      <c r="KL519" s="307"/>
      <c r="KM519" s="307"/>
      <c r="KN519" s="307"/>
      <c r="KO519" s="307"/>
      <c r="KP519" s="307"/>
      <c r="KQ519" s="307"/>
      <c r="KR519" s="307"/>
      <c r="KS519" s="307"/>
      <c r="KT519" s="307"/>
    </row>
    <row r="520" spans="14:306" s="56" customFormat="1" ht="15" customHeight="1">
      <c r="N520" s="426"/>
      <c r="O520" s="303"/>
      <c r="P520" s="303"/>
      <c r="Q520" s="303"/>
      <c r="R520" s="303"/>
      <c r="S520" s="303"/>
      <c r="T520" s="303"/>
      <c r="U520" s="303"/>
      <c r="W520" s="342"/>
      <c r="X520" s="342"/>
      <c r="Y520" s="342"/>
      <c r="Z520" s="342"/>
      <c r="AA520" s="342"/>
      <c r="AB520" s="342"/>
      <c r="AC520" s="342"/>
      <c r="AD520" s="342"/>
      <c r="AE520" s="342"/>
      <c r="AG520" s="354">
        <v>6</v>
      </c>
      <c r="AH520" s="354"/>
      <c r="AI520" s="356" t="s">
        <v>155</v>
      </c>
      <c r="AJ520" s="356" t="s">
        <v>60</v>
      </c>
      <c r="AK520" s="359">
        <v>11</v>
      </c>
      <c r="AL520" s="356" t="s">
        <v>68</v>
      </c>
      <c r="AM520" s="356" t="s">
        <v>210</v>
      </c>
      <c r="AN520" s="356" t="s">
        <v>138</v>
      </c>
      <c r="AO520" s="359">
        <v>11</v>
      </c>
      <c r="AP520" s="356" t="s">
        <v>156</v>
      </c>
      <c r="AQ520" s="359">
        <v>14</v>
      </c>
      <c r="AR520" s="356" t="s">
        <v>70</v>
      </c>
      <c r="AS520" s="356" t="s">
        <v>92</v>
      </c>
      <c r="AT520" s="356" t="s">
        <v>122</v>
      </c>
      <c r="AU520" s="356"/>
      <c r="AV520" s="359">
        <v>12</v>
      </c>
      <c r="AW520" s="356" t="s">
        <v>79</v>
      </c>
      <c r="AX520" s="359">
        <v>9</v>
      </c>
      <c r="AY520" s="303">
        <f t="shared" si="269"/>
        <v>19</v>
      </c>
      <c r="AZ520" s="303">
        <f t="shared" si="270"/>
        <v>11</v>
      </c>
      <c r="BA520" s="303">
        <f t="shared" si="271"/>
        <v>12</v>
      </c>
      <c r="BB520" s="303">
        <f t="shared" si="272"/>
        <v>12</v>
      </c>
      <c r="BC520" s="303">
        <f t="shared" si="273"/>
        <v>32</v>
      </c>
      <c r="BD520" s="303">
        <f t="shared" si="274"/>
        <v>23</v>
      </c>
      <c r="BE520" s="303">
        <f t="shared" si="275"/>
        <v>12</v>
      </c>
      <c r="BF520" s="303">
        <f t="shared" si="276"/>
        <v>14</v>
      </c>
      <c r="BG520" s="303">
        <f t="shared" si="277"/>
        <v>15</v>
      </c>
      <c r="BH520" s="303"/>
      <c r="BI520" s="303">
        <f t="shared" si="278"/>
        <v>14</v>
      </c>
      <c r="BJ520" s="303">
        <f t="shared" si="279"/>
        <v>18</v>
      </c>
      <c r="BK520" s="303">
        <f t="shared" si="280"/>
        <v>57</v>
      </c>
      <c r="BL520" s="303">
        <f t="shared" si="281"/>
        <v>13</v>
      </c>
      <c r="BM520" s="303">
        <f t="shared" si="282"/>
        <v>19</v>
      </c>
      <c r="BN520" s="303">
        <f t="shared" si="283"/>
        <v>10</v>
      </c>
      <c r="CB520" s="307"/>
      <c r="CC520" s="307"/>
      <c r="CD520" s="307"/>
      <c r="CE520" s="307"/>
      <c r="CF520" s="307"/>
      <c r="CG520" s="307"/>
      <c r="CH520" s="307"/>
      <c r="CI520" s="307"/>
      <c r="CJ520" s="307"/>
      <c r="CK520" s="307"/>
      <c r="CL520" s="307"/>
      <c r="CM520" s="307"/>
      <c r="CN520" s="307"/>
      <c r="CO520" s="307"/>
      <c r="CP520" s="307"/>
      <c r="CQ520" s="307"/>
      <c r="CR520" s="307"/>
      <c r="CS520" s="307"/>
      <c r="CT520" s="307"/>
      <c r="CU520" s="307"/>
      <c r="CV520" s="307"/>
      <c r="CW520" s="307"/>
      <c r="CX520" s="307"/>
      <c r="CY520" s="307"/>
      <c r="CZ520" s="307"/>
      <c r="DA520" s="307"/>
      <c r="DB520" s="307"/>
      <c r="DC520" s="307"/>
      <c r="DD520" s="307"/>
      <c r="DE520" s="307"/>
      <c r="DF520" s="307"/>
      <c r="DG520" s="307"/>
      <c r="DH520" s="307"/>
      <c r="DI520" s="390"/>
      <c r="DJ520" s="390"/>
      <c r="DK520" s="307"/>
      <c r="DL520" s="307"/>
      <c r="DM520" s="307"/>
      <c r="DN520" s="307"/>
      <c r="DO520" s="307"/>
      <c r="DP520" s="307"/>
      <c r="DQ520" s="307"/>
      <c r="DR520" s="307"/>
      <c r="DS520" s="307"/>
      <c r="DT520" s="307"/>
      <c r="DU520" s="307"/>
      <c r="DV520" s="307"/>
      <c r="DW520" s="307"/>
      <c r="DX520" s="307"/>
      <c r="DY520" s="307"/>
      <c r="DZ520" s="307"/>
      <c r="EA520" s="307"/>
      <c r="EB520" s="307"/>
      <c r="EC520" s="307"/>
      <c r="ED520" s="307"/>
      <c r="EE520" s="307"/>
      <c r="EF520" s="307"/>
      <c r="EG520" s="307"/>
      <c r="EH520" s="307"/>
      <c r="EI520" s="307"/>
      <c r="EJ520" s="307"/>
      <c r="EK520" s="307"/>
      <c r="EL520" s="307"/>
      <c r="EM520" s="307"/>
      <c r="EN520" s="307"/>
      <c r="EO520" s="307"/>
      <c r="EP520" s="307"/>
      <c r="EQ520" s="307"/>
      <c r="ER520" s="307"/>
      <c r="ES520" s="307"/>
      <c r="ET520" s="307"/>
      <c r="EU520" s="390"/>
      <c r="EV520" s="390"/>
      <c r="EW520" s="307"/>
      <c r="EX520" s="307"/>
      <c r="EY520" s="307"/>
      <c r="EZ520" s="307"/>
      <c r="FA520" s="307"/>
      <c r="FB520" s="307"/>
      <c r="FC520" s="307"/>
      <c r="FD520" s="307"/>
      <c r="FE520" s="307"/>
      <c r="FF520" s="307"/>
      <c r="FG520" s="307"/>
      <c r="FH520" s="307"/>
      <c r="FI520" s="307"/>
      <c r="FJ520" s="307"/>
      <c r="FK520" s="307"/>
      <c r="FL520" s="307"/>
      <c r="FM520" s="307"/>
      <c r="FN520" s="307"/>
      <c r="FO520" s="307"/>
      <c r="FP520" s="307"/>
      <c r="FQ520" s="307"/>
      <c r="FR520" s="307"/>
      <c r="FS520" s="307"/>
      <c r="FT520" s="307"/>
      <c r="FU520" s="307"/>
      <c r="FV520" s="307"/>
      <c r="FW520" s="307"/>
      <c r="FX520" s="307"/>
      <c r="FY520" s="307"/>
      <c r="FZ520" s="307"/>
      <c r="GA520" s="307"/>
      <c r="GB520" s="307"/>
      <c r="GC520" s="307"/>
      <c r="GD520" s="307"/>
      <c r="GE520" s="307"/>
      <c r="GF520" s="307"/>
      <c r="GG520" s="307"/>
      <c r="GH520" s="307"/>
      <c r="GI520" s="307"/>
      <c r="GJ520" s="307"/>
      <c r="GK520" s="307"/>
      <c r="GL520" s="307"/>
      <c r="GM520" s="307"/>
      <c r="GN520" s="307"/>
      <c r="GO520" s="307"/>
      <c r="GP520" s="307"/>
      <c r="GQ520" s="307"/>
      <c r="GR520" s="307"/>
      <c r="GS520" s="307"/>
      <c r="GT520" s="307"/>
      <c r="GU520" s="307"/>
      <c r="GV520" s="307"/>
      <c r="GW520" s="307"/>
      <c r="GX520" s="307"/>
      <c r="GY520" s="307"/>
      <c r="GZ520" s="307"/>
      <c r="HA520" s="307"/>
      <c r="HB520" s="307"/>
      <c r="HC520" s="307"/>
      <c r="HD520" s="307"/>
      <c r="HE520" s="307"/>
      <c r="HF520" s="307"/>
      <c r="HG520" s="307"/>
      <c r="HH520" s="307"/>
      <c r="HI520" s="307"/>
      <c r="HJ520" s="307"/>
      <c r="HK520" s="307"/>
      <c r="HL520" s="307"/>
      <c r="HM520" s="307"/>
      <c r="HN520" s="307"/>
      <c r="HO520" s="307"/>
      <c r="HP520" s="307"/>
      <c r="HQ520" s="307"/>
      <c r="HR520" s="307"/>
      <c r="HS520" s="307"/>
      <c r="HT520" s="307"/>
      <c r="HU520" s="307"/>
      <c r="HV520" s="307"/>
      <c r="HW520" s="307"/>
      <c r="HX520" s="307"/>
      <c r="HY520" s="307"/>
      <c r="HZ520" s="307"/>
      <c r="IA520" s="307"/>
      <c r="IB520" s="307"/>
      <c r="IC520" s="307"/>
      <c r="ID520" s="307"/>
      <c r="IE520" s="307"/>
      <c r="IF520" s="307"/>
      <c r="IG520" s="307"/>
      <c r="IH520" s="307"/>
      <c r="II520" s="307"/>
      <c r="IJ520" s="307"/>
      <c r="IK520" s="307"/>
      <c r="IL520" s="307"/>
      <c r="IM520" s="307"/>
      <c r="IN520" s="307"/>
      <c r="IO520" s="307"/>
      <c r="IP520" s="307"/>
      <c r="IQ520" s="307"/>
      <c r="IR520" s="307"/>
      <c r="IS520" s="307"/>
      <c r="IT520" s="307"/>
      <c r="IU520" s="307"/>
      <c r="IV520" s="307"/>
      <c r="IW520" s="307"/>
      <c r="IX520" s="307"/>
      <c r="IY520" s="307"/>
      <c r="IZ520" s="307"/>
      <c r="JA520" s="307"/>
      <c r="JB520" s="307"/>
      <c r="JC520" s="307"/>
      <c r="JD520" s="307"/>
      <c r="JE520" s="307"/>
      <c r="JF520" s="307"/>
      <c r="JG520" s="307"/>
      <c r="JH520" s="307"/>
      <c r="JI520" s="307"/>
      <c r="JJ520" s="307"/>
      <c r="JK520" s="307"/>
      <c r="JL520" s="307"/>
      <c r="JM520" s="307"/>
      <c r="JN520" s="307"/>
      <c r="JO520" s="307"/>
      <c r="JP520" s="307"/>
      <c r="JQ520" s="307"/>
      <c r="JR520" s="307"/>
      <c r="JS520" s="307"/>
      <c r="JT520" s="307"/>
      <c r="JU520" s="307"/>
      <c r="JV520" s="307"/>
      <c r="JW520" s="307"/>
      <c r="JX520" s="307"/>
      <c r="JY520" s="307"/>
      <c r="JZ520" s="307"/>
      <c r="KA520" s="307"/>
      <c r="KB520" s="307"/>
      <c r="KC520" s="307"/>
      <c r="KD520" s="307"/>
      <c r="KE520" s="307"/>
      <c r="KF520" s="307"/>
      <c r="KG520" s="307"/>
      <c r="KH520" s="307"/>
      <c r="KI520" s="307"/>
      <c r="KJ520" s="307"/>
      <c r="KK520" s="307"/>
      <c r="KL520" s="307"/>
      <c r="KM520" s="307"/>
      <c r="KN520" s="307"/>
      <c r="KO520" s="307"/>
      <c r="KP520" s="307"/>
      <c r="KQ520" s="307"/>
      <c r="KR520" s="307"/>
      <c r="KS520" s="307"/>
      <c r="KT520" s="307"/>
    </row>
    <row r="521" spans="14:306" s="56" customFormat="1" ht="15" customHeight="1">
      <c r="N521" s="341"/>
      <c r="O521" s="303"/>
      <c r="P521" s="303"/>
      <c r="Q521" s="303"/>
      <c r="R521" s="303"/>
      <c r="S521" s="303"/>
      <c r="T521" s="303"/>
      <c r="U521" s="303"/>
      <c r="W521" s="303"/>
      <c r="X521" s="303"/>
      <c r="Y521" s="303"/>
      <c r="Z521" s="303"/>
      <c r="AA521" s="303"/>
      <c r="AB521" s="303"/>
      <c r="AC521" s="303"/>
      <c r="AD521" s="303"/>
      <c r="AE521" s="303"/>
      <c r="AF521" s="303"/>
      <c r="AG521" s="354">
        <v>7</v>
      </c>
      <c r="AH521" s="354"/>
      <c r="AI521" s="356" t="s">
        <v>104</v>
      </c>
      <c r="AJ521" s="356" t="s">
        <v>70</v>
      </c>
      <c r="AK521" s="359">
        <v>12</v>
      </c>
      <c r="AL521" s="359">
        <v>12</v>
      </c>
      <c r="AM521" s="356" t="s">
        <v>159</v>
      </c>
      <c r="AN521" s="356" t="s">
        <v>186</v>
      </c>
      <c r="AO521" s="356" t="s">
        <v>156</v>
      </c>
      <c r="AP521" s="356" t="s">
        <v>157</v>
      </c>
      <c r="AQ521" s="356" t="s">
        <v>76</v>
      </c>
      <c r="AR521" s="356" t="s">
        <v>157</v>
      </c>
      <c r="AS521" s="356" t="s">
        <v>130</v>
      </c>
      <c r="AT521" s="356" t="s">
        <v>124</v>
      </c>
      <c r="AU521" s="356"/>
      <c r="AV521" s="359">
        <v>13</v>
      </c>
      <c r="AW521" s="359">
        <v>19</v>
      </c>
      <c r="AX521" s="359">
        <v>10</v>
      </c>
      <c r="AY521" s="303">
        <f t="shared" si="269"/>
        <v>23</v>
      </c>
      <c r="AZ521" s="303">
        <f t="shared" si="270"/>
        <v>14</v>
      </c>
      <c r="BA521" s="303">
        <f t="shared" si="271"/>
        <v>13</v>
      </c>
      <c r="BB521" s="303">
        <f t="shared" si="272"/>
        <v>13</v>
      </c>
      <c r="BC521" s="303">
        <f t="shared" si="273"/>
        <v>36</v>
      </c>
      <c r="BD521" s="303">
        <f t="shared" si="274"/>
        <v>26</v>
      </c>
      <c r="BE521" s="303">
        <f t="shared" si="275"/>
        <v>14</v>
      </c>
      <c r="BF521" s="303">
        <f t="shared" si="276"/>
        <v>16</v>
      </c>
      <c r="BG521" s="303">
        <f t="shared" si="277"/>
        <v>17</v>
      </c>
      <c r="BH521" s="303"/>
      <c r="BI521" s="303">
        <f t="shared" si="278"/>
        <v>16</v>
      </c>
      <c r="BJ521" s="303">
        <f t="shared" si="279"/>
        <v>20</v>
      </c>
      <c r="BK521" s="303">
        <f t="shared" si="280"/>
        <v>63</v>
      </c>
      <c r="BL521" s="303">
        <f t="shared" si="281"/>
        <v>14</v>
      </c>
      <c r="BM521" s="303">
        <f t="shared" si="282"/>
        <v>20</v>
      </c>
      <c r="BN521" s="303">
        <f t="shared" si="283"/>
        <v>11</v>
      </c>
      <c r="CB521" s="307"/>
      <c r="CC521" s="307"/>
      <c r="CD521" s="307"/>
      <c r="CE521" s="307"/>
      <c r="CF521" s="307"/>
      <c r="CG521" s="307"/>
      <c r="CH521" s="307"/>
      <c r="CI521" s="307"/>
      <c r="CJ521" s="307"/>
      <c r="CK521" s="307"/>
      <c r="CL521" s="307"/>
      <c r="CM521" s="307"/>
      <c r="CN521" s="307"/>
      <c r="CO521" s="307"/>
      <c r="CP521" s="307"/>
      <c r="CQ521" s="307"/>
      <c r="CR521" s="307"/>
      <c r="CS521" s="307"/>
      <c r="CT521" s="307"/>
      <c r="CU521" s="307"/>
      <c r="CV521" s="307"/>
      <c r="CW521" s="307"/>
      <c r="CX521" s="307"/>
      <c r="CY521" s="307"/>
      <c r="CZ521" s="307"/>
      <c r="DA521" s="307"/>
      <c r="DB521" s="307"/>
      <c r="DC521" s="307"/>
      <c r="DD521" s="307"/>
      <c r="DE521" s="307"/>
      <c r="DF521" s="307"/>
      <c r="DG521" s="307"/>
      <c r="DH521" s="307"/>
      <c r="DI521" s="390"/>
      <c r="DJ521" s="390"/>
      <c r="DK521" s="307"/>
      <c r="DL521" s="307"/>
      <c r="DM521" s="307"/>
      <c r="DN521" s="307"/>
      <c r="DO521" s="307"/>
      <c r="DP521" s="307"/>
      <c r="DQ521" s="307"/>
      <c r="DR521" s="307"/>
      <c r="DS521" s="307"/>
      <c r="DT521" s="307"/>
      <c r="DU521" s="307"/>
      <c r="DV521" s="307"/>
      <c r="DW521" s="307"/>
      <c r="DX521" s="307"/>
      <c r="DY521" s="307"/>
      <c r="DZ521" s="307"/>
      <c r="EA521" s="307"/>
      <c r="EB521" s="307"/>
      <c r="EC521" s="307"/>
      <c r="ED521" s="307"/>
      <c r="EE521" s="307"/>
      <c r="EF521" s="307"/>
      <c r="EG521" s="307"/>
      <c r="EH521" s="307"/>
      <c r="EI521" s="307"/>
      <c r="EJ521" s="307"/>
      <c r="EK521" s="307"/>
      <c r="EL521" s="307"/>
      <c r="EM521" s="307"/>
      <c r="EN521" s="307"/>
      <c r="EO521" s="307"/>
      <c r="EP521" s="307"/>
      <c r="EQ521" s="307"/>
      <c r="ER521" s="307"/>
      <c r="ES521" s="307"/>
      <c r="ET521" s="307"/>
      <c r="EU521" s="390"/>
      <c r="EV521" s="390"/>
      <c r="EW521" s="307"/>
      <c r="EX521" s="307"/>
      <c r="EY521" s="307"/>
      <c r="EZ521" s="307"/>
      <c r="FA521" s="307"/>
      <c r="FB521" s="307"/>
      <c r="FC521" s="307"/>
      <c r="FD521" s="307"/>
      <c r="FE521" s="307"/>
      <c r="FF521" s="307"/>
      <c r="FG521" s="307"/>
      <c r="FH521" s="307"/>
      <c r="FI521" s="307"/>
      <c r="FJ521" s="307"/>
      <c r="FK521" s="307"/>
      <c r="FL521" s="307"/>
      <c r="FM521" s="307"/>
      <c r="FN521" s="307"/>
      <c r="FO521" s="307"/>
      <c r="FP521" s="307"/>
      <c r="FQ521" s="307"/>
      <c r="FR521" s="307"/>
      <c r="FS521" s="307"/>
      <c r="FT521" s="307"/>
      <c r="FU521" s="307"/>
      <c r="FV521" s="307"/>
      <c r="FW521" s="307"/>
      <c r="FX521" s="307"/>
      <c r="FY521" s="307"/>
      <c r="FZ521" s="307"/>
      <c r="GA521" s="307"/>
      <c r="GB521" s="307"/>
      <c r="GC521" s="307"/>
      <c r="GD521" s="307"/>
      <c r="GE521" s="307"/>
      <c r="GF521" s="307"/>
      <c r="GG521" s="307"/>
      <c r="GH521" s="307"/>
      <c r="GI521" s="307"/>
      <c r="GJ521" s="307"/>
      <c r="GK521" s="307"/>
      <c r="GL521" s="307"/>
      <c r="GM521" s="307"/>
      <c r="GN521" s="307"/>
      <c r="GO521" s="307"/>
      <c r="GP521" s="307"/>
      <c r="GQ521" s="307"/>
      <c r="GR521" s="307"/>
      <c r="GS521" s="307"/>
      <c r="GT521" s="307"/>
      <c r="GU521" s="307"/>
      <c r="GV521" s="307"/>
      <c r="GW521" s="307"/>
      <c r="GX521" s="307"/>
      <c r="GY521" s="307"/>
      <c r="GZ521" s="307"/>
      <c r="HA521" s="307"/>
      <c r="HB521" s="307"/>
      <c r="HC521" s="307"/>
      <c r="HD521" s="307"/>
      <c r="HE521" s="307"/>
      <c r="HF521" s="307"/>
      <c r="HG521" s="307"/>
      <c r="HH521" s="307"/>
      <c r="HI521" s="307"/>
      <c r="HJ521" s="307"/>
      <c r="HK521" s="307"/>
      <c r="HL521" s="307"/>
      <c r="HM521" s="307"/>
      <c r="HN521" s="307"/>
      <c r="HO521" s="307"/>
      <c r="HP521" s="307"/>
      <c r="HQ521" s="307"/>
      <c r="HR521" s="307"/>
      <c r="HS521" s="307"/>
      <c r="HT521" s="307"/>
      <c r="HU521" s="307"/>
      <c r="HV521" s="307"/>
      <c r="HW521" s="307"/>
      <c r="HX521" s="307"/>
      <c r="HY521" s="307"/>
      <c r="HZ521" s="307"/>
      <c r="IA521" s="307"/>
      <c r="IB521" s="307"/>
      <c r="IC521" s="307"/>
      <c r="ID521" s="307"/>
      <c r="IE521" s="307"/>
      <c r="IF521" s="307"/>
      <c r="IG521" s="307"/>
      <c r="IH521" s="307"/>
      <c r="II521" s="307"/>
      <c r="IJ521" s="307"/>
      <c r="IK521" s="307"/>
      <c r="IL521" s="307"/>
      <c r="IM521" s="307"/>
      <c r="IN521" s="307"/>
      <c r="IO521" s="307"/>
      <c r="IP521" s="307"/>
      <c r="IQ521" s="307"/>
      <c r="IR521" s="307"/>
      <c r="IS521" s="307"/>
      <c r="IT521" s="307"/>
      <c r="IU521" s="307"/>
      <c r="IV521" s="307"/>
      <c r="IW521" s="307"/>
      <c r="IX521" s="307"/>
      <c r="IY521" s="307"/>
      <c r="IZ521" s="307"/>
      <c r="JA521" s="307"/>
      <c r="JB521" s="307"/>
      <c r="JC521" s="307"/>
      <c r="JD521" s="307"/>
      <c r="JE521" s="307"/>
      <c r="JF521" s="307"/>
      <c r="JG521" s="307"/>
      <c r="JH521" s="307"/>
      <c r="JI521" s="307"/>
      <c r="JJ521" s="307"/>
      <c r="JK521" s="307"/>
      <c r="JL521" s="307"/>
      <c r="JM521" s="307"/>
      <c r="JN521" s="307"/>
      <c r="JO521" s="307"/>
      <c r="JP521" s="307"/>
      <c r="JQ521" s="307"/>
      <c r="JR521" s="307"/>
      <c r="JS521" s="307"/>
      <c r="JT521" s="307"/>
      <c r="JU521" s="307"/>
      <c r="JV521" s="307"/>
      <c r="JW521" s="307"/>
      <c r="JX521" s="307"/>
      <c r="JY521" s="307"/>
      <c r="JZ521" s="307"/>
      <c r="KA521" s="307"/>
      <c r="KB521" s="307"/>
      <c r="KC521" s="307"/>
      <c r="KD521" s="307"/>
      <c r="KE521" s="307"/>
      <c r="KF521" s="307"/>
      <c r="KG521" s="307"/>
      <c r="KH521" s="307"/>
      <c r="KI521" s="307"/>
      <c r="KJ521" s="307"/>
      <c r="KK521" s="307"/>
      <c r="KL521" s="307"/>
      <c r="KM521" s="307"/>
      <c r="KN521" s="307"/>
      <c r="KO521" s="307"/>
      <c r="KP521" s="307"/>
      <c r="KQ521" s="307"/>
      <c r="KR521" s="307"/>
      <c r="KS521" s="307"/>
      <c r="KT521" s="307"/>
    </row>
    <row r="522" spans="14:306" s="56" customFormat="1" ht="15" customHeight="1">
      <c r="N522" s="341"/>
      <c r="O522" s="303"/>
      <c r="P522" s="303"/>
      <c r="Q522" s="303"/>
      <c r="R522" s="303"/>
      <c r="S522" s="303"/>
      <c r="T522" s="303"/>
      <c r="U522" s="303"/>
      <c r="W522" s="303"/>
      <c r="X522" s="303"/>
      <c r="Y522" s="303"/>
      <c r="Z522" s="303"/>
      <c r="AA522" s="303"/>
      <c r="AB522" s="303"/>
      <c r="AC522" s="303"/>
      <c r="AD522" s="303"/>
      <c r="AE522" s="303"/>
      <c r="AF522" s="303"/>
      <c r="AG522" s="354">
        <v>8</v>
      </c>
      <c r="AH522" s="354"/>
      <c r="AI522" s="356" t="s">
        <v>186</v>
      </c>
      <c r="AJ522" s="356" t="s">
        <v>157</v>
      </c>
      <c r="AK522" s="359">
        <v>13</v>
      </c>
      <c r="AL522" s="356" t="s">
        <v>85</v>
      </c>
      <c r="AM522" s="356" t="s">
        <v>101</v>
      </c>
      <c r="AN522" s="356" t="s">
        <v>93</v>
      </c>
      <c r="AO522" s="359">
        <v>14</v>
      </c>
      <c r="AP522" s="356" t="s">
        <v>92</v>
      </c>
      <c r="AQ522" s="356" t="s">
        <v>79</v>
      </c>
      <c r="AR522" s="356" t="s">
        <v>92</v>
      </c>
      <c r="AS522" s="356" t="s">
        <v>81</v>
      </c>
      <c r="AT522" s="356" t="s">
        <v>812</v>
      </c>
      <c r="AU522" s="356"/>
      <c r="AV522" s="359">
        <v>14</v>
      </c>
      <c r="AW522" s="359">
        <v>20</v>
      </c>
      <c r="AX522" s="359">
        <v>11</v>
      </c>
      <c r="AY522" s="303">
        <f t="shared" si="269"/>
        <v>26</v>
      </c>
      <c r="AZ522" s="303">
        <f t="shared" si="270"/>
        <v>16</v>
      </c>
      <c r="BA522" s="303">
        <f t="shared" si="271"/>
        <v>14</v>
      </c>
      <c r="BB522" s="303">
        <f t="shared" si="272"/>
        <v>15</v>
      </c>
      <c r="BC522" s="303">
        <f t="shared" si="273"/>
        <v>39</v>
      </c>
      <c r="BD522" s="303">
        <f t="shared" si="274"/>
        <v>28</v>
      </c>
      <c r="BE522" s="303">
        <f t="shared" si="275"/>
        <v>15</v>
      </c>
      <c r="BF522" s="303">
        <f t="shared" si="276"/>
        <v>18</v>
      </c>
      <c r="BG522" s="303">
        <f t="shared" si="277"/>
        <v>19</v>
      </c>
      <c r="BH522" s="303"/>
      <c r="BI522" s="303">
        <f t="shared" si="278"/>
        <v>18</v>
      </c>
      <c r="BJ522" s="303">
        <f t="shared" si="279"/>
        <v>22</v>
      </c>
      <c r="BK522" s="303">
        <f t="shared" si="280"/>
        <v>70</v>
      </c>
      <c r="BL522" s="303">
        <f t="shared" si="281"/>
        <v>15</v>
      </c>
      <c r="BM522" s="303">
        <f t="shared" si="282"/>
        <v>21</v>
      </c>
      <c r="BN522" s="303">
        <f t="shared" si="283"/>
        <v>12</v>
      </c>
      <c r="CB522" s="307"/>
      <c r="CC522" s="307"/>
      <c r="CD522" s="307"/>
      <c r="CE522" s="307"/>
      <c r="CF522" s="307"/>
      <c r="CG522" s="307"/>
      <c r="CH522" s="307"/>
      <c r="CI522" s="307"/>
      <c r="CJ522" s="307"/>
      <c r="CK522" s="307"/>
      <c r="CL522" s="307"/>
      <c r="CM522" s="307"/>
      <c r="CN522" s="307"/>
      <c r="CO522" s="307"/>
      <c r="CP522" s="307"/>
      <c r="CQ522" s="307"/>
      <c r="CR522" s="307"/>
      <c r="CS522" s="307"/>
      <c r="CT522" s="307"/>
      <c r="CU522" s="307"/>
      <c r="CV522" s="307"/>
      <c r="CW522" s="307"/>
      <c r="CX522" s="307"/>
      <c r="CY522" s="307"/>
      <c r="CZ522" s="307"/>
      <c r="DA522" s="307"/>
      <c r="DB522" s="307"/>
      <c r="DC522" s="307"/>
      <c r="DD522" s="307"/>
      <c r="DE522" s="307"/>
      <c r="DF522" s="307"/>
      <c r="DG522" s="307"/>
      <c r="DH522" s="307"/>
      <c r="DI522" s="390"/>
      <c r="DJ522" s="390"/>
      <c r="DK522" s="307"/>
      <c r="DL522" s="307"/>
      <c r="DM522" s="307"/>
      <c r="DN522" s="307"/>
      <c r="DO522" s="307"/>
      <c r="DP522" s="307"/>
      <c r="DQ522" s="307"/>
      <c r="DR522" s="307"/>
      <c r="DS522" s="307"/>
      <c r="DT522" s="307"/>
      <c r="DU522" s="307"/>
      <c r="DV522" s="307"/>
      <c r="DW522" s="307"/>
      <c r="DX522" s="307"/>
      <c r="DY522" s="307"/>
      <c r="DZ522" s="307"/>
      <c r="EA522" s="307"/>
      <c r="EB522" s="307"/>
      <c r="EC522" s="307"/>
      <c r="ED522" s="307"/>
      <c r="EE522" s="307"/>
      <c r="EF522" s="307"/>
      <c r="EG522" s="307"/>
      <c r="EH522" s="307"/>
      <c r="EI522" s="307"/>
      <c r="EJ522" s="307"/>
      <c r="EK522" s="307"/>
      <c r="EL522" s="307"/>
      <c r="EM522" s="307"/>
      <c r="EN522" s="307"/>
      <c r="EO522" s="307"/>
      <c r="EP522" s="307"/>
      <c r="EQ522" s="307"/>
      <c r="ER522" s="307"/>
      <c r="ES522" s="307"/>
      <c r="ET522" s="307"/>
      <c r="EU522" s="390"/>
      <c r="EV522" s="390"/>
      <c r="EW522" s="307"/>
      <c r="EX522" s="307"/>
      <c r="EY522" s="307"/>
      <c r="EZ522" s="307"/>
      <c r="FA522" s="307"/>
      <c r="FB522" s="307"/>
      <c r="FC522" s="307"/>
      <c r="FD522" s="307"/>
      <c r="FE522" s="307"/>
      <c r="FF522" s="307"/>
      <c r="FG522" s="307"/>
      <c r="FH522" s="307"/>
      <c r="FI522" s="307"/>
      <c r="FJ522" s="307"/>
      <c r="FK522" s="307"/>
      <c r="FL522" s="307"/>
      <c r="FM522" s="307"/>
      <c r="FN522" s="307"/>
      <c r="FO522" s="307"/>
      <c r="FP522" s="307"/>
      <c r="FQ522" s="307"/>
      <c r="FR522" s="307"/>
      <c r="FS522" s="307"/>
      <c r="FT522" s="307"/>
      <c r="FU522" s="307"/>
      <c r="FV522" s="307"/>
      <c r="FW522" s="307"/>
      <c r="FX522" s="307"/>
      <c r="FY522" s="307"/>
      <c r="FZ522" s="307"/>
      <c r="GA522" s="307"/>
      <c r="GB522" s="307"/>
      <c r="GC522" s="307"/>
      <c r="GD522" s="307"/>
      <c r="GE522" s="307"/>
      <c r="GF522" s="307"/>
      <c r="GG522" s="307"/>
      <c r="GH522" s="307"/>
      <c r="GI522" s="307"/>
      <c r="GJ522" s="307"/>
      <c r="GK522" s="307"/>
      <c r="GL522" s="307"/>
      <c r="GM522" s="307"/>
      <c r="GN522" s="307"/>
      <c r="GO522" s="307"/>
      <c r="GP522" s="307"/>
      <c r="GQ522" s="307"/>
      <c r="GR522" s="307"/>
      <c r="GS522" s="307"/>
      <c r="GT522" s="307"/>
      <c r="GU522" s="307"/>
      <c r="GV522" s="307"/>
      <c r="GW522" s="307"/>
      <c r="GX522" s="307"/>
      <c r="GY522" s="307"/>
      <c r="GZ522" s="307"/>
      <c r="HA522" s="307"/>
      <c r="HB522" s="307"/>
      <c r="HC522" s="307"/>
      <c r="HD522" s="307"/>
      <c r="HE522" s="307"/>
      <c r="HF522" s="307"/>
      <c r="HG522" s="307"/>
      <c r="HH522" s="307"/>
      <c r="HI522" s="307"/>
      <c r="HJ522" s="307"/>
      <c r="HK522" s="307"/>
      <c r="HL522" s="307"/>
      <c r="HM522" s="307"/>
      <c r="HN522" s="307"/>
      <c r="HO522" s="307"/>
      <c r="HP522" s="307"/>
      <c r="HQ522" s="307"/>
      <c r="HR522" s="307"/>
      <c r="HS522" s="307"/>
      <c r="HT522" s="307"/>
      <c r="HU522" s="307"/>
      <c r="HV522" s="307"/>
      <c r="HW522" s="307"/>
      <c r="HX522" s="307"/>
      <c r="HY522" s="307"/>
      <c r="HZ522" s="307"/>
      <c r="IA522" s="307"/>
      <c r="IB522" s="307"/>
      <c r="IC522" s="307"/>
      <c r="ID522" s="307"/>
      <c r="IE522" s="307"/>
      <c r="IF522" s="307"/>
      <c r="IG522" s="307"/>
      <c r="IH522" s="307"/>
      <c r="II522" s="307"/>
      <c r="IJ522" s="307"/>
      <c r="IK522" s="307"/>
      <c r="IL522" s="307"/>
      <c r="IM522" s="307"/>
      <c r="IN522" s="307"/>
      <c r="IO522" s="307"/>
      <c r="IP522" s="307"/>
      <c r="IQ522" s="307"/>
      <c r="IR522" s="307"/>
      <c r="IS522" s="307"/>
      <c r="IT522" s="307"/>
      <c r="IU522" s="307"/>
      <c r="IV522" s="307"/>
      <c r="IW522" s="307"/>
      <c r="IX522" s="307"/>
      <c r="IY522" s="307"/>
      <c r="IZ522" s="307"/>
      <c r="JA522" s="307"/>
      <c r="JB522" s="307"/>
      <c r="JC522" s="307"/>
      <c r="JD522" s="307"/>
      <c r="JE522" s="307"/>
      <c r="JF522" s="307"/>
      <c r="JG522" s="307"/>
      <c r="JH522" s="307"/>
      <c r="JI522" s="307"/>
      <c r="JJ522" s="307"/>
      <c r="JK522" s="307"/>
      <c r="JL522" s="307"/>
      <c r="JM522" s="307"/>
      <c r="JN522" s="307"/>
      <c r="JO522" s="307"/>
      <c r="JP522" s="307"/>
      <c r="JQ522" s="307"/>
      <c r="JR522" s="307"/>
      <c r="JS522" s="307"/>
      <c r="JT522" s="307"/>
      <c r="JU522" s="307"/>
      <c r="JV522" s="307"/>
      <c r="JW522" s="307"/>
      <c r="JX522" s="307"/>
      <c r="JY522" s="307"/>
      <c r="JZ522" s="307"/>
      <c r="KA522" s="307"/>
      <c r="KB522" s="307"/>
      <c r="KC522" s="307"/>
      <c r="KD522" s="307"/>
      <c r="KE522" s="307"/>
      <c r="KF522" s="307"/>
      <c r="KG522" s="307"/>
      <c r="KH522" s="307"/>
      <c r="KI522" s="307"/>
      <c r="KJ522" s="307"/>
      <c r="KK522" s="307"/>
      <c r="KL522" s="307"/>
      <c r="KM522" s="307"/>
      <c r="KN522" s="307"/>
      <c r="KO522" s="307"/>
      <c r="KP522" s="307"/>
      <c r="KQ522" s="307"/>
      <c r="KR522" s="307"/>
      <c r="KS522" s="307"/>
      <c r="KT522" s="307"/>
    </row>
    <row r="523" spans="14:306" s="56" customFormat="1" ht="15" customHeight="1">
      <c r="N523" s="341"/>
      <c r="O523" s="303"/>
      <c r="P523" s="303"/>
      <c r="Q523" s="303"/>
      <c r="R523" s="303"/>
      <c r="S523" s="303"/>
      <c r="T523" s="303"/>
      <c r="U523" s="303"/>
      <c r="W523" s="303"/>
      <c r="X523" s="303"/>
      <c r="Y523" s="303"/>
      <c r="Z523" s="303"/>
      <c r="AA523" s="303"/>
      <c r="AB523" s="303"/>
      <c r="AC523" s="303"/>
      <c r="AD523" s="303"/>
      <c r="AE523" s="303"/>
      <c r="AF523" s="303"/>
      <c r="AG523" s="354">
        <v>9</v>
      </c>
      <c r="AH523" s="354"/>
      <c r="AI523" s="356" t="s">
        <v>224</v>
      </c>
      <c r="AJ523" s="356" t="s">
        <v>119</v>
      </c>
      <c r="AK523" s="359">
        <v>14</v>
      </c>
      <c r="AL523" s="359">
        <v>15</v>
      </c>
      <c r="AM523" s="356" t="s">
        <v>136</v>
      </c>
      <c r="AN523" s="356" t="s">
        <v>91</v>
      </c>
      <c r="AO523" s="356" t="s">
        <v>76</v>
      </c>
      <c r="AP523" s="359">
        <v>18</v>
      </c>
      <c r="AQ523" s="356" t="s">
        <v>82</v>
      </c>
      <c r="AR523" s="356" t="s">
        <v>130</v>
      </c>
      <c r="AS523" s="356" t="s">
        <v>164</v>
      </c>
      <c r="AT523" s="356" t="s">
        <v>813</v>
      </c>
      <c r="AU523" s="356"/>
      <c r="AV523" s="359">
        <v>15</v>
      </c>
      <c r="AW523" s="356" t="s">
        <v>138</v>
      </c>
      <c r="AX523" s="359">
        <v>12</v>
      </c>
      <c r="AY523" s="303">
        <f t="shared" si="269"/>
        <v>30</v>
      </c>
      <c r="AZ523" s="303">
        <f t="shared" si="270"/>
        <v>19</v>
      </c>
      <c r="BA523" s="303">
        <f t="shared" si="271"/>
        <v>15</v>
      </c>
      <c r="BB523" s="303">
        <f t="shared" si="272"/>
        <v>16</v>
      </c>
      <c r="BC523" s="303">
        <f t="shared" si="273"/>
        <v>43</v>
      </c>
      <c r="BD523" s="303">
        <f t="shared" si="274"/>
        <v>31</v>
      </c>
      <c r="BE523" s="303">
        <f t="shared" si="275"/>
        <v>17</v>
      </c>
      <c r="BF523" s="303">
        <f t="shared" si="276"/>
        <v>19</v>
      </c>
      <c r="BG523" s="303">
        <f t="shared" si="277"/>
        <v>21</v>
      </c>
      <c r="BH523" s="303"/>
      <c r="BI523" s="303">
        <f t="shared" si="278"/>
        <v>20</v>
      </c>
      <c r="BJ523" s="303">
        <f t="shared" si="279"/>
        <v>24</v>
      </c>
      <c r="BK523" s="303">
        <f t="shared" si="280"/>
        <v>76</v>
      </c>
      <c r="BL523" s="303">
        <f t="shared" si="281"/>
        <v>16</v>
      </c>
      <c r="BM523" s="303">
        <f t="shared" si="282"/>
        <v>23</v>
      </c>
      <c r="BN523" s="303">
        <f t="shared" si="283"/>
        <v>13</v>
      </c>
      <c r="CB523" s="307"/>
      <c r="CC523" s="307"/>
      <c r="CD523" s="307"/>
      <c r="CE523" s="307"/>
      <c r="CF523" s="307"/>
      <c r="CG523" s="307"/>
      <c r="CH523" s="307"/>
      <c r="CI523" s="307"/>
      <c r="CJ523" s="307"/>
      <c r="CK523" s="307"/>
      <c r="CL523" s="307"/>
      <c r="CM523" s="307"/>
      <c r="CN523" s="307"/>
      <c r="CO523" s="307"/>
      <c r="CP523" s="307"/>
      <c r="CQ523" s="307"/>
      <c r="CR523" s="307"/>
      <c r="CS523" s="307"/>
      <c r="CT523" s="307"/>
      <c r="CU523" s="307"/>
      <c r="CV523" s="307"/>
      <c r="CW523" s="307"/>
      <c r="CX523" s="307"/>
      <c r="CY523" s="307"/>
      <c r="CZ523" s="307"/>
      <c r="DA523" s="307"/>
      <c r="DB523" s="307"/>
      <c r="DC523" s="307"/>
      <c r="DD523" s="307"/>
      <c r="DE523" s="307"/>
      <c r="DF523" s="307"/>
      <c r="DG523" s="307"/>
      <c r="DH523" s="307"/>
      <c r="DI523" s="390"/>
      <c r="DJ523" s="390"/>
      <c r="DK523" s="307"/>
      <c r="DL523" s="307"/>
      <c r="DM523" s="307"/>
      <c r="DN523" s="307"/>
      <c r="DO523" s="307"/>
      <c r="DP523" s="307"/>
      <c r="DQ523" s="307"/>
      <c r="DR523" s="307"/>
      <c r="DS523" s="307"/>
      <c r="DT523" s="307"/>
      <c r="DU523" s="307"/>
      <c r="DV523" s="307"/>
      <c r="DW523" s="307"/>
      <c r="DX523" s="307"/>
      <c r="DY523" s="307"/>
      <c r="DZ523" s="307"/>
      <c r="EA523" s="307"/>
      <c r="EB523" s="307"/>
      <c r="EC523" s="307"/>
      <c r="ED523" s="307"/>
      <c r="EE523" s="307"/>
      <c r="EF523" s="307"/>
      <c r="EG523" s="307"/>
      <c r="EH523" s="307"/>
      <c r="EI523" s="307"/>
      <c r="EJ523" s="307"/>
      <c r="EK523" s="307"/>
      <c r="EL523" s="307"/>
      <c r="EM523" s="307"/>
      <c r="EN523" s="307"/>
      <c r="EO523" s="307"/>
      <c r="EP523" s="307"/>
      <c r="EQ523" s="307"/>
      <c r="ER523" s="307"/>
      <c r="ES523" s="307"/>
      <c r="ET523" s="307"/>
      <c r="EU523" s="390"/>
      <c r="EV523" s="390"/>
      <c r="EW523" s="307"/>
      <c r="EX523" s="307"/>
      <c r="EY523" s="307"/>
      <c r="EZ523" s="307"/>
      <c r="FA523" s="307"/>
      <c r="FB523" s="307"/>
      <c r="FC523" s="307"/>
      <c r="FD523" s="307"/>
      <c r="FE523" s="307"/>
      <c r="FF523" s="307"/>
      <c r="FG523" s="307"/>
      <c r="FH523" s="307"/>
      <c r="FI523" s="307"/>
      <c r="FJ523" s="307"/>
      <c r="FK523" s="307"/>
      <c r="FL523" s="307"/>
      <c r="FM523" s="307"/>
      <c r="FN523" s="307"/>
      <c r="FO523" s="307"/>
      <c r="FP523" s="307"/>
      <c r="FQ523" s="307"/>
      <c r="FR523" s="307"/>
      <c r="FS523" s="307"/>
      <c r="FT523" s="307"/>
      <c r="FU523" s="307"/>
      <c r="FV523" s="307"/>
      <c r="FW523" s="307"/>
      <c r="FX523" s="307"/>
      <c r="FY523" s="307"/>
      <c r="FZ523" s="307"/>
      <c r="GA523" s="307"/>
      <c r="GB523" s="307"/>
      <c r="GC523" s="307"/>
      <c r="GD523" s="307"/>
      <c r="GE523" s="307"/>
      <c r="GF523" s="307"/>
      <c r="GG523" s="307"/>
      <c r="GH523" s="307"/>
      <c r="GI523" s="307"/>
      <c r="GJ523" s="307"/>
      <c r="GK523" s="307"/>
      <c r="GL523" s="307"/>
      <c r="GM523" s="307"/>
      <c r="GN523" s="307"/>
      <c r="GO523" s="307"/>
      <c r="GP523" s="307"/>
      <c r="GQ523" s="307"/>
      <c r="GR523" s="307"/>
      <c r="GS523" s="307"/>
      <c r="GT523" s="307"/>
      <c r="GU523" s="307"/>
      <c r="GV523" s="307"/>
      <c r="GW523" s="307"/>
      <c r="GX523" s="307"/>
      <c r="GY523" s="307"/>
      <c r="GZ523" s="307"/>
      <c r="HA523" s="307"/>
      <c r="HB523" s="307"/>
      <c r="HC523" s="307"/>
      <c r="HD523" s="307"/>
      <c r="HE523" s="307"/>
      <c r="HF523" s="307"/>
      <c r="HG523" s="307"/>
      <c r="HH523" s="307"/>
      <c r="HI523" s="307"/>
      <c r="HJ523" s="307"/>
      <c r="HK523" s="307"/>
      <c r="HL523" s="307"/>
      <c r="HM523" s="307"/>
      <c r="HN523" s="307"/>
      <c r="HO523" s="307"/>
      <c r="HP523" s="307"/>
      <c r="HQ523" s="307"/>
      <c r="HR523" s="307"/>
      <c r="HS523" s="307"/>
      <c r="HT523" s="307"/>
      <c r="HU523" s="307"/>
      <c r="HV523" s="307"/>
      <c r="HW523" s="307"/>
      <c r="HX523" s="307"/>
      <c r="HY523" s="307"/>
      <c r="HZ523" s="307"/>
      <c r="IA523" s="307"/>
      <c r="IB523" s="307"/>
      <c r="IC523" s="307"/>
      <c r="ID523" s="307"/>
      <c r="IE523" s="307"/>
      <c r="IF523" s="307"/>
      <c r="IG523" s="307"/>
      <c r="IH523" s="307"/>
      <c r="II523" s="307"/>
      <c r="IJ523" s="307"/>
      <c r="IK523" s="307"/>
      <c r="IL523" s="307"/>
      <c r="IM523" s="307"/>
      <c r="IN523" s="307"/>
      <c r="IO523" s="307"/>
      <c r="IP523" s="307"/>
      <c r="IQ523" s="307"/>
      <c r="IR523" s="307"/>
      <c r="IS523" s="307"/>
      <c r="IT523" s="307"/>
      <c r="IU523" s="307"/>
      <c r="IV523" s="307"/>
      <c r="IW523" s="307"/>
      <c r="IX523" s="307"/>
      <c r="IY523" s="307"/>
      <c r="IZ523" s="307"/>
      <c r="JA523" s="307"/>
      <c r="JB523" s="307"/>
      <c r="JC523" s="307"/>
      <c r="JD523" s="307"/>
      <c r="JE523" s="307"/>
      <c r="JF523" s="307"/>
      <c r="JG523" s="307"/>
      <c r="JH523" s="307"/>
      <c r="JI523" s="307"/>
      <c r="JJ523" s="307"/>
      <c r="JK523" s="307"/>
      <c r="JL523" s="307"/>
      <c r="JM523" s="307"/>
      <c r="JN523" s="307"/>
      <c r="JO523" s="307"/>
      <c r="JP523" s="307"/>
      <c r="JQ523" s="307"/>
      <c r="JR523" s="307"/>
      <c r="JS523" s="307"/>
      <c r="JT523" s="307"/>
      <c r="JU523" s="307"/>
      <c r="JV523" s="307"/>
      <c r="JW523" s="307"/>
      <c r="JX523" s="307"/>
      <c r="JY523" s="307"/>
      <c r="JZ523" s="307"/>
      <c r="KA523" s="307"/>
      <c r="KB523" s="307"/>
      <c r="KC523" s="307"/>
      <c r="KD523" s="307"/>
      <c r="KE523" s="307"/>
      <c r="KF523" s="307"/>
      <c r="KG523" s="307"/>
      <c r="KH523" s="307"/>
      <c r="KI523" s="307"/>
      <c r="KJ523" s="307"/>
      <c r="KK523" s="307"/>
      <c r="KL523" s="307"/>
      <c r="KM523" s="307"/>
      <c r="KN523" s="307"/>
      <c r="KO523" s="307"/>
      <c r="KP523" s="307"/>
      <c r="KQ523" s="307"/>
      <c r="KR523" s="307"/>
      <c r="KS523" s="307"/>
      <c r="KT523" s="307"/>
    </row>
    <row r="524" spans="14:306" s="56" customFormat="1" ht="15" customHeight="1">
      <c r="N524" s="341"/>
      <c r="O524" s="303"/>
      <c r="P524" s="303"/>
      <c r="Q524" s="303"/>
      <c r="R524" s="303"/>
      <c r="S524" s="303"/>
      <c r="T524" s="303"/>
      <c r="U524" s="303"/>
      <c r="W524" s="303"/>
      <c r="X524" s="303"/>
      <c r="Y524" s="303"/>
      <c r="Z524" s="303"/>
      <c r="AA524" s="303"/>
      <c r="AB524" s="303"/>
      <c r="AC524" s="303"/>
      <c r="AD524" s="303"/>
      <c r="AE524" s="303"/>
      <c r="AF524" s="303"/>
      <c r="AG524" s="354">
        <v>10</v>
      </c>
      <c r="AH524" s="354"/>
      <c r="AI524" s="356" t="s">
        <v>290</v>
      </c>
      <c r="AJ524" s="356" t="s">
        <v>82</v>
      </c>
      <c r="AK524" s="356">
        <v>15</v>
      </c>
      <c r="AL524" s="356" t="s">
        <v>92</v>
      </c>
      <c r="AM524" s="356" t="s">
        <v>90</v>
      </c>
      <c r="AN524" s="356" t="s">
        <v>133</v>
      </c>
      <c r="AO524" s="359">
        <v>17</v>
      </c>
      <c r="AP524" s="356" t="s">
        <v>82</v>
      </c>
      <c r="AQ524" s="356" t="s">
        <v>138</v>
      </c>
      <c r="AR524" s="359" t="s">
        <v>167</v>
      </c>
      <c r="AS524" s="356" t="s">
        <v>89</v>
      </c>
      <c r="AT524" s="356" t="s">
        <v>632</v>
      </c>
      <c r="AU524" s="356"/>
      <c r="AV524" s="359">
        <v>16</v>
      </c>
      <c r="AW524" s="359">
        <v>23</v>
      </c>
      <c r="AX524" s="359">
        <v>13</v>
      </c>
      <c r="AY524" s="303">
        <f t="shared" si="269"/>
        <v>34</v>
      </c>
      <c r="AZ524" s="303">
        <f t="shared" si="270"/>
        <v>21</v>
      </c>
      <c r="BA524" s="303">
        <f t="shared" si="271"/>
        <v>16</v>
      </c>
      <c r="BB524" s="303">
        <f t="shared" si="272"/>
        <v>18</v>
      </c>
      <c r="BC524" s="303">
        <f t="shared" si="273"/>
        <v>47</v>
      </c>
      <c r="BD524" s="303">
        <f t="shared" si="274"/>
        <v>33</v>
      </c>
      <c r="BE524" s="303">
        <f t="shared" si="275"/>
        <v>18</v>
      </c>
      <c r="BF524" s="303">
        <f t="shared" si="276"/>
        <v>21</v>
      </c>
      <c r="BG524" s="303">
        <f t="shared" si="277"/>
        <v>23</v>
      </c>
      <c r="BH524" s="303"/>
      <c r="BI524" s="303">
        <f t="shared" si="278"/>
        <v>23</v>
      </c>
      <c r="BJ524" s="303">
        <f t="shared" si="279"/>
        <v>26</v>
      </c>
      <c r="BK524" s="303">
        <f t="shared" si="280"/>
        <v>82</v>
      </c>
      <c r="BL524" s="303">
        <f t="shared" si="281"/>
        <v>17</v>
      </c>
      <c r="BM524" s="303">
        <f t="shared" si="282"/>
        <v>24</v>
      </c>
      <c r="BN524" s="303">
        <f t="shared" si="283"/>
        <v>14</v>
      </c>
      <c r="CB524" s="307"/>
      <c r="CC524" s="307"/>
      <c r="CD524" s="307"/>
      <c r="CE524" s="307"/>
      <c r="CF524" s="307"/>
      <c r="CG524" s="307"/>
      <c r="CH524" s="307"/>
      <c r="CI524" s="307"/>
      <c r="CJ524" s="307"/>
      <c r="CK524" s="307"/>
      <c r="CL524" s="307"/>
      <c r="CM524" s="307"/>
      <c r="CN524" s="307"/>
      <c r="CO524" s="307"/>
      <c r="CP524" s="307"/>
      <c r="CQ524" s="307"/>
      <c r="CR524" s="307"/>
      <c r="CS524" s="307"/>
      <c r="CT524" s="307"/>
      <c r="CU524" s="307"/>
      <c r="CV524" s="307"/>
      <c r="CW524" s="307"/>
      <c r="CX524" s="307"/>
      <c r="CY524" s="307"/>
      <c r="CZ524" s="307"/>
      <c r="DA524" s="307"/>
      <c r="DB524" s="307"/>
      <c r="DC524" s="307"/>
      <c r="DD524" s="307"/>
      <c r="DE524" s="307"/>
      <c r="DF524" s="307"/>
      <c r="DG524" s="307"/>
      <c r="DH524" s="307"/>
      <c r="DI524" s="390"/>
      <c r="DJ524" s="390"/>
      <c r="DK524" s="307"/>
      <c r="DL524" s="307"/>
      <c r="DM524" s="307"/>
      <c r="DN524" s="307"/>
      <c r="DO524" s="307"/>
      <c r="DP524" s="307"/>
      <c r="DQ524" s="307"/>
      <c r="DR524" s="307"/>
      <c r="DS524" s="307"/>
      <c r="DT524" s="307"/>
      <c r="DU524" s="307"/>
      <c r="DV524" s="307"/>
      <c r="DW524" s="307"/>
      <c r="DX524" s="307"/>
      <c r="DY524" s="307"/>
      <c r="DZ524" s="307"/>
      <c r="EA524" s="307"/>
      <c r="EB524" s="307"/>
      <c r="EC524" s="307"/>
      <c r="ED524" s="307"/>
      <c r="EE524" s="307"/>
      <c r="EF524" s="307"/>
      <c r="EG524" s="307"/>
      <c r="EH524" s="307"/>
      <c r="EI524" s="307"/>
      <c r="EJ524" s="307"/>
      <c r="EK524" s="307"/>
      <c r="EL524" s="307"/>
      <c r="EM524" s="307"/>
      <c r="EN524" s="307"/>
      <c r="EO524" s="307"/>
      <c r="EP524" s="307"/>
      <c r="EQ524" s="307"/>
      <c r="ER524" s="307"/>
      <c r="ES524" s="307"/>
      <c r="ET524" s="307"/>
      <c r="EU524" s="390"/>
      <c r="EV524" s="390"/>
      <c r="EW524" s="307"/>
      <c r="EX524" s="307"/>
      <c r="EY524" s="307"/>
      <c r="EZ524" s="307"/>
      <c r="FA524" s="307"/>
      <c r="FB524" s="307"/>
      <c r="FC524" s="307"/>
      <c r="FD524" s="307"/>
      <c r="FE524" s="307"/>
      <c r="FF524" s="307"/>
      <c r="FG524" s="307"/>
      <c r="FH524" s="307"/>
      <c r="FI524" s="307"/>
      <c r="FJ524" s="307"/>
      <c r="FK524" s="307"/>
      <c r="FL524" s="307"/>
      <c r="FM524" s="307"/>
      <c r="FN524" s="307"/>
      <c r="FO524" s="307"/>
      <c r="FP524" s="307"/>
      <c r="FQ524" s="307"/>
      <c r="FR524" s="307"/>
      <c r="FS524" s="307"/>
      <c r="FT524" s="307"/>
      <c r="FU524" s="307"/>
      <c r="FV524" s="307"/>
      <c r="FW524" s="307"/>
      <c r="FX524" s="307"/>
      <c r="FY524" s="307"/>
      <c r="FZ524" s="307"/>
      <c r="GA524" s="307"/>
      <c r="GB524" s="307"/>
      <c r="GC524" s="307"/>
      <c r="GD524" s="307"/>
      <c r="GE524" s="307"/>
      <c r="GF524" s="307"/>
      <c r="GG524" s="307"/>
      <c r="GH524" s="307"/>
      <c r="GI524" s="307"/>
      <c r="GJ524" s="307"/>
      <c r="GK524" s="307"/>
      <c r="GL524" s="307"/>
      <c r="GM524" s="307"/>
      <c r="GN524" s="307"/>
      <c r="GO524" s="307"/>
      <c r="GP524" s="307"/>
      <c r="GQ524" s="307"/>
      <c r="GR524" s="307"/>
      <c r="GS524" s="307"/>
      <c r="GT524" s="307"/>
      <c r="GU524" s="307"/>
      <c r="GV524" s="307"/>
      <c r="GW524" s="307"/>
      <c r="GX524" s="307"/>
      <c r="GY524" s="307"/>
      <c r="GZ524" s="307"/>
      <c r="HA524" s="307"/>
      <c r="HB524" s="307"/>
      <c r="HC524" s="307"/>
      <c r="HD524" s="307"/>
      <c r="HE524" s="307"/>
      <c r="HF524" s="307"/>
      <c r="HG524" s="307"/>
      <c r="HH524" s="307"/>
      <c r="HI524" s="307"/>
      <c r="HJ524" s="307"/>
      <c r="HK524" s="307"/>
      <c r="HL524" s="307"/>
      <c r="HM524" s="307"/>
      <c r="HN524" s="307"/>
      <c r="HO524" s="307"/>
      <c r="HP524" s="307"/>
      <c r="HQ524" s="307"/>
      <c r="HR524" s="307"/>
      <c r="HS524" s="307"/>
      <c r="HT524" s="307"/>
      <c r="HU524" s="307"/>
      <c r="HV524" s="307"/>
      <c r="HW524" s="307"/>
      <c r="HX524" s="307"/>
      <c r="HY524" s="307"/>
      <c r="HZ524" s="307"/>
      <c r="IA524" s="307"/>
      <c r="IB524" s="307"/>
      <c r="IC524" s="307"/>
      <c r="ID524" s="307"/>
      <c r="IE524" s="307"/>
      <c r="IF524" s="307"/>
      <c r="IG524" s="307"/>
      <c r="IH524" s="307"/>
      <c r="II524" s="307"/>
      <c r="IJ524" s="307"/>
      <c r="IK524" s="307"/>
      <c r="IL524" s="307"/>
      <c r="IM524" s="307"/>
      <c r="IN524" s="307"/>
      <c r="IO524" s="307"/>
      <c r="IP524" s="307"/>
      <c r="IQ524" s="307"/>
      <c r="IR524" s="307"/>
      <c r="IS524" s="307"/>
      <c r="IT524" s="307"/>
      <c r="IU524" s="307"/>
      <c r="IV524" s="307"/>
      <c r="IW524" s="307"/>
      <c r="IX524" s="307"/>
      <c r="IY524" s="307"/>
      <c r="IZ524" s="307"/>
      <c r="JA524" s="307"/>
      <c r="JB524" s="307"/>
      <c r="JC524" s="307"/>
      <c r="JD524" s="307"/>
      <c r="JE524" s="307"/>
      <c r="JF524" s="307"/>
      <c r="JG524" s="307"/>
      <c r="JH524" s="307"/>
      <c r="JI524" s="307"/>
      <c r="JJ524" s="307"/>
      <c r="JK524" s="307"/>
      <c r="JL524" s="307"/>
      <c r="JM524" s="307"/>
      <c r="JN524" s="307"/>
      <c r="JO524" s="307"/>
      <c r="JP524" s="307"/>
      <c r="JQ524" s="307"/>
      <c r="JR524" s="307"/>
      <c r="JS524" s="307"/>
      <c r="JT524" s="307"/>
      <c r="JU524" s="307"/>
      <c r="JV524" s="307"/>
      <c r="JW524" s="307"/>
      <c r="JX524" s="307"/>
      <c r="JY524" s="307"/>
      <c r="JZ524" s="307"/>
      <c r="KA524" s="307"/>
      <c r="KB524" s="307"/>
      <c r="KC524" s="307"/>
      <c r="KD524" s="307"/>
      <c r="KE524" s="307"/>
      <c r="KF524" s="307"/>
      <c r="KG524" s="307"/>
      <c r="KH524" s="307"/>
      <c r="KI524" s="307"/>
      <c r="KJ524" s="307"/>
      <c r="KK524" s="307"/>
      <c r="KL524" s="307"/>
      <c r="KM524" s="307"/>
      <c r="KN524" s="307"/>
      <c r="KO524" s="307"/>
      <c r="KP524" s="307"/>
      <c r="KQ524" s="307"/>
      <c r="KR524" s="307"/>
      <c r="KS524" s="307"/>
      <c r="KT524" s="307"/>
    </row>
    <row r="525" spans="14:306" s="56" customFormat="1" ht="15" customHeight="1">
      <c r="N525" s="341"/>
      <c r="O525" s="303"/>
      <c r="P525" s="303"/>
      <c r="Q525" s="303"/>
      <c r="R525" s="303"/>
      <c r="S525" s="303"/>
      <c r="T525" s="303"/>
      <c r="U525" s="303"/>
      <c r="W525" s="303"/>
      <c r="X525" s="303"/>
      <c r="Y525" s="303"/>
      <c r="Z525" s="303"/>
      <c r="AA525" s="303"/>
      <c r="AB525" s="303"/>
      <c r="AC525" s="303"/>
      <c r="AD525" s="303"/>
      <c r="AE525" s="303"/>
      <c r="AF525" s="303"/>
      <c r="AG525" s="351">
        <v>11</v>
      </c>
      <c r="AH525" s="351"/>
      <c r="AI525" s="356" t="s">
        <v>296</v>
      </c>
      <c r="AJ525" s="356" t="s">
        <v>86</v>
      </c>
      <c r="AK525" s="359">
        <v>16</v>
      </c>
      <c r="AL525" s="359">
        <v>18</v>
      </c>
      <c r="AM525" s="356" t="s">
        <v>142</v>
      </c>
      <c r="AN525" s="356" t="s">
        <v>80</v>
      </c>
      <c r="AO525" s="359">
        <v>18</v>
      </c>
      <c r="AP525" s="356" t="s">
        <v>138</v>
      </c>
      <c r="AQ525" s="356" t="s">
        <v>140</v>
      </c>
      <c r="AR525" s="356" t="s">
        <v>140</v>
      </c>
      <c r="AS525" s="359">
        <v>26</v>
      </c>
      <c r="AT525" s="356" t="s">
        <v>340</v>
      </c>
      <c r="AU525" s="356"/>
      <c r="AV525" s="356" t="s">
        <v>79</v>
      </c>
      <c r="AW525" s="359">
        <v>24</v>
      </c>
      <c r="AX525" s="359">
        <v>14</v>
      </c>
      <c r="AY525" s="303">
        <f t="shared" si="269"/>
        <v>38</v>
      </c>
      <c r="AZ525" s="303">
        <f t="shared" si="270"/>
        <v>24</v>
      </c>
      <c r="BA525" s="303">
        <f t="shared" si="271"/>
        <v>17</v>
      </c>
      <c r="BB525" s="303">
        <f t="shared" si="272"/>
        <v>19</v>
      </c>
      <c r="BC525" s="303">
        <f t="shared" si="273"/>
        <v>51</v>
      </c>
      <c r="BD525" s="303">
        <f t="shared" si="274"/>
        <v>36</v>
      </c>
      <c r="BE525" s="303">
        <f t="shared" si="275"/>
        <v>19</v>
      </c>
      <c r="BF525" s="303">
        <f t="shared" si="276"/>
        <v>23</v>
      </c>
      <c r="BG525" s="303">
        <f t="shared" si="277"/>
        <v>25</v>
      </c>
      <c r="BH525" s="303"/>
      <c r="BI525" s="303">
        <f t="shared" si="278"/>
        <v>25</v>
      </c>
      <c r="BJ525" s="303">
        <f t="shared" si="279"/>
        <v>27</v>
      </c>
      <c r="BK525" s="303">
        <f t="shared" si="280"/>
        <v>88</v>
      </c>
      <c r="BL525" s="303">
        <f t="shared" si="281"/>
        <v>19</v>
      </c>
      <c r="BM525" s="303">
        <f t="shared" si="282"/>
        <v>25</v>
      </c>
      <c r="BN525" s="303">
        <f t="shared" si="283"/>
        <v>15</v>
      </c>
      <c r="CB525" s="307"/>
      <c r="CC525" s="307"/>
      <c r="CD525" s="307"/>
      <c r="CE525" s="307"/>
      <c r="CF525" s="307"/>
      <c r="CG525" s="307"/>
      <c r="CH525" s="307"/>
      <c r="CI525" s="307"/>
      <c r="CJ525" s="307"/>
      <c r="CK525" s="307"/>
      <c r="CL525" s="307"/>
      <c r="CM525" s="307"/>
      <c r="CN525" s="307"/>
      <c r="CO525" s="307"/>
      <c r="CP525" s="307"/>
      <c r="CQ525" s="307"/>
      <c r="CR525" s="307"/>
      <c r="CS525" s="307"/>
      <c r="CT525" s="307"/>
      <c r="CU525" s="307"/>
      <c r="CV525" s="307"/>
      <c r="CW525" s="307"/>
      <c r="CX525" s="307"/>
      <c r="CY525" s="307"/>
      <c r="CZ525" s="307"/>
      <c r="DA525" s="307"/>
      <c r="DB525" s="307"/>
      <c r="DC525" s="307"/>
      <c r="DD525" s="307"/>
      <c r="DE525" s="307"/>
      <c r="DF525" s="307"/>
      <c r="DG525" s="307"/>
      <c r="DH525" s="307"/>
      <c r="DI525" s="390"/>
      <c r="DJ525" s="390"/>
      <c r="DK525" s="307"/>
      <c r="DL525" s="307"/>
      <c r="DM525" s="307"/>
      <c r="DN525" s="307"/>
      <c r="DO525" s="307"/>
      <c r="DP525" s="307"/>
      <c r="DQ525" s="307"/>
      <c r="DR525" s="307"/>
      <c r="DS525" s="307"/>
      <c r="DT525" s="307"/>
      <c r="DU525" s="307"/>
      <c r="DV525" s="307"/>
      <c r="DW525" s="307"/>
      <c r="DX525" s="307"/>
      <c r="DY525" s="307"/>
      <c r="DZ525" s="307"/>
      <c r="EA525" s="307"/>
      <c r="EB525" s="307"/>
      <c r="EC525" s="307"/>
      <c r="ED525" s="307"/>
      <c r="EE525" s="307"/>
      <c r="EF525" s="307"/>
      <c r="EG525" s="307"/>
      <c r="EH525" s="307"/>
      <c r="EI525" s="307"/>
      <c r="EJ525" s="307"/>
      <c r="EK525" s="307"/>
      <c r="EL525" s="307"/>
      <c r="EM525" s="307"/>
      <c r="EN525" s="307"/>
      <c r="EO525" s="307"/>
      <c r="EP525" s="307"/>
      <c r="EQ525" s="307"/>
      <c r="ER525" s="307"/>
      <c r="ES525" s="307"/>
      <c r="ET525" s="307"/>
      <c r="EU525" s="390"/>
      <c r="EV525" s="390"/>
      <c r="EW525" s="307"/>
      <c r="EX525" s="307"/>
      <c r="EY525" s="307"/>
      <c r="EZ525" s="307"/>
      <c r="FA525" s="307"/>
      <c r="FB525" s="307"/>
      <c r="FC525" s="307"/>
      <c r="FD525" s="307"/>
      <c r="FE525" s="307"/>
      <c r="FF525" s="307"/>
      <c r="FG525" s="307"/>
      <c r="FH525" s="307"/>
      <c r="FI525" s="307"/>
      <c r="FJ525" s="307"/>
      <c r="FK525" s="307"/>
      <c r="FL525" s="307"/>
      <c r="FM525" s="307"/>
      <c r="FN525" s="307"/>
      <c r="FO525" s="307"/>
      <c r="FP525" s="307"/>
      <c r="FQ525" s="307"/>
      <c r="FR525" s="307"/>
      <c r="FS525" s="307"/>
      <c r="FT525" s="307"/>
      <c r="FU525" s="307"/>
      <c r="FV525" s="307"/>
      <c r="FW525" s="307"/>
      <c r="FX525" s="307"/>
      <c r="FY525" s="307"/>
      <c r="FZ525" s="307"/>
      <c r="GA525" s="307"/>
      <c r="GB525" s="307"/>
      <c r="GC525" s="307"/>
      <c r="GD525" s="307"/>
      <c r="GE525" s="307"/>
      <c r="GF525" s="307"/>
      <c r="GG525" s="307"/>
      <c r="GH525" s="307"/>
      <c r="GI525" s="307"/>
      <c r="GJ525" s="307"/>
      <c r="GK525" s="307"/>
      <c r="GL525" s="307"/>
      <c r="GM525" s="307"/>
      <c r="GN525" s="307"/>
      <c r="GO525" s="307"/>
      <c r="GP525" s="307"/>
      <c r="GQ525" s="307"/>
      <c r="GR525" s="307"/>
      <c r="GS525" s="307"/>
      <c r="GT525" s="307"/>
      <c r="GU525" s="307"/>
      <c r="GV525" s="307"/>
      <c r="GW525" s="307"/>
      <c r="GX525" s="307"/>
      <c r="GY525" s="307"/>
      <c r="GZ525" s="307"/>
      <c r="HA525" s="307"/>
      <c r="HB525" s="307"/>
      <c r="HC525" s="307"/>
      <c r="HD525" s="307"/>
      <c r="HE525" s="307"/>
      <c r="HF525" s="307"/>
      <c r="HG525" s="307"/>
      <c r="HH525" s="307"/>
      <c r="HI525" s="307"/>
      <c r="HJ525" s="307"/>
      <c r="HK525" s="307"/>
      <c r="HL525" s="307"/>
      <c r="HM525" s="307"/>
      <c r="HN525" s="307"/>
      <c r="HO525" s="307"/>
      <c r="HP525" s="307"/>
      <c r="HQ525" s="307"/>
      <c r="HR525" s="307"/>
      <c r="HS525" s="307"/>
      <c r="HT525" s="307"/>
      <c r="HU525" s="307"/>
      <c r="HV525" s="307"/>
      <c r="HW525" s="307"/>
      <c r="HX525" s="307"/>
      <c r="HY525" s="307"/>
      <c r="HZ525" s="307"/>
      <c r="IA525" s="307"/>
      <c r="IB525" s="307"/>
      <c r="IC525" s="307"/>
      <c r="ID525" s="307"/>
      <c r="IE525" s="307"/>
      <c r="IF525" s="307"/>
      <c r="IG525" s="307"/>
      <c r="IH525" s="307"/>
      <c r="II525" s="307"/>
      <c r="IJ525" s="307"/>
      <c r="IK525" s="307"/>
      <c r="IL525" s="307"/>
      <c r="IM525" s="307"/>
      <c r="IN525" s="307"/>
      <c r="IO525" s="307"/>
      <c r="IP525" s="307"/>
      <c r="IQ525" s="307"/>
      <c r="IR525" s="307"/>
      <c r="IS525" s="307"/>
      <c r="IT525" s="307"/>
      <c r="IU525" s="307"/>
      <c r="IV525" s="307"/>
      <c r="IW525" s="307"/>
      <c r="IX525" s="307"/>
      <c r="IY525" s="307"/>
      <c r="IZ525" s="307"/>
      <c r="JA525" s="307"/>
      <c r="JB525" s="307"/>
      <c r="JC525" s="307"/>
      <c r="JD525" s="307"/>
      <c r="JE525" s="307"/>
      <c r="JF525" s="307"/>
      <c r="JG525" s="307"/>
      <c r="JH525" s="307"/>
      <c r="JI525" s="307"/>
      <c r="JJ525" s="307"/>
      <c r="JK525" s="307"/>
      <c r="JL525" s="307"/>
      <c r="JM525" s="307"/>
      <c r="JN525" s="307"/>
      <c r="JO525" s="307"/>
      <c r="JP525" s="307"/>
      <c r="JQ525" s="307"/>
      <c r="JR525" s="307"/>
      <c r="JS525" s="307"/>
      <c r="JT525" s="307"/>
      <c r="JU525" s="307"/>
      <c r="JV525" s="307"/>
      <c r="JW525" s="307"/>
      <c r="JX525" s="307"/>
      <c r="JY525" s="307"/>
      <c r="JZ525" s="307"/>
      <c r="KA525" s="307"/>
      <c r="KB525" s="307"/>
      <c r="KC525" s="307"/>
      <c r="KD525" s="307"/>
      <c r="KE525" s="307"/>
      <c r="KF525" s="307"/>
      <c r="KG525" s="307"/>
      <c r="KH525" s="307"/>
      <c r="KI525" s="307"/>
      <c r="KJ525" s="307"/>
      <c r="KK525" s="307"/>
      <c r="KL525" s="307"/>
      <c r="KM525" s="307"/>
      <c r="KN525" s="307"/>
      <c r="KO525" s="307"/>
      <c r="KP525" s="307"/>
      <c r="KQ525" s="307"/>
      <c r="KR525" s="307"/>
      <c r="KS525" s="307"/>
      <c r="KT525" s="307"/>
    </row>
    <row r="526" spans="14:306" s="56" customFormat="1" ht="15" customHeight="1">
      <c r="N526" s="341"/>
      <c r="O526" s="303"/>
      <c r="P526" s="303"/>
      <c r="Q526" s="303"/>
      <c r="R526" s="303"/>
      <c r="S526" s="303"/>
      <c r="T526" s="303"/>
      <c r="U526" s="303"/>
      <c r="W526" s="303"/>
      <c r="X526" s="303"/>
      <c r="Y526" s="303"/>
      <c r="Z526" s="303"/>
      <c r="AA526" s="303"/>
      <c r="AB526" s="303"/>
      <c r="AC526" s="303"/>
      <c r="AD526" s="303"/>
      <c r="AE526" s="303"/>
      <c r="AF526" s="303"/>
      <c r="AG526" s="354">
        <v>12</v>
      </c>
      <c r="AH526" s="354"/>
      <c r="AI526" s="356" t="s">
        <v>260</v>
      </c>
      <c r="AJ526" s="356" t="s">
        <v>89</v>
      </c>
      <c r="AK526" s="356" t="s">
        <v>79</v>
      </c>
      <c r="AL526" s="359">
        <v>19</v>
      </c>
      <c r="AM526" s="356" t="s">
        <v>145</v>
      </c>
      <c r="AN526" s="356" t="s">
        <v>600</v>
      </c>
      <c r="AO526" s="356" t="s">
        <v>82</v>
      </c>
      <c r="AP526" s="359">
        <v>23</v>
      </c>
      <c r="AQ526" s="359">
        <v>25</v>
      </c>
      <c r="AR526" s="356" t="s">
        <v>126</v>
      </c>
      <c r="AS526" s="356" t="s">
        <v>162</v>
      </c>
      <c r="AT526" s="356" t="s">
        <v>341</v>
      </c>
      <c r="AU526" s="356"/>
      <c r="AV526" s="359">
        <v>19</v>
      </c>
      <c r="AW526" s="356" t="s">
        <v>126</v>
      </c>
      <c r="AX526" s="359">
        <v>15</v>
      </c>
      <c r="AY526" s="303">
        <f t="shared" si="269"/>
        <v>42</v>
      </c>
      <c r="AZ526" s="303">
        <f t="shared" si="270"/>
        <v>26</v>
      </c>
      <c r="BA526" s="303">
        <f t="shared" si="271"/>
        <v>19</v>
      </c>
      <c r="BB526" s="303">
        <f t="shared" si="272"/>
        <v>20</v>
      </c>
      <c r="BC526" s="303">
        <f t="shared" si="273"/>
        <v>54</v>
      </c>
      <c r="BD526" s="303">
        <f t="shared" si="274"/>
        <v>38</v>
      </c>
      <c r="BE526" s="303">
        <f t="shared" si="275"/>
        <v>21</v>
      </c>
      <c r="BF526" s="303">
        <f t="shared" si="276"/>
        <v>24</v>
      </c>
      <c r="BG526" s="303">
        <f t="shared" si="277"/>
        <v>26</v>
      </c>
      <c r="BH526" s="303"/>
      <c r="BI526" s="303">
        <f t="shared" si="278"/>
        <v>27</v>
      </c>
      <c r="BJ526" s="303">
        <f t="shared" si="279"/>
        <v>29</v>
      </c>
      <c r="BK526" s="303">
        <f t="shared" si="280"/>
        <v>95</v>
      </c>
      <c r="BL526" s="303">
        <f t="shared" si="281"/>
        <v>20</v>
      </c>
      <c r="BM526" s="303">
        <f t="shared" si="282"/>
        <v>27</v>
      </c>
      <c r="BN526" s="303">
        <f t="shared" si="283"/>
        <v>16</v>
      </c>
      <c r="CB526" s="307"/>
      <c r="CC526" s="307"/>
      <c r="CD526" s="307"/>
      <c r="CE526" s="307"/>
      <c r="CF526" s="307"/>
      <c r="CG526" s="307"/>
      <c r="CH526" s="307"/>
      <c r="CI526" s="307"/>
      <c r="CJ526" s="307"/>
      <c r="CK526" s="307"/>
      <c r="CL526" s="307"/>
      <c r="CM526" s="307"/>
      <c r="CN526" s="307"/>
      <c r="CO526" s="307"/>
      <c r="CP526" s="307"/>
      <c r="CQ526" s="307"/>
      <c r="CR526" s="307"/>
      <c r="CS526" s="307"/>
      <c r="CT526" s="307"/>
      <c r="CU526" s="307"/>
      <c r="CV526" s="307"/>
      <c r="CW526" s="307"/>
      <c r="CX526" s="307"/>
      <c r="CY526" s="307"/>
      <c r="CZ526" s="307"/>
      <c r="DA526" s="307"/>
      <c r="DB526" s="307"/>
      <c r="DC526" s="307"/>
      <c r="DD526" s="307"/>
      <c r="DE526" s="307"/>
      <c r="DF526" s="307"/>
      <c r="DG526" s="307"/>
      <c r="DH526" s="307"/>
      <c r="DI526" s="390"/>
      <c r="DJ526" s="390"/>
      <c r="DK526" s="307"/>
      <c r="DL526" s="307"/>
      <c r="DM526" s="307"/>
      <c r="DN526" s="307"/>
      <c r="DO526" s="307"/>
      <c r="DP526" s="307"/>
      <c r="DQ526" s="307"/>
      <c r="DR526" s="307"/>
      <c r="DS526" s="307"/>
      <c r="DT526" s="307"/>
      <c r="DU526" s="307"/>
      <c r="DV526" s="307"/>
      <c r="DW526" s="307"/>
      <c r="DX526" s="307"/>
      <c r="DY526" s="307"/>
      <c r="DZ526" s="307"/>
      <c r="EA526" s="307"/>
      <c r="EB526" s="307"/>
      <c r="EC526" s="307"/>
      <c r="ED526" s="307"/>
      <c r="EE526" s="307"/>
      <c r="EF526" s="307"/>
      <c r="EG526" s="307"/>
      <c r="EH526" s="307"/>
      <c r="EI526" s="307"/>
      <c r="EJ526" s="307"/>
      <c r="EK526" s="307"/>
      <c r="EL526" s="307"/>
      <c r="EM526" s="307"/>
      <c r="EN526" s="307"/>
      <c r="EO526" s="307"/>
      <c r="EP526" s="307"/>
      <c r="EQ526" s="307"/>
      <c r="ER526" s="307"/>
      <c r="ES526" s="307"/>
      <c r="ET526" s="307"/>
      <c r="EU526" s="390"/>
      <c r="EV526" s="390"/>
      <c r="EW526" s="307"/>
      <c r="EX526" s="307"/>
      <c r="EY526" s="307"/>
      <c r="EZ526" s="307"/>
      <c r="FA526" s="307"/>
      <c r="FB526" s="307"/>
      <c r="FC526" s="307"/>
      <c r="FD526" s="307"/>
      <c r="FE526" s="307"/>
      <c r="FF526" s="307"/>
      <c r="FG526" s="307"/>
      <c r="FH526" s="307"/>
      <c r="FI526" s="307"/>
      <c r="FJ526" s="307"/>
      <c r="FK526" s="307"/>
      <c r="FL526" s="307"/>
      <c r="FM526" s="307"/>
      <c r="FN526" s="307"/>
      <c r="FO526" s="307"/>
      <c r="FP526" s="307"/>
      <c r="FQ526" s="307"/>
      <c r="FR526" s="307"/>
      <c r="FS526" s="307"/>
      <c r="FT526" s="307"/>
      <c r="FU526" s="307"/>
      <c r="FV526" s="307"/>
      <c r="FW526" s="307"/>
      <c r="FX526" s="307"/>
      <c r="FY526" s="307"/>
      <c r="FZ526" s="307"/>
      <c r="GA526" s="307"/>
      <c r="GB526" s="307"/>
      <c r="GC526" s="307"/>
      <c r="GD526" s="307"/>
      <c r="GE526" s="307"/>
      <c r="GF526" s="307"/>
      <c r="GG526" s="307"/>
      <c r="GH526" s="307"/>
      <c r="GI526" s="307"/>
      <c r="GJ526" s="307"/>
      <c r="GK526" s="307"/>
      <c r="GL526" s="307"/>
      <c r="GM526" s="307"/>
      <c r="GN526" s="307"/>
      <c r="GO526" s="307"/>
      <c r="GP526" s="307"/>
      <c r="GQ526" s="307"/>
      <c r="GR526" s="307"/>
      <c r="GS526" s="307"/>
      <c r="GT526" s="307"/>
      <c r="GU526" s="307"/>
      <c r="GV526" s="307"/>
      <c r="GW526" s="307"/>
      <c r="GX526" s="307"/>
      <c r="GY526" s="307"/>
      <c r="GZ526" s="307"/>
      <c r="HA526" s="307"/>
      <c r="HB526" s="307"/>
      <c r="HC526" s="307"/>
      <c r="HD526" s="307"/>
      <c r="HE526" s="307"/>
      <c r="HF526" s="307"/>
      <c r="HG526" s="307"/>
      <c r="HH526" s="307"/>
      <c r="HI526" s="307"/>
      <c r="HJ526" s="307"/>
      <c r="HK526" s="307"/>
      <c r="HL526" s="307"/>
      <c r="HM526" s="307"/>
      <c r="HN526" s="307"/>
      <c r="HO526" s="307"/>
      <c r="HP526" s="307"/>
      <c r="HQ526" s="307"/>
      <c r="HR526" s="307"/>
      <c r="HS526" s="307"/>
      <c r="HT526" s="307"/>
      <c r="HU526" s="307"/>
      <c r="HV526" s="307"/>
      <c r="HW526" s="307"/>
      <c r="HX526" s="307"/>
      <c r="HY526" s="307"/>
      <c r="HZ526" s="307"/>
      <c r="IA526" s="307"/>
      <c r="IB526" s="307"/>
      <c r="IC526" s="307"/>
      <c r="ID526" s="307"/>
      <c r="IE526" s="307"/>
      <c r="IF526" s="307"/>
      <c r="IG526" s="307"/>
      <c r="IH526" s="307"/>
      <c r="II526" s="307"/>
      <c r="IJ526" s="307"/>
      <c r="IK526" s="307"/>
      <c r="IL526" s="307"/>
      <c r="IM526" s="307"/>
      <c r="IN526" s="307"/>
      <c r="IO526" s="307"/>
      <c r="IP526" s="307"/>
      <c r="IQ526" s="307"/>
      <c r="IR526" s="307"/>
      <c r="IS526" s="307"/>
      <c r="IT526" s="307"/>
      <c r="IU526" s="307"/>
      <c r="IV526" s="307"/>
      <c r="IW526" s="307"/>
      <c r="IX526" s="307"/>
      <c r="IY526" s="307"/>
      <c r="IZ526" s="307"/>
      <c r="JA526" s="307"/>
      <c r="JB526" s="307"/>
      <c r="JC526" s="307"/>
      <c r="JD526" s="307"/>
      <c r="JE526" s="307"/>
      <c r="JF526" s="307"/>
      <c r="JG526" s="307"/>
      <c r="JH526" s="307"/>
      <c r="JI526" s="307"/>
      <c r="JJ526" s="307"/>
      <c r="JK526" s="307"/>
      <c r="JL526" s="307"/>
      <c r="JM526" s="307"/>
      <c r="JN526" s="307"/>
      <c r="JO526" s="307"/>
      <c r="JP526" s="307"/>
      <c r="JQ526" s="307"/>
      <c r="JR526" s="307"/>
      <c r="JS526" s="307"/>
      <c r="JT526" s="307"/>
      <c r="JU526" s="307"/>
      <c r="JV526" s="307"/>
      <c r="JW526" s="307"/>
      <c r="JX526" s="307"/>
      <c r="JY526" s="307"/>
      <c r="JZ526" s="307"/>
      <c r="KA526" s="307"/>
      <c r="KB526" s="307"/>
      <c r="KC526" s="307"/>
      <c r="KD526" s="307"/>
      <c r="KE526" s="307"/>
      <c r="KF526" s="307"/>
      <c r="KG526" s="307"/>
      <c r="KH526" s="307"/>
      <c r="KI526" s="307"/>
      <c r="KJ526" s="307"/>
      <c r="KK526" s="307"/>
      <c r="KL526" s="307"/>
      <c r="KM526" s="307"/>
      <c r="KN526" s="307"/>
      <c r="KO526" s="307"/>
      <c r="KP526" s="307"/>
      <c r="KQ526" s="307"/>
      <c r="KR526" s="307"/>
      <c r="KS526" s="307"/>
      <c r="KT526" s="307"/>
    </row>
    <row r="527" spans="14:306" s="56" customFormat="1" ht="15" customHeight="1">
      <c r="N527" s="341"/>
      <c r="O527" s="303"/>
      <c r="P527" s="303"/>
      <c r="Q527" s="303"/>
      <c r="R527" s="303"/>
      <c r="S527" s="303"/>
      <c r="T527" s="303"/>
      <c r="U527" s="303"/>
      <c r="W527" s="303"/>
      <c r="X527" s="303"/>
      <c r="Y527" s="303"/>
      <c r="Z527" s="303"/>
      <c r="AA527" s="303"/>
      <c r="AB527" s="303"/>
      <c r="AC527" s="303"/>
      <c r="AD527" s="303"/>
      <c r="AE527" s="303"/>
      <c r="AF527" s="303"/>
      <c r="AG527" s="354">
        <v>13</v>
      </c>
      <c r="AH527" s="354"/>
      <c r="AI527" s="356" t="s">
        <v>199</v>
      </c>
      <c r="AJ527" s="356" t="s">
        <v>93</v>
      </c>
      <c r="AK527" s="356">
        <v>19</v>
      </c>
      <c r="AL527" s="356" t="s">
        <v>81</v>
      </c>
      <c r="AM527" s="356" t="s">
        <v>100</v>
      </c>
      <c r="AN527" s="356" t="s">
        <v>635</v>
      </c>
      <c r="AO527" s="359">
        <v>21</v>
      </c>
      <c r="AP527" s="356" t="s">
        <v>89</v>
      </c>
      <c r="AQ527" s="356" t="s">
        <v>93</v>
      </c>
      <c r="AR527" s="356" t="s">
        <v>162</v>
      </c>
      <c r="AS527" s="356" t="s">
        <v>165</v>
      </c>
      <c r="AT527" s="356" t="s">
        <v>814</v>
      </c>
      <c r="AU527" s="356"/>
      <c r="AV527" s="359">
        <v>20</v>
      </c>
      <c r="AW527" s="359">
        <v>27</v>
      </c>
      <c r="AX527" s="359">
        <v>16</v>
      </c>
      <c r="AY527" s="303">
        <f t="shared" si="269"/>
        <v>45</v>
      </c>
      <c r="AZ527" s="303">
        <f t="shared" si="270"/>
        <v>28</v>
      </c>
      <c r="BA527" s="303">
        <f t="shared" si="271"/>
        <v>20</v>
      </c>
      <c r="BB527" s="303">
        <f t="shared" si="272"/>
        <v>22</v>
      </c>
      <c r="BC527" s="303">
        <f t="shared" si="273"/>
        <v>58</v>
      </c>
      <c r="BD527" s="303">
        <f t="shared" si="274"/>
        <v>40</v>
      </c>
      <c r="BE527" s="303">
        <f t="shared" si="275"/>
        <v>22</v>
      </c>
      <c r="BF527" s="303">
        <f t="shared" si="276"/>
        <v>26</v>
      </c>
      <c r="BG527" s="303">
        <f t="shared" si="277"/>
        <v>28</v>
      </c>
      <c r="BH527" s="303"/>
      <c r="BI527" s="303">
        <f t="shared" si="278"/>
        <v>29</v>
      </c>
      <c r="BJ527" s="303">
        <f t="shared" si="279"/>
        <v>31</v>
      </c>
      <c r="BK527" s="303">
        <f t="shared" si="280"/>
        <v>101</v>
      </c>
      <c r="BL527" s="303">
        <f t="shared" si="281"/>
        <v>21</v>
      </c>
      <c r="BM527" s="303">
        <f t="shared" si="282"/>
        <v>28</v>
      </c>
      <c r="BN527" s="303">
        <f t="shared" si="283"/>
        <v>17</v>
      </c>
      <c r="CB527" s="307"/>
      <c r="CC527" s="307"/>
      <c r="CD527" s="307"/>
      <c r="CE527" s="307"/>
      <c r="CF527" s="307"/>
      <c r="CG527" s="307"/>
      <c r="CH527" s="307"/>
      <c r="CI527" s="307"/>
      <c r="CJ527" s="307"/>
      <c r="CK527" s="307"/>
      <c r="CL527" s="307"/>
      <c r="CM527" s="307"/>
      <c r="CN527" s="307"/>
      <c r="CO527" s="307"/>
      <c r="CP527" s="307"/>
      <c r="CQ527" s="307"/>
      <c r="CR527" s="307"/>
      <c r="CS527" s="307"/>
      <c r="CT527" s="307"/>
      <c r="CU527" s="307"/>
      <c r="CV527" s="307"/>
      <c r="CW527" s="307"/>
      <c r="CX527" s="307"/>
      <c r="CY527" s="307"/>
      <c r="CZ527" s="307"/>
      <c r="DA527" s="307"/>
      <c r="DB527" s="307"/>
      <c r="DC527" s="307"/>
      <c r="DD527" s="307"/>
      <c r="DE527" s="307"/>
      <c r="DF527" s="307"/>
      <c r="DG527" s="307"/>
      <c r="DH527" s="307"/>
      <c r="DI527" s="390"/>
      <c r="DJ527" s="390"/>
      <c r="DK527" s="307"/>
      <c r="DL527" s="307"/>
      <c r="DM527" s="307"/>
      <c r="DN527" s="307"/>
      <c r="DO527" s="307"/>
      <c r="DP527" s="307"/>
      <c r="DQ527" s="307"/>
      <c r="DR527" s="307"/>
      <c r="DS527" s="307"/>
      <c r="DT527" s="307"/>
      <c r="DU527" s="307"/>
      <c r="DV527" s="307"/>
      <c r="DW527" s="307"/>
      <c r="DX527" s="307"/>
      <c r="DY527" s="307"/>
      <c r="DZ527" s="307"/>
      <c r="EA527" s="307"/>
      <c r="EB527" s="307"/>
      <c r="EC527" s="307"/>
      <c r="ED527" s="307"/>
      <c r="EE527" s="307"/>
      <c r="EF527" s="307"/>
      <c r="EG527" s="307"/>
      <c r="EH527" s="307"/>
      <c r="EI527" s="307"/>
      <c r="EJ527" s="307"/>
      <c r="EK527" s="307"/>
      <c r="EL527" s="307"/>
      <c r="EM527" s="307"/>
      <c r="EN527" s="307"/>
      <c r="EO527" s="307"/>
      <c r="EP527" s="307"/>
      <c r="EQ527" s="307"/>
      <c r="ER527" s="307"/>
      <c r="ES527" s="307"/>
      <c r="ET527" s="307"/>
      <c r="EU527" s="390"/>
      <c r="EV527" s="390"/>
      <c r="EW527" s="307"/>
      <c r="EX527" s="307"/>
      <c r="EY527" s="307"/>
      <c r="EZ527" s="307"/>
      <c r="FA527" s="307"/>
      <c r="FB527" s="307"/>
      <c r="FC527" s="307"/>
      <c r="FD527" s="307"/>
      <c r="FE527" s="307"/>
      <c r="FF527" s="307"/>
      <c r="FG527" s="307"/>
      <c r="FH527" s="307"/>
      <c r="FI527" s="307"/>
      <c r="FJ527" s="307"/>
      <c r="FK527" s="307"/>
      <c r="FL527" s="307"/>
      <c r="FM527" s="307"/>
      <c r="FN527" s="307"/>
      <c r="FO527" s="307"/>
      <c r="FP527" s="307"/>
      <c r="FQ527" s="307"/>
      <c r="FR527" s="307"/>
      <c r="FS527" s="307"/>
      <c r="FT527" s="307"/>
      <c r="FU527" s="307"/>
      <c r="FV527" s="307"/>
      <c r="FW527" s="307"/>
      <c r="FX527" s="307"/>
      <c r="FY527" s="307"/>
      <c r="FZ527" s="307"/>
      <c r="GA527" s="307"/>
      <c r="GB527" s="307"/>
      <c r="GC527" s="307"/>
      <c r="GD527" s="307"/>
      <c r="GE527" s="307"/>
      <c r="GF527" s="307"/>
      <c r="GG527" s="307"/>
      <c r="GH527" s="307"/>
      <c r="GI527" s="307"/>
      <c r="GJ527" s="307"/>
      <c r="GK527" s="307"/>
      <c r="GL527" s="307"/>
      <c r="GM527" s="307"/>
      <c r="GN527" s="307"/>
      <c r="GO527" s="307"/>
      <c r="GP527" s="307"/>
      <c r="GQ527" s="307"/>
      <c r="GR527" s="307"/>
      <c r="GS527" s="307"/>
      <c r="GT527" s="307"/>
      <c r="GU527" s="307"/>
      <c r="GV527" s="307"/>
      <c r="GW527" s="307"/>
      <c r="GX527" s="307"/>
      <c r="GY527" s="307"/>
      <c r="GZ527" s="307"/>
      <c r="HA527" s="307"/>
      <c r="HB527" s="307"/>
      <c r="HC527" s="307"/>
      <c r="HD527" s="307"/>
      <c r="HE527" s="307"/>
      <c r="HF527" s="307"/>
      <c r="HG527" s="307"/>
      <c r="HH527" s="307"/>
      <c r="HI527" s="307"/>
      <c r="HJ527" s="307"/>
      <c r="HK527" s="307"/>
      <c r="HL527" s="307"/>
      <c r="HM527" s="307"/>
      <c r="HN527" s="307"/>
      <c r="HO527" s="307"/>
      <c r="HP527" s="307"/>
      <c r="HQ527" s="307"/>
      <c r="HR527" s="307"/>
      <c r="HS527" s="307"/>
      <c r="HT527" s="307"/>
      <c r="HU527" s="307"/>
      <c r="HV527" s="307"/>
      <c r="HW527" s="307"/>
      <c r="HX527" s="307"/>
      <c r="HY527" s="307"/>
      <c r="HZ527" s="307"/>
      <c r="IA527" s="307"/>
      <c r="IB527" s="307"/>
      <c r="IC527" s="307"/>
      <c r="ID527" s="307"/>
      <c r="IE527" s="307"/>
      <c r="IF527" s="307"/>
      <c r="IG527" s="307"/>
      <c r="IH527" s="307"/>
      <c r="II527" s="307"/>
      <c r="IJ527" s="307"/>
      <c r="IK527" s="307"/>
      <c r="IL527" s="307"/>
      <c r="IM527" s="307"/>
      <c r="IN527" s="307"/>
      <c r="IO527" s="307"/>
      <c r="IP527" s="307"/>
      <c r="IQ527" s="307"/>
      <c r="IR527" s="307"/>
      <c r="IS527" s="307"/>
      <c r="IT527" s="307"/>
      <c r="IU527" s="307"/>
      <c r="IV527" s="307"/>
      <c r="IW527" s="307"/>
      <c r="IX527" s="307"/>
      <c r="IY527" s="307"/>
      <c r="IZ527" s="307"/>
      <c r="JA527" s="307"/>
      <c r="JB527" s="307"/>
      <c r="JC527" s="307"/>
      <c r="JD527" s="307"/>
      <c r="JE527" s="307"/>
      <c r="JF527" s="307"/>
      <c r="JG527" s="307"/>
      <c r="JH527" s="307"/>
      <c r="JI527" s="307"/>
      <c r="JJ527" s="307"/>
      <c r="JK527" s="307"/>
      <c r="JL527" s="307"/>
      <c r="JM527" s="307"/>
      <c r="JN527" s="307"/>
      <c r="JO527" s="307"/>
      <c r="JP527" s="307"/>
      <c r="JQ527" s="307"/>
      <c r="JR527" s="307"/>
      <c r="JS527" s="307"/>
      <c r="JT527" s="307"/>
      <c r="JU527" s="307"/>
      <c r="JV527" s="307"/>
      <c r="JW527" s="307"/>
      <c r="JX527" s="307"/>
      <c r="JY527" s="307"/>
      <c r="JZ527" s="307"/>
      <c r="KA527" s="307"/>
      <c r="KB527" s="307"/>
      <c r="KC527" s="307"/>
      <c r="KD527" s="307"/>
      <c r="KE527" s="307"/>
      <c r="KF527" s="307"/>
      <c r="KG527" s="307"/>
      <c r="KH527" s="307"/>
      <c r="KI527" s="307"/>
      <c r="KJ527" s="307"/>
      <c r="KK527" s="307"/>
      <c r="KL527" s="307"/>
      <c r="KM527" s="307"/>
      <c r="KN527" s="307"/>
      <c r="KO527" s="307"/>
      <c r="KP527" s="307"/>
      <c r="KQ527" s="307"/>
      <c r="KR527" s="307"/>
      <c r="KS527" s="307"/>
      <c r="KT527" s="307"/>
    </row>
    <row r="528" spans="14:306" s="56" customFormat="1" ht="15" customHeight="1">
      <c r="N528" s="341"/>
      <c r="O528" s="303"/>
      <c r="P528" s="303"/>
      <c r="Q528" s="303"/>
      <c r="R528" s="303"/>
      <c r="S528" s="303"/>
      <c r="T528" s="303"/>
      <c r="U528" s="303"/>
      <c r="W528" s="303"/>
      <c r="X528" s="303"/>
      <c r="Y528" s="303"/>
      <c r="Z528" s="303"/>
      <c r="AA528" s="303"/>
      <c r="AB528" s="303"/>
      <c r="AC528" s="303"/>
      <c r="AD528" s="303"/>
      <c r="AE528" s="303"/>
      <c r="AF528" s="303"/>
      <c r="AG528" s="354">
        <v>14</v>
      </c>
      <c r="AH528" s="354"/>
      <c r="AI528" s="356" t="s">
        <v>266</v>
      </c>
      <c r="AJ528" s="356" t="s">
        <v>96</v>
      </c>
      <c r="AK528" s="356" t="s">
        <v>81</v>
      </c>
      <c r="AL528" s="359">
        <v>22</v>
      </c>
      <c r="AM528" s="356" t="s">
        <v>324</v>
      </c>
      <c r="AN528" s="356" t="s">
        <v>87</v>
      </c>
      <c r="AO528" s="359">
        <v>22</v>
      </c>
      <c r="AP528" s="356" t="s">
        <v>93</v>
      </c>
      <c r="AQ528" s="356" t="s">
        <v>96</v>
      </c>
      <c r="AR528" s="356" t="s">
        <v>165</v>
      </c>
      <c r="AS528" s="359">
        <v>31</v>
      </c>
      <c r="AT528" s="356" t="s">
        <v>264</v>
      </c>
      <c r="AU528" s="356"/>
      <c r="AV528" s="359">
        <v>21</v>
      </c>
      <c r="AW528" s="359">
        <v>28</v>
      </c>
      <c r="AX528" s="359">
        <v>17</v>
      </c>
      <c r="AY528" s="303">
        <f t="shared" si="269"/>
        <v>49</v>
      </c>
      <c r="AZ528" s="303">
        <f t="shared" si="270"/>
        <v>30</v>
      </c>
      <c r="BA528" s="303">
        <f t="shared" si="271"/>
        <v>22</v>
      </c>
      <c r="BB528" s="303">
        <f t="shared" si="272"/>
        <v>23</v>
      </c>
      <c r="BC528" s="303">
        <f t="shared" si="273"/>
        <v>62</v>
      </c>
      <c r="BD528" s="303">
        <f t="shared" si="274"/>
        <v>43</v>
      </c>
      <c r="BE528" s="303" t="str">
        <f t="shared" si="275"/>
        <v>-</v>
      </c>
      <c r="BF528" s="303">
        <f t="shared" si="276"/>
        <v>28</v>
      </c>
      <c r="BG528" s="303">
        <f t="shared" si="277"/>
        <v>30</v>
      </c>
      <c r="BH528" s="303"/>
      <c r="BI528" s="303">
        <f t="shared" si="278"/>
        <v>31</v>
      </c>
      <c r="BJ528" s="303">
        <f t="shared" si="279"/>
        <v>32</v>
      </c>
      <c r="BK528" s="303">
        <f t="shared" si="280"/>
        <v>108</v>
      </c>
      <c r="BL528" s="303">
        <f t="shared" si="281"/>
        <v>22</v>
      </c>
      <c r="BM528" s="303">
        <f t="shared" si="282"/>
        <v>29</v>
      </c>
      <c r="BN528" s="303">
        <f t="shared" si="283"/>
        <v>18</v>
      </c>
      <c r="CB528" s="307"/>
      <c r="CC528" s="307"/>
      <c r="CD528" s="307"/>
      <c r="CE528" s="307"/>
      <c r="CF528" s="307"/>
      <c r="CG528" s="307"/>
      <c r="CH528" s="307"/>
      <c r="CI528" s="307"/>
      <c r="CJ528" s="307"/>
      <c r="CK528" s="307"/>
      <c r="CL528" s="307"/>
      <c r="CM528" s="307"/>
      <c r="CN528" s="307"/>
      <c r="CO528" s="307"/>
      <c r="CP528" s="307"/>
      <c r="CQ528" s="307"/>
      <c r="CR528" s="307"/>
      <c r="CS528" s="307"/>
      <c r="CT528" s="307"/>
      <c r="CU528" s="307"/>
      <c r="CV528" s="307"/>
      <c r="CW528" s="307"/>
      <c r="CX528" s="307"/>
      <c r="CY528" s="307"/>
      <c r="CZ528" s="307"/>
      <c r="DA528" s="307"/>
      <c r="DB528" s="307"/>
      <c r="DC528" s="307"/>
      <c r="DD528" s="307"/>
      <c r="DE528" s="307"/>
      <c r="DF528" s="307"/>
      <c r="DG528" s="307"/>
      <c r="DH528" s="307"/>
      <c r="DI528" s="390"/>
      <c r="DJ528" s="390"/>
      <c r="DK528" s="307"/>
      <c r="DL528" s="307"/>
      <c r="DM528" s="307"/>
      <c r="DN528" s="307"/>
      <c r="DO528" s="307"/>
      <c r="DP528" s="307"/>
      <c r="DQ528" s="307"/>
      <c r="DR528" s="307"/>
      <c r="DS528" s="307"/>
      <c r="DT528" s="307"/>
      <c r="DU528" s="307"/>
      <c r="DV528" s="307"/>
      <c r="DW528" s="307"/>
      <c r="DX528" s="307"/>
      <c r="DY528" s="307"/>
      <c r="DZ528" s="307"/>
      <c r="EA528" s="307"/>
      <c r="EB528" s="307"/>
      <c r="EC528" s="307"/>
      <c r="ED528" s="307"/>
      <c r="EE528" s="307"/>
      <c r="EF528" s="307"/>
      <c r="EG528" s="307"/>
      <c r="EH528" s="307"/>
      <c r="EI528" s="307"/>
      <c r="EJ528" s="307"/>
      <c r="EK528" s="307"/>
      <c r="EL528" s="307"/>
      <c r="EM528" s="307"/>
      <c r="EN528" s="307"/>
      <c r="EO528" s="307"/>
      <c r="EP528" s="307"/>
      <c r="EQ528" s="307"/>
      <c r="ER528" s="307"/>
      <c r="ES528" s="307"/>
      <c r="ET528" s="307"/>
      <c r="EU528" s="390"/>
      <c r="EV528" s="390"/>
      <c r="EW528" s="307"/>
      <c r="EX528" s="307"/>
      <c r="EY528" s="307"/>
      <c r="EZ528" s="307"/>
      <c r="FA528" s="307"/>
      <c r="FB528" s="307"/>
      <c r="FC528" s="307"/>
      <c r="FD528" s="307"/>
      <c r="FE528" s="307"/>
      <c r="FF528" s="307"/>
      <c r="FG528" s="307"/>
      <c r="FH528" s="307"/>
      <c r="FI528" s="307"/>
      <c r="FJ528" s="307"/>
      <c r="FK528" s="307"/>
      <c r="FL528" s="307"/>
      <c r="FM528" s="307"/>
      <c r="FN528" s="307"/>
      <c r="FO528" s="307"/>
      <c r="FP528" s="307"/>
      <c r="FQ528" s="307"/>
      <c r="FR528" s="307"/>
      <c r="FS528" s="307"/>
      <c r="FT528" s="307"/>
      <c r="FU528" s="307"/>
      <c r="FV528" s="307"/>
      <c r="FW528" s="307"/>
      <c r="FX528" s="307"/>
      <c r="FY528" s="307"/>
      <c r="FZ528" s="307"/>
      <c r="GA528" s="307"/>
      <c r="GB528" s="307"/>
      <c r="GC528" s="307"/>
      <c r="GD528" s="307"/>
      <c r="GE528" s="307"/>
      <c r="GF528" s="307"/>
      <c r="GG528" s="307"/>
      <c r="GH528" s="307"/>
      <c r="GI528" s="307"/>
      <c r="GJ528" s="307"/>
      <c r="GK528" s="307"/>
      <c r="GL528" s="307"/>
      <c r="GM528" s="307"/>
      <c r="GN528" s="307"/>
      <c r="GO528" s="307"/>
      <c r="GP528" s="307"/>
      <c r="GQ528" s="307"/>
      <c r="GR528" s="307"/>
      <c r="GS528" s="307"/>
      <c r="GT528" s="307"/>
      <c r="GU528" s="307"/>
      <c r="GV528" s="307"/>
      <c r="GW528" s="307"/>
      <c r="GX528" s="307"/>
      <c r="GY528" s="307"/>
      <c r="GZ528" s="307"/>
      <c r="HA528" s="307"/>
      <c r="HB528" s="307"/>
      <c r="HC528" s="307"/>
      <c r="HD528" s="307"/>
      <c r="HE528" s="307"/>
      <c r="HF528" s="307"/>
      <c r="HG528" s="307"/>
      <c r="HH528" s="307"/>
      <c r="HI528" s="307"/>
      <c r="HJ528" s="307"/>
      <c r="HK528" s="307"/>
      <c r="HL528" s="307"/>
      <c r="HM528" s="307"/>
      <c r="HN528" s="307"/>
      <c r="HO528" s="307"/>
      <c r="HP528" s="307"/>
      <c r="HQ528" s="307"/>
      <c r="HR528" s="307"/>
      <c r="HS528" s="307"/>
      <c r="HT528" s="307"/>
      <c r="HU528" s="307"/>
      <c r="HV528" s="307"/>
      <c r="HW528" s="307"/>
      <c r="HX528" s="307"/>
      <c r="HY528" s="307"/>
      <c r="HZ528" s="307"/>
      <c r="IA528" s="307"/>
      <c r="IB528" s="307"/>
      <c r="IC528" s="307"/>
      <c r="ID528" s="307"/>
      <c r="IE528" s="307"/>
      <c r="IF528" s="307"/>
      <c r="IG528" s="307"/>
      <c r="IH528" s="307"/>
      <c r="II528" s="307"/>
      <c r="IJ528" s="307"/>
      <c r="IK528" s="307"/>
      <c r="IL528" s="307"/>
      <c r="IM528" s="307"/>
      <c r="IN528" s="307"/>
      <c r="IO528" s="307"/>
      <c r="IP528" s="307"/>
      <c r="IQ528" s="307"/>
      <c r="IR528" s="307"/>
      <c r="IS528" s="307"/>
      <c r="IT528" s="307"/>
      <c r="IU528" s="307"/>
      <c r="IV528" s="307"/>
      <c r="IW528" s="307"/>
      <c r="IX528" s="307"/>
      <c r="IY528" s="307"/>
      <c r="IZ528" s="307"/>
      <c r="JA528" s="307"/>
      <c r="JB528" s="307"/>
      <c r="JC528" s="307"/>
      <c r="JD528" s="307"/>
      <c r="JE528" s="307"/>
      <c r="JF528" s="307"/>
      <c r="JG528" s="307"/>
      <c r="JH528" s="307"/>
      <c r="JI528" s="307"/>
      <c r="JJ528" s="307"/>
      <c r="JK528" s="307"/>
      <c r="JL528" s="307"/>
      <c r="JM528" s="307"/>
      <c r="JN528" s="307"/>
      <c r="JO528" s="307"/>
      <c r="JP528" s="307"/>
      <c r="JQ528" s="307"/>
      <c r="JR528" s="307"/>
      <c r="JS528" s="307"/>
      <c r="JT528" s="307"/>
      <c r="JU528" s="307"/>
      <c r="JV528" s="307"/>
      <c r="JW528" s="307"/>
      <c r="JX528" s="307"/>
      <c r="JY528" s="307"/>
      <c r="JZ528" s="307"/>
      <c r="KA528" s="307"/>
      <c r="KB528" s="307"/>
      <c r="KC528" s="307"/>
      <c r="KD528" s="307"/>
      <c r="KE528" s="307"/>
      <c r="KF528" s="307"/>
      <c r="KG528" s="307"/>
      <c r="KH528" s="307"/>
      <c r="KI528" s="307"/>
      <c r="KJ528" s="307"/>
      <c r="KK528" s="307"/>
      <c r="KL528" s="307"/>
      <c r="KM528" s="307"/>
      <c r="KN528" s="307"/>
      <c r="KO528" s="307"/>
      <c r="KP528" s="307"/>
      <c r="KQ528" s="307"/>
      <c r="KR528" s="307"/>
      <c r="KS528" s="307"/>
      <c r="KT528" s="307"/>
    </row>
    <row r="529" spans="14:306" s="56" customFormat="1" ht="15" customHeight="1">
      <c r="N529" s="341"/>
      <c r="O529" s="303"/>
      <c r="P529" s="303"/>
      <c r="Q529" s="303"/>
      <c r="R529" s="303"/>
      <c r="S529" s="303"/>
      <c r="T529" s="303"/>
      <c r="U529" s="303"/>
      <c r="W529" s="303"/>
      <c r="X529" s="303"/>
      <c r="Y529" s="303"/>
      <c r="Z529" s="303"/>
      <c r="AA529" s="303"/>
      <c r="AB529" s="303"/>
      <c r="AC529" s="303"/>
      <c r="AD529" s="303"/>
      <c r="AE529" s="303"/>
      <c r="AF529" s="303"/>
      <c r="AG529" s="354">
        <v>15</v>
      </c>
      <c r="AH529" s="354"/>
      <c r="AI529" s="356" t="s">
        <v>262</v>
      </c>
      <c r="AJ529" s="356" t="s">
        <v>99</v>
      </c>
      <c r="AK529" s="359">
        <v>22</v>
      </c>
      <c r="AL529" s="359">
        <v>23</v>
      </c>
      <c r="AM529" s="356" t="s">
        <v>675</v>
      </c>
      <c r="AN529" s="356" t="s">
        <v>689</v>
      </c>
      <c r="AO529" s="356" t="s">
        <v>0</v>
      </c>
      <c r="AP529" s="359">
        <v>28</v>
      </c>
      <c r="AQ529" s="356" t="s">
        <v>99</v>
      </c>
      <c r="AR529" s="356" t="s">
        <v>133</v>
      </c>
      <c r="AS529" s="356" t="s">
        <v>102</v>
      </c>
      <c r="AT529" s="356" t="s">
        <v>815</v>
      </c>
      <c r="AU529" s="356"/>
      <c r="AV529" s="359" t="s">
        <v>164</v>
      </c>
      <c r="AW529" s="359">
        <v>29</v>
      </c>
      <c r="AX529" s="359">
        <v>18</v>
      </c>
      <c r="AY529" s="303">
        <f t="shared" si="269"/>
        <v>53</v>
      </c>
      <c r="AZ529" s="303">
        <f t="shared" si="270"/>
        <v>32</v>
      </c>
      <c r="BA529" s="303">
        <f t="shared" si="271"/>
        <v>23</v>
      </c>
      <c r="BB529" s="303">
        <f t="shared" si="272"/>
        <v>24</v>
      </c>
      <c r="BC529" s="303">
        <f t="shared" si="273"/>
        <v>66</v>
      </c>
      <c r="BD529" s="303">
        <f t="shared" si="274"/>
        <v>45</v>
      </c>
      <c r="BE529" s="303">
        <f t="shared" si="275"/>
        <v>23</v>
      </c>
      <c r="BF529" s="303">
        <f t="shared" si="276"/>
        <v>29</v>
      </c>
      <c r="BG529" s="303">
        <f t="shared" si="277"/>
        <v>32</v>
      </c>
      <c r="BH529" s="303"/>
      <c r="BI529" s="303">
        <f t="shared" si="278"/>
        <v>33</v>
      </c>
      <c r="BJ529" s="303">
        <f t="shared" si="279"/>
        <v>34</v>
      </c>
      <c r="BK529" s="303">
        <f t="shared" si="280"/>
        <v>114</v>
      </c>
      <c r="BL529" s="303">
        <f t="shared" si="281"/>
        <v>24</v>
      </c>
      <c r="BM529" s="303">
        <f t="shared" si="282"/>
        <v>30</v>
      </c>
      <c r="BN529" s="303" t="str">
        <f t="shared" si="283"/>
        <v>-</v>
      </c>
      <c r="CB529" s="307"/>
      <c r="CC529" s="307"/>
      <c r="CD529" s="307"/>
      <c r="CE529" s="307"/>
      <c r="CF529" s="307"/>
      <c r="CG529" s="307"/>
      <c r="CH529" s="307"/>
      <c r="CI529" s="307"/>
      <c r="CJ529" s="307"/>
      <c r="CK529" s="307"/>
      <c r="CL529" s="307"/>
      <c r="CM529" s="307"/>
      <c r="CN529" s="307"/>
      <c r="CO529" s="307"/>
      <c r="CP529" s="307"/>
      <c r="CQ529" s="307"/>
      <c r="CR529" s="307"/>
      <c r="CS529" s="307"/>
      <c r="CT529" s="307"/>
      <c r="CU529" s="307"/>
      <c r="CV529" s="307"/>
      <c r="CW529" s="307"/>
      <c r="CX529" s="307"/>
      <c r="CY529" s="307"/>
      <c r="CZ529" s="307"/>
      <c r="DA529" s="307"/>
      <c r="DB529" s="307"/>
      <c r="DC529" s="307"/>
      <c r="DD529" s="307"/>
      <c r="DE529" s="307"/>
      <c r="DF529" s="307"/>
      <c r="DG529" s="307"/>
      <c r="DH529" s="307"/>
      <c r="DI529" s="390"/>
      <c r="DJ529" s="390"/>
      <c r="DK529" s="307"/>
      <c r="DL529" s="307"/>
      <c r="DM529" s="307"/>
      <c r="DN529" s="307"/>
      <c r="DO529" s="307"/>
      <c r="DP529" s="307"/>
      <c r="DQ529" s="307"/>
      <c r="DR529" s="307"/>
      <c r="DS529" s="307"/>
      <c r="DT529" s="307"/>
      <c r="DU529" s="307"/>
      <c r="DV529" s="307"/>
      <c r="DW529" s="307"/>
      <c r="DX529" s="307"/>
      <c r="DY529" s="307"/>
      <c r="DZ529" s="307"/>
      <c r="EA529" s="307"/>
      <c r="EB529" s="307"/>
      <c r="EC529" s="307"/>
      <c r="ED529" s="307"/>
      <c r="EE529" s="307"/>
      <c r="EF529" s="307"/>
      <c r="EG529" s="307"/>
      <c r="EH529" s="307"/>
      <c r="EI529" s="307"/>
      <c r="EJ529" s="307"/>
      <c r="EK529" s="307"/>
      <c r="EL529" s="307"/>
      <c r="EM529" s="307"/>
      <c r="EN529" s="307"/>
      <c r="EO529" s="307"/>
      <c r="EP529" s="307"/>
      <c r="EQ529" s="307"/>
      <c r="ER529" s="307"/>
      <c r="ES529" s="307"/>
      <c r="ET529" s="307"/>
      <c r="EU529" s="390"/>
      <c r="EV529" s="390"/>
      <c r="EW529" s="307"/>
      <c r="EX529" s="307"/>
      <c r="EY529" s="307"/>
      <c r="EZ529" s="307"/>
      <c r="FA529" s="307"/>
      <c r="FB529" s="307"/>
      <c r="FC529" s="307"/>
      <c r="FD529" s="307"/>
      <c r="FE529" s="307"/>
      <c r="FF529" s="307"/>
      <c r="FG529" s="307"/>
      <c r="FH529" s="307"/>
      <c r="FI529" s="307"/>
      <c r="FJ529" s="307"/>
      <c r="FK529" s="307"/>
      <c r="FL529" s="307"/>
      <c r="FM529" s="307"/>
      <c r="FN529" s="307"/>
      <c r="FO529" s="307"/>
      <c r="FP529" s="307"/>
      <c r="FQ529" s="307"/>
      <c r="FR529" s="307"/>
      <c r="FS529" s="307"/>
      <c r="FT529" s="307"/>
      <c r="FU529" s="307"/>
      <c r="FV529" s="307"/>
      <c r="FW529" s="307"/>
      <c r="FX529" s="307"/>
      <c r="FY529" s="307"/>
      <c r="FZ529" s="307"/>
      <c r="GA529" s="307"/>
      <c r="GB529" s="307"/>
      <c r="GC529" s="307"/>
      <c r="GD529" s="307"/>
      <c r="GE529" s="307"/>
      <c r="GF529" s="307"/>
      <c r="GG529" s="307"/>
      <c r="GH529" s="307"/>
      <c r="GI529" s="307"/>
      <c r="GJ529" s="307"/>
      <c r="GK529" s="307"/>
      <c r="GL529" s="307"/>
      <c r="GM529" s="307"/>
      <c r="GN529" s="307"/>
      <c r="GO529" s="307"/>
      <c r="GP529" s="307"/>
      <c r="GQ529" s="307"/>
      <c r="GR529" s="307"/>
      <c r="GS529" s="307"/>
      <c r="GT529" s="307"/>
      <c r="GU529" s="307"/>
      <c r="GV529" s="307"/>
      <c r="GW529" s="307"/>
      <c r="GX529" s="307"/>
      <c r="GY529" s="307"/>
      <c r="GZ529" s="307"/>
      <c r="HA529" s="307"/>
      <c r="HB529" s="307"/>
      <c r="HC529" s="307"/>
      <c r="HD529" s="307"/>
      <c r="HE529" s="307"/>
      <c r="HF529" s="307"/>
      <c r="HG529" s="307"/>
      <c r="HH529" s="307"/>
      <c r="HI529" s="307"/>
      <c r="HJ529" s="307"/>
      <c r="HK529" s="307"/>
      <c r="HL529" s="307"/>
      <c r="HM529" s="307"/>
      <c r="HN529" s="307"/>
      <c r="HO529" s="307"/>
      <c r="HP529" s="307"/>
      <c r="HQ529" s="307"/>
      <c r="HR529" s="307"/>
      <c r="HS529" s="307"/>
      <c r="HT529" s="307"/>
      <c r="HU529" s="307"/>
      <c r="HV529" s="307"/>
      <c r="HW529" s="307"/>
      <c r="HX529" s="307"/>
      <c r="HY529" s="307"/>
      <c r="HZ529" s="307"/>
      <c r="IA529" s="307"/>
      <c r="IB529" s="307"/>
      <c r="IC529" s="307"/>
      <c r="ID529" s="307"/>
      <c r="IE529" s="307"/>
      <c r="IF529" s="307"/>
      <c r="IG529" s="307"/>
      <c r="IH529" s="307"/>
      <c r="II529" s="307"/>
      <c r="IJ529" s="307"/>
      <c r="IK529" s="307"/>
      <c r="IL529" s="307"/>
      <c r="IM529" s="307"/>
      <c r="IN529" s="307"/>
      <c r="IO529" s="307"/>
      <c r="IP529" s="307"/>
      <c r="IQ529" s="307"/>
      <c r="IR529" s="307"/>
      <c r="IS529" s="307"/>
      <c r="IT529" s="307"/>
      <c r="IU529" s="307"/>
      <c r="IV529" s="307"/>
      <c r="IW529" s="307"/>
      <c r="IX529" s="307"/>
      <c r="IY529" s="307"/>
      <c r="IZ529" s="307"/>
      <c r="JA529" s="307"/>
      <c r="JB529" s="307"/>
      <c r="JC529" s="307"/>
      <c r="JD529" s="307"/>
      <c r="JE529" s="307"/>
      <c r="JF529" s="307"/>
      <c r="JG529" s="307"/>
      <c r="JH529" s="307"/>
      <c r="JI529" s="307"/>
      <c r="JJ529" s="307"/>
      <c r="JK529" s="307"/>
      <c r="JL529" s="307"/>
      <c r="JM529" s="307"/>
      <c r="JN529" s="307"/>
      <c r="JO529" s="307"/>
      <c r="JP529" s="307"/>
      <c r="JQ529" s="307"/>
      <c r="JR529" s="307"/>
      <c r="JS529" s="307"/>
      <c r="JT529" s="307"/>
      <c r="JU529" s="307"/>
      <c r="JV529" s="307"/>
      <c r="JW529" s="307"/>
      <c r="JX529" s="307"/>
      <c r="JY529" s="307"/>
      <c r="JZ529" s="307"/>
      <c r="KA529" s="307"/>
      <c r="KB529" s="307"/>
      <c r="KC529" s="307"/>
      <c r="KD529" s="307"/>
      <c r="KE529" s="307"/>
      <c r="KF529" s="307"/>
      <c r="KG529" s="307"/>
      <c r="KH529" s="307"/>
      <c r="KI529" s="307"/>
      <c r="KJ529" s="307"/>
      <c r="KK529" s="307"/>
      <c r="KL529" s="307"/>
      <c r="KM529" s="307"/>
      <c r="KN529" s="307"/>
      <c r="KO529" s="307"/>
      <c r="KP529" s="307"/>
      <c r="KQ529" s="307"/>
      <c r="KR529" s="307"/>
      <c r="KS529" s="307"/>
      <c r="KT529" s="307"/>
    </row>
    <row r="530" spans="14:306" s="56" customFormat="1" ht="15" customHeight="1">
      <c r="N530" s="341"/>
      <c r="O530" s="303"/>
      <c r="P530" s="303"/>
      <c r="Q530" s="303"/>
      <c r="R530" s="303"/>
      <c r="S530" s="303"/>
      <c r="T530" s="303"/>
      <c r="U530" s="303"/>
      <c r="W530" s="303"/>
      <c r="X530" s="303"/>
      <c r="Y530" s="303"/>
      <c r="Z530" s="303"/>
      <c r="AA530" s="303"/>
      <c r="AB530" s="303"/>
      <c r="AC530" s="303"/>
      <c r="AD530" s="303"/>
      <c r="AE530" s="303"/>
      <c r="AF530" s="303"/>
      <c r="AG530" s="354">
        <v>16</v>
      </c>
      <c r="AH530" s="354"/>
      <c r="AI530" s="356" t="s">
        <v>215</v>
      </c>
      <c r="AJ530" s="356" t="s">
        <v>102</v>
      </c>
      <c r="AK530" s="356" t="s">
        <v>140</v>
      </c>
      <c r="AL530" s="356" t="s">
        <v>89</v>
      </c>
      <c r="AM530" s="356" t="s">
        <v>732</v>
      </c>
      <c r="AN530" s="356" t="s">
        <v>202</v>
      </c>
      <c r="AO530" s="359">
        <v>23</v>
      </c>
      <c r="AP530" s="356" t="s">
        <v>165</v>
      </c>
      <c r="AQ530" s="356" t="s">
        <v>102</v>
      </c>
      <c r="AR530" s="356" t="s">
        <v>137</v>
      </c>
      <c r="AS530" s="359">
        <v>34</v>
      </c>
      <c r="AT530" s="356" t="s">
        <v>722</v>
      </c>
      <c r="AU530" s="356"/>
      <c r="AV530" s="359">
        <v>24</v>
      </c>
      <c r="AW530" s="359">
        <v>30</v>
      </c>
      <c r="AX530" s="356" t="s">
        <v>0</v>
      </c>
      <c r="AY530" s="303">
        <f t="shared" si="269"/>
        <v>57</v>
      </c>
      <c r="AZ530" s="303">
        <f t="shared" si="270"/>
        <v>34</v>
      </c>
      <c r="BA530" s="303">
        <f t="shared" si="271"/>
        <v>25</v>
      </c>
      <c r="BB530" s="303">
        <f t="shared" si="272"/>
        <v>26</v>
      </c>
      <c r="BC530" s="303">
        <f t="shared" si="273"/>
        <v>70</v>
      </c>
      <c r="BD530" s="303">
        <f t="shared" si="274"/>
        <v>47</v>
      </c>
      <c r="BE530" s="303">
        <f t="shared" si="275"/>
        <v>24</v>
      </c>
      <c r="BF530" s="303">
        <f t="shared" si="276"/>
        <v>31</v>
      </c>
      <c r="BG530" s="303">
        <f t="shared" si="277"/>
        <v>34</v>
      </c>
      <c r="BH530" s="303"/>
      <c r="BI530" s="303">
        <f t="shared" si="278"/>
        <v>35</v>
      </c>
      <c r="BJ530" s="303">
        <f t="shared" si="279"/>
        <v>35</v>
      </c>
      <c r="BK530" s="303">
        <f t="shared" si="280"/>
        <v>121</v>
      </c>
      <c r="BL530" s="303">
        <f t="shared" si="281"/>
        <v>25</v>
      </c>
      <c r="BM530" s="303">
        <f t="shared" si="282"/>
        <v>31</v>
      </c>
      <c r="BN530" s="303">
        <f t="shared" si="283"/>
        <v>19</v>
      </c>
      <c r="CB530" s="307"/>
      <c r="CC530" s="307"/>
      <c r="CD530" s="307"/>
      <c r="CE530" s="307"/>
      <c r="CF530" s="307"/>
      <c r="CG530" s="307"/>
      <c r="CH530" s="307"/>
      <c r="CI530" s="307"/>
      <c r="CJ530" s="307"/>
      <c r="CK530" s="307"/>
      <c r="CL530" s="307"/>
      <c r="CM530" s="307"/>
      <c r="CN530" s="307"/>
      <c r="CO530" s="307"/>
      <c r="CP530" s="307"/>
      <c r="CQ530" s="307"/>
      <c r="CR530" s="307"/>
      <c r="CS530" s="307"/>
      <c r="CT530" s="307"/>
      <c r="CU530" s="307"/>
      <c r="CV530" s="307"/>
      <c r="CW530" s="307"/>
      <c r="CX530" s="307"/>
      <c r="CY530" s="307"/>
      <c r="CZ530" s="307"/>
      <c r="DA530" s="307"/>
      <c r="DB530" s="307"/>
      <c r="DC530" s="307"/>
      <c r="DD530" s="307"/>
      <c r="DE530" s="307"/>
      <c r="DF530" s="307"/>
      <c r="DG530" s="307"/>
      <c r="DH530" s="307"/>
      <c r="DI530" s="390"/>
      <c r="DJ530" s="390"/>
      <c r="DK530" s="307"/>
      <c r="DL530" s="307"/>
      <c r="DM530" s="307"/>
      <c r="DN530" s="307"/>
      <c r="DO530" s="307"/>
      <c r="DP530" s="307"/>
      <c r="DQ530" s="307"/>
      <c r="DR530" s="307"/>
      <c r="DS530" s="307"/>
      <c r="DT530" s="307"/>
      <c r="DU530" s="307"/>
      <c r="DV530" s="307"/>
      <c r="DW530" s="307"/>
      <c r="DX530" s="307"/>
      <c r="DY530" s="307"/>
      <c r="DZ530" s="307"/>
      <c r="EA530" s="307"/>
      <c r="EB530" s="307"/>
      <c r="EC530" s="307"/>
      <c r="ED530" s="307"/>
      <c r="EE530" s="307"/>
      <c r="EF530" s="307"/>
      <c r="EG530" s="307"/>
      <c r="EH530" s="307"/>
      <c r="EI530" s="307"/>
      <c r="EJ530" s="307"/>
      <c r="EK530" s="307"/>
      <c r="EL530" s="307"/>
      <c r="EM530" s="307"/>
      <c r="EN530" s="307"/>
      <c r="EO530" s="307"/>
      <c r="EP530" s="307"/>
      <c r="EQ530" s="307"/>
      <c r="ER530" s="307"/>
      <c r="ES530" s="307"/>
      <c r="ET530" s="307"/>
      <c r="EU530" s="390"/>
      <c r="EV530" s="390"/>
      <c r="EW530" s="307"/>
      <c r="EX530" s="307"/>
      <c r="EY530" s="307"/>
      <c r="EZ530" s="307"/>
      <c r="FA530" s="307"/>
      <c r="FB530" s="307"/>
      <c r="FC530" s="307"/>
      <c r="FD530" s="307"/>
      <c r="FE530" s="307"/>
      <c r="FF530" s="307"/>
      <c r="FG530" s="307"/>
      <c r="FH530" s="307"/>
      <c r="FI530" s="307"/>
      <c r="FJ530" s="307"/>
      <c r="FK530" s="307"/>
      <c r="FL530" s="307"/>
      <c r="FM530" s="307"/>
      <c r="FN530" s="307"/>
      <c r="FO530" s="307"/>
      <c r="FP530" s="307"/>
      <c r="FQ530" s="307"/>
      <c r="FR530" s="307"/>
      <c r="FS530" s="307"/>
      <c r="FT530" s="307"/>
      <c r="FU530" s="307"/>
      <c r="FV530" s="307"/>
      <c r="FW530" s="307"/>
      <c r="FX530" s="307"/>
      <c r="FY530" s="307"/>
      <c r="FZ530" s="307"/>
      <c r="GA530" s="307"/>
      <c r="GB530" s="307"/>
      <c r="GC530" s="307"/>
      <c r="GD530" s="307"/>
      <c r="GE530" s="307"/>
      <c r="GF530" s="307"/>
      <c r="GG530" s="307"/>
      <c r="GH530" s="307"/>
      <c r="GI530" s="307"/>
      <c r="GJ530" s="307"/>
      <c r="GK530" s="307"/>
      <c r="GL530" s="307"/>
      <c r="GM530" s="307"/>
      <c r="GN530" s="307"/>
      <c r="GO530" s="307"/>
      <c r="GP530" s="307"/>
      <c r="GQ530" s="307"/>
      <c r="GR530" s="307"/>
      <c r="GS530" s="307"/>
      <c r="GT530" s="307"/>
      <c r="GU530" s="307"/>
      <c r="GV530" s="307"/>
      <c r="GW530" s="307"/>
      <c r="GX530" s="307"/>
      <c r="GY530" s="307"/>
      <c r="GZ530" s="307"/>
      <c r="HA530" s="307"/>
      <c r="HB530" s="307"/>
      <c r="HC530" s="307"/>
      <c r="HD530" s="307"/>
      <c r="HE530" s="307"/>
      <c r="HF530" s="307"/>
      <c r="HG530" s="307"/>
      <c r="HH530" s="307"/>
      <c r="HI530" s="307"/>
      <c r="HJ530" s="307"/>
      <c r="HK530" s="307"/>
      <c r="HL530" s="307"/>
      <c r="HM530" s="307"/>
      <c r="HN530" s="307"/>
      <c r="HO530" s="307"/>
      <c r="HP530" s="307"/>
      <c r="HQ530" s="307"/>
      <c r="HR530" s="307"/>
      <c r="HS530" s="307"/>
      <c r="HT530" s="307"/>
      <c r="HU530" s="307"/>
      <c r="HV530" s="307"/>
      <c r="HW530" s="307"/>
      <c r="HX530" s="307"/>
      <c r="HY530" s="307"/>
      <c r="HZ530" s="307"/>
      <c r="IA530" s="307"/>
      <c r="IB530" s="307"/>
      <c r="IC530" s="307"/>
      <c r="ID530" s="307"/>
      <c r="IE530" s="307"/>
      <c r="IF530" s="307"/>
      <c r="IG530" s="307"/>
      <c r="IH530" s="307"/>
      <c r="II530" s="307"/>
      <c r="IJ530" s="307"/>
      <c r="IK530" s="307"/>
      <c r="IL530" s="307"/>
      <c r="IM530" s="307"/>
      <c r="IN530" s="307"/>
      <c r="IO530" s="307"/>
      <c r="IP530" s="307"/>
      <c r="IQ530" s="307"/>
      <c r="IR530" s="307"/>
      <c r="IS530" s="307"/>
      <c r="IT530" s="307"/>
      <c r="IU530" s="307"/>
      <c r="IV530" s="307"/>
      <c r="IW530" s="307"/>
      <c r="IX530" s="307"/>
      <c r="IY530" s="307"/>
      <c r="IZ530" s="307"/>
      <c r="JA530" s="307"/>
      <c r="JB530" s="307"/>
      <c r="JC530" s="307"/>
      <c r="JD530" s="307"/>
      <c r="JE530" s="307"/>
      <c r="JF530" s="307"/>
      <c r="JG530" s="307"/>
      <c r="JH530" s="307"/>
      <c r="JI530" s="307"/>
      <c r="JJ530" s="307"/>
      <c r="JK530" s="307"/>
      <c r="JL530" s="307"/>
      <c r="JM530" s="307"/>
      <c r="JN530" s="307"/>
      <c r="JO530" s="307"/>
      <c r="JP530" s="307"/>
      <c r="JQ530" s="307"/>
      <c r="JR530" s="307"/>
      <c r="JS530" s="307"/>
      <c r="JT530" s="307"/>
      <c r="JU530" s="307"/>
      <c r="JV530" s="307"/>
      <c r="JW530" s="307"/>
      <c r="JX530" s="307"/>
      <c r="JY530" s="307"/>
      <c r="JZ530" s="307"/>
      <c r="KA530" s="307"/>
      <c r="KB530" s="307"/>
      <c r="KC530" s="307"/>
      <c r="KD530" s="307"/>
      <c r="KE530" s="307"/>
      <c r="KF530" s="307"/>
      <c r="KG530" s="307"/>
      <c r="KH530" s="307"/>
      <c r="KI530" s="307"/>
      <c r="KJ530" s="307"/>
      <c r="KK530" s="307"/>
      <c r="KL530" s="307"/>
      <c r="KM530" s="307"/>
      <c r="KN530" s="307"/>
      <c r="KO530" s="307"/>
      <c r="KP530" s="307"/>
      <c r="KQ530" s="307"/>
      <c r="KR530" s="307"/>
      <c r="KS530" s="307"/>
      <c r="KT530" s="307"/>
    </row>
    <row r="531" spans="14:306" s="56" customFormat="1" ht="15" customHeight="1">
      <c r="N531" s="341"/>
      <c r="O531" s="303"/>
      <c r="P531" s="303"/>
      <c r="Q531" s="303"/>
      <c r="R531" s="303"/>
      <c r="S531" s="303"/>
      <c r="T531" s="303"/>
      <c r="U531" s="303"/>
      <c r="W531" s="303"/>
      <c r="X531" s="303"/>
      <c r="Y531" s="303"/>
      <c r="Z531" s="303"/>
      <c r="AA531" s="303"/>
      <c r="AB531" s="303"/>
      <c r="AC531" s="303"/>
      <c r="AD531" s="303"/>
      <c r="AE531" s="303"/>
      <c r="AF531" s="303"/>
      <c r="AG531" s="354">
        <v>17</v>
      </c>
      <c r="AH531" s="354"/>
      <c r="AI531" s="356" t="s">
        <v>268</v>
      </c>
      <c r="AJ531" s="359">
        <v>34</v>
      </c>
      <c r="AK531" s="359">
        <v>25</v>
      </c>
      <c r="AL531" s="359">
        <v>26</v>
      </c>
      <c r="AM531" s="356" t="s">
        <v>816</v>
      </c>
      <c r="AN531" s="356" t="s">
        <v>761</v>
      </c>
      <c r="AO531" s="359">
        <v>24</v>
      </c>
      <c r="AP531" s="359">
        <v>31</v>
      </c>
      <c r="AQ531" s="356" t="s">
        <v>98</v>
      </c>
      <c r="AR531" s="356" t="s">
        <v>585</v>
      </c>
      <c r="AS531" s="359">
        <v>35</v>
      </c>
      <c r="AT531" s="356" t="s">
        <v>817</v>
      </c>
      <c r="AU531" s="356"/>
      <c r="AV531" s="359">
        <v>25</v>
      </c>
      <c r="AW531" s="356">
        <v>31</v>
      </c>
      <c r="AX531" s="359">
        <v>19</v>
      </c>
      <c r="AY531" s="303">
        <f t="shared" si="269"/>
        <v>61</v>
      </c>
      <c r="AZ531" s="303">
        <f t="shared" si="270"/>
        <v>35</v>
      </c>
      <c r="BA531" s="303">
        <f t="shared" si="271"/>
        <v>26</v>
      </c>
      <c r="BB531" s="303">
        <f t="shared" si="272"/>
        <v>27</v>
      </c>
      <c r="BC531" s="303">
        <f t="shared" si="273"/>
        <v>73</v>
      </c>
      <c r="BD531" s="303">
        <f t="shared" si="274"/>
        <v>49</v>
      </c>
      <c r="BE531" s="303">
        <f t="shared" si="275"/>
        <v>25</v>
      </c>
      <c r="BF531" s="303">
        <f t="shared" si="276"/>
        <v>32</v>
      </c>
      <c r="BG531" s="303">
        <f t="shared" si="277"/>
        <v>36</v>
      </c>
      <c r="BH531" s="303"/>
      <c r="BI531" s="303">
        <f t="shared" si="278"/>
        <v>37</v>
      </c>
      <c r="BJ531" s="303">
        <f t="shared" si="279"/>
        <v>36</v>
      </c>
      <c r="BK531" s="303">
        <f t="shared" si="280"/>
        <v>127</v>
      </c>
      <c r="BL531" s="303">
        <f t="shared" si="281"/>
        <v>26</v>
      </c>
      <c r="BM531" s="303">
        <f t="shared" si="282"/>
        <v>32</v>
      </c>
      <c r="BN531" s="303">
        <f t="shared" si="283"/>
        <v>20</v>
      </c>
      <c r="CB531" s="307"/>
      <c r="CC531" s="307"/>
      <c r="CD531" s="307"/>
      <c r="CE531" s="307"/>
      <c r="CF531" s="307"/>
      <c r="CG531" s="307"/>
      <c r="CH531" s="307"/>
      <c r="CI531" s="307"/>
      <c r="CJ531" s="307"/>
      <c r="CK531" s="307"/>
      <c r="CL531" s="307"/>
      <c r="CM531" s="307"/>
      <c r="CN531" s="307"/>
      <c r="CO531" s="307"/>
      <c r="CP531" s="307"/>
      <c r="CQ531" s="307"/>
      <c r="CR531" s="307"/>
      <c r="CS531" s="307"/>
      <c r="CT531" s="307"/>
      <c r="CU531" s="307"/>
      <c r="CV531" s="307"/>
      <c r="CW531" s="307"/>
      <c r="CX531" s="307"/>
      <c r="CY531" s="307"/>
      <c r="CZ531" s="307"/>
      <c r="DA531" s="307"/>
      <c r="DB531" s="307"/>
      <c r="DC531" s="307"/>
      <c r="DD531" s="307"/>
      <c r="DE531" s="307"/>
      <c r="DF531" s="307"/>
      <c r="DG531" s="307"/>
      <c r="DH531" s="307"/>
      <c r="DI531" s="390"/>
      <c r="DJ531" s="390"/>
      <c r="DK531" s="307"/>
      <c r="DL531" s="307"/>
      <c r="DM531" s="307"/>
      <c r="DN531" s="307"/>
      <c r="DO531" s="307"/>
      <c r="DP531" s="307"/>
      <c r="DQ531" s="307"/>
      <c r="DR531" s="307"/>
      <c r="DS531" s="307"/>
      <c r="DT531" s="307"/>
      <c r="DU531" s="307"/>
      <c r="DV531" s="307"/>
      <c r="DW531" s="307"/>
      <c r="DX531" s="307"/>
      <c r="DY531" s="307"/>
      <c r="DZ531" s="307"/>
      <c r="EA531" s="307"/>
      <c r="EB531" s="307"/>
      <c r="EC531" s="307"/>
      <c r="ED531" s="307"/>
      <c r="EE531" s="307"/>
      <c r="EF531" s="307"/>
      <c r="EG531" s="307"/>
      <c r="EH531" s="307"/>
      <c r="EI531" s="307"/>
      <c r="EJ531" s="307"/>
      <c r="EK531" s="307"/>
      <c r="EL531" s="307"/>
      <c r="EM531" s="307"/>
      <c r="EN531" s="307"/>
      <c r="EO531" s="307"/>
      <c r="EP531" s="307"/>
      <c r="EQ531" s="307"/>
      <c r="ER531" s="307"/>
      <c r="ES531" s="307"/>
      <c r="ET531" s="307"/>
      <c r="EU531" s="390"/>
      <c r="EV531" s="390"/>
      <c r="EW531" s="307"/>
      <c r="EX531" s="307"/>
      <c r="EY531" s="307"/>
      <c r="EZ531" s="307"/>
      <c r="FA531" s="307"/>
      <c r="FB531" s="307"/>
      <c r="FC531" s="307"/>
      <c r="FD531" s="307"/>
      <c r="FE531" s="307"/>
      <c r="FF531" s="307"/>
      <c r="FG531" s="307"/>
      <c r="FH531" s="307"/>
      <c r="FI531" s="307"/>
      <c r="FJ531" s="307"/>
      <c r="FK531" s="307"/>
      <c r="FL531" s="307"/>
      <c r="FM531" s="307"/>
      <c r="FN531" s="307"/>
      <c r="FO531" s="307"/>
      <c r="FP531" s="307"/>
      <c r="FQ531" s="307"/>
      <c r="FR531" s="307"/>
      <c r="FS531" s="307"/>
      <c r="FT531" s="307"/>
      <c r="FU531" s="307"/>
      <c r="FV531" s="307"/>
      <c r="FW531" s="307"/>
      <c r="FX531" s="307"/>
      <c r="FY531" s="307"/>
      <c r="FZ531" s="307"/>
      <c r="GA531" s="307"/>
      <c r="GB531" s="307"/>
      <c r="GC531" s="307"/>
      <c r="GD531" s="307"/>
      <c r="GE531" s="307"/>
      <c r="GF531" s="307"/>
      <c r="GG531" s="307"/>
      <c r="GH531" s="307"/>
      <c r="GI531" s="307"/>
      <c r="GJ531" s="307"/>
      <c r="GK531" s="307"/>
      <c r="GL531" s="307"/>
      <c r="GM531" s="307"/>
      <c r="GN531" s="307"/>
      <c r="GO531" s="307"/>
      <c r="GP531" s="307"/>
      <c r="GQ531" s="307"/>
      <c r="GR531" s="307"/>
      <c r="GS531" s="307"/>
      <c r="GT531" s="307"/>
      <c r="GU531" s="307"/>
      <c r="GV531" s="307"/>
      <c r="GW531" s="307"/>
      <c r="GX531" s="307"/>
      <c r="GY531" s="307"/>
      <c r="GZ531" s="307"/>
      <c r="HA531" s="307"/>
      <c r="HB531" s="307"/>
      <c r="HC531" s="307"/>
      <c r="HD531" s="307"/>
      <c r="HE531" s="307"/>
      <c r="HF531" s="307"/>
      <c r="HG531" s="307"/>
      <c r="HH531" s="307"/>
      <c r="HI531" s="307"/>
      <c r="HJ531" s="307"/>
      <c r="HK531" s="307"/>
      <c r="HL531" s="307"/>
      <c r="HM531" s="307"/>
      <c r="HN531" s="307"/>
      <c r="HO531" s="307"/>
      <c r="HP531" s="307"/>
      <c r="HQ531" s="307"/>
      <c r="HR531" s="307"/>
      <c r="HS531" s="307"/>
      <c r="HT531" s="307"/>
      <c r="HU531" s="307"/>
      <c r="HV531" s="307"/>
      <c r="HW531" s="307"/>
      <c r="HX531" s="307"/>
      <c r="HY531" s="307"/>
      <c r="HZ531" s="307"/>
      <c r="IA531" s="307"/>
      <c r="IB531" s="307"/>
      <c r="IC531" s="307"/>
      <c r="ID531" s="307"/>
      <c r="IE531" s="307"/>
      <c r="IF531" s="307"/>
      <c r="IG531" s="307"/>
      <c r="IH531" s="307"/>
      <c r="II531" s="307"/>
      <c r="IJ531" s="307"/>
      <c r="IK531" s="307"/>
      <c r="IL531" s="307"/>
      <c r="IM531" s="307"/>
      <c r="IN531" s="307"/>
      <c r="IO531" s="307"/>
      <c r="IP531" s="307"/>
      <c r="IQ531" s="307"/>
      <c r="IR531" s="307"/>
      <c r="IS531" s="307"/>
      <c r="IT531" s="307"/>
      <c r="IU531" s="307"/>
      <c r="IV531" s="307"/>
      <c r="IW531" s="307"/>
      <c r="IX531" s="307"/>
      <c r="IY531" s="307"/>
      <c r="IZ531" s="307"/>
      <c r="JA531" s="307"/>
      <c r="JB531" s="307"/>
      <c r="JC531" s="307"/>
      <c r="JD531" s="307"/>
      <c r="JE531" s="307"/>
      <c r="JF531" s="307"/>
      <c r="JG531" s="307"/>
      <c r="JH531" s="307"/>
      <c r="JI531" s="307"/>
      <c r="JJ531" s="307"/>
      <c r="JK531" s="307"/>
      <c r="JL531" s="307"/>
      <c r="JM531" s="307"/>
      <c r="JN531" s="307"/>
      <c r="JO531" s="307"/>
      <c r="JP531" s="307"/>
      <c r="JQ531" s="307"/>
      <c r="JR531" s="307"/>
      <c r="JS531" s="307"/>
      <c r="JT531" s="307"/>
      <c r="JU531" s="307"/>
      <c r="JV531" s="307"/>
      <c r="JW531" s="307"/>
      <c r="JX531" s="307"/>
      <c r="JY531" s="307"/>
      <c r="JZ531" s="307"/>
      <c r="KA531" s="307"/>
      <c r="KB531" s="307"/>
      <c r="KC531" s="307"/>
      <c r="KD531" s="307"/>
      <c r="KE531" s="307"/>
      <c r="KF531" s="307"/>
      <c r="KG531" s="307"/>
      <c r="KH531" s="307"/>
      <c r="KI531" s="307"/>
      <c r="KJ531" s="307"/>
      <c r="KK531" s="307"/>
      <c r="KL531" s="307"/>
      <c r="KM531" s="307"/>
      <c r="KN531" s="307"/>
      <c r="KO531" s="307"/>
      <c r="KP531" s="307"/>
      <c r="KQ531" s="307"/>
      <c r="KR531" s="307"/>
      <c r="KS531" s="307"/>
      <c r="KT531" s="307"/>
    </row>
    <row r="532" spans="14:306" s="56" customFormat="1" ht="15" customHeight="1">
      <c r="N532" s="341"/>
      <c r="O532" s="303"/>
      <c r="P532" s="303"/>
      <c r="Q532" s="303"/>
      <c r="R532" s="303"/>
      <c r="S532" s="303"/>
      <c r="T532" s="303"/>
      <c r="U532" s="303"/>
      <c r="W532" s="303"/>
      <c r="X532" s="303"/>
      <c r="Y532" s="303"/>
      <c r="Z532" s="303"/>
      <c r="AA532" s="303"/>
      <c r="AB532" s="303"/>
      <c r="AC532" s="303"/>
      <c r="AD532" s="303"/>
      <c r="AE532" s="303"/>
      <c r="AF532" s="303"/>
      <c r="AG532" s="354">
        <v>18</v>
      </c>
      <c r="AH532" s="354"/>
      <c r="AI532" s="356" t="s">
        <v>633</v>
      </c>
      <c r="AJ532" s="356" t="s">
        <v>585</v>
      </c>
      <c r="AK532" s="356" t="s">
        <v>93</v>
      </c>
      <c r="AL532" s="359">
        <v>27</v>
      </c>
      <c r="AM532" s="356" t="s">
        <v>818</v>
      </c>
      <c r="AN532" s="356" t="s">
        <v>239</v>
      </c>
      <c r="AO532" s="359">
        <v>25</v>
      </c>
      <c r="AP532" s="356" t="s">
        <v>102</v>
      </c>
      <c r="AQ532" s="359">
        <v>36</v>
      </c>
      <c r="AR532" s="356" t="s">
        <v>283</v>
      </c>
      <c r="AS532" s="359">
        <v>36</v>
      </c>
      <c r="AT532" s="356" t="s">
        <v>819</v>
      </c>
      <c r="AU532" s="356"/>
      <c r="AV532" s="356" t="s">
        <v>93</v>
      </c>
      <c r="AW532" s="359">
        <v>32</v>
      </c>
      <c r="AX532" s="359">
        <v>20</v>
      </c>
      <c r="AY532" s="303">
        <f t="shared" si="269"/>
        <v>64</v>
      </c>
      <c r="AZ532" s="303">
        <f t="shared" si="270"/>
        <v>37</v>
      </c>
      <c r="BA532" s="303">
        <f t="shared" si="271"/>
        <v>28</v>
      </c>
      <c r="BB532" s="303">
        <f t="shared" si="272"/>
        <v>28</v>
      </c>
      <c r="BC532" s="303">
        <f t="shared" si="273"/>
        <v>77</v>
      </c>
      <c r="BD532" s="303">
        <f t="shared" si="274"/>
        <v>52</v>
      </c>
      <c r="BE532" s="303">
        <f t="shared" si="275"/>
        <v>26</v>
      </c>
      <c r="BF532" s="303">
        <f t="shared" si="276"/>
        <v>34</v>
      </c>
      <c r="BG532" s="303">
        <f t="shared" si="277"/>
        <v>37</v>
      </c>
      <c r="BH532" s="303"/>
      <c r="BI532" s="303">
        <f t="shared" si="278"/>
        <v>40</v>
      </c>
      <c r="BJ532" s="303">
        <f t="shared" si="279"/>
        <v>37</v>
      </c>
      <c r="BK532" s="303">
        <f t="shared" si="280"/>
        <v>133</v>
      </c>
      <c r="BL532" s="303">
        <f t="shared" si="281"/>
        <v>28</v>
      </c>
      <c r="BM532" s="303">
        <f t="shared" si="282"/>
        <v>33</v>
      </c>
      <c r="BN532" s="303">
        <f t="shared" si="283"/>
        <v>21</v>
      </c>
      <c r="CB532" s="307"/>
      <c r="CC532" s="307"/>
      <c r="CD532" s="307"/>
      <c r="CE532" s="307"/>
      <c r="CF532" s="307"/>
      <c r="CG532" s="307"/>
      <c r="CH532" s="307"/>
      <c r="CI532" s="307"/>
      <c r="CJ532" s="307"/>
      <c r="CK532" s="307"/>
      <c r="CL532" s="307"/>
      <c r="CM532" s="307"/>
      <c r="CN532" s="307"/>
      <c r="CO532" s="307"/>
      <c r="CP532" s="307"/>
      <c r="CQ532" s="307"/>
      <c r="CR532" s="307"/>
      <c r="CS532" s="307"/>
      <c r="CT532" s="307"/>
      <c r="CU532" s="307"/>
      <c r="CV532" s="307"/>
      <c r="CW532" s="307"/>
      <c r="CX532" s="307"/>
      <c r="CY532" s="307"/>
      <c r="CZ532" s="307"/>
      <c r="DA532" s="307"/>
      <c r="DB532" s="307"/>
      <c r="DC532" s="307"/>
      <c r="DD532" s="307"/>
      <c r="DE532" s="307"/>
      <c r="DF532" s="307"/>
      <c r="DG532" s="307"/>
      <c r="DH532" s="307"/>
      <c r="DI532" s="390"/>
      <c r="DJ532" s="390"/>
      <c r="DK532" s="307"/>
      <c r="DL532" s="307"/>
      <c r="DM532" s="307"/>
      <c r="DN532" s="307"/>
      <c r="DO532" s="307"/>
      <c r="DP532" s="307"/>
      <c r="DQ532" s="307"/>
      <c r="DR532" s="307"/>
      <c r="DS532" s="307"/>
      <c r="DT532" s="307"/>
      <c r="DU532" s="307"/>
      <c r="DV532" s="307"/>
      <c r="DW532" s="307"/>
      <c r="DX532" s="307"/>
      <c r="DY532" s="307"/>
      <c r="DZ532" s="307"/>
      <c r="EA532" s="307"/>
      <c r="EB532" s="307"/>
      <c r="EC532" s="307"/>
      <c r="ED532" s="307"/>
      <c r="EE532" s="307"/>
      <c r="EF532" s="307"/>
      <c r="EG532" s="307"/>
      <c r="EH532" s="307"/>
      <c r="EI532" s="307"/>
      <c r="EJ532" s="307"/>
      <c r="EK532" s="307"/>
      <c r="EL532" s="307"/>
      <c r="EM532" s="307"/>
      <c r="EN532" s="307"/>
      <c r="EO532" s="307"/>
      <c r="EP532" s="307"/>
      <c r="EQ532" s="307"/>
      <c r="ER532" s="307"/>
      <c r="ES532" s="307"/>
      <c r="ET532" s="307"/>
      <c r="EU532" s="390"/>
      <c r="EV532" s="390"/>
      <c r="EW532" s="307"/>
      <c r="EX532" s="307"/>
      <c r="EY532" s="307"/>
      <c r="EZ532" s="307"/>
      <c r="FA532" s="307"/>
      <c r="FB532" s="307"/>
      <c r="FC532" s="307"/>
      <c r="FD532" s="307"/>
      <c r="FE532" s="307"/>
      <c r="FF532" s="307"/>
      <c r="FG532" s="307"/>
      <c r="FH532" s="307"/>
      <c r="FI532" s="307"/>
      <c r="FJ532" s="307"/>
      <c r="FK532" s="307"/>
      <c r="FL532" s="307"/>
      <c r="FM532" s="307"/>
      <c r="FN532" s="307"/>
      <c r="FO532" s="307"/>
      <c r="FP532" s="307"/>
      <c r="FQ532" s="307"/>
      <c r="FR532" s="307"/>
      <c r="FS532" s="307"/>
      <c r="FT532" s="307"/>
      <c r="FU532" s="307"/>
      <c r="FV532" s="307"/>
      <c r="FW532" s="307"/>
      <c r="FX532" s="307"/>
      <c r="FY532" s="307"/>
      <c r="FZ532" s="307"/>
      <c r="GA532" s="307"/>
      <c r="GB532" s="307"/>
      <c r="GC532" s="307"/>
      <c r="GD532" s="307"/>
      <c r="GE532" s="307"/>
      <c r="GF532" s="307"/>
      <c r="GG532" s="307"/>
      <c r="GH532" s="307"/>
      <c r="GI532" s="307"/>
      <c r="GJ532" s="307"/>
      <c r="GK532" s="307"/>
      <c r="GL532" s="307"/>
      <c r="GM532" s="307"/>
      <c r="GN532" s="307"/>
      <c r="GO532" s="307"/>
      <c r="GP532" s="307"/>
      <c r="GQ532" s="307"/>
      <c r="GR532" s="307"/>
      <c r="GS532" s="307"/>
      <c r="GT532" s="307"/>
      <c r="GU532" s="307"/>
      <c r="GV532" s="307"/>
      <c r="GW532" s="307"/>
      <c r="GX532" s="307"/>
      <c r="GY532" s="307"/>
      <c r="GZ532" s="307"/>
      <c r="HA532" s="307"/>
      <c r="HB532" s="307"/>
      <c r="HC532" s="307"/>
      <c r="HD532" s="307"/>
      <c r="HE532" s="307"/>
      <c r="HF532" s="307"/>
      <c r="HG532" s="307"/>
      <c r="HH532" s="307"/>
      <c r="HI532" s="307"/>
      <c r="HJ532" s="307"/>
      <c r="HK532" s="307"/>
      <c r="HL532" s="307"/>
      <c r="HM532" s="307"/>
      <c r="HN532" s="307"/>
      <c r="HO532" s="307"/>
      <c r="HP532" s="307"/>
      <c r="HQ532" s="307"/>
      <c r="HR532" s="307"/>
      <c r="HS532" s="307"/>
      <c r="HT532" s="307"/>
      <c r="HU532" s="307"/>
      <c r="HV532" s="307"/>
      <c r="HW532" s="307"/>
      <c r="HX532" s="307"/>
      <c r="HY532" s="307"/>
      <c r="HZ532" s="307"/>
      <c r="IA532" s="307"/>
      <c r="IB532" s="307"/>
      <c r="IC532" s="307"/>
      <c r="ID532" s="307"/>
      <c r="IE532" s="307"/>
      <c r="IF532" s="307"/>
      <c r="IG532" s="307"/>
      <c r="IH532" s="307"/>
      <c r="II532" s="307"/>
      <c r="IJ532" s="307"/>
      <c r="IK532" s="307"/>
      <c r="IL532" s="307"/>
      <c r="IM532" s="307"/>
      <c r="IN532" s="307"/>
      <c r="IO532" s="307"/>
      <c r="IP532" s="307"/>
      <c r="IQ532" s="307"/>
      <c r="IR532" s="307"/>
      <c r="IS532" s="307"/>
      <c r="IT532" s="307"/>
      <c r="IU532" s="307"/>
      <c r="IV532" s="307"/>
      <c r="IW532" s="307"/>
      <c r="IX532" s="307"/>
      <c r="IY532" s="307"/>
      <c r="IZ532" s="307"/>
      <c r="JA532" s="307"/>
      <c r="JB532" s="307"/>
      <c r="JC532" s="307"/>
      <c r="JD532" s="307"/>
      <c r="JE532" s="307"/>
      <c r="JF532" s="307"/>
      <c r="JG532" s="307"/>
      <c r="JH532" s="307"/>
      <c r="JI532" s="307"/>
      <c r="JJ532" s="307"/>
      <c r="JK532" s="307"/>
      <c r="JL532" s="307"/>
      <c r="JM532" s="307"/>
      <c r="JN532" s="307"/>
      <c r="JO532" s="307"/>
      <c r="JP532" s="307"/>
      <c r="JQ532" s="307"/>
      <c r="JR532" s="307"/>
      <c r="JS532" s="307"/>
      <c r="JT532" s="307"/>
      <c r="JU532" s="307"/>
      <c r="JV532" s="307"/>
      <c r="JW532" s="307"/>
      <c r="JX532" s="307"/>
      <c r="JY532" s="307"/>
      <c r="JZ532" s="307"/>
      <c r="KA532" s="307"/>
      <c r="KB532" s="307"/>
      <c r="KC532" s="307"/>
      <c r="KD532" s="307"/>
      <c r="KE532" s="307"/>
      <c r="KF532" s="307"/>
      <c r="KG532" s="307"/>
      <c r="KH532" s="307"/>
      <c r="KI532" s="307"/>
      <c r="KJ532" s="307"/>
      <c r="KK532" s="307"/>
      <c r="KL532" s="307"/>
      <c r="KM532" s="307"/>
      <c r="KN532" s="307"/>
      <c r="KO532" s="307"/>
      <c r="KP532" s="307"/>
      <c r="KQ532" s="307"/>
      <c r="KR532" s="307"/>
      <c r="KS532" s="307"/>
      <c r="KT532" s="307"/>
    </row>
    <row r="533" spans="14:306" s="56" customFormat="1" ht="15" customHeight="1">
      <c r="N533" s="341"/>
      <c r="O533" s="303"/>
      <c r="P533" s="303"/>
      <c r="Q533" s="303"/>
      <c r="R533" s="303"/>
      <c r="S533" s="303"/>
      <c r="T533" s="303"/>
      <c r="U533" s="303"/>
      <c r="W533" s="303"/>
      <c r="X533" s="303"/>
      <c r="Y533" s="303"/>
      <c r="Z533" s="303"/>
      <c r="AA533" s="303"/>
      <c r="AB533" s="303"/>
      <c r="AC533" s="303"/>
      <c r="AD533" s="303"/>
      <c r="AE533" s="303"/>
      <c r="AF533" s="303"/>
      <c r="AG533" s="354">
        <v>19</v>
      </c>
      <c r="AH533" s="354"/>
      <c r="AI533" s="356" t="s">
        <v>820</v>
      </c>
      <c r="AJ533" s="356" t="s">
        <v>807</v>
      </c>
      <c r="AK533" s="356" t="s">
        <v>304</v>
      </c>
      <c r="AL533" s="359">
        <v>28</v>
      </c>
      <c r="AM533" s="356" t="s">
        <v>821</v>
      </c>
      <c r="AN533" s="356" t="s">
        <v>315</v>
      </c>
      <c r="AO533" s="356" t="s">
        <v>272</v>
      </c>
      <c r="AP533" s="356" t="s">
        <v>98</v>
      </c>
      <c r="AQ533" s="356" t="s">
        <v>783</v>
      </c>
      <c r="AR533" s="359" t="s">
        <v>822</v>
      </c>
      <c r="AS533" s="356" t="s">
        <v>195</v>
      </c>
      <c r="AT533" s="356" t="s">
        <v>823</v>
      </c>
      <c r="AU533" s="356"/>
      <c r="AV533" s="356" t="s">
        <v>219</v>
      </c>
      <c r="AW533" s="356" t="s">
        <v>137</v>
      </c>
      <c r="AX533" s="356" t="s">
        <v>183</v>
      </c>
      <c r="AY533" s="303">
        <f>IF(AI533="-",AI533,IF(ISNUMBER(AI533),AI533,MID(AI533,(FIND("-",AI533)+1),3)+1))</f>
        <v>69</v>
      </c>
      <c r="AZ533" s="303">
        <f>IF(AJ533="-",AJ533,IF(ISNUMBER(AJ533),AJ533,MID(AJ533,(FIND("-",AJ533)+1),3)+1))</f>
        <v>45</v>
      </c>
      <c r="BA533" s="303">
        <f>IF(AK533="-",AK533,IF(ISNUMBER(AK533),AK533,MID(AK533,(FIND("-",AK533)+1),3)+1))</f>
        <v>33</v>
      </c>
      <c r="BB533" s="303">
        <v>29</v>
      </c>
      <c r="BC533" s="303">
        <f>IF(AM533="-",AM533,IF(ISNUMBER(AM533),AM533,MID(AM533,(FIND("-",AM533)+1),3)+1))</f>
        <v>120</v>
      </c>
      <c r="BD533" s="303">
        <f>IF(AN533="-",AN533,IF(ISNUMBER(AN533),AN533,MID(AN533,(FIND("-",AN533)+1),3)+1))</f>
        <v>69</v>
      </c>
      <c r="BE533" s="303">
        <f>IF(AO533="-",AO533,IF(ISNUMBER(AO533),AO533,MID(AO533,(FIND("-",AO533)+1),3)+1))</f>
        <v>31</v>
      </c>
      <c r="BF533" s="303">
        <f>IF(AP533="-",AP533,IF(ISNUMBER(AP533),AP533,MID(AP533,(FIND("-",AP533)+1),3)+1))</f>
        <v>36</v>
      </c>
      <c r="BG533" s="303">
        <f>IF(AQ533="-",AQ533,IF(ISNUMBER(AQ533),AQ533,MID(AQ533,(FIND("-",AQ533)+1),3)+1))</f>
        <v>43</v>
      </c>
      <c r="BH533" s="303"/>
      <c r="BI533" s="303">
        <f>IF(AR533="-",AR533,IF(ISNUMBER(AR533),AR533,MID(AR533,(FIND("-",AR533)+1),3)+1))</f>
        <v>64</v>
      </c>
      <c r="BJ533" s="303">
        <f>IF(AS533="-",AS533,IF(ISNUMBER(AS533),AS533,MID(AS533,(FIND("-",AS533)+1),3)+1))</f>
        <v>39</v>
      </c>
      <c r="BK533" s="303">
        <f>IF(AT533="-",AT533,IF(ISNUMBER(AT533),AT533,MID(AT533,(FIND("-",AT533)+1),3)+1))</f>
        <v>137</v>
      </c>
      <c r="BL533" s="303">
        <f>IF(AV533="-",AV533,IF(ISNUMBER(AV533),AV533,MID(AV533,(FIND("-",AV533)+1),3)+1))</f>
        <v>34</v>
      </c>
      <c r="BM533" s="303">
        <f>IF(AW533="-",AW533,IF(ISNUMBER(AW533),AW533,MID(AW533,(FIND("-",AW533)+1),3)+1))</f>
        <v>35</v>
      </c>
      <c r="BN533" s="303">
        <f>IF(AX533="-",AX533,IF(ISNUMBER(AX533),AX533,MID(AX533,(FIND("-",AX533)+1),3)+1))</f>
        <v>25</v>
      </c>
      <c r="CB533" s="307"/>
      <c r="CC533" s="307"/>
      <c r="CD533" s="307"/>
      <c r="CE533" s="307"/>
      <c r="CF533" s="307"/>
      <c r="CG533" s="307"/>
      <c r="CH533" s="307"/>
      <c r="CI533" s="307"/>
      <c r="CJ533" s="307"/>
      <c r="CK533" s="307"/>
      <c r="CL533" s="307"/>
      <c r="CM533" s="307"/>
      <c r="CN533" s="307"/>
      <c r="CO533" s="307"/>
      <c r="CP533" s="307"/>
      <c r="CQ533" s="307"/>
      <c r="CR533" s="307"/>
      <c r="CS533" s="307"/>
      <c r="CT533" s="307"/>
      <c r="CU533" s="307"/>
      <c r="CV533" s="307"/>
      <c r="CW533" s="307"/>
      <c r="CX533" s="307"/>
      <c r="CY533" s="307"/>
      <c r="CZ533" s="307"/>
      <c r="DA533" s="307"/>
      <c r="DB533" s="307"/>
      <c r="DC533" s="307"/>
      <c r="DD533" s="307"/>
      <c r="DE533" s="307"/>
      <c r="DF533" s="307"/>
      <c r="DG533" s="307"/>
      <c r="DH533" s="307"/>
      <c r="DI533" s="390"/>
      <c r="DJ533" s="390"/>
      <c r="DK533" s="307"/>
      <c r="DL533" s="307"/>
      <c r="DM533" s="307"/>
      <c r="DN533" s="307"/>
      <c r="DO533" s="307"/>
      <c r="DP533" s="307"/>
      <c r="DQ533" s="307"/>
      <c r="DR533" s="307"/>
      <c r="DS533" s="307"/>
      <c r="DT533" s="307"/>
      <c r="DU533" s="307"/>
      <c r="DV533" s="307"/>
      <c r="DW533" s="307"/>
      <c r="DX533" s="307"/>
      <c r="DY533" s="307"/>
      <c r="DZ533" s="307"/>
      <c r="EA533" s="307"/>
      <c r="EB533" s="307"/>
      <c r="EC533" s="307"/>
      <c r="ED533" s="307"/>
      <c r="EE533" s="307"/>
      <c r="EF533" s="307"/>
      <c r="EG533" s="307"/>
      <c r="EH533" s="307"/>
      <c r="EI533" s="307"/>
      <c r="EJ533" s="307"/>
      <c r="EK533" s="307"/>
      <c r="EL533" s="307"/>
      <c r="EM533" s="307"/>
      <c r="EN533" s="307"/>
      <c r="EO533" s="307"/>
      <c r="EP533" s="307"/>
      <c r="EQ533" s="307"/>
      <c r="ER533" s="307"/>
      <c r="ES533" s="307"/>
      <c r="ET533" s="307"/>
      <c r="EU533" s="390"/>
      <c r="EV533" s="390"/>
      <c r="EW533" s="307"/>
      <c r="EX533" s="307"/>
      <c r="EY533" s="307"/>
      <c r="EZ533" s="307"/>
      <c r="FA533" s="307"/>
      <c r="FB533" s="307"/>
      <c r="FC533" s="307"/>
      <c r="FD533" s="307"/>
      <c r="FE533" s="307"/>
      <c r="FF533" s="307"/>
      <c r="FG533" s="307"/>
      <c r="FH533" s="307"/>
      <c r="FI533" s="307"/>
      <c r="FJ533" s="307"/>
      <c r="FK533" s="307"/>
      <c r="FL533" s="307"/>
      <c r="FM533" s="307"/>
      <c r="FN533" s="307"/>
      <c r="FO533" s="307"/>
      <c r="FP533" s="307"/>
      <c r="FQ533" s="307"/>
      <c r="FR533" s="307"/>
      <c r="FS533" s="307"/>
      <c r="FT533" s="307"/>
      <c r="FU533" s="307"/>
      <c r="FV533" s="307"/>
      <c r="FW533" s="307"/>
      <c r="FX533" s="307"/>
      <c r="FY533" s="307"/>
      <c r="FZ533" s="307"/>
      <c r="GA533" s="307"/>
      <c r="GB533" s="307"/>
      <c r="GC533" s="307"/>
      <c r="GD533" s="307"/>
      <c r="GE533" s="307"/>
      <c r="GF533" s="307"/>
      <c r="GG533" s="307"/>
      <c r="GH533" s="307"/>
      <c r="GI533" s="307"/>
      <c r="GJ533" s="307"/>
      <c r="GK533" s="307"/>
      <c r="GL533" s="307"/>
      <c r="GM533" s="307"/>
      <c r="GN533" s="307"/>
      <c r="GO533" s="307"/>
      <c r="GP533" s="307"/>
      <c r="GQ533" s="307"/>
      <c r="GR533" s="307"/>
      <c r="GS533" s="307"/>
      <c r="GT533" s="307"/>
      <c r="GU533" s="307"/>
      <c r="GV533" s="307"/>
      <c r="GW533" s="307"/>
      <c r="GX533" s="307"/>
      <c r="GY533" s="307"/>
      <c r="GZ533" s="307"/>
      <c r="HA533" s="307"/>
      <c r="HB533" s="307"/>
      <c r="HC533" s="307"/>
      <c r="HD533" s="307"/>
      <c r="HE533" s="307"/>
      <c r="HF533" s="307"/>
      <c r="HG533" s="307"/>
      <c r="HH533" s="307"/>
      <c r="HI533" s="307"/>
      <c r="HJ533" s="307"/>
      <c r="HK533" s="307"/>
      <c r="HL533" s="307"/>
      <c r="HM533" s="307"/>
      <c r="HN533" s="307"/>
      <c r="HO533" s="307"/>
      <c r="HP533" s="307"/>
      <c r="HQ533" s="307"/>
      <c r="HR533" s="307"/>
      <c r="HS533" s="307"/>
      <c r="HT533" s="307"/>
      <c r="HU533" s="307"/>
      <c r="HV533" s="307"/>
      <c r="HW533" s="307"/>
      <c r="HX533" s="307"/>
      <c r="HY533" s="307"/>
      <c r="HZ533" s="307"/>
      <c r="IA533" s="307"/>
      <c r="IB533" s="307"/>
      <c r="IC533" s="307"/>
      <c r="ID533" s="307"/>
      <c r="IE533" s="307"/>
      <c r="IF533" s="307"/>
      <c r="IG533" s="307"/>
      <c r="IH533" s="307"/>
      <c r="II533" s="307"/>
      <c r="IJ533" s="307"/>
      <c r="IK533" s="307"/>
      <c r="IL533" s="307"/>
      <c r="IM533" s="307"/>
      <c r="IN533" s="307"/>
      <c r="IO533" s="307"/>
      <c r="IP533" s="307"/>
      <c r="IQ533" s="307"/>
      <c r="IR533" s="307"/>
      <c r="IS533" s="307"/>
      <c r="IT533" s="307"/>
      <c r="IU533" s="307"/>
      <c r="IV533" s="307"/>
      <c r="IW533" s="307"/>
      <c r="IX533" s="307"/>
      <c r="IY533" s="307"/>
      <c r="IZ533" s="307"/>
      <c r="JA533" s="307"/>
      <c r="JB533" s="307"/>
      <c r="JC533" s="307"/>
      <c r="JD533" s="307"/>
      <c r="JE533" s="307"/>
      <c r="JF533" s="307"/>
      <c r="JG533" s="307"/>
      <c r="JH533" s="307"/>
      <c r="JI533" s="307"/>
      <c r="JJ533" s="307"/>
      <c r="JK533" s="307"/>
      <c r="JL533" s="307"/>
      <c r="JM533" s="307"/>
      <c r="JN533" s="307"/>
      <c r="JO533" s="307"/>
      <c r="JP533" s="307"/>
      <c r="JQ533" s="307"/>
      <c r="JR533" s="307"/>
      <c r="JS533" s="307"/>
      <c r="JT533" s="307"/>
      <c r="JU533" s="307"/>
      <c r="JV533" s="307"/>
      <c r="JW533" s="307"/>
      <c r="JX533" s="307"/>
      <c r="JY533" s="307"/>
      <c r="JZ533" s="307"/>
      <c r="KA533" s="307"/>
      <c r="KB533" s="307"/>
      <c r="KC533" s="307"/>
      <c r="KD533" s="307"/>
      <c r="KE533" s="307"/>
      <c r="KF533" s="307"/>
      <c r="KG533" s="307"/>
      <c r="KH533" s="307"/>
      <c r="KI533" s="307"/>
      <c r="KJ533" s="307"/>
      <c r="KK533" s="307"/>
      <c r="KL533" s="307"/>
      <c r="KM533" s="307"/>
      <c r="KN533" s="307"/>
      <c r="KO533" s="307"/>
      <c r="KP533" s="307"/>
      <c r="KQ533" s="307"/>
      <c r="KR533" s="307"/>
      <c r="KS533" s="307"/>
      <c r="KT533" s="307"/>
    </row>
    <row r="534" spans="14:306" s="56" customFormat="1" ht="15" customHeight="1">
      <c r="N534" s="341"/>
      <c r="O534" s="303"/>
      <c r="P534" s="303"/>
      <c r="Q534" s="303"/>
      <c r="R534" s="303"/>
      <c r="S534" s="303"/>
      <c r="T534" s="303"/>
      <c r="U534" s="303"/>
      <c r="W534" s="303"/>
      <c r="X534" s="303"/>
      <c r="Y534" s="303"/>
      <c r="Z534" s="303"/>
      <c r="AA534" s="303"/>
      <c r="AB534" s="303"/>
      <c r="AC534" s="303"/>
      <c r="AD534" s="303"/>
      <c r="AE534" s="303"/>
      <c r="AF534" s="303"/>
      <c r="AG534" s="303"/>
      <c r="AH534" s="303"/>
      <c r="AI534" s="362"/>
      <c r="AJ534" s="362"/>
      <c r="AK534" s="362"/>
      <c r="AL534" s="362"/>
      <c r="AM534" s="362"/>
      <c r="AN534" s="362"/>
      <c r="AO534" s="362"/>
      <c r="AP534" s="362"/>
      <c r="AQ534" s="362"/>
      <c r="AR534" s="362"/>
      <c r="AS534" s="362"/>
      <c r="AT534" s="362"/>
      <c r="AU534" s="362"/>
      <c r="AV534" s="362"/>
      <c r="AW534" s="362"/>
      <c r="AX534" s="362"/>
      <c r="AY534" s="303"/>
      <c r="AZ534" s="303"/>
      <c r="BA534" s="303"/>
      <c r="BB534" s="303"/>
      <c r="BC534" s="303"/>
      <c r="BD534" s="303"/>
      <c r="BE534" s="303"/>
      <c r="BF534" s="303"/>
      <c r="BG534" s="303"/>
      <c r="BH534" s="303"/>
      <c r="BI534" s="303"/>
      <c r="BJ534" s="303"/>
      <c r="BK534" s="303"/>
      <c r="BL534" s="303"/>
      <c r="BM534" s="303"/>
      <c r="BN534" s="303"/>
      <c r="CB534" s="307"/>
      <c r="CC534" s="307"/>
      <c r="CD534" s="307"/>
      <c r="CE534" s="307"/>
      <c r="CF534" s="307"/>
      <c r="CG534" s="307"/>
      <c r="CH534" s="307"/>
      <c r="CI534" s="307"/>
      <c r="CJ534" s="307"/>
      <c r="CK534" s="307"/>
      <c r="CL534" s="307"/>
      <c r="CM534" s="307"/>
      <c r="CN534" s="307"/>
      <c r="CO534" s="307"/>
      <c r="CP534" s="307"/>
      <c r="CQ534" s="307"/>
      <c r="CR534" s="307"/>
      <c r="CS534" s="307"/>
      <c r="CT534" s="307"/>
      <c r="CU534" s="307"/>
      <c r="CV534" s="307"/>
      <c r="CW534" s="307"/>
      <c r="CX534" s="307"/>
      <c r="CY534" s="307"/>
      <c r="CZ534" s="307"/>
      <c r="DA534" s="307"/>
      <c r="DB534" s="307"/>
      <c r="DC534" s="307"/>
      <c r="DD534" s="307"/>
      <c r="DE534" s="307"/>
      <c r="DF534" s="307"/>
      <c r="DG534" s="307"/>
      <c r="DH534" s="307"/>
      <c r="DI534" s="390"/>
      <c r="DJ534" s="390"/>
      <c r="DK534" s="307"/>
      <c r="DL534" s="307"/>
      <c r="DM534" s="307"/>
      <c r="DN534" s="307"/>
      <c r="DO534" s="307"/>
      <c r="DP534" s="307"/>
      <c r="DQ534" s="307"/>
      <c r="DR534" s="307"/>
      <c r="DS534" s="307"/>
      <c r="DT534" s="307"/>
      <c r="DU534" s="307"/>
      <c r="DV534" s="307"/>
      <c r="DW534" s="307"/>
      <c r="DX534" s="307"/>
      <c r="DY534" s="307"/>
      <c r="DZ534" s="307"/>
      <c r="EA534" s="307"/>
      <c r="EB534" s="307"/>
      <c r="EC534" s="307"/>
      <c r="ED534" s="307"/>
      <c r="EE534" s="307"/>
      <c r="EF534" s="307"/>
      <c r="EG534" s="307"/>
      <c r="EH534" s="307"/>
      <c r="EI534" s="307"/>
      <c r="EJ534" s="307"/>
      <c r="EK534" s="307"/>
      <c r="EL534" s="307"/>
      <c r="EM534" s="307"/>
      <c r="EN534" s="307"/>
      <c r="EO534" s="307"/>
      <c r="EP534" s="307"/>
      <c r="EQ534" s="307"/>
      <c r="ER534" s="307"/>
      <c r="ES534" s="307"/>
      <c r="ET534" s="307"/>
      <c r="EU534" s="390"/>
      <c r="EV534" s="390"/>
      <c r="EW534" s="307"/>
      <c r="EX534" s="307"/>
      <c r="EY534" s="307"/>
      <c r="EZ534" s="307"/>
      <c r="FA534" s="307"/>
      <c r="FB534" s="307"/>
      <c r="FC534" s="307"/>
      <c r="FD534" s="307"/>
      <c r="FE534" s="307"/>
      <c r="FF534" s="307"/>
      <c r="FG534" s="307"/>
      <c r="FH534" s="307"/>
      <c r="FI534" s="307"/>
      <c r="FJ534" s="307"/>
      <c r="FK534" s="307"/>
      <c r="FL534" s="307"/>
      <c r="FM534" s="307"/>
      <c r="FN534" s="307"/>
      <c r="FO534" s="307"/>
      <c r="FP534" s="307"/>
      <c r="FQ534" s="307"/>
      <c r="FR534" s="307"/>
      <c r="FS534" s="307"/>
      <c r="FT534" s="307"/>
      <c r="FU534" s="307"/>
      <c r="FV534" s="307"/>
      <c r="FW534" s="307"/>
      <c r="FX534" s="307"/>
      <c r="FY534" s="307"/>
      <c r="FZ534" s="307"/>
      <c r="GA534" s="307"/>
      <c r="GB534" s="307"/>
      <c r="GC534" s="307"/>
      <c r="GD534" s="307"/>
      <c r="GE534" s="307"/>
      <c r="GF534" s="307"/>
      <c r="GG534" s="307"/>
      <c r="GH534" s="307"/>
      <c r="GI534" s="307"/>
      <c r="GJ534" s="307"/>
      <c r="GK534" s="307"/>
      <c r="GL534" s="307"/>
      <c r="GM534" s="307"/>
      <c r="GN534" s="307"/>
      <c r="GO534" s="307"/>
      <c r="GP534" s="307"/>
      <c r="GQ534" s="307"/>
      <c r="GR534" s="307"/>
      <c r="GS534" s="307"/>
      <c r="GT534" s="307"/>
      <c r="GU534" s="307"/>
      <c r="GV534" s="307"/>
      <c r="GW534" s="307"/>
      <c r="GX534" s="307"/>
      <c r="GY534" s="307"/>
      <c r="GZ534" s="307"/>
      <c r="HA534" s="307"/>
      <c r="HB534" s="307"/>
      <c r="HC534" s="307"/>
      <c r="HD534" s="307"/>
      <c r="HE534" s="307"/>
      <c r="HF534" s="307"/>
      <c r="HG534" s="307"/>
      <c r="HH534" s="307"/>
      <c r="HI534" s="307"/>
      <c r="HJ534" s="307"/>
      <c r="HK534" s="307"/>
      <c r="HL534" s="307"/>
      <c r="HM534" s="307"/>
      <c r="HN534" s="307"/>
      <c r="HO534" s="307"/>
      <c r="HP534" s="307"/>
      <c r="HQ534" s="307"/>
      <c r="HR534" s="307"/>
      <c r="HS534" s="307"/>
      <c r="HT534" s="307"/>
      <c r="HU534" s="307"/>
      <c r="HV534" s="307"/>
      <c r="HW534" s="307"/>
      <c r="HX534" s="307"/>
      <c r="HY534" s="307"/>
      <c r="HZ534" s="307"/>
      <c r="IA534" s="307"/>
      <c r="IB534" s="307"/>
      <c r="IC534" s="307"/>
      <c r="ID534" s="307"/>
      <c r="IE534" s="307"/>
      <c r="IF534" s="307"/>
      <c r="IG534" s="307"/>
      <c r="IH534" s="307"/>
      <c r="II534" s="307"/>
      <c r="IJ534" s="307"/>
      <c r="IK534" s="307"/>
      <c r="IL534" s="307"/>
      <c r="IM534" s="307"/>
      <c r="IN534" s="307"/>
      <c r="IO534" s="307"/>
      <c r="IP534" s="307"/>
      <c r="IQ534" s="307"/>
      <c r="IR534" s="307"/>
      <c r="IS534" s="307"/>
      <c r="IT534" s="307"/>
      <c r="IU534" s="307"/>
      <c r="IV534" s="307"/>
      <c r="IW534" s="307"/>
      <c r="IX534" s="307"/>
      <c r="IY534" s="307"/>
      <c r="IZ534" s="307"/>
      <c r="JA534" s="307"/>
      <c r="JB534" s="307"/>
      <c r="JC534" s="307"/>
      <c r="JD534" s="307"/>
      <c r="JE534" s="307"/>
      <c r="JF534" s="307"/>
      <c r="JG534" s="307"/>
      <c r="JH534" s="307"/>
      <c r="JI534" s="307"/>
      <c r="JJ534" s="307"/>
      <c r="JK534" s="307"/>
      <c r="JL534" s="307"/>
      <c r="JM534" s="307"/>
      <c r="JN534" s="307"/>
      <c r="JO534" s="307"/>
      <c r="JP534" s="307"/>
      <c r="JQ534" s="307"/>
      <c r="JR534" s="307"/>
      <c r="JS534" s="307"/>
      <c r="JT534" s="307"/>
      <c r="JU534" s="307"/>
      <c r="JV534" s="307"/>
      <c r="JW534" s="307"/>
      <c r="JX534" s="307"/>
      <c r="JY534" s="307"/>
      <c r="JZ534" s="307"/>
      <c r="KA534" s="307"/>
      <c r="KB534" s="307"/>
      <c r="KC534" s="307"/>
      <c r="KD534" s="307"/>
      <c r="KE534" s="307"/>
      <c r="KF534" s="307"/>
      <c r="KG534" s="307"/>
      <c r="KH534" s="307"/>
      <c r="KI534" s="307"/>
      <c r="KJ534" s="307"/>
      <c r="KK534" s="307"/>
      <c r="KL534" s="307"/>
      <c r="KM534" s="307"/>
      <c r="KN534" s="307"/>
      <c r="KO534" s="307"/>
      <c r="KP534" s="307"/>
      <c r="KQ534" s="307"/>
      <c r="KR534" s="307"/>
      <c r="KS534" s="307"/>
      <c r="KT534" s="307"/>
    </row>
    <row r="535" spans="14:306" s="56" customFormat="1" ht="15" customHeight="1">
      <c r="N535" s="341"/>
      <c r="O535" s="303"/>
      <c r="P535" s="303"/>
      <c r="Q535" s="303"/>
      <c r="R535" s="303"/>
      <c r="S535" s="303"/>
      <c r="T535" s="303"/>
      <c r="U535" s="303"/>
      <c r="W535" s="303"/>
      <c r="X535" s="303"/>
      <c r="Y535" s="303"/>
      <c r="Z535" s="303"/>
      <c r="AA535" s="303"/>
      <c r="AB535" s="303"/>
      <c r="AC535" s="303"/>
      <c r="AD535" s="303"/>
      <c r="AE535" s="303"/>
      <c r="AF535" s="303"/>
      <c r="AG535" s="303"/>
      <c r="AH535" s="303"/>
      <c r="AI535" s="362"/>
      <c r="AJ535" s="362"/>
      <c r="AK535" s="362"/>
      <c r="AL535" s="362"/>
      <c r="AM535" s="362"/>
      <c r="AN535" s="362"/>
      <c r="AO535" s="362"/>
      <c r="AP535" s="362"/>
      <c r="AQ535" s="362"/>
      <c r="AR535" s="362"/>
      <c r="AS535" s="362"/>
      <c r="AT535" s="362"/>
      <c r="AU535" s="362"/>
      <c r="AV535" s="362"/>
      <c r="AW535" s="362"/>
      <c r="AX535" s="362"/>
      <c r="AY535" s="303"/>
      <c r="AZ535" s="303"/>
      <c r="BA535" s="303"/>
      <c r="BB535" s="303"/>
      <c r="BC535" s="303"/>
      <c r="BD535" s="303"/>
      <c r="BE535" s="303"/>
      <c r="BF535" s="303"/>
      <c r="BG535" s="303"/>
      <c r="BH535" s="303"/>
      <c r="BI535" s="303"/>
      <c r="BJ535" s="303"/>
      <c r="BK535" s="303"/>
      <c r="BL535" s="303"/>
      <c r="BM535" s="303"/>
      <c r="BN535" s="303"/>
      <c r="CB535" s="307"/>
      <c r="CC535" s="307"/>
      <c r="CD535" s="307"/>
      <c r="CE535" s="307"/>
      <c r="CF535" s="307"/>
      <c r="CG535" s="307"/>
      <c r="CH535" s="307"/>
      <c r="CI535" s="307"/>
      <c r="CJ535" s="307"/>
      <c r="CK535" s="307"/>
      <c r="CL535" s="307"/>
      <c r="CM535" s="307"/>
      <c r="CN535" s="307"/>
      <c r="CO535" s="307"/>
      <c r="CP535" s="307"/>
      <c r="CQ535" s="307"/>
      <c r="CR535" s="307"/>
      <c r="CS535" s="307"/>
      <c r="CT535" s="307"/>
      <c r="CU535" s="307"/>
      <c r="CV535" s="307"/>
      <c r="CW535" s="307"/>
      <c r="CX535" s="307"/>
      <c r="CY535" s="307"/>
      <c r="CZ535" s="307"/>
      <c r="DA535" s="307"/>
      <c r="DB535" s="307"/>
      <c r="DC535" s="307"/>
      <c r="DD535" s="307"/>
      <c r="DE535" s="307"/>
      <c r="DF535" s="307"/>
      <c r="DG535" s="307"/>
      <c r="DH535" s="307"/>
      <c r="DI535" s="390"/>
      <c r="DJ535" s="390"/>
      <c r="DK535" s="307"/>
      <c r="DL535" s="307"/>
      <c r="DM535" s="307"/>
      <c r="DN535" s="307"/>
      <c r="DO535" s="307"/>
      <c r="DP535" s="307"/>
      <c r="DQ535" s="307"/>
      <c r="DR535" s="307"/>
      <c r="DS535" s="307"/>
      <c r="DT535" s="307"/>
      <c r="DU535" s="307"/>
      <c r="DV535" s="307"/>
      <c r="DW535" s="307"/>
      <c r="DX535" s="307"/>
      <c r="DY535" s="307"/>
      <c r="DZ535" s="307"/>
      <c r="EA535" s="307"/>
      <c r="EB535" s="307"/>
      <c r="EC535" s="307"/>
      <c r="ED535" s="307"/>
      <c r="EE535" s="307"/>
      <c r="EF535" s="307"/>
      <c r="EG535" s="307"/>
      <c r="EH535" s="307"/>
      <c r="EI535" s="307"/>
      <c r="EJ535" s="307"/>
      <c r="EK535" s="307"/>
      <c r="EL535" s="307"/>
      <c r="EM535" s="307"/>
      <c r="EN535" s="307"/>
      <c r="EO535" s="307"/>
      <c r="EP535" s="307"/>
      <c r="EQ535" s="307"/>
      <c r="ER535" s="307"/>
      <c r="ES535" s="307"/>
      <c r="ET535" s="307"/>
      <c r="EU535" s="390"/>
      <c r="EV535" s="390"/>
      <c r="EW535" s="307"/>
      <c r="EX535" s="307"/>
      <c r="EY535" s="307"/>
      <c r="EZ535" s="307"/>
      <c r="FA535" s="307"/>
      <c r="FB535" s="307"/>
      <c r="FC535" s="307"/>
      <c r="FD535" s="307"/>
      <c r="FE535" s="307"/>
      <c r="FF535" s="307"/>
      <c r="FG535" s="307"/>
      <c r="FH535" s="307"/>
      <c r="FI535" s="307"/>
      <c r="FJ535" s="307"/>
      <c r="FK535" s="307"/>
      <c r="FL535" s="307"/>
      <c r="FM535" s="307"/>
      <c r="FN535" s="307"/>
      <c r="FO535" s="307"/>
      <c r="FP535" s="307"/>
      <c r="FQ535" s="307"/>
      <c r="FR535" s="307"/>
      <c r="FS535" s="307"/>
      <c r="FT535" s="307"/>
      <c r="FU535" s="307"/>
      <c r="FV535" s="307"/>
      <c r="FW535" s="307"/>
      <c r="FX535" s="307"/>
      <c r="FY535" s="307"/>
      <c r="FZ535" s="307"/>
      <c r="GA535" s="307"/>
      <c r="GB535" s="307"/>
      <c r="GC535" s="307"/>
      <c r="GD535" s="307"/>
      <c r="GE535" s="307"/>
      <c r="GF535" s="307"/>
      <c r="GG535" s="307"/>
      <c r="GH535" s="307"/>
      <c r="GI535" s="307"/>
      <c r="GJ535" s="307"/>
      <c r="GK535" s="307"/>
      <c r="GL535" s="307"/>
      <c r="GM535" s="307"/>
      <c r="GN535" s="307"/>
      <c r="GO535" s="307"/>
      <c r="GP535" s="307"/>
      <c r="GQ535" s="307"/>
      <c r="GR535" s="307"/>
      <c r="GS535" s="307"/>
      <c r="GT535" s="307"/>
      <c r="GU535" s="307"/>
      <c r="GV535" s="307"/>
      <c r="GW535" s="307"/>
      <c r="GX535" s="307"/>
      <c r="GY535" s="307"/>
      <c r="GZ535" s="307"/>
      <c r="HA535" s="307"/>
      <c r="HB535" s="307"/>
      <c r="HC535" s="307"/>
      <c r="HD535" s="307"/>
      <c r="HE535" s="307"/>
      <c r="HF535" s="307"/>
      <c r="HG535" s="307"/>
      <c r="HH535" s="307"/>
      <c r="HI535" s="307"/>
      <c r="HJ535" s="307"/>
      <c r="HK535" s="307"/>
      <c r="HL535" s="307"/>
      <c r="HM535" s="307"/>
      <c r="HN535" s="307"/>
      <c r="HO535" s="307"/>
      <c r="HP535" s="307"/>
      <c r="HQ535" s="307"/>
      <c r="HR535" s="307"/>
      <c r="HS535" s="307"/>
      <c r="HT535" s="307"/>
      <c r="HU535" s="307"/>
      <c r="HV535" s="307"/>
      <c r="HW535" s="307"/>
      <c r="HX535" s="307"/>
      <c r="HY535" s="307"/>
      <c r="HZ535" s="307"/>
      <c r="IA535" s="307"/>
      <c r="IB535" s="307"/>
      <c r="IC535" s="307"/>
      <c r="ID535" s="307"/>
      <c r="IE535" s="307"/>
      <c r="IF535" s="307"/>
      <c r="IG535" s="307"/>
      <c r="IH535" s="307"/>
      <c r="II535" s="307"/>
      <c r="IJ535" s="307"/>
      <c r="IK535" s="307"/>
      <c r="IL535" s="307"/>
      <c r="IM535" s="307"/>
      <c r="IN535" s="307"/>
      <c r="IO535" s="307"/>
      <c r="IP535" s="307"/>
      <c r="IQ535" s="307"/>
      <c r="IR535" s="307"/>
      <c r="IS535" s="307"/>
      <c r="IT535" s="307"/>
      <c r="IU535" s="307"/>
      <c r="IV535" s="307"/>
      <c r="IW535" s="307"/>
      <c r="IX535" s="307"/>
      <c r="IY535" s="307"/>
      <c r="IZ535" s="307"/>
      <c r="JA535" s="307"/>
      <c r="JB535" s="307"/>
      <c r="JC535" s="307"/>
      <c r="JD535" s="307"/>
      <c r="JE535" s="307"/>
      <c r="JF535" s="307"/>
      <c r="JG535" s="307"/>
      <c r="JH535" s="307"/>
      <c r="JI535" s="307"/>
      <c r="JJ535" s="307"/>
      <c r="JK535" s="307"/>
      <c r="JL535" s="307"/>
      <c r="JM535" s="307"/>
      <c r="JN535" s="307"/>
      <c r="JO535" s="307"/>
      <c r="JP535" s="307"/>
      <c r="JQ535" s="307"/>
      <c r="JR535" s="307"/>
      <c r="JS535" s="307"/>
      <c r="JT535" s="307"/>
      <c r="JU535" s="307"/>
      <c r="JV535" s="307"/>
      <c r="JW535" s="307"/>
      <c r="JX535" s="307"/>
      <c r="JY535" s="307"/>
      <c r="JZ535" s="307"/>
      <c r="KA535" s="307"/>
      <c r="KB535" s="307"/>
      <c r="KC535" s="307"/>
      <c r="KD535" s="307"/>
      <c r="KE535" s="307"/>
      <c r="KF535" s="307"/>
      <c r="KG535" s="307"/>
      <c r="KH535" s="307"/>
      <c r="KI535" s="307"/>
      <c r="KJ535" s="307"/>
      <c r="KK535" s="307"/>
      <c r="KL535" s="307"/>
      <c r="KM535" s="307"/>
      <c r="KN535" s="307"/>
      <c r="KO535" s="307"/>
      <c r="KP535" s="307"/>
      <c r="KQ535" s="307"/>
      <c r="KR535" s="307"/>
      <c r="KS535" s="307"/>
      <c r="KT535" s="307"/>
    </row>
    <row r="536" spans="14:306" s="56" customFormat="1" ht="15" customHeight="1">
      <c r="N536" s="341"/>
      <c r="O536" s="303"/>
      <c r="P536" s="303"/>
      <c r="Q536" s="303"/>
      <c r="R536" s="303"/>
      <c r="S536" s="303"/>
      <c r="T536" s="303"/>
      <c r="U536" s="303"/>
      <c r="W536" s="303"/>
      <c r="X536" s="303"/>
      <c r="Y536" s="303"/>
      <c r="Z536" s="303"/>
      <c r="AA536" s="303"/>
      <c r="AB536" s="303"/>
      <c r="AC536" s="303"/>
      <c r="AD536" s="303"/>
      <c r="AE536" s="303"/>
      <c r="AF536" s="303"/>
      <c r="AG536" s="363" t="s">
        <v>824</v>
      </c>
      <c r="AH536" s="363"/>
      <c r="AI536" s="362" t="s">
        <v>825</v>
      </c>
      <c r="AJ536" s="362"/>
      <c r="AK536" s="362"/>
      <c r="AL536" s="362"/>
      <c r="AM536" s="362"/>
      <c r="AN536" s="362"/>
      <c r="AO536" s="362"/>
      <c r="AP536" s="362"/>
      <c r="AQ536" s="362"/>
      <c r="AR536" s="362"/>
      <c r="AS536" s="362"/>
      <c r="AT536" s="362"/>
      <c r="AU536" s="362"/>
      <c r="AV536" s="362"/>
      <c r="AW536" s="362"/>
      <c r="AX536" s="362"/>
      <c r="AY536" s="303"/>
      <c r="AZ536" s="303"/>
      <c r="BA536" s="303"/>
      <c r="BB536" s="303"/>
      <c r="BC536" s="303"/>
      <c r="BD536" s="303"/>
      <c r="BE536" s="303"/>
      <c r="BF536" s="303"/>
      <c r="BG536" s="303"/>
      <c r="BH536" s="303"/>
      <c r="BI536" s="303"/>
      <c r="BJ536" s="303"/>
      <c r="BK536" s="303"/>
      <c r="BL536" s="303"/>
      <c r="BM536" s="303"/>
      <c r="BN536" s="303"/>
      <c r="CB536" s="307"/>
      <c r="CC536" s="307"/>
      <c r="CD536" s="307"/>
      <c r="CE536" s="307"/>
      <c r="CF536" s="307"/>
      <c r="CG536" s="307"/>
      <c r="CH536" s="307"/>
      <c r="CI536" s="307"/>
      <c r="CJ536" s="307"/>
      <c r="CK536" s="307"/>
      <c r="CL536" s="307"/>
      <c r="CM536" s="307"/>
      <c r="CN536" s="307"/>
      <c r="CO536" s="307"/>
      <c r="CP536" s="307"/>
      <c r="CQ536" s="307"/>
      <c r="CR536" s="307"/>
      <c r="CS536" s="307"/>
      <c r="CT536" s="307"/>
      <c r="CU536" s="307"/>
      <c r="CV536" s="307"/>
      <c r="CW536" s="307"/>
      <c r="CX536" s="307"/>
      <c r="CY536" s="307"/>
      <c r="CZ536" s="307"/>
      <c r="DA536" s="307"/>
      <c r="DB536" s="307"/>
      <c r="DC536" s="307"/>
      <c r="DD536" s="307"/>
      <c r="DE536" s="307"/>
      <c r="DF536" s="307"/>
      <c r="DG536" s="307"/>
      <c r="DH536" s="307"/>
      <c r="DI536" s="390"/>
      <c r="DJ536" s="390"/>
      <c r="DK536" s="307"/>
      <c r="DL536" s="307"/>
      <c r="DM536" s="307"/>
      <c r="DN536" s="307"/>
      <c r="DO536" s="307"/>
      <c r="DP536" s="307"/>
      <c r="DQ536" s="307"/>
      <c r="DR536" s="307"/>
      <c r="DS536" s="307"/>
      <c r="DT536" s="307"/>
      <c r="DU536" s="307"/>
      <c r="DV536" s="307"/>
      <c r="DW536" s="307"/>
      <c r="DX536" s="307"/>
      <c r="DY536" s="307"/>
      <c r="DZ536" s="307"/>
      <c r="EA536" s="307"/>
      <c r="EB536" s="307"/>
      <c r="EC536" s="307"/>
      <c r="ED536" s="307"/>
      <c r="EE536" s="307"/>
      <c r="EF536" s="307"/>
      <c r="EG536" s="307"/>
      <c r="EH536" s="307"/>
      <c r="EI536" s="307"/>
      <c r="EJ536" s="307"/>
      <c r="EK536" s="307"/>
      <c r="EL536" s="307"/>
      <c r="EM536" s="307"/>
      <c r="EN536" s="307"/>
      <c r="EO536" s="307"/>
      <c r="EP536" s="307"/>
      <c r="EQ536" s="307"/>
      <c r="ER536" s="307"/>
      <c r="ES536" s="307"/>
      <c r="ET536" s="307"/>
      <c r="EU536" s="390"/>
      <c r="EV536" s="390"/>
      <c r="EW536" s="307"/>
      <c r="EX536" s="307"/>
      <c r="EY536" s="307"/>
      <c r="EZ536" s="307"/>
      <c r="FA536" s="307"/>
      <c r="FB536" s="307"/>
      <c r="FC536" s="307"/>
      <c r="FD536" s="307"/>
      <c r="FE536" s="307"/>
      <c r="FF536" s="307"/>
      <c r="FG536" s="307"/>
      <c r="FH536" s="307"/>
      <c r="FI536" s="307"/>
      <c r="FJ536" s="307"/>
      <c r="FK536" s="307"/>
      <c r="FL536" s="307"/>
      <c r="FM536" s="307"/>
      <c r="FN536" s="307"/>
      <c r="FO536" s="307"/>
      <c r="FP536" s="307"/>
      <c r="FQ536" s="307"/>
      <c r="FR536" s="307"/>
      <c r="FS536" s="307"/>
      <c r="FT536" s="307"/>
      <c r="FU536" s="307"/>
      <c r="FV536" s="307"/>
      <c r="FW536" s="307"/>
      <c r="FX536" s="307"/>
      <c r="FY536" s="307"/>
      <c r="FZ536" s="307"/>
      <c r="GA536" s="307"/>
      <c r="GB536" s="307"/>
      <c r="GC536" s="307"/>
      <c r="GD536" s="307"/>
      <c r="GE536" s="307"/>
      <c r="GF536" s="307"/>
      <c r="GG536" s="307"/>
      <c r="GH536" s="307"/>
      <c r="GI536" s="307"/>
      <c r="GJ536" s="307"/>
      <c r="GK536" s="307"/>
      <c r="GL536" s="307"/>
      <c r="GM536" s="307"/>
      <c r="GN536" s="307"/>
      <c r="GO536" s="307"/>
      <c r="GP536" s="307"/>
      <c r="GQ536" s="307"/>
      <c r="GR536" s="307"/>
      <c r="GS536" s="307"/>
      <c r="GT536" s="307"/>
      <c r="GU536" s="307"/>
      <c r="GV536" s="307"/>
      <c r="GW536" s="307"/>
      <c r="GX536" s="307"/>
      <c r="GY536" s="307"/>
      <c r="GZ536" s="307"/>
      <c r="HA536" s="307"/>
      <c r="HB536" s="307"/>
      <c r="HC536" s="307"/>
      <c r="HD536" s="307"/>
      <c r="HE536" s="307"/>
      <c r="HF536" s="307"/>
      <c r="HG536" s="307"/>
      <c r="HH536" s="307"/>
      <c r="HI536" s="307"/>
      <c r="HJ536" s="307"/>
      <c r="HK536" s="307"/>
      <c r="HL536" s="307"/>
      <c r="HM536" s="307"/>
      <c r="HN536" s="307"/>
      <c r="HO536" s="307"/>
      <c r="HP536" s="307"/>
      <c r="HQ536" s="307"/>
      <c r="HR536" s="307"/>
      <c r="HS536" s="307"/>
      <c r="HT536" s="307"/>
      <c r="HU536" s="307"/>
      <c r="HV536" s="307"/>
      <c r="HW536" s="307"/>
      <c r="HX536" s="307"/>
      <c r="HY536" s="307"/>
      <c r="HZ536" s="307"/>
      <c r="IA536" s="307"/>
      <c r="IB536" s="307"/>
      <c r="IC536" s="307"/>
      <c r="ID536" s="307"/>
      <c r="IE536" s="307"/>
      <c r="IF536" s="307"/>
      <c r="IG536" s="307"/>
      <c r="IH536" s="307"/>
      <c r="II536" s="307"/>
      <c r="IJ536" s="307"/>
      <c r="IK536" s="307"/>
      <c r="IL536" s="307"/>
      <c r="IM536" s="307"/>
      <c r="IN536" s="307"/>
      <c r="IO536" s="307"/>
      <c r="IP536" s="307"/>
      <c r="IQ536" s="307"/>
      <c r="IR536" s="307"/>
      <c r="IS536" s="307"/>
      <c r="IT536" s="307"/>
      <c r="IU536" s="307"/>
      <c r="IV536" s="307"/>
      <c r="IW536" s="307"/>
      <c r="IX536" s="307"/>
      <c r="IY536" s="307"/>
      <c r="IZ536" s="307"/>
      <c r="JA536" s="307"/>
      <c r="JB536" s="307"/>
      <c r="JC536" s="307"/>
      <c r="JD536" s="307"/>
      <c r="JE536" s="307"/>
      <c r="JF536" s="307"/>
      <c r="JG536" s="307"/>
      <c r="JH536" s="307"/>
      <c r="JI536" s="307"/>
      <c r="JJ536" s="307"/>
      <c r="JK536" s="307"/>
      <c r="JL536" s="307"/>
      <c r="JM536" s="307"/>
      <c r="JN536" s="307"/>
      <c r="JO536" s="307"/>
      <c r="JP536" s="307"/>
      <c r="JQ536" s="307"/>
      <c r="JR536" s="307"/>
      <c r="JS536" s="307"/>
      <c r="JT536" s="307"/>
      <c r="JU536" s="307"/>
      <c r="JV536" s="307"/>
      <c r="JW536" s="307"/>
      <c r="JX536" s="307"/>
      <c r="JY536" s="307"/>
      <c r="JZ536" s="307"/>
      <c r="KA536" s="307"/>
      <c r="KB536" s="307"/>
      <c r="KC536" s="307"/>
      <c r="KD536" s="307"/>
      <c r="KE536" s="307"/>
      <c r="KF536" s="307"/>
      <c r="KG536" s="307"/>
      <c r="KH536" s="307"/>
      <c r="KI536" s="307"/>
      <c r="KJ536" s="307"/>
      <c r="KK536" s="307"/>
      <c r="KL536" s="307"/>
      <c r="KM536" s="307"/>
      <c r="KN536" s="307"/>
      <c r="KO536" s="307"/>
      <c r="KP536" s="307"/>
      <c r="KQ536" s="307"/>
      <c r="KR536" s="307"/>
      <c r="KS536" s="307"/>
      <c r="KT536" s="307"/>
    </row>
    <row r="537" spans="14:306" s="56" customFormat="1" ht="15" customHeight="1">
      <c r="N537" s="341"/>
      <c r="O537" s="303"/>
      <c r="P537" s="303"/>
      <c r="Q537" s="303"/>
      <c r="R537" s="303"/>
      <c r="S537" s="303"/>
      <c r="T537" s="303"/>
      <c r="U537" s="303"/>
      <c r="W537" s="303"/>
      <c r="X537" s="303"/>
      <c r="Y537" s="303"/>
      <c r="Z537" s="303"/>
      <c r="AA537" s="303"/>
      <c r="AB537" s="303"/>
      <c r="AC537" s="303"/>
      <c r="AD537" s="303"/>
      <c r="AE537" s="303"/>
      <c r="AF537" s="303"/>
      <c r="AG537" s="351" t="s">
        <v>521</v>
      </c>
      <c r="AH537" s="351"/>
      <c r="AI537" s="364"/>
      <c r="AJ537" s="364"/>
      <c r="AK537" s="364"/>
      <c r="AL537" s="364"/>
      <c r="AM537" s="364"/>
      <c r="AN537" s="364"/>
      <c r="AO537" s="364"/>
      <c r="AP537" s="364"/>
      <c r="AQ537" s="364"/>
      <c r="AR537" s="364"/>
      <c r="AS537" s="364"/>
      <c r="AT537" s="364"/>
      <c r="AU537" s="364"/>
      <c r="AV537" s="364"/>
      <c r="AW537" s="364"/>
      <c r="AX537" s="364"/>
      <c r="AY537" s="303"/>
      <c r="AZ537" s="303"/>
      <c r="BA537" s="303"/>
      <c r="BB537" s="303"/>
      <c r="BC537" s="303"/>
      <c r="BD537" s="303"/>
      <c r="BE537" s="303"/>
      <c r="BF537" s="303"/>
      <c r="BG537" s="303"/>
      <c r="BH537" s="303"/>
      <c r="BI537" s="303"/>
      <c r="BJ537" s="303"/>
      <c r="BK537" s="303"/>
      <c r="BL537" s="303"/>
      <c r="BM537" s="303"/>
      <c r="BN537" s="303"/>
      <c r="CB537" s="307"/>
      <c r="CC537" s="307"/>
      <c r="CD537" s="307"/>
      <c r="CE537" s="307"/>
      <c r="CF537" s="307"/>
      <c r="CG537" s="307"/>
      <c r="CH537" s="307"/>
      <c r="CI537" s="307"/>
      <c r="CJ537" s="307"/>
      <c r="CK537" s="307"/>
      <c r="CL537" s="307"/>
      <c r="CM537" s="307"/>
      <c r="CN537" s="307"/>
      <c r="CO537" s="307"/>
      <c r="CP537" s="307"/>
      <c r="CQ537" s="307"/>
      <c r="CR537" s="307"/>
      <c r="CS537" s="307"/>
      <c r="CT537" s="307"/>
      <c r="CU537" s="307"/>
      <c r="CV537" s="307"/>
      <c r="CW537" s="307"/>
      <c r="CX537" s="307"/>
      <c r="CY537" s="307"/>
      <c r="CZ537" s="307"/>
      <c r="DA537" s="307"/>
      <c r="DB537" s="307"/>
      <c r="DC537" s="307"/>
      <c r="DD537" s="307"/>
      <c r="DE537" s="307"/>
      <c r="DF537" s="307"/>
      <c r="DG537" s="307"/>
      <c r="DH537" s="307"/>
      <c r="DI537" s="390"/>
      <c r="DJ537" s="390"/>
      <c r="DK537" s="307"/>
      <c r="DL537" s="307"/>
      <c r="DM537" s="307"/>
      <c r="DN537" s="307"/>
      <c r="DO537" s="307"/>
      <c r="DP537" s="307"/>
      <c r="DQ537" s="307"/>
      <c r="DR537" s="307"/>
      <c r="DS537" s="307"/>
      <c r="DT537" s="307"/>
      <c r="DU537" s="307"/>
      <c r="DV537" s="307"/>
      <c r="DW537" s="307"/>
      <c r="DX537" s="307"/>
      <c r="DY537" s="307"/>
      <c r="DZ537" s="307"/>
      <c r="EA537" s="307"/>
      <c r="EB537" s="307"/>
      <c r="EC537" s="307"/>
      <c r="ED537" s="307"/>
      <c r="EE537" s="307"/>
      <c r="EF537" s="307"/>
      <c r="EG537" s="307"/>
      <c r="EH537" s="307"/>
      <c r="EI537" s="307"/>
      <c r="EJ537" s="307"/>
      <c r="EK537" s="307"/>
      <c r="EL537" s="307"/>
      <c r="EM537" s="307"/>
      <c r="EN537" s="307"/>
      <c r="EO537" s="307"/>
      <c r="EP537" s="307"/>
      <c r="EQ537" s="307"/>
      <c r="ER537" s="307"/>
      <c r="ES537" s="307"/>
      <c r="ET537" s="307"/>
      <c r="EU537" s="390"/>
      <c r="EV537" s="390"/>
      <c r="EW537" s="307"/>
      <c r="EX537" s="307"/>
      <c r="EY537" s="307"/>
      <c r="EZ537" s="307"/>
      <c r="FA537" s="307"/>
      <c r="FB537" s="307"/>
      <c r="FC537" s="307"/>
      <c r="FD537" s="307"/>
      <c r="FE537" s="307"/>
      <c r="FF537" s="307"/>
      <c r="FG537" s="307"/>
      <c r="FH537" s="307"/>
      <c r="FI537" s="307"/>
      <c r="FJ537" s="307"/>
      <c r="FK537" s="307"/>
      <c r="FL537" s="307"/>
      <c r="FM537" s="307"/>
      <c r="FN537" s="307"/>
      <c r="FO537" s="307"/>
      <c r="FP537" s="307"/>
      <c r="FQ537" s="307"/>
      <c r="FR537" s="307"/>
      <c r="FS537" s="307"/>
      <c r="FT537" s="307"/>
      <c r="FU537" s="307"/>
      <c r="FV537" s="307"/>
      <c r="FW537" s="307"/>
      <c r="FX537" s="307"/>
      <c r="FY537" s="307"/>
      <c r="FZ537" s="307"/>
      <c r="GA537" s="307"/>
      <c r="GB537" s="307"/>
      <c r="GC537" s="307"/>
      <c r="GD537" s="307"/>
      <c r="GE537" s="307"/>
      <c r="GF537" s="307"/>
      <c r="GG537" s="307"/>
      <c r="GH537" s="307"/>
      <c r="GI537" s="307"/>
      <c r="GJ537" s="307"/>
      <c r="GK537" s="307"/>
      <c r="GL537" s="307"/>
      <c r="GM537" s="307"/>
      <c r="GN537" s="307"/>
      <c r="GO537" s="307"/>
      <c r="GP537" s="307"/>
      <c r="GQ537" s="307"/>
      <c r="GR537" s="307"/>
      <c r="GS537" s="307"/>
      <c r="GT537" s="307"/>
      <c r="GU537" s="307"/>
      <c r="GV537" s="307"/>
      <c r="GW537" s="307"/>
      <c r="GX537" s="307"/>
      <c r="GY537" s="307"/>
      <c r="GZ537" s="307"/>
      <c r="HA537" s="307"/>
      <c r="HB537" s="307"/>
      <c r="HC537" s="307"/>
      <c r="HD537" s="307"/>
      <c r="HE537" s="307"/>
      <c r="HF537" s="307"/>
      <c r="HG537" s="307"/>
      <c r="HH537" s="307"/>
      <c r="HI537" s="307"/>
      <c r="HJ537" s="307"/>
      <c r="HK537" s="307"/>
      <c r="HL537" s="307"/>
      <c r="HM537" s="307"/>
      <c r="HN537" s="307"/>
      <c r="HO537" s="307"/>
      <c r="HP537" s="307"/>
      <c r="HQ537" s="307"/>
      <c r="HR537" s="307"/>
      <c r="HS537" s="307"/>
      <c r="HT537" s="307"/>
      <c r="HU537" s="307"/>
      <c r="HV537" s="307"/>
      <c r="HW537" s="307"/>
      <c r="HX537" s="307"/>
      <c r="HY537" s="307"/>
      <c r="HZ537" s="307"/>
      <c r="IA537" s="307"/>
      <c r="IB537" s="307"/>
      <c r="IC537" s="307"/>
      <c r="ID537" s="307"/>
      <c r="IE537" s="307"/>
      <c r="IF537" s="307"/>
      <c r="IG537" s="307"/>
      <c r="IH537" s="307"/>
      <c r="II537" s="307"/>
      <c r="IJ537" s="307"/>
      <c r="IK537" s="307"/>
      <c r="IL537" s="307"/>
      <c r="IM537" s="307"/>
      <c r="IN537" s="307"/>
      <c r="IO537" s="307"/>
      <c r="IP537" s="307"/>
      <c r="IQ537" s="307"/>
      <c r="IR537" s="307"/>
      <c r="IS537" s="307"/>
      <c r="IT537" s="307"/>
      <c r="IU537" s="307"/>
      <c r="IV537" s="307"/>
      <c r="IW537" s="307"/>
      <c r="IX537" s="307"/>
      <c r="IY537" s="307"/>
      <c r="IZ537" s="307"/>
      <c r="JA537" s="307"/>
      <c r="JB537" s="307"/>
      <c r="JC537" s="307"/>
      <c r="JD537" s="307"/>
      <c r="JE537" s="307"/>
      <c r="JF537" s="307"/>
      <c r="JG537" s="307"/>
      <c r="JH537" s="307"/>
      <c r="JI537" s="307"/>
      <c r="JJ537" s="307"/>
      <c r="JK537" s="307"/>
      <c r="JL537" s="307"/>
      <c r="JM537" s="307"/>
      <c r="JN537" s="307"/>
      <c r="JO537" s="307"/>
      <c r="JP537" s="307"/>
      <c r="JQ537" s="307"/>
      <c r="JR537" s="307"/>
      <c r="JS537" s="307"/>
      <c r="JT537" s="307"/>
      <c r="JU537" s="307"/>
      <c r="JV537" s="307"/>
      <c r="JW537" s="307"/>
      <c r="JX537" s="307"/>
      <c r="JY537" s="307"/>
      <c r="JZ537" s="307"/>
      <c r="KA537" s="307"/>
      <c r="KB537" s="307"/>
      <c r="KC537" s="307"/>
      <c r="KD537" s="307"/>
      <c r="KE537" s="307"/>
      <c r="KF537" s="307"/>
      <c r="KG537" s="307"/>
      <c r="KH537" s="307"/>
      <c r="KI537" s="307"/>
      <c r="KJ537" s="307"/>
      <c r="KK537" s="307"/>
      <c r="KL537" s="307"/>
      <c r="KM537" s="307"/>
      <c r="KN537" s="307"/>
      <c r="KO537" s="307"/>
      <c r="KP537" s="307"/>
      <c r="KQ537" s="307"/>
      <c r="KR537" s="307"/>
      <c r="KS537" s="307"/>
      <c r="KT537" s="307"/>
    </row>
    <row r="538" spans="14:306" s="56" customFormat="1" ht="15" customHeight="1">
      <c r="N538" s="341"/>
      <c r="O538" s="303"/>
      <c r="P538" s="303"/>
      <c r="Q538" s="303"/>
      <c r="R538" s="303"/>
      <c r="S538" s="303"/>
      <c r="T538" s="303"/>
      <c r="U538" s="303"/>
      <c r="AG538" s="351"/>
      <c r="AH538" s="351"/>
      <c r="AI538" s="365" t="s">
        <v>522</v>
      </c>
      <c r="AJ538" s="365" t="s">
        <v>523</v>
      </c>
      <c r="AK538" s="365" t="s">
        <v>524</v>
      </c>
      <c r="AL538" s="365" t="s">
        <v>525</v>
      </c>
      <c r="AM538" s="365" t="s">
        <v>526</v>
      </c>
      <c r="AN538" s="365" t="s">
        <v>527</v>
      </c>
      <c r="AO538" s="365" t="s">
        <v>528</v>
      </c>
      <c r="AP538" s="365" t="s">
        <v>529</v>
      </c>
      <c r="AQ538" s="365" t="s">
        <v>530</v>
      </c>
      <c r="AR538" s="365" t="s">
        <v>531</v>
      </c>
      <c r="AS538" s="365" t="s">
        <v>532</v>
      </c>
      <c r="AT538" s="365" t="s">
        <v>533</v>
      </c>
      <c r="AU538" s="365"/>
      <c r="AV538" s="366" t="s">
        <v>534</v>
      </c>
      <c r="AW538" s="365" t="s">
        <v>535</v>
      </c>
      <c r="AX538" s="365" t="s">
        <v>536</v>
      </c>
      <c r="AY538" s="303">
        <f t="shared" ref="AY538:AY556" si="284">IF(AI539="-",AI539,IF(ISNUMBER(AI539),AI539,MID(AI539,1,FIND("-",AI539)-1))+0)</f>
        <v>0</v>
      </c>
      <c r="AZ538" s="303">
        <f t="shared" ref="AZ538:AZ556" si="285">IF(AJ539="-",AJ539,IF(ISNUMBER(AJ539),AJ539,MID(AJ539,1,FIND("-",AJ539)-1))+0)</f>
        <v>0</v>
      </c>
      <c r="BA538" s="303">
        <f t="shared" ref="BA538:BA556" si="286">IF(AK539="-",AK539,IF(ISNUMBER(AK539),AK539,MID(AK539,1,FIND("-",AK539)-1))+0)</f>
        <v>0</v>
      </c>
      <c r="BB538" s="303">
        <f t="shared" ref="BB538:BB556" si="287">IF(AL539="-",AL539,IF(ISNUMBER(AL539),AL539,MID(AL539,1,FIND("-",AL539)-1))+0)</f>
        <v>0</v>
      </c>
      <c r="BC538" s="303">
        <f t="shared" ref="BC538:BC556" si="288">IF(AM539="-",AM539,IF(ISNUMBER(AM539),AM539,MID(AM539,1,FIND("-",AM539)-1))+0)</f>
        <v>0</v>
      </c>
      <c r="BD538" s="303">
        <f t="shared" ref="BD538:BD556" si="289">IF(AN539="-",AN539,IF(ISNUMBER(AN539),AN539,MID(AN539,1,FIND("-",AN539)-1))+0)</f>
        <v>0</v>
      </c>
      <c r="BE538" s="303">
        <f t="shared" ref="BE538:BE556" si="290">IF(AO539="-",AO539,IF(ISNUMBER(AO539),AO539,MID(AO539,1,FIND("-",AO539)-1))+0)</f>
        <v>0</v>
      </c>
      <c r="BF538" s="303">
        <f t="shared" ref="BF538:BF556" si="291">IF(AP539="-",AP539,IF(ISNUMBER(AP539),AP539,MID(AP539,1,FIND("-",AP539)-1))+0)</f>
        <v>0</v>
      </c>
      <c r="BG538" s="303">
        <f t="shared" ref="BG538:BG556" si="292">IF(AQ539="-",AQ539,IF(ISNUMBER(AQ539),AQ539,MID(AQ539,1,FIND("-",AQ539)-1))+0)</f>
        <v>0</v>
      </c>
      <c r="BH538" s="303"/>
      <c r="BI538" s="303">
        <f t="shared" ref="BI538:BI556" si="293">IF(AR539="-",AR539,IF(ISNUMBER(AR539),AR539,MID(AR539,1,FIND("-",AR539)-1))+0)</f>
        <v>0</v>
      </c>
      <c r="BJ538" s="303">
        <f t="shared" ref="BJ538:BJ556" si="294">IF(AS539="-",AS539,IF(ISNUMBER(AS539),AS539,MID(AS539,1,FIND("-",AS539)-1))+0)</f>
        <v>0</v>
      </c>
      <c r="BK538" s="303">
        <f t="shared" ref="BK538:BK556" si="295">IF(AT539="-",AT539,IF(ISNUMBER(AT539),AT539,MID(AT539,1,FIND("-",AT539)-1))+0)</f>
        <v>0</v>
      </c>
      <c r="BL538" s="303">
        <f t="shared" ref="BL538:BL556" si="296">IF(AV539="-",AV539,IF(ISNUMBER(AV539),AV539,MID(AV539,1,FIND("-",AV539)-1))+0)</f>
        <v>0</v>
      </c>
      <c r="BM538" s="303">
        <f t="shared" ref="BM538:BM556" si="297">IF(AW539="-",AW539,IF(ISNUMBER(AW539),AW539,MID(AW539,1,FIND("-",AW539)-1))+0)</f>
        <v>0</v>
      </c>
      <c r="BN538" s="303">
        <f t="shared" ref="BN538:BN556" si="298">IF(AX539="-",AX539,IF(ISNUMBER(AX539),AX539,MID(AX539,1,FIND("-",AX539)-1))+0)</f>
        <v>0</v>
      </c>
      <c r="CB538" s="307"/>
      <c r="CC538" s="307"/>
      <c r="CD538" s="307"/>
      <c r="CE538" s="307"/>
      <c r="CF538" s="307"/>
      <c r="CG538" s="307"/>
      <c r="CH538" s="307"/>
      <c r="CI538" s="307"/>
      <c r="CJ538" s="307"/>
      <c r="CK538" s="307"/>
      <c r="CL538" s="307"/>
      <c r="CM538" s="307"/>
      <c r="CN538" s="307"/>
      <c r="CO538" s="307"/>
      <c r="CP538" s="307"/>
      <c r="CQ538" s="307"/>
      <c r="CR538" s="307"/>
      <c r="CS538" s="307"/>
      <c r="CT538" s="307"/>
      <c r="CU538" s="307"/>
      <c r="CV538" s="307"/>
      <c r="CW538" s="307"/>
      <c r="CX538" s="307"/>
      <c r="CY538" s="307"/>
      <c r="CZ538" s="307"/>
      <c r="DA538" s="307"/>
      <c r="DB538" s="307"/>
      <c r="DC538" s="307"/>
      <c r="DD538" s="307"/>
      <c r="DE538" s="307"/>
      <c r="DF538" s="307"/>
      <c r="DG538" s="307"/>
      <c r="DH538" s="307"/>
      <c r="DI538" s="390"/>
      <c r="DJ538" s="390"/>
      <c r="DK538" s="307"/>
      <c r="DL538" s="307"/>
      <c r="DM538" s="307"/>
      <c r="DN538" s="307"/>
      <c r="DO538" s="307"/>
      <c r="DP538" s="307"/>
      <c r="DQ538" s="307"/>
      <c r="DR538" s="307"/>
      <c r="DS538" s="307"/>
      <c r="DT538" s="307"/>
      <c r="DU538" s="307"/>
      <c r="DV538" s="307"/>
      <c r="DW538" s="307"/>
      <c r="DX538" s="307"/>
      <c r="DY538" s="307"/>
      <c r="DZ538" s="307"/>
      <c r="EA538" s="307"/>
      <c r="EB538" s="307"/>
      <c r="EC538" s="307"/>
      <c r="ED538" s="307"/>
      <c r="EE538" s="307"/>
      <c r="EF538" s="307"/>
      <c r="EG538" s="307"/>
      <c r="EH538" s="307"/>
      <c r="EI538" s="307"/>
      <c r="EJ538" s="307"/>
      <c r="EK538" s="307"/>
      <c r="EL538" s="307"/>
      <c r="EM538" s="307"/>
      <c r="EN538" s="307"/>
      <c r="EO538" s="307"/>
      <c r="EP538" s="307"/>
      <c r="EQ538" s="307"/>
      <c r="ER538" s="307"/>
      <c r="ES538" s="307"/>
      <c r="ET538" s="307"/>
      <c r="EU538" s="390"/>
      <c r="EV538" s="390"/>
      <c r="EW538" s="307"/>
      <c r="EX538" s="307"/>
      <c r="EY538" s="307"/>
      <c r="EZ538" s="307"/>
      <c r="FA538" s="307"/>
      <c r="FB538" s="307"/>
      <c r="FC538" s="307"/>
      <c r="FD538" s="307"/>
      <c r="FE538" s="307"/>
      <c r="FF538" s="307"/>
      <c r="FG538" s="307"/>
      <c r="FH538" s="307"/>
      <c r="FI538" s="307"/>
      <c r="FJ538" s="307"/>
      <c r="FK538" s="307"/>
      <c r="FL538" s="307"/>
      <c r="FM538" s="307"/>
      <c r="FN538" s="307"/>
      <c r="FO538" s="307"/>
      <c r="FP538" s="307"/>
      <c r="FQ538" s="307"/>
      <c r="FR538" s="307"/>
      <c r="FS538" s="307"/>
      <c r="FT538" s="307"/>
      <c r="FU538" s="307"/>
      <c r="FV538" s="307"/>
      <c r="FW538" s="307"/>
      <c r="FX538" s="307"/>
      <c r="FY538" s="307"/>
      <c r="FZ538" s="307"/>
      <c r="GA538" s="307"/>
      <c r="GB538" s="307"/>
      <c r="GC538" s="307"/>
      <c r="GD538" s="307"/>
      <c r="GE538" s="307"/>
      <c r="GF538" s="307"/>
      <c r="GG538" s="307"/>
      <c r="GH538" s="307"/>
      <c r="GI538" s="307"/>
      <c r="GJ538" s="307"/>
      <c r="GK538" s="307"/>
      <c r="GL538" s="307"/>
      <c r="GM538" s="307"/>
      <c r="GN538" s="307"/>
      <c r="GO538" s="307"/>
      <c r="GP538" s="307"/>
      <c r="GQ538" s="307"/>
      <c r="GR538" s="307"/>
      <c r="GS538" s="307"/>
      <c r="GT538" s="307"/>
      <c r="GU538" s="307"/>
      <c r="GV538" s="307"/>
      <c r="GW538" s="307"/>
      <c r="GX538" s="307"/>
      <c r="GY538" s="307"/>
      <c r="GZ538" s="307"/>
      <c r="HA538" s="307"/>
      <c r="HB538" s="307"/>
      <c r="HC538" s="307"/>
      <c r="HD538" s="307"/>
      <c r="HE538" s="307"/>
      <c r="HF538" s="307"/>
      <c r="HG538" s="307"/>
      <c r="HH538" s="307"/>
      <c r="HI538" s="307"/>
      <c r="HJ538" s="307"/>
      <c r="HK538" s="307"/>
      <c r="HL538" s="307"/>
      <c r="HM538" s="307"/>
      <c r="HN538" s="307"/>
      <c r="HO538" s="307"/>
      <c r="HP538" s="307"/>
      <c r="HQ538" s="307"/>
      <c r="HR538" s="307"/>
      <c r="HS538" s="307"/>
      <c r="HT538" s="307"/>
      <c r="HU538" s="307"/>
      <c r="HV538" s="307"/>
      <c r="HW538" s="307"/>
      <c r="HX538" s="307"/>
      <c r="HY538" s="307"/>
      <c r="HZ538" s="307"/>
      <c r="IA538" s="307"/>
      <c r="IB538" s="307"/>
      <c r="IC538" s="307"/>
      <c r="ID538" s="307"/>
      <c r="IE538" s="307"/>
      <c r="IF538" s="307"/>
      <c r="IG538" s="307"/>
      <c r="IH538" s="307"/>
      <c r="II538" s="307"/>
      <c r="IJ538" s="307"/>
      <c r="IK538" s="307"/>
      <c r="IL538" s="307"/>
      <c r="IM538" s="307"/>
      <c r="IN538" s="307"/>
      <c r="IO538" s="307"/>
      <c r="IP538" s="307"/>
      <c r="IQ538" s="307"/>
      <c r="IR538" s="307"/>
      <c r="IS538" s="307"/>
      <c r="IT538" s="307"/>
      <c r="IU538" s="307"/>
      <c r="IV538" s="307"/>
      <c r="IW538" s="307"/>
      <c r="IX538" s="307"/>
      <c r="IY538" s="307"/>
      <c r="IZ538" s="307"/>
      <c r="JA538" s="307"/>
      <c r="JB538" s="307"/>
      <c r="JC538" s="307"/>
      <c r="JD538" s="307"/>
      <c r="JE538" s="307"/>
      <c r="JF538" s="307"/>
      <c r="JG538" s="307"/>
      <c r="JH538" s="307"/>
      <c r="JI538" s="307"/>
      <c r="JJ538" s="307"/>
      <c r="JK538" s="307"/>
      <c r="JL538" s="307"/>
      <c r="JM538" s="307"/>
      <c r="JN538" s="307"/>
      <c r="JO538" s="307"/>
      <c r="JP538" s="307"/>
      <c r="JQ538" s="307"/>
      <c r="JR538" s="307"/>
      <c r="JS538" s="307"/>
      <c r="JT538" s="307"/>
      <c r="JU538" s="307"/>
      <c r="JV538" s="307"/>
      <c r="JW538" s="307"/>
      <c r="JX538" s="307"/>
      <c r="JY538" s="307"/>
      <c r="JZ538" s="307"/>
      <c r="KA538" s="307"/>
      <c r="KB538" s="307"/>
      <c r="KC538" s="307"/>
      <c r="KD538" s="307"/>
      <c r="KE538" s="307"/>
      <c r="KF538" s="307"/>
      <c r="KG538" s="307"/>
      <c r="KH538" s="307"/>
      <c r="KI538" s="307"/>
      <c r="KJ538" s="307"/>
      <c r="KK538" s="307"/>
      <c r="KL538" s="307"/>
      <c r="KM538" s="307"/>
      <c r="KN538" s="307"/>
      <c r="KO538" s="307"/>
      <c r="KP538" s="307"/>
      <c r="KQ538" s="307"/>
      <c r="KR538" s="307"/>
      <c r="KS538" s="307"/>
      <c r="KT538" s="307"/>
    </row>
    <row r="539" spans="14:306" s="56" customFormat="1" ht="15" customHeight="1">
      <c r="N539" s="341"/>
      <c r="O539" s="303"/>
      <c r="P539" s="303"/>
      <c r="Q539" s="303"/>
      <c r="R539" s="303"/>
      <c r="S539" s="303"/>
      <c r="T539" s="303"/>
      <c r="U539" s="303"/>
      <c r="AG539" s="354">
        <v>1</v>
      </c>
      <c r="AH539" s="354"/>
      <c r="AI539" s="356" t="s">
        <v>56</v>
      </c>
      <c r="AJ539" s="356">
        <v>0</v>
      </c>
      <c r="AK539" s="356" t="s">
        <v>250</v>
      </c>
      <c r="AL539" s="356" t="s">
        <v>107</v>
      </c>
      <c r="AM539" s="356" t="s">
        <v>667</v>
      </c>
      <c r="AN539" s="356" t="s">
        <v>695</v>
      </c>
      <c r="AO539" s="356" t="s">
        <v>826</v>
      </c>
      <c r="AP539" s="356" t="s">
        <v>306</v>
      </c>
      <c r="AQ539" s="411" t="s">
        <v>170</v>
      </c>
      <c r="AR539" s="356" t="s">
        <v>56</v>
      </c>
      <c r="AS539" s="356" t="s">
        <v>250</v>
      </c>
      <c r="AT539" s="356" t="s">
        <v>827</v>
      </c>
      <c r="AU539" s="356"/>
      <c r="AV539" s="356" t="s">
        <v>666</v>
      </c>
      <c r="AW539" s="356" t="s">
        <v>695</v>
      </c>
      <c r="AX539" s="356" t="s">
        <v>286</v>
      </c>
      <c r="AY539" s="303">
        <f t="shared" si="284"/>
        <v>3</v>
      </c>
      <c r="AZ539" s="303">
        <f t="shared" si="285"/>
        <v>1</v>
      </c>
      <c r="BA539" s="303">
        <f t="shared" si="286"/>
        <v>8</v>
      </c>
      <c r="BB539" s="303">
        <f t="shared" si="287"/>
        <v>4</v>
      </c>
      <c r="BC539" s="303">
        <f t="shared" si="288"/>
        <v>17</v>
      </c>
      <c r="BD539" s="303">
        <f t="shared" si="289"/>
        <v>11</v>
      </c>
      <c r="BE539" s="303">
        <f t="shared" si="290"/>
        <v>3</v>
      </c>
      <c r="BF539" s="303">
        <f t="shared" si="291"/>
        <v>6</v>
      </c>
      <c r="BG539" s="303">
        <f t="shared" si="292"/>
        <v>7</v>
      </c>
      <c r="BH539" s="303"/>
      <c r="BI539" s="303">
        <f t="shared" si="293"/>
        <v>3</v>
      </c>
      <c r="BJ539" s="303">
        <f t="shared" si="294"/>
        <v>8</v>
      </c>
      <c r="BK539" s="303">
        <f t="shared" si="295"/>
        <v>28</v>
      </c>
      <c r="BL539" s="303">
        <f t="shared" si="296"/>
        <v>9</v>
      </c>
      <c r="BM539" s="303">
        <f t="shared" si="297"/>
        <v>11</v>
      </c>
      <c r="BN539" s="303">
        <f t="shared" si="298"/>
        <v>5</v>
      </c>
      <c r="CB539" s="307"/>
      <c r="CC539" s="307"/>
      <c r="CD539" s="307"/>
      <c r="CE539" s="307"/>
      <c r="CF539" s="307"/>
      <c r="CG539" s="307"/>
      <c r="CH539" s="307"/>
      <c r="CI539" s="307"/>
      <c r="CJ539" s="307"/>
      <c r="CK539" s="307"/>
      <c r="CL539" s="307"/>
      <c r="CM539" s="307"/>
      <c r="CN539" s="307"/>
      <c r="CO539" s="307"/>
      <c r="CP539" s="307"/>
      <c r="CQ539" s="307"/>
      <c r="CR539" s="307"/>
      <c r="CS539" s="307"/>
      <c r="CT539" s="307"/>
      <c r="CU539" s="307"/>
      <c r="CV539" s="307"/>
      <c r="CW539" s="307"/>
      <c r="CX539" s="307"/>
      <c r="CY539" s="307"/>
      <c r="CZ539" s="307"/>
      <c r="DA539" s="307"/>
      <c r="DB539" s="307"/>
      <c r="DC539" s="307"/>
      <c r="DD539" s="307"/>
      <c r="DE539" s="307"/>
      <c r="DF539" s="307"/>
      <c r="DG539" s="307"/>
      <c r="DH539" s="307"/>
      <c r="DI539" s="390"/>
      <c r="DJ539" s="390"/>
      <c r="DK539" s="307"/>
      <c r="DL539" s="307"/>
      <c r="DM539" s="307"/>
      <c r="DN539" s="307"/>
      <c r="DO539" s="307"/>
      <c r="DP539" s="307"/>
      <c r="DQ539" s="307"/>
      <c r="DR539" s="307"/>
      <c r="DS539" s="307"/>
      <c r="DT539" s="307"/>
      <c r="DU539" s="307"/>
      <c r="DV539" s="307"/>
      <c r="DW539" s="307"/>
      <c r="DX539" s="307"/>
      <c r="DY539" s="307"/>
      <c r="DZ539" s="307"/>
      <c r="EA539" s="307"/>
      <c r="EB539" s="307"/>
      <c r="EC539" s="307"/>
      <c r="ED539" s="307"/>
      <c r="EE539" s="307"/>
      <c r="EF539" s="307"/>
      <c r="EG539" s="307"/>
      <c r="EH539" s="307"/>
      <c r="EI539" s="307"/>
      <c r="EJ539" s="307"/>
      <c r="EK539" s="307"/>
      <c r="EL539" s="307"/>
      <c r="EM539" s="307"/>
      <c r="EN539" s="307"/>
      <c r="EO539" s="307"/>
      <c r="EP539" s="307"/>
      <c r="EQ539" s="307"/>
      <c r="ER539" s="307"/>
      <c r="ES539" s="307"/>
      <c r="ET539" s="307"/>
      <c r="EU539" s="390"/>
      <c r="EV539" s="390"/>
      <c r="EW539" s="307"/>
      <c r="EX539" s="307"/>
      <c r="EY539" s="307"/>
      <c r="EZ539" s="307"/>
      <c r="FA539" s="307"/>
      <c r="FB539" s="307"/>
      <c r="FC539" s="307"/>
      <c r="FD539" s="307"/>
      <c r="FE539" s="307"/>
      <c r="FF539" s="307"/>
      <c r="FG539" s="307"/>
      <c r="FH539" s="307"/>
      <c r="FI539" s="307"/>
      <c r="FJ539" s="307"/>
      <c r="FK539" s="307"/>
      <c r="FL539" s="307"/>
      <c r="FM539" s="307"/>
      <c r="FN539" s="307"/>
      <c r="FO539" s="307"/>
      <c r="FP539" s="307"/>
      <c r="FQ539" s="307"/>
      <c r="FR539" s="307"/>
      <c r="FS539" s="307"/>
      <c r="FT539" s="307"/>
      <c r="FU539" s="307"/>
      <c r="FV539" s="307"/>
      <c r="FW539" s="307"/>
      <c r="FX539" s="307"/>
      <c r="FY539" s="307"/>
      <c r="FZ539" s="307"/>
      <c r="GA539" s="307"/>
      <c r="GB539" s="307"/>
      <c r="GC539" s="307"/>
      <c r="GD539" s="307"/>
      <c r="GE539" s="307"/>
      <c r="GF539" s="307"/>
      <c r="GG539" s="307"/>
      <c r="GH539" s="307"/>
      <c r="GI539" s="307"/>
      <c r="GJ539" s="307"/>
      <c r="GK539" s="307"/>
      <c r="GL539" s="307"/>
      <c r="GM539" s="307"/>
      <c r="GN539" s="307"/>
      <c r="GO539" s="307"/>
      <c r="GP539" s="307"/>
      <c r="GQ539" s="307"/>
      <c r="GR539" s="307"/>
      <c r="GS539" s="307"/>
      <c r="GT539" s="307"/>
      <c r="GU539" s="307"/>
      <c r="GV539" s="307"/>
      <c r="GW539" s="307"/>
      <c r="GX539" s="307"/>
      <c r="GY539" s="307"/>
      <c r="GZ539" s="307"/>
      <c r="HA539" s="307"/>
      <c r="HB539" s="307"/>
      <c r="HC539" s="307"/>
      <c r="HD539" s="307"/>
      <c r="HE539" s="307"/>
      <c r="HF539" s="307"/>
      <c r="HG539" s="307"/>
      <c r="HH539" s="307"/>
      <c r="HI539" s="307"/>
      <c r="HJ539" s="307"/>
      <c r="HK539" s="307"/>
      <c r="HL539" s="307"/>
      <c r="HM539" s="307"/>
      <c r="HN539" s="307"/>
      <c r="HO539" s="307"/>
      <c r="HP539" s="307"/>
      <c r="HQ539" s="307"/>
      <c r="HR539" s="307"/>
      <c r="HS539" s="307"/>
      <c r="HT539" s="307"/>
      <c r="HU539" s="307"/>
      <c r="HV539" s="307"/>
      <c r="HW539" s="307"/>
      <c r="HX539" s="307"/>
      <c r="HY539" s="307"/>
      <c r="HZ539" s="307"/>
      <c r="IA539" s="307"/>
      <c r="IB539" s="307"/>
      <c r="IC539" s="307"/>
      <c r="ID539" s="307"/>
      <c r="IE539" s="307"/>
      <c r="IF539" s="307"/>
      <c r="IG539" s="307"/>
      <c r="IH539" s="307"/>
      <c r="II539" s="307"/>
      <c r="IJ539" s="307"/>
      <c r="IK539" s="307"/>
      <c r="IL539" s="307"/>
      <c r="IM539" s="307"/>
      <c r="IN539" s="307"/>
      <c r="IO539" s="307"/>
      <c r="IP539" s="307"/>
      <c r="IQ539" s="307"/>
      <c r="IR539" s="307"/>
      <c r="IS539" s="307"/>
      <c r="IT539" s="307"/>
      <c r="IU539" s="307"/>
      <c r="IV539" s="307"/>
      <c r="IW539" s="307"/>
      <c r="IX539" s="307"/>
      <c r="IY539" s="307"/>
      <c r="IZ539" s="307"/>
      <c r="JA539" s="307"/>
      <c r="JB539" s="307"/>
      <c r="JC539" s="307"/>
      <c r="JD539" s="307"/>
      <c r="JE539" s="307"/>
      <c r="JF539" s="307"/>
      <c r="JG539" s="307"/>
      <c r="JH539" s="307"/>
      <c r="JI539" s="307"/>
      <c r="JJ539" s="307"/>
      <c r="JK539" s="307"/>
      <c r="JL539" s="307"/>
      <c r="JM539" s="307"/>
      <c r="JN539" s="307"/>
      <c r="JO539" s="307"/>
      <c r="JP539" s="307"/>
      <c r="JQ539" s="307"/>
      <c r="JR539" s="307"/>
      <c r="JS539" s="307"/>
      <c r="JT539" s="307"/>
      <c r="JU539" s="307"/>
      <c r="JV539" s="307"/>
      <c r="JW539" s="307"/>
      <c r="JX539" s="307"/>
      <c r="JY539" s="307"/>
      <c r="JZ539" s="307"/>
      <c r="KA539" s="307"/>
      <c r="KB539" s="307"/>
      <c r="KC539" s="307"/>
      <c r="KD539" s="307"/>
      <c r="KE539" s="307"/>
      <c r="KF539" s="307"/>
      <c r="KG539" s="307"/>
      <c r="KH539" s="307"/>
      <c r="KI539" s="307"/>
      <c r="KJ539" s="307"/>
      <c r="KK539" s="307"/>
      <c r="KL539" s="307"/>
      <c r="KM539" s="307"/>
      <c r="KN539" s="307"/>
      <c r="KO539" s="307"/>
      <c r="KP539" s="307"/>
      <c r="KQ539" s="307"/>
      <c r="KR539" s="307"/>
      <c r="KS539" s="307"/>
      <c r="KT539" s="307"/>
    </row>
    <row r="540" spans="14:306" s="56" customFormat="1" ht="15" customHeight="1">
      <c r="N540" s="341"/>
      <c r="O540" s="303"/>
      <c r="P540" s="303"/>
      <c r="Q540" s="303"/>
      <c r="R540" s="303"/>
      <c r="S540" s="303"/>
      <c r="T540" s="303"/>
      <c r="U540" s="303"/>
      <c r="AG540" s="354">
        <v>2</v>
      </c>
      <c r="AH540" s="354"/>
      <c r="AI540" s="356" t="s">
        <v>109</v>
      </c>
      <c r="AJ540" s="359">
        <v>1</v>
      </c>
      <c r="AK540" s="359">
        <v>8</v>
      </c>
      <c r="AL540" s="356" t="s">
        <v>61</v>
      </c>
      <c r="AM540" s="356" t="s">
        <v>78</v>
      </c>
      <c r="AN540" s="356" t="s">
        <v>70</v>
      </c>
      <c r="AO540" s="403" t="s">
        <v>109</v>
      </c>
      <c r="AP540" s="403" t="s">
        <v>64</v>
      </c>
      <c r="AQ540" s="411" t="s">
        <v>72</v>
      </c>
      <c r="AR540" s="356" t="s">
        <v>109</v>
      </c>
      <c r="AS540" s="356" t="s">
        <v>66</v>
      </c>
      <c r="AT540" s="356" t="s">
        <v>219</v>
      </c>
      <c r="AU540" s="356"/>
      <c r="AV540" s="359">
        <v>9</v>
      </c>
      <c r="AW540" s="356" t="s">
        <v>71</v>
      </c>
      <c r="AX540" s="359">
        <v>5</v>
      </c>
      <c r="AY540" s="303">
        <f t="shared" si="284"/>
        <v>5</v>
      </c>
      <c r="AZ540" s="303">
        <f t="shared" si="285"/>
        <v>2</v>
      </c>
      <c r="BA540" s="303">
        <f t="shared" si="286"/>
        <v>9</v>
      </c>
      <c r="BB540" s="303">
        <f t="shared" si="287"/>
        <v>6</v>
      </c>
      <c r="BC540" s="303">
        <f t="shared" si="288"/>
        <v>20</v>
      </c>
      <c r="BD540" s="303">
        <f t="shared" si="289"/>
        <v>14</v>
      </c>
      <c r="BE540" s="303">
        <f t="shared" si="290"/>
        <v>5</v>
      </c>
      <c r="BF540" s="303">
        <f t="shared" si="291"/>
        <v>8</v>
      </c>
      <c r="BG540" s="303">
        <f t="shared" si="292"/>
        <v>9</v>
      </c>
      <c r="BH540" s="303"/>
      <c r="BI540" s="303">
        <f t="shared" si="293"/>
        <v>5</v>
      </c>
      <c r="BJ540" s="303">
        <f t="shared" si="294"/>
        <v>10</v>
      </c>
      <c r="BK540" s="303">
        <f t="shared" si="295"/>
        <v>34</v>
      </c>
      <c r="BL540" s="303">
        <f t="shared" si="296"/>
        <v>10</v>
      </c>
      <c r="BM540" s="303">
        <f t="shared" si="297"/>
        <v>13</v>
      </c>
      <c r="BN540" s="303">
        <f t="shared" si="298"/>
        <v>6</v>
      </c>
      <c r="CB540" s="307"/>
      <c r="CC540" s="307"/>
      <c r="CD540" s="307"/>
      <c r="CE540" s="307"/>
      <c r="CF540" s="307"/>
      <c r="CG540" s="307"/>
      <c r="CH540" s="307"/>
      <c r="CI540" s="307"/>
      <c r="CJ540" s="307"/>
      <c r="CK540" s="307"/>
      <c r="CL540" s="307"/>
      <c r="CM540" s="307"/>
      <c r="CN540" s="307"/>
      <c r="CO540" s="307"/>
      <c r="CP540" s="307"/>
      <c r="CQ540" s="307"/>
      <c r="CR540" s="307"/>
      <c r="CS540" s="307"/>
      <c r="CT540" s="307"/>
      <c r="CU540" s="307"/>
      <c r="CV540" s="307"/>
      <c r="CW540" s="307"/>
      <c r="CX540" s="307"/>
      <c r="CY540" s="307"/>
      <c r="CZ540" s="307"/>
      <c r="DA540" s="307"/>
      <c r="DB540" s="307"/>
      <c r="DC540" s="307"/>
      <c r="DD540" s="307"/>
      <c r="DE540" s="307"/>
      <c r="DF540" s="307"/>
      <c r="DG540" s="307"/>
      <c r="DH540" s="307"/>
      <c r="DI540" s="390"/>
      <c r="DJ540" s="390"/>
      <c r="DK540" s="307"/>
      <c r="DL540" s="307"/>
      <c r="DM540" s="307"/>
      <c r="DN540" s="307"/>
      <c r="DO540" s="307"/>
      <c r="DP540" s="307"/>
      <c r="DQ540" s="307"/>
      <c r="DR540" s="307"/>
      <c r="DS540" s="307"/>
      <c r="DT540" s="307"/>
      <c r="DU540" s="307"/>
      <c r="DV540" s="307"/>
      <c r="DW540" s="307"/>
      <c r="DX540" s="307"/>
      <c r="DY540" s="307"/>
      <c r="DZ540" s="307"/>
      <c r="EA540" s="307"/>
      <c r="EB540" s="307"/>
      <c r="EC540" s="307"/>
      <c r="ED540" s="307"/>
      <c r="EE540" s="307"/>
      <c r="EF540" s="307"/>
      <c r="EG540" s="307"/>
      <c r="EH540" s="307"/>
      <c r="EI540" s="307"/>
      <c r="EJ540" s="307"/>
      <c r="EK540" s="307"/>
      <c r="EL540" s="307"/>
      <c r="EM540" s="307"/>
      <c r="EN540" s="307"/>
      <c r="EO540" s="307"/>
      <c r="EP540" s="307"/>
      <c r="EQ540" s="307"/>
      <c r="ER540" s="307"/>
      <c r="ES540" s="307"/>
      <c r="ET540" s="307"/>
      <c r="EU540" s="390"/>
      <c r="EV540" s="390"/>
      <c r="EW540" s="307"/>
      <c r="EX540" s="307"/>
      <c r="EY540" s="307"/>
      <c r="EZ540" s="307"/>
      <c r="FA540" s="307"/>
      <c r="FB540" s="307"/>
      <c r="FC540" s="307"/>
      <c r="FD540" s="307"/>
      <c r="FE540" s="307"/>
      <c r="FF540" s="307"/>
      <c r="FG540" s="307"/>
      <c r="FH540" s="307"/>
      <c r="FI540" s="307"/>
      <c r="FJ540" s="307"/>
      <c r="FK540" s="307"/>
      <c r="FL540" s="307"/>
      <c r="FM540" s="307"/>
      <c r="FN540" s="307"/>
      <c r="FO540" s="307"/>
      <c r="FP540" s="307"/>
      <c r="FQ540" s="307"/>
      <c r="FR540" s="307"/>
      <c r="FS540" s="307"/>
      <c r="FT540" s="307"/>
      <c r="FU540" s="307"/>
      <c r="FV540" s="307"/>
      <c r="FW540" s="307"/>
      <c r="FX540" s="307"/>
      <c r="FY540" s="307"/>
      <c r="FZ540" s="307"/>
      <c r="GA540" s="307"/>
      <c r="GB540" s="307"/>
      <c r="GC540" s="307"/>
      <c r="GD540" s="307"/>
      <c r="GE540" s="307"/>
      <c r="GF540" s="307"/>
      <c r="GG540" s="307"/>
      <c r="GH540" s="307"/>
      <c r="GI540" s="307"/>
      <c r="GJ540" s="307"/>
      <c r="GK540" s="307"/>
      <c r="GL540" s="307"/>
      <c r="GM540" s="307"/>
      <c r="GN540" s="307"/>
      <c r="GO540" s="307"/>
      <c r="GP540" s="307"/>
      <c r="GQ540" s="307"/>
      <c r="GR540" s="307"/>
      <c r="GS540" s="307"/>
      <c r="GT540" s="307"/>
      <c r="GU540" s="307"/>
      <c r="GV540" s="307"/>
      <c r="GW540" s="307"/>
      <c r="GX540" s="307"/>
      <c r="GY540" s="307"/>
      <c r="GZ540" s="307"/>
      <c r="HA540" s="307"/>
      <c r="HB540" s="307"/>
      <c r="HC540" s="307"/>
      <c r="HD540" s="307"/>
      <c r="HE540" s="307"/>
      <c r="HF540" s="307"/>
      <c r="HG540" s="307"/>
      <c r="HH540" s="307"/>
      <c r="HI540" s="307"/>
      <c r="HJ540" s="307"/>
      <c r="HK540" s="307"/>
      <c r="HL540" s="307"/>
      <c r="HM540" s="307"/>
      <c r="HN540" s="307"/>
      <c r="HO540" s="307"/>
      <c r="HP540" s="307"/>
      <c r="HQ540" s="307"/>
      <c r="HR540" s="307"/>
      <c r="HS540" s="307"/>
      <c r="HT540" s="307"/>
      <c r="HU540" s="307"/>
      <c r="HV540" s="307"/>
      <c r="HW540" s="307"/>
      <c r="HX540" s="307"/>
      <c r="HY540" s="307"/>
      <c r="HZ540" s="307"/>
      <c r="IA540" s="307"/>
      <c r="IB540" s="307"/>
      <c r="IC540" s="307"/>
      <c r="ID540" s="307"/>
      <c r="IE540" s="307"/>
      <c r="IF540" s="307"/>
      <c r="IG540" s="307"/>
      <c r="IH540" s="307"/>
      <c r="II540" s="307"/>
      <c r="IJ540" s="307"/>
      <c r="IK540" s="307"/>
      <c r="IL540" s="307"/>
      <c r="IM540" s="307"/>
      <c r="IN540" s="307"/>
      <c r="IO540" s="307"/>
      <c r="IP540" s="307"/>
      <c r="IQ540" s="307"/>
      <c r="IR540" s="307"/>
      <c r="IS540" s="307"/>
      <c r="IT540" s="307"/>
      <c r="IU540" s="307"/>
      <c r="IV540" s="307"/>
      <c r="IW540" s="307"/>
      <c r="IX540" s="307"/>
      <c r="IY540" s="307"/>
      <c r="IZ540" s="307"/>
      <c r="JA540" s="307"/>
      <c r="JB540" s="307"/>
      <c r="JC540" s="307"/>
      <c r="JD540" s="307"/>
      <c r="JE540" s="307"/>
      <c r="JF540" s="307"/>
      <c r="JG540" s="307"/>
      <c r="JH540" s="307"/>
      <c r="JI540" s="307"/>
      <c r="JJ540" s="307"/>
      <c r="JK540" s="307"/>
      <c r="JL540" s="307"/>
      <c r="JM540" s="307"/>
      <c r="JN540" s="307"/>
      <c r="JO540" s="307"/>
      <c r="JP540" s="307"/>
      <c r="JQ540" s="307"/>
      <c r="JR540" s="307"/>
      <c r="JS540" s="307"/>
      <c r="JT540" s="307"/>
      <c r="JU540" s="307"/>
      <c r="JV540" s="307"/>
      <c r="JW540" s="307"/>
      <c r="JX540" s="307"/>
      <c r="JY540" s="307"/>
      <c r="JZ540" s="307"/>
      <c r="KA540" s="307"/>
      <c r="KB540" s="307"/>
      <c r="KC540" s="307"/>
      <c r="KD540" s="307"/>
      <c r="KE540" s="307"/>
      <c r="KF540" s="307"/>
      <c r="KG540" s="307"/>
      <c r="KH540" s="307"/>
      <c r="KI540" s="307"/>
      <c r="KJ540" s="307"/>
      <c r="KK540" s="307"/>
      <c r="KL540" s="307"/>
      <c r="KM540" s="307"/>
      <c r="KN540" s="307"/>
      <c r="KO540" s="307"/>
      <c r="KP540" s="307"/>
      <c r="KQ540" s="307"/>
      <c r="KR540" s="307"/>
      <c r="KS540" s="307"/>
      <c r="KT540" s="307"/>
    </row>
    <row r="541" spans="14:306" s="56" customFormat="1" ht="15" customHeight="1">
      <c r="N541" s="341"/>
      <c r="O541" s="303"/>
      <c r="P541" s="303"/>
      <c r="Q541" s="303"/>
      <c r="R541" s="303"/>
      <c r="S541" s="303"/>
      <c r="T541" s="303"/>
      <c r="U541" s="303"/>
      <c r="AG541" s="354">
        <v>3</v>
      </c>
      <c r="AH541" s="354"/>
      <c r="AI541" s="356" t="s">
        <v>174</v>
      </c>
      <c r="AJ541" s="359">
        <v>2</v>
      </c>
      <c r="AK541" s="359">
        <v>9</v>
      </c>
      <c r="AL541" s="356" t="s">
        <v>64</v>
      </c>
      <c r="AM541" s="356" t="s">
        <v>167</v>
      </c>
      <c r="AN541" s="356" t="s">
        <v>157</v>
      </c>
      <c r="AO541" s="403" t="s">
        <v>58</v>
      </c>
      <c r="AP541" s="356">
        <v>8</v>
      </c>
      <c r="AQ541" s="359">
        <v>9</v>
      </c>
      <c r="AR541" s="356" t="s">
        <v>58</v>
      </c>
      <c r="AS541" s="356" t="s">
        <v>68</v>
      </c>
      <c r="AT541" s="356" t="s">
        <v>828</v>
      </c>
      <c r="AU541" s="356"/>
      <c r="AV541" s="359">
        <v>10</v>
      </c>
      <c r="AW541" s="359">
        <v>13</v>
      </c>
      <c r="AX541" s="359">
        <v>6</v>
      </c>
      <c r="AY541" s="303">
        <f t="shared" si="284"/>
        <v>9</v>
      </c>
      <c r="AZ541" s="303">
        <f t="shared" si="285"/>
        <v>3</v>
      </c>
      <c r="BA541" s="303">
        <f t="shared" si="286"/>
        <v>10</v>
      </c>
      <c r="BB541" s="303">
        <f t="shared" si="287"/>
        <v>8</v>
      </c>
      <c r="BC541" s="303">
        <f t="shared" si="288"/>
        <v>23</v>
      </c>
      <c r="BD541" s="303">
        <f t="shared" si="289"/>
        <v>16</v>
      </c>
      <c r="BE541" s="303">
        <f t="shared" si="290"/>
        <v>7</v>
      </c>
      <c r="BF541" s="303">
        <f t="shared" si="291"/>
        <v>9</v>
      </c>
      <c r="BG541" s="303">
        <f t="shared" si="292"/>
        <v>10</v>
      </c>
      <c r="BH541" s="303"/>
      <c r="BI541" s="303">
        <f t="shared" si="293"/>
        <v>7</v>
      </c>
      <c r="BJ541" s="303">
        <f t="shared" si="294"/>
        <v>12</v>
      </c>
      <c r="BK541" s="303">
        <f t="shared" si="295"/>
        <v>40</v>
      </c>
      <c r="BL541" s="303">
        <f t="shared" si="296"/>
        <v>11</v>
      </c>
      <c r="BM541" s="303">
        <f t="shared" si="297"/>
        <v>14</v>
      </c>
      <c r="BN541" s="303">
        <f t="shared" si="298"/>
        <v>7</v>
      </c>
      <c r="CB541" s="307"/>
      <c r="CC541" s="307"/>
      <c r="CD541" s="307"/>
      <c r="CE541" s="307"/>
      <c r="CF541" s="307"/>
      <c r="CG541" s="307"/>
      <c r="CH541" s="307"/>
      <c r="CI541" s="307"/>
      <c r="CJ541" s="307"/>
      <c r="CK541" s="307"/>
      <c r="CL541" s="307"/>
      <c r="CM541" s="307"/>
      <c r="CN541" s="307"/>
      <c r="CO541" s="307"/>
      <c r="CP541" s="307"/>
      <c r="CQ541" s="307"/>
      <c r="CR541" s="307"/>
      <c r="CS541" s="307"/>
      <c r="CT541" s="307"/>
      <c r="CU541" s="307"/>
      <c r="CV541" s="307"/>
      <c r="CW541" s="307"/>
      <c r="CX541" s="307"/>
      <c r="CY541" s="307"/>
      <c r="CZ541" s="307"/>
      <c r="DA541" s="307"/>
      <c r="DB541" s="307"/>
      <c r="DC541" s="307"/>
      <c r="DD541" s="307"/>
      <c r="DE541" s="307"/>
      <c r="DF541" s="307"/>
      <c r="DG541" s="307"/>
      <c r="DH541" s="307"/>
      <c r="DI541" s="390"/>
      <c r="DJ541" s="390"/>
      <c r="DK541" s="307"/>
      <c r="DL541" s="307"/>
      <c r="DM541" s="307"/>
      <c r="DN541" s="307"/>
      <c r="DO541" s="307"/>
      <c r="DP541" s="307"/>
      <c r="DQ541" s="307"/>
      <c r="DR541" s="307"/>
      <c r="DS541" s="307"/>
      <c r="DT541" s="307"/>
      <c r="DU541" s="307"/>
      <c r="DV541" s="307"/>
      <c r="DW541" s="307"/>
      <c r="DX541" s="307"/>
      <c r="DY541" s="307"/>
      <c r="DZ541" s="307"/>
      <c r="EA541" s="307"/>
      <c r="EB541" s="307"/>
      <c r="EC541" s="307"/>
      <c r="ED541" s="307"/>
      <c r="EE541" s="307"/>
      <c r="EF541" s="307"/>
      <c r="EG541" s="307"/>
      <c r="EH541" s="307"/>
      <c r="EI541" s="307"/>
      <c r="EJ541" s="307"/>
      <c r="EK541" s="307"/>
      <c r="EL541" s="307"/>
      <c r="EM541" s="307"/>
      <c r="EN541" s="307"/>
      <c r="EO541" s="307"/>
      <c r="EP541" s="307"/>
      <c r="EQ541" s="307"/>
      <c r="ER541" s="307"/>
      <c r="ES541" s="307"/>
      <c r="ET541" s="307"/>
      <c r="EU541" s="390"/>
      <c r="EV541" s="390"/>
      <c r="EW541" s="307"/>
      <c r="EX541" s="307"/>
      <c r="EY541" s="307"/>
      <c r="EZ541" s="307"/>
      <c r="FA541" s="307"/>
      <c r="FB541" s="307"/>
      <c r="FC541" s="307"/>
      <c r="FD541" s="307"/>
      <c r="FE541" s="307"/>
      <c r="FF541" s="307"/>
      <c r="FG541" s="307"/>
      <c r="FH541" s="307"/>
      <c r="FI541" s="307"/>
      <c r="FJ541" s="307"/>
      <c r="FK541" s="307"/>
      <c r="FL541" s="307"/>
      <c r="FM541" s="307"/>
      <c r="FN541" s="307"/>
      <c r="FO541" s="307"/>
      <c r="FP541" s="307"/>
      <c r="FQ541" s="307"/>
      <c r="FR541" s="307"/>
      <c r="FS541" s="307"/>
      <c r="FT541" s="307"/>
      <c r="FU541" s="307"/>
      <c r="FV541" s="307"/>
      <c r="FW541" s="307"/>
      <c r="FX541" s="307"/>
      <c r="FY541" s="307"/>
      <c r="FZ541" s="307"/>
      <c r="GA541" s="307"/>
      <c r="GB541" s="307"/>
      <c r="GC541" s="307"/>
      <c r="GD541" s="307"/>
      <c r="GE541" s="307"/>
      <c r="GF541" s="307"/>
      <c r="GG541" s="307"/>
      <c r="GH541" s="307"/>
      <c r="GI541" s="307"/>
      <c r="GJ541" s="307"/>
      <c r="GK541" s="307"/>
      <c r="GL541" s="307"/>
      <c r="GM541" s="307"/>
      <c r="GN541" s="307"/>
      <c r="GO541" s="307"/>
      <c r="GP541" s="307"/>
      <c r="GQ541" s="307"/>
      <c r="GR541" s="307"/>
      <c r="GS541" s="307"/>
      <c r="GT541" s="307"/>
      <c r="GU541" s="307"/>
      <c r="GV541" s="307"/>
      <c r="GW541" s="307"/>
      <c r="GX541" s="307"/>
      <c r="GY541" s="307"/>
      <c r="GZ541" s="307"/>
      <c r="HA541" s="307"/>
      <c r="HB541" s="307"/>
      <c r="HC541" s="307"/>
      <c r="HD541" s="307"/>
      <c r="HE541" s="307"/>
      <c r="HF541" s="307"/>
      <c r="HG541" s="307"/>
      <c r="HH541" s="307"/>
      <c r="HI541" s="307"/>
      <c r="HJ541" s="307"/>
      <c r="HK541" s="307"/>
      <c r="HL541" s="307"/>
      <c r="HM541" s="307"/>
      <c r="HN541" s="307"/>
      <c r="HO541" s="307"/>
      <c r="HP541" s="307"/>
      <c r="HQ541" s="307"/>
      <c r="HR541" s="307"/>
      <c r="HS541" s="307"/>
      <c r="HT541" s="307"/>
      <c r="HU541" s="307"/>
      <c r="HV541" s="307"/>
      <c r="HW541" s="307"/>
      <c r="HX541" s="307"/>
      <c r="HY541" s="307"/>
      <c r="HZ541" s="307"/>
      <c r="IA541" s="307"/>
      <c r="IB541" s="307"/>
      <c r="IC541" s="307"/>
      <c r="ID541" s="307"/>
      <c r="IE541" s="307"/>
      <c r="IF541" s="307"/>
      <c r="IG541" s="307"/>
      <c r="IH541" s="307"/>
      <c r="II541" s="307"/>
      <c r="IJ541" s="307"/>
      <c r="IK541" s="307"/>
      <c r="IL541" s="307"/>
      <c r="IM541" s="307"/>
      <c r="IN541" s="307"/>
      <c r="IO541" s="307"/>
      <c r="IP541" s="307"/>
      <c r="IQ541" s="307"/>
      <c r="IR541" s="307"/>
      <c r="IS541" s="307"/>
      <c r="IT541" s="307"/>
      <c r="IU541" s="307"/>
      <c r="IV541" s="307"/>
      <c r="IW541" s="307"/>
      <c r="IX541" s="307"/>
      <c r="IY541" s="307"/>
      <c r="IZ541" s="307"/>
      <c r="JA541" s="307"/>
      <c r="JB541" s="307"/>
      <c r="JC541" s="307"/>
      <c r="JD541" s="307"/>
      <c r="JE541" s="307"/>
      <c r="JF541" s="307"/>
      <c r="JG541" s="307"/>
      <c r="JH541" s="307"/>
      <c r="JI541" s="307"/>
      <c r="JJ541" s="307"/>
      <c r="JK541" s="307"/>
      <c r="JL541" s="307"/>
      <c r="JM541" s="307"/>
      <c r="JN541" s="307"/>
      <c r="JO541" s="307"/>
      <c r="JP541" s="307"/>
      <c r="JQ541" s="307"/>
      <c r="JR541" s="307"/>
      <c r="JS541" s="307"/>
      <c r="JT541" s="307"/>
      <c r="JU541" s="307"/>
      <c r="JV541" s="307"/>
      <c r="JW541" s="307"/>
      <c r="JX541" s="307"/>
      <c r="JY541" s="307"/>
      <c r="JZ541" s="307"/>
      <c r="KA541" s="307"/>
      <c r="KB541" s="307"/>
      <c r="KC541" s="307"/>
      <c r="KD541" s="307"/>
      <c r="KE541" s="307"/>
      <c r="KF541" s="307"/>
      <c r="KG541" s="307"/>
      <c r="KH541" s="307"/>
      <c r="KI541" s="307"/>
      <c r="KJ541" s="307"/>
      <c r="KK541" s="307"/>
      <c r="KL541" s="307"/>
      <c r="KM541" s="307"/>
      <c r="KN541" s="307"/>
      <c r="KO541" s="307"/>
      <c r="KP541" s="307"/>
      <c r="KQ541" s="307"/>
      <c r="KR541" s="307"/>
      <c r="KS541" s="307"/>
      <c r="KT541" s="307"/>
    </row>
    <row r="542" spans="14:306" s="56" customFormat="1" ht="15" customHeight="1">
      <c r="N542" s="341"/>
      <c r="O542" s="303"/>
      <c r="P542" s="303"/>
      <c r="Q542" s="303"/>
      <c r="R542" s="303"/>
      <c r="S542" s="303"/>
      <c r="T542" s="303"/>
      <c r="U542" s="303"/>
      <c r="AG542" s="354">
        <v>4</v>
      </c>
      <c r="AH542" s="354"/>
      <c r="AI542" s="356" t="s">
        <v>175</v>
      </c>
      <c r="AJ542" s="356" t="s">
        <v>109</v>
      </c>
      <c r="AK542" s="359">
        <v>10</v>
      </c>
      <c r="AL542" s="359">
        <v>8</v>
      </c>
      <c r="AM542" s="356" t="s">
        <v>123</v>
      </c>
      <c r="AN542" s="356" t="s">
        <v>119</v>
      </c>
      <c r="AO542" s="403" t="s">
        <v>72</v>
      </c>
      <c r="AP542" s="403" t="s">
        <v>113</v>
      </c>
      <c r="AQ542" s="411" t="s">
        <v>68</v>
      </c>
      <c r="AR542" s="356" t="s">
        <v>173</v>
      </c>
      <c r="AS542" s="356" t="s">
        <v>73</v>
      </c>
      <c r="AT542" s="356" t="s">
        <v>716</v>
      </c>
      <c r="AU542" s="356"/>
      <c r="AV542" s="359">
        <v>11</v>
      </c>
      <c r="AW542" s="356" t="s">
        <v>157</v>
      </c>
      <c r="AX542" s="359">
        <v>7</v>
      </c>
      <c r="AY542" s="303">
        <f t="shared" si="284"/>
        <v>12</v>
      </c>
      <c r="AZ542" s="303">
        <f t="shared" si="285"/>
        <v>5</v>
      </c>
      <c r="BA542" s="303" t="str">
        <f t="shared" si="286"/>
        <v>-</v>
      </c>
      <c r="BB542" s="303">
        <f t="shared" si="287"/>
        <v>9</v>
      </c>
      <c r="BC542" s="303">
        <f t="shared" si="288"/>
        <v>27</v>
      </c>
      <c r="BD542" s="303">
        <f t="shared" si="289"/>
        <v>19</v>
      </c>
      <c r="BE542" s="303">
        <f t="shared" si="290"/>
        <v>9</v>
      </c>
      <c r="BF542" s="303">
        <f t="shared" si="291"/>
        <v>11</v>
      </c>
      <c r="BG542" s="303">
        <f t="shared" si="292"/>
        <v>12</v>
      </c>
      <c r="BH542" s="303"/>
      <c r="BI542" s="303">
        <f t="shared" si="293"/>
        <v>10</v>
      </c>
      <c r="BJ542" s="303">
        <f t="shared" si="294"/>
        <v>15</v>
      </c>
      <c r="BK542" s="303">
        <f t="shared" si="295"/>
        <v>46</v>
      </c>
      <c r="BL542" s="303">
        <f t="shared" si="296"/>
        <v>12</v>
      </c>
      <c r="BM542" s="303">
        <f t="shared" si="297"/>
        <v>16</v>
      </c>
      <c r="BN542" s="303">
        <f t="shared" si="298"/>
        <v>8</v>
      </c>
      <c r="CB542" s="307"/>
      <c r="CC542" s="307"/>
      <c r="CD542" s="307"/>
      <c r="CE542" s="307"/>
      <c r="CF542" s="307"/>
      <c r="CG542" s="307"/>
      <c r="CH542" s="307"/>
      <c r="CI542" s="307"/>
      <c r="CJ542" s="307"/>
      <c r="CK542" s="307"/>
      <c r="CL542" s="307"/>
      <c r="CM542" s="307"/>
      <c r="CN542" s="307"/>
      <c r="CO542" s="307"/>
      <c r="CP542" s="307"/>
      <c r="CQ542" s="307"/>
      <c r="CR542" s="307"/>
      <c r="CS542" s="307"/>
      <c r="CT542" s="307"/>
      <c r="CU542" s="307"/>
      <c r="CV542" s="307"/>
      <c r="CW542" s="307"/>
      <c r="CX542" s="307"/>
      <c r="CY542" s="307"/>
      <c r="CZ542" s="307"/>
      <c r="DA542" s="307"/>
      <c r="DB542" s="307"/>
      <c r="DC542" s="307"/>
      <c r="DD542" s="307"/>
      <c r="DE542" s="307"/>
      <c r="DF542" s="307"/>
      <c r="DG542" s="307"/>
      <c r="DH542" s="307"/>
      <c r="DI542" s="390"/>
      <c r="DJ542" s="390"/>
      <c r="DK542" s="307"/>
      <c r="DL542" s="307"/>
      <c r="DM542" s="307"/>
      <c r="DN542" s="307"/>
      <c r="DO542" s="307"/>
      <c r="DP542" s="307"/>
      <c r="DQ542" s="307"/>
      <c r="DR542" s="307"/>
      <c r="DS542" s="307"/>
      <c r="DT542" s="307"/>
      <c r="DU542" s="307"/>
      <c r="DV542" s="307"/>
      <c r="DW542" s="307"/>
      <c r="DX542" s="307"/>
      <c r="DY542" s="307"/>
      <c r="DZ542" s="307"/>
      <c r="EA542" s="307"/>
      <c r="EB542" s="307"/>
      <c r="EC542" s="307"/>
      <c r="ED542" s="307"/>
      <c r="EE542" s="307"/>
      <c r="EF542" s="307"/>
      <c r="EG542" s="307"/>
      <c r="EH542" s="307"/>
      <c r="EI542" s="307"/>
      <c r="EJ542" s="307"/>
      <c r="EK542" s="307"/>
      <c r="EL542" s="307"/>
      <c r="EM542" s="307"/>
      <c r="EN542" s="307"/>
      <c r="EO542" s="307"/>
      <c r="EP542" s="307"/>
      <c r="EQ542" s="307"/>
      <c r="ER542" s="307"/>
      <c r="ES542" s="307"/>
      <c r="ET542" s="307"/>
      <c r="EU542" s="390"/>
      <c r="EV542" s="390"/>
      <c r="EW542" s="307"/>
      <c r="EX542" s="307"/>
      <c r="EY542" s="307"/>
      <c r="EZ542" s="307"/>
      <c r="FA542" s="307"/>
      <c r="FB542" s="307"/>
      <c r="FC542" s="307"/>
      <c r="FD542" s="307"/>
      <c r="FE542" s="307"/>
      <c r="FF542" s="307"/>
      <c r="FG542" s="307"/>
      <c r="FH542" s="307"/>
      <c r="FI542" s="307"/>
      <c r="FJ542" s="307"/>
      <c r="FK542" s="307"/>
      <c r="FL542" s="307"/>
      <c r="FM542" s="307"/>
      <c r="FN542" s="307"/>
      <c r="FO542" s="307"/>
      <c r="FP542" s="307"/>
      <c r="FQ542" s="307"/>
      <c r="FR542" s="307"/>
      <c r="FS542" s="307"/>
      <c r="FT542" s="307"/>
      <c r="FU542" s="307"/>
      <c r="FV542" s="307"/>
      <c r="FW542" s="307"/>
      <c r="FX542" s="307"/>
      <c r="FY542" s="307"/>
      <c r="FZ542" s="307"/>
      <c r="GA542" s="307"/>
      <c r="GB542" s="307"/>
      <c r="GC542" s="307"/>
      <c r="GD542" s="307"/>
      <c r="GE542" s="307"/>
      <c r="GF542" s="307"/>
      <c r="GG542" s="307"/>
      <c r="GH542" s="307"/>
      <c r="GI542" s="307"/>
      <c r="GJ542" s="307"/>
      <c r="GK542" s="307"/>
      <c r="GL542" s="307"/>
      <c r="GM542" s="307"/>
      <c r="GN542" s="307"/>
      <c r="GO542" s="307"/>
      <c r="GP542" s="307"/>
      <c r="GQ542" s="307"/>
      <c r="GR542" s="307"/>
      <c r="GS542" s="307"/>
      <c r="GT542" s="307"/>
      <c r="GU542" s="307"/>
      <c r="GV542" s="307"/>
      <c r="GW542" s="307"/>
      <c r="GX542" s="307"/>
      <c r="GY542" s="307"/>
      <c r="GZ542" s="307"/>
      <c r="HA542" s="307"/>
      <c r="HB542" s="307"/>
      <c r="HC542" s="307"/>
      <c r="HD542" s="307"/>
      <c r="HE542" s="307"/>
      <c r="HF542" s="307"/>
      <c r="HG542" s="307"/>
      <c r="HH542" s="307"/>
      <c r="HI542" s="307"/>
      <c r="HJ542" s="307"/>
      <c r="HK542" s="307"/>
      <c r="HL542" s="307"/>
      <c r="HM542" s="307"/>
      <c r="HN542" s="307"/>
      <c r="HO542" s="307"/>
      <c r="HP542" s="307"/>
      <c r="HQ542" s="307"/>
      <c r="HR542" s="307"/>
      <c r="HS542" s="307"/>
      <c r="HT542" s="307"/>
      <c r="HU542" s="307"/>
      <c r="HV542" s="307"/>
      <c r="HW542" s="307"/>
      <c r="HX542" s="307"/>
      <c r="HY542" s="307"/>
      <c r="HZ542" s="307"/>
      <c r="IA542" s="307"/>
      <c r="IB542" s="307"/>
      <c r="IC542" s="307"/>
      <c r="ID542" s="307"/>
      <c r="IE542" s="307"/>
      <c r="IF542" s="307"/>
      <c r="IG542" s="307"/>
      <c r="IH542" s="307"/>
      <c r="II542" s="307"/>
      <c r="IJ542" s="307"/>
      <c r="IK542" s="307"/>
      <c r="IL542" s="307"/>
      <c r="IM542" s="307"/>
      <c r="IN542" s="307"/>
      <c r="IO542" s="307"/>
      <c r="IP542" s="307"/>
      <c r="IQ542" s="307"/>
      <c r="IR542" s="307"/>
      <c r="IS542" s="307"/>
      <c r="IT542" s="307"/>
      <c r="IU542" s="307"/>
      <c r="IV542" s="307"/>
      <c r="IW542" s="307"/>
      <c r="IX542" s="307"/>
      <c r="IY542" s="307"/>
      <c r="IZ542" s="307"/>
      <c r="JA542" s="307"/>
      <c r="JB542" s="307"/>
      <c r="JC542" s="307"/>
      <c r="JD542" s="307"/>
      <c r="JE542" s="307"/>
      <c r="JF542" s="307"/>
      <c r="JG542" s="307"/>
      <c r="JH542" s="307"/>
      <c r="JI542" s="307"/>
      <c r="JJ542" s="307"/>
      <c r="JK542" s="307"/>
      <c r="JL542" s="307"/>
      <c r="JM542" s="307"/>
      <c r="JN542" s="307"/>
      <c r="JO542" s="307"/>
      <c r="JP542" s="307"/>
      <c r="JQ542" s="307"/>
      <c r="JR542" s="307"/>
      <c r="JS542" s="307"/>
      <c r="JT542" s="307"/>
      <c r="JU542" s="307"/>
      <c r="JV542" s="307"/>
      <c r="JW542" s="307"/>
      <c r="JX542" s="307"/>
      <c r="JY542" s="307"/>
      <c r="JZ542" s="307"/>
      <c r="KA542" s="307"/>
      <c r="KB542" s="307"/>
      <c r="KC542" s="307"/>
      <c r="KD542" s="307"/>
      <c r="KE542" s="307"/>
      <c r="KF542" s="307"/>
      <c r="KG542" s="307"/>
      <c r="KH542" s="307"/>
      <c r="KI542" s="307"/>
      <c r="KJ542" s="307"/>
      <c r="KK542" s="307"/>
      <c r="KL542" s="307"/>
      <c r="KM542" s="307"/>
      <c r="KN542" s="307"/>
      <c r="KO542" s="307"/>
      <c r="KP542" s="307"/>
      <c r="KQ542" s="307"/>
      <c r="KR542" s="307"/>
      <c r="KS542" s="307"/>
      <c r="KT542" s="307"/>
    </row>
    <row r="543" spans="14:306" s="56" customFormat="1" ht="15" customHeight="1">
      <c r="N543" s="341"/>
      <c r="O543" s="303"/>
      <c r="P543" s="303"/>
      <c r="Q543" s="303"/>
      <c r="R543" s="303"/>
      <c r="S543" s="303"/>
      <c r="T543" s="303"/>
      <c r="U543" s="303"/>
      <c r="AG543" s="354">
        <v>5</v>
      </c>
      <c r="AH543" s="354"/>
      <c r="AI543" s="356" t="s">
        <v>117</v>
      </c>
      <c r="AJ543" s="356" t="s">
        <v>208</v>
      </c>
      <c r="AK543" s="356" t="s">
        <v>0</v>
      </c>
      <c r="AL543" s="356" t="s">
        <v>113</v>
      </c>
      <c r="AM543" s="356" t="s">
        <v>162</v>
      </c>
      <c r="AN543" s="356" t="s">
        <v>82</v>
      </c>
      <c r="AO543" s="403" t="s">
        <v>113</v>
      </c>
      <c r="AP543" s="403" t="s">
        <v>71</v>
      </c>
      <c r="AQ543" s="411" t="s">
        <v>156</v>
      </c>
      <c r="AR543" s="356" t="s">
        <v>68</v>
      </c>
      <c r="AS543" s="356" t="s">
        <v>76</v>
      </c>
      <c r="AT543" s="356" t="s">
        <v>153</v>
      </c>
      <c r="AU543" s="356"/>
      <c r="AV543" s="359">
        <v>12</v>
      </c>
      <c r="AW543" s="359">
        <v>16</v>
      </c>
      <c r="AX543" s="359">
        <v>8</v>
      </c>
      <c r="AY543" s="303">
        <f t="shared" si="284"/>
        <v>16</v>
      </c>
      <c r="AZ543" s="303">
        <f t="shared" si="285"/>
        <v>8</v>
      </c>
      <c r="BA543" s="303">
        <f t="shared" si="286"/>
        <v>11</v>
      </c>
      <c r="BB543" s="303">
        <f t="shared" si="287"/>
        <v>11</v>
      </c>
      <c r="BC543" s="303">
        <f t="shared" si="288"/>
        <v>29</v>
      </c>
      <c r="BD543" s="303">
        <f t="shared" si="289"/>
        <v>21</v>
      </c>
      <c r="BE543" s="303">
        <f t="shared" si="290"/>
        <v>11</v>
      </c>
      <c r="BF543" s="303">
        <f t="shared" si="291"/>
        <v>13</v>
      </c>
      <c r="BG543" s="303">
        <f t="shared" si="292"/>
        <v>14</v>
      </c>
      <c r="BH543" s="303"/>
      <c r="BI543" s="303">
        <f t="shared" si="293"/>
        <v>12</v>
      </c>
      <c r="BJ543" s="303">
        <f t="shared" si="294"/>
        <v>17</v>
      </c>
      <c r="BK543" s="303">
        <f t="shared" si="295"/>
        <v>53</v>
      </c>
      <c r="BL543" s="303">
        <f t="shared" si="296"/>
        <v>13</v>
      </c>
      <c r="BM543" s="303">
        <f t="shared" si="297"/>
        <v>17</v>
      </c>
      <c r="BN543" s="303">
        <f t="shared" si="298"/>
        <v>9</v>
      </c>
      <c r="CB543" s="307"/>
      <c r="CC543" s="307"/>
      <c r="CD543" s="307"/>
      <c r="CE543" s="307"/>
      <c r="CF543" s="307"/>
      <c r="CG543" s="307"/>
      <c r="CH543" s="307"/>
      <c r="CI543" s="307"/>
      <c r="CJ543" s="307"/>
      <c r="CK543" s="307"/>
      <c r="CL543" s="307"/>
      <c r="CM543" s="307"/>
      <c r="CN543" s="307"/>
      <c r="CO543" s="307"/>
      <c r="CP543" s="307"/>
      <c r="CQ543" s="307"/>
      <c r="CR543" s="307"/>
      <c r="CS543" s="307"/>
      <c r="CT543" s="307"/>
      <c r="CU543" s="307"/>
      <c r="CV543" s="307"/>
      <c r="CW543" s="307"/>
      <c r="CX543" s="307"/>
      <c r="CY543" s="307"/>
      <c r="CZ543" s="307"/>
      <c r="DA543" s="307"/>
      <c r="DB543" s="307"/>
      <c r="DC543" s="307"/>
      <c r="DD543" s="307"/>
      <c r="DE543" s="307"/>
      <c r="DF543" s="307"/>
      <c r="DG543" s="307"/>
      <c r="DH543" s="307"/>
      <c r="DI543" s="390"/>
      <c r="DJ543" s="390"/>
      <c r="DK543" s="307"/>
      <c r="DL543" s="307"/>
      <c r="DM543" s="307"/>
      <c r="DN543" s="307"/>
      <c r="DO543" s="307"/>
      <c r="DP543" s="307"/>
      <c r="DQ543" s="307"/>
      <c r="DR543" s="307"/>
      <c r="DS543" s="307"/>
      <c r="DT543" s="307"/>
      <c r="DU543" s="307"/>
      <c r="DV543" s="307"/>
      <c r="DW543" s="307"/>
      <c r="DX543" s="307"/>
      <c r="DY543" s="307"/>
      <c r="DZ543" s="307"/>
      <c r="EA543" s="307"/>
      <c r="EB543" s="307"/>
      <c r="EC543" s="307"/>
      <c r="ED543" s="307"/>
      <c r="EE543" s="307"/>
      <c r="EF543" s="307"/>
      <c r="EG543" s="307"/>
      <c r="EH543" s="307"/>
      <c r="EI543" s="307"/>
      <c r="EJ543" s="307"/>
      <c r="EK543" s="307"/>
      <c r="EL543" s="307"/>
      <c r="EM543" s="307"/>
      <c r="EN543" s="307"/>
      <c r="EO543" s="307"/>
      <c r="EP543" s="307"/>
      <c r="EQ543" s="307"/>
      <c r="ER543" s="307"/>
      <c r="ES543" s="307"/>
      <c r="ET543" s="307"/>
      <c r="EU543" s="390"/>
      <c r="EV543" s="390"/>
      <c r="EW543" s="307"/>
      <c r="EX543" s="307"/>
      <c r="EY543" s="307"/>
      <c r="EZ543" s="307"/>
      <c r="FA543" s="307"/>
      <c r="FB543" s="307"/>
      <c r="FC543" s="307"/>
      <c r="FD543" s="307"/>
      <c r="FE543" s="307"/>
      <c r="FF543" s="307"/>
      <c r="FG543" s="307"/>
      <c r="FH543" s="307"/>
      <c r="FI543" s="307"/>
      <c r="FJ543" s="307"/>
      <c r="FK543" s="307"/>
      <c r="FL543" s="307"/>
      <c r="FM543" s="307"/>
      <c r="FN543" s="307"/>
      <c r="FO543" s="307"/>
      <c r="FP543" s="307"/>
      <c r="FQ543" s="307"/>
      <c r="FR543" s="307"/>
      <c r="FS543" s="307"/>
      <c r="FT543" s="307"/>
      <c r="FU543" s="307"/>
      <c r="FV543" s="307"/>
      <c r="FW543" s="307"/>
      <c r="FX543" s="307"/>
      <c r="FY543" s="307"/>
      <c r="FZ543" s="307"/>
      <c r="GA543" s="307"/>
      <c r="GB543" s="307"/>
      <c r="GC543" s="307"/>
      <c r="GD543" s="307"/>
      <c r="GE543" s="307"/>
      <c r="GF543" s="307"/>
      <c r="GG543" s="307"/>
      <c r="GH543" s="307"/>
      <c r="GI543" s="307"/>
      <c r="GJ543" s="307"/>
      <c r="GK543" s="307"/>
      <c r="GL543" s="307"/>
      <c r="GM543" s="307"/>
      <c r="GN543" s="307"/>
      <c r="GO543" s="307"/>
      <c r="GP543" s="307"/>
      <c r="GQ543" s="307"/>
      <c r="GR543" s="307"/>
      <c r="GS543" s="307"/>
      <c r="GT543" s="307"/>
      <c r="GU543" s="307"/>
      <c r="GV543" s="307"/>
      <c r="GW543" s="307"/>
      <c r="GX543" s="307"/>
      <c r="GY543" s="307"/>
      <c r="GZ543" s="307"/>
      <c r="HA543" s="307"/>
      <c r="HB543" s="307"/>
      <c r="HC543" s="307"/>
      <c r="HD543" s="307"/>
      <c r="HE543" s="307"/>
      <c r="HF543" s="307"/>
      <c r="HG543" s="307"/>
      <c r="HH543" s="307"/>
      <c r="HI543" s="307"/>
      <c r="HJ543" s="307"/>
      <c r="HK543" s="307"/>
      <c r="HL543" s="307"/>
      <c r="HM543" s="307"/>
      <c r="HN543" s="307"/>
      <c r="HO543" s="307"/>
      <c r="HP543" s="307"/>
      <c r="HQ543" s="307"/>
      <c r="HR543" s="307"/>
      <c r="HS543" s="307"/>
      <c r="HT543" s="307"/>
      <c r="HU543" s="307"/>
      <c r="HV543" s="307"/>
      <c r="HW543" s="307"/>
      <c r="HX543" s="307"/>
      <c r="HY543" s="307"/>
      <c r="HZ543" s="307"/>
      <c r="IA543" s="307"/>
      <c r="IB543" s="307"/>
      <c r="IC543" s="307"/>
      <c r="ID543" s="307"/>
      <c r="IE543" s="307"/>
      <c r="IF543" s="307"/>
      <c r="IG543" s="307"/>
      <c r="IH543" s="307"/>
      <c r="II543" s="307"/>
      <c r="IJ543" s="307"/>
      <c r="IK543" s="307"/>
      <c r="IL543" s="307"/>
      <c r="IM543" s="307"/>
      <c r="IN543" s="307"/>
      <c r="IO543" s="307"/>
      <c r="IP543" s="307"/>
      <c r="IQ543" s="307"/>
      <c r="IR543" s="307"/>
      <c r="IS543" s="307"/>
      <c r="IT543" s="307"/>
      <c r="IU543" s="307"/>
      <c r="IV543" s="307"/>
      <c r="IW543" s="307"/>
      <c r="IX543" s="307"/>
      <c r="IY543" s="307"/>
      <c r="IZ543" s="307"/>
      <c r="JA543" s="307"/>
      <c r="JB543" s="307"/>
      <c r="JC543" s="307"/>
      <c r="JD543" s="307"/>
      <c r="JE543" s="307"/>
      <c r="JF543" s="307"/>
      <c r="JG543" s="307"/>
      <c r="JH543" s="307"/>
      <c r="JI543" s="307"/>
      <c r="JJ543" s="307"/>
      <c r="JK543" s="307"/>
      <c r="JL543" s="307"/>
      <c r="JM543" s="307"/>
      <c r="JN543" s="307"/>
      <c r="JO543" s="307"/>
      <c r="JP543" s="307"/>
      <c r="JQ543" s="307"/>
      <c r="JR543" s="307"/>
      <c r="JS543" s="307"/>
      <c r="JT543" s="307"/>
      <c r="JU543" s="307"/>
      <c r="JV543" s="307"/>
      <c r="JW543" s="307"/>
      <c r="JX543" s="307"/>
      <c r="JY543" s="307"/>
      <c r="JZ543" s="307"/>
      <c r="KA543" s="307"/>
      <c r="KB543" s="307"/>
      <c r="KC543" s="307"/>
      <c r="KD543" s="307"/>
      <c r="KE543" s="307"/>
      <c r="KF543" s="307"/>
      <c r="KG543" s="307"/>
      <c r="KH543" s="307"/>
      <c r="KI543" s="307"/>
      <c r="KJ543" s="307"/>
      <c r="KK543" s="307"/>
      <c r="KL543" s="307"/>
      <c r="KM543" s="307"/>
      <c r="KN543" s="307"/>
      <c r="KO543" s="307"/>
      <c r="KP543" s="307"/>
      <c r="KQ543" s="307"/>
      <c r="KR543" s="307"/>
      <c r="KS543" s="307"/>
      <c r="KT543" s="307"/>
    </row>
    <row r="544" spans="14:306" s="56" customFormat="1" ht="15" customHeight="1">
      <c r="N544" s="341"/>
      <c r="O544" s="303"/>
      <c r="P544" s="303"/>
      <c r="Q544" s="303"/>
      <c r="R544" s="303"/>
      <c r="S544" s="303"/>
      <c r="T544" s="303"/>
      <c r="U544" s="303"/>
      <c r="AG544" s="354">
        <v>6</v>
      </c>
      <c r="AH544" s="354"/>
      <c r="AI544" s="356" t="s">
        <v>246</v>
      </c>
      <c r="AJ544" s="356" t="s">
        <v>60</v>
      </c>
      <c r="AK544" s="359">
        <v>11</v>
      </c>
      <c r="AL544" s="359">
        <v>11</v>
      </c>
      <c r="AM544" s="356" t="s">
        <v>77</v>
      </c>
      <c r="AN544" s="356" t="s">
        <v>86</v>
      </c>
      <c r="AO544" s="403" t="s">
        <v>71</v>
      </c>
      <c r="AP544" s="403" t="s">
        <v>829</v>
      </c>
      <c r="AQ544" s="411" t="s">
        <v>157</v>
      </c>
      <c r="AR544" s="356" t="s">
        <v>156</v>
      </c>
      <c r="AS544" s="356" t="s">
        <v>79</v>
      </c>
      <c r="AT544" s="356" t="s">
        <v>310</v>
      </c>
      <c r="AU544" s="356"/>
      <c r="AV544" s="359">
        <v>13</v>
      </c>
      <c r="AW544" s="356" t="s">
        <v>79</v>
      </c>
      <c r="AX544" s="359">
        <v>9</v>
      </c>
      <c r="AY544" s="303">
        <f t="shared" si="284"/>
        <v>20</v>
      </c>
      <c r="AZ544" s="303">
        <f t="shared" si="285"/>
        <v>11</v>
      </c>
      <c r="BA544" s="303">
        <f t="shared" si="286"/>
        <v>12</v>
      </c>
      <c r="BB544" s="303">
        <f t="shared" si="287"/>
        <v>12</v>
      </c>
      <c r="BC544" s="303">
        <f t="shared" si="288"/>
        <v>33</v>
      </c>
      <c r="BD544" s="303">
        <f t="shared" si="289"/>
        <v>24</v>
      </c>
      <c r="BE544" s="303">
        <f t="shared" si="290"/>
        <v>13</v>
      </c>
      <c r="BF544" s="303">
        <f t="shared" si="291"/>
        <v>15</v>
      </c>
      <c r="BG544" s="303">
        <f t="shared" si="292"/>
        <v>16</v>
      </c>
      <c r="BH544" s="303"/>
      <c r="BI544" s="303">
        <f t="shared" si="293"/>
        <v>14</v>
      </c>
      <c r="BJ544" s="303">
        <f t="shared" si="294"/>
        <v>19</v>
      </c>
      <c r="BK544" s="303">
        <f t="shared" si="295"/>
        <v>59</v>
      </c>
      <c r="BL544" s="303">
        <f t="shared" si="296"/>
        <v>14</v>
      </c>
      <c r="BM544" s="303">
        <f t="shared" si="297"/>
        <v>19</v>
      </c>
      <c r="BN544" s="303">
        <f t="shared" si="298"/>
        <v>10</v>
      </c>
      <c r="CB544" s="307"/>
      <c r="CC544" s="307"/>
      <c r="CD544" s="307"/>
      <c r="CE544" s="307"/>
      <c r="CF544" s="307"/>
      <c r="CG544" s="307"/>
      <c r="CH544" s="307"/>
      <c r="CI544" s="307"/>
      <c r="CJ544" s="307"/>
      <c r="CK544" s="307"/>
      <c r="CL544" s="307"/>
      <c r="CM544" s="307"/>
      <c r="CN544" s="307"/>
      <c r="CO544" s="307"/>
      <c r="CP544" s="307"/>
      <c r="CQ544" s="307"/>
      <c r="CR544" s="307"/>
      <c r="CS544" s="307"/>
      <c r="CT544" s="307"/>
      <c r="CU544" s="307"/>
      <c r="CV544" s="307"/>
      <c r="CW544" s="307"/>
      <c r="CX544" s="307"/>
      <c r="CY544" s="307"/>
      <c r="CZ544" s="307"/>
      <c r="DA544" s="307"/>
      <c r="DB544" s="307"/>
      <c r="DC544" s="307"/>
      <c r="DD544" s="307"/>
      <c r="DE544" s="307"/>
      <c r="DF544" s="307"/>
      <c r="DG544" s="307"/>
      <c r="DH544" s="307"/>
      <c r="DI544" s="390"/>
      <c r="DJ544" s="390"/>
      <c r="DK544" s="307"/>
      <c r="DL544" s="307"/>
      <c r="DM544" s="307"/>
      <c r="DN544" s="307"/>
      <c r="DO544" s="307"/>
      <c r="DP544" s="307"/>
      <c r="DQ544" s="307"/>
      <c r="DR544" s="307"/>
      <c r="DS544" s="307"/>
      <c r="DT544" s="307"/>
      <c r="DU544" s="307"/>
      <c r="DV544" s="307"/>
      <c r="DW544" s="307"/>
      <c r="DX544" s="307"/>
      <c r="DY544" s="307"/>
      <c r="DZ544" s="307"/>
      <c r="EA544" s="307"/>
      <c r="EB544" s="307"/>
      <c r="EC544" s="307"/>
      <c r="ED544" s="307"/>
      <c r="EE544" s="307"/>
      <c r="EF544" s="307"/>
      <c r="EG544" s="307"/>
      <c r="EH544" s="307"/>
      <c r="EI544" s="307"/>
      <c r="EJ544" s="307"/>
      <c r="EK544" s="307"/>
      <c r="EL544" s="307"/>
      <c r="EM544" s="307"/>
      <c r="EN544" s="307"/>
      <c r="EO544" s="307"/>
      <c r="EP544" s="307"/>
      <c r="EQ544" s="307"/>
      <c r="ER544" s="307"/>
      <c r="ES544" s="307"/>
      <c r="ET544" s="307"/>
      <c r="EU544" s="390"/>
      <c r="EV544" s="390"/>
      <c r="EW544" s="307"/>
      <c r="EX544" s="307"/>
      <c r="EY544" s="307"/>
      <c r="EZ544" s="307"/>
      <c r="FA544" s="307"/>
      <c r="FB544" s="307"/>
      <c r="FC544" s="307"/>
      <c r="FD544" s="307"/>
      <c r="FE544" s="307"/>
      <c r="FF544" s="307"/>
      <c r="FG544" s="307"/>
      <c r="FH544" s="307"/>
      <c r="FI544" s="307"/>
      <c r="FJ544" s="307"/>
      <c r="FK544" s="307"/>
      <c r="FL544" s="307"/>
      <c r="FM544" s="307"/>
      <c r="FN544" s="307"/>
      <c r="FO544" s="307"/>
      <c r="FP544" s="307"/>
      <c r="FQ544" s="307"/>
      <c r="FR544" s="307"/>
      <c r="FS544" s="307"/>
      <c r="FT544" s="307"/>
      <c r="FU544" s="307"/>
      <c r="FV544" s="307"/>
      <c r="FW544" s="307"/>
      <c r="FX544" s="307"/>
      <c r="FY544" s="307"/>
      <c r="FZ544" s="307"/>
      <c r="GA544" s="307"/>
      <c r="GB544" s="307"/>
      <c r="GC544" s="307"/>
      <c r="GD544" s="307"/>
      <c r="GE544" s="307"/>
      <c r="GF544" s="307"/>
      <c r="GG544" s="307"/>
      <c r="GH544" s="307"/>
      <c r="GI544" s="307"/>
      <c r="GJ544" s="307"/>
      <c r="GK544" s="307"/>
      <c r="GL544" s="307"/>
      <c r="GM544" s="307"/>
      <c r="GN544" s="307"/>
      <c r="GO544" s="307"/>
      <c r="GP544" s="307"/>
      <c r="GQ544" s="307"/>
      <c r="GR544" s="307"/>
      <c r="GS544" s="307"/>
      <c r="GT544" s="307"/>
      <c r="GU544" s="307"/>
      <c r="GV544" s="307"/>
      <c r="GW544" s="307"/>
      <c r="GX544" s="307"/>
      <c r="GY544" s="307"/>
      <c r="GZ544" s="307"/>
      <c r="HA544" s="307"/>
      <c r="HB544" s="307"/>
      <c r="HC544" s="307"/>
      <c r="HD544" s="307"/>
      <c r="HE544" s="307"/>
      <c r="HF544" s="307"/>
      <c r="HG544" s="307"/>
      <c r="HH544" s="307"/>
      <c r="HI544" s="307"/>
      <c r="HJ544" s="307"/>
      <c r="HK544" s="307"/>
      <c r="HL544" s="307"/>
      <c r="HM544" s="307"/>
      <c r="HN544" s="307"/>
      <c r="HO544" s="307"/>
      <c r="HP544" s="307"/>
      <c r="HQ544" s="307"/>
      <c r="HR544" s="307"/>
      <c r="HS544" s="307"/>
      <c r="HT544" s="307"/>
      <c r="HU544" s="307"/>
      <c r="HV544" s="307"/>
      <c r="HW544" s="307"/>
      <c r="HX544" s="307"/>
      <c r="HY544" s="307"/>
      <c r="HZ544" s="307"/>
      <c r="IA544" s="307"/>
      <c r="IB544" s="307"/>
      <c r="IC544" s="307"/>
      <c r="ID544" s="307"/>
      <c r="IE544" s="307"/>
      <c r="IF544" s="307"/>
      <c r="IG544" s="307"/>
      <c r="IH544" s="307"/>
      <c r="II544" s="307"/>
      <c r="IJ544" s="307"/>
      <c r="IK544" s="307"/>
      <c r="IL544" s="307"/>
      <c r="IM544" s="307"/>
      <c r="IN544" s="307"/>
      <c r="IO544" s="307"/>
      <c r="IP544" s="307"/>
      <c r="IQ544" s="307"/>
      <c r="IR544" s="307"/>
      <c r="IS544" s="307"/>
      <c r="IT544" s="307"/>
      <c r="IU544" s="307"/>
      <c r="IV544" s="307"/>
      <c r="IW544" s="307"/>
      <c r="IX544" s="307"/>
      <c r="IY544" s="307"/>
      <c r="IZ544" s="307"/>
      <c r="JA544" s="307"/>
      <c r="JB544" s="307"/>
      <c r="JC544" s="307"/>
      <c r="JD544" s="307"/>
      <c r="JE544" s="307"/>
      <c r="JF544" s="307"/>
      <c r="JG544" s="307"/>
      <c r="JH544" s="307"/>
      <c r="JI544" s="307"/>
      <c r="JJ544" s="307"/>
      <c r="JK544" s="307"/>
      <c r="JL544" s="307"/>
      <c r="JM544" s="307"/>
      <c r="JN544" s="307"/>
      <c r="JO544" s="307"/>
      <c r="JP544" s="307"/>
      <c r="JQ544" s="307"/>
      <c r="JR544" s="307"/>
      <c r="JS544" s="307"/>
      <c r="JT544" s="307"/>
      <c r="JU544" s="307"/>
      <c r="JV544" s="307"/>
      <c r="JW544" s="307"/>
      <c r="JX544" s="307"/>
      <c r="JY544" s="307"/>
      <c r="JZ544" s="307"/>
      <c r="KA544" s="307"/>
      <c r="KB544" s="307"/>
      <c r="KC544" s="307"/>
      <c r="KD544" s="307"/>
      <c r="KE544" s="307"/>
      <c r="KF544" s="307"/>
      <c r="KG544" s="307"/>
      <c r="KH544" s="307"/>
      <c r="KI544" s="307"/>
      <c r="KJ544" s="307"/>
      <c r="KK544" s="307"/>
      <c r="KL544" s="307"/>
      <c r="KM544" s="307"/>
      <c r="KN544" s="307"/>
      <c r="KO544" s="307"/>
      <c r="KP544" s="307"/>
      <c r="KQ544" s="307"/>
      <c r="KR544" s="307"/>
      <c r="KS544" s="307"/>
      <c r="KT544" s="307"/>
    </row>
    <row r="545" spans="14:306" s="56" customFormat="1" ht="15" customHeight="1">
      <c r="N545" s="341"/>
      <c r="O545" s="303"/>
      <c r="P545" s="303"/>
      <c r="Q545" s="303"/>
      <c r="R545" s="303"/>
      <c r="S545" s="303"/>
      <c r="T545" s="303"/>
      <c r="U545" s="303"/>
      <c r="AG545" s="354">
        <v>7</v>
      </c>
      <c r="AH545" s="354"/>
      <c r="AI545" s="356" t="s">
        <v>242</v>
      </c>
      <c r="AJ545" s="356" t="s">
        <v>70</v>
      </c>
      <c r="AK545" s="359">
        <v>12</v>
      </c>
      <c r="AL545" s="356" t="s">
        <v>156</v>
      </c>
      <c r="AM545" s="356" t="s">
        <v>245</v>
      </c>
      <c r="AN545" s="356" t="s">
        <v>89</v>
      </c>
      <c r="AO545" s="359">
        <v>13</v>
      </c>
      <c r="AP545" s="359">
        <v>15</v>
      </c>
      <c r="AQ545" s="411" t="s">
        <v>92</v>
      </c>
      <c r="AR545" s="356" t="s">
        <v>157</v>
      </c>
      <c r="AS545" s="359">
        <v>19</v>
      </c>
      <c r="AT545" s="356" t="s">
        <v>311</v>
      </c>
      <c r="AU545" s="356"/>
      <c r="AV545" s="359">
        <v>14</v>
      </c>
      <c r="AW545" s="359">
        <v>19</v>
      </c>
      <c r="AX545" s="359">
        <v>10</v>
      </c>
      <c r="AY545" s="303">
        <f t="shared" si="284"/>
        <v>24</v>
      </c>
      <c r="AZ545" s="303">
        <f t="shared" si="285"/>
        <v>14</v>
      </c>
      <c r="BA545" s="303">
        <f t="shared" si="286"/>
        <v>13</v>
      </c>
      <c r="BB545" s="303">
        <f t="shared" si="287"/>
        <v>14</v>
      </c>
      <c r="BC545" s="303">
        <f t="shared" si="288"/>
        <v>37</v>
      </c>
      <c r="BD545" s="303">
        <f t="shared" si="289"/>
        <v>26</v>
      </c>
      <c r="BE545" s="303">
        <f t="shared" si="290"/>
        <v>14</v>
      </c>
      <c r="BF545" s="303">
        <f t="shared" si="291"/>
        <v>16</v>
      </c>
      <c r="BG545" s="303">
        <f t="shared" si="292"/>
        <v>18</v>
      </c>
      <c r="BH545" s="303"/>
      <c r="BI545" s="303">
        <f t="shared" si="293"/>
        <v>16</v>
      </c>
      <c r="BJ545" s="303">
        <f t="shared" si="294"/>
        <v>20</v>
      </c>
      <c r="BK545" s="303">
        <f t="shared" si="295"/>
        <v>65</v>
      </c>
      <c r="BL545" s="303">
        <f t="shared" si="296"/>
        <v>15</v>
      </c>
      <c r="BM545" s="303">
        <f t="shared" si="297"/>
        <v>20</v>
      </c>
      <c r="BN545" s="303">
        <f t="shared" si="298"/>
        <v>11</v>
      </c>
      <c r="CB545" s="307"/>
      <c r="CC545" s="307"/>
      <c r="CD545" s="307"/>
      <c r="CE545" s="307"/>
      <c r="CF545" s="307"/>
      <c r="CG545" s="307"/>
      <c r="CH545" s="307"/>
      <c r="CI545" s="307"/>
      <c r="CJ545" s="307"/>
      <c r="CK545" s="307"/>
      <c r="CL545" s="307"/>
      <c r="CM545" s="307"/>
      <c r="CN545" s="307"/>
      <c r="CO545" s="307"/>
      <c r="CP545" s="307"/>
      <c r="CQ545" s="307"/>
      <c r="CR545" s="307"/>
      <c r="CS545" s="307"/>
      <c r="CT545" s="307"/>
      <c r="CU545" s="307"/>
      <c r="CV545" s="307"/>
      <c r="CW545" s="307"/>
      <c r="CX545" s="307"/>
      <c r="CY545" s="307"/>
      <c r="CZ545" s="307"/>
      <c r="DA545" s="307"/>
      <c r="DB545" s="307"/>
      <c r="DC545" s="307"/>
      <c r="DD545" s="307"/>
      <c r="DE545" s="307"/>
      <c r="DF545" s="307"/>
      <c r="DG545" s="307"/>
      <c r="DH545" s="307"/>
      <c r="DI545" s="390"/>
      <c r="DJ545" s="390"/>
      <c r="DK545" s="307"/>
      <c r="DL545" s="307"/>
      <c r="DM545" s="307"/>
      <c r="DN545" s="307"/>
      <c r="DO545" s="307"/>
      <c r="DP545" s="307"/>
      <c r="DQ545" s="307"/>
      <c r="DR545" s="307"/>
      <c r="DS545" s="307"/>
      <c r="DT545" s="307"/>
      <c r="DU545" s="307"/>
      <c r="DV545" s="307"/>
      <c r="DW545" s="307"/>
      <c r="DX545" s="307"/>
      <c r="DY545" s="307"/>
      <c r="DZ545" s="307"/>
      <c r="EA545" s="307"/>
      <c r="EB545" s="307"/>
      <c r="EC545" s="307"/>
      <c r="ED545" s="307"/>
      <c r="EE545" s="307"/>
      <c r="EF545" s="307"/>
      <c r="EG545" s="307"/>
      <c r="EH545" s="307"/>
      <c r="EI545" s="307"/>
      <c r="EJ545" s="307"/>
      <c r="EK545" s="307"/>
      <c r="EL545" s="307"/>
      <c r="EM545" s="307"/>
      <c r="EN545" s="307"/>
      <c r="EO545" s="307"/>
      <c r="EP545" s="307"/>
      <c r="EQ545" s="307"/>
      <c r="ER545" s="307"/>
      <c r="ES545" s="307"/>
      <c r="ET545" s="307"/>
      <c r="EU545" s="390"/>
      <c r="EV545" s="390"/>
      <c r="EW545" s="307"/>
      <c r="EX545" s="307"/>
      <c r="EY545" s="307"/>
      <c r="EZ545" s="307"/>
      <c r="FA545" s="307"/>
      <c r="FB545" s="307"/>
      <c r="FC545" s="307"/>
      <c r="FD545" s="307"/>
      <c r="FE545" s="307"/>
      <c r="FF545" s="307"/>
      <c r="FG545" s="307"/>
      <c r="FH545" s="307"/>
      <c r="FI545" s="307"/>
      <c r="FJ545" s="307"/>
      <c r="FK545" s="307"/>
      <c r="FL545" s="307"/>
      <c r="FM545" s="307"/>
      <c r="FN545" s="307"/>
      <c r="FO545" s="307"/>
      <c r="FP545" s="307"/>
      <c r="FQ545" s="307"/>
      <c r="FR545" s="307"/>
      <c r="FS545" s="307"/>
      <c r="FT545" s="307"/>
      <c r="FU545" s="307"/>
      <c r="FV545" s="307"/>
      <c r="FW545" s="307"/>
      <c r="FX545" s="307"/>
      <c r="FY545" s="307"/>
      <c r="FZ545" s="307"/>
      <c r="GA545" s="307"/>
      <c r="GB545" s="307"/>
      <c r="GC545" s="307"/>
      <c r="GD545" s="307"/>
      <c r="GE545" s="307"/>
      <c r="GF545" s="307"/>
      <c r="GG545" s="307"/>
      <c r="GH545" s="307"/>
      <c r="GI545" s="307"/>
      <c r="GJ545" s="307"/>
      <c r="GK545" s="307"/>
      <c r="GL545" s="307"/>
      <c r="GM545" s="307"/>
      <c r="GN545" s="307"/>
      <c r="GO545" s="307"/>
      <c r="GP545" s="307"/>
      <c r="GQ545" s="307"/>
      <c r="GR545" s="307"/>
      <c r="GS545" s="307"/>
      <c r="GT545" s="307"/>
      <c r="GU545" s="307"/>
      <c r="GV545" s="307"/>
      <c r="GW545" s="307"/>
      <c r="GX545" s="307"/>
      <c r="GY545" s="307"/>
      <c r="GZ545" s="307"/>
      <c r="HA545" s="307"/>
      <c r="HB545" s="307"/>
      <c r="HC545" s="307"/>
      <c r="HD545" s="307"/>
      <c r="HE545" s="307"/>
      <c r="HF545" s="307"/>
      <c r="HG545" s="307"/>
      <c r="HH545" s="307"/>
      <c r="HI545" s="307"/>
      <c r="HJ545" s="307"/>
      <c r="HK545" s="307"/>
      <c r="HL545" s="307"/>
      <c r="HM545" s="307"/>
      <c r="HN545" s="307"/>
      <c r="HO545" s="307"/>
      <c r="HP545" s="307"/>
      <c r="HQ545" s="307"/>
      <c r="HR545" s="307"/>
      <c r="HS545" s="307"/>
      <c r="HT545" s="307"/>
      <c r="HU545" s="307"/>
      <c r="HV545" s="307"/>
      <c r="HW545" s="307"/>
      <c r="HX545" s="307"/>
      <c r="HY545" s="307"/>
      <c r="HZ545" s="307"/>
      <c r="IA545" s="307"/>
      <c r="IB545" s="307"/>
      <c r="IC545" s="307"/>
      <c r="ID545" s="307"/>
      <c r="IE545" s="307"/>
      <c r="IF545" s="307"/>
      <c r="IG545" s="307"/>
      <c r="IH545" s="307"/>
      <c r="II545" s="307"/>
      <c r="IJ545" s="307"/>
      <c r="IK545" s="307"/>
      <c r="IL545" s="307"/>
      <c r="IM545" s="307"/>
      <c r="IN545" s="307"/>
      <c r="IO545" s="307"/>
      <c r="IP545" s="307"/>
      <c r="IQ545" s="307"/>
      <c r="IR545" s="307"/>
      <c r="IS545" s="307"/>
      <c r="IT545" s="307"/>
      <c r="IU545" s="307"/>
      <c r="IV545" s="307"/>
      <c r="IW545" s="307"/>
      <c r="IX545" s="307"/>
      <c r="IY545" s="307"/>
      <c r="IZ545" s="307"/>
      <c r="JA545" s="307"/>
      <c r="JB545" s="307"/>
      <c r="JC545" s="307"/>
      <c r="JD545" s="307"/>
      <c r="JE545" s="307"/>
      <c r="JF545" s="307"/>
      <c r="JG545" s="307"/>
      <c r="JH545" s="307"/>
      <c r="JI545" s="307"/>
      <c r="JJ545" s="307"/>
      <c r="JK545" s="307"/>
      <c r="JL545" s="307"/>
      <c r="JM545" s="307"/>
      <c r="JN545" s="307"/>
      <c r="JO545" s="307"/>
      <c r="JP545" s="307"/>
      <c r="JQ545" s="307"/>
      <c r="JR545" s="307"/>
      <c r="JS545" s="307"/>
      <c r="JT545" s="307"/>
      <c r="JU545" s="307"/>
      <c r="JV545" s="307"/>
      <c r="JW545" s="307"/>
      <c r="JX545" s="307"/>
      <c r="JY545" s="307"/>
      <c r="JZ545" s="307"/>
      <c r="KA545" s="307"/>
      <c r="KB545" s="307"/>
      <c r="KC545" s="307"/>
      <c r="KD545" s="307"/>
      <c r="KE545" s="307"/>
      <c r="KF545" s="307"/>
      <c r="KG545" s="307"/>
      <c r="KH545" s="307"/>
      <c r="KI545" s="307"/>
      <c r="KJ545" s="307"/>
      <c r="KK545" s="307"/>
      <c r="KL545" s="307"/>
      <c r="KM545" s="307"/>
      <c r="KN545" s="307"/>
      <c r="KO545" s="307"/>
      <c r="KP545" s="307"/>
      <c r="KQ545" s="307"/>
      <c r="KR545" s="307"/>
      <c r="KS545" s="307"/>
      <c r="KT545" s="307"/>
    </row>
    <row r="546" spans="14:306" s="56" customFormat="1" ht="15" customHeight="1">
      <c r="N546" s="341"/>
      <c r="O546" s="303"/>
      <c r="P546" s="303"/>
      <c r="Q546" s="303"/>
      <c r="R546" s="303"/>
      <c r="S546" s="303"/>
      <c r="T546" s="303"/>
      <c r="U546" s="303"/>
      <c r="AG546" s="354">
        <v>8</v>
      </c>
      <c r="AH546" s="354"/>
      <c r="AI546" s="356" t="s">
        <v>209</v>
      </c>
      <c r="AJ546" s="356" t="s">
        <v>157</v>
      </c>
      <c r="AK546" s="359">
        <v>13</v>
      </c>
      <c r="AL546" s="359">
        <v>14</v>
      </c>
      <c r="AM546" s="356" t="s">
        <v>228</v>
      </c>
      <c r="AN546" s="356" t="s">
        <v>74</v>
      </c>
      <c r="AO546" s="356" t="s">
        <v>830</v>
      </c>
      <c r="AP546" s="356" t="s">
        <v>92</v>
      </c>
      <c r="AQ546" s="411" t="s">
        <v>130</v>
      </c>
      <c r="AR546" s="356" t="s">
        <v>119</v>
      </c>
      <c r="AS546" s="356" t="s">
        <v>81</v>
      </c>
      <c r="AT546" s="356" t="s">
        <v>312</v>
      </c>
      <c r="AU546" s="356"/>
      <c r="AV546" s="359">
        <v>15</v>
      </c>
      <c r="AW546" s="356" t="s">
        <v>81</v>
      </c>
      <c r="AX546" s="359">
        <v>11</v>
      </c>
      <c r="AY546" s="303">
        <f t="shared" si="284"/>
        <v>28</v>
      </c>
      <c r="AZ546" s="303">
        <f t="shared" si="285"/>
        <v>16</v>
      </c>
      <c r="BA546" s="303">
        <f t="shared" si="286"/>
        <v>14</v>
      </c>
      <c r="BB546" s="303">
        <f t="shared" si="287"/>
        <v>15</v>
      </c>
      <c r="BC546" s="303">
        <f t="shared" si="288"/>
        <v>41</v>
      </c>
      <c r="BD546" s="303">
        <f t="shared" si="289"/>
        <v>29</v>
      </c>
      <c r="BE546" s="303">
        <f t="shared" si="290"/>
        <v>16</v>
      </c>
      <c r="BF546" s="303">
        <f t="shared" si="291"/>
        <v>18</v>
      </c>
      <c r="BG546" s="303">
        <f t="shared" si="292"/>
        <v>20</v>
      </c>
      <c r="BH546" s="303"/>
      <c r="BI546" s="303">
        <f t="shared" si="293"/>
        <v>19</v>
      </c>
      <c r="BJ546" s="303">
        <f t="shared" si="294"/>
        <v>22</v>
      </c>
      <c r="BK546" s="303">
        <f t="shared" si="295"/>
        <v>71</v>
      </c>
      <c r="BL546" s="303">
        <f t="shared" si="296"/>
        <v>16</v>
      </c>
      <c r="BM546" s="303">
        <f t="shared" si="297"/>
        <v>22</v>
      </c>
      <c r="BN546" s="303">
        <f t="shared" si="298"/>
        <v>12</v>
      </c>
      <c r="CB546" s="307"/>
      <c r="CC546" s="307"/>
      <c r="CD546" s="307"/>
      <c r="CE546" s="307"/>
      <c r="CF546" s="307"/>
      <c r="CG546" s="307"/>
      <c r="CH546" s="307"/>
      <c r="CI546" s="307"/>
      <c r="CJ546" s="307"/>
      <c r="CK546" s="307"/>
      <c r="CL546" s="307"/>
      <c r="CM546" s="307"/>
      <c r="CN546" s="307"/>
      <c r="CO546" s="307"/>
      <c r="CP546" s="307"/>
      <c r="CQ546" s="307"/>
      <c r="CR546" s="307"/>
      <c r="CS546" s="307"/>
      <c r="CT546" s="307"/>
      <c r="CU546" s="307"/>
      <c r="CV546" s="307"/>
      <c r="CW546" s="307"/>
      <c r="CX546" s="307"/>
      <c r="CY546" s="307"/>
      <c r="CZ546" s="307"/>
      <c r="DA546" s="307"/>
      <c r="DB546" s="307"/>
      <c r="DC546" s="307"/>
      <c r="DD546" s="307"/>
      <c r="DE546" s="307"/>
      <c r="DF546" s="307"/>
      <c r="DG546" s="307"/>
      <c r="DH546" s="307"/>
      <c r="DI546" s="390"/>
      <c r="DJ546" s="390"/>
      <c r="DK546" s="307"/>
      <c r="DL546" s="307"/>
      <c r="DM546" s="307"/>
      <c r="DN546" s="307"/>
      <c r="DO546" s="307"/>
      <c r="DP546" s="307"/>
      <c r="DQ546" s="307"/>
      <c r="DR546" s="307"/>
      <c r="DS546" s="307"/>
      <c r="DT546" s="307"/>
      <c r="DU546" s="307"/>
      <c r="DV546" s="307"/>
      <c r="DW546" s="307"/>
      <c r="DX546" s="307"/>
      <c r="DY546" s="307"/>
      <c r="DZ546" s="307"/>
      <c r="EA546" s="307"/>
      <c r="EB546" s="307"/>
      <c r="EC546" s="307"/>
      <c r="ED546" s="307"/>
      <c r="EE546" s="307"/>
      <c r="EF546" s="307"/>
      <c r="EG546" s="307"/>
      <c r="EH546" s="307"/>
      <c r="EI546" s="307"/>
      <c r="EJ546" s="307"/>
      <c r="EK546" s="307"/>
      <c r="EL546" s="307"/>
      <c r="EM546" s="307"/>
      <c r="EN546" s="307"/>
      <c r="EO546" s="307"/>
      <c r="EP546" s="307"/>
      <c r="EQ546" s="307"/>
      <c r="ER546" s="307"/>
      <c r="ES546" s="307"/>
      <c r="ET546" s="307"/>
      <c r="EU546" s="390"/>
      <c r="EV546" s="390"/>
      <c r="EW546" s="307"/>
      <c r="EX546" s="307"/>
      <c r="EY546" s="307"/>
      <c r="EZ546" s="307"/>
      <c r="FA546" s="307"/>
      <c r="FB546" s="307"/>
      <c r="FC546" s="307"/>
      <c r="FD546" s="307"/>
      <c r="FE546" s="307"/>
      <c r="FF546" s="307"/>
      <c r="FG546" s="307"/>
      <c r="FH546" s="307"/>
      <c r="FI546" s="307"/>
      <c r="FJ546" s="307"/>
      <c r="FK546" s="307"/>
      <c r="FL546" s="307"/>
      <c r="FM546" s="307"/>
      <c r="FN546" s="307"/>
      <c r="FO546" s="307"/>
      <c r="FP546" s="307"/>
      <c r="FQ546" s="307"/>
      <c r="FR546" s="307"/>
      <c r="FS546" s="307"/>
      <c r="FT546" s="307"/>
      <c r="FU546" s="307"/>
      <c r="FV546" s="307"/>
      <c r="FW546" s="307"/>
      <c r="FX546" s="307"/>
      <c r="FY546" s="307"/>
      <c r="FZ546" s="307"/>
      <c r="GA546" s="307"/>
      <c r="GB546" s="307"/>
      <c r="GC546" s="307"/>
      <c r="GD546" s="307"/>
      <c r="GE546" s="307"/>
      <c r="GF546" s="307"/>
      <c r="GG546" s="307"/>
      <c r="GH546" s="307"/>
      <c r="GI546" s="307"/>
      <c r="GJ546" s="307"/>
      <c r="GK546" s="307"/>
      <c r="GL546" s="307"/>
      <c r="GM546" s="307"/>
      <c r="GN546" s="307"/>
      <c r="GO546" s="307"/>
      <c r="GP546" s="307"/>
      <c r="GQ546" s="307"/>
      <c r="GR546" s="307"/>
      <c r="GS546" s="307"/>
      <c r="GT546" s="307"/>
      <c r="GU546" s="307"/>
      <c r="GV546" s="307"/>
      <c r="GW546" s="307"/>
      <c r="GX546" s="307"/>
      <c r="GY546" s="307"/>
      <c r="GZ546" s="307"/>
      <c r="HA546" s="307"/>
      <c r="HB546" s="307"/>
      <c r="HC546" s="307"/>
      <c r="HD546" s="307"/>
      <c r="HE546" s="307"/>
      <c r="HF546" s="307"/>
      <c r="HG546" s="307"/>
      <c r="HH546" s="307"/>
      <c r="HI546" s="307"/>
      <c r="HJ546" s="307"/>
      <c r="HK546" s="307"/>
      <c r="HL546" s="307"/>
      <c r="HM546" s="307"/>
      <c r="HN546" s="307"/>
      <c r="HO546" s="307"/>
      <c r="HP546" s="307"/>
      <c r="HQ546" s="307"/>
      <c r="HR546" s="307"/>
      <c r="HS546" s="307"/>
      <c r="HT546" s="307"/>
      <c r="HU546" s="307"/>
      <c r="HV546" s="307"/>
      <c r="HW546" s="307"/>
      <c r="HX546" s="307"/>
      <c r="HY546" s="307"/>
      <c r="HZ546" s="307"/>
      <c r="IA546" s="307"/>
      <c r="IB546" s="307"/>
      <c r="IC546" s="307"/>
      <c r="ID546" s="307"/>
      <c r="IE546" s="307"/>
      <c r="IF546" s="307"/>
      <c r="IG546" s="307"/>
      <c r="IH546" s="307"/>
      <c r="II546" s="307"/>
      <c r="IJ546" s="307"/>
      <c r="IK546" s="307"/>
      <c r="IL546" s="307"/>
      <c r="IM546" s="307"/>
      <c r="IN546" s="307"/>
      <c r="IO546" s="307"/>
      <c r="IP546" s="307"/>
      <c r="IQ546" s="307"/>
      <c r="IR546" s="307"/>
      <c r="IS546" s="307"/>
      <c r="IT546" s="307"/>
      <c r="IU546" s="307"/>
      <c r="IV546" s="307"/>
      <c r="IW546" s="307"/>
      <c r="IX546" s="307"/>
      <c r="IY546" s="307"/>
      <c r="IZ546" s="307"/>
      <c r="JA546" s="307"/>
      <c r="JB546" s="307"/>
      <c r="JC546" s="307"/>
      <c r="JD546" s="307"/>
      <c r="JE546" s="307"/>
      <c r="JF546" s="307"/>
      <c r="JG546" s="307"/>
      <c r="JH546" s="307"/>
      <c r="JI546" s="307"/>
      <c r="JJ546" s="307"/>
      <c r="JK546" s="307"/>
      <c r="JL546" s="307"/>
      <c r="JM546" s="307"/>
      <c r="JN546" s="307"/>
      <c r="JO546" s="307"/>
      <c r="JP546" s="307"/>
      <c r="JQ546" s="307"/>
      <c r="JR546" s="307"/>
      <c r="JS546" s="307"/>
      <c r="JT546" s="307"/>
      <c r="JU546" s="307"/>
      <c r="JV546" s="307"/>
      <c r="JW546" s="307"/>
      <c r="JX546" s="307"/>
      <c r="JY546" s="307"/>
      <c r="JZ546" s="307"/>
      <c r="KA546" s="307"/>
      <c r="KB546" s="307"/>
      <c r="KC546" s="307"/>
      <c r="KD546" s="307"/>
      <c r="KE546" s="307"/>
      <c r="KF546" s="307"/>
      <c r="KG546" s="307"/>
      <c r="KH546" s="307"/>
      <c r="KI546" s="307"/>
      <c r="KJ546" s="307"/>
      <c r="KK546" s="307"/>
      <c r="KL546" s="307"/>
      <c r="KM546" s="307"/>
      <c r="KN546" s="307"/>
      <c r="KO546" s="307"/>
      <c r="KP546" s="307"/>
      <c r="KQ546" s="307"/>
      <c r="KR546" s="307"/>
      <c r="KS546" s="307"/>
      <c r="KT546" s="307"/>
    </row>
    <row r="547" spans="14:306" s="56" customFormat="1" ht="15" customHeight="1">
      <c r="N547" s="426"/>
      <c r="O547" s="303"/>
      <c r="P547" s="303"/>
      <c r="Q547" s="303"/>
      <c r="R547" s="303"/>
      <c r="S547" s="303"/>
      <c r="T547" s="303"/>
      <c r="U547" s="303"/>
      <c r="AG547" s="354">
        <v>9</v>
      </c>
      <c r="AH547" s="354"/>
      <c r="AI547" s="356" t="s">
        <v>91</v>
      </c>
      <c r="AJ547" s="356" t="s">
        <v>119</v>
      </c>
      <c r="AK547" s="359">
        <v>14</v>
      </c>
      <c r="AL547" s="356" t="s">
        <v>76</v>
      </c>
      <c r="AM547" s="356" t="s">
        <v>231</v>
      </c>
      <c r="AN547" s="356" t="s">
        <v>165</v>
      </c>
      <c r="AO547" s="356">
        <v>16</v>
      </c>
      <c r="AP547" s="356" t="s">
        <v>130</v>
      </c>
      <c r="AQ547" s="359">
        <v>20</v>
      </c>
      <c r="AR547" s="356" t="s">
        <v>82</v>
      </c>
      <c r="AS547" s="356" t="s">
        <v>164</v>
      </c>
      <c r="AT547" s="356" t="s">
        <v>831</v>
      </c>
      <c r="AU547" s="356"/>
      <c r="AV547" s="359">
        <v>16</v>
      </c>
      <c r="AW547" s="359">
        <v>22</v>
      </c>
      <c r="AX547" s="359">
        <v>12</v>
      </c>
      <c r="AY547" s="303">
        <f t="shared" si="284"/>
        <v>31</v>
      </c>
      <c r="AZ547" s="303">
        <f t="shared" si="285"/>
        <v>19</v>
      </c>
      <c r="BA547" s="303">
        <f t="shared" si="286"/>
        <v>15</v>
      </c>
      <c r="BB547" s="303">
        <f t="shared" si="287"/>
        <v>17</v>
      </c>
      <c r="BC547" s="303">
        <f t="shared" si="288"/>
        <v>44</v>
      </c>
      <c r="BD547" s="303">
        <f t="shared" si="289"/>
        <v>31</v>
      </c>
      <c r="BE547" s="303">
        <f t="shared" si="290"/>
        <v>17</v>
      </c>
      <c r="BF547" s="303">
        <f t="shared" si="291"/>
        <v>20</v>
      </c>
      <c r="BG547" s="303">
        <f t="shared" si="292"/>
        <v>21</v>
      </c>
      <c r="BH547" s="303"/>
      <c r="BI547" s="303">
        <f t="shared" si="293"/>
        <v>21</v>
      </c>
      <c r="BJ547" s="303">
        <f t="shared" si="294"/>
        <v>24</v>
      </c>
      <c r="BK547" s="303">
        <f t="shared" si="295"/>
        <v>78</v>
      </c>
      <c r="BL547" s="303">
        <f t="shared" si="296"/>
        <v>17</v>
      </c>
      <c r="BM547" s="303">
        <f t="shared" si="297"/>
        <v>23</v>
      </c>
      <c r="BN547" s="303">
        <f t="shared" si="298"/>
        <v>13</v>
      </c>
      <c r="CB547" s="307"/>
      <c r="CC547" s="307"/>
      <c r="CD547" s="307"/>
      <c r="CE547" s="307"/>
      <c r="CF547" s="307"/>
      <c r="CG547" s="307"/>
      <c r="CH547" s="307"/>
      <c r="CI547" s="307"/>
      <c r="CJ547" s="307"/>
      <c r="CK547" s="307"/>
      <c r="CL547" s="307"/>
      <c r="CM547" s="307"/>
      <c r="CN547" s="307"/>
      <c r="CO547" s="307"/>
      <c r="CP547" s="307"/>
      <c r="CQ547" s="307"/>
      <c r="CR547" s="307"/>
      <c r="CS547" s="307"/>
      <c r="CT547" s="307"/>
      <c r="CU547" s="307"/>
      <c r="CV547" s="307"/>
      <c r="CW547" s="307"/>
      <c r="CX547" s="307"/>
      <c r="CY547" s="307"/>
      <c r="CZ547" s="307"/>
      <c r="DA547" s="307"/>
      <c r="DB547" s="307"/>
      <c r="DC547" s="307"/>
      <c r="DD547" s="307"/>
      <c r="DE547" s="307"/>
      <c r="DF547" s="307"/>
      <c r="DG547" s="307"/>
      <c r="DH547" s="307"/>
      <c r="DI547" s="390"/>
      <c r="DJ547" s="390"/>
      <c r="DK547" s="307"/>
      <c r="DL547" s="307"/>
      <c r="DM547" s="307"/>
      <c r="DN547" s="307"/>
      <c r="DO547" s="307"/>
      <c r="DP547" s="307"/>
      <c r="DQ547" s="307"/>
      <c r="DR547" s="307"/>
      <c r="DS547" s="307"/>
      <c r="DT547" s="307"/>
      <c r="DU547" s="307"/>
      <c r="DV547" s="307"/>
      <c r="DW547" s="307"/>
      <c r="DX547" s="307"/>
      <c r="DY547" s="307"/>
      <c r="DZ547" s="307"/>
      <c r="EA547" s="307"/>
      <c r="EB547" s="307"/>
      <c r="EC547" s="307"/>
      <c r="ED547" s="307"/>
      <c r="EE547" s="307"/>
      <c r="EF547" s="307"/>
      <c r="EG547" s="307"/>
      <c r="EH547" s="307"/>
      <c r="EI547" s="307"/>
      <c r="EJ547" s="307"/>
      <c r="EK547" s="307"/>
      <c r="EL547" s="307"/>
      <c r="EM547" s="307"/>
      <c r="EN547" s="307"/>
      <c r="EO547" s="307"/>
      <c r="EP547" s="307"/>
      <c r="EQ547" s="307"/>
      <c r="ER547" s="307"/>
      <c r="ES547" s="307"/>
      <c r="ET547" s="307"/>
      <c r="EU547" s="390"/>
      <c r="EV547" s="390"/>
      <c r="EW547" s="307"/>
      <c r="EX547" s="307"/>
      <c r="EY547" s="307"/>
      <c r="EZ547" s="307"/>
      <c r="FA547" s="307"/>
      <c r="FB547" s="307"/>
      <c r="FC547" s="307"/>
      <c r="FD547" s="307"/>
      <c r="FE547" s="307"/>
      <c r="FF547" s="307"/>
      <c r="FG547" s="307"/>
      <c r="FH547" s="307"/>
      <c r="FI547" s="307"/>
      <c r="FJ547" s="307"/>
      <c r="FK547" s="307"/>
      <c r="FL547" s="307"/>
      <c r="FM547" s="307"/>
      <c r="FN547" s="307"/>
      <c r="FO547" s="307"/>
      <c r="FP547" s="307"/>
      <c r="FQ547" s="307"/>
      <c r="FR547" s="307"/>
      <c r="FS547" s="307"/>
      <c r="FT547" s="307"/>
      <c r="FU547" s="307"/>
      <c r="FV547" s="307"/>
      <c r="FW547" s="307"/>
      <c r="FX547" s="307"/>
      <c r="FY547" s="307"/>
      <c r="FZ547" s="307"/>
      <c r="GA547" s="307"/>
      <c r="GB547" s="307"/>
      <c r="GC547" s="307"/>
      <c r="GD547" s="307"/>
      <c r="GE547" s="307"/>
      <c r="GF547" s="307"/>
      <c r="GG547" s="307"/>
      <c r="GH547" s="307"/>
      <c r="GI547" s="307"/>
      <c r="GJ547" s="307"/>
      <c r="GK547" s="307"/>
      <c r="GL547" s="307"/>
      <c r="GM547" s="307"/>
      <c r="GN547" s="307"/>
      <c r="GO547" s="307"/>
      <c r="GP547" s="307"/>
      <c r="GQ547" s="307"/>
      <c r="GR547" s="307"/>
      <c r="GS547" s="307"/>
      <c r="GT547" s="307"/>
      <c r="GU547" s="307"/>
      <c r="GV547" s="307"/>
      <c r="GW547" s="307"/>
      <c r="GX547" s="307"/>
      <c r="GY547" s="307"/>
      <c r="GZ547" s="307"/>
      <c r="HA547" s="307"/>
      <c r="HB547" s="307"/>
      <c r="HC547" s="307"/>
      <c r="HD547" s="307"/>
      <c r="HE547" s="307"/>
      <c r="HF547" s="307"/>
      <c r="HG547" s="307"/>
      <c r="HH547" s="307"/>
      <c r="HI547" s="307"/>
      <c r="HJ547" s="307"/>
      <c r="HK547" s="307"/>
      <c r="HL547" s="307"/>
      <c r="HM547" s="307"/>
      <c r="HN547" s="307"/>
      <c r="HO547" s="307"/>
      <c r="HP547" s="307"/>
      <c r="HQ547" s="307"/>
      <c r="HR547" s="307"/>
      <c r="HS547" s="307"/>
      <c r="HT547" s="307"/>
      <c r="HU547" s="307"/>
      <c r="HV547" s="307"/>
      <c r="HW547" s="307"/>
      <c r="HX547" s="307"/>
      <c r="HY547" s="307"/>
      <c r="HZ547" s="307"/>
      <c r="IA547" s="307"/>
      <c r="IB547" s="307"/>
      <c r="IC547" s="307"/>
      <c r="ID547" s="307"/>
      <c r="IE547" s="307"/>
      <c r="IF547" s="307"/>
      <c r="IG547" s="307"/>
      <c r="IH547" s="307"/>
      <c r="II547" s="307"/>
      <c r="IJ547" s="307"/>
      <c r="IK547" s="307"/>
      <c r="IL547" s="307"/>
      <c r="IM547" s="307"/>
      <c r="IN547" s="307"/>
      <c r="IO547" s="307"/>
      <c r="IP547" s="307"/>
      <c r="IQ547" s="307"/>
      <c r="IR547" s="307"/>
      <c r="IS547" s="307"/>
      <c r="IT547" s="307"/>
      <c r="IU547" s="307"/>
      <c r="IV547" s="307"/>
      <c r="IW547" s="307"/>
      <c r="IX547" s="307"/>
      <c r="IY547" s="307"/>
      <c r="IZ547" s="307"/>
      <c r="JA547" s="307"/>
      <c r="JB547" s="307"/>
      <c r="JC547" s="307"/>
      <c r="JD547" s="307"/>
      <c r="JE547" s="307"/>
      <c r="JF547" s="307"/>
      <c r="JG547" s="307"/>
      <c r="JH547" s="307"/>
      <c r="JI547" s="307"/>
      <c r="JJ547" s="307"/>
      <c r="JK547" s="307"/>
      <c r="JL547" s="307"/>
      <c r="JM547" s="307"/>
      <c r="JN547" s="307"/>
      <c r="JO547" s="307"/>
      <c r="JP547" s="307"/>
      <c r="JQ547" s="307"/>
      <c r="JR547" s="307"/>
      <c r="JS547" s="307"/>
      <c r="JT547" s="307"/>
      <c r="JU547" s="307"/>
      <c r="JV547" s="307"/>
      <c r="JW547" s="307"/>
      <c r="JX547" s="307"/>
      <c r="JY547" s="307"/>
      <c r="JZ547" s="307"/>
      <c r="KA547" s="307"/>
      <c r="KB547" s="307"/>
      <c r="KC547" s="307"/>
      <c r="KD547" s="307"/>
      <c r="KE547" s="307"/>
      <c r="KF547" s="307"/>
      <c r="KG547" s="307"/>
      <c r="KH547" s="307"/>
      <c r="KI547" s="307"/>
      <c r="KJ547" s="307"/>
      <c r="KK547" s="307"/>
      <c r="KL547" s="307"/>
      <c r="KM547" s="307"/>
      <c r="KN547" s="307"/>
      <c r="KO547" s="307"/>
      <c r="KP547" s="307"/>
      <c r="KQ547" s="307"/>
      <c r="KR547" s="307"/>
      <c r="KS547" s="307"/>
      <c r="KT547" s="307"/>
    </row>
    <row r="548" spans="14:306" s="56" customFormat="1" ht="15" customHeight="1">
      <c r="N548" s="303"/>
      <c r="O548" s="303"/>
      <c r="P548" s="303"/>
      <c r="Q548" s="303"/>
      <c r="R548" s="303"/>
      <c r="T548" s="303"/>
      <c r="U548" s="303"/>
      <c r="AG548" s="354">
        <v>10</v>
      </c>
      <c r="AH548" s="354"/>
      <c r="AI548" s="356" t="s">
        <v>128</v>
      </c>
      <c r="AJ548" s="356" t="s">
        <v>121</v>
      </c>
      <c r="AK548" s="359">
        <v>15</v>
      </c>
      <c r="AL548" s="359">
        <v>17</v>
      </c>
      <c r="AM548" s="356" t="s">
        <v>194</v>
      </c>
      <c r="AN548" s="356" t="s">
        <v>95</v>
      </c>
      <c r="AO548" s="359">
        <v>17</v>
      </c>
      <c r="AP548" s="359">
        <v>20</v>
      </c>
      <c r="AQ548" s="411" t="s">
        <v>138</v>
      </c>
      <c r="AR548" s="356" t="s">
        <v>138</v>
      </c>
      <c r="AS548" s="356" t="s">
        <v>89</v>
      </c>
      <c r="AT548" s="356" t="s">
        <v>832</v>
      </c>
      <c r="AU548" s="356"/>
      <c r="AV548" s="359">
        <v>17</v>
      </c>
      <c r="AW548" s="359">
        <v>23</v>
      </c>
      <c r="AX548" s="359">
        <v>13</v>
      </c>
      <c r="AY548" s="303">
        <f t="shared" si="284"/>
        <v>35</v>
      </c>
      <c r="AZ548" s="303">
        <f t="shared" si="285"/>
        <v>22</v>
      </c>
      <c r="BA548" s="303">
        <f t="shared" si="286"/>
        <v>16</v>
      </c>
      <c r="BB548" s="303">
        <f t="shared" si="287"/>
        <v>18</v>
      </c>
      <c r="BC548" s="303">
        <f t="shared" si="288"/>
        <v>48</v>
      </c>
      <c r="BD548" s="303">
        <f t="shared" si="289"/>
        <v>34</v>
      </c>
      <c r="BE548" s="303">
        <f t="shared" si="290"/>
        <v>18</v>
      </c>
      <c r="BF548" s="303">
        <f t="shared" si="291"/>
        <v>21</v>
      </c>
      <c r="BG548" s="303">
        <f t="shared" si="292"/>
        <v>23</v>
      </c>
      <c r="BH548" s="303"/>
      <c r="BI548" s="303">
        <f t="shared" si="293"/>
        <v>23</v>
      </c>
      <c r="BJ548" s="303">
        <f t="shared" si="294"/>
        <v>26</v>
      </c>
      <c r="BK548" s="303">
        <f t="shared" si="295"/>
        <v>84</v>
      </c>
      <c r="BL548" s="303">
        <f t="shared" si="296"/>
        <v>18</v>
      </c>
      <c r="BM548" s="303">
        <f t="shared" si="297"/>
        <v>24</v>
      </c>
      <c r="BN548" s="303">
        <f t="shared" si="298"/>
        <v>14</v>
      </c>
      <c r="CB548" s="307"/>
      <c r="CC548" s="307"/>
      <c r="CD548" s="307"/>
      <c r="CE548" s="307"/>
      <c r="CF548" s="307"/>
      <c r="CG548" s="307"/>
      <c r="CH548" s="307"/>
      <c r="CI548" s="307"/>
      <c r="CJ548" s="307"/>
      <c r="CK548" s="307"/>
      <c r="CL548" s="307"/>
      <c r="CM548" s="307"/>
      <c r="CN548" s="307"/>
      <c r="CO548" s="307"/>
      <c r="CP548" s="307"/>
      <c r="CQ548" s="307"/>
      <c r="CR548" s="307"/>
      <c r="CS548" s="307"/>
      <c r="CT548" s="307"/>
      <c r="CU548" s="307"/>
      <c r="CV548" s="307"/>
      <c r="CW548" s="307"/>
      <c r="CX548" s="307"/>
      <c r="CY548" s="307"/>
      <c r="CZ548" s="307"/>
      <c r="DA548" s="307"/>
      <c r="DB548" s="307"/>
      <c r="DC548" s="307"/>
      <c r="DD548" s="307"/>
      <c r="DE548" s="307"/>
      <c r="DF548" s="307"/>
      <c r="DG548" s="307"/>
      <c r="DH548" s="307"/>
      <c r="DI548" s="390"/>
      <c r="DJ548" s="390"/>
      <c r="DK548" s="307"/>
      <c r="DL548" s="307"/>
      <c r="DM548" s="307"/>
      <c r="DN548" s="307"/>
      <c r="DO548" s="307"/>
      <c r="DP548" s="307"/>
      <c r="DQ548" s="307"/>
      <c r="DR548" s="307"/>
      <c r="DS548" s="307"/>
      <c r="DT548" s="307"/>
      <c r="DU548" s="307"/>
      <c r="DV548" s="307"/>
      <c r="DW548" s="307"/>
      <c r="DX548" s="307"/>
      <c r="DY548" s="307"/>
      <c r="DZ548" s="307"/>
      <c r="EA548" s="307"/>
      <c r="EB548" s="307"/>
      <c r="EC548" s="307"/>
      <c r="ED548" s="307"/>
      <c r="EE548" s="307"/>
      <c r="EF548" s="307"/>
      <c r="EG548" s="307"/>
      <c r="EH548" s="307"/>
      <c r="EI548" s="307"/>
      <c r="EJ548" s="307"/>
      <c r="EK548" s="307"/>
      <c r="EL548" s="307"/>
      <c r="EM548" s="307"/>
      <c r="EN548" s="307"/>
      <c r="EO548" s="307"/>
      <c r="EP548" s="307"/>
      <c r="EQ548" s="307"/>
      <c r="ER548" s="307"/>
      <c r="ES548" s="307"/>
      <c r="ET548" s="307"/>
      <c r="EU548" s="390"/>
      <c r="EV548" s="390"/>
      <c r="EW548" s="307"/>
      <c r="EX548" s="307"/>
      <c r="EY548" s="307"/>
      <c r="EZ548" s="307"/>
      <c r="FA548" s="307"/>
      <c r="FB548" s="307"/>
      <c r="FC548" s="307"/>
      <c r="FD548" s="307"/>
      <c r="FE548" s="307"/>
      <c r="FF548" s="307"/>
      <c r="FG548" s="307"/>
      <c r="FH548" s="307"/>
      <c r="FI548" s="307"/>
      <c r="FJ548" s="307"/>
      <c r="FK548" s="307"/>
      <c r="FL548" s="307"/>
      <c r="FM548" s="307"/>
      <c r="FN548" s="307"/>
      <c r="FO548" s="307"/>
      <c r="FP548" s="307"/>
      <c r="FQ548" s="307"/>
      <c r="FR548" s="307"/>
      <c r="FS548" s="307"/>
      <c r="FT548" s="307"/>
      <c r="FU548" s="307"/>
      <c r="FV548" s="307"/>
      <c r="FW548" s="307"/>
      <c r="FX548" s="307"/>
      <c r="FY548" s="307"/>
      <c r="FZ548" s="307"/>
      <c r="GA548" s="307"/>
      <c r="GB548" s="307"/>
      <c r="GC548" s="307"/>
      <c r="GD548" s="307"/>
      <c r="GE548" s="307"/>
      <c r="GF548" s="307"/>
      <c r="GG548" s="307"/>
      <c r="GH548" s="307"/>
      <c r="GI548" s="307"/>
      <c r="GJ548" s="307"/>
      <c r="GK548" s="307"/>
      <c r="GL548" s="307"/>
      <c r="GM548" s="307"/>
      <c r="GN548" s="307"/>
      <c r="GO548" s="307"/>
      <c r="GP548" s="307"/>
      <c r="GQ548" s="307"/>
      <c r="GR548" s="307"/>
      <c r="GS548" s="307"/>
      <c r="GT548" s="307"/>
      <c r="GU548" s="307"/>
      <c r="GV548" s="307"/>
      <c r="GW548" s="307"/>
      <c r="GX548" s="307"/>
      <c r="GY548" s="307"/>
      <c r="GZ548" s="307"/>
      <c r="HA548" s="307"/>
      <c r="HB548" s="307"/>
      <c r="HC548" s="307"/>
      <c r="HD548" s="307"/>
      <c r="HE548" s="307"/>
      <c r="HF548" s="307"/>
      <c r="HG548" s="307"/>
      <c r="HH548" s="307"/>
      <c r="HI548" s="307"/>
      <c r="HJ548" s="307"/>
      <c r="HK548" s="307"/>
      <c r="HL548" s="307"/>
      <c r="HM548" s="307"/>
      <c r="HN548" s="307"/>
      <c r="HO548" s="307"/>
      <c r="HP548" s="307"/>
      <c r="HQ548" s="307"/>
      <c r="HR548" s="307"/>
      <c r="HS548" s="307"/>
      <c r="HT548" s="307"/>
      <c r="HU548" s="307"/>
      <c r="HV548" s="307"/>
      <c r="HW548" s="307"/>
      <c r="HX548" s="307"/>
      <c r="HY548" s="307"/>
      <c r="HZ548" s="307"/>
      <c r="IA548" s="307"/>
      <c r="IB548" s="307"/>
      <c r="IC548" s="307"/>
      <c r="ID548" s="307"/>
      <c r="IE548" s="307"/>
      <c r="IF548" s="307"/>
      <c r="IG548" s="307"/>
      <c r="IH548" s="307"/>
      <c r="II548" s="307"/>
      <c r="IJ548" s="307"/>
      <c r="IK548" s="307"/>
      <c r="IL548" s="307"/>
      <c r="IM548" s="307"/>
      <c r="IN548" s="307"/>
      <c r="IO548" s="307"/>
      <c r="IP548" s="307"/>
      <c r="IQ548" s="307"/>
      <c r="IR548" s="307"/>
      <c r="IS548" s="307"/>
      <c r="IT548" s="307"/>
      <c r="IU548" s="307"/>
      <c r="IV548" s="307"/>
      <c r="IW548" s="307"/>
      <c r="IX548" s="307"/>
      <c r="IY548" s="307"/>
      <c r="IZ548" s="307"/>
      <c r="JA548" s="307"/>
      <c r="JB548" s="307"/>
      <c r="JC548" s="307"/>
      <c r="JD548" s="307"/>
      <c r="JE548" s="307"/>
      <c r="JF548" s="307"/>
      <c r="JG548" s="307"/>
      <c r="JH548" s="307"/>
      <c r="JI548" s="307"/>
      <c r="JJ548" s="307"/>
      <c r="JK548" s="307"/>
      <c r="JL548" s="307"/>
      <c r="JM548" s="307"/>
      <c r="JN548" s="307"/>
      <c r="JO548" s="307"/>
      <c r="JP548" s="307"/>
      <c r="JQ548" s="307"/>
      <c r="JR548" s="307"/>
      <c r="JS548" s="307"/>
      <c r="JT548" s="307"/>
      <c r="JU548" s="307"/>
      <c r="JV548" s="307"/>
      <c r="JW548" s="307"/>
      <c r="JX548" s="307"/>
      <c r="JY548" s="307"/>
      <c r="JZ548" s="307"/>
      <c r="KA548" s="307"/>
      <c r="KB548" s="307"/>
      <c r="KC548" s="307"/>
      <c r="KD548" s="307"/>
      <c r="KE548" s="307"/>
      <c r="KF548" s="307"/>
      <c r="KG548" s="307"/>
      <c r="KH548" s="307"/>
      <c r="KI548" s="307"/>
      <c r="KJ548" s="307"/>
      <c r="KK548" s="307"/>
      <c r="KL548" s="307"/>
      <c r="KM548" s="307"/>
      <c r="KN548" s="307"/>
      <c r="KO548" s="307"/>
      <c r="KP548" s="307"/>
      <c r="KQ548" s="307"/>
      <c r="KR548" s="307"/>
      <c r="KS548" s="307"/>
      <c r="KT548" s="307"/>
    </row>
    <row r="549" spans="14:306" s="56" customFormat="1" ht="15" customHeight="1">
      <c r="N549" s="303"/>
      <c r="O549" s="303"/>
      <c r="P549" s="370"/>
      <c r="Q549" s="370"/>
      <c r="R549" s="303"/>
      <c r="S549" s="303"/>
      <c r="T549" s="303"/>
      <c r="U549" s="303"/>
      <c r="AG549" s="351">
        <v>11</v>
      </c>
      <c r="AH549" s="351"/>
      <c r="AI549" s="356" t="s">
        <v>132</v>
      </c>
      <c r="AJ549" s="356" t="s">
        <v>84</v>
      </c>
      <c r="AK549" s="356" t="s">
        <v>92</v>
      </c>
      <c r="AL549" s="359">
        <v>18</v>
      </c>
      <c r="AM549" s="356" t="s">
        <v>197</v>
      </c>
      <c r="AN549" s="356" t="s">
        <v>98</v>
      </c>
      <c r="AO549" s="356" t="s">
        <v>833</v>
      </c>
      <c r="AP549" s="356" t="s">
        <v>138</v>
      </c>
      <c r="AQ549" s="411" t="s">
        <v>140</v>
      </c>
      <c r="AR549" s="356" t="s">
        <v>140</v>
      </c>
      <c r="AS549" s="356" t="s">
        <v>93</v>
      </c>
      <c r="AT549" s="356" t="s">
        <v>563</v>
      </c>
      <c r="AU549" s="356"/>
      <c r="AV549" s="359">
        <v>18</v>
      </c>
      <c r="AW549" s="356" t="s">
        <v>89</v>
      </c>
      <c r="AX549" s="359">
        <v>14</v>
      </c>
      <c r="AY549" s="303">
        <f t="shared" si="284"/>
        <v>39</v>
      </c>
      <c r="AZ549" s="303">
        <f t="shared" si="285"/>
        <v>25</v>
      </c>
      <c r="BA549" s="303">
        <f t="shared" si="286"/>
        <v>18</v>
      </c>
      <c r="BB549" s="303">
        <f t="shared" si="287"/>
        <v>19</v>
      </c>
      <c r="BC549" s="303">
        <f t="shared" si="288"/>
        <v>52</v>
      </c>
      <c r="BD549" s="303">
        <f t="shared" si="289"/>
        <v>36</v>
      </c>
      <c r="BE549" s="303">
        <f t="shared" si="290"/>
        <v>20</v>
      </c>
      <c r="BF549" s="303">
        <f t="shared" si="291"/>
        <v>23</v>
      </c>
      <c r="BG549" s="303">
        <f t="shared" si="292"/>
        <v>25</v>
      </c>
      <c r="BH549" s="303"/>
      <c r="BI549" s="303">
        <f t="shared" si="293"/>
        <v>25</v>
      </c>
      <c r="BJ549" s="303">
        <f t="shared" si="294"/>
        <v>28</v>
      </c>
      <c r="BK549" s="303">
        <f t="shared" si="295"/>
        <v>90</v>
      </c>
      <c r="BL549" s="303">
        <f t="shared" si="296"/>
        <v>19</v>
      </c>
      <c r="BM549" s="303">
        <f t="shared" si="297"/>
        <v>26</v>
      </c>
      <c r="BN549" s="303">
        <f t="shared" si="298"/>
        <v>15</v>
      </c>
      <c r="CB549" s="307"/>
      <c r="CC549" s="307"/>
      <c r="CD549" s="307"/>
      <c r="CE549" s="307"/>
      <c r="CF549" s="307"/>
      <c r="CG549" s="307"/>
      <c r="CH549" s="307"/>
      <c r="CI549" s="307"/>
      <c r="CJ549" s="307"/>
      <c r="CK549" s="307"/>
      <c r="CL549" s="307"/>
      <c r="CM549" s="307"/>
      <c r="CN549" s="307"/>
      <c r="CO549" s="307"/>
      <c r="CP549" s="307"/>
      <c r="CQ549" s="307"/>
      <c r="CR549" s="307"/>
      <c r="CS549" s="307"/>
      <c r="CT549" s="307"/>
      <c r="CU549" s="307"/>
      <c r="CV549" s="307"/>
      <c r="CW549" s="307"/>
      <c r="CX549" s="307"/>
      <c r="CY549" s="307"/>
      <c r="CZ549" s="307"/>
      <c r="DA549" s="307"/>
      <c r="DB549" s="307"/>
      <c r="DC549" s="307"/>
      <c r="DD549" s="307"/>
      <c r="DE549" s="307"/>
      <c r="DF549" s="307"/>
      <c r="DG549" s="307"/>
      <c r="DH549" s="307"/>
      <c r="DI549" s="390"/>
      <c r="DJ549" s="390"/>
      <c r="DK549" s="307"/>
      <c r="DL549" s="307"/>
      <c r="DM549" s="307"/>
      <c r="DN549" s="307"/>
      <c r="DO549" s="307"/>
      <c r="DP549" s="307"/>
      <c r="DQ549" s="307"/>
      <c r="DR549" s="307"/>
      <c r="DS549" s="307"/>
      <c r="DT549" s="307"/>
      <c r="DU549" s="307"/>
      <c r="DV549" s="307"/>
      <c r="DW549" s="307"/>
      <c r="DX549" s="307"/>
      <c r="DY549" s="307"/>
      <c r="DZ549" s="307"/>
      <c r="EA549" s="307"/>
      <c r="EB549" s="307"/>
      <c r="EC549" s="307"/>
      <c r="ED549" s="307"/>
      <c r="EE549" s="307"/>
      <c r="EF549" s="307"/>
      <c r="EG549" s="307"/>
      <c r="EH549" s="307"/>
      <c r="EI549" s="307"/>
      <c r="EJ549" s="307"/>
      <c r="EK549" s="307"/>
      <c r="EL549" s="307"/>
      <c r="EM549" s="307"/>
      <c r="EN549" s="307"/>
      <c r="EO549" s="307"/>
      <c r="EP549" s="307"/>
      <c r="EQ549" s="307"/>
      <c r="ER549" s="307"/>
      <c r="ES549" s="307"/>
      <c r="ET549" s="307"/>
      <c r="EU549" s="390"/>
      <c r="EV549" s="390"/>
      <c r="EW549" s="307"/>
      <c r="EX549" s="307"/>
      <c r="EY549" s="307"/>
      <c r="EZ549" s="307"/>
      <c r="FA549" s="307"/>
      <c r="FB549" s="307"/>
      <c r="FC549" s="307"/>
      <c r="FD549" s="307"/>
      <c r="FE549" s="307"/>
      <c r="FF549" s="307"/>
      <c r="FG549" s="307"/>
      <c r="FH549" s="307"/>
      <c r="FI549" s="307"/>
      <c r="FJ549" s="307"/>
      <c r="FK549" s="307"/>
      <c r="FL549" s="307"/>
      <c r="FM549" s="307"/>
      <c r="FN549" s="307"/>
      <c r="FO549" s="307"/>
      <c r="FP549" s="307"/>
      <c r="FQ549" s="307"/>
      <c r="FR549" s="307"/>
      <c r="FS549" s="307"/>
      <c r="FT549" s="307"/>
      <c r="FU549" s="307"/>
      <c r="FV549" s="307"/>
      <c r="FW549" s="307"/>
      <c r="FX549" s="307"/>
      <c r="FY549" s="307"/>
      <c r="FZ549" s="307"/>
      <c r="GA549" s="307"/>
      <c r="GB549" s="307"/>
      <c r="GC549" s="307"/>
      <c r="GD549" s="307"/>
      <c r="GE549" s="307"/>
      <c r="GF549" s="307"/>
      <c r="GG549" s="307"/>
      <c r="GH549" s="307"/>
      <c r="GI549" s="307"/>
      <c r="GJ549" s="307"/>
      <c r="GK549" s="307"/>
      <c r="GL549" s="307"/>
      <c r="GM549" s="307"/>
      <c r="GN549" s="307"/>
      <c r="GO549" s="307"/>
      <c r="GP549" s="307"/>
      <c r="GQ549" s="307"/>
      <c r="GR549" s="307"/>
      <c r="GS549" s="307"/>
      <c r="GT549" s="307"/>
      <c r="GU549" s="307"/>
      <c r="GV549" s="307"/>
      <c r="GW549" s="307"/>
      <c r="GX549" s="307"/>
      <c r="GY549" s="307"/>
      <c r="GZ549" s="307"/>
      <c r="HA549" s="307"/>
      <c r="HB549" s="307"/>
      <c r="HC549" s="307"/>
      <c r="HD549" s="307"/>
      <c r="HE549" s="307"/>
      <c r="HF549" s="307"/>
      <c r="HG549" s="307"/>
      <c r="HH549" s="307"/>
      <c r="HI549" s="307"/>
      <c r="HJ549" s="307"/>
      <c r="HK549" s="307"/>
      <c r="HL549" s="307"/>
      <c r="HM549" s="307"/>
      <c r="HN549" s="307"/>
      <c r="HO549" s="307"/>
      <c r="HP549" s="307"/>
      <c r="HQ549" s="307"/>
      <c r="HR549" s="307"/>
      <c r="HS549" s="307"/>
      <c r="HT549" s="307"/>
      <c r="HU549" s="307"/>
      <c r="HV549" s="307"/>
      <c r="HW549" s="307"/>
      <c r="HX549" s="307"/>
      <c r="HY549" s="307"/>
      <c r="HZ549" s="307"/>
      <c r="IA549" s="307"/>
      <c r="IB549" s="307"/>
      <c r="IC549" s="307"/>
      <c r="ID549" s="307"/>
      <c r="IE549" s="307"/>
      <c r="IF549" s="307"/>
      <c r="IG549" s="307"/>
      <c r="IH549" s="307"/>
      <c r="II549" s="307"/>
      <c r="IJ549" s="307"/>
      <c r="IK549" s="307"/>
      <c r="IL549" s="307"/>
      <c r="IM549" s="307"/>
      <c r="IN549" s="307"/>
      <c r="IO549" s="307"/>
      <c r="IP549" s="307"/>
      <c r="IQ549" s="307"/>
      <c r="IR549" s="307"/>
      <c r="IS549" s="307"/>
      <c r="IT549" s="307"/>
      <c r="IU549" s="307"/>
      <c r="IV549" s="307"/>
      <c r="IW549" s="307"/>
      <c r="IX549" s="307"/>
      <c r="IY549" s="307"/>
      <c r="IZ549" s="307"/>
      <c r="JA549" s="307"/>
      <c r="JB549" s="307"/>
      <c r="JC549" s="307"/>
      <c r="JD549" s="307"/>
      <c r="JE549" s="307"/>
      <c r="JF549" s="307"/>
      <c r="JG549" s="307"/>
      <c r="JH549" s="307"/>
      <c r="JI549" s="307"/>
      <c r="JJ549" s="307"/>
      <c r="JK549" s="307"/>
      <c r="JL549" s="307"/>
      <c r="JM549" s="307"/>
      <c r="JN549" s="307"/>
      <c r="JO549" s="307"/>
      <c r="JP549" s="307"/>
      <c r="JQ549" s="307"/>
      <c r="JR549" s="307"/>
      <c r="JS549" s="307"/>
      <c r="JT549" s="307"/>
      <c r="JU549" s="307"/>
      <c r="JV549" s="307"/>
      <c r="JW549" s="307"/>
      <c r="JX549" s="307"/>
      <c r="JY549" s="307"/>
      <c r="JZ549" s="307"/>
      <c r="KA549" s="307"/>
      <c r="KB549" s="307"/>
      <c r="KC549" s="307"/>
      <c r="KD549" s="307"/>
      <c r="KE549" s="307"/>
      <c r="KF549" s="307"/>
      <c r="KG549" s="307"/>
      <c r="KH549" s="307"/>
      <c r="KI549" s="307"/>
      <c r="KJ549" s="307"/>
      <c r="KK549" s="307"/>
      <c r="KL549" s="307"/>
      <c r="KM549" s="307"/>
      <c r="KN549" s="307"/>
      <c r="KO549" s="307"/>
      <c r="KP549" s="307"/>
      <c r="KQ549" s="307"/>
      <c r="KR549" s="307"/>
      <c r="KS549" s="307"/>
      <c r="KT549" s="307"/>
    </row>
    <row r="550" spans="14:306" s="56" customFormat="1" ht="15" customHeight="1">
      <c r="N550" s="426"/>
      <c r="O550" s="303"/>
      <c r="P550" s="303"/>
      <c r="Q550" s="303"/>
      <c r="R550" s="303"/>
      <c r="S550" s="303"/>
      <c r="T550" s="303"/>
      <c r="U550" s="303"/>
      <c r="W550" s="342"/>
      <c r="X550" s="342"/>
      <c r="Y550" s="342"/>
      <c r="Z550" s="342"/>
      <c r="AA550" s="342"/>
      <c r="AB550" s="342"/>
      <c r="AC550" s="342"/>
      <c r="AD550" s="342"/>
      <c r="AE550" s="342"/>
      <c r="AG550" s="354">
        <v>12</v>
      </c>
      <c r="AH550" s="354"/>
      <c r="AI550" s="356" t="s">
        <v>136</v>
      </c>
      <c r="AJ550" s="356" t="s">
        <v>126</v>
      </c>
      <c r="AK550" s="359">
        <v>18</v>
      </c>
      <c r="AL550" s="356" t="s">
        <v>82</v>
      </c>
      <c r="AM550" s="356" t="s">
        <v>198</v>
      </c>
      <c r="AN550" s="356" t="s">
        <v>101</v>
      </c>
      <c r="AO550" s="356">
        <v>20</v>
      </c>
      <c r="AP550" s="356" t="s">
        <v>140</v>
      </c>
      <c r="AQ550" s="411" t="s">
        <v>126</v>
      </c>
      <c r="AR550" s="356" t="s">
        <v>88</v>
      </c>
      <c r="AS550" s="359">
        <v>28</v>
      </c>
      <c r="AT550" s="356" t="s">
        <v>301</v>
      </c>
      <c r="AU550" s="356"/>
      <c r="AV550" s="359">
        <v>19</v>
      </c>
      <c r="AW550" s="359">
        <v>26</v>
      </c>
      <c r="AX550" s="359">
        <v>15</v>
      </c>
      <c r="AY550" s="303">
        <f t="shared" si="284"/>
        <v>43</v>
      </c>
      <c r="AZ550" s="303">
        <f t="shared" si="285"/>
        <v>27</v>
      </c>
      <c r="BA550" s="303">
        <f t="shared" si="286"/>
        <v>19</v>
      </c>
      <c r="BB550" s="303">
        <f t="shared" si="287"/>
        <v>21</v>
      </c>
      <c r="BC550" s="303">
        <f t="shared" si="288"/>
        <v>56</v>
      </c>
      <c r="BD550" s="303">
        <f t="shared" si="289"/>
        <v>39</v>
      </c>
      <c r="BE550" s="303">
        <f t="shared" si="290"/>
        <v>21</v>
      </c>
      <c r="BF550" s="303">
        <f t="shared" si="291"/>
        <v>25</v>
      </c>
      <c r="BG550" s="303">
        <f t="shared" si="292"/>
        <v>27</v>
      </c>
      <c r="BH550" s="303"/>
      <c r="BI550" s="303">
        <f t="shared" si="293"/>
        <v>28</v>
      </c>
      <c r="BJ550" s="303">
        <f t="shared" si="294"/>
        <v>29</v>
      </c>
      <c r="BK550" s="303">
        <f t="shared" si="295"/>
        <v>97</v>
      </c>
      <c r="BL550" s="303">
        <f t="shared" si="296"/>
        <v>20</v>
      </c>
      <c r="BM550" s="303">
        <f t="shared" si="297"/>
        <v>27</v>
      </c>
      <c r="BN550" s="303">
        <f t="shared" si="298"/>
        <v>16</v>
      </c>
      <c r="CB550" s="307"/>
      <c r="CC550" s="307"/>
      <c r="CD550" s="307"/>
      <c r="CE550" s="307"/>
      <c r="CF550" s="307"/>
      <c r="CG550" s="307"/>
      <c r="CH550" s="307"/>
      <c r="CI550" s="307"/>
      <c r="CJ550" s="307"/>
      <c r="CK550" s="307"/>
      <c r="CL550" s="307"/>
      <c r="CM550" s="307"/>
      <c r="CN550" s="307"/>
      <c r="CO550" s="307"/>
      <c r="CP550" s="307"/>
      <c r="CQ550" s="307"/>
      <c r="CR550" s="307"/>
      <c r="CS550" s="307"/>
      <c r="CT550" s="307"/>
      <c r="CU550" s="307"/>
      <c r="CV550" s="307"/>
      <c r="CW550" s="307"/>
      <c r="CX550" s="307"/>
      <c r="CY550" s="307"/>
      <c r="CZ550" s="307"/>
      <c r="DA550" s="307"/>
      <c r="DB550" s="307"/>
      <c r="DC550" s="307"/>
      <c r="DD550" s="307"/>
      <c r="DE550" s="307"/>
      <c r="DF550" s="307"/>
      <c r="DG550" s="307"/>
      <c r="DH550" s="307"/>
      <c r="DI550" s="390"/>
      <c r="DJ550" s="390"/>
      <c r="DK550" s="307"/>
      <c r="DL550" s="307"/>
      <c r="DM550" s="307"/>
      <c r="DN550" s="307"/>
      <c r="DO550" s="307"/>
      <c r="DP550" s="307"/>
      <c r="DQ550" s="307"/>
      <c r="DR550" s="307"/>
      <c r="DS550" s="307"/>
      <c r="DT550" s="307"/>
      <c r="DU550" s="307"/>
      <c r="DV550" s="307"/>
      <c r="DW550" s="307"/>
      <c r="DX550" s="307"/>
      <c r="DY550" s="307"/>
      <c r="DZ550" s="307"/>
      <c r="EA550" s="307"/>
      <c r="EB550" s="307"/>
      <c r="EC550" s="307"/>
      <c r="ED550" s="307"/>
      <c r="EE550" s="307"/>
      <c r="EF550" s="307"/>
      <c r="EG550" s="307"/>
      <c r="EH550" s="307"/>
      <c r="EI550" s="307"/>
      <c r="EJ550" s="307"/>
      <c r="EK550" s="307"/>
      <c r="EL550" s="307"/>
      <c r="EM550" s="307"/>
      <c r="EN550" s="307"/>
      <c r="EO550" s="307"/>
      <c r="EP550" s="307"/>
      <c r="EQ550" s="307"/>
      <c r="ER550" s="307"/>
      <c r="ES550" s="307"/>
      <c r="ET550" s="307"/>
      <c r="EU550" s="390"/>
      <c r="EV550" s="390"/>
      <c r="EW550" s="307"/>
      <c r="EX550" s="307"/>
      <c r="EY550" s="307"/>
      <c r="EZ550" s="307"/>
      <c r="FA550" s="307"/>
      <c r="FB550" s="307"/>
      <c r="FC550" s="307"/>
      <c r="FD550" s="307"/>
      <c r="FE550" s="307"/>
      <c r="FF550" s="307"/>
      <c r="FG550" s="307"/>
      <c r="FH550" s="307"/>
      <c r="FI550" s="307"/>
      <c r="FJ550" s="307"/>
      <c r="FK550" s="307"/>
      <c r="FL550" s="307"/>
      <c r="FM550" s="307"/>
      <c r="FN550" s="307"/>
      <c r="FO550" s="307"/>
      <c r="FP550" s="307"/>
      <c r="FQ550" s="307"/>
      <c r="FR550" s="307"/>
      <c r="FS550" s="307"/>
      <c r="FT550" s="307"/>
      <c r="FU550" s="307"/>
      <c r="FV550" s="307"/>
      <c r="FW550" s="307"/>
      <c r="FX550" s="307"/>
      <c r="FY550" s="307"/>
      <c r="FZ550" s="307"/>
      <c r="GA550" s="307"/>
      <c r="GB550" s="307"/>
      <c r="GC550" s="307"/>
      <c r="GD550" s="307"/>
      <c r="GE550" s="307"/>
      <c r="GF550" s="307"/>
      <c r="GG550" s="307"/>
      <c r="GH550" s="307"/>
      <c r="GI550" s="307"/>
      <c r="GJ550" s="307"/>
      <c r="GK550" s="307"/>
      <c r="GL550" s="307"/>
      <c r="GM550" s="307"/>
      <c r="GN550" s="307"/>
      <c r="GO550" s="307"/>
      <c r="GP550" s="307"/>
      <c r="GQ550" s="307"/>
      <c r="GR550" s="307"/>
      <c r="GS550" s="307"/>
      <c r="GT550" s="307"/>
      <c r="GU550" s="307"/>
      <c r="GV550" s="307"/>
      <c r="GW550" s="307"/>
      <c r="GX550" s="307"/>
      <c r="GY550" s="307"/>
      <c r="GZ550" s="307"/>
      <c r="HA550" s="307"/>
      <c r="HB550" s="307"/>
      <c r="HC550" s="307"/>
      <c r="HD550" s="307"/>
      <c r="HE550" s="307"/>
      <c r="HF550" s="307"/>
      <c r="HG550" s="307"/>
      <c r="HH550" s="307"/>
      <c r="HI550" s="307"/>
      <c r="HJ550" s="307"/>
      <c r="HK550" s="307"/>
      <c r="HL550" s="307"/>
      <c r="HM550" s="307"/>
      <c r="HN550" s="307"/>
      <c r="HO550" s="307"/>
      <c r="HP550" s="307"/>
      <c r="HQ550" s="307"/>
      <c r="HR550" s="307"/>
      <c r="HS550" s="307"/>
      <c r="HT550" s="307"/>
      <c r="HU550" s="307"/>
      <c r="HV550" s="307"/>
      <c r="HW550" s="307"/>
      <c r="HX550" s="307"/>
      <c r="HY550" s="307"/>
      <c r="HZ550" s="307"/>
      <c r="IA550" s="307"/>
      <c r="IB550" s="307"/>
      <c r="IC550" s="307"/>
      <c r="ID550" s="307"/>
      <c r="IE550" s="307"/>
      <c r="IF550" s="307"/>
      <c r="IG550" s="307"/>
      <c r="IH550" s="307"/>
      <c r="II550" s="307"/>
      <c r="IJ550" s="307"/>
      <c r="IK550" s="307"/>
      <c r="IL550" s="307"/>
      <c r="IM550" s="307"/>
      <c r="IN550" s="307"/>
      <c r="IO550" s="307"/>
      <c r="IP550" s="307"/>
      <c r="IQ550" s="307"/>
      <c r="IR550" s="307"/>
      <c r="IS550" s="307"/>
      <c r="IT550" s="307"/>
      <c r="IU550" s="307"/>
      <c r="IV550" s="307"/>
      <c r="IW550" s="307"/>
      <c r="IX550" s="307"/>
      <c r="IY550" s="307"/>
      <c r="IZ550" s="307"/>
      <c r="JA550" s="307"/>
      <c r="JB550" s="307"/>
      <c r="JC550" s="307"/>
      <c r="JD550" s="307"/>
      <c r="JE550" s="307"/>
      <c r="JF550" s="307"/>
      <c r="JG550" s="307"/>
      <c r="JH550" s="307"/>
      <c r="JI550" s="307"/>
      <c r="JJ550" s="307"/>
      <c r="JK550" s="307"/>
      <c r="JL550" s="307"/>
      <c r="JM550" s="307"/>
      <c r="JN550" s="307"/>
      <c r="JO550" s="307"/>
      <c r="JP550" s="307"/>
      <c r="JQ550" s="307"/>
      <c r="JR550" s="307"/>
      <c r="JS550" s="307"/>
      <c r="JT550" s="307"/>
      <c r="JU550" s="307"/>
      <c r="JV550" s="307"/>
      <c r="JW550" s="307"/>
      <c r="JX550" s="307"/>
      <c r="JY550" s="307"/>
      <c r="JZ550" s="307"/>
      <c r="KA550" s="307"/>
      <c r="KB550" s="307"/>
      <c r="KC550" s="307"/>
      <c r="KD550" s="307"/>
      <c r="KE550" s="307"/>
      <c r="KF550" s="307"/>
      <c r="KG550" s="307"/>
      <c r="KH550" s="307"/>
      <c r="KI550" s="307"/>
      <c r="KJ550" s="307"/>
      <c r="KK550" s="307"/>
      <c r="KL550" s="307"/>
      <c r="KM550" s="307"/>
      <c r="KN550" s="307"/>
      <c r="KO550" s="307"/>
      <c r="KP550" s="307"/>
      <c r="KQ550" s="307"/>
      <c r="KR550" s="307"/>
      <c r="KS550" s="307"/>
      <c r="KT550" s="307"/>
    </row>
    <row r="551" spans="14:306" s="56" customFormat="1" ht="15" customHeight="1">
      <c r="N551" s="426"/>
      <c r="O551" s="303"/>
      <c r="P551" s="303"/>
      <c r="Q551" s="303"/>
      <c r="R551" s="303"/>
      <c r="S551" s="303"/>
      <c r="T551" s="303"/>
      <c r="U551" s="303"/>
      <c r="W551" s="342"/>
      <c r="X551" s="342"/>
      <c r="Y551" s="342"/>
      <c r="Z551" s="342"/>
      <c r="AA551" s="342"/>
      <c r="AB551" s="342"/>
      <c r="AC551" s="342"/>
      <c r="AD551" s="342"/>
      <c r="AE551" s="342"/>
      <c r="AG551" s="354">
        <v>13</v>
      </c>
      <c r="AH551" s="354"/>
      <c r="AI551" s="356" t="s">
        <v>90</v>
      </c>
      <c r="AJ551" s="356" t="s">
        <v>162</v>
      </c>
      <c r="AK551" s="356">
        <v>19</v>
      </c>
      <c r="AL551" s="359">
        <v>21</v>
      </c>
      <c r="AM551" s="356" t="s">
        <v>201</v>
      </c>
      <c r="AN551" s="356" t="s">
        <v>653</v>
      </c>
      <c r="AO551" s="359">
        <v>21</v>
      </c>
      <c r="AP551" s="359">
        <v>25</v>
      </c>
      <c r="AQ551" s="411" t="s">
        <v>162</v>
      </c>
      <c r="AR551" s="356" t="s">
        <v>96</v>
      </c>
      <c r="AS551" s="356" t="s">
        <v>165</v>
      </c>
      <c r="AT551" s="356" t="s">
        <v>148</v>
      </c>
      <c r="AU551" s="356"/>
      <c r="AV551" s="359">
        <v>20</v>
      </c>
      <c r="AW551" s="359">
        <v>27</v>
      </c>
      <c r="AX551" s="359">
        <v>16</v>
      </c>
      <c r="AY551" s="303">
        <f t="shared" si="284"/>
        <v>47</v>
      </c>
      <c r="AZ551" s="303">
        <f t="shared" si="285"/>
        <v>29</v>
      </c>
      <c r="BA551" s="303">
        <f t="shared" si="286"/>
        <v>20</v>
      </c>
      <c r="BB551" s="303">
        <f t="shared" si="287"/>
        <v>22</v>
      </c>
      <c r="BC551" s="303">
        <f t="shared" si="288"/>
        <v>60</v>
      </c>
      <c r="BD551" s="303">
        <f t="shared" si="289"/>
        <v>41</v>
      </c>
      <c r="BE551" s="303">
        <f t="shared" si="290"/>
        <v>22</v>
      </c>
      <c r="BF551" s="303">
        <f t="shared" si="291"/>
        <v>26</v>
      </c>
      <c r="BG551" s="303">
        <f t="shared" si="292"/>
        <v>29</v>
      </c>
      <c r="BH551" s="303"/>
      <c r="BI551" s="303">
        <f t="shared" si="293"/>
        <v>30</v>
      </c>
      <c r="BJ551" s="303">
        <f t="shared" si="294"/>
        <v>31</v>
      </c>
      <c r="BK551" s="303">
        <f t="shared" si="295"/>
        <v>103</v>
      </c>
      <c r="BL551" s="303">
        <f t="shared" si="296"/>
        <v>21</v>
      </c>
      <c r="BM551" s="303">
        <f t="shared" si="297"/>
        <v>28</v>
      </c>
      <c r="BN551" s="303">
        <f t="shared" si="298"/>
        <v>17</v>
      </c>
      <c r="CB551" s="307"/>
      <c r="CC551" s="307"/>
      <c r="CD551" s="307"/>
      <c r="CE551" s="307"/>
      <c r="CF551" s="307"/>
      <c r="CG551" s="307"/>
      <c r="CH551" s="307"/>
      <c r="CI551" s="307"/>
      <c r="CJ551" s="307"/>
      <c r="CK551" s="307"/>
      <c r="CL551" s="307"/>
      <c r="CM551" s="307"/>
      <c r="CN551" s="307"/>
      <c r="CO551" s="307"/>
      <c r="CP551" s="307"/>
      <c r="CQ551" s="307"/>
      <c r="CR551" s="307"/>
      <c r="CS551" s="307"/>
      <c r="CT551" s="307"/>
      <c r="CU551" s="307"/>
      <c r="CV551" s="307"/>
      <c r="CW551" s="307"/>
      <c r="CX551" s="307"/>
      <c r="CY551" s="307"/>
      <c r="CZ551" s="307"/>
      <c r="DA551" s="307"/>
      <c r="DB551" s="307"/>
      <c r="DC551" s="307"/>
      <c r="DD551" s="307"/>
      <c r="DE551" s="307"/>
      <c r="DF551" s="307"/>
      <c r="DG551" s="307"/>
      <c r="DH551" s="307"/>
      <c r="DI551" s="390"/>
      <c r="DJ551" s="390"/>
      <c r="DK551" s="307"/>
      <c r="DL551" s="307"/>
      <c r="DM551" s="307"/>
      <c r="DN551" s="307"/>
      <c r="DO551" s="307"/>
      <c r="DP551" s="307"/>
      <c r="DQ551" s="307"/>
      <c r="DR551" s="307"/>
      <c r="DS551" s="307"/>
      <c r="DT551" s="307"/>
      <c r="DU551" s="307"/>
      <c r="DV551" s="307"/>
      <c r="DW551" s="307"/>
      <c r="DX551" s="307"/>
      <c r="DY551" s="307"/>
      <c r="DZ551" s="307"/>
      <c r="EA551" s="307"/>
      <c r="EB551" s="307"/>
      <c r="EC551" s="307"/>
      <c r="ED551" s="307"/>
      <c r="EE551" s="307"/>
      <c r="EF551" s="307"/>
      <c r="EG551" s="307"/>
      <c r="EH551" s="307"/>
      <c r="EI551" s="307"/>
      <c r="EJ551" s="307"/>
      <c r="EK551" s="307"/>
      <c r="EL551" s="307"/>
      <c r="EM551" s="307"/>
      <c r="EN551" s="307"/>
      <c r="EO551" s="307"/>
      <c r="EP551" s="307"/>
      <c r="EQ551" s="307"/>
      <c r="ER551" s="307"/>
      <c r="ES551" s="307"/>
      <c r="ET551" s="307"/>
      <c r="EU551" s="390"/>
      <c r="EV551" s="390"/>
      <c r="EW551" s="307"/>
      <c r="EX551" s="307"/>
      <c r="EY551" s="307"/>
      <c r="EZ551" s="307"/>
      <c r="FA551" s="307"/>
      <c r="FB551" s="307"/>
      <c r="FC551" s="307"/>
      <c r="FD551" s="307"/>
      <c r="FE551" s="307"/>
      <c r="FF551" s="307"/>
      <c r="FG551" s="307"/>
      <c r="FH551" s="307"/>
      <c r="FI551" s="307"/>
      <c r="FJ551" s="307"/>
      <c r="FK551" s="307"/>
      <c r="FL551" s="307"/>
      <c r="FM551" s="307"/>
      <c r="FN551" s="307"/>
      <c r="FO551" s="307"/>
      <c r="FP551" s="307"/>
      <c r="FQ551" s="307"/>
      <c r="FR551" s="307"/>
      <c r="FS551" s="307"/>
      <c r="FT551" s="307"/>
      <c r="FU551" s="307"/>
      <c r="FV551" s="307"/>
      <c r="FW551" s="307"/>
      <c r="FX551" s="307"/>
      <c r="FY551" s="307"/>
      <c r="FZ551" s="307"/>
      <c r="GA551" s="307"/>
      <c r="GB551" s="307"/>
      <c r="GC551" s="307"/>
      <c r="GD551" s="307"/>
      <c r="GE551" s="307"/>
      <c r="GF551" s="307"/>
      <c r="GG551" s="307"/>
      <c r="GH551" s="307"/>
      <c r="GI551" s="307"/>
      <c r="GJ551" s="307"/>
      <c r="GK551" s="307"/>
      <c r="GL551" s="307"/>
      <c r="GM551" s="307"/>
      <c r="GN551" s="307"/>
      <c r="GO551" s="307"/>
      <c r="GP551" s="307"/>
      <c r="GQ551" s="307"/>
      <c r="GR551" s="307"/>
      <c r="GS551" s="307"/>
      <c r="GT551" s="307"/>
      <c r="GU551" s="307"/>
      <c r="GV551" s="307"/>
      <c r="GW551" s="307"/>
      <c r="GX551" s="307"/>
      <c r="GY551" s="307"/>
      <c r="GZ551" s="307"/>
      <c r="HA551" s="307"/>
      <c r="HB551" s="307"/>
      <c r="HC551" s="307"/>
      <c r="HD551" s="307"/>
      <c r="HE551" s="307"/>
      <c r="HF551" s="307"/>
      <c r="HG551" s="307"/>
      <c r="HH551" s="307"/>
      <c r="HI551" s="307"/>
      <c r="HJ551" s="307"/>
      <c r="HK551" s="307"/>
      <c r="HL551" s="307"/>
      <c r="HM551" s="307"/>
      <c r="HN551" s="307"/>
      <c r="HO551" s="307"/>
      <c r="HP551" s="307"/>
      <c r="HQ551" s="307"/>
      <c r="HR551" s="307"/>
      <c r="HS551" s="307"/>
      <c r="HT551" s="307"/>
      <c r="HU551" s="307"/>
      <c r="HV551" s="307"/>
      <c r="HW551" s="307"/>
      <c r="HX551" s="307"/>
      <c r="HY551" s="307"/>
      <c r="HZ551" s="307"/>
      <c r="IA551" s="307"/>
      <c r="IB551" s="307"/>
      <c r="IC551" s="307"/>
      <c r="ID551" s="307"/>
      <c r="IE551" s="307"/>
      <c r="IF551" s="307"/>
      <c r="IG551" s="307"/>
      <c r="IH551" s="307"/>
      <c r="II551" s="307"/>
      <c r="IJ551" s="307"/>
      <c r="IK551" s="307"/>
      <c r="IL551" s="307"/>
      <c r="IM551" s="307"/>
      <c r="IN551" s="307"/>
      <c r="IO551" s="307"/>
      <c r="IP551" s="307"/>
      <c r="IQ551" s="307"/>
      <c r="IR551" s="307"/>
      <c r="IS551" s="307"/>
      <c r="IT551" s="307"/>
      <c r="IU551" s="307"/>
      <c r="IV551" s="307"/>
      <c r="IW551" s="307"/>
      <c r="IX551" s="307"/>
      <c r="IY551" s="307"/>
      <c r="IZ551" s="307"/>
      <c r="JA551" s="307"/>
      <c r="JB551" s="307"/>
      <c r="JC551" s="307"/>
      <c r="JD551" s="307"/>
      <c r="JE551" s="307"/>
      <c r="JF551" s="307"/>
      <c r="JG551" s="307"/>
      <c r="JH551" s="307"/>
      <c r="JI551" s="307"/>
      <c r="JJ551" s="307"/>
      <c r="JK551" s="307"/>
      <c r="JL551" s="307"/>
      <c r="JM551" s="307"/>
      <c r="JN551" s="307"/>
      <c r="JO551" s="307"/>
      <c r="JP551" s="307"/>
      <c r="JQ551" s="307"/>
      <c r="JR551" s="307"/>
      <c r="JS551" s="307"/>
      <c r="JT551" s="307"/>
      <c r="JU551" s="307"/>
      <c r="JV551" s="307"/>
      <c r="JW551" s="307"/>
      <c r="JX551" s="307"/>
      <c r="JY551" s="307"/>
      <c r="JZ551" s="307"/>
      <c r="KA551" s="307"/>
      <c r="KB551" s="307"/>
      <c r="KC551" s="307"/>
      <c r="KD551" s="307"/>
      <c r="KE551" s="307"/>
      <c r="KF551" s="307"/>
      <c r="KG551" s="307"/>
      <c r="KH551" s="307"/>
      <c r="KI551" s="307"/>
      <c r="KJ551" s="307"/>
      <c r="KK551" s="307"/>
      <c r="KL551" s="307"/>
      <c r="KM551" s="307"/>
      <c r="KN551" s="307"/>
      <c r="KO551" s="307"/>
      <c r="KP551" s="307"/>
      <c r="KQ551" s="307"/>
      <c r="KR551" s="307"/>
      <c r="KS551" s="307"/>
      <c r="KT551" s="307"/>
    </row>
    <row r="552" spans="14:306" s="56" customFormat="1" ht="15" customHeight="1">
      <c r="N552" s="426"/>
      <c r="O552" s="303"/>
      <c r="P552" s="303"/>
      <c r="Q552" s="303"/>
      <c r="R552" s="303"/>
      <c r="S552" s="303"/>
      <c r="T552" s="303"/>
      <c r="U552" s="303"/>
      <c r="W552" s="342"/>
      <c r="X552" s="342"/>
      <c r="Y552" s="342"/>
      <c r="Z552" s="342"/>
      <c r="AA552" s="342"/>
      <c r="AB552" s="342"/>
      <c r="AC552" s="342"/>
      <c r="AD552" s="342"/>
      <c r="AE552" s="342"/>
      <c r="AG552" s="354">
        <v>14</v>
      </c>
      <c r="AH552" s="354"/>
      <c r="AI552" s="356" t="s">
        <v>236</v>
      </c>
      <c r="AJ552" s="356" t="s">
        <v>165</v>
      </c>
      <c r="AK552" s="356" t="s">
        <v>81</v>
      </c>
      <c r="AL552" s="359">
        <v>22</v>
      </c>
      <c r="AM552" s="356" t="s">
        <v>584</v>
      </c>
      <c r="AN552" s="356" t="s">
        <v>147</v>
      </c>
      <c r="AO552" s="356">
        <v>22</v>
      </c>
      <c r="AP552" s="356" t="s">
        <v>93</v>
      </c>
      <c r="AQ552" s="411" t="s">
        <v>165</v>
      </c>
      <c r="AR552" s="356" t="s">
        <v>99</v>
      </c>
      <c r="AS552" s="356" t="s">
        <v>133</v>
      </c>
      <c r="AT552" s="356" t="s">
        <v>834</v>
      </c>
      <c r="AU552" s="356"/>
      <c r="AV552" s="356" t="s">
        <v>138</v>
      </c>
      <c r="AW552" s="359">
        <v>28</v>
      </c>
      <c r="AX552" s="359">
        <v>17</v>
      </c>
      <c r="AY552" s="303">
        <f t="shared" si="284"/>
        <v>50</v>
      </c>
      <c r="AZ552" s="303">
        <f t="shared" si="285"/>
        <v>31</v>
      </c>
      <c r="BA552" s="303">
        <f t="shared" si="286"/>
        <v>22</v>
      </c>
      <c r="BB552" s="303">
        <f t="shared" si="287"/>
        <v>23</v>
      </c>
      <c r="BC552" s="303">
        <f t="shared" si="288"/>
        <v>63</v>
      </c>
      <c r="BD552" s="303">
        <f t="shared" si="289"/>
        <v>43</v>
      </c>
      <c r="BE552" s="303" t="str">
        <f t="shared" si="290"/>
        <v>-</v>
      </c>
      <c r="BF552" s="303">
        <f t="shared" si="291"/>
        <v>28</v>
      </c>
      <c r="BG552" s="303">
        <f t="shared" si="292"/>
        <v>31</v>
      </c>
      <c r="BH552" s="303"/>
      <c r="BI552" s="303">
        <f t="shared" si="293"/>
        <v>32</v>
      </c>
      <c r="BJ552" s="303">
        <f t="shared" si="294"/>
        <v>33</v>
      </c>
      <c r="BK552" s="303">
        <f t="shared" si="295"/>
        <v>110</v>
      </c>
      <c r="BL552" s="303">
        <f t="shared" si="296"/>
        <v>23</v>
      </c>
      <c r="BM552" s="303">
        <f t="shared" si="297"/>
        <v>29</v>
      </c>
      <c r="BN552" s="303">
        <f t="shared" si="298"/>
        <v>18</v>
      </c>
      <c r="CB552" s="307"/>
      <c r="CC552" s="307"/>
      <c r="CD552" s="307"/>
      <c r="CE552" s="307"/>
      <c r="CF552" s="307"/>
      <c r="CG552" s="307"/>
      <c r="CH552" s="307"/>
      <c r="CI552" s="307"/>
      <c r="CJ552" s="307"/>
      <c r="CK552" s="307"/>
      <c r="CL552" s="307"/>
      <c r="CM552" s="307"/>
      <c r="CN552" s="307"/>
      <c r="CO552" s="307"/>
      <c r="CP552" s="307"/>
      <c r="CQ552" s="307"/>
      <c r="CR552" s="307"/>
      <c r="CS552" s="307"/>
      <c r="CT552" s="307"/>
      <c r="CU552" s="307"/>
      <c r="CV552" s="307"/>
      <c r="CW552" s="307"/>
      <c r="CX552" s="307"/>
      <c r="CY552" s="307"/>
      <c r="CZ552" s="307"/>
      <c r="DA552" s="307"/>
      <c r="DB552" s="307"/>
      <c r="DC552" s="307"/>
      <c r="DD552" s="307"/>
      <c r="DE552" s="307"/>
      <c r="DF552" s="307"/>
      <c r="DG552" s="307"/>
      <c r="DH552" s="307"/>
      <c r="DI552" s="390"/>
      <c r="DJ552" s="390"/>
      <c r="DK552" s="307"/>
      <c r="DL552" s="307"/>
      <c r="DM552" s="307"/>
      <c r="DN552" s="307"/>
      <c r="DO552" s="307"/>
      <c r="DP552" s="307"/>
      <c r="DQ552" s="307"/>
      <c r="DR552" s="307"/>
      <c r="DS552" s="307"/>
      <c r="DT552" s="307"/>
      <c r="DU552" s="307"/>
      <c r="DV552" s="307"/>
      <c r="DW552" s="307"/>
      <c r="DX552" s="307"/>
      <c r="DY552" s="307"/>
      <c r="DZ552" s="307"/>
      <c r="EA552" s="307"/>
      <c r="EB552" s="307"/>
      <c r="EC552" s="307"/>
      <c r="ED552" s="307"/>
      <c r="EE552" s="307"/>
      <c r="EF552" s="307"/>
      <c r="EG552" s="307"/>
      <c r="EH552" s="307"/>
      <c r="EI552" s="307"/>
      <c r="EJ552" s="307"/>
      <c r="EK552" s="307"/>
      <c r="EL552" s="307"/>
      <c r="EM552" s="307"/>
      <c r="EN552" s="307"/>
      <c r="EO552" s="307"/>
      <c r="EP552" s="307"/>
      <c r="EQ552" s="307"/>
      <c r="ER552" s="307"/>
      <c r="ES552" s="307"/>
      <c r="ET552" s="307"/>
      <c r="EU552" s="390"/>
      <c r="EV552" s="390"/>
      <c r="EW552" s="307"/>
      <c r="EX552" s="307"/>
      <c r="EY552" s="307"/>
      <c r="EZ552" s="307"/>
      <c r="FA552" s="307"/>
      <c r="FB552" s="307"/>
      <c r="FC552" s="307"/>
      <c r="FD552" s="307"/>
      <c r="FE552" s="307"/>
      <c r="FF552" s="307"/>
      <c r="FG552" s="307"/>
      <c r="FH552" s="307"/>
      <c r="FI552" s="307"/>
      <c r="FJ552" s="307"/>
      <c r="FK552" s="307"/>
      <c r="FL552" s="307"/>
      <c r="FM552" s="307"/>
      <c r="FN552" s="307"/>
      <c r="FO552" s="307"/>
      <c r="FP552" s="307"/>
      <c r="FQ552" s="307"/>
      <c r="FR552" s="307"/>
      <c r="FS552" s="307"/>
      <c r="FT552" s="307"/>
      <c r="FU552" s="307"/>
      <c r="FV552" s="307"/>
      <c r="FW552" s="307"/>
      <c r="FX552" s="307"/>
      <c r="FY552" s="307"/>
      <c r="FZ552" s="307"/>
      <c r="GA552" s="307"/>
      <c r="GB552" s="307"/>
      <c r="GC552" s="307"/>
      <c r="GD552" s="307"/>
      <c r="GE552" s="307"/>
      <c r="GF552" s="307"/>
      <c r="GG552" s="307"/>
      <c r="GH552" s="307"/>
      <c r="GI552" s="307"/>
      <c r="GJ552" s="307"/>
      <c r="GK552" s="307"/>
      <c r="GL552" s="307"/>
      <c r="GM552" s="307"/>
      <c r="GN552" s="307"/>
      <c r="GO552" s="307"/>
      <c r="GP552" s="307"/>
      <c r="GQ552" s="307"/>
      <c r="GR552" s="307"/>
      <c r="GS552" s="307"/>
      <c r="GT552" s="307"/>
      <c r="GU552" s="307"/>
      <c r="GV552" s="307"/>
      <c r="GW552" s="307"/>
      <c r="GX552" s="307"/>
      <c r="GY552" s="307"/>
      <c r="GZ552" s="307"/>
      <c r="HA552" s="307"/>
      <c r="HB552" s="307"/>
      <c r="HC552" s="307"/>
      <c r="HD552" s="307"/>
      <c r="HE552" s="307"/>
      <c r="HF552" s="307"/>
      <c r="HG552" s="307"/>
      <c r="HH552" s="307"/>
      <c r="HI552" s="307"/>
      <c r="HJ552" s="307"/>
      <c r="HK552" s="307"/>
      <c r="HL552" s="307"/>
      <c r="HM552" s="307"/>
      <c r="HN552" s="307"/>
      <c r="HO552" s="307"/>
      <c r="HP552" s="307"/>
      <c r="HQ552" s="307"/>
      <c r="HR552" s="307"/>
      <c r="HS552" s="307"/>
      <c r="HT552" s="307"/>
      <c r="HU552" s="307"/>
      <c r="HV552" s="307"/>
      <c r="HW552" s="307"/>
      <c r="HX552" s="307"/>
      <c r="HY552" s="307"/>
      <c r="HZ552" s="307"/>
      <c r="IA552" s="307"/>
      <c r="IB552" s="307"/>
      <c r="IC552" s="307"/>
      <c r="ID552" s="307"/>
      <c r="IE552" s="307"/>
      <c r="IF552" s="307"/>
      <c r="IG552" s="307"/>
      <c r="IH552" s="307"/>
      <c r="II552" s="307"/>
      <c r="IJ552" s="307"/>
      <c r="IK552" s="307"/>
      <c r="IL552" s="307"/>
      <c r="IM552" s="307"/>
      <c r="IN552" s="307"/>
      <c r="IO552" s="307"/>
      <c r="IP552" s="307"/>
      <c r="IQ552" s="307"/>
      <c r="IR552" s="307"/>
      <c r="IS552" s="307"/>
      <c r="IT552" s="307"/>
      <c r="IU552" s="307"/>
      <c r="IV552" s="307"/>
      <c r="IW552" s="307"/>
      <c r="IX552" s="307"/>
      <c r="IY552" s="307"/>
      <c r="IZ552" s="307"/>
      <c r="JA552" s="307"/>
      <c r="JB552" s="307"/>
      <c r="JC552" s="307"/>
      <c r="JD552" s="307"/>
      <c r="JE552" s="307"/>
      <c r="JF552" s="307"/>
      <c r="JG552" s="307"/>
      <c r="JH552" s="307"/>
      <c r="JI552" s="307"/>
      <c r="JJ552" s="307"/>
      <c r="JK552" s="307"/>
      <c r="JL552" s="307"/>
      <c r="JM552" s="307"/>
      <c r="JN552" s="307"/>
      <c r="JO552" s="307"/>
      <c r="JP552" s="307"/>
      <c r="JQ552" s="307"/>
      <c r="JR552" s="307"/>
      <c r="JS552" s="307"/>
      <c r="JT552" s="307"/>
      <c r="JU552" s="307"/>
      <c r="JV552" s="307"/>
      <c r="JW552" s="307"/>
      <c r="JX552" s="307"/>
      <c r="JY552" s="307"/>
      <c r="JZ552" s="307"/>
      <c r="KA552" s="307"/>
      <c r="KB552" s="307"/>
      <c r="KC552" s="307"/>
      <c r="KD552" s="307"/>
      <c r="KE552" s="307"/>
      <c r="KF552" s="307"/>
      <c r="KG552" s="307"/>
      <c r="KH552" s="307"/>
      <c r="KI552" s="307"/>
      <c r="KJ552" s="307"/>
      <c r="KK552" s="307"/>
      <c r="KL552" s="307"/>
      <c r="KM552" s="307"/>
      <c r="KN552" s="307"/>
      <c r="KO552" s="307"/>
      <c r="KP552" s="307"/>
      <c r="KQ552" s="307"/>
      <c r="KR552" s="307"/>
      <c r="KS552" s="307"/>
      <c r="KT552" s="307"/>
    </row>
    <row r="553" spans="14:306" s="56" customFormat="1" ht="15" customHeight="1">
      <c r="N553" s="426"/>
      <c r="O553" s="303"/>
      <c r="P553" s="303"/>
      <c r="Q553" s="427"/>
      <c r="R553" s="303"/>
      <c r="S553" s="303"/>
      <c r="T553" s="303"/>
      <c r="U553" s="303"/>
      <c r="W553" s="342"/>
      <c r="X553" s="342"/>
      <c r="Y553" s="342"/>
      <c r="Z553" s="342"/>
      <c r="AA553" s="342"/>
      <c r="AB553" s="342"/>
      <c r="AC553" s="342"/>
      <c r="AD553" s="342"/>
      <c r="AE553" s="342"/>
      <c r="AG553" s="354">
        <v>15</v>
      </c>
      <c r="AH553" s="354"/>
      <c r="AI553" s="356" t="s">
        <v>539</v>
      </c>
      <c r="AJ553" s="356" t="s">
        <v>133</v>
      </c>
      <c r="AK553" s="359">
        <v>22</v>
      </c>
      <c r="AL553" s="359">
        <v>23</v>
      </c>
      <c r="AM553" s="356" t="s">
        <v>346</v>
      </c>
      <c r="AN553" s="356" t="s">
        <v>150</v>
      </c>
      <c r="AO553" s="356" t="s">
        <v>0</v>
      </c>
      <c r="AP553" s="356" t="s">
        <v>835</v>
      </c>
      <c r="AQ553" s="411" t="s">
        <v>133</v>
      </c>
      <c r="AR553" s="356" t="s">
        <v>102</v>
      </c>
      <c r="AS553" s="359">
        <v>33</v>
      </c>
      <c r="AT553" s="356" t="s">
        <v>836</v>
      </c>
      <c r="AU553" s="356"/>
      <c r="AV553" s="359">
        <v>23</v>
      </c>
      <c r="AW553" s="359">
        <v>29</v>
      </c>
      <c r="AX553" s="359">
        <v>18</v>
      </c>
      <c r="AY553" s="303">
        <f t="shared" si="284"/>
        <v>54</v>
      </c>
      <c r="AZ553" s="303">
        <f t="shared" si="285"/>
        <v>33</v>
      </c>
      <c r="BA553" s="303">
        <f t="shared" si="286"/>
        <v>23</v>
      </c>
      <c r="BB553" s="303">
        <f t="shared" si="287"/>
        <v>24</v>
      </c>
      <c r="BC553" s="303">
        <f t="shared" si="288"/>
        <v>67</v>
      </c>
      <c r="BD553" s="303">
        <f t="shared" si="289"/>
        <v>46</v>
      </c>
      <c r="BE553" s="303">
        <f t="shared" si="290"/>
        <v>23</v>
      </c>
      <c r="BF553" s="303">
        <f t="shared" si="291"/>
        <v>30</v>
      </c>
      <c r="BG553" s="303">
        <f t="shared" si="292"/>
        <v>33</v>
      </c>
      <c r="BH553" s="303"/>
      <c r="BI553" s="303">
        <f t="shared" si="293"/>
        <v>34</v>
      </c>
      <c r="BJ553" s="303">
        <f t="shared" si="294"/>
        <v>34</v>
      </c>
      <c r="BK553" s="303">
        <f t="shared" si="295"/>
        <v>116</v>
      </c>
      <c r="BL553" s="303">
        <f t="shared" si="296"/>
        <v>24</v>
      </c>
      <c r="BM553" s="303">
        <f t="shared" si="297"/>
        <v>30</v>
      </c>
      <c r="BN553" s="303">
        <f t="shared" si="298"/>
        <v>19</v>
      </c>
      <c r="CB553" s="307"/>
      <c r="CC553" s="307"/>
      <c r="CD553" s="307"/>
      <c r="CE553" s="307"/>
      <c r="CF553" s="307"/>
      <c r="CG553" s="307"/>
      <c r="CH553" s="307"/>
      <c r="CI553" s="307"/>
      <c r="CJ553" s="307"/>
      <c r="CK553" s="307"/>
      <c r="CL553" s="307"/>
      <c r="CM553" s="307"/>
      <c r="CN553" s="307"/>
      <c r="CO553" s="307"/>
      <c r="CP553" s="307"/>
      <c r="CQ553" s="307"/>
      <c r="CR553" s="307"/>
      <c r="CS553" s="307"/>
      <c r="CT553" s="307"/>
      <c r="CU553" s="307"/>
      <c r="CV553" s="307"/>
      <c r="CW553" s="307"/>
      <c r="CX553" s="307"/>
      <c r="CY553" s="307"/>
      <c r="CZ553" s="307"/>
      <c r="DA553" s="307"/>
      <c r="DB553" s="307"/>
      <c r="DC553" s="307"/>
      <c r="DD553" s="307"/>
      <c r="DE553" s="307"/>
      <c r="DF553" s="307"/>
      <c r="DG553" s="307"/>
      <c r="DH553" s="307"/>
      <c r="DI553" s="390"/>
      <c r="DJ553" s="390"/>
      <c r="DK553" s="307"/>
      <c r="DL553" s="307"/>
      <c r="DM553" s="307"/>
      <c r="DN553" s="307"/>
      <c r="DO553" s="307"/>
      <c r="DP553" s="307"/>
      <c r="DQ553" s="307"/>
      <c r="DR553" s="307"/>
      <c r="DS553" s="307"/>
      <c r="DT553" s="307"/>
      <c r="DU553" s="307"/>
      <c r="DV553" s="307"/>
      <c r="DW553" s="307"/>
      <c r="DX553" s="307"/>
      <c r="DY553" s="307"/>
      <c r="DZ553" s="307"/>
      <c r="EA553" s="307"/>
      <c r="EB553" s="307"/>
      <c r="EC553" s="307"/>
      <c r="ED553" s="307"/>
      <c r="EE553" s="307"/>
      <c r="EF553" s="307"/>
      <c r="EG553" s="307"/>
      <c r="EH553" s="307"/>
      <c r="EI553" s="307"/>
      <c r="EJ553" s="307"/>
      <c r="EK553" s="307"/>
      <c r="EL553" s="307"/>
      <c r="EM553" s="307"/>
      <c r="EN553" s="307"/>
      <c r="EO553" s="307"/>
      <c r="EP553" s="307"/>
      <c r="EQ553" s="307"/>
      <c r="ER553" s="307"/>
      <c r="ES553" s="307"/>
      <c r="ET553" s="307"/>
      <c r="EU553" s="390"/>
      <c r="EV553" s="390"/>
      <c r="EW553" s="307"/>
      <c r="EX553" s="307"/>
      <c r="EY553" s="307"/>
      <c r="EZ553" s="307"/>
      <c r="FA553" s="307"/>
      <c r="FB553" s="307"/>
      <c r="FC553" s="307"/>
      <c r="FD553" s="307"/>
      <c r="FE553" s="307"/>
      <c r="FF553" s="307"/>
      <c r="FG553" s="307"/>
      <c r="FH553" s="307"/>
      <c r="FI553" s="307"/>
      <c r="FJ553" s="307"/>
      <c r="FK553" s="307"/>
      <c r="FL553" s="307"/>
      <c r="FM553" s="307"/>
      <c r="FN553" s="307"/>
      <c r="FO553" s="307"/>
      <c r="FP553" s="307"/>
      <c r="FQ553" s="307"/>
      <c r="FR553" s="307"/>
      <c r="FS553" s="307"/>
      <c r="FT553" s="307"/>
      <c r="FU553" s="307"/>
      <c r="FV553" s="307"/>
      <c r="FW553" s="307"/>
      <c r="FX553" s="307"/>
      <c r="FY553" s="307"/>
      <c r="FZ553" s="307"/>
      <c r="GA553" s="307"/>
      <c r="GB553" s="307"/>
      <c r="GC553" s="307"/>
      <c r="GD553" s="307"/>
      <c r="GE553" s="307"/>
      <c r="GF553" s="307"/>
      <c r="GG553" s="307"/>
      <c r="GH553" s="307"/>
      <c r="GI553" s="307"/>
      <c r="GJ553" s="307"/>
      <c r="GK553" s="307"/>
      <c r="GL553" s="307"/>
      <c r="GM553" s="307"/>
      <c r="GN553" s="307"/>
      <c r="GO553" s="307"/>
      <c r="GP553" s="307"/>
      <c r="GQ553" s="307"/>
      <c r="GR553" s="307"/>
      <c r="GS553" s="307"/>
      <c r="GT553" s="307"/>
      <c r="GU553" s="307"/>
      <c r="GV553" s="307"/>
      <c r="GW553" s="307"/>
      <c r="GX553" s="307"/>
      <c r="GY553" s="307"/>
      <c r="GZ553" s="307"/>
      <c r="HA553" s="307"/>
      <c r="HB553" s="307"/>
      <c r="HC553" s="307"/>
      <c r="HD553" s="307"/>
      <c r="HE553" s="307"/>
      <c r="HF553" s="307"/>
      <c r="HG553" s="307"/>
      <c r="HH553" s="307"/>
      <c r="HI553" s="307"/>
      <c r="HJ553" s="307"/>
      <c r="HK553" s="307"/>
      <c r="HL553" s="307"/>
      <c r="HM553" s="307"/>
      <c r="HN553" s="307"/>
      <c r="HO553" s="307"/>
      <c r="HP553" s="307"/>
      <c r="HQ553" s="307"/>
      <c r="HR553" s="307"/>
      <c r="HS553" s="307"/>
      <c r="HT553" s="307"/>
      <c r="HU553" s="307"/>
      <c r="HV553" s="307"/>
      <c r="HW553" s="307"/>
      <c r="HX553" s="307"/>
      <c r="HY553" s="307"/>
      <c r="HZ553" s="307"/>
      <c r="IA553" s="307"/>
      <c r="IB553" s="307"/>
      <c r="IC553" s="307"/>
      <c r="ID553" s="307"/>
      <c r="IE553" s="307"/>
      <c r="IF553" s="307"/>
      <c r="IG553" s="307"/>
      <c r="IH553" s="307"/>
      <c r="II553" s="307"/>
      <c r="IJ553" s="307"/>
      <c r="IK553" s="307"/>
      <c r="IL553" s="307"/>
      <c r="IM553" s="307"/>
      <c r="IN553" s="307"/>
      <c r="IO553" s="307"/>
      <c r="IP553" s="307"/>
      <c r="IQ553" s="307"/>
      <c r="IR553" s="307"/>
      <c r="IS553" s="307"/>
      <c r="IT553" s="307"/>
      <c r="IU553" s="307"/>
      <c r="IV553" s="307"/>
      <c r="IW553" s="307"/>
      <c r="IX553" s="307"/>
      <c r="IY553" s="307"/>
      <c r="IZ553" s="307"/>
      <c r="JA553" s="307"/>
      <c r="JB553" s="307"/>
      <c r="JC553" s="307"/>
      <c r="JD553" s="307"/>
      <c r="JE553" s="307"/>
      <c r="JF553" s="307"/>
      <c r="JG553" s="307"/>
      <c r="JH553" s="307"/>
      <c r="JI553" s="307"/>
      <c r="JJ553" s="307"/>
      <c r="JK553" s="307"/>
      <c r="JL553" s="307"/>
      <c r="JM553" s="307"/>
      <c r="JN553" s="307"/>
      <c r="JO553" s="307"/>
      <c r="JP553" s="307"/>
      <c r="JQ553" s="307"/>
      <c r="JR553" s="307"/>
      <c r="JS553" s="307"/>
      <c r="JT553" s="307"/>
      <c r="JU553" s="307"/>
      <c r="JV553" s="307"/>
      <c r="JW553" s="307"/>
      <c r="JX553" s="307"/>
      <c r="JY553" s="307"/>
      <c r="JZ553" s="307"/>
      <c r="KA553" s="307"/>
      <c r="KB553" s="307"/>
      <c r="KC553" s="307"/>
      <c r="KD553" s="307"/>
      <c r="KE553" s="307"/>
      <c r="KF553" s="307"/>
      <c r="KG553" s="307"/>
      <c r="KH553" s="307"/>
      <c r="KI553" s="307"/>
      <c r="KJ553" s="307"/>
      <c r="KK553" s="307"/>
      <c r="KL553" s="307"/>
      <c r="KM553" s="307"/>
      <c r="KN553" s="307"/>
      <c r="KO553" s="307"/>
      <c r="KP553" s="307"/>
      <c r="KQ553" s="307"/>
      <c r="KR553" s="307"/>
      <c r="KS553" s="307"/>
      <c r="KT553" s="307"/>
    </row>
    <row r="554" spans="14:306" s="56" customFormat="1" ht="15" customHeight="1">
      <c r="N554" s="426"/>
      <c r="O554" s="427"/>
      <c r="P554" s="303"/>
      <c r="Q554" s="303"/>
      <c r="R554" s="303"/>
      <c r="S554" s="303"/>
      <c r="T554" s="303"/>
      <c r="U554" s="303"/>
      <c r="W554" s="342"/>
      <c r="X554" s="342"/>
      <c r="Y554" s="342"/>
      <c r="Z554" s="342"/>
      <c r="AA554" s="342"/>
      <c r="AB554" s="342"/>
      <c r="AC554" s="342"/>
      <c r="AD554" s="342"/>
      <c r="AE554" s="342"/>
      <c r="AG554" s="354">
        <v>16</v>
      </c>
      <c r="AH554" s="354"/>
      <c r="AI554" s="356" t="s">
        <v>100</v>
      </c>
      <c r="AJ554" s="359">
        <v>33</v>
      </c>
      <c r="AK554" s="356" t="s">
        <v>140</v>
      </c>
      <c r="AL554" s="356" t="s">
        <v>89</v>
      </c>
      <c r="AM554" s="356" t="s">
        <v>746</v>
      </c>
      <c r="AN554" s="356" t="s">
        <v>747</v>
      </c>
      <c r="AO554" s="359">
        <v>23</v>
      </c>
      <c r="AP554" s="359">
        <v>30</v>
      </c>
      <c r="AQ554" s="359">
        <v>33</v>
      </c>
      <c r="AR554" s="356" t="s">
        <v>98</v>
      </c>
      <c r="AS554" s="359">
        <v>34</v>
      </c>
      <c r="AT554" s="356" t="s">
        <v>837</v>
      </c>
      <c r="AU554" s="356"/>
      <c r="AV554" s="359">
        <v>24</v>
      </c>
      <c r="AW554" s="359">
        <v>30</v>
      </c>
      <c r="AX554" s="359">
        <v>19</v>
      </c>
      <c r="AY554" s="303">
        <f t="shared" si="284"/>
        <v>58</v>
      </c>
      <c r="AZ554" s="303">
        <f t="shared" si="285"/>
        <v>34</v>
      </c>
      <c r="BA554" s="303">
        <f t="shared" si="286"/>
        <v>25</v>
      </c>
      <c r="BB554" s="303">
        <f t="shared" si="287"/>
        <v>26</v>
      </c>
      <c r="BC554" s="303">
        <f t="shared" si="288"/>
        <v>71</v>
      </c>
      <c r="BD554" s="303">
        <f t="shared" si="289"/>
        <v>48</v>
      </c>
      <c r="BE554" s="303">
        <f t="shared" si="290"/>
        <v>24</v>
      </c>
      <c r="BF554" s="303">
        <f t="shared" si="291"/>
        <v>31</v>
      </c>
      <c r="BG554" s="303">
        <f t="shared" si="292"/>
        <v>34</v>
      </c>
      <c r="BH554" s="303"/>
      <c r="BI554" s="303">
        <f t="shared" si="293"/>
        <v>36</v>
      </c>
      <c r="BJ554" s="303">
        <f t="shared" si="294"/>
        <v>35</v>
      </c>
      <c r="BK554" s="303">
        <f t="shared" si="295"/>
        <v>122</v>
      </c>
      <c r="BL554" s="303">
        <f t="shared" si="296"/>
        <v>25</v>
      </c>
      <c r="BM554" s="303">
        <f t="shared" si="297"/>
        <v>31</v>
      </c>
      <c r="BN554" s="303" t="str">
        <f t="shared" si="298"/>
        <v>-</v>
      </c>
      <c r="CB554" s="307"/>
      <c r="CC554" s="307"/>
      <c r="CD554" s="307"/>
      <c r="CE554" s="307"/>
      <c r="CF554" s="307"/>
      <c r="CG554" s="307"/>
      <c r="CH554" s="307"/>
      <c r="CI554" s="307"/>
      <c r="CJ554" s="307"/>
      <c r="CK554" s="307"/>
      <c r="CL554" s="307"/>
      <c r="CM554" s="307"/>
      <c r="CN554" s="307"/>
      <c r="CO554" s="307"/>
      <c r="CP554" s="307"/>
      <c r="CQ554" s="307"/>
      <c r="CR554" s="307"/>
      <c r="CS554" s="307"/>
      <c r="CT554" s="307"/>
      <c r="CU554" s="307"/>
      <c r="CV554" s="307"/>
      <c r="CW554" s="307"/>
      <c r="CX554" s="307"/>
      <c r="CY554" s="307"/>
      <c r="CZ554" s="307"/>
      <c r="DA554" s="307"/>
      <c r="DB554" s="307"/>
      <c r="DC554" s="307"/>
      <c r="DD554" s="307"/>
      <c r="DE554" s="307"/>
      <c r="DF554" s="307"/>
      <c r="DG554" s="307"/>
      <c r="DH554" s="307"/>
      <c r="DI554" s="390"/>
      <c r="DJ554" s="390"/>
      <c r="DK554" s="307"/>
      <c r="DL554" s="307"/>
      <c r="DM554" s="307"/>
      <c r="DN554" s="307"/>
      <c r="DO554" s="307"/>
      <c r="DP554" s="307"/>
      <c r="DQ554" s="307"/>
      <c r="DR554" s="307"/>
      <c r="DS554" s="307"/>
      <c r="DT554" s="307"/>
      <c r="DU554" s="307"/>
      <c r="DV554" s="307"/>
      <c r="DW554" s="307"/>
      <c r="DX554" s="307"/>
      <c r="DY554" s="307"/>
      <c r="DZ554" s="307"/>
      <c r="EA554" s="307"/>
      <c r="EB554" s="307"/>
      <c r="EC554" s="307"/>
      <c r="ED554" s="307"/>
      <c r="EE554" s="307"/>
      <c r="EF554" s="307"/>
      <c r="EG554" s="307"/>
      <c r="EH554" s="307"/>
      <c r="EI554" s="307"/>
      <c r="EJ554" s="307"/>
      <c r="EK554" s="307"/>
      <c r="EL554" s="307"/>
      <c r="EM554" s="307"/>
      <c r="EN554" s="307"/>
      <c r="EO554" s="307"/>
      <c r="EP554" s="307"/>
      <c r="EQ554" s="307"/>
      <c r="ER554" s="307"/>
      <c r="ES554" s="307"/>
      <c r="ET554" s="307"/>
      <c r="EU554" s="390"/>
      <c r="EV554" s="390"/>
      <c r="EW554" s="307"/>
      <c r="EX554" s="307"/>
      <c r="EY554" s="307"/>
      <c r="EZ554" s="307"/>
      <c r="FA554" s="307"/>
      <c r="FB554" s="307"/>
      <c r="FC554" s="307"/>
      <c r="FD554" s="307"/>
      <c r="FE554" s="307"/>
      <c r="FF554" s="307"/>
      <c r="FG554" s="307"/>
      <c r="FH554" s="307"/>
      <c r="FI554" s="307"/>
      <c r="FJ554" s="307"/>
      <c r="FK554" s="307"/>
      <c r="FL554" s="307"/>
      <c r="FM554" s="307"/>
      <c r="FN554" s="307"/>
      <c r="FO554" s="307"/>
      <c r="FP554" s="307"/>
      <c r="FQ554" s="307"/>
      <c r="FR554" s="307"/>
      <c r="FS554" s="307"/>
      <c r="FT554" s="307"/>
      <c r="FU554" s="307"/>
      <c r="FV554" s="307"/>
      <c r="FW554" s="307"/>
      <c r="FX554" s="307"/>
      <c r="FY554" s="307"/>
      <c r="FZ554" s="307"/>
      <c r="GA554" s="307"/>
      <c r="GB554" s="307"/>
      <c r="GC554" s="307"/>
      <c r="GD554" s="307"/>
      <c r="GE554" s="307"/>
      <c r="GF554" s="307"/>
      <c r="GG554" s="307"/>
      <c r="GH554" s="307"/>
      <c r="GI554" s="307"/>
      <c r="GJ554" s="307"/>
      <c r="GK554" s="307"/>
      <c r="GL554" s="307"/>
      <c r="GM554" s="307"/>
      <c r="GN554" s="307"/>
      <c r="GO554" s="307"/>
      <c r="GP554" s="307"/>
      <c r="GQ554" s="307"/>
      <c r="GR554" s="307"/>
      <c r="GS554" s="307"/>
      <c r="GT554" s="307"/>
      <c r="GU554" s="307"/>
      <c r="GV554" s="307"/>
      <c r="GW554" s="307"/>
      <c r="GX554" s="307"/>
      <c r="GY554" s="307"/>
      <c r="GZ554" s="307"/>
      <c r="HA554" s="307"/>
      <c r="HB554" s="307"/>
      <c r="HC554" s="307"/>
      <c r="HD554" s="307"/>
      <c r="HE554" s="307"/>
      <c r="HF554" s="307"/>
      <c r="HG554" s="307"/>
      <c r="HH554" s="307"/>
      <c r="HI554" s="307"/>
      <c r="HJ554" s="307"/>
      <c r="HK554" s="307"/>
      <c r="HL554" s="307"/>
      <c r="HM554" s="307"/>
      <c r="HN554" s="307"/>
      <c r="HO554" s="307"/>
      <c r="HP554" s="307"/>
      <c r="HQ554" s="307"/>
      <c r="HR554" s="307"/>
      <c r="HS554" s="307"/>
      <c r="HT554" s="307"/>
      <c r="HU554" s="307"/>
      <c r="HV554" s="307"/>
      <c r="HW554" s="307"/>
      <c r="HX554" s="307"/>
      <c r="HY554" s="307"/>
      <c r="HZ554" s="307"/>
      <c r="IA554" s="307"/>
      <c r="IB554" s="307"/>
      <c r="IC554" s="307"/>
      <c r="ID554" s="307"/>
      <c r="IE554" s="307"/>
      <c r="IF554" s="307"/>
      <c r="IG554" s="307"/>
      <c r="IH554" s="307"/>
      <c r="II554" s="307"/>
      <c r="IJ554" s="307"/>
      <c r="IK554" s="307"/>
      <c r="IL554" s="307"/>
      <c r="IM554" s="307"/>
      <c r="IN554" s="307"/>
      <c r="IO554" s="307"/>
      <c r="IP554" s="307"/>
      <c r="IQ554" s="307"/>
      <c r="IR554" s="307"/>
      <c r="IS554" s="307"/>
      <c r="IT554" s="307"/>
      <c r="IU554" s="307"/>
      <c r="IV554" s="307"/>
      <c r="IW554" s="307"/>
      <c r="IX554" s="307"/>
      <c r="IY554" s="307"/>
      <c r="IZ554" s="307"/>
      <c r="JA554" s="307"/>
      <c r="JB554" s="307"/>
      <c r="JC554" s="307"/>
      <c r="JD554" s="307"/>
      <c r="JE554" s="307"/>
      <c r="JF554" s="307"/>
      <c r="JG554" s="307"/>
      <c r="JH554" s="307"/>
      <c r="JI554" s="307"/>
      <c r="JJ554" s="307"/>
      <c r="JK554" s="307"/>
      <c r="JL554" s="307"/>
      <c r="JM554" s="307"/>
      <c r="JN554" s="307"/>
      <c r="JO554" s="307"/>
      <c r="JP554" s="307"/>
      <c r="JQ554" s="307"/>
      <c r="JR554" s="307"/>
      <c r="JS554" s="307"/>
      <c r="JT554" s="307"/>
      <c r="JU554" s="307"/>
      <c r="JV554" s="307"/>
      <c r="JW554" s="307"/>
      <c r="JX554" s="307"/>
      <c r="JY554" s="307"/>
      <c r="JZ554" s="307"/>
      <c r="KA554" s="307"/>
      <c r="KB554" s="307"/>
      <c r="KC554" s="307"/>
      <c r="KD554" s="307"/>
      <c r="KE554" s="307"/>
      <c r="KF554" s="307"/>
      <c r="KG554" s="307"/>
      <c r="KH554" s="307"/>
      <c r="KI554" s="307"/>
      <c r="KJ554" s="307"/>
      <c r="KK554" s="307"/>
      <c r="KL554" s="307"/>
      <c r="KM554" s="307"/>
      <c r="KN554" s="307"/>
      <c r="KO554" s="307"/>
      <c r="KP554" s="307"/>
      <c r="KQ554" s="307"/>
      <c r="KR554" s="307"/>
      <c r="KS554" s="307"/>
      <c r="KT554" s="307"/>
    </row>
    <row r="555" spans="14:306" s="56" customFormat="1" ht="15" customHeight="1">
      <c r="N555" s="426"/>
      <c r="O555" s="303"/>
      <c r="P555" s="303"/>
      <c r="Q555" s="303"/>
      <c r="R555" s="427"/>
      <c r="S555" s="427"/>
      <c r="T555" s="303"/>
      <c r="U555" s="303"/>
      <c r="W555" s="342"/>
      <c r="X555" s="342"/>
      <c r="Y555" s="342"/>
      <c r="Z555" s="342"/>
      <c r="AA555" s="342"/>
      <c r="AB555" s="342"/>
      <c r="AC555" s="342"/>
      <c r="AD555" s="342"/>
      <c r="AE555" s="342"/>
      <c r="AG555" s="354">
        <v>17</v>
      </c>
      <c r="AH555" s="354"/>
      <c r="AI555" s="356" t="s">
        <v>324</v>
      </c>
      <c r="AJ555" s="356" t="s">
        <v>98</v>
      </c>
      <c r="AK555" s="356" t="s">
        <v>126</v>
      </c>
      <c r="AL555" s="359">
        <v>26</v>
      </c>
      <c r="AM555" s="356" t="s">
        <v>838</v>
      </c>
      <c r="AN555" s="356" t="s">
        <v>790</v>
      </c>
      <c r="AO555" s="356">
        <v>24</v>
      </c>
      <c r="AP555" s="356" t="s">
        <v>133</v>
      </c>
      <c r="AQ555" s="411" t="s">
        <v>98</v>
      </c>
      <c r="AR555" s="356" t="s">
        <v>600</v>
      </c>
      <c r="AS555" s="359">
        <v>35</v>
      </c>
      <c r="AT555" s="356" t="s">
        <v>773</v>
      </c>
      <c r="AU555" s="356"/>
      <c r="AV555" s="356" t="s">
        <v>126</v>
      </c>
      <c r="AW555" s="359">
        <v>31</v>
      </c>
      <c r="AX555" s="356" t="s">
        <v>0</v>
      </c>
      <c r="AY555" s="303">
        <f t="shared" si="284"/>
        <v>62</v>
      </c>
      <c r="AZ555" s="303">
        <f t="shared" si="285"/>
        <v>36</v>
      </c>
      <c r="BA555" s="303">
        <f t="shared" si="286"/>
        <v>27</v>
      </c>
      <c r="BB555" s="303">
        <f t="shared" si="287"/>
        <v>27</v>
      </c>
      <c r="BC555" s="303">
        <f t="shared" si="288"/>
        <v>75</v>
      </c>
      <c r="BD555" s="303">
        <f t="shared" si="289"/>
        <v>50</v>
      </c>
      <c r="BE555" s="303">
        <f t="shared" si="290"/>
        <v>25</v>
      </c>
      <c r="BF555" s="303">
        <f t="shared" si="291"/>
        <v>33</v>
      </c>
      <c r="BG555" s="303">
        <f t="shared" si="292"/>
        <v>36</v>
      </c>
      <c r="BH555" s="303"/>
      <c r="BI555" s="303">
        <f t="shared" si="293"/>
        <v>38</v>
      </c>
      <c r="BJ555" s="303">
        <f t="shared" si="294"/>
        <v>36</v>
      </c>
      <c r="BK555" s="303">
        <f t="shared" si="295"/>
        <v>129</v>
      </c>
      <c r="BL555" s="303">
        <f t="shared" si="296"/>
        <v>27</v>
      </c>
      <c r="BM555" s="303">
        <f t="shared" si="297"/>
        <v>32</v>
      </c>
      <c r="BN555" s="303">
        <f t="shared" si="298"/>
        <v>20</v>
      </c>
      <c r="CB555" s="307"/>
      <c r="CC555" s="307"/>
      <c r="CD555" s="307"/>
      <c r="CE555" s="307"/>
      <c r="CF555" s="307"/>
      <c r="CG555" s="307"/>
      <c r="CH555" s="307"/>
      <c r="CI555" s="307"/>
      <c r="CJ555" s="307"/>
      <c r="CK555" s="307"/>
      <c r="CL555" s="307"/>
      <c r="CM555" s="307"/>
      <c r="CN555" s="307"/>
      <c r="CO555" s="307"/>
      <c r="CP555" s="307"/>
      <c r="CQ555" s="307"/>
      <c r="CR555" s="307"/>
      <c r="CS555" s="307"/>
      <c r="CT555" s="307"/>
      <c r="CU555" s="307"/>
      <c r="CV555" s="307"/>
      <c r="CW555" s="307"/>
      <c r="CX555" s="307"/>
      <c r="CY555" s="307"/>
      <c r="CZ555" s="307"/>
      <c r="DA555" s="307"/>
      <c r="DB555" s="307"/>
      <c r="DC555" s="307"/>
      <c r="DD555" s="307"/>
      <c r="DE555" s="307"/>
      <c r="DF555" s="307"/>
      <c r="DG555" s="307"/>
      <c r="DH555" s="307"/>
      <c r="DI555" s="390"/>
      <c r="DJ555" s="390"/>
      <c r="DK555" s="307"/>
      <c r="DL555" s="307"/>
      <c r="DM555" s="307"/>
      <c r="DN555" s="307"/>
      <c r="DO555" s="307"/>
      <c r="DP555" s="307"/>
      <c r="DQ555" s="307"/>
      <c r="DR555" s="307"/>
      <c r="DS555" s="307"/>
      <c r="DT555" s="307"/>
      <c r="DU555" s="307"/>
      <c r="DV555" s="307"/>
      <c r="DW555" s="307"/>
      <c r="DX555" s="307"/>
      <c r="DY555" s="307"/>
      <c r="DZ555" s="307"/>
      <c r="EA555" s="307"/>
      <c r="EB555" s="307"/>
      <c r="EC555" s="307"/>
      <c r="ED555" s="307"/>
      <c r="EE555" s="307"/>
      <c r="EF555" s="307"/>
      <c r="EG555" s="307"/>
      <c r="EH555" s="307"/>
      <c r="EI555" s="307"/>
      <c r="EJ555" s="307"/>
      <c r="EK555" s="307"/>
      <c r="EL555" s="307"/>
      <c r="EM555" s="307"/>
      <c r="EN555" s="307"/>
      <c r="EO555" s="307"/>
      <c r="EP555" s="307"/>
      <c r="EQ555" s="307"/>
      <c r="ER555" s="307"/>
      <c r="ES555" s="307"/>
      <c r="ET555" s="307"/>
      <c r="EU555" s="390"/>
      <c r="EV555" s="390"/>
      <c r="EW555" s="307"/>
      <c r="EX555" s="307"/>
      <c r="EY555" s="307"/>
      <c r="EZ555" s="307"/>
      <c r="FA555" s="307"/>
      <c r="FB555" s="307"/>
      <c r="FC555" s="307"/>
      <c r="FD555" s="307"/>
      <c r="FE555" s="307"/>
      <c r="FF555" s="307"/>
      <c r="FG555" s="307"/>
      <c r="FH555" s="307"/>
      <c r="FI555" s="307"/>
      <c r="FJ555" s="307"/>
      <c r="FK555" s="307"/>
      <c r="FL555" s="307"/>
      <c r="FM555" s="307"/>
      <c r="FN555" s="307"/>
      <c r="FO555" s="307"/>
      <c r="FP555" s="307"/>
      <c r="FQ555" s="307"/>
      <c r="FR555" s="307"/>
      <c r="FS555" s="307"/>
      <c r="FT555" s="307"/>
      <c r="FU555" s="307"/>
      <c r="FV555" s="307"/>
      <c r="FW555" s="307"/>
      <c r="FX555" s="307"/>
      <c r="FY555" s="307"/>
      <c r="FZ555" s="307"/>
      <c r="GA555" s="307"/>
      <c r="GB555" s="307"/>
      <c r="GC555" s="307"/>
      <c r="GD555" s="307"/>
      <c r="GE555" s="307"/>
      <c r="GF555" s="307"/>
      <c r="GG555" s="307"/>
      <c r="GH555" s="307"/>
      <c r="GI555" s="307"/>
      <c r="GJ555" s="307"/>
      <c r="GK555" s="307"/>
      <c r="GL555" s="307"/>
      <c r="GM555" s="307"/>
      <c r="GN555" s="307"/>
      <c r="GO555" s="307"/>
      <c r="GP555" s="307"/>
      <c r="GQ555" s="307"/>
      <c r="GR555" s="307"/>
      <c r="GS555" s="307"/>
      <c r="GT555" s="307"/>
      <c r="GU555" s="307"/>
      <c r="GV555" s="307"/>
      <c r="GW555" s="307"/>
      <c r="GX555" s="307"/>
      <c r="GY555" s="307"/>
      <c r="GZ555" s="307"/>
      <c r="HA555" s="307"/>
      <c r="HB555" s="307"/>
      <c r="HC555" s="307"/>
      <c r="HD555" s="307"/>
      <c r="HE555" s="307"/>
      <c r="HF555" s="307"/>
      <c r="HG555" s="307"/>
      <c r="HH555" s="307"/>
      <c r="HI555" s="307"/>
      <c r="HJ555" s="307"/>
      <c r="HK555" s="307"/>
      <c r="HL555" s="307"/>
      <c r="HM555" s="307"/>
      <c r="HN555" s="307"/>
      <c r="HO555" s="307"/>
      <c r="HP555" s="307"/>
      <c r="HQ555" s="307"/>
      <c r="HR555" s="307"/>
      <c r="HS555" s="307"/>
      <c r="HT555" s="307"/>
      <c r="HU555" s="307"/>
      <c r="HV555" s="307"/>
      <c r="HW555" s="307"/>
      <c r="HX555" s="307"/>
      <c r="HY555" s="307"/>
      <c r="HZ555" s="307"/>
      <c r="IA555" s="307"/>
      <c r="IB555" s="307"/>
      <c r="IC555" s="307"/>
      <c r="ID555" s="307"/>
      <c r="IE555" s="307"/>
      <c r="IF555" s="307"/>
      <c r="IG555" s="307"/>
      <c r="IH555" s="307"/>
      <c r="II555" s="307"/>
      <c r="IJ555" s="307"/>
      <c r="IK555" s="307"/>
      <c r="IL555" s="307"/>
      <c r="IM555" s="307"/>
      <c r="IN555" s="307"/>
      <c r="IO555" s="307"/>
      <c r="IP555" s="307"/>
      <c r="IQ555" s="307"/>
      <c r="IR555" s="307"/>
      <c r="IS555" s="307"/>
      <c r="IT555" s="307"/>
      <c r="IU555" s="307"/>
      <c r="IV555" s="307"/>
      <c r="IW555" s="307"/>
      <c r="IX555" s="307"/>
      <c r="IY555" s="307"/>
      <c r="IZ555" s="307"/>
      <c r="JA555" s="307"/>
      <c r="JB555" s="307"/>
      <c r="JC555" s="307"/>
      <c r="JD555" s="307"/>
      <c r="JE555" s="307"/>
      <c r="JF555" s="307"/>
      <c r="JG555" s="307"/>
      <c r="JH555" s="307"/>
      <c r="JI555" s="307"/>
      <c r="JJ555" s="307"/>
      <c r="JK555" s="307"/>
      <c r="JL555" s="307"/>
      <c r="JM555" s="307"/>
      <c r="JN555" s="307"/>
      <c r="JO555" s="307"/>
      <c r="JP555" s="307"/>
      <c r="JQ555" s="307"/>
      <c r="JR555" s="307"/>
      <c r="JS555" s="307"/>
      <c r="JT555" s="307"/>
      <c r="JU555" s="307"/>
      <c r="JV555" s="307"/>
      <c r="JW555" s="307"/>
      <c r="JX555" s="307"/>
      <c r="JY555" s="307"/>
      <c r="JZ555" s="307"/>
      <c r="KA555" s="307"/>
      <c r="KB555" s="307"/>
      <c r="KC555" s="307"/>
      <c r="KD555" s="307"/>
      <c r="KE555" s="307"/>
      <c r="KF555" s="307"/>
      <c r="KG555" s="307"/>
      <c r="KH555" s="307"/>
      <c r="KI555" s="307"/>
      <c r="KJ555" s="307"/>
      <c r="KK555" s="307"/>
      <c r="KL555" s="307"/>
      <c r="KM555" s="307"/>
      <c r="KN555" s="307"/>
      <c r="KO555" s="307"/>
      <c r="KP555" s="307"/>
      <c r="KQ555" s="307"/>
      <c r="KR555" s="307"/>
      <c r="KS555" s="307"/>
      <c r="KT555" s="307"/>
    </row>
    <row r="556" spans="14:306" s="56" customFormat="1" ht="15" customHeight="1">
      <c r="N556" s="426"/>
      <c r="O556" s="303"/>
      <c r="P556" s="303"/>
      <c r="Q556" s="303"/>
      <c r="R556" s="303"/>
      <c r="S556" s="303"/>
      <c r="T556" s="303"/>
      <c r="U556" s="303"/>
      <c r="W556" s="342"/>
      <c r="X556" s="342"/>
      <c r="Y556" s="342"/>
      <c r="Z556" s="342"/>
      <c r="AA556" s="342"/>
      <c r="AB556" s="342"/>
      <c r="AC556" s="342"/>
      <c r="AD556" s="342"/>
      <c r="AE556" s="342"/>
      <c r="AG556" s="354">
        <v>18</v>
      </c>
      <c r="AH556" s="354"/>
      <c r="AI556" s="356" t="s">
        <v>770</v>
      </c>
      <c r="AJ556" s="359">
        <v>36</v>
      </c>
      <c r="AK556" s="359">
        <v>27</v>
      </c>
      <c r="AL556" s="359">
        <v>27</v>
      </c>
      <c r="AM556" s="356" t="s">
        <v>839</v>
      </c>
      <c r="AN556" s="356" t="s">
        <v>840</v>
      </c>
      <c r="AO556" s="359">
        <v>25</v>
      </c>
      <c r="AP556" s="359">
        <v>33</v>
      </c>
      <c r="AQ556" s="411" t="s">
        <v>600</v>
      </c>
      <c r="AR556" s="356" t="s">
        <v>635</v>
      </c>
      <c r="AS556" s="359">
        <v>36</v>
      </c>
      <c r="AT556" s="356" t="s">
        <v>841</v>
      </c>
      <c r="AU556" s="356"/>
      <c r="AV556" s="359">
        <v>27</v>
      </c>
      <c r="AW556" s="359">
        <v>32</v>
      </c>
      <c r="AX556" s="359">
        <v>20</v>
      </c>
      <c r="AY556" s="303">
        <f t="shared" si="284"/>
        <v>65</v>
      </c>
      <c r="AZ556" s="303">
        <f t="shared" si="285"/>
        <v>37</v>
      </c>
      <c r="BA556" s="303">
        <f t="shared" si="286"/>
        <v>28</v>
      </c>
      <c r="BB556" s="303">
        <f t="shared" si="287"/>
        <v>28</v>
      </c>
      <c r="BC556" s="303">
        <f t="shared" si="288"/>
        <v>79</v>
      </c>
      <c r="BD556" s="303">
        <f t="shared" si="289"/>
        <v>52</v>
      </c>
      <c r="BE556" s="303">
        <f t="shared" si="290"/>
        <v>26</v>
      </c>
      <c r="BF556" s="303">
        <f t="shared" si="291"/>
        <v>34</v>
      </c>
      <c r="BG556" s="303">
        <f t="shared" si="292"/>
        <v>38</v>
      </c>
      <c r="BH556" s="303"/>
      <c r="BI556" s="303">
        <f t="shared" si="293"/>
        <v>40</v>
      </c>
      <c r="BJ556" s="303">
        <f t="shared" si="294"/>
        <v>37</v>
      </c>
      <c r="BK556" s="303">
        <f t="shared" si="295"/>
        <v>134</v>
      </c>
      <c r="BL556" s="303">
        <f t="shared" si="296"/>
        <v>28</v>
      </c>
      <c r="BM556" s="303">
        <f t="shared" si="297"/>
        <v>33</v>
      </c>
      <c r="BN556" s="303">
        <f t="shared" si="298"/>
        <v>21</v>
      </c>
      <c r="CB556" s="307"/>
      <c r="CC556" s="307"/>
      <c r="CD556" s="307"/>
      <c r="CE556" s="307"/>
      <c r="CF556" s="307"/>
      <c r="CG556" s="307"/>
      <c r="CH556" s="307"/>
      <c r="CI556" s="307"/>
      <c r="CJ556" s="307"/>
      <c r="CK556" s="307"/>
      <c r="CL556" s="307"/>
      <c r="CM556" s="307"/>
      <c r="CN556" s="307"/>
      <c r="CO556" s="307"/>
      <c r="CP556" s="307"/>
      <c r="CQ556" s="307"/>
      <c r="CR556" s="307"/>
      <c r="CS556" s="307"/>
      <c r="CT556" s="307"/>
      <c r="CU556" s="307"/>
      <c r="CV556" s="307"/>
      <c r="CW556" s="307"/>
      <c r="CX556" s="307"/>
      <c r="CY556" s="307"/>
      <c r="CZ556" s="307"/>
      <c r="DA556" s="307"/>
      <c r="DB556" s="307"/>
      <c r="DC556" s="307"/>
      <c r="DD556" s="307"/>
      <c r="DE556" s="307"/>
      <c r="DF556" s="307"/>
      <c r="DG556" s="307"/>
      <c r="DH556" s="307"/>
      <c r="DI556" s="390"/>
      <c r="DJ556" s="390"/>
      <c r="DK556" s="307"/>
      <c r="DL556" s="307"/>
      <c r="DM556" s="307"/>
      <c r="DN556" s="307"/>
      <c r="DO556" s="307"/>
      <c r="DP556" s="307"/>
      <c r="DQ556" s="307"/>
      <c r="DR556" s="307"/>
      <c r="DS556" s="307"/>
      <c r="DT556" s="307"/>
      <c r="DU556" s="307"/>
      <c r="DV556" s="307"/>
      <c r="DW556" s="307"/>
      <c r="DX556" s="307"/>
      <c r="DY556" s="307"/>
      <c r="DZ556" s="307"/>
      <c r="EA556" s="307"/>
      <c r="EB556" s="307"/>
      <c r="EC556" s="307"/>
      <c r="ED556" s="307"/>
      <c r="EE556" s="307"/>
      <c r="EF556" s="307"/>
      <c r="EG556" s="307"/>
      <c r="EH556" s="307"/>
      <c r="EI556" s="307"/>
      <c r="EJ556" s="307"/>
      <c r="EK556" s="307"/>
      <c r="EL556" s="307"/>
      <c r="EM556" s="307"/>
      <c r="EN556" s="307"/>
      <c r="EO556" s="307"/>
      <c r="EP556" s="307"/>
      <c r="EQ556" s="307"/>
      <c r="ER556" s="307"/>
      <c r="ES556" s="307"/>
      <c r="ET556" s="307"/>
      <c r="EU556" s="390"/>
      <c r="EV556" s="390"/>
      <c r="EW556" s="307"/>
      <c r="EX556" s="307"/>
      <c r="EY556" s="307"/>
      <c r="EZ556" s="307"/>
      <c r="FA556" s="307"/>
      <c r="FB556" s="307"/>
      <c r="FC556" s="307"/>
      <c r="FD556" s="307"/>
      <c r="FE556" s="307"/>
      <c r="FF556" s="307"/>
      <c r="FG556" s="307"/>
      <c r="FH556" s="307"/>
      <c r="FI556" s="307"/>
      <c r="FJ556" s="307"/>
      <c r="FK556" s="307"/>
      <c r="FL556" s="307"/>
      <c r="FM556" s="307"/>
      <c r="FN556" s="307"/>
      <c r="FO556" s="307"/>
      <c r="FP556" s="307"/>
      <c r="FQ556" s="307"/>
      <c r="FR556" s="307"/>
      <c r="FS556" s="307"/>
      <c r="FT556" s="307"/>
      <c r="FU556" s="307"/>
      <c r="FV556" s="307"/>
      <c r="FW556" s="307"/>
      <c r="FX556" s="307"/>
      <c r="FY556" s="307"/>
      <c r="FZ556" s="307"/>
      <c r="GA556" s="307"/>
      <c r="GB556" s="307"/>
      <c r="GC556" s="307"/>
      <c r="GD556" s="307"/>
      <c r="GE556" s="307"/>
      <c r="GF556" s="307"/>
      <c r="GG556" s="307"/>
      <c r="GH556" s="307"/>
      <c r="GI556" s="307"/>
      <c r="GJ556" s="307"/>
      <c r="GK556" s="307"/>
      <c r="GL556" s="307"/>
      <c r="GM556" s="307"/>
      <c r="GN556" s="307"/>
      <c r="GO556" s="307"/>
      <c r="GP556" s="307"/>
      <c r="GQ556" s="307"/>
      <c r="GR556" s="307"/>
      <c r="GS556" s="307"/>
      <c r="GT556" s="307"/>
      <c r="GU556" s="307"/>
      <c r="GV556" s="307"/>
      <c r="GW556" s="307"/>
      <c r="GX556" s="307"/>
      <c r="GY556" s="307"/>
      <c r="GZ556" s="307"/>
      <c r="HA556" s="307"/>
      <c r="HB556" s="307"/>
      <c r="HC556" s="307"/>
      <c r="HD556" s="307"/>
      <c r="HE556" s="307"/>
      <c r="HF556" s="307"/>
      <c r="HG556" s="307"/>
      <c r="HH556" s="307"/>
      <c r="HI556" s="307"/>
      <c r="HJ556" s="307"/>
      <c r="HK556" s="307"/>
      <c r="HL556" s="307"/>
      <c r="HM556" s="307"/>
      <c r="HN556" s="307"/>
      <c r="HO556" s="307"/>
      <c r="HP556" s="307"/>
      <c r="HQ556" s="307"/>
      <c r="HR556" s="307"/>
      <c r="HS556" s="307"/>
      <c r="HT556" s="307"/>
      <c r="HU556" s="307"/>
      <c r="HV556" s="307"/>
      <c r="HW556" s="307"/>
      <c r="HX556" s="307"/>
      <c r="HY556" s="307"/>
      <c r="HZ556" s="307"/>
      <c r="IA556" s="307"/>
      <c r="IB556" s="307"/>
      <c r="IC556" s="307"/>
      <c r="ID556" s="307"/>
      <c r="IE556" s="307"/>
      <c r="IF556" s="307"/>
      <c r="IG556" s="307"/>
      <c r="IH556" s="307"/>
      <c r="II556" s="307"/>
      <c r="IJ556" s="307"/>
      <c r="IK556" s="307"/>
      <c r="IL556" s="307"/>
      <c r="IM556" s="307"/>
      <c r="IN556" s="307"/>
      <c r="IO556" s="307"/>
      <c r="IP556" s="307"/>
      <c r="IQ556" s="307"/>
      <c r="IR556" s="307"/>
      <c r="IS556" s="307"/>
      <c r="IT556" s="307"/>
      <c r="IU556" s="307"/>
      <c r="IV556" s="307"/>
      <c r="IW556" s="307"/>
      <c r="IX556" s="307"/>
      <c r="IY556" s="307"/>
      <c r="IZ556" s="307"/>
      <c r="JA556" s="307"/>
      <c r="JB556" s="307"/>
      <c r="JC556" s="307"/>
      <c r="JD556" s="307"/>
      <c r="JE556" s="307"/>
      <c r="JF556" s="307"/>
      <c r="JG556" s="307"/>
      <c r="JH556" s="307"/>
      <c r="JI556" s="307"/>
      <c r="JJ556" s="307"/>
      <c r="JK556" s="307"/>
      <c r="JL556" s="307"/>
      <c r="JM556" s="307"/>
      <c r="JN556" s="307"/>
      <c r="JO556" s="307"/>
      <c r="JP556" s="307"/>
      <c r="JQ556" s="307"/>
      <c r="JR556" s="307"/>
      <c r="JS556" s="307"/>
      <c r="JT556" s="307"/>
      <c r="JU556" s="307"/>
      <c r="JV556" s="307"/>
      <c r="JW556" s="307"/>
      <c r="JX556" s="307"/>
      <c r="JY556" s="307"/>
      <c r="JZ556" s="307"/>
      <c r="KA556" s="307"/>
      <c r="KB556" s="307"/>
      <c r="KC556" s="307"/>
      <c r="KD556" s="307"/>
      <c r="KE556" s="307"/>
      <c r="KF556" s="307"/>
      <c r="KG556" s="307"/>
      <c r="KH556" s="307"/>
      <c r="KI556" s="307"/>
      <c r="KJ556" s="307"/>
      <c r="KK556" s="307"/>
      <c r="KL556" s="307"/>
      <c r="KM556" s="307"/>
      <c r="KN556" s="307"/>
      <c r="KO556" s="307"/>
      <c r="KP556" s="307"/>
      <c r="KQ556" s="307"/>
      <c r="KR556" s="307"/>
      <c r="KS556" s="307"/>
      <c r="KT556" s="307"/>
    </row>
    <row r="557" spans="14:306" s="56" customFormat="1" ht="15" customHeight="1">
      <c r="N557" s="426"/>
      <c r="O557" s="303"/>
      <c r="P557" s="303"/>
      <c r="Q557" s="303"/>
      <c r="R557" s="303"/>
      <c r="S557" s="427"/>
      <c r="T557" s="303"/>
      <c r="U557" s="303"/>
      <c r="W557" s="342"/>
      <c r="X557" s="342"/>
      <c r="Y557" s="342"/>
      <c r="Z557" s="342"/>
      <c r="AA557" s="342"/>
      <c r="AB557" s="342"/>
      <c r="AC557" s="342"/>
      <c r="AD557" s="342"/>
      <c r="AE557" s="342"/>
      <c r="AG557" s="354">
        <v>19</v>
      </c>
      <c r="AH557" s="354"/>
      <c r="AI557" s="356" t="s">
        <v>238</v>
      </c>
      <c r="AJ557" s="356" t="s">
        <v>807</v>
      </c>
      <c r="AK557" s="356" t="s">
        <v>304</v>
      </c>
      <c r="AL557" s="359">
        <v>28</v>
      </c>
      <c r="AM557" s="356" t="s">
        <v>842</v>
      </c>
      <c r="AN557" s="405" t="s">
        <v>315</v>
      </c>
      <c r="AO557" s="405" t="s">
        <v>843</v>
      </c>
      <c r="AP557" s="405" t="s">
        <v>844</v>
      </c>
      <c r="AQ557" s="411" t="s">
        <v>298</v>
      </c>
      <c r="AR557" s="356" t="s">
        <v>317</v>
      </c>
      <c r="AS557" s="356" t="s">
        <v>195</v>
      </c>
      <c r="AT557" s="356" t="s">
        <v>845</v>
      </c>
      <c r="AU557" s="356"/>
      <c r="AV557" s="356" t="s">
        <v>219</v>
      </c>
      <c r="AW557" s="356" t="s">
        <v>137</v>
      </c>
      <c r="AX557" s="356" t="s">
        <v>183</v>
      </c>
      <c r="AY557" s="303">
        <f>IF(AI557="-",AI557,IF(ISNUMBER(AI557),AI557,MID(AI557,(FIND("-",AI557)+1),3)+1))</f>
        <v>69</v>
      </c>
      <c r="AZ557" s="303">
        <f>IF(AJ557="-",AJ557,IF(ISNUMBER(AJ557),AJ557,MID(AJ557,(FIND("-",AJ557)+1),3)+1))</f>
        <v>45</v>
      </c>
      <c r="BA557" s="303">
        <f>IF(AK557="-",AK557,IF(ISNUMBER(AK557),AK557,MID(AK557,(FIND("-",AK557)+1),3)+1))</f>
        <v>33</v>
      </c>
      <c r="BB557" s="303">
        <v>29</v>
      </c>
      <c r="BC557" s="303">
        <f>IF(AM557="-",AM557,IF(ISNUMBER(AM557),AM557,MID(AM557,(FIND("-",AM557)+1),3)+1))</f>
        <v>120</v>
      </c>
      <c r="BD557" s="303">
        <f>IF(AN557="-",AN557,IF(ISNUMBER(AN557),AN557,MID(AN557,(FIND("-",AN557)+1),3)+1))</f>
        <v>69</v>
      </c>
      <c r="BE557" s="303">
        <f>IF(AO557="-",AO557,IF(ISNUMBER(AO557),AO557,MID(AO557,(FIND("-",AO557)+1),3)+1))</f>
        <v>31</v>
      </c>
      <c r="BF557" s="303">
        <f>IF(AP557="-",AP557,IF(ISNUMBER(AP557),AP557,MID(AP557,(FIND("-",AP557)+1),3)+1))</f>
        <v>36</v>
      </c>
      <c r="BG557" s="303">
        <f>IF(AQ557="-",AQ557,IF(ISNUMBER(AQ557),AQ557,MID(AQ557,(FIND("-",AQ557)+1),3)+1))</f>
        <v>43</v>
      </c>
      <c r="BH557" s="303"/>
      <c r="BI557" s="303">
        <f>IF(AR557="-",AR557,IF(ISNUMBER(AR557),AR557,MID(AR557,(FIND("-",AR557)+1),3)+1))</f>
        <v>61</v>
      </c>
      <c r="BJ557" s="303">
        <f>IF(AS557="-",AS557,IF(ISNUMBER(AS557),AS557,MID(AS557,(FIND("-",AS557)+1),3)+1))</f>
        <v>39</v>
      </c>
      <c r="BK557" s="303">
        <f>IF(AT557="-",AT557,IF(ISNUMBER(AT557),AT557,MID(AT557,(FIND("-",AT557)+1),3)+1))</f>
        <v>137</v>
      </c>
      <c r="BL557" s="303">
        <f>IF(AV557="-",AV557,IF(ISNUMBER(AV557),AV557,MID(AV557,(FIND("-",AV557)+1),3)+1))</f>
        <v>34</v>
      </c>
      <c r="BM557" s="303">
        <f>IF(AW557="-",AW557,IF(ISNUMBER(AW557),AW557,MID(AW557,(FIND("-",AW557)+1),3)+1))</f>
        <v>35</v>
      </c>
      <c r="BN557" s="303">
        <f>IF(AX557="-",AX557,IF(ISNUMBER(AX557),AX557,MID(AX557,(FIND("-",AX557)+1),3)+1))</f>
        <v>25</v>
      </c>
      <c r="CB557" s="307"/>
      <c r="CC557" s="307"/>
      <c r="CD557" s="307"/>
      <c r="CE557" s="307"/>
      <c r="CF557" s="307"/>
      <c r="CG557" s="307"/>
      <c r="CH557" s="307"/>
      <c r="CI557" s="307"/>
      <c r="CJ557" s="307"/>
      <c r="CK557" s="307"/>
      <c r="CL557" s="307"/>
      <c r="CM557" s="307"/>
      <c r="CN557" s="307"/>
      <c r="CO557" s="307"/>
      <c r="CP557" s="307"/>
      <c r="CQ557" s="307"/>
      <c r="CR557" s="307"/>
      <c r="CS557" s="307"/>
      <c r="CT557" s="307"/>
      <c r="CU557" s="307"/>
      <c r="CV557" s="307"/>
      <c r="CW557" s="307"/>
      <c r="CX557" s="307"/>
      <c r="CY557" s="307"/>
      <c r="CZ557" s="307"/>
      <c r="DA557" s="307"/>
      <c r="DB557" s="307"/>
      <c r="DC557" s="307"/>
      <c r="DD557" s="307"/>
      <c r="DE557" s="307"/>
      <c r="DF557" s="307"/>
      <c r="DG557" s="307"/>
      <c r="DH557" s="307"/>
      <c r="DI557" s="390"/>
      <c r="DJ557" s="390"/>
      <c r="DK557" s="307"/>
      <c r="DL557" s="307"/>
      <c r="DM557" s="307"/>
      <c r="DN557" s="307"/>
      <c r="DO557" s="307"/>
      <c r="DP557" s="307"/>
      <c r="DQ557" s="307"/>
      <c r="DR557" s="307"/>
      <c r="DS557" s="307"/>
      <c r="DT557" s="307"/>
      <c r="DU557" s="307"/>
      <c r="DV557" s="307"/>
      <c r="DW557" s="307"/>
      <c r="DX557" s="307"/>
      <c r="DY557" s="307"/>
      <c r="DZ557" s="307"/>
      <c r="EA557" s="307"/>
      <c r="EB557" s="307"/>
      <c r="EC557" s="307"/>
      <c r="ED557" s="307"/>
      <c r="EE557" s="307"/>
      <c r="EF557" s="307"/>
      <c r="EG557" s="307"/>
      <c r="EH557" s="307"/>
      <c r="EI557" s="307"/>
      <c r="EJ557" s="307"/>
      <c r="EK557" s="307"/>
      <c r="EL557" s="307"/>
      <c r="EM557" s="307"/>
      <c r="EN557" s="307"/>
      <c r="EO557" s="307"/>
      <c r="EP557" s="307"/>
      <c r="EQ557" s="307"/>
      <c r="ER557" s="307"/>
      <c r="ES557" s="307"/>
      <c r="ET557" s="307"/>
      <c r="EU557" s="390"/>
      <c r="EV557" s="390"/>
      <c r="EW557" s="307"/>
      <c r="EX557" s="307"/>
      <c r="EY557" s="307"/>
      <c r="EZ557" s="307"/>
      <c r="FA557" s="307"/>
      <c r="FB557" s="307"/>
      <c r="FC557" s="307"/>
      <c r="FD557" s="307"/>
      <c r="FE557" s="307"/>
      <c r="FF557" s="307"/>
      <c r="FG557" s="307"/>
      <c r="FH557" s="307"/>
      <c r="FI557" s="307"/>
      <c r="FJ557" s="307"/>
      <c r="FK557" s="307"/>
      <c r="FL557" s="307"/>
      <c r="FM557" s="307"/>
      <c r="FN557" s="307"/>
      <c r="FO557" s="307"/>
      <c r="FP557" s="307"/>
      <c r="FQ557" s="307"/>
      <c r="FR557" s="307"/>
      <c r="FS557" s="307"/>
      <c r="FT557" s="307"/>
      <c r="FU557" s="307"/>
      <c r="FV557" s="307"/>
      <c r="FW557" s="307"/>
      <c r="FX557" s="307"/>
      <c r="FY557" s="307"/>
      <c r="FZ557" s="307"/>
      <c r="GA557" s="307"/>
      <c r="GB557" s="307"/>
      <c r="GC557" s="307"/>
      <c r="GD557" s="307"/>
      <c r="GE557" s="307"/>
      <c r="GF557" s="307"/>
      <c r="GG557" s="307"/>
      <c r="GH557" s="307"/>
      <c r="GI557" s="307"/>
      <c r="GJ557" s="307"/>
      <c r="GK557" s="307"/>
      <c r="GL557" s="307"/>
      <c r="GM557" s="307"/>
      <c r="GN557" s="307"/>
      <c r="GO557" s="307"/>
      <c r="GP557" s="307"/>
      <c r="GQ557" s="307"/>
      <c r="GR557" s="307"/>
      <c r="GS557" s="307"/>
      <c r="GT557" s="307"/>
      <c r="GU557" s="307"/>
      <c r="GV557" s="307"/>
      <c r="GW557" s="307"/>
      <c r="GX557" s="307"/>
      <c r="GY557" s="307"/>
      <c r="GZ557" s="307"/>
      <c r="HA557" s="307"/>
      <c r="HB557" s="307"/>
      <c r="HC557" s="307"/>
      <c r="HD557" s="307"/>
      <c r="HE557" s="307"/>
      <c r="HF557" s="307"/>
      <c r="HG557" s="307"/>
      <c r="HH557" s="307"/>
      <c r="HI557" s="307"/>
      <c r="HJ557" s="307"/>
      <c r="HK557" s="307"/>
      <c r="HL557" s="307"/>
      <c r="HM557" s="307"/>
      <c r="HN557" s="307"/>
      <c r="HO557" s="307"/>
      <c r="HP557" s="307"/>
      <c r="HQ557" s="307"/>
      <c r="HR557" s="307"/>
      <c r="HS557" s="307"/>
      <c r="HT557" s="307"/>
      <c r="HU557" s="307"/>
      <c r="HV557" s="307"/>
      <c r="HW557" s="307"/>
      <c r="HX557" s="307"/>
      <c r="HY557" s="307"/>
      <c r="HZ557" s="307"/>
      <c r="IA557" s="307"/>
      <c r="IB557" s="307"/>
      <c r="IC557" s="307"/>
      <c r="ID557" s="307"/>
      <c r="IE557" s="307"/>
      <c r="IF557" s="307"/>
      <c r="IG557" s="307"/>
      <c r="IH557" s="307"/>
      <c r="II557" s="307"/>
      <c r="IJ557" s="307"/>
      <c r="IK557" s="307"/>
      <c r="IL557" s="307"/>
      <c r="IM557" s="307"/>
      <c r="IN557" s="307"/>
      <c r="IO557" s="307"/>
      <c r="IP557" s="307"/>
      <c r="IQ557" s="307"/>
      <c r="IR557" s="307"/>
      <c r="IS557" s="307"/>
      <c r="IT557" s="307"/>
      <c r="IU557" s="307"/>
      <c r="IV557" s="307"/>
      <c r="IW557" s="307"/>
      <c r="IX557" s="307"/>
      <c r="IY557" s="307"/>
      <c r="IZ557" s="307"/>
      <c r="JA557" s="307"/>
      <c r="JB557" s="307"/>
      <c r="JC557" s="307"/>
      <c r="JD557" s="307"/>
      <c r="JE557" s="307"/>
      <c r="JF557" s="307"/>
      <c r="JG557" s="307"/>
      <c r="JH557" s="307"/>
      <c r="JI557" s="307"/>
      <c r="JJ557" s="307"/>
      <c r="JK557" s="307"/>
      <c r="JL557" s="307"/>
      <c r="JM557" s="307"/>
      <c r="JN557" s="307"/>
      <c r="JO557" s="307"/>
      <c r="JP557" s="307"/>
      <c r="JQ557" s="307"/>
      <c r="JR557" s="307"/>
      <c r="JS557" s="307"/>
      <c r="JT557" s="307"/>
      <c r="JU557" s="307"/>
      <c r="JV557" s="307"/>
      <c r="JW557" s="307"/>
      <c r="JX557" s="307"/>
      <c r="JY557" s="307"/>
      <c r="JZ557" s="307"/>
      <c r="KA557" s="307"/>
      <c r="KB557" s="307"/>
      <c r="KC557" s="307"/>
      <c r="KD557" s="307"/>
      <c r="KE557" s="307"/>
      <c r="KF557" s="307"/>
      <c r="KG557" s="307"/>
      <c r="KH557" s="307"/>
      <c r="KI557" s="307"/>
      <c r="KJ557" s="307"/>
      <c r="KK557" s="307"/>
      <c r="KL557" s="307"/>
      <c r="KM557" s="307"/>
      <c r="KN557" s="307"/>
      <c r="KO557" s="307"/>
      <c r="KP557" s="307"/>
      <c r="KQ557" s="307"/>
      <c r="KR557" s="307"/>
      <c r="KS557" s="307"/>
      <c r="KT557" s="307"/>
    </row>
    <row r="558" spans="14:306" s="56" customFormat="1" ht="15" customHeight="1">
      <c r="N558" s="426"/>
      <c r="O558" s="427"/>
      <c r="P558" s="303"/>
      <c r="Q558" s="303"/>
      <c r="R558" s="303"/>
      <c r="S558" s="303"/>
      <c r="T558" s="303"/>
      <c r="U558" s="303"/>
      <c r="W558" s="342"/>
      <c r="X558" s="342"/>
      <c r="Y558" s="342"/>
      <c r="Z558" s="342"/>
      <c r="AA558" s="342"/>
      <c r="AB558" s="342"/>
      <c r="AC558" s="342"/>
      <c r="AD558" s="342"/>
      <c r="AE558" s="342"/>
      <c r="AG558" s="303"/>
      <c r="AH558" s="303"/>
      <c r="AI558" s="362"/>
      <c r="AJ558" s="362"/>
      <c r="AK558" s="362"/>
      <c r="AL558" s="362"/>
      <c r="AM558" s="362"/>
      <c r="AN558" s="428"/>
      <c r="AO558" s="428"/>
      <c r="AP558" s="408"/>
      <c r="AQ558" s="362"/>
      <c r="AR558" s="362"/>
      <c r="AS558" s="362"/>
      <c r="AT558" s="362"/>
      <c r="AU558" s="362"/>
      <c r="AV558" s="362"/>
      <c r="AW558" s="428"/>
      <c r="AX558" s="428"/>
      <c r="AY558" s="303"/>
      <c r="AZ558" s="303"/>
      <c r="BA558" s="303"/>
      <c r="BB558" s="303"/>
      <c r="BC558" s="303"/>
      <c r="BD558" s="303"/>
      <c r="BE558" s="303"/>
      <c r="BF558" s="303"/>
      <c r="BG558" s="303"/>
      <c r="BH558" s="303"/>
      <c r="BI558" s="303"/>
      <c r="BJ558" s="303"/>
      <c r="BK558" s="303"/>
      <c r="BL558" s="303"/>
      <c r="BM558" s="303"/>
      <c r="BN558" s="303"/>
      <c r="CB558" s="307"/>
      <c r="CC558" s="307"/>
      <c r="CD558" s="307"/>
      <c r="CE558" s="307"/>
      <c r="CF558" s="307"/>
      <c r="CG558" s="307"/>
      <c r="CH558" s="307"/>
      <c r="CI558" s="307"/>
      <c r="CJ558" s="307"/>
      <c r="CK558" s="307"/>
      <c r="CL558" s="307"/>
      <c r="CM558" s="307"/>
      <c r="CN558" s="307"/>
      <c r="CO558" s="307"/>
      <c r="CP558" s="307"/>
      <c r="CQ558" s="307"/>
      <c r="CR558" s="307"/>
      <c r="CS558" s="307"/>
      <c r="CT558" s="307"/>
      <c r="CU558" s="307"/>
      <c r="CV558" s="307"/>
      <c r="CW558" s="307"/>
      <c r="CX558" s="307"/>
      <c r="CY558" s="307"/>
      <c r="CZ558" s="307"/>
      <c r="DA558" s="307"/>
      <c r="DB558" s="307"/>
      <c r="DC558" s="307"/>
      <c r="DD558" s="307"/>
      <c r="DE558" s="307"/>
      <c r="DF558" s="307"/>
      <c r="DG558" s="307"/>
      <c r="DH558" s="307"/>
      <c r="DI558" s="390"/>
      <c r="DJ558" s="390"/>
      <c r="DK558" s="307"/>
      <c r="DL558" s="307"/>
      <c r="DM558" s="307"/>
      <c r="DN558" s="307"/>
      <c r="DO558" s="307"/>
      <c r="DP558" s="307"/>
      <c r="DQ558" s="307"/>
      <c r="DR558" s="307"/>
      <c r="DS558" s="307"/>
      <c r="DT558" s="307"/>
      <c r="DU558" s="307"/>
      <c r="DV558" s="307"/>
      <c r="DW558" s="307"/>
      <c r="DX558" s="307"/>
      <c r="DY558" s="307"/>
      <c r="DZ558" s="307"/>
      <c r="EA558" s="307"/>
      <c r="EB558" s="307"/>
      <c r="EC558" s="307"/>
      <c r="ED558" s="307"/>
      <c r="EE558" s="307"/>
      <c r="EF558" s="307"/>
      <c r="EG558" s="307"/>
      <c r="EH558" s="307"/>
      <c r="EI558" s="307"/>
      <c r="EJ558" s="307"/>
      <c r="EK558" s="307"/>
      <c r="EL558" s="307"/>
      <c r="EM558" s="307"/>
      <c r="EN558" s="307"/>
      <c r="EO558" s="307"/>
      <c r="EP558" s="307"/>
      <c r="EQ558" s="307"/>
      <c r="ER558" s="307"/>
      <c r="ES558" s="307"/>
      <c r="ET558" s="307"/>
      <c r="EU558" s="390"/>
      <c r="EV558" s="390"/>
      <c r="EW558" s="307"/>
      <c r="EX558" s="307"/>
      <c r="EY558" s="307"/>
      <c r="EZ558" s="307"/>
      <c r="FA558" s="307"/>
      <c r="FB558" s="307"/>
      <c r="FC558" s="307"/>
      <c r="FD558" s="307"/>
      <c r="FE558" s="307"/>
      <c r="FF558" s="307"/>
      <c r="FG558" s="307"/>
      <c r="FH558" s="307"/>
      <c r="FI558" s="307"/>
      <c r="FJ558" s="307"/>
      <c r="FK558" s="307"/>
      <c r="FL558" s="307"/>
      <c r="FM558" s="307"/>
      <c r="FN558" s="307"/>
      <c r="FO558" s="307"/>
      <c r="FP558" s="307"/>
      <c r="FQ558" s="307"/>
      <c r="FR558" s="307"/>
      <c r="FS558" s="307"/>
      <c r="FT558" s="307"/>
      <c r="FU558" s="307"/>
      <c r="FV558" s="307"/>
      <c r="FW558" s="307"/>
      <c r="FX558" s="307"/>
      <c r="FY558" s="307"/>
      <c r="FZ558" s="307"/>
      <c r="GA558" s="307"/>
      <c r="GB558" s="307"/>
      <c r="GC558" s="307"/>
      <c r="GD558" s="307"/>
      <c r="GE558" s="307"/>
      <c r="GF558" s="307"/>
      <c r="GG558" s="307"/>
      <c r="GH558" s="307"/>
      <c r="GI558" s="307"/>
      <c r="GJ558" s="307"/>
      <c r="GK558" s="307"/>
      <c r="GL558" s="307"/>
      <c r="GM558" s="307"/>
      <c r="GN558" s="307"/>
      <c r="GO558" s="307"/>
      <c r="GP558" s="307"/>
      <c r="GQ558" s="307"/>
      <c r="GR558" s="307"/>
      <c r="GS558" s="307"/>
      <c r="GT558" s="307"/>
      <c r="GU558" s="307"/>
      <c r="GV558" s="307"/>
      <c r="GW558" s="307"/>
      <c r="GX558" s="307"/>
      <c r="GY558" s="307"/>
      <c r="GZ558" s="307"/>
      <c r="HA558" s="307"/>
      <c r="HB558" s="307"/>
      <c r="HC558" s="307"/>
      <c r="HD558" s="307"/>
      <c r="HE558" s="307"/>
      <c r="HF558" s="307"/>
      <c r="HG558" s="307"/>
      <c r="HH558" s="307"/>
      <c r="HI558" s="307"/>
      <c r="HJ558" s="307"/>
      <c r="HK558" s="307"/>
      <c r="HL558" s="307"/>
      <c r="HM558" s="307"/>
      <c r="HN558" s="307"/>
      <c r="HO558" s="307"/>
      <c r="HP558" s="307"/>
      <c r="HQ558" s="307"/>
      <c r="HR558" s="307"/>
      <c r="HS558" s="307"/>
      <c r="HT558" s="307"/>
      <c r="HU558" s="307"/>
      <c r="HV558" s="307"/>
      <c r="HW558" s="307"/>
      <c r="HX558" s="307"/>
      <c r="HY558" s="307"/>
      <c r="HZ558" s="307"/>
      <c r="IA558" s="307"/>
      <c r="IB558" s="307"/>
      <c r="IC558" s="307"/>
      <c r="ID558" s="307"/>
      <c r="IE558" s="307"/>
      <c r="IF558" s="307"/>
      <c r="IG558" s="307"/>
      <c r="IH558" s="307"/>
      <c r="II558" s="307"/>
      <c r="IJ558" s="307"/>
      <c r="IK558" s="307"/>
      <c r="IL558" s="307"/>
      <c r="IM558" s="307"/>
      <c r="IN558" s="307"/>
      <c r="IO558" s="307"/>
      <c r="IP558" s="307"/>
      <c r="IQ558" s="307"/>
      <c r="IR558" s="307"/>
      <c r="IS558" s="307"/>
      <c r="IT558" s="307"/>
      <c r="IU558" s="307"/>
      <c r="IV558" s="307"/>
      <c r="IW558" s="307"/>
      <c r="IX558" s="307"/>
      <c r="IY558" s="307"/>
      <c r="IZ558" s="307"/>
      <c r="JA558" s="307"/>
      <c r="JB558" s="307"/>
      <c r="JC558" s="307"/>
      <c r="JD558" s="307"/>
      <c r="JE558" s="307"/>
      <c r="JF558" s="307"/>
      <c r="JG558" s="307"/>
      <c r="JH558" s="307"/>
      <c r="JI558" s="307"/>
      <c r="JJ558" s="307"/>
      <c r="JK558" s="307"/>
      <c r="JL558" s="307"/>
      <c r="JM558" s="307"/>
      <c r="JN558" s="307"/>
      <c r="JO558" s="307"/>
      <c r="JP558" s="307"/>
      <c r="JQ558" s="307"/>
      <c r="JR558" s="307"/>
      <c r="JS558" s="307"/>
      <c r="JT558" s="307"/>
      <c r="JU558" s="307"/>
      <c r="JV558" s="307"/>
      <c r="JW558" s="307"/>
      <c r="JX558" s="307"/>
      <c r="JY558" s="307"/>
      <c r="JZ558" s="307"/>
      <c r="KA558" s="307"/>
      <c r="KB558" s="307"/>
      <c r="KC558" s="307"/>
      <c r="KD558" s="307"/>
      <c r="KE558" s="307"/>
      <c r="KF558" s="307"/>
      <c r="KG558" s="307"/>
      <c r="KH558" s="307"/>
      <c r="KI558" s="307"/>
      <c r="KJ558" s="307"/>
      <c r="KK558" s="307"/>
      <c r="KL558" s="307"/>
      <c r="KM558" s="307"/>
      <c r="KN558" s="307"/>
      <c r="KO558" s="307"/>
      <c r="KP558" s="307"/>
      <c r="KQ558" s="307"/>
      <c r="KR558" s="307"/>
      <c r="KS558" s="307"/>
      <c r="KT558" s="307"/>
    </row>
    <row r="559" spans="14:306" s="56" customFormat="1" ht="15" customHeight="1">
      <c r="N559" s="426"/>
      <c r="O559" s="303"/>
      <c r="P559" s="303"/>
      <c r="Q559" s="303"/>
      <c r="R559" s="303"/>
      <c r="S559" s="303"/>
      <c r="T559" s="303"/>
      <c r="U559" s="303"/>
      <c r="W559" s="342"/>
      <c r="X559" s="342"/>
      <c r="Y559" s="342"/>
      <c r="Z559" s="342"/>
      <c r="AA559" s="342"/>
      <c r="AB559" s="342"/>
      <c r="AC559" s="342"/>
      <c r="AD559" s="342"/>
      <c r="AE559" s="342"/>
      <c r="AG559" s="303"/>
      <c r="AH559" s="303"/>
      <c r="AI559" s="362"/>
      <c r="AJ559" s="362"/>
      <c r="AK559" s="362"/>
      <c r="AL559" s="362"/>
      <c r="AM559" s="362"/>
      <c r="AN559" s="362"/>
      <c r="AO559" s="362"/>
      <c r="AP559" s="362"/>
      <c r="AQ559" s="362"/>
      <c r="AR559" s="362"/>
      <c r="AS559" s="362"/>
      <c r="AT559" s="362"/>
      <c r="AU559" s="362"/>
      <c r="AV559" s="362"/>
      <c r="AW559" s="362"/>
      <c r="AX559" s="362"/>
      <c r="AY559" s="303"/>
      <c r="AZ559" s="303"/>
      <c r="BA559" s="303"/>
      <c r="BB559" s="303"/>
      <c r="BC559" s="303"/>
      <c r="BD559" s="303"/>
      <c r="BE559" s="303"/>
      <c r="BF559" s="303"/>
      <c r="BG559" s="303"/>
      <c r="BH559" s="303"/>
      <c r="BI559" s="303"/>
      <c r="BJ559" s="303"/>
      <c r="BK559" s="303"/>
      <c r="BL559" s="303"/>
      <c r="BM559" s="303"/>
      <c r="BN559" s="303"/>
      <c r="CB559" s="307"/>
      <c r="CC559" s="307"/>
      <c r="CD559" s="307"/>
      <c r="CE559" s="307"/>
      <c r="CF559" s="307"/>
      <c r="CG559" s="307"/>
      <c r="CH559" s="307"/>
      <c r="CI559" s="307"/>
      <c r="CJ559" s="307"/>
      <c r="CK559" s="307"/>
      <c r="CL559" s="307"/>
      <c r="CM559" s="307"/>
      <c r="CN559" s="307"/>
      <c r="CO559" s="307"/>
      <c r="CP559" s="307"/>
      <c r="CQ559" s="307"/>
      <c r="CR559" s="307"/>
      <c r="CS559" s="307"/>
      <c r="CT559" s="307"/>
      <c r="CU559" s="307"/>
      <c r="CV559" s="307"/>
      <c r="CW559" s="307"/>
      <c r="CX559" s="307"/>
      <c r="CY559" s="307"/>
      <c r="CZ559" s="307"/>
      <c r="DA559" s="307"/>
      <c r="DB559" s="307"/>
      <c r="DC559" s="307"/>
      <c r="DD559" s="307"/>
      <c r="DE559" s="307"/>
      <c r="DF559" s="307"/>
      <c r="DG559" s="307"/>
      <c r="DH559" s="307"/>
      <c r="DI559" s="390"/>
      <c r="DJ559" s="390"/>
      <c r="DK559" s="307"/>
      <c r="DL559" s="307"/>
      <c r="DM559" s="307"/>
      <c r="DN559" s="307"/>
      <c r="DO559" s="307"/>
      <c r="DP559" s="307"/>
      <c r="DQ559" s="307"/>
      <c r="DR559" s="307"/>
      <c r="DS559" s="307"/>
      <c r="DT559" s="307"/>
      <c r="DU559" s="307"/>
      <c r="DV559" s="307"/>
      <c r="DW559" s="307"/>
      <c r="DX559" s="307"/>
      <c r="DY559" s="307"/>
      <c r="DZ559" s="307"/>
      <c r="EA559" s="307"/>
      <c r="EB559" s="307"/>
      <c r="EC559" s="307"/>
      <c r="ED559" s="307"/>
      <c r="EE559" s="307"/>
      <c r="EF559" s="307"/>
      <c r="EG559" s="307"/>
      <c r="EH559" s="307"/>
      <c r="EI559" s="307"/>
      <c r="EJ559" s="307"/>
      <c r="EK559" s="307"/>
      <c r="EL559" s="307"/>
      <c r="EM559" s="307"/>
      <c r="EN559" s="307"/>
      <c r="EO559" s="307"/>
      <c r="EP559" s="307"/>
      <c r="EQ559" s="307"/>
      <c r="ER559" s="307"/>
      <c r="ES559" s="307"/>
      <c r="ET559" s="307"/>
      <c r="EU559" s="390"/>
      <c r="EV559" s="390"/>
      <c r="EW559" s="307"/>
      <c r="EX559" s="307"/>
      <c r="EY559" s="307"/>
      <c r="EZ559" s="307"/>
      <c r="FA559" s="307"/>
      <c r="FB559" s="307"/>
      <c r="FC559" s="307"/>
      <c r="FD559" s="307"/>
      <c r="FE559" s="307"/>
      <c r="FF559" s="307"/>
      <c r="FG559" s="307"/>
      <c r="FH559" s="307"/>
      <c r="FI559" s="307"/>
      <c r="FJ559" s="307"/>
      <c r="FK559" s="307"/>
      <c r="FL559" s="307"/>
      <c r="FM559" s="307"/>
      <c r="FN559" s="307"/>
      <c r="FO559" s="307"/>
      <c r="FP559" s="307"/>
      <c r="FQ559" s="307"/>
      <c r="FR559" s="307"/>
      <c r="FS559" s="307"/>
      <c r="FT559" s="307"/>
      <c r="FU559" s="307"/>
      <c r="FV559" s="307"/>
      <c r="FW559" s="307"/>
      <c r="FX559" s="307"/>
      <c r="FY559" s="307"/>
      <c r="FZ559" s="307"/>
      <c r="GA559" s="307"/>
      <c r="GB559" s="307"/>
      <c r="GC559" s="307"/>
      <c r="GD559" s="307"/>
      <c r="GE559" s="307"/>
      <c r="GF559" s="307"/>
      <c r="GG559" s="307"/>
      <c r="GH559" s="307"/>
      <c r="GI559" s="307"/>
      <c r="GJ559" s="307"/>
      <c r="GK559" s="307"/>
      <c r="GL559" s="307"/>
      <c r="GM559" s="307"/>
      <c r="GN559" s="307"/>
      <c r="GO559" s="307"/>
      <c r="GP559" s="307"/>
      <c r="GQ559" s="307"/>
      <c r="GR559" s="307"/>
      <c r="GS559" s="307"/>
      <c r="GT559" s="307"/>
      <c r="GU559" s="307"/>
      <c r="GV559" s="307"/>
      <c r="GW559" s="307"/>
      <c r="GX559" s="307"/>
      <c r="GY559" s="307"/>
      <c r="GZ559" s="307"/>
      <c r="HA559" s="307"/>
      <c r="HB559" s="307"/>
      <c r="HC559" s="307"/>
      <c r="HD559" s="307"/>
      <c r="HE559" s="307"/>
      <c r="HF559" s="307"/>
      <c r="HG559" s="307"/>
      <c r="HH559" s="307"/>
      <c r="HI559" s="307"/>
      <c r="HJ559" s="307"/>
      <c r="HK559" s="307"/>
      <c r="HL559" s="307"/>
      <c r="HM559" s="307"/>
      <c r="HN559" s="307"/>
      <c r="HO559" s="307"/>
      <c r="HP559" s="307"/>
      <c r="HQ559" s="307"/>
      <c r="HR559" s="307"/>
      <c r="HS559" s="307"/>
      <c r="HT559" s="307"/>
      <c r="HU559" s="307"/>
      <c r="HV559" s="307"/>
      <c r="HW559" s="307"/>
      <c r="HX559" s="307"/>
      <c r="HY559" s="307"/>
      <c r="HZ559" s="307"/>
      <c r="IA559" s="307"/>
      <c r="IB559" s="307"/>
      <c r="IC559" s="307"/>
      <c r="ID559" s="307"/>
      <c r="IE559" s="307"/>
      <c r="IF559" s="307"/>
      <c r="IG559" s="307"/>
      <c r="IH559" s="307"/>
      <c r="II559" s="307"/>
      <c r="IJ559" s="307"/>
      <c r="IK559" s="307"/>
      <c r="IL559" s="307"/>
      <c r="IM559" s="307"/>
      <c r="IN559" s="307"/>
      <c r="IO559" s="307"/>
      <c r="IP559" s="307"/>
      <c r="IQ559" s="307"/>
      <c r="IR559" s="307"/>
      <c r="IS559" s="307"/>
      <c r="IT559" s="307"/>
      <c r="IU559" s="307"/>
      <c r="IV559" s="307"/>
      <c r="IW559" s="307"/>
      <c r="IX559" s="307"/>
      <c r="IY559" s="307"/>
      <c r="IZ559" s="307"/>
      <c r="JA559" s="307"/>
      <c r="JB559" s="307"/>
      <c r="JC559" s="307"/>
      <c r="JD559" s="307"/>
      <c r="JE559" s="307"/>
      <c r="JF559" s="307"/>
      <c r="JG559" s="307"/>
      <c r="JH559" s="307"/>
      <c r="JI559" s="307"/>
      <c r="JJ559" s="307"/>
      <c r="JK559" s="307"/>
      <c r="JL559" s="307"/>
      <c r="JM559" s="307"/>
      <c r="JN559" s="307"/>
      <c r="JO559" s="307"/>
      <c r="JP559" s="307"/>
      <c r="JQ559" s="307"/>
      <c r="JR559" s="307"/>
      <c r="JS559" s="307"/>
      <c r="JT559" s="307"/>
      <c r="JU559" s="307"/>
      <c r="JV559" s="307"/>
      <c r="JW559" s="307"/>
      <c r="JX559" s="307"/>
      <c r="JY559" s="307"/>
      <c r="JZ559" s="307"/>
      <c r="KA559" s="307"/>
      <c r="KB559" s="307"/>
      <c r="KC559" s="307"/>
      <c r="KD559" s="307"/>
      <c r="KE559" s="307"/>
      <c r="KF559" s="307"/>
      <c r="KG559" s="307"/>
      <c r="KH559" s="307"/>
      <c r="KI559" s="307"/>
      <c r="KJ559" s="307"/>
      <c r="KK559" s="307"/>
      <c r="KL559" s="307"/>
      <c r="KM559" s="307"/>
      <c r="KN559" s="307"/>
      <c r="KO559" s="307"/>
      <c r="KP559" s="307"/>
      <c r="KQ559" s="307"/>
      <c r="KR559" s="307"/>
      <c r="KS559" s="307"/>
      <c r="KT559" s="307"/>
    </row>
    <row r="560" spans="14:306" s="56" customFormat="1" ht="15" customHeight="1">
      <c r="N560" s="426"/>
      <c r="O560" s="303"/>
      <c r="P560" s="303"/>
      <c r="Q560" s="303"/>
      <c r="R560" s="303"/>
      <c r="S560" s="427"/>
      <c r="T560" s="303"/>
      <c r="U560" s="303"/>
      <c r="W560" s="342"/>
      <c r="X560" s="342"/>
      <c r="Y560" s="342"/>
      <c r="Z560" s="342"/>
      <c r="AA560" s="342"/>
      <c r="AB560" s="342"/>
      <c r="AC560" s="342"/>
      <c r="AD560" s="342"/>
      <c r="AE560" s="342"/>
      <c r="AG560" s="363" t="s">
        <v>846</v>
      </c>
      <c r="AH560" s="363"/>
      <c r="AI560" s="362" t="s">
        <v>847</v>
      </c>
      <c r="AJ560" s="362"/>
      <c r="AK560" s="362"/>
      <c r="AL560" s="362"/>
      <c r="AM560" s="362"/>
      <c r="AN560" s="362"/>
      <c r="AO560" s="362"/>
      <c r="AP560" s="362"/>
      <c r="AQ560" s="362"/>
      <c r="AR560" s="362"/>
      <c r="AS560" s="362"/>
      <c r="AT560" s="362"/>
      <c r="AU560" s="362"/>
      <c r="AV560" s="362"/>
      <c r="AW560" s="362"/>
      <c r="AX560" s="362"/>
      <c r="AY560" s="303"/>
      <c r="AZ560" s="303"/>
      <c r="BA560" s="303"/>
      <c r="BB560" s="303"/>
      <c r="BC560" s="303"/>
      <c r="BD560" s="303"/>
      <c r="BE560" s="303"/>
      <c r="BF560" s="303"/>
      <c r="BG560" s="303"/>
      <c r="BH560" s="303"/>
      <c r="BI560" s="303"/>
      <c r="BJ560" s="303"/>
      <c r="BK560" s="303"/>
      <c r="BL560" s="303"/>
      <c r="BM560" s="303"/>
      <c r="BN560" s="303"/>
      <c r="CB560" s="307"/>
      <c r="CC560" s="307"/>
      <c r="CD560" s="307"/>
      <c r="CE560" s="307"/>
      <c r="CF560" s="307"/>
      <c r="CG560" s="307"/>
      <c r="CH560" s="307"/>
      <c r="CI560" s="307"/>
      <c r="CJ560" s="307"/>
      <c r="CK560" s="307"/>
      <c r="CL560" s="307"/>
      <c r="CM560" s="307"/>
      <c r="CN560" s="307"/>
      <c r="CO560" s="307"/>
      <c r="CP560" s="307"/>
      <c r="CQ560" s="307"/>
      <c r="CR560" s="307"/>
      <c r="CS560" s="307"/>
      <c r="CT560" s="307"/>
      <c r="CU560" s="307"/>
      <c r="CV560" s="307"/>
      <c r="CW560" s="307"/>
      <c r="CX560" s="307"/>
      <c r="CY560" s="307"/>
      <c r="CZ560" s="307"/>
      <c r="DA560" s="307"/>
      <c r="DB560" s="307"/>
      <c r="DC560" s="307"/>
      <c r="DD560" s="307"/>
      <c r="DE560" s="307"/>
      <c r="DF560" s="307"/>
      <c r="DG560" s="307"/>
      <c r="DH560" s="307"/>
      <c r="DI560" s="390"/>
      <c r="DJ560" s="390"/>
      <c r="DK560" s="307"/>
      <c r="DL560" s="307"/>
      <c r="DM560" s="307"/>
      <c r="DN560" s="307"/>
      <c r="DO560" s="307"/>
      <c r="DP560" s="307"/>
      <c r="DQ560" s="307"/>
      <c r="DR560" s="307"/>
      <c r="DS560" s="307"/>
      <c r="DT560" s="307"/>
      <c r="DU560" s="307"/>
      <c r="DV560" s="307"/>
      <c r="DW560" s="307"/>
      <c r="DX560" s="307"/>
      <c r="DY560" s="307"/>
      <c r="DZ560" s="307"/>
      <c r="EA560" s="307"/>
      <c r="EB560" s="307"/>
      <c r="EC560" s="307"/>
      <c r="ED560" s="307"/>
      <c r="EE560" s="307"/>
      <c r="EF560" s="307"/>
      <c r="EG560" s="307"/>
      <c r="EH560" s="307"/>
      <c r="EI560" s="307"/>
      <c r="EJ560" s="307"/>
      <c r="EK560" s="307"/>
      <c r="EL560" s="307"/>
      <c r="EM560" s="307"/>
      <c r="EN560" s="307"/>
      <c r="EO560" s="307"/>
      <c r="EP560" s="307"/>
      <c r="EQ560" s="307"/>
      <c r="ER560" s="307"/>
      <c r="ES560" s="307"/>
      <c r="ET560" s="307"/>
      <c r="EU560" s="390"/>
      <c r="EV560" s="390"/>
      <c r="EW560" s="307"/>
      <c r="EX560" s="307"/>
      <c r="EY560" s="307"/>
      <c r="EZ560" s="307"/>
      <c r="FA560" s="307"/>
      <c r="FB560" s="307"/>
      <c r="FC560" s="307"/>
      <c r="FD560" s="307"/>
      <c r="FE560" s="307"/>
      <c r="FF560" s="307"/>
      <c r="FG560" s="307"/>
      <c r="FH560" s="307"/>
      <c r="FI560" s="307"/>
      <c r="FJ560" s="307"/>
      <c r="FK560" s="307"/>
      <c r="FL560" s="307"/>
      <c r="FM560" s="307"/>
      <c r="FN560" s="307"/>
      <c r="FO560" s="307"/>
      <c r="FP560" s="307"/>
      <c r="FQ560" s="307"/>
      <c r="FR560" s="307"/>
      <c r="FS560" s="307"/>
      <c r="FT560" s="307"/>
      <c r="FU560" s="307"/>
      <c r="FV560" s="307"/>
      <c r="FW560" s="307"/>
      <c r="FX560" s="307"/>
      <c r="FY560" s="307"/>
      <c r="FZ560" s="307"/>
      <c r="GA560" s="307"/>
      <c r="GB560" s="307"/>
      <c r="GC560" s="307"/>
      <c r="GD560" s="307"/>
      <c r="GE560" s="307"/>
      <c r="GF560" s="307"/>
      <c r="GG560" s="307"/>
      <c r="GH560" s="307"/>
      <c r="GI560" s="307"/>
      <c r="GJ560" s="307"/>
      <c r="GK560" s="307"/>
      <c r="GL560" s="307"/>
      <c r="GM560" s="307"/>
      <c r="GN560" s="307"/>
      <c r="GO560" s="307"/>
      <c r="GP560" s="307"/>
      <c r="GQ560" s="307"/>
      <c r="GR560" s="307"/>
      <c r="GS560" s="307"/>
      <c r="GT560" s="307"/>
      <c r="GU560" s="307"/>
      <c r="GV560" s="307"/>
      <c r="GW560" s="307"/>
      <c r="GX560" s="307"/>
      <c r="GY560" s="307"/>
      <c r="GZ560" s="307"/>
      <c r="HA560" s="307"/>
      <c r="HB560" s="307"/>
      <c r="HC560" s="307"/>
      <c r="HD560" s="307"/>
      <c r="HE560" s="307"/>
      <c r="HF560" s="307"/>
      <c r="HG560" s="307"/>
      <c r="HH560" s="307"/>
      <c r="HI560" s="307"/>
      <c r="HJ560" s="307"/>
      <c r="HK560" s="307"/>
      <c r="HL560" s="307"/>
      <c r="HM560" s="307"/>
      <c r="HN560" s="307"/>
      <c r="HO560" s="307"/>
      <c r="HP560" s="307"/>
      <c r="HQ560" s="307"/>
      <c r="HR560" s="307"/>
      <c r="HS560" s="307"/>
      <c r="HT560" s="307"/>
      <c r="HU560" s="307"/>
      <c r="HV560" s="307"/>
      <c r="HW560" s="307"/>
      <c r="HX560" s="307"/>
      <c r="HY560" s="307"/>
      <c r="HZ560" s="307"/>
      <c r="IA560" s="307"/>
      <c r="IB560" s="307"/>
      <c r="IC560" s="307"/>
      <c r="ID560" s="307"/>
      <c r="IE560" s="307"/>
      <c r="IF560" s="307"/>
      <c r="IG560" s="307"/>
      <c r="IH560" s="307"/>
      <c r="II560" s="307"/>
      <c r="IJ560" s="307"/>
      <c r="IK560" s="307"/>
      <c r="IL560" s="307"/>
      <c r="IM560" s="307"/>
      <c r="IN560" s="307"/>
      <c r="IO560" s="307"/>
      <c r="IP560" s="307"/>
      <c r="IQ560" s="307"/>
      <c r="IR560" s="307"/>
      <c r="IS560" s="307"/>
      <c r="IT560" s="307"/>
      <c r="IU560" s="307"/>
      <c r="IV560" s="307"/>
      <c r="IW560" s="307"/>
      <c r="IX560" s="307"/>
      <c r="IY560" s="307"/>
      <c r="IZ560" s="307"/>
      <c r="JA560" s="307"/>
      <c r="JB560" s="307"/>
      <c r="JC560" s="307"/>
      <c r="JD560" s="307"/>
      <c r="JE560" s="307"/>
      <c r="JF560" s="307"/>
      <c r="JG560" s="307"/>
      <c r="JH560" s="307"/>
      <c r="JI560" s="307"/>
      <c r="JJ560" s="307"/>
      <c r="JK560" s="307"/>
      <c r="JL560" s="307"/>
      <c r="JM560" s="307"/>
      <c r="JN560" s="307"/>
      <c r="JO560" s="307"/>
      <c r="JP560" s="307"/>
      <c r="JQ560" s="307"/>
      <c r="JR560" s="307"/>
      <c r="JS560" s="307"/>
      <c r="JT560" s="307"/>
      <c r="JU560" s="307"/>
      <c r="JV560" s="307"/>
      <c r="JW560" s="307"/>
      <c r="JX560" s="307"/>
      <c r="JY560" s="307"/>
      <c r="JZ560" s="307"/>
      <c r="KA560" s="307"/>
      <c r="KB560" s="307"/>
      <c r="KC560" s="307"/>
      <c r="KD560" s="307"/>
      <c r="KE560" s="307"/>
      <c r="KF560" s="307"/>
      <c r="KG560" s="307"/>
      <c r="KH560" s="307"/>
      <c r="KI560" s="307"/>
      <c r="KJ560" s="307"/>
      <c r="KK560" s="307"/>
      <c r="KL560" s="307"/>
      <c r="KM560" s="307"/>
      <c r="KN560" s="307"/>
      <c r="KO560" s="307"/>
      <c r="KP560" s="307"/>
      <c r="KQ560" s="307"/>
      <c r="KR560" s="307"/>
      <c r="KS560" s="307"/>
      <c r="KT560" s="307"/>
    </row>
    <row r="561" spans="14:306" s="56" customFormat="1" ht="15" customHeight="1">
      <c r="N561" s="426"/>
      <c r="O561" s="303"/>
      <c r="P561" s="303"/>
      <c r="Q561" s="303"/>
      <c r="R561" s="303"/>
      <c r="S561" s="303"/>
      <c r="T561" s="303"/>
      <c r="U561" s="303"/>
      <c r="W561" s="342"/>
      <c r="X561" s="342"/>
      <c r="Y561" s="342"/>
      <c r="Z561" s="342"/>
      <c r="AA561" s="342"/>
      <c r="AB561" s="342"/>
      <c r="AC561" s="342"/>
      <c r="AD561" s="342"/>
      <c r="AE561" s="342"/>
      <c r="AG561" s="351" t="s">
        <v>521</v>
      </c>
      <c r="AH561" s="351"/>
      <c r="AI561" s="364"/>
      <c r="AJ561" s="364"/>
      <c r="AK561" s="364"/>
      <c r="AL561" s="364"/>
      <c r="AM561" s="364"/>
      <c r="AN561" s="364"/>
      <c r="AO561" s="364"/>
      <c r="AP561" s="364"/>
      <c r="AQ561" s="364"/>
      <c r="AR561" s="364"/>
      <c r="AS561" s="364"/>
      <c r="AT561" s="364"/>
      <c r="AU561" s="364"/>
      <c r="AV561" s="364"/>
      <c r="AW561" s="364"/>
      <c r="AX561" s="364"/>
      <c r="AY561" s="303"/>
      <c r="AZ561" s="303"/>
      <c r="BA561" s="303"/>
      <c r="BB561" s="303"/>
      <c r="BC561" s="303"/>
      <c r="BD561" s="303"/>
      <c r="BE561" s="303"/>
      <c r="BF561" s="303"/>
      <c r="BG561" s="303"/>
      <c r="BH561" s="303"/>
      <c r="BI561" s="303"/>
      <c r="BJ561" s="303"/>
      <c r="BK561" s="303"/>
      <c r="BL561" s="303"/>
      <c r="BM561" s="303"/>
      <c r="BN561" s="303"/>
      <c r="CB561" s="307"/>
      <c r="CC561" s="307"/>
      <c r="CD561" s="307"/>
      <c r="CE561" s="307"/>
      <c r="CF561" s="307"/>
      <c r="CG561" s="307"/>
      <c r="CH561" s="307"/>
      <c r="CI561" s="307"/>
      <c r="CJ561" s="307"/>
      <c r="CK561" s="307"/>
      <c r="CL561" s="307"/>
      <c r="CM561" s="307"/>
      <c r="CN561" s="307"/>
      <c r="CO561" s="307"/>
      <c r="CP561" s="307"/>
      <c r="CQ561" s="307"/>
      <c r="CR561" s="307"/>
      <c r="CS561" s="307"/>
      <c r="CT561" s="307"/>
      <c r="CU561" s="307"/>
      <c r="CV561" s="307"/>
      <c r="CW561" s="307"/>
      <c r="CX561" s="307"/>
      <c r="CY561" s="307"/>
      <c r="CZ561" s="307"/>
      <c r="DA561" s="307"/>
      <c r="DB561" s="307"/>
      <c r="DC561" s="307"/>
      <c r="DD561" s="307"/>
      <c r="DE561" s="307"/>
      <c r="DF561" s="307"/>
      <c r="DG561" s="307"/>
      <c r="DH561" s="307"/>
      <c r="DI561" s="390"/>
      <c r="DJ561" s="390"/>
      <c r="DK561" s="307"/>
      <c r="DL561" s="307"/>
      <c r="DM561" s="307"/>
      <c r="DN561" s="307"/>
      <c r="DO561" s="307"/>
      <c r="DP561" s="307"/>
      <c r="DQ561" s="307"/>
      <c r="DR561" s="307"/>
      <c r="DS561" s="307"/>
      <c r="DT561" s="307"/>
      <c r="DU561" s="307"/>
      <c r="DV561" s="307"/>
      <c r="DW561" s="307"/>
      <c r="DX561" s="307"/>
      <c r="DY561" s="307"/>
      <c r="DZ561" s="307"/>
      <c r="EA561" s="307"/>
      <c r="EB561" s="307"/>
      <c r="EC561" s="307"/>
      <c r="ED561" s="307"/>
      <c r="EE561" s="307"/>
      <c r="EF561" s="307"/>
      <c r="EG561" s="307"/>
      <c r="EH561" s="307"/>
      <c r="EI561" s="307"/>
      <c r="EJ561" s="307"/>
      <c r="EK561" s="307"/>
      <c r="EL561" s="307"/>
      <c r="EM561" s="307"/>
      <c r="EN561" s="307"/>
      <c r="EO561" s="307"/>
      <c r="EP561" s="307"/>
      <c r="EQ561" s="307"/>
      <c r="ER561" s="307"/>
      <c r="ES561" s="307"/>
      <c r="ET561" s="307"/>
      <c r="EU561" s="390"/>
      <c r="EV561" s="390"/>
      <c r="EW561" s="307"/>
      <c r="EX561" s="307"/>
      <c r="EY561" s="307"/>
      <c r="EZ561" s="307"/>
      <c r="FA561" s="307"/>
      <c r="FB561" s="307"/>
      <c r="FC561" s="307"/>
      <c r="FD561" s="307"/>
      <c r="FE561" s="307"/>
      <c r="FF561" s="307"/>
      <c r="FG561" s="307"/>
      <c r="FH561" s="307"/>
      <c r="FI561" s="307"/>
      <c r="FJ561" s="307"/>
      <c r="FK561" s="307"/>
      <c r="FL561" s="307"/>
      <c r="FM561" s="307"/>
      <c r="FN561" s="307"/>
      <c r="FO561" s="307"/>
      <c r="FP561" s="307"/>
      <c r="FQ561" s="307"/>
      <c r="FR561" s="307"/>
      <c r="FS561" s="307"/>
      <c r="FT561" s="307"/>
      <c r="FU561" s="307"/>
      <c r="FV561" s="307"/>
      <c r="FW561" s="307"/>
      <c r="FX561" s="307"/>
      <c r="FY561" s="307"/>
      <c r="FZ561" s="307"/>
      <c r="GA561" s="307"/>
      <c r="GB561" s="307"/>
      <c r="GC561" s="307"/>
      <c r="GD561" s="307"/>
      <c r="GE561" s="307"/>
      <c r="GF561" s="307"/>
      <c r="GG561" s="307"/>
      <c r="GH561" s="307"/>
      <c r="GI561" s="307"/>
      <c r="GJ561" s="307"/>
      <c r="GK561" s="307"/>
      <c r="GL561" s="307"/>
      <c r="GM561" s="307"/>
      <c r="GN561" s="307"/>
      <c r="GO561" s="307"/>
      <c r="GP561" s="307"/>
      <c r="GQ561" s="307"/>
      <c r="GR561" s="307"/>
      <c r="GS561" s="307"/>
      <c r="GT561" s="307"/>
      <c r="GU561" s="307"/>
      <c r="GV561" s="307"/>
      <c r="GW561" s="307"/>
      <c r="GX561" s="307"/>
      <c r="GY561" s="307"/>
      <c r="GZ561" s="307"/>
      <c r="HA561" s="307"/>
      <c r="HB561" s="307"/>
      <c r="HC561" s="307"/>
      <c r="HD561" s="307"/>
      <c r="HE561" s="307"/>
      <c r="HF561" s="307"/>
      <c r="HG561" s="307"/>
      <c r="HH561" s="307"/>
      <c r="HI561" s="307"/>
      <c r="HJ561" s="307"/>
      <c r="HK561" s="307"/>
      <c r="HL561" s="307"/>
      <c r="HM561" s="307"/>
      <c r="HN561" s="307"/>
      <c r="HO561" s="307"/>
      <c r="HP561" s="307"/>
      <c r="HQ561" s="307"/>
      <c r="HR561" s="307"/>
      <c r="HS561" s="307"/>
      <c r="HT561" s="307"/>
      <c r="HU561" s="307"/>
      <c r="HV561" s="307"/>
      <c r="HW561" s="307"/>
      <c r="HX561" s="307"/>
      <c r="HY561" s="307"/>
      <c r="HZ561" s="307"/>
      <c r="IA561" s="307"/>
      <c r="IB561" s="307"/>
      <c r="IC561" s="307"/>
      <c r="ID561" s="307"/>
      <c r="IE561" s="307"/>
      <c r="IF561" s="307"/>
      <c r="IG561" s="307"/>
      <c r="IH561" s="307"/>
      <c r="II561" s="307"/>
      <c r="IJ561" s="307"/>
      <c r="IK561" s="307"/>
      <c r="IL561" s="307"/>
      <c r="IM561" s="307"/>
      <c r="IN561" s="307"/>
      <c r="IO561" s="307"/>
      <c r="IP561" s="307"/>
      <c r="IQ561" s="307"/>
      <c r="IR561" s="307"/>
      <c r="IS561" s="307"/>
      <c r="IT561" s="307"/>
      <c r="IU561" s="307"/>
      <c r="IV561" s="307"/>
      <c r="IW561" s="307"/>
      <c r="IX561" s="307"/>
      <c r="IY561" s="307"/>
      <c r="IZ561" s="307"/>
      <c r="JA561" s="307"/>
      <c r="JB561" s="307"/>
      <c r="JC561" s="307"/>
      <c r="JD561" s="307"/>
      <c r="JE561" s="307"/>
      <c r="JF561" s="307"/>
      <c r="JG561" s="307"/>
      <c r="JH561" s="307"/>
      <c r="JI561" s="307"/>
      <c r="JJ561" s="307"/>
      <c r="JK561" s="307"/>
      <c r="JL561" s="307"/>
      <c r="JM561" s="307"/>
      <c r="JN561" s="307"/>
      <c r="JO561" s="307"/>
      <c r="JP561" s="307"/>
      <c r="JQ561" s="307"/>
      <c r="JR561" s="307"/>
      <c r="JS561" s="307"/>
      <c r="JT561" s="307"/>
      <c r="JU561" s="307"/>
      <c r="JV561" s="307"/>
      <c r="JW561" s="307"/>
      <c r="JX561" s="307"/>
      <c r="JY561" s="307"/>
      <c r="JZ561" s="307"/>
      <c r="KA561" s="307"/>
      <c r="KB561" s="307"/>
      <c r="KC561" s="307"/>
      <c r="KD561" s="307"/>
      <c r="KE561" s="307"/>
      <c r="KF561" s="307"/>
      <c r="KG561" s="307"/>
      <c r="KH561" s="307"/>
      <c r="KI561" s="307"/>
      <c r="KJ561" s="307"/>
      <c r="KK561" s="307"/>
      <c r="KL561" s="307"/>
      <c r="KM561" s="307"/>
      <c r="KN561" s="307"/>
      <c r="KO561" s="307"/>
      <c r="KP561" s="307"/>
      <c r="KQ561" s="307"/>
      <c r="KR561" s="307"/>
      <c r="KS561" s="307"/>
      <c r="KT561" s="307"/>
    </row>
    <row r="562" spans="14:306" s="56" customFormat="1" ht="15" customHeight="1">
      <c r="N562" s="426"/>
      <c r="O562" s="303"/>
      <c r="P562" s="303"/>
      <c r="Q562" s="303"/>
      <c r="R562" s="427"/>
      <c r="S562" s="303"/>
      <c r="T562" s="303"/>
      <c r="U562" s="303"/>
      <c r="W562" s="342"/>
      <c r="X562" s="342"/>
      <c r="Y562" s="342"/>
      <c r="Z562" s="342"/>
      <c r="AA562" s="342"/>
      <c r="AB562" s="342"/>
      <c r="AC562" s="342"/>
      <c r="AD562" s="342"/>
      <c r="AE562" s="342"/>
      <c r="AG562" s="351"/>
      <c r="AH562" s="351"/>
      <c r="AI562" s="365" t="s">
        <v>522</v>
      </c>
      <c r="AJ562" s="365" t="s">
        <v>523</v>
      </c>
      <c r="AK562" s="365" t="s">
        <v>524</v>
      </c>
      <c r="AL562" s="365" t="s">
        <v>525</v>
      </c>
      <c r="AM562" s="365" t="s">
        <v>526</v>
      </c>
      <c r="AN562" s="365" t="s">
        <v>527</v>
      </c>
      <c r="AO562" s="365" t="s">
        <v>528</v>
      </c>
      <c r="AP562" s="365" t="s">
        <v>529</v>
      </c>
      <c r="AQ562" s="365" t="s">
        <v>530</v>
      </c>
      <c r="AR562" s="365" t="s">
        <v>531</v>
      </c>
      <c r="AS562" s="365" t="s">
        <v>532</v>
      </c>
      <c r="AT562" s="365" t="s">
        <v>533</v>
      </c>
      <c r="AU562" s="365"/>
      <c r="AV562" s="366" t="s">
        <v>534</v>
      </c>
      <c r="AW562" s="365" t="s">
        <v>535</v>
      </c>
      <c r="AX562" s="365" t="s">
        <v>536</v>
      </c>
      <c r="AY562" s="303">
        <f t="shared" ref="AY562:AY580" si="299">IF(AI563="-",AI563,IF(ISNUMBER(AI563),AI563,MID(AI563,1,FIND("-",AI563)-1))+0)</f>
        <v>0</v>
      </c>
      <c r="AZ562" s="303">
        <f t="shared" ref="AZ562:AZ580" si="300">IF(AJ563="-",AJ563,IF(ISNUMBER(AJ563),AJ563,MID(AJ563,1,FIND("-",AJ563)-1))+0)</f>
        <v>0</v>
      </c>
      <c r="BA562" s="303">
        <f t="shared" ref="BA562:BA580" si="301">IF(AK563="-",AK563,IF(ISNUMBER(AK563),AK563,MID(AK563,1,FIND("-",AK563)-1))+0)</f>
        <v>0</v>
      </c>
      <c r="BB562" s="303">
        <f t="shared" ref="BB562:BB580" si="302">IF(AL563="-",AL563,IF(ISNUMBER(AL563),AL563,MID(AL563,1,FIND("-",AL563)-1))+0)</f>
        <v>0</v>
      </c>
      <c r="BC562" s="303">
        <f t="shared" ref="BC562:BC580" si="303">IF(AM563="-",AM563,IF(ISNUMBER(AM563),AM563,MID(AM563,1,FIND("-",AM563)-1))+0)</f>
        <v>0</v>
      </c>
      <c r="BD562" s="303">
        <f t="shared" ref="BD562:BD580" si="304">IF(AN563="-",AN563,IF(ISNUMBER(AN563),AN563,MID(AN563,1,FIND("-",AN563)-1))+0)</f>
        <v>0</v>
      </c>
      <c r="BE562" s="303">
        <f t="shared" ref="BE562:BE580" si="305">IF(AO563="-",AO563,IF(ISNUMBER(AO563),AO563,MID(AO563,1,FIND("-",AO563)-1))+0)</f>
        <v>0</v>
      </c>
      <c r="BF562" s="303">
        <f t="shared" ref="BF562:BF580" si="306">IF(AP563="-",AP563,IF(ISNUMBER(AP563),AP563,MID(AP563,1,FIND("-",AP563)-1))+0)</f>
        <v>0</v>
      </c>
      <c r="BG562" s="303">
        <f t="shared" ref="BG562:BG580" si="307">IF(AQ563="-",AQ563,IF(ISNUMBER(AQ563),AQ563,MID(AQ563,1,FIND("-",AQ563)-1))+0)</f>
        <v>0</v>
      </c>
      <c r="BH562" s="303"/>
      <c r="BI562" s="303">
        <f t="shared" ref="BI562:BI580" si="308">IF(AR563="-",AR563,IF(ISNUMBER(AR563),AR563,MID(AR563,1,FIND("-",AR563)-1))+0)</f>
        <v>0</v>
      </c>
      <c r="BJ562" s="303">
        <f t="shared" ref="BJ562:BJ580" si="309">IF(AS563="-",AS563,IF(ISNUMBER(AS563),AS563,MID(AS563,1,FIND("-",AS563)-1))+0)</f>
        <v>0</v>
      </c>
      <c r="BK562" s="303">
        <f t="shared" ref="BK562:BK580" si="310">IF(AT563="-",AT563,IF(ISNUMBER(AT563),AT563,MID(AT563,1,FIND("-",AT563)-1))+0)</f>
        <v>0</v>
      </c>
      <c r="BL562" s="303">
        <f t="shared" ref="BL562:BL580" si="311">IF(AV563="-",AV563,IF(ISNUMBER(AV563),AV563,MID(AV563,1,FIND("-",AV563)-1))+0)</f>
        <v>0</v>
      </c>
      <c r="BM562" s="303">
        <f t="shared" ref="BM562:BM580" si="312">IF(AW563="-",AW563,IF(ISNUMBER(AW563),AW563,MID(AW563,1,FIND("-",AW563)-1))+0)</f>
        <v>0</v>
      </c>
      <c r="BN562" s="303">
        <f t="shared" ref="BN562:BN580" si="313">IF(AX563="-",AX563,IF(ISNUMBER(AX563),AX563,MID(AX563,1,FIND("-",AX563)-1))+0)</f>
        <v>0</v>
      </c>
      <c r="CB562" s="307"/>
      <c r="CC562" s="307"/>
      <c r="CD562" s="307"/>
      <c r="CE562" s="307"/>
      <c r="CF562" s="307"/>
      <c r="CG562" s="307"/>
      <c r="CH562" s="307"/>
      <c r="CI562" s="307"/>
      <c r="CJ562" s="307"/>
      <c r="CK562" s="307"/>
      <c r="CL562" s="307"/>
      <c r="CM562" s="307"/>
      <c r="CN562" s="307"/>
      <c r="CO562" s="307"/>
      <c r="CP562" s="307"/>
      <c r="CQ562" s="307"/>
      <c r="CR562" s="307"/>
      <c r="CS562" s="307"/>
      <c r="CT562" s="307"/>
      <c r="CU562" s="307"/>
      <c r="CV562" s="307"/>
      <c r="CW562" s="307"/>
      <c r="CX562" s="307"/>
      <c r="CY562" s="307"/>
      <c r="CZ562" s="307"/>
      <c r="DA562" s="307"/>
      <c r="DB562" s="307"/>
      <c r="DC562" s="307"/>
      <c r="DD562" s="307"/>
      <c r="DE562" s="307"/>
      <c r="DF562" s="307"/>
      <c r="DG562" s="307"/>
      <c r="DH562" s="307"/>
      <c r="DI562" s="390"/>
      <c r="DJ562" s="390"/>
      <c r="DK562" s="307"/>
      <c r="DL562" s="307"/>
      <c r="DM562" s="307"/>
      <c r="DN562" s="307"/>
      <c r="DO562" s="307"/>
      <c r="DP562" s="307"/>
      <c r="DQ562" s="307"/>
      <c r="DR562" s="307"/>
      <c r="DS562" s="307"/>
      <c r="DT562" s="307"/>
      <c r="DU562" s="307"/>
      <c r="DV562" s="307"/>
      <c r="DW562" s="307"/>
      <c r="DX562" s="307"/>
      <c r="DY562" s="307"/>
      <c r="DZ562" s="307"/>
      <c r="EA562" s="307"/>
      <c r="EB562" s="307"/>
      <c r="EC562" s="307"/>
      <c r="ED562" s="307"/>
      <c r="EE562" s="307"/>
      <c r="EF562" s="307"/>
      <c r="EG562" s="307"/>
      <c r="EH562" s="307"/>
      <c r="EI562" s="307"/>
      <c r="EJ562" s="307"/>
      <c r="EK562" s="307"/>
      <c r="EL562" s="307"/>
      <c r="EM562" s="307"/>
      <c r="EN562" s="307"/>
      <c r="EO562" s="307"/>
      <c r="EP562" s="307"/>
      <c r="EQ562" s="307"/>
      <c r="ER562" s="307"/>
      <c r="ES562" s="307"/>
      <c r="ET562" s="307"/>
      <c r="EU562" s="390"/>
      <c r="EV562" s="390"/>
      <c r="EW562" s="307"/>
      <c r="EX562" s="307"/>
      <c r="EY562" s="307"/>
      <c r="EZ562" s="307"/>
      <c r="FA562" s="307"/>
      <c r="FB562" s="307"/>
      <c r="FC562" s="307"/>
      <c r="FD562" s="307"/>
      <c r="FE562" s="307"/>
      <c r="FF562" s="307"/>
      <c r="FG562" s="307"/>
      <c r="FH562" s="307"/>
      <c r="FI562" s="307"/>
      <c r="FJ562" s="307"/>
      <c r="FK562" s="307"/>
      <c r="FL562" s="307"/>
      <c r="FM562" s="307"/>
      <c r="FN562" s="307"/>
      <c r="FO562" s="307"/>
      <c r="FP562" s="307"/>
      <c r="FQ562" s="307"/>
      <c r="FR562" s="307"/>
      <c r="FS562" s="307"/>
      <c r="FT562" s="307"/>
      <c r="FU562" s="307"/>
      <c r="FV562" s="307"/>
      <c r="FW562" s="307"/>
      <c r="FX562" s="307"/>
      <c r="FY562" s="307"/>
      <c r="FZ562" s="307"/>
      <c r="GA562" s="307"/>
      <c r="GB562" s="307"/>
      <c r="GC562" s="307"/>
      <c r="GD562" s="307"/>
      <c r="GE562" s="307"/>
      <c r="GF562" s="307"/>
      <c r="GG562" s="307"/>
      <c r="GH562" s="307"/>
      <c r="GI562" s="307"/>
      <c r="GJ562" s="307"/>
      <c r="GK562" s="307"/>
      <c r="GL562" s="307"/>
      <c r="GM562" s="307"/>
      <c r="GN562" s="307"/>
      <c r="GO562" s="307"/>
      <c r="GP562" s="307"/>
      <c r="GQ562" s="307"/>
      <c r="GR562" s="307"/>
      <c r="GS562" s="307"/>
      <c r="GT562" s="307"/>
      <c r="GU562" s="307"/>
      <c r="GV562" s="307"/>
      <c r="GW562" s="307"/>
      <c r="GX562" s="307"/>
      <c r="GY562" s="307"/>
      <c r="GZ562" s="307"/>
      <c r="HA562" s="307"/>
      <c r="HB562" s="307"/>
      <c r="HC562" s="307"/>
      <c r="HD562" s="307"/>
      <c r="HE562" s="307"/>
      <c r="HF562" s="307"/>
      <c r="HG562" s="307"/>
      <c r="HH562" s="307"/>
      <c r="HI562" s="307"/>
      <c r="HJ562" s="307"/>
      <c r="HK562" s="307"/>
      <c r="HL562" s="307"/>
      <c r="HM562" s="307"/>
      <c r="HN562" s="307"/>
      <c r="HO562" s="307"/>
      <c r="HP562" s="307"/>
      <c r="HQ562" s="307"/>
      <c r="HR562" s="307"/>
      <c r="HS562" s="307"/>
      <c r="HT562" s="307"/>
      <c r="HU562" s="307"/>
      <c r="HV562" s="307"/>
      <c r="HW562" s="307"/>
      <c r="HX562" s="307"/>
      <c r="HY562" s="307"/>
      <c r="HZ562" s="307"/>
      <c r="IA562" s="307"/>
      <c r="IB562" s="307"/>
      <c r="IC562" s="307"/>
      <c r="ID562" s="307"/>
      <c r="IE562" s="307"/>
      <c r="IF562" s="307"/>
      <c r="IG562" s="307"/>
      <c r="IH562" s="307"/>
      <c r="II562" s="307"/>
      <c r="IJ562" s="307"/>
      <c r="IK562" s="307"/>
      <c r="IL562" s="307"/>
      <c r="IM562" s="307"/>
      <c r="IN562" s="307"/>
      <c r="IO562" s="307"/>
      <c r="IP562" s="307"/>
      <c r="IQ562" s="307"/>
      <c r="IR562" s="307"/>
      <c r="IS562" s="307"/>
      <c r="IT562" s="307"/>
      <c r="IU562" s="307"/>
      <c r="IV562" s="307"/>
      <c r="IW562" s="307"/>
      <c r="IX562" s="307"/>
      <c r="IY562" s="307"/>
      <c r="IZ562" s="307"/>
      <c r="JA562" s="307"/>
      <c r="JB562" s="307"/>
      <c r="JC562" s="307"/>
      <c r="JD562" s="307"/>
      <c r="JE562" s="307"/>
      <c r="JF562" s="307"/>
      <c r="JG562" s="307"/>
      <c r="JH562" s="307"/>
      <c r="JI562" s="307"/>
      <c r="JJ562" s="307"/>
      <c r="JK562" s="307"/>
      <c r="JL562" s="307"/>
      <c r="JM562" s="307"/>
      <c r="JN562" s="307"/>
      <c r="JO562" s="307"/>
      <c r="JP562" s="307"/>
      <c r="JQ562" s="307"/>
      <c r="JR562" s="307"/>
      <c r="JS562" s="307"/>
      <c r="JT562" s="307"/>
      <c r="JU562" s="307"/>
      <c r="JV562" s="307"/>
      <c r="JW562" s="307"/>
      <c r="JX562" s="307"/>
      <c r="JY562" s="307"/>
      <c r="JZ562" s="307"/>
      <c r="KA562" s="307"/>
      <c r="KB562" s="307"/>
      <c r="KC562" s="307"/>
      <c r="KD562" s="307"/>
      <c r="KE562" s="307"/>
      <c r="KF562" s="307"/>
      <c r="KG562" s="307"/>
      <c r="KH562" s="307"/>
      <c r="KI562" s="307"/>
      <c r="KJ562" s="307"/>
      <c r="KK562" s="307"/>
      <c r="KL562" s="307"/>
      <c r="KM562" s="307"/>
      <c r="KN562" s="307"/>
      <c r="KO562" s="307"/>
      <c r="KP562" s="307"/>
      <c r="KQ562" s="307"/>
      <c r="KR562" s="307"/>
      <c r="KS562" s="307"/>
      <c r="KT562" s="307"/>
    </row>
    <row r="563" spans="14:306" s="56" customFormat="1" ht="15" customHeight="1">
      <c r="N563" s="426"/>
      <c r="O563" s="303"/>
      <c r="P563" s="303"/>
      <c r="Q563" s="303"/>
      <c r="R563" s="303"/>
      <c r="S563" s="427"/>
      <c r="T563" s="303"/>
      <c r="U563" s="303"/>
      <c r="W563" s="342"/>
      <c r="X563" s="342"/>
      <c r="Y563" s="342"/>
      <c r="Z563" s="342"/>
      <c r="AA563" s="342"/>
      <c r="AB563" s="342"/>
      <c r="AC563" s="342"/>
      <c r="AD563" s="342"/>
      <c r="AE563" s="342"/>
      <c r="AG563" s="354">
        <v>1</v>
      </c>
      <c r="AH563" s="354"/>
      <c r="AI563" s="356" t="s">
        <v>56</v>
      </c>
      <c r="AJ563" s="356">
        <v>0</v>
      </c>
      <c r="AK563" s="356" t="s">
        <v>250</v>
      </c>
      <c r="AL563" s="356" t="s">
        <v>107</v>
      </c>
      <c r="AM563" s="356" t="s">
        <v>848</v>
      </c>
      <c r="AN563" s="356" t="s">
        <v>695</v>
      </c>
      <c r="AO563" s="356" t="s">
        <v>107</v>
      </c>
      <c r="AP563" s="356" t="s">
        <v>849</v>
      </c>
      <c r="AQ563" s="411" t="s">
        <v>170</v>
      </c>
      <c r="AR563" s="356" t="s">
        <v>56</v>
      </c>
      <c r="AS563" s="356" t="s">
        <v>666</v>
      </c>
      <c r="AT563" s="356" t="s">
        <v>850</v>
      </c>
      <c r="AU563" s="356"/>
      <c r="AV563" s="356" t="s">
        <v>666</v>
      </c>
      <c r="AW563" s="356" t="s">
        <v>695</v>
      </c>
      <c r="AX563" s="356" t="s">
        <v>286</v>
      </c>
      <c r="AY563" s="303">
        <f t="shared" si="299"/>
        <v>3</v>
      </c>
      <c r="AZ563" s="303">
        <f t="shared" si="300"/>
        <v>1</v>
      </c>
      <c r="BA563" s="303">
        <f t="shared" si="301"/>
        <v>8</v>
      </c>
      <c r="BB563" s="303">
        <f t="shared" si="302"/>
        <v>4</v>
      </c>
      <c r="BC563" s="303">
        <f t="shared" si="303"/>
        <v>18</v>
      </c>
      <c r="BD563" s="303">
        <f t="shared" si="304"/>
        <v>11</v>
      </c>
      <c r="BE563" s="303">
        <f t="shared" si="305"/>
        <v>4</v>
      </c>
      <c r="BF563" s="303">
        <f t="shared" si="306"/>
        <v>6</v>
      </c>
      <c r="BG563" s="303">
        <f t="shared" si="307"/>
        <v>7</v>
      </c>
      <c r="BH563" s="303"/>
      <c r="BI563" s="303">
        <f t="shared" si="308"/>
        <v>3</v>
      </c>
      <c r="BJ563" s="303">
        <f t="shared" si="309"/>
        <v>9</v>
      </c>
      <c r="BK563" s="303">
        <f t="shared" si="310"/>
        <v>29</v>
      </c>
      <c r="BL563" s="303">
        <f t="shared" si="311"/>
        <v>9</v>
      </c>
      <c r="BM563" s="303">
        <f t="shared" si="312"/>
        <v>11</v>
      </c>
      <c r="BN563" s="303">
        <f t="shared" si="313"/>
        <v>5</v>
      </c>
      <c r="CB563" s="307"/>
      <c r="CC563" s="307"/>
      <c r="CD563" s="307"/>
      <c r="CE563" s="307"/>
      <c r="CF563" s="307"/>
      <c r="CG563" s="307"/>
      <c r="CH563" s="307"/>
      <c r="CI563" s="307"/>
      <c r="CJ563" s="307"/>
      <c r="CK563" s="307"/>
      <c r="CL563" s="307"/>
      <c r="CM563" s="307"/>
      <c r="CN563" s="307"/>
      <c r="CO563" s="307"/>
      <c r="CP563" s="307"/>
      <c r="CQ563" s="307"/>
      <c r="CR563" s="307"/>
      <c r="CS563" s="307"/>
      <c r="CT563" s="307"/>
      <c r="CU563" s="307"/>
      <c r="CV563" s="307"/>
      <c r="CW563" s="307"/>
      <c r="CX563" s="307"/>
      <c r="CY563" s="307"/>
      <c r="CZ563" s="307"/>
      <c r="DA563" s="307"/>
      <c r="DB563" s="307"/>
      <c r="DC563" s="307"/>
      <c r="DD563" s="307"/>
      <c r="DE563" s="307"/>
      <c r="DF563" s="307"/>
      <c r="DG563" s="307"/>
      <c r="DH563" s="307"/>
      <c r="DI563" s="390"/>
      <c r="DJ563" s="390"/>
      <c r="DK563" s="307"/>
      <c r="DL563" s="307"/>
      <c r="DM563" s="307"/>
      <c r="DN563" s="307"/>
      <c r="DO563" s="307"/>
      <c r="DP563" s="307"/>
      <c r="DQ563" s="307"/>
      <c r="DR563" s="307"/>
      <c r="DS563" s="307"/>
      <c r="DT563" s="307"/>
      <c r="DU563" s="307"/>
      <c r="DV563" s="307"/>
      <c r="DW563" s="307"/>
      <c r="DX563" s="307"/>
      <c r="DY563" s="307"/>
      <c r="DZ563" s="307"/>
      <c r="EA563" s="307"/>
      <c r="EB563" s="307"/>
      <c r="EC563" s="307"/>
      <c r="ED563" s="307"/>
      <c r="EE563" s="307"/>
      <c r="EF563" s="307"/>
      <c r="EG563" s="307"/>
      <c r="EH563" s="307"/>
      <c r="EI563" s="307"/>
      <c r="EJ563" s="307"/>
      <c r="EK563" s="307"/>
      <c r="EL563" s="307"/>
      <c r="EM563" s="307"/>
      <c r="EN563" s="307"/>
      <c r="EO563" s="307"/>
      <c r="EP563" s="307"/>
      <c r="EQ563" s="307"/>
      <c r="ER563" s="307"/>
      <c r="ES563" s="307"/>
      <c r="ET563" s="307"/>
      <c r="EU563" s="390"/>
      <c r="EV563" s="390"/>
      <c r="EW563" s="307"/>
      <c r="EX563" s="307"/>
      <c r="EY563" s="307"/>
      <c r="EZ563" s="307"/>
      <c r="FA563" s="307"/>
      <c r="FB563" s="307"/>
      <c r="FC563" s="307"/>
      <c r="FD563" s="307"/>
      <c r="FE563" s="307"/>
      <c r="FF563" s="307"/>
      <c r="FG563" s="307"/>
      <c r="FH563" s="307"/>
      <c r="FI563" s="307"/>
      <c r="FJ563" s="307"/>
      <c r="FK563" s="307"/>
      <c r="FL563" s="307"/>
      <c r="FM563" s="307"/>
      <c r="FN563" s="307"/>
      <c r="FO563" s="307"/>
      <c r="FP563" s="307"/>
      <c r="FQ563" s="307"/>
      <c r="FR563" s="307"/>
      <c r="FS563" s="307"/>
      <c r="FT563" s="307"/>
      <c r="FU563" s="307"/>
      <c r="FV563" s="307"/>
      <c r="FW563" s="307"/>
      <c r="FX563" s="307"/>
      <c r="FY563" s="307"/>
      <c r="FZ563" s="307"/>
      <c r="GA563" s="307"/>
      <c r="GB563" s="307"/>
      <c r="GC563" s="307"/>
      <c r="GD563" s="307"/>
      <c r="GE563" s="307"/>
      <c r="GF563" s="307"/>
      <c r="GG563" s="307"/>
      <c r="GH563" s="307"/>
      <c r="GI563" s="307"/>
      <c r="GJ563" s="307"/>
      <c r="GK563" s="307"/>
      <c r="GL563" s="307"/>
      <c r="GM563" s="307"/>
      <c r="GN563" s="307"/>
      <c r="GO563" s="307"/>
      <c r="GP563" s="307"/>
      <c r="GQ563" s="307"/>
      <c r="GR563" s="307"/>
      <c r="GS563" s="307"/>
      <c r="GT563" s="307"/>
      <c r="GU563" s="307"/>
      <c r="GV563" s="307"/>
      <c r="GW563" s="307"/>
      <c r="GX563" s="307"/>
      <c r="GY563" s="307"/>
      <c r="GZ563" s="307"/>
      <c r="HA563" s="307"/>
      <c r="HB563" s="307"/>
      <c r="HC563" s="307"/>
      <c r="HD563" s="307"/>
      <c r="HE563" s="307"/>
      <c r="HF563" s="307"/>
      <c r="HG563" s="307"/>
      <c r="HH563" s="307"/>
      <c r="HI563" s="307"/>
      <c r="HJ563" s="307"/>
      <c r="HK563" s="307"/>
      <c r="HL563" s="307"/>
      <c r="HM563" s="307"/>
      <c r="HN563" s="307"/>
      <c r="HO563" s="307"/>
      <c r="HP563" s="307"/>
      <c r="HQ563" s="307"/>
      <c r="HR563" s="307"/>
      <c r="HS563" s="307"/>
      <c r="HT563" s="307"/>
      <c r="HU563" s="307"/>
      <c r="HV563" s="307"/>
      <c r="HW563" s="307"/>
      <c r="HX563" s="307"/>
      <c r="HY563" s="307"/>
      <c r="HZ563" s="307"/>
      <c r="IA563" s="307"/>
      <c r="IB563" s="307"/>
      <c r="IC563" s="307"/>
      <c r="ID563" s="307"/>
      <c r="IE563" s="307"/>
      <c r="IF563" s="307"/>
      <c r="IG563" s="307"/>
      <c r="IH563" s="307"/>
      <c r="II563" s="307"/>
      <c r="IJ563" s="307"/>
      <c r="IK563" s="307"/>
      <c r="IL563" s="307"/>
      <c r="IM563" s="307"/>
      <c r="IN563" s="307"/>
      <c r="IO563" s="307"/>
      <c r="IP563" s="307"/>
      <c r="IQ563" s="307"/>
      <c r="IR563" s="307"/>
      <c r="IS563" s="307"/>
      <c r="IT563" s="307"/>
      <c r="IU563" s="307"/>
      <c r="IV563" s="307"/>
      <c r="IW563" s="307"/>
      <c r="IX563" s="307"/>
      <c r="IY563" s="307"/>
      <c r="IZ563" s="307"/>
      <c r="JA563" s="307"/>
      <c r="JB563" s="307"/>
      <c r="JC563" s="307"/>
      <c r="JD563" s="307"/>
      <c r="JE563" s="307"/>
      <c r="JF563" s="307"/>
      <c r="JG563" s="307"/>
      <c r="JH563" s="307"/>
      <c r="JI563" s="307"/>
      <c r="JJ563" s="307"/>
      <c r="JK563" s="307"/>
      <c r="JL563" s="307"/>
      <c r="JM563" s="307"/>
      <c r="JN563" s="307"/>
      <c r="JO563" s="307"/>
      <c r="JP563" s="307"/>
      <c r="JQ563" s="307"/>
      <c r="JR563" s="307"/>
      <c r="JS563" s="307"/>
      <c r="JT563" s="307"/>
      <c r="JU563" s="307"/>
      <c r="JV563" s="307"/>
      <c r="JW563" s="307"/>
      <c r="JX563" s="307"/>
      <c r="JY563" s="307"/>
      <c r="JZ563" s="307"/>
      <c r="KA563" s="307"/>
      <c r="KB563" s="307"/>
      <c r="KC563" s="307"/>
      <c r="KD563" s="307"/>
      <c r="KE563" s="307"/>
      <c r="KF563" s="307"/>
      <c r="KG563" s="307"/>
      <c r="KH563" s="307"/>
      <c r="KI563" s="307"/>
      <c r="KJ563" s="307"/>
      <c r="KK563" s="307"/>
      <c r="KL563" s="307"/>
      <c r="KM563" s="307"/>
      <c r="KN563" s="307"/>
      <c r="KO563" s="307"/>
      <c r="KP563" s="307"/>
      <c r="KQ563" s="307"/>
      <c r="KR563" s="307"/>
      <c r="KS563" s="307"/>
      <c r="KT563" s="307"/>
    </row>
    <row r="564" spans="14:306" s="56" customFormat="1" ht="15" customHeight="1">
      <c r="N564" s="426"/>
      <c r="O564" s="303"/>
      <c r="P564" s="303"/>
      <c r="Q564" s="303"/>
      <c r="R564" s="303"/>
      <c r="S564" s="303"/>
      <c r="T564" s="303"/>
      <c r="U564" s="303"/>
      <c r="W564" s="342"/>
      <c r="X564" s="342"/>
      <c r="Y564" s="342"/>
      <c r="Z564" s="342"/>
      <c r="AA564" s="342"/>
      <c r="AB564" s="342"/>
      <c r="AC564" s="342"/>
      <c r="AD564" s="342"/>
      <c r="AE564" s="342"/>
      <c r="AG564" s="354">
        <v>2</v>
      </c>
      <c r="AH564" s="354"/>
      <c r="AI564" s="356" t="s">
        <v>109</v>
      </c>
      <c r="AJ564" s="359">
        <v>1</v>
      </c>
      <c r="AK564" s="359">
        <v>8</v>
      </c>
      <c r="AL564" s="356" t="s">
        <v>61</v>
      </c>
      <c r="AM564" s="356" t="s">
        <v>160</v>
      </c>
      <c r="AN564" s="356" t="s">
        <v>70</v>
      </c>
      <c r="AO564" s="403" t="s">
        <v>61</v>
      </c>
      <c r="AP564" s="356" t="s">
        <v>851</v>
      </c>
      <c r="AQ564" s="411" t="s">
        <v>72</v>
      </c>
      <c r="AR564" s="356" t="s">
        <v>109</v>
      </c>
      <c r="AS564" s="356" t="s">
        <v>113</v>
      </c>
      <c r="AT564" s="356" t="s">
        <v>176</v>
      </c>
      <c r="AU564" s="356"/>
      <c r="AV564" s="359">
        <v>9</v>
      </c>
      <c r="AW564" s="356" t="s">
        <v>71</v>
      </c>
      <c r="AX564" s="359">
        <v>5</v>
      </c>
      <c r="AY564" s="303">
        <f t="shared" si="299"/>
        <v>5</v>
      </c>
      <c r="AZ564" s="303">
        <f t="shared" si="300"/>
        <v>2</v>
      </c>
      <c r="BA564" s="303">
        <f t="shared" si="301"/>
        <v>9</v>
      </c>
      <c r="BB564" s="303">
        <f t="shared" si="302"/>
        <v>6</v>
      </c>
      <c r="BC564" s="303">
        <f t="shared" si="303"/>
        <v>21</v>
      </c>
      <c r="BD564" s="303">
        <f t="shared" si="304"/>
        <v>14</v>
      </c>
      <c r="BE564" s="303">
        <f t="shared" si="305"/>
        <v>6</v>
      </c>
      <c r="BF564" s="303">
        <f t="shared" si="306"/>
        <v>8</v>
      </c>
      <c r="BG564" s="303">
        <f t="shared" si="307"/>
        <v>9</v>
      </c>
      <c r="BH564" s="303"/>
      <c r="BI564" s="303">
        <f t="shared" si="308"/>
        <v>5</v>
      </c>
      <c r="BJ564" s="303">
        <f t="shared" si="309"/>
        <v>11</v>
      </c>
      <c r="BK564" s="303">
        <f t="shared" si="310"/>
        <v>35</v>
      </c>
      <c r="BL564" s="303">
        <f t="shared" si="311"/>
        <v>10</v>
      </c>
      <c r="BM564" s="303">
        <f t="shared" si="312"/>
        <v>13</v>
      </c>
      <c r="BN564" s="303">
        <f t="shared" si="313"/>
        <v>6</v>
      </c>
      <c r="CB564" s="307"/>
      <c r="CC564" s="307"/>
      <c r="CD564" s="307"/>
      <c r="CE564" s="307"/>
      <c r="CF564" s="307"/>
      <c r="CG564" s="307"/>
      <c r="CH564" s="307"/>
      <c r="CI564" s="307"/>
      <c r="CJ564" s="307"/>
      <c r="CK564" s="307"/>
      <c r="CL564" s="307"/>
      <c r="CM564" s="307"/>
      <c r="CN564" s="307"/>
      <c r="CO564" s="307"/>
      <c r="CP564" s="307"/>
      <c r="CQ564" s="307"/>
      <c r="CR564" s="307"/>
      <c r="CS564" s="307"/>
      <c r="CT564" s="307"/>
      <c r="CU564" s="307"/>
      <c r="CV564" s="307"/>
      <c r="CW564" s="307"/>
      <c r="CX564" s="307"/>
      <c r="CY564" s="307"/>
      <c r="CZ564" s="307"/>
      <c r="DA564" s="307"/>
      <c r="DB564" s="307"/>
      <c r="DC564" s="307"/>
      <c r="DD564" s="307"/>
      <c r="DE564" s="307"/>
      <c r="DF564" s="307"/>
      <c r="DG564" s="307"/>
      <c r="DH564" s="307"/>
      <c r="DI564" s="390"/>
      <c r="DJ564" s="390"/>
      <c r="DK564" s="307"/>
      <c r="DL564" s="307"/>
      <c r="DM564" s="307"/>
      <c r="DN564" s="307"/>
      <c r="DO564" s="307"/>
      <c r="DP564" s="307"/>
      <c r="DQ564" s="307"/>
      <c r="DR564" s="307"/>
      <c r="DS564" s="307"/>
      <c r="DT564" s="307"/>
      <c r="DU564" s="307"/>
      <c r="DV564" s="307"/>
      <c r="DW564" s="307"/>
      <c r="DX564" s="307"/>
      <c r="DY564" s="307"/>
      <c r="DZ564" s="307"/>
      <c r="EA564" s="307"/>
      <c r="EB564" s="307"/>
      <c r="EC564" s="307"/>
      <c r="ED564" s="307"/>
      <c r="EE564" s="307"/>
      <c r="EF564" s="307"/>
      <c r="EG564" s="307"/>
      <c r="EH564" s="307"/>
      <c r="EI564" s="307"/>
      <c r="EJ564" s="307"/>
      <c r="EK564" s="307"/>
      <c r="EL564" s="307"/>
      <c r="EM564" s="307"/>
      <c r="EN564" s="307"/>
      <c r="EO564" s="307"/>
      <c r="EP564" s="307"/>
      <c r="EQ564" s="307"/>
      <c r="ER564" s="307"/>
      <c r="ES564" s="307"/>
      <c r="ET564" s="307"/>
      <c r="EU564" s="390"/>
      <c r="EV564" s="390"/>
      <c r="EW564" s="307"/>
      <c r="EX564" s="307"/>
      <c r="EY564" s="307"/>
      <c r="EZ564" s="307"/>
      <c r="FA564" s="307"/>
      <c r="FB564" s="307"/>
      <c r="FC564" s="307"/>
      <c r="FD564" s="307"/>
      <c r="FE564" s="307"/>
      <c r="FF564" s="307"/>
      <c r="FG564" s="307"/>
      <c r="FH564" s="307"/>
      <c r="FI564" s="307"/>
      <c r="FJ564" s="307"/>
      <c r="FK564" s="307"/>
      <c r="FL564" s="307"/>
      <c r="FM564" s="307"/>
      <c r="FN564" s="307"/>
      <c r="FO564" s="307"/>
      <c r="FP564" s="307"/>
      <c r="FQ564" s="307"/>
      <c r="FR564" s="307"/>
      <c r="FS564" s="307"/>
      <c r="FT564" s="307"/>
      <c r="FU564" s="307"/>
      <c r="FV564" s="307"/>
      <c r="FW564" s="307"/>
      <c r="FX564" s="307"/>
      <c r="FY564" s="307"/>
      <c r="FZ564" s="307"/>
      <c r="GA564" s="307"/>
      <c r="GB564" s="307"/>
      <c r="GC564" s="307"/>
      <c r="GD564" s="307"/>
      <c r="GE564" s="307"/>
      <c r="GF564" s="307"/>
      <c r="GG564" s="307"/>
      <c r="GH564" s="307"/>
      <c r="GI564" s="307"/>
      <c r="GJ564" s="307"/>
      <c r="GK564" s="307"/>
      <c r="GL564" s="307"/>
      <c r="GM564" s="307"/>
      <c r="GN564" s="307"/>
      <c r="GO564" s="307"/>
      <c r="GP564" s="307"/>
      <c r="GQ564" s="307"/>
      <c r="GR564" s="307"/>
      <c r="GS564" s="307"/>
      <c r="GT564" s="307"/>
      <c r="GU564" s="307"/>
      <c r="GV564" s="307"/>
      <c r="GW564" s="307"/>
      <c r="GX564" s="307"/>
      <c r="GY564" s="307"/>
      <c r="GZ564" s="307"/>
      <c r="HA564" s="307"/>
      <c r="HB564" s="307"/>
      <c r="HC564" s="307"/>
      <c r="HD564" s="307"/>
      <c r="HE564" s="307"/>
      <c r="HF564" s="307"/>
      <c r="HG564" s="307"/>
      <c r="HH564" s="307"/>
      <c r="HI564" s="307"/>
      <c r="HJ564" s="307"/>
      <c r="HK564" s="307"/>
      <c r="HL564" s="307"/>
      <c r="HM564" s="307"/>
      <c r="HN564" s="307"/>
      <c r="HO564" s="307"/>
      <c r="HP564" s="307"/>
      <c r="HQ564" s="307"/>
      <c r="HR564" s="307"/>
      <c r="HS564" s="307"/>
      <c r="HT564" s="307"/>
      <c r="HU564" s="307"/>
      <c r="HV564" s="307"/>
      <c r="HW564" s="307"/>
      <c r="HX564" s="307"/>
      <c r="HY564" s="307"/>
      <c r="HZ564" s="307"/>
      <c r="IA564" s="307"/>
      <c r="IB564" s="307"/>
      <c r="IC564" s="307"/>
      <c r="ID564" s="307"/>
      <c r="IE564" s="307"/>
      <c r="IF564" s="307"/>
      <c r="IG564" s="307"/>
      <c r="IH564" s="307"/>
      <c r="II564" s="307"/>
      <c r="IJ564" s="307"/>
      <c r="IK564" s="307"/>
      <c r="IL564" s="307"/>
      <c r="IM564" s="307"/>
      <c r="IN564" s="307"/>
      <c r="IO564" s="307"/>
      <c r="IP564" s="307"/>
      <c r="IQ564" s="307"/>
      <c r="IR564" s="307"/>
      <c r="IS564" s="307"/>
      <c r="IT564" s="307"/>
      <c r="IU564" s="307"/>
      <c r="IV564" s="307"/>
      <c r="IW564" s="307"/>
      <c r="IX564" s="307"/>
      <c r="IY564" s="307"/>
      <c r="IZ564" s="307"/>
      <c r="JA564" s="307"/>
      <c r="JB564" s="307"/>
      <c r="JC564" s="307"/>
      <c r="JD564" s="307"/>
      <c r="JE564" s="307"/>
      <c r="JF564" s="307"/>
      <c r="JG564" s="307"/>
      <c r="JH564" s="307"/>
      <c r="JI564" s="307"/>
      <c r="JJ564" s="307"/>
      <c r="JK564" s="307"/>
      <c r="JL564" s="307"/>
      <c r="JM564" s="307"/>
      <c r="JN564" s="307"/>
      <c r="JO564" s="307"/>
      <c r="JP564" s="307"/>
      <c r="JQ564" s="307"/>
      <c r="JR564" s="307"/>
      <c r="JS564" s="307"/>
      <c r="JT564" s="307"/>
      <c r="JU564" s="307"/>
      <c r="JV564" s="307"/>
      <c r="JW564" s="307"/>
      <c r="JX564" s="307"/>
      <c r="JY564" s="307"/>
      <c r="JZ564" s="307"/>
      <c r="KA564" s="307"/>
      <c r="KB564" s="307"/>
      <c r="KC564" s="307"/>
      <c r="KD564" s="307"/>
      <c r="KE564" s="307"/>
      <c r="KF564" s="307"/>
      <c r="KG564" s="307"/>
      <c r="KH564" s="307"/>
      <c r="KI564" s="307"/>
      <c r="KJ564" s="307"/>
      <c r="KK564" s="307"/>
      <c r="KL564" s="307"/>
      <c r="KM564" s="307"/>
      <c r="KN564" s="307"/>
      <c r="KO564" s="307"/>
      <c r="KP564" s="307"/>
      <c r="KQ564" s="307"/>
      <c r="KR564" s="307"/>
      <c r="KS564" s="307"/>
      <c r="KT564" s="307"/>
    </row>
    <row r="565" spans="14:306" s="56" customFormat="1" ht="15" customHeight="1">
      <c r="N565" s="426"/>
      <c r="O565" s="303"/>
      <c r="P565" s="303"/>
      <c r="Q565" s="303"/>
      <c r="R565" s="303"/>
      <c r="S565" s="303"/>
      <c r="T565" s="303"/>
      <c r="U565" s="303"/>
      <c r="W565" s="342"/>
      <c r="X565" s="342"/>
      <c r="Y565" s="342"/>
      <c r="Z565" s="342"/>
      <c r="AA565" s="342"/>
      <c r="AB565" s="342"/>
      <c r="AC565" s="342"/>
      <c r="AD565" s="342"/>
      <c r="AE565" s="342"/>
      <c r="AG565" s="354">
        <v>3</v>
      </c>
      <c r="AH565" s="354"/>
      <c r="AI565" s="356" t="s">
        <v>174</v>
      </c>
      <c r="AJ565" s="359">
        <v>2</v>
      </c>
      <c r="AK565" s="359">
        <v>9</v>
      </c>
      <c r="AL565" s="356" t="s">
        <v>64</v>
      </c>
      <c r="AM565" s="356" t="s">
        <v>86</v>
      </c>
      <c r="AN565" s="356" t="s">
        <v>75</v>
      </c>
      <c r="AO565" s="403" t="s">
        <v>64</v>
      </c>
      <c r="AP565" s="403" t="s">
        <v>714</v>
      </c>
      <c r="AQ565" s="411" t="s">
        <v>113</v>
      </c>
      <c r="AR565" s="356" t="s">
        <v>58</v>
      </c>
      <c r="AS565" s="356" t="s">
        <v>71</v>
      </c>
      <c r="AT565" s="356" t="s">
        <v>178</v>
      </c>
      <c r="AU565" s="356"/>
      <c r="AV565" s="359">
        <v>10</v>
      </c>
      <c r="AW565" s="356" t="s">
        <v>85</v>
      </c>
      <c r="AX565" s="359">
        <v>6</v>
      </c>
      <c r="AY565" s="303">
        <f t="shared" si="299"/>
        <v>9</v>
      </c>
      <c r="AZ565" s="303">
        <f t="shared" si="300"/>
        <v>3</v>
      </c>
      <c r="BA565" s="303">
        <f t="shared" si="301"/>
        <v>10</v>
      </c>
      <c r="BB565" s="303">
        <f t="shared" si="302"/>
        <v>8</v>
      </c>
      <c r="BC565" s="303">
        <f t="shared" si="303"/>
        <v>24</v>
      </c>
      <c r="BD565" s="303">
        <f t="shared" si="304"/>
        <v>17</v>
      </c>
      <c r="BE565" s="303">
        <f t="shared" si="305"/>
        <v>8</v>
      </c>
      <c r="BF565" s="303">
        <f t="shared" si="306"/>
        <v>10</v>
      </c>
      <c r="BG565" s="303">
        <f t="shared" si="307"/>
        <v>11</v>
      </c>
      <c r="BH565" s="303"/>
      <c r="BI565" s="303">
        <f t="shared" si="308"/>
        <v>7</v>
      </c>
      <c r="BJ565" s="303">
        <f t="shared" si="309"/>
        <v>13</v>
      </c>
      <c r="BK565" s="303">
        <f t="shared" si="310"/>
        <v>41</v>
      </c>
      <c r="BL565" s="303">
        <f t="shared" si="311"/>
        <v>11</v>
      </c>
      <c r="BM565" s="303">
        <f t="shared" si="312"/>
        <v>15</v>
      </c>
      <c r="BN565" s="303">
        <f t="shared" si="313"/>
        <v>7</v>
      </c>
      <c r="CB565" s="307"/>
      <c r="CC565" s="307"/>
      <c r="CD565" s="307"/>
      <c r="CE565" s="307"/>
      <c r="CF565" s="307"/>
      <c r="CG565" s="307"/>
      <c r="CH565" s="307"/>
      <c r="CI565" s="307"/>
      <c r="CJ565" s="307"/>
      <c r="CK565" s="307"/>
      <c r="CL565" s="307"/>
      <c r="CM565" s="307"/>
      <c r="CN565" s="307"/>
      <c r="CO565" s="307"/>
      <c r="CP565" s="307"/>
      <c r="CQ565" s="307"/>
      <c r="CR565" s="307"/>
      <c r="CS565" s="307"/>
      <c r="CT565" s="307"/>
      <c r="CU565" s="307"/>
      <c r="CV565" s="307"/>
      <c r="CW565" s="307"/>
      <c r="CX565" s="307"/>
      <c r="CY565" s="307"/>
      <c r="CZ565" s="307"/>
      <c r="DA565" s="307"/>
      <c r="DB565" s="307"/>
      <c r="DC565" s="307"/>
      <c r="DD565" s="307"/>
      <c r="DE565" s="307"/>
      <c r="DF565" s="307"/>
      <c r="DG565" s="307"/>
      <c r="DH565" s="307"/>
      <c r="DI565" s="390"/>
      <c r="DJ565" s="390"/>
      <c r="DK565" s="307"/>
      <c r="DL565" s="307"/>
      <c r="DM565" s="307"/>
      <c r="DN565" s="307"/>
      <c r="DO565" s="307"/>
      <c r="DP565" s="307"/>
      <c r="DQ565" s="307"/>
      <c r="DR565" s="307"/>
      <c r="DS565" s="307"/>
      <c r="DT565" s="307"/>
      <c r="DU565" s="307"/>
      <c r="DV565" s="307"/>
      <c r="DW565" s="307"/>
      <c r="DX565" s="307"/>
      <c r="DY565" s="307"/>
      <c r="DZ565" s="307"/>
      <c r="EA565" s="307"/>
      <c r="EB565" s="307"/>
      <c r="EC565" s="307"/>
      <c r="ED565" s="307"/>
      <c r="EE565" s="307"/>
      <c r="EF565" s="307"/>
      <c r="EG565" s="307"/>
      <c r="EH565" s="307"/>
      <c r="EI565" s="307"/>
      <c r="EJ565" s="307"/>
      <c r="EK565" s="307"/>
      <c r="EL565" s="307"/>
      <c r="EM565" s="307"/>
      <c r="EN565" s="307"/>
      <c r="EO565" s="307"/>
      <c r="EP565" s="307"/>
      <c r="EQ565" s="307"/>
      <c r="ER565" s="307"/>
      <c r="ES565" s="307"/>
      <c r="ET565" s="307"/>
      <c r="EU565" s="390"/>
      <c r="EV565" s="390"/>
      <c r="EW565" s="307"/>
      <c r="EX565" s="307"/>
      <c r="EY565" s="307"/>
      <c r="EZ565" s="307"/>
      <c r="FA565" s="307"/>
      <c r="FB565" s="307"/>
      <c r="FC565" s="307"/>
      <c r="FD565" s="307"/>
      <c r="FE565" s="307"/>
      <c r="FF565" s="307"/>
      <c r="FG565" s="307"/>
      <c r="FH565" s="307"/>
      <c r="FI565" s="307"/>
      <c r="FJ565" s="307"/>
      <c r="FK565" s="307"/>
      <c r="FL565" s="307"/>
      <c r="FM565" s="307"/>
      <c r="FN565" s="307"/>
      <c r="FO565" s="307"/>
      <c r="FP565" s="307"/>
      <c r="FQ565" s="307"/>
      <c r="FR565" s="307"/>
      <c r="FS565" s="307"/>
      <c r="FT565" s="307"/>
      <c r="FU565" s="307"/>
      <c r="FV565" s="307"/>
      <c r="FW565" s="307"/>
      <c r="FX565" s="307"/>
      <c r="FY565" s="307"/>
      <c r="FZ565" s="307"/>
      <c r="GA565" s="307"/>
      <c r="GB565" s="307"/>
      <c r="GC565" s="307"/>
      <c r="GD565" s="307"/>
      <c r="GE565" s="307"/>
      <c r="GF565" s="307"/>
      <c r="GG565" s="307"/>
      <c r="GH565" s="307"/>
      <c r="GI565" s="307"/>
      <c r="GJ565" s="307"/>
      <c r="GK565" s="307"/>
      <c r="GL565" s="307"/>
      <c r="GM565" s="307"/>
      <c r="GN565" s="307"/>
      <c r="GO565" s="307"/>
      <c r="GP565" s="307"/>
      <c r="GQ565" s="307"/>
      <c r="GR565" s="307"/>
      <c r="GS565" s="307"/>
      <c r="GT565" s="307"/>
      <c r="GU565" s="307"/>
      <c r="GV565" s="307"/>
      <c r="GW565" s="307"/>
      <c r="GX565" s="307"/>
      <c r="GY565" s="307"/>
      <c r="GZ565" s="307"/>
      <c r="HA565" s="307"/>
      <c r="HB565" s="307"/>
      <c r="HC565" s="307"/>
      <c r="HD565" s="307"/>
      <c r="HE565" s="307"/>
      <c r="HF565" s="307"/>
      <c r="HG565" s="307"/>
      <c r="HH565" s="307"/>
      <c r="HI565" s="307"/>
      <c r="HJ565" s="307"/>
      <c r="HK565" s="307"/>
      <c r="HL565" s="307"/>
      <c r="HM565" s="307"/>
      <c r="HN565" s="307"/>
      <c r="HO565" s="307"/>
      <c r="HP565" s="307"/>
      <c r="HQ565" s="307"/>
      <c r="HR565" s="307"/>
      <c r="HS565" s="307"/>
      <c r="HT565" s="307"/>
      <c r="HU565" s="307"/>
      <c r="HV565" s="307"/>
      <c r="HW565" s="307"/>
      <c r="HX565" s="307"/>
      <c r="HY565" s="307"/>
      <c r="HZ565" s="307"/>
      <c r="IA565" s="307"/>
      <c r="IB565" s="307"/>
      <c r="IC565" s="307"/>
      <c r="ID565" s="307"/>
      <c r="IE565" s="307"/>
      <c r="IF565" s="307"/>
      <c r="IG565" s="307"/>
      <c r="IH565" s="307"/>
      <c r="II565" s="307"/>
      <c r="IJ565" s="307"/>
      <c r="IK565" s="307"/>
      <c r="IL565" s="307"/>
      <c r="IM565" s="307"/>
      <c r="IN565" s="307"/>
      <c r="IO565" s="307"/>
      <c r="IP565" s="307"/>
      <c r="IQ565" s="307"/>
      <c r="IR565" s="307"/>
      <c r="IS565" s="307"/>
      <c r="IT565" s="307"/>
      <c r="IU565" s="307"/>
      <c r="IV565" s="307"/>
      <c r="IW565" s="307"/>
      <c r="IX565" s="307"/>
      <c r="IY565" s="307"/>
      <c r="IZ565" s="307"/>
      <c r="JA565" s="307"/>
      <c r="JB565" s="307"/>
      <c r="JC565" s="307"/>
      <c r="JD565" s="307"/>
      <c r="JE565" s="307"/>
      <c r="JF565" s="307"/>
      <c r="JG565" s="307"/>
      <c r="JH565" s="307"/>
      <c r="JI565" s="307"/>
      <c r="JJ565" s="307"/>
      <c r="JK565" s="307"/>
      <c r="JL565" s="307"/>
      <c r="JM565" s="307"/>
      <c r="JN565" s="307"/>
      <c r="JO565" s="307"/>
      <c r="JP565" s="307"/>
      <c r="JQ565" s="307"/>
      <c r="JR565" s="307"/>
      <c r="JS565" s="307"/>
      <c r="JT565" s="307"/>
      <c r="JU565" s="307"/>
      <c r="JV565" s="307"/>
      <c r="JW565" s="307"/>
      <c r="JX565" s="307"/>
      <c r="JY565" s="307"/>
      <c r="JZ565" s="307"/>
      <c r="KA565" s="307"/>
      <c r="KB565" s="307"/>
      <c r="KC565" s="307"/>
      <c r="KD565" s="307"/>
      <c r="KE565" s="307"/>
      <c r="KF565" s="307"/>
      <c r="KG565" s="307"/>
      <c r="KH565" s="307"/>
      <c r="KI565" s="307"/>
      <c r="KJ565" s="307"/>
      <c r="KK565" s="307"/>
      <c r="KL565" s="307"/>
      <c r="KM565" s="307"/>
      <c r="KN565" s="307"/>
      <c r="KO565" s="307"/>
      <c r="KP565" s="307"/>
      <c r="KQ565" s="307"/>
      <c r="KR565" s="307"/>
      <c r="KS565" s="307"/>
      <c r="KT565" s="307"/>
    </row>
    <row r="566" spans="14:306" s="56" customFormat="1" ht="15" customHeight="1">
      <c r="N566" s="426"/>
      <c r="O566" s="427"/>
      <c r="P566" s="303"/>
      <c r="Q566" s="303"/>
      <c r="R566" s="303"/>
      <c r="S566" s="427"/>
      <c r="T566" s="303"/>
      <c r="U566" s="303"/>
      <c r="W566" s="342"/>
      <c r="X566" s="342"/>
      <c r="Y566" s="342"/>
      <c r="Z566" s="342"/>
      <c r="AA566" s="342"/>
      <c r="AB566" s="342"/>
      <c r="AC566" s="342"/>
      <c r="AD566" s="342"/>
      <c r="AE566" s="342"/>
      <c r="AG566" s="354">
        <v>4</v>
      </c>
      <c r="AH566" s="354"/>
      <c r="AI566" s="356" t="s">
        <v>177</v>
      </c>
      <c r="AJ566" s="356" t="s">
        <v>109</v>
      </c>
      <c r="AK566" s="359">
        <v>10</v>
      </c>
      <c r="AL566" s="359">
        <v>8</v>
      </c>
      <c r="AM566" s="356" t="s">
        <v>263</v>
      </c>
      <c r="AN566" s="356" t="s">
        <v>79</v>
      </c>
      <c r="AO566" s="403" t="s">
        <v>66</v>
      </c>
      <c r="AP566" s="403">
        <v>10</v>
      </c>
      <c r="AQ566" s="411" t="s">
        <v>71</v>
      </c>
      <c r="AR566" s="356" t="s">
        <v>173</v>
      </c>
      <c r="AS566" s="356" t="s">
        <v>85</v>
      </c>
      <c r="AT566" s="356" t="s">
        <v>557</v>
      </c>
      <c r="AU566" s="356"/>
      <c r="AV566" s="359">
        <v>11</v>
      </c>
      <c r="AW566" s="359">
        <v>15</v>
      </c>
      <c r="AX566" s="359">
        <v>7</v>
      </c>
      <c r="AY566" s="303">
        <f t="shared" si="299"/>
        <v>13</v>
      </c>
      <c r="AZ566" s="303">
        <f t="shared" si="300"/>
        <v>5</v>
      </c>
      <c r="BA566" s="303" t="str">
        <f t="shared" si="301"/>
        <v>-</v>
      </c>
      <c r="BB566" s="303">
        <f t="shared" si="302"/>
        <v>9</v>
      </c>
      <c r="BC566" s="303">
        <f t="shared" si="303"/>
        <v>27</v>
      </c>
      <c r="BD566" s="303">
        <f t="shared" si="304"/>
        <v>19</v>
      </c>
      <c r="BE566" s="303">
        <f t="shared" si="305"/>
        <v>10</v>
      </c>
      <c r="BF566" s="303">
        <f t="shared" si="306"/>
        <v>11</v>
      </c>
      <c r="BG566" s="303">
        <f t="shared" si="307"/>
        <v>13</v>
      </c>
      <c r="BH566" s="303"/>
      <c r="BI566" s="303">
        <f t="shared" si="308"/>
        <v>10</v>
      </c>
      <c r="BJ566" s="303">
        <f t="shared" si="309"/>
        <v>15</v>
      </c>
      <c r="BK566" s="303">
        <f t="shared" si="310"/>
        <v>47</v>
      </c>
      <c r="BL566" s="303">
        <f t="shared" si="311"/>
        <v>12</v>
      </c>
      <c r="BM566" s="303">
        <f t="shared" si="312"/>
        <v>16</v>
      </c>
      <c r="BN566" s="303">
        <f t="shared" si="313"/>
        <v>8</v>
      </c>
      <c r="CB566" s="307"/>
      <c r="CC566" s="307"/>
      <c r="CD566" s="307"/>
      <c r="CE566" s="307"/>
      <c r="CF566" s="307"/>
      <c r="CG566" s="307"/>
      <c r="CH566" s="307"/>
      <c r="CI566" s="307"/>
      <c r="CJ566" s="307"/>
      <c r="CK566" s="307"/>
      <c r="CL566" s="307"/>
      <c r="CM566" s="307"/>
      <c r="CN566" s="307"/>
      <c r="CO566" s="307"/>
      <c r="CP566" s="307"/>
      <c r="CQ566" s="307"/>
      <c r="CR566" s="307"/>
      <c r="CS566" s="307"/>
      <c r="CT566" s="307"/>
      <c r="CU566" s="307"/>
      <c r="CV566" s="307"/>
      <c r="CW566" s="307"/>
      <c r="CX566" s="307"/>
      <c r="CY566" s="307"/>
      <c r="CZ566" s="307"/>
      <c r="DA566" s="307"/>
      <c r="DB566" s="307"/>
      <c r="DC566" s="307"/>
      <c r="DD566" s="307"/>
      <c r="DE566" s="307"/>
      <c r="DF566" s="307"/>
      <c r="DG566" s="307"/>
      <c r="DH566" s="307"/>
      <c r="DI566" s="390"/>
      <c r="DJ566" s="390"/>
      <c r="DK566" s="307"/>
      <c r="DL566" s="307"/>
      <c r="DM566" s="307"/>
      <c r="DN566" s="307"/>
      <c r="DO566" s="307"/>
      <c r="DP566" s="307"/>
      <c r="DQ566" s="307"/>
      <c r="DR566" s="307"/>
      <c r="DS566" s="307"/>
      <c r="DT566" s="307"/>
      <c r="DU566" s="307"/>
      <c r="DV566" s="307"/>
      <c r="DW566" s="307"/>
      <c r="DX566" s="307"/>
      <c r="DY566" s="307"/>
      <c r="DZ566" s="307"/>
      <c r="EA566" s="307"/>
      <c r="EB566" s="307"/>
      <c r="EC566" s="307"/>
      <c r="ED566" s="307"/>
      <c r="EE566" s="307"/>
      <c r="EF566" s="307"/>
      <c r="EG566" s="307"/>
      <c r="EH566" s="307"/>
      <c r="EI566" s="307"/>
      <c r="EJ566" s="307"/>
      <c r="EK566" s="307"/>
      <c r="EL566" s="307"/>
      <c r="EM566" s="307"/>
      <c r="EN566" s="307"/>
      <c r="EO566" s="307"/>
      <c r="EP566" s="307"/>
      <c r="EQ566" s="307"/>
      <c r="ER566" s="307"/>
      <c r="ES566" s="307"/>
      <c r="ET566" s="307"/>
      <c r="EU566" s="390"/>
      <c r="EV566" s="390"/>
      <c r="EW566" s="307"/>
      <c r="EX566" s="307"/>
      <c r="EY566" s="307"/>
      <c r="EZ566" s="307"/>
      <c r="FA566" s="307"/>
      <c r="FB566" s="307"/>
      <c r="FC566" s="307"/>
      <c r="FD566" s="307"/>
      <c r="FE566" s="307"/>
      <c r="FF566" s="307"/>
      <c r="FG566" s="307"/>
      <c r="FH566" s="307"/>
      <c r="FI566" s="307"/>
      <c r="FJ566" s="307"/>
      <c r="FK566" s="307"/>
      <c r="FL566" s="307"/>
      <c r="FM566" s="307"/>
      <c r="FN566" s="307"/>
      <c r="FO566" s="307"/>
      <c r="FP566" s="307"/>
      <c r="FQ566" s="307"/>
      <c r="FR566" s="307"/>
      <c r="FS566" s="307"/>
      <c r="FT566" s="307"/>
      <c r="FU566" s="307"/>
      <c r="FV566" s="307"/>
      <c r="FW566" s="307"/>
      <c r="FX566" s="307"/>
      <c r="FY566" s="307"/>
      <c r="FZ566" s="307"/>
      <c r="GA566" s="307"/>
      <c r="GB566" s="307"/>
      <c r="GC566" s="307"/>
      <c r="GD566" s="307"/>
      <c r="GE566" s="307"/>
      <c r="GF566" s="307"/>
      <c r="GG566" s="307"/>
      <c r="GH566" s="307"/>
      <c r="GI566" s="307"/>
      <c r="GJ566" s="307"/>
      <c r="GK566" s="307"/>
      <c r="GL566" s="307"/>
      <c r="GM566" s="307"/>
      <c r="GN566" s="307"/>
      <c r="GO566" s="307"/>
      <c r="GP566" s="307"/>
      <c r="GQ566" s="307"/>
      <c r="GR566" s="307"/>
      <c r="GS566" s="307"/>
      <c r="GT566" s="307"/>
      <c r="GU566" s="307"/>
      <c r="GV566" s="307"/>
      <c r="GW566" s="307"/>
      <c r="GX566" s="307"/>
      <c r="GY566" s="307"/>
      <c r="GZ566" s="307"/>
      <c r="HA566" s="307"/>
      <c r="HB566" s="307"/>
      <c r="HC566" s="307"/>
      <c r="HD566" s="307"/>
      <c r="HE566" s="307"/>
      <c r="HF566" s="307"/>
      <c r="HG566" s="307"/>
      <c r="HH566" s="307"/>
      <c r="HI566" s="307"/>
      <c r="HJ566" s="307"/>
      <c r="HK566" s="307"/>
      <c r="HL566" s="307"/>
      <c r="HM566" s="307"/>
      <c r="HN566" s="307"/>
      <c r="HO566" s="307"/>
      <c r="HP566" s="307"/>
      <c r="HQ566" s="307"/>
      <c r="HR566" s="307"/>
      <c r="HS566" s="307"/>
      <c r="HT566" s="307"/>
      <c r="HU566" s="307"/>
      <c r="HV566" s="307"/>
      <c r="HW566" s="307"/>
      <c r="HX566" s="307"/>
      <c r="HY566" s="307"/>
      <c r="HZ566" s="307"/>
      <c r="IA566" s="307"/>
      <c r="IB566" s="307"/>
      <c r="IC566" s="307"/>
      <c r="ID566" s="307"/>
      <c r="IE566" s="307"/>
      <c r="IF566" s="307"/>
      <c r="IG566" s="307"/>
      <c r="IH566" s="307"/>
      <c r="II566" s="307"/>
      <c r="IJ566" s="307"/>
      <c r="IK566" s="307"/>
      <c r="IL566" s="307"/>
      <c r="IM566" s="307"/>
      <c r="IN566" s="307"/>
      <c r="IO566" s="307"/>
      <c r="IP566" s="307"/>
      <c r="IQ566" s="307"/>
      <c r="IR566" s="307"/>
      <c r="IS566" s="307"/>
      <c r="IT566" s="307"/>
      <c r="IU566" s="307"/>
      <c r="IV566" s="307"/>
      <c r="IW566" s="307"/>
      <c r="IX566" s="307"/>
      <c r="IY566" s="307"/>
      <c r="IZ566" s="307"/>
      <c r="JA566" s="307"/>
      <c r="JB566" s="307"/>
      <c r="JC566" s="307"/>
      <c r="JD566" s="307"/>
      <c r="JE566" s="307"/>
      <c r="JF566" s="307"/>
      <c r="JG566" s="307"/>
      <c r="JH566" s="307"/>
      <c r="JI566" s="307"/>
      <c r="JJ566" s="307"/>
      <c r="JK566" s="307"/>
      <c r="JL566" s="307"/>
      <c r="JM566" s="307"/>
      <c r="JN566" s="307"/>
      <c r="JO566" s="307"/>
      <c r="JP566" s="307"/>
      <c r="JQ566" s="307"/>
      <c r="JR566" s="307"/>
      <c r="JS566" s="307"/>
      <c r="JT566" s="307"/>
      <c r="JU566" s="307"/>
      <c r="JV566" s="307"/>
      <c r="JW566" s="307"/>
      <c r="JX566" s="307"/>
      <c r="JY566" s="307"/>
      <c r="JZ566" s="307"/>
      <c r="KA566" s="307"/>
      <c r="KB566" s="307"/>
      <c r="KC566" s="307"/>
      <c r="KD566" s="307"/>
      <c r="KE566" s="307"/>
      <c r="KF566" s="307"/>
      <c r="KG566" s="307"/>
      <c r="KH566" s="307"/>
      <c r="KI566" s="307"/>
      <c r="KJ566" s="307"/>
      <c r="KK566" s="307"/>
      <c r="KL566" s="307"/>
      <c r="KM566" s="307"/>
      <c r="KN566" s="307"/>
      <c r="KO566" s="307"/>
      <c r="KP566" s="307"/>
      <c r="KQ566" s="307"/>
      <c r="KR566" s="307"/>
      <c r="KS566" s="307"/>
      <c r="KT566" s="307"/>
    </row>
    <row r="567" spans="14:306" s="56" customFormat="1" ht="15" customHeight="1">
      <c r="N567" s="426"/>
      <c r="O567" s="303"/>
      <c r="P567" s="303"/>
      <c r="Q567" s="303"/>
      <c r="R567" s="303"/>
      <c r="S567" s="303"/>
      <c r="T567" s="303"/>
      <c r="U567" s="303"/>
      <c r="W567" s="342"/>
      <c r="X567" s="342"/>
      <c r="Y567" s="342"/>
      <c r="Z567" s="342"/>
      <c r="AA567" s="342"/>
      <c r="AB567" s="342"/>
      <c r="AC567" s="342"/>
      <c r="AD567" s="342"/>
      <c r="AE567" s="342"/>
      <c r="AG567" s="354">
        <v>5</v>
      </c>
      <c r="AH567" s="354"/>
      <c r="AI567" s="356" t="s">
        <v>179</v>
      </c>
      <c r="AJ567" s="356" t="s">
        <v>174</v>
      </c>
      <c r="AK567" s="356" t="s">
        <v>0</v>
      </c>
      <c r="AL567" s="356" t="s">
        <v>113</v>
      </c>
      <c r="AM567" s="356" t="s">
        <v>129</v>
      </c>
      <c r="AN567" s="356" t="s">
        <v>121</v>
      </c>
      <c r="AO567" s="403">
        <v>10</v>
      </c>
      <c r="AP567" s="403" t="s">
        <v>71</v>
      </c>
      <c r="AQ567" s="411" t="s">
        <v>85</v>
      </c>
      <c r="AR567" s="356" t="s">
        <v>68</v>
      </c>
      <c r="AS567" s="356" t="s">
        <v>76</v>
      </c>
      <c r="AT567" s="356" t="s">
        <v>294</v>
      </c>
      <c r="AU567" s="356"/>
      <c r="AV567" s="359">
        <v>12</v>
      </c>
      <c r="AW567" s="356" t="s">
        <v>92</v>
      </c>
      <c r="AX567" s="356" t="s">
        <v>66</v>
      </c>
      <c r="AY567" s="303">
        <f t="shared" si="299"/>
        <v>17</v>
      </c>
      <c r="AZ567" s="303">
        <f t="shared" si="300"/>
        <v>9</v>
      </c>
      <c r="BA567" s="303">
        <f t="shared" si="301"/>
        <v>11</v>
      </c>
      <c r="BB567" s="303">
        <f t="shared" si="302"/>
        <v>11</v>
      </c>
      <c r="BC567" s="303">
        <f t="shared" si="303"/>
        <v>30</v>
      </c>
      <c r="BD567" s="303">
        <f t="shared" si="304"/>
        <v>22</v>
      </c>
      <c r="BE567" s="303">
        <f t="shared" si="305"/>
        <v>11</v>
      </c>
      <c r="BF567" s="303">
        <f t="shared" si="306"/>
        <v>13</v>
      </c>
      <c r="BG567" s="303">
        <f t="shared" si="307"/>
        <v>15</v>
      </c>
      <c r="BH567" s="303"/>
      <c r="BI567" s="303">
        <f t="shared" si="308"/>
        <v>12</v>
      </c>
      <c r="BJ567" s="303">
        <f t="shared" si="309"/>
        <v>17</v>
      </c>
      <c r="BK567" s="303">
        <f t="shared" si="310"/>
        <v>54</v>
      </c>
      <c r="BL567" s="303">
        <f t="shared" si="311"/>
        <v>13</v>
      </c>
      <c r="BM567" s="303">
        <f t="shared" si="312"/>
        <v>18</v>
      </c>
      <c r="BN567" s="303">
        <f t="shared" si="313"/>
        <v>10</v>
      </c>
      <c r="CB567" s="307"/>
      <c r="CC567" s="307"/>
      <c r="CD567" s="307"/>
      <c r="CE567" s="307"/>
      <c r="CF567" s="307"/>
      <c r="CG567" s="307"/>
      <c r="CH567" s="307"/>
      <c r="CI567" s="307"/>
      <c r="CJ567" s="307"/>
      <c r="CK567" s="307"/>
      <c r="CL567" s="307"/>
      <c r="CM567" s="307"/>
      <c r="CN567" s="307"/>
      <c r="CO567" s="307"/>
      <c r="CP567" s="307"/>
      <c r="CQ567" s="307"/>
      <c r="CR567" s="307"/>
      <c r="CS567" s="307"/>
      <c r="CT567" s="307"/>
      <c r="CU567" s="307"/>
      <c r="CV567" s="307"/>
      <c r="CW567" s="307"/>
      <c r="CX567" s="307"/>
      <c r="CY567" s="307"/>
      <c r="CZ567" s="307"/>
      <c r="DA567" s="307"/>
      <c r="DB567" s="307"/>
      <c r="DC567" s="307"/>
      <c r="DD567" s="307"/>
      <c r="DE567" s="307"/>
      <c r="DF567" s="307"/>
      <c r="DG567" s="307"/>
      <c r="DH567" s="307"/>
      <c r="DI567" s="390"/>
      <c r="DJ567" s="390"/>
      <c r="DK567" s="307"/>
      <c r="DL567" s="307"/>
      <c r="DM567" s="307"/>
      <c r="DN567" s="307"/>
      <c r="DO567" s="307"/>
      <c r="DP567" s="307"/>
      <c r="DQ567" s="307"/>
      <c r="DR567" s="307"/>
      <c r="DS567" s="307"/>
      <c r="DT567" s="307"/>
      <c r="DU567" s="307"/>
      <c r="DV567" s="307"/>
      <c r="DW567" s="307"/>
      <c r="DX567" s="307"/>
      <c r="DY567" s="307"/>
      <c r="DZ567" s="307"/>
      <c r="EA567" s="307"/>
      <c r="EB567" s="307"/>
      <c r="EC567" s="307"/>
      <c r="ED567" s="307"/>
      <c r="EE567" s="307"/>
      <c r="EF567" s="307"/>
      <c r="EG567" s="307"/>
      <c r="EH567" s="307"/>
      <c r="EI567" s="307"/>
      <c r="EJ567" s="307"/>
      <c r="EK567" s="307"/>
      <c r="EL567" s="307"/>
      <c r="EM567" s="307"/>
      <c r="EN567" s="307"/>
      <c r="EO567" s="307"/>
      <c r="EP567" s="307"/>
      <c r="EQ567" s="307"/>
      <c r="ER567" s="307"/>
      <c r="ES567" s="307"/>
      <c r="ET567" s="307"/>
      <c r="EU567" s="390"/>
      <c r="EV567" s="390"/>
      <c r="EW567" s="307"/>
      <c r="EX567" s="307"/>
      <c r="EY567" s="307"/>
      <c r="EZ567" s="307"/>
      <c r="FA567" s="307"/>
      <c r="FB567" s="307"/>
      <c r="FC567" s="307"/>
      <c r="FD567" s="307"/>
      <c r="FE567" s="307"/>
      <c r="FF567" s="307"/>
      <c r="FG567" s="307"/>
      <c r="FH567" s="307"/>
      <c r="FI567" s="307"/>
      <c r="FJ567" s="307"/>
      <c r="FK567" s="307"/>
      <c r="FL567" s="307"/>
      <c r="FM567" s="307"/>
      <c r="FN567" s="307"/>
      <c r="FO567" s="307"/>
      <c r="FP567" s="307"/>
      <c r="FQ567" s="307"/>
      <c r="FR567" s="307"/>
      <c r="FS567" s="307"/>
      <c r="FT567" s="307"/>
      <c r="FU567" s="307"/>
      <c r="FV567" s="307"/>
      <c r="FW567" s="307"/>
      <c r="FX567" s="307"/>
      <c r="FY567" s="307"/>
      <c r="FZ567" s="307"/>
      <c r="GA567" s="307"/>
      <c r="GB567" s="307"/>
      <c r="GC567" s="307"/>
      <c r="GD567" s="307"/>
      <c r="GE567" s="307"/>
      <c r="GF567" s="307"/>
      <c r="GG567" s="307"/>
      <c r="GH567" s="307"/>
      <c r="GI567" s="307"/>
      <c r="GJ567" s="307"/>
      <c r="GK567" s="307"/>
      <c r="GL567" s="307"/>
      <c r="GM567" s="307"/>
      <c r="GN567" s="307"/>
      <c r="GO567" s="307"/>
      <c r="GP567" s="307"/>
      <c r="GQ567" s="307"/>
      <c r="GR567" s="307"/>
      <c r="GS567" s="307"/>
      <c r="GT567" s="307"/>
      <c r="GU567" s="307"/>
      <c r="GV567" s="307"/>
      <c r="GW567" s="307"/>
      <c r="GX567" s="307"/>
      <c r="GY567" s="307"/>
      <c r="GZ567" s="307"/>
      <c r="HA567" s="307"/>
      <c r="HB567" s="307"/>
      <c r="HC567" s="307"/>
      <c r="HD567" s="307"/>
      <c r="HE567" s="307"/>
      <c r="HF567" s="307"/>
      <c r="HG567" s="307"/>
      <c r="HH567" s="307"/>
      <c r="HI567" s="307"/>
      <c r="HJ567" s="307"/>
      <c r="HK567" s="307"/>
      <c r="HL567" s="307"/>
      <c r="HM567" s="307"/>
      <c r="HN567" s="307"/>
      <c r="HO567" s="307"/>
      <c r="HP567" s="307"/>
      <c r="HQ567" s="307"/>
      <c r="HR567" s="307"/>
      <c r="HS567" s="307"/>
      <c r="HT567" s="307"/>
      <c r="HU567" s="307"/>
      <c r="HV567" s="307"/>
      <c r="HW567" s="307"/>
      <c r="HX567" s="307"/>
      <c r="HY567" s="307"/>
      <c r="HZ567" s="307"/>
      <c r="IA567" s="307"/>
      <c r="IB567" s="307"/>
      <c r="IC567" s="307"/>
      <c r="ID567" s="307"/>
      <c r="IE567" s="307"/>
      <c r="IF567" s="307"/>
      <c r="IG567" s="307"/>
      <c r="IH567" s="307"/>
      <c r="II567" s="307"/>
      <c r="IJ567" s="307"/>
      <c r="IK567" s="307"/>
      <c r="IL567" s="307"/>
      <c r="IM567" s="307"/>
      <c r="IN567" s="307"/>
      <c r="IO567" s="307"/>
      <c r="IP567" s="307"/>
      <c r="IQ567" s="307"/>
      <c r="IR567" s="307"/>
      <c r="IS567" s="307"/>
      <c r="IT567" s="307"/>
      <c r="IU567" s="307"/>
      <c r="IV567" s="307"/>
      <c r="IW567" s="307"/>
      <c r="IX567" s="307"/>
      <c r="IY567" s="307"/>
      <c r="IZ567" s="307"/>
      <c r="JA567" s="307"/>
      <c r="JB567" s="307"/>
      <c r="JC567" s="307"/>
      <c r="JD567" s="307"/>
      <c r="JE567" s="307"/>
      <c r="JF567" s="307"/>
      <c r="JG567" s="307"/>
      <c r="JH567" s="307"/>
      <c r="JI567" s="307"/>
      <c r="JJ567" s="307"/>
      <c r="JK567" s="307"/>
      <c r="JL567" s="307"/>
      <c r="JM567" s="307"/>
      <c r="JN567" s="307"/>
      <c r="JO567" s="307"/>
      <c r="JP567" s="307"/>
      <c r="JQ567" s="307"/>
      <c r="JR567" s="307"/>
      <c r="JS567" s="307"/>
      <c r="JT567" s="307"/>
      <c r="JU567" s="307"/>
      <c r="JV567" s="307"/>
      <c r="JW567" s="307"/>
      <c r="JX567" s="307"/>
      <c r="JY567" s="307"/>
      <c r="JZ567" s="307"/>
      <c r="KA567" s="307"/>
      <c r="KB567" s="307"/>
      <c r="KC567" s="307"/>
      <c r="KD567" s="307"/>
      <c r="KE567" s="307"/>
      <c r="KF567" s="307"/>
      <c r="KG567" s="307"/>
      <c r="KH567" s="307"/>
      <c r="KI567" s="307"/>
      <c r="KJ567" s="307"/>
      <c r="KK567" s="307"/>
      <c r="KL567" s="307"/>
      <c r="KM567" s="307"/>
      <c r="KN567" s="307"/>
      <c r="KO567" s="307"/>
      <c r="KP567" s="307"/>
      <c r="KQ567" s="307"/>
      <c r="KR567" s="307"/>
      <c r="KS567" s="307"/>
      <c r="KT567" s="307"/>
    </row>
    <row r="568" spans="14:306" s="56" customFormat="1" ht="15" customHeight="1">
      <c r="N568" s="426"/>
      <c r="O568" s="303"/>
      <c r="P568" s="303"/>
      <c r="Q568" s="303"/>
      <c r="R568" s="427"/>
      <c r="S568" s="303"/>
      <c r="T568" s="303"/>
      <c r="U568" s="303"/>
      <c r="W568" s="342"/>
      <c r="X568" s="342"/>
      <c r="Y568" s="342"/>
      <c r="Z568" s="342"/>
      <c r="AA568" s="342"/>
      <c r="AB568" s="342"/>
      <c r="AC568" s="342"/>
      <c r="AD568" s="342"/>
      <c r="AE568" s="342"/>
      <c r="AG568" s="354">
        <v>6</v>
      </c>
      <c r="AH568" s="354"/>
      <c r="AI568" s="356" t="s">
        <v>181</v>
      </c>
      <c r="AJ568" s="356" t="s">
        <v>175</v>
      </c>
      <c r="AK568" s="359">
        <v>11</v>
      </c>
      <c r="AL568" s="359">
        <v>11</v>
      </c>
      <c r="AM568" s="356" t="s">
        <v>290</v>
      </c>
      <c r="AN568" s="356" t="s">
        <v>164</v>
      </c>
      <c r="AO568" s="403" t="s">
        <v>71</v>
      </c>
      <c r="AP568" s="403" t="s">
        <v>85</v>
      </c>
      <c r="AQ568" s="359">
        <v>15</v>
      </c>
      <c r="AR568" s="356" t="s">
        <v>156</v>
      </c>
      <c r="AS568" s="356" t="s">
        <v>79</v>
      </c>
      <c r="AT568" s="356" t="s">
        <v>647</v>
      </c>
      <c r="AU568" s="356"/>
      <c r="AV568" s="359">
        <v>13</v>
      </c>
      <c r="AW568" s="359">
        <v>18</v>
      </c>
      <c r="AX568" s="359">
        <v>10</v>
      </c>
      <c r="AY568" s="303">
        <f t="shared" si="299"/>
        <v>21</v>
      </c>
      <c r="AZ568" s="303">
        <f t="shared" si="300"/>
        <v>12</v>
      </c>
      <c r="BA568" s="303">
        <f t="shared" si="301"/>
        <v>12</v>
      </c>
      <c r="BB568" s="303">
        <f t="shared" si="302"/>
        <v>12</v>
      </c>
      <c r="BC568" s="303">
        <f t="shared" si="303"/>
        <v>34</v>
      </c>
      <c r="BD568" s="303">
        <f t="shared" si="304"/>
        <v>24</v>
      </c>
      <c r="BE568" s="303">
        <f t="shared" si="305"/>
        <v>13</v>
      </c>
      <c r="BF568" s="303">
        <f t="shared" si="306"/>
        <v>15</v>
      </c>
      <c r="BG568" s="303">
        <f t="shared" si="307"/>
        <v>16</v>
      </c>
      <c r="BH568" s="303"/>
      <c r="BI568" s="303">
        <f t="shared" si="308"/>
        <v>14</v>
      </c>
      <c r="BJ568" s="303">
        <f t="shared" si="309"/>
        <v>19</v>
      </c>
      <c r="BK568" s="303">
        <f t="shared" si="310"/>
        <v>60</v>
      </c>
      <c r="BL568" s="303">
        <f t="shared" si="311"/>
        <v>14</v>
      </c>
      <c r="BM568" s="303">
        <f t="shared" si="312"/>
        <v>19</v>
      </c>
      <c r="BN568" s="303">
        <f t="shared" si="313"/>
        <v>11</v>
      </c>
      <c r="CB568" s="307"/>
      <c r="CC568" s="307"/>
      <c r="CD568" s="307"/>
      <c r="CE568" s="307"/>
      <c r="CF568" s="307"/>
      <c r="CG568" s="307"/>
      <c r="CH568" s="307"/>
      <c r="CI568" s="307"/>
      <c r="CJ568" s="307"/>
      <c r="CK568" s="307"/>
      <c r="CL568" s="307"/>
      <c r="CM568" s="307"/>
      <c r="CN568" s="307"/>
      <c r="CO568" s="307"/>
      <c r="CP568" s="307"/>
      <c r="CQ568" s="307"/>
      <c r="CR568" s="307"/>
      <c r="CS568" s="307"/>
      <c r="CT568" s="307"/>
      <c r="CU568" s="307"/>
      <c r="CV568" s="307"/>
      <c r="CW568" s="307"/>
      <c r="CX568" s="307"/>
      <c r="CY568" s="307"/>
      <c r="CZ568" s="307"/>
      <c r="DA568" s="307"/>
      <c r="DB568" s="307"/>
      <c r="DC568" s="307"/>
      <c r="DD568" s="307"/>
      <c r="DE568" s="307"/>
      <c r="DF568" s="307"/>
      <c r="DG568" s="307"/>
      <c r="DH568" s="307"/>
      <c r="DI568" s="390"/>
      <c r="DJ568" s="390"/>
      <c r="DK568" s="307"/>
      <c r="DL568" s="307"/>
      <c r="DM568" s="307"/>
      <c r="DN568" s="307"/>
      <c r="DO568" s="307"/>
      <c r="DP568" s="307"/>
      <c r="DQ568" s="307"/>
      <c r="DR568" s="307"/>
      <c r="DS568" s="307"/>
      <c r="DT568" s="307"/>
      <c r="DU568" s="307"/>
      <c r="DV568" s="307"/>
      <c r="DW568" s="307"/>
      <c r="DX568" s="307"/>
      <c r="DY568" s="307"/>
      <c r="DZ568" s="307"/>
      <c r="EA568" s="307"/>
      <c r="EB568" s="307"/>
      <c r="EC568" s="307"/>
      <c r="ED568" s="307"/>
      <c r="EE568" s="307"/>
      <c r="EF568" s="307"/>
      <c r="EG568" s="307"/>
      <c r="EH568" s="307"/>
      <c r="EI568" s="307"/>
      <c r="EJ568" s="307"/>
      <c r="EK568" s="307"/>
      <c r="EL568" s="307"/>
      <c r="EM568" s="307"/>
      <c r="EN568" s="307"/>
      <c r="EO568" s="307"/>
      <c r="EP568" s="307"/>
      <c r="EQ568" s="307"/>
      <c r="ER568" s="307"/>
      <c r="ES568" s="307"/>
      <c r="ET568" s="307"/>
      <c r="EU568" s="390"/>
      <c r="EV568" s="390"/>
      <c r="EW568" s="307"/>
      <c r="EX568" s="307"/>
      <c r="EY568" s="307"/>
      <c r="EZ568" s="307"/>
      <c r="FA568" s="307"/>
      <c r="FB568" s="307"/>
      <c r="FC568" s="307"/>
      <c r="FD568" s="307"/>
      <c r="FE568" s="307"/>
      <c r="FF568" s="307"/>
      <c r="FG568" s="307"/>
      <c r="FH568" s="307"/>
      <c r="FI568" s="307"/>
      <c r="FJ568" s="307"/>
      <c r="FK568" s="307"/>
      <c r="FL568" s="307"/>
      <c r="FM568" s="307"/>
      <c r="FN568" s="307"/>
      <c r="FO568" s="307"/>
      <c r="FP568" s="307"/>
      <c r="FQ568" s="307"/>
      <c r="FR568" s="307"/>
      <c r="FS568" s="307"/>
      <c r="FT568" s="307"/>
      <c r="FU568" s="307"/>
      <c r="FV568" s="307"/>
      <c r="FW568" s="307"/>
      <c r="FX568" s="307"/>
      <c r="FY568" s="307"/>
      <c r="FZ568" s="307"/>
      <c r="GA568" s="307"/>
      <c r="GB568" s="307"/>
      <c r="GC568" s="307"/>
      <c r="GD568" s="307"/>
      <c r="GE568" s="307"/>
      <c r="GF568" s="307"/>
      <c r="GG568" s="307"/>
      <c r="GH568" s="307"/>
      <c r="GI568" s="307"/>
      <c r="GJ568" s="307"/>
      <c r="GK568" s="307"/>
      <c r="GL568" s="307"/>
      <c r="GM568" s="307"/>
      <c r="GN568" s="307"/>
      <c r="GO568" s="307"/>
      <c r="GP568" s="307"/>
      <c r="GQ568" s="307"/>
      <c r="GR568" s="307"/>
      <c r="GS568" s="307"/>
      <c r="GT568" s="307"/>
      <c r="GU568" s="307"/>
      <c r="GV568" s="307"/>
      <c r="GW568" s="307"/>
      <c r="GX568" s="307"/>
      <c r="GY568" s="307"/>
      <c r="GZ568" s="307"/>
      <c r="HA568" s="307"/>
      <c r="HB568" s="307"/>
      <c r="HC568" s="307"/>
      <c r="HD568" s="307"/>
      <c r="HE568" s="307"/>
      <c r="HF568" s="307"/>
      <c r="HG568" s="307"/>
      <c r="HH568" s="307"/>
      <c r="HI568" s="307"/>
      <c r="HJ568" s="307"/>
      <c r="HK568" s="307"/>
      <c r="HL568" s="307"/>
      <c r="HM568" s="307"/>
      <c r="HN568" s="307"/>
      <c r="HO568" s="307"/>
      <c r="HP568" s="307"/>
      <c r="HQ568" s="307"/>
      <c r="HR568" s="307"/>
      <c r="HS568" s="307"/>
      <c r="HT568" s="307"/>
      <c r="HU568" s="307"/>
      <c r="HV568" s="307"/>
      <c r="HW568" s="307"/>
      <c r="HX568" s="307"/>
      <c r="HY568" s="307"/>
      <c r="HZ568" s="307"/>
      <c r="IA568" s="307"/>
      <c r="IB568" s="307"/>
      <c r="IC568" s="307"/>
      <c r="ID568" s="307"/>
      <c r="IE568" s="307"/>
      <c r="IF568" s="307"/>
      <c r="IG568" s="307"/>
      <c r="IH568" s="307"/>
      <c r="II568" s="307"/>
      <c r="IJ568" s="307"/>
      <c r="IK568" s="307"/>
      <c r="IL568" s="307"/>
      <c r="IM568" s="307"/>
      <c r="IN568" s="307"/>
      <c r="IO568" s="307"/>
      <c r="IP568" s="307"/>
      <c r="IQ568" s="307"/>
      <c r="IR568" s="307"/>
      <c r="IS568" s="307"/>
      <c r="IT568" s="307"/>
      <c r="IU568" s="307"/>
      <c r="IV568" s="307"/>
      <c r="IW568" s="307"/>
      <c r="IX568" s="307"/>
      <c r="IY568" s="307"/>
      <c r="IZ568" s="307"/>
      <c r="JA568" s="307"/>
      <c r="JB568" s="307"/>
      <c r="JC568" s="307"/>
      <c r="JD568" s="307"/>
      <c r="JE568" s="307"/>
      <c r="JF568" s="307"/>
      <c r="JG568" s="307"/>
      <c r="JH568" s="307"/>
      <c r="JI568" s="307"/>
      <c r="JJ568" s="307"/>
      <c r="JK568" s="307"/>
      <c r="JL568" s="307"/>
      <c r="JM568" s="307"/>
      <c r="JN568" s="307"/>
      <c r="JO568" s="307"/>
      <c r="JP568" s="307"/>
      <c r="JQ568" s="307"/>
      <c r="JR568" s="307"/>
      <c r="JS568" s="307"/>
      <c r="JT568" s="307"/>
      <c r="JU568" s="307"/>
      <c r="JV568" s="307"/>
      <c r="JW568" s="307"/>
      <c r="JX568" s="307"/>
      <c r="JY568" s="307"/>
      <c r="JZ568" s="307"/>
      <c r="KA568" s="307"/>
      <c r="KB568" s="307"/>
      <c r="KC568" s="307"/>
      <c r="KD568" s="307"/>
      <c r="KE568" s="307"/>
      <c r="KF568" s="307"/>
      <c r="KG568" s="307"/>
      <c r="KH568" s="307"/>
      <c r="KI568" s="307"/>
      <c r="KJ568" s="307"/>
      <c r="KK568" s="307"/>
      <c r="KL568" s="307"/>
      <c r="KM568" s="307"/>
      <c r="KN568" s="307"/>
      <c r="KO568" s="307"/>
      <c r="KP568" s="307"/>
      <c r="KQ568" s="307"/>
      <c r="KR568" s="307"/>
      <c r="KS568" s="307"/>
      <c r="KT568" s="307"/>
    </row>
    <row r="569" spans="14:306" s="56" customFormat="1" ht="15" customHeight="1">
      <c r="N569" s="341"/>
      <c r="W569" s="303"/>
      <c r="X569" s="303"/>
      <c r="Y569" s="303"/>
      <c r="Z569" s="303"/>
      <c r="AA569" s="303"/>
      <c r="AB569" s="303"/>
      <c r="AC569" s="303"/>
      <c r="AD569" s="303"/>
      <c r="AE569" s="303"/>
      <c r="AG569" s="354">
        <v>7</v>
      </c>
      <c r="AH569" s="354"/>
      <c r="AI569" s="356" t="s">
        <v>183</v>
      </c>
      <c r="AJ569" s="356" t="s">
        <v>73</v>
      </c>
      <c r="AK569" s="359">
        <v>12</v>
      </c>
      <c r="AL569" s="356" t="s">
        <v>156</v>
      </c>
      <c r="AM569" s="356" t="s">
        <v>296</v>
      </c>
      <c r="AN569" s="356" t="s">
        <v>263</v>
      </c>
      <c r="AO569" s="356">
        <v>13</v>
      </c>
      <c r="AP569" s="356" t="s">
        <v>76</v>
      </c>
      <c r="AQ569" s="411" t="s">
        <v>92</v>
      </c>
      <c r="AR569" s="356" t="s">
        <v>75</v>
      </c>
      <c r="AS569" s="356" t="s">
        <v>82</v>
      </c>
      <c r="AT569" s="356" t="s">
        <v>331</v>
      </c>
      <c r="AU569" s="356"/>
      <c r="AV569" s="359">
        <v>14</v>
      </c>
      <c r="AW569" s="356" t="s">
        <v>82</v>
      </c>
      <c r="AX569" s="359">
        <v>11</v>
      </c>
      <c r="AY569" s="303">
        <f t="shared" si="299"/>
        <v>25</v>
      </c>
      <c r="AZ569" s="303">
        <f t="shared" si="300"/>
        <v>15</v>
      </c>
      <c r="BA569" s="303">
        <f t="shared" si="301"/>
        <v>13</v>
      </c>
      <c r="BB569" s="303">
        <f t="shared" si="302"/>
        <v>14</v>
      </c>
      <c r="BC569" s="303">
        <f t="shared" si="303"/>
        <v>38</v>
      </c>
      <c r="BD569" s="303">
        <f t="shared" si="304"/>
        <v>27</v>
      </c>
      <c r="BE569" s="303">
        <f t="shared" si="305"/>
        <v>14</v>
      </c>
      <c r="BF569" s="303">
        <f t="shared" si="306"/>
        <v>17</v>
      </c>
      <c r="BG569" s="303">
        <f t="shared" si="307"/>
        <v>18</v>
      </c>
      <c r="BH569" s="303"/>
      <c r="BI569" s="303">
        <f t="shared" si="308"/>
        <v>17</v>
      </c>
      <c r="BJ569" s="303">
        <f t="shared" si="309"/>
        <v>21</v>
      </c>
      <c r="BK569" s="303">
        <f t="shared" si="310"/>
        <v>66</v>
      </c>
      <c r="BL569" s="303">
        <f t="shared" si="311"/>
        <v>15</v>
      </c>
      <c r="BM569" s="303">
        <f t="shared" si="312"/>
        <v>21</v>
      </c>
      <c r="BN569" s="303">
        <f t="shared" si="313"/>
        <v>12</v>
      </c>
      <c r="CB569" s="307"/>
      <c r="CC569" s="307"/>
      <c r="CD569" s="307"/>
      <c r="CE569" s="307"/>
      <c r="CF569" s="307"/>
      <c r="CG569" s="307"/>
      <c r="CH569" s="307"/>
      <c r="CI569" s="307"/>
      <c r="CJ569" s="307"/>
      <c r="CK569" s="307"/>
      <c r="CL569" s="307"/>
      <c r="CM569" s="307"/>
      <c r="CN569" s="307"/>
      <c r="CO569" s="307"/>
      <c r="CP569" s="307"/>
      <c r="CQ569" s="307"/>
      <c r="CR569" s="307"/>
      <c r="CS569" s="307"/>
      <c r="CT569" s="307"/>
      <c r="CU569" s="307"/>
      <c r="CV569" s="307"/>
      <c r="CW569" s="307"/>
      <c r="CX569" s="307"/>
      <c r="CY569" s="307"/>
      <c r="CZ569" s="307"/>
      <c r="DA569" s="307"/>
      <c r="DB569" s="307"/>
      <c r="DC569" s="307"/>
      <c r="DD569" s="307"/>
      <c r="DE569" s="307"/>
      <c r="DF569" s="307"/>
      <c r="DG569" s="307"/>
      <c r="DH569" s="307"/>
      <c r="DI569" s="390"/>
      <c r="DJ569" s="390"/>
      <c r="DK569" s="307"/>
      <c r="DL569" s="307"/>
      <c r="DM569" s="307"/>
      <c r="DN569" s="307"/>
      <c r="DO569" s="307"/>
      <c r="DP569" s="307"/>
      <c r="DQ569" s="307"/>
      <c r="DR569" s="307"/>
      <c r="DS569" s="307"/>
      <c r="DT569" s="307"/>
      <c r="DU569" s="307"/>
      <c r="DV569" s="307"/>
      <c r="DW569" s="307"/>
      <c r="DX569" s="307"/>
      <c r="DY569" s="307"/>
      <c r="DZ569" s="307"/>
      <c r="EA569" s="307"/>
      <c r="EB569" s="307"/>
      <c r="EC569" s="307"/>
      <c r="ED569" s="307"/>
      <c r="EE569" s="307"/>
      <c r="EF569" s="307"/>
      <c r="EG569" s="307"/>
      <c r="EH569" s="307"/>
      <c r="EI569" s="307"/>
      <c r="EJ569" s="307"/>
      <c r="EK569" s="307"/>
      <c r="EL569" s="307"/>
      <c r="EM569" s="307"/>
      <c r="EN569" s="307"/>
      <c r="EO569" s="307"/>
      <c r="EP569" s="307"/>
      <c r="EQ569" s="307"/>
      <c r="ER569" s="307"/>
      <c r="ES569" s="307"/>
      <c r="ET569" s="307"/>
      <c r="EU569" s="390"/>
      <c r="EV569" s="390"/>
      <c r="EW569" s="307"/>
      <c r="EX569" s="307"/>
      <c r="EY569" s="307"/>
      <c r="EZ569" s="307"/>
      <c r="FA569" s="307"/>
      <c r="FB569" s="307"/>
      <c r="FC569" s="307"/>
      <c r="FD569" s="307"/>
      <c r="FE569" s="307"/>
      <c r="FF569" s="307"/>
      <c r="FG569" s="307"/>
      <c r="FH569" s="307"/>
      <c r="FI569" s="307"/>
      <c r="FJ569" s="307"/>
      <c r="FK569" s="307"/>
      <c r="FL569" s="307"/>
      <c r="FM569" s="307"/>
      <c r="FN569" s="307"/>
      <c r="FO569" s="307"/>
      <c r="FP569" s="307"/>
      <c r="FQ569" s="307"/>
      <c r="FR569" s="307"/>
      <c r="FS569" s="307"/>
      <c r="FT569" s="307"/>
      <c r="FU569" s="307"/>
      <c r="FV569" s="307"/>
      <c r="FW569" s="307"/>
      <c r="FX569" s="307"/>
      <c r="FY569" s="307"/>
      <c r="FZ569" s="307"/>
      <c r="GA569" s="307"/>
      <c r="GB569" s="307"/>
      <c r="GC569" s="307"/>
      <c r="GD569" s="307"/>
      <c r="GE569" s="307"/>
      <c r="GF569" s="307"/>
      <c r="GG569" s="307"/>
      <c r="GH569" s="307"/>
      <c r="GI569" s="307"/>
      <c r="GJ569" s="307"/>
      <c r="GK569" s="307"/>
      <c r="GL569" s="307"/>
      <c r="GM569" s="307"/>
      <c r="GN569" s="307"/>
      <c r="GO569" s="307"/>
      <c r="GP569" s="307"/>
      <c r="GQ569" s="307"/>
      <c r="GR569" s="307"/>
      <c r="GS569" s="307"/>
      <c r="GT569" s="307"/>
      <c r="GU569" s="307"/>
      <c r="GV569" s="307"/>
      <c r="GW569" s="307"/>
      <c r="GX569" s="307"/>
      <c r="GY569" s="307"/>
      <c r="GZ569" s="307"/>
      <c r="HA569" s="307"/>
      <c r="HB569" s="307"/>
      <c r="HC569" s="307"/>
      <c r="HD569" s="307"/>
      <c r="HE569" s="307"/>
      <c r="HF569" s="307"/>
      <c r="HG569" s="307"/>
      <c r="HH569" s="307"/>
      <c r="HI569" s="307"/>
      <c r="HJ569" s="307"/>
      <c r="HK569" s="307"/>
      <c r="HL569" s="307"/>
      <c r="HM569" s="307"/>
      <c r="HN569" s="307"/>
      <c r="HO569" s="307"/>
      <c r="HP569" s="307"/>
      <c r="HQ569" s="307"/>
      <c r="HR569" s="307"/>
      <c r="HS569" s="307"/>
      <c r="HT569" s="307"/>
      <c r="HU569" s="307"/>
      <c r="HV569" s="307"/>
      <c r="HW569" s="307"/>
      <c r="HX569" s="307"/>
      <c r="HY569" s="307"/>
      <c r="HZ569" s="307"/>
      <c r="IA569" s="307"/>
      <c r="IB569" s="307"/>
      <c r="IC569" s="307"/>
      <c r="ID569" s="307"/>
      <c r="IE569" s="307"/>
      <c r="IF569" s="307"/>
      <c r="IG569" s="307"/>
      <c r="IH569" s="307"/>
      <c r="II569" s="307"/>
      <c r="IJ569" s="307"/>
      <c r="IK569" s="307"/>
      <c r="IL569" s="307"/>
      <c r="IM569" s="307"/>
      <c r="IN569" s="307"/>
      <c r="IO569" s="307"/>
      <c r="IP569" s="307"/>
      <c r="IQ569" s="307"/>
      <c r="IR569" s="307"/>
      <c r="IS569" s="307"/>
      <c r="IT569" s="307"/>
      <c r="IU569" s="307"/>
      <c r="IV569" s="307"/>
      <c r="IW569" s="307"/>
      <c r="IX569" s="307"/>
      <c r="IY569" s="307"/>
      <c r="IZ569" s="307"/>
      <c r="JA569" s="307"/>
      <c r="JB569" s="307"/>
      <c r="JC569" s="307"/>
      <c r="JD569" s="307"/>
      <c r="JE569" s="307"/>
      <c r="JF569" s="307"/>
      <c r="JG569" s="307"/>
      <c r="JH569" s="307"/>
      <c r="JI569" s="307"/>
      <c r="JJ569" s="307"/>
      <c r="JK569" s="307"/>
      <c r="JL569" s="307"/>
      <c r="JM569" s="307"/>
      <c r="JN569" s="307"/>
      <c r="JO569" s="307"/>
      <c r="JP569" s="307"/>
      <c r="JQ569" s="307"/>
      <c r="JR569" s="307"/>
      <c r="JS569" s="307"/>
      <c r="JT569" s="307"/>
      <c r="JU569" s="307"/>
      <c r="JV569" s="307"/>
      <c r="JW569" s="307"/>
      <c r="JX569" s="307"/>
      <c r="JY569" s="307"/>
      <c r="JZ569" s="307"/>
      <c r="KA569" s="307"/>
      <c r="KB569" s="307"/>
      <c r="KC569" s="307"/>
      <c r="KD569" s="307"/>
      <c r="KE569" s="307"/>
      <c r="KF569" s="307"/>
      <c r="KG569" s="307"/>
      <c r="KH569" s="307"/>
      <c r="KI569" s="307"/>
      <c r="KJ569" s="307"/>
      <c r="KK569" s="307"/>
      <c r="KL569" s="307"/>
      <c r="KM569" s="307"/>
      <c r="KN569" s="307"/>
      <c r="KO569" s="307"/>
      <c r="KP569" s="307"/>
      <c r="KQ569" s="307"/>
      <c r="KR569" s="307"/>
      <c r="KS569" s="307"/>
      <c r="KT569" s="307"/>
    </row>
    <row r="570" spans="14:306" s="56" customFormat="1" ht="15" customHeight="1">
      <c r="AG570" s="354">
        <v>8</v>
      </c>
      <c r="AH570" s="354"/>
      <c r="AI570" s="356" t="s">
        <v>88</v>
      </c>
      <c r="AJ570" s="356" t="s">
        <v>76</v>
      </c>
      <c r="AK570" s="359">
        <v>13</v>
      </c>
      <c r="AL570" s="359">
        <v>14</v>
      </c>
      <c r="AM570" s="356" t="s">
        <v>260</v>
      </c>
      <c r="AN570" s="356" t="s">
        <v>162</v>
      </c>
      <c r="AO570" s="356" t="s">
        <v>830</v>
      </c>
      <c r="AP570" s="356">
        <v>17</v>
      </c>
      <c r="AQ570" s="411" t="s">
        <v>130</v>
      </c>
      <c r="AR570" s="356" t="s">
        <v>79</v>
      </c>
      <c r="AS570" s="356" t="s">
        <v>138</v>
      </c>
      <c r="AT570" s="356" t="s">
        <v>255</v>
      </c>
      <c r="AU570" s="356"/>
      <c r="AV570" s="359">
        <v>15</v>
      </c>
      <c r="AW570" s="359">
        <v>21</v>
      </c>
      <c r="AX570" s="359">
        <v>12</v>
      </c>
      <c r="AY570" s="303">
        <f t="shared" si="299"/>
        <v>28</v>
      </c>
      <c r="AZ570" s="303">
        <f t="shared" si="300"/>
        <v>17</v>
      </c>
      <c r="BA570" s="303">
        <f t="shared" si="301"/>
        <v>14</v>
      </c>
      <c r="BB570" s="303">
        <f t="shared" si="302"/>
        <v>15</v>
      </c>
      <c r="BC570" s="303">
        <f t="shared" si="303"/>
        <v>42</v>
      </c>
      <c r="BD570" s="303">
        <f t="shared" si="304"/>
        <v>29</v>
      </c>
      <c r="BE570" s="303">
        <f t="shared" si="305"/>
        <v>16</v>
      </c>
      <c r="BF570" s="303">
        <f t="shared" si="306"/>
        <v>18</v>
      </c>
      <c r="BG570" s="303">
        <f t="shared" si="307"/>
        <v>20</v>
      </c>
      <c r="BH570" s="303"/>
      <c r="BI570" s="303">
        <f t="shared" si="308"/>
        <v>19</v>
      </c>
      <c r="BJ570" s="303">
        <f t="shared" si="309"/>
        <v>23</v>
      </c>
      <c r="BK570" s="303">
        <f t="shared" si="310"/>
        <v>73</v>
      </c>
      <c r="BL570" s="303">
        <f t="shared" si="311"/>
        <v>16</v>
      </c>
      <c r="BM570" s="303">
        <f t="shared" si="312"/>
        <v>22</v>
      </c>
      <c r="BN570" s="303">
        <f t="shared" si="313"/>
        <v>13</v>
      </c>
      <c r="CB570" s="307"/>
      <c r="CC570" s="307"/>
      <c r="CD570" s="307"/>
      <c r="CE570" s="307"/>
      <c r="CF570" s="307"/>
      <c r="CG570" s="307"/>
      <c r="CH570" s="307"/>
      <c r="CI570" s="307"/>
      <c r="CJ570" s="307"/>
      <c r="CK570" s="307"/>
      <c r="CL570" s="307"/>
      <c r="CM570" s="307"/>
      <c r="CN570" s="307"/>
      <c r="CO570" s="307"/>
      <c r="CP570" s="307"/>
      <c r="CQ570" s="307"/>
      <c r="CR570" s="307"/>
      <c r="CS570" s="307"/>
      <c r="CT570" s="307"/>
      <c r="CU570" s="307"/>
      <c r="CV570" s="307"/>
      <c r="CW570" s="307"/>
      <c r="CX570" s="307"/>
      <c r="CY570" s="307"/>
      <c r="CZ570" s="307"/>
      <c r="DA570" s="307"/>
      <c r="DB570" s="307"/>
      <c r="DC570" s="307"/>
      <c r="DD570" s="307"/>
      <c r="DE570" s="307"/>
      <c r="DF570" s="307"/>
      <c r="DG570" s="307"/>
      <c r="DH570" s="307"/>
      <c r="DI570" s="390"/>
      <c r="DJ570" s="390"/>
      <c r="DK570" s="307"/>
      <c r="DL570" s="307"/>
      <c r="DM570" s="307"/>
      <c r="DN570" s="307"/>
      <c r="DO570" s="307"/>
      <c r="DP570" s="307"/>
      <c r="DQ570" s="307"/>
      <c r="DR570" s="307"/>
      <c r="DS570" s="307"/>
      <c r="DT570" s="307"/>
      <c r="DU570" s="307"/>
      <c r="DV570" s="307"/>
      <c r="DW570" s="307"/>
      <c r="DX570" s="307"/>
      <c r="DY570" s="307"/>
      <c r="DZ570" s="307"/>
      <c r="EA570" s="307"/>
      <c r="EB570" s="307"/>
      <c r="EC570" s="307"/>
      <c r="ED570" s="307"/>
      <c r="EE570" s="307"/>
      <c r="EF570" s="307"/>
      <c r="EG570" s="307"/>
      <c r="EH570" s="307"/>
      <c r="EI570" s="307"/>
      <c r="EJ570" s="307"/>
      <c r="EK570" s="307"/>
      <c r="EL570" s="307"/>
      <c r="EM570" s="307"/>
      <c r="EN570" s="307"/>
      <c r="EO570" s="307"/>
      <c r="EP570" s="307"/>
      <c r="EQ570" s="307"/>
      <c r="ER570" s="307"/>
      <c r="ES570" s="307"/>
      <c r="ET570" s="307"/>
      <c r="EU570" s="390"/>
      <c r="EV570" s="390"/>
      <c r="EW570" s="307"/>
      <c r="EX570" s="307"/>
      <c r="EY570" s="307"/>
      <c r="EZ570" s="307"/>
      <c r="FA570" s="307"/>
      <c r="FB570" s="307"/>
      <c r="FC570" s="307"/>
      <c r="FD570" s="307"/>
      <c r="FE570" s="307"/>
      <c r="FF570" s="307"/>
      <c r="FG570" s="307"/>
      <c r="FH570" s="307"/>
      <c r="FI570" s="307"/>
      <c r="FJ570" s="307"/>
      <c r="FK570" s="307"/>
      <c r="FL570" s="307"/>
      <c r="FM570" s="307"/>
      <c r="FN570" s="307"/>
      <c r="FO570" s="307"/>
      <c r="FP570" s="307"/>
      <c r="FQ570" s="307"/>
      <c r="FR570" s="307"/>
      <c r="FS570" s="307"/>
      <c r="FT570" s="307"/>
      <c r="FU570" s="307"/>
      <c r="FV570" s="307"/>
      <c r="FW570" s="307"/>
      <c r="FX570" s="307"/>
      <c r="FY570" s="307"/>
      <c r="FZ570" s="307"/>
      <c r="GA570" s="307"/>
      <c r="GB570" s="307"/>
      <c r="GC570" s="307"/>
      <c r="GD570" s="307"/>
      <c r="GE570" s="307"/>
      <c r="GF570" s="307"/>
      <c r="GG570" s="307"/>
      <c r="GH570" s="307"/>
      <c r="GI570" s="307"/>
      <c r="GJ570" s="307"/>
      <c r="GK570" s="307"/>
      <c r="GL570" s="307"/>
      <c r="GM570" s="307"/>
      <c r="GN570" s="307"/>
      <c r="GO570" s="307"/>
      <c r="GP570" s="307"/>
      <c r="GQ570" s="307"/>
      <c r="GR570" s="307"/>
      <c r="GS570" s="307"/>
      <c r="GT570" s="307"/>
      <c r="GU570" s="307"/>
      <c r="GV570" s="307"/>
      <c r="GW570" s="307"/>
      <c r="GX570" s="307"/>
      <c r="GY570" s="307"/>
      <c r="GZ570" s="307"/>
      <c r="HA570" s="307"/>
      <c r="HB570" s="307"/>
      <c r="HC570" s="307"/>
      <c r="HD570" s="307"/>
      <c r="HE570" s="307"/>
      <c r="HF570" s="307"/>
      <c r="HG570" s="307"/>
      <c r="HH570" s="307"/>
      <c r="HI570" s="307"/>
      <c r="HJ570" s="307"/>
      <c r="HK570" s="307"/>
      <c r="HL570" s="307"/>
      <c r="HM570" s="307"/>
      <c r="HN570" s="307"/>
      <c r="HO570" s="307"/>
      <c r="HP570" s="307"/>
      <c r="HQ570" s="307"/>
      <c r="HR570" s="307"/>
      <c r="HS570" s="307"/>
      <c r="HT570" s="307"/>
      <c r="HU570" s="307"/>
      <c r="HV570" s="307"/>
      <c r="HW570" s="307"/>
      <c r="HX570" s="307"/>
      <c r="HY570" s="307"/>
      <c r="HZ570" s="307"/>
      <c r="IA570" s="307"/>
      <c r="IB570" s="307"/>
      <c r="IC570" s="307"/>
      <c r="ID570" s="307"/>
      <c r="IE570" s="307"/>
      <c r="IF570" s="307"/>
      <c r="IG570" s="307"/>
      <c r="IH570" s="307"/>
      <c r="II570" s="307"/>
      <c r="IJ570" s="307"/>
      <c r="IK570" s="307"/>
      <c r="IL570" s="307"/>
      <c r="IM570" s="307"/>
      <c r="IN570" s="307"/>
      <c r="IO570" s="307"/>
      <c r="IP570" s="307"/>
      <c r="IQ570" s="307"/>
      <c r="IR570" s="307"/>
      <c r="IS570" s="307"/>
      <c r="IT570" s="307"/>
      <c r="IU570" s="307"/>
      <c r="IV570" s="307"/>
      <c r="IW570" s="307"/>
      <c r="IX570" s="307"/>
      <c r="IY570" s="307"/>
      <c r="IZ570" s="307"/>
      <c r="JA570" s="307"/>
      <c r="JB570" s="307"/>
      <c r="JC570" s="307"/>
      <c r="JD570" s="307"/>
      <c r="JE570" s="307"/>
      <c r="JF570" s="307"/>
      <c r="JG570" s="307"/>
      <c r="JH570" s="307"/>
      <c r="JI570" s="307"/>
      <c r="JJ570" s="307"/>
      <c r="JK570" s="307"/>
      <c r="JL570" s="307"/>
      <c r="JM570" s="307"/>
      <c r="JN570" s="307"/>
      <c r="JO570" s="307"/>
      <c r="JP570" s="307"/>
      <c r="JQ570" s="307"/>
      <c r="JR570" s="307"/>
      <c r="JS570" s="307"/>
      <c r="JT570" s="307"/>
      <c r="JU570" s="307"/>
      <c r="JV570" s="307"/>
      <c r="JW570" s="307"/>
      <c r="JX570" s="307"/>
      <c r="JY570" s="307"/>
      <c r="JZ570" s="307"/>
      <c r="KA570" s="307"/>
      <c r="KB570" s="307"/>
      <c r="KC570" s="307"/>
      <c r="KD570" s="307"/>
      <c r="KE570" s="307"/>
      <c r="KF570" s="307"/>
      <c r="KG570" s="307"/>
      <c r="KH570" s="307"/>
      <c r="KI570" s="307"/>
      <c r="KJ570" s="307"/>
      <c r="KK570" s="307"/>
      <c r="KL570" s="307"/>
      <c r="KM570" s="307"/>
      <c r="KN570" s="307"/>
      <c r="KO570" s="307"/>
      <c r="KP570" s="307"/>
      <c r="KQ570" s="307"/>
      <c r="KR570" s="307"/>
      <c r="KS570" s="307"/>
      <c r="KT570" s="307"/>
    </row>
    <row r="571" spans="14:306" s="56" customFormat="1" ht="15" customHeight="1">
      <c r="AG571" s="354">
        <v>9</v>
      </c>
      <c r="AH571" s="354"/>
      <c r="AI571" s="356" t="s">
        <v>210</v>
      </c>
      <c r="AJ571" s="356" t="s">
        <v>78</v>
      </c>
      <c r="AK571" s="359">
        <v>14</v>
      </c>
      <c r="AL571" s="356" t="s">
        <v>76</v>
      </c>
      <c r="AM571" s="356" t="s">
        <v>212</v>
      </c>
      <c r="AN571" s="356" t="s">
        <v>158</v>
      </c>
      <c r="AO571" s="356">
        <v>16</v>
      </c>
      <c r="AP571" s="356" t="s">
        <v>130</v>
      </c>
      <c r="AQ571" s="411" t="s">
        <v>81</v>
      </c>
      <c r="AR571" s="356" t="s">
        <v>121</v>
      </c>
      <c r="AS571" s="356" t="s">
        <v>140</v>
      </c>
      <c r="AT571" s="356" t="s">
        <v>618</v>
      </c>
      <c r="AU571" s="356"/>
      <c r="AV571" s="359">
        <v>16</v>
      </c>
      <c r="AW571" s="359">
        <v>22</v>
      </c>
      <c r="AX571" s="359">
        <v>13</v>
      </c>
      <c r="AY571" s="303">
        <f t="shared" si="299"/>
        <v>32</v>
      </c>
      <c r="AZ571" s="303">
        <f t="shared" si="300"/>
        <v>20</v>
      </c>
      <c r="BA571" s="303">
        <f t="shared" si="301"/>
        <v>15</v>
      </c>
      <c r="BB571" s="303">
        <f t="shared" si="302"/>
        <v>17</v>
      </c>
      <c r="BC571" s="303">
        <f t="shared" si="303"/>
        <v>46</v>
      </c>
      <c r="BD571" s="303">
        <f t="shared" si="304"/>
        <v>32</v>
      </c>
      <c r="BE571" s="303">
        <f t="shared" si="305"/>
        <v>17</v>
      </c>
      <c r="BF571" s="303">
        <f t="shared" si="306"/>
        <v>20</v>
      </c>
      <c r="BG571" s="303">
        <f t="shared" si="307"/>
        <v>22</v>
      </c>
      <c r="BH571" s="303"/>
      <c r="BI571" s="303">
        <f t="shared" si="308"/>
        <v>22</v>
      </c>
      <c r="BJ571" s="303">
        <f t="shared" si="309"/>
        <v>25</v>
      </c>
      <c r="BK571" s="303">
        <f t="shared" si="310"/>
        <v>79</v>
      </c>
      <c r="BL571" s="303">
        <f t="shared" si="311"/>
        <v>17</v>
      </c>
      <c r="BM571" s="303">
        <f t="shared" si="312"/>
        <v>23</v>
      </c>
      <c r="BN571" s="303">
        <f t="shared" si="313"/>
        <v>14</v>
      </c>
      <c r="CB571" s="307"/>
      <c r="CC571" s="307"/>
      <c r="CD571" s="307"/>
      <c r="CE571" s="307"/>
      <c r="CF571" s="307"/>
      <c r="CG571" s="307"/>
      <c r="CH571" s="307"/>
      <c r="CI571" s="307"/>
      <c r="CJ571" s="307"/>
      <c r="CK571" s="307"/>
      <c r="CL571" s="307"/>
      <c r="CM571" s="307"/>
      <c r="CN571" s="307"/>
      <c r="CO571" s="307"/>
      <c r="CP571" s="307"/>
      <c r="CQ571" s="307"/>
      <c r="CR571" s="307"/>
      <c r="CS571" s="307"/>
      <c r="CT571" s="307"/>
      <c r="CU571" s="307"/>
      <c r="CV571" s="307"/>
      <c r="CW571" s="307"/>
      <c r="CX571" s="307"/>
      <c r="CY571" s="307"/>
      <c r="CZ571" s="307"/>
      <c r="DA571" s="307"/>
      <c r="DB571" s="307"/>
      <c r="DC571" s="307"/>
      <c r="DD571" s="307"/>
      <c r="DE571" s="307"/>
      <c r="DF571" s="307"/>
      <c r="DG571" s="307"/>
      <c r="DH571" s="307"/>
      <c r="DI571" s="390"/>
      <c r="DJ571" s="390"/>
      <c r="DK571" s="307"/>
      <c r="DL571" s="307"/>
      <c r="DM571" s="307"/>
      <c r="DN571" s="307"/>
      <c r="DO571" s="307"/>
      <c r="DP571" s="307"/>
      <c r="DQ571" s="307"/>
      <c r="DR571" s="307"/>
      <c r="DS571" s="307"/>
      <c r="DT571" s="307"/>
      <c r="DU571" s="307"/>
      <c r="DV571" s="307"/>
      <c r="DW571" s="307"/>
      <c r="DX571" s="307"/>
      <c r="DY571" s="307"/>
      <c r="DZ571" s="307"/>
      <c r="EA571" s="307"/>
      <c r="EB571" s="307"/>
      <c r="EC571" s="307"/>
      <c r="ED571" s="307"/>
      <c r="EE571" s="307"/>
      <c r="EF571" s="307"/>
      <c r="EG571" s="307"/>
      <c r="EH571" s="307"/>
      <c r="EI571" s="307"/>
      <c r="EJ571" s="307"/>
      <c r="EK571" s="307"/>
      <c r="EL571" s="307"/>
      <c r="EM571" s="307"/>
      <c r="EN571" s="307"/>
      <c r="EO571" s="307"/>
      <c r="EP571" s="307"/>
      <c r="EQ571" s="307"/>
      <c r="ER571" s="307"/>
      <c r="ES571" s="307"/>
      <c r="ET571" s="307"/>
      <c r="EU571" s="390"/>
      <c r="EV571" s="390"/>
      <c r="EW571" s="307"/>
      <c r="EX571" s="307"/>
      <c r="EY571" s="307"/>
      <c r="EZ571" s="307"/>
      <c r="FA571" s="307"/>
      <c r="FB571" s="307"/>
      <c r="FC571" s="307"/>
      <c r="FD571" s="307"/>
      <c r="FE571" s="307"/>
      <c r="FF571" s="307"/>
      <c r="FG571" s="307"/>
      <c r="FH571" s="307"/>
      <c r="FI571" s="307"/>
      <c r="FJ571" s="307"/>
      <c r="FK571" s="307"/>
      <c r="FL571" s="307"/>
      <c r="FM571" s="307"/>
      <c r="FN571" s="307"/>
      <c r="FO571" s="307"/>
      <c r="FP571" s="307"/>
      <c r="FQ571" s="307"/>
      <c r="FR571" s="307"/>
      <c r="FS571" s="307"/>
      <c r="FT571" s="307"/>
      <c r="FU571" s="307"/>
      <c r="FV571" s="307"/>
      <c r="FW571" s="307"/>
      <c r="FX571" s="307"/>
      <c r="FY571" s="307"/>
      <c r="FZ571" s="307"/>
      <c r="GA571" s="307"/>
      <c r="GB571" s="307"/>
      <c r="GC571" s="307"/>
      <c r="GD571" s="307"/>
      <c r="GE571" s="307"/>
      <c r="GF571" s="307"/>
      <c r="GG571" s="307"/>
      <c r="GH571" s="307"/>
      <c r="GI571" s="307"/>
      <c r="GJ571" s="307"/>
      <c r="GK571" s="307"/>
      <c r="GL571" s="307"/>
      <c r="GM571" s="307"/>
      <c r="GN571" s="307"/>
      <c r="GO571" s="307"/>
      <c r="GP571" s="307"/>
      <c r="GQ571" s="307"/>
      <c r="GR571" s="307"/>
      <c r="GS571" s="307"/>
      <c r="GT571" s="307"/>
      <c r="GU571" s="307"/>
      <c r="GV571" s="307"/>
      <c r="GW571" s="307"/>
      <c r="GX571" s="307"/>
      <c r="GY571" s="307"/>
      <c r="GZ571" s="307"/>
      <c r="HA571" s="307"/>
      <c r="HB571" s="307"/>
      <c r="HC571" s="307"/>
      <c r="HD571" s="307"/>
      <c r="HE571" s="307"/>
      <c r="HF571" s="307"/>
      <c r="HG571" s="307"/>
      <c r="HH571" s="307"/>
      <c r="HI571" s="307"/>
      <c r="HJ571" s="307"/>
      <c r="HK571" s="307"/>
      <c r="HL571" s="307"/>
      <c r="HM571" s="307"/>
      <c r="HN571" s="307"/>
      <c r="HO571" s="307"/>
      <c r="HP571" s="307"/>
      <c r="HQ571" s="307"/>
      <c r="HR571" s="307"/>
      <c r="HS571" s="307"/>
      <c r="HT571" s="307"/>
      <c r="HU571" s="307"/>
      <c r="HV571" s="307"/>
      <c r="HW571" s="307"/>
      <c r="HX571" s="307"/>
      <c r="HY571" s="307"/>
      <c r="HZ571" s="307"/>
      <c r="IA571" s="307"/>
      <c r="IB571" s="307"/>
      <c r="IC571" s="307"/>
      <c r="ID571" s="307"/>
      <c r="IE571" s="307"/>
      <c r="IF571" s="307"/>
      <c r="IG571" s="307"/>
      <c r="IH571" s="307"/>
      <c r="II571" s="307"/>
      <c r="IJ571" s="307"/>
      <c r="IK571" s="307"/>
      <c r="IL571" s="307"/>
      <c r="IM571" s="307"/>
      <c r="IN571" s="307"/>
      <c r="IO571" s="307"/>
      <c r="IP571" s="307"/>
      <c r="IQ571" s="307"/>
      <c r="IR571" s="307"/>
      <c r="IS571" s="307"/>
      <c r="IT571" s="307"/>
      <c r="IU571" s="307"/>
      <c r="IV571" s="307"/>
      <c r="IW571" s="307"/>
      <c r="IX571" s="307"/>
      <c r="IY571" s="307"/>
      <c r="IZ571" s="307"/>
      <c r="JA571" s="307"/>
      <c r="JB571" s="307"/>
      <c r="JC571" s="307"/>
      <c r="JD571" s="307"/>
      <c r="JE571" s="307"/>
      <c r="JF571" s="307"/>
      <c r="JG571" s="307"/>
      <c r="JH571" s="307"/>
      <c r="JI571" s="307"/>
      <c r="JJ571" s="307"/>
      <c r="JK571" s="307"/>
      <c r="JL571" s="307"/>
      <c r="JM571" s="307"/>
      <c r="JN571" s="307"/>
      <c r="JO571" s="307"/>
      <c r="JP571" s="307"/>
      <c r="JQ571" s="307"/>
      <c r="JR571" s="307"/>
      <c r="JS571" s="307"/>
      <c r="JT571" s="307"/>
      <c r="JU571" s="307"/>
      <c r="JV571" s="307"/>
      <c r="JW571" s="307"/>
      <c r="JX571" s="307"/>
      <c r="JY571" s="307"/>
      <c r="JZ571" s="307"/>
      <c r="KA571" s="307"/>
      <c r="KB571" s="307"/>
      <c r="KC571" s="307"/>
      <c r="KD571" s="307"/>
      <c r="KE571" s="307"/>
      <c r="KF571" s="307"/>
      <c r="KG571" s="307"/>
      <c r="KH571" s="307"/>
      <c r="KI571" s="307"/>
      <c r="KJ571" s="307"/>
      <c r="KK571" s="307"/>
      <c r="KL571" s="307"/>
      <c r="KM571" s="307"/>
      <c r="KN571" s="307"/>
      <c r="KO571" s="307"/>
      <c r="KP571" s="307"/>
      <c r="KQ571" s="307"/>
      <c r="KR571" s="307"/>
      <c r="KS571" s="307"/>
      <c r="KT571" s="307"/>
    </row>
    <row r="572" spans="14:306" s="56" customFormat="1" ht="15" customHeight="1">
      <c r="AG572" s="354">
        <v>10</v>
      </c>
      <c r="AH572" s="354"/>
      <c r="AI572" s="356" t="s">
        <v>159</v>
      </c>
      <c r="AJ572" s="356" t="s">
        <v>167</v>
      </c>
      <c r="AK572" s="359">
        <v>15</v>
      </c>
      <c r="AL572" s="359">
        <v>17</v>
      </c>
      <c r="AM572" s="356" t="s">
        <v>161</v>
      </c>
      <c r="AN572" s="356" t="s">
        <v>102</v>
      </c>
      <c r="AO572" s="356" t="s">
        <v>852</v>
      </c>
      <c r="AP572" s="356" t="s">
        <v>81</v>
      </c>
      <c r="AQ572" s="411" t="s">
        <v>164</v>
      </c>
      <c r="AR572" s="356" t="s">
        <v>164</v>
      </c>
      <c r="AS572" s="359">
        <v>25</v>
      </c>
      <c r="AT572" s="356" t="s">
        <v>619</v>
      </c>
      <c r="AU572" s="356"/>
      <c r="AV572" s="359">
        <v>17</v>
      </c>
      <c r="AW572" s="356" t="s">
        <v>140</v>
      </c>
      <c r="AX572" s="359">
        <v>14</v>
      </c>
      <c r="AY572" s="303">
        <f t="shared" si="299"/>
        <v>36</v>
      </c>
      <c r="AZ572" s="303">
        <f t="shared" si="300"/>
        <v>23</v>
      </c>
      <c r="BA572" s="303">
        <f t="shared" si="301"/>
        <v>16</v>
      </c>
      <c r="BB572" s="303">
        <f t="shared" si="302"/>
        <v>18</v>
      </c>
      <c r="BC572" s="303">
        <f t="shared" si="303"/>
        <v>49</v>
      </c>
      <c r="BD572" s="303">
        <f t="shared" si="304"/>
        <v>34</v>
      </c>
      <c r="BE572" s="303">
        <f t="shared" si="305"/>
        <v>19</v>
      </c>
      <c r="BF572" s="303">
        <f t="shared" si="306"/>
        <v>22</v>
      </c>
      <c r="BG572" s="303">
        <f t="shared" si="307"/>
        <v>24</v>
      </c>
      <c r="BH572" s="303"/>
      <c r="BI572" s="303">
        <f t="shared" si="308"/>
        <v>24</v>
      </c>
      <c r="BJ572" s="303">
        <f t="shared" si="309"/>
        <v>26</v>
      </c>
      <c r="BK572" s="303">
        <f t="shared" si="310"/>
        <v>86</v>
      </c>
      <c r="BL572" s="303">
        <f t="shared" si="311"/>
        <v>18</v>
      </c>
      <c r="BM572" s="303">
        <f t="shared" si="312"/>
        <v>25</v>
      </c>
      <c r="BN572" s="303">
        <f t="shared" si="313"/>
        <v>15</v>
      </c>
      <c r="CB572" s="307"/>
      <c r="CC572" s="307"/>
      <c r="CD572" s="307"/>
      <c r="CE572" s="307"/>
      <c r="CF572" s="307"/>
      <c r="CG572" s="307"/>
      <c r="CH572" s="307"/>
      <c r="CI572" s="307"/>
      <c r="CJ572" s="307"/>
      <c r="CK572" s="307"/>
      <c r="CL572" s="307"/>
      <c r="CM572" s="307"/>
      <c r="CN572" s="307"/>
      <c r="CO572" s="307"/>
      <c r="CP572" s="307"/>
      <c r="CQ572" s="307"/>
      <c r="CR572" s="307"/>
      <c r="CS572" s="307"/>
      <c r="CT572" s="307"/>
      <c r="CU572" s="307"/>
      <c r="CV572" s="307"/>
      <c r="CW572" s="307"/>
      <c r="CX572" s="307"/>
      <c r="CY572" s="307"/>
      <c r="CZ572" s="307"/>
      <c r="DA572" s="307"/>
      <c r="DB572" s="307"/>
      <c r="DC572" s="307"/>
      <c r="DD572" s="307"/>
      <c r="DE572" s="307"/>
      <c r="DF572" s="307"/>
      <c r="DG572" s="307"/>
      <c r="DH572" s="307"/>
      <c r="DI572" s="390"/>
      <c r="DJ572" s="390"/>
      <c r="DK572" s="307"/>
      <c r="DL572" s="307"/>
      <c r="DM572" s="307"/>
      <c r="DN572" s="307"/>
      <c r="DO572" s="307"/>
      <c r="DP572" s="307"/>
      <c r="DQ572" s="307"/>
      <c r="DR572" s="307"/>
      <c r="DS572" s="307"/>
      <c r="DT572" s="307"/>
      <c r="DU572" s="307"/>
      <c r="DV572" s="307"/>
      <c r="DW572" s="307"/>
      <c r="DX572" s="307"/>
      <c r="DY572" s="307"/>
      <c r="DZ572" s="307"/>
      <c r="EA572" s="307"/>
      <c r="EB572" s="307"/>
      <c r="EC572" s="307"/>
      <c r="ED572" s="307"/>
      <c r="EE572" s="307"/>
      <c r="EF572" s="307"/>
      <c r="EG572" s="307"/>
      <c r="EH572" s="307"/>
      <c r="EI572" s="307"/>
      <c r="EJ572" s="307"/>
      <c r="EK572" s="307"/>
      <c r="EL572" s="307"/>
      <c r="EM572" s="307"/>
      <c r="EN572" s="307"/>
      <c r="EO572" s="307"/>
      <c r="EP572" s="307"/>
      <c r="EQ572" s="307"/>
      <c r="ER572" s="307"/>
      <c r="ES572" s="307"/>
      <c r="ET572" s="307"/>
      <c r="EU572" s="390"/>
      <c r="EV572" s="390"/>
      <c r="EW572" s="307"/>
      <c r="EX572" s="307"/>
      <c r="EY572" s="307"/>
      <c r="EZ572" s="307"/>
      <c r="FA572" s="307"/>
      <c r="FB572" s="307"/>
      <c r="FC572" s="307"/>
      <c r="FD572" s="307"/>
      <c r="FE572" s="307"/>
      <c r="FF572" s="307"/>
      <c r="FG572" s="307"/>
      <c r="FH572" s="307"/>
      <c r="FI572" s="307"/>
      <c r="FJ572" s="307"/>
      <c r="FK572" s="307"/>
      <c r="FL572" s="307"/>
      <c r="FM572" s="307"/>
      <c r="FN572" s="307"/>
      <c r="FO572" s="307"/>
      <c r="FP572" s="307"/>
      <c r="FQ572" s="307"/>
      <c r="FR572" s="307"/>
      <c r="FS572" s="307"/>
      <c r="FT572" s="307"/>
      <c r="FU572" s="307"/>
      <c r="FV572" s="307"/>
      <c r="FW572" s="307"/>
      <c r="FX572" s="307"/>
      <c r="FY572" s="307"/>
      <c r="FZ572" s="307"/>
      <c r="GA572" s="307"/>
      <c r="GB572" s="307"/>
      <c r="GC572" s="307"/>
      <c r="GD572" s="307"/>
      <c r="GE572" s="307"/>
      <c r="GF572" s="307"/>
      <c r="GG572" s="307"/>
      <c r="GH572" s="307"/>
      <c r="GI572" s="307"/>
      <c r="GJ572" s="307"/>
      <c r="GK572" s="307"/>
      <c r="GL572" s="307"/>
      <c r="GM572" s="307"/>
      <c r="GN572" s="307"/>
      <c r="GO572" s="307"/>
      <c r="GP572" s="307"/>
      <c r="GQ572" s="307"/>
      <c r="GR572" s="307"/>
      <c r="GS572" s="307"/>
      <c r="GT572" s="307"/>
      <c r="GU572" s="307"/>
      <c r="GV572" s="307"/>
      <c r="GW572" s="307"/>
      <c r="GX572" s="307"/>
      <c r="GY572" s="307"/>
      <c r="GZ572" s="307"/>
      <c r="HA572" s="307"/>
      <c r="HB572" s="307"/>
      <c r="HC572" s="307"/>
      <c r="HD572" s="307"/>
      <c r="HE572" s="307"/>
      <c r="HF572" s="307"/>
      <c r="HG572" s="307"/>
      <c r="HH572" s="307"/>
      <c r="HI572" s="307"/>
      <c r="HJ572" s="307"/>
      <c r="HK572" s="307"/>
      <c r="HL572" s="307"/>
      <c r="HM572" s="307"/>
      <c r="HN572" s="307"/>
      <c r="HO572" s="307"/>
      <c r="HP572" s="307"/>
      <c r="HQ572" s="307"/>
      <c r="HR572" s="307"/>
      <c r="HS572" s="307"/>
      <c r="HT572" s="307"/>
      <c r="HU572" s="307"/>
      <c r="HV572" s="307"/>
      <c r="HW572" s="307"/>
      <c r="HX572" s="307"/>
      <c r="HY572" s="307"/>
      <c r="HZ572" s="307"/>
      <c r="IA572" s="307"/>
      <c r="IB572" s="307"/>
      <c r="IC572" s="307"/>
      <c r="ID572" s="307"/>
      <c r="IE572" s="307"/>
      <c r="IF572" s="307"/>
      <c r="IG572" s="307"/>
      <c r="IH572" s="307"/>
      <c r="II572" s="307"/>
      <c r="IJ572" s="307"/>
      <c r="IK572" s="307"/>
      <c r="IL572" s="307"/>
      <c r="IM572" s="307"/>
      <c r="IN572" s="307"/>
      <c r="IO572" s="307"/>
      <c r="IP572" s="307"/>
      <c r="IQ572" s="307"/>
      <c r="IR572" s="307"/>
      <c r="IS572" s="307"/>
      <c r="IT572" s="307"/>
      <c r="IU572" s="307"/>
      <c r="IV572" s="307"/>
      <c r="IW572" s="307"/>
      <c r="IX572" s="307"/>
      <c r="IY572" s="307"/>
      <c r="IZ572" s="307"/>
      <c r="JA572" s="307"/>
      <c r="JB572" s="307"/>
      <c r="JC572" s="307"/>
      <c r="JD572" s="307"/>
      <c r="JE572" s="307"/>
      <c r="JF572" s="307"/>
      <c r="JG572" s="307"/>
      <c r="JH572" s="307"/>
      <c r="JI572" s="307"/>
      <c r="JJ572" s="307"/>
      <c r="JK572" s="307"/>
      <c r="JL572" s="307"/>
      <c r="JM572" s="307"/>
      <c r="JN572" s="307"/>
      <c r="JO572" s="307"/>
      <c r="JP572" s="307"/>
      <c r="JQ572" s="307"/>
      <c r="JR572" s="307"/>
      <c r="JS572" s="307"/>
      <c r="JT572" s="307"/>
      <c r="JU572" s="307"/>
      <c r="JV572" s="307"/>
      <c r="JW572" s="307"/>
      <c r="JX572" s="307"/>
      <c r="JY572" s="307"/>
      <c r="JZ572" s="307"/>
      <c r="KA572" s="307"/>
      <c r="KB572" s="307"/>
      <c r="KC572" s="307"/>
      <c r="KD572" s="307"/>
      <c r="KE572" s="307"/>
      <c r="KF572" s="307"/>
      <c r="KG572" s="307"/>
      <c r="KH572" s="307"/>
      <c r="KI572" s="307"/>
      <c r="KJ572" s="307"/>
      <c r="KK572" s="307"/>
      <c r="KL572" s="307"/>
      <c r="KM572" s="307"/>
      <c r="KN572" s="307"/>
      <c r="KO572" s="307"/>
      <c r="KP572" s="307"/>
      <c r="KQ572" s="307"/>
      <c r="KR572" s="307"/>
      <c r="KS572" s="307"/>
      <c r="KT572" s="307"/>
    </row>
    <row r="573" spans="14:306" s="56" customFormat="1" ht="15" customHeight="1">
      <c r="AG573" s="351">
        <v>11</v>
      </c>
      <c r="AH573" s="351"/>
      <c r="AI573" s="356" t="s">
        <v>83</v>
      </c>
      <c r="AJ573" s="356" t="s">
        <v>140</v>
      </c>
      <c r="AK573" s="356" t="s">
        <v>92</v>
      </c>
      <c r="AL573" s="359">
        <v>18</v>
      </c>
      <c r="AM573" s="356" t="s">
        <v>262</v>
      </c>
      <c r="AN573" s="356" t="s">
        <v>192</v>
      </c>
      <c r="AO573" s="356">
        <v>19</v>
      </c>
      <c r="AP573" s="356" t="s">
        <v>164</v>
      </c>
      <c r="AQ573" s="411" t="s">
        <v>89</v>
      </c>
      <c r="AR573" s="356" t="s">
        <v>89</v>
      </c>
      <c r="AS573" s="356" t="s">
        <v>93</v>
      </c>
      <c r="AT573" s="356" t="s">
        <v>141</v>
      </c>
      <c r="AU573" s="356"/>
      <c r="AV573" s="359">
        <v>18</v>
      </c>
      <c r="AW573" s="359">
        <v>25</v>
      </c>
      <c r="AX573" s="359">
        <v>15</v>
      </c>
      <c r="AY573" s="303">
        <f t="shared" si="299"/>
        <v>40</v>
      </c>
      <c r="AZ573" s="303">
        <f t="shared" si="300"/>
        <v>25</v>
      </c>
      <c r="BA573" s="303">
        <f t="shared" si="301"/>
        <v>18</v>
      </c>
      <c r="BB573" s="303">
        <f t="shared" si="302"/>
        <v>19</v>
      </c>
      <c r="BC573" s="303">
        <f t="shared" si="303"/>
        <v>53</v>
      </c>
      <c r="BD573" s="303">
        <f t="shared" si="304"/>
        <v>37</v>
      </c>
      <c r="BE573" s="303">
        <f t="shared" si="305"/>
        <v>20</v>
      </c>
      <c r="BF573" s="303">
        <f t="shared" si="306"/>
        <v>24</v>
      </c>
      <c r="BG573" s="303">
        <f t="shared" si="307"/>
        <v>26</v>
      </c>
      <c r="BH573" s="303"/>
      <c r="BI573" s="303">
        <f t="shared" si="308"/>
        <v>26</v>
      </c>
      <c r="BJ573" s="303">
        <f t="shared" si="309"/>
        <v>28</v>
      </c>
      <c r="BK573" s="303">
        <f t="shared" si="310"/>
        <v>92</v>
      </c>
      <c r="BL573" s="303">
        <f t="shared" si="311"/>
        <v>19</v>
      </c>
      <c r="BM573" s="303">
        <f t="shared" si="312"/>
        <v>26</v>
      </c>
      <c r="BN573" s="303">
        <f t="shared" si="313"/>
        <v>16</v>
      </c>
      <c r="CB573" s="307"/>
      <c r="CC573" s="307"/>
      <c r="CD573" s="307"/>
      <c r="CE573" s="307"/>
      <c r="CF573" s="307"/>
      <c r="CG573" s="307"/>
      <c r="CH573" s="307"/>
      <c r="CI573" s="307"/>
      <c r="CJ573" s="307"/>
      <c r="CK573" s="307"/>
      <c r="CL573" s="307"/>
      <c r="CM573" s="307"/>
      <c r="CN573" s="307"/>
      <c r="CO573" s="307"/>
      <c r="CP573" s="307"/>
      <c r="CQ573" s="307"/>
      <c r="CR573" s="307"/>
      <c r="CS573" s="307"/>
      <c r="CT573" s="307"/>
      <c r="CU573" s="307"/>
      <c r="CV573" s="307"/>
      <c r="CW573" s="307"/>
      <c r="CX573" s="307"/>
      <c r="CY573" s="307"/>
      <c r="CZ573" s="307"/>
      <c r="DA573" s="307"/>
      <c r="DB573" s="307"/>
      <c r="DC573" s="307"/>
      <c r="DD573" s="307"/>
      <c r="DE573" s="307"/>
      <c r="DF573" s="307"/>
      <c r="DG573" s="307"/>
      <c r="DH573" s="307"/>
      <c r="DI573" s="390"/>
      <c r="DJ573" s="390"/>
      <c r="DK573" s="307"/>
      <c r="DL573" s="307"/>
      <c r="DM573" s="307"/>
      <c r="DN573" s="307"/>
      <c r="DO573" s="307"/>
      <c r="DP573" s="307"/>
      <c r="DQ573" s="307"/>
      <c r="DR573" s="307"/>
      <c r="DS573" s="307"/>
      <c r="DT573" s="307"/>
      <c r="DU573" s="307"/>
      <c r="DV573" s="307"/>
      <c r="DW573" s="307"/>
      <c r="DX573" s="307"/>
      <c r="DY573" s="307"/>
      <c r="DZ573" s="307"/>
      <c r="EA573" s="307"/>
      <c r="EB573" s="307"/>
      <c r="EC573" s="307"/>
      <c r="ED573" s="307"/>
      <c r="EE573" s="307"/>
      <c r="EF573" s="307"/>
      <c r="EG573" s="307"/>
      <c r="EH573" s="307"/>
      <c r="EI573" s="307"/>
      <c r="EJ573" s="307"/>
      <c r="EK573" s="307"/>
      <c r="EL573" s="307"/>
      <c r="EM573" s="307"/>
      <c r="EN573" s="307"/>
      <c r="EO573" s="307"/>
      <c r="EP573" s="307"/>
      <c r="EQ573" s="307"/>
      <c r="ER573" s="307"/>
      <c r="ES573" s="307"/>
      <c r="ET573" s="307"/>
      <c r="EU573" s="390"/>
      <c r="EV573" s="390"/>
      <c r="EW573" s="307"/>
      <c r="EX573" s="307"/>
      <c r="EY573" s="307"/>
      <c r="EZ573" s="307"/>
      <c r="FA573" s="307"/>
      <c r="FB573" s="307"/>
      <c r="FC573" s="307"/>
      <c r="FD573" s="307"/>
      <c r="FE573" s="307"/>
      <c r="FF573" s="307"/>
      <c r="FG573" s="307"/>
      <c r="FH573" s="307"/>
      <c r="FI573" s="307"/>
      <c r="FJ573" s="307"/>
      <c r="FK573" s="307"/>
      <c r="FL573" s="307"/>
      <c r="FM573" s="307"/>
      <c r="FN573" s="307"/>
      <c r="FO573" s="307"/>
      <c r="FP573" s="307"/>
      <c r="FQ573" s="307"/>
      <c r="FR573" s="307"/>
      <c r="FS573" s="307"/>
      <c r="FT573" s="307"/>
      <c r="FU573" s="307"/>
      <c r="FV573" s="307"/>
      <c r="FW573" s="307"/>
      <c r="FX573" s="307"/>
      <c r="FY573" s="307"/>
      <c r="FZ573" s="307"/>
      <c r="GA573" s="307"/>
      <c r="GB573" s="307"/>
      <c r="GC573" s="307"/>
      <c r="GD573" s="307"/>
      <c r="GE573" s="307"/>
      <c r="GF573" s="307"/>
      <c r="GG573" s="307"/>
      <c r="GH573" s="307"/>
      <c r="GI573" s="307"/>
      <c r="GJ573" s="307"/>
      <c r="GK573" s="307"/>
      <c r="GL573" s="307"/>
      <c r="GM573" s="307"/>
      <c r="GN573" s="307"/>
      <c r="GO573" s="307"/>
      <c r="GP573" s="307"/>
      <c r="GQ573" s="307"/>
      <c r="GR573" s="307"/>
      <c r="GS573" s="307"/>
      <c r="GT573" s="307"/>
      <c r="GU573" s="307"/>
      <c r="GV573" s="307"/>
      <c r="GW573" s="307"/>
      <c r="GX573" s="307"/>
      <c r="GY573" s="307"/>
      <c r="GZ573" s="307"/>
      <c r="HA573" s="307"/>
      <c r="HB573" s="307"/>
      <c r="HC573" s="307"/>
      <c r="HD573" s="307"/>
      <c r="HE573" s="307"/>
      <c r="HF573" s="307"/>
      <c r="HG573" s="307"/>
      <c r="HH573" s="307"/>
      <c r="HI573" s="307"/>
      <c r="HJ573" s="307"/>
      <c r="HK573" s="307"/>
      <c r="HL573" s="307"/>
      <c r="HM573" s="307"/>
      <c r="HN573" s="307"/>
      <c r="HO573" s="307"/>
      <c r="HP573" s="307"/>
      <c r="HQ573" s="307"/>
      <c r="HR573" s="307"/>
      <c r="HS573" s="307"/>
      <c r="HT573" s="307"/>
      <c r="HU573" s="307"/>
      <c r="HV573" s="307"/>
      <c r="HW573" s="307"/>
      <c r="HX573" s="307"/>
      <c r="HY573" s="307"/>
      <c r="HZ573" s="307"/>
      <c r="IA573" s="307"/>
      <c r="IB573" s="307"/>
      <c r="IC573" s="307"/>
      <c r="ID573" s="307"/>
      <c r="IE573" s="307"/>
      <c r="IF573" s="307"/>
      <c r="IG573" s="307"/>
      <c r="IH573" s="307"/>
      <c r="II573" s="307"/>
      <c r="IJ573" s="307"/>
      <c r="IK573" s="307"/>
      <c r="IL573" s="307"/>
      <c r="IM573" s="307"/>
      <c r="IN573" s="307"/>
      <c r="IO573" s="307"/>
      <c r="IP573" s="307"/>
      <c r="IQ573" s="307"/>
      <c r="IR573" s="307"/>
      <c r="IS573" s="307"/>
      <c r="IT573" s="307"/>
      <c r="IU573" s="307"/>
      <c r="IV573" s="307"/>
      <c r="IW573" s="307"/>
      <c r="IX573" s="307"/>
      <c r="IY573" s="307"/>
      <c r="IZ573" s="307"/>
      <c r="JA573" s="307"/>
      <c r="JB573" s="307"/>
      <c r="JC573" s="307"/>
      <c r="JD573" s="307"/>
      <c r="JE573" s="307"/>
      <c r="JF573" s="307"/>
      <c r="JG573" s="307"/>
      <c r="JH573" s="307"/>
      <c r="JI573" s="307"/>
      <c r="JJ573" s="307"/>
      <c r="JK573" s="307"/>
      <c r="JL573" s="307"/>
      <c r="JM573" s="307"/>
      <c r="JN573" s="307"/>
      <c r="JO573" s="307"/>
      <c r="JP573" s="307"/>
      <c r="JQ573" s="307"/>
      <c r="JR573" s="307"/>
      <c r="JS573" s="307"/>
      <c r="JT573" s="307"/>
      <c r="JU573" s="307"/>
      <c r="JV573" s="307"/>
      <c r="JW573" s="307"/>
      <c r="JX573" s="307"/>
      <c r="JY573" s="307"/>
      <c r="JZ573" s="307"/>
      <c r="KA573" s="307"/>
      <c r="KB573" s="307"/>
      <c r="KC573" s="307"/>
      <c r="KD573" s="307"/>
      <c r="KE573" s="307"/>
      <c r="KF573" s="307"/>
      <c r="KG573" s="307"/>
      <c r="KH573" s="307"/>
      <c r="KI573" s="307"/>
      <c r="KJ573" s="307"/>
      <c r="KK573" s="307"/>
      <c r="KL573" s="307"/>
      <c r="KM573" s="307"/>
      <c r="KN573" s="307"/>
      <c r="KO573" s="307"/>
      <c r="KP573" s="307"/>
      <c r="KQ573" s="307"/>
      <c r="KR573" s="307"/>
      <c r="KS573" s="307"/>
      <c r="KT573" s="307"/>
    </row>
    <row r="574" spans="14:306" s="56" customFormat="1" ht="15" customHeight="1">
      <c r="AG574" s="354">
        <v>12</v>
      </c>
      <c r="AH574" s="354"/>
      <c r="AI574" s="356" t="s">
        <v>191</v>
      </c>
      <c r="AJ574" s="356" t="s">
        <v>126</v>
      </c>
      <c r="AK574" s="359">
        <v>18</v>
      </c>
      <c r="AL574" s="356" t="s">
        <v>82</v>
      </c>
      <c r="AM574" s="356" t="s">
        <v>215</v>
      </c>
      <c r="AN574" s="356" t="s">
        <v>195</v>
      </c>
      <c r="AO574" s="359">
        <v>20</v>
      </c>
      <c r="AP574" s="405">
        <v>24</v>
      </c>
      <c r="AQ574" s="411" t="s">
        <v>93</v>
      </c>
      <c r="AR574" s="356" t="s">
        <v>93</v>
      </c>
      <c r="AS574" s="356" t="s">
        <v>96</v>
      </c>
      <c r="AT574" s="356" t="s">
        <v>699</v>
      </c>
      <c r="AU574" s="356"/>
      <c r="AV574" s="356" t="s">
        <v>82</v>
      </c>
      <c r="AW574" s="359">
        <v>26</v>
      </c>
      <c r="AX574" s="359">
        <v>16</v>
      </c>
      <c r="AY574" s="303">
        <f t="shared" si="299"/>
        <v>44</v>
      </c>
      <c r="AZ574" s="303">
        <f t="shared" si="300"/>
        <v>27</v>
      </c>
      <c r="BA574" s="303">
        <f t="shared" si="301"/>
        <v>19</v>
      </c>
      <c r="BB574" s="303">
        <f t="shared" si="302"/>
        <v>21</v>
      </c>
      <c r="BC574" s="303">
        <f t="shared" si="303"/>
        <v>57</v>
      </c>
      <c r="BD574" s="303">
        <f t="shared" si="304"/>
        <v>39</v>
      </c>
      <c r="BE574" s="303">
        <f t="shared" si="305"/>
        <v>21</v>
      </c>
      <c r="BF574" s="303">
        <f t="shared" si="306"/>
        <v>25</v>
      </c>
      <c r="BG574" s="303">
        <f t="shared" si="307"/>
        <v>28</v>
      </c>
      <c r="BH574" s="303"/>
      <c r="BI574" s="303">
        <f t="shared" si="308"/>
        <v>28</v>
      </c>
      <c r="BJ574" s="303">
        <f t="shared" si="309"/>
        <v>30</v>
      </c>
      <c r="BK574" s="303">
        <f t="shared" si="310"/>
        <v>98</v>
      </c>
      <c r="BL574" s="303">
        <f t="shared" si="311"/>
        <v>21</v>
      </c>
      <c r="BM574" s="303">
        <f t="shared" si="312"/>
        <v>27</v>
      </c>
      <c r="BN574" s="303" t="str">
        <f t="shared" si="313"/>
        <v>-</v>
      </c>
      <c r="CB574" s="307"/>
      <c r="CC574" s="307"/>
      <c r="CD574" s="307"/>
      <c r="CE574" s="307"/>
      <c r="CF574" s="307"/>
      <c r="CG574" s="307"/>
      <c r="CH574" s="307"/>
      <c r="CI574" s="307"/>
      <c r="CJ574" s="307"/>
      <c r="CK574" s="307"/>
      <c r="CL574" s="307"/>
      <c r="CM574" s="307"/>
      <c r="CN574" s="307"/>
      <c r="CO574" s="307"/>
      <c r="CP574" s="307"/>
      <c r="CQ574" s="307"/>
      <c r="CR574" s="307"/>
      <c r="CS574" s="307"/>
      <c r="CT574" s="307"/>
      <c r="CU574" s="307"/>
      <c r="CV574" s="307"/>
      <c r="CW574" s="307"/>
      <c r="CX574" s="307"/>
      <c r="CY574" s="307"/>
      <c r="CZ574" s="307"/>
      <c r="DA574" s="307"/>
      <c r="DB574" s="307"/>
      <c r="DC574" s="307"/>
      <c r="DD574" s="307"/>
      <c r="DE574" s="307"/>
      <c r="DF574" s="307"/>
      <c r="DG574" s="307"/>
      <c r="DH574" s="307"/>
      <c r="DI574" s="390"/>
      <c r="DJ574" s="390"/>
      <c r="DK574" s="307"/>
      <c r="DL574" s="307"/>
      <c r="DM574" s="307"/>
      <c r="DN574" s="307"/>
      <c r="DO574" s="307"/>
      <c r="DP574" s="307"/>
      <c r="DQ574" s="307"/>
      <c r="DR574" s="307"/>
      <c r="DS574" s="307"/>
      <c r="DT574" s="307"/>
      <c r="DU574" s="307"/>
      <c r="DV574" s="307"/>
      <c r="DW574" s="307"/>
      <c r="DX574" s="307"/>
      <c r="DY574" s="307"/>
      <c r="DZ574" s="307"/>
      <c r="EA574" s="307"/>
      <c r="EB574" s="307"/>
      <c r="EC574" s="307"/>
      <c r="ED574" s="307"/>
      <c r="EE574" s="307"/>
      <c r="EF574" s="307"/>
      <c r="EG574" s="307"/>
      <c r="EH574" s="307"/>
      <c r="EI574" s="307"/>
      <c r="EJ574" s="307"/>
      <c r="EK574" s="307"/>
      <c r="EL574" s="307"/>
      <c r="EM574" s="307"/>
      <c r="EN574" s="307"/>
      <c r="EO574" s="307"/>
      <c r="EP574" s="307"/>
      <c r="EQ574" s="307"/>
      <c r="ER574" s="307"/>
      <c r="ES574" s="307"/>
      <c r="ET574" s="307"/>
      <c r="EU574" s="390"/>
      <c r="EV574" s="390"/>
      <c r="EW574" s="307"/>
      <c r="EX574" s="307"/>
      <c r="EY574" s="307"/>
      <c r="EZ574" s="307"/>
      <c r="FA574" s="307"/>
      <c r="FB574" s="307"/>
      <c r="FC574" s="307"/>
      <c r="FD574" s="307"/>
      <c r="FE574" s="307"/>
      <c r="FF574" s="307"/>
      <c r="FG574" s="307"/>
      <c r="FH574" s="307"/>
      <c r="FI574" s="307"/>
      <c r="FJ574" s="307"/>
      <c r="FK574" s="307"/>
      <c r="FL574" s="307"/>
      <c r="FM574" s="307"/>
      <c r="FN574" s="307"/>
      <c r="FO574" s="307"/>
      <c r="FP574" s="307"/>
      <c r="FQ574" s="307"/>
      <c r="FR574" s="307"/>
      <c r="FS574" s="307"/>
      <c r="FT574" s="307"/>
      <c r="FU574" s="307"/>
      <c r="FV574" s="307"/>
      <c r="FW574" s="307"/>
      <c r="FX574" s="307"/>
      <c r="FY574" s="307"/>
      <c r="FZ574" s="307"/>
      <c r="GA574" s="307"/>
      <c r="GB574" s="307"/>
      <c r="GC574" s="307"/>
      <c r="GD574" s="307"/>
      <c r="GE574" s="307"/>
      <c r="GF574" s="307"/>
      <c r="GG574" s="307"/>
      <c r="GH574" s="307"/>
      <c r="GI574" s="307"/>
      <c r="GJ574" s="307"/>
      <c r="GK574" s="307"/>
      <c r="GL574" s="307"/>
      <c r="GM574" s="307"/>
      <c r="GN574" s="307"/>
      <c r="GO574" s="307"/>
      <c r="GP574" s="307"/>
      <c r="GQ574" s="307"/>
      <c r="GR574" s="307"/>
      <c r="GS574" s="307"/>
      <c r="GT574" s="307"/>
      <c r="GU574" s="307"/>
      <c r="GV574" s="307"/>
      <c r="GW574" s="307"/>
      <c r="GX574" s="307"/>
      <c r="GY574" s="307"/>
      <c r="GZ574" s="307"/>
      <c r="HA574" s="307"/>
      <c r="HB574" s="307"/>
      <c r="HC574" s="307"/>
      <c r="HD574" s="307"/>
      <c r="HE574" s="307"/>
      <c r="HF574" s="307"/>
      <c r="HG574" s="307"/>
      <c r="HH574" s="307"/>
      <c r="HI574" s="307"/>
      <c r="HJ574" s="307"/>
      <c r="HK574" s="307"/>
      <c r="HL574" s="307"/>
      <c r="HM574" s="307"/>
      <c r="HN574" s="307"/>
      <c r="HO574" s="307"/>
      <c r="HP574" s="307"/>
      <c r="HQ574" s="307"/>
      <c r="HR574" s="307"/>
      <c r="HS574" s="307"/>
      <c r="HT574" s="307"/>
      <c r="HU574" s="307"/>
      <c r="HV574" s="307"/>
      <c r="HW574" s="307"/>
      <c r="HX574" s="307"/>
      <c r="HY574" s="307"/>
      <c r="HZ574" s="307"/>
      <c r="IA574" s="307"/>
      <c r="IB574" s="307"/>
      <c r="IC574" s="307"/>
      <c r="ID574" s="307"/>
      <c r="IE574" s="307"/>
      <c r="IF574" s="307"/>
      <c r="IG574" s="307"/>
      <c r="IH574" s="307"/>
      <c r="II574" s="307"/>
      <c r="IJ574" s="307"/>
      <c r="IK574" s="307"/>
      <c r="IL574" s="307"/>
      <c r="IM574" s="307"/>
      <c r="IN574" s="307"/>
      <c r="IO574" s="307"/>
      <c r="IP574" s="307"/>
      <c r="IQ574" s="307"/>
      <c r="IR574" s="307"/>
      <c r="IS574" s="307"/>
      <c r="IT574" s="307"/>
      <c r="IU574" s="307"/>
      <c r="IV574" s="307"/>
      <c r="IW574" s="307"/>
      <c r="IX574" s="307"/>
      <c r="IY574" s="307"/>
      <c r="IZ574" s="307"/>
      <c r="JA574" s="307"/>
      <c r="JB574" s="307"/>
      <c r="JC574" s="307"/>
      <c r="JD574" s="307"/>
      <c r="JE574" s="307"/>
      <c r="JF574" s="307"/>
      <c r="JG574" s="307"/>
      <c r="JH574" s="307"/>
      <c r="JI574" s="307"/>
      <c r="JJ574" s="307"/>
      <c r="JK574" s="307"/>
      <c r="JL574" s="307"/>
      <c r="JM574" s="307"/>
      <c r="JN574" s="307"/>
      <c r="JO574" s="307"/>
      <c r="JP574" s="307"/>
      <c r="JQ574" s="307"/>
      <c r="JR574" s="307"/>
      <c r="JS574" s="307"/>
      <c r="JT574" s="307"/>
      <c r="JU574" s="307"/>
      <c r="JV574" s="307"/>
      <c r="JW574" s="307"/>
      <c r="JX574" s="307"/>
      <c r="JY574" s="307"/>
      <c r="JZ574" s="307"/>
      <c r="KA574" s="307"/>
      <c r="KB574" s="307"/>
      <c r="KC574" s="307"/>
      <c r="KD574" s="307"/>
      <c r="KE574" s="307"/>
      <c r="KF574" s="307"/>
      <c r="KG574" s="307"/>
      <c r="KH574" s="307"/>
      <c r="KI574" s="307"/>
      <c r="KJ574" s="307"/>
      <c r="KK574" s="307"/>
      <c r="KL574" s="307"/>
      <c r="KM574" s="307"/>
      <c r="KN574" s="307"/>
      <c r="KO574" s="307"/>
      <c r="KP574" s="307"/>
      <c r="KQ574" s="307"/>
      <c r="KR574" s="307"/>
      <c r="KS574" s="307"/>
      <c r="KT574" s="307"/>
    </row>
    <row r="575" spans="14:306" s="56" customFormat="1" ht="15" customHeight="1">
      <c r="AG575" s="354">
        <v>13</v>
      </c>
      <c r="AH575" s="354"/>
      <c r="AI575" s="356" t="s">
        <v>194</v>
      </c>
      <c r="AJ575" s="356" t="s">
        <v>162</v>
      </c>
      <c r="AK575" s="356" t="s">
        <v>82</v>
      </c>
      <c r="AL575" s="359">
        <v>21</v>
      </c>
      <c r="AM575" s="356" t="s">
        <v>268</v>
      </c>
      <c r="AN575" s="356" t="s">
        <v>143</v>
      </c>
      <c r="AO575" s="356">
        <v>21</v>
      </c>
      <c r="AP575" s="359" t="s">
        <v>126</v>
      </c>
      <c r="AQ575" s="359">
        <v>28</v>
      </c>
      <c r="AR575" s="356" t="s">
        <v>96</v>
      </c>
      <c r="AS575" s="359">
        <v>30</v>
      </c>
      <c r="AT575" s="356" t="s">
        <v>654</v>
      </c>
      <c r="AU575" s="356"/>
      <c r="AV575" s="359">
        <v>21</v>
      </c>
      <c r="AW575" s="359">
        <v>27</v>
      </c>
      <c r="AX575" s="356" t="s">
        <v>0</v>
      </c>
      <c r="AY575" s="303">
        <f t="shared" si="299"/>
        <v>48</v>
      </c>
      <c r="AZ575" s="303">
        <f t="shared" si="300"/>
        <v>29</v>
      </c>
      <c r="BA575" s="303">
        <f t="shared" si="301"/>
        <v>21</v>
      </c>
      <c r="BB575" s="303">
        <f t="shared" si="302"/>
        <v>22</v>
      </c>
      <c r="BC575" s="303">
        <f t="shared" si="303"/>
        <v>61</v>
      </c>
      <c r="BD575" s="303">
        <f t="shared" si="304"/>
        <v>42</v>
      </c>
      <c r="BE575" s="303">
        <f t="shared" si="305"/>
        <v>22</v>
      </c>
      <c r="BF575" s="303">
        <f t="shared" si="306"/>
        <v>27</v>
      </c>
      <c r="BG575" s="303">
        <f t="shared" si="307"/>
        <v>29</v>
      </c>
      <c r="BH575" s="303"/>
      <c r="BI575" s="303">
        <f t="shared" si="308"/>
        <v>30</v>
      </c>
      <c r="BJ575" s="303">
        <f t="shared" si="309"/>
        <v>31</v>
      </c>
      <c r="BK575" s="303">
        <f t="shared" si="310"/>
        <v>105</v>
      </c>
      <c r="BL575" s="303">
        <f t="shared" si="311"/>
        <v>22</v>
      </c>
      <c r="BM575" s="303">
        <f t="shared" si="312"/>
        <v>28</v>
      </c>
      <c r="BN575" s="303">
        <f t="shared" si="313"/>
        <v>17</v>
      </c>
      <c r="CB575" s="307"/>
      <c r="CC575" s="307"/>
      <c r="CD575" s="307"/>
      <c r="CE575" s="307"/>
      <c r="CF575" s="307"/>
      <c r="CG575" s="307"/>
      <c r="CH575" s="307"/>
      <c r="CI575" s="307"/>
      <c r="CJ575" s="307"/>
      <c r="CK575" s="307"/>
      <c r="CL575" s="307"/>
      <c r="CM575" s="307"/>
      <c r="CN575" s="307"/>
      <c r="CO575" s="307"/>
      <c r="CP575" s="307"/>
      <c r="CQ575" s="307"/>
      <c r="CR575" s="307"/>
      <c r="CS575" s="307"/>
      <c r="CT575" s="307"/>
      <c r="CU575" s="307"/>
      <c r="CV575" s="307"/>
      <c r="CW575" s="307"/>
      <c r="CX575" s="307"/>
      <c r="CY575" s="307"/>
      <c r="CZ575" s="307"/>
      <c r="DA575" s="307"/>
      <c r="DB575" s="307"/>
      <c r="DC575" s="307"/>
      <c r="DD575" s="307"/>
      <c r="DE575" s="307"/>
      <c r="DF575" s="307"/>
      <c r="DG575" s="307"/>
      <c r="DH575" s="307"/>
      <c r="DI575" s="390"/>
      <c r="DJ575" s="390"/>
      <c r="DK575" s="307"/>
      <c r="DL575" s="307"/>
      <c r="DM575" s="307"/>
      <c r="DN575" s="307"/>
      <c r="DO575" s="307"/>
      <c r="DP575" s="307"/>
      <c r="DQ575" s="307"/>
      <c r="DR575" s="307"/>
      <c r="DS575" s="307"/>
      <c r="DT575" s="307"/>
      <c r="DU575" s="307"/>
      <c r="DV575" s="307"/>
      <c r="DW575" s="307"/>
      <c r="DX575" s="307"/>
      <c r="DY575" s="307"/>
      <c r="DZ575" s="307"/>
      <c r="EA575" s="307"/>
      <c r="EB575" s="307"/>
      <c r="EC575" s="307"/>
      <c r="ED575" s="307"/>
      <c r="EE575" s="307"/>
      <c r="EF575" s="307"/>
      <c r="EG575" s="307"/>
      <c r="EH575" s="307"/>
      <c r="EI575" s="307"/>
      <c r="EJ575" s="307"/>
      <c r="EK575" s="307"/>
      <c r="EL575" s="307"/>
      <c r="EM575" s="307"/>
      <c r="EN575" s="307"/>
      <c r="EO575" s="307"/>
      <c r="EP575" s="307"/>
      <c r="EQ575" s="307"/>
      <c r="ER575" s="307"/>
      <c r="ES575" s="307"/>
      <c r="ET575" s="307"/>
      <c r="EU575" s="390"/>
      <c r="EV575" s="390"/>
      <c r="EW575" s="307"/>
      <c r="EX575" s="307"/>
      <c r="EY575" s="307"/>
      <c r="EZ575" s="307"/>
      <c r="FA575" s="307"/>
      <c r="FB575" s="307"/>
      <c r="FC575" s="307"/>
      <c r="FD575" s="307"/>
      <c r="FE575" s="307"/>
      <c r="FF575" s="307"/>
      <c r="FG575" s="307"/>
      <c r="FH575" s="307"/>
      <c r="FI575" s="307"/>
      <c r="FJ575" s="307"/>
      <c r="FK575" s="307"/>
      <c r="FL575" s="307"/>
      <c r="FM575" s="307"/>
      <c r="FN575" s="307"/>
      <c r="FO575" s="307"/>
      <c r="FP575" s="307"/>
      <c r="FQ575" s="307"/>
      <c r="FR575" s="307"/>
      <c r="FS575" s="307"/>
      <c r="FT575" s="307"/>
      <c r="FU575" s="307"/>
      <c r="FV575" s="307"/>
      <c r="FW575" s="307"/>
      <c r="FX575" s="307"/>
      <c r="FY575" s="307"/>
      <c r="FZ575" s="307"/>
      <c r="GA575" s="307"/>
      <c r="GB575" s="307"/>
      <c r="GC575" s="307"/>
      <c r="GD575" s="307"/>
      <c r="GE575" s="307"/>
      <c r="GF575" s="307"/>
      <c r="GG575" s="307"/>
      <c r="GH575" s="307"/>
      <c r="GI575" s="307"/>
      <c r="GJ575" s="307"/>
      <c r="GK575" s="307"/>
      <c r="GL575" s="307"/>
      <c r="GM575" s="307"/>
      <c r="GN575" s="307"/>
      <c r="GO575" s="307"/>
      <c r="GP575" s="307"/>
      <c r="GQ575" s="307"/>
      <c r="GR575" s="307"/>
      <c r="GS575" s="307"/>
      <c r="GT575" s="307"/>
      <c r="GU575" s="307"/>
      <c r="GV575" s="307"/>
      <c r="GW575" s="307"/>
      <c r="GX575" s="307"/>
      <c r="GY575" s="307"/>
      <c r="GZ575" s="307"/>
      <c r="HA575" s="307"/>
      <c r="HB575" s="307"/>
      <c r="HC575" s="307"/>
      <c r="HD575" s="307"/>
      <c r="HE575" s="307"/>
      <c r="HF575" s="307"/>
      <c r="HG575" s="307"/>
      <c r="HH575" s="307"/>
      <c r="HI575" s="307"/>
      <c r="HJ575" s="307"/>
      <c r="HK575" s="307"/>
      <c r="HL575" s="307"/>
      <c r="HM575" s="307"/>
      <c r="HN575" s="307"/>
      <c r="HO575" s="307"/>
      <c r="HP575" s="307"/>
      <c r="HQ575" s="307"/>
      <c r="HR575" s="307"/>
      <c r="HS575" s="307"/>
      <c r="HT575" s="307"/>
      <c r="HU575" s="307"/>
      <c r="HV575" s="307"/>
      <c r="HW575" s="307"/>
      <c r="HX575" s="307"/>
      <c r="HY575" s="307"/>
      <c r="HZ575" s="307"/>
      <c r="IA575" s="307"/>
      <c r="IB575" s="307"/>
      <c r="IC575" s="307"/>
      <c r="ID575" s="307"/>
      <c r="IE575" s="307"/>
      <c r="IF575" s="307"/>
      <c r="IG575" s="307"/>
      <c r="IH575" s="307"/>
      <c r="II575" s="307"/>
      <c r="IJ575" s="307"/>
      <c r="IK575" s="307"/>
      <c r="IL575" s="307"/>
      <c r="IM575" s="307"/>
      <c r="IN575" s="307"/>
      <c r="IO575" s="307"/>
      <c r="IP575" s="307"/>
      <c r="IQ575" s="307"/>
      <c r="IR575" s="307"/>
      <c r="IS575" s="307"/>
      <c r="IT575" s="307"/>
      <c r="IU575" s="307"/>
      <c r="IV575" s="307"/>
      <c r="IW575" s="307"/>
      <c r="IX575" s="307"/>
      <c r="IY575" s="307"/>
      <c r="IZ575" s="307"/>
      <c r="JA575" s="307"/>
      <c r="JB575" s="307"/>
      <c r="JC575" s="307"/>
      <c r="JD575" s="307"/>
      <c r="JE575" s="307"/>
      <c r="JF575" s="307"/>
      <c r="JG575" s="307"/>
      <c r="JH575" s="307"/>
      <c r="JI575" s="307"/>
      <c r="JJ575" s="307"/>
      <c r="JK575" s="307"/>
      <c r="JL575" s="307"/>
      <c r="JM575" s="307"/>
      <c r="JN575" s="307"/>
      <c r="JO575" s="307"/>
      <c r="JP575" s="307"/>
      <c r="JQ575" s="307"/>
      <c r="JR575" s="307"/>
      <c r="JS575" s="307"/>
      <c r="JT575" s="307"/>
      <c r="JU575" s="307"/>
      <c r="JV575" s="307"/>
      <c r="JW575" s="307"/>
      <c r="JX575" s="307"/>
      <c r="JY575" s="307"/>
      <c r="JZ575" s="307"/>
      <c r="KA575" s="307"/>
      <c r="KB575" s="307"/>
      <c r="KC575" s="307"/>
      <c r="KD575" s="307"/>
      <c r="KE575" s="307"/>
      <c r="KF575" s="307"/>
      <c r="KG575" s="307"/>
      <c r="KH575" s="307"/>
      <c r="KI575" s="307"/>
      <c r="KJ575" s="307"/>
      <c r="KK575" s="307"/>
      <c r="KL575" s="307"/>
      <c r="KM575" s="307"/>
      <c r="KN575" s="307"/>
      <c r="KO575" s="307"/>
      <c r="KP575" s="307"/>
      <c r="KQ575" s="307"/>
      <c r="KR575" s="307"/>
      <c r="KS575" s="307"/>
      <c r="KT575" s="307"/>
    </row>
    <row r="576" spans="14:306" s="56" customFormat="1" ht="15" customHeight="1">
      <c r="AG576" s="354">
        <v>14</v>
      </c>
      <c r="AH576" s="354"/>
      <c r="AI576" s="356" t="s">
        <v>197</v>
      </c>
      <c r="AJ576" s="356" t="s">
        <v>165</v>
      </c>
      <c r="AK576" s="359">
        <v>21</v>
      </c>
      <c r="AL576" s="359">
        <v>22</v>
      </c>
      <c r="AM576" s="356" t="s">
        <v>655</v>
      </c>
      <c r="AN576" s="356" t="s">
        <v>146</v>
      </c>
      <c r="AO576" s="359">
        <v>22</v>
      </c>
      <c r="AP576" s="359">
        <v>27</v>
      </c>
      <c r="AQ576" s="411" t="s">
        <v>165</v>
      </c>
      <c r="AR576" s="356" t="s">
        <v>99</v>
      </c>
      <c r="AS576" s="356" t="s">
        <v>133</v>
      </c>
      <c r="AT576" s="356" t="s">
        <v>744</v>
      </c>
      <c r="AU576" s="356"/>
      <c r="AV576" s="359">
        <v>22</v>
      </c>
      <c r="AW576" s="356" t="s">
        <v>96</v>
      </c>
      <c r="AX576" s="359">
        <v>17</v>
      </c>
      <c r="AY576" s="303">
        <f t="shared" si="299"/>
        <v>52</v>
      </c>
      <c r="AZ576" s="303">
        <f t="shared" si="300"/>
        <v>31</v>
      </c>
      <c r="BA576" s="303">
        <f t="shared" si="301"/>
        <v>22</v>
      </c>
      <c r="BB576" s="303">
        <f t="shared" si="302"/>
        <v>23</v>
      </c>
      <c r="BC576" s="303">
        <f t="shared" si="303"/>
        <v>65</v>
      </c>
      <c r="BD576" s="303">
        <f t="shared" si="304"/>
        <v>44</v>
      </c>
      <c r="BE576" s="303" t="str">
        <f t="shared" si="305"/>
        <v>-</v>
      </c>
      <c r="BF576" s="303">
        <f t="shared" si="306"/>
        <v>28</v>
      </c>
      <c r="BG576" s="303">
        <f t="shared" si="307"/>
        <v>31</v>
      </c>
      <c r="BH576" s="303"/>
      <c r="BI576" s="303">
        <f t="shared" si="308"/>
        <v>32</v>
      </c>
      <c r="BJ576" s="303">
        <f t="shared" si="309"/>
        <v>33</v>
      </c>
      <c r="BK576" s="303">
        <f t="shared" si="310"/>
        <v>111</v>
      </c>
      <c r="BL576" s="303">
        <f t="shared" si="311"/>
        <v>23</v>
      </c>
      <c r="BM576" s="303">
        <f t="shared" si="312"/>
        <v>30</v>
      </c>
      <c r="BN576" s="303">
        <f t="shared" si="313"/>
        <v>18</v>
      </c>
      <c r="CB576" s="307"/>
      <c r="CC576" s="307"/>
      <c r="CD576" s="307"/>
      <c r="CE576" s="307"/>
      <c r="CF576" s="307"/>
      <c r="CG576" s="307"/>
      <c r="CH576" s="307"/>
      <c r="CI576" s="307"/>
      <c r="CJ576" s="307"/>
      <c r="CK576" s="307"/>
      <c r="CL576" s="307"/>
      <c r="CM576" s="307"/>
      <c r="CN576" s="307"/>
      <c r="CO576" s="307"/>
      <c r="CP576" s="307"/>
      <c r="CQ576" s="307"/>
      <c r="CR576" s="307"/>
      <c r="CS576" s="307"/>
      <c r="CT576" s="307"/>
      <c r="CU576" s="307"/>
      <c r="CV576" s="307"/>
      <c r="CW576" s="307"/>
      <c r="CX576" s="307"/>
      <c r="CY576" s="307"/>
      <c r="CZ576" s="307"/>
      <c r="DA576" s="307"/>
      <c r="DB576" s="307"/>
      <c r="DC576" s="307"/>
      <c r="DD576" s="307"/>
      <c r="DE576" s="307"/>
      <c r="DF576" s="307"/>
      <c r="DG576" s="307"/>
      <c r="DH576" s="307"/>
      <c r="DI576" s="390"/>
      <c r="DJ576" s="390"/>
      <c r="DK576" s="307"/>
      <c r="DL576" s="307"/>
      <c r="DM576" s="307"/>
      <c r="DN576" s="307"/>
      <c r="DO576" s="307"/>
      <c r="DP576" s="307"/>
      <c r="DQ576" s="307"/>
      <c r="DR576" s="307"/>
      <c r="DS576" s="307"/>
      <c r="DT576" s="307"/>
      <c r="DU576" s="307"/>
      <c r="DV576" s="307"/>
      <c r="DW576" s="307"/>
      <c r="DX576" s="307"/>
      <c r="DY576" s="307"/>
      <c r="DZ576" s="307"/>
      <c r="EA576" s="307"/>
      <c r="EB576" s="307"/>
      <c r="EC576" s="307"/>
      <c r="ED576" s="307"/>
      <c r="EE576" s="307"/>
      <c r="EF576" s="307"/>
      <c r="EG576" s="307"/>
      <c r="EH576" s="307"/>
      <c r="EI576" s="307"/>
      <c r="EJ576" s="307"/>
      <c r="EK576" s="307"/>
      <c r="EL576" s="307"/>
      <c r="EM576" s="307"/>
      <c r="EN576" s="307"/>
      <c r="EO576" s="307"/>
      <c r="EP576" s="307"/>
      <c r="EQ576" s="307"/>
      <c r="ER576" s="307"/>
      <c r="ES576" s="307"/>
      <c r="ET576" s="307"/>
      <c r="EU576" s="390"/>
      <c r="EV576" s="390"/>
      <c r="EW576" s="307"/>
      <c r="EX576" s="307"/>
      <c r="EY576" s="307"/>
      <c r="EZ576" s="307"/>
      <c r="FA576" s="307"/>
      <c r="FB576" s="307"/>
      <c r="FC576" s="307"/>
      <c r="FD576" s="307"/>
      <c r="FE576" s="307"/>
      <c r="FF576" s="307"/>
      <c r="FG576" s="307"/>
      <c r="FH576" s="307"/>
      <c r="FI576" s="307"/>
      <c r="FJ576" s="307"/>
      <c r="FK576" s="307"/>
      <c r="FL576" s="307"/>
      <c r="FM576" s="307"/>
      <c r="FN576" s="307"/>
      <c r="FO576" s="307"/>
      <c r="FP576" s="307"/>
      <c r="FQ576" s="307"/>
      <c r="FR576" s="307"/>
      <c r="FS576" s="307"/>
      <c r="FT576" s="307"/>
      <c r="FU576" s="307"/>
      <c r="FV576" s="307"/>
      <c r="FW576" s="307"/>
      <c r="FX576" s="307"/>
      <c r="FY576" s="307"/>
      <c r="FZ576" s="307"/>
      <c r="GA576" s="307"/>
      <c r="GB576" s="307"/>
      <c r="GC576" s="307"/>
      <c r="GD576" s="307"/>
      <c r="GE576" s="307"/>
      <c r="GF576" s="307"/>
      <c r="GG576" s="307"/>
      <c r="GH576" s="307"/>
      <c r="GI576" s="307"/>
      <c r="GJ576" s="307"/>
      <c r="GK576" s="307"/>
      <c r="GL576" s="307"/>
      <c r="GM576" s="307"/>
      <c r="GN576" s="307"/>
      <c r="GO576" s="307"/>
      <c r="GP576" s="307"/>
      <c r="GQ576" s="307"/>
      <c r="GR576" s="307"/>
      <c r="GS576" s="307"/>
      <c r="GT576" s="307"/>
      <c r="GU576" s="307"/>
      <c r="GV576" s="307"/>
      <c r="GW576" s="307"/>
      <c r="GX576" s="307"/>
      <c r="GY576" s="307"/>
      <c r="GZ576" s="307"/>
      <c r="HA576" s="307"/>
      <c r="HB576" s="307"/>
      <c r="HC576" s="307"/>
      <c r="HD576" s="307"/>
      <c r="HE576" s="307"/>
      <c r="HF576" s="307"/>
      <c r="HG576" s="307"/>
      <c r="HH576" s="307"/>
      <c r="HI576" s="307"/>
      <c r="HJ576" s="307"/>
      <c r="HK576" s="307"/>
      <c r="HL576" s="307"/>
      <c r="HM576" s="307"/>
      <c r="HN576" s="307"/>
      <c r="HO576" s="307"/>
      <c r="HP576" s="307"/>
      <c r="HQ576" s="307"/>
      <c r="HR576" s="307"/>
      <c r="HS576" s="307"/>
      <c r="HT576" s="307"/>
      <c r="HU576" s="307"/>
      <c r="HV576" s="307"/>
      <c r="HW576" s="307"/>
      <c r="HX576" s="307"/>
      <c r="HY576" s="307"/>
      <c r="HZ576" s="307"/>
      <c r="IA576" s="307"/>
      <c r="IB576" s="307"/>
      <c r="IC576" s="307"/>
      <c r="ID576" s="307"/>
      <c r="IE576" s="307"/>
      <c r="IF576" s="307"/>
      <c r="IG576" s="307"/>
      <c r="IH576" s="307"/>
      <c r="II576" s="307"/>
      <c r="IJ576" s="307"/>
      <c r="IK576" s="307"/>
      <c r="IL576" s="307"/>
      <c r="IM576" s="307"/>
      <c r="IN576" s="307"/>
      <c r="IO576" s="307"/>
      <c r="IP576" s="307"/>
      <c r="IQ576" s="307"/>
      <c r="IR576" s="307"/>
      <c r="IS576" s="307"/>
      <c r="IT576" s="307"/>
      <c r="IU576" s="307"/>
      <c r="IV576" s="307"/>
      <c r="IW576" s="307"/>
      <c r="IX576" s="307"/>
      <c r="IY576" s="307"/>
      <c r="IZ576" s="307"/>
      <c r="JA576" s="307"/>
      <c r="JB576" s="307"/>
      <c r="JC576" s="307"/>
      <c r="JD576" s="307"/>
      <c r="JE576" s="307"/>
      <c r="JF576" s="307"/>
      <c r="JG576" s="307"/>
      <c r="JH576" s="307"/>
      <c r="JI576" s="307"/>
      <c r="JJ576" s="307"/>
      <c r="JK576" s="307"/>
      <c r="JL576" s="307"/>
      <c r="JM576" s="307"/>
      <c r="JN576" s="307"/>
      <c r="JO576" s="307"/>
      <c r="JP576" s="307"/>
      <c r="JQ576" s="307"/>
      <c r="JR576" s="307"/>
      <c r="JS576" s="307"/>
      <c r="JT576" s="307"/>
      <c r="JU576" s="307"/>
      <c r="JV576" s="307"/>
      <c r="JW576" s="307"/>
      <c r="JX576" s="307"/>
      <c r="JY576" s="307"/>
      <c r="JZ576" s="307"/>
      <c r="KA576" s="307"/>
      <c r="KB576" s="307"/>
      <c r="KC576" s="307"/>
      <c r="KD576" s="307"/>
      <c r="KE576" s="307"/>
      <c r="KF576" s="307"/>
      <c r="KG576" s="307"/>
      <c r="KH576" s="307"/>
      <c r="KI576" s="307"/>
      <c r="KJ576" s="307"/>
      <c r="KK576" s="307"/>
      <c r="KL576" s="307"/>
      <c r="KM576" s="307"/>
      <c r="KN576" s="307"/>
      <c r="KO576" s="307"/>
      <c r="KP576" s="307"/>
      <c r="KQ576" s="307"/>
      <c r="KR576" s="307"/>
      <c r="KS576" s="307"/>
      <c r="KT576" s="307"/>
    </row>
    <row r="577" spans="33:306" s="56" customFormat="1" ht="15" customHeight="1">
      <c r="AG577" s="354">
        <v>15</v>
      </c>
      <c r="AH577" s="354"/>
      <c r="AI577" s="356" t="s">
        <v>198</v>
      </c>
      <c r="AJ577" s="356" t="s">
        <v>133</v>
      </c>
      <c r="AK577" s="356" t="s">
        <v>164</v>
      </c>
      <c r="AL577" s="359">
        <v>23</v>
      </c>
      <c r="AM577" s="356" t="s">
        <v>238</v>
      </c>
      <c r="AN577" s="356" t="s">
        <v>701</v>
      </c>
      <c r="AO577" s="356" t="s">
        <v>0</v>
      </c>
      <c r="AP577" s="356" t="s">
        <v>96</v>
      </c>
      <c r="AQ577" s="411" t="s">
        <v>133</v>
      </c>
      <c r="AR577" s="356" t="s">
        <v>102</v>
      </c>
      <c r="AS577" s="359">
        <v>33</v>
      </c>
      <c r="AT577" s="356" t="s">
        <v>745</v>
      </c>
      <c r="AU577" s="356"/>
      <c r="AV577" s="356" t="s">
        <v>140</v>
      </c>
      <c r="AW577" s="359">
        <v>30</v>
      </c>
      <c r="AX577" s="359">
        <v>18</v>
      </c>
      <c r="AY577" s="303">
        <f t="shared" si="299"/>
        <v>56</v>
      </c>
      <c r="AZ577" s="303">
        <f t="shared" si="300"/>
        <v>33</v>
      </c>
      <c r="BA577" s="303">
        <f t="shared" si="301"/>
        <v>24</v>
      </c>
      <c r="BB577" s="303">
        <f t="shared" si="302"/>
        <v>24</v>
      </c>
      <c r="BC577" s="303">
        <f t="shared" si="303"/>
        <v>69</v>
      </c>
      <c r="BD577" s="303">
        <f t="shared" si="304"/>
        <v>46</v>
      </c>
      <c r="BE577" s="303">
        <f t="shared" si="305"/>
        <v>23</v>
      </c>
      <c r="BF577" s="303">
        <f t="shared" si="306"/>
        <v>30</v>
      </c>
      <c r="BG577" s="303">
        <f t="shared" si="307"/>
        <v>33</v>
      </c>
      <c r="BH577" s="303"/>
      <c r="BI577" s="303">
        <f t="shared" si="308"/>
        <v>34</v>
      </c>
      <c r="BJ577" s="303">
        <f t="shared" si="309"/>
        <v>34</v>
      </c>
      <c r="BK577" s="303">
        <f t="shared" si="310"/>
        <v>118</v>
      </c>
      <c r="BL577" s="303">
        <f t="shared" si="311"/>
        <v>25</v>
      </c>
      <c r="BM577" s="303">
        <f t="shared" si="312"/>
        <v>31</v>
      </c>
      <c r="BN577" s="303">
        <f t="shared" si="313"/>
        <v>19</v>
      </c>
      <c r="CB577" s="307"/>
      <c r="CC577" s="307"/>
      <c r="CD577" s="307"/>
      <c r="CE577" s="307"/>
      <c r="CF577" s="307"/>
      <c r="CG577" s="307"/>
      <c r="CH577" s="307"/>
      <c r="CI577" s="307"/>
      <c r="CJ577" s="307"/>
      <c r="CK577" s="307"/>
      <c r="CL577" s="307"/>
      <c r="CM577" s="307"/>
      <c r="CN577" s="307"/>
      <c r="CO577" s="307"/>
      <c r="CP577" s="307"/>
      <c r="CQ577" s="307"/>
      <c r="CR577" s="307"/>
      <c r="CS577" s="307"/>
      <c r="CT577" s="307"/>
      <c r="CU577" s="307"/>
      <c r="CV577" s="307"/>
      <c r="CW577" s="307"/>
      <c r="CX577" s="307"/>
      <c r="CY577" s="307"/>
      <c r="CZ577" s="307"/>
      <c r="DA577" s="307"/>
      <c r="DB577" s="307"/>
      <c r="DC577" s="307"/>
      <c r="DD577" s="307"/>
      <c r="DE577" s="307"/>
      <c r="DF577" s="307"/>
      <c r="DG577" s="307"/>
      <c r="DH577" s="307"/>
      <c r="DI577" s="390"/>
      <c r="DJ577" s="390"/>
      <c r="DK577" s="307"/>
      <c r="DL577" s="307"/>
      <c r="DM577" s="307"/>
      <c r="DN577" s="307"/>
      <c r="DO577" s="307"/>
      <c r="DP577" s="307"/>
      <c r="DQ577" s="307"/>
      <c r="DR577" s="307"/>
      <c r="DS577" s="307"/>
      <c r="DT577" s="307"/>
      <c r="DU577" s="307"/>
      <c r="DV577" s="307"/>
      <c r="DW577" s="307"/>
      <c r="DX577" s="307"/>
      <c r="DY577" s="307"/>
      <c r="DZ577" s="307"/>
      <c r="EA577" s="307"/>
      <c r="EB577" s="307"/>
      <c r="EC577" s="307"/>
      <c r="ED577" s="307"/>
      <c r="EE577" s="307"/>
      <c r="EF577" s="307"/>
      <c r="EG577" s="307"/>
      <c r="EH577" s="307"/>
      <c r="EI577" s="307"/>
      <c r="EJ577" s="307"/>
      <c r="EK577" s="307"/>
      <c r="EL577" s="307"/>
      <c r="EM577" s="307"/>
      <c r="EN577" s="307"/>
      <c r="EO577" s="307"/>
      <c r="EP577" s="307"/>
      <c r="EQ577" s="307"/>
      <c r="ER577" s="307"/>
      <c r="ES577" s="307"/>
      <c r="ET577" s="307"/>
      <c r="EU577" s="390"/>
      <c r="EV577" s="390"/>
      <c r="EW577" s="307"/>
      <c r="EX577" s="307"/>
      <c r="EY577" s="307"/>
      <c r="EZ577" s="307"/>
      <c r="FA577" s="307"/>
      <c r="FB577" s="307"/>
      <c r="FC577" s="307"/>
      <c r="FD577" s="307"/>
      <c r="FE577" s="307"/>
      <c r="FF577" s="307"/>
      <c r="FG577" s="307"/>
      <c r="FH577" s="307"/>
      <c r="FI577" s="307"/>
      <c r="FJ577" s="307"/>
      <c r="FK577" s="307"/>
      <c r="FL577" s="307"/>
      <c r="FM577" s="307"/>
      <c r="FN577" s="307"/>
      <c r="FO577" s="307"/>
      <c r="FP577" s="307"/>
      <c r="FQ577" s="307"/>
      <c r="FR577" s="307"/>
      <c r="FS577" s="307"/>
      <c r="FT577" s="307"/>
      <c r="FU577" s="307"/>
      <c r="FV577" s="307"/>
      <c r="FW577" s="307"/>
      <c r="FX577" s="307"/>
      <c r="FY577" s="307"/>
      <c r="FZ577" s="307"/>
      <c r="GA577" s="307"/>
      <c r="GB577" s="307"/>
      <c r="GC577" s="307"/>
      <c r="GD577" s="307"/>
      <c r="GE577" s="307"/>
      <c r="GF577" s="307"/>
      <c r="GG577" s="307"/>
      <c r="GH577" s="307"/>
      <c r="GI577" s="307"/>
      <c r="GJ577" s="307"/>
      <c r="GK577" s="307"/>
      <c r="GL577" s="307"/>
      <c r="GM577" s="307"/>
      <c r="GN577" s="307"/>
      <c r="GO577" s="307"/>
      <c r="GP577" s="307"/>
      <c r="GQ577" s="307"/>
      <c r="GR577" s="307"/>
      <c r="GS577" s="307"/>
      <c r="GT577" s="307"/>
      <c r="GU577" s="307"/>
      <c r="GV577" s="307"/>
      <c r="GW577" s="307"/>
      <c r="GX577" s="307"/>
      <c r="GY577" s="307"/>
      <c r="GZ577" s="307"/>
      <c r="HA577" s="307"/>
      <c r="HB577" s="307"/>
      <c r="HC577" s="307"/>
      <c r="HD577" s="307"/>
      <c r="HE577" s="307"/>
      <c r="HF577" s="307"/>
      <c r="HG577" s="307"/>
      <c r="HH577" s="307"/>
      <c r="HI577" s="307"/>
      <c r="HJ577" s="307"/>
      <c r="HK577" s="307"/>
      <c r="HL577" s="307"/>
      <c r="HM577" s="307"/>
      <c r="HN577" s="307"/>
      <c r="HO577" s="307"/>
      <c r="HP577" s="307"/>
      <c r="HQ577" s="307"/>
      <c r="HR577" s="307"/>
      <c r="HS577" s="307"/>
      <c r="HT577" s="307"/>
      <c r="HU577" s="307"/>
      <c r="HV577" s="307"/>
      <c r="HW577" s="307"/>
      <c r="HX577" s="307"/>
      <c r="HY577" s="307"/>
      <c r="HZ577" s="307"/>
      <c r="IA577" s="307"/>
      <c r="IB577" s="307"/>
      <c r="IC577" s="307"/>
      <c r="ID577" s="307"/>
      <c r="IE577" s="307"/>
      <c r="IF577" s="307"/>
      <c r="IG577" s="307"/>
      <c r="IH577" s="307"/>
      <c r="II577" s="307"/>
      <c r="IJ577" s="307"/>
      <c r="IK577" s="307"/>
      <c r="IL577" s="307"/>
      <c r="IM577" s="307"/>
      <c r="IN577" s="307"/>
      <c r="IO577" s="307"/>
      <c r="IP577" s="307"/>
      <c r="IQ577" s="307"/>
      <c r="IR577" s="307"/>
      <c r="IS577" s="307"/>
      <c r="IT577" s="307"/>
      <c r="IU577" s="307"/>
      <c r="IV577" s="307"/>
      <c r="IW577" s="307"/>
      <c r="IX577" s="307"/>
      <c r="IY577" s="307"/>
      <c r="IZ577" s="307"/>
      <c r="JA577" s="307"/>
      <c r="JB577" s="307"/>
      <c r="JC577" s="307"/>
      <c r="JD577" s="307"/>
      <c r="JE577" s="307"/>
      <c r="JF577" s="307"/>
      <c r="JG577" s="307"/>
      <c r="JH577" s="307"/>
      <c r="JI577" s="307"/>
      <c r="JJ577" s="307"/>
      <c r="JK577" s="307"/>
      <c r="JL577" s="307"/>
      <c r="JM577" s="307"/>
      <c r="JN577" s="307"/>
      <c r="JO577" s="307"/>
      <c r="JP577" s="307"/>
      <c r="JQ577" s="307"/>
      <c r="JR577" s="307"/>
      <c r="JS577" s="307"/>
      <c r="JT577" s="307"/>
      <c r="JU577" s="307"/>
      <c r="JV577" s="307"/>
      <c r="JW577" s="307"/>
      <c r="JX577" s="307"/>
      <c r="JY577" s="307"/>
      <c r="JZ577" s="307"/>
      <c r="KA577" s="307"/>
      <c r="KB577" s="307"/>
      <c r="KC577" s="307"/>
      <c r="KD577" s="307"/>
      <c r="KE577" s="307"/>
      <c r="KF577" s="307"/>
      <c r="KG577" s="307"/>
      <c r="KH577" s="307"/>
      <c r="KI577" s="307"/>
      <c r="KJ577" s="307"/>
      <c r="KK577" s="307"/>
      <c r="KL577" s="307"/>
      <c r="KM577" s="307"/>
      <c r="KN577" s="307"/>
      <c r="KO577" s="307"/>
      <c r="KP577" s="307"/>
      <c r="KQ577" s="307"/>
      <c r="KR577" s="307"/>
      <c r="KS577" s="307"/>
      <c r="KT577" s="307"/>
    </row>
    <row r="578" spans="33:306" s="56" customFormat="1" ht="15" customHeight="1">
      <c r="AG578" s="354">
        <v>16</v>
      </c>
      <c r="AH578" s="354"/>
      <c r="AI578" s="356" t="s">
        <v>559</v>
      </c>
      <c r="AJ578" s="356" t="s">
        <v>137</v>
      </c>
      <c r="AK578" s="359">
        <v>24</v>
      </c>
      <c r="AL578" s="356" t="s">
        <v>89</v>
      </c>
      <c r="AM578" s="356" t="s">
        <v>772</v>
      </c>
      <c r="AN578" s="356" t="s">
        <v>161</v>
      </c>
      <c r="AO578" s="356">
        <v>23</v>
      </c>
      <c r="AP578" s="356" t="s">
        <v>99</v>
      </c>
      <c r="AQ578" s="411" t="s">
        <v>853</v>
      </c>
      <c r="AR578" s="356" t="s">
        <v>98</v>
      </c>
      <c r="AS578" s="356" t="s">
        <v>98</v>
      </c>
      <c r="AT578" s="356" t="s">
        <v>854</v>
      </c>
      <c r="AU578" s="356"/>
      <c r="AV578" s="359">
        <v>25</v>
      </c>
      <c r="AW578" s="359">
        <v>31</v>
      </c>
      <c r="AX578" s="356">
        <v>19</v>
      </c>
      <c r="AY578" s="303">
        <f t="shared" si="299"/>
        <v>59</v>
      </c>
      <c r="AZ578" s="303">
        <f t="shared" si="300"/>
        <v>35</v>
      </c>
      <c r="BA578" s="303">
        <f t="shared" si="301"/>
        <v>25</v>
      </c>
      <c r="BB578" s="303">
        <f t="shared" si="302"/>
        <v>26</v>
      </c>
      <c r="BC578" s="303">
        <f t="shared" si="303"/>
        <v>73</v>
      </c>
      <c r="BD578" s="303">
        <f t="shared" si="304"/>
        <v>49</v>
      </c>
      <c r="BE578" s="303">
        <f t="shared" si="305"/>
        <v>24</v>
      </c>
      <c r="BF578" s="303">
        <f t="shared" si="306"/>
        <v>32</v>
      </c>
      <c r="BG578" s="303">
        <f t="shared" si="307"/>
        <v>35</v>
      </c>
      <c r="BH578" s="303"/>
      <c r="BI578" s="303">
        <f t="shared" si="308"/>
        <v>36</v>
      </c>
      <c r="BJ578" s="303">
        <f t="shared" si="309"/>
        <v>36</v>
      </c>
      <c r="BK578" s="303">
        <f t="shared" si="310"/>
        <v>124</v>
      </c>
      <c r="BL578" s="303">
        <f t="shared" si="311"/>
        <v>26</v>
      </c>
      <c r="BM578" s="303" t="str">
        <f t="shared" si="312"/>
        <v>-</v>
      </c>
      <c r="BN578" s="303">
        <f t="shared" si="313"/>
        <v>20</v>
      </c>
      <c r="CB578" s="307"/>
      <c r="CC578" s="307"/>
      <c r="CD578" s="307"/>
      <c r="CE578" s="307"/>
      <c r="CF578" s="307"/>
      <c r="CG578" s="307"/>
      <c r="CH578" s="307"/>
      <c r="CI578" s="307"/>
      <c r="CJ578" s="307"/>
      <c r="CK578" s="307"/>
      <c r="CL578" s="307"/>
      <c r="CM578" s="307"/>
      <c r="CN578" s="307"/>
      <c r="CO578" s="307"/>
      <c r="CP578" s="307"/>
      <c r="CQ578" s="307"/>
      <c r="CR578" s="307"/>
      <c r="CS578" s="307"/>
      <c r="CT578" s="307"/>
      <c r="CU578" s="307"/>
      <c r="CV578" s="307"/>
      <c r="CW578" s="307"/>
      <c r="CX578" s="307"/>
      <c r="CY578" s="307"/>
      <c r="CZ578" s="307"/>
      <c r="DA578" s="307"/>
      <c r="DB578" s="307"/>
      <c r="DC578" s="307"/>
      <c r="DD578" s="307"/>
      <c r="DE578" s="307"/>
      <c r="DF578" s="307"/>
      <c r="DG578" s="307"/>
      <c r="DH578" s="307"/>
      <c r="DI578" s="390"/>
      <c r="DJ578" s="390"/>
      <c r="DK578" s="307"/>
      <c r="DL578" s="307"/>
      <c r="DM578" s="307"/>
      <c r="DN578" s="307"/>
      <c r="DO578" s="307"/>
      <c r="DP578" s="307"/>
      <c r="DQ578" s="307"/>
      <c r="DR578" s="307"/>
      <c r="DS578" s="307"/>
      <c r="DT578" s="307"/>
      <c r="DU578" s="307"/>
      <c r="DV578" s="307"/>
      <c r="DW578" s="307"/>
      <c r="DX578" s="307"/>
      <c r="DY578" s="307"/>
      <c r="DZ578" s="307"/>
      <c r="EA578" s="307"/>
      <c r="EB578" s="307"/>
      <c r="EC578" s="307"/>
      <c r="ED578" s="307"/>
      <c r="EE578" s="307"/>
      <c r="EF578" s="307"/>
      <c r="EG578" s="307"/>
      <c r="EH578" s="307"/>
      <c r="EI578" s="307"/>
      <c r="EJ578" s="307"/>
      <c r="EK578" s="307"/>
      <c r="EL578" s="307"/>
      <c r="EM578" s="307"/>
      <c r="EN578" s="307"/>
      <c r="EO578" s="307"/>
      <c r="EP578" s="307"/>
      <c r="EQ578" s="307"/>
      <c r="ER578" s="307"/>
      <c r="ES578" s="307"/>
      <c r="ET578" s="307"/>
      <c r="EU578" s="390"/>
      <c r="EV578" s="390"/>
      <c r="EW578" s="307"/>
      <c r="EX578" s="307"/>
      <c r="EY578" s="307"/>
      <c r="EZ578" s="307"/>
      <c r="FA578" s="307"/>
      <c r="FB578" s="307"/>
      <c r="FC578" s="307"/>
      <c r="FD578" s="307"/>
      <c r="FE578" s="307"/>
      <c r="FF578" s="307"/>
      <c r="FG578" s="307"/>
      <c r="FH578" s="307"/>
      <c r="FI578" s="307"/>
      <c r="FJ578" s="307"/>
      <c r="FK578" s="307"/>
      <c r="FL578" s="307"/>
      <c r="FM578" s="307"/>
      <c r="FN578" s="307"/>
      <c r="FO578" s="307"/>
      <c r="FP578" s="307"/>
      <c r="FQ578" s="307"/>
      <c r="FR578" s="307"/>
      <c r="FS578" s="307"/>
      <c r="FT578" s="307"/>
      <c r="FU578" s="307"/>
      <c r="FV578" s="307"/>
      <c r="FW578" s="307"/>
      <c r="FX578" s="307"/>
      <c r="FY578" s="307"/>
      <c r="FZ578" s="307"/>
      <c r="GA578" s="307"/>
      <c r="GB578" s="307"/>
      <c r="GC578" s="307"/>
      <c r="GD578" s="307"/>
      <c r="GE578" s="307"/>
      <c r="GF578" s="307"/>
      <c r="GG578" s="307"/>
      <c r="GH578" s="307"/>
      <c r="GI578" s="307"/>
      <c r="GJ578" s="307"/>
      <c r="GK578" s="307"/>
      <c r="GL578" s="307"/>
      <c r="GM578" s="307"/>
      <c r="GN578" s="307"/>
      <c r="GO578" s="307"/>
      <c r="GP578" s="307"/>
      <c r="GQ578" s="307"/>
      <c r="GR578" s="307"/>
      <c r="GS578" s="307"/>
      <c r="GT578" s="307"/>
      <c r="GU578" s="307"/>
      <c r="GV578" s="307"/>
      <c r="GW578" s="307"/>
      <c r="GX578" s="307"/>
      <c r="GY578" s="307"/>
      <c r="GZ578" s="307"/>
      <c r="HA578" s="307"/>
      <c r="HB578" s="307"/>
      <c r="HC578" s="307"/>
      <c r="HD578" s="307"/>
      <c r="HE578" s="307"/>
      <c r="HF578" s="307"/>
      <c r="HG578" s="307"/>
      <c r="HH578" s="307"/>
      <c r="HI578" s="307"/>
      <c r="HJ578" s="307"/>
      <c r="HK578" s="307"/>
      <c r="HL578" s="307"/>
      <c r="HM578" s="307"/>
      <c r="HN578" s="307"/>
      <c r="HO578" s="307"/>
      <c r="HP578" s="307"/>
      <c r="HQ578" s="307"/>
      <c r="HR578" s="307"/>
      <c r="HS578" s="307"/>
      <c r="HT578" s="307"/>
      <c r="HU578" s="307"/>
      <c r="HV578" s="307"/>
      <c r="HW578" s="307"/>
      <c r="HX578" s="307"/>
      <c r="HY578" s="307"/>
      <c r="HZ578" s="307"/>
      <c r="IA578" s="307"/>
      <c r="IB578" s="307"/>
      <c r="IC578" s="307"/>
      <c r="ID578" s="307"/>
      <c r="IE578" s="307"/>
      <c r="IF578" s="307"/>
      <c r="IG578" s="307"/>
      <c r="IH578" s="307"/>
      <c r="II578" s="307"/>
      <c r="IJ578" s="307"/>
      <c r="IK578" s="307"/>
      <c r="IL578" s="307"/>
      <c r="IM578" s="307"/>
      <c r="IN578" s="307"/>
      <c r="IO578" s="307"/>
      <c r="IP578" s="307"/>
      <c r="IQ578" s="307"/>
      <c r="IR578" s="307"/>
      <c r="IS578" s="307"/>
      <c r="IT578" s="307"/>
      <c r="IU578" s="307"/>
      <c r="IV578" s="307"/>
      <c r="IW578" s="307"/>
      <c r="IX578" s="307"/>
      <c r="IY578" s="307"/>
      <c r="IZ578" s="307"/>
      <c r="JA578" s="307"/>
      <c r="JB578" s="307"/>
      <c r="JC578" s="307"/>
      <c r="JD578" s="307"/>
      <c r="JE578" s="307"/>
      <c r="JF578" s="307"/>
      <c r="JG578" s="307"/>
      <c r="JH578" s="307"/>
      <c r="JI578" s="307"/>
      <c r="JJ578" s="307"/>
      <c r="JK578" s="307"/>
      <c r="JL578" s="307"/>
      <c r="JM578" s="307"/>
      <c r="JN578" s="307"/>
      <c r="JO578" s="307"/>
      <c r="JP578" s="307"/>
      <c r="JQ578" s="307"/>
      <c r="JR578" s="307"/>
      <c r="JS578" s="307"/>
      <c r="JT578" s="307"/>
      <c r="JU578" s="307"/>
      <c r="JV578" s="307"/>
      <c r="JW578" s="307"/>
      <c r="JX578" s="307"/>
      <c r="JY578" s="307"/>
      <c r="JZ578" s="307"/>
      <c r="KA578" s="307"/>
      <c r="KB578" s="307"/>
      <c r="KC578" s="307"/>
      <c r="KD578" s="307"/>
      <c r="KE578" s="307"/>
      <c r="KF578" s="307"/>
      <c r="KG578" s="307"/>
      <c r="KH578" s="307"/>
      <c r="KI578" s="307"/>
      <c r="KJ578" s="307"/>
      <c r="KK578" s="307"/>
      <c r="KL578" s="307"/>
      <c r="KM578" s="307"/>
      <c r="KN578" s="307"/>
      <c r="KO578" s="307"/>
      <c r="KP578" s="307"/>
      <c r="KQ578" s="307"/>
      <c r="KR578" s="307"/>
      <c r="KS578" s="307"/>
      <c r="KT578" s="307"/>
    </row>
    <row r="579" spans="33:306" s="56" customFormat="1" ht="15" customHeight="1">
      <c r="AG579" s="354">
        <v>17</v>
      </c>
      <c r="AH579" s="354"/>
      <c r="AI579" s="356" t="s">
        <v>687</v>
      </c>
      <c r="AJ579" s="359">
        <v>35</v>
      </c>
      <c r="AK579" s="356" t="s">
        <v>126</v>
      </c>
      <c r="AL579" s="359">
        <v>26</v>
      </c>
      <c r="AM579" s="356" t="s">
        <v>818</v>
      </c>
      <c r="AN579" s="356" t="s">
        <v>163</v>
      </c>
      <c r="AO579" s="359">
        <v>24</v>
      </c>
      <c r="AP579" s="359">
        <v>32</v>
      </c>
      <c r="AQ579" s="411" t="s">
        <v>585</v>
      </c>
      <c r="AR579" s="356" t="s">
        <v>600</v>
      </c>
      <c r="AS579" s="359">
        <v>36</v>
      </c>
      <c r="AT579" s="356" t="s">
        <v>855</v>
      </c>
      <c r="AU579" s="356"/>
      <c r="AV579" s="359">
        <v>26</v>
      </c>
      <c r="AW579" s="356" t="s">
        <v>0</v>
      </c>
      <c r="AX579" s="359">
        <v>20</v>
      </c>
      <c r="AY579" s="303">
        <f t="shared" si="299"/>
        <v>63</v>
      </c>
      <c r="AZ579" s="303">
        <f t="shared" si="300"/>
        <v>36</v>
      </c>
      <c r="BA579" s="303">
        <f t="shared" si="301"/>
        <v>27</v>
      </c>
      <c r="BB579" s="303">
        <f t="shared" si="302"/>
        <v>27</v>
      </c>
      <c r="BC579" s="303">
        <f t="shared" si="303"/>
        <v>77</v>
      </c>
      <c r="BD579" s="303">
        <f t="shared" si="304"/>
        <v>51</v>
      </c>
      <c r="BE579" s="303">
        <f t="shared" si="305"/>
        <v>25</v>
      </c>
      <c r="BF579" s="303">
        <f t="shared" si="306"/>
        <v>33</v>
      </c>
      <c r="BG579" s="303">
        <f t="shared" si="307"/>
        <v>37</v>
      </c>
      <c r="BH579" s="303"/>
      <c r="BI579" s="303">
        <f t="shared" si="308"/>
        <v>38</v>
      </c>
      <c r="BJ579" s="303">
        <f t="shared" si="309"/>
        <v>37</v>
      </c>
      <c r="BK579" s="303">
        <f t="shared" si="310"/>
        <v>130</v>
      </c>
      <c r="BL579" s="303">
        <f t="shared" si="311"/>
        <v>27</v>
      </c>
      <c r="BM579" s="303">
        <f t="shared" si="312"/>
        <v>32</v>
      </c>
      <c r="BN579" s="303" t="str">
        <f t="shared" si="313"/>
        <v>-</v>
      </c>
      <c r="CB579" s="307"/>
      <c r="CC579" s="307"/>
      <c r="CD579" s="307"/>
      <c r="CE579" s="307"/>
      <c r="CF579" s="307"/>
      <c r="CG579" s="307"/>
      <c r="CH579" s="307"/>
      <c r="CI579" s="307"/>
      <c r="CJ579" s="307"/>
      <c r="CK579" s="307"/>
      <c r="CL579" s="307"/>
      <c r="CM579" s="307"/>
      <c r="CN579" s="307"/>
      <c r="CO579" s="307"/>
      <c r="CP579" s="307"/>
      <c r="CQ579" s="307"/>
      <c r="CR579" s="307"/>
      <c r="CS579" s="307"/>
      <c r="CT579" s="307"/>
      <c r="CU579" s="307"/>
      <c r="CV579" s="307"/>
      <c r="CW579" s="307"/>
      <c r="CX579" s="307"/>
      <c r="CY579" s="307"/>
      <c r="CZ579" s="307"/>
      <c r="DA579" s="307"/>
      <c r="DB579" s="307"/>
      <c r="DC579" s="307"/>
      <c r="DD579" s="307"/>
      <c r="DE579" s="307"/>
      <c r="DF579" s="307"/>
      <c r="DG579" s="307"/>
      <c r="DH579" s="307"/>
      <c r="DI579" s="390"/>
      <c r="DJ579" s="390"/>
      <c r="DK579" s="307"/>
      <c r="DL579" s="307"/>
      <c r="DM579" s="307"/>
      <c r="DN579" s="307"/>
      <c r="DO579" s="307"/>
      <c r="DP579" s="307"/>
      <c r="DQ579" s="307"/>
      <c r="DR579" s="307"/>
      <c r="DS579" s="307"/>
      <c r="DT579" s="307"/>
      <c r="DU579" s="307"/>
      <c r="DV579" s="307"/>
      <c r="DW579" s="307"/>
      <c r="DX579" s="307"/>
      <c r="DY579" s="307"/>
      <c r="DZ579" s="307"/>
      <c r="EA579" s="307"/>
      <c r="EB579" s="307"/>
      <c r="EC579" s="307"/>
      <c r="ED579" s="307"/>
      <c r="EE579" s="307"/>
      <c r="EF579" s="307"/>
      <c r="EG579" s="307"/>
      <c r="EH579" s="307"/>
      <c r="EI579" s="307"/>
      <c r="EJ579" s="307"/>
      <c r="EK579" s="307"/>
      <c r="EL579" s="307"/>
      <c r="EM579" s="307"/>
      <c r="EN579" s="307"/>
      <c r="EO579" s="307"/>
      <c r="EP579" s="307"/>
      <c r="EQ579" s="307"/>
      <c r="ER579" s="307"/>
      <c r="ES579" s="307"/>
      <c r="ET579" s="307"/>
      <c r="EU579" s="390"/>
      <c r="EV579" s="390"/>
      <c r="EW579" s="307"/>
      <c r="EX579" s="307"/>
      <c r="EY579" s="307"/>
      <c r="EZ579" s="307"/>
      <c r="FA579" s="307"/>
      <c r="FB579" s="307"/>
      <c r="FC579" s="307"/>
      <c r="FD579" s="307"/>
      <c r="FE579" s="307"/>
      <c r="FF579" s="307"/>
      <c r="FG579" s="307"/>
      <c r="FH579" s="307"/>
      <c r="FI579" s="307"/>
      <c r="FJ579" s="307"/>
      <c r="FK579" s="307"/>
      <c r="FL579" s="307"/>
      <c r="FM579" s="307"/>
      <c r="FN579" s="307"/>
      <c r="FO579" s="307"/>
      <c r="FP579" s="307"/>
      <c r="FQ579" s="307"/>
      <c r="FR579" s="307"/>
      <c r="FS579" s="307"/>
      <c r="FT579" s="307"/>
      <c r="FU579" s="307"/>
      <c r="FV579" s="307"/>
      <c r="FW579" s="307"/>
      <c r="FX579" s="307"/>
      <c r="FY579" s="307"/>
      <c r="FZ579" s="307"/>
      <c r="GA579" s="307"/>
      <c r="GB579" s="307"/>
      <c r="GC579" s="307"/>
      <c r="GD579" s="307"/>
      <c r="GE579" s="307"/>
      <c r="GF579" s="307"/>
      <c r="GG579" s="307"/>
      <c r="GH579" s="307"/>
      <c r="GI579" s="307"/>
      <c r="GJ579" s="307"/>
      <c r="GK579" s="307"/>
      <c r="GL579" s="307"/>
      <c r="GM579" s="307"/>
      <c r="GN579" s="307"/>
      <c r="GO579" s="307"/>
      <c r="GP579" s="307"/>
      <c r="GQ579" s="307"/>
      <c r="GR579" s="307"/>
      <c r="GS579" s="307"/>
      <c r="GT579" s="307"/>
      <c r="GU579" s="307"/>
      <c r="GV579" s="307"/>
      <c r="GW579" s="307"/>
      <c r="GX579" s="307"/>
      <c r="GY579" s="307"/>
      <c r="GZ579" s="307"/>
      <c r="HA579" s="307"/>
      <c r="HB579" s="307"/>
      <c r="HC579" s="307"/>
      <c r="HD579" s="307"/>
      <c r="HE579" s="307"/>
      <c r="HF579" s="307"/>
      <c r="HG579" s="307"/>
      <c r="HH579" s="307"/>
      <c r="HI579" s="307"/>
      <c r="HJ579" s="307"/>
      <c r="HK579" s="307"/>
      <c r="HL579" s="307"/>
      <c r="HM579" s="307"/>
      <c r="HN579" s="307"/>
      <c r="HO579" s="307"/>
      <c r="HP579" s="307"/>
      <c r="HQ579" s="307"/>
      <c r="HR579" s="307"/>
      <c r="HS579" s="307"/>
      <c r="HT579" s="307"/>
      <c r="HU579" s="307"/>
      <c r="HV579" s="307"/>
      <c r="HW579" s="307"/>
      <c r="HX579" s="307"/>
      <c r="HY579" s="307"/>
      <c r="HZ579" s="307"/>
      <c r="IA579" s="307"/>
      <c r="IB579" s="307"/>
      <c r="IC579" s="307"/>
      <c r="ID579" s="307"/>
      <c r="IE579" s="307"/>
      <c r="IF579" s="307"/>
      <c r="IG579" s="307"/>
      <c r="IH579" s="307"/>
      <c r="II579" s="307"/>
      <c r="IJ579" s="307"/>
      <c r="IK579" s="307"/>
      <c r="IL579" s="307"/>
      <c r="IM579" s="307"/>
      <c r="IN579" s="307"/>
      <c r="IO579" s="307"/>
      <c r="IP579" s="307"/>
      <c r="IQ579" s="307"/>
      <c r="IR579" s="307"/>
      <c r="IS579" s="307"/>
      <c r="IT579" s="307"/>
      <c r="IU579" s="307"/>
      <c r="IV579" s="307"/>
      <c r="IW579" s="307"/>
      <c r="IX579" s="307"/>
      <c r="IY579" s="307"/>
      <c r="IZ579" s="307"/>
      <c r="JA579" s="307"/>
      <c r="JB579" s="307"/>
      <c r="JC579" s="307"/>
      <c r="JD579" s="307"/>
      <c r="JE579" s="307"/>
      <c r="JF579" s="307"/>
      <c r="JG579" s="307"/>
      <c r="JH579" s="307"/>
      <c r="JI579" s="307"/>
      <c r="JJ579" s="307"/>
      <c r="JK579" s="307"/>
      <c r="JL579" s="307"/>
      <c r="JM579" s="307"/>
      <c r="JN579" s="307"/>
      <c r="JO579" s="307"/>
      <c r="JP579" s="307"/>
      <c r="JQ579" s="307"/>
      <c r="JR579" s="307"/>
      <c r="JS579" s="307"/>
      <c r="JT579" s="307"/>
      <c r="JU579" s="307"/>
      <c r="JV579" s="307"/>
      <c r="JW579" s="307"/>
      <c r="JX579" s="307"/>
      <c r="JY579" s="307"/>
      <c r="JZ579" s="307"/>
      <c r="KA579" s="307"/>
      <c r="KB579" s="307"/>
      <c r="KC579" s="307"/>
      <c r="KD579" s="307"/>
      <c r="KE579" s="307"/>
      <c r="KF579" s="307"/>
      <c r="KG579" s="307"/>
      <c r="KH579" s="307"/>
      <c r="KI579" s="307"/>
      <c r="KJ579" s="307"/>
      <c r="KK579" s="307"/>
      <c r="KL579" s="307"/>
      <c r="KM579" s="307"/>
      <c r="KN579" s="307"/>
      <c r="KO579" s="307"/>
      <c r="KP579" s="307"/>
      <c r="KQ579" s="307"/>
      <c r="KR579" s="307"/>
      <c r="KS579" s="307"/>
      <c r="KT579" s="307"/>
    </row>
    <row r="580" spans="33:306" s="56" customFormat="1" ht="15" customHeight="1">
      <c r="AG580" s="354">
        <v>18</v>
      </c>
      <c r="AH580" s="354"/>
      <c r="AI580" s="356" t="s">
        <v>856</v>
      </c>
      <c r="AJ580" s="359">
        <v>36</v>
      </c>
      <c r="AK580" s="356" t="s">
        <v>162</v>
      </c>
      <c r="AL580" s="359">
        <v>27</v>
      </c>
      <c r="AM580" s="356" t="s">
        <v>857</v>
      </c>
      <c r="AN580" s="356" t="s">
        <v>166</v>
      </c>
      <c r="AO580" s="356">
        <v>25</v>
      </c>
      <c r="AP580" s="356" t="s">
        <v>858</v>
      </c>
      <c r="AQ580" s="411" t="s">
        <v>195</v>
      </c>
      <c r="AR580" s="356" t="s">
        <v>144</v>
      </c>
      <c r="AS580" s="359">
        <v>37</v>
      </c>
      <c r="AT580" s="356" t="s">
        <v>859</v>
      </c>
      <c r="AU580" s="356"/>
      <c r="AV580" s="356" t="s">
        <v>162</v>
      </c>
      <c r="AW580" s="359">
        <v>32</v>
      </c>
      <c r="AX580" s="356" t="s">
        <v>0</v>
      </c>
      <c r="AY580" s="303">
        <f t="shared" si="299"/>
        <v>66</v>
      </c>
      <c r="AZ580" s="303">
        <f t="shared" si="300"/>
        <v>37</v>
      </c>
      <c r="BA580" s="303">
        <f t="shared" si="301"/>
        <v>29</v>
      </c>
      <c r="BB580" s="303">
        <f t="shared" si="302"/>
        <v>28</v>
      </c>
      <c r="BC580" s="303">
        <f t="shared" si="303"/>
        <v>81</v>
      </c>
      <c r="BD580" s="303">
        <f t="shared" si="304"/>
        <v>53</v>
      </c>
      <c r="BE580" s="303">
        <f t="shared" si="305"/>
        <v>26</v>
      </c>
      <c r="BF580" s="303">
        <f t="shared" si="306"/>
        <v>35</v>
      </c>
      <c r="BG580" s="303">
        <f t="shared" si="307"/>
        <v>39</v>
      </c>
      <c r="BH580" s="303"/>
      <c r="BI580" s="303">
        <f t="shared" si="308"/>
        <v>41</v>
      </c>
      <c r="BJ580" s="303">
        <f t="shared" si="309"/>
        <v>38</v>
      </c>
      <c r="BK580" s="303">
        <f t="shared" si="310"/>
        <v>135</v>
      </c>
      <c r="BL580" s="303">
        <f t="shared" si="311"/>
        <v>29</v>
      </c>
      <c r="BM580" s="303">
        <f t="shared" si="312"/>
        <v>33</v>
      </c>
      <c r="BN580" s="303">
        <f t="shared" si="313"/>
        <v>21</v>
      </c>
      <c r="CB580" s="307"/>
      <c r="CC580" s="307"/>
      <c r="CD580" s="307"/>
      <c r="CE580" s="307"/>
      <c r="CF580" s="307"/>
      <c r="CG580" s="307"/>
      <c r="CH580" s="307"/>
      <c r="CI580" s="307"/>
      <c r="CJ580" s="307"/>
      <c r="CK580" s="307"/>
      <c r="CL580" s="307"/>
      <c r="CM580" s="307"/>
      <c r="CN580" s="307"/>
      <c r="CO580" s="307"/>
      <c r="CP580" s="307"/>
      <c r="CQ580" s="307"/>
      <c r="CR580" s="307"/>
      <c r="CS580" s="307"/>
      <c r="CT580" s="307"/>
      <c r="CU580" s="307"/>
      <c r="CV580" s="307"/>
      <c r="CW580" s="307"/>
      <c r="CX580" s="307"/>
      <c r="CY580" s="307"/>
      <c r="CZ580" s="307"/>
      <c r="DA580" s="307"/>
      <c r="DB580" s="307"/>
      <c r="DC580" s="307"/>
      <c r="DD580" s="307"/>
      <c r="DE580" s="307"/>
      <c r="DF580" s="307"/>
      <c r="DG580" s="307"/>
      <c r="DH580" s="307"/>
      <c r="DI580" s="390"/>
      <c r="DJ580" s="390"/>
      <c r="DK580" s="307"/>
      <c r="DL580" s="307"/>
      <c r="DM580" s="307"/>
      <c r="DN580" s="307"/>
      <c r="DO580" s="307"/>
      <c r="DP580" s="307"/>
      <c r="DQ580" s="307"/>
      <c r="DR580" s="307"/>
      <c r="DS580" s="307"/>
      <c r="DT580" s="307"/>
      <c r="DU580" s="307"/>
      <c r="DV580" s="307"/>
      <c r="DW580" s="307"/>
      <c r="DX580" s="307"/>
      <c r="DY580" s="307"/>
      <c r="DZ580" s="307"/>
      <c r="EA580" s="307"/>
      <c r="EB580" s="307"/>
      <c r="EC580" s="307"/>
      <c r="ED580" s="307"/>
      <c r="EE580" s="307"/>
      <c r="EF580" s="307"/>
      <c r="EG580" s="307"/>
      <c r="EH580" s="307"/>
      <c r="EI580" s="307"/>
      <c r="EJ580" s="307"/>
      <c r="EK580" s="307"/>
      <c r="EL580" s="307"/>
      <c r="EM580" s="307"/>
      <c r="EN580" s="307"/>
      <c r="EO580" s="307"/>
      <c r="EP580" s="307"/>
      <c r="EQ580" s="307"/>
      <c r="ER580" s="307"/>
      <c r="ES580" s="307"/>
      <c r="ET580" s="307"/>
      <c r="EU580" s="390"/>
      <c r="EV580" s="390"/>
      <c r="EW580" s="307"/>
      <c r="EX580" s="307"/>
      <c r="EY580" s="307"/>
      <c r="EZ580" s="307"/>
      <c r="FA580" s="307"/>
      <c r="FB580" s="307"/>
      <c r="FC580" s="307"/>
      <c r="FD580" s="307"/>
      <c r="FE580" s="307"/>
      <c r="FF580" s="307"/>
      <c r="FG580" s="307"/>
      <c r="FH580" s="307"/>
      <c r="FI580" s="307"/>
      <c r="FJ580" s="307"/>
      <c r="FK580" s="307"/>
      <c r="FL580" s="307"/>
      <c r="FM580" s="307"/>
      <c r="FN580" s="307"/>
      <c r="FO580" s="307"/>
      <c r="FP580" s="307"/>
      <c r="FQ580" s="307"/>
      <c r="FR580" s="307"/>
      <c r="FS580" s="307"/>
      <c r="FT580" s="307"/>
      <c r="FU580" s="307"/>
      <c r="FV580" s="307"/>
      <c r="FW580" s="307"/>
      <c r="FX580" s="307"/>
      <c r="FY580" s="307"/>
      <c r="FZ580" s="307"/>
      <c r="GA580" s="307"/>
      <c r="GB580" s="307"/>
      <c r="GC580" s="307"/>
      <c r="GD580" s="307"/>
      <c r="GE580" s="307"/>
      <c r="GF580" s="307"/>
      <c r="GG580" s="307"/>
      <c r="GH580" s="307"/>
      <c r="GI580" s="307"/>
      <c r="GJ580" s="307"/>
      <c r="GK580" s="307"/>
      <c r="GL580" s="307"/>
      <c r="GM580" s="307"/>
      <c r="GN580" s="307"/>
      <c r="GO580" s="307"/>
      <c r="GP580" s="307"/>
      <c r="GQ580" s="307"/>
      <c r="GR580" s="307"/>
      <c r="GS580" s="307"/>
      <c r="GT580" s="307"/>
      <c r="GU580" s="307"/>
      <c r="GV580" s="307"/>
      <c r="GW580" s="307"/>
      <c r="GX580" s="307"/>
      <c r="GY580" s="307"/>
      <c r="GZ580" s="307"/>
      <c r="HA580" s="307"/>
      <c r="HB580" s="307"/>
      <c r="HC580" s="307"/>
      <c r="HD580" s="307"/>
      <c r="HE580" s="307"/>
      <c r="HF580" s="307"/>
      <c r="HG580" s="307"/>
      <c r="HH580" s="307"/>
      <c r="HI580" s="307"/>
      <c r="HJ580" s="307"/>
      <c r="HK580" s="307"/>
      <c r="HL580" s="307"/>
      <c r="HM580" s="307"/>
      <c r="HN580" s="307"/>
      <c r="HO580" s="307"/>
      <c r="HP580" s="307"/>
      <c r="HQ580" s="307"/>
      <c r="HR580" s="307"/>
      <c r="HS580" s="307"/>
      <c r="HT580" s="307"/>
      <c r="HU580" s="307"/>
      <c r="HV580" s="307"/>
      <c r="HW580" s="307"/>
      <c r="HX580" s="307"/>
      <c r="HY580" s="307"/>
      <c r="HZ580" s="307"/>
      <c r="IA580" s="307"/>
      <c r="IB580" s="307"/>
      <c r="IC580" s="307"/>
      <c r="ID580" s="307"/>
      <c r="IE580" s="307"/>
      <c r="IF580" s="307"/>
      <c r="IG580" s="307"/>
      <c r="IH580" s="307"/>
      <c r="II580" s="307"/>
      <c r="IJ580" s="307"/>
      <c r="IK580" s="307"/>
      <c r="IL580" s="307"/>
      <c r="IM580" s="307"/>
      <c r="IN580" s="307"/>
      <c r="IO580" s="307"/>
      <c r="IP580" s="307"/>
      <c r="IQ580" s="307"/>
      <c r="IR580" s="307"/>
      <c r="IS580" s="307"/>
      <c r="IT580" s="307"/>
      <c r="IU580" s="307"/>
      <c r="IV580" s="307"/>
      <c r="IW580" s="307"/>
      <c r="IX580" s="307"/>
      <c r="IY580" s="307"/>
      <c r="IZ580" s="307"/>
      <c r="JA580" s="307"/>
      <c r="JB580" s="307"/>
      <c r="JC580" s="307"/>
      <c r="JD580" s="307"/>
      <c r="JE580" s="307"/>
      <c r="JF580" s="307"/>
      <c r="JG580" s="307"/>
      <c r="JH580" s="307"/>
      <c r="JI580" s="307"/>
      <c r="JJ580" s="307"/>
      <c r="JK580" s="307"/>
      <c r="JL580" s="307"/>
      <c r="JM580" s="307"/>
      <c r="JN580" s="307"/>
      <c r="JO580" s="307"/>
      <c r="JP580" s="307"/>
      <c r="JQ580" s="307"/>
      <c r="JR580" s="307"/>
      <c r="JS580" s="307"/>
      <c r="JT580" s="307"/>
      <c r="JU580" s="307"/>
      <c r="JV580" s="307"/>
      <c r="JW580" s="307"/>
      <c r="JX580" s="307"/>
      <c r="JY580" s="307"/>
      <c r="JZ580" s="307"/>
      <c r="KA580" s="307"/>
      <c r="KB580" s="307"/>
      <c r="KC580" s="307"/>
      <c r="KD580" s="307"/>
      <c r="KE580" s="307"/>
      <c r="KF580" s="307"/>
      <c r="KG580" s="307"/>
      <c r="KH580" s="307"/>
      <c r="KI580" s="307"/>
      <c r="KJ580" s="307"/>
      <c r="KK580" s="307"/>
      <c r="KL580" s="307"/>
      <c r="KM580" s="307"/>
      <c r="KN580" s="307"/>
      <c r="KO580" s="307"/>
      <c r="KP580" s="307"/>
      <c r="KQ580" s="307"/>
      <c r="KR580" s="307"/>
      <c r="KS580" s="307"/>
      <c r="KT580" s="307"/>
    </row>
    <row r="581" spans="33:306" s="56" customFormat="1" ht="15" customHeight="1">
      <c r="AG581" s="354">
        <v>19</v>
      </c>
      <c r="AH581" s="354"/>
      <c r="AI581" s="356" t="s">
        <v>860</v>
      </c>
      <c r="AJ581" s="356" t="s">
        <v>807</v>
      </c>
      <c r="AK581" s="356" t="s">
        <v>77</v>
      </c>
      <c r="AL581" s="359">
        <v>28</v>
      </c>
      <c r="AM581" s="356" t="s">
        <v>861</v>
      </c>
      <c r="AN581" s="356" t="s">
        <v>862</v>
      </c>
      <c r="AO581" s="356" t="s">
        <v>863</v>
      </c>
      <c r="AP581" s="356">
        <v>35</v>
      </c>
      <c r="AQ581" s="411" t="s">
        <v>136</v>
      </c>
      <c r="AR581" s="356" t="s">
        <v>864</v>
      </c>
      <c r="AS581" s="359">
        <v>38</v>
      </c>
      <c r="AT581" s="356" t="s">
        <v>865</v>
      </c>
      <c r="AU581" s="356"/>
      <c r="AV581" s="356" t="s">
        <v>327</v>
      </c>
      <c r="AW581" s="356" t="s">
        <v>137</v>
      </c>
      <c r="AX581" s="356" t="s">
        <v>183</v>
      </c>
      <c r="AY581" s="303">
        <f>IF(AI581="-",AI581,IF(ISNUMBER(AI581),AI581,MID(AI581,(FIND("-",AI581)+1),3)+1))</f>
        <v>69</v>
      </c>
      <c r="AZ581" s="303">
        <f>IF(AJ581="-",AJ581,IF(ISNUMBER(AJ581),AJ581,MID(AJ581,(FIND("-",AJ581)+1),3)+1))</f>
        <v>45</v>
      </c>
      <c r="BA581" s="303">
        <f>IF(AK581="-",AK581,IF(ISNUMBER(AK581),AK581,MID(AK581,(FIND("-",AK581)+1),3)+1))</f>
        <v>33</v>
      </c>
      <c r="BB581" s="303">
        <v>29</v>
      </c>
      <c r="BC581" s="303">
        <f>IF(AM581="-",AM581,IF(ISNUMBER(AM581),AM581,MID(AM581,(FIND("-",AM581)+1),3)+1))</f>
        <v>120</v>
      </c>
      <c r="BD581" s="303">
        <f>IF(AN581="-",AN581,IF(ISNUMBER(AN581),AN581,MID(AN581,(FIND("-",AN581)+1),3)+1))</f>
        <v>69</v>
      </c>
      <c r="BE581" s="303">
        <f>IF(AO581="-",AO581,IF(ISNUMBER(AO581),AO581,MID(AO581,(FIND("-",AO581)+1),3)+1))</f>
        <v>31</v>
      </c>
      <c r="BF581" s="303">
        <v>36</v>
      </c>
      <c r="BG581" s="303">
        <f>IF(AQ581="-",AQ581,IF(ISNUMBER(AQ581),AQ581,MID(AQ581,(FIND("-",AQ581)+1),3)+1))</f>
        <v>43</v>
      </c>
      <c r="BH581" s="303"/>
      <c r="BI581" s="303">
        <f>IF(AR581="-",AR581,IF(ISNUMBER(AR581),AR581,MID(AR581,(FIND("-",AR581)+1),3)+1))</f>
        <v>61</v>
      </c>
      <c r="BJ581" s="303">
        <v>39</v>
      </c>
      <c r="BK581" s="303">
        <f>IF(AT581="-",AT581,IF(ISNUMBER(AT581),AT581,MID(AT581,(FIND("-",AT581)+1),3)+1))</f>
        <v>137</v>
      </c>
      <c r="BL581" s="303">
        <f>IF(AV581="-",AV581,IF(ISNUMBER(AV581),AV581,MID(AV581,(FIND("-",AV581)+1),3)+1))</f>
        <v>34</v>
      </c>
      <c r="BM581" s="303">
        <f>IF(AW581="-",AW581,IF(ISNUMBER(AW581),AW581,MID(AW581,(FIND("-",AW581)+1),3)+1))</f>
        <v>35</v>
      </c>
      <c r="BN581" s="303">
        <f>IF(AX581="-",AX581,IF(ISNUMBER(AX581),AX581,MID(AX581,(FIND("-",AX581)+1),3)+1))</f>
        <v>25</v>
      </c>
      <c r="CB581" s="307"/>
      <c r="CC581" s="307"/>
      <c r="CD581" s="307"/>
      <c r="CE581" s="307"/>
      <c r="CF581" s="307"/>
      <c r="CG581" s="307"/>
      <c r="CH581" s="307"/>
      <c r="CI581" s="307"/>
      <c r="CJ581" s="307"/>
      <c r="CK581" s="307"/>
      <c r="CL581" s="307"/>
      <c r="CM581" s="307"/>
      <c r="CN581" s="307"/>
      <c r="CO581" s="307"/>
      <c r="CP581" s="307"/>
      <c r="CQ581" s="307"/>
      <c r="CR581" s="307"/>
      <c r="CS581" s="307"/>
      <c r="CT581" s="307"/>
      <c r="CU581" s="307"/>
      <c r="CV581" s="307"/>
      <c r="CW581" s="307"/>
      <c r="CX581" s="307"/>
      <c r="CY581" s="307"/>
      <c r="CZ581" s="307"/>
      <c r="DA581" s="307"/>
      <c r="DB581" s="307"/>
      <c r="DC581" s="307"/>
      <c r="DD581" s="307"/>
      <c r="DE581" s="307"/>
      <c r="DF581" s="307"/>
      <c r="DG581" s="307"/>
      <c r="DH581" s="307"/>
      <c r="DI581" s="390"/>
      <c r="DJ581" s="390"/>
      <c r="DK581" s="307"/>
      <c r="DL581" s="307"/>
      <c r="DM581" s="307"/>
      <c r="DN581" s="307"/>
      <c r="DO581" s="307"/>
      <c r="DP581" s="307"/>
      <c r="DQ581" s="307"/>
      <c r="DR581" s="307"/>
      <c r="DS581" s="307"/>
      <c r="DT581" s="307"/>
      <c r="DU581" s="307"/>
      <c r="DV581" s="307"/>
      <c r="DW581" s="307"/>
      <c r="DX581" s="307"/>
      <c r="DY581" s="307"/>
      <c r="DZ581" s="307"/>
      <c r="EA581" s="307"/>
      <c r="EB581" s="307"/>
      <c r="EC581" s="307"/>
      <c r="ED581" s="307"/>
      <c r="EE581" s="307"/>
      <c r="EF581" s="307"/>
      <c r="EG581" s="307"/>
      <c r="EH581" s="307"/>
      <c r="EI581" s="307"/>
      <c r="EJ581" s="307"/>
      <c r="EK581" s="307"/>
      <c r="EL581" s="307"/>
      <c r="EM581" s="307"/>
      <c r="EN581" s="307"/>
      <c r="EO581" s="307"/>
      <c r="EP581" s="307"/>
      <c r="EQ581" s="307"/>
      <c r="ER581" s="307"/>
      <c r="ES581" s="307"/>
      <c r="ET581" s="307"/>
      <c r="EU581" s="390"/>
      <c r="EV581" s="390"/>
      <c r="EW581" s="307"/>
      <c r="EX581" s="307"/>
      <c r="EY581" s="307"/>
      <c r="EZ581" s="307"/>
      <c r="FA581" s="307"/>
      <c r="FB581" s="307"/>
      <c r="FC581" s="307"/>
      <c r="FD581" s="307"/>
      <c r="FE581" s="307"/>
      <c r="FF581" s="307"/>
      <c r="FG581" s="307"/>
      <c r="FH581" s="307"/>
      <c r="FI581" s="307"/>
      <c r="FJ581" s="307"/>
      <c r="FK581" s="307"/>
      <c r="FL581" s="307"/>
      <c r="FM581" s="307"/>
      <c r="FN581" s="307"/>
      <c r="FO581" s="307"/>
      <c r="FP581" s="307"/>
      <c r="FQ581" s="307"/>
      <c r="FR581" s="307"/>
      <c r="FS581" s="307"/>
      <c r="FT581" s="307"/>
      <c r="FU581" s="307"/>
      <c r="FV581" s="307"/>
      <c r="FW581" s="307"/>
      <c r="FX581" s="307"/>
      <c r="FY581" s="307"/>
      <c r="FZ581" s="307"/>
      <c r="GA581" s="307"/>
      <c r="GB581" s="307"/>
      <c r="GC581" s="307"/>
      <c r="GD581" s="307"/>
      <c r="GE581" s="307"/>
      <c r="GF581" s="307"/>
      <c r="GG581" s="307"/>
      <c r="GH581" s="307"/>
      <c r="GI581" s="307"/>
      <c r="GJ581" s="307"/>
      <c r="GK581" s="307"/>
      <c r="GL581" s="307"/>
      <c r="GM581" s="307"/>
      <c r="GN581" s="307"/>
      <c r="GO581" s="307"/>
      <c r="GP581" s="307"/>
      <c r="GQ581" s="307"/>
      <c r="GR581" s="307"/>
      <c r="GS581" s="307"/>
      <c r="GT581" s="307"/>
      <c r="GU581" s="307"/>
      <c r="GV581" s="307"/>
      <c r="GW581" s="307"/>
      <c r="GX581" s="307"/>
      <c r="GY581" s="307"/>
      <c r="GZ581" s="307"/>
      <c r="HA581" s="307"/>
      <c r="HB581" s="307"/>
      <c r="HC581" s="307"/>
      <c r="HD581" s="307"/>
      <c r="HE581" s="307"/>
      <c r="HF581" s="307"/>
      <c r="HG581" s="307"/>
      <c r="HH581" s="307"/>
      <c r="HI581" s="307"/>
      <c r="HJ581" s="307"/>
      <c r="HK581" s="307"/>
      <c r="HL581" s="307"/>
      <c r="HM581" s="307"/>
      <c r="HN581" s="307"/>
      <c r="HO581" s="307"/>
      <c r="HP581" s="307"/>
      <c r="HQ581" s="307"/>
      <c r="HR581" s="307"/>
      <c r="HS581" s="307"/>
      <c r="HT581" s="307"/>
      <c r="HU581" s="307"/>
      <c r="HV581" s="307"/>
      <c r="HW581" s="307"/>
      <c r="HX581" s="307"/>
      <c r="HY581" s="307"/>
      <c r="HZ581" s="307"/>
      <c r="IA581" s="307"/>
      <c r="IB581" s="307"/>
      <c r="IC581" s="307"/>
      <c r="ID581" s="307"/>
      <c r="IE581" s="307"/>
      <c r="IF581" s="307"/>
      <c r="IG581" s="307"/>
      <c r="IH581" s="307"/>
      <c r="II581" s="307"/>
      <c r="IJ581" s="307"/>
      <c r="IK581" s="307"/>
      <c r="IL581" s="307"/>
      <c r="IM581" s="307"/>
      <c r="IN581" s="307"/>
      <c r="IO581" s="307"/>
      <c r="IP581" s="307"/>
      <c r="IQ581" s="307"/>
      <c r="IR581" s="307"/>
      <c r="IS581" s="307"/>
      <c r="IT581" s="307"/>
      <c r="IU581" s="307"/>
      <c r="IV581" s="307"/>
      <c r="IW581" s="307"/>
      <c r="IX581" s="307"/>
      <c r="IY581" s="307"/>
      <c r="IZ581" s="307"/>
      <c r="JA581" s="307"/>
      <c r="JB581" s="307"/>
      <c r="JC581" s="307"/>
      <c r="JD581" s="307"/>
      <c r="JE581" s="307"/>
      <c r="JF581" s="307"/>
      <c r="JG581" s="307"/>
      <c r="JH581" s="307"/>
      <c r="JI581" s="307"/>
      <c r="JJ581" s="307"/>
      <c r="JK581" s="307"/>
      <c r="JL581" s="307"/>
      <c r="JM581" s="307"/>
      <c r="JN581" s="307"/>
      <c r="JO581" s="307"/>
      <c r="JP581" s="307"/>
      <c r="JQ581" s="307"/>
      <c r="JR581" s="307"/>
      <c r="JS581" s="307"/>
      <c r="JT581" s="307"/>
      <c r="JU581" s="307"/>
      <c r="JV581" s="307"/>
      <c r="JW581" s="307"/>
      <c r="JX581" s="307"/>
      <c r="JY581" s="307"/>
      <c r="JZ581" s="307"/>
      <c r="KA581" s="307"/>
      <c r="KB581" s="307"/>
      <c r="KC581" s="307"/>
      <c r="KD581" s="307"/>
      <c r="KE581" s="307"/>
      <c r="KF581" s="307"/>
      <c r="KG581" s="307"/>
      <c r="KH581" s="307"/>
      <c r="KI581" s="307"/>
      <c r="KJ581" s="307"/>
      <c r="KK581" s="307"/>
      <c r="KL581" s="307"/>
      <c r="KM581" s="307"/>
      <c r="KN581" s="307"/>
      <c r="KO581" s="307"/>
      <c r="KP581" s="307"/>
      <c r="KQ581" s="307"/>
      <c r="KR581" s="307"/>
      <c r="KS581" s="307"/>
      <c r="KT581" s="307"/>
    </row>
    <row r="582" spans="33:306" s="56" customFormat="1" ht="15" customHeight="1">
      <c r="AG582" s="303"/>
      <c r="AH582" s="303"/>
      <c r="AI582" s="362"/>
      <c r="AJ582" s="362"/>
      <c r="AK582" s="362"/>
      <c r="AL582" s="362"/>
      <c r="AM582" s="362"/>
      <c r="AN582" s="362"/>
      <c r="AO582" s="362"/>
      <c r="AP582" s="362"/>
      <c r="AQ582" s="362"/>
      <c r="AR582" s="362"/>
      <c r="AS582" s="362"/>
      <c r="AT582" s="362"/>
      <c r="AU582" s="362"/>
      <c r="AV582" s="362"/>
      <c r="AW582" s="362"/>
      <c r="AX582" s="362"/>
      <c r="AY582" s="303"/>
      <c r="AZ582" s="303"/>
      <c r="BA582" s="303"/>
      <c r="BB582" s="303"/>
      <c r="BC582" s="303"/>
      <c r="BD582" s="303"/>
      <c r="BE582" s="303"/>
      <c r="BF582" s="303"/>
      <c r="BG582" s="303"/>
      <c r="BH582" s="303"/>
      <c r="BI582" s="303"/>
      <c r="BJ582" s="303"/>
      <c r="BK582" s="303"/>
      <c r="BL582" s="303"/>
      <c r="BM582" s="303"/>
      <c r="BN582" s="303"/>
      <c r="CB582" s="307"/>
      <c r="CC582" s="307"/>
      <c r="CD582" s="307"/>
      <c r="CE582" s="307"/>
      <c r="CF582" s="307"/>
      <c r="CG582" s="307"/>
      <c r="CH582" s="307"/>
      <c r="CI582" s="307"/>
      <c r="CJ582" s="307"/>
      <c r="CK582" s="307"/>
      <c r="CL582" s="307"/>
      <c r="CM582" s="307"/>
      <c r="CN582" s="307"/>
      <c r="CO582" s="307"/>
      <c r="CP582" s="307"/>
      <c r="CQ582" s="307"/>
      <c r="CR582" s="307"/>
      <c r="CS582" s="307"/>
      <c r="CT582" s="307"/>
      <c r="CU582" s="307"/>
      <c r="CV582" s="307"/>
      <c r="CW582" s="307"/>
      <c r="CX582" s="307"/>
      <c r="CY582" s="307"/>
      <c r="CZ582" s="307"/>
      <c r="DA582" s="307"/>
      <c r="DB582" s="307"/>
      <c r="DC582" s="307"/>
      <c r="DD582" s="307"/>
      <c r="DE582" s="307"/>
      <c r="DF582" s="307"/>
      <c r="DG582" s="307"/>
      <c r="DH582" s="307"/>
      <c r="DI582" s="390"/>
      <c r="DJ582" s="390"/>
      <c r="DK582" s="307"/>
      <c r="DL582" s="307"/>
      <c r="DM582" s="307"/>
      <c r="DN582" s="307"/>
      <c r="DO582" s="307"/>
      <c r="DP582" s="307"/>
      <c r="DQ582" s="307"/>
      <c r="DR582" s="307"/>
      <c r="DS582" s="307"/>
      <c r="DT582" s="307"/>
      <c r="DU582" s="307"/>
      <c r="DV582" s="307"/>
      <c r="DW582" s="307"/>
      <c r="DX582" s="307"/>
      <c r="DY582" s="307"/>
      <c r="DZ582" s="307"/>
      <c r="EA582" s="307"/>
      <c r="EB582" s="307"/>
      <c r="EC582" s="307"/>
      <c r="ED582" s="307"/>
      <c r="EE582" s="307"/>
      <c r="EF582" s="307"/>
      <c r="EG582" s="307"/>
      <c r="EH582" s="307"/>
      <c r="EI582" s="307"/>
      <c r="EJ582" s="307"/>
      <c r="EK582" s="307"/>
      <c r="EL582" s="307"/>
      <c r="EM582" s="307"/>
      <c r="EN582" s="307"/>
      <c r="EO582" s="307"/>
      <c r="EP582" s="307"/>
      <c r="EQ582" s="307"/>
      <c r="ER582" s="307"/>
      <c r="ES582" s="307"/>
      <c r="ET582" s="307"/>
      <c r="EU582" s="390"/>
      <c r="EV582" s="390"/>
      <c r="EW582" s="307"/>
      <c r="EX582" s="307"/>
      <c r="EY582" s="307"/>
      <c r="EZ582" s="307"/>
      <c r="FA582" s="307"/>
      <c r="FB582" s="307"/>
      <c r="FC582" s="307"/>
      <c r="FD582" s="307"/>
      <c r="FE582" s="307"/>
      <c r="FF582" s="307"/>
      <c r="FG582" s="307"/>
      <c r="FH582" s="307"/>
      <c r="FI582" s="307"/>
      <c r="FJ582" s="307"/>
      <c r="FK582" s="307"/>
      <c r="FL582" s="307"/>
      <c r="FM582" s="307"/>
      <c r="FN582" s="307"/>
      <c r="FO582" s="307"/>
      <c r="FP582" s="307"/>
      <c r="FQ582" s="307"/>
      <c r="FR582" s="307"/>
      <c r="FS582" s="307"/>
      <c r="FT582" s="307"/>
      <c r="FU582" s="307"/>
      <c r="FV582" s="307"/>
      <c r="FW582" s="307"/>
      <c r="FX582" s="307"/>
      <c r="FY582" s="307"/>
      <c r="FZ582" s="307"/>
      <c r="GA582" s="307"/>
      <c r="GB582" s="307"/>
      <c r="GC582" s="307"/>
      <c r="GD582" s="307"/>
      <c r="GE582" s="307"/>
      <c r="GF582" s="307"/>
      <c r="GG582" s="307"/>
      <c r="GH582" s="307"/>
      <c r="GI582" s="307"/>
      <c r="GJ582" s="307"/>
      <c r="GK582" s="307"/>
      <c r="GL582" s="307"/>
      <c r="GM582" s="307"/>
      <c r="GN582" s="307"/>
      <c r="GO582" s="307"/>
      <c r="GP582" s="307"/>
      <c r="GQ582" s="307"/>
      <c r="GR582" s="307"/>
      <c r="GS582" s="307"/>
      <c r="GT582" s="307"/>
      <c r="GU582" s="307"/>
      <c r="GV582" s="307"/>
      <c r="GW582" s="307"/>
      <c r="GX582" s="307"/>
      <c r="GY582" s="307"/>
      <c r="GZ582" s="307"/>
      <c r="HA582" s="307"/>
      <c r="HB582" s="307"/>
      <c r="HC582" s="307"/>
      <c r="HD582" s="307"/>
      <c r="HE582" s="307"/>
      <c r="HF582" s="307"/>
      <c r="HG582" s="307"/>
      <c r="HH582" s="307"/>
      <c r="HI582" s="307"/>
      <c r="HJ582" s="307"/>
      <c r="HK582" s="307"/>
      <c r="HL582" s="307"/>
      <c r="HM582" s="307"/>
      <c r="HN582" s="307"/>
      <c r="HO582" s="307"/>
      <c r="HP582" s="307"/>
      <c r="HQ582" s="307"/>
      <c r="HR582" s="307"/>
      <c r="HS582" s="307"/>
      <c r="HT582" s="307"/>
      <c r="HU582" s="307"/>
      <c r="HV582" s="307"/>
      <c r="HW582" s="307"/>
      <c r="HX582" s="307"/>
      <c r="HY582" s="307"/>
      <c r="HZ582" s="307"/>
      <c r="IA582" s="307"/>
      <c r="IB582" s="307"/>
      <c r="IC582" s="307"/>
      <c r="ID582" s="307"/>
      <c r="IE582" s="307"/>
      <c r="IF582" s="307"/>
      <c r="IG582" s="307"/>
      <c r="IH582" s="307"/>
      <c r="II582" s="307"/>
      <c r="IJ582" s="307"/>
      <c r="IK582" s="307"/>
      <c r="IL582" s="307"/>
      <c r="IM582" s="307"/>
      <c r="IN582" s="307"/>
      <c r="IO582" s="307"/>
      <c r="IP582" s="307"/>
      <c r="IQ582" s="307"/>
      <c r="IR582" s="307"/>
      <c r="IS582" s="307"/>
      <c r="IT582" s="307"/>
      <c r="IU582" s="307"/>
      <c r="IV582" s="307"/>
      <c r="IW582" s="307"/>
      <c r="IX582" s="307"/>
      <c r="IY582" s="307"/>
      <c r="IZ582" s="307"/>
      <c r="JA582" s="307"/>
      <c r="JB582" s="307"/>
      <c r="JC582" s="307"/>
      <c r="JD582" s="307"/>
      <c r="JE582" s="307"/>
      <c r="JF582" s="307"/>
      <c r="JG582" s="307"/>
      <c r="JH582" s="307"/>
      <c r="JI582" s="307"/>
      <c r="JJ582" s="307"/>
      <c r="JK582" s="307"/>
      <c r="JL582" s="307"/>
      <c r="JM582" s="307"/>
      <c r="JN582" s="307"/>
      <c r="JO582" s="307"/>
      <c r="JP582" s="307"/>
      <c r="JQ582" s="307"/>
      <c r="JR582" s="307"/>
      <c r="JS582" s="307"/>
      <c r="JT582" s="307"/>
      <c r="JU582" s="307"/>
      <c r="JV582" s="307"/>
      <c r="JW582" s="307"/>
      <c r="JX582" s="307"/>
      <c r="JY582" s="307"/>
      <c r="JZ582" s="307"/>
      <c r="KA582" s="307"/>
      <c r="KB582" s="307"/>
      <c r="KC582" s="307"/>
      <c r="KD582" s="307"/>
      <c r="KE582" s="307"/>
      <c r="KF582" s="307"/>
      <c r="KG582" s="307"/>
      <c r="KH582" s="307"/>
      <c r="KI582" s="307"/>
      <c r="KJ582" s="307"/>
      <c r="KK582" s="307"/>
      <c r="KL582" s="307"/>
      <c r="KM582" s="307"/>
      <c r="KN582" s="307"/>
      <c r="KO582" s="307"/>
      <c r="KP582" s="307"/>
      <c r="KQ582" s="307"/>
      <c r="KR582" s="307"/>
      <c r="KS582" s="307"/>
      <c r="KT582" s="307"/>
    </row>
    <row r="583" spans="33:306" s="56" customFormat="1" ht="15" customHeight="1">
      <c r="AG583" s="303"/>
      <c r="AH583" s="303"/>
      <c r="AI583" s="362"/>
      <c r="AJ583" s="362"/>
      <c r="AK583" s="362"/>
      <c r="AL583" s="362"/>
      <c r="AM583" s="362"/>
      <c r="AN583" s="362"/>
      <c r="AO583" s="362"/>
      <c r="AP583" s="362"/>
      <c r="AQ583" s="362"/>
      <c r="AR583" s="362"/>
      <c r="AS583" s="362"/>
      <c r="AT583" s="362"/>
      <c r="AU583" s="362"/>
      <c r="AV583" s="362"/>
      <c r="AW583" s="362"/>
      <c r="AX583" s="362"/>
      <c r="AY583" s="303"/>
      <c r="AZ583" s="303"/>
      <c r="BA583" s="303"/>
      <c r="BB583" s="303"/>
      <c r="BC583" s="303"/>
      <c r="BD583" s="303"/>
      <c r="BE583" s="303"/>
      <c r="BF583" s="303"/>
      <c r="BG583" s="303"/>
      <c r="BH583" s="303"/>
      <c r="BI583" s="303"/>
      <c r="BJ583" s="303"/>
      <c r="BK583" s="303"/>
      <c r="BL583" s="303"/>
      <c r="BM583" s="303"/>
      <c r="BN583" s="303"/>
      <c r="CB583" s="307"/>
      <c r="CC583" s="307"/>
      <c r="CD583" s="307"/>
      <c r="CE583" s="307"/>
      <c r="CF583" s="307"/>
      <c r="CG583" s="307"/>
      <c r="CH583" s="307"/>
      <c r="CI583" s="307"/>
      <c r="CJ583" s="307"/>
      <c r="CK583" s="307"/>
      <c r="CL583" s="307"/>
      <c r="CM583" s="307"/>
      <c r="CN583" s="307"/>
      <c r="CO583" s="307"/>
      <c r="CP583" s="307"/>
      <c r="CQ583" s="307"/>
      <c r="CR583" s="307"/>
      <c r="CS583" s="307"/>
      <c r="CT583" s="307"/>
      <c r="CU583" s="307"/>
      <c r="CV583" s="307"/>
      <c r="CW583" s="307"/>
      <c r="CX583" s="307"/>
      <c r="CY583" s="307"/>
      <c r="CZ583" s="307"/>
      <c r="DA583" s="307"/>
      <c r="DB583" s="307"/>
      <c r="DC583" s="307"/>
      <c r="DD583" s="307"/>
      <c r="DE583" s="307"/>
      <c r="DF583" s="307"/>
      <c r="DG583" s="307"/>
      <c r="DH583" s="307"/>
      <c r="DI583" s="390"/>
      <c r="DJ583" s="390"/>
      <c r="DK583" s="307"/>
      <c r="DL583" s="307"/>
      <c r="DM583" s="307"/>
      <c r="DN583" s="307"/>
      <c r="DO583" s="307"/>
      <c r="DP583" s="307"/>
      <c r="DQ583" s="307"/>
      <c r="DR583" s="307"/>
      <c r="DS583" s="307"/>
      <c r="DT583" s="307"/>
      <c r="DU583" s="307"/>
      <c r="DV583" s="307"/>
      <c r="DW583" s="307"/>
      <c r="DX583" s="307"/>
      <c r="DY583" s="307"/>
      <c r="DZ583" s="307"/>
      <c r="EA583" s="307"/>
      <c r="EB583" s="307"/>
      <c r="EC583" s="307"/>
      <c r="ED583" s="307"/>
      <c r="EE583" s="307"/>
      <c r="EF583" s="307"/>
      <c r="EG583" s="307"/>
      <c r="EH583" s="307"/>
      <c r="EI583" s="307"/>
      <c r="EJ583" s="307"/>
      <c r="EK583" s="307"/>
      <c r="EL583" s="307"/>
      <c r="EM583" s="307"/>
      <c r="EN583" s="307"/>
      <c r="EO583" s="307"/>
      <c r="EP583" s="307"/>
      <c r="EQ583" s="307"/>
      <c r="ER583" s="307"/>
      <c r="ES583" s="307"/>
      <c r="ET583" s="307"/>
      <c r="EU583" s="390"/>
      <c r="EV583" s="390"/>
      <c r="EW583" s="307"/>
      <c r="EX583" s="307"/>
      <c r="EY583" s="307"/>
      <c r="EZ583" s="307"/>
      <c r="FA583" s="307"/>
      <c r="FB583" s="307"/>
      <c r="FC583" s="307"/>
      <c r="FD583" s="307"/>
      <c r="FE583" s="307"/>
      <c r="FF583" s="307"/>
      <c r="FG583" s="307"/>
      <c r="FH583" s="307"/>
      <c r="FI583" s="307"/>
      <c r="FJ583" s="307"/>
      <c r="FK583" s="307"/>
      <c r="FL583" s="307"/>
      <c r="FM583" s="307"/>
      <c r="FN583" s="307"/>
      <c r="FO583" s="307"/>
      <c r="FP583" s="307"/>
      <c r="FQ583" s="307"/>
      <c r="FR583" s="307"/>
      <c r="FS583" s="307"/>
      <c r="FT583" s="307"/>
      <c r="FU583" s="307"/>
      <c r="FV583" s="307"/>
      <c r="FW583" s="307"/>
      <c r="FX583" s="307"/>
      <c r="FY583" s="307"/>
      <c r="FZ583" s="307"/>
      <c r="GA583" s="307"/>
      <c r="GB583" s="307"/>
      <c r="GC583" s="307"/>
      <c r="GD583" s="307"/>
      <c r="GE583" s="307"/>
      <c r="GF583" s="307"/>
      <c r="GG583" s="307"/>
      <c r="GH583" s="307"/>
      <c r="GI583" s="307"/>
      <c r="GJ583" s="307"/>
      <c r="GK583" s="307"/>
      <c r="GL583" s="307"/>
      <c r="GM583" s="307"/>
      <c r="GN583" s="307"/>
      <c r="GO583" s="307"/>
      <c r="GP583" s="307"/>
      <c r="GQ583" s="307"/>
      <c r="GR583" s="307"/>
      <c r="GS583" s="307"/>
      <c r="GT583" s="307"/>
      <c r="GU583" s="307"/>
      <c r="GV583" s="307"/>
      <c r="GW583" s="307"/>
      <c r="GX583" s="307"/>
      <c r="GY583" s="307"/>
      <c r="GZ583" s="307"/>
      <c r="HA583" s="307"/>
      <c r="HB583" s="307"/>
      <c r="HC583" s="307"/>
      <c r="HD583" s="307"/>
      <c r="HE583" s="307"/>
      <c r="HF583" s="307"/>
      <c r="HG583" s="307"/>
      <c r="HH583" s="307"/>
      <c r="HI583" s="307"/>
      <c r="HJ583" s="307"/>
      <c r="HK583" s="307"/>
      <c r="HL583" s="307"/>
      <c r="HM583" s="307"/>
      <c r="HN583" s="307"/>
      <c r="HO583" s="307"/>
      <c r="HP583" s="307"/>
      <c r="HQ583" s="307"/>
      <c r="HR583" s="307"/>
      <c r="HS583" s="307"/>
      <c r="HT583" s="307"/>
      <c r="HU583" s="307"/>
      <c r="HV583" s="307"/>
      <c r="HW583" s="307"/>
      <c r="HX583" s="307"/>
      <c r="HY583" s="307"/>
      <c r="HZ583" s="307"/>
      <c r="IA583" s="307"/>
      <c r="IB583" s="307"/>
      <c r="IC583" s="307"/>
      <c r="ID583" s="307"/>
      <c r="IE583" s="307"/>
      <c r="IF583" s="307"/>
      <c r="IG583" s="307"/>
      <c r="IH583" s="307"/>
      <c r="II583" s="307"/>
      <c r="IJ583" s="307"/>
      <c r="IK583" s="307"/>
      <c r="IL583" s="307"/>
      <c r="IM583" s="307"/>
      <c r="IN583" s="307"/>
      <c r="IO583" s="307"/>
      <c r="IP583" s="307"/>
      <c r="IQ583" s="307"/>
      <c r="IR583" s="307"/>
      <c r="IS583" s="307"/>
      <c r="IT583" s="307"/>
      <c r="IU583" s="307"/>
      <c r="IV583" s="307"/>
      <c r="IW583" s="307"/>
      <c r="IX583" s="307"/>
      <c r="IY583" s="307"/>
      <c r="IZ583" s="307"/>
      <c r="JA583" s="307"/>
      <c r="JB583" s="307"/>
      <c r="JC583" s="307"/>
      <c r="JD583" s="307"/>
      <c r="JE583" s="307"/>
      <c r="JF583" s="307"/>
      <c r="JG583" s="307"/>
      <c r="JH583" s="307"/>
      <c r="JI583" s="307"/>
      <c r="JJ583" s="307"/>
      <c r="JK583" s="307"/>
      <c r="JL583" s="307"/>
      <c r="JM583" s="307"/>
      <c r="JN583" s="307"/>
      <c r="JO583" s="307"/>
      <c r="JP583" s="307"/>
      <c r="JQ583" s="307"/>
      <c r="JR583" s="307"/>
      <c r="JS583" s="307"/>
      <c r="JT583" s="307"/>
      <c r="JU583" s="307"/>
      <c r="JV583" s="307"/>
      <c r="JW583" s="307"/>
      <c r="JX583" s="307"/>
      <c r="JY583" s="307"/>
      <c r="JZ583" s="307"/>
      <c r="KA583" s="307"/>
      <c r="KB583" s="307"/>
      <c r="KC583" s="307"/>
      <c r="KD583" s="307"/>
      <c r="KE583" s="307"/>
      <c r="KF583" s="307"/>
      <c r="KG583" s="307"/>
      <c r="KH583" s="307"/>
      <c r="KI583" s="307"/>
      <c r="KJ583" s="307"/>
      <c r="KK583" s="307"/>
      <c r="KL583" s="307"/>
      <c r="KM583" s="307"/>
      <c r="KN583" s="307"/>
      <c r="KO583" s="307"/>
      <c r="KP583" s="307"/>
      <c r="KQ583" s="307"/>
      <c r="KR583" s="307"/>
      <c r="KS583" s="307"/>
      <c r="KT583" s="307"/>
    </row>
    <row r="584" spans="33:306" s="56" customFormat="1" ht="15" customHeight="1">
      <c r="AG584" s="363" t="s">
        <v>866</v>
      </c>
      <c r="AH584" s="363"/>
      <c r="AI584" s="362" t="s">
        <v>867</v>
      </c>
      <c r="AJ584" s="362"/>
      <c r="AK584" s="362"/>
      <c r="AL584" s="362"/>
      <c r="AM584" s="362"/>
      <c r="AN584" s="362"/>
      <c r="AO584" s="362"/>
      <c r="AP584" s="362"/>
      <c r="AQ584" s="362"/>
      <c r="AR584" s="362"/>
      <c r="AS584" s="362"/>
      <c r="AT584" s="362"/>
      <c r="AU584" s="362"/>
      <c r="AV584" s="362"/>
      <c r="AW584" s="362"/>
      <c r="AX584" s="362"/>
      <c r="AY584" s="303"/>
      <c r="AZ584" s="303"/>
      <c r="BA584" s="303"/>
      <c r="BB584" s="303"/>
      <c r="BC584" s="303"/>
      <c r="BD584" s="303"/>
      <c r="BE584" s="303"/>
      <c r="BF584" s="303"/>
      <c r="BG584" s="303"/>
      <c r="BH584" s="303"/>
      <c r="BI584" s="303"/>
      <c r="BJ584" s="303"/>
      <c r="BK584" s="303"/>
      <c r="BL584" s="303"/>
      <c r="BM584" s="303"/>
      <c r="BN584" s="303"/>
      <c r="CB584" s="307"/>
      <c r="CC584" s="307"/>
      <c r="CD584" s="307"/>
      <c r="CE584" s="307"/>
      <c r="CF584" s="307"/>
      <c r="CG584" s="307"/>
      <c r="CH584" s="307"/>
      <c r="CI584" s="307"/>
      <c r="CJ584" s="307"/>
      <c r="CK584" s="307"/>
      <c r="CL584" s="307"/>
      <c r="CM584" s="307"/>
      <c r="CN584" s="307"/>
      <c r="CO584" s="307"/>
      <c r="CP584" s="307"/>
      <c r="CQ584" s="307"/>
      <c r="CR584" s="307"/>
      <c r="CS584" s="307"/>
      <c r="CT584" s="307"/>
      <c r="CU584" s="307"/>
      <c r="CV584" s="307"/>
      <c r="CW584" s="307"/>
      <c r="CX584" s="307"/>
      <c r="CY584" s="307"/>
      <c r="CZ584" s="307"/>
      <c r="DA584" s="307"/>
      <c r="DB584" s="307"/>
      <c r="DC584" s="307"/>
      <c r="DD584" s="307"/>
      <c r="DE584" s="307"/>
      <c r="DF584" s="307"/>
      <c r="DG584" s="307"/>
      <c r="DH584" s="307"/>
      <c r="DI584" s="390"/>
      <c r="DJ584" s="390"/>
      <c r="DK584" s="307"/>
      <c r="DL584" s="307"/>
      <c r="DM584" s="307"/>
      <c r="DN584" s="307"/>
      <c r="DO584" s="307"/>
      <c r="DP584" s="307"/>
      <c r="DQ584" s="307"/>
      <c r="DR584" s="307"/>
      <c r="DS584" s="307"/>
      <c r="DT584" s="307"/>
      <c r="DU584" s="307"/>
      <c r="DV584" s="307"/>
      <c r="DW584" s="307"/>
      <c r="DX584" s="307"/>
      <c r="DY584" s="307"/>
      <c r="DZ584" s="307"/>
      <c r="EA584" s="307"/>
      <c r="EB584" s="307"/>
      <c r="EC584" s="307"/>
      <c r="ED584" s="307"/>
      <c r="EE584" s="307"/>
      <c r="EF584" s="307"/>
      <c r="EG584" s="307"/>
      <c r="EH584" s="307"/>
      <c r="EI584" s="307"/>
      <c r="EJ584" s="307"/>
      <c r="EK584" s="307"/>
      <c r="EL584" s="307"/>
      <c r="EM584" s="307"/>
      <c r="EN584" s="307"/>
      <c r="EO584" s="307"/>
      <c r="EP584" s="307"/>
      <c r="EQ584" s="307"/>
      <c r="ER584" s="307"/>
      <c r="ES584" s="307"/>
      <c r="ET584" s="307"/>
      <c r="EU584" s="390"/>
      <c r="EV584" s="390"/>
      <c r="EW584" s="307"/>
      <c r="EX584" s="307"/>
      <c r="EY584" s="307"/>
      <c r="EZ584" s="307"/>
      <c r="FA584" s="307"/>
      <c r="FB584" s="307"/>
      <c r="FC584" s="307"/>
      <c r="FD584" s="307"/>
      <c r="FE584" s="307"/>
      <c r="FF584" s="307"/>
      <c r="FG584" s="307"/>
      <c r="FH584" s="307"/>
      <c r="FI584" s="307"/>
      <c r="FJ584" s="307"/>
      <c r="FK584" s="307"/>
      <c r="FL584" s="307"/>
      <c r="FM584" s="307"/>
      <c r="FN584" s="307"/>
      <c r="FO584" s="307"/>
      <c r="FP584" s="307"/>
      <c r="FQ584" s="307"/>
      <c r="FR584" s="307"/>
      <c r="FS584" s="307"/>
      <c r="FT584" s="307"/>
      <c r="FU584" s="307"/>
      <c r="FV584" s="307"/>
      <c r="FW584" s="307"/>
      <c r="FX584" s="307"/>
      <c r="FY584" s="307"/>
      <c r="FZ584" s="307"/>
      <c r="GA584" s="307"/>
      <c r="GB584" s="307"/>
      <c r="GC584" s="307"/>
      <c r="GD584" s="307"/>
      <c r="GE584" s="307"/>
      <c r="GF584" s="307"/>
      <c r="GG584" s="307"/>
      <c r="GH584" s="307"/>
      <c r="GI584" s="307"/>
      <c r="GJ584" s="307"/>
      <c r="GK584" s="307"/>
      <c r="GL584" s="307"/>
      <c r="GM584" s="307"/>
      <c r="GN584" s="307"/>
      <c r="GO584" s="307"/>
      <c r="GP584" s="307"/>
      <c r="GQ584" s="307"/>
      <c r="GR584" s="307"/>
      <c r="GS584" s="307"/>
      <c r="GT584" s="307"/>
      <c r="GU584" s="307"/>
      <c r="GV584" s="307"/>
      <c r="GW584" s="307"/>
      <c r="GX584" s="307"/>
      <c r="GY584" s="307"/>
      <c r="GZ584" s="307"/>
      <c r="HA584" s="307"/>
      <c r="HB584" s="307"/>
      <c r="HC584" s="307"/>
      <c r="HD584" s="307"/>
      <c r="HE584" s="307"/>
      <c r="HF584" s="307"/>
      <c r="HG584" s="307"/>
      <c r="HH584" s="307"/>
      <c r="HI584" s="307"/>
      <c r="HJ584" s="307"/>
      <c r="HK584" s="307"/>
      <c r="HL584" s="307"/>
      <c r="HM584" s="307"/>
      <c r="HN584" s="307"/>
      <c r="HO584" s="307"/>
      <c r="HP584" s="307"/>
      <c r="HQ584" s="307"/>
      <c r="HR584" s="307"/>
      <c r="HS584" s="307"/>
      <c r="HT584" s="307"/>
      <c r="HU584" s="307"/>
      <c r="HV584" s="307"/>
      <c r="HW584" s="307"/>
      <c r="HX584" s="307"/>
      <c r="HY584" s="307"/>
      <c r="HZ584" s="307"/>
      <c r="IA584" s="307"/>
      <c r="IB584" s="307"/>
      <c r="IC584" s="307"/>
      <c r="ID584" s="307"/>
      <c r="IE584" s="307"/>
      <c r="IF584" s="307"/>
      <c r="IG584" s="307"/>
      <c r="IH584" s="307"/>
      <c r="II584" s="307"/>
      <c r="IJ584" s="307"/>
      <c r="IK584" s="307"/>
      <c r="IL584" s="307"/>
      <c r="IM584" s="307"/>
      <c r="IN584" s="307"/>
      <c r="IO584" s="307"/>
      <c r="IP584" s="307"/>
      <c r="IQ584" s="307"/>
      <c r="IR584" s="307"/>
      <c r="IS584" s="307"/>
      <c r="IT584" s="307"/>
      <c r="IU584" s="307"/>
      <c r="IV584" s="307"/>
      <c r="IW584" s="307"/>
      <c r="IX584" s="307"/>
      <c r="IY584" s="307"/>
      <c r="IZ584" s="307"/>
      <c r="JA584" s="307"/>
      <c r="JB584" s="307"/>
      <c r="JC584" s="307"/>
      <c r="JD584" s="307"/>
      <c r="JE584" s="307"/>
      <c r="JF584" s="307"/>
      <c r="JG584" s="307"/>
      <c r="JH584" s="307"/>
      <c r="JI584" s="307"/>
      <c r="JJ584" s="307"/>
      <c r="JK584" s="307"/>
      <c r="JL584" s="307"/>
      <c r="JM584" s="307"/>
      <c r="JN584" s="307"/>
      <c r="JO584" s="307"/>
      <c r="JP584" s="307"/>
      <c r="JQ584" s="307"/>
      <c r="JR584" s="307"/>
      <c r="JS584" s="307"/>
      <c r="JT584" s="307"/>
      <c r="JU584" s="307"/>
      <c r="JV584" s="307"/>
      <c r="JW584" s="307"/>
      <c r="JX584" s="307"/>
      <c r="JY584" s="307"/>
      <c r="JZ584" s="307"/>
      <c r="KA584" s="307"/>
      <c r="KB584" s="307"/>
      <c r="KC584" s="307"/>
      <c r="KD584" s="307"/>
      <c r="KE584" s="307"/>
      <c r="KF584" s="307"/>
      <c r="KG584" s="307"/>
      <c r="KH584" s="307"/>
      <c r="KI584" s="307"/>
      <c r="KJ584" s="307"/>
      <c r="KK584" s="307"/>
      <c r="KL584" s="307"/>
      <c r="KM584" s="307"/>
      <c r="KN584" s="307"/>
      <c r="KO584" s="307"/>
      <c r="KP584" s="307"/>
      <c r="KQ584" s="307"/>
      <c r="KR584" s="307"/>
      <c r="KS584" s="307"/>
      <c r="KT584" s="307"/>
    </row>
    <row r="585" spans="33:306" s="56" customFormat="1" ht="15" customHeight="1">
      <c r="AG585" s="351" t="s">
        <v>521</v>
      </c>
      <c r="AH585" s="351"/>
      <c r="AI585" s="364"/>
      <c r="AJ585" s="364"/>
      <c r="AK585" s="364"/>
      <c r="AL585" s="364"/>
      <c r="AM585" s="364"/>
      <c r="AN585" s="364"/>
      <c r="AO585" s="364"/>
      <c r="AP585" s="364"/>
      <c r="AQ585" s="364"/>
      <c r="AR585" s="364"/>
      <c r="AS585" s="364"/>
      <c r="AT585" s="364"/>
      <c r="AU585" s="364"/>
      <c r="AV585" s="364"/>
      <c r="AW585" s="364"/>
      <c r="AX585" s="364"/>
      <c r="AY585" s="303"/>
      <c r="AZ585" s="303"/>
      <c r="BA585" s="303"/>
      <c r="BB585" s="303"/>
      <c r="BC585" s="303"/>
      <c r="BD585" s="303"/>
      <c r="BE585" s="303"/>
      <c r="BF585" s="303"/>
      <c r="BG585" s="303"/>
      <c r="BH585" s="303"/>
      <c r="BI585" s="303"/>
      <c r="BJ585" s="303"/>
      <c r="BK585" s="303"/>
      <c r="BL585" s="303"/>
      <c r="BM585" s="303"/>
      <c r="BN585" s="303"/>
      <c r="CB585" s="307"/>
      <c r="CC585" s="307"/>
      <c r="CD585" s="307"/>
      <c r="CE585" s="307"/>
      <c r="CF585" s="307"/>
      <c r="CG585" s="307"/>
      <c r="CH585" s="307"/>
      <c r="CI585" s="307"/>
      <c r="CJ585" s="307"/>
      <c r="CK585" s="307"/>
      <c r="CL585" s="307"/>
      <c r="CM585" s="307"/>
      <c r="CN585" s="307"/>
      <c r="CO585" s="307"/>
      <c r="CP585" s="307"/>
      <c r="CQ585" s="307"/>
      <c r="CR585" s="307"/>
      <c r="CS585" s="307"/>
      <c r="CT585" s="307"/>
      <c r="CU585" s="307"/>
      <c r="CV585" s="307"/>
      <c r="CW585" s="307"/>
      <c r="CX585" s="307"/>
      <c r="CY585" s="307"/>
      <c r="CZ585" s="307"/>
      <c r="DA585" s="307"/>
      <c r="DB585" s="307"/>
      <c r="DC585" s="307"/>
      <c r="DD585" s="307"/>
      <c r="DE585" s="307"/>
      <c r="DF585" s="307"/>
      <c r="DG585" s="307"/>
      <c r="DH585" s="307"/>
      <c r="DI585" s="390"/>
      <c r="DJ585" s="390"/>
      <c r="DK585" s="307"/>
      <c r="DL585" s="307"/>
      <c r="DM585" s="307"/>
      <c r="DN585" s="307"/>
      <c r="DO585" s="307"/>
      <c r="DP585" s="307"/>
      <c r="DQ585" s="307"/>
      <c r="DR585" s="307"/>
      <c r="DS585" s="307"/>
      <c r="DT585" s="307"/>
      <c r="DU585" s="307"/>
      <c r="DV585" s="307"/>
      <c r="DW585" s="307"/>
      <c r="DX585" s="307"/>
      <c r="DY585" s="307"/>
      <c r="DZ585" s="307"/>
      <c r="EA585" s="307"/>
      <c r="EB585" s="307"/>
      <c r="EC585" s="307"/>
      <c r="ED585" s="307"/>
      <c r="EE585" s="307"/>
      <c r="EF585" s="307"/>
      <c r="EG585" s="307"/>
      <c r="EH585" s="307"/>
      <c r="EI585" s="307"/>
      <c r="EJ585" s="307"/>
      <c r="EK585" s="307"/>
      <c r="EL585" s="307"/>
      <c r="EM585" s="307"/>
      <c r="EN585" s="307"/>
      <c r="EO585" s="307"/>
      <c r="EP585" s="307"/>
      <c r="EQ585" s="307"/>
      <c r="ER585" s="307"/>
      <c r="ES585" s="307"/>
      <c r="ET585" s="307"/>
      <c r="EU585" s="390"/>
      <c r="EV585" s="390"/>
      <c r="EW585" s="307"/>
      <c r="EX585" s="307"/>
      <c r="EY585" s="307"/>
      <c r="EZ585" s="307"/>
      <c r="FA585" s="307"/>
      <c r="FB585" s="307"/>
      <c r="FC585" s="307"/>
      <c r="FD585" s="307"/>
      <c r="FE585" s="307"/>
      <c r="FF585" s="307"/>
      <c r="FG585" s="307"/>
      <c r="FH585" s="307"/>
      <c r="FI585" s="307"/>
      <c r="FJ585" s="307"/>
      <c r="FK585" s="307"/>
      <c r="FL585" s="307"/>
      <c r="FM585" s="307"/>
      <c r="FN585" s="307"/>
      <c r="FO585" s="307"/>
      <c r="FP585" s="307"/>
      <c r="FQ585" s="307"/>
      <c r="FR585" s="307"/>
      <c r="FS585" s="307"/>
      <c r="FT585" s="307"/>
      <c r="FU585" s="307"/>
      <c r="FV585" s="307"/>
      <c r="FW585" s="307"/>
      <c r="FX585" s="307"/>
      <c r="FY585" s="307"/>
      <c r="FZ585" s="307"/>
      <c r="GA585" s="307"/>
      <c r="GB585" s="307"/>
      <c r="GC585" s="307"/>
      <c r="GD585" s="307"/>
      <c r="GE585" s="307"/>
      <c r="GF585" s="307"/>
      <c r="GG585" s="307"/>
      <c r="GH585" s="307"/>
      <c r="GI585" s="307"/>
      <c r="GJ585" s="307"/>
      <c r="GK585" s="307"/>
      <c r="GL585" s="307"/>
      <c r="GM585" s="307"/>
      <c r="GN585" s="307"/>
      <c r="GO585" s="307"/>
      <c r="GP585" s="307"/>
      <c r="GQ585" s="307"/>
      <c r="GR585" s="307"/>
      <c r="GS585" s="307"/>
      <c r="GT585" s="307"/>
      <c r="GU585" s="307"/>
      <c r="GV585" s="307"/>
      <c r="GW585" s="307"/>
      <c r="GX585" s="307"/>
      <c r="GY585" s="307"/>
      <c r="GZ585" s="307"/>
      <c r="HA585" s="307"/>
      <c r="HB585" s="307"/>
      <c r="HC585" s="307"/>
      <c r="HD585" s="307"/>
      <c r="HE585" s="307"/>
      <c r="HF585" s="307"/>
      <c r="HG585" s="307"/>
      <c r="HH585" s="307"/>
      <c r="HI585" s="307"/>
      <c r="HJ585" s="307"/>
      <c r="HK585" s="307"/>
      <c r="HL585" s="307"/>
      <c r="HM585" s="307"/>
      <c r="HN585" s="307"/>
      <c r="HO585" s="307"/>
      <c r="HP585" s="307"/>
      <c r="HQ585" s="307"/>
      <c r="HR585" s="307"/>
      <c r="HS585" s="307"/>
      <c r="HT585" s="307"/>
      <c r="HU585" s="307"/>
      <c r="HV585" s="307"/>
      <c r="HW585" s="307"/>
      <c r="HX585" s="307"/>
      <c r="HY585" s="307"/>
      <c r="HZ585" s="307"/>
      <c r="IA585" s="307"/>
      <c r="IB585" s="307"/>
      <c r="IC585" s="307"/>
      <c r="ID585" s="307"/>
      <c r="IE585" s="307"/>
      <c r="IF585" s="307"/>
      <c r="IG585" s="307"/>
      <c r="IH585" s="307"/>
      <c r="II585" s="307"/>
      <c r="IJ585" s="307"/>
      <c r="IK585" s="307"/>
      <c r="IL585" s="307"/>
      <c r="IM585" s="307"/>
      <c r="IN585" s="307"/>
      <c r="IO585" s="307"/>
      <c r="IP585" s="307"/>
      <c r="IQ585" s="307"/>
      <c r="IR585" s="307"/>
      <c r="IS585" s="307"/>
      <c r="IT585" s="307"/>
      <c r="IU585" s="307"/>
      <c r="IV585" s="307"/>
      <c r="IW585" s="307"/>
      <c r="IX585" s="307"/>
      <c r="IY585" s="307"/>
      <c r="IZ585" s="307"/>
      <c r="JA585" s="307"/>
      <c r="JB585" s="307"/>
      <c r="JC585" s="307"/>
      <c r="JD585" s="307"/>
      <c r="JE585" s="307"/>
      <c r="JF585" s="307"/>
      <c r="JG585" s="307"/>
      <c r="JH585" s="307"/>
      <c r="JI585" s="307"/>
      <c r="JJ585" s="307"/>
      <c r="JK585" s="307"/>
      <c r="JL585" s="307"/>
      <c r="JM585" s="307"/>
      <c r="JN585" s="307"/>
      <c r="JO585" s="307"/>
      <c r="JP585" s="307"/>
      <c r="JQ585" s="307"/>
      <c r="JR585" s="307"/>
      <c r="JS585" s="307"/>
      <c r="JT585" s="307"/>
      <c r="JU585" s="307"/>
      <c r="JV585" s="307"/>
      <c r="JW585" s="307"/>
      <c r="JX585" s="307"/>
      <c r="JY585" s="307"/>
      <c r="JZ585" s="307"/>
      <c r="KA585" s="307"/>
      <c r="KB585" s="307"/>
      <c r="KC585" s="307"/>
      <c r="KD585" s="307"/>
      <c r="KE585" s="307"/>
      <c r="KF585" s="307"/>
      <c r="KG585" s="307"/>
      <c r="KH585" s="307"/>
      <c r="KI585" s="307"/>
      <c r="KJ585" s="307"/>
      <c r="KK585" s="307"/>
      <c r="KL585" s="307"/>
      <c r="KM585" s="307"/>
      <c r="KN585" s="307"/>
      <c r="KO585" s="307"/>
      <c r="KP585" s="307"/>
      <c r="KQ585" s="307"/>
      <c r="KR585" s="307"/>
      <c r="KS585" s="307"/>
      <c r="KT585" s="307"/>
    </row>
    <row r="586" spans="33:306" s="56" customFormat="1" ht="15" customHeight="1">
      <c r="AG586" s="351"/>
      <c r="AH586" s="351"/>
      <c r="AI586" s="365" t="s">
        <v>522</v>
      </c>
      <c r="AJ586" s="365" t="s">
        <v>523</v>
      </c>
      <c r="AK586" s="365" t="s">
        <v>524</v>
      </c>
      <c r="AL586" s="365" t="s">
        <v>525</v>
      </c>
      <c r="AM586" s="365" t="s">
        <v>526</v>
      </c>
      <c r="AN586" s="365" t="s">
        <v>527</v>
      </c>
      <c r="AO586" s="365" t="s">
        <v>528</v>
      </c>
      <c r="AP586" s="365" t="s">
        <v>529</v>
      </c>
      <c r="AQ586" s="365" t="s">
        <v>530</v>
      </c>
      <c r="AR586" s="365" t="s">
        <v>531</v>
      </c>
      <c r="AS586" s="365" t="s">
        <v>532</v>
      </c>
      <c r="AT586" s="365" t="s">
        <v>533</v>
      </c>
      <c r="AU586" s="365"/>
      <c r="AV586" s="366" t="s">
        <v>534</v>
      </c>
      <c r="AW586" s="365" t="s">
        <v>535</v>
      </c>
      <c r="AX586" s="365" t="s">
        <v>536</v>
      </c>
      <c r="AY586" s="303">
        <f t="shared" ref="AY586:AY604" si="314">IF(AI587="-",AI587,IF(ISNUMBER(AI587),AI587,MID(AI587,1,FIND("-",AI587)-1))+0)</f>
        <v>0</v>
      </c>
      <c r="AZ586" s="303">
        <f t="shared" ref="AZ586:AZ604" si="315">IF(AJ587="-",AJ587,IF(ISNUMBER(AJ587),AJ587,MID(AJ587,1,FIND("-",AJ587)-1))+0)</f>
        <v>0</v>
      </c>
      <c r="BA586" s="303">
        <f t="shared" ref="BA586:BA604" si="316">IF(AK587="-",AK587,IF(ISNUMBER(AK587),AK587,MID(AK587,1,FIND("-",AK587)-1))+0)</f>
        <v>0</v>
      </c>
      <c r="BB586" s="303">
        <f t="shared" ref="BB586:BB604" si="317">IF(AL587="-",AL587,IF(ISNUMBER(AL587),AL587,MID(AL587,1,FIND("-",AL587)-1))+0)</f>
        <v>0</v>
      </c>
      <c r="BC586" s="303">
        <f t="shared" ref="BC586:BC604" si="318">IF(AM587="-",AM587,IF(ISNUMBER(AM587),AM587,MID(AM587,1,FIND("-",AM587)-1))+0)</f>
        <v>0</v>
      </c>
      <c r="BD586" s="303">
        <f t="shared" ref="BD586:BD604" si="319">IF(AN587="-",AN587,IF(ISNUMBER(AN587),AN587,MID(AN587,1,FIND("-",AN587)-1))+0)</f>
        <v>0</v>
      </c>
      <c r="BE586" s="303">
        <f t="shared" ref="BE586:BE604" si="320">IF(AO587="-",AO587,IF(ISNUMBER(AO587),AO587,MID(AO587,1,FIND("-",AO587)-1))+0)</f>
        <v>0</v>
      </c>
      <c r="BF586" s="303">
        <f t="shared" ref="BF586:BF604" si="321">IF(AP587="-",AP587,IF(ISNUMBER(AP587),AP587,MID(AP587,1,FIND("-",AP587)-1))+0)</f>
        <v>0</v>
      </c>
      <c r="BG586" s="303">
        <f t="shared" ref="BG586:BG604" si="322">IF(AQ587="-",AQ587,IF(ISNUMBER(AQ587),AQ587,MID(AQ587,1,FIND("-",AQ587)-1))+0)</f>
        <v>0</v>
      </c>
      <c r="BH586" s="303"/>
      <c r="BI586" s="303">
        <f t="shared" ref="BI586:BI604" si="323">IF(AR587="-",AR587,IF(ISNUMBER(AR587),AR587,MID(AR587,1,FIND("-",AR587)-1))+0)</f>
        <v>0</v>
      </c>
      <c r="BJ586" s="303">
        <f t="shared" ref="BJ586:BJ604" si="324">IF(AS587="-",AS587,IF(ISNUMBER(AS587),AS587,MID(AS587,1,FIND("-",AS587)-1))+0)</f>
        <v>0</v>
      </c>
      <c r="BK586" s="303">
        <f t="shared" ref="BK586:BK604" si="325">IF(AT587="-",AT587,IF(ISNUMBER(AT587),AT587,MID(AT587,1,FIND("-",AT587)-1))+0)</f>
        <v>0</v>
      </c>
      <c r="BL586" s="303">
        <f t="shared" ref="BL586:BL604" si="326">IF(AV587="-",AV587,IF(ISNUMBER(AV587),AV587,MID(AV587,1,FIND("-",AV587)-1))+0)</f>
        <v>0</v>
      </c>
      <c r="BM586" s="303">
        <f t="shared" ref="BM586:BM604" si="327">IF(AW587="-",AW587,IF(ISNUMBER(AW587),AW587,MID(AW587,1,FIND("-",AW587)-1))+0)</f>
        <v>0</v>
      </c>
      <c r="BN586" s="303">
        <f t="shared" ref="BN586:BN604" si="328">IF(AX587="-",AX587,IF(ISNUMBER(AX587),AX587,MID(AX587,1,FIND("-",AX587)-1))+0)</f>
        <v>0</v>
      </c>
      <c r="CB586" s="307"/>
      <c r="CC586" s="307"/>
      <c r="CD586" s="307"/>
      <c r="CE586" s="307"/>
      <c r="CF586" s="307"/>
      <c r="CG586" s="307"/>
      <c r="CH586" s="307"/>
      <c r="CI586" s="307"/>
      <c r="CJ586" s="307"/>
      <c r="CK586" s="307"/>
      <c r="CL586" s="307"/>
      <c r="CM586" s="307"/>
      <c r="CN586" s="307"/>
      <c r="CO586" s="307"/>
      <c r="CP586" s="307"/>
      <c r="CQ586" s="307"/>
      <c r="CR586" s="307"/>
      <c r="CS586" s="307"/>
      <c r="CT586" s="307"/>
      <c r="CU586" s="307"/>
      <c r="CV586" s="307"/>
      <c r="CW586" s="307"/>
      <c r="CX586" s="307"/>
      <c r="CY586" s="307"/>
      <c r="CZ586" s="307"/>
      <c r="DA586" s="307"/>
      <c r="DB586" s="307"/>
      <c r="DC586" s="307"/>
      <c r="DD586" s="307"/>
      <c r="DE586" s="307"/>
      <c r="DF586" s="307"/>
      <c r="DG586" s="307"/>
      <c r="DH586" s="307"/>
      <c r="DI586" s="390"/>
      <c r="DJ586" s="390"/>
      <c r="DK586" s="307"/>
      <c r="DL586" s="307"/>
      <c r="DM586" s="307"/>
      <c r="DN586" s="307"/>
      <c r="DO586" s="307"/>
      <c r="DP586" s="307"/>
      <c r="DQ586" s="307"/>
      <c r="DR586" s="307"/>
      <c r="DS586" s="307"/>
      <c r="DT586" s="307"/>
      <c r="DU586" s="307"/>
      <c r="DV586" s="307"/>
      <c r="DW586" s="307"/>
      <c r="DX586" s="307"/>
      <c r="DY586" s="307"/>
      <c r="DZ586" s="307"/>
      <c r="EA586" s="307"/>
      <c r="EB586" s="307"/>
      <c r="EC586" s="307"/>
      <c r="ED586" s="307"/>
      <c r="EE586" s="307"/>
      <c r="EF586" s="307"/>
      <c r="EG586" s="307"/>
      <c r="EH586" s="307"/>
      <c r="EI586" s="307"/>
      <c r="EJ586" s="307"/>
      <c r="EK586" s="307"/>
      <c r="EL586" s="307"/>
      <c r="EM586" s="307"/>
      <c r="EN586" s="307"/>
      <c r="EO586" s="307"/>
      <c r="EP586" s="307"/>
      <c r="EQ586" s="307"/>
      <c r="ER586" s="307"/>
      <c r="ES586" s="307"/>
      <c r="ET586" s="307"/>
      <c r="EU586" s="390"/>
      <c r="EV586" s="390"/>
      <c r="EW586" s="307"/>
      <c r="EX586" s="307"/>
      <c r="EY586" s="307"/>
      <c r="EZ586" s="307"/>
      <c r="FA586" s="307"/>
      <c r="FB586" s="307"/>
      <c r="FC586" s="307"/>
      <c r="FD586" s="307"/>
      <c r="FE586" s="307"/>
      <c r="FF586" s="307"/>
      <c r="FG586" s="307"/>
      <c r="FH586" s="307"/>
      <c r="FI586" s="307"/>
      <c r="FJ586" s="307"/>
      <c r="FK586" s="307"/>
      <c r="FL586" s="307"/>
      <c r="FM586" s="307"/>
      <c r="FN586" s="307"/>
      <c r="FO586" s="307"/>
      <c r="FP586" s="307"/>
      <c r="FQ586" s="307"/>
      <c r="FR586" s="307"/>
      <c r="FS586" s="307"/>
      <c r="FT586" s="307"/>
      <c r="FU586" s="307"/>
      <c r="FV586" s="307"/>
      <c r="FW586" s="307"/>
      <c r="FX586" s="307"/>
      <c r="FY586" s="307"/>
      <c r="FZ586" s="307"/>
      <c r="GA586" s="307"/>
      <c r="GB586" s="307"/>
      <c r="GC586" s="307"/>
      <c r="GD586" s="307"/>
      <c r="GE586" s="307"/>
      <c r="GF586" s="307"/>
      <c r="GG586" s="307"/>
      <c r="GH586" s="307"/>
      <c r="GI586" s="307"/>
      <c r="GJ586" s="307"/>
      <c r="GK586" s="307"/>
      <c r="GL586" s="307"/>
      <c r="GM586" s="307"/>
      <c r="GN586" s="307"/>
      <c r="GO586" s="307"/>
      <c r="GP586" s="307"/>
      <c r="GQ586" s="307"/>
      <c r="GR586" s="307"/>
      <c r="GS586" s="307"/>
      <c r="GT586" s="307"/>
      <c r="GU586" s="307"/>
      <c r="GV586" s="307"/>
      <c r="GW586" s="307"/>
      <c r="GX586" s="307"/>
      <c r="GY586" s="307"/>
      <c r="GZ586" s="307"/>
      <c r="HA586" s="307"/>
      <c r="HB586" s="307"/>
      <c r="HC586" s="307"/>
      <c r="HD586" s="307"/>
      <c r="HE586" s="307"/>
      <c r="HF586" s="307"/>
      <c r="HG586" s="307"/>
      <c r="HH586" s="307"/>
      <c r="HI586" s="307"/>
      <c r="HJ586" s="307"/>
      <c r="HK586" s="307"/>
      <c r="HL586" s="307"/>
      <c r="HM586" s="307"/>
      <c r="HN586" s="307"/>
      <c r="HO586" s="307"/>
      <c r="HP586" s="307"/>
      <c r="HQ586" s="307"/>
      <c r="HR586" s="307"/>
      <c r="HS586" s="307"/>
      <c r="HT586" s="307"/>
      <c r="HU586" s="307"/>
      <c r="HV586" s="307"/>
      <c r="HW586" s="307"/>
      <c r="HX586" s="307"/>
      <c r="HY586" s="307"/>
      <c r="HZ586" s="307"/>
      <c r="IA586" s="307"/>
      <c r="IB586" s="307"/>
      <c r="IC586" s="307"/>
      <c r="ID586" s="307"/>
      <c r="IE586" s="307"/>
      <c r="IF586" s="307"/>
      <c r="IG586" s="307"/>
      <c r="IH586" s="307"/>
      <c r="II586" s="307"/>
      <c r="IJ586" s="307"/>
      <c r="IK586" s="307"/>
      <c r="IL586" s="307"/>
      <c r="IM586" s="307"/>
      <c r="IN586" s="307"/>
      <c r="IO586" s="307"/>
      <c r="IP586" s="307"/>
      <c r="IQ586" s="307"/>
      <c r="IR586" s="307"/>
      <c r="IS586" s="307"/>
      <c r="IT586" s="307"/>
      <c r="IU586" s="307"/>
      <c r="IV586" s="307"/>
      <c r="IW586" s="307"/>
      <c r="IX586" s="307"/>
      <c r="IY586" s="307"/>
      <c r="IZ586" s="307"/>
      <c r="JA586" s="307"/>
      <c r="JB586" s="307"/>
      <c r="JC586" s="307"/>
      <c r="JD586" s="307"/>
      <c r="JE586" s="307"/>
      <c r="JF586" s="307"/>
      <c r="JG586" s="307"/>
      <c r="JH586" s="307"/>
      <c r="JI586" s="307"/>
      <c r="JJ586" s="307"/>
      <c r="JK586" s="307"/>
      <c r="JL586" s="307"/>
      <c r="JM586" s="307"/>
      <c r="JN586" s="307"/>
      <c r="JO586" s="307"/>
      <c r="JP586" s="307"/>
      <c r="JQ586" s="307"/>
      <c r="JR586" s="307"/>
      <c r="JS586" s="307"/>
      <c r="JT586" s="307"/>
      <c r="JU586" s="307"/>
      <c r="JV586" s="307"/>
      <c r="JW586" s="307"/>
      <c r="JX586" s="307"/>
      <c r="JY586" s="307"/>
      <c r="JZ586" s="307"/>
      <c r="KA586" s="307"/>
      <c r="KB586" s="307"/>
      <c r="KC586" s="307"/>
      <c r="KD586" s="307"/>
      <c r="KE586" s="307"/>
      <c r="KF586" s="307"/>
      <c r="KG586" s="307"/>
      <c r="KH586" s="307"/>
      <c r="KI586" s="307"/>
      <c r="KJ586" s="307"/>
      <c r="KK586" s="307"/>
      <c r="KL586" s="307"/>
      <c r="KM586" s="307"/>
      <c r="KN586" s="307"/>
      <c r="KO586" s="307"/>
      <c r="KP586" s="307"/>
      <c r="KQ586" s="307"/>
      <c r="KR586" s="307"/>
      <c r="KS586" s="307"/>
      <c r="KT586" s="307"/>
    </row>
    <row r="587" spans="33:306" s="56" customFormat="1" ht="15" customHeight="1">
      <c r="AG587" s="354">
        <v>1</v>
      </c>
      <c r="AH587" s="354"/>
      <c r="AI587" s="356" t="s">
        <v>56</v>
      </c>
      <c r="AJ587" s="359">
        <v>0</v>
      </c>
      <c r="AK587" s="356" t="s">
        <v>250</v>
      </c>
      <c r="AL587" s="356" t="s">
        <v>286</v>
      </c>
      <c r="AM587" s="356" t="s">
        <v>848</v>
      </c>
      <c r="AN587" s="356" t="s">
        <v>614</v>
      </c>
      <c r="AO587" s="356" t="s">
        <v>107</v>
      </c>
      <c r="AP587" s="356" t="s">
        <v>306</v>
      </c>
      <c r="AQ587" s="356" t="s">
        <v>170</v>
      </c>
      <c r="AR587" s="356" t="s">
        <v>56</v>
      </c>
      <c r="AS587" s="356" t="s">
        <v>666</v>
      </c>
      <c r="AT587" s="356" t="s">
        <v>850</v>
      </c>
      <c r="AU587" s="356"/>
      <c r="AV587" s="356" t="s">
        <v>666</v>
      </c>
      <c r="AW587" s="361" t="s">
        <v>695</v>
      </c>
      <c r="AX587" s="356" t="s">
        <v>286</v>
      </c>
      <c r="AY587" s="303">
        <f t="shared" si="314"/>
        <v>3</v>
      </c>
      <c r="AZ587" s="303">
        <f t="shared" si="315"/>
        <v>1</v>
      </c>
      <c r="BA587" s="303">
        <f t="shared" si="316"/>
        <v>8</v>
      </c>
      <c r="BB587" s="303">
        <f t="shared" si="317"/>
        <v>5</v>
      </c>
      <c r="BC587" s="303">
        <f t="shared" si="318"/>
        <v>18</v>
      </c>
      <c r="BD587" s="303">
        <f t="shared" si="319"/>
        <v>12</v>
      </c>
      <c r="BE587" s="303">
        <f t="shared" si="320"/>
        <v>4</v>
      </c>
      <c r="BF587" s="303">
        <f t="shared" si="321"/>
        <v>6</v>
      </c>
      <c r="BG587" s="303">
        <f t="shared" si="322"/>
        <v>7</v>
      </c>
      <c r="BH587" s="303"/>
      <c r="BI587" s="303">
        <f t="shared" si="323"/>
        <v>3</v>
      </c>
      <c r="BJ587" s="303">
        <f t="shared" si="324"/>
        <v>9</v>
      </c>
      <c r="BK587" s="303">
        <f t="shared" si="325"/>
        <v>29</v>
      </c>
      <c r="BL587" s="303">
        <f t="shared" si="326"/>
        <v>9</v>
      </c>
      <c r="BM587" s="303">
        <f t="shared" si="327"/>
        <v>11</v>
      </c>
      <c r="BN587" s="303">
        <f t="shared" si="328"/>
        <v>5</v>
      </c>
      <c r="CB587" s="307"/>
      <c r="CC587" s="307"/>
      <c r="CD587" s="307"/>
      <c r="CE587" s="307"/>
      <c r="CF587" s="307"/>
      <c r="CG587" s="307"/>
      <c r="CH587" s="307"/>
      <c r="CI587" s="307"/>
      <c r="CJ587" s="307"/>
      <c r="CK587" s="307"/>
      <c r="CL587" s="307"/>
      <c r="CM587" s="307"/>
      <c r="CN587" s="307"/>
      <c r="CO587" s="307"/>
      <c r="CP587" s="307"/>
      <c r="CQ587" s="307"/>
      <c r="CR587" s="307"/>
      <c r="CS587" s="307"/>
      <c r="CT587" s="307"/>
      <c r="CU587" s="307"/>
      <c r="CV587" s="307"/>
      <c r="CW587" s="307"/>
      <c r="CX587" s="307"/>
      <c r="CY587" s="307"/>
      <c r="CZ587" s="307"/>
      <c r="DA587" s="307"/>
      <c r="DB587" s="307"/>
      <c r="DC587" s="307"/>
      <c r="DD587" s="307"/>
      <c r="DE587" s="307"/>
      <c r="DF587" s="307"/>
      <c r="DG587" s="307"/>
      <c r="DH587" s="307"/>
      <c r="DI587" s="390"/>
      <c r="DJ587" s="390"/>
      <c r="DK587" s="307"/>
      <c r="DL587" s="307"/>
      <c r="DM587" s="307"/>
      <c r="DN587" s="307"/>
      <c r="DO587" s="307"/>
      <c r="DP587" s="307"/>
      <c r="DQ587" s="307"/>
      <c r="DR587" s="307"/>
      <c r="DS587" s="307"/>
      <c r="DT587" s="307"/>
      <c r="DU587" s="307"/>
      <c r="DV587" s="307"/>
      <c r="DW587" s="307"/>
      <c r="DX587" s="307"/>
      <c r="DY587" s="307"/>
      <c r="DZ587" s="307"/>
      <c r="EA587" s="307"/>
      <c r="EB587" s="307"/>
      <c r="EC587" s="307"/>
      <c r="ED587" s="307"/>
      <c r="EE587" s="307"/>
      <c r="EF587" s="307"/>
      <c r="EG587" s="307"/>
      <c r="EH587" s="307"/>
      <c r="EI587" s="307"/>
      <c r="EJ587" s="307"/>
      <c r="EK587" s="307"/>
      <c r="EL587" s="307"/>
      <c r="EM587" s="307"/>
      <c r="EN587" s="307"/>
      <c r="EO587" s="307"/>
      <c r="EP587" s="307"/>
      <c r="EQ587" s="307"/>
      <c r="ER587" s="307"/>
      <c r="ES587" s="307"/>
      <c r="ET587" s="307"/>
      <c r="EU587" s="390"/>
      <c r="EV587" s="390"/>
      <c r="EW587" s="307"/>
      <c r="EX587" s="307"/>
      <c r="EY587" s="307"/>
      <c r="EZ587" s="307"/>
      <c r="FA587" s="307"/>
      <c r="FB587" s="307"/>
      <c r="FC587" s="307"/>
      <c r="FD587" s="307"/>
      <c r="FE587" s="307"/>
      <c r="FF587" s="307"/>
      <c r="FG587" s="307"/>
      <c r="FH587" s="307"/>
      <c r="FI587" s="307"/>
      <c r="FJ587" s="307"/>
      <c r="FK587" s="307"/>
      <c r="FL587" s="307"/>
      <c r="FM587" s="307"/>
      <c r="FN587" s="307"/>
      <c r="FO587" s="307"/>
      <c r="FP587" s="307"/>
      <c r="FQ587" s="307"/>
      <c r="FR587" s="307"/>
      <c r="FS587" s="307"/>
      <c r="FT587" s="307"/>
      <c r="FU587" s="307"/>
      <c r="FV587" s="307"/>
      <c r="FW587" s="307"/>
      <c r="FX587" s="307"/>
      <c r="FY587" s="307"/>
      <c r="FZ587" s="307"/>
      <c r="GA587" s="307"/>
      <c r="GB587" s="307"/>
      <c r="GC587" s="307"/>
      <c r="GD587" s="307"/>
      <c r="GE587" s="307"/>
      <c r="GF587" s="307"/>
      <c r="GG587" s="307"/>
      <c r="GH587" s="307"/>
      <c r="GI587" s="307"/>
      <c r="GJ587" s="307"/>
      <c r="GK587" s="307"/>
      <c r="GL587" s="307"/>
      <c r="GM587" s="307"/>
      <c r="GN587" s="307"/>
      <c r="GO587" s="307"/>
      <c r="GP587" s="307"/>
      <c r="GQ587" s="307"/>
      <c r="GR587" s="307"/>
      <c r="GS587" s="307"/>
      <c r="GT587" s="307"/>
      <c r="GU587" s="307"/>
      <c r="GV587" s="307"/>
      <c r="GW587" s="307"/>
      <c r="GX587" s="307"/>
      <c r="GY587" s="307"/>
      <c r="GZ587" s="307"/>
      <c r="HA587" s="307"/>
      <c r="HB587" s="307"/>
      <c r="HC587" s="307"/>
      <c r="HD587" s="307"/>
      <c r="HE587" s="307"/>
      <c r="HF587" s="307"/>
      <c r="HG587" s="307"/>
      <c r="HH587" s="307"/>
      <c r="HI587" s="307"/>
      <c r="HJ587" s="307"/>
      <c r="HK587" s="307"/>
      <c r="HL587" s="307"/>
      <c r="HM587" s="307"/>
      <c r="HN587" s="307"/>
      <c r="HO587" s="307"/>
      <c r="HP587" s="307"/>
      <c r="HQ587" s="307"/>
      <c r="HR587" s="307"/>
      <c r="HS587" s="307"/>
      <c r="HT587" s="307"/>
      <c r="HU587" s="307"/>
      <c r="HV587" s="307"/>
      <c r="HW587" s="307"/>
      <c r="HX587" s="307"/>
      <c r="HY587" s="307"/>
      <c r="HZ587" s="307"/>
      <c r="IA587" s="307"/>
      <c r="IB587" s="307"/>
      <c r="IC587" s="307"/>
      <c r="ID587" s="307"/>
      <c r="IE587" s="307"/>
      <c r="IF587" s="307"/>
      <c r="IG587" s="307"/>
      <c r="IH587" s="307"/>
      <c r="II587" s="307"/>
      <c r="IJ587" s="307"/>
      <c r="IK587" s="307"/>
      <c r="IL587" s="307"/>
      <c r="IM587" s="307"/>
      <c r="IN587" s="307"/>
      <c r="IO587" s="307"/>
      <c r="IP587" s="307"/>
      <c r="IQ587" s="307"/>
      <c r="IR587" s="307"/>
      <c r="IS587" s="307"/>
      <c r="IT587" s="307"/>
      <c r="IU587" s="307"/>
      <c r="IV587" s="307"/>
      <c r="IW587" s="307"/>
      <c r="IX587" s="307"/>
      <c r="IY587" s="307"/>
      <c r="IZ587" s="307"/>
      <c r="JA587" s="307"/>
      <c r="JB587" s="307"/>
      <c r="JC587" s="307"/>
      <c r="JD587" s="307"/>
      <c r="JE587" s="307"/>
      <c r="JF587" s="307"/>
      <c r="JG587" s="307"/>
      <c r="JH587" s="307"/>
      <c r="JI587" s="307"/>
      <c r="JJ587" s="307"/>
      <c r="JK587" s="307"/>
      <c r="JL587" s="307"/>
      <c r="JM587" s="307"/>
      <c r="JN587" s="307"/>
      <c r="JO587" s="307"/>
      <c r="JP587" s="307"/>
      <c r="JQ587" s="307"/>
      <c r="JR587" s="307"/>
      <c r="JS587" s="307"/>
      <c r="JT587" s="307"/>
      <c r="JU587" s="307"/>
      <c r="JV587" s="307"/>
      <c r="JW587" s="307"/>
      <c r="JX587" s="307"/>
      <c r="JY587" s="307"/>
      <c r="JZ587" s="307"/>
      <c r="KA587" s="307"/>
      <c r="KB587" s="307"/>
      <c r="KC587" s="307"/>
      <c r="KD587" s="307"/>
      <c r="KE587" s="307"/>
      <c r="KF587" s="307"/>
      <c r="KG587" s="307"/>
      <c r="KH587" s="307"/>
      <c r="KI587" s="307"/>
      <c r="KJ587" s="307"/>
      <c r="KK587" s="307"/>
      <c r="KL587" s="307"/>
      <c r="KM587" s="307"/>
      <c r="KN587" s="307"/>
      <c r="KO587" s="307"/>
      <c r="KP587" s="307"/>
      <c r="KQ587" s="307"/>
      <c r="KR587" s="307"/>
      <c r="KS587" s="307"/>
      <c r="KT587" s="307"/>
    </row>
    <row r="588" spans="33:306" s="56" customFormat="1" ht="15" customHeight="1">
      <c r="AG588" s="354">
        <v>2</v>
      </c>
      <c r="AH588" s="354"/>
      <c r="AI588" s="356" t="s">
        <v>109</v>
      </c>
      <c r="AJ588" s="359">
        <v>1</v>
      </c>
      <c r="AK588" s="359">
        <v>8</v>
      </c>
      <c r="AL588" s="359">
        <v>5</v>
      </c>
      <c r="AM588" s="356" t="s">
        <v>160</v>
      </c>
      <c r="AN588" s="356" t="s">
        <v>156</v>
      </c>
      <c r="AO588" s="356" t="s">
        <v>61</v>
      </c>
      <c r="AP588" s="356" t="s">
        <v>64</v>
      </c>
      <c r="AQ588" s="356" t="s">
        <v>72</v>
      </c>
      <c r="AR588" s="356" t="s">
        <v>109</v>
      </c>
      <c r="AS588" s="356" t="s">
        <v>113</v>
      </c>
      <c r="AT588" s="356" t="s">
        <v>623</v>
      </c>
      <c r="AU588" s="356"/>
      <c r="AV588" s="359">
        <v>9</v>
      </c>
      <c r="AW588" s="356" t="s">
        <v>71</v>
      </c>
      <c r="AX588" s="359">
        <v>5</v>
      </c>
      <c r="AY588" s="303">
        <f t="shared" si="314"/>
        <v>5</v>
      </c>
      <c r="AZ588" s="303">
        <f t="shared" si="315"/>
        <v>2</v>
      </c>
      <c r="BA588" s="303">
        <f t="shared" si="316"/>
        <v>9</v>
      </c>
      <c r="BB588" s="303">
        <f t="shared" si="317"/>
        <v>6</v>
      </c>
      <c r="BC588" s="303">
        <f t="shared" si="318"/>
        <v>21</v>
      </c>
      <c r="BD588" s="303">
        <f t="shared" si="319"/>
        <v>14</v>
      </c>
      <c r="BE588" s="303">
        <f t="shared" si="320"/>
        <v>6</v>
      </c>
      <c r="BF588" s="303">
        <f t="shared" si="321"/>
        <v>8</v>
      </c>
      <c r="BG588" s="303">
        <f t="shared" si="322"/>
        <v>9</v>
      </c>
      <c r="BH588" s="303"/>
      <c r="BI588" s="303">
        <f t="shared" si="323"/>
        <v>5</v>
      </c>
      <c r="BJ588" s="303">
        <f t="shared" si="324"/>
        <v>11</v>
      </c>
      <c r="BK588" s="303">
        <f t="shared" si="325"/>
        <v>36</v>
      </c>
      <c r="BL588" s="303">
        <f t="shared" si="326"/>
        <v>10</v>
      </c>
      <c r="BM588" s="303">
        <f t="shared" si="327"/>
        <v>13</v>
      </c>
      <c r="BN588" s="303">
        <f t="shared" si="328"/>
        <v>6</v>
      </c>
      <c r="CB588" s="307"/>
      <c r="CC588" s="307"/>
      <c r="CD588" s="307"/>
      <c r="CE588" s="307"/>
      <c r="CF588" s="307"/>
      <c r="CG588" s="307"/>
      <c r="CH588" s="307"/>
      <c r="CI588" s="307"/>
      <c r="CJ588" s="307"/>
      <c r="CK588" s="307"/>
      <c r="CL588" s="307"/>
      <c r="CM588" s="307"/>
      <c r="CN588" s="307"/>
      <c r="CO588" s="307"/>
      <c r="CP588" s="307"/>
      <c r="CQ588" s="307"/>
      <c r="CR588" s="307"/>
      <c r="CS588" s="307"/>
      <c r="CT588" s="307"/>
      <c r="CU588" s="307"/>
      <c r="CV588" s="307"/>
      <c r="CW588" s="307"/>
      <c r="CX588" s="307"/>
      <c r="CY588" s="307"/>
      <c r="CZ588" s="307"/>
      <c r="DA588" s="307"/>
      <c r="DB588" s="307"/>
      <c r="DC588" s="307"/>
      <c r="DD588" s="307"/>
      <c r="DE588" s="307"/>
      <c r="DF588" s="307"/>
      <c r="DG588" s="307"/>
      <c r="DH588" s="307"/>
      <c r="DI588" s="390"/>
      <c r="DJ588" s="390"/>
      <c r="DK588" s="307"/>
      <c r="DL588" s="307"/>
      <c r="DM588" s="307"/>
      <c r="DN588" s="307"/>
      <c r="DO588" s="307"/>
      <c r="DP588" s="307"/>
      <c r="DQ588" s="307"/>
      <c r="DR588" s="307"/>
      <c r="DS588" s="307"/>
      <c r="DT588" s="307"/>
      <c r="DU588" s="307"/>
      <c r="DV588" s="307"/>
      <c r="DW588" s="307"/>
      <c r="DX588" s="307"/>
      <c r="DY588" s="307"/>
      <c r="DZ588" s="307"/>
      <c r="EA588" s="307"/>
      <c r="EB588" s="307"/>
      <c r="EC588" s="307"/>
      <c r="ED588" s="307"/>
      <c r="EE588" s="307"/>
      <c r="EF588" s="307"/>
      <c r="EG588" s="307"/>
      <c r="EH588" s="307"/>
      <c r="EI588" s="307"/>
      <c r="EJ588" s="307"/>
      <c r="EK588" s="307"/>
      <c r="EL588" s="307"/>
      <c r="EM588" s="307"/>
      <c r="EN588" s="307"/>
      <c r="EO588" s="307"/>
      <c r="EP588" s="307"/>
      <c r="EQ588" s="307"/>
      <c r="ER588" s="307"/>
      <c r="ES588" s="307"/>
      <c r="ET588" s="307"/>
      <c r="EU588" s="390"/>
      <c r="EV588" s="390"/>
      <c r="EW588" s="307"/>
      <c r="EX588" s="307"/>
      <c r="EY588" s="307"/>
      <c r="EZ588" s="307"/>
      <c r="FA588" s="307"/>
      <c r="FB588" s="307"/>
      <c r="FC588" s="307"/>
      <c r="FD588" s="307"/>
      <c r="FE588" s="307"/>
      <c r="FF588" s="307"/>
      <c r="FG588" s="307"/>
      <c r="FH588" s="307"/>
      <c r="FI588" s="307"/>
      <c r="FJ588" s="307"/>
      <c r="FK588" s="307"/>
      <c r="FL588" s="307"/>
      <c r="FM588" s="307"/>
      <c r="FN588" s="307"/>
      <c r="FO588" s="307"/>
      <c r="FP588" s="307"/>
      <c r="FQ588" s="307"/>
      <c r="FR588" s="307"/>
      <c r="FS588" s="307"/>
      <c r="FT588" s="307"/>
      <c r="FU588" s="307"/>
      <c r="FV588" s="307"/>
      <c r="FW588" s="307"/>
      <c r="FX588" s="307"/>
      <c r="FY588" s="307"/>
      <c r="FZ588" s="307"/>
      <c r="GA588" s="307"/>
      <c r="GB588" s="307"/>
      <c r="GC588" s="307"/>
      <c r="GD588" s="307"/>
      <c r="GE588" s="307"/>
      <c r="GF588" s="307"/>
      <c r="GG588" s="307"/>
      <c r="GH588" s="307"/>
      <c r="GI588" s="307"/>
      <c r="GJ588" s="307"/>
      <c r="GK588" s="307"/>
      <c r="GL588" s="307"/>
      <c r="GM588" s="307"/>
      <c r="GN588" s="307"/>
      <c r="GO588" s="307"/>
      <c r="GP588" s="307"/>
      <c r="GQ588" s="307"/>
      <c r="GR588" s="307"/>
      <c r="GS588" s="307"/>
      <c r="GT588" s="307"/>
      <c r="GU588" s="307"/>
      <c r="GV588" s="307"/>
      <c r="GW588" s="307"/>
      <c r="GX588" s="307"/>
      <c r="GY588" s="307"/>
      <c r="GZ588" s="307"/>
      <c r="HA588" s="307"/>
      <c r="HB588" s="307"/>
      <c r="HC588" s="307"/>
      <c r="HD588" s="307"/>
      <c r="HE588" s="307"/>
      <c r="HF588" s="307"/>
      <c r="HG588" s="307"/>
      <c r="HH588" s="307"/>
      <c r="HI588" s="307"/>
      <c r="HJ588" s="307"/>
      <c r="HK588" s="307"/>
      <c r="HL588" s="307"/>
      <c r="HM588" s="307"/>
      <c r="HN588" s="307"/>
      <c r="HO588" s="307"/>
      <c r="HP588" s="307"/>
      <c r="HQ588" s="307"/>
      <c r="HR588" s="307"/>
      <c r="HS588" s="307"/>
      <c r="HT588" s="307"/>
      <c r="HU588" s="307"/>
      <c r="HV588" s="307"/>
      <c r="HW588" s="307"/>
      <c r="HX588" s="307"/>
      <c r="HY588" s="307"/>
      <c r="HZ588" s="307"/>
      <c r="IA588" s="307"/>
      <c r="IB588" s="307"/>
      <c r="IC588" s="307"/>
      <c r="ID588" s="307"/>
      <c r="IE588" s="307"/>
      <c r="IF588" s="307"/>
      <c r="IG588" s="307"/>
      <c r="IH588" s="307"/>
      <c r="II588" s="307"/>
      <c r="IJ588" s="307"/>
      <c r="IK588" s="307"/>
      <c r="IL588" s="307"/>
      <c r="IM588" s="307"/>
      <c r="IN588" s="307"/>
      <c r="IO588" s="307"/>
      <c r="IP588" s="307"/>
      <c r="IQ588" s="307"/>
      <c r="IR588" s="307"/>
      <c r="IS588" s="307"/>
      <c r="IT588" s="307"/>
      <c r="IU588" s="307"/>
      <c r="IV588" s="307"/>
      <c r="IW588" s="307"/>
      <c r="IX588" s="307"/>
      <c r="IY588" s="307"/>
      <c r="IZ588" s="307"/>
      <c r="JA588" s="307"/>
      <c r="JB588" s="307"/>
      <c r="JC588" s="307"/>
      <c r="JD588" s="307"/>
      <c r="JE588" s="307"/>
      <c r="JF588" s="307"/>
      <c r="JG588" s="307"/>
      <c r="JH588" s="307"/>
      <c r="JI588" s="307"/>
      <c r="JJ588" s="307"/>
      <c r="JK588" s="307"/>
      <c r="JL588" s="307"/>
      <c r="JM588" s="307"/>
      <c r="JN588" s="307"/>
      <c r="JO588" s="307"/>
      <c r="JP588" s="307"/>
      <c r="JQ588" s="307"/>
      <c r="JR588" s="307"/>
      <c r="JS588" s="307"/>
      <c r="JT588" s="307"/>
      <c r="JU588" s="307"/>
      <c r="JV588" s="307"/>
      <c r="JW588" s="307"/>
      <c r="JX588" s="307"/>
      <c r="JY588" s="307"/>
      <c r="JZ588" s="307"/>
      <c r="KA588" s="307"/>
      <c r="KB588" s="307"/>
      <c r="KC588" s="307"/>
      <c r="KD588" s="307"/>
      <c r="KE588" s="307"/>
      <c r="KF588" s="307"/>
      <c r="KG588" s="307"/>
      <c r="KH588" s="307"/>
      <c r="KI588" s="307"/>
      <c r="KJ588" s="307"/>
      <c r="KK588" s="307"/>
      <c r="KL588" s="307"/>
      <c r="KM588" s="307"/>
      <c r="KN588" s="307"/>
      <c r="KO588" s="307"/>
      <c r="KP588" s="307"/>
      <c r="KQ588" s="307"/>
      <c r="KR588" s="307"/>
      <c r="KS588" s="307"/>
      <c r="KT588" s="307"/>
    </row>
    <row r="589" spans="33:306" s="56" customFormat="1" ht="15" customHeight="1">
      <c r="AG589" s="354">
        <v>3</v>
      </c>
      <c r="AH589" s="354"/>
      <c r="AI589" s="356" t="s">
        <v>174</v>
      </c>
      <c r="AJ589" s="356" t="s">
        <v>112</v>
      </c>
      <c r="AK589" s="359">
        <v>9</v>
      </c>
      <c r="AL589" s="356" t="s">
        <v>64</v>
      </c>
      <c r="AM589" s="356" t="s">
        <v>86</v>
      </c>
      <c r="AN589" s="356" t="s">
        <v>75</v>
      </c>
      <c r="AO589" s="356" t="s">
        <v>64</v>
      </c>
      <c r="AP589" s="356" t="s">
        <v>66</v>
      </c>
      <c r="AQ589" s="356" t="s">
        <v>113</v>
      </c>
      <c r="AR589" s="356" t="s">
        <v>58</v>
      </c>
      <c r="AS589" s="356" t="s">
        <v>71</v>
      </c>
      <c r="AT589" s="356" t="s">
        <v>308</v>
      </c>
      <c r="AU589" s="356"/>
      <c r="AV589" s="359">
        <v>10</v>
      </c>
      <c r="AW589" s="356" t="s">
        <v>85</v>
      </c>
      <c r="AX589" s="356" t="s">
        <v>64</v>
      </c>
      <c r="AY589" s="303">
        <f t="shared" si="314"/>
        <v>9</v>
      </c>
      <c r="AZ589" s="303">
        <f t="shared" si="315"/>
        <v>4</v>
      </c>
      <c r="BA589" s="303">
        <f t="shared" si="316"/>
        <v>10</v>
      </c>
      <c r="BB589" s="303">
        <f t="shared" si="317"/>
        <v>8</v>
      </c>
      <c r="BC589" s="303">
        <f t="shared" si="318"/>
        <v>24</v>
      </c>
      <c r="BD589" s="303">
        <f t="shared" si="319"/>
        <v>17</v>
      </c>
      <c r="BE589" s="303">
        <f t="shared" si="320"/>
        <v>8</v>
      </c>
      <c r="BF589" s="303">
        <f t="shared" si="321"/>
        <v>10</v>
      </c>
      <c r="BG589" s="303">
        <f t="shared" si="322"/>
        <v>11</v>
      </c>
      <c r="BH589" s="303"/>
      <c r="BI589" s="303">
        <f t="shared" si="323"/>
        <v>7</v>
      </c>
      <c r="BJ589" s="303">
        <f t="shared" si="324"/>
        <v>13</v>
      </c>
      <c r="BK589" s="303">
        <f t="shared" si="325"/>
        <v>42</v>
      </c>
      <c r="BL589" s="303">
        <f t="shared" si="326"/>
        <v>11</v>
      </c>
      <c r="BM589" s="303">
        <f t="shared" si="327"/>
        <v>15</v>
      </c>
      <c r="BN589" s="303">
        <f t="shared" si="328"/>
        <v>8</v>
      </c>
      <c r="CB589" s="307"/>
      <c r="CC589" s="307"/>
      <c r="CD589" s="307"/>
      <c r="CE589" s="307"/>
      <c r="CF589" s="307"/>
      <c r="CG589" s="307"/>
      <c r="CH589" s="307"/>
      <c r="CI589" s="307"/>
      <c r="CJ589" s="307"/>
      <c r="CK589" s="307"/>
      <c r="CL589" s="307"/>
      <c r="CM589" s="307"/>
      <c r="CN589" s="307"/>
      <c r="CO589" s="307"/>
      <c r="CP589" s="307"/>
      <c r="CQ589" s="307"/>
      <c r="CR589" s="307"/>
      <c r="CS589" s="307"/>
      <c r="CT589" s="307"/>
      <c r="CU589" s="307"/>
      <c r="CV589" s="307"/>
      <c r="CW589" s="307"/>
      <c r="CX589" s="307"/>
      <c r="CY589" s="307"/>
      <c r="CZ589" s="307"/>
      <c r="DA589" s="307"/>
      <c r="DB589" s="307"/>
      <c r="DC589" s="307"/>
      <c r="DD589" s="307"/>
      <c r="DE589" s="307"/>
      <c r="DF589" s="307"/>
      <c r="DG589" s="307"/>
      <c r="DH589" s="307"/>
      <c r="DI589" s="390"/>
      <c r="DJ589" s="390"/>
      <c r="DK589" s="307"/>
      <c r="DL589" s="307"/>
      <c r="DM589" s="307"/>
      <c r="DN589" s="307"/>
      <c r="DO589" s="307"/>
      <c r="DP589" s="307"/>
      <c r="DQ589" s="307"/>
      <c r="DR589" s="307"/>
      <c r="DS589" s="307"/>
      <c r="DT589" s="307"/>
      <c r="DU589" s="307"/>
      <c r="DV589" s="307"/>
      <c r="DW589" s="307"/>
      <c r="DX589" s="307"/>
      <c r="DY589" s="307"/>
      <c r="DZ589" s="307"/>
      <c r="EA589" s="307"/>
      <c r="EB589" s="307"/>
      <c r="EC589" s="307"/>
      <c r="ED589" s="307"/>
      <c r="EE589" s="307"/>
      <c r="EF589" s="307"/>
      <c r="EG589" s="307"/>
      <c r="EH589" s="307"/>
      <c r="EI589" s="307"/>
      <c r="EJ589" s="307"/>
      <c r="EK589" s="307"/>
      <c r="EL589" s="307"/>
      <c r="EM589" s="307"/>
      <c r="EN589" s="307"/>
      <c r="EO589" s="307"/>
      <c r="EP589" s="307"/>
      <c r="EQ589" s="307"/>
      <c r="ER589" s="307"/>
      <c r="ES589" s="307"/>
      <c r="ET589" s="307"/>
      <c r="EU589" s="390"/>
      <c r="EV589" s="390"/>
      <c r="EW589" s="307"/>
      <c r="EX589" s="307"/>
      <c r="EY589" s="307"/>
      <c r="EZ589" s="307"/>
      <c r="FA589" s="307"/>
      <c r="FB589" s="307"/>
      <c r="FC589" s="307"/>
      <c r="FD589" s="307"/>
      <c r="FE589" s="307"/>
      <c r="FF589" s="307"/>
      <c r="FG589" s="307"/>
      <c r="FH589" s="307"/>
      <c r="FI589" s="307"/>
      <c r="FJ589" s="307"/>
      <c r="FK589" s="307"/>
      <c r="FL589" s="307"/>
      <c r="FM589" s="307"/>
      <c r="FN589" s="307"/>
      <c r="FO589" s="307"/>
      <c r="FP589" s="307"/>
      <c r="FQ589" s="307"/>
      <c r="FR589" s="307"/>
      <c r="FS589" s="307"/>
      <c r="FT589" s="307"/>
      <c r="FU589" s="307"/>
      <c r="FV589" s="307"/>
      <c r="FW589" s="307"/>
      <c r="FX589" s="307"/>
      <c r="FY589" s="307"/>
      <c r="FZ589" s="307"/>
      <c r="GA589" s="307"/>
      <c r="GB589" s="307"/>
      <c r="GC589" s="307"/>
      <c r="GD589" s="307"/>
      <c r="GE589" s="307"/>
      <c r="GF589" s="307"/>
      <c r="GG589" s="307"/>
      <c r="GH589" s="307"/>
      <c r="GI589" s="307"/>
      <c r="GJ589" s="307"/>
      <c r="GK589" s="307"/>
      <c r="GL589" s="307"/>
      <c r="GM589" s="307"/>
      <c r="GN589" s="307"/>
      <c r="GO589" s="307"/>
      <c r="GP589" s="307"/>
      <c r="GQ589" s="307"/>
      <c r="GR589" s="307"/>
      <c r="GS589" s="307"/>
      <c r="GT589" s="307"/>
      <c r="GU589" s="307"/>
      <c r="GV589" s="307"/>
      <c r="GW589" s="307"/>
      <c r="GX589" s="307"/>
      <c r="GY589" s="307"/>
      <c r="GZ589" s="307"/>
      <c r="HA589" s="307"/>
      <c r="HB589" s="307"/>
      <c r="HC589" s="307"/>
      <c r="HD589" s="307"/>
      <c r="HE589" s="307"/>
      <c r="HF589" s="307"/>
      <c r="HG589" s="307"/>
      <c r="HH589" s="307"/>
      <c r="HI589" s="307"/>
      <c r="HJ589" s="307"/>
      <c r="HK589" s="307"/>
      <c r="HL589" s="307"/>
      <c r="HM589" s="307"/>
      <c r="HN589" s="307"/>
      <c r="HO589" s="307"/>
      <c r="HP589" s="307"/>
      <c r="HQ589" s="307"/>
      <c r="HR589" s="307"/>
      <c r="HS589" s="307"/>
      <c r="HT589" s="307"/>
      <c r="HU589" s="307"/>
      <c r="HV589" s="307"/>
      <c r="HW589" s="307"/>
      <c r="HX589" s="307"/>
      <c r="HY589" s="307"/>
      <c r="HZ589" s="307"/>
      <c r="IA589" s="307"/>
      <c r="IB589" s="307"/>
      <c r="IC589" s="307"/>
      <c r="ID589" s="307"/>
      <c r="IE589" s="307"/>
      <c r="IF589" s="307"/>
      <c r="IG589" s="307"/>
      <c r="IH589" s="307"/>
      <c r="II589" s="307"/>
      <c r="IJ589" s="307"/>
      <c r="IK589" s="307"/>
      <c r="IL589" s="307"/>
      <c r="IM589" s="307"/>
      <c r="IN589" s="307"/>
      <c r="IO589" s="307"/>
      <c r="IP589" s="307"/>
      <c r="IQ589" s="307"/>
      <c r="IR589" s="307"/>
      <c r="IS589" s="307"/>
      <c r="IT589" s="307"/>
      <c r="IU589" s="307"/>
      <c r="IV589" s="307"/>
      <c r="IW589" s="307"/>
      <c r="IX589" s="307"/>
      <c r="IY589" s="307"/>
      <c r="IZ589" s="307"/>
      <c r="JA589" s="307"/>
      <c r="JB589" s="307"/>
      <c r="JC589" s="307"/>
      <c r="JD589" s="307"/>
      <c r="JE589" s="307"/>
      <c r="JF589" s="307"/>
      <c r="JG589" s="307"/>
      <c r="JH589" s="307"/>
      <c r="JI589" s="307"/>
      <c r="JJ589" s="307"/>
      <c r="JK589" s="307"/>
      <c r="JL589" s="307"/>
      <c r="JM589" s="307"/>
      <c r="JN589" s="307"/>
      <c r="JO589" s="307"/>
      <c r="JP589" s="307"/>
      <c r="JQ589" s="307"/>
      <c r="JR589" s="307"/>
      <c r="JS589" s="307"/>
      <c r="JT589" s="307"/>
      <c r="JU589" s="307"/>
      <c r="JV589" s="307"/>
      <c r="JW589" s="307"/>
      <c r="JX589" s="307"/>
      <c r="JY589" s="307"/>
      <c r="JZ589" s="307"/>
      <c r="KA589" s="307"/>
      <c r="KB589" s="307"/>
      <c r="KC589" s="307"/>
      <c r="KD589" s="307"/>
      <c r="KE589" s="307"/>
      <c r="KF589" s="307"/>
      <c r="KG589" s="307"/>
      <c r="KH589" s="307"/>
      <c r="KI589" s="307"/>
      <c r="KJ589" s="307"/>
      <c r="KK589" s="307"/>
      <c r="KL589" s="307"/>
      <c r="KM589" s="307"/>
      <c r="KN589" s="307"/>
      <c r="KO589" s="307"/>
      <c r="KP589" s="307"/>
      <c r="KQ589" s="307"/>
      <c r="KR589" s="307"/>
      <c r="KS589" s="307"/>
      <c r="KT589" s="307"/>
    </row>
    <row r="590" spans="33:306" s="56" customFormat="1" ht="15" customHeight="1">
      <c r="AG590" s="354">
        <v>4</v>
      </c>
      <c r="AH590" s="354"/>
      <c r="AI590" s="356" t="s">
        <v>177</v>
      </c>
      <c r="AJ590" s="356" t="s">
        <v>61</v>
      </c>
      <c r="AK590" s="359">
        <v>10</v>
      </c>
      <c r="AL590" s="359">
        <v>8</v>
      </c>
      <c r="AM590" s="356" t="s">
        <v>209</v>
      </c>
      <c r="AN590" s="356" t="s">
        <v>78</v>
      </c>
      <c r="AO590" s="356" t="s">
        <v>66</v>
      </c>
      <c r="AP590" s="356" t="s">
        <v>68</v>
      </c>
      <c r="AQ590" s="356" t="s">
        <v>71</v>
      </c>
      <c r="AR590" s="356" t="s">
        <v>173</v>
      </c>
      <c r="AS590" s="356" t="s">
        <v>85</v>
      </c>
      <c r="AT590" s="356" t="s">
        <v>868</v>
      </c>
      <c r="AU590" s="356"/>
      <c r="AV590" s="359">
        <v>11</v>
      </c>
      <c r="AW590" s="359">
        <v>15</v>
      </c>
      <c r="AX590" s="359">
        <v>8</v>
      </c>
      <c r="AY590" s="303">
        <f t="shared" si="314"/>
        <v>13</v>
      </c>
      <c r="AZ590" s="303">
        <f t="shared" si="315"/>
        <v>6</v>
      </c>
      <c r="BA590" s="303" t="str">
        <f t="shared" si="316"/>
        <v>-</v>
      </c>
      <c r="BB590" s="303">
        <f t="shared" si="317"/>
        <v>9</v>
      </c>
      <c r="BC590" s="303">
        <f t="shared" si="318"/>
        <v>28</v>
      </c>
      <c r="BD590" s="303">
        <f t="shared" si="319"/>
        <v>20</v>
      </c>
      <c r="BE590" s="303">
        <f t="shared" si="320"/>
        <v>10</v>
      </c>
      <c r="BF590" s="303">
        <f t="shared" si="321"/>
        <v>12</v>
      </c>
      <c r="BG590" s="303">
        <f t="shared" si="322"/>
        <v>13</v>
      </c>
      <c r="BH590" s="303"/>
      <c r="BI590" s="303">
        <f t="shared" si="323"/>
        <v>10</v>
      </c>
      <c r="BJ590" s="303">
        <f t="shared" si="324"/>
        <v>15</v>
      </c>
      <c r="BK590" s="303">
        <f t="shared" si="325"/>
        <v>49</v>
      </c>
      <c r="BL590" s="303">
        <f t="shared" si="326"/>
        <v>12</v>
      </c>
      <c r="BM590" s="303">
        <f t="shared" si="327"/>
        <v>16</v>
      </c>
      <c r="BN590" s="303">
        <f t="shared" si="328"/>
        <v>9</v>
      </c>
      <c r="CB590" s="307"/>
      <c r="CC590" s="307"/>
      <c r="CD590" s="307"/>
      <c r="CE590" s="307"/>
      <c r="CF590" s="307"/>
      <c r="CG590" s="307"/>
      <c r="CH590" s="307"/>
      <c r="CI590" s="307"/>
      <c r="CJ590" s="307"/>
      <c r="CK590" s="307"/>
      <c r="CL590" s="307"/>
      <c r="CM590" s="307"/>
      <c r="CN590" s="307"/>
      <c r="CO590" s="307"/>
      <c r="CP590" s="307"/>
      <c r="CQ590" s="307"/>
      <c r="CR590" s="307"/>
      <c r="CS590" s="307"/>
      <c r="CT590" s="307"/>
      <c r="CU590" s="307"/>
      <c r="CV590" s="307"/>
      <c r="CW590" s="307"/>
      <c r="CX590" s="307"/>
      <c r="CY590" s="307"/>
      <c r="CZ590" s="307"/>
      <c r="DA590" s="307"/>
      <c r="DB590" s="307"/>
      <c r="DC590" s="307"/>
      <c r="DD590" s="307"/>
      <c r="DE590" s="307"/>
      <c r="DF590" s="307"/>
      <c r="DG590" s="307"/>
      <c r="DH590" s="307"/>
      <c r="DI590" s="390"/>
      <c r="DJ590" s="390"/>
      <c r="DK590" s="307"/>
      <c r="DL590" s="307"/>
      <c r="DM590" s="307"/>
      <c r="DN590" s="307"/>
      <c r="DO590" s="307"/>
      <c r="DP590" s="307"/>
      <c r="DQ590" s="307"/>
      <c r="DR590" s="307"/>
      <c r="DS590" s="307"/>
      <c r="DT590" s="307"/>
      <c r="DU590" s="307"/>
      <c r="DV590" s="307"/>
      <c r="DW590" s="307"/>
      <c r="DX590" s="307"/>
      <c r="DY590" s="307"/>
      <c r="DZ590" s="307"/>
      <c r="EA590" s="307"/>
      <c r="EB590" s="307"/>
      <c r="EC590" s="307"/>
      <c r="ED590" s="307"/>
      <c r="EE590" s="307"/>
      <c r="EF590" s="307"/>
      <c r="EG590" s="307"/>
      <c r="EH590" s="307"/>
      <c r="EI590" s="307"/>
      <c r="EJ590" s="307"/>
      <c r="EK590" s="307"/>
      <c r="EL590" s="307"/>
      <c r="EM590" s="307"/>
      <c r="EN590" s="307"/>
      <c r="EO590" s="307"/>
      <c r="EP590" s="307"/>
      <c r="EQ590" s="307"/>
      <c r="ER590" s="307"/>
      <c r="ES590" s="307"/>
      <c r="ET590" s="307"/>
      <c r="EU590" s="390"/>
      <c r="EV590" s="390"/>
      <c r="EW590" s="307"/>
      <c r="EX590" s="307"/>
      <c r="EY590" s="307"/>
      <c r="EZ590" s="307"/>
      <c r="FA590" s="307"/>
      <c r="FB590" s="307"/>
      <c r="FC590" s="307"/>
      <c r="FD590" s="307"/>
      <c r="FE590" s="307"/>
      <c r="FF590" s="307"/>
      <c r="FG590" s="307"/>
      <c r="FH590" s="307"/>
      <c r="FI590" s="307"/>
      <c r="FJ590" s="307"/>
      <c r="FK590" s="307"/>
      <c r="FL590" s="307"/>
      <c r="FM590" s="307"/>
      <c r="FN590" s="307"/>
      <c r="FO590" s="307"/>
      <c r="FP590" s="307"/>
      <c r="FQ590" s="307"/>
      <c r="FR590" s="307"/>
      <c r="FS590" s="307"/>
      <c r="FT590" s="307"/>
      <c r="FU590" s="307"/>
      <c r="FV590" s="307"/>
      <c r="FW590" s="307"/>
      <c r="FX590" s="307"/>
      <c r="FY590" s="307"/>
      <c r="FZ590" s="307"/>
      <c r="GA590" s="307"/>
      <c r="GB590" s="307"/>
      <c r="GC590" s="307"/>
      <c r="GD590" s="307"/>
      <c r="GE590" s="307"/>
      <c r="GF590" s="307"/>
      <c r="GG590" s="307"/>
      <c r="GH590" s="307"/>
      <c r="GI590" s="307"/>
      <c r="GJ590" s="307"/>
      <c r="GK590" s="307"/>
      <c r="GL590" s="307"/>
      <c r="GM590" s="307"/>
      <c r="GN590" s="307"/>
      <c r="GO590" s="307"/>
      <c r="GP590" s="307"/>
      <c r="GQ590" s="307"/>
      <c r="GR590" s="307"/>
      <c r="GS590" s="307"/>
      <c r="GT590" s="307"/>
      <c r="GU590" s="307"/>
      <c r="GV590" s="307"/>
      <c r="GW590" s="307"/>
      <c r="GX590" s="307"/>
      <c r="GY590" s="307"/>
      <c r="GZ590" s="307"/>
      <c r="HA590" s="307"/>
      <c r="HB590" s="307"/>
      <c r="HC590" s="307"/>
      <c r="HD590" s="307"/>
      <c r="HE590" s="307"/>
      <c r="HF590" s="307"/>
      <c r="HG590" s="307"/>
      <c r="HH590" s="307"/>
      <c r="HI590" s="307"/>
      <c r="HJ590" s="307"/>
      <c r="HK590" s="307"/>
      <c r="HL590" s="307"/>
      <c r="HM590" s="307"/>
      <c r="HN590" s="307"/>
      <c r="HO590" s="307"/>
      <c r="HP590" s="307"/>
      <c r="HQ590" s="307"/>
      <c r="HR590" s="307"/>
      <c r="HS590" s="307"/>
      <c r="HT590" s="307"/>
      <c r="HU590" s="307"/>
      <c r="HV590" s="307"/>
      <c r="HW590" s="307"/>
      <c r="HX590" s="307"/>
      <c r="HY590" s="307"/>
      <c r="HZ590" s="307"/>
      <c r="IA590" s="307"/>
      <c r="IB590" s="307"/>
      <c r="IC590" s="307"/>
      <c r="ID590" s="307"/>
      <c r="IE590" s="307"/>
      <c r="IF590" s="307"/>
      <c r="IG590" s="307"/>
      <c r="IH590" s="307"/>
      <c r="II590" s="307"/>
      <c r="IJ590" s="307"/>
      <c r="IK590" s="307"/>
      <c r="IL590" s="307"/>
      <c r="IM590" s="307"/>
      <c r="IN590" s="307"/>
      <c r="IO590" s="307"/>
      <c r="IP590" s="307"/>
      <c r="IQ590" s="307"/>
      <c r="IR590" s="307"/>
      <c r="IS590" s="307"/>
      <c r="IT590" s="307"/>
      <c r="IU590" s="307"/>
      <c r="IV590" s="307"/>
      <c r="IW590" s="307"/>
      <c r="IX590" s="307"/>
      <c r="IY590" s="307"/>
      <c r="IZ590" s="307"/>
      <c r="JA590" s="307"/>
      <c r="JB590" s="307"/>
      <c r="JC590" s="307"/>
      <c r="JD590" s="307"/>
      <c r="JE590" s="307"/>
      <c r="JF590" s="307"/>
      <c r="JG590" s="307"/>
      <c r="JH590" s="307"/>
      <c r="JI590" s="307"/>
      <c r="JJ590" s="307"/>
      <c r="JK590" s="307"/>
      <c r="JL590" s="307"/>
      <c r="JM590" s="307"/>
      <c r="JN590" s="307"/>
      <c r="JO590" s="307"/>
      <c r="JP590" s="307"/>
      <c r="JQ590" s="307"/>
      <c r="JR590" s="307"/>
      <c r="JS590" s="307"/>
      <c r="JT590" s="307"/>
      <c r="JU590" s="307"/>
      <c r="JV590" s="307"/>
      <c r="JW590" s="307"/>
      <c r="JX590" s="307"/>
      <c r="JY590" s="307"/>
      <c r="JZ590" s="307"/>
      <c r="KA590" s="307"/>
      <c r="KB590" s="307"/>
      <c r="KC590" s="307"/>
      <c r="KD590" s="307"/>
      <c r="KE590" s="307"/>
      <c r="KF590" s="307"/>
      <c r="KG590" s="307"/>
      <c r="KH590" s="307"/>
      <c r="KI590" s="307"/>
      <c r="KJ590" s="307"/>
      <c r="KK590" s="307"/>
      <c r="KL590" s="307"/>
      <c r="KM590" s="307"/>
      <c r="KN590" s="307"/>
      <c r="KO590" s="307"/>
      <c r="KP590" s="307"/>
      <c r="KQ590" s="307"/>
      <c r="KR590" s="307"/>
      <c r="KS590" s="307"/>
      <c r="KT590" s="307"/>
    </row>
    <row r="591" spans="33:306" s="56" customFormat="1" ht="15" customHeight="1">
      <c r="AG591" s="354">
        <v>5</v>
      </c>
      <c r="AH591" s="354"/>
      <c r="AI591" s="356" t="s">
        <v>179</v>
      </c>
      <c r="AJ591" s="356" t="s">
        <v>111</v>
      </c>
      <c r="AK591" s="356" t="s">
        <v>0</v>
      </c>
      <c r="AL591" s="356" t="s">
        <v>113</v>
      </c>
      <c r="AM591" s="356" t="s">
        <v>91</v>
      </c>
      <c r="AN591" s="356" t="s">
        <v>81</v>
      </c>
      <c r="AO591" s="356" t="s">
        <v>68</v>
      </c>
      <c r="AP591" s="356" t="s">
        <v>156</v>
      </c>
      <c r="AQ591" s="356" t="s">
        <v>85</v>
      </c>
      <c r="AR591" s="356" t="s">
        <v>68</v>
      </c>
      <c r="AS591" s="356" t="s">
        <v>76</v>
      </c>
      <c r="AT591" s="356" t="s">
        <v>221</v>
      </c>
      <c r="AU591" s="356"/>
      <c r="AV591" s="359">
        <v>12</v>
      </c>
      <c r="AW591" s="356" t="s">
        <v>92</v>
      </c>
      <c r="AX591" s="359">
        <v>9</v>
      </c>
      <c r="AY591" s="303">
        <f t="shared" si="314"/>
        <v>17</v>
      </c>
      <c r="AZ591" s="303">
        <f t="shared" si="315"/>
        <v>9</v>
      </c>
      <c r="BA591" s="303">
        <f t="shared" si="316"/>
        <v>11</v>
      </c>
      <c r="BB591" s="303">
        <f t="shared" si="317"/>
        <v>11</v>
      </c>
      <c r="BC591" s="303">
        <f t="shared" si="318"/>
        <v>31</v>
      </c>
      <c r="BD591" s="303">
        <f t="shared" si="319"/>
        <v>22</v>
      </c>
      <c r="BE591" s="303">
        <f t="shared" si="320"/>
        <v>12</v>
      </c>
      <c r="BF591" s="303">
        <f t="shared" si="321"/>
        <v>14</v>
      </c>
      <c r="BG591" s="303">
        <f t="shared" si="322"/>
        <v>15</v>
      </c>
      <c r="BH591" s="303"/>
      <c r="BI591" s="303">
        <f t="shared" si="323"/>
        <v>12</v>
      </c>
      <c r="BJ591" s="303">
        <f t="shared" si="324"/>
        <v>17</v>
      </c>
      <c r="BK591" s="303">
        <f t="shared" si="325"/>
        <v>55</v>
      </c>
      <c r="BL591" s="303">
        <f t="shared" si="326"/>
        <v>13</v>
      </c>
      <c r="BM591" s="303">
        <f t="shared" si="327"/>
        <v>18</v>
      </c>
      <c r="BN591" s="303">
        <f t="shared" si="328"/>
        <v>10</v>
      </c>
      <c r="CB591" s="307"/>
      <c r="CC591" s="307"/>
      <c r="CD591" s="307"/>
      <c r="CE591" s="307"/>
      <c r="CF591" s="307"/>
      <c r="CG591" s="307"/>
      <c r="CH591" s="307"/>
      <c r="CI591" s="307"/>
      <c r="CJ591" s="307"/>
      <c r="CK591" s="307"/>
      <c r="CL591" s="307"/>
      <c r="CM591" s="307"/>
      <c r="CN591" s="307"/>
      <c r="CO591" s="307"/>
      <c r="CP591" s="307"/>
      <c r="CQ591" s="307"/>
      <c r="CR591" s="307"/>
      <c r="CS591" s="307"/>
      <c r="CT591" s="307"/>
      <c r="CU591" s="307"/>
      <c r="CV591" s="307"/>
      <c r="CW591" s="307"/>
      <c r="CX591" s="307"/>
      <c r="CY591" s="307"/>
      <c r="CZ591" s="307"/>
      <c r="DA591" s="307"/>
      <c r="DB591" s="307"/>
      <c r="DC591" s="307"/>
      <c r="DD591" s="307"/>
      <c r="DE591" s="307"/>
      <c r="DF591" s="307"/>
      <c r="DG591" s="307"/>
      <c r="DH591" s="307"/>
      <c r="DI591" s="390"/>
      <c r="DJ591" s="390"/>
      <c r="DK591" s="307"/>
      <c r="DL591" s="307"/>
      <c r="DM591" s="307"/>
      <c r="DN591" s="307"/>
      <c r="DO591" s="307"/>
      <c r="DP591" s="307"/>
      <c r="DQ591" s="307"/>
      <c r="DR591" s="307"/>
      <c r="DS591" s="307"/>
      <c r="DT591" s="307"/>
      <c r="DU591" s="307"/>
      <c r="DV591" s="307"/>
      <c r="DW591" s="307"/>
      <c r="DX591" s="307"/>
      <c r="DY591" s="307"/>
      <c r="DZ591" s="307"/>
      <c r="EA591" s="307"/>
      <c r="EB591" s="307"/>
      <c r="EC591" s="307"/>
      <c r="ED591" s="307"/>
      <c r="EE591" s="307"/>
      <c r="EF591" s="307"/>
      <c r="EG591" s="307"/>
      <c r="EH591" s="307"/>
      <c r="EI591" s="307"/>
      <c r="EJ591" s="307"/>
      <c r="EK591" s="307"/>
      <c r="EL591" s="307"/>
      <c r="EM591" s="307"/>
      <c r="EN591" s="307"/>
      <c r="EO591" s="307"/>
      <c r="EP591" s="307"/>
      <c r="EQ591" s="307"/>
      <c r="ER591" s="307"/>
      <c r="ES591" s="307"/>
      <c r="ET591" s="307"/>
      <c r="EU591" s="390"/>
      <c r="EV591" s="390"/>
      <c r="EW591" s="307"/>
      <c r="EX591" s="307"/>
      <c r="EY591" s="307"/>
      <c r="EZ591" s="307"/>
      <c r="FA591" s="307"/>
      <c r="FB591" s="307"/>
      <c r="FC591" s="307"/>
      <c r="FD591" s="307"/>
      <c r="FE591" s="307"/>
      <c r="FF591" s="307"/>
      <c r="FG591" s="307"/>
      <c r="FH591" s="307"/>
      <c r="FI591" s="307"/>
      <c r="FJ591" s="307"/>
      <c r="FK591" s="307"/>
      <c r="FL591" s="307"/>
      <c r="FM591" s="307"/>
      <c r="FN591" s="307"/>
      <c r="FO591" s="307"/>
      <c r="FP591" s="307"/>
      <c r="FQ591" s="307"/>
      <c r="FR591" s="307"/>
      <c r="FS591" s="307"/>
      <c r="FT591" s="307"/>
      <c r="FU591" s="307"/>
      <c r="FV591" s="307"/>
      <c r="FW591" s="307"/>
      <c r="FX591" s="307"/>
      <c r="FY591" s="307"/>
      <c r="FZ591" s="307"/>
      <c r="GA591" s="307"/>
      <c r="GB591" s="307"/>
      <c r="GC591" s="307"/>
      <c r="GD591" s="307"/>
      <c r="GE591" s="307"/>
      <c r="GF591" s="307"/>
      <c r="GG591" s="307"/>
      <c r="GH591" s="307"/>
      <c r="GI591" s="307"/>
      <c r="GJ591" s="307"/>
      <c r="GK591" s="307"/>
      <c r="GL591" s="307"/>
      <c r="GM591" s="307"/>
      <c r="GN591" s="307"/>
      <c r="GO591" s="307"/>
      <c r="GP591" s="307"/>
      <c r="GQ591" s="307"/>
      <c r="GR591" s="307"/>
      <c r="GS591" s="307"/>
      <c r="GT591" s="307"/>
      <c r="GU591" s="307"/>
      <c r="GV591" s="307"/>
      <c r="GW591" s="307"/>
      <c r="GX591" s="307"/>
      <c r="GY591" s="307"/>
      <c r="GZ591" s="307"/>
      <c r="HA591" s="307"/>
      <c r="HB591" s="307"/>
      <c r="HC591" s="307"/>
      <c r="HD591" s="307"/>
      <c r="HE591" s="307"/>
      <c r="HF591" s="307"/>
      <c r="HG591" s="307"/>
      <c r="HH591" s="307"/>
      <c r="HI591" s="307"/>
      <c r="HJ591" s="307"/>
      <c r="HK591" s="307"/>
      <c r="HL591" s="307"/>
      <c r="HM591" s="307"/>
      <c r="HN591" s="307"/>
      <c r="HO591" s="307"/>
      <c r="HP591" s="307"/>
      <c r="HQ591" s="307"/>
      <c r="HR591" s="307"/>
      <c r="HS591" s="307"/>
      <c r="HT591" s="307"/>
      <c r="HU591" s="307"/>
      <c r="HV591" s="307"/>
      <c r="HW591" s="307"/>
      <c r="HX591" s="307"/>
      <c r="HY591" s="307"/>
      <c r="HZ591" s="307"/>
      <c r="IA591" s="307"/>
      <c r="IB591" s="307"/>
      <c r="IC591" s="307"/>
      <c r="ID591" s="307"/>
      <c r="IE591" s="307"/>
      <c r="IF591" s="307"/>
      <c r="IG591" s="307"/>
      <c r="IH591" s="307"/>
      <c r="II591" s="307"/>
      <c r="IJ591" s="307"/>
      <c r="IK591" s="307"/>
      <c r="IL591" s="307"/>
      <c r="IM591" s="307"/>
      <c r="IN591" s="307"/>
      <c r="IO591" s="307"/>
      <c r="IP591" s="307"/>
      <c r="IQ591" s="307"/>
      <c r="IR591" s="307"/>
      <c r="IS591" s="307"/>
      <c r="IT591" s="307"/>
      <c r="IU591" s="307"/>
      <c r="IV591" s="307"/>
      <c r="IW591" s="307"/>
      <c r="IX591" s="307"/>
      <c r="IY591" s="307"/>
      <c r="IZ591" s="307"/>
      <c r="JA591" s="307"/>
      <c r="JB591" s="307"/>
      <c r="JC591" s="307"/>
      <c r="JD591" s="307"/>
      <c r="JE591" s="307"/>
      <c r="JF591" s="307"/>
      <c r="JG591" s="307"/>
      <c r="JH591" s="307"/>
      <c r="JI591" s="307"/>
      <c r="JJ591" s="307"/>
      <c r="JK591" s="307"/>
      <c r="JL591" s="307"/>
      <c r="JM591" s="307"/>
      <c r="JN591" s="307"/>
      <c r="JO591" s="307"/>
      <c r="JP591" s="307"/>
      <c r="JQ591" s="307"/>
      <c r="JR591" s="307"/>
      <c r="JS591" s="307"/>
      <c r="JT591" s="307"/>
      <c r="JU591" s="307"/>
      <c r="JV591" s="307"/>
      <c r="JW591" s="307"/>
      <c r="JX591" s="307"/>
      <c r="JY591" s="307"/>
      <c r="JZ591" s="307"/>
      <c r="KA591" s="307"/>
      <c r="KB591" s="307"/>
      <c r="KC591" s="307"/>
      <c r="KD591" s="307"/>
      <c r="KE591" s="307"/>
      <c r="KF591" s="307"/>
      <c r="KG591" s="307"/>
      <c r="KH591" s="307"/>
      <c r="KI591" s="307"/>
      <c r="KJ591" s="307"/>
      <c r="KK591" s="307"/>
      <c r="KL591" s="307"/>
      <c r="KM591" s="307"/>
      <c r="KN591" s="307"/>
      <c r="KO591" s="307"/>
      <c r="KP591" s="307"/>
      <c r="KQ591" s="307"/>
      <c r="KR591" s="307"/>
      <c r="KS591" s="307"/>
      <c r="KT591" s="307"/>
    </row>
    <row r="592" spans="33:306" s="56" customFormat="1" ht="15" customHeight="1">
      <c r="AG592" s="354">
        <v>6</v>
      </c>
      <c r="AH592" s="354"/>
      <c r="AI592" s="356" t="s">
        <v>181</v>
      </c>
      <c r="AJ592" s="356" t="s">
        <v>175</v>
      </c>
      <c r="AK592" s="359">
        <v>11</v>
      </c>
      <c r="AL592" s="359">
        <v>11</v>
      </c>
      <c r="AM592" s="356" t="s">
        <v>128</v>
      </c>
      <c r="AN592" s="356" t="s">
        <v>84</v>
      </c>
      <c r="AO592" s="359">
        <v>12</v>
      </c>
      <c r="AP592" s="359">
        <v>14</v>
      </c>
      <c r="AQ592" s="356" t="s">
        <v>76</v>
      </c>
      <c r="AR592" s="356" t="s">
        <v>73</v>
      </c>
      <c r="AS592" s="356" t="s">
        <v>79</v>
      </c>
      <c r="AT592" s="356" t="s">
        <v>538</v>
      </c>
      <c r="AU592" s="356"/>
      <c r="AV592" s="359">
        <v>13</v>
      </c>
      <c r="AW592" s="359">
        <v>18</v>
      </c>
      <c r="AX592" s="359">
        <v>10</v>
      </c>
      <c r="AY592" s="303">
        <f t="shared" si="314"/>
        <v>21</v>
      </c>
      <c r="AZ592" s="303">
        <f t="shared" si="315"/>
        <v>12</v>
      </c>
      <c r="BA592" s="303">
        <f t="shared" si="316"/>
        <v>12</v>
      </c>
      <c r="BB592" s="303">
        <f t="shared" si="317"/>
        <v>12</v>
      </c>
      <c r="BC592" s="303">
        <f t="shared" si="318"/>
        <v>35</v>
      </c>
      <c r="BD592" s="303">
        <f t="shared" si="319"/>
        <v>25</v>
      </c>
      <c r="BE592" s="303">
        <f t="shared" si="320"/>
        <v>13</v>
      </c>
      <c r="BF592" s="303">
        <f t="shared" si="321"/>
        <v>15</v>
      </c>
      <c r="BG592" s="303">
        <f t="shared" si="322"/>
        <v>17</v>
      </c>
      <c r="BH592" s="303"/>
      <c r="BI592" s="303">
        <f t="shared" si="323"/>
        <v>15</v>
      </c>
      <c r="BJ592" s="303">
        <f t="shared" si="324"/>
        <v>19</v>
      </c>
      <c r="BK592" s="303">
        <f t="shared" si="325"/>
        <v>61</v>
      </c>
      <c r="BL592" s="303">
        <f t="shared" si="326"/>
        <v>14</v>
      </c>
      <c r="BM592" s="303">
        <f t="shared" si="327"/>
        <v>19</v>
      </c>
      <c r="BN592" s="303">
        <f t="shared" si="328"/>
        <v>11</v>
      </c>
      <c r="CB592" s="307"/>
      <c r="CC592" s="307"/>
      <c r="CD592" s="307"/>
      <c r="CE592" s="307"/>
      <c r="CF592" s="307"/>
      <c r="CG592" s="307"/>
      <c r="CH592" s="307"/>
      <c r="CI592" s="307"/>
      <c r="CJ592" s="307"/>
      <c r="CK592" s="307"/>
      <c r="CL592" s="307"/>
      <c r="CM592" s="307"/>
      <c r="CN592" s="307"/>
      <c r="CO592" s="307"/>
      <c r="CP592" s="307"/>
      <c r="CQ592" s="307"/>
      <c r="CR592" s="307"/>
      <c r="CS592" s="307"/>
      <c r="CT592" s="307"/>
      <c r="CU592" s="307"/>
      <c r="CV592" s="307"/>
      <c r="CW592" s="307"/>
      <c r="CX592" s="307"/>
      <c r="CY592" s="307"/>
      <c r="CZ592" s="307"/>
      <c r="DA592" s="307"/>
      <c r="DB592" s="307"/>
      <c r="DC592" s="307"/>
      <c r="DD592" s="307"/>
      <c r="DE592" s="307"/>
      <c r="DF592" s="307"/>
      <c r="DG592" s="307"/>
      <c r="DH592" s="307"/>
      <c r="DI592" s="390"/>
      <c r="DJ592" s="390"/>
      <c r="DK592" s="307"/>
      <c r="DL592" s="307"/>
      <c r="DM592" s="307"/>
      <c r="DN592" s="307"/>
      <c r="DO592" s="307"/>
      <c r="DP592" s="307"/>
      <c r="DQ592" s="307"/>
      <c r="DR592" s="307"/>
      <c r="DS592" s="307"/>
      <c r="DT592" s="307"/>
      <c r="DU592" s="307"/>
      <c r="DV592" s="307"/>
      <c r="DW592" s="307"/>
      <c r="DX592" s="307"/>
      <c r="DY592" s="307"/>
      <c r="DZ592" s="307"/>
      <c r="EA592" s="307"/>
      <c r="EB592" s="307"/>
      <c r="EC592" s="307"/>
      <c r="ED592" s="307"/>
      <c r="EE592" s="307"/>
      <c r="EF592" s="307"/>
      <c r="EG592" s="307"/>
      <c r="EH592" s="307"/>
      <c r="EI592" s="307"/>
      <c r="EJ592" s="307"/>
      <c r="EK592" s="307"/>
      <c r="EL592" s="307"/>
      <c r="EM592" s="307"/>
      <c r="EN592" s="307"/>
      <c r="EO592" s="307"/>
      <c r="EP592" s="307"/>
      <c r="EQ592" s="307"/>
      <c r="ER592" s="307"/>
      <c r="ES592" s="307"/>
      <c r="ET592" s="307"/>
      <c r="EU592" s="390"/>
      <c r="EV592" s="390"/>
      <c r="EW592" s="307"/>
      <c r="EX592" s="307"/>
      <c r="EY592" s="307"/>
      <c r="EZ592" s="307"/>
      <c r="FA592" s="307"/>
      <c r="FB592" s="307"/>
      <c r="FC592" s="307"/>
      <c r="FD592" s="307"/>
      <c r="FE592" s="307"/>
      <c r="FF592" s="307"/>
      <c r="FG592" s="307"/>
      <c r="FH592" s="307"/>
      <c r="FI592" s="307"/>
      <c r="FJ592" s="307"/>
      <c r="FK592" s="307"/>
      <c r="FL592" s="307"/>
      <c r="FM592" s="307"/>
      <c r="FN592" s="307"/>
      <c r="FO592" s="307"/>
      <c r="FP592" s="307"/>
      <c r="FQ592" s="307"/>
      <c r="FR592" s="307"/>
      <c r="FS592" s="307"/>
      <c r="FT592" s="307"/>
      <c r="FU592" s="307"/>
      <c r="FV592" s="307"/>
      <c r="FW592" s="307"/>
      <c r="FX592" s="307"/>
      <c r="FY592" s="307"/>
      <c r="FZ592" s="307"/>
      <c r="GA592" s="307"/>
      <c r="GB592" s="307"/>
      <c r="GC592" s="307"/>
      <c r="GD592" s="307"/>
      <c r="GE592" s="307"/>
      <c r="GF592" s="307"/>
      <c r="GG592" s="307"/>
      <c r="GH592" s="307"/>
      <c r="GI592" s="307"/>
      <c r="GJ592" s="307"/>
      <c r="GK592" s="307"/>
      <c r="GL592" s="307"/>
      <c r="GM592" s="307"/>
      <c r="GN592" s="307"/>
      <c r="GO592" s="307"/>
      <c r="GP592" s="307"/>
      <c r="GQ592" s="307"/>
      <c r="GR592" s="307"/>
      <c r="GS592" s="307"/>
      <c r="GT592" s="307"/>
      <c r="GU592" s="307"/>
      <c r="GV592" s="307"/>
      <c r="GW592" s="307"/>
      <c r="GX592" s="307"/>
      <c r="GY592" s="307"/>
      <c r="GZ592" s="307"/>
      <c r="HA592" s="307"/>
      <c r="HB592" s="307"/>
      <c r="HC592" s="307"/>
      <c r="HD592" s="307"/>
      <c r="HE592" s="307"/>
      <c r="HF592" s="307"/>
      <c r="HG592" s="307"/>
      <c r="HH592" s="307"/>
      <c r="HI592" s="307"/>
      <c r="HJ592" s="307"/>
      <c r="HK592" s="307"/>
      <c r="HL592" s="307"/>
      <c r="HM592" s="307"/>
      <c r="HN592" s="307"/>
      <c r="HO592" s="307"/>
      <c r="HP592" s="307"/>
      <c r="HQ592" s="307"/>
      <c r="HR592" s="307"/>
      <c r="HS592" s="307"/>
      <c r="HT592" s="307"/>
      <c r="HU592" s="307"/>
      <c r="HV592" s="307"/>
      <c r="HW592" s="307"/>
      <c r="HX592" s="307"/>
      <c r="HY592" s="307"/>
      <c r="HZ592" s="307"/>
      <c r="IA592" s="307"/>
      <c r="IB592" s="307"/>
      <c r="IC592" s="307"/>
      <c r="ID592" s="307"/>
      <c r="IE592" s="307"/>
      <c r="IF592" s="307"/>
      <c r="IG592" s="307"/>
      <c r="IH592" s="307"/>
      <c r="II592" s="307"/>
      <c r="IJ592" s="307"/>
      <c r="IK592" s="307"/>
      <c r="IL592" s="307"/>
      <c r="IM592" s="307"/>
      <c r="IN592" s="307"/>
      <c r="IO592" s="307"/>
      <c r="IP592" s="307"/>
      <c r="IQ592" s="307"/>
      <c r="IR592" s="307"/>
      <c r="IS592" s="307"/>
      <c r="IT592" s="307"/>
      <c r="IU592" s="307"/>
      <c r="IV592" s="307"/>
      <c r="IW592" s="307"/>
      <c r="IX592" s="307"/>
      <c r="IY592" s="307"/>
      <c r="IZ592" s="307"/>
      <c r="JA592" s="307"/>
      <c r="JB592" s="307"/>
      <c r="JC592" s="307"/>
      <c r="JD592" s="307"/>
      <c r="JE592" s="307"/>
      <c r="JF592" s="307"/>
      <c r="JG592" s="307"/>
      <c r="JH592" s="307"/>
      <c r="JI592" s="307"/>
      <c r="JJ592" s="307"/>
      <c r="JK592" s="307"/>
      <c r="JL592" s="307"/>
      <c r="JM592" s="307"/>
      <c r="JN592" s="307"/>
      <c r="JO592" s="307"/>
      <c r="JP592" s="307"/>
      <c r="JQ592" s="307"/>
      <c r="JR592" s="307"/>
      <c r="JS592" s="307"/>
      <c r="JT592" s="307"/>
      <c r="JU592" s="307"/>
      <c r="JV592" s="307"/>
      <c r="JW592" s="307"/>
      <c r="JX592" s="307"/>
      <c r="JY592" s="307"/>
      <c r="JZ592" s="307"/>
      <c r="KA592" s="307"/>
      <c r="KB592" s="307"/>
      <c r="KC592" s="307"/>
      <c r="KD592" s="307"/>
      <c r="KE592" s="307"/>
      <c r="KF592" s="307"/>
      <c r="KG592" s="307"/>
      <c r="KH592" s="307"/>
      <c r="KI592" s="307"/>
      <c r="KJ592" s="307"/>
      <c r="KK592" s="307"/>
      <c r="KL592" s="307"/>
      <c r="KM592" s="307"/>
      <c r="KN592" s="307"/>
      <c r="KO592" s="307"/>
      <c r="KP592" s="307"/>
      <c r="KQ592" s="307"/>
      <c r="KR592" s="307"/>
      <c r="KS592" s="307"/>
      <c r="KT592" s="307"/>
    </row>
    <row r="593" spans="14:306" s="56" customFormat="1" ht="15" customHeight="1">
      <c r="AG593" s="354">
        <v>7</v>
      </c>
      <c r="AH593" s="354"/>
      <c r="AI593" s="356" t="s">
        <v>183</v>
      </c>
      <c r="AJ593" s="356" t="s">
        <v>73</v>
      </c>
      <c r="AK593" s="359">
        <v>12</v>
      </c>
      <c r="AL593" s="356" t="s">
        <v>156</v>
      </c>
      <c r="AM593" s="356" t="s">
        <v>132</v>
      </c>
      <c r="AN593" s="356" t="s">
        <v>126</v>
      </c>
      <c r="AO593" s="356" t="s">
        <v>85</v>
      </c>
      <c r="AP593" s="356" t="s">
        <v>76</v>
      </c>
      <c r="AQ593" s="356" t="s">
        <v>79</v>
      </c>
      <c r="AR593" s="356" t="s">
        <v>76</v>
      </c>
      <c r="AS593" s="356" t="s">
        <v>82</v>
      </c>
      <c r="AT593" s="356" t="s">
        <v>337</v>
      </c>
      <c r="AU593" s="356"/>
      <c r="AV593" s="359">
        <v>14</v>
      </c>
      <c r="AW593" s="356" t="s">
        <v>82</v>
      </c>
      <c r="AX593" s="359">
        <v>11</v>
      </c>
      <c r="AY593" s="303">
        <f t="shared" si="314"/>
        <v>25</v>
      </c>
      <c r="AZ593" s="303">
        <f t="shared" si="315"/>
        <v>15</v>
      </c>
      <c r="BA593" s="303">
        <f t="shared" si="316"/>
        <v>13</v>
      </c>
      <c r="BB593" s="303">
        <f t="shared" si="317"/>
        <v>14</v>
      </c>
      <c r="BC593" s="303">
        <f t="shared" si="318"/>
        <v>39</v>
      </c>
      <c r="BD593" s="303">
        <f t="shared" si="319"/>
        <v>27</v>
      </c>
      <c r="BE593" s="303">
        <f t="shared" si="320"/>
        <v>15</v>
      </c>
      <c r="BF593" s="303">
        <f t="shared" si="321"/>
        <v>17</v>
      </c>
      <c r="BG593" s="303">
        <f t="shared" si="322"/>
        <v>19</v>
      </c>
      <c r="BH593" s="303"/>
      <c r="BI593" s="303">
        <f t="shared" si="323"/>
        <v>17</v>
      </c>
      <c r="BJ593" s="303">
        <f t="shared" si="324"/>
        <v>21</v>
      </c>
      <c r="BK593" s="303">
        <f t="shared" si="325"/>
        <v>68</v>
      </c>
      <c r="BL593" s="303">
        <f t="shared" si="326"/>
        <v>15</v>
      </c>
      <c r="BM593" s="303">
        <f t="shared" si="327"/>
        <v>21</v>
      </c>
      <c r="BN593" s="303">
        <f t="shared" si="328"/>
        <v>12</v>
      </c>
      <c r="CB593" s="307"/>
      <c r="CC593" s="307"/>
      <c r="CD593" s="307"/>
      <c r="CE593" s="307"/>
      <c r="CF593" s="307"/>
      <c r="CG593" s="307"/>
      <c r="CH593" s="307"/>
      <c r="CI593" s="307"/>
      <c r="CJ593" s="307"/>
      <c r="CK593" s="307"/>
      <c r="CL593" s="307"/>
      <c r="CM593" s="307"/>
      <c r="CN593" s="307"/>
      <c r="CO593" s="307"/>
      <c r="CP593" s="307"/>
      <c r="CQ593" s="307"/>
      <c r="CR593" s="307"/>
      <c r="CS593" s="307"/>
      <c r="CT593" s="307"/>
      <c r="CU593" s="307"/>
      <c r="CV593" s="307"/>
      <c r="CW593" s="307"/>
      <c r="CX593" s="307"/>
      <c r="CY593" s="307"/>
      <c r="CZ593" s="307"/>
      <c r="DA593" s="307"/>
      <c r="DB593" s="307"/>
      <c r="DC593" s="307"/>
      <c r="DD593" s="307"/>
      <c r="DE593" s="307"/>
      <c r="DF593" s="307"/>
      <c r="DG593" s="307"/>
      <c r="DH593" s="307"/>
      <c r="DI593" s="390"/>
      <c r="DJ593" s="390"/>
      <c r="DK593" s="307"/>
      <c r="DL593" s="307"/>
      <c r="DM593" s="307"/>
      <c r="DN593" s="307"/>
      <c r="DO593" s="307"/>
      <c r="DP593" s="307"/>
      <c r="DQ593" s="307"/>
      <c r="DR593" s="307"/>
      <c r="DS593" s="307"/>
      <c r="DT593" s="307"/>
      <c r="DU593" s="307"/>
      <c r="DV593" s="307"/>
      <c r="DW593" s="307"/>
      <c r="DX593" s="307"/>
      <c r="DY593" s="307"/>
      <c r="DZ593" s="307"/>
      <c r="EA593" s="307"/>
      <c r="EB593" s="307"/>
      <c r="EC593" s="307"/>
      <c r="ED593" s="307"/>
      <c r="EE593" s="307"/>
      <c r="EF593" s="307"/>
      <c r="EG593" s="307"/>
      <c r="EH593" s="307"/>
      <c r="EI593" s="307"/>
      <c r="EJ593" s="307"/>
      <c r="EK593" s="307"/>
      <c r="EL593" s="307"/>
      <c r="EM593" s="307"/>
      <c r="EN593" s="307"/>
      <c r="EO593" s="307"/>
      <c r="EP593" s="307"/>
      <c r="EQ593" s="307"/>
      <c r="ER593" s="307"/>
      <c r="ES593" s="307"/>
      <c r="ET593" s="307"/>
      <c r="EU593" s="390"/>
      <c r="EV593" s="390"/>
      <c r="EW593" s="307"/>
      <c r="EX593" s="307"/>
      <c r="EY593" s="307"/>
      <c r="EZ593" s="307"/>
      <c r="FA593" s="307"/>
      <c r="FB593" s="307"/>
      <c r="FC593" s="307"/>
      <c r="FD593" s="307"/>
      <c r="FE593" s="307"/>
      <c r="FF593" s="307"/>
      <c r="FG593" s="307"/>
      <c r="FH593" s="307"/>
      <c r="FI593" s="307"/>
      <c r="FJ593" s="307"/>
      <c r="FK593" s="307"/>
      <c r="FL593" s="307"/>
      <c r="FM593" s="307"/>
      <c r="FN593" s="307"/>
      <c r="FO593" s="307"/>
      <c r="FP593" s="307"/>
      <c r="FQ593" s="307"/>
      <c r="FR593" s="307"/>
      <c r="FS593" s="307"/>
      <c r="FT593" s="307"/>
      <c r="FU593" s="307"/>
      <c r="FV593" s="307"/>
      <c r="FW593" s="307"/>
      <c r="FX593" s="307"/>
      <c r="FY593" s="307"/>
      <c r="FZ593" s="307"/>
      <c r="GA593" s="307"/>
      <c r="GB593" s="307"/>
      <c r="GC593" s="307"/>
      <c r="GD593" s="307"/>
      <c r="GE593" s="307"/>
      <c r="GF593" s="307"/>
      <c r="GG593" s="307"/>
      <c r="GH593" s="307"/>
      <c r="GI593" s="307"/>
      <c r="GJ593" s="307"/>
      <c r="GK593" s="307"/>
      <c r="GL593" s="307"/>
      <c r="GM593" s="307"/>
      <c r="GN593" s="307"/>
      <c r="GO593" s="307"/>
      <c r="GP593" s="307"/>
      <c r="GQ593" s="307"/>
      <c r="GR593" s="307"/>
      <c r="GS593" s="307"/>
      <c r="GT593" s="307"/>
      <c r="GU593" s="307"/>
      <c r="GV593" s="307"/>
      <c r="GW593" s="307"/>
      <c r="GX593" s="307"/>
      <c r="GY593" s="307"/>
      <c r="GZ593" s="307"/>
      <c r="HA593" s="307"/>
      <c r="HB593" s="307"/>
      <c r="HC593" s="307"/>
      <c r="HD593" s="307"/>
      <c r="HE593" s="307"/>
      <c r="HF593" s="307"/>
      <c r="HG593" s="307"/>
      <c r="HH593" s="307"/>
      <c r="HI593" s="307"/>
      <c r="HJ593" s="307"/>
      <c r="HK593" s="307"/>
      <c r="HL593" s="307"/>
      <c r="HM593" s="307"/>
      <c r="HN593" s="307"/>
      <c r="HO593" s="307"/>
      <c r="HP593" s="307"/>
      <c r="HQ593" s="307"/>
      <c r="HR593" s="307"/>
      <c r="HS593" s="307"/>
      <c r="HT593" s="307"/>
      <c r="HU593" s="307"/>
      <c r="HV593" s="307"/>
      <c r="HW593" s="307"/>
      <c r="HX593" s="307"/>
      <c r="HY593" s="307"/>
      <c r="HZ593" s="307"/>
      <c r="IA593" s="307"/>
      <c r="IB593" s="307"/>
      <c r="IC593" s="307"/>
      <c r="ID593" s="307"/>
      <c r="IE593" s="307"/>
      <c r="IF593" s="307"/>
      <c r="IG593" s="307"/>
      <c r="IH593" s="307"/>
      <c r="II593" s="307"/>
      <c r="IJ593" s="307"/>
      <c r="IK593" s="307"/>
      <c r="IL593" s="307"/>
      <c r="IM593" s="307"/>
      <c r="IN593" s="307"/>
      <c r="IO593" s="307"/>
      <c r="IP593" s="307"/>
      <c r="IQ593" s="307"/>
      <c r="IR593" s="307"/>
      <c r="IS593" s="307"/>
      <c r="IT593" s="307"/>
      <c r="IU593" s="307"/>
      <c r="IV593" s="307"/>
      <c r="IW593" s="307"/>
      <c r="IX593" s="307"/>
      <c r="IY593" s="307"/>
      <c r="IZ593" s="307"/>
      <c r="JA593" s="307"/>
      <c r="JB593" s="307"/>
      <c r="JC593" s="307"/>
      <c r="JD593" s="307"/>
      <c r="JE593" s="307"/>
      <c r="JF593" s="307"/>
      <c r="JG593" s="307"/>
      <c r="JH593" s="307"/>
      <c r="JI593" s="307"/>
      <c r="JJ593" s="307"/>
      <c r="JK593" s="307"/>
      <c r="JL593" s="307"/>
      <c r="JM593" s="307"/>
      <c r="JN593" s="307"/>
      <c r="JO593" s="307"/>
      <c r="JP593" s="307"/>
      <c r="JQ593" s="307"/>
      <c r="JR593" s="307"/>
      <c r="JS593" s="307"/>
      <c r="JT593" s="307"/>
      <c r="JU593" s="307"/>
      <c r="JV593" s="307"/>
      <c r="JW593" s="307"/>
      <c r="JX593" s="307"/>
      <c r="JY593" s="307"/>
      <c r="JZ593" s="307"/>
      <c r="KA593" s="307"/>
      <c r="KB593" s="307"/>
      <c r="KC593" s="307"/>
      <c r="KD593" s="307"/>
      <c r="KE593" s="307"/>
      <c r="KF593" s="307"/>
      <c r="KG593" s="307"/>
      <c r="KH593" s="307"/>
      <c r="KI593" s="307"/>
      <c r="KJ593" s="307"/>
      <c r="KK593" s="307"/>
      <c r="KL593" s="307"/>
      <c r="KM593" s="307"/>
      <c r="KN593" s="307"/>
      <c r="KO593" s="307"/>
      <c r="KP593" s="307"/>
      <c r="KQ593" s="307"/>
      <c r="KR593" s="307"/>
      <c r="KS593" s="307"/>
      <c r="KT593" s="307"/>
    </row>
    <row r="594" spans="14:306" s="56" customFormat="1" ht="15" customHeight="1">
      <c r="AG594" s="354">
        <v>8</v>
      </c>
      <c r="AH594" s="354"/>
      <c r="AI594" s="356" t="s">
        <v>185</v>
      </c>
      <c r="AJ594" s="356" t="s">
        <v>65</v>
      </c>
      <c r="AK594" s="359">
        <v>13</v>
      </c>
      <c r="AL594" s="359">
        <v>14</v>
      </c>
      <c r="AM594" s="356" t="s">
        <v>136</v>
      </c>
      <c r="AN594" s="356" t="s">
        <v>129</v>
      </c>
      <c r="AO594" s="359">
        <v>15</v>
      </c>
      <c r="AP594" s="356" t="s">
        <v>79</v>
      </c>
      <c r="AQ594" s="356" t="s">
        <v>82</v>
      </c>
      <c r="AR594" s="356" t="s">
        <v>78</v>
      </c>
      <c r="AS594" s="356" t="s">
        <v>138</v>
      </c>
      <c r="AT594" s="356" t="s">
        <v>131</v>
      </c>
      <c r="AU594" s="356"/>
      <c r="AV594" s="359">
        <v>15</v>
      </c>
      <c r="AW594" s="359">
        <v>21</v>
      </c>
      <c r="AX594" s="359">
        <v>12</v>
      </c>
      <c r="AY594" s="303">
        <f t="shared" si="314"/>
        <v>29</v>
      </c>
      <c r="AZ594" s="303">
        <f t="shared" si="315"/>
        <v>18</v>
      </c>
      <c r="BA594" s="303">
        <f t="shared" si="316"/>
        <v>14</v>
      </c>
      <c r="BB594" s="303">
        <f t="shared" si="317"/>
        <v>15</v>
      </c>
      <c r="BC594" s="303">
        <f t="shared" si="318"/>
        <v>43</v>
      </c>
      <c r="BD594" s="303">
        <f t="shared" si="319"/>
        <v>30</v>
      </c>
      <c r="BE594" s="303">
        <f t="shared" si="320"/>
        <v>16</v>
      </c>
      <c r="BF594" s="303">
        <f t="shared" si="321"/>
        <v>19</v>
      </c>
      <c r="BG594" s="303">
        <f t="shared" si="322"/>
        <v>21</v>
      </c>
      <c r="BH594" s="303"/>
      <c r="BI594" s="303">
        <f t="shared" si="323"/>
        <v>20</v>
      </c>
      <c r="BJ594" s="303">
        <f t="shared" si="324"/>
        <v>23</v>
      </c>
      <c r="BK594" s="303">
        <f t="shared" si="325"/>
        <v>74</v>
      </c>
      <c r="BL594" s="303">
        <f t="shared" si="326"/>
        <v>16</v>
      </c>
      <c r="BM594" s="303">
        <f t="shared" si="327"/>
        <v>22</v>
      </c>
      <c r="BN594" s="303">
        <f t="shared" si="328"/>
        <v>13</v>
      </c>
      <c r="CB594" s="307"/>
      <c r="CC594" s="307"/>
      <c r="CD594" s="307"/>
      <c r="CE594" s="307"/>
      <c r="CF594" s="307"/>
      <c r="CG594" s="307"/>
      <c r="CH594" s="307"/>
      <c r="CI594" s="307"/>
      <c r="CJ594" s="307"/>
      <c r="CK594" s="307"/>
      <c r="CL594" s="307"/>
      <c r="CM594" s="307"/>
      <c r="CN594" s="307"/>
      <c r="CO594" s="307"/>
      <c r="CP594" s="307"/>
      <c r="CQ594" s="307"/>
      <c r="CR594" s="307"/>
      <c r="CS594" s="307"/>
      <c r="CT594" s="307"/>
      <c r="CU594" s="307"/>
      <c r="CV594" s="307"/>
      <c r="CW594" s="307"/>
      <c r="CX594" s="307"/>
      <c r="CY594" s="307"/>
      <c r="CZ594" s="307"/>
      <c r="DA594" s="307"/>
      <c r="DB594" s="307"/>
      <c r="DC594" s="307"/>
      <c r="DD594" s="307"/>
      <c r="DE594" s="307"/>
      <c r="DF594" s="307"/>
      <c r="DG594" s="307"/>
      <c r="DH594" s="307"/>
      <c r="DI594" s="390"/>
      <c r="DJ594" s="390"/>
      <c r="DK594" s="307"/>
      <c r="DL594" s="307"/>
      <c r="DM594" s="307"/>
      <c r="DN594" s="307"/>
      <c r="DO594" s="307"/>
      <c r="DP594" s="307"/>
      <c r="DQ594" s="307"/>
      <c r="DR594" s="307"/>
      <c r="DS594" s="307"/>
      <c r="DT594" s="307"/>
      <c r="DU594" s="307"/>
      <c r="DV594" s="307"/>
      <c r="DW594" s="307"/>
      <c r="DX594" s="307"/>
      <c r="DY594" s="307"/>
      <c r="DZ594" s="307"/>
      <c r="EA594" s="307"/>
      <c r="EB594" s="307"/>
      <c r="EC594" s="307"/>
      <c r="ED594" s="307"/>
      <c r="EE594" s="307"/>
      <c r="EF594" s="307"/>
      <c r="EG594" s="307"/>
      <c r="EH594" s="307"/>
      <c r="EI594" s="307"/>
      <c r="EJ594" s="307"/>
      <c r="EK594" s="307"/>
      <c r="EL594" s="307"/>
      <c r="EM594" s="307"/>
      <c r="EN594" s="307"/>
      <c r="EO594" s="307"/>
      <c r="EP594" s="307"/>
      <c r="EQ594" s="307"/>
      <c r="ER594" s="307"/>
      <c r="ES594" s="307"/>
      <c r="ET594" s="307"/>
      <c r="EU594" s="390"/>
      <c r="EV594" s="390"/>
      <c r="EW594" s="307"/>
      <c r="EX594" s="307"/>
      <c r="EY594" s="307"/>
      <c r="EZ594" s="307"/>
      <c r="FA594" s="307"/>
      <c r="FB594" s="307"/>
      <c r="FC594" s="307"/>
      <c r="FD594" s="307"/>
      <c r="FE594" s="307"/>
      <c r="FF594" s="307"/>
      <c r="FG594" s="307"/>
      <c r="FH594" s="307"/>
      <c r="FI594" s="307"/>
      <c r="FJ594" s="307"/>
      <c r="FK594" s="307"/>
      <c r="FL594" s="307"/>
      <c r="FM594" s="307"/>
      <c r="FN594" s="307"/>
      <c r="FO594" s="307"/>
      <c r="FP594" s="307"/>
      <c r="FQ594" s="307"/>
      <c r="FR594" s="307"/>
      <c r="FS594" s="307"/>
      <c r="FT594" s="307"/>
      <c r="FU594" s="307"/>
      <c r="FV594" s="307"/>
      <c r="FW594" s="307"/>
      <c r="FX594" s="307"/>
      <c r="FY594" s="307"/>
      <c r="FZ594" s="307"/>
      <c r="GA594" s="307"/>
      <c r="GB594" s="307"/>
      <c r="GC594" s="307"/>
      <c r="GD594" s="307"/>
      <c r="GE594" s="307"/>
      <c r="GF594" s="307"/>
      <c r="GG594" s="307"/>
      <c r="GH594" s="307"/>
      <c r="GI594" s="307"/>
      <c r="GJ594" s="307"/>
      <c r="GK594" s="307"/>
      <c r="GL594" s="307"/>
      <c r="GM594" s="307"/>
      <c r="GN594" s="307"/>
      <c r="GO594" s="307"/>
      <c r="GP594" s="307"/>
      <c r="GQ594" s="307"/>
      <c r="GR594" s="307"/>
      <c r="GS594" s="307"/>
      <c r="GT594" s="307"/>
      <c r="GU594" s="307"/>
      <c r="GV594" s="307"/>
      <c r="GW594" s="307"/>
      <c r="GX594" s="307"/>
      <c r="GY594" s="307"/>
      <c r="GZ594" s="307"/>
      <c r="HA594" s="307"/>
      <c r="HB594" s="307"/>
      <c r="HC594" s="307"/>
      <c r="HD594" s="307"/>
      <c r="HE594" s="307"/>
      <c r="HF594" s="307"/>
      <c r="HG594" s="307"/>
      <c r="HH594" s="307"/>
      <c r="HI594" s="307"/>
      <c r="HJ594" s="307"/>
      <c r="HK594" s="307"/>
      <c r="HL594" s="307"/>
      <c r="HM594" s="307"/>
      <c r="HN594" s="307"/>
      <c r="HO594" s="307"/>
      <c r="HP594" s="307"/>
      <c r="HQ594" s="307"/>
      <c r="HR594" s="307"/>
      <c r="HS594" s="307"/>
      <c r="HT594" s="307"/>
      <c r="HU594" s="307"/>
      <c r="HV594" s="307"/>
      <c r="HW594" s="307"/>
      <c r="HX594" s="307"/>
      <c r="HY594" s="307"/>
      <c r="HZ594" s="307"/>
      <c r="IA594" s="307"/>
      <c r="IB594" s="307"/>
      <c r="IC594" s="307"/>
      <c r="ID594" s="307"/>
      <c r="IE594" s="307"/>
      <c r="IF594" s="307"/>
      <c r="IG594" s="307"/>
      <c r="IH594" s="307"/>
      <c r="II594" s="307"/>
      <c r="IJ594" s="307"/>
      <c r="IK594" s="307"/>
      <c r="IL594" s="307"/>
      <c r="IM594" s="307"/>
      <c r="IN594" s="307"/>
      <c r="IO594" s="307"/>
      <c r="IP594" s="307"/>
      <c r="IQ594" s="307"/>
      <c r="IR594" s="307"/>
      <c r="IS594" s="307"/>
      <c r="IT594" s="307"/>
      <c r="IU594" s="307"/>
      <c r="IV594" s="307"/>
      <c r="IW594" s="307"/>
      <c r="IX594" s="307"/>
      <c r="IY594" s="307"/>
      <c r="IZ594" s="307"/>
      <c r="JA594" s="307"/>
      <c r="JB594" s="307"/>
      <c r="JC594" s="307"/>
      <c r="JD594" s="307"/>
      <c r="JE594" s="307"/>
      <c r="JF594" s="307"/>
      <c r="JG594" s="307"/>
      <c r="JH594" s="307"/>
      <c r="JI594" s="307"/>
      <c r="JJ594" s="307"/>
      <c r="JK594" s="307"/>
      <c r="JL594" s="307"/>
      <c r="JM594" s="307"/>
      <c r="JN594" s="307"/>
      <c r="JO594" s="307"/>
      <c r="JP594" s="307"/>
      <c r="JQ594" s="307"/>
      <c r="JR594" s="307"/>
      <c r="JS594" s="307"/>
      <c r="JT594" s="307"/>
      <c r="JU594" s="307"/>
      <c r="JV594" s="307"/>
      <c r="JW594" s="307"/>
      <c r="JX594" s="307"/>
      <c r="JY594" s="307"/>
      <c r="JZ594" s="307"/>
      <c r="KA594" s="307"/>
      <c r="KB594" s="307"/>
      <c r="KC594" s="307"/>
      <c r="KD594" s="307"/>
      <c r="KE594" s="307"/>
      <c r="KF594" s="307"/>
      <c r="KG594" s="307"/>
      <c r="KH594" s="307"/>
      <c r="KI594" s="307"/>
      <c r="KJ594" s="307"/>
      <c r="KK594" s="307"/>
      <c r="KL594" s="307"/>
      <c r="KM594" s="307"/>
      <c r="KN594" s="307"/>
      <c r="KO594" s="307"/>
      <c r="KP594" s="307"/>
      <c r="KQ594" s="307"/>
      <c r="KR594" s="307"/>
      <c r="KS594" s="307"/>
      <c r="KT594" s="307"/>
    </row>
    <row r="595" spans="14:306" s="56" customFormat="1" ht="15" customHeight="1">
      <c r="AG595" s="354">
        <v>9</v>
      </c>
      <c r="AH595" s="354"/>
      <c r="AI595" s="356" t="s">
        <v>77</v>
      </c>
      <c r="AJ595" s="356" t="s">
        <v>130</v>
      </c>
      <c r="AK595" s="359">
        <v>14</v>
      </c>
      <c r="AL595" s="356" t="s">
        <v>76</v>
      </c>
      <c r="AM595" s="356" t="s">
        <v>90</v>
      </c>
      <c r="AN595" s="356" t="s">
        <v>99</v>
      </c>
      <c r="AO595" s="356" t="s">
        <v>92</v>
      </c>
      <c r="AP595" s="356" t="s">
        <v>82</v>
      </c>
      <c r="AQ595" s="356" t="s">
        <v>138</v>
      </c>
      <c r="AR595" s="356" t="s">
        <v>81</v>
      </c>
      <c r="AS595" s="356" t="s">
        <v>140</v>
      </c>
      <c r="AT595" s="356" t="s">
        <v>671</v>
      </c>
      <c r="AU595" s="356"/>
      <c r="AV595" s="359">
        <v>16</v>
      </c>
      <c r="AW595" s="356" t="s">
        <v>164</v>
      </c>
      <c r="AX595" s="359">
        <v>13</v>
      </c>
      <c r="AY595" s="303">
        <f t="shared" si="314"/>
        <v>33</v>
      </c>
      <c r="AZ595" s="303">
        <f t="shared" si="315"/>
        <v>20</v>
      </c>
      <c r="BA595" s="303">
        <f t="shared" si="316"/>
        <v>15</v>
      </c>
      <c r="BB595" s="303">
        <f t="shared" si="317"/>
        <v>17</v>
      </c>
      <c r="BC595" s="303">
        <f t="shared" si="318"/>
        <v>47</v>
      </c>
      <c r="BD595" s="303">
        <f t="shared" si="319"/>
        <v>32</v>
      </c>
      <c r="BE595" s="303">
        <f t="shared" si="320"/>
        <v>18</v>
      </c>
      <c r="BF595" s="303">
        <f t="shared" si="321"/>
        <v>21</v>
      </c>
      <c r="BG595" s="303">
        <f t="shared" si="322"/>
        <v>23</v>
      </c>
      <c r="BH595" s="303"/>
      <c r="BI595" s="303">
        <f t="shared" si="323"/>
        <v>22</v>
      </c>
      <c r="BJ595" s="303">
        <f t="shared" si="324"/>
        <v>25</v>
      </c>
      <c r="BK595" s="303">
        <f t="shared" si="325"/>
        <v>81</v>
      </c>
      <c r="BL595" s="303">
        <f t="shared" si="326"/>
        <v>17</v>
      </c>
      <c r="BM595" s="303">
        <f t="shared" si="327"/>
        <v>24</v>
      </c>
      <c r="BN595" s="303">
        <f t="shared" si="328"/>
        <v>14</v>
      </c>
      <c r="CB595" s="307"/>
      <c r="CC595" s="307"/>
      <c r="CD595" s="307"/>
      <c r="CE595" s="307"/>
      <c r="CF595" s="307"/>
      <c r="CG595" s="307"/>
      <c r="CH595" s="307"/>
      <c r="CI595" s="307"/>
      <c r="CJ595" s="307"/>
      <c r="CK595" s="307"/>
      <c r="CL595" s="307"/>
      <c r="CM595" s="307"/>
      <c r="CN595" s="307"/>
      <c r="CO595" s="307"/>
      <c r="CP595" s="307"/>
      <c r="CQ595" s="307"/>
      <c r="CR595" s="307"/>
      <c r="CS595" s="307"/>
      <c r="CT595" s="307"/>
      <c r="CU595" s="307"/>
      <c r="CV595" s="307"/>
      <c r="CW595" s="307"/>
      <c r="CX595" s="307"/>
      <c r="CY595" s="307"/>
      <c r="CZ595" s="307"/>
      <c r="DA595" s="307"/>
      <c r="DB595" s="307"/>
      <c r="DC595" s="307"/>
      <c r="DD595" s="307"/>
      <c r="DE595" s="307"/>
      <c r="DF595" s="307"/>
      <c r="DG595" s="307"/>
      <c r="DH595" s="307"/>
      <c r="DI595" s="390"/>
      <c r="DJ595" s="390"/>
      <c r="DK595" s="307"/>
      <c r="DL595" s="307"/>
      <c r="DM595" s="307"/>
      <c r="DN595" s="307"/>
      <c r="DO595" s="307"/>
      <c r="DP595" s="307"/>
      <c r="DQ595" s="307"/>
      <c r="DR595" s="307"/>
      <c r="DS595" s="307"/>
      <c r="DT595" s="307"/>
      <c r="DU595" s="307"/>
      <c r="DV595" s="307"/>
      <c r="DW595" s="307"/>
      <c r="DX595" s="307"/>
      <c r="DY595" s="307"/>
      <c r="DZ595" s="307"/>
      <c r="EA595" s="307"/>
      <c r="EB595" s="307"/>
      <c r="EC595" s="307"/>
      <c r="ED595" s="307"/>
      <c r="EE595" s="307"/>
      <c r="EF595" s="307"/>
      <c r="EG595" s="307"/>
      <c r="EH595" s="307"/>
      <c r="EI595" s="307"/>
      <c r="EJ595" s="307"/>
      <c r="EK595" s="307"/>
      <c r="EL595" s="307"/>
      <c r="EM595" s="307"/>
      <c r="EN595" s="307"/>
      <c r="EO595" s="307"/>
      <c r="EP595" s="307"/>
      <c r="EQ595" s="307"/>
      <c r="ER595" s="307"/>
      <c r="ES595" s="307"/>
      <c r="ET595" s="307"/>
      <c r="EU595" s="390"/>
      <c r="EV595" s="390"/>
      <c r="EW595" s="307"/>
      <c r="EX595" s="307"/>
      <c r="EY595" s="307"/>
      <c r="EZ595" s="307"/>
      <c r="FA595" s="307"/>
      <c r="FB595" s="307"/>
      <c r="FC595" s="307"/>
      <c r="FD595" s="307"/>
      <c r="FE595" s="307"/>
      <c r="FF595" s="307"/>
      <c r="FG595" s="307"/>
      <c r="FH595" s="307"/>
      <c r="FI595" s="307"/>
      <c r="FJ595" s="307"/>
      <c r="FK595" s="307"/>
      <c r="FL595" s="307"/>
      <c r="FM595" s="307"/>
      <c r="FN595" s="307"/>
      <c r="FO595" s="307"/>
      <c r="FP595" s="307"/>
      <c r="FQ595" s="307"/>
      <c r="FR595" s="307"/>
      <c r="FS595" s="307"/>
      <c r="FT595" s="307"/>
      <c r="FU595" s="307"/>
      <c r="FV595" s="307"/>
      <c r="FW595" s="307"/>
      <c r="FX595" s="307"/>
      <c r="FY595" s="307"/>
      <c r="FZ595" s="307"/>
      <c r="GA595" s="307"/>
      <c r="GB595" s="307"/>
      <c r="GC595" s="307"/>
      <c r="GD595" s="307"/>
      <c r="GE595" s="307"/>
      <c r="GF595" s="307"/>
      <c r="GG595" s="307"/>
      <c r="GH595" s="307"/>
      <c r="GI595" s="307"/>
      <c r="GJ595" s="307"/>
      <c r="GK595" s="307"/>
      <c r="GL595" s="307"/>
      <c r="GM595" s="307"/>
      <c r="GN595" s="307"/>
      <c r="GO595" s="307"/>
      <c r="GP595" s="307"/>
      <c r="GQ595" s="307"/>
      <c r="GR595" s="307"/>
      <c r="GS595" s="307"/>
      <c r="GT595" s="307"/>
      <c r="GU595" s="307"/>
      <c r="GV595" s="307"/>
      <c r="GW595" s="307"/>
      <c r="GX595" s="307"/>
      <c r="GY595" s="307"/>
      <c r="GZ595" s="307"/>
      <c r="HA595" s="307"/>
      <c r="HB595" s="307"/>
      <c r="HC595" s="307"/>
      <c r="HD595" s="307"/>
      <c r="HE595" s="307"/>
      <c r="HF595" s="307"/>
      <c r="HG595" s="307"/>
      <c r="HH595" s="307"/>
      <c r="HI595" s="307"/>
      <c r="HJ595" s="307"/>
      <c r="HK595" s="307"/>
      <c r="HL595" s="307"/>
      <c r="HM595" s="307"/>
      <c r="HN595" s="307"/>
      <c r="HO595" s="307"/>
      <c r="HP595" s="307"/>
      <c r="HQ595" s="307"/>
      <c r="HR595" s="307"/>
      <c r="HS595" s="307"/>
      <c r="HT595" s="307"/>
      <c r="HU595" s="307"/>
      <c r="HV595" s="307"/>
      <c r="HW595" s="307"/>
      <c r="HX595" s="307"/>
      <c r="HY595" s="307"/>
      <c r="HZ595" s="307"/>
      <c r="IA595" s="307"/>
      <c r="IB595" s="307"/>
      <c r="IC595" s="307"/>
      <c r="ID595" s="307"/>
      <c r="IE595" s="307"/>
      <c r="IF595" s="307"/>
      <c r="IG595" s="307"/>
      <c r="IH595" s="307"/>
      <c r="II595" s="307"/>
      <c r="IJ595" s="307"/>
      <c r="IK595" s="307"/>
      <c r="IL595" s="307"/>
      <c r="IM595" s="307"/>
      <c r="IN595" s="307"/>
      <c r="IO595" s="307"/>
      <c r="IP595" s="307"/>
      <c r="IQ595" s="307"/>
      <c r="IR595" s="307"/>
      <c r="IS595" s="307"/>
      <c r="IT595" s="307"/>
      <c r="IU595" s="307"/>
      <c r="IV595" s="307"/>
      <c r="IW595" s="307"/>
      <c r="IX595" s="307"/>
      <c r="IY595" s="307"/>
      <c r="IZ595" s="307"/>
      <c r="JA595" s="307"/>
      <c r="JB595" s="307"/>
      <c r="JC595" s="307"/>
      <c r="JD595" s="307"/>
      <c r="JE595" s="307"/>
      <c r="JF595" s="307"/>
      <c r="JG595" s="307"/>
      <c r="JH595" s="307"/>
      <c r="JI595" s="307"/>
      <c r="JJ595" s="307"/>
      <c r="JK595" s="307"/>
      <c r="JL595" s="307"/>
      <c r="JM595" s="307"/>
      <c r="JN595" s="307"/>
      <c r="JO595" s="307"/>
      <c r="JP595" s="307"/>
      <c r="JQ595" s="307"/>
      <c r="JR595" s="307"/>
      <c r="JS595" s="307"/>
      <c r="JT595" s="307"/>
      <c r="JU595" s="307"/>
      <c r="JV595" s="307"/>
      <c r="JW595" s="307"/>
      <c r="JX595" s="307"/>
      <c r="JY595" s="307"/>
      <c r="JZ595" s="307"/>
      <c r="KA595" s="307"/>
      <c r="KB595" s="307"/>
      <c r="KC595" s="307"/>
      <c r="KD595" s="307"/>
      <c r="KE595" s="307"/>
      <c r="KF595" s="307"/>
      <c r="KG595" s="307"/>
      <c r="KH595" s="307"/>
      <c r="KI595" s="307"/>
      <c r="KJ595" s="307"/>
      <c r="KK595" s="307"/>
      <c r="KL595" s="307"/>
      <c r="KM595" s="307"/>
      <c r="KN595" s="307"/>
      <c r="KO595" s="307"/>
      <c r="KP595" s="307"/>
      <c r="KQ595" s="307"/>
      <c r="KR595" s="307"/>
      <c r="KS595" s="307"/>
      <c r="KT595" s="307"/>
    </row>
    <row r="596" spans="14:306" s="56" customFormat="1" ht="15" customHeight="1">
      <c r="AG596" s="354">
        <v>10</v>
      </c>
      <c r="AH596" s="354"/>
      <c r="AI596" s="356" t="s">
        <v>245</v>
      </c>
      <c r="AJ596" s="356" t="s">
        <v>167</v>
      </c>
      <c r="AK596" s="356" t="s">
        <v>76</v>
      </c>
      <c r="AL596" s="359">
        <v>17</v>
      </c>
      <c r="AM596" s="356" t="s">
        <v>142</v>
      </c>
      <c r="AN596" s="356" t="s">
        <v>211</v>
      </c>
      <c r="AO596" s="359">
        <v>18</v>
      </c>
      <c r="AP596" s="359">
        <v>21</v>
      </c>
      <c r="AQ596" s="359">
        <v>23</v>
      </c>
      <c r="AR596" s="356" t="s">
        <v>164</v>
      </c>
      <c r="AS596" s="356" t="s">
        <v>126</v>
      </c>
      <c r="AT596" s="356" t="s">
        <v>193</v>
      </c>
      <c r="AU596" s="356"/>
      <c r="AV596" s="356" t="s">
        <v>79</v>
      </c>
      <c r="AW596" s="359">
        <v>24</v>
      </c>
      <c r="AX596" s="359">
        <v>14</v>
      </c>
      <c r="AY596" s="303">
        <f t="shared" si="314"/>
        <v>37</v>
      </c>
      <c r="AZ596" s="303">
        <f t="shared" si="315"/>
        <v>23</v>
      </c>
      <c r="BA596" s="303">
        <f t="shared" si="316"/>
        <v>17</v>
      </c>
      <c r="BB596" s="303">
        <f t="shared" si="317"/>
        <v>18</v>
      </c>
      <c r="BC596" s="303">
        <f t="shared" si="318"/>
        <v>51</v>
      </c>
      <c r="BD596" s="303">
        <f t="shared" si="319"/>
        <v>35</v>
      </c>
      <c r="BE596" s="303">
        <f t="shared" si="320"/>
        <v>19</v>
      </c>
      <c r="BF596" s="303">
        <f t="shared" si="321"/>
        <v>22</v>
      </c>
      <c r="BG596" s="303">
        <f t="shared" si="322"/>
        <v>24</v>
      </c>
      <c r="BH596" s="303"/>
      <c r="BI596" s="303">
        <f t="shared" si="323"/>
        <v>24</v>
      </c>
      <c r="BJ596" s="303">
        <f t="shared" si="324"/>
        <v>27</v>
      </c>
      <c r="BK596" s="303">
        <f t="shared" si="325"/>
        <v>87</v>
      </c>
      <c r="BL596" s="303">
        <f t="shared" si="326"/>
        <v>19</v>
      </c>
      <c r="BM596" s="303">
        <f t="shared" si="327"/>
        <v>25</v>
      </c>
      <c r="BN596" s="303">
        <f t="shared" si="328"/>
        <v>15</v>
      </c>
      <c r="CB596" s="307"/>
      <c r="CC596" s="307"/>
      <c r="CD596" s="307"/>
      <c r="CE596" s="307"/>
      <c r="CF596" s="307"/>
      <c r="CG596" s="307"/>
      <c r="CH596" s="307"/>
      <c r="CI596" s="307"/>
      <c r="CJ596" s="307"/>
      <c r="CK596" s="307"/>
      <c r="CL596" s="307"/>
      <c r="CM596" s="307"/>
      <c r="CN596" s="307"/>
      <c r="CO596" s="307"/>
      <c r="CP596" s="307"/>
      <c r="CQ596" s="307"/>
      <c r="CR596" s="307"/>
      <c r="CS596" s="307"/>
      <c r="CT596" s="307"/>
      <c r="CU596" s="307"/>
      <c r="CV596" s="307"/>
      <c r="CW596" s="307"/>
      <c r="CX596" s="307"/>
      <c r="CY596" s="307"/>
      <c r="CZ596" s="307"/>
      <c r="DA596" s="307"/>
      <c r="DB596" s="307"/>
      <c r="DC596" s="307"/>
      <c r="DD596" s="307"/>
      <c r="DE596" s="307"/>
      <c r="DF596" s="307"/>
      <c r="DG596" s="307"/>
      <c r="DH596" s="307"/>
      <c r="DI596" s="390"/>
      <c r="DJ596" s="390"/>
      <c r="DK596" s="307"/>
      <c r="DL596" s="307"/>
      <c r="DM596" s="307"/>
      <c r="DN596" s="307"/>
      <c r="DO596" s="307"/>
      <c r="DP596" s="307"/>
      <c r="DQ596" s="307"/>
      <c r="DR596" s="307"/>
      <c r="DS596" s="307"/>
      <c r="DT596" s="307"/>
      <c r="DU596" s="307"/>
      <c r="DV596" s="307"/>
      <c r="DW596" s="307"/>
      <c r="DX596" s="307"/>
      <c r="DY596" s="307"/>
      <c r="DZ596" s="307"/>
      <c r="EA596" s="307"/>
      <c r="EB596" s="307"/>
      <c r="EC596" s="307"/>
      <c r="ED596" s="307"/>
      <c r="EE596" s="307"/>
      <c r="EF596" s="307"/>
      <c r="EG596" s="307"/>
      <c r="EH596" s="307"/>
      <c r="EI596" s="307"/>
      <c r="EJ596" s="307"/>
      <c r="EK596" s="307"/>
      <c r="EL596" s="307"/>
      <c r="EM596" s="307"/>
      <c r="EN596" s="307"/>
      <c r="EO596" s="307"/>
      <c r="EP596" s="307"/>
      <c r="EQ596" s="307"/>
      <c r="ER596" s="307"/>
      <c r="ES596" s="307"/>
      <c r="ET596" s="307"/>
      <c r="EU596" s="390"/>
      <c r="EV596" s="390"/>
      <c r="EW596" s="307"/>
      <c r="EX596" s="307"/>
      <c r="EY596" s="307"/>
      <c r="EZ596" s="307"/>
      <c r="FA596" s="307"/>
      <c r="FB596" s="307"/>
      <c r="FC596" s="307"/>
      <c r="FD596" s="307"/>
      <c r="FE596" s="307"/>
      <c r="FF596" s="307"/>
      <c r="FG596" s="307"/>
      <c r="FH596" s="307"/>
      <c r="FI596" s="307"/>
      <c r="FJ596" s="307"/>
      <c r="FK596" s="307"/>
      <c r="FL596" s="307"/>
      <c r="FM596" s="307"/>
      <c r="FN596" s="307"/>
      <c r="FO596" s="307"/>
      <c r="FP596" s="307"/>
      <c r="FQ596" s="307"/>
      <c r="FR596" s="307"/>
      <c r="FS596" s="307"/>
      <c r="FT596" s="307"/>
      <c r="FU596" s="307"/>
      <c r="FV596" s="307"/>
      <c r="FW596" s="307"/>
      <c r="FX596" s="307"/>
      <c r="FY596" s="307"/>
      <c r="FZ596" s="307"/>
      <c r="GA596" s="307"/>
      <c r="GB596" s="307"/>
      <c r="GC596" s="307"/>
      <c r="GD596" s="307"/>
      <c r="GE596" s="307"/>
      <c r="GF596" s="307"/>
      <c r="GG596" s="307"/>
      <c r="GH596" s="307"/>
      <c r="GI596" s="307"/>
      <c r="GJ596" s="307"/>
      <c r="GK596" s="307"/>
      <c r="GL596" s="307"/>
      <c r="GM596" s="307"/>
      <c r="GN596" s="307"/>
      <c r="GO596" s="307"/>
      <c r="GP596" s="307"/>
      <c r="GQ596" s="307"/>
      <c r="GR596" s="307"/>
      <c r="GS596" s="307"/>
      <c r="GT596" s="307"/>
      <c r="GU596" s="307"/>
      <c r="GV596" s="307"/>
      <c r="GW596" s="307"/>
      <c r="GX596" s="307"/>
      <c r="GY596" s="307"/>
      <c r="GZ596" s="307"/>
      <c r="HA596" s="307"/>
      <c r="HB596" s="307"/>
      <c r="HC596" s="307"/>
      <c r="HD596" s="307"/>
      <c r="HE596" s="307"/>
      <c r="HF596" s="307"/>
      <c r="HG596" s="307"/>
      <c r="HH596" s="307"/>
      <c r="HI596" s="307"/>
      <c r="HJ596" s="307"/>
      <c r="HK596" s="307"/>
      <c r="HL596" s="307"/>
      <c r="HM596" s="307"/>
      <c r="HN596" s="307"/>
      <c r="HO596" s="307"/>
      <c r="HP596" s="307"/>
      <c r="HQ596" s="307"/>
      <c r="HR596" s="307"/>
      <c r="HS596" s="307"/>
      <c r="HT596" s="307"/>
      <c r="HU596" s="307"/>
      <c r="HV596" s="307"/>
      <c r="HW596" s="307"/>
      <c r="HX596" s="307"/>
      <c r="HY596" s="307"/>
      <c r="HZ596" s="307"/>
      <c r="IA596" s="307"/>
      <c r="IB596" s="307"/>
      <c r="IC596" s="307"/>
      <c r="ID596" s="307"/>
      <c r="IE596" s="307"/>
      <c r="IF596" s="307"/>
      <c r="IG596" s="307"/>
      <c r="IH596" s="307"/>
      <c r="II596" s="307"/>
      <c r="IJ596" s="307"/>
      <c r="IK596" s="307"/>
      <c r="IL596" s="307"/>
      <c r="IM596" s="307"/>
      <c r="IN596" s="307"/>
      <c r="IO596" s="307"/>
      <c r="IP596" s="307"/>
      <c r="IQ596" s="307"/>
      <c r="IR596" s="307"/>
      <c r="IS596" s="307"/>
      <c r="IT596" s="307"/>
      <c r="IU596" s="307"/>
      <c r="IV596" s="307"/>
      <c r="IW596" s="307"/>
      <c r="IX596" s="307"/>
      <c r="IY596" s="307"/>
      <c r="IZ596" s="307"/>
      <c r="JA596" s="307"/>
      <c r="JB596" s="307"/>
      <c r="JC596" s="307"/>
      <c r="JD596" s="307"/>
      <c r="JE596" s="307"/>
      <c r="JF596" s="307"/>
      <c r="JG596" s="307"/>
      <c r="JH596" s="307"/>
      <c r="JI596" s="307"/>
      <c r="JJ596" s="307"/>
      <c r="JK596" s="307"/>
      <c r="JL596" s="307"/>
      <c r="JM596" s="307"/>
      <c r="JN596" s="307"/>
      <c r="JO596" s="307"/>
      <c r="JP596" s="307"/>
      <c r="JQ596" s="307"/>
      <c r="JR596" s="307"/>
      <c r="JS596" s="307"/>
      <c r="JT596" s="307"/>
      <c r="JU596" s="307"/>
      <c r="JV596" s="307"/>
      <c r="JW596" s="307"/>
      <c r="JX596" s="307"/>
      <c r="JY596" s="307"/>
      <c r="JZ596" s="307"/>
      <c r="KA596" s="307"/>
      <c r="KB596" s="307"/>
      <c r="KC596" s="307"/>
      <c r="KD596" s="307"/>
      <c r="KE596" s="307"/>
      <c r="KF596" s="307"/>
      <c r="KG596" s="307"/>
      <c r="KH596" s="307"/>
      <c r="KI596" s="307"/>
      <c r="KJ596" s="307"/>
      <c r="KK596" s="307"/>
      <c r="KL596" s="307"/>
      <c r="KM596" s="307"/>
      <c r="KN596" s="307"/>
      <c r="KO596" s="307"/>
      <c r="KP596" s="307"/>
      <c r="KQ596" s="307"/>
      <c r="KR596" s="307"/>
      <c r="KS596" s="307"/>
      <c r="KT596" s="307"/>
    </row>
    <row r="597" spans="14:306" s="56" customFormat="1" ht="15" customHeight="1">
      <c r="AG597" s="351">
        <v>11</v>
      </c>
      <c r="AH597" s="351"/>
      <c r="AI597" s="356" t="s">
        <v>228</v>
      </c>
      <c r="AJ597" s="356" t="s">
        <v>186</v>
      </c>
      <c r="AK597" s="359">
        <v>17</v>
      </c>
      <c r="AL597" s="356" t="s">
        <v>130</v>
      </c>
      <c r="AM597" s="356" t="s">
        <v>230</v>
      </c>
      <c r="AN597" s="356" t="s">
        <v>585</v>
      </c>
      <c r="AO597" s="359">
        <v>19</v>
      </c>
      <c r="AP597" s="356" t="s">
        <v>164</v>
      </c>
      <c r="AQ597" s="356" t="s">
        <v>89</v>
      </c>
      <c r="AR597" s="356" t="s">
        <v>263</v>
      </c>
      <c r="AS597" s="356" t="s">
        <v>162</v>
      </c>
      <c r="AT597" s="356" t="s">
        <v>258</v>
      </c>
      <c r="AU597" s="356"/>
      <c r="AV597" s="359">
        <v>19</v>
      </c>
      <c r="AW597" s="359">
        <v>25</v>
      </c>
      <c r="AX597" s="359">
        <v>15</v>
      </c>
      <c r="AY597" s="303">
        <f t="shared" si="314"/>
        <v>41</v>
      </c>
      <c r="AZ597" s="303">
        <f t="shared" si="315"/>
        <v>26</v>
      </c>
      <c r="BA597" s="303">
        <f t="shared" si="316"/>
        <v>18</v>
      </c>
      <c r="BB597" s="303">
        <f t="shared" si="317"/>
        <v>20</v>
      </c>
      <c r="BC597" s="303">
        <f t="shared" si="318"/>
        <v>55</v>
      </c>
      <c r="BD597" s="303">
        <f t="shared" si="319"/>
        <v>37</v>
      </c>
      <c r="BE597" s="303">
        <f t="shared" si="320"/>
        <v>20</v>
      </c>
      <c r="BF597" s="303">
        <f t="shared" si="321"/>
        <v>24</v>
      </c>
      <c r="BG597" s="303">
        <f t="shared" si="322"/>
        <v>26</v>
      </c>
      <c r="BH597" s="303"/>
      <c r="BI597" s="303">
        <f t="shared" si="323"/>
        <v>27</v>
      </c>
      <c r="BJ597" s="303">
        <f t="shared" si="324"/>
        <v>29</v>
      </c>
      <c r="BK597" s="303">
        <f t="shared" si="325"/>
        <v>94</v>
      </c>
      <c r="BL597" s="303">
        <f t="shared" si="326"/>
        <v>20</v>
      </c>
      <c r="BM597" s="303">
        <f t="shared" si="327"/>
        <v>26</v>
      </c>
      <c r="BN597" s="303">
        <f t="shared" si="328"/>
        <v>16</v>
      </c>
      <c r="CB597" s="307"/>
      <c r="CC597" s="307"/>
      <c r="CD597" s="307"/>
      <c r="CE597" s="307"/>
      <c r="CF597" s="307"/>
      <c r="CG597" s="307"/>
      <c r="CH597" s="307"/>
      <c r="CI597" s="307"/>
      <c r="CJ597" s="307"/>
      <c r="CK597" s="307"/>
      <c r="CL597" s="307"/>
      <c r="CM597" s="307"/>
      <c r="CN597" s="307"/>
      <c r="CO597" s="307"/>
      <c r="CP597" s="307"/>
      <c r="CQ597" s="307"/>
      <c r="CR597" s="307"/>
      <c r="CS597" s="307"/>
      <c r="CT597" s="307"/>
      <c r="CU597" s="307"/>
      <c r="CV597" s="307"/>
      <c r="CW597" s="307"/>
      <c r="CX597" s="307"/>
      <c r="CY597" s="307"/>
      <c r="CZ597" s="307"/>
      <c r="DA597" s="307"/>
      <c r="DB597" s="307"/>
      <c r="DC597" s="307"/>
      <c r="DD597" s="307"/>
      <c r="DE597" s="307"/>
      <c r="DF597" s="307"/>
      <c r="DG597" s="307"/>
      <c r="DH597" s="307"/>
      <c r="DI597" s="390"/>
      <c r="DJ597" s="390"/>
      <c r="DK597" s="307"/>
      <c r="DL597" s="307"/>
      <c r="DM597" s="307"/>
      <c r="DN597" s="307"/>
      <c r="DO597" s="307"/>
      <c r="DP597" s="307"/>
      <c r="DQ597" s="307"/>
      <c r="DR597" s="307"/>
      <c r="DS597" s="307"/>
      <c r="DT597" s="307"/>
      <c r="DU597" s="307"/>
      <c r="DV597" s="307"/>
      <c r="DW597" s="307"/>
      <c r="DX597" s="307"/>
      <c r="DY597" s="307"/>
      <c r="DZ597" s="307"/>
      <c r="EA597" s="307"/>
      <c r="EB597" s="307"/>
      <c r="EC597" s="307"/>
      <c r="ED597" s="307"/>
      <c r="EE597" s="307"/>
      <c r="EF597" s="307"/>
      <c r="EG597" s="307"/>
      <c r="EH597" s="307"/>
      <c r="EI597" s="307"/>
      <c r="EJ597" s="307"/>
      <c r="EK597" s="307"/>
      <c r="EL597" s="307"/>
      <c r="EM597" s="307"/>
      <c r="EN597" s="307"/>
      <c r="EO597" s="307"/>
      <c r="EP597" s="307"/>
      <c r="EQ597" s="307"/>
      <c r="ER597" s="307"/>
      <c r="ES597" s="307"/>
      <c r="ET597" s="307"/>
      <c r="EU597" s="390"/>
      <c r="EV597" s="390"/>
      <c r="EW597" s="307"/>
      <c r="EX597" s="307"/>
      <c r="EY597" s="307"/>
      <c r="EZ597" s="307"/>
      <c r="FA597" s="307"/>
      <c r="FB597" s="307"/>
      <c r="FC597" s="307"/>
      <c r="FD597" s="307"/>
      <c r="FE597" s="307"/>
      <c r="FF597" s="307"/>
      <c r="FG597" s="307"/>
      <c r="FH597" s="307"/>
      <c r="FI597" s="307"/>
      <c r="FJ597" s="307"/>
      <c r="FK597" s="307"/>
      <c r="FL597" s="307"/>
      <c r="FM597" s="307"/>
      <c r="FN597" s="307"/>
      <c r="FO597" s="307"/>
      <c r="FP597" s="307"/>
      <c r="FQ597" s="307"/>
      <c r="FR597" s="307"/>
      <c r="FS597" s="307"/>
      <c r="FT597" s="307"/>
      <c r="FU597" s="307"/>
      <c r="FV597" s="307"/>
      <c r="FW597" s="307"/>
      <c r="FX597" s="307"/>
      <c r="FY597" s="307"/>
      <c r="FZ597" s="307"/>
      <c r="GA597" s="307"/>
      <c r="GB597" s="307"/>
      <c r="GC597" s="307"/>
      <c r="GD597" s="307"/>
      <c r="GE597" s="307"/>
      <c r="GF597" s="307"/>
      <c r="GG597" s="307"/>
      <c r="GH597" s="307"/>
      <c r="GI597" s="307"/>
      <c r="GJ597" s="307"/>
      <c r="GK597" s="307"/>
      <c r="GL597" s="307"/>
      <c r="GM597" s="307"/>
      <c r="GN597" s="307"/>
      <c r="GO597" s="307"/>
      <c r="GP597" s="307"/>
      <c r="GQ597" s="307"/>
      <c r="GR597" s="307"/>
      <c r="GS597" s="307"/>
      <c r="GT597" s="307"/>
      <c r="GU597" s="307"/>
      <c r="GV597" s="307"/>
      <c r="GW597" s="307"/>
      <c r="GX597" s="307"/>
      <c r="GY597" s="307"/>
      <c r="GZ597" s="307"/>
      <c r="HA597" s="307"/>
      <c r="HB597" s="307"/>
      <c r="HC597" s="307"/>
      <c r="HD597" s="307"/>
      <c r="HE597" s="307"/>
      <c r="HF597" s="307"/>
      <c r="HG597" s="307"/>
      <c r="HH597" s="307"/>
      <c r="HI597" s="307"/>
      <c r="HJ597" s="307"/>
      <c r="HK597" s="307"/>
      <c r="HL597" s="307"/>
      <c r="HM597" s="307"/>
      <c r="HN597" s="307"/>
      <c r="HO597" s="307"/>
      <c r="HP597" s="307"/>
      <c r="HQ597" s="307"/>
      <c r="HR597" s="307"/>
      <c r="HS597" s="307"/>
      <c r="HT597" s="307"/>
      <c r="HU597" s="307"/>
      <c r="HV597" s="307"/>
      <c r="HW597" s="307"/>
      <c r="HX597" s="307"/>
      <c r="HY597" s="307"/>
      <c r="HZ597" s="307"/>
      <c r="IA597" s="307"/>
      <c r="IB597" s="307"/>
      <c r="IC597" s="307"/>
      <c r="ID597" s="307"/>
      <c r="IE597" s="307"/>
      <c r="IF597" s="307"/>
      <c r="IG597" s="307"/>
      <c r="IH597" s="307"/>
      <c r="II597" s="307"/>
      <c r="IJ597" s="307"/>
      <c r="IK597" s="307"/>
      <c r="IL597" s="307"/>
      <c r="IM597" s="307"/>
      <c r="IN597" s="307"/>
      <c r="IO597" s="307"/>
      <c r="IP597" s="307"/>
      <c r="IQ597" s="307"/>
      <c r="IR597" s="307"/>
      <c r="IS597" s="307"/>
      <c r="IT597" s="307"/>
      <c r="IU597" s="307"/>
      <c r="IV597" s="307"/>
      <c r="IW597" s="307"/>
      <c r="IX597" s="307"/>
      <c r="IY597" s="307"/>
      <c r="IZ597" s="307"/>
      <c r="JA597" s="307"/>
      <c r="JB597" s="307"/>
      <c r="JC597" s="307"/>
      <c r="JD597" s="307"/>
      <c r="JE597" s="307"/>
      <c r="JF597" s="307"/>
      <c r="JG597" s="307"/>
      <c r="JH597" s="307"/>
      <c r="JI597" s="307"/>
      <c r="JJ597" s="307"/>
      <c r="JK597" s="307"/>
      <c r="JL597" s="307"/>
      <c r="JM597" s="307"/>
      <c r="JN597" s="307"/>
      <c r="JO597" s="307"/>
      <c r="JP597" s="307"/>
      <c r="JQ597" s="307"/>
      <c r="JR597" s="307"/>
      <c r="JS597" s="307"/>
      <c r="JT597" s="307"/>
      <c r="JU597" s="307"/>
      <c r="JV597" s="307"/>
      <c r="JW597" s="307"/>
      <c r="JX597" s="307"/>
      <c r="JY597" s="307"/>
      <c r="JZ597" s="307"/>
      <c r="KA597" s="307"/>
      <c r="KB597" s="307"/>
      <c r="KC597" s="307"/>
      <c r="KD597" s="307"/>
      <c r="KE597" s="307"/>
      <c r="KF597" s="307"/>
      <c r="KG597" s="307"/>
      <c r="KH597" s="307"/>
      <c r="KI597" s="307"/>
      <c r="KJ597" s="307"/>
      <c r="KK597" s="307"/>
      <c r="KL597" s="307"/>
      <c r="KM597" s="307"/>
      <c r="KN597" s="307"/>
      <c r="KO597" s="307"/>
      <c r="KP597" s="307"/>
      <c r="KQ597" s="307"/>
      <c r="KR597" s="307"/>
      <c r="KS597" s="307"/>
      <c r="KT597" s="307"/>
    </row>
    <row r="598" spans="14:306" s="56" customFormat="1" ht="15" customHeight="1">
      <c r="N598" s="311"/>
      <c r="P598" s="311"/>
      <c r="Q598" s="311"/>
      <c r="R598" s="311"/>
      <c r="S598" s="311"/>
      <c r="T598" s="311"/>
      <c r="U598" s="311"/>
      <c r="V598" s="311"/>
      <c r="AG598" s="354">
        <v>12</v>
      </c>
      <c r="AH598" s="354"/>
      <c r="AI598" s="356" t="s">
        <v>282</v>
      </c>
      <c r="AJ598" s="356" t="s">
        <v>93</v>
      </c>
      <c r="AK598" s="359">
        <v>18</v>
      </c>
      <c r="AL598" s="359">
        <v>20</v>
      </c>
      <c r="AM598" s="356" t="s">
        <v>869</v>
      </c>
      <c r="AN598" s="356" t="s">
        <v>283</v>
      </c>
      <c r="AO598" s="359">
        <v>20</v>
      </c>
      <c r="AP598" s="356" t="s">
        <v>89</v>
      </c>
      <c r="AQ598" s="356" t="s">
        <v>93</v>
      </c>
      <c r="AR598" s="356" t="s">
        <v>162</v>
      </c>
      <c r="AS598" s="359">
        <v>29</v>
      </c>
      <c r="AT598" s="356" t="s">
        <v>672</v>
      </c>
      <c r="AU598" s="356"/>
      <c r="AV598" s="359">
        <v>20</v>
      </c>
      <c r="AW598" s="356" t="s">
        <v>93</v>
      </c>
      <c r="AX598" s="359">
        <v>16</v>
      </c>
      <c r="AY598" s="303">
        <f t="shared" si="314"/>
        <v>45</v>
      </c>
      <c r="AZ598" s="303">
        <f t="shared" si="315"/>
        <v>28</v>
      </c>
      <c r="BA598" s="303">
        <f t="shared" si="316"/>
        <v>19</v>
      </c>
      <c r="BB598" s="303">
        <f t="shared" si="317"/>
        <v>21</v>
      </c>
      <c r="BC598" s="303">
        <f t="shared" si="318"/>
        <v>58</v>
      </c>
      <c r="BD598" s="303">
        <f t="shared" si="319"/>
        <v>40</v>
      </c>
      <c r="BE598" s="303">
        <f t="shared" si="320"/>
        <v>21</v>
      </c>
      <c r="BF598" s="303">
        <f t="shared" si="321"/>
        <v>26</v>
      </c>
      <c r="BG598" s="303">
        <f t="shared" si="322"/>
        <v>28</v>
      </c>
      <c r="BH598" s="303"/>
      <c r="BI598" s="303">
        <f t="shared" si="323"/>
        <v>29</v>
      </c>
      <c r="BJ598" s="303">
        <f t="shared" si="324"/>
        <v>30</v>
      </c>
      <c r="BK598" s="303">
        <f t="shared" si="325"/>
        <v>100</v>
      </c>
      <c r="BL598" s="303">
        <f t="shared" si="326"/>
        <v>21</v>
      </c>
      <c r="BM598" s="303">
        <f t="shared" si="327"/>
        <v>28</v>
      </c>
      <c r="BN598" s="303">
        <f t="shared" si="328"/>
        <v>17</v>
      </c>
      <c r="CB598" s="307"/>
      <c r="CC598" s="307"/>
      <c r="CD598" s="307"/>
      <c r="CE598" s="307"/>
      <c r="CF598" s="307"/>
      <c r="CG598" s="307"/>
      <c r="CH598" s="307"/>
      <c r="CI598" s="307"/>
      <c r="CJ598" s="307"/>
      <c r="CK598" s="307"/>
      <c r="CL598" s="307"/>
      <c r="CM598" s="307"/>
      <c r="CN598" s="307"/>
      <c r="CO598" s="307"/>
      <c r="CP598" s="307"/>
      <c r="CQ598" s="307"/>
      <c r="CR598" s="307"/>
      <c r="CS598" s="307"/>
      <c r="CT598" s="307"/>
      <c r="CU598" s="307"/>
      <c r="CV598" s="307"/>
      <c r="CW598" s="307"/>
      <c r="CX598" s="307"/>
      <c r="CY598" s="307"/>
      <c r="CZ598" s="307"/>
      <c r="DA598" s="307"/>
      <c r="DB598" s="307"/>
      <c r="DC598" s="307"/>
      <c r="DD598" s="307"/>
      <c r="DE598" s="307"/>
      <c r="DF598" s="307"/>
      <c r="DG598" s="307"/>
      <c r="DH598" s="307"/>
      <c r="DI598" s="390"/>
      <c r="DJ598" s="390"/>
      <c r="DK598" s="307"/>
      <c r="DL598" s="307"/>
      <c r="DM598" s="307"/>
      <c r="DN598" s="307"/>
      <c r="DO598" s="307"/>
      <c r="DP598" s="307"/>
      <c r="DQ598" s="307"/>
      <c r="DR598" s="307"/>
      <c r="DS598" s="307"/>
      <c r="DT598" s="307"/>
      <c r="DU598" s="307"/>
      <c r="DV598" s="307"/>
      <c r="DW598" s="307"/>
      <c r="DX598" s="307"/>
      <c r="DY598" s="307"/>
      <c r="DZ598" s="307"/>
      <c r="EA598" s="307"/>
      <c r="EB598" s="307"/>
      <c r="EC598" s="307"/>
      <c r="ED598" s="307"/>
      <c r="EE598" s="307"/>
      <c r="EF598" s="307"/>
      <c r="EG598" s="307"/>
      <c r="EH598" s="307"/>
      <c r="EI598" s="307"/>
      <c r="EJ598" s="307"/>
      <c r="EK598" s="307"/>
      <c r="EL598" s="307"/>
      <c r="EM598" s="307"/>
      <c r="EN598" s="307"/>
      <c r="EO598" s="307"/>
      <c r="EP598" s="307"/>
      <c r="EQ598" s="307"/>
      <c r="ER598" s="307"/>
      <c r="ES598" s="307"/>
      <c r="ET598" s="307"/>
      <c r="EU598" s="390"/>
      <c r="EV598" s="390"/>
      <c r="EW598" s="307"/>
      <c r="EX598" s="307"/>
      <c r="EY598" s="307"/>
      <c r="EZ598" s="307"/>
      <c r="FA598" s="307"/>
      <c r="FB598" s="307"/>
      <c r="FC598" s="307"/>
      <c r="FD598" s="307"/>
      <c r="FE598" s="307"/>
      <c r="FF598" s="307"/>
      <c r="FG598" s="307"/>
      <c r="FH598" s="307"/>
      <c r="FI598" s="307"/>
      <c r="FJ598" s="307"/>
      <c r="FK598" s="307"/>
      <c r="FL598" s="307"/>
      <c r="FM598" s="307"/>
      <c r="FN598" s="307"/>
      <c r="FO598" s="307"/>
      <c r="FP598" s="307"/>
      <c r="FQ598" s="307"/>
      <c r="FR598" s="307"/>
      <c r="FS598" s="307"/>
      <c r="FT598" s="307"/>
      <c r="FU598" s="307"/>
      <c r="FV598" s="307"/>
      <c r="FW598" s="307"/>
      <c r="FX598" s="307"/>
      <c r="FY598" s="307"/>
      <c r="FZ598" s="307"/>
      <c r="GA598" s="307"/>
      <c r="GB598" s="307"/>
      <c r="GC598" s="307"/>
      <c r="GD598" s="307"/>
      <c r="GE598" s="307"/>
      <c r="GF598" s="307"/>
      <c r="GG598" s="307"/>
      <c r="GH598" s="307"/>
      <c r="GI598" s="307"/>
      <c r="GJ598" s="307"/>
      <c r="GK598" s="307"/>
      <c r="GL598" s="307"/>
      <c r="GM598" s="307"/>
      <c r="GN598" s="307"/>
      <c r="GO598" s="307"/>
      <c r="GP598" s="307"/>
      <c r="GQ598" s="307"/>
      <c r="GR598" s="307"/>
      <c r="GS598" s="307"/>
      <c r="GT598" s="307"/>
      <c r="GU598" s="307"/>
      <c r="GV598" s="307"/>
      <c r="GW598" s="307"/>
      <c r="GX598" s="307"/>
      <c r="GY598" s="307"/>
      <c r="GZ598" s="307"/>
      <c r="HA598" s="307"/>
      <c r="HB598" s="307"/>
      <c r="HC598" s="307"/>
      <c r="HD598" s="307"/>
      <c r="HE598" s="307"/>
      <c r="HF598" s="307"/>
      <c r="HG598" s="307"/>
      <c r="HH598" s="307"/>
      <c r="HI598" s="307"/>
      <c r="HJ598" s="307"/>
      <c r="HK598" s="307"/>
      <c r="HL598" s="307"/>
      <c r="HM598" s="307"/>
      <c r="HN598" s="307"/>
      <c r="HO598" s="307"/>
      <c r="HP598" s="307"/>
      <c r="HQ598" s="307"/>
      <c r="HR598" s="307"/>
      <c r="HS598" s="307"/>
      <c r="HT598" s="307"/>
      <c r="HU598" s="307"/>
      <c r="HV598" s="307"/>
      <c r="HW598" s="307"/>
      <c r="HX598" s="307"/>
      <c r="HY598" s="307"/>
      <c r="HZ598" s="307"/>
      <c r="IA598" s="307"/>
      <c r="IB598" s="307"/>
      <c r="IC598" s="307"/>
      <c r="ID598" s="307"/>
      <c r="IE598" s="307"/>
      <c r="IF598" s="307"/>
      <c r="IG598" s="307"/>
      <c r="IH598" s="307"/>
      <c r="II598" s="307"/>
      <c r="IJ598" s="307"/>
      <c r="IK598" s="307"/>
      <c r="IL598" s="307"/>
      <c r="IM598" s="307"/>
      <c r="IN598" s="307"/>
      <c r="IO598" s="307"/>
      <c r="IP598" s="307"/>
      <c r="IQ598" s="307"/>
      <c r="IR598" s="307"/>
      <c r="IS598" s="307"/>
      <c r="IT598" s="307"/>
      <c r="IU598" s="307"/>
      <c r="IV598" s="307"/>
      <c r="IW598" s="307"/>
      <c r="IX598" s="307"/>
      <c r="IY598" s="307"/>
      <c r="IZ598" s="307"/>
      <c r="JA598" s="307"/>
      <c r="JB598" s="307"/>
      <c r="JC598" s="307"/>
      <c r="JD598" s="307"/>
      <c r="JE598" s="307"/>
      <c r="JF598" s="307"/>
      <c r="JG598" s="307"/>
      <c r="JH598" s="307"/>
      <c r="JI598" s="307"/>
      <c r="JJ598" s="307"/>
      <c r="JK598" s="307"/>
      <c r="JL598" s="307"/>
      <c r="JM598" s="307"/>
      <c r="JN598" s="307"/>
      <c r="JO598" s="307"/>
      <c r="JP598" s="307"/>
      <c r="JQ598" s="307"/>
      <c r="JR598" s="307"/>
      <c r="JS598" s="307"/>
      <c r="JT598" s="307"/>
      <c r="JU598" s="307"/>
      <c r="JV598" s="307"/>
      <c r="JW598" s="307"/>
      <c r="JX598" s="307"/>
      <c r="JY598" s="307"/>
      <c r="JZ598" s="307"/>
      <c r="KA598" s="307"/>
      <c r="KB598" s="307"/>
      <c r="KC598" s="307"/>
      <c r="KD598" s="307"/>
      <c r="KE598" s="307"/>
      <c r="KF598" s="307"/>
      <c r="KG598" s="307"/>
      <c r="KH598" s="307"/>
      <c r="KI598" s="307"/>
      <c r="KJ598" s="307"/>
      <c r="KK598" s="307"/>
      <c r="KL598" s="307"/>
      <c r="KM598" s="307"/>
      <c r="KN598" s="307"/>
      <c r="KO598" s="307"/>
      <c r="KP598" s="307"/>
      <c r="KQ598" s="307"/>
      <c r="KR598" s="307"/>
      <c r="KS598" s="307"/>
      <c r="KT598" s="307"/>
    </row>
    <row r="599" spans="14:306" s="56" customFormat="1" ht="15" customHeight="1">
      <c r="N599" s="311"/>
      <c r="O599" s="311"/>
      <c r="P599" s="311"/>
      <c r="Q599" s="311"/>
      <c r="R599" s="311"/>
      <c r="S599" s="311"/>
      <c r="T599" s="311"/>
      <c r="U599" s="311"/>
      <c r="V599" s="311"/>
      <c r="AG599" s="354">
        <v>13</v>
      </c>
      <c r="AH599" s="354"/>
      <c r="AI599" s="356" t="s">
        <v>266</v>
      </c>
      <c r="AJ599" s="356" t="s">
        <v>96</v>
      </c>
      <c r="AK599" s="356" t="s">
        <v>82</v>
      </c>
      <c r="AL599" s="359">
        <v>21</v>
      </c>
      <c r="AM599" s="356" t="s">
        <v>324</v>
      </c>
      <c r="AN599" s="356" t="s">
        <v>673</v>
      </c>
      <c r="AO599" s="359">
        <v>21</v>
      </c>
      <c r="AP599" s="359">
        <v>26</v>
      </c>
      <c r="AQ599" s="356" t="s">
        <v>96</v>
      </c>
      <c r="AR599" s="356" t="s">
        <v>165</v>
      </c>
      <c r="AS599" s="356" t="s">
        <v>99</v>
      </c>
      <c r="AT599" s="356" t="s">
        <v>674</v>
      </c>
      <c r="AU599" s="356"/>
      <c r="AV599" s="359">
        <v>21</v>
      </c>
      <c r="AW599" s="359">
        <v>28</v>
      </c>
      <c r="AX599" s="359">
        <v>17</v>
      </c>
      <c r="AY599" s="303">
        <f t="shared" si="314"/>
        <v>49</v>
      </c>
      <c r="AZ599" s="303">
        <f t="shared" si="315"/>
        <v>30</v>
      </c>
      <c r="BA599" s="303">
        <f t="shared" si="316"/>
        <v>21</v>
      </c>
      <c r="BB599" s="303">
        <f t="shared" si="317"/>
        <v>22</v>
      </c>
      <c r="BC599" s="303">
        <f t="shared" si="318"/>
        <v>62</v>
      </c>
      <c r="BD599" s="303">
        <f t="shared" si="319"/>
        <v>42</v>
      </c>
      <c r="BE599" s="303">
        <f t="shared" si="320"/>
        <v>22</v>
      </c>
      <c r="BF599" s="303">
        <f t="shared" si="321"/>
        <v>27</v>
      </c>
      <c r="BG599" s="303">
        <f t="shared" si="322"/>
        <v>30</v>
      </c>
      <c r="BH599" s="303"/>
      <c r="BI599" s="303">
        <f t="shared" si="323"/>
        <v>31</v>
      </c>
      <c r="BJ599" s="303">
        <f t="shared" si="324"/>
        <v>32</v>
      </c>
      <c r="BK599" s="303">
        <f t="shared" si="325"/>
        <v>107</v>
      </c>
      <c r="BL599" s="303">
        <f t="shared" si="326"/>
        <v>22</v>
      </c>
      <c r="BM599" s="303">
        <f t="shared" si="327"/>
        <v>29</v>
      </c>
      <c r="BN599" s="303">
        <f t="shared" si="328"/>
        <v>18</v>
      </c>
      <c r="CB599" s="307"/>
      <c r="CC599" s="307"/>
      <c r="CD599" s="307"/>
      <c r="CE599" s="307"/>
      <c r="CF599" s="307"/>
      <c r="CG599" s="307"/>
      <c r="CH599" s="307"/>
      <c r="CI599" s="307"/>
      <c r="CJ599" s="307"/>
      <c r="CK599" s="307"/>
      <c r="CL599" s="307"/>
      <c r="CM599" s="307"/>
      <c r="CN599" s="307"/>
      <c r="CO599" s="307"/>
      <c r="CP599" s="307"/>
      <c r="CQ599" s="307"/>
      <c r="CR599" s="307"/>
      <c r="CS599" s="307"/>
      <c r="CT599" s="307"/>
      <c r="CU599" s="307"/>
      <c r="CV599" s="307"/>
      <c r="CW599" s="307"/>
      <c r="CX599" s="307"/>
      <c r="CY599" s="307"/>
      <c r="CZ599" s="307"/>
      <c r="DA599" s="307"/>
      <c r="DB599" s="307"/>
      <c r="DC599" s="307"/>
      <c r="DD599" s="307"/>
      <c r="DE599" s="307"/>
      <c r="DF599" s="307"/>
      <c r="DG599" s="307"/>
      <c r="DH599" s="307"/>
      <c r="DI599" s="390"/>
      <c r="DJ599" s="390"/>
      <c r="DK599" s="307"/>
      <c r="DL599" s="307"/>
      <c r="DM599" s="307"/>
      <c r="DN599" s="307"/>
      <c r="DO599" s="307"/>
      <c r="DP599" s="307"/>
      <c r="DQ599" s="307"/>
      <c r="DR599" s="307"/>
      <c r="DS599" s="307"/>
      <c r="DT599" s="307"/>
      <c r="DU599" s="307"/>
      <c r="DV599" s="307"/>
      <c r="DW599" s="307"/>
      <c r="DX599" s="307"/>
      <c r="DY599" s="307"/>
      <c r="DZ599" s="307"/>
      <c r="EA599" s="307"/>
      <c r="EB599" s="307"/>
      <c r="EC599" s="307"/>
      <c r="ED599" s="307"/>
      <c r="EE599" s="307"/>
      <c r="EF599" s="307"/>
      <c r="EG599" s="307"/>
      <c r="EH599" s="307"/>
      <c r="EI599" s="307"/>
      <c r="EJ599" s="307"/>
      <c r="EK599" s="307"/>
      <c r="EL599" s="307"/>
      <c r="EM599" s="307"/>
      <c r="EN599" s="307"/>
      <c r="EO599" s="307"/>
      <c r="EP599" s="307"/>
      <c r="EQ599" s="307"/>
      <c r="ER599" s="307"/>
      <c r="ES599" s="307"/>
      <c r="ET599" s="307"/>
      <c r="EU599" s="390"/>
      <c r="EV599" s="390"/>
      <c r="EW599" s="307"/>
      <c r="EX599" s="307"/>
      <c r="EY599" s="307"/>
      <c r="EZ599" s="307"/>
      <c r="FA599" s="307"/>
      <c r="FB599" s="307"/>
      <c r="FC599" s="307"/>
      <c r="FD599" s="307"/>
      <c r="FE599" s="307"/>
      <c r="FF599" s="307"/>
      <c r="FG599" s="307"/>
      <c r="FH599" s="307"/>
      <c r="FI599" s="307"/>
      <c r="FJ599" s="307"/>
      <c r="FK599" s="307"/>
      <c r="FL599" s="307"/>
      <c r="FM599" s="307"/>
      <c r="FN599" s="307"/>
      <c r="FO599" s="307"/>
      <c r="FP599" s="307"/>
      <c r="FQ599" s="307"/>
      <c r="FR599" s="307"/>
      <c r="FS599" s="307"/>
      <c r="FT599" s="307"/>
      <c r="FU599" s="307"/>
      <c r="FV599" s="307"/>
      <c r="FW599" s="307"/>
      <c r="FX599" s="307"/>
      <c r="FY599" s="307"/>
      <c r="FZ599" s="307"/>
      <c r="GA599" s="307"/>
      <c r="GB599" s="307"/>
      <c r="GC599" s="307"/>
      <c r="GD599" s="307"/>
      <c r="GE599" s="307"/>
      <c r="GF599" s="307"/>
      <c r="GG599" s="307"/>
      <c r="GH599" s="307"/>
      <c r="GI599" s="307"/>
      <c r="GJ599" s="307"/>
      <c r="GK599" s="307"/>
      <c r="GL599" s="307"/>
      <c r="GM599" s="307"/>
      <c r="GN599" s="307"/>
      <c r="GO599" s="307"/>
      <c r="GP599" s="307"/>
      <c r="GQ599" s="307"/>
      <c r="GR599" s="307"/>
      <c r="GS599" s="307"/>
      <c r="GT599" s="307"/>
      <c r="GU599" s="307"/>
      <c r="GV599" s="307"/>
      <c r="GW599" s="307"/>
      <c r="GX599" s="307"/>
      <c r="GY599" s="307"/>
      <c r="GZ599" s="307"/>
      <c r="HA599" s="307"/>
      <c r="HB599" s="307"/>
      <c r="HC599" s="307"/>
      <c r="HD599" s="307"/>
      <c r="HE599" s="307"/>
      <c r="HF599" s="307"/>
      <c r="HG599" s="307"/>
      <c r="HH599" s="307"/>
      <c r="HI599" s="307"/>
      <c r="HJ599" s="307"/>
      <c r="HK599" s="307"/>
      <c r="HL599" s="307"/>
      <c r="HM599" s="307"/>
      <c r="HN599" s="307"/>
      <c r="HO599" s="307"/>
      <c r="HP599" s="307"/>
      <c r="HQ599" s="307"/>
      <c r="HR599" s="307"/>
      <c r="HS599" s="307"/>
      <c r="HT599" s="307"/>
      <c r="HU599" s="307"/>
      <c r="HV599" s="307"/>
      <c r="HW599" s="307"/>
      <c r="HX599" s="307"/>
      <c r="HY599" s="307"/>
      <c r="HZ599" s="307"/>
      <c r="IA599" s="307"/>
      <c r="IB599" s="307"/>
      <c r="IC599" s="307"/>
      <c r="ID599" s="307"/>
      <c r="IE599" s="307"/>
      <c r="IF599" s="307"/>
      <c r="IG599" s="307"/>
      <c r="IH599" s="307"/>
      <c r="II599" s="307"/>
      <c r="IJ599" s="307"/>
      <c r="IK599" s="307"/>
      <c r="IL599" s="307"/>
      <c r="IM599" s="307"/>
      <c r="IN599" s="307"/>
      <c r="IO599" s="307"/>
      <c r="IP599" s="307"/>
      <c r="IQ599" s="307"/>
      <c r="IR599" s="307"/>
      <c r="IS599" s="307"/>
      <c r="IT599" s="307"/>
      <c r="IU599" s="307"/>
      <c r="IV599" s="307"/>
      <c r="IW599" s="307"/>
      <c r="IX599" s="307"/>
      <c r="IY599" s="307"/>
      <c r="IZ599" s="307"/>
      <c r="JA599" s="307"/>
      <c r="JB599" s="307"/>
      <c r="JC599" s="307"/>
      <c r="JD599" s="307"/>
      <c r="JE599" s="307"/>
      <c r="JF599" s="307"/>
      <c r="JG599" s="307"/>
      <c r="JH599" s="307"/>
      <c r="JI599" s="307"/>
      <c r="JJ599" s="307"/>
      <c r="JK599" s="307"/>
      <c r="JL599" s="307"/>
      <c r="JM599" s="307"/>
      <c r="JN599" s="307"/>
      <c r="JO599" s="307"/>
      <c r="JP599" s="307"/>
      <c r="JQ599" s="307"/>
      <c r="JR599" s="307"/>
      <c r="JS599" s="307"/>
      <c r="JT599" s="307"/>
      <c r="JU599" s="307"/>
      <c r="JV599" s="307"/>
      <c r="JW599" s="307"/>
      <c r="JX599" s="307"/>
      <c r="JY599" s="307"/>
      <c r="JZ599" s="307"/>
      <c r="KA599" s="307"/>
      <c r="KB599" s="307"/>
      <c r="KC599" s="307"/>
      <c r="KD599" s="307"/>
      <c r="KE599" s="307"/>
      <c r="KF599" s="307"/>
      <c r="KG599" s="307"/>
      <c r="KH599" s="307"/>
      <c r="KI599" s="307"/>
      <c r="KJ599" s="307"/>
      <c r="KK599" s="307"/>
      <c r="KL599" s="307"/>
      <c r="KM599" s="307"/>
      <c r="KN599" s="307"/>
      <c r="KO599" s="307"/>
      <c r="KP599" s="307"/>
      <c r="KQ599" s="307"/>
      <c r="KR599" s="307"/>
      <c r="KS599" s="307"/>
      <c r="KT599" s="307"/>
    </row>
    <row r="600" spans="14:306" s="56" customFormat="1" ht="15" customHeight="1">
      <c r="N600" s="311"/>
      <c r="O600" s="311"/>
      <c r="P600" s="311"/>
      <c r="Q600" s="311"/>
      <c r="S600" s="311"/>
      <c r="T600" s="311"/>
      <c r="U600" s="311"/>
      <c r="AG600" s="354">
        <v>14</v>
      </c>
      <c r="AH600" s="354"/>
      <c r="AI600" s="356" t="s">
        <v>262</v>
      </c>
      <c r="AJ600" s="356" t="s">
        <v>99</v>
      </c>
      <c r="AK600" s="359">
        <v>21</v>
      </c>
      <c r="AL600" s="359">
        <v>22</v>
      </c>
      <c r="AM600" s="356" t="s">
        <v>675</v>
      </c>
      <c r="AN600" s="356" t="s">
        <v>199</v>
      </c>
      <c r="AO600" s="359">
        <v>22</v>
      </c>
      <c r="AP600" s="356" t="s">
        <v>162</v>
      </c>
      <c r="AQ600" s="356" t="s">
        <v>99</v>
      </c>
      <c r="AR600" s="356" t="s">
        <v>133</v>
      </c>
      <c r="AS600" s="359">
        <v>32</v>
      </c>
      <c r="AT600" s="356" t="s">
        <v>758</v>
      </c>
      <c r="AU600" s="356"/>
      <c r="AV600" s="356" t="s">
        <v>164</v>
      </c>
      <c r="AW600" s="359">
        <v>29</v>
      </c>
      <c r="AX600" s="359">
        <v>18</v>
      </c>
      <c r="AY600" s="303">
        <f t="shared" si="314"/>
        <v>53</v>
      </c>
      <c r="AZ600" s="303">
        <f t="shared" si="315"/>
        <v>32</v>
      </c>
      <c r="BA600" s="303">
        <f t="shared" si="316"/>
        <v>22</v>
      </c>
      <c r="BB600" s="303">
        <f t="shared" si="317"/>
        <v>23</v>
      </c>
      <c r="BC600" s="303">
        <f t="shared" si="318"/>
        <v>66</v>
      </c>
      <c r="BD600" s="303">
        <f t="shared" si="319"/>
        <v>45</v>
      </c>
      <c r="BE600" s="303" t="str">
        <f t="shared" si="320"/>
        <v>-</v>
      </c>
      <c r="BF600" s="303">
        <f t="shared" si="321"/>
        <v>29</v>
      </c>
      <c r="BG600" s="303">
        <f t="shared" si="322"/>
        <v>32</v>
      </c>
      <c r="BH600" s="303"/>
      <c r="BI600" s="303">
        <f t="shared" si="323"/>
        <v>33</v>
      </c>
      <c r="BJ600" s="303">
        <f t="shared" si="324"/>
        <v>33</v>
      </c>
      <c r="BK600" s="303">
        <f t="shared" si="325"/>
        <v>113</v>
      </c>
      <c r="BL600" s="303">
        <f t="shared" si="326"/>
        <v>24</v>
      </c>
      <c r="BM600" s="303">
        <f t="shared" si="327"/>
        <v>30</v>
      </c>
      <c r="BN600" s="303" t="str">
        <f t="shared" si="328"/>
        <v>-</v>
      </c>
      <c r="CB600" s="307"/>
      <c r="CC600" s="307"/>
      <c r="CD600" s="307"/>
      <c r="CE600" s="307"/>
      <c r="CF600" s="307"/>
      <c r="CG600" s="307"/>
      <c r="CH600" s="307"/>
      <c r="CI600" s="307"/>
      <c r="CJ600" s="307"/>
      <c r="CK600" s="307"/>
      <c r="CL600" s="307"/>
      <c r="CM600" s="307"/>
      <c r="CN600" s="307"/>
      <c r="CO600" s="307"/>
      <c r="CP600" s="307"/>
      <c r="CQ600" s="307"/>
      <c r="CR600" s="307"/>
      <c r="CS600" s="307"/>
      <c r="CT600" s="307"/>
      <c r="CU600" s="307"/>
      <c r="CV600" s="307"/>
      <c r="CW600" s="307"/>
      <c r="CX600" s="307"/>
      <c r="CY600" s="307"/>
      <c r="CZ600" s="307"/>
      <c r="DA600" s="307"/>
      <c r="DB600" s="307"/>
      <c r="DC600" s="307"/>
      <c r="DD600" s="307"/>
      <c r="DE600" s="307"/>
      <c r="DF600" s="307"/>
      <c r="DG600" s="307"/>
      <c r="DH600" s="307"/>
      <c r="DI600" s="390"/>
      <c r="DJ600" s="390"/>
      <c r="DK600" s="307"/>
      <c r="DL600" s="307"/>
      <c r="DM600" s="307"/>
      <c r="DN600" s="307"/>
      <c r="DO600" s="307"/>
      <c r="DP600" s="307"/>
      <c r="DQ600" s="307"/>
      <c r="DR600" s="307"/>
      <c r="DS600" s="307"/>
      <c r="DT600" s="307"/>
      <c r="DU600" s="307"/>
      <c r="DV600" s="307"/>
      <c r="DW600" s="307"/>
      <c r="DX600" s="307"/>
      <c r="DY600" s="307"/>
      <c r="DZ600" s="307"/>
      <c r="EA600" s="307"/>
      <c r="EB600" s="307"/>
      <c r="EC600" s="307"/>
      <c r="ED600" s="307"/>
      <c r="EE600" s="307"/>
      <c r="EF600" s="307"/>
      <c r="EG600" s="307"/>
      <c r="EH600" s="307"/>
      <c r="EI600" s="307"/>
      <c r="EJ600" s="307"/>
      <c r="EK600" s="307"/>
      <c r="EL600" s="307"/>
      <c r="EM600" s="307"/>
      <c r="EN600" s="307"/>
      <c r="EO600" s="307"/>
      <c r="EP600" s="307"/>
      <c r="EQ600" s="307"/>
      <c r="ER600" s="307"/>
      <c r="ES600" s="307"/>
      <c r="ET600" s="307"/>
      <c r="EU600" s="390"/>
      <c r="EV600" s="390"/>
      <c r="EW600" s="307"/>
      <c r="EX600" s="307"/>
      <c r="EY600" s="307"/>
      <c r="EZ600" s="307"/>
      <c r="FA600" s="307"/>
      <c r="FB600" s="307"/>
      <c r="FC600" s="307"/>
      <c r="FD600" s="307"/>
      <c r="FE600" s="307"/>
      <c r="FF600" s="307"/>
      <c r="FG600" s="307"/>
      <c r="FH600" s="307"/>
      <c r="FI600" s="307"/>
      <c r="FJ600" s="307"/>
      <c r="FK600" s="307"/>
      <c r="FL600" s="307"/>
      <c r="FM600" s="307"/>
      <c r="FN600" s="307"/>
      <c r="FO600" s="307"/>
      <c r="FP600" s="307"/>
      <c r="FQ600" s="307"/>
      <c r="FR600" s="307"/>
      <c r="FS600" s="307"/>
      <c r="FT600" s="307"/>
      <c r="FU600" s="307"/>
      <c r="FV600" s="307"/>
      <c r="FW600" s="307"/>
      <c r="FX600" s="307"/>
      <c r="FY600" s="307"/>
      <c r="FZ600" s="307"/>
      <c r="GA600" s="307"/>
      <c r="GB600" s="307"/>
      <c r="GC600" s="307"/>
      <c r="GD600" s="307"/>
      <c r="GE600" s="307"/>
      <c r="GF600" s="307"/>
      <c r="GG600" s="307"/>
      <c r="GH600" s="307"/>
      <c r="GI600" s="307"/>
      <c r="GJ600" s="307"/>
      <c r="GK600" s="307"/>
      <c r="GL600" s="307"/>
      <c r="GM600" s="307"/>
      <c r="GN600" s="307"/>
      <c r="GO600" s="307"/>
      <c r="GP600" s="307"/>
      <c r="GQ600" s="307"/>
      <c r="GR600" s="307"/>
      <c r="GS600" s="307"/>
      <c r="GT600" s="307"/>
      <c r="GU600" s="307"/>
      <c r="GV600" s="307"/>
      <c r="GW600" s="307"/>
      <c r="GX600" s="307"/>
      <c r="GY600" s="307"/>
      <c r="GZ600" s="307"/>
      <c r="HA600" s="307"/>
      <c r="HB600" s="307"/>
      <c r="HC600" s="307"/>
      <c r="HD600" s="307"/>
      <c r="HE600" s="307"/>
      <c r="HF600" s="307"/>
      <c r="HG600" s="307"/>
      <c r="HH600" s="307"/>
      <c r="HI600" s="307"/>
      <c r="HJ600" s="307"/>
      <c r="HK600" s="307"/>
      <c r="HL600" s="307"/>
      <c r="HM600" s="307"/>
      <c r="HN600" s="307"/>
      <c r="HO600" s="307"/>
      <c r="HP600" s="307"/>
      <c r="HQ600" s="307"/>
      <c r="HR600" s="307"/>
      <c r="HS600" s="307"/>
      <c r="HT600" s="307"/>
      <c r="HU600" s="307"/>
      <c r="HV600" s="307"/>
      <c r="HW600" s="307"/>
      <c r="HX600" s="307"/>
      <c r="HY600" s="307"/>
      <c r="HZ600" s="307"/>
      <c r="IA600" s="307"/>
      <c r="IB600" s="307"/>
      <c r="IC600" s="307"/>
      <c r="ID600" s="307"/>
      <c r="IE600" s="307"/>
      <c r="IF600" s="307"/>
      <c r="IG600" s="307"/>
      <c r="IH600" s="307"/>
      <c r="II600" s="307"/>
      <c r="IJ600" s="307"/>
      <c r="IK600" s="307"/>
      <c r="IL600" s="307"/>
      <c r="IM600" s="307"/>
      <c r="IN600" s="307"/>
      <c r="IO600" s="307"/>
      <c r="IP600" s="307"/>
      <c r="IQ600" s="307"/>
      <c r="IR600" s="307"/>
      <c r="IS600" s="307"/>
      <c r="IT600" s="307"/>
      <c r="IU600" s="307"/>
      <c r="IV600" s="307"/>
      <c r="IW600" s="307"/>
      <c r="IX600" s="307"/>
      <c r="IY600" s="307"/>
      <c r="IZ600" s="307"/>
      <c r="JA600" s="307"/>
      <c r="JB600" s="307"/>
      <c r="JC600" s="307"/>
      <c r="JD600" s="307"/>
      <c r="JE600" s="307"/>
      <c r="JF600" s="307"/>
      <c r="JG600" s="307"/>
      <c r="JH600" s="307"/>
      <c r="JI600" s="307"/>
      <c r="JJ600" s="307"/>
      <c r="JK600" s="307"/>
      <c r="JL600" s="307"/>
      <c r="JM600" s="307"/>
      <c r="JN600" s="307"/>
      <c r="JO600" s="307"/>
      <c r="JP600" s="307"/>
      <c r="JQ600" s="307"/>
      <c r="JR600" s="307"/>
      <c r="JS600" s="307"/>
      <c r="JT600" s="307"/>
      <c r="JU600" s="307"/>
      <c r="JV600" s="307"/>
      <c r="JW600" s="307"/>
      <c r="JX600" s="307"/>
      <c r="JY600" s="307"/>
      <c r="JZ600" s="307"/>
      <c r="KA600" s="307"/>
      <c r="KB600" s="307"/>
      <c r="KC600" s="307"/>
      <c r="KD600" s="307"/>
      <c r="KE600" s="307"/>
      <c r="KF600" s="307"/>
      <c r="KG600" s="307"/>
      <c r="KH600" s="307"/>
      <c r="KI600" s="307"/>
      <c r="KJ600" s="307"/>
      <c r="KK600" s="307"/>
      <c r="KL600" s="307"/>
      <c r="KM600" s="307"/>
      <c r="KN600" s="307"/>
      <c r="KO600" s="307"/>
      <c r="KP600" s="307"/>
      <c r="KQ600" s="307"/>
      <c r="KR600" s="307"/>
      <c r="KS600" s="307"/>
      <c r="KT600" s="307"/>
    </row>
    <row r="601" spans="14:306" s="56" customFormat="1" ht="15" customHeight="1">
      <c r="N601" s="330"/>
      <c r="O601" s="331"/>
      <c r="P601" s="331"/>
      <c r="Q601" s="331"/>
      <c r="R601" s="331"/>
      <c r="S601" s="331"/>
      <c r="T601" s="331"/>
      <c r="U601" s="330"/>
      <c r="AG601" s="354">
        <v>15</v>
      </c>
      <c r="AH601" s="354"/>
      <c r="AI601" s="356" t="s">
        <v>215</v>
      </c>
      <c r="AJ601" s="356" t="s">
        <v>102</v>
      </c>
      <c r="AK601" s="356" t="s">
        <v>164</v>
      </c>
      <c r="AL601" s="359">
        <v>23</v>
      </c>
      <c r="AM601" s="356" t="s">
        <v>732</v>
      </c>
      <c r="AN601" s="356" t="s">
        <v>202</v>
      </c>
      <c r="AO601" s="356" t="s">
        <v>0</v>
      </c>
      <c r="AP601" s="356" t="s">
        <v>165</v>
      </c>
      <c r="AQ601" s="356" t="s">
        <v>102</v>
      </c>
      <c r="AR601" s="356" t="s">
        <v>137</v>
      </c>
      <c r="AS601" s="359">
        <v>33</v>
      </c>
      <c r="AT601" s="356" t="s">
        <v>870</v>
      </c>
      <c r="AU601" s="356"/>
      <c r="AV601" s="359">
        <v>24</v>
      </c>
      <c r="AW601" s="359">
        <v>30</v>
      </c>
      <c r="AX601" s="356" t="s">
        <v>0</v>
      </c>
      <c r="AY601" s="303">
        <f t="shared" si="314"/>
        <v>57</v>
      </c>
      <c r="AZ601" s="303">
        <f t="shared" si="315"/>
        <v>34</v>
      </c>
      <c r="BA601" s="303">
        <f t="shared" si="316"/>
        <v>24</v>
      </c>
      <c r="BB601" s="303">
        <f t="shared" si="317"/>
        <v>24</v>
      </c>
      <c r="BC601" s="303">
        <f t="shared" si="318"/>
        <v>70</v>
      </c>
      <c r="BD601" s="303">
        <f t="shared" si="319"/>
        <v>47</v>
      </c>
      <c r="BE601" s="303">
        <f t="shared" si="320"/>
        <v>23</v>
      </c>
      <c r="BF601" s="303">
        <f t="shared" si="321"/>
        <v>31</v>
      </c>
      <c r="BG601" s="303">
        <f t="shared" si="322"/>
        <v>34</v>
      </c>
      <c r="BH601" s="303"/>
      <c r="BI601" s="303">
        <f t="shared" si="323"/>
        <v>35</v>
      </c>
      <c r="BJ601" s="303">
        <f t="shared" si="324"/>
        <v>34</v>
      </c>
      <c r="BK601" s="303">
        <f t="shared" si="325"/>
        <v>119</v>
      </c>
      <c r="BL601" s="303">
        <f t="shared" si="326"/>
        <v>25</v>
      </c>
      <c r="BM601" s="303">
        <f t="shared" si="327"/>
        <v>31</v>
      </c>
      <c r="BN601" s="303">
        <f t="shared" si="328"/>
        <v>19</v>
      </c>
      <c r="CB601" s="307"/>
      <c r="CC601" s="307"/>
      <c r="CD601" s="307"/>
      <c r="CE601" s="307"/>
      <c r="CF601" s="307"/>
      <c r="CG601" s="307"/>
      <c r="CH601" s="307"/>
      <c r="CI601" s="307"/>
      <c r="CJ601" s="307"/>
      <c r="CK601" s="307"/>
      <c r="CL601" s="307"/>
      <c r="CM601" s="307"/>
      <c r="CN601" s="307"/>
      <c r="CO601" s="307"/>
      <c r="CP601" s="307"/>
      <c r="CQ601" s="307"/>
      <c r="CR601" s="307"/>
      <c r="CS601" s="307"/>
      <c r="CT601" s="307"/>
      <c r="CU601" s="307"/>
      <c r="CV601" s="307"/>
      <c r="CW601" s="307"/>
      <c r="CX601" s="307"/>
      <c r="CY601" s="307"/>
      <c r="CZ601" s="307"/>
      <c r="DA601" s="307"/>
      <c r="DB601" s="307"/>
      <c r="DC601" s="307"/>
      <c r="DD601" s="307"/>
      <c r="DE601" s="307"/>
      <c r="DF601" s="307"/>
      <c r="DG601" s="307"/>
      <c r="DH601" s="307"/>
      <c r="DI601" s="390"/>
      <c r="DJ601" s="390"/>
      <c r="DK601" s="307"/>
      <c r="DL601" s="307"/>
      <c r="DM601" s="307"/>
      <c r="DN601" s="307"/>
      <c r="DO601" s="307"/>
      <c r="DP601" s="307"/>
      <c r="DQ601" s="307"/>
      <c r="DR601" s="307"/>
      <c r="DS601" s="307"/>
      <c r="DT601" s="307"/>
      <c r="DU601" s="307"/>
      <c r="DV601" s="307"/>
      <c r="DW601" s="307"/>
      <c r="DX601" s="307"/>
      <c r="DY601" s="307"/>
      <c r="DZ601" s="307"/>
      <c r="EA601" s="307"/>
      <c r="EB601" s="307"/>
      <c r="EC601" s="307"/>
      <c r="ED601" s="307"/>
      <c r="EE601" s="307"/>
      <c r="EF601" s="307"/>
      <c r="EG601" s="307"/>
      <c r="EH601" s="307"/>
      <c r="EI601" s="307"/>
      <c r="EJ601" s="307"/>
      <c r="EK601" s="307"/>
      <c r="EL601" s="307"/>
      <c r="EM601" s="307"/>
      <c r="EN601" s="307"/>
      <c r="EO601" s="307"/>
      <c r="EP601" s="307"/>
      <c r="EQ601" s="307"/>
      <c r="ER601" s="307"/>
      <c r="ES601" s="307"/>
      <c r="ET601" s="307"/>
      <c r="EU601" s="390"/>
      <c r="EV601" s="390"/>
      <c r="EW601" s="307"/>
      <c r="EX601" s="307"/>
      <c r="EY601" s="307"/>
      <c r="EZ601" s="307"/>
      <c r="FA601" s="307"/>
      <c r="FB601" s="307"/>
      <c r="FC601" s="307"/>
      <c r="FD601" s="307"/>
      <c r="FE601" s="307"/>
      <c r="FF601" s="307"/>
      <c r="FG601" s="307"/>
      <c r="FH601" s="307"/>
      <c r="FI601" s="307"/>
      <c r="FJ601" s="307"/>
      <c r="FK601" s="307"/>
      <c r="FL601" s="307"/>
      <c r="FM601" s="307"/>
      <c r="FN601" s="307"/>
      <c r="FO601" s="307"/>
      <c r="FP601" s="307"/>
      <c r="FQ601" s="307"/>
      <c r="FR601" s="307"/>
      <c r="FS601" s="307"/>
      <c r="FT601" s="307"/>
      <c r="FU601" s="307"/>
      <c r="FV601" s="307"/>
      <c r="FW601" s="307"/>
      <c r="FX601" s="307"/>
      <c r="FY601" s="307"/>
      <c r="FZ601" s="307"/>
      <c r="GA601" s="307"/>
      <c r="GB601" s="307"/>
      <c r="GC601" s="307"/>
      <c r="GD601" s="307"/>
      <c r="GE601" s="307"/>
      <c r="GF601" s="307"/>
      <c r="GG601" s="307"/>
      <c r="GH601" s="307"/>
      <c r="GI601" s="307"/>
      <c r="GJ601" s="307"/>
      <c r="GK601" s="307"/>
      <c r="GL601" s="307"/>
      <c r="GM601" s="307"/>
      <c r="GN601" s="307"/>
      <c r="GO601" s="307"/>
      <c r="GP601" s="307"/>
      <c r="GQ601" s="307"/>
      <c r="GR601" s="307"/>
      <c r="GS601" s="307"/>
      <c r="GT601" s="307"/>
      <c r="GU601" s="307"/>
      <c r="GV601" s="307"/>
      <c r="GW601" s="307"/>
      <c r="GX601" s="307"/>
      <c r="GY601" s="307"/>
      <c r="GZ601" s="307"/>
      <c r="HA601" s="307"/>
      <c r="HB601" s="307"/>
      <c r="HC601" s="307"/>
      <c r="HD601" s="307"/>
      <c r="HE601" s="307"/>
      <c r="HF601" s="307"/>
      <c r="HG601" s="307"/>
      <c r="HH601" s="307"/>
      <c r="HI601" s="307"/>
      <c r="HJ601" s="307"/>
      <c r="HK601" s="307"/>
      <c r="HL601" s="307"/>
      <c r="HM601" s="307"/>
      <c r="HN601" s="307"/>
      <c r="HO601" s="307"/>
      <c r="HP601" s="307"/>
      <c r="HQ601" s="307"/>
      <c r="HR601" s="307"/>
      <c r="HS601" s="307"/>
      <c r="HT601" s="307"/>
      <c r="HU601" s="307"/>
      <c r="HV601" s="307"/>
      <c r="HW601" s="307"/>
      <c r="HX601" s="307"/>
      <c r="HY601" s="307"/>
      <c r="HZ601" s="307"/>
      <c r="IA601" s="307"/>
      <c r="IB601" s="307"/>
      <c r="IC601" s="307"/>
      <c r="ID601" s="307"/>
      <c r="IE601" s="307"/>
      <c r="IF601" s="307"/>
      <c r="IG601" s="307"/>
      <c r="IH601" s="307"/>
      <c r="II601" s="307"/>
      <c r="IJ601" s="307"/>
      <c r="IK601" s="307"/>
      <c r="IL601" s="307"/>
      <c r="IM601" s="307"/>
      <c r="IN601" s="307"/>
      <c r="IO601" s="307"/>
      <c r="IP601" s="307"/>
      <c r="IQ601" s="307"/>
      <c r="IR601" s="307"/>
      <c r="IS601" s="307"/>
      <c r="IT601" s="307"/>
      <c r="IU601" s="307"/>
      <c r="IV601" s="307"/>
      <c r="IW601" s="307"/>
      <c r="IX601" s="307"/>
      <c r="IY601" s="307"/>
      <c r="IZ601" s="307"/>
      <c r="JA601" s="307"/>
      <c r="JB601" s="307"/>
      <c r="JC601" s="307"/>
      <c r="JD601" s="307"/>
      <c r="JE601" s="307"/>
      <c r="JF601" s="307"/>
      <c r="JG601" s="307"/>
      <c r="JH601" s="307"/>
      <c r="JI601" s="307"/>
      <c r="JJ601" s="307"/>
      <c r="JK601" s="307"/>
      <c r="JL601" s="307"/>
      <c r="JM601" s="307"/>
      <c r="JN601" s="307"/>
      <c r="JO601" s="307"/>
      <c r="JP601" s="307"/>
      <c r="JQ601" s="307"/>
      <c r="JR601" s="307"/>
      <c r="JS601" s="307"/>
      <c r="JT601" s="307"/>
      <c r="JU601" s="307"/>
      <c r="JV601" s="307"/>
      <c r="JW601" s="307"/>
      <c r="JX601" s="307"/>
      <c r="JY601" s="307"/>
      <c r="JZ601" s="307"/>
      <c r="KA601" s="307"/>
      <c r="KB601" s="307"/>
      <c r="KC601" s="307"/>
      <c r="KD601" s="307"/>
      <c r="KE601" s="307"/>
      <c r="KF601" s="307"/>
      <c r="KG601" s="307"/>
      <c r="KH601" s="307"/>
      <c r="KI601" s="307"/>
      <c r="KJ601" s="307"/>
      <c r="KK601" s="307"/>
      <c r="KL601" s="307"/>
      <c r="KM601" s="307"/>
      <c r="KN601" s="307"/>
      <c r="KO601" s="307"/>
      <c r="KP601" s="307"/>
      <c r="KQ601" s="307"/>
      <c r="KR601" s="307"/>
      <c r="KS601" s="307"/>
      <c r="KT601" s="307"/>
    </row>
    <row r="602" spans="14:306" s="56" customFormat="1" ht="15" customHeight="1">
      <c r="N602" s="427"/>
      <c r="O602" s="303"/>
      <c r="P602" s="303"/>
      <c r="Q602" s="303"/>
      <c r="R602" s="303"/>
      <c r="S602" s="303"/>
      <c r="T602" s="303"/>
      <c r="U602" s="303"/>
      <c r="W602" s="342"/>
      <c r="X602" s="342"/>
      <c r="Y602" s="342"/>
      <c r="Z602" s="342"/>
      <c r="AA602" s="342"/>
      <c r="AB602" s="342"/>
      <c r="AC602" s="342"/>
      <c r="AD602" s="342"/>
      <c r="AE602" s="342"/>
      <c r="AG602" s="354">
        <v>16</v>
      </c>
      <c r="AH602" s="354"/>
      <c r="AI602" s="356" t="s">
        <v>216</v>
      </c>
      <c r="AJ602" s="359">
        <v>34</v>
      </c>
      <c r="AK602" s="359">
        <v>24</v>
      </c>
      <c r="AL602" s="359" t="s">
        <v>89</v>
      </c>
      <c r="AM602" s="356" t="s">
        <v>189</v>
      </c>
      <c r="AN602" s="356" t="s">
        <v>761</v>
      </c>
      <c r="AO602" s="359">
        <v>23</v>
      </c>
      <c r="AP602" s="359">
        <v>31</v>
      </c>
      <c r="AQ602" s="359">
        <v>34</v>
      </c>
      <c r="AR602" s="356" t="s">
        <v>585</v>
      </c>
      <c r="AS602" s="356" t="s">
        <v>98</v>
      </c>
      <c r="AT602" s="356" t="s">
        <v>804</v>
      </c>
      <c r="AU602" s="356"/>
      <c r="AV602" s="359">
        <v>25</v>
      </c>
      <c r="AW602" s="359">
        <v>31</v>
      </c>
      <c r="AX602" s="359">
        <v>19</v>
      </c>
      <c r="AY602" s="303">
        <f t="shared" si="314"/>
        <v>60</v>
      </c>
      <c r="AZ602" s="303">
        <f t="shared" si="315"/>
        <v>35</v>
      </c>
      <c r="BA602" s="303">
        <f t="shared" si="316"/>
        <v>25</v>
      </c>
      <c r="BB602" s="303">
        <f t="shared" si="317"/>
        <v>26</v>
      </c>
      <c r="BC602" s="303">
        <f t="shared" si="318"/>
        <v>75</v>
      </c>
      <c r="BD602" s="303">
        <f t="shared" si="319"/>
        <v>49</v>
      </c>
      <c r="BE602" s="303">
        <f t="shared" si="320"/>
        <v>24</v>
      </c>
      <c r="BF602" s="303">
        <f t="shared" si="321"/>
        <v>32</v>
      </c>
      <c r="BG602" s="303">
        <f t="shared" si="322"/>
        <v>35</v>
      </c>
      <c r="BH602" s="303"/>
      <c r="BI602" s="303">
        <f t="shared" si="323"/>
        <v>37</v>
      </c>
      <c r="BJ602" s="303">
        <f t="shared" si="324"/>
        <v>36</v>
      </c>
      <c r="BK602" s="303">
        <f t="shared" si="325"/>
        <v>126</v>
      </c>
      <c r="BL602" s="303">
        <f t="shared" si="326"/>
        <v>26</v>
      </c>
      <c r="BM602" s="303">
        <f t="shared" si="327"/>
        <v>32</v>
      </c>
      <c r="BN602" s="303">
        <f t="shared" si="328"/>
        <v>20</v>
      </c>
      <c r="CB602" s="307"/>
      <c r="CC602" s="307"/>
      <c r="CD602" s="307"/>
      <c r="CE602" s="307"/>
      <c r="CF602" s="307"/>
      <c r="CG602" s="307"/>
      <c r="CH602" s="307"/>
      <c r="CI602" s="307"/>
      <c r="CJ602" s="307"/>
      <c r="CK602" s="307"/>
      <c r="CL602" s="307"/>
      <c r="CM602" s="307"/>
      <c r="CN602" s="307"/>
      <c r="CO602" s="307"/>
      <c r="CP602" s="307"/>
      <c r="CQ602" s="307"/>
      <c r="CR602" s="307"/>
      <c r="CS602" s="307"/>
      <c r="CT602" s="307"/>
      <c r="CU602" s="307"/>
      <c r="CV602" s="307"/>
      <c r="CW602" s="307"/>
      <c r="CX602" s="307"/>
      <c r="CY602" s="307"/>
      <c r="CZ602" s="307"/>
      <c r="DA602" s="307"/>
      <c r="DB602" s="307"/>
      <c r="DC602" s="307"/>
      <c r="DD602" s="307"/>
      <c r="DE602" s="307"/>
      <c r="DF602" s="307"/>
      <c r="DG602" s="307"/>
      <c r="DH602" s="307"/>
      <c r="DI602" s="390"/>
      <c r="DJ602" s="390"/>
      <c r="DK602" s="307"/>
      <c r="DL602" s="307"/>
      <c r="DM602" s="307"/>
      <c r="DN602" s="307"/>
      <c r="DO602" s="307"/>
      <c r="DP602" s="307"/>
      <c r="DQ602" s="307"/>
      <c r="DR602" s="307"/>
      <c r="DS602" s="307"/>
      <c r="DT602" s="307"/>
      <c r="DU602" s="307"/>
      <c r="DV602" s="307"/>
      <c r="DW602" s="307"/>
      <c r="DX602" s="307"/>
      <c r="DY602" s="307"/>
      <c r="DZ602" s="307"/>
      <c r="EA602" s="307"/>
      <c r="EB602" s="307"/>
      <c r="EC602" s="307"/>
      <c r="ED602" s="307"/>
      <c r="EE602" s="307"/>
      <c r="EF602" s="307"/>
      <c r="EG602" s="307"/>
      <c r="EH602" s="307"/>
      <c r="EI602" s="307"/>
      <c r="EJ602" s="307"/>
      <c r="EK602" s="307"/>
      <c r="EL602" s="307"/>
      <c r="EM602" s="307"/>
      <c r="EN602" s="307"/>
      <c r="EO602" s="307"/>
      <c r="EP602" s="307"/>
      <c r="EQ602" s="307"/>
      <c r="ER602" s="307"/>
      <c r="ES602" s="307"/>
      <c r="ET602" s="307"/>
      <c r="EU602" s="390"/>
      <c r="EV602" s="390"/>
      <c r="EW602" s="307"/>
      <c r="EX602" s="307"/>
      <c r="EY602" s="307"/>
      <c r="EZ602" s="307"/>
      <c r="FA602" s="307"/>
      <c r="FB602" s="307"/>
      <c r="FC602" s="307"/>
      <c r="FD602" s="307"/>
      <c r="FE602" s="307"/>
      <c r="FF602" s="307"/>
      <c r="FG602" s="307"/>
      <c r="FH602" s="307"/>
      <c r="FI602" s="307"/>
      <c r="FJ602" s="307"/>
      <c r="FK602" s="307"/>
      <c r="FL602" s="307"/>
      <c r="FM602" s="307"/>
      <c r="FN602" s="307"/>
      <c r="FO602" s="307"/>
      <c r="FP602" s="307"/>
      <c r="FQ602" s="307"/>
      <c r="FR602" s="307"/>
      <c r="FS602" s="307"/>
      <c r="FT602" s="307"/>
      <c r="FU602" s="307"/>
      <c r="FV602" s="307"/>
      <c r="FW602" s="307"/>
      <c r="FX602" s="307"/>
      <c r="FY602" s="307"/>
      <c r="FZ602" s="307"/>
      <c r="GA602" s="307"/>
      <c r="GB602" s="307"/>
      <c r="GC602" s="307"/>
      <c r="GD602" s="307"/>
      <c r="GE602" s="307"/>
      <c r="GF602" s="307"/>
      <c r="GG602" s="307"/>
      <c r="GH602" s="307"/>
      <c r="GI602" s="307"/>
      <c r="GJ602" s="307"/>
      <c r="GK602" s="307"/>
      <c r="GL602" s="307"/>
      <c r="GM602" s="307"/>
      <c r="GN602" s="307"/>
      <c r="GO602" s="307"/>
      <c r="GP602" s="307"/>
      <c r="GQ602" s="307"/>
      <c r="GR602" s="307"/>
      <c r="GS602" s="307"/>
      <c r="GT602" s="307"/>
      <c r="GU602" s="307"/>
      <c r="GV602" s="307"/>
      <c r="GW602" s="307"/>
      <c r="GX602" s="307"/>
      <c r="GY602" s="307"/>
      <c r="GZ602" s="307"/>
      <c r="HA602" s="307"/>
      <c r="HB602" s="307"/>
      <c r="HC602" s="307"/>
      <c r="HD602" s="307"/>
      <c r="HE602" s="307"/>
      <c r="HF602" s="307"/>
      <c r="HG602" s="307"/>
      <c r="HH602" s="307"/>
      <c r="HI602" s="307"/>
      <c r="HJ602" s="307"/>
      <c r="HK602" s="307"/>
      <c r="HL602" s="307"/>
      <c r="HM602" s="307"/>
      <c r="HN602" s="307"/>
      <c r="HO602" s="307"/>
      <c r="HP602" s="307"/>
      <c r="HQ602" s="307"/>
      <c r="HR602" s="307"/>
      <c r="HS602" s="307"/>
      <c r="HT602" s="307"/>
      <c r="HU602" s="307"/>
      <c r="HV602" s="307"/>
      <c r="HW602" s="307"/>
      <c r="HX602" s="307"/>
      <c r="HY602" s="307"/>
      <c r="HZ602" s="307"/>
      <c r="IA602" s="307"/>
      <c r="IB602" s="307"/>
      <c r="IC602" s="307"/>
      <c r="ID602" s="307"/>
      <c r="IE602" s="307"/>
      <c r="IF602" s="307"/>
      <c r="IG602" s="307"/>
      <c r="IH602" s="307"/>
      <c r="II602" s="307"/>
      <c r="IJ602" s="307"/>
      <c r="IK602" s="307"/>
      <c r="IL602" s="307"/>
      <c r="IM602" s="307"/>
      <c r="IN602" s="307"/>
      <c r="IO602" s="307"/>
      <c r="IP602" s="307"/>
      <c r="IQ602" s="307"/>
      <c r="IR602" s="307"/>
      <c r="IS602" s="307"/>
      <c r="IT602" s="307"/>
      <c r="IU602" s="307"/>
      <c r="IV602" s="307"/>
      <c r="IW602" s="307"/>
      <c r="IX602" s="307"/>
      <c r="IY602" s="307"/>
      <c r="IZ602" s="307"/>
      <c r="JA602" s="307"/>
      <c r="JB602" s="307"/>
      <c r="JC602" s="307"/>
      <c r="JD602" s="307"/>
      <c r="JE602" s="307"/>
      <c r="JF602" s="307"/>
      <c r="JG602" s="307"/>
      <c r="JH602" s="307"/>
      <c r="JI602" s="307"/>
      <c r="JJ602" s="307"/>
      <c r="JK602" s="307"/>
      <c r="JL602" s="307"/>
      <c r="JM602" s="307"/>
      <c r="JN602" s="307"/>
      <c r="JO602" s="307"/>
      <c r="JP602" s="307"/>
      <c r="JQ602" s="307"/>
      <c r="JR602" s="307"/>
      <c r="JS602" s="307"/>
      <c r="JT602" s="307"/>
      <c r="JU602" s="307"/>
      <c r="JV602" s="307"/>
      <c r="JW602" s="307"/>
      <c r="JX602" s="307"/>
      <c r="JY602" s="307"/>
      <c r="JZ602" s="307"/>
      <c r="KA602" s="307"/>
      <c r="KB602" s="307"/>
      <c r="KC602" s="307"/>
      <c r="KD602" s="307"/>
      <c r="KE602" s="307"/>
      <c r="KF602" s="307"/>
      <c r="KG602" s="307"/>
      <c r="KH602" s="307"/>
      <c r="KI602" s="307"/>
      <c r="KJ602" s="307"/>
      <c r="KK602" s="307"/>
      <c r="KL602" s="307"/>
      <c r="KM602" s="307"/>
      <c r="KN602" s="307"/>
      <c r="KO602" s="307"/>
      <c r="KP602" s="307"/>
      <c r="KQ602" s="307"/>
      <c r="KR602" s="307"/>
      <c r="KS602" s="307"/>
      <c r="KT602" s="307"/>
    </row>
    <row r="603" spans="14:306" s="56" customFormat="1" ht="15" customHeight="1">
      <c r="N603" s="427"/>
      <c r="O603" s="303"/>
      <c r="P603" s="303"/>
      <c r="Q603" s="427"/>
      <c r="R603" s="427"/>
      <c r="S603" s="303"/>
      <c r="T603" s="303"/>
      <c r="U603" s="303"/>
      <c r="W603" s="342"/>
      <c r="X603" s="342"/>
      <c r="Y603" s="342"/>
      <c r="Z603" s="342"/>
      <c r="AA603" s="342"/>
      <c r="AB603" s="342"/>
      <c r="AC603" s="342"/>
      <c r="AD603" s="342"/>
      <c r="AE603" s="342"/>
      <c r="AG603" s="354">
        <v>17</v>
      </c>
      <c r="AH603" s="354"/>
      <c r="AI603" s="356" t="s">
        <v>217</v>
      </c>
      <c r="AJ603" s="356" t="s">
        <v>585</v>
      </c>
      <c r="AK603" s="356" t="s">
        <v>126</v>
      </c>
      <c r="AL603" s="359">
        <v>26</v>
      </c>
      <c r="AM603" s="356" t="s">
        <v>839</v>
      </c>
      <c r="AN603" s="356" t="s">
        <v>163</v>
      </c>
      <c r="AO603" s="359">
        <v>24</v>
      </c>
      <c r="AP603" s="356" t="s">
        <v>102</v>
      </c>
      <c r="AQ603" s="356" t="s">
        <v>585</v>
      </c>
      <c r="AR603" s="356" t="s">
        <v>195</v>
      </c>
      <c r="AS603" s="359">
        <v>36</v>
      </c>
      <c r="AT603" s="356" t="s">
        <v>806</v>
      </c>
      <c r="AU603" s="356"/>
      <c r="AV603" s="356" t="s">
        <v>93</v>
      </c>
      <c r="AW603" s="359">
        <v>32</v>
      </c>
      <c r="AX603" s="359">
        <v>20</v>
      </c>
      <c r="AY603" s="303">
        <f t="shared" si="314"/>
        <v>64</v>
      </c>
      <c r="AZ603" s="303" t="str">
        <f t="shared" si="315"/>
        <v>-</v>
      </c>
      <c r="BA603" s="303">
        <f t="shared" si="316"/>
        <v>27</v>
      </c>
      <c r="BB603" s="303">
        <f t="shared" si="317"/>
        <v>27</v>
      </c>
      <c r="BC603" s="303">
        <f t="shared" si="318"/>
        <v>79</v>
      </c>
      <c r="BD603" s="303">
        <f t="shared" si="319"/>
        <v>51</v>
      </c>
      <c r="BE603" s="303">
        <f t="shared" si="320"/>
        <v>25</v>
      </c>
      <c r="BF603" s="303">
        <f t="shared" si="321"/>
        <v>34</v>
      </c>
      <c r="BG603" s="303">
        <f t="shared" si="322"/>
        <v>37</v>
      </c>
      <c r="BH603" s="303"/>
      <c r="BI603" s="303">
        <f t="shared" si="323"/>
        <v>39</v>
      </c>
      <c r="BJ603" s="303">
        <f t="shared" si="324"/>
        <v>37</v>
      </c>
      <c r="BK603" s="303">
        <f t="shared" si="325"/>
        <v>132</v>
      </c>
      <c r="BL603" s="303">
        <f t="shared" si="326"/>
        <v>28</v>
      </c>
      <c r="BM603" s="303" t="str">
        <f t="shared" si="327"/>
        <v>-</v>
      </c>
      <c r="BN603" s="303">
        <f t="shared" si="328"/>
        <v>21</v>
      </c>
      <c r="CB603" s="307"/>
      <c r="CC603" s="307"/>
      <c r="CD603" s="307"/>
      <c r="CE603" s="307"/>
      <c r="CF603" s="307"/>
      <c r="CG603" s="307"/>
      <c r="CH603" s="307"/>
      <c r="CI603" s="307"/>
      <c r="CJ603" s="307"/>
      <c r="CK603" s="307"/>
      <c r="CL603" s="307"/>
      <c r="CM603" s="307"/>
      <c r="CN603" s="307"/>
      <c r="CO603" s="307"/>
      <c r="CP603" s="307"/>
      <c r="CQ603" s="307"/>
      <c r="CR603" s="307"/>
      <c r="CS603" s="307"/>
      <c r="CT603" s="307"/>
      <c r="CU603" s="307"/>
      <c r="CV603" s="307"/>
      <c r="CW603" s="307"/>
      <c r="CX603" s="307"/>
      <c r="CY603" s="307"/>
      <c r="CZ603" s="307"/>
      <c r="DA603" s="307"/>
      <c r="DB603" s="307"/>
      <c r="DC603" s="307"/>
      <c r="DD603" s="307"/>
      <c r="DE603" s="307"/>
      <c r="DF603" s="307"/>
      <c r="DG603" s="307"/>
      <c r="DH603" s="307"/>
      <c r="DI603" s="390"/>
      <c r="DJ603" s="390"/>
      <c r="DK603" s="307"/>
      <c r="DL603" s="307"/>
      <c r="DM603" s="307"/>
      <c r="DN603" s="307"/>
      <c r="DO603" s="307"/>
      <c r="DP603" s="307"/>
      <c r="DQ603" s="307"/>
      <c r="DR603" s="307"/>
      <c r="DS603" s="307"/>
      <c r="DT603" s="307"/>
      <c r="DU603" s="307"/>
      <c r="DV603" s="307"/>
      <c r="DW603" s="307"/>
      <c r="DX603" s="307"/>
      <c r="DY603" s="307"/>
      <c r="DZ603" s="307"/>
      <c r="EA603" s="307"/>
      <c r="EB603" s="307"/>
      <c r="EC603" s="307"/>
      <c r="ED603" s="307"/>
      <c r="EE603" s="307"/>
      <c r="EF603" s="307"/>
      <c r="EG603" s="307"/>
      <c r="EH603" s="307"/>
      <c r="EI603" s="307"/>
      <c r="EJ603" s="307"/>
      <c r="EK603" s="307"/>
      <c r="EL603" s="307"/>
      <c r="EM603" s="307"/>
      <c r="EN603" s="307"/>
      <c r="EO603" s="307"/>
      <c r="EP603" s="307"/>
      <c r="EQ603" s="307"/>
      <c r="ER603" s="307"/>
      <c r="ES603" s="307"/>
      <c r="ET603" s="307"/>
      <c r="EU603" s="390"/>
      <c r="EV603" s="390"/>
      <c r="EW603" s="307"/>
      <c r="EX603" s="307"/>
      <c r="EY603" s="307"/>
      <c r="EZ603" s="307"/>
      <c r="FA603" s="307"/>
      <c r="FB603" s="307"/>
      <c r="FC603" s="307"/>
      <c r="FD603" s="307"/>
      <c r="FE603" s="307"/>
      <c r="FF603" s="307"/>
      <c r="FG603" s="307"/>
      <c r="FH603" s="307"/>
      <c r="FI603" s="307"/>
      <c r="FJ603" s="307"/>
      <c r="FK603" s="307"/>
      <c r="FL603" s="307"/>
      <c r="FM603" s="307"/>
      <c r="FN603" s="307"/>
      <c r="FO603" s="307"/>
      <c r="FP603" s="307"/>
      <c r="FQ603" s="307"/>
      <c r="FR603" s="307"/>
      <c r="FS603" s="307"/>
      <c r="FT603" s="307"/>
      <c r="FU603" s="307"/>
      <c r="FV603" s="307"/>
      <c r="FW603" s="307"/>
      <c r="FX603" s="307"/>
      <c r="FY603" s="307"/>
      <c r="FZ603" s="307"/>
      <c r="GA603" s="307"/>
      <c r="GB603" s="307"/>
      <c r="GC603" s="307"/>
      <c r="GD603" s="307"/>
      <c r="GE603" s="307"/>
      <c r="GF603" s="307"/>
      <c r="GG603" s="307"/>
      <c r="GH603" s="307"/>
      <c r="GI603" s="307"/>
      <c r="GJ603" s="307"/>
      <c r="GK603" s="307"/>
      <c r="GL603" s="307"/>
      <c r="GM603" s="307"/>
      <c r="GN603" s="307"/>
      <c r="GO603" s="307"/>
      <c r="GP603" s="307"/>
      <c r="GQ603" s="307"/>
      <c r="GR603" s="307"/>
      <c r="GS603" s="307"/>
      <c r="GT603" s="307"/>
      <c r="GU603" s="307"/>
      <c r="GV603" s="307"/>
      <c r="GW603" s="307"/>
      <c r="GX603" s="307"/>
      <c r="GY603" s="307"/>
      <c r="GZ603" s="307"/>
      <c r="HA603" s="307"/>
      <c r="HB603" s="307"/>
      <c r="HC603" s="307"/>
      <c r="HD603" s="307"/>
      <c r="HE603" s="307"/>
      <c r="HF603" s="307"/>
      <c r="HG603" s="307"/>
      <c r="HH603" s="307"/>
      <c r="HI603" s="307"/>
      <c r="HJ603" s="307"/>
      <c r="HK603" s="307"/>
      <c r="HL603" s="307"/>
      <c r="HM603" s="307"/>
      <c r="HN603" s="307"/>
      <c r="HO603" s="307"/>
      <c r="HP603" s="307"/>
      <c r="HQ603" s="307"/>
      <c r="HR603" s="307"/>
      <c r="HS603" s="307"/>
      <c r="HT603" s="307"/>
      <c r="HU603" s="307"/>
      <c r="HV603" s="307"/>
      <c r="HW603" s="307"/>
      <c r="HX603" s="307"/>
      <c r="HY603" s="307"/>
      <c r="HZ603" s="307"/>
      <c r="IA603" s="307"/>
      <c r="IB603" s="307"/>
      <c r="IC603" s="307"/>
      <c r="ID603" s="307"/>
      <c r="IE603" s="307"/>
      <c r="IF603" s="307"/>
      <c r="IG603" s="307"/>
      <c r="IH603" s="307"/>
      <c r="II603" s="307"/>
      <c r="IJ603" s="307"/>
      <c r="IK603" s="307"/>
      <c r="IL603" s="307"/>
      <c r="IM603" s="307"/>
      <c r="IN603" s="307"/>
      <c r="IO603" s="307"/>
      <c r="IP603" s="307"/>
      <c r="IQ603" s="307"/>
      <c r="IR603" s="307"/>
      <c r="IS603" s="307"/>
      <c r="IT603" s="307"/>
      <c r="IU603" s="307"/>
      <c r="IV603" s="307"/>
      <c r="IW603" s="307"/>
      <c r="IX603" s="307"/>
      <c r="IY603" s="307"/>
      <c r="IZ603" s="307"/>
      <c r="JA603" s="307"/>
      <c r="JB603" s="307"/>
      <c r="JC603" s="307"/>
      <c r="JD603" s="307"/>
      <c r="JE603" s="307"/>
      <c r="JF603" s="307"/>
      <c r="JG603" s="307"/>
      <c r="JH603" s="307"/>
      <c r="JI603" s="307"/>
      <c r="JJ603" s="307"/>
      <c r="JK603" s="307"/>
      <c r="JL603" s="307"/>
      <c r="JM603" s="307"/>
      <c r="JN603" s="307"/>
      <c r="JO603" s="307"/>
      <c r="JP603" s="307"/>
      <c r="JQ603" s="307"/>
      <c r="JR603" s="307"/>
      <c r="JS603" s="307"/>
      <c r="JT603" s="307"/>
      <c r="JU603" s="307"/>
      <c r="JV603" s="307"/>
      <c r="JW603" s="307"/>
      <c r="JX603" s="307"/>
      <c r="JY603" s="307"/>
      <c r="JZ603" s="307"/>
      <c r="KA603" s="307"/>
      <c r="KB603" s="307"/>
      <c r="KC603" s="307"/>
      <c r="KD603" s="307"/>
      <c r="KE603" s="307"/>
      <c r="KF603" s="307"/>
      <c r="KG603" s="307"/>
      <c r="KH603" s="307"/>
      <c r="KI603" s="307"/>
      <c r="KJ603" s="307"/>
      <c r="KK603" s="307"/>
      <c r="KL603" s="307"/>
      <c r="KM603" s="307"/>
      <c r="KN603" s="307"/>
      <c r="KO603" s="307"/>
      <c r="KP603" s="307"/>
      <c r="KQ603" s="307"/>
      <c r="KR603" s="307"/>
      <c r="KS603" s="307"/>
      <c r="KT603" s="307"/>
    </row>
    <row r="604" spans="14:306" s="56" customFormat="1" ht="15" customHeight="1">
      <c r="N604" s="427"/>
      <c r="O604" s="303"/>
      <c r="P604" s="303"/>
      <c r="Q604" s="427"/>
      <c r="R604" s="427"/>
      <c r="S604" s="303"/>
      <c r="T604" s="303"/>
      <c r="U604" s="303"/>
      <c r="W604" s="342"/>
      <c r="X604" s="342"/>
      <c r="Y604" s="342"/>
      <c r="Z604" s="342"/>
      <c r="AA604" s="342"/>
      <c r="AB604" s="342"/>
      <c r="AC604" s="342"/>
      <c r="AD604" s="342"/>
      <c r="AE604" s="342"/>
      <c r="AG604" s="354">
        <v>18</v>
      </c>
      <c r="AH604" s="354"/>
      <c r="AI604" s="356" t="s">
        <v>564</v>
      </c>
      <c r="AJ604" s="356" t="s">
        <v>0</v>
      </c>
      <c r="AK604" s="356" t="s">
        <v>162</v>
      </c>
      <c r="AL604" s="359">
        <v>27</v>
      </c>
      <c r="AM604" s="356" t="s">
        <v>871</v>
      </c>
      <c r="AN604" s="356" t="s">
        <v>145</v>
      </c>
      <c r="AO604" s="359">
        <v>25</v>
      </c>
      <c r="AP604" s="359">
        <v>34</v>
      </c>
      <c r="AQ604" s="356" t="s">
        <v>195</v>
      </c>
      <c r="AR604" s="356" t="s">
        <v>653</v>
      </c>
      <c r="AS604" s="359">
        <v>37</v>
      </c>
      <c r="AT604" s="356" t="s">
        <v>872</v>
      </c>
      <c r="AU604" s="356"/>
      <c r="AV604" s="359">
        <v>28</v>
      </c>
      <c r="AW604" s="356" t="s">
        <v>0</v>
      </c>
      <c r="AX604" s="359">
        <v>21</v>
      </c>
      <c r="AY604" s="303">
        <f t="shared" si="314"/>
        <v>66</v>
      </c>
      <c r="AZ604" s="303">
        <f t="shared" si="315"/>
        <v>37</v>
      </c>
      <c r="BA604" s="303">
        <f t="shared" si="316"/>
        <v>29</v>
      </c>
      <c r="BB604" s="303">
        <f t="shared" si="317"/>
        <v>28</v>
      </c>
      <c r="BC604" s="303">
        <f t="shared" si="318"/>
        <v>83</v>
      </c>
      <c r="BD604" s="303">
        <f t="shared" si="319"/>
        <v>54</v>
      </c>
      <c r="BE604" s="303">
        <f t="shared" si="320"/>
        <v>26</v>
      </c>
      <c r="BF604" s="303">
        <f t="shared" si="321"/>
        <v>35</v>
      </c>
      <c r="BG604" s="303">
        <f t="shared" si="322"/>
        <v>39</v>
      </c>
      <c r="BH604" s="303"/>
      <c r="BI604" s="303">
        <f t="shared" si="323"/>
        <v>41</v>
      </c>
      <c r="BJ604" s="303">
        <f t="shared" si="324"/>
        <v>38</v>
      </c>
      <c r="BK604" s="303">
        <f t="shared" si="325"/>
        <v>135</v>
      </c>
      <c r="BL604" s="303">
        <f t="shared" si="326"/>
        <v>29</v>
      </c>
      <c r="BM604" s="303">
        <f t="shared" si="327"/>
        <v>33</v>
      </c>
      <c r="BN604" s="303">
        <f t="shared" si="328"/>
        <v>22</v>
      </c>
      <c r="CB604" s="307"/>
      <c r="CC604" s="307"/>
      <c r="CD604" s="307"/>
      <c r="CE604" s="307"/>
      <c r="CF604" s="307"/>
      <c r="CG604" s="307"/>
      <c r="CH604" s="307"/>
      <c r="CI604" s="307"/>
      <c r="CJ604" s="307"/>
      <c r="CK604" s="307"/>
      <c r="CL604" s="307"/>
      <c r="CM604" s="307"/>
      <c r="CN604" s="307"/>
      <c r="CO604" s="307"/>
      <c r="CP604" s="307"/>
      <c r="CQ604" s="307"/>
      <c r="CR604" s="307"/>
      <c r="CS604" s="307"/>
      <c r="CT604" s="307"/>
      <c r="CU604" s="307"/>
      <c r="CV604" s="307"/>
      <c r="CW604" s="307"/>
      <c r="CX604" s="307"/>
      <c r="CY604" s="307"/>
      <c r="CZ604" s="307"/>
      <c r="DA604" s="307"/>
      <c r="DB604" s="307"/>
      <c r="DC604" s="307"/>
      <c r="DD604" s="307"/>
      <c r="DE604" s="307"/>
      <c r="DF604" s="307"/>
      <c r="DG604" s="307"/>
      <c r="DH604" s="307"/>
      <c r="DI604" s="390"/>
      <c r="DJ604" s="390"/>
      <c r="DK604" s="307"/>
      <c r="DL604" s="307"/>
      <c r="DM604" s="307"/>
      <c r="DN604" s="307"/>
      <c r="DO604" s="307"/>
      <c r="DP604" s="307"/>
      <c r="DQ604" s="307"/>
      <c r="DR604" s="307"/>
      <c r="DS604" s="307"/>
      <c r="DT604" s="307"/>
      <c r="DU604" s="307"/>
      <c r="DV604" s="307"/>
      <c r="DW604" s="307"/>
      <c r="DX604" s="307"/>
      <c r="DY604" s="307"/>
      <c r="DZ604" s="307"/>
      <c r="EA604" s="307"/>
      <c r="EB604" s="307"/>
      <c r="EC604" s="307"/>
      <c r="ED604" s="307"/>
      <c r="EE604" s="307"/>
      <c r="EF604" s="307"/>
      <c r="EG604" s="307"/>
      <c r="EH604" s="307"/>
      <c r="EI604" s="307"/>
      <c r="EJ604" s="307"/>
      <c r="EK604" s="307"/>
      <c r="EL604" s="307"/>
      <c r="EM604" s="307"/>
      <c r="EN604" s="307"/>
      <c r="EO604" s="307"/>
      <c r="EP604" s="307"/>
      <c r="EQ604" s="307"/>
      <c r="ER604" s="307"/>
      <c r="ES604" s="307"/>
      <c r="ET604" s="307"/>
      <c r="EU604" s="390"/>
      <c r="EV604" s="390"/>
      <c r="EW604" s="307"/>
      <c r="EX604" s="307"/>
      <c r="EY604" s="307"/>
      <c r="EZ604" s="307"/>
      <c r="FA604" s="307"/>
      <c r="FB604" s="307"/>
      <c r="FC604" s="307"/>
      <c r="FD604" s="307"/>
      <c r="FE604" s="307"/>
      <c r="FF604" s="307"/>
      <c r="FG604" s="307"/>
      <c r="FH604" s="307"/>
      <c r="FI604" s="307"/>
      <c r="FJ604" s="307"/>
      <c r="FK604" s="307"/>
      <c r="FL604" s="307"/>
      <c r="FM604" s="307"/>
      <c r="FN604" s="307"/>
      <c r="FO604" s="307"/>
      <c r="FP604" s="307"/>
      <c r="FQ604" s="307"/>
      <c r="FR604" s="307"/>
      <c r="FS604" s="307"/>
      <c r="FT604" s="307"/>
      <c r="FU604" s="307"/>
      <c r="FV604" s="307"/>
      <c r="FW604" s="307"/>
      <c r="FX604" s="307"/>
      <c r="FY604" s="307"/>
      <c r="FZ604" s="307"/>
      <c r="GA604" s="307"/>
      <c r="GB604" s="307"/>
      <c r="GC604" s="307"/>
      <c r="GD604" s="307"/>
      <c r="GE604" s="307"/>
      <c r="GF604" s="307"/>
      <c r="GG604" s="307"/>
      <c r="GH604" s="307"/>
      <c r="GI604" s="307"/>
      <c r="GJ604" s="307"/>
      <c r="GK604" s="307"/>
      <c r="GL604" s="307"/>
      <c r="GM604" s="307"/>
      <c r="GN604" s="307"/>
      <c r="GO604" s="307"/>
      <c r="GP604" s="307"/>
      <c r="GQ604" s="307"/>
      <c r="GR604" s="307"/>
      <c r="GS604" s="307"/>
      <c r="GT604" s="307"/>
      <c r="GU604" s="307"/>
      <c r="GV604" s="307"/>
      <c r="GW604" s="307"/>
      <c r="GX604" s="307"/>
      <c r="GY604" s="307"/>
      <c r="GZ604" s="307"/>
      <c r="HA604" s="307"/>
      <c r="HB604" s="307"/>
      <c r="HC604" s="307"/>
      <c r="HD604" s="307"/>
      <c r="HE604" s="307"/>
      <c r="HF604" s="307"/>
      <c r="HG604" s="307"/>
      <c r="HH604" s="307"/>
      <c r="HI604" s="307"/>
      <c r="HJ604" s="307"/>
      <c r="HK604" s="307"/>
      <c r="HL604" s="307"/>
      <c r="HM604" s="307"/>
      <c r="HN604" s="307"/>
      <c r="HO604" s="307"/>
      <c r="HP604" s="307"/>
      <c r="HQ604" s="307"/>
      <c r="HR604" s="307"/>
      <c r="HS604" s="307"/>
      <c r="HT604" s="307"/>
      <c r="HU604" s="307"/>
      <c r="HV604" s="307"/>
      <c r="HW604" s="307"/>
      <c r="HX604" s="307"/>
      <c r="HY604" s="307"/>
      <c r="HZ604" s="307"/>
      <c r="IA604" s="307"/>
      <c r="IB604" s="307"/>
      <c r="IC604" s="307"/>
      <c r="ID604" s="307"/>
      <c r="IE604" s="307"/>
      <c r="IF604" s="307"/>
      <c r="IG604" s="307"/>
      <c r="IH604" s="307"/>
      <c r="II604" s="307"/>
      <c r="IJ604" s="307"/>
      <c r="IK604" s="307"/>
      <c r="IL604" s="307"/>
      <c r="IM604" s="307"/>
      <c r="IN604" s="307"/>
      <c r="IO604" s="307"/>
      <c r="IP604" s="307"/>
      <c r="IQ604" s="307"/>
      <c r="IR604" s="307"/>
      <c r="IS604" s="307"/>
      <c r="IT604" s="307"/>
      <c r="IU604" s="307"/>
      <c r="IV604" s="307"/>
      <c r="IW604" s="307"/>
      <c r="IX604" s="307"/>
      <c r="IY604" s="307"/>
      <c r="IZ604" s="307"/>
      <c r="JA604" s="307"/>
      <c r="JB604" s="307"/>
      <c r="JC604" s="307"/>
      <c r="JD604" s="307"/>
      <c r="JE604" s="307"/>
      <c r="JF604" s="307"/>
      <c r="JG604" s="307"/>
      <c r="JH604" s="307"/>
      <c r="JI604" s="307"/>
      <c r="JJ604" s="307"/>
      <c r="JK604" s="307"/>
      <c r="JL604" s="307"/>
      <c r="JM604" s="307"/>
      <c r="JN604" s="307"/>
      <c r="JO604" s="307"/>
      <c r="JP604" s="307"/>
      <c r="JQ604" s="307"/>
      <c r="JR604" s="307"/>
      <c r="JS604" s="307"/>
      <c r="JT604" s="307"/>
      <c r="JU604" s="307"/>
      <c r="JV604" s="307"/>
      <c r="JW604" s="307"/>
      <c r="JX604" s="307"/>
      <c r="JY604" s="307"/>
      <c r="JZ604" s="307"/>
      <c r="KA604" s="307"/>
      <c r="KB604" s="307"/>
      <c r="KC604" s="307"/>
      <c r="KD604" s="307"/>
      <c r="KE604" s="307"/>
      <c r="KF604" s="307"/>
      <c r="KG604" s="307"/>
      <c r="KH604" s="307"/>
      <c r="KI604" s="307"/>
      <c r="KJ604" s="307"/>
      <c r="KK604" s="307"/>
      <c r="KL604" s="307"/>
      <c r="KM604" s="307"/>
      <c r="KN604" s="307"/>
      <c r="KO604" s="307"/>
      <c r="KP604" s="307"/>
      <c r="KQ604" s="307"/>
      <c r="KR604" s="307"/>
      <c r="KS604" s="307"/>
      <c r="KT604" s="307"/>
    </row>
    <row r="605" spans="14:306" s="56" customFormat="1" ht="15" customHeight="1">
      <c r="N605" s="427"/>
      <c r="O605" s="303"/>
      <c r="P605" s="303"/>
      <c r="Q605" s="303"/>
      <c r="R605" s="303"/>
      <c r="S605" s="303"/>
      <c r="T605" s="303"/>
      <c r="U605" s="427"/>
      <c r="W605" s="342"/>
      <c r="X605" s="342"/>
      <c r="Y605" s="342"/>
      <c r="Z605" s="342"/>
      <c r="AA605" s="342"/>
      <c r="AB605" s="342"/>
      <c r="AC605" s="342"/>
      <c r="AD605" s="342"/>
      <c r="AE605" s="342"/>
      <c r="AG605" s="354">
        <v>19</v>
      </c>
      <c r="AH605" s="354"/>
      <c r="AI605" s="356" t="s">
        <v>860</v>
      </c>
      <c r="AJ605" s="356" t="s">
        <v>807</v>
      </c>
      <c r="AK605" s="356" t="s">
        <v>77</v>
      </c>
      <c r="AL605" s="359">
        <v>28</v>
      </c>
      <c r="AM605" s="356" t="s">
        <v>873</v>
      </c>
      <c r="AN605" s="356" t="s">
        <v>32</v>
      </c>
      <c r="AO605" s="356" t="s">
        <v>272</v>
      </c>
      <c r="AP605" s="359">
        <v>35</v>
      </c>
      <c r="AQ605" s="356" t="s">
        <v>136</v>
      </c>
      <c r="AR605" s="356" t="s">
        <v>864</v>
      </c>
      <c r="AS605" s="359">
        <v>38</v>
      </c>
      <c r="AT605" s="356" t="s">
        <v>865</v>
      </c>
      <c r="AU605" s="356"/>
      <c r="AV605" s="356" t="s">
        <v>327</v>
      </c>
      <c r="AW605" s="356" t="s">
        <v>137</v>
      </c>
      <c r="AX605" s="356" t="s">
        <v>84</v>
      </c>
      <c r="AY605" s="303">
        <f>IF(AI605="-",AI605,IF(ISNUMBER(AI605),AI605,MID(AI605,(FIND("-",AI605)+1),3)+1))</f>
        <v>69</v>
      </c>
      <c r="AZ605" s="303">
        <f>IF(AJ605="-",AJ605,IF(ISNUMBER(AJ605),AJ605,MID(AJ605,(FIND("-",AJ605)+1),3)+1))</f>
        <v>45</v>
      </c>
      <c r="BA605" s="303">
        <f>IF(AK605="-",AK605,IF(ISNUMBER(AK605),AK605,MID(AK605,(FIND("-",AK605)+1),3)+1))</f>
        <v>33</v>
      </c>
      <c r="BB605" s="303">
        <v>29</v>
      </c>
      <c r="BC605" s="303">
        <f>IF(AM605="-",AM605,IF(ISNUMBER(AM605),AM605,MID(AM605,(FIND("-",AM605)+1),3)+1))</f>
        <v>120</v>
      </c>
      <c r="BD605" s="303">
        <f>IF(AN605="-",AN605,IF(ISNUMBER(AN605),AN605,MID(AN605,(FIND("-",AN605)+1),3)+1))</f>
        <v>69</v>
      </c>
      <c r="BE605" s="303">
        <f>IF(AO605="-",AO605,IF(ISNUMBER(AO605),AO605,MID(AO605,(FIND("-",AO605)+1),3)+1))</f>
        <v>31</v>
      </c>
      <c r="BF605" s="303">
        <v>36</v>
      </c>
      <c r="BG605" s="303">
        <f>IF(AQ605="-",AQ605,IF(ISNUMBER(AQ605),AQ605,MID(AQ605,(FIND("-",AQ605)+1),3)+1))</f>
        <v>43</v>
      </c>
      <c r="BH605" s="303"/>
      <c r="BI605" s="303">
        <f>IF(AR605="-",AR605,IF(ISNUMBER(AR605),AR605,MID(AR605,(FIND("-",AR605)+1),3)+1))</f>
        <v>61</v>
      </c>
      <c r="BJ605" s="303">
        <v>39</v>
      </c>
      <c r="BK605" s="303">
        <f>IF(AT605="-",AT605,IF(ISNUMBER(AT605),AT605,MID(AT605,(FIND("-",AT605)+1),3)+1))</f>
        <v>137</v>
      </c>
      <c r="BL605" s="303">
        <f>IF(AV605="-",AV605,IF(ISNUMBER(AV605),AV605,MID(AV605,(FIND("-",AV605)+1),3)+1))</f>
        <v>34</v>
      </c>
      <c r="BM605" s="303">
        <f>IF(AW605="-",AW605,IF(ISNUMBER(AW605),AW605,MID(AW605,(FIND("-",AW605)+1),3)+1))</f>
        <v>35</v>
      </c>
      <c r="BN605" s="303">
        <f>IF(AX605="-",AX605,IF(ISNUMBER(AX605),AX605,MID(AX605,(FIND("-",AX605)+1),3)+1))</f>
        <v>25</v>
      </c>
      <c r="CB605" s="307"/>
      <c r="CC605" s="307"/>
      <c r="CD605" s="307"/>
      <c r="CE605" s="307"/>
      <c r="CF605" s="307"/>
      <c r="CG605" s="307"/>
      <c r="CH605" s="307"/>
      <c r="CI605" s="307"/>
      <c r="CJ605" s="307"/>
      <c r="CK605" s="307"/>
      <c r="CL605" s="307"/>
      <c r="CM605" s="307"/>
      <c r="CN605" s="307"/>
      <c r="CO605" s="307"/>
      <c r="CP605" s="307"/>
      <c r="CQ605" s="307"/>
      <c r="CR605" s="307"/>
      <c r="CS605" s="307"/>
      <c r="CT605" s="307"/>
      <c r="CU605" s="307"/>
      <c r="CV605" s="307"/>
      <c r="CW605" s="307"/>
      <c r="CX605" s="307"/>
      <c r="CY605" s="307"/>
      <c r="CZ605" s="307"/>
      <c r="DA605" s="307"/>
      <c r="DB605" s="307"/>
      <c r="DC605" s="307"/>
      <c r="DD605" s="307"/>
      <c r="DE605" s="307"/>
      <c r="DF605" s="307"/>
      <c r="DG605" s="307"/>
      <c r="DH605" s="307"/>
      <c r="DI605" s="390"/>
      <c r="DJ605" s="390"/>
      <c r="DK605" s="307"/>
      <c r="DL605" s="307"/>
      <c r="DM605" s="307"/>
      <c r="DN605" s="307"/>
      <c r="DO605" s="307"/>
      <c r="DP605" s="307"/>
      <c r="DQ605" s="307"/>
      <c r="DR605" s="307"/>
      <c r="DS605" s="307"/>
      <c r="DT605" s="307"/>
      <c r="DU605" s="307"/>
      <c r="DV605" s="307"/>
      <c r="DW605" s="307"/>
      <c r="DX605" s="307"/>
      <c r="DY605" s="307"/>
      <c r="DZ605" s="307"/>
      <c r="EA605" s="307"/>
      <c r="EB605" s="307"/>
      <c r="EC605" s="307"/>
      <c r="ED605" s="307"/>
      <c r="EE605" s="307"/>
      <c r="EF605" s="307"/>
      <c r="EG605" s="307"/>
      <c r="EH605" s="307"/>
      <c r="EI605" s="307"/>
      <c r="EJ605" s="307"/>
      <c r="EK605" s="307"/>
      <c r="EL605" s="307"/>
      <c r="EM605" s="307"/>
      <c r="EN605" s="307"/>
      <c r="EO605" s="307"/>
      <c r="EP605" s="307"/>
      <c r="EQ605" s="307"/>
      <c r="ER605" s="307"/>
      <c r="ES605" s="307"/>
      <c r="ET605" s="307"/>
      <c r="EU605" s="390"/>
      <c r="EV605" s="390"/>
      <c r="EW605" s="307"/>
      <c r="EX605" s="307"/>
      <c r="EY605" s="307"/>
      <c r="EZ605" s="307"/>
      <c r="FA605" s="307"/>
      <c r="FB605" s="307"/>
      <c r="FC605" s="307"/>
      <c r="FD605" s="307"/>
      <c r="FE605" s="307"/>
      <c r="FF605" s="307"/>
      <c r="FG605" s="307"/>
      <c r="FH605" s="307"/>
      <c r="FI605" s="307"/>
      <c r="FJ605" s="307"/>
      <c r="FK605" s="307"/>
      <c r="FL605" s="307"/>
      <c r="FM605" s="307"/>
      <c r="FN605" s="307"/>
      <c r="FO605" s="307"/>
      <c r="FP605" s="307"/>
      <c r="FQ605" s="307"/>
      <c r="FR605" s="307"/>
      <c r="FS605" s="307"/>
      <c r="FT605" s="307"/>
      <c r="FU605" s="307"/>
      <c r="FV605" s="307"/>
      <c r="FW605" s="307"/>
      <c r="FX605" s="307"/>
      <c r="FY605" s="307"/>
      <c r="FZ605" s="307"/>
      <c r="GA605" s="307"/>
      <c r="GB605" s="307"/>
      <c r="GC605" s="307"/>
      <c r="GD605" s="307"/>
      <c r="GE605" s="307"/>
      <c r="GF605" s="307"/>
      <c r="GG605" s="307"/>
      <c r="GH605" s="307"/>
      <c r="GI605" s="307"/>
      <c r="GJ605" s="307"/>
      <c r="GK605" s="307"/>
      <c r="GL605" s="307"/>
      <c r="GM605" s="307"/>
      <c r="GN605" s="307"/>
      <c r="GO605" s="307"/>
      <c r="GP605" s="307"/>
      <c r="GQ605" s="307"/>
      <c r="GR605" s="307"/>
      <c r="GS605" s="307"/>
      <c r="GT605" s="307"/>
      <c r="GU605" s="307"/>
      <c r="GV605" s="307"/>
      <c r="GW605" s="307"/>
      <c r="GX605" s="307"/>
      <c r="GY605" s="307"/>
      <c r="GZ605" s="307"/>
      <c r="HA605" s="307"/>
      <c r="HB605" s="307"/>
      <c r="HC605" s="307"/>
      <c r="HD605" s="307"/>
      <c r="HE605" s="307"/>
      <c r="HF605" s="307"/>
      <c r="HG605" s="307"/>
      <c r="HH605" s="307"/>
      <c r="HI605" s="307"/>
      <c r="HJ605" s="307"/>
      <c r="HK605" s="307"/>
      <c r="HL605" s="307"/>
      <c r="HM605" s="307"/>
      <c r="HN605" s="307"/>
      <c r="HO605" s="307"/>
      <c r="HP605" s="307"/>
      <c r="HQ605" s="307"/>
      <c r="HR605" s="307"/>
      <c r="HS605" s="307"/>
      <c r="HT605" s="307"/>
      <c r="HU605" s="307"/>
      <c r="HV605" s="307"/>
      <c r="HW605" s="307"/>
      <c r="HX605" s="307"/>
      <c r="HY605" s="307"/>
      <c r="HZ605" s="307"/>
      <c r="IA605" s="307"/>
      <c r="IB605" s="307"/>
      <c r="IC605" s="307"/>
      <c r="ID605" s="307"/>
      <c r="IE605" s="307"/>
      <c r="IF605" s="307"/>
      <c r="IG605" s="307"/>
      <c r="IH605" s="307"/>
      <c r="II605" s="307"/>
      <c r="IJ605" s="307"/>
      <c r="IK605" s="307"/>
      <c r="IL605" s="307"/>
      <c r="IM605" s="307"/>
      <c r="IN605" s="307"/>
      <c r="IO605" s="307"/>
      <c r="IP605" s="307"/>
      <c r="IQ605" s="307"/>
      <c r="IR605" s="307"/>
      <c r="IS605" s="307"/>
      <c r="IT605" s="307"/>
      <c r="IU605" s="307"/>
      <c r="IV605" s="307"/>
      <c r="IW605" s="307"/>
      <c r="IX605" s="307"/>
      <c r="IY605" s="307"/>
      <c r="IZ605" s="307"/>
      <c r="JA605" s="307"/>
      <c r="JB605" s="307"/>
      <c r="JC605" s="307"/>
      <c r="JD605" s="307"/>
      <c r="JE605" s="307"/>
      <c r="JF605" s="307"/>
      <c r="JG605" s="307"/>
      <c r="JH605" s="307"/>
      <c r="JI605" s="307"/>
      <c r="JJ605" s="307"/>
      <c r="JK605" s="307"/>
      <c r="JL605" s="307"/>
      <c r="JM605" s="307"/>
      <c r="JN605" s="307"/>
      <c r="JO605" s="307"/>
      <c r="JP605" s="307"/>
      <c r="JQ605" s="307"/>
      <c r="JR605" s="307"/>
      <c r="JS605" s="307"/>
      <c r="JT605" s="307"/>
      <c r="JU605" s="307"/>
      <c r="JV605" s="307"/>
      <c r="JW605" s="307"/>
      <c r="JX605" s="307"/>
      <c r="JY605" s="307"/>
      <c r="JZ605" s="307"/>
      <c r="KA605" s="307"/>
      <c r="KB605" s="307"/>
      <c r="KC605" s="307"/>
      <c r="KD605" s="307"/>
      <c r="KE605" s="307"/>
      <c r="KF605" s="307"/>
      <c r="KG605" s="307"/>
      <c r="KH605" s="307"/>
      <c r="KI605" s="307"/>
      <c r="KJ605" s="307"/>
      <c r="KK605" s="307"/>
      <c r="KL605" s="307"/>
      <c r="KM605" s="307"/>
      <c r="KN605" s="307"/>
      <c r="KO605" s="307"/>
      <c r="KP605" s="307"/>
      <c r="KQ605" s="307"/>
      <c r="KR605" s="307"/>
      <c r="KS605" s="307"/>
      <c r="KT605" s="307"/>
    </row>
    <row r="606" spans="14:306" s="56" customFormat="1" ht="15" customHeight="1">
      <c r="N606" s="427"/>
      <c r="O606" s="303"/>
      <c r="P606" s="427"/>
      <c r="Q606" s="427"/>
      <c r="R606" s="427"/>
      <c r="S606" s="427"/>
      <c r="T606" s="303"/>
      <c r="U606" s="303"/>
      <c r="W606" s="342"/>
      <c r="X606" s="342"/>
      <c r="Y606" s="342"/>
      <c r="Z606" s="342"/>
      <c r="AA606" s="342"/>
      <c r="AB606" s="342"/>
      <c r="AC606" s="342"/>
      <c r="AD606" s="342"/>
      <c r="AE606" s="342"/>
      <c r="AG606" s="303"/>
      <c r="AH606" s="303"/>
      <c r="AI606" s="362"/>
      <c r="AJ606" s="362"/>
      <c r="AK606" s="362"/>
      <c r="AL606" s="362"/>
      <c r="AM606" s="362"/>
      <c r="AN606" s="362"/>
      <c r="AO606" s="362"/>
      <c r="AP606" s="362"/>
      <c r="AQ606" s="362"/>
      <c r="AR606" s="362"/>
      <c r="AS606" s="362"/>
      <c r="AT606" s="362"/>
      <c r="AU606" s="362"/>
      <c r="AV606" s="362"/>
      <c r="AW606" s="362"/>
      <c r="AX606" s="362"/>
      <c r="AY606" s="303"/>
      <c r="AZ606" s="303"/>
      <c r="BA606" s="303"/>
      <c r="BB606" s="303"/>
      <c r="BC606" s="303"/>
      <c r="BD606" s="303"/>
      <c r="BE606" s="303"/>
      <c r="BF606" s="303"/>
      <c r="BG606" s="303"/>
      <c r="BH606" s="303"/>
      <c r="BI606" s="303"/>
      <c r="BJ606" s="303"/>
      <c r="BK606" s="303"/>
      <c r="BL606" s="303"/>
      <c r="BM606" s="303"/>
      <c r="BN606" s="303"/>
      <c r="CB606" s="307"/>
      <c r="CC606" s="307"/>
      <c r="CD606" s="307"/>
      <c r="CE606" s="307"/>
      <c r="CF606" s="307"/>
      <c r="CG606" s="307"/>
      <c r="CH606" s="307"/>
      <c r="CI606" s="307"/>
      <c r="CJ606" s="307"/>
      <c r="CK606" s="307"/>
      <c r="CL606" s="307"/>
      <c r="CM606" s="307"/>
      <c r="CN606" s="307"/>
      <c r="CO606" s="307"/>
      <c r="CP606" s="307"/>
      <c r="CQ606" s="307"/>
      <c r="CR606" s="307"/>
      <c r="CS606" s="307"/>
      <c r="CT606" s="307"/>
      <c r="CU606" s="307"/>
      <c r="CV606" s="307"/>
      <c r="CW606" s="307"/>
      <c r="CX606" s="307"/>
      <c r="CY606" s="307"/>
      <c r="CZ606" s="307"/>
      <c r="DA606" s="307"/>
      <c r="DB606" s="307"/>
      <c r="DC606" s="307"/>
      <c r="DD606" s="307"/>
      <c r="DE606" s="307"/>
      <c r="DF606" s="307"/>
      <c r="DG606" s="307"/>
      <c r="DH606" s="307"/>
      <c r="DI606" s="390"/>
      <c r="DJ606" s="390"/>
      <c r="DK606" s="307"/>
      <c r="DL606" s="307"/>
      <c r="DM606" s="307"/>
      <c r="DN606" s="307"/>
      <c r="DO606" s="307"/>
      <c r="DP606" s="307"/>
      <c r="DQ606" s="307"/>
      <c r="DR606" s="307"/>
      <c r="DS606" s="307"/>
      <c r="DT606" s="307"/>
      <c r="DU606" s="307"/>
      <c r="DV606" s="307"/>
      <c r="DW606" s="307"/>
      <c r="DX606" s="307"/>
      <c r="DY606" s="307"/>
      <c r="DZ606" s="307"/>
      <c r="EA606" s="307"/>
      <c r="EB606" s="307"/>
      <c r="EC606" s="307"/>
      <c r="ED606" s="307"/>
      <c r="EE606" s="307"/>
      <c r="EF606" s="307"/>
      <c r="EG606" s="307"/>
      <c r="EH606" s="307"/>
      <c r="EI606" s="307"/>
      <c r="EJ606" s="307"/>
      <c r="EK606" s="307"/>
      <c r="EL606" s="307"/>
      <c r="EM606" s="307"/>
      <c r="EN606" s="307"/>
      <c r="EO606" s="307"/>
      <c r="EP606" s="307"/>
      <c r="EQ606" s="307"/>
      <c r="ER606" s="307"/>
      <c r="ES606" s="307"/>
      <c r="ET606" s="307"/>
      <c r="EU606" s="390"/>
      <c r="EV606" s="390"/>
      <c r="EW606" s="307"/>
      <c r="EX606" s="307"/>
      <c r="EY606" s="307"/>
      <c r="EZ606" s="307"/>
      <c r="FA606" s="307"/>
      <c r="FB606" s="307"/>
      <c r="FC606" s="307"/>
      <c r="FD606" s="307"/>
      <c r="FE606" s="307"/>
      <c r="FF606" s="307"/>
      <c r="FG606" s="307"/>
      <c r="FH606" s="307"/>
      <c r="FI606" s="307"/>
      <c r="FJ606" s="307"/>
      <c r="FK606" s="307"/>
      <c r="FL606" s="307"/>
      <c r="FM606" s="307"/>
      <c r="FN606" s="307"/>
      <c r="FO606" s="307"/>
      <c r="FP606" s="307"/>
      <c r="FQ606" s="307"/>
      <c r="FR606" s="307"/>
      <c r="FS606" s="307"/>
      <c r="FT606" s="307"/>
      <c r="FU606" s="307"/>
      <c r="FV606" s="307"/>
      <c r="FW606" s="307"/>
      <c r="FX606" s="307"/>
      <c r="FY606" s="307"/>
      <c r="FZ606" s="307"/>
      <c r="GA606" s="307"/>
      <c r="GB606" s="307"/>
      <c r="GC606" s="307"/>
      <c r="GD606" s="307"/>
      <c r="GE606" s="307"/>
      <c r="GF606" s="307"/>
      <c r="GG606" s="307"/>
      <c r="GH606" s="307"/>
      <c r="GI606" s="307"/>
      <c r="GJ606" s="307"/>
      <c r="GK606" s="307"/>
      <c r="GL606" s="307"/>
      <c r="GM606" s="307"/>
      <c r="GN606" s="307"/>
      <c r="GO606" s="307"/>
      <c r="GP606" s="307"/>
      <c r="GQ606" s="307"/>
      <c r="GR606" s="307"/>
      <c r="GS606" s="307"/>
      <c r="GT606" s="307"/>
      <c r="GU606" s="307"/>
      <c r="GV606" s="307"/>
      <c r="GW606" s="307"/>
      <c r="GX606" s="307"/>
      <c r="GY606" s="307"/>
      <c r="GZ606" s="307"/>
      <c r="HA606" s="307"/>
      <c r="HB606" s="307"/>
      <c r="HC606" s="307"/>
      <c r="HD606" s="307"/>
      <c r="HE606" s="307"/>
      <c r="HF606" s="307"/>
      <c r="HG606" s="307"/>
      <c r="HH606" s="307"/>
      <c r="HI606" s="307"/>
      <c r="HJ606" s="307"/>
      <c r="HK606" s="307"/>
      <c r="HL606" s="307"/>
      <c r="HM606" s="307"/>
      <c r="HN606" s="307"/>
      <c r="HO606" s="307"/>
      <c r="HP606" s="307"/>
      <c r="HQ606" s="307"/>
      <c r="HR606" s="307"/>
      <c r="HS606" s="307"/>
      <c r="HT606" s="307"/>
      <c r="HU606" s="307"/>
      <c r="HV606" s="307"/>
      <c r="HW606" s="307"/>
      <c r="HX606" s="307"/>
      <c r="HY606" s="307"/>
      <c r="HZ606" s="307"/>
      <c r="IA606" s="307"/>
      <c r="IB606" s="307"/>
      <c r="IC606" s="307"/>
      <c r="ID606" s="307"/>
      <c r="IE606" s="307"/>
      <c r="IF606" s="307"/>
      <c r="IG606" s="307"/>
      <c r="IH606" s="307"/>
      <c r="II606" s="307"/>
      <c r="IJ606" s="307"/>
      <c r="IK606" s="307"/>
      <c r="IL606" s="307"/>
      <c r="IM606" s="307"/>
      <c r="IN606" s="307"/>
      <c r="IO606" s="307"/>
      <c r="IP606" s="307"/>
      <c r="IQ606" s="307"/>
      <c r="IR606" s="307"/>
      <c r="IS606" s="307"/>
      <c r="IT606" s="307"/>
      <c r="IU606" s="307"/>
      <c r="IV606" s="307"/>
      <c r="IW606" s="307"/>
      <c r="IX606" s="307"/>
      <c r="IY606" s="307"/>
      <c r="IZ606" s="307"/>
      <c r="JA606" s="307"/>
      <c r="JB606" s="307"/>
      <c r="JC606" s="307"/>
      <c r="JD606" s="307"/>
      <c r="JE606" s="307"/>
      <c r="JF606" s="307"/>
      <c r="JG606" s="307"/>
      <c r="JH606" s="307"/>
      <c r="JI606" s="307"/>
      <c r="JJ606" s="307"/>
      <c r="JK606" s="307"/>
      <c r="JL606" s="307"/>
      <c r="JM606" s="307"/>
      <c r="JN606" s="307"/>
      <c r="JO606" s="307"/>
      <c r="JP606" s="307"/>
      <c r="JQ606" s="307"/>
      <c r="JR606" s="307"/>
      <c r="JS606" s="307"/>
      <c r="JT606" s="307"/>
      <c r="JU606" s="307"/>
      <c r="JV606" s="307"/>
      <c r="JW606" s="307"/>
      <c r="JX606" s="307"/>
      <c r="JY606" s="307"/>
      <c r="JZ606" s="307"/>
      <c r="KA606" s="307"/>
      <c r="KB606" s="307"/>
      <c r="KC606" s="307"/>
      <c r="KD606" s="307"/>
      <c r="KE606" s="307"/>
      <c r="KF606" s="307"/>
      <c r="KG606" s="307"/>
      <c r="KH606" s="307"/>
      <c r="KI606" s="307"/>
      <c r="KJ606" s="307"/>
      <c r="KK606" s="307"/>
      <c r="KL606" s="307"/>
      <c r="KM606" s="307"/>
      <c r="KN606" s="307"/>
      <c r="KO606" s="307"/>
      <c r="KP606" s="307"/>
      <c r="KQ606" s="307"/>
      <c r="KR606" s="307"/>
      <c r="KS606" s="307"/>
      <c r="KT606" s="307"/>
    </row>
    <row r="607" spans="14:306" s="56" customFormat="1" ht="15" customHeight="1">
      <c r="N607" s="427"/>
      <c r="O607" s="303"/>
      <c r="P607" s="303"/>
      <c r="Q607" s="427"/>
      <c r="R607" s="303"/>
      <c r="S607" s="303"/>
      <c r="T607" s="303"/>
      <c r="U607" s="427"/>
      <c r="W607" s="342"/>
      <c r="X607" s="342"/>
      <c r="Y607" s="342"/>
      <c r="Z607" s="342"/>
      <c r="AA607" s="342"/>
      <c r="AB607" s="342"/>
      <c r="AC607" s="342"/>
      <c r="AD607" s="342"/>
      <c r="AE607" s="342"/>
      <c r="AG607" s="303"/>
      <c r="AH607" s="303"/>
      <c r="AI607" s="362"/>
      <c r="AJ607" s="362"/>
      <c r="AK607" s="362"/>
      <c r="AL607" s="362"/>
      <c r="AM607" s="362"/>
      <c r="AN607" s="362"/>
      <c r="AO607" s="362"/>
      <c r="AP607" s="362"/>
      <c r="AQ607" s="362"/>
      <c r="AR607" s="362"/>
      <c r="AS607" s="362"/>
      <c r="AT607" s="362"/>
      <c r="AU607" s="362"/>
      <c r="AV607" s="362"/>
      <c r="AW607" s="362"/>
      <c r="AX607" s="362"/>
      <c r="AY607" s="303"/>
      <c r="AZ607" s="303"/>
      <c r="BA607" s="303"/>
      <c r="BB607" s="303"/>
      <c r="BC607" s="303"/>
      <c r="BD607" s="303"/>
      <c r="BE607" s="303"/>
      <c r="BF607" s="303"/>
      <c r="BG607" s="303"/>
      <c r="BH607" s="303"/>
      <c r="BI607" s="303"/>
      <c r="BJ607" s="303"/>
      <c r="BK607" s="303"/>
      <c r="BL607" s="303"/>
      <c r="BM607" s="303"/>
      <c r="BN607" s="303"/>
      <c r="CB607" s="307"/>
      <c r="CC607" s="307"/>
      <c r="CD607" s="307"/>
      <c r="CE607" s="307"/>
      <c r="CF607" s="307"/>
      <c r="CG607" s="307"/>
      <c r="CH607" s="307"/>
      <c r="CI607" s="307"/>
      <c r="CJ607" s="307"/>
      <c r="CK607" s="307"/>
      <c r="CL607" s="307"/>
      <c r="CM607" s="307"/>
      <c r="CN607" s="307"/>
      <c r="CO607" s="307"/>
      <c r="CP607" s="307"/>
      <c r="CQ607" s="307"/>
      <c r="CR607" s="307"/>
      <c r="CS607" s="307"/>
      <c r="CT607" s="307"/>
      <c r="CU607" s="307"/>
      <c r="CV607" s="307"/>
      <c r="CW607" s="307"/>
      <c r="CX607" s="307"/>
      <c r="CY607" s="307"/>
      <c r="CZ607" s="307"/>
      <c r="DA607" s="307"/>
      <c r="DB607" s="307"/>
      <c r="DC607" s="307"/>
      <c r="DD607" s="307"/>
      <c r="DE607" s="307"/>
      <c r="DF607" s="307"/>
      <c r="DG607" s="307"/>
      <c r="DH607" s="307"/>
      <c r="DI607" s="390"/>
      <c r="DJ607" s="390"/>
      <c r="DK607" s="307"/>
      <c r="DL607" s="307"/>
      <c r="DM607" s="307"/>
      <c r="DN607" s="307"/>
      <c r="DO607" s="307"/>
      <c r="DP607" s="307"/>
      <c r="DQ607" s="307"/>
      <c r="DR607" s="307"/>
      <c r="DS607" s="307"/>
      <c r="DT607" s="307"/>
      <c r="DU607" s="307"/>
      <c r="DV607" s="307"/>
      <c r="DW607" s="307"/>
      <c r="DX607" s="307"/>
      <c r="DY607" s="307"/>
      <c r="DZ607" s="307"/>
      <c r="EA607" s="307"/>
      <c r="EB607" s="307"/>
      <c r="EC607" s="307"/>
      <c r="ED607" s="307"/>
      <c r="EE607" s="307"/>
      <c r="EF607" s="307"/>
      <c r="EG607" s="307"/>
      <c r="EH607" s="307"/>
      <c r="EI607" s="307"/>
      <c r="EJ607" s="307"/>
      <c r="EK607" s="307"/>
      <c r="EL607" s="307"/>
      <c r="EM607" s="307"/>
      <c r="EN607" s="307"/>
      <c r="EO607" s="307"/>
      <c r="EP607" s="307"/>
      <c r="EQ607" s="307"/>
      <c r="ER607" s="307"/>
      <c r="ES607" s="307"/>
      <c r="ET607" s="307"/>
      <c r="EU607" s="390"/>
      <c r="EV607" s="390"/>
      <c r="EW607" s="307"/>
      <c r="EX607" s="307"/>
      <c r="EY607" s="307"/>
      <c r="EZ607" s="307"/>
      <c r="FA607" s="307"/>
      <c r="FB607" s="307"/>
      <c r="FC607" s="307"/>
      <c r="FD607" s="307"/>
      <c r="FE607" s="307"/>
      <c r="FF607" s="307"/>
      <c r="FG607" s="307"/>
      <c r="FH607" s="307"/>
      <c r="FI607" s="307"/>
      <c r="FJ607" s="307"/>
      <c r="FK607" s="307"/>
      <c r="FL607" s="307"/>
      <c r="FM607" s="307"/>
      <c r="FN607" s="307"/>
      <c r="FO607" s="307"/>
      <c r="FP607" s="307"/>
      <c r="FQ607" s="307"/>
      <c r="FR607" s="307"/>
      <c r="FS607" s="307"/>
      <c r="FT607" s="307"/>
      <c r="FU607" s="307"/>
      <c r="FV607" s="307"/>
      <c r="FW607" s="307"/>
      <c r="FX607" s="307"/>
      <c r="FY607" s="307"/>
      <c r="FZ607" s="307"/>
      <c r="GA607" s="307"/>
      <c r="GB607" s="307"/>
      <c r="GC607" s="307"/>
      <c r="GD607" s="307"/>
      <c r="GE607" s="307"/>
      <c r="GF607" s="307"/>
      <c r="GG607" s="307"/>
      <c r="GH607" s="307"/>
      <c r="GI607" s="307"/>
      <c r="GJ607" s="307"/>
      <c r="GK607" s="307"/>
      <c r="GL607" s="307"/>
      <c r="GM607" s="307"/>
      <c r="GN607" s="307"/>
      <c r="GO607" s="307"/>
      <c r="GP607" s="307"/>
      <c r="GQ607" s="307"/>
      <c r="GR607" s="307"/>
      <c r="GS607" s="307"/>
      <c r="GT607" s="307"/>
      <c r="GU607" s="307"/>
      <c r="GV607" s="307"/>
      <c r="GW607" s="307"/>
      <c r="GX607" s="307"/>
      <c r="GY607" s="307"/>
      <c r="GZ607" s="307"/>
      <c r="HA607" s="307"/>
      <c r="HB607" s="307"/>
      <c r="HC607" s="307"/>
      <c r="HD607" s="307"/>
      <c r="HE607" s="307"/>
      <c r="HF607" s="307"/>
      <c r="HG607" s="307"/>
      <c r="HH607" s="307"/>
      <c r="HI607" s="307"/>
      <c r="HJ607" s="307"/>
      <c r="HK607" s="307"/>
      <c r="HL607" s="307"/>
      <c r="HM607" s="307"/>
      <c r="HN607" s="307"/>
      <c r="HO607" s="307"/>
      <c r="HP607" s="307"/>
      <c r="HQ607" s="307"/>
      <c r="HR607" s="307"/>
      <c r="HS607" s="307"/>
      <c r="HT607" s="307"/>
      <c r="HU607" s="307"/>
      <c r="HV607" s="307"/>
      <c r="HW607" s="307"/>
      <c r="HX607" s="307"/>
      <c r="HY607" s="307"/>
      <c r="HZ607" s="307"/>
      <c r="IA607" s="307"/>
      <c r="IB607" s="307"/>
      <c r="IC607" s="307"/>
      <c r="ID607" s="307"/>
      <c r="IE607" s="307"/>
      <c r="IF607" s="307"/>
      <c r="IG607" s="307"/>
      <c r="IH607" s="307"/>
      <c r="II607" s="307"/>
      <c r="IJ607" s="307"/>
      <c r="IK607" s="307"/>
      <c r="IL607" s="307"/>
      <c r="IM607" s="307"/>
      <c r="IN607" s="307"/>
      <c r="IO607" s="307"/>
      <c r="IP607" s="307"/>
      <c r="IQ607" s="307"/>
      <c r="IR607" s="307"/>
      <c r="IS607" s="307"/>
      <c r="IT607" s="307"/>
      <c r="IU607" s="307"/>
      <c r="IV607" s="307"/>
      <c r="IW607" s="307"/>
      <c r="IX607" s="307"/>
      <c r="IY607" s="307"/>
      <c r="IZ607" s="307"/>
      <c r="JA607" s="307"/>
      <c r="JB607" s="307"/>
      <c r="JC607" s="307"/>
      <c r="JD607" s="307"/>
      <c r="JE607" s="307"/>
      <c r="JF607" s="307"/>
      <c r="JG607" s="307"/>
      <c r="JH607" s="307"/>
      <c r="JI607" s="307"/>
      <c r="JJ607" s="307"/>
      <c r="JK607" s="307"/>
      <c r="JL607" s="307"/>
      <c r="JM607" s="307"/>
      <c r="JN607" s="307"/>
      <c r="JO607" s="307"/>
      <c r="JP607" s="307"/>
      <c r="JQ607" s="307"/>
      <c r="JR607" s="307"/>
      <c r="JS607" s="307"/>
      <c r="JT607" s="307"/>
      <c r="JU607" s="307"/>
      <c r="JV607" s="307"/>
      <c r="JW607" s="307"/>
      <c r="JX607" s="307"/>
      <c r="JY607" s="307"/>
      <c r="JZ607" s="307"/>
      <c r="KA607" s="307"/>
      <c r="KB607" s="307"/>
      <c r="KC607" s="307"/>
      <c r="KD607" s="307"/>
      <c r="KE607" s="307"/>
      <c r="KF607" s="307"/>
      <c r="KG607" s="307"/>
      <c r="KH607" s="307"/>
      <c r="KI607" s="307"/>
      <c r="KJ607" s="307"/>
      <c r="KK607" s="307"/>
      <c r="KL607" s="307"/>
      <c r="KM607" s="307"/>
      <c r="KN607" s="307"/>
      <c r="KO607" s="307"/>
      <c r="KP607" s="307"/>
      <c r="KQ607" s="307"/>
      <c r="KR607" s="307"/>
      <c r="KS607" s="307"/>
      <c r="KT607" s="307"/>
    </row>
    <row r="608" spans="14:306" s="56" customFormat="1" ht="15" customHeight="1">
      <c r="N608" s="427"/>
      <c r="O608" s="303"/>
      <c r="P608" s="303"/>
      <c r="Q608" s="303"/>
      <c r="R608" s="427"/>
      <c r="S608" s="303"/>
      <c r="T608" s="303"/>
      <c r="U608" s="427"/>
      <c r="W608" s="342"/>
      <c r="X608" s="342"/>
      <c r="Y608" s="342"/>
      <c r="Z608" s="342"/>
      <c r="AA608" s="342"/>
      <c r="AB608" s="342"/>
      <c r="AC608" s="342"/>
      <c r="AD608" s="342"/>
      <c r="AE608" s="342"/>
      <c r="AG608" s="363" t="s">
        <v>874</v>
      </c>
      <c r="AH608" s="363"/>
      <c r="AI608" s="362" t="s">
        <v>875</v>
      </c>
      <c r="AJ608" s="362"/>
      <c r="AK608" s="362"/>
      <c r="AL608" s="362"/>
      <c r="AM608" s="362"/>
      <c r="AN608" s="362"/>
      <c r="AO608" s="362"/>
      <c r="AP608" s="362"/>
      <c r="AQ608" s="362"/>
      <c r="AR608" s="362"/>
      <c r="AS608" s="362"/>
      <c r="AT608" s="362"/>
      <c r="AU608" s="362"/>
      <c r="AV608" s="362"/>
      <c r="AW608" s="362"/>
      <c r="AX608" s="362"/>
      <c r="AY608" s="303"/>
      <c r="AZ608" s="303"/>
      <c r="BA608" s="303"/>
      <c r="BB608" s="303"/>
      <c r="BC608" s="303"/>
      <c r="BD608" s="303"/>
      <c r="BE608" s="303"/>
      <c r="BF608" s="303"/>
      <c r="BG608" s="303"/>
      <c r="BH608" s="303"/>
      <c r="BI608" s="303"/>
      <c r="BJ608" s="303"/>
      <c r="BK608" s="303"/>
      <c r="BL608" s="303"/>
      <c r="BM608" s="303"/>
      <c r="BN608" s="303"/>
      <c r="CB608" s="307"/>
      <c r="CC608" s="307"/>
      <c r="CD608" s="307"/>
      <c r="CE608" s="307"/>
      <c r="CF608" s="307"/>
      <c r="CG608" s="307"/>
      <c r="CH608" s="307"/>
      <c r="CI608" s="307"/>
      <c r="CJ608" s="307"/>
      <c r="CK608" s="307"/>
      <c r="CL608" s="307"/>
      <c r="CM608" s="307"/>
      <c r="CN608" s="307"/>
      <c r="CO608" s="307"/>
      <c r="CP608" s="307"/>
      <c r="CQ608" s="307"/>
      <c r="CR608" s="307"/>
      <c r="CS608" s="307"/>
      <c r="CT608" s="307"/>
      <c r="CU608" s="307"/>
      <c r="CV608" s="307"/>
      <c r="CW608" s="307"/>
      <c r="CX608" s="307"/>
      <c r="CY608" s="307"/>
      <c r="CZ608" s="307"/>
      <c r="DA608" s="307"/>
      <c r="DB608" s="307"/>
      <c r="DC608" s="307"/>
      <c r="DD608" s="307"/>
      <c r="DE608" s="307"/>
      <c r="DF608" s="307"/>
      <c r="DG608" s="307"/>
      <c r="DH608" s="307"/>
      <c r="DI608" s="390"/>
      <c r="DJ608" s="390"/>
      <c r="DK608" s="307"/>
      <c r="DL608" s="307"/>
      <c r="DM608" s="307"/>
      <c r="DN608" s="307"/>
      <c r="DO608" s="307"/>
      <c r="DP608" s="307"/>
      <c r="DQ608" s="307"/>
      <c r="DR608" s="307"/>
      <c r="DS608" s="307"/>
      <c r="DT608" s="307"/>
      <c r="DU608" s="307"/>
      <c r="DV608" s="307"/>
      <c r="DW608" s="307"/>
      <c r="DX608" s="307"/>
      <c r="DY608" s="307"/>
      <c r="DZ608" s="307"/>
      <c r="EA608" s="307"/>
      <c r="EB608" s="307"/>
      <c r="EC608" s="307"/>
      <c r="ED608" s="307"/>
      <c r="EE608" s="307"/>
      <c r="EF608" s="307"/>
      <c r="EG608" s="307"/>
      <c r="EH608" s="307"/>
      <c r="EI608" s="307"/>
      <c r="EJ608" s="307"/>
      <c r="EK608" s="307"/>
      <c r="EL608" s="307"/>
      <c r="EM608" s="307"/>
      <c r="EN608" s="307"/>
      <c r="EO608" s="307"/>
      <c r="EP608" s="307"/>
      <c r="EQ608" s="307"/>
      <c r="ER608" s="307"/>
      <c r="ES608" s="307"/>
      <c r="ET608" s="307"/>
      <c r="EU608" s="390"/>
      <c r="EV608" s="390"/>
      <c r="EW608" s="307"/>
      <c r="EX608" s="307"/>
      <c r="EY608" s="307"/>
      <c r="EZ608" s="307"/>
      <c r="FA608" s="307"/>
      <c r="FB608" s="307"/>
      <c r="FC608" s="307"/>
      <c r="FD608" s="307"/>
      <c r="FE608" s="307"/>
      <c r="FF608" s="307"/>
      <c r="FG608" s="307"/>
      <c r="FH608" s="307"/>
      <c r="FI608" s="307"/>
      <c r="FJ608" s="307"/>
      <c r="FK608" s="307"/>
      <c r="FL608" s="307"/>
      <c r="FM608" s="307"/>
      <c r="FN608" s="307"/>
      <c r="FO608" s="307"/>
      <c r="FP608" s="307"/>
      <c r="FQ608" s="307"/>
      <c r="FR608" s="307"/>
      <c r="FS608" s="307"/>
      <c r="FT608" s="307"/>
      <c r="FU608" s="307"/>
      <c r="FV608" s="307"/>
      <c r="FW608" s="307"/>
      <c r="FX608" s="307"/>
      <c r="FY608" s="307"/>
      <c r="FZ608" s="307"/>
      <c r="GA608" s="307"/>
      <c r="GB608" s="307"/>
      <c r="GC608" s="307"/>
      <c r="GD608" s="307"/>
      <c r="GE608" s="307"/>
      <c r="GF608" s="307"/>
      <c r="GG608" s="307"/>
      <c r="GH608" s="307"/>
      <c r="GI608" s="307"/>
      <c r="GJ608" s="307"/>
      <c r="GK608" s="307"/>
      <c r="GL608" s="307"/>
      <c r="GM608" s="307"/>
      <c r="GN608" s="307"/>
      <c r="GO608" s="307"/>
      <c r="GP608" s="307"/>
      <c r="GQ608" s="307"/>
      <c r="GR608" s="307"/>
      <c r="GS608" s="307"/>
      <c r="GT608" s="307"/>
      <c r="GU608" s="307"/>
      <c r="GV608" s="307"/>
      <c r="GW608" s="307"/>
      <c r="GX608" s="307"/>
      <c r="GY608" s="307"/>
      <c r="GZ608" s="307"/>
      <c r="HA608" s="307"/>
      <c r="HB608" s="307"/>
      <c r="HC608" s="307"/>
      <c r="HD608" s="307"/>
      <c r="HE608" s="307"/>
      <c r="HF608" s="307"/>
      <c r="HG608" s="307"/>
      <c r="HH608" s="307"/>
      <c r="HI608" s="307"/>
      <c r="HJ608" s="307"/>
      <c r="HK608" s="307"/>
      <c r="HL608" s="307"/>
      <c r="HM608" s="307"/>
      <c r="HN608" s="307"/>
      <c r="HO608" s="307"/>
      <c r="HP608" s="307"/>
      <c r="HQ608" s="307"/>
      <c r="HR608" s="307"/>
      <c r="HS608" s="307"/>
      <c r="HT608" s="307"/>
      <c r="HU608" s="307"/>
      <c r="HV608" s="307"/>
      <c r="HW608" s="307"/>
      <c r="HX608" s="307"/>
      <c r="HY608" s="307"/>
      <c r="HZ608" s="307"/>
      <c r="IA608" s="307"/>
      <c r="IB608" s="307"/>
      <c r="IC608" s="307"/>
      <c r="ID608" s="307"/>
      <c r="IE608" s="307"/>
      <c r="IF608" s="307"/>
      <c r="IG608" s="307"/>
      <c r="IH608" s="307"/>
      <c r="II608" s="307"/>
      <c r="IJ608" s="307"/>
      <c r="IK608" s="307"/>
      <c r="IL608" s="307"/>
      <c r="IM608" s="307"/>
      <c r="IN608" s="307"/>
      <c r="IO608" s="307"/>
      <c r="IP608" s="307"/>
      <c r="IQ608" s="307"/>
      <c r="IR608" s="307"/>
      <c r="IS608" s="307"/>
      <c r="IT608" s="307"/>
      <c r="IU608" s="307"/>
      <c r="IV608" s="307"/>
      <c r="IW608" s="307"/>
      <c r="IX608" s="307"/>
      <c r="IY608" s="307"/>
      <c r="IZ608" s="307"/>
      <c r="JA608" s="307"/>
      <c r="JB608" s="307"/>
      <c r="JC608" s="307"/>
      <c r="JD608" s="307"/>
      <c r="JE608" s="307"/>
      <c r="JF608" s="307"/>
      <c r="JG608" s="307"/>
      <c r="JH608" s="307"/>
      <c r="JI608" s="307"/>
      <c r="JJ608" s="307"/>
      <c r="JK608" s="307"/>
      <c r="JL608" s="307"/>
      <c r="JM608" s="307"/>
      <c r="JN608" s="307"/>
      <c r="JO608" s="307"/>
      <c r="JP608" s="307"/>
      <c r="JQ608" s="307"/>
      <c r="JR608" s="307"/>
      <c r="JS608" s="307"/>
      <c r="JT608" s="307"/>
      <c r="JU608" s="307"/>
      <c r="JV608" s="307"/>
      <c r="JW608" s="307"/>
      <c r="JX608" s="307"/>
      <c r="JY608" s="307"/>
      <c r="JZ608" s="307"/>
      <c r="KA608" s="307"/>
      <c r="KB608" s="307"/>
      <c r="KC608" s="307"/>
      <c r="KD608" s="307"/>
      <c r="KE608" s="307"/>
      <c r="KF608" s="307"/>
      <c r="KG608" s="307"/>
      <c r="KH608" s="307"/>
      <c r="KI608" s="307"/>
      <c r="KJ608" s="307"/>
      <c r="KK608" s="307"/>
      <c r="KL608" s="307"/>
      <c r="KM608" s="307"/>
      <c r="KN608" s="307"/>
      <c r="KO608" s="307"/>
      <c r="KP608" s="307"/>
      <c r="KQ608" s="307"/>
      <c r="KR608" s="307"/>
      <c r="KS608" s="307"/>
      <c r="KT608" s="307"/>
    </row>
    <row r="609" spans="14:306" s="56" customFormat="1" ht="15" customHeight="1">
      <c r="N609" s="427"/>
      <c r="O609" s="303"/>
      <c r="P609" s="303"/>
      <c r="Q609" s="427"/>
      <c r="R609" s="303"/>
      <c r="S609" s="303"/>
      <c r="T609" s="303"/>
      <c r="U609" s="427"/>
      <c r="W609" s="342"/>
      <c r="X609" s="342"/>
      <c r="Y609" s="342"/>
      <c r="Z609" s="342"/>
      <c r="AA609" s="342"/>
      <c r="AB609" s="342"/>
      <c r="AC609" s="342"/>
      <c r="AD609" s="342"/>
      <c r="AE609" s="342"/>
      <c r="AG609" s="351" t="s">
        <v>521</v>
      </c>
      <c r="AH609" s="351"/>
      <c r="AI609" s="364"/>
      <c r="AJ609" s="364"/>
      <c r="AK609" s="364"/>
      <c r="AL609" s="364"/>
      <c r="AM609" s="364"/>
      <c r="AN609" s="364"/>
      <c r="AO609" s="364"/>
      <c r="AP609" s="364"/>
      <c r="AQ609" s="364"/>
      <c r="AR609" s="364"/>
      <c r="AS609" s="364"/>
      <c r="AT609" s="364"/>
      <c r="AU609" s="364"/>
      <c r="AV609" s="364"/>
      <c r="AW609" s="364"/>
      <c r="AX609" s="364"/>
      <c r="AY609" s="303"/>
      <c r="AZ609" s="303"/>
      <c r="BA609" s="303"/>
      <c r="BB609" s="303"/>
      <c r="BC609" s="303"/>
      <c r="BD609" s="303"/>
      <c r="BE609" s="303"/>
      <c r="BF609" s="303"/>
      <c r="BG609" s="303"/>
      <c r="BH609" s="303"/>
      <c r="BI609" s="303"/>
      <c r="BJ609" s="303"/>
      <c r="BK609" s="303"/>
      <c r="BL609" s="303"/>
      <c r="BM609" s="303"/>
      <c r="BN609" s="303"/>
      <c r="CB609" s="307"/>
      <c r="CC609" s="307"/>
      <c r="CD609" s="307"/>
      <c r="CE609" s="307"/>
      <c r="CF609" s="307"/>
      <c r="CG609" s="307"/>
      <c r="CH609" s="307"/>
      <c r="CI609" s="307"/>
      <c r="CJ609" s="307"/>
      <c r="CK609" s="307"/>
      <c r="CL609" s="307"/>
      <c r="CM609" s="307"/>
      <c r="CN609" s="307"/>
      <c r="CO609" s="307"/>
      <c r="CP609" s="307"/>
      <c r="CQ609" s="307"/>
      <c r="CR609" s="307"/>
      <c r="CS609" s="307"/>
      <c r="CT609" s="307"/>
      <c r="CU609" s="307"/>
      <c r="CV609" s="307"/>
      <c r="CW609" s="307"/>
      <c r="CX609" s="307"/>
      <c r="CY609" s="307"/>
      <c r="CZ609" s="307"/>
      <c r="DA609" s="307"/>
      <c r="DB609" s="307"/>
      <c r="DC609" s="307"/>
      <c r="DD609" s="307"/>
      <c r="DE609" s="307"/>
      <c r="DF609" s="307"/>
      <c r="DG609" s="307"/>
      <c r="DH609" s="307"/>
      <c r="DI609" s="390"/>
      <c r="DJ609" s="390"/>
      <c r="DK609" s="307"/>
      <c r="DL609" s="307"/>
      <c r="DM609" s="307"/>
      <c r="DN609" s="307"/>
      <c r="DO609" s="307"/>
      <c r="DP609" s="307"/>
      <c r="DQ609" s="307"/>
      <c r="DR609" s="307"/>
      <c r="DS609" s="307"/>
      <c r="DT609" s="307"/>
      <c r="DU609" s="307"/>
      <c r="DV609" s="307"/>
      <c r="DW609" s="307"/>
      <c r="DX609" s="307"/>
      <c r="DY609" s="307"/>
      <c r="DZ609" s="307"/>
      <c r="EA609" s="307"/>
      <c r="EB609" s="307"/>
      <c r="EC609" s="307"/>
      <c r="ED609" s="307"/>
      <c r="EE609" s="307"/>
      <c r="EF609" s="307"/>
      <c r="EG609" s="307"/>
      <c r="EH609" s="307"/>
      <c r="EI609" s="307"/>
      <c r="EJ609" s="307"/>
      <c r="EK609" s="307"/>
      <c r="EL609" s="307"/>
      <c r="EM609" s="307"/>
      <c r="EN609" s="307"/>
      <c r="EO609" s="307"/>
      <c r="EP609" s="307"/>
      <c r="EQ609" s="307"/>
      <c r="ER609" s="307"/>
      <c r="ES609" s="307"/>
      <c r="ET609" s="307"/>
      <c r="EU609" s="390"/>
      <c r="EV609" s="390"/>
      <c r="EW609" s="307"/>
      <c r="EX609" s="307"/>
      <c r="EY609" s="307"/>
      <c r="EZ609" s="307"/>
      <c r="FA609" s="307"/>
      <c r="FB609" s="307"/>
      <c r="FC609" s="307"/>
      <c r="FD609" s="307"/>
      <c r="FE609" s="307"/>
      <c r="FF609" s="307"/>
      <c r="FG609" s="307"/>
      <c r="FH609" s="307"/>
      <c r="FI609" s="307"/>
      <c r="FJ609" s="307"/>
      <c r="FK609" s="307"/>
      <c r="FL609" s="307"/>
      <c r="FM609" s="307"/>
      <c r="FN609" s="307"/>
      <c r="FO609" s="307"/>
      <c r="FP609" s="307"/>
      <c r="FQ609" s="307"/>
      <c r="FR609" s="307"/>
      <c r="FS609" s="307"/>
      <c r="FT609" s="307"/>
      <c r="FU609" s="307"/>
      <c r="FV609" s="307"/>
      <c r="FW609" s="307"/>
      <c r="FX609" s="307"/>
      <c r="FY609" s="307"/>
      <c r="FZ609" s="307"/>
      <c r="GA609" s="307"/>
      <c r="GB609" s="307"/>
      <c r="GC609" s="307"/>
      <c r="GD609" s="307"/>
      <c r="GE609" s="307"/>
      <c r="GF609" s="307"/>
      <c r="GG609" s="307"/>
      <c r="GH609" s="307"/>
      <c r="GI609" s="307"/>
      <c r="GJ609" s="307"/>
      <c r="GK609" s="307"/>
      <c r="GL609" s="307"/>
      <c r="GM609" s="307"/>
      <c r="GN609" s="307"/>
      <c r="GO609" s="307"/>
      <c r="GP609" s="307"/>
      <c r="GQ609" s="307"/>
      <c r="GR609" s="307"/>
      <c r="GS609" s="307"/>
      <c r="GT609" s="307"/>
      <c r="GU609" s="307"/>
      <c r="GV609" s="307"/>
      <c r="GW609" s="307"/>
      <c r="GX609" s="307"/>
      <c r="GY609" s="307"/>
      <c r="GZ609" s="307"/>
      <c r="HA609" s="307"/>
      <c r="HB609" s="307"/>
      <c r="HC609" s="307"/>
      <c r="HD609" s="307"/>
      <c r="HE609" s="307"/>
      <c r="HF609" s="307"/>
      <c r="HG609" s="307"/>
      <c r="HH609" s="307"/>
      <c r="HI609" s="307"/>
      <c r="HJ609" s="307"/>
      <c r="HK609" s="307"/>
      <c r="HL609" s="307"/>
      <c r="HM609" s="307"/>
      <c r="HN609" s="307"/>
      <c r="HO609" s="307"/>
      <c r="HP609" s="307"/>
      <c r="HQ609" s="307"/>
      <c r="HR609" s="307"/>
      <c r="HS609" s="307"/>
      <c r="HT609" s="307"/>
      <c r="HU609" s="307"/>
      <c r="HV609" s="307"/>
      <c r="HW609" s="307"/>
      <c r="HX609" s="307"/>
      <c r="HY609" s="307"/>
      <c r="HZ609" s="307"/>
      <c r="IA609" s="307"/>
      <c r="IB609" s="307"/>
      <c r="IC609" s="307"/>
      <c r="ID609" s="307"/>
      <c r="IE609" s="307"/>
      <c r="IF609" s="307"/>
      <c r="IG609" s="307"/>
      <c r="IH609" s="307"/>
      <c r="II609" s="307"/>
      <c r="IJ609" s="307"/>
      <c r="IK609" s="307"/>
      <c r="IL609" s="307"/>
      <c r="IM609" s="307"/>
      <c r="IN609" s="307"/>
      <c r="IO609" s="307"/>
      <c r="IP609" s="307"/>
      <c r="IQ609" s="307"/>
      <c r="IR609" s="307"/>
      <c r="IS609" s="307"/>
      <c r="IT609" s="307"/>
      <c r="IU609" s="307"/>
      <c r="IV609" s="307"/>
      <c r="IW609" s="307"/>
      <c r="IX609" s="307"/>
      <c r="IY609" s="307"/>
      <c r="IZ609" s="307"/>
      <c r="JA609" s="307"/>
      <c r="JB609" s="307"/>
      <c r="JC609" s="307"/>
      <c r="JD609" s="307"/>
      <c r="JE609" s="307"/>
      <c r="JF609" s="307"/>
      <c r="JG609" s="307"/>
      <c r="JH609" s="307"/>
      <c r="JI609" s="307"/>
      <c r="JJ609" s="307"/>
      <c r="JK609" s="307"/>
      <c r="JL609" s="307"/>
      <c r="JM609" s="307"/>
      <c r="JN609" s="307"/>
      <c r="JO609" s="307"/>
      <c r="JP609" s="307"/>
      <c r="JQ609" s="307"/>
      <c r="JR609" s="307"/>
      <c r="JS609" s="307"/>
      <c r="JT609" s="307"/>
      <c r="JU609" s="307"/>
      <c r="JV609" s="307"/>
      <c r="JW609" s="307"/>
      <c r="JX609" s="307"/>
      <c r="JY609" s="307"/>
      <c r="JZ609" s="307"/>
      <c r="KA609" s="307"/>
      <c r="KB609" s="307"/>
      <c r="KC609" s="307"/>
      <c r="KD609" s="307"/>
      <c r="KE609" s="307"/>
      <c r="KF609" s="307"/>
      <c r="KG609" s="307"/>
      <c r="KH609" s="307"/>
      <c r="KI609" s="307"/>
      <c r="KJ609" s="307"/>
      <c r="KK609" s="307"/>
      <c r="KL609" s="307"/>
      <c r="KM609" s="307"/>
      <c r="KN609" s="307"/>
      <c r="KO609" s="307"/>
      <c r="KP609" s="307"/>
      <c r="KQ609" s="307"/>
      <c r="KR609" s="307"/>
      <c r="KS609" s="307"/>
      <c r="KT609" s="307"/>
    </row>
    <row r="610" spans="14:306" s="56" customFormat="1" ht="15" customHeight="1">
      <c r="N610" s="427"/>
      <c r="O610" s="303"/>
      <c r="P610" s="303"/>
      <c r="Q610" s="427"/>
      <c r="R610" s="427"/>
      <c r="S610" s="303"/>
      <c r="T610" s="303"/>
      <c r="U610" s="427"/>
      <c r="W610" s="342"/>
      <c r="X610" s="342"/>
      <c r="Y610" s="342"/>
      <c r="Z610" s="342"/>
      <c r="AA610" s="342"/>
      <c r="AB610" s="342"/>
      <c r="AC610" s="342"/>
      <c r="AD610" s="342"/>
      <c r="AE610" s="342"/>
      <c r="AG610" s="351"/>
      <c r="AH610" s="351"/>
      <c r="AI610" s="365" t="s">
        <v>522</v>
      </c>
      <c r="AJ610" s="365" t="s">
        <v>523</v>
      </c>
      <c r="AK610" s="365" t="s">
        <v>524</v>
      </c>
      <c r="AL610" s="365" t="s">
        <v>525</v>
      </c>
      <c r="AM610" s="365" t="s">
        <v>526</v>
      </c>
      <c r="AN610" s="365" t="s">
        <v>527</v>
      </c>
      <c r="AO610" s="365" t="s">
        <v>528</v>
      </c>
      <c r="AP610" s="365" t="s">
        <v>529</v>
      </c>
      <c r="AQ610" s="365" t="s">
        <v>530</v>
      </c>
      <c r="AR610" s="365" t="s">
        <v>531</v>
      </c>
      <c r="AS610" s="365" t="s">
        <v>532</v>
      </c>
      <c r="AT610" s="365" t="s">
        <v>533</v>
      </c>
      <c r="AU610" s="365"/>
      <c r="AV610" s="366" t="s">
        <v>534</v>
      </c>
      <c r="AW610" s="365" t="s">
        <v>535</v>
      </c>
      <c r="AX610" s="365" t="s">
        <v>536</v>
      </c>
      <c r="AY610" s="303">
        <f t="shared" ref="AY610:AY628" si="329">IF(AI611="-",AI611,IF(ISNUMBER(AI611),AI611,MID(AI611,1,FIND("-",AI611)-1))+0)</f>
        <v>0</v>
      </c>
      <c r="AZ610" s="303">
        <f t="shared" ref="AZ610:AZ628" si="330">IF(AJ611="-",AJ611,IF(ISNUMBER(AJ611),AJ611,MID(AJ611,1,FIND("-",AJ611)-1))+0)</f>
        <v>0</v>
      </c>
      <c r="BA610" s="303">
        <f t="shared" ref="BA610:BA628" si="331">IF(AK611="-",AK611,IF(ISNUMBER(AK611),AK611,MID(AK611,1,FIND("-",AK611)-1))+0)</f>
        <v>0</v>
      </c>
      <c r="BB610" s="303">
        <f t="shared" ref="BB610:BB628" si="332">IF(AL611="-",AL611,IF(ISNUMBER(AL611),AL611,MID(AL611,1,FIND("-",AL611)-1))+0)</f>
        <v>0</v>
      </c>
      <c r="BC610" s="303">
        <f t="shared" ref="BC610:BC628" si="333">IF(AM611="-",AM611,IF(ISNUMBER(AM611),AM611,MID(AM611,1,FIND("-",AM611)-1))+0)</f>
        <v>0</v>
      </c>
      <c r="BD610" s="303">
        <f t="shared" ref="BD610:BD628" si="334">IF(AN611="-",AN611,IF(ISNUMBER(AN611),AN611,MID(AN611,1,FIND("-",AN611)-1))+0)</f>
        <v>0</v>
      </c>
      <c r="BE610" s="303">
        <f t="shared" ref="BE610:BE628" si="335">IF(AO611="-",AO611,IF(ISNUMBER(AO611),AO611,MID(AO611,1,FIND("-",AO611)-1))+0)</f>
        <v>0</v>
      </c>
      <c r="BF610" s="303">
        <f t="shared" ref="BF610:BF628" si="336">IF(AP611="-",AP611,IF(ISNUMBER(AP611),AP611,MID(AP611,1,FIND("-",AP611)-1))+0)</f>
        <v>0</v>
      </c>
      <c r="BG610" s="303">
        <f t="shared" ref="BG610:BG628" si="337">IF(AQ611="-",AQ611,IF(ISNUMBER(AQ611),AQ611,MID(AQ611,1,FIND("-",AQ611)-1))+0)</f>
        <v>0</v>
      </c>
      <c r="BH610" s="303"/>
      <c r="BI610" s="303">
        <f t="shared" ref="BI610:BI628" si="338">IF(AR611="-",AR611,IF(ISNUMBER(AR611),AR611,MID(AR611,1,FIND("-",AR611)-1))+0)</f>
        <v>0</v>
      </c>
      <c r="BJ610" s="303">
        <f t="shared" ref="BJ610:BJ628" si="339">IF(AS611="-",AS611,IF(ISNUMBER(AS611),AS611,MID(AS611,1,FIND("-",AS611)-1))+0)</f>
        <v>0</v>
      </c>
      <c r="BK610" s="303">
        <f t="shared" ref="BK610:BK628" si="340">IF(AT611="-",AT611,IF(ISNUMBER(AT611),AT611,MID(AT611,1,FIND("-",AT611)-1))+0)</f>
        <v>0</v>
      </c>
      <c r="BL610" s="303">
        <f t="shared" ref="BL610:BL628" si="341">IF(AV611="-",AV611,IF(ISNUMBER(AV611),AV611,MID(AV611,1,FIND("-",AV611)-1))+0)</f>
        <v>0</v>
      </c>
      <c r="BM610" s="303">
        <f t="shared" ref="BM610:BM628" si="342">IF(AW611="-",AW611,IF(ISNUMBER(AW611),AW611,MID(AW611,1,FIND("-",AW611)-1))+0)</f>
        <v>0</v>
      </c>
      <c r="BN610" s="303">
        <f t="shared" ref="BN610:BN628" si="343">IF(AX611="-",AX611,IF(ISNUMBER(AX611),AX611,MID(AX611,1,FIND("-",AX611)-1))+0)</f>
        <v>0</v>
      </c>
      <c r="CB610" s="307"/>
      <c r="CC610" s="307"/>
      <c r="CD610" s="307"/>
      <c r="CE610" s="307"/>
      <c r="CF610" s="307"/>
      <c r="CG610" s="307"/>
      <c r="CH610" s="307"/>
      <c r="CI610" s="307"/>
      <c r="CJ610" s="307"/>
      <c r="CK610" s="307"/>
      <c r="CL610" s="307"/>
      <c r="CM610" s="307"/>
      <c r="CN610" s="307"/>
      <c r="CO610" s="307"/>
      <c r="CP610" s="307"/>
      <c r="CQ610" s="307"/>
      <c r="CR610" s="307"/>
      <c r="CS610" s="307"/>
      <c r="CT610" s="307"/>
      <c r="CU610" s="307"/>
      <c r="CV610" s="307"/>
      <c r="CW610" s="307"/>
      <c r="CX610" s="307"/>
      <c r="CY610" s="307"/>
      <c r="CZ610" s="307"/>
      <c r="DA610" s="307"/>
      <c r="DB610" s="307"/>
      <c r="DC610" s="307"/>
      <c r="DD610" s="307"/>
      <c r="DE610" s="307"/>
      <c r="DF610" s="307"/>
      <c r="DG610" s="307"/>
      <c r="DH610" s="307"/>
      <c r="DI610" s="390"/>
      <c r="DJ610" s="390"/>
      <c r="DK610" s="307"/>
      <c r="DL610" s="307"/>
      <c r="DM610" s="307"/>
      <c r="DN610" s="307"/>
      <c r="DO610" s="307"/>
      <c r="DP610" s="307"/>
      <c r="DQ610" s="307"/>
      <c r="DR610" s="307"/>
      <c r="DS610" s="307"/>
      <c r="DT610" s="307"/>
      <c r="DU610" s="307"/>
      <c r="DV610" s="307"/>
      <c r="DW610" s="307"/>
      <c r="DX610" s="307"/>
      <c r="DY610" s="307"/>
      <c r="DZ610" s="307"/>
      <c r="EA610" s="307"/>
      <c r="EB610" s="307"/>
      <c r="EC610" s="307"/>
      <c r="ED610" s="307"/>
      <c r="EE610" s="307"/>
      <c r="EF610" s="307"/>
      <c r="EG610" s="307"/>
      <c r="EH610" s="307"/>
      <c r="EI610" s="307"/>
      <c r="EJ610" s="307"/>
      <c r="EK610" s="307"/>
      <c r="EL610" s="307"/>
      <c r="EM610" s="307"/>
      <c r="EN610" s="307"/>
      <c r="EO610" s="307"/>
      <c r="EP610" s="307"/>
      <c r="EQ610" s="307"/>
      <c r="ER610" s="307"/>
      <c r="ES610" s="307"/>
      <c r="ET610" s="307"/>
      <c r="EU610" s="390"/>
      <c r="EV610" s="390"/>
      <c r="EW610" s="307"/>
      <c r="EX610" s="307"/>
      <c r="EY610" s="307"/>
      <c r="EZ610" s="307"/>
      <c r="FA610" s="307"/>
      <c r="FB610" s="307"/>
      <c r="FC610" s="307"/>
      <c r="FD610" s="307"/>
      <c r="FE610" s="307"/>
      <c r="FF610" s="307"/>
      <c r="FG610" s="307"/>
      <c r="FH610" s="307"/>
      <c r="FI610" s="307"/>
      <c r="FJ610" s="307"/>
      <c r="FK610" s="307"/>
      <c r="FL610" s="307"/>
      <c r="FM610" s="307"/>
      <c r="FN610" s="307"/>
      <c r="FO610" s="307"/>
      <c r="FP610" s="307"/>
      <c r="FQ610" s="307"/>
      <c r="FR610" s="307"/>
      <c r="FS610" s="307"/>
      <c r="FT610" s="307"/>
      <c r="FU610" s="307"/>
      <c r="FV610" s="307"/>
      <c r="FW610" s="307"/>
      <c r="FX610" s="307"/>
      <c r="FY610" s="307"/>
      <c r="FZ610" s="307"/>
      <c r="GA610" s="307"/>
      <c r="GB610" s="307"/>
      <c r="GC610" s="307"/>
      <c r="GD610" s="307"/>
      <c r="GE610" s="307"/>
      <c r="GF610" s="307"/>
      <c r="GG610" s="307"/>
      <c r="GH610" s="307"/>
      <c r="GI610" s="307"/>
      <c r="GJ610" s="307"/>
      <c r="GK610" s="307"/>
      <c r="GL610" s="307"/>
      <c r="GM610" s="307"/>
      <c r="GN610" s="307"/>
      <c r="GO610" s="307"/>
      <c r="GP610" s="307"/>
      <c r="GQ610" s="307"/>
      <c r="GR610" s="307"/>
      <c r="GS610" s="307"/>
      <c r="GT610" s="307"/>
      <c r="GU610" s="307"/>
      <c r="GV610" s="307"/>
      <c r="GW610" s="307"/>
      <c r="GX610" s="307"/>
      <c r="GY610" s="307"/>
      <c r="GZ610" s="307"/>
      <c r="HA610" s="307"/>
      <c r="HB610" s="307"/>
      <c r="HC610" s="307"/>
      <c r="HD610" s="307"/>
      <c r="HE610" s="307"/>
      <c r="HF610" s="307"/>
      <c r="HG610" s="307"/>
      <c r="HH610" s="307"/>
      <c r="HI610" s="307"/>
      <c r="HJ610" s="307"/>
      <c r="HK610" s="307"/>
      <c r="HL610" s="307"/>
      <c r="HM610" s="307"/>
      <c r="HN610" s="307"/>
      <c r="HO610" s="307"/>
      <c r="HP610" s="307"/>
      <c r="HQ610" s="307"/>
      <c r="HR610" s="307"/>
      <c r="HS610" s="307"/>
      <c r="HT610" s="307"/>
      <c r="HU610" s="307"/>
      <c r="HV610" s="307"/>
      <c r="HW610" s="307"/>
      <c r="HX610" s="307"/>
      <c r="HY610" s="307"/>
      <c r="HZ610" s="307"/>
      <c r="IA610" s="307"/>
      <c r="IB610" s="307"/>
      <c r="IC610" s="307"/>
      <c r="ID610" s="307"/>
      <c r="IE610" s="307"/>
      <c r="IF610" s="307"/>
      <c r="IG610" s="307"/>
      <c r="IH610" s="307"/>
      <c r="II610" s="307"/>
      <c r="IJ610" s="307"/>
      <c r="IK610" s="307"/>
      <c r="IL610" s="307"/>
      <c r="IM610" s="307"/>
      <c r="IN610" s="307"/>
      <c r="IO610" s="307"/>
      <c r="IP610" s="307"/>
      <c r="IQ610" s="307"/>
      <c r="IR610" s="307"/>
      <c r="IS610" s="307"/>
      <c r="IT610" s="307"/>
      <c r="IU610" s="307"/>
      <c r="IV610" s="307"/>
      <c r="IW610" s="307"/>
      <c r="IX610" s="307"/>
      <c r="IY610" s="307"/>
      <c r="IZ610" s="307"/>
      <c r="JA610" s="307"/>
      <c r="JB610" s="307"/>
      <c r="JC610" s="307"/>
      <c r="JD610" s="307"/>
      <c r="JE610" s="307"/>
      <c r="JF610" s="307"/>
      <c r="JG610" s="307"/>
      <c r="JH610" s="307"/>
      <c r="JI610" s="307"/>
      <c r="JJ610" s="307"/>
      <c r="JK610" s="307"/>
      <c r="JL610" s="307"/>
      <c r="JM610" s="307"/>
      <c r="JN610" s="307"/>
      <c r="JO610" s="307"/>
      <c r="JP610" s="307"/>
      <c r="JQ610" s="307"/>
      <c r="JR610" s="307"/>
      <c r="JS610" s="307"/>
      <c r="JT610" s="307"/>
      <c r="JU610" s="307"/>
      <c r="JV610" s="307"/>
      <c r="JW610" s="307"/>
      <c r="JX610" s="307"/>
      <c r="JY610" s="307"/>
      <c r="JZ610" s="307"/>
      <c r="KA610" s="307"/>
      <c r="KB610" s="307"/>
      <c r="KC610" s="307"/>
      <c r="KD610" s="307"/>
      <c r="KE610" s="307"/>
      <c r="KF610" s="307"/>
      <c r="KG610" s="307"/>
      <c r="KH610" s="307"/>
      <c r="KI610" s="307"/>
      <c r="KJ610" s="307"/>
      <c r="KK610" s="307"/>
      <c r="KL610" s="307"/>
      <c r="KM610" s="307"/>
      <c r="KN610" s="307"/>
      <c r="KO610" s="307"/>
      <c r="KP610" s="307"/>
      <c r="KQ610" s="307"/>
      <c r="KR610" s="307"/>
      <c r="KS610" s="307"/>
      <c r="KT610" s="307"/>
    </row>
    <row r="611" spans="14:306" s="56" customFormat="1" ht="15" customHeight="1">
      <c r="N611" s="427"/>
      <c r="O611" s="303"/>
      <c r="P611" s="303"/>
      <c r="Q611" s="427"/>
      <c r="R611" s="303"/>
      <c r="S611" s="303"/>
      <c r="T611" s="303"/>
      <c r="U611" s="427"/>
      <c r="W611" s="342"/>
      <c r="X611" s="342"/>
      <c r="Y611" s="342"/>
      <c r="Z611" s="342"/>
      <c r="AA611" s="342"/>
      <c r="AB611" s="342"/>
      <c r="AC611" s="342"/>
      <c r="AD611" s="342"/>
      <c r="AE611" s="342"/>
      <c r="AG611" s="354">
        <v>1</v>
      </c>
      <c r="AH611" s="354"/>
      <c r="AI611" s="356" t="s">
        <v>107</v>
      </c>
      <c r="AJ611" s="356">
        <v>0</v>
      </c>
      <c r="AK611" s="356" t="s">
        <v>250</v>
      </c>
      <c r="AL611" s="356" t="s">
        <v>286</v>
      </c>
      <c r="AM611" s="356" t="s">
        <v>685</v>
      </c>
      <c r="AN611" s="356" t="s">
        <v>614</v>
      </c>
      <c r="AO611" s="356" t="s">
        <v>107</v>
      </c>
      <c r="AP611" s="356" t="s">
        <v>170</v>
      </c>
      <c r="AQ611" s="356" t="s">
        <v>170</v>
      </c>
      <c r="AR611" s="356" t="s">
        <v>107</v>
      </c>
      <c r="AS611" s="356" t="s">
        <v>666</v>
      </c>
      <c r="AT611" s="356" t="s">
        <v>876</v>
      </c>
      <c r="AU611" s="356"/>
      <c r="AV611" s="356" t="s">
        <v>596</v>
      </c>
      <c r="AW611" s="356" t="s">
        <v>614</v>
      </c>
      <c r="AX611" s="403" t="s">
        <v>286</v>
      </c>
      <c r="AY611" s="303">
        <f t="shared" si="329"/>
        <v>4</v>
      </c>
      <c r="AZ611" s="303">
        <f t="shared" si="330"/>
        <v>1</v>
      </c>
      <c r="BA611" s="303">
        <f t="shared" si="331"/>
        <v>8</v>
      </c>
      <c r="BB611" s="303">
        <f t="shared" si="332"/>
        <v>5</v>
      </c>
      <c r="BC611" s="303">
        <f t="shared" si="333"/>
        <v>19</v>
      </c>
      <c r="BD611" s="303">
        <f t="shared" si="334"/>
        <v>12</v>
      </c>
      <c r="BE611" s="303">
        <f t="shared" si="335"/>
        <v>4</v>
      </c>
      <c r="BF611" s="303">
        <f t="shared" si="336"/>
        <v>7</v>
      </c>
      <c r="BG611" s="303">
        <f t="shared" si="337"/>
        <v>7</v>
      </c>
      <c r="BH611" s="303"/>
      <c r="BI611" s="303">
        <f t="shared" si="338"/>
        <v>4</v>
      </c>
      <c r="BJ611" s="303">
        <f t="shared" si="339"/>
        <v>9</v>
      </c>
      <c r="BK611" s="303">
        <f t="shared" si="340"/>
        <v>30</v>
      </c>
      <c r="BL611" s="303">
        <f t="shared" si="341"/>
        <v>10</v>
      </c>
      <c r="BM611" s="303">
        <f t="shared" si="342"/>
        <v>12</v>
      </c>
      <c r="BN611" s="303">
        <f t="shared" si="343"/>
        <v>5</v>
      </c>
      <c r="CB611" s="307"/>
      <c r="CC611" s="307"/>
      <c r="CD611" s="307"/>
      <c r="CE611" s="307"/>
      <c r="CF611" s="307"/>
      <c r="CG611" s="307"/>
      <c r="CH611" s="307"/>
      <c r="CI611" s="307"/>
      <c r="CJ611" s="307"/>
      <c r="CK611" s="307"/>
      <c r="CL611" s="307"/>
      <c r="CM611" s="307"/>
      <c r="CN611" s="307"/>
      <c r="CO611" s="307"/>
      <c r="CP611" s="307"/>
      <c r="CQ611" s="307"/>
      <c r="CR611" s="307"/>
      <c r="CS611" s="307"/>
      <c r="CT611" s="307"/>
      <c r="CU611" s="307"/>
      <c r="CV611" s="307"/>
      <c r="CW611" s="307"/>
      <c r="CX611" s="307"/>
      <c r="CY611" s="307"/>
      <c r="CZ611" s="307"/>
      <c r="DA611" s="307"/>
      <c r="DB611" s="307"/>
      <c r="DC611" s="307"/>
      <c r="DD611" s="307"/>
      <c r="DE611" s="307"/>
      <c r="DF611" s="307"/>
      <c r="DG611" s="307"/>
      <c r="DH611" s="307"/>
      <c r="DI611" s="390"/>
      <c r="DJ611" s="390"/>
      <c r="DK611" s="307"/>
      <c r="DL611" s="307"/>
      <c r="DM611" s="307"/>
      <c r="DN611" s="307"/>
      <c r="DO611" s="307"/>
      <c r="DP611" s="307"/>
      <c r="DQ611" s="307"/>
      <c r="DR611" s="307"/>
      <c r="DS611" s="307"/>
      <c r="DT611" s="307"/>
      <c r="DU611" s="307"/>
      <c r="DV611" s="307"/>
      <c r="DW611" s="307"/>
      <c r="DX611" s="307"/>
      <c r="DY611" s="307"/>
      <c r="DZ611" s="307"/>
      <c r="EA611" s="307"/>
      <c r="EB611" s="307"/>
      <c r="EC611" s="307"/>
      <c r="ED611" s="307"/>
      <c r="EE611" s="307"/>
      <c r="EF611" s="307"/>
      <c r="EG611" s="307"/>
      <c r="EH611" s="307"/>
      <c r="EI611" s="307"/>
      <c r="EJ611" s="307"/>
      <c r="EK611" s="307"/>
      <c r="EL611" s="307"/>
      <c r="EM611" s="307"/>
      <c r="EN611" s="307"/>
      <c r="EO611" s="307"/>
      <c r="EP611" s="307"/>
      <c r="EQ611" s="307"/>
      <c r="ER611" s="307"/>
      <c r="ES611" s="307"/>
      <c r="ET611" s="307"/>
      <c r="EU611" s="390"/>
      <c r="EV611" s="390"/>
      <c r="EW611" s="307"/>
      <c r="EX611" s="307"/>
      <c r="EY611" s="307"/>
      <c r="EZ611" s="307"/>
      <c r="FA611" s="307"/>
      <c r="FB611" s="307"/>
      <c r="FC611" s="307"/>
      <c r="FD611" s="307"/>
      <c r="FE611" s="307"/>
      <c r="FF611" s="307"/>
      <c r="FG611" s="307"/>
      <c r="FH611" s="307"/>
      <c r="FI611" s="307"/>
      <c r="FJ611" s="307"/>
      <c r="FK611" s="307"/>
      <c r="FL611" s="307"/>
      <c r="FM611" s="307"/>
      <c r="FN611" s="307"/>
      <c r="FO611" s="307"/>
      <c r="FP611" s="307"/>
      <c r="FQ611" s="307"/>
      <c r="FR611" s="307"/>
      <c r="FS611" s="307"/>
      <c r="FT611" s="307"/>
      <c r="FU611" s="307"/>
      <c r="FV611" s="307"/>
      <c r="FW611" s="307"/>
      <c r="FX611" s="307"/>
      <c r="FY611" s="307"/>
      <c r="FZ611" s="307"/>
      <c r="GA611" s="307"/>
      <c r="GB611" s="307"/>
      <c r="GC611" s="307"/>
      <c r="GD611" s="307"/>
      <c r="GE611" s="307"/>
      <c r="GF611" s="307"/>
      <c r="GG611" s="307"/>
      <c r="GH611" s="307"/>
      <c r="GI611" s="307"/>
      <c r="GJ611" s="307"/>
      <c r="GK611" s="307"/>
      <c r="GL611" s="307"/>
      <c r="GM611" s="307"/>
      <c r="GN611" s="307"/>
      <c r="GO611" s="307"/>
      <c r="GP611" s="307"/>
      <c r="GQ611" s="307"/>
      <c r="GR611" s="307"/>
      <c r="GS611" s="307"/>
      <c r="GT611" s="307"/>
      <c r="GU611" s="307"/>
      <c r="GV611" s="307"/>
      <c r="GW611" s="307"/>
      <c r="GX611" s="307"/>
      <c r="GY611" s="307"/>
      <c r="GZ611" s="307"/>
      <c r="HA611" s="307"/>
      <c r="HB611" s="307"/>
      <c r="HC611" s="307"/>
      <c r="HD611" s="307"/>
      <c r="HE611" s="307"/>
      <c r="HF611" s="307"/>
      <c r="HG611" s="307"/>
      <c r="HH611" s="307"/>
      <c r="HI611" s="307"/>
      <c r="HJ611" s="307"/>
      <c r="HK611" s="307"/>
      <c r="HL611" s="307"/>
      <c r="HM611" s="307"/>
      <c r="HN611" s="307"/>
      <c r="HO611" s="307"/>
      <c r="HP611" s="307"/>
      <c r="HQ611" s="307"/>
      <c r="HR611" s="307"/>
      <c r="HS611" s="307"/>
      <c r="HT611" s="307"/>
      <c r="HU611" s="307"/>
      <c r="HV611" s="307"/>
      <c r="HW611" s="307"/>
      <c r="HX611" s="307"/>
      <c r="HY611" s="307"/>
      <c r="HZ611" s="307"/>
      <c r="IA611" s="307"/>
      <c r="IB611" s="307"/>
      <c r="IC611" s="307"/>
      <c r="ID611" s="307"/>
      <c r="IE611" s="307"/>
      <c r="IF611" s="307"/>
      <c r="IG611" s="307"/>
      <c r="IH611" s="307"/>
      <c r="II611" s="307"/>
      <c r="IJ611" s="307"/>
      <c r="IK611" s="307"/>
      <c r="IL611" s="307"/>
      <c r="IM611" s="307"/>
      <c r="IN611" s="307"/>
      <c r="IO611" s="307"/>
      <c r="IP611" s="307"/>
      <c r="IQ611" s="307"/>
      <c r="IR611" s="307"/>
      <c r="IS611" s="307"/>
      <c r="IT611" s="307"/>
      <c r="IU611" s="307"/>
      <c r="IV611" s="307"/>
      <c r="IW611" s="307"/>
      <c r="IX611" s="307"/>
      <c r="IY611" s="307"/>
      <c r="IZ611" s="307"/>
      <c r="JA611" s="307"/>
      <c r="JB611" s="307"/>
      <c r="JC611" s="307"/>
      <c r="JD611" s="307"/>
      <c r="JE611" s="307"/>
      <c r="JF611" s="307"/>
      <c r="JG611" s="307"/>
      <c r="JH611" s="307"/>
      <c r="JI611" s="307"/>
      <c r="JJ611" s="307"/>
      <c r="JK611" s="307"/>
      <c r="JL611" s="307"/>
      <c r="JM611" s="307"/>
      <c r="JN611" s="307"/>
      <c r="JO611" s="307"/>
      <c r="JP611" s="307"/>
      <c r="JQ611" s="307"/>
      <c r="JR611" s="307"/>
      <c r="JS611" s="307"/>
      <c r="JT611" s="307"/>
      <c r="JU611" s="307"/>
      <c r="JV611" s="307"/>
      <c r="JW611" s="307"/>
      <c r="JX611" s="307"/>
      <c r="JY611" s="307"/>
      <c r="JZ611" s="307"/>
      <c r="KA611" s="307"/>
      <c r="KB611" s="307"/>
      <c r="KC611" s="307"/>
      <c r="KD611" s="307"/>
      <c r="KE611" s="307"/>
      <c r="KF611" s="307"/>
      <c r="KG611" s="307"/>
      <c r="KH611" s="307"/>
      <c r="KI611" s="307"/>
      <c r="KJ611" s="307"/>
      <c r="KK611" s="307"/>
      <c r="KL611" s="307"/>
      <c r="KM611" s="307"/>
      <c r="KN611" s="307"/>
      <c r="KO611" s="307"/>
      <c r="KP611" s="307"/>
      <c r="KQ611" s="307"/>
      <c r="KR611" s="307"/>
      <c r="KS611" s="307"/>
      <c r="KT611" s="307"/>
    </row>
    <row r="612" spans="14:306" s="56" customFormat="1" ht="15" customHeight="1">
      <c r="N612" s="427"/>
      <c r="O612" s="303"/>
      <c r="P612" s="303"/>
      <c r="Q612" s="303"/>
      <c r="R612" s="427"/>
      <c r="S612" s="303"/>
      <c r="T612" s="303"/>
      <c r="U612" s="427"/>
      <c r="W612" s="342"/>
      <c r="X612" s="342"/>
      <c r="Y612" s="342"/>
      <c r="Z612" s="342"/>
      <c r="AA612" s="342"/>
      <c r="AB612" s="342"/>
      <c r="AC612" s="342"/>
      <c r="AD612" s="342"/>
      <c r="AE612" s="342"/>
      <c r="AG612" s="354">
        <v>2</v>
      </c>
      <c r="AH612" s="354"/>
      <c r="AI612" s="356" t="s">
        <v>61</v>
      </c>
      <c r="AJ612" s="359">
        <v>1</v>
      </c>
      <c r="AK612" s="359">
        <v>8</v>
      </c>
      <c r="AL612" s="359">
        <v>5</v>
      </c>
      <c r="AM612" s="356" t="s">
        <v>121</v>
      </c>
      <c r="AN612" s="356" t="s">
        <v>73</v>
      </c>
      <c r="AO612" s="356" t="s">
        <v>61</v>
      </c>
      <c r="AP612" s="359">
        <v>7</v>
      </c>
      <c r="AQ612" s="356" t="s">
        <v>72</v>
      </c>
      <c r="AR612" s="356" t="s">
        <v>61</v>
      </c>
      <c r="AS612" s="356" t="s">
        <v>113</v>
      </c>
      <c r="AT612" s="356" t="s">
        <v>307</v>
      </c>
      <c r="AU612" s="356"/>
      <c r="AV612" s="359">
        <v>10</v>
      </c>
      <c r="AW612" s="359">
        <v>12</v>
      </c>
      <c r="AX612" s="411" t="s">
        <v>58</v>
      </c>
      <c r="AY612" s="303">
        <f t="shared" si="329"/>
        <v>6</v>
      </c>
      <c r="AZ612" s="303">
        <f t="shared" si="330"/>
        <v>2</v>
      </c>
      <c r="BA612" s="303">
        <f t="shared" si="331"/>
        <v>9</v>
      </c>
      <c r="BB612" s="303">
        <f t="shared" si="332"/>
        <v>6</v>
      </c>
      <c r="BC612" s="303">
        <f t="shared" si="333"/>
        <v>22</v>
      </c>
      <c r="BD612" s="303">
        <f t="shared" si="334"/>
        <v>15</v>
      </c>
      <c r="BE612" s="303">
        <f t="shared" si="335"/>
        <v>6</v>
      </c>
      <c r="BF612" s="303">
        <f t="shared" si="336"/>
        <v>8</v>
      </c>
      <c r="BG612" s="303">
        <f t="shared" si="337"/>
        <v>9</v>
      </c>
      <c r="BH612" s="303"/>
      <c r="BI612" s="303">
        <f t="shared" si="338"/>
        <v>6</v>
      </c>
      <c r="BJ612" s="303">
        <f t="shared" si="339"/>
        <v>11</v>
      </c>
      <c r="BK612" s="303">
        <f t="shared" si="340"/>
        <v>36</v>
      </c>
      <c r="BL612" s="303">
        <f t="shared" si="341"/>
        <v>11</v>
      </c>
      <c r="BM612" s="303">
        <f t="shared" si="342"/>
        <v>13</v>
      </c>
      <c r="BN612" s="303">
        <f t="shared" si="343"/>
        <v>7</v>
      </c>
      <c r="CB612" s="307"/>
      <c r="CC612" s="307"/>
      <c r="CD612" s="307"/>
      <c r="CE612" s="307"/>
      <c r="CF612" s="307"/>
      <c r="CG612" s="307"/>
      <c r="CH612" s="307"/>
      <c r="CI612" s="307"/>
      <c r="CJ612" s="307"/>
      <c r="CK612" s="307"/>
      <c r="CL612" s="307"/>
      <c r="CM612" s="307"/>
      <c r="CN612" s="307"/>
      <c r="CO612" s="307"/>
      <c r="CP612" s="307"/>
      <c r="CQ612" s="307"/>
      <c r="CR612" s="307"/>
      <c r="CS612" s="307"/>
      <c r="CT612" s="307"/>
      <c r="CU612" s="307"/>
      <c r="CV612" s="307"/>
      <c r="CW612" s="307"/>
      <c r="CX612" s="307"/>
      <c r="CY612" s="307"/>
      <c r="CZ612" s="307"/>
      <c r="DA612" s="307"/>
      <c r="DB612" s="307"/>
      <c r="DC612" s="307"/>
      <c r="DD612" s="307"/>
      <c r="DE612" s="307"/>
      <c r="DF612" s="307"/>
      <c r="DG612" s="307"/>
      <c r="DH612" s="307"/>
      <c r="DI612" s="390"/>
      <c r="DJ612" s="390"/>
      <c r="DK612" s="307"/>
      <c r="DL612" s="307"/>
      <c r="DM612" s="307"/>
      <c r="DN612" s="307"/>
      <c r="DO612" s="307"/>
      <c r="DP612" s="307"/>
      <c r="DQ612" s="307"/>
      <c r="DR612" s="307"/>
      <c r="DS612" s="307"/>
      <c r="DT612" s="307"/>
      <c r="DU612" s="307"/>
      <c r="DV612" s="307"/>
      <c r="DW612" s="307"/>
      <c r="DX612" s="307"/>
      <c r="DY612" s="307"/>
      <c r="DZ612" s="307"/>
      <c r="EA612" s="307"/>
      <c r="EB612" s="307"/>
      <c r="EC612" s="307"/>
      <c r="ED612" s="307"/>
      <c r="EE612" s="307"/>
      <c r="EF612" s="307"/>
      <c r="EG612" s="307"/>
      <c r="EH612" s="307"/>
      <c r="EI612" s="307"/>
      <c r="EJ612" s="307"/>
      <c r="EK612" s="307"/>
      <c r="EL612" s="307"/>
      <c r="EM612" s="307"/>
      <c r="EN612" s="307"/>
      <c r="EO612" s="307"/>
      <c r="EP612" s="307"/>
      <c r="EQ612" s="307"/>
      <c r="ER612" s="307"/>
      <c r="ES612" s="307"/>
      <c r="ET612" s="307"/>
      <c r="EU612" s="390"/>
      <c r="EV612" s="390"/>
      <c r="EW612" s="307"/>
      <c r="EX612" s="307"/>
      <c r="EY612" s="307"/>
      <c r="EZ612" s="307"/>
      <c r="FA612" s="307"/>
      <c r="FB612" s="307"/>
      <c r="FC612" s="307"/>
      <c r="FD612" s="307"/>
      <c r="FE612" s="307"/>
      <c r="FF612" s="307"/>
      <c r="FG612" s="307"/>
      <c r="FH612" s="307"/>
      <c r="FI612" s="307"/>
      <c r="FJ612" s="307"/>
      <c r="FK612" s="307"/>
      <c r="FL612" s="307"/>
      <c r="FM612" s="307"/>
      <c r="FN612" s="307"/>
      <c r="FO612" s="307"/>
      <c r="FP612" s="307"/>
      <c r="FQ612" s="307"/>
      <c r="FR612" s="307"/>
      <c r="FS612" s="307"/>
      <c r="FT612" s="307"/>
      <c r="FU612" s="307"/>
      <c r="FV612" s="307"/>
      <c r="FW612" s="307"/>
      <c r="FX612" s="307"/>
      <c r="FY612" s="307"/>
      <c r="FZ612" s="307"/>
      <c r="GA612" s="307"/>
      <c r="GB612" s="307"/>
      <c r="GC612" s="307"/>
      <c r="GD612" s="307"/>
      <c r="GE612" s="307"/>
      <c r="GF612" s="307"/>
      <c r="GG612" s="307"/>
      <c r="GH612" s="307"/>
      <c r="GI612" s="307"/>
      <c r="GJ612" s="307"/>
      <c r="GK612" s="307"/>
      <c r="GL612" s="307"/>
      <c r="GM612" s="307"/>
      <c r="GN612" s="307"/>
      <c r="GO612" s="307"/>
      <c r="GP612" s="307"/>
      <c r="GQ612" s="307"/>
      <c r="GR612" s="307"/>
      <c r="GS612" s="307"/>
      <c r="GT612" s="307"/>
      <c r="GU612" s="307"/>
      <c r="GV612" s="307"/>
      <c r="GW612" s="307"/>
      <c r="GX612" s="307"/>
      <c r="GY612" s="307"/>
      <c r="GZ612" s="307"/>
      <c r="HA612" s="307"/>
      <c r="HB612" s="307"/>
      <c r="HC612" s="307"/>
      <c r="HD612" s="307"/>
      <c r="HE612" s="307"/>
      <c r="HF612" s="307"/>
      <c r="HG612" s="307"/>
      <c r="HH612" s="307"/>
      <c r="HI612" s="307"/>
      <c r="HJ612" s="307"/>
      <c r="HK612" s="307"/>
      <c r="HL612" s="307"/>
      <c r="HM612" s="307"/>
      <c r="HN612" s="307"/>
      <c r="HO612" s="307"/>
      <c r="HP612" s="307"/>
      <c r="HQ612" s="307"/>
      <c r="HR612" s="307"/>
      <c r="HS612" s="307"/>
      <c r="HT612" s="307"/>
      <c r="HU612" s="307"/>
      <c r="HV612" s="307"/>
      <c r="HW612" s="307"/>
      <c r="HX612" s="307"/>
      <c r="HY612" s="307"/>
      <c r="HZ612" s="307"/>
      <c r="IA612" s="307"/>
      <c r="IB612" s="307"/>
      <c r="IC612" s="307"/>
      <c r="ID612" s="307"/>
      <c r="IE612" s="307"/>
      <c r="IF612" s="307"/>
      <c r="IG612" s="307"/>
      <c r="IH612" s="307"/>
      <c r="II612" s="307"/>
      <c r="IJ612" s="307"/>
      <c r="IK612" s="307"/>
      <c r="IL612" s="307"/>
      <c r="IM612" s="307"/>
      <c r="IN612" s="307"/>
      <c r="IO612" s="307"/>
      <c r="IP612" s="307"/>
      <c r="IQ612" s="307"/>
      <c r="IR612" s="307"/>
      <c r="IS612" s="307"/>
      <c r="IT612" s="307"/>
      <c r="IU612" s="307"/>
      <c r="IV612" s="307"/>
      <c r="IW612" s="307"/>
      <c r="IX612" s="307"/>
      <c r="IY612" s="307"/>
      <c r="IZ612" s="307"/>
      <c r="JA612" s="307"/>
      <c r="JB612" s="307"/>
      <c r="JC612" s="307"/>
      <c r="JD612" s="307"/>
      <c r="JE612" s="307"/>
      <c r="JF612" s="307"/>
      <c r="JG612" s="307"/>
      <c r="JH612" s="307"/>
      <c r="JI612" s="307"/>
      <c r="JJ612" s="307"/>
      <c r="JK612" s="307"/>
      <c r="JL612" s="307"/>
      <c r="JM612" s="307"/>
      <c r="JN612" s="307"/>
      <c r="JO612" s="307"/>
      <c r="JP612" s="307"/>
      <c r="JQ612" s="307"/>
      <c r="JR612" s="307"/>
      <c r="JS612" s="307"/>
      <c r="JT612" s="307"/>
      <c r="JU612" s="307"/>
      <c r="JV612" s="307"/>
      <c r="JW612" s="307"/>
      <c r="JX612" s="307"/>
      <c r="JY612" s="307"/>
      <c r="JZ612" s="307"/>
      <c r="KA612" s="307"/>
      <c r="KB612" s="307"/>
      <c r="KC612" s="307"/>
      <c r="KD612" s="307"/>
      <c r="KE612" s="307"/>
      <c r="KF612" s="307"/>
      <c r="KG612" s="307"/>
      <c r="KH612" s="307"/>
      <c r="KI612" s="307"/>
      <c r="KJ612" s="307"/>
      <c r="KK612" s="307"/>
      <c r="KL612" s="307"/>
      <c r="KM612" s="307"/>
      <c r="KN612" s="307"/>
      <c r="KO612" s="307"/>
      <c r="KP612" s="307"/>
      <c r="KQ612" s="307"/>
      <c r="KR612" s="307"/>
      <c r="KS612" s="307"/>
      <c r="KT612" s="307"/>
    </row>
    <row r="613" spans="14:306" s="56" customFormat="1" ht="15" customHeight="1">
      <c r="N613" s="427"/>
      <c r="O613" s="303"/>
      <c r="P613" s="303"/>
      <c r="Q613" s="427"/>
      <c r="R613" s="303"/>
      <c r="S613" s="303"/>
      <c r="T613" s="303"/>
      <c r="U613" s="427"/>
      <c r="W613" s="342"/>
      <c r="X613" s="342"/>
      <c r="Y613" s="342"/>
      <c r="Z613" s="342"/>
      <c r="AA613" s="342"/>
      <c r="AB613" s="342"/>
      <c r="AC613" s="342"/>
      <c r="AD613" s="342"/>
      <c r="AE613" s="342"/>
      <c r="AG613" s="354">
        <v>3</v>
      </c>
      <c r="AH613" s="354"/>
      <c r="AI613" s="356" t="s">
        <v>205</v>
      </c>
      <c r="AJ613" s="356" t="s">
        <v>112</v>
      </c>
      <c r="AK613" s="359">
        <v>9</v>
      </c>
      <c r="AL613" s="356" t="s">
        <v>64</v>
      </c>
      <c r="AM613" s="356" t="s">
        <v>84</v>
      </c>
      <c r="AN613" s="356" t="s">
        <v>65</v>
      </c>
      <c r="AO613" s="356" t="s">
        <v>64</v>
      </c>
      <c r="AP613" s="356" t="s">
        <v>66</v>
      </c>
      <c r="AQ613" s="356" t="s">
        <v>113</v>
      </c>
      <c r="AR613" s="356" t="s">
        <v>64</v>
      </c>
      <c r="AS613" s="356" t="s">
        <v>70</v>
      </c>
      <c r="AT613" s="356" t="s">
        <v>794</v>
      </c>
      <c r="AU613" s="356"/>
      <c r="AV613" s="359">
        <v>11</v>
      </c>
      <c r="AW613" s="356" t="s">
        <v>85</v>
      </c>
      <c r="AX613" s="359">
        <v>7</v>
      </c>
      <c r="AY613" s="303">
        <f t="shared" si="329"/>
        <v>10</v>
      </c>
      <c r="AZ613" s="303">
        <f t="shared" si="330"/>
        <v>4</v>
      </c>
      <c r="BA613" s="303">
        <f t="shared" si="331"/>
        <v>10</v>
      </c>
      <c r="BB613" s="303">
        <f t="shared" si="332"/>
        <v>8</v>
      </c>
      <c r="BC613" s="303">
        <f t="shared" si="333"/>
        <v>25</v>
      </c>
      <c r="BD613" s="303">
        <f t="shared" si="334"/>
        <v>18</v>
      </c>
      <c r="BE613" s="303">
        <f t="shared" si="335"/>
        <v>8</v>
      </c>
      <c r="BF613" s="303">
        <f t="shared" si="336"/>
        <v>10</v>
      </c>
      <c r="BG613" s="303">
        <f t="shared" si="337"/>
        <v>11</v>
      </c>
      <c r="BH613" s="303"/>
      <c r="BI613" s="303">
        <f t="shared" si="338"/>
        <v>8</v>
      </c>
      <c r="BJ613" s="303">
        <f t="shared" si="339"/>
        <v>14</v>
      </c>
      <c r="BK613" s="303">
        <f t="shared" si="340"/>
        <v>43</v>
      </c>
      <c r="BL613" s="303">
        <f t="shared" si="341"/>
        <v>12</v>
      </c>
      <c r="BM613" s="303">
        <f t="shared" si="342"/>
        <v>15</v>
      </c>
      <c r="BN613" s="303">
        <f t="shared" si="343"/>
        <v>8</v>
      </c>
      <c r="CB613" s="307"/>
      <c r="CC613" s="307"/>
      <c r="CD613" s="307"/>
      <c r="CE613" s="307"/>
      <c r="CF613" s="307"/>
      <c r="CG613" s="307"/>
      <c r="CH613" s="307"/>
      <c r="CI613" s="307"/>
      <c r="CJ613" s="307"/>
      <c r="CK613" s="307"/>
      <c r="CL613" s="307"/>
      <c r="CM613" s="307"/>
      <c r="CN613" s="307"/>
      <c r="CO613" s="307"/>
      <c r="CP613" s="307"/>
      <c r="CQ613" s="307"/>
      <c r="CR613" s="307"/>
      <c r="CS613" s="307"/>
      <c r="CT613" s="307"/>
      <c r="CU613" s="307"/>
      <c r="CV613" s="307"/>
      <c r="CW613" s="307"/>
      <c r="CX613" s="307"/>
      <c r="CY613" s="307"/>
      <c r="CZ613" s="307"/>
      <c r="DA613" s="307"/>
      <c r="DB613" s="307"/>
      <c r="DC613" s="307"/>
      <c r="DD613" s="307"/>
      <c r="DE613" s="307"/>
      <c r="DF613" s="307"/>
      <c r="DG613" s="307"/>
      <c r="DH613" s="307"/>
      <c r="DI613" s="390"/>
      <c r="DJ613" s="390"/>
      <c r="DK613" s="307"/>
      <c r="DL613" s="307"/>
      <c r="DM613" s="307"/>
      <c r="DN613" s="307"/>
      <c r="DO613" s="307"/>
      <c r="DP613" s="307"/>
      <c r="DQ613" s="307"/>
      <c r="DR613" s="307"/>
      <c r="DS613" s="307"/>
      <c r="DT613" s="307"/>
      <c r="DU613" s="307"/>
      <c r="DV613" s="307"/>
      <c r="DW613" s="307"/>
      <c r="DX613" s="307"/>
      <c r="DY613" s="307"/>
      <c r="DZ613" s="307"/>
      <c r="EA613" s="307"/>
      <c r="EB613" s="307"/>
      <c r="EC613" s="307"/>
      <c r="ED613" s="307"/>
      <c r="EE613" s="307"/>
      <c r="EF613" s="307"/>
      <c r="EG613" s="307"/>
      <c r="EH613" s="307"/>
      <c r="EI613" s="307"/>
      <c r="EJ613" s="307"/>
      <c r="EK613" s="307"/>
      <c r="EL613" s="307"/>
      <c r="EM613" s="307"/>
      <c r="EN613" s="307"/>
      <c r="EO613" s="307"/>
      <c r="EP613" s="307"/>
      <c r="EQ613" s="307"/>
      <c r="ER613" s="307"/>
      <c r="ES613" s="307"/>
      <c r="ET613" s="307"/>
      <c r="EU613" s="390"/>
      <c r="EV613" s="390"/>
      <c r="EW613" s="307"/>
      <c r="EX613" s="307"/>
      <c r="EY613" s="307"/>
      <c r="EZ613" s="307"/>
      <c r="FA613" s="307"/>
      <c r="FB613" s="307"/>
      <c r="FC613" s="307"/>
      <c r="FD613" s="307"/>
      <c r="FE613" s="307"/>
      <c r="FF613" s="307"/>
      <c r="FG613" s="307"/>
      <c r="FH613" s="307"/>
      <c r="FI613" s="307"/>
      <c r="FJ613" s="307"/>
      <c r="FK613" s="307"/>
      <c r="FL613" s="307"/>
      <c r="FM613" s="307"/>
      <c r="FN613" s="307"/>
      <c r="FO613" s="307"/>
      <c r="FP613" s="307"/>
      <c r="FQ613" s="307"/>
      <c r="FR613" s="307"/>
      <c r="FS613" s="307"/>
      <c r="FT613" s="307"/>
      <c r="FU613" s="307"/>
      <c r="FV613" s="307"/>
      <c r="FW613" s="307"/>
      <c r="FX613" s="307"/>
      <c r="FY613" s="307"/>
      <c r="FZ613" s="307"/>
      <c r="GA613" s="307"/>
      <c r="GB613" s="307"/>
      <c r="GC613" s="307"/>
      <c r="GD613" s="307"/>
      <c r="GE613" s="307"/>
      <c r="GF613" s="307"/>
      <c r="GG613" s="307"/>
      <c r="GH613" s="307"/>
      <c r="GI613" s="307"/>
      <c r="GJ613" s="307"/>
      <c r="GK613" s="307"/>
      <c r="GL613" s="307"/>
      <c r="GM613" s="307"/>
      <c r="GN613" s="307"/>
      <c r="GO613" s="307"/>
      <c r="GP613" s="307"/>
      <c r="GQ613" s="307"/>
      <c r="GR613" s="307"/>
      <c r="GS613" s="307"/>
      <c r="GT613" s="307"/>
      <c r="GU613" s="307"/>
      <c r="GV613" s="307"/>
      <c r="GW613" s="307"/>
      <c r="GX613" s="307"/>
      <c r="GY613" s="307"/>
      <c r="GZ613" s="307"/>
      <c r="HA613" s="307"/>
      <c r="HB613" s="307"/>
      <c r="HC613" s="307"/>
      <c r="HD613" s="307"/>
      <c r="HE613" s="307"/>
      <c r="HF613" s="307"/>
      <c r="HG613" s="307"/>
      <c r="HH613" s="307"/>
      <c r="HI613" s="307"/>
      <c r="HJ613" s="307"/>
      <c r="HK613" s="307"/>
      <c r="HL613" s="307"/>
      <c r="HM613" s="307"/>
      <c r="HN613" s="307"/>
      <c r="HO613" s="307"/>
      <c r="HP613" s="307"/>
      <c r="HQ613" s="307"/>
      <c r="HR613" s="307"/>
      <c r="HS613" s="307"/>
      <c r="HT613" s="307"/>
      <c r="HU613" s="307"/>
      <c r="HV613" s="307"/>
      <c r="HW613" s="307"/>
      <c r="HX613" s="307"/>
      <c r="HY613" s="307"/>
      <c r="HZ613" s="307"/>
      <c r="IA613" s="307"/>
      <c r="IB613" s="307"/>
      <c r="IC613" s="307"/>
      <c r="ID613" s="307"/>
      <c r="IE613" s="307"/>
      <c r="IF613" s="307"/>
      <c r="IG613" s="307"/>
      <c r="IH613" s="307"/>
      <c r="II613" s="307"/>
      <c r="IJ613" s="307"/>
      <c r="IK613" s="307"/>
      <c r="IL613" s="307"/>
      <c r="IM613" s="307"/>
      <c r="IN613" s="307"/>
      <c r="IO613" s="307"/>
      <c r="IP613" s="307"/>
      <c r="IQ613" s="307"/>
      <c r="IR613" s="307"/>
      <c r="IS613" s="307"/>
      <c r="IT613" s="307"/>
      <c r="IU613" s="307"/>
      <c r="IV613" s="307"/>
      <c r="IW613" s="307"/>
      <c r="IX613" s="307"/>
      <c r="IY613" s="307"/>
      <c r="IZ613" s="307"/>
      <c r="JA613" s="307"/>
      <c r="JB613" s="307"/>
      <c r="JC613" s="307"/>
      <c r="JD613" s="307"/>
      <c r="JE613" s="307"/>
      <c r="JF613" s="307"/>
      <c r="JG613" s="307"/>
      <c r="JH613" s="307"/>
      <c r="JI613" s="307"/>
      <c r="JJ613" s="307"/>
      <c r="JK613" s="307"/>
      <c r="JL613" s="307"/>
      <c r="JM613" s="307"/>
      <c r="JN613" s="307"/>
      <c r="JO613" s="307"/>
      <c r="JP613" s="307"/>
      <c r="JQ613" s="307"/>
      <c r="JR613" s="307"/>
      <c r="JS613" s="307"/>
      <c r="JT613" s="307"/>
      <c r="JU613" s="307"/>
      <c r="JV613" s="307"/>
      <c r="JW613" s="307"/>
      <c r="JX613" s="307"/>
      <c r="JY613" s="307"/>
      <c r="JZ613" s="307"/>
      <c r="KA613" s="307"/>
      <c r="KB613" s="307"/>
      <c r="KC613" s="307"/>
      <c r="KD613" s="307"/>
      <c r="KE613" s="307"/>
      <c r="KF613" s="307"/>
      <c r="KG613" s="307"/>
      <c r="KH613" s="307"/>
      <c r="KI613" s="307"/>
      <c r="KJ613" s="307"/>
      <c r="KK613" s="307"/>
      <c r="KL613" s="307"/>
      <c r="KM613" s="307"/>
      <c r="KN613" s="307"/>
      <c r="KO613" s="307"/>
      <c r="KP613" s="307"/>
      <c r="KQ613" s="307"/>
      <c r="KR613" s="307"/>
      <c r="KS613" s="307"/>
      <c r="KT613" s="307"/>
    </row>
    <row r="614" spans="14:306" s="56" customFormat="1" ht="15" customHeight="1">
      <c r="N614" s="427"/>
      <c r="O614" s="303"/>
      <c r="P614" s="303"/>
      <c r="Q614" s="427"/>
      <c r="R614" s="427"/>
      <c r="S614" s="303"/>
      <c r="T614" s="303"/>
      <c r="U614" s="427"/>
      <c r="W614" s="342"/>
      <c r="X614" s="342"/>
      <c r="Y614" s="342"/>
      <c r="Z614" s="342"/>
      <c r="AA614" s="342"/>
      <c r="AB614" s="342"/>
      <c r="AC614" s="342"/>
      <c r="AD614" s="342"/>
      <c r="AE614" s="342"/>
      <c r="AG614" s="354">
        <v>4</v>
      </c>
      <c r="AH614" s="354"/>
      <c r="AI614" s="356" t="s">
        <v>270</v>
      </c>
      <c r="AJ614" s="356" t="s">
        <v>61</v>
      </c>
      <c r="AK614" s="359">
        <v>10</v>
      </c>
      <c r="AL614" s="356" t="s">
        <v>66</v>
      </c>
      <c r="AM614" s="356" t="s">
        <v>185</v>
      </c>
      <c r="AN614" s="356" t="s">
        <v>130</v>
      </c>
      <c r="AO614" s="356" t="s">
        <v>66</v>
      </c>
      <c r="AP614" s="356" t="s">
        <v>68</v>
      </c>
      <c r="AQ614" s="356" t="s">
        <v>71</v>
      </c>
      <c r="AR614" s="356" t="s">
        <v>60</v>
      </c>
      <c r="AS614" s="356" t="s">
        <v>157</v>
      </c>
      <c r="AT614" s="356" t="s">
        <v>877</v>
      </c>
      <c r="AU614" s="356"/>
      <c r="AV614" s="359">
        <v>12</v>
      </c>
      <c r="AW614" s="356" t="s">
        <v>76</v>
      </c>
      <c r="AX614" s="359">
        <v>8</v>
      </c>
      <c r="AY614" s="303">
        <f t="shared" si="329"/>
        <v>14</v>
      </c>
      <c r="AZ614" s="303">
        <f t="shared" si="330"/>
        <v>6</v>
      </c>
      <c r="BA614" s="303">
        <f t="shared" si="331"/>
        <v>11</v>
      </c>
      <c r="BB614" s="303">
        <f t="shared" si="332"/>
        <v>10</v>
      </c>
      <c r="BC614" s="303">
        <f t="shared" si="333"/>
        <v>29</v>
      </c>
      <c r="BD614" s="303">
        <f t="shared" si="334"/>
        <v>20</v>
      </c>
      <c r="BE614" s="303">
        <f t="shared" si="335"/>
        <v>10</v>
      </c>
      <c r="BF614" s="303">
        <f t="shared" si="336"/>
        <v>12</v>
      </c>
      <c r="BG614" s="303">
        <f t="shared" si="337"/>
        <v>13</v>
      </c>
      <c r="BH614" s="303"/>
      <c r="BI614" s="303">
        <f t="shared" si="338"/>
        <v>11</v>
      </c>
      <c r="BJ614" s="303">
        <f t="shared" si="339"/>
        <v>16</v>
      </c>
      <c r="BK614" s="303">
        <f t="shared" si="340"/>
        <v>50</v>
      </c>
      <c r="BL614" s="303">
        <f t="shared" si="341"/>
        <v>13</v>
      </c>
      <c r="BM614" s="303">
        <f t="shared" si="342"/>
        <v>17</v>
      </c>
      <c r="BN614" s="303">
        <f t="shared" si="343"/>
        <v>9</v>
      </c>
      <c r="CB614" s="307"/>
      <c r="CC614" s="307"/>
      <c r="CD614" s="307"/>
      <c r="CE614" s="307"/>
      <c r="CF614" s="307"/>
      <c r="CG614" s="307"/>
      <c r="CH614" s="307"/>
      <c r="CI614" s="307"/>
      <c r="CJ614" s="307"/>
      <c r="CK614" s="307"/>
      <c r="CL614" s="307"/>
      <c r="CM614" s="307"/>
      <c r="CN614" s="307"/>
      <c r="CO614" s="307"/>
      <c r="CP614" s="307"/>
      <c r="CQ614" s="307"/>
      <c r="CR614" s="307"/>
      <c r="CS614" s="307"/>
      <c r="CT614" s="307"/>
      <c r="CU614" s="307"/>
      <c r="CV614" s="307"/>
      <c r="CW614" s="307"/>
      <c r="CX614" s="307"/>
      <c r="CY614" s="307"/>
      <c r="CZ614" s="307"/>
      <c r="DA614" s="307"/>
      <c r="DB614" s="307"/>
      <c r="DC614" s="307"/>
      <c r="DD614" s="307"/>
      <c r="DE614" s="307"/>
      <c r="DF614" s="307"/>
      <c r="DG614" s="307"/>
      <c r="DH614" s="307"/>
      <c r="DI614" s="390"/>
      <c r="DJ614" s="390"/>
      <c r="DK614" s="307"/>
      <c r="DL614" s="307"/>
      <c r="DM614" s="307"/>
      <c r="DN614" s="307"/>
      <c r="DO614" s="307"/>
      <c r="DP614" s="307"/>
      <c r="DQ614" s="307"/>
      <c r="DR614" s="307"/>
      <c r="DS614" s="307"/>
      <c r="DT614" s="307"/>
      <c r="DU614" s="307"/>
      <c r="DV614" s="307"/>
      <c r="DW614" s="307"/>
      <c r="DX614" s="307"/>
      <c r="DY614" s="307"/>
      <c r="DZ614" s="307"/>
      <c r="EA614" s="307"/>
      <c r="EB614" s="307"/>
      <c r="EC614" s="307"/>
      <c r="ED614" s="307"/>
      <c r="EE614" s="307"/>
      <c r="EF614" s="307"/>
      <c r="EG614" s="307"/>
      <c r="EH614" s="307"/>
      <c r="EI614" s="307"/>
      <c r="EJ614" s="307"/>
      <c r="EK614" s="307"/>
      <c r="EL614" s="307"/>
      <c r="EM614" s="307"/>
      <c r="EN614" s="307"/>
      <c r="EO614" s="307"/>
      <c r="EP614" s="307"/>
      <c r="EQ614" s="307"/>
      <c r="ER614" s="307"/>
      <c r="ES614" s="307"/>
      <c r="ET614" s="307"/>
      <c r="EU614" s="390"/>
      <c r="EV614" s="390"/>
      <c r="EW614" s="307"/>
      <c r="EX614" s="307"/>
      <c r="EY614" s="307"/>
      <c r="EZ614" s="307"/>
      <c r="FA614" s="307"/>
      <c r="FB614" s="307"/>
      <c r="FC614" s="307"/>
      <c r="FD614" s="307"/>
      <c r="FE614" s="307"/>
      <c r="FF614" s="307"/>
      <c r="FG614" s="307"/>
      <c r="FH614" s="307"/>
      <c r="FI614" s="307"/>
      <c r="FJ614" s="307"/>
      <c r="FK614" s="307"/>
      <c r="FL614" s="307"/>
      <c r="FM614" s="307"/>
      <c r="FN614" s="307"/>
      <c r="FO614" s="307"/>
      <c r="FP614" s="307"/>
      <c r="FQ614" s="307"/>
      <c r="FR614" s="307"/>
      <c r="FS614" s="307"/>
      <c r="FT614" s="307"/>
      <c r="FU614" s="307"/>
      <c r="FV614" s="307"/>
      <c r="FW614" s="307"/>
      <c r="FX614" s="307"/>
      <c r="FY614" s="307"/>
      <c r="FZ614" s="307"/>
      <c r="GA614" s="307"/>
      <c r="GB614" s="307"/>
      <c r="GC614" s="307"/>
      <c r="GD614" s="307"/>
      <c r="GE614" s="307"/>
      <c r="GF614" s="307"/>
      <c r="GG614" s="307"/>
      <c r="GH614" s="307"/>
      <c r="GI614" s="307"/>
      <c r="GJ614" s="307"/>
      <c r="GK614" s="307"/>
      <c r="GL614" s="307"/>
      <c r="GM614" s="307"/>
      <c r="GN614" s="307"/>
      <c r="GO614" s="307"/>
      <c r="GP614" s="307"/>
      <c r="GQ614" s="307"/>
      <c r="GR614" s="307"/>
      <c r="GS614" s="307"/>
      <c r="GT614" s="307"/>
      <c r="GU614" s="307"/>
      <c r="GV614" s="307"/>
      <c r="GW614" s="307"/>
      <c r="GX614" s="307"/>
      <c r="GY614" s="307"/>
      <c r="GZ614" s="307"/>
      <c r="HA614" s="307"/>
      <c r="HB614" s="307"/>
      <c r="HC614" s="307"/>
      <c r="HD614" s="307"/>
      <c r="HE614" s="307"/>
      <c r="HF614" s="307"/>
      <c r="HG614" s="307"/>
      <c r="HH614" s="307"/>
      <c r="HI614" s="307"/>
      <c r="HJ614" s="307"/>
      <c r="HK614" s="307"/>
      <c r="HL614" s="307"/>
      <c r="HM614" s="307"/>
      <c r="HN614" s="307"/>
      <c r="HO614" s="307"/>
      <c r="HP614" s="307"/>
      <c r="HQ614" s="307"/>
      <c r="HR614" s="307"/>
      <c r="HS614" s="307"/>
      <c r="HT614" s="307"/>
      <c r="HU614" s="307"/>
      <c r="HV614" s="307"/>
      <c r="HW614" s="307"/>
      <c r="HX614" s="307"/>
      <c r="HY614" s="307"/>
      <c r="HZ614" s="307"/>
      <c r="IA614" s="307"/>
      <c r="IB614" s="307"/>
      <c r="IC614" s="307"/>
      <c r="ID614" s="307"/>
      <c r="IE614" s="307"/>
      <c r="IF614" s="307"/>
      <c r="IG614" s="307"/>
      <c r="IH614" s="307"/>
      <c r="II614" s="307"/>
      <c r="IJ614" s="307"/>
      <c r="IK614" s="307"/>
      <c r="IL614" s="307"/>
      <c r="IM614" s="307"/>
      <c r="IN614" s="307"/>
      <c r="IO614" s="307"/>
      <c r="IP614" s="307"/>
      <c r="IQ614" s="307"/>
      <c r="IR614" s="307"/>
      <c r="IS614" s="307"/>
      <c r="IT614" s="307"/>
      <c r="IU614" s="307"/>
      <c r="IV614" s="307"/>
      <c r="IW614" s="307"/>
      <c r="IX614" s="307"/>
      <c r="IY614" s="307"/>
      <c r="IZ614" s="307"/>
      <c r="JA614" s="307"/>
      <c r="JB614" s="307"/>
      <c r="JC614" s="307"/>
      <c r="JD614" s="307"/>
      <c r="JE614" s="307"/>
      <c r="JF614" s="307"/>
      <c r="JG614" s="307"/>
      <c r="JH614" s="307"/>
      <c r="JI614" s="307"/>
      <c r="JJ614" s="307"/>
      <c r="JK614" s="307"/>
      <c r="JL614" s="307"/>
      <c r="JM614" s="307"/>
      <c r="JN614" s="307"/>
      <c r="JO614" s="307"/>
      <c r="JP614" s="307"/>
      <c r="JQ614" s="307"/>
      <c r="JR614" s="307"/>
      <c r="JS614" s="307"/>
      <c r="JT614" s="307"/>
      <c r="JU614" s="307"/>
      <c r="JV614" s="307"/>
      <c r="JW614" s="307"/>
      <c r="JX614" s="307"/>
      <c r="JY614" s="307"/>
      <c r="JZ614" s="307"/>
      <c r="KA614" s="307"/>
      <c r="KB614" s="307"/>
      <c r="KC614" s="307"/>
      <c r="KD614" s="307"/>
      <c r="KE614" s="307"/>
      <c r="KF614" s="307"/>
      <c r="KG614" s="307"/>
      <c r="KH614" s="307"/>
      <c r="KI614" s="307"/>
      <c r="KJ614" s="307"/>
      <c r="KK614" s="307"/>
      <c r="KL614" s="307"/>
      <c r="KM614" s="307"/>
      <c r="KN614" s="307"/>
      <c r="KO614" s="307"/>
      <c r="KP614" s="307"/>
      <c r="KQ614" s="307"/>
      <c r="KR614" s="307"/>
      <c r="KS614" s="307"/>
      <c r="KT614" s="307"/>
    </row>
    <row r="615" spans="14:306" s="56" customFormat="1" ht="15" customHeight="1">
      <c r="N615" s="427"/>
      <c r="O615" s="303"/>
      <c r="P615" s="303"/>
      <c r="Q615" s="303"/>
      <c r="R615" s="303"/>
      <c r="S615" s="303"/>
      <c r="T615" s="303"/>
      <c r="U615" s="427"/>
      <c r="W615" s="342"/>
      <c r="X615" s="342"/>
      <c r="Y615" s="342"/>
      <c r="Z615" s="342"/>
      <c r="AA615" s="342"/>
      <c r="AB615" s="342"/>
      <c r="AC615" s="342"/>
      <c r="AD615" s="342"/>
      <c r="AE615" s="342"/>
      <c r="AG615" s="354">
        <v>5</v>
      </c>
      <c r="AH615" s="354"/>
      <c r="AI615" s="356" t="s">
        <v>271</v>
      </c>
      <c r="AJ615" s="356" t="s">
        <v>111</v>
      </c>
      <c r="AK615" s="359">
        <v>11</v>
      </c>
      <c r="AL615" s="359">
        <v>10</v>
      </c>
      <c r="AM615" s="356" t="s">
        <v>158</v>
      </c>
      <c r="AN615" s="356" t="s">
        <v>167</v>
      </c>
      <c r="AO615" s="356" t="s">
        <v>68</v>
      </c>
      <c r="AP615" s="356" t="s">
        <v>156</v>
      </c>
      <c r="AQ615" s="356" t="s">
        <v>85</v>
      </c>
      <c r="AR615" s="356" t="s">
        <v>71</v>
      </c>
      <c r="AS615" s="356" t="s">
        <v>92</v>
      </c>
      <c r="AT615" s="356" t="s">
        <v>801</v>
      </c>
      <c r="AU615" s="356"/>
      <c r="AV615" s="359">
        <v>13</v>
      </c>
      <c r="AW615" s="359">
        <v>17</v>
      </c>
      <c r="AX615" s="359">
        <v>9</v>
      </c>
      <c r="AY615" s="303">
        <f t="shared" si="329"/>
        <v>18</v>
      </c>
      <c r="AZ615" s="303">
        <f t="shared" si="330"/>
        <v>9</v>
      </c>
      <c r="BA615" s="303" t="str">
        <f t="shared" si="331"/>
        <v>-</v>
      </c>
      <c r="BB615" s="303">
        <f t="shared" si="332"/>
        <v>11</v>
      </c>
      <c r="BC615" s="303">
        <f t="shared" si="333"/>
        <v>32</v>
      </c>
      <c r="BD615" s="303">
        <f t="shared" si="334"/>
        <v>23</v>
      </c>
      <c r="BE615" s="303">
        <f t="shared" si="335"/>
        <v>12</v>
      </c>
      <c r="BF615" s="303">
        <f t="shared" si="336"/>
        <v>14</v>
      </c>
      <c r="BG615" s="303">
        <f t="shared" si="337"/>
        <v>15</v>
      </c>
      <c r="BH615" s="303"/>
      <c r="BI615" s="303">
        <f t="shared" si="338"/>
        <v>13</v>
      </c>
      <c r="BJ615" s="303">
        <f t="shared" si="339"/>
        <v>18</v>
      </c>
      <c r="BK615" s="303">
        <f t="shared" si="340"/>
        <v>56</v>
      </c>
      <c r="BL615" s="303">
        <f t="shared" si="341"/>
        <v>14</v>
      </c>
      <c r="BM615" s="303">
        <f t="shared" si="342"/>
        <v>18</v>
      </c>
      <c r="BN615" s="303">
        <f t="shared" si="343"/>
        <v>10</v>
      </c>
      <c r="CB615" s="307"/>
      <c r="CC615" s="307"/>
      <c r="CD615" s="307"/>
      <c r="CE615" s="307"/>
      <c r="CF615" s="307"/>
      <c r="CG615" s="307"/>
      <c r="CH615" s="307"/>
      <c r="CI615" s="307"/>
      <c r="CJ615" s="307"/>
      <c r="CK615" s="307"/>
      <c r="CL615" s="307"/>
      <c r="CM615" s="307"/>
      <c r="CN615" s="307"/>
      <c r="CO615" s="307"/>
      <c r="CP615" s="307"/>
      <c r="CQ615" s="307"/>
      <c r="CR615" s="307"/>
      <c r="CS615" s="307"/>
      <c r="CT615" s="307"/>
      <c r="CU615" s="307"/>
      <c r="CV615" s="307"/>
      <c r="CW615" s="307"/>
      <c r="CX615" s="307"/>
      <c r="CY615" s="307"/>
      <c r="CZ615" s="307"/>
      <c r="DA615" s="307"/>
      <c r="DB615" s="307"/>
      <c r="DC615" s="307"/>
      <c r="DD615" s="307"/>
      <c r="DE615" s="307"/>
      <c r="DF615" s="307"/>
      <c r="DG615" s="307"/>
      <c r="DH615" s="307"/>
      <c r="DI615" s="390"/>
      <c r="DJ615" s="390"/>
      <c r="DK615" s="307"/>
      <c r="DL615" s="307"/>
      <c r="DM615" s="307"/>
      <c r="DN615" s="307"/>
      <c r="DO615" s="307"/>
      <c r="DP615" s="307"/>
      <c r="DQ615" s="307"/>
      <c r="DR615" s="307"/>
      <c r="DS615" s="307"/>
      <c r="DT615" s="307"/>
      <c r="DU615" s="307"/>
      <c r="DV615" s="307"/>
      <c r="DW615" s="307"/>
      <c r="DX615" s="307"/>
      <c r="DY615" s="307"/>
      <c r="DZ615" s="307"/>
      <c r="EA615" s="307"/>
      <c r="EB615" s="307"/>
      <c r="EC615" s="307"/>
      <c r="ED615" s="307"/>
      <c r="EE615" s="307"/>
      <c r="EF615" s="307"/>
      <c r="EG615" s="307"/>
      <c r="EH615" s="307"/>
      <c r="EI615" s="307"/>
      <c r="EJ615" s="307"/>
      <c r="EK615" s="307"/>
      <c r="EL615" s="307"/>
      <c r="EM615" s="307"/>
      <c r="EN615" s="307"/>
      <c r="EO615" s="307"/>
      <c r="EP615" s="307"/>
      <c r="EQ615" s="307"/>
      <c r="ER615" s="307"/>
      <c r="ES615" s="307"/>
      <c r="ET615" s="307"/>
      <c r="EU615" s="390"/>
      <c r="EV615" s="390"/>
      <c r="EW615" s="307"/>
      <c r="EX615" s="307"/>
      <c r="EY615" s="307"/>
      <c r="EZ615" s="307"/>
      <c r="FA615" s="307"/>
      <c r="FB615" s="307"/>
      <c r="FC615" s="307"/>
      <c r="FD615" s="307"/>
      <c r="FE615" s="307"/>
      <c r="FF615" s="307"/>
      <c r="FG615" s="307"/>
      <c r="FH615" s="307"/>
      <c r="FI615" s="307"/>
      <c r="FJ615" s="307"/>
      <c r="FK615" s="307"/>
      <c r="FL615" s="307"/>
      <c r="FM615" s="307"/>
      <c r="FN615" s="307"/>
      <c r="FO615" s="307"/>
      <c r="FP615" s="307"/>
      <c r="FQ615" s="307"/>
      <c r="FR615" s="307"/>
      <c r="FS615" s="307"/>
      <c r="FT615" s="307"/>
      <c r="FU615" s="307"/>
      <c r="FV615" s="307"/>
      <c r="FW615" s="307"/>
      <c r="FX615" s="307"/>
      <c r="FY615" s="307"/>
      <c r="FZ615" s="307"/>
      <c r="GA615" s="307"/>
      <c r="GB615" s="307"/>
      <c r="GC615" s="307"/>
      <c r="GD615" s="307"/>
      <c r="GE615" s="307"/>
      <c r="GF615" s="307"/>
      <c r="GG615" s="307"/>
      <c r="GH615" s="307"/>
      <c r="GI615" s="307"/>
      <c r="GJ615" s="307"/>
      <c r="GK615" s="307"/>
      <c r="GL615" s="307"/>
      <c r="GM615" s="307"/>
      <c r="GN615" s="307"/>
      <c r="GO615" s="307"/>
      <c r="GP615" s="307"/>
      <c r="GQ615" s="307"/>
      <c r="GR615" s="307"/>
      <c r="GS615" s="307"/>
      <c r="GT615" s="307"/>
      <c r="GU615" s="307"/>
      <c r="GV615" s="307"/>
      <c r="GW615" s="307"/>
      <c r="GX615" s="307"/>
      <c r="GY615" s="307"/>
      <c r="GZ615" s="307"/>
      <c r="HA615" s="307"/>
      <c r="HB615" s="307"/>
      <c r="HC615" s="307"/>
      <c r="HD615" s="307"/>
      <c r="HE615" s="307"/>
      <c r="HF615" s="307"/>
      <c r="HG615" s="307"/>
      <c r="HH615" s="307"/>
      <c r="HI615" s="307"/>
      <c r="HJ615" s="307"/>
      <c r="HK615" s="307"/>
      <c r="HL615" s="307"/>
      <c r="HM615" s="307"/>
      <c r="HN615" s="307"/>
      <c r="HO615" s="307"/>
      <c r="HP615" s="307"/>
      <c r="HQ615" s="307"/>
      <c r="HR615" s="307"/>
      <c r="HS615" s="307"/>
      <c r="HT615" s="307"/>
      <c r="HU615" s="307"/>
      <c r="HV615" s="307"/>
      <c r="HW615" s="307"/>
      <c r="HX615" s="307"/>
      <c r="HY615" s="307"/>
      <c r="HZ615" s="307"/>
      <c r="IA615" s="307"/>
      <c r="IB615" s="307"/>
      <c r="IC615" s="307"/>
      <c r="ID615" s="307"/>
      <c r="IE615" s="307"/>
      <c r="IF615" s="307"/>
      <c r="IG615" s="307"/>
      <c r="IH615" s="307"/>
      <c r="II615" s="307"/>
      <c r="IJ615" s="307"/>
      <c r="IK615" s="307"/>
      <c r="IL615" s="307"/>
      <c r="IM615" s="307"/>
      <c r="IN615" s="307"/>
      <c r="IO615" s="307"/>
      <c r="IP615" s="307"/>
      <c r="IQ615" s="307"/>
      <c r="IR615" s="307"/>
      <c r="IS615" s="307"/>
      <c r="IT615" s="307"/>
      <c r="IU615" s="307"/>
      <c r="IV615" s="307"/>
      <c r="IW615" s="307"/>
      <c r="IX615" s="307"/>
      <c r="IY615" s="307"/>
      <c r="IZ615" s="307"/>
      <c r="JA615" s="307"/>
      <c r="JB615" s="307"/>
      <c r="JC615" s="307"/>
      <c r="JD615" s="307"/>
      <c r="JE615" s="307"/>
      <c r="JF615" s="307"/>
      <c r="JG615" s="307"/>
      <c r="JH615" s="307"/>
      <c r="JI615" s="307"/>
      <c r="JJ615" s="307"/>
      <c r="JK615" s="307"/>
      <c r="JL615" s="307"/>
      <c r="JM615" s="307"/>
      <c r="JN615" s="307"/>
      <c r="JO615" s="307"/>
      <c r="JP615" s="307"/>
      <c r="JQ615" s="307"/>
      <c r="JR615" s="307"/>
      <c r="JS615" s="307"/>
      <c r="JT615" s="307"/>
      <c r="JU615" s="307"/>
      <c r="JV615" s="307"/>
      <c r="JW615" s="307"/>
      <c r="JX615" s="307"/>
      <c r="JY615" s="307"/>
      <c r="JZ615" s="307"/>
      <c r="KA615" s="307"/>
      <c r="KB615" s="307"/>
      <c r="KC615" s="307"/>
      <c r="KD615" s="307"/>
      <c r="KE615" s="307"/>
      <c r="KF615" s="307"/>
      <c r="KG615" s="307"/>
      <c r="KH615" s="307"/>
      <c r="KI615" s="307"/>
      <c r="KJ615" s="307"/>
      <c r="KK615" s="307"/>
      <c r="KL615" s="307"/>
      <c r="KM615" s="307"/>
      <c r="KN615" s="307"/>
      <c r="KO615" s="307"/>
      <c r="KP615" s="307"/>
      <c r="KQ615" s="307"/>
      <c r="KR615" s="307"/>
      <c r="KS615" s="307"/>
      <c r="KT615" s="307"/>
    </row>
    <row r="616" spans="14:306" s="56" customFormat="1" ht="15" customHeight="1">
      <c r="N616" s="427"/>
      <c r="O616" s="303"/>
      <c r="P616" s="303"/>
      <c r="Q616" s="427"/>
      <c r="R616" s="427"/>
      <c r="S616" s="303"/>
      <c r="T616" s="303"/>
      <c r="U616" s="427"/>
      <c r="W616" s="342"/>
      <c r="X616" s="342"/>
      <c r="Y616" s="342"/>
      <c r="Z616" s="342"/>
      <c r="AA616" s="342"/>
      <c r="AB616" s="342"/>
      <c r="AC616" s="342"/>
      <c r="AD616" s="342"/>
      <c r="AE616" s="342"/>
      <c r="AG616" s="354">
        <v>6</v>
      </c>
      <c r="AH616" s="354"/>
      <c r="AI616" s="356" t="s">
        <v>67</v>
      </c>
      <c r="AJ616" s="356" t="s">
        <v>177</v>
      </c>
      <c r="AK616" s="356" t="s">
        <v>0</v>
      </c>
      <c r="AL616" s="356" t="s">
        <v>71</v>
      </c>
      <c r="AM616" s="356" t="s">
        <v>159</v>
      </c>
      <c r="AN616" s="356" t="s">
        <v>140</v>
      </c>
      <c r="AO616" s="359">
        <v>12</v>
      </c>
      <c r="AP616" s="356" t="s">
        <v>157</v>
      </c>
      <c r="AQ616" s="356" t="s">
        <v>76</v>
      </c>
      <c r="AR616" s="356" t="s">
        <v>85</v>
      </c>
      <c r="AS616" s="356" t="s">
        <v>130</v>
      </c>
      <c r="AT616" s="356" t="s">
        <v>878</v>
      </c>
      <c r="AU616" s="356"/>
      <c r="AV616" s="359">
        <v>14</v>
      </c>
      <c r="AW616" s="356" t="s">
        <v>130</v>
      </c>
      <c r="AX616" s="359">
        <v>10</v>
      </c>
      <c r="AY616" s="303">
        <f t="shared" si="329"/>
        <v>22</v>
      </c>
      <c r="AZ616" s="303">
        <f t="shared" si="330"/>
        <v>13</v>
      </c>
      <c r="BA616" s="303">
        <f t="shared" si="331"/>
        <v>12</v>
      </c>
      <c r="BB616" s="303">
        <f t="shared" si="332"/>
        <v>13</v>
      </c>
      <c r="BC616" s="303">
        <f t="shared" si="333"/>
        <v>36</v>
      </c>
      <c r="BD616" s="303">
        <f t="shared" si="334"/>
        <v>25</v>
      </c>
      <c r="BE616" s="303">
        <f t="shared" si="335"/>
        <v>13</v>
      </c>
      <c r="BF616" s="303">
        <f t="shared" si="336"/>
        <v>16</v>
      </c>
      <c r="BG616" s="303">
        <f t="shared" si="337"/>
        <v>17</v>
      </c>
      <c r="BH616" s="303"/>
      <c r="BI616" s="303">
        <f t="shared" si="338"/>
        <v>15</v>
      </c>
      <c r="BJ616" s="303">
        <f t="shared" si="339"/>
        <v>20</v>
      </c>
      <c r="BK616" s="303">
        <f t="shared" si="340"/>
        <v>63</v>
      </c>
      <c r="BL616" s="303">
        <f t="shared" si="341"/>
        <v>15</v>
      </c>
      <c r="BM616" s="303">
        <f t="shared" si="342"/>
        <v>20</v>
      </c>
      <c r="BN616" s="303">
        <f t="shared" si="343"/>
        <v>11</v>
      </c>
      <c r="CB616" s="307"/>
      <c r="CC616" s="307"/>
      <c r="CD616" s="307"/>
      <c r="CE616" s="307"/>
      <c r="CF616" s="307"/>
      <c r="CG616" s="307"/>
      <c r="CH616" s="307"/>
      <c r="CI616" s="307"/>
      <c r="CJ616" s="307"/>
      <c r="CK616" s="307"/>
      <c r="CL616" s="307"/>
      <c r="CM616" s="307"/>
      <c r="CN616" s="307"/>
      <c r="CO616" s="307"/>
      <c r="CP616" s="307"/>
      <c r="CQ616" s="307"/>
      <c r="CR616" s="307"/>
      <c r="CS616" s="307"/>
      <c r="CT616" s="307"/>
      <c r="CU616" s="307"/>
      <c r="CV616" s="307"/>
      <c r="CW616" s="307"/>
      <c r="CX616" s="307"/>
      <c r="CY616" s="307"/>
      <c r="CZ616" s="307"/>
      <c r="DA616" s="307"/>
      <c r="DB616" s="307"/>
      <c r="DC616" s="307"/>
      <c r="DD616" s="307"/>
      <c r="DE616" s="307"/>
      <c r="DF616" s="307"/>
      <c r="DG616" s="307"/>
      <c r="DH616" s="307"/>
      <c r="DI616" s="390"/>
      <c r="DJ616" s="390"/>
      <c r="DK616" s="307"/>
      <c r="DL616" s="307"/>
      <c r="DM616" s="307"/>
      <c r="DN616" s="307"/>
      <c r="DO616" s="307"/>
      <c r="DP616" s="307"/>
      <c r="DQ616" s="307"/>
      <c r="DR616" s="307"/>
      <c r="DS616" s="307"/>
      <c r="DT616" s="307"/>
      <c r="DU616" s="307"/>
      <c r="DV616" s="307"/>
      <c r="DW616" s="307"/>
      <c r="DX616" s="307"/>
      <c r="DY616" s="307"/>
      <c r="DZ616" s="307"/>
      <c r="EA616" s="307"/>
      <c r="EB616" s="307"/>
      <c r="EC616" s="307"/>
      <c r="ED616" s="307"/>
      <c r="EE616" s="307"/>
      <c r="EF616" s="307"/>
      <c r="EG616" s="307"/>
      <c r="EH616" s="307"/>
      <c r="EI616" s="307"/>
      <c r="EJ616" s="307"/>
      <c r="EK616" s="307"/>
      <c r="EL616" s="307"/>
      <c r="EM616" s="307"/>
      <c r="EN616" s="307"/>
      <c r="EO616" s="307"/>
      <c r="EP616" s="307"/>
      <c r="EQ616" s="307"/>
      <c r="ER616" s="307"/>
      <c r="ES616" s="307"/>
      <c r="ET616" s="307"/>
      <c r="EU616" s="390"/>
      <c r="EV616" s="390"/>
      <c r="EW616" s="307"/>
      <c r="EX616" s="307"/>
      <c r="EY616" s="307"/>
      <c r="EZ616" s="307"/>
      <c r="FA616" s="307"/>
      <c r="FB616" s="307"/>
      <c r="FC616" s="307"/>
      <c r="FD616" s="307"/>
      <c r="FE616" s="307"/>
      <c r="FF616" s="307"/>
      <c r="FG616" s="307"/>
      <c r="FH616" s="307"/>
      <c r="FI616" s="307"/>
      <c r="FJ616" s="307"/>
      <c r="FK616" s="307"/>
      <c r="FL616" s="307"/>
      <c r="FM616" s="307"/>
      <c r="FN616" s="307"/>
      <c r="FO616" s="307"/>
      <c r="FP616" s="307"/>
      <c r="FQ616" s="307"/>
      <c r="FR616" s="307"/>
      <c r="FS616" s="307"/>
      <c r="FT616" s="307"/>
      <c r="FU616" s="307"/>
      <c r="FV616" s="307"/>
      <c r="FW616" s="307"/>
      <c r="FX616" s="307"/>
      <c r="FY616" s="307"/>
      <c r="FZ616" s="307"/>
      <c r="GA616" s="307"/>
      <c r="GB616" s="307"/>
      <c r="GC616" s="307"/>
      <c r="GD616" s="307"/>
      <c r="GE616" s="307"/>
      <c r="GF616" s="307"/>
      <c r="GG616" s="307"/>
      <c r="GH616" s="307"/>
      <c r="GI616" s="307"/>
      <c r="GJ616" s="307"/>
      <c r="GK616" s="307"/>
      <c r="GL616" s="307"/>
      <c r="GM616" s="307"/>
      <c r="GN616" s="307"/>
      <c r="GO616" s="307"/>
      <c r="GP616" s="307"/>
      <c r="GQ616" s="307"/>
      <c r="GR616" s="307"/>
      <c r="GS616" s="307"/>
      <c r="GT616" s="307"/>
      <c r="GU616" s="307"/>
      <c r="GV616" s="307"/>
      <c r="GW616" s="307"/>
      <c r="GX616" s="307"/>
      <c r="GY616" s="307"/>
      <c r="GZ616" s="307"/>
      <c r="HA616" s="307"/>
      <c r="HB616" s="307"/>
      <c r="HC616" s="307"/>
      <c r="HD616" s="307"/>
      <c r="HE616" s="307"/>
      <c r="HF616" s="307"/>
      <c r="HG616" s="307"/>
      <c r="HH616" s="307"/>
      <c r="HI616" s="307"/>
      <c r="HJ616" s="307"/>
      <c r="HK616" s="307"/>
      <c r="HL616" s="307"/>
      <c r="HM616" s="307"/>
      <c r="HN616" s="307"/>
      <c r="HO616" s="307"/>
      <c r="HP616" s="307"/>
      <c r="HQ616" s="307"/>
      <c r="HR616" s="307"/>
      <c r="HS616" s="307"/>
      <c r="HT616" s="307"/>
      <c r="HU616" s="307"/>
      <c r="HV616" s="307"/>
      <c r="HW616" s="307"/>
      <c r="HX616" s="307"/>
      <c r="HY616" s="307"/>
      <c r="HZ616" s="307"/>
      <c r="IA616" s="307"/>
      <c r="IB616" s="307"/>
      <c r="IC616" s="307"/>
      <c r="ID616" s="307"/>
      <c r="IE616" s="307"/>
      <c r="IF616" s="307"/>
      <c r="IG616" s="307"/>
      <c r="IH616" s="307"/>
      <c r="II616" s="307"/>
      <c r="IJ616" s="307"/>
      <c r="IK616" s="307"/>
      <c r="IL616" s="307"/>
      <c r="IM616" s="307"/>
      <c r="IN616" s="307"/>
      <c r="IO616" s="307"/>
      <c r="IP616" s="307"/>
      <c r="IQ616" s="307"/>
      <c r="IR616" s="307"/>
      <c r="IS616" s="307"/>
      <c r="IT616" s="307"/>
      <c r="IU616" s="307"/>
      <c r="IV616" s="307"/>
      <c r="IW616" s="307"/>
      <c r="IX616" s="307"/>
      <c r="IY616" s="307"/>
      <c r="IZ616" s="307"/>
      <c r="JA616" s="307"/>
      <c r="JB616" s="307"/>
      <c r="JC616" s="307"/>
      <c r="JD616" s="307"/>
      <c r="JE616" s="307"/>
      <c r="JF616" s="307"/>
      <c r="JG616" s="307"/>
      <c r="JH616" s="307"/>
      <c r="JI616" s="307"/>
      <c r="JJ616" s="307"/>
      <c r="JK616" s="307"/>
      <c r="JL616" s="307"/>
      <c r="JM616" s="307"/>
      <c r="JN616" s="307"/>
      <c r="JO616" s="307"/>
      <c r="JP616" s="307"/>
      <c r="JQ616" s="307"/>
      <c r="JR616" s="307"/>
      <c r="JS616" s="307"/>
      <c r="JT616" s="307"/>
      <c r="JU616" s="307"/>
      <c r="JV616" s="307"/>
      <c r="JW616" s="307"/>
      <c r="JX616" s="307"/>
      <c r="JY616" s="307"/>
      <c r="JZ616" s="307"/>
      <c r="KA616" s="307"/>
      <c r="KB616" s="307"/>
      <c r="KC616" s="307"/>
      <c r="KD616" s="307"/>
      <c r="KE616" s="307"/>
      <c r="KF616" s="307"/>
      <c r="KG616" s="307"/>
      <c r="KH616" s="307"/>
      <c r="KI616" s="307"/>
      <c r="KJ616" s="307"/>
      <c r="KK616" s="307"/>
      <c r="KL616" s="307"/>
      <c r="KM616" s="307"/>
      <c r="KN616" s="307"/>
      <c r="KO616" s="307"/>
      <c r="KP616" s="307"/>
      <c r="KQ616" s="307"/>
      <c r="KR616" s="307"/>
      <c r="KS616" s="307"/>
      <c r="KT616" s="307"/>
    </row>
    <row r="617" spans="14:306" s="56" customFormat="1" ht="15" customHeight="1">
      <c r="N617" s="427"/>
      <c r="O617" s="303"/>
      <c r="P617" s="303"/>
      <c r="Q617" s="427"/>
      <c r="R617" s="303"/>
      <c r="S617" s="303"/>
      <c r="T617" s="303"/>
      <c r="U617" s="427"/>
      <c r="W617" s="342"/>
      <c r="X617" s="342"/>
      <c r="Y617" s="342"/>
      <c r="Z617" s="342"/>
      <c r="AA617" s="342"/>
      <c r="AB617" s="342"/>
      <c r="AC617" s="342"/>
      <c r="AD617" s="342"/>
      <c r="AE617" s="342"/>
      <c r="AG617" s="354">
        <v>7</v>
      </c>
      <c r="AH617" s="354"/>
      <c r="AI617" s="356" t="s">
        <v>69</v>
      </c>
      <c r="AJ617" s="356" t="s">
        <v>244</v>
      </c>
      <c r="AK617" s="359">
        <v>12</v>
      </c>
      <c r="AL617" s="359">
        <v>13</v>
      </c>
      <c r="AM617" s="356" t="s">
        <v>83</v>
      </c>
      <c r="AN617" s="356" t="s">
        <v>88</v>
      </c>
      <c r="AO617" s="356" t="s">
        <v>85</v>
      </c>
      <c r="AP617" s="359">
        <v>16</v>
      </c>
      <c r="AQ617" s="356" t="s">
        <v>79</v>
      </c>
      <c r="AR617" s="356" t="s">
        <v>65</v>
      </c>
      <c r="AS617" s="356" t="s">
        <v>81</v>
      </c>
      <c r="AT617" s="356" t="s">
        <v>631</v>
      </c>
      <c r="AU617" s="356"/>
      <c r="AV617" s="359">
        <v>15</v>
      </c>
      <c r="AW617" s="359">
        <v>20</v>
      </c>
      <c r="AX617" s="359">
        <v>11</v>
      </c>
      <c r="AY617" s="303">
        <f t="shared" si="329"/>
        <v>26</v>
      </c>
      <c r="AZ617" s="303">
        <f t="shared" si="330"/>
        <v>16</v>
      </c>
      <c r="BA617" s="303">
        <f t="shared" si="331"/>
        <v>13</v>
      </c>
      <c r="BB617" s="303">
        <f t="shared" si="332"/>
        <v>14</v>
      </c>
      <c r="BC617" s="303">
        <f t="shared" si="333"/>
        <v>40</v>
      </c>
      <c r="BD617" s="303">
        <f t="shared" si="334"/>
        <v>28</v>
      </c>
      <c r="BE617" s="303">
        <f t="shared" si="335"/>
        <v>15</v>
      </c>
      <c r="BF617" s="303">
        <f t="shared" si="336"/>
        <v>17</v>
      </c>
      <c r="BG617" s="303">
        <f t="shared" si="337"/>
        <v>19</v>
      </c>
      <c r="BH617" s="303"/>
      <c r="BI617" s="303">
        <f t="shared" si="338"/>
        <v>18</v>
      </c>
      <c r="BJ617" s="303">
        <f t="shared" si="339"/>
        <v>22</v>
      </c>
      <c r="BK617" s="303">
        <f t="shared" si="340"/>
        <v>69</v>
      </c>
      <c r="BL617" s="303">
        <f t="shared" si="341"/>
        <v>16</v>
      </c>
      <c r="BM617" s="303">
        <f t="shared" si="342"/>
        <v>21</v>
      </c>
      <c r="BN617" s="303">
        <f t="shared" si="343"/>
        <v>12</v>
      </c>
      <c r="CB617" s="307"/>
      <c r="CC617" s="307"/>
      <c r="CD617" s="307"/>
      <c r="CE617" s="307"/>
      <c r="CF617" s="307"/>
      <c r="CG617" s="307"/>
      <c r="CH617" s="307"/>
      <c r="CI617" s="307"/>
      <c r="CJ617" s="307"/>
      <c r="CK617" s="307"/>
      <c r="CL617" s="307"/>
      <c r="CM617" s="307"/>
      <c r="CN617" s="307"/>
      <c r="CO617" s="307"/>
      <c r="CP617" s="307"/>
      <c r="CQ617" s="307"/>
      <c r="CR617" s="307"/>
      <c r="CS617" s="307"/>
      <c r="CT617" s="307"/>
      <c r="CU617" s="307"/>
      <c r="CV617" s="307"/>
      <c r="CW617" s="307"/>
      <c r="CX617" s="307"/>
      <c r="CY617" s="307"/>
      <c r="CZ617" s="307"/>
      <c r="DA617" s="307"/>
      <c r="DB617" s="307"/>
      <c r="DC617" s="307"/>
      <c r="DD617" s="307"/>
      <c r="DE617" s="307"/>
      <c r="DF617" s="307"/>
      <c r="DG617" s="307"/>
      <c r="DH617" s="307"/>
      <c r="DI617" s="390"/>
      <c r="DJ617" s="390"/>
      <c r="DK617" s="307"/>
      <c r="DL617" s="307"/>
      <c r="DM617" s="307"/>
      <c r="DN617" s="307"/>
      <c r="DO617" s="307"/>
      <c r="DP617" s="307"/>
      <c r="DQ617" s="307"/>
      <c r="DR617" s="307"/>
      <c r="DS617" s="307"/>
      <c r="DT617" s="307"/>
      <c r="DU617" s="307"/>
      <c r="DV617" s="307"/>
      <c r="DW617" s="307"/>
      <c r="DX617" s="307"/>
      <c r="DY617" s="307"/>
      <c r="DZ617" s="307"/>
      <c r="EA617" s="307"/>
      <c r="EB617" s="307"/>
      <c r="EC617" s="307"/>
      <c r="ED617" s="307"/>
      <c r="EE617" s="307"/>
      <c r="EF617" s="307"/>
      <c r="EG617" s="307"/>
      <c r="EH617" s="307"/>
      <c r="EI617" s="307"/>
      <c r="EJ617" s="307"/>
      <c r="EK617" s="307"/>
      <c r="EL617" s="307"/>
      <c r="EM617" s="307"/>
      <c r="EN617" s="307"/>
      <c r="EO617" s="307"/>
      <c r="EP617" s="307"/>
      <c r="EQ617" s="307"/>
      <c r="ER617" s="307"/>
      <c r="ES617" s="307"/>
      <c r="ET617" s="307"/>
      <c r="EU617" s="390"/>
      <c r="EV617" s="390"/>
      <c r="EW617" s="307"/>
      <c r="EX617" s="307"/>
      <c r="EY617" s="307"/>
      <c r="EZ617" s="307"/>
      <c r="FA617" s="307"/>
      <c r="FB617" s="307"/>
      <c r="FC617" s="307"/>
      <c r="FD617" s="307"/>
      <c r="FE617" s="307"/>
      <c r="FF617" s="307"/>
      <c r="FG617" s="307"/>
      <c r="FH617" s="307"/>
      <c r="FI617" s="307"/>
      <c r="FJ617" s="307"/>
      <c r="FK617" s="307"/>
      <c r="FL617" s="307"/>
      <c r="FM617" s="307"/>
      <c r="FN617" s="307"/>
      <c r="FO617" s="307"/>
      <c r="FP617" s="307"/>
      <c r="FQ617" s="307"/>
      <c r="FR617" s="307"/>
      <c r="FS617" s="307"/>
      <c r="FT617" s="307"/>
      <c r="FU617" s="307"/>
      <c r="FV617" s="307"/>
      <c r="FW617" s="307"/>
      <c r="FX617" s="307"/>
      <c r="FY617" s="307"/>
      <c r="FZ617" s="307"/>
      <c r="GA617" s="307"/>
      <c r="GB617" s="307"/>
      <c r="GC617" s="307"/>
      <c r="GD617" s="307"/>
      <c r="GE617" s="307"/>
      <c r="GF617" s="307"/>
      <c r="GG617" s="307"/>
      <c r="GH617" s="307"/>
      <c r="GI617" s="307"/>
      <c r="GJ617" s="307"/>
      <c r="GK617" s="307"/>
      <c r="GL617" s="307"/>
      <c r="GM617" s="307"/>
      <c r="GN617" s="307"/>
      <c r="GO617" s="307"/>
      <c r="GP617" s="307"/>
      <c r="GQ617" s="307"/>
      <c r="GR617" s="307"/>
      <c r="GS617" s="307"/>
      <c r="GT617" s="307"/>
      <c r="GU617" s="307"/>
      <c r="GV617" s="307"/>
      <c r="GW617" s="307"/>
      <c r="GX617" s="307"/>
      <c r="GY617" s="307"/>
      <c r="GZ617" s="307"/>
      <c r="HA617" s="307"/>
      <c r="HB617" s="307"/>
      <c r="HC617" s="307"/>
      <c r="HD617" s="307"/>
      <c r="HE617" s="307"/>
      <c r="HF617" s="307"/>
      <c r="HG617" s="307"/>
      <c r="HH617" s="307"/>
      <c r="HI617" s="307"/>
      <c r="HJ617" s="307"/>
      <c r="HK617" s="307"/>
      <c r="HL617" s="307"/>
      <c r="HM617" s="307"/>
      <c r="HN617" s="307"/>
      <c r="HO617" s="307"/>
      <c r="HP617" s="307"/>
      <c r="HQ617" s="307"/>
      <c r="HR617" s="307"/>
      <c r="HS617" s="307"/>
      <c r="HT617" s="307"/>
      <c r="HU617" s="307"/>
      <c r="HV617" s="307"/>
      <c r="HW617" s="307"/>
      <c r="HX617" s="307"/>
      <c r="HY617" s="307"/>
      <c r="HZ617" s="307"/>
      <c r="IA617" s="307"/>
      <c r="IB617" s="307"/>
      <c r="IC617" s="307"/>
      <c r="ID617" s="307"/>
      <c r="IE617" s="307"/>
      <c r="IF617" s="307"/>
      <c r="IG617" s="307"/>
      <c r="IH617" s="307"/>
      <c r="II617" s="307"/>
      <c r="IJ617" s="307"/>
      <c r="IK617" s="307"/>
      <c r="IL617" s="307"/>
      <c r="IM617" s="307"/>
      <c r="IN617" s="307"/>
      <c r="IO617" s="307"/>
      <c r="IP617" s="307"/>
      <c r="IQ617" s="307"/>
      <c r="IR617" s="307"/>
      <c r="IS617" s="307"/>
      <c r="IT617" s="307"/>
      <c r="IU617" s="307"/>
      <c r="IV617" s="307"/>
      <c r="IW617" s="307"/>
      <c r="IX617" s="307"/>
      <c r="IY617" s="307"/>
      <c r="IZ617" s="307"/>
      <c r="JA617" s="307"/>
      <c r="JB617" s="307"/>
      <c r="JC617" s="307"/>
      <c r="JD617" s="307"/>
      <c r="JE617" s="307"/>
      <c r="JF617" s="307"/>
      <c r="JG617" s="307"/>
      <c r="JH617" s="307"/>
      <c r="JI617" s="307"/>
      <c r="JJ617" s="307"/>
      <c r="JK617" s="307"/>
      <c r="JL617" s="307"/>
      <c r="JM617" s="307"/>
      <c r="JN617" s="307"/>
      <c r="JO617" s="307"/>
      <c r="JP617" s="307"/>
      <c r="JQ617" s="307"/>
      <c r="JR617" s="307"/>
      <c r="JS617" s="307"/>
      <c r="JT617" s="307"/>
      <c r="JU617" s="307"/>
      <c r="JV617" s="307"/>
      <c r="JW617" s="307"/>
      <c r="JX617" s="307"/>
      <c r="JY617" s="307"/>
      <c r="JZ617" s="307"/>
      <c r="KA617" s="307"/>
      <c r="KB617" s="307"/>
      <c r="KC617" s="307"/>
      <c r="KD617" s="307"/>
      <c r="KE617" s="307"/>
      <c r="KF617" s="307"/>
      <c r="KG617" s="307"/>
      <c r="KH617" s="307"/>
      <c r="KI617" s="307"/>
      <c r="KJ617" s="307"/>
      <c r="KK617" s="307"/>
      <c r="KL617" s="307"/>
      <c r="KM617" s="307"/>
      <c r="KN617" s="307"/>
      <c r="KO617" s="307"/>
      <c r="KP617" s="307"/>
      <c r="KQ617" s="307"/>
      <c r="KR617" s="307"/>
      <c r="KS617" s="307"/>
      <c r="KT617" s="307"/>
    </row>
    <row r="618" spans="14:306" s="56" customFormat="1" ht="15" customHeight="1">
      <c r="N618" s="427"/>
      <c r="O618" s="303"/>
      <c r="P618" s="303"/>
      <c r="Q618" s="303"/>
      <c r="R618" s="427"/>
      <c r="S618" s="303"/>
      <c r="T618" s="427"/>
      <c r="U618" s="427"/>
      <c r="W618" s="342"/>
      <c r="X618" s="342"/>
      <c r="Y618" s="342"/>
      <c r="Z618" s="342"/>
      <c r="AA618" s="342"/>
      <c r="AB618" s="342"/>
      <c r="AC618" s="342"/>
      <c r="AD618" s="342"/>
      <c r="AE618" s="342"/>
      <c r="AG618" s="354">
        <v>8</v>
      </c>
      <c r="AH618" s="354"/>
      <c r="AI618" s="356" t="s">
        <v>224</v>
      </c>
      <c r="AJ618" s="356" t="s">
        <v>92</v>
      </c>
      <c r="AK618" s="359">
        <v>13</v>
      </c>
      <c r="AL618" s="356" t="s">
        <v>157</v>
      </c>
      <c r="AM618" s="356" t="s">
        <v>191</v>
      </c>
      <c r="AN618" s="356" t="s">
        <v>96</v>
      </c>
      <c r="AO618" s="359">
        <v>15</v>
      </c>
      <c r="AP618" s="356" t="s">
        <v>79</v>
      </c>
      <c r="AQ618" s="356" t="s">
        <v>82</v>
      </c>
      <c r="AR618" s="356" t="s">
        <v>130</v>
      </c>
      <c r="AS618" s="356" t="s">
        <v>164</v>
      </c>
      <c r="AT618" s="356" t="s">
        <v>297</v>
      </c>
      <c r="AU618" s="356"/>
      <c r="AV618" s="359">
        <v>16</v>
      </c>
      <c r="AW618" s="356" t="s">
        <v>138</v>
      </c>
      <c r="AX618" s="359">
        <v>12</v>
      </c>
      <c r="AY618" s="303">
        <f t="shared" si="329"/>
        <v>30</v>
      </c>
      <c r="AZ618" s="303">
        <f t="shared" si="330"/>
        <v>18</v>
      </c>
      <c r="BA618" s="303">
        <f t="shared" si="331"/>
        <v>14</v>
      </c>
      <c r="BB618" s="303">
        <f t="shared" si="332"/>
        <v>16</v>
      </c>
      <c r="BC618" s="303">
        <f t="shared" si="333"/>
        <v>44</v>
      </c>
      <c r="BD618" s="303">
        <f t="shared" si="334"/>
        <v>30</v>
      </c>
      <c r="BE618" s="303">
        <f t="shared" si="335"/>
        <v>16</v>
      </c>
      <c r="BF618" s="303">
        <f t="shared" si="336"/>
        <v>19</v>
      </c>
      <c r="BG618" s="303">
        <f t="shared" si="337"/>
        <v>21</v>
      </c>
      <c r="BH618" s="303"/>
      <c r="BI618" s="303">
        <f t="shared" si="338"/>
        <v>20</v>
      </c>
      <c r="BJ618" s="303">
        <f t="shared" si="339"/>
        <v>24</v>
      </c>
      <c r="BK618" s="303">
        <f t="shared" si="340"/>
        <v>76</v>
      </c>
      <c r="BL618" s="303">
        <f t="shared" si="341"/>
        <v>17</v>
      </c>
      <c r="BM618" s="303">
        <f t="shared" si="342"/>
        <v>23</v>
      </c>
      <c r="BN618" s="303">
        <f t="shared" si="343"/>
        <v>13</v>
      </c>
      <c r="CB618" s="307"/>
      <c r="CC618" s="307"/>
      <c r="CD618" s="307"/>
      <c r="CE618" s="307"/>
      <c r="CF618" s="307"/>
      <c r="CG618" s="307"/>
      <c r="CH618" s="307"/>
      <c r="CI618" s="307"/>
      <c r="CJ618" s="307"/>
      <c r="CK618" s="307"/>
      <c r="CL618" s="307"/>
      <c r="CM618" s="307"/>
      <c r="CN618" s="307"/>
      <c r="CO618" s="307"/>
      <c r="CP618" s="307"/>
      <c r="CQ618" s="307"/>
      <c r="CR618" s="307"/>
      <c r="CS618" s="307"/>
      <c r="CT618" s="307"/>
      <c r="CU618" s="307"/>
      <c r="CV618" s="307"/>
      <c r="CW618" s="307"/>
      <c r="CX618" s="307"/>
      <c r="CY618" s="307"/>
      <c r="CZ618" s="307"/>
      <c r="DA618" s="307"/>
      <c r="DB618" s="307"/>
      <c r="DC618" s="307"/>
      <c r="DD618" s="307"/>
      <c r="DE618" s="307"/>
      <c r="DF618" s="307"/>
      <c r="DG618" s="307"/>
      <c r="DH618" s="307"/>
      <c r="DI618" s="390"/>
      <c r="DJ618" s="390"/>
      <c r="DK618" s="307"/>
      <c r="DL618" s="307"/>
      <c r="DM618" s="307"/>
      <c r="DN618" s="307"/>
      <c r="DO618" s="307"/>
      <c r="DP618" s="307"/>
      <c r="DQ618" s="307"/>
      <c r="DR618" s="307"/>
      <c r="DS618" s="307"/>
      <c r="DT618" s="307"/>
      <c r="DU618" s="307"/>
      <c r="DV618" s="307"/>
      <c r="DW618" s="307"/>
      <c r="DX618" s="307"/>
      <c r="DY618" s="307"/>
      <c r="DZ618" s="307"/>
      <c r="EA618" s="307"/>
      <c r="EB618" s="307"/>
      <c r="EC618" s="307"/>
      <c r="ED618" s="307"/>
      <c r="EE618" s="307"/>
      <c r="EF618" s="307"/>
      <c r="EG618" s="307"/>
      <c r="EH618" s="307"/>
      <c r="EI618" s="307"/>
      <c r="EJ618" s="307"/>
      <c r="EK618" s="307"/>
      <c r="EL618" s="307"/>
      <c r="EM618" s="307"/>
      <c r="EN618" s="307"/>
      <c r="EO618" s="307"/>
      <c r="EP618" s="307"/>
      <c r="EQ618" s="307"/>
      <c r="ER618" s="307"/>
      <c r="ES618" s="307"/>
      <c r="ET618" s="307"/>
      <c r="EU618" s="390"/>
      <c r="EV618" s="390"/>
      <c r="EW618" s="307"/>
      <c r="EX618" s="307"/>
      <c r="EY618" s="307"/>
      <c r="EZ618" s="307"/>
      <c r="FA618" s="307"/>
      <c r="FB618" s="307"/>
      <c r="FC618" s="307"/>
      <c r="FD618" s="307"/>
      <c r="FE618" s="307"/>
      <c r="FF618" s="307"/>
      <c r="FG618" s="307"/>
      <c r="FH618" s="307"/>
      <c r="FI618" s="307"/>
      <c r="FJ618" s="307"/>
      <c r="FK618" s="307"/>
      <c r="FL618" s="307"/>
      <c r="FM618" s="307"/>
      <c r="FN618" s="307"/>
      <c r="FO618" s="307"/>
      <c r="FP618" s="307"/>
      <c r="FQ618" s="307"/>
      <c r="FR618" s="307"/>
      <c r="FS618" s="307"/>
      <c r="FT618" s="307"/>
      <c r="FU618" s="307"/>
      <c r="FV618" s="307"/>
      <c r="FW618" s="307"/>
      <c r="FX618" s="307"/>
      <c r="FY618" s="307"/>
      <c r="FZ618" s="307"/>
      <c r="GA618" s="307"/>
      <c r="GB618" s="307"/>
      <c r="GC618" s="307"/>
      <c r="GD618" s="307"/>
      <c r="GE618" s="307"/>
      <c r="GF618" s="307"/>
      <c r="GG618" s="307"/>
      <c r="GH618" s="307"/>
      <c r="GI618" s="307"/>
      <c r="GJ618" s="307"/>
      <c r="GK618" s="307"/>
      <c r="GL618" s="307"/>
      <c r="GM618" s="307"/>
      <c r="GN618" s="307"/>
      <c r="GO618" s="307"/>
      <c r="GP618" s="307"/>
      <c r="GQ618" s="307"/>
      <c r="GR618" s="307"/>
      <c r="GS618" s="307"/>
      <c r="GT618" s="307"/>
      <c r="GU618" s="307"/>
      <c r="GV618" s="307"/>
      <c r="GW618" s="307"/>
      <c r="GX618" s="307"/>
      <c r="GY618" s="307"/>
      <c r="GZ618" s="307"/>
      <c r="HA618" s="307"/>
      <c r="HB618" s="307"/>
      <c r="HC618" s="307"/>
      <c r="HD618" s="307"/>
      <c r="HE618" s="307"/>
      <c r="HF618" s="307"/>
      <c r="HG618" s="307"/>
      <c r="HH618" s="307"/>
      <c r="HI618" s="307"/>
      <c r="HJ618" s="307"/>
      <c r="HK618" s="307"/>
      <c r="HL618" s="307"/>
      <c r="HM618" s="307"/>
      <c r="HN618" s="307"/>
      <c r="HO618" s="307"/>
      <c r="HP618" s="307"/>
      <c r="HQ618" s="307"/>
      <c r="HR618" s="307"/>
      <c r="HS618" s="307"/>
      <c r="HT618" s="307"/>
      <c r="HU618" s="307"/>
      <c r="HV618" s="307"/>
      <c r="HW618" s="307"/>
      <c r="HX618" s="307"/>
      <c r="HY618" s="307"/>
      <c r="HZ618" s="307"/>
      <c r="IA618" s="307"/>
      <c r="IB618" s="307"/>
      <c r="IC618" s="307"/>
      <c r="ID618" s="307"/>
      <c r="IE618" s="307"/>
      <c r="IF618" s="307"/>
      <c r="IG618" s="307"/>
      <c r="IH618" s="307"/>
      <c r="II618" s="307"/>
      <c r="IJ618" s="307"/>
      <c r="IK618" s="307"/>
      <c r="IL618" s="307"/>
      <c r="IM618" s="307"/>
      <c r="IN618" s="307"/>
      <c r="IO618" s="307"/>
      <c r="IP618" s="307"/>
      <c r="IQ618" s="307"/>
      <c r="IR618" s="307"/>
      <c r="IS618" s="307"/>
      <c r="IT618" s="307"/>
      <c r="IU618" s="307"/>
      <c r="IV618" s="307"/>
      <c r="IW618" s="307"/>
      <c r="IX618" s="307"/>
      <c r="IY618" s="307"/>
      <c r="IZ618" s="307"/>
      <c r="JA618" s="307"/>
      <c r="JB618" s="307"/>
      <c r="JC618" s="307"/>
      <c r="JD618" s="307"/>
      <c r="JE618" s="307"/>
      <c r="JF618" s="307"/>
      <c r="JG618" s="307"/>
      <c r="JH618" s="307"/>
      <c r="JI618" s="307"/>
      <c r="JJ618" s="307"/>
      <c r="JK618" s="307"/>
      <c r="JL618" s="307"/>
      <c r="JM618" s="307"/>
      <c r="JN618" s="307"/>
      <c r="JO618" s="307"/>
      <c r="JP618" s="307"/>
      <c r="JQ618" s="307"/>
      <c r="JR618" s="307"/>
      <c r="JS618" s="307"/>
      <c r="JT618" s="307"/>
      <c r="JU618" s="307"/>
      <c r="JV618" s="307"/>
      <c r="JW618" s="307"/>
      <c r="JX618" s="307"/>
      <c r="JY618" s="307"/>
      <c r="JZ618" s="307"/>
      <c r="KA618" s="307"/>
      <c r="KB618" s="307"/>
      <c r="KC618" s="307"/>
      <c r="KD618" s="307"/>
      <c r="KE618" s="307"/>
      <c r="KF618" s="307"/>
      <c r="KG618" s="307"/>
      <c r="KH618" s="307"/>
      <c r="KI618" s="307"/>
      <c r="KJ618" s="307"/>
      <c r="KK618" s="307"/>
      <c r="KL618" s="307"/>
      <c r="KM618" s="307"/>
      <c r="KN618" s="307"/>
      <c r="KO618" s="307"/>
      <c r="KP618" s="307"/>
      <c r="KQ618" s="307"/>
      <c r="KR618" s="307"/>
      <c r="KS618" s="307"/>
      <c r="KT618" s="307"/>
    </row>
    <row r="619" spans="14:306" s="56" customFormat="1" ht="15" customHeight="1">
      <c r="N619" s="427"/>
      <c r="O619" s="303"/>
      <c r="P619" s="303"/>
      <c r="Q619" s="427"/>
      <c r="R619" s="303"/>
      <c r="S619" s="303"/>
      <c r="T619" s="303"/>
      <c r="U619" s="303"/>
      <c r="W619" s="342"/>
      <c r="X619" s="342"/>
      <c r="Y619" s="342"/>
      <c r="Z619" s="342"/>
      <c r="AA619" s="342"/>
      <c r="AB619" s="342"/>
      <c r="AC619" s="342"/>
      <c r="AD619" s="342"/>
      <c r="AE619" s="342"/>
      <c r="AG619" s="354">
        <v>9</v>
      </c>
      <c r="AH619" s="354"/>
      <c r="AI619" s="356" t="s">
        <v>290</v>
      </c>
      <c r="AJ619" s="356" t="s">
        <v>160</v>
      </c>
      <c r="AK619" s="359">
        <v>14</v>
      </c>
      <c r="AL619" s="359">
        <v>16</v>
      </c>
      <c r="AM619" s="356" t="s">
        <v>194</v>
      </c>
      <c r="AN619" s="356" t="s">
        <v>134</v>
      </c>
      <c r="AO619" s="356" t="s">
        <v>92</v>
      </c>
      <c r="AP619" s="356" t="s">
        <v>82</v>
      </c>
      <c r="AQ619" s="356" t="s">
        <v>138</v>
      </c>
      <c r="AR619" s="356" t="s">
        <v>167</v>
      </c>
      <c r="AS619" s="359">
        <v>24</v>
      </c>
      <c r="AT619" s="356" t="s">
        <v>632</v>
      </c>
      <c r="AU619" s="356"/>
      <c r="AV619" s="359">
        <v>17</v>
      </c>
      <c r="AW619" s="359">
        <v>23</v>
      </c>
      <c r="AX619" s="359">
        <v>13</v>
      </c>
      <c r="AY619" s="303">
        <f t="shared" si="329"/>
        <v>34</v>
      </c>
      <c r="AZ619" s="303">
        <f t="shared" si="330"/>
        <v>21</v>
      </c>
      <c r="BA619" s="303">
        <f t="shared" si="331"/>
        <v>15</v>
      </c>
      <c r="BB619" s="303">
        <f t="shared" si="332"/>
        <v>17</v>
      </c>
      <c r="BC619" s="303">
        <f t="shared" si="333"/>
        <v>48</v>
      </c>
      <c r="BD619" s="303">
        <f t="shared" si="334"/>
        <v>33</v>
      </c>
      <c r="BE619" s="303">
        <f t="shared" si="335"/>
        <v>18</v>
      </c>
      <c r="BF619" s="303">
        <f t="shared" si="336"/>
        <v>21</v>
      </c>
      <c r="BG619" s="303">
        <f t="shared" si="337"/>
        <v>23</v>
      </c>
      <c r="BH619" s="303"/>
      <c r="BI619" s="303">
        <f t="shared" si="338"/>
        <v>23</v>
      </c>
      <c r="BJ619" s="303">
        <f t="shared" si="339"/>
        <v>25</v>
      </c>
      <c r="BK619" s="303">
        <f t="shared" si="340"/>
        <v>82</v>
      </c>
      <c r="BL619" s="303">
        <f t="shared" si="341"/>
        <v>18</v>
      </c>
      <c r="BM619" s="303">
        <f t="shared" si="342"/>
        <v>24</v>
      </c>
      <c r="BN619" s="303">
        <f t="shared" si="343"/>
        <v>14</v>
      </c>
      <c r="CB619" s="307"/>
      <c r="CC619" s="307"/>
      <c r="CD619" s="307"/>
      <c r="CE619" s="307"/>
      <c r="CF619" s="307"/>
      <c r="CG619" s="307"/>
      <c r="CH619" s="307"/>
      <c r="CI619" s="307"/>
      <c r="CJ619" s="307"/>
      <c r="CK619" s="307"/>
      <c r="CL619" s="307"/>
      <c r="CM619" s="307"/>
      <c r="CN619" s="307"/>
      <c r="CO619" s="307"/>
      <c r="CP619" s="307"/>
      <c r="CQ619" s="307"/>
      <c r="CR619" s="307"/>
      <c r="CS619" s="307"/>
      <c r="CT619" s="307"/>
      <c r="CU619" s="307"/>
      <c r="CV619" s="307"/>
      <c r="CW619" s="307"/>
      <c r="CX619" s="307"/>
      <c r="CY619" s="307"/>
      <c r="CZ619" s="307"/>
      <c r="DA619" s="307"/>
      <c r="DB619" s="307"/>
      <c r="DC619" s="307"/>
      <c r="DD619" s="307"/>
      <c r="DE619" s="307"/>
      <c r="DF619" s="307"/>
      <c r="DG619" s="307"/>
      <c r="DH619" s="307"/>
      <c r="DI619" s="390"/>
      <c r="DJ619" s="390"/>
      <c r="DK619" s="307"/>
      <c r="DL619" s="307"/>
      <c r="DM619" s="307"/>
      <c r="DN619" s="307"/>
      <c r="DO619" s="307"/>
      <c r="DP619" s="307"/>
      <c r="DQ619" s="307"/>
      <c r="DR619" s="307"/>
      <c r="DS619" s="307"/>
      <c r="DT619" s="307"/>
      <c r="DU619" s="307"/>
      <c r="DV619" s="307"/>
      <c r="DW619" s="307"/>
      <c r="DX619" s="307"/>
      <c r="DY619" s="307"/>
      <c r="DZ619" s="307"/>
      <c r="EA619" s="307"/>
      <c r="EB619" s="307"/>
      <c r="EC619" s="307"/>
      <c r="ED619" s="307"/>
      <c r="EE619" s="307"/>
      <c r="EF619" s="307"/>
      <c r="EG619" s="307"/>
      <c r="EH619" s="307"/>
      <c r="EI619" s="307"/>
      <c r="EJ619" s="307"/>
      <c r="EK619" s="307"/>
      <c r="EL619" s="307"/>
      <c r="EM619" s="307"/>
      <c r="EN619" s="307"/>
      <c r="EO619" s="307"/>
      <c r="EP619" s="307"/>
      <c r="EQ619" s="307"/>
      <c r="ER619" s="307"/>
      <c r="ES619" s="307"/>
      <c r="ET619" s="307"/>
      <c r="EU619" s="390"/>
      <c r="EV619" s="390"/>
      <c r="EW619" s="307"/>
      <c r="EX619" s="307"/>
      <c r="EY619" s="307"/>
      <c r="EZ619" s="307"/>
      <c r="FA619" s="307"/>
      <c r="FB619" s="307"/>
      <c r="FC619" s="307"/>
      <c r="FD619" s="307"/>
      <c r="FE619" s="307"/>
      <c r="FF619" s="307"/>
      <c r="FG619" s="307"/>
      <c r="FH619" s="307"/>
      <c r="FI619" s="307"/>
      <c r="FJ619" s="307"/>
      <c r="FK619" s="307"/>
      <c r="FL619" s="307"/>
      <c r="FM619" s="307"/>
      <c r="FN619" s="307"/>
      <c r="FO619" s="307"/>
      <c r="FP619" s="307"/>
      <c r="FQ619" s="307"/>
      <c r="FR619" s="307"/>
      <c r="FS619" s="307"/>
      <c r="FT619" s="307"/>
      <c r="FU619" s="307"/>
      <c r="FV619" s="307"/>
      <c r="FW619" s="307"/>
      <c r="FX619" s="307"/>
      <c r="FY619" s="307"/>
      <c r="FZ619" s="307"/>
      <c r="GA619" s="307"/>
      <c r="GB619" s="307"/>
      <c r="GC619" s="307"/>
      <c r="GD619" s="307"/>
      <c r="GE619" s="307"/>
      <c r="GF619" s="307"/>
      <c r="GG619" s="307"/>
      <c r="GH619" s="307"/>
      <c r="GI619" s="307"/>
      <c r="GJ619" s="307"/>
      <c r="GK619" s="307"/>
      <c r="GL619" s="307"/>
      <c r="GM619" s="307"/>
      <c r="GN619" s="307"/>
      <c r="GO619" s="307"/>
      <c r="GP619" s="307"/>
      <c r="GQ619" s="307"/>
      <c r="GR619" s="307"/>
      <c r="GS619" s="307"/>
      <c r="GT619" s="307"/>
      <c r="GU619" s="307"/>
      <c r="GV619" s="307"/>
      <c r="GW619" s="307"/>
      <c r="GX619" s="307"/>
      <c r="GY619" s="307"/>
      <c r="GZ619" s="307"/>
      <c r="HA619" s="307"/>
      <c r="HB619" s="307"/>
      <c r="HC619" s="307"/>
      <c r="HD619" s="307"/>
      <c r="HE619" s="307"/>
      <c r="HF619" s="307"/>
      <c r="HG619" s="307"/>
      <c r="HH619" s="307"/>
      <c r="HI619" s="307"/>
      <c r="HJ619" s="307"/>
      <c r="HK619" s="307"/>
      <c r="HL619" s="307"/>
      <c r="HM619" s="307"/>
      <c r="HN619" s="307"/>
      <c r="HO619" s="307"/>
      <c r="HP619" s="307"/>
      <c r="HQ619" s="307"/>
      <c r="HR619" s="307"/>
      <c r="HS619" s="307"/>
      <c r="HT619" s="307"/>
      <c r="HU619" s="307"/>
      <c r="HV619" s="307"/>
      <c r="HW619" s="307"/>
      <c r="HX619" s="307"/>
      <c r="HY619" s="307"/>
      <c r="HZ619" s="307"/>
      <c r="IA619" s="307"/>
      <c r="IB619" s="307"/>
      <c r="IC619" s="307"/>
      <c r="ID619" s="307"/>
      <c r="IE619" s="307"/>
      <c r="IF619" s="307"/>
      <c r="IG619" s="307"/>
      <c r="IH619" s="307"/>
      <c r="II619" s="307"/>
      <c r="IJ619" s="307"/>
      <c r="IK619" s="307"/>
      <c r="IL619" s="307"/>
      <c r="IM619" s="307"/>
      <c r="IN619" s="307"/>
      <c r="IO619" s="307"/>
      <c r="IP619" s="307"/>
      <c r="IQ619" s="307"/>
      <c r="IR619" s="307"/>
      <c r="IS619" s="307"/>
      <c r="IT619" s="307"/>
      <c r="IU619" s="307"/>
      <c r="IV619" s="307"/>
      <c r="IW619" s="307"/>
      <c r="IX619" s="307"/>
      <c r="IY619" s="307"/>
      <c r="IZ619" s="307"/>
      <c r="JA619" s="307"/>
      <c r="JB619" s="307"/>
      <c r="JC619" s="307"/>
      <c r="JD619" s="307"/>
      <c r="JE619" s="307"/>
      <c r="JF619" s="307"/>
      <c r="JG619" s="307"/>
      <c r="JH619" s="307"/>
      <c r="JI619" s="307"/>
      <c r="JJ619" s="307"/>
      <c r="JK619" s="307"/>
      <c r="JL619" s="307"/>
      <c r="JM619" s="307"/>
      <c r="JN619" s="307"/>
      <c r="JO619" s="307"/>
      <c r="JP619" s="307"/>
      <c r="JQ619" s="307"/>
      <c r="JR619" s="307"/>
      <c r="JS619" s="307"/>
      <c r="JT619" s="307"/>
      <c r="JU619" s="307"/>
      <c r="JV619" s="307"/>
      <c r="JW619" s="307"/>
      <c r="JX619" s="307"/>
      <c r="JY619" s="307"/>
      <c r="JZ619" s="307"/>
      <c r="KA619" s="307"/>
      <c r="KB619" s="307"/>
      <c r="KC619" s="307"/>
      <c r="KD619" s="307"/>
      <c r="KE619" s="307"/>
      <c r="KF619" s="307"/>
      <c r="KG619" s="307"/>
      <c r="KH619" s="307"/>
      <c r="KI619" s="307"/>
      <c r="KJ619" s="307"/>
      <c r="KK619" s="307"/>
      <c r="KL619" s="307"/>
      <c r="KM619" s="307"/>
      <c r="KN619" s="307"/>
      <c r="KO619" s="307"/>
      <c r="KP619" s="307"/>
      <c r="KQ619" s="307"/>
      <c r="KR619" s="307"/>
      <c r="KS619" s="307"/>
      <c r="KT619" s="307"/>
    </row>
    <row r="620" spans="14:306" s="56" customFormat="1" ht="15" customHeight="1">
      <c r="N620" s="427"/>
      <c r="O620" s="303"/>
      <c r="P620" s="303"/>
      <c r="Q620" s="427"/>
      <c r="R620" s="303"/>
      <c r="S620" s="303"/>
      <c r="T620" s="303"/>
      <c r="U620" s="303"/>
      <c r="W620" s="342"/>
      <c r="X620" s="342"/>
      <c r="Y620" s="342"/>
      <c r="Z620" s="342"/>
      <c r="AA620" s="342"/>
      <c r="AB620" s="342"/>
      <c r="AC620" s="342"/>
      <c r="AD620" s="342"/>
      <c r="AE620" s="342"/>
      <c r="AG620" s="354">
        <v>10</v>
      </c>
      <c r="AH620" s="354"/>
      <c r="AI620" s="356" t="s">
        <v>296</v>
      </c>
      <c r="AJ620" s="356" t="s">
        <v>86</v>
      </c>
      <c r="AK620" s="356" t="s">
        <v>76</v>
      </c>
      <c r="AL620" s="359">
        <v>17</v>
      </c>
      <c r="AM620" s="356" t="s">
        <v>197</v>
      </c>
      <c r="AN620" s="356" t="s">
        <v>137</v>
      </c>
      <c r="AO620" s="359">
        <v>18</v>
      </c>
      <c r="AP620" s="356" t="s">
        <v>138</v>
      </c>
      <c r="AQ620" s="356" t="s">
        <v>140</v>
      </c>
      <c r="AR620" s="356" t="s">
        <v>140</v>
      </c>
      <c r="AS620" s="356" t="s">
        <v>126</v>
      </c>
      <c r="AT620" s="356" t="s">
        <v>226</v>
      </c>
      <c r="AU620" s="356"/>
      <c r="AV620" s="359">
        <v>18</v>
      </c>
      <c r="AW620" s="359">
        <v>24</v>
      </c>
      <c r="AX620" s="359">
        <v>14</v>
      </c>
      <c r="AY620" s="303">
        <f t="shared" si="329"/>
        <v>38</v>
      </c>
      <c r="AZ620" s="303">
        <f t="shared" si="330"/>
        <v>24</v>
      </c>
      <c r="BA620" s="303">
        <f t="shared" si="331"/>
        <v>17</v>
      </c>
      <c r="BB620" s="303">
        <f t="shared" si="332"/>
        <v>18</v>
      </c>
      <c r="BC620" s="303">
        <f t="shared" si="333"/>
        <v>52</v>
      </c>
      <c r="BD620" s="303">
        <f t="shared" si="334"/>
        <v>35</v>
      </c>
      <c r="BE620" s="303">
        <f t="shared" si="335"/>
        <v>19</v>
      </c>
      <c r="BF620" s="303">
        <f t="shared" si="336"/>
        <v>23</v>
      </c>
      <c r="BG620" s="303">
        <f t="shared" si="337"/>
        <v>25</v>
      </c>
      <c r="BH620" s="303"/>
      <c r="BI620" s="303">
        <f t="shared" si="338"/>
        <v>25</v>
      </c>
      <c r="BJ620" s="303">
        <f t="shared" si="339"/>
        <v>27</v>
      </c>
      <c r="BK620" s="303">
        <f t="shared" si="340"/>
        <v>89</v>
      </c>
      <c r="BL620" s="303">
        <f t="shared" si="341"/>
        <v>19</v>
      </c>
      <c r="BM620" s="303">
        <f t="shared" si="342"/>
        <v>25</v>
      </c>
      <c r="BN620" s="303">
        <f t="shared" si="343"/>
        <v>15</v>
      </c>
      <c r="CB620" s="307"/>
      <c r="CC620" s="307"/>
      <c r="CD620" s="307"/>
      <c r="CE620" s="307"/>
      <c r="CF620" s="307"/>
      <c r="CG620" s="307"/>
      <c r="CH620" s="307"/>
      <c r="CI620" s="307"/>
      <c r="CJ620" s="307"/>
      <c r="CK620" s="307"/>
      <c r="CL620" s="307"/>
      <c r="CM620" s="307"/>
      <c r="CN620" s="307"/>
      <c r="CO620" s="307"/>
      <c r="CP620" s="307"/>
      <c r="CQ620" s="307"/>
      <c r="CR620" s="307"/>
      <c r="CS620" s="307"/>
      <c r="CT620" s="307"/>
      <c r="CU620" s="307"/>
      <c r="CV620" s="307"/>
      <c r="CW620" s="307"/>
      <c r="CX620" s="307"/>
      <c r="CY620" s="307"/>
      <c r="CZ620" s="307"/>
      <c r="DA620" s="307"/>
      <c r="DB620" s="307"/>
      <c r="DC620" s="307"/>
      <c r="DD620" s="307"/>
      <c r="DE620" s="307"/>
      <c r="DF620" s="307"/>
      <c r="DG620" s="307"/>
      <c r="DH620" s="307"/>
      <c r="DI620" s="390"/>
      <c r="DJ620" s="390"/>
      <c r="DK620" s="307"/>
      <c r="DL620" s="307"/>
      <c r="DM620" s="307"/>
      <c r="DN620" s="307"/>
      <c r="DO620" s="307"/>
      <c r="DP620" s="307"/>
      <c r="DQ620" s="307"/>
      <c r="DR620" s="307"/>
      <c r="DS620" s="307"/>
      <c r="DT620" s="307"/>
      <c r="DU620" s="307"/>
      <c r="DV620" s="307"/>
      <c r="DW620" s="307"/>
      <c r="DX620" s="307"/>
      <c r="DY620" s="307"/>
      <c r="DZ620" s="307"/>
      <c r="EA620" s="307"/>
      <c r="EB620" s="307"/>
      <c r="EC620" s="307"/>
      <c r="ED620" s="307"/>
      <c r="EE620" s="307"/>
      <c r="EF620" s="307"/>
      <c r="EG620" s="307"/>
      <c r="EH620" s="307"/>
      <c r="EI620" s="307"/>
      <c r="EJ620" s="307"/>
      <c r="EK620" s="307"/>
      <c r="EL620" s="307"/>
      <c r="EM620" s="307"/>
      <c r="EN620" s="307"/>
      <c r="EO620" s="307"/>
      <c r="EP620" s="307"/>
      <c r="EQ620" s="307"/>
      <c r="ER620" s="307"/>
      <c r="ES620" s="307"/>
      <c r="ET620" s="307"/>
      <c r="EU620" s="390"/>
      <c r="EV620" s="390"/>
      <c r="EW620" s="307"/>
      <c r="EX620" s="307"/>
      <c r="EY620" s="307"/>
      <c r="EZ620" s="307"/>
      <c r="FA620" s="307"/>
      <c r="FB620" s="307"/>
      <c r="FC620" s="307"/>
      <c r="FD620" s="307"/>
      <c r="FE620" s="307"/>
      <c r="FF620" s="307"/>
      <c r="FG620" s="307"/>
      <c r="FH620" s="307"/>
      <c r="FI620" s="307"/>
      <c r="FJ620" s="307"/>
      <c r="FK620" s="307"/>
      <c r="FL620" s="307"/>
      <c r="FM620" s="307"/>
      <c r="FN620" s="307"/>
      <c r="FO620" s="307"/>
      <c r="FP620" s="307"/>
      <c r="FQ620" s="307"/>
      <c r="FR620" s="307"/>
      <c r="FS620" s="307"/>
      <c r="FT620" s="307"/>
      <c r="FU620" s="307"/>
      <c r="FV620" s="307"/>
      <c r="FW620" s="307"/>
      <c r="FX620" s="307"/>
      <c r="FY620" s="307"/>
      <c r="FZ620" s="307"/>
      <c r="GA620" s="307"/>
      <c r="GB620" s="307"/>
      <c r="GC620" s="307"/>
      <c r="GD620" s="307"/>
      <c r="GE620" s="307"/>
      <c r="GF620" s="307"/>
      <c r="GG620" s="307"/>
      <c r="GH620" s="307"/>
      <c r="GI620" s="307"/>
      <c r="GJ620" s="307"/>
      <c r="GK620" s="307"/>
      <c r="GL620" s="307"/>
      <c r="GM620" s="307"/>
      <c r="GN620" s="307"/>
      <c r="GO620" s="307"/>
      <c r="GP620" s="307"/>
      <c r="GQ620" s="307"/>
      <c r="GR620" s="307"/>
      <c r="GS620" s="307"/>
      <c r="GT620" s="307"/>
      <c r="GU620" s="307"/>
      <c r="GV620" s="307"/>
      <c r="GW620" s="307"/>
      <c r="GX620" s="307"/>
      <c r="GY620" s="307"/>
      <c r="GZ620" s="307"/>
      <c r="HA620" s="307"/>
      <c r="HB620" s="307"/>
      <c r="HC620" s="307"/>
      <c r="HD620" s="307"/>
      <c r="HE620" s="307"/>
      <c r="HF620" s="307"/>
      <c r="HG620" s="307"/>
      <c r="HH620" s="307"/>
      <c r="HI620" s="307"/>
      <c r="HJ620" s="307"/>
      <c r="HK620" s="307"/>
      <c r="HL620" s="307"/>
      <c r="HM620" s="307"/>
      <c r="HN620" s="307"/>
      <c r="HO620" s="307"/>
      <c r="HP620" s="307"/>
      <c r="HQ620" s="307"/>
      <c r="HR620" s="307"/>
      <c r="HS620" s="307"/>
      <c r="HT620" s="307"/>
      <c r="HU620" s="307"/>
      <c r="HV620" s="307"/>
      <c r="HW620" s="307"/>
      <c r="HX620" s="307"/>
      <c r="HY620" s="307"/>
      <c r="HZ620" s="307"/>
      <c r="IA620" s="307"/>
      <c r="IB620" s="307"/>
      <c r="IC620" s="307"/>
      <c r="ID620" s="307"/>
      <c r="IE620" s="307"/>
      <c r="IF620" s="307"/>
      <c r="IG620" s="307"/>
      <c r="IH620" s="307"/>
      <c r="II620" s="307"/>
      <c r="IJ620" s="307"/>
      <c r="IK620" s="307"/>
      <c r="IL620" s="307"/>
      <c r="IM620" s="307"/>
      <c r="IN620" s="307"/>
      <c r="IO620" s="307"/>
      <c r="IP620" s="307"/>
      <c r="IQ620" s="307"/>
      <c r="IR620" s="307"/>
      <c r="IS620" s="307"/>
      <c r="IT620" s="307"/>
      <c r="IU620" s="307"/>
      <c r="IV620" s="307"/>
      <c r="IW620" s="307"/>
      <c r="IX620" s="307"/>
      <c r="IY620" s="307"/>
      <c r="IZ620" s="307"/>
      <c r="JA620" s="307"/>
      <c r="JB620" s="307"/>
      <c r="JC620" s="307"/>
      <c r="JD620" s="307"/>
      <c r="JE620" s="307"/>
      <c r="JF620" s="307"/>
      <c r="JG620" s="307"/>
      <c r="JH620" s="307"/>
      <c r="JI620" s="307"/>
      <c r="JJ620" s="307"/>
      <c r="JK620" s="307"/>
      <c r="JL620" s="307"/>
      <c r="JM620" s="307"/>
      <c r="JN620" s="307"/>
      <c r="JO620" s="307"/>
      <c r="JP620" s="307"/>
      <c r="JQ620" s="307"/>
      <c r="JR620" s="307"/>
      <c r="JS620" s="307"/>
      <c r="JT620" s="307"/>
      <c r="JU620" s="307"/>
      <c r="JV620" s="307"/>
      <c r="JW620" s="307"/>
      <c r="JX620" s="307"/>
      <c r="JY620" s="307"/>
      <c r="JZ620" s="307"/>
      <c r="KA620" s="307"/>
      <c r="KB620" s="307"/>
      <c r="KC620" s="307"/>
      <c r="KD620" s="307"/>
      <c r="KE620" s="307"/>
      <c r="KF620" s="307"/>
      <c r="KG620" s="307"/>
      <c r="KH620" s="307"/>
      <c r="KI620" s="307"/>
      <c r="KJ620" s="307"/>
      <c r="KK620" s="307"/>
      <c r="KL620" s="307"/>
      <c r="KM620" s="307"/>
      <c r="KN620" s="307"/>
      <c r="KO620" s="307"/>
      <c r="KP620" s="307"/>
      <c r="KQ620" s="307"/>
      <c r="KR620" s="307"/>
      <c r="KS620" s="307"/>
      <c r="KT620" s="307"/>
    </row>
    <row r="621" spans="14:306" s="56" customFormat="1" ht="15" customHeight="1">
      <c r="N621" s="427"/>
      <c r="O621" s="311"/>
      <c r="P621" s="311"/>
      <c r="Q621" s="410"/>
      <c r="R621" s="311"/>
      <c r="S621" s="311"/>
      <c r="T621" s="311"/>
      <c r="U621" s="311"/>
      <c r="W621" s="303"/>
      <c r="X621" s="303"/>
      <c r="Y621" s="303"/>
      <c r="Z621" s="303"/>
      <c r="AA621" s="303"/>
      <c r="AB621" s="303"/>
      <c r="AC621" s="303"/>
      <c r="AD621" s="303"/>
      <c r="AE621" s="303"/>
      <c r="AG621" s="351">
        <v>11</v>
      </c>
      <c r="AH621" s="351"/>
      <c r="AI621" s="356" t="s">
        <v>260</v>
      </c>
      <c r="AJ621" s="356" t="s">
        <v>89</v>
      </c>
      <c r="AK621" s="359">
        <v>17</v>
      </c>
      <c r="AL621" s="356" t="s">
        <v>130</v>
      </c>
      <c r="AM621" s="356" t="s">
        <v>198</v>
      </c>
      <c r="AN621" s="356" t="s">
        <v>139</v>
      </c>
      <c r="AO621" s="359">
        <v>19</v>
      </c>
      <c r="AP621" s="359">
        <v>23</v>
      </c>
      <c r="AQ621" s="356" t="s">
        <v>126</v>
      </c>
      <c r="AR621" s="356" t="s">
        <v>126</v>
      </c>
      <c r="AS621" s="356" t="s">
        <v>162</v>
      </c>
      <c r="AT621" s="356" t="s">
        <v>634</v>
      </c>
      <c r="AU621" s="356"/>
      <c r="AV621" s="359">
        <v>19</v>
      </c>
      <c r="AW621" s="356" t="s">
        <v>126</v>
      </c>
      <c r="AX621" s="359">
        <v>15</v>
      </c>
      <c r="AY621" s="303">
        <f t="shared" si="329"/>
        <v>42</v>
      </c>
      <c r="AZ621" s="303">
        <f t="shared" si="330"/>
        <v>26</v>
      </c>
      <c r="BA621" s="303">
        <f t="shared" si="331"/>
        <v>18</v>
      </c>
      <c r="BB621" s="303">
        <f t="shared" si="332"/>
        <v>20</v>
      </c>
      <c r="BC621" s="303">
        <f t="shared" si="333"/>
        <v>56</v>
      </c>
      <c r="BD621" s="303">
        <f t="shared" si="334"/>
        <v>38</v>
      </c>
      <c r="BE621" s="303">
        <f t="shared" si="335"/>
        <v>20</v>
      </c>
      <c r="BF621" s="303">
        <f t="shared" si="336"/>
        <v>24</v>
      </c>
      <c r="BG621" s="303">
        <f t="shared" si="337"/>
        <v>27</v>
      </c>
      <c r="BH621" s="303"/>
      <c r="BI621" s="303">
        <f t="shared" si="338"/>
        <v>27</v>
      </c>
      <c r="BJ621" s="303">
        <f t="shared" si="339"/>
        <v>29</v>
      </c>
      <c r="BK621" s="303">
        <f t="shared" si="340"/>
        <v>95</v>
      </c>
      <c r="BL621" s="303">
        <f t="shared" si="341"/>
        <v>20</v>
      </c>
      <c r="BM621" s="303">
        <f t="shared" si="342"/>
        <v>27</v>
      </c>
      <c r="BN621" s="303">
        <f t="shared" si="343"/>
        <v>16</v>
      </c>
      <c r="CB621" s="307"/>
      <c r="CC621" s="307"/>
      <c r="CD621" s="307"/>
      <c r="CE621" s="307"/>
      <c r="CF621" s="307"/>
      <c r="CG621" s="307"/>
      <c r="CH621" s="307"/>
      <c r="CI621" s="307"/>
      <c r="CJ621" s="307"/>
      <c r="CK621" s="307"/>
      <c r="CL621" s="307"/>
      <c r="CM621" s="307"/>
      <c r="CN621" s="307"/>
      <c r="CO621" s="307"/>
      <c r="CP621" s="307"/>
      <c r="CQ621" s="307"/>
      <c r="CR621" s="307"/>
      <c r="CS621" s="307"/>
      <c r="CT621" s="307"/>
      <c r="CU621" s="307"/>
      <c r="CV621" s="307"/>
      <c r="CW621" s="307"/>
      <c r="CX621" s="307"/>
      <c r="CY621" s="307"/>
      <c r="CZ621" s="307"/>
      <c r="DA621" s="307"/>
      <c r="DB621" s="307"/>
      <c r="DC621" s="307"/>
      <c r="DD621" s="307"/>
      <c r="DE621" s="307"/>
      <c r="DF621" s="307"/>
      <c r="DG621" s="307"/>
      <c r="DH621" s="307"/>
      <c r="DI621" s="390"/>
      <c r="DJ621" s="390"/>
      <c r="DK621" s="307"/>
      <c r="DL621" s="307"/>
      <c r="DM621" s="307"/>
      <c r="DN621" s="307"/>
      <c r="DO621" s="307"/>
      <c r="DP621" s="307"/>
      <c r="DQ621" s="307"/>
      <c r="DR621" s="307"/>
      <c r="DS621" s="307"/>
      <c r="DT621" s="307"/>
      <c r="DU621" s="307"/>
      <c r="DV621" s="307"/>
      <c r="DW621" s="307"/>
      <c r="DX621" s="307"/>
      <c r="DY621" s="307"/>
      <c r="DZ621" s="307"/>
      <c r="EA621" s="307"/>
      <c r="EB621" s="307"/>
      <c r="EC621" s="307"/>
      <c r="ED621" s="307"/>
      <c r="EE621" s="307"/>
      <c r="EF621" s="307"/>
      <c r="EG621" s="307"/>
      <c r="EH621" s="307"/>
      <c r="EI621" s="307"/>
      <c r="EJ621" s="307"/>
      <c r="EK621" s="307"/>
      <c r="EL621" s="307"/>
      <c r="EM621" s="307"/>
      <c r="EN621" s="307"/>
      <c r="EO621" s="307"/>
      <c r="EP621" s="307"/>
      <c r="EQ621" s="307"/>
      <c r="ER621" s="307"/>
      <c r="ES621" s="307"/>
      <c r="ET621" s="307"/>
      <c r="EU621" s="390"/>
      <c r="EV621" s="390"/>
      <c r="EW621" s="307"/>
      <c r="EX621" s="307"/>
      <c r="EY621" s="307"/>
      <c r="EZ621" s="307"/>
      <c r="FA621" s="307"/>
      <c r="FB621" s="307"/>
      <c r="FC621" s="307"/>
      <c r="FD621" s="307"/>
      <c r="FE621" s="307"/>
      <c r="FF621" s="307"/>
      <c r="FG621" s="307"/>
      <c r="FH621" s="307"/>
      <c r="FI621" s="307"/>
      <c r="FJ621" s="307"/>
      <c r="FK621" s="307"/>
      <c r="FL621" s="307"/>
      <c r="FM621" s="307"/>
      <c r="FN621" s="307"/>
      <c r="FO621" s="307"/>
      <c r="FP621" s="307"/>
      <c r="FQ621" s="307"/>
      <c r="FR621" s="307"/>
      <c r="FS621" s="307"/>
      <c r="FT621" s="307"/>
      <c r="FU621" s="307"/>
      <c r="FV621" s="307"/>
      <c r="FW621" s="307"/>
      <c r="FX621" s="307"/>
      <c r="FY621" s="307"/>
      <c r="FZ621" s="307"/>
      <c r="GA621" s="307"/>
      <c r="GB621" s="307"/>
      <c r="GC621" s="307"/>
      <c r="GD621" s="307"/>
      <c r="GE621" s="307"/>
      <c r="GF621" s="307"/>
      <c r="GG621" s="307"/>
      <c r="GH621" s="307"/>
      <c r="GI621" s="307"/>
      <c r="GJ621" s="307"/>
      <c r="GK621" s="307"/>
      <c r="GL621" s="307"/>
      <c r="GM621" s="307"/>
      <c r="GN621" s="307"/>
      <c r="GO621" s="307"/>
      <c r="GP621" s="307"/>
      <c r="GQ621" s="307"/>
      <c r="GR621" s="307"/>
      <c r="GS621" s="307"/>
      <c r="GT621" s="307"/>
      <c r="GU621" s="307"/>
      <c r="GV621" s="307"/>
      <c r="GW621" s="307"/>
      <c r="GX621" s="307"/>
      <c r="GY621" s="307"/>
      <c r="GZ621" s="307"/>
      <c r="HA621" s="307"/>
      <c r="HB621" s="307"/>
      <c r="HC621" s="307"/>
      <c r="HD621" s="307"/>
      <c r="HE621" s="307"/>
      <c r="HF621" s="307"/>
      <c r="HG621" s="307"/>
      <c r="HH621" s="307"/>
      <c r="HI621" s="307"/>
      <c r="HJ621" s="307"/>
      <c r="HK621" s="307"/>
      <c r="HL621" s="307"/>
      <c r="HM621" s="307"/>
      <c r="HN621" s="307"/>
      <c r="HO621" s="307"/>
      <c r="HP621" s="307"/>
      <c r="HQ621" s="307"/>
      <c r="HR621" s="307"/>
      <c r="HS621" s="307"/>
      <c r="HT621" s="307"/>
      <c r="HU621" s="307"/>
      <c r="HV621" s="307"/>
      <c r="HW621" s="307"/>
      <c r="HX621" s="307"/>
      <c r="HY621" s="307"/>
      <c r="HZ621" s="307"/>
      <c r="IA621" s="307"/>
      <c r="IB621" s="307"/>
      <c r="IC621" s="307"/>
      <c r="ID621" s="307"/>
      <c r="IE621" s="307"/>
      <c r="IF621" s="307"/>
      <c r="IG621" s="307"/>
      <c r="IH621" s="307"/>
      <c r="II621" s="307"/>
      <c r="IJ621" s="307"/>
      <c r="IK621" s="307"/>
      <c r="IL621" s="307"/>
      <c r="IM621" s="307"/>
      <c r="IN621" s="307"/>
      <c r="IO621" s="307"/>
      <c r="IP621" s="307"/>
      <c r="IQ621" s="307"/>
      <c r="IR621" s="307"/>
      <c r="IS621" s="307"/>
      <c r="IT621" s="307"/>
      <c r="IU621" s="307"/>
      <c r="IV621" s="307"/>
      <c r="IW621" s="307"/>
      <c r="IX621" s="307"/>
      <c r="IY621" s="307"/>
      <c r="IZ621" s="307"/>
      <c r="JA621" s="307"/>
      <c r="JB621" s="307"/>
      <c r="JC621" s="307"/>
      <c r="JD621" s="307"/>
      <c r="JE621" s="307"/>
      <c r="JF621" s="307"/>
      <c r="JG621" s="307"/>
      <c r="JH621" s="307"/>
      <c r="JI621" s="307"/>
      <c r="JJ621" s="307"/>
      <c r="JK621" s="307"/>
      <c r="JL621" s="307"/>
      <c r="JM621" s="307"/>
      <c r="JN621" s="307"/>
      <c r="JO621" s="307"/>
      <c r="JP621" s="307"/>
      <c r="JQ621" s="307"/>
      <c r="JR621" s="307"/>
      <c r="JS621" s="307"/>
      <c r="JT621" s="307"/>
      <c r="JU621" s="307"/>
      <c r="JV621" s="307"/>
      <c r="JW621" s="307"/>
      <c r="JX621" s="307"/>
      <c r="JY621" s="307"/>
      <c r="JZ621" s="307"/>
      <c r="KA621" s="307"/>
      <c r="KB621" s="307"/>
      <c r="KC621" s="307"/>
      <c r="KD621" s="307"/>
      <c r="KE621" s="307"/>
      <c r="KF621" s="307"/>
      <c r="KG621" s="307"/>
      <c r="KH621" s="307"/>
      <c r="KI621" s="307"/>
      <c r="KJ621" s="307"/>
      <c r="KK621" s="307"/>
      <c r="KL621" s="307"/>
      <c r="KM621" s="307"/>
      <c r="KN621" s="307"/>
      <c r="KO621" s="307"/>
      <c r="KP621" s="307"/>
      <c r="KQ621" s="307"/>
      <c r="KR621" s="307"/>
      <c r="KS621" s="307"/>
      <c r="KT621" s="307"/>
    </row>
    <row r="622" spans="14:306" s="56" customFormat="1" ht="15" customHeight="1">
      <c r="N622" s="427"/>
      <c r="O622" s="311"/>
      <c r="P622" s="311"/>
      <c r="Q622" s="410"/>
      <c r="R622" s="311"/>
      <c r="S622" s="311"/>
      <c r="T622" s="311"/>
      <c r="U622" s="311"/>
      <c r="W622" s="303"/>
      <c r="X622" s="303"/>
      <c r="Y622" s="303"/>
      <c r="Z622" s="303"/>
      <c r="AA622" s="303"/>
      <c r="AB622" s="303"/>
      <c r="AC622" s="303"/>
      <c r="AD622" s="303"/>
      <c r="AE622" s="303"/>
      <c r="AG622" s="354">
        <v>12</v>
      </c>
      <c r="AH622" s="354"/>
      <c r="AI622" s="356" t="s">
        <v>212</v>
      </c>
      <c r="AJ622" s="356" t="s">
        <v>74</v>
      </c>
      <c r="AK622" s="356" t="s">
        <v>130</v>
      </c>
      <c r="AL622" s="359">
        <v>20</v>
      </c>
      <c r="AM622" s="356" t="s">
        <v>201</v>
      </c>
      <c r="AN622" s="356" t="s">
        <v>635</v>
      </c>
      <c r="AO622" s="359">
        <v>20</v>
      </c>
      <c r="AP622" s="356" t="s">
        <v>89</v>
      </c>
      <c r="AQ622" s="356" t="s">
        <v>162</v>
      </c>
      <c r="AR622" s="356" t="s">
        <v>129</v>
      </c>
      <c r="AS622" s="359">
        <v>29</v>
      </c>
      <c r="AT622" s="356" t="s">
        <v>343</v>
      </c>
      <c r="AU622" s="356"/>
      <c r="AV622" s="356" t="s">
        <v>81</v>
      </c>
      <c r="AW622" s="359">
        <v>27</v>
      </c>
      <c r="AX622" s="359">
        <v>16</v>
      </c>
      <c r="AY622" s="303">
        <f t="shared" si="329"/>
        <v>46</v>
      </c>
      <c r="AZ622" s="303">
        <f t="shared" si="330"/>
        <v>29</v>
      </c>
      <c r="BA622" s="303">
        <f t="shared" si="331"/>
        <v>20</v>
      </c>
      <c r="BB622" s="303">
        <f t="shared" si="332"/>
        <v>21</v>
      </c>
      <c r="BC622" s="303">
        <f t="shared" si="333"/>
        <v>60</v>
      </c>
      <c r="BD622" s="303">
        <f t="shared" si="334"/>
        <v>40</v>
      </c>
      <c r="BE622" s="303">
        <f t="shared" si="335"/>
        <v>21</v>
      </c>
      <c r="BF622" s="303">
        <f t="shared" si="336"/>
        <v>26</v>
      </c>
      <c r="BG622" s="303">
        <f t="shared" si="337"/>
        <v>29</v>
      </c>
      <c r="BH622" s="303"/>
      <c r="BI622" s="303">
        <f t="shared" si="338"/>
        <v>30</v>
      </c>
      <c r="BJ622" s="303">
        <f t="shared" si="339"/>
        <v>30</v>
      </c>
      <c r="BK622" s="303">
        <f t="shared" si="340"/>
        <v>102</v>
      </c>
      <c r="BL622" s="303">
        <f t="shared" si="341"/>
        <v>22</v>
      </c>
      <c r="BM622" s="303">
        <f t="shared" si="342"/>
        <v>28</v>
      </c>
      <c r="BN622" s="303">
        <f t="shared" si="343"/>
        <v>17</v>
      </c>
      <c r="CB622" s="307"/>
      <c r="CC622" s="307"/>
      <c r="CD622" s="307"/>
      <c r="CE622" s="307"/>
      <c r="CF622" s="307"/>
      <c r="CG622" s="307"/>
      <c r="CH622" s="307"/>
      <c r="CI622" s="307"/>
      <c r="CJ622" s="307"/>
      <c r="CK622" s="307"/>
      <c r="CL622" s="307"/>
      <c r="CM622" s="307"/>
      <c r="CN622" s="307"/>
      <c r="CO622" s="307"/>
      <c r="CP622" s="307"/>
      <c r="CQ622" s="307"/>
      <c r="CR622" s="307"/>
      <c r="CS622" s="307"/>
      <c r="CT622" s="307"/>
      <c r="CU622" s="307"/>
      <c r="CV622" s="307"/>
      <c r="CW622" s="307"/>
      <c r="CX622" s="307"/>
      <c r="CY622" s="307"/>
      <c r="CZ622" s="307"/>
      <c r="DA622" s="307"/>
      <c r="DB622" s="307"/>
      <c r="DC622" s="307"/>
      <c r="DD622" s="307"/>
      <c r="DE622" s="307"/>
      <c r="DF622" s="307"/>
      <c r="DG622" s="307"/>
      <c r="DH622" s="307"/>
      <c r="DI622" s="390"/>
      <c r="DJ622" s="390"/>
      <c r="DK622" s="307"/>
      <c r="DL622" s="307"/>
      <c r="DM622" s="307"/>
      <c r="DN622" s="307"/>
      <c r="DO622" s="307"/>
      <c r="DP622" s="307"/>
      <c r="DQ622" s="307"/>
      <c r="DR622" s="307"/>
      <c r="DS622" s="307"/>
      <c r="DT622" s="307"/>
      <c r="DU622" s="307"/>
      <c r="DV622" s="307"/>
      <c r="DW622" s="307"/>
      <c r="DX622" s="307"/>
      <c r="DY622" s="307"/>
      <c r="DZ622" s="307"/>
      <c r="EA622" s="307"/>
      <c r="EB622" s="307"/>
      <c r="EC622" s="307"/>
      <c r="ED622" s="307"/>
      <c r="EE622" s="307"/>
      <c r="EF622" s="307"/>
      <c r="EG622" s="307"/>
      <c r="EH622" s="307"/>
      <c r="EI622" s="307"/>
      <c r="EJ622" s="307"/>
      <c r="EK622" s="307"/>
      <c r="EL622" s="307"/>
      <c r="EM622" s="307"/>
      <c r="EN622" s="307"/>
      <c r="EO622" s="307"/>
      <c r="EP622" s="307"/>
      <c r="EQ622" s="307"/>
      <c r="ER622" s="307"/>
      <c r="ES622" s="307"/>
      <c r="ET622" s="307"/>
      <c r="EU622" s="390"/>
      <c r="EV622" s="390"/>
      <c r="EW622" s="307"/>
      <c r="EX622" s="307"/>
      <c r="EY622" s="307"/>
      <c r="EZ622" s="307"/>
      <c r="FA622" s="307"/>
      <c r="FB622" s="307"/>
      <c r="FC622" s="307"/>
      <c r="FD622" s="307"/>
      <c r="FE622" s="307"/>
      <c r="FF622" s="307"/>
      <c r="FG622" s="307"/>
      <c r="FH622" s="307"/>
      <c r="FI622" s="307"/>
      <c r="FJ622" s="307"/>
      <c r="FK622" s="307"/>
      <c r="FL622" s="307"/>
      <c r="FM622" s="307"/>
      <c r="FN622" s="307"/>
      <c r="FO622" s="307"/>
      <c r="FP622" s="307"/>
      <c r="FQ622" s="307"/>
      <c r="FR622" s="307"/>
      <c r="FS622" s="307"/>
      <c r="FT622" s="307"/>
      <c r="FU622" s="307"/>
      <c r="FV622" s="307"/>
      <c r="FW622" s="307"/>
      <c r="FX622" s="307"/>
      <c r="FY622" s="307"/>
      <c r="FZ622" s="307"/>
      <c r="GA622" s="307"/>
      <c r="GB622" s="307"/>
      <c r="GC622" s="307"/>
      <c r="GD622" s="307"/>
      <c r="GE622" s="307"/>
      <c r="GF622" s="307"/>
      <c r="GG622" s="307"/>
      <c r="GH622" s="307"/>
      <c r="GI622" s="307"/>
      <c r="GJ622" s="307"/>
      <c r="GK622" s="307"/>
      <c r="GL622" s="307"/>
      <c r="GM622" s="307"/>
      <c r="GN622" s="307"/>
      <c r="GO622" s="307"/>
      <c r="GP622" s="307"/>
      <c r="GQ622" s="307"/>
      <c r="GR622" s="307"/>
      <c r="GS622" s="307"/>
      <c r="GT622" s="307"/>
      <c r="GU622" s="307"/>
      <c r="GV622" s="307"/>
      <c r="GW622" s="307"/>
      <c r="GX622" s="307"/>
      <c r="GY622" s="307"/>
      <c r="GZ622" s="307"/>
      <c r="HA622" s="307"/>
      <c r="HB622" s="307"/>
      <c r="HC622" s="307"/>
      <c r="HD622" s="307"/>
      <c r="HE622" s="307"/>
      <c r="HF622" s="307"/>
      <c r="HG622" s="307"/>
      <c r="HH622" s="307"/>
      <c r="HI622" s="307"/>
      <c r="HJ622" s="307"/>
      <c r="HK622" s="307"/>
      <c r="HL622" s="307"/>
      <c r="HM622" s="307"/>
      <c r="HN622" s="307"/>
      <c r="HO622" s="307"/>
      <c r="HP622" s="307"/>
      <c r="HQ622" s="307"/>
      <c r="HR622" s="307"/>
      <c r="HS622" s="307"/>
      <c r="HT622" s="307"/>
      <c r="HU622" s="307"/>
      <c r="HV622" s="307"/>
      <c r="HW622" s="307"/>
      <c r="HX622" s="307"/>
      <c r="HY622" s="307"/>
      <c r="HZ622" s="307"/>
      <c r="IA622" s="307"/>
      <c r="IB622" s="307"/>
      <c r="IC622" s="307"/>
      <c r="ID622" s="307"/>
      <c r="IE622" s="307"/>
      <c r="IF622" s="307"/>
      <c r="IG622" s="307"/>
      <c r="IH622" s="307"/>
      <c r="II622" s="307"/>
      <c r="IJ622" s="307"/>
      <c r="IK622" s="307"/>
      <c r="IL622" s="307"/>
      <c r="IM622" s="307"/>
      <c r="IN622" s="307"/>
      <c r="IO622" s="307"/>
      <c r="IP622" s="307"/>
      <c r="IQ622" s="307"/>
      <c r="IR622" s="307"/>
      <c r="IS622" s="307"/>
      <c r="IT622" s="307"/>
      <c r="IU622" s="307"/>
      <c r="IV622" s="307"/>
      <c r="IW622" s="307"/>
      <c r="IX622" s="307"/>
      <c r="IY622" s="307"/>
      <c r="IZ622" s="307"/>
      <c r="JA622" s="307"/>
      <c r="JB622" s="307"/>
      <c r="JC622" s="307"/>
      <c r="JD622" s="307"/>
      <c r="JE622" s="307"/>
      <c r="JF622" s="307"/>
      <c r="JG622" s="307"/>
      <c r="JH622" s="307"/>
      <c r="JI622" s="307"/>
      <c r="JJ622" s="307"/>
      <c r="JK622" s="307"/>
      <c r="JL622" s="307"/>
      <c r="JM622" s="307"/>
      <c r="JN622" s="307"/>
      <c r="JO622" s="307"/>
      <c r="JP622" s="307"/>
      <c r="JQ622" s="307"/>
      <c r="JR622" s="307"/>
      <c r="JS622" s="307"/>
      <c r="JT622" s="307"/>
      <c r="JU622" s="307"/>
      <c r="JV622" s="307"/>
      <c r="JW622" s="307"/>
      <c r="JX622" s="307"/>
      <c r="JY622" s="307"/>
      <c r="JZ622" s="307"/>
      <c r="KA622" s="307"/>
      <c r="KB622" s="307"/>
      <c r="KC622" s="307"/>
      <c r="KD622" s="307"/>
      <c r="KE622" s="307"/>
      <c r="KF622" s="307"/>
      <c r="KG622" s="307"/>
      <c r="KH622" s="307"/>
      <c r="KI622" s="307"/>
      <c r="KJ622" s="307"/>
      <c r="KK622" s="307"/>
      <c r="KL622" s="307"/>
      <c r="KM622" s="307"/>
      <c r="KN622" s="307"/>
      <c r="KO622" s="307"/>
      <c r="KP622" s="307"/>
      <c r="KQ622" s="307"/>
      <c r="KR622" s="307"/>
      <c r="KS622" s="307"/>
      <c r="KT622" s="307"/>
    </row>
    <row r="623" spans="14:306" s="56" customFormat="1" ht="15" customHeight="1">
      <c r="N623" s="427"/>
      <c r="O623" s="311"/>
      <c r="P623" s="311"/>
      <c r="Q623" s="410"/>
      <c r="R623" s="311"/>
      <c r="S623" s="311"/>
      <c r="T623" s="311"/>
      <c r="U623" s="311"/>
      <c r="W623" s="303"/>
      <c r="X623" s="303"/>
      <c r="Y623" s="303"/>
      <c r="Z623" s="303"/>
      <c r="AA623" s="303"/>
      <c r="AB623" s="303"/>
      <c r="AC623" s="303"/>
      <c r="AD623" s="303"/>
      <c r="AE623" s="303"/>
      <c r="AG623" s="354">
        <v>13</v>
      </c>
      <c r="AH623" s="354"/>
      <c r="AI623" s="356" t="s">
        <v>213</v>
      </c>
      <c r="AJ623" s="356" t="s">
        <v>165</v>
      </c>
      <c r="AK623" s="359">
        <v>20</v>
      </c>
      <c r="AL623" s="359">
        <v>21</v>
      </c>
      <c r="AM623" s="356" t="s">
        <v>217</v>
      </c>
      <c r="AN623" s="356" t="s">
        <v>87</v>
      </c>
      <c r="AO623" s="359">
        <v>21</v>
      </c>
      <c r="AP623" s="356" t="s">
        <v>93</v>
      </c>
      <c r="AQ623" s="359">
        <v>29</v>
      </c>
      <c r="AR623" s="356" t="s">
        <v>99</v>
      </c>
      <c r="AS623" s="356" t="s">
        <v>99</v>
      </c>
      <c r="AT623" s="356" t="s">
        <v>879</v>
      </c>
      <c r="AU623" s="356"/>
      <c r="AV623" s="359">
        <v>22</v>
      </c>
      <c r="AW623" s="359">
        <v>28</v>
      </c>
      <c r="AX623" s="359">
        <v>17</v>
      </c>
      <c r="AY623" s="303">
        <f t="shared" si="329"/>
        <v>50</v>
      </c>
      <c r="AZ623" s="303">
        <f t="shared" si="330"/>
        <v>31</v>
      </c>
      <c r="BA623" s="303">
        <f t="shared" si="331"/>
        <v>21</v>
      </c>
      <c r="BB623" s="303">
        <f t="shared" si="332"/>
        <v>22</v>
      </c>
      <c r="BC623" s="303">
        <f t="shared" si="333"/>
        <v>64</v>
      </c>
      <c r="BD623" s="303">
        <f t="shared" si="334"/>
        <v>43</v>
      </c>
      <c r="BE623" s="303">
        <f t="shared" si="335"/>
        <v>22</v>
      </c>
      <c r="BF623" s="303">
        <f t="shared" si="336"/>
        <v>28</v>
      </c>
      <c r="BG623" s="303">
        <f t="shared" si="337"/>
        <v>30</v>
      </c>
      <c r="BH623" s="303"/>
      <c r="BI623" s="303">
        <f t="shared" si="338"/>
        <v>32</v>
      </c>
      <c r="BJ623" s="303">
        <f t="shared" si="339"/>
        <v>32</v>
      </c>
      <c r="BK623" s="303">
        <f t="shared" si="340"/>
        <v>108</v>
      </c>
      <c r="BL623" s="303">
        <f t="shared" si="341"/>
        <v>23</v>
      </c>
      <c r="BM623" s="303">
        <f t="shared" si="342"/>
        <v>29</v>
      </c>
      <c r="BN623" s="303">
        <f t="shared" si="343"/>
        <v>18</v>
      </c>
      <c r="CB623" s="307"/>
      <c r="CC623" s="307"/>
      <c r="CD623" s="307"/>
      <c r="CE623" s="307"/>
      <c r="CF623" s="307"/>
      <c r="CG623" s="307"/>
      <c r="CH623" s="307"/>
      <c r="CI623" s="307"/>
      <c r="CJ623" s="307"/>
      <c r="CK623" s="307"/>
      <c r="CL623" s="307"/>
      <c r="CM623" s="307"/>
      <c r="CN623" s="307"/>
      <c r="CO623" s="307"/>
      <c r="CP623" s="307"/>
      <c r="CQ623" s="307"/>
      <c r="CR623" s="307"/>
      <c r="CS623" s="307"/>
      <c r="CT623" s="307"/>
      <c r="CU623" s="307"/>
      <c r="CV623" s="307"/>
      <c r="CW623" s="307"/>
      <c r="CX623" s="307"/>
      <c r="CY623" s="307"/>
      <c r="CZ623" s="307"/>
      <c r="DA623" s="307"/>
      <c r="DB623" s="307"/>
      <c r="DC623" s="307"/>
      <c r="DD623" s="307"/>
      <c r="DE623" s="307"/>
      <c r="DF623" s="307"/>
      <c r="DG623" s="307"/>
      <c r="DH623" s="307"/>
      <c r="DI623" s="390"/>
      <c r="DJ623" s="390"/>
      <c r="DK623" s="307"/>
      <c r="DL623" s="307"/>
      <c r="DM623" s="307"/>
      <c r="DN623" s="307"/>
      <c r="DO623" s="307"/>
      <c r="DP623" s="307"/>
      <c r="DQ623" s="307"/>
      <c r="DR623" s="307"/>
      <c r="DS623" s="307"/>
      <c r="DT623" s="307"/>
      <c r="DU623" s="307"/>
      <c r="DV623" s="307"/>
      <c r="DW623" s="307"/>
      <c r="DX623" s="307"/>
      <c r="DY623" s="307"/>
      <c r="DZ623" s="307"/>
      <c r="EA623" s="307"/>
      <c r="EB623" s="307"/>
      <c r="EC623" s="307"/>
      <c r="ED623" s="307"/>
      <c r="EE623" s="307"/>
      <c r="EF623" s="307"/>
      <c r="EG623" s="307"/>
      <c r="EH623" s="307"/>
      <c r="EI623" s="307"/>
      <c r="EJ623" s="307"/>
      <c r="EK623" s="307"/>
      <c r="EL623" s="307"/>
      <c r="EM623" s="307"/>
      <c r="EN623" s="307"/>
      <c r="EO623" s="307"/>
      <c r="EP623" s="307"/>
      <c r="EQ623" s="307"/>
      <c r="ER623" s="307"/>
      <c r="ES623" s="307"/>
      <c r="ET623" s="307"/>
      <c r="EU623" s="390"/>
      <c r="EV623" s="390"/>
      <c r="EW623" s="307"/>
      <c r="EX623" s="307"/>
      <c r="EY623" s="307"/>
      <c r="EZ623" s="307"/>
      <c r="FA623" s="307"/>
      <c r="FB623" s="307"/>
      <c r="FC623" s="307"/>
      <c r="FD623" s="307"/>
      <c r="FE623" s="307"/>
      <c r="FF623" s="307"/>
      <c r="FG623" s="307"/>
      <c r="FH623" s="307"/>
      <c r="FI623" s="307"/>
      <c r="FJ623" s="307"/>
      <c r="FK623" s="307"/>
      <c r="FL623" s="307"/>
      <c r="FM623" s="307"/>
      <c r="FN623" s="307"/>
      <c r="FO623" s="307"/>
      <c r="FP623" s="307"/>
      <c r="FQ623" s="307"/>
      <c r="FR623" s="307"/>
      <c r="FS623" s="307"/>
      <c r="FT623" s="307"/>
      <c r="FU623" s="307"/>
      <c r="FV623" s="307"/>
      <c r="FW623" s="307"/>
      <c r="FX623" s="307"/>
      <c r="FY623" s="307"/>
      <c r="FZ623" s="307"/>
      <c r="GA623" s="307"/>
      <c r="GB623" s="307"/>
      <c r="GC623" s="307"/>
      <c r="GD623" s="307"/>
      <c r="GE623" s="307"/>
      <c r="GF623" s="307"/>
      <c r="GG623" s="307"/>
      <c r="GH623" s="307"/>
      <c r="GI623" s="307"/>
      <c r="GJ623" s="307"/>
      <c r="GK623" s="307"/>
      <c r="GL623" s="307"/>
      <c r="GM623" s="307"/>
      <c r="GN623" s="307"/>
      <c r="GO623" s="307"/>
      <c r="GP623" s="307"/>
      <c r="GQ623" s="307"/>
      <c r="GR623" s="307"/>
      <c r="GS623" s="307"/>
      <c r="GT623" s="307"/>
      <c r="GU623" s="307"/>
      <c r="GV623" s="307"/>
      <c r="GW623" s="307"/>
      <c r="GX623" s="307"/>
      <c r="GY623" s="307"/>
      <c r="GZ623" s="307"/>
      <c r="HA623" s="307"/>
      <c r="HB623" s="307"/>
      <c r="HC623" s="307"/>
      <c r="HD623" s="307"/>
      <c r="HE623" s="307"/>
      <c r="HF623" s="307"/>
      <c r="HG623" s="307"/>
      <c r="HH623" s="307"/>
      <c r="HI623" s="307"/>
      <c r="HJ623" s="307"/>
      <c r="HK623" s="307"/>
      <c r="HL623" s="307"/>
      <c r="HM623" s="307"/>
      <c r="HN623" s="307"/>
      <c r="HO623" s="307"/>
      <c r="HP623" s="307"/>
      <c r="HQ623" s="307"/>
      <c r="HR623" s="307"/>
      <c r="HS623" s="307"/>
      <c r="HT623" s="307"/>
      <c r="HU623" s="307"/>
      <c r="HV623" s="307"/>
      <c r="HW623" s="307"/>
      <c r="HX623" s="307"/>
      <c r="HY623" s="307"/>
      <c r="HZ623" s="307"/>
      <c r="IA623" s="307"/>
      <c r="IB623" s="307"/>
      <c r="IC623" s="307"/>
      <c r="ID623" s="307"/>
      <c r="IE623" s="307"/>
      <c r="IF623" s="307"/>
      <c r="IG623" s="307"/>
      <c r="IH623" s="307"/>
      <c r="II623" s="307"/>
      <c r="IJ623" s="307"/>
      <c r="IK623" s="307"/>
      <c r="IL623" s="307"/>
      <c r="IM623" s="307"/>
      <c r="IN623" s="307"/>
      <c r="IO623" s="307"/>
      <c r="IP623" s="307"/>
      <c r="IQ623" s="307"/>
      <c r="IR623" s="307"/>
      <c r="IS623" s="307"/>
      <c r="IT623" s="307"/>
      <c r="IU623" s="307"/>
      <c r="IV623" s="307"/>
      <c r="IW623" s="307"/>
      <c r="IX623" s="307"/>
      <c r="IY623" s="307"/>
      <c r="IZ623" s="307"/>
      <c r="JA623" s="307"/>
      <c r="JB623" s="307"/>
      <c r="JC623" s="307"/>
      <c r="JD623" s="307"/>
      <c r="JE623" s="307"/>
      <c r="JF623" s="307"/>
      <c r="JG623" s="307"/>
      <c r="JH623" s="307"/>
      <c r="JI623" s="307"/>
      <c r="JJ623" s="307"/>
      <c r="JK623" s="307"/>
      <c r="JL623" s="307"/>
      <c r="JM623" s="307"/>
      <c r="JN623" s="307"/>
      <c r="JO623" s="307"/>
      <c r="JP623" s="307"/>
      <c r="JQ623" s="307"/>
      <c r="JR623" s="307"/>
      <c r="JS623" s="307"/>
      <c r="JT623" s="307"/>
      <c r="JU623" s="307"/>
      <c r="JV623" s="307"/>
      <c r="JW623" s="307"/>
      <c r="JX623" s="307"/>
      <c r="JY623" s="307"/>
      <c r="JZ623" s="307"/>
      <c r="KA623" s="307"/>
      <c r="KB623" s="307"/>
      <c r="KC623" s="307"/>
      <c r="KD623" s="307"/>
      <c r="KE623" s="307"/>
      <c r="KF623" s="307"/>
      <c r="KG623" s="307"/>
      <c r="KH623" s="307"/>
      <c r="KI623" s="307"/>
      <c r="KJ623" s="307"/>
      <c r="KK623" s="307"/>
      <c r="KL623" s="307"/>
      <c r="KM623" s="307"/>
      <c r="KN623" s="307"/>
      <c r="KO623" s="307"/>
      <c r="KP623" s="307"/>
      <c r="KQ623" s="307"/>
      <c r="KR623" s="307"/>
      <c r="KS623" s="307"/>
      <c r="KT623" s="307"/>
    </row>
    <row r="624" spans="14:306" s="56" customFormat="1" ht="15" customHeight="1">
      <c r="N624" s="427"/>
      <c r="O624" s="311"/>
      <c r="P624" s="311"/>
      <c r="Q624" s="410"/>
      <c r="R624" s="311"/>
      <c r="S624" s="311"/>
      <c r="T624" s="311"/>
      <c r="U624" s="311"/>
      <c r="W624" s="303"/>
      <c r="X624" s="303"/>
      <c r="Y624" s="303"/>
      <c r="Z624" s="303"/>
      <c r="AA624" s="303"/>
      <c r="AB624" s="303"/>
      <c r="AC624" s="303"/>
      <c r="AD624" s="303"/>
      <c r="AE624" s="303"/>
      <c r="AG624" s="354">
        <v>14</v>
      </c>
      <c r="AH624" s="354"/>
      <c r="AI624" s="356" t="s">
        <v>539</v>
      </c>
      <c r="AJ624" s="356" t="s">
        <v>133</v>
      </c>
      <c r="AK624" s="356" t="s">
        <v>138</v>
      </c>
      <c r="AL624" s="359">
        <v>22</v>
      </c>
      <c r="AM624" s="356" t="s">
        <v>700</v>
      </c>
      <c r="AN624" s="356" t="s">
        <v>689</v>
      </c>
      <c r="AO624" s="359">
        <v>22</v>
      </c>
      <c r="AP624" s="359">
        <v>28</v>
      </c>
      <c r="AQ624" s="356" t="s">
        <v>99</v>
      </c>
      <c r="AR624" s="356" t="s">
        <v>102</v>
      </c>
      <c r="AS624" s="359">
        <v>32</v>
      </c>
      <c r="AT624" s="356" t="s">
        <v>267</v>
      </c>
      <c r="AU624" s="356"/>
      <c r="AV624" s="359">
        <v>23</v>
      </c>
      <c r="AW624" s="359">
        <v>29</v>
      </c>
      <c r="AX624" s="359">
        <v>18</v>
      </c>
      <c r="AY624" s="303">
        <f t="shared" si="329"/>
        <v>54</v>
      </c>
      <c r="AZ624" s="303">
        <f t="shared" si="330"/>
        <v>33</v>
      </c>
      <c r="BA624" s="303">
        <f t="shared" si="331"/>
        <v>23</v>
      </c>
      <c r="BB624" s="303">
        <f t="shared" si="332"/>
        <v>23</v>
      </c>
      <c r="BC624" s="303">
        <f t="shared" si="333"/>
        <v>68</v>
      </c>
      <c r="BD624" s="303">
        <f t="shared" si="334"/>
        <v>45</v>
      </c>
      <c r="BE624" s="303" t="str">
        <f t="shared" si="335"/>
        <v>-</v>
      </c>
      <c r="BF624" s="303">
        <f t="shared" si="336"/>
        <v>29</v>
      </c>
      <c r="BG624" s="303">
        <f t="shared" si="337"/>
        <v>32</v>
      </c>
      <c r="BH624" s="303"/>
      <c r="BI624" s="303">
        <f t="shared" si="338"/>
        <v>34</v>
      </c>
      <c r="BJ624" s="303">
        <f t="shared" si="339"/>
        <v>33</v>
      </c>
      <c r="BK624" s="303">
        <f t="shared" si="340"/>
        <v>115</v>
      </c>
      <c r="BL624" s="303">
        <f t="shared" si="341"/>
        <v>24</v>
      </c>
      <c r="BM624" s="303">
        <f t="shared" si="342"/>
        <v>30</v>
      </c>
      <c r="BN624" s="303">
        <f t="shared" si="343"/>
        <v>19</v>
      </c>
      <c r="CB624" s="307"/>
      <c r="CC624" s="307"/>
      <c r="CD624" s="307"/>
      <c r="CE624" s="307"/>
      <c r="CF624" s="307"/>
      <c r="CG624" s="307"/>
      <c r="CH624" s="307"/>
      <c r="CI624" s="307"/>
      <c r="CJ624" s="307"/>
      <c r="CK624" s="307"/>
      <c r="CL624" s="307"/>
      <c r="CM624" s="307"/>
      <c r="CN624" s="307"/>
      <c r="CO624" s="307"/>
      <c r="CP624" s="307"/>
      <c r="CQ624" s="307"/>
      <c r="CR624" s="307"/>
      <c r="CS624" s="307"/>
      <c r="CT624" s="307"/>
      <c r="CU624" s="307"/>
      <c r="CV624" s="307"/>
      <c r="CW624" s="307"/>
      <c r="CX624" s="307"/>
      <c r="CY624" s="307"/>
      <c r="CZ624" s="307"/>
      <c r="DA624" s="307"/>
      <c r="DB624" s="307"/>
      <c r="DC624" s="307"/>
      <c r="DD624" s="307"/>
      <c r="DE624" s="307"/>
      <c r="DF624" s="307"/>
      <c r="DG624" s="307"/>
      <c r="DH624" s="307"/>
      <c r="DI624" s="390"/>
      <c r="DJ624" s="390"/>
      <c r="DK624" s="307"/>
      <c r="DL624" s="307"/>
      <c r="DM624" s="307"/>
      <c r="DN624" s="307"/>
      <c r="DO624" s="307"/>
      <c r="DP624" s="307"/>
      <c r="DQ624" s="307"/>
      <c r="DR624" s="307"/>
      <c r="DS624" s="307"/>
      <c r="DT624" s="307"/>
      <c r="DU624" s="307"/>
      <c r="DV624" s="307"/>
      <c r="DW624" s="307"/>
      <c r="DX624" s="307"/>
      <c r="DY624" s="307"/>
      <c r="DZ624" s="307"/>
      <c r="EA624" s="307"/>
      <c r="EB624" s="307"/>
      <c r="EC624" s="307"/>
      <c r="ED624" s="307"/>
      <c r="EE624" s="307"/>
      <c r="EF624" s="307"/>
      <c r="EG624" s="307"/>
      <c r="EH624" s="307"/>
      <c r="EI624" s="307"/>
      <c r="EJ624" s="307"/>
      <c r="EK624" s="307"/>
      <c r="EL624" s="307"/>
      <c r="EM624" s="307"/>
      <c r="EN624" s="307"/>
      <c r="EO624" s="307"/>
      <c r="EP624" s="307"/>
      <c r="EQ624" s="307"/>
      <c r="ER624" s="307"/>
      <c r="ES624" s="307"/>
      <c r="ET624" s="307"/>
      <c r="EU624" s="390"/>
      <c r="EV624" s="390"/>
      <c r="EW624" s="307"/>
      <c r="EX624" s="307"/>
      <c r="EY624" s="307"/>
      <c r="EZ624" s="307"/>
      <c r="FA624" s="307"/>
      <c r="FB624" s="307"/>
      <c r="FC624" s="307"/>
      <c r="FD624" s="307"/>
      <c r="FE624" s="307"/>
      <c r="FF624" s="307"/>
      <c r="FG624" s="307"/>
      <c r="FH624" s="307"/>
      <c r="FI624" s="307"/>
      <c r="FJ624" s="307"/>
      <c r="FK624" s="307"/>
      <c r="FL624" s="307"/>
      <c r="FM624" s="307"/>
      <c r="FN624" s="307"/>
      <c r="FO624" s="307"/>
      <c r="FP624" s="307"/>
      <c r="FQ624" s="307"/>
      <c r="FR624" s="307"/>
      <c r="FS624" s="307"/>
      <c r="FT624" s="307"/>
      <c r="FU624" s="307"/>
      <c r="FV624" s="307"/>
      <c r="FW624" s="307"/>
      <c r="FX624" s="307"/>
      <c r="FY624" s="307"/>
      <c r="FZ624" s="307"/>
      <c r="GA624" s="307"/>
      <c r="GB624" s="307"/>
      <c r="GC624" s="307"/>
      <c r="GD624" s="307"/>
      <c r="GE624" s="307"/>
      <c r="GF624" s="307"/>
      <c r="GG624" s="307"/>
      <c r="GH624" s="307"/>
      <c r="GI624" s="307"/>
      <c r="GJ624" s="307"/>
      <c r="GK624" s="307"/>
      <c r="GL624" s="307"/>
      <c r="GM624" s="307"/>
      <c r="GN624" s="307"/>
      <c r="GO624" s="307"/>
      <c r="GP624" s="307"/>
      <c r="GQ624" s="307"/>
      <c r="GR624" s="307"/>
      <c r="GS624" s="307"/>
      <c r="GT624" s="307"/>
      <c r="GU624" s="307"/>
      <c r="GV624" s="307"/>
      <c r="GW624" s="307"/>
      <c r="GX624" s="307"/>
      <c r="GY624" s="307"/>
      <c r="GZ624" s="307"/>
      <c r="HA624" s="307"/>
      <c r="HB624" s="307"/>
      <c r="HC624" s="307"/>
      <c r="HD624" s="307"/>
      <c r="HE624" s="307"/>
      <c r="HF624" s="307"/>
      <c r="HG624" s="307"/>
      <c r="HH624" s="307"/>
      <c r="HI624" s="307"/>
      <c r="HJ624" s="307"/>
      <c r="HK624" s="307"/>
      <c r="HL624" s="307"/>
      <c r="HM624" s="307"/>
      <c r="HN624" s="307"/>
      <c r="HO624" s="307"/>
      <c r="HP624" s="307"/>
      <c r="HQ624" s="307"/>
      <c r="HR624" s="307"/>
      <c r="HS624" s="307"/>
      <c r="HT624" s="307"/>
      <c r="HU624" s="307"/>
      <c r="HV624" s="307"/>
      <c r="HW624" s="307"/>
      <c r="HX624" s="307"/>
      <c r="HY624" s="307"/>
      <c r="HZ624" s="307"/>
      <c r="IA624" s="307"/>
      <c r="IB624" s="307"/>
      <c r="IC624" s="307"/>
      <c r="ID624" s="307"/>
      <c r="IE624" s="307"/>
      <c r="IF624" s="307"/>
      <c r="IG624" s="307"/>
      <c r="IH624" s="307"/>
      <c r="II624" s="307"/>
      <c r="IJ624" s="307"/>
      <c r="IK624" s="307"/>
      <c r="IL624" s="307"/>
      <c r="IM624" s="307"/>
      <c r="IN624" s="307"/>
      <c r="IO624" s="307"/>
      <c r="IP624" s="307"/>
      <c r="IQ624" s="307"/>
      <c r="IR624" s="307"/>
      <c r="IS624" s="307"/>
      <c r="IT624" s="307"/>
      <c r="IU624" s="307"/>
      <c r="IV624" s="307"/>
      <c r="IW624" s="307"/>
      <c r="IX624" s="307"/>
      <c r="IY624" s="307"/>
      <c r="IZ624" s="307"/>
      <c r="JA624" s="307"/>
      <c r="JB624" s="307"/>
      <c r="JC624" s="307"/>
      <c r="JD624" s="307"/>
      <c r="JE624" s="307"/>
      <c r="JF624" s="307"/>
      <c r="JG624" s="307"/>
      <c r="JH624" s="307"/>
      <c r="JI624" s="307"/>
      <c r="JJ624" s="307"/>
      <c r="JK624" s="307"/>
      <c r="JL624" s="307"/>
      <c r="JM624" s="307"/>
      <c r="JN624" s="307"/>
      <c r="JO624" s="307"/>
      <c r="JP624" s="307"/>
      <c r="JQ624" s="307"/>
      <c r="JR624" s="307"/>
      <c r="JS624" s="307"/>
      <c r="JT624" s="307"/>
      <c r="JU624" s="307"/>
      <c r="JV624" s="307"/>
      <c r="JW624" s="307"/>
      <c r="JX624" s="307"/>
      <c r="JY624" s="307"/>
      <c r="JZ624" s="307"/>
      <c r="KA624" s="307"/>
      <c r="KB624" s="307"/>
      <c r="KC624" s="307"/>
      <c r="KD624" s="307"/>
      <c r="KE624" s="307"/>
      <c r="KF624" s="307"/>
      <c r="KG624" s="307"/>
      <c r="KH624" s="307"/>
      <c r="KI624" s="307"/>
      <c r="KJ624" s="307"/>
      <c r="KK624" s="307"/>
      <c r="KL624" s="307"/>
      <c r="KM624" s="307"/>
      <c r="KN624" s="307"/>
      <c r="KO624" s="307"/>
      <c r="KP624" s="307"/>
      <c r="KQ624" s="307"/>
      <c r="KR624" s="307"/>
      <c r="KS624" s="307"/>
      <c r="KT624" s="307"/>
    </row>
    <row r="625" spans="14:306" s="56" customFormat="1" ht="15" customHeight="1">
      <c r="N625" s="427"/>
      <c r="O625" s="311"/>
      <c r="P625" s="311"/>
      <c r="Q625" s="410"/>
      <c r="R625" s="311"/>
      <c r="S625" s="311"/>
      <c r="T625" s="311"/>
      <c r="U625" s="311"/>
      <c r="W625" s="303"/>
      <c r="X625" s="303"/>
      <c r="Y625" s="303"/>
      <c r="Z625" s="303"/>
      <c r="AA625" s="303"/>
      <c r="AB625" s="303"/>
      <c r="AC625" s="303"/>
      <c r="AD625" s="303"/>
      <c r="AE625" s="303"/>
      <c r="AG625" s="354">
        <v>15</v>
      </c>
      <c r="AH625" s="354"/>
      <c r="AI625" s="356" t="s">
        <v>100</v>
      </c>
      <c r="AJ625" s="359">
        <v>33</v>
      </c>
      <c r="AK625" s="359">
        <v>23</v>
      </c>
      <c r="AL625" s="356" t="s">
        <v>140</v>
      </c>
      <c r="AM625" s="356" t="s">
        <v>760</v>
      </c>
      <c r="AN625" s="356" t="s">
        <v>265</v>
      </c>
      <c r="AO625" s="356" t="s">
        <v>0</v>
      </c>
      <c r="AP625" s="356" t="s">
        <v>165</v>
      </c>
      <c r="AQ625" s="356" t="s">
        <v>102</v>
      </c>
      <c r="AR625" s="356" t="s">
        <v>98</v>
      </c>
      <c r="AS625" s="356" t="s">
        <v>137</v>
      </c>
      <c r="AT625" s="356" t="s">
        <v>880</v>
      </c>
      <c r="AU625" s="356"/>
      <c r="AV625" s="356" t="s">
        <v>89</v>
      </c>
      <c r="AW625" s="359">
        <v>30</v>
      </c>
      <c r="AX625" s="359">
        <v>19</v>
      </c>
      <c r="AY625" s="303">
        <f t="shared" si="329"/>
        <v>58</v>
      </c>
      <c r="AZ625" s="303">
        <f t="shared" si="330"/>
        <v>34</v>
      </c>
      <c r="BA625" s="303">
        <f t="shared" si="331"/>
        <v>24</v>
      </c>
      <c r="BB625" s="303">
        <f t="shared" si="332"/>
        <v>25</v>
      </c>
      <c r="BC625" s="303">
        <f t="shared" si="333"/>
        <v>72</v>
      </c>
      <c r="BD625" s="303">
        <f t="shared" si="334"/>
        <v>48</v>
      </c>
      <c r="BE625" s="303">
        <f t="shared" si="335"/>
        <v>23</v>
      </c>
      <c r="BF625" s="303">
        <f t="shared" si="336"/>
        <v>31</v>
      </c>
      <c r="BG625" s="303">
        <f t="shared" si="337"/>
        <v>34</v>
      </c>
      <c r="BH625" s="303"/>
      <c r="BI625" s="303">
        <f t="shared" si="338"/>
        <v>36</v>
      </c>
      <c r="BJ625" s="303">
        <f t="shared" si="339"/>
        <v>35</v>
      </c>
      <c r="BK625" s="303">
        <f t="shared" si="340"/>
        <v>121</v>
      </c>
      <c r="BL625" s="303">
        <f t="shared" si="341"/>
        <v>26</v>
      </c>
      <c r="BM625" s="303">
        <f t="shared" si="342"/>
        <v>31</v>
      </c>
      <c r="BN625" s="303" t="str">
        <f t="shared" si="343"/>
        <v>-</v>
      </c>
      <c r="CB625" s="307"/>
      <c r="CC625" s="307"/>
      <c r="CD625" s="307"/>
      <c r="CE625" s="307"/>
      <c r="CF625" s="307"/>
      <c r="CG625" s="307"/>
      <c r="CH625" s="307"/>
      <c r="CI625" s="307"/>
      <c r="CJ625" s="307"/>
      <c r="CK625" s="307"/>
      <c r="CL625" s="307"/>
      <c r="CM625" s="307"/>
      <c r="CN625" s="307"/>
      <c r="CO625" s="307"/>
      <c r="CP625" s="307"/>
      <c r="CQ625" s="307"/>
      <c r="CR625" s="307"/>
      <c r="CS625" s="307"/>
      <c r="CT625" s="307"/>
      <c r="CU625" s="307"/>
      <c r="CV625" s="307"/>
      <c r="CW625" s="307"/>
      <c r="CX625" s="307"/>
      <c r="CY625" s="307"/>
      <c r="CZ625" s="307"/>
      <c r="DA625" s="307"/>
      <c r="DB625" s="307"/>
      <c r="DC625" s="307"/>
      <c r="DD625" s="307"/>
      <c r="DE625" s="307"/>
      <c r="DF625" s="307"/>
      <c r="DG625" s="307"/>
      <c r="DH625" s="307"/>
      <c r="DI625" s="390"/>
      <c r="DJ625" s="390"/>
      <c r="DK625" s="307"/>
      <c r="DL625" s="307"/>
      <c r="DM625" s="307"/>
      <c r="DN625" s="307"/>
      <c r="DO625" s="307"/>
      <c r="DP625" s="307"/>
      <c r="DQ625" s="307"/>
      <c r="DR625" s="307"/>
      <c r="DS625" s="307"/>
      <c r="DT625" s="307"/>
      <c r="DU625" s="307"/>
      <c r="DV625" s="307"/>
      <c r="DW625" s="307"/>
      <c r="DX625" s="307"/>
      <c r="DY625" s="307"/>
      <c r="DZ625" s="307"/>
      <c r="EA625" s="307"/>
      <c r="EB625" s="307"/>
      <c r="EC625" s="307"/>
      <c r="ED625" s="307"/>
      <c r="EE625" s="307"/>
      <c r="EF625" s="307"/>
      <c r="EG625" s="307"/>
      <c r="EH625" s="307"/>
      <c r="EI625" s="307"/>
      <c r="EJ625" s="307"/>
      <c r="EK625" s="307"/>
      <c r="EL625" s="307"/>
      <c r="EM625" s="307"/>
      <c r="EN625" s="307"/>
      <c r="EO625" s="307"/>
      <c r="EP625" s="307"/>
      <c r="EQ625" s="307"/>
      <c r="ER625" s="307"/>
      <c r="ES625" s="307"/>
      <c r="ET625" s="307"/>
      <c r="EU625" s="390"/>
      <c r="EV625" s="390"/>
      <c r="EW625" s="307"/>
      <c r="EX625" s="307"/>
      <c r="EY625" s="307"/>
      <c r="EZ625" s="307"/>
      <c r="FA625" s="307"/>
      <c r="FB625" s="307"/>
      <c r="FC625" s="307"/>
      <c r="FD625" s="307"/>
      <c r="FE625" s="307"/>
      <c r="FF625" s="307"/>
      <c r="FG625" s="307"/>
      <c r="FH625" s="307"/>
      <c r="FI625" s="307"/>
      <c r="FJ625" s="307"/>
      <c r="FK625" s="307"/>
      <c r="FL625" s="307"/>
      <c r="FM625" s="307"/>
      <c r="FN625" s="307"/>
      <c r="FO625" s="307"/>
      <c r="FP625" s="307"/>
      <c r="FQ625" s="307"/>
      <c r="FR625" s="307"/>
      <c r="FS625" s="307"/>
      <c r="FT625" s="307"/>
      <c r="FU625" s="307"/>
      <c r="FV625" s="307"/>
      <c r="FW625" s="307"/>
      <c r="FX625" s="307"/>
      <c r="FY625" s="307"/>
      <c r="FZ625" s="307"/>
      <c r="GA625" s="307"/>
      <c r="GB625" s="307"/>
      <c r="GC625" s="307"/>
      <c r="GD625" s="307"/>
      <c r="GE625" s="307"/>
      <c r="GF625" s="307"/>
      <c r="GG625" s="307"/>
      <c r="GH625" s="307"/>
      <c r="GI625" s="307"/>
      <c r="GJ625" s="307"/>
      <c r="GK625" s="307"/>
      <c r="GL625" s="307"/>
      <c r="GM625" s="307"/>
      <c r="GN625" s="307"/>
      <c r="GO625" s="307"/>
      <c r="GP625" s="307"/>
      <c r="GQ625" s="307"/>
      <c r="GR625" s="307"/>
      <c r="GS625" s="307"/>
      <c r="GT625" s="307"/>
      <c r="GU625" s="307"/>
      <c r="GV625" s="307"/>
      <c r="GW625" s="307"/>
      <c r="GX625" s="307"/>
      <c r="GY625" s="307"/>
      <c r="GZ625" s="307"/>
      <c r="HA625" s="307"/>
      <c r="HB625" s="307"/>
      <c r="HC625" s="307"/>
      <c r="HD625" s="307"/>
      <c r="HE625" s="307"/>
      <c r="HF625" s="307"/>
      <c r="HG625" s="307"/>
      <c r="HH625" s="307"/>
      <c r="HI625" s="307"/>
      <c r="HJ625" s="307"/>
      <c r="HK625" s="307"/>
      <c r="HL625" s="307"/>
      <c r="HM625" s="307"/>
      <c r="HN625" s="307"/>
      <c r="HO625" s="307"/>
      <c r="HP625" s="307"/>
      <c r="HQ625" s="307"/>
      <c r="HR625" s="307"/>
      <c r="HS625" s="307"/>
      <c r="HT625" s="307"/>
      <c r="HU625" s="307"/>
      <c r="HV625" s="307"/>
      <c r="HW625" s="307"/>
      <c r="HX625" s="307"/>
      <c r="HY625" s="307"/>
      <c r="HZ625" s="307"/>
      <c r="IA625" s="307"/>
      <c r="IB625" s="307"/>
      <c r="IC625" s="307"/>
      <c r="ID625" s="307"/>
      <c r="IE625" s="307"/>
      <c r="IF625" s="307"/>
      <c r="IG625" s="307"/>
      <c r="IH625" s="307"/>
      <c r="II625" s="307"/>
      <c r="IJ625" s="307"/>
      <c r="IK625" s="307"/>
      <c r="IL625" s="307"/>
      <c r="IM625" s="307"/>
      <c r="IN625" s="307"/>
      <c r="IO625" s="307"/>
      <c r="IP625" s="307"/>
      <c r="IQ625" s="307"/>
      <c r="IR625" s="307"/>
      <c r="IS625" s="307"/>
      <c r="IT625" s="307"/>
      <c r="IU625" s="307"/>
      <c r="IV625" s="307"/>
      <c r="IW625" s="307"/>
      <c r="IX625" s="307"/>
      <c r="IY625" s="307"/>
      <c r="IZ625" s="307"/>
      <c r="JA625" s="307"/>
      <c r="JB625" s="307"/>
      <c r="JC625" s="307"/>
      <c r="JD625" s="307"/>
      <c r="JE625" s="307"/>
      <c r="JF625" s="307"/>
      <c r="JG625" s="307"/>
      <c r="JH625" s="307"/>
      <c r="JI625" s="307"/>
      <c r="JJ625" s="307"/>
      <c r="JK625" s="307"/>
      <c r="JL625" s="307"/>
      <c r="JM625" s="307"/>
      <c r="JN625" s="307"/>
      <c r="JO625" s="307"/>
      <c r="JP625" s="307"/>
      <c r="JQ625" s="307"/>
      <c r="JR625" s="307"/>
      <c r="JS625" s="307"/>
      <c r="JT625" s="307"/>
      <c r="JU625" s="307"/>
      <c r="JV625" s="307"/>
      <c r="JW625" s="307"/>
      <c r="JX625" s="307"/>
      <c r="JY625" s="307"/>
      <c r="JZ625" s="307"/>
      <c r="KA625" s="307"/>
      <c r="KB625" s="307"/>
      <c r="KC625" s="307"/>
      <c r="KD625" s="307"/>
      <c r="KE625" s="307"/>
      <c r="KF625" s="307"/>
      <c r="KG625" s="307"/>
      <c r="KH625" s="307"/>
      <c r="KI625" s="307"/>
      <c r="KJ625" s="307"/>
      <c r="KK625" s="307"/>
      <c r="KL625" s="307"/>
      <c r="KM625" s="307"/>
      <c r="KN625" s="307"/>
      <c r="KO625" s="307"/>
      <c r="KP625" s="307"/>
      <c r="KQ625" s="307"/>
      <c r="KR625" s="307"/>
      <c r="KS625" s="307"/>
      <c r="KT625" s="307"/>
    </row>
    <row r="626" spans="14:306" s="56" customFormat="1" ht="15" customHeight="1">
      <c r="N626" s="427"/>
      <c r="O626" s="311"/>
      <c r="P626" s="311"/>
      <c r="Q626" s="410"/>
      <c r="R626" s="311"/>
      <c r="S626" s="311"/>
      <c r="T626" s="311"/>
      <c r="U626" s="311"/>
      <c r="W626" s="303"/>
      <c r="X626" s="303"/>
      <c r="Y626" s="303"/>
      <c r="Z626" s="303"/>
      <c r="AA626" s="303"/>
      <c r="AB626" s="303"/>
      <c r="AC626" s="303"/>
      <c r="AD626" s="303"/>
      <c r="AE626" s="303"/>
      <c r="AG626" s="354">
        <v>16</v>
      </c>
      <c r="AH626" s="354"/>
      <c r="AI626" s="356" t="s">
        <v>540</v>
      </c>
      <c r="AJ626" s="356" t="s">
        <v>98</v>
      </c>
      <c r="AK626" s="356" t="s">
        <v>89</v>
      </c>
      <c r="AL626" s="359">
        <v>25</v>
      </c>
      <c r="AM626" s="356" t="s">
        <v>805</v>
      </c>
      <c r="AN626" s="356" t="s">
        <v>790</v>
      </c>
      <c r="AO626" s="359">
        <v>23</v>
      </c>
      <c r="AP626" s="356" t="s">
        <v>133</v>
      </c>
      <c r="AQ626" s="356" t="s">
        <v>98</v>
      </c>
      <c r="AR626" s="356" t="s">
        <v>600</v>
      </c>
      <c r="AS626" s="359">
        <v>35</v>
      </c>
      <c r="AT626" s="356" t="s">
        <v>817</v>
      </c>
      <c r="AU626" s="356"/>
      <c r="AV626" s="359">
        <v>26</v>
      </c>
      <c r="AW626" s="359">
        <v>31</v>
      </c>
      <c r="AX626" s="411" t="s">
        <v>0</v>
      </c>
      <c r="AY626" s="303">
        <f t="shared" si="329"/>
        <v>61</v>
      </c>
      <c r="AZ626" s="303">
        <f t="shared" si="330"/>
        <v>36</v>
      </c>
      <c r="BA626" s="303">
        <f t="shared" si="331"/>
        <v>26</v>
      </c>
      <c r="BB626" s="303">
        <f t="shared" si="332"/>
        <v>26</v>
      </c>
      <c r="BC626" s="303">
        <f t="shared" si="333"/>
        <v>76</v>
      </c>
      <c r="BD626" s="303">
        <f t="shared" si="334"/>
        <v>50</v>
      </c>
      <c r="BE626" s="303">
        <f t="shared" si="335"/>
        <v>24</v>
      </c>
      <c r="BF626" s="303">
        <f t="shared" si="336"/>
        <v>33</v>
      </c>
      <c r="BG626" s="303">
        <f t="shared" si="337"/>
        <v>36</v>
      </c>
      <c r="BH626" s="303"/>
      <c r="BI626" s="303">
        <f t="shared" si="338"/>
        <v>38</v>
      </c>
      <c r="BJ626" s="303">
        <f t="shared" si="339"/>
        <v>36</v>
      </c>
      <c r="BK626" s="303">
        <f t="shared" si="340"/>
        <v>127</v>
      </c>
      <c r="BL626" s="303">
        <f t="shared" si="341"/>
        <v>27</v>
      </c>
      <c r="BM626" s="303">
        <f t="shared" si="342"/>
        <v>32</v>
      </c>
      <c r="BN626" s="303">
        <f t="shared" si="343"/>
        <v>20</v>
      </c>
      <c r="CB626" s="307"/>
      <c r="CC626" s="307"/>
      <c r="CD626" s="307"/>
      <c r="CE626" s="307"/>
      <c r="CF626" s="307"/>
      <c r="CG626" s="307"/>
      <c r="CH626" s="307"/>
      <c r="CI626" s="307"/>
      <c r="CJ626" s="307"/>
      <c r="CK626" s="307"/>
      <c r="CL626" s="307"/>
      <c r="CM626" s="307"/>
      <c r="CN626" s="307"/>
      <c r="CO626" s="307"/>
      <c r="CP626" s="307"/>
      <c r="CQ626" s="307"/>
      <c r="CR626" s="307"/>
      <c r="CS626" s="307"/>
      <c r="CT626" s="307"/>
      <c r="CU626" s="307"/>
      <c r="CV626" s="307"/>
      <c r="CW626" s="307"/>
      <c r="CX626" s="307"/>
      <c r="CY626" s="307"/>
      <c r="CZ626" s="307"/>
      <c r="DA626" s="307"/>
      <c r="DB626" s="307"/>
      <c r="DC626" s="307"/>
      <c r="DD626" s="307"/>
      <c r="DE626" s="307"/>
      <c r="DF626" s="307"/>
      <c r="DG626" s="307"/>
      <c r="DH626" s="307"/>
      <c r="DI626" s="390"/>
      <c r="DJ626" s="390"/>
      <c r="DK626" s="307"/>
      <c r="DL626" s="307"/>
      <c r="DM626" s="307"/>
      <c r="DN626" s="307"/>
      <c r="DO626" s="307"/>
      <c r="DP626" s="307"/>
      <c r="DQ626" s="307"/>
      <c r="DR626" s="307"/>
      <c r="DS626" s="307"/>
      <c r="DT626" s="307"/>
      <c r="DU626" s="307"/>
      <c r="DV626" s="307"/>
      <c r="DW626" s="307"/>
      <c r="DX626" s="307"/>
      <c r="DY626" s="307"/>
      <c r="DZ626" s="307"/>
      <c r="EA626" s="307"/>
      <c r="EB626" s="307"/>
      <c r="EC626" s="307"/>
      <c r="ED626" s="307"/>
      <c r="EE626" s="307"/>
      <c r="EF626" s="307"/>
      <c r="EG626" s="307"/>
      <c r="EH626" s="307"/>
      <c r="EI626" s="307"/>
      <c r="EJ626" s="307"/>
      <c r="EK626" s="307"/>
      <c r="EL626" s="307"/>
      <c r="EM626" s="307"/>
      <c r="EN626" s="307"/>
      <c r="EO626" s="307"/>
      <c r="EP626" s="307"/>
      <c r="EQ626" s="307"/>
      <c r="ER626" s="307"/>
      <c r="ES626" s="307"/>
      <c r="ET626" s="307"/>
      <c r="EU626" s="390"/>
      <c r="EV626" s="390"/>
      <c r="EW626" s="307"/>
      <c r="EX626" s="307"/>
      <c r="EY626" s="307"/>
      <c r="EZ626" s="307"/>
      <c r="FA626" s="307"/>
      <c r="FB626" s="307"/>
      <c r="FC626" s="307"/>
      <c r="FD626" s="307"/>
      <c r="FE626" s="307"/>
      <c r="FF626" s="307"/>
      <c r="FG626" s="307"/>
      <c r="FH626" s="307"/>
      <c r="FI626" s="307"/>
      <c r="FJ626" s="307"/>
      <c r="FK626" s="307"/>
      <c r="FL626" s="307"/>
      <c r="FM626" s="307"/>
      <c r="FN626" s="307"/>
      <c r="FO626" s="307"/>
      <c r="FP626" s="307"/>
      <c r="FQ626" s="307"/>
      <c r="FR626" s="307"/>
      <c r="FS626" s="307"/>
      <c r="FT626" s="307"/>
      <c r="FU626" s="307"/>
      <c r="FV626" s="307"/>
      <c r="FW626" s="307"/>
      <c r="FX626" s="307"/>
      <c r="FY626" s="307"/>
      <c r="FZ626" s="307"/>
      <c r="GA626" s="307"/>
      <c r="GB626" s="307"/>
      <c r="GC626" s="307"/>
      <c r="GD626" s="307"/>
      <c r="GE626" s="307"/>
      <c r="GF626" s="307"/>
      <c r="GG626" s="307"/>
      <c r="GH626" s="307"/>
      <c r="GI626" s="307"/>
      <c r="GJ626" s="307"/>
      <c r="GK626" s="307"/>
      <c r="GL626" s="307"/>
      <c r="GM626" s="307"/>
      <c r="GN626" s="307"/>
      <c r="GO626" s="307"/>
      <c r="GP626" s="307"/>
      <c r="GQ626" s="307"/>
      <c r="GR626" s="307"/>
      <c r="GS626" s="307"/>
      <c r="GT626" s="307"/>
      <c r="GU626" s="307"/>
      <c r="GV626" s="307"/>
      <c r="GW626" s="307"/>
      <c r="GX626" s="307"/>
      <c r="GY626" s="307"/>
      <c r="GZ626" s="307"/>
      <c r="HA626" s="307"/>
      <c r="HB626" s="307"/>
      <c r="HC626" s="307"/>
      <c r="HD626" s="307"/>
      <c r="HE626" s="307"/>
      <c r="HF626" s="307"/>
      <c r="HG626" s="307"/>
      <c r="HH626" s="307"/>
      <c r="HI626" s="307"/>
      <c r="HJ626" s="307"/>
      <c r="HK626" s="307"/>
      <c r="HL626" s="307"/>
      <c r="HM626" s="307"/>
      <c r="HN626" s="307"/>
      <c r="HO626" s="307"/>
      <c r="HP626" s="307"/>
      <c r="HQ626" s="307"/>
      <c r="HR626" s="307"/>
      <c r="HS626" s="307"/>
      <c r="HT626" s="307"/>
      <c r="HU626" s="307"/>
      <c r="HV626" s="307"/>
      <c r="HW626" s="307"/>
      <c r="HX626" s="307"/>
      <c r="HY626" s="307"/>
      <c r="HZ626" s="307"/>
      <c r="IA626" s="307"/>
      <c r="IB626" s="307"/>
      <c r="IC626" s="307"/>
      <c r="ID626" s="307"/>
      <c r="IE626" s="307"/>
      <c r="IF626" s="307"/>
      <c r="IG626" s="307"/>
      <c r="IH626" s="307"/>
      <c r="II626" s="307"/>
      <c r="IJ626" s="307"/>
      <c r="IK626" s="307"/>
      <c r="IL626" s="307"/>
      <c r="IM626" s="307"/>
      <c r="IN626" s="307"/>
      <c r="IO626" s="307"/>
      <c r="IP626" s="307"/>
      <c r="IQ626" s="307"/>
      <c r="IR626" s="307"/>
      <c r="IS626" s="307"/>
      <c r="IT626" s="307"/>
      <c r="IU626" s="307"/>
      <c r="IV626" s="307"/>
      <c r="IW626" s="307"/>
      <c r="IX626" s="307"/>
      <c r="IY626" s="307"/>
      <c r="IZ626" s="307"/>
      <c r="JA626" s="307"/>
      <c r="JB626" s="307"/>
      <c r="JC626" s="307"/>
      <c r="JD626" s="307"/>
      <c r="JE626" s="307"/>
      <c r="JF626" s="307"/>
      <c r="JG626" s="307"/>
      <c r="JH626" s="307"/>
      <c r="JI626" s="307"/>
      <c r="JJ626" s="307"/>
      <c r="JK626" s="307"/>
      <c r="JL626" s="307"/>
      <c r="JM626" s="307"/>
      <c r="JN626" s="307"/>
      <c r="JO626" s="307"/>
      <c r="JP626" s="307"/>
      <c r="JQ626" s="307"/>
      <c r="JR626" s="307"/>
      <c r="JS626" s="307"/>
      <c r="JT626" s="307"/>
      <c r="JU626" s="307"/>
      <c r="JV626" s="307"/>
      <c r="JW626" s="307"/>
      <c r="JX626" s="307"/>
      <c r="JY626" s="307"/>
      <c r="JZ626" s="307"/>
      <c r="KA626" s="307"/>
      <c r="KB626" s="307"/>
      <c r="KC626" s="307"/>
      <c r="KD626" s="307"/>
      <c r="KE626" s="307"/>
      <c r="KF626" s="307"/>
      <c r="KG626" s="307"/>
      <c r="KH626" s="307"/>
      <c r="KI626" s="307"/>
      <c r="KJ626" s="307"/>
      <c r="KK626" s="307"/>
      <c r="KL626" s="307"/>
      <c r="KM626" s="307"/>
      <c r="KN626" s="307"/>
      <c r="KO626" s="307"/>
      <c r="KP626" s="307"/>
      <c r="KQ626" s="307"/>
      <c r="KR626" s="307"/>
      <c r="KS626" s="307"/>
      <c r="KT626" s="307"/>
    </row>
    <row r="627" spans="14:306" s="56" customFormat="1" ht="15" customHeight="1">
      <c r="N627" s="427"/>
      <c r="O627" s="311"/>
      <c r="P627" s="311"/>
      <c r="Q627" s="410"/>
      <c r="R627" s="311"/>
      <c r="S627" s="311"/>
      <c r="T627" s="311"/>
      <c r="U627" s="311"/>
      <c r="W627" s="303"/>
      <c r="X627" s="303"/>
      <c r="Y627" s="303"/>
      <c r="Z627" s="303"/>
      <c r="AA627" s="303"/>
      <c r="AB627" s="303"/>
      <c r="AC627" s="303"/>
      <c r="AD627" s="303"/>
      <c r="AE627" s="303"/>
      <c r="AG627" s="354">
        <v>17</v>
      </c>
      <c r="AH627" s="354"/>
      <c r="AI627" s="356" t="s">
        <v>633</v>
      </c>
      <c r="AJ627" s="359">
        <v>36</v>
      </c>
      <c r="AK627" s="356" t="s">
        <v>93</v>
      </c>
      <c r="AL627" s="359">
        <v>26</v>
      </c>
      <c r="AM627" s="356" t="s">
        <v>881</v>
      </c>
      <c r="AN627" s="356" t="s">
        <v>840</v>
      </c>
      <c r="AO627" s="359">
        <v>24</v>
      </c>
      <c r="AP627" s="359">
        <v>33</v>
      </c>
      <c r="AQ627" s="356" t="s">
        <v>600</v>
      </c>
      <c r="AR627" s="356" t="s">
        <v>635</v>
      </c>
      <c r="AS627" s="359">
        <v>36</v>
      </c>
      <c r="AT627" s="356" t="s">
        <v>819</v>
      </c>
      <c r="AU627" s="356"/>
      <c r="AV627" s="359">
        <v>27</v>
      </c>
      <c r="AW627" s="359">
        <v>32</v>
      </c>
      <c r="AX627" s="359">
        <v>20</v>
      </c>
      <c r="AY627" s="303">
        <f t="shared" si="329"/>
        <v>64</v>
      </c>
      <c r="AZ627" s="303">
        <f t="shared" si="330"/>
        <v>37</v>
      </c>
      <c r="BA627" s="303">
        <f t="shared" si="331"/>
        <v>28</v>
      </c>
      <c r="BB627" s="303">
        <f t="shared" si="332"/>
        <v>27</v>
      </c>
      <c r="BC627" s="303">
        <f t="shared" si="333"/>
        <v>81</v>
      </c>
      <c r="BD627" s="303">
        <f t="shared" si="334"/>
        <v>52</v>
      </c>
      <c r="BE627" s="303">
        <f t="shared" si="335"/>
        <v>25</v>
      </c>
      <c r="BF627" s="303">
        <f t="shared" si="336"/>
        <v>34</v>
      </c>
      <c r="BG627" s="303">
        <f t="shared" si="337"/>
        <v>38</v>
      </c>
      <c r="BH627" s="303"/>
      <c r="BI627" s="303">
        <f t="shared" si="338"/>
        <v>40</v>
      </c>
      <c r="BJ627" s="303">
        <f t="shared" si="339"/>
        <v>37</v>
      </c>
      <c r="BK627" s="303">
        <f t="shared" si="340"/>
        <v>133</v>
      </c>
      <c r="BL627" s="303">
        <f t="shared" si="341"/>
        <v>28</v>
      </c>
      <c r="BM627" s="303" t="str">
        <f t="shared" si="342"/>
        <v>-</v>
      </c>
      <c r="BN627" s="303">
        <f t="shared" si="343"/>
        <v>21</v>
      </c>
      <c r="CB627" s="307"/>
      <c r="CC627" s="307"/>
      <c r="CD627" s="307"/>
      <c r="CE627" s="307"/>
      <c r="CF627" s="307"/>
      <c r="CG627" s="307"/>
      <c r="CH627" s="307"/>
      <c r="CI627" s="307"/>
      <c r="CJ627" s="307"/>
      <c r="CK627" s="307"/>
      <c r="CL627" s="307"/>
      <c r="CM627" s="307"/>
      <c r="CN627" s="307"/>
      <c r="CO627" s="307"/>
      <c r="CP627" s="307"/>
      <c r="CQ627" s="307"/>
      <c r="CR627" s="307"/>
      <c r="CS627" s="307"/>
      <c r="CT627" s="307"/>
      <c r="CU627" s="307"/>
      <c r="CV627" s="307"/>
      <c r="CW627" s="307"/>
      <c r="CX627" s="307"/>
      <c r="CY627" s="307"/>
      <c r="CZ627" s="307"/>
      <c r="DA627" s="307"/>
      <c r="DB627" s="307"/>
      <c r="DC627" s="307"/>
      <c r="DD627" s="307"/>
      <c r="DE627" s="307"/>
      <c r="DF627" s="307"/>
      <c r="DG627" s="307"/>
      <c r="DH627" s="307"/>
      <c r="DI627" s="390"/>
      <c r="DJ627" s="390"/>
      <c r="DK627" s="307"/>
      <c r="DL627" s="307"/>
      <c r="DM627" s="307"/>
      <c r="DN627" s="307"/>
      <c r="DO627" s="307"/>
      <c r="DP627" s="307"/>
      <c r="DQ627" s="307"/>
      <c r="DR627" s="307"/>
      <c r="DS627" s="307"/>
      <c r="DT627" s="307"/>
      <c r="DU627" s="307"/>
      <c r="DV627" s="307"/>
      <c r="DW627" s="307"/>
      <c r="DX627" s="307"/>
      <c r="DY627" s="307"/>
      <c r="DZ627" s="307"/>
      <c r="EA627" s="307"/>
      <c r="EB627" s="307"/>
      <c r="EC627" s="307"/>
      <c r="ED627" s="307"/>
      <c r="EE627" s="307"/>
      <c r="EF627" s="307"/>
      <c r="EG627" s="307"/>
      <c r="EH627" s="307"/>
      <c r="EI627" s="307"/>
      <c r="EJ627" s="307"/>
      <c r="EK627" s="307"/>
      <c r="EL627" s="307"/>
      <c r="EM627" s="307"/>
      <c r="EN627" s="307"/>
      <c r="EO627" s="307"/>
      <c r="EP627" s="307"/>
      <c r="EQ627" s="307"/>
      <c r="ER627" s="307"/>
      <c r="ES627" s="307"/>
      <c r="ET627" s="307"/>
      <c r="EU627" s="390"/>
      <c r="EV627" s="390"/>
      <c r="EW627" s="307"/>
      <c r="EX627" s="307"/>
      <c r="EY627" s="307"/>
      <c r="EZ627" s="307"/>
      <c r="FA627" s="307"/>
      <c r="FB627" s="307"/>
      <c r="FC627" s="307"/>
      <c r="FD627" s="307"/>
      <c r="FE627" s="307"/>
      <c r="FF627" s="307"/>
      <c r="FG627" s="307"/>
      <c r="FH627" s="307"/>
      <c r="FI627" s="307"/>
      <c r="FJ627" s="307"/>
      <c r="FK627" s="307"/>
      <c r="FL627" s="307"/>
      <c r="FM627" s="307"/>
      <c r="FN627" s="307"/>
      <c r="FO627" s="307"/>
      <c r="FP627" s="307"/>
      <c r="FQ627" s="307"/>
      <c r="FR627" s="307"/>
      <c r="FS627" s="307"/>
      <c r="FT627" s="307"/>
      <c r="FU627" s="307"/>
      <c r="FV627" s="307"/>
      <c r="FW627" s="307"/>
      <c r="FX627" s="307"/>
      <c r="FY627" s="307"/>
      <c r="FZ627" s="307"/>
      <c r="GA627" s="307"/>
      <c r="GB627" s="307"/>
      <c r="GC627" s="307"/>
      <c r="GD627" s="307"/>
      <c r="GE627" s="307"/>
      <c r="GF627" s="307"/>
      <c r="GG627" s="307"/>
      <c r="GH627" s="307"/>
      <c r="GI627" s="307"/>
      <c r="GJ627" s="307"/>
      <c r="GK627" s="307"/>
      <c r="GL627" s="307"/>
      <c r="GM627" s="307"/>
      <c r="GN627" s="307"/>
      <c r="GO627" s="307"/>
      <c r="GP627" s="307"/>
      <c r="GQ627" s="307"/>
      <c r="GR627" s="307"/>
      <c r="GS627" s="307"/>
      <c r="GT627" s="307"/>
      <c r="GU627" s="307"/>
      <c r="GV627" s="307"/>
      <c r="GW627" s="307"/>
      <c r="GX627" s="307"/>
      <c r="GY627" s="307"/>
      <c r="GZ627" s="307"/>
      <c r="HA627" s="307"/>
      <c r="HB627" s="307"/>
      <c r="HC627" s="307"/>
      <c r="HD627" s="307"/>
      <c r="HE627" s="307"/>
      <c r="HF627" s="307"/>
      <c r="HG627" s="307"/>
      <c r="HH627" s="307"/>
      <c r="HI627" s="307"/>
      <c r="HJ627" s="307"/>
      <c r="HK627" s="307"/>
      <c r="HL627" s="307"/>
      <c r="HM627" s="307"/>
      <c r="HN627" s="307"/>
      <c r="HO627" s="307"/>
      <c r="HP627" s="307"/>
      <c r="HQ627" s="307"/>
      <c r="HR627" s="307"/>
      <c r="HS627" s="307"/>
      <c r="HT627" s="307"/>
      <c r="HU627" s="307"/>
      <c r="HV627" s="307"/>
      <c r="HW627" s="307"/>
      <c r="HX627" s="307"/>
      <c r="HY627" s="307"/>
      <c r="HZ627" s="307"/>
      <c r="IA627" s="307"/>
      <c r="IB627" s="307"/>
      <c r="IC627" s="307"/>
      <c r="ID627" s="307"/>
      <c r="IE627" s="307"/>
      <c r="IF627" s="307"/>
      <c r="IG627" s="307"/>
      <c r="IH627" s="307"/>
      <c r="II627" s="307"/>
      <c r="IJ627" s="307"/>
      <c r="IK627" s="307"/>
      <c r="IL627" s="307"/>
      <c r="IM627" s="307"/>
      <c r="IN627" s="307"/>
      <c r="IO627" s="307"/>
      <c r="IP627" s="307"/>
      <c r="IQ627" s="307"/>
      <c r="IR627" s="307"/>
      <c r="IS627" s="307"/>
      <c r="IT627" s="307"/>
      <c r="IU627" s="307"/>
      <c r="IV627" s="307"/>
      <c r="IW627" s="307"/>
      <c r="IX627" s="307"/>
      <c r="IY627" s="307"/>
      <c r="IZ627" s="307"/>
      <c r="JA627" s="307"/>
      <c r="JB627" s="307"/>
      <c r="JC627" s="307"/>
      <c r="JD627" s="307"/>
      <c r="JE627" s="307"/>
      <c r="JF627" s="307"/>
      <c r="JG627" s="307"/>
      <c r="JH627" s="307"/>
      <c r="JI627" s="307"/>
      <c r="JJ627" s="307"/>
      <c r="JK627" s="307"/>
      <c r="JL627" s="307"/>
      <c r="JM627" s="307"/>
      <c r="JN627" s="307"/>
      <c r="JO627" s="307"/>
      <c r="JP627" s="307"/>
      <c r="JQ627" s="307"/>
      <c r="JR627" s="307"/>
      <c r="JS627" s="307"/>
      <c r="JT627" s="307"/>
      <c r="JU627" s="307"/>
      <c r="JV627" s="307"/>
      <c r="JW627" s="307"/>
      <c r="JX627" s="307"/>
      <c r="JY627" s="307"/>
      <c r="JZ627" s="307"/>
      <c r="KA627" s="307"/>
      <c r="KB627" s="307"/>
      <c r="KC627" s="307"/>
      <c r="KD627" s="307"/>
      <c r="KE627" s="307"/>
      <c r="KF627" s="307"/>
      <c r="KG627" s="307"/>
      <c r="KH627" s="307"/>
      <c r="KI627" s="307"/>
      <c r="KJ627" s="307"/>
      <c r="KK627" s="307"/>
      <c r="KL627" s="307"/>
      <c r="KM627" s="307"/>
      <c r="KN627" s="307"/>
      <c r="KO627" s="307"/>
      <c r="KP627" s="307"/>
      <c r="KQ627" s="307"/>
      <c r="KR627" s="307"/>
      <c r="KS627" s="307"/>
      <c r="KT627" s="307"/>
    </row>
    <row r="628" spans="14:306" s="56" customFormat="1" ht="15" customHeight="1">
      <c r="N628" s="427"/>
      <c r="O628" s="311"/>
      <c r="P628" s="311"/>
      <c r="Q628" s="410"/>
      <c r="R628" s="311"/>
      <c r="S628" s="311"/>
      <c r="T628" s="311"/>
      <c r="U628" s="311"/>
      <c r="W628" s="303"/>
      <c r="X628" s="303"/>
      <c r="Y628" s="303"/>
      <c r="Z628" s="303"/>
      <c r="AA628" s="303"/>
      <c r="AB628" s="303"/>
      <c r="AC628" s="303"/>
      <c r="AD628" s="303"/>
      <c r="AE628" s="303"/>
      <c r="AG628" s="354">
        <v>18</v>
      </c>
      <c r="AH628" s="354"/>
      <c r="AI628" s="356" t="s">
        <v>218</v>
      </c>
      <c r="AJ628" s="359">
        <v>37</v>
      </c>
      <c r="AK628" s="359">
        <v>28</v>
      </c>
      <c r="AL628" s="359">
        <v>27</v>
      </c>
      <c r="AM628" s="356" t="s">
        <v>882</v>
      </c>
      <c r="AN628" s="356" t="s">
        <v>97</v>
      </c>
      <c r="AO628" s="359">
        <v>25</v>
      </c>
      <c r="AP628" s="359">
        <v>34</v>
      </c>
      <c r="AQ628" s="356" t="s">
        <v>635</v>
      </c>
      <c r="AR628" s="356" t="s">
        <v>673</v>
      </c>
      <c r="AS628" s="359">
        <v>37</v>
      </c>
      <c r="AT628" s="356" t="s">
        <v>883</v>
      </c>
      <c r="AU628" s="356"/>
      <c r="AV628" s="356" t="s">
        <v>96</v>
      </c>
      <c r="AW628" s="356" t="s">
        <v>0</v>
      </c>
      <c r="AX628" s="359">
        <v>21</v>
      </c>
      <c r="AY628" s="303">
        <f t="shared" si="329"/>
        <v>67</v>
      </c>
      <c r="AZ628" s="303">
        <f t="shared" si="330"/>
        <v>38</v>
      </c>
      <c r="BA628" s="303">
        <f t="shared" si="331"/>
        <v>29</v>
      </c>
      <c r="BB628" s="303">
        <f t="shared" si="332"/>
        <v>28</v>
      </c>
      <c r="BC628" s="303">
        <f t="shared" si="333"/>
        <v>85</v>
      </c>
      <c r="BD628" s="303">
        <f t="shared" si="334"/>
        <v>54</v>
      </c>
      <c r="BE628" s="303">
        <f t="shared" si="335"/>
        <v>26</v>
      </c>
      <c r="BF628" s="303">
        <f t="shared" si="336"/>
        <v>35</v>
      </c>
      <c r="BG628" s="303">
        <f t="shared" si="337"/>
        <v>40</v>
      </c>
      <c r="BH628" s="303"/>
      <c r="BI628" s="303">
        <f t="shared" si="338"/>
        <v>42</v>
      </c>
      <c r="BJ628" s="303">
        <f t="shared" si="339"/>
        <v>38</v>
      </c>
      <c r="BK628" s="303">
        <f t="shared" si="340"/>
        <v>135</v>
      </c>
      <c r="BL628" s="303">
        <f t="shared" si="341"/>
        <v>30</v>
      </c>
      <c r="BM628" s="303">
        <f t="shared" si="342"/>
        <v>33</v>
      </c>
      <c r="BN628" s="303">
        <f t="shared" si="343"/>
        <v>22</v>
      </c>
      <c r="CB628" s="307"/>
      <c r="CC628" s="307"/>
      <c r="CD628" s="307"/>
      <c r="CE628" s="307"/>
      <c r="CF628" s="307"/>
      <c r="CG628" s="307"/>
      <c r="CH628" s="307"/>
      <c r="CI628" s="307"/>
      <c r="CJ628" s="307"/>
      <c r="CK628" s="307"/>
      <c r="CL628" s="307"/>
      <c r="CM628" s="307"/>
      <c r="CN628" s="307"/>
      <c r="CO628" s="307"/>
      <c r="CP628" s="307"/>
      <c r="CQ628" s="307"/>
      <c r="CR628" s="307"/>
      <c r="CS628" s="307"/>
      <c r="CT628" s="307"/>
      <c r="CU628" s="307"/>
      <c r="CV628" s="307"/>
      <c r="CW628" s="307"/>
      <c r="CX628" s="307"/>
      <c r="CY628" s="307"/>
      <c r="CZ628" s="307"/>
      <c r="DA628" s="307"/>
      <c r="DB628" s="307"/>
      <c r="DC628" s="307"/>
      <c r="DD628" s="307"/>
      <c r="DE628" s="307"/>
      <c r="DF628" s="307"/>
      <c r="DG628" s="307"/>
      <c r="DH628" s="307"/>
      <c r="DI628" s="390"/>
      <c r="DJ628" s="390"/>
      <c r="DK628" s="307"/>
      <c r="DL628" s="307"/>
      <c r="DM628" s="307"/>
      <c r="DN628" s="307"/>
      <c r="DO628" s="307"/>
      <c r="DP628" s="307"/>
      <c r="DQ628" s="307"/>
      <c r="DR628" s="307"/>
      <c r="DS628" s="307"/>
      <c r="DT628" s="307"/>
      <c r="DU628" s="307"/>
      <c r="DV628" s="307"/>
      <c r="DW628" s="307"/>
      <c r="DX628" s="307"/>
      <c r="DY628" s="307"/>
      <c r="DZ628" s="307"/>
      <c r="EA628" s="307"/>
      <c r="EB628" s="307"/>
      <c r="EC628" s="307"/>
      <c r="ED628" s="307"/>
      <c r="EE628" s="307"/>
      <c r="EF628" s="307"/>
      <c r="EG628" s="307"/>
      <c r="EH628" s="307"/>
      <c r="EI628" s="307"/>
      <c r="EJ628" s="307"/>
      <c r="EK628" s="307"/>
      <c r="EL628" s="307"/>
      <c r="EM628" s="307"/>
      <c r="EN628" s="307"/>
      <c r="EO628" s="307"/>
      <c r="EP628" s="307"/>
      <c r="EQ628" s="307"/>
      <c r="ER628" s="307"/>
      <c r="ES628" s="307"/>
      <c r="ET628" s="307"/>
      <c r="EU628" s="390"/>
      <c r="EV628" s="390"/>
      <c r="EW628" s="307"/>
      <c r="EX628" s="307"/>
      <c r="EY628" s="307"/>
      <c r="EZ628" s="307"/>
      <c r="FA628" s="307"/>
      <c r="FB628" s="307"/>
      <c r="FC628" s="307"/>
      <c r="FD628" s="307"/>
      <c r="FE628" s="307"/>
      <c r="FF628" s="307"/>
      <c r="FG628" s="307"/>
      <c r="FH628" s="307"/>
      <c r="FI628" s="307"/>
      <c r="FJ628" s="307"/>
      <c r="FK628" s="307"/>
      <c r="FL628" s="307"/>
      <c r="FM628" s="307"/>
      <c r="FN628" s="307"/>
      <c r="FO628" s="307"/>
      <c r="FP628" s="307"/>
      <c r="FQ628" s="307"/>
      <c r="FR628" s="307"/>
      <c r="FS628" s="307"/>
      <c r="FT628" s="307"/>
      <c r="FU628" s="307"/>
      <c r="FV628" s="307"/>
      <c r="FW628" s="307"/>
      <c r="FX628" s="307"/>
      <c r="FY628" s="307"/>
      <c r="FZ628" s="307"/>
      <c r="GA628" s="307"/>
      <c r="GB628" s="307"/>
      <c r="GC628" s="307"/>
      <c r="GD628" s="307"/>
      <c r="GE628" s="307"/>
      <c r="GF628" s="307"/>
      <c r="GG628" s="307"/>
      <c r="GH628" s="307"/>
      <c r="GI628" s="307"/>
      <c r="GJ628" s="307"/>
      <c r="GK628" s="307"/>
      <c r="GL628" s="307"/>
      <c r="GM628" s="307"/>
      <c r="GN628" s="307"/>
      <c r="GO628" s="307"/>
      <c r="GP628" s="307"/>
      <c r="GQ628" s="307"/>
      <c r="GR628" s="307"/>
      <c r="GS628" s="307"/>
      <c r="GT628" s="307"/>
      <c r="GU628" s="307"/>
      <c r="GV628" s="307"/>
      <c r="GW628" s="307"/>
      <c r="GX628" s="307"/>
      <c r="GY628" s="307"/>
      <c r="GZ628" s="307"/>
      <c r="HA628" s="307"/>
      <c r="HB628" s="307"/>
      <c r="HC628" s="307"/>
      <c r="HD628" s="307"/>
      <c r="HE628" s="307"/>
      <c r="HF628" s="307"/>
      <c r="HG628" s="307"/>
      <c r="HH628" s="307"/>
      <c r="HI628" s="307"/>
      <c r="HJ628" s="307"/>
      <c r="HK628" s="307"/>
      <c r="HL628" s="307"/>
      <c r="HM628" s="307"/>
      <c r="HN628" s="307"/>
      <c r="HO628" s="307"/>
      <c r="HP628" s="307"/>
      <c r="HQ628" s="307"/>
      <c r="HR628" s="307"/>
      <c r="HS628" s="307"/>
      <c r="HT628" s="307"/>
      <c r="HU628" s="307"/>
      <c r="HV628" s="307"/>
      <c r="HW628" s="307"/>
      <c r="HX628" s="307"/>
      <c r="HY628" s="307"/>
      <c r="HZ628" s="307"/>
      <c r="IA628" s="307"/>
      <c r="IB628" s="307"/>
      <c r="IC628" s="307"/>
      <c r="ID628" s="307"/>
      <c r="IE628" s="307"/>
      <c r="IF628" s="307"/>
      <c r="IG628" s="307"/>
      <c r="IH628" s="307"/>
      <c r="II628" s="307"/>
      <c r="IJ628" s="307"/>
      <c r="IK628" s="307"/>
      <c r="IL628" s="307"/>
      <c r="IM628" s="307"/>
      <c r="IN628" s="307"/>
      <c r="IO628" s="307"/>
      <c r="IP628" s="307"/>
      <c r="IQ628" s="307"/>
      <c r="IR628" s="307"/>
      <c r="IS628" s="307"/>
      <c r="IT628" s="307"/>
      <c r="IU628" s="307"/>
      <c r="IV628" s="307"/>
      <c r="IW628" s="307"/>
      <c r="IX628" s="307"/>
      <c r="IY628" s="307"/>
      <c r="IZ628" s="307"/>
      <c r="JA628" s="307"/>
      <c r="JB628" s="307"/>
      <c r="JC628" s="307"/>
      <c r="JD628" s="307"/>
      <c r="JE628" s="307"/>
      <c r="JF628" s="307"/>
      <c r="JG628" s="307"/>
      <c r="JH628" s="307"/>
      <c r="JI628" s="307"/>
      <c r="JJ628" s="307"/>
      <c r="JK628" s="307"/>
      <c r="JL628" s="307"/>
      <c r="JM628" s="307"/>
      <c r="JN628" s="307"/>
      <c r="JO628" s="307"/>
      <c r="JP628" s="307"/>
      <c r="JQ628" s="307"/>
      <c r="JR628" s="307"/>
      <c r="JS628" s="307"/>
      <c r="JT628" s="307"/>
      <c r="JU628" s="307"/>
      <c r="JV628" s="307"/>
      <c r="JW628" s="307"/>
      <c r="JX628" s="307"/>
      <c r="JY628" s="307"/>
      <c r="JZ628" s="307"/>
      <c r="KA628" s="307"/>
      <c r="KB628" s="307"/>
      <c r="KC628" s="307"/>
      <c r="KD628" s="307"/>
      <c r="KE628" s="307"/>
      <c r="KF628" s="307"/>
      <c r="KG628" s="307"/>
      <c r="KH628" s="307"/>
      <c r="KI628" s="307"/>
      <c r="KJ628" s="307"/>
      <c r="KK628" s="307"/>
      <c r="KL628" s="307"/>
      <c r="KM628" s="307"/>
      <c r="KN628" s="307"/>
      <c r="KO628" s="307"/>
      <c r="KP628" s="307"/>
      <c r="KQ628" s="307"/>
      <c r="KR628" s="307"/>
      <c r="KS628" s="307"/>
      <c r="KT628" s="307"/>
    </row>
    <row r="629" spans="14:306" s="56" customFormat="1" ht="15" customHeight="1">
      <c r="N629" s="427"/>
      <c r="O629" s="311"/>
      <c r="P629" s="311"/>
      <c r="Q629" s="410"/>
      <c r="R629" s="311"/>
      <c r="S629" s="311"/>
      <c r="T629" s="311"/>
      <c r="U629" s="311"/>
      <c r="W629" s="303"/>
      <c r="X629" s="303"/>
      <c r="Y629" s="303"/>
      <c r="Z629" s="303"/>
      <c r="AA629" s="303"/>
      <c r="AB629" s="303"/>
      <c r="AC629" s="303"/>
      <c r="AD629" s="303"/>
      <c r="AE629" s="303"/>
      <c r="AG629" s="354">
        <v>19</v>
      </c>
      <c r="AH629" s="354"/>
      <c r="AI629" s="356" t="s">
        <v>347</v>
      </c>
      <c r="AJ629" s="356" t="s">
        <v>884</v>
      </c>
      <c r="AK629" s="356" t="s">
        <v>77</v>
      </c>
      <c r="AL629" s="359">
        <v>28</v>
      </c>
      <c r="AM629" s="356" t="s">
        <v>885</v>
      </c>
      <c r="AN629" s="356" t="s">
        <v>32</v>
      </c>
      <c r="AO629" s="356" t="s">
        <v>272</v>
      </c>
      <c r="AP629" s="359">
        <v>35</v>
      </c>
      <c r="AQ629" s="356" t="s">
        <v>87</v>
      </c>
      <c r="AR629" s="356" t="s">
        <v>886</v>
      </c>
      <c r="AS629" s="359">
        <v>38</v>
      </c>
      <c r="AT629" s="356" t="s">
        <v>865</v>
      </c>
      <c r="AU629" s="356"/>
      <c r="AV629" s="356" t="s">
        <v>290</v>
      </c>
      <c r="AW629" s="356" t="s">
        <v>137</v>
      </c>
      <c r="AX629" s="403" t="s">
        <v>84</v>
      </c>
      <c r="AY629" s="303">
        <f>IF(AI629="-",AI629,IF(ISNUMBER(AI629),AI629,MID(AI629,(FIND("-",AI629)+1),3)+1))</f>
        <v>69</v>
      </c>
      <c r="AZ629" s="303">
        <f>IF(AJ629="-",AJ629,IF(ISNUMBER(AJ629),AJ629,MID(AJ629,(FIND("-",AJ629)+1),3)+1))</f>
        <v>45</v>
      </c>
      <c r="BA629" s="303">
        <f>IF(AK629="-",AK629,IF(ISNUMBER(AK629),AK629,MID(AK629,(FIND("-",AK629)+1),3)+1))</f>
        <v>33</v>
      </c>
      <c r="BB629" s="303">
        <v>29</v>
      </c>
      <c r="BC629" s="303">
        <f>IF(AM629="-",AM629,IF(ISNUMBER(AM629),AM629,MID(AM629,(FIND("-",AM629)+1),3)+1))</f>
        <v>120</v>
      </c>
      <c r="BD629" s="303">
        <f>IF(AN629="-",AN629,IF(ISNUMBER(AN629),AN629,MID(AN629,(FIND("-",AN629)+1),3)+1))</f>
        <v>69</v>
      </c>
      <c r="BE629" s="303">
        <f>IF(AO629="-",AO629,IF(ISNUMBER(AO629),AO629,MID(AO629,(FIND("-",AO629)+1),3)+1))</f>
        <v>31</v>
      </c>
      <c r="BF629" s="303">
        <v>36</v>
      </c>
      <c r="BG629" s="303">
        <f>IF(AQ629="-",AQ629,IF(ISNUMBER(AQ629),AQ629,MID(AQ629,(FIND("-",AQ629)+1),3)+1))</f>
        <v>43</v>
      </c>
      <c r="BH629" s="303"/>
      <c r="BI629" s="303">
        <f>IF(AR629="-",AR629,IF(ISNUMBER(AR629),AR629,MID(AR629,(FIND("-",AR629)+1),3)+1))</f>
        <v>61</v>
      </c>
      <c r="BJ629" s="303">
        <v>39</v>
      </c>
      <c r="BK629" s="303">
        <f>IF(AT629="-",AT629,IF(ISNUMBER(AT629),AT629,MID(AT629,(FIND("-",AT629)+1),3)+1))</f>
        <v>137</v>
      </c>
      <c r="BL629" s="303">
        <f>IF(AV629="-",AV629,IF(ISNUMBER(AV629),AV629,MID(AV629,(FIND("-",AV629)+1),3)+1))</f>
        <v>34</v>
      </c>
      <c r="BM629" s="303">
        <f>IF(AW629="-",AW629,IF(ISNUMBER(AW629),AW629,MID(AW629,(FIND("-",AW629)+1),3)+1))</f>
        <v>35</v>
      </c>
      <c r="BN629" s="303">
        <f>IF(AX629="-",AX629,IF(ISNUMBER(AX629),AX629,MID(AX629,(FIND("-",AX629)+1),3)+1))</f>
        <v>25</v>
      </c>
      <c r="CB629" s="307"/>
      <c r="CC629" s="307"/>
      <c r="CD629" s="307"/>
      <c r="CE629" s="307"/>
      <c r="CF629" s="307"/>
      <c r="CG629" s="307"/>
      <c r="CH629" s="307"/>
      <c r="CI629" s="307"/>
      <c r="CJ629" s="307"/>
      <c r="CK629" s="307"/>
      <c r="CL629" s="307"/>
      <c r="CM629" s="307"/>
      <c r="CN629" s="307"/>
      <c r="CO629" s="307"/>
      <c r="CP629" s="307"/>
      <c r="CQ629" s="307"/>
      <c r="CR629" s="307"/>
      <c r="CS629" s="307"/>
      <c r="CT629" s="307"/>
      <c r="CU629" s="307"/>
      <c r="CV629" s="307"/>
      <c r="CW629" s="307"/>
      <c r="CX629" s="307"/>
      <c r="CY629" s="307"/>
      <c r="CZ629" s="307"/>
      <c r="DA629" s="307"/>
      <c r="DB629" s="307"/>
      <c r="DC629" s="307"/>
      <c r="DD629" s="307"/>
      <c r="DE629" s="307"/>
      <c r="DF629" s="307"/>
      <c r="DG629" s="307"/>
      <c r="DH629" s="307"/>
      <c r="DI629" s="390"/>
      <c r="DJ629" s="390"/>
      <c r="DK629" s="307"/>
      <c r="DL629" s="307"/>
      <c r="DM629" s="307"/>
      <c r="DN629" s="307"/>
      <c r="DO629" s="307"/>
      <c r="DP629" s="307"/>
      <c r="DQ629" s="307"/>
      <c r="DR629" s="307"/>
      <c r="DS629" s="307"/>
      <c r="DT629" s="307"/>
      <c r="DU629" s="307"/>
      <c r="DV629" s="307"/>
      <c r="DW629" s="307"/>
      <c r="DX629" s="307"/>
      <c r="DY629" s="307"/>
      <c r="DZ629" s="307"/>
      <c r="EA629" s="307"/>
      <c r="EB629" s="307"/>
      <c r="EC629" s="307"/>
      <c r="ED629" s="307"/>
      <c r="EE629" s="307"/>
      <c r="EF629" s="307"/>
      <c r="EG629" s="307"/>
      <c r="EH629" s="307"/>
      <c r="EI629" s="307"/>
      <c r="EJ629" s="307"/>
      <c r="EK629" s="307"/>
      <c r="EL629" s="307"/>
      <c r="EM629" s="307"/>
      <c r="EN629" s="307"/>
      <c r="EO629" s="307"/>
      <c r="EP629" s="307"/>
      <c r="EQ629" s="307"/>
      <c r="ER629" s="307"/>
      <c r="ES629" s="307"/>
      <c r="ET629" s="307"/>
      <c r="EU629" s="390"/>
      <c r="EV629" s="390"/>
      <c r="EW629" s="307"/>
      <c r="EX629" s="307"/>
      <c r="EY629" s="307"/>
      <c r="EZ629" s="307"/>
      <c r="FA629" s="307"/>
      <c r="FB629" s="307"/>
      <c r="FC629" s="307"/>
      <c r="FD629" s="307"/>
      <c r="FE629" s="307"/>
      <c r="FF629" s="307"/>
      <c r="FG629" s="307"/>
      <c r="FH629" s="307"/>
      <c r="FI629" s="307"/>
      <c r="FJ629" s="307"/>
      <c r="FK629" s="307"/>
      <c r="FL629" s="307"/>
      <c r="FM629" s="307"/>
      <c r="FN629" s="307"/>
      <c r="FO629" s="307"/>
      <c r="FP629" s="307"/>
      <c r="FQ629" s="307"/>
      <c r="FR629" s="307"/>
      <c r="FS629" s="307"/>
      <c r="FT629" s="307"/>
      <c r="FU629" s="307"/>
      <c r="FV629" s="307"/>
      <c r="FW629" s="307"/>
      <c r="FX629" s="307"/>
      <c r="FY629" s="307"/>
      <c r="FZ629" s="307"/>
      <c r="GA629" s="307"/>
      <c r="GB629" s="307"/>
      <c r="GC629" s="307"/>
      <c r="GD629" s="307"/>
      <c r="GE629" s="307"/>
      <c r="GF629" s="307"/>
      <c r="GG629" s="307"/>
      <c r="GH629" s="307"/>
      <c r="GI629" s="307"/>
      <c r="GJ629" s="307"/>
      <c r="GK629" s="307"/>
      <c r="GL629" s="307"/>
      <c r="GM629" s="307"/>
      <c r="GN629" s="307"/>
      <c r="GO629" s="307"/>
      <c r="GP629" s="307"/>
      <c r="GQ629" s="307"/>
      <c r="GR629" s="307"/>
      <c r="GS629" s="307"/>
      <c r="GT629" s="307"/>
      <c r="GU629" s="307"/>
      <c r="GV629" s="307"/>
      <c r="GW629" s="307"/>
      <c r="GX629" s="307"/>
      <c r="GY629" s="307"/>
      <c r="GZ629" s="307"/>
      <c r="HA629" s="307"/>
      <c r="HB629" s="307"/>
      <c r="HC629" s="307"/>
      <c r="HD629" s="307"/>
      <c r="HE629" s="307"/>
      <c r="HF629" s="307"/>
      <c r="HG629" s="307"/>
      <c r="HH629" s="307"/>
      <c r="HI629" s="307"/>
      <c r="HJ629" s="307"/>
      <c r="HK629" s="307"/>
      <c r="HL629" s="307"/>
      <c r="HM629" s="307"/>
      <c r="HN629" s="307"/>
      <c r="HO629" s="307"/>
      <c r="HP629" s="307"/>
      <c r="HQ629" s="307"/>
      <c r="HR629" s="307"/>
      <c r="HS629" s="307"/>
      <c r="HT629" s="307"/>
      <c r="HU629" s="307"/>
      <c r="HV629" s="307"/>
      <c r="HW629" s="307"/>
      <c r="HX629" s="307"/>
      <c r="HY629" s="307"/>
      <c r="HZ629" s="307"/>
      <c r="IA629" s="307"/>
      <c r="IB629" s="307"/>
      <c r="IC629" s="307"/>
      <c r="ID629" s="307"/>
      <c r="IE629" s="307"/>
      <c r="IF629" s="307"/>
      <c r="IG629" s="307"/>
      <c r="IH629" s="307"/>
      <c r="II629" s="307"/>
      <c r="IJ629" s="307"/>
      <c r="IK629" s="307"/>
      <c r="IL629" s="307"/>
      <c r="IM629" s="307"/>
      <c r="IN629" s="307"/>
      <c r="IO629" s="307"/>
      <c r="IP629" s="307"/>
      <c r="IQ629" s="307"/>
      <c r="IR629" s="307"/>
      <c r="IS629" s="307"/>
      <c r="IT629" s="307"/>
      <c r="IU629" s="307"/>
      <c r="IV629" s="307"/>
      <c r="IW629" s="307"/>
      <c r="IX629" s="307"/>
      <c r="IY629" s="307"/>
      <c r="IZ629" s="307"/>
      <c r="JA629" s="307"/>
      <c r="JB629" s="307"/>
      <c r="JC629" s="307"/>
      <c r="JD629" s="307"/>
      <c r="JE629" s="307"/>
      <c r="JF629" s="307"/>
      <c r="JG629" s="307"/>
      <c r="JH629" s="307"/>
      <c r="JI629" s="307"/>
      <c r="JJ629" s="307"/>
      <c r="JK629" s="307"/>
      <c r="JL629" s="307"/>
      <c r="JM629" s="307"/>
      <c r="JN629" s="307"/>
      <c r="JO629" s="307"/>
      <c r="JP629" s="307"/>
      <c r="JQ629" s="307"/>
      <c r="JR629" s="307"/>
      <c r="JS629" s="307"/>
      <c r="JT629" s="307"/>
      <c r="JU629" s="307"/>
      <c r="JV629" s="307"/>
      <c r="JW629" s="307"/>
      <c r="JX629" s="307"/>
      <c r="JY629" s="307"/>
      <c r="JZ629" s="307"/>
      <c r="KA629" s="307"/>
      <c r="KB629" s="307"/>
      <c r="KC629" s="307"/>
      <c r="KD629" s="307"/>
      <c r="KE629" s="307"/>
      <c r="KF629" s="307"/>
      <c r="KG629" s="307"/>
      <c r="KH629" s="307"/>
      <c r="KI629" s="307"/>
      <c r="KJ629" s="307"/>
      <c r="KK629" s="307"/>
      <c r="KL629" s="307"/>
      <c r="KM629" s="307"/>
      <c r="KN629" s="307"/>
      <c r="KO629" s="307"/>
      <c r="KP629" s="307"/>
      <c r="KQ629" s="307"/>
      <c r="KR629" s="307"/>
      <c r="KS629" s="307"/>
      <c r="KT629" s="307"/>
    </row>
    <row r="630" spans="14:306" s="56" customFormat="1" ht="15" customHeight="1">
      <c r="N630" s="427"/>
      <c r="O630" s="311"/>
      <c r="P630" s="311"/>
      <c r="Q630" s="410"/>
      <c r="R630" s="311"/>
      <c r="S630" s="311"/>
      <c r="T630" s="311"/>
      <c r="U630" s="311"/>
      <c r="W630" s="303"/>
      <c r="X630" s="303"/>
      <c r="Y630" s="303"/>
      <c r="Z630" s="303"/>
      <c r="AA630" s="303"/>
      <c r="AB630" s="303"/>
      <c r="AC630" s="303"/>
      <c r="AD630" s="303"/>
      <c r="AE630" s="303"/>
      <c r="AG630" s="303"/>
      <c r="AH630" s="303"/>
      <c r="AI630" s="362"/>
      <c r="AJ630" s="362"/>
      <c r="AK630" s="362"/>
      <c r="AL630" s="362"/>
      <c r="AM630" s="362"/>
      <c r="AN630" s="362"/>
      <c r="AO630" s="362"/>
      <c r="AP630" s="362"/>
      <c r="AQ630" s="362"/>
      <c r="AR630" s="362"/>
      <c r="AS630" s="362"/>
      <c r="AT630" s="362"/>
      <c r="AU630" s="362"/>
      <c r="AV630" s="362"/>
      <c r="AW630" s="362"/>
      <c r="AX630" s="362"/>
      <c r="AY630" s="303"/>
      <c r="AZ630" s="303"/>
      <c r="BA630" s="303"/>
      <c r="BB630" s="303"/>
      <c r="BC630" s="303"/>
      <c r="BD630" s="303"/>
      <c r="BE630" s="303"/>
      <c r="BF630" s="303"/>
      <c r="BG630" s="303"/>
      <c r="BH630" s="303"/>
      <c r="BI630" s="303"/>
      <c r="BJ630" s="303"/>
      <c r="BK630" s="303"/>
      <c r="BL630" s="303"/>
      <c r="BM630" s="303"/>
      <c r="BN630" s="303"/>
      <c r="CB630" s="307"/>
      <c r="CC630" s="307"/>
      <c r="CD630" s="307"/>
      <c r="CE630" s="307"/>
      <c r="CF630" s="307"/>
      <c r="CG630" s="307"/>
      <c r="CH630" s="307"/>
      <c r="CI630" s="307"/>
      <c r="CJ630" s="307"/>
      <c r="CK630" s="307"/>
      <c r="CL630" s="307"/>
      <c r="CM630" s="307"/>
      <c r="CN630" s="307"/>
      <c r="CO630" s="307"/>
      <c r="CP630" s="307"/>
      <c r="CQ630" s="307"/>
      <c r="CR630" s="307"/>
      <c r="CS630" s="307"/>
      <c r="CT630" s="307"/>
      <c r="CU630" s="307"/>
      <c r="CV630" s="307"/>
      <c r="CW630" s="307"/>
      <c r="CX630" s="307"/>
      <c r="CY630" s="307"/>
      <c r="CZ630" s="307"/>
      <c r="DA630" s="307"/>
      <c r="DB630" s="307"/>
      <c r="DC630" s="307"/>
      <c r="DD630" s="307"/>
      <c r="DE630" s="307"/>
      <c r="DF630" s="307"/>
      <c r="DG630" s="307"/>
      <c r="DH630" s="307"/>
      <c r="DI630" s="390"/>
      <c r="DJ630" s="390"/>
      <c r="DK630" s="307"/>
      <c r="DL630" s="307"/>
      <c r="DM630" s="307"/>
      <c r="DN630" s="307"/>
      <c r="DO630" s="307"/>
      <c r="DP630" s="307"/>
      <c r="DQ630" s="307"/>
      <c r="DR630" s="307"/>
      <c r="DS630" s="307"/>
      <c r="DT630" s="307"/>
      <c r="DU630" s="307"/>
      <c r="DV630" s="307"/>
      <c r="DW630" s="307"/>
      <c r="DX630" s="307"/>
      <c r="DY630" s="307"/>
      <c r="DZ630" s="307"/>
      <c r="EA630" s="307"/>
      <c r="EB630" s="307"/>
      <c r="EC630" s="307"/>
      <c r="ED630" s="307"/>
      <c r="EE630" s="307"/>
      <c r="EF630" s="307"/>
      <c r="EG630" s="307"/>
      <c r="EH630" s="307"/>
      <c r="EI630" s="307"/>
      <c r="EJ630" s="307"/>
      <c r="EK630" s="307"/>
      <c r="EL630" s="307"/>
      <c r="EM630" s="307"/>
      <c r="EN630" s="307"/>
      <c r="EO630" s="307"/>
      <c r="EP630" s="307"/>
      <c r="EQ630" s="307"/>
      <c r="ER630" s="307"/>
      <c r="ES630" s="307"/>
      <c r="ET630" s="307"/>
      <c r="EU630" s="390"/>
      <c r="EV630" s="390"/>
      <c r="EW630" s="307"/>
      <c r="EX630" s="307"/>
      <c r="EY630" s="307"/>
      <c r="EZ630" s="307"/>
      <c r="FA630" s="307"/>
      <c r="FB630" s="307"/>
      <c r="FC630" s="307"/>
      <c r="FD630" s="307"/>
      <c r="FE630" s="307"/>
      <c r="FF630" s="307"/>
      <c r="FG630" s="307"/>
      <c r="FH630" s="307"/>
      <c r="FI630" s="307"/>
      <c r="FJ630" s="307"/>
      <c r="FK630" s="307"/>
      <c r="FL630" s="307"/>
      <c r="FM630" s="307"/>
      <c r="FN630" s="307"/>
      <c r="FO630" s="307"/>
      <c r="FP630" s="307"/>
      <c r="FQ630" s="307"/>
      <c r="FR630" s="307"/>
      <c r="FS630" s="307"/>
      <c r="FT630" s="307"/>
      <c r="FU630" s="307"/>
      <c r="FV630" s="307"/>
      <c r="FW630" s="307"/>
      <c r="FX630" s="307"/>
      <c r="FY630" s="307"/>
      <c r="FZ630" s="307"/>
      <c r="GA630" s="307"/>
      <c r="GB630" s="307"/>
      <c r="GC630" s="307"/>
      <c r="GD630" s="307"/>
      <c r="GE630" s="307"/>
      <c r="GF630" s="307"/>
      <c r="GG630" s="307"/>
      <c r="GH630" s="307"/>
      <c r="GI630" s="307"/>
      <c r="GJ630" s="307"/>
      <c r="GK630" s="307"/>
      <c r="GL630" s="307"/>
      <c r="GM630" s="307"/>
      <c r="GN630" s="307"/>
      <c r="GO630" s="307"/>
      <c r="GP630" s="307"/>
      <c r="GQ630" s="307"/>
      <c r="GR630" s="307"/>
      <c r="GS630" s="307"/>
      <c r="GT630" s="307"/>
      <c r="GU630" s="307"/>
      <c r="GV630" s="307"/>
      <c r="GW630" s="307"/>
      <c r="GX630" s="307"/>
      <c r="GY630" s="307"/>
      <c r="GZ630" s="307"/>
      <c r="HA630" s="307"/>
      <c r="HB630" s="307"/>
      <c r="HC630" s="307"/>
      <c r="HD630" s="307"/>
      <c r="HE630" s="307"/>
      <c r="HF630" s="307"/>
      <c r="HG630" s="307"/>
      <c r="HH630" s="307"/>
      <c r="HI630" s="307"/>
      <c r="HJ630" s="307"/>
      <c r="HK630" s="307"/>
      <c r="HL630" s="307"/>
      <c r="HM630" s="307"/>
      <c r="HN630" s="307"/>
      <c r="HO630" s="307"/>
      <c r="HP630" s="307"/>
      <c r="HQ630" s="307"/>
      <c r="HR630" s="307"/>
      <c r="HS630" s="307"/>
      <c r="HT630" s="307"/>
      <c r="HU630" s="307"/>
      <c r="HV630" s="307"/>
      <c r="HW630" s="307"/>
      <c r="HX630" s="307"/>
      <c r="HY630" s="307"/>
      <c r="HZ630" s="307"/>
      <c r="IA630" s="307"/>
      <c r="IB630" s="307"/>
      <c r="IC630" s="307"/>
      <c r="ID630" s="307"/>
      <c r="IE630" s="307"/>
      <c r="IF630" s="307"/>
      <c r="IG630" s="307"/>
      <c r="IH630" s="307"/>
      <c r="II630" s="307"/>
      <c r="IJ630" s="307"/>
      <c r="IK630" s="307"/>
      <c r="IL630" s="307"/>
      <c r="IM630" s="307"/>
      <c r="IN630" s="307"/>
      <c r="IO630" s="307"/>
      <c r="IP630" s="307"/>
      <c r="IQ630" s="307"/>
      <c r="IR630" s="307"/>
      <c r="IS630" s="307"/>
      <c r="IT630" s="307"/>
      <c r="IU630" s="307"/>
      <c r="IV630" s="307"/>
      <c r="IW630" s="307"/>
      <c r="IX630" s="307"/>
      <c r="IY630" s="307"/>
      <c r="IZ630" s="307"/>
      <c r="JA630" s="307"/>
      <c r="JB630" s="307"/>
      <c r="JC630" s="307"/>
      <c r="JD630" s="307"/>
      <c r="JE630" s="307"/>
      <c r="JF630" s="307"/>
      <c r="JG630" s="307"/>
      <c r="JH630" s="307"/>
      <c r="JI630" s="307"/>
      <c r="JJ630" s="307"/>
      <c r="JK630" s="307"/>
      <c r="JL630" s="307"/>
      <c r="JM630" s="307"/>
      <c r="JN630" s="307"/>
      <c r="JO630" s="307"/>
      <c r="JP630" s="307"/>
      <c r="JQ630" s="307"/>
      <c r="JR630" s="307"/>
      <c r="JS630" s="307"/>
      <c r="JT630" s="307"/>
      <c r="JU630" s="307"/>
      <c r="JV630" s="307"/>
      <c r="JW630" s="307"/>
      <c r="JX630" s="307"/>
      <c r="JY630" s="307"/>
      <c r="JZ630" s="307"/>
      <c r="KA630" s="307"/>
      <c r="KB630" s="307"/>
      <c r="KC630" s="307"/>
      <c r="KD630" s="307"/>
      <c r="KE630" s="307"/>
      <c r="KF630" s="307"/>
      <c r="KG630" s="307"/>
      <c r="KH630" s="307"/>
      <c r="KI630" s="307"/>
      <c r="KJ630" s="307"/>
      <c r="KK630" s="307"/>
      <c r="KL630" s="307"/>
      <c r="KM630" s="307"/>
      <c r="KN630" s="307"/>
      <c r="KO630" s="307"/>
      <c r="KP630" s="307"/>
      <c r="KQ630" s="307"/>
      <c r="KR630" s="307"/>
      <c r="KS630" s="307"/>
      <c r="KT630" s="307"/>
    </row>
    <row r="631" spans="14:306" s="56" customFormat="1" ht="15" customHeight="1">
      <c r="N631" s="410"/>
      <c r="O631" s="311"/>
      <c r="P631" s="311"/>
      <c r="Q631" s="410"/>
      <c r="R631" s="311"/>
      <c r="S631" s="311"/>
      <c r="T631" s="311"/>
      <c r="U631" s="311"/>
      <c r="AG631" s="303"/>
      <c r="AH631" s="303"/>
      <c r="AI631" s="362"/>
      <c r="AJ631" s="362"/>
      <c r="AK631" s="362"/>
      <c r="AL631" s="362"/>
      <c r="AM631" s="362"/>
      <c r="AN631" s="362"/>
      <c r="AO631" s="362"/>
      <c r="AP631" s="362"/>
      <c r="AQ631" s="362"/>
      <c r="AR631" s="362"/>
      <c r="AS631" s="362"/>
      <c r="AT631" s="362"/>
      <c r="AU631" s="362"/>
      <c r="AV631" s="362"/>
      <c r="AW631" s="362"/>
      <c r="AX631" s="362"/>
      <c r="AY631" s="303"/>
      <c r="AZ631" s="303"/>
      <c r="BA631" s="303"/>
      <c r="BB631" s="303"/>
      <c r="BC631" s="303"/>
      <c r="BD631" s="303"/>
      <c r="BE631" s="303"/>
      <c r="BF631" s="303"/>
      <c r="BG631" s="303"/>
      <c r="BH631" s="303"/>
      <c r="BI631" s="303"/>
      <c r="BJ631" s="303"/>
      <c r="BK631" s="303"/>
      <c r="BL631" s="303"/>
      <c r="BM631" s="303"/>
      <c r="BN631" s="303"/>
      <c r="CB631" s="307"/>
      <c r="CC631" s="307"/>
      <c r="CD631" s="307"/>
      <c r="CE631" s="307"/>
      <c r="CF631" s="307"/>
      <c r="CG631" s="307"/>
      <c r="CH631" s="307"/>
      <c r="CI631" s="307"/>
      <c r="CJ631" s="307"/>
      <c r="CK631" s="307"/>
      <c r="CL631" s="307"/>
      <c r="CM631" s="307"/>
      <c r="CN631" s="307"/>
      <c r="CO631" s="307"/>
      <c r="CP631" s="307"/>
      <c r="CQ631" s="307"/>
      <c r="CR631" s="307"/>
      <c r="CS631" s="307"/>
      <c r="CT631" s="307"/>
      <c r="CU631" s="307"/>
      <c r="CV631" s="307"/>
      <c r="CW631" s="307"/>
      <c r="CX631" s="307"/>
      <c r="CY631" s="307"/>
      <c r="CZ631" s="307"/>
      <c r="DA631" s="307"/>
      <c r="DB631" s="307"/>
      <c r="DC631" s="307"/>
      <c r="DD631" s="307"/>
      <c r="DE631" s="307"/>
      <c r="DF631" s="307"/>
      <c r="DG631" s="307"/>
      <c r="DH631" s="307"/>
      <c r="DI631" s="390"/>
      <c r="DJ631" s="390"/>
      <c r="DK631" s="307"/>
      <c r="DL631" s="307"/>
      <c r="DM631" s="307"/>
      <c r="DN631" s="307"/>
      <c r="DO631" s="307"/>
      <c r="DP631" s="307"/>
      <c r="DQ631" s="307"/>
      <c r="DR631" s="307"/>
      <c r="DS631" s="307"/>
      <c r="DT631" s="307"/>
      <c r="DU631" s="307"/>
      <c r="DV631" s="307"/>
      <c r="DW631" s="307"/>
      <c r="DX631" s="307"/>
      <c r="DY631" s="307"/>
      <c r="DZ631" s="307"/>
      <c r="EA631" s="307"/>
      <c r="EB631" s="307"/>
      <c r="EC631" s="307"/>
      <c r="ED631" s="307"/>
      <c r="EE631" s="307"/>
      <c r="EF631" s="307"/>
      <c r="EG631" s="307"/>
      <c r="EH631" s="307"/>
      <c r="EI631" s="307"/>
      <c r="EJ631" s="307"/>
      <c r="EK631" s="307"/>
      <c r="EL631" s="307"/>
      <c r="EM631" s="307"/>
      <c r="EN631" s="307"/>
      <c r="EO631" s="307"/>
      <c r="EP631" s="307"/>
      <c r="EQ631" s="307"/>
      <c r="ER631" s="307"/>
      <c r="ES631" s="307"/>
      <c r="ET631" s="307"/>
      <c r="EU631" s="390"/>
      <c r="EV631" s="390"/>
      <c r="EW631" s="307"/>
      <c r="EX631" s="307"/>
      <c r="EY631" s="307"/>
      <c r="EZ631" s="307"/>
      <c r="FA631" s="307"/>
      <c r="FB631" s="307"/>
      <c r="FC631" s="307"/>
      <c r="FD631" s="307"/>
      <c r="FE631" s="307"/>
      <c r="FF631" s="307"/>
      <c r="FG631" s="307"/>
      <c r="FH631" s="307"/>
      <c r="FI631" s="307"/>
      <c r="FJ631" s="307"/>
      <c r="FK631" s="307"/>
      <c r="FL631" s="307"/>
      <c r="FM631" s="307"/>
      <c r="FN631" s="307"/>
      <c r="FO631" s="307"/>
      <c r="FP631" s="307"/>
      <c r="FQ631" s="307"/>
      <c r="FR631" s="307"/>
      <c r="FS631" s="307"/>
      <c r="FT631" s="307"/>
      <c r="FU631" s="307"/>
      <c r="FV631" s="307"/>
      <c r="FW631" s="307"/>
      <c r="FX631" s="307"/>
      <c r="FY631" s="307"/>
      <c r="FZ631" s="307"/>
      <c r="GA631" s="307"/>
      <c r="GB631" s="307"/>
      <c r="GC631" s="307"/>
      <c r="GD631" s="307"/>
      <c r="GE631" s="307"/>
      <c r="GF631" s="307"/>
      <c r="GG631" s="307"/>
      <c r="GH631" s="307"/>
      <c r="GI631" s="307"/>
      <c r="GJ631" s="307"/>
      <c r="GK631" s="307"/>
      <c r="GL631" s="307"/>
      <c r="GM631" s="307"/>
      <c r="GN631" s="307"/>
      <c r="GO631" s="307"/>
      <c r="GP631" s="307"/>
      <c r="GQ631" s="307"/>
      <c r="GR631" s="307"/>
      <c r="GS631" s="307"/>
      <c r="GT631" s="307"/>
      <c r="GU631" s="307"/>
      <c r="GV631" s="307"/>
      <c r="GW631" s="307"/>
      <c r="GX631" s="307"/>
      <c r="GY631" s="307"/>
      <c r="GZ631" s="307"/>
      <c r="HA631" s="307"/>
      <c r="HB631" s="307"/>
      <c r="HC631" s="307"/>
      <c r="HD631" s="307"/>
      <c r="HE631" s="307"/>
      <c r="HF631" s="307"/>
      <c r="HG631" s="307"/>
      <c r="HH631" s="307"/>
      <c r="HI631" s="307"/>
      <c r="HJ631" s="307"/>
      <c r="HK631" s="307"/>
      <c r="HL631" s="307"/>
      <c r="HM631" s="307"/>
      <c r="HN631" s="307"/>
      <c r="HO631" s="307"/>
      <c r="HP631" s="307"/>
      <c r="HQ631" s="307"/>
      <c r="HR631" s="307"/>
      <c r="HS631" s="307"/>
      <c r="HT631" s="307"/>
      <c r="HU631" s="307"/>
      <c r="HV631" s="307"/>
      <c r="HW631" s="307"/>
      <c r="HX631" s="307"/>
      <c r="HY631" s="307"/>
      <c r="HZ631" s="307"/>
      <c r="IA631" s="307"/>
      <c r="IB631" s="307"/>
      <c r="IC631" s="307"/>
      <c r="ID631" s="307"/>
      <c r="IE631" s="307"/>
      <c r="IF631" s="307"/>
      <c r="IG631" s="307"/>
      <c r="IH631" s="307"/>
      <c r="II631" s="307"/>
      <c r="IJ631" s="307"/>
      <c r="IK631" s="307"/>
      <c r="IL631" s="307"/>
      <c r="IM631" s="307"/>
      <c r="IN631" s="307"/>
      <c r="IO631" s="307"/>
      <c r="IP631" s="307"/>
      <c r="IQ631" s="307"/>
      <c r="IR631" s="307"/>
      <c r="IS631" s="307"/>
      <c r="IT631" s="307"/>
      <c r="IU631" s="307"/>
      <c r="IV631" s="307"/>
      <c r="IW631" s="307"/>
      <c r="IX631" s="307"/>
      <c r="IY631" s="307"/>
      <c r="IZ631" s="307"/>
      <c r="JA631" s="307"/>
      <c r="JB631" s="307"/>
      <c r="JC631" s="307"/>
      <c r="JD631" s="307"/>
      <c r="JE631" s="307"/>
      <c r="JF631" s="307"/>
      <c r="JG631" s="307"/>
      <c r="JH631" s="307"/>
      <c r="JI631" s="307"/>
      <c r="JJ631" s="307"/>
      <c r="JK631" s="307"/>
      <c r="JL631" s="307"/>
      <c r="JM631" s="307"/>
      <c r="JN631" s="307"/>
      <c r="JO631" s="307"/>
      <c r="JP631" s="307"/>
      <c r="JQ631" s="307"/>
      <c r="JR631" s="307"/>
      <c r="JS631" s="307"/>
      <c r="JT631" s="307"/>
      <c r="JU631" s="307"/>
      <c r="JV631" s="307"/>
      <c r="JW631" s="307"/>
      <c r="JX631" s="307"/>
      <c r="JY631" s="307"/>
      <c r="JZ631" s="307"/>
      <c r="KA631" s="307"/>
      <c r="KB631" s="307"/>
      <c r="KC631" s="307"/>
      <c r="KD631" s="307"/>
      <c r="KE631" s="307"/>
      <c r="KF631" s="307"/>
      <c r="KG631" s="307"/>
      <c r="KH631" s="307"/>
      <c r="KI631" s="307"/>
      <c r="KJ631" s="307"/>
      <c r="KK631" s="307"/>
      <c r="KL631" s="307"/>
      <c r="KM631" s="307"/>
      <c r="KN631" s="307"/>
      <c r="KO631" s="307"/>
      <c r="KP631" s="307"/>
      <c r="KQ631" s="307"/>
      <c r="KR631" s="307"/>
      <c r="KS631" s="307"/>
      <c r="KT631" s="307"/>
    </row>
    <row r="632" spans="14:306" s="56" customFormat="1" ht="15" customHeight="1">
      <c r="N632" s="410"/>
      <c r="O632" s="311"/>
      <c r="P632" s="311"/>
      <c r="Q632" s="410"/>
      <c r="R632" s="311"/>
      <c r="S632" s="311"/>
      <c r="T632" s="311"/>
      <c r="U632" s="311"/>
      <c r="AG632" s="363" t="s">
        <v>887</v>
      </c>
      <c r="AH632" s="363"/>
      <c r="AI632" s="362" t="s">
        <v>888</v>
      </c>
      <c r="AJ632" s="362"/>
      <c r="AK632" s="362"/>
      <c r="AL632" s="362"/>
      <c r="AM632" s="362"/>
      <c r="AN632" s="362"/>
      <c r="AO632" s="362"/>
      <c r="AP632" s="362"/>
      <c r="AQ632" s="362"/>
      <c r="AR632" s="362"/>
      <c r="AS632" s="362"/>
      <c r="AT632" s="362"/>
      <c r="AU632" s="362"/>
      <c r="AV632" s="362"/>
      <c r="AW632" s="362"/>
      <c r="AX632" s="362"/>
      <c r="AY632" s="303"/>
      <c r="AZ632" s="303"/>
      <c r="BA632" s="303"/>
      <c r="BB632" s="303"/>
      <c r="BC632" s="303"/>
      <c r="BD632" s="303"/>
      <c r="BE632" s="303"/>
      <c r="BF632" s="303"/>
      <c r="BG632" s="303"/>
      <c r="BH632" s="303"/>
      <c r="BI632" s="303"/>
      <c r="BJ632" s="303"/>
      <c r="BK632" s="303"/>
      <c r="BL632" s="303"/>
      <c r="BM632" s="303"/>
      <c r="BN632" s="303"/>
      <c r="CB632" s="307"/>
      <c r="CC632" s="307"/>
      <c r="CD632" s="307"/>
      <c r="CE632" s="307"/>
      <c r="CF632" s="307"/>
      <c r="CG632" s="307"/>
      <c r="CH632" s="307"/>
      <c r="CI632" s="307"/>
      <c r="CJ632" s="307"/>
      <c r="CK632" s="307"/>
      <c r="CL632" s="307"/>
      <c r="CM632" s="307"/>
      <c r="CN632" s="307"/>
      <c r="CO632" s="307"/>
      <c r="CP632" s="307"/>
      <c r="CQ632" s="307"/>
      <c r="CR632" s="307"/>
      <c r="CS632" s="307"/>
      <c r="CT632" s="307"/>
      <c r="CU632" s="307"/>
      <c r="CV632" s="307"/>
      <c r="CW632" s="307"/>
      <c r="CX632" s="307"/>
      <c r="CY632" s="307"/>
      <c r="CZ632" s="307"/>
      <c r="DA632" s="307"/>
      <c r="DB632" s="307"/>
      <c r="DC632" s="307"/>
      <c r="DD632" s="307"/>
      <c r="DE632" s="307"/>
      <c r="DF632" s="307"/>
      <c r="DG632" s="307"/>
      <c r="DH632" s="307"/>
      <c r="DI632" s="390"/>
      <c r="DJ632" s="390"/>
      <c r="DK632" s="307"/>
      <c r="DL632" s="307"/>
      <c r="DM632" s="307"/>
      <c r="DN632" s="307"/>
      <c r="DO632" s="307"/>
      <c r="DP632" s="307"/>
      <c r="DQ632" s="307"/>
      <c r="DR632" s="307"/>
      <c r="DS632" s="307"/>
      <c r="DT632" s="307"/>
      <c r="DU632" s="307"/>
      <c r="DV632" s="307"/>
      <c r="DW632" s="307"/>
      <c r="DX632" s="307"/>
      <c r="DY632" s="307"/>
      <c r="DZ632" s="307"/>
      <c r="EA632" s="307"/>
      <c r="EB632" s="307"/>
      <c r="EC632" s="307"/>
      <c r="ED632" s="307"/>
      <c r="EE632" s="307"/>
      <c r="EF632" s="307"/>
      <c r="EG632" s="307"/>
      <c r="EH632" s="307"/>
      <c r="EI632" s="307"/>
      <c r="EJ632" s="307"/>
      <c r="EK632" s="307"/>
      <c r="EL632" s="307"/>
      <c r="EM632" s="307"/>
      <c r="EN632" s="307"/>
      <c r="EO632" s="307"/>
      <c r="EP632" s="307"/>
      <c r="EQ632" s="307"/>
      <c r="ER632" s="307"/>
      <c r="ES632" s="307"/>
      <c r="ET632" s="307"/>
      <c r="EU632" s="390"/>
      <c r="EV632" s="390"/>
      <c r="EW632" s="307"/>
      <c r="EX632" s="307"/>
      <c r="EY632" s="307"/>
      <c r="EZ632" s="307"/>
      <c r="FA632" s="307"/>
      <c r="FB632" s="307"/>
      <c r="FC632" s="307"/>
      <c r="FD632" s="307"/>
      <c r="FE632" s="307"/>
      <c r="FF632" s="307"/>
      <c r="FG632" s="307"/>
      <c r="FH632" s="307"/>
      <c r="FI632" s="307"/>
      <c r="FJ632" s="307"/>
      <c r="FK632" s="307"/>
      <c r="FL632" s="307"/>
      <c r="FM632" s="307"/>
      <c r="FN632" s="307"/>
      <c r="FO632" s="307"/>
      <c r="FP632" s="307"/>
      <c r="FQ632" s="307"/>
      <c r="FR632" s="307"/>
      <c r="FS632" s="307"/>
      <c r="FT632" s="307"/>
      <c r="FU632" s="307"/>
      <c r="FV632" s="307"/>
      <c r="FW632" s="307"/>
      <c r="FX632" s="307"/>
      <c r="FY632" s="307"/>
      <c r="FZ632" s="307"/>
      <c r="GA632" s="307"/>
      <c r="GB632" s="307"/>
      <c r="GC632" s="307"/>
      <c r="GD632" s="307"/>
      <c r="GE632" s="307"/>
      <c r="GF632" s="307"/>
      <c r="GG632" s="307"/>
      <c r="GH632" s="307"/>
      <c r="GI632" s="307"/>
      <c r="GJ632" s="307"/>
      <c r="GK632" s="307"/>
      <c r="GL632" s="307"/>
      <c r="GM632" s="307"/>
      <c r="GN632" s="307"/>
      <c r="GO632" s="307"/>
      <c r="GP632" s="307"/>
      <c r="GQ632" s="307"/>
      <c r="GR632" s="307"/>
      <c r="GS632" s="307"/>
      <c r="GT632" s="307"/>
      <c r="GU632" s="307"/>
      <c r="GV632" s="307"/>
      <c r="GW632" s="307"/>
      <c r="GX632" s="307"/>
      <c r="GY632" s="307"/>
      <c r="GZ632" s="307"/>
      <c r="HA632" s="307"/>
      <c r="HB632" s="307"/>
      <c r="HC632" s="307"/>
      <c r="HD632" s="307"/>
      <c r="HE632" s="307"/>
      <c r="HF632" s="307"/>
      <c r="HG632" s="307"/>
      <c r="HH632" s="307"/>
      <c r="HI632" s="307"/>
      <c r="HJ632" s="307"/>
      <c r="HK632" s="307"/>
      <c r="HL632" s="307"/>
      <c r="HM632" s="307"/>
      <c r="HN632" s="307"/>
      <c r="HO632" s="307"/>
      <c r="HP632" s="307"/>
      <c r="HQ632" s="307"/>
      <c r="HR632" s="307"/>
      <c r="HS632" s="307"/>
      <c r="HT632" s="307"/>
      <c r="HU632" s="307"/>
      <c r="HV632" s="307"/>
      <c r="HW632" s="307"/>
      <c r="HX632" s="307"/>
      <c r="HY632" s="307"/>
      <c r="HZ632" s="307"/>
      <c r="IA632" s="307"/>
      <c r="IB632" s="307"/>
      <c r="IC632" s="307"/>
      <c r="ID632" s="307"/>
      <c r="IE632" s="307"/>
      <c r="IF632" s="307"/>
      <c r="IG632" s="307"/>
      <c r="IH632" s="307"/>
      <c r="II632" s="307"/>
      <c r="IJ632" s="307"/>
      <c r="IK632" s="307"/>
      <c r="IL632" s="307"/>
      <c r="IM632" s="307"/>
      <c r="IN632" s="307"/>
      <c r="IO632" s="307"/>
      <c r="IP632" s="307"/>
      <c r="IQ632" s="307"/>
      <c r="IR632" s="307"/>
      <c r="IS632" s="307"/>
      <c r="IT632" s="307"/>
      <c r="IU632" s="307"/>
      <c r="IV632" s="307"/>
      <c r="IW632" s="307"/>
      <c r="IX632" s="307"/>
      <c r="IY632" s="307"/>
      <c r="IZ632" s="307"/>
      <c r="JA632" s="307"/>
      <c r="JB632" s="307"/>
      <c r="JC632" s="307"/>
      <c r="JD632" s="307"/>
      <c r="JE632" s="307"/>
      <c r="JF632" s="307"/>
      <c r="JG632" s="307"/>
      <c r="JH632" s="307"/>
      <c r="JI632" s="307"/>
      <c r="JJ632" s="307"/>
      <c r="JK632" s="307"/>
      <c r="JL632" s="307"/>
      <c r="JM632" s="307"/>
      <c r="JN632" s="307"/>
      <c r="JO632" s="307"/>
      <c r="JP632" s="307"/>
      <c r="JQ632" s="307"/>
      <c r="JR632" s="307"/>
      <c r="JS632" s="307"/>
      <c r="JT632" s="307"/>
      <c r="JU632" s="307"/>
      <c r="JV632" s="307"/>
      <c r="JW632" s="307"/>
      <c r="JX632" s="307"/>
      <c r="JY632" s="307"/>
      <c r="JZ632" s="307"/>
      <c r="KA632" s="307"/>
      <c r="KB632" s="307"/>
      <c r="KC632" s="307"/>
      <c r="KD632" s="307"/>
      <c r="KE632" s="307"/>
      <c r="KF632" s="307"/>
      <c r="KG632" s="307"/>
      <c r="KH632" s="307"/>
      <c r="KI632" s="307"/>
      <c r="KJ632" s="307"/>
      <c r="KK632" s="307"/>
      <c r="KL632" s="307"/>
      <c r="KM632" s="307"/>
      <c r="KN632" s="307"/>
      <c r="KO632" s="307"/>
      <c r="KP632" s="307"/>
      <c r="KQ632" s="307"/>
      <c r="KR632" s="307"/>
      <c r="KS632" s="307"/>
      <c r="KT632" s="307"/>
    </row>
    <row r="633" spans="14:306" s="56" customFormat="1" ht="15" customHeight="1">
      <c r="N633" s="410"/>
      <c r="O633" s="311"/>
      <c r="P633" s="311"/>
      <c r="Q633" s="410"/>
      <c r="R633" s="311"/>
      <c r="S633" s="311"/>
      <c r="T633" s="311"/>
      <c r="U633" s="311"/>
      <c r="AG633" s="351" t="s">
        <v>521</v>
      </c>
      <c r="AH633" s="351"/>
      <c r="AI633" s="364"/>
      <c r="AJ633" s="364"/>
      <c r="AK633" s="364"/>
      <c r="AL633" s="364"/>
      <c r="AM633" s="364"/>
      <c r="AN633" s="364"/>
      <c r="AO633" s="364"/>
      <c r="AP633" s="364"/>
      <c r="AQ633" s="364"/>
      <c r="AR633" s="364"/>
      <c r="AS633" s="364"/>
      <c r="AT633" s="364"/>
      <c r="AU633" s="364"/>
      <c r="AV633" s="364"/>
      <c r="AW633" s="364"/>
      <c r="AX633" s="364"/>
      <c r="AY633" s="303"/>
      <c r="AZ633" s="303"/>
      <c r="BA633" s="303"/>
      <c r="BB633" s="303"/>
      <c r="BC633" s="303"/>
      <c r="BD633" s="303"/>
      <c r="BE633" s="303"/>
      <c r="BF633" s="303"/>
      <c r="BG633" s="303"/>
      <c r="BH633" s="303"/>
      <c r="BI633" s="303"/>
      <c r="BJ633" s="303"/>
      <c r="BK633" s="303"/>
      <c r="BL633" s="303"/>
      <c r="BM633" s="303"/>
      <c r="BN633" s="303"/>
      <c r="CB633" s="307"/>
      <c r="CC633" s="307"/>
      <c r="CD633" s="307"/>
      <c r="CE633" s="307"/>
      <c r="CF633" s="307"/>
      <c r="CG633" s="307"/>
      <c r="CH633" s="307"/>
      <c r="CI633" s="307"/>
      <c r="CJ633" s="307"/>
      <c r="CK633" s="307"/>
      <c r="CL633" s="307"/>
      <c r="CM633" s="307"/>
      <c r="CN633" s="307"/>
      <c r="CO633" s="307"/>
      <c r="CP633" s="307"/>
      <c r="CQ633" s="307"/>
      <c r="CR633" s="307"/>
      <c r="CS633" s="307"/>
      <c r="CT633" s="307"/>
      <c r="CU633" s="307"/>
      <c r="CV633" s="307"/>
      <c r="CW633" s="307"/>
      <c r="CX633" s="307"/>
      <c r="CY633" s="307"/>
      <c r="CZ633" s="307"/>
      <c r="DA633" s="307"/>
      <c r="DB633" s="307"/>
      <c r="DC633" s="307"/>
      <c r="DD633" s="307"/>
      <c r="DE633" s="307"/>
      <c r="DF633" s="307"/>
      <c r="DG633" s="307"/>
      <c r="DH633" s="307"/>
      <c r="DI633" s="390"/>
      <c r="DJ633" s="390"/>
      <c r="DK633" s="307"/>
      <c r="DL633" s="307"/>
      <c r="DM633" s="307"/>
      <c r="DN633" s="307"/>
      <c r="DO633" s="307"/>
      <c r="DP633" s="307"/>
      <c r="DQ633" s="307"/>
      <c r="DR633" s="307"/>
      <c r="DS633" s="307"/>
      <c r="DT633" s="307"/>
      <c r="DU633" s="307"/>
      <c r="DV633" s="307"/>
      <c r="DW633" s="307"/>
      <c r="DX633" s="307"/>
      <c r="DY633" s="307"/>
      <c r="DZ633" s="307"/>
      <c r="EA633" s="307"/>
      <c r="EB633" s="307"/>
      <c r="EC633" s="307"/>
      <c r="ED633" s="307"/>
      <c r="EE633" s="307"/>
      <c r="EF633" s="307"/>
      <c r="EG633" s="307"/>
      <c r="EH633" s="307"/>
      <c r="EI633" s="307"/>
      <c r="EJ633" s="307"/>
      <c r="EK633" s="307"/>
      <c r="EL633" s="307"/>
      <c r="EM633" s="307"/>
      <c r="EN633" s="307"/>
      <c r="EO633" s="307"/>
      <c r="EP633" s="307"/>
      <c r="EQ633" s="307"/>
      <c r="ER633" s="307"/>
      <c r="ES633" s="307"/>
      <c r="ET633" s="307"/>
      <c r="EU633" s="390"/>
      <c r="EV633" s="390"/>
      <c r="EW633" s="307"/>
      <c r="EX633" s="307"/>
      <c r="EY633" s="307"/>
      <c r="EZ633" s="307"/>
      <c r="FA633" s="307"/>
      <c r="FB633" s="307"/>
      <c r="FC633" s="307"/>
      <c r="FD633" s="307"/>
      <c r="FE633" s="307"/>
      <c r="FF633" s="307"/>
      <c r="FG633" s="307"/>
      <c r="FH633" s="307"/>
      <c r="FI633" s="307"/>
      <c r="FJ633" s="307"/>
      <c r="FK633" s="307"/>
      <c r="FL633" s="307"/>
      <c r="FM633" s="307"/>
      <c r="FN633" s="307"/>
      <c r="FO633" s="307"/>
      <c r="FP633" s="307"/>
      <c r="FQ633" s="307"/>
      <c r="FR633" s="307"/>
      <c r="FS633" s="307"/>
      <c r="FT633" s="307"/>
      <c r="FU633" s="307"/>
      <c r="FV633" s="307"/>
      <c r="FW633" s="307"/>
      <c r="FX633" s="307"/>
      <c r="FY633" s="307"/>
      <c r="FZ633" s="307"/>
      <c r="GA633" s="307"/>
      <c r="GB633" s="307"/>
      <c r="GC633" s="307"/>
      <c r="GD633" s="307"/>
      <c r="GE633" s="307"/>
      <c r="GF633" s="307"/>
      <c r="GG633" s="307"/>
      <c r="GH633" s="307"/>
      <c r="GI633" s="307"/>
      <c r="GJ633" s="307"/>
      <c r="GK633" s="307"/>
      <c r="GL633" s="307"/>
      <c r="GM633" s="307"/>
      <c r="GN633" s="307"/>
      <c r="GO633" s="307"/>
      <c r="GP633" s="307"/>
      <c r="GQ633" s="307"/>
      <c r="GR633" s="307"/>
      <c r="GS633" s="307"/>
      <c r="GT633" s="307"/>
      <c r="GU633" s="307"/>
      <c r="GV633" s="307"/>
      <c r="GW633" s="307"/>
      <c r="GX633" s="307"/>
      <c r="GY633" s="307"/>
      <c r="GZ633" s="307"/>
      <c r="HA633" s="307"/>
      <c r="HB633" s="307"/>
      <c r="HC633" s="307"/>
      <c r="HD633" s="307"/>
      <c r="HE633" s="307"/>
      <c r="HF633" s="307"/>
      <c r="HG633" s="307"/>
      <c r="HH633" s="307"/>
      <c r="HI633" s="307"/>
      <c r="HJ633" s="307"/>
      <c r="HK633" s="307"/>
      <c r="HL633" s="307"/>
      <c r="HM633" s="307"/>
      <c r="HN633" s="307"/>
      <c r="HO633" s="307"/>
      <c r="HP633" s="307"/>
      <c r="HQ633" s="307"/>
      <c r="HR633" s="307"/>
      <c r="HS633" s="307"/>
      <c r="HT633" s="307"/>
      <c r="HU633" s="307"/>
      <c r="HV633" s="307"/>
      <c r="HW633" s="307"/>
      <c r="HX633" s="307"/>
      <c r="HY633" s="307"/>
      <c r="HZ633" s="307"/>
      <c r="IA633" s="307"/>
      <c r="IB633" s="307"/>
      <c r="IC633" s="307"/>
      <c r="ID633" s="307"/>
      <c r="IE633" s="307"/>
      <c r="IF633" s="307"/>
      <c r="IG633" s="307"/>
      <c r="IH633" s="307"/>
      <c r="II633" s="307"/>
      <c r="IJ633" s="307"/>
      <c r="IK633" s="307"/>
      <c r="IL633" s="307"/>
      <c r="IM633" s="307"/>
      <c r="IN633" s="307"/>
      <c r="IO633" s="307"/>
      <c r="IP633" s="307"/>
      <c r="IQ633" s="307"/>
      <c r="IR633" s="307"/>
      <c r="IS633" s="307"/>
      <c r="IT633" s="307"/>
      <c r="IU633" s="307"/>
      <c r="IV633" s="307"/>
      <c r="IW633" s="307"/>
      <c r="IX633" s="307"/>
      <c r="IY633" s="307"/>
      <c r="IZ633" s="307"/>
      <c r="JA633" s="307"/>
      <c r="JB633" s="307"/>
      <c r="JC633" s="307"/>
      <c r="JD633" s="307"/>
      <c r="JE633" s="307"/>
      <c r="JF633" s="307"/>
      <c r="JG633" s="307"/>
      <c r="JH633" s="307"/>
      <c r="JI633" s="307"/>
      <c r="JJ633" s="307"/>
      <c r="JK633" s="307"/>
      <c r="JL633" s="307"/>
      <c r="JM633" s="307"/>
      <c r="JN633" s="307"/>
      <c r="JO633" s="307"/>
      <c r="JP633" s="307"/>
      <c r="JQ633" s="307"/>
      <c r="JR633" s="307"/>
      <c r="JS633" s="307"/>
      <c r="JT633" s="307"/>
      <c r="JU633" s="307"/>
      <c r="JV633" s="307"/>
      <c r="JW633" s="307"/>
      <c r="JX633" s="307"/>
      <c r="JY633" s="307"/>
      <c r="JZ633" s="307"/>
      <c r="KA633" s="307"/>
      <c r="KB633" s="307"/>
      <c r="KC633" s="307"/>
      <c r="KD633" s="307"/>
      <c r="KE633" s="307"/>
      <c r="KF633" s="307"/>
      <c r="KG633" s="307"/>
      <c r="KH633" s="307"/>
      <c r="KI633" s="307"/>
      <c r="KJ633" s="307"/>
      <c r="KK633" s="307"/>
      <c r="KL633" s="307"/>
      <c r="KM633" s="307"/>
      <c r="KN633" s="307"/>
      <c r="KO633" s="307"/>
      <c r="KP633" s="307"/>
      <c r="KQ633" s="307"/>
      <c r="KR633" s="307"/>
      <c r="KS633" s="307"/>
      <c r="KT633" s="307"/>
    </row>
    <row r="634" spans="14:306" s="56" customFormat="1" ht="15" customHeight="1">
      <c r="N634" s="410"/>
      <c r="O634" s="311"/>
      <c r="P634" s="311"/>
      <c r="Q634" s="410"/>
      <c r="R634" s="311"/>
      <c r="S634" s="311"/>
      <c r="T634" s="311"/>
      <c r="U634" s="311"/>
      <c r="AG634" s="351"/>
      <c r="AH634" s="351"/>
      <c r="AI634" s="365" t="s">
        <v>522</v>
      </c>
      <c r="AJ634" s="365" t="s">
        <v>523</v>
      </c>
      <c r="AK634" s="365" t="s">
        <v>524</v>
      </c>
      <c r="AL634" s="365" t="s">
        <v>525</v>
      </c>
      <c r="AM634" s="365" t="s">
        <v>526</v>
      </c>
      <c r="AN634" s="365" t="s">
        <v>527</v>
      </c>
      <c r="AO634" s="365" t="s">
        <v>528</v>
      </c>
      <c r="AP634" s="365" t="s">
        <v>529</v>
      </c>
      <c r="AQ634" s="365" t="s">
        <v>530</v>
      </c>
      <c r="AR634" s="365" t="s">
        <v>531</v>
      </c>
      <c r="AS634" s="365" t="s">
        <v>532</v>
      </c>
      <c r="AT634" s="365" t="s">
        <v>533</v>
      </c>
      <c r="AU634" s="365"/>
      <c r="AV634" s="366" t="s">
        <v>534</v>
      </c>
      <c r="AW634" s="365" t="s">
        <v>535</v>
      </c>
      <c r="AX634" s="365" t="s">
        <v>536</v>
      </c>
      <c r="AY634" s="303">
        <f t="shared" ref="AY634:AY652" si="344">IF(AI635="-",AI635,IF(ISNUMBER(AI635),AI635,MID(AI635,1,FIND("-",AI635)-1))+0)</f>
        <v>0</v>
      </c>
      <c r="AZ634" s="303">
        <f t="shared" ref="AZ634:AZ652" si="345">IF(AJ635="-",AJ635,IF(ISNUMBER(AJ635),AJ635,MID(AJ635,1,FIND("-",AJ635)-1))+0)</f>
        <v>0</v>
      </c>
      <c r="BA634" s="303">
        <f t="shared" ref="BA634:BA652" si="346">IF(AK635="-",AK635,IF(ISNUMBER(AK635),AK635,MID(AK635,1,FIND("-",AK635)-1))+0)</f>
        <v>0</v>
      </c>
      <c r="BB634" s="303">
        <f t="shared" ref="BB634:BB652" si="347">IF(AL635="-",AL635,IF(ISNUMBER(AL635),AL635,MID(AL635,1,FIND("-",AL635)-1))+0)</f>
        <v>0</v>
      </c>
      <c r="BC634" s="303">
        <f t="shared" ref="BC634:BC652" si="348">IF(AM635="-",AM635,IF(ISNUMBER(AM635),AM635,MID(AM635,1,FIND("-",AM635)-1))+0)</f>
        <v>0</v>
      </c>
      <c r="BD634" s="303">
        <f t="shared" ref="BD634:BD652" si="349">IF(AN635="-",AN635,IF(ISNUMBER(AN635),AN635,MID(AN635,1,FIND("-",AN635)-1))+0)</f>
        <v>0</v>
      </c>
      <c r="BE634" s="303">
        <f t="shared" ref="BE634:BE652" si="350">IF(AO635="-",AO635,IF(ISNUMBER(AO635),AO635,MID(AO635,1,FIND("-",AO635)-1))+0)</f>
        <v>0</v>
      </c>
      <c r="BF634" s="303">
        <f t="shared" ref="BF634:BF652" si="351">IF(AP635="-",AP635,IF(ISNUMBER(AP635),AP635,MID(AP635,1,FIND("-",AP635)-1))+0)</f>
        <v>0</v>
      </c>
      <c r="BG634" s="303">
        <f t="shared" ref="BG634:BG652" si="352">IF(AQ635="-",AQ635,IF(ISNUMBER(AQ635),AQ635,MID(AQ635,1,FIND("-",AQ635)-1))+0)</f>
        <v>0</v>
      </c>
      <c r="BH634" s="303"/>
      <c r="BI634" s="303">
        <f t="shared" ref="BI634:BI652" si="353">IF(AR635="-",AR635,IF(ISNUMBER(AR635),AR635,MID(AR635,1,FIND("-",AR635)-1))+0)</f>
        <v>0</v>
      </c>
      <c r="BJ634" s="303">
        <f t="shared" ref="BJ634:BJ652" si="354">IF(AS635="-",AS635,IF(ISNUMBER(AS635),AS635,MID(AS635,1,FIND("-",AS635)-1))+0)</f>
        <v>0</v>
      </c>
      <c r="BK634" s="303">
        <f t="shared" ref="BK634:BK652" si="355">IF(AT635="-",AT635,IF(ISNUMBER(AT635),AT635,MID(AT635,1,FIND("-",AT635)-1))+0)</f>
        <v>0</v>
      </c>
      <c r="BL634" s="303">
        <f t="shared" ref="BL634:BL652" si="356">IF(AV635="-",AV635,IF(ISNUMBER(AV635),AV635,MID(AV635,1,FIND("-",AV635)-1))+0)</f>
        <v>0</v>
      </c>
      <c r="BM634" s="303">
        <f t="shared" ref="BM634:BM652" si="357">IF(AW635="-",AW635,IF(ISNUMBER(AW635),AW635,MID(AW635,1,FIND("-",AW635)-1))+0)</f>
        <v>0</v>
      </c>
      <c r="BN634" s="303">
        <f t="shared" ref="BN634:BN652" si="358">IF(AX635="-",AX635,IF(ISNUMBER(AX635),AX635,MID(AX635,1,FIND("-",AX635)-1))+0)</f>
        <v>0</v>
      </c>
      <c r="CB634" s="307"/>
      <c r="CC634" s="307"/>
      <c r="CD634" s="307"/>
      <c r="CE634" s="307"/>
      <c r="CF634" s="307"/>
      <c r="CG634" s="307"/>
      <c r="CH634" s="307"/>
      <c r="CI634" s="307"/>
      <c r="CJ634" s="307"/>
      <c r="CK634" s="307"/>
      <c r="CL634" s="307"/>
      <c r="CM634" s="307"/>
      <c r="CN634" s="307"/>
      <c r="CO634" s="307"/>
      <c r="CP634" s="307"/>
      <c r="CQ634" s="307"/>
      <c r="CR634" s="307"/>
      <c r="CS634" s="307"/>
      <c r="CT634" s="307"/>
      <c r="CU634" s="307"/>
      <c r="CV634" s="307"/>
      <c r="CW634" s="307"/>
      <c r="CX634" s="307"/>
      <c r="CY634" s="307"/>
      <c r="CZ634" s="307"/>
      <c r="DA634" s="307"/>
      <c r="DB634" s="307"/>
      <c r="DC634" s="307"/>
      <c r="DD634" s="307"/>
      <c r="DE634" s="307"/>
      <c r="DF634" s="307"/>
      <c r="DG634" s="307"/>
      <c r="DH634" s="307"/>
      <c r="DI634" s="390"/>
      <c r="DJ634" s="390"/>
      <c r="DK634" s="307"/>
      <c r="DL634" s="307"/>
      <c r="DM634" s="307"/>
      <c r="DN634" s="307"/>
      <c r="DO634" s="307"/>
      <c r="DP634" s="307"/>
      <c r="DQ634" s="307"/>
      <c r="DR634" s="307"/>
      <c r="DS634" s="307"/>
      <c r="DT634" s="307"/>
      <c r="DU634" s="307"/>
      <c r="DV634" s="307"/>
      <c r="DW634" s="307"/>
      <c r="DX634" s="307"/>
      <c r="DY634" s="307"/>
      <c r="DZ634" s="307"/>
      <c r="EA634" s="307"/>
      <c r="EB634" s="307"/>
      <c r="EC634" s="307"/>
      <c r="ED634" s="307"/>
      <c r="EE634" s="307"/>
      <c r="EF634" s="307"/>
      <c r="EG634" s="307"/>
      <c r="EH634" s="307"/>
      <c r="EI634" s="307"/>
      <c r="EJ634" s="307"/>
      <c r="EK634" s="307"/>
      <c r="EL634" s="307"/>
      <c r="EM634" s="307"/>
      <c r="EN634" s="307"/>
      <c r="EO634" s="307"/>
      <c r="EP634" s="307"/>
      <c r="EQ634" s="307"/>
      <c r="ER634" s="307"/>
      <c r="ES634" s="307"/>
      <c r="ET634" s="307"/>
      <c r="EU634" s="390"/>
      <c r="EV634" s="390"/>
      <c r="EW634" s="307"/>
      <c r="EX634" s="307"/>
      <c r="EY634" s="307"/>
      <c r="EZ634" s="307"/>
      <c r="FA634" s="307"/>
      <c r="FB634" s="307"/>
      <c r="FC634" s="307"/>
      <c r="FD634" s="307"/>
      <c r="FE634" s="307"/>
      <c r="FF634" s="307"/>
      <c r="FG634" s="307"/>
      <c r="FH634" s="307"/>
      <c r="FI634" s="307"/>
      <c r="FJ634" s="307"/>
      <c r="FK634" s="307"/>
      <c r="FL634" s="307"/>
      <c r="FM634" s="307"/>
      <c r="FN634" s="307"/>
      <c r="FO634" s="307"/>
      <c r="FP634" s="307"/>
      <c r="FQ634" s="307"/>
      <c r="FR634" s="307"/>
      <c r="FS634" s="307"/>
      <c r="FT634" s="307"/>
      <c r="FU634" s="307"/>
      <c r="FV634" s="307"/>
      <c r="FW634" s="307"/>
      <c r="FX634" s="307"/>
      <c r="FY634" s="307"/>
      <c r="FZ634" s="307"/>
      <c r="GA634" s="307"/>
      <c r="GB634" s="307"/>
      <c r="GC634" s="307"/>
      <c r="GD634" s="307"/>
      <c r="GE634" s="307"/>
      <c r="GF634" s="307"/>
      <c r="GG634" s="307"/>
      <c r="GH634" s="307"/>
      <c r="GI634" s="307"/>
      <c r="GJ634" s="307"/>
      <c r="GK634" s="307"/>
      <c r="GL634" s="307"/>
      <c r="GM634" s="307"/>
      <c r="GN634" s="307"/>
      <c r="GO634" s="307"/>
      <c r="GP634" s="307"/>
      <c r="GQ634" s="307"/>
      <c r="GR634" s="307"/>
      <c r="GS634" s="307"/>
      <c r="GT634" s="307"/>
      <c r="GU634" s="307"/>
      <c r="GV634" s="307"/>
      <c r="GW634" s="307"/>
      <c r="GX634" s="307"/>
      <c r="GY634" s="307"/>
      <c r="GZ634" s="307"/>
      <c r="HA634" s="307"/>
      <c r="HB634" s="307"/>
      <c r="HC634" s="307"/>
      <c r="HD634" s="307"/>
      <c r="HE634" s="307"/>
      <c r="HF634" s="307"/>
      <c r="HG634" s="307"/>
      <c r="HH634" s="307"/>
      <c r="HI634" s="307"/>
      <c r="HJ634" s="307"/>
      <c r="HK634" s="307"/>
      <c r="HL634" s="307"/>
      <c r="HM634" s="307"/>
      <c r="HN634" s="307"/>
      <c r="HO634" s="307"/>
      <c r="HP634" s="307"/>
      <c r="HQ634" s="307"/>
      <c r="HR634" s="307"/>
      <c r="HS634" s="307"/>
      <c r="HT634" s="307"/>
      <c r="HU634" s="307"/>
      <c r="HV634" s="307"/>
      <c r="HW634" s="307"/>
      <c r="HX634" s="307"/>
      <c r="HY634" s="307"/>
      <c r="HZ634" s="307"/>
      <c r="IA634" s="307"/>
      <c r="IB634" s="307"/>
      <c r="IC634" s="307"/>
      <c r="ID634" s="307"/>
      <c r="IE634" s="307"/>
      <c r="IF634" s="307"/>
      <c r="IG634" s="307"/>
      <c r="IH634" s="307"/>
      <c r="II634" s="307"/>
      <c r="IJ634" s="307"/>
      <c r="IK634" s="307"/>
      <c r="IL634" s="307"/>
      <c r="IM634" s="307"/>
      <c r="IN634" s="307"/>
      <c r="IO634" s="307"/>
      <c r="IP634" s="307"/>
      <c r="IQ634" s="307"/>
      <c r="IR634" s="307"/>
      <c r="IS634" s="307"/>
      <c r="IT634" s="307"/>
      <c r="IU634" s="307"/>
      <c r="IV634" s="307"/>
      <c r="IW634" s="307"/>
      <c r="IX634" s="307"/>
      <c r="IY634" s="307"/>
      <c r="IZ634" s="307"/>
      <c r="JA634" s="307"/>
      <c r="JB634" s="307"/>
      <c r="JC634" s="307"/>
      <c r="JD634" s="307"/>
      <c r="JE634" s="307"/>
      <c r="JF634" s="307"/>
      <c r="JG634" s="307"/>
      <c r="JH634" s="307"/>
      <c r="JI634" s="307"/>
      <c r="JJ634" s="307"/>
      <c r="JK634" s="307"/>
      <c r="JL634" s="307"/>
      <c r="JM634" s="307"/>
      <c r="JN634" s="307"/>
      <c r="JO634" s="307"/>
      <c r="JP634" s="307"/>
      <c r="JQ634" s="307"/>
      <c r="JR634" s="307"/>
      <c r="JS634" s="307"/>
      <c r="JT634" s="307"/>
      <c r="JU634" s="307"/>
      <c r="JV634" s="307"/>
      <c r="JW634" s="307"/>
      <c r="JX634" s="307"/>
      <c r="JY634" s="307"/>
      <c r="JZ634" s="307"/>
      <c r="KA634" s="307"/>
      <c r="KB634" s="307"/>
      <c r="KC634" s="307"/>
      <c r="KD634" s="307"/>
      <c r="KE634" s="307"/>
      <c r="KF634" s="307"/>
      <c r="KG634" s="307"/>
      <c r="KH634" s="307"/>
      <c r="KI634" s="307"/>
      <c r="KJ634" s="307"/>
      <c r="KK634" s="307"/>
      <c r="KL634" s="307"/>
      <c r="KM634" s="307"/>
      <c r="KN634" s="307"/>
      <c r="KO634" s="307"/>
      <c r="KP634" s="307"/>
      <c r="KQ634" s="307"/>
      <c r="KR634" s="307"/>
      <c r="KS634" s="307"/>
      <c r="KT634" s="307"/>
    </row>
    <row r="635" spans="14:306" s="56" customFormat="1" ht="15" customHeight="1">
      <c r="N635" s="410"/>
      <c r="O635" s="311"/>
      <c r="P635" s="311"/>
      <c r="Q635" s="410"/>
      <c r="R635" s="311"/>
      <c r="S635" s="311"/>
      <c r="T635" s="311"/>
      <c r="U635" s="311"/>
      <c r="AG635" s="354">
        <v>1</v>
      </c>
      <c r="AH635" s="354"/>
      <c r="AI635" s="356" t="s">
        <v>107</v>
      </c>
      <c r="AJ635" s="356">
        <v>0</v>
      </c>
      <c r="AK635" s="356" t="s">
        <v>666</v>
      </c>
      <c r="AL635" s="356" t="s">
        <v>286</v>
      </c>
      <c r="AM635" s="356" t="s">
        <v>696</v>
      </c>
      <c r="AN635" s="356" t="s">
        <v>742</v>
      </c>
      <c r="AO635" s="356" t="s">
        <v>286</v>
      </c>
      <c r="AP635" s="356" t="s">
        <v>170</v>
      </c>
      <c r="AQ635" s="356" t="s">
        <v>250</v>
      </c>
      <c r="AR635" s="356" t="s">
        <v>107</v>
      </c>
      <c r="AS635" s="356" t="s">
        <v>666</v>
      </c>
      <c r="AT635" s="356" t="s">
        <v>876</v>
      </c>
      <c r="AU635" s="356"/>
      <c r="AV635" s="356" t="s">
        <v>596</v>
      </c>
      <c r="AW635" s="356" t="s">
        <v>614</v>
      </c>
      <c r="AX635" s="356" t="s">
        <v>306</v>
      </c>
      <c r="AY635" s="303">
        <f t="shared" si="344"/>
        <v>4</v>
      </c>
      <c r="AZ635" s="303">
        <f t="shared" si="345"/>
        <v>1</v>
      </c>
      <c r="BA635" s="303">
        <f t="shared" si="346"/>
        <v>9</v>
      </c>
      <c r="BB635" s="303">
        <f t="shared" si="347"/>
        <v>5</v>
      </c>
      <c r="BC635" s="303">
        <f t="shared" si="348"/>
        <v>20</v>
      </c>
      <c r="BD635" s="303">
        <f t="shared" si="349"/>
        <v>13</v>
      </c>
      <c r="BE635" s="303">
        <f t="shared" si="350"/>
        <v>5</v>
      </c>
      <c r="BF635" s="303">
        <f t="shared" si="351"/>
        <v>7</v>
      </c>
      <c r="BG635" s="303">
        <f t="shared" si="352"/>
        <v>8</v>
      </c>
      <c r="BH635" s="303"/>
      <c r="BI635" s="303">
        <f t="shared" si="353"/>
        <v>4</v>
      </c>
      <c r="BJ635" s="303">
        <f t="shared" si="354"/>
        <v>9</v>
      </c>
      <c r="BK635" s="303">
        <f t="shared" si="355"/>
        <v>30</v>
      </c>
      <c r="BL635" s="303">
        <f t="shared" si="356"/>
        <v>10</v>
      </c>
      <c r="BM635" s="303">
        <f t="shared" si="357"/>
        <v>12</v>
      </c>
      <c r="BN635" s="303">
        <f t="shared" si="358"/>
        <v>6</v>
      </c>
      <c r="CB635" s="307"/>
      <c r="CC635" s="307"/>
      <c r="CD635" s="307"/>
      <c r="CE635" s="307"/>
      <c r="CF635" s="307"/>
      <c r="CG635" s="307"/>
      <c r="CH635" s="307"/>
      <c r="CI635" s="307"/>
      <c r="CJ635" s="307"/>
      <c r="CK635" s="307"/>
      <c r="CL635" s="307"/>
      <c r="CM635" s="307"/>
      <c r="CN635" s="307"/>
      <c r="CO635" s="307"/>
      <c r="CP635" s="307"/>
      <c r="CQ635" s="307"/>
      <c r="CR635" s="307"/>
      <c r="CS635" s="307"/>
      <c r="CT635" s="307"/>
      <c r="CU635" s="307"/>
      <c r="CV635" s="307"/>
      <c r="CW635" s="307"/>
      <c r="CX635" s="307"/>
      <c r="CY635" s="307"/>
      <c r="CZ635" s="307"/>
      <c r="DA635" s="307"/>
      <c r="DB635" s="307"/>
      <c r="DC635" s="307"/>
      <c r="DD635" s="307"/>
      <c r="DE635" s="307"/>
      <c r="DF635" s="307"/>
      <c r="DG635" s="307"/>
      <c r="DH635" s="307"/>
      <c r="DI635" s="390"/>
      <c r="DJ635" s="390"/>
      <c r="DK635" s="307"/>
      <c r="DL635" s="307"/>
      <c r="DM635" s="307"/>
      <c r="DN635" s="307"/>
      <c r="DO635" s="307"/>
      <c r="DP635" s="307"/>
      <c r="DQ635" s="307"/>
      <c r="DR635" s="307"/>
      <c r="DS635" s="307"/>
      <c r="DT635" s="307"/>
      <c r="DU635" s="307"/>
      <c r="DV635" s="307"/>
      <c r="DW635" s="307"/>
      <c r="DX635" s="307"/>
      <c r="DY635" s="307"/>
      <c r="DZ635" s="307"/>
      <c r="EA635" s="307"/>
      <c r="EB635" s="307"/>
      <c r="EC635" s="307"/>
      <c r="ED635" s="307"/>
      <c r="EE635" s="307"/>
      <c r="EF635" s="307"/>
      <c r="EG635" s="307"/>
      <c r="EH635" s="307"/>
      <c r="EI635" s="307"/>
      <c r="EJ635" s="307"/>
      <c r="EK635" s="307"/>
      <c r="EL635" s="307"/>
      <c r="EM635" s="307"/>
      <c r="EN635" s="307"/>
      <c r="EO635" s="307"/>
      <c r="EP635" s="307"/>
      <c r="EQ635" s="307"/>
      <c r="ER635" s="307"/>
      <c r="ES635" s="307"/>
      <c r="ET635" s="307"/>
      <c r="EU635" s="390"/>
      <c r="EV635" s="390"/>
      <c r="EW635" s="307"/>
      <c r="EX635" s="307"/>
      <c r="EY635" s="307"/>
      <c r="EZ635" s="307"/>
      <c r="FA635" s="307"/>
      <c r="FB635" s="307"/>
      <c r="FC635" s="307"/>
      <c r="FD635" s="307"/>
      <c r="FE635" s="307"/>
      <c r="FF635" s="307"/>
      <c r="FG635" s="307"/>
      <c r="FH635" s="307"/>
      <c r="FI635" s="307"/>
      <c r="FJ635" s="307"/>
      <c r="FK635" s="307"/>
      <c r="FL635" s="307"/>
      <c r="FM635" s="307"/>
      <c r="FN635" s="307"/>
      <c r="FO635" s="307"/>
      <c r="FP635" s="307"/>
      <c r="FQ635" s="307"/>
      <c r="FR635" s="307"/>
      <c r="FS635" s="307"/>
      <c r="FT635" s="307"/>
      <c r="FU635" s="307"/>
      <c r="FV635" s="307"/>
      <c r="FW635" s="307"/>
      <c r="FX635" s="307"/>
      <c r="FY635" s="307"/>
      <c r="FZ635" s="307"/>
      <c r="GA635" s="307"/>
      <c r="GB635" s="307"/>
      <c r="GC635" s="307"/>
      <c r="GD635" s="307"/>
      <c r="GE635" s="307"/>
      <c r="GF635" s="307"/>
      <c r="GG635" s="307"/>
      <c r="GH635" s="307"/>
      <c r="GI635" s="307"/>
      <c r="GJ635" s="307"/>
      <c r="GK635" s="307"/>
      <c r="GL635" s="307"/>
      <c r="GM635" s="307"/>
      <c r="GN635" s="307"/>
      <c r="GO635" s="307"/>
      <c r="GP635" s="307"/>
      <c r="GQ635" s="307"/>
      <c r="GR635" s="307"/>
      <c r="GS635" s="307"/>
      <c r="GT635" s="307"/>
      <c r="GU635" s="307"/>
      <c r="GV635" s="307"/>
      <c r="GW635" s="307"/>
      <c r="GX635" s="307"/>
      <c r="GY635" s="307"/>
      <c r="GZ635" s="307"/>
      <c r="HA635" s="307"/>
      <c r="HB635" s="307"/>
      <c r="HC635" s="307"/>
      <c r="HD635" s="307"/>
      <c r="HE635" s="307"/>
      <c r="HF635" s="307"/>
      <c r="HG635" s="307"/>
      <c r="HH635" s="307"/>
      <c r="HI635" s="307"/>
      <c r="HJ635" s="307"/>
      <c r="HK635" s="307"/>
      <c r="HL635" s="307"/>
      <c r="HM635" s="307"/>
      <c r="HN635" s="307"/>
      <c r="HO635" s="307"/>
      <c r="HP635" s="307"/>
      <c r="HQ635" s="307"/>
      <c r="HR635" s="307"/>
      <c r="HS635" s="307"/>
      <c r="HT635" s="307"/>
      <c r="HU635" s="307"/>
      <c r="HV635" s="307"/>
      <c r="HW635" s="307"/>
      <c r="HX635" s="307"/>
      <c r="HY635" s="307"/>
      <c r="HZ635" s="307"/>
      <c r="IA635" s="307"/>
      <c r="IB635" s="307"/>
      <c r="IC635" s="307"/>
      <c r="ID635" s="307"/>
      <c r="IE635" s="307"/>
      <c r="IF635" s="307"/>
      <c r="IG635" s="307"/>
      <c r="IH635" s="307"/>
      <c r="II635" s="307"/>
      <c r="IJ635" s="307"/>
      <c r="IK635" s="307"/>
      <c r="IL635" s="307"/>
      <c r="IM635" s="307"/>
      <c r="IN635" s="307"/>
      <c r="IO635" s="307"/>
      <c r="IP635" s="307"/>
      <c r="IQ635" s="307"/>
      <c r="IR635" s="307"/>
      <c r="IS635" s="307"/>
      <c r="IT635" s="307"/>
      <c r="IU635" s="307"/>
      <c r="IV635" s="307"/>
      <c r="IW635" s="307"/>
      <c r="IX635" s="307"/>
      <c r="IY635" s="307"/>
      <c r="IZ635" s="307"/>
      <c r="JA635" s="307"/>
      <c r="JB635" s="307"/>
      <c r="JC635" s="307"/>
      <c r="JD635" s="307"/>
      <c r="JE635" s="307"/>
      <c r="JF635" s="307"/>
      <c r="JG635" s="307"/>
      <c r="JH635" s="307"/>
      <c r="JI635" s="307"/>
      <c r="JJ635" s="307"/>
      <c r="JK635" s="307"/>
      <c r="JL635" s="307"/>
      <c r="JM635" s="307"/>
      <c r="JN635" s="307"/>
      <c r="JO635" s="307"/>
      <c r="JP635" s="307"/>
      <c r="JQ635" s="307"/>
      <c r="JR635" s="307"/>
      <c r="JS635" s="307"/>
      <c r="JT635" s="307"/>
      <c r="JU635" s="307"/>
      <c r="JV635" s="307"/>
      <c r="JW635" s="307"/>
      <c r="JX635" s="307"/>
      <c r="JY635" s="307"/>
      <c r="JZ635" s="307"/>
      <c r="KA635" s="307"/>
      <c r="KB635" s="307"/>
      <c r="KC635" s="307"/>
      <c r="KD635" s="307"/>
      <c r="KE635" s="307"/>
      <c r="KF635" s="307"/>
      <c r="KG635" s="307"/>
      <c r="KH635" s="307"/>
      <c r="KI635" s="307"/>
      <c r="KJ635" s="307"/>
      <c r="KK635" s="307"/>
      <c r="KL635" s="307"/>
      <c r="KM635" s="307"/>
      <c r="KN635" s="307"/>
      <c r="KO635" s="307"/>
      <c r="KP635" s="307"/>
      <c r="KQ635" s="307"/>
      <c r="KR635" s="307"/>
      <c r="KS635" s="307"/>
      <c r="KT635" s="307"/>
    </row>
    <row r="636" spans="14:306" s="56" customFormat="1" ht="15" customHeight="1">
      <c r="N636" s="410"/>
      <c r="O636" s="311"/>
      <c r="P636" s="311"/>
      <c r="Q636" s="410"/>
      <c r="R636" s="311"/>
      <c r="S636" s="311"/>
      <c r="T636" s="311"/>
      <c r="U636" s="311"/>
      <c r="AG636" s="354">
        <v>2</v>
      </c>
      <c r="AH636" s="354"/>
      <c r="AI636" s="356" t="s">
        <v>61</v>
      </c>
      <c r="AJ636" s="359">
        <v>1</v>
      </c>
      <c r="AK636" s="359">
        <v>9</v>
      </c>
      <c r="AL636" s="356" t="s">
        <v>58</v>
      </c>
      <c r="AM636" s="356" t="s">
        <v>167</v>
      </c>
      <c r="AN636" s="356" t="s">
        <v>85</v>
      </c>
      <c r="AO636" s="356" t="s">
        <v>58</v>
      </c>
      <c r="AP636" s="356" t="s">
        <v>72</v>
      </c>
      <c r="AQ636" s="356" t="s">
        <v>66</v>
      </c>
      <c r="AR636" s="356" t="s">
        <v>61</v>
      </c>
      <c r="AS636" s="356" t="s">
        <v>175</v>
      </c>
      <c r="AT636" s="356" t="s">
        <v>889</v>
      </c>
      <c r="AU636" s="356"/>
      <c r="AV636" s="359">
        <v>10</v>
      </c>
      <c r="AW636" s="356" t="s">
        <v>156</v>
      </c>
      <c r="AX636" s="359">
        <v>6</v>
      </c>
      <c r="AY636" s="303">
        <f t="shared" si="344"/>
        <v>6</v>
      </c>
      <c r="AZ636" s="303">
        <f t="shared" si="345"/>
        <v>2</v>
      </c>
      <c r="BA636" s="303" t="str">
        <f t="shared" si="346"/>
        <v>-</v>
      </c>
      <c r="BB636" s="303">
        <f t="shared" si="347"/>
        <v>7</v>
      </c>
      <c r="BC636" s="303">
        <f t="shared" si="348"/>
        <v>23</v>
      </c>
      <c r="BD636" s="303">
        <f t="shared" si="349"/>
        <v>15</v>
      </c>
      <c r="BE636" s="303">
        <f t="shared" si="350"/>
        <v>7</v>
      </c>
      <c r="BF636" s="303">
        <f t="shared" si="351"/>
        <v>9</v>
      </c>
      <c r="BG636" s="303">
        <f t="shared" si="352"/>
        <v>10</v>
      </c>
      <c r="BH636" s="303"/>
      <c r="BI636" s="303">
        <f t="shared" si="353"/>
        <v>6</v>
      </c>
      <c r="BJ636" s="303">
        <f t="shared" si="354"/>
        <v>12</v>
      </c>
      <c r="BK636" s="303">
        <f t="shared" si="355"/>
        <v>37</v>
      </c>
      <c r="BL636" s="303">
        <f t="shared" si="356"/>
        <v>11</v>
      </c>
      <c r="BM636" s="303">
        <f t="shared" si="357"/>
        <v>14</v>
      </c>
      <c r="BN636" s="303">
        <f t="shared" si="358"/>
        <v>7</v>
      </c>
      <c r="CB636" s="307"/>
      <c r="CC636" s="307"/>
      <c r="CD636" s="307"/>
      <c r="CE636" s="307"/>
      <c r="CF636" s="307"/>
      <c r="CG636" s="307"/>
      <c r="CH636" s="307"/>
      <c r="CI636" s="307"/>
      <c r="CJ636" s="307"/>
      <c r="CK636" s="307"/>
      <c r="CL636" s="307"/>
      <c r="CM636" s="307"/>
      <c r="CN636" s="307"/>
      <c r="CO636" s="307"/>
      <c r="CP636" s="307"/>
      <c r="CQ636" s="307"/>
      <c r="CR636" s="307"/>
      <c r="CS636" s="307"/>
      <c r="CT636" s="307"/>
      <c r="CU636" s="307"/>
      <c r="CV636" s="307"/>
      <c r="CW636" s="307"/>
      <c r="CX636" s="307"/>
      <c r="CY636" s="307"/>
      <c r="CZ636" s="307"/>
      <c r="DA636" s="307"/>
      <c r="DB636" s="307"/>
      <c r="DC636" s="307"/>
      <c r="DD636" s="307"/>
      <c r="DE636" s="307"/>
      <c r="DF636" s="307"/>
      <c r="DG636" s="307"/>
      <c r="DH636" s="307"/>
      <c r="DI636" s="390"/>
      <c r="DJ636" s="390"/>
      <c r="DK636" s="307"/>
      <c r="DL636" s="307"/>
      <c r="DM636" s="307"/>
      <c r="DN636" s="307"/>
      <c r="DO636" s="307"/>
      <c r="DP636" s="307"/>
      <c r="DQ636" s="307"/>
      <c r="DR636" s="307"/>
      <c r="DS636" s="307"/>
      <c r="DT636" s="307"/>
      <c r="DU636" s="307"/>
      <c r="DV636" s="307"/>
      <c r="DW636" s="307"/>
      <c r="DX636" s="307"/>
      <c r="DY636" s="307"/>
      <c r="DZ636" s="307"/>
      <c r="EA636" s="307"/>
      <c r="EB636" s="307"/>
      <c r="EC636" s="307"/>
      <c r="ED636" s="307"/>
      <c r="EE636" s="307"/>
      <c r="EF636" s="307"/>
      <c r="EG636" s="307"/>
      <c r="EH636" s="307"/>
      <c r="EI636" s="307"/>
      <c r="EJ636" s="307"/>
      <c r="EK636" s="307"/>
      <c r="EL636" s="307"/>
      <c r="EM636" s="307"/>
      <c r="EN636" s="307"/>
      <c r="EO636" s="307"/>
      <c r="EP636" s="307"/>
      <c r="EQ636" s="307"/>
      <c r="ER636" s="307"/>
      <c r="ES636" s="307"/>
      <c r="ET636" s="307"/>
      <c r="EU636" s="390"/>
      <c r="EV636" s="390"/>
      <c r="EW636" s="307"/>
      <c r="EX636" s="307"/>
      <c r="EY636" s="307"/>
      <c r="EZ636" s="307"/>
      <c r="FA636" s="307"/>
      <c r="FB636" s="307"/>
      <c r="FC636" s="307"/>
      <c r="FD636" s="307"/>
      <c r="FE636" s="307"/>
      <c r="FF636" s="307"/>
      <c r="FG636" s="307"/>
      <c r="FH636" s="307"/>
      <c r="FI636" s="307"/>
      <c r="FJ636" s="307"/>
      <c r="FK636" s="307"/>
      <c r="FL636" s="307"/>
      <c r="FM636" s="307"/>
      <c r="FN636" s="307"/>
      <c r="FO636" s="307"/>
      <c r="FP636" s="307"/>
      <c r="FQ636" s="307"/>
      <c r="FR636" s="307"/>
      <c r="FS636" s="307"/>
      <c r="FT636" s="307"/>
      <c r="FU636" s="307"/>
      <c r="FV636" s="307"/>
      <c r="FW636" s="307"/>
      <c r="FX636" s="307"/>
      <c r="FY636" s="307"/>
      <c r="FZ636" s="307"/>
      <c r="GA636" s="307"/>
      <c r="GB636" s="307"/>
      <c r="GC636" s="307"/>
      <c r="GD636" s="307"/>
      <c r="GE636" s="307"/>
      <c r="GF636" s="307"/>
      <c r="GG636" s="307"/>
      <c r="GH636" s="307"/>
      <c r="GI636" s="307"/>
      <c r="GJ636" s="307"/>
      <c r="GK636" s="307"/>
      <c r="GL636" s="307"/>
      <c r="GM636" s="307"/>
      <c r="GN636" s="307"/>
      <c r="GO636" s="307"/>
      <c r="GP636" s="307"/>
      <c r="GQ636" s="307"/>
      <c r="GR636" s="307"/>
      <c r="GS636" s="307"/>
      <c r="GT636" s="307"/>
      <c r="GU636" s="307"/>
      <c r="GV636" s="307"/>
      <c r="GW636" s="307"/>
      <c r="GX636" s="307"/>
      <c r="GY636" s="307"/>
      <c r="GZ636" s="307"/>
      <c r="HA636" s="307"/>
      <c r="HB636" s="307"/>
      <c r="HC636" s="307"/>
      <c r="HD636" s="307"/>
      <c r="HE636" s="307"/>
      <c r="HF636" s="307"/>
      <c r="HG636" s="307"/>
      <c r="HH636" s="307"/>
      <c r="HI636" s="307"/>
      <c r="HJ636" s="307"/>
      <c r="HK636" s="307"/>
      <c r="HL636" s="307"/>
      <c r="HM636" s="307"/>
      <c r="HN636" s="307"/>
      <c r="HO636" s="307"/>
      <c r="HP636" s="307"/>
      <c r="HQ636" s="307"/>
      <c r="HR636" s="307"/>
      <c r="HS636" s="307"/>
      <c r="HT636" s="307"/>
      <c r="HU636" s="307"/>
      <c r="HV636" s="307"/>
      <c r="HW636" s="307"/>
      <c r="HX636" s="307"/>
      <c r="HY636" s="307"/>
      <c r="HZ636" s="307"/>
      <c r="IA636" s="307"/>
      <c r="IB636" s="307"/>
      <c r="IC636" s="307"/>
      <c r="ID636" s="307"/>
      <c r="IE636" s="307"/>
      <c r="IF636" s="307"/>
      <c r="IG636" s="307"/>
      <c r="IH636" s="307"/>
      <c r="II636" s="307"/>
      <c r="IJ636" s="307"/>
      <c r="IK636" s="307"/>
      <c r="IL636" s="307"/>
      <c r="IM636" s="307"/>
      <c r="IN636" s="307"/>
      <c r="IO636" s="307"/>
      <c r="IP636" s="307"/>
      <c r="IQ636" s="307"/>
      <c r="IR636" s="307"/>
      <c r="IS636" s="307"/>
      <c r="IT636" s="307"/>
      <c r="IU636" s="307"/>
      <c r="IV636" s="307"/>
      <c r="IW636" s="307"/>
      <c r="IX636" s="307"/>
      <c r="IY636" s="307"/>
      <c r="IZ636" s="307"/>
      <c r="JA636" s="307"/>
      <c r="JB636" s="307"/>
      <c r="JC636" s="307"/>
      <c r="JD636" s="307"/>
      <c r="JE636" s="307"/>
      <c r="JF636" s="307"/>
      <c r="JG636" s="307"/>
      <c r="JH636" s="307"/>
      <c r="JI636" s="307"/>
      <c r="JJ636" s="307"/>
      <c r="JK636" s="307"/>
      <c r="JL636" s="307"/>
      <c r="JM636" s="307"/>
      <c r="JN636" s="307"/>
      <c r="JO636" s="307"/>
      <c r="JP636" s="307"/>
      <c r="JQ636" s="307"/>
      <c r="JR636" s="307"/>
      <c r="JS636" s="307"/>
      <c r="JT636" s="307"/>
      <c r="JU636" s="307"/>
      <c r="JV636" s="307"/>
      <c r="JW636" s="307"/>
      <c r="JX636" s="307"/>
      <c r="JY636" s="307"/>
      <c r="JZ636" s="307"/>
      <c r="KA636" s="307"/>
      <c r="KB636" s="307"/>
      <c r="KC636" s="307"/>
      <c r="KD636" s="307"/>
      <c r="KE636" s="307"/>
      <c r="KF636" s="307"/>
      <c r="KG636" s="307"/>
      <c r="KH636" s="307"/>
      <c r="KI636" s="307"/>
      <c r="KJ636" s="307"/>
      <c r="KK636" s="307"/>
      <c r="KL636" s="307"/>
      <c r="KM636" s="307"/>
      <c r="KN636" s="307"/>
      <c r="KO636" s="307"/>
      <c r="KP636" s="307"/>
      <c r="KQ636" s="307"/>
      <c r="KR636" s="307"/>
      <c r="KS636" s="307"/>
      <c r="KT636" s="307"/>
    </row>
    <row r="637" spans="14:306" s="56" customFormat="1" ht="15" customHeight="1">
      <c r="N637" s="410"/>
      <c r="O637" s="311"/>
      <c r="P637" s="311"/>
      <c r="Q637" s="410"/>
      <c r="R637" s="311"/>
      <c r="S637" s="311"/>
      <c r="T637" s="311"/>
      <c r="U637" s="311"/>
      <c r="AG637" s="354">
        <v>3</v>
      </c>
      <c r="AH637" s="354"/>
      <c r="AI637" s="356" t="s">
        <v>205</v>
      </c>
      <c r="AJ637" s="356" t="s">
        <v>112</v>
      </c>
      <c r="AK637" s="356" t="s">
        <v>0</v>
      </c>
      <c r="AL637" s="359">
        <v>7</v>
      </c>
      <c r="AM637" s="356" t="s">
        <v>186</v>
      </c>
      <c r="AN637" s="356" t="s">
        <v>65</v>
      </c>
      <c r="AO637" s="356" t="s">
        <v>72</v>
      </c>
      <c r="AP637" s="356" t="s">
        <v>113</v>
      </c>
      <c r="AQ637" s="356" t="s">
        <v>68</v>
      </c>
      <c r="AR637" s="356" t="s">
        <v>64</v>
      </c>
      <c r="AS637" s="356" t="s">
        <v>156</v>
      </c>
      <c r="AT637" s="356" t="s">
        <v>252</v>
      </c>
      <c r="AU637" s="356"/>
      <c r="AV637" s="359">
        <v>11</v>
      </c>
      <c r="AW637" s="359">
        <v>14</v>
      </c>
      <c r="AX637" s="359">
        <v>7</v>
      </c>
      <c r="AY637" s="303">
        <f t="shared" si="344"/>
        <v>10</v>
      </c>
      <c r="AZ637" s="303">
        <f t="shared" si="345"/>
        <v>4</v>
      </c>
      <c r="BA637" s="303">
        <f t="shared" si="346"/>
        <v>10</v>
      </c>
      <c r="BB637" s="303">
        <f t="shared" si="347"/>
        <v>8</v>
      </c>
      <c r="BC637" s="303">
        <f t="shared" si="348"/>
        <v>26</v>
      </c>
      <c r="BD637" s="303">
        <f t="shared" si="349"/>
        <v>18</v>
      </c>
      <c r="BE637" s="303">
        <f t="shared" si="350"/>
        <v>9</v>
      </c>
      <c r="BF637" s="303">
        <f t="shared" si="351"/>
        <v>11</v>
      </c>
      <c r="BG637" s="303">
        <f t="shared" si="352"/>
        <v>12</v>
      </c>
      <c r="BH637" s="303"/>
      <c r="BI637" s="303">
        <f t="shared" si="353"/>
        <v>8</v>
      </c>
      <c r="BJ637" s="303">
        <f t="shared" si="354"/>
        <v>14</v>
      </c>
      <c r="BK637" s="303">
        <f t="shared" si="355"/>
        <v>44</v>
      </c>
      <c r="BL637" s="303">
        <f t="shared" si="356"/>
        <v>12</v>
      </c>
      <c r="BM637" s="303">
        <f t="shared" si="357"/>
        <v>15</v>
      </c>
      <c r="BN637" s="303">
        <f t="shared" si="358"/>
        <v>8</v>
      </c>
      <c r="CB637" s="307"/>
      <c r="CC637" s="307"/>
      <c r="CD637" s="307"/>
      <c r="CE637" s="307"/>
      <c r="CF637" s="307"/>
      <c r="CG637" s="307"/>
      <c r="CH637" s="307"/>
      <c r="CI637" s="307"/>
      <c r="CJ637" s="307"/>
      <c r="CK637" s="307"/>
      <c r="CL637" s="307"/>
      <c r="CM637" s="307"/>
      <c r="CN637" s="307"/>
      <c r="CO637" s="307"/>
      <c r="CP637" s="307"/>
      <c r="CQ637" s="307"/>
      <c r="CR637" s="307"/>
      <c r="CS637" s="307"/>
      <c r="CT637" s="307"/>
      <c r="CU637" s="307"/>
      <c r="CV637" s="307"/>
      <c r="CW637" s="307"/>
      <c r="CX637" s="307"/>
      <c r="CY637" s="307"/>
      <c r="CZ637" s="307"/>
      <c r="DA637" s="307"/>
      <c r="DB637" s="307"/>
      <c r="DC637" s="307"/>
      <c r="DD637" s="307"/>
      <c r="DE637" s="307"/>
      <c r="DF637" s="307"/>
      <c r="DG637" s="307"/>
      <c r="DH637" s="307"/>
      <c r="DI637" s="390"/>
      <c r="DJ637" s="390"/>
      <c r="DK637" s="307"/>
      <c r="DL637" s="307"/>
      <c r="DM637" s="307"/>
      <c r="DN637" s="307"/>
      <c r="DO637" s="307"/>
      <c r="DP637" s="307"/>
      <c r="DQ637" s="307"/>
      <c r="DR637" s="307"/>
      <c r="DS637" s="307"/>
      <c r="DT637" s="307"/>
      <c r="DU637" s="307"/>
      <c r="DV637" s="307"/>
      <c r="DW637" s="307"/>
      <c r="DX637" s="307"/>
      <c r="DY637" s="307"/>
      <c r="DZ637" s="307"/>
      <c r="EA637" s="307"/>
      <c r="EB637" s="307"/>
      <c r="EC637" s="307"/>
      <c r="ED637" s="307"/>
      <c r="EE637" s="307"/>
      <c r="EF637" s="307"/>
      <c r="EG637" s="307"/>
      <c r="EH637" s="307"/>
      <c r="EI637" s="307"/>
      <c r="EJ637" s="307"/>
      <c r="EK637" s="307"/>
      <c r="EL637" s="307"/>
      <c r="EM637" s="307"/>
      <c r="EN637" s="307"/>
      <c r="EO637" s="307"/>
      <c r="EP637" s="307"/>
      <c r="EQ637" s="307"/>
      <c r="ER637" s="307"/>
      <c r="ES637" s="307"/>
      <c r="ET637" s="307"/>
      <c r="EU637" s="390"/>
      <c r="EV637" s="390"/>
      <c r="EW637" s="307"/>
      <c r="EX637" s="307"/>
      <c r="EY637" s="307"/>
      <c r="EZ637" s="307"/>
      <c r="FA637" s="307"/>
      <c r="FB637" s="307"/>
      <c r="FC637" s="307"/>
      <c r="FD637" s="307"/>
      <c r="FE637" s="307"/>
      <c r="FF637" s="307"/>
      <c r="FG637" s="307"/>
      <c r="FH637" s="307"/>
      <c r="FI637" s="307"/>
      <c r="FJ637" s="307"/>
      <c r="FK637" s="307"/>
      <c r="FL637" s="307"/>
      <c r="FM637" s="307"/>
      <c r="FN637" s="307"/>
      <c r="FO637" s="307"/>
      <c r="FP637" s="307"/>
      <c r="FQ637" s="307"/>
      <c r="FR637" s="307"/>
      <c r="FS637" s="307"/>
      <c r="FT637" s="307"/>
      <c r="FU637" s="307"/>
      <c r="FV637" s="307"/>
      <c r="FW637" s="307"/>
      <c r="FX637" s="307"/>
      <c r="FY637" s="307"/>
      <c r="FZ637" s="307"/>
      <c r="GA637" s="307"/>
      <c r="GB637" s="307"/>
      <c r="GC637" s="307"/>
      <c r="GD637" s="307"/>
      <c r="GE637" s="307"/>
      <c r="GF637" s="307"/>
      <c r="GG637" s="307"/>
      <c r="GH637" s="307"/>
      <c r="GI637" s="307"/>
      <c r="GJ637" s="307"/>
      <c r="GK637" s="307"/>
      <c r="GL637" s="307"/>
      <c r="GM637" s="307"/>
      <c r="GN637" s="307"/>
      <c r="GO637" s="307"/>
      <c r="GP637" s="307"/>
      <c r="GQ637" s="307"/>
      <c r="GR637" s="307"/>
      <c r="GS637" s="307"/>
      <c r="GT637" s="307"/>
      <c r="GU637" s="307"/>
      <c r="GV637" s="307"/>
      <c r="GW637" s="307"/>
      <c r="GX637" s="307"/>
      <c r="GY637" s="307"/>
      <c r="GZ637" s="307"/>
      <c r="HA637" s="307"/>
      <c r="HB637" s="307"/>
      <c r="HC637" s="307"/>
      <c r="HD637" s="307"/>
      <c r="HE637" s="307"/>
      <c r="HF637" s="307"/>
      <c r="HG637" s="307"/>
      <c r="HH637" s="307"/>
      <c r="HI637" s="307"/>
      <c r="HJ637" s="307"/>
      <c r="HK637" s="307"/>
      <c r="HL637" s="307"/>
      <c r="HM637" s="307"/>
      <c r="HN637" s="307"/>
      <c r="HO637" s="307"/>
      <c r="HP637" s="307"/>
      <c r="HQ637" s="307"/>
      <c r="HR637" s="307"/>
      <c r="HS637" s="307"/>
      <c r="HT637" s="307"/>
      <c r="HU637" s="307"/>
      <c r="HV637" s="307"/>
      <c r="HW637" s="307"/>
      <c r="HX637" s="307"/>
      <c r="HY637" s="307"/>
      <c r="HZ637" s="307"/>
      <c r="IA637" s="307"/>
      <c r="IB637" s="307"/>
      <c r="IC637" s="307"/>
      <c r="ID637" s="307"/>
      <c r="IE637" s="307"/>
      <c r="IF637" s="307"/>
      <c r="IG637" s="307"/>
      <c r="IH637" s="307"/>
      <c r="II637" s="307"/>
      <c r="IJ637" s="307"/>
      <c r="IK637" s="307"/>
      <c r="IL637" s="307"/>
      <c r="IM637" s="307"/>
      <c r="IN637" s="307"/>
      <c r="IO637" s="307"/>
      <c r="IP637" s="307"/>
      <c r="IQ637" s="307"/>
      <c r="IR637" s="307"/>
      <c r="IS637" s="307"/>
      <c r="IT637" s="307"/>
      <c r="IU637" s="307"/>
      <c r="IV637" s="307"/>
      <c r="IW637" s="307"/>
      <c r="IX637" s="307"/>
      <c r="IY637" s="307"/>
      <c r="IZ637" s="307"/>
      <c r="JA637" s="307"/>
      <c r="JB637" s="307"/>
      <c r="JC637" s="307"/>
      <c r="JD637" s="307"/>
      <c r="JE637" s="307"/>
      <c r="JF637" s="307"/>
      <c r="JG637" s="307"/>
      <c r="JH637" s="307"/>
      <c r="JI637" s="307"/>
      <c r="JJ637" s="307"/>
      <c r="JK637" s="307"/>
      <c r="JL637" s="307"/>
      <c r="JM637" s="307"/>
      <c r="JN637" s="307"/>
      <c r="JO637" s="307"/>
      <c r="JP637" s="307"/>
      <c r="JQ637" s="307"/>
      <c r="JR637" s="307"/>
      <c r="JS637" s="307"/>
      <c r="JT637" s="307"/>
      <c r="JU637" s="307"/>
      <c r="JV637" s="307"/>
      <c r="JW637" s="307"/>
      <c r="JX637" s="307"/>
      <c r="JY637" s="307"/>
      <c r="JZ637" s="307"/>
      <c r="KA637" s="307"/>
      <c r="KB637" s="307"/>
      <c r="KC637" s="307"/>
      <c r="KD637" s="307"/>
      <c r="KE637" s="307"/>
      <c r="KF637" s="307"/>
      <c r="KG637" s="307"/>
      <c r="KH637" s="307"/>
      <c r="KI637" s="307"/>
      <c r="KJ637" s="307"/>
      <c r="KK637" s="307"/>
      <c r="KL637" s="307"/>
      <c r="KM637" s="307"/>
      <c r="KN637" s="307"/>
      <c r="KO637" s="307"/>
      <c r="KP637" s="307"/>
      <c r="KQ637" s="307"/>
      <c r="KR637" s="307"/>
      <c r="KS637" s="307"/>
      <c r="KT637" s="307"/>
    </row>
    <row r="638" spans="14:306" s="56" customFormat="1" ht="15" customHeight="1">
      <c r="N638" s="410"/>
      <c r="O638" s="311"/>
      <c r="P638" s="311"/>
      <c r="Q638" s="410"/>
      <c r="R638" s="311"/>
      <c r="S638" s="311"/>
      <c r="T638" s="311"/>
      <c r="U638" s="311"/>
      <c r="AG638" s="354">
        <v>4</v>
      </c>
      <c r="AH638" s="354"/>
      <c r="AI638" s="356" t="s">
        <v>270</v>
      </c>
      <c r="AJ638" s="356" t="s">
        <v>61</v>
      </c>
      <c r="AK638" s="359">
        <v>10</v>
      </c>
      <c r="AL638" s="356" t="s">
        <v>66</v>
      </c>
      <c r="AM638" s="356" t="s">
        <v>74</v>
      </c>
      <c r="AN638" s="356" t="s">
        <v>160</v>
      </c>
      <c r="AO638" s="356" t="s">
        <v>113</v>
      </c>
      <c r="AP638" s="359">
        <v>11</v>
      </c>
      <c r="AQ638" s="403" t="s">
        <v>156</v>
      </c>
      <c r="AR638" s="356" t="s">
        <v>60</v>
      </c>
      <c r="AS638" s="356" t="s">
        <v>157</v>
      </c>
      <c r="AT638" s="356" t="s">
        <v>578</v>
      </c>
      <c r="AU638" s="356"/>
      <c r="AV638" s="359">
        <v>12</v>
      </c>
      <c r="AW638" s="356" t="s">
        <v>76</v>
      </c>
      <c r="AX638" s="359">
        <v>8</v>
      </c>
      <c r="AY638" s="303">
        <f t="shared" si="344"/>
        <v>14</v>
      </c>
      <c r="AZ638" s="303">
        <f t="shared" si="345"/>
        <v>6</v>
      </c>
      <c r="BA638" s="303">
        <f t="shared" si="346"/>
        <v>11</v>
      </c>
      <c r="BB638" s="303">
        <f t="shared" si="347"/>
        <v>10</v>
      </c>
      <c r="BC638" s="303">
        <f t="shared" si="348"/>
        <v>29</v>
      </c>
      <c r="BD638" s="303">
        <f t="shared" si="349"/>
        <v>21</v>
      </c>
      <c r="BE638" s="303">
        <f t="shared" si="350"/>
        <v>11</v>
      </c>
      <c r="BF638" s="303">
        <f t="shared" si="351"/>
        <v>12</v>
      </c>
      <c r="BG638" s="303">
        <f t="shared" si="352"/>
        <v>14</v>
      </c>
      <c r="BH638" s="303"/>
      <c r="BI638" s="303">
        <f t="shared" si="353"/>
        <v>11</v>
      </c>
      <c r="BJ638" s="303">
        <f t="shared" si="354"/>
        <v>16</v>
      </c>
      <c r="BK638" s="303">
        <f t="shared" si="355"/>
        <v>50</v>
      </c>
      <c r="BL638" s="303">
        <f t="shared" si="356"/>
        <v>13</v>
      </c>
      <c r="BM638" s="303">
        <f t="shared" si="357"/>
        <v>17</v>
      </c>
      <c r="BN638" s="303">
        <f t="shared" si="358"/>
        <v>9</v>
      </c>
      <c r="CB638" s="307"/>
      <c r="CC638" s="307"/>
      <c r="CD638" s="307"/>
      <c r="CE638" s="307"/>
      <c r="CF638" s="307"/>
      <c r="CG638" s="307"/>
      <c r="CH638" s="307"/>
      <c r="CI638" s="307"/>
      <c r="CJ638" s="307"/>
      <c r="CK638" s="307"/>
      <c r="CL638" s="307"/>
      <c r="CM638" s="307"/>
      <c r="CN638" s="307"/>
      <c r="CO638" s="307"/>
      <c r="CP638" s="307"/>
      <c r="CQ638" s="307"/>
      <c r="CR638" s="307"/>
      <c r="CS638" s="307"/>
      <c r="CT638" s="307"/>
      <c r="CU638" s="307"/>
      <c r="CV638" s="307"/>
      <c r="CW638" s="307"/>
      <c r="CX638" s="307"/>
      <c r="CY638" s="307"/>
      <c r="CZ638" s="307"/>
      <c r="DA638" s="307"/>
      <c r="DB638" s="307"/>
      <c r="DC638" s="307"/>
      <c r="DD638" s="307"/>
      <c r="DE638" s="307"/>
      <c r="DF638" s="307"/>
      <c r="DG638" s="307"/>
      <c r="DH638" s="307"/>
      <c r="DI638" s="390"/>
      <c r="DJ638" s="390"/>
      <c r="DK638" s="307"/>
      <c r="DL638" s="307"/>
      <c r="DM638" s="307"/>
      <c r="DN638" s="307"/>
      <c r="DO638" s="307"/>
      <c r="DP638" s="307"/>
      <c r="DQ638" s="307"/>
      <c r="DR638" s="307"/>
      <c r="DS638" s="307"/>
      <c r="DT638" s="307"/>
      <c r="DU638" s="307"/>
      <c r="DV638" s="307"/>
      <c r="DW638" s="307"/>
      <c r="DX638" s="307"/>
      <c r="DY638" s="307"/>
      <c r="DZ638" s="307"/>
      <c r="EA638" s="307"/>
      <c r="EB638" s="307"/>
      <c r="EC638" s="307"/>
      <c r="ED638" s="307"/>
      <c r="EE638" s="307"/>
      <c r="EF638" s="307"/>
      <c r="EG638" s="307"/>
      <c r="EH638" s="307"/>
      <c r="EI638" s="307"/>
      <c r="EJ638" s="307"/>
      <c r="EK638" s="307"/>
      <c r="EL638" s="307"/>
      <c r="EM638" s="307"/>
      <c r="EN638" s="307"/>
      <c r="EO638" s="307"/>
      <c r="EP638" s="307"/>
      <c r="EQ638" s="307"/>
      <c r="ER638" s="307"/>
      <c r="ES638" s="307"/>
      <c r="ET638" s="307"/>
      <c r="EU638" s="390"/>
      <c r="EV638" s="390"/>
      <c r="EW638" s="307"/>
      <c r="EX638" s="307"/>
      <c r="EY638" s="307"/>
      <c r="EZ638" s="307"/>
      <c r="FA638" s="307"/>
      <c r="FB638" s="307"/>
      <c r="FC638" s="307"/>
      <c r="FD638" s="307"/>
      <c r="FE638" s="307"/>
      <c r="FF638" s="307"/>
      <c r="FG638" s="307"/>
      <c r="FH638" s="307"/>
      <c r="FI638" s="307"/>
      <c r="FJ638" s="307"/>
      <c r="FK638" s="307"/>
      <c r="FL638" s="307"/>
      <c r="FM638" s="307"/>
      <c r="FN638" s="307"/>
      <c r="FO638" s="307"/>
      <c r="FP638" s="307"/>
      <c r="FQ638" s="307"/>
      <c r="FR638" s="307"/>
      <c r="FS638" s="307"/>
      <c r="FT638" s="307"/>
      <c r="FU638" s="307"/>
      <c r="FV638" s="307"/>
      <c r="FW638" s="307"/>
      <c r="FX638" s="307"/>
      <c r="FY638" s="307"/>
      <c r="FZ638" s="307"/>
      <c r="GA638" s="307"/>
      <c r="GB638" s="307"/>
      <c r="GC638" s="307"/>
      <c r="GD638" s="307"/>
      <c r="GE638" s="307"/>
      <c r="GF638" s="307"/>
      <c r="GG638" s="307"/>
      <c r="GH638" s="307"/>
      <c r="GI638" s="307"/>
      <c r="GJ638" s="307"/>
      <c r="GK638" s="307"/>
      <c r="GL638" s="307"/>
      <c r="GM638" s="307"/>
      <c r="GN638" s="307"/>
      <c r="GO638" s="307"/>
      <c r="GP638" s="307"/>
      <c r="GQ638" s="307"/>
      <c r="GR638" s="307"/>
      <c r="GS638" s="307"/>
      <c r="GT638" s="307"/>
      <c r="GU638" s="307"/>
      <c r="GV638" s="307"/>
      <c r="GW638" s="307"/>
      <c r="GX638" s="307"/>
      <c r="GY638" s="307"/>
      <c r="GZ638" s="307"/>
      <c r="HA638" s="307"/>
      <c r="HB638" s="307"/>
      <c r="HC638" s="307"/>
      <c r="HD638" s="307"/>
      <c r="HE638" s="307"/>
      <c r="HF638" s="307"/>
      <c r="HG638" s="307"/>
      <c r="HH638" s="307"/>
      <c r="HI638" s="307"/>
      <c r="HJ638" s="307"/>
      <c r="HK638" s="307"/>
      <c r="HL638" s="307"/>
      <c r="HM638" s="307"/>
      <c r="HN638" s="307"/>
      <c r="HO638" s="307"/>
      <c r="HP638" s="307"/>
      <c r="HQ638" s="307"/>
      <c r="HR638" s="307"/>
      <c r="HS638" s="307"/>
      <c r="HT638" s="307"/>
      <c r="HU638" s="307"/>
      <c r="HV638" s="307"/>
      <c r="HW638" s="307"/>
      <c r="HX638" s="307"/>
      <c r="HY638" s="307"/>
      <c r="HZ638" s="307"/>
      <c r="IA638" s="307"/>
      <c r="IB638" s="307"/>
      <c r="IC638" s="307"/>
      <c r="ID638" s="307"/>
      <c r="IE638" s="307"/>
      <c r="IF638" s="307"/>
      <c r="IG638" s="307"/>
      <c r="IH638" s="307"/>
      <c r="II638" s="307"/>
      <c r="IJ638" s="307"/>
      <c r="IK638" s="307"/>
      <c r="IL638" s="307"/>
      <c r="IM638" s="307"/>
      <c r="IN638" s="307"/>
      <c r="IO638" s="307"/>
      <c r="IP638" s="307"/>
      <c r="IQ638" s="307"/>
      <c r="IR638" s="307"/>
      <c r="IS638" s="307"/>
      <c r="IT638" s="307"/>
      <c r="IU638" s="307"/>
      <c r="IV638" s="307"/>
      <c r="IW638" s="307"/>
      <c r="IX638" s="307"/>
      <c r="IY638" s="307"/>
      <c r="IZ638" s="307"/>
      <c r="JA638" s="307"/>
      <c r="JB638" s="307"/>
      <c r="JC638" s="307"/>
      <c r="JD638" s="307"/>
      <c r="JE638" s="307"/>
      <c r="JF638" s="307"/>
      <c r="JG638" s="307"/>
      <c r="JH638" s="307"/>
      <c r="JI638" s="307"/>
      <c r="JJ638" s="307"/>
      <c r="JK638" s="307"/>
      <c r="JL638" s="307"/>
      <c r="JM638" s="307"/>
      <c r="JN638" s="307"/>
      <c r="JO638" s="307"/>
      <c r="JP638" s="307"/>
      <c r="JQ638" s="307"/>
      <c r="JR638" s="307"/>
      <c r="JS638" s="307"/>
      <c r="JT638" s="307"/>
      <c r="JU638" s="307"/>
      <c r="JV638" s="307"/>
      <c r="JW638" s="307"/>
      <c r="JX638" s="307"/>
      <c r="JY638" s="307"/>
      <c r="JZ638" s="307"/>
      <c r="KA638" s="307"/>
      <c r="KB638" s="307"/>
      <c r="KC638" s="307"/>
      <c r="KD638" s="307"/>
      <c r="KE638" s="307"/>
      <c r="KF638" s="307"/>
      <c r="KG638" s="307"/>
      <c r="KH638" s="307"/>
      <c r="KI638" s="307"/>
      <c r="KJ638" s="307"/>
      <c r="KK638" s="307"/>
      <c r="KL638" s="307"/>
      <c r="KM638" s="307"/>
      <c r="KN638" s="307"/>
      <c r="KO638" s="307"/>
      <c r="KP638" s="307"/>
      <c r="KQ638" s="307"/>
      <c r="KR638" s="307"/>
      <c r="KS638" s="307"/>
      <c r="KT638" s="307"/>
    </row>
    <row r="639" spans="14:306" s="56" customFormat="1" ht="15" customHeight="1">
      <c r="N639" s="410"/>
      <c r="O639" s="311"/>
      <c r="P639" s="311"/>
      <c r="Q639" s="410"/>
      <c r="R639" s="311"/>
      <c r="S639" s="311"/>
      <c r="T639" s="311"/>
      <c r="U639" s="311"/>
      <c r="AG639" s="354">
        <v>5</v>
      </c>
      <c r="AH639" s="354"/>
      <c r="AI639" s="356" t="s">
        <v>271</v>
      </c>
      <c r="AJ639" s="356" t="s">
        <v>111</v>
      </c>
      <c r="AK639" s="359">
        <v>11</v>
      </c>
      <c r="AL639" s="359">
        <v>10</v>
      </c>
      <c r="AM639" s="356" t="s">
        <v>77</v>
      </c>
      <c r="AN639" s="356" t="s">
        <v>138</v>
      </c>
      <c r="AO639" s="359">
        <v>11</v>
      </c>
      <c r="AP639" s="356" t="s">
        <v>156</v>
      </c>
      <c r="AQ639" s="356" t="s">
        <v>157</v>
      </c>
      <c r="AR639" s="356" t="s">
        <v>71</v>
      </c>
      <c r="AS639" s="356" t="s">
        <v>92</v>
      </c>
      <c r="AT639" s="356" t="s">
        <v>890</v>
      </c>
      <c r="AU639" s="356"/>
      <c r="AV639" s="359">
        <v>13</v>
      </c>
      <c r="AW639" s="359">
        <v>17</v>
      </c>
      <c r="AX639" s="359">
        <v>9</v>
      </c>
      <c r="AY639" s="303">
        <f t="shared" si="344"/>
        <v>18</v>
      </c>
      <c r="AZ639" s="303">
        <f t="shared" si="345"/>
        <v>9</v>
      </c>
      <c r="BA639" s="303">
        <f t="shared" si="346"/>
        <v>12</v>
      </c>
      <c r="BB639" s="303">
        <f t="shared" si="347"/>
        <v>11</v>
      </c>
      <c r="BC639" s="303">
        <f t="shared" si="348"/>
        <v>33</v>
      </c>
      <c r="BD639" s="303">
        <f t="shared" si="349"/>
        <v>23</v>
      </c>
      <c r="BE639" s="303">
        <f t="shared" si="350"/>
        <v>12</v>
      </c>
      <c r="BF639" s="303">
        <f t="shared" si="351"/>
        <v>14</v>
      </c>
      <c r="BG639" s="303">
        <f t="shared" si="352"/>
        <v>16</v>
      </c>
      <c r="BH639" s="303"/>
      <c r="BI639" s="303">
        <f t="shared" si="353"/>
        <v>13</v>
      </c>
      <c r="BJ639" s="303">
        <f t="shared" si="354"/>
        <v>18</v>
      </c>
      <c r="BK639" s="303">
        <f t="shared" si="355"/>
        <v>57</v>
      </c>
      <c r="BL639" s="303">
        <f t="shared" si="356"/>
        <v>14</v>
      </c>
      <c r="BM639" s="303">
        <f t="shared" si="357"/>
        <v>18</v>
      </c>
      <c r="BN639" s="303">
        <f t="shared" si="358"/>
        <v>10</v>
      </c>
      <c r="CB639" s="307"/>
      <c r="CC639" s="307"/>
      <c r="CD639" s="307"/>
      <c r="CE639" s="307"/>
      <c r="CF639" s="307"/>
      <c r="CG639" s="307"/>
      <c r="CH639" s="307"/>
      <c r="CI639" s="307"/>
      <c r="CJ639" s="307"/>
      <c r="CK639" s="307"/>
      <c r="CL639" s="307"/>
      <c r="CM639" s="307"/>
      <c r="CN639" s="307"/>
      <c r="CO639" s="307"/>
      <c r="CP639" s="307"/>
      <c r="CQ639" s="307"/>
      <c r="CR639" s="307"/>
      <c r="CS639" s="307"/>
      <c r="CT639" s="307"/>
      <c r="CU639" s="307"/>
      <c r="CV639" s="307"/>
      <c r="CW639" s="307"/>
      <c r="CX639" s="307"/>
      <c r="CY639" s="307"/>
      <c r="CZ639" s="307"/>
      <c r="DA639" s="307"/>
      <c r="DB639" s="307"/>
      <c r="DC639" s="307"/>
      <c r="DD639" s="307"/>
      <c r="DE639" s="307"/>
      <c r="DF639" s="307"/>
      <c r="DG639" s="307"/>
      <c r="DH639" s="307"/>
      <c r="DI639" s="390"/>
      <c r="DJ639" s="390"/>
      <c r="DK639" s="307"/>
      <c r="DL639" s="307"/>
      <c r="DM639" s="307"/>
      <c r="DN639" s="307"/>
      <c r="DO639" s="307"/>
      <c r="DP639" s="307"/>
      <c r="DQ639" s="307"/>
      <c r="DR639" s="307"/>
      <c r="DS639" s="307"/>
      <c r="DT639" s="307"/>
      <c r="DU639" s="307"/>
      <c r="DV639" s="307"/>
      <c r="DW639" s="307"/>
      <c r="DX639" s="307"/>
      <c r="DY639" s="307"/>
      <c r="DZ639" s="307"/>
      <c r="EA639" s="307"/>
      <c r="EB639" s="307"/>
      <c r="EC639" s="307"/>
      <c r="ED639" s="307"/>
      <c r="EE639" s="307"/>
      <c r="EF639" s="307"/>
      <c r="EG639" s="307"/>
      <c r="EH639" s="307"/>
      <c r="EI639" s="307"/>
      <c r="EJ639" s="307"/>
      <c r="EK639" s="307"/>
      <c r="EL639" s="307"/>
      <c r="EM639" s="307"/>
      <c r="EN639" s="307"/>
      <c r="EO639" s="307"/>
      <c r="EP639" s="307"/>
      <c r="EQ639" s="307"/>
      <c r="ER639" s="307"/>
      <c r="ES639" s="307"/>
      <c r="ET639" s="307"/>
      <c r="EU639" s="390"/>
      <c r="EV639" s="390"/>
      <c r="EW639" s="307"/>
      <c r="EX639" s="307"/>
      <c r="EY639" s="307"/>
      <c r="EZ639" s="307"/>
      <c r="FA639" s="307"/>
      <c r="FB639" s="307"/>
      <c r="FC639" s="307"/>
      <c r="FD639" s="307"/>
      <c r="FE639" s="307"/>
      <c r="FF639" s="307"/>
      <c r="FG639" s="307"/>
      <c r="FH639" s="307"/>
      <c r="FI639" s="307"/>
      <c r="FJ639" s="307"/>
      <c r="FK639" s="307"/>
      <c r="FL639" s="307"/>
      <c r="FM639" s="307"/>
      <c r="FN639" s="307"/>
      <c r="FO639" s="307"/>
      <c r="FP639" s="307"/>
      <c r="FQ639" s="307"/>
      <c r="FR639" s="307"/>
      <c r="FS639" s="307"/>
      <c r="FT639" s="307"/>
      <c r="FU639" s="307"/>
      <c r="FV639" s="307"/>
      <c r="FW639" s="307"/>
      <c r="FX639" s="307"/>
      <c r="FY639" s="307"/>
      <c r="FZ639" s="307"/>
      <c r="GA639" s="307"/>
      <c r="GB639" s="307"/>
      <c r="GC639" s="307"/>
      <c r="GD639" s="307"/>
      <c r="GE639" s="307"/>
      <c r="GF639" s="307"/>
      <c r="GG639" s="307"/>
      <c r="GH639" s="307"/>
      <c r="GI639" s="307"/>
      <c r="GJ639" s="307"/>
      <c r="GK639" s="307"/>
      <c r="GL639" s="307"/>
      <c r="GM639" s="307"/>
      <c r="GN639" s="307"/>
      <c r="GO639" s="307"/>
      <c r="GP639" s="307"/>
      <c r="GQ639" s="307"/>
      <c r="GR639" s="307"/>
      <c r="GS639" s="307"/>
      <c r="GT639" s="307"/>
      <c r="GU639" s="307"/>
      <c r="GV639" s="307"/>
      <c r="GW639" s="307"/>
      <c r="GX639" s="307"/>
      <c r="GY639" s="307"/>
      <c r="GZ639" s="307"/>
      <c r="HA639" s="307"/>
      <c r="HB639" s="307"/>
      <c r="HC639" s="307"/>
      <c r="HD639" s="307"/>
      <c r="HE639" s="307"/>
      <c r="HF639" s="307"/>
      <c r="HG639" s="307"/>
      <c r="HH639" s="307"/>
      <c r="HI639" s="307"/>
      <c r="HJ639" s="307"/>
      <c r="HK639" s="307"/>
      <c r="HL639" s="307"/>
      <c r="HM639" s="307"/>
      <c r="HN639" s="307"/>
      <c r="HO639" s="307"/>
      <c r="HP639" s="307"/>
      <c r="HQ639" s="307"/>
      <c r="HR639" s="307"/>
      <c r="HS639" s="307"/>
      <c r="HT639" s="307"/>
      <c r="HU639" s="307"/>
      <c r="HV639" s="307"/>
      <c r="HW639" s="307"/>
      <c r="HX639" s="307"/>
      <c r="HY639" s="307"/>
      <c r="HZ639" s="307"/>
      <c r="IA639" s="307"/>
      <c r="IB639" s="307"/>
      <c r="IC639" s="307"/>
      <c r="ID639" s="307"/>
      <c r="IE639" s="307"/>
      <c r="IF639" s="307"/>
      <c r="IG639" s="307"/>
      <c r="IH639" s="307"/>
      <c r="II639" s="307"/>
      <c r="IJ639" s="307"/>
      <c r="IK639" s="307"/>
      <c r="IL639" s="307"/>
      <c r="IM639" s="307"/>
      <c r="IN639" s="307"/>
      <c r="IO639" s="307"/>
      <c r="IP639" s="307"/>
      <c r="IQ639" s="307"/>
      <c r="IR639" s="307"/>
      <c r="IS639" s="307"/>
      <c r="IT639" s="307"/>
      <c r="IU639" s="307"/>
      <c r="IV639" s="307"/>
      <c r="IW639" s="307"/>
      <c r="IX639" s="307"/>
      <c r="IY639" s="307"/>
      <c r="IZ639" s="307"/>
      <c r="JA639" s="307"/>
      <c r="JB639" s="307"/>
      <c r="JC639" s="307"/>
      <c r="JD639" s="307"/>
      <c r="JE639" s="307"/>
      <c r="JF639" s="307"/>
      <c r="JG639" s="307"/>
      <c r="JH639" s="307"/>
      <c r="JI639" s="307"/>
      <c r="JJ639" s="307"/>
      <c r="JK639" s="307"/>
      <c r="JL639" s="307"/>
      <c r="JM639" s="307"/>
      <c r="JN639" s="307"/>
      <c r="JO639" s="307"/>
      <c r="JP639" s="307"/>
      <c r="JQ639" s="307"/>
      <c r="JR639" s="307"/>
      <c r="JS639" s="307"/>
      <c r="JT639" s="307"/>
      <c r="JU639" s="307"/>
      <c r="JV639" s="307"/>
      <c r="JW639" s="307"/>
      <c r="JX639" s="307"/>
      <c r="JY639" s="307"/>
      <c r="JZ639" s="307"/>
      <c r="KA639" s="307"/>
      <c r="KB639" s="307"/>
      <c r="KC639" s="307"/>
      <c r="KD639" s="307"/>
      <c r="KE639" s="307"/>
      <c r="KF639" s="307"/>
      <c r="KG639" s="307"/>
      <c r="KH639" s="307"/>
      <c r="KI639" s="307"/>
      <c r="KJ639" s="307"/>
      <c r="KK639" s="307"/>
      <c r="KL639" s="307"/>
      <c r="KM639" s="307"/>
      <c r="KN639" s="307"/>
      <c r="KO639" s="307"/>
      <c r="KP639" s="307"/>
      <c r="KQ639" s="307"/>
      <c r="KR639" s="307"/>
      <c r="KS639" s="307"/>
      <c r="KT639" s="307"/>
    </row>
    <row r="640" spans="14:306" s="56" customFormat="1" ht="15" customHeight="1">
      <c r="N640" s="410"/>
      <c r="O640" s="311"/>
      <c r="P640" s="311"/>
      <c r="Q640" s="410"/>
      <c r="R640" s="311"/>
      <c r="S640" s="311"/>
      <c r="T640" s="311"/>
      <c r="U640" s="311"/>
      <c r="AG640" s="354">
        <v>6</v>
      </c>
      <c r="AH640" s="354"/>
      <c r="AI640" s="356" t="s">
        <v>172</v>
      </c>
      <c r="AJ640" s="356" t="s">
        <v>177</v>
      </c>
      <c r="AK640" s="359">
        <v>12</v>
      </c>
      <c r="AL640" s="356" t="s">
        <v>71</v>
      </c>
      <c r="AM640" s="356" t="s">
        <v>245</v>
      </c>
      <c r="AN640" s="356" t="s">
        <v>186</v>
      </c>
      <c r="AO640" s="356" t="s">
        <v>156</v>
      </c>
      <c r="AP640" s="356" t="s">
        <v>157</v>
      </c>
      <c r="AQ640" s="356" t="s">
        <v>92</v>
      </c>
      <c r="AR640" s="356" t="s">
        <v>244</v>
      </c>
      <c r="AS640" s="356" t="s">
        <v>130</v>
      </c>
      <c r="AT640" s="356" t="s">
        <v>891</v>
      </c>
      <c r="AU640" s="356"/>
      <c r="AV640" s="359">
        <v>14</v>
      </c>
      <c r="AW640" s="356" t="s">
        <v>130</v>
      </c>
      <c r="AX640" s="356">
        <v>10</v>
      </c>
      <c r="AY640" s="303">
        <f t="shared" si="344"/>
        <v>23</v>
      </c>
      <c r="AZ640" s="303">
        <f t="shared" si="345"/>
        <v>13</v>
      </c>
      <c r="BA640" s="303" t="str">
        <f t="shared" si="346"/>
        <v>-</v>
      </c>
      <c r="BB640" s="303">
        <f t="shared" si="347"/>
        <v>13</v>
      </c>
      <c r="BC640" s="303">
        <f t="shared" si="348"/>
        <v>37</v>
      </c>
      <c r="BD640" s="303">
        <f t="shared" si="349"/>
        <v>26</v>
      </c>
      <c r="BE640" s="303">
        <f t="shared" si="350"/>
        <v>14</v>
      </c>
      <c r="BF640" s="303">
        <f t="shared" si="351"/>
        <v>16</v>
      </c>
      <c r="BG640" s="303">
        <f t="shared" si="352"/>
        <v>18</v>
      </c>
      <c r="BH640" s="303"/>
      <c r="BI640" s="303">
        <f t="shared" si="353"/>
        <v>16</v>
      </c>
      <c r="BJ640" s="303">
        <f t="shared" si="354"/>
        <v>20</v>
      </c>
      <c r="BK640" s="303">
        <f t="shared" si="355"/>
        <v>64</v>
      </c>
      <c r="BL640" s="303">
        <f t="shared" si="356"/>
        <v>15</v>
      </c>
      <c r="BM640" s="303">
        <f t="shared" si="357"/>
        <v>20</v>
      </c>
      <c r="BN640" s="303">
        <f t="shared" si="358"/>
        <v>11</v>
      </c>
      <c r="CB640" s="307"/>
      <c r="CC640" s="307"/>
      <c r="CD640" s="307"/>
      <c r="CE640" s="307"/>
      <c r="CF640" s="307"/>
      <c r="CG640" s="307"/>
      <c r="CH640" s="307"/>
      <c r="CI640" s="307"/>
      <c r="CJ640" s="307"/>
      <c r="CK640" s="307"/>
      <c r="CL640" s="307"/>
      <c r="CM640" s="307"/>
      <c r="CN640" s="307"/>
      <c r="CO640" s="307"/>
      <c r="CP640" s="307"/>
      <c r="CQ640" s="307"/>
      <c r="CR640" s="307"/>
      <c r="CS640" s="307"/>
      <c r="CT640" s="307"/>
      <c r="CU640" s="307"/>
      <c r="CV640" s="307"/>
      <c r="CW640" s="307"/>
      <c r="CX640" s="307"/>
      <c r="CY640" s="307"/>
      <c r="CZ640" s="307"/>
      <c r="DA640" s="307"/>
      <c r="DB640" s="307"/>
      <c r="DC640" s="307"/>
      <c r="DD640" s="307"/>
      <c r="DE640" s="307"/>
      <c r="DF640" s="307"/>
      <c r="DG640" s="307"/>
      <c r="DH640" s="307"/>
      <c r="DI640" s="390"/>
      <c r="DJ640" s="390"/>
      <c r="DK640" s="307"/>
      <c r="DL640" s="307"/>
      <c r="DM640" s="307"/>
      <c r="DN640" s="307"/>
      <c r="DO640" s="307"/>
      <c r="DP640" s="307"/>
      <c r="DQ640" s="307"/>
      <c r="DR640" s="307"/>
      <c r="DS640" s="307"/>
      <c r="DT640" s="307"/>
      <c r="DU640" s="307"/>
      <c r="DV640" s="307"/>
      <c r="DW640" s="307"/>
      <c r="DX640" s="307"/>
      <c r="DY640" s="307"/>
      <c r="DZ640" s="307"/>
      <c r="EA640" s="307"/>
      <c r="EB640" s="307"/>
      <c r="EC640" s="307"/>
      <c r="ED640" s="307"/>
      <c r="EE640" s="307"/>
      <c r="EF640" s="307"/>
      <c r="EG640" s="307"/>
      <c r="EH640" s="307"/>
      <c r="EI640" s="307"/>
      <c r="EJ640" s="307"/>
      <c r="EK640" s="307"/>
      <c r="EL640" s="307"/>
      <c r="EM640" s="307"/>
      <c r="EN640" s="307"/>
      <c r="EO640" s="307"/>
      <c r="EP640" s="307"/>
      <c r="EQ640" s="307"/>
      <c r="ER640" s="307"/>
      <c r="ES640" s="307"/>
      <c r="ET640" s="307"/>
      <c r="EU640" s="390"/>
      <c r="EV640" s="390"/>
      <c r="EW640" s="307"/>
      <c r="EX640" s="307"/>
      <c r="EY640" s="307"/>
      <c r="EZ640" s="307"/>
      <c r="FA640" s="307"/>
      <c r="FB640" s="307"/>
      <c r="FC640" s="307"/>
      <c r="FD640" s="307"/>
      <c r="FE640" s="307"/>
      <c r="FF640" s="307"/>
      <c r="FG640" s="307"/>
      <c r="FH640" s="307"/>
      <c r="FI640" s="307"/>
      <c r="FJ640" s="307"/>
      <c r="FK640" s="307"/>
      <c r="FL640" s="307"/>
      <c r="FM640" s="307"/>
      <c r="FN640" s="307"/>
      <c r="FO640" s="307"/>
      <c r="FP640" s="307"/>
      <c r="FQ640" s="307"/>
      <c r="FR640" s="307"/>
      <c r="FS640" s="307"/>
      <c r="FT640" s="307"/>
      <c r="FU640" s="307"/>
      <c r="FV640" s="307"/>
      <c r="FW640" s="307"/>
      <c r="FX640" s="307"/>
      <c r="FY640" s="307"/>
      <c r="FZ640" s="307"/>
      <c r="GA640" s="307"/>
      <c r="GB640" s="307"/>
      <c r="GC640" s="307"/>
      <c r="GD640" s="307"/>
      <c r="GE640" s="307"/>
      <c r="GF640" s="307"/>
      <c r="GG640" s="307"/>
      <c r="GH640" s="307"/>
      <c r="GI640" s="307"/>
      <c r="GJ640" s="307"/>
      <c r="GK640" s="307"/>
      <c r="GL640" s="307"/>
      <c r="GM640" s="307"/>
      <c r="GN640" s="307"/>
      <c r="GO640" s="307"/>
      <c r="GP640" s="307"/>
      <c r="GQ640" s="307"/>
      <c r="GR640" s="307"/>
      <c r="GS640" s="307"/>
      <c r="GT640" s="307"/>
      <c r="GU640" s="307"/>
      <c r="GV640" s="307"/>
      <c r="GW640" s="307"/>
      <c r="GX640" s="307"/>
      <c r="GY640" s="307"/>
      <c r="GZ640" s="307"/>
      <c r="HA640" s="307"/>
      <c r="HB640" s="307"/>
      <c r="HC640" s="307"/>
      <c r="HD640" s="307"/>
      <c r="HE640" s="307"/>
      <c r="HF640" s="307"/>
      <c r="HG640" s="307"/>
      <c r="HH640" s="307"/>
      <c r="HI640" s="307"/>
      <c r="HJ640" s="307"/>
      <c r="HK640" s="307"/>
      <c r="HL640" s="307"/>
      <c r="HM640" s="307"/>
      <c r="HN640" s="307"/>
      <c r="HO640" s="307"/>
      <c r="HP640" s="307"/>
      <c r="HQ640" s="307"/>
      <c r="HR640" s="307"/>
      <c r="HS640" s="307"/>
      <c r="HT640" s="307"/>
      <c r="HU640" s="307"/>
      <c r="HV640" s="307"/>
      <c r="HW640" s="307"/>
      <c r="HX640" s="307"/>
      <c r="HY640" s="307"/>
      <c r="HZ640" s="307"/>
      <c r="IA640" s="307"/>
      <c r="IB640" s="307"/>
      <c r="IC640" s="307"/>
      <c r="ID640" s="307"/>
      <c r="IE640" s="307"/>
      <c r="IF640" s="307"/>
      <c r="IG640" s="307"/>
      <c r="IH640" s="307"/>
      <c r="II640" s="307"/>
      <c r="IJ640" s="307"/>
      <c r="IK640" s="307"/>
      <c r="IL640" s="307"/>
      <c r="IM640" s="307"/>
      <c r="IN640" s="307"/>
      <c r="IO640" s="307"/>
      <c r="IP640" s="307"/>
      <c r="IQ640" s="307"/>
      <c r="IR640" s="307"/>
      <c r="IS640" s="307"/>
      <c r="IT640" s="307"/>
      <c r="IU640" s="307"/>
      <c r="IV640" s="307"/>
      <c r="IW640" s="307"/>
      <c r="IX640" s="307"/>
      <c r="IY640" s="307"/>
      <c r="IZ640" s="307"/>
      <c r="JA640" s="307"/>
      <c r="JB640" s="307"/>
      <c r="JC640" s="307"/>
      <c r="JD640" s="307"/>
      <c r="JE640" s="307"/>
      <c r="JF640" s="307"/>
      <c r="JG640" s="307"/>
      <c r="JH640" s="307"/>
      <c r="JI640" s="307"/>
      <c r="JJ640" s="307"/>
      <c r="JK640" s="307"/>
      <c r="JL640" s="307"/>
      <c r="JM640" s="307"/>
      <c r="JN640" s="307"/>
      <c r="JO640" s="307"/>
      <c r="JP640" s="307"/>
      <c r="JQ640" s="307"/>
      <c r="JR640" s="307"/>
      <c r="JS640" s="307"/>
      <c r="JT640" s="307"/>
      <c r="JU640" s="307"/>
      <c r="JV640" s="307"/>
      <c r="JW640" s="307"/>
      <c r="JX640" s="307"/>
      <c r="JY640" s="307"/>
      <c r="JZ640" s="307"/>
      <c r="KA640" s="307"/>
      <c r="KB640" s="307"/>
      <c r="KC640" s="307"/>
      <c r="KD640" s="307"/>
      <c r="KE640" s="307"/>
      <c r="KF640" s="307"/>
      <c r="KG640" s="307"/>
      <c r="KH640" s="307"/>
      <c r="KI640" s="307"/>
      <c r="KJ640" s="307"/>
      <c r="KK640" s="307"/>
      <c r="KL640" s="307"/>
      <c r="KM640" s="307"/>
      <c r="KN640" s="307"/>
      <c r="KO640" s="307"/>
      <c r="KP640" s="307"/>
      <c r="KQ640" s="307"/>
      <c r="KR640" s="307"/>
      <c r="KS640" s="307"/>
      <c r="KT640" s="307"/>
    </row>
    <row r="641" spans="14:306" s="56" customFormat="1" ht="15" customHeight="1">
      <c r="N641" s="410"/>
      <c r="O641" s="311"/>
      <c r="P641" s="311"/>
      <c r="Q641" s="410"/>
      <c r="R641" s="311"/>
      <c r="S641" s="311"/>
      <c r="T641" s="311"/>
      <c r="U641" s="311"/>
      <c r="AG641" s="354">
        <v>7</v>
      </c>
      <c r="AH641" s="354"/>
      <c r="AI641" s="356" t="s">
        <v>123</v>
      </c>
      <c r="AJ641" s="356" t="s">
        <v>244</v>
      </c>
      <c r="AK641" s="356" t="s">
        <v>0</v>
      </c>
      <c r="AL641" s="359">
        <v>13</v>
      </c>
      <c r="AM641" s="356" t="s">
        <v>228</v>
      </c>
      <c r="AN641" s="356" t="s">
        <v>93</v>
      </c>
      <c r="AO641" s="359">
        <v>14</v>
      </c>
      <c r="AP641" s="356" t="s">
        <v>92</v>
      </c>
      <c r="AQ641" s="356" t="s">
        <v>130</v>
      </c>
      <c r="AR641" s="356" t="s">
        <v>92</v>
      </c>
      <c r="AS641" s="356" t="s">
        <v>81</v>
      </c>
      <c r="AT641" s="356" t="s">
        <v>892</v>
      </c>
      <c r="AU641" s="356"/>
      <c r="AV641" s="359">
        <v>15</v>
      </c>
      <c r="AW641" s="359">
        <v>20</v>
      </c>
      <c r="AX641" s="356">
        <v>11</v>
      </c>
      <c r="AY641" s="303">
        <f t="shared" si="344"/>
        <v>27</v>
      </c>
      <c r="AZ641" s="303">
        <f t="shared" si="345"/>
        <v>16</v>
      </c>
      <c r="BA641" s="303">
        <f t="shared" si="346"/>
        <v>13</v>
      </c>
      <c r="BB641" s="303">
        <f t="shared" si="347"/>
        <v>14</v>
      </c>
      <c r="BC641" s="303">
        <f t="shared" si="348"/>
        <v>41</v>
      </c>
      <c r="BD641" s="303">
        <f t="shared" si="349"/>
        <v>28</v>
      </c>
      <c r="BE641" s="303">
        <f t="shared" si="350"/>
        <v>15</v>
      </c>
      <c r="BF641" s="303">
        <f t="shared" si="351"/>
        <v>18</v>
      </c>
      <c r="BG641" s="303">
        <f t="shared" si="352"/>
        <v>20</v>
      </c>
      <c r="BH641" s="303"/>
      <c r="BI641" s="303">
        <f t="shared" si="353"/>
        <v>18</v>
      </c>
      <c r="BJ641" s="303">
        <f t="shared" si="354"/>
        <v>22</v>
      </c>
      <c r="BK641" s="303">
        <f t="shared" si="355"/>
        <v>71</v>
      </c>
      <c r="BL641" s="303">
        <f t="shared" si="356"/>
        <v>16</v>
      </c>
      <c r="BM641" s="303">
        <f t="shared" si="357"/>
        <v>21</v>
      </c>
      <c r="BN641" s="303">
        <f t="shared" si="358"/>
        <v>12</v>
      </c>
      <c r="CB641" s="307"/>
      <c r="CC641" s="307"/>
      <c r="CD641" s="307"/>
      <c r="CE641" s="307"/>
      <c r="CF641" s="307"/>
      <c r="CG641" s="307"/>
      <c r="CH641" s="307"/>
      <c r="CI641" s="307"/>
      <c r="CJ641" s="307"/>
      <c r="CK641" s="307"/>
      <c r="CL641" s="307"/>
      <c r="CM641" s="307"/>
      <c r="CN641" s="307"/>
      <c r="CO641" s="307"/>
      <c r="CP641" s="307"/>
      <c r="CQ641" s="307"/>
      <c r="CR641" s="307"/>
      <c r="CS641" s="307"/>
      <c r="CT641" s="307"/>
      <c r="CU641" s="307"/>
      <c r="CV641" s="307"/>
      <c r="CW641" s="307"/>
      <c r="CX641" s="307"/>
      <c r="CY641" s="307"/>
      <c r="CZ641" s="307"/>
      <c r="DA641" s="307"/>
      <c r="DB641" s="307"/>
      <c r="DC641" s="307"/>
      <c r="DD641" s="307"/>
      <c r="DE641" s="307"/>
      <c r="DF641" s="307"/>
      <c r="DG641" s="307"/>
      <c r="DH641" s="307"/>
      <c r="DI641" s="390"/>
      <c r="DJ641" s="390"/>
      <c r="DK641" s="307"/>
      <c r="DL641" s="307"/>
      <c r="DM641" s="307"/>
      <c r="DN641" s="307"/>
      <c r="DO641" s="307"/>
      <c r="DP641" s="307"/>
      <c r="DQ641" s="307"/>
      <c r="DR641" s="307"/>
      <c r="DS641" s="307"/>
      <c r="DT641" s="307"/>
      <c r="DU641" s="307"/>
      <c r="DV641" s="307"/>
      <c r="DW641" s="307"/>
      <c r="DX641" s="307"/>
      <c r="DY641" s="307"/>
      <c r="DZ641" s="307"/>
      <c r="EA641" s="307"/>
      <c r="EB641" s="307"/>
      <c r="EC641" s="307"/>
      <c r="ED641" s="307"/>
      <c r="EE641" s="307"/>
      <c r="EF641" s="307"/>
      <c r="EG641" s="307"/>
      <c r="EH641" s="307"/>
      <c r="EI641" s="307"/>
      <c r="EJ641" s="307"/>
      <c r="EK641" s="307"/>
      <c r="EL641" s="307"/>
      <c r="EM641" s="307"/>
      <c r="EN641" s="307"/>
      <c r="EO641" s="307"/>
      <c r="EP641" s="307"/>
      <c r="EQ641" s="307"/>
      <c r="ER641" s="307"/>
      <c r="ES641" s="307"/>
      <c r="ET641" s="307"/>
      <c r="EU641" s="390"/>
      <c r="EV641" s="390"/>
      <c r="EW641" s="307"/>
      <c r="EX641" s="307"/>
      <c r="EY641" s="307"/>
      <c r="EZ641" s="307"/>
      <c r="FA641" s="307"/>
      <c r="FB641" s="307"/>
      <c r="FC641" s="307"/>
      <c r="FD641" s="307"/>
      <c r="FE641" s="307"/>
      <c r="FF641" s="307"/>
      <c r="FG641" s="307"/>
      <c r="FH641" s="307"/>
      <c r="FI641" s="307"/>
      <c r="FJ641" s="307"/>
      <c r="FK641" s="307"/>
      <c r="FL641" s="307"/>
      <c r="FM641" s="307"/>
      <c r="FN641" s="307"/>
      <c r="FO641" s="307"/>
      <c r="FP641" s="307"/>
      <c r="FQ641" s="307"/>
      <c r="FR641" s="307"/>
      <c r="FS641" s="307"/>
      <c r="FT641" s="307"/>
      <c r="FU641" s="307"/>
      <c r="FV641" s="307"/>
      <c r="FW641" s="307"/>
      <c r="FX641" s="307"/>
      <c r="FY641" s="307"/>
      <c r="FZ641" s="307"/>
      <c r="GA641" s="307"/>
      <c r="GB641" s="307"/>
      <c r="GC641" s="307"/>
      <c r="GD641" s="307"/>
      <c r="GE641" s="307"/>
      <c r="GF641" s="307"/>
      <c r="GG641" s="307"/>
      <c r="GH641" s="307"/>
      <c r="GI641" s="307"/>
      <c r="GJ641" s="307"/>
      <c r="GK641" s="307"/>
      <c r="GL641" s="307"/>
      <c r="GM641" s="307"/>
      <c r="GN641" s="307"/>
      <c r="GO641" s="307"/>
      <c r="GP641" s="307"/>
      <c r="GQ641" s="307"/>
      <c r="GR641" s="307"/>
      <c r="GS641" s="307"/>
      <c r="GT641" s="307"/>
      <c r="GU641" s="307"/>
      <c r="GV641" s="307"/>
      <c r="GW641" s="307"/>
      <c r="GX641" s="307"/>
      <c r="GY641" s="307"/>
      <c r="GZ641" s="307"/>
      <c r="HA641" s="307"/>
      <c r="HB641" s="307"/>
      <c r="HC641" s="307"/>
      <c r="HD641" s="307"/>
      <c r="HE641" s="307"/>
      <c r="HF641" s="307"/>
      <c r="HG641" s="307"/>
      <c r="HH641" s="307"/>
      <c r="HI641" s="307"/>
      <c r="HJ641" s="307"/>
      <c r="HK641" s="307"/>
      <c r="HL641" s="307"/>
      <c r="HM641" s="307"/>
      <c r="HN641" s="307"/>
      <c r="HO641" s="307"/>
      <c r="HP641" s="307"/>
      <c r="HQ641" s="307"/>
      <c r="HR641" s="307"/>
      <c r="HS641" s="307"/>
      <c r="HT641" s="307"/>
      <c r="HU641" s="307"/>
      <c r="HV641" s="307"/>
      <c r="HW641" s="307"/>
      <c r="HX641" s="307"/>
      <c r="HY641" s="307"/>
      <c r="HZ641" s="307"/>
      <c r="IA641" s="307"/>
      <c r="IB641" s="307"/>
      <c r="IC641" s="307"/>
      <c r="ID641" s="307"/>
      <c r="IE641" s="307"/>
      <c r="IF641" s="307"/>
      <c r="IG641" s="307"/>
      <c r="IH641" s="307"/>
      <c r="II641" s="307"/>
      <c r="IJ641" s="307"/>
      <c r="IK641" s="307"/>
      <c r="IL641" s="307"/>
      <c r="IM641" s="307"/>
      <c r="IN641" s="307"/>
      <c r="IO641" s="307"/>
      <c r="IP641" s="307"/>
      <c r="IQ641" s="307"/>
      <c r="IR641" s="307"/>
      <c r="IS641" s="307"/>
      <c r="IT641" s="307"/>
      <c r="IU641" s="307"/>
      <c r="IV641" s="307"/>
      <c r="IW641" s="307"/>
      <c r="IX641" s="307"/>
      <c r="IY641" s="307"/>
      <c r="IZ641" s="307"/>
      <c r="JA641" s="307"/>
      <c r="JB641" s="307"/>
      <c r="JC641" s="307"/>
      <c r="JD641" s="307"/>
      <c r="JE641" s="307"/>
      <c r="JF641" s="307"/>
      <c r="JG641" s="307"/>
      <c r="JH641" s="307"/>
      <c r="JI641" s="307"/>
      <c r="JJ641" s="307"/>
      <c r="JK641" s="307"/>
      <c r="JL641" s="307"/>
      <c r="JM641" s="307"/>
      <c r="JN641" s="307"/>
      <c r="JO641" s="307"/>
      <c r="JP641" s="307"/>
      <c r="JQ641" s="307"/>
      <c r="JR641" s="307"/>
      <c r="JS641" s="307"/>
      <c r="JT641" s="307"/>
      <c r="JU641" s="307"/>
      <c r="JV641" s="307"/>
      <c r="JW641" s="307"/>
      <c r="JX641" s="307"/>
      <c r="JY641" s="307"/>
      <c r="JZ641" s="307"/>
      <c r="KA641" s="307"/>
      <c r="KB641" s="307"/>
      <c r="KC641" s="307"/>
      <c r="KD641" s="307"/>
      <c r="KE641" s="307"/>
      <c r="KF641" s="307"/>
      <c r="KG641" s="307"/>
      <c r="KH641" s="307"/>
      <c r="KI641" s="307"/>
      <c r="KJ641" s="307"/>
      <c r="KK641" s="307"/>
      <c r="KL641" s="307"/>
      <c r="KM641" s="307"/>
      <c r="KN641" s="307"/>
      <c r="KO641" s="307"/>
      <c r="KP641" s="307"/>
      <c r="KQ641" s="307"/>
      <c r="KR641" s="307"/>
      <c r="KS641" s="307"/>
      <c r="KT641" s="307"/>
    </row>
    <row r="642" spans="14:306" s="56" customFormat="1" ht="15" customHeight="1">
      <c r="N642" s="410"/>
      <c r="O642" s="311"/>
      <c r="P642" s="311"/>
      <c r="Q642" s="410"/>
      <c r="R642" s="311"/>
      <c r="S642" s="311"/>
      <c r="T642" s="311"/>
      <c r="U642" s="311"/>
      <c r="AG642" s="354">
        <v>8</v>
      </c>
      <c r="AH642" s="354"/>
      <c r="AI642" s="356" t="s">
        <v>125</v>
      </c>
      <c r="AJ642" s="356" t="s">
        <v>119</v>
      </c>
      <c r="AK642" s="359">
        <v>13</v>
      </c>
      <c r="AL642" s="356" t="s">
        <v>157</v>
      </c>
      <c r="AM642" s="356" t="s">
        <v>282</v>
      </c>
      <c r="AN642" s="356" t="s">
        <v>91</v>
      </c>
      <c r="AO642" s="356" t="s">
        <v>76</v>
      </c>
      <c r="AP642" s="359">
        <v>18</v>
      </c>
      <c r="AQ642" s="356" t="s">
        <v>81</v>
      </c>
      <c r="AR642" s="356" t="s">
        <v>160</v>
      </c>
      <c r="AS642" s="356" t="s">
        <v>164</v>
      </c>
      <c r="AT642" s="356" t="s">
        <v>313</v>
      </c>
      <c r="AU642" s="356"/>
      <c r="AV642" s="359">
        <v>16</v>
      </c>
      <c r="AW642" s="356" t="s">
        <v>138</v>
      </c>
      <c r="AX642" s="359">
        <v>12</v>
      </c>
      <c r="AY642" s="303">
        <f t="shared" si="344"/>
        <v>31</v>
      </c>
      <c r="AZ642" s="303">
        <f t="shared" si="345"/>
        <v>19</v>
      </c>
      <c r="BA642" s="303">
        <f t="shared" si="346"/>
        <v>14</v>
      </c>
      <c r="BB642" s="303">
        <f t="shared" si="347"/>
        <v>16</v>
      </c>
      <c r="BC642" s="303">
        <f t="shared" si="348"/>
        <v>45</v>
      </c>
      <c r="BD642" s="303">
        <f t="shared" si="349"/>
        <v>31</v>
      </c>
      <c r="BE642" s="303">
        <f t="shared" si="350"/>
        <v>17</v>
      </c>
      <c r="BF642" s="303">
        <f t="shared" si="351"/>
        <v>19</v>
      </c>
      <c r="BG642" s="303">
        <f t="shared" si="352"/>
        <v>22</v>
      </c>
      <c r="BH642" s="303"/>
      <c r="BI642" s="303">
        <f t="shared" si="353"/>
        <v>21</v>
      </c>
      <c r="BJ642" s="303">
        <f t="shared" si="354"/>
        <v>24</v>
      </c>
      <c r="BK642" s="303">
        <f t="shared" si="355"/>
        <v>77</v>
      </c>
      <c r="BL642" s="303">
        <f t="shared" si="356"/>
        <v>17</v>
      </c>
      <c r="BM642" s="303">
        <f t="shared" si="357"/>
        <v>23</v>
      </c>
      <c r="BN642" s="303">
        <f t="shared" si="358"/>
        <v>13</v>
      </c>
      <c r="CB642" s="307"/>
      <c r="CC642" s="307"/>
      <c r="CD642" s="307"/>
      <c r="CE642" s="307"/>
      <c r="CF642" s="307"/>
      <c r="CG642" s="307"/>
      <c r="CH642" s="307"/>
      <c r="CI642" s="307"/>
      <c r="CJ642" s="307"/>
      <c r="CK642" s="307"/>
      <c r="CL642" s="307"/>
      <c r="CM642" s="307"/>
      <c r="CN642" s="307"/>
      <c r="CO642" s="307"/>
      <c r="CP642" s="307"/>
      <c r="CQ642" s="307"/>
      <c r="CR642" s="307"/>
      <c r="CS642" s="307"/>
      <c r="CT642" s="307"/>
      <c r="CU642" s="307"/>
      <c r="CV642" s="307"/>
      <c r="CW642" s="307"/>
      <c r="CX642" s="307"/>
      <c r="CY642" s="307"/>
      <c r="CZ642" s="307"/>
      <c r="DA642" s="307"/>
      <c r="DB642" s="307"/>
      <c r="DC642" s="307"/>
      <c r="DD642" s="307"/>
      <c r="DE642" s="307"/>
      <c r="DF642" s="307"/>
      <c r="DG642" s="307"/>
      <c r="DH642" s="307"/>
      <c r="DI642" s="390"/>
      <c r="DJ642" s="390"/>
      <c r="DK642" s="307"/>
      <c r="DL642" s="307"/>
      <c r="DM642" s="307"/>
      <c r="DN642" s="307"/>
      <c r="DO642" s="307"/>
      <c r="DP642" s="307"/>
      <c r="DQ642" s="307"/>
      <c r="DR642" s="307"/>
      <c r="DS642" s="307"/>
      <c r="DT642" s="307"/>
      <c r="DU642" s="307"/>
      <c r="DV642" s="307"/>
      <c r="DW642" s="307"/>
      <c r="DX642" s="307"/>
      <c r="DY642" s="307"/>
      <c r="DZ642" s="307"/>
      <c r="EA642" s="307"/>
      <c r="EB642" s="307"/>
      <c r="EC642" s="307"/>
      <c r="ED642" s="307"/>
      <c r="EE642" s="307"/>
      <c r="EF642" s="307"/>
      <c r="EG642" s="307"/>
      <c r="EH642" s="307"/>
      <c r="EI642" s="307"/>
      <c r="EJ642" s="307"/>
      <c r="EK642" s="307"/>
      <c r="EL642" s="307"/>
      <c r="EM642" s="307"/>
      <c r="EN642" s="307"/>
      <c r="EO642" s="307"/>
      <c r="EP642" s="307"/>
      <c r="EQ642" s="307"/>
      <c r="ER642" s="307"/>
      <c r="ES642" s="307"/>
      <c r="ET642" s="307"/>
      <c r="EU642" s="390"/>
      <c r="EV642" s="390"/>
      <c r="EW642" s="307"/>
      <c r="EX642" s="307"/>
      <c r="EY642" s="307"/>
      <c r="EZ642" s="307"/>
      <c r="FA642" s="307"/>
      <c r="FB642" s="307"/>
      <c r="FC642" s="307"/>
      <c r="FD642" s="307"/>
      <c r="FE642" s="307"/>
      <c r="FF642" s="307"/>
      <c r="FG642" s="307"/>
      <c r="FH642" s="307"/>
      <c r="FI642" s="307"/>
      <c r="FJ642" s="307"/>
      <c r="FK642" s="307"/>
      <c r="FL642" s="307"/>
      <c r="FM642" s="307"/>
      <c r="FN642" s="307"/>
      <c r="FO642" s="307"/>
      <c r="FP642" s="307"/>
      <c r="FQ642" s="307"/>
      <c r="FR642" s="307"/>
      <c r="FS642" s="307"/>
      <c r="FT642" s="307"/>
      <c r="FU642" s="307"/>
      <c r="FV642" s="307"/>
      <c r="FW642" s="307"/>
      <c r="FX642" s="307"/>
      <c r="FY642" s="307"/>
      <c r="FZ642" s="307"/>
      <c r="GA642" s="307"/>
      <c r="GB642" s="307"/>
      <c r="GC642" s="307"/>
      <c r="GD642" s="307"/>
      <c r="GE642" s="307"/>
      <c r="GF642" s="307"/>
      <c r="GG642" s="307"/>
      <c r="GH642" s="307"/>
      <c r="GI642" s="307"/>
      <c r="GJ642" s="307"/>
      <c r="GK642" s="307"/>
      <c r="GL642" s="307"/>
      <c r="GM642" s="307"/>
      <c r="GN642" s="307"/>
      <c r="GO642" s="307"/>
      <c r="GP642" s="307"/>
      <c r="GQ642" s="307"/>
      <c r="GR642" s="307"/>
      <c r="GS642" s="307"/>
      <c r="GT642" s="307"/>
      <c r="GU642" s="307"/>
      <c r="GV642" s="307"/>
      <c r="GW642" s="307"/>
      <c r="GX642" s="307"/>
      <c r="GY642" s="307"/>
      <c r="GZ642" s="307"/>
      <c r="HA642" s="307"/>
      <c r="HB642" s="307"/>
      <c r="HC642" s="307"/>
      <c r="HD642" s="307"/>
      <c r="HE642" s="307"/>
      <c r="HF642" s="307"/>
      <c r="HG642" s="307"/>
      <c r="HH642" s="307"/>
      <c r="HI642" s="307"/>
      <c r="HJ642" s="307"/>
      <c r="HK642" s="307"/>
      <c r="HL642" s="307"/>
      <c r="HM642" s="307"/>
      <c r="HN642" s="307"/>
      <c r="HO642" s="307"/>
      <c r="HP642" s="307"/>
      <c r="HQ642" s="307"/>
      <c r="HR642" s="307"/>
      <c r="HS642" s="307"/>
      <c r="HT642" s="307"/>
      <c r="HU642" s="307"/>
      <c r="HV642" s="307"/>
      <c r="HW642" s="307"/>
      <c r="HX642" s="307"/>
      <c r="HY642" s="307"/>
      <c r="HZ642" s="307"/>
      <c r="IA642" s="307"/>
      <c r="IB642" s="307"/>
      <c r="IC642" s="307"/>
      <c r="ID642" s="307"/>
      <c r="IE642" s="307"/>
      <c r="IF642" s="307"/>
      <c r="IG642" s="307"/>
      <c r="IH642" s="307"/>
      <c r="II642" s="307"/>
      <c r="IJ642" s="307"/>
      <c r="IK642" s="307"/>
      <c r="IL642" s="307"/>
      <c r="IM642" s="307"/>
      <c r="IN642" s="307"/>
      <c r="IO642" s="307"/>
      <c r="IP642" s="307"/>
      <c r="IQ642" s="307"/>
      <c r="IR642" s="307"/>
      <c r="IS642" s="307"/>
      <c r="IT642" s="307"/>
      <c r="IU642" s="307"/>
      <c r="IV642" s="307"/>
      <c r="IW642" s="307"/>
      <c r="IX642" s="307"/>
      <c r="IY642" s="307"/>
      <c r="IZ642" s="307"/>
      <c r="JA642" s="307"/>
      <c r="JB642" s="307"/>
      <c r="JC642" s="307"/>
      <c r="JD642" s="307"/>
      <c r="JE642" s="307"/>
      <c r="JF642" s="307"/>
      <c r="JG642" s="307"/>
      <c r="JH642" s="307"/>
      <c r="JI642" s="307"/>
      <c r="JJ642" s="307"/>
      <c r="JK642" s="307"/>
      <c r="JL642" s="307"/>
      <c r="JM642" s="307"/>
      <c r="JN642" s="307"/>
      <c r="JO642" s="307"/>
      <c r="JP642" s="307"/>
      <c r="JQ642" s="307"/>
      <c r="JR642" s="307"/>
      <c r="JS642" s="307"/>
      <c r="JT642" s="307"/>
      <c r="JU642" s="307"/>
      <c r="JV642" s="307"/>
      <c r="JW642" s="307"/>
      <c r="JX642" s="307"/>
      <c r="JY642" s="307"/>
      <c r="JZ642" s="307"/>
      <c r="KA642" s="307"/>
      <c r="KB642" s="307"/>
      <c r="KC642" s="307"/>
      <c r="KD642" s="307"/>
      <c r="KE642" s="307"/>
      <c r="KF642" s="307"/>
      <c r="KG642" s="307"/>
      <c r="KH642" s="307"/>
      <c r="KI642" s="307"/>
      <c r="KJ642" s="307"/>
      <c r="KK642" s="307"/>
      <c r="KL642" s="307"/>
      <c r="KM642" s="307"/>
      <c r="KN642" s="307"/>
      <c r="KO642" s="307"/>
      <c r="KP642" s="307"/>
      <c r="KQ642" s="307"/>
      <c r="KR642" s="307"/>
      <c r="KS642" s="307"/>
      <c r="KT642" s="307"/>
    </row>
    <row r="643" spans="14:306" s="56" customFormat="1" ht="15" customHeight="1">
      <c r="N643" s="410"/>
      <c r="O643" s="311"/>
      <c r="P643" s="311"/>
      <c r="Q643" s="410"/>
      <c r="R643" s="311"/>
      <c r="S643" s="311"/>
      <c r="T643" s="311"/>
      <c r="U643" s="311"/>
      <c r="AG643" s="354">
        <v>9</v>
      </c>
      <c r="AH643" s="354"/>
      <c r="AI643" s="356" t="s">
        <v>128</v>
      </c>
      <c r="AJ643" s="356" t="s">
        <v>82</v>
      </c>
      <c r="AK643" s="359">
        <v>14</v>
      </c>
      <c r="AL643" s="359">
        <v>16</v>
      </c>
      <c r="AM643" s="356" t="s">
        <v>266</v>
      </c>
      <c r="AN643" s="356" t="s">
        <v>133</v>
      </c>
      <c r="AO643" s="359">
        <v>17</v>
      </c>
      <c r="AP643" s="356" t="s">
        <v>82</v>
      </c>
      <c r="AQ643" s="359">
        <v>22</v>
      </c>
      <c r="AR643" s="356" t="s">
        <v>138</v>
      </c>
      <c r="AS643" s="356" t="s">
        <v>89</v>
      </c>
      <c r="AT643" s="356" t="s">
        <v>561</v>
      </c>
      <c r="AU643" s="356"/>
      <c r="AV643" s="359">
        <v>17</v>
      </c>
      <c r="AW643" s="359">
        <v>23</v>
      </c>
      <c r="AX643" s="359">
        <v>13</v>
      </c>
      <c r="AY643" s="303">
        <f t="shared" si="344"/>
        <v>35</v>
      </c>
      <c r="AZ643" s="303">
        <f t="shared" si="345"/>
        <v>21</v>
      </c>
      <c r="BA643" s="303">
        <f t="shared" si="346"/>
        <v>15</v>
      </c>
      <c r="BB643" s="303">
        <f t="shared" si="347"/>
        <v>17</v>
      </c>
      <c r="BC643" s="303">
        <f t="shared" si="348"/>
        <v>49</v>
      </c>
      <c r="BD643" s="303">
        <f t="shared" si="349"/>
        <v>33</v>
      </c>
      <c r="BE643" s="303">
        <f t="shared" si="350"/>
        <v>18</v>
      </c>
      <c r="BF643" s="303">
        <f t="shared" si="351"/>
        <v>21</v>
      </c>
      <c r="BG643" s="303">
        <f t="shared" si="352"/>
        <v>23</v>
      </c>
      <c r="BH643" s="303"/>
      <c r="BI643" s="303">
        <f t="shared" si="353"/>
        <v>23</v>
      </c>
      <c r="BJ643" s="303">
        <f t="shared" si="354"/>
        <v>26</v>
      </c>
      <c r="BK643" s="303">
        <f t="shared" si="355"/>
        <v>84</v>
      </c>
      <c r="BL643" s="303">
        <f t="shared" si="356"/>
        <v>18</v>
      </c>
      <c r="BM643" s="303">
        <f t="shared" si="357"/>
        <v>24</v>
      </c>
      <c r="BN643" s="303">
        <f t="shared" si="358"/>
        <v>14</v>
      </c>
      <c r="CB643" s="307"/>
      <c r="CC643" s="307"/>
      <c r="CD643" s="307"/>
      <c r="CE643" s="307"/>
      <c r="CF643" s="307"/>
      <c r="CG643" s="307"/>
      <c r="CH643" s="307"/>
      <c r="CI643" s="307"/>
      <c r="CJ643" s="307"/>
      <c r="CK643" s="307"/>
      <c r="CL643" s="307"/>
      <c r="CM643" s="307"/>
      <c r="CN643" s="307"/>
      <c r="CO643" s="307"/>
      <c r="CP643" s="307"/>
      <c r="CQ643" s="307"/>
      <c r="CR643" s="307"/>
      <c r="CS643" s="307"/>
      <c r="CT643" s="307"/>
      <c r="CU643" s="307"/>
      <c r="CV643" s="307"/>
      <c r="CW643" s="307"/>
      <c r="CX643" s="307"/>
      <c r="CY643" s="307"/>
      <c r="CZ643" s="307"/>
      <c r="DA643" s="307"/>
      <c r="DB643" s="307"/>
      <c r="DC643" s="307"/>
      <c r="DD643" s="307"/>
      <c r="DE643" s="307"/>
      <c r="DF643" s="307"/>
      <c r="DG643" s="307"/>
      <c r="DH643" s="307"/>
      <c r="DI643" s="390"/>
      <c r="DJ643" s="390"/>
      <c r="DK643" s="307"/>
      <c r="DL643" s="307"/>
      <c r="DM643" s="307"/>
      <c r="DN643" s="307"/>
      <c r="DO643" s="307"/>
      <c r="DP643" s="307"/>
      <c r="DQ643" s="307"/>
      <c r="DR643" s="307"/>
      <c r="DS643" s="307"/>
      <c r="DT643" s="307"/>
      <c r="DU643" s="307"/>
      <c r="DV643" s="307"/>
      <c r="DW643" s="307"/>
      <c r="DX643" s="307"/>
      <c r="DY643" s="307"/>
      <c r="DZ643" s="307"/>
      <c r="EA643" s="307"/>
      <c r="EB643" s="307"/>
      <c r="EC643" s="307"/>
      <c r="ED643" s="307"/>
      <c r="EE643" s="307"/>
      <c r="EF643" s="307"/>
      <c r="EG643" s="307"/>
      <c r="EH643" s="307"/>
      <c r="EI643" s="307"/>
      <c r="EJ643" s="307"/>
      <c r="EK643" s="307"/>
      <c r="EL643" s="307"/>
      <c r="EM643" s="307"/>
      <c r="EN643" s="307"/>
      <c r="EO643" s="307"/>
      <c r="EP643" s="307"/>
      <c r="EQ643" s="307"/>
      <c r="ER643" s="307"/>
      <c r="ES643" s="307"/>
      <c r="ET643" s="307"/>
      <c r="EU643" s="390"/>
      <c r="EV643" s="390"/>
      <c r="EW643" s="307"/>
      <c r="EX643" s="307"/>
      <c r="EY643" s="307"/>
      <c r="EZ643" s="307"/>
      <c r="FA643" s="307"/>
      <c r="FB643" s="307"/>
      <c r="FC643" s="307"/>
      <c r="FD643" s="307"/>
      <c r="FE643" s="307"/>
      <c r="FF643" s="307"/>
      <c r="FG643" s="307"/>
      <c r="FH643" s="307"/>
      <c r="FI643" s="307"/>
      <c r="FJ643" s="307"/>
      <c r="FK643" s="307"/>
      <c r="FL643" s="307"/>
      <c r="FM643" s="307"/>
      <c r="FN643" s="307"/>
      <c r="FO643" s="307"/>
      <c r="FP643" s="307"/>
      <c r="FQ643" s="307"/>
      <c r="FR643" s="307"/>
      <c r="FS643" s="307"/>
      <c r="FT643" s="307"/>
      <c r="FU643" s="307"/>
      <c r="FV643" s="307"/>
      <c r="FW643" s="307"/>
      <c r="FX643" s="307"/>
      <c r="FY643" s="307"/>
      <c r="FZ643" s="307"/>
      <c r="GA643" s="307"/>
      <c r="GB643" s="307"/>
      <c r="GC643" s="307"/>
      <c r="GD643" s="307"/>
      <c r="GE643" s="307"/>
      <c r="GF643" s="307"/>
      <c r="GG643" s="307"/>
      <c r="GH643" s="307"/>
      <c r="GI643" s="307"/>
      <c r="GJ643" s="307"/>
      <c r="GK643" s="307"/>
      <c r="GL643" s="307"/>
      <c r="GM643" s="307"/>
      <c r="GN643" s="307"/>
      <c r="GO643" s="307"/>
      <c r="GP643" s="307"/>
      <c r="GQ643" s="307"/>
      <c r="GR643" s="307"/>
      <c r="GS643" s="307"/>
      <c r="GT643" s="307"/>
      <c r="GU643" s="307"/>
      <c r="GV643" s="307"/>
      <c r="GW643" s="307"/>
      <c r="GX643" s="307"/>
      <c r="GY643" s="307"/>
      <c r="GZ643" s="307"/>
      <c r="HA643" s="307"/>
      <c r="HB643" s="307"/>
      <c r="HC643" s="307"/>
      <c r="HD643" s="307"/>
      <c r="HE643" s="307"/>
      <c r="HF643" s="307"/>
      <c r="HG643" s="307"/>
      <c r="HH643" s="307"/>
      <c r="HI643" s="307"/>
      <c r="HJ643" s="307"/>
      <c r="HK643" s="307"/>
      <c r="HL643" s="307"/>
      <c r="HM643" s="307"/>
      <c r="HN643" s="307"/>
      <c r="HO643" s="307"/>
      <c r="HP643" s="307"/>
      <c r="HQ643" s="307"/>
      <c r="HR643" s="307"/>
      <c r="HS643" s="307"/>
      <c r="HT643" s="307"/>
      <c r="HU643" s="307"/>
      <c r="HV643" s="307"/>
      <c r="HW643" s="307"/>
      <c r="HX643" s="307"/>
      <c r="HY643" s="307"/>
      <c r="HZ643" s="307"/>
      <c r="IA643" s="307"/>
      <c r="IB643" s="307"/>
      <c r="IC643" s="307"/>
      <c r="ID643" s="307"/>
      <c r="IE643" s="307"/>
      <c r="IF643" s="307"/>
      <c r="IG643" s="307"/>
      <c r="IH643" s="307"/>
      <c r="II643" s="307"/>
      <c r="IJ643" s="307"/>
      <c r="IK643" s="307"/>
      <c r="IL643" s="307"/>
      <c r="IM643" s="307"/>
      <c r="IN643" s="307"/>
      <c r="IO643" s="307"/>
      <c r="IP643" s="307"/>
      <c r="IQ643" s="307"/>
      <c r="IR643" s="307"/>
      <c r="IS643" s="307"/>
      <c r="IT643" s="307"/>
      <c r="IU643" s="307"/>
      <c r="IV643" s="307"/>
      <c r="IW643" s="307"/>
      <c r="IX643" s="307"/>
      <c r="IY643" s="307"/>
      <c r="IZ643" s="307"/>
      <c r="JA643" s="307"/>
      <c r="JB643" s="307"/>
      <c r="JC643" s="307"/>
      <c r="JD643" s="307"/>
      <c r="JE643" s="307"/>
      <c r="JF643" s="307"/>
      <c r="JG643" s="307"/>
      <c r="JH643" s="307"/>
      <c r="JI643" s="307"/>
      <c r="JJ643" s="307"/>
      <c r="JK643" s="307"/>
      <c r="JL643" s="307"/>
      <c r="JM643" s="307"/>
      <c r="JN643" s="307"/>
      <c r="JO643" s="307"/>
      <c r="JP643" s="307"/>
      <c r="JQ643" s="307"/>
      <c r="JR643" s="307"/>
      <c r="JS643" s="307"/>
      <c r="JT643" s="307"/>
      <c r="JU643" s="307"/>
      <c r="JV643" s="307"/>
      <c r="JW643" s="307"/>
      <c r="JX643" s="307"/>
      <c r="JY643" s="307"/>
      <c r="JZ643" s="307"/>
      <c r="KA643" s="307"/>
      <c r="KB643" s="307"/>
      <c r="KC643" s="307"/>
      <c r="KD643" s="307"/>
      <c r="KE643" s="307"/>
      <c r="KF643" s="307"/>
      <c r="KG643" s="307"/>
      <c r="KH643" s="307"/>
      <c r="KI643" s="307"/>
      <c r="KJ643" s="307"/>
      <c r="KK643" s="307"/>
      <c r="KL643" s="307"/>
      <c r="KM643" s="307"/>
      <c r="KN643" s="307"/>
      <c r="KO643" s="307"/>
      <c r="KP643" s="307"/>
      <c r="KQ643" s="307"/>
      <c r="KR643" s="307"/>
      <c r="KS643" s="307"/>
      <c r="KT643" s="307"/>
    </row>
    <row r="644" spans="14:306" s="56" customFormat="1" ht="15" customHeight="1">
      <c r="N644" s="410"/>
      <c r="O644" s="311"/>
      <c r="P644" s="311"/>
      <c r="Q644" s="410"/>
      <c r="R644" s="311"/>
      <c r="S644" s="311"/>
      <c r="T644" s="311"/>
      <c r="U644" s="311"/>
      <c r="AG644" s="354">
        <v>10</v>
      </c>
      <c r="AH644" s="354"/>
      <c r="AI644" s="356" t="s">
        <v>132</v>
      </c>
      <c r="AJ644" s="356" t="s">
        <v>86</v>
      </c>
      <c r="AK644" s="356" t="s">
        <v>76</v>
      </c>
      <c r="AL644" s="356" t="s">
        <v>79</v>
      </c>
      <c r="AM644" s="356" t="s">
        <v>262</v>
      </c>
      <c r="AN644" s="356" t="s">
        <v>80</v>
      </c>
      <c r="AO644" s="359">
        <v>18</v>
      </c>
      <c r="AP644" s="356" t="s">
        <v>138</v>
      </c>
      <c r="AQ644" s="356" t="s">
        <v>140</v>
      </c>
      <c r="AR644" s="356" t="s">
        <v>186</v>
      </c>
      <c r="AS644" s="356" t="s">
        <v>93</v>
      </c>
      <c r="AT644" s="356" t="s">
        <v>563</v>
      </c>
      <c r="AU644" s="356"/>
      <c r="AV644" s="359">
        <v>18</v>
      </c>
      <c r="AW644" s="356" t="s">
        <v>89</v>
      </c>
      <c r="AX644" s="359">
        <v>14</v>
      </c>
      <c r="AY644" s="303">
        <f t="shared" si="344"/>
        <v>39</v>
      </c>
      <c r="AZ644" s="303">
        <f t="shared" si="345"/>
        <v>24</v>
      </c>
      <c r="BA644" s="303">
        <f t="shared" si="346"/>
        <v>17</v>
      </c>
      <c r="BB644" s="303">
        <f t="shared" si="347"/>
        <v>19</v>
      </c>
      <c r="BC644" s="303">
        <f t="shared" si="348"/>
        <v>53</v>
      </c>
      <c r="BD644" s="303">
        <f t="shared" si="349"/>
        <v>36</v>
      </c>
      <c r="BE644" s="303">
        <f t="shared" si="350"/>
        <v>19</v>
      </c>
      <c r="BF644" s="303">
        <f t="shared" si="351"/>
        <v>23</v>
      </c>
      <c r="BG644" s="303">
        <f t="shared" si="352"/>
        <v>25</v>
      </c>
      <c r="BH644" s="303"/>
      <c r="BI644" s="303">
        <f t="shared" si="353"/>
        <v>26</v>
      </c>
      <c r="BJ644" s="303">
        <f t="shared" si="354"/>
        <v>28</v>
      </c>
      <c r="BK644" s="303">
        <f t="shared" si="355"/>
        <v>90</v>
      </c>
      <c r="BL644" s="303">
        <f t="shared" si="356"/>
        <v>19</v>
      </c>
      <c r="BM644" s="303">
        <f t="shared" si="357"/>
        <v>26</v>
      </c>
      <c r="BN644" s="303">
        <f t="shared" si="358"/>
        <v>15</v>
      </c>
      <c r="CB644" s="307"/>
      <c r="CC644" s="307"/>
      <c r="CD644" s="307"/>
      <c r="CE644" s="307"/>
      <c r="CF644" s="307"/>
      <c r="CG644" s="307"/>
      <c r="CH644" s="307"/>
      <c r="CI644" s="307"/>
      <c r="CJ644" s="307"/>
      <c r="CK644" s="307"/>
      <c r="CL644" s="307"/>
      <c r="CM644" s="307"/>
      <c r="CN644" s="307"/>
      <c r="CO644" s="307"/>
      <c r="CP644" s="307"/>
      <c r="CQ644" s="307"/>
      <c r="CR644" s="307"/>
      <c r="CS644" s="307"/>
      <c r="CT644" s="307"/>
      <c r="CU644" s="307"/>
      <c r="CV644" s="307"/>
      <c r="CW644" s="307"/>
      <c r="CX644" s="307"/>
      <c r="CY644" s="307"/>
      <c r="CZ644" s="307"/>
      <c r="DA644" s="307"/>
      <c r="DB644" s="307"/>
      <c r="DC644" s="307"/>
      <c r="DD644" s="307"/>
      <c r="DE644" s="307"/>
      <c r="DF644" s="307"/>
      <c r="DG644" s="307"/>
      <c r="DH644" s="307"/>
      <c r="DI644" s="390"/>
      <c r="DJ644" s="390"/>
      <c r="DK644" s="307"/>
      <c r="DL644" s="307"/>
      <c r="DM644" s="307"/>
      <c r="DN644" s="307"/>
      <c r="DO644" s="307"/>
      <c r="DP644" s="307"/>
      <c r="DQ644" s="307"/>
      <c r="DR644" s="307"/>
      <c r="DS644" s="307"/>
      <c r="DT644" s="307"/>
      <c r="DU644" s="307"/>
      <c r="DV644" s="307"/>
      <c r="DW644" s="307"/>
      <c r="DX644" s="307"/>
      <c r="DY644" s="307"/>
      <c r="DZ644" s="307"/>
      <c r="EA644" s="307"/>
      <c r="EB644" s="307"/>
      <c r="EC644" s="307"/>
      <c r="ED644" s="307"/>
      <c r="EE644" s="307"/>
      <c r="EF644" s="307"/>
      <c r="EG644" s="307"/>
      <c r="EH644" s="307"/>
      <c r="EI644" s="307"/>
      <c r="EJ644" s="307"/>
      <c r="EK644" s="307"/>
      <c r="EL644" s="307"/>
      <c r="EM644" s="307"/>
      <c r="EN644" s="307"/>
      <c r="EO644" s="307"/>
      <c r="EP644" s="307"/>
      <c r="EQ644" s="307"/>
      <c r="ER644" s="307"/>
      <c r="ES644" s="307"/>
      <c r="ET644" s="307"/>
      <c r="EU644" s="390"/>
      <c r="EV644" s="390"/>
      <c r="EW644" s="307"/>
      <c r="EX644" s="307"/>
      <c r="EY644" s="307"/>
      <c r="EZ644" s="307"/>
      <c r="FA644" s="307"/>
      <c r="FB644" s="307"/>
      <c r="FC644" s="307"/>
      <c r="FD644" s="307"/>
      <c r="FE644" s="307"/>
      <c r="FF644" s="307"/>
      <c r="FG644" s="307"/>
      <c r="FH644" s="307"/>
      <c r="FI644" s="307"/>
      <c r="FJ644" s="307"/>
      <c r="FK644" s="307"/>
      <c r="FL644" s="307"/>
      <c r="FM644" s="307"/>
      <c r="FN644" s="307"/>
      <c r="FO644" s="307"/>
      <c r="FP644" s="307"/>
      <c r="FQ644" s="307"/>
      <c r="FR644" s="307"/>
      <c r="FS644" s="307"/>
      <c r="FT644" s="307"/>
      <c r="FU644" s="307"/>
      <c r="FV644" s="307"/>
      <c r="FW644" s="307"/>
      <c r="FX644" s="307"/>
      <c r="FY644" s="307"/>
      <c r="FZ644" s="307"/>
      <c r="GA644" s="307"/>
      <c r="GB644" s="307"/>
      <c r="GC644" s="307"/>
      <c r="GD644" s="307"/>
      <c r="GE644" s="307"/>
      <c r="GF644" s="307"/>
      <c r="GG644" s="307"/>
      <c r="GH644" s="307"/>
      <c r="GI644" s="307"/>
      <c r="GJ644" s="307"/>
      <c r="GK644" s="307"/>
      <c r="GL644" s="307"/>
      <c r="GM644" s="307"/>
      <c r="GN644" s="307"/>
      <c r="GO644" s="307"/>
      <c r="GP644" s="307"/>
      <c r="GQ644" s="307"/>
      <c r="GR644" s="307"/>
      <c r="GS644" s="307"/>
      <c r="GT644" s="307"/>
      <c r="GU644" s="307"/>
      <c r="GV644" s="307"/>
      <c r="GW644" s="307"/>
      <c r="GX644" s="307"/>
      <c r="GY644" s="307"/>
      <c r="GZ644" s="307"/>
      <c r="HA644" s="307"/>
      <c r="HB644" s="307"/>
      <c r="HC644" s="307"/>
      <c r="HD644" s="307"/>
      <c r="HE644" s="307"/>
      <c r="HF644" s="307"/>
      <c r="HG644" s="307"/>
      <c r="HH644" s="307"/>
      <c r="HI644" s="307"/>
      <c r="HJ644" s="307"/>
      <c r="HK644" s="307"/>
      <c r="HL644" s="307"/>
      <c r="HM644" s="307"/>
      <c r="HN644" s="307"/>
      <c r="HO644" s="307"/>
      <c r="HP644" s="307"/>
      <c r="HQ644" s="307"/>
      <c r="HR644" s="307"/>
      <c r="HS644" s="307"/>
      <c r="HT644" s="307"/>
      <c r="HU644" s="307"/>
      <c r="HV644" s="307"/>
      <c r="HW644" s="307"/>
      <c r="HX644" s="307"/>
      <c r="HY644" s="307"/>
      <c r="HZ644" s="307"/>
      <c r="IA644" s="307"/>
      <c r="IB644" s="307"/>
      <c r="IC644" s="307"/>
      <c r="ID644" s="307"/>
      <c r="IE644" s="307"/>
      <c r="IF644" s="307"/>
      <c r="IG644" s="307"/>
      <c r="IH644" s="307"/>
      <c r="II644" s="307"/>
      <c r="IJ644" s="307"/>
      <c r="IK644" s="307"/>
      <c r="IL644" s="307"/>
      <c r="IM644" s="307"/>
      <c r="IN644" s="307"/>
      <c r="IO644" s="307"/>
      <c r="IP644" s="307"/>
      <c r="IQ644" s="307"/>
      <c r="IR644" s="307"/>
      <c r="IS644" s="307"/>
      <c r="IT644" s="307"/>
      <c r="IU644" s="307"/>
      <c r="IV644" s="307"/>
      <c r="IW644" s="307"/>
      <c r="IX644" s="307"/>
      <c r="IY644" s="307"/>
      <c r="IZ644" s="307"/>
      <c r="JA644" s="307"/>
      <c r="JB644" s="307"/>
      <c r="JC644" s="307"/>
      <c r="JD644" s="307"/>
      <c r="JE644" s="307"/>
      <c r="JF644" s="307"/>
      <c r="JG644" s="307"/>
      <c r="JH644" s="307"/>
      <c r="JI644" s="307"/>
      <c r="JJ644" s="307"/>
      <c r="JK644" s="307"/>
      <c r="JL644" s="307"/>
      <c r="JM644" s="307"/>
      <c r="JN644" s="307"/>
      <c r="JO644" s="307"/>
      <c r="JP644" s="307"/>
      <c r="JQ644" s="307"/>
      <c r="JR644" s="307"/>
      <c r="JS644" s="307"/>
      <c r="JT644" s="307"/>
      <c r="JU644" s="307"/>
      <c r="JV644" s="307"/>
      <c r="JW644" s="307"/>
      <c r="JX644" s="307"/>
      <c r="JY644" s="307"/>
      <c r="JZ644" s="307"/>
      <c r="KA644" s="307"/>
      <c r="KB644" s="307"/>
      <c r="KC644" s="307"/>
      <c r="KD644" s="307"/>
      <c r="KE644" s="307"/>
      <c r="KF644" s="307"/>
      <c r="KG644" s="307"/>
      <c r="KH644" s="307"/>
      <c r="KI644" s="307"/>
      <c r="KJ644" s="307"/>
      <c r="KK644" s="307"/>
      <c r="KL644" s="307"/>
      <c r="KM644" s="307"/>
      <c r="KN644" s="307"/>
      <c r="KO644" s="307"/>
      <c r="KP644" s="307"/>
      <c r="KQ644" s="307"/>
      <c r="KR644" s="307"/>
      <c r="KS644" s="307"/>
      <c r="KT644" s="307"/>
    </row>
    <row r="645" spans="14:306" s="56" customFormat="1" ht="15" customHeight="1">
      <c r="N645" s="410"/>
      <c r="O645" s="311"/>
      <c r="P645" s="311"/>
      <c r="Q645" s="410"/>
      <c r="R645" s="311"/>
      <c r="S645" s="311"/>
      <c r="T645" s="311"/>
      <c r="U645" s="311"/>
      <c r="AG645" s="351">
        <v>11</v>
      </c>
      <c r="AH645" s="351"/>
      <c r="AI645" s="356" t="s">
        <v>136</v>
      </c>
      <c r="AJ645" s="356" t="s">
        <v>263</v>
      </c>
      <c r="AK645" s="359">
        <v>17</v>
      </c>
      <c r="AL645" s="359">
        <v>19</v>
      </c>
      <c r="AM645" s="356" t="s">
        <v>215</v>
      </c>
      <c r="AN645" s="356" t="s">
        <v>600</v>
      </c>
      <c r="AO645" s="356" t="s">
        <v>82</v>
      </c>
      <c r="AP645" s="356" t="s">
        <v>140</v>
      </c>
      <c r="AQ645" s="356" t="s">
        <v>126</v>
      </c>
      <c r="AR645" s="359" t="s">
        <v>93</v>
      </c>
      <c r="AS645" s="359">
        <v>28</v>
      </c>
      <c r="AT645" s="356" t="s">
        <v>301</v>
      </c>
      <c r="AU645" s="356"/>
      <c r="AV645" s="356" t="s">
        <v>82</v>
      </c>
      <c r="AW645" s="359">
        <v>26</v>
      </c>
      <c r="AX645" s="359">
        <v>15</v>
      </c>
      <c r="AY645" s="303">
        <f t="shared" si="344"/>
        <v>43</v>
      </c>
      <c r="AZ645" s="303">
        <f t="shared" si="345"/>
        <v>27</v>
      </c>
      <c r="BA645" s="303">
        <f t="shared" si="346"/>
        <v>18</v>
      </c>
      <c r="BB645" s="303">
        <f t="shared" si="347"/>
        <v>20</v>
      </c>
      <c r="BC645" s="303">
        <f t="shared" si="348"/>
        <v>57</v>
      </c>
      <c r="BD645" s="303">
        <f t="shared" si="349"/>
        <v>38</v>
      </c>
      <c r="BE645" s="303" t="str">
        <f t="shared" si="350"/>
        <v>-</v>
      </c>
      <c r="BF645" s="303">
        <f t="shared" si="351"/>
        <v>25</v>
      </c>
      <c r="BG645" s="303">
        <f t="shared" si="352"/>
        <v>27</v>
      </c>
      <c r="BH645" s="303"/>
      <c r="BI645" s="303">
        <f t="shared" si="353"/>
        <v>28</v>
      </c>
      <c r="BJ645" s="303">
        <f t="shared" si="354"/>
        <v>29</v>
      </c>
      <c r="BK645" s="303">
        <f t="shared" si="355"/>
        <v>97</v>
      </c>
      <c r="BL645" s="303">
        <f t="shared" si="356"/>
        <v>21</v>
      </c>
      <c r="BM645" s="303">
        <f t="shared" si="357"/>
        <v>27</v>
      </c>
      <c r="BN645" s="303">
        <f t="shared" si="358"/>
        <v>16</v>
      </c>
      <c r="CB645" s="307"/>
      <c r="CC645" s="307"/>
      <c r="CD645" s="307"/>
      <c r="CE645" s="307"/>
      <c r="CF645" s="307"/>
      <c r="CG645" s="307"/>
      <c r="CH645" s="307"/>
      <c r="CI645" s="307"/>
      <c r="CJ645" s="307"/>
      <c r="CK645" s="307"/>
      <c r="CL645" s="307"/>
      <c r="CM645" s="307"/>
      <c r="CN645" s="307"/>
      <c r="CO645" s="307"/>
      <c r="CP645" s="307"/>
      <c r="CQ645" s="307"/>
      <c r="CR645" s="307"/>
      <c r="CS645" s="307"/>
      <c r="CT645" s="307"/>
      <c r="CU645" s="307"/>
      <c r="CV645" s="307"/>
      <c r="CW645" s="307"/>
      <c r="CX645" s="307"/>
      <c r="CY645" s="307"/>
      <c r="CZ645" s="307"/>
      <c r="DA645" s="307"/>
      <c r="DB645" s="307"/>
      <c r="DC645" s="307"/>
      <c r="DD645" s="307"/>
      <c r="DE645" s="307"/>
      <c r="DF645" s="307"/>
      <c r="DG645" s="307"/>
      <c r="DH645" s="307"/>
      <c r="DI645" s="390"/>
      <c r="DJ645" s="390"/>
      <c r="DK645" s="307"/>
      <c r="DL645" s="307"/>
      <c r="DM645" s="307"/>
      <c r="DN645" s="307"/>
      <c r="DO645" s="307"/>
      <c r="DP645" s="307"/>
      <c r="DQ645" s="307"/>
      <c r="DR645" s="307"/>
      <c r="DS645" s="307"/>
      <c r="DT645" s="307"/>
      <c r="DU645" s="307"/>
      <c r="DV645" s="307"/>
      <c r="DW645" s="307"/>
      <c r="DX645" s="307"/>
      <c r="DY645" s="307"/>
      <c r="DZ645" s="307"/>
      <c r="EA645" s="307"/>
      <c r="EB645" s="307"/>
      <c r="EC645" s="307"/>
      <c r="ED645" s="307"/>
      <c r="EE645" s="307"/>
      <c r="EF645" s="307"/>
      <c r="EG645" s="307"/>
      <c r="EH645" s="307"/>
      <c r="EI645" s="307"/>
      <c r="EJ645" s="307"/>
      <c r="EK645" s="307"/>
      <c r="EL645" s="307"/>
      <c r="EM645" s="307"/>
      <c r="EN645" s="307"/>
      <c r="EO645" s="307"/>
      <c r="EP645" s="307"/>
      <c r="EQ645" s="307"/>
      <c r="ER645" s="307"/>
      <c r="ES645" s="307"/>
      <c r="ET645" s="307"/>
      <c r="EU645" s="390"/>
      <c r="EV645" s="390"/>
      <c r="EW645" s="307"/>
      <c r="EX645" s="307"/>
      <c r="EY645" s="307"/>
      <c r="EZ645" s="307"/>
      <c r="FA645" s="307"/>
      <c r="FB645" s="307"/>
      <c r="FC645" s="307"/>
      <c r="FD645" s="307"/>
      <c r="FE645" s="307"/>
      <c r="FF645" s="307"/>
      <c r="FG645" s="307"/>
      <c r="FH645" s="307"/>
      <c r="FI645" s="307"/>
      <c r="FJ645" s="307"/>
      <c r="FK645" s="307"/>
      <c r="FL645" s="307"/>
      <c r="FM645" s="307"/>
      <c r="FN645" s="307"/>
      <c r="FO645" s="307"/>
      <c r="FP645" s="307"/>
      <c r="FQ645" s="307"/>
      <c r="FR645" s="307"/>
      <c r="FS645" s="307"/>
      <c r="FT645" s="307"/>
      <c r="FU645" s="307"/>
      <c r="FV645" s="307"/>
      <c r="FW645" s="307"/>
      <c r="FX645" s="307"/>
      <c r="FY645" s="307"/>
      <c r="FZ645" s="307"/>
      <c r="GA645" s="307"/>
      <c r="GB645" s="307"/>
      <c r="GC645" s="307"/>
      <c r="GD645" s="307"/>
      <c r="GE645" s="307"/>
      <c r="GF645" s="307"/>
      <c r="GG645" s="307"/>
      <c r="GH645" s="307"/>
      <c r="GI645" s="307"/>
      <c r="GJ645" s="307"/>
      <c r="GK645" s="307"/>
      <c r="GL645" s="307"/>
      <c r="GM645" s="307"/>
      <c r="GN645" s="307"/>
      <c r="GO645" s="307"/>
      <c r="GP645" s="307"/>
      <c r="GQ645" s="307"/>
      <c r="GR645" s="307"/>
      <c r="GS645" s="307"/>
      <c r="GT645" s="307"/>
      <c r="GU645" s="307"/>
      <c r="GV645" s="307"/>
      <c r="GW645" s="307"/>
      <c r="GX645" s="307"/>
      <c r="GY645" s="307"/>
      <c r="GZ645" s="307"/>
      <c r="HA645" s="307"/>
      <c r="HB645" s="307"/>
      <c r="HC645" s="307"/>
      <c r="HD645" s="307"/>
      <c r="HE645" s="307"/>
      <c r="HF645" s="307"/>
      <c r="HG645" s="307"/>
      <c r="HH645" s="307"/>
      <c r="HI645" s="307"/>
      <c r="HJ645" s="307"/>
      <c r="HK645" s="307"/>
      <c r="HL645" s="307"/>
      <c r="HM645" s="307"/>
      <c r="HN645" s="307"/>
      <c r="HO645" s="307"/>
      <c r="HP645" s="307"/>
      <c r="HQ645" s="307"/>
      <c r="HR645" s="307"/>
      <c r="HS645" s="307"/>
      <c r="HT645" s="307"/>
      <c r="HU645" s="307"/>
      <c r="HV645" s="307"/>
      <c r="HW645" s="307"/>
      <c r="HX645" s="307"/>
      <c r="HY645" s="307"/>
      <c r="HZ645" s="307"/>
      <c r="IA645" s="307"/>
      <c r="IB645" s="307"/>
      <c r="IC645" s="307"/>
      <c r="ID645" s="307"/>
      <c r="IE645" s="307"/>
      <c r="IF645" s="307"/>
      <c r="IG645" s="307"/>
      <c r="IH645" s="307"/>
      <c r="II645" s="307"/>
      <c r="IJ645" s="307"/>
      <c r="IK645" s="307"/>
      <c r="IL645" s="307"/>
      <c r="IM645" s="307"/>
      <c r="IN645" s="307"/>
      <c r="IO645" s="307"/>
      <c r="IP645" s="307"/>
      <c r="IQ645" s="307"/>
      <c r="IR645" s="307"/>
      <c r="IS645" s="307"/>
      <c r="IT645" s="307"/>
      <c r="IU645" s="307"/>
      <c r="IV645" s="307"/>
      <c r="IW645" s="307"/>
      <c r="IX645" s="307"/>
      <c r="IY645" s="307"/>
      <c r="IZ645" s="307"/>
      <c r="JA645" s="307"/>
      <c r="JB645" s="307"/>
      <c r="JC645" s="307"/>
      <c r="JD645" s="307"/>
      <c r="JE645" s="307"/>
      <c r="JF645" s="307"/>
      <c r="JG645" s="307"/>
      <c r="JH645" s="307"/>
      <c r="JI645" s="307"/>
      <c r="JJ645" s="307"/>
      <c r="JK645" s="307"/>
      <c r="JL645" s="307"/>
      <c r="JM645" s="307"/>
      <c r="JN645" s="307"/>
      <c r="JO645" s="307"/>
      <c r="JP645" s="307"/>
      <c r="JQ645" s="307"/>
      <c r="JR645" s="307"/>
      <c r="JS645" s="307"/>
      <c r="JT645" s="307"/>
      <c r="JU645" s="307"/>
      <c r="JV645" s="307"/>
      <c r="JW645" s="307"/>
      <c r="JX645" s="307"/>
      <c r="JY645" s="307"/>
      <c r="JZ645" s="307"/>
      <c r="KA645" s="307"/>
      <c r="KB645" s="307"/>
      <c r="KC645" s="307"/>
      <c r="KD645" s="307"/>
      <c r="KE645" s="307"/>
      <c r="KF645" s="307"/>
      <c r="KG645" s="307"/>
      <c r="KH645" s="307"/>
      <c r="KI645" s="307"/>
      <c r="KJ645" s="307"/>
      <c r="KK645" s="307"/>
      <c r="KL645" s="307"/>
      <c r="KM645" s="307"/>
      <c r="KN645" s="307"/>
      <c r="KO645" s="307"/>
      <c r="KP645" s="307"/>
      <c r="KQ645" s="307"/>
      <c r="KR645" s="307"/>
      <c r="KS645" s="307"/>
      <c r="KT645" s="307"/>
    </row>
    <row r="646" spans="14:306" s="56" customFormat="1" ht="15" customHeight="1">
      <c r="N646" s="410"/>
      <c r="O646" s="311"/>
      <c r="P646" s="311"/>
      <c r="Q646" s="410"/>
      <c r="R646" s="311"/>
      <c r="S646" s="311"/>
      <c r="T646" s="311"/>
      <c r="U646" s="311"/>
      <c r="AG646" s="354">
        <v>12</v>
      </c>
      <c r="AH646" s="354"/>
      <c r="AI646" s="356" t="s">
        <v>90</v>
      </c>
      <c r="AJ646" s="356" t="s">
        <v>162</v>
      </c>
      <c r="AK646" s="356" t="s">
        <v>130</v>
      </c>
      <c r="AL646" s="359">
        <v>20</v>
      </c>
      <c r="AM646" s="356" t="s">
        <v>268</v>
      </c>
      <c r="AN646" s="356" t="s">
        <v>144</v>
      </c>
      <c r="AO646" s="356" t="s">
        <v>0</v>
      </c>
      <c r="AP646" s="359">
        <v>25</v>
      </c>
      <c r="AQ646" s="356" t="s">
        <v>162</v>
      </c>
      <c r="AR646" s="356" t="s">
        <v>96</v>
      </c>
      <c r="AS646" s="356" t="s">
        <v>165</v>
      </c>
      <c r="AT646" s="356" t="s">
        <v>148</v>
      </c>
      <c r="AU646" s="356"/>
      <c r="AV646" s="359">
        <v>21</v>
      </c>
      <c r="AW646" s="359">
        <v>27</v>
      </c>
      <c r="AX646" s="359">
        <v>16</v>
      </c>
      <c r="AY646" s="303">
        <f t="shared" si="344"/>
        <v>47</v>
      </c>
      <c r="AZ646" s="303">
        <f t="shared" si="345"/>
        <v>29</v>
      </c>
      <c r="BA646" s="303">
        <f t="shared" si="346"/>
        <v>20</v>
      </c>
      <c r="BB646" s="303">
        <f t="shared" si="347"/>
        <v>21</v>
      </c>
      <c r="BC646" s="303">
        <f t="shared" si="348"/>
        <v>61</v>
      </c>
      <c r="BD646" s="303">
        <f t="shared" si="349"/>
        <v>41</v>
      </c>
      <c r="BE646" s="303">
        <f t="shared" si="350"/>
        <v>21</v>
      </c>
      <c r="BF646" s="303">
        <f t="shared" si="351"/>
        <v>26</v>
      </c>
      <c r="BG646" s="303">
        <f t="shared" si="352"/>
        <v>29</v>
      </c>
      <c r="BH646" s="303"/>
      <c r="BI646" s="303">
        <f t="shared" si="353"/>
        <v>30</v>
      </c>
      <c r="BJ646" s="303">
        <f t="shared" si="354"/>
        <v>31</v>
      </c>
      <c r="BK646" s="303">
        <f t="shared" si="355"/>
        <v>103</v>
      </c>
      <c r="BL646" s="303">
        <f t="shared" si="356"/>
        <v>22</v>
      </c>
      <c r="BM646" s="303">
        <f t="shared" si="357"/>
        <v>28</v>
      </c>
      <c r="BN646" s="303">
        <f t="shared" si="358"/>
        <v>17</v>
      </c>
      <c r="CB646" s="307"/>
      <c r="CC646" s="307"/>
      <c r="CD646" s="307"/>
      <c r="CE646" s="307"/>
      <c r="CF646" s="307"/>
      <c r="CG646" s="307"/>
      <c r="CH646" s="307"/>
      <c r="CI646" s="307"/>
      <c r="CJ646" s="307"/>
      <c r="CK646" s="307"/>
      <c r="CL646" s="307"/>
      <c r="CM646" s="307"/>
      <c r="CN646" s="307"/>
      <c r="CO646" s="307"/>
      <c r="CP646" s="307"/>
      <c r="CQ646" s="307"/>
      <c r="CR646" s="307"/>
      <c r="CS646" s="307"/>
      <c r="CT646" s="307"/>
      <c r="CU646" s="307"/>
      <c r="CV646" s="307"/>
      <c r="CW646" s="307"/>
      <c r="CX646" s="307"/>
      <c r="CY646" s="307"/>
      <c r="CZ646" s="307"/>
      <c r="DA646" s="307"/>
      <c r="DB646" s="307"/>
      <c r="DC646" s="307"/>
      <c r="DD646" s="307"/>
      <c r="DE646" s="307"/>
      <c r="DF646" s="307"/>
      <c r="DG646" s="307"/>
      <c r="DH646" s="307"/>
      <c r="DI646" s="390"/>
      <c r="DJ646" s="390"/>
      <c r="DK646" s="307"/>
      <c r="DL646" s="307"/>
      <c r="DM646" s="307"/>
      <c r="DN646" s="307"/>
      <c r="DO646" s="307"/>
      <c r="DP646" s="307"/>
      <c r="DQ646" s="307"/>
      <c r="DR646" s="307"/>
      <c r="DS646" s="307"/>
      <c r="DT646" s="307"/>
      <c r="DU646" s="307"/>
      <c r="DV646" s="307"/>
      <c r="DW646" s="307"/>
      <c r="DX646" s="307"/>
      <c r="DY646" s="307"/>
      <c r="DZ646" s="307"/>
      <c r="EA646" s="307"/>
      <c r="EB646" s="307"/>
      <c r="EC646" s="307"/>
      <c r="ED646" s="307"/>
      <c r="EE646" s="307"/>
      <c r="EF646" s="307"/>
      <c r="EG646" s="307"/>
      <c r="EH646" s="307"/>
      <c r="EI646" s="307"/>
      <c r="EJ646" s="307"/>
      <c r="EK646" s="307"/>
      <c r="EL646" s="307"/>
      <c r="EM646" s="307"/>
      <c r="EN646" s="307"/>
      <c r="EO646" s="307"/>
      <c r="EP646" s="307"/>
      <c r="EQ646" s="307"/>
      <c r="ER646" s="307"/>
      <c r="ES646" s="307"/>
      <c r="ET646" s="307"/>
      <c r="EU646" s="390"/>
      <c r="EV646" s="390"/>
      <c r="EW646" s="307"/>
      <c r="EX646" s="307"/>
      <c r="EY646" s="307"/>
      <c r="EZ646" s="307"/>
      <c r="FA646" s="307"/>
      <c r="FB646" s="307"/>
      <c r="FC646" s="307"/>
      <c r="FD646" s="307"/>
      <c r="FE646" s="307"/>
      <c r="FF646" s="307"/>
      <c r="FG646" s="307"/>
      <c r="FH646" s="307"/>
      <c r="FI646" s="307"/>
      <c r="FJ646" s="307"/>
      <c r="FK646" s="307"/>
      <c r="FL646" s="307"/>
      <c r="FM646" s="307"/>
      <c r="FN646" s="307"/>
      <c r="FO646" s="307"/>
      <c r="FP646" s="307"/>
      <c r="FQ646" s="307"/>
      <c r="FR646" s="307"/>
      <c r="FS646" s="307"/>
      <c r="FT646" s="307"/>
      <c r="FU646" s="307"/>
      <c r="FV646" s="307"/>
      <c r="FW646" s="307"/>
      <c r="FX646" s="307"/>
      <c r="FY646" s="307"/>
      <c r="FZ646" s="307"/>
      <c r="GA646" s="307"/>
      <c r="GB646" s="307"/>
      <c r="GC646" s="307"/>
      <c r="GD646" s="307"/>
      <c r="GE646" s="307"/>
      <c r="GF646" s="307"/>
      <c r="GG646" s="307"/>
      <c r="GH646" s="307"/>
      <c r="GI646" s="307"/>
      <c r="GJ646" s="307"/>
      <c r="GK646" s="307"/>
      <c r="GL646" s="307"/>
      <c r="GM646" s="307"/>
      <c r="GN646" s="307"/>
      <c r="GO646" s="307"/>
      <c r="GP646" s="307"/>
      <c r="GQ646" s="307"/>
      <c r="GR646" s="307"/>
      <c r="GS646" s="307"/>
      <c r="GT646" s="307"/>
      <c r="GU646" s="307"/>
      <c r="GV646" s="307"/>
      <c r="GW646" s="307"/>
      <c r="GX646" s="307"/>
      <c r="GY646" s="307"/>
      <c r="GZ646" s="307"/>
      <c r="HA646" s="307"/>
      <c r="HB646" s="307"/>
      <c r="HC646" s="307"/>
      <c r="HD646" s="307"/>
      <c r="HE646" s="307"/>
      <c r="HF646" s="307"/>
      <c r="HG646" s="307"/>
      <c r="HH646" s="307"/>
      <c r="HI646" s="307"/>
      <c r="HJ646" s="307"/>
      <c r="HK646" s="307"/>
      <c r="HL646" s="307"/>
      <c r="HM646" s="307"/>
      <c r="HN646" s="307"/>
      <c r="HO646" s="307"/>
      <c r="HP646" s="307"/>
      <c r="HQ646" s="307"/>
      <c r="HR646" s="307"/>
      <c r="HS646" s="307"/>
      <c r="HT646" s="307"/>
      <c r="HU646" s="307"/>
      <c r="HV646" s="307"/>
      <c r="HW646" s="307"/>
      <c r="HX646" s="307"/>
      <c r="HY646" s="307"/>
      <c r="HZ646" s="307"/>
      <c r="IA646" s="307"/>
      <c r="IB646" s="307"/>
      <c r="IC646" s="307"/>
      <c r="ID646" s="307"/>
      <c r="IE646" s="307"/>
      <c r="IF646" s="307"/>
      <c r="IG646" s="307"/>
      <c r="IH646" s="307"/>
      <c r="II646" s="307"/>
      <c r="IJ646" s="307"/>
      <c r="IK646" s="307"/>
      <c r="IL646" s="307"/>
      <c r="IM646" s="307"/>
      <c r="IN646" s="307"/>
      <c r="IO646" s="307"/>
      <c r="IP646" s="307"/>
      <c r="IQ646" s="307"/>
      <c r="IR646" s="307"/>
      <c r="IS646" s="307"/>
      <c r="IT646" s="307"/>
      <c r="IU646" s="307"/>
      <c r="IV646" s="307"/>
      <c r="IW646" s="307"/>
      <c r="IX646" s="307"/>
      <c r="IY646" s="307"/>
      <c r="IZ646" s="307"/>
      <c r="JA646" s="307"/>
      <c r="JB646" s="307"/>
      <c r="JC646" s="307"/>
      <c r="JD646" s="307"/>
      <c r="JE646" s="307"/>
      <c r="JF646" s="307"/>
      <c r="JG646" s="307"/>
      <c r="JH646" s="307"/>
      <c r="JI646" s="307"/>
      <c r="JJ646" s="307"/>
      <c r="JK646" s="307"/>
      <c r="JL646" s="307"/>
      <c r="JM646" s="307"/>
      <c r="JN646" s="307"/>
      <c r="JO646" s="307"/>
      <c r="JP646" s="307"/>
      <c r="JQ646" s="307"/>
      <c r="JR646" s="307"/>
      <c r="JS646" s="307"/>
      <c r="JT646" s="307"/>
      <c r="JU646" s="307"/>
      <c r="JV646" s="307"/>
      <c r="JW646" s="307"/>
      <c r="JX646" s="307"/>
      <c r="JY646" s="307"/>
      <c r="JZ646" s="307"/>
      <c r="KA646" s="307"/>
      <c r="KB646" s="307"/>
      <c r="KC646" s="307"/>
      <c r="KD646" s="307"/>
      <c r="KE646" s="307"/>
      <c r="KF646" s="307"/>
      <c r="KG646" s="307"/>
      <c r="KH646" s="307"/>
      <c r="KI646" s="307"/>
      <c r="KJ646" s="307"/>
      <c r="KK646" s="307"/>
      <c r="KL646" s="307"/>
      <c r="KM646" s="307"/>
      <c r="KN646" s="307"/>
      <c r="KO646" s="307"/>
      <c r="KP646" s="307"/>
      <c r="KQ646" s="307"/>
      <c r="KR646" s="307"/>
      <c r="KS646" s="307"/>
      <c r="KT646" s="307"/>
    </row>
    <row r="647" spans="14:306" s="56" customFormat="1" ht="15" customHeight="1">
      <c r="N647" s="410"/>
      <c r="O647" s="311"/>
      <c r="P647" s="311"/>
      <c r="Q647" s="410"/>
      <c r="R647" s="311"/>
      <c r="S647" s="311"/>
      <c r="T647" s="311"/>
      <c r="U647" s="311"/>
      <c r="AG647" s="354">
        <v>13</v>
      </c>
      <c r="AH647" s="354"/>
      <c r="AI647" s="356" t="s">
        <v>142</v>
      </c>
      <c r="AJ647" s="356" t="s">
        <v>165</v>
      </c>
      <c r="AK647" s="359">
        <v>20</v>
      </c>
      <c r="AL647" s="359">
        <v>21</v>
      </c>
      <c r="AM647" s="356" t="s">
        <v>655</v>
      </c>
      <c r="AN647" s="356" t="s">
        <v>147</v>
      </c>
      <c r="AO647" s="359">
        <v>21</v>
      </c>
      <c r="AP647" s="356" t="s">
        <v>93</v>
      </c>
      <c r="AQ647" s="356" t="s">
        <v>165</v>
      </c>
      <c r="AR647" s="356" t="s">
        <v>99</v>
      </c>
      <c r="AS647" s="359">
        <v>31</v>
      </c>
      <c r="AT647" s="356" t="s">
        <v>834</v>
      </c>
      <c r="AU647" s="356"/>
      <c r="AV647" s="359">
        <v>22</v>
      </c>
      <c r="AW647" s="359">
        <v>28</v>
      </c>
      <c r="AX647" s="359">
        <v>17</v>
      </c>
      <c r="AY647" s="303">
        <f t="shared" si="344"/>
        <v>51</v>
      </c>
      <c r="AZ647" s="303">
        <f t="shared" si="345"/>
        <v>31</v>
      </c>
      <c r="BA647" s="303">
        <f t="shared" si="346"/>
        <v>21</v>
      </c>
      <c r="BB647" s="303">
        <f t="shared" si="347"/>
        <v>22</v>
      </c>
      <c r="BC647" s="303">
        <f t="shared" si="348"/>
        <v>65</v>
      </c>
      <c r="BD647" s="303">
        <f t="shared" si="349"/>
        <v>43</v>
      </c>
      <c r="BE647" s="303">
        <f t="shared" si="350"/>
        <v>22</v>
      </c>
      <c r="BF647" s="303">
        <f t="shared" si="351"/>
        <v>28</v>
      </c>
      <c r="BG647" s="303">
        <f t="shared" si="352"/>
        <v>31</v>
      </c>
      <c r="BH647" s="303"/>
      <c r="BI647" s="303">
        <f t="shared" si="353"/>
        <v>32</v>
      </c>
      <c r="BJ647" s="303">
        <f t="shared" si="354"/>
        <v>32</v>
      </c>
      <c r="BK647" s="303">
        <f t="shared" si="355"/>
        <v>110</v>
      </c>
      <c r="BL647" s="303">
        <f t="shared" si="356"/>
        <v>23</v>
      </c>
      <c r="BM647" s="303">
        <f t="shared" si="357"/>
        <v>29</v>
      </c>
      <c r="BN647" s="303">
        <f t="shared" si="358"/>
        <v>18</v>
      </c>
      <c r="CB647" s="307"/>
      <c r="CC647" s="307"/>
      <c r="CD647" s="307"/>
      <c r="CE647" s="307"/>
      <c r="CF647" s="307"/>
      <c r="CG647" s="307"/>
      <c r="CH647" s="307"/>
      <c r="CI647" s="307"/>
      <c r="CJ647" s="307"/>
      <c r="CK647" s="307"/>
      <c r="CL647" s="307"/>
      <c r="CM647" s="307"/>
      <c r="CN647" s="307"/>
      <c r="CO647" s="307"/>
      <c r="CP647" s="307"/>
      <c r="CQ647" s="307"/>
      <c r="CR647" s="307"/>
      <c r="CS647" s="307"/>
      <c r="CT647" s="307"/>
      <c r="CU647" s="307"/>
      <c r="CV647" s="307"/>
      <c r="CW647" s="307"/>
      <c r="CX647" s="307"/>
      <c r="CY647" s="307"/>
      <c r="CZ647" s="307"/>
      <c r="DA647" s="307"/>
      <c r="DB647" s="307"/>
      <c r="DC647" s="307"/>
      <c r="DD647" s="307"/>
      <c r="DE647" s="307"/>
      <c r="DF647" s="307"/>
      <c r="DG647" s="307"/>
      <c r="DH647" s="307"/>
      <c r="DI647" s="390"/>
      <c r="DJ647" s="390"/>
      <c r="DK647" s="307"/>
      <c r="DL647" s="307"/>
      <c r="DM647" s="307"/>
      <c r="DN647" s="307"/>
      <c r="DO647" s="307"/>
      <c r="DP647" s="307"/>
      <c r="DQ647" s="307"/>
      <c r="DR647" s="307"/>
      <c r="DS647" s="307"/>
      <c r="DT647" s="307"/>
      <c r="DU647" s="307"/>
      <c r="DV647" s="307"/>
      <c r="DW647" s="307"/>
      <c r="DX647" s="307"/>
      <c r="DY647" s="307"/>
      <c r="DZ647" s="307"/>
      <c r="EA647" s="307"/>
      <c r="EB647" s="307"/>
      <c r="EC647" s="307"/>
      <c r="ED647" s="307"/>
      <c r="EE647" s="307"/>
      <c r="EF647" s="307"/>
      <c r="EG647" s="307"/>
      <c r="EH647" s="307"/>
      <c r="EI647" s="307"/>
      <c r="EJ647" s="307"/>
      <c r="EK647" s="307"/>
      <c r="EL647" s="307"/>
      <c r="EM647" s="307"/>
      <c r="EN647" s="307"/>
      <c r="EO647" s="307"/>
      <c r="EP647" s="307"/>
      <c r="EQ647" s="307"/>
      <c r="ER647" s="307"/>
      <c r="ES647" s="307"/>
      <c r="ET647" s="307"/>
      <c r="EU647" s="390"/>
      <c r="EV647" s="390"/>
      <c r="EW647" s="307"/>
      <c r="EX647" s="307"/>
      <c r="EY647" s="307"/>
      <c r="EZ647" s="307"/>
      <c r="FA647" s="307"/>
      <c r="FB647" s="307"/>
      <c r="FC647" s="307"/>
      <c r="FD647" s="307"/>
      <c r="FE647" s="307"/>
      <c r="FF647" s="307"/>
      <c r="FG647" s="307"/>
      <c r="FH647" s="307"/>
      <c r="FI647" s="307"/>
      <c r="FJ647" s="307"/>
      <c r="FK647" s="307"/>
      <c r="FL647" s="307"/>
      <c r="FM647" s="307"/>
      <c r="FN647" s="307"/>
      <c r="FO647" s="307"/>
      <c r="FP647" s="307"/>
      <c r="FQ647" s="307"/>
      <c r="FR647" s="307"/>
      <c r="FS647" s="307"/>
      <c r="FT647" s="307"/>
      <c r="FU647" s="307"/>
      <c r="FV647" s="307"/>
      <c r="FW647" s="307"/>
      <c r="FX647" s="307"/>
      <c r="FY647" s="307"/>
      <c r="FZ647" s="307"/>
      <c r="GA647" s="307"/>
      <c r="GB647" s="307"/>
      <c r="GC647" s="307"/>
      <c r="GD647" s="307"/>
      <c r="GE647" s="307"/>
      <c r="GF647" s="307"/>
      <c r="GG647" s="307"/>
      <c r="GH647" s="307"/>
      <c r="GI647" s="307"/>
      <c r="GJ647" s="307"/>
      <c r="GK647" s="307"/>
      <c r="GL647" s="307"/>
      <c r="GM647" s="307"/>
      <c r="GN647" s="307"/>
      <c r="GO647" s="307"/>
      <c r="GP647" s="307"/>
      <c r="GQ647" s="307"/>
      <c r="GR647" s="307"/>
      <c r="GS647" s="307"/>
      <c r="GT647" s="307"/>
      <c r="GU647" s="307"/>
      <c r="GV647" s="307"/>
      <c r="GW647" s="307"/>
      <c r="GX647" s="307"/>
      <c r="GY647" s="307"/>
      <c r="GZ647" s="307"/>
      <c r="HA647" s="307"/>
      <c r="HB647" s="307"/>
      <c r="HC647" s="307"/>
      <c r="HD647" s="307"/>
      <c r="HE647" s="307"/>
      <c r="HF647" s="307"/>
      <c r="HG647" s="307"/>
      <c r="HH647" s="307"/>
      <c r="HI647" s="307"/>
      <c r="HJ647" s="307"/>
      <c r="HK647" s="307"/>
      <c r="HL647" s="307"/>
      <c r="HM647" s="307"/>
      <c r="HN647" s="307"/>
      <c r="HO647" s="307"/>
      <c r="HP647" s="307"/>
      <c r="HQ647" s="307"/>
      <c r="HR647" s="307"/>
      <c r="HS647" s="307"/>
      <c r="HT647" s="307"/>
      <c r="HU647" s="307"/>
      <c r="HV647" s="307"/>
      <c r="HW647" s="307"/>
      <c r="HX647" s="307"/>
      <c r="HY647" s="307"/>
      <c r="HZ647" s="307"/>
      <c r="IA647" s="307"/>
      <c r="IB647" s="307"/>
      <c r="IC647" s="307"/>
      <c r="ID647" s="307"/>
      <c r="IE647" s="307"/>
      <c r="IF647" s="307"/>
      <c r="IG647" s="307"/>
      <c r="IH647" s="307"/>
      <c r="II647" s="307"/>
      <c r="IJ647" s="307"/>
      <c r="IK647" s="307"/>
      <c r="IL647" s="307"/>
      <c r="IM647" s="307"/>
      <c r="IN647" s="307"/>
      <c r="IO647" s="307"/>
      <c r="IP647" s="307"/>
      <c r="IQ647" s="307"/>
      <c r="IR647" s="307"/>
      <c r="IS647" s="307"/>
      <c r="IT647" s="307"/>
      <c r="IU647" s="307"/>
      <c r="IV647" s="307"/>
      <c r="IW647" s="307"/>
      <c r="IX647" s="307"/>
      <c r="IY647" s="307"/>
      <c r="IZ647" s="307"/>
      <c r="JA647" s="307"/>
      <c r="JB647" s="307"/>
      <c r="JC647" s="307"/>
      <c r="JD647" s="307"/>
      <c r="JE647" s="307"/>
      <c r="JF647" s="307"/>
      <c r="JG647" s="307"/>
      <c r="JH647" s="307"/>
      <c r="JI647" s="307"/>
      <c r="JJ647" s="307"/>
      <c r="JK647" s="307"/>
      <c r="JL647" s="307"/>
      <c r="JM647" s="307"/>
      <c r="JN647" s="307"/>
      <c r="JO647" s="307"/>
      <c r="JP647" s="307"/>
      <c r="JQ647" s="307"/>
      <c r="JR647" s="307"/>
      <c r="JS647" s="307"/>
      <c r="JT647" s="307"/>
      <c r="JU647" s="307"/>
      <c r="JV647" s="307"/>
      <c r="JW647" s="307"/>
      <c r="JX647" s="307"/>
      <c r="JY647" s="307"/>
      <c r="JZ647" s="307"/>
      <c r="KA647" s="307"/>
      <c r="KB647" s="307"/>
      <c r="KC647" s="307"/>
      <c r="KD647" s="307"/>
      <c r="KE647" s="307"/>
      <c r="KF647" s="307"/>
      <c r="KG647" s="307"/>
      <c r="KH647" s="307"/>
      <c r="KI647" s="307"/>
      <c r="KJ647" s="307"/>
      <c r="KK647" s="307"/>
      <c r="KL647" s="307"/>
      <c r="KM647" s="307"/>
      <c r="KN647" s="307"/>
      <c r="KO647" s="307"/>
      <c r="KP647" s="307"/>
      <c r="KQ647" s="307"/>
      <c r="KR647" s="307"/>
      <c r="KS647" s="307"/>
      <c r="KT647" s="307"/>
    </row>
    <row r="648" spans="14:306" s="56" customFormat="1" ht="15" customHeight="1">
      <c r="N648" s="311"/>
      <c r="O648" s="311"/>
      <c r="P648" s="311"/>
      <c r="Q648" s="311"/>
      <c r="R648" s="311"/>
      <c r="S648" s="311"/>
      <c r="T648" s="311"/>
      <c r="U648" s="311"/>
      <c r="AG648" s="354">
        <v>14</v>
      </c>
      <c r="AH648" s="354"/>
      <c r="AI648" s="356" t="s">
        <v>230</v>
      </c>
      <c r="AJ648" s="356" t="s">
        <v>133</v>
      </c>
      <c r="AK648" s="356" t="s">
        <v>138</v>
      </c>
      <c r="AL648" s="356" t="s">
        <v>164</v>
      </c>
      <c r="AM648" s="356" t="s">
        <v>893</v>
      </c>
      <c r="AN648" s="356" t="s">
        <v>150</v>
      </c>
      <c r="AO648" s="359">
        <v>22</v>
      </c>
      <c r="AP648" s="356" t="s">
        <v>96</v>
      </c>
      <c r="AQ648" s="356" t="s">
        <v>133</v>
      </c>
      <c r="AR648" s="356" t="s">
        <v>211</v>
      </c>
      <c r="AS648" s="356" t="s">
        <v>102</v>
      </c>
      <c r="AT648" s="356" t="s">
        <v>836</v>
      </c>
      <c r="AU648" s="356"/>
      <c r="AV648" s="356" t="s">
        <v>140</v>
      </c>
      <c r="AW648" s="359">
        <v>29</v>
      </c>
      <c r="AX648" s="359">
        <v>18</v>
      </c>
      <c r="AY648" s="303">
        <f t="shared" si="344"/>
        <v>55</v>
      </c>
      <c r="AZ648" s="303">
        <f t="shared" si="345"/>
        <v>33</v>
      </c>
      <c r="BA648" s="303">
        <f t="shared" si="346"/>
        <v>23</v>
      </c>
      <c r="BB648" s="303">
        <f t="shared" si="347"/>
        <v>24</v>
      </c>
      <c r="BC648" s="303">
        <f t="shared" si="348"/>
        <v>70</v>
      </c>
      <c r="BD648" s="303">
        <f t="shared" si="349"/>
        <v>46</v>
      </c>
      <c r="BE648" s="303" t="str">
        <f t="shared" si="350"/>
        <v>-</v>
      </c>
      <c r="BF648" s="303">
        <f t="shared" si="351"/>
        <v>30</v>
      </c>
      <c r="BG648" s="303">
        <f t="shared" si="352"/>
        <v>33</v>
      </c>
      <c r="BH648" s="303"/>
      <c r="BI648" s="303">
        <f t="shared" si="353"/>
        <v>35</v>
      </c>
      <c r="BJ648" s="303">
        <f t="shared" si="354"/>
        <v>34</v>
      </c>
      <c r="BK648" s="303">
        <f t="shared" si="355"/>
        <v>116</v>
      </c>
      <c r="BL648" s="303">
        <f t="shared" si="356"/>
        <v>25</v>
      </c>
      <c r="BM648" s="303">
        <f t="shared" si="357"/>
        <v>30</v>
      </c>
      <c r="BN648" s="303">
        <f t="shared" si="358"/>
        <v>19</v>
      </c>
      <c r="CB648" s="307"/>
      <c r="CC648" s="307"/>
      <c r="CD648" s="307"/>
      <c r="CE648" s="307"/>
      <c r="CF648" s="307"/>
      <c r="CG648" s="307"/>
      <c r="CH648" s="307"/>
      <c r="CI648" s="307"/>
      <c r="CJ648" s="307"/>
      <c r="CK648" s="307"/>
      <c r="CL648" s="307"/>
      <c r="CM648" s="307"/>
      <c r="CN648" s="307"/>
      <c r="CO648" s="307"/>
      <c r="CP648" s="307"/>
      <c r="CQ648" s="307"/>
      <c r="CR648" s="307"/>
      <c r="CS648" s="307"/>
      <c r="CT648" s="307"/>
      <c r="CU648" s="307"/>
      <c r="CV648" s="307"/>
      <c r="CW648" s="307"/>
      <c r="CX648" s="307"/>
      <c r="CY648" s="307"/>
      <c r="CZ648" s="307"/>
      <c r="DA648" s="307"/>
      <c r="DB648" s="307"/>
      <c r="DC648" s="307"/>
      <c r="DD648" s="307"/>
      <c r="DE648" s="307"/>
      <c r="DF648" s="307"/>
      <c r="DG648" s="307"/>
      <c r="DH648" s="307"/>
      <c r="DI648" s="390"/>
      <c r="DJ648" s="390"/>
      <c r="DK648" s="307"/>
      <c r="DL648" s="307"/>
      <c r="DM648" s="307"/>
      <c r="DN648" s="307"/>
      <c r="DO648" s="307"/>
      <c r="DP648" s="307"/>
      <c r="DQ648" s="307"/>
      <c r="DR648" s="307"/>
      <c r="DS648" s="307"/>
      <c r="DT648" s="307"/>
      <c r="DU648" s="307"/>
      <c r="DV648" s="307"/>
      <c r="DW648" s="307"/>
      <c r="DX648" s="307"/>
      <c r="DY648" s="307"/>
      <c r="DZ648" s="307"/>
      <c r="EA648" s="307"/>
      <c r="EB648" s="307"/>
      <c r="EC648" s="307"/>
      <c r="ED648" s="307"/>
      <c r="EE648" s="307"/>
      <c r="EF648" s="307"/>
      <c r="EG648" s="307"/>
      <c r="EH648" s="307"/>
      <c r="EI648" s="307"/>
      <c r="EJ648" s="307"/>
      <c r="EK648" s="307"/>
      <c r="EL648" s="307"/>
      <c r="EM648" s="307"/>
      <c r="EN648" s="307"/>
      <c r="EO648" s="307"/>
      <c r="EP648" s="307"/>
      <c r="EQ648" s="307"/>
      <c r="ER648" s="307"/>
      <c r="ES648" s="307"/>
      <c r="ET648" s="307"/>
      <c r="EU648" s="390"/>
      <c r="EV648" s="390"/>
      <c r="EW648" s="307"/>
      <c r="EX648" s="307"/>
      <c r="EY648" s="307"/>
      <c r="EZ648" s="307"/>
      <c r="FA648" s="307"/>
      <c r="FB648" s="307"/>
      <c r="FC648" s="307"/>
      <c r="FD648" s="307"/>
      <c r="FE648" s="307"/>
      <c r="FF648" s="307"/>
      <c r="FG648" s="307"/>
      <c r="FH648" s="307"/>
      <c r="FI648" s="307"/>
      <c r="FJ648" s="307"/>
      <c r="FK648" s="307"/>
      <c r="FL648" s="307"/>
      <c r="FM648" s="307"/>
      <c r="FN648" s="307"/>
      <c r="FO648" s="307"/>
      <c r="FP648" s="307"/>
      <c r="FQ648" s="307"/>
      <c r="FR648" s="307"/>
      <c r="FS648" s="307"/>
      <c r="FT648" s="307"/>
      <c r="FU648" s="307"/>
      <c r="FV648" s="307"/>
      <c r="FW648" s="307"/>
      <c r="FX648" s="307"/>
      <c r="FY648" s="307"/>
      <c r="FZ648" s="307"/>
      <c r="GA648" s="307"/>
      <c r="GB648" s="307"/>
      <c r="GC648" s="307"/>
      <c r="GD648" s="307"/>
      <c r="GE648" s="307"/>
      <c r="GF648" s="307"/>
      <c r="GG648" s="307"/>
      <c r="GH648" s="307"/>
      <c r="GI648" s="307"/>
      <c r="GJ648" s="307"/>
      <c r="GK648" s="307"/>
      <c r="GL648" s="307"/>
      <c r="GM648" s="307"/>
      <c r="GN648" s="307"/>
      <c r="GO648" s="307"/>
      <c r="GP648" s="307"/>
      <c r="GQ648" s="307"/>
      <c r="GR648" s="307"/>
      <c r="GS648" s="307"/>
      <c r="GT648" s="307"/>
      <c r="GU648" s="307"/>
      <c r="GV648" s="307"/>
      <c r="GW648" s="307"/>
      <c r="GX648" s="307"/>
      <c r="GY648" s="307"/>
      <c r="GZ648" s="307"/>
      <c r="HA648" s="307"/>
      <c r="HB648" s="307"/>
      <c r="HC648" s="307"/>
      <c r="HD648" s="307"/>
      <c r="HE648" s="307"/>
      <c r="HF648" s="307"/>
      <c r="HG648" s="307"/>
      <c r="HH648" s="307"/>
      <c r="HI648" s="307"/>
      <c r="HJ648" s="307"/>
      <c r="HK648" s="307"/>
      <c r="HL648" s="307"/>
      <c r="HM648" s="307"/>
      <c r="HN648" s="307"/>
      <c r="HO648" s="307"/>
      <c r="HP648" s="307"/>
      <c r="HQ648" s="307"/>
      <c r="HR648" s="307"/>
      <c r="HS648" s="307"/>
      <c r="HT648" s="307"/>
      <c r="HU648" s="307"/>
      <c r="HV648" s="307"/>
      <c r="HW648" s="307"/>
      <c r="HX648" s="307"/>
      <c r="HY648" s="307"/>
      <c r="HZ648" s="307"/>
      <c r="IA648" s="307"/>
      <c r="IB648" s="307"/>
      <c r="IC648" s="307"/>
      <c r="ID648" s="307"/>
      <c r="IE648" s="307"/>
      <c r="IF648" s="307"/>
      <c r="IG648" s="307"/>
      <c r="IH648" s="307"/>
      <c r="II648" s="307"/>
      <c r="IJ648" s="307"/>
      <c r="IK648" s="307"/>
      <c r="IL648" s="307"/>
      <c r="IM648" s="307"/>
      <c r="IN648" s="307"/>
      <c r="IO648" s="307"/>
      <c r="IP648" s="307"/>
      <c r="IQ648" s="307"/>
      <c r="IR648" s="307"/>
      <c r="IS648" s="307"/>
      <c r="IT648" s="307"/>
      <c r="IU648" s="307"/>
      <c r="IV648" s="307"/>
      <c r="IW648" s="307"/>
      <c r="IX648" s="307"/>
      <c r="IY648" s="307"/>
      <c r="IZ648" s="307"/>
      <c r="JA648" s="307"/>
      <c r="JB648" s="307"/>
      <c r="JC648" s="307"/>
      <c r="JD648" s="307"/>
      <c r="JE648" s="307"/>
      <c r="JF648" s="307"/>
      <c r="JG648" s="307"/>
      <c r="JH648" s="307"/>
      <c r="JI648" s="307"/>
      <c r="JJ648" s="307"/>
      <c r="JK648" s="307"/>
      <c r="JL648" s="307"/>
      <c r="JM648" s="307"/>
      <c r="JN648" s="307"/>
      <c r="JO648" s="307"/>
      <c r="JP648" s="307"/>
      <c r="JQ648" s="307"/>
      <c r="JR648" s="307"/>
      <c r="JS648" s="307"/>
      <c r="JT648" s="307"/>
      <c r="JU648" s="307"/>
      <c r="JV648" s="307"/>
      <c r="JW648" s="307"/>
      <c r="JX648" s="307"/>
      <c r="JY648" s="307"/>
      <c r="JZ648" s="307"/>
      <c r="KA648" s="307"/>
      <c r="KB648" s="307"/>
      <c r="KC648" s="307"/>
      <c r="KD648" s="307"/>
      <c r="KE648" s="307"/>
      <c r="KF648" s="307"/>
      <c r="KG648" s="307"/>
      <c r="KH648" s="307"/>
      <c r="KI648" s="307"/>
      <c r="KJ648" s="307"/>
      <c r="KK648" s="307"/>
      <c r="KL648" s="307"/>
      <c r="KM648" s="307"/>
      <c r="KN648" s="307"/>
      <c r="KO648" s="307"/>
      <c r="KP648" s="307"/>
      <c r="KQ648" s="307"/>
      <c r="KR648" s="307"/>
      <c r="KS648" s="307"/>
      <c r="KT648" s="307"/>
    </row>
    <row r="649" spans="14:306" s="56" customFormat="1" ht="15" customHeight="1">
      <c r="N649" s="303"/>
      <c r="O649" s="303"/>
      <c r="P649" s="370"/>
      <c r="Q649" s="370"/>
      <c r="R649" s="303"/>
      <c r="S649" s="303"/>
      <c r="T649" s="303"/>
      <c r="U649" s="303"/>
      <c r="AG649" s="354">
        <v>15</v>
      </c>
      <c r="AH649" s="354"/>
      <c r="AI649" s="356" t="s">
        <v>598</v>
      </c>
      <c r="AJ649" s="356" t="s">
        <v>137</v>
      </c>
      <c r="AK649" s="359">
        <v>23</v>
      </c>
      <c r="AL649" s="359">
        <v>24</v>
      </c>
      <c r="AM649" s="356" t="s">
        <v>894</v>
      </c>
      <c r="AN649" s="356" t="s">
        <v>747</v>
      </c>
      <c r="AO649" s="356" t="s">
        <v>0</v>
      </c>
      <c r="AP649" s="359">
        <v>30</v>
      </c>
      <c r="AQ649" s="356" t="s">
        <v>137</v>
      </c>
      <c r="AR649" s="359">
        <v>35</v>
      </c>
      <c r="AS649" s="359">
        <v>34</v>
      </c>
      <c r="AT649" s="356" t="s">
        <v>733</v>
      </c>
      <c r="AU649" s="356"/>
      <c r="AV649" s="359">
        <v>25</v>
      </c>
      <c r="AW649" s="359">
        <v>30</v>
      </c>
      <c r="AX649" s="359">
        <v>19</v>
      </c>
      <c r="AY649" s="303">
        <f t="shared" si="344"/>
        <v>59</v>
      </c>
      <c r="AZ649" s="303">
        <f t="shared" si="345"/>
        <v>35</v>
      </c>
      <c r="BA649" s="303">
        <f t="shared" si="346"/>
        <v>24</v>
      </c>
      <c r="BB649" s="303">
        <f t="shared" si="347"/>
        <v>25</v>
      </c>
      <c r="BC649" s="303">
        <f t="shared" si="348"/>
        <v>74</v>
      </c>
      <c r="BD649" s="303">
        <f t="shared" si="349"/>
        <v>48</v>
      </c>
      <c r="BE649" s="303">
        <f t="shared" si="350"/>
        <v>23</v>
      </c>
      <c r="BF649" s="303">
        <f t="shared" si="351"/>
        <v>31</v>
      </c>
      <c r="BG649" s="303">
        <f t="shared" si="352"/>
        <v>35</v>
      </c>
      <c r="BH649" s="303"/>
      <c r="BI649" s="303">
        <f t="shared" si="353"/>
        <v>36</v>
      </c>
      <c r="BJ649" s="303">
        <f t="shared" si="354"/>
        <v>35</v>
      </c>
      <c r="BK649" s="303">
        <f t="shared" si="355"/>
        <v>123</v>
      </c>
      <c r="BL649" s="303">
        <f t="shared" si="356"/>
        <v>26</v>
      </c>
      <c r="BM649" s="303">
        <f t="shared" si="357"/>
        <v>31</v>
      </c>
      <c r="BN649" s="303">
        <f t="shared" si="358"/>
        <v>20</v>
      </c>
      <c r="CB649" s="307"/>
      <c r="CC649" s="307"/>
      <c r="CD649" s="307"/>
      <c r="CE649" s="307"/>
      <c r="CF649" s="307"/>
      <c r="CG649" s="307"/>
      <c r="CH649" s="307"/>
      <c r="CI649" s="307"/>
      <c r="CJ649" s="307"/>
      <c r="CK649" s="307"/>
      <c r="CL649" s="307"/>
      <c r="CM649" s="307"/>
      <c r="CN649" s="307"/>
      <c r="CO649" s="307"/>
      <c r="CP649" s="307"/>
      <c r="CQ649" s="307"/>
      <c r="CR649" s="307"/>
      <c r="CS649" s="307"/>
      <c r="CT649" s="307"/>
      <c r="CU649" s="307"/>
      <c r="CV649" s="307"/>
      <c r="CW649" s="307"/>
      <c r="CX649" s="307"/>
      <c r="CY649" s="307"/>
      <c r="CZ649" s="307"/>
      <c r="DA649" s="307"/>
      <c r="DB649" s="307"/>
      <c r="DC649" s="307"/>
      <c r="DD649" s="307"/>
      <c r="DE649" s="307"/>
      <c r="DF649" s="307"/>
      <c r="DG649" s="307"/>
      <c r="DH649" s="307"/>
      <c r="DI649" s="390"/>
      <c r="DJ649" s="390"/>
      <c r="DK649" s="307"/>
      <c r="DL649" s="307"/>
      <c r="DM649" s="307"/>
      <c r="DN649" s="307"/>
      <c r="DO649" s="307"/>
      <c r="DP649" s="307"/>
      <c r="DQ649" s="307"/>
      <c r="DR649" s="307"/>
      <c r="DS649" s="307"/>
      <c r="DT649" s="307"/>
      <c r="DU649" s="307"/>
      <c r="DV649" s="307"/>
      <c r="DW649" s="307"/>
      <c r="DX649" s="307"/>
      <c r="DY649" s="307"/>
      <c r="DZ649" s="307"/>
      <c r="EA649" s="307"/>
      <c r="EB649" s="307"/>
      <c r="EC649" s="307"/>
      <c r="ED649" s="307"/>
      <c r="EE649" s="307"/>
      <c r="EF649" s="307"/>
      <c r="EG649" s="307"/>
      <c r="EH649" s="307"/>
      <c r="EI649" s="307"/>
      <c r="EJ649" s="307"/>
      <c r="EK649" s="307"/>
      <c r="EL649" s="307"/>
      <c r="EM649" s="307"/>
      <c r="EN649" s="307"/>
      <c r="EO649" s="307"/>
      <c r="EP649" s="307"/>
      <c r="EQ649" s="307"/>
      <c r="ER649" s="307"/>
      <c r="ES649" s="307"/>
      <c r="ET649" s="307"/>
      <c r="EU649" s="390"/>
      <c r="EV649" s="390"/>
      <c r="EW649" s="307"/>
      <c r="EX649" s="307"/>
      <c r="EY649" s="307"/>
      <c r="EZ649" s="307"/>
      <c r="FA649" s="307"/>
      <c r="FB649" s="307"/>
      <c r="FC649" s="307"/>
      <c r="FD649" s="307"/>
      <c r="FE649" s="307"/>
      <c r="FF649" s="307"/>
      <c r="FG649" s="307"/>
      <c r="FH649" s="307"/>
      <c r="FI649" s="307"/>
      <c r="FJ649" s="307"/>
      <c r="FK649" s="307"/>
      <c r="FL649" s="307"/>
      <c r="FM649" s="307"/>
      <c r="FN649" s="307"/>
      <c r="FO649" s="307"/>
      <c r="FP649" s="307"/>
      <c r="FQ649" s="307"/>
      <c r="FR649" s="307"/>
      <c r="FS649" s="307"/>
      <c r="FT649" s="307"/>
      <c r="FU649" s="307"/>
      <c r="FV649" s="307"/>
      <c r="FW649" s="307"/>
      <c r="FX649" s="307"/>
      <c r="FY649" s="307"/>
      <c r="FZ649" s="307"/>
      <c r="GA649" s="307"/>
      <c r="GB649" s="307"/>
      <c r="GC649" s="307"/>
      <c r="GD649" s="307"/>
      <c r="GE649" s="307"/>
      <c r="GF649" s="307"/>
      <c r="GG649" s="307"/>
      <c r="GH649" s="307"/>
      <c r="GI649" s="307"/>
      <c r="GJ649" s="307"/>
      <c r="GK649" s="307"/>
      <c r="GL649" s="307"/>
      <c r="GM649" s="307"/>
      <c r="GN649" s="307"/>
      <c r="GO649" s="307"/>
      <c r="GP649" s="307"/>
      <c r="GQ649" s="307"/>
      <c r="GR649" s="307"/>
      <c r="GS649" s="307"/>
      <c r="GT649" s="307"/>
      <c r="GU649" s="307"/>
      <c r="GV649" s="307"/>
      <c r="GW649" s="307"/>
      <c r="GX649" s="307"/>
      <c r="GY649" s="307"/>
      <c r="GZ649" s="307"/>
      <c r="HA649" s="307"/>
      <c r="HB649" s="307"/>
      <c r="HC649" s="307"/>
      <c r="HD649" s="307"/>
      <c r="HE649" s="307"/>
      <c r="HF649" s="307"/>
      <c r="HG649" s="307"/>
      <c r="HH649" s="307"/>
      <c r="HI649" s="307"/>
      <c r="HJ649" s="307"/>
      <c r="HK649" s="307"/>
      <c r="HL649" s="307"/>
      <c r="HM649" s="307"/>
      <c r="HN649" s="307"/>
      <c r="HO649" s="307"/>
      <c r="HP649" s="307"/>
      <c r="HQ649" s="307"/>
      <c r="HR649" s="307"/>
      <c r="HS649" s="307"/>
      <c r="HT649" s="307"/>
      <c r="HU649" s="307"/>
      <c r="HV649" s="307"/>
      <c r="HW649" s="307"/>
      <c r="HX649" s="307"/>
      <c r="HY649" s="307"/>
      <c r="HZ649" s="307"/>
      <c r="IA649" s="307"/>
      <c r="IB649" s="307"/>
      <c r="IC649" s="307"/>
      <c r="ID649" s="307"/>
      <c r="IE649" s="307"/>
      <c r="IF649" s="307"/>
      <c r="IG649" s="307"/>
      <c r="IH649" s="307"/>
      <c r="II649" s="307"/>
      <c r="IJ649" s="307"/>
      <c r="IK649" s="307"/>
      <c r="IL649" s="307"/>
      <c r="IM649" s="307"/>
      <c r="IN649" s="307"/>
      <c r="IO649" s="307"/>
      <c r="IP649" s="307"/>
      <c r="IQ649" s="307"/>
      <c r="IR649" s="307"/>
      <c r="IS649" s="307"/>
      <c r="IT649" s="307"/>
      <c r="IU649" s="307"/>
      <c r="IV649" s="307"/>
      <c r="IW649" s="307"/>
      <c r="IX649" s="307"/>
      <c r="IY649" s="307"/>
      <c r="IZ649" s="307"/>
      <c r="JA649" s="307"/>
      <c r="JB649" s="307"/>
      <c r="JC649" s="307"/>
      <c r="JD649" s="307"/>
      <c r="JE649" s="307"/>
      <c r="JF649" s="307"/>
      <c r="JG649" s="307"/>
      <c r="JH649" s="307"/>
      <c r="JI649" s="307"/>
      <c r="JJ649" s="307"/>
      <c r="JK649" s="307"/>
      <c r="JL649" s="307"/>
      <c r="JM649" s="307"/>
      <c r="JN649" s="307"/>
      <c r="JO649" s="307"/>
      <c r="JP649" s="307"/>
      <c r="JQ649" s="307"/>
      <c r="JR649" s="307"/>
      <c r="JS649" s="307"/>
      <c r="JT649" s="307"/>
      <c r="JU649" s="307"/>
      <c r="JV649" s="307"/>
      <c r="JW649" s="307"/>
      <c r="JX649" s="307"/>
      <c r="JY649" s="307"/>
      <c r="JZ649" s="307"/>
      <c r="KA649" s="307"/>
      <c r="KB649" s="307"/>
      <c r="KC649" s="307"/>
      <c r="KD649" s="307"/>
      <c r="KE649" s="307"/>
      <c r="KF649" s="307"/>
      <c r="KG649" s="307"/>
      <c r="KH649" s="307"/>
      <c r="KI649" s="307"/>
      <c r="KJ649" s="307"/>
      <c r="KK649" s="307"/>
      <c r="KL649" s="307"/>
      <c r="KM649" s="307"/>
      <c r="KN649" s="307"/>
      <c r="KO649" s="307"/>
      <c r="KP649" s="307"/>
      <c r="KQ649" s="307"/>
      <c r="KR649" s="307"/>
      <c r="KS649" s="307"/>
      <c r="KT649" s="307"/>
    </row>
    <row r="650" spans="14:306" s="56" customFormat="1" ht="15" customHeight="1">
      <c r="N650" s="427"/>
      <c r="O650" s="303"/>
      <c r="P650" s="303"/>
      <c r="Q650" s="303"/>
      <c r="R650" s="303"/>
      <c r="S650" s="303"/>
      <c r="T650" s="303"/>
      <c r="U650" s="303"/>
      <c r="W650" s="342"/>
      <c r="X650" s="342"/>
      <c r="Y650" s="342"/>
      <c r="Z650" s="342"/>
      <c r="AA650" s="342"/>
      <c r="AB650" s="342"/>
      <c r="AC650" s="342"/>
      <c r="AD650" s="342"/>
      <c r="AE650" s="342"/>
      <c r="AG650" s="354">
        <v>16</v>
      </c>
      <c r="AH650" s="354"/>
      <c r="AI650" s="356" t="s">
        <v>560</v>
      </c>
      <c r="AJ650" s="359">
        <v>35</v>
      </c>
      <c r="AK650" s="356" t="s">
        <v>89</v>
      </c>
      <c r="AL650" s="359">
        <v>25</v>
      </c>
      <c r="AM650" s="356" t="s">
        <v>895</v>
      </c>
      <c r="AN650" s="356" t="s">
        <v>896</v>
      </c>
      <c r="AO650" s="359">
        <v>23</v>
      </c>
      <c r="AP650" s="356" t="s">
        <v>133</v>
      </c>
      <c r="AQ650" s="359">
        <v>35</v>
      </c>
      <c r="AR650" s="356" t="s">
        <v>600</v>
      </c>
      <c r="AS650" s="359">
        <v>35</v>
      </c>
      <c r="AT650" s="356" t="s">
        <v>897</v>
      </c>
      <c r="AU650" s="356"/>
      <c r="AV650" s="359">
        <v>26</v>
      </c>
      <c r="AW650" s="359">
        <v>31</v>
      </c>
      <c r="AX650" s="359">
        <v>20</v>
      </c>
      <c r="AY650" s="303">
        <f t="shared" si="344"/>
        <v>62</v>
      </c>
      <c r="AZ650" s="303">
        <f t="shared" si="345"/>
        <v>36</v>
      </c>
      <c r="BA650" s="303">
        <f t="shared" si="346"/>
        <v>26</v>
      </c>
      <c r="BB650" s="303">
        <f t="shared" si="347"/>
        <v>26</v>
      </c>
      <c r="BC650" s="303">
        <f t="shared" si="348"/>
        <v>78</v>
      </c>
      <c r="BD650" s="303">
        <f t="shared" si="349"/>
        <v>51</v>
      </c>
      <c r="BE650" s="303">
        <f t="shared" si="350"/>
        <v>24</v>
      </c>
      <c r="BF650" s="303">
        <f t="shared" si="351"/>
        <v>33</v>
      </c>
      <c r="BG650" s="303">
        <f t="shared" si="352"/>
        <v>36</v>
      </c>
      <c r="BH650" s="303"/>
      <c r="BI650" s="303">
        <f t="shared" si="353"/>
        <v>38</v>
      </c>
      <c r="BJ650" s="303">
        <f t="shared" si="354"/>
        <v>36</v>
      </c>
      <c r="BK650" s="303">
        <f t="shared" si="355"/>
        <v>128</v>
      </c>
      <c r="BL650" s="303">
        <f t="shared" si="356"/>
        <v>27</v>
      </c>
      <c r="BM650" s="303">
        <f t="shared" si="357"/>
        <v>32</v>
      </c>
      <c r="BN650" s="303" t="str">
        <f t="shared" si="358"/>
        <v>-</v>
      </c>
      <c r="CB650" s="307"/>
      <c r="CC650" s="307"/>
      <c r="CD650" s="307"/>
      <c r="CE650" s="307"/>
      <c r="CF650" s="307"/>
      <c r="CG650" s="307"/>
      <c r="CH650" s="307"/>
      <c r="CI650" s="307"/>
      <c r="CJ650" s="307"/>
      <c r="CK650" s="307"/>
      <c r="CL650" s="307"/>
      <c r="CM650" s="307"/>
      <c r="CN650" s="307"/>
      <c r="CO650" s="307"/>
      <c r="CP650" s="307"/>
      <c r="CQ650" s="307"/>
      <c r="CR650" s="307"/>
      <c r="CS650" s="307"/>
      <c r="CT650" s="307"/>
      <c r="CU650" s="307"/>
      <c r="CV650" s="307"/>
      <c r="CW650" s="307"/>
      <c r="CX650" s="307"/>
      <c r="CY650" s="307"/>
      <c r="CZ650" s="307"/>
      <c r="DA650" s="307"/>
      <c r="DB650" s="307"/>
      <c r="DC650" s="307"/>
      <c r="DD650" s="307"/>
      <c r="DE650" s="307"/>
      <c r="DF650" s="307"/>
      <c r="DG650" s="307"/>
      <c r="DH650" s="307"/>
      <c r="DI650" s="390"/>
      <c r="DJ650" s="390"/>
      <c r="DK650" s="307"/>
      <c r="DL650" s="307"/>
      <c r="DM650" s="307"/>
      <c r="DN650" s="307"/>
      <c r="DO650" s="307"/>
      <c r="DP650" s="307"/>
      <c r="DQ650" s="307"/>
      <c r="DR650" s="307"/>
      <c r="DS650" s="307"/>
      <c r="DT650" s="307"/>
      <c r="DU650" s="307"/>
      <c r="DV650" s="307"/>
      <c r="DW650" s="307"/>
      <c r="DX650" s="307"/>
      <c r="DY650" s="307"/>
      <c r="DZ650" s="307"/>
      <c r="EA650" s="307"/>
      <c r="EB650" s="307"/>
      <c r="EC650" s="307"/>
      <c r="ED650" s="307"/>
      <c r="EE650" s="307"/>
      <c r="EF650" s="307"/>
      <c r="EG650" s="307"/>
      <c r="EH650" s="307"/>
      <c r="EI650" s="307"/>
      <c r="EJ650" s="307"/>
      <c r="EK650" s="307"/>
      <c r="EL650" s="307"/>
      <c r="EM650" s="307"/>
      <c r="EN650" s="307"/>
      <c r="EO650" s="307"/>
      <c r="EP650" s="307"/>
      <c r="EQ650" s="307"/>
      <c r="ER650" s="307"/>
      <c r="ES650" s="307"/>
      <c r="ET650" s="307"/>
      <c r="EU650" s="390"/>
      <c r="EV650" s="390"/>
      <c r="EW650" s="307"/>
      <c r="EX650" s="307"/>
      <c r="EY650" s="307"/>
      <c r="EZ650" s="307"/>
      <c r="FA650" s="307"/>
      <c r="FB650" s="307"/>
      <c r="FC650" s="307"/>
      <c r="FD650" s="307"/>
      <c r="FE650" s="307"/>
      <c r="FF650" s="307"/>
      <c r="FG650" s="307"/>
      <c r="FH650" s="307"/>
      <c r="FI650" s="307"/>
      <c r="FJ650" s="307"/>
      <c r="FK650" s="307"/>
      <c r="FL650" s="307"/>
      <c r="FM650" s="307"/>
      <c r="FN650" s="307"/>
      <c r="FO650" s="307"/>
      <c r="FP650" s="307"/>
      <c r="FQ650" s="307"/>
      <c r="FR650" s="307"/>
      <c r="FS650" s="307"/>
      <c r="FT650" s="307"/>
      <c r="FU650" s="307"/>
      <c r="FV650" s="307"/>
      <c r="FW650" s="307"/>
      <c r="FX650" s="307"/>
      <c r="FY650" s="307"/>
      <c r="FZ650" s="307"/>
      <c r="GA650" s="307"/>
      <c r="GB650" s="307"/>
      <c r="GC650" s="307"/>
      <c r="GD650" s="307"/>
      <c r="GE650" s="307"/>
      <c r="GF650" s="307"/>
      <c r="GG650" s="307"/>
      <c r="GH650" s="307"/>
      <c r="GI650" s="307"/>
      <c r="GJ650" s="307"/>
      <c r="GK650" s="307"/>
      <c r="GL650" s="307"/>
      <c r="GM650" s="307"/>
      <c r="GN650" s="307"/>
      <c r="GO650" s="307"/>
      <c r="GP650" s="307"/>
      <c r="GQ650" s="307"/>
      <c r="GR650" s="307"/>
      <c r="GS650" s="307"/>
      <c r="GT650" s="307"/>
      <c r="GU650" s="307"/>
      <c r="GV650" s="307"/>
      <c r="GW650" s="307"/>
      <c r="GX650" s="307"/>
      <c r="GY650" s="307"/>
      <c r="GZ650" s="307"/>
      <c r="HA650" s="307"/>
      <c r="HB650" s="307"/>
      <c r="HC650" s="307"/>
      <c r="HD650" s="307"/>
      <c r="HE650" s="307"/>
      <c r="HF650" s="307"/>
      <c r="HG650" s="307"/>
      <c r="HH650" s="307"/>
      <c r="HI650" s="307"/>
      <c r="HJ650" s="307"/>
      <c r="HK650" s="307"/>
      <c r="HL650" s="307"/>
      <c r="HM650" s="307"/>
      <c r="HN650" s="307"/>
      <c r="HO650" s="307"/>
      <c r="HP650" s="307"/>
      <c r="HQ650" s="307"/>
      <c r="HR650" s="307"/>
      <c r="HS650" s="307"/>
      <c r="HT650" s="307"/>
      <c r="HU650" s="307"/>
      <c r="HV650" s="307"/>
      <c r="HW650" s="307"/>
      <c r="HX650" s="307"/>
      <c r="HY650" s="307"/>
      <c r="HZ650" s="307"/>
      <c r="IA650" s="307"/>
      <c r="IB650" s="307"/>
      <c r="IC650" s="307"/>
      <c r="ID650" s="307"/>
      <c r="IE650" s="307"/>
      <c r="IF650" s="307"/>
      <c r="IG650" s="307"/>
      <c r="IH650" s="307"/>
      <c r="II650" s="307"/>
      <c r="IJ650" s="307"/>
      <c r="IK650" s="307"/>
      <c r="IL650" s="307"/>
      <c r="IM650" s="307"/>
      <c r="IN650" s="307"/>
      <c r="IO650" s="307"/>
      <c r="IP650" s="307"/>
      <c r="IQ650" s="307"/>
      <c r="IR650" s="307"/>
      <c r="IS650" s="307"/>
      <c r="IT650" s="307"/>
      <c r="IU650" s="307"/>
      <c r="IV650" s="307"/>
      <c r="IW650" s="307"/>
      <c r="IX650" s="307"/>
      <c r="IY650" s="307"/>
      <c r="IZ650" s="307"/>
      <c r="JA650" s="307"/>
      <c r="JB650" s="307"/>
      <c r="JC650" s="307"/>
      <c r="JD650" s="307"/>
      <c r="JE650" s="307"/>
      <c r="JF650" s="307"/>
      <c r="JG650" s="307"/>
      <c r="JH650" s="307"/>
      <c r="JI650" s="307"/>
      <c r="JJ650" s="307"/>
      <c r="JK650" s="307"/>
      <c r="JL650" s="307"/>
      <c r="JM650" s="307"/>
      <c r="JN650" s="307"/>
      <c r="JO650" s="307"/>
      <c r="JP650" s="307"/>
      <c r="JQ650" s="307"/>
      <c r="JR650" s="307"/>
      <c r="JS650" s="307"/>
      <c r="JT650" s="307"/>
      <c r="JU650" s="307"/>
      <c r="JV650" s="307"/>
      <c r="JW650" s="307"/>
      <c r="JX650" s="307"/>
      <c r="JY650" s="307"/>
      <c r="JZ650" s="307"/>
      <c r="KA650" s="307"/>
      <c r="KB650" s="307"/>
      <c r="KC650" s="307"/>
      <c r="KD650" s="307"/>
      <c r="KE650" s="307"/>
      <c r="KF650" s="307"/>
      <c r="KG650" s="307"/>
      <c r="KH650" s="307"/>
      <c r="KI650" s="307"/>
      <c r="KJ650" s="307"/>
      <c r="KK650" s="307"/>
      <c r="KL650" s="307"/>
      <c r="KM650" s="307"/>
      <c r="KN650" s="307"/>
      <c r="KO650" s="307"/>
      <c r="KP650" s="307"/>
      <c r="KQ650" s="307"/>
      <c r="KR650" s="307"/>
      <c r="KS650" s="307"/>
      <c r="KT650" s="307"/>
    </row>
    <row r="651" spans="14:306" s="56" customFormat="1" ht="15" customHeight="1">
      <c r="N651" s="427"/>
      <c r="O651" s="303"/>
      <c r="P651" s="303"/>
      <c r="Q651" s="303"/>
      <c r="R651" s="303"/>
      <c r="S651" s="303"/>
      <c r="T651" s="303"/>
      <c r="U651" s="303"/>
      <c r="W651" s="342"/>
      <c r="X651" s="342"/>
      <c r="Y651" s="342"/>
      <c r="Z651" s="342"/>
      <c r="AA651" s="342"/>
      <c r="AB651" s="342"/>
      <c r="AC651" s="342"/>
      <c r="AD651" s="342"/>
      <c r="AE651" s="342"/>
      <c r="AG651" s="354">
        <v>17</v>
      </c>
      <c r="AH651" s="354"/>
      <c r="AI651" s="356" t="s">
        <v>770</v>
      </c>
      <c r="AJ651" s="359">
        <v>36</v>
      </c>
      <c r="AK651" s="356" t="s">
        <v>93</v>
      </c>
      <c r="AL651" s="359">
        <v>26</v>
      </c>
      <c r="AM651" s="356" t="s">
        <v>898</v>
      </c>
      <c r="AN651" s="356" t="s">
        <v>166</v>
      </c>
      <c r="AO651" s="359">
        <v>24</v>
      </c>
      <c r="AP651" s="359">
        <v>33</v>
      </c>
      <c r="AQ651" s="356" t="s">
        <v>600</v>
      </c>
      <c r="AR651" s="356" t="s">
        <v>635</v>
      </c>
      <c r="AS651" s="359">
        <v>36</v>
      </c>
      <c r="AT651" s="356" t="s">
        <v>899</v>
      </c>
      <c r="AU651" s="356"/>
      <c r="AV651" s="356" t="s">
        <v>162</v>
      </c>
      <c r="AW651" s="359">
        <v>32</v>
      </c>
      <c r="AX651" s="356" t="s">
        <v>0</v>
      </c>
      <c r="AY651" s="303">
        <f t="shared" si="344"/>
        <v>65</v>
      </c>
      <c r="AZ651" s="303">
        <f t="shared" si="345"/>
        <v>37</v>
      </c>
      <c r="BA651" s="303">
        <f t="shared" si="346"/>
        <v>28</v>
      </c>
      <c r="BB651" s="303">
        <f t="shared" si="347"/>
        <v>27</v>
      </c>
      <c r="BC651" s="303">
        <f t="shared" si="348"/>
        <v>82</v>
      </c>
      <c r="BD651" s="303">
        <f t="shared" si="349"/>
        <v>53</v>
      </c>
      <c r="BE651" s="303">
        <f t="shared" si="350"/>
        <v>25</v>
      </c>
      <c r="BF651" s="303">
        <f t="shared" si="351"/>
        <v>34</v>
      </c>
      <c r="BG651" s="303">
        <f t="shared" si="352"/>
        <v>38</v>
      </c>
      <c r="BH651" s="303"/>
      <c r="BI651" s="303">
        <f t="shared" si="353"/>
        <v>40</v>
      </c>
      <c r="BJ651" s="303">
        <f t="shared" si="354"/>
        <v>37</v>
      </c>
      <c r="BK651" s="303">
        <f t="shared" si="355"/>
        <v>133</v>
      </c>
      <c r="BL651" s="303">
        <f t="shared" si="356"/>
        <v>29</v>
      </c>
      <c r="BM651" s="303" t="str">
        <f t="shared" si="357"/>
        <v>-</v>
      </c>
      <c r="BN651" s="303">
        <f t="shared" si="358"/>
        <v>21</v>
      </c>
      <c r="CB651" s="307"/>
      <c r="CC651" s="307"/>
      <c r="CD651" s="307"/>
      <c r="CE651" s="307"/>
      <c r="CF651" s="307"/>
      <c r="CG651" s="307"/>
      <c r="CH651" s="307"/>
      <c r="CI651" s="307"/>
      <c r="CJ651" s="307"/>
      <c r="CK651" s="307"/>
      <c r="CL651" s="307"/>
      <c r="CM651" s="307"/>
      <c r="CN651" s="307"/>
      <c r="CO651" s="307"/>
      <c r="CP651" s="307"/>
      <c r="CQ651" s="307"/>
      <c r="CR651" s="307"/>
      <c r="CS651" s="307"/>
      <c r="CT651" s="307"/>
      <c r="CU651" s="307"/>
      <c r="CV651" s="307"/>
      <c r="CW651" s="307"/>
      <c r="CX651" s="307"/>
      <c r="CY651" s="307"/>
      <c r="CZ651" s="307"/>
      <c r="DA651" s="307"/>
      <c r="DB651" s="307"/>
      <c r="DC651" s="307"/>
      <c r="DD651" s="307"/>
      <c r="DE651" s="307"/>
      <c r="DF651" s="307"/>
      <c r="DG651" s="307"/>
      <c r="DH651" s="307"/>
      <c r="DI651" s="390"/>
      <c r="DJ651" s="390"/>
      <c r="DK651" s="307"/>
      <c r="DL651" s="307"/>
      <c r="DM651" s="307"/>
      <c r="DN651" s="307"/>
      <c r="DO651" s="307"/>
      <c r="DP651" s="307"/>
      <c r="DQ651" s="307"/>
      <c r="DR651" s="307"/>
      <c r="DS651" s="307"/>
      <c r="DT651" s="307"/>
      <c r="DU651" s="307"/>
      <c r="DV651" s="307"/>
      <c r="DW651" s="307"/>
      <c r="DX651" s="307"/>
      <c r="DY651" s="307"/>
      <c r="DZ651" s="307"/>
      <c r="EA651" s="307"/>
      <c r="EB651" s="307"/>
      <c r="EC651" s="307"/>
      <c r="ED651" s="307"/>
      <c r="EE651" s="307"/>
      <c r="EF651" s="307"/>
      <c r="EG651" s="307"/>
      <c r="EH651" s="307"/>
      <c r="EI651" s="307"/>
      <c r="EJ651" s="307"/>
      <c r="EK651" s="307"/>
      <c r="EL651" s="307"/>
      <c r="EM651" s="307"/>
      <c r="EN651" s="307"/>
      <c r="EO651" s="307"/>
      <c r="EP651" s="307"/>
      <c r="EQ651" s="307"/>
      <c r="ER651" s="307"/>
      <c r="ES651" s="307"/>
      <c r="ET651" s="307"/>
      <c r="EU651" s="390"/>
      <c r="EV651" s="390"/>
      <c r="EW651" s="307"/>
      <c r="EX651" s="307"/>
      <c r="EY651" s="307"/>
      <c r="EZ651" s="307"/>
      <c r="FA651" s="307"/>
      <c r="FB651" s="307"/>
      <c r="FC651" s="307"/>
      <c r="FD651" s="307"/>
      <c r="FE651" s="307"/>
      <c r="FF651" s="307"/>
      <c r="FG651" s="307"/>
      <c r="FH651" s="307"/>
      <c r="FI651" s="307"/>
      <c r="FJ651" s="307"/>
      <c r="FK651" s="307"/>
      <c r="FL651" s="307"/>
      <c r="FM651" s="307"/>
      <c r="FN651" s="307"/>
      <c r="FO651" s="307"/>
      <c r="FP651" s="307"/>
      <c r="FQ651" s="307"/>
      <c r="FR651" s="307"/>
      <c r="FS651" s="307"/>
      <c r="FT651" s="307"/>
      <c r="FU651" s="307"/>
      <c r="FV651" s="307"/>
      <c r="FW651" s="307"/>
      <c r="FX651" s="307"/>
      <c r="FY651" s="307"/>
      <c r="FZ651" s="307"/>
      <c r="GA651" s="307"/>
      <c r="GB651" s="307"/>
      <c r="GC651" s="307"/>
      <c r="GD651" s="307"/>
      <c r="GE651" s="307"/>
      <c r="GF651" s="307"/>
      <c r="GG651" s="307"/>
      <c r="GH651" s="307"/>
      <c r="GI651" s="307"/>
      <c r="GJ651" s="307"/>
      <c r="GK651" s="307"/>
      <c r="GL651" s="307"/>
      <c r="GM651" s="307"/>
      <c r="GN651" s="307"/>
      <c r="GO651" s="307"/>
      <c r="GP651" s="307"/>
      <c r="GQ651" s="307"/>
      <c r="GR651" s="307"/>
      <c r="GS651" s="307"/>
      <c r="GT651" s="307"/>
      <c r="GU651" s="307"/>
      <c r="GV651" s="307"/>
      <c r="GW651" s="307"/>
      <c r="GX651" s="307"/>
      <c r="GY651" s="307"/>
      <c r="GZ651" s="307"/>
      <c r="HA651" s="307"/>
      <c r="HB651" s="307"/>
      <c r="HC651" s="307"/>
      <c r="HD651" s="307"/>
      <c r="HE651" s="307"/>
      <c r="HF651" s="307"/>
      <c r="HG651" s="307"/>
      <c r="HH651" s="307"/>
      <c r="HI651" s="307"/>
      <c r="HJ651" s="307"/>
      <c r="HK651" s="307"/>
      <c r="HL651" s="307"/>
      <c r="HM651" s="307"/>
      <c r="HN651" s="307"/>
      <c r="HO651" s="307"/>
      <c r="HP651" s="307"/>
      <c r="HQ651" s="307"/>
      <c r="HR651" s="307"/>
      <c r="HS651" s="307"/>
      <c r="HT651" s="307"/>
      <c r="HU651" s="307"/>
      <c r="HV651" s="307"/>
      <c r="HW651" s="307"/>
      <c r="HX651" s="307"/>
      <c r="HY651" s="307"/>
      <c r="HZ651" s="307"/>
      <c r="IA651" s="307"/>
      <c r="IB651" s="307"/>
      <c r="IC651" s="307"/>
      <c r="ID651" s="307"/>
      <c r="IE651" s="307"/>
      <c r="IF651" s="307"/>
      <c r="IG651" s="307"/>
      <c r="IH651" s="307"/>
      <c r="II651" s="307"/>
      <c r="IJ651" s="307"/>
      <c r="IK651" s="307"/>
      <c r="IL651" s="307"/>
      <c r="IM651" s="307"/>
      <c r="IN651" s="307"/>
      <c r="IO651" s="307"/>
      <c r="IP651" s="307"/>
      <c r="IQ651" s="307"/>
      <c r="IR651" s="307"/>
      <c r="IS651" s="307"/>
      <c r="IT651" s="307"/>
      <c r="IU651" s="307"/>
      <c r="IV651" s="307"/>
      <c r="IW651" s="307"/>
      <c r="IX651" s="307"/>
      <c r="IY651" s="307"/>
      <c r="IZ651" s="307"/>
      <c r="JA651" s="307"/>
      <c r="JB651" s="307"/>
      <c r="JC651" s="307"/>
      <c r="JD651" s="307"/>
      <c r="JE651" s="307"/>
      <c r="JF651" s="307"/>
      <c r="JG651" s="307"/>
      <c r="JH651" s="307"/>
      <c r="JI651" s="307"/>
      <c r="JJ651" s="307"/>
      <c r="JK651" s="307"/>
      <c r="JL651" s="307"/>
      <c r="JM651" s="307"/>
      <c r="JN651" s="307"/>
      <c r="JO651" s="307"/>
      <c r="JP651" s="307"/>
      <c r="JQ651" s="307"/>
      <c r="JR651" s="307"/>
      <c r="JS651" s="307"/>
      <c r="JT651" s="307"/>
      <c r="JU651" s="307"/>
      <c r="JV651" s="307"/>
      <c r="JW651" s="307"/>
      <c r="JX651" s="307"/>
      <c r="JY651" s="307"/>
      <c r="JZ651" s="307"/>
      <c r="KA651" s="307"/>
      <c r="KB651" s="307"/>
      <c r="KC651" s="307"/>
      <c r="KD651" s="307"/>
      <c r="KE651" s="307"/>
      <c r="KF651" s="307"/>
      <c r="KG651" s="307"/>
      <c r="KH651" s="307"/>
      <c r="KI651" s="307"/>
      <c r="KJ651" s="307"/>
      <c r="KK651" s="307"/>
      <c r="KL651" s="307"/>
      <c r="KM651" s="307"/>
      <c r="KN651" s="307"/>
      <c r="KO651" s="307"/>
      <c r="KP651" s="307"/>
      <c r="KQ651" s="307"/>
      <c r="KR651" s="307"/>
      <c r="KS651" s="307"/>
      <c r="KT651" s="307"/>
    </row>
    <row r="652" spans="14:306" s="56" customFormat="1" ht="15" customHeight="1">
      <c r="N652" s="427"/>
      <c r="O652" s="303"/>
      <c r="P652" s="303"/>
      <c r="Q652" s="303"/>
      <c r="R652" s="303"/>
      <c r="S652" s="303"/>
      <c r="T652" s="303"/>
      <c r="U652" s="303"/>
      <c r="W652" s="342"/>
      <c r="X652" s="342"/>
      <c r="Y652" s="342"/>
      <c r="Z652" s="342"/>
      <c r="AA652" s="342"/>
      <c r="AB652" s="342"/>
      <c r="AC652" s="342"/>
      <c r="AD652" s="342"/>
      <c r="AE652" s="342"/>
      <c r="AG652" s="354">
        <v>18</v>
      </c>
      <c r="AH652" s="354"/>
      <c r="AI652" s="356" t="s">
        <v>248</v>
      </c>
      <c r="AJ652" s="359">
        <v>37</v>
      </c>
      <c r="AK652" s="356" t="s">
        <v>96</v>
      </c>
      <c r="AL652" s="359">
        <v>27</v>
      </c>
      <c r="AM652" s="356" t="s">
        <v>900</v>
      </c>
      <c r="AN652" s="356" t="s">
        <v>901</v>
      </c>
      <c r="AO652" s="359">
        <v>25</v>
      </c>
      <c r="AP652" s="359">
        <v>34</v>
      </c>
      <c r="AQ652" s="356" t="s">
        <v>635</v>
      </c>
      <c r="AR652" s="356" t="s">
        <v>87</v>
      </c>
      <c r="AS652" s="359">
        <v>37</v>
      </c>
      <c r="AT652" s="356" t="s">
        <v>902</v>
      </c>
      <c r="AU652" s="356"/>
      <c r="AV652" s="359">
        <v>29</v>
      </c>
      <c r="AW652" s="356" t="s">
        <v>0</v>
      </c>
      <c r="AX652" s="359">
        <v>21</v>
      </c>
      <c r="AY652" s="303">
        <f t="shared" si="344"/>
        <v>67</v>
      </c>
      <c r="AZ652" s="303">
        <f t="shared" si="345"/>
        <v>38</v>
      </c>
      <c r="BA652" s="303">
        <f t="shared" si="346"/>
        <v>30</v>
      </c>
      <c r="BB652" s="303">
        <f t="shared" si="347"/>
        <v>28</v>
      </c>
      <c r="BC652" s="303">
        <f t="shared" si="348"/>
        <v>87</v>
      </c>
      <c r="BD652" s="303">
        <f t="shared" si="349"/>
        <v>55</v>
      </c>
      <c r="BE652" s="303">
        <f t="shared" si="350"/>
        <v>26</v>
      </c>
      <c r="BF652" s="303">
        <f t="shared" si="351"/>
        <v>35</v>
      </c>
      <c r="BG652" s="303">
        <f t="shared" si="352"/>
        <v>40</v>
      </c>
      <c r="BH652" s="303"/>
      <c r="BI652" s="303">
        <f t="shared" si="353"/>
        <v>43</v>
      </c>
      <c r="BJ652" s="303">
        <f t="shared" si="354"/>
        <v>38</v>
      </c>
      <c r="BK652" s="303">
        <f t="shared" si="355"/>
        <v>136</v>
      </c>
      <c r="BL652" s="303">
        <f t="shared" si="356"/>
        <v>30</v>
      </c>
      <c r="BM652" s="303">
        <f t="shared" si="357"/>
        <v>33</v>
      </c>
      <c r="BN652" s="303">
        <f t="shared" si="358"/>
        <v>22</v>
      </c>
      <c r="CB652" s="307"/>
      <c r="CC652" s="307"/>
      <c r="CD652" s="307"/>
      <c r="CE652" s="307"/>
      <c r="CF652" s="307"/>
      <c r="CG652" s="307"/>
      <c r="CH652" s="307"/>
      <c r="CI652" s="307"/>
      <c r="CJ652" s="307"/>
      <c r="CK652" s="307"/>
      <c r="CL652" s="307"/>
      <c r="CM652" s="307"/>
      <c r="CN652" s="307"/>
      <c r="CO652" s="307"/>
      <c r="CP652" s="307"/>
      <c r="CQ652" s="307"/>
      <c r="CR652" s="307"/>
      <c r="CS652" s="307"/>
      <c r="CT652" s="307"/>
      <c r="CU652" s="307"/>
      <c r="CV652" s="307"/>
      <c r="CW652" s="307"/>
      <c r="CX652" s="307"/>
      <c r="CY652" s="307"/>
      <c r="CZ652" s="307"/>
      <c r="DA652" s="307"/>
      <c r="DB652" s="307"/>
      <c r="DC652" s="307"/>
      <c r="DD652" s="307"/>
      <c r="DE652" s="307"/>
      <c r="DF652" s="307"/>
      <c r="DG652" s="307"/>
      <c r="DH652" s="307"/>
      <c r="DI652" s="390"/>
      <c r="DJ652" s="390"/>
      <c r="DK652" s="307"/>
      <c r="DL652" s="307"/>
      <c r="DM652" s="307"/>
      <c r="DN652" s="307"/>
      <c r="DO652" s="307"/>
      <c r="DP652" s="307"/>
      <c r="DQ652" s="307"/>
      <c r="DR652" s="307"/>
      <c r="DS652" s="307"/>
      <c r="DT652" s="307"/>
      <c r="DU652" s="307"/>
      <c r="DV652" s="307"/>
      <c r="DW652" s="307"/>
      <c r="DX652" s="307"/>
      <c r="DY652" s="307"/>
      <c r="DZ652" s="307"/>
      <c r="EA652" s="307"/>
      <c r="EB652" s="307"/>
      <c r="EC652" s="307"/>
      <c r="ED652" s="307"/>
      <c r="EE652" s="307"/>
      <c r="EF652" s="307"/>
      <c r="EG652" s="307"/>
      <c r="EH652" s="307"/>
      <c r="EI652" s="307"/>
      <c r="EJ652" s="307"/>
      <c r="EK652" s="307"/>
      <c r="EL652" s="307"/>
      <c r="EM652" s="307"/>
      <c r="EN652" s="307"/>
      <c r="EO652" s="307"/>
      <c r="EP652" s="307"/>
      <c r="EQ652" s="307"/>
      <c r="ER652" s="307"/>
      <c r="ES652" s="307"/>
      <c r="ET652" s="307"/>
      <c r="EU652" s="390"/>
      <c r="EV652" s="390"/>
      <c r="EW652" s="307"/>
      <c r="EX652" s="307"/>
      <c r="EY652" s="307"/>
      <c r="EZ652" s="307"/>
      <c r="FA652" s="307"/>
      <c r="FB652" s="307"/>
      <c r="FC652" s="307"/>
      <c r="FD652" s="307"/>
      <c r="FE652" s="307"/>
      <c r="FF652" s="307"/>
      <c r="FG652" s="307"/>
      <c r="FH652" s="307"/>
      <c r="FI652" s="307"/>
      <c r="FJ652" s="307"/>
      <c r="FK652" s="307"/>
      <c r="FL652" s="307"/>
      <c r="FM652" s="307"/>
      <c r="FN652" s="307"/>
      <c r="FO652" s="307"/>
      <c r="FP652" s="307"/>
      <c r="FQ652" s="307"/>
      <c r="FR652" s="307"/>
      <c r="FS652" s="307"/>
      <c r="FT652" s="307"/>
      <c r="FU652" s="307"/>
      <c r="FV652" s="307"/>
      <c r="FW652" s="307"/>
      <c r="FX652" s="307"/>
      <c r="FY652" s="307"/>
      <c r="FZ652" s="307"/>
      <c r="GA652" s="307"/>
      <c r="GB652" s="307"/>
      <c r="GC652" s="307"/>
      <c r="GD652" s="307"/>
      <c r="GE652" s="307"/>
      <c r="GF652" s="307"/>
      <c r="GG652" s="307"/>
      <c r="GH652" s="307"/>
      <c r="GI652" s="307"/>
      <c r="GJ652" s="307"/>
      <c r="GK652" s="307"/>
      <c r="GL652" s="307"/>
      <c r="GM652" s="307"/>
      <c r="GN652" s="307"/>
      <c r="GO652" s="307"/>
      <c r="GP652" s="307"/>
      <c r="GQ652" s="307"/>
      <c r="GR652" s="307"/>
      <c r="GS652" s="307"/>
      <c r="GT652" s="307"/>
      <c r="GU652" s="307"/>
      <c r="GV652" s="307"/>
      <c r="GW652" s="307"/>
      <c r="GX652" s="307"/>
      <c r="GY652" s="307"/>
      <c r="GZ652" s="307"/>
      <c r="HA652" s="307"/>
      <c r="HB652" s="307"/>
      <c r="HC652" s="307"/>
      <c r="HD652" s="307"/>
      <c r="HE652" s="307"/>
      <c r="HF652" s="307"/>
      <c r="HG652" s="307"/>
      <c r="HH652" s="307"/>
      <c r="HI652" s="307"/>
      <c r="HJ652" s="307"/>
      <c r="HK652" s="307"/>
      <c r="HL652" s="307"/>
      <c r="HM652" s="307"/>
      <c r="HN652" s="307"/>
      <c r="HO652" s="307"/>
      <c r="HP652" s="307"/>
      <c r="HQ652" s="307"/>
      <c r="HR652" s="307"/>
      <c r="HS652" s="307"/>
      <c r="HT652" s="307"/>
      <c r="HU652" s="307"/>
      <c r="HV652" s="307"/>
      <c r="HW652" s="307"/>
      <c r="HX652" s="307"/>
      <c r="HY652" s="307"/>
      <c r="HZ652" s="307"/>
      <c r="IA652" s="307"/>
      <c r="IB652" s="307"/>
      <c r="IC652" s="307"/>
      <c r="ID652" s="307"/>
      <c r="IE652" s="307"/>
      <c r="IF652" s="307"/>
      <c r="IG652" s="307"/>
      <c r="IH652" s="307"/>
      <c r="II652" s="307"/>
      <c r="IJ652" s="307"/>
      <c r="IK652" s="307"/>
      <c r="IL652" s="307"/>
      <c r="IM652" s="307"/>
      <c r="IN652" s="307"/>
      <c r="IO652" s="307"/>
      <c r="IP652" s="307"/>
      <c r="IQ652" s="307"/>
      <c r="IR652" s="307"/>
      <c r="IS652" s="307"/>
      <c r="IT652" s="307"/>
      <c r="IU652" s="307"/>
      <c r="IV652" s="307"/>
      <c r="IW652" s="307"/>
      <c r="IX652" s="307"/>
      <c r="IY652" s="307"/>
      <c r="IZ652" s="307"/>
      <c r="JA652" s="307"/>
      <c r="JB652" s="307"/>
      <c r="JC652" s="307"/>
      <c r="JD652" s="307"/>
      <c r="JE652" s="307"/>
      <c r="JF652" s="307"/>
      <c r="JG652" s="307"/>
      <c r="JH652" s="307"/>
      <c r="JI652" s="307"/>
      <c r="JJ652" s="307"/>
      <c r="JK652" s="307"/>
      <c r="JL652" s="307"/>
      <c r="JM652" s="307"/>
      <c r="JN652" s="307"/>
      <c r="JO652" s="307"/>
      <c r="JP652" s="307"/>
      <c r="JQ652" s="307"/>
      <c r="JR652" s="307"/>
      <c r="JS652" s="307"/>
      <c r="JT652" s="307"/>
      <c r="JU652" s="307"/>
      <c r="JV652" s="307"/>
      <c r="JW652" s="307"/>
      <c r="JX652" s="307"/>
      <c r="JY652" s="307"/>
      <c r="JZ652" s="307"/>
      <c r="KA652" s="307"/>
      <c r="KB652" s="307"/>
      <c r="KC652" s="307"/>
      <c r="KD652" s="307"/>
      <c r="KE652" s="307"/>
      <c r="KF652" s="307"/>
      <c r="KG652" s="307"/>
      <c r="KH652" s="307"/>
      <c r="KI652" s="307"/>
      <c r="KJ652" s="307"/>
      <c r="KK652" s="307"/>
      <c r="KL652" s="307"/>
      <c r="KM652" s="307"/>
      <c r="KN652" s="307"/>
      <c r="KO652" s="307"/>
      <c r="KP652" s="307"/>
      <c r="KQ652" s="307"/>
      <c r="KR652" s="307"/>
      <c r="KS652" s="307"/>
      <c r="KT652" s="307"/>
    </row>
    <row r="653" spans="14:306" s="56" customFormat="1" ht="15" customHeight="1">
      <c r="N653" s="427"/>
      <c r="O653" s="303"/>
      <c r="P653" s="303"/>
      <c r="Q653" s="303"/>
      <c r="R653" s="303"/>
      <c r="S653" s="303"/>
      <c r="T653" s="303"/>
      <c r="U653" s="427"/>
      <c r="W653" s="342"/>
      <c r="X653" s="342"/>
      <c r="Y653" s="342"/>
      <c r="Z653" s="342"/>
      <c r="AA653" s="342"/>
      <c r="AB653" s="342"/>
      <c r="AC653" s="342"/>
      <c r="AD653" s="342"/>
      <c r="AE653" s="342"/>
      <c r="AG653" s="354">
        <v>19</v>
      </c>
      <c r="AH653" s="354"/>
      <c r="AI653" s="405" t="s">
        <v>347</v>
      </c>
      <c r="AJ653" s="356" t="s">
        <v>884</v>
      </c>
      <c r="AK653" s="356" t="s">
        <v>134</v>
      </c>
      <c r="AL653" s="359">
        <v>28</v>
      </c>
      <c r="AM653" s="356" t="s">
        <v>903</v>
      </c>
      <c r="AN653" s="356" t="s">
        <v>302</v>
      </c>
      <c r="AO653" s="356" t="s">
        <v>272</v>
      </c>
      <c r="AP653" s="359">
        <v>35</v>
      </c>
      <c r="AQ653" s="356" t="s">
        <v>87</v>
      </c>
      <c r="AR653" s="356" t="s">
        <v>904</v>
      </c>
      <c r="AS653" s="359">
        <v>38</v>
      </c>
      <c r="AT653" s="359">
        <v>136</v>
      </c>
      <c r="AU653" s="359"/>
      <c r="AV653" s="356" t="s">
        <v>290</v>
      </c>
      <c r="AW653" s="356" t="s">
        <v>137</v>
      </c>
      <c r="AX653" s="356" t="s">
        <v>84</v>
      </c>
      <c r="AY653" s="303">
        <f>IF(AI653="-",AI653,IF(ISNUMBER(AI653),AI653,MID(AI653,(FIND("-",AI653)+1),3)+1))</f>
        <v>69</v>
      </c>
      <c r="AZ653" s="303">
        <f>IF(AJ653="-",AJ653,IF(ISNUMBER(AJ653),AJ653,MID(AJ653,(FIND("-",AJ653)+1),3)+1))</f>
        <v>45</v>
      </c>
      <c r="BA653" s="303">
        <f>IF(AK653="-",AK653,IF(ISNUMBER(AK653),AK653,MID(AK653,(FIND("-",AK653)+1),3)+1))</f>
        <v>33</v>
      </c>
      <c r="BB653" s="303">
        <v>29</v>
      </c>
      <c r="BC653" s="303">
        <f>IF(AM653="-",AM653,IF(ISNUMBER(AM653),AM653,MID(AM653,(FIND("-",AM653)+1),3)+1))</f>
        <v>120</v>
      </c>
      <c r="BD653" s="303">
        <f>IF(AN653="-",AN653,IF(ISNUMBER(AN653),AN653,MID(AN653,(FIND("-",AN653)+1),3)+1))</f>
        <v>69</v>
      </c>
      <c r="BE653" s="303">
        <f>IF(AO653="-",AO653,IF(ISNUMBER(AO653),AO653,MID(AO653,(FIND("-",AO653)+1),3)+1))</f>
        <v>31</v>
      </c>
      <c r="BF653" s="303">
        <v>36</v>
      </c>
      <c r="BG653" s="303">
        <f>IF(AQ653="-",AQ653,IF(ISNUMBER(AQ653),AQ653,MID(AQ653,(FIND("-",AQ653)+1),3)+1))</f>
        <v>43</v>
      </c>
      <c r="BH653" s="303"/>
      <c r="BI653" s="303">
        <f>IF(AR653="-",AR653,IF(ISNUMBER(AR653),AR653,MID(AR653,(FIND("-",AR653)+1),3)+1))</f>
        <v>61</v>
      </c>
      <c r="BJ653" s="303">
        <v>39</v>
      </c>
      <c r="BK653" s="303">
        <v>137</v>
      </c>
      <c r="BL653" s="303">
        <f>IF(AV653="-",AV653,IF(ISNUMBER(AV653),AV653,MID(AV653,(FIND("-",AV653)+1),3)+1))</f>
        <v>34</v>
      </c>
      <c r="BM653" s="303">
        <f>IF(AW653="-",AW653,IF(ISNUMBER(AW653),AW653,MID(AW653,(FIND("-",AW653)+1),3)+1))</f>
        <v>35</v>
      </c>
      <c r="BN653" s="303">
        <f>IF(AX653="-",AX653,IF(ISNUMBER(AX653),AX653,MID(AX653,(FIND("-",AX653)+1),3)+1))</f>
        <v>25</v>
      </c>
      <c r="CB653" s="307"/>
      <c r="CC653" s="307"/>
      <c r="CD653" s="307"/>
      <c r="CE653" s="307"/>
      <c r="CF653" s="307"/>
      <c r="CG653" s="307"/>
      <c r="CH653" s="307"/>
      <c r="CI653" s="307"/>
      <c r="CJ653" s="307"/>
      <c r="CK653" s="307"/>
      <c r="CL653" s="307"/>
      <c r="CM653" s="307"/>
      <c r="CN653" s="307"/>
      <c r="CO653" s="307"/>
      <c r="CP653" s="307"/>
      <c r="CQ653" s="307"/>
      <c r="CR653" s="307"/>
      <c r="CS653" s="307"/>
      <c r="CT653" s="307"/>
      <c r="CU653" s="307"/>
      <c r="CV653" s="307"/>
      <c r="CW653" s="307"/>
      <c r="CX653" s="307"/>
      <c r="CY653" s="307"/>
      <c r="CZ653" s="307"/>
      <c r="DA653" s="307"/>
      <c r="DB653" s="307"/>
      <c r="DC653" s="307"/>
      <c r="DD653" s="307"/>
      <c r="DE653" s="307"/>
      <c r="DF653" s="307"/>
      <c r="DG653" s="307"/>
      <c r="DH653" s="307"/>
      <c r="DI653" s="390"/>
      <c r="DJ653" s="390"/>
      <c r="DK653" s="307"/>
      <c r="DL653" s="307"/>
      <c r="DM653" s="307"/>
      <c r="DN653" s="307"/>
      <c r="DO653" s="307"/>
      <c r="DP653" s="307"/>
      <c r="DQ653" s="307"/>
      <c r="DR653" s="307"/>
      <c r="DS653" s="307"/>
      <c r="DT653" s="307"/>
      <c r="DU653" s="307"/>
      <c r="DV653" s="307"/>
      <c r="DW653" s="307"/>
      <c r="DX653" s="307"/>
      <c r="DY653" s="307"/>
      <c r="DZ653" s="307"/>
      <c r="EA653" s="307"/>
      <c r="EB653" s="307"/>
      <c r="EC653" s="307"/>
      <c r="ED653" s="307"/>
      <c r="EE653" s="307"/>
      <c r="EF653" s="307"/>
      <c r="EG653" s="307"/>
      <c r="EH653" s="307"/>
      <c r="EI653" s="307"/>
      <c r="EJ653" s="307"/>
      <c r="EK653" s="307"/>
      <c r="EL653" s="307"/>
      <c r="EM653" s="307"/>
      <c r="EN653" s="307"/>
      <c r="EO653" s="307"/>
      <c r="EP653" s="307"/>
      <c r="EQ653" s="307"/>
      <c r="ER653" s="307"/>
      <c r="ES653" s="307"/>
      <c r="ET653" s="307"/>
      <c r="EU653" s="390"/>
      <c r="EV653" s="390"/>
      <c r="EW653" s="307"/>
      <c r="EX653" s="307"/>
      <c r="EY653" s="307"/>
      <c r="EZ653" s="307"/>
      <c r="FA653" s="307"/>
      <c r="FB653" s="307"/>
      <c r="FC653" s="307"/>
      <c r="FD653" s="307"/>
      <c r="FE653" s="307"/>
      <c r="FF653" s="307"/>
      <c r="FG653" s="307"/>
      <c r="FH653" s="307"/>
      <c r="FI653" s="307"/>
      <c r="FJ653" s="307"/>
      <c r="FK653" s="307"/>
      <c r="FL653" s="307"/>
      <c r="FM653" s="307"/>
      <c r="FN653" s="307"/>
      <c r="FO653" s="307"/>
      <c r="FP653" s="307"/>
      <c r="FQ653" s="307"/>
      <c r="FR653" s="307"/>
      <c r="FS653" s="307"/>
      <c r="FT653" s="307"/>
      <c r="FU653" s="307"/>
      <c r="FV653" s="307"/>
      <c r="FW653" s="307"/>
      <c r="FX653" s="307"/>
      <c r="FY653" s="307"/>
      <c r="FZ653" s="307"/>
      <c r="GA653" s="307"/>
      <c r="GB653" s="307"/>
      <c r="GC653" s="307"/>
      <c r="GD653" s="307"/>
      <c r="GE653" s="307"/>
      <c r="GF653" s="307"/>
      <c r="GG653" s="307"/>
      <c r="GH653" s="307"/>
      <c r="GI653" s="307"/>
      <c r="GJ653" s="307"/>
      <c r="GK653" s="307"/>
      <c r="GL653" s="307"/>
      <c r="GM653" s="307"/>
      <c r="GN653" s="307"/>
      <c r="GO653" s="307"/>
      <c r="GP653" s="307"/>
      <c r="GQ653" s="307"/>
      <c r="GR653" s="307"/>
      <c r="GS653" s="307"/>
      <c r="GT653" s="307"/>
      <c r="GU653" s="307"/>
      <c r="GV653" s="307"/>
      <c r="GW653" s="307"/>
      <c r="GX653" s="307"/>
      <c r="GY653" s="307"/>
      <c r="GZ653" s="307"/>
      <c r="HA653" s="307"/>
      <c r="HB653" s="307"/>
      <c r="HC653" s="307"/>
      <c r="HD653" s="307"/>
      <c r="HE653" s="307"/>
      <c r="HF653" s="307"/>
      <c r="HG653" s="307"/>
      <c r="HH653" s="307"/>
      <c r="HI653" s="307"/>
      <c r="HJ653" s="307"/>
      <c r="HK653" s="307"/>
      <c r="HL653" s="307"/>
      <c r="HM653" s="307"/>
      <c r="HN653" s="307"/>
      <c r="HO653" s="307"/>
      <c r="HP653" s="307"/>
      <c r="HQ653" s="307"/>
      <c r="HR653" s="307"/>
      <c r="HS653" s="307"/>
      <c r="HT653" s="307"/>
      <c r="HU653" s="307"/>
      <c r="HV653" s="307"/>
      <c r="HW653" s="307"/>
      <c r="HX653" s="307"/>
      <c r="HY653" s="307"/>
      <c r="HZ653" s="307"/>
      <c r="IA653" s="307"/>
      <c r="IB653" s="307"/>
      <c r="IC653" s="307"/>
      <c r="ID653" s="307"/>
      <c r="IE653" s="307"/>
      <c r="IF653" s="307"/>
      <c r="IG653" s="307"/>
      <c r="IH653" s="307"/>
      <c r="II653" s="307"/>
      <c r="IJ653" s="307"/>
      <c r="IK653" s="307"/>
      <c r="IL653" s="307"/>
      <c r="IM653" s="307"/>
      <c r="IN653" s="307"/>
      <c r="IO653" s="307"/>
      <c r="IP653" s="307"/>
      <c r="IQ653" s="307"/>
      <c r="IR653" s="307"/>
      <c r="IS653" s="307"/>
      <c r="IT653" s="307"/>
      <c r="IU653" s="307"/>
      <c r="IV653" s="307"/>
      <c r="IW653" s="307"/>
      <c r="IX653" s="307"/>
      <c r="IY653" s="307"/>
      <c r="IZ653" s="307"/>
      <c r="JA653" s="307"/>
      <c r="JB653" s="307"/>
      <c r="JC653" s="307"/>
      <c r="JD653" s="307"/>
      <c r="JE653" s="307"/>
      <c r="JF653" s="307"/>
      <c r="JG653" s="307"/>
      <c r="JH653" s="307"/>
      <c r="JI653" s="307"/>
      <c r="JJ653" s="307"/>
      <c r="JK653" s="307"/>
      <c r="JL653" s="307"/>
      <c r="JM653" s="307"/>
      <c r="JN653" s="307"/>
      <c r="JO653" s="307"/>
      <c r="JP653" s="307"/>
      <c r="JQ653" s="307"/>
      <c r="JR653" s="307"/>
      <c r="JS653" s="307"/>
      <c r="JT653" s="307"/>
      <c r="JU653" s="307"/>
      <c r="JV653" s="307"/>
      <c r="JW653" s="307"/>
      <c r="JX653" s="307"/>
      <c r="JY653" s="307"/>
      <c r="JZ653" s="307"/>
      <c r="KA653" s="307"/>
      <c r="KB653" s="307"/>
      <c r="KC653" s="307"/>
      <c r="KD653" s="307"/>
      <c r="KE653" s="307"/>
      <c r="KF653" s="307"/>
      <c r="KG653" s="307"/>
      <c r="KH653" s="307"/>
      <c r="KI653" s="307"/>
      <c r="KJ653" s="307"/>
      <c r="KK653" s="307"/>
      <c r="KL653" s="307"/>
      <c r="KM653" s="307"/>
      <c r="KN653" s="307"/>
      <c r="KO653" s="307"/>
      <c r="KP653" s="307"/>
      <c r="KQ653" s="307"/>
      <c r="KR653" s="307"/>
      <c r="KS653" s="307"/>
      <c r="KT653" s="307"/>
    </row>
    <row r="654" spans="14:306" s="56" customFormat="1" ht="15" customHeight="1">
      <c r="N654" s="427"/>
      <c r="O654" s="427"/>
      <c r="P654" s="303"/>
      <c r="Q654" s="427"/>
      <c r="R654" s="427"/>
      <c r="S654" s="303"/>
      <c r="T654" s="427"/>
      <c r="U654" s="303"/>
      <c r="W654" s="342"/>
      <c r="X654" s="342"/>
      <c r="Y654" s="342"/>
      <c r="Z654" s="342"/>
      <c r="AA654" s="342"/>
      <c r="AB654" s="342"/>
      <c r="AC654" s="342"/>
      <c r="AD654" s="342"/>
      <c r="AE654" s="342"/>
      <c r="AG654" s="303"/>
      <c r="AH654" s="303"/>
      <c r="AI654" s="362"/>
      <c r="AJ654" s="362"/>
      <c r="AK654" s="362"/>
      <c r="AL654" s="362"/>
      <c r="AM654" s="362"/>
      <c r="AN654" s="362"/>
      <c r="AO654" s="362"/>
      <c r="AP654" s="362"/>
      <c r="AQ654" s="362"/>
      <c r="AR654" s="362"/>
      <c r="AS654" s="362"/>
      <c r="AT654" s="362"/>
      <c r="AU654" s="362"/>
      <c r="AV654" s="362"/>
      <c r="AW654" s="362"/>
      <c r="AX654" s="362"/>
      <c r="AY654" s="303"/>
      <c r="AZ654" s="303"/>
      <c r="BA654" s="303"/>
      <c r="BB654" s="303"/>
      <c r="BC654" s="303"/>
      <c r="BD654" s="303"/>
      <c r="BE654" s="303"/>
      <c r="BF654" s="303"/>
      <c r="BG654" s="303"/>
      <c r="BH654" s="303"/>
      <c r="BI654" s="303"/>
      <c r="BJ654" s="303"/>
      <c r="BK654" s="303"/>
      <c r="BL654" s="303"/>
      <c r="BM654" s="303"/>
      <c r="BN654" s="303"/>
      <c r="CB654" s="307"/>
      <c r="CC654" s="307"/>
      <c r="CD654" s="307"/>
      <c r="CE654" s="307"/>
      <c r="CF654" s="307"/>
      <c r="CG654" s="307"/>
      <c r="CH654" s="307"/>
      <c r="CI654" s="307"/>
      <c r="CJ654" s="307"/>
      <c r="CK654" s="307"/>
      <c r="CL654" s="307"/>
      <c r="CM654" s="307"/>
      <c r="CN654" s="307"/>
      <c r="CO654" s="307"/>
      <c r="CP654" s="307"/>
      <c r="CQ654" s="307"/>
      <c r="CR654" s="307"/>
      <c r="CS654" s="307"/>
      <c r="CT654" s="307"/>
      <c r="CU654" s="307"/>
      <c r="CV654" s="307"/>
      <c r="CW654" s="307"/>
      <c r="CX654" s="307"/>
      <c r="CY654" s="307"/>
      <c r="CZ654" s="307"/>
      <c r="DA654" s="307"/>
      <c r="DB654" s="307"/>
      <c r="DC654" s="307"/>
      <c r="DD654" s="307"/>
      <c r="DE654" s="307"/>
      <c r="DF654" s="307"/>
      <c r="DG654" s="307"/>
      <c r="DH654" s="307"/>
      <c r="DI654" s="390"/>
      <c r="DJ654" s="390"/>
      <c r="DK654" s="307"/>
      <c r="DL654" s="307"/>
      <c r="DM654" s="307"/>
      <c r="DN654" s="307"/>
      <c r="DO654" s="307"/>
      <c r="DP654" s="307"/>
      <c r="DQ654" s="307"/>
      <c r="DR654" s="307"/>
      <c r="DS654" s="307"/>
      <c r="DT654" s="307"/>
      <c r="DU654" s="307"/>
      <c r="DV654" s="307"/>
      <c r="DW654" s="307"/>
      <c r="DX654" s="307"/>
      <c r="DY654" s="307"/>
      <c r="DZ654" s="307"/>
      <c r="EA654" s="307"/>
      <c r="EB654" s="307"/>
      <c r="EC654" s="307"/>
      <c r="ED654" s="307"/>
      <c r="EE654" s="307"/>
      <c r="EF654" s="307"/>
      <c r="EG654" s="307"/>
      <c r="EH654" s="307"/>
      <c r="EI654" s="307"/>
      <c r="EJ654" s="307"/>
      <c r="EK654" s="307"/>
      <c r="EL654" s="307"/>
      <c r="EM654" s="307"/>
      <c r="EN654" s="307"/>
      <c r="EO654" s="307"/>
      <c r="EP654" s="307"/>
      <c r="EQ654" s="307"/>
      <c r="ER654" s="307"/>
      <c r="ES654" s="307"/>
      <c r="ET654" s="307"/>
      <c r="EU654" s="390"/>
      <c r="EV654" s="390"/>
      <c r="EW654" s="307"/>
      <c r="EX654" s="307"/>
      <c r="EY654" s="307"/>
      <c r="EZ654" s="307"/>
      <c r="FA654" s="307"/>
      <c r="FB654" s="307"/>
      <c r="FC654" s="307"/>
      <c r="FD654" s="307"/>
      <c r="FE654" s="307"/>
      <c r="FF654" s="307"/>
      <c r="FG654" s="307"/>
      <c r="FH654" s="307"/>
      <c r="FI654" s="307"/>
      <c r="FJ654" s="307"/>
      <c r="FK654" s="307"/>
      <c r="FL654" s="307"/>
      <c r="FM654" s="307"/>
      <c r="FN654" s="307"/>
      <c r="FO654" s="307"/>
      <c r="FP654" s="307"/>
      <c r="FQ654" s="307"/>
      <c r="FR654" s="307"/>
      <c r="FS654" s="307"/>
      <c r="FT654" s="307"/>
      <c r="FU654" s="307"/>
      <c r="FV654" s="307"/>
      <c r="FW654" s="307"/>
      <c r="FX654" s="307"/>
      <c r="FY654" s="307"/>
      <c r="FZ654" s="307"/>
      <c r="GA654" s="307"/>
      <c r="GB654" s="307"/>
      <c r="GC654" s="307"/>
      <c r="GD654" s="307"/>
      <c r="GE654" s="307"/>
      <c r="GF654" s="307"/>
      <c r="GG654" s="307"/>
      <c r="GH654" s="307"/>
      <c r="GI654" s="307"/>
      <c r="GJ654" s="307"/>
      <c r="GK654" s="307"/>
      <c r="GL654" s="307"/>
      <c r="GM654" s="307"/>
      <c r="GN654" s="307"/>
      <c r="GO654" s="307"/>
      <c r="GP654" s="307"/>
      <c r="GQ654" s="307"/>
      <c r="GR654" s="307"/>
      <c r="GS654" s="307"/>
      <c r="GT654" s="307"/>
      <c r="GU654" s="307"/>
      <c r="GV654" s="307"/>
      <c r="GW654" s="307"/>
      <c r="GX654" s="307"/>
      <c r="GY654" s="307"/>
      <c r="GZ654" s="307"/>
      <c r="HA654" s="307"/>
      <c r="HB654" s="307"/>
      <c r="HC654" s="307"/>
      <c r="HD654" s="307"/>
      <c r="HE654" s="307"/>
      <c r="HF654" s="307"/>
      <c r="HG654" s="307"/>
      <c r="HH654" s="307"/>
      <c r="HI654" s="307"/>
      <c r="HJ654" s="307"/>
      <c r="HK654" s="307"/>
      <c r="HL654" s="307"/>
      <c r="HM654" s="307"/>
      <c r="HN654" s="307"/>
      <c r="HO654" s="307"/>
      <c r="HP654" s="307"/>
      <c r="HQ654" s="307"/>
      <c r="HR654" s="307"/>
      <c r="HS654" s="307"/>
      <c r="HT654" s="307"/>
      <c r="HU654" s="307"/>
      <c r="HV654" s="307"/>
      <c r="HW654" s="307"/>
      <c r="HX654" s="307"/>
      <c r="HY654" s="307"/>
      <c r="HZ654" s="307"/>
      <c r="IA654" s="307"/>
      <c r="IB654" s="307"/>
      <c r="IC654" s="307"/>
      <c r="ID654" s="307"/>
      <c r="IE654" s="307"/>
      <c r="IF654" s="307"/>
      <c r="IG654" s="307"/>
      <c r="IH654" s="307"/>
      <c r="II654" s="307"/>
      <c r="IJ654" s="307"/>
      <c r="IK654" s="307"/>
      <c r="IL654" s="307"/>
      <c r="IM654" s="307"/>
      <c r="IN654" s="307"/>
      <c r="IO654" s="307"/>
      <c r="IP654" s="307"/>
      <c r="IQ654" s="307"/>
      <c r="IR654" s="307"/>
      <c r="IS654" s="307"/>
      <c r="IT654" s="307"/>
      <c r="IU654" s="307"/>
      <c r="IV654" s="307"/>
      <c r="IW654" s="307"/>
      <c r="IX654" s="307"/>
      <c r="IY654" s="307"/>
      <c r="IZ654" s="307"/>
      <c r="JA654" s="307"/>
      <c r="JB654" s="307"/>
      <c r="JC654" s="307"/>
      <c r="JD654" s="307"/>
      <c r="JE654" s="307"/>
      <c r="JF654" s="307"/>
      <c r="JG654" s="307"/>
      <c r="JH654" s="307"/>
      <c r="JI654" s="307"/>
      <c r="JJ654" s="307"/>
      <c r="JK654" s="307"/>
      <c r="JL654" s="307"/>
      <c r="JM654" s="307"/>
      <c r="JN654" s="307"/>
      <c r="JO654" s="307"/>
      <c r="JP654" s="307"/>
      <c r="JQ654" s="307"/>
      <c r="JR654" s="307"/>
      <c r="JS654" s="307"/>
      <c r="JT654" s="307"/>
      <c r="JU654" s="307"/>
      <c r="JV654" s="307"/>
      <c r="JW654" s="307"/>
      <c r="JX654" s="307"/>
      <c r="JY654" s="307"/>
      <c r="JZ654" s="307"/>
      <c r="KA654" s="307"/>
      <c r="KB654" s="307"/>
      <c r="KC654" s="307"/>
      <c r="KD654" s="307"/>
      <c r="KE654" s="307"/>
      <c r="KF654" s="307"/>
      <c r="KG654" s="307"/>
      <c r="KH654" s="307"/>
      <c r="KI654" s="307"/>
      <c r="KJ654" s="307"/>
      <c r="KK654" s="307"/>
      <c r="KL654" s="307"/>
      <c r="KM654" s="307"/>
      <c r="KN654" s="307"/>
      <c r="KO654" s="307"/>
      <c r="KP654" s="307"/>
      <c r="KQ654" s="307"/>
      <c r="KR654" s="307"/>
      <c r="KS654" s="307"/>
      <c r="KT654" s="307"/>
    </row>
    <row r="655" spans="14:306" s="56" customFormat="1" ht="15" customHeight="1">
      <c r="N655" s="427"/>
      <c r="O655" s="303"/>
      <c r="P655" s="303"/>
      <c r="Q655" s="303"/>
      <c r="R655" s="303"/>
      <c r="S655" s="303"/>
      <c r="T655" s="303"/>
      <c r="U655" s="303"/>
      <c r="W655" s="342"/>
      <c r="X655" s="342"/>
      <c r="Y655" s="342"/>
      <c r="Z655" s="342"/>
      <c r="AA655" s="342"/>
      <c r="AB655" s="342"/>
      <c r="AC655" s="342"/>
      <c r="AD655" s="342"/>
      <c r="AE655" s="342"/>
      <c r="AG655" s="303"/>
      <c r="AH655" s="303"/>
      <c r="AI655" s="362"/>
      <c r="AJ655" s="362"/>
      <c r="AK655" s="362"/>
      <c r="AL655" s="362"/>
      <c r="AM655" s="362"/>
      <c r="AN655" s="362"/>
      <c r="AO655" s="362"/>
      <c r="AP655" s="362"/>
      <c r="AQ655" s="362"/>
      <c r="AR655" s="362"/>
      <c r="AS655" s="362"/>
      <c r="AT655" s="362"/>
      <c r="AU655" s="362"/>
      <c r="AV655" s="362"/>
      <c r="AW655" s="362"/>
      <c r="AX655" s="362"/>
      <c r="AY655" s="303"/>
      <c r="AZ655" s="303"/>
      <c r="BA655" s="303"/>
      <c r="BB655" s="303"/>
      <c r="BC655" s="303"/>
      <c r="BD655" s="303"/>
      <c r="BE655" s="303"/>
      <c r="BF655" s="303"/>
      <c r="BG655" s="303"/>
      <c r="BH655" s="303"/>
      <c r="BI655" s="303"/>
      <c r="BJ655" s="303"/>
      <c r="BK655" s="303"/>
      <c r="BL655" s="303"/>
      <c r="BM655" s="303"/>
      <c r="BN655" s="303"/>
      <c r="CB655" s="307"/>
      <c r="CC655" s="307"/>
      <c r="CD655" s="307"/>
      <c r="CE655" s="307"/>
      <c r="CF655" s="307"/>
      <c r="CG655" s="307"/>
      <c r="CH655" s="307"/>
      <c r="CI655" s="307"/>
      <c r="CJ655" s="307"/>
      <c r="CK655" s="307"/>
      <c r="CL655" s="307"/>
      <c r="CM655" s="307"/>
      <c r="CN655" s="307"/>
      <c r="CO655" s="307"/>
      <c r="CP655" s="307"/>
      <c r="CQ655" s="307"/>
      <c r="CR655" s="307"/>
      <c r="CS655" s="307"/>
      <c r="CT655" s="307"/>
      <c r="CU655" s="307"/>
      <c r="CV655" s="307"/>
      <c r="CW655" s="307"/>
      <c r="CX655" s="307"/>
      <c r="CY655" s="307"/>
      <c r="CZ655" s="307"/>
      <c r="DA655" s="307"/>
      <c r="DB655" s="307"/>
      <c r="DC655" s="307"/>
      <c r="DD655" s="307"/>
      <c r="DE655" s="307"/>
      <c r="DF655" s="307"/>
      <c r="DG655" s="307"/>
      <c r="DH655" s="307"/>
      <c r="DI655" s="390"/>
      <c r="DJ655" s="390"/>
      <c r="DK655" s="307"/>
      <c r="DL655" s="307"/>
      <c r="DM655" s="307"/>
      <c r="DN655" s="307"/>
      <c r="DO655" s="307"/>
      <c r="DP655" s="307"/>
      <c r="DQ655" s="307"/>
      <c r="DR655" s="307"/>
      <c r="DS655" s="307"/>
      <c r="DT655" s="307"/>
      <c r="DU655" s="307"/>
      <c r="DV655" s="307"/>
      <c r="DW655" s="307"/>
      <c r="DX655" s="307"/>
      <c r="DY655" s="307"/>
      <c r="DZ655" s="307"/>
      <c r="EA655" s="307"/>
      <c r="EB655" s="307"/>
      <c r="EC655" s="307"/>
      <c r="ED655" s="307"/>
      <c r="EE655" s="307"/>
      <c r="EF655" s="307"/>
      <c r="EG655" s="307"/>
      <c r="EH655" s="307"/>
      <c r="EI655" s="307"/>
      <c r="EJ655" s="307"/>
      <c r="EK655" s="307"/>
      <c r="EL655" s="307"/>
      <c r="EM655" s="307"/>
      <c r="EN655" s="307"/>
      <c r="EO655" s="307"/>
      <c r="EP655" s="307"/>
      <c r="EQ655" s="307"/>
      <c r="ER655" s="307"/>
      <c r="ES655" s="307"/>
      <c r="ET655" s="307"/>
      <c r="EU655" s="390"/>
      <c r="EV655" s="390"/>
      <c r="EW655" s="307"/>
      <c r="EX655" s="307"/>
      <c r="EY655" s="307"/>
      <c r="EZ655" s="307"/>
      <c r="FA655" s="307"/>
      <c r="FB655" s="307"/>
      <c r="FC655" s="307"/>
      <c r="FD655" s="307"/>
      <c r="FE655" s="307"/>
      <c r="FF655" s="307"/>
      <c r="FG655" s="307"/>
      <c r="FH655" s="307"/>
      <c r="FI655" s="307"/>
      <c r="FJ655" s="307"/>
      <c r="FK655" s="307"/>
      <c r="FL655" s="307"/>
      <c r="FM655" s="307"/>
      <c r="FN655" s="307"/>
      <c r="FO655" s="307"/>
      <c r="FP655" s="307"/>
      <c r="FQ655" s="307"/>
      <c r="FR655" s="307"/>
      <c r="FS655" s="307"/>
      <c r="FT655" s="307"/>
      <c r="FU655" s="307"/>
      <c r="FV655" s="307"/>
      <c r="FW655" s="307"/>
      <c r="FX655" s="307"/>
      <c r="FY655" s="307"/>
      <c r="FZ655" s="307"/>
      <c r="GA655" s="307"/>
      <c r="GB655" s="307"/>
      <c r="GC655" s="307"/>
      <c r="GD655" s="307"/>
      <c r="GE655" s="307"/>
      <c r="GF655" s="307"/>
      <c r="GG655" s="307"/>
      <c r="GH655" s="307"/>
      <c r="GI655" s="307"/>
      <c r="GJ655" s="307"/>
      <c r="GK655" s="307"/>
      <c r="GL655" s="307"/>
      <c r="GM655" s="307"/>
      <c r="GN655" s="307"/>
      <c r="GO655" s="307"/>
      <c r="GP655" s="307"/>
      <c r="GQ655" s="307"/>
      <c r="GR655" s="307"/>
      <c r="GS655" s="307"/>
      <c r="GT655" s="307"/>
      <c r="GU655" s="307"/>
      <c r="GV655" s="307"/>
      <c r="GW655" s="307"/>
      <c r="GX655" s="307"/>
      <c r="GY655" s="307"/>
      <c r="GZ655" s="307"/>
      <c r="HA655" s="307"/>
      <c r="HB655" s="307"/>
      <c r="HC655" s="307"/>
      <c r="HD655" s="307"/>
      <c r="HE655" s="307"/>
      <c r="HF655" s="307"/>
      <c r="HG655" s="307"/>
      <c r="HH655" s="307"/>
      <c r="HI655" s="307"/>
      <c r="HJ655" s="307"/>
      <c r="HK655" s="307"/>
      <c r="HL655" s="307"/>
      <c r="HM655" s="307"/>
      <c r="HN655" s="307"/>
      <c r="HO655" s="307"/>
      <c r="HP655" s="307"/>
      <c r="HQ655" s="307"/>
      <c r="HR655" s="307"/>
      <c r="HS655" s="307"/>
      <c r="HT655" s="307"/>
      <c r="HU655" s="307"/>
      <c r="HV655" s="307"/>
      <c r="HW655" s="307"/>
      <c r="HX655" s="307"/>
      <c r="HY655" s="307"/>
      <c r="HZ655" s="307"/>
      <c r="IA655" s="307"/>
      <c r="IB655" s="307"/>
      <c r="IC655" s="307"/>
      <c r="ID655" s="307"/>
      <c r="IE655" s="307"/>
      <c r="IF655" s="307"/>
      <c r="IG655" s="307"/>
      <c r="IH655" s="307"/>
      <c r="II655" s="307"/>
      <c r="IJ655" s="307"/>
      <c r="IK655" s="307"/>
      <c r="IL655" s="307"/>
      <c r="IM655" s="307"/>
      <c r="IN655" s="307"/>
      <c r="IO655" s="307"/>
      <c r="IP655" s="307"/>
      <c r="IQ655" s="307"/>
      <c r="IR655" s="307"/>
      <c r="IS655" s="307"/>
      <c r="IT655" s="307"/>
      <c r="IU655" s="307"/>
      <c r="IV655" s="307"/>
      <c r="IW655" s="307"/>
      <c r="IX655" s="307"/>
      <c r="IY655" s="307"/>
      <c r="IZ655" s="307"/>
      <c r="JA655" s="307"/>
      <c r="JB655" s="307"/>
      <c r="JC655" s="307"/>
      <c r="JD655" s="307"/>
      <c r="JE655" s="307"/>
      <c r="JF655" s="307"/>
      <c r="JG655" s="307"/>
      <c r="JH655" s="307"/>
      <c r="JI655" s="307"/>
      <c r="JJ655" s="307"/>
      <c r="JK655" s="307"/>
      <c r="JL655" s="307"/>
      <c r="JM655" s="307"/>
      <c r="JN655" s="307"/>
      <c r="JO655" s="307"/>
      <c r="JP655" s="307"/>
      <c r="JQ655" s="307"/>
      <c r="JR655" s="307"/>
      <c r="JS655" s="307"/>
      <c r="JT655" s="307"/>
      <c r="JU655" s="307"/>
      <c r="JV655" s="307"/>
      <c r="JW655" s="307"/>
      <c r="JX655" s="307"/>
      <c r="JY655" s="307"/>
      <c r="JZ655" s="307"/>
      <c r="KA655" s="307"/>
      <c r="KB655" s="307"/>
      <c r="KC655" s="307"/>
      <c r="KD655" s="307"/>
      <c r="KE655" s="307"/>
      <c r="KF655" s="307"/>
      <c r="KG655" s="307"/>
      <c r="KH655" s="307"/>
      <c r="KI655" s="307"/>
      <c r="KJ655" s="307"/>
      <c r="KK655" s="307"/>
      <c r="KL655" s="307"/>
      <c r="KM655" s="307"/>
      <c r="KN655" s="307"/>
      <c r="KO655" s="307"/>
      <c r="KP655" s="307"/>
      <c r="KQ655" s="307"/>
      <c r="KR655" s="307"/>
      <c r="KS655" s="307"/>
      <c r="KT655" s="307"/>
    </row>
    <row r="656" spans="14:306" s="56" customFormat="1" ht="15" customHeight="1">
      <c r="N656" s="427"/>
      <c r="O656" s="303"/>
      <c r="P656" s="303"/>
      <c r="Q656" s="303"/>
      <c r="R656" s="303"/>
      <c r="S656" s="303"/>
      <c r="T656" s="303"/>
      <c r="U656" s="303"/>
      <c r="W656" s="342"/>
      <c r="X656" s="342"/>
      <c r="Y656" s="342"/>
      <c r="Z656" s="342"/>
      <c r="AA656" s="342"/>
      <c r="AB656" s="342"/>
      <c r="AC656" s="342"/>
      <c r="AD656" s="342"/>
      <c r="AE656" s="342"/>
      <c r="AG656" s="363" t="s">
        <v>905</v>
      </c>
      <c r="AH656" s="363"/>
      <c r="AI656" s="362" t="s">
        <v>906</v>
      </c>
      <c r="AJ656" s="362"/>
      <c r="AK656" s="362"/>
      <c r="AL656" s="362"/>
      <c r="AM656" s="362"/>
      <c r="AN656" s="362"/>
      <c r="AO656" s="362"/>
      <c r="AP656" s="362"/>
      <c r="AQ656" s="362"/>
      <c r="AR656" s="362"/>
      <c r="AS656" s="362"/>
      <c r="AT656" s="362"/>
      <c r="AU656" s="362"/>
      <c r="AV656" s="362"/>
      <c r="AW656" s="362"/>
      <c r="AX656" s="362"/>
      <c r="AY656" s="303"/>
      <c r="AZ656" s="303"/>
      <c r="BA656" s="303"/>
      <c r="BB656" s="303"/>
      <c r="BC656" s="303"/>
      <c r="BD656" s="303"/>
      <c r="BE656" s="303"/>
      <c r="BF656" s="303"/>
      <c r="BG656" s="303"/>
      <c r="BH656" s="303"/>
      <c r="BI656" s="303"/>
      <c r="BJ656" s="303"/>
      <c r="BK656" s="303"/>
      <c r="BL656" s="303"/>
      <c r="BM656" s="303"/>
      <c r="BN656" s="303"/>
      <c r="CB656" s="307"/>
      <c r="CC656" s="307"/>
      <c r="CD656" s="307"/>
      <c r="CE656" s="307"/>
      <c r="CF656" s="307"/>
      <c r="CG656" s="307"/>
      <c r="CH656" s="307"/>
      <c r="CI656" s="307"/>
      <c r="CJ656" s="307"/>
      <c r="CK656" s="307"/>
      <c r="CL656" s="307"/>
      <c r="CM656" s="307"/>
      <c r="CN656" s="307"/>
      <c r="CO656" s="307"/>
      <c r="CP656" s="307"/>
      <c r="CQ656" s="307"/>
      <c r="CR656" s="307"/>
      <c r="CS656" s="307"/>
      <c r="CT656" s="307"/>
      <c r="CU656" s="307"/>
      <c r="CV656" s="307"/>
      <c r="CW656" s="307"/>
      <c r="CX656" s="307"/>
      <c r="CY656" s="307"/>
      <c r="CZ656" s="307"/>
      <c r="DA656" s="307"/>
      <c r="DB656" s="307"/>
      <c r="DC656" s="307"/>
      <c r="DD656" s="307"/>
      <c r="DE656" s="307"/>
      <c r="DF656" s="307"/>
      <c r="DG656" s="307"/>
      <c r="DH656" s="307"/>
      <c r="DI656" s="390"/>
      <c r="DJ656" s="390"/>
      <c r="DK656" s="307"/>
      <c r="DL656" s="307"/>
      <c r="DM656" s="307"/>
      <c r="DN656" s="307"/>
      <c r="DO656" s="307"/>
      <c r="DP656" s="307"/>
      <c r="DQ656" s="307"/>
      <c r="DR656" s="307"/>
      <c r="DS656" s="307"/>
      <c r="DT656" s="307"/>
      <c r="DU656" s="307"/>
      <c r="DV656" s="307"/>
      <c r="DW656" s="307"/>
      <c r="DX656" s="307"/>
      <c r="DY656" s="307"/>
      <c r="DZ656" s="307"/>
      <c r="EA656" s="307"/>
      <c r="EB656" s="307"/>
      <c r="EC656" s="307"/>
      <c r="ED656" s="307"/>
      <c r="EE656" s="307"/>
      <c r="EF656" s="307"/>
      <c r="EG656" s="307"/>
      <c r="EH656" s="307"/>
      <c r="EI656" s="307"/>
      <c r="EJ656" s="307"/>
      <c r="EK656" s="307"/>
      <c r="EL656" s="307"/>
      <c r="EM656" s="307"/>
      <c r="EN656" s="307"/>
      <c r="EO656" s="307"/>
      <c r="EP656" s="307"/>
      <c r="EQ656" s="307"/>
      <c r="ER656" s="307"/>
      <c r="ES656" s="307"/>
      <c r="ET656" s="307"/>
      <c r="EU656" s="390"/>
      <c r="EV656" s="390"/>
      <c r="EW656" s="307"/>
      <c r="EX656" s="307"/>
      <c r="EY656" s="307"/>
      <c r="EZ656" s="307"/>
      <c r="FA656" s="307"/>
      <c r="FB656" s="307"/>
      <c r="FC656" s="307"/>
      <c r="FD656" s="307"/>
      <c r="FE656" s="307"/>
      <c r="FF656" s="307"/>
      <c r="FG656" s="307"/>
      <c r="FH656" s="307"/>
      <c r="FI656" s="307"/>
      <c r="FJ656" s="307"/>
      <c r="FK656" s="307"/>
      <c r="FL656" s="307"/>
      <c r="FM656" s="307"/>
      <c r="FN656" s="307"/>
      <c r="FO656" s="307"/>
      <c r="FP656" s="307"/>
      <c r="FQ656" s="307"/>
      <c r="FR656" s="307"/>
      <c r="FS656" s="307"/>
      <c r="FT656" s="307"/>
      <c r="FU656" s="307"/>
      <c r="FV656" s="307"/>
      <c r="FW656" s="307"/>
      <c r="FX656" s="307"/>
      <c r="FY656" s="307"/>
      <c r="FZ656" s="307"/>
      <c r="GA656" s="307"/>
      <c r="GB656" s="307"/>
      <c r="GC656" s="307"/>
      <c r="GD656" s="307"/>
      <c r="GE656" s="307"/>
      <c r="GF656" s="307"/>
      <c r="GG656" s="307"/>
      <c r="GH656" s="307"/>
      <c r="GI656" s="307"/>
      <c r="GJ656" s="307"/>
      <c r="GK656" s="307"/>
      <c r="GL656" s="307"/>
      <c r="GM656" s="307"/>
      <c r="GN656" s="307"/>
      <c r="GO656" s="307"/>
      <c r="GP656" s="307"/>
      <c r="GQ656" s="307"/>
      <c r="GR656" s="307"/>
      <c r="GS656" s="307"/>
      <c r="GT656" s="307"/>
      <c r="GU656" s="307"/>
      <c r="GV656" s="307"/>
      <c r="GW656" s="307"/>
      <c r="GX656" s="307"/>
      <c r="GY656" s="307"/>
      <c r="GZ656" s="307"/>
      <c r="HA656" s="307"/>
      <c r="HB656" s="307"/>
      <c r="HC656" s="307"/>
      <c r="HD656" s="307"/>
      <c r="HE656" s="307"/>
      <c r="HF656" s="307"/>
      <c r="HG656" s="307"/>
      <c r="HH656" s="307"/>
      <c r="HI656" s="307"/>
      <c r="HJ656" s="307"/>
      <c r="HK656" s="307"/>
      <c r="HL656" s="307"/>
      <c r="HM656" s="307"/>
      <c r="HN656" s="307"/>
      <c r="HO656" s="307"/>
      <c r="HP656" s="307"/>
      <c r="HQ656" s="307"/>
      <c r="HR656" s="307"/>
      <c r="HS656" s="307"/>
      <c r="HT656" s="307"/>
      <c r="HU656" s="307"/>
      <c r="HV656" s="307"/>
      <c r="HW656" s="307"/>
      <c r="HX656" s="307"/>
      <c r="HY656" s="307"/>
      <c r="HZ656" s="307"/>
      <c r="IA656" s="307"/>
      <c r="IB656" s="307"/>
      <c r="IC656" s="307"/>
      <c r="ID656" s="307"/>
      <c r="IE656" s="307"/>
      <c r="IF656" s="307"/>
      <c r="IG656" s="307"/>
      <c r="IH656" s="307"/>
      <c r="II656" s="307"/>
      <c r="IJ656" s="307"/>
      <c r="IK656" s="307"/>
      <c r="IL656" s="307"/>
      <c r="IM656" s="307"/>
      <c r="IN656" s="307"/>
      <c r="IO656" s="307"/>
      <c r="IP656" s="307"/>
      <c r="IQ656" s="307"/>
      <c r="IR656" s="307"/>
      <c r="IS656" s="307"/>
      <c r="IT656" s="307"/>
      <c r="IU656" s="307"/>
      <c r="IV656" s="307"/>
      <c r="IW656" s="307"/>
      <c r="IX656" s="307"/>
      <c r="IY656" s="307"/>
      <c r="IZ656" s="307"/>
      <c r="JA656" s="307"/>
      <c r="JB656" s="307"/>
      <c r="JC656" s="307"/>
      <c r="JD656" s="307"/>
      <c r="JE656" s="307"/>
      <c r="JF656" s="307"/>
      <c r="JG656" s="307"/>
      <c r="JH656" s="307"/>
      <c r="JI656" s="307"/>
      <c r="JJ656" s="307"/>
      <c r="JK656" s="307"/>
      <c r="JL656" s="307"/>
      <c r="JM656" s="307"/>
      <c r="JN656" s="307"/>
      <c r="JO656" s="307"/>
      <c r="JP656" s="307"/>
      <c r="JQ656" s="307"/>
      <c r="JR656" s="307"/>
      <c r="JS656" s="307"/>
      <c r="JT656" s="307"/>
      <c r="JU656" s="307"/>
      <c r="JV656" s="307"/>
      <c r="JW656" s="307"/>
      <c r="JX656" s="307"/>
      <c r="JY656" s="307"/>
      <c r="JZ656" s="307"/>
      <c r="KA656" s="307"/>
      <c r="KB656" s="307"/>
      <c r="KC656" s="307"/>
      <c r="KD656" s="307"/>
      <c r="KE656" s="307"/>
      <c r="KF656" s="307"/>
      <c r="KG656" s="307"/>
      <c r="KH656" s="307"/>
      <c r="KI656" s="307"/>
      <c r="KJ656" s="307"/>
      <c r="KK656" s="307"/>
      <c r="KL656" s="307"/>
      <c r="KM656" s="307"/>
      <c r="KN656" s="307"/>
      <c r="KO656" s="307"/>
      <c r="KP656" s="307"/>
      <c r="KQ656" s="307"/>
      <c r="KR656" s="307"/>
      <c r="KS656" s="307"/>
      <c r="KT656" s="307"/>
    </row>
    <row r="657" spans="14:306" s="56" customFormat="1" ht="15" customHeight="1">
      <c r="N657" s="427"/>
      <c r="O657" s="303"/>
      <c r="P657" s="303"/>
      <c r="Q657" s="303"/>
      <c r="R657" s="303"/>
      <c r="S657" s="303"/>
      <c r="T657" s="303"/>
      <c r="U657" s="303"/>
      <c r="W657" s="342"/>
      <c r="X657" s="342"/>
      <c r="Y657" s="342"/>
      <c r="Z657" s="342"/>
      <c r="AA657" s="342"/>
      <c r="AB657" s="342"/>
      <c r="AC657" s="342"/>
      <c r="AD657" s="342"/>
      <c r="AE657" s="342"/>
      <c r="AG657" s="351" t="s">
        <v>521</v>
      </c>
      <c r="AH657" s="351"/>
      <c r="AI657" s="364"/>
      <c r="AJ657" s="364"/>
      <c r="AK657" s="364"/>
      <c r="AL657" s="364"/>
      <c r="AM657" s="364"/>
      <c r="AN657" s="364"/>
      <c r="AO657" s="364"/>
      <c r="AP657" s="364"/>
      <c r="AQ657" s="364"/>
      <c r="AR657" s="364"/>
      <c r="AS657" s="364"/>
      <c r="AT657" s="364"/>
      <c r="AU657" s="364"/>
      <c r="AV657" s="364"/>
      <c r="AW657" s="364"/>
      <c r="AX657" s="364"/>
      <c r="AY657" s="303"/>
      <c r="AZ657" s="303"/>
      <c r="BA657" s="303"/>
      <c r="BB657" s="303"/>
      <c r="BC657" s="303"/>
      <c r="BD657" s="303"/>
      <c r="BE657" s="303"/>
      <c r="BF657" s="303"/>
      <c r="BG657" s="303"/>
      <c r="BH657" s="303"/>
      <c r="BI657" s="303"/>
      <c r="BJ657" s="303"/>
      <c r="BK657" s="303"/>
      <c r="BL657" s="303"/>
      <c r="BM657" s="303"/>
      <c r="BN657" s="303"/>
      <c r="CB657" s="307"/>
      <c r="CC657" s="307"/>
      <c r="CD657" s="307"/>
      <c r="CE657" s="307"/>
      <c r="CF657" s="307"/>
      <c r="CG657" s="307"/>
      <c r="CH657" s="307"/>
      <c r="CI657" s="307"/>
      <c r="CJ657" s="307"/>
      <c r="CK657" s="307"/>
      <c r="CL657" s="307"/>
      <c r="CM657" s="307"/>
      <c r="CN657" s="307"/>
      <c r="CO657" s="307"/>
      <c r="CP657" s="307"/>
      <c r="CQ657" s="307"/>
      <c r="CR657" s="307"/>
      <c r="CS657" s="307"/>
      <c r="CT657" s="307"/>
      <c r="CU657" s="307"/>
      <c r="CV657" s="307"/>
      <c r="CW657" s="307"/>
      <c r="CX657" s="307"/>
      <c r="CY657" s="307"/>
      <c r="CZ657" s="307"/>
      <c r="DA657" s="307"/>
      <c r="DB657" s="307"/>
      <c r="DC657" s="307"/>
      <c r="DD657" s="307"/>
      <c r="DE657" s="307"/>
      <c r="DF657" s="307"/>
      <c r="DG657" s="307"/>
      <c r="DH657" s="307"/>
      <c r="DI657" s="390"/>
      <c r="DJ657" s="390"/>
      <c r="DK657" s="307"/>
      <c r="DL657" s="307"/>
      <c r="DM657" s="307"/>
      <c r="DN657" s="307"/>
      <c r="DO657" s="307"/>
      <c r="DP657" s="307"/>
      <c r="DQ657" s="307"/>
      <c r="DR657" s="307"/>
      <c r="DS657" s="307"/>
      <c r="DT657" s="307"/>
      <c r="DU657" s="307"/>
      <c r="DV657" s="307"/>
      <c r="DW657" s="307"/>
      <c r="DX657" s="307"/>
      <c r="DY657" s="307"/>
      <c r="DZ657" s="307"/>
      <c r="EA657" s="307"/>
      <c r="EB657" s="307"/>
      <c r="EC657" s="307"/>
      <c r="ED657" s="307"/>
      <c r="EE657" s="307"/>
      <c r="EF657" s="307"/>
      <c r="EG657" s="307"/>
      <c r="EH657" s="307"/>
      <c r="EI657" s="307"/>
      <c r="EJ657" s="307"/>
      <c r="EK657" s="307"/>
      <c r="EL657" s="307"/>
      <c r="EM657" s="307"/>
      <c r="EN657" s="307"/>
      <c r="EO657" s="307"/>
      <c r="EP657" s="307"/>
      <c r="EQ657" s="307"/>
      <c r="ER657" s="307"/>
      <c r="ES657" s="307"/>
      <c r="ET657" s="307"/>
      <c r="EU657" s="390"/>
      <c r="EV657" s="390"/>
      <c r="EW657" s="307"/>
      <c r="EX657" s="307"/>
      <c r="EY657" s="307"/>
      <c r="EZ657" s="307"/>
      <c r="FA657" s="307"/>
      <c r="FB657" s="307"/>
      <c r="FC657" s="307"/>
      <c r="FD657" s="307"/>
      <c r="FE657" s="307"/>
      <c r="FF657" s="307"/>
      <c r="FG657" s="307"/>
      <c r="FH657" s="307"/>
      <c r="FI657" s="307"/>
      <c r="FJ657" s="307"/>
      <c r="FK657" s="307"/>
      <c r="FL657" s="307"/>
      <c r="FM657" s="307"/>
      <c r="FN657" s="307"/>
      <c r="FO657" s="307"/>
      <c r="FP657" s="307"/>
      <c r="FQ657" s="307"/>
      <c r="FR657" s="307"/>
      <c r="FS657" s="307"/>
      <c r="FT657" s="307"/>
      <c r="FU657" s="307"/>
      <c r="FV657" s="307"/>
      <c r="FW657" s="307"/>
      <c r="FX657" s="307"/>
      <c r="FY657" s="307"/>
      <c r="FZ657" s="307"/>
      <c r="GA657" s="307"/>
      <c r="GB657" s="307"/>
      <c r="GC657" s="307"/>
      <c r="GD657" s="307"/>
      <c r="GE657" s="307"/>
      <c r="GF657" s="307"/>
      <c r="GG657" s="307"/>
      <c r="GH657" s="307"/>
      <c r="GI657" s="307"/>
      <c r="GJ657" s="307"/>
      <c r="GK657" s="307"/>
      <c r="GL657" s="307"/>
      <c r="GM657" s="307"/>
      <c r="GN657" s="307"/>
      <c r="GO657" s="307"/>
      <c r="GP657" s="307"/>
      <c r="GQ657" s="307"/>
      <c r="GR657" s="307"/>
      <c r="GS657" s="307"/>
      <c r="GT657" s="307"/>
      <c r="GU657" s="307"/>
      <c r="GV657" s="307"/>
      <c r="GW657" s="307"/>
      <c r="GX657" s="307"/>
      <c r="GY657" s="307"/>
      <c r="GZ657" s="307"/>
      <c r="HA657" s="307"/>
      <c r="HB657" s="307"/>
      <c r="HC657" s="307"/>
      <c r="HD657" s="307"/>
      <c r="HE657" s="307"/>
      <c r="HF657" s="307"/>
      <c r="HG657" s="307"/>
      <c r="HH657" s="307"/>
      <c r="HI657" s="307"/>
      <c r="HJ657" s="307"/>
      <c r="HK657" s="307"/>
      <c r="HL657" s="307"/>
      <c r="HM657" s="307"/>
      <c r="HN657" s="307"/>
      <c r="HO657" s="307"/>
      <c r="HP657" s="307"/>
      <c r="HQ657" s="307"/>
      <c r="HR657" s="307"/>
      <c r="HS657" s="307"/>
      <c r="HT657" s="307"/>
      <c r="HU657" s="307"/>
      <c r="HV657" s="307"/>
      <c r="HW657" s="307"/>
      <c r="HX657" s="307"/>
      <c r="HY657" s="307"/>
      <c r="HZ657" s="307"/>
      <c r="IA657" s="307"/>
      <c r="IB657" s="307"/>
      <c r="IC657" s="307"/>
      <c r="ID657" s="307"/>
      <c r="IE657" s="307"/>
      <c r="IF657" s="307"/>
      <c r="IG657" s="307"/>
      <c r="IH657" s="307"/>
      <c r="II657" s="307"/>
      <c r="IJ657" s="307"/>
      <c r="IK657" s="307"/>
      <c r="IL657" s="307"/>
      <c r="IM657" s="307"/>
      <c r="IN657" s="307"/>
      <c r="IO657" s="307"/>
      <c r="IP657" s="307"/>
      <c r="IQ657" s="307"/>
      <c r="IR657" s="307"/>
      <c r="IS657" s="307"/>
      <c r="IT657" s="307"/>
      <c r="IU657" s="307"/>
      <c r="IV657" s="307"/>
      <c r="IW657" s="307"/>
      <c r="IX657" s="307"/>
      <c r="IY657" s="307"/>
      <c r="IZ657" s="307"/>
      <c r="JA657" s="307"/>
      <c r="JB657" s="307"/>
      <c r="JC657" s="307"/>
      <c r="JD657" s="307"/>
      <c r="JE657" s="307"/>
      <c r="JF657" s="307"/>
      <c r="JG657" s="307"/>
      <c r="JH657" s="307"/>
      <c r="JI657" s="307"/>
      <c r="JJ657" s="307"/>
      <c r="JK657" s="307"/>
      <c r="JL657" s="307"/>
      <c r="JM657" s="307"/>
      <c r="JN657" s="307"/>
      <c r="JO657" s="307"/>
      <c r="JP657" s="307"/>
      <c r="JQ657" s="307"/>
      <c r="JR657" s="307"/>
      <c r="JS657" s="307"/>
      <c r="JT657" s="307"/>
      <c r="JU657" s="307"/>
      <c r="JV657" s="307"/>
      <c r="JW657" s="307"/>
      <c r="JX657" s="307"/>
      <c r="JY657" s="307"/>
      <c r="JZ657" s="307"/>
      <c r="KA657" s="307"/>
      <c r="KB657" s="307"/>
      <c r="KC657" s="307"/>
      <c r="KD657" s="307"/>
      <c r="KE657" s="307"/>
      <c r="KF657" s="307"/>
      <c r="KG657" s="307"/>
      <c r="KH657" s="307"/>
      <c r="KI657" s="307"/>
      <c r="KJ657" s="307"/>
      <c r="KK657" s="307"/>
      <c r="KL657" s="307"/>
      <c r="KM657" s="307"/>
      <c r="KN657" s="307"/>
      <c r="KO657" s="307"/>
      <c r="KP657" s="307"/>
      <c r="KQ657" s="307"/>
      <c r="KR657" s="307"/>
      <c r="KS657" s="307"/>
      <c r="KT657" s="307"/>
    </row>
    <row r="658" spans="14:306" s="56" customFormat="1" ht="15" customHeight="1">
      <c r="N658" s="427"/>
      <c r="O658" s="303"/>
      <c r="P658" s="303"/>
      <c r="Q658" s="303"/>
      <c r="R658" s="303"/>
      <c r="S658" s="303"/>
      <c r="T658" s="303"/>
      <c r="U658" s="303"/>
      <c r="W658" s="342"/>
      <c r="X658" s="342"/>
      <c r="Y658" s="342"/>
      <c r="Z658" s="342"/>
      <c r="AA658" s="342"/>
      <c r="AB658" s="342"/>
      <c r="AC658" s="342"/>
      <c r="AD658" s="342"/>
      <c r="AE658" s="342"/>
      <c r="AG658" s="351"/>
      <c r="AH658" s="351"/>
      <c r="AI658" s="365" t="s">
        <v>522</v>
      </c>
      <c r="AJ658" s="365" t="s">
        <v>523</v>
      </c>
      <c r="AK658" s="365" t="s">
        <v>524</v>
      </c>
      <c r="AL658" s="365" t="s">
        <v>525</v>
      </c>
      <c r="AM658" s="365" t="s">
        <v>526</v>
      </c>
      <c r="AN658" s="365" t="s">
        <v>527</v>
      </c>
      <c r="AO658" s="365" t="s">
        <v>528</v>
      </c>
      <c r="AP658" s="365" t="s">
        <v>529</v>
      </c>
      <c r="AQ658" s="365" t="s">
        <v>530</v>
      </c>
      <c r="AR658" s="365" t="s">
        <v>531</v>
      </c>
      <c r="AS658" s="365" t="s">
        <v>532</v>
      </c>
      <c r="AT658" s="365" t="s">
        <v>533</v>
      </c>
      <c r="AU658" s="365"/>
      <c r="AV658" s="366" t="s">
        <v>534</v>
      </c>
      <c r="AW658" s="365" t="s">
        <v>535</v>
      </c>
      <c r="AX658" s="365" t="s">
        <v>536</v>
      </c>
      <c r="AY658" s="303">
        <f t="shared" ref="AY658:AY676" si="359">IF(AI659="-",AI659,IF(ISNUMBER(AI659),AI659,MID(AI659,1,FIND("-",AI659)-1))+0)</f>
        <v>0</v>
      </c>
      <c r="AZ658" s="303">
        <f t="shared" ref="AZ658:AZ676" si="360">IF(AJ659="-",AJ659,IF(ISNUMBER(AJ659),AJ659,MID(AJ659,1,FIND("-",AJ659)-1))+0)</f>
        <v>0</v>
      </c>
      <c r="BA658" s="303">
        <f t="shared" ref="BA658:BA676" si="361">IF(AK659="-",AK659,IF(ISNUMBER(AK659),AK659,MID(AK659,1,FIND("-",AK659)-1))+0)</f>
        <v>0</v>
      </c>
      <c r="BB658" s="303">
        <f t="shared" ref="BB658:BB676" si="362">IF(AL659="-",AL659,IF(ISNUMBER(AL659),AL659,MID(AL659,1,FIND("-",AL659)-1))+0)</f>
        <v>0</v>
      </c>
      <c r="BC658" s="303">
        <f t="shared" ref="BC658:BC676" si="363">IF(AM659="-",AM659,IF(ISNUMBER(AM659),AM659,MID(AM659,1,FIND("-",AM659)-1))+0)</f>
        <v>0</v>
      </c>
      <c r="BD658" s="303">
        <f t="shared" ref="BD658:BD676" si="364">IF(AN659="-",AN659,IF(ISNUMBER(AN659),AN659,MID(AN659,1,FIND("-",AN659)-1))+0)</f>
        <v>0</v>
      </c>
      <c r="BE658" s="303">
        <f t="shared" ref="BE658:BE676" si="365">IF(AO659="-",AO659,IF(ISNUMBER(AO659),AO659,MID(AO659,1,FIND("-",AO659)-1))+0)</f>
        <v>0</v>
      </c>
      <c r="BF658" s="303">
        <f t="shared" ref="BF658:BF676" si="366">IF(AP659="-",AP659,IF(ISNUMBER(AP659),AP659,MID(AP659,1,FIND("-",AP659)-1))+0)</f>
        <v>0</v>
      </c>
      <c r="BG658" s="303">
        <f t="shared" ref="BG658:BG676" si="367">IF(AQ659="-",AQ659,IF(ISNUMBER(AQ659),AQ659,MID(AQ659,1,FIND("-",AQ659)-1))+0)</f>
        <v>0</v>
      </c>
      <c r="BH658" s="303"/>
      <c r="BI658" s="303">
        <f t="shared" ref="BI658:BI676" si="368">IF(AR659="-",AR659,IF(ISNUMBER(AR659),AR659,MID(AR659,1,FIND("-",AR659)-1))+0)</f>
        <v>0</v>
      </c>
      <c r="BJ658" s="303">
        <f t="shared" ref="BJ658:BJ676" si="369">IF(AS659="-",AS659,IF(ISNUMBER(AS659),AS659,MID(AS659,1,FIND("-",AS659)-1))+0)</f>
        <v>0</v>
      </c>
      <c r="BK658" s="303">
        <f t="shared" ref="BK658:BK676" si="370">IF(AT659="-",AT659,IF(ISNUMBER(AT659),AT659,MID(AT659,1,FIND("-",AT659)-1))+0)</f>
        <v>0</v>
      </c>
      <c r="BL658" s="303">
        <f t="shared" ref="BL658:BL676" si="371">IF(AV659="-",AV659,IF(ISNUMBER(AV659),AV659,MID(AV659,1,FIND("-",AV659)-1))+0)</f>
        <v>0</v>
      </c>
      <c r="BM658" s="303">
        <f t="shared" ref="BM658:BM676" si="372">IF(AW659="-",AW659,IF(ISNUMBER(AW659),AW659,MID(AW659,1,FIND("-",AW659)-1))+0)</f>
        <v>0</v>
      </c>
      <c r="BN658" s="303">
        <f t="shared" ref="BN658:BN676" si="373">IF(AX659="-",AX659,IF(ISNUMBER(AX659),AX659,MID(AX659,1,FIND("-",AX659)-1))+0)</f>
        <v>0</v>
      </c>
      <c r="CB658" s="307"/>
      <c r="CC658" s="307"/>
      <c r="CD658" s="307"/>
      <c r="CE658" s="307"/>
      <c r="CF658" s="307"/>
      <c r="CG658" s="307"/>
      <c r="CH658" s="307"/>
      <c r="CI658" s="307"/>
      <c r="CJ658" s="307"/>
      <c r="CK658" s="307"/>
      <c r="CL658" s="307"/>
      <c r="CM658" s="307"/>
      <c r="CN658" s="307"/>
      <c r="CO658" s="307"/>
      <c r="CP658" s="307"/>
      <c r="CQ658" s="307"/>
      <c r="CR658" s="307"/>
      <c r="CS658" s="307"/>
      <c r="CT658" s="307"/>
      <c r="CU658" s="307"/>
      <c r="CV658" s="307"/>
      <c r="CW658" s="307"/>
      <c r="CX658" s="307"/>
      <c r="CY658" s="307"/>
      <c r="CZ658" s="307"/>
      <c r="DA658" s="307"/>
      <c r="DB658" s="307"/>
      <c r="DC658" s="307"/>
      <c r="DD658" s="307"/>
      <c r="DE658" s="307"/>
      <c r="DF658" s="307"/>
      <c r="DG658" s="307"/>
      <c r="DH658" s="307"/>
      <c r="DI658" s="390"/>
      <c r="DJ658" s="390"/>
      <c r="DK658" s="307"/>
      <c r="DL658" s="307"/>
      <c r="DM658" s="307"/>
      <c r="DN658" s="307"/>
      <c r="DO658" s="307"/>
      <c r="DP658" s="307"/>
      <c r="DQ658" s="307"/>
      <c r="DR658" s="307"/>
      <c r="DS658" s="307"/>
      <c r="DT658" s="307"/>
      <c r="DU658" s="307"/>
      <c r="DV658" s="307"/>
      <c r="DW658" s="307"/>
      <c r="DX658" s="307"/>
      <c r="DY658" s="307"/>
      <c r="DZ658" s="307"/>
      <c r="EA658" s="307"/>
      <c r="EB658" s="307"/>
      <c r="EC658" s="307"/>
      <c r="ED658" s="307"/>
      <c r="EE658" s="307"/>
      <c r="EF658" s="307"/>
      <c r="EG658" s="307"/>
      <c r="EH658" s="307"/>
      <c r="EI658" s="307"/>
      <c r="EJ658" s="307"/>
      <c r="EK658" s="307"/>
      <c r="EL658" s="307"/>
      <c r="EM658" s="307"/>
      <c r="EN658" s="307"/>
      <c r="EO658" s="307"/>
      <c r="EP658" s="307"/>
      <c r="EQ658" s="307"/>
      <c r="ER658" s="307"/>
      <c r="ES658" s="307"/>
      <c r="ET658" s="307"/>
      <c r="EU658" s="390"/>
      <c r="EV658" s="390"/>
      <c r="EW658" s="307"/>
      <c r="EX658" s="307"/>
      <c r="EY658" s="307"/>
      <c r="EZ658" s="307"/>
      <c r="FA658" s="307"/>
      <c r="FB658" s="307"/>
      <c r="FC658" s="307"/>
      <c r="FD658" s="307"/>
      <c r="FE658" s="307"/>
      <c r="FF658" s="307"/>
      <c r="FG658" s="307"/>
      <c r="FH658" s="307"/>
      <c r="FI658" s="307"/>
      <c r="FJ658" s="307"/>
      <c r="FK658" s="307"/>
      <c r="FL658" s="307"/>
      <c r="FM658" s="307"/>
      <c r="FN658" s="307"/>
      <c r="FO658" s="307"/>
      <c r="FP658" s="307"/>
      <c r="FQ658" s="307"/>
      <c r="FR658" s="307"/>
      <c r="FS658" s="307"/>
      <c r="FT658" s="307"/>
      <c r="FU658" s="307"/>
      <c r="FV658" s="307"/>
      <c r="FW658" s="307"/>
      <c r="FX658" s="307"/>
      <c r="FY658" s="307"/>
      <c r="FZ658" s="307"/>
      <c r="GA658" s="307"/>
      <c r="GB658" s="307"/>
      <c r="GC658" s="307"/>
      <c r="GD658" s="307"/>
      <c r="GE658" s="307"/>
      <c r="GF658" s="307"/>
      <c r="GG658" s="307"/>
      <c r="GH658" s="307"/>
      <c r="GI658" s="307"/>
      <c r="GJ658" s="307"/>
      <c r="GK658" s="307"/>
      <c r="GL658" s="307"/>
      <c r="GM658" s="307"/>
      <c r="GN658" s="307"/>
      <c r="GO658" s="307"/>
      <c r="GP658" s="307"/>
      <c r="GQ658" s="307"/>
      <c r="GR658" s="307"/>
      <c r="GS658" s="307"/>
      <c r="GT658" s="307"/>
      <c r="GU658" s="307"/>
      <c r="GV658" s="307"/>
      <c r="GW658" s="307"/>
      <c r="GX658" s="307"/>
      <c r="GY658" s="307"/>
      <c r="GZ658" s="307"/>
      <c r="HA658" s="307"/>
      <c r="HB658" s="307"/>
      <c r="HC658" s="307"/>
      <c r="HD658" s="307"/>
      <c r="HE658" s="307"/>
      <c r="HF658" s="307"/>
      <c r="HG658" s="307"/>
      <c r="HH658" s="307"/>
      <c r="HI658" s="307"/>
      <c r="HJ658" s="307"/>
      <c r="HK658" s="307"/>
      <c r="HL658" s="307"/>
      <c r="HM658" s="307"/>
      <c r="HN658" s="307"/>
      <c r="HO658" s="307"/>
      <c r="HP658" s="307"/>
      <c r="HQ658" s="307"/>
      <c r="HR658" s="307"/>
      <c r="HS658" s="307"/>
      <c r="HT658" s="307"/>
      <c r="HU658" s="307"/>
      <c r="HV658" s="307"/>
      <c r="HW658" s="307"/>
      <c r="HX658" s="307"/>
      <c r="HY658" s="307"/>
      <c r="HZ658" s="307"/>
      <c r="IA658" s="307"/>
      <c r="IB658" s="307"/>
      <c r="IC658" s="307"/>
      <c r="ID658" s="307"/>
      <c r="IE658" s="307"/>
      <c r="IF658" s="307"/>
      <c r="IG658" s="307"/>
      <c r="IH658" s="307"/>
      <c r="II658" s="307"/>
      <c r="IJ658" s="307"/>
      <c r="IK658" s="307"/>
      <c r="IL658" s="307"/>
      <c r="IM658" s="307"/>
      <c r="IN658" s="307"/>
      <c r="IO658" s="307"/>
      <c r="IP658" s="307"/>
      <c r="IQ658" s="307"/>
      <c r="IR658" s="307"/>
      <c r="IS658" s="307"/>
      <c r="IT658" s="307"/>
      <c r="IU658" s="307"/>
      <c r="IV658" s="307"/>
      <c r="IW658" s="307"/>
      <c r="IX658" s="307"/>
      <c r="IY658" s="307"/>
      <c r="IZ658" s="307"/>
      <c r="JA658" s="307"/>
      <c r="JB658" s="307"/>
      <c r="JC658" s="307"/>
      <c r="JD658" s="307"/>
      <c r="JE658" s="307"/>
      <c r="JF658" s="307"/>
      <c r="JG658" s="307"/>
      <c r="JH658" s="307"/>
      <c r="JI658" s="307"/>
      <c r="JJ658" s="307"/>
      <c r="JK658" s="307"/>
      <c r="JL658" s="307"/>
      <c r="JM658" s="307"/>
      <c r="JN658" s="307"/>
      <c r="JO658" s="307"/>
      <c r="JP658" s="307"/>
      <c r="JQ658" s="307"/>
      <c r="JR658" s="307"/>
      <c r="JS658" s="307"/>
      <c r="JT658" s="307"/>
      <c r="JU658" s="307"/>
      <c r="JV658" s="307"/>
      <c r="JW658" s="307"/>
      <c r="JX658" s="307"/>
      <c r="JY658" s="307"/>
      <c r="JZ658" s="307"/>
      <c r="KA658" s="307"/>
      <c r="KB658" s="307"/>
      <c r="KC658" s="307"/>
      <c r="KD658" s="307"/>
      <c r="KE658" s="307"/>
      <c r="KF658" s="307"/>
      <c r="KG658" s="307"/>
      <c r="KH658" s="307"/>
      <c r="KI658" s="307"/>
      <c r="KJ658" s="307"/>
      <c r="KK658" s="307"/>
      <c r="KL658" s="307"/>
      <c r="KM658" s="307"/>
      <c r="KN658" s="307"/>
      <c r="KO658" s="307"/>
      <c r="KP658" s="307"/>
      <c r="KQ658" s="307"/>
      <c r="KR658" s="307"/>
      <c r="KS658" s="307"/>
      <c r="KT658" s="307"/>
    </row>
    <row r="659" spans="14:306" s="56" customFormat="1" ht="15" customHeight="1">
      <c r="N659" s="427"/>
      <c r="O659" s="303"/>
      <c r="P659" s="303"/>
      <c r="Q659" s="303"/>
      <c r="R659" s="303"/>
      <c r="S659" s="427"/>
      <c r="T659" s="303"/>
      <c r="U659" s="303"/>
      <c r="W659" s="342"/>
      <c r="X659" s="342"/>
      <c r="Y659" s="342"/>
      <c r="Z659" s="342"/>
      <c r="AA659" s="342"/>
      <c r="AB659" s="342"/>
      <c r="AC659" s="342"/>
      <c r="AD659" s="342"/>
      <c r="AE659" s="342"/>
      <c r="AG659" s="354">
        <v>1</v>
      </c>
      <c r="AH659" s="354"/>
      <c r="AI659" s="356" t="s">
        <v>107</v>
      </c>
      <c r="AJ659" s="356">
        <v>0</v>
      </c>
      <c r="AK659" s="356" t="s">
        <v>666</v>
      </c>
      <c r="AL659" s="356" t="s">
        <v>286</v>
      </c>
      <c r="AM659" s="356" t="s">
        <v>696</v>
      </c>
      <c r="AN659" s="356" t="s">
        <v>742</v>
      </c>
      <c r="AO659" s="356" t="s">
        <v>286</v>
      </c>
      <c r="AP659" s="356" t="s">
        <v>170</v>
      </c>
      <c r="AQ659" s="356" t="s">
        <v>250</v>
      </c>
      <c r="AR659" s="356" t="s">
        <v>107</v>
      </c>
      <c r="AS659" s="356" t="s">
        <v>596</v>
      </c>
      <c r="AT659" s="356" t="s">
        <v>876</v>
      </c>
      <c r="AU659" s="356"/>
      <c r="AV659" s="356" t="s">
        <v>596</v>
      </c>
      <c r="AW659" s="356" t="s">
        <v>614</v>
      </c>
      <c r="AX659" s="356" t="s">
        <v>306</v>
      </c>
      <c r="AY659" s="303">
        <f t="shared" si="359"/>
        <v>4</v>
      </c>
      <c r="AZ659" s="303">
        <f t="shared" si="360"/>
        <v>1</v>
      </c>
      <c r="BA659" s="303">
        <f t="shared" si="361"/>
        <v>9</v>
      </c>
      <c r="BB659" s="303">
        <f t="shared" si="362"/>
        <v>5</v>
      </c>
      <c r="BC659" s="303">
        <f t="shared" si="363"/>
        <v>20</v>
      </c>
      <c r="BD659" s="303">
        <f t="shared" si="364"/>
        <v>13</v>
      </c>
      <c r="BE659" s="303">
        <f t="shared" si="365"/>
        <v>5</v>
      </c>
      <c r="BF659" s="303">
        <f t="shared" si="366"/>
        <v>7</v>
      </c>
      <c r="BG659" s="303">
        <f t="shared" si="367"/>
        <v>8</v>
      </c>
      <c r="BH659" s="303"/>
      <c r="BI659" s="303">
        <f t="shared" si="368"/>
        <v>4</v>
      </c>
      <c r="BJ659" s="303">
        <f t="shared" si="369"/>
        <v>10</v>
      </c>
      <c r="BK659" s="303">
        <f t="shared" si="370"/>
        <v>30</v>
      </c>
      <c r="BL659" s="303">
        <f t="shared" si="371"/>
        <v>10</v>
      </c>
      <c r="BM659" s="303">
        <f t="shared" si="372"/>
        <v>12</v>
      </c>
      <c r="BN659" s="303">
        <f t="shared" si="373"/>
        <v>6</v>
      </c>
      <c r="CB659" s="307"/>
      <c r="CC659" s="307"/>
      <c r="CD659" s="307"/>
      <c r="CE659" s="307"/>
      <c r="CF659" s="307"/>
      <c r="CG659" s="307"/>
      <c r="CH659" s="307"/>
      <c r="CI659" s="307"/>
      <c r="CJ659" s="307"/>
      <c r="CK659" s="307"/>
      <c r="CL659" s="307"/>
      <c r="CM659" s="307"/>
      <c r="CN659" s="307"/>
      <c r="CO659" s="307"/>
      <c r="CP659" s="307"/>
      <c r="CQ659" s="307"/>
      <c r="CR659" s="307"/>
      <c r="CS659" s="307"/>
      <c r="CT659" s="307"/>
      <c r="CU659" s="307"/>
      <c r="CV659" s="307"/>
      <c r="CW659" s="307"/>
      <c r="CX659" s="307"/>
      <c r="CY659" s="307"/>
      <c r="CZ659" s="307"/>
      <c r="DA659" s="307"/>
      <c r="DB659" s="307"/>
      <c r="DC659" s="307"/>
      <c r="DD659" s="307"/>
      <c r="DE659" s="307"/>
      <c r="DF659" s="307"/>
      <c r="DG659" s="307"/>
      <c r="DH659" s="307"/>
      <c r="DI659" s="390"/>
      <c r="DJ659" s="390"/>
      <c r="DK659" s="307"/>
      <c r="DL659" s="307"/>
      <c r="DM659" s="307"/>
      <c r="DN659" s="307"/>
      <c r="DO659" s="307"/>
      <c r="DP659" s="307"/>
      <c r="DQ659" s="307"/>
      <c r="DR659" s="307"/>
      <c r="DS659" s="307"/>
      <c r="DT659" s="307"/>
      <c r="DU659" s="307"/>
      <c r="DV659" s="307"/>
      <c r="DW659" s="307"/>
      <c r="DX659" s="307"/>
      <c r="DY659" s="307"/>
      <c r="DZ659" s="307"/>
      <c r="EA659" s="307"/>
      <c r="EB659" s="307"/>
      <c r="EC659" s="307"/>
      <c r="ED659" s="307"/>
      <c r="EE659" s="307"/>
      <c r="EF659" s="307"/>
      <c r="EG659" s="307"/>
      <c r="EH659" s="307"/>
      <c r="EI659" s="307"/>
      <c r="EJ659" s="307"/>
      <c r="EK659" s="307"/>
      <c r="EL659" s="307"/>
      <c r="EM659" s="307"/>
      <c r="EN659" s="307"/>
      <c r="EO659" s="307"/>
      <c r="EP659" s="307"/>
      <c r="EQ659" s="307"/>
      <c r="ER659" s="307"/>
      <c r="ES659" s="307"/>
      <c r="ET659" s="307"/>
      <c r="EU659" s="390"/>
      <c r="EV659" s="390"/>
      <c r="EW659" s="307"/>
      <c r="EX659" s="307"/>
      <c r="EY659" s="307"/>
      <c r="EZ659" s="307"/>
      <c r="FA659" s="307"/>
      <c r="FB659" s="307"/>
      <c r="FC659" s="307"/>
      <c r="FD659" s="307"/>
      <c r="FE659" s="307"/>
      <c r="FF659" s="307"/>
      <c r="FG659" s="307"/>
      <c r="FH659" s="307"/>
      <c r="FI659" s="307"/>
      <c r="FJ659" s="307"/>
      <c r="FK659" s="307"/>
      <c r="FL659" s="307"/>
      <c r="FM659" s="307"/>
      <c r="FN659" s="307"/>
      <c r="FO659" s="307"/>
      <c r="FP659" s="307"/>
      <c r="FQ659" s="307"/>
      <c r="FR659" s="307"/>
      <c r="FS659" s="307"/>
      <c r="FT659" s="307"/>
      <c r="FU659" s="307"/>
      <c r="FV659" s="307"/>
      <c r="FW659" s="307"/>
      <c r="FX659" s="307"/>
      <c r="FY659" s="307"/>
      <c r="FZ659" s="307"/>
      <c r="GA659" s="307"/>
      <c r="GB659" s="307"/>
      <c r="GC659" s="307"/>
      <c r="GD659" s="307"/>
      <c r="GE659" s="307"/>
      <c r="GF659" s="307"/>
      <c r="GG659" s="307"/>
      <c r="GH659" s="307"/>
      <c r="GI659" s="307"/>
      <c r="GJ659" s="307"/>
      <c r="GK659" s="307"/>
      <c r="GL659" s="307"/>
      <c r="GM659" s="307"/>
      <c r="GN659" s="307"/>
      <c r="GO659" s="307"/>
      <c r="GP659" s="307"/>
      <c r="GQ659" s="307"/>
      <c r="GR659" s="307"/>
      <c r="GS659" s="307"/>
      <c r="GT659" s="307"/>
      <c r="GU659" s="307"/>
      <c r="GV659" s="307"/>
      <c r="GW659" s="307"/>
      <c r="GX659" s="307"/>
      <c r="GY659" s="307"/>
      <c r="GZ659" s="307"/>
      <c r="HA659" s="307"/>
      <c r="HB659" s="307"/>
      <c r="HC659" s="307"/>
      <c r="HD659" s="307"/>
      <c r="HE659" s="307"/>
      <c r="HF659" s="307"/>
      <c r="HG659" s="307"/>
      <c r="HH659" s="307"/>
      <c r="HI659" s="307"/>
      <c r="HJ659" s="307"/>
      <c r="HK659" s="307"/>
      <c r="HL659" s="307"/>
      <c r="HM659" s="307"/>
      <c r="HN659" s="307"/>
      <c r="HO659" s="307"/>
      <c r="HP659" s="307"/>
      <c r="HQ659" s="307"/>
      <c r="HR659" s="307"/>
      <c r="HS659" s="307"/>
      <c r="HT659" s="307"/>
      <c r="HU659" s="307"/>
      <c r="HV659" s="307"/>
      <c r="HW659" s="307"/>
      <c r="HX659" s="307"/>
      <c r="HY659" s="307"/>
      <c r="HZ659" s="307"/>
      <c r="IA659" s="307"/>
      <c r="IB659" s="307"/>
      <c r="IC659" s="307"/>
      <c r="ID659" s="307"/>
      <c r="IE659" s="307"/>
      <c r="IF659" s="307"/>
      <c r="IG659" s="307"/>
      <c r="IH659" s="307"/>
      <c r="II659" s="307"/>
      <c r="IJ659" s="307"/>
      <c r="IK659" s="307"/>
      <c r="IL659" s="307"/>
      <c r="IM659" s="307"/>
      <c r="IN659" s="307"/>
      <c r="IO659" s="307"/>
      <c r="IP659" s="307"/>
      <c r="IQ659" s="307"/>
      <c r="IR659" s="307"/>
      <c r="IS659" s="307"/>
      <c r="IT659" s="307"/>
      <c r="IU659" s="307"/>
      <c r="IV659" s="307"/>
      <c r="IW659" s="307"/>
      <c r="IX659" s="307"/>
      <c r="IY659" s="307"/>
      <c r="IZ659" s="307"/>
      <c r="JA659" s="307"/>
      <c r="JB659" s="307"/>
      <c r="JC659" s="307"/>
      <c r="JD659" s="307"/>
      <c r="JE659" s="307"/>
      <c r="JF659" s="307"/>
      <c r="JG659" s="307"/>
      <c r="JH659" s="307"/>
      <c r="JI659" s="307"/>
      <c r="JJ659" s="307"/>
      <c r="JK659" s="307"/>
      <c r="JL659" s="307"/>
      <c r="JM659" s="307"/>
      <c r="JN659" s="307"/>
      <c r="JO659" s="307"/>
      <c r="JP659" s="307"/>
      <c r="JQ659" s="307"/>
      <c r="JR659" s="307"/>
      <c r="JS659" s="307"/>
      <c r="JT659" s="307"/>
      <c r="JU659" s="307"/>
      <c r="JV659" s="307"/>
      <c r="JW659" s="307"/>
      <c r="JX659" s="307"/>
      <c r="JY659" s="307"/>
      <c r="JZ659" s="307"/>
      <c r="KA659" s="307"/>
      <c r="KB659" s="307"/>
      <c r="KC659" s="307"/>
      <c r="KD659" s="307"/>
      <c r="KE659" s="307"/>
      <c r="KF659" s="307"/>
      <c r="KG659" s="307"/>
      <c r="KH659" s="307"/>
      <c r="KI659" s="307"/>
      <c r="KJ659" s="307"/>
      <c r="KK659" s="307"/>
      <c r="KL659" s="307"/>
      <c r="KM659" s="307"/>
      <c r="KN659" s="307"/>
      <c r="KO659" s="307"/>
      <c r="KP659" s="307"/>
      <c r="KQ659" s="307"/>
      <c r="KR659" s="307"/>
      <c r="KS659" s="307"/>
      <c r="KT659" s="307"/>
    </row>
    <row r="660" spans="14:306" s="56" customFormat="1" ht="15" customHeight="1">
      <c r="N660" s="427"/>
      <c r="O660" s="303"/>
      <c r="P660" s="303"/>
      <c r="Q660" s="303"/>
      <c r="R660" s="427"/>
      <c r="S660" s="303"/>
      <c r="T660" s="303"/>
      <c r="U660" s="303"/>
      <c r="W660" s="342"/>
      <c r="X660" s="342"/>
      <c r="Y660" s="342"/>
      <c r="Z660" s="342"/>
      <c r="AA660" s="342"/>
      <c r="AB660" s="342"/>
      <c r="AC660" s="342"/>
      <c r="AD660" s="342"/>
      <c r="AE660" s="342"/>
      <c r="AG660" s="354">
        <v>2</v>
      </c>
      <c r="AH660" s="354"/>
      <c r="AI660" s="356" t="s">
        <v>61</v>
      </c>
      <c r="AJ660" s="359">
        <v>1</v>
      </c>
      <c r="AK660" s="359">
        <v>9</v>
      </c>
      <c r="AL660" s="356" t="s">
        <v>58</v>
      </c>
      <c r="AM660" s="356" t="s">
        <v>167</v>
      </c>
      <c r="AN660" s="356" t="s">
        <v>244</v>
      </c>
      <c r="AO660" s="356" t="s">
        <v>58</v>
      </c>
      <c r="AP660" s="356" t="s">
        <v>72</v>
      </c>
      <c r="AQ660" s="356" t="s">
        <v>66</v>
      </c>
      <c r="AR660" s="356" t="s">
        <v>61</v>
      </c>
      <c r="AS660" s="356" t="s">
        <v>68</v>
      </c>
      <c r="AT660" s="356" t="s">
        <v>889</v>
      </c>
      <c r="AU660" s="356"/>
      <c r="AV660" s="359">
        <v>10</v>
      </c>
      <c r="AW660" s="356" t="s">
        <v>156</v>
      </c>
      <c r="AX660" s="359">
        <v>6</v>
      </c>
      <c r="AY660" s="303">
        <f t="shared" si="359"/>
        <v>6</v>
      </c>
      <c r="AZ660" s="303">
        <f t="shared" si="360"/>
        <v>2</v>
      </c>
      <c r="BA660" s="303">
        <f t="shared" si="361"/>
        <v>10</v>
      </c>
      <c r="BB660" s="303">
        <f t="shared" si="362"/>
        <v>7</v>
      </c>
      <c r="BC660" s="303">
        <f t="shared" si="363"/>
        <v>23</v>
      </c>
      <c r="BD660" s="303">
        <f t="shared" si="364"/>
        <v>16</v>
      </c>
      <c r="BE660" s="303">
        <f t="shared" si="365"/>
        <v>7</v>
      </c>
      <c r="BF660" s="303">
        <f t="shared" si="366"/>
        <v>9</v>
      </c>
      <c r="BG660" s="303">
        <f t="shared" si="367"/>
        <v>10</v>
      </c>
      <c r="BH660" s="303"/>
      <c r="BI660" s="303">
        <f t="shared" si="368"/>
        <v>6</v>
      </c>
      <c r="BJ660" s="303">
        <f t="shared" si="369"/>
        <v>12</v>
      </c>
      <c r="BK660" s="303">
        <f t="shared" si="370"/>
        <v>37</v>
      </c>
      <c r="BL660" s="303">
        <f t="shared" si="371"/>
        <v>11</v>
      </c>
      <c r="BM660" s="303">
        <f t="shared" si="372"/>
        <v>14</v>
      </c>
      <c r="BN660" s="303">
        <f t="shared" si="373"/>
        <v>7</v>
      </c>
      <c r="CB660" s="307"/>
      <c r="CC660" s="307"/>
      <c r="CD660" s="307"/>
      <c r="CE660" s="307"/>
      <c r="CF660" s="307"/>
      <c r="CG660" s="307"/>
      <c r="CH660" s="307"/>
      <c r="CI660" s="307"/>
      <c r="CJ660" s="307"/>
      <c r="CK660" s="307"/>
      <c r="CL660" s="307"/>
      <c r="CM660" s="307"/>
      <c r="CN660" s="307"/>
      <c r="CO660" s="307"/>
      <c r="CP660" s="307"/>
      <c r="CQ660" s="307"/>
      <c r="CR660" s="307"/>
      <c r="CS660" s="307"/>
      <c r="CT660" s="307"/>
      <c r="CU660" s="307"/>
      <c r="CV660" s="307"/>
      <c r="CW660" s="307"/>
      <c r="CX660" s="307"/>
      <c r="CY660" s="307"/>
      <c r="CZ660" s="307"/>
      <c r="DA660" s="307"/>
      <c r="DB660" s="307"/>
      <c r="DC660" s="307"/>
      <c r="DD660" s="307"/>
      <c r="DE660" s="307"/>
      <c r="DF660" s="307"/>
      <c r="DG660" s="307"/>
      <c r="DH660" s="307"/>
      <c r="DI660" s="390"/>
      <c r="DJ660" s="390"/>
      <c r="DK660" s="307"/>
      <c r="DL660" s="307"/>
      <c r="DM660" s="307"/>
      <c r="DN660" s="307"/>
      <c r="DO660" s="307"/>
      <c r="DP660" s="307"/>
      <c r="DQ660" s="307"/>
      <c r="DR660" s="307"/>
      <c r="DS660" s="307"/>
      <c r="DT660" s="307"/>
      <c r="DU660" s="307"/>
      <c r="DV660" s="307"/>
      <c r="DW660" s="307"/>
      <c r="DX660" s="307"/>
      <c r="DY660" s="307"/>
      <c r="DZ660" s="307"/>
      <c r="EA660" s="307"/>
      <c r="EB660" s="307"/>
      <c r="EC660" s="307"/>
      <c r="ED660" s="307"/>
      <c r="EE660" s="307"/>
      <c r="EF660" s="307"/>
      <c r="EG660" s="307"/>
      <c r="EH660" s="307"/>
      <c r="EI660" s="307"/>
      <c r="EJ660" s="307"/>
      <c r="EK660" s="307"/>
      <c r="EL660" s="307"/>
      <c r="EM660" s="307"/>
      <c r="EN660" s="307"/>
      <c r="EO660" s="307"/>
      <c r="EP660" s="307"/>
      <c r="EQ660" s="307"/>
      <c r="ER660" s="307"/>
      <c r="ES660" s="307"/>
      <c r="ET660" s="307"/>
      <c r="EU660" s="390"/>
      <c r="EV660" s="390"/>
      <c r="EW660" s="307"/>
      <c r="EX660" s="307"/>
      <c r="EY660" s="307"/>
      <c r="EZ660" s="307"/>
      <c r="FA660" s="307"/>
      <c r="FB660" s="307"/>
      <c r="FC660" s="307"/>
      <c r="FD660" s="307"/>
      <c r="FE660" s="307"/>
      <c r="FF660" s="307"/>
      <c r="FG660" s="307"/>
      <c r="FH660" s="307"/>
      <c r="FI660" s="307"/>
      <c r="FJ660" s="307"/>
      <c r="FK660" s="307"/>
      <c r="FL660" s="307"/>
      <c r="FM660" s="307"/>
      <c r="FN660" s="307"/>
      <c r="FO660" s="307"/>
      <c r="FP660" s="307"/>
      <c r="FQ660" s="307"/>
      <c r="FR660" s="307"/>
      <c r="FS660" s="307"/>
      <c r="FT660" s="307"/>
      <c r="FU660" s="307"/>
      <c r="FV660" s="307"/>
      <c r="FW660" s="307"/>
      <c r="FX660" s="307"/>
      <c r="FY660" s="307"/>
      <c r="FZ660" s="307"/>
      <c r="GA660" s="307"/>
      <c r="GB660" s="307"/>
      <c r="GC660" s="307"/>
      <c r="GD660" s="307"/>
      <c r="GE660" s="307"/>
      <c r="GF660" s="307"/>
      <c r="GG660" s="307"/>
      <c r="GH660" s="307"/>
      <c r="GI660" s="307"/>
      <c r="GJ660" s="307"/>
      <c r="GK660" s="307"/>
      <c r="GL660" s="307"/>
      <c r="GM660" s="307"/>
      <c r="GN660" s="307"/>
      <c r="GO660" s="307"/>
      <c r="GP660" s="307"/>
      <c r="GQ660" s="307"/>
      <c r="GR660" s="307"/>
      <c r="GS660" s="307"/>
      <c r="GT660" s="307"/>
      <c r="GU660" s="307"/>
      <c r="GV660" s="307"/>
      <c r="GW660" s="307"/>
      <c r="GX660" s="307"/>
      <c r="GY660" s="307"/>
      <c r="GZ660" s="307"/>
      <c r="HA660" s="307"/>
      <c r="HB660" s="307"/>
      <c r="HC660" s="307"/>
      <c r="HD660" s="307"/>
      <c r="HE660" s="307"/>
      <c r="HF660" s="307"/>
      <c r="HG660" s="307"/>
      <c r="HH660" s="307"/>
      <c r="HI660" s="307"/>
      <c r="HJ660" s="307"/>
      <c r="HK660" s="307"/>
      <c r="HL660" s="307"/>
      <c r="HM660" s="307"/>
      <c r="HN660" s="307"/>
      <c r="HO660" s="307"/>
      <c r="HP660" s="307"/>
      <c r="HQ660" s="307"/>
      <c r="HR660" s="307"/>
      <c r="HS660" s="307"/>
      <c r="HT660" s="307"/>
      <c r="HU660" s="307"/>
      <c r="HV660" s="307"/>
      <c r="HW660" s="307"/>
      <c r="HX660" s="307"/>
      <c r="HY660" s="307"/>
      <c r="HZ660" s="307"/>
      <c r="IA660" s="307"/>
      <c r="IB660" s="307"/>
      <c r="IC660" s="307"/>
      <c r="ID660" s="307"/>
      <c r="IE660" s="307"/>
      <c r="IF660" s="307"/>
      <c r="IG660" s="307"/>
      <c r="IH660" s="307"/>
      <c r="II660" s="307"/>
      <c r="IJ660" s="307"/>
      <c r="IK660" s="307"/>
      <c r="IL660" s="307"/>
      <c r="IM660" s="307"/>
      <c r="IN660" s="307"/>
      <c r="IO660" s="307"/>
      <c r="IP660" s="307"/>
      <c r="IQ660" s="307"/>
      <c r="IR660" s="307"/>
      <c r="IS660" s="307"/>
      <c r="IT660" s="307"/>
      <c r="IU660" s="307"/>
      <c r="IV660" s="307"/>
      <c r="IW660" s="307"/>
      <c r="IX660" s="307"/>
      <c r="IY660" s="307"/>
      <c r="IZ660" s="307"/>
      <c r="JA660" s="307"/>
      <c r="JB660" s="307"/>
      <c r="JC660" s="307"/>
      <c r="JD660" s="307"/>
      <c r="JE660" s="307"/>
      <c r="JF660" s="307"/>
      <c r="JG660" s="307"/>
      <c r="JH660" s="307"/>
      <c r="JI660" s="307"/>
      <c r="JJ660" s="307"/>
      <c r="JK660" s="307"/>
      <c r="JL660" s="307"/>
      <c r="JM660" s="307"/>
      <c r="JN660" s="307"/>
      <c r="JO660" s="307"/>
      <c r="JP660" s="307"/>
      <c r="JQ660" s="307"/>
      <c r="JR660" s="307"/>
      <c r="JS660" s="307"/>
      <c r="JT660" s="307"/>
      <c r="JU660" s="307"/>
      <c r="JV660" s="307"/>
      <c r="JW660" s="307"/>
      <c r="JX660" s="307"/>
      <c r="JY660" s="307"/>
      <c r="JZ660" s="307"/>
      <c r="KA660" s="307"/>
      <c r="KB660" s="307"/>
      <c r="KC660" s="307"/>
      <c r="KD660" s="307"/>
      <c r="KE660" s="307"/>
      <c r="KF660" s="307"/>
      <c r="KG660" s="307"/>
      <c r="KH660" s="307"/>
      <c r="KI660" s="307"/>
      <c r="KJ660" s="307"/>
      <c r="KK660" s="307"/>
      <c r="KL660" s="307"/>
      <c r="KM660" s="307"/>
      <c r="KN660" s="307"/>
      <c r="KO660" s="307"/>
      <c r="KP660" s="307"/>
      <c r="KQ660" s="307"/>
      <c r="KR660" s="307"/>
      <c r="KS660" s="307"/>
      <c r="KT660" s="307"/>
    </row>
    <row r="661" spans="14:306" s="56" customFormat="1" ht="15" customHeight="1">
      <c r="N661" s="427"/>
      <c r="O661" s="303"/>
      <c r="P661" s="303"/>
      <c r="Q661" s="303"/>
      <c r="R661" s="303"/>
      <c r="S661" s="303"/>
      <c r="T661" s="303"/>
      <c r="U661" s="303"/>
      <c r="W661" s="342"/>
      <c r="X661" s="342"/>
      <c r="Y661" s="342"/>
      <c r="Z661" s="342"/>
      <c r="AA661" s="342"/>
      <c r="AB661" s="342"/>
      <c r="AC661" s="342"/>
      <c r="AD661" s="342"/>
      <c r="AE661" s="342"/>
      <c r="AG661" s="354">
        <v>3</v>
      </c>
      <c r="AH661" s="354"/>
      <c r="AI661" s="356" t="s">
        <v>205</v>
      </c>
      <c r="AJ661" s="356" t="s">
        <v>112</v>
      </c>
      <c r="AK661" s="359">
        <v>10</v>
      </c>
      <c r="AL661" s="359">
        <v>7</v>
      </c>
      <c r="AM661" s="356" t="s">
        <v>186</v>
      </c>
      <c r="AN661" s="356" t="s">
        <v>92</v>
      </c>
      <c r="AO661" s="356" t="s">
        <v>72</v>
      </c>
      <c r="AP661" s="356" t="s">
        <v>113</v>
      </c>
      <c r="AQ661" s="356" t="s">
        <v>68</v>
      </c>
      <c r="AR661" s="356" t="s">
        <v>64</v>
      </c>
      <c r="AS661" s="356" t="s">
        <v>156</v>
      </c>
      <c r="AT661" s="356" t="s">
        <v>252</v>
      </c>
      <c r="AU661" s="356"/>
      <c r="AV661" s="356">
        <v>11</v>
      </c>
      <c r="AW661" s="359">
        <v>14</v>
      </c>
      <c r="AX661" s="359">
        <v>7</v>
      </c>
      <c r="AY661" s="303">
        <f t="shared" si="359"/>
        <v>10</v>
      </c>
      <c r="AZ661" s="303">
        <f t="shared" si="360"/>
        <v>4</v>
      </c>
      <c r="BA661" s="303" t="str">
        <f t="shared" si="361"/>
        <v>-</v>
      </c>
      <c r="BB661" s="303">
        <f t="shared" si="362"/>
        <v>8</v>
      </c>
      <c r="BC661" s="303">
        <f t="shared" si="363"/>
        <v>26</v>
      </c>
      <c r="BD661" s="303">
        <f t="shared" si="364"/>
        <v>18</v>
      </c>
      <c r="BE661" s="303">
        <f t="shared" si="365"/>
        <v>9</v>
      </c>
      <c r="BF661" s="303">
        <f t="shared" si="366"/>
        <v>11</v>
      </c>
      <c r="BG661" s="303">
        <f t="shared" si="367"/>
        <v>12</v>
      </c>
      <c r="BH661" s="303"/>
      <c r="BI661" s="303">
        <f t="shared" si="368"/>
        <v>8</v>
      </c>
      <c r="BJ661" s="303">
        <f t="shared" si="369"/>
        <v>14</v>
      </c>
      <c r="BK661" s="303">
        <f t="shared" si="370"/>
        <v>44</v>
      </c>
      <c r="BL661" s="303">
        <f t="shared" si="371"/>
        <v>12</v>
      </c>
      <c r="BM661" s="303">
        <f t="shared" si="372"/>
        <v>15</v>
      </c>
      <c r="BN661" s="303">
        <f t="shared" si="373"/>
        <v>8</v>
      </c>
      <c r="CB661" s="307"/>
      <c r="CC661" s="307"/>
      <c r="CD661" s="307"/>
      <c r="CE661" s="307"/>
      <c r="CF661" s="307"/>
      <c r="CG661" s="307"/>
      <c r="CH661" s="307"/>
      <c r="CI661" s="307"/>
      <c r="CJ661" s="307"/>
      <c r="CK661" s="307"/>
      <c r="CL661" s="307"/>
      <c r="CM661" s="307"/>
      <c r="CN661" s="307"/>
      <c r="CO661" s="307"/>
      <c r="CP661" s="307"/>
      <c r="CQ661" s="307"/>
      <c r="CR661" s="307"/>
      <c r="CS661" s="307"/>
      <c r="CT661" s="307"/>
      <c r="CU661" s="307"/>
      <c r="CV661" s="307"/>
      <c r="CW661" s="307"/>
      <c r="CX661" s="307"/>
      <c r="CY661" s="307"/>
      <c r="CZ661" s="307"/>
      <c r="DA661" s="307"/>
      <c r="DB661" s="307"/>
      <c r="DC661" s="307"/>
      <c r="DD661" s="307"/>
      <c r="DE661" s="307"/>
      <c r="DF661" s="307"/>
      <c r="DG661" s="307"/>
      <c r="DH661" s="307"/>
      <c r="DI661" s="390"/>
      <c r="DJ661" s="390"/>
      <c r="DK661" s="307"/>
      <c r="DL661" s="307"/>
      <c r="DM661" s="307"/>
      <c r="DN661" s="307"/>
      <c r="DO661" s="307"/>
      <c r="DP661" s="307"/>
      <c r="DQ661" s="307"/>
      <c r="DR661" s="307"/>
      <c r="DS661" s="307"/>
      <c r="DT661" s="307"/>
      <c r="DU661" s="307"/>
      <c r="DV661" s="307"/>
      <c r="DW661" s="307"/>
      <c r="DX661" s="307"/>
      <c r="DY661" s="307"/>
      <c r="DZ661" s="307"/>
      <c r="EA661" s="307"/>
      <c r="EB661" s="307"/>
      <c r="EC661" s="307"/>
      <c r="ED661" s="307"/>
      <c r="EE661" s="307"/>
      <c r="EF661" s="307"/>
      <c r="EG661" s="307"/>
      <c r="EH661" s="307"/>
      <c r="EI661" s="307"/>
      <c r="EJ661" s="307"/>
      <c r="EK661" s="307"/>
      <c r="EL661" s="307"/>
      <c r="EM661" s="307"/>
      <c r="EN661" s="307"/>
      <c r="EO661" s="307"/>
      <c r="EP661" s="307"/>
      <c r="EQ661" s="307"/>
      <c r="ER661" s="307"/>
      <c r="ES661" s="307"/>
      <c r="ET661" s="307"/>
      <c r="EU661" s="390"/>
      <c r="EV661" s="390"/>
      <c r="EW661" s="307"/>
      <c r="EX661" s="307"/>
      <c r="EY661" s="307"/>
      <c r="EZ661" s="307"/>
      <c r="FA661" s="307"/>
      <c r="FB661" s="307"/>
      <c r="FC661" s="307"/>
      <c r="FD661" s="307"/>
      <c r="FE661" s="307"/>
      <c r="FF661" s="307"/>
      <c r="FG661" s="307"/>
      <c r="FH661" s="307"/>
      <c r="FI661" s="307"/>
      <c r="FJ661" s="307"/>
      <c r="FK661" s="307"/>
      <c r="FL661" s="307"/>
      <c r="FM661" s="307"/>
      <c r="FN661" s="307"/>
      <c r="FO661" s="307"/>
      <c r="FP661" s="307"/>
      <c r="FQ661" s="307"/>
      <c r="FR661" s="307"/>
      <c r="FS661" s="307"/>
      <c r="FT661" s="307"/>
      <c r="FU661" s="307"/>
      <c r="FV661" s="307"/>
      <c r="FW661" s="307"/>
      <c r="FX661" s="307"/>
      <c r="FY661" s="307"/>
      <c r="FZ661" s="307"/>
      <c r="GA661" s="307"/>
      <c r="GB661" s="307"/>
      <c r="GC661" s="307"/>
      <c r="GD661" s="307"/>
      <c r="GE661" s="307"/>
      <c r="GF661" s="307"/>
      <c r="GG661" s="307"/>
      <c r="GH661" s="307"/>
      <c r="GI661" s="307"/>
      <c r="GJ661" s="307"/>
      <c r="GK661" s="307"/>
      <c r="GL661" s="307"/>
      <c r="GM661" s="307"/>
      <c r="GN661" s="307"/>
      <c r="GO661" s="307"/>
      <c r="GP661" s="307"/>
      <c r="GQ661" s="307"/>
      <c r="GR661" s="307"/>
      <c r="GS661" s="307"/>
      <c r="GT661" s="307"/>
      <c r="GU661" s="307"/>
      <c r="GV661" s="307"/>
      <c r="GW661" s="307"/>
      <c r="GX661" s="307"/>
      <c r="GY661" s="307"/>
      <c r="GZ661" s="307"/>
      <c r="HA661" s="307"/>
      <c r="HB661" s="307"/>
      <c r="HC661" s="307"/>
      <c r="HD661" s="307"/>
      <c r="HE661" s="307"/>
      <c r="HF661" s="307"/>
      <c r="HG661" s="307"/>
      <c r="HH661" s="307"/>
      <c r="HI661" s="307"/>
      <c r="HJ661" s="307"/>
      <c r="HK661" s="307"/>
      <c r="HL661" s="307"/>
      <c r="HM661" s="307"/>
      <c r="HN661" s="307"/>
      <c r="HO661" s="307"/>
      <c r="HP661" s="307"/>
      <c r="HQ661" s="307"/>
      <c r="HR661" s="307"/>
      <c r="HS661" s="307"/>
      <c r="HT661" s="307"/>
      <c r="HU661" s="307"/>
      <c r="HV661" s="307"/>
      <c r="HW661" s="307"/>
      <c r="HX661" s="307"/>
      <c r="HY661" s="307"/>
      <c r="HZ661" s="307"/>
      <c r="IA661" s="307"/>
      <c r="IB661" s="307"/>
      <c r="IC661" s="307"/>
      <c r="ID661" s="307"/>
      <c r="IE661" s="307"/>
      <c r="IF661" s="307"/>
      <c r="IG661" s="307"/>
      <c r="IH661" s="307"/>
      <c r="II661" s="307"/>
      <c r="IJ661" s="307"/>
      <c r="IK661" s="307"/>
      <c r="IL661" s="307"/>
      <c r="IM661" s="307"/>
      <c r="IN661" s="307"/>
      <c r="IO661" s="307"/>
      <c r="IP661" s="307"/>
      <c r="IQ661" s="307"/>
      <c r="IR661" s="307"/>
      <c r="IS661" s="307"/>
      <c r="IT661" s="307"/>
      <c r="IU661" s="307"/>
      <c r="IV661" s="307"/>
      <c r="IW661" s="307"/>
      <c r="IX661" s="307"/>
      <c r="IY661" s="307"/>
      <c r="IZ661" s="307"/>
      <c r="JA661" s="307"/>
      <c r="JB661" s="307"/>
      <c r="JC661" s="307"/>
      <c r="JD661" s="307"/>
      <c r="JE661" s="307"/>
      <c r="JF661" s="307"/>
      <c r="JG661" s="307"/>
      <c r="JH661" s="307"/>
      <c r="JI661" s="307"/>
      <c r="JJ661" s="307"/>
      <c r="JK661" s="307"/>
      <c r="JL661" s="307"/>
      <c r="JM661" s="307"/>
      <c r="JN661" s="307"/>
      <c r="JO661" s="307"/>
      <c r="JP661" s="307"/>
      <c r="JQ661" s="307"/>
      <c r="JR661" s="307"/>
      <c r="JS661" s="307"/>
      <c r="JT661" s="307"/>
      <c r="JU661" s="307"/>
      <c r="JV661" s="307"/>
      <c r="JW661" s="307"/>
      <c r="JX661" s="307"/>
      <c r="JY661" s="307"/>
      <c r="JZ661" s="307"/>
      <c r="KA661" s="307"/>
      <c r="KB661" s="307"/>
      <c r="KC661" s="307"/>
      <c r="KD661" s="307"/>
      <c r="KE661" s="307"/>
      <c r="KF661" s="307"/>
      <c r="KG661" s="307"/>
      <c r="KH661" s="307"/>
      <c r="KI661" s="307"/>
      <c r="KJ661" s="307"/>
      <c r="KK661" s="307"/>
      <c r="KL661" s="307"/>
      <c r="KM661" s="307"/>
      <c r="KN661" s="307"/>
      <c r="KO661" s="307"/>
      <c r="KP661" s="307"/>
      <c r="KQ661" s="307"/>
      <c r="KR661" s="307"/>
      <c r="KS661" s="307"/>
      <c r="KT661" s="307"/>
    </row>
    <row r="662" spans="14:306" s="56" customFormat="1" ht="15" customHeight="1">
      <c r="N662" s="427"/>
      <c r="O662" s="303"/>
      <c r="P662" s="303"/>
      <c r="Q662" s="303"/>
      <c r="R662" s="303"/>
      <c r="S662" s="303"/>
      <c r="T662" s="303"/>
      <c r="U662" s="303"/>
      <c r="W662" s="342"/>
      <c r="X662" s="342"/>
      <c r="Y662" s="342"/>
      <c r="Z662" s="342"/>
      <c r="AA662" s="342"/>
      <c r="AB662" s="342"/>
      <c r="AC662" s="342"/>
      <c r="AD662" s="342"/>
      <c r="AE662" s="342"/>
      <c r="AG662" s="354">
        <v>4</v>
      </c>
      <c r="AH662" s="354"/>
      <c r="AI662" s="356" t="s">
        <v>270</v>
      </c>
      <c r="AJ662" s="356" t="s">
        <v>61</v>
      </c>
      <c r="AK662" s="356" t="s">
        <v>0</v>
      </c>
      <c r="AL662" s="356" t="s">
        <v>66</v>
      </c>
      <c r="AM662" s="356" t="s">
        <v>224</v>
      </c>
      <c r="AN662" s="356" t="s">
        <v>160</v>
      </c>
      <c r="AO662" s="356" t="s">
        <v>113</v>
      </c>
      <c r="AP662" s="356" t="s">
        <v>71</v>
      </c>
      <c r="AQ662" s="356" t="s">
        <v>156</v>
      </c>
      <c r="AR662" s="356" t="s">
        <v>60</v>
      </c>
      <c r="AS662" s="356" t="s">
        <v>157</v>
      </c>
      <c r="AT662" s="356" t="s">
        <v>253</v>
      </c>
      <c r="AU662" s="356"/>
      <c r="AV662" s="359">
        <v>12</v>
      </c>
      <c r="AW662" s="356" t="s">
        <v>76</v>
      </c>
      <c r="AX662" s="359">
        <v>8</v>
      </c>
      <c r="AY662" s="303">
        <f t="shared" si="359"/>
        <v>14</v>
      </c>
      <c r="AZ662" s="303">
        <f t="shared" si="360"/>
        <v>6</v>
      </c>
      <c r="BA662" s="303">
        <f t="shared" si="361"/>
        <v>11</v>
      </c>
      <c r="BB662" s="303">
        <f t="shared" si="362"/>
        <v>10</v>
      </c>
      <c r="BC662" s="303">
        <f t="shared" si="363"/>
        <v>30</v>
      </c>
      <c r="BD662" s="303">
        <f t="shared" si="364"/>
        <v>21</v>
      </c>
      <c r="BE662" s="303">
        <f t="shared" si="365"/>
        <v>11</v>
      </c>
      <c r="BF662" s="303">
        <f t="shared" si="366"/>
        <v>13</v>
      </c>
      <c r="BG662" s="303">
        <f t="shared" si="367"/>
        <v>14</v>
      </c>
      <c r="BH662" s="303"/>
      <c r="BI662" s="303">
        <f t="shared" si="368"/>
        <v>11</v>
      </c>
      <c r="BJ662" s="303">
        <f t="shared" si="369"/>
        <v>16</v>
      </c>
      <c r="BK662" s="303">
        <f t="shared" si="370"/>
        <v>51</v>
      </c>
      <c r="BL662" s="303">
        <f t="shared" si="371"/>
        <v>13</v>
      </c>
      <c r="BM662" s="303">
        <f t="shared" si="372"/>
        <v>17</v>
      </c>
      <c r="BN662" s="303">
        <f t="shared" si="373"/>
        <v>9</v>
      </c>
      <c r="CB662" s="307"/>
      <c r="CC662" s="307"/>
      <c r="CD662" s="307"/>
      <c r="CE662" s="307"/>
      <c r="CF662" s="307"/>
      <c r="CG662" s="307"/>
      <c r="CH662" s="307"/>
      <c r="CI662" s="307"/>
      <c r="CJ662" s="307"/>
      <c r="CK662" s="307"/>
      <c r="CL662" s="307"/>
      <c r="CM662" s="307"/>
      <c r="CN662" s="307"/>
      <c r="CO662" s="307"/>
      <c r="CP662" s="307"/>
      <c r="CQ662" s="307"/>
      <c r="CR662" s="307"/>
      <c r="CS662" s="307"/>
      <c r="CT662" s="307"/>
      <c r="CU662" s="307"/>
      <c r="CV662" s="307"/>
      <c r="CW662" s="307"/>
      <c r="CX662" s="307"/>
      <c r="CY662" s="307"/>
      <c r="CZ662" s="307"/>
      <c r="DA662" s="307"/>
      <c r="DB662" s="307"/>
      <c r="DC662" s="307"/>
      <c r="DD662" s="307"/>
      <c r="DE662" s="307"/>
      <c r="DF662" s="307"/>
      <c r="DG662" s="307"/>
      <c r="DH662" s="307"/>
      <c r="DI662" s="390"/>
      <c r="DJ662" s="390"/>
      <c r="DK662" s="307"/>
      <c r="DL662" s="307"/>
      <c r="DM662" s="307"/>
      <c r="DN662" s="307"/>
      <c r="DO662" s="307"/>
      <c r="DP662" s="307"/>
      <c r="DQ662" s="307"/>
      <c r="DR662" s="307"/>
      <c r="DS662" s="307"/>
      <c r="DT662" s="307"/>
      <c r="DU662" s="307"/>
      <c r="DV662" s="307"/>
      <c r="DW662" s="307"/>
      <c r="DX662" s="307"/>
      <c r="DY662" s="307"/>
      <c r="DZ662" s="307"/>
      <c r="EA662" s="307"/>
      <c r="EB662" s="307"/>
      <c r="EC662" s="307"/>
      <c r="ED662" s="307"/>
      <c r="EE662" s="307"/>
      <c r="EF662" s="307"/>
      <c r="EG662" s="307"/>
      <c r="EH662" s="307"/>
      <c r="EI662" s="307"/>
      <c r="EJ662" s="307"/>
      <c r="EK662" s="307"/>
      <c r="EL662" s="307"/>
      <c r="EM662" s="307"/>
      <c r="EN662" s="307"/>
      <c r="EO662" s="307"/>
      <c r="EP662" s="307"/>
      <c r="EQ662" s="307"/>
      <c r="ER662" s="307"/>
      <c r="ES662" s="307"/>
      <c r="ET662" s="307"/>
      <c r="EU662" s="390"/>
      <c r="EV662" s="390"/>
      <c r="EW662" s="307"/>
      <c r="EX662" s="307"/>
      <c r="EY662" s="307"/>
      <c r="EZ662" s="307"/>
      <c r="FA662" s="307"/>
      <c r="FB662" s="307"/>
      <c r="FC662" s="307"/>
      <c r="FD662" s="307"/>
      <c r="FE662" s="307"/>
      <c r="FF662" s="307"/>
      <c r="FG662" s="307"/>
      <c r="FH662" s="307"/>
      <c r="FI662" s="307"/>
      <c r="FJ662" s="307"/>
      <c r="FK662" s="307"/>
      <c r="FL662" s="307"/>
      <c r="FM662" s="307"/>
      <c r="FN662" s="307"/>
      <c r="FO662" s="307"/>
      <c r="FP662" s="307"/>
      <c r="FQ662" s="307"/>
      <c r="FR662" s="307"/>
      <c r="FS662" s="307"/>
      <c r="FT662" s="307"/>
      <c r="FU662" s="307"/>
      <c r="FV662" s="307"/>
      <c r="FW662" s="307"/>
      <c r="FX662" s="307"/>
      <c r="FY662" s="307"/>
      <c r="FZ662" s="307"/>
      <c r="GA662" s="307"/>
      <c r="GB662" s="307"/>
      <c r="GC662" s="307"/>
      <c r="GD662" s="307"/>
      <c r="GE662" s="307"/>
      <c r="GF662" s="307"/>
      <c r="GG662" s="307"/>
      <c r="GH662" s="307"/>
      <c r="GI662" s="307"/>
      <c r="GJ662" s="307"/>
      <c r="GK662" s="307"/>
      <c r="GL662" s="307"/>
      <c r="GM662" s="307"/>
      <c r="GN662" s="307"/>
      <c r="GO662" s="307"/>
      <c r="GP662" s="307"/>
      <c r="GQ662" s="307"/>
      <c r="GR662" s="307"/>
      <c r="GS662" s="307"/>
      <c r="GT662" s="307"/>
      <c r="GU662" s="307"/>
      <c r="GV662" s="307"/>
      <c r="GW662" s="307"/>
      <c r="GX662" s="307"/>
      <c r="GY662" s="307"/>
      <c r="GZ662" s="307"/>
      <c r="HA662" s="307"/>
      <c r="HB662" s="307"/>
      <c r="HC662" s="307"/>
      <c r="HD662" s="307"/>
      <c r="HE662" s="307"/>
      <c r="HF662" s="307"/>
      <c r="HG662" s="307"/>
      <c r="HH662" s="307"/>
      <c r="HI662" s="307"/>
      <c r="HJ662" s="307"/>
      <c r="HK662" s="307"/>
      <c r="HL662" s="307"/>
      <c r="HM662" s="307"/>
      <c r="HN662" s="307"/>
      <c r="HO662" s="307"/>
      <c r="HP662" s="307"/>
      <c r="HQ662" s="307"/>
      <c r="HR662" s="307"/>
      <c r="HS662" s="307"/>
      <c r="HT662" s="307"/>
      <c r="HU662" s="307"/>
      <c r="HV662" s="307"/>
      <c r="HW662" s="307"/>
      <c r="HX662" s="307"/>
      <c r="HY662" s="307"/>
      <c r="HZ662" s="307"/>
      <c r="IA662" s="307"/>
      <c r="IB662" s="307"/>
      <c r="IC662" s="307"/>
      <c r="ID662" s="307"/>
      <c r="IE662" s="307"/>
      <c r="IF662" s="307"/>
      <c r="IG662" s="307"/>
      <c r="IH662" s="307"/>
      <c r="II662" s="307"/>
      <c r="IJ662" s="307"/>
      <c r="IK662" s="307"/>
      <c r="IL662" s="307"/>
      <c r="IM662" s="307"/>
      <c r="IN662" s="307"/>
      <c r="IO662" s="307"/>
      <c r="IP662" s="307"/>
      <c r="IQ662" s="307"/>
      <c r="IR662" s="307"/>
      <c r="IS662" s="307"/>
      <c r="IT662" s="307"/>
      <c r="IU662" s="307"/>
      <c r="IV662" s="307"/>
      <c r="IW662" s="307"/>
      <c r="IX662" s="307"/>
      <c r="IY662" s="307"/>
      <c r="IZ662" s="307"/>
      <c r="JA662" s="307"/>
      <c r="JB662" s="307"/>
      <c r="JC662" s="307"/>
      <c r="JD662" s="307"/>
      <c r="JE662" s="307"/>
      <c r="JF662" s="307"/>
      <c r="JG662" s="307"/>
      <c r="JH662" s="307"/>
      <c r="JI662" s="307"/>
      <c r="JJ662" s="307"/>
      <c r="JK662" s="307"/>
      <c r="JL662" s="307"/>
      <c r="JM662" s="307"/>
      <c r="JN662" s="307"/>
      <c r="JO662" s="307"/>
      <c r="JP662" s="307"/>
      <c r="JQ662" s="307"/>
      <c r="JR662" s="307"/>
      <c r="JS662" s="307"/>
      <c r="JT662" s="307"/>
      <c r="JU662" s="307"/>
      <c r="JV662" s="307"/>
      <c r="JW662" s="307"/>
      <c r="JX662" s="307"/>
      <c r="JY662" s="307"/>
      <c r="JZ662" s="307"/>
      <c r="KA662" s="307"/>
      <c r="KB662" s="307"/>
      <c r="KC662" s="307"/>
      <c r="KD662" s="307"/>
      <c r="KE662" s="307"/>
      <c r="KF662" s="307"/>
      <c r="KG662" s="307"/>
      <c r="KH662" s="307"/>
      <c r="KI662" s="307"/>
      <c r="KJ662" s="307"/>
      <c r="KK662" s="307"/>
      <c r="KL662" s="307"/>
      <c r="KM662" s="307"/>
      <c r="KN662" s="307"/>
      <c r="KO662" s="307"/>
      <c r="KP662" s="307"/>
      <c r="KQ662" s="307"/>
      <c r="KR662" s="307"/>
      <c r="KS662" s="307"/>
      <c r="KT662" s="307"/>
    </row>
    <row r="663" spans="14:306" s="56" customFormat="1" ht="15" customHeight="1">
      <c r="N663" s="427"/>
      <c r="O663" s="303"/>
      <c r="P663" s="303"/>
      <c r="Q663" s="303"/>
      <c r="R663" s="303"/>
      <c r="S663" s="427"/>
      <c r="T663" s="303"/>
      <c r="U663" s="303"/>
      <c r="W663" s="342"/>
      <c r="X663" s="342"/>
      <c r="Y663" s="342"/>
      <c r="Z663" s="342"/>
      <c r="AA663" s="342"/>
      <c r="AB663" s="342"/>
      <c r="AC663" s="342"/>
      <c r="AD663" s="342"/>
      <c r="AE663" s="342"/>
      <c r="AG663" s="354">
        <v>5</v>
      </c>
      <c r="AH663" s="354"/>
      <c r="AI663" s="356" t="s">
        <v>287</v>
      </c>
      <c r="AJ663" s="356" t="s">
        <v>205</v>
      </c>
      <c r="AK663" s="359">
        <v>11</v>
      </c>
      <c r="AL663" s="359">
        <v>10</v>
      </c>
      <c r="AM663" s="356" t="s">
        <v>290</v>
      </c>
      <c r="AN663" s="356" t="s">
        <v>86</v>
      </c>
      <c r="AO663" s="359">
        <v>11</v>
      </c>
      <c r="AP663" s="359">
        <v>13</v>
      </c>
      <c r="AQ663" s="356" t="s">
        <v>157</v>
      </c>
      <c r="AR663" s="356" t="s">
        <v>71</v>
      </c>
      <c r="AS663" s="356" t="s">
        <v>92</v>
      </c>
      <c r="AT663" s="356" t="s">
        <v>254</v>
      </c>
      <c r="AU663" s="356"/>
      <c r="AV663" s="359">
        <v>13</v>
      </c>
      <c r="AW663" s="356" t="s">
        <v>79</v>
      </c>
      <c r="AX663" s="359">
        <v>9</v>
      </c>
      <c r="AY663" s="303">
        <f t="shared" si="359"/>
        <v>19</v>
      </c>
      <c r="AZ663" s="303">
        <f t="shared" si="360"/>
        <v>10</v>
      </c>
      <c r="BA663" s="303">
        <f t="shared" si="361"/>
        <v>12</v>
      </c>
      <c r="BB663" s="303">
        <f t="shared" si="362"/>
        <v>11</v>
      </c>
      <c r="BC663" s="303">
        <f t="shared" si="363"/>
        <v>34</v>
      </c>
      <c r="BD663" s="303">
        <f t="shared" si="364"/>
        <v>24</v>
      </c>
      <c r="BE663" s="303">
        <f t="shared" si="365"/>
        <v>12</v>
      </c>
      <c r="BF663" s="303">
        <f t="shared" si="366"/>
        <v>14</v>
      </c>
      <c r="BG663" s="303">
        <f t="shared" si="367"/>
        <v>16</v>
      </c>
      <c r="BH663" s="303"/>
      <c r="BI663" s="303">
        <f t="shared" si="368"/>
        <v>13</v>
      </c>
      <c r="BJ663" s="303">
        <f t="shared" si="369"/>
        <v>18</v>
      </c>
      <c r="BK663" s="303">
        <f t="shared" si="370"/>
        <v>58</v>
      </c>
      <c r="BL663" s="303">
        <f t="shared" si="371"/>
        <v>14</v>
      </c>
      <c r="BM663" s="303">
        <f t="shared" si="372"/>
        <v>19</v>
      </c>
      <c r="BN663" s="303">
        <f t="shared" si="373"/>
        <v>10</v>
      </c>
      <c r="CB663" s="307"/>
      <c r="CC663" s="307"/>
      <c r="CD663" s="307"/>
      <c r="CE663" s="307"/>
      <c r="CF663" s="307"/>
      <c r="CG663" s="307"/>
      <c r="CH663" s="307"/>
      <c r="CI663" s="307"/>
      <c r="CJ663" s="307"/>
      <c r="CK663" s="307"/>
      <c r="CL663" s="307"/>
      <c r="CM663" s="307"/>
      <c r="CN663" s="307"/>
      <c r="CO663" s="307"/>
      <c r="CP663" s="307"/>
      <c r="CQ663" s="307"/>
      <c r="CR663" s="307"/>
      <c r="CS663" s="307"/>
      <c r="CT663" s="307"/>
      <c r="CU663" s="307"/>
      <c r="CV663" s="307"/>
      <c r="CW663" s="307"/>
      <c r="CX663" s="307"/>
      <c r="CY663" s="307"/>
      <c r="CZ663" s="307"/>
      <c r="DA663" s="307"/>
      <c r="DB663" s="307"/>
      <c r="DC663" s="307"/>
      <c r="DD663" s="307"/>
      <c r="DE663" s="307"/>
      <c r="DF663" s="307"/>
      <c r="DG663" s="307"/>
      <c r="DH663" s="307"/>
      <c r="DI663" s="390"/>
      <c r="DJ663" s="390"/>
      <c r="DK663" s="307"/>
      <c r="DL663" s="307"/>
      <c r="DM663" s="307"/>
      <c r="DN663" s="307"/>
      <c r="DO663" s="307"/>
      <c r="DP663" s="307"/>
      <c r="DQ663" s="307"/>
      <c r="DR663" s="307"/>
      <c r="DS663" s="307"/>
      <c r="DT663" s="307"/>
      <c r="DU663" s="307"/>
      <c r="DV663" s="307"/>
      <c r="DW663" s="307"/>
      <c r="DX663" s="307"/>
      <c r="DY663" s="307"/>
      <c r="DZ663" s="307"/>
      <c r="EA663" s="307"/>
      <c r="EB663" s="307"/>
      <c r="EC663" s="307"/>
      <c r="ED663" s="307"/>
      <c r="EE663" s="307"/>
      <c r="EF663" s="307"/>
      <c r="EG663" s="307"/>
      <c r="EH663" s="307"/>
      <c r="EI663" s="307"/>
      <c r="EJ663" s="307"/>
      <c r="EK663" s="307"/>
      <c r="EL663" s="307"/>
      <c r="EM663" s="307"/>
      <c r="EN663" s="307"/>
      <c r="EO663" s="307"/>
      <c r="EP663" s="307"/>
      <c r="EQ663" s="307"/>
      <c r="ER663" s="307"/>
      <c r="ES663" s="307"/>
      <c r="ET663" s="307"/>
      <c r="EU663" s="390"/>
      <c r="EV663" s="390"/>
      <c r="EW663" s="307"/>
      <c r="EX663" s="307"/>
      <c r="EY663" s="307"/>
      <c r="EZ663" s="307"/>
      <c r="FA663" s="307"/>
      <c r="FB663" s="307"/>
      <c r="FC663" s="307"/>
      <c r="FD663" s="307"/>
      <c r="FE663" s="307"/>
      <c r="FF663" s="307"/>
      <c r="FG663" s="307"/>
      <c r="FH663" s="307"/>
      <c r="FI663" s="307"/>
      <c r="FJ663" s="307"/>
      <c r="FK663" s="307"/>
      <c r="FL663" s="307"/>
      <c r="FM663" s="307"/>
      <c r="FN663" s="307"/>
      <c r="FO663" s="307"/>
      <c r="FP663" s="307"/>
      <c r="FQ663" s="307"/>
      <c r="FR663" s="307"/>
      <c r="FS663" s="307"/>
      <c r="FT663" s="307"/>
      <c r="FU663" s="307"/>
      <c r="FV663" s="307"/>
      <c r="FW663" s="307"/>
      <c r="FX663" s="307"/>
      <c r="FY663" s="307"/>
      <c r="FZ663" s="307"/>
      <c r="GA663" s="307"/>
      <c r="GB663" s="307"/>
      <c r="GC663" s="307"/>
      <c r="GD663" s="307"/>
      <c r="GE663" s="307"/>
      <c r="GF663" s="307"/>
      <c r="GG663" s="307"/>
      <c r="GH663" s="307"/>
      <c r="GI663" s="307"/>
      <c r="GJ663" s="307"/>
      <c r="GK663" s="307"/>
      <c r="GL663" s="307"/>
      <c r="GM663" s="307"/>
      <c r="GN663" s="307"/>
      <c r="GO663" s="307"/>
      <c r="GP663" s="307"/>
      <c r="GQ663" s="307"/>
      <c r="GR663" s="307"/>
      <c r="GS663" s="307"/>
      <c r="GT663" s="307"/>
      <c r="GU663" s="307"/>
      <c r="GV663" s="307"/>
      <c r="GW663" s="307"/>
      <c r="GX663" s="307"/>
      <c r="GY663" s="307"/>
      <c r="GZ663" s="307"/>
      <c r="HA663" s="307"/>
      <c r="HB663" s="307"/>
      <c r="HC663" s="307"/>
      <c r="HD663" s="307"/>
      <c r="HE663" s="307"/>
      <c r="HF663" s="307"/>
      <c r="HG663" s="307"/>
      <c r="HH663" s="307"/>
      <c r="HI663" s="307"/>
      <c r="HJ663" s="307"/>
      <c r="HK663" s="307"/>
      <c r="HL663" s="307"/>
      <c r="HM663" s="307"/>
      <c r="HN663" s="307"/>
      <c r="HO663" s="307"/>
      <c r="HP663" s="307"/>
      <c r="HQ663" s="307"/>
      <c r="HR663" s="307"/>
      <c r="HS663" s="307"/>
      <c r="HT663" s="307"/>
      <c r="HU663" s="307"/>
      <c r="HV663" s="307"/>
      <c r="HW663" s="307"/>
      <c r="HX663" s="307"/>
      <c r="HY663" s="307"/>
      <c r="HZ663" s="307"/>
      <c r="IA663" s="307"/>
      <c r="IB663" s="307"/>
      <c r="IC663" s="307"/>
      <c r="ID663" s="307"/>
      <c r="IE663" s="307"/>
      <c r="IF663" s="307"/>
      <c r="IG663" s="307"/>
      <c r="IH663" s="307"/>
      <c r="II663" s="307"/>
      <c r="IJ663" s="307"/>
      <c r="IK663" s="307"/>
      <c r="IL663" s="307"/>
      <c r="IM663" s="307"/>
      <c r="IN663" s="307"/>
      <c r="IO663" s="307"/>
      <c r="IP663" s="307"/>
      <c r="IQ663" s="307"/>
      <c r="IR663" s="307"/>
      <c r="IS663" s="307"/>
      <c r="IT663" s="307"/>
      <c r="IU663" s="307"/>
      <c r="IV663" s="307"/>
      <c r="IW663" s="307"/>
      <c r="IX663" s="307"/>
      <c r="IY663" s="307"/>
      <c r="IZ663" s="307"/>
      <c r="JA663" s="307"/>
      <c r="JB663" s="307"/>
      <c r="JC663" s="307"/>
      <c r="JD663" s="307"/>
      <c r="JE663" s="307"/>
      <c r="JF663" s="307"/>
      <c r="JG663" s="307"/>
      <c r="JH663" s="307"/>
      <c r="JI663" s="307"/>
      <c r="JJ663" s="307"/>
      <c r="JK663" s="307"/>
      <c r="JL663" s="307"/>
      <c r="JM663" s="307"/>
      <c r="JN663" s="307"/>
      <c r="JO663" s="307"/>
      <c r="JP663" s="307"/>
      <c r="JQ663" s="307"/>
      <c r="JR663" s="307"/>
      <c r="JS663" s="307"/>
      <c r="JT663" s="307"/>
      <c r="JU663" s="307"/>
      <c r="JV663" s="307"/>
      <c r="JW663" s="307"/>
      <c r="JX663" s="307"/>
      <c r="JY663" s="307"/>
      <c r="JZ663" s="307"/>
      <c r="KA663" s="307"/>
      <c r="KB663" s="307"/>
      <c r="KC663" s="307"/>
      <c r="KD663" s="307"/>
      <c r="KE663" s="307"/>
      <c r="KF663" s="307"/>
      <c r="KG663" s="307"/>
      <c r="KH663" s="307"/>
      <c r="KI663" s="307"/>
      <c r="KJ663" s="307"/>
      <c r="KK663" s="307"/>
      <c r="KL663" s="307"/>
      <c r="KM663" s="307"/>
      <c r="KN663" s="307"/>
      <c r="KO663" s="307"/>
      <c r="KP663" s="307"/>
      <c r="KQ663" s="307"/>
      <c r="KR663" s="307"/>
      <c r="KS663" s="307"/>
      <c r="KT663" s="307"/>
    </row>
    <row r="664" spans="14:306" s="56" customFormat="1" ht="15" customHeight="1">
      <c r="N664" s="427"/>
      <c r="O664" s="303"/>
      <c r="P664" s="303"/>
      <c r="Q664" s="303"/>
      <c r="R664" s="303"/>
      <c r="S664" s="303"/>
      <c r="T664" s="303"/>
      <c r="U664" s="303"/>
      <c r="W664" s="342"/>
      <c r="X664" s="342"/>
      <c r="Y664" s="342"/>
      <c r="Z664" s="342"/>
      <c r="AA664" s="342"/>
      <c r="AB664" s="342"/>
      <c r="AC664" s="342"/>
      <c r="AD664" s="342"/>
      <c r="AE664" s="342"/>
      <c r="AG664" s="354">
        <v>6</v>
      </c>
      <c r="AH664" s="354"/>
      <c r="AI664" s="356" t="s">
        <v>104</v>
      </c>
      <c r="AJ664" s="356" t="s">
        <v>270</v>
      </c>
      <c r="AK664" s="359">
        <v>12</v>
      </c>
      <c r="AL664" s="356" t="s">
        <v>71</v>
      </c>
      <c r="AM664" s="356" t="s">
        <v>296</v>
      </c>
      <c r="AN664" s="356" t="s">
        <v>89</v>
      </c>
      <c r="AO664" s="356" t="s">
        <v>156</v>
      </c>
      <c r="AP664" s="356" t="s">
        <v>157</v>
      </c>
      <c r="AQ664" s="356" t="s">
        <v>92</v>
      </c>
      <c r="AR664" s="356" t="s">
        <v>244</v>
      </c>
      <c r="AS664" s="356" t="s">
        <v>130</v>
      </c>
      <c r="AT664" s="356" t="s">
        <v>558</v>
      </c>
      <c r="AU664" s="356"/>
      <c r="AV664" s="359">
        <v>14</v>
      </c>
      <c r="AW664" s="359">
        <v>19</v>
      </c>
      <c r="AX664" s="359">
        <v>10</v>
      </c>
      <c r="AY664" s="303">
        <f t="shared" si="359"/>
        <v>23</v>
      </c>
      <c r="AZ664" s="303">
        <f t="shared" si="360"/>
        <v>14</v>
      </c>
      <c r="BA664" s="303">
        <f t="shared" si="361"/>
        <v>13</v>
      </c>
      <c r="BB664" s="303">
        <f t="shared" si="362"/>
        <v>13</v>
      </c>
      <c r="BC664" s="303">
        <f t="shared" si="363"/>
        <v>38</v>
      </c>
      <c r="BD664" s="303">
        <f t="shared" si="364"/>
        <v>26</v>
      </c>
      <c r="BE664" s="303">
        <f t="shared" si="365"/>
        <v>14</v>
      </c>
      <c r="BF664" s="303">
        <f t="shared" si="366"/>
        <v>16</v>
      </c>
      <c r="BG664" s="303">
        <f t="shared" si="367"/>
        <v>18</v>
      </c>
      <c r="BH664" s="303"/>
      <c r="BI664" s="303">
        <f t="shared" si="368"/>
        <v>16</v>
      </c>
      <c r="BJ664" s="303">
        <f t="shared" si="369"/>
        <v>20</v>
      </c>
      <c r="BK664" s="303">
        <f t="shared" si="370"/>
        <v>65</v>
      </c>
      <c r="BL664" s="303">
        <f t="shared" si="371"/>
        <v>15</v>
      </c>
      <c r="BM664" s="303">
        <f t="shared" si="372"/>
        <v>20</v>
      </c>
      <c r="BN664" s="303">
        <f t="shared" si="373"/>
        <v>11</v>
      </c>
      <c r="CB664" s="307"/>
      <c r="CC664" s="307"/>
      <c r="CD664" s="307"/>
      <c r="CE664" s="307"/>
      <c r="CF664" s="307"/>
      <c r="CG664" s="307"/>
      <c r="CH664" s="307"/>
      <c r="CI664" s="307"/>
      <c r="CJ664" s="307"/>
      <c r="CK664" s="307"/>
      <c r="CL664" s="307"/>
      <c r="CM664" s="307"/>
      <c r="CN664" s="307"/>
      <c r="CO664" s="307"/>
      <c r="CP664" s="307"/>
      <c r="CQ664" s="307"/>
      <c r="CR664" s="307"/>
      <c r="CS664" s="307"/>
      <c r="CT664" s="307"/>
      <c r="CU664" s="307"/>
      <c r="CV664" s="307"/>
      <c r="CW664" s="307"/>
      <c r="CX664" s="307"/>
      <c r="CY664" s="307"/>
      <c r="CZ664" s="307"/>
      <c r="DA664" s="307"/>
      <c r="DB664" s="307"/>
      <c r="DC664" s="307"/>
      <c r="DD664" s="307"/>
      <c r="DE664" s="307"/>
      <c r="DF664" s="307"/>
      <c r="DG664" s="307"/>
      <c r="DH664" s="307"/>
      <c r="DI664" s="390"/>
      <c r="DJ664" s="390"/>
      <c r="DK664" s="307"/>
      <c r="DL664" s="307"/>
      <c r="DM664" s="307"/>
      <c r="DN664" s="307"/>
      <c r="DO664" s="307"/>
      <c r="DP664" s="307"/>
      <c r="DQ664" s="307"/>
      <c r="DR664" s="307"/>
      <c r="DS664" s="307"/>
      <c r="DT664" s="307"/>
      <c r="DU664" s="307"/>
      <c r="DV664" s="307"/>
      <c r="DW664" s="307"/>
      <c r="DX664" s="307"/>
      <c r="DY664" s="307"/>
      <c r="DZ664" s="307"/>
      <c r="EA664" s="307"/>
      <c r="EB664" s="307"/>
      <c r="EC664" s="307"/>
      <c r="ED664" s="307"/>
      <c r="EE664" s="307"/>
      <c r="EF664" s="307"/>
      <c r="EG664" s="307"/>
      <c r="EH664" s="307"/>
      <c r="EI664" s="307"/>
      <c r="EJ664" s="307"/>
      <c r="EK664" s="307"/>
      <c r="EL664" s="307"/>
      <c r="EM664" s="307"/>
      <c r="EN664" s="307"/>
      <c r="EO664" s="307"/>
      <c r="EP664" s="307"/>
      <c r="EQ664" s="307"/>
      <c r="ER664" s="307"/>
      <c r="ES664" s="307"/>
      <c r="ET664" s="307"/>
      <c r="EU664" s="390"/>
      <c r="EV664" s="390"/>
      <c r="EW664" s="307"/>
      <c r="EX664" s="307"/>
      <c r="EY664" s="307"/>
      <c r="EZ664" s="307"/>
      <c r="FA664" s="307"/>
      <c r="FB664" s="307"/>
      <c r="FC664" s="307"/>
      <c r="FD664" s="307"/>
      <c r="FE664" s="307"/>
      <c r="FF664" s="307"/>
      <c r="FG664" s="307"/>
      <c r="FH664" s="307"/>
      <c r="FI664" s="307"/>
      <c r="FJ664" s="307"/>
      <c r="FK664" s="307"/>
      <c r="FL664" s="307"/>
      <c r="FM664" s="307"/>
      <c r="FN664" s="307"/>
      <c r="FO664" s="307"/>
      <c r="FP664" s="307"/>
      <c r="FQ664" s="307"/>
      <c r="FR664" s="307"/>
      <c r="FS664" s="307"/>
      <c r="FT664" s="307"/>
      <c r="FU664" s="307"/>
      <c r="FV664" s="307"/>
      <c r="FW664" s="307"/>
      <c r="FX664" s="307"/>
      <c r="FY664" s="307"/>
      <c r="FZ664" s="307"/>
      <c r="GA664" s="307"/>
      <c r="GB664" s="307"/>
      <c r="GC664" s="307"/>
      <c r="GD664" s="307"/>
      <c r="GE664" s="307"/>
      <c r="GF664" s="307"/>
      <c r="GG664" s="307"/>
      <c r="GH664" s="307"/>
      <c r="GI664" s="307"/>
      <c r="GJ664" s="307"/>
      <c r="GK664" s="307"/>
      <c r="GL664" s="307"/>
      <c r="GM664" s="307"/>
      <c r="GN664" s="307"/>
      <c r="GO664" s="307"/>
      <c r="GP664" s="307"/>
      <c r="GQ664" s="307"/>
      <c r="GR664" s="307"/>
      <c r="GS664" s="307"/>
      <c r="GT664" s="307"/>
      <c r="GU664" s="307"/>
      <c r="GV664" s="307"/>
      <c r="GW664" s="307"/>
      <c r="GX664" s="307"/>
      <c r="GY664" s="307"/>
      <c r="GZ664" s="307"/>
      <c r="HA664" s="307"/>
      <c r="HB664" s="307"/>
      <c r="HC664" s="307"/>
      <c r="HD664" s="307"/>
      <c r="HE664" s="307"/>
      <c r="HF664" s="307"/>
      <c r="HG664" s="307"/>
      <c r="HH664" s="307"/>
      <c r="HI664" s="307"/>
      <c r="HJ664" s="307"/>
      <c r="HK664" s="307"/>
      <c r="HL664" s="307"/>
      <c r="HM664" s="307"/>
      <c r="HN664" s="307"/>
      <c r="HO664" s="307"/>
      <c r="HP664" s="307"/>
      <c r="HQ664" s="307"/>
      <c r="HR664" s="307"/>
      <c r="HS664" s="307"/>
      <c r="HT664" s="307"/>
      <c r="HU664" s="307"/>
      <c r="HV664" s="307"/>
      <c r="HW664" s="307"/>
      <c r="HX664" s="307"/>
      <c r="HY664" s="307"/>
      <c r="HZ664" s="307"/>
      <c r="IA664" s="307"/>
      <c r="IB664" s="307"/>
      <c r="IC664" s="307"/>
      <c r="ID664" s="307"/>
      <c r="IE664" s="307"/>
      <c r="IF664" s="307"/>
      <c r="IG664" s="307"/>
      <c r="IH664" s="307"/>
      <c r="II664" s="307"/>
      <c r="IJ664" s="307"/>
      <c r="IK664" s="307"/>
      <c r="IL664" s="307"/>
      <c r="IM664" s="307"/>
      <c r="IN664" s="307"/>
      <c r="IO664" s="307"/>
      <c r="IP664" s="307"/>
      <c r="IQ664" s="307"/>
      <c r="IR664" s="307"/>
      <c r="IS664" s="307"/>
      <c r="IT664" s="307"/>
      <c r="IU664" s="307"/>
      <c r="IV664" s="307"/>
      <c r="IW664" s="307"/>
      <c r="IX664" s="307"/>
      <c r="IY664" s="307"/>
      <c r="IZ664" s="307"/>
      <c r="JA664" s="307"/>
      <c r="JB664" s="307"/>
      <c r="JC664" s="307"/>
      <c r="JD664" s="307"/>
      <c r="JE664" s="307"/>
      <c r="JF664" s="307"/>
      <c r="JG664" s="307"/>
      <c r="JH664" s="307"/>
      <c r="JI664" s="307"/>
      <c r="JJ664" s="307"/>
      <c r="JK664" s="307"/>
      <c r="JL664" s="307"/>
      <c r="JM664" s="307"/>
      <c r="JN664" s="307"/>
      <c r="JO664" s="307"/>
      <c r="JP664" s="307"/>
      <c r="JQ664" s="307"/>
      <c r="JR664" s="307"/>
      <c r="JS664" s="307"/>
      <c r="JT664" s="307"/>
      <c r="JU664" s="307"/>
      <c r="JV664" s="307"/>
      <c r="JW664" s="307"/>
      <c r="JX664" s="307"/>
      <c r="JY664" s="307"/>
      <c r="JZ664" s="307"/>
      <c r="KA664" s="307"/>
      <c r="KB664" s="307"/>
      <c r="KC664" s="307"/>
      <c r="KD664" s="307"/>
      <c r="KE664" s="307"/>
      <c r="KF664" s="307"/>
      <c r="KG664" s="307"/>
      <c r="KH664" s="307"/>
      <c r="KI664" s="307"/>
      <c r="KJ664" s="307"/>
      <c r="KK664" s="307"/>
      <c r="KL664" s="307"/>
      <c r="KM664" s="307"/>
      <c r="KN664" s="307"/>
      <c r="KO664" s="307"/>
      <c r="KP664" s="307"/>
      <c r="KQ664" s="307"/>
      <c r="KR664" s="307"/>
      <c r="KS664" s="307"/>
      <c r="KT664" s="307"/>
    </row>
    <row r="665" spans="14:306" s="56" customFormat="1" ht="15" customHeight="1">
      <c r="N665" s="427"/>
      <c r="O665" s="303"/>
      <c r="P665" s="303"/>
      <c r="Q665" s="303"/>
      <c r="R665" s="303"/>
      <c r="S665" s="303"/>
      <c r="T665" s="303"/>
      <c r="U665" s="303"/>
      <c r="W665" s="342"/>
      <c r="X665" s="342"/>
      <c r="Y665" s="342"/>
      <c r="Z665" s="342"/>
      <c r="AA665" s="342"/>
      <c r="AB665" s="342"/>
      <c r="AC665" s="342"/>
      <c r="AD665" s="342"/>
      <c r="AE665" s="342"/>
      <c r="AG665" s="354">
        <v>7</v>
      </c>
      <c r="AH665" s="354"/>
      <c r="AI665" s="356" t="s">
        <v>288</v>
      </c>
      <c r="AJ665" s="356" t="s">
        <v>75</v>
      </c>
      <c r="AK665" s="359">
        <v>13</v>
      </c>
      <c r="AL665" s="359">
        <v>13</v>
      </c>
      <c r="AM665" s="356" t="s">
        <v>260</v>
      </c>
      <c r="AN665" s="356" t="s">
        <v>74</v>
      </c>
      <c r="AO665" s="359">
        <v>14</v>
      </c>
      <c r="AP665" s="356" t="s">
        <v>92</v>
      </c>
      <c r="AQ665" s="356" t="s">
        <v>130</v>
      </c>
      <c r="AR665" s="356" t="s">
        <v>119</v>
      </c>
      <c r="AS665" s="356" t="s">
        <v>81</v>
      </c>
      <c r="AT665" s="356" t="s">
        <v>907</v>
      </c>
      <c r="AU665" s="356"/>
      <c r="AV665" s="359">
        <v>15</v>
      </c>
      <c r="AW665" s="356" t="s">
        <v>81</v>
      </c>
      <c r="AX665" s="403" t="s">
        <v>71</v>
      </c>
      <c r="AY665" s="303">
        <f t="shared" si="359"/>
        <v>28</v>
      </c>
      <c r="AZ665" s="303">
        <f t="shared" si="360"/>
        <v>17</v>
      </c>
      <c r="BA665" s="303" t="str">
        <f t="shared" si="361"/>
        <v>-</v>
      </c>
      <c r="BB665" s="303">
        <f t="shared" si="362"/>
        <v>14</v>
      </c>
      <c r="BC665" s="303">
        <f t="shared" si="363"/>
        <v>42</v>
      </c>
      <c r="BD665" s="303">
        <f t="shared" si="364"/>
        <v>29</v>
      </c>
      <c r="BE665" s="303">
        <f t="shared" si="365"/>
        <v>15</v>
      </c>
      <c r="BF665" s="303">
        <f t="shared" si="366"/>
        <v>18</v>
      </c>
      <c r="BG665" s="303">
        <f t="shared" si="367"/>
        <v>20</v>
      </c>
      <c r="BH665" s="303"/>
      <c r="BI665" s="303">
        <f t="shared" si="368"/>
        <v>19</v>
      </c>
      <c r="BJ665" s="303">
        <f t="shared" si="369"/>
        <v>22</v>
      </c>
      <c r="BK665" s="303">
        <f t="shared" si="370"/>
        <v>72</v>
      </c>
      <c r="BL665" s="303">
        <f t="shared" si="371"/>
        <v>16</v>
      </c>
      <c r="BM665" s="303">
        <f t="shared" si="372"/>
        <v>22</v>
      </c>
      <c r="BN665" s="303">
        <f t="shared" si="373"/>
        <v>13</v>
      </c>
      <c r="CB665" s="307"/>
      <c r="CC665" s="307"/>
      <c r="CD665" s="307"/>
      <c r="CE665" s="307"/>
      <c r="CF665" s="307"/>
      <c r="CG665" s="307"/>
      <c r="CH665" s="307"/>
      <c r="CI665" s="307"/>
      <c r="CJ665" s="307"/>
      <c r="CK665" s="307"/>
      <c r="CL665" s="307"/>
      <c r="CM665" s="307"/>
      <c r="CN665" s="307"/>
      <c r="CO665" s="307"/>
      <c r="CP665" s="307"/>
      <c r="CQ665" s="307"/>
      <c r="CR665" s="307"/>
      <c r="CS665" s="307"/>
      <c r="CT665" s="307"/>
      <c r="CU665" s="307"/>
      <c r="CV665" s="307"/>
      <c r="CW665" s="307"/>
      <c r="CX665" s="307"/>
      <c r="CY665" s="307"/>
      <c r="CZ665" s="307"/>
      <c r="DA665" s="307"/>
      <c r="DB665" s="307"/>
      <c r="DC665" s="307"/>
      <c r="DD665" s="307"/>
      <c r="DE665" s="307"/>
      <c r="DF665" s="307"/>
      <c r="DG665" s="307"/>
      <c r="DH665" s="307"/>
      <c r="DI665" s="390"/>
      <c r="DJ665" s="390"/>
      <c r="DK665" s="307"/>
      <c r="DL665" s="307"/>
      <c r="DM665" s="307"/>
      <c r="DN665" s="307"/>
      <c r="DO665" s="307"/>
      <c r="DP665" s="307"/>
      <c r="DQ665" s="307"/>
      <c r="DR665" s="307"/>
      <c r="DS665" s="307"/>
      <c r="DT665" s="307"/>
      <c r="DU665" s="307"/>
      <c r="DV665" s="307"/>
      <c r="DW665" s="307"/>
      <c r="DX665" s="307"/>
      <c r="DY665" s="307"/>
      <c r="DZ665" s="307"/>
      <c r="EA665" s="307"/>
      <c r="EB665" s="307"/>
      <c r="EC665" s="307"/>
      <c r="ED665" s="307"/>
      <c r="EE665" s="307"/>
      <c r="EF665" s="307"/>
      <c r="EG665" s="307"/>
      <c r="EH665" s="307"/>
      <c r="EI665" s="307"/>
      <c r="EJ665" s="307"/>
      <c r="EK665" s="307"/>
      <c r="EL665" s="307"/>
      <c r="EM665" s="307"/>
      <c r="EN665" s="307"/>
      <c r="EO665" s="307"/>
      <c r="EP665" s="307"/>
      <c r="EQ665" s="307"/>
      <c r="ER665" s="307"/>
      <c r="ES665" s="307"/>
      <c r="ET665" s="307"/>
      <c r="EU665" s="390"/>
      <c r="EV665" s="390"/>
      <c r="EW665" s="307"/>
      <c r="EX665" s="307"/>
      <c r="EY665" s="307"/>
      <c r="EZ665" s="307"/>
      <c r="FA665" s="307"/>
      <c r="FB665" s="307"/>
      <c r="FC665" s="307"/>
      <c r="FD665" s="307"/>
      <c r="FE665" s="307"/>
      <c r="FF665" s="307"/>
      <c r="FG665" s="307"/>
      <c r="FH665" s="307"/>
      <c r="FI665" s="307"/>
      <c r="FJ665" s="307"/>
      <c r="FK665" s="307"/>
      <c r="FL665" s="307"/>
      <c r="FM665" s="307"/>
      <c r="FN665" s="307"/>
      <c r="FO665" s="307"/>
      <c r="FP665" s="307"/>
      <c r="FQ665" s="307"/>
      <c r="FR665" s="307"/>
      <c r="FS665" s="307"/>
      <c r="FT665" s="307"/>
      <c r="FU665" s="307"/>
      <c r="FV665" s="307"/>
      <c r="FW665" s="307"/>
      <c r="FX665" s="307"/>
      <c r="FY665" s="307"/>
      <c r="FZ665" s="307"/>
      <c r="GA665" s="307"/>
      <c r="GB665" s="307"/>
      <c r="GC665" s="307"/>
      <c r="GD665" s="307"/>
      <c r="GE665" s="307"/>
      <c r="GF665" s="307"/>
      <c r="GG665" s="307"/>
      <c r="GH665" s="307"/>
      <c r="GI665" s="307"/>
      <c r="GJ665" s="307"/>
      <c r="GK665" s="307"/>
      <c r="GL665" s="307"/>
      <c r="GM665" s="307"/>
      <c r="GN665" s="307"/>
      <c r="GO665" s="307"/>
      <c r="GP665" s="307"/>
      <c r="GQ665" s="307"/>
      <c r="GR665" s="307"/>
      <c r="GS665" s="307"/>
      <c r="GT665" s="307"/>
      <c r="GU665" s="307"/>
      <c r="GV665" s="307"/>
      <c r="GW665" s="307"/>
      <c r="GX665" s="307"/>
      <c r="GY665" s="307"/>
      <c r="GZ665" s="307"/>
      <c r="HA665" s="307"/>
      <c r="HB665" s="307"/>
      <c r="HC665" s="307"/>
      <c r="HD665" s="307"/>
      <c r="HE665" s="307"/>
      <c r="HF665" s="307"/>
      <c r="HG665" s="307"/>
      <c r="HH665" s="307"/>
      <c r="HI665" s="307"/>
      <c r="HJ665" s="307"/>
      <c r="HK665" s="307"/>
      <c r="HL665" s="307"/>
      <c r="HM665" s="307"/>
      <c r="HN665" s="307"/>
      <c r="HO665" s="307"/>
      <c r="HP665" s="307"/>
      <c r="HQ665" s="307"/>
      <c r="HR665" s="307"/>
      <c r="HS665" s="307"/>
      <c r="HT665" s="307"/>
      <c r="HU665" s="307"/>
      <c r="HV665" s="307"/>
      <c r="HW665" s="307"/>
      <c r="HX665" s="307"/>
      <c r="HY665" s="307"/>
      <c r="HZ665" s="307"/>
      <c r="IA665" s="307"/>
      <c r="IB665" s="307"/>
      <c r="IC665" s="307"/>
      <c r="ID665" s="307"/>
      <c r="IE665" s="307"/>
      <c r="IF665" s="307"/>
      <c r="IG665" s="307"/>
      <c r="IH665" s="307"/>
      <c r="II665" s="307"/>
      <c r="IJ665" s="307"/>
      <c r="IK665" s="307"/>
      <c r="IL665" s="307"/>
      <c r="IM665" s="307"/>
      <c r="IN665" s="307"/>
      <c r="IO665" s="307"/>
      <c r="IP665" s="307"/>
      <c r="IQ665" s="307"/>
      <c r="IR665" s="307"/>
      <c r="IS665" s="307"/>
      <c r="IT665" s="307"/>
      <c r="IU665" s="307"/>
      <c r="IV665" s="307"/>
      <c r="IW665" s="307"/>
      <c r="IX665" s="307"/>
      <c r="IY665" s="307"/>
      <c r="IZ665" s="307"/>
      <c r="JA665" s="307"/>
      <c r="JB665" s="307"/>
      <c r="JC665" s="307"/>
      <c r="JD665" s="307"/>
      <c r="JE665" s="307"/>
      <c r="JF665" s="307"/>
      <c r="JG665" s="307"/>
      <c r="JH665" s="307"/>
      <c r="JI665" s="307"/>
      <c r="JJ665" s="307"/>
      <c r="JK665" s="307"/>
      <c r="JL665" s="307"/>
      <c r="JM665" s="307"/>
      <c r="JN665" s="307"/>
      <c r="JO665" s="307"/>
      <c r="JP665" s="307"/>
      <c r="JQ665" s="307"/>
      <c r="JR665" s="307"/>
      <c r="JS665" s="307"/>
      <c r="JT665" s="307"/>
      <c r="JU665" s="307"/>
      <c r="JV665" s="307"/>
      <c r="JW665" s="307"/>
      <c r="JX665" s="307"/>
      <c r="JY665" s="307"/>
      <c r="JZ665" s="307"/>
      <c r="KA665" s="307"/>
      <c r="KB665" s="307"/>
      <c r="KC665" s="307"/>
      <c r="KD665" s="307"/>
      <c r="KE665" s="307"/>
      <c r="KF665" s="307"/>
      <c r="KG665" s="307"/>
      <c r="KH665" s="307"/>
      <c r="KI665" s="307"/>
      <c r="KJ665" s="307"/>
      <c r="KK665" s="307"/>
      <c r="KL665" s="307"/>
      <c r="KM665" s="307"/>
      <c r="KN665" s="307"/>
      <c r="KO665" s="307"/>
      <c r="KP665" s="307"/>
      <c r="KQ665" s="307"/>
      <c r="KR665" s="307"/>
      <c r="KS665" s="307"/>
      <c r="KT665" s="307"/>
    </row>
    <row r="666" spans="14:306" s="56" customFormat="1" ht="15" customHeight="1">
      <c r="N666" s="427"/>
      <c r="O666" s="303"/>
      <c r="P666" s="303"/>
      <c r="Q666" s="303"/>
      <c r="R666" s="427"/>
      <c r="S666" s="427"/>
      <c r="T666" s="303"/>
      <c r="U666" s="303"/>
      <c r="W666" s="342"/>
      <c r="X666" s="342"/>
      <c r="Y666" s="342"/>
      <c r="Z666" s="342"/>
      <c r="AA666" s="342"/>
      <c r="AB666" s="342"/>
      <c r="AC666" s="342"/>
      <c r="AD666" s="342"/>
      <c r="AE666" s="342"/>
      <c r="AG666" s="354">
        <v>8</v>
      </c>
      <c r="AH666" s="354"/>
      <c r="AI666" s="356" t="s">
        <v>210</v>
      </c>
      <c r="AJ666" s="356" t="s">
        <v>79</v>
      </c>
      <c r="AK666" s="356" t="s">
        <v>0</v>
      </c>
      <c r="AL666" s="356" t="s">
        <v>157</v>
      </c>
      <c r="AM666" s="356" t="s">
        <v>212</v>
      </c>
      <c r="AN666" s="356" t="s">
        <v>165</v>
      </c>
      <c r="AO666" s="356" t="s">
        <v>76</v>
      </c>
      <c r="AP666" s="356" t="s">
        <v>130</v>
      </c>
      <c r="AQ666" s="356" t="s">
        <v>81</v>
      </c>
      <c r="AR666" s="356" t="s">
        <v>82</v>
      </c>
      <c r="AS666" s="356" t="s">
        <v>164</v>
      </c>
      <c r="AT666" s="356" t="s">
        <v>784</v>
      </c>
      <c r="AU666" s="356"/>
      <c r="AV666" s="359">
        <v>16</v>
      </c>
      <c r="AW666" s="359">
        <v>22</v>
      </c>
      <c r="AX666" s="359">
        <v>13</v>
      </c>
      <c r="AY666" s="303">
        <f t="shared" si="359"/>
        <v>32</v>
      </c>
      <c r="AZ666" s="303">
        <f t="shared" si="360"/>
        <v>19</v>
      </c>
      <c r="BA666" s="303">
        <f t="shared" si="361"/>
        <v>14</v>
      </c>
      <c r="BB666" s="303">
        <f t="shared" si="362"/>
        <v>16</v>
      </c>
      <c r="BC666" s="303">
        <f t="shared" si="363"/>
        <v>46</v>
      </c>
      <c r="BD666" s="303">
        <f t="shared" si="364"/>
        <v>31</v>
      </c>
      <c r="BE666" s="303">
        <f t="shared" si="365"/>
        <v>17</v>
      </c>
      <c r="BF666" s="303">
        <f t="shared" si="366"/>
        <v>20</v>
      </c>
      <c r="BG666" s="303">
        <f t="shared" si="367"/>
        <v>22</v>
      </c>
      <c r="BH666" s="303"/>
      <c r="BI666" s="303">
        <f t="shared" si="368"/>
        <v>21</v>
      </c>
      <c r="BJ666" s="303">
        <f t="shared" si="369"/>
        <v>24</v>
      </c>
      <c r="BK666" s="303">
        <f t="shared" si="370"/>
        <v>79</v>
      </c>
      <c r="BL666" s="303">
        <f t="shared" si="371"/>
        <v>17</v>
      </c>
      <c r="BM666" s="303">
        <f t="shared" si="372"/>
        <v>23</v>
      </c>
      <c r="BN666" s="303">
        <f t="shared" si="373"/>
        <v>14</v>
      </c>
      <c r="CB666" s="307"/>
      <c r="CC666" s="307"/>
      <c r="CD666" s="307"/>
      <c r="CE666" s="307"/>
      <c r="CF666" s="307"/>
      <c r="CG666" s="307"/>
      <c r="CH666" s="307"/>
      <c r="CI666" s="307"/>
      <c r="CJ666" s="307"/>
      <c r="CK666" s="307"/>
      <c r="CL666" s="307"/>
      <c r="CM666" s="307"/>
      <c r="CN666" s="307"/>
      <c r="CO666" s="307"/>
      <c r="CP666" s="307"/>
      <c r="CQ666" s="307"/>
      <c r="CR666" s="307"/>
      <c r="CS666" s="307"/>
      <c r="CT666" s="307"/>
      <c r="CU666" s="307"/>
      <c r="CV666" s="307"/>
      <c r="CW666" s="307"/>
      <c r="CX666" s="307"/>
      <c r="CY666" s="307"/>
      <c r="CZ666" s="307"/>
      <c r="DA666" s="307"/>
      <c r="DB666" s="307"/>
      <c r="DC666" s="307"/>
      <c r="DD666" s="307"/>
      <c r="DE666" s="307"/>
      <c r="DF666" s="307"/>
      <c r="DG666" s="307"/>
      <c r="DH666" s="307"/>
      <c r="DI666" s="390"/>
      <c r="DJ666" s="390"/>
      <c r="DK666" s="307"/>
      <c r="DL666" s="307"/>
      <c r="DM666" s="307"/>
      <c r="DN666" s="307"/>
      <c r="DO666" s="307"/>
      <c r="DP666" s="307"/>
      <c r="DQ666" s="307"/>
      <c r="DR666" s="307"/>
      <c r="DS666" s="307"/>
      <c r="DT666" s="307"/>
      <c r="DU666" s="307"/>
      <c r="DV666" s="307"/>
      <c r="DW666" s="307"/>
      <c r="DX666" s="307"/>
      <c r="DY666" s="307"/>
      <c r="DZ666" s="307"/>
      <c r="EA666" s="307"/>
      <c r="EB666" s="307"/>
      <c r="EC666" s="307"/>
      <c r="ED666" s="307"/>
      <c r="EE666" s="307"/>
      <c r="EF666" s="307"/>
      <c r="EG666" s="307"/>
      <c r="EH666" s="307"/>
      <c r="EI666" s="307"/>
      <c r="EJ666" s="307"/>
      <c r="EK666" s="307"/>
      <c r="EL666" s="307"/>
      <c r="EM666" s="307"/>
      <c r="EN666" s="307"/>
      <c r="EO666" s="307"/>
      <c r="EP666" s="307"/>
      <c r="EQ666" s="307"/>
      <c r="ER666" s="307"/>
      <c r="ES666" s="307"/>
      <c r="ET666" s="307"/>
      <c r="EU666" s="390"/>
      <c r="EV666" s="390"/>
      <c r="EW666" s="307"/>
      <c r="EX666" s="307"/>
      <c r="EY666" s="307"/>
      <c r="EZ666" s="307"/>
      <c r="FA666" s="307"/>
      <c r="FB666" s="307"/>
      <c r="FC666" s="307"/>
      <c r="FD666" s="307"/>
      <c r="FE666" s="307"/>
      <c r="FF666" s="307"/>
      <c r="FG666" s="307"/>
      <c r="FH666" s="307"/>
      <c r="FI666" s="307"/>
      <c r="FJ666" s="307"/>
      <c r="FK666" s="307"/>
      <c r="FL666" s="307"/>
      <c r="FM666" s="307"/>
      <c r="FN666" s="307"/>
      <c r="FO666" s="307"/>
      <c r="FP666" s="307"/>
      <c r="FQ666" s="307"/>
      <c r="FR666" s="307"/>
      <c r="FS666" s="307"/>
      <c r="FT666" s="307"/>
      <c r="FU666" s="307"/>
      <c r="FV666" s="307"/>
      <c r="FW666" s="307"/>
      <c r="FX666" s="307"/>
      <c r="FY666" s="307"/>
      <c r="FZ666" s="307"/>
      <c r="GA666" s="307"/>
      <c r="GB666" s="307"/>
      <c r="GC666" s="307"/>
      <c r="GD666" s="307"/>
      <c r="GE666" s="307"/>
      <c r="GF666" s="307"/>
      <c r="GG666" s="307"/>
      <c r="GH666" s="307"/>
      <c r="GI666" s="307"/>
      <c r="GJ666" s="307"/>
      <c r="GK666" s="307"/>
      <c r="GL666" s="307"/>
      <c r="GM666" s="307"/>
      <c r="GN666" s="307"/>
      <c r="GO666" s="307"/>
      <c r="GP666" s="307"/>
      <c r="GQ666" s="307"/>
      <c r="GR666" s="307"/>
      <c r="GS666" s="307"/>
      <c r="GT666" s="307"/>
      <c r="GU666" s="307"/>
      <c r="GV666" s="307"/>
      <c r="GW666" s="307"/>
      <c r="GX666" s="307"/>
      <c r="GY666" s="307"/>
      <c r="GZ666" s="307"/>
      <c r="HA666" s="307"/>
      <c r="HB666" s="307"/>
      <c r="HC666" s="307"/>
      <c r="HD666" s="307"/>
      <c r="HE666" s="307"/>
      <c r="HF666" s="307"/>
      <c r="HG666" s="307"/>
      <c r="HH666" s="307"/>
      <c r="HI666" s="307"/>
      <c r="HJ666" s="307"/>
      <c r="HK666" s="307"/>
      <c r="HL666" s="307"/>
      <c r="HM666" s="307"/>
      <c r="HN666" s="307"/>
      <c r="HO666" s="307"/>
      <c r="HP666" s="307"/>
      <c r="HQ666" s="307"/>
      <c r="HR666" s="307"/>
      <c r="HS666" s="307"/>
      <c r="HT666" s="307"/>
      <c r="HU666" s="307"/>
      <c r="HV666" s="307"/>
      <c r="HW666" s="307"/>
      <c r="HX666" s="307"/>
      <c r="HY666" s="307"/>
      <c r="HZ666" s="307"/>
      <c r="IA666" s="307"/>
      <c r="IB666" s="307"/>
      <c r="IC666" s="307"/>
      <c r="ID666" s="307"/>
      <c r="IE666" s="307"/>
      <c r="IF666" s="307"/>
      <c r="IG666" s="307"/>
      <c r="IH666" s="307"/>
      <c r="II666" s="307"/>
      <c r="IJ666" s="307"/>
      <c r="IK666" s="307"/>
      <c r="IL666" s="307"/>
      <c r="IM666" s="307"/>
      <c r="IN666" s="307"/>
      <c r="IO666" s="307"/>
      <c r="IP666" s="307"/>
      <c r="IQ666" s="307"/>
      <c r="IR666" s="307"/>
      <c r="IS666" s="307"/>
      <c r="IT666" s="307"/>
      <c r="IU666" s="307"/>
      <c r="IV666" s="307"/>
      <c r="IW666" s="307"/>
      <c r="IX666" s="307"/>
      <c r="IY666" s="307"/>
      <c r="IZ666" s="307"/>
      <c r="JA666" s="307"/>
      <c r="JB666" s="307"/>
      <c r="JC666" s="307"/>
      <c r="JD666" s="307"/>
      <c r="JE666" s="307"/>
      <c r="JF666" s="307"/>
      <c r="JG666" s="307"/>
      <c r="JH666" s="307"/>
      <c r="JI666" s="307"/>
      <c r="JJ666" s="307"/>
      <c r="JK666" s="307"/>
      <c r="JL666" s="307"/>
      <c r="JM666" s="307"/>
      <c r="JN666" s="307"/>
      <c r="JO666" s="307"/>
      <c r="JP666" s="307"/>
      <c r="JQ666" s="307"/>
      <c r="JR666" s="307"/>
      <c r="JS666" s="307"/>
      <c r="JT666" s="307"/>
      <c r="JU666" s="307"/>
      <c r="JV666" s="307"/>
      <c r="JW666" s="307"/>
      <c r="JX666" s="307"/>
      <c r="JY666" s="307"/>
      <c r="JZ666" s="307"/>
      <c r="KA666" s="307"/>
      <c r="KB666" s="307"/>
      <c r="KC666" s="307"/>
      <c r="KD666" s="307"/>
      <c r="KE666" s="307"/>
      <c r="KF666" s="307"/>
      <c r="KG666" s="307"/>
      <c r="KH666" s="307"/>
      <c r="KI666" s="307"/>
      <c r="KJ666" s="307"/>
      <c r="KK666" s="307"/>
      <c r="KL666" s="307"/>
      <c r="KM666" s="307"/>
      <c r="KN666" s="307"/>
      <c r="KO666" s="307"/>
      <c r="KP666" s="307"/>
      <c r="KQ666" s="307"/>
      <c r="KR666" s="307"/>
      <c r="KS666" s="307"/>
      <c r="KT666" s="307"/>
    </row>
    <row r="667" spans="14:306" s="56" customFormat="1" ht="15" customHeight="1">
      <c r="N667" s="427"/>
      <c r="O667" s="427"/>
      <c r="P667" s="303"/>
      <c r="Q667" s="303"/>
      <c r="R667" s="303"/>
      <c r="S667" s="303"/>
      <c r="T667" s="303"/>
      <c r="U667" s="303"/>
      <c r="W667" s="342"/>
      <c r="X667" s="342"/>
      <c r="Y667" s="342"/>
      <c r="Z667" s="342"/>
      <c r="AA667" s="342"/>
      <c r="AB667" s="342"/>
      <c r="AC667" s="342"/>
      <c r="AD667" s="342"/>
      <c r="AE667" s="342"/>
      <c r="AG667" s="354">
        <v>9</v>
      </c>
      <c r="AH667" s="354"/>
      <c r="AI667" s="356" t="s">
        <v>159</v>
      </c>
      <c r="AJ667" s="356" t="s">
        <v>121</v>
      </c>
      <c r="AK667" s="356" t="s">
        <v>157</v>
      </c>
      <c r="AL667" s="359">
        <v>16</v>
      </c>
      <c r="AM667" s="356" t="s">
        <v>213</v>
      </c>
      <c r="AN667" s="356" t="s">
        <v>95</v>
      </c>
      <c r="AO667" s="359">
        <v>17</v>
      </c>
      <c r="AP667" s="356" t="s">
        <v>81</v>
      </c>
      <c r="AQ667" s="356" t="s">
        <v>164</v>
      </c>
      <c r="AR667" s="356" t="s">
        <v>86</v>
      </c>
      <c r="AS667" s="356" t="s">
        <v>89</v>
      </c>
      <c r="AT667" s="356" t="s">
        <v>697</v>
      </c>
      <c r="AU667" s="356"/>
      <c r="AV667" s="359">
        <v>17</v>
      </c>
      <c r="AW667" s="359">
        <v>23</v>
      </c>
      <c r="AX667" s="359">
        <v>14</v>
      </c>
      <c r="AY667" s="303">
        <f t="shared" si="359"/>
        <v>36</v>
      </c>
      <c r="AZ667" s="303">
        <f t="shared" si="360"/>
        <v>22</v>
      </c>
      <c r="BA667" s="303">
        <f t="shared" si="361"/>
        <v>16</v>
      </c>
      <c r="BB667" s="303">
        <f t="shared" si="362"/>
        <v>17</v>
      </c>
      <c r="BC667" s="303">
        <f t="shared" si="363"/>
        <v>50</v>
      </c>
      <c r="BD667" s="303">
        <f t="shared" si="364"/>
        <v>34</v>
      </c>
      <c r="BE667" s="303">
        <f t="shared" si="365"/>
        <v>18</v>
      </c>
      <c r="BF667" s="303">
        <f t="shared" si="366"/>
        <v>22</v>
      </c>
      <c r="BG667" s="303">
        <f t="shared" si="367"/>
        <v>24</v>
      </c>
      <c r="BH667" s="303"/>
      <c r="BI667" s="303">
        <f t="shared" si="368"/>
        <v>24</v>
      </c>
      <c r="BJ667" s="303">
        <f t="shared" si="369"/>
        <v>26</v>
      </c>
      <c r="BK667" s="303">
        <f t="shared" si="370"/>
        <v>85</v>
      </c>
      <c r="BL667" s="303">
        <f t="shared" si="371"/>
        <v>18</v>
      </c>
      <c r="BM667" s="303">
        <f t="shared" si="372"/>
        <v>24</v>
      </c>
      <c r="BN667" s="303">
        <f t="shared" si="373"/>
        <v>15</v>
      </c>
      <c r="CB667" s="307"/>
      <c r="CC667" s="307"/>
      <c r="CD667" s="307"/>
      <c r="CE667" s="307"/>
      <c r="CF667" s="307"/>
      <c r="CG667" s="307"/>
      <c r="CH667" s="307"/>
      <c r="CI667" s="307"/>
      <c r="CJ667" s="307"/>
      <c r="CK667" s="307"/>
      <c r="CL667" s="307"/>
      <c r="CM667" s="307"/>
      <c r="CN667" s="307"/>
      <c r="CO667" s="307"/>
      <c r="CP667" s="307"/>
      <c r="CQ667" s="307"/>
      <c r="CR667" s="307"/>
      <c r="CS667" s="307"/>
      <c r="CT667" s="307"/>
      <c r="CU667" s="307"/>
      <c r="CV667" s="307"/>
      <c r="CW667" s="307"/>
      <c r="CX667" s="307"/>
      <c r="CY667" s="307"/>
      <c r="CZ667" s="307"/>
      <c r="DA667" s="307"/>
      <c r="DB667" s="307"/>
      <c r="DC667" s="307"/>
      <c r="DD667" s="307"/>
      <c r="DE667" s="307"/>
      <c r="DF667" s="307"/>
      <c r="DG667" s="307"/>
      <c r="DH667" s="307"/>
      <c r="DI667" s="390"/>
      <c r="DJ667" s="390"/>
      <c r="DK667" s="307"/>
      <c r="DL667" s="307"/>
      <c r="DM667" s="307"/>
      <c r="DN667" s="307"/>
      <c r="DO667" s="307"/>
      <c r="DP667" s="307"/>
      <c r="DQ667" s="307"/>
      <c r="DR667" s="307"/>
      <c r="DS667" s="307"/>
      <c r="DT667" s="307"/>
      <c r="DU667" s="307"/>
      <c r="DV667" s="307"/>
      <c r="DW667" s="307"/>
      <c r="DX667" s="307"/>
      <c r="DY667" s="307"/>
      <c r="DZ667" s="307"/>
      <c r="EA667" s="307"/>
      <c r="EB667" s="307"/>
      <c r="EC667" s="307"/>
      <c r="ED667" s="307"/>
      <c r="EE667" s="307"/>
      <c r="EF667" s="307"/>
      <c r="EG667" s="307"/>
      <c r="EH667" s="307"/>
      <c r="EI667" s="307"/>
      <c r="EJ667" s="307"/>
      <c r="EK667" s="307"/>
      <c r="EL667" s="307"/>
      <c r="EM667" s="307"/>
      <c r="EN667" s="307"/>
      <c r="EO667" s="307"/>
      <c r="EP667" s="307"/>
      <c r="EQ667" s="307"/>
      <c r="ER667" s="307"/>
      <c r="ES667" s="307"/>
      <c r="ET667" s="307"/>
      <c r="EU667" s="390"/>
      <c r="EV667" s="390"/>
      <c r="EW667" s="307"/>
      <c r="EX667" s="307"/>
      <c r="EY667" s="307"/>
      <c r="EZ667" s="307"/>
      <c r="FA667" s="307"/>
      <c r="FB667" s="307"/>
      <c r="FC667" s="307"/>
      <c r="FD667" s="307"/>
      <c r="FE667" s="307"/>
      <c r="FF667" s="307"/>
      <c r="FG667" s="307"/>
      <c r="FH667" s="307"/>
      <c r="FI667" s="307"/>
      <c r="FJ667" s="307"/>
      <c r="FK667" s="307"/>
      <c r="FL667" s="307"/>
      <c r="FM667" s="307"/>
      <c r="FN667" s="307"/>
      <c r="FO667" s="307"/>
      <c r="FP667" s="307"/>
      <c r="FQ667" s="307"/>
      <c r="FR667" s="307"/>
      <c r="FS667" s="307"/>
      <c r="FT667" s="307"/>
      <c r="FU667" s="307"/>
      <c r="FV667" s="307"/>
      <c r="FW667" s="307"/>
      <c r="FX667" s="307"/>
      <c r="FY667" s="307"/>
      <c r="FZ667" s="307"/>
      <c r="GA667" s="307"/>
      <c r="GB667" s="307"/>
      <c r="GC667" s="307"/>
      <c r="GD667" s="307"/>
      <c r="GE667" s="307"/>
      <c r="GF667" s="307"/>
      <c r="GG667" s="307"/>
      <c r="GH667" s="307"/>
      <c r="GI667" s="307"/>
      <c r="GJ667" s="307"/>
      <c r="GK667" s="307"/>
      <c r="GL667" s="307"/>
      <c r="GM667" s="307"/>
      <c r="GN667" s="307"/>
      <c r="GO667" s="307"/>
      <c r="GP667" s="307"/>
      <c r="GQ667" s="307"/>
      <c r="GR667" s="307"/>
      <c r="GS667" s="307"/>
      <c r="GT667" s="307"/>
      <c r="GU667" s="307"/>
      <c r="GV667" s="307"/>
      <c r="GW667" s="307"/>
      <c r="GX667" s="307"/>
      <c r="GY667" s="307"/>
      <c r="GZ667" s="307"/>
      <c r="HA667" s="307"/>
      <c r="HB667" s="307"/>
      <c r="HC667" s="307"/>
      <c r="HD667" s="307"/>
      <c r="HE667" s="307"/>
      <c r="HF667" s="307"/>
      <c r="HG667" s="307"/>
      <c r="HH667" s="307"/>
      <c r="HI667" s="307"/>
      <c r="HJ667" s="307"/>
      <c r="HK667" s="307"/>
      <c r="HL667" s="307"/>
      <c r="HM667" s="307"/>
      <c r="HN667" s="307"/>
      <c r="HO667" s="307"/>
      <c r="HP667" s="307"/>
      <c r="HQ667" s="307"/>
      <c r="HR667" s="307"/>
      <c r="HS667" s="307"/>
      <c r="HT667" s="307"/>
      <c r="HU667" s="307"/>
      <c r="HV667" s="307"/>
      <c r="HW667" s="307"/>
      <c r="HX667" s="307"/>
      <c r="HY667" s="307"/>
      <c r="HZ667" s="307"/>
      <c r="IA667" s="307"/>
      <c r="IB667" s="307"/>
      <c r="IC667" s="307"/>
      <c r="ID667" s="307"/>
      <c r="IE667" s="307"/>
      <c r="IF667" s="307"/>
      <c r="IG667" s="307"/>
      <c r="IH667" s="307"/>
      <c r="II667" s="307"/>
      <c r="IJ667" s="307"/>
      <c r="IK667" s="307"/>
      <c r="IL667" s="307"/>
      <c r="IM667" s="307"/>
      <c r="IN667" s="307"/>
      <c r="IO667" s="307"/>
      <c r="IP667" s="307"/>
      <c r="IQ667" s="307"/>
      <c r="IR667" s="307"/>
      <c r="IS667" s="307"/>
      <c r="IT667" s="307"/>
      <c r="IU667" s="307"/>
      <c r="IV667" s="307"/>
      <c r="IW667" s="307"/>
      <c r="IX667" s="307"/>
      <c r="IY667" s="307"/>
      <c r="IZ667" s="307"/>
      <c r="JA667" s="307"/>
      <c r="JB667" s="307"/>
      <c r="JC667" s="307"/>
      <c r="JD667" s="307"/>
      <c r="JE667" s="307"/>
      <c r="JF667" s="307"/>
      <c r="JG667" s="307"/>
      <c r="JH667" s="307"/>
      <c r="JI667" s="307"/>
      <c r="JJ667" s="307"/>
      <c r="JK667" s="307"/>
      <c r="JL667" s="307"/>
      <c r="JM667" s="307"/>
      <c r="JN667" s="307"/>
      <c r="JO667" s="307"/>
      <c r="JP667" s="307"/>
      <c r="JQ667" s="307"/>
      <c r="JR667" s="307"/>
      <c r="JS667" s="307"/>
      <c r="JT667" s="307"/>
      <c r="JU667" s="307"/>
      <c r="JV667" s="307"/>
      <c r="JW667" s="307"/>
      <c r="JX667" s="307"/>
      <c r="JY667" s="307"/>
      <c r="JZ667" s="307"/>
      <c r="KA667" s="307"/>
      <c r="KB667" s="307"/>
      <c r="KC667" s="307"/>
      <c r="KD667" s="307"/>
      <c r="KE667" s="307"/>
      <c r="KF667" s="307"/>
      <c r="KG667" s="307"/>
      <c r="KH667" s="307"/>
      <c r="KI667" s="307"/>
      <c r="KJ667" s="307"/>
      <c r="KK667" s="307"/>
      <c r="KL667" s="307"/>
      <c r="KM667" s="307"/>
      <c r="KN667" s="307"/>
      <c r="KO667" s="307"/>
      <c r="KP667" s="307"/>
      <c r="KQ667" s="307"/>
      <c r="KR667" s="307"/>
      <c r="KS667" s="307"/>
      <c r="KT667" s="307"/>
    </row>
    <row r="668" spans="14:306" s="56" customFormat="1" ht="15" customHeight="1">
      <c r="N668" s="427"/>
      <c r="O668" s="303"/>
      <c r="P668" s="303"/>
      <c r="Q668" s="303"/>
      <c r="R668" s="303"/>
      <c r="S668" s="303"/>
      <c r="T668" s="303"/>
      <c r="U668" s="303"/>
      <c r="W668" s="342"/>
      <c r="X668" s="342"/>
      <c r="Y668" s="342"/>
      <c r="Z668" s="342"/>
      <c r="AA668" s="342"/>
      <c r="AB668" s="342"/>
      <c r="AC668" s="342"/>
      <c r="AD668" s="342"/>
      <c r="AE668" s="342"/>
      <c r="AG668" s="354">
        <v>10</v>
      </c>
      <c r="AH668" s="354"/>
      <c r="AI668" s="356" t="s">
        <v>83</v>
      </c>
      <c r="AJ668" s="356" t="s">
        <v>84</v>
      </c>
      <c r="AK668" s="359">
        <v>16</v>
      </c>
      <c r="AL668" s="356" t="s">
        <v>79</v>
      </c>
      <c r="AM668" s="356" t="s">
        <v>539</v>
      </c>
      <c r="AN668" s="356" t="s">
        <v>98</v>
      </c>
      <c r="AO668" s="356" t="s">
        <v>130</v>
      </c>
      <c r="AP668" s="359">
        <v>22</v>
      </c>
      <c r="AQ668" s="356" t="s">
        <v>89</v>
      </c>
      <c r="AR668" s="356" t="s">
        <v>89</v>
      </c>
      <c r="AS668" s="356" t="s">
        <v>93</v>
      </c>
      <c r="AT668" s="356" t="s">
        <v>698</v>
      </c>
      <c r="AU668" s="356"/>
      <c r="AV668" s="356" t="s">
        <v>130</v>
      </c>
      <c r="AW668" s="356" t="s">
        <v>89</v>
      </c>
      <c r="AX668" s="359">
        <v>15</v>
      </c>
      <c r="AY668" s="303">
        <f t="shared" si="359"/>
        <v>40</v>
      </c>
      <c r="AZ668" s="303">
        <f t="shared" si="360"/>
        <v>25</v>
      </c>
      <c r="BA668" s="303">
        <f t="shared" si="361"/>
        <v>17</v>
      </c>
      <c r="BB668" s="303">
        <f t="shared" si="362"/>
        <v>19</v>
      </c>
      <c r="BC668" s="303">
        <f t="shared" si="363"/>
        <v>54</v>
      </c>
      <c r="BD668" s="303">
        <f t="shared" si="364"/>
        <v>36</v>
      </c>
      <c r="BE668" s="303">
        <f t="shared" si="365"/>
        <v>20</v>
      </c>
      <c r="BF668" s="303">
        <f t="shared" si="366"/>
        <v>23</v>
      </c>
      <c r="BG668" s="303">
        <f t="shared" si="367"/>
        <v>26</v>
      </c>
      <c r="BH668" s="303"/>
      <c r="BI668" s="303">
        <f t="shared" si="368"/>
        <v>26</v>
      </c>
      <c r="BJ668" s="303">
        <f t="shared" si="369"/>
        <v>28</v>
      </c>
      <c r="BK668" s="303">
        <f t="shared" si="370"/>
        <v>92</v>
      </c>
      <c r="BL668" s="303">
        <f t="shared" si="371"/>
        <v>20</v>
      </c>
      <c r="BM668" s="303">
        <f t="shared" si="372"/>
        <v>26</v>
      </c>
      <c r="BN668" s="303">
        <f t="shared" si="373"/>
        <v>16</v>
      </c>
      <c r="CB668" s="307"/>
      <c r="CC668" s="307"/>
      <c r="CD668" s="307"/>
      <c r="CE668" s="307"/>
      <c r="CF668" s="307"/>
      <c r="CG668" s="307"/>
      <c r="CH668" s="307"/>
      <c r="CI668" s="307"/>
      <c r="CJ668" s="307"/>
      <c r="CK668" s="307"/>
      <c r="CL668" s="307"/>
      <c r="CM668" s="307"/>
      <c r="CN668" s="307"/>
      <c r="CO668" s="307"/>
      <c r="CP668" s="307"/>
      <c r="CQ668" s="307"/>
      <c r="CR668" s="307"/>
      <c r="CS668" s="307"/>
      <c r="CT668" s="307"/>
      <c r="CU668" s="307"/>
      <c r="CV668" s="307"/>
      <c r="CW668" s="307"/>
      <c r="CX668" s="307"/>
      <c r="CY668" s="307"/>
      <c r="CZ668" s="307"/>
      <c r="DA668" s="307"/>
      <c r="DB668" s="307"/>
      <c r="DC668" s="307"/>
      <c r="DD668" s="307"/>
      <c r="DE668" s="307"/>
      <c r="DF668" s="307"/>
      <c r="DG668" s="307"/>
      <c r="DH668" s="307"/>
      <c r="DI668" s="390"/>
      <c r="DJ668" s="390"/>
      <c r="DK668" s="307"/>
      <c r="DL668" s="307"/>
      <c r="DM668" s="307"/>
      <c r="DN668" s="307"/>
      <c r="DO668" s="307"/>
      <c r="DP668" s="307"/>
      <c r="DQ668" s="307"/>
      <c r="DR668" s="307"/>
      <c r="DS668" s="307"/>
      <c r="DT668" s="307"/>
      <c r="DU668" s="307"/>
      <c r="DV668" s="307"/>
      <c r="DW668" s="307"/>
      <c r="DX668" s="307"/>
      <c r="DY668" s="307"/>
      <c r="DZ668" s="307"/>
      <c r="EA668" s="307"/>
      <c r="EB668" s="307"/>
      <c r="EC668" s="307"/>
      <c r="ED668" s="307"/>
      <c r="EE668" s="307"/>
      <c r="EF668" s="307"/>
      <c r="EG668" s="307"/>
      <c r="EH668" s="307"/>
      <c r="EI668" s="307"/>
      <c r="EJ668" s="307"/>
      <c r="EK668" s="307"/>
      <c r="EL668" s="307"/>
      <c r="EM668" s="307"/>
      <c r="EN668" s="307"/>
      <c r="EO668" s="307"/>
      <c r="EP668" s="307"/>
      <c r="EQ668" s="307"/>
      <c r="ER668" s="307"/>
      <c r="ES668" s="307"/>
      <c r="ET668" s="307"/>
      <c r="EU668" s="390"/>
      <c r="EV668" s="390"/>
      <c r="EW668" s="307"/>
      <c r="EX668" s="307"/>
      <c r="EY668" s="307"/>
      <c r="EZ668" s="307"/>
      <c r="FA668" s="307"/>
      <c r="FB668" s="307"/>
      <c r="FC668" s="307"/>
      <c r="FD668" s="307"/>
      <c r="FE668" s="307"/>
      <c r="FF668" s="307"/>
      <c r="FG668" s="307"/>
      <c r="FH668" s="307"/>
      <c r="FI668" s="307"/>
      <c r="FJ668" s="307"/>
      <c r="FK668" s="307"/>
      <c r="FL668" s="307"/>
      <c r="FM668" s="307"/>
      <c r="FN668" s="307"/>
      <c r="FO668" s="307"/>
      <c r="FP668" s="307"/>
      <c r="FQ668" s="307"/>
      <c r="FR668" s="307"/>
      <c r="FS668" s="307"/>
      <c r="FT668" s="307"/>
      <c r="FU668" s="307"/>
      <c r="FV668" s="307"/>
      <c r="FW668" s="307"/>
      <c r="FX668" s="307"/>
      <c r="FY668" s="307"/>
      <c r="FZ668" s="307"/>
      <c r="GA668" s="307"/>
      <c r="GB668" s="307"/>
      <c r="GC668" s="307"/>
      <c r="GD668" s="307"/>
      <c r="GE668" s="307"/>
      <c r="GF668" s="307"/>
      <c r="GG668" s="307"/>
      <c r="GH668" s="307"/>
      <c r="GI668" s="307"/>
      <c r="GJ668" s="307"/>
      <c r="GK668" s="307"/>
      <c r="GL668" s="307"/>
      <c r="GM668" s="307"/>
      <c r="GN668" s="307"/>
      <c r="GO668" s="307"/>
      <c r="GP668" s="307"/>
      <c r="GQ668" s="307"/>
      <c r="GR668" s="307"/>
      <c r="GS668" s="307"/>
      <c r="GT668" s="307"/>
      <c r="GU668" s="307"/>
      <c r="GV668" s="307"/>
      <c r="GW668" s="307"/>
      <c r="GX668" s="307"/>
      <c r="GY668" s="307"/>
      <c r="GZ668" s="307"/>
      <c r="HA668" s="307"/>
      <c r="HB668" s="307"/>
      <c r="HC668" s="307"/>
      <c r="HD668" s="307"/>
      <c r="HE668" s="307"/>
      <c r="HF668" s="307"/>
      <c r="HG668" s="307"/>
      <c r="HH668" s="307"/>
      <c r="HI668" s="307"/>
      <c r="HJ668" s="307"/>
      <c r="HK668" s="307"/>
      <c r="HL668" s="307"/>
      <c r="HM668" s="307"/>
      <c r="HN668" s="307"/>
      <c r="HO668" s="307"/>
      <c r="HP668" s="307"/>
      <c r="HQ668" s="307"/>
      <c r="HR668" s="307"/>
      <c r="HS668" s="307"/>
      <c r="HT668" s="307"/>
      <c r="HU668" s="307"/>
      <c r="HV668" s="307"/>
      <c r="HW668" s="307"/>
      <c r="HX668" s="307"/>
      <c r="HY668" s="307"/>
      <c r="HZ668" s="307"/>
      <c r="IA668" s="307"/>
      <c r="IB668" s="307"/>
      <c r="IC668" s="307"/>
      <c r="ID668" s="307"/>
      <c r="IE668" s="307"/>
      <c r="IF668" s="307"/>
      <c r="IG668" s="307"/>
      <c r="IH668" s="307"/>
      <c r="II668" s="307"/>
      <c r="IJ668" s="307"/>
      <c r="IK668" s="307"/>
      <c r="IL668" s="307"/>
      <c r="IM668" s="307"/>
      <c r="IN668" s="307"/>
      <c r="IO668" s="307"/>
      <c r="IP668" s="307"/>
      <c r="IQ668" s="307"/>
      <c r="IR668" s="307"/>
      <c r="IS668" s="307"/>
      <c r="IT668" s="307"/>
      <c r="IU668" s="307"/>
      <c r="IV668" s="307"/>
      <c r="IW668" s="307"/>
      <c r="IX668" s="307"/>
      <c r="IY668" s="307"/>
      <c r="IZ668" s="307"/>
      <c r="JA668" s="307"/>
      <c r="JB668" s="307"/>
      <c r="JC668" s="307"/>
      <c r="JD668" s="307"/>
      <c r="JE668" s="307"/>
      <c r="JF668" s="307"/>
      <c r="JG668" s="307"/>
      <c r="JH668" s="307"/>
      <c r="JI668" s="307"/>
      <c r="JJ668" s="307"/>
      <c r="JK668" s="307"/>
      <c r="JL668" s="307"/>
      <c r="JM668" s="307"/>
      <c r="JN668" s="307"/>
      <c r="JO668" s="307"/>
      <c r="JP668" s="307"/>
      <c r="JQ668" s="307"/>
      <c r="JR668" s="307"/>
      <c r="JS668" s="307"/>
      <c r="JT668" s="307"/>
      <c r="JU668" s="307"/>
      <c r="JV668" s="307"/>
      <c r="JW668" s="307"/>
      <c r="JX668" s="307"/>
      <c r="JY668" s="307"/>
      <c r="JZ668" s="307"/>
      <c r="KA668" s="307"/>
      <c r="KB668" s="307"/>
      <c r="KC668" s="307"/>
      <c r="KD668" s="307"/>
      <c r="KE668" s="307"/>
      <c r="KF668" s="307"/>
      <c r="KG668" s="307"/>
      <c r="KH668" s="307"/>
      <c r="KI668" s="307"/>
      <c r="KJ668" s="307"/>
      <c r="KK668" s="307"/>
      <c r="KL668" s="307"/>
      <c r="KM668" s="307"/>
      <c r="KN668" s="307"/>
      <c r="KO668" s="307"/>
      <c r="KP668" s="307"/>
      <c r="KQ668" s="307"/>
      <c r="KR668" s="307"/>
      <c r="KS668" s="307"/>
      <c r="KT668" s="307"/>
    </row>
    <row r="669" spans="14:306" s="56" customFormat="1" ht="15" customHeight="1">
      <c r="N669" s="303"/>
      <c r="O669" s="303"/>
      <c r="P669" s="303"/>
      <c r="Q669" s="303"/>
      <c r="R669" s="303"/>
      <c r="S669" s="303"/>
      <c r="T669" s="303"/>
      <c r="U669" s="303"/>
      <c r="W669" s="303"/>
      <c r="X669" s="303"/>
      <c r="Y669" s="303"/>
      <c r="Z669" s="303"/>
      <c r="AA669" s="303"/>
      <c r="AB669" s="303"/>
      <c r="AC669" s="303"/>
      <c r="AD669" s="303"/>
      <c r="AE669" s="303"/>
      <c r="AG669" s="351">
        <v>11</v>
      </c>
      <c r="AH669" s="351"/>
      <c r="AI669" s="356" t="s">
        <v>191</v>
      </c>
      <c r="AJ669" s="356" t="s">
        <v>126</v>
      </c>
      <c r="AK669" s="359">
        <v>17</v>
      </c>
      <c r="AL669" s="359">
        <v>19</v>
      </c>
      <c r="AM669" s="356" t="s">
        <v>100</v>
      </c>
      <c r="AN669" s="356" t="s">
        <v>101</v>
      </c>
      <c r="AO669" s="359">
        <v>20</v>
      </c>
      <c r="AP669" s="356" t="s">
        <v>140</v>
      </c>
      <c r="AQ669" s="356" t="s">
        <v>93</v>
      </c>
      <c r="AR669" s="356" t="s">
        <v>74</v>
      </c>
      <c r="AS669" s="356" t="s">
        <v>96</v>
      </c>
      <c r="AT669" s="356" t="s">
        <v>620</v>
      </c>
      <c r="AU669" s="356"/>
      <c r="AV669" s="359">
        <v>20</v>
      </c>
      <c r="AW669" s="359">
        <v>26</v>
      </c>
      <c r="AX669" s="359">
        <v>16</v>
      </c>
      <c r="AY669" s="303">
        <f t="shared" si="359"/>
        <v>44</v>
      </c>
      <c r="AZ669" s="303">
        <f t="shared" si="360"/>
        <v>27</v>
      </c>
      <c r="BA669" s="303">
        <f t="shared" si="361"/>
        <v>18</v>
      </c>
      <c r="BB669" s="303">
        <f t="shared" si="362"/>
        <v>20</v>
      </c>
      <c r="BC669" s="303">
        <f t="shared" si="363"/>
        <v>58</v>
      </c>
      <c r="BD669" s="303">
        <f t="shared" si="364"/>
        <v>39</v>
      </c>
      <c r="BE669" s="303" t="str">
        <f t="shared" si="365"/>
        <v>-</v>
      </c>
      <c r="BF669" s="303">
        <f t="shared" si="366"/>
        <v>25</v>
      </c>
      <c r="BG669" s="303">
        <f t="shared" si="367"/>
        <v>28</v>
      </c>
      <c r="BH669" s="303"/>
      <c r="BI669" s="303">
        <f t="shared" si="368"/>
        <v>29</v>
      </c>
      <c r="BJ669" s="303">
        <f t="shared" si="369"/>
        <v>30</v>
      </c>
      <c r="BK669" s="303">
        <f t="shared" si="370"/>
        <v>99</v>
      </c>
      <c r="BL669" s="303">
        <f t="shared" si="371"/>
        <v>21</v>
      </c>
      <c r="BM669" s="303">
        <f t="shared" si="372"/>
        <v>27</v>
      </c>
      <c r="BN669" s="303">
        <f t="shared" si="373"/>
        <v>17</v>
      </c>
      <c r="CB669" s="307"/>
      <c r="CC669" s="307"/>
      <c r="CD669" s="307"/>
      <c r="CE669" s="307"/>
      <c r="CF669" s="307"/>
      <c r="CG669" s="307"/>
      <c r="CH669" s="307"/>
      <c r="CI669" s="307"/>
      <c r="CJ669" s="307"/>
      <c r="CK669" s="307"/>
      <c r="CL669" s="307"/>
      <c r="CM669" s="307"/>
      <c r="CN669" s="307"/>
      <c r="CO669" s="307"/>
      <c r="CP669" s="307"/>
      <c r="CQ669" s="307"/>
      <c r="CR669" s="307"/>
      <c r="CS669" s="307"/>
      <c r="CT669" s="307"/>
      <c r="CU669" s="307"/>
      <c r="CV669" s="307"/>
      <c r="CW669" s="307"/>
      <c r="CX669" s="307"/>
      <c r="CY669" s="307"/>
      <c r="CZ669" s="307"/>
      <c r="DA669" s="307"/>
      <c r="DB669" s="307"/>
      <c r="DC669" s="307"/>
      <c r="DD669" s="307"/>
      <c r="DE669" s="307"/>
      <c r="DF669" s="307"/>
      <c r="DG669" s="307"/>
      <c r="DH669" s="307"/>
      <c r="DI669" s="390"/>
      <c r="DJ669" s="390"/>
      <c r="DK669" s="307"/>
      <c r="DL669" s="307"/>
      <c r="DM669" s="307"/>
      <c r="DN669" s="307"/>
      <c r="DO669" s="307"/>
      <c r="DP669" s="307"/>
      <c r="DQ669" s="307"/>
      <c r="DR669" s="307"/>
      <c r="DS669" s="307"/>
      <c r="DT669" s="307"/>
      <c r="DU669" s="307"/>
      <c r="DV669" s="307"/>
      <c r="DW669" s="307"/>
      <c r="DX669" s="307"/>
      <c r="DY669" s="307"/>
      <c r="DZ669" s="307"/>
      <c r="EA669" s="307"/>
      <c r="EB669" s="307"/>
      <c r="EC669" s="307"/>
      <c r="ED669" s="307"/>
      <c r="EE669" s="307"/>
      <c r="EF669" s="307"/>
      <c r="EG669" s="307"/>
      <c r="EH669" s="307"/>
      <c r="EI669" s="307"/>
      <c r="EJ669" s="307"/>
      <c r="EK669" s="307"/>
      <c r="EL669" s="307"/>
      <c r="EM669" s="307"/>
      <c r="EN669" s="307"/>
      <c r="EO669" s="307"/>
      <c r="EP669" s="307"/>
      <c r="EQ669" s="307"/>
      <c r="ER669" s="307"/>
      <c r="ES669" s="307"/>
      <c r="ET669" s="307"/>
      <c r="EU669" s="390"/>
      <c r="EV669" s="390"/>
      <c r="EW669" s="307"/>
      <c r="EX669" s="307"/>
      <c r="EY669" s="307"/>
      <c r="EZ669" s="307"/>
      <c r="FA669" s="307"/>
      <c r="FB669" s="307"/>
      <c r="FC669" s="307"/>
      <c r="FD669" s="307"/>
      <c r="FE669" s="307"/>
      <c r="FF669" s="307"/>
      <c r="FG669" s="307"/>
      <c r="FH669" s="307"/>
      <c r="FI669" s="307"/>
      <c r="FJ669" s="307"/>
      <c r="FK669" s="307"/>
      <c r="FL669" s="307"/>
      <c r="FM669" s="307"/>
      <c r="FN669" s="307"/>
      <c r="FO669" s="307"/>
      <c r="FP669" s="307"/>
      <c r="FQ669" s="307"/>
      <c r="FR669" s="307"/>
      <c r="FS669" s="307"/>
      <c r="FT669" s="307"/>
      <c r="FU669" s="307"/>
      <c r="FV669" s="307"/>
      <c r="FW669" s="307"/>
      <c r="FX669" s="307"/>
      <c r="FY669" s="307"/>
      <c r="FZ669" s="307"/>
      <c r="GA669" s="307"/>
      <c r="GB669" s="307"/>
      <c r="GC669" s="307"/>
      <c r="GD669" s="307"/>
      <c r="GE669" s="307"/>
      <c r="GF669" s="307"/>
      <c r="GG669" s="307"/>
      <c r="GH669" s="307"/>
      <c r="GI669" s="307"/>
      <c r="GJ669" s="307"/>
      <c r="GK669" s="307"/>
      <c r="GL669" s="307"/>
      <c r="GM669" s="307"/>
      <c r="GN669" s="307"/>
      <c r="GO669" s="307"/>
      <c r="GP669" s="307"/>
      <c r="GQ669" s="307"/>
      <c r="GR669" s="307"/>
      <c r="GS669" s="307"/>
      <c r="GT669" s="307"/>
      <c r="GU669" s="307"/>
      <c r="GV669" s="307"/>
      <c r="GW669" s="307"/>
      <c r="GX669" s="307"/>
      <c r="GY669" s="307"/>
      <c r="GZ669" s="307"/>
      <c r="HA669" s="307"/>
      <c r="HB669" s="307"/>
      <c r="HC669" s="307"/>
      <c r="HD669" s="307"/>
      <c r="HE669" s="307"/>
      <c r="HF669" s="307"/>
      <c r="HG669" s="307"/>
      <c r="HH669" s="307"/>
      <c r="HI669" s="307"/>
      <c r="HJ669" s="307"/>
      <c r="HK669" s="307"/>
      <c r="HL669" s="307"/>
      <c r="HM669" s="307"/>
      <c r="HN669" s="307"/>
      <c r="HO669" s="307"/>
      <c r="HP669" s="307"/>
      <c r="HQ669" s="307"/>
      <c r="HR669" s="307"/>
      <c r="HS669" s="307"/>
      <c r="HT669" s="307"/>
      <c r="HU669" s="307"/>
      <c r="HV669" s="307"/>
      <c r="HW669" s="307"/>
      <c r="HX669" s="307"/>
      <c r="HY669" s="307"/>
      <c r="HZ669" s="307"/>
      <c r="IA669" s="307"/>
      <c r="IB669" s="307"/>
      <c r="IC669" s="307"/>
      <c r="ID669" s="307"/>
      <c r="IE669" s="307"/>
      <c r="IF669" s="307"/>
      <c r="IG669" s="307"/>
      <c r="IH669" s="307"/>
      <c r="II669" s="307"/>
      <c r="IJ669" s="307"/>
      <c r="IK669" s="307"/>
      <c r="IL669" s="307"/>
      <c r="IM669" s="307"/>
      <c r="IN669" s="307"/>
      <c r="IO669" s="307"/>
      <c r="IP669" s="307"/>
      <c r="IQ669" s="307"/>
      <c r="IR669" s="307"/>
      <c r="IS669" s="307"/>
      <c r="IT669" s="307"/>
      <c r="IU669" s="307"/>
      <c r="IV669" s="307"/>
      <c r="IW669" s="307"/>
      <c r="IX669" s="307"/>
      <c r="IY669" s="307"/>
      <c r="IZ669" s="307"/>
      <c r="JA669" s="307"/>
      <c r="JB669" s="307"/>
      <c r="JC669" s="307"/>
      <c r="JD669" s="307"/>
      <c r="JE669" s="307"/>
      <c r="JF669" s="307"/>
      <c r="JG669" s="307"/>
      <c r="JH669" s="307"/>
      <c r="JI669" s="307"/>
      <c r="JJ669" s="307"/>
      <c r="JK669" s="307"/>
      <c r="JL669" s="307"/>
      <c r="JM669" s="307"/>
      <c r="JN669" s="307"/>
      <c r="JO669" s="307"/>
      <c r="JP669" s="307"/>
      <c r="JQ669" s="307"/>
      <c r="JR669" s="307"/>
      <c r="JS669" s="307"/>
      <c r="JT669" s="307"/>
      <c r="JU669" s="307"/>
      <c r="JV669" s="307"/>
      <c r="JW669" s="307"/>
      <c r="JX669" s="307"/>
      <c r="JY669" s="307"/>
      <c r="JZ669" s="307"/>
      <c r="KA669" s="307"/>
      <c r="KB669" s="307"/>
      <c r="KC669" s="307"/>
      <c r="KD669" s="307"/>
      <c r="KE669" s="307"/>
      <c r="KF669" s="307"/>
      <c r="KG669" s="307"/>
      <c r="KH669" s="307"/>
      <c r="KI669" s="307"/>
      <c r="KJ669" s="307"/>
      <c r="KK669" s="307"/>
      <c r="KL669" s="307"/>
      <c r="KM669" s="307"/>
      <c r="KN669" s="307"/>
      <c r="KO669" s="307"/>
      <c r="KP669" s="307"/>
      <c r="KQ669" s="307"/>
      <c r="KR669" s="307"/>
      <c r="KS669" s="307"/>
      <c r="KT669" s="307"/>
    </row>
    <row r="670" spans="14:306" s="56" customFormat="1" ht="15" customHeight="1">
      <c r="N670" s="303"/>
      <c r="O670" s="303"/>
      <c r="P670" s="303"/>
      <c r="Q670" s="303"/>
      <c r="R670" s="303"/>
      <c r="S670" s="303"/>
      <c r="T670" s="303"/>
      <c r="U670" s="303"/>
      <c r="W670" s="303"/>
      <c r="X670" s="303"/>
      <c r="Y670" s="303"/>
      <c r="Z670" s="303"/>
      <c r="AA670" s="303"/>
      <c r="AB670" s="303"/>
      <c r="AC670" s="303"/>
      <c r="AD670" s="303"/>
      <c r="AE670" s="303"/>
      <c r="AG670" s="354">
        <v>12</v>
      </c>
      <c r="AH670" s="354"/>
      <c r="AI670" s="356" t="s">
        <v>194</v>
      </c>
      <c r="AJ670" s="356" t="s">
        <v>129</v>
      </c>
      <c r="AK670" s="356" t="s">
        <v>130</v>
      </c>
      <c r="AL670" s="359">
        <v>20</v>
      </c>
      <c r="AM670" s="356" t="s">
        <v>324</v>
      </c>
      <c r="AN670" s="356" t="s">
        <v>653</v>
      </c>
      <c r="AO670" s="356" t="s">
        <v>0</v>
      </c>
      <c r="AP670" s="356" t="s">
        <v>126</v>
      </c>
      <c r="AQ670" s="356" t="s">
        <v>96</v>
      </c>
      <c r="AR670" s="356" t="s">
        <v>165</v>
      </c>
      <c r="AS670" s="359">
        <v>30</v>
      </c>
      <c r="AT670" s="356" t="s">
        <v>908</v>
      </c>
      <c r="AU670" s="356"/>
      <c r="AV670" s="359">
        <v>21</v>
      </c>
      <c r="AW670" s="359">
        <v>27</v>
      </c>
      <c r="AX670" s="359">
        <v>17</v>
      </c>
      <c r="AY670" s="303">
        <f t="shared" si="359"/>
        <v>48</v>
      </c>
      <c r="AZ670" s="303">
        <f t="shared" si="360"/>
        <v>30</v>
      </c>
      <c r="BA670" s="303">
        <f t="shared" si="361"/>
        <v>20</v>
      </c>
      <c r="BB670" s="303">
        <f t="shared" si="362"/>
        <v>21</v>
      </c>
      <c r="BC670" s="303">
        <f t="shared" si="363"/>
        <v>62</v>
      </c>
      <c r="BD670" s="303">
        <f t="shared" si="364"/>
        <v>41</v>
      </c>
      <c r="BE670" s="303">
        <f t="shared" si="365"/>
        <v>21</v>
      </c>
      <c r="BF670" s="303">
        <f t="shared" si="366"/>
        <v>27</v>
      </c>
      <c r="BG670" s="303">
        <f t="shared" si="367"/>
        <v>30</v>
      </c>
      <c r="BH670" s="303"/>
      <c r="BI670" s="303">
        <f t="shared" si="368"/>
        <v>31</v>
      </c>
      <c r="BJ670" s="303">
        <f t="shared" si="369"/>
        <v>31</v>
      </c>
      <c r="BK670" s="303">
        <f t="shared" si="370"/>
        <v>105</v>
      </c>
      <c r="BL670" s="303">
        <f t="shared" si="371"/>
        <v>22</v>
      </c>
      <c r="BM670" s="303">
        <f t="shared" si="372"/>
        <v>28</v>
      </c>
      <c r="BN670" s="303" t="str">
        <f t="shared" si="373"/>
        <v>-</v>
      </c>
      <c r="CB670" s="307"/>
      <c r="CC670" s="307"/>
      <c r="CD670" s="307"/>
      <c r="CE670" s="307"/>
      <c r="CF670" s="307"/>
      <c r="CG670" s="307"/>
      <c r="CH670" s="307"/>
      <c r="CI670" s="307"/>
      <c r="CJ670" s="307"/>
      <c r="CK670" s="307"/>
      <c r="CL670" s="307"/>
      <c r="CM670" s="307"/>
      <c r="CN670" s="307"/>
      <c r="CO670" s="307"/>
      <c r="CP670" s="307"/>
      <c r="CQ670" s="307"/>
      <c r="CR670" s="307"/>
      <c r="CS670" s="307"/>
      <c r="CT670" s="307"/>
      <c r="CU670" s="307"/>
      <c r="CV670" s="307"/>
      <c r="CW670" s="307"/>
      <c r="CX670" s="307"/>
      <c r="CY670" s="307"/>
      <c r="CZ670" s="307"/>
      <c r="DA670" s="307"/>
      <c r="DB670" s="307"/>
      <c r="DC670" s="307"/>
      <c r="DD670" s="307"/>
      <c r="DE670" s="307"/>
      <c r="DF670" s="307"/>
      <c r="DG670" s="307"/>
      <c r="DH670" s="307"/>
      <c r="DI670" s="390"/>
      <c r="DJ670" s="390"/>
      <c r="DK670" s="307"/>
      <c r="DL670" s="307"/>
      <c r="DM670" s="307"/>
      <c r="DN670" s="307"/>
      <c r="DO670" s="307"/>
      <c r="DP670" s="307"/>
      <c r="DQ670" s="307"/>
      <c r="DR670" s="307"/>
      <c r="DS670" s="307"/>
      <c r="DT670" s="307"/>
      <c r="DU670" s="307"/>
      <c r="DV670" s="307"/>
      <c r="DW670" s="307"/>
      <c r="DX670" s="307"/>
      <c r="DY670" s="307"/>
      <c r="DZ670" s="307"/>
      <c r="EA670" s="307"/>
      <c r="EB670" s="307"/>
      <c r="EC670" s="307"/>
      <c r="ED670" s="307"/>
      <c r="EE670" s="307"/>
      <c r="EF670" s="307"/>
      <c r="EG670" s="307"/>
      <c r="EH670" s="307"/>
      <c r="EI670" s="307"/>
      <c r="EJ670" s="307"/>
      <c r="EK670" s="307"/>
      <c r="EL670" s="307"/>
      <c r="EM670" s="307"/>
      <c r="EN670" s="307"/>
      <c r="EO670" s="307"/>
      <c r="EP670" s="307"/>
      <c r="EQ670" s="307"/>
      <c r="ER670" s="307"/>
      <c r="ES670" s="307"/>
      <c r="ET670" s="307"/>
      <c r="EU670" s="390"/>
      <c r="EV670" s="390"/>
      <c r="EW670" s="307"/>
      <c r="EX670" s="307"/>
      <c r="EY670" s="307"/>
      <c r="EZ670" s="307"/>
      <c r="FA670" s="307"/>
      <c r="FB670" s="307"/>
      <c r="FC670" s="307"/>
      <c r="FD670" s="307"/>
      <c r="FE670" s="307"/>
      <c r="FF670" s="307"/>
      <c r="FG670" s="307"/>
      <c r="FH670" s="307"/>
      <c r="FI670" s="307"/>
      <c r="FJ670" s="307"/>
      <c r="FK670" s="307"/>
      <c r="FL670" s="307"/>
      <c r="FM670" s="307"/>
      <c r="FN670" s="307"/>
      <c r="FO670" s="307"/>
      <c r="FP670" s="307"/>
      <c r="FQ670" s="307"/>
      <c r="FR670" s="307"/>
      <c r="FS670" s="307"/>
      <c r="FT670" s="307"/>
      <c r="FU670" s="307"/>
      <c r="FV670" s="307"/>
      <c r="FW670" s="307"/>
      <c r="FX670" s="307"/>
      <c r="FY670" s="307"/>
      <c r="FZ670" s="307"/>
      <c r="GA670" s="307"/>
      <c r="GB670" s="307"/>
      <c r="GC670" s="307"/>
      <c r="GD670" s="307"/>
      <c r="GE670" s="307"/>
      <c r="GF670" s="307"/>
      <c r="GG670" s="307"/>
      <c r="GH670" s="307"/>
      <c r="GI670" s="307"/>
      <c r="GJ670" s="307"/>
      <c r="GK670" s="307"/>
      <c r="GL670" s="307"/>
      <c r="GM670" s="307"/>
      <c r="GN670" s="307"/>
      <c r="GO670" s="307"/>
      <c r="GP670" s="307"/>
      <c r="GQ670" s="307"/>
      <c r="GR670" s="307"/>
      <c r="GS670" s="307"/>
      <c r="GT670" s="307"/>
      <c r="GU670" s="307"/>
      <c r="GV670" s="307"/>
      <c r="GW670" s="307"/>
      <c r="GX670" s="307"/>
      <c r="GY670" s="307"/>
      <c r="GZ670" s="307"/>
      <c r="HA670" s="307"/>
      <c r="HB670" s="307"/>
      <c r="HC670" s="307"/>
      <c r="HD670" s="307"/>
      <c r="HE670" s="307"/>
      <c r="HF670" s="307"/>
      <c r="HG670" s="307"/>
      <c r="HH670" s="307"/>
      <c r="HI670" s="307"/>
      <c r="HJ670" s="307"/>
      <c r="HK670" s="307"/>
      <c r="HL670" s="307"/>
      <c r="HM670" s="307"/>
      <c r="HN670" s="307"/>
      <c r="HO670" s="307"/>
      <c r="HP670" s="307"/>
      <c r="HQ670" s="307"/>
      <c r="HR670" s="307"/>
      <c r="HS670" s="307"/>
      <c r="HT670" s="307"/>
      <c r="HU670" s="307"/>
      <c r="HV670" s="307"/>
      <c r="HW670" s="307"/>
      <c r="HX670" s="307"/>
      <c r="HY670" s="307"/>
      <c r="HZ670" s="307"/>
      <c r="IA670" s="307"/>
      <c r="IB670" s="307"/>
      <c r="IC670" s="307"/>
      <c r="ID670" s="307"/>
      <c r="IE670" s="307"/>
      <c r="IF670" s="307"/>
      <c r="IG670" s="307"/>
      <c r="IH670" s="307"/>
      <c r="II670" s="307"/>
      <c r="IJ670" s="307"/>
      <c r="IK670" s="307"/>
      <c r="IL670" s="307"/>
      <c r="IM670" s="307"/>
      <c r="IN670" s="307"/>
      <c r="IO670" s="307"/>
      <c r="IP670" s="307"/>
      <c r="IQ670" s="307"/>
      <c r="IR670" s="307"/>
      <c r="IS670" s="307"/>
      <c r="IT670" s="307"/>
      <c r="IU670" s="307"/>
      <c r="IV670" s="307"/>
      <c r="IW670" s="307"/>
      <c r="IX670" s="307"/>
      <c r="IY670" s="307"/>
      <c r="IZ670" s="307"/>
      <c r="JA670" s="307"/>
      <c r="JB670" s="307"/>
      <c r="JC670" s="307"/>
      <c r="JD670" s="307"/>
      <c r="JE670" s="307"/>
      <c r="JF670" s="307"/>
      <c r="JG670" s="307"/>
      <c r="JH670" s="307"/>
      <c r="JI670" s="307"/>
      <c r="JJ670" s="307"/>
      <c r="JK670" s="307"/>
      <c r="JL670" s="307"/>
      <c r="JM670" s="307"/>
      <c r="JN670" s="307"/>
      <c r="JO670" s="307"/>
      <c r="JP670" s="307"/>
      <c r="JQ670" s="307"/>
      <c r="JR670" s="307"/>
      <c r="JS670" s="307"/>
      <c r="JT670" s="307"/>
      <c r="JU670" s="307"/>
      <c r="JV670" s="307"/>
      <c r="JW670" s="307"/>
      <c r="JX670" s="307"/>
      <c r="JY670" s="307"/>
      <c r="JZ670" s="307"/>
      <c r="KA670" s="307"/>
      <c r="KB670" s="307"/>
      <c r="KC670" s="307"/>
      <c r="KD670" s="307"/>
      <c r="KE670" s="307"/>
      <c r="KF670" s="307"/>
      <c r="KG670" s="307"/>
      <c r="KH670" s="307"/>
      <c r="KI670" s="307"/>
      <c r="KJ670" s="307"/>
      <c r="KK670" s="307"/>
      <c r="KL670" s="307"/>
      <c r="KM670" s="307"/>
      <c r="KN670" s="307"/>
      <c r="KO670" s="307"/>
      <c r="KP670" s="307"/>
      <c r="KQ670" s="307"/>
      <c r="KR670" s="307"/>
      <c r="KS670" s="307"/>
      <c r="KT670" s="307"/>
    </row>
    <row r="671" spans="14:306" s="56" customFormat="1" ht="15" customHeight="1">
      <c r="N671" s="303"/>
      <c r="O671" s="303"/>
      <c r="P671" s="303"/>
      <c r="Q671" s="303"/>
      <c r="R671" s="303"/>
      <c r="S671" s="303"/>
      <c r="T671" s="303"/>
      <c r="U671" s="303"/>
      <c r="W671" s="303"/>
      <c r="X671" s="303"/>
      <c r="Y671" s="303"/>
      <c r="Z671" s="303"/>
      <c r="AA671" s="303"/>
      <c r="AB671" s="303"/>
      <c r="AC671" s="303"/>
      <c r="AD671" s="303"/>
      <c r="AE671" s="303"/>
      <c r="AG671" s="354">
        <v>13</v>
      </c>
      <c r="AH671" s="354"/>
      <c r="AI671" s="356" t="s">
        <v>197</v>
      </c>
      <c r="AJ671" s="356" t="s">
        <v>99</v>
      </c>
      <c r="AK671" s="359">
        <v>20</v>
      </c>
      <c r="AL671" s="359">
        <v>21</v>
      </c>
      <c r="AM671" s="356" t="s">
        <v>325</v>
      </c>
      <c r="AN671" s="356" t="s">
        <v>231</v>
      </c>
      <c r="AO671" s="359">
        <v>21</v>
      </c>
      <c r="AP671" s="359">
        <v>27</v>
      </c>
      <c r="AQ671" s="359">
        <v>30</v>
      </c>
      <c r="AR671" s="356" t="s">
        <v>133</v>
      </c>
      <c r="AS671" s="356" t="s">
        <v>133</v>
      </c>
      <c r="AT671" s="356" t="s">
        <v>744</v>
      </c>
      <c r="AU671" s="356"/>
      <c r="AV671" s="356" t="s">
        <v>164</v>
      </c>
      <c r="AW671" s="359">
        <v>28</v>
      </c>
      <c r="AX671" s="356" t="s">
        <v>0</v>
      </c>
      <c r="AY671" s="303">
        <f t="shared" si="359"/>
        <v>52</v>
      </c>
      <c r="AZ671" s="303">
        <f t="shared" si="360"/>
        <v>32</v>
      </c>
      <c r="BA671" s="303">
        <f t="shared" si="361"/>
        <v>21</v>
      </c>
      <c r="BB671" s="303">
        <f t="shared" si="362"/>
        <v>22</v>
      </c>
      <c r="BC671" s="303">
        <f t="shared" si="363"/>
        <v>67</v>
      </c>
      <c r="BD671" s="303">
        <f t="shared" si="364"/>
        <v>44</v>
      </c>
      <c r="BE671" s="303">
        <f t="shared" si="365"/>
        <v>22</v>
      </c>
      <c r="BF671" s="303">
        <f t="shared" si="366"/>
        <v>28</v>
      </c>
      <c r="BG671" s="303">
        <f t="shared" si="367"/>
        <v>31</v>
      </c>
      <c r="BH671" s="303"/>
      <c r="BI671" s="303">
        <f t="shared" si="368"/>
        <v>33</v>
      </c>
      <c r="BJ671" s="303">
        <f t="shared" si="369"/>
        <v>33</v>
      </c>
      <c r="BK671" s="303">
        <f t="shared" si="370"/>
        <v>111</v>
      </c>
      <c r="BL671" s="303">
        <f t="shared" si="371"/>
        <v>24</v>
      </c>
      <c r="BM671" s="303">
        <f t="shared" si="372"/>
        <v>29</v>
      </c>
      <c r="BN671" s="303">
        <f t="shared" si="373"/>
        <v>18</v>
      </c>
      <c r="CB671" s="307"/>
      <c r="CC671" s="307"/>
      <c r="CD671" s="307"/>
      <c r="CE671" s="307"/>
      <c r="CF671" s="307"/>
      <c r="CG671" s="307"/>
      <c r="CH671" s="307"/>
      <c r="CI671" s="307"/>
      <c r="CJ671" s="307"/>
      <c r="CK671" s="307"/>
      <c r="CL671" s="307"/>
      <c r="CM671" s="307"/>
      <c r="CN671" s="307"/>
      <c r="CO671" s="307"/>
      <c r="CP671" s="307"/>
      <c r="CQ671" s="307"/>
      <c r="CR671" s="307"/>
      <c r="CS671" s="307"/>
      <c r="CT671" s="307"/>
      <c r="CU671" s="307"/>
      <c r="CV671" s="307"/>
      <c r="CW671" s="307"/>
      <c r="CX671" s="307"/>
      <c r="CY671" s="307"/>
      <c r="CZ671" s="307"/>
      <c r="DA671" s="307"/>
      <c r="DB671" s="307"/>
      <c r="DC671" s="307"/>
      <c r="DD671" s="307"/>
      <c r="DE671" s="307"/>
      <c r="DF671" s="307"/>
      <c r="DG671" s="307"/>
      <c r="DH671" s="307"/>
      <c r="DI671" s="390"/>
      <c r="DJ671" s="390"/>
      <c r="DK671" s="307"/>
      <c r="DL671" s="307"/>
      <c r="DM671" s="307"/>
      <c r="DN671" s="307"/>
      <c r="DO671" s="307"/>
      <c r="DP671" s="307"/>
      <c r="DQ671" s="307"/>
      <c r="DR671" s="307"/>
      <c r="DS671" s="307"/>
      <c r="DT671" s="307"/>
      <c r="DU671" s="307"/>
      <c r="DV671" s="307"/>
      <c r="DW671" s="307"/>
      <c r="DX671" s="307"/>
      <c r="DY671" s="307"/>
      <c r="DZ671" s="307"/>
      <c r="EA671" s="307"/>
      <c r="EB671" s="307"/>
      <c r="EC671" s="307"/>
      <c r="ED671" s="307"/>
      <c r="EE671" s="307"/>
      <c r="EF671" s="307"/>
      <c r="EG671" s="307"/>
      <c r="EH671" s="307"/>
      <c r="EI671" s="307"/>
      <c r="EJ671" s="307"/>
      <c r="EK671" s="307"/>
      <c r="EL671" s="307"/>
      <c r="EM671" s="307"/>
      <c r="EN671" s="307"/>
      <c r="EO671" s="307"/>
      <c r="EP671" s="307"/>
      <c r="EQ671" s="307"/>
      <c r="ER671" s="307"/>
      <c r="ES671" s="307"/>
      <c r="ET671" s="307"/>
      <c r="EU671" s="390"/>
      <c r="EV671" s="390"/>
      <c r="EW671" s="307"/>
      <c r="EX671" s="307"/>
      <c r="EY671" s="307"/>
      <c r="EZ671" s="307"/>
      <c r="FA671" s="307"/>
      <c r="FB671" s="307"/>
      <c r="FC671" s="307"/>
      <c r="FD671" s="307"/>
      <c r="FE671" s="307"/>
      <c r="FF671" s="307"/>
      <c r="FG671" s="307"/>
      <c r="FH671" s="307"/>
      <c r="FI671" s="307"/>
      <c r="FJ671" s="307"/>
      <c r="FK671" s="307"/>
      <c r="FL671" s="307"/>
      <c r="FM671" s="307"/>
      <c r="FN671" s="307"/>
      <c r="FO671" s="307"/>
      <c r="FP671" s="307"/>
      <c r="FQ671" s="307"/>
      <c r="FR671" s="307"/>
      <c r="FS671" s="307"/>
      <c r="FT671" s="307"/>
      <c r="FU671" s="307"/>
      <c r="FV671" s="307"/>
      <c r="FW671" s="307"/>
      <c r="FX671" s="307"/>
      <c r="FY671" s="307"/>
      <c r="FZ671" s="307"/>
      <c r="GA671" s="307"/>
      <c r="GB671" s="307"/>
      <c r="GC671" s="307"/>
      <c r="GD671" s="307"/>
      <c r="GE671" s="307"/>
      <c r="GF671" s="307"/>
      <c r="GG671" s="307"/>
      <c r="GH671" s="307"/>
      <c r="GI671" s="307"/>
      <c r="GJ671" s="307"/>
      <c r="GK671" s="307"/>
      <c r="GL671" s="307"/>
      <c r="GM671" s="307"/>
      <c r="GN671" s="307"/>
      <c r="GO671" s="307"/>
      <c r="GP671" s="307"/>
      <c r="GQ671" s="307"/>
      <c r="GR671" s="307"/>
      <c r="GS671" s="307"/>
      <c r="GT671" s="307"/>
      <c r="GU671" s="307"/>
      <c r="GV671" s="307"/>
      <c r="GW671" s="307"/>
      <c r="GX671" s="307"/>
      <c r="GY671" s="307"/>
      <c r="GZ671" s="307"/>
      <c r="HA671" s="307"/>
      <c r="HB671" s="307"/>
      <c r="HC671" s="307"/>
      <c r="HD671" s="307"/>
      <c r="HE671" s="307"/>
      <c r="HF671" s="307"/>
      <c r="HG671" s="307"/>
      <c r="HH671" s="307"/>
      <c r="HI671" s="307"/>
      <c r="HJ671" s="307"/>
      <c r="HK671" s="307"/>
      <c r="HL671" s="307"/>
      <c r="HM671" s="307"/>
      <c r="HN671" s="307"/>
      <c r="HO671" s="307"/>
      <c r="HP671" s="307"/>
      <c r="HQ671" s="307"/>
      <c r="HR671" s="307"/>
      <c r="HS671" s="307"/>
      <c r="HT671" s="307"/>
      <c r="HU671" s="307"/>
      <c r="HV671" s="307"/>
      <c r="HW671" s="307"/>
      <c r="HX671" s="307"/>
      <c r="HY671" s="307"/>
      <c r="HZ671" s="307"/>
      <c r="IA671" s="307"/>
      <c r="IB671" s="307"/>
      <c r="IC671" s="307"/>
      <c r="ID671" s="307"/>
      <c r="IE671" s="307"/>
      <c r="IF671" s="307"/>
      <c r="IG671" s="307"/>
      <c r="IH671" s="307"/>
      <c r="II671" s="307"/>
      <c r="IJ671" s="307"/>
      <c r="IK671" s="307"/>
      <c r="IL671" s="307"/>
      <c r="IM671" s="307"/>
      <c r="IN671" s="307"/>
      <c r="IO671" s="307"/>
      <c r="IP671" s="307"/>
      <c r="IQ671" s="307"/>
      <c r="IR671" s="307"/>
      <c r="IS671" s="307"/>
      <c r="IT671" s="307"/>
      <c r="IU671" s="307"/>
      <c r="IV671" s="307"/>
      <c r="IW671" s="307"/>
      <c r="IX671" s="307"/>
      <c r="IY671" s="307"/>
      <c r="IZ671" s="307"/>
      <c r="JA671" s="307"/>
      <c r="JB671" s="307"/>
      <c r="JC671" s="307"/>
      <c r="JD671" s="307"/>
      <c r="JE671" s="307"/>
      <c r="JF671" s="307"/>
      <c r="JG671" s="307"/>
      <c r="JH671" s="307"/>
      <c r="JI671" s="307"/>
      <c r="JJ671" s="307"/>
      <c r="JK671" s="307"/>
      <c r="JL671" s="307"/>
      <c r="JM671" s="307"/>
      <c r="JN671" s="307"/>
      <c r="JO671" s="307"/>
      <c r="JP671" s="307"/>
      <c r="JQ671" s="307"/>
      <c r="JR671" s="307"/>
      <c r="JS671" s="307"/>
      <c r="JT671" s="307"/>
      <c r="JU671" s="307"/>
      <c r="JV671" s="307"/>
      <c r="JW671" s="307"/>
      <c r="JX671" s="307"/>
      <c r="JY671" s="307"/>
      <c r="JZ671" s="307"/>
      <c r="KA671" s="307"/>
      <c r="KB671" s="307"/>
      <c r="KC671" s="307"/>
      <c r="KD671" s="307"/>
      <c r="KE671" s="307"/>
      <c r="KF671" s="307"/>
      <c r="KG671" s="307"/>
      <c r="KH671" s="307"/>
      <c r="KI671" s="307"/>
      <c r="KJ671" s="307"/>
      <c r="KK671" s="307"/>
      <c r="KL671" s="307"/>
      <c r="KM671" s="307"/>
      <c r="KN671" s="307"/>
      <c r="KO671" s="307"/>
      <c r="KP671" s="307"/>
      <c r="KQ671" s="307"/>
      <c r="KR671" s="307"/>
      <c r="KS671" s="307"/>
      <c r="KT671" s="307"/>
    </row>
    <row r="672" spans="14:306" s="56" customFormat="1" ht="15" customHeight="1">
      <c r="N672" s="303"/>
      <c r="O672" s="303"/>
      <c r="P672" s="303"/>
      <c r="Q672" s="303"/>
      <c r="R672" s="303"/>
      <c r="S672" s="303"/>
      <c r="T672" s="303"/>
      <c r="U672" s="303"/>
      <c r="W672" s="303"/>
      <c r="X672" s="303"/>
      <c r="Y672" s="303"/>
      <c r="Z672" s="303"/>
      <c r="AA672" s="303"/>
      <c r="AB672" s="303"/>
      <c r="AC672" s="303"/>
      <c r="AD672" s="303"/>
      <c r="AE672" s="303"/>
      <c r="AG672" s="354">
        <v>14</v>
      </c>
      <c r="AH672" s="354"/>
      <c r="AI672" s="356" t="s">
        <v>198</v>
      </c>
      <c r="AJ672" s="356" t="s">
        <v>102</v>
      </c>
      <c r="AK672" s="356" t="s">
        <v>138</v>
      </c>
      <c r="AL672" s="356" t="s">
        <v>164</v>
      </c>
      <c r="AM672" s="356" t="s">
        <v>746</v>
      </c>
      <c r="AN672" s="356" t="s">
        <v>701</v>
      </c>
      <c r="AO672" s="359">
        <v>22</v>
      </c>
      <c r="AP672" s="356" t="s">
        <v>96</v>
      </c>
      <c r="AQ672" s="356" t="s">
        <v>133</v>
      </c>
      <c r="AR672" s="356" t="s">
        <v>137</v>
      </c>
      <c r="AS672" s="359">
        <v>33</v>
      </c>
      <c r="AT672" s="356" t="s">
        <v>745</v>
      </c>
      <c r="AU672" s="356"/>
      <c r="AV672" s="359">
        <v>24</v>
      </c>
      <c r="AW672" s="359">
        <v>29</v>
      </c>
      <c r="AX672" s="359">
        <v>18</v>
      </c>
      <c r="AY672" s="303">
        <f t="shared" si="359"/>
        <v>56</v>
      </c>
      <c r="AZ672" s="303">
        <f t="shared" si="360"/>
        <v>34</v>
      </c>
      <c r="BA672" s="303">
        <f t="shared" si="361"/>
        <v>23</v>
      </c>
      <c r="BB672" s="303">
        <f t="shared" si="362"/>
        <v>24</v>
      </c>
      <c r="BC672" s="303">
        <f t="shared" si="363"/>
        <v>71</v>
      </c>
      <c r="BD672" s="303">
        <f t="shared" si="364"/>
        <v>46</v>
      </c>
      <c r="BE672" s="303" t="str">
        <f t="shared" si="365"/>
        <v>-</v>
      </c>
      <c r="BF672" s="303">
        <f t="shared" si="366"/>
        <v>30</v>
      </c>
      <c r="BG672" s="303">
        <f t="shared" si="367"/>
        <v>33</v>
      </c>
      <c r="BH672" s="303"/>
      <c r="BI672" s="303">
        <f t="shared" si="368"/>
        <v>35</v>
      </c>
      <c r="BJ672" s="303">
        <f t="shared" si="369"/>
        <v>34</v>
      </c>
      <c r="BK672" s="303">
        <f t="shared" si="370"/>
        <v>118</v>
      </c>
      <c r="BL672" s="303">
        <f t="shared" si="371"/>
        <v>25</v>
      </c>
      <c r="BM672" s="303">
        <f t="shared" si="372"/>
        <v>30</v>
      </c>
      <c r="BN672" s="303">
        <f t="shared" si="373"/>
        <v>19</v>
      </c>
      <c r="CB672" s="307"/>
      <c r="CC672" s="307"/>
      <c r="CD672" s="307"/>
      <c r="CE672" s="307"/>
      <c r="CF672" s="307"/>
      <c r="CG672" s="307"/>
      <c r="CH672" s="307"/>
      <c r="CI672" s="307"/>
      <c r="CJ672" s="307"/>
      <c r="CK672" s="307"/>
      <c r="CL672" s="307"/>
      <c r="CM672" s="307"/>
      <c r="CN672" s="307"/>
      <c r="CO672" s="307"/>
      <c r="CP672" s="307"/>
      <c r="CQ672" s="307"/>
      <c r="CR672" s="307"/>
      <c r="CS672" s="307"/>
      <c r="CT672" s="307"/>
      <c r="CU672" s="307"/>
      <c r="CV672" s="307"/>
      <c r="CW672" s="307"/>
      <c r="CX672" s="307"/>
      <c r="CY672" s="307"/>
      <c r="CZ672" s="307"/>
      <c r="DA672" s="307"/>
      <c r="DB672" s="307"/>
      <c r="DC672" s="307"/>
      <c r="DD672" s="307"/>
      <c r="DE672" s="307"/>
      <c r="DF672" s="307"/>
      <c r="DG672" s="307"/>
      <c r="DH672" s="307"/>
      <c r="DI672" s="390"/>
      <c r="DJ672" s="390"/>
      <c r="DK672" s="307"/>
      <c r="DL672" s="307"/>
      <c r="DM672" s="307"/>
      <c r="DN672" s="307"/>
      <c r="DO672" s="307"/>
      <c r="DP672" s="307"/>
      <c r="DQ672" s="307"/>
      <c r="DR672" s="307"/>
      <c r="DS672" s="307"/>
      <c r="DT672" s="307"/>
      <c r="DU672" s="307"/>
      <c r="DV672" s="307"/>
      <c r="DW672" s="307"/>
      <c r="DX672" s="307"/>
      <c r="DY672" s="307"/>
      <c r="DZ672" s="307"/>
      <c r="EA672" s="307"/>
      <c r="EB672" s="307"/>
      <c r="EC672" s="307"/>
      <c r="ED672" s="307"/>
      <c r="EE672" s="307"/>
      <c r="EF672" s="307"/>
      <c r="EG672" s="307"/>
      <c r="EH672" s="307"/>
      <c r="EI672" s="307"/>
      <c r="EJ672" s="307"/>
      <c r="EK672" s="307"/>
      <c r="EL672" s="307"/>
      <c r="EM672" s="307"/>
      <c r="EN672" s="307"/>
      <c r="EO672" s="307"/>
      <c r="EP672" s="307"/>
      <c r="EQ672" s="307"/>
      <c r="ER672" s="307"/>
      <c r="ES672" s="307"/>
      <c r="ET672" s="307"/>
      <c r="EU672" s="390"/>
      <c r="EV672" s="390"/>
      <c r="EW672" s="307"/>
      <c r="EX672" s="307"/>
      <c r="EY672" s="307"/>
      <c r="EZ672" s="307"/>
      <c r="FA672" s="307"/>
      <c r="FB672" s="307"/>
      <c r="FC672" s="307"/>
      <c r="FD672" s="307"/>
      <c r="FE672" s="307"/>
      <c r="FF672" s="307"/>
      <c r="FG672" s="307"/>
      <c r="FH672" s="307"/>
      <c r="FI672" s="307"/>
      <c r="FJ672" s="307"/>
      <c r="FK672" s="307"/>
      <c r="FL672" s="307"/>
      <c r="FM672" s="307"/>
      <c r="FN672" s="307"/>
      <c r="FO672" s="307"/>
      <c r="FP672" s="307"/>
      <c r="FQ672" s="307"/>
      <c r="FR672" s="307"/>
      <c r="FS672" s="307"/>
      <c r="FT672" s="307"/>
      <c r="FU672" s="307"/>
      <c r="FV672" s="307"/>
      <c r="FW672" s="307"/>
      <c r="FX672" s="307"/>
      <c r="FY672" s="307"/>
      <c r="FZ672" s="307"/>
      <c r="GA672" s="307"/>
      <c r="GB672" s="307"/>
      <c r="GC672" s="307"/>
      <c r="GD672" s="307"/>
      <c r="GE672" s="307"/>
      <c r="GF672" s="307"/>
      <c r="GG672" s="307"/>
      <c r="GH672" s="307"/>
      <c r="GI672" s="307"/>
      <c r="GJ672" s="307"/>
      <c r="GK672" s="307"/>
      <c r="GL672" s="307"/>
      <c r="GM672" s="307"/>
      <c r="GN672" s="307"/>
      <c r="GO672" s="307"/>
      <c r="GP672" s="307"/>
      <c r="GQ672" s="307"/>
      <c r="GR672" s="307"/>
      <c r="GS672" s="307"/>
      <c r="GT672" s="307"/>
      <c r="GU672" s="307"/>
      <c r="GV672" s="307"/>
      <c r="GW672" s="307"/>
      <c r="GX672" s="307"/>
      <c r="GY672" s="307"/>
      <c r="GZ672" s="307"/>
      <c r="HA672" s="307"/>
      <c r="HB672" s="307"/>
      <c r="HC672" s="307"/>
      <c r="HD672" s="307"/>
      <c r="HE672" s="307"/>
      <c r="HF672" s="307"/>
      <c r="HG672" s="307"/>
      <c r="HH672" s="307"/>
      <c r="HI672" s="307"/>
      <c r="HJ672" s="307"/>
      <c r="HK672" s="307"/>
      <c r="HL672" s="307"/>
      <c r="HM672" s="307"/>
      <c r="HN672" s="307"/>
      <c r="HO672" s="307"/>
      <c r="HP672" s="307"/>
      <c r="HQ672" s="307"/>
      <c r="HR672" s="307"/>
      <c r="HS672" s="307"/>
      <c r="HT672" s="307"/>
      <c r="HU672" s="307"/>
      <c r="HV672" s="307"/>
      <c r="HW672" s="307"/>
      <c r="HX672" s="307"/>
      <c r="HY672" s="307"/>
      <c r="HZ672" s="307"/>
      <c r="IA672" s="307"/>
      <c r="IB672" s="307"/>
      <c r="IC672" s="307"/>
      <c r="ID672" s="307"/>
      <c r="IE672" s="307"/>
      <c r="IF672" s="307"/>
      <c r="IG672" s="307"/>
      <c r="IH672" s="307"/>
      <c r="II672" s="307"/>
      <c r="IJ672" s="307"/>
      <c r="IK672" s="307"/>
      <c r="IL672" s="307"/>
      <c r="IM672" s="307"/>
      <c r="IN672" s="307"/>
      <c r="IO672" s="307"/>
      <c r="IP672" s="307"/>
      <c r="IQ672" s="307"/>
      <c r="IR672" s="307"/>
      <c r="IS672" s="307"/>
      <c r="IT672" s="307"/>
      <c r="IU672" s="307"/>
      <c r="IV672" s="307"/>
      <c r="IW672" s="307"/>
      <c r="IX672" s="307"/>
      <c r="IY672" s="307"/>
      <c r="IZ672" s="307"/>
      <c r="JA672" s="307"/>
      <c r="JB672" s="307"/>
      <c r="JC672" s="307"/>
      <c r="JD672" s="307"/>
      <c r="JE672" s="307"/>
      <c r="JF672" s="307"/>
      <c r="JG672" s="307"/>
      <c r="JH672" s="307"/>
      <c r="JI672" s="307"/>
      <c r="JJ672" s="307"/>
      <c r="JK672" s="307"/>
      <c r="JL672" s="307"/>
      <c r="JM672" s="307"/>
      <c r="JN672" s="307"/>
      <c r="JO672" s="307"/>
      <c r="JP672" s="307"/>
      <c r="JQ672" s="307"/>
      <c r="JR672" s="307"/>
      <c r="JS672" s="307"/>
      <c r="JT672" s="307"/>
      <c r="JU672" s="307"/>
      <c r="JV672" s="307"/>
      <c r="JW672" s="307"/>
      <c r="JX672" s="307"/>
      <c r="JY672" s="307"/>
      <c r="JZ672" s="307"/>
      <c r="KA672" s="307"/>
      <c r="KB672" s="307"/>
      <c r="KC672" s="307"/>
      <c r="KD672" s="307"/>
      <c r="KE672" s="307"/>
      <c r="KF672" s="307"/>
      <c r="KG672" s="307"/>
      <c r="KH672" s="307"/>
      <c r="KI672" s="307"/>
      <c r="KJ672" s="307"/>
      <c r="KK672" s="307"/>
      <c r="KL672" s="307"/>
      <c r="KM672" s="307"/>
      <c r="KN672" s="307"/>
      <c r="KO672" s="307"/>
      <c r="KP672" s="307"/>
      <c r="KQ672" s="307"/>
      <c r="KR672" s="307"/>
      <c r="KS672" s="307"/>
      <c r="KT672" s="307"/>
    </row>
    <row r="673" spans="14:306" s="56" customFormat="1" ht="15" customHeight="1">
      <c r="N673" s="303"/>
      <c r="O673" s="303"/>
      <c r="P673" s="303"/>
      <c r="Q673" s="303"/>
      <c r="R673" s="303"/>
      <c r="S673" s="303"/>
      <c r="T673" s="303"/>
      <c r="U673" s="303"/>
      <c r="W673" s="303"/>
      <c r="X673" s="303"/>
      <c r="Y673" s="303"/>
      <c r="Z673" s="303"/>
      <c r="AA673" s="303"/>
      <c r="AB673" s="303"/>
      <c r="AC673" s="303"/>
      <c r="AD673" s="303"/>
      <c r="AE673" s="303"/>
      <c r="AG673" s="354">
        <v>15</v>
      </c>
      <c r="AH673" s="354"/>
      <c r="AI673" s="356" t="s">
        <v>201</v>
      </c>
      <c r="AJ673" s="359">
        <v>34</v>
      </c>
      <c r="AK673" s="359">
        <v>23</v>
      </c>
      <c r="AL673" s="359">
        <v>24</v>
      </c>
      <c r="AM673" s="356" t="s">
        <v>838</v>
      </c>
      <c r="AN673" s="356" t="s">
        <v>161</v>
      </c>
      <c r="AO673" s="356" t="s">
        <v>0</v>
      </c>
      <c r="AP673" s="356" t="s">
        <v>99</v>
      </c>
      <c r="AQ673" s="356" t="s">
        <v>137</v>
      </c>
      <c r="AR673" s="356" t="s">
        <v>585</v>
      </c>
      <c r="AS673" s="359">
        <v>34</v>
      </c>
      <c r="AT673" s="356" t="s">
        <v>854</v>
      </c>
      <c r="AU673" s="356"/>
      <c r="AV673" s="359">
        <v>25</v>
      </c>
      <c r="AW673" s="359">
        <v>30</v>
      </c>
      <c r="AX673" s="359">
        <v>19</v>
      </c>
      <c r="AY673" s="303">
        <f t="shared" si="359"/>
        <v>60</v>
      </c>
      <c r="AZ673" s="303">
        <f t="shared" si="360"/>
        <v>35</v>
      </c>
      <c r="BA673" s="303">
        <f t="shared" si="361"/>
        <v>24</v>
      </c>
      <c r="BB673" s="303">
        <f t="shared" si="362"/>
        <v>25</v>
      </c>
      <c r="BC673" s="303">
        <f t="shared" si="363"/>
        <v>75</v>
      </c>
      <c r="BD673" s="303">
        <f t="shared" si="364"/>
        <v>49</v>
      </c>
      <c r="BE673" s="303">
        <f t="shared" si="365"/>
        <v>23</v>
      </c>
      <c r="BF673" s="303">
        <f t="shared" si="366"/>
        <v>32</v>
      </c>
      <c r="BG673" s="303">
        <f t="shared" si="367"/>
        <v>35</v>
      </c>
      <c r="BH673" s="303"/>
      <c r="BI673" s="303">
        <f t="shared" si="368"/>
        <v>37</v>
      </c>
      <c r="BJ673" s="303">
        <f t="shared" si="369"/>
        <v>35</v>
      </c>
      <c r="BK673" s="303">
        <f t="shared" si="370"/>
        <v>124</v>
      </c>
      <c r="BL673" s="303">
        <f t="shared" si="371"/>
        <v>26</v>
      </c>
      <c r="BM673" s="303">
        <f t="shared" si="372"/>
        <v>31</v>
      </c>
      <c r="BN673" s="303">
        <f t="shared" si="373"/>
        <v>20</v>
      </c>
      <c r="CB673" s="307"/>
      <c r="CC673" s="307"/>
      <c r="CD673" s="307"/>
      <c r="CE673" s="307"/>
      <c r="CF673" s="307"/>
      <c r="CG673" s="307"/>
      <c r="CH673" s="307"/>
      <c r="CI673" s="307"/>
      <c r="CJ673" s="307"/>
      <c r="CK673" s="307"/>
      <c r="CL673" s="307"/>
      <c r="CM673" s="307"/>
      <c r="CN673" s="307"/>
      <c r="CO673" s="307"/>
      <c r="CP673" s="307"/>
      <c r="CQ673" s="307"/>
      <c r="CR673" s="307"/>
      <c r="CS673" s="307"/>
      <c r="CT673" s="307"/>
      <c r="CU673" s="307"/>
      <c r="CV673" s="307"/>
      <c r="CW673" s="307"/>
      <c r="CX673" s="307"/>
      <c r="CY673" s="307"/>
      <c r="CZ673" s="307"/>
      <c r="DA673" s="307"/>
      <c r="DB673" s="307"/>
      <c r="DC673" s="307"/>
      <c r="DD673" s="307"/>
      <c r="DE673" s="307"/>
      <c r="DF673" s="307"/>
      <c r="DG673" s="307"/>
      <c r="DH673" s="307"/>
      <c r="DI673" s="390"/>
      <c r="DJ673" s="390"/>
      <c r="DK673" s="307"/>
      <c r="DL673" s="307"/>
      <c r="DM673" s="307"/>
      <c r="DN673" s="307"/>
      <c r="DO673" s="307"/>
      <c r="DP673" s="307"/>
      <c r="DQ673" s="307"/>
      <c r="DR673" s="307"/>
      <c r="DS673" s="307"/>
      <c r="DT673" s="307"/>
      <c r="DU673" s="307"/>
      <c r="DV673" s="307"/>
      <c r="DW673" s="307"/>
      <c r="DX673" s="307"/>
      <c r="DY673" s="307"/>
      <c r="DZ673" s="307"/>
      <c r="EA673" s="307"/>
      <c r="EB673" s="307"/>
      <c r="EC673" s="307"/>
      <c r="ED673" s="307"/>
      <c r="EE673" s="307"/>
      <c r="EF673" s="307"/>
      <c r="EG673" s="307"/>
      <c r="EH673" s="307"/>
      <c r="EI673" s="307"/>
      <c r="EJ673" s="307"/>
      <c r="EK673" s="307"/>
      <c r="EL673" s="307"/>
      <c r="EM673" s="307"/>
      <c r="EN673" s="307"/>
      <c r="EO673" s="307"/>
      <c r="EP673" s="307"/>
      <c r="EQ673" s="307"/>
      <c r="ER673" s="307"/>
      <c r="ES673" s="307"/>
      <c r="ET673" s="307"/>
      <c r="EU673" s="390"/>
      <c r="EV673" s="390"/>
      <c r="EW673" s="307"/>
      <c r="EX673" s="307"/>
      <c r="EY673" s="307"/>
      <c r="EZ673" s="307"/>
      <c r="FA673" s="307"/>
      <c r="FB673" s="307"/>
      <c r="FC673" s="307"/>
      <c r="FD673" s="307"/>
      <c r="FE673" s="307"/>
      <c r="FF673" s="307"/>
      <c r="FG673" s="307"/>
      <c r="FH673" s="307"/>
      <c r="FI673" s="307"/>
      <c r="FJ673" s="307"/>
      <c r="FK673" s="307"/>
      <c r="FL673" s="307"/>
      <c r="FM673" s="307"/>
      <c r="FN673" s="307"/>
      <c r="FO673" s="307"/>
      <c r="FP673" s="307"/>
      <c r="FQ673" s="307"/>
      <c r="FR673" s="307"/>
      <c r="FS673" s="307"/>
      <c r="FT673" s="307"/>
      <c r="FU673" s="307"/>
      <c r="FV673" s="307"/>
      <c r="FW673" s="307"/>
      <c r="FX673" s="307"/>
      <c r="FY673" s="307"/>
      <c r="FZ673" s="307"/>
      <c r="GA673" s="307"/>
      <c r="GB673" s="307"/>
      <c r="GC673" s="307"/>
      <c r="GD673" s="307"/>
      <c r="GE673" s="307"/>
      <c r="GF673" s="307"/>
      <c r="GG673" s="307"/>
      <c r="GH673" s="307"/>
      <c r="GI673" s="307"/>
      <c r="GJ673" s="307"/>
      <c r="GK673" s="307"/>
      <c r="GL673" s="307"/>
      <c r="GM673" s="307"/>
      <c r="GN673" s="307"/>
      <c r="GO673" s="307"/>
      <c r="GP673" s="307"/>
      <c r="GQ673" s="307"/>
      <c r="GR673" s="307"/>
      <c r="GS673" s="307"/>
      <c r="GT673" s="307"/>
      <c r="GU673" s="307"/>
      <c r="GV673" s="307"/>
      <c r="GW673" s="307"/>
      <c r="GX673" s="307"/>
      <c r="GY673" s="307"/>
      <c r="GZ673" s="307"/>
      <c r="HA673" s="307"/>
      <c r="HB673" s="307"/>
      <c r="HC673" s="307"/>
      <c r="HD673" s="307"/>
      <c r="HE673" s="307"/>
      <c r="HF673" s="307"/>
      <c r="HG673" s="307"/>
      <c r="HH673" s="307"/>
      <c r="HI673" s="307"/>
      <c r="HJ673" s="307"/>
      <c r="HK673" s="307"/>
      <c r="HL673" s="307"/>
      <c r="HM673" s="307"/>
      <c r="HN673" s="307"/>
      <c r="HO673" s="307"/>
      <c r="HP673" s="307"/>
      <c r="HQ673" s="307"/>
      <c r="HR673" s="307"/>
      <c r="HS673" s="307"/>
      <c r="HT673" s="307"/>
      <c r="HU673" s="307"/>
      <c r="HV673" s="307"/>
      <c r="HW673" s="307"/>
      <c r="HX673" s="307"/>
      <c r="HY673" s="307"/>
      <c r="HZ673" s="307"/>
      <c r="IA673" s="307"/>
      <c r="IB673" s="307"/>
      <c r="IC673" s="307"/>
      <c r="ID673" s="307"/>
      <c r="IE673" s="307"/>
      <c r="IF673" s="307"/>
      <c r="IG673" s="307"/>
      <c r="IH673" s="307"/>
      <c r="II673" s="307"/>
      <c r="IJ673" s="307"/>
      <c r="IK673" s="307"/>
      <c r="IL673" s="307"/>
      <c r="IM673" s="307"/>
      <c r="IN673" s="307"/>
      <c r="IO673" s="307"/>
      <c r="IP673" s="307"/>
      <c r="IQ673" s="307"/>
      <c r="IR673" s="307"/>
      <c r="IS673" s="307"/>
      <c r="IT673" s="307"/>
      <c r="IU673" s="307"/>
      <c r="IV673" s="307"/>
      <c r="IW673" s="307"/>
      <c r="IX673" s="307"/>
      <c r="IY673" s="307"/>
      <c r="IZ673" s="307"/>
      <c r="JA673" s="307"/>
      <c r="JB673" s="307"/>
      <c r="JC673" s="307"/>
      <c r="JD673" s="307"/>
      <c r="JE673" s="307"/>
      <c r="JF673" s="307"/>
      <c r="JG673" s="307"/>
      <c r="JH673" s="307"/>
      <c r="JI673" s="307"/>
      <c r="JJ673" s="307"/>
      <c r="JK673" s="307"/>
      <c r="JL673" s="307"/>
      <c r="JM673" s="307"/>
      <c r="JN673" s="307"/>
      <c r="JO673" s="307"/>
      <c r="JP673" s="307"/>
      <c r="JQ673" s="307"/>
      <c r="JR673" s="307"/>
      <c r="JS673" s="307"/>
      <c r="JT673" s="307"/>
      <c r="JU673" s="307"/>
      <c r="JV673" s="307"/>
      <c r="JW673" s="307"/>
      <c r="JX673" s="307"/>
      <c r="JY673" s="307"/>
      <c r="JZ673" s="307"/>
      <c r="KA673" s="307"/>
      <c r="KB673" s="307"/>
      <c r="KC673" s="307"/>
      <c r="KD673" s="307"/>
      <c r="KE673" s="307"/>
      <c r="KF673" s="307"/>
      <c r="KG673" s="307"/>
      <c r="KH673" s="307"/>
      <c r="KI673" s="307"/>
      <c r="KJ673" s="307"/>
      <c r="KK673" s="307"/>
      <c r="KL673" s="307"/>
      <c r="KM673" s="307"/>
      <c r="KN673" s="307"/>
      <c r="KO673" s="307"/>
      <c r="KP673" s="307"/>
      <c r="KQ673" s="307"/>
      <c r="KR673" s="307"/>
      <c r="KS673" s="307"/>
      <c r="KT673" s="307"/>
    </row>
    <row r="674" spans="14:306" s="56" customFormat="1" ht="15" customHeight="1">
      <c r="N674" s="303"/>
      <c r="O674" s="303"/>
      <c r="P674" s="303"/>
      <c r="Q674" s="303"/>
      <c r="R674" s="303"/>
      <c r="S674" s="303"/>
      <c r="T674" s="303"/>
      <c r="U674" s="303"/>
      <c r="W674" s="303"/>
      <c r="X674" s="303"/>
      <c r="Y674" s="303"/>
      <c r="Z674" s="303"/>
      <c r="AA674" s="303"/>
      <c r="AB674" s="303"/>
      <c r="AC674" s="303"/>
      <c r="AD674" s="303"/>
      <c r="AE674" s="303"/>
      <c r="AG674" s="354">
        <v>16</v>
      </c>
      <c r="AH674" s="354"/>
      <c r="AI674" s="356" t="s">
        <v>584</v>
      </c>
      <c r="AJ674" s="356" t="s">
        <v>585</v>
      </c>
      <c r="AK674" s="356" t="s">
        <v>89</v>
      </c>
      <c r="AL674" s="359">
        <v>25</v>
      </c>
      <c r="AM674" s="356" t="s">
        <v>909</v>
      </c>
      <c r="AN674" s="356" t="s">
        <v>163</v>
      </c>
      <c r="AO674" s="359">
        <v>23</v>
      </c>
      <c r="AP674" s="359">
        <v>32</v>
      </c>
      <c r="AQ674" s="356" t="s">
        <v>585</v>
      </c>
      <c r="AR674" s="356" t="s">
        <v>195</v>
      </c>
      <c r="AS674" s="359">
        <v>35</v>
      </c>
      <c r="AT674" s="356" t="s">
        <v>855</v>
      </c>
      <c r="AU674" s="356"/>
      <c r="AV674" s="356" t="s">
        <v>93</v>
      </c>
      <c r="AW674" s="359">
        <v>31</v>
      </c>
      <c r="AX674" s="356">
        <v>20</v>
      </c>
      <c r="AY674" s="303">
        <f t="shared" si="359"/>
        <v>63</v>
      </c>
      <c r="AZ674" s="303">
        <f t="shared" si="360"/>
        <v>37</v>
      </c>
      <c r="BA674" s="303">
        <f t="shared" si="361"/>
        <v>26</v>
      </c>
      <c r="BB674" s="303">
        <f t="shared" si="362"/>
        <v>26</v>
      </c>
      <c r="BC674" s="303">
        <f t="shared" si="363"/>
        <v>80</v>
      </c>
      <c r="BD674" s="303">
        <f t="shared" si="364"/>
        <v>51</v>
      </c>
      <c r="BE674" s="303">
        <f t="shared" si="365"/>
        <v>24</v>
      </c>
      <c r="BF674" s="303">
        <f t="shared" si="366"/>
        <v>33</v>
      </c>
      <c r="BG674" s="303">
        <f t="shared" si="367"/>
        <v>37</v>
      </c>
      <c r="BH674" s="303"/>
      <c r="BI674" s="303">
        <f t="shared" si="368"/>
        <v>39</v>
      </c>
      <c r="BJ674" s="303">
        <f t="shared" si="369"/>
        <v>36</v>
      </c>
      <c r="BK674" s="303">
        <f t="shared" si="370"/>
        <v>130</v>
      </c>
      <c r="BL674" s="303">
        <f t="shared" si="371"/>
        <v>28</v>
      </c>
      <c r="BM674" s="303">
        <f t="shared" si="372"/>
        <v>32</v>
      </c>
      <c r="BN674" s="303">
        <f t="shared" si="373"/>
        <v>21</v>
      </c>
      <c r="CB674" s="307"/>
      <c r="CC674" s="307"/>
      <c r="CD674" s="307"/>
      <c r="CE674" s="307"/>
      <c r="CF674" s="307"/>
      <c r="CG674" s="307"/>
      <c r="CH674" s="307"/>
      <c r="CI674" s="307"/>
      <c r="CJ674" s="307"/>
      <c r="CK674" s="307"/>
      <c r="CL674" s="307"/>
      <c r="CM674" s="307"/>
      <c r="CN674" s="307"/>
      <c r="CO674" s="307"/>
      <c r="CP674" s="307"/>
      <c r="CQ674" s="307"/>
      <c r="CR674" s="307"/>
      <c r="CS674" s="307"/>
      <c r="CT674" s="307"/>
      <c r="CU674" s="307"/>
      <c r="CV674" s="307"/>
      <c r="CW674" s="307"/>
      <c r="CX674" s="307"/>
      <c r="CY674" s="307"/>
      <c r="CZ674" s="307"/>
      <c r="DA674" s="307"/>
      <c r="DB674" s="307"/>
      <c r="DC674" s="307"/>
      <c r="DD674" s="307"/>
      <c r="DE674" s="307"/>
      <c r="DF674" s="307"/>
      <c r="DG674" s="307"/>
      <c r="DH674" s="307"/>
      <c r="DI674" s="390"/>
      <c r="DJ674" s="390"/>
      <c r="DK674" s="307"/>
      <c r="DL674" s="307"/>
      <c r="DM674" s="307"/>
      <c r="DN674" s="307"/>
      <c r="DO674" s="307"/>
      <c r="DP674" s="307"/>
      <c r="DQ674" s="307"/>
      <c r="DR674" s="307"/>
      <c r="DS674" s="307"/>
      <c r="DT674" s="307"/>
      <c r="DU674" s="307"/>
      <c r="DV674" s="307"/>
      <c r="DW674" s="307"/>
      <c r="DX674" s="307"/>
      <c r="DY674" s="307"/>
      <c r="DZ674" s="307"/>
      <c r="EA674" s="307"/>
      <c r="EB674" s="307"/>
      <c r="EC674" s="307"/>
      <c r="ED674" s="307"/>
      <c r="EE674" s="307"/>
      <c r="EF674" s="307"/>
      <c r="EG674" s="307"/>
      <c r="EH674" s="307"/>
      <c r="EI674" s="307"/>
      <c r="EJ674" s="307"/>
      <c r="EK674" s="307"/>
      <c r="EL674" s="307"/>
      <c r="EM674" s="307"/>
      <c r="EN674" s="307"/>
      <c r="EO674" s="307"/>
      <c r="EP674" s="307"/>
      <c r="EQ674" s="307"/>
      <c r="ER674" s="307"/>
      <c r="ES674" s="307"/>
      <c r="ET674" s="307"/>
      <c r="EU674" s="390"/>
      <c r="EV674" s="390"/>
      <c r="EW674" s="307"/>
      <c r="EX674" s="307"/>
      <c r="EY674" s="307"/>
      <c r="EZ674" s="307"/>
      <c r="FA674" s="307"/>
      <c r="FB674" s="307"/>
      <c r="FC674" s="307"/>
      <c r="FD674" s="307"/>
      <c r="FE674" s="307"/>
      <c r="FF674" s="307"/>
      <c r="FG674" s="307"/>
      <c r="FH674" s="307"/>
      <c r="FI674" s="307"/>
      <c r="FJ674" s="307"/>
      <c r="FK674" s="307"/>
      <c r="FL674" s="307"/>
      <c r="FM674" s="307"/>
      <c r="FN674" s="307"/>
      <c r="FO674" s="307"/>
      <c r="FP674" s="307"/>
      <c r="FQ674" s="307"/>
      <c r="FR674" s="307"/>
      <c r="FS674" s="307"/>
      <c r="FT674" s="307"/>
      <c r="FU674" s="307"/>
      <c r="FV674" s="307"/>
      <c r="FW674" s="307"/>
      <c r="FX674" s="307"/>
      <c r="FY674" s="307"/>
      <c r="FZ674" s="307"/>
      <c r="GA674" s="307"/>
      <c r="GB674" s="307"/>
      <c r="GC674" s="307"/>
      <c r="GD674" s="307"/>
      <c r="GE674" s="307"/>
      <c r="GF674" s="307"/>
      <c r="GG674" s="307"/>
      <c r="GH674" s="307"/>
      <c r="GI674" s="307"/>
      <c r="GJ674" s="307"/>
      <c r="GK674" s="307"/>
      <c r="GL674" s="307"/>
      <c r="GM674" s="307"/>
      <c r="GN674" s="307"/>
      <c r="GO674" s="307"/>
      <c r="GP674" s="307"/>
      <c r="GQ674" s="307"/>
      <c r="GR674" s="307"/>
      <c r="GS674" s="307"/>
      <c r="GT674" s="307"/>
      <c r="GU674" s="307"/>
      <c r="GV674" s="307"/>
      <c r="GW674" s="307"/>
      <c r="GX674" s="307"/>
      <c r="GY674" s="307"/>
      <c r="GZ674" s="307"/>
      <c r="HA674" s="307"/>
      <c r="HB674" s="307"/>
      <c r="HC674" s="307"/>
      <c r="HD674" s="307"/>
      <c r="HE674" s="307"/>
      <c r="HF674" s="307"/>
      <c r="HG674" s="307"/>
      <c r="HH674" s="307"/>
      <c r="HI674" s="307"/>
      <c r="HJ674" s="307"/>
      <c r="HK674" s="307"/>
      <c r="HL674" s="307"/>
      <c r="HM674" s="307"/>
      <c r="HN674" s="307"/>
      <c r="HO674" s="307"/>
      <c r="HP674" s="307"/>
      <c r="HQ674" s="307"/>
      <c r="HR674" s="307"/>
      <c r="HS674" s="307"/>
      <c r="HT674" s="307"/>
      <c r="HU674" s="307"/>
      <c r="HV674" s="307"/>
      <c r="HW674" s="307"/>
      <c r="HX674" s="307"/>
      <c r="HY674" s="307"/>
      <c r="HZ674" s="307"/>
      <c r="IA674" s="307"/>
      <c r="IB674" s="307"/>
      <c r="IC674" s="307"/>
      <c r="ID674" s="307"/>
      <c r="IE674" s="307"/>
      <c r="IF674" s="307"/>
      <c r="IG674" s="307"/>
      <c r="IH674" s="307"/>
      <c r="II674" s="307"/>
      <c r="IJ674" s="307"/>
      <c r="IK674" s="307"/>
      <c r="IL674" s="307"/>
      <c r="IM674" s="307"/>
      <c r="IN674" s="307"/>
      <c r="IO674" s="307"/>
      <c r="IP674" s="307"/>
      <c r="IQ674" s="307"/>
      <c r="IR674" s="307"/>
      <c r="IS674" s="307"/>
      <c r="IT674" s="307"/>
      <c r="IU674" s="307"/>
      <c r="IV674" s="307"/>
      <c r="IW674" s="307"/>
      <c r="IX674" s="307"/>
      <c r="IY674" s="307"/>
      <c r="IZ674" s="307"/>
      <c r="JA674" s="307"/>
      <c r="JB674" s="307"/>
      <c r="JC674" s="307"/>
      <c r="JD674" s="307"/>
      <c r="JE674" s="307"/>
      <c r="JF674" s="307"/>
      <c r="JG674" s="307"/>
      <c r="JH674" s="307"/>
      <c r="JI674" s="307"/>
      <c r="JJ674" s="307"/>
      <c r="JK674" s="307"/>
      <c r="JL674" s="307"/>
      <c r="JM674" s="307"/>
      <c r="JN674" s="307"/>
      <c r="JO674" s="307"/>
      <c r="JP674" s="307"/>
      <c r="JQ674" s="307"/>
      <c r="JR674" s="307"/>
      <c r="JS674" s="307"/>
      <c r="JT674" s="307"/>
      <c r="JU674" s="307"/>
      <c r="JV674" s="307"/>
      <c r="JW674" s="307"/>
      <c r="JX674" s="307"/>
      <c r="JY674" s="307"/>
      <c r="JZ674" s="307"/>
      <c r="KA674" s="307"/>
      <c r="KB674" s="307"/>
      <c r="KC674" s="307"/>
      <c r="KD674" s="307"/>
      <c r="KE674" s="307"/>
      <c r="KF674" s="307"/>
      <c r="KG674" s="307"/>
      <c r="KH674" s="307"/>
      <c r="KI674" s="307"/>
      <c r="KJ674" s="307"/>
      <c r="KK674" s="307"/>
      <c r="KL674" s="307"/>
      <c r="KM674" s="307"/>
      <c r="KN674" s="307"/>
      <c r="KO674" s="307"/>
      <c r="KP674" s="307"/>
      <c r="KQ674" s="307"/>
      <c r="KR674" s="307"/>
      <c r="KS674" s="307"/>
      <c r="KT674" s="307"/>
    </row>
    <row r="675" spans="14:306" s="56" customFormat="1" ht="15" customHeight="1">
      <c r="N675" s="303"/>
      <c r="O675" s="303"/>
      <c r="P675" s="303"/>
      <c r="Q675" s="303"/>
      <c r="R675" s="303"/>
      <c r="S675" s="303"/>
      <c r="T675" s="303"/>
      <c r="U675" s="303"/>
      <c r="W675" s="303"/>
      <c r="X675" s="303"/>
      <c r="Y675" s="303"/>
      <c r="Z675" s="303"/>
      <c r="AA675" s="303"/>
      <c r="AB675" s="303"/>
      <c r="AC675" s="303"/>
      <c r="AD675" s="303"/>
      <c r="AE675" s="303"/>
      <c r="AG675" s="354">
        <v>17</v>
      </c>
      <c r="AH675" s="354"/>
      <c r="AI675" s="356" t="s">
        <v>856</v>
      </c>
      <c r="AJ675" s="359">
        <v>37</v>
      </c>
      <c r="AK675" s="356" t="s">
        <v>93</v>
      </c>
      <c r="AL675" s="359">
        <v>26</v>
      </c>
      <c r="AM675" s="356" t="s">
        <v>910</v>
      </c>
      <c r="AN675" s="356" t="s">
        <v>145</v>
      </c>
      <c r="AO675" s="359">
        <v>24</v>
      </c>
      <c r="AP675" s="359">
        <v>33</v>
      </c>
      <c r="AQ675" s="356" t="s">
        <v>195</v>
      </c>
      <c r="AR675" s="356" t="s">
        <v>653</v>
      </c>
      <c r="AS675" s="359">
        <v>36</v>
      </c>
      <c r="AT675" s="356" t="s">
        <v>911</v>
      </c>
      <c r="AU675" s="356"/>
      <c r="AV675" s="359">
        <v>28</v>
      </c>
      <c r="AW675" s="359">
        <v>32</v>
      </c>
      <c r="AX675" s="359">
        <v>21</v>
      </c>
      <c r="AY675" s="303">
        <f t="shared" si="359"/>
        <v>66</v>
      </c>
      <c r="AZ675" s="303" t="str">
        <f t="shared" si="360"/>
        <v>-</v>
      </c>
      <c r="BA675" s="303">
        <f t="shared" si="361"/>
        <v>28</v>
      </c>
      <c r="BB675" s="303">
        <f t="shared" si="362"/>
        <v>27</v>
      </c>
      <c r="BC675" s="303">
        <f t="shared" si="363"/>
        <v>84</v>
      </c>
      <c r="BD675" s="303">
        <f t="shared" si="364"/>
        <v>54</v>
      </c>
      <c r="BE675" s="303">
        <f t="shared" si="365"/>
        <v>25</v>
      </c>
      <c r="BF675" s="303">
        <f t="shared" si="366"/>
        <v>34</v>
      </c>
      <c r="BG675" s="303">
        <f t="shared" si="367"/>
        <v>39</v>
      </c>
      <c r="BH675" s="303"/>
      <c r="BI675" s="303">
        <f t="shared" si="368"/>
        <v>41</v>
      </c>
      <c r="BJ675" s="303">
        <f t="shared" si="369"/>
        <v>37</v>
      </c>
      <c r="BK675" s="303">
        <f t="shared" si="370"/>
        <v>134</v>
      </c>
      <c r="BL675" s="303">
        <f t="shared" si="371"/>
        <v>29</v>
      </c>
      <c r="BM675" s="303">
        <f t="shared" si="372"/>
        <v>33</v>
      </c>
      <c r="BN675" s="303" t="str">
        <f t="shared" si="373"/>
        <v>-</v>
      </c>
      <c r="CB675" s="307"/>
      <c r="CC675" s="307"/>
      <c r="CD675" s="307"/>
      <c r="CE675" s="307"/>
      <c r="CF675" s="307"/>
      <c r="CG675" s="307"/>
      <c r="CH675" s="307"/>
      <c r="CI675" s="307"/>
      <c r="CJ675" s="307"/>
      <c r="CK675" s="307"/>
      <c r="CL675" s="307"/>
      <c r="CM675" s="307"/>
      <c r="CN675" s="307"/>
      <c r="CO675" s="307"/>
      <c r="CP675" s="307"/>
      <c r="CQ675" s="307"/>
      <c r="CR675" s="307"/>
      <c r="CS675" s="307"/>
      <c r="CT675" s="307"/>
      <c r="CU675" s="307"/>
      <c r="CV675" s="307"/>
      <c r="CW675" s="307"/>
      <c r="CX675" s="307"/>
      <c r="CY675" s="307"/>
      <c r="CZ675" s="307"/>
      <c r="DA675" s="307"/>
      <c r="DB675" s="307"/>
      <c r="DC675" s="307"/>
      <c r="DD675" s="307"/>
      <c r="DE675" s="307"/>
      <c r="DF675" s="307"/>
      <c r="DG675" s="307"/>
      <c r="DH675" s="307"/>
      <c r="DI675" s="390"/>
      <c r="DJ675" s="390"/>
      <c r="DK675" s="307"/>
      <c r="DL675" s="307"/>
      <c r="DM675" s="307"/>
      <c r="DN675" s="307"/>
      <c r="DO675" s="307"/>
      <c r="DP675" s="307"/>
      <c r="DQ675" s="307"/>
      <c r="DR675" s="307"/>
      <c r="DS675" s="307"/>
      <c r="DT675" s="307"/>
      <c r="DU675" s="307"/>
      <c r="DV675" s="307"/>
      <c r="DW675" s="307"/>
      <c r="DX675" s="307"/>
      <c r="DY675" s="307"/>
      <c r="DZ675" s="307"/>
      <c r="EA675" s="307"/>
      <c r="EB675" s="307"/>
      <c r="EC675" s="307"/>
      <c r="ED675" s="307"/>
      <c r="EE675" s="307"/>
      <c r="EF675" s="307"/>
      <c r="EG675" s="307"/>
      <c r="EH675" s="307"/>
      <c r="EI675" s="307"/>
      <c r="EJ675" s="307"/>
      <c r="EK675" s="307"/>
      <c r="EL675" s="307"/>
      <c r="EM675" s="307"/>
      <c r="EN675" s="307"/>
      <c r="EO675" s="307"/>
      <c r="EP675" s="307"/>
      <c r="EQ675" s="307"/>
      <c r="ER675" s="307"/>
      <c r="ES675" s="307"/>
      <c r="ET675" s="307"/>
      <c r="EU675" s="390"/>
      <c r="EV675" s="390"/>
      <c r="EW675" s="307"/>
      <c r="EX675" s="307"/>
      <c r="EY675" s="307"/>
      <c r="EZ675" s="307"/>
      <c r="FA675" s="307"/>
      <c r="FB675" s="307"/>
      <c r="FC675" s="307"/>
      <c r="FD675" s="307"/>
      <c r="FE675" s="307"/>
      <c r="FF675" s="307"/>
      <c r="FG675" s="307"/>
      <c r="FH675" s="307"/>
      <c r="FI675" s="307"/>
      <c r="FJ675" s="307"/>
      <c r="FK675" s="307"/>
      <c r="FL675" s="307"/>
      <c r="FM675" s="307"/>
      <c r="FN675" s="307"/>
      <c r="FO675" s="307"/>
      <c r="FP675" s="307"/>
      <c r="FQ675" s="307"/>
      <c r="FR675" s="307"/>
      <c r="FS675" s="307"/>
      <c r="FT675" s="307"/>
      <c r="FU675" s="307"/>
      <c r="FV675" s="307"/>
      <c r="FW675" s="307"/>
      <c r="FX675" s="307"/>
      <c r="FY675" s="307"/>
      <c r="FZ675" s="307"/>
      <c r="GA675" s="307"/>
      <c r="GB675" s="307"/>
      <c r="GC675" s="307"/>
      <c r="GD675" s="307"/>
      <c r="GE675" s="307"/>
      <c r="GF675" s="307"/>
      <c r="GG675" s="307"/>
      <c r="GH675" s="307"/>
      <c r="GI675" s="307"/>
      <c r="GJ675" s="307"/>
      <c r="GK675" s="307"/>
      <c r="GL675" s="307"/>
      <c r="GM675" s="307"/>
      <c r="GN675" s="307"/>
      <c r="GO675" s="307"/>
      <c r="GP675" s="307"/>
      <c r="GQ675" s="307"/>
      <c r="GR675" s="307"/>
      <c r="GS675" s="307"/>
      <c r="GT675" s="307"/>
      <c r="GU675" s="307"/>
      <c r="GV675" s="307"/>
      <c r="GW675" s="307"/>
      <c r="GX675" s="307"/>
      <c r="GY675" s="307"/>
      <c r="GZ675" s="307"/>
      <c r="HA675" s="307"/>
      <c r="HB675" s="307"/>
      <c r="HC675" s="307"/>
      <c r="HD675" s="307"/>
      <c r="HE675" s="307"/>
      <c r="HF675" s="307"/>
      <c r="HG675" s="307"/>
      <c r="HH675" s="307"/>
      <c r="HI675" s="307"/>
      <c r="HJ675" s="307"/>
      <c r="HK675" s="307"/>
      <c r="HL675" s="307"/>
      <c r="HM675" s="307"/>
      <c r="HN675" s="307"/>
      <c r="HO675" s="307"/>
      <c r="HP675" s="307"/>
      <c r="HQ675" s="307"/>
      <c r="HR675" s="307"/>
      <c r="HS675" s="307"/>
      <c r="HT675" s="307"/>
      <c r="HU675" s="307"/>
      <c r="HV675" s="307"/>
      <c r="HW675" s="307"/>
      <c r="HX675" s="307"/>
      <c r="HY675" s="307"/>
      <c r="HZ675" s="307"/>
      <c r="IA675" s="307"/>
      <c r="IB675" s="307"/>
      <c r="IC675" s="307"/>
      <c r="ID675" s="307"/>
      <c r="IE675" s="307"/>
      <c r="IF675" s="307"/>
      <c r="IG675" s="307"/>
      <c r="IH675" s="307"/>
      <c r="II675" s="307"/>
      <c r="IJ675" s="307"/>
      <c r="IK675" s="307"/>
      <c r="IL675" s="307"/>
      <c r="IM675" s="307"/>
      <c r="IN675" s="307"/>
      <c r="IO675" s="307"/>
      <c r="IP675" s="307"/>
      <c r="IQ675" s="307"/>
      <c r="IR675" s="307"/>
      <c r="IS675" s="307"/>
      <c r="IT675" s="307"/>
      <c r="IU675" s="307"/>
      <c r="IV675" s="307"/>
      <c r="IW675" s="307"/>
      <c r="IX675" s="307"/>
      <c r="IY675" s="307"/>
      <c r="IZ675" s="307"/>
      <c r="JA675" s="307"/>
      <c r="JB675" s="307"/>
      <c r="JC675" s="307"/>
      <c r="JD675" s="307"/>
      <c r="JE675" s="307"/>
      <c r="JF675" s="307"/>
      <c r="JG675" s="307"/>
      <c r="JH675" s="307"/>
      <c r="JI675" s="307"/>
      <c r="JJ675" s="307"/>
      <c r="JK675" s="307"/>
      <c r="JL675" s="307"/>
      <c r="JM675" s="307"/>
      <c r="JN675" s="307"/>
      <c r="JO675" s="307"/>
      <c r="JP675" s="307"/>
      <c r="JQ675" s="307"/>
      <c r="JR675" s="307"/>
      <c r="JS675" s="307"/>
      <c r="JT675" s="307"/>
      <c r="JU675" s="307"/>
      <c r="JV675" s="307"/>
      <c r="JW675" s="307"/>
      <c r="JX675" s="307"/>
      <c r="JY675" s="307"/>
      <c r="JZ675" s="307"/>
      <c r="KA675" s="307"/>
      <c r="KB675" s="307"/>
      <c r="KC675" s="307"/>
      <c r="KD675" s="307"/>
      <c r="KE675" s="307"/>
      <c r="KF675" s="307"/>
      <c r="KG675" s="307"/>
      <c r="KH675" s="307"/>
      <c r="KI675" s="307"/>
      <c r="KJ675" s="307"/>
      <c r="KK675" s="307"/>
      <c r="KL675" s="307"/>
      <c r="KM675" s="307"/>
      <c r="KN675" s="307"/>
      <c r="KO675" s="307"/>
      <c r="KP675" s="307"/>
      <c r="KQ675" s="307"/>
      <c r="KR675" s="307"/>
      <c r="KS675" s="307"/>
      <c r="KT675" s="307"/>
    </row>
    <row r="676" spans="14:306" s="56" customFormat="1" ht="15" customHeight="1">
      <c r="N676" s="303"/>
      <c r="O676" s="303"/>
      <c r="P676" s="303"/>
      <c r="Q676" s="303"/>
      <c r="R676" s="303"/>
      <c r="S676" s="303"/>
      <c r="T676" s="303"/>
      <c r="U676" s="303"/>
      <c r="W676" s="303"/>
      <c r="X676" s="303"/>
      <c r="Y676" s="303"/>
      <c r="Z676" s="303"/>
      <c r="AA676" s="303"/>
      <c r="AB676" s="303"/>
      <c r="AC676" s="303"/>
      <c r="AD676" s="303"/>
      <c r="AE676" s="303"/>
      <c r="AG676" s="354">
        <v>18</v>
      </c>
      <c r="AH676" s="354"/>
      <c r="AI676" s="356" t="s">
        <v>912</v>
      </c>
      <c r="AJ676" s="356" t="s">
        <v>0</v>
      </c>
      <c r="AK676" s="356" t="s">
        <v>96</v>
      </c>
      <c r="AL676" s="359">
        <v>27</v>
      </c>
      <c r="AM676" s="356" t="s">
        <v>913</v>
      </c>
      <c r="AN676" s="356" t="s">
        <v>914</v>
      </c>
      <c r="AO676" s="359">
        <v>25</v>
      </c>
      <c r="AP676" s="359">
        <v>34</v>
      </c>
      <c r="AQ676" s="359">
        <v>39</v>
      </c>
      <c r="AR676" s="356" t="s">
        <v>231</v>
      </c>
      <c r="AS676" s="359">
        <v>37</v>
      </c>
      <c r="AT676" s="356" t="s">
        <v>915</v>
      </c>
      <c r="AU676" s="356"/>
      <c r="AV676" s="356" t="s">
        <v>165</v>
      </c>
      <c r="AW676" s="359">
        <v>33</v>
      </c>
      <c r="AX676" s="356" t="s">
        <v>0</v>
      </c>
      <c r="AY676" s="303">
        <f t="shared" si="359"/>
        <v>68</v>
      </c>
      <c r="AZ676" s="303">
        <f t="shared" si="360"/>
        <v>38</v>
      </c>
      <c r="BA676" s="303">
        <f t="shared" si="361"/>
        <v>30</v>
      </c>
      <c r="BB676" s="303">
        <f t="shared" si="362"/>
        <v>28</v>
      </c>
      <c r="BC676" s="303">
        <f t="shared" si="363"/>
        <v>89</v>
      </c>
      <c r="BD676" s="303">
        <f t="shared" si="364"/>
        <v>56</v>
      </c>
      <c r="BE676" s="303">
        <f t="shared" si="365"/>
        <v>26</v>
      </c>
      <c r="BF676" s="303">
        <f t="shared" si="366"/>
        <v>35</v>
      </c>
      <c r="BG676" s="303">
        <f t="shared" si="367"/>
        <v>40</v>
      </c>
      <c r="BH676" s="303"/>
      <c r="BI676" s="303">
        <f t="shared" si="368"/>
        <v>44</v>
      </c>
      <c r="BJ676" s="303">
        <f t="shared" si="369"/>
        <v>38</v>
      </c>
      <c r="BK676" s="303">
        <f t="shared" si="370"/>
        <v>136</v>
      </c>
      <c r="BL676" s="303">
        <f t="shared" si="371"/>
        <v>31</v>
      </c>
      <c r="BM676" s="303">
        <f t="shared" si="372"/>
        <v>34</v>
      </c>
      <c r="BN676" s="303">
        <f t="shared" si="373"/>
        <v>22</v>
      </c>
      <c r="CB676" s="307"/>
      <c r="CC676" s="307"/>
      <c r="CD676" s="307"/>
      <c r="CE676" s="307"/>
      <c r="CF676" s="307"/>
      <c r="CG676" s="307"/>
      <c r="CH676" s="307"/>
      <c r="CI676" s="307"/>
      <c r="CJ676" s="307"/>
      <c r="CK676" s="307"/>
      <c r="CL676" s="307"/>
      <c r="CM676" s="307"/>
      <c r="CN676" s="307"/>
      <c r="CO676" s="307"/>
      <c r="CP676" s="307"/>
      <c r="CQ676" s="307"/>
      <c r="CR676" s="307"/>
      <c r="CS676" s="307"/>
      <c r="CT676" s="307"/>
      <c r="CU676" s="307"/>
      <c r="CV676" s="307"/>
      <c r="CW676" s="307"/>
      <c r="CX676" s="307"/>
      <c r="CY676" s="307"/>
      <c r="CZ676" s="307"/>
      <c r="DA676" s="307"/>
      <c r="DB676" s="307"/>
      <c r="DC676" s="307"/>
      <c r="DD676" s="307"/>
      <c r="DE676" s="307"/>
      <c r="DF676" s="307"/>
      <c r="DG676" s="307"/>
      <c r="DH676" s="307"/>
      <c r="DI676" s="390"/>
      <c r="DJ676" s="390"/>
      <c r="DK676" s="307"/>
      <c r="DL676" s="307"/>
      <c r="DM676" s="307"/>
      <c r="DN676" s="307"/>
      <c r="DO676" s="307"/>
      <c r="DP676" s="307"/>
      <c r="DQ676" s="307"/>
      <c r="DR676" s="307"/>
      <c r="DS676" s="307"/>
      <c r="DT676" s="307"/>
      <c r="DU676" s="307"/>
      <c r="DV676" s="307"/>
      <c r="DW676" s="307"/>
      <c r="DX676" s="307"/>
      <c r="DY676" s="307"/>
      <c r="DZ676" s="307"/>
      <c r="EA676" s="307"/>
      <c r="EB676" s="307"/>
      <c r="EC676" s="307"/>
      <c r="ED676" s="307"/>
      <c r="EE676" s="307"/>
      <c r="EF676" s="307"/>
      <c r="EG676" s="307"/>
      <c r="EH676" s="307"/>
      <c r="EI676" s="307"/>
      <c r="EJ676" s="307"/>
      <c r="EK676" s="307"/>
      <c r="EL676" s="307"/>
      <c r="EM676" s="307"/>
      <c r="EN676" s="307"/>
      <c r="EO676" s="307"/>
      <c r="EP676" s="307"/>
      <c r="EQ676" s="307"/>
      <c r="ER676" s="307"/>
      <c r="ES676" s="307"/>
      <c r="ET676" s="307"/>
      <c r="EU676" s="390"/>
      <c r="EV676" s="390"/>
      <c r="EW676" s="307"/>
      <c r="EX676" s="307"/>
      <c r="EY676" s="307"/>
      <c r="EZ676" s="307"/>
      <c r="FA676" s="307"/>
      <c r="FB676" s="307"/>
      <c r="FC676" s="307"/>
      <c r="FD676" s="307"/>
      <c r="FE676" s="307"/>
      <c r="FF676" s="307"/>
      <c r="FG676" s="307"/>
      <c r="FH676" s="307"/>
      <c r="FI676" s="307"/>
      <c r="FJ676" s="307"/>
      <c r="FK676" s="307"/>
      <c r="FL676" s="307"/>
      <c r="FM676" s="307"/>
      <c r="FN676" s="307"/>
      <c r="FO676" s="307"/>
      <c r="FP676" s="307"/>
      <c r="FQ676" s="307"/>
      <c r="FR676" s="307"/>
      <c r="FS676" s="307"/>
      <c r="FT676" s="307"/>
      <c r="FU676" s="307"/>
      <c r="FV676" s="307"/>
      <c r="FW676" s="307"/>
      <c r="FX676" s="307"/>
      <c r="FY676" s="307"/>
      <c r="FZ676" s="307"/>
      <c r="GA676" s="307"/>
      <c r="GB676" s="307"/>
      <c r="GC676" s="307"/>
      <c r="GD676" s="307"/>
      <c r="GE676" s="307"/>
      <c r="GF676" s="307"/>
      <c r="GG676" s="307"/>
      <c r="GH676" s="307"/>
      <c r="GI676" s="307"/>
      <c r="GJ676" s="307"/>
      <c r="GK676" s="307"/>
      <c r="GL676" s="307"/>
      <c r="GM676" s="307"/>
      <c r="GN676" s="307"/>
      <c r="GO676" s="307"/>
      <c r="GP676" s="307"/>
      <c r="GQ676" s="307"/>
      <c r="GR676" s="307"/>
      <c r="GS676" s="307"/>
      <c r="GT676" s="307"/>
      <c r="GU676" s="307"/>
      <c r="GV676" s="307"/>
      <c r="GW676" s="307"/>
      <c r="GX676" s="307"/>
      <c r="GY676" s="307"/>
      <c r="GZ676" s="307"/>
      <c r="HA676" s="307"/>
      <c r="HB676" s="307"/>
      <c r="HC676" s="307"/>
      <c r="HD676" s="307"/>
      <c r="HE676" s="307"/>
      <c r="HF676" s="307"/>
      <c r="HG676" s="307"/>
      <c r="HH676" s="307"/>
      <c r="HI676" s="307"/>
      <c r="HJ676" s="307"/>
      <c r="HK676" s="307"/>
      <c r="HL676" s="307"/>
      <c r="HM676" s="307"/>
      <c r="HN676" s="307"/>
      <c r="HO676" s="307"/>
      <c r="HP676" s="307"/>
      <c r="HQ676" s="307"/>
      <c r="HR676" s="307"/>
      <c r="HS676" s="307"/>
      <c r="HT676" s="307"/>
      <c r="HU676" s="307"/>
      <c r="HV676" s="307"/>
      <c r="HW676" s="307"/>
      <c r="HX676" s="307"/>
      <c r="HY676" s="307"/>
      <c r="HZ676" s="307"/>
      <c r="IA676" s="307"/>
      <c r="IB676" s="307"/>
      <c r="IC676" s="307"/>
      <c r="ID676" s="307"/>
      <c r="IE676" s="307"/>
      <c r="IF676" s="307"/>
      <c r="IG676" s="307"/>
      <c r="IH676" s="307"/>
      <c r="II676" s="307"/>
      <c r="IJ676" s="307"/>
      <c r="IK676" s="307"/>
      <c r="IL676" s="307"/>
      <c r="IM676" s="307"/>
      <c r="IN676" s="307"/>
      <c r="IO676" s="307"/>
      <c r="IP676" s="307"/>
      <c r="IQ676" s="307"/>
      <c r="IR676" s="307"/>
      <c r="IS676" s="307"/>
      <c r="IT676" s="307"/>
      <c r="IU676" s="307"/>
      <c r="IV676" s="307"/>
      <c r="IW676" s="307"/>
      <c r="IX676" s="307"/>
      <c r="IY676" s="307"/>
      <c r="IZ676" s="307"/>
      <c r="JA676" s="307"/>
      <c r="JB676" s="307"/>
      <c r="JC676" s="307"/>
      <c r="JD676" s="307"/>
      <c r="JE676" s="307"/>
      <c r="JF676" s="307"/>
      <c r="JG676" s="307"/>
      <c r="JH676" s="307"/>
      <c r="JI676" s="307"/>
      <c r="JJ676" s="307"/>
      <c r="JK676" s="307"/>
      <c r="JL676" s="307"/>
      <c r="JM676" s="307"/>
      <c r="JN676" s="307"/>
      <c r="JO676" s="307"/>
      <c r="JP676" s="307"/>
      <c r="JQ676" s="307"/>
      <c r="JR676" s="307"/>
      <c r="JS676" s="307"/>
      <c r="JT676" s="307"/>
      <c r="JU676" s="307"/>
      <c r="JV676" s="307"/>
      <c r="JW676" s="307"/>
      <c r="JX676" s="307"/>
      <c r="JY676" s="307"/>
      <c r="JZ676" s="307"/>
      <c r="KA676" s="307"/>
      <c r="KB676" s="307"/>
      <c r="KC676" s="307"/>
      <c r="KD676" s="307"/>
      <c r="KE676" s="307"/>
      <c r="KF676" s="307"/>
      <c r="KG676" s="307"/>
      <c r="KH676" s="307"/>
      <c r="KI676" s="307"/>
      <c r="KJ676" s="307"/>
      <c r="KK676" s="307"/>
      <c r="KL676" s="307"/>
      <c r="KM676" s="307"/>
      <c r="KN676" s="307"/>
      <c r="KO676" s="307"/>
      <c r="KP676" s="307"/>
      <c r="KQ676" s="307"/>
      <c r="KR676" s="307"/>
      <c r="KS676" s="307"/>
      <c r="KT676" s="307"/>
    </row>
    <row r="677" spans="14:306" s="56" customFormat="1" ht="15" customHeight="1">
      <c r="N677" s="303"/>
      <c r="O677" s="303"/>
      <c r="P677" s="303"/>
      <c r="Q677" s="303"/>
      <c r="R677" s="303"/>
      <c r="S677" s="303"/>
      <c r="T677" s="303"/>
      <c r="U677" s="303"/>
      <c r="W677" s="303"/>
      <c r="X677" s="303"/>
      <c r="Y677" s="303"/>
      <c r="Z677" s="303"/>
      <c r="AA677" s="303"/>
      <c r="AB677" s="303"/>
      <c r="AC677" s="303"/>
      <c r="AD677" s="303"/>
      <c r="AE677" s="303"/>
      <c r="AG677" s="354">
        <v>19</v>
      </c>
      <c r="AH677" s="354"/>
      <c r="AI677" s="359">
        <v>68</v>
      </c>
      <c r="AJ677" s="356" t="s">
        <v>884</v>
      </c>
      <c r="AK677" s="356" t="s">
        <v>134</v>
      </c>
      <c r="AL677" s="359">
        <v>28</v>
      </c>
      <c r="AM677" s="356" t="s">
        <v>916</v>
      </c>
      <c r="AN677" s="356" t="s">
        <v>284</v>
      </c>
      <c r="AO677" s="356" t="s">
        <v>272</v>
      </c>
      <c r="AP677" s="359">
        <v>35</v>
      </c>
      <c r="AQ677" s="356" t="s">
        <v>87</v>
      </c>
      <c r="AR677" s="356" t="s">
        <v>303</v>
      </c>
      <c r="AS677" s="359">
        <v>38</v>
      </c>
      <c r="AT677" s="359">
        <v>136</v>
      </c>
      <c r="AU677" s="359"/>
      <c r="AV677" s="356" t="s">
        <v>95</v>
      </c>
      <c r="AW677" s="359">
        <v>34</v>
      </c>
      <c r="AX677" s="405" t="s">
        <v>84</v>
      </c>
      <c r="AY677" s="303">
        <v>69</v>
      </c>
      <c r="AZ677" s="303">
        <f>IF(AJ677="-",AJ677,IF(ISNUMBER(AJ677),AJ677,MID(AJ677,(FIND("-",AJ677)+1),3)+1))</f>
        <v>45</v>
      </c>
      <c r="BA677" s="303">
        <f>IF(AK677="-",AK677,IF(ISNUMBER(AK677),AK677,MID(AK677,(FIND("-",AK677)+1),3)+1))</f>
        <v>33</v>
      </c>
      <c r="BB677" s="303">
        <v>29</v>
      </c>
      <c r="BC677" s="303">
        <f>IF(AM677="-",AM677,IF(ISNUMBER(AM677),AM677,MID(AM677,(FIND("-",AM677)+1),3)+1))</f>
        <v>120</v>
      </c>
      <c r="BD677" s="303">
        <f>IF(AN677="-",AN677,IF(ISNUMBER(AN677),AN677,MID(AN677,(FIND("-",AN677)+1),3)+1))</f>
        <v>69</v>
      </c>
      <c r="BE677" s="303">
        <f>IF(AO677="-",AO677,IF(ISNUMBER(AO677),AO677,MID(AO677,(FIND("-",AO677)+1),3)+1))</f>
        <v>31</v>
      </c>
      <c r="BF677" s="303">
        <v>36</v>
      </c>
      <c r="BG677" s="303">
        <f>IF(AQ677="-",AQ677,IF(ISNUMBER(AQ677),AQ677,MID(AQ677,(FIND("-",AQ677)+1),3)+1))</f>
        <v>43</v>
      </c>
      <c r="BH677" s="303"/>
      <c r="BI677" s="303">
        <f>IF(AR677="-",AR677,IF(ISNUMBER(AR677),AR677,MID(AR677,(FIND("-",AR677)+1),3)+1))</f>
        <v>61</v>
      </c>
      <c r="BJ677" s="303">
        <v>39</v>
      </c>
      <c r="BK677" s="303">
        <v>137</v>
      </c>
      <c r="BL677" s="303">
        <f>IF(AV677="-",AV677,IF(ISNUMBER(AV677),AV677,MID(AV677,(FIND("-",AV677)+1),3)+1))</f>
        <v>34</v>
      </c>
      <c r="BM677" s="303">
        <v>35</v>
      </c>
      <c r="BN677" s="303">
        <f>IF(AX677="-",AX677,IF(ISNUMBER(AX677),AX677,MID(AX677,(FIND("-",AX677)+1),3)+1))</f>
        <v>25</v>
      </c>
      <c r="CB677" s="307"/>
      <c r="CC677" s="307"/>
      <c r="CD677" s="307"/>
      <c r="CE677" s="307"/>
      <c r="CF677" s="307"/>
      <c r="CG677" s="307"/>
      <c r="CH677" s="307"/>
      <c r="CI677" s="307"/>
      <c r="CJ677" s="307"/>
      <c r="CK677" s="307"/>
      <c r="CL677" s="307"/>
      <c r="CM677" s="307"/>
      <c r="CN677" s="307"/>
      <c r="CO677" s="307"/>
      <c r="CP677" s="307"/>
      <c r="CQ677" s="307"/>
      <c r="CR677" s="307"/>
      <c r="CS677" s="307"/>
      <c r="CT677" s="307"/>
      <c r="CU677" s="307"/>
      <c r="CV677" s="307"/>
      <c r="CW677" s="307"/>
      <c r="CX677" s="307"/>
      <c r="CY677" s="307"/>
      <c r="CZ677" s="307"/>
      <c r="DA677" s="307"/>
      <c r="DB677" s="307"/>
      <c r="DC677" s="307"/>
      <c r="DD677" s="307"/>
      <c r="DE677" s="307"/>
      <c r="DF677" s="307"/>
      <c r="DG677" s="307"/>
      <c r="DH677" s="307"/>
      <c r="DI677" s="390"/>
      <c r="DJ677" s="390"/>
      <c r="DK677" s="307"/>
      <c r="DL677" s="307"/>
      <c r="DM677" s="307"/>
      <c r="DN677" s="307"/>
      <c r="DO677" s="307"/>
      <c r="DP677" s="307"/>
      <c r="DQ677" s="307"/>
      <c r="DR677" s="307"/>
      <c r="DS677" s="307"/>
      <c r="DT677" s="307"/>
      <c r="DU677" s="307"/>
      <c r="DV677" s="307"/>
      <c r="DW677" s="307"/>
      <c r="DX677" s="307"/>
      <c r="DY677" s="307"/>
      <c r="DZ677" s="307"/>
      <c r="EA677" s="307"/>
      <c r="EB677" s="307"/>
      <c r="EC677" s="307"/>
      <c r="ED677" s="307"/>
      <c r="EE677" s="307"/>
      <c r="EF677" s="307"/>
      <c r="EG677" s="307"/>
      <c r="EH677" s="307"/>
      <c r="EI677" s="307"/>
      <c r="EJ677" s="307"/>
      <c r="EK677" s="307"/>
      <c r="EL677" s="307"/>
      <c r="EM677" s="307"/>
      <c r="EN677" s="307"/>
      <c r="EO677" s="307"/>
      <c r="EP677" s="307"/>
      <c r="EQ677" s="307"/>
      <c r="ER677" s="307"/>
      <c r="ES677" s="307"/>
      <c r="ET677" s="307"/>
      <c r="EU677" s="390"/>
      <c r="EV677" s="390"/>
      <c r="EW677" s="307"/>
      <c r="EX677" s="307"/>
      <c r="EY677" s="307"/>
      <c r="EZ677" s="307"/>
      <c r="FA677" s="307"/>
      <c r="FB677" s="307"/>
      <c r="FC677" s="307"/>
      <c r="FD677" s="307"/>
      <c r="FE677" s="307"/>
      <c r="FF677" s="307"/>
      <c r="FG677" s="307"/>
      <c r="FH677" s="307"/>
      <c r="FI677" s="307"/>
      <c r="FJ677" s="307"/>
      <c r="FK677" s="307"/>
      <c r="FL677" s="307"/>
      <c r="FM677" s="307"/>
      <c r="FN677" s="307"/>
      <c r="FO677" s="307"/>
      <c r="FP677" s="307"/>
      <c r="FQ677" s="307"/>
      <c r="FR677" s="307"/>
      <c r="FS677" s="307"/>
      <c r="FT677" s="307"/>
      <c r="FU677" s="307"/>
      <c r="FV677" s="307"/>
      <c r="FW677" s="307"/>
      <c r="FX677" s="307"/>
      <c r="FY677" s="307"/>
      <c r="FZ677" s="307"/>
      <c r="GA677" s="307"/>
      <c r="GB677" s="307"/>
      <c r="GC677" s="307"/>
      <c r="GD677" s="307"/>
      <c r="GE677" s="307"/>
      <c r="GF677" s="307"/>
      <c r="GG677" s="307"/>
      <c r="GH677" s="307"/>
      <c r="GI677" s="307"/>
      <c r="GJ677" s="307"/>
      <c r="GK677" s="307"/>
      <c r="GL677" s="307"/>
      <c r="GM677" s="307"/>
      <c r="GN677" s="307"/>
      <c r="GO677" s="307"/>
      <c r="GP677" s="307"/>
      <c r="GQ677" s="307"/>
      <c r="GR677" s="307"/>
      <c r="GS677" s="307"/>
      <c r="GT677" s="307"/>
      <c r="GU677" s="307"/>
      <c r="GV677" s="307"/>
      <c r="GW677" s="307"/>
      <c r="GX677" s="307"/>
      <c r="GY677" s="307"/>
      <c r="GZ677" s="307"/>
      <c r="HA677" s="307"/>
      <c r="HB677" s="307"/>
      <c r="HC677" s="307"/>
      <c r="HD677" s="307"/>
      <c r="HE677" s="307"/>
      <c r="HF677" s="307"/>
      <c r="HG677" s="307"/>
      <c r="HH677" s="307"/>
      <c r="HI677" s="307"/>
      <c r="HJ677" s="307"/>
      <c r="HK677" s="307"/>
      <c r="HL677" s="307"/>
      <c r="HM677" s="307"/>
      <c r="HN677" s="307"/>
      <c r="HO677" s="307"/>
      <c r="HP677" s="307"/>
      <c r="HQ677" s="307"/>
      <c r="HR677" s="307"/>
      <c r="HS677" s="307"/>
      <c r="HT677" s="307"/>
      <c r="HU677" s="307"/>
      <c r="HV677" s="307"/>
      <c r="HW677" s="307"/>
      <c r="HX677" s="307"/>
      <c r="HY677" s="307"/>
      <c r="HZ677" s="307"/>
      <c r="IA677" s="307"/>
      <c r="IB677" s="307"/>
      <c r="IC677" s="307"/>
      <c r="ID677" s="307"/>
      <c r="IE677" s="307"/>
      <c r="IF677" s="307"/>
      <c r="IG677" s="307"/>
      <c r="IH677" s="307"/>
      <c r="II677" s="307"/>
      <c r="IJ677" s="307"/>
      <c r="IK677" s="307"/>
      <c r="IL677" s="307"/>
      <c r="IM677" s="307"/>
      <c r="IN677" s="307"/>
      <c r="IO677" s="307"/>
      <c r="IP677" s="307"/>
      <c r="IQ677" s="307"/>
      <c r="IR677" s="307"/>
      <c r="IS677" s="307"/>
      <c r="IT677" s="307"/>
      <c r="IU677" s="307"/>
      <c r="IV677" s="307"/>
      <c r="IW677" s="307"/>
      <c r="IX677" s="307"/>
      <c r="IY677" s="307"/>
      <c r="IZ677" s="307"/>
      <c r="JA677" s="307"/>
      <c r="JB677" s="307"/>
      <c r="JC677" s="307"/>
      <c r="JD677" s="307"/>
      <c r="JE677" s="307"/>
      <c r="JF677" s="307"/>
      <c r="JG677" s="307"/>
      <c r="JH677" s="307"/>
      <c r="JI677" s="307"/>
      <c r="JJ677" s="307"/>
      <c r="JK677" s="307"/>
      <c r="JL677" s="307"/>
      <c r="JM677" s="307"/>
      <c r="JN677" s="307"/>
      <c r="JO677" s="307"/>
      <c r="JP677" s="307"/>
      <c r="JQ677" s="307"/>
      <c r="JR677" s="307"/>
      <c r="JS677" s="307"/>
      <c r="JT677" s="307"/>
      <c r="JU677" s="307"/>
      <c r="JV677" s="307"/>
      <c r="JW677" s="307"/>
      <c r="JX677" s="307"/>
      <c r="JY677" s="307"/>
      <c r="JZ677" s="307"/>
      <c r="KA677" s="307"/>
      <c r="KB677" s="307"/>
      <c r="KC677" s="307"/>
      <c r="KD677" s="307"/>
      <c r="KE677" s="307"/>
      <c r="KF677" s="307"/>
      <c r="KG677" s="307"/>
      <c r="KH677" s="307"/>
      <c r="KI677" s="307"/>
      <c r="KJ677" s="307"/>
      <c r="KK677" s="307"/>
      <c r="KL677" s="307"/>
      <c r="KM677" s="307"/>
      <c r="KN677" s="307"/>
      <c r="KO677" s="307"/>
      <c r="KP677" s="307"/>
      <c r="KQ677" s="307"/>
      <c r="KR677" s="307"/>
      <c r="KS677" s="307"/>
      <c r="KT677" s="307"/>
    </row>
    <row r="678" spans="14:306" s="56" customFormat="1" ht="15" customHeight="1">
      <c r="N678" s="303"/>
      <c r="O678" s="303"/>
      <c r="P678" s="303"/>
      <c r="Q678" s="303"/>
      <c r="R678" s="303"/>
      <c r="S678" s="303"/>
      <c r="T678" s="303"/>
      <c r="U678" s="303"/>
      <c r="W678" s="303"/>
      <c r="X678" s="303"/>
      <c r="Y678" s="303"/>
      <c r="Z678" s="303"/>
      <c r="AA678" s="303"/>
      <c r="AB678" s="303"/>
      <c r="AC678" s="303"/>
      <c r="AD678" s="303"/>
      <c r="AE678" s="303"/>
      <c r="AG678" s="303"/>
      <c r="AH678" s="303"/>
      <c r="AI678" s="362"/>
      <c r="AJ678" s="362"/>
      <c r="AK678" s="362"/>
      <c r="AL678" s="362"/>
      <c r="AM678" s="362"/>
      <c r="AN678" s="362"/>
      <c r="AO678" s="362"/>
      <c r="AP678" s="362"/>
      <c r="AQ678" s="362"/>
      <c r="AR678" s="362"/>
      <c r="AS678" s="362"/>
      <c r="AT678" s="362"/>
      <c r="AU678" s="362"/>
      <c r="AV678" s="362"/>
      <c r="AW678" s="362"/>
      <c r="AX678" s="362"/>
      <c r="AY678" s="303"/>
      <c r="AZ678" s="303"/>
      <c r="BA678" s="303"/>
      <c r="BB678" s="303"/>
      <c r="BC678" s="303"/>
      <c r="BD678" s="303"/>
      <c r="BE678" s="303"/>
      <c r="BF678" s="303"/>
      <c r="BG678" s="303"/>
      <c r="BH678" s="303"/>
      <c r="BI678" s="303"/>
      <c r="BJ678" s="303"/>
      <c r="BK678" s="303"/>
      <c r="BL678" s="303"/>
      <c r="BM678" s="303"/>
      <c r="BN678" s="303"/>
      <c r="CB678" s="307"/>
      <c r="CC678" s="307"/>
      <c r="CD678" s="307"/>
      <c r="CE678" s="307"/>
      <c r="CF678" s="307"/>
      <c r="CG678" s="307"/>
      <c r="CH678" s="307"/>
      <c r="CI678" s="307"/>
      <c r="CJ678" s="307"/>
      <c r="CK678" s="307"/>
      <c r="CL678" s="307"/>
      <c r="CM678" s="307"/>
      <c r="CN678" s="307"/>
      <c r="CO678" s="307"/>
      <c r="CP678" s="307"/>
      <c r="CQ678" s="307"/>
      <c r="CR678" s="307"/>
      <c r="CS678" s="307"/>
      <c r="CT678" s="307"/>
      <c r="CU678" s="307"/>
      <c r="CV678" s="307"/>
      <c r="CW678" s="307"/>
      <c r="CX678" s="307"/>
      <c r="CY678" s="307"/>
      <c r="CZ678" s="307"/>
      <c r="DA678" s="307"/>
      <c r="DB678" s="307"/>
      <c r="DC678" s="307"/>
      <c r="DD678" s="307"/>
      <c r="DE678" s="307"/>
      <c r="DF678" s="307"/>
      <c r="DG678" s="307"/>
      <c r="DH678" s="307"/>
      <c r="DI678" s="390"/>
      <c r="DJ678" s="390"/>
      <c r="DK678" s="307"/>
      <c r="DL678" s="307"/>
      <c r="DM678" s="307"/>
      <c r="DN678" s="307"/>
      <c r="DO678" s="307"/>
      <c r="DP678" s="307"/>
      <c r="DQ678" s="307"/>
      <c r="DR678" s="307"/>
      <c r="DS678" s="307"/>
      <c r="DT678" s="307"/>
      <c r="DU678" s="307"/>
      <c r="DV678" s="307"/>
      <c r="DW678" s="307"/>
      <c r="DX678" s="307"/>
      <c r="DY678" s="307"/>
      <c r="DZ678" s="307"/>
      <c r="EA678" s="307"/>
      <c r="EB678" s="307"/>
      <c r="EC678" s="307"/>
      <c r="ED678" s="307"/>
      <c r="EE678" s="307"/>
      <c r="EF678" s="307"/>
      <c r="EG678" s="307"/>
      <c r="EH678" s="307"/>
      <c r="EI678" s="307"/>
      <c r="EJ678" s="307"/>
      <c r="EK678" s="307"/>
      <c r="EL678" s="307"/>
      <c r="EM678" s="307"/>
      <c r="EN678" s="307"/>
      <c r="EO678" s="307"/>
      <c r="EP678" s="307"/>
      <c r="EQ678" s="307"/>
      <c r="ER678" s="307"/>
      <c r="ES678" s="307"/>
      <c r="ET678" s="307"/>
      <c r="EU678" s="390"/>
      <c r="EV678" s="390"/>
      <c r="EW678" s="307"/>
      <c r="EX678" s="307"/>
      <c r="EY678" s="307"/>
      <c r="EZ678" s="307"/>
      <c r="FA678" s="307"/>
      <c r="FB678" s="307"/>
      <c r="FC678" s="307"/>
      <c r="FD678" s="307"/>
      <c r="FE678" s="307"/>
      <c r="FF678" s="307"/>
      <c r="FG678" s="307"/>
      <c r="FH678" s="307"/>
      <c r="FI678" s="307"/>
      <c r="FJ678" s="307"/>
      <c r="FK678" s="307"/>
      <c r="FL678" s="307"/>
      <c r="FM678" s="307"/>
      <c r="FN678" s="307"/>
      <c r="FO678" s="307"/>
      <c r="FP678" s="307"/>
      <c r="FQ678" s="307"/>
      <c r="FR678" s="307"/>
      <c r="FS678" s="307"/>
      <c r="FT678" s="307"/>
      <c r="FU678" s="307"/>
      <c r="FV678" s="307"/>
      <c r="FW678" s="307"/>
      <c r="FX678" s="307"/>
      <c r="FY678" s="307"/>
      <c r="FZ678" s="307"/>
      <c r="GA678" s="307"/>
      <c r="GB678" s="307"/>
      <c r="GC678" s="307"/>
      <c r="GD678" s="307"/>
      <c r="GE678" s="307"/>
      <c r="GF678" s="307"/>
      <c r="GG678" s="307"/>
      <c r="GH678" s="307"/>
      <c r="GI678" s="307"/>
      <c r="GJ678" s="307"/>
      <c r="GK678" s="307"/>
      <c r="GL678" s="307"/>
      <c r="GM678" s="307"/>
      <c r="GN678" s="307"/>
      <c r="GO678" s="307"/>
      <c r="GP678" s="307"/>
      <c r="GQ678" s="307"/>
      <c r="GR678" s="307"/>
      <c r="GS678" s="307"/>
      <c r="GT678" s="307"/>
      <c r="GU678" s="307"/>
      <c r="GV678" s="307"/>
      <c r="GW678" s="307"/>
      <c r="GX678" s="307"/>
      <c r="GY678" s="307"/>
      <c r="GZ678" s="307"/>
      <c r="HA678" s="307"/>
      <c r="HB678" s="307"/>
      <c r="HC678" s="307"/>
      <c r="HD678" s="307"/>
      <c r="HE678" s="307"/>
      <c r="HF678" s="307"/>
      <c r="HG678" s="307"/>
      <c r="HH678" s="307"/>
      <c r="HI678" s="307"/>
      <c r="HJ678" s="307"/>
      <c r="HK678" s="307"/>
      <c r="HL678" s="307"/>
      <c r="HM678" s="307"/>
      <c r="HN678" s="307"/>
      <c r="HO678" s="307"/>
      <c r="HP678" s="307"/>
      <c r="HQ678" s="307"/>
      <c r="HR678" s="307"/>
      <c r="HS678" s="307"/>
      <c r="HT678" s="307"/>
      <c r="HU678" s="307"/>
      <c r="HV678" s="307"/>
      <c r="HW678" s="307"/>
      <c r="HX678" s="307"/>
      <c r="HY678" s="307"/>
      <c r="HZ678" s="307"/>
      <c r="IA678" s="307"/>
      <c r="IB678" s="307"/>
      <c r="IC678" s="307"/>
      <c r="ID678" s="307"/>
      <c r="IE678" s="307"/>
      <c r="IF678" s="307"/>
      <c r="IG678" s="307"/>
      <c r="IH678" s="307"/>
      <c r="II678" s="307"/>
      <c r="IJ678" s="307"/>
      <c r="IK678" s="307"/>
      <c r="IL678" s="307"/>
      <c r="IM678" s="307"/>
      <c r="IN678" s="307"/>
      <c r="IO678" s="307"/>
      <c r="IP678" s="307"/>
      <c r="IQ678" s="307"/>
      <c r="IR678" s="307"/>
      <c r="IS678" s="307"/>
      <c r="IT678" s="307"/>
      <c r="IU678" s="307"/>
      <c r="IV678" s="307"/>
      <c r="IW678" s="307"/>
      <c r="IX678" s="307"/>
      <c r="IY678" s="307"/>
      <c r="IZ678" s="307"/>
      <c r="JA678" s="307"/>
      <c r="JB678" s="307"/>
      <c r="JC678" s="307"/>
      <c r="JD678" s="307"/>
      <c r="JE678" s="307"/>
      <c r="JF678" s="307"/>
      <c r="JG678" s="307"/>
      <c r="JH678" s="307"/>
      <c r="JI678" s="307"/>
      <c r="JJ678" s="307"/>
      <c r="JK678" s="307"/>
      <c r="JL678" s="307"/>
      <c r="JM678" s="307"/>
      <c r="JN678" s="307"/>
      <c r="JO678" s="307"/>
      <c r="JP678" s="307"/>
      <c r="JQ678" s="307"/>
      <c r="JR678" s="307"/>
      <c r="JS678" s="307"/>
      <c r="JT678" s="307"/>
      <c r="JU678" s="307"/>
      <c r="JV678" s="307"/>
      <c r="JW678" s="307"/>
      <c r="JX678" s="307"/>
      <c r="JY678" s="307"/>
      <c r="JZ678" s="307"/>
      <c r="KA678" s="307"/>
      <c r="KB678" s="307"/>
      <c r="KC678" s="307"/>
      <c r="KD678" s="307"/>
      <c r="KE678" s="307"/>
      <c r="KF678" s="307"/>
      <c r="KG678" s="307"/>
      <c r="KH678" s="307"/>
      <c r="KI678" s="307"/>
      <c r="KJ678" s="307"/>
      <c r="KK678" s="307"/>
      <c r="KL678" s="307"/>
      <c r="KM678" s="307"/>
      <c r="KN678" s="307"/>
      <c r="KO678" s="307"/>
      <c r="KP678" s="307"/>
      <c r="KQ678" s="307"/>
      <c r="KR678" s="307"/>
      <c r="KS678" s="307"/>
      <c r="KT678" s="307"/>
    </row>
    <row r="679" spans="14:306" s="56" customFormat="1" ht="15" customHeight="1">
      <c r="N679" s="303"/>
      <c r="O679" s="303"/>
      <c r="P679" s="303"/>
      <c r="Q679" s="303"/>
      <c r="R679" s="303"/>
      <c r="S679" s="303"/>
      <c r="T679" s="303"/>
      <c r="U679" s="303"/>
      <c r="W679" s="303"/>
      <c r="X679" s="303"/>
      <c r="Y679" s="303"/>
      <c r="Z679" s="303"/>
      <c r="AA679" s="303"/>
      <c r="AB679" s="303"/>
      <c r="AC679" s="303"/>
      <c r="AD679" s="303"/>
      <c r="AE679" s="303"/>
      <c r="AG679" s="303"/>
      <c r="AH679" s="303"/>
      <c r="AI679" s="362"/>
      <c r="AJ679" s="362"/>
      <c r="AK679" s="362"/>
      <c r="AL679" s="362"/>
      <c r="AM679" s="362"/>
      <c r="AN679" s="362"/>
      <c r="AO679" s="362"/>
      <c r="AP679" s="362"/>
      <c r="AQ679" s="362"/>
      <c r="AR679" s="362"/>
      <c r="AS679" s="362"/>
      <c r="AT679" s="362"/>
      <c r="AU679" s="362"/>
      <c r="AV679" s="362"/>
      <c r="AW679" s="362"/>
      <c r="AX679" s="362"/>
      <c r="AY679" s="303"/>
      <c r="AZ679" s="303"/>
      <c r="BA679" s="303"/>
      <c r="BB679" s="303"/>
      <c r="BC679" s="303"/>
      <c r="BD679" s="303"/>
      <c r="BE679" s="303"/>
      <c r="BF679" s="303"/>
      <c r="BG679" s="303"/>
      <c r="BH679" s="303"/>
      <c r="BI679" s="303"/>
      <c r="BJ679" s="303"/>
      <c r="BK679" s="303"/>
      <c r="BL679" s="303"/>
      <c r="BM679" s="303"/>
      <c r="BN679" s="303"/>
      <c r="CB679" s="307"/>
      <c r="CC679" s="307"/>
      <c r="CD679" s="307"/>
      <c r="CE679" s="307"/>
      <c r="CF679" s="307"/>
      <c r="CG679" s="307"/>
      <c r="CH679" s="307"/>
      <c r="CI679" s="307"/>
      <c r="CJ679" s="307"/>
      <c r="CK679" s="307"/>
      <c r="CL679" s="307"/>
      <c r="CM679" s="307"/>
      <c r="CN679" s="307"/>
      <c r="CO679" s="307"/>
      <c r="CP679" s="307"/>
      <c r="CQ679" s="307"/>
      <c r="CR679" s="307"/>
      <c r="CS679" s="307"/>
      <c r="CT679" s="307"/>
      <c r="CU679" s="307"/>
      <c r="CV679" s="307"/>
      <c r="CW679" s="307"/>
      <c r="CX679" s="307"/>
      <c r="CY679" s="307"/>
      <c r="CZ679" s="307"/>
      <c r="DA679" s="307"/>
      <c r="DB679" s="307"/>
      <c r="DC679" s="307"/>
      <c r="DD679" s="307"/>
      <c r="DE679" s="307"/>
      <c r="DF679" s="307"/>
      <c r="DG679" s="307"/>
      <c r="DH679" s="307"/>
      <c r="DI679" s="390"/>
      <c r="DJ679" s="390"/>
      <c r="DK679" s="307"/>
      <c r="DL679" s="307"/>
      <c r="DM679" s="307"/>
      <c r="DN679" s="307"/>
      <c r="DO679" s="307"/>
      <c r="DP679" s="307"/>
      <c r="DQ679" s="307"/>
      <c r="DR679" s="307"/>
      <c r="DS679" s="307"/>
      <c r="DT679" s="307"/>
      <c r="DU679" s="307"/>
      <c r="DV679" s="307"/>
      <c r="DW679" s="307"/>
      <c r="DX679" s="307"/>
      <c r="DY679" s="307"/>
      <c r="DZ679" s="307"/>
      <c r="EA679" s="307"/>
      <c r="EB679" s="307"/>
      <c r="EC679" s="307"/>
      <c r="ED679" s="307"/>
      <c r="EE679" s="307"/>
      <c r="EF679" s="307"/>
      <c r="EG679" s="307"/>
      <c r="EH679" s="307"/>
      <c r="EI679" s="307"/>
      <c r="EJ679" s="307"/>
      <c r="EK679" s="307"/>
      <c r="EL679" s="307"/>
      <c r="EM679" s="307"/>
      <c r="EN679" s="307"/>
      <c r="EO679" s="307"/>
      <c r="EP679" s="307"/>
      <c r="EQ679" s="307"/>
      <c r="ER679" s="307"/>
      <c r="ES679" s="307"/>
      <c r="ET679" s="307"/>
      <c r="EU679" s="390"/>
      <c r="EV679" s="390"/>
      <c r="EW679" s="307"/>
      <c r="EX679" s="307"/>
      <c r="EY679" s="307"/>
      <c r="EZ679" s="307"/>
      <c r="FA679" s="307"/>
      <c r="FB679" s="307"/>
      <c r="FC679" s="307"/>
      <c r="FD679" s="307"/>
      <c r="FE679" s="307"/>
      <c r="FF679" s="307"/>
      <c r="FG679" s="307"/>
      <c r="FH679" s="307"/>
      <c r="FI679" s="307"/>
      <c r="FJ679" s="307"/>
      <c r="FK679" s="307"/>
      <c r="FL679" s="307"/>
      <c r="FM679" s="307"/>
      <c r="FN679" s="307"/>
      <c r="FO679" s="307"/>
      <c r="FP679" s="307"/>
      <c r="FQ679" s="307"/>
      <c r="FR679" s="307"/>
      <c r="FS679" s="307"/>
      <c r="FT679" s="307"/>
      <c r="FU679" s="307"/>
      <c r="FV679" s="307"/>
      <c r="FW679" s="307"/>
      <c r="FX679" s="307"/>
      <c r="FY679" s="307"/>
      <c r="FZ679" s="307"/>
      <c r="GA679" s="307"/>
      <c r="GB679" s="307"/>
      <c r="GC679" s="307"/>
      <c r="GD679" s="307"/>
      <c r="GE679" s="307"/>
      <c r="GF679" s="307"/>
      <c r="GG679" s="307"/>
      <c r="GH679" s="307"/>
      <c r="GI679" s="307"/>
      <c r="GJ679" s="307"/>
      <c r="GK679" s="307"/>
      <c r="GL679" s="307"/>
      <c r="GM679" s="307"/>
      <c r="GN679" s="307"/>
      <c r="GO679" s="307"/>
      <c r="GP679" s="307"/>
      <c r="GQ679" s="307"/>
      <c r="GR679" s="307"/>
      <c r="GS679" s="307"/>
      <c r="GT679" s="307"/>
      <c r="GU679" s="307"/>
      <c r="GV679" s="307"/>
      <c r="GW679" s="307"/>
      <c r="GX679" s="307"/>
      <c r="GY679" s="307"/>
      <c r="GZ679" s="307"/>
      <c r="HA679" s="307"/>
      <c r="HB679" s="307"/>
      <c r="HC679" s="307"/>
      <c r="HD679" s="307"/>
      <c r="HE679" s="307"/>
      <c r="HF679" s="307"/>
      <c r="HG679" s="307"/>
      <c r="HH679" s="307"/>
      <c r="HI679" s="307"/>
      <c r="HJ679" s="307"/>
      <c r="HK679" s="307"/>
      <c r="HL679" s="307"/>
      <c r="HM679" s="307"/>
      <c r="HN679" s="307"/>
      <c r="HO679" s="307"/>
      <c r="HP679" s="307"/>
      <c r="HQ679" s="307"/>
      <c r="HR679" s="307"/>
      <c r="HS679" s="307"/>
      <c r="HT679" s="307"/>
      <c r="HU679" s="307"/>
      <c r="HV679" s="307"/>
      <c r="HW679" s="307"/>
      <c r="HX679" s="307"/>
      <c r="HY679" s="307"/>
      <c r="HZ679" s="307"/>
      <c r="IA679" s="307"/>
      <c r="IB679" s="307"/>
      <c r="IC679" s="307"/>
      <c r="ID679" s="307"/>
      <c r="IE679" s="307"/>
      <c r="IF679" s="307"/>
      <c r="IG679" s="307"/>
      <c r="IH679" s="307"/>
      <c r="II679" s="307"/>
      <c r="IJ679" s="307"/>
      <c r="IK679" s="307"/>
      <c r="IL679" s="307"/>
      <c r="IM679" s="307"/>
      <c r="IN679" s="307"/>
      <c r="IO679" s="307"/>
      <c r="IP679" s="307"/>
      <c r="IQ679" s="307"/>
      <c r="IR679" s="307"/>
      <c r="IS679" s="307"/>
      <c r="IT679" s="307"/>
      <c r="IU679" s="307"/>
      <c r="IV679" s="307"/>
      <c r="IW679" s="307"/>
      <c r="IX679" s="307"/>
      <c r="IY679" s="307"/>
      <c r="IZ679" s="307"/>
      <c r="JA679" s="307"/>
      <c r="JB679" s="307"/>
      <c r="JC679" s="307"/>
      <c r="JD679" s="307"/>
      <c r="JE679" s="307"/>
      <c r="JF679" s="307"/>
      <c r="JG679" s="307"/>
      <c r="JH679" s="307"/>
      <c r="JI679" s="307"/>
      <c r="JJ679" s="307"/>
      <c r="JK679" s="307"/>
      <c r="JL679" s="307"/>
      <c r="JM679" s="307"/>
      <c r="JN679" s="307"/>
      <c r="JO679" s="307"/>
      <c r="JP679" s="307"/>
      <c r="JQ679" s="307"/>
      <c r="JR679" s="307"/>
      <c r="JS679" s="307"/>
      <c r="JT679" s="307"/>
      <c r="JU679" s="307"/>
      <c r="JV679" s="307"/>
      <c r="JW679" s="307"/>
      <c r="JX679" s="307"/>
      <c r="JY679" s="307"/>
      <c r="JZ679" s="307"/>
      <c r="KA679" s="307"/>
      <c r="KB679" s="307"/>
      <c r="KC679" s="307"/>
      <c r="KD679" s="307"/>
      <c r="KE679" s="307"/>
      <c r="KF679" s="307"/>
      <c r="KG679" s="307"/>
      <c r="KH679" s="307"/>
      <c r="KI679" s="307"/>
      <c r="KJ679" s="307"/>
      <c r="KK679" s="307"/>
      <c r="KL679" s="307"/>
      <c r="KM679" s="307"/>
      <c r="KN679" s="307"/>
      <c r="KO679" s="307"/>
      <c r="KP679" s="307"/>
      <c r="KQ679" s="307"/>
      <c r="KR679" s="307"/>
      <c r="KS679" s="307"/>
      <c r="KT679" s="307"/>
    </row>
    <row r="680" spans="14:306" s="56" customFormat="1" ht="15" customHeight="1">
      <c r="N680" s="303"/>
      <c r="O680" s="303"/>
      <c r="P680" s="303"/>
      <c r="Q680" s="303"/>
      <c r="R680" s="303"/>
      <c r="S680" s="303"/>
      <c r="T680" s="303"/>
      <c r="U680" s="303"/>
      <c r="W680" s="303"/>
      <c r="X680" s="303"/>
      <c r="Y680" s="303"/>
      <c r="Z680" s="303"/>
      <c r="AA680" s="303"/>
      <c r="AB680" s="303"/>
      <c r="AC680" s="303"/>
      <c r="AD680" s="303"/>
      <c r="AE680" s="303"/>
      <c r="AG680" s="363" t="s">
        <v>917</v>
      </c>
      <c r="AH680" s="363"/>
      <c r="AI680" s="362" t="s">
        <v>918</v>
      </c>
      <c r="AJ680" s="362"/>
      <c r="AK680" s="362"/>
      <c r="AL680" s="362"/>
      <c r="AM680" s="362"/>
      <c r="AN680" s="362"/>
      <c r="AO680" s="362"/>
      <c r="AP680" s="362"/>
      <c r="AQ680" s="362"/>
      <c r="AR680" s="362"/>
      <c r="AS680" s="362"/>
      <c r="AT680" s="362"/>
      <c r="AU680" s="362"/>
      <c r="AV680" s="362"/>
      <c r="AW680" s="362"/>
      <c r="AX680" s="362"/>
      <c r="AY680" s="303"/>
      <c r="AZ680" s="303"/>
      <c r="BA680" s="303"/>
      <c r="BB680" s="303"/>
      <c r="BC680" s="303"/>
      <c r="BD680" s="303"/>
      <c r="BE680" s="303"/>
      <c r="BF680" s="303"/>
      <c r="BG680" s="303"/>
      <c r="BH680" s="303"/>
      <c r="BI680" s="303"/>
      <c r="BJ680" s="303"/>
      <c r="BK680" s="303"/>
      <c r="BL680" s="303"/>
      <c r="BM680" s="303"/>
      <c r="BN680" s="303"/>
      <c r="CB680" s="307"/>
      <c r="CC680" s="307"/>
      <c r="CD680" s="307"/>
      <c r="CE680" s="307"/>
      <c r="CF680" s="307"/>
      <c r="CG680" s="307"/>
      <c r="CH680" s="307"/>
      <c r="CI680" s="307"/>
      <c r="CJ680" s="307"/>
      <c r="CK680" s="307"/>
      <c r="CL680" s="307"/>
      <c r="CM680" s="307"/>
      <c r="CN680" s="307"/>
      <c r="CO680" s="307"/>
      <c r="CP680" s="307"/>
      <c r="CQ680" s="307"/>
      <c r="CR680" s="307"/>
      <c r="CS680" s="307"/>
      <c r="CT680" s="307"/>
      <c r="CU680" s="307"/>
      <c r="CV680" s="307"/>
      <c r="CW680" s="307"/>
      <c r="CX680" s="307"/>
      <c r="CY680" s="307"/>
      <c r="CZ680" s="307"/>
      <c r="DA680" s="307"/>
      <c r="DB680" s="307"/>
      <c r="DC680" s="307"/>
      <c r="DD680" s="307"/>
      <c r="DE680" s="307"/>
      <c r="DF680" s="307"/>
      <c r="DG680" s="307"/>
      <c r="DH680" s="307"/>
      <c r="DI680" s="390"/>
      <c r="DJ680" s="390"/>
      <c r="DK680" s="307"/>
      <c r="DL680" s="307"/>
      <c r="DM680" s="307"/>
      <c r="DN680" s="307"/>
      <c r="DO680" s="307"/>
      <c r="DP680" s="307"/>
      <c r="DQ680" s="307"/>
      <c r="DR680" s="307"/>
      <c r="DS680" s="307"/>
      <c r="DT680" s="307"/>
      <c r="DU680" s="307"/>
      <c r="DV680" s="307"/>
      <c r="DW680" s="307"/>
      <c r="DX680" s="307"/>
      <c r="DY680" s="307"/>
      <c r="DZ680" s="307"/>
      <c r="EA680" s="307"/>
      <c r="EB680" s="307"/>
      <c r="EC680" s="307"/>
      <c r="ED680" s="307"/>
      <c r="EE680" s="307"/>
      <c r="EF680" s="307"/>
      <c r="EG680" s="307"/>
      <c r="EH680" s="307"/>
      <c r="EI680" s="307"/>
      <c r="EJ680" s="307"/>
      <c r="EK680" s="307"/>
      <c r="EL680" s="307"/>
      <c r="EM680" s="307"/>
      <c r="EN680" s="307"/>
      <c r="EO680" s="307"/>
      <c r="EP680" s="307"/>
      <c r="EQ680" s="307"/>
      <c r="ER680" s="307"/>
      <c r="ES680" s="307"/>
      <c r="ET680" s="307"/>
      <c r="EU680" s="390"/>
      <c r="EV680" s="390"/>
      <c r="EW680" s="307"/>
      <c r="EX680" s="307"/>
      <c r="EY680" s="307"/>
      <c r="EZ680" s="307"/>
      <c r="FA680" s="307"/>
      <c r="FB680" s="307"/>
      <c r="FC680" s="307"/>
      <c r="FD680" s="307"/>
      <c r="FE680" s="307"/>
      <c r="FF680" s="307"/>
      <c r="FG680" s="307"/>
      <c r="FH680" s="307"/>
      <c r="FI680" s="307"/>
      <c r="FJ680" s="307"/>
      <c r="FK680" s="307"/>
      <c r="FL680" s="307"/>
      <c r="FM680" s="307"/>
      <c r="FN680" s="307"/>
      <c r="FO680" s="307"/>
      <c r="FP680" s="307"/>
      <c r="FQ680" s="307"/>
      <c r="FR680" s="307"/>
      <c r="FS680" s="307"/>
      <c r="FT680" s="307"/>
      <c r="FU680" s="307"/>
      <c r="FV680" s="307"/>
      <c r="FW680" s="307"/>
      <c r="FX680" s="307"/>
      <c r="FY680" s="307"/>
      <c r="FZ680" s="307"/>
      <c r="GA680" s="307"/>
      <c r="GB680" s="307"/>
      <c r="GC680" s="307"/>
      <c r="GD680" s="307"/>
      <c r="GE680" s="307"/>
      <c r="GF680" s="307"/>
      <c r="GG680" s="307"/>
      <c r="GH680" s="307"/>
      <c r="GI680" s="307"/>
      <c r="GJ680" s="307"/>
      <c r="GK680" s="307"/>
      <c r="GL680" s="307"/>
      <c r="GM680" s="307"/>
      <c r="GN680" s="307"/>
      <c r="GO680" s="307"/>
      <c r="GP680" s="307"/>
      <c r="GQ680" s="307"/>
      <c r="GR680" s="307"/>
      <c r="GS680" s="307"/>
      <c r="GT680" s="307"/>
      <c r="GU680" s="307"/>
      <c r="GV680" s="307"/>
      <c r="GW680" s="307"/>
      <c r="GX680" s="307"/>
      <c r="GY680" s="307"/>
      <c r="GZ680" s="307"/>
      <c r="HA680" s="307"/>
      <c r="HB680" s="307"/>
      <c r="HC680" s="307"/>
      <c r="HD680" s="307"/>
      <c r="HE680" s="307"/>
      <c r="HF680" s="307"/>
      <c r="HG680" s="307"/>
      <c r="HH680" s="307"/>
      <c r="HI680" s="307"/>
      <c r="HJ680" s="307"/>
      <c r="HK680" s="307"/>
      <c r="HL680" s="307"/>
      <c r="HM680" s="307"/>
      <c r="HN680" s="307"/>
      <c r="HO680" s="307"/>
      <c r="HP680" s="307"/>
      <c r="HQ680" s="307"/>
      <c r="HR680" s="307"/>
      <c r="HS680" s="307"/>
      <c r="HT680" s="307"/>
      <c r="HU680" s="307"/>
      <c r="HV680" s="307"/>
      <c r="HW680" s="307"/>
      <c r="HX680" s="307"/>
      <c r="HY680" s="307"/>
      <c r="HZ680" s="307"/>
      <c r="IA680" s="307"/>
      <c r="IB680" s="307"/>
      <c r="IC680" s="307"/>
      <c r="ID680" s="307"/>
      <c r="IE680" s="307"/>
      <c r="IF680" s="307"/>
      <c r="IG680" s="307"/>
      <c r="IH680" s="307"/>
      <c r="II680" s="307"/>
      <c r="IJ680" s="307"/>
      <c r="IK680" s="307"/>
      <c r="IL680" s="307"/>
      <c r="IM680" s="307"/>
      <c r="IN680" s="307"/>
      <c r="IO680" s="307"/>
      <c r="IP680" s="307"/>
      <c r="IQ680" s="307"/>
      <c r="IR680" s="307"/>
      <c r="IS680" s="307"/>
      <c r="IT680" s="307"/>
      <c r="IU680" s="307"/>
      <c r="IV680" s="307"/>
      <c r="IW680" s="307"/>
      <c r="IX680" s="307"/>
      <c r="IY680" s="307"/>
      <c r="IZ680" s="307"/>
      <c r="JA680" s="307"/>
      <c r="JB680" s="307"/>
      <c r="JC680" s="307"/>
      <c r="JD680" s="307"/>
      <c r="JE680" s="307"/>
      <c r="JF680" s="307"/>
      <c r="JG680" s="307"/>
      <c r="JH680" s="307"/>
      <c r="JI680" s="307"/>
      <c r="JJ680" s="307"/>
      <c r="JK680" s="307"/>
      <c r="JL680" s="307"/>
      <c r="JM680" s="307"/>
      <c r="JN680" s="307"/>
      <c r="JO680" s="307"/>
      <c r="JP680" s="307"/>
      <c r="JQ680" s="307"/>
      <c r="JR680" s="307"/>
      <c r="JS680" s="307"/>
      <c r="JT680" s="307"/>
      <c r="JU680" s="307"/>
      <c r="JV680" s="307"/>
      <c r="JW680" s="307"/>
      <c r="JX680" s="307"/>
      <c r="JY680" s="307"/>
      <c r="JZ680" s="307"/>
      <c r="KA680" s="307"/>
      <c r="KB680" s="307"/>
      <c r="KC680" s="307"/>
      <c r="KD680" s="307"/>
      <c r="KE680" s="307"/>
      <c r="KF680" s="307"/>
      <c r="KG680" s="307"/>
      <c r="KH680" s="307"/>
      <c r="KI680" s="307"/>
      <c r="KJ680" s="307"/>
      <c r="KK680" s="307"/>
      <c r="KL680" s="307"/>
      <c r="KM680" s="307"/>
      <c r="KN680" s="307"/>
      <c r="KO680" s="307"/>
      <c r="KP680" s="307"/>
      <c r="KQ680" s="307"/>
      <c r="KR680" s="307"/>
      <c r="KS680" s="307"/>
      <c r="KT680" s="307"/>
    </row>
    <row r="681" spans="14:306" s="56" customFormat="1" ht="15" customHeight="1">
      <c r="N681" s="303"/>
      <c r="O681" s="303"/>
      <c r="P681" s="303"/>
      <c r="Q681" s="303"/>
      <c r="R681" s="303"/>
      <c r="S681" s="303"/>
      <c r="T681" s="303"/>
      <c r="U681" s="303"/>
      <c r="W681" s="303"/>
      <c r="X681" s="303"/>
      <c r="Y681" s="303"/>
      <c r="Z681" s="303"/>
      <c r="AA681" s="303"/>
      <c r="AB681" s="303"/>
      <c r="AC681" s="303"/>
      <c r="AD681" s="303"/>
      <c r="AE681" s="303"/>
      <c r="AG681" s="351" t="s">
        <v>521</v>
      </c>
      <c r="AH681" s="351"/>
      <c r="AI681" s="364"/>
      <c r="AJ681" s="364"/>
      <c r="AK681" s="364"/>
      <c r="AL681" s="364"/>
      <c r="AM681" s="364"/>
      <c r="AN681" s="364"/>
      <c r="AO681" s="364"/>
      <c r="AP681" s="364"/>
      <c r="AQ681" s="364"/>
      <c r="AR681" s="364"/>
      <c r="AS681" s="364"/>
      <c r="AT681" s="364"/>
      <c r="AU681" s="364"/>
      <c r="AV681" s="364"/>
      <c r="AW681" s="364"/>
      <c r="AX681" s="364"/>
      <c r="AY681" s="303"/>
      <c r="AZ681" s="303"/>
      <c r="BA681" s="303"/>
      <c r="BB681" s="303"/>
      <c r="BC681" s="303"/>
      <c r="BD681" s="303"/>
      <c r="BE681" s="303"/>
      <c r="BF681" s="303"/>
      <c r="BG681" s="303"/>
      <c r="BH681" s="303"/>
      <c r="BI681" s="303"/>
      <c r="BJ681" s="303"/>
      <c r="BK681" s="303"/>
      <c r="BL681" s="303"/>
      <c r="BM681" s="303"/>
      <c r="BN681" s="303"/>
      <c r="CB681" s="307"/>
      <c r="CC681" s="307"/>
      <c r="CD681" s="307"/>
      <c r="CE681" s="307"/>
      <c r="CF681" s="307"/>
      <c r="CG681" s="307"/>
      <c r="CH681" s="307"/>
      <c r="CI681" s="307"/>
      <c r="CJ681" s="307"/>
      <c r="CK681" s="307"/>
      <c r="CL681" s="307"/>
      <c r="CM681" s="307"/>
      <c r="CN681" s="307"/>
      <c r="CO681" s="307"/>
      <c r="CP681" s="307"/>
      <c r="CQ681" s="307"/>
      <c r="CR681" s="307"/>
      <c r="CS681" s="307"/>
      <c r="CT681" s="307"/>
      <c r="CU681" s="307"/>
      <c r="CV681" s="307"/>
      <c r="CW681" s="307"/>
      <c r="CX681" s="307"/>
      <c r="CY681" s="307"/>
      <c r="CZ681" s="307"/>
      <c r="DA681" s="307"/>
      <c r="DB681" s="307"/>
      <c r="DC681" s="307"/>
      <c r="DD681" s="307"/>
      <c r="DE681" s="307"/>
      <c r="DF681" s="307"/>
      <c r="DG681" s="307"/>
      <c r="DH681" s="307"/>
      <c r="DI681" s="390"/>
      <c r="DJ681" s="390"/>
      <c r="DK681" s="307"/>
      <c r="DL681" s="307"/>
      <c r="DM681" s="307"/>
      <c r="DN681" s="307"/>
      <c r="DO681" s="307"/>
      <c r="DP681" s="307"/>
      <c r="DQ681" s="307"/>
      <c r="DR681" s="307"/>
      <c r="DS681" s="307"/>
      <c r="DT681" s="307"/>
      <c r="DU681" s="307"/>
      <c r="DV681" s="307"/>
      <c r="DW681" s="307"/>
      <c r="DX681" s="307"/>
      <c r="DY681" s="307"/>
      <c r="DZ681" s="307"/>
      <c r="EA681" s="307"/>
      <c r="EB681" s="307"/>
      <c r="EC681" s="307"/>
      <c r="ED681" s="307"/>
      <c r="EE681" s="307"/>
      <c r="EF681" s="307"/>
      <c r="EG681" s="307"/>
      <c r="EH681" s="307"/>
      <c r="EI681" s="307"/>
      <c r="EJ681" s="307"/>
      <c r="EK681" s="307"/>
      <c r="EL681" s="307"/>
      <c r="EM681" s="307"/>
      <c r="EN681" s="307"/>
      <c r="EO681" s="307"/>
      <c r="EP681" s="307"/>
      <c r="EQ681" s="307"/>
      <c r="ER681" s="307"/>
      <c r="ES681" s="307"/>
      <c r="ET681" s="307"/>
      <c r="EU681" s="390"/>
      <c r="EV681" s="390"/>
      <c r="EW681" s="307"/>
      <c r="EX681" s="307"/>
      <c r="EY681" s="307"/>
      <c r="EZ681" s="307"/>
      <c r="FA681" s="307"/>
      <c r="FB681" s="307"/>
      <c r="FC681" s="307"/>
      <c r="FD681" s="307"/>
      <c r="FE681" s="307"/>
      <c r="FF681" s="307"/>
      <c r="FG681" s="307"/>
      <c r="FH681" s="307"/>
      <c r="FI681" s="307"/>
      <c r="FJ681" s="307"/>
      <c r="FK681" s="307"/>
      <c r="FL681" s="307"/>
      <c r="FM681" s="307"/>
      <c r="FN681" s="307"/>
      <c r="FO681" s="307"/>
      <c r="FP681" s="307"/>
      <c r="FQ681" s="307"/>
      <c r="FR681" s="307"/>
      <c r="FS681" s="307"/>
      <c r="FT681" s="307"/>
      <c r="FU681" s="307"/>
      <c r="FV681" s="307"/>
      <c r="FW681" s="307"/>
      <c r="FX681" s="307"/>
      <c r="FY681" s="307"/>
      <c r="FZ681" s="307"/>
      <c r="GA681" s="307"/>
      <c r="GB681" s="307"/>
      <c r="GC681" s="307"/>
      <c r="GD681" s="307"/>
      <c r="GE681" s="307"/>
      <c r="GF681" s="307"/>
      <c r="GG681" s="307"/>
      <c r="GH681" s="307"/>
      <c r="GI681" s="307"/>
      <c r="GJ681" s="307"/>
      <c r="GK681" s="307"/>
      <c r="GL681" s="307"/>
      <c r="GM681" s="307"/>
      <c r="GN681" s="307"/>
      <c r="GO681" s="307"/>
      <c r="GP681" s="307"/>
      <c r="GQ681" s="307"/>
      <c r="GR681" s="307"/>
      <c r="GS681" s="307"/>
      <c r="GT681" s="307"/>
      <c r="GU681" s="307"/>
      <c r="GV681" s="307"/>
      <c r="GW681" s="307"/>
      <c r="GX681" s="307"/>
      <c r="GY681" s="307"/>
      <c r="GZ681" s="307"/>
      <c r="HA681" s="307"/>
      <c r="HB681" s="307"/>
      <c r="HC681" s="307"/>
      <c r="HD681" s="307"/>
      <c r="HE681" s="307"/>
      <c r="HF681" s="307"/>
      <c r="HG681" s="307"/>
      <c r="HH681" s="307"/>
      <c r="HI681" s="307"/>
      <c r="HJ681" s="307"/>
      <c r="HK681" s="307"/>
      <c r="HL681" s="307"/>
      <c r="HM681" s="307"/>
      <c r="HN681" s="307"/>
      <c r="HO681" s="307"/>
      <c r="HP681" s="307"/>
      <c r="HQ681" s="307"/>
      <c r="HR681" s="307"/>
      <c r="HS681" s="307"/>
      <c r="HT681" s="307"/>
      <c r="HU681" s="307"/>
      <c r="HV681" s="307"/>
      <c r="HW681" s="307"/>
      <c r="HX681" s="307"/>
      <c r="HY681" s="307"/>
      <c r="HZ681" s="307"/>
      <c r="IA681" s="307"/>
      <c r="IB681" s="307"/>
      <c r="IC681" s="307"/>
      <c r="ID681" s="307"/>
      <c r="IE681" s="307"/>
      <c r="IF681" s="307"/>
      <c r="IG681" s="307"/>
      <c r="IH681" s="307"/>
      <c r="II681" s="307"/>
      <c r="IJ681" s="307"/>
      <c r="IK681" s="307"/>
      <c r="IL681" s="307"/>
      <c r="IM681" s="307"/>
      <c r="IN681" s="307"/>
      <c r="IO681" s="307"/>
      <c r="IP681" s="307"/>
      <c r="IQ681" s="307"/>
      <c r="IR681" s="307"/>
      <c r="IS681" s="307"/>
      <c r="IT681" s="307"/>
      <c r="IU681" s="307"/>
      <c r="IV681" s="307"/>
      <c r="IW681" s="307"/>
      <c r="IX681" s="307"/>
      <c r="IY681" s="307"/>
      <c r="IZ681" s="307"/>
      <c r="JA681" s="307"/>
      <c r="JB681" s="307"/>
      <c r="JC681" s="307"/>
      <c r="JD681" s="307"/>
      <c r="JE681" s="307"/>
      <c r="JF681" s="307"/>
      <c r="JG681" s="307"/>
      <c r="JH681" s="307"/>
      <c r="JI681" s="307"/>
      <c r="JJ681" s="307"/>
      <c r="JK681" s="307"/>
      <c r="JL681" s="307"/>
      <c r="JM681" s="307"/>
      <c r="JN681" s="307"/>
      <c r="JO681" s="307"/>
      <c r="JP681" s="307"/>
      <c r="JQ681" s="307"/>
      <c r="JR681" s="307"/>
      <c r="JS681" s="307"/>
      <c r="JT681" s="307"/>
      <c r="JU681" s="307"/>
      <c r="JV681" s="307"/>
      <c r="JW681" s="307"/>
      <c r="JX681" s="307"/>
      <c r="JY681" s="307"/>
      <c r="JZ681" s="307"/>
      <c r="KA681" s="307"/>
      <c r="KB681" s="307"/>
      <c r="KC681" s="307"/>
      <c r="KD681" s="307"/>
      <c r="KE681" s="307"/>
      <c r="KF681" s="307"/>
      <c r="KG681" s="307"/>
      <c r="KH681" s="307"/>
      <c r="KI681" s="307"/>
      <c r="KJ681" s="307"/>
      <c r="KK681" s="307"/>
      <c r="KL681" s="307"/>
      <c r="KM681" s="307"/>
      <c r="KN681" s="307"/>
      <c r="KO681" s="307"/>
      <c r="KP681" s="307"/>
      <c r="KQ681" s="307"/>
      <c r="KR681" s="307"/>
      <c r="KS681" s="307"/>
      <c r="KT681" s="307"/>
    </row>
    <row r="682" spans="14:306" s="56" customFormat="1" ht="15" customHeight="1">
      <c r="N682" s="303"/>
      <c r="O682" s="303"/>
      <c r="P682" s="303"/>
      <c r="Q682" s="303"/>
      <c r="R682" s="303"/>
      <c r="S682" s="303"/>
      <c r="T682" s="303"/>
      <c r="U682" s="303"/>
      <c r="W682" s="303"/>
      <c r="X682" s="303"/>
      <c r="Y682" s="303"/>
      <c r="Z682" s="303"/>
      <c r="AA682" s="303"/>
      <c r="AB682" s="303"/>
      <c r="AC682" s="303"/>
      <c r="AD682" s="303"/>
      <c r="AE682" s="303"/>
      <c r="AG682" s="351"/>
      <c r="AH682" s="351"/>
      <c r="AI682" s="365" t="s">
        <v>522</v>
      </c>
      <c r="AJ682" s="365" t="s">
        <v>523</v>
      </c>
      <c r="AK682" s="365" t="s">
        <v>524</v>
      </c>
      <c r="AL682" s="365" t="s">
        <v>525</v>
      </c>
      <c r="AM682" s="365" t="s">
        <v>526</v>
      </c>
      <c r="AN682" s="365" t="s">
        <v>527</v>
      </c>
      <c r="AO682" s="365" t="s">
        <v>528</v>
      </c>
      <c r="AP682" s="365" t="s">
        <v>529</v>
      </c>
      <c r="AQ682" s="365" t="s">
        <v>530</v>
      </c>
      <c r="AR682" s="365" t="s">
        <v>531</v>
      </c>
      <c r="AS682" s="365" t="s">
        <v>532</v>
      </c>
      <c r="AT682" s="365" t="s">
        <v>533</v>
      </c>
      <c r="AU682" s="365"/>
      <c r="AV682" s="366" t="s">
        <v>534</v>
      </c>
      <c r="AW682" s="365" t="s">
        <v>535</v>
      </c>
      <c r="AX682" s="365" t="s">
        <v>536</v>
      </c>
      <c r="AY682" s="303">
        <f t="shared" ref="AY682:AY700" si="374">IF(AI683="-",AI683,IF(ISNUMBER(AI683),AI683,MID(AI683,1,FIND("-",AI683)-1))+0)</f>
        <v>0</v>
      </c>
      <c r="AZ682" s="303">
        <f t="shared" ref="AZ682:AZ700" si="375">IF(AJ683="-",AJ683,IF(ISNUMBER(AJ683),AJ683,MID(AJ683,1,FIND("-",AJ683)-1))+0)</f>
        <v>0</v>
      </c>
      <c r="BA682" s="303">
        <f t="shared" ref="BA682:BA700" si="376">IF(AK683="-",AK683,IF(ISNUMBER(AK683),AK683,MID(AK683,1,FIND("-",AK683)-1))+0)</f>
        <v>0</v>
      </c>
      <c r="BB682" s="303">
        <f t="shared" ref="BB682:BB700" si="377">IF(AL683="-",AL683,IF(ISNUMBER(AL683),AL683,MID(AL683,1,FIND("-",AL683)-1))+0)</f>
        <v>0</v>
      </c>
      <c r="BC682" s="303">
        <f t="shared" ref="BC682:BC700" si="378">IF(AM683="-",AM683,IF(ISNUMBER(AM683),AM683,MID(AM683,1,FIND("-",AM683)-1))+0)</f>
        <v>0</v>
      </c>
      <c r="BD682" s="303">
        <f t="shared" ref="BD682:BD700" si="379">IF(AN683="-",AN683,IF(ISNUMBER(AN683),AN683,MID(AN683,1,FIND("-",AN683)-1))+0)</f>
        <v>0</v>
      </c>
      <c r="BE682" s="303">
        <f t="shared" ref="BE682:BE700" si="380">IF(AO683="-",AO683,IF(ISNUMBER(AO683),AO683,MID(AO683,1,FIND("-",AO683)-1))+0)</f>
        <v>0</v>
      </c>
      <c r="BF682" s="303">
        <f t="shared" ref="BF682:BF700" si="381">IF(AP683="-",AP683,IF(ISNUMBER(AP683),AP683,MID(AP683,1,FIND("-",AP683)-1))+0)</f>
        <v>0</v>
      </c>
      <c r="BG682" s="303">
        <f t="shared" ref="BG682:BG700" si="382">IF(AQ683="-",AQ683,IF(ISNUMBER(AQ683),AQ683,MID(AQ683,1,FIND("-",AQ683)-1))+0)</f>
        <v>0</v>
      </c>
      <c r="BH682" s="303"/>
      <c r="BI682" s="303">
        <f t="shared" ref="BI682:BI700" si="383">IF(AR683="-",AR683,IF(ISNUMBER(AR683),AR683,MID(AR683,1,FIND("-",AR683)-1))+0)</f>
        <v>0</v>
      </c>
      <c r="BJ682" s="303">
        <f t="shared" ref="BJ682:BJ700" si="384">IF(AS683="-",AS683,IF(ISNUMBER(AS683),AS683,MID(AS683,1,FIND("-",AS683)-1))+0)</f>
        <v>0</v>
      </c>
      <c r="BK682" s="303">
        <f t="shared" ref="BK682:BK700" si="385">IF(AT683="-",AT683,IF(ISNUMBER(AT683),AT683,MID(AT683,1,FIND("-",AT683)-1))+0)</f>
        <v>0</v>
      </c>
      <c r="BL682" s="303">
        <f t="shared" ref="BL682:BL700" si="386">IF(AV683="-",AV683,IF(ISNUMBER(AV683),AV683,MID(AV683,1,FIND("-",AV683)-1))+0)</f>
        <v>0</v>
      </c>
      <c r="BM682" s="303">
        <f t="shared" ref="BM682:BM700" si="387">IF(AW683="-",AW683,IF(ISNUMBER(AW683),AW683,MID(AW683,1,FIND("-",AW683)-1))+0)</f>
        <v>0</v>
      </c>
      <c r="BN682" s="303">
        <f t="shared" ref="BN682:BN700" si="388">IF(AX683="-",AX683,IF(ISNUMBER(AX683),AX683,MID(AX683,1,FIND("-",AX683)-1))+0)</f>
        <v>0</v>
      </c>
      <c r="CB682" s="307"/>
      <c r="CC682" s="307"/>
      <c r="CD682" s="307"/>
      <c r="CE682" s="307"/>
      <c r="CF682" s="307"/>
      <c r="CG682" s="307"/>
      <c r="CH682" s="307"/>
      <c r="CI682" s="307"/>
      <c r="CJ682" s="307"/>
      <c r="CK682" s="307"/>
      <c r="CL682" s="307"/>
      <c r="CM682" s="307"/>
      <c r="CN682" s="307"/>
      <c r="CO682" s="307"/>
      <c r="CP682" s="307"/>
      <c r="CQ682" s="307"/>
      <c r="CR682" s="307"/>
      <c r="CS682" s="307"/>
      <c r="CT682" s="307"/>
      <c r="CU682" s="307"/>
      <c r="CV682" s="307"/>
      <c r="CW682" s="307"/>
      <c r="CX682" s="307"/>
      <c r="CY682" s="307"/>
      <c r="CZ682" s="307"/>
      <c r="DA682" s="307"/>
      <c r="DB682" s="307"/>
      <c r="DC682" s="307"/>
      <c r="DD682" s="307"/>
      <c r="DE682" s="307"/>
      <c r="DF682" s="307"/>
      <c r="DG682" s="307"/>
      <c r="DH682" s="307"/>
      <c r="DI682" s="390"/>
      <c r="DJ682" s="390"/>
      <c r="DK682" s="307"/>
      <c r="DL682" s="307"/>
      <c r="DM682" s="307"/>
      <c r="DN682" s="307"/>
      <c r="DO682" s="307"/>
      <c r="DP682" s="307"/>
      <c r="DQ682" s="307"/>
      <c r="DR682" s="307"/>
      <c r="DS682" s="307"/>
      <c r="DT682" s="307"/>
      <c r="DU682" s="307"/>
      <c r="DV682" s="307"/>
      <c r="DW682" s="307"/>
      <c r="DX682" s="307"/>
      <c r="DY682" s="307"/>
      <c r="DZ682" s="307"/>
      <c r="EA682" s="307"/>
      <c r="EB682" s="307"/>
      <c r="EC682" s="307"/>
      <c r="ED682" s="307"/>
      <c r="EE682" s="307"/>
      <c r="EF682" s="307"/>
      <c r="EG682" s="307"/>
      <c r="EH682" s="307"/>
      <c r="EI682" s="307"/>
      <c r="EJ682" s="307"/>
      <c r="EK682" s="307"/>
      <c r="EL682" s="307"/>
      <c r="EM682" s="307"/>
      <c r="EN682" s="307"/>
      <c r="EO682" s="307"/>
      <c r="EP682" s="307"/>
      <c r="EQ682" s="307"/>
      <c r="ER682" s="307"/>
      <c r="ES682" s="307"/>
      <c r="ET682" s="307"/>
      <c r="EU682" s="390"/>
      <c r="EV682" s="390"/>
      <c r="EW682" s="307"/>
      <c r="EX682" s="307"/>
      <c r="EY682" s="307"/>
      <c r="EZ682" s="307"/>
      <c r="FA682" s="307"/>
      <c r="FB682" s="307"/>
      <c r="FC682" s="307"/>
      <c r="FD682" s="307"/>
      <c r="FE682" s="307"/>
      <c r="FF682" s="307"/>
      <c r="FG682" s="307"/>
      <c r="FH682" s="307"/>
      <c r="FI682" s="307"/>
      <c r="FJ682" s="307"/>
      <c r="FK682" s="307"/>
      <c r="FL682" s="307"/>
      <c r="FM682" s="307"/>
      <c r="FN682" s="307"/>
      <c r="FO682" s="307"/>
      <c r="FP682" s="307"/>
      <c r="FQ682" s="307"/>
      <c r="FR682" s="307"/>
      <c r="FS682" s="307"/>
      <c r="FT682" s="307"/>
      <c r="FU682" s="307"/>
      <c r="FV682" s="307"/>
      <c r="FW682" s="307"/>
      <c r="FX682" s="307"/>
      <c r="FY682" s="307"/>
      <c r="FZ682" s="307"/>
      <c r="GA682" s="307"/>
      <c r="GB682" s="307"/>
      <c r="GC682" s="307"/>
      <c r="GD682" s="307"/>
      <c r="GE682" s="307"/>
      <c r="GF682" s="307"/>
      <c r="GG682" s="307"/>
      <c r="GH682" s="307"/>
      <c r="GI682" s="307"/>
      <c r="GJ682" s="307"/>
      <c r="GK682" s="307"/>
      <c r="GL682" s="307"/>
      <c r="GM682" s="307"/>
      <c r="GN682" s="307"/>
      <c r="GO682" s="307"/>
      <c r="GP682" s="307"/>
      <c r="GQ682" s="307"/>
      <c r="GR682" s="307"/>
      <c r="GS682" s="307"/>
      <c r="GT682" s="307"/>
      <c r="GU682" s="307"/>
      <c r="GV682" s="307"/>
      <c r="GW682" s="307"/>
      <c r="GX682" s="307"/>
      <c r="GY682" s="307"/>
      <c r="GZ682" s="307"/>
      <c r="HA682" s="307"/>
      <c r="HB682" s="307"/>
      <c r="HC682" s="307"/>
      <c r="HD682" s="307"/>
      <c r="HE682" s="307"/>
      <c r="HF682" s="307"/>
      <c r="HG682" s="307"/>
      <c r="HH682" s="307"/>
      <c r="HI682" s="307"/>
      <c r="HJ682" s="307"/>
      <c r="HK682" s="307"/>
      <c r="HL682" s="307"/>
      <c r="HM682" s="307"/>
      <c r="HN682" s="307"/>
      <c r="HO682" s="307"/>
      <c r="HP682" s="307"/>
      <c r="HQ682" s="307"/>
      <c r="HR682" s="307"/>
      <c r="HS682" s="307"/>
      <c r="HT682" s="307"/>
      <c r="HU682" s="307"/>
      <c r="HV682" s="307"/>
      <c r="HW682" s="307"/>
      <c r="HX682" s="307"/>
      <c r="HY682" s="307"/>
      <c r="HZ682" s="307"/>
      <c r="IA682" s="307"/>
      <c r="IB682" s="307"/>
      <c r="IC682" s="307"/>
      <c r="ID682" s="307"/>
      <c r="IE682" s="307"/>
      <c r="IF682" s="307"/>
      <c r="IG682" s="307"/>
      <c r="IH682" s="307"/>
      <c r="II682" s="307"/>
      <c r="IJ682" s="307"/>
      <c r="IK682" s="307"/>
      <c r="IL682" s="307"/>
      <c r="IM682" s="307"/>
      <c r="IN682" s="307"/>
      <c r="IO682" s="307"/>
      <c r="IP682" s="307"/>
      <c r="IQ682" s="307"/>
      <c r="IR682" s="307"/>
      <c r="IS682" s="307"/>
      <c r="IT682" s="307"/>
      <c r="IU682" s="307"/>
      <c r="IV682" s="307"/>
      <c r="IW682" s="307"/>
      <c r="IX682" s="307"/>
      <c r="IY682" s="307"/>
      <c r="IZ682" s="307"/>
      <c r="JA682" s="307"/>
      <c r="JB682" s="307"/>
      <c r="JC682" s="307"/>
      <c r="JD682" s="307"/>
      <c r="JE682" s="307"/>
      <c r="JF682" s="307"/>
      <c r="JG682" s="307"/>
      <c r="JH682" s="307"/>
      <c r="JI682" s="307"/>
      <c r="JJ682" s="307"/>
      <c r="JK682" s="307"/>
      <c r="JL682" s="307"/>
      <c r="JM682" s="307"/>
      <c r="JN682" s="307"/>
      <c r="JO682" s="307"/>
      <c r="JP682" s="307"/>
      <c r="JQ682" s="307"/>
      <c r="JR682" s="307"/>
      <c r="JS682" s="307"/>
      <c r="JT682" s="307"/>
      <c r="JU682" s="307"/>
      <c r="JV682" s="307"/>
      <c r="JW682" s="307"/>
      <c r="JX682" s="307"/>
      <c r="JY682" s="307"/>
      <c r="JZ682" s="307"/>
      <c r="KA682" s="307"/>
      <c r="KB682" s="307"/>
      <c r="KC682" s="307"/>
      <c r="KD682" s="307"/>
      <c r="KE682" s="307"/>
      <c r="KF682" s="307"/>
      <c r="KG682" s="307"/>
      <c r="KH682" s="307"/>
      <c r="KI682" s="307"/>
      <c r="KJ682" s="307"/>
      <c r="KK682" s="307"/>
      <c r="KL682" s="307"/>
      <c r="KM682" s="307"/>
      <c r="KN682" s="307"/>
      <c r="KO682" s="307"/>
      <c r="KP682" s="307"/>
      <c r="KQ682" s="307"/>
      <c r="KR682" s="307"/>
      <c r="KS682" s="307"/>
      <c r="KT682" s="307"/>
    </row>
    <row r="683" spans="14:306" s="56" customFormat="1" ht="15" customHeight="1">
      <c r="N683" s="303"/>
      <c r="O683" s="303"/>
      <c r="P683" s="303"/>
      <c r="Q683" s="303"/>
      <c r="R683" s="303"/>
      <c r="S683" s="303"/>
      <c r="T683" s="303"/>
      <c r="U683" s="303"/>
      <c r="W683" s="303"/>
      <c r="X683" s="303"/>
      <c r="Y683" s="303"/>
      <c r="Z683" s="303"/>
      <c r="AA683" s="303"/>
      <c r="AB683" s="303"/>
      <c r="AC683" s="303"/>
      <c r="AD683" s="303"/>
      <c r="AE683" s="303"/>
      <c r="AG683" s="354">
        <v>1</v>
      </c>
      <c r="AH683" s="354"/>
      <c r="AI683" s="356" t="s">
        <v>107</v>
      </c>
      <c r="AJ683" s="356">
        <v>0</v>
      </c>
      <c r="AK683" s="356" t="s">
        <v>666</v>
      </c>
      <c r="AL683" s="356" t="s">
        <v>286</v>
      </c>
      <c r="AM683" s="356" t="s">
        <v>713</v>
      </c>
      <c r="AN683" s="356" t="s">
        <v>742</v>
      </c>
      <c r="AO683" s="356" t="s">
        <v>286</v>
      </c>
      <c r="AP683" s="356" t="s">
        <v>170</v>
      </c>
      <c r="AQ683" s="356" t="s">
        <v>250</v>
      </c>
      <c r="AR683" s="356" t="s">
        <v>286</v>
      </c>
      <c r="AS683" s="356" t="s">
        <v>596</v>
      </c>
      <c r="AT683" s="356" t="s">
        <v>919</v>
      </c>
      <c r="AU683" s="356"/>
      <c r="AV683" s="356" t="s">
        <v>596</v>
      </c>
      <c r="AW683" s="356" t="s">
        <v>614</v>
      </c>
      <c r="AX683" s="356" t="s">
        <v>306</v>
      </c>
      <c r="AY683" s="303">
        <f t="shared" si="374"/>
        <v>4</v>
      </c>
      <c r="AZ683" s="303">
        <f t="shared" si="375"/>
        <v>1</v>
      </c>
      <c r="BA683" s="303">
        <f t="shared" si="376"/>
        <v>9</v>
      </c>
      <c r="BB683" s="303">
        <f t="shared" si="377"/>
        <v>5</v>
      </c>
      <c r="BC683" s="303">
        <f t="shared" si="378"/>
        <v>21</v>
      </c>
      <c r="BD683" s="303">
        <f t="shared" si="379"/>
        <v>13</v>
      </c>
      <c r="BE683" s="303">
        <f t="shared" si="380"/>
        <v>5</v>
      </c>
      <c r="BF683" s="303">
        <f t="shared" si="381"/>
        <v>7</v>
      </c>
      <c r="BG683" s="303">
        <f t="shared" si="382"/>
        <v>8</v>
      </c>
      <c r="BH683" s="303"/>
      <c r="BI683" s="303">
        <f t="shared" si="383"/>
        <v>5</v>
      </c>
      <c r="BJ683" s="303">
        <f t="shared" si="384"/>
        <v>10</v>
      </c>
      <c r="BK683" s="303">
        <f t="shared" si="385"/>
        <v>31</v>
      </c>
      <c r="BL683" s="303">
        <f t="shared" si="386"/>
        <v>10</v>
      </c>
      <c r="BM683" s="303">
        <f t="shared" si="387"/>
        <v>12</v>
      </c>
      <c r="BN683" s="303">
        <f t="shared" si="388"/>
        <v>6</v>
      </c>
      <c r="CB683" s="307"/>
      <c r="CC683" s="307"/>
      <c r="CD683" s="307"/>
      <c r="CE683" s="307"/>
      <c r="CF683" s="307"/>
      <c r="CG683" s="307"/>
      <c r="CH683" s="307"/>
      <c r="CI683" s="307"/>
      <c r="CJ683" s="307"/>
      <c r="CK683" s="307"/>
      <c r="CL683" s="307"/>
      <c r="CM683" s="307"/>
      <c r="CN683" s="307"/>
      <c r="CO683" s="307"/>
      <c r="CP683" s="307"/>
      <c r="CQ683" s="307"/>
      <c r="CR683" s="307"/>
      <c r="CS683" s="307"/>
      <c r="CT683" s="307"/>
      <c r="CU683" s="307"/>
      <c r="CV683" s="307"/>
      <c r="CW683" s="307"/>
      <c r="CX683" s="307"/>
      <c r="CY683" s="307"/>
      <c r="CZ683" s="307"/>
      <c r="DA683" s="307"/>
      <c r="DB683" s="307"/>
      <c r="DC683" s="307"/>
      <c r="DD683" s="307"/>
      <c r="DE683" s="307"/>
      <c r="DF683" s="307"/>
      <c r="DG683" s="307"/>
      <c r="DH683" s="307"/>
      <c r="DI683" s="390"/>
      <c r="DJ683" s="390"/>
      <c r="DK683" s="307"/>
      <c r="DL683" s="307"/>
      <c r="DM683" s="307"/>
      <c r="DN683" s="307"/>
      <c r="DO683" s="307"/>
      <c r="DP683" s="307"/>
      <c r="DQ683" s="307"/>
      <c r="DR683" s="307"/>
      <c r="DS683" s="307"/>
      <c r="DT683" s="307"/>
      <c r="DU683" s="307"/>
      <c r="DV683" s="307"/>
      <c r="DW683" s="307"/>
      <c r="DX683" s="307"/>
      <c r="DY683" s="307"/>
      <c r="DZ683" s="307"/>
      <c r="EA683" s="307"/>
      <c r="EB683" s="307"/>
      <c r="EC683" s="307"/>
      <c r="ED683" s="307"/>
      <c r="EE683" s="307"/>
      <c r="EF683" s="307"/>
      <c r="EG683" s="307"/>
      <c r="EH683" s="307"/>
      <c r="EI683" s="307"/>
      <c r="EJ683" s="307"/>
      <c r="EK683" s="307"/>
      <c r="EL683" s="307"/>
      <c r="EM683" s="307"/>
      <c r="EN683" s="307"/>
      <c r="EO683" s="307"/>
      <c r="EP683" s="307"/>
      <c r="EQ683" s="307"/>
      <c r="ER683" s="307"/>
      <c r="ES683" s="307"/>
      <c r="ET683" s="307"/>
      <c r="EU683" s="390"/>
      <c r="EV683" s="390"/>
      <c r="EW683" s="307"/>
      <c r="EX683" s="307"/>
      <c r="EY683" s="307"/>
      <c r="EZ683" s="307"/>
      <c r="FA683" s="307"/>
      <c r="FB683" s="307"/>
      <c r="FC683" s="307"/>
      <c r="FD683" s="307"/>
      <c r="FE683" s="307"/>
      <c r="FF683" s="307"/>
      <c r="FG683" s="307"/>
      <c r="FH683" s="307"/>
      <c r="FI683" s="307"/>
      <c r="FJ683" s="307"/>
      <c r="FK683" s="307"/>
      <c r="FL683" s="307"/>
      <c r="FM683" s="307"/>
      <c r="FN683" s="307"/>
      <c r="FO683" s="307"/>
      <c r="FP683" s="307"/>
      <c r="FQ683" s="307"/>
      <c r="FR683" s="307"/>
      <c r="FS683" s="307"/>
      <c r="FT683" s="307"/>
      <c r="FU683" s="307"/>
      <c r="FV683" s="307"/>
      <c r="FW683" s="307"/>
      <c r="FX683" s="307"/>
      <c r="FY683" s="307"/>
      <c r="FZ683" s="307"/>
      <c r="GA683" s="307"/>
      <c r="GB683" s="307"/>
      <c r="GC683" s="307"/>
      <c r="GD683" s="307"/>
      <c r="GE683" s="307"/>
      <c r="GF683" s="307"/>
      <c r="GG683" s="307"/>
      <c r="GH683" s="307"/>
      <c r="GI683" s="307"/>
      <c r="GJ683" s="307"/>
      <c r="GK683" s="307"/>
      <c r="GL683" s="307"/>
      <c r="GM683" s="307"/>
      <c r="GN683" s="307"/>
      <c r="GO683" s="307"/>
      <c r="GP683" s="307"/>
      <c r="GQ683" s="307"/>
      <c r="GR683" s="307"/>
      <c r="GS683" s="307"/>
      <c r="GT683" s="307"/>
      <c r="GU683" s="307"/>
      <c r="GV683" s="307"/>
      <c r="GW683" s="307"/>
      <c r="GX683" s="307"/>
      <c r="GY683" s="307"/>
      <c r="GZ683" s="307"/>
      <c r="HA683" s="307"/>
      <c r="HB683" s="307"/>
      <c r="HC683" s="307"/>
      <c r="HD683" s="307"/>
      <c r="HE683" s="307"/>
      <c r="HF683" s="307"/>
      <c r="HG683" s="307"/>
      <c r="HH683" s="307"/>
      <c r="HI683" s="307"/>
      <c r="HJ683" s="307"/>
      <c r="HK683" s="307"/>
      <c r="HL683" s="307"/>
      <c r="HM683" s="307"/>
      <c r="HN683" s="307"/>
      <c r="HO683" s="307"/>
      <c r="HP683" s="307"/>
      <c r="HQ683" s="307"/>
      <c r="HR683" s="307"/>
      <c r="HS683" s="307"/>
      <c r="HT683" s="307"/>
      <c r="HU683" s="307"/>
      <c r="HV683" s="307"/>
      <c r="HW683" s="307"/>
      <c r="HX683" s="307"/>
      <c r="HY683" s="307"/>
      <c r="HZ683" s="307"/>
      <c r="IA683" s="307"/>
      <c r="IB683" s="307"/>
      <c r="IC683" s="307"/>
      <c r="ID683" s="307"/>
      <c r="IE683" s="307"/>
      <c r="IF683" s="307"/>
      <c r="IG683" s="307"/>
      <c r="IH683" s="307"/>
      <c r="II683" s="307"/>
      <c r="IJ683" s="307"/>
      <c r="IK683" s="307"/>
      <c r="IL683" s="307"/>
      <c r="IM683" s="307"/>
      <c r="IN683" s="307"/>
      <c r="IO683" s="307"/>
      <c r="IP683" s="307"/>
      <c r="IQ683" s="307"/>
      <c r="IR683" s="307"/>
      <c r="IS683" s="307"/>
      <c r="IT683" s="307"/>
      <c r="IU683" s="307"/>
      <c r="IV683" s="307"/>
      <c r="IW683" s="307"/>
      <c r="IX683" s="307"/>
      <c r="IY683" s="307"/>
      <c r="IZ683" s="307"/>
      <c r="JA683" s="307"/>
      <c r="JB683" s="307"/>
      <c r="JC683" s="307"/>
      <c r="JD683" s="307"/>
      <c r="JE683" s="307"/>
      <c r="JF683" s="307"/>
      <c r="JG683" s="307"/>
      <c r="JH683" s="307"/>
      <c r="JI683" s="307"/>
      <c r="JJ683" s="307"/>
      <c r="JK683" s="307"/>
      <c r="JL683" s="307"/>
      <c r="JM683" s="307"/>
      <c r="JN683" s="307"/>
      <c r="JO683" s="307"/>
      <c r="JP683" s="307"/>
      <c r="JQ683" s="307"/>
      <c r="JR683" s="307"/>
      <c r="JS683" s="307"/>
      <c r="JT683" s="307"/>
      <c r="JU683" s="307"/>
      <c r="JV683" s="307"/>
      <c r="JW683" s="307"/>
      <c r="JX683" s="307"/>
      <c r="JY683" s="307"/>
      <c r="JZ683" s="307"/>
      <c r="KA683" s="307"/>
      <c r="KB683" s="307"/>
      <c r="KC683" s="307"/>
      <c r="KD683" s="307"/>
      <c r="KE683" s="307"/>
      <c r="KF683" s="307"/>
      <c r="KG683" s="307"/>
      <c r="KH683" s="307"/>
      <c r="KI683" s="307"/>
      <c r="KJ683" s="307"/>
      <c r="KK683" s="307"/>
      <c r="KL683" s="307"/>
      <c r="KM683" s="307"/>
      <c r="KN683" s="307"/>
      <c r="KO683" s="307"/>
      <c r="KP683" s="307"/>
      <c r="KQ683" s="307"/>
      <c r="KR683" s="307"/>
      <c r="KS683" s="307"/>
      <c r="KT683" s="307"/>
    </row>
    <row r="684" spans="14:306" s="56" customFormat="1" ht="15" customHeight="1">
      <c r="N684" s="303"/>
      <c r="O684" s="303"/>
      <c r="P684" s="303"/>
      <c r="Q684" s="303"/>
      <c r="R684" s="303"/>
      <c r="S684" s="303"/>
      <c r="T684" s="303"/>
      <c r="U684" s="303"/>
      <c r="W684" s="303"/>
      <c r="X684" s="303"/>
      <c r="Y684" s="303"/>
      <c r="Z684" s="303"/>
      <c r="AA684" s="303"/>
      <c r="AB684" s="303"/>
      <c r="AC684" s="303"/>
      <c r="AD684" s="303"/>
      <c r="AE684" s="303"/>
      <c r="AG684" s="354">
        <v>2</v>
      </c>
      <c r="AH684" s="354"/>
      <c r="AI684" s="356" t="s">
        <v>171</v>
      </c>
      <c r="AJ684" s="359">
        <v>1</v>
      </c>
      <c r="AK684" s="359">
        <v>9</v>
      </c>
      <c r="AL684" s="356" t="s">
        <v>58</v>
      </c>
      <c r="AM684" s="356" t="s">
        <v>86</v>
      </c>
      <c r="AN684" s="356" t="s">
        <v>244</v>
      </c>
      <c r="AO684" s="356" t="s">
        <v>58</v>
      </c>
      <c r="AP684" s="356" t="s">
        <v>72</v>
      </c>
      <c r="AQ684" s="356" t="s">
        <v>66</v>
      </c>
      <c r="AR684" s="356" t="s">
        <v>58</v>
      </c>
      <c r="AS684" s="356" t="s">
        <v>68</v>
      </c>
      <c r="AT684" s="356" t="s">
        <v>920</v>
      </c>
      <c r="AU684" s="356"/>
      <c r="AV684" s="359">
        <v>10</v>
      </c>
      <c r="AW684" s="356" t="s">
        <v>156</v>
      </c>
      <c r="AX684" s="405">
        <v>6</v>
      </c>
      <c r="AY684" s="303">
        <f t="shared" si="374"/>
        <v>7</v>
      </c>
      <c r="AZ684" s="303">
        <f t="shared" si="375"/>
        <v>2</v>
      </c>
      <c r="BA684" s="303">
        <f t="shared" si="376"/>
        <v>10</v>
      </c>
      <c r="BB684" s="303">
        <f t="shared" si="377"/>
        <v>7</v>
      </c>
      <c r="BC684" s="303">
        <f t="shared" si="378"/>
        <v>24</v>
      </c>
      <c r="BD684" s="303">
        <f t="shared" si="379"/>
        <v>16</v>
      </c>
      <c r="BE684" s="303">
        <f t="shared" si="380"/>
        <v>7</v>
      </c>
      <c r="BF684" s="303">
        <f t="shared" si="381"/>
        <v>9</v>
      </c>
      <c r="BG684" s="303">
        <f t="shared" si="382"/>
        <v>10</v>
      </c>
      <c r="BH684" s="303"/>
      <c r="BI684" s="303">
        <f t="shared" si="383"/>
        <v>7</v>
      </c>
      <c r="BJ684" s="303">
        <f t="shared" si="384"/>
        <v>12</v>
      </c>
      <c r="BK684" s="303">
        <f t="shared" si="385"/>
        <v>38</v>
      </c>
      <c r="BL684" s="303">
        <f t="shared" si="386"/>
        <v>11</v>
      </c>
      <c r="BM684" s="303">
        <f t="shared" si="387"/>
        <v>14</v>
      </c>
      <c r="BN684" s="303">
        <f t="shared" si="388"/>
        <v>7</v>
      </c>
      <c r="CB684" s="307"/>
      <c r="CC684" s="307"/>
      <c r="CD684" s="307"/>
      <c r="CE684" s="307"/>
      <c r="CF684" s="307"/>
      <c r="CG684" s="307"/>
      <c r="CH684" s="307"/>
      <c r="CI684" s="307"/>
      <c r="CJ684" s="307"/>
      <c r="CK684" s="307"/>
      <c r="CL684" s="307"/>
      <c r="CM684" s="307"/>
      <c r="CN684" s="307"/>
      <c r="CO684" s="307"/>
      <c r="CP684" s="307"/>
      <c r="CQ684" s="307"/>
      <c r="CR684" s="307"/>
      <c r="CS684" s="307"/>
      <c r="CT684" s="307"/>
      <c r="CU684" s="307"/>
      <c r="CV684" s="307"/>
      <c r="CW684" s="307"/>
      <c r="CX684" s="307"/>
      <c r="CY684" s="307"/>
      <c r="CZ684" s="307"/>
      <c r="DA684" s="307"/>
      <c r="DB684" s="307"/>
      <c r="DC684" s="307"/>
      <c r="DD684" s="307"/>
      <c r="DE684" s="307"/>
      <c r="DF684" s="307"/>
      <c r="DG684" s="307"/>
      <c r="DH684" s="307"/>
      <c r="DI684" s="390"/>
      <c r="DJ684" s="390"/>
      <c r="DK684" s="307"/>
      <c r="DL684" s="307"/>
      <c r="DM684" s="307"/>
      <c r="DN684" s="307"/>
      <c r="DO684" s="307"/>
      <c r="DP684" s="307"/>
      <c r="DQ684" s="307"/>
      <c r="DR684" s="307"/>
      <c r="DS684" s="307"/>
      <c r="DT684" s="307"/>
      <c r="DU684" s="307"/>
      <c r="DV684" s="307"/>
      <c r="DW684" s="307"/>
      <c r="DX684" s="307"/>
      <c r="DY684" s="307"/>
      <c r="DZ684" s="307"/>
      <c r="EA684" s="307"/>
      <c r="EB684" s="307"/>
      <c r="EC684" s="307"/>
      <c r="ED684" s="307"/>
      <c r="EE684" s="307"/>
      <c r="EF684" s="307"/>
      <c r="EG684" s="307"/>
      <c r="EH684" s="307"/>
      <c r="EI684" s="307"/>
      <c r="EJ684" s="307"/>
      <c r="EK684" s="307"/>
      <c r="EL684" s="307"/>
      <c r="EM684" s="307"/>
      <c r="EN684" s="307"/>
      <c r="EO684" s="307"/>
      <c r="EP684" s="307"/>
      <c r="EQ684" s="307"/>
      <c r="ER684" s="307"/>
      <c r="ES684" s="307"/>
      <c r="ET684" s="307"/>
      <c r="EU684" s="390"/>
      <c r="EV684" s="390"/>
      <c r="EW684" s="307"/>
      <c r="EX684" s="307"/>
      <c r="EY684" s="307"/>
      <c r="EZ684" s="307"/>
      <c r="FA684" s="307"/>
      <c r="FB684" s="307"/>
      <c r="FC684" s="307"/>
      <c r="FD684" s="307"/>
      <c r="FE684" s="307"/>
      <c r="FF684" s="307"/>
      <c r="FG684" s="307"/>
      <c r="FH684" s="307"/>
      <c r="FI684" s="307"/>
      <c r="FJ684" s="307"/>
      <c r="FK684" s="307"/>
      <c r="FL684" s="307"/>
      <c r="FM684" s="307"/>
      <c r="FN684" s="307"/>
      <c r="FO684" s="307"/>
      <c r="FP684" s="307"/>
      <c r="FQ684" s="307"/>
      <c r="FR684" s="307"/>
      <c r="FS684" s="307"/>
      <c r="FT684" s="307"/>
      <c r="FU684" s="307"/>
      <c r="FV684" s="307"/>
      <c r="FW684" s="307"/>
      <c r="FX684" s="307"/>
      <c r="FY684" s="307"/>
      <c r="FZ684" s="307"/>
      <c r="GA684" s="307"/>
      <c r="GB684" s="307"/>
      <c r="GC684" s="307"/>
      <c r="GD684" s="307"/>
      <c r="GE684" s="307"/>
      <c r="GF684" s="307"/>
      <c r="GG684" s="307"/>
      <c r="GH684" s="307"/>
      <c r="GI684" s="307"/>
      <c r="GJ684" s="307"/>
      <c r="GK684" s="307"/>
      <c r="GL684" s="307"/>
      <c r="GM684" s="307"/>
      <c r="GN684" s="307"/>
      <c r="GO684" s="307"/>
      <c r="GP684" s="307"/>
      <c r="GQ684" s="307"/>
      <c r="GR684" s="307"/>
      <c r="GS684" s="307"/>
      <c r="GT684" s="307"/>
      <c r="GU684" s="307"/>
      <c r="GV684" s="307"/>
      <c r="GW684" s="307"/>
      <c r="GX684" s="307"/>
      <c r="GY684" s="307"/>
      <c r="GZ684" s="307"/>
      <c r="HA684" s="307"/>
      <c r="HB684" s="307"/>
      <c r="HC684" s="307"/>
      <c r="HD684" s="307"/>
      <c r="HE684" s="307"/>
      <c r="HF684" s="307"/>
      <c r="HG684" s="307"/>
      <c r="HH684" s="307"/>
      <c r="HI684" s="307"/>
      <c r="HJ684" s="307"/>
      <c r="HK684" s="307"/>
      <c r="HL684" s="307"/>
      <c r="HM684" s="307"/>
      <c r="HN684" s="307"/>
      <c r="HO684" s="307"/>
      <c r="HP684" s="307"/>
      <c r="HQ684" s="307"/>
      <c r="HR684" s="307"/>
      <c r="HS684" s="307"/>
      <c r="HT684" s="307"/>
      <c r="HU684" s="307"/>
      <c r="HV684" s="307"/>
      <c r="HW684" s="307"/>
      <c r="HX684" s="307"/>
      <c r="HY684" s="307"/>
      <c r="HZ684" s="307"/>
      <c r="IA684" s="307"/>
      <c r="IB684" s="307"/>
      <c r="IC684" s="307"/>
      <c r="ID684" s="307"/>
      <c r="IE684" s="307"/>
      <c r="IF684" s="307"/>
      <c r="IG684" s="307"/>
      <c r="IH684" s="307"/>
      <c r="II684" s="307"/>
      <c r="IJ684" s="307"/>
      <c r="IK684" s="307"/>
      <c r="IL684" s="307"/>
      <c r="IM684" s="307"/>
      <c r="IN684" s="307"/>
      <c r="IO684" s="307"/>
      <c r="IP684" s="307"/>
      <c r="IQ684" s="307"/>
      <c r="IR684" s="307"/>
      <c r="IS684" s="307"/>
      <c r="IT684" s="307"/>
      <c r="IU684" s="307"/>
      <c r="IV684" s="307"/>
      <c r="IW684" s="307"/>
      <c r="IX684" s="307"/>
      <c r="IY684" s="307"/>
      <c r="IZ684" s="307"/>
      <c r="JA684" s="307"/>
      <c r="JB684" s="307"/>
      <c r="JC684" s="307"/>
      <c r="JD684" s="307"/>
      <c r="JE684" s="307"/>
      <c r="JF684" s="307"/>
      <c r="JG684" s="307"/>
      <c r="JH684" s="307"/>
      <c r="JI684" s="307"/>
      <c r="JJ684" s="307"/>
      <c r="JK684" s="307"/>
      <c r="JL684" s="307"/>
      <c r="JM684" s="307"/>
      <c r="JN684" s="307"/>
      <c r="JO684" s="307"/>
      <c r="JP684" s="307"/>
      <c r="JQ684" s="307"/>
      <c r="JR684" s="307"/>
      <c r="JS684" s="307"/>
      <c r="JT684" s="307"/>
      <c r="JU684" s="307"/>
      <c r="JV684" s="307"/>
      <c r="JW684" s="307"/>
      <c r="JX684" s="307"/>
      <c r="JY684" s="307"/>
      <c r="JZ684" s="307"/>
      <c r="KA684" s="307"/>
      <c r="KB684" s="307"/>
      <c r="KC684" s="307"/>
      <c r="KD684" s="307"/>
      <c r="KE684" s="307"/>
      <c r="KF684" s="307"/>
      <c r="KG684" s="307"/>
      <c r="KH684" s="307"/>
      <c r="KI684" s="307"/>
      <c r="KJ684" s="307"/>
      <c r="KK684" s="307"/>
      <c r="KL684" s="307"/>
      <c r="KM684" s="307"/>
      <c r="KN684" s="307"/>
      <c r="KO684" s="307"/>
      <c r="KP684" s="307"/>
      <c r="KQ684" s="307"/>
      <c r="KR684" s="307"/>
      <c r="KS684" s="307"/>
      <c r="KT684" s="307"/>
    </row>
    <row r="685" spans="14:306" s="56" customFormat="1" ht="15" customHeight="1">
      <c r="N685" s="303"/>
      <c r="O685" s="303"/>
      <c r="P685" s="303"/>
      <c r="Q685" s="303"/>
      <c r="R685" s="303"/>
      <c r="S685" s="303"/>
      <c r="T685" s="303"/>
      <c r="U685" s="303"/>
      <c r="W685" s="303"/>
      <c r="X685" s="303"/>
      <c r="Y685" s="303"/>
      <c r="Z685" s="303"/>
      <c r="AA685" s="303"/>
      <c r="AB685" s="303"/>
      <c r="AC685" s="303"/>
      <c r="AD685" s="303"/>
      <c r="AE685" s="303"/>
      <c r="AG685" s="354">
        <v>3</v>
      </c>
      <c r="AH685" s="354"/>
      <c r="AI685" s="356" t="s">
        <v>291</v>
      </c>
      <c r="AJ685" s="356" t="s">
        <v>112</v>
      </c>
      <c r="AK685" s="359">
        <v>10</v>
      </c>
      <c r="AL685" s="356" t="s">
        <v>72</v>
      </c>
      <c r="AM685" s="356" t="s">
        <v>263</v>
      </c>
      <c r="AN685" s="356" t="s">
        <v>119</v>
      </c>
      <c r="AO685" s="356" t="s">
        <v>72</v>
      </c>
      <c r="AP685" s="356" t="s">
        <v>113</v>
      </c>
      <c r="AQ685" s="356" t="s">
        <v>68</v>
      </c>
      <c r="AR685" s="356" t="s">
        <v>72</v>
      </c>
      <c r="AS685" s="356" t="s">
        <v>73</v>
      </c>
      <c r="AT685" s="356" t="s">
        <v>884</v>
      </c>
      <c r="AU685" s="356"/>
      <c r="AV685" s="359">
        <v>11</v>
      </c>
      <c r="AW685" s="356" t="s">
        <v>157</v>
      </c>
      <c r="AX685" s="405">
        <v>7</v>
      </c>
      <c r="AY685" s="303">
        <f t="shared" si="374"/>
        <v>11</v>
      </c>
      <c r="AZ685" s="303">
        <f t="shared" si="375"/>
        <v>4</v>
      </c>
      <c r="BA685" s="303" t="str">
        <f t="shared" si="376"/>
        <v>-</v>
      </c>
      <c r="BB685" s="303">
        <f t="shared" si="377"/>
        <v>9</v>
      </c>
      <c r="BC685" s="303">
        <f t="shared" si="378"/>
        <v>27</v>
      </c>
      <c r="BD685" s="303">
        <f t="shared" si="379"/>
        <v>19</v>
      </c>
      <c r="BE685" s="303">
        <f t="shared" si="380"/>
        <v>9</v>
      </c>
      <c r="BF685" s="303">
        <f t="shared" si="381"/>
        <v>11</v>
      </c>
      <c r="BG685" s="303">
        <f t="shared" si="382"/>
        <v>12</v>
      </c>
      <c r="BH685" s="303"/>
      <c r="BI685" s="303">
        <f t="shared" si="383"/>
        <v>9</v>
      </c>
      <c r="BJ685" s="303">
        <f t="shared" si="384"/>
        <v>15</v>
      </c>
      <c r="BK685" s="303">
        <f t="shared" si="385"/>
        <v>45</v>
      </c>
      <c r="BL685" s="303">
        <f t="shared" si="386"/>
        <v>12</v>
      </c>
      <c r="BM685" s="303">
        <f t="shared" si="387"/>
        <v>16</v>
      </c>
      <c r="BN685" s="303">
        <f t="shared" si="388"/>
        <v>8</v>
      </c>
      <c r="CB685" s="307"/>
      <c r="CC685" s="307"/>
      <c r="CD685" s="307"/>
      <c r="CE685" s="307"/>
      <c r="CF685" s="307"/>
      <c r="CG685" s="307"/>
      <c r="CH685" s="307"/>
      <c r="CI685" s="307"/>
      <c r="CJ685" s="307"/>
      <c r="CK685" s="307"/>
      <c r="CL685" s="307"/>
      <c r="CM685" s="307"/>
      <c r="CN685" s="307"/>
      <c r="CO685" s="307"/>
      <c r="CP685" s="307"/>
      <c r="CQ685" s="307"/>
      <c r="CR685" s="307"/>
      <c r="CS685" s="307"/>
      <c r="CT685" s="307"/>
      <c r="CU685" s="307"/>
      <c r="CV685" s="307"/>
      <c r="CW685" s="307"/>
      <c r="CX685" s="307"/>
      <c r="CY685" s="307"/>
      <c r="CZ685" s="307"/>
      <c r="DA685" s="307"/>
      <c r="DB685" s="307"/>
      <c r="DC685" s="307"/>
      <c r="DD685" s="307"/>
      <c r="DE685" s="307"/>
      <c r="DF685" s="307"/>
      <c r="DG685" s="307"/>
      <c r="DH685" s="307"/>
      <c r="DI685" s="390"/>
      <c r="DJ685" s="390"/>
      <c r="DK685" s="307"/>
      <c r="DL685" s="307"/>
      <c r="DM685" s="307"/>
      <c r="DN685" s="307"/>
      <c r="DO685" s="307"/>
      <c r="DP685" s="307"/>
      <c r="DQ685" s="307"/>
      <c r="DR685" s="307"/>
      <c r="DS685" s="307"/>
      <c r="DT685" s="307"/>
      <c r="DU685" s="307"/>
      <c r="DV685" s="307"/>
      <c r="DW685" s="307"/>
      <c r="DX685" s="307"/>
      <c r="DY685" s="307"/>
      <c r="DZ685" s="307"/>
      <c r="EA685" s="307"/>
      <c r="EB685" s="307"/>
      <c r="EC685" s="307"/>
      <c r="ED685" s="307"/>
      <c r="EE685" s="307"/>
      <c r="EF685" s="307"/>
      <c r="EG685" s="307"/>
      <c r="EH685" s="307"/>
      <c r="EI685" s="307"/>
      <c r="EJ685" s="307"/>
      <c r="EK685" s="307"/>
      <c r="EL685" s="307"/>
      <c r="EM685" s="307"/>
      <c r="EN685" s="307"/>
      <c r="EO685" s="307"/>
      <c r="EP685" s="307"/>
      <c r="EQ685" s="307"/>
      <c r="ER685" s="307"/>
      <c r="ES685" s="307"/>
      <c r="ET685" s="307"/>
      <c r="EU685" s="390"/>
      <c r="EV685" s="390"/>
      <c r="EW685" s="307"/>
      <c r="EX685" s="307"/>
      <c r="EY685" s="307"/>
      <c r="EZ685" s="307"/>
      <c r="FA685" s="307"/>
      <c r="FB685" s="307"/>
      <c r="FC685" s="307"/>
      <c r="FD685" s="307"/>
      <c r="FE685" s="307"/>
      <c r="FF685" s="307"/>
      <c r="FG685" s="307"/>
      <c r="FH685" s="307"/>
      <c r="FI685" s="307"/>
      <c r="FJ685" s="307"/>
      <c r="FK685" s="307"/>
      <c r="FL685" s="307"/>
      <c r="FM685" s="307"/>
      <c r="FN685" s="307"/>
      <c r="FO685" s="307"/>
      <c r="FP685" s="307"/>
      <c r="FQ685" s="307"/>
      <c r="FR685" s="307"/>
      <c r="FS685" s="307"/>
      <c r="FT685" s="307"/>
      <c r="FU685" s="307"/>
      <c r="FV685" s="307"/>
      <c r="FW685" s="307"/>
      <c r="FX685" s="307"/>
      <c r="FY685" s="307"/>
      <c r="FZ685" s="307"/>
      <c r="GA685" s="307"/>
      <c r="GB685" s="307"/>
      <c r="GC685" s="307"/>
      <c r="GD685" s="307"/>
      <c r="GE685" s="307"/>
      <c r="GF685" s="307"/>
      <c r="GG685" s="307"/>
      <c r="GH685" s="307"/>
      <c r="GI685" s="307"/>
      <c r="GJ685" s="307"/>
      <c r="GK685" s="307"/>
      <c r="GL685" s="307"/>
      <c r="GM685" s="307"/>
      <c r="GN685" s="307"/>
      <c r="GO685" s="307"/>
      <c r="GP685" s="307"/>
      <c r="GQ685" s="307"/>
      <c r="GR685" s="307"/>
      <c r="GS685" s="307"/>
      <c r="GT685" s="307"/>
      <c r="GU685" s="307"/>
      <c r="GV685" s="307"/>
      <c r="GW685" s="307"/>
      <c r="GX685" s="307"/>
      <c r="GY685" s="307"/>
      <c r="GZ685" s="307"/>
      <c r="HA685" s="307"/>
      <c r="HB685" s="307"/>
      <c r="HC685" s="307"/>
      <c r="HD685" s="307"/>
      <c r="HE685" s="307"/>
      <c r="HF685" s="307"/>
      <c r="HG685" s="307"/>
      <c r="HH685" s="307"/>
      <c r="HI685" s="307"/>
      <c r="HJ685" s="307"/>
      <c r="HK685" s="307"/>
      <c r="HL685" s="307"/>
      <c r="HM685" s="307"/>
      <c r="HN685" s="307"/>
      <c r="HO685" s="307"/>
      <c r="HP685" s="307"/>
      <c r="HQ685" s="307"/>
      <c r="HR685" s="307"/>
      <c r="HS685" s="307"/>
      <c r="HT685" s="307"/>
      <c r="HU685" s="307"/>
      <c r="HV685" s="307"/>
      <c r="HW685" s="307"/>
      <c r="HX685" s="307"/>
      <c r="HY685" s="307"/>
      <c r="HZ685" s="307"/>
      <c r="IA685" s="307"/>
      <c r="IB685" s="307"/>
      <c r="IC685" s="307"/>
      <c r="ID685" s="307"/>
      <c r="IE685" s="307"/>
      <c r="IF685" s="307"/>
      <c r="IG685" s="307"/>
      <c r="IH685" s="307"/>
      <c r="II685" s="307"/>
      <c r="IJ685" s="307"/>
      <c r="IK685" s="307"/>
      <c r="IL685" s="307"/>
      <c r="IM685" s="307"/>
      <c r="IN685" s="307"/>
      <c r="IO685" s="307"/>
      <c r="IP685" s="307"/>
      <c r="IQ685" s="307"/>
      <c r="IR685" s="307"/>
      <c r="IS685" s="307"/>
      <c r="IT685" s="307"/>
      <c r="IU685" s="307"/>
      <c r="IV685" s="307"/>
      <c r="IW685" s="307"/>
      <c r="IX685" s="307"/>
      <c r="IY685" s="307"/>
      <c r="IZ685" s="307"/>
      <c r="JA685" s="307"/>
      <c r="JB685" s="307"/>
      <c r="JC685" s="307"/>
      <c r="JD685" s="307"/>
      <c r="JE685" s="307"/>
      <c r="JF685" s="307"/>
      <c r="JG685" s="307"/>
      <c r="JH685" s="307"/>
      <c r="JI685" s="307"/>
      <c r="JJ685" s="307"/>
      <c r="JK685" s="307"/>
      <c r="JL685" s="307"/>
      <c r="JM685" s="307"/>
      <c r="JN685" s="307"/>
      <c r="JO685" s="307"/>
      <c r="JP685" s="307"/>
      <c r="JQ685" s="307"/>
      <c r="JR685" s="307"/>
      <c r="JS685" s="307"/>
      <c r="JT685" s="307"/>
      <c r="JU685" s="307"/>
      <c r="JV685" s="307"/>
      <c r="JW685" s="307"/>
      <c r="JX685" s="307"/>
      <c r="JY685" s="307"/>
      <c r="JZ685" s="307"/>
      <c r="KA685" s="307"/>
      <c r="KB685" s="307"/>
      <c r="KC685" s="307"/>
      <c r="KD685" s="307"/>
      <c r="KE685" s="307"/>
      <c r="KF685" s="307"/>
      <c r="KG685" s="307"/>
      <c r="KH685" s="307"/>
      <c r="KI685" s="307"/>
      <c r="KJ685" s="307"/>
      <c r="KK685" s="307"/>
      <c r="KL685" s="307"/>
      <c r="KM685" s="307"/>
      <c r="KN685" s="307"/>
      <c r="KO685" s="307"/>
      <c r="KP685" s="307"/>
      <c r="KQ685" s="307"/>
      <c r="KR685" s="307"/>
      <c r="KS685" s="307"/>
      <c r="KT685" s="307"/>
    </row>
    <row r="686" spans="14:306" s="56" customFormat="1" ht="15" customHeight="1">
      <c r="N686" s="303"/>
      <c r="O686" s="303"/>
      <c r="P686" s="303"/>
      <c r="Q686" s="303"/>
      <c r="R686" s="303"/>
      <c r="S686" s="303"/>
      <c r="T686" s="303"/>
      <c r="U686" s="303"/>
      <c r="W686" s="303"/>
      <c r="X686" s="303"/>
      <c r="Y686" s="303"/>
      <c r="Z686" s="303"/>
      <c r="AA686" s="303"/>
      <c r="AB686" s="303"/>
      <c r="AC686" s="303"/>
      <c r="AD686" s="303"/>
      <c r="AE686" s="303"/>
      <c r="AG686" s="354">
        <v>4</v>
      </c>
      <c r="AH686" s="354"/>
      <c r="AI686" s="356" t="s">
        <v>62</v>
      </c>
      <c r="AJ686" s="356" t="s">
        <v>171</v>
      </c>
      <c r="AK686" s="356" t="s">
        <v>0</v>
      </c>
      <c r="AL686" s="359">
        <v>9</v>
      </c>
      <c r="AM686" s="356" t="s">
        <v>125</v>
      </c>
      <c r="AN686" s="356" t="s">
        <v>82</v>
      </c>
      <c r="AO686" s="356" t="s">
        <v>113</v>
      </c>
      <c r="AP686" s="356" t="s">
        <v>71</v>
      </c>
      <c r="AQ686" s="356" t="s">
        <v>156</v>
      </c>
      <c r="AR686" s="356" t="s">
        <v>175</v>
      </c>
      <c r="AS686" s="356" t="s">
        <v>76</v>
      </c>
      <c r="AT686" s="356" t="s">
        <v>921</v>
      </c>
      <c r="AU686" s="356"/>
      <c r="AV686" s="359">
        <v>12</v>
      </c>
      <c r="AW686" s="359">
        <v>16</v>
      </c>
      <c r="AX686" s="405">
        <v>8</v>
      </c>
      <c r="AY686" s="303">
        <f t="shared" si="374"/>
        <v>15</v>
      </c>
      <c r="AZ686" s="303">
        <f t="shared" si="375"/>
        <v>7</v>
      </c>
      <c r="BA686" s="303">
        <f t="shared" si="376"/>
        <v>11</v>
      </c>
      <c r="BB686" s="303">
        <f t="shared" si="377"/>
        <v>10</v>
      </c>
      <c r="BC686" s="303">
        <f t="shared" si="378"/>
        <v>31</v>
      </c>
      <c r="BD686" s="303">
        <f t="shared" si="379"/>
        <v>21</v>
      </c>
      <c r="BE686" s="303">
        <f t="shared" si="380"/>
        <v>11</v>
      </c>
      <c r="BF686" s="303">
        <f t="shared" si="381"/>
        <v>13</v>
      </c>
      <c r="BG686" s="303">
        <f t="shared" si="382"/>
        <v>14</v>
      </c>
      <c r="BH686" s="303"/>
      <c r="BI686" s="303">
        <f t="shared" si="383"/>
        <v>12</v>
      </c>
      <c r="BJ686" s="303">
        <f t="shared" si="384"/>
        <v>17</v>
      </c>
      <c r="BK686" s="303">
        <f t="shared" si="385"/>
        <v>52</v>
      </c>
      <c r="BL686" s="303">
        <f t="shared" si="386"/>
        <v>13</v>
      </c>
      <c r="BM686" s="303">
        <f t="shared" si="387"/>
        <v>17</v>
      </c>
      <c r="BN686" s="303">
        <f t="shared" si="388"/>
        <v>9</v>
      </c>
      <c r="CB686" s="307"/>
      <c r="CC686" s="307"/>
      <c r="CD686" s="307"/>
      <c r="CE686" s="307"/>
      <c r="CF686" s="307"/>
      <c r="CG686" s="307"/>
      <c r="CH686" s="307"/>
      <c r="CI686" s="307"/>
      <c r="CJ686" s="307"/>
      <c r="CK686" s="307"/>
      <c r="CL686" s="307"/>
      <c r="CM686" s="307"/>
      <c r="CN686" s="307"/>
      <c r="CO686" s="307"/>
      <c r="CP686" s="307"/>
      <c r="CQ686" s="307"/>
      <c r="CR686" s="307"/>
      <c r="CS686" s="307"/>
      <c r="CT686" s="307"/>
      <c r="CU686" s="307"/>
      <c r="CV686" s="307"/>
      <c r="CW686" s="307"/>
      <c r="CX686" s="307"/>
      <c r="CY686" s="307"/>
      <c r="CZ686" s="307"/>
      <c r="DA686" s="307"/>
      <c r="DB686" s="307"/>
      <c r="DC686" s="307"/>
      <c r="DD686" s="307"/>
      <c r="DE686" s="307"/>
      <c r="DF686" s="307"/>
      <c r="DG686" s="307"/>
      <c r="DH686" s="307"/>
      <c r="DI686" s="390"/>
      <c r="DJ686" s="390"/>
      <c r="DK686" s="307"/>
      <c r="DL686" s="307"/>
      <c r="DM686" s="307"/>
      <c r="DN686" s="307"/>
      <c r="DO686" s="307"/>
      <c r="DP686" s="307"/>
      <c r="DQ686" s="307"/>
      <c r="DR686" s="307"/>
      <c r="DS686" s="307"/>
      <c r="DT686" s="307"/>
      <c r="DU686" s="307"/>
      <c r="DV686" s="307"/>
      <c r="DW686" s="307"/>
      <c r="DX686" s="307"/>
      <c r="DY686" s="307"/>
      <c r="DZ686" s="307"/>
      <c r="EA686" s="307"/>
      <c r="EB686" s="307"/>
      <c r="EC686" s="307"/>
      <c r="ED686" s="307"/>
      <c r="EE686" s="307"/>
      <c r="EF686" s="307"/>
      <c r="EG686" s="307"/>
      <c r="EH686" s="307"/>
      <c r="EI686" s="307"/>
      <c r="EJ686" s="307"/>
      <c r="EK686" s="307"/>
      <c r="EL686" s="307"/>
      <c r="EM686" s="307"/>
      <c r="EN686" s="307"/>
      <c r="EO686" s="307"/>
      <c r="EP686" s="307"/>
      <c r="EQ686" s="307"/>
      <c r="ER686" s="307"/>
      <c r="ES686" s="307"/>
      <c r="ET686" s="307"/>
      <c r="EU686" s="390"/>
      <c r="EV686" s="390"/>
      <c r="EW686" s="307"/>
      <c r="EX686" s="307"/>
      <c r="EY686" s="307"/>
      <c r="EZ686" s="307"/>
      <c r="FA686" s="307"/>
      <c r="FB686" s="307"/>
      <c r="FC686" s="307"/>
      <c r="FD686" s="307"/>
      <c r="FE686" s="307"/>
      <c r="FF686" s="307"/>
      <c r="FG686" s="307"/>
      <c r="FH686" s="307"/>
      <c r="FI686" s="307"/>
      <c r="FJ686" s="307"/>
      <c r="FK686" s="307"/>
      <c r="FL686" s="307"/>
      <c r="FM686" s="307"/>
      <c r="FN686" s="307"/>
      <c r="FO686" s="307"/>
      <c r="FP686" s="307"/>
      <c r="FQ686" s="307"/>
      <c r="FR686" s="307"/>
      <c r="FS686" s="307"/>
      <c r="FT686" s="307"/>
      <c r="FU686" s="307"/>
      <c r="FV686" s="307"/>
      <c r="FW686" s="307"/>
      <c r="FX686" s="307"/>
      <c r="FY686" s="307"/>
      <c r="FZ686" s="307"/>
      <c r="GA686" s="307"/>
      <c r="GB686" s="307"/>
      <c r="GC686" s="307"/>
      <c r="GD686" s="307"/>
      <c r="GE686" s="307"/>
      <c r="GF686" s="307"/>
      <c r="GG686" s="307"/>
      <c r="GH686" s="307"/>
      <c r="GI686" s="307"/>
      <c r="GJ686" s="307"/>
      <c r="GK686" s="307"/>
      <c r="GL686" s="307"/>
      <c r="GM686" s="307"/>
      <c r="GN686" s="307"/>
      <c r="GO686" s="307"/>
      <c r="GP686" s="307"/>
      <c r="GQ686" s="307"/>
      <c r="GR686" s="307"/>
      <c r="GS686" s="307"/>
      <c r="GT686" s="307"/>
      <c r="GU686" s="307"/>
      <c r="GV686" s="307"/>
      <c r="GW686" s="307"/>
      <c r="GX686" s="307"/>
      <c r="GY686" s="307"/>
      <c r="GZ686" s="307"/>
      <c r="HA686" s="307"/>
      <c r="HB686" s="307"/>
      <c r="HC686" s="307"/>
      <c r="HD686" s="307"/>
      <c r="HE686" s="307"/>
      <c r="HF686" s="307"/>
      <c r="HG686" s="307"/>
      <c r="HH686" s="307"/>
      <c r="HI686" s="307"/>
      <c r="HJ686" s="307"/>
      <c r="HK686" s="307"/>
      <c r="HL686" s="307"/>
      <c r="HM686" s="307"/>
      <c r="HN686" s="307"/>
      <c r="HO686" s="307"/>
      <c r="HP686" s="307"/>
      <c r="HQ686" s="307"/>
      <c r="HR686" s="307"/>
      <c r="HS686" s="307"/>
      <c r="HT686" s="307"/>
      <c r="HU686" s="307"/>
      <c r="HV686" s="307"/>
      <c r="HW686" s="307"/>
      <c r="HX686" s="307"/>
      <c r="HY686" s="307"/>
      <c r="HZ686" s="307"/>
      <c r="IA686" s="307"/>
      <c r="IB686" s="307"/>
      <c r="IC686" s="307"/>
      <c r="ID686" s="307"/>
      <c r="IE686" s="307"/>
      <c r="IF686" s="307"/>
      <c r="IG686" s="307"/>
      <c r="IH686" s="307"/>
      <c r="II686" s="307"/>
      <c r="IJ686" s="307"/>
      <c r="IK686" s="307"/>
      <c r="IL686" s="307"/>
      <c r="IM686" s="307"/>
      <c r="IN686" s="307"/>
      <c r="IO686" s="307"/>
      <c r="IP686" s="307"/>
      <c r="IQ686" s="307"/>
      <c r="IR686" s="307"/>
      <c r="IS686" s="307"/>
      <c r="IT686" s="307"/>
      <c r="IU686" s="307"/>
      <c r="IV686" s="307"/>
      <c r="IW686" s="307"/>
      <c r="IX686" s="307"/>
      <c r="IY686" s="307"/>
      <c r="IZ686" s="307"/>
      <c r="JA686" s="307"/>
      <c r="JB686" s="307"/>
      <c r="JC686" s="307"/>
      <c r="JD686" s="307"/>
      <c r="JE686" s="307"/>
      <c r="JF686" s="307"/>
      <c r="JG686" s="307"/>
      <c r="JH686" s="307"/>
      <c r="JI686" s="307"/>
      <c r="JJ686" s="307"/>
      <c r="JK686" s="307"/>
      <c r="JL686" s="307"/>
      <c r="JM686" s="307"/>
      <c r="JN686" s="307"/>
      <c r="JO686" s="307"/>
      <c r="JP686" s="307"/>
      <c r="JQ686" s="307"/>
      <c r="JR686" s="307"/>
      <c r="JS686" s="307"/>
      <c r="JT686" s="307"/>
      <c r="JU686" s="307"/>
      <c r="JV686" s="307"/>
      <c r="JW686" s="307"/>
      <c r="JX686" s="307"/>
      <c r="JY686" s="307"/>
      <c r="JZ686" s="307"/>
      <c r="KA686" s="307"/>
      <c r="KB686" s="307"/>
      <c r="KC686" s="307"/>
      <c r="KD686" s="307"/>
      <c r="KE686" s="307"/>
      <c r="KF686" s="307"/>
      <c r="KG686" s="307"/>
      <c r="KH686" s="307"/>
      <c r="KI686" s="307"/>
      <c r="KJ686" s="307"/>
      <c r="KK686" s="307"/>
      <c r="KL686" s="307"/>
      <c r="KM686" s="307"/>
      <c r="KN686" s="307"/>
      <c r="KO686" s="307"/>
      <c r="KP686" s="307"/>
      <c r="KQ686" s="307"/>
      <c r="KR686" s="307"/>
      <c r="KS686" s="307"/>
      <c r="KT686" s="307"/>
    </row>
    <row r="687" spans="14:306" s="56" customFormat="1" ht="15" customHeight="1">
      <c r="N687" s="303"/>
      <c r="O687" s="303"/>
      <c r="P687" s="303"/>
      <c r="Q687" s="303"/>
      <c r="R687" s="303"/>
      <c r="S687" s="303"/>
      <c r="T687" s="303"/>
      <c r="U687" s="303"/>
      <c r="W687" s="303"/>
      <c r="X687" s="303"/>
      <c r="Y687" s="303"/>
      <c r="Z687" s="303"/>
      <c r="AA687" s="303"/>
      <c r="AB687" s="303"/>
      <c r="AC687" s="303"/>
      <c r="AD687" s="303"/>
      <c r="AE687" s="303"/>
      <c r="AG687" s="354">
        <v>5</v>
      </c>
      <c r="AH687" s="354"/>
      <c r="AI687" s="356" t="s">
        <v>155</v>
      </c>
      <c r="AJ687" s="356" t="s">
        <v>173</v>
      </c>
      <c r="AK687" s="356">
        <v>11</v>
      </c>
      <c r="AL687" s="356" t="s">
        <v>68</v>
      </c>
      <c r="AM687" s="356" t="s">
        <v>128</v>
      </c>
      <c r="AN687" s="356" t="s">
        <v>86</v>
      </c>
      <c r="AO687" s="356" t="s">
        <v>71</v>
      </c>
      <c r="AP687" s="356" t="s">
        <v>85</v>
      </c>
      <c r="AQ687" s="356" t="s">
        <v>157</v>
      </c>
      <c r="AR687" s="356" t="s">
        <v>156</v>
      </c>
      <c r="AS687" s="356" t="s">
        <v>79</v>
      </c>
      <c r="AT687" s="356" t="s">
        <v>922</v>
      </c>
      <c r="AU687" s="356"/>
      <c r="AV687" s="359">
        <v>13</v>
      </c>
      <c r="AW687" s="356" t="s">
        <v>79</v>
      </c>
      <c r="AX687" s="411" t="s">
        <v>113</v>
      </c>
      <c r="AY687" s="303">
        <f t="shared" si="374"/>
        <v>19</v>
      </c>
      <c r="AZ687" s="303">
        <f t="shared" si="375"/>
        <v>10</v>
      </c>
      <c r="BA687" s="303">
        <f t="shared" si="376"/>
        <v>12</v>
      </c>
      <c r="BB687" s="303">
        <f t="shared" si="377"/>
        <v>12</v>
      </c>
      <c r="BC687" s="303">
        <f t="shared" si="378"/>
        <v>35</v>
      </c>
      <c r="BD687" s="303">
        <f t="shared" si="379"/>
        <v>24</v>
      </c>
      <c r="BE687" s="303">
        <f t="shared" si="380"/>
        <v>13</v>
      </c>
      <c r="BF687" s="303">
        <f t="shared" si="381"/>
        <v>15</v>
      </c>
      <c r="BG687" s="303">
        <f t="shared" si="382"/>
        <v>16</v>
      </c>
      <c r="BH687" s="303"/>
      <c r="BI687" s="303">
        <f t="shared" si="383"/>
        <v>14</v>
      </c>
      <c r="BJ687" s="303">
        <f t="shared" si="384"/>
        <v>19</v>
      </c>
      <c r="BK687" s="303">
        <f t="shared" si="385"/>
        <v>59</v>
      </c>
      <c r="BL687" s="303">
        <f t="shared" si="386"/>
        <v>14</v>
      </c>
      <c r="BM687" s="303">
        <f t="shared" si="387"/>
        <v>19</v>
      </c>
      <c r="BN687" s="303">
        <f t="shared" si="388"/>
        <v>11</v>
      </c>
      <c r="CB687" s="307"/>
      <c r="CC687" s="307"/>
      <c r="CD687" s="307"/>
      <c r="CE687" s="307"/>
      <c r="CF687" s="307"/>
      <c r="CG687" s="307"/>
      <c r="CH687" s="307"/>
      <c r="CI687" s="307"/>
      <c r="CJ687" s="307"/>
      <c r="CK687" s="307"/>
      <c r="CL687" s="307"/>
      <c r="CM687" s="307"/>
      <c r="CN687" s="307"/>
      <c r="CO687" s="307"/>
      <c r="CP687" s="307"/>
      <c r="CQ687" s="307"/>
      <c r="CR687" s="307"/>
      <c r="CS687" s="307"/>
      <c r="CT687" s="307"/>
      <c r="CU687" s="307"/>
      <c r="CV687" s="307"/>
      <c r="CW687" s="307"/>
      <c r="CX687" s="307"/>
      <c r="CY687" s="307"/>
      <c r="CZ687" s="307"/>
      <c r="DA687" s="307"/>
      <c r="DB687" s="307"/>
      <c r="DC687" s="307"/>
      <c r="DD687" s="307"/>
      <c r="DE687" s="307"/>
      <c r="DF687" s="307"/>
      <c r="DG687" s="307"/>
      <c r="DH687" s="307"/>
      <c r="DI687" s="390"/>
      <c r="DJ687" s="390"/>
      <c r="DK687" s="307"/>
      <c r="DL687" s="307"/>
      <c r="DM687" s="307"/>
      <c r="DN687" s="307"/>
      <c r="DO687" s="307"/>
      <c r="DP687" s="307"/>
      <c r="DQ687" s="307"/>
      <c r="DR687" s="307"/>
      <c r="DS687" s="307"/>
      <c r="DT687" s="307"/>
      <c r="DU687" s="307"/>
      <c r="DV687" s="307"/>
      <c r="DW687" s="307"/>
      <c r="DX687" s="307"/>
      <c r="DY687" s="307"/>
      <c r="DZ687" s="307"/>
      <c r="EA687" s="307"/>
      <c r="EB687" s="307"/>
      <c r="EC687" s="307"/>
      <c r="ED687" s="307"/>
      <c r="EE687" s="307"/>
      <c r="EF687" s="307"/>
      <c r="EG687" s="307"/>
      <c r="EH687" s="307"/>
      <c r="EI687" s="307"/>
      <c r="EJ687" s="307"/>
      <c r="EK687" s="307"/>
      <c r="EL687" s="307"/>
      <c r="EM687" s="307"/>
      <c r="EN687" s="307"/>
      <c r="EO687" s="307"/>
      <c r="EP687" s="307"/>
      <c r="EQ687" s="307"/>
      <c r="ER687" s="307"/>
      <c r="ES687" s="307"/>
      <c r="ET687" s="307"/>
      <c r="EU687" s="390"/>
      <c r="EV687" s="390"/>
      <c r="EW687" s="307"/>
      <c r="EX687" s="307"/>
      <c r="EY687" s="307"/>
      <c r="EZ687" s="307"/>
      <c r="FA687" s="307"/>
      <c r="FB687" s="307"/>
      <c r="FC687" s="307"/>
      <c r="FD687" s="307"/>
      <c r="FE687" s="307"/>
      <c r="FF687" s="307"/>
      <c r="FG687" s="307"/>
      <c r="FH687" s="307"/>
      <c r="FI687" s="307"/>
      <c r="FJ687" s="307"/>
      <c r="FK687" s="307"/>
      <c r="FL687" s="307"/>
      <c r="FM687" s="307"/>
      <c r="FN687" s="307"/>
      <c r="FO687" s="307"/>
      <c r="FP687" s="307"/>
      <c r="FQ687" s="307"/>
      <c r="FR687" s="307"/>
      <c r="FS687" s="307"/>
      <c r="FT687" s="307"/>
      <c r="FU687" s="307"/>
      <c r="FV687" s="307"/>
      <c r="FW687" s="307"/>
      <c r="FX687" s="307"/>
      <c r="FY687" s="307"/>
      <c r="FZ687" s="307"/>
      <c r="GA687" s="307"/>
      <c r="GB687" s="307"/>
      <c r="GC687" s="307"/>
      <c r="GD687" s="307"/>
      <c r="GE687" s="307"/>
      <c r="GF687" s="307"/>
      <c r="GG687" s="307"/>
      <c r="GH687" s="307"/>
      <c r="GI687" s="307"/>
      <c r="GJ687" s="307"/>
      <c r="GK687" s="307"/>
      <c r="GL687" s="307"/>
      <c r="GM687" s="307"/>
      <c r="GN687" s="307"/>
      <c r="GO687" s="307"/>
      <c r="GP687" s="307"/>
      <c r="GQ687" s="307"/>
      <c r="GR687" s="307"/>
      <c r="GS687" s="307"/>
      <c r="GT687" s="307"/>
      <c r="GU687" s="307"/>
      <c r="GV687" s="307"/>
      <c r="GW687" s="307"/>
      <c r="GX687" s="307"/>
      <c r="GY687" s="307"/>
      <c r="GZ687" s="307"/>
      <c r="HA687" s="307"/>
      <c r="HB687" s="307"/>
      <c r="HC687" s="307"/>
      <c r="HD687" s="307"/>
      <c r="HE687" s="307"/>
      <c r="HF687" s="307"/>
      <c r="HG687" s="307"/>
      <c r="HH687" s="307"/>
      <c r="HI687" s="307"/>
      <c r="HJ687" s="307"/>
      <c r="HK687" s="307"/>
      <c r="HL687" s="307"/>
      <c r="HM687" s="307"/>
      <c r="HN687" s="307"/>
      <c r="HO687" s="307"/>
      <c r="HP687" s="307"/>
      <c r="HQ687" s="307"/>
      <c r="HR687" s="307"/>
      <c r="HS687" s="307"/>
      <c r="HT687" s="307"/>
      <c r="HU687" s="307"/>
      <c r="HV687" s="307"/>
      <c r="HW687" s="307"/>
      <c r="HX687" s="307"/>
      <c r="HY687" s="307"/>
      <c r="HZ687" s="307"/>
      <c r="IA687" s="307"/>
      <c r="IB687" s="307"/>
      <c r="IC687" s="307"/>
      <c r="ID687" s="307"/>
      <c r="IE687" s="307"/>
      <c r="IF687" s="307"/>
      <c r="IG687" s="307"/>
      <c r="IH687" s="307"/>
      <c r="II687" s="307"/>
      <c r="IJ687" s="307"/>
      <c r="IK687" s="307"/>
      <c r="IL687" s="307"/>
      <c r="IM687" s="307"/>
      <c r="IN687" s="307"/>
      <c r="IO687" s="307"/>
      <c r="IP687" s="307"/>
      <c r="IQ687" s="307"/>
      <c r="IR687" s="307"/>
      <c r="IS687" s="307"/>
      <c r="IT687" s="307"/>
      <c r="IU687" s="307"/>
      <c r="IV687" s="307"/>
      <c r="IW687" s="307"/>
      <c r="IX687" s="307"/>
      <c r="IY687" s="307"/>
      <c r="IZ687" s="307"/>
      <c r="JA687" s="307"/>
      <c r="JB687" s="307"/>
      <c r="JC687" s="307"/>
      <c r="JD687" s="307"/>
      <c r="JE687" s="307"/>
      <c r="JF687" s="307"/>
      <c r="JG687" s="307"/>
      <c r="JH687" s="307"/>
      <c r="JI687" s="307"/>
      <c r="JJ687" s="307"/>
      <c r="JK687" s="307"/>
      <c r="JL687" s="307"/>
      <c r="JM687" s="307"/>
      <c r="JN687" s="307"/>
      <c r="JO687" s="307"/>
      <c r="JP687" s="307"/>
      <c r="JQ687" s="307"/>
      <c r="JR687" s="307"/>
      <c r="JS687" s="307"/>
      <c r="JT687" s="307"/>
      <c r="JU687" s="307"/>
      <c r="JV687" s="307"/>
      <c r="JW687" s="307"/>
      <c r="JX687" s="307"/>
      <c r="JY687" s="307"/>
      <c r="JZ687" s="307"/>
      <c r="KA687" s="307"/>
      <c r="KB687" s="307"/>
      <c r="KC687" s="307"/>
      <c r="KD687" s="307"/>
      <c r="KE687" s="307"/>
      <c r="KF687" s="307"/>
      <c r="KG687" s="307"/>
      <c r="KH687" s="307"/>
      <c r="KI687" s="307"/>
      <c r="KJ687" s="307"/>
      <c r="KK687" s="307"/>
      <c r="KL687" s="307"/>
      <c r="KM687" s="307"/>
      <c r="KN687" s="307"/>
      <c r="KO687" s="307"/>
      <c r="KP687" s="307"/>
      <c r="KQ687" s="307"/>
      <c r="KR687" s="307"/>
      <c r="KS687" s="307"/>
      <c r="KT687" s="307"/>
    </row>
    <row r="688" spans="14:306" s="56" customFormat="1" ht="15" customHeight="1">
      <c r="N688" s="303"/>
      <c r="O688" s="303"/>
      <c r="P688" s="303"/>
      <c r="Q688" s="303"/>
      <c r="R688" s="303"/>
      <c r="S688" s="303"/>
      <c r="T688" s="303"/>
      <c r="U688" s="303"/>
      <c r="W688" s="303"/>
      <c r="X688" s="303"/>
      <c r="Y688" s="303"/>
      <c r="Z688" s="303"/>
      <c r="AA688" s="303"/>
      <c r="AB688" s="303"/>
      <c r="AC688" s="303"/>
      <c r="AD688" s="303"/>
      <c r="AE688" s="303"/>
      <c r="AG688" s="354">
        <v>6</v>
      </c>
      <c r="AH688" s="354"/>
      <c r="AI688" s="356" t="s">
        <v>576</v>
      </c>
      <c r="AJ688" s="356" t="s">
        <v>270</v>
      </c>
      <c r="AK688" s="359">
        <v>12</v>
      </c>
      <c r="AL688" s="359">
        <v>12</v>
      </c>
      <c r="AM688" s="356" t="s">
        <v>132</v>
      </c>
      <c r="AN688" s="356" t="s">
        <v>263</v>
      </c>
      <c r="AO688" s="359">
        <v>13</v>
      </c>
      <c r="AP688" s="356" t="s">
        <v>76</v>
      </c>
      <c r="AQ688" s="356" t="s">
        <v>92</v>
      </c>
      <c r="AR688" s="356" t="s">
        <v>75</v>
      </c>
      <c r="AS688" s="356" t="s">
        <v>82</v>
      </c>
      <c r="AT688" s="356" t="s">
        <v>923</v>
      </c>
      <c r="AU688" s="356"/>
      <c r="AV688" s="359">
        <v>14</v>
      </c>
      <c r="AW688" s="359">
        <v>19</v>
      </c>
      <c r="AX688" s="405">
        <v>11</v>
      </c>
      <c r="AY688" s="303">
        <f t="shared" si="374"/>
        <v>24</v>
      </c>
      <c r="AZ688" s="303">
        <f t="shared" si="375"/>
        <v>14</v>
      </c>
      <c r="BA688" s="303">
        <f t="shared" si="376"/>
        <v>13</v>
      </c>
      <c r="BB688" s="303">
        <f t="shared" si="377"/>
        <v>13</v>
      </c>
      <c r="BC688" s="303">
        <f t="shared" si="378"/>
        <v>39</v>
      </c>
      <c r="BD688" s="303">
        <f t="shared" si="379"/>
        <v>27</v>
      </c>
      <c r="BE688" s="303">
        <f t="shared" si="380"/>
        <v>14</v>
      </c>
      <c r="BF688" s="303">
        <f t="shared" si="381"/>
        <v>17</v>
      </c>
      <c r="BG688" s="303">
        <f t="shared" si="382"/>
        <v>18</v>
      </c>
      <c r="BH688" s="303"/>
      <c r="BI688" s="303">
        <f t="shared" si="383"/>
        <v>17</v>
      </c>
      <c r="BJ688" s="303">
        <f t="shared" si="384"/>
        <v>21</v>
      </c>
      <c r="BK688" s="303">
        <f t="shared" si="385"/>
        <v>66</v>
      </c>
      <c r="BL688" s="303">
        <f t="shared" si="386"/>
        <v>15</v>
      </c>
      <c r="BM688" s="303">
        <f t="shared" si="387"/>
        <v>20</v>
      </c>
      <c r="BN688" s="303">
        <f t="shared" si="388"/>
        <v>12</v>
      </c>
      <c r="CB688" s="307"/>
      <c r="CC688" s="307"/>
      <c r="CD688" s="307"/>
      <c r="CE688" s="307"/>
      <c r="CF688" s="307"/>
      <c r="CG688" s="307"/>
      <c r="CH688" s="307"/>
      <c r="CI688" s="307"/>
      <c r="CJ688" s="307"/>
      <c r="CK688" s="307"/>
      <c r="CL688" s="307"/>
      <c r="CM688" s="307"/>
      <c r="CN688" s="307"/>
      <c r="CO688" s="307"/>
      <c r="CP688" s="307"/>
      <c r="CQ688" s="307"/>
      <c r="CR688" s="307"/>
      <c r="CS688" s="307"/>
      <c r="CT688" s="307"/>
      <c r="CU688" s="307"/>
      <c r="CV688" s="307"/>
      <c r="CW688" s="307"/>
      <c r="CX688" s="307"/>
      <c r="CY688" s="307"/>
      <c r="CZ688" s="307"/>
      <c r="DA688" s="307"/>
      <c r="DB688" s="307"/>
      <c r="DC688" s="307"/>
      <c r="DD688" s="307"/>
      <c r="DE688" s="307"/>
      <c r="DF688" s="307"/>
      <c r="DG688" s="307"/>
      <c r="DH688" s="307"/>
      <c r="DI688" s="390"/>
      <c r="DJ688" s="390"/>
      <c r="DK688" s="307"/>
      <c r="DL688" s="307"/>
      <c r="DM688" s="307"/>
      <c r="DN688" s="307"/>
      <c r="DO688" s="307"/>
      <c r="DP688" s="307"/>
      <c r="DQ688" s="307"/>
      <c r="DR688" s="307"/>
      <c r="DS688" s="307"/>
      <c r="DT688" s="307"/>
      <c r="DU688" s="307"/>
      <c r="DV688" s="307"/>
      <c r="DW688" s="307"/>
      <c r="DX688" s="307"/>
      <c r="DY688" s="307"/>
      <c r="DZ688" s="307"/>
      <c r="EA688" s="307"/>
      <c r="EB688" s="307"/>
      <c r="EC688" s="307"/>
      <c r="ED688" s="307"/>
      <c r="EE688" s="307"/>
      <c r="EF688" s="307"/>
      <c r="EG688" s="307"/>
      <c r="EH688" s="307"/>
      <c r="EI688" s="307"/>
      <c r="EJ688" s="307"/>
      <c r="EK688" s="307"/>
      <c r="EL688" s="307"/>
      <c r="EM688" s="307"/>
      <c r="EN688" s="307"/>
      <c r="EO688" s="307"/>
      <c r="EP688" s="307"/>
      <c r="EQ688" s="307"/>
      <c r="ER688" s="307"/>
      <c r="ES688" s="307"/>
      <c r="ET688" s="307"/>
      <c r="EU688" s="390"/>
      <c r="EV688" s="390"/>
      <c r="EW688" s="307"/>
      <c r="EX688" s="307"/>
      <c r="EY688" s="307"/>
      <c r="EZ688" s="307"/>
      <c r="FA688" s="307"/>
      <c r="FB688" s="307"/>
      <c r="FC688" s="307"/>
      <c r="FD688" s="307"/>
      <c r="FE688" s="307"/>
      <c r="FF688" s="307"/>
      <c r="FG688" s="307"/>
      <c r="FH688" s="307"/>
      <c r="FI688" s="307"/>
      <c r="FJ688" s="307"/>
      <c r="FK688" s="307"/>
      <c r="FL688" s="307"/>
      <c r="FM688" s="307"/>
      <c r="FN688" s="307"/>
      <c r="FO688" s="307"/>
      <c r="FP688" s="307"/>
      <c r="FQ688" s="307"/>
      <c r="FR688" s="307"/>
      <c r="FS688" s="307"/>
      <c r="FT688" s="307"/>
      <c r="FU688" s="307"/>
      <c r="FV688" s="307"/>
      <c r="FW688" s="307"/>
      <c r="FX688" s="307"/>
      <c r="FY688" s="307"/>
      <c r="FZ688" s="307"/>
      <c r="GA688" s="307"/>
      <c r="GB688" s="307"/>
      <c r="GC688" s="307"/>
      <c r="GD688" s="307"/>
      <c r="GE688" s="307"/>
      <c r="GF688" s="307"/>
      <c r="GG688" s="307"/>
      <c r="GH688" s="307"/>
      <c r="GI688" s="307"/>
      <c r="GJ688" s="307"/>
      <c r="GK688" s="307"/>
      <c r="GL688" s="307"/>
      <c r="GM688" s="307"/>
      <c r="GN688" s="307"/>
      <c r="GO688" s="307"/>
      <c r="GP688" s="307"/>
      <c r="GQ688" s="307"/>
      <c r="GR688" s="307"/>
      <c r="GS688" s="307"/>
      <c r="GT688" s="307"/>
      <c r="GU688" s="307"/>
      <c r="GV688" s="307"/>
      <c r="GW688" s="307"/>
      <c r="GX688" s="307"/>
      <c r="GY688" s="307"/>
      <c r="GZ688" s="307"/>
      <c r="HA688" s="307"/>
      <c r="HB688" s="307"/>
      <c r="HC688" s="307"/>
      <c r="HD688" s="307"/>
      <c r="HE688" s="307"/>
      <c r="HF688" s="307"/>
      <c r="HG688" s="307"/>
      <c r="HH688" s="307"/>
      <c r="HI688" s="307"/>
      <c r="HJ688" s="307"/>
      <c r="HK688" s="307"/>
      <c r="HL688" s="307"/>
      <c r="HM688" s="307"/>
      <c r="HN688" s="307"/>
      <c r="HO688" s="307"/>
      <c r="HP688" s="307"/>
      <c r="HQ688" s="307"/>
      <c r="HR688" s="307"/>
      <c r="HS688" s="307"/>
      <c r="HT688" s="307"/>
      <c r="HU688" s="307"/>
      <c r="HV688" s="307"/>
      <c r="HW688" s="307"/>
      <c r="HX688" s="307"/>
      <c r="HY688" s="307"/>
      <c r="HZ688" s="307"/>
      <c r="IA688" s="307"/>
      <c r="IB688" s="307"/>
      <c r="IC688" s="307"/>
      <c r="ID688" s="307"/>
      <c r="IE688" s="307"/>
      <c r="IF688" s="307"/>
      <c r="IG688" s="307"/>
      <c r="IH688" s="307"/>
      <c r="II688" s="307"/>
      <c r="IJ688" s="307"/>
      <c r="IK688" s="307"/>
      <c r="IL688" s="307"/>
      <c r="IM688" s="307"/>
      <c r="IN688" s="307"/>
      <c r="IO688" s="307"/>
      <c r="IP688" s="307"/>
      <c r="IQ688" s="307"/>
      <c r="IR688" s="307"/>
      <c r="IS688" s="307"/>
      <c r="IT688" s="307"/>
      <c r="IU688" s="307"/>
      <c r="IV688" s="307"/>
      <c r="IW688" s="307"/>
      <c r="IX688" s="307"/>
      <c r="IY688" s="307"/>
      <c r="IZ688" s="307"/>
      <c r="JA688" s="307"/>
      <c r="JB688" s="307"/>
      <c r="JC688" s="307"/>
      <c r="JD688" s="307"/>
      <c r="JE688" s="307"/>
      <c r="JF688" s="307"/>
      <c r="JG688" s="307"/>
      <c r="JH688" s="307"/>
      <c r="JI688" s="307"/>
      <c r="JJ688" s="307"/>
      <c r="JK688" s="307"/>
      <c r="JL688" s="307"/>
      <c r="JM688" s="307"/>
      <c r="JN688" s="307"/>
      <c r="JO688" s="307"/>
      <c r="JP688" s="307"/>
      <c r="JQ688" s="307"/>
      <c r="JR688" s="307"/>
      <c r="JS688" s="307"/>
      <c r="JT688" s="307"/>
      <c r="JU688" s="307"/>
      <c r="JV688" s="307"/>
      <c r="JW688" s="307"/>
      <c r="JX688" s="307"/>
      <c r="JY688" s="307"/>
      <c r="JZ688" s="307"/>
      <c r="KA688" s="307"/>
      <c r="KB688" s="307"/>
      <c r="KC688" s="307"/>
      <c r="KD688" s="307"/>
      <c r="KE688" s="307"/>
      <c r="KF688" s="307"/>
      <c r="KG688" s="307"/>
      <c r="KH688" s="307"/>
      <c r="KI688" s="307"/>
      <c r="KJ688" s="307"/>
      <c r="KK688" s="307"/>
      <c r="KL688" s="307"/>
      <c r="KM688" s="307"/>
      <c r="KN688" s="307"/>
      <c r="KO688" s="307"/>
      <c r="KP688" s="307"/>
      <c r="KQ688" s="307"/>
      <c r="KR688" s="307"/>
      <c r="KS688" s="307"/>
      <c r="KT688" s="307"/>
    </row>
    <row r="689" spans="14:306" s="56" customFormat="1" ht="15" customHeight="1">
      <c r="N689" s="303"/>
      <c r="O689" s="303"/>
      <c r="P689" s="303"/>
      <c r="Q689" s="303"/>
      <c r="R689" s="303"/>
      <c r="S689" s="303"/>
      <c r="T689" s="303"/>
      <c r="U689" s="303"/>
      <c r="W689" s="303"/>
      <c r="X689" s="303"/>
      <c r="Y689" s="303"/>
      <c r="Z689" s="303"/>
      <c r="AA689" s="303"/>
      <c r="AB689" s="303"/>
      <c r="AC689" s="303"/>
      <c r="AD689" s="303"/>
      <c r="AE689" s="303"/>
      <c r="AG689" s="354">
        <v>7</v>
      </c>
      <c r="AH689" s="354"/>
      <c r="AI689" s="356" t="s">
        <v>209</v>
      </c>
      <c r="AJ689" s="356" t="s">
        <v>75</v>
      </c>
      <c r="AK689" s="359">
        <v>13</v>
      </c>
      <c r="AL689" s="356" t="s">
        <v>85</v>
      </c>
      <c r="AM689" s="356" t="s">
        <v>136</v>
      </c>
      <c r="AN689" s="356" t="s">
        <v>162</v>
      </c>
      <c r="AO689" s="356" t="s">
        <v>157</v>
      </c>
      <c r="AP689" s="359">
        <v>17</v>
      </c>
      <c r="AQ689" s="356" t="s">
        <v>130</v>
      </c>
      <c r="AR689" s="356" t="s">
        <v>79</v>
      </c>
      <c r="AS689" s="356" t="s">
        <v>138</v>
      </c>
      <c r="AT689" s="356" t="s">
        <v>255</v>
      </c>
      <c r="AU689" s="356"/>
      <c r="AV689" s="359">
        <v>15</v>
      </c>
      <c r="AW689" s="356" t="s">
        <v>81</v>
      </c>
      <c r="AX689" s="405">
        <v>12</v>
      </c>
      <c r="AY689" s="303">
        <f t="shared" si="374"/>
        <v>28</v>
      </c>
      <c r="AZ689" s="303">
        <f t="shared" si="375"/>
        <v>17</v>
      </c>
      <c r="BA689" s="303">
        <f t="shared" si="376"/>
        <v>14</v>
      </c>
      <c r="BB689" s="303">
        <f t="shared" si="377"/>
        <v>15</v>
      </c>
      <c r="BC689" s="303">
        <f t="shared" si="378"/>
        <v>43</v>
      </c>
      <c r="BD689" s="303">
        <f t="shared" si="379"/>
        <v>29</v>
      </c>
      <c r="BE689" s="303">
        <f t="shared" si="380"/>
        <v>16</v>
      </c>
      <c r="BF689" s="303">
        <f t="shared" si="381"/>
        <v>18</v>
      </c>
      <c r="BG689" s="303">
        <f t="shared" si="382"/>
        <v>20</v>
      </c>
      <c r="BH689" s="303"/>
      <c r="BI689" s="303">
        <f t="shared" si="383"/>
        <v>19</v>
      </c>
      <c r="BJ689" s="303">
        <f t="shared" si="384"/>
        <v>23</v>
      </c>
      <c r="BK689" s="303">
        <f t="shared" si="385"/>
        <v>73</v>
      </c>
      <c r="BL689" s="303">
        <f t="shared" si="386"/>
        <v>16</v>
      </c>
      <c r="BM689" s="303">
        <f t="shared" si="387"/>
        <v>22</v>
      </c>
      <c r="BN689" s="303">
        <f t="shared" si="388"/>
        <v>13</v>
      </c>
      <c r="CB689" s="307"/>
      <c r="CC689" s="307"/>
      <c r="CD689" s="307"/>
      <c r="CE689" s="307"/>
      <c r="CF689" s="307"/>
      <c r="CG689" s="307"/>
      <c r="CH689" s="307"/>
      <c r="CI689" s="307"/>
      <c r="CJ689" s="307"/>
      <c r="CK689" s="307"/>
      <c r="CL689" s="307"/>
      <c r="CM689" s="307"/>
      <c r="CN689" s="307"/>
      <c r="CO689" s="307"/>
      <c r="CP689" s="307"/>
      <c r="CQ689" s="307"/>
      <c r="CR689" s="307"/>
      <c r="CS689" s="307"/>
      <c r="CT689" s="307"/>
      <c r="CU689" s="307"/>
      <c r="CV689" s="307"/>
      <c r="CW689" s="307"/>
      <c r="CX689" s="307"/>
      <c r="CY689" s="307"/>
      <c r="CZ689" s="307"/>
      <c r="DA689" s="307"/>
      <c r="DB689" s="307"/>
      <c r="DC689" s="307"/>
      <c r="DD689" s="307"/>
      <c r="DE689" s="307"/>
      <c r="DF689" s="307"/>
      <c r="DG689" s="307"/>
      <c r="DH689" s="307"/>
      <c r="DI689" s="390"/>
      <c r="DJ689" s="390"/>
      <c r="DK689" s="307"/>
      <c r="DL689" s="307"/>
      <c r="DM689" s="307"/>
      <c r="DN689" s="307"/>
      <c r="DO689" s="307"/>
      <c r="DP689" s="307"/>
      <c r="DQ689" s="307"/>
      <c r="DR689" s="307"/>
      <c r="DS689" s="307"/>
      <c r="DT689" s="307"/>
      <c r="DU689" s="307"/>
      <c r="DV689" s="307"/>
      <c r="DW689" s="307"/>
      <c r="DX689" s="307"/>
      <c r="DY689" s="307"/>
      <c r="DZ689" s="307"/>
      <c r="EA689" s="307"/>
      <c r="EB689" s="307"/>
      <c r="EC689" s="307"/>
      <c r="ED689" s="307"/>
      <c r="EE689" s="307"/>
      <c r="EF689" s="307"/>
      <c r="EG689" s="307"/>
      <c r="EH689" s="307"/>
      <c r="EI689" s="307"/>
      <c r="EJ689" s="307"/>
      <c r="EK689" s="307"/>
      <c r="EL689" s="307"/>
      <c r="EM689" s="307"/>
      <c r="EN689" s="307"/>
      <c r="EO689" s="307"/>
      <c r="EP689" s="307"/>
      <c r="EQ689" s="307"/>
      <c r="ER689" s="307"/>
      <c r="ES689" s="307"/>
      <c r="ET689" s="307"/>
      <c r="EU689" s="390"/>
      <c r="EV689" s="390"/>
      <c r="EW689" s="307"/>
      <c r="EX689" s="307"/>
      <c r="EY689" s="307"/>
      <c r="EZ689" s="307"/>
      <c r="FA689" s="307"/>
      <c r="FB689" s="307"/>
      <c r="FC689" s="307"/>
      <c r="FD689" s="307"/>
      <c r="FE689" s="307"/>
      <c r="FF689" s="307"/>
      <c r="FG689" s="307"/>
      <c r="FH689" s="307"/>
      <c r="FI689" s="307"/>
      <c r="FJ689" s="307"/>
      <c r="FK689" s="307"/>
      <c r="FL689" s="307"/>
      <c r="FM689" s="307"/>
      <c r="FN689" s="307"/>
      <c r="FO689" s="307"/>
      <c r="FP689" s="307"/>
      <c r="FQ689" s="307"/>
      <c r="FR689" s="307"/>
      <c r="FS689" s="307"/>
      <c r="FT689" s="307"/>
      <c r="FU689" s="307"/>
      <c r="FV689" s="307"/>
      <c r="FW689" s="307"/>
      <c r="FX689" s="307"/>
      <c r="FY689" s="307"/>
      <c r="FZ689" s="307"/>
      <c r="GA689" s="307"/>
      <c r="GB689" s="307"/>
      <c r="GC689" s="307"/>
      <c r="GD689" s="307"/>
      <c r="GE689" s="307"/>
      <c r="GF689" s="307"/>
      <c r="GG689" s="307"/>
      <c r="GH689" s="307"/>
      <c r="GI689" s="307"/>
      <c r="GJ689" s="307"/>
      <c r="GK689" s="307"/>
      <c r="GL689" s="307"/>
      <c r="GM689" s="307"/>
      <c r="GN689" s="307"/>
      <c r="GO689" s="307"/>
      <c r="GP689" s="307"/>
      <c r="GQ689" s="307"/>
      <c r="GR689" s="307"/>
      <c r="GS689" s="307"/>
      <c r="GT689" s="307"/>
      <c r="GU689" s="307"/>
      <c r="GV689" s="307"/>
      <c r="GW689" s="307"/>
      <c r="GX689" s="307"/>
      <c r="GY689" s="307"/>
      <c r="GZ689" s="307"/>
      <c r="HA689" s="307"/>
      <c r="HB689" s="307"/>
      <c r="HC689" s="307"/>
      <c r="HD689" s="307"/>
      <c r="HE689" s="307"/>
      <c r="HF689" s="307"/>
      <c r="HG689" s="307"/>
      <c r="HH689" s="307"/>
      <c r="HI689" s="307"/>
      <c r="HJ689" s="307"/>
      <c r="HK689" s="307"/>
      <c r="HL689" s="307"/>
      <c r="HM689" s="307"/>
      <c r="HN689" s="307"/>
      <c r="HO689" s="307"/>
      <c r="HP689" s="307"/>
      <c r="HQ689" s="307"/>
      <c r="HR689" s="307"/>
      <c r="HS689" s="307"/>
      <c r="HT689" s="307"/>
      <c r="HU689" s="307"/>
      <c r="HV689" s="307"/>
      <c r="HW689" s="307"/>
      <c r="HX689" s="307"/>
      <c r="HY689" s="307"/>
      <c r="HZ689" s="307"/>
      <c r="IA689" s="307"/>
      <c r="IB689" s="307"/>
      <c r="IC689" s="307"/>
      <c r="ID689" s="307"/>
      <c r="IE689" s="307"/>
      <c r="IF689" s="307"/>
      <c r="IG689" s="307"/>
      <c r="IH689" s="307"/>
      <c r="II689" s="307"/>
      <c r="IJ689" s="307"/>
      <c r="IK689" s="307"/>
      <c r="IL689" s="307"/>
      <c r="IM689" s="307"/>
      <c r="IN689" s="307"/>
      <c r="IO689" s="307"/>
      <c r="IP689" s="307"/>
      <c r="IQ689" s="307"/>
      <c r="IR689" s="307"/>
      <c r="IS689" s="307"/>
      <c r="IT689" s="307"/>
      <c r="IU689" s="307"/>
      <c r="IV689" s="307"/>
      <c r="IW689" s="307"/>
      <c r="IX689" s="307"/>
      <c r="IY689" s="307"/>
      <c r="IZ689" s="307"/>
      <c r="JA689" s="307"/>
      <c r="JB689" s="307"/>
      <c r="JC689" s="307"/>
      <c r="JD689" s="307"/>
      <c r="JE689" s="307"/>
      <c r="JF689" s="307"/>
      <c r="JG689" s="307"/>
      <c r="JH689" s="307"/>
      <c r="JI689" s="307"/>
      <c r="JJ689" s="307"/>
      <c r="JK689" s="307"/>
      <c r="JL689" s="307"/>
      <c r="JM689" s="307"/>
      <c r="JN689" s="307"/>
      <c r="JO689" s="307"/>
      <c r="JP689" s="307"/>
      <c r="JQ689" s="307"/>
      <c r="JR689" s="307"/>
      <c r="JS689" s="307"/>
      <c r="JT689" s="307"/>
      <c r="JU689" s="307"/>
      <c r="JV689" s="307"/>
      <c r="JW689" s="307"/>
      <c r="JX689" s="307"/>
      <c r="JY689" s="307"/>
      <c r="JZ689" s="307"/>
      <c r="KA689" s="307"/>
      <c r="KB689" s="307"/>
      <c r="KC689" s="307"/>
      <c r="KD689" s="307"/>
      <c r="KE689" s="307"/>
      <c r="KF689" s="307"/>
      <c r="KG689" s="307"/>
      <c r="KH689" s="307"/>
      <c r="KI689" s="307"/>
      <c r="KJ689" s="307"/>
      <c r="KK689" s="307"/>
      <c r="KL689" s="307"/>
      <c r="KM689" s="307"/>
      <c r="KN689" s="307"/>
      <c r="KO689" s="307"/>
      <c r="KP689" s="307"/>
      <c r="KQ689" s="307"/>
      <c r="KR689" s="307"/>
      <c r="KS689" s="307"/>
      <c r="KT689" s="307"/>
    </row>
    <row r="690" spans="14:306" s="56" customFormat="1" ht="15" customHeight="1">
      <c r="N690" s="303"/>
      <c r="O690" s="303"/>
      <c r="P690" s="303"/>
      <c r="Q690" s="303"/>
      <c r="R690" s="303"/>
      <c r="S690" s="303"/>
      <c r="T690" s="303"/>
      <c r="U690" s="303"/>
      <c r="W690" s="303"/>
      <c r="X690" s="303"/>
      <c r="Y690" s="303"/>
      <c r="Z690" s="303"/>
      <c r="AA690" s="303"/>
      <c r="AB690" s="303"/>
      <c r="AC690" s="303"/>
      <c r="AD690" s="303"/>
      <c r="AE690" s="303"/>
      <c r="AG690" s="354">
        <v>8</v>
      </c>
      <c r="AH690" s="354"/>
      <c r="AI690" s="356" t="s">
        <v>304</v>
      </c>
      <c r="AJ690" s="356" t="s">
        <v>78</v>
      </c>
      <c r="AK690" s="359">
        <v>14</v>
      </c>
      <c r="AL690" s="359">
        <v>15</v>
      </c>
      <c r="AM690" s="356" t="s">
        <v>90</v>
      </c>
      <c r="AN690" s="356" t="s">
        <v>158</v>
      </c>
      <c r="AO690" s="359">
        <v>16</v>
      </c>
      <c r="AP690" s="356" t="s">
        <v>130</v>
      </c>
      <c r="AQ690" s="356" t="s">
        <v>81</v>
      </c>
      <c r="AR690" s="356" t="s">
        <v>121</v>
      </c>
      <c r="AS690" s="356" t="s">
        <v>140</v>
      </c>
      <c r="AT690" s="356" t="s">
        <v>256</v>
      </c>
      <c r="AU690" s="356"/>
      <c r="AV690" s="356" t="s">
        <v>92</v>
      </c>
      <c r="AW690" s="359">
        <v>22</v>
      </c>
      <c r="AX690" s="405">
        <v>13</v>
      </c>
      <c r="AY690" s="303">
        <f t="shared" si="374"/>
        <v>33</v>
      </c>
      <c r="AZ690" s="303">
        <f t="shared" si="375"/>
        <v>20</v>
      </c>
      <c r="BA690" s="303">
        <f t="shared" si="376"/>
        <v>15</v>
      </c>
      <c r="BB690" s="303">
        <f t="shared" si="377"/>
        <v>16</v>
      </c>
      <c r="BC690" s="303">
        <f t="shared" si="378"/>
        <v>47</v>
      </c>
      <c r="BD690" s="303">
        <f t="shared" si="379"/>
        <v>32</v>
      </c>
      <c r="BE690" s="303">
        <f t="shared" si="380"/>
        <v>17</v>
      </c>
      <c r="BF690" s="303">
        <f t="shared" si="381"/>
        <v>20</v>
      </c>
      <c r="BG690" s="303">
        <f t="shared" si="382"/>
        <v>22</v>
      </c>
      <c r="BH690" s="303"/>
      <c r="BI690" s="303">
        <f t="shared" si="383"/>
        <v>22</v>
      </c>
      <c r="BJ690" s="303">
        <f t="shared" si="384"/>
        <v>25</v>
      </c>
      <c r="BK690" s="303">
        <f t="shared" si="385"/>
        <v>80</v>
      </c>
      <c r="BL690" s="303">
        <f t="shared" si="386"/>
        <v>18</v>
      </c>
      <c r="BM690" s="303">
        <f t="shared" si="387"/>
        <v>23</v>
      </c>
      <c r="BN690" s="303">
        <f t="shared" si="388"/>
        <v>14</v>
      </c>
      <c r="CB690" s="307"/>
      <c r="CC690" s="307"/>
      <c r="CD690" s="307"/>
      <c r="CE690" s="307"/>
      <c r="CF690" s="307"/>
      <c r="CG690" s="307"/>
      <c r="CH690" s="307"/>
      <c r="CI690" s="307"/>
      <c r="CJ690" s="307"/>
      <c r="CK690" s="307"/>
      <c r="CL690" s="307"/>
      <c r="CM690" s="307"/>
      <c r="CN690" s="307"/>
      <c r="CO690" s="307"/>
      <c r="CP690" s="307"/>
      <c r="CQ690" s="307"/>
      <c r="CR690" s="307"/>
      <c r="CS690" s="307"/>
      <c r="CT690" s="307"/>
      <c r="CU690" s="307"/>
      <c r="CV690" s="307"/>
      <c r="CW690" s="307"/>
      <c r="CX690" s="307"/>
      <c r="CY690" s="307"/>
      <c r="CZ690" s="307"/>
      <c r="DA690" s="307"/>
      <c r="DB690" s="307"/>
      <c r="DC690" s="307"/>
      <c r="DD690" s="307"/>
      <c r="DE690" s="307"/>
      <c r="DF690" s="307"/>
      <c r="DG690" s="307"/>
      <c r="DH690" s="307"/>
      <c r="DI690" s="390"/>
      <c r="DJ690" s="390"/>
      <c r="DK690" s="307"/>
      <c r="DL690" s="307"/>
      <c r="DM690" s="307"/>
      <c r="DN690" s="307"/>
      <c r="DO690" s="307"/>
      <c r="DP690" s="307"/>
      <c r="DQ690" s="307"/>
      <c r="DR690" s="307"/>
      <c r="DS690" s="307"/>
      <c r="DT690" s="307"/>
      <c r="DU690" s="307"/>
      <c r="DV690" s="307"/>
      <c r="DW690" s="307"/>
      <c r="DX690" s="307"/>
      <c r="DY690" s="307"/>
      <c r="DZ690" s="307"/>
      <c r="EA690" s="307"/>
      <c r="EB690" s="307"/>
      <c r="EC690" s="307"/>
      <c r="ED690" s="307"/>
      <c r="EE690" s="307"/>
      <c r="EF690" s="307"/>
      <c r="EG690" s="307"/>
      <c r="EH690" s="307"/>
      <c r="EI690" s="307"/>
      <c r="EJ690" s="307"/>
      <c r="EK690" s="307"/>
      <c r="EL690" s="307"/>
      <c r="EM690" s="307"/>
      <c r="EN690" s="307"/>
      <c r="EO690" s="307"/>
      <c r="EP690" s="307"/>
      <c r="EQ690" s="307"/>
      <c r="ER690" s="307"/>
      <c r="ES690" s="307"/>
      <c r="ET690" s="307"/>
      <c r="EU690" s="390"/>
      <c r="EV690" s="390"/>
      <c r="EW690" s="307"/>
      <c r="EX690" s="307"/>
      <c r="EY690" s="307"/>
      <c r="EZ690" s="307"/>
      <c r="FA690" s="307"/>
      <c r="FB690" s="307"/>
      <c r="FC690" s="307"/>
      <c r="FD690" s="307"/>
      <c r="FE690" s="307"/>
      <c r="FF690" s="307"/>
      <c r="FG690" s="307"/>
      <c r="FH690" s="307"/>
      <c r="FI690" s="307"/>
      <c r="FJ690" s="307"/>
      <c r="FK690" s="307"/>
      <c r="FL690" s="307"/>
      <c r="FM690" s="307"/>
      <c r="FN690" s="307"/>
      <c r="FO690" s="307"/>
      <c r="FP690" s="307"/>
      <c r="FQ690" s="307"/>
      <c r="FR690" s="307"/>
      <c r="FS690" s="307"/>
      <c r="FT690" s="307"/>
      <c r="FU690" s="307"/>
      <c r="FV690" s="307"/>
      <c r="FW690" s="307"/>
      <c r="FX690" s="307"/>
      <c r="FY690" s="307"/>
      <c r="FZ690" s="307"/>
      <c r="GA690" s="307"/>
      <c r="GB690" s="307"/>
      <c r="GC690" s="307"/>
      <c r="GD690" s="307"/>
      <c r="GE690" s="307"/>
      <c r="GF690" s="307"/>
      <c r="GG690" s="307"/>
      <c r="GH690" s="307"/>
      <c r="GI690" s="307"/>
      <c r="GJ690" s="307"/>
      <c r="GK690" s="307"/>
      <c r="GL690" s="307"/>
      <c r="GM690" s="307"/>
      <c r="GN690" s="307"/>
      <c r="GO690" s="307"/>
      <c r="GP690" s="307"/>
      <c r="GQ690" s="307"/>
      <c r="GR690" s="307"/>
      <c r="GS690" s="307"/>
      <c r="GT690" s="307"/>
      <c r="GU690" s="307"/>
      <c r="GV690" s="307"/>
      <c r="GW690" s="307"/>
      <c r="GX690" s="307"/>
      <c r="GY690" s="307"/>
      <c r="GZ690" s="307"/>
      <c r="HA690" s="307"/>
      <c r="HB690" s="307"/>
      <c r="HC690" s="307"/>
      <c r="HD690" s="307"/>
      <c r="HE690" s="307"/>
      <c r="HF690" s="307"/>
      <c r="HG690" s="307"/>
      <c r="HH690" s="307"/>
      <c r="HI690" s="307"/>
      <c r="HJ690" s="307"/>
      <c r="HK690" s="307"/>
      <c r="HL690" s="307"/>
      <c r="HM690" s="307"/>
      <c r="HN690" s="307"/>
      <c r="HO690" s="307"/>
      <c r="HP690" s="307"/>
      <c r="HQ690" s="307"/>
      <c r="HR690" s="307"/>
      <c r="HS690" s="307"/>
      <c r="HT690" s="307"/>
      <c r="HU690" s="307"/>
      <c r="HV690" s="307"/>
      <c r="HW690" s="307"/>
      <c r="HX690" s="307"/>
      <c r="HY690" s="307"/>
      <c r="HZ690" s="307"/>
      <c r="IA690" s="307"/>
      <c r="IB690" s="307"/>
      <c r="IC690" s="307"/>
      <c r="ID690" s="307"/>
      <c r="IE690" s="307"/>
      <c r="IF690" s="307"/>
      <c r="IG690" s="307"/>
      <c r="IH690" s="307"/>
      <c r="II690" s="307"/>
      <c r="IJ690" s="307"/>
      <c r="IK690" s="307"/>
      <c r="IL690" s="307"/>
      <c r="IM690" s="307"/>
      <c r="IN690" s="307"/>
      <c r="IO690" s="307"/>
      <c r="IP690" s="307"/>
      <c r="IQ690" s="307"/>
      <c r="IR690" s="307"/>
      <c r="IS690" s="307"/>
      <c r="IT690" s="307"/>
      <c r="IU690" s="307"/>
      <c r="IV690" s="307"/>
      <c r="IW690" s="307"/>
      <c r="IX690" s="307"/>
      <c r="IY690" s="307"/>
      <c r="IZ690" s="307"/>
      <c r="JA690" s="307"/>
      <c r="JB690" s="307"/>
      <c r="JC690" s="307"/>
      <c r="JD690" s="307"/>
      <c r="JE690" s="307"/>
      <c r="JF690" s="307"/>
      <c r="JG690" s="307"/>
      <c r="JH690" s="307"/>
      <c r="JI690" s="307"/>
      <c r="JJ690" s="307"/>
      <c r="JK690" s="307"/>
      <c r="JL690" s="307"/>
      <c r="JM690" s="307"/>
      <c r="JN690" s="307"/>
      <c r="JO690" s="307"/>
      <c r="JP690" s="307"/>
      <c r="JQ690" s="307"/>
      <c r="JR690" s="307"/>
      <c r="JS690" s="307"/>
      <c r="JT690" s="307"/>
      <c r="JU690" s="307"/>
      <c r="JV690" s="307"/>
      <c r="JW690" s="307"/>
      <c r="JX690" s="307"/>
      <c r="JY690" s="307"/>
      <c r="JZ690" s="307"/>
      <c r="KA690" s="307"/>
      <c r="KB690" s="307"/>
      <c r="KC690" s="307"/>
      <c r="KD690" s="307"/>
      <c r="KE690" s="307"/>
      <c r="KF690" s="307"/>
      <c r="KG690" s="307"/>
      <c r="KH690" s="307"/>
      <c r="KI690" s="307"/>
      <c r="KJ690" s="307"/>
      <c r="KK690" s="307"/>
      <c r="KL690" s="307"/>
      <c r="KM690" s="307"/>
      <c r="KN690" s="307"/>
      <c r="KO690" s="307"/>
      <c r="KP690" s="307"/>
      <c r="KQ690" s="307"/>
      <c r="KR690" s="307"/>
      <c r="KS690" s="307"/>
      <c r="KT690" s="307"/>
    </row>
    <row r="691" spans="14:306" s="56" customFormat="1" ht="15" customHeight="1">
      <c r="N691" s="303"/>
      <c r="O691" s="303"/>
      <c r="P691" s="303"/>
      <c r="Q691" s="303"/>
      <c r="R691" s="303"/>
      <c r="S691" s="303"/>
      <c r="T691" s="303"/>
      <c r="U691" s="303"/>
      <c r="W691" s="303"/>
      <c r="X691" s="303"/>
      <c r="Y691" s="303"/>
      <c r="Z691" s="303"/>
      <c r="AA691" s="303"/>
      <c r="AB691" s="303"/>
      <c r="AC691" s="303"/>
      <c r="AD691" s="303"/>
      <c r="AE691" s="303"/>
      <c r="AG691" s="354">
        <v>9</v>
      </c>
      <c r="AH691" s="354"/>
      <c r="AI691" s="356" t="s">
        <v>245</v>
      </c>
      <c r="AJ691" s="356" t="s">
        <v>167</v>
      </c>
      <c r="AK691" s="359">
        <v>15</v>
      </c>
      <c r="AL691" s="359">
        <v>16</v>
      </c>
      <c r="AM691" s="356" t="s">
        <v>142</v>
      </c>
      <c r="AN691" s="356" t="s">
        <v>102</v>
      </c>
      <c r="AO691" s="356" t="s">
        <v>79</v>
      </c>
      <c r="AP691" s="356" t="s">
        <v>81</v>
      </c>
      <c r="AQ691" s="356" t="s">
        <v>164</v>
      </c>
      <c r="AR691" s="356" t="s">
        <v>84</v>
      </c>
      <c r="AS691" s="356" t="s">
        <v>126</v>
      </c>
      <c r="AT691" s="356" t="s">
        <v>257</v>
      </c>
      <c r="AU691" s="356"/>
      <c r="AV691" s="359">
        <v>18</v>
      </c>
      <c r="AW691" s="356" t="s">
        <v>140</v>
      </c>
      <c r="AX691" s="405">
        <v>14</v>
      </c>
      <c r="AY691" s="303">
        <f t="shared" si="374"/>
        <v>37</v>
      </c>
      <c r="AZ691" s="303">
        <f t="shared" si="375"/>
        <v>23</v>
      </c>
      <c r="BA691" s="303">
        <f t="shared" si="376"/>
        <v>16</v>
      </c>
      <c r="BB691" s="303">
        <f t="shared" si="377"/>
        <v>17</v>
      </c>
      <c r="BC691" s="303">
        <f t="shared" si="378"/>
        <v>51</v>
      </c>
      <c r="BD691" s="303">
        <f t="shared" si="379"/>
        <v>34</v>
      </c>
      <c r="BE691" s="303">
        <f t="shared" si="380"/>
        <v>19</v>
      </c>
      <c r="BF691" s="303">
        <f t="shared" si="381"/>
        <v>22</v>
      </c>
      <c r="BG691" s="303">
        <f t="shared" si="382"/>
        <v>24</v>
      </c>
      <c r="BH691" s="303"/>
      <c r="BI691" s="303">
        <f t="shared" si="383"/>
        <v>25</v>
      </c>
      <c r="BJ691" s="303">
        <f t="shared" si="384"/>
        <v>27</v>
      </c>
      <c r="BK691" s="303">
        <f t="shared" si="385"/>
        <v>87</v>
      </c>
      <c r="BL691" s="303">
        <f t="shared" si="386"/>
        <v>19</v>
      </c>
      <c r="BM691" s="303">
        <f t="shared" si="387"/>
        <v>25</v>
      </c>
      <c r="BN691" s="303">
        <f t="shared" si="388"/>
        <v>16</v>
      </c>
      <c r="CB691" s="307"/>
      <c r="CC691" s="307"/>
      <c r="CD691" s="307"/>
      <c r="CE691" s="307"/>
      <c r="CF691" s="307"/>
      <c r="CG691" s="307"/>
      <c r="CH691" s="307"/>
      <c r="CI691" s="307"/>
      <c r="CJ691" s="307"/>
      <c r="CK691" s="307"/>
      <c r="CL691" s="307"/>
      <c r="CM691" s="307"/>
      <c r="CN691" s="307"/>
      <c r="CO691" s="307"/>
      <c r="CP691" s="307"/>
      <c r="CQ691" s="307"/>
      <c r="CR691" s="307"/>
      <c r="CS691" s="307"/>
      <c r="CT691" s="307"/>
      <c r="CU691" s="307"/>
      <c r="CV691" s="307"/>
      <c r="CW691" s="307"/>
      <c r="CX691" s="307"/>
      <c r="CY691" s="307"/>
      <c r="CZ691" s="307"/>
      <c r="DA691" s="307"/>
      <c r="DB691" s="307"/>
      <c r="DC691" s="307"/>
      <c r="DD691" s="307"/>
      <c r="DE691" s="307"/>
      <c r="DF691" s="307"/>
      <c r="DG691" s="307"/>
      <c r="DH691" s="307"/>
      <c r="DI691" s="390"/>
      <c r="DJ691" s="390"/>
      <c r="DK691" s="307"/>
      <c r="DL691" s="307"/>
      <c r="DM691" s="307"/>
      <c r="DN691" s="307"/>
      <c r="DO691" s="307"/>
      <c r="DP691" s="307"/>
      <c r="DQ691" s="307"/>
      <c r="DR691" s="307"/>
      <c r="DS691" s="307"/>
      <c r="DT691" s="307"/>
      <c r="DU691" s="307"/>
      <c r="DV691" s="307"/>
      <c r="DW691" s="307"/>
      <c r="DX691" s="307"/>
      <c r="DY691" s="307"/>
      <c r="DZ691" s="307"/>
      <c r="EA691" s="307"/>
      <c r="EB691" s="307"/>
      <c r="EC691" s="307"/>
      <c r="ED691" s="307"/>
      <c r="EE691" s="307"/>
      <c r="EF691" s="307"/>
      <c r="EG691" s="307"/>
      <c r="EH691" s="307"/>
      <c r="EI691" s="307"/>
      <c r="EJ691" s="307"/>
      <c r="EK691" s="307"/>
      <c r="EL691" s="307"/>
      <c r="EM691" s="307"/>
      <c r="EN691" s="307"/>
      <c r="EO691" s="307"/>
      <c r="EP691" s="307"/>
      <c r="EQ691" s="307"/>
      <c r="ER691" s="307"/>
      <c r="ES691" s="307"/>
      <c r="ET691" s="307"/>
      <c r="EU691" s="390"/>
      <c r="EV691" s="390"/>
      <c r="EW691" s="307"/>
      <c r="EX691" s="307"/>
      <c r="EY691" s="307"/>
      <c r="EZ691" s="307"/>
      <c r="FA691" s="307"/>
      <c r="FB691" s="307"/>
      <c r="FC691" s="307"/>
      <c r="FD691" s="307"/>
      <c r="FE691" s="307"/>
      <c r="FF691" s="307"/>
      <c r="FG691" s="307"/>
      <c r="FH691" s="307"/>
      <c r="FI691" s="307"/>
      <c r="FJ691" s="307"/>
      <c r="FK691" s="307"/>
      <c r="FL691" s="307"/>
      <c r="FM691" s="307"/>
      <c r="FN691" s="307"/>
      <c r="FO691" s="307"/>
      <c r="FP691" s="307"/>
      <c r="FQ691" s="307"/>
      <c r="FR691" s="307"/>
      <c r="FS691" s="307"/>
      <c r="FT691" s="307"/>
      <c r="FU691" s="307"/>
      <c r="FV691" s="307"/>
      <c r="FW691" s="307"/>
      <c r="FX691" s="307"/>
      <c r="FY691" s="307"/>
      <c r="FZ691" s="307"/>
      <c r="GA691" s="307"/>
      <c r="GB691" s="307"/>
      <c r="GC691" s="307"/>
      <c r="GD691" s="307"/>
      <c r="GE691" s="307"/>
      <c r="GF691" s="307"/>
      <c r="GG691" s="307"/>
      <c r="GH691" s="307"/>
      <c r="GI691" s="307"/>
      <c r="GJ691" s="307"/>
      <c r="GK691" s="307"/>
      <c r="GL691" s="307"/>
      <c r="GM691" s="307"/>
      <c r="GN691" s="307"/>
      <c r="GO691" s="307"/>
      <c r="GP691" s="307"/>
      <c r="GQ691" s="307"/>
      <c r="GR691" s="307"/>
      <c r="GS691" s="307"/>
      <c r="GT691" s="307"/>
      <c r="GU691" s="307"/>
      <c r="GV691" s="307"/>
      <c r="GW691" s="307"/>
      <c r="GX691" s="307"/>
      <c r="GY691" s="307"/>
      <c r="GZ691" s="307"/>
      <c r="HA691" s="307"/>
      <c r="HB691" s="307"/>
      <c r="HC691" s="307"/>
      <c r="HD691" s="307"/>
      <c r="HE691" s="307"/>
      <c r="HF691" s="307"/>
      <c r="HG691" s="307"/>
      <c r="HH691" s="307"/>
      <c r="HI691" s="307"/>
      <c r="HJ691" s="307"/>
      <c r="HK691" s="307"/>
      <c r="HL691" s="307"/>
      <c r="HM691" s="307"/>
      <c r="HN691" s="307"/>
      <c r="HO691" s="307"/>
      <c r="HP691" s="307"/>
      <c r="HQ691" s="307"/>
      <c r="HR691" s="307"/>
      <c r="HS691" s="307"/>
      <c r="HT691" s="307"/>
      <c r="HU691" s="307"/>
      <c r="HV691" s="307"/>
      <c r="HW691" s="307"/>
      <c r="HX691" s="307"/>
      <c r="HY691" s="307"/>
      <c r="HZ691" s="307"/>
      <c r="IA691" s="307"/>
      <c r="IB691" s="307"/>
      <c r="IC691" s="307"/>
      <c r="ID691" s="307"/>
      <c r="IE691" s="307"/>
      <c r="IF691" s="307"/>
      <c r="IG691" s="307"/>
      <c r="IH691" s="307"/>
      <c r="II691" s="307"/>
      <c r="IJ691" s="307"/>
      <c r="IK691" s="307"/>
      <c r="IL691" s="307"/>
      <c r="IM691" s="307"/>
      <c r="IN691" s="307"/>
      <c r="IO691" s="307"/>
      <c r="IP691" s="307"/>
      <c r="IQ691" s="307"/>
      <c r="IR691" s="307"/>
      <c r="IS691" s="307"/>
      <c r="IT691" s="307"/>
      <c r="IU691" s="307"/>
      <c r="IV691" s="307"/>
      <c r="IW691" s="307"/>
      <c r="IX691" s="307"/>
      <c r="IY691" s="307"/>
      <c r="IZ691" s="307"/>
      <c r="JA691" s="307"/>
      <c r="JB691" s="307"/>
      <c r="JC691" s="307"/>
      <c r="JD691" s="307"/>
      <c r="JE691" s="307"/>
      <c r="JF691" s="307"/>
      <c r="JG691" s="307"/>
      <c r="JH691" s="307"/>
      <c r="JI691" s="307"/>
      <c r="JJ691" s="307"/>
      <c r="JK691" s="307"/>
      <c r="JL691" s="307"/>
      <c r="JM691" s="307"/>
      <c r="JN691" s="307"/>
      <c r="JO691" s="307"/>
      <c r="JP691" s="307"/>
      <c r="JQ691" s="307"/>
      <c r="JR691" s="307"/>
      <c r="JS691" s="307"/>
      <c r="JT691" s="307"/>
      <c r="JU691" s="307"/>
      <c r="JV691" s="307"/>
      <c r="JW691" s="307"/>
      <c r="JX691" s="307"/>
      <c r="JY691" s="307"/>
      <c r="JZ691" s="307"/>
      <c r="KA691" s="307"/>
      <c r="KB691" s="307"/>
      <c r="KC691" s="307"/>
      <c r="KD691" s="307"/>
      <c r="KE691" s="307"/>
      <c r="KF691" s="307"/>
      <c r="KG691" s="307"/>
      <c r="KH691" s="307"/>
      <c r="KI691" s="307"/>
      <c r="KJ691" s="307"/>
      <c r="KK691" s="307"/>
      <c r="KL691" s="307"/>
      <c r="KM691" s="307"/>
      <c r="KN691" s="307"/>
      <c r="KO691" s="307"/>
      <c r="KP691" s="307"/>
      <c r="KQ691" s="307"/>
      <c r="KR691" s="307"/>
      <c r="KS691" s="307"/>
      <c r="KT691" s="307"/>
    </row>
    <row r="692" spans="14:306" s="56" customFormat="1" ht="15" customHeight="1">
      <c r="AG692" s="354">
        <v>10</v>
      </c>
      <c r="AH692" s="354"/>
      <c r="AI692" s="356" t="s">
        <v>228</v>
      </c>
      <c r="AJ692" s="356" t="s">
        <v>186</v>
      </c>
      <c r="AK692" s="359">
        <v>16</v>
      </c>
      <c r="AL692" s="356" t="s">
        <v>79</v>
      </c>
      <c r="AM692" s="356" t="s">
        <v>230</v>
      </c>
      <c r="AN692" s="356" t="s">
        <v>192</v>
      </c>
      <c r="AO692" s="359">
        <v>19</v>
      </c>
      <c r="AP692" s="356" t="s">
        <v>164</v>
      </c>
      <c r="AQ692" s="356" t="s">
        <v>89</v>
      </c>
      <c r="AR692" s="356" t="s">
        <v>126</v>
      </c>
      <c r="AS692" s="359">
        <v>27</v>
      </c>
      <c r="AT692" s="356" t="s">
        <v>258</v>
      </c>
      <c r="AU692" s="356"/>
      <c r="AV692" s="359">
        <v>19</v>
      </c>
      <c r="AW692" s="359">
        <v>25</v>
      </c>
      <c r="AX692" s="359">
        <v>16</v>
      </c>
      <c r="AY692" s="303">
        <f t="shared" si="374"/>
        <v>41</v>
      </c>
      <c r="AZ692" s="303">
        <f t="shared" si="375"/>
        <v>26</v>
      </c>
      <c r="BA692" s="303">
        <f t="shared" si="376"/>
        <v>17</v>
      </c>
      <c r="BB692" s="303">
        <f t="shared" si="377"/>
        <v>19</v>
      </c>
      <c r="BC692" s="303">
        <f t="shared" si="378"/>
        <v>55</v>
      </c>
      <c r="BD692" s="303">
        <f t="shared" si="379"/>
        <v>37</v>
      </c>
      <c r="BE692" s="303">
        <f t="shared" si="380"/>
        <v>20</v>
      </c>
      <c r="BF692" s="303">
        <f t="shared" si="381"/>
        <v>24</v>
      </c>
      <c r="BG692" s="303">
        <f t="shared" si="382"/>
        <v>26</v>
      </c>
      <c r="BH692" s="303"/>
      <c r="BI692" s="303">
        <f t="shared" si="383"/>
        <v>27</v>
      </c>
      <c r="BJ692" s="303">
        <f t="shared" si="384"/>
        <v>28</v>
      </c>
      <c r="BK692" s="303">
        <f t="shared" si="385"/>
        <v>94</v>
      </c>
      <c r="BL692" s="303">
        <f t="shared" si="386"/>
        <v>20</v>
      </c>
      <c r="BM692" s="303">
        <f t="shared" si="387"/>
        <v>26</v>
      </c>
      <c r="BN692" s="303">
        <f t="shared" si="388"/>
        <v>16</v>
      </c>
      <c r="CB692" s="307"/>
      <c r="CC692" s="307"/>
      <c r="CD692" s="307"/>
      <c r="CE692" s="307"/>
      <c r="CF692" s="307"/>
      <c r="CG692" s="307"/>
      <c r="CH692" s="307"/>
      <c r="CI692" s="307"/>
      <c r="CJ692" s="307"/>
      <c r="CK692" s="307"/>
      <c r="CL692" s="307"/>
      <c r="CM692" s="307"/>
      <c r="CN692" s="307"/>
      <c r="CO692" s="307"/>
      <c r="CP692" s="307"/>
      <c r="CQ692" s="307"/>
      <c r="CR692" s="307"/>
      <c r="CS692" s="307"/>
      <c r="CT692" s="307"/>
      <c r="CU692" s="307"/>
      <c r="CV692" s="307"/>
      <c r="CW692" s="307"/>
      <c r="CX692" s="307"/>
      <c r="CY692" s="307"/>
      <c r="CZ692" s="307"/>
      <c r="DA692" s="307"/>
      <c r="DB692" s="307"/>
      <c r="DC692" s="307"/>
      <c r="DD692" s="307"/>
      <c r="DE692" s="307"/>
      <c r="DF692" s="307"/>
      <c r="DG692" s="307"/>
      <c r="DH692" s="307"/>
      <c r="DI692" s="390"/>
      <c r="DJ692" s="390"/>
      <c r="DK692" s="307"/>
      <c r="DL692" s="307"/>
      <c r="DM692" s="307"/>
      <c r="DN692" s="307"/>
      <c r="DO692" s="307"/>
      <c r="DP692" s="307"/>
      <c r="DQ692" s="307"/>
      <c r="DR692" s="307"/>
      <c r="DS692" s="307"/>
      <c r="DT692" s="307"/>
      <c r="DU692" s="307"/>
      <c r="DV692" s="307"/>
      <c r="DW692" s="307"/>
      <c r="DX692" s="307"/>
      <c r="DY692" s="307"/>
      <c r="DZ692" s="307"/>
      <c r="EA692" s="307"/>
      <c r="EB692" s="307"/>
      <c r="EC692" s="307"/>
      <c r="ED692" s="307"/>
      <c r="EE692" s="307"/>
      <c r="EF692" s="307"/>
      <c r="EG692" s="307"/>
      <c r="EH692" s="307"/>
      <c r="EI692" s="307"/>
      <c r="EJ692" s="307"/>
      <c r="EK692" s="307"/>
      <c r="EL692" s="307"/>
      <c r="EM692" s="307"/>
      <c r="EN692" s="307"/>
      <c r="EO692" s="307"/>
      <c r="EP692" s="307"/>
      <c r="EQ692" s="307"/>
      <c r="ER692" s="307"/>
      <c r="ES692" s="307"/>
      <c r="ET692" s="307"/>
      <c r="EU692" s="390"/>
      <c r="EV692" s="390"/>
      <c r="EW692" s="307"/>
      <c r="EX692" s="307"/>
      <c r="EY692" s="307"/>
      <c r="EZ692" s="307"/>
      <c r="FA692" s="307"/>
      <c r="FB692" s="307"/>
      <c r="FC692" s="307"/>
      <c r="FD692" s="307"/>
      <c r="FE692" s="307"/>
      <c r="FF692" s="307"/>
      <c r="FG692" s="307"/>
      <c r="FH692" s="307"/>
      <c r="FI692" s="307"/>
      <c r="FJ692" s="307"/>
      <c r="FK692" s="307"/>
      <c r="FL692" s="307"/>
      <c r="FM692" s="307"/>
      <c r="FN692" s="307"/>
      <c r="FO692" s="307"/>
      <c r="FP692" s="307"/>
      <c r="FQ692" s="307"/>
      <c r="FR692" s="307"/>
      <c r="FS692" s="307"/>
      <c r="FT692" s="307"/>
      <c r="FU692" s="307"/>
      <c r="FV692" s="307"/>
      <c r="FW692" s="307"/>
      <c r="FX692" s="307"/>
      <c r="FY692" s="307"/>
      <c r="FZ692" s="307"/>
      <c r="GA692" s="307"/>
      <c r="GB692" s="307"/>
      <c r="GC692" s="307"/>
      <c r="GD692" s="307"/>
      <c r="GE692" s="307"/>
      <c r="GF692" s="307"/>
      <c r="GG692" s="307"/>
      <c r="GH692" s="307"/>
      <c r="GI692" s="307"/>
      <c r="GJ692" s="307"/>
      <c r="GK692" s="307"/>
      <c r="GL692" s="307"/>
      <c r="GM692" s="307"/>
      <c r="GN692" s="307"/>
      <c r="GO692" s="307"/>
      <c r="GP692" s="307"/>
      <c r="GQ692" s="307"/>
      <c r="GR692" s="307"/>
      <c r="GS692" s="307"/>
      <c r="GT692" s="307"/>
      <c r="GU692" s="307"/>
      <c r="GV692" s="307"/>
      <c r="GW692" s="307"/>
      <c r="GX692" s="307"/>
      <c r="GY692" s="307"/>
      <c r="GZ692" s="307"/>
      <c r="HA692" s="307"/>
      <c r="HB692" s="307"/>
      <c r="HC692" s="307"/>
      <c r="HD692" s="307"/>
      <c r="HE692" s="307"/>
      <c r="HF692" s="307"/>
      <c r="HG692" s="307"/>
      <c r="HH692" s="307"/>
      <c r="HI692" s="307"/>
      <c r="HJ692" s="307"/>
      <c r="HK692" s="307"/>
      <c r="HL692" s="307"/>
      <c r="HM692" s="307"/>
      <c r="HN692" s="307"/>
      <c r="HO692" s="307"/>
      <c r="HP692" s="307"/>
      <c r="HQ692" s="307"/>
      <c r="HR692" s="307"/>
      <c r="HS692" s="307"/>
      <c r="HT692" s="307"/>
      <c r="HU692" s="307"/>
      <c r="HV692" s="307"/>
      <c r="HW692" s="307"/>
      <c r="HX692" s="307"/>
      <c r="HY692" s="307"/>
      <c r="HZ692" s="307"/>
      <c r="IA692" s="307"/>
      <c r="IB692" s="307"/>
      <c r="IC692" s="307"/>
      <c r="ID692" s="307"/>
      <c r="IE692" s="307"/>
      <c r="IF692" s="307"/>
      <c r="IG692" s="307"/>
      <c r="IH692" s="307"/>
      <c r="II692" s="307"/>
      <c r="IJ692" s="307"/>
      <c r="IK692" s="307"/>
      <c r="IL692" s="307"/>
      <c r="IM692" s="307"/>
      <c r="IN692" s="307"/>
      <c r="IO692" s="307"/>
      <c r="IP692" s="307"/>
      <c r="IQ692" s="307"/>
      <c r="IR692" s="307"/>
      <c r="IS692" s="307"/>
      <c r="IT692" s="307"/>
      <c r="IU692" s="307"/>
      <c r="IV692" s="307"/>
      <c r="IW692" s="307"/>
      <c r="IX692" s="307"/>
      <c r="IY692" s="307"/>
      <c r="IZ692" s="307"/>
      <c r="JA692" s="307"/>
      <c r="JB692" s="307"/>
      <c r="JC692" s="307"/>
      <c r="JD692" s="307"/>
      <c r="JE692" s="307"/>
      <c r="JF692" s="307"/>
      <c r="JG692" s="307"/>
      <c r="JH692" s="307"/>
      <c r="JI692" s="307"/>
      <c r="JJ692" s="307"/>
      <c r="JK692" s="307"/>
      <c r="JL692" s="307"/>
      <c r="JM692" s="307"/>
      <c r="JN692" s="307"/>
      <c r="JO692" s="307"/>
      <c r="JP692" s="307"/>
      <c r="JQ692" s="307"/>
      <c r="JR692" s="307"/>
      <c r="JS692" s="307"/>
      <c r="JT692" s="307"/>
      <c r="JU692" s="307"/>
      <c r="JV692" s="307"/>
      <c r="JW692" s="307"/>
      <c r="JX692" s="307"/>
      <c r="JY692" s="307"/>
      <c r="JZ692" s="307"/>
      <c r="KA692" s="307"/>
      <c r="KB692" s="307"/>
      <c r="KC692" s="307"/>
      <c r="KD692" s="307"/>
      <c r="KE692" s="307"/>
      <c r="KF692" s="307"/>
      <c r="KG692" s="307"/>
      <c r="KH692" s="307"/>
      <c r="KI692" s="307"/>
      <c r="KJ692" s="307"/>
      <c r="KK692" s="307"/>
      <c r="KL692" s="307"/>
      <c r="KM692" s="307"/>
      <c r="KN692" s="307"/>
      <c r="KO692" s="307"/>
      <c r="KP692" s="307"/>
      <c r="KQ692" s="307"/>
      <c r="KR692" s="307"/>
      <c r="KS692" s="307"/>
      <c r="KT692" s="307"/>
    </row>
    <row r="693" spans="14:306" s="56" customFormat="1" ht="15" customHeight="1">
      <c r="AG693" s="351">
        <v>11</v>
      </c>
      <c r="AH693" s="351"/>
      <c r="AI693" s="356" t="s">
        <v>282</v>
      </c>
      <c r="AJ693" s="356" t="s">
        <v>93</v>
      </c>
      <c r="AK693" s="356" t="s">
        <v>79</v>
      </c>
      <c r="AL693" s="359">
        <v>19</v>
      </c>
      <c r="AM693" s="356" t="s">
        <v>598</v>
      </c>
      <c r="AN693" s="356" t="s">
        <v>195</v>
      </c>
      <c r="AO693" s="359">
        <v>20</v>
      </c>
      <c r="AP693" s="359">
        <v>24</v>
      </c>
      <c r="AQ693" s="356" t="s">
        <v>93</v>
      </c>
      <c r="AR693" s="356" t="s">
        <v>129</v>
      </c>
      <c r="AS693" s="356" t="s">
        <v>96</v>
      </c>
      <c r="AT693" s="356" t="s">
        <v>672</v>
      </c>
      <c r="AU693" s="356"/>
      <c r="AV693" s="359">
        <v>20</v>
      </c>
      <c r="AW693" s="359">
        <v>26</v>
      </c>
      <c r="AX693" s="405">
        <v>16</v>
      </c>
      <c r="AY693" s="303">
        <f t="shared" si="374"/>
        <v>45</v>
      </c>
      <c r="AZ693" s="303">
        <f t="shared" si="375"/>
        <v>28</v>
      </c>
      <c r="BA693" s="303">
        <f t="shared" si="376"/>
        <v>19</v>
      </c>
      <c r="BB693" s="303">
        <f t="shared" si="377"/>
        <v>20</v>
      </c>
      <c r="BC693" s="303">
        <f t="shared" si="378"/>
        <v>59</v>
      </c>
      <c r="BD693" s="303">
        <f t="shared" si="379"/>
        <v>39</v>
      </c>
      <c r="BE693" s="303">
        <f t="shared" si="380"/>
        <v>21</v>
      </c>
      <c r="BF693" s="303">
        <f t="shared" si="381"/>
        <v>25</v>
      </c>
      <c r="BG693" s="303">
        <f t="shared" si="382"/>
        <v>28</v>
      </c>
      <c r="BH693" s="303"/>
      <c r="BI693" s="303">
        <f t="shared" si="383"/>
        <v>30</v>
      </c>
      <c r="BJ693" s="303">
        <f t="shared" si="384"/>
        <v>30</v>
      </c>
      <c r="BK693" s="303">
        <f t="shared" si="385"/>
        <v>100</v>
      </c>
      <c r="BL693" s="303">
        <f t="shared" si="386"/>
        <v>21</v>
      </c>
      <c r="BM693" s="303">
        <f t="shared" si="387"/>
        <v>27</v>
      </c>
      <c r="BN693" s="303">
        <f t="shared" si="388"/>
        <v>17</v>
      </c>
      <c r="CB693" s="307"/>
      <c r="CC693" s="307"/>
      <c r="CD693" s="307"/>
      <c r="CE693" s="307"/>
      <c r="CF693" s="307"/>
      <c r="CG693" s="307"/>
      <c r="CH693" s="307"/>
      <c r="CI693" s="307"/>
      <c r="CJ693" s="307"/>
      <c r="CK693" s="307"/>
      <c r="CL693" s="307"/>
      <c r="CM693" s="307"/>
      <c r="CN693" s="307"/>
      <c r="CO693" s="307"/>
      <c r="CP693" s="307"/>
      <c r="CQ693" s="307"/>
      <c r="CR693" s="307"/>
      <c r="CS693" s="307"/>
      <c r="CT693" s="307"/>
      <c r="CU693" s="307"/>
      <c r="CV693" s="307"/>
      <c r="CW693" s="307"/>
      <c r="CX693" s="307"/>
      <c r="CY693" s="307"/>
      <c r="CZ693" s="307"/>
      <c r="DA693" s="307"/>
      <c r="DB693" s="307"/>
      <c r="DC693" s="307"/>
      <c r="DD693" s="307"/>
      <c r="DE693" s="307"/>
      <c r="DF693" s="307"/>
      <c r="DG693" s="307"/>
      <c r="DH693" s="307"/>
      <c r="DI693" s="390"/>
      <c r="DJ693" s="390"/>
      <c r="DK693" s="307"/>
      <c r="DL693" s="307"/>
      <c r="DM693" s="307"/>
      <c r="DN693" s="307"/>
      <c r="DO693" s="307"/>
      <c r="DP693" s="307"/>
      <c r="DQ693" s="307"/>
      <c r="DR693" s="307"/>
      <c r="DS693" s="307"/>
      <c r="DT693" s="307"/>
      <c r="DU693" s="307"/>
      <c r="DV693" s="307"/>
      <c r="DW693" s="307"/>
      <c r="DX693" s="307"/>
      <c r="DY693" s="307"/>
      <c r="DZ693" s="307"/>
      <c r="EA693" s="307"/>
      <c r="EB693" s="307"/>
      <c r="EC693" s="307"/>
      <c r="ED693" s="307"/>
      <c r="EE693" s="307"/>
      <c r="EF693" s="307"/>
      <c r="EG693" s="307"/>
      <c r="EH693" s="307"/>
      <c r="EI693" s="307"/>
      <c r="EJ693" s="307"/>
      <c r="EK693" s="307"/>
      <c r="EL693" s="307"/>
      <c r="EM693" s="307"/>
      <c r="EN693" s="307"/>
      <c r="EO693" s="307"/>
      <c r="EP693" s="307"/>
      <c r="EQ693" s="307"/>
      <c r="ER693" s="307"/>
      <c r="ES693" s="307"/>
      <c r="ET693" s="307"/>
      <c r="EU693" s="390"/>
      <c r="EV693" s="390"/>
      <c r="EW693" s="307"/>
      <c r="EX693" s="307"/>
      <c r="EY693" s="307"/>
      <c r="EZ693" s="307"/>
      <c r="FA693" s="307"/>
      <c r="FB693" s="307"/>
      <c r="FC693" s="307"/>
      <c r="FD693" s="307"/>
      <c r="FE693" s="307"/>
      <c r="FF693" s="307"/>
      <c r="FG693" s="307"/>
      <c r="FH693" s="307"/>
      <c r="FI693" s="307"/>
      <c r="FJ693" s="307"/>
      <c r="FK693" s="307"/>
      <c r="FL693" s="307"/>
      <c r="FM693" s="307"/>
      <c r="FN693" s="307"/>
      <c r="FO693" s="307"/>
      <c r="FP693" s="307"/>
      <c r="FQ693" s="307"/>
      <c r="FR693" s="307"/>
      <c r="FS693" s="307"/>
      <c r="FT693" s="307"/>
      <c r="FU693" s="307"/>
      <c r="FV693" s="307"/>
      <c r="FW693" s="307"/>
      <c r="FX693" s="307"/>
      <c r="FY693" s="307"/>
      <c r="FZ693" s="307"/>
      <c r="GA693" s="307"/>
      <c r="GB693" s="307"/>
      <c r="GC693" s="307"/>
      <c r="GD693" s="307"/>
      <c r="GE693" s="307"/>
      <c r="GF693" s="307"/>
      <c r="GG693" s="307"/>
      <c r="GH693" s="307"/>
      <c r="GI693" s="307"/>
      <c r="GJ693" s="307"/>
      <c r="GK693" s="307"/>
      <c r="GL693" s="307"/>
      <c r="GM693" s="307"/>
      <c r="GN693" s="307"/>
      <c r="GO693" s="307"/>
      <c r="GP693" s="307"/>
      <c r="GQ693" s="307"/>
      <c r="GR693" s="307"/>
      <c r="GS693" s="307"/>
      <c r="GT693" s="307"/>
      <c r="GU693" s="307"/>
      <c r="GV693" s="307"/>
      <c r="GW693" s="307"/>
      <c r="GX693" s="307"/>
      <c r="GY693" s="307"/>
      <c r="GZ693" s="307"/>
      <c r="HA693" s="307"/>
      <c r="HB693" s="307"/>
      <c r="HC693" s="307"/>
      <c r="HD693" s="307"/>
      <c r="HE693" s="307"/>
      <c r="HF693" s="307"/>
      <c r="HG693" s="307"/>
      <c r="HH693" s="307"/>
      <c r="HI693" s="307"/>
      <c r="HJ693" s="307"/>
      <c r="HK693" s="307"/>
      <c r="HL693" s="307"/>
      <c r="HM693" s="307"/>
      <c r="HN693" s="307"/>
      <c r="HO693" s="307"/>
      <c r="HP693" s="307"/>
      <c r="HQ693" s="307"/>
      <c r="HR693" s="307"/>
      <c r="HS693" s="307"/>
      <c r="HT693" s="307"/>
      <c r="HU693" s="307"/>
      <c r="HV693" s="307"/>
      <c r="HW693" s="307"/>
      <c r="HX693" s="307"/>
      <c r="HY693" s="307"/>
      <c r="HZ693" s="307"/>
      <c r="IA693" s="307"/>
      <c r="IB693" s="307"/>
      <c r="IC693" s="307"/>
      <c r="ID693" s="307"/>
      <c r="IE693" s="307"/>
      <c r="IF693" s="307"/>
      <c r="IG693" s="307"/>
      <c r="IH693" s="307"/>
      <c r="II693" s="307"/>
      <c r="IJ693" s="307"/>
      <c r="IK693" s="307"/>
      <c r="IL693" s="307"/>
      <c r="IM693" s="307"/>
      <c r="IN693" s="307"/>
      <c r="IO693" s="307"/>
      <c r="IP693" s="307"/>
      <c r="IQ693" s="307"/>
      <c r="IR693" s="307"/>
      <c r="IS693" s="307"/>
      <c r="IT693" s="307"/>
      <c r="IU693" s="307"/>
      <c r="IV693" s="307"/>
      <c r="IW693" s="307"/>
      <c r="IX693" s="307"/>
      <c r="IY693" s="307"/>
      <c r="IZ693" s="307"/>
      <c r="JA693" s="307"/>
      <c r="JB693" s="307"/>
      <c r="JC693" s="307"/>
      <c r="JD693" s="307"/>
      <c r="JE693" s="307"/>
      <c r="JF693" s="307"/>
      <c r="JG693" s="307"/>
      <c r="JH693" s="307"/>
      <c r="JI693" s="307"/>
      <c r="JJ693" s="307"/>
      <c r="JK693" s="307"/>
      <c r="JL693" s="307"/>
      <c r="JM693" s="307"/>
      <c r="JN693" s="307"/>
      <c r="JO693" s="307"/>
      <c r="JP693" s="307"/>
      <c r="JQ693" s="307"/>
      <c r="JR693" s="307"/>
      <c r="JS693" s="307"/>
      <c r="JT693" s="307"/>
      <c r="JU693" s="307"/>
      <c r="JV693" s="307"/>
      <c r="JW693" s="307"/>
      <c r="JX693" s="307"/>
      <c r="JY693" s="307"/>
      <c r="JZ693" s="307"/>
      <c r="KA693" s="307"/>
      <c r="KB693" s="307"/>
      <c r="KC693" s="307"/>
      <c r="KD693" s="307"/>
      <c r="KE693" s="307"/>
      <c r="KF693" s="307"/>
      <c r="KG693" s="307"/>
      <c r="KH693" s="307"/>
      <c r="KI693" s="307"/>
      <c r="KJ693" s="307"/>
      <c r="KK693" s="307"/>
      <c r="KL693" s="307"/>
      <c r="KM693" s="307"/>
      <c r="KN693" s="307"/>
      <c r="KO693" s="307"/>
      <c r="KP693" s="307"/>
      <c r="KQ693" s="307"/>
      <c r="KR693" s="307"/>
      <c r="KS693" s="307"/>
      <c r="KT693" s="307"/>
    </row>
    <row r="694" spans="14:306" s="56" customFormat="1" ht="15" customHeight="1">
      <c r="AG694" s="354">
        <v>12</v>
      </c>
      <c r="AH694" s="354"/>
      <c r="AI694" s="356" t="s">
        <v>266</v>
      </c>
      <c r="AJ694" s="356" t="s">
        <v>96</v>
      </c>
      <c r="AK694" s="359">
        <v>19</v>
      </c>
      <c r="AL694" s="359">
        <v>20</v>
      </c>
      <c r="AM694" s="356" t="s">
        <v>924</v>
      </c>
      <c r="AN694" s="356" t="s">
        <v>143</v>
      </c>
      <c r="AO694" s="359">
        <v>21</v>
      </c>
      <c r="AP694" s="356" t="s">
        <v>126</v>
      </c>
      <c r="AQ694" s="356" t="s">
        <v>96</v>
      </c>
      <c r="AR694" s="356" t="s">
        <v>99</v>
      </c>
      <c r="AS694" s="359">
        <v>30</v>
      </c>
      <c r="AT694" s="356" t="s">
        <v>674</v>
      </c>
      <c r="AU694" s="356"/>
      <c r="AV694" s="356" t="s">
        <v>138</v>
      </c>
      <c r="AW694" s="356" t="s">
        <v>162</v>
      </c>
      <c r="AX694" s="405">
        <v>17</v>
      </c>
      <c r="AY694" s="303">
        <f t="shared" si="374"/>
        <v>49</v>
      </c>
      <c r="AZ694" s="303">
        <f t="shared" si="375"/>
        <v>30</v>
      </c>
      <c r="BA694" s="303">
        <f t="shared" si="376"/>
        <v>20</v>
      </c>
      <c r="BB694" s="303">
        <f t="shared" si="377"/>
        <v>21</v>
      </c>
      <c r="BC694" s="303">
        <f t="shared" si="378"/>
        <v>64</v>
      </c>
      <c r="BD694" s="303">
        <f t="shared" si="379"/>
        <v>42</v>
      </c>
      <c r="BE694" s="303" t="str">
        <f t="shared" si="380"/>
        <v>-</v>
      </c>
      <c r="BF694" s="303">
        <f t="shared" si="381"/>
        <v>27</v>
      </c>
      <c r="BG694" s="303">
        <f t="shared" si="382"/>
        <v>30</v>
      </c>
      <c r="BH694" s="303"/>
      <c r="BI694" s="303">
        <f t="shared" si="383"/>
        <v>32</v>
      </c>
      <c r="BJ694" s="303">
        <f t="shared" si="384"/>
        <v>31</v>
      </c>
      <c r="BK694" s="303">
        <f t="shared" si="385"/>
        <v>107</v>
      </c>
      <c r="BL694" s="303">
        <f t="shared" si="386"/>
        <v>23</v>
      </c>
      <c r="BM694" s="303">
        <f t="shared" si="387"/>
        <v>29</v>
      </c>
      <c r="BN694" s="303">
        <f t="shared" si="388"/>
        <v>18</v>
      </c>
      <c r="CB694" s="307"/>
      <c r="CC694" s="307"/>
      <c r="CD694" s="307"/>
      <c r="CE694" s="307"/>
      <c r="CF694" s="307"/>
      <c r="CG694" s="307"/>
      <c r="CH694" s="307"/>
      <c r="CI694" s="307"/>
      <c r="CJ694" s="307"/>
      <c r="CK694" s="307"/>
      <c r="CL694" s="307"/>
      <c r="CM694" s="307"/>
      <c r="CN694" s="307"/>
      <c r="CO694" s="307"/>
      <c r="CP694" s="307"/>
      <c r="CQ694" s="307"/>
      <c r="CR694" s="307"/>
      <c r="CS694" s="307"/>
      <c r="CT694" s="307"/>
      <c r="CU694" s="307"/>
      <c r="CV694" s="307"/>
      <c r="CW694" s="307"/>
      <c r="CX694" s="307"/>
      <c r="CY694" s="307"/>
      <c r="CZ694" s="307"/>
      <c r="DA694" s="307"/>
      <c r="DB694" s="307"/>
      <c r="DC694" s="307"/>
      <c r="DD694" s="307"/>
      <c r="DE694" s="307"/>
      <c r="DF694" s="307"/>
      <c r="DG694" s="307"/>
      <c r="DH694" s="307"/>
      <c r="DI694" s="390"/>
      <c r="DJ694" s="390"/>
      <c r="DK694" s="307"/>
      <c r="DL694" s="307"/>
      <c r="DM694" s="307"/>
      <c r="DN694" s="307"/>
      <c r="DO694" s="307"/>
      <c r="DP694" s="307"/>
      <c r="DQ694" s="307"/>
      <c r="DR694" s="307"/>
      <c r="DS694" s="307"/>
      <c r="DT694" s="307"/>
      <c r="DU694" s="307"/>
      <c r="DV694" s="307"/>
      <c r="DW694" s="307"/>
      <c r="DX694" s="307"/>
      <c r="DY694" s="307"/>
      <c r="DZ694" s="307"/>
      <c r="EA694" s="307"/>
      <c r="EB694" s="307"/>
      <c r="EC694" s="307"/>
      <c r="ED694" s="307"/>
      <c r="EE694" s="307"/>
      <c r="EF694" s="307"/>
      <c r="EG694" s="307"/>
      <c r="EH694" s="307"/>
      <c r="EI694" s="307"/>
      <c r="EJ694" s="307"/>
      <c r="EK694" s="307"/>
      <c r="EL694" s="307"/>
      <c r="EM694" s="307"/>
      <c r="EN694" s="307"/>
      <c r="EO694" s="307"/>
      <c r="EP694" s="307"/>
      <c r="EQ694" s="307"/>
      <c r="ER694" s="307"/>
      <c r="ES694" s="307"/>
      <c r="ET694" s="307"/>
      <c r="EU694" s="390"/>
      <c r="EV694" s="390"/>
      <c r="EW694" s="307"/>
      <c r="EX694" s="307"/>
      <c r="EY694" s="307"/>
      <c r="EZ694" s="307"/>
      <c r="FA694" s="307"/>
      <c r="FB694" s="307"/>
      <c r="FC694" s="307"/>
      <c r="FD694" s="307"/>
      <c r="FE694" s="307"/>
      <c r="FF694" s="307"/>
      <c r="FG694" s="307"/>
      <c r="FH694" s="307"/>
      <c r="FI694" s="307"/>
      <c r="FJ694" s="307"/>
      <c r="FK694" s="307"/>
      <c r="FL694" s="307"/>
      <c r="FM694" s="307"/>
      <c r="FN694" s="307"/>
      <c r="FO694" s="307"/>
      <c r="FP694" s="307"/>
      <c r="FQ694" s="307"/>
      <c r="FR694" s="307"/>
      <c r="FS694" s="307"/>
      <c r="FT694" s="307"/>
      <c r="FU694" s="307"/>
      <c r="FV694" s="307"/>
      <c r="FW694" s="307"/>
      <c r="FX694" s="307"/>
      <c r="FY694" s="307"/>
      <c r="FZ694" s="307"/>
      <c r="GA694" s="307"/>
      <c r="GB694" s="307"/>
      <c r="GC694" s="307"/>
      <c r="GD694" s="307"/>
      <c r="GE694" s="307"/>
      <c r="GF694" s="307"/>
      <c r="GG694" s="307"/>
      <c r="GH694" s="307"/>
      <c r="GI694" s="307"/>
      <c r="GJ694" s="307"/>
      <c r="GK694" s="307"/>
      <c r="GL694" s="307"/>
      <c r="GM694" s="307"/>
      <c r="GN694" s="307"/>
      <c r="GO694" s="307"/>
      <c r="GP694" s="307"/>
      <c r="GQ694" s="307"/>
      <c r="GR694" s="307"/>
      <c r="GS694" s="307"/>
      <c r="GT694" s="307"/>
      <c r="GU694" s="307"/>
      <c r="GV694" s="307"/>
      <c r="GW694" s="307"/>
      <c r="GX694" s="307"/>
      <c r="GY694" s="307"/>
      <c r="GZ694" s="307"/>
      <c r="HA694" s="307"/>
      <c r="HB694" s="307"/>
      <c r="HC694" s="307"/>
      <c r="HD694" s="307"/>
      <c r="HE694" s="307"/>
      <c r="HF694" s="307"/>
      <c r="HG694" s="307"/>
      <c r="HH694" s="307"/>
      <c r="HI694" s="307"/>
      <c r="HJ694" s="307"/>
      <c r="HK694" s="307"/>
      <c r="HL694" s="307"/>
      <c r="HM694" s="307"/>
      <c r="HN694" s="307"/>
      <c r="HO694" s="307"/>
      <c r="HP694" s="307"/>
      <c r="HQ694" s="307"/>
      <c r="HR694" s="307"/>
      <c r="HS694" s="307"/>
      <c r="HT694" s="307"/>
      <c r="HU694" s="307"/>
      <c r="HV694" s="307"/>
      <c r="HW694" s="307"/>
      <c r="HX694" s="307"/>
      <c r="HY694" s="307"/>
      <c r="HZ694" s="307"/>
      <c r="IA694" s="307"/>
      <c r="IB694" s="307"/>
      <c r="IC694" s="307"/>
      <c r="ID694" s="307"/>
      <c r="IE694" s="307"/>
      <c r="IF694" s="307"/>
      <c r="IG694" s="307"/>
      <c r="IH694" s="307"/>
      <c r="II694" s="307"/>
      <c r="IJ694" s="307"/>
      <c r="IK694" s="307"/>
      <c r="IL694" s="307"/>
      <c r="IM694" s="307"/>
      <c r="IN694" s="307"/>
      <c r="IO694" s="307"/>
      <c r="IP694" s="307"/>
      <c r="IQ694" s="307"/>
      <c r="IR694" s="307"/>
      <c r="IS694" s="307"/>
      <c r="IT694" s="307"/>
      <c r="IU694" s="307"/>
      <c r="IV694" s="307"/>
      <c r="IW694" s="307"/>
      <c r="IX694" s="307"/>
      <c r="IY694" s="307"/>
      <c r="IZ694" s="307"/>
      <c r="JA694" s="307"/>
      <c r="JB694" s="307"/>
      <c r="JC694" s="307"/>
      <c r="JD694" s="307"/>
      <c r="JE694" s="307"/>
      <c r="JF694" s="307"/>
      <c r="JG694" s="307"/>
      <c r="JH694" s="307"/>
      <c r="JI694" s="307"/>
      <c r="JJ694" s="307"/>
      <c r="JK694" s="307"/>
      <c r="JL694" s="307"/>
      <c r="JM694" s="307"/>
      <c r="JN694" s="307"/>
      <c r="JO694" s="307"/>
      <c r="JP694" s="307"/>
      <c r="JQ694" s="307"/>
      <c r="JR694" s="307"/>
      <c r="JS694" s="307"/>
      <c r="JT694" s="307"/>
      <c r="JU694" s="307"/>
      <c r="JV694" s="307"/>
      <c r="JW694" s="307"/>
      <c r="JX694" s="307"/>
      <c r="JY694" s="307"/>
      <c r="JZ694" s="307"/>
      <c r="KA694" s="307"/>
      <c r="KB694" s="307"/>
      <c r="KC694" s="307"/>
      <c r="KD694" s="307"/>
      <c r="KE694" s="307"/>
      <c r="KF694" s="307"/>
      <c r="KG694" s="307"/>
      <c r="KH694" s="307"/>
      <c r="KI694" s="307"/>
      <c r="KJ694" s="307"/>
      <c r="KK694" s="307"/>
      <c r="KL694" s="307"/>
      <c r="KM694" s="307"/>
      <c r="KN694" s="307"/>
      <c r="KO694" s="307"/>
      <c r="KP694" s="307"/>
      <c r="KQ694" s="307"/>
      <c r="KR694" s="307"/>
      <c r="KS694" s="307"/>
      <c r="KT694" s="307"/>
    </row>
    <row r="695" spans="14:306" s="56" customFormat="1" ht="15" customHeight="1">
      <c r="AG695" s="354">
        <v>13</v>
      </c>
      <c r="AH695" s="354"/>
      <c r="AI695" s="356" t="s">
        <v>262</v>
      </c>
      <c r="AJ695" s="356" t="s">
        <v>99</v>
      </c>
      <c r="AK695" s="356" t="s">
        <v>81</v>
      </c>
      <c r="AL695" s="356" t="s">
        <v>138</v>
      </c>
      <c r="AM695" s="356" t="s">
        <v>700</v>
      </c>
      <c r="AN695" s="356" t="s">
        <v>146</v>
      </c>
      <c r="AO695" s="356" t="s">
        <v>0</v>
      </c>
      <c r="AP695" s="356" t="s">
        <v>162</v>
      </c>
      <c r="AQ695" s="356" t="s">
        <v>99</v>
      </c>
      <c r="AR695" s="356" t="s">
        <v>102</v>
      </c>
      <c r="AS695" s="356" t="s">
        <v>133</v>
      </c>
      <c r="AT695" s="356" t="s">
        <v>758</v>
      </c>
      <c r="AU695" s="356"/>
      <c r="AV695" s="359">
        <v>23</v>
      </c>
      <c r="AW695" s="359">
        <v>29</v>
      </c>
      <c r="AX695" s="405">
        <v>18</v>
      </c>
      <c r="AY695" s="303">
        <f t="shared" si="374"/>
        <v>53</v>
      </c>
      <c r="AZ695" s="303">
        <f t="shared" si="375"/>
        <v>32</v>
      </c>
      <c r="BA695" s="303">
        <f t="shared" si="376"/>
        <v>22</v>
      </c>
      <c r="BB695" s="303">
        <f t="shared" si="377"/>
        <v>23</v>
      </c>
      <c r="BC695" s="303">
        <f t="shared" si="378"/>
        <v>68</v>
      </c>
      <c r="BD695" s="303">
        <f t="shared" si="379"/>
        <v>44</v>
      </c>
      <c r="BE695" s="303">
        <f t="shared" si="380"/>
        <v>22</v>
      </c>
      <c r="BF695" s="303">
        <f t="shared" si="381"/>
        <v>29</v>
      </c>
      <c r="BG695" s="303">
        <f t="shared" si="382"/>
        <v>32</v>
      </c>
      <c r="BH695" s="303"/>
      <c r="BI695" s="303">
        <f t="shared" si="383"/>
        <v>34</v>
      </c>
      <c r="BJ695" s="303">
        <f t="shared" si="384"/>
        <v>33</v>
      </c>
      <c r="BK695" s="303">
        <f t="shared" si="385"/>
        <v>113</v>
      </c>
      <c r="BL695" s="303">
        <f t="shared" si="386"/>
        <v>24</v>
      </c>
      <c r="BM695" s="303">
        <f t="shared" si="387"/>
        <v>30</v>
      </c>
      <c r="BN695" s="303">
        <f t="shared" si="388"/>
        <v>19</v>
      </c>
      <c r="CB695" s="307"/>
      <c r="CC695" s="307"/>
      <c r="CD695" s="307"/>
      <c r="CE695" s="307"/>
      <c r="CF695" s="307"/>
      <c r="CG695" s="307"/>
      <c r="CH695" s="307"/>
      <c r="CI695" s="307"/>
      <c r="CJ695" s="307"/>
      <c r="CK695" s="307"/>
      <c r="CL695" s="307"/>
      <c r="CM695" s="307"/>
      <c r="CN695" s="307"/>
      <c r="CO695" s="307"/>
      <c r="CP695" s="307"/>
      <c r="CQ695" s="307"/>
      <c r="CR695" s="307"/>
      <c r="CS695" s="307"/>
      <c r="CT695" s="307"/>
      <c r="CU695" s="307"/>
      <c r="CV695" s="307"/>
      <c r="CW695" s="307"/>
      <c r="CX695" s="307"/>
      <c r="CY695" s="307"/>
      <c r="CZ695" s="307"/>
      <c r="DA695" s="307"/>
      <c r="DB695" s="307"/>
      <c r="DC695" s="307"/>
      <c r="DD695" s="307"/>
      <c r="DE695" s="307"/>
      <c r="DF695" s="307"/>
      <c r="DG695" s="307"/>
      <c r="DH695" s="307"/>
      <c r="DI695" s="390"/>
      <c r="DJ695" s="390"/>
      <c r="DK695" s="307"/>
      <c r="DL695" s="307"/>
      <c r="DM695" s="307"/>
      <c r="DN695" s="307"/>
      <c r="DO695" s="307"/>
      <c r="DP695" s="307"/>
      <c r="DQ695" s="307"/>
      <c r="DR695" s="307"/>
      <c r="DS695" s="307"/>
      <c r="DT695" s="307"/>
      <c r="DU695" s="307"/>
      <c r="DV695" s="307"/>
      <c r="DW695" s="307"/>
      <c r="DX695" s="307"/>
      <c r="DY695" s="307"/>
      <c r="DZ695" s="307"/>
      <c r="EA695" s="307"/>
      <c r="EB695" s="307"/>
      <c r="EC695" s="307"/>
      <c r="ED695" s="307"/>
      <c r="EE695" s="307"/>
      <c r="EF695" s="307"/>
      <c r="EG695" s="307"/>
      <c r="EH695" s="307"/>
      <c r="EI695" s="307"/>
      <c r="EJ695" s="307"/>
      <c r="EK695" s="307"/>
      <c r="EL695" s="307"/>
      <c r="EM695" s="307"/>
      <c r="EN695" s="307"/>
      <c r="EO695" s="307"/>
      <c r="EP695" s="307"/>
      <c r="EQ695" s="307"/>
      <c r="ER695" s="307"/>
      <c r="ES695" s="307"/>
      <c r="ET695" s="307"/>
      <c r="EU695" s="390"/>
      <c r="EV695" s="390"/>
      <c r="EW695" s="307"/>
      <c r="EX695" s="307"/>
      <c r="EY695" s="307"/>
      <c r="EZ695" s="307"/>
      <c r="FA695" s="307"/>
      <c r="FB695" s="307"/>
      <c r="FC695" s="307"/>
      <c r="FD695" s="307"/>
      <c r="FE695" s="307"/>
      <c r="FF695" s="307"/>
      <c r="FG695" s="307"/>
      <c r="FH695" s="307"/>
      <c r="FI695" s="307"/>
      <c r="FJ695" s="307"/>
      <c r="FK695" s="307"/>
      <c r="FL695" s="307"/>
      <c r="FM695" s="307"/>
      <c r="FN695" s="307"/>
      <c r="FO695" s="307"/>
      <c r="FP695" s="307"/>
      <c r="FQ695" s="307"/>
      <c r="FR695" s="307"/>
      <c r="FS695" s="307"/>
      <c r="FT695" s="307"/>
      <c r="FU695" s="307"/>
      <c r="FV695" s="307"/>
      <c r="FW695" s="307"/>
      <c r="FX695" s="307"/>
      <c r="FY695" s="307"/>
      <c r="FZ695" s="307"/>
      <c r="GA695" s="307"/>
      <c r="GB695" s="307"/>
      <c r="GC695" s="307"/>
      <c r="GD695" s="307"/>
      <c r="GE695" s="307"/>
      <c r="GF695" s="307"/>
      <c r="GG695" s="307"/>
      <c r="GH695" s="307"/>
      <c r="GI695" s="307"/>
      <c r="GJ695" s="307"/>
      <c r="GK695" s="307"/>
      <c r="GL695" s="307"/>
      <c r="GM695" s="307"/>
      <c r="GN695" s="307"/>
      <c r="GO695" s="307"/>
      <c r="GP695" s="307"/>
      <c r="GQ695" s="307"/>
      <c r="GR695" s="307"/>
      <c r="GS695" s="307"/>
      <c r="GT695" s="307"/>
      <c r="GU695" s="307"/>
      <c r="GV695" s="307"/>
      <c r="GW695" s="307"/>
      <c r="GX695" s="307"/>
      <c r="GY695" s="307"/>
      <c r="GZ695" s="307"/>
      <c r="HA695" s="307"/>
      <c r="HB695" s="307"/>
      <c r="HC695" s="307"/>
      <c r="HD695" s="307"/>
      <c r="HE695" s="307"/>
      <c r="HF695" s="307"/>
      <c r="HG695" s="307"/>
      <c r="HH695" s="307"/>
      <c r="HI695" s="307"/>
      <c r="HJ695" s="307"/>
      <c r="HK695" s="307"/>
      <c r="HL695" s="307"/>
      <c r="HM695" s="307"/>
      <c r="HN695" s="307"/>
      <c r="HO695" s="307"/>
      <c r="HP695" s="307"/>
      <c r="HQ695" s="307"/>
      <c r="HR695" s="307"/>
      <c r="HS695" s="307"/>
      <c r="HT695" s="307"/>
      <c r="HU695" s="307"/>
      <c r="HV695" s="307"/>
      <c r="HW695" s="307"/>
      <c r="HX695" s="307"/>
      <c r="HY695" s="307"/>
      <c r="HZ695" s="307"/>
      <c r="IA695" s="307"/>
      <c r="IB695" s="307"/>
      <c r="IC695" s="307"/>
      <c r="ID695" s="307"/>
      <c r="IE695" s="307"/>
      <c r="IF695" s="307"/>
      <c r="IG695" s="307"/>
      <c r="IH695" s="307"/>
      <c r="II695" s="307"/>
      <c r="IJ695" s="307"/>
      <c r="IK695" s="307"/>
      <c r="IL695" s="307"/>
      <c r="IM695" s="307"/>
      <c r="IN695" s="307"/>
      <c r="IO695" s="307"/>
      <c r="IP695" s="307"/>
      <c r="IQ695" s="307"/>
      <c r="IR695" s="307"/>
      <c r="IS695" s="307"/>
      <c r="IT695" s="307"/>
      <c r="IU695" s="307"/>
      <c r="IV695" s="307"/>
      <c r="IW695" s="307"/>
      <c r="IX695" s="307"/>
      <c r="IY695" s="307"/>
      <c r="IZ695" s="307"/>
      <c r="JA695" s="307"/>
      <c r="JB695" s="307"/>
      <c r="JC695" s="307"/>
      <c r="JD695" s="307"/>
      <c r="JE695" s="307"/>
      <c r="JF695" s="307"/>
      <c r="JG695" s="307"/>
      <c r="JH695" s="307"/>
      <c r="JI695" s="307"/>
      <c r="JJ695" s="307"/>
      <c r="JK695" s="307"/>
      <c r="JL695" s="307"/>
      <c r="JM695" s="307"/>
      <c r="JN695" s="307"/>
      <c r="JO695" s="307"/>
      <c r="JP695" s="307"/>
      <c r="JQ695" s="307"/>
      <c r="JR695" s="307"/>
      <c r="JS695" s="307"/>
      <c r="JT695" s="307"/>
      <c r="JU695" s="307"/>
      <c r="JV695" s="307"/>
      <c r="JW695" s="307"/>
      <c r="JX695" s="307"/>
      <c r="JY695" s="307"/>
      <c r="JZ695" s="307"/>
      <c r="KA695" s="307"/>
      <c r="KB695" s="307"/>
      <c r="KC695" s="307"/>
      <c r="KD695" s="307"/>
      <c r="KE695" s="307"/>
      <c r="KF695" s="307"/>
      <c r="KG695" s="307"/>
      <c r="KH695" s="307"/>
      <c r="KI695" s="307"/>
      <c r="KJ695" s="307"/>
      <c r="KK695" s="307"/>
      <c r="KL695" s="307"/>
      <c r="KM695" s="307"/>
      <c r="KN695" s="307"/>
      <c r="KO695" s="307"/>
      <c r="KP695" s="307"/>
      <c r="KQ695" s="307"/>
      <c r="KR695" s="307"/>
      <c r="KS695" s="307"/>
      <c r="KT695" s="307"/>
    </row>
    <row r="696" spans="14:306" s="56" customFormat="1" ht="15" customHeight="1">
      <c r="AG696" s="354">
        <v>14</v>
      </c>
      <c r="AH696" s="354"/>
      <c r="AI696" s="356" t="s">
        <v>215</v>
      </c>
      <c r="AJ696" s="356" t="s">
        <v>102</v>
      </c>
      <c r="AK696" s="359">
        <v>22</v>
      </c>
      <c r="AL696" s="359">
        <v>23</v>
      </c>
      <c r="AM696" s="356" t="s">
        <v>925</v>
      </c>
      <c r="AN696" s="356" t="s">
        <v>149</v>
      </c>
      <c r="AO696" s="359">
        <v>22</v>
      </c>
      <c r="AP696" s="359">
        <v>29</v>
      </c>
      <c r="AQ696" s="356" t="s">
        <v>102</v>
      </c>
      <c r="AR696" s="356" t="s">
        <v>98</v>
      </c>
      <c r="AS696" s="359">
        <v>33</v>
      </c>
      <c r="AT696" s="356" t="s">
        <v>870</v>
      </c>
      <c r="AU696" s="356"/>
      <c r="AV696" s="356" t="s">
        <v>89</v>
      </c>
      <c r="AW696" s="359">
        <v>30</v>
      </c>
      <c r="AX696" s="405">
        <v>19</v>
      </c>
      <c r="AY696" s="303">
        <f t="shared" si="374"/>
        <v>57</v>
      </c>
      <c r="AZ696" s="303">
        <f t="shared" si="375"/>
        <v>34</v>
      </c>
      <c r="BA696" s="303">
        <f t="shared" si="376"/>
        <v>23</v>
      </c>
      <c r="BB696" s="303">
        <f t="shared" si="377"/>
        <v>24</v>
      </c>
      <c r="BC696" s="303">
        <f t="shared" si="378"/>
        <v>73</v>
      </c>
      <c r="BD696" s="303">
        <f t="shared" si="379"/>
        <v>47</v>
      </c>
      <c r="BE696" s="303" t="str">
        <f t="shared" si="380"/>
        <v>-</v>
      </c>
      <c r="BF696" s="303">
        <f t="shared" si="381"/>
        <v>30</v>
      </c>
      <c r="BG696" s="303">
        <f t="shared" si="382"/>
        <v>34</v>
      </c>
      <c r="BH696" s="303"/>
      <c r="BI696" s="303">
        <f t="shared" si="383"/>
        <v>36</v>
      </c>
      <c r="BJ696" s="303">
        <f t="shared" si="384"/>
        <v>34</v>
      </c>
      <c r="BK696" s="303">
        <f t="shared" si="385"/>
        <v>119</v>
      </c>
      <c r="BL696" s="303">
        <f t="shared" si="386"/>
        <v>26</v>
      </c>
      <c r="BM696" s="303">
        <f t="shared" si="387"/>
        <v>31</v>
      </c>
      <c r="BN696" s="303" t="str">
        <f t="shared" si="388"/>
        <v>-</v>
      </c>
      <c r="CB696" s="307"/>
      <c r="CC696" s="307"/>
      <c r="CD696" s="307"/>
      <c r="CE696" s="307"/>
      <c r="CF696" s="307"/>
      <c r="CG696" s="307"/>
      <c r="CH696" s="307"/>
      <c r="CI696" s="307"/>
      <c r="CJ696" s="307"/>
      <c r="CK696" s="307"/>
      <c r="CL696" s="307"/>
      <c r="CM696" s="307"/>
      <c r="CN696" s="307"/>
      <c r="CO696" s="307"/>
      <c r="CP696" s="307"/>
      <c r="CQ696" s="307"/>
      <c r="CR696" s="307"/>
      <c r="CS696" s="307"/>
      <c r="CT696" s="307"/>
      <c r="CU696" s="307"/>
      <c r="CV696" s="307"/>
      <c r="CW696" s="307"/>
      <c r="CX696" s="307"/>
      <c r="CY696" s="307"/>
      <c r="CZ696" s="307"/>
      <c r="DA696" s="307"/>
      <c r="DB696" s="307"/>
      <c r="DC696" s="307"/>
      <c r="DD696" s="307"/>
      <c r="DE696" s="307"/>
      <c r="DF696" s="307"/>
      <c r="DG696" s="307"/>
      <c r="DH696" s="307"/>
      <c r="DI696" s="390"/>
      <c r="DJ696" s="390"/>
      <c r="DK696" s="307"/>
      <c r="DL696" s="307"/>
      <c r="DM696" s="307"/>
      <c r="DN696" s="307"/>
      <c r="DO696" s="307"/>
      <c r="DP696" s="307"/>
      <c r="DQ696" s="307"/>
      <c r="DR696" s="307"/>
      <c r="DS696" s="307"/>
      <c r="DT696" s="307"/>
      <c r="DU696" s="307"/>
      <c r="DV696" s="307"/>
      <c r="DW696" s="307"/>
      <c r="DX696" s="307"/>
      <c r="DY696" s="307"/>
      <c r="DZ696" s="307"/>
      <c r="EA696" s="307"/>
      <c r="EB696" s="307"/>
      <c r="EC696" s="307"/>
      <c r="ED696" s="307"/>
      <c r="EE696" s="307"/>
      <c r="EF696" s="307"/>
      <c r="EG696" s="307"/>
      <c r="EH696" s="307"/>
      <c r="EI696" s="307"/>
      <c r="EJ696" s="307"/>
      <c r="EK696" s="307"/>
      <c r="EL696" s="307"/>
      <c r="EM696" s="307"/>
      <c r="EN696" s="307"/>
      <c r="EO696" s="307"/>
      <c r="EP696" s="307"/>
      <c r="EQ696" s="307"/>
      <c r="ER696" s="307"/>
      <c r="ES696" s="307"/>
      <c r="ET696" s="307"/>
      <c r="EU696" s="390"/>
      <c r="EV696" s="390"/>
      <c r="EW696" s="307"/>
      <c r="EX696" s="307"/>
      <c r="EY696" s="307"/>
      <c r="EZ696" s="307"/>
      <c r="FA696" s="307"/>
      <c r="FB696" s="307"/>
      <c r="FC696" s="307"/>
      <c r="FD696" s="307"/>
      <c r="FE696" s="307"/>
      <c r="FF696" s="307"/>
      <c r="FG696" s="307"/>
      <c r="FH696" s="307"/>
      <c r="FI696" s="307"/>
      <c r="FJ696" s="307"/>
      <c r="FK696" s="307"/>
      <c r="FL696" s="307"/>
      <c r="FM696" s="307"/>
      <c r="FN696" s="307"/>
      <c r="FO696" s="307"/>
      <c r="FP696" s="307"/>
      <c r="FQ696" s="307"/>
      <c r="FR696" s="307"/>
      <c r="FS696" s="307"/>
      <c r="FT696" s="307"/>
      <c r="FU696" s="307"/>
      <c r="FV696" s="307"/>
      <c r="FW696" s="307"/>
      <c r="FX696" s="307"/>
      <c r="FY696" s="307"/>
      <c r="FZ696" s="307"/>
      <c r="GA696" s="307"/>
      <c r="GB696" s="307"/>
      <c r="GC696" s="307"/>
      <c r="GD696" s="307"/>
      <c r="GE696" s="307"/>
      <c r="GF696" s="307"/>
      <c r="GG696" s="307"/>
      <c r="GH696" s="307"/>
      <c r="GI696" s="307"/>
      <c r="GJ696" s="307"/>
      <c r="GK696" s="307"/>
      <c r="GL696" s="307"/>
      <c r="GM696" s="307"/>
      <c r="GN696" s="307"/>
      <c r="GO696" s="307"/>
      <c r="GP696" s="307"/>
      <c r="GQ696" s="307"/>
      <c r="GR696" s="307"/>
      <c r="GS696" s="307"/>
      <c r="GT696" s="307"/>
      <c r="GU696" s="307"/>
      <c r="GV696" s="307"/>
      <c r="GW696" s="307"/>
      <c r="GX696" s="307"/>
      <c r="GY696" s="307"/>
      <c r="GZ696" s="307"/>
      <c r="HA696" s="307"/>
      <c r="HB696" s="307"/>
      <c r="HC696" s="307"/>
      <c r="HD696" s="307"/>
      <c r="HE696" s="307"/>
      <c r="HF696" s="307"/>
      <c r="HG696" s="307"/>
      <c r="HH696" s="307"/>
      <c r="HI696" s="307"/>
      <c r="HJ696" s="307"/>
      <c r="HK696" s="307"/>
      <c r="HL696" s="307"/>
      <c r="HM696" s="307"/>
      <c r="HN696" s="307"/>
      <c r="HO696" s="307"/>
      <c r="HP696" s="307"/>
      <c r="HQ696" s="307"/>
      <c r="HR696" s="307"/>
      <c r="HS696" s="307"/>
      <c r="HT696" s="307"/>
      <c r="HU696" s="307"/>
      <c r="HV696" s="307"/>
      <c r="HW696" s="307"/>
      <c r="HX696" s="307"/>
      <c r="HY696" s="307"/>
      <c r="HZ696" s="307"/>
      <c r="IA696" s="307"/>
      <c r="IB696" s="307"/>
      <c r="IC696" s="307"/>
      <c r="ID696" s="307"/>
      <c r="IE696" s="307"/>
      <c r="IF696" s="307"/>
      <c r="IG696" s="307"/>
      <c r="IH696" s="307"/>
      <c r="II696" s="307"/>
      <c r="IJ696" s="307"/>
      <c r="IK696" s="307"/>
      <c r="IL696" s="307"/>
      <c r="IM696" s="307"/>
      <c r="IN696" s="307"/>
      <c r="IO696" s="307"/>
      <c r="IP696" s="307"/>
      <c r="IQ696" s="307"/>
      <c r="IR696" s="307"/>
      <c r="IS696" s="307"/>
      <c r="IT696" s="307"/>
      <c r="IU696" s="307"/>
      <c r="IV696" s="307"/>
      <c r="IW696" s="307"/>
      <c r="IX696" s="307"/>
      <c r="IY696" s="307"/>
      <c r="IZ696" s="307"/>
      <c r="JA696" s="307"/>
      <c r="JB696" s="307"/>
      <c r="JC696" s="307"/>
      <c r="JD696" s="307"/>
      <c r="JE696" s="307"/>
      <c r="JF696" s="307"/>
      <c r="JG696" s="307"/>
      <c r="JH696" s="307"/>
      <c r="JI696" s="307"/>
      <c r="JJ696" s="307"/>
      <c r="JK696" s="307"/>
      <c r="JL696" s="307"/>
      <c r="JM696" s="307"/>
      <c r="JN696" s="307"/>
      <c r="JO696" s="307"/>
      <c r="JP696" s="307"/>
      <c r="JQ696" s="307"/>
      <c r="JR696" s="307"/>
      <c r="JS696" s="307"/>
      <c r="JT696" s="307"/>
      <c r="JU696" s="307"/>
      <c r="JV696" s="307"/>
      <c r="JW696" s="307"/>
      <c r="JX696" s="307"/>
      <c r="JY696" s="307"/>
      <c r="JZ696" s="307"/>
      <c r="KA696" s="307"/>
      <c r="KB696" s="307"/>
      <c r="KC696" s="307"/>
      <c r="KD696" s="307"/>
      <c r="KE696" s="307"/>
      <c r="KF696" s="307"/>
      <c r="KG696" s="307"/>
      <c r="KH696" s="307"/>
      <c r="KI696" s="307"/>
      <c r="KJ696" s="307"/>
      <c r="KK696" s="307"/>
      <c r="KL696" s="307"/>
      <c r="KM696" s="307"/>
      <c r="KN696" s="307"/>
      <c r="KO696" s="307"/>
      <c r="KP696" s="307"/>
      <c r="KQ696" s="307"/>
      <c r="KR696" s="307"/>
      <c r="KS696" s="307"/>
      <c r="KT696" s="307"/>
    </row>
    <row r="697" spans="14:306" s="56" customFormat="1" ht="15" customHeight="1">
      <c r="AG697" s="354">
        <v>15</v>
      </c>
      <c r="AH697" s="354"/>
      <c r="AI697" s="356" t="s">
        <v>268</v>
      </c>
      <c r="AJ697" s="356" t="s">
        <v>98</v>
      </c>
      <c r="AK697" s="356" t="s">
        <v>140</v>
      </c>
      <c r="AL697" s="359">
        <v>24</v>
      </c>
      <c r="AM697" s="356" t="s">
        <v>818</v>
      </c>
      <c r="AN697" s="356" t="s">
        <v>761</v>
      </c>
      <c r="AO697" s="356" t="s">
        <v>0</v>
      </c>
      <c r="AP697" s="356" t="s">
        <v>99</v>
      </c>
      <c r="AQ697" s="356" t="s">
        <v>98</v>
      </c>
      <c r="AR697" s="356" t="s">
        <v>600</v>
      </c>
      <c r="AS697" s="356" t="s">
        <v>98</v>
      </c>
      <c r="AT697" s="356" t="s">
        <v>926</v>
      </c>
      <c r="AU697" s="356"/>
      <c r="AV697" s="359">
        <v>26</v>
      </c>
      <c r="AW697" s="359">
        <v>31</v>
      </c>
      <c r="AX697" s="405" t="s">
        <v>0</v>
      </c>
      <c r="AY697" s="303">
        <f t="shared" si="374"/>
        <v>61</v>
      </c>
      <c r="AZ697" s="303">
        <f t="shared" si="375"/>
        <v>36</v>
      </c>
      <c r="BA697" s="303">
        <f t="shared" si="376"/>
        <v>25</v>
      </c>
      <c r="BB697" s="303">
        <f t="shared" si="377"/>
        <v>25</v>
      </c>
      <c r="BC697" s="303">
        <f t="shared" si="378"/>
        <v>77</v>
      </c>
      <c r="BD697" s="303">
        <f t="shared" si="379"/>
        <v>49</v>
      </c>
      <c r="BE697" s="303">
        <f t="shared" si="380"/>
        <v>23</v>
      </c>
      <c r="BF697" s="303">
        <f t="shared" si="381"/>
        <v>32</v>
      </c>
      <c r="BG697" s="303">
        <f t="shared" si="382"/>
        <v>36</v>
      </c>
      <c r="BH697" s="303"/>
      <c r="BI697" s="303">
        <f t="shared" si="383"/>
        <v>38</v>
      </c>
      <c r="BJ697" s="303">
        <f t="shared" si="384"/>
        <v>36</v>
      </c>
      <c r="BK697" s="303">
        <f t="shared" si="385"/>
        <v>125</v>
      </c>
      <c r="BL697" s="303">
        <f t="shared" si="386"/>
        <v>27</v>
      </c>
      <c r="BM697" s="303" t="str">
        <f t="shared" si="387"/>
        <v>-</v>
      </c>
      <c r="BN697" s="303">
        <f t="shared" si="388"/>
        <v>20</v>
      </c>
      <c r="CB697" s="307"/>
      <c r="CC697" s="307"/>
      <c r="CD697" s="307"/>
      <c r="CE697" s="307"/>
      <c r="CF697" s="307"/>
      <c r="CG697" s="307"/>
      <c r="CH697" s="307"/>
      <c r="CI697" s="307"/>
      <c r="CJ697" s="307"/>
      <c r="CK697" s="307"/>
      <c r="CL697" s="307"/>
      <c r="CM697" s="307"/>
      <c r="CN697" s="307"/>
      <c r="CO697" s="307"/>
      <c r="CP697" s="307"/>
      <c r="CQ697" s="307"/>
      <c r="CR697" s="307"/>
      <c r="CS697" s="307"/>
      <c r="CT697" s="307"/>
      <c r="CU697" s="307"/>
      <c r="CV697" s="307"/>
      <c r="CW697" s="307"/>
      <c r="CX697" s="307"/>
      <c r="CY697" s="307"/>
      <c r="CZ697" s="307"/>
      <c r="DA697" s="307"/>
      <c r="DB697" s="307"/>
      <c r="DC697" s="307"/>
      <c r="DD697" s="307"/>
      <c r="DE697" s="307"/>
      <c r="DF697" s="307"/>
      <c r="DG697" s="307"/>
      <c r="DH697" s="307"/>
      <c r="DI697" s="390"/>
      <c r="DJ697" s="390"/>
      <c r="DK697" s="307"/>
      <c r="DL697" s="307"/>
      <c r="DM697" s="307"/>
      <c r="DN697" s="307"/>
      <c r="DO697" s="307"/>
      <c r="DP697" s="307"/>
      <c r="DQ697" s="307"/>
      <c r="DR697" s="307"/>
      <c r="DS697" s="307"/>
      <c r="DT697" s="307"/>
      <c r="DU697" s="307"/>
      <c r="DV697" s="307"/>
      <c r="DW697" s="307"/>
      <c r="DX697" s="307"/>
      <c r="DY697" s="307"/>
      <c r="DZ697" s="307"/>
      <c r="EA697" s="307"/>
      <c r="EB697" s="307"/>
      <c r="EC697" s="307"/>
      <c r="ED697" s="307"/>
      <c r="EE697" s="307"/>
      <c r="EF697" s="307"/>
      <c r="EG697" s="307"/>
      <c r="EH697" s="307"/>
      <c r="EI697" s="307"/>
      <c r="EJ697" s="307"/>
      <c r="EK697" s="307"/>
      <c r="EL697" s="307"/>
      <c r="EM697" s="307"/>
      <c r="EN697" s="307"/>
      <c r="EO697" s="307"/>
      <c r="EP697" s="307"/>
      <c r="EQ697" s="307"/>
      <c r="ER697" s="307"/>
      <c r="ES697" s="307"/>
      <c r="ET697" s="307"/>
      <c r="EU697" s="390"/>
      <c r="EV697" s="390"/>
      <c r="EW697" s="307"/>
      <c r="EX697" s="307"/>
      <c r="EY697" s="307"/>
      <c r="EZ697" s="307"/>
      <c r="FA697" s="307"/>
      <c r="FB697" s="307"/>
      <c r="FC697" s="307"/>
      <c r="FD697" s="307"/>
      <c r="FE697" s="307"/>
      <c r="FF697" s="307"/>
      <c r="FG697" s="307"/>
      <c r="FH697" s="307"/>
      <c r="FI697" s="307"/>
      <c r="FJ697" s="307"/>
      <c r="FK697" s="307"/>
      <c r="FL697" s="307"/>
      <c r="FM697" s="307"/>
      <c r="FN697" s="307"/>
      <c r="FO697" s="307"/>
      <c r="FP697" s="307"/>
      <c r="FQ697" s="307"/>
      <c r="FR697" s="307"/>
      <c r="FS697" s="307"/>
      <c r="FT697" s="307"/>
      <c r="FU697" s="307"/>
      <c r="FV697" s="307"/>
      <c r="FW697" s="307"/>
      <c r="FX697" s="307"/>
      <c r="FY697" s="307"/>
      <c r="FZ697" s="307"/>
      <c r="GA697" s="307"/>
      <c r="GB697" s="307"/>
      <c r="GC697" s="307"/>
      <c r="GD697" s="307"/>
      <c r="GE697" s="307"/>
      <c r="GF697" s="307"/>
      <c r="GG697" s="307"/>
      <c r="GH697" s="307"/>
      <c r="GI697" s="307"/>
      <c r="GJ697" s="307"/>
      <c r="GK697" s="307"/>
      <c r="GL697" s="307"/>
      <c r="GM697" s="307"/>
      <c r="GN697" s="307"/>
      <c r="GO697" s="307"/>
      <c r="GP697" s="307"/>
      <c r="GQ697" s="307"/>
      <c r="GR697" s="307"/>
      <c r="GS697" s="307"/>
      <c r="GT697" s="307"/>
      <c r="GU697" s="307"/>
      <c r="GV697" s="307"/>
      <c r="GW697" s="307"/>
      <c r="GX697" s="307"/>
      <c r="GY697" s="307"/>
      <c r="GZ697" s="307"/>
      <c r="HA697" s="307"/>
      <c r="HB697" s="307"/>
      <c r="HC697" s="307"/>
      <c r="HD697" s="307"/>
      <c r="HE697" s="307"/>
      <c r="HF697" s="307"/>
      <c r="HG697" s="307"/>
      <c r="HH697" s="307"/>
      <c r="HI697" s="307"/>
      <c r="HJ697" s="307"/>
      <c r="HK697" s="307"/>
      <c r="HL697" s="307"/>
      <c r="HM697" s="307"/>
      <c r="HN697" s="307"/>
      <c r="HO697" s="307"/>
      <c r="HP697" s="307"/>
      <c r="HQ697" s="307"/>
      <c r="HR697" s="307"/>
      <c r="HS697" s="307"/>
      <c r="HT697" s="307"/>
      <c r="HU697" s="307"/>
      <c r="HV697" s="307"/>
      <c r="HW697" s="307"/>
      <c r="HX697" s="307"/>
      <c r="HY697" s="307"/>
      <c r="HZ697" s="307"/>
      <c r="IA697" s="307"/>
      <c r="IB697" s="307"/>
      <c r="IC697" s="307"/>
      <c r="ID697" s="307"/>
      <c r="IE697" s="307"/>
      <c r="IF697" s="307"/>
      <c r="IG697" s="307"/>
      <c r="IH697" s="307"/>
      <c r="II697" s="307"/>
      <c r="IJ697" s="307"/>
      <c r="IK697" s="307"/>
      <c r="IL697" s="307"/>
      <c r="IM697" s="307"/>
      <c r="IN697" s="307"/>
      <c r="IO697" s="307"/>
      <c r="IP697" s="307"/>
      <c r="IQ697" s="307"/>
      <c r="IR697" s="307"/>
      <c r="IS697" s="307"/>
      <c r="IT697" s="307"/>
      <c r="IU697" s="307"/>
      <c r="IV697" s="307"/>
      <c r="IW697" s="307"/>
      <c r="IX697" s="307"/>
      <c r="IY697" s="307"/>
      <c r="IZ697" s="307"/>
      <c r="JA697" s="307"/>
      <c r="JB697" s="307"/>
      <c r="JC697" s="307"/>
      <c r="JD697" s="307"/>
      <c r="JE697" s="307"/>
      <c r="JF697" s="307"/>
      <c r="JG697" s="307"/>
      <c r="JH697" s="307"/>
      <c r="JI697" s="307"/>
      <c r="JJ697" s="307"/>
      <c r="JK697" s="307"/>
      <c r="JL697" s="307"/>
      <c r="JM697" s="307"/>
      <c r="JN697" s="307"/>
      <c r="JO697" s="307"/>
      <c r="JP697" s="307"/>
      <c r="JQ697" s="307"/>
      <c r="JR697" s="307"/>
      <c r="JS697" s="307"/>
      <c r="JT697" s="307"/>
      <c r="JU697" s="307"/>
      <c r="JV697" s="307"/>
      <c r="JW697" s="307"/>
      <c r="JX697" s="307"/>
      <c r="JY697" s="307"/>
      <c r="JZ697" s="307"/>
      <c r="KA697" s="307"/>
      <c r="KB697" s="307"/>
      <c r="KC697" s="307"/>
      <c r="KD697" s="307"/>
      <c r="KE697" s="307"/>
      <c r="KF697" s="307"/>
      <c r="KG697" s="307"/>
      <c r="KH697" s="307"/>
      <c r="KI697" s="307"/>
      <c r="KJ697" s="307"/>
      <c r="KK697" s="307"/>
      <c r="KL697" s="307"/>
      <c r="KM697" s="307"/>
      <c r="KN697" s="307"/>
      <c r="KO697" s="307"/>
      <c r="KP697" s="307"/>
      <c r="KQ697" s="307"/>
      <c r="KR697" s="307"/>
      <c r="KS697" s="307"/>
      <c r="KT697" s="307"/>
    </row>
    <row r="698" spans="14:306" s="56" customFormat="1" ht="15" customHeight="1">
      <c r="N698" s="311"/>
      <c r="P698" s="311"/>
      <c r="Q698" s="311"/>
      <c r="R698" s="311"/>
      <c r="S698" s="311"/>
      <c r="T698" s="311"/>
      <c r="U698" s="311"/>
      <c r="AG698" s="354">
        <v>16</v>
      </c>
      <c r="AH698" s="354"/>
      <c r="AI698" s="356" t="s">
        <v>633</v>
      </c>
      <c r="AJ698" s="359">
        <v>36</v>
      </c>
      <c r="AK698" s="359">
        <v>25</v>
      </c>
      <c r="AL698" s="359">
        <v>25</v>
      </c>
      <c r="AM698" s="356" t="s">
        <v>927</v>
      </c>
      <c r="AN698" s="356" t="s">
        <v>239</v>
      </c>
      <c r="AO698" s="359">
        <v>23</v>
      </c>
      <c r="AP698" s="356" t="s">
        <v>102</v>
      </c>
      <c r="AQ698" s="359">
        <v>36</v>
      </c>
      <c r="AR698" s="356" t="s">
        <v>635</v>
      </c>
      <c r="AS698" s="359">
        <v>36</v>
      </c>
      <c r="AT698" s="356" t="s">
        <v>928</v>
      </c>
      <c r="AU698" s="356"/>
      <c r="AV698" s="359">
        <v>27</v>
      </c>
      <c r="AW698" s="356" t="s">
        <v>0</v>
      </c>
      <c r="AX698" s="405">
        <v>20</v>
      </c>
      <c r="AY698" s="303">
        <f t="shared" si="374"/>
        <v>64</v>
      </c>
      <c r="AZ698" s="303">
        <f t="shared" si="375"/>
        <v>37</v>
      </c>
      <c r="BA698" s="303">
        <f t="shared" si="376"/>
        <v>26</v>
      </c>
      <c r="BB698" s="303">
        <f t="shared" si="377"/>
        <v>26</v>
      </c>
      <c r="BC698" s="303">
        <f t="shared" si="378"/>
        <v>82</v>
      </c>
      <c r="BD698" s="303">
        <f t="shared" si="379"/>
        <v>52</v>
      </c>
      <c r="BE698" s="303">
        <f t="shared" si="380"/>
        <v>24</v>
      </c>
      <c r="BF698" s="303">
        <f t="shared" si="381"/>
        <v>34</v>
      </c>
      <c r="BG698" s="303">
        <f t="shared" si="382"/>
        <v>37</v>
      </c>
      <c r="BH698" s="303"/>
      <c r="BI698" s="303">
        <f t="shared" si="383"/>
        <v>40</v>
      </c>
      <c r="BJ698" s="303" t="str">
        <f t="shared" si="384"/>
        <v>-</v>
      </c>
      <c r="BK698" s="303">
        <f t="shared" si="385"/>
        <v>131</v>
      </c>
      <c r="BL698" s="303">
        <f t="shared" si="386"/>
        <v>28</v>
      </c>
      <c r="BM698" s="303">
        <f t="shared" si="387"/>
        <v>32</v>
      </c>
      <c r="BN698" s="303">
        <f t="shared" si="388"/>
        <v>21</v>
      </c>
      <c r="CB698" s="307"/>
      <c r="CC698" s="307"/>
      <c r="CD698" s="307"/>
      <c r="CE698" s="307"/>
      <c r="CF698" s="307"/>
      <c r="CG698" s="307"/>
      <c r="CH698" s="307"/>
      <c r="CI698" s="307"/>
      <c r="CJ698" s="307"/>
      <c r="CK698" s="307"/>
      <c r="CL698" s="307"/>
      <c r="CM698" s="307"/>
      <c r="CN698" s="307"/>
      <c r="CO698" s="307"/>
      <c r="CP698" s="307"/>
      <c r="CQ698" s="307"/>
      <c r="CR698" s="307"/>
      <c r="CS698" s="307"/>
      <c r="CT698" s="307"/>
      <c r="CU698" s="307"/>
      <c r="CV698" s="307"/>
      <c r="CW698" s="307"/>
      <c r="CX698" s="307"/>
      <c r="CY698" s="307"/>
      <c r="CZ698" s="307"/>
      <c r="DA698" s="307"/>
      <c r="DB698" s="307"/>
      <c r="DC698" s="307"/>
      <c r="DD698" s="307"/>
      <c r="DE698" s="307"/>
      <c r="DF698" s="307"/>
      <c r="DG698" s="307"/>
      <c r="DH698" s="307"/>
      <c r="DI698" s="390"/>
      <c r="DJ698" s="390"/>
      <c r="DK698" s="307"/>
      <c r="DL698" s="307"/>
      <c r="DM698" s="307"/>
      <c r="DN698" s="307"/>
      <c r="DO698" s="307"/>
      <c r="DP698" s="307"/>
      <c r="DQ698" s="307"/>
      <c r="DR698" s="307"/>
      <c r="DS698" s="307"/>
      <c r="DT698" s="307"/>
      <c r="DU698" s="307"/>
      <c r="DV698" s="307"/>
      <c r="DW698" s="307"/>
      <c r="DX698" s="307"/>
      <c r="DY698" s="307"/>
      <c r="DZ698" s="307"/>
      <c r="EA698" s="307"/>
      <c r="EB698" s="307"/>
      <c r="EC698" s="307"/>
      <c r="ED698" s="307"/>
      <c r="EE698" s="307"/>
      <c r="EF698" s="307"/>
      <c r="EG698" s="307"/>
      <c r="EH698" s="307"/>
      <c r="EI698" s="307"/>
      <c r="EJ698" s="307"/>
      <c r="EK698" s="307"/>
      <c r="EL698" s="307"/>
      <c r="EM698" s="307"/>
      <c r="EN698" s="307"/>
      <c r="EO698" s="307"/>
      <c r="EP698" s="307"/>
      <c r="EQ698" s="307"/>
      <c r="ER698" s="307"/>
      <c r="ES698" s="307"/>
      <c r="ET698" s="307"/>
      <c r="EU698" s="390"/>
      <c r="EV698" s="390"/>
      <c r="EW698" s="307"/>
      <c r="EX698" s="307"/>
      <c r="EY698" s="307"/>
      <c r="EZ698" s="307"/>
      <c r="FA698" s="307"/>
      <c r="FB698" s="307"/>
      <c r="FC698" s="307"/>
      <c r="FD698" s="307"/>
      <c r="FE698" s="307"/>
      <c r="FF698" s="307"/>
      <c r="FG698" s="307"/>
      <c r="FH698" s="307"/>
      <c r="FI698" s="307"/>
      <c r="FJ698" s="307"/>
      <c r="FK698" s="307"/>
      <c r="FL698" s="307"/>
      <c r="FM698" s="307"/>
      <c r="FN698" s="307"/>
      <c r="FO698" s="307"/>
      <c r="FP698" s="307"/>
      <c r="FQ698" s="307"/>
      <c r="FR698" s="307"/>
      <c r="FS698" s="307"/>
      <c r="FT698" s="307"/>
      <c r="FU698" s="307"/>
      <c r="FV698" s="307"/>
      <c r="FW698" s="307"/>
      <c r="FX698" s="307"/>
      <c r="FY698" s="307"/>
      <c r="FZ698" s="307"/>
      <c r="GA698" s="307"/>
      <c r="GB698" s="307"/>
      <c r="GC698" s="307"/>
      <c r="GD698" s="307"/>
      <c r="GE698" s="307"/>
      <c r="GF698" s="307"/>
      <c r="GG698" s="307"/>
      <c r="GH698" s="307"/>
      <c r="GI698" s="307"/>
      <c r="GJ698" s="307"/>
      <c r="GK698" s="307"/>
      <c r="GL698" s="307"/>
      <c r="GM698" s="307"/>
      <c r="GN698" s="307"/>
      <c r="GO698" s="307"/>
      <c r="GP698" s="307"/>
      <c r="GQ698" s="307"/>
      <c r="GR698" s="307"/>
      <c r="GS698" s="307"/>
      <c r="GT698" s="307"/>
      <c r="GU698" s="307"/>
      <c r="GV698" s="307"/>
      <c r="GW698" s="307"/>
      <c r="GX698" s="307"/>
      <c r="GY698" s="307"/>
      <c r="GZ698" s="307"/>
      <c r="HA698" s="307"/>
      <c r="HB698" s="307"/>
      <c r="HC698" s="307"/>
      <c r="HD698" s="307"/>
      <c r="HE698" s="307"/>
      <c r="HF698" s="307"/>
      <c r="HG698" s="307"/>
      <c r="HH698" s="307"/>
      <c r="HI698" s="307"/>
      <c r="HJ698" s="307"/>
      <c r="HK698" s="307"/>
      <c r="HL698" s="307"/>
      <c r="HM698" s="307"/>
      <c r="HN698" s="307"/>
      <c r="HO698" s="307"/>
      <c r="HP698" s="307"/>
      <c r="HQ698" s="307"/>
      <c r="HR698" s="307"/>
      <c r="HS698" s="307"/>
      <c r="HT698" s="307"/>
      <c r="HU698" s="307"/>
      <c r="HV698" s="307"/>
      <c r="HW698" s="307"/>
      <c r="HX698" s="307"/>
      <c r="HY698" s="307"/>
      <c r="HZ698" s="307"/>
      <c r="IA698" s="307"/>
      <c r="IB698" s="307"/>
      <c r="IC698" s="307"/>
      <c r="ID698" s="307"/>
      <c r="IE698" s="307"/>
      <c r="IF698" s="307"/>
      <c r="IG698" s="307"/>
      <c r="IH698" s="307"/>
      <c r="II698" s="307"/>
      <c r="IJ698" s="307"/>
      <c r="IK698" s="307"/>
      <c r="IL698" s="307"/>
      <c r="IM698" s="307"/>
      <c r="IN698" s="307"/>
      <c r="IO698" s="307"/>
      <c r="IP698" s="307"/>
      <c r="IQ698" s="307"/>
      <c r="IR698" s="307"/>
      <c r="IS698" s="307"/>
      <c r="IT698" s="307"/>
      <c r="IU698" s="307"/>
      <c r="IV698" s="307"/>
      <c r="IW698" s="307"/>
      <c r="IX698" s="307"/>
      <c r="IY698" s="307"/>
      <c r="IZ698" s="307"/>
      <c r="JA698" s="307"/>
      <c r="JB698" s="307"/>
      <c r="JC698" s="307"/>
      <c r="JD698" s="307"/>
      <c r="JE698" s="307"/>
      <c r="JF698" s="307"/>
      <c r="JG698" s="307"/>
      <c r="JH698" s="307"/>
      <c r="JI698" s="307"/>
      <c r="JJ698" s="307"/>
      <c r="JK698" s="307"/>
      <c r="JL698" s="307"/>
      <c r="JM698" s="307"/>
      <c r="JN698" s="307"/>
      <c r="JO698" s="307"/>
      <c r="JP698" s="307"/>
      <c r="JQ698" s="307"/>
      <c r="JR698" s="307"/>
      <c r="JS698" s="307"/>
      <c r="JT698" s="307"/>
      <c r="JU698" s="307"/>
      <c r="JV698" s="307"/>
      <c r="JW698" s="307"/>
      <c r="JX698" s="307"/>
      <c r="JY698" s="307"/>
      <c r="JZ698" s="307"/>
      <c r="KA698" s="307"/>
      <c r="KB698" s="307"/>
      <c r="KC698" s="307"/>
      <c r="KD698" s="307"/>
      <c r="KE698" s="307"/>
      <c r="KF698" s="307"/>
      <c r="KG698" s="307"/>
      <c r="KH698" s="307"/>
      <c r="KI698" s="307"/>
      <c r="KJ698" s="307"/>
      <c r="KK698" s="307"/>
      <c r="KL698" s="307"/>
      <c r="KM698" s="307"/>
      <c r="KN698" s="307"/>
      <c r="KO698" s="307"/>
      <c r="KP698" s="307"/>
      <c r="KQ698" s="307"/>
      <c r="KR698" s="307"/>
      <c r="KS698" s="307"/>
      <c r="KT698" s="307"/>
    </row>
    <row r="699" spans="14:306" s="56" customFormat="1" ht="15" customHeight="1">
      <c r="N699" s="311"/>
      <c r="O699" s="311"/>
      <c r="P699" s="311"/>
      <c r="Q699" s="311"/>
      <c r="R699" s="311"/>
      <c r="S699" s="311"/>
      <c r="T699" s="311"/>
      <c r="U699" s="311"/>
      <c r="AG699" s="354">
        <v>17</v>
      </c>
      <c r="AH699" s="354"/>
      <c r="AI699" s="356" t="s">
        <v>564</v>
      </c>
      <c r="AJ699" s="359">
        <v>37</v>
      </c>
      <c r="AK699" s="356" t="s">
        <v>93</v>
      </c>
      <c r="AL699" s="359">
        <v>26</v>
      </c>
      <c r="AM699" s="356" t="s">
        <v>929</v>
      </c>
      <c r="AN699" s="356" t="s">
        <v>97</v>
      </c>
      <c r="AO699" s="359">
        <v>24</v>
      </c>
      <c r="AP699" s="359">
        <v>34</v>
      </c>
      <c r="AQ699" s="356" t="s">
        <v>195</v>
      </c>
      <c r="AR699" s="356" t="s">
        <v>673</v>
      </c>
      <c r="AS699" s="356" t="s">
        <v>0</v>
      </c>
      <c r="AT699" s="356" t="s">
        <v>930</v>
      </c>
      <c r="AU699" s="356"/>
      <c r="AV699" s="356" t="s">
        <v>96</v>
      </c>
      <c r="AW699" s="359">
        <v>32</v>
      </c>
      <c r="AX699" s="405">
        <v>21</v>
      </c>
      <c r="AY699" s="303">
        <f t="shared" si="374"/>
        <v>66</v>
      </c>
      <c r="AZ699" s="303">
        <f t="shared" si="375"/>
        <v>38</v>
      </c>
      <c r="BA699" s="303">
        <f t="shared" si="376"/>
        <v>28</v>
      </c>
      <c r="BB699" s="303">
        <f t="shared" si="377"/>
        <v>27</v>
      </c>
      <c r="BC699" s="303">
        <f t="shared" si="378"/>
        <v>86</v>
      </c>
      <c r="BD699" s="303">
        <f t="shared" si="379"/>
        <v>54</v>
      </c>
      <c r="BE699" s="303">
        <f t="shared" si="380"/>
        <v>25</v>
      </c>
      <c r="BF699" s="303" t="str">
        <f t="shared" si="381"/>
        <v>-</v>
      </c>
      <c r="BG699" s="303">
        <f t="shared" si="382"/>
        <v>39</v>
      </c>
      <c r="BH699" s="303"/>
      <c r="BI699" s="303">
        <f t="shared" si="383"/>
        <v>42</v>
      </c>
      <c r="BJ699" s="303">
        <f t="shared" si="384"/>
        <v>37</v>
      </c>
      <c r="BK699" s="303">
        <f t="shared" si="385"/>
        <v>134</v>
      </c>
      <c r="BL699" s="303">
        <f t="shared" si="386"/>
        <v>30</v>
      </c>
      <c r="BM699" s="303">
        <f t="shared" si="387"/>
        <v>33</v>
      </c>
      <c r="BN699" s="303">
        <f t="shared" si="388"/>
        <v>22</v>
      </c>
      <c r="CB699" s="307"/>
      <c r="CC699" s="307"/>
      <c r="CD699" s="307"/>
      <c r="CE699" s="307"/>
      <c r="CF699" s="307"/>
      <c r="CG699" s="307"/>
      <c r="CH699" s="307"/>
      <c r="CI699" s="307"/>
      <c r="CJ699" s="307"/>
      <c r="CK699" s="307"/>
      <c r="CL699" s="307"/>
      <c r="CM699" s="307"/>
      <c r="CN699" s="307"/>
      <c r="CO699" s="307"/>
      <c r="CP699" s="307"/>
      <c r="CQ699" s="307"/>
      <c r="CR699" s="307"/>
      <c r="CS699" s="307"/>
      <c r="CT699" s="307"/>
      <c r="CU699" s="307"/>
      <c r="CV699" s="307"/>
      <c r="CW699" s="307"/>
      <c r="CX699" s="307"/>
      <c r="CY699" s="307"/>
      <c r="CZ699" s="307"/>
      <c r="DA699" s="307"/>
      <c r="DB699" s="307"/>
      <c r="DC699" s="307"/>
      <c r="DD699" s="307"/>
      <c r="DE699" s="307"/>
      <c r="DF699" s="307"/>
      <c r="DG699" s="307"/>
      <c r="DH699" s="307"/>
      <c r="DI699" s="390"/>
      <c r="DJ699" s="390"/>
      <c r="DK699" s="307"/>
      <c r="DL699" s="307"/>
      <c r="DM699" s="307"/>
      <c r="DN699" s="307"/>
      <c r="DO699" s="307"/>
      <c r="DP699" s="307"/>
      <c r="DQ699" s="307"/>
      <c r="DR699" s="307"/>
      <c r="DS699" s="307"/>
      <c r="DT699" s="307"/>
      <c r="DU699" s="307"/>
      <c r="DV699" s="307"/>
      <c r="DW699" s="307"/>
      <c r="DX699" s="307"/>
      <c r="DY699" s="307"/>
      <c r="DZ699" s="307"/>
      <c r="EA699" s="307"/>
      <c r="EB699" s="307"/>
      <c r="EC699" s="307"/>
      <c r="ED699" s="307"/>
      <c r="EE699" s="307"/>
      <c r="EF699" s="307"/>
      <c r="EG699" s="307"/>
      <c r="EH699" s="307"/>
      <c r="EI699" s="307"/>
      <c r="EJ699" s="307"/>
      <c r="EK699" s="307"/>
      <c r="EL699" s="307"/>
      <c r="EM699" s="307"/>
      <c r="EN699" s="307"/>
      <c r="EO699" s="307"/>
      <c r="EP699" s="307"/>
      <c r="EQ699" s="307"/>
      <c r="ER699" s="307"/>
      <c r="ES699" s="307"/>
      <c r="ET699" s="307"/>
      <c r="EU699" s="390"/>
      <c r="EV699" s="390"/>
      <c r="EW699" s="307"/>
      <c r="EX699" s="307"/>
      <c r="EY699" s="307"/>
      <c r="EZ699" s="307"/>
      <c r="FA699" s="307"/>
      <c r="FB699" s="307"/>
      <c r="FC699" s="307"/>
      <c r="FD699" s="307"/>
      <c r="FE699" s="307"/>
      <c r="FF699" s="307"/>
      <c r="FG699" s="307"/>
      <c r="FH699" s="307"/>
      <c r="FI699" s="307"/>
      <c r="FJ699" s="307"/>
      <c r="FK699" s="307"/>
      <c r="FL699" s="307"/>
      <c r="FM699" s="307"/>
      <c r="FN699" s="307"/>
      <c r="FO699" s="307"/>
      <c r="FP699" s="307"/>
      <c r="FQ699" s="307"/>
      <c r="FR699" s="307"/>
      <c r="FS699" s="307"/>
      <c r="FT699" s="307"/>
      <c r="FU699" s="307"/>
      <c r="FV699" s="307"/>
      <c r="FW699" s="307"/>
      <c r="FX699" s="307"/>
      <c r="FY699" s="307"/>
      <c r="FZ699" s="307"/>
      <c r="GA699" s="307"/>
      <c r="GB699" s="307"/>
      <c r="GC699" s="307"/>
      <c r="GD699" s="307"/>
      <c r="GE699" s="307"/>
      <c r="GF699" s="307"/>
      <c r="GG699" s="307"/>
      <c r="GH699" s="307"/>
      <c r="GI699" s="307"/>
      <c r="GJ699" s="307"/>
      <c r="GK699" s="307"/>
      <c r="GL699" s="307"/>
      <c r="GM699" s="307"/>
      <c r="GN699" s="307"/>
      <c r="GO699" s="307"/>
      <c r="GP699" s="307"/>
      <c r="GQ699" s="307"/>
      <c r="GR699" s="307"/>
      <c r="GS699" s="307"/>
      <c r="GT699" s="307"/>
      <c r="GU699" s="307"/>
      <c r="GV699" s="307"/>
      <c r="GW699" s="307"/>
      <c r="GX699" s="307"/>
      <c r="GY699" s="307"/>
      <c r="GZ699" s="307"/>
      <c r="HA699" s="307"/>
      <c r="HB699" s="307"/>
      <c r="HC699" s="307"/>
      <c r="HD699" s="307"/>
      <c r="HE699" s="307"/>
      <c r="HF699" s="307"/>
      <c r="HG699" s="307"/>
      <c r="HH699" s="307"/>
      <c r="HI699" s="307"/>
      <c r="HJ699" s="307"/>
      <c r="HK699" s="307"/>
      <c r="HL699" s="307"/>
      <c r="HM699" s="307"/>
      <c r="HN699" s="307"/>
      <c r="HO699" s="307"/>
      <c r="HP699" s="307"/>
      <c r="HQ699" s="307"/>
      <c r="HR699" s="307"/>
      <c r="HS699" s="307"/>
      <c r="HT699" s="307"/>
      <c r="HU699" s="307"/>
      <c r="HV699" s="307"/>
      <c r="HW699" s="307"/>
      <c r="HX699" s="307"/>
      <c r="HY699" s="307"/>
      <c r="HZ699" s="307"/>
      <c r="IA699" s="307"/>
      <c r="IB699" s="307"/>
      <c r="IC699" s="307"/>
      <c r="ID699" s="307"/>
      <c r="IE699" s="307"/>
      <c r="IF699" s="307"/>
      <c r="IG699" s="307"/>
      <c r="IH699" s="307"/>
      <c r="II699" s="307"/>
      <c r="IJ699" s="307"/>
      <c r="IK699" s="307"/>
      <c r="IL699" s="307"/>
      <c r="IM699" s="307"/>
      <c r="IN699" s="307"/>
      <c r="IO699" s="307"/>
      <c r="IP699" s="307"/>
      <c r="IQ699" s="307"/>
      <c r="IR699" s="307"/>
      <c r="IS699" s="307"/>
      <c r="IT699" s="307"/>
      <c r="IU699" s="307"/>
      <c r="IV699" s="307"/>
      <c r="IW699" s="307"/>
      <c r="IX699" s="307"/>
      <c r="IY699" s="307"/>
      <c r="IZ699" s="307"/>
      <c r="JA699" s="307"/>
      <c r="JB699" s="307"/>
      <c r="JC699" s="307"/>
      <c r="JD699" s="307"/>
      <c r="JE699" s="307"/>
      <c r="JF699" s="307"/>
      <c r="JG699" s="307"/>
      <c r="JH699" s="307"/>
      <c r="JI699" s="307"/>
      <c r="JJ699" s="307"/>
      <c r="JK699" s="307"/>
      <c r="JL699" s="307"/>
      <c r="JM699" s="307"/>
      <c r="JN699" s="307"/>
      <c r="JO699" s="307"/>
      <c r="JP699" s="307"/>
      <c r="JQ699" s="307"/>
      <c r="JR699" s="307"/>
      <c r="JS699" s="307"/>
      <c r="JT699" s="307"/>
      <c r="JU699" s="307"/>
      <c r="JV699" s="307"/>
      <c r="JW699" s="307"/>
      <c r="JX699" s="307"/>
      <c r="JY699" s="307"/>
      <c r="JZ699" s="307"/>
      <c r="KA699" s="307"/>
      <c r="KB699" s="307"/>
      <c r="KC699" s="307"/>
      <c r="KD699" s="307"/>
      <c r="KE699" s="307"/>
      <c r="KF699" s="307"/>
      <c r="KG699" s="307"/>
      <c r="KH699" s="307"/>
      <c r="KI699" s="307"/>
      <c r="KJ699" s="307"/>
      <c r="KK699" s="307"/>
      <c r="KL699" s="307"/>
      <c r="KM699" s="307"/>
      <c r="KN699" s="307"/>
      <c r="KO699" s="307"/>
      <c r="KP699" s="307"/>
      <c r="KQ699" s="307"/>
      <c r="KR699" s="307"/>
      <c r="KS699" s="307"/>
      <c r="KT699" s="307"/>
    </row>
    <row r="700" spans="14:306" s="56" customFormat="1" ht="15" customHeight="1">
      <c r="N700" s="311"/>
      <c r="O700" s="311"/>
      <c r="P700" s="311"/>
      <c r="Q700" s="311"/>
      <c r="R700" s="311"/>
      <c r="S700" s="311"/>
      <c r="U700" s="311"/>
      <c r="AG700" s="354">
        <v>18</v>
      </c>
      <c r="AH700" s="354"/>
      <c r="AI700" s="356" t="s">
        <v>912</v>
      </c>
      <c r="AJ700" s="359">
        <v>38</v>
      </c>
      <c r="AK700" s="356" t="s">
        <v>96</v>
      </c>
      <c r="AL700" s="359">
        <v>27</v>
      </c>
      <c r="AM700" s="356" t="s">
        <v>931</v>
      </c>
      <c r="AN700" s="356" t="s">
        <v>932</v>
      </c>
      <c r="AO700" s="359">
        <v>25</v>
      </c>
      <c r="AP700" s="356" t="s">
        <v>0</v>
      </c>
      <c r="AQ700" s="356" t="s">
        <v>653</v>
      </c>
      <c r="AR700" s="356" t="s">
        <v>199</v>
      </c>
      <c r="AS700" s="359">
        <v>37</v>
      </c>
      <c r="AT700" s="356" t="s">
        <v>915</v>
      </c>
      <c r="AU700" s="356"/>
      <c r="AV700" s="356" t="s">
        <v>99</v>
      </c>
      <c r="AW700" s="359">
        <v>33</v>
      </c>
      <c r="AX700" s="405">
        <v>22</v>
      </c>
      <c r="AY700" s="303">
        <f t="shared" si="374"/>
        <v>68</v>
      </c>
      <c r="AZ700" s="303">
        <f t="shared" si="375"/>
        <v>39</v>
      </c>
      <c r="BA700" s="303">
        <f t="shared" si="376"/>
        <v>30</v>
      </c>
      <c r="BB700" s="303">
        <f t="shared" si="377"/>
        <v>28</v>
      </c>
      <c r="BC700" s="303">
        <f t="shared" si="378"/>
        <v>91</v>
      </c>
      <c r="BD700" s="303">
        <f t="shared" si="379"/>
        <v>57</v>
      </c>
      <c r="BE700" s="303">
        <f t="shared" si="380"/>
        <v>26</v>
      </c>
      <c r="BF700" s="303">
        <f t="shared" si="381"/>
        <v>35</v>
      </c>
      <c r="BG700" s="303">
        <f t="shared" si="382"/>
        <v>41</v>
      </c>
      <c r="BH700" s="303"/>
      <c r="BI700" s="303">
        <f t="shared" si="383"/>
        <v>45</v>
      </c>
      <c r="BJ700" s="303">
        <f t="shared" si="384"/>
        <v>38</v>
      </c>
      <c r="BK700" s="303">
        <f t="shared" si="385"/>
        <v>136</v>
      </c>
      <c r="BL700" s="303">
        <f t="shared" si="386"/>
        <v>32</v>
      </c>
      <c r="BM700" s="303">
        <f t="shared" si="387"/>
        <v>34</v>
      </c>
      <c r="BN700" s="303">
        <f t="shared" si="388"/>
        <v>23</v>
      </c>
      <c r="CB700" s="307"/>
      <c r="CC700" s="307"/>
      <c r="CD700" s="307"/>
      <c r="CE700" s="307"/>
      <c r="CF700" s="307"/>
      <c r="CG700" s="307"/>
      <c r="CH700" s="307"/>
      <c r="CI700" s="307"/>
      <c r="CJ700" s="307"/>
      <c r="CK700" s="307"/>
      <c r="CL700" s="307"/>
      <c r="CM700" s="307"/>
      <c r="CN700" s="307"/>
      <c r="CO700" s="307"/>
      <c r="CP700" s="307"/>
      <c r="CQ700" s="307"/>
      <c r="CR700" s="307"/>
      <c r="CS700" s="307"/>
      <c r="CT700" s="307"/>
      <c r="CU700" s="307"/>
      <c r="CV700" s="307"/>
      <c r="CW700" s="307"/>
      <c r="CX700" s="307"/>
      <c r="CY700" s="307"/>
      <c r="CZ700" s="307"/>
      <c r="DA700" s="307"/>
      <c r="DB700" s="307"/>
      <c r="DC700" s="307"/>
      <c r="DD700" s="307"/>
      <c r="DE700" s="307"/>
      <c r="DF700" s="307"/>
      <c r="DG700" s="307"/>
      <c r="DH700" s="307"/>
      <c r="DI700" s="390"/>
      <c r="DJ700" s="390"/>
      <c r="DK700" s="307"/>
      <c r="DL700" s="307"/>
      <c r="DM700" s="307"/>
      <c r="DN700" s="307"/>
      <c r="DO700" s="307"/>
      <c r="DP700" s="307"/>
      <c r="DQ700" s="307"/>
      <c r="DR700" s="307"/>
      <c r="DS700" s="307"/>
      <c r="DT700" s="307"/>
      <c r="DU700" s="307"/>
      <c r="DV700" s="307"/>
      <c r="DW700" s="307"/>
      <c r="DX700" s="307"/>
      <c r="DY700" s="307"/>
      <c r="DZ700" s="307"/>
      <c r="EA700" s="307"/>
      <c r="EB700" s="307"/>
      <c r="EC700" s="307"/>
      <c r="ED700" s="307"/>
      <c r="EE700" s="307"/>
      <c r="EF700" s="307"/>
      <c r="EG700" s="307"/>
      <c r="EH700" s="307"/>
      <c r="EI700" s="307"/>
      <c r="EJ700" s="307"/>
      <c r="EK700" s="307"/>
      <c r="EL700" s="307"/>
      <c r="EM700" s="307"/>
      <c r="EN700" s="307"/>
      <c r="EO700" s="307"/>
      <c r="EP700" s="307"/>
      <c r="EQ700" s="307"/>
      <c r="ER700" s="307"/>
      <c r="ES700" s="307"/>
      <c r="ET700" s="307"/>
      <c r="EU700" s="390"/>
      <c r="EV700" s="390"/>
      <c r="EW700" s="307"/>
      <c r="EX700" s="307"/>
      <c r="EY700" s="307"/>
      <c r="EZ700" s="307"/>
      <c r="FA700" s="307"/>
      <c r="FB700" s="307"/>
      <c r="FC700" s="307"/>
      <c r="FD700" s="307"/>
      <c r="FE700" s="307"/>
      <c r="FF700" s="307"/>
      <c r="FG700" s="307"/>
      <c r="FH700" s="307"/>
      <c r="FI700" s="307"/>
      <c r="FJ700" s="307"/>
      <c r="FK700" s="307"/>
      <c r="FL700" s="307"/>
      <c r="FM700" s="307"/>
      <c r="FN700" s="307"/>
      <c r="FO700" s="307"/>
      <c r="FP700" s="307"/>
      <c r="FQ700" s="307"/>
      <c r="FR700" s="307"/>
      <c r="FS700" s="307"/>
      <c r="FT700" s="307"/>
      <c r="FU700" s="307"/>
      <c r="FV700" s="307"/>
      <c r="FW700" s="307"/>
      <c r="FX700" s="307"/>
      <c r="FY700" s="307"/>
      <c r="FZ700" s="307"/>
      <c r="GA700" s="307"/>
      <c r="GB700" s="307"/>
      <c r="GC700" s="307"/>
      <c r="GD700" s="307"/>
      <c r="GE700" s="307"/>
      <c r="GF700" s="307"/>
      <c r="GG700" s="307"/>
      <c r="GH700" s="307"/>
      <c r="GI700" s="307"/>
      <c r="GJ700" s="307"/>
      <c r="GK700" s="307"/>
      <c r="GL700" s="307"/>
      <c r="GM700" s="307"/>
      <c r="GN700" s="307"/>
      <c r="GO700" s="307"/>
      <c r="GP700" s="307"/>
      <c r="GQ700" s="307"/>
      <c r="GR700" s="307"/>
      <c r="GS700" s="307"/>
      <c r="GT700" s="307"/>
      <c r="GU700" s="307"/>
      <c r="GV700" s="307"/>
      <c r="GW700" s="307"/>
      <c r="GX700" s="307"/>
      <c r="GY700" s="307"/>
      <c r="GZ700" s="307"/>
      <c r="HA700" s="307"/>
      <c r="HB700" s="307"/>
      <c r="HC700" s="307"/>
      <c r="HD700" s="307"/>
      <c r="HE700" s="307"/>
      <c r="HF700" s="307"/>
      <c r="HG700" s="307"/>
      <c r="HH700" s="307"/>
      <c r="HI700" s="307"/>
      <c r="HJ700" s="307"/>
      <c r="HK700" s="307"/>
      <c r="HL700" s="307"/>
      <c r="HM700" s="307"/>
      <c r="HN700" s="307"/>
      <c r="HO700" s="307"/>
      <c r="HP700" s="307"/>
      <c r="HQ700" s="307"/>
      <c r="HR700" s="307"/>
      <c r="HS700" s="307"/>
      <c r="HT700" s="307"/>
      <c r="HU700" s="307"/>
      <c r="HV700" s="307"/>
      <c r="HW700" s="307"/>
      <c r="HX700" s="307"/>
      <c r="HY700" s="307"/>
      <c r="HZ700" s="307"/>
      <c r="IA700" s="307"/>
      <c r="IB700" s="307"/>
      <c r="IC700" s="307"/>
      <c r="ID700" s="307"/>
      <c r="IE700" s="307"/>
      <c r="IF700" s="307"/>
      <c r="IG700" s="307"/>
      <c r="IH700" s="307"/>
      <c r="II700" s="307"/>
      <c r="IJ700" s="307"/>
      <c r="IK700" s="307"/>
      <c r="IL700" s="307"/>
      <c r="IM700" s="307"/>
      <c r="IN700" s="307"/>
      <c r="IO700" s="307"/>
      <c r="IP700" s="307"/>
      <c r="IQ700" s="307"/>
      <c r="IR700" s="307"/>
      <c r="IS700" s="307"/>
      <c r="IT700" s="307"/>
      <c r="IU700" s="307"/>
      <c r="IV700" s="307"/>
      <c r="IW700" s="307"/>
      <c r="IX700" s="307"/>
      <c r="IY700" s="307"/>
      <c r="IZ700" s="307"/>
      <c r="JA700" s="307"/>
      <c r="JB700" s="307"/>
      <c r="JC700" s="307"/>
      <c r="JD700" s="307"/>
      <c r="JE700" s="307"/>
      <c r="JF700" s="307"/>
      <c r="JG700" s="307"/>
      <c r="JH700" s="307"/>
      <c r="JI700" s="307"/>
      <c r="JJ700" s="307"/>
      <c r="JK700" s="307"/>
      <c r="JL700" s="307"/>
      <c r="JM700" s="307"/>
      <c r="JN700" s="307"/>
      <c r="JO700" s="307"/>
      <c r="JP700" s="307"/>
      <c r="JQ700" s="307"/>
      <c r="JR700" s="307"/>
      <c r="JS700" s="307"/>
      <c r="JT700" s="307"/>
      <c r="JU700" s="307"/>
      <c r="JV700" s="307"/>
      <c r="JW700" s="307"/>
      <c r="JX700" s="307"/>
      <c r="JY700" s="307"/>
      <c r="JZ700" s="307"/>
      <c r="KA700" s="307"/>
      <c r="KB700" s="307"/>
      <c r="KC700" s="307"/>
      <c r="KD700" s="307"/>
      <c r="KE700" s="307"/>
      <c r="KF700" s="307"/>
      <c r="KG700" s="307"/>
      <c r="KH700" s="307"/>
      <c r="KI700" s="307"/>
      <c r="KJ700" s="307"/>
      <c r="KK700" s="307"/>
      <c r="KL700" s="307"/>
      <c r="KM700" s="307"/>
      <c r="KN700" s="307"/>
      <c r="KO700" s="307"/>
      <c r="KP700" s="307"/>
      <c r="KQ700" s="307"/>
      <c r="KR700" s="307"/>
      <c r="KS700" s="307"/>
      <c r="KT700" s="307"/>
    </row>
    <row r="701" spans="14:306" s="56" customFormat="1" ht="15" customHeight="1">
      <c r="N701" s="330"/>
      <c r="O701" s="331"/>
      <c r="P701" s="331"/>
      <c r="Q701" s="331"/>
      <c r="R701" s="331"/>
      <c r="S701" s="331"/>
      <c r="T701" s="331"/>
      <c r="U701" s="330"/>
      <c r="AG701" s="354">
        <v>19</v>
      </c>
      <c r="AH701" s="354"/>
      <c r="AI701" s="359">
        <v>68</v>
      </c>
      <c r="AJ701" s="356" t="s">
        <v>118</v>
      </c>
      <c r="AK701" s="356" t="s">
        <v>134</v>
      </c>
      <c r="AL701" s="359">
        <v>28</v>
      </c>
      <c r="AM701" s="356" t="s">
        <v>933</v>
      </c>
      <c r="AN701" s="356" t="s">
        <v>734</v>
      </c>
      <c r="AO701" s="356" t="s">
        <v>272</v>
      </c>
      <c r="AP701" s="359">
        <v>35</v>
      </c>
      <c r="AQ701" s="356" t="s">
        <v>147</v>
      </c>
      <c r="AR701" s="356" t="s">
        <v>285</v>
      </c>
      <c r="AS701" s="359">
        <v>38</v>
      </c>
      <c r="AT701" s="359">
        <v>136</v>
      </c>
      <c r="AU701" s="359"/>
      <c r="AV701" s="356" t="s">
        <v>102</v>
      </c>
      <c r="AW701" s="359">
        <v>34</v>
      </c>
      <c r="AX701" s="405" t="s">
        <v>140</v>
      </c>
      <c r="AY701" s="303">
        <v>69</v>
      </c>
      <c r="AZ701" s="303">
        <f>IF(AJ701="-",AJ701,IF(ISNUMBER(AJ701),AJ701,MID(AJ701,(FIND("-",AJ701)+1),3)+1))</f>
        <v>45</v>
      </c>
      <c r="BA701" s="303">
        <f>IF(AK701="-",AK701,IF(ISNUMBER(AK701),AK701,MID(AK701,(FIND("-",AK701)+1),3)+1))</f>
        <v>33</v>
      </c>
      <c r="BB701" s="303">
        <v>29</v>
      </c>
      <c r="BC701" s="303">
        <f>IF(AM701="-",AM701,IF(ISNUMBER(AM701),AM701,MID(AM701,(FIND("-",AM701)+1),3)+1))</f>
        <v>120</v>
      </c>
      <c r="BD701" s="303">
        <f>IF(AN701="-",AN701,IF(ISNUMBER(AN701),AN701,MID(AN701,(FIND("-",AN701)+1),3)+1))</f>
        <v>69</v>
      </c>
      <c r="BE701" s="303">
        <f>IF(AO701="-",AO701,IF(ISNUMBER(AO701),AO701,MID(AO701,(FIND("-",AO701)+1),3)+1))</f>
        <v>31</v>
      </c>
      <c r="BF701" s="303">
        <v>36</v>
      </c>
      <c r="BG701" s="303">
        <f>IF(AQ701="-",AQ701,IF(ISNUMBER(AQ701),AQ701,MID(AQ701,(FIND("-",AQ701)+1),3)+1))</f>
        <v>43</v>
      </c>
      <c r="BH701" s="303"/>
      <c r="BI701" s="303">
        <f>IF(AR701="-",AR701,IF(ISNUMBER(AR701),AR701,MID(AR701,(FIND("-",AR701)+1),3)+1))</f>
        <v>61</v>
      </c>
      <c r="BJ701" s="303">
        <v>39</v>
      </c>
      <c r="BK701" s="303">
        <v>137</v>
      </c>
      <c r="BL701" s="303">
        <f>IF(AV701="-",AV701,IF(ISNUMBER(AV701),AV701,MID(AV701,(FIND("-",AV701)+1),3)+1))</f>
        <v>34</v>
      </c>
      <c r="BM701" s="303">
        <v>35</v>
      </c>
      <c r="BN701" s="303">
        <f>IF(AX701="-",AX701,IF(ISNUMBER(AX701),AX701,MID(AX701,(FIND("-",AX701)+1),3)+1))</f>
        <v>25</v>
      </c>
      <c r="CB701" s="307"/>
      <c r="CC701" s="307"/>
      <c r="CD701" s="307"/>
      <c r="CE701" s="307"/>
      <c r="CF701" s="307"/>
      <c r="CG701" s="307"/>
      <c r="CH701" s="307"/>
      <c r="CI701" s="307"/>
      <c r="CJ701" s="307"/>
      <c r="CK701" s="307"/>
      <c r="CL701" s="307"/>
      <c r="CM701" s="307"/>
      <c r="CN701" s="307"/>
      <c r="CO701" s="307"/>
      <c r="CP701" s="307"/>
      <c r="CQ701" s="307"/>
      <c r="CR701" s="307"/>
      <c r="CS701" s="307"/>
      <c r="CT701" s="307"/>
      <c r="CU701" s="307"/>
      <c r="CV701" s="307"/>
      <c r="CW701" s="307"/>
      <c r="CX701" s="307"/>
      <c r="CY701" s="307"/>
      <c r="CZ701" s="307"/>
      <c r="DA701" s="307"/>
      <c r="DB701" s="307"/>
      <c r="DC701" s="307"/>
      <c r="DD701" s="307"/>
      <c r="DE701" s="307"/>
      <c r="DF701" s="307"/>
      <c r="DG701" s="307"/>
      <c r="DH701" s="307"/>
      <c r="DI701" s="390"/>
      <c r="DJ701" s="390"/>
      <c r="DK701" s="307"/>
      <c r="DL701" s="307"/>
      <c r="DM701" s="307"/>
      <c r="DN701" s="307"/>
      <c r="DO701" s="307"/>
      <c r="DP701" s="307"/>
      <c r="DQ701" s="307"/>
      <c r="DR701" s="307"/>
      <c r="DS701" s="307"/>
      <c r="DT701" s="307"/>
      <c r="DU701" s="307"/>
      <c r="DV701" s="307"/>
      <c r="DW701" s="307"/>
      <c r="DX701" s="307"/>
      <c r="DY701" s="307"/>
      <c r="DZ701" s="307"/>
      <c r="EA701" s="307"/>
      <c r="EB701" s="307"/>
      <c r="EC701" s="307"/>
      <c r="ED701" s="307"/>
      <c r="EE701" s="307"/>
      <c r="EF701" s="307"/>
      <c r="EG701" s="307"/>
      <c r="EH701" s="307"/>
      <c r="EI701" s="307"/>
      <c r="EJ701" s="307"/>
      <c r="EK701" s="307"/>
      <c r="EL701" s="307"/>
      <c r="EM701" s="307"/>
      <c r="EN701" s="307"/>
      <c r="EO701" s="307"/>
      <c r="EP701" s="307"/>
      <c r="EQ701" s="307"/>
      <c r="ER701" s="307"/>
      <c r="ES701" s="307"/>
      <c r="ET701" s="307"/>
      <c r="EU701" s="390"/>
      <c r="EV701" s="390"/>
      <c r="EW701" s="307"/>
      <c r="EX701" s="307"/>
      <c r="EY701" s="307"/>
      <c r="EZ701" s="307"/>
      <c r="FA701" s="307"/>
      <c r="FB701" s="307"/>
      <c r="FC701" s="307"/>
      <c r="FD701" s="307"/>
      <c r="FE701" s="307"/>
      <c r="FF701" s="307"/>
      <c r="FG701" s="307"/>
      <c r="FH701" s="307"/>
      <c r="FI701" s="307"/>
      <c r="FJ701" s="307"/>
      <c r="FK701" s="307"/>
      <c r="FL701" s="307"/>
      <c r="FM701" s="307"/>
      <c r="FN701" s="307"/>
      <c r="FO701" s="307"/>
      <c r="FP701" s="307"/>
      <c r="FQ701" s="307"/>
      <c r="FR701" s="307"/>
      <c r="FS701" s="307"/>
      <c r="FT701" s="307"/>
      <c r="FU701" s="307"/>
      <c r="FV701" s="307"/>
      <c r="FW701" s="307"/>
      <c r="FX701" s="307"/>
      <c r="FY701" s="307"/>
      <c r="FZ701" s="307"/>
      <c r="GA701" s="307"/>
      <c r="GB701" s="307"/>
      <c r="GC701" s="307"/>
      <c r="GD701" s="307"/>
      <c r="GE701" s="307"/>
      <c r="GF701" s="307"/>
      <c r="GG701" s="307"/>
      <c r="GH701" s="307"/>
      <c r="GI701" s="307"/>
      <c r="GJ701" s="307"/>
      <c r="GK701" s="307"/>
      <c r="GL701" s="307"/>
      <c r="GM701" s="307"/>
      <c r="GN701" s="307"/>
      <c r="GO701" s="307"/>
      <c r="GP701" s="307"/>
      <c r="GQ701" s="307"/>
      <c r="GR701" s="307"/>
      <c r="GS701" s="307"/>
      <c r="GT701" s="307"/>
      <c r="GU701" s="307"/>
      <c r="GV701" s="307"/>
      <c r="GW701" s="307"/>
      <c r="GX701" s="307"/>
      <c r="GY701" s="307"/>
      <c r="GZ701" s="307"/>
      <c r="HA701" s="307"/>
      <c r="HB701" s="307"/>
      <c r="HC701" s="307"/>
      <c r="HD701" s="307"/>
      <c r="HE701" s="307"/>
      <c r="HF701" s="307"/>
      <c r="HG701" s="307"/>
      <c r="HH701" s="307"/>
      <c r="HI701" s="307"/>
      <c r="HJ701" s="307"/>
      <c r="HK701" s="307"/>
      <c r="HL701" s="307"/>
      <c r="HM701" s="307"/>
      <c r="HN701" s="307"/>
      <c r="HO701" s="307"/>
      <c r="HP701" s="307"/>
      <c r="HQ701" s="307"/>
      <c r="HR701" s="307"/>
      <c r="HS701" s="307"/>
      <c r="HT701" s="307"/>
      <c r="HU701" s="307"/>
      <c r="HV701" s="307"/>
      <c r="HW701" s="307"/>
      <c r="HX701" s="307"/>
      <c r="HY701" s="307"/>
      <c r="HZ701" s="307"/>
      <c r="IA701" s="307"/>
      <c r="IB701" s="307"/>
      <c r="IC701" s="307"/>
      <c r="ID701" s="307"/>
      <c r="IE701" s="307"/>
      <c r="IF701" s="307"/>
      <c r="IG701" s="307"/>
      <c r="IH701" s="307"/>
      <c r="II701" s="307"/>
      <c r="IJ701" s="307"/>
      <c r="IK701" s="307"/>
      <c r="IL701" s="307"/>
      <c r="IM701" s="307"/>
      <c r="IN701" s="307"/>
      <c r="IO701" s="307"/>
      <c r="IP701" s="307"/>
      <c r="IQ701" s="307"/>
      <c r="IR701" s="307"/>
      <c r="IS701" s="307"/>
      <c r="IT701" s="307"/>
      <c r="IU701" s="307"/>
      <c r="IV701" s="307"/>
      <c r="IW701" s="307"/>
      <c r="IX701" s="307"/>
      <c r="IY701" s="307"/>
      <c r="IZ701" s="307"/>
      <c r="JA701" s="307"/>
      <c r="JB701" s="307"/>
      <c r="JC701" s="307"/>
      <c r="JD701" s="307"/>
      <c r="JE701" s="307"/>
      <c r="JF701" s="307"/>
      <c r="JG701" s="307"/>
      <c r="JH701" s="307"/>
      <c r="JI701" s="307"/>
      <c r="JJ701" s="307"/>
      <c r="JK701" s="307"/>
      <c r="JL701" s="307"/>
      <c r="JM701" s="307"/>
      <c r="JN701" s="307"/>
      <c r="JO701" s="307"/>
      <c r="JP701" s="307"/>
      <c r="JQ701" s="307"/>
      <c r="JR701" s="307"/>
      <c r="JS701" s="307"/>
      <c r="JT701" s="307"/>
      <c r="JU701" s="307"/>
      <c r="JV701" s="307"/>
      <c r="JW701" s="307"/>
      <c r="JX701" s="307"/>
      <c r="JY701" s="307"/>
      <c r="JZ701" s="307"/>
      <c r="KA701" s="307"/>
      <c r="KB701" s="307"/>
      <c r="KC701" s="307"/>
      <c r="KD701" s="307"/>
      <c r="KE701" s="307"/>
      <c r="KF701" s="307"/>
      <c r="KG701" s="307"/>
      <c r="KH701" s="307"/>
      <c r="KI701" s="307"/>
      <c r="KJ701" s="307"/>
      <c r="KK701" s="307"/>
      <c r="KL701" s="307"/>
      <c r="KM701" s="307"/>
      <c r="KN701" s="307"/>
      <c r="KO701" s="307"/>
      <c r="KP701" s="307"/>
      <c r="KQ701" s="307"/>
      <c r="KR701" s="307"/>
      <c r="KS701" s="307"/>
      <c r="KT701" s="307"/>
    </row>
    <row r="702" spans="14:306" s="56" customFormat="1" ht="15" customHeight="1">
      <c r="N702" s="426"/>
      <c r="O702" s="303"/>
      <c r="P702" s="303"/>
      <c r="Q702" s="303"/>
      <c r="R702" s="427"/>
      <c r="S702" s="303"/>
      <c r="T702" s="427"/>
      <c r="U702" s="303"/>
      <c r="W702" s="342"/>
      <c r="X702" s="342"/>
      <c r="Y702" s="342"/>
      <c r="Z702" s="342"/>
      <c r="AA702" s="342"/>
      <c r="AB702" s="342"/>
      <c r="AC702" s="342"/>
      <c r="AD702" s="342"/>
      <c r="AE702" s="342"/>
      <c r="AG702" s="303"/>
      <c r="AH702" s="303"/>
      <c r="AI702" s="362"/>
      <c r="AJ702" s="362"/>
      <c r="AK702" s="362"/>
      <c r="AL702" s="362"/>
      <c r="AM702" s="362"/>
      <c r="AN702" s="362"/>
      <c r="AO702" s="362"/>
      <c r="AP702" s="362"/>
      <c r="AQ702" s="362"/>
      <c r="AR702" s="362"/>
      <c r="AS702" s="362"/>
      <c r="AT702" s="362"/>
      <c r="AU702" s="362"/>
      <c r="AV702" s="362"/>
      <c r="AW702" s="362"/>
      <c r="AX702" s="362"/>
      <c r="AY702" s="303"/>
      <c r="AZ702" s="303"/>
      <c r="BA702" s="303"/>
      <c r="BB702" s="303"/>
      <c r="BC702" s="303"/>
      <c r="BD702" s="303"/>
      <c r="BE702" s="303"/>
      <c r="BF702" s="303"/>
      <c r="BG702" s="303"/>
      <c r="BH702" s="303"/>
      <c r="BI702" s="303"/>
      <c r="BJ702" s="303"/>
      <c r="BK702" s="303"/>
      <c r="BL702" s="303"/>
      <c r="BM702" s="303"/>
      <c r="BN702" s="303"/>
      <c r="CB702" s="307"/>
      <c r="CC702" s="307"/>
      <c r="CD702" s="307"/>
      <c r="CE702" s="307"/>
      <c r="CF702" s="307"/>
      <c r="CG702" s="307"/>
      <c r="CH702" s="307"/>
      <c r="CI702" s="307"/>
      <c r="CJ702" s="307"/>
      <c r="CK702" s="307"/>
      <c r="CL702" s="307"/>
      <c r="CM702" s="307"/>
      <c r="CN702" s="307"/>
      <c r="CO702" s="307"/>
      <c r="CP702" s="307"/>
      <c r="CQ702" s="307"/>
      <c r="CR702" s="307"/>
      <c r="CS702" s="307"/>
      <c r="CT702" s="307"/>
      <c r="CU702" s="307"/>
      <c r="CV702" s="307"/>
      <c r="CW702" s="307"/>
      <c r="CX702" s="307"/>
      <c r="CY702" s="307"/>
      <c r="CZ702" s="307"/>
      <c r="DA702" s="307"/>
      <c r="DB702" s="307"/>
      <c r="DC702" s="307"/>
      <c r="DD702" s="307"/>
      <c r="DE702" s="307"/>
      <c r="DF702" s="307"/>
      <c r="DG702" s="307"/>
      <c r="DH702" s="307"/>
      <c r="DI702" s="390"/>
      <c r="DJ702" s="390"/>
      <c r="DK702" s="307"/>
      <c r="DL702" s="307"/>
      <c r="DM702" s="307"/>
      <c r="DN702" s="307"/>
      <c r="DO702" s="307"/>
      <c r="DP702" s="307"/>
      <c r="DQ702" s="307"/>
      <c r="DR702" s="307"/>
      <c r="DS702" s="307"/>
      <c r="DT702" s="307"/>
      <c r="DU702" s="307"/>
      <c r="DV702" s="307"/>
      <c r="DW702" s="307"/>
      <c r="DX702" s="307"/>
      <c r="DY702" s="307"/>
      <c r="DZ702" s="307"/>
      <c r="EA702" s="307"/>
      <c r="EB702" s="307"/>
      <c r="EC702" s="307"/>
      <c r="ED702" s="307"/>
      <c r="EE702" s="307"/>
      <c r="EF702" s="307"/>
      <c r="EG702" s="307"/>
      <c r="EH702" s="307"/>
      <c r="EI702" s="307"/>
      <c r="EJ702" s="307"/>
      <c r="EK702" s="307"/>
      <c r="EL702" s="307"/>
      <c r="EM702" s="307"/>
      <c r="EN702" s="307"/>
      <c r="EO702" s="307"/>
      <c r="EP702" s="307"/>
      <c r="EQ702" s="307"/>
      <c r="ER702" s="307"/>
      <c r="ES702" s="307"/>
      <c r="ET702" s="307"/>
      <c r="EU702" s="390"/>
      <c r="EV702" s="390"/>
      <c r="EW702" s="307"/>
      <c r="EX702" s="307"/>
      <c r="EY702" s="307"/>
      <c r="EZ702" s="307"/>
      <c r="FA702" s="307"/>
      <c r="FB702" s="307"/>
      <c r="FC702" s="307"/>
      <c r="FD702" s="307"/>
      <c r="FE702" s="307"/>
      <c r="FF702" s="307"/>
      <c r="FG702" s="307"/>
      <c r="FH702" s="307"/>
      <c r="FI702" s="307"/>
      <c r="FJ702" s="307"/>
      <c r="FK702" s="307"/>
      <c r="FL702" s="307"/>
      <c r="FM702" s="307"/>
      <c r="FN702" s="307"/>
      <c r="FO702" s="307"/>
      <c r="FP702" s="307"/>
      <c r="FQ702" s="307"/>
      <c r="FR702" s="307"/>
      <c r="FS702" s="307"/>
      <c r="FT702" s="307"/>
      <c r="FU702" s="307"/>
      <c r="FV702" s="307"/>
      <c r="FW702" s="307"/>
      <c r="FX702" s="307"/>
      <c r="FY702" s="307"/>
      <c r="FZ702" s="307"/>
      <c r="GA702" s="307"/>
      <c r="GB702" s="307"/>
      <c r="GC702" s="307"/>
      <c r="GD702" s="307"/>
      <c r="GE702" s="307"/>
      <c r="GF702" s="307"/>
      <c r="GG702" s="307"/>
      <c r="GH702" s="307"/>
      <c r="GI702" s="307"/>
      <c r="GJ702" s="307"/>
      <c r="GK702" s="307"/>
      <c r="GL702" s="307"/>
      <c r="GM702" s="307"/>
      <c r="GN702" s="307"/>
      <c r="GO702" s="307"/>
      <c r="GP702" s="307"/>
      <c r="GQ702" s="307"/>
      <c r="GR702" s="307"/>
      <c r="GS702" s="307"/>
      <c r="GT702" s="307"/>
      <c r="GU702" s="307"/>
      <c r="GV702" s="307"/>
      <c r="GW702" s="307"/>
      <c r="GX702" s="307"/>
      <c r="GY702" s="307"/>
      <c r="GZ702" s="307"/>
      <c r="HA702" s="307"/>
      <c r="HB702" s="307"/>
      <c r="HC702" s="307"/>
      <c r="HD702" s="307"/>
      <c r="HE702" s="307"/>
      <c r="HF702" s="307"/>
      <c r="HG702" s="307"/>
      <c r="HH702" s="307"/>
      <c r="HI702" s="307"/>
      <c r="HJ702" s="307"/>
      <c r="HK702" s="307"/>
      <c r="HL702" s="307"/>
      <c r="HM702" s="307"/>
      <c r="HN702" s="307"/>
      <c r="HO702" s="307"/>
      <c r="HP702" s="307"/>
      <c r="HQ702" s="307"/>
      <c r="HR702" s="307"/>
      <c r="HS702" s="307"/>
      <c r="HT702" s="307"/>
      <c r="HU702" s="307"/>
      <c r="HV702" s="307"/>
      <c r="HW702" s="307"/>
      <c r="HX702" s="307"/>
      <c r="HY702" s="307"/>
      <c r="HZ702" s="307"/>
      <c r="IA702" s="307"/>
      <c r="IB702" s="307"/>
      <c r="IC702" s="307"/>
      <c r="ID702" s="307"/>
      <c r="IE702" s="307"/>
      <c r="IF702" s="307"/>
      <c r="IG702" s="307"/>
      <c r="IH702" s="307"/>
      <c r="II702" s="307"/>
      <c r="IJ702" s="307"/>
      <c r="IK702" s="307"/>
      <c r="IL702" s="307"/>
      <c r="IM702" s="307"/>
      <c r="IN702" s="307"/>
      <c r="IO702" s="307"/>
      <c r="IP702" s="307"/>
      <c r="IQ702" s="307"/>
      <c r="IR702" s="307"/>
      <c r="IS702" s="307"/>
      <c r="IT702" s="307"/>
      <c r="IU702" s="307"/>
      <c r="IV702" s="307"/>
      <c r="IW702" s="307"/>
      <c r="IX702" s="307"/>
      <c r="IY702" s="307"/>
      <c r="IZ702" s="307"/>
      <c r="JA702" s="307"/>
      <c r="JB702" s="307"/>
      <c r="JC702" s="307"/>
      <c r="JD702" s="307"/>
      <c r="JE702" s="307"/>
      <c r="JF702" s="307"/>
      <c r="JG702" s="307"/>
      <c r="JH702" s="307"/>
      <c r="JI702" s="307"/>
      <c r="JJ702" s="307"/>
      <c r="JK702" s="307"/>
      <c r="JL702" s="307"/>
      <c r="JM702" s="307"/>
      <c r="JN702" s="307"/>
      <c r="JO702" s="307"/>
      <c r="JP702" s="307"/>
      <c r="JQ702" s="307"/>
      <c r="JR702" s="307"/>
      <c r="JS702" s="307"/>
      <c r="JT702" s="307"/>
      <c r="JU702" s="307"/>
      <c r="JV702" s="307"/>
      <c r="JW702" s="307"/>
      <c r="JX702" s="307"/>
      <c r="JY702" s="307"/>
      <c r="JZ702" s="307"/>
      <c r="KA702" s="307"/>
      <c r="KB702" s="307"/>
      <c r="KC702" s="307"/>
      <c r="KD702" s="307"/>
      <c r="KE702" s="307"/>
      <c r="KF702" s="307"/>
      <c r="KG702" s="307"/>
      <c r="KH702" s="307"/>
      <c r="KI702" s="307"/>
      <c r="KJ702" s="307"/>
      <c r="KK702" s="307"/>
      <c r="KL702" s="307"/>
      <c r="KM702" s="307"/>
      <c r="KN702" s="307"/>
      <c r="KO702" s="307"/>
      <c r="KP702" s="307"/>
      <c r="KQ702" s="307"/>
      <c r="KR702" s="307"/>
      <c r="KS702" s="307"/>
      <c r="KT702" s="307"/>
    </row>
    <row r="703" spans="14:306" s="56" customFormat="1" ht="15" customHeight="1">
      <c r="N703" s="426"/>
      <c r="O703" s="303"/>
      <c r="P703" s="303"/>
      <c r="Q703" s="427"/>
      <c r="R703" s="427"/>
      <c r="S703" s="303"/>
      <c r="T703" s="303"/>
      <c r="U703" s="303"/>
      <c r="W703" s="342"/>
      <c r="X703" s="342"/>
      <c r="Y703" s="342"/>
      <c r="Z703" s="342"/>
      <c r="AA703" s="342"/>
      <c r="AB703" s="342"/>
      <c r="AC703" s="342"/>
      <c r="AD703" s="342"/>
      <c r="AE703" s="342"/>
      <c r="AG703" s="303"/>
      <c r="AH703" s="303"/>
      <c r="AI703" s="362"/>
      <c r="AJ703" s="362"/>
      <c r="AK703" s="362"/>
      <c r="AL703" s="362"/>
      <c r="AM703" s="362"/>
      <c r="AN703" s="362"/>
      <c r="AO703" s="362"/>
      <c r="AP703" s="362"/>
      <c r="AQ703" s="362"/>
      <c r="AR703" s="362"/>
      <c r="AS703" s="362"/>
      <c r="AT703" s="362"/>
      <c r="AU703" s="362"/>
      <c r="AV703" s="362"/>
      <c r="AW703" s="362"/>
      <c r="AX703" s="362"/>
      <c r="AY703" s="303"/>
      <c r="AZ703" s="303"/>
      <c r="BA703" s="303"/>
      <c r="BB703" s="303"/>
      <c r="BC703" s="303"/>
      <c r="BD703" s="303"/>
      <c r="BE703" s="303"/>
      <c r="BF703" s="303"/>
      <c r="BG703" s="303"/>
      <c r="BH703" s="303"/>
      <c r="BI703" s="303"/>
      <c r="BJ703" s="303"/>
      <c r="BK703" s="303"/>
      <c r="BL703" s="303"/>
      <c r="BM703" s="303"/>
      <c r="BN703" s="303"/>
      <c r="CB703" s="307"/>
      <c r="CC703" s="307"/>
      <c r="CD703" s="307"/>
      <c r="CE703" s="307"/>
      <c r="CF703" s="307"/>
      <c r="CG703" s="307"/>
      <c r="CH703" s="307"/>
      <c r="CI703" s="307"/>
      <c r="CJ703" s="307"/>
      <c r="CK703" s="307"/>
      <c r="CL703" s="307"/>
      <c r="CM703" s="307"/>
      <c r="CN703" s="307"/>
      <c r="CO703" s="307"/>
      <c r="CP703" s="307"/>
      <c r="CQ703" s="307"/>
      <c r="CR703" s="307"/>
      <c r="CS703" s="307"/>
      <c r="CT703" s="307"/>
      <c r="CU703" s="307"/>
      <c r="CV703" s="307"/>
      <c r="CW703" s="307"/>
      <c r="CX703" s="307"/>
      <c r="CY703" s="307"/>
      <c r="CZ703" s="307"/>
      <c r="DA703" s="307"/>
      <c r="DB703" s="307"/>
      <c r="DC703" s="307"/>
      <c r="DD703" s="307"/>
      <c r="DE703" s="307"/>
      <c r="DF703" s="307"/>
      <c r="DG703" s="307"/>
      <c r="DH703" s="307"/>
      <c r="DI703" s="390"/>
      <c r="DJ703" s="390"/>
      <c r="DK703" s="307"/>
      <c r="DL703" s="307"/>
      <c r="DM703" s="307"/>
      <c r="DN703" s="307"/>
      <c r="DO703" s="307"/>
      <c r="DP703" s="307"/>
      <c r="DQ703" s="307"/>
      <c r="DR703" s="307"/>
      <c r="DS703" s="307"/>
      <c r="DT703" s="307"/>
      <c r="DU703" s="307"/>
      <c r="DV703" s="307"/>
      <c r="DW703" s="307"/>
      <c r="DX703" s="307"/>
      <c r="DY703" s="307"/>
      <c r="DZ703" s="307"/>
      <c r="EA703" s="307"/>
      <c r="EB703" s="307"/>
      <c r="EC703" s="307"/>
      <c r="ED703" s="307"/>
      <c r="EE703" s="307"/>
      <c r="EF703" s="307"/>
      <c r="EG703" s="307"/>
      <c r="EH703" s="307"/>
      <c r="EI703" s="307"/>
      <c r="EJ703" s="307"/>
      <c r="EK703" s="307"/>
      <c r="EL703" s="307"/>
      <c r="EM703" s="307"/>
      <c r="EN703" s="307"/>
      <c r="EO703" s="307"/>
      <c r="EP703" s="307"/>
      <c r="EQ703" s="307"/>
      <c r="ER703" s="307"/>
      <c r="ES703" s="307"/>
      <c r="ET703" s="307"/>
      <c r="EU703" s="390"/>
      <c r="EV703" s="390"/>
      <c r="EW703" s="307"/>
      <c r="EX703" s="307"/>
      <c r="EY703" s="307"/>
      <c r="EZ703" s="307"/>
      <c r="FA703" s="307"/>
      <c r="FB703" s="307"/>
      <c r="FC703" s="307"/>
      <c r="FD703" s="307"/>
      <c r="FE703" s="307"/>
      <c r="FF703" s="307"/>
      <c r="FG703" s="307"/>
      <c r="FH703" s="307"/>
      <c r="FI703" s="307"/>
      <c r="FJ703" s="307"/>
      <c r="FK703" s="307"/>
      <c r="FL703" s="307"/>
      <c r="FM703" s="307"/>
      <c r="FN703" s="307"/>
      <c r="FO703" s="307"/>
      <c r="FP703" s="307"/>
      <c r="FQ703" s="307"/>
      <c r="FR703" s="307"/>
      <c r="FS703" s="307"/>
      <c r="FT703" s="307"/>
      <c r="FU703" s="307"/>
      <c r="FV703" s="307"/>
      <c r="FW703" s="307"/>
      <c r="FX703" s="307"/>
      <c r="FY703" s="307"/>
      <c r="FZ703" s="307"/>
      <c r="GA703" s="307"/>
      <c r="GB703" s="307"/>
      <c r="GC703" s="307"/>
      <c r="GD703" s="307"/>
      <c r="GE703" s="307"/>
      <c r="GF703" s="307"/>
      <c r="GG703" s="307"/>
      <c r="GH703" s="307"/>
      <c r="GI703" s="307"/>
      <c r="GJ703" s="307"/>
      <c r="GK703" s="307"/>
      <c r="GL703" s="307"/>
      <c r="GM703" s="307"/>
      <c r="GN703" s="307"/>
      <c r="GO703" s="307"/>
      <c r="GP703" s="307"/>
      <c r="GQ703" s="307"/>
      <c r="GR703" s="307"/>
      <c r="GS703" s="307"/>
      <c r="GT703" s="307"/>
      <c r="GU703" s="307"/>
      <c r="GV703" s="307"/>
      <c r="GW703" s="307"/>
      <c r="GX703" s="307"/>
      <c r="GY703" s="307"/>
      <c r="GZ703" s="307"/>
      <c r="HA703" s="307"/>
      <c r="HB703" s="307"/>
      <c r="HC703" s="307"/>
      <c r="HD703" s="307"/>
      <c r="HE703" s="307"/>
      <c r="HF703" s="307"/>
      <c r="HG703" s="307"/>
      <c r="HH703" s="307"/>
      <c r="HI703" s="307"/>
      <c r="HJ703" s="307"/>
      <c r="HK703" s="307"/>
      <c r="HL703" s="307"/>
      <c r="HM703" s="307"/>
      <c r="HN703" s="307"/>
      <c r="HO703" s="307"/>
      <c r="HP703" s="307"/>
      <c r="HQ703" s="307"/>
      <c r="HR703" s="307"/>
      <c r="HS703" s="307"/>
      <c r="HT703" s="307"/>
      <c r="HU703" s="307"/>
      <c r="HV703" s="307"/>
      <c r="HW703" s="307"/>
      <c r="HX703" s="307"/>
      <c r="HY703" s="307"/>
      <c r="HZ703" s="307"/>
      <c r="IA703" s="307"/>
      <c r="IB703" s="307"/>
      <c r="IC703" s="307"/>
      <c r="ID703" s="307"/>
      <c r="IE703" s="307"/>
      <c r="IF703" s="307"/>
      <c r="IG703" s="307"/>
      <c r="IH703" s="307"/>
      <c r="II703" s="307"/>
      <c r="IJ703" s="307"/>
      <c r="IK703" s="307"/>
      <c r="IL703" s="307"/>
      <c r="IM703" s="307"/>
      <c r="IN703" s="307"/>
      <c r="IO703" s="307"/>
      <c r="IP703" s="307"/>
      <c r="IQ703" s="307"/>
      <c r="IR703" s="307"/>
      <c r="IS703" s="307"/>
      <c r="IT703" s="307"/>
      <c r="IU703" s="307"/>
      <c r="IV703" s="307"/>
      <c r="IW703" s="307"/>
      <c r="IX703" s="307"/>
      <c r="IY703" s="307"/>
      <c r="IZ703" s="307"/>
      <c r="JA703" s="307"/>
      <c r="JB703" s="307"/>
      <c r="JC703" s="307"/>
      <c r="JD703" s="307"/>
      <c r="JE703" s="307"/>
      <c r="JF703" s="307"/>
      <c r="JG703" s="307"/>
      <c r="JH703" s="307"/>
      <c r="JI703" s="307"/>
      <c r="JJ703" s="307"/>
      <c r="JK703" s="307"/>
      <c r="JL703" s="307"/>
      <c r="JM703" s="307"/>
      <c r="JN703" s="307"/>
      <c r="JO703" s="307"/>
      <c r="JP703" s="307"/>
      <c r="JQ703" s="307"/>
      <c r="JR703" s="307"/>
      <c r="JS703" s="307"/>
      <c r="JT703" s="307"/>
      <c r="JU703" s="307"/>
      <c r="JV703" s="307"/>
      <c r="JW703" s="307"/>
      <c r="JX703" s="307"/>
      <c r="JY703" s="307"/>
      <c r="JZ703" s="307"/>
      <c r="KA703" s="307"/>
      <c r="KB703" s="307"/>
      <c r="KC703" s="307"/>
      <c r="KD703" s="307"/>
      <c r="KE703" s="307"/>
      <c r="KF703" s="307"/>
      <c r="KG703" s="307"/>
      <c r="KH703" s="307"/>
      <c r="KI703" s="307"/>
      <c r="KJ703" s="307"/>
      <c r="KK703" s="307"/>
      <c r="KL703" s="307"/>
      <c r="KM703" s="307"/>
      <c r="KN703" s="307"/>
      <c r="KO703" s="307"/>
      <c r="KP703" s="307"/>
      <c r="KQ703" s="307"/>
      <c r="KR703" s="307"/>
      <c r="KS703" s="307"/>
      <c r="KT703" s="307"/>
    </row>
    <row r="704" spans="14:306" s="56" customFormat="1" ht="15" customHeight="1">
      <c r="N704" s="426"/>
      <c r="O704" s="303"/>
      <c r="P704" s="303"/>
      <c r="Q704" s="427"/>
      <c r="R704" s="427"/>
      <c r="S704" s="303"/>
      <c r="T704" s="303"/>
      <c r="U704" s="303"/>
      <c r="W704" s="342"/>
      <c r="X704" s="342"/>
      <c r="Y704" s="342"/>
      <c r="Z704" s="342"/>
      <c r="AA704" s="342"/>
      <c r="AB704" s="342"/>
      <c r="AC704" s="342"/>
      <c r="AD704" s="342"/>
      <c r="AE704" s="342"/>
      <c r="AG704" s="363" t="s">
        <v>934</v>
      </c>
      <c r="AH704" s="363"/>
      <c r="AI704" s="362" t="s">
        <v>935</v>
      </c>
      <c r="AJ704" s="362"/>
      <c r="AK704" s="362"/>
      <c r="AL704" s="362"/>
      <c r="AM704" s="362"/>
      <c r="AN704" s="362"/>
      <c r="AO704" s="362"/>
      <c r="AP704" s="362"/>
      <c r="AQ704" s="362"/>
      <c r="AR704" s="362"/>
      <c r="AS704" s="362"/>
      <c r="AT704" s="362"/>
      <c r="AU704" s="362"/>
      <c r="AV704" s="362"/>
      <c r="AW704" s="362"/>
      <c r="AX704" s="362"/>
      <c r="AY704" s="303"/>
      <c r="AZ704" s="303"/>
      <c r="BA704" s="303"/>
      <c r="BB704" s="303"/>
      <c r="BC704" s="303"/>
      <c r="BD704" s="303"/>
      <c r="BE704" s="303"/>
      <c r="BF704" s="303"/>
      <c r="BG704" s="303"/>
      <c r="BH704" s="303"/>
      <c r="BI704" s="303"/>
      <c r="BJ704" s="303"/>
      <c r="BK704" s="303"/>
      <c r="BL704" s="303"/>
      <c r="BM704" s="303"/>
      <c r="BN704" s="303"/>
      <c r="CB704" s="307"/>
      <c r="CC704" s="307"/>
      <c r="CD704" s="307"/>
      <c r="CE704" s="307"/>
      <c r="CF704" s="307"/>
      <c r="CG704" s="307"/>
      <c r="CH704" s="307"/>
      <c r="CI704" s="307"/>
      <c r="CJ704" s="307"/>
      <c r="CK704" s="307"/>
      <c r="CL704" s="307"/>
      <c r="CM704" s="307"/>
      <c r="CN704" s="307"/>
      <c r="CO704" s="307"/>
      <c r="CP704" s="307"/>
      <c r="CQ704" s="307"/>
      <c r="CR704" s="307"/>
      <c r="CS704" s="307"/>
      <c r="CT704" s="307"/>
      <c r="CU704" s="307"/>
      <c r="CV704" s="307"/>
      <c r="CW704" s="307"/>
      <c r="CX704" s="307"/>
      <c r="CY704" s="307"/>
      <c r="CZ704" s="307"/>
      <c r="DA704" s="307"/>
      <c r="DB704" s="307"/>
      <c r="DC704" s="307"/>
      <c r="DD704" s="307"/>
      <c r="DE704" s="307"/>
      <c r="DF704" s="307"/>
      <c r="DG704" s="307"/>
      <c r="DH704" s="307"/>
      <c r="DI704" s="390"/>
      <c r="DJ704" s="390"/>
      <c r="DK704" s="307"/>
      <c r="DL704" s="307"/>
      <c r="DM704" s="307"/>
      <c r="DN704" s="307"/>
      <c r="DO704" s="307"/>
      <c r="DP704" s="307"/>
      <c r="DQ704" s="307"/>
      <c r="DR704" s="307"/>
      <c r="DS704" s="307"/>
      <c r="DT704" s="307"/>
      <c r="DU704" s="307"/>
      <c r="DV704" s="307"/>
      <c r="DW704" s="307"/>
      <c r="DX704" s="307"/>
      <c r="DY704" s="307"/>
      <c r="DZ704" s="307"/>
      <c r="EA704" s="307"/>
      <c r="EB704" s="307"/>
      <c r="EC704" s="307"/>
      <c r="ED704" s="307"/>
      <c r="EE704" s="307"/>
      <c r="EF704" s="307"/>
      <c r="EG704" s="307"/>
      <c r="EH704" s="307"/>
      <c r="EI704" s="307"/>
      <c r="EJ704" s="307"/>
      <c r="EK704" s="307"/>
      <c r="EL704" s="307"/>
      <c r="EM704" s="307"/>
      <c r="EN704" s="307"/>
      <c r="EO704" s="307"/>
      <c r="EP704" s="307"/>
      <c r="EQ704" s="307"/>
      <c r="ER704" s="307"/>
      <c r="ES704" s="307"/>
      <c r="ET704" s="307"/>
      <c r="EU704" s="390"/>
      <c r="EV704" s="390"/>
      <c r="EW704" s="307"/>
      <c r="EX704" s="307"/>
      <c r="EY704" s="307"/>
      <c r="EZ704" s="307"/>
      <c r="FA704" s="307"/>
      <c r="FB704" s="307"/>
      <c r="FC704" s="307"/>
      <c r="FD704" s="307"/>
      <c r="FE704" s="307"/>
      <c r="FF704" s="307"/>
      <c r="FG704" s="307"/>
      <c r="FH704" s="307"/>
      <c r="FI704" s="307"/>
      <c r="FJ704" s="307"/>
      <c r="FK704" s="307"/>
      <c r="FL704" s="307"/>
      <c r="FM704" s="307"/>
      <c r="FN704" s="307"/>
      <c r="FO704" s="307"/>
      <c r="FP704" s="307"/>
      <c r="FQ704" s="307"/>
      <c r="FR704" s="307"/>
      <c r="FS704" s="307"/>
      <c r="FT704" s="307"/>
      <c r="FU704" s="307"/>
      <c r="FV704" s="307"/>
      <c r="FW704" s="307"/>
      <c r="FX704" s="307"/>
      <c r="FY704" s="307"/>
      <c r="FZ704" s="307"/>
      <c r="GA704" s="307"/>
      <c r="GB704" s="307"/>
      <c r="GC704" s="307"/>
      <c r="GD704" s="307"/>
      <c r="GE704" s="307"/>
      <c r="GF704" s="307"/>
      <c r="GG704" s="307"/>
      <c r="GH704" s="307"/>
      <c r="GI704" s="307"/>
      <c r="GJ704" s="307"/>
      <c r="GK704" s="307"/>
      <c r="GL704" s="307"/>
      <c r="GM704" s="307"/>
      <c r="GN704" s="307"/>
      <c r="GO704" s="307"/>
      <c r="GP704" s="307"/>
      <c r="GQ704" s="307"/>
      <c r="GR704" s="307"/>
      <c r="GS704" s="307"/>
      <c r="GT704" s="307"/>
      <c r="GU704" s="307"/>
      <c r="GV704" s="307"/>
      <c r="GW704" s="307"/>
      <c r="GX704" s="307"/>
      <c r="GY704" s="307"/>
      <c r="GZ704" s="307"/>
      <c r="HA704" s="307"/>
      <c r="HB704" s="307"/>
      <c r="HC704" s="307"/>
      <c r="HD704" s="307"/>
      <c r="HE704" s="307"/>
      <c r="HF704" s="307"/>
      <c r="HG704" s="307"/>
      <c r="HH704" s="307"/>
      <c r="HI704" s="307"/>
      <c r="HJ704" s="307"/>
      <c r="HK704" s="307"/>
      <c r="HL704" s="307"/>
      <c r="HM704" s="307"/>
      <c r="HN704" s="307"/>
      <c r="HO704" s="307"/>
      <c r="HP704" s="307"/>
      <c r="HQ704" s="307"/>
      <c r="HR704" s="307"/>
      <c r="HS704" s="307"/>
      <c r="HT704" s="307"/>
      <c r="HU704" s="307"/>
      <c r="HV704" s="307"/>
      <c r="HW704" s="307"/>
      <c r="HX704" s="307"/>
      <c r="HY704" s="307"/>
      <c r="HZ704" s="307"/>
      <c r="IA704" s="307"/>
      <c r="IB704" s="307"/>
      <c r="IC704" s="307"/>
      <c r="ID704" s="307"/>
      <c r="IE704" s="307"/>
      <c r="IF704" s="307"/>
      <c r="IG704" s="307"/>
      <c r="IH704" s="307"/>
      <c r="II704" s="307"/>
      <c r="IJ704" s="307"/>
      <c r="IK704" s="307"/>
      <c r="IL704" s="307"/>
      <c r="IM704" s="307"/>
      <c r="IN704" s="307"/>
      <c r="IO704" s="307"/>
      <c r="IP704" s="307"/>
      <c r="IQ704" s="307"/>
      <c r="IR704" s="307"/>
      <c r="IS704" s="307"/>
      <c r="IT704" s="307"/>
      <c r="IU704" s="307"/>
      <c r="IV704" s="307"/>
      <c r="IW704" s="307"/>
      <c r="IX704" s="307"/>
      <c r="IY704" s="307"/>
      <c r="IZ704" s="307"/>
      <c r="JA704" s="307"/>
      <c r="JB704" s="307"/>
      <c r="JC704" s="307"/>
      <c r="JD704" s="307"/>
      <c r="JE704" s="307"/>
      <c r="JF704" s="307"/>
      <c r="JG704" s="307"/>
      <c r="JH704" s="307"/>
      <c r="JI704" s="307"/>
      <c r="JJ704" s="307"/>
      <c r="JK704" s="307"/>
      <c r="JL704" s="307"/>
      <c r="JM704" s="307"/>
      <c r="JN704" s="307"/>
      <c r="JO704" s="307"/>
      <c r="JP704" s="307"/>
      <c r="JQ704" s="307"/>
      <c r="JR704" s="307"/>
      <c r="JS704" s="307"/>
      <c r="JT704" s="307"/>
      <c r="JU704" s="307"/>
      <c r="JV704" s="307"/>
      <c r="JW704" s="307"/>
      <c r="JX704" s="307"/>
      <c r="JY704" s="307"/>
      <c r="JZ704" s="307"/>
      <c r="KA704" s="307"/>
      <c r="KB704" s="307"/>
      <c r="KC704" s="307"/>
      <c r="KD704" s="307"/>
      <c r="KE704" s="307"/>
      <c r="KF704" s="307"/>
      <c r="KG704" s="307"/>
      <c r="KH704" s="307"/>
      <c r="KI704" s="307"/>
      <c r="KJ704" s="307"/>
      <c r="KK704" s="307"/>
      <c r="KL704" s="307"/>
      <c r="KM704" s="307"/>
      <c r="KN704" s="307"/>
      <c r="KO704" s="307"/>
      <c r="KP704" s="307"/>
      <c r="KQ704" s="307"/>
      <c r="KR704" s="307"/>
      <c r="KS704" s="307"/>
      <c r="KT704" s="307"/>
    </row>
    <row r="705" spans="14:306" s="56" customFormat="1" ht="15" customHeight="1">
      <c r="N705" s="426"/>
      <c r="O705" s="303"/>
      <c r="P705" s="303"/>
      <c r="Q705" s="303"/>
      <c r="R705" s="303"/>
      <c r="S705" s="303"/>
      <c r="T705" s="303"/>
      <c r="U705" s="427"/>
      <c r="W705" s="342"/>
      <c r="X705" s="342"/>
      <c r="Y705" s="342"/>
      <c r="Z705" s="342"/>
      <c r="AA705" s="342"/>
      <c r="AB705" s="342"/>
      <c r="AC705" s="342"/>
      <c r="AD705" s="342"/>
      <c r="AE705" s="342"/>
      <c r="AG705" s="351" t="s">
        <v>521</v>
      </c>
      <c r="AH705" s="351"/>
      <c r="AI705" s="364"/>
      <c r="AJ705" s="364"/>
      <c r="AK705" s="364"/>
      <c r="AL705" s="364"/>
      <c r="AM705" s="364"/>
      <c r="AN705" s="364"/>
      <c r="AO705" s="364"/>
      <c r="AP705" s="364"/>
      <c r="AQ705" s="364"/>
      <c r="AR705" s="364"/>
      <c r="AS705" s="364"/>
      <c r="AT705" s="364"/>
      <c r="AU705" s="364"/>
      <c r="AV705" s="364"/>
      <c r="AW705" s="364"/>
      <c r="AX705" s="364"/>
      <c r="AY705" s="303"/>
      <c r="AZ705" s="303"/>
      <c r="BA705" s="303"/>
      <c r="BB705" s="303"/>
      <c r="BC705" s="303"/>
      <c r="BD705" s="303"/>
      <c r="BE705" s="303"/>
      <c r="BF705" s="303"/>
      <c r="BG705" s="303"/>
      <c r="BH705" s="303"/>
      <c r="BI705" s="303"/>
      <c r="BJ705" s="303"/>
      <c r="BK705" s="303"/>
      <c r="BL705" s="303"/>
      <c r="BM705" s="303"/>
      <c r="BN705" s="303"/>
      <c r="CB705" s="307"/>
      <c r="CC705" s="307"/>
      <c r="CD705" s="307"/>
      <c r="CE705" s="307"/>
      <c r="CF705" s="307"/>
      <c r="CG705" s="307"/>
      <c r="CH705" s="307"/>
      <c r="CI705" s="307"/>
      <c r="CJ705" s="307"/>
      <c r="CK705" s="307"/>
      <c r="CL705" s="307"/>
      <c r="CM705" s="307"/>
      <c r="CN705" s="307"/>
      <c r="CO705" s="307"/>
      <c r="CP705" s="307"/>
      <c r="CQ705" s="307"/>
      <c r="CR705" s="307"/>
      <c r="CS705" s="307"/>
      <c r="CT705" s="307"/>
      <c r="CU705" s="307"/>
      <c r="CV705" s="307"/>
      <c r="CW705" s="307"/>
      <c r="CX705" s="307"/>
      <c r="CY705" s="307"/>
      <c r="CZ705" s="307"/>
      <c r="DA705" s="307"/>
      <c r="DB705" s="307"/>
      <c r="DC705" s="307"/>
      <c r="DD705" s="307"/>
      <c r="DE705" s="307"/>
      <c r="DF705" s="307"/>
      <c r="DG705" s="307"/>
      <c r="DH705" s="307"/>
      <c r="DI705" s="390"/>
      <c r="DJ705" s="390"/>
      <c r="DK705" s="307"/>
      <c r="DL705" s="307"/>
      <c r="DM705" s="307"/>
      <c r="DN705" s="307"/>
      <c r="DO705" s="307"/>
      <c r="DP705" s="307"/>
      <c r="DQ705" s="307"/>
      <c r="DR705" s="307"/>
      <c r="DS705" s="307"/>
      <c r="DT705" s="307"/>
      <c r="DU705" s="307"/>
      <c r="DV705" s="307"/>
      <c r="DW705" s="307"/>
      <c r="DX705" s="307"/>
      <c r="DY705" s="307"/>
      <c r="DZ705" s="307"/>
      <c r="EA705" s="307"/>
      <c r="EB705" s="307"/>
      <c r="EC705" s="307"/>
      <c r="ED705" s="307"/>
      <c r="EE705" s="307"/>
      <c r="EF705" s="307"/>
      <c r="EG705" s="307"/>
      <c r="EH705" s="307"/>
      <c r="EI705" s="307"/>
      <c r="EJ705" s="307"/>
      <c r="EK705" s="307"/>
      <c r="EL705" s="307"/>
      <c r="EM705" s="307"/>
      <c r="EN705" s="307"/>
      <c r="EO705" s="307"/>
      <c r="EP705" s="307"/>
      <c r="EQ705" s="307"/>
      <c r="ER705" s="307"/>
      <c r="ES705" s="307"/>
      <c r="ET705" s="307"/>
      <c r="EU705" s="390"/>
      <c r="EV705" s="390"/>
      <c r="EW705" s="307"/>
      <c r="EX705" s="307"/>
      <c r="EY705" s="307"/>
      <c r="EZ705" s="307"/>
      <c r="FA705" s="307"/>
      <c r="FB705" s="307"/>
      <c r="FC705" s="307"/>
      <c r="FD705" s="307"/>
      <c r="FE705" s="307"/>
      <c r="FF705" s="307"/>
      <c r="FG705" s="307"/>
      <c r="FH705" s="307"/>
      <c r="FI705" s="307"/>
      <c r="FJ705" s="307"/>
      <c r="FK705" s="307"/>
      <c r="FL705" s="307"/>
      <c r="FM705" s="307"/>
      <c r="FN705" s="307"/>
      <c r="FO705" s="307"/>
      <c r="FP705" s="307"/>
      <c r="FQ705" s="307"/>
      <c r="FR705" s="307"/>
      <c r="FS705" s="307"/>
      <c r="FT705" s="307"/>
      <c r="FU705" s="307"/>
      <c r="FV705" s="307"/>
      <c r="FW705" s="307"/>
      <c r="FX705" s="307"/>
      <c r="FY705" s="307"/>
      <c r="FZ705" s="307"/>
      <c r="GA705" s="307"/>
      <c r="GB705" s="307"/>
      <c r="GC705" s="307"/>
      <c r="GD705" s="307"/>
      <c r="GE705" s="307"/>
      <c r="GF705" s="307"/>
      <c r="GG705" s="307"/>
      <c r="GH705" s="307"/>
      <c r="GI705" s="307"/>
      <c r="GJ705" s="307"/>
      <c r="GK705" s="307"/>
      <c r="GL705" s="307"/>
      <c r="GM705" s="307"/>
      <c r="GN705" s="307"/>
      <c r="GO705" s="307"/>
      <c r="GP705" s="307"/>
      <c r="GQ705" s="307"/>
      <c r="GR705" s="307"/>
      <c r="GS705" s="307"/>
      <c r="GT705" s="307"/>
      <c r="GU705" s="307"/>
      <c r="GV705" s="307"/>
      <c r="GW705" s="307"/>
      <c r="GX705" s="307"/>
      <c r="GY705" s="307"/>
      <c r="GZ705" s="307"/>
      <c r="HA705" s="307"/>
      <c r="HB705" s="307"/>
      <c r="HC705" s="307"/>
      <c r="HD705" s="307"/>
      <c r="HE705" s="307"/>
      <c r="HF705" s="307"/>
      <c r="HG705" s="307"/>
      <c r="HH705" s="307"/>
      <c r="HI705" s="307"/>
      <c r="HJ705" s="307"/>
      <c r="HK705" s="307"/>
      <c r="HL705" s="307"/>
      <c r="HM705" s="307"/>
      <c r="HN705" s="307"/>
      <c r="HO705" s="307"/>
      <c r="HP705" s="307"/>
      <c r="HQ705" s="307"/>
      <c r="HR705" s="307"/>
      <c r="HS705" s="307"/>
      <c r="HT705" s="307"/>
      <c r="HU705" s="307"/>
      <c r="HV705" s="307"/>
      <c r="HW705" s="307"/>
      <c r="HX705" s="307"/>
      <c r="HY705" s="307"/>
      <c r="HZ705" s="307"/>
      <c r="IA705" s="307"/>
      <c r="IB705" s="307"/>
      <c r="IC705" s="307"/>
      <c r="ID705" s="307"/>
      <c r="IE705" s="307"/>
      <c r="IF705" s="307"/>
      <c r="IG705" s="307"/>
      <c r="IH705" s="307"/>
      <c r="II705" s="307"/>
      <c r="IJ705" s="307"/>
      <c r="IK705" s="307"/>
      <c r="IL705" s="307"/>
      <c r="IM705" s="307"/>
      <c r="IN705" s="307"/>
      <c r="IO705" s="307"/>
      <c r="IP705" s="307"/>
      <c r="IQ705" s="307"/>
      <c r="IR705" s="307"/>
      <c r="IS705" s="307"/>
      <c r="IT705" s="307"/>
      <c r="IU705" s="307"/>
      <c r="IV705" s="307"/>
      <c r="IW705" s="307"/>
      <c r="IX705" s="307"/>
      <c r="IY705" s="307"/>
      <c r="IZ705" s="307"/>
      <c r="JA705" s="307"/>
      <c r="JB705" s="307"/>
      <c r="JC705" s="307"/>
      <c r="JD705" s="307"/>
      <c r="JE705" s="307"/>
      <c r="JF705" s="307"/>
      <c r="JG705" s="307"/>
      <c r="JH705" s="307"/>
      <c r="JI705" s="307"/>
      <c r="JJ705" s="307"/>
      <c r="JK705" s="307"/>
      <c r="JL705" s="307"/>
      <c r="JM705" s="307"/>
      <c r="JN705" s="307"/>
      <c r="JO705" s="307"/>
      <c r="JP705" s="307"/>
      <c r="JQ705" s="307"/>
      <c r="JR705" s="307"/>
      <c r="JS705" s="307"/>
      <c r="JT705" s="307"/>
      <c r="JU705" s="307"/>
      <c r="JV705" s="307"/>
      <c r="JW705" s="307"/>
      <c r="JX705" s="307"/>
      <c r="JY705" s="307"/>
      <c r="JZ705" s="307"/>
      <c r="KA705" s="307"/>
      <c r="KB705" s="307"/>
      <c r="KC705" s="307"/>
      <c r="KD705" s="307"/>
      <c r="KE705" s="307"/>
      <c r="KF705" s="307"/>
      <c r="KG705" s="307"/>
      <c r="KH705" s="307"/>
      <c r="KI705" s="307"/>
      <c r="KJ705" s="307"/>
      <c r="KK705" s="307"/>
      <c r="KL705" s="307"/>
      <c r="KM705" s="307"/>
      <c r="KN705" s="307"/>
      <c r="KO705" s="307"/>
      <c r="KP705" s="307"/>
      <c r="KQ705" s="307"/>
      <c r="KR705" s="307"/>
      <c r="KS705" s="307"/>
      <c r="KT705" s="307"/>
    </row>
    <row r="706" spans="14:306" s="56" customFormat="1" ht="15" customHeight="1">
      <c r="N706" s="426"/>
      <c r="O706" s="303"/>
      <c r="P706" s="303"/>
      <c r="Q706" s="427"/>
      <c r="R706" s="427"/>
      <c r="S706" s="427"/>
      <c r="T706" s="303"/>
      <c r="U706" s="427"/>
      <c r="W706" s="342"/>
      <c r="X706" s="342"/>
      <c r="Y706" s="342"/>
      <c r="Z706" s="342"/>
      <c r="AA706" s="342"/>
      <c r="AB706" s="342"/>
      <c r="AC706" s="342"/>
      <c r="AD706" s="342"/>
      <c r="AE706" s="342"/>
      <c r="AG706" s="351"/>
      <c r="AH706" s="351"/>
      <c r="AI706" s="365" t="s">
        <v>522</v>
      </c>
      <c r="AJ706" s="365" t="s">
        <v>523</v>
      </c>
      <c r="AK706" s="365" t="s">
        <v>524</v>
      </c>
      <c r="AL706" s="365" t="s">
        <v>525</v>
      </c>
      <c r="AM706" s="365" t="s">
        <v>526</v>
      </c>
      <c r="AN706" s="365" t="s">
        <v>527</v>
      </c>
      <c r="AO706" s="365" t="s">
        <v>528</v>
      </c>
      <c r="AP706" s="365" t="s">
        <v>529</v>
      </c>
      <c r="AQ706" s="365" t="s">
        <v>530</v>
      </c>
      <c r="AR706" s="365" t="s">
        <v>531</v>
      </c>
      <c r="AS706" s="365" t="s">
        <v>532</v>
      </c>
      <c r="AT706" s="365" t="s">
        <v>533</v>
      </c>
      <c r="AU706" s="365"/>
      <c r="AV706" s="366" t="s">
        <v>534</v>
      </c>
      <c r="AW706" s="365" t="s">
        <v>535</v>
      </c>
      <c r="AX706" s="365" t="s">
        <v>536</v>
      </c>
      <c r="AY706" s="303">
        <f t="shared" ref="AY706:AY724" si="389">IF(AI707="-",AI707,IF(ISNUMBER(AI707),AI707,MID(AI707,1,FIND("-",AI707)-1))+0)</f>
        <v>0</v>
      </c>
      <c r="AZ706" s="303">
        <f t="shared" ref="AZ706:AZ724" si="390">IF(AJ707="-",AJ707,IF(ISNUMBER(AJ707),AJ707,MID(AJ707,1,FIND("-",AJ707)-1))+0)</f>
        <v>0</v>
      </c>
      <c r="BA706" s="303">
        <f t="shared" ref="BA706:BA724" si="391">IF(AK707="-",AK707,IF(ISNUMBER(AK707),AK707,MID(AK707,1,FIND("-",AK707)-1))+0)</f>
        <v>0</v>
      </c>
      <c r="BB706" s="303">
        <f t="shared" ref="BB706:BB724" si="392">IF(AL707="-",AL707,IF(ISNUMBER(AL707),AL707,MID(AL707,1,FIND("-",AL707)-1))+0)</f>
        <v>0</v>
      </c>
      <c r="BC706" s="303">
        <f t="shared" ref="BC706:BC724" si="393">IF(AM707="-",AM707,IF(ISNUMBER(AM707),AM707,MID(AM707,1,FIND("-",AM707)-1))+0)</f>
        <v>0</v>
      </c>
      <c r="BD706" s="303">
        <f t="shared" ref="BD706:BD724" si="394">IF(AN707="-",AN707,IF(ISNUMBER(AN707),AN707,MID(AN707,1,FIND("-",AN707)-1))+0)</f>
        <v>0</v>
      </c>
      <c r="BE706" s="303">
        <f t="shared" ref="BE706:BE724" si="395">IF(AO707="-",AO707,IF(ISNUMBER(AO707),AO707,MID(AO707,1,FIND("-",AO707)-1))+0)</f>
        <v>0</v>
      </c>
      <c r="BF706" s="303">
        <f t="shared" ref="BF706:BF724" si="396">IF(AP707="-",AP707,IF(ISNUMBER(AP707),AP707,MID(AP707,1,FIND("-",AP707)-1))+0)</f>
        <v>0</v>
      </c>
      <c r="BG706" s="303">
        <f t="shared" ref="BG706:BG724" si="397">IF(AQ707="-",AQ707,IF(ISNUMBER(AQ707),AQ707,MID(AQ707,1,FIND("-",AQ707)-1))+0)</f>
        <v>0</v>
      </c>
      <c r="BH706" s="303"/>
      <c r="BI706" s="303">
        <f t="shared" ref="BI706:BI724" si="398">IF(AR707="-",AR707,IF(ISNUMBER(AR707),AR707,MID(AR707,1,FIND("-",AR707)-1))+0)</f>
        <v>0</v>
      </c>
      <c r="BJ706" s="303">
        <f t="shared" ref="BJ706:BJ724" si="399">IF(AS707="-",AS707,IF(ISNUMBER(AS707),AS707,MID(AS707,1,FIND("-",AS707)-1))+0)</f>
        <v>0</v>
      </c>
      <c r="BK706" s="303">
        <f t="shared" ref="BK706:BK724" si="400">IF(AT707="-",AT707,IF(ISNUMBER(AT707),AT707,MID(AT707,1,FIND("-",AT707)-1))+0)</f>
        <v>0</v>
      </c>
      <c r="BL706" s="303">
        <f t="shared" ref="BL706:BL724" si="401">IF(AV707="-",AV707,IF(ISNUMBER(AV707),AV707,MID(AV707,1,FIND("-",AV707)-1))+0)</f>
        <v>0</v>
      </c>
      <c r="BM706" s="303">
        <f t="shared" ref="BM706:BM724" si="402">IF(AW707="-",AW707,IF(ISNUMBER(AW707),AW707,MID(AW707,1,FIND("-",AW707)-1))+0)</f>
        <v>0</v>
      </c>
      <c r="BN706" s="303">
        <f t="shared" ref="BN706:BN724" si="403">IF(AX707="-",AX707,IF(ISNUMBER(AX707),AX707,MID(AX707,1,FIND("-",AX707)-1))+0)</f>
        <v>0</v>
      </c>
      <c r="CB706" s="307"/>
      <c r="CC706" s="307"/>
      <c r="CD706" s="307"/>
      <c r="CE706" s="307"/>
      <c r="CF706" s="307"/>
      <c r="CG706" s="307"/>
      <c r="CH706" s="307"/>
      <c r="CI706" s="307"/>
      <c r="CJ706" s="307"/>
      <c r="CK706" s="307"/>
      <c r="CL706" s="307"/>
      <c r="CM706" s="307"/>
      <c r="CN706" s="307"/>
      <c r="CO706" s="307"/>
      <c r="CP706" s="307"/>
      <c r="CQ706" s="307"/>
      <c r="CR706" s="307"/>
      <c r="CS706" s="307"/>
      <c r="CT706" s="307"/>
      <c r="CU706" s="307"/>
      <c r="CV706" s="307"/>
      <c r="CW706" s="307"/>
      <c r="CX706" s="307"/>
      <c r="CY706" s="307"/>
      <c r="CZ706" s="307"/>
      <c r="DA706" s="307"/>
      <c r="DB706" s="307"/>
      <c r="DC706" s="307"/>
      <c r="DD706" s="307"/>
      <c r="DE706" s="307"/>
      <c r="DF706" s="307"/>
      <c r="DG706" s="307"/>
      <c r="DH706" s="307"/>
      <c r="DI706" s="390"/>
      <c r="DJ706" s="390"/>
      <c r="DK706" s="307"/>
      <c r="DL706" s="307"/>
      <c r="DM706" s="307"/>
      <c r="DN706" s="307"/>
      <c r="DO706" s="307"/>
      <c r="DP706" s="307"/>
      <c r="DQ706" s="307"/>
      <c r="DR706" s="307"/>
      <c r="DS706" s="307"/>
      <c r="DT706" s="307"/>
      <c r="DU706" s="307"/>
      <c r="DV706" s="307"/>
      <c r="DW706" s="307"/>
      <c r="DX706" s="307"/>
      <c r="DY706" s="307"/>
      <c r="DZ706" s="307"/>
      <c r="EA706" s="307"/>
      <c r="EB706" s="307"/>
      <c r="EC706" s="307"/>
      <c r="ED706" s="307"/>
      <c r="EE706" s="307"/>
      <c r="EF706" s="307"/>
      <c r="EG706" s="307"/>
      <c r="EH706" s="307"/>
      <c r="EI706" s="307"/>
      <c r="EJ706" s="307"/>
      <c r="EK706" s="307"/>
      <c r="EL706" s="307"/>
      <c r="EM706" s="307"/>
      <c r="EN706" s="307"/>
      <c r="EO706" s="307"/>
      <c r="EP706" s="307"/>
      <c r="EQ706" s="307"/>
      <c r="ER706" s="307"/>
      <c r="ES706" s="307"/>
      <c r="ET706" s="307"/>
      <c r="EU706" s="390"/>
      <c r="EV706" s="390"/>
      <c r="EW706" s="307"/>
      <c r="EX706" s="307"/>
      <c r="EY706" s="307"/>
      <c r="EZ706" s="307"/>
      <c r="FA706" s="307"/>
      <c r="FB706" s="307"/>
      <c r="FC706" s="307"/>
      <c r="FD706" s="307"/>
      <c r="FE706" s="307"/>
      <c r="FF706" s="307"/>
      <c r="FG706" s="307"/>
      <c r="FH706" s="307"/>
      <c r="FI706" s="307"/>
      <c r="FJ706" s="307"/>
      <c r="FK706" s="307"/>
      <c r="FL706" s="307"/>
      <c r="FM706" s="307"/>
      <c r="FN706" s="307"/>
      <c r="FO706" s="307"/>
      <c r="FP706" s="307"/>
      <c r="FQ706" s="307"/>
      <c r="FR706" s="307"/>
      <c r="FS706" s="307"/>
      <c r="FT706" s="307"/>
      <c r="FU706" s="307"/>
      <c r="FV706" s="307"/>
      <c r="FW706" s="307"/>
      <c r="FX706" s="307"/>
      <c r="FY706" s="307"/>
      <c r="FZ706" s="307"/>
      <c r="GA706" s="307"/>
      <c r="GB706" s="307"/>
      <c r="GC706" s="307"/>
      <c r="GD706" s="307"/>
      <c r="GE706" s="307"/>
      <c r="GF706" s="307"/>
      <c r="GG706" s="307"/>
      <c r="GH706" s="307"/>
      <c r="GI706" s="307"/>
      <c r="GJ706" s="307"/>
      <c r="GK706" s="307"/>
      <c r="GL706" s="307"/>
      <c r="GM706" s="307"/>
      <c r="GN706" s="307"/>
      <c r="GO706" s="307"/>
      <c r="GP706" s="307"/>
      <c r="GQ706" s="307"/>
      <c r="GR706" s="307"/>
      <c r="GS706" s="307"/>
      <c r="GT706" s="307"/>
      <c r="GU706" s="307"/>
      <c r="GV706" s="307"/>
      <c r="GW706" s="307"/>
      <c r="GX706" s="307"/>
      <c r="GY706" s="307"/>
      <c r="GZ706" s="307"/>
      <c r="HA706" s="307"/>
      <c r="HB706" s="307"/>
      <c r="HC706" s="307"/>
      <c r="HD706" s="307"/>
      <c r="HE706" s="307"/>
      <c r="HF706" s="307"/>
      <c r="HG706" s="307"/>
      <c r="HH706" s="307"/>
      <c r="HI706" s="307"/>
      <c r="HJ706" s="307"/>
      <c r="HK706" s="307"/>
      <c r="HL706" s="307"/>
      <c r="HM706" s="307"/>
      <c r="HN706" s="307"/>
      <c r="HO706" s="307"/>
      <c r="HP706" s="307"/>
      <c r="HQ706" s="307"/>
      <c r="HR706" s="307"/>
      <c r="HS706" s="307"/>
      <c r="HT706" s="307"/>
      <c r="HU706" s="307"/>
      <c r="HV706" s="307"/>
      <c r="HW706" s="307"/>
      <c r="HX706" s="307"/>
      <c r="HY706" s="307"/>
      <c r="HZ706" s="307"/>
      <c r="IA706" s="307"/>
      <c r="IB706" s="307"/>
      <c r="IC706" s="307"/>
      <c r="ID706" s="307"/>
      <c r="IE706" s="307"/>
      <c r="IF706" s="307"/>
      <c r="IG706" s="307"/>
      <c r="IH706" s="307"/>
      <c r="II706" s="307"/>
      <c r="IJ706" s="307"/>
      <c r="IK706" s="307"/>
      <c r="IL706" s="307"/>
      <c r="IM706" s="307"/>
      <c r="IN706" s="307"/>
      <c r="IO706" s="307"/>
      <c r="IP706" s="307"/>
      <c r="IQ706" s="307"/>
      <c r="IR706" s="307"/>
      <c r="IS706" s="307"/>
      <c r="IT706" s="307"/>
      <c r="IU706" s="307"/>
      <c r="IV706" s="307"/>
      <c r="IW706" s="307"/>
      <c r="IX706" s="307"/>
      <c r="IY706" s="307"/>
      <c r="IZ706" s="307"/>
      <c r="JA706" s="307"/>
      <c r="JB706" s="307"/>
      <c r="JC706" s="307"/>
      <c r="JD706" s="307"/>
      <c r="JE706" s="307"/>
      <c r="JF706" s="307"/>
      <c r="JG706" s="307"/>
      <c r="JH706" s="307"/>
      <c r="JI706" s="307"/>
      <c r="JJ706" s="307"/>
      <c r="JK706" s="307"/>
      <c r="JL706" s="307"/>
      <c r="JM706" s="307"/>
      <c r="JN706" s="307"/>
      <c r="JO706" s="307"/>
      <c r="JP706" s="307"/>
      <c r="JQ706" s="307"/>
      <c r="JR706" s="307"/>
      <c r="JS706" s="307"/>
      <c r="JT706" s="307"/>
      <c r="JU706" s="307"/>
      <c r="JV706" s="307"/>
      <c r="JW706" s="307"/>
      <c r="JX706" s="307"/>
      <c r="JY706" s="307"/>
      <c r="JZ706" s="307"/>
      <c r="KA706" s="307"/>
      <c r="KB706" s="307"/>
      <c r="KC706" s="307"/>
      <c r="KD706" s="307"/>
      <c r="KE706" s="307"/>
      <c r="KF706" s="307"/>
      <c r="KG706" s="307"/>
      <c r="KH706" s="307"/>
      <c r="KI706" s="307"/>
      <c r="KJ706" s="307"/>
      <c r="KK706" s="307"/>
      <c r="KL706" s="307"/>
      <c r="KM706" s="307"/>
      <c r="KN706" s="307"/>
      <c r="KO706" s="307"/>
      <c r="KP706" s="307"/>
      <c r="KQ706" s="307"/>
      <c r="KR706" s="307"/>
      <c r="KS706" s="307"/>
      <c r="KT706" s="307"/>
    </row>
    <row r="707" spans="14:306" s="56" customFormat="1" ht="15" customHeight="1">
      <c r="N707" s="426"/>
      <c r="O707" s="303"/>
      <c r="P707" s="303"/>
      <c r="Q707" s="427"/>
      <c r="R707" s="427"/>
      <c r="S707" s="303"/>
      <c r="T707" s="303"/>
      <c r="U707" s="427"/>
      <c r="W707" s="342"/>
      <c r="X707" s="342"/>
      <c r="Y707" s="342"/>
      <c r="Z707" s="342"/>
      <c r="AA707" s="342"/>
      <c r="AB707" s="342"/>
      <c r="AC707" s="342"/>
      <c r="AD707" s="342"/>
      <c r="AE707" s="342"/>
      <c r="AG707" s="354">
        <v>1</v>
      </c>
      <c r="AH707" s="354"/>
      <c r="AI707" s="356" t="s">
        <v>107</v>
      </c>
      <c r="AJ707" s="356">
        <v>0</v>
      </c>
      <c r="AK707" s="356" t="s">
        <v>666</v>
      </c>
      <c r="AL707" s="356" t="s">
        <v>306</v>
      </c>
      <c r="AM707" s="356" t="s">
        <v>730</v>
      </c>
      <c r="AN707" s="356" t="s">
        <v>630</v>
      </c>
      <c r="AO707" s="356" t="s">
        <v>306</v>
      </c>
      <c r="AP707" s="356" t="s">
        <v>170</v>
      </c>
      <c r="AQ707" s="356" t="s">
        <v>250</v>
      </c>
      <c r="AR707" s="356" t="s">
        <v>286</v>
      </c>
      <c r="AS707" s="356" t="s">
        <v>596</v>
      </c>
      <c r="AT707" s="356" t="s">
        <v>919</v>
      </c>
      <c r="AU707" s="356"/>
      <c r="AV707" s="356" t="s">
        <v>596</v>
      </c>
      <c r="AW707" s="356" t="s">
        <v>614</v>
      </c>
      <c r="AX707" s="356" t="s">
        <v>936</v>
      </c>
      <c r="AY707" s="303">
        <f t="shared" si="389"/>
        <v>4</v>
      </c>
      <c r="AZ707" s="303">
        <f t="shared" si="390"/>
        <v>1</v>
      </c>
      <c r="BA707" s="303">
        <f t="shared" si="391"/>
        <v>9</v>
      </c>
      <c r="BB707" s="303">
        <f t="shared" si="392"/>
        <v>6</v>
      </c>
      <c r="BC707" s="303">
        <f t="shared" si="393"/>
        <v>22</v>
      </c>
      <c r="BD707" s="303">
        <f t="shared" si="394"/>
        <v>14</v>
      </c>
      <c r="BE707" s="303">
        <f t="shared" si="395"/>
        <v>6</v>
      </c>
      <c r="BF707" s="303">
        <f t="shared" si="396"/>
        <v>7</v>
      </c>
      <c r="BG707" s="303">
        <f t="shared" si="397"/>
        <v>8</v>
      </c>
      <c r="BH707" s="303"/>
      <c r="BI707" s="303">
        <f t="shared" si="398"/>
        <v>5</v>
      </c>
      <c r="BJ707" s="303">
        <f t="shared" si="399"/>
        <v>10</v>
      </c>
      <c r="BK707" s="303">
        <f t="shared" si="400"/>
        <v>31</v>
      </c>
      <c r="BL707" s="303">
        <f t="shared" si="401"/>
        <v>10</v>
      </c>
      <c r="BM707" s="303">
        <f t="shared" si="402"/>
        <v>12</v>
      </c>
      <c r="BN707" s="303">
        <f t="shared" si="403"/>
        <v>6</v>
      </c>
      <c r="CB707" s="307"/>
      <c r="CC707" s="307"/>
      <c r="CD707" s="307"/>
      <c r="CE707" s="307"/>
      <c r="CF707" s="307"/>
      <c r="CG707" s="307"/>
      <c r="CH707" s="307"/>
      <c r="CI707" s="307"/>
      <c r="CJ707" s="307"/>
      <c r="CK707" s="307"/>
      <c r="CL707" s="307"/>
      <c r="CM707" s="307"/>
      <c r="CN707" s="307"/>
      <c r="CO707" s="307"/>
      <c r="CP707" s="307"/>
      <c r="CQ707" s="307"/>
      <c r="CR707" s="307"/>
      <c r="CS707" s="307"/>
      <c r="CT707" s="307"/>
      <c r="CU707" s="307"/>
      <c r="CV707" s="307"/>
      <c r="CW707" s="307"/>
      <c r="CX707" s="307"/>
      <c r="CY707" s="307"/>
      <c r="CZ707" s="307"/>
      <c r="DA707" s="307"/>
      <c r="DB707" s="307"/>
      <c r="DC707" s="307"/>
      <c r="DD707" s="307"/>
      <c r="DE707" s="307"/>
      <c r="DF707" s="307"/>
      <c r="DG707" s="307"/>
      <c r="DH707" s="307"/>
      <c r="DI707" s="390"/>
      <c r="DJ707" s="390"/>
      <c r="DK707" s="307"/>
      <c r="DL707" s="307"/>
      <c r="DM707" s="307"/>
      <c r="DN707" s="307"/>
      <c r="DO707" s="307"/>
      <c r="DP707" s="307"/>
      <c r="DQ707" s="307"/>
      <c r="DR707" s="307"/>
      <c r="DS707" s="307"/>
      <c r="DT707" s="307"/>
      <c r="DU707" s="307"/>
      <c r="DV707" s="307"/>
      <c r="DW707" s="307"/>
      <c r="DX707" s="307"/>
      <c r="DY707" s="307"/>
      <c r="DZ707" s="307"/>
      <c r="EA707" s="307"/>
      <c r="EB707" s="307"/>
      <c r="EC707" s="307"/>
      <c r="ED707" s="307"/>
      <c r="EE707" s="307"/>
      <c r="EF707" s="307"/>
      <c r="EG707" s="307"/>
      <c r="EH707" s="307"/>
      <c r="EI707" s="307"/>
      <c r="EJ707" s="307"/>
      <c r="EK707" s="307"/>
      <c r="EL707" s="307"/>
      <c r="EM707" s="307"/>
      <c r="EN707" s="307"/>
      <c r="EO707" s="307"/>
      <c r="EP707" s="307"/>
      <c r="EQ707" s="307"/>
      <c r="ER707" s="307"/>
      <c r="ES707" s="307"/>
      <c r="ET707" s="307"/>
      <c r="EU707" s="390"/>
      <c r="EV707" s="390"/>
      <c r="EW707" s="307"/>
      <c r="EX707" s="307"/>
      <c r="EY707" s="307"/>
      <c r="EZ707" s="307"/>
      <c r="FA707" s="307"/>
      <c r="FB707" s="307"/>
      <c r="FC707" s="307"/>
      <c r="FD707" s="307"/>
      <c r="FE707" s="307"/>
      <c r="FF707" s="307"/>
      <c r="FG707" s="307"/>
      <c r="FH707" s="307"/>
      <c r="FI707" s="307"/>
      <c r="FJ707" s="307"/>
      <c r="FK707" s="307"/>
      <c r="FL707" s="307"/>
      <c r="FM707" s="307"/>
      <c r="FN707" s="307"/>
      <c r="FO707" s="307"/>
      <c r="FP707" s="307"/>
      <c r="FQ707" s="307"/>
      <c r="FR707" s="307"/>
      <c r="FS707" s="307"/>
      <c r="FT707" s="307"/>
      <c r="FU707" s="307"/>
      <c r="FV707" s="307"/>
      <c r="FW707" s="307"/>
      <c r="FX707" s="307"/>
      <c r="FY707" s="307"/>
      <c r="FZ707" s="307"/>
      <c r="GA707" s="307"/>
      <c r="GB707" s="307"/>
      <c r="GC707" s="307"/>
      <c r="GD707" s="307"/>
      <c r="GE707" s="307"/>
      <c r="GF707" s="307"/>
      <c r="GG707" s="307"/>
      <c r="GH707" s="307"/>
      <c r="GI707" s="307"/>
      <c r="GJ707" s="307"/>
      <c r="GK707" s="307"/>
      <c r="GL707" s="307"/>
      <c r="GM707" s="307"/>
      <c r="GN707" s="307"/>
      <c r="GO707" s="307"/>
      <c r="GP707" s="307"/>
      <c r="GQ707" s="307"/>
      <c r="GR707" s="307"/>
      <c r="GS707" s="307"/>
      <c r="GT707" s="307"/>
      <c r="GU707" s="307"/>
      <c r="GV707" s="307"/>
      <c r="GW707" s="307"/>
      <c r="GX707" s="307"/>
      <c r="GY707" s="307"/>
      <c r="GZ707" s="307"/>
      <c r="HA707" s="307"/>
      <c r="HB707" s="307"/>
      <c r="HC707" s="307"/>
      <c r="HD707" s="307"/>
      <c r="HE707" s="307"/>
      <c r="HF707" s="307"/>
      <c r="HG707" s="307"/>
      <c r="HH707" s="307"/>
      <c r="HI707" s="307"/>
      <c r="HJ707" s="307"/>
      <c r="HK707" s="307"/>
      <c r="HL707" s="307"/>
      <c r="HM707" s="307"/>
      <c r="HN707" s="307"/>
      <c r="HO707" s="307"/>
      <c r="HP707" s="307"/>
      <c r="HQ707" s="307"/>
      <c r="HR707" s="307"/>
      <c r="HS707" s="307"/>
      <c r="HT707" s="307"/>
      <c r="HU707" s="307"/>
      <c r="HV707" s="307"/>
      <c r="HW707" s="307"/>
      <c r="HX707" s="307"/>
      <c r="HY707" s="307"/>
      <c r="HZ707" s="307"/>
      <c r="IA707" s="307"/>
      <c r="IB707" s="307"/>
      <c r="IC707" s="307"/>
      <c r="ID707" s="307"/>
      <c r="IE707" s="307"/>
      <c r="IF707" s="307"/>
      <c r="IG707" s="307"/>
      <c r="IH707" s="307"/>
      <c r="II707" s="307"/>
      <c r="IJ707" s="307"/>
      <c r="IK707" s="307"/>
      <c r="IL707" s="307"/>
      <c r="IM707" s="307"/>
      <c r="IN707" s="307"/>
      <c r="IO707" s="307"/>
      <c r="IP707" s="307"/>
      <c r="IQ707" s="307"/>
      <c r="IR707" s="307"/>
      <c r="IS707" s="307"/>
      <c r="IT707" s="307"/>
      <c r="IU707" s="307"/>
      <c r="IV707" s="307"/>
      <c r="IW707" s="307"/>
      <c r="IX707" s="307"/>
      <c r="IY707" s="307"/>
      <c r="IZ707" s="307"/>
      <c r="JA707" s="307"/>
      <c r="JB707" s="307"/>
      <c r="JC707" s="307"/>
      <c r="JD707" s="307"/>
      <c r="JE707" s="307"/>
      <c r="JF707" s="307"/>
      <c r="JG707" s="307"/>
      <c r="JH707" s="307"/>
      <c r="JI707" s="307"/>
      <c r="JJ707" s="307"/>
      <c r="JK707" s="307"/>
      <c r="JL707" s="307"/>
      <c r="JM707" s="307"/>
      <c r="JN707" s="307"/>
      <c r="JO707" s="307"/>
      <c r="JP707" s="307"/>
      <c r="JQ707" s="307"/>
      <c r="JR707" s="307"/>
      <c r="JS707" s="307"/>
      <c r="JT707" s="307"/>
      <c r="JU707" s="307"/>
      <c r="JV707" s="307"/>
      <c r="JW707" s="307"/>
      <c r="JX707" s="307"/>
      <c r="JY707" s="307"/>
      <c r="JZ707" s="307"/>
      <c r="KA707" s="307"/>
      <c r="KB707" s="307"/>
      <c r="KC707" s="307"/>
      <c r="KD707" s="307"/>
      <c r="KE707" s="307"/>
      <c r="KF707" s="307"/>
      <c r="KG707" s="307"/>
      <c r="KH707" s="307"/>
      <c r="KI707" s="307"/>
      <c r="KJ707" s="307"/>
      <c r="KK707" s="307"/>
      <c r="KL707" s="307"/>
      <c r="KM707" s="307"/>
      <c r="KN707" s="307"/>
      <c r="KO707" s="307"/>
      <c r="KP707" s="307"/>
      <c r="KQ707" s="307"/>
      <c r="KR707" s="307"/>
      <c r="KS707" s="307"/>
      <c r="KT707" s="307"/>
    </row>
    <row r="708" spans="14:306" s="56" customFormat="1" ht="15" customHeight="1">
      <c r="N708" s="426"/>
      <c r="O708" s="303"/>
      <c r="P708" s="303"/>
      <c r="Q708" s="303"/>
      <c r="R708" s="427"/>
      <c r="S708" s="303"/>
      <c r="T708" s="303"/>
      <c r="U708" s="427"/>
      <c r="W708" s="342"/>
      <c r="X708" s="342"/>
      <c r="Y708" s="342"/>
      <c r="Z708" s="342"/>
      <c r="AA708" s="342"/>
      <c r="AB708" s="342"/>
      <c r="AC708" s="342"/>
      <c r="AD708" s="342"/>
      <c r="AE708" s="342"/>
      <c r="AG708" s="354">
        <v>2</v>
      </c>
      <c r="AH708" s="354"/>
      <c r="AI708" s="356" t="s">
        <v>171</v>
      </c>
      <c r="AJ708" s="359">
        <v>1</v>
      </c>
      <c r="AK708" s="359">
        <v>9</v>
      </c>
      <c r="AL708" s="359">
        <v>6</v>
      </c>
      <c r="AM708" s="356" t="s">
        <v>84</v>
      </c>
      <c r="AN708" s="356" t="s">
        <v>157</v>
      </c>
      <c r="AO708" s="356" t="s">
        <v>64</v>
      </c>
      <c r="AP708" s="356" t="s">
        <v>72</v>
      </c>
      <c r="AQ708" s="356" t="s">
        <v>66</v>
      </c>
      <c r="AR708" s="356" t="s">
        <v>58</v>
      </c>
      <c r="AS708" s="356" t="s">
        <v>206</v>
      </c>
      <c r="AT708" s="356" t="s">
        <v>920</v>
      </c>
      <c r="AU708" s="356"/>
      <c r="AV708" s="359">
        <v>10</v>
      </c>
      <c r="AW708" s="356" t="s">
        <v>156</v>
      </c>
      <c r="AX708" s="359">
        <v>6</v>
      </c>
      <c r="AY708" s="303">
        <f t="shared" si="389"/>
        <v>7</v>
      </c>
      <c r="AZ708" s="303">
        <f t="shared" si="390"/>
        <v>2</v>
      </c>
      <c r="BA708" s="303">
        <f t="shared" si="391"/>
        <v>10</v>
      </c>
      <c r="BB708" s="303">
        <f t="shared" si="392"/>
        <v>7</v>
      </c>
      <c r="BC708" s="303">
        <f t="shared" si="393"/>
        <v>25</v>
      </c>
      <c r="BD708" s="303">
        <f t="shared" si="394"/>
        <v>16</v>
      </c>
      <c r="BE708" s="303">
        <f t="shared" si="395"/>
        <v>8</v>
      </c>
      <c r="BF708" s="303">
        <f t="shared" si="396"/>
        <v>9</v>
      </c>
      <c r="BG708" s="303">
        <f t="shared" si="397"/>
        <v>10</v>
      </c>
      <c r="BH708" s="303"/>
      <c r="BI708" s="303">
        <f t="shared" si="398"/>
        <v>7</v>
      </c>
      <c r="BJ708" s="303">
        <f t="shared" si="399"/>
        <v>13</v>
      </c>
      <c r="BK708" s="303">
        <f t="shared" si="400"/>
        <v>38</v>
      </c>
      <c r="BL708" s="303">
        <f t="shared" si="401"/>
        <v>11</v>
      </c>
      <c r="BM708" s="303">
        <f t="shared" si="402"/>
        <v>14</v>
      </c>
      <c r="BN708" s="303">
        <f t="shared" si="403"/>
        <v>7</v>
      </c>
      <c r="CB708" s="307"/>
      <c r="CC708" s="307"/>
      <c r="CD708" s="307"/>
      <c r="CE708" s="307"/>
      <c r="CF708" s="307"/>
      <c r="CG708" s="307"/>
      <c r="CH708" s="307"/>
      <c r="CI708" s="307"/>
      <c r="CJ708" s="307"/>
      <c r="CK708" s="307"/>
      <c r="CL708" s="307"/>
      <c r="CM708" s="307"/>
      <c r="CN708" s="307"/>
      <c r="CO708" s="307"/>
      <c r="CP708" s="307"/>
      <c r="CQ708" s="307"/>
      <c r="CR708" s="307"/>
      <c r="CS708" s="307"/>
      <c r="CT708" s="307"/>
      <c r="CU708" s="307"/>
      <c r="CV708" s="307"/>
      <c r="CW708" s="307"/>
      <c r="CX708" s="307"/>
      <c r="CY708" s="307"/>
      <c r="CZ708" s="307"/>
      <c r="DA708" s="307"/>
      <c r="DB708" s="307"/>
      <c r="DC708" s="307"/>
      <c r="DD708" s="307"/>
      <c r="DE708" s="307"/>
      <c r="DF708" s="307"/>
      <c r="DG708" s="307"/>
      <c r="DH708" s="307"/>
      <c r="DI708" s="390"/>
      <c r="DJ708" s="390"/>
      <c r="DK708" s="307"/>
      <c r="DL708" s="307"/>
      <c r="DM708" s="307"/>
      <c r="DN708" s="307"/>
      <c r="DO708" s="307"/>
      <c r="DP708" s="307"/>
      <c r="DQ708" s="307"/>
      <c r="DR708" s="307"/>
      <c r="DS708" s="307"/>
      <c r="DT708" s="307"/>
      <c r="DU708" s="307"/>
      <c r="DV708" s="307"/>
      <c r="DW708" s="307"/>
      <c r="DX708" s="307"/>
      <c r="DY708" s="307"/>
      <c r="DZ708" s="307"/>
      <c r="EA708" s="307"/>
      <c r="EB708" s="307"/>
      <c r="EC708" s="307"/>
      <c r="ED708" s="307"/>
      <c r="EE708" s="307"/>
      <c r="EF708" s="307"/>
      <c r="EG708" s="307"/>
      <c r="EH708" s="307"/>
      <c r="EI708" s="307"/>
      <c r="EJ708" s="307"/>
      <c r="EK708" s="307"/>
      <c r="EL708" s="307"/>
      <c r="EM708" s="307"/>
      <c r="EN708" s="307"/>
      <c r="EO708" s="307"/>
      <c r="EP708" s="307"/>
      <c r="EQ708" s="307"/>
      <c r="ER708" s="307"/>
      <c r="ES708" s="307"/>
      <c r="ET708" s="307"/>
      <c r="EU708" s="390"/>
      <c r="EV708" s="390"/>
      <c r="EW708" s="307"/>
      <c r="EX708" s="307"/>
      <c r="EY708" s="307"/>
      <c r="EZ708" s="307"/>
      <c r="FA708" s="307"/>
      <c r="FB708" s="307"/>
      <c r="FC708" s="307"/>
      <c r="FD708" s="307"/>
      <c r="FE708" s="307"/>
      <c r="FF708" s="307"/>
      <c r="FG708" s="307"/>
      <c r="FH708" s="307"/>
      <c r="FI708" s="307"/>
      <c r="FJ708" s="307"/>
      <c r="FK708" s="307"/>
      <c r="FL708" s="307"/>
      <c r="FM708" s="307"/>
      <c r="FN708" s="307"/>
      <c r="FO708" s="307"/>
      <c r="FP708" s="307"/>
      <c r="FQ708" s="307"/>
      <c r="FR708" s="307"/>
      <c r="FS708" s="307"/>
      <c r="FT708" s="307"/>
      <c r="FU708" s="307"/>
      <c r="FV708" s="307"/>
      <c r="FW708" s="307"/>
      <c r="FX708" s="307"/>
      <c r="FY708" s="307"/>
      <c r="FZ708" s="307"/>
      <c r="GA708" s="307"/>
      <c r="GB708" s="307"/>
      <c r="GC708" s="307"/>
      <c r="GD708" s="307"/>
      <c r="GE708" s="307"/>
      <c r="GF708" s="307"/>
      <c r="GG708" s="307"/>
      <c r="GH708" s="307"/>
      <c r="GI708" s="307"/>
      <c r="GJ708" s="307"/>
      <c r="GK708" s="307"/>
      <c r="GL708" s="307"/>
      <c r="GM708" s="307"/>
      <c r="GN708" s="307"/>
      <c r="GO708" s="307"/>
      <c r="GP708" s="307"/>
      <c r="GQ708" s="307"/>
      <c r="GR708" s="307"/>
      <c r="GS708" s="307"/>
      <c r="GT708" s="307"/>
      <c r="GU708" s="307"/>
      <c r="GV708" s="307"/>
      <c r="GW708" s="307"/>
      <c r="GX708" s="307"/>
      <c r="GY708" s="307"/>
      <c r="GZ708" s="307"/>
      <c r="HA708" s="307"/>
      <c r="HB708" s="307"/>
      <c r="HC708" s="307"/>
      <c r="HD708" s="307"/>
      <c r="HE708" s="307"/>
      <c r="HF708" s="307"/>
      <c r="HG708" s="307"/>
      <c r="HH708" s="307"/>
      <c r="HI708" s="307"/>
      <c r="HJ708" s="307"/>
      <c r="HK708" s="307"/>
      <c r="HL708" s="307"/>
      <c r="HM708" s="307"/>
      <c r="HN708" s="307"/>
      <c r="HO708" s="307"/>
      <c r="HP708" s="307"/>
      <c r="HQ708" s="307"/>
      <c r="HR708" s="307"/>
      <c r="HS708" s="307"/>
      <c r="HT708" s="307"/>
      <c r="HU708" s="307"/>
      <c r="HV708" s="307"/>
      <c r="HW708" s="307"/>
      <c r="HX708" s="307"/>
      <c r="HY708" s="307"/>
      <c r="HZ708" s="307"/>
      <c r="IA708" s="307"/>
      <c r="IB708" s="307"/>
      <c r="IC708" s="307"/>
      <c r="ID708" s="307"/>
      <c r="IE708" s="307"/>
      <c r="IF708" s="307"/>
      <c r="IG708" s="307"/>
      <c r="IH708" s="307"/>
      <c r="II708" s="307"/>
      <c r="IJ708" s="307"/>
      <c r="IK708" s="307"/>
      <c r="IL708" s="307"/>
      <c r="IM708" s="307"/>
      <c r="IN708" s="307"/>
      <c r="IO708" s="307"/>
      <c r="IP708" s="307"/>
      <c r="IQ708" s="307"/>
      <c r="IR708" s="307"/>
      <c r="IS708" s="307"/>
      <c r="IT708" s="307"/>
      <c r="IU708" s="307"/>
      <c r="IV708" s="307"/>
      <c r="IW708" s="307"/>
      <c r="IX708" s="307"/>
      <c r="IY708" s="307"/>
      <c r="IZ708" s="307"/>
      <c r="JA708" s="307"/>
      <c r="JB708" s="307"/>
      <c r="JC708" s="307"/>
      <c r="JD708" s="307"/>
      <c r="JE708" s="307"/>
      <c r="JF708" s="307"/>
      <c r="JG708" s="307"/>
      <c r="JH708" s="307"/>
      <c r="JI708" s="307"/>
      <c r="JJ708" s="307"/>
      <c r="JK708" s="307"/>
      <c r="JL708" s="307"/>
      <c r="JM708" s="307"/>
      <c r="JN708" s="307"/>
      <c r="JO708" s="307"/>
      <c r="JP708" s="307"/>
      <c r="JQ708" s="307"/>
      <c r="JR708" s="307"/>
      <c r="JS708" s="307"/>
      <c r="JT708" s="307"/>
      <c r="JU708" s="307"/>
      <c r="JV708" s="307"/>
      <c r="JW708" s="307"/>
      <c r="JX708" s="307"/>
      <c r="JY708" s="307"/>
      <c r="JZ708" s="307"/>
      <c r="KA708" s="307"/>
      <c r="KB708" s="307"/>
      <c r="KC708" s="307"/>
      <c r="KD708" s="307"/>
      <c r="KE708" s="307"/>
      <c r="KF708" s="307"/>
      <c r="KG708" s="307"/>
      <c r="KH708" s="307"/>
      <c r="KI708" s="307"/>
      <c r="KJ708" s="307"/>
      <c r="KK708" s="307"/>
      <c r="KL708" s="307"/>
      <c r="KM708" s="307"/>
      <c r="KN708" s="307"/>
      <c r="KO708" s="307"/>
      <c r="KP708" s="307"/>
      <c r="KQ708" s="307"/>
      <c r="KR708" s="307"/>
      <c r="KS708" s="307"/>
      <c r="KT708" s="307"/>
    </row>
    <row r="709" spans="14:306" s="56" customFormat="1" ht="15" customHeight="1">
      <c r="N709" s="426"/>
      <c r="O709" s="303"/>
      <c r="P709" s="303"/>
      <c r="Q709" s="427"/>
      <c r="R709" s="303"/>
      <c r="S709" s="303"/>
      <c r="T709" s="303"/>
      <c r="U709" s="427"/>
      <c r="W709" s="342"/>
      <c r="X709" s="342"/>
      <c r="Y709" s="342"/>
      <c r="Z709" s="342"/>
      <c r="AA709" s="342"/>
      <c r="AB709" s="342"/>
      <c r="AC709" s="342"/>
      <c r="AD709" s="342"/>
      <c r="AE709" s="342"/>
      <c r="AG709" s="354">
        <v>3</v>
      </c>
      <c r="AH709" s="354"/>
      <c r="AI709" s="356" t="s">
        <v>291</v>
      </c>
      <c r="AJ709" s="356" t="s">
        <v>112</v>
      </c>
      <c r="AK709" s="359">
        <v>10</v>
      </c>
      <c r="AL709" s="356" t="s">
        <v>72</v>
      </c>
      <c r="AM709" s="356" t="s">
        <v>88</v>
      </c>
      <c r="AN709" s="356" t="s">
        <v>119</v>
      </c>
      <c r="AO709" s="356" t="s">
        <v>66</v>
      </c>
      <c r="AP709" s="356" t="s">
        <v>113</v>
      </c>
      <c r="AQ709" s="356" t="s">
        <v>68</v>
      </c>
      <c r="AR709" s="356" t="s">
        <v>72</v>
      </c>
      <c r="AS709" s="356" t="s">
        <v>85</v>
      </c>
      <c r="AT709" s="356" t="s">
        <v>937</v>
      </c>
      <c r="AU709" s="356"/>
      <c r="AV709" s="359">
        <v>11</v>
      </c>
      <c r="AW709" s="356" t="s">
        <v>157</v>
      </c>
      <c r="AX709" s="405">
        <v>7</v>
      </c>
      <c r="AY709" s="303">
        <f t="shared" si="389"/>
        <v>11</v>
      </c>
      <c r="AZ709" s="303">
        <f t="shared" si="390"/>
        <v>4</v>
      </c>
      <c r="BA709" s="303">
        <f t="shared" si="391"/>
        <v>11</v>
      </c>
      <c r="BB709" s="303">
        <f t="shared" si="392"/>
        <v>9</v>
      </c>
      <c r="BC709" s="303">
        <f t="shared" si="393"/>
        <v>28</v>
      </c>
      <c r="BD709" s="303">
        <f t="shared" si="394"/>
        <v>19</v>
      </c>
      <c r="BE709" s="303">
        <f t="shared" si="395"/>
        <v>10</v>
      </c>
      <c r="BF709" s="303">
        <f t="shared" si="396"/>
        <v>11</v>
      </c>
      <c r="BG709" s="303">
        <f t="shared" si="397"/>
        <v>12</v>
      </c>
      <c r="BH709" s="303"/>
      <c r="BI709" s="303">
        <f t="shared" si="398"/>
        <v>9</v>
      </c>
      <c r="BJ709" s="303">
        <f t="shared" si="399"/>
        <v>15</v>
      </c>
      <c r="BK709" s="303">
        <f t="shared" si="400"/>
        <v>46</v>
      </c>
      <c r="BL709" s="303">
        <f t="shared" si="401"/>
        <v>12</v>
      </c>
      <c r="BM709" s="303">
        <f t="shared" si="402"/>
        <v>16</v>
      </c>
      <c r="BN709" s="303">
        <f t="shared" si="403"/>
        <v>8</v>
      </c>
      <c r="CB709" s="307"/>
      <c r="CC709" s="307"/>
      <c r="CD709" s="307"/>
      <c r="CE709" s="307"/>
      <c r="CF709" s="307"/>
      <c r="CG709" s="307"/>
      <c r="CH709" s="307"/>
      <c r="CI709" s="307"/>
      <c r="CJ709" s="307"/>
      <c r="CK709" s="307"/>
      <c r="CL709" s="307"/>
      <c r="CM709" s="307"/>
      <c r="CN709" s="307"/>
      <c r="CO709" s="307"/>
      <c r="CP709" s="307"/>
      <c r="CQ709" s="307"/>
      <c r="CR709" s="307"/>
      <c r="CS709" s="307"/>
      <c r="CT709" s="307"/>
      <c r="CU709" s="307"/>
      <c r="CV709" s="307"/>
      <c r="CW709" s="307"/>
      <c r="CX709" s="307"/>
      <c r="CY709" s="307"/>
      <c r="CZ709" s="307"/>
      <c r="DA709" s="307"/>
      <c r="DB709" s="307"/>
      <c r="DC709" s="307"/>
      <c r="DD709" s="307"/>
      <c r="DE709" s="307"/>
      <c r="DF709" s="307"/>
      <c r="DG709" s="307"/>
      <c r="DH709" s="307"/>
      <c r="DI709" s="390"/>
      <c r="DJ709" s="390"/>
      <c r="DK709" s="307"/>
      <c r="DL709" s="307"/>
      <c r="DM709" s="307"/>
      <c r="DN709" s="307"/>
      <c r="DO709" s="307"/>
      <c r="DP709" s="307"/>
      <c r="DQ709" s="307"/>
      <c r="DR709" s="307"/>
      <c r="DS709" s="307"/>
      <c r="DT709" s="307"/>
      <c r="DU709" s="307"/>
      <c r="DV709" s="307"/>
      <c r="DW709" s="307"/>
      <c r="DX709" s="307"/>
      <c r="DY709" s="307"/>
      <c r="DZ709" s="307"/>
      <c r="EA709" s="307"/>
      <c r="EB709" s="307"/>
      <c r="EC709" s="307"/>
      <c r="ED709" s="307"/>
      <c r="EE709" s="307"/>
      <c r="EF709" s="307"/>
      <c r="EG709" s="307"/>
      <c r="EH709" s="307"/>
      <c r="EI709" s="307"/>
      <c r="EJ709" s="307"/>
      <c r="EK709" s="307"/>
      <c r="EL709" s="307"/>
      <c r="EM709" s="307"/>
      <c r="EN709" s="307"/>
      <c r="EO709" s="307"/>
      <c r="EP709" s="307"/>
      <c r="EQ709" s="307"/>
      <c r="ER709" s="307"/>
      <c r="ES709" s="307"/>
      <c r="ET709" s="307"/>
      <c r="EU709" s="390"/>
      <c r="EV709" s="390"/>
      <c r="EW709" s="307"/>
      <c r="EX709" s="307"/>
      <c r="EY709" s="307"/>
      <c r="EZ709" s="307"/>
      <c r="FA709" s="307"/>
      <c r="FB709" s="307"/>
      <c r="FC709" s="307"/>
      <c r="FD709" s="307"/>
      <c r="FE709" s="307"/>
      <c r="FF709" s="307"/>
      <c r="FG709" s="307"/>
      <c r="FH709" s="307"/>
      <c r="FI709" s="307"/>
      <c r="FJ709" s="307"/>
      <c r="FK709" s="307"/>
      <c r="FL709" s="307"/>
      <c r="FM709" s="307"/>
      <c r="FN709" s="307"/>
      <c r="FO709" s="307"/>
      <c r="FP709" s="307"/>
      <c r="FQ709" s="307"/>
      <c r="FR709" s="307"/>
      <c r="FS709" s="307"/>
      <c r="FT709" s="307"/>
      <c r="FU709" s="307"/>
      <c r="FV709" s="307"/>
      <c r="FW709" s="307"/>
      <c r="FX709" s="307"/>
      <c r="FY709" s="307"/>
      <c r="FZ709" s="307"/>
      <c r="GA709" s="307"/>
      <c r="GB709" s="307"/>
      <c r="GC709" s="307"/>
      <c r="GD709" s="307"/>
      <c r="GE709" s="307"/>
      <c r="GF709" s="307"/>
      <c r="GG709" s="307"/>
      <c r="GH709" s="307"/>
      <c r="GI709" s="307"/>
      <c r="GJ709" s="307"/>
      <c r="GK709" s="307"/>
      <c r="GL709" s="307"/>
      <c r="GM709" s="307"/>
      <c r="GN709" s="307"/>
      <c r="GO709" s="307"/>
      <c r="GP709" s="307"/>
      <c r="GQ709" s="307"/>
      <c r="GR709" s="307"/>
      <c r="GS709" s="307"/>
      <c r="GT709" s="307"/>
      <c r="GU709" s="307"/>
      <c r="GV709" s="307"/>
      <c r="GW709" s="307"/>
      <c r="GX709" s="307"/>
      <c r="GY709" s="307"/>
      <c r="GZ709" s="307"/>
      <c r="HA709" s="307"/>
      <c r="HB709" s="307"/>
      <c r="HC709" s="307"/>
      <c r="HD709" s="307"/>
      <c r="HE709" s="307"/>
      <c r="HF709" s="307"/>
      <c r="HG709" s="307"/>
      <c r="HH709" s="307"/>
      <c r="HI709" s="307"/>
      <c r="HJ709" s="307"/>
      <c r="HK709" s="307"/>
      <c r="HL709" s="307"/>
      <c r="HM709" s="307"/>
      <c r="HN709" s="307"/>
      <c r="HO709" s="307"/>
      <c r="HP709" s="307"/>
      <c r="HQ709" s="307"/>
      <c r="HR709" s="307"/>
      <c r="HS709" s="307"/>
      <c r="HT709" s="307"/>
      <c r="HU709" s="307"/>
      <c r="HV709" s="307"/>
      <c r="HW709" s="307"/>
      <c r="HX709" s="307"/>
      <c r="HY709" s="307"/>
      <c r="HZ709" s="307"/>
      <c r="IA709" s="307"/>
      <c r="IB709" s="307"/>
      <c r="IC709" s="307"/>
      <c r="ID709" s="307"/>
      <c r="IE709" s="307"/>
      <c r="IF709" s="307"/>
      <c r="IG709" s="307"/>
      <c r="IH709" s="307"/>
      <c r="II709" s="307"/>
      <c r="IJ709" s="307"/>
      <c r="IK709" s="307"/>
      <c r="IL709" s="307"/>
      <c r="IM709" s="307"/>
      <c r="IN709" s="307"/>
      <c r="IO709" s="307"/>
      <c r="IP709" s="307"/>
      <c r="IQ709" s="307"/>
      <c r="IR709" s="307"/>
      <c r="IS709" s="307"/>
      <c r="IT709" s="307"/>
      <c r="IU709" s="307"/>
      <c r="IV709" s="307"/>
      <c r="IW709" s="307"/>
      <c r="IX709" s="307"/>
      <c r="IY709" s="307"/>
      <c r="IZ709" s="307"/>
      <c r="JA709" s="307"/>
      <c r="JB709" s="307"/>
      <c r="JC709" s="307"/>
      <c r="JD709" s="307"/>
      <c r="JE709" s="307"/>
      <c r="JF709" s="307"/>
      <c r="JG709" s="307"/>
      <c r="JH709" s="307"/>
      <c r="JI709" s="307"/>
      <c r="JJ709" s="307"/>
      <c r="JK709" s="307"/>
      <c r="JL709" s="307"/>
      <c r="JM709" s="307"/>
      <c r="JN709" s="307"/>
      <c r="JO709" s="307"/>
      <c r="JP709" s="307"/>
      <c r="JQ709" s="307"/>
      <c r="JR709" s="307"/>
      <c r="JS709" s="307"/>
      <c r="JT709" s="307"/>
      <c r="JU709" s="307"/>
      <c r="JV709" s="307"/>
      <c r="JW709" s="307"/>
      <c r="JX709" s="307"/>
      <c r="JY709" s="307"/>
      <c r="JZ709" s="307"/>
      <c r="KA709" s="307"/>
      <c r="KB709" s="307"/>
      <c r="KC709" s="307"/>
      <c r="KD709" s="307"/>
      <c r="KE709" s="307"/>
      <c r="KF709" s="307"/>
      <c r="KG709" s="307"/>
      <c r="KH709" s="307"/>
      <c r="KI709" s="307"/>
      <c r="KJ709" s="307"/>
      <c r="KK709" s="307"/>
      <c r="KL709" s="307"/>
      <c r="KM709" s="307"/>
      <c r="KN709" s="307"/>
      <c r="KO709" s="307"/>
      <c r="KP709" s="307"/>
      <c r="KQ709" s="307"/>
      <c r="KR709" s="307"/>
      <c r="KS709" s="307"/>
      <c r="KT709" s="307"/>
    </row>
    <row r="710" spans="14:306" s="56" customFormat="1" ht="15" customHeight="1">
      <c r="N710" s="426"/>
      <c r="O710" s="303"/>
      <c r="P710" s="303"/>
      <c r="Q710" s="427"/>
      <c r="R710" s="427"/>
      <c r="S710" s="303"/>
      <c r="T710" s="303"/>
      <c r="U710" s="427"/>
      <c r="W710" s="342"/>
      <c r="X710" s="342"/>
      <c r="Y710" s="342"/>
      <c r="Z710" s="342"/>
      <c r="AA710" s="342"/>
      <c r="AB710" s="342"/>
      <c r="AC710" s="342"/>
      <c r="AD710" s="342"/>
      <c r="AE710" s="342"/>
      <c r="AG710" s="354">
        <v>4</v>
      </c>
      <c r="AH710" s="354"/>
      <c r="AI710" s="356" t="s">
        <v>62</v>
      </c>
      <c r="AJ710" s="356" t="s">
        <v>171</v>
      </c>
      <c r="AK710" s="359">
        <v>11</v>
      </c>
      <c r="AL710" s="359">
        <v>9</v>
      </c>
      <c r="AM710" s="356" t="s">
        <v>210</v>
      </c>
      <c r="AN710" s="356" t="s">
        <v>121</v>
      </c>
      <c r="AO710" s="356" t="s">
        <v>68</v>
      </c>
      <c r="AP710" s="356" t="s">
        <v>71</v>
      </c>
      <c r="AQ710" s="356" t="s">
        <v>73</v>
      </c>
      <c r="AR710" s="356" t="s">
        <v>175</v>
      </c>
      <c r="AS710" s="356" t="s">
        <v>76</v>
      </c>
      <c r="AT710" s="356" t="s">
        <v>153</v>
      </c>
      <c r="AU710" s="356"/>
      <c r="AV710" s="359">
        <v>12</v>
      </c>
      <c r="AW710" s="359">
        <v>16</v>
      </c>
      <c r="AX710" s="411" t="s">
        <v>938</v>
      </c>
      <c r="AY710" s="303">
        <f t="shared" si="389"/>
        <v>15</v>
      </c>
      <c r="AZ710" s="303">
        <f t="shared" si="390"/>
        <v>7</v>
      </c>
      <c r="BA710" s="303" t="str">
        <f t="shared" si="391"/>
        <v>-</v>
      </c>
      <c r="BB710" s="303">
        <f t="shared" si="392"/>
        <v>10</v>
      </c>
      <c r="BC710" s="303">
        <f t="shared" si="393"/>
        <v>32</v>
      </c>
      <c r="BD710" s="303">
        <f t="shared" si="394"/>
        <v>22</v>
      </c>
      <c r="BE710" s="303">
        <f t="shared" si="395"/>
        <v>12</v>
      </c>
      <c r="BF710" s="303">
        <f t="shared" si="396"/>
        <v>13</v>
      </c>
      <c r="BG710" s="303">
        <f t="shared" si="397"/>
        <v>15</v>
      </c>
      <c r="BH710" s="303"/>
      <c r="BI710" s="303">
        <f t="shared" si="398"/>
        <v>12</v>
      </c>
      <c r="BJ710" s="303">
        <f t="shared" si="399"/>
        <v>17</v>
      </c>
      <c r="BK710" s="303">
        <f t="shared" si="400"/>
        <v>53</v>
      </c>
      <c r="BL710" s="303">
        <f t="shared" si="401"/>
        <v>13</v>
      </c>
      <c r="BM710" s="303">
        <f t="shared" si="402"/>
        <v>17</v>
      </c>
      <c r="BN710" s="303">
        <f t="shared" si="403"/>
        <v>10</v>
      </c>
      <c r="CB710" s="307"/>
      <c r="CC710" s="307"/>
      <c r="CD710" s="307"/>
      <c r="CE710" s="307"/>
      <c r="CF710" s="307"/>
      <c r="CG710" s="307"/>
      <c r="CH710" s="307"/>
      <c r="CI710" s="307"/>
      <c r="CJ710" s="307"/>
      <c r="CK710" s="307"/>
      <c r="CL710" s="307"/>
      <c r="CM710" s="307"/>
      <c r="CN710" s="307"/>
      <c r="CO710" s="307"/>
      <c r="CP710" s="307"/>
      <c r="CQ710" s="307"/>
      <c r="CR710" s="307"/>
      <c r="CS710" s="307"/>
      <c r="CT710" s="307"/>
      <c r="CU710" s="307"/>
      <c r="CV710" s="307"/>
      <c r="CW710" s="307"/>
      <c r="CX710" s="307"/>
      <c r="CY710" s="307"/>
      <c r="CZ710" s="307"/>
      <c r="DA710" s="307"/>
      <c r="DB710" s="307"/>
      <c r="DC710" s="307"/>
      <c r="DD710" s="307"/>
      <c r="DE710" s="307"/>
      <c r="DF710" s="307"/>
      <c r="DG710" s="307"/>
      <c r="DH710" s="307"/>
      <c r="DI710" s="390"/>
      <c r="DJ710" s="390"/>
      <c r="DK710" s="307"/>
      <c r="DL710" s="307"/>
      <c r="DM710" s="307"/>
      <c r="DN710" s="307"/>
      <c r="DO710" s="307"/>
      <c r="DP710" s="307"/>
      <c r="DQ710" s="307"/>
      <c r="DR710" s="307"/>
      <c r="DS710" s="307"/>
      <c r="DT710" s="307"/>
      <c r="DU710" s="307"/>
      <c r="DV710" s="307"/>
      <c r="DW710" s="307"/>
      <c r="DX710" s="307"/>
      <c r="DY710" s="307"/>
      <c r="DZ710" s="307"/>
      <c r="EA710" s="307"/>
      <c r="EB710" s="307"/>
      <c r="EC710" s="307"/>
      <c r="ED710" s="307"/>
      <c r="EE710" s="307"/>
      <c r="EF710" s="307"/>
      <c r="EG710" s="307"/>
      <c r="EH710" s="307"/>
      <c r="EI710" s="307"/>
      <c r="EJ710" s="307"/>
      <c r="EK710" s="307"/>
      <c r="EL710" s="307"/>
      <c r="EM710" s="307"/>
      <c r="EN710" s="307"/>
      <c r="EO710" s="307"/>
      <c r="EP710" s="307"/>
      <c r="EQ710" s="307"/>
      <c r="ER710" s="307"/>
      <c r="ES710" s="307"/>
      <c r="ET710" s="307"/>
      <c r="EU710" s="390"/>
      <c r="EV710" s="390"/>
      <c r="EW710" s="307"/>
      <c r="EX710" s="307"/>
      <c r="EY710" s="307"/>
      <c r="EZ710" s="307"/>
      <c r="FA710" s="307"/>
      <c r="FB710" s="307"/>
      <c r="FC710" s="307"/>
      <c r="FD710" s="307"/>
      <c r="FE710" s="307"/>
      <c r="FF710" s="307"/>
      <c r="FG710" s="307"/>
      <c r="FH710" s="307"/>
      <c r="FI710" s="307"/>
      <c r="FJ710" s="307"/>
      <c r="FK710" s="307"/>
      <c r="FL710" s="307"/>
      <c r="FM710" s="307"/>
      <c r="FN710" s="307"/>
      <c r="FO710" s="307"/>
      <c r="FP710" s="307"/>
      <c r="FQ710" s="307"/>
      <c r="FR710" s="307"/>
      <c r="FS710" s="307"/>
      <c r="FT710" s="307"/>
      <c r="FU710" s="307"/>
      <c r="FV710" s="307"/>
      <c r="FW710" s="307"/>
      <c r="FX710" s="307"/>
      <c r="FY710" s="307"/>
      <c r="FZ710" s="307"/>
      <c r="GA710" s="307"/>
      <c r="GB710" s="307"/>
      <c r="GC710" s="307"/>
      <c r="GD710" s="307"/>
      <c r="GE710" s="307"/>
      <c r="GF710" s="307"/>
      <c r="GG710" s="307"/>
      <c r="GH710" s="307"/>
      <c r="GI710" s="307"/>
      <c r="GJ710" s="307"/>
      <c r="GK710" s="307"/>
      <c r="GL710" s="307"/>
      <c r="GM710" s="307"/>
      <c r="GN710" s="307"/>
      <c r="GO710" s="307"/>
      <c r="GP710" s="307"/>
      <c r="GQ710" s="307"/>
      <c r="GR710" s="307"/>
      <c r="GS710" s="307"/>
      <c r="GT710" s="307"/>
      <c r="GU710" s="307"/>
      <c r="GV710" s="307"/>
      <c r="GW710" s="307"/>
      <c r="GX710" s="307"/>
      <c r="GY710" s="307"/>
      <c r="GZ710" s="307"/>
      <c r="HA710" s="307"/>
      <c r="HB710" s="307"/>
      <c r="HC710" s="307"/>
      <c r="HD710" s="307"/>
      <c r="HE710" s="307"/>
      <c r="HF710" s="307"/>
      <c r="HG710" s="307"/>
      <c r="HH710" s="307"/>
      <c r="HI710" s="307"/>
      <c r="HJ710" s="307"/>
      <c r="HK710" s="307"/>
      <c r="HL710" s="307"/>
      <c r="HM710" s="307"/>
      <c r="HN710" s="307"/>
      <c r="HO710" s="307"/>
      <c r="HP710" s="307"/>
      <c r="HQ710" s="307"/>
      <c r="HR710" s="307"/>
      <c r="HS710" s="307"/>
      <c r="HT710" s="307"/>
      <c r="HU710" s="307"/>
      <c r="HV710" s="307"/>
      <c r="HW710" s="307"/>
      <c r="HX710" s="307"/>
      <c r="HY710" s="307"/>
      <c r="HZ710" s="307"/>
      <c r="IA710" s="307"/>
      <c r="IB710" s="307"/>
      <c r="IC710" s="307"/>
      <c r="ID710" s="307"/>
      <c r="IE710" s="307"/>
      <c r="IF710" s="307"/>
      <c r="IG710" s="307"/>
      <c r="IH710" s="307"/>
      <c r="II710" s="307"/>
      <c r="IJ710" s="307"/>
      <c r="IK710" s="307"/>
      <c r="IL710" s="307"/>
      <c r="IM710" s="307"/>
      <c r="IN710" s="307"/>
      <c r="IO710" s="307"/>
      <c r="IP710" s="307"/>
      <c r="IQ710" s="307"/>
      <c r="IR710" s="307"/>
      <c r="IS710" s="307"/>
      <c r="IT710" s="307"/>
      <c r="IU710" s="307"/>
      <c r="IV710" s="307"/>
      <c r="IW710" s="307"/>
      <c r="IX710" s="307"/>
      <c r="IY710" s="307"/>
      <c r="IZ710" s="307"/>
      <c r="JA710" s="307"/>
      <c r="JB710" s="307"/>
      <c r="JC710" s="307"/>
      <c r="JD710" s="307"/>
      <c r="JE710" s="307"/>
      <c r="JF710" s="307"/>
      <c r="JG710" s="307"/>
      <c r="JH710" s="307"/>
      <c r="JI710" s="307"/>
      <c r="JJ710" s="307"/>
      <c r="JK710" s="307"/>
      <c r="JL710" s="307"/>
      <c r="JM710" s="307"/>
      <c r="JN710" s="307"/>
      <c r="JO710" s="307"/>
      <c r="JP710" s="307"/>
      <c r="JQ710" s="307"/>
      <c r="JR710" s="307"/>
      <c r="JS710" s="307"/>
      <c r="JT710" s="307"/>
      <c r="JU710" s="307"/>
      <c r="JV710" s="307"/>
      <c r="JW710" s="307"/>
      <c r="JX710" s="307"/>
      <c r="JY710" s="307"/>
      <c r="JZ710" s="307"/>
      <c r="KA710" s="307"/>
      <c r="KB710" s="307"/>
      <c r="KC710" s="307"/>
      <c r="KD710" s="307"/>
      <c r="KE710" s="307"/>
      <c r="KF710" s="307"/>
      <c r="KG710" s="307"/>
      <c r="KH710" s="307"/>
      <c r="KI710" s="307"/>
      <c r="KJ710" s="307"/>
      <c r="KK710" s="307"/>
      <c r="KL710" s="307"/>
      <c r="KM710" s="307"/>
      <c r="KN710" s="307"/>
      <c r="KO710" s="307"/>
      <c r="KP710" s="307"/>
      <c r="KQ710" s="307"/>
      <c r="KR710" s="307"/>
      <c r="KS710" s="307"/>
      <c r="KT710" s="307"/>
    </row>
    <row r="711" spans="14:306" s="56" customFormat="1" ht="15" customHeight="1">
      <c r="N711" s="426"/>
      <c r="O711" s="303"/>
      <c r="P711" s="303"/>
      <c r="Q711" s="303"/>
      <c r="R711" s="427"/>
      <c r="S711" s="303"/>
      <c r="T711" s="303"/>
      <c r="U711" s="427"/>
      <c r="W711" s="342"/>
      <c r="X711" s="342"/>
      <c r="Y711" s="342"/>
      <c r="Z711" s="342"/>
      <c r="AA711" s="342"/>
      <c r="AB711" s="342"/>
      <c r="AC711" s="342"/>
      <c r="AD711" s="342"/>
      <c r="AE711" s="342"/>
      <c r="AG711" s="354">
        <v>5</v>
      </c>
      <c r="AH711" s="354"/>
      <c r="AI711" s="356" t="s">
        <v>241</v>
      </c>
      <c r="AJ711" s="356" t="s">
        <v>173</v>
      </c>
      <c r="AK711" s="356" t="s">
        <v>0</v>
      </c>
      <c r="AL711" s="356" t="s">
        <v>68</v>
      </c>
      <c r="AM711" s="356" t="s">
        <v>159</v>
      </c>
      <c r="AN711" s="356" t="s">
        <v>164</v>
      </c>
      <c r="AO711" s="359">
        <v>12</v>
      </c>
      <c r="AP711" s="356" t="s">
        <v>85</v>
      </c>
      <c r="AQ711" s="356" t="s">
        <v>76</v>
      </c>
      <c r="AR711" s="356" t="s">
        <v>156</v>
      </c>
      <c r="AS711" s="356" t="s">
        <v>79</v>
      </c>
      <c r="AT711" s="356" t="s">
        <v>278</v>
      </c>
      <c r="AU711" s="356"/>
      <c r="AV711" s="359">
        <v>13</v>
      </c>
      <c r="AW711" s="356" t="s">
        <v>79</v>
      </c>
      <c r="AX711" s="359">
        <v>10</v>
      </c>
      <c r="AY711" s="303">
        <f t="shared" si="389"/>
        <v>20</v>
      </c>
      <c r="AZ711" s="303">
        <f t="shared" si="390"/>
        <v>10</v>
      </c>
      <c r="BA711" s="303">
        <f t="shared" si="391"/>
        <v>12</v>
      </c>
      <c r="BB711" s="303">
        <f t="shared" si="392"/>
        <v>12</v>
      </c>
      <c r="BC711" s="303">
        <f t="shared" si="393"/>
        <v>36</v>
      </c>
      <c r="BD711" s="303">
        <f t="shared" si="394"/>
        <v>24</v>
      </c>
      <c r="BE711" s="303">
        <f t="shared" si="395"/>
        <v>13</v>
      </c>
      <c r="BF711" s="303">
        <f t="shared" si="396"/>
        <v>15</v>
      </c>
      <c r="BG711" s="303">
        <f t="shared" si="397"/>
        <v>17</v>
      </c>
      <c r="BH711" s="303"/>
      <c r="BI711" s="303">
        <f t="shared" si="398"/>
        <v>14</v>
      </c>
      <c r="BJ711" s="303">
        <f t="shared" si="399"/>
        <v>19</v>
      </c>
      <c r="BK711" s="303">
        <f t="shared" si="400"/>
        <v>60</v>
      </c>
      <c r="BL711" s="303">
        <f t="shared" si="401"/>
        <v>14</v>
      </c>
      <c r="BM711" s="303">
        <f t="shared" si="402"/>
        <v>19</v>
      </c>
      <c r="BN711" s="303">
        <f t="shared" si="403"/>
        <v>11</v>
      </c>
      <c r="CB711" s="307"/>
      <c r="CC711" s="307"/>
      <c r="CD711" s="307"/>
      <c r="CE711" s="307"/>
      <c r="CF711" s="307"/>
      <c r="CG711" s="307"/>
      <c r="CH711" s="307"/>
      <c r="CI711" s="307"/>
      <c r="CJ711" s="307"/>
      <c r="CK711" s="307"/>
      <c r="CL711" s="307"/>
      <c r="CM711" s="307"/>
      <c r="CN711" s="307"/>
      <c r="CO711" s="307"/>
      <c r="CP711" s="307"/>
      <c r="CQ711" s="307"/>
      <c r="CR711" s="307"/>
      <c r="CS711" s="307"/>
      <c r="CT711" s="307"/>
      <c r="CU711" s="307"/>
      <c r="CV711" s="307"/>
      <c r="CW711" s="307"/>
      <c r="CX711" s="307"/>
      <c r="CY711" s="307"/>
      <c r="CZ711" s="307"/>
      <c r="DA711" s="307"/>
      <c r="DB711" s="307"/>
      <c r="DC711" s="307"/>
      <c r="DD711" s="307"/>
      <c r="DE711" s="307"/>
      <c r="DF711" s="307"/>
      <c r="DG711" s="307"/>
      <c r="DH711" s="307"/>
      <c r="DI711" s="390"/>
      <c r="DJ711" s="390"/>
      <c r="DK711" s="307"/>
      <c r="DL711" s="307"/>
      <c r="DM711" s="307"/>
      <c r="DN711" s="307"/>
      <c r="DO711" s="307"/>
      <c r="DP711" s="307"/>
      <c r="DQ711" s="307"/>
      <c r="DR711" s="307"/>
      <c r="DS711" s="307"/>
      <c r="DT711" s="307"/>
      <c r="DU711" s="307"/>
      <c r="DV711" s="307"/>
      <c r="DW711" s="307"/>
      <c r="DX711" s="307"/>
      <c r="DY711" s="307"/>
      <c r="DZ711" s="307"/>
      <c r="EA711" s="307"/>
      <c r="EB711" s="307"/>
      <c r="EC711" s="307"/>
      <c r="ED711" s="307"/>
      <c r="EE711" s="307"/>
      <c r="EF711" s="307"/>
      <c r="EG711" s="307"/>
      <c r="EH711" s="307"/>
      <c r="EI711" s="307"/>
      <c r="EJ711" s="307"/>
      <c r="EK711" s="307"/>
      <c r="EL711" s="307"/>
      <c r="EM711" s="307"/>
      <c r="EN711" s="307"/>
      <c r="EO711" s="307"/>
      <c r="EP711" s="307"/>
      <c r="EQ711" s="307"/>
      <c r="ER711" s="307"/>
      <c r="ES711" s="307"/>
      <c r="ET711" s="307"/>
      <c r="EU711" s="390"/>
      <c r="EV711" s="390"/>
      <c r="EW711" s="307"/>
      <c r="EX711" s="307"/>
      <c r="EY711" s="307"/>
      <c r="EZ711" s="307"/>
      <c r="FA711" s="307"/>
      <c r="FB711" s="307"/>
      <c r="FC711" s="307"/>
      <c r="FD711" s="307"/>
      <c r="FE711" s="307"/>
      <c r="FF711" s="307"/>
      <c r="FG711" s="307"/>
      <c r="FH711" s="307"/>
      <c r="FI711" s="307"/>
      <c r="FJ711" s="307"/>
      <c r="FK711" s="307"/>
      <c r="FL711" s="307"/>
      <c r="FM711" s="307"/>
      <c r="FN711" s="307"/>
      <c r="FO711" s="307"/>
      <c r="FP711" s="307"/>
      <c r="FQ711" s="307"/>
      <c r="FR711" s="307"/>
      <c r="FS711" s="307"/>
      <c r="FT711" s="307"/>
      <c r="FU711" s="307"/>
      <c r="FV711" s="307"/>
      <c r="FW711" s="307"/>
      <c r="FX711" s="307"/>
      <c r="FY711" s="307"/>
      <c r="FZ711" s="307"/>
      <c r="GA711" s="307"/>
      <c r="GB711" s="307"/>
      <c r="GC711" s="307"/>
      <c r="GD711" s="307"/>
      <c r="GE711" s="307"/>
      <c r="GF711" s="307"/>
      <c r="GG711" s="307"/>
      <c r="GH711" s="307"/>
      <c r="GI711" s="307"/>
      <c r="GJ711" s="307"/>
      <c r="GK711" s="307"/>
      <c r="GL711" s="307"/>
      <c r="GM711" s="307"/>
      <c r="GN711" s="307"/>
      <c r="GO711" s="307"/>
      <c r="GP711" s="307"/>
      <c r="GQ711" s="307"/>
      <c r="GR711" s="307"/>
      <c r="GS711" s="307"/>
      <c r="GT711" s="307"/>
      <c r="GU711" s="307"/>
      <c r="GV711" s="307"/>
      <c r="GW711" s="307"/>
      <c r="GX711" s="307"/>
      <c r="GY711" s="307"/>
      <c r="GZ711" s="307"/>
      <c r="HA711" s="307"/>
      <c r="HB711" s="307"/>
      <c r="HC711" s="307"/>
      <c r="HD711" s="307"/>
      <c r="HE711" s="307"/>
      <c r="HF711" s="307"/>
      <c r="HG711" s="307"/>
      <c r="HH711" s="307"/>
      <c r="HI711" s="307"/>
      <c r="HJ711" s="307"/>
      <c r="HK711" s="307"/>
      <c r="HL711" s="307"/>
      <c r="HM711" s="307"/>
      <c r="HN711" s="307"/>
      <c r="HO711" s="307"/>
      <c r="HP711" s="307"/>
      <c r="HQ711" s="307"/>
      <c r="HR711" s="307"/>
      <c r="HS711" s="307"/>
      <c r="HT711" s="307"/>
      <c r="HU711" s="307"/>
      <c r="HV711" s="307"/>
      <c r="HW711" s="307"/>
      <c r="HX711" s="307"/>
      <c r="HY711" s="307"/>
      <c r="HZ711" s="307"/>
      <c r="IA711" s="307"/>
      <c r="IB711" s="307"/>
      <c r="IC711" s="307"/>
      <c r="ID711" s="307"/>
      <c r="IE711" s="307"/>
      <c r="IF711" s="307"/>
      <c r="IG711" s="307"/>
      <c r="IH711" s="307"/>
      <c r="II711" s="307"/>
      <c r="IJ711" s="307"/>
      <c r="IK711" s="307"/>
      <c r="IL711" s="307"/>
      <c r="IM711" s="307"/>
      <c r="IN711" s="307"/>
      <c r="IO711" s="307"/>
      <c r="IP711" s="307"/>
      <c r="IQ711" s="307"/>
      <c r="IR711" s="307"/>
      <c r="IS711" s="307"/>
      <c r="IT711" s="307"/>
      <c r="IU711" s="307"/>
      <c r="IV711" s="307"/>
      <c r="IW711" s="307"/>
      <c r="IX711" s="307"/>
      <c r="IY711" s="307"/>
      <c r="IZ711" s="307"/>
      <c r="JA711" s="307"/>
      <c r="JB711" s="307"/>
      <c r="JC711" s="307"/>
      <c r="JD711" s="307"/>
      <c r="JE711" s="307"/>
      <c r="JF711" s="307"/>
      <c r="JG711" s="307"/>
      <c r="JH711" s="307"/>
      <c r="JI711" s="307"/>
      <c r="JJ711" s="307"/>
      <c r="JK711" s="307"/>
      <c r="JL711" s="307"/>
      <c r="JM711" s="307"/>
      <c r="JN711" s="307"/>
      <c r="JO711" s="307"/>
      <c r="JP711" s="307"/>
      <c r="JQ711" s="307"/>
      <c r="JR711" s="307"/>
      <c r="JS711" s="307"/>
      <c r="JT711" s="307"/>
      <c r="JU711" s="307"/>
      <c r="JV711" s="307"/>
      <c r="JW711" s="307"/>
      <c r="JX711" s="307"/>
      <c r="JY711" s="307"/>
      <c r="JZ711" s="307"/>
      <c r="KA711" s="307"/>
      <c r="KB711" s="307"/>
      <c r="KC711" s="307"/>
      <c r="KD711" s="307"/>
      <c r="KE711" s="307"/>
      <c r="KF711" s="307"/>
      <c r="KG711" s="307"/>
      <c r="KH711" s="307"/>
      <c r="KI711" s="307"/>
      <c r="KJ711" s="307"/>
      <c r="KK711" s="307"/>
      <c r="KL711" s="307"/>
      <c r="KM711" s="307"/>
      <c r="KN711" s="307"/>
      <c r="KO711" s="307"/>
      <c r="KP711" s="307"/>
      <c r="KQ711" s="307"/>
      <c r="KR711" s="307"/>
      <c r="KS711" s="307"/>
      <c r="KT711" s="307"/>
    </row>
    <row r="712" spans="14:306" s="56" customFormat="1" ht="15" customHeight="1">
      <c r="N712" s="426"/>
      <c r="O712" s="303"/>
      <c r="P712" s="303"/>
      <c r="Q712" s="427"/>
      <c r="R712" s="427"/>
      <c r="S712" s="303"/>
      <c r="T712" s="303"/>
      <c r="U712" s="427"/>
      <c r="W712" s="342"/>
      <c r="X712" s="342"/>
      <c r="Y712" s="342"/>
      <c r="Z712" s="342"/>
      <c r="AA712" s="342"/>
      <c r="AB712" s="342"/>
      <c r="AC712" s="342"/>
      <c r="AD712" s="342"/>
      <c r="AE712" s="342"/>
      <c r="AG712" s="354">
        <v>6</v>
      </c>
      <c r="AH712" s="354"/>
      <c r="AI712" s="356" t="s">
        <v>242</v>
      </c>
      <c r="AJ712" s="356" t="s">
        <v>270</v>
      </c>
      <c r="AK712" s="359">
        <v>12</v>
      </c>
      <c r="AL712" s="359">
        <v>12</v>
      </c>
      <c r="AM712" s="356" t="s">
        <v>101</v>
      </c>
      <c r="AN712" s="356" t="s">
        <v>263</v>
      </c>
      <c r="AO712" s="359">
        <v>13</v>
      </c>
      <c r="AP712" s="356" t="s">
        <v>76</v>
      </c>
      <c r="AQ712" s="356" t="s">
        <v>79</v>
      </c>
      <c r="AR712" s="356" t="s">
        <v>75</v>
      </c>
      <c r="AS712" s="356" t="s">
        <v>82</v>
      </c>
      <c r="AT712" s="356" t="s">
        <v>279</v>
      </c>
      <c r="AU712" s="356"/>
      <c r="AV712" s="359">
        <v>14</v>
      </c>
      <c r="AW712" s="359">
        <v>19</v>
      </c>
      <c r="AX712" s="359">
        <v>11</v>
      </c>
      <c r="AY712" s="303">
        <f t="shared" si="389"/>
        <v>24</v>
      </c>
      <c r="AZ712" s="303">
        <f t="shared" si="390"/>
        <v>14</v>
      </c>
      <c r="BA712" s="303">
        <f t="shared" si="391"/>
        <v>13</v>
      </c>
      <c r="BB712" s="303">
        <f t="shared" si="392"/>
        <v>13</v>
      </c>
      <c r="BC712" s="303">
        <f t="shared" si="393"/>
        <v>39</v>
      </c>
      <c r="BD712" s="303">
        <f t="shared" si="394"/>
        <v>27</v>
      </c>
      <c r="BE712" s="303">
        <f t="shared" si="395"/>
        <v>14</v>
      </c>
      <c r="BF712" s="303">
        <f t="shared" si="396"/>
        <v>17</v>
      </c>
      <c r="BG712" s="303">
        <f t="shared" si="397"/>
        <v>19</v>
      </c>
      <c r="BH712" s="303"/>
      <c r="BI712" s="303">
        <f t="shared" si="398"/>
        <v>17</v>
      </c>
      <c r="BJ712" s="303">
        <f t="shared" si="399"/>
        <v>21</v>
      </c>
      <c r="BK712" s="303">
        <f t="shared" si="400"/>
        <v>67</v>
      </c>
      <c r="BL712" s="303">
        <f t="shared" si="401"/>
        <v>15</v>
      </c>
      <c r="BM712" s="303">
        <f t="shared" si="402"/>
        <v>20</v>
      </c>
      <c r="BN712" s="303">
        <f t="shared" si="403"/>
        <v>12</v>
      </c>
      <c r="CB712" s="307"/>
      <c r="CC712" s="307"/>
      <c r="CD712" s="307"/>
      <c r="CE712" s="307"/>
      <c r="CF712" s="307"/>
      <c r="CG712" s="307"/>
      <c r="CH712" s="307"/>
      <c r="CI712" s="307"/>
      <c r="CJ712" s="307"/>
      <c r="CK712" s="307"/>
      <c r="CL712" s="307"/>
      <c r="CM712" s="307"/>
      <c r="CN712" s="307"/>
      <c r="CO712" s="307"/>
      <c r="CP712" s="307"/>
      <c r="CQ712" s="307"/>
      <c r="CR712" s="307"/>
      <c r="CS712" s="307"/>
      <c r="CT712" s="307"/>
      <c r="CU712" s="307"/>
      <c r="CV712" s="307"/>
      <c r="CW712" s="307"/>
      <c r="CX712" s="307"/>
      <c r="CY712" s="307"/>
      <c r="CZ712" s="307"/>
      <c r="DA712" s="307"/>
      <c r="DB712" s="307"/>
      <c r="DC712" s="307"/>
      <c r="DD712" s="307"/>
      <c r="DE712" s="307"/>
      <c r="DF712" s="307"/>
      <c r="DG712" s="307"/>
      <c r="DH712" s="307"/>
      <c r="DI712" s="390"/>
      <c r="DJ712" s="390"/>
      <c r="DK712" s="307"/>
      <c r="DL712" s="307"/>
      <c r="DM712" s="307"/>
      <c r="DN712" s="307"/>
      <c r="DO712" s="307"/>
      <c r="DP712" s="307"/>
      <c r="DQ712" s="307"/>
      <c r="DR712" s="307"/>
      <c r="DS712" s="307"/>
      <c r="DT712" s="307"/>
      <c r="DU712" s="307"/>
      <c r="DV712" s="307"/>
      <c r="DW712" s="307"/>
      <c r="DX712" s="307"/>
      <c r="DY712" s="307"/>
      <c r="DZ712" s="307"/>
      <c r="EA712" s="307"/>
      <c r="EB712" s="307"/>
      <c r="EC712" s="307"/>
      <c r="ED712" s="307"/>
      <c r="EE712" s="307"/>
      <c r="EF712" s="307"/>
      <c r="EG712" s="307"/>
      <c r="EH712" s="307"/>
      <c r="EI712" s="307"/>
      <c r="EJ712" s="307"/>
      <c r="EK712" s="307"/>
      <c r="EL712" s="307"/>
      <c r="EM712" s="307"/>
      <c r="EN712" s="307"/>
      <c r="EO712" s="307"/>
      <c r="EP712" s="307"/>
      <c r="EQ712" s="307"/>
      <c r="ER712" s="307"/>
      <c r="ES712" s="307"/>
      <c r="ET712" s="307"/>
      <c r="EU712" s="390"/>
      <c r="EV712" s="390"/>
      <c r="EW712" s="307"/>
      <c r="EX712" s="307"/>
      <c r="EY712" s="307"/>
      <c r="EZ712" s="307"/>
      <c r="FA712" s="307"/>
      <c r="FB712" s="307"/>
      <c r="FC712" s="307"/>
      <c r="FD712" s="307"/>
      <c r="FE712" s="307"/>
      <c r="FF712" s="307"/>
      <c r="FG712" s="307"/>
      <c r="FH712" s="307"/>
      <c r="FI712" s="307"/>
      <c r="FJ712" s="307"/>
      <c r="FK712" s="307"/>
      <c r="FL712" s="307"/>
      <c r="FM712" s="307"/>
      <c r="FN712" s="307"/>
      <c r="FO712" s="307"/>
      <c r="FP712" s="307"/>
      <c r="FQ712" s="307"/>
      <c r="FR712" s="307"/>
      <c r="FS712" s="307"/>
      <c r="FT712" s="307"/>
      <c r="FU712" s="307"/>
      <c r="FV712" s="307"/>
      <c r="FW712" s="307"/>
      <c r="FX712" s="307"/>
      <c r="FY712" s="307"/>
      <c r="FZ712" s="307"/>
      <c r="GA712" s="307"/>
      <c r="GB712" s="307"/>
      <c r="GC712" s="307"/>
      <c r="GD712" s="307"/>
      <c r="GE712" s="307"/>
      <c r="GF712" s="307"/>
      <c r="GG712" s="307"/>
      <c r="GH712" s="307"/>
      <c r="GI712" s="307"/>
      <c r="GJ712" s="307"/>
      <c r="GK712" s="307"/>
      <c r="GL712" s="307"/>
      <c r="GM712" s="307"/>
      <c r="GN712" s="307"/>
      <c r="GO712" s="307"/>
      <c r="GP712" s="307"/>
      <c r="GQ712" s="307"/>
      <c r="GR712" s="307"/>
      <c r="GS712" s="307"/>
      <c r="GT712" s="307"/>
      <c r="GU712" s="307"/>
      <c r="GV712" s="307"/>
      <c r="GW712" s="307"/>
      <c r="GX712" s="307"/>
      <c r="GY712" s="307"/>
      <c r="GZ712" s="307"/>
      <c r="HA712" s="307"/>
      <c r="HB712" s="307"/>
      <c r="HC712" s="307"/>
      <c r="HD712" s="307"/>
      <c r="HE712" s="307"/>
      <c r="HF712" s="307"/>
      <c r="HG712" s="307"/>
      <c r="HH712" s="307"/>
      <c r="HI712" s="307"/>
      <c r="HJ712" s="307"/>
      <c r="HK712" s="307"/>
      <c r="HL712" s="307"/>
      <c r="HM712" s="307"/>
      <c r="HN712" s="307"/>
      <c r="HO712" s="307"/>
      <c r="HP712" s="307"/>
      <c r="HQ712" s="307"/>
      <c r="HR712" s="307"/>
      <c r="HS712" s="307"/>
      <c r="HT712" s="307"/>
      <c r="HU712" s="307"/>
      <c r="HV712" s="307"/>
      <c r="HW712" s="307"/>
      <c r="HX712" s="307"/>
      <c r="HY712" s="307"/>
      <c r="HZ712" s="307"/>
      <c r="IA712" s="307"/>
      <c r="IB712" s="307"/>
      <c r="IC712" s="307"/>
      <c r="ID712" s="307"/>
      <c r="IE712" s="307"/>
      <c r="IF712" s="307"/>
      <c r="IG712" s="307"/>
      <c r="IH712" s="307"/>
      <c r="II712" s="307"/>
      <c r="IJ712" s="307"/>
      <c r="IK712" s="307"/>
      <c r="IL712" s="307"/>
      <c r="IM712" s="307"/>
      <c r="IN712" s="307"/>
      <c r="IO712" s="307"/>
      <c r="IP712" s="307"/>
      <c r="IQ712" s="307"/>
      <c r="IR712" s="307"/>
      <c r="IS712" s="307"/>
      <c r="IT712" s="307"/>
      <c r="IU712" s="307"/>
      <c r="IV712" s="307"/>
      <c r="IW712" s="307"/>
      <c r="IX712" s="307"/>
      <c r="IY712" s="307"/>
      <c r="IZ712" s="307"/>
      <c r="JA712" s="307"/>
      <c r="JB712" s="307"/>
      <c r="JC712" s="307"/>
      <c r="JD712" s="307"/>
      <c r="JE712" s="307"/>
      <c r="JF712" s="307"/>
      <c r="JG712" s="307"/>
      <c r="JH712" s="307"/>
      <c r="JI712" s="307"/>
      <c r="JJ712" s="307"/>
      <c r="JK712" s="307"/>
      <c r="JL712" s="307"/>
      <c r="JM712" s="307"/>
      <c r="JN712" s="307"/>
      <c r="JO712" s="307"/>
      <c r="JP712" s="307"/>
      <c r="JQ712" s="307"/>
      <c r="JR712" s="307"/>
      <c r="JS712" s="307"/>
      <c r="JT712" s="307"/>
      <c r="JU712" s="307"/>
      <c r="JV712" s="307"/>
      <c r="JW712" s="307"/>
      <c r="JX712" s="307"/>
      <c r="JY712" s="307"/>
      <c r="JZ712" s="307"/>
      <c r="KA712" s="307"/>
      <c r="KB712" s="307"/>
      <c r="KC712" s="307"/>
      <c r="KD712" s="307"/>
      <c r="KE712" s="307"/>
      <c r="KF712" s="307"/>
      <c r="KG712" s="307"/>
      <c r="KH712" s="307"/>
      <c r="KI712" s="307"/>
      <c r="KJ712" s="307"/>
      <c r="KK712" s="307"/>
      <c r="KL712" s="307"/>
      <c r="KM712" s="307"/>
      <c r="KN712" s="307"/>
      <c r="KO712" s="307"/>
      <c r="KP712" s="307"/>
      <c r="KQ712" s="307"/>
      <c r="KR712" s="307"/>
      <c r="KS712" s="307"/>
      <c r="KT712" s="307"/>
    </row>
    <row r="713" spans="14:306" s="56" customFormat="1" ht="15" customHeight="1">
      <c r="N713" s="426"/>
      <c r="O713" s="303"/>
      <c r="P713" s="303"/>
      <c r="Q713" s="427"/>
      <c r="R713" s="303"/>
      <c r="S713" s="303"/>
      <c r="T713" s="303"/>
      <c r="U713" s="303"/>
      <c r="W713" s="342"/>
      <c r="X713" s="342"/>
      <c r="Y713" s="342"/>
      <c r="Z713" s="342"/>
      <c r="AA713" s="342"/>
      <c r="AB713" s="342"/>
      <c r="AC713" s="342"/>
      <c r="AD713" s="342"/>
      <c r="AE713" s="342"/>
      <c r="AG713" s="354">
        <v>7</v>
      </c>
      <c r="AH713" s="354"/>
      <c r="AI713" s="356" t="s">
        <v>243</v>
      </c>
      <c r="AJ713" s="356" t="s">
        <v>75</v>
      </c>
      <c r="AK713" s="359">
        <v>13</v>
      </c>
      <c r="AL713" s="356" t="s">
        <v>85</v>
      </c>
      <c r="AM713" s="356" t="s">
        <v>615</v>
      </c>
      <c r="AN713" s="356" t="s">
        <v>129</v>
      </c>
      <c r="AO713" s="356" t="s">
        <v>157</v>
      </c>
      <c r="AP713" s="356" t="s">
        <v>79</v>
      </c>
      <c r="AQ713" s="356" t="s">
        <v>82</v>
      </c>
      <c r="AR713" s="356" t="s">
        <v>78</v>
      </c>
      <c r="AS713" s="356" t="s">
        <v>138</v>
      </c>
      <c r="AT713" s="356" t="s">
        <v>939</v>
      </c>
      <c r="AU713" s="356"/>
      <c r="AV713" s="356" t="s">
        <v>76</v>
      </c>
      <c r="AW713" s="356" t="s">
        <v>81</v>
      </c>
      <c r="AX713" s="359">
        <v>12</v>
      </c>
      <c r="AY713" s="303">
        <f t="shared" si="389"/>
        <v>29</v>
      </c>
      <c r="AZ713" s="303">
        <f t="shared" si="390"/>
        <v>17</v>
      </c>
      <c r="BA713" s="303">
        <f t="shared" si="391"/>
        <v>14</v>
      </c>
      <c r="BB713" s="303">
        <f t="shared" si="392"/>
        <v>15</v>
      </c>
      <c r="BC713" s="303">
        <f t="shared" si="393"/>
        <v>44</v>
      </c>
      <c r="BD713" s="303">
        <f t="shared" si="394"/>
        <v>30</v>
      </c>
      <c r="BE713" s="303">
        <f t="shared" si="395"/>
        <v>16</v>
      </c>
      <c r="BF713" s="303">
        <f t="shared" si="396"/>
        <v>19</v>
      </c>
      <c r="BG713" s="303">
        <f t="shared" si="397"/>
        <v>21</v>
      </c>
      <c r="BH713" s="303"/>
      <c r="BI713" s="303">
        <f t="shared" si="398"/>
        <v>20</v>
      </c>
      <c r="BJ713" s="303">
        <f t="shared" si="399"/>
        <v>23</v>
      </c>
      <c r="BK713" s="303">
        <f t="shared" si="400"/>
        <v>75</v>
      </c>
      <c r="BL713" s="303">
        <f t="shared" si="401"/>
        <v>17</v>
      </c>
      <c r="BM713" s="303">
        <f t="shared" si="402"/>
        <v>22</v>
      </c>
      <c r="BN713" s="303">
        <f t="shared" si="403"/>
        <v>13</v>
      </c>
      <c r="CB713" s="307"/>
      <c r="CC713" s="307"/>
      <c r="CD713" s="307"/>
      <c r="CE713" s="307"/>
      <c r="CF713" s="307"/>
      <c r="CG713" s="307"/>
      <c r="CH713" s="307"/>
      <c r="CI713" s="307"/>
      <c r="CJ713" s="307"/>
      <c r="CK713" s="307"/>
      <c r="CL713" s="307"/>
      <c r="CM713" s="307"/>
      <c r="CN713" s="307"/>
      <c r="CO713" s="307"/>
      <c r="CP713" s="307"/>
      <c r="CQ713" s="307"/>
      <c r="CR713" s="307"/>
      <c r="CS713" s="307"/>
      <c r="CT713" s="307"/>
      <c r="CU713" s="307"/>
      <c r="CV713" s="307"/>
      <c r="CW713" s="307"/>
      <c r="CX713" s="307"/>
      <c r="CY713" s="307"/>
      <c r="CZ713" s="307"/>
      <c r="DA713" s="307"/>
      <c r="DB713" s="307"/>
      <c r="DC713" s="307"/>
      <c r="DD713" s="307"/>
      <c r="DE713" s="307"/>
      <c r="DF713" s="307"/>
      <c r="DG713" s="307"/>
      <c r="DH713" s="307"/>
      <c r="DI713" s="390"/>
      <c r="DJ713" s="390"/>
      <c r="DK713" s="307"/>
      <c r="DL713" s="307"/>
      <c r="DM713" s="307"/>
      <c r="DN713" s="307"/>
      <c r="DO713" s="307"/>
      <c r="DP713" s="307"/>
      <c r="DQ713" s="307"/>
      <c r="DR713" s="307"/>
      <c r="DS713" s="307"/>
      <c r="DT713" s="307"/>
      <c r="DU713" s="307"/>
      <c r="DV713" s="307"/>
      <c r="DW713" s="307"/>
      <c r="DX713" s="307"/>
      <c r="DY713" s="307"/>
      <c r="DZ713" s="307"/>
      <c r="EA713" s="307"/>
      <c r="EB713" s="307"/>
      <c r="EC713" s="307"/>
      <c r="ED713" s="307"/>
      <c r="EE713" s="307"/>
      <c r="EF713" s="307"/>
      <c r="EG713" s="307"/>
      <c r="EH713" s="307"/>
      <c r="EI713" s="307"/>
      <c r="EJ713" s="307"/>
      <c r="EK713" s="307"/>
      <c r="EL713" s="307"/>
      <c r="EM713" s="307"/>
      <c r="EN713" s="307"/>
      <c r="EO713" s="307"/>
      <c r="EP713" s="307"/>
      <c r="EQ713" s="307"/>
      <c r="ER713" s="307"/>
      <c r="ES713" s="307"/>
      <c r="ET713" s="307"/>
      <c r="EU713" s="390"/>
      <c r="EV713" s="390"/>
      <c r="EW713" s="307"/>
      <c r="EX713" s="307"/>
      <c r="EY713" s="307"/>
      <c r="EZ713" s="307"/>
      <c r="FA713" s="307"/>
      <c r="FB713" s="307"/>
      <c r="FC713" s="307"/>
      <c r="FD713" s="307"/>
      <c r="FE713" s="307"/>
      <c r="FF713" s="307"/>
      <c r="FG713" s="307"/>
      <c r="FH713" s="307"/>
      <c r="FI713" s="307"/>
      <c r="FJ713" s="307"/>
      <c r="FK713" s="307"/>
      <c r="FL713" s="307"/>
      <c r="FM713" s="307"/>
      <c r="FN713" s="307"/>
      <c r="FO713" s="307"/>
      <c r="FP713" s="307"/>
      <c r="FQ713" s="307"/>
      <c r="FR713" s="307"/>
      <c r="FS713" s="307"/>
      <c r="FT713" s="307"/>
      <c r="FU713" s="307"/>
      <c r="FV713" s="307"/>
      <c r="FW713" s="307"/>
      <c r="FX713" s="307"/>
      <c r="FY713" s="307"/>
      <c r="FZ713" s="307"/>
      <c r="GA713" s="307"/>
      <c r="GB713" s="307"/>
      <c r="GC713" s="307"/>
      <c r="GD713" s="307"/>
      <c r="GE713" s="307"/>
      <c r="GF713" s="307"/>
      <c r="GG713" s="307"/>
      <c r="GH713" s="307"/>
      <c r="GI713" s="307"/>
      <c r="GJ713" s="307"/>
      <c r="GK713" s="307"/>
      <c r="GL713" s="307"/>
      <c r="GM713" s="307"/>
      <c r="GN713" s="307"/>
      <c r="GO713" s="307"/>
      <c r="GP713" s="307"/>
      <c r="GQ713" s="307"/>
      <c r="GR713" s="307"/>
      <c r="GS713" s="307"/>
      <c r="GT713" s="307"/>
      <c r="GU713" s="307"/>
      <c r="GV713" s="307"/>
      <c r="GW713" s="307"/>
      <c r="GX713" s="307"/>
      <c r="GY713" s="307"/>
      <c r="GZ713" s="307"/>
      <c r="HA713" s="307"/>
      <c r="HB713" s="307"/>
      <c r="HC713" s="307"/>
      <c r="HD713" s="307"/>
      <c r="HE713" s="307"/>
      <c r="HF713" s="307"/>
      <c r="HG713" s="307"/>
      <c r="HH713" s="307"/>
      <c r="HI713" s="307"/>
      <c r="HJ713" s="307"/>
      <c r="HK713" s="307"/>
      <c r="HL713" s="307"/>
      <c r="HM713" s="307"/>
      <c r="HN713" s="307"/>
      <c r="HO713" s="307"/>
      <c r="HP713" s="307"/>
      <c r="HQ713" s="307"/>
      <c r="HR713" s="307"/>
      <c r="HS713" s="307"/>
      <c r="HT713" s="307"/>
      <c r="HU713" s="307"/>
      <c r="HV713" s="307"/>
      <c r="HW713" s="307"/>
      <c r="HX713" s="307"/>
      <c r="HY713" s="307"/>
      <c r="HZ713" s="307"/>
      <c r="IA713" s="307"/>
      <c r="IB713" s="307"/>
      <c r="IC713" s="307"/>
      <c r="ID713" s="307"/>
      <c r="IE713" s="307"/>
      <c r="IF713" s="307"/>
      <c r="IG713" s="307"/>
      <c r="IH713" s="307"/>
      <c r="II713" s="307"/>
      <c r="IJ713" s="307"/>
      <c r="IK713" s="307"/>
      <c r="IL713" s="307"/>
      <c r="IM713" s="307"/>
      <c r="IN713" s="307"/>
      <c r="IO713" s="307"/>
      <c r="IP713" s="307"/>
      <c r="IQ713" s="307"/>
      <c r="IR713" s="307"/>
      <c r="IS713" s="307"/>
      <c r="IT713" s="307"/>
      <c r="IU713" s="307"/>
      <c r="IV713" s="307"/>
      <c r="IW713" s="307"/>
      <c r="IX713" s="307"/>
      <c r="IY713" s="307"/>
      <c r="IZ713" s="307"/>
      <c r="JA713" s="307"/>
      <c r="JB713" s="307"/>
      <c r="JC713" s="307"/>
      <c r="JD713" s="307"/>
      <c r="JE713" s="307"/>
      <c r="JF713" s="307"/>
      <c r="JG713" s="307"/>
      <c r="JH713" s="307"/>
      <c r="JI713" s="307"/>
      <c r="JJ713" s="307"/>
      <c r="JK713" s="307"/>
      <c r="JL713" s="307"/>
      <c r="JM713" s="307"/>
      <c r="JN713" s="307"/>
      <c r="JO713" s="307"/>
      <c r="JP713" s="307"/>
      <c r="JQ713" s="307"/>
      <c r="JR713" s="307"/>
      <c r="JS713" s="307"/>
      <c r="JT713" s="307"/>
      <c r="JU713" s="307"/>
      <c r="JV713" s="307"/>
      <c r="JW713" s="307"/>
      <c r="JX713" s="307"/>
      <c r="JY713" s="307"/>
      <c r="JZ713" s="307"/>
      <c r="KA713" s="307"/>
      <c r="KB713" s="307"/>
      <c r="KC713" s="307"/>
      <c r="KD713" s="307"/>
      <c r="KE713" s="307"/>
      <c r="KF713" s="307"/>
      <c r="KG713" s="307"/>
      <c r="KH713" s="307"/>
      <c r="KI713" s="307"/>
      <c r="KJ713" s="307"/>
      <c r="KK713" s="307"/>
      <c r="KL713" s="307"/>
      <c r="KM713" s="307"/>
      <c r="KN713" s="307"/>
      <c r="KO713" s="307"/>
      <c r="KP713" s="307"/>
      <c r="KQ713" s="307"/>
      <c r="KR713" s="307"/>
      <c r="KS713" s="307"/>
      <c r="KT713" s="307"/>
    </row>
    <row r="714" spans="14:306" s="56" customFormat="1" ht="15" customHeight="1">
      <c r="N714" s="426"/>
      <c r="O714" s="303"/>
      <c r="P714" s="303"/>
      <c r="Q714" s="303"/>
      <c r="R714" s="427"/>
      <c r="S714" s="303"/>
      <c r="T714" s="303"/>
      <c r="U714" s="427"/>
      <c r="W714" s="342"/>
      <c r="X714" s="342"/>
      <c r="Y714" s="342"/>
      <c r="Z714" s="342"/>
      <c r="AA714" s="342"/>
      <c r="AB714" s="342"/>
      <c r="AC714" s="342"/>
      <c r="AD714" s="342"/>
      <c r="AE714" s="342"/>
      <c r="AG714" s="354">
        <v>8</v>
      </c>
      <c r="AH714" s="354"/>
      <c r="AI714" s="356" t="s">
        <v>327</v>
      </c>
      <c r="AJ714" s="356" t="s">
        <v>78</v>
      </c>
      <c r="AK714" s="359">
        <v>14</v>
      </c>
      <c r="AL714" s="359">
        <v>15</v>
      </c>
      <c r="AM714" s="356" t="s">
        <v>194</v>
      </c>
      <c r="AN714" s="356" t="s">
        <v>99</v>
      </c>
      <c r="AO714" s="359">
        <v>16</v>
      </c>
      <c r="AP714" s="359">
        <v>19</v>
      </c>
      <c r="AQ714" s="356" t="s">
        <v>138</v>
      </c>
      <c r="AR714" s="356" t="s">
        <v>167</v>
      </c>
      <c r="AS714" s="356" t="s">
        <v>140</v>
      </c>
      <c r="AT714" s="356" t="s">
        <v>190</v>
      </c>
      <c r="AU714" s="356"/>
      <c r="AV714" s="359">
        <v>17</v>
      </c>
      <c r="AW714" s="359">
        <v>22</v>
      </c>
      <c r="AX714" s="359">
        <v>13</v>
      </c>
      <c r="AY714" s="303">
        <f t="shared" si="389"/>
        <v>34</v>
      </c>
      <c r="AZ714" s="303">
        <f t="shared" si="390"/>
        <v>20</v>
      </c>
      <c r="BA714" s="303">
        <f t="shared" si="391"/>
        <v>15</v>
      </c>
      <c r="BB714" s="303">
        <f t="shared" si="392"/>
        <v>16</v>
      </c>
      <c r="BC714" s="303">
        <f t="shared" si="393"/>
        <v>48</v>
      </c>
      <c r="BD714" s="303">
        <f t="shared" si="394"/>
        <v>32</v>
      </c>
      <c r="BE714" s="303">
        <f t="shared" si="395"/>
        <v>17</v>
      </c>
      <c r="BF714" s="303">
        <f t="shared" si="396"/>
        <v>20</v>
      </c>
      <c r="BG714" s="303">
        <f t="shared" si="397"/>
        <v>23</v>
      </c>
      <c r="BH714" s="303"/>
      <c r="BI714" s="303">
        <f t="shared" si="398"/>
        <v>23</v>
      </c>
      <c r="BJ714" s="303">
        <f t="shared" si="399"/>
        <v>25</v>
      </c>
      <c r="BK714" s="303">
        <f t="shared" si="400"/>
        <v>81</v>
      </c>
      <c r="BL714" s="303">
        <f t="shared" si="401"/>
        <v>18</v>
      </c>
      <c r="BM714" s="303">
        <f t="shared" si="402"/>
        <v>23</v>
      </c>
      <c r="BN714" s="303">
        <f t="shared" si="403"/>
        <v>14</v>
      </c>
      <c r="CB714" s="307"/>
      <c r="CC714" s="307"/>
      <c r="CD714" s="307"/>
      <c r="CE714" s="307"/>
      <c r="CF714" s="307"/>
      <c r="CG714" s="307"/>
      <c r="CH714" s="307"/>
      <c r="CI714" s="307"/>
      <c r="CJ714" s="307"/>
      <c r="CK714" s="307"/>
      <c r="CL714" s="307"/>
      <c r="CM714" s="307"/>
      <c r="CN714" s="307"/>
      <c r="CO714" s="307"/>
      <c r="CP714" s="307"/>
      <c r="CQ714" s="307"/>
      <c r="CR714" s="307"/>
      <c r="CS714" s="307"/>
      <c r="CT714" s="307"/>
      <c r="CU714" s="307"/>
      <c r="CV714" s="307"/>
      <c r="CW714" s="307"/>
      <c r="CX714" s="307"/>
      <c r="CY714" s="307"/>
      <c r="CZ714" s="307"/>
      <c r="DA714" s="307"/>
      <c r="DB714" s="307"/>
      <c r="DC714" s="307"/>
      <c r="DD714" s="307"/>
      <c r="DE714" s="307"/>
      <c r="DF714" s="307"/>
      <c r="DG714" s="307"/>
      <c r="DH714" s="307"/>
      <c r="DI714" s="390"/>
      <c r="DJ714" s="390"/>
      <c r="DK714" s="307"/>
      <c r="DL714" s="307"/>
      <c r="DM714" s="307"/>
      <c r="DN714" s="307"/>
      <c r="DO714" s="307"/>
      <c r="DP714" s="307"/>
      <c r="DQ714" s="307"/>
      <c r="DR714" s="307"/>
      <c r="DS714" s="307"/>
      <c r="DT714" s="307"/>
      <c r="DU714" s="307"/>
      <c r="DV714" s="307"/>
      <c r="DW714" s="307"/>
      <c r="DX714" s="307"/>
      <c r="DY714" s="307"/>
      <c r="DZ714" s="307"/>
      <c r="EA714" s="307"/>
      <c r="EB714" s="307"/>
      <c r="EC714" s="307"/>
      <c r="ED714" s="307"/>
      <c r="EE714" s="307"/>
      <c r="EF714" s="307"/>
      <c r="EG714" s="307"/>
      <c r="EH714" s="307"/>
      <c r="EI714" s="307"/>
      <c r="EJ714" s="307"/>
      <c r="EK714" s="307"/>
      <c r="EL714" s="307"/>
      <c r="EM714" s="307"/>
      <c r="EN714" s="307"/>
      <c r="EO714" s="307"/>
      <c r="EP714" s="307"/>
      <c r="EQ714" s="307"/>
      <c r="ER714" s="307"/>
      <c r="ES714" s="307"/>
      <c r="ET714" s="307"/>
      <c r="EU714" s="390"/>
      <c r="EV714" s="390"/>
      <c r="EW714" s="307"/>
      <c r="EX714" s="307"/>
      <c r="EY714" s="307"/>
      <c r="EZ714" s="307"/>
      <c r="FA714" s="307"/>
      <c r="FB714" s="307"/>
      <c r="FC714" s="307"/>
      <c r="FD714" s="307"/>
      <c r="FE714" s="307"/>
      <c r="FF714" s="307"/>
      <c r="FG714" s="307"/>
      <c r="FH714" s="307"/>
      <c r="FI714" s="307"/>
      <c r="FJ714" s="307"/>
      <c r="FK714" s="307"/>
      <c r="FL714" s="307"/>
      <c r="FM714" s="307"/>
      <c r="FN714" s="307"/>
      <c r="FO714" s="307"/>
      <c r="FP714" s="307"/>
      <c r="FQ714" s="307"/>
      <c r="FR714" s="307"/>
      <c r="FS714" s="307"/>
      <c r="FT714" s="307"/>
      <c r="FU714" s="307"/>
      <c r="FV714" s="307"/>
      <c r="FW714" s="307"/>
      <c r="FX714" s="307"/>
      <c r="FY714" s="307"/>
      <c r="FZ714" s="307"/>
      <c r="GA714" s="307"/>
      <c r="GB714" s="307"/>
      <c r="GC714" s="307"/>
      <c r="GD714" s="307"/>
      <c r="GE714" s="307"/>
      <c r="GF714" s="307"/>
      <c r="GG714" s="307"/>
      <c r="GH714" s="307"/>
      <c r="GI714" s="307"/>
      <c r="GJ714" s="307"/>
      <c r="GK714" s="307"/>
      <c r="GL714" s="307"/>
      <c r="GM714" s="307"/>
      <c r="GN714" s="307"/>
      <c r="GO714" s="307"/>
      <c r="GP714" s="307"/>
      <c r="GQ714" s="307"/>
      <c r="GR714" s="307"/>
      <c r="GS714" s="307"/>
      <c r="GT714" s="307"/>
      <c r="GU714" s="307"/>
      <c r="GV714" s="307"/>
      <c r="GW714" s="307"/>
      <c r="GX714" s="307"/>
      <c r="GY714" s="307"/>
      <c r="GZ714" s="307"/>
      <c r="HA714" s="307"/>
      <c r="HB714" s="307"/>
      <c r="HC714" s="307"/>
      <c r="HD714" s="307"/>
      <c r="HE714" s="307"/>
      <c r="HF714" s="307"/>
      <c r="HG714" s="307"/>
      <c r="HH714" s="307"/>
      <c r="HI714" s="307"/>
      <c r="HJ714" s="307"/>
      <c r="HK714" s="307"/>
      <c r="HL714" s="307"/>
      <c r="HM714" s="307"/>
      <c r="HN714" s="307"/>
      <c r="HO714" s="307"/>
      <c r="HP714" s="307"/>
      <c r="HQ714" s="307"/>
      <c r="HR714" s="307"/>
      <c r="HS714" s="307"/>
      <c r="HT714" s="307"/>
      <c r="HU714" s="307"/>
      <c r="HV714" s="307"/>
      <c r="HW714" s="307"/>
      <c r="HX714" s="307"/>
      <c r="HY714" s="307"/>
      <c r="HZ714" s="307"/>
      <c r="IA714" s="307"/>
      <c r="IB714" s="307"/>
      <c r="IC714" s="307"/>
      <c r="ID714" s="307"/>
      <c r="IE714" s="307"/>
      <c r="IF714" s="307"/>
      <c r="IG714" s="307"/>
      <c r="IH714" s="307"/>
      <c r="II714" s="307"/>
      <c r="IJ714" s="307"/>
      <c r="IK714" s="307"/>
      <c r="IL714" s="307"/>
      <c r="IM714" s="307"/>
      <c r="IN714" s="307"/>
      <c r="IO714" s="307"/>
      <c r="IP714" s="307"/>
      <c r="IQ714" s="307"/>
      <c r="IR714" s="307"/>
      <c r="IS714" s="307"/>
      <c r="IT714" s="307"/>
      <c r="IU714" s="307"/>
      <c r="IV714" s="307"/>
      <c r="IW714" s="307"/>
      <c r="IX714" s="307"/>
      <c r="IY714" s="307"/>
      <c r="IZ714" s="307"/>
      <c r="JA714" s="307"/>
      <c r="JB714" s="307"/>
      <c r="JC714" s="307"/>
      <c r="JD714" s="307"/>
      <c r="JE714" s="307"/>
      <c r="JF714" s="307"/>
      <c r="JG714" s="307"/>
      <c r="JH714" s="307"/>
      <c r="JI714" s="307"/>
      <c r="JJ714" s="307"/>
      <c r="JK714" s="307"/>
      <c r="JL714" s="307"/>
      <c r="JM714" s="307"/>
      <c r="JN714" s="307"/>
      <c r="JO714" s="307"/>
      <c r="JP714" s="307"/>
      <c r="JQ714" s="307"/>
      <c r="JR714" s="307"/>
      <c r="JS714" s="307"/>
      <c r="JT714" s="307"/>
      <c r="JU714" s="307"/>
      <c r="JV714" s="307"/>
      <c r="JW714" s="307"/>
      <c r="JX714" s="307"/>
      <c r="JY714" s="307"/>
      <c r="JZ714" s="307"/>
      <c r="KA714" s="307"/>
      <c r="KB714" s="307"/>
      <c r="KC714" s="307"/>
      <c r="KD714" s="307"/>
      <c r="KE714" s="307"/>
      <c r="KF714" s="307"/>
      <c r="KG714" s="307"/>
      <c r="KH714" s="307"/>
      <c r="KI714" s="307"/>
      <c r="KJ714" s="307"/>
      <c r="KK714" s="307"/>
      <c r="KL714" s="307"/>
      <c r="KM714" s="307"/>
      <c r="KN714" s="307"/>
      <c r="KO714" s="307"/>
      <c r="KP714" s="307"/>
      <c r="KQ714" s="307"/>
      <c r="KR714" s="307"/>
      <c r="KS714" s="307"/>
      <c r="KT714" s="307"/>
    </row>
    <row r="715" spans="14:306" s="56" customFormat="1" ht="15" customHeight="1">
      <c r="N715" s="426"/>
      <c r="O715" s="303"/>
      <c r="P715" s="303"/>
      <c r="Q715" s="427"/>
      <c r="R715" s="427"/>
      <c r="S715" s="303"/>
      <c r="T715" s="303"/>
      <c r="U715" s="427"/>
      <c r="W715" s="342"/>
      <c r="X715" s="342"/>
      <c r="Y715" s="342"/>
      <c r="Z715" s="342"/>
      <c r="AA715" s="342"/>
      <c r="AB715" s="342"/>
      <c r="AC715" s="342"/>
      <c r="AD715" s="342"/>
      <c r="AE715" s="342"/>
      <c r="AG715" s="354">
        <v>9</v>
      </c>
      <c r="AH715" s="354"/>
      <c r="AI715" s="356" t="s">
        <v>296</v>
      </c>
      <c r="AJ715" s="356" t="s">
        <v>242</v>
      </c>
      <c r="AK715" s="359">
        <v>15</v>
      </c>
      <c r="AL715" s="356" t="s">
        <v>92</v>
      </c>
      <c r="AM715" s="356" t="s">
        <v>197</v>
      </c>
      <c r="AN715" s="356" t="s">
        <v>211</v>
      </c>
      <c r="AO715" s="356" t="s">
        <v>79</v>
      </c>
      <c r="AP715" s="356" t="s">
        <v>81</v>
      </c>
      <c r="AQ715" s="356" t="s">
        <v>140</v>
      </c>
      <c r="AR715" s="356" t="s">
        <v>140</v>
      </c>
      <c r="AS715" s="356" t="s">
        <v>126</v>
      </c>
      <c r="AT715" s="356" t="s">
        <v>940</v>
      </c>
      <c r="AU715" s="356"/>
      <c r="AV715" s="359">
        <v>18</v>
      </c>
      <c r="AW715" s="356" t="s">
        <v>140</v>
      </c>
      <c r="AX715" s="359">
        <v>14</v>
      </c>
      <c r="AY715" s="303">
        <f t="shared" si="389"/>
        <v>38</v>
      </c>
      <c r="AZ715" s="303">
        <f t="shared" si="390"/>
        <v>24</v>
      </c>
      <c r="BA715" s="303">
        <f t="shared" si="391"/>
        <v>16</v>
      </c>
      <c r="BB715" s="303">
        <f t="shared" si="392"/>
        <v>18</v>
      </c>
      <c r="BC715" s="303">
        <f t="shared" si="393"/>
        <v>52</v>
      </c>
      <c r="BD715" s="303">
        <f t="shared" si="394"/>
        <v>35</v>
      </c>
      <c r="BE715" s="303">
        <f t="shared" si="395"/>
        <v>19</v>
      </c>
      <c r="BF715" s="303">
        <f t="shared" si="396"/>
        <v>22</v>
      </c>
      <c r="BG715" s="303">
        <f t="shared" si="397"/>
        <v>25</v>
      </c>
      <c r="BH715" s="303"/>
      <c r="BI715" s="303">
        <f t="shared" si="398"/>
        <v>25</v>
      </c>
      <c r="BJ715" s="303">
        <f t="shared" si="399"/>
        <v>27</v>
      </c>
      <c r="BK715" s="303">
        <f t="shared" si="400"/>
        <v>88</v>
      </c>
      <c r="BL715" s="303">
        <f t="shared" si="401"/>
        <v>19</v>
      </c>
      <c r="BM715" s="303">
        <f t="shared" si="402"/>
        <v>25</v>
      </c>
      <c r="BN715" s="303">
        <f t="shared" si="403"/>
        <v>15</v>
      </c>
      <c r="CB715" s="307"/>
      <c r="CC715" s="307"/>
      <c r="CD715" s="307"/>
      <c r="CE715" s="307"/>
      <c r="CF715" s="307"/>
      <c r="CG715" s="307"/>
      <c r="CH715" s="307"/>
      <c r="CI715" s="307"/>
      <c r="CJ715" s="307"/>
      <c r="CK715" s="307"/>
      <c r="CL715" s="307"/>
      <c r="CM715" s="307"/>
      <c r="CN715" s="307"/>
      <c r="CO715" s="307"/>
      <c r="CP715" s="307"/>
      <c r="CQ715" s="307"/>
      <c r="CR715" s="307"/>
      <c r="CS715" s="307"/>
      <c r="CT715" s="307"/>
      <c r="CU715" s="307"/>
      <c r="CV715" s="307"/>
      <c r="CW715" s="307"/>
      <c r="CX715" s="307"/>
      <c r="CY715" s="307"/>
      <c r="CZ715" s="307"/>
      <c r="DA715" s="307"/>
      <c r="DB715" s="307"/>
      <c r="DC715" s="307"/>
      <c r="DD715" s="307"/>
      <c r="DE715" s="307"/>
      <c r="DF715" s="307"/>
      <c r="DG715" s="307"/>
      <c r="DH715" s="307"/>
      <c r="DI715" s="390"/>
      <c r="DJ715" s="390"/>
      <c r="DK715" s="307"/>
      <c r="DL715" s="307"/>
      <c r="DM715" s="307"/>
      <c r="DN715" s="307"/>
      <c r="DO715" s="307"/>
      <c r="DP715" s="307"/>
      <c r="DQ715" s="307"/>
      <c r="DR715" s="307"/>
      <c r="DS715" s="307"/>
      <c r="DT715" s="307"/>
      <c r="DU715" s="307"/>
      <c r="DV715" s="307"/>
      <c r="DW715" s="307"/>
      <c r="DX715" s="307"/>
      <c r="DY715" s="307"/>
      <c r="DZ715" s="307"/>
      <c r="EA715" s="307"/>
      <c r="EB715" s="307"/>
      <c r="EC715" s="307"/>
      <c r="ED715" s="307"/>
      <c r="EE715" s="307"/>
      <c r="EF715" s="307"/>
      <c r="EG715" s="307"/>
      <c r="EH715" s="307"/>
      <c r="EI715" s="307"/>
      <c r="EJ715" s="307"/>
      <c r="EK715" s="307"/>
      <c r="EL715" s="307"/>
      <c r="EM715" s="307"/>
      <c r="EN715" s="307"/>
      <c r="EO715" s="307"/>
      <c r="EP715" s="307"/>
      <c r="EQ715" s="307"/>
      <c r="ER715" s="307"/>
      <c r="ES715" s="307"/>
      <c r="ET715" s="307"/>
      <c r="EU715" s="390"/>
      <c r="EV715" s="390"/>
      <c r="EW715" s="307"/>
      <c r="EX715" s="307"/>
      <c r="EY715" s="307"/>
      <c r="EZ715" s="307"/>
      <c r="FA715" s="307"/>
      <c r="FB715" s="307"/>
      <c r="FC715" s="307"/>
      <c r="FD715" s="307"/>
      <c r="FE715" s="307"/>
      <c r="FF715" s="307"/>
      <c r="FG715" s="307"/>
      <c r="FH715" s="307"/>
      <c r="FI715" s="307"/>
      <c r="FJ715" s="307"/>
      <c r="FK715" s="307"/>
      <c r="FL715" s="307"/>
      <c r="FM715" s="307"/>
      <c r="FN715" s="307"/>
      <c r="FO715" s="307"/>
      <c r="FP715" s="307"/>
      <c r="FQ715" s="307"/>
      <c r="FR715" s="307"/>
      <c r="FS715" s="307"/>
      <c r="FT715" s="307"/>
      <c r="FU715" s="307"/>
      <c r="FV715" s="307"/>
      <c r="FW715" s="307"/>
      <c r="FX715" s="307"/>
      <c r="FY715" s="307"/>
      <c r="FZ715" s="307"/>
      <c r="GA715" s="307"/>
      <c r="GB715" s="307"/>
      <c r="GC715" s="307"/>
      <c r="GD715" s="307"/>
      <c r="GE715" s="307"/>
      <c r="GF715" s="307"/>
      <c r="GG715" s="307"/>
      <c r="GH715" s="307"/>
      <c r="GI715" s="307"/>
      <c r="GJ715" s="307"/>
      <c r="GK715" s="307"/>
      <c r="GL715" s="307"/>
      <c r="GM715" s="307"/>
      <c r="GN715" s="307"/>
      <c r="GO715" s="307"/>
      <c r="GP715" s="307"/>
      <c r="GQ715" s="307"/>
      <c r="GR715" s="307"/>
      <c r="GS715" s="307"/>
      <c r="GT715" s="307"/>
      <c r="GU715" s="307"/>
      <c r="GV715" s="307"/>
      <c r="GW715" s="307"/>
      <c r="GX715" s="307"/>
      <c r="GY715" s="307"/>
      <c r="GZ715" s="307"/>
      <c r="HA715" s="307"/>
      <c r="HB715" s="307"/>
      <c r="HC715" s="307"/>
      <c r="HD715" s="307"/>
      <c r="HE715" s="307"/>
      <c r="HF715" s="307"/>
      <c r="HG715" s="307"/>
      <c r="HH715" s="307"/>
      <c r="HI715" s="307"/>
      <c r="HJ715" s="307"/>
      <c r="HK715" s="307"/>
      <c r="HL715" s="307"/>
      <c r="HM715" s="307"/>
      <c r="HN715" s="307"/>
      <c r="HO715" s="307"/>
      <c r="HP715" s="307"/>
      <c r="HQ715" s="307"/>
      <c r="HR715" s="307"/>
      <c r="HS715" s="307"/>
      <c r="HT715" s="307"/>
      <c r="HU715" s="307"/>
      <c r="HV715" s="307"/>
      <c r="HW715" s="307"/>
      <c r="HX715" s="307"/>
      <c r="HY715" s="307"/>
      <c r="HZ715" s="307"/>
      <c r="IA715" s="307"/>
      <c r="IB715" s="307"/>
      <c r="IC715" s="307"/>
      <c r="ID715" s="307"/>
      <c r="IE715" s="307"/>
      <c r="IF715" s="307"/>
      <c r="IG715" s="307"/>
      <c r="IH715" s="307"/>
      <c r="II715" s="307"/>
      <c r="IJ715" s="307"/>
      <c r="IK715" s="307"/>
      <c r="IL715" s="307"/>
      <c r="IM715" s="307"/>
      <c r="IN715" s="307"/>
      <c r="IO715" s="307"/>
      <c r="IP715" s="307"/>
      <c r="IQ715" s="307"/>
      <c r="IR715" s="307"/>
      <c r="IS715" s="307"/>
      <c r="IT715" s="307"/>
      <c r="IU715" s="307"/>
      <c r="IV715" s="307"/>
      <c r="IW715" s="307"/>
      <c r="IX715" s="307"/>
      <c r="IY715" s="307"/>
      <c r="IZ715" s="307"/>
      <c r="JA715" s="307"/>
      <c r="JB715" s="307"/>
      <c r="JC715" s="307"/>
      <c r="JD715" s="307"/>
      <c r="JE715" s="307"/>
      <c r="JF715" s="307"/>
      <c r="JG715" s="307"/>
      <c r="JH715" s="307"/>
      <c r="JI715" s="307"/>
      <c r="JJ715" s="307"/>
      <c r="JK715" s="307"/>
      <c r="JL715" s="307"/>
      <c r="JM715" s="307"/>
      <c r="JN715" s="307"/>
      <c r="JO715" s="307"/>
      <c r="JP715" s="307"/>
      <c r="JQ715" s="307"/>
      <c r="JR715" s="307"/>
      <c r="JS715" s="307"/>
      <c r="JT715" s="307"/>
      <c r="JU715" s="307"/>
      <c r="JV715" s="307"/>
      <c r="JW715" s="307"/>
      <c r="JX715" s="307"/>
      <c r="JY715" s="307"/>
      <c r="JZ715" s="307"/>
      <c r="KA715" s="307"/>
      <c r="KB715" s="307"/>
      <c r="KC715" s="307"/>
      <c r="KD715" s="307"/>
      <c r="KE715" s="307"/>
      <c r="KF715" s="307"/>
      <c r="KG715" s="307"/>
      <c r="KH715" s="307"/>
      <c r="KI715" s="307"/>
      <c r="KJ715" s="307"/>
      <c r="KK715" s="307"/>
      <c r="KL715" s="307"/>
      <c r="KM715" s="307"/>
      <c r="KN715" s="307"/>
      <c r="KO715" s="307"/>
      <c r="KP715" s="307"/>
      <c r="KQ715" s="307"/>
      <c r="KR715" s="307"/>
      <c r="KS715" s="307"/>
      <c r="KT715" s="307"/>
    </row>
    <row r="716" spans="14:306" s="56" customFormat="1" ht="15" customHeight="1">
      <c r="N716" s="426"/>
      <c r="O716" s="303"/>
      <c r="P716" s="303"/>
      <c r="Q716" s="427"/>
      <c r="R716" s="427"/>
      <c r="S716" s="303"/>
      <c r="T716" s="303"/>
      <c r="U716" s="427"/>
      <c r="W716" s="342"/>
      <c r="X716" s="342"/>
      <c r="Y716" s="342"/>
      <c r="Z716" s="342"/>
      <c r="AA716" s="342"/>
      <c r="AB716" s="342"/>
      <c r="AC716" s="342"/>
      <c r="AD716" s="342"/>
      <c r="AE716" s="342"/>
      <c r="AG716" s="354">
        <v>10</v>
      </c>
      <c r="AH716" s="354"/>
      <c r="AI716" s="356" t="s">
        <v>260</v>
      </c>
      <c r="AJ716" s="356" t="s">
        <v>89</v>
      </c>
      <c r="AK716" s="359">
        <v>16</v>
      </c>
      <c r="AL716" s="359">
        <v>18</v>
      </c>
      <c r="AM716" s="356" t="s">
        <v>198</v>
      </c>
      <c r="AN716" s="356" t="s">
        <v>585</v>
      </c>
      <c r="AO716" s="359">
        <v>19</v>
      </c>
      <c r="AP716" s="356" t="s">
        <v>164</v>
      </c>
      <c r="AQ716" s="356" t="s">
        <v>126</v>
      </c>
      <c r="AR716" s="356" t="s">
        <v>88</v>
      </c>
      <c r="AS716" s="356" t="s">
        <v>162</v>
      </c>
      <c r="AT716" s="356" t="s">
        <v>341</v>
      </c>
      <c r="AU716" s="356"/>
      <c r="AV716" s="359">
        <v>19</v>
      </c>
      <c r="AW716" s="359">
        <v>25</v>
      </c>
      <c r="AX716" s="359">
        <v>15</v>
      </c>
      <c r="AY716" s="303">
        <f t="shared" si="389"/>
        <v>42</v>
      </c>
      <c r="AZ716" s="303">
        <f t="shared" si="390"/>
        <v>26</v>
      </c>
      <c r="BA716" s="303">
        <f t="shared" si="391"/>
        <v>17</v>
      </c>
      <c r="BB716" s="303">
        <f t="shared" si="392"/>
        <v>19</v>
      </c>
      <c r="BC716" s="303">
        <f t="shared" si="393"/>
        <v>56</v>
      </c>
      <c r="BD716" s="303">
        <f t="shared" si="394"/>
        <v>37</v>
      </c>
      <c r="BE716" s="303">
        <f t="shared" si="395"/>
        <v>20</v>
      </c>
      <c r="BF716" s="303">
        <f t="shared" si="396"/>
        <v>24</v>
      </c>
      <c r="BG716" s="303">
        <f t="shared" si="397"/>
        <v>27</v>
      </c>
      <c r="BH716" s="303"/>
      <c r="BI716" s="303">
        <f t="shared" si="398"/>
        <v>28</v>
      </c>
      <c r="BJ716" s="303">
        <f t="shared" si="399"/>
        <v>29</v>
      </c>
      <c r="BK716" s="303">
        <f t="shared" si="400"/>
        <v>95</v>
      </c>
      <c r="BL716" s="303">
        <f t="shared" si="401"/>
        <v>20</v>
      </c>
      <c r="BM716" s="303">
        <f t="shared" si="402"/>
        <v>26</v>
      </c>
      <c r="BN716" s="303">
        <f t="shared" si="403"/>
        <v>16</v>
      </c>
      <c r="CB716" s="307"/>
      <c r="CC716" s="307"/>
      <c r="CD716" s="307"/>
      <c r="CE716" s="307"/>
      <c r="CF716" s="307"/>
      <c r="CG716" s="307"/>
      <c r="CH716" s="307"/>
      <c r="CI716" s="307"/>
      <c r="CJ716" s="307"/>
      <c r="CK716" s="307"/>
      <c r="CL716" s="307"/>
      <c r="CM716" s="307"/>
      <c r="CN716" s="307"/>
      <c r="CO716" s="307"/>
      <c r="CP716" s="307"/>
      <c r="CQ716" s="307"/>
      <c r="CR716" s="307"/>
      <c r="CS716" s="307"/>
      <c r="CT716" s="307"/>
      <c r="CU716" s="307"/>
      <c r="CV716" s="307"/>
      <c r="CW716" s="307"/>
      <c r="CX716" s="307"/>
      <c r="CY716" s="307"/>
      <c r="CZ716" s="307"/>
      <c r="DA716" s="307"/>
      <c r="DB716" s="307"/>
      <c r="DC716" s="307"/>
      <c r="DD716" s="307"/>
      <c r="DE716" s="307"/>
      <c r="DF716" s="307"/>
      <c r="DG716" s="307"/>
      <c r="DH716" s="307"/>
      <c r="DI716" s="390"/>
      <c r="DJ716" s="390"/>
      <c r="DK716" s="307"/>
      <c r="DL716" s="307"/>
      <c r="DM716" s="307"/>
      <c r="DN716" s="307"/>
      <c r="DO716" s="307"/>
      <c r="DP716" s="307"/>
      <c r="DQ716" s="307"/>
      <c r="DR716" s="307"/>
      <c r="DS716" s="307"/>
      <c r="DT716" s="307"/>
      <c r="DU716" s="307"/>
      <c r="DV716" s="307"/>
      <c r="DW716" s="307"/>
      <c r="DX716" s="307"/>
      <c r="DY716" s="307"/>
      <c r="DZ716" s="307"/>
      <c r="EA716" s="307"/>
      <c r="EB716" s="307"/>
      <c r="EC716" s="307"/>
      <c r="ED716" s="307"/>
      <c r="EE716" s="307"/>
      <c r="EF716" s="307"/>
      <c r="EG716" s="307"/>
      <c r="EH716" s="307"/>
      <c r="EI716" s="307"/>
      <c r="EJ716" s="307"/>
      <c r="EK716" s="307"/>
      <c r="EL716" s="307"/>
      <c r="EM716" s="307"/>
      <c r="EN716" s="307"/>
      <c r="EO716" s="307"/>
      <c r="EP716" s="307"/>
      <c r="EQ716" s="307"/>
      <c r="ER716" s="307"/>
      <c r="ES716" s="307"/>
      <c r="ET716" s="307"/>
      <c r="EU716" s="390"/>
      <c r="EV716" s="390"/>
      <c r="EW716" s="307"/>
      <c r="EX716" s="307"/>
      <c r="EY716" s="307"/>
      <c r="EZ716" s="307"/>
      <c r="FA716" s="307"/>
      <c r="FB716" s="307"/>
      <c r="FC716" s="307"/>
      <c r="FD716" s="307"/>
      <c r="FE716" s="307"/>
      <c r="FF716" s="307"/>
      <c r="FG716" s="307"/>
      <c r="FH716" s="307"/>
      <c r="FI716" s="307"/>
      <c r="FJ716" s="307"/>
      <c r="FK716" s="307"/>
      <c r="FL716" s="307"/>
      <c r="FM716" s="307"/>
      <c r="FN716" s="307"/>
      <c r="FO716" s="307"/>
      <c r="FP716" s="307"/>
      <c r="FQ716" s="307"/>
      <c r="FR716" s="307"/>
      <c r="FS716" s="307"/>
      <c r="FT716" s="307"/>
      <c r="FU716" s="307"/>
      <c r="FV716" s="307"/>
      <c r="FW716" s="307"/>
      <c r="FX716" s="307"/>
      <c r="FY716" s="307"/>
      <c r="FZ716" s="307"/>
      <c r="GA716" s="307"/>
      <c r="GB716" s="307"/>
      <c r="GC716" s="307"/>
      <c r="GD716" s="307"/>
      <c r="GE716" s="307"/>
      <c r="GF716" s="307"/>
      <c r="GG716" s="307"/>
      <c r="GH716" s="307"/>
      <c r="GI716" s="307"/>
      <c r="GJ716" s="307"/>
      <c r="GK716" s="307"/>
      <c r="GL716" s="307"/>
      <c r="GM716" s="307"/>
      <c r="GN716" s="307"/>
      <c r="GO716" s="307"/>
      <c r="GP716" s="307"/>
      <c r="GQ716" s="307"/>
      <c r="GR716" s="307"/>
      <c r="GS716" s="307"/>
      <c r="GT716" s="307"/>
      <c r="GU716" s="307"/>
      <c r="GV716" s="307"/>
      <c r="GW716" s="307"/>
      <c r="GX716" s="307"/>
      <c r="GY716" s="307"/>
      <c r="GZ716" s="307"/>
      <c r="HA716" s="307"/>
      <c r="HB716" s="307"/>
      <c r="HC716" s="307"/>
      <c r="HD716" s="307"/>
      <c r="HE716" s="307"/>
      <c r="HF716" s="307"/>
      <c r="HG716" s="307"/>
      <c r="HH716" s="307"/>
      <c r="HI716" s="307"/>
      <c r="HJ716" s="307"/>
      <c r="HK716" s="307"/>
      <c r="HL716" s="307"/>
      <c r="HM716" s="307"/>
      <c r="HN716" s="307"/>
      <c r="HO716" s="307"/>
      <c r="HP716" s="307"/>
      <c r="HQ716" s="307"/>
      <c r="HR716" s="307"/>
      <c r="HS716" s="307"/>
      <c r="HT716" s="307"/>
      <c r="HU716" s="307"/>
      <c r="HV716" s="307"/>
      <c r="HW716" s="307"/>
      <c r="HX716" s="307"/>
      <c r="HY716" s="307"/>
      <c r="HZ716" s="307"/>
      <c r="IA716" s="307"/>
      <c r="IB716" s="307"/>
      <c r="IC716" s="307"/>
      <c r="ID716" s="307"/>
      <c r="IE716" s="307"/>
      <c r="IF716" s="307"/>
      <c r="IG716" s="307"/>
      <c r="IH716" s="307"/>
      <c r="II716" s="307"/>
      <c r="IJ716" s="307"/>
      <c r="IK716" s="307"/>
      <c r="IL716" s="307"/>
      <c r="IM716" s="307"/>
      <c r="IN716" s="307"/>
      <c r="IO716" s="307"/>
      <c r="IP716" s="307"/>
      <c r="IQ716" s="307"/>
      <c r="IR716" s="307"/>
      <c r="IS716" s="307"/>
      <c r="IT716" s="307"/>
      <c r="IU716" s="307"/>
      <c r="IV716" s="307"/>
      <c r="IW716" s="307"/>
      <c r="IX716" s="307"/>
      <c r="IY716" s="307"/>
      <c r="IZ716" s="307"/>
      <c r="JA716" s="307"/>
      <c r="JB716" s="307"/>
      <c r="JC716" s="307"/>
      <c r="JD716" s="307"/>
      <c r="JE716" s="307"/>
      <c r="JF716" s="307"/>
      <c r="JG716" s="307"/>
      <c r="JH716" s="307"/>
      <c r="JI716" s="307"/>
      <c r="JJ716" s="307"/>
      <c r="JK716" s="307"/>
      <c r="JL716" s="307"/>
      <c r="JM716" s="307"/>
      <c r="JN716" s="307"/>
      <c r="JO716" s="307"/>
      <c r="JP716" s="307"/>
      <c r="JQ716" s="307"/>
      <c r="JR716" s="307"/>
      <c r="JS716" s="307"/>
      <c r="JT716" s="307"/>
      <c r="JU716" s="307"/>
      <c r="JV716" s="307"/>
      <c r="JW716" s="307"/>
      <c r="JX716" s="307"/>
      <c r="JY716" s="307"/>
      <c r="JZ716" s="307"/>
      <c r="KA716" s="307"/>
      <c r="KB716" s="307"/>
      <c r="KC716" s="307"/>
      <c r="KD716" s="307"/>
      <c r="KE716" s="307"/>
      <c r="KF716" s="307"/>
      <c r="KG716" s="307"/>
      <c r="KH716" s="307"/>
      <c r="KI716" s="307"/>
      <c r="KJ716" s="307"/>
      <c r="KK716" s="307"/>
      <c r="KL716" s="307"/>
      <c r="KM716" s="307"/>
      <c r="KN716" s="307"/>
      <c r="KO716" s="307"/>
      <c r="KP716" s="307"/>
      <c r="KQ716" s="307"/>
      <c r="KR716" s="307"/>
      <c r="KS716" s="307"/>
      <c r="KT716" s="307"/>
    </row>
    <row r="717" spans="14:306" s="56" customFormat="1" ht="15" customHeight="1">
      <c r="N717" s="426"/>
      <c r="O717" s="303"/>
      <c r="P717" s="303"/>
      <c r="Q717" s="303"/>
      <c r="R717" s="303"/>
      <c r="S717" s="303"/>
      <c r="T717" s="303"/>
      <c r="U717" s="427"/>
      <c r="W717" s="342"/>
      <c r="X717" s="342"/>
      <c r="Y717" s="342"/>
      <c r="Z717" s="342"/>
      <c r="AA717" s="342"/>
      <c r="AB717" s="342"/>
      <c r="AC717" s="342"/>
      <c r="AD717" s="342"/>
      <c r="AE717" s="342"/>
      <c r="AG717" s="351">
        <v>11</v>
      </c>
      <c r="AH717" s="351"/>
      <c r="AI717" s="356" t="s">
        <v>212</v>
      </c>
      <c r="AJ717" s="356" t="s">
        <v>74</v>
      </c>
      <c r="AK717" s="356" t="s">
        <v>79</v>
      </c>
      <c r="AL717" s="359">
        <v>19</v>
      </c>
      <c r="AM717" s="356" t="s">
        <v>941</v>
      </c>
      <c r="AN717" s="356" t="s">
        <v>283</v>
      </c>
      <c r="AO717" s="359">
        <v>20</v>
      </c>
      <c r="AP717" s="356" t="s">
        <v>89</v>
      </c>
      <c r="AQ717" s="356" t="s">
        <v>162</v>
      </c>
      <c r="AR717" s="356" t="s">
        <v>96</v>
      </c>
      <c r="AS717" s="359">
        <v>29</v>
      </c>
      <c r="AT717" s="356" t="s">
        <v>343</v>
      </c>
      <c r="AU717" s="356"/>
      <c r="AV717" s="356" t="s">
        <v>81</v>
      </c>
      <c r="AW717" s="356" t="s">
        <v>93</v>
      </c>
      <c r="AX717" s="359">
        <v>16</v>
      </c>
      <c r="AY717" s="303">
        <f t="shared" si="389"/>
        <v>46</v>
      </c>
      <c r="AZ717" s="303">
        <f t="shared" si="390"/>
        <v>29</v>
      </c>
      <c r="BA717" s="303">
        <f t="shared" si="391"/>
        <v>19</v>
      </c>
      <c r="BB717" s="303">
        <f t="shared" si="392"/>
        <v>20</v>
      </c>
      <c r="BC717" s="303">
        <f t="shared" si="393"/>
        <v>61</v>
      </c>
      <c r="BD717" s="303">
        <f t="shared" si="394"/>
        <v>40</v>
      </c>
      <c r="BE717" s="303">
        <f t="shared" si="395"/>
        <v>21</v>
      </c>
      <c r="BF717" s="303">
        <f t="shared" si="396"/>
        <v>26</v>
      </c>
      <c r="BG717" s="303">
        <f t="shared" si="397"/>
        <v>29</v>
      </c>
      <c r="BH717" s="303"/>
      <c r="BI717" s="303">
        <f t="shared" si="398"/>
        <v>30</v>
      </c>
      <c r="BJ717" s="303">
        <f t="shared" si="399"/>
        <v>30</v>
      </c>
      <c r="BK717" s="303">
        <f t="shared" si="400"/>
        <v>102</v>
      </c>
      <c r="BL717" s="303">
        <f t="shared" si="401"/>
        <v>22</v>
      </c>
      <c r="BM717" s="303">
        <f t="shared" si="402"/>
        <v>28</v>
      </c>
      <c r="BN717" s="303">
        <f t="shared" si="403"/>
        <v>17</v>
      </c>
      <c r="CB717" s="307"/>
      <c r="CC717" s="307"/>
      <c r="CD717" s="307"/>
      <c r="CE717" s="307"/>
      <c r="CF717" s="307"/>
      <c r="CG717" s="307"/>
      <c r="CH717" s="307"/>
      <c r="CI717" s="307"/>
      <c r="CJ717" s="307"/>
      <c r="CK717" s="307"/>
      <c r="CL717" s="307"/>
      <c r="CM717" s="307"/>
      <c r="CN717" s="307"/>
      <c r="CO717" s="307"/>
      <c r="CP717" s="307"/>
      <c r="CQ717" s="307"/>
      <c r="CR717" s="307"/>
      <c r="CS717" s="307"/>
      <c r="CT717" s="307"/>
      <c r="CU717" s="307"/>
      <c r="CV717" s="307"/>
      <c r="CW717" s="307"/>
      <c r="CX717" s="307"/>
      <c r="CY717" s="307"/>
      <c r="CZ717" s="307"/>
      <c r="DA717" s="307"/>
      <c r="DB717" s="307"/>
      <c r="DC717" s="307"/>
      <c r="DD717" s="307"/>
      <c r="DE717" s="307"/>
      <c r="DF717" s="307"/>
      <c r="DG717" s="307"/>
      <c r="DH717" s="307"/>
      <c r="DI717" s="390"/>
      <c r="DJ717" s="390"/>
      <c r="DK717" s="307"/>
      <c r="DL717" s="307"/>
      <c r="DM717" s="307"/>
      <c r="DN717" s="307"/>
      <c r="DO717" s="307"/>
      <c r="DP717" s="307"/>
      <c r="DQ717" s="307"/>
      <c r="DR717" s="307"/>
      <c r="DS717" s="307"/>
      <c r="DT717" s="307"/>
      <c r="DU717" s="307"/>
      <c r="DV717" s="307"/>
      <c r="DW717" s="307"/>
      <c r="DX717" s="307"/>
      <c r="DY717" s="307"/>
      <c r="DZ717" s="307"/>
      <c r="EA717" s="307"/>
      <c r="EB717" s="307"/>
      <c r="EC717" s="307"/>
      <c r="ED717" s="307"/>
      <c r="EE717" s="307"/>
      <c r="EF717" s="307"/>
      <c r="EG717" s="307"/>
      <c r="EH717" s="307"/>
      <c r="EI717" s="307"/>
      <c r="EJ717" s="307"/>
      <c r="EK717" s="307"/>
      <c r="EL717" s="307"/>
      <c r="EM717" s="307"/>
      <c r="EN717" s="307"/>
      <c r="EO717" s="307"/>
      <c r="EP717" s="307"/>
      <c r="EQ717" s="307"/>
      <c r="ER717" s="307"/>
      <c r="ES717" s="307"/>
      <c r="ET717" s="307"/>
      <c r="EU717" s="390"/>
      <c r="EV717" s="390"/>
      <c r="EW717" s="307"/>
      <c r="EX717" s="307"/>
      <c r="EY717" s="307"/>
      <c r="EZ717" s="307"/>
      <c r="FA717" s="307"/>
      <c r="FB717" s="307"/>
      <c r="FC717" s="307"/>
      <c r="FD717" s="307"/>
      <c r="FE717" s="307"/>
      <c r="FF717" s="307"/>
      <c r="FG717" s="307"/>
      <c r="FH717" s="307"/>
      <c r="FI717" s="307"/>
      <c r="FJ717" s="307"/>
      <c r="FK717" s="307"/>
      <c r="FL717" s="307"/>
      <c r="FM717" s="307"/>
      <c r="FN717" s="307"/>
      <c r="FO717" s="307"/>
      <c r="FP717" s="307"/>
      <c r="FQ717" s="307"/>
      <c r="FR717" s="307"/>
      <c r="FS717" s="307"/>
      <c r="FT717" s="307"/>
      <c r="FU717" s="307"/>
      <c r="FV717" s="307"/>
      <c r="FW717" s="307"/>
      <c r="FX717" s="307"/>
      <c r="FY717" s="307"/>
      <c r="FZ717" s="307"/>
      <c r="GA717" s="307"/>
      <c r="GB717" s="307"/>
      <c r="GC717" s="307"/>
      <c r="GD717" s="307"/>
      <c r="GE717" s="307"/>
      <c r="GF717" s="307"/>
      <c r="GG717" s="307"/>
      <c r="GH717" s="307"/>
      <c r="GI717" s="307"/>
      <c r="GJ717" s="307"/>
      <c r="GK717" s="307"/>
      <c r="GL717" s="307"/>
      <c r="GM717" s="307"/>
      <c r="GN717" s="307"/>
      <c r="GO717" s="307"/>
      <c r="GP717" s="307"/>
      <c r="GQ717" s="307"/>
      <c r="GR717" s="307"/>
      <c r="GS717" s="307"/>
      <c r="GT717" s="307"/>
      <c r="GU717" s="307"/>
      <c r="GV717" s="307"/>
      <c r="GW717" s="307"/>
      <c r="GX717" s="307"/>
      <c r="GY717" s="307"/>
      <c r="GZ717" s="307"/>
      <c r="HA717" s="307"/>
      <c r="HB717" s="307"/>
      <c r="HC717" s="307"/>
      <c r="HD717" s="307"/>
      <c r="HE717" s="307"/>
      <c r="HF717" s="307"/>
      <c r="HG717" s="307"/>
      <c r="HH717" s="307"/>
      <c r="HI717" s="307"/>
      <c r="HJ717" s="307"/>
      <c r="HK717" s="307"/>
      <c r="HL717" s="307"/>
      <c r="HM717" s="307"/>
      <c r="HN717" s="307"/>
      <c r="HO717" s="307"/>
      <c r="HP717" s="307"/>
      <c r="HQ717" s="307"/>
      <c r="HR717" s="307"/>
      <c r="HS717" s="307"/>
      <c r="HT717" s="307"/>
      <c r="HU717" s="307"/>
      <c r="HV717" s="307"/>
      <c r="HW717" s="307"/>
      <c r="HX717" s="307"/>
      <c r="HY717" s="307"/>
      <c r="HZ717" s="307"/>
      <c r="IA717" s="307"/>
      <c r="IB717" s="307"/>
      <c r="IC717" s="307"/>
      <c r="ID717" s="307"/>
      <c r="IE717" s="307"/>
      <c r="IF717" s="307"/>
      <c r="IG717" s="307"/>
      <c r="IH717" s="307"/>
      <c r="II717" s="307"/>
      <c r="IJ717" s="307"/>
      <c r="IK717" s="307"/>
      <c r="IL717" s="307"/>
      <c r="IM717" s="307"/>
      <c r="IN717" s="307"/>
      <c r="IO717" s="307"/>
      <c r="IP717" s="307"/>
      <c r="IQ717" s="307"/>
      <c r="IR717" s="307"/>
      <c r="IS717" s="307"/>
      <c r="IT717" s="307"/>
      <c r="IU717" s="307"/>
      <c r="IV717" s="307"/>
      <c r="IW717" s="307"/>
      <c r="IX717" s="307"/>
      <c r="IY717" s="307"/>
      <c r="IZ717" s="307"/>
      <c r="JA717" s="307"/>
      <c r="JB717" s="307"/>
      <c r="JC717" s="307"/>
      <c r="JD717" s="307"/>
      <c r="JE717" s="307"/>
      <c r="JF717" s="307"/>
      <c r="JG717" s="307"/>
      <c r="JH717" s="307"/>
      <c r="JI717" s="307"/>
      <c r="JJ717" s="307"/>
      <c r="JK717" s="307"/>
      <c r="JL717" s="307"/>
      <c r="JM717" s="307"/>
      <c r="JN717" s="307"/>
      <c r="JO717" s="307"/>
      <c r="JP717" s="307"/>
      <c r="JQ717" s="307"/>
      <c r="JR717" s="307"/>
      <c r="JS717" s="307"/>
      <c r="JT717" s="307"/>
      <c r="JU717" s="307"/>
      <c r="JV717" s="307"/>
      <c r="JW717" s="307"/>
      <c r="JX717" s="307"/>
      <c r="JY717" s="307"/>
      <c r="JZ717" s="307"/>
      <c r="KA717" s="307"/>
      <c r="KB717" s="307"/>
      <c r="KC717" s="307"/>
      <c r="KD717" s="307"/>
      <c r="KE717" s="307"/>
      <c r="KF717" s="307"/>
      <c r="KG717" s="307"/>
      <c r="KH717" s="307"/>
      <c r="KI717" s="307"/>
      <c r="KJ717" s="307"/>
      <c r="KK717" s="307"/>
      <c r="KL717" s="307"/>
      <c r="KM717" s="307"/>
      <c r="KN717" s="307"/>
      <c r="KO717" s="307"/>
      <c r="KP717" s="307"/>
      <c r="KQ717" s="307"/>
      <c r="KR717" s="307"/>
      <c r="KS717" s="307"/>
      <c r="KT717" s="307"/>
    </row>
    <row r="718" spans="14:306" s="56" customFormat="1" ht="15" customHeight="1">
      <c r="N718" s="426"/>
      <c r="O718" s="303"/>
      <c r="P718" s="427"/>
      <c r="Q718" s="427"/>
      <c r="R718" s="427"/>
      <c r="S718" s="303"/>
      <c r="T718" s="303"/>
      <c r="U718" s="427"/>
      <c r="W718" s="342"/>
      <c r="X718" s="342"/>
      <c r="Y718" s="342"/>
      <c r="Z718" s="342"/>
      <c r="AA718" s="342"/>
      <c r="AB718" s="342"/>
      <c r="AC718" s="342"/>
      <c r="AD718" s="342"/>
      <c r="AE718" s="342"/>
      <c r="AG718" s="354">
        <v>12</v>
      </c>
      <c r="AH718" s="354"/>
      <c r="AI718" s="356" t="s">
        <v>213</v>
      </c>
      <c r="AJ718" s="356" t="s">
        <v>165</v>
      </c>
      <c r="AK718" s="359">
        <v>19</v>
      </c>
      <c r="AL718" s="359">
        <v>20</v>
      </c>
      <c r="AM718" s="356" t="s">
        <v>655</v>
      </c>
      <c r="AN718" s="356" t="s">
        <v>673</v>
      </c>
      <c r="AO718" s="359">
        <v>21</v>
      </c>
      <c r="AP718" s="359">
        <v>26</v>
      </c>
      <c r="AQ718" s="356" t="s">
        <v>165</v>
      </c>
      <c r="AR718" s="356" t="s">
        <v>134</v>
      </c>
      <c r="AS718" s="356" t="s">
        <v>99</v>
      </c>
      <c r="AT718" s="356" t="s">
        <v>879</v>
      </c>
      <c r="AU718" s="356"/>
      <c r="AV718" s="359">
        <v>22</v>
      </c>
      <c r="AW718" s="359">
        <v>28</v>
      </c>
      <c r="AX718" s="359">
        <v>17</v>
      </c>
      <c r="AY718" s="303">
        <f t="shared" si="389"/>
        <v>50</v>
      </c>
      <c r="AZ718" s="303">
        <f t="shared" si="390"/>
        <v>31</v>
      </c>
      <c r="BA718" s="303">
        <f t="shared" si="391"/>
        <v>20</v>
      </c>
      <c r="BB718" s="303">
        <f t="shared" si="392"/>
        <v>21</v>
      </c>
      <c r="BC718" s="303">
        <f t="shared" si="393"/>
        <v>65</v>
      </c>
      <c r="BD718" s="303">
        <f t="shared" si="394"/>
        <v>42</v>
      </c>
      <c r="BE718" s="303" t="str">
        <f t="shared" si="395"/>
        <v>-</v>
      </c>
      <c r="BF718" s="303">
        <f t="shared" si="396"/>
        <v>27</v>
      </c>
      <c r="BG718" s="303">
        <f t="shared" si="397"/>
        <v>31</v>
      </c>
      <c r="BH718" s="303"/>
      <c r="BI718" s="303">
        <f t="shared" si="398"/>
        <v>33</v>
      </c>
      <c r="BJ718" s="303">
        <f t="shared" si="399"/>
        <v>32</v>
      </c>
      <c r="BK718" s="303">
        <f t="shared" si="400"/>
        <v>108</v>
      </c>
      <c r="BL718" s="303">
        <f t="shared" si="401"/>
        <v>23</v>
      </c>
      <c r="BM718" s="303">
        <f t="shared" si="402"/>
        <v>29</v>
      </c>
      <c r="BN718" s="303">
        <f t="shared" si="403"/>
        <v>18</v>
      </c>
      <c r="CB718" s="307"/>
      <c r="CC718" s="307"/>
      <c r="CD718" s="307"/>
      <c r="CE718" s="307"/>
      <c r="CF718" s="307"/>
      <c r="CG718" s="307"/>
      <c r="CH718" s="307"/>
      <c r="CI718" s="307"/>
      <c r="CJ718" s="307"/>
      <c r="CK718" s="307"/>
      <c r="CL718" s="307"/>
      <c r="CM718" s="307"/>
      <c r="CN718" s="307"/>
      <c r="CO718" s="307"/>
      <c r="CP718" s="307"/>
      <c r="CQ718" s="307"/>
      <c r="CR718" s="307"/>
      <c r="CS718" s="307"/>
      <c r="CT718" s="307"/>
      <c r="CU718" s="307"/>
      <c r="CV718" s="307"/>
      <c r="CW718" s="307"/>
      <c r="CX718" s="307"/>
      <c r="CY718" s="307"/>
      <c r="CZ718" s="307"/>
      <c r="DA718" s="307"/>
      <c r="DB718" s="307"/>
      <c r="DC718" s="307"/>
      <c r="DD718" s="307"/>
      <c r="DE718" s="307"/>
      <c r="DF718" s="307"/>
      <c r="DG718" s="307"/>
      <c r="DH718" s="307"/>
      <c r="DI718" s="390"/>
      <c r="DJ718" s="390"/>
      <c r="DK718" s="307"/>
      <c r="DL718" s="307"/>
      <c r="DM718" s="307"/>
      <c r="DN718" s="307"/>
      <c r="DO718" s="307"/>
      <c r="DP718" s="307"/>
      <c r="DQ718" s="307"/>
      <c r="DR718" s="307"/>
      <c r="DS718" s="307"/>
      <c r="DT718" s="307"/>
      <c r="DU718" s="307"/>
      <c r="DV718" s="307"/>
      <c r="DW718" s="307"/>
      <c r="DX718" s="307"/>
      <c r="DY718" s="307"/>
      <c r="DZ718" s="307"/>
      <c r="EA718" s="307"/>
      <c r="EB718" s="307"/>
      <c r="EC718" s="307"/>
      <c r="ED718" s="307"/>
      <c r="EE718" s="307"/>
      <c r="EF718" s="307"/>
      <c r="EG718" s="307"/>
      <c r="EH718" s="307"/>
      <c r="EI718" s="307"/>
      <c r="EJ718" s="307"/>
      <c r="EK718" s="307"/>
      <c r="EL718" s="307"/>
      <c r="EM718" s="307"/>
      <c r="EN718" s="307"/>
      <c r="EO718" s="307"/>
      <c r="EP718" s="307"/>
      <c r="EQ718" s="307"/>
      <c r="ER718" s="307"/>
      <c r="ES718" s="307"/>
      <c r="ET718" s="307"/>
      <c r="EU718" s="390"/>
      <c r="EV718" s="390"/>
      <c r="EW718" s="307"/>
      <c r="EX718" s="307"/>
      <c r="EY718" s="307"/>
      <c r="EZ718" s="307"/>
      <c r="FA718" s="307"/>
      <c r="FB718" s="307"/>
      <c r="FC718" s="307"/>
      <c r="FD718" s="307"/>
      <c r="FE718" s="307"/>
      <c r="FF718" s="307"/>
      <c r="FG718" s="307"/>
      <c r="FH718" s="307"/>
      <c r="FI718" s="307"/>
      <c r="FJ718" s="307"/>
      <c r="FK718" s="307"/>
      <c r="FL718" s="307"/>
      <c r="FM718" s="307"/>
      <c r="FN718" s="307"/>
      <c r="FO718" s="307"/>
      <c r="FP718" s="307"/>
      <c r="FQ718" s="307"/>
      <c r="FR718" s="307"/>
      <c r="FS718" s="307"/>
      <c r="FT718" s="307"/>
      <c r="FU718" s="307"/>
      <c r="FV718" s="307"/>
      <c r="FW718" s="307"/>
      <c r="FX718" s="307"/>
      <c r="FY718" s="307"/>
      <c r="FZ718" s="307"/>
      <c r="GA718" s="307"/>
      <c r="GB718" s="307"/>
      <c r="GC718" s="307"/>
      <c r="GD718" s="307"/>
      <c r="GE718" s="307"/>
      <c r="GF718" s="307"/>
      <c r="GG718" s="307"/>
      <c r="GH718" s="307"/>
      <c r="GI718" s="307"/>
      <c r="GJ718" s="307"/>
      <c r="GK718" s="307"/>
      <c r="GL718" s="307"/>
      <c r="GM718" s="307"/>
      <c r="GN718" s="307"/>
      <c r="GO718" s="307"/>
      <c r="GP718" s="307"/>
      <c r="GQ718" s="307"/>
      <c r="GR718" s="307"/>
      <c r="GS718" s="307"/>
      <c r="GT718" s="307"/>
      <c r="GU718" s="307"/>
      <c r="GV718" s="307"/>
      <c r="GW718" s="307"/>
      <c r="GX718" s="307"/>
      <c r="GY718" s="307"/>
      <c r="GZ718" s="307"/>
      <c r="HA718" s="307"/>
      <c r="HB718" s="307"/>
      <c r="HC718" s="307"/>
      <c r="HD718" s="307"/>
      <c r="HE718" s="307"/>
      <c r="HF718" s="307"/>
      <c r="HG718" s="307"/>
      <c r="HH718" s="307"/>
      <c r="HI718" s="307"/>
      <c r="HJ718" s="307"/>
      <c r="HK718" s="307"/>
      <c r="HL718" s="307"/>
      <c r="HM718" s="307"/>
      <c r="HN718" s="307"/>
      <c r="HO718" s="307"/>
      <c r="HP718" s="307"/>
      <c r="HQ718" s="307"/>
      <c r="HR718" s="307"/>
      <c r="HS718" s="307"/>
      <c r="HT718" s="307"/>
      <c r="HU718" s="307"/>
      <c r="HV718" s="307"/>
      <c r="HW718" s="307"/>
      <c r="HX718" s="307"/>
      <c r="HY718" s="307"/>
      <c r="HZ718" s="307"/>
      <c r="IA718" s="307"/>
      <c r="IB718" s="307"/>
      <c r="IC718" s="307"/>
      <c r="ID718" s="307"/>
      <c r="IE718" s="307"/>
      <c r="IF718" s="307"/>
      <c r="IG718" s="307"/>
      <c r="IH718" s="307"/>
      <c r="II718" s="307"/>
      <c r="IJ718" s="307"/>
      <c r="IK718" s="307"/>
      <c r="IL718" s="307"/>
      <c r="IM718" s="307"/>
      <c r="IN718" s="307"/>
      <c r="IO718" s="307"/>
      <c r="IP718" s="307"/>
      <c r="IQ718" s="307"/>
      <c r="IR718" s="307"/>
      <c r="IS718" s="307"/>
      <c r="IT718" s="307"/>
      <c r="IU718" s="307"/>
      <c r="IV718" s="307"/>
      <c r="IW718" s="307"/>
      <c r="IX718" s="307"/>
      <c r="IY718" s="307"/>
      <c r="IZ718" s="307"/>
      <c r="JA718" s="307"/>
      <c r="JB718" s="307"/>
      <c r="JC718" s="307"/>
      <c r="JD718" s="307"/>
      <c r="JE718" s="307"/>
      <c r="JF718" s="307"/>
      <c r="JG718" s="307"/>
      <c r="JH718" s="307"/>
      <c r="JI718" s="307"/>
      <c r="JJ718" s="307"/>
      <c r="JK718" s="307"/>
      <c r="JL718" s="307"/>
      <c r="JM718" s="307"/>
      <c r="JN718" s="307"/>
      <c r="JO718" s="307"/>
      <c r="JP718" s="307"/>
      <c r="JQ718" s="307"/>
      <c r="JR718" s="307"/>
      <c r="JS718" s="307"/>
      <c r="JT718" s="307"/>
      <c r="JU718" s="307"/>
      <c r="JV718" s="307"/>
      <c r="JW718" s="307"/>
      <c r="JX718" s="307"/>
      <c r="JY718" s="307"/>
      <c r="JZ718" s="307"/>
      <c r="KA718" s="307"/>
      <c r="KB718" s="307"/>
      <c r="KC718" s="307"/>
      <c r="KD718" s="307"/>
      <c r="KE718" s="307"/>
      <c r="KF718" s="307"/>
      <c r="KG718" s="307"/>
      <c r="KH718" s="307"/>
      <c r="KI718" s="307"/>
      <c r="KJ718" s="307"/>
      <c r="KK718" s="307"/>
      <c r="KL718" s="307"/>
      <c r="KM718" s="307"/>
      <c r="KN718" s="307"/>
      <c r="KO718" s="307"/>
      <c r="KP718" s="307"/>
      <c r="KQ718" s="307"/>
      <c r="KR718" s="307"/>
      <c r="KS718" s="307"/>
      <c r="KT718" s="307"/>
    </row>
    <row r="719" spans="14:306" s="56" customFormat="1" ht="15" customHeight="1">
      <c r="N719" s="426"/>
      <c r="O719" s="303"/>
      <c r="P719" s="303"/>
      <c r="Q719" s="427"/>
      <c r="R719" s="427"/>
      <c r="S719" s="427"/>
      <c r="T719" s="303"/>
      <c r="U719" s="427"/>
      <c r="W719" s="342"/>
      <c r="X719" s="342"/>
      <c r="Y719" s="342"/>
      <c r="Z719" s="342"/>
      <c r="AA719" s="342"/>
      <c r="AB719" s="342"/>
      <c r="AC719" s="342"/>
      <c r="AD719" s="342"/>
      <c r="AE719" s="342"/>
      <c r="AG719" s="354">
        <v>13</v>
      </c>
      <c r="AH719" s="354"/>
      <c r="AI719" s="356" t="s">
        <v>539</v>
      </c>
      <c r="AJ719" s="356" t="s">
        <v>133</v>
      </c>
      <c r="AK719" s="356" t="s">
        <v>81</v>
      </c>
      <c r="AL719" s="356" t="s">
        <v>138</v>
      </c>
      <c r="AM719" s="356" t="s">
        <v>893</v>
      </c>
      <c r="AN719" s="356" t="s">
        <v>199</v>
      </c>
      <c r="AO719" s="356" t="s">
        <v>0</v>
      </c>
      <c r="AP719" s="356" t="s">
        <v>162</v>
      </c>
      <c r="AQ719" s="359">
        <v>31</v>
      </c>
      <c r="AR719" s="356" t="s">
        <v>137</v>
      </c>
      <c r="AS719" s="359">
        <v>32</v>
      </c>
      <c r="AT719" s="356" t="s">
        <v>942</v>
      </c>
      <c r="AU719" s="356"/>
      <c r="AV719" s="356" t="s">
        <v>140</v>
      </c>
      <c r="AW719" s="359">
        <v>29</v>
      </c>
      <c r="AX719" s="356">
        <v>18</v>
      </c>
      <c r="AY719" s="303">
        <f t="shared" si="389"/>
        <v>54</v>
      </c>
      <c r="AZ719" s="303">
        <f t="shared" si="390"/>
        <v>33</v>
      </c>
      <c r="BA719" s="303">
        <f t="shared" si="391"/>
        <v>22</v>
      </c>
      <c r="BB719" s="303">
        <f t="shared" si="392"/>
        <v>23</v>
      </c>
      <c r="BC719" s="303">
        <f t="shared" si="393"/>
        <v>70</v>
      </c>
      <c r="BD719" s="303">
        <f t="shared" si="394"/>
        <v>45</v>
      </c>
      <c r="BE719" s="303">
        <f t="shared" si="395"/>
        <v>22</v>
      </c>
      <c r="BF719" s="303">
        <f t="shared" si="396"/>
        <v>29</v>
      </c>
      <c r="BG719" s="303">
        <f t="shared" si="397"/>
        <v>32</v>
      </c>
      <c r="BH719" s="303"/>
      <c r="BI719" s="303">
        <f t="shared" si="398"/>
        <v>35</v>
      </c>
      <c r="BJ719" s="303">
        <f t="shared" si="399"/>
        <v>33</v>
      </c>
      <c r="BK719" s="303">
        <f t="shared" si="400"/>
        <v>114</v>
      </c>
      <c r="BL719" s="303">
        <f t="shared" si="401"/>
        <v>25</v>
      </c>
      <c r="BM719" s="303">
        <f t="shared" si="402"/>
        <v>30</v>
      </c>
      <c r="BN719" s="303">
        <f t="shared" si="403"/>
        <v>19</v>
      </c>
      <c r="CB719" s="307"/>
      <c r="CC719" s="307"/>
      <c r="CD719" s="307"/>
      <c r="CE719" s="307"/>
      <c r="CF719" s="307"/>
      <c r="CG719" s="307"/>
      <c r="CH719" s="307"/>
      <c r="CI719" s="307"/>
      <c r="CJ719" s="307"/>
      <c r="CK719" s="307"/>
      <c r="CL719" s="307"/>
      <c r="CM719" s="307"/>
      <c r="CN719" s="307"/>
      <c r="CO719" s="307"/>
      <c r="CP719" s="307"/>
      <c r="CQ719" s="307"/>
      <c r="CR719" s="307"/>
      <c r="CS719" s="307"/>
      <c r="CT719" s="307"/>
      <c r="CU719" s="307"/>
      <c r="CV719" s="307"/>
      <c r="CW719" s="307"/>
      <c r="CX719" s="307"/>
      <c r="CY719" s="307"/>
      <c r="CZ719" s="307"/>
      <c r="DA719" s="307"/>
      <c r="DB719" s="307"/>
      <c r="DC719" s="307"/>
      <c r="DD719" s="307"/>
      <c r="DE719" s="307"/>
      <c r="DF719" s="307"/>
      <c r="DG719" s="307"/>
      <c r="DH719" s="307"/>
      <c r="DI719" s="390"/>
      <c r="DJ719" s="390"/>
      <c r="DK719" s="307"/>
      <c r="DL719" s="307"/>
      <c r="DM719" s="307"/>
      <c r="DN719" s="307"/>
      <c r="DO719" s="307"/>
      <c r="DP719" s="307"/>
      <c r="DQ719" s="307"/>
      <c r="DR719" s="307"/>
      <c r="DS719" s="307"/>
      <c r="DT719" s="307"/>
      <c r="DU719" s="307"/>
      <c r="DV719" s="307"/>
      <c r="DW719" s="307"/>
      <c r="DX719" s="307"/>
      <c r="DY719" s="307"/>
      <c r="DZ719" s="307"/>
      <c r="EA719" s="307"/>
      <c r="EB719" s="307"/>
      <c r="EC719" s="307"/>
      <c r="ED719" s="307"/>
      <c r="EE719" s="307"/>
      <c r="EF719" s="307"/>
      <c r="EG719" s="307"/>
      <c r="EH719" s="307"/>
      <c r="EI719" s="307"/>
      <c r="EJ719" s="307"/>
      <c r="EK719" s="307"/>
      <c r="EL719" s="307"/>
      <c r="EM719" s="307"/>
      <c r="EN719" s="307"/>
      <c r="EO719" s="307"/>
      <c r="EP719" s="307"/>
      <c r="EQ719" s="307"/>
      <c r="ER719" s="307"/>
      <c r="ES719" s="307"/>
      <c r="ET719" s="307"/>
      <c r="EU719" s="390"/>
      <c r="EV719" s="390"/>
      <c r="EW719" s="307"/>
      <c r="EX719" s="307"/>
      <c r="EY719" s="307"/>
      <c r="EZ719" s="307"/>
      <c r="FA719" s="307"/>
      <c r="FB719" s="307"/>
      <c r="FC719" s="307"/>
      <c r="FD719" s="307"/>
      <c r="FE719" s="307"/>
      <c r="FF719" s="307"/>
      <c r="FG719" s="307"/>
      <c r="FH719" s="307"/>
      <c r="FI719" s="307"/>
      <c r="FJ719" s="307"/>
      <c r="FK719" s="307"/>
      <c r="FL719" s="307"/>
      <c r="FM719" s="307"/>
      <c r="FN719" s="307"/>
      <c r="FO719" s="307"/>
      <c r="FP719" s="307"/>
      <c r="FQ719" s="307"/>
      <c r="FR719" s="307"/>
      <c r="FS719" s="307"/>
      <c r="FT719" s="307"/>
      <c r="FU719" s="307"/>
      <c r="FV719" s="307"/>
      <c r="FW719" s="307"/>
      <c r="FX719" s="307"/>
      <c r="FY719" s="307"/>
      <c r="FZ719" s="307"/>
      <c r="GA719" s="307"/>
      <c r="GB719" s="307"/>
      <c r="GC719" s="307"/>
      <c r="GD719" s="307"/>
      <c r="GE719" s="307"/>
      <c r="GF719" s="307"/>
      <c r="GG719" s="307"/>
      <c r="GH719" s="307"/>
      <c r="GI719" s="307"/>
      <c r="GJ719" s="307"/>
      <c r="GK719" s="307"/>
      <c r="GL719" s="307"/>
      <c r="GM719" s="307"/>
      <c r="GN719" s="307"/>
      <c r="GO719" s="307"/>
      <c r="GP719" s="307"/>
      <c r="GQ719" s="307"/>
      <c r="GR719" s="307"/>
      <c r="GS719" s="307"/>
      <c r="GT719" s="307"/>
      <c r="GU719" s="307"/>
      <c r="GV719" s="307"/>
      <c r="GW719" s="307"/>
      <c r="GX719" s="307"/>
      <c r="GY719" s="307"/>
      <c r="GZ719" s="307"/>
      <c r="HA719" s="307"/>
      <c r="HB719" s="307"/>
      <c r="HC719" s="307"/>
      <c r="HD719" s="307"/>
      <c r="HE719" s="307"/>
      <c r="HF719" s="307"/>
      <c r="HG719" s="307"/>
      <c r="HH719" s="307"/>
      <c r="HI719" s="307"/>
      <c r="HJ719" s="307"/>
      <c r="HK719" s="307"/>
      <c r="HL719" s="307"/>
      <c r="HM719" s="307"/>
      <c r="HN719" s="307"/>
      <c r="HO719" s="307"/>
      <c r="HP719" s="307"/>
      <c r="HQ719" s="307"/>
      <c r="HR719" s="307"/>
      <c r="HS719" s="307"/>
      <c r="HT719" s="307"/>
      <c r="HU719" s="307"/>
      <c r="HV719" s="307"/>
      <c r="HW719" s="307"/>
      <c r="HX719" s="307"/>
      <c r="HY719" s="307"/>
      <c r="HZ719" s="307"/>
      <c r="IA719" s="307"/>
      <c r="IB719" s="307"/>
      <c r="IC719" s="307"/>
      <c r="ID719" s="307"/>
      <c r="IE719" s="307"/>
      <c r="IF719" s="307"/>
      <c r="IG719" s="307"/>
      <c r="IH719" s="307"/>
      <c r="II719" s="307"/>
      <c r="IJ719" s="307"/>
      <c r="IK719" s="307"/>
      <c r="IL719" s="307"/>
      <c r="IM719" s="307"/>
      <c r="IN719" s="307"/>
      <c r="IO719" s="307"/>
      <c r="IP719" s="307"/>
      <c r="IQ719" s="307"/>
      <c r="IR719" s="307"/>
      <c r="IS719" s="307"/>
      <c r="IT719" s="307"/>
      <c r="IU719" s="307"/>
      <c r="IV719" s="307"/>
      <c r="IW719" s="307"/>
      <c r="IX719" s="307"/>
      <c r="IY719" s="307"/>
      <c r="IZ719" s="307"/>
      <c r="JA719" s="307"/>
      <c r="JB719" s="307"/>
      <c r="JC719" s="307"/>
      <c r="JD719" s="307"/>
      <c r="JE719" s="307"/>
      <c r="JF719" s="307"/>
      <c r="JG719" s="307"/>
      <c r="JH719" s="307"/>
      <c r="JI719" s="307"/>
      <c r="JJ719" s="307"/>
      <c r="JK719" s="307"/>
      <c r="JL719" s="307"/>
      <c r="JM719" s="307"/>
      <c r="JN719" s="307"/>
      <c r="JO719" s="307"/>
      <c r="JP719" s="307"/>
      <c r="JQ719" s="307"/>
      <c r="JR719" s="307"/>
      <c r="JS719" s="307"/>
      <c r="JT719" s="307"/>
      <c r="JU719" s="307"/>
      <c r="JV719" s="307"/>
      <c r="JW719" s="307"/>
      <c r="JX719" s="307"/>
      <c r="JY719" s="307"/>
      <c r="JZ719" s="307"/>
      <c r="KA719" s="307"/>
      <c r="KB719" s="307"/>
      <c r="KC719" s="307"/>
      <c r="KD719" s="307"/>
      <c r="KE719" s="307"/>
      <c r="KF719" s="307"/>
      <c r="KG719" s="307"/>
      <c r="KH719" s="307"/>
      <c r="KI719" s="307"/>
      <c r="KJ719" s="307"/>
      <c r="KK719" s="307"/>
      <c r="KL719" s="307"/>
      <c r="KM719" s="307"/>
      <c r="KN719" s="307"/>
      <c r="KO719" s="307"/>
      <c r="KP719" s="307"/>
      <c r="KQ719" s="307"/>
      <c r="KR719" s="307"/>
      <c r="KS719" s="307"/>
      <c r="KT719" s="307"/>
    </row>
    <row r="720" spans="14:306" s="56" customFormat="1" ht="15" customHeight="1">
      <c r="N720" s="426"/>
      <c r="O720" s="303"/>
      <c r="P720" s="303"/>
      <c r="Q720" s="427"/>
      <c r="R720" s="303"/>
      <c r="S720" s="303"/>
      <c r="T720" s="303"/>
      <c r="U720" s="303"/>
      <c r="W720" s="342"/>
      <c r="X720" s="342"/>
      <c r="Y720" s="342"/>
      <c r="Z720" s="342"/>
      <c r="AA720" s="342"/>
      <c r="AB720" s="342"/>
      <c r="AC720" s="342"/>
      <c r="AD720" s="342"/>
      <c r="AE720" s="342"/>
      <c r="AG720" s="354">
        <v>14</v>
      </c>
      <c r="AH720" s="354"/>
      <c r="AI720" s="356" t="s">
        <v>100</v>
      </c>
      <c r="AJ720" s="359">
        <v>33</v>
      </c>
      <c r="AK720" s="359">
        <v>22</v>
      </c>
      <c r="AL720" s="359">
        <v>23</v>
      </c>
      <c r="AM720" s="356" t="s">
        <v>894</v>
      </c>
      <c r="AN720" s="356" t="s">
        <v>202</v>
      </c>
      <c r="AO720" s="359">
        <v>22</v>
      </c>
      <c r="AP720" s="356" t="s">
        <v>165</v>
      </c>
      <c r="AQ720" s="356" t="s">
        <v>102</v>
      </c>
      <c r="AR720" s="356" t="s">
        <v>585</v>
      </c>
      <c r="AS720" s="356" t="s">
        <v>137</v>
      </c>
      <c r="AT720" s="356" t="s">
        <v>722</v>
      </c>
      <c r="AU720" s="356"/>
      <c r="AV720" s="359">
        <v>25</v>
      </c>
      <c r="AW720" s="359">
        <v>30</v>
      </c>
      <c r="AX720" s="359">
        <v>19</v>
      </c>
      <c r="AY720" s="303">
        <f t="shared" si="389"/>
        <v>58</v>
      </c>
      <c r="AZ720" s="303">
        <f t="shared" si="390"/>
        <v>34</v>
      </c>
      <c r="BA720" s="303">
        <f t="shared" si="391"/>
        <v>23</v>
      </c>
      <c r="BB720" s="303">
        <f t="shared" si="392"/>
        <v>24</v>
      </c>
      <c r="BC720" s="303">
        <f t="shared" si="393"/>
        <v>74</v>
      </c>
      <c r="BD720" s="303">
        <f t="shared" si="394"/>
        <v>47</v>
      </c>
      <c r="BE720" s="303" t="str">
        <f t="shared" si="395"/>
        <v>-</v>
      </c>
      <c r="BF720" s="303">
        <f t="shared" si="396"/>
        <v>31</v>
      </c>
      <c r="BG720" s="303">
        <f t="shared" si="397"/>
        <v>34</v>
      </c>
      <c r="BH720" s="303"/>
      <c r="BI720" s="303">
        <f t="shared" si="398"/>
        <v>37</v>
      </c>
      <c r="BJ720" s="303">
        <f t="shared" si="399"/>
        <v>35</v>
      </c>
      <c r="BK720" s="303">
        <f t="shared" si="400"/>
        <v>121</v>
      </c>
      <c r="BL720" s="303">
        <f t="shared" si="401"/>
        <v>26</v>
      </c>
      <c r="BM720" s="303">
        <f t="shared" si="402"/>
        <v>31</v>
      </c>
      <c r="BN720" s="303">
        <f t="shared" si="403"/>
        <v>20</v>
      </c>
      <c r="CB720" s="307"/>
      <c r="CC720" s="307"/>
      <c r="CD720" s="307"/>
      <c r="CE720" s="307"/>
      <c r="CF720" s="307"/>
      <c r="CG720" s="307"/>
      <c r="CH720" s="307"/>
      <c r="CI720" s="307"/>
      <c r="CJ720" s="307"/>
      <c r="CK720" s="307"/>
      <c r="CL720" s="307"/>
      <c r="CM720" s="307"/>
      <c r="CN720" s="307"/>
      <c r="CO720" s="307"/>
      <c r="CP720" s="307"/>
      <c r="CQ720" s="307"/>
      <c r="CR720" s="307"/>
      <c r="CS720" s="307"/>
      <c r="CT720" s="307"/>
      <c r="CU720" s="307"/>
      <c r="CV720" s="307"/>
      <c r="CW720" s="307"/>
      <c r="CX720" s="307"/>
      <c r="CY720" s="307"/>
      <c r="CZ720" s="307"/>
      <c r="DA720" s="307"/>
      <c r="DB720" s="307"/>
      <c r="DC720" s="307"/>
      <c r="DD720" s="307"/>
      <c r="DE720" s="307"/>
      <c r="DF720" s="307"/>
      <c r="DG720" s="307"/>
      <c r="DH720" s="307"/>
      <c r="DI720" s="390"/>
      <c r="DJ720" s="390"/>
      <c r="DK720" s="307"/>
      <c r="DL720" s="307"/>
      <c r="DM720" s="307"/>
      <c r="DN720" s="307"/>
      <c r="DO720" s="307"/>
      <c r="DP720" s="307"/>
      <c r="DQ720" s="307"/>
      <c r="DR720" s="307"/>
      <c r="DS720" s="307"/>
      <c r="DT720" s="307"/>
      <c r="DU720" s="307"/>
      <c r="DV720" s="307"/>
      <c r="DW720" s="307"/>
      <c r="DX720" s="307"/>
      <c r="DY720" s="307"/>
      <c r="DZ720" s="307"/>
      <c r="EA720" s="307"/>
      <c r="EB720" s="307"/>
      <c r="EC720" s="307"/>
      <c r="ED720" s="307"/>
      <c r="EE720" s="307"/>
      <c r="EF720" s="307"/>
      <c r="EG720" s="307"/>
      <c r="EH720" s="307"/>
      <c r="EI720" s="307"/>
      <c r="EJ720" s="307"/>
      <c r="EK720" s="307"/>
      <c r="EL720" s="307"/>
      <c r="EM720" s="307"/>
      <c r="EN720" s="307"/>
      <c r="EO720" s="307"/>
      <c r="EP720" s="307"/>
      <c r="EQ720" s="307"/>
      <c r="ER720" s="307"/>
      <c r="ES720" s="307"/>
      <c r="ET720" s="307"/>
      <c r="EU720" s="390"/>
      <c r="EV720" s="390"/>
      <c r="EW720" s="307"/>
      <c r="EX720" s="307"/>
      <c r="EY720" s="307"/>
      <c r="EZ720" s="307"/>
      <c r="FA720" s="307"/>
      <c r="FB720" s="307"/>
      <c r="FC720" s="307"/>
      <c r="FD720" s="307"/>
      <c r="FE720" s="307"/>
      <c r="FF720" s="307"/>
      <c r="FG720" s="307"/>
      <c r="FH720" s="307"/>
      <c r="FI720" s="307"/>
      <c r="FJ720" s="307"/>
      <c r="FK720" s="307"/>
      <c r="FL720" s="307"/>
      <c r="FM720" s="307"/>
      <c r="FN720" s="307"/>
      <c r="FO720" s="307"/>
      <c r="FP720" s="307"/>
      <c r="FQ720" s="307"/>
      <c r="FR720" s="307"/>
      <c r="FS720" s="307"/>
      <c r="FT720" s="307"/>
      <c r="FU720" s="307"/>
      <c r="FV720" s="307"/>
      <c r="FW720" s="307"/>
      <c r="FX720" s="307"/>
      <c r="FY720" s="307"/>
      <c r="FZ720" s="307"/>
      <c r="GA720" s="307"/>
      <c r="GB720" s="307"/>
      <c r="GC720" s="307"/>
      <c r="GD720" s="307"/>
      <c r="GE720" s="307"/>
      <c r="GF720" s="307"/>
      <c r="GG720" s="307"/>
      <c r="GH720" s="307"/>
      <c r="GI720" s="307"/>
      <c r="GJ720" s="307"/>
      <c r="GK720" s="307"/>
      <c r="GL720" s="307"/>
      <c r="GM720" s="307"/>
      <c r="GN720" s="307"/>
      <c r="GO720" s="307"/>
      <c r="GP720" s="307"/>
      <c r="GQ720" s="307"/>
      <c r="GR720" s="307"/>
      <c r="GS720" s="307"/>
      <c r="GT720" s="307"/>
      <c r="GU720" s="307"/>
      <c r="GV720" s="307"/>
      <c r="GW720" s="307"/>
      <c r="GX720" s="307"/>
      <c r="GY720" s="307"/>
      <c r="GZ720" s="307"/>
      <c r="HA720" s="307"/>
      <c r="HB720" s="307"/>
      <c r="HC720" s="307"/>
      <c r="HD720" s="307"/>
      <c r="HE720" s="307"/>
      <c r="HF720" s="307"/>
      <c r="HG720" s="307"/>
      <c r="HH720" s="307"/>
      <c r="HI720" s="307"/>
      <c r="HJ720" s="307"/>
      <c r="HK720" s="307"/>
      <c r="HL720" s="307"/>
      <c r="HM720" s="307"/>
      <c r="HN720" s="307"/>
      <c r="HO720" s="307"/>
      <c r="HP720" s="307"/>
      <c r="HQ720" s="307"/>
      <c r="HR720" s="307"/>
      <c r="HS720" s="307"/>
      <c r="HT720" s="307"/>
      <c r="HU720" s="307"/>
      <c r="HV720" s="307"/>
      <c r="HW720" s="307"/>
      <c r="HX720" s="307"/>
      <c r="HY720" s="307"/>
      <c r="HZ720" s="307"/>
      <c r="IA720" s="307"/>
      <c r="IB720" s="307"/>
      <c r="IC720" s="307"/>
      <c r="ID720" s="307"/>
      <c r="IE720" s="307"/>
      <c r="IF720" s="307"/>
      <c r="IG720" s="307"/>
      <c r="IH720" s="307"/>
      <c r="II720" s="307"/>
      <c r="IJ720" s="307"/>
      <c r="IK720" s="307"/>
      <c r="IL720" s="307"/>
      <c r="IM720" s="307"/>
      <c r="IN720" s="307"/>
      <c r="IO720" s="307"/>
      <c r="IP720" s="307"/>
      <c r="IQ720" s="307"/>
      <c r="IR720" s="307"/>
      <c r="IS720" s="307"/>
      <c r="IT720" s="307"/>
      <c r="IU720" s="307"/>
      <c r="IV720" s="307"/>
      <c r="IW720" s="307"/>
      <c r="IX720" s="307"/>
      <c r="IY720" s="307"/>
      <c r="IZ720" s="307"/>
      <c r="JA720" s="307"/>
      <c r="JB720" s="307"/>
      <c r="JC720" s="307"/>
      <c r="JD720" s="307"/>
      <c r="JE720" s="307"/>
      <c r="JF720" s="307"/>
      <c r="JG720" s="307"/>
      <c r="JH720" s="307"/>
      <c r="JI720" s="307"/>
      <c r="JJ720" s="307"/>
      <c r="JK720" s="307"/>
      <c r="JL720" s="307"/>
      <c r="JM720" s="307"/>
      <c r="JN720" s="307"/>
      <c r="JO720" s="307"/>
      <c r="JP720" s="307"/>
      <c r="JQ720" s="307"/>
      <c r="JR720" s="307"/>
      <c r="JS720" s="307"/>
      <c r="JT720" s="307"/>
      <c r="JU720" s="307"/>
      <c r="JV720" s="307"/>
      <c r="JW720" s="307"/>
      <c r="JX720" s="307"/>
      <c r="JY720" s="307"/>
      <c r="JZ720" s="307"/>
      <c r="KA720" s="307"/>
      <c r="KB720" s="307"/>
      <c r="KC720" s="307"/>
      <c r="KD720" s="307"/>
      <c r="KE720" s="307"/>
      <c r="KF720" s="307"/>
      <c r="KG720" s="307"/>
      <c r="KH720" s="307"/>
      <c r="KI720" s="307"/>
      <c r="KJ720" s="307"/>
      <c r="KK720" s="307"/>
      <c r="KL720" s="307"/>
      <c r="KM720" s="307"/>
      <c r="KN720" s="307"/>
      <c r="KO720" s="307"/>
      <c r="KP720" s="307"/>
      <c r="KQ720" s="307"/>
      <c r="KR720" s="307"/>
      <c r="KS720" s="307"/>
      <c r="KT720" s="307"/>
    </row>
    <row r="721" spans="14:306" s="56" customFormat="1" ht="15" customHeight="1">
      <c r="N721" s="303"/>
      <c r="O721" s="311"/>
      <c r="P721" s="311"/>
      <c r="Q721" s="410"/>
      <c r="R721" s="311"/>
      <c r="S721" s="311"/>
      <c r="T721" s="311"/>
      <c r="U721" s="311"/>
      <c r="W721" s="303"/>
      <c r="X721" s="303"/>
      <c r="Y721" s="303"/>
      <c r="Z721" s="303"/>
      <c r="AA721" s="303"/>
      <c r="AB721" s="303"/>
      <c r="AC721" s="303"/>
      <c r="AD721" s="303"/>
      <c r="AE721" s="303"/>
      <c r="AG721" s="354">
        <v>15</v>
      </c>
      <c r="AH721" s="354"/>
      <c r="AI721" s="356" t="s">
        <v>540</v>
      </c>
      <c r="AJ721" s="356" t="s">
        <v>98</v>
      </c>
      <c r="AK721" s="356" t="s">
        <v>140</v>
      </c>
      <c r="AL721" s="359">
        <v>24</v>
      </c>
      <c r="AM721" s="356" t="s">
        <v>943</v>
      </c>
      <c r="AN721" s="356" t="s">
        <v>236</v>
      </c>
      <c r="AO721" s="356" t="s">
        <v>0</v>
      </c>
      <c r="AP721" s="359">
        <v>31</v>
      </c>
      <c r="AQ721" s="356" t="s">
        <v>98</v>
      </c>
      <c r="AR721" s="356" t="s">
        <v>195</v>
      </c>
      <c r="AS721" s="359">
        <v>35</v>
      </c>
      <c r="AT721" s="356" t="s">
        <v>817</v>
      </c>
      <c r="AU721" s="356"/>
      <c r="AV721" s="359">
        <v>26</v>
      </c>
      <c r="AW721" s="359">
        <v>31</v>
      </c>
      <c r="AX721" s="359">
        <v>20</v>
      </c>
      <c r="AY721" s="303">
        <f t="shared" si="389"/>
        <v>61</v>
      </c>
      <c r="AZ721" s="303">
        <f t="shared" si="390"/>
        <v>36</v>
      </c>
      <c r="BA721" s="303">
        <f t="shared" si="391"/>
        <v>25</v>
      </c>
      <c r="BB721" s="303">
        <f t="shared" si="392"/>
        <v>25</v>
      </c>
      <c r="BC721" s="303">
        <f t="shared" si="393"/>
        <v>79</v>
      </c>
      <c r="BD721" s="303">
        <f t="shared" si="394"/>
        <v>50</v>
      </c>
      <c r="BE721" s="303">
        <f t="shared" si="395"/>
        <v>23</v>
      </c>
      <c r="BF721" s="303">
        <f t="shared" si="396"/>
        <v>32</v>
      </c>
      <c r="BG721" s="303">
        <f t="shared" si="397"/>
        <v>36</v>
      </c>
      <c r="BH721" s="303"/>
      <c r="BI721" s="303">
        <f t="shared" si="398"/>
        <v>39</v>
      </c>
      <c r="BJ721" s="303">
        <f t="shared" si="399"/>
        <v>36</v>
      </c>
      <c r="BK721" s="303">
        <f t="shared" si="400"/>
        <v>127</v>
      </c>
      <c r="BL721" s="303">
        <f t="shared" si="401"/>
        <v>27</v>
      </c>
      <c r="BM721" s="303">
        <f t="shared" si="402"/>
        <v>32</v>
      </c>
      <c r="BN721" s="303" t="str">
        <f t="shared" si="403"/>
        <v>-</v>
      </c>
      <c r="CB721" s="307"/>
      <c r="CC721" s="307"/>
      <c r="CD721" s="307"/>
      <c r="CE721" s="307"/>
      <c r="CF721" s="307"/>
      <c r="CG721" s="307"/>
      <c r="CH721" s="307"/>
      <c r="CI721" s="307"/>
      <c r="CJ721" s="307"/>
      <c r="CK721" s="307"/>
      <c r="CL721" s="307"/>
      <c r="CM721" s="307"/>
      <c r="CN721" s="307"/>
      <c r="CO721" s="307"/>
      <c r="CP721" s="307"/>
      <c r="CQ721" s="307"/>
      <c r="CR721" s="307"/>
      <c r="CS721" s="307"/>
      <c r="CT721" s="307"/>
      <c r="CU721" s="307"/>
      <c r="CV721" s="307"/>
      <c r="CW721" s="307"/>
      <c r="CX721" s="307"/>
      <c r="CY721" s="307"/>
      <c r="CZ721" s="307"/>
      <c r="DA721" s="307"/>
      <c r="DB721" s="307"/>
      <c r="DC721" s="307"/>
      <c r="DD721" s="307"/>
      <c r="DE721" s="307"/>
      <c r="DF721" s="307"/>
      <c r="DG721" s="307"/>
      <c r="DH721" s="307"/>
      <c r="DI721" s="390"/>
      <c r="DJ721" s="390"/>
      <c r="DK721" s="307"/>
      <c r="DL721" s="307"/>
      <c r="DM721" s="307"/>
      <c r="DN721" s="307"/>
      <c r="DO721" s="307"/>
      <c r="DP721" s="307"/>
      <c r="DQ721" s="307"/>
      <c r="DR721" s="307"/>
      <c r="DS721" s="307"/>
      <c r="DT721" s="307"/>
      <c r="DU721" s="307"/>
      <c r="DV721" s="307"/>
      <c r="DW721" s="307"/>
      <c r="DX721" s="307"/>
      <c r="DY721" s="307"/>
      <c r="DZ721" s="307"/>
      <c r="EA721" s="307"/>
      <c r="EB721" s="307"/>
      <c r="EC721" s="307"/>
      <c r="ED721" s="307"/>
      <c r="EE721" s="307"/>
      <c r="EF721" s="307"/>
      <c r="EG721" s="307"/>
      <c r="EH721" s="307"/>
      <c r="EI721" s="307"/>
      <c r="EJ721" s="307"/>
      <c r="EK721" s="307"/>
      <c r="EL721" s="307"/>
      <c r="EM721" s="307"/>
      <c r="EN721" s="307"/>
      <c r="EO721" s="307"/>
      <c r="EP721" s="307"/>
      <c r="EQ721" s="307"/>
      <c r="ER721" s="307"/>
      <c r="ES721" s="307"/>
      <c r="ET721" s="307"/>
      <c r="EU721" s="390"/>
      <c r="EV721" s="390"/>
      <c r="EW721" s="307"/>
      <c r="EX721" s="307"/>
      <c r="EY721" s="307"/>
      <c r="EZ721" s="307"/>
      <c r="FA721" s="307"/>
      <c r="FB721" s="307"/>
      <c r="FC721" s="307"/>
      <c r="FD721" s="307"/>
      <c r="FE721" s="307"/>
      <c r="FF721" s="307"/>
      <c r="FG721" s="307"/>
      <c r="FH721" s="307"/>
      <c r="FI721" s="307"/>
      <c r="FJ721" s="307"/>
      <c r="FK721" s="307"/>
      <c r="FL721" s="307"/>
      <c r="FM721" s="307"/>
      <c r="FN721" s="307"/>
      <c r="FO721" s="307"/>
      <c r="FP721" s="307"/>
      <c r="FQ721" s="307"/>
      <c r="FR721" s="307"/>
      <c r="FS721" s="307"/>
      <c r="FT721" s="307"/>
      <c r="FU721" s="307"/>
      <c r="FV721" s="307"/>
      <c r="FW721" s="307"/>
      <c r="FX721" s="307"/>
      <c r="FY721" s="307"/>
      <c r="FZ721" s="307"/>
      <c r="GA721" s="307"/>
      <c r="GB721" s="307"/>
      <c r="GC721" s="307"/>
      <c r="GD721" s="307"/>
      <c r="GE721" s="307"/>
      <c r="GF721" s="307"/>
      <c r="GG721" s="307"/>
      <c r="GH721" s="307"/>
      <c r="GI721" s="307"/>
      <c r="GJ721" s="307"/>
      <c r="GK721" s="307"/>
      <c r="GL721" s="307"/>
      <c r="GM721" s="307"/>
      <c r="GN721" s="307"/>
      <c r="GO721" s="307"/>
      <c r="GP721" s="307"/>
      <c r="GQ721" s="307"/>
      <c r="GR721" s="307"/>
      <c r="GS721" s="307"/>
      <c r="GT721" s="307"/>
      <c r="GU721" s="307"/>
      <c r="GV721" s="307"/>
      <c r="GW721" s="307"/>
      <c r="GX721" s="307"/>
      <c r="GY721" s="307"/>
      <c r="GZ721" s="307"/>
      <c r="HA721" s="307"/>
      <c r="HB721" s="307"/>
      <c r="HC721" s="307"/>
      <c r="HD721" s="307"/>
      <c r="HE721" s="307"/>
      <c r="HF721" s="307"/>
      <c r="HG721" s="307"/>
      <c r="HH721" s="307"/>
      <c r="HI721" s="307"/>
      <c r="HJ721" s="307"/>
      <c r="HK721" s="307"/>
      <c r="HL721" s="307"/>
      <c r="HM721" s="307"/>
      <c r="HN721" s="307"/>
      <c r="HO721" s="307"/>
      <c r="HP721" s="307"/>
      <c r="HQ721" s="307"/>
      <c r="HR721" s="307"/>
      <c r="HS721" s="307"/>
      <c r="HT721" s="307"/>
      <c r="HU721" s="307"/>
      <c r="HV721" s="307"/>
      <c r="HW721" s="307"/>
      <c r="HX721" s="307"/>
      <c r="HY721" s="307"/>
      <c r="HZ721" s="307"/>
      <c r="IA721" s="307"/>
      <c r="IB721" s="307"/>
      <c r="IC721" s="307"/>
      <c r="ID721" s="307"/>
      <c r="IE721" s="307"/>
      <c r="IF721" s="307"/>
      <c r="IG721" s="307"/>
      <c r="IH721" s="307"/>
      <c r="II721" s="307"/>
      <c r="IJ721" s="307"/>
      <c r="IK721" s="307"/>
      <c r="IL721" s="307"/>
      <c r="IM721" s="307"/>
      <c r="IN721" s="307"/>
      <c r="IO721" s="307"/>
      <c r="IP721" s="307"/>
      <c r="IQ721" s="307"/>
      <c r="IR721" s="307"/>
      <c r="IS721" s="307"/>
      <c r="IT721" s="307"/>
      <c r="IU721" s="307"/>
      <c r="IV721" s="307"/>
      <c r="IW721" s="307"/>
      <c r="IX721" s="307"/>
      <c r="IY721" s="307"/>
      <c r="IZ721" s="307"/>
      <c r="JA721" s="307"/>
      <c r="JB721" s="307"/>
      <c r="JC721" s="307"/>
      <c r="JD721" s="307"/>
      <c r="JE721" s="307"/>
      <c r="JF721" s="307"/>
      <c r="JG721" s="307"/>
      <c r="JH721" s="307"/>
      <c r="JI721" s="307"/>
      <c r="JJ721" s="307"/>
      <c r="JK721" s="307"/>
      <c r="JL721" s="307"/>
      <c r="JM721" s="307"/>
      <c r="JN721" s="307"/>
      <c r="JO721" s="307"/>
      <c r="JP721" s="307"/>
      <c r="JQ721" s="307"/>
      <c r="JR721" s="307"/>
      <c r="JS721" s="307"/>
      <c r="JT721" s="307"/>
      <c r="JU721" s="307"/>
      <c r="JV721" s="307"/>
      <c r="JW721" s="307"/>
      <c r="JX721" s="307"/>
      <c r="JY721" s="307"/>
      <c r="JZ721" s="307"/>
      <c r="KA721" s="307"/>
      <c r="KB721" s="307"/>
      <c r="KC721" s="307"/>
      <c r="KD721" s="307"/>
      <c r="KE721" s="307"/>
      <c r="KF721" s="307"/>
      <c r="KG721" s="307"/>
      <c r="KH721" s="307"/>
      <c r="KI721" s="307"/>
      <c r="KJ721" s="307"/>
      <c r="KK721" s="307"/>
      <c r="KL721" s="307"/>
      <c r="KM721" s="307"/>
      <c r="KN721" s="307"/>
      <c r="KO721" s="307"/>
      <c r="KP721" s="307"/>
      <c r="KQ721" s="307"/>
      <c r="KR721" s="307"/>
      <c r="KS721" s="307"/>
      <c r="KT721" s="307"/>
    </row>
    <row r="722" spans="14:306" s="56" customFormat="1" ht="15" customHeight="1">
      <c r="N722" s="303"/>
      <c r="O722" s="311"/>
      <c r="P722" s="311"/>
      <c r="Q722" s="410"/>
      <c r="R722" s="311"/>
      <c r="S722" s="311"/>
      <c r="T722" s="311"/>
      <c r="U722" s="311"/>
      <c r="W722" s="303"/>
      <c r="X722" s="303"/>
      <c r="Y722" s="303"/>
      <c r="Z722" s="303"/>
      <c r="AA722" s="303"/>
      <c r="AB722" s="303"/>
      <c r="AC722" s="303"/>
      <c r="AD722" s="303"/>
      <c r="AE722" s="303"/>
      <c r="AG722" s="354">
        <v>16</v>
      </c>
      <c r="AH722" s="354"/>
      <c r="AI722" s="356" t="s">
        <v>633</v>
      </c>
      <c r="AJ722" s="359">
        <v>36</v>
      </c>
      <c r="AK722" s="356" t="s">
        <v>126</v>
      </c>
      <c r="AL722" s="359">
        <v>25</v>
      </c>
      <c r="AM722" s="356" t="s">
        <v>944</v>
      </c>
      <c r="AN722" s="356" t="s">
        <v>840</v>
      </c>
      <c r="AO722" s="359">
        <v>23</v>
      </c>
      <c r="AP722" s="356" t="s">
        <v>102</v>
      </c>
      <c r="AQ722" s="356" t="s">
        <v>600</v>
      </c>
      <c r="AR722" s="356" t="s">
        <v>653</v>
      </c>
      <c r="AS722" s="359">
        <v>36</v>
      </c>
      <c r="AT722" s="356" t="s">
        <v>945</v>
      </c>
      <c r="AU722" s="356"/>
      <c r="AV722" s="356" t="s">
        <v>162</v>
      </c>
      <c r="AW722" s="359">
        <v>32</v>
      </c>
      <c r="AX722" s="359" t="s">
        <v>0</v>
      </c>
      <c r="AY722" s="303">
        <f t="shared" si="389"/>
        <v>64</v>
      </c>
      <c r="AZ722" s="303">
        <f t="shared" si="390"/>
        <v>37</v>
      </c>
      <c r="BA722" s="303">
        <f t="shared" si="391"/>
        <v>27</v>
      </c>
      <c r="BB722" s="303">
        <f t="shared" si="392"/>
        <v>26</v>
      </c>
      <c r="BC722" s="303">
        <f t="shared" si="393"/>
        <v>84</v>
      </c>
      <c r="BD722" s="303">
        <f t="shared" si="394"/>
        <v>52</v>
      </c>
      <c r="BE722" s="303">
        <f t="shared" si="395"/>
        <v>24</v>
      </c>
      <c r="BF722" s="303">
        <f t="shared" si="396"/>
        <v>34</v>
      </c>
      <c r="BG722" s="303">
        <f t="shared" si="397"/>
        <v>38</v>
      </c>
      <c r="BH722" s="303"/>
      <c r="BI722" s="303">
        <f t="shared" si="398"/>
        <v>41</v>
      </c>
      <c r="BJ722" s="303" t="str">
        <f t="shared" si="399"/>
        <v>-</v>
      </c>
      <c r="BK722" s="303">
        <f t="shared" si="400"/>
        <v>131</v>
      </c>
      <c r="BL722" s="303">
        <f t="shared" si="401"/>
        <v>29</v>
      </c>
      <c r="BM722" s="303" t="str">
        <f t="shared" si="402"/>
        <v>-</v>
      </c>
      <c r="BN722" s="303">
        <f t="shared" si="403"/>
        <v>21</v>
      </c>
      <c r="CB722" s="307"/>
      <c r="CC722" s="307"/>
      <c r="CD722" s="307"/>
      <c r="CE722" s="307"/>
      <c r="CF722" s="307"/>
      <c r="CG722" s="307"/>
      <c r="CH722" s="307"/>
      <c r="CI722" s="307"/>
      <c r="CJ722" s="307"/>
      <c r="CK722" s="307"/>
      <c r="CL722" s="307"/>
      <c r="CM722" s="307"/>
      <c r="CN722" s="307"/>
      <c r="CO722" s="307"/>
      <c r="CP722" s="307"/>
      <c r="CQ722" s="307"/>
      <c r="CR722" s="307"/>
      <c r="CS722" s="307"/>
      <c r="CT722" s="307"/>
      <c r="CU722" s="307"/>
      <c r="CV722" s="307"/>
      <c r="CW722" s="307"/>
      <c r="CX722" s="307"/>
      <c r="CY722" s="307"/>
      <c r="CZ722" s="307"/>
      <c r="DA722" s="307"/>
      <c r="DB722" s="307"/>
      <c r="DC722" s="307"/>
      <c r="DD722" s="307"/>
      <c r="DE722" s="307"/>
      <c r="DF722" s="307"/>
      <c r="DG722" s="307"/>
      <c r="DH722" s="307"/>
      <c r="DI722" s="390"/>
      <c r="DJ722" s="390"/>
      <c r="DK722" s="307"/>
      <c r="DL722" s="307"/>
      <c r="DM722" s="307"/>
      <c r="DN722" s="307"/>
      <c r="DO722" s="307"/>
      <c r="DP722" s="307"/>
      <c r="DQ722" s="307"/>
      <c r="DR722" s="307"/>
      <c r="DS722" s="307"/>
      <c r="DT722" s="307"/>
      <c r="DU722" s="307"/>
      <c r="DV722" s="307"/>
      <c r="DW722" s="307"/>
      <c r="DX722" s="307"/>
      <c r="DY722" s="307"/>
      <c r="DZ722" s="307"/>
      <c r="EA722" s="307"/>
      <c r="EB722" s="307"/>
      <c r="EC722" s="307"/>
      <c r="ED722" s="307"/>
      <c r="EE722" s="307"/>
      <c r="EF722" s="307"/>
      <c r="EG722" s="307"/>
      <c r="EH722" s="307"/>
      <c r="EI722" s="307"/>
      <c r="EJ722" s="307"/>
      <c r="EK722" s="307"/>
      <c r="EL722" s="307"/>
      <c r="EM722" s="307"/>
      <c r="EN722" s="307"/>
      <c r="EO722" s="307"/>
      <c r="EP722" s="307"/>
      <c r="EQ722" s="307"/>
      <c r="ER722" s="307"/>
      <c r="ES722" s="307"/>
      <c r="ET722" s="307"/>
      <c r="EU722" s="390"/>
      <c r="EV722" s="390"/>
      <c r="EW722" s="307"/>
      <c r="EX722" s="307"/>
      <c r="EY722" s="307"/>
      <c r="EZ722" s="307"/>
      <c r="FA722" s="307"/>
      <c r="FB722" s="307"/>
      <c r="FC722" s="307"/>
      <c r="FD722" s="307"/>
      <c r="FE722" s="307"/>
      <c r="FF722" s="307"/>
      <c r="FG722" s="307"/>
      <c r="FH722" s="307"/>
      <c r="FI722" s="307"/>
      <c r="FJ722" s="307"/>
      <c r="FK722" s="307"/>
      <c r="FL722" s="307"/>
      <c r="FM722" s="307"/>
      <c r="FN722" s="307"/>
      <c r="FO722" s="307"/>
      <c r="FP722" s="307"/>
      <c r="FQ722" s="307"/>
      <c r="FR722" s="307"/>
      <c r="FS722" s="307"/>
      <c r="FT722" s="307"/>
      <c r="FU722" s="307"/>
      <c r="FV722" s="307"/>
      <c r="FW722" s="307"/>
      <c r="FX722" s="307"/>
      <c r="FY722" s="307"/>
      <c r="FZ722" s="307"/>
      <c r="GA722" s="307"/>
      <c r="GB722" s="307"/>
      <c r="GC722" s="307"/>
      <c r="GD722" s="307"/>
      <c r="GE722" s="307"/>
      <c r="GF722" s="307"/>
      <c r="GG722" s="307"/>
      <c r="GH722" s="307"/>
      <c r="GI722" s="307"/>
      <c r="GJ722" s="307"/>
      <c r="GK722" s="307"/>
      <c r="GL722" s="307"/>
      <c r="GM722" s="307"/>
      <c r="GN722" s="307"/>
      <c r="GO722" s="307"/>
      <c r="GP722" s="307"/>
      <c r="GQ722" s="307"/>
      <c r="GR722" s="307"/>
      <c r="GS722" s="307"/>
      <c r="GT722" s="307"/>
      <c r="GU722" s="307"/>
      <c r="GV722" s="307"/>
      <c r="GW722" s="307"/>
      <c r="GX722" s="307"/>
      <c r="GY722" s="307"/>
      <c r="GZ722" s="307"/>
      <c r="HA722" s="307"/>
      <c r="HB722" s="307"/>
      <c r="HC722" s="307"/>
      <c r="HD722" s="307"/>
      <c r="HE722" s="307"/>
      <c r="HF722" s="307"/>
      <c r="HG722" s="307"/>
      <c r="HH722" s="307"/>
      <c r="HI722" s="307"/>
      <c r="HJ722" s="307"/>
      <c r="HK722" s="307"/>
      <c r="HL722" s="307"/>
      <c r="HM722" s="307"/>
      <c r="HN722" s="307"/>
      <c r="HO722" s="307"/>
      <c r="HP722" s="307"/>
      <c r="HQ722" s="307"/>
      <c r="HR722" s="307"/>
      <c r="HS722" s="307"/>
      <c r="HT722" s="307"/>
      <c r="HU722" s="307"/>
      <c r="HV722" s="307"/>
      <c r="HW722" s="307"/>
      <c r="HX722" s="307"/>
      <c r="HY722" s="307"/>
      <c r="HZ722" s="307"/>
      <c r="IA722" s="307"/>
      <c r="IB722" s="307"/>
      <c r="IC722" s="307"/>
      <c r="ID722" s="307"/>
      <c r="IE722" s="307"/>
      <c r="IF722" s="307"/>
      <c r="IG722" s="307"/>
      <c r="IH722" s="307"/>
      <c r="II722" s="307"/>
      <c r="IJ722" s="307"/>
      <c r="IK722" s="307"/>
      <c r="IL722" s="307"/>
      <c r="IM722" s="307"/>
      <c r="IN722" s="307"/>
      <c r="IO722" s="307"/>
      <c r="IP722" s="307"/>
      <c r="IQ722" s="307"/>
      <c r="IR722" s="307"/>
      <c r="IS722" s="307"/>
      <c r="IT722" s="307"/>
      <c r="IU722" s="307"/>
      <c r="IV722" s="307"/>
      <c r="IW722" s="307"/>
      <c r="IX722" s="307"/>
      <c r="IY722" s="307"/>
      <c r="IZ722" s="307"/>
      <c r="JA722" s="307"/>
      <c r="JB722" s="307"/>
      <c r="JC722" s="307"/>
      <c r="JD722" s="307"/>
      <c r="JE722" s="307"/>
      <c r="JF722" s="307"/>
      <c r="JG722" s="307"/>
      <c r="JH722" s="307"/>
      <c r="JI722" s="307"/>
      <c r="JJ722" s="307"/>
      <c r="JK722" s="307"/>
      <c r="JL722" s="307"/>
      <c r="JM722" s="307"/>
      <c r="JN722" s="307"/>
      <c r="JO722" s="307"/>
      <c r="JP722" s="307"/>
      <c r="JQ722" s="307"/>
      <c r="JR722" s="307"/>
      <c r="JS722" s="307"/>
      <c r="JT722" s="307"/>
      <c r="JU722" s="307"/>
      <c r="JV722" s="307"/>
      <c r="JW722" s="307"/>
      <c r="JX722" s="307"/>
      <c r="JY722" s="307"/>
      <c r="JZ722" s="307"/>
      <c r="KA722" s="307"/>
      <c r="KB722" s="307"/>
      <c r="KC722" s="307"/>
      <c r="KD722" s="307"/>
      <c r="KE722" s="307"/>
      <c r="KF722" s="307"/>
      <c r="KG722" s="307"/>
      <c r="KH722" s="307"/>
      <c r="KI722" s="307"/>
      <c r="KJ722" s="307"/>
      <c r="KK722" s="307"/>
      <c r="KL722" s="307"/>
      <c r="KM722" s="307"/>
      <c r="KN722" s="307"/>
      <c r="KO722" s="307"/>
      <c r="KP722" s="307"/>
      <c r="KQ722" s="307"/>
      <c r="KR722" s="307"/>
      <c r="KS722" s="307"/>
      <c r="KT722" s="307"/>
    </row>
    <row r="723" spans="14:306" s="56" customFormat="1" ht="15" customHeight="1">
      <c r="N723" s="303"/>
      <c r="O723" s="311"/>
      <c r="P723" s="311"/>
      <c r="Q723" s="410"/>
      <c r="R723" s="311"/>
      <c r="S723" s="311"/>
      <c r="T723" s="311"/>
      <c r="U723" s="311"/>
      <c r="W723" s="303"/>
      <c r="X723" s="303"/>
      <c r="Y723" s="303"/>
      <c r="Z723" s="303"/>
      <c r="AA723" s="303"/>
      <c r="AB723" s="303"/>
      <c r="AC723" s="303"/>
      <c r="AD723" s="303"/>
      <c r="AE723" s="303"/>
      <c r="AG723" s="354">
        <v>17</v>
      </c>
      <c r="AH723" s="354"/>
      <c r="AI723" s="356" t="s">
        <v>564</v>
      </c>
      <c r="AJ723" s="359">
        <v>37</v>
      </c>
      <c r="AK723" s="356" t="s">
        <v>162</v>
      </c>
      <c r="AL723" s="359">
        <v>26</v>
      </c>
      <c r="AM723" s="356" t="s">
        <v>946</v>
      </c>
      <c r="AN723" s="356" t="s">
        <v>785</v>
      </c>
      <c r="AO723" s="359">
        <v>24</v>
      </c>
      <c r="AP723" s="359">
        <v>34</v>
      </c>
      <c r="AQ723" s="359">
        <v>38</v>
      </c>
      <c r="AR723" s="356" t="s">
        <v>147</v>
      </c>
      <c r="AS723" s="356" t="s">
        <v>0</v>
      </c>
      <c r="AT723" s="356" t="s">
        <v>930</v>
      </c>
      <c r="AU723" s="356"/>
      <c r="AV723" s="359">
        <v>29</v>
      </c>
      <c r="AW723" s="356" t="s">
        <v>0</v>
      </c>
      <c r="AX723" s="359">
        <v>21</v>
      </c>
      <c r="AY723" s="303">
        <f t="shared" si="389"/>
        <v>66</v>
      </c>
      <c r="AZ723" s="303">
        <f t="shared" si="390"/>
        <v>38</v>
      </c>
      <c r="BA723" s="303">
        <f t="shared" si="391"/>
        <v>29</v>
      </c>
      <c r="BB723" s="303">
        <f t="shared" si="392"/>
        <v>27</v>
      </c>
      <c r="BC723" s="303">
        <f t="shared" si="393"/>
        <v>88</v>
      </c>
      <c r="BD723" s="303">
        <f t="shared" si="394"/>
        <v>55</v>
      </c>
      <c r="BE723" s="303">
        <f t="shared" si="395"/>
        <v>25</v>
      </c>
      <c r="BF723" s="303" t="str">
        <f t="shared" si="396"/>
        <v>-</v>
      </c>
      <c r="BG723" s="303">
        <f t="shared" si="397"/>
        <v>39</v>
      </c>
      <c r="BH723" s="303"/>
      <c r="BI723" s="303">
        <f t="shared" si="398"/>
        <v>43</v>
      </c>
      <c r="BJ723" s="303">
        <f t="shared" si="399"/>
        <v>37</v>
      </c>
      <c r="BK723" s="303">
        <f t="shared" si="400"/>
        <v>134</v>
      </c>
      <c r="BL723" s="303">
        <f t="shared" si="401"/>
        <v>30</v>
      </c>
      <c r="BM723" s="303">
        <f t="shared" si="402"/>
        <v>33</v>
      </c>
      <c r="BN723" s="303">
        <f t="shared" si="403"/>
        <v>22</v>
      </c>
      <c r="CB723" s="307"/>
      <c r="CC723" s="307"/>
      <c r="CD723" s="307"/>
      <c r="CE723" s="307"/>
      <c r="CF723" s="307"/>
      <c r="CG723" s="307"/>
      <c r="CH723" s="307"/>
      <c r="CI723" s="307"/>
      <c r="CJ723" s="307"/>
      <c r="CK723" s="307"/>
      <c r="CL723" s="307"/>
      <c r="CM723" s="307"/>
      <c r="CN723" s="307"/>
      <c r="CO723" s="307"/>
      <c r="CP723" s="307"/>
      <c r="CQ723" s="307"/>
      <c r="CR723" s="307"/>
      <c r="CS723" s="307"/>
      <c r="CT723" s="307"/>
      <c r="CU723" s="307"/>
      <c r="CV723" s="307"/>
      <c r="CW723" s="307"/>
      <c r="CX723" s="307"/>
      <c r="CY723" s="307"/>
      <c r="CZ723" s="307"/>
      <c r="DA723" s="307"/>
      <c r="DB723" s="307"/>
      <c r="DC723" s="307"/>
      <c r="DD723" s="307"/>
      <c r="DE723" s="307"/>
      <c r="DF723" s="307"/>
      <c r="DG723" s="307"/>
      <c r="DH723" s="307"/>
      <c r="DI723" s="390"/>
      <c r="DJ723" s="390"/>
      <c r="DK723" s="307"/>
      <c r="DL723" s="307"/>
      <c r="DM723" s="307"/>
      <c r="DN723" s="307"/>
      <c r="DO723" s="307"/>
      <c r="DP723" s="307"/>
      <c r="DQ723" s="307"/>
      <c r="DR723" s="307"/>
      <c r="DS723" s="307"/>
      <c r="DT723" s="307"/>
      <c r="DU723" s="307"/>
      <c r="DV723" s="307"/>
      <c r="DW723" s="307"/>
      <c r="DX723" s="307"/>
      <c r="DY723" s="307"/>
      <c r="DZ723" s="307"/>
      <c r="EA723" s="307"/>
      <c r="EB723" s="307"/>
      <c r="EC723" s="307"/>
      <c r="ED723" s="307"/>
      <c r="EE723" s="307"/>
      <c r="EF723" s="307"/>
      <c r="EG723" s="307"/>
      <c r="EH723" s="307"/>
      <c r="EI723" s="307"/>
      <c r="EJ723" s="307"/>
      <c r="EK723" s="307"/>
      <c r="EL723" s="307"/>
      <c r="EM723" s="307"/>
      <c r="EN723" s="307"/>
      <c r="EO723" s="307"/>
      <c r="EP723" s="307"/>
      <c r="EQ723" s="307"/>
      <c r="ER723" s="307"/>
      <c r="ES723" s="307"/>
      <c r="ET723" s="307"/>
      <c r="EU723" s="390"/>
      <c r="EV723" s="390"/>
      <c r="EW723" s="307"/>
      <c r="EX723" s="307"/>
      <c r="EY723" s="307"/>
      <c r="EZ723" s="307"/>
      <c r="FA723" s="307"/>
      <c r="FB723" s="307"/>
      <c r="FC723" s="307"/>
      <c r="FD723" s="307"/>
      <c r="FE723" s="307"/>
      <c r="FF723" s="307"/>
      <c r="FG723" s="307"/>
      <c r="FH723" s="307"/>
      <c r="FI723" s="307"/>
      <c r="FJ723" s="307"/>
      <c r="FK723" s="307"/>
      <c r="FL723" s="307"/>
      <c r="FM723" s="307"/>
      <c r="FN723" s="307"/>
      <c r="FO723" s="307"/>
      <c r="FP723" s="307"/>
      <c r="FQ723" s="307"/>
      <c r="FR723" s="307"/>
      <c r="FS723" s="307"/>
      <c r="FT723" s="307"/>
      <c r="FU723" s="307"/>
      <c r="FV723" s="307"/>
      <c r="FW723" s="307"/>
      <c r="FX723" s="307"/>
      <c r="FY723" s="307"/>
      <c r="FZ723" s="307"/>
      <c r="GA723" s="307"/>
      <c r="GB723" s="307"/>
      <c r="GC723" s="307"/>
      <c r="GD723" s="307"/>
      <c r="GE723" s="307"/>
      <c r="GF723" s="307"/>
      <c r="GG723" s="307"/>
      <c r="GH723" s="307"/>
      <c r="GI723" s="307"/>
      <c r="GJ723" s="307"/>
      <c r="GK723" s="307"/>
      <c r="GL723" s="307"/>
      <c r="GM723" s="307"/>
      <c r="GN723" s="307"/>
      <c r="GO723" s="307"/>
      <c r="GP723" s="307"/>
      <c r="GQ723" s="307"/>
      <c r="GR723" s="307"/>
      <c r="GS723" s="307"/>
      <c r="GT723" s="307"/>
      <c r="GU723" s="307"/>
      <c r="GV723" s="307"/>
      <c r="GW723" s="307"/>
      <c r="GX723" s="307"/>
      <c r="GY723" s="307"/>
      <c r="GZ723" s="307"/>
      <c r="HA723" s="307"/>
      <c r="HB723" s="307"/>
      <c r="HC723" s="307"/>
      <c r="HD723" s="307"/>
      <c r="HE723" s="307"/>
      <c r="HF723" s="307"/>
      <c r="HG723" s="307"/>
      <c r="HH723" s="307"/>
      <c r="HI723" s="307"/>
      <c r="HJ723" s="307"/>
      <c r="HK723" s="307"/>
      <c r="HL723" s="307"/>
      <c r="HM723" s="307"/>
      <c r="HN723" s="307"/>
      <c r="HO723" s="307"/>
      <c r="HP723" s="307"/>
      <c r="HQ723" s="307"/>
      <c r="HR723" s="307"/>
      <c r="HS723" s="307"/>
      <c r="HT723" s="307"/>
      <c r="HU723" s="307"/>
      <c r="HV723" s="307"/>
      <c r="HW723" s="307"/>
      <c r="HX723" s="307"/>
      <c r="HY723" s="307"/>
      <c r="HZ723" s="307"/>
      <c r="IA723" s="307"/>
      <c r="IB723" s="307"/>
      <c r="IC723" s="307"/>
      <c r="ID723" s="307"/>
      <c r="IE723" s="307"/>
      <c r="IF723" s="307"/>
      <c r="IG723" s="307"/>
      <c r="IH723" s="307"/>
      <c r="II723" s="307"/>
      <c r="IJ723" s="307"/>
      <c r="IK723" s="307"/>
      <c r="IL723" s="307"/>
      <c r="IM723" s="307"/>
      <c r="IN723" s="307"/>
      <c r="IO723" s="307"/>
      <c r="IP723" s="307"/>
      <c r="IQ723" s="307"/>
      <c r="IR723" s="307"/>
      <c r="IS723" s="307"/>
      <c r="IT723" s="307"/>
      <c r="IU723" s="307"/>
      <c r="IV723" s="307"/>
      <c r="IW723" s="307"/>
      <c r="IX723" s="307"/>
      <c r="IY723" s="307"/>
      <c r="IZ723" s="307"/>
      <c r="JA723" s="307"/>
      <c r="JB723" s="307"/>
      <c r="JC723" s="307"/>
      <c r="JD723" s="307"/>
      <c r="JE723" s="307"/>
      <c r="JF723" s="307"/>
      <c r="JG723" s="307"/>
      <c r="JH723" s="307"/>
      <c r="JI723" s="307"/>
      <c r="JJ723" s="307"/>
      <c r="JK723" s="307"/>
      <c r="JL723" s="307"/>
      <c r="JM723" s="307"/>
      <c r="JN723" s="307"/>
      <c r="JO723" s="307"/>
      <c r="JP723" s="307"/>
      <c r="JQ723" s="307"/>
      <c r="JR723" s="307"/>
      <c r="JS723" s="307"/>
      <c r="JT723" s="307"/>
      <c r="JU723" s="307"/>
      <c r="JV723" s="307"/>
      <c r="JW723" s="307"/>
      <c r="JX723" s="307"/>
      <c r="JY723" s="307"/>
      <c r="JZ723" s="307"/>
      <c r="KA723" s="307"/>
      <c r="KB723" s="307"/>
      <c r="KC723" s="307"/>
      <c r="KD723" s="307"/>
      <c r="KE723" s="307"/>
      <c r="KF723" s="307"/>
      <c r="KG723" s="307"/>
      <c r="KH723" s="307"/>
      <c r="KI723" s="307"/>
      <c r="KJ723" s="307"/>
      <c r="KK723" s="307"/>
      <c r="KL723" s="307"/>
      <c r="KM723" s="307"/>
      <c r="KN723" s="307"/>
      <c r="KO723" s="307"/>
      <c r="KP723" s="307"/>
      <c r="KQ723" s="307"/>
      <c r="KR723" s="307"/>
      <c r="KS723" s="307"/>
      <c r="KT723" s="307"/>
    </row>
    <row r="724" spans="14:306" s="56" customFormat="1" ht="15" customHeight="1">
      <c r="N724" s="303"/>
      <c r="O724" s="311"/>
      <c r="P724" s="311"/>
      <c r="Q724" s="410"/>
      <c r="R724" s="311"/>
      <c r="S724" s="311"/>
      <c r="T724" s="311"/>
      <c r="U724" s="311"/>
      <c r="W724" s="303"/>
      <c r="X724" s="303"/>
      <c r="Y724" s="303"/>
      <c r="Z724" s="303"/>
      <c r="AA724" s="303"/>
      <c r="AB724" s="303"/>
      <c r="AC724" s="303"/>
      <c r="AD724" s="303"/>
      <c r="AE724" s="303"/>
      <c r="AG724" s="354">
        <v>18</v>
      </c>
      <c r="AH724" s="354"/>
      <c r="AI724" s="356" t="s">
        <v>912</v>
      </c>
      <c r="AJ724" s="359">
        <v>38</v>
      </c>
      <c r="AK724" s="356" t="s">
        <v>165</v>
      </c>
      <c r="AL724" s="359">
        <v>27</v>
      </c>
      <c r="AM724" s="356" t="s">
        <v>947</v>
      </c>
      <c r="AN724" s="356" t="s">
        <v>948</v>
      </c>
      <c r="AO724" s="359">
        <v>25</v>
      </c>
      <c r="AP724" s="356" t="s">
        <v>0</v>
      </c>
      <c r="AQ724" s="356" t="s">
        <v>653</v>
      </c>
      <c r="AR724" s="356" t="s">
        <v>150</v>
      </c>
      <c r="AS724" s="359">
        <v>37</v>
      </c>
      <c r="AT724" s="356" t="s">
        <v>915</v>
      </c>
      <c r="AU724" s="356"/>
      <c r="AV724" s="356" t="s">
        <v>99</v>
      </c>
      <c r="AW724" s="359">
        <v>33</v>
      </c>
      <c r="AX724" s="405">
        <v>22</v>
      </c>
      <c r="AY724" s="303">
        <f t="shared" si="389"/>
        <v>68</v>
      </c>
      <c r="AZ724" s="303">
        <f t="shared" si="390"/>
        <v>39</v>
      </c>
      <c r="BA724" s="303">
        <f t="shared" si="391"/>
        <v>31</v>
      </c>
      <c r="BB724" s="303">
        <f t="shared" si="392"/>
        <v>28</v>
      </c>
      <c r="BC724" s="303">
        <f t="shared" si="393"/>
        <v>93</v>
      </c>
      <c r="BD724" s="303">
        <f t="shared" si="394"/>
        <v>57</v>
      </c>
      <c r="BE724" s="303">
        <f t="shared" si="395"/>
        <v>26</v>
      </c>
      <c r="BF724" s="303">
        <f t="shared" si="396"/>
        <v>35</v>
      </c>
      <c r="BG724" s="303">
        <f t="shared" si="397"/>
        <v>41</v>
      </c>
      <c r="BH724" s="303"/>
      <c r="BI724" s="303">
        <f t="shared" si="398"/>
        <v>46</v>
      </c>
      <c r="BJ724" s="303">
        <f t="shared" si="399"/>
        <v>38</v>
      </c>
      <c r="BK724" s="303">
        <f t="shared" si="400"/>
        <v>136</v>
      </c>
      <c r="BL724" s="303">
        <f t="shared" si="401"/>
        <v>32</v>
      </c>
      <c r="BM724" s="303">
        <f t="shared" si="402"/>
        <v>34</v>
      </c>
      <c r="BN724" s="303">
        <f t="shared" si="403"/>
        <v>23</v>
      </c>
      <c r="CB724" s="307"/>
      <c r="CC724" s="307"/>
      <c r="CD724" s="307"/>
      <c r="CE724" s="307"/>
      <c r="CF724" s="307"/>
      <c r="CG724" s="307"/>
      <c r="CH724" s="307"/>
      <c r="CI724" s="307"/>
      <c r="CJ724" s="307"/>
      <c r="CK724" s="307"/>
      <c r="CL724" s="307"/>
      <c r="CM724" s="307"/>
      <c r="CN724" s="307"/>
      <c r="CO724" s="307"/>
      <c r="CP724" s="307"/>
      <c r="CQ724" s="307"/>
      <c r="CR724" s="307"/>
      <c r="CS724" s="307"/>
      <c r="CT724" s="307"/>
      <c r="CU724" s="307"/>
      <c r="CV724" s="307"/>
      <c r="CW724" s="307"/>
      <c r="CX724" s="307"/>
      <c r="CY724" s="307"/>
      <c r="CZ724" s="307"/>
      <c r="DA724" s="307"/>
      <c r="DB724" s="307"/>
      <c r="DC724" s="307"/>
      <c r="DD724" s="307"/>
      <c r="DE724" s="307"/>
      <c r="DF724" s="307"/>
      <c r="DG724" s="307"/>
      <c r="DH724" s="307"/>
      <c r="DI724" s="390"/>
      <c r="DJ724" s="390"/>
      <c r="DK724" s="307"/>
      <c r="DL724" s="307"/>
      <c r="DM724" s="307"/>
      <c r="DN724" s="307"/>
      <c r="DO724" s="307"/>
      <c r="DP724" s="307"/>
      <c r="DQ724" s="307"/>
      <c r="DR724" s="307"/>
      <c r="DS724" s="307"/>
      <c r="DT724" s="307"/>
      <c r="DU724" s="307"/>
      <c r="DV724" s="307"/>
      <c r="DW724" s="307"/>
      <c r="DX724" s="307"/>
      <c r="DY724" s="307"/>
      <c r="DZ724" s="307"/>
      <c r="EA724" s="307"/>
      <c r="EB724" s="307"/>
      <c r="EC724" s="307"/>
      <c r="ED724" s="307"/>
      <c r="EE724" s="307"/>
      <c r="EF724" s="307"/>
      <c r="EG724" s="307"/>
      <c r="EH724" s="307"/>
      <c r="EI724" s="307"/>
      <c r="EJ724" s="307"/>
      <c r="EK724" s="307"/>
      <c r="EL724" s="307"/>
      <c r="EM724" s="307"/>
      <c r="EN724" s="307"/>
      <c r="EO724" s="307"/>
      <c r="EP724" s="307"/>
      <c r="EQ724" s="307"/>
      <c r="ER724" s="307"/>
      <c r="ES724" s="307"/>
      <c r="ET724" s="307"/>
      <c r="EU724" s="390"/>
      <c r="EV724" s="390"/>
      <c r="EW724" s="307"/>
      <c r="EX724" s="307"/>
      <c r="EY724" s="307"/>
      <c r="EZ724" s="307"/>
      <c r="FA724" s="307"/>
      <c r="FB724" s="307"/>
      <c r="FC724" s="307"/>
      <c r="FD724" s="307"/>
      <c r="FE724" s="307"/>
      <c r="FF724" s="307"/>
      <c r="FG724" s="307"/>
      <c r="FH724" s="307"/>
      <c r="FI724" s="307"/>
      <c r="FJ724" s="307"/>
      <c r="FK724" s="307"/>
      <c r="FL724" s="307"/>
      <c r="FM724" s="307"/>
      <c r="FN724" s="307"/>
      <c r="FO724" s="307"/>
      <c r="FP724" s="307"/>
      <c r="FQ724" s="307"/>
      <c r="FR724" s="307"/>
      <c r="FS724" s="307"/>
      <c r="FT724" s="307"/>
      <c r="FU724" s="307"/>
      <c r="FV724" s="307"/>
      <c r="FW724" s="307"/>
      <c r="FX724" s="307"/>
      <c r="FY724" s="307"/>
      <c r="FZ724" s="307"/>
      <c r="GA724" s="307"/>
      <c r="GB724" s="307"/>
      <c r="GC724" s="307"/>
      <c r="GD724" s="307"/>
      <c r="GE724" s="307"/>
      <c r="GF724" s="307"/>
      <c r="GG724" s="307"/>
      <c r="GH724" s="307"/>
      <c r="GI724" s="307"/>
      <c r="GJ724" s="307"/>
      <c r="GK724" s="307"/>
      <c r="GL724" s="307"/>
      <c r="GM724" s="307"/>
      <c r="GN724" s="307"/>
      <c r="GO724" s="307"/>
      <c r="GP724" s="307"/>
      <c r="GQ724" s="307"/>
      <c r="GR724" s="307"/>
      <c r="GS724" s="307"/>
      <c r="GT724" s="307"/>
      <c r="GU724" s="307"/>
      <c r="GV724" s="307"/>
      <c r="GW724" s="307"/>
      <c r="GX724" s="307"/>
      <c r="GY724" s="307"/>
      <c r="GZ724" s="307"/>
      <c r="HA724" s="307"/>
      <c r="HB724" s="307"/>
      <c r="HC724" s="307"/>
      <c r="HD724" s="307"/>
      <c r="HE724" s="307"/>
      <c r="HF724" s="307"/>
      <c r="HG724" s="307"/>
      <c r="HH724" s="307"/>
      <c r="HI724" s="307"/>
      <c r="HJ724" s="307"/>
      <c r="HK724" s="307"/>
      <c r="HL724" s="307"/>
      <c r="HM724" s="307"/>
      <c r="HN724" s="307"/>
      <c r="HO724" s="307"/>
      <c r="HP724" s="307"/>
      <c r="HQ724" s="307"/>
      <c r="HR724" s="307"/>
      <c r="HS724" s="307"/>
      <c r="HT724" s="307"/>
      <c r="HU724" s="307"/>
      <c r="HV724" s="307"/>
      <c r="HW724" s="307"/>
      <c r="HX724" s="307"/>
      <c r="HY724" s="307"/>
      <c r="HZ724" s="307"/>
      <c r="IA724" s="307"/>
      <c r="IB724" s="307"/>
      <c r="IC724" s="307"/>
      <c r="ID724" s="307"/>
      <c r="IE724" s="307"/>
      <c r="IF724" s="307"/>
      <c r="IG724" s="307"/>
      <c r="IH724" s="307"/>
      <c r="II724" s="307"/>
      <c r="IJ724" s="307"/>
      <c r="IK724" s="307"/>
      <c r="IL724" s="307"/>
      <c r="IM724" s="307"/>
      <c r="IN724" s="307"/>
      <c r="IO724" s="307"/>
      <c r="IP724" s="307"/>
      <c r="IQ724" s="307"/>
      <c r="IR724" s="307"/>
      <c r="IS724" s="307"/>
      <c r="IT724" s="307"/>
      <c r="IU724" s="307"/>
      <c r="IV724" s="307"/>
      <c r="IW724" s="307"/>
      <c r="IX724" s="307"/>
      <c r="IY724" s="307"/>
      <c r="IZ724" s="307"/>
      <c r="JA724" s="307"/>
      <c r="JB724" s="307"/>
      <c r="JC724" s="307"/>
      <c r="JD724" s="307"/>
      <c r="JE724" s="307"/>
      <c r="JF724" s="307"/>
      <c r="JG724" s="307"/>
      <c r="JH724" s="307"/>
      <c r="JI724" s="307"/>
      <c r="JJ724" s="307"/>
      <c r="JK724" s="307"/>
      <c r="JL724" s="307"/>
      <c r="JM724" s="307"/>
      <c r="JN724" s="307"/>
      <c r="JO724" s="307"/>
      <c r="JP724" s="307"/>
      <c r="JQ724" s="307"/>
      <c r="JR724" s="307"/>
      <c r="JS724" s="307"/>
      <c r="JT724" s="307"/>
      <c r="JU724" s="307"/>
      <c r="JV724" s="307"/>
      <c r="JW724" s="307"/>
      <c r="JX724" s="307"/>
      <c r="JY724" s="307"/>
      <c r="JZ724" s="307"/>
      <c r="KA724" s="307"/>
      <c r="KB724" s="307"/>
      <c r="KC724" s="307"/>
      <c r="KD724" s="307"/>
      <c r="KE724" s="307"/>
      <c r="KF724" s="307"/>
      <c r="KG724" s="307"/>
      <c r="KH724" s="307"/>
      <c r="KI724" s="307"/>
      <c r="KJ724" s="307"/>
      <c r="KK724" s="307"/>
      <c r="KL724" s="307"/>
      <c r="KM724" s="307"/>
      <c r="KN724" s="307"/>
      <c r="KO724" s="307"/>
      <c r="KP724" s="307"/>
      <c r="KQ724" s="307"/>
      <c r="KR724" s="307"/>
      <c r="KS724" s="307"/>
      <c r="KT724" s="307"/>
    </row>
    <row r="725" spans="14:306" s="56" customFormat="1" ht="15" customHeight="1">
      <c r="N725" s="303"/>
      <c r="O725" s="311"/>
      <c r="P725" s="311"/>
      <c r="Q725" s="410"/>
      <c r="R725" s="311"/>
      <c r="S725" s="311"/>
      <c r="T725" s="311"/>
      <c r="U725" s="311"/>
      <c r="W725" s="303"/>
      <c r="X725" s="303"/>
      <c r="Y725" s="303"/>
      <c r="Z725" s="303"/>
      <c r="AA725" s="303"/>
      <c r="AB725" s="303"/>
      <c r="AC725" s="303"/>
      <c r="AD725" s="303"/>
      <c r="AE725" s="303"/>
      <c r="AG725" s="354">
        <v>19</v>
      </c>
      <c r="AH725" s="354"/>
      <c r="AI725" s="359">
        <v>68</v>
      </c>
      <c r="AJ725" s="356" t="s">
        <v>118</v>
      </c>
      <c r="AK725" s="356" t="s">
        <v>133</v>
      </c>
      <c r="AL725" s="359">
        <v>28</v>
      </c>
      <c r="AM725" s="356" t="s">
        <v>949</v>
      </c>
      <c r="AN725" s="356" t="s">
        <v>734</v>
      </c>
      <c r="AO725" s="356" t="s">
        <v>272</v>
      </c>
      <c r="AP725" s="359">
        <v>35</v>
      </c>
      <c r="AQ725" s="356" t="s">
        <v>147</v>
      </c>
      <c r="AR725" s="356" t="s">
        <v>950</v>
      </c>
      <c r="AS725" s="359">
        <v>38</v>
      </c>
      <c r="AT725" s="359">
        <v>136</v>
      </c>
      <c r="AU725" s="359"/>
      <c r="AV725" s="356" t="s">
        <v>102</v>
      </c>
      <c r="AW725" s="359">
        <v>34</v>
      </c>
      <c r="AX725" s="356" t="s">
        <v>951</v>
      </c>
      <c r="AY725" s="303">
        <v>69</v>
      </c>
      <c r="AZ725" s="303">
        <f>IF(AJ725="-",AJ725,IF(ISNUMBER(AJ725),AJ725,MID(AJ725,(FIND("-",AJ725)+1),3)+1))</f>
        <v>45</v>
      </c>
      <c r="BA725" s="303">
        <f>IF(AK725="-",AK725,IF(ISNUMBER(AK725),AK725,MID(AK725,(FIND("-",AK725)+1),3)+1))</f>
        <v>33</v>
      </c>
      <c r="BB725" s="303">
        <v>29</v>
      </c>
      <c r="BC725" s="303">
        <f>IF(AM725="-",AM725,IF(ISNUMBER(AM725),AM725,MID(AM725,(FIND("-",AM725)+1),3)+1))</f>
        <v>120</v>
      </c>
      <c r="BD725" s="303">
        <f>IF(AN725="-",AN725,IF(ISNUMBER(AN725),AN725,MID(AN725,(FIND("-",AN725)+1),3)+1))</f>
        <v>69</v>
      </c>
      <c r="BE725" s="303">
        <f>IF(AO725="-",AO725,IF(ISNUMBER(AO725),AO725,MID(AO725,(FIND("-",AO725)+1),3)+1))</f>
        <v>31</v>
      </c>
      <c r="BF725" s="303">
        <v>36</v>
      </c>
      <c r="BG725" s="303">
        <f>IF(AQ725="-",AQ725,IF(ISNUMBER(AQ725),AQ725,MID(AQ725,(FIND("-",AQ725)+1),3)+1))</f>
        <v>43</v>
      </c>
      <c r="BH725" s="303"/>
      <c r="BI725" s="303">
        <f>IF(AR725="-",AR725,IF(ISNUMBER(AR725),AR725,MID(AR725,(FIND("-",AR725)+1),3)+1))</f>
        <v>61</v>
      </c>
      <c r="BJ725" s="303">
        <v>39</v>
      </c>
      <c r="BK725" s="303">
        <v>137</v>
      </c>
      <c r="BL725" s="303">
        <f>IF(AV725="-",AV725,IF(ISNUMBER(AV725),AV725,MID(AV725,(FIND("-",AV725)+1),3)+1))</f>
        <v>34</v>
      </c>
      <c r="BM725" s="303">
        <v>35</v>
      </c>
      <c r="BN725" s="303">
        <f>IF(AX725="-",AX725,IF(ISNUMBER(AX725),AX725,MID(AX725,(FIND("-",AX725)+1),3)+1))</f>
        <v>25</v>
      </c>
      <c r="CB725" s="307"/>
      <c r="CC725" s="307"/>
      <c r="CD725" s="307"/>
      <c r="CE725" s="307"/>
      <c r="CF725" s="307"/>
      <c r="CG725" s="307"/>
      <c r="CH725" s="307"/>
      <c r="CI725" s="307"/>
      <c r="CJ725" s="307"/>
      <c r="CK725" s="307"/>
      <c r="CL725" s="307"/>
      <c r="CM725" s="307"/>
      <c r="CN725" s="307"/>
      <c r="CO725" s="307"/>
      <c r="CP725" s="307"/>
      <c r="CQ725" s="307"/>
      <c r="CR725" s="307"/>
      <c r="CS725" s="307"/>
      <c r="CT725" s="307"/>
      <c r="CU725" s="307"/>
      <c r="CV725" s="307"/>
      <c r="CW725" s="307"/>
      <c r="CX725" s="307"/>
      <c r="CY725" s="307"/>
      <c r="CZ725" s="307"/>
      <c r="DA725" s="307"/>
      <c r="DB725" s="307"/>
      <c r="DC725" s="307"/>
      <c r="DD725" s="307"/>
      <c r="DE725" s="307"/>
      <c r="DF725" s="307"/>
      <c r="DG725" s="307"/>
      <c r="DH725" s="307"/>
      <c r="DI725" s="390"/>
      <c r="DJ725" s="390"/>
      <c r="DK725" s="307"/>
      <c r="DL725" s="307"/>
      <c r="DM725" s="307"/>
      <c r="DN725" s="307"/>
      <c r="DO725" s="307"/>
      <c r="DP725" s="307"/>
      <c r="DQ725" s="307"/>
      <c r="DR725" s="307"/>
      <c r="DS725" s="307"/>
      <c r="DT725" s="307"/>
      <c r="DU725" s="307"/>
      <c r="DV725" s="307"/>
      <c r="DW725" s="307"/>
      <c r="DX725" s="307"/>
      <c r="DY725" s="307"/>
      <c r="DZ725" s="307"/>
      <c r="EA725" s="307"/>
      <c r="EB725" s="307"/>
      <c r="EC725" s="307"/>
      <c r="ED725" s="307"/>
      <c r="EE725" s="307"/>
      <c r="EF725" s="307"/>
      <c r="EG725" s="307"/>
      <c r="EH725" s="307"/>
      <c r="EI725" s="307"/>
      <c r="EJ725" s="307"/>
      <c r="EK725" s="307"/>
      <c r="EL725" s="307"/>
      <c r="EM725" s="307"/>
      <c r="EN725" s="307"/>
      <c r="EO725" s="307"/>
      <c r="EP725" s="307"/>
      <c r="EQ725" s="307"/>
      <c r="ER725" s="307"/>
      <c r="ES725" s="307"/>
      <c r="ET725" s="307"/>
      <c r="EU725" s="390"/>
      <c r="EV725" s="390"/>
      <c r="EW725" s="307"/>
      <c r="EX725" s="307"/>
      <c r="EY725" s="307"/>
      <c r="EZ725" s="307"/>
      <c r="FA725" s="307"/>
      <c r="FB725" s="307"/>
      <c r="FC725" s="307"/>
      <c r="FD725" s="307"/>
      <c r="FE725" s="307"/>
      <c r="FF725" s="307"/>
      <c r="FG725" s="307"/>
      <c r="FH725" s="307"/>
      <c r="FI725" s="307"/>
      <c r="FJ725" s="307"/>
      <c r="FK725" s="307"/>
      <c r="FL725" s="307"/>
      <c r="FM725" s="307"/>
      <c r="FN725" s="307"/>
      <c r="FO725" s="307"/>
      <c r="FP725" s="307"/>
      <c r="FQ725" s="307"/>
      <c r="FR725" s="307"/>
      <c r="FS725" s="307"/>
      <c r="FT725" s="307"/>
      <c r="FU725" s="307"/>
      <c r="FV725" s="307"/>
      <c r="FW725" s="307"/>
      <c r="FX725" s="307"/>
      <c r="FY725" s="307"/>
      <c r="FZ725" s="307"/>
      <c r="GA725" s="307"/>
      <c r="GB725" s="307"/>
      <c r="GC725" s="307"/>
      <c r="GD725" s="307"/>
      <c r="GE725" s="307"/>
      <c r="GF725" s="307"/>
      <c r="GG725" s="307"/>
      <c r="GH725" s="307"/>
      <c r="GI725" s="307"/>
      <c r="GJ725" s="307"/>
      <c r="GK725" s="307"/>
      <c r="GL725" s="307"/>
      <c r="GM725" s="307"/>
      <c r="GN725" s="307"/>
      <c r="GO725" s="307"/>
      <c r="GP725" s="307"/>
      <c r="GQ725" s="307"/>
      <c r="GR725" s="307"/>
      <c r="GS725" s="307"/>
      <c r="GT725" s="307"/>
      <c r="GU725" s="307"/>
      <c r="GV725" s="307"/>
      <c r="GW725" s="307"/>
      <c r="GX725" s="307"/>
      <c r="GY725" s="307"/>
      <c r="GZ725" s="307"/>
      <c r="HA725" s="307"/>
      <c r="HB725" s="307"/>
      <c r="HC725" s="307"/>
      <c r="HD725" s="307"/>
      <c r="HE725" s="307"/>
      <c r="HF725" s="307"/>
      <c r="HG725" s="307"/>
      <c r="HH725" s="307"/>
      <c r="HI725" s="307"/>
      <c r="HJ725" s="307"/>
      <c r="HK725" s="307"/>
      <c r="HL725" s="307"/>
      <c r="HM725" s="307"/>
      <c r="HN725" s="307"/>
      <c r="HO725" s="307"/>
      <c r="HP725" s="307"/>
      <c r="HQ725" s="307"/>
      <c r="HR725" s="307"/>
      <c r="HS725" s="307"/>
      <c r="HT725" s="307"/>
      <c r="HU725" s="307"/>
      <c r="HV725" s="307"/>
      <c r="HW725" s="307"/>
      <c r="HX725" s="307"/>
      <c r="HY725" s="307"/>
      <c r="HZ725" s="307"/>
      <c r="IA725" s="307"/>
      <c r="IB725" s="307"/>
      <c r="IC725" s="307"/>
      <c r="ID725" s="307"/>
      <c r="IE725" s="307"/>
      <c r="IF725" s="307"/>
      <c r="IG725" s="307"/>
      <c r="IH725" s="307"/>
      <c r="II725" s="307"/>
      <c r="IJ725" s="307"/>
      <c r="IK725" s="307"/>
      <c r="IL725" s="307"/>
      <c r="IM725" s="307"/>
      <c r="IN725" s="307"/>
      <c r="IO725" s="307"/>
      <c r="IP725" s="307"/>
      <c r="IQ725" s="307"/>
      <c r="IR725" s="307"/>
      <c r="IS725" s="307"/>
      <c r="IT725" s="307"/>
      <c r="IU725" s="307"/>
      <c r="IV725" s="307"/>
      <c r="IW725" s="307"/>
      <c r="IX725" s="307"/>
      <c r="IY725" s="307"/>
      <c r="IZ725" s="307"/>
      <c r="JA725" s="307"/>
      <c r="JB725" s="307"/>
      <c r="JC725" s="307"/>
      <c r="JD725" s="307"/>
      <c r="JE725" s="307"/>
      <c r="JF725" s="307"/>
      <c r="JG725" s="307"/>
      <c r="JH725" s="307"/>
      <c r="JI725" s="307"/>
      <c r="JJ725" s="307"/>
      <c r="JK725" s="307"/>
      <c r="JL725" s="307"/>
      <c r="JM725" s="307"/>
      <c r="JN725" s="307"/>
      <c r="JO725" s="307"/>
      <c r="JP725" s="307"/>
      <c r="JQ725" s="307"/>
      <c r="JR725" s="307"/>
      <c r="JS725" s="307"/>
      <c r="JT725" s="307"/>
      <c r="JU725" s="307"/>
      <c r="JV725" s="307"/>
      <c r="JW725" s="307"/>
      <c r="JX725" s="307"/>
      <c r="JY725" s="307"/>
      <c r="JZ725" s="307"/>
      <c r="KA725" s="307"/>
      <c r="KB725" s="307"/>
      <c r="KC725" s="307"/>
      <c r="KD725" s="307"/>
      <c r="KE725" s="307"/>
      <c r="KF725" s="307"/>
      <c r="KG725" s="307"/>
      <c r="KH725" s="307"/>
      <c r="KI725" s="307"/>
      <c r="KJ725" s="307"/>
      <c r="KK725" s="307"/>
      <c r="KL725" s="307"/>
      <c r="KM725" s="307"/>
      <c r="KN725" s="307"/>
      <c r="KO725" s="307"/>
      <c r="KP725" s="307"/>
      <c r="KQ725" s="307"/>
      <c r="KR725" s="307"/>
      <c r="KS725" s="307"/>
      <c r="KT725" s="307"/>
    </row>
    <row r="726" spans="14:306" s="56" customFormat="1" ht="15" customHeight="1">
      <c r="N726" s="303"/>
      <c r="O726" s="311"/>
      <c r="P726" s="311"/>
      <c r="Q726" s="410"/>
      <c r="R726" s="311"/>
      <c r="S726" s="311"/>
      <c r="T726" s="311"/>
      <c r="U726" s="311"/>
      <c r="W726" s="303"/>
      <c r="X726" s="303"/>
      <c r="Y726" s="303"/>
      <c r="Z726" s="303"/>
      <c r="AA726" s="303"/>
      <c r="AB726" s="303"/>
      <c r="AC726" s="303"/>
      <c r="AD726" s="303"/>
      <c r="AE726" s="303"/>
      <c r="AG726" s="303"/>
      <c r="AH726" s="303"/>
      <c r="AI726" s="362"/>
      <c r="AJ726" s="362"/>
      <c r="AK726" s="362"/>
      <c r="AL726" s="362"/>
      <c r="AM726" s="362"/>
      <c r="AN726" s="362"/>
      <c r="AO726" s="362"/>
      <c r="AP726" s="362"/>
      <c r="AQ726" s="362"/>
      <c r="AR726" s="362"/>
      <c r="AS726" s="362"/>
      <c r="AT726" s="362"/>
      <c r="AU726" s="362"/>
      <c r="AV726" s="362"/>
      <c r="AW726" s="362"/>
      <c r="AX726" s="362"/>
      <c r="AY726" s="303"/>
      <c r="AZ726" s="303"/>
      <c r="BA726" s="303"/>
      <c r="BB726" s="303"/>
      <c r="BC726" s="303"/>
      <c r="BD726" s="303"/>
      <c r="BE726" s="303"/>
      <c r="BF726" s="303"/>
      <c r="BG726" s="303"/>
      <c r="BH726" s="303"/>
      <c r="BI726" s="303"/>
      <c r="BJ726" s="303"/>
      <c r="BK726" s="303"/>
      <c r="BL726" s="303"/>
      <c r="BM726" s="303"/>
      <c r="BN726" s="303"/>
      <c r="CB726" s="307"/>
      <c r="CC726" s="307"/>
      <c r="CD726" s="307"/>
      <c r="CE726" s="307"/>
      <c r="CF726" s="307"/>
      <c r="CG726" s="307"/>
      <c r="CH726" s="307"/>
      <c r="CI726" s="307"/>
      <c r="CJ726" s="307"/>
      <c r="CK726" s="307"/>
      <c r="CL726" s="307"/>
      <c r="CM726" s="307"/>
      <c r="CN726" s="307"/>
      <c r="CO726" s="307"/>
      <c r="CP726" s="307"/>
      <c r="CQ726" s="307"/>
      <c r="CR726" s="307"/>
      <c r="CS726" s="307"/>
      <c r="CT726" s="307"/>
      <c r="CU726" s="307"/>
      <c r="CV726" s="307"/>
      <c r="CW726" s="307"/>
      <c r="CX726" s="307"/>
      <c r="CY726" s="307"/>
      <c r="CZ726" s="307"/>
      <c r="DA726" s="307"/>
      <c r="DB726" s="307"/>
      <c r="DC726" s="307"/>
      <c r="DD726" s="307"/>
      <c r="DE726" s="307"/>
      <c r="DF726" s="307"/>
      <c r="DG726" s="307"/>
      <c r="DH726" s="307"/>
      <c r="DI726" s="390"/>
      <c r="DJ726" s="390"/>
      <c r="DK726" s="307"/>
      <c r="DL726" s="307"/>
      <c r="DM726" s="307"/>
      <c r="DN726" s="307"/>
      <c r="DO726" s="307"/>
      <c r="DP726" s="307"/>
      <c r="DQ726" s="307"/>
      <c r="DR726" s="307"/>
      <c r="DS726" s="307"/>
      <c r="DT726" s="307"/>
      <c r="DU726" s="307"/>
      <c r="DV726" s="307"/>
      <c r="DW726" s="307"/>
      <c r="DX726" s="307"/>
      <c r="DY726" s="307"/>
      <c r="DZ726" s="307"/>
      <c r="EA726" s="307"/>
      <c r="EB726" s="307"/>
      <c r="EC726" s="307"/>
      <c r="ED726" s="307"/>
      <c r="EE726" s="307"/>
      <c r="EF726" s="307"/>
      <c r="EG726" s="307"/>
      <c r="EH726" s="307"/>
      <c r="EI726" s="307"/>
      <c r="EJ726" s="307"/>
      <c r="EK726" s="307"/>
      <c r="EL726" s="307"/>
      <c r="EM726" s="307"/>
      <c r="EN726" s="307"/>
      <c r="EO726" s="307"/>
      <c r="EP726" s="307"/>
      <c r="EQ726" s="307"/>
      <c r="ER726" s="307"/>
      <c r="ES726" s="307"/>
      <c r="ET726" s="307"/>
      <c r="EU726" s="390"/>
      <c r="EV726" s="390"/>
      <c r="EW726" s="307"/>
      <c r="EX726" s="307"/>
      <c r="EY726" s="307"/>
      <c r="EZ726" s="307"/>
      <c r="FA726" s="307"/>
      <c r="FB726" s="307"/>
      <c r="FC726" s="307"/>
      <c r="FD726" s="307"/>
      <c r="FE726" s="307"/>
      <c r="FF726" s="307"/>
      <c r="FG726" s="307"/>
      <c r="FH726" s="307"/>
      <c r="FI726" s="307"/>
      <c r="FJ726" s="307"/>
      <c r="FK726" s="307"/>
      <c r="FL726" s="307"/>
      <c r="FM726" s="307"/>
      <c r="FN726" s="307"/>
      <c r="FO726" s="307"/>
      <c r="FP726" s="307"/>
      <c r="FQ726" s="307"/>
      <c r="FR726" s="307"/>
      <c r="FS726" s="307"/>
      <c r="FT726" s="307"/>
      <c r="FU726" s="307"/>
      <c r="FV726" s="307"/>
      <c r="FW726" s="307"/>
      <c r="FX726" s="307"/>
      <c r="FY726" s="307"/>
      <c r="FZ726" s="307"/>
      <c r="GA726" s="307"/>
      <c r="GB726" s="307"/>
      <c r="GC726" s="307"/>
      <c r="GD726" s="307"/>
      <c r="GE726" s="307"/>
      <c r="GF726" s="307"/>
      <c r="GG726" s="307"/>
      <c r="GH726" s="307"/>
      <c r="GI726" s="307"/>
      <c r="GJ726" s="307"/>
      <c r="GK726" s="307"/>
      <c r="GL726" s="307"/>
      <c r="GM726" s="307"/>
      <c r="GN726" s="307"/>
      <c r="GO726" s="307"/>
      <c r="GP726" s="307"/>
      <c r="GQ726" s="307"/>
      <c r="GR726" s="307"/>
      <c r="GS726" s="307"/>
      <c r="GT726" s="307"/>
      <c r="GU726" s="307"/>
      <c r="GV726" s="307"/>
      <c r="GW726" s="307"/>
      <c r="GX726" s="307"/>
      <c r="GY726" s="307"/>
      <c r="GZ726" s="307"/>
      <c r="HA726" s="307"/>
      <c r="HB726" s="307"/>
      <c r="HC726" s="307"/>
      <c r="HD726" s="307"/>
      <c r="HE726" s="307"/>
      <c r="HF726" s="307"/>
      <c r="HG726" s="307"/>
      <c r="HH726" s="307"/>
      <c r="HI726" s="307"/>
      <c r="HJ726" s="307"/>
      <c r="HK726" s="307"/>
      <c r="HL726" s="307"/>
      <c r="HM726" s="307"/>
      <c r="HN726" s="307"/>
      <c r="HO726" s="307"/>
      <c r="HP726" s="307"/>
      <c r="HQ726" s="307"/>
      <c r="HR726" s="307"/>
      <c r="HS726" s="307"/>
      <c r="HT726" s="307"/>
      <c r="HU726" s="307"/>
      <c r="HV726" s="307"/>
      <c r="HW726" s="307"/>
      <c r="HX726" s="307"/>
      <c r="HY726" s="307"/>
      <c r="HZ726" s="307"/>
      <c r="IA726" s="307"/>
      <c r="IB726" s="307"/>
      <c r="IC726" s="307"/>
      <c r="ID726" s="307"/>
      <c r="IE726" s="307"/>
      <c r="IF726" s="307"/>
      <c r="IG726" s="307"/>
      <c r="IH726" s="307"/>
      <c r="II726" s="307"/>
      <c r="IJ726" s="307"/>
      <c r="IK726" s="307"/>
      <c r="IL726" s="307"/>
      <c r="IM726" s="307"/>
      <c r="IN726" s="307"/>
      <c r="IO726" s="307"/>
      <c r="IP726" s="307"/>
      <c r="IQ726" s="307"/>
      <c r="IR726" s="307"/>
      <c r="IS726" s="307"/>
      <c r="IT726" s="307"/>
      <c r="IU726" s="307"/>
      <c r="IV726" s="307"/>
      <c r="IW726" s="307"/>
      <c r="IX726" s="307"/>
      <c r="IY726" s="307"/>
      <c r="IZ726" s="307"/>
      <c r="JA726" s="307"/>
      <c r="JB726" s="307"/>
      <c r="JC726" s="307"/>
      <c r="JD726" s="307"/>
      <c r="JE726" s="307"/>
      <c r="JF726" s="307"/>
      <c r="JG726" s="307"/>
      <c r="JH726" s="307"/>
      <c r="JI726" s="307"/>
      <c r="JJ726" s="307"/>
      <c r="JK726" s="307"/>
      <c r="JL726" s="307"/>
      <c r="JM726" s="307"/>
      <c r="JN726" s="307"/>
      <c r="JO726" s="307"/>
      <c r="JP726" s="307"/>
      <c r="JQ726" s="307"/>
      <c r="JR726" s="307"/>
      <c r="JS726" s="307"/>
      <c r="JT726" s="307"/>
      <c r="JU726" s="307"/>
      <c r="JV726" s="307"/>
      <c r="JW726" s="307"/>
      <c r="JX726" s="307"/>
      <c r="JY726" s="307"/>
      <c r="JZ726" s="307"/>
      <c r="KA726" s="307"/>
      <c r="KB726" s="307"/>
      <c r="KC726" s="307"/>
      <c r="KD726" s="307"/>
      <c r="KE726" s="307"/>
      <c r="KF726" s="307"/>
      <c r="KG726" s="307"/>
      <c r="KH726" s="307"/>
      <c r="KI726" s="307"/>
      <c r="KJ726" s="307"/>
      <c r="KK726" s="307"/>
      <c r="KL726" s="307"/>
      <c r="KM726" s="307"/>
      <c r="KN726" s="307"/>
      <c r="KO726" s="307"/>
      <c r="KP726" s="307"/>
      <c r="KQ726" s="307"/>
      <c r="KR726" s="307"/>
      <c r="KS726" s="307"/>
      <c r="KT726" s="307"/>
    </row>
    <row r="727" spans="14:306" s="56" customFormat="1" ht="15" customHeight="1">
      <c r="N727" s="303"/>
      <c r="O727" s="311"/>
      <c r="P727" s="311"/>
      <c r="Q727" s="410"/>
      <c r="R727" s="311"/>
      <c r="S727" s="311"/>
      <c r="T727" s="311"/>
      <c r="U727" s="311"/>
      <c r="W727" s="303"/>
      <c r="X727" s="303"/>
      <c r="Y727" s="303"/>
      <c r="Z727" s="303"/>
      <c r="AA727" s="303"/>
      <c r="AB727" s="303"/>
      <c r="AC727" s="303"/>
      <c r="AD727" s="303"/>
      <c r="AE727" s="303"/>
      <c r="AG727" s="303"/>
      <c r="AH727" s="303"/>
      <c r="AI727" s="362"/>
      <c r="AJ727" s="362"/>
      <c r="AK727" s="362"/>
      <c r="AL727" s="362"/>
      <c r="AM727" s="362"/>
      <c r="AN727" s="362"/>
      <c r="AO727" s="362"/>
      <c r="AP727" s="362"/>
      <c r="AQ727" s="362"/>
      <c r="AR727" s="362"/>
      <c r="AS727" s="362"/>
      <c r="AT727" s="362"/>
      <c r="AU727" s="362"/>
      <c r="AV727" s="362"/>
      <c r="AW727" s="362"/>
      <c r="AX727" s="362"/>
      <c r="AY727" s="303"/>
      <c r="AZ727" s="303"/>
      <c r="BA727" s="303"/>
      <c r="BB727" s="303"/>
      <c r="BC727" s="303"/>
      <c r="BD727" s="303"/>
      <c r="BE727" s="303"/>
      <c r="BF727" s="303"/>
      <c r="BG727" s="303"/>
      <c r="BH727" s="303"/>
      <c r="BI727" s="303"/>
      <c r="BJ727" s="303"/>
      <c r="BK727" s="303"/>
      <c r="BL727" s="303"/>
      <c r="BM727" s="303"/>
      <c r="BN727" s="303"/>
      <c r="CB727" s="307"/>
      <c r="CC727" s="307"/>
      <c r="CD727" s="307"/>
      <c r="CE727" s="307"/>
      <c r="CF727" s="307"/>
      <c r="CG727" s="307"/>
      <c r="CH727" s="307"/>
      <c r="CI727" s="307"/>
      <c r="CJ727" s="307"/>
      <c r="CK727" s="307"/>
      <c r="CL727" s="307"/>
      <c r="CM727" s="307"/>
      <c r="CN727" s="307"/>
      <c r="CO727" s="307"/>
      <c r="CP727" s="307"/>
      <c r="CQ727" s="307"/>
      <c r="CR727" s="307"/>
      <c r="CS727" s="307"/>
      <c r="CT727" s="307"/>
      <c r="CU727" s="307"/>
      <c r="CV727" s="307"/>
      <c r="CW727" s="307"/>
      <c r="CX727" s="307"/>
      <c r="CY727" s="307"/>
      <c r="CZ727" s="307"/>
      <c r="DA727" s="307"/>
      <c r="DB727" s="307"/>
      <c r="DC727" s="307"/>
      <c r="DD727" s="307"/>
      <c r="DE727" s="307"/>
      <c r="DF727" s="307"/>
      <c r="DG727" s="307"/>
      <c r="DH727" s="307"/>
      <c r="DI727" s="390"/>
      <c r="DJ727" s="390"/>
      <c r="DK727" s="307"/>
      <c r="DL727" s="307"/>
      <c r="DM727" s="307"/>
      <c r="DN727" s="307"/>
      <c r="DO727" s="307"/>
      <c r="DP727" s="307"/>
      <c r="DQ727" s="307"/>
      <c r="DR727" s="307"/>
      <c r="DS727" s="307"/>
      <c r="DT727" s="307"/>
      <c r="DU727" s="307"/>
      <c r="DV727" s="307"/>
      <c r="DW727" s="307"/>
      <c r="DX727" s="307"/>
      <c r="DY727" s="307"/>
      <c r="DZ727" s="307"/>
      <c r="EA727" s="307"/>
      <c r="EB727" s="307"/>
      <c r="EC727" s="307"/>
      <c r="ED727" s="307"/>
      <c r="EE727" s="307"/>
      <c r="EF727" s="307"/>
      <c r="EG727" s="307"/>
      <c r="EH727" s="307"/>
      <c r="EI727" s="307"/>
      <c r="EJ727" s="307"/>
      <c r="EK727" s="307"/>
      <c r="EL727" s="307"/>
      <c r="EM727" s="307"/>
      <c r="EN727" s="307"/>
      <c r="EO727" s="307"/>
      <c r="EP727" s="307"/>
      <c r="EQ727" s="307"/>
      <c r="ER727" s="307"/>
      <c r="ES727" s="307"/>
      <c r="ET727" s="307"/>
      <c r="EU727" s="390"/>
      <c r="EV727" s="390"/>
      <c r="EW727" s="307"/>
      <c r="EX727" s="307"/>
      <c r="EY727" s="307"/>
      <c r="EZ727" s="307"/>
      <c r="FA727" s="307"/>
      <c r="FB727" s="307"/>
      <c r="FC727" s="307"/>
      <c r="FD727" s="307"/>
      <c r="FE727" s="307"/>
      <c r="FF727" s="307"/>
      <c r="FG727" s="307"/>
      <c r="FH727" s="307"/>
      <c r="FI727" s="307"/>
      <c r="FJ727" s="307"/>
      <c r="FK727" s="307"/>
      <c r="FL727" s="307"/>
      <c r="FM727" s="307"/>
      <c r="FN727" s="307"/>
      <c r="FO727" s="307"/>
      <c r="FP727" s="307"/>
      <c r="FQ727" s="307"/>
      <c r="FR727" s="307"/>
      <c r="FS727" s="307"/>
      <c r="FT727" s="307"/>
      <c r="FU727" s="307"/>
      <c r="FV727" s="307"/>
      <c r="FW727" s="307"/>
      <c r="FX727" s="307"/>
      <c r="FY727" s="307"/>
      <c r="FZ727" s="307"/>
      <c r="GA727" s="307"/>
      <c r="GB727" s="307"/>
      <c r="GC727" s="307"/>
      <c r="GD727" s="307"/>
      <c r="GE727" s="307"/>
      <c r="GF727" s="307"/>
      <c r="GG727" s="307"/>
      <c r="GH727" s="307"/>
      <c r="GI727" s="307"/>
      <c r="GJ727" s="307"/>
      <c r="GK727" s="307"/>
      <c r="GL727" s="307"/>
      <c r="GM727" s="307"/>
      <c r="GN727" s="307"/>
      <c r="GO727" s="307"/>
      <c r="GP727" s="307"/>
      <c r="GQ727" s="307"/>
      <c r="GR727" s="307"/>
      <c r="GS727" s="307"/>
      <c r="GT727" s="307"/>
      <c r="GU727" s="307"/>
      <c r="GV727" s="307"/>
      <c r="GW727" s="307"/>
      <c r="GX727" s="307"/>
      <c r="GY727" s="307"/>
      <c r="GZ727" s="307"/>
      <c r="HA727" s="307"/>
      <c r="HB727" s="307"/>
      <c r="HC727" s="307"/>
      <c r="HD727" s="307"/>
      <c r="HE727" s="307"/>
      <c r="HF727" s="307"/>
      <c r="HG727" s="307"/>
      <c r="HH727" s="307"/>
      <c r="HI727" s="307"/>
      <c r="HJ727" s="307"/>
      <c r="HK727" s="307"/>
      <c r="HL727" s="307"/>
      <c r="HM727" s="307"/>
      <c r="HN727" s="307"/>
      <c r="HO727" s="307"/>
      <c r="HP727" s="307"/>
      <c r="HQ727" s="307"/>
      <c r="HR727" s="307"/>
      <c r="HS727" s="307"/>
      <c r="HT727" s="307"/>
      <c r="HU727" s="307"/>
      <c r="HV727" s="307"/>
      <c r="HW727" s="307"/>
      <c r="HX727" s="307"/>
      <c r="HY727" s="307"/>
      <c r="HZ727" s="307"/>
      <c r="IA727" s="307"/>
      <c r="IB727" s="307"/>
      <c r="IC727" s="307"/>
      <c r="ID727" s="307"/>
      <c r="IE727" s="307"/>
      <c r="IF727" s="307"/>
      <c r="IG727" s="307"/>
      <c r="IH727" s="307"/>
      <c r="II727" s="307"/>
      <c r="IJ727" s="307"/>
      <c r="IK727" s="307"/>
      <c r="IL727" s="307"/>
      <c r="IM727" s="307"/>
      <c r="IN727" s="307"/>
      <c r="IO727" s="307"/>
      <c r="IP727" s="307"/>
      <c r="IQ727" s="307"/>
      <c r="IR727" s="307"/>
      <c r="IS727" s="307"/>
      <c r="IT727" s="307"/>
      <c r="IU727" s="307"/>
      <c r="IV727" s="307"/>
      <c r="IW727" s="307"/>
      <c r="IX727" s="307"/>
      <c r="IY727" s="307"/>
      <c r="IZ727" s="307"/>
      <c r="JA727" s="307"/>
      <c r="JB727" s="307"/>
      <c r="JC727" s="307"/>
      <c r="JD727" s="307"/>
      <c r="JE727" s="307"/>
      <c r="JF727" s="307"/>
      <c r="JG727" s="307"/>
      <c r="JH727" s="307"/>
      <c r="JI727" s="307"/>
      <c r="JJ727" s="307"/>
      <c r="JK727" s="307"/>
      <c r="JL727" s="307"/>
      <c r="JM727" s="307"/>
      <c r="JN727" s="307"/>
      <c r="JO727" s="307"/>
      <c r="JP727" s="307"/>
      <c r="JQ727" s="307"/>
      <c r="JR727" s="307"/>
      <c r="JS727" s="307"/>
      <c r="JT727" s="307"/>
      <c r="JU727" s="307"/>
      <c r="JV727" s="307"/>
      <c r="JW727" s="307"/>
      <c r="JX727" s="307"/>
      <c r="JY727" s="307"/>
      <c r="JZ727" s="307"/>
      <c r="KA727" s="307"/>
      <c r="KB727" s="307"/>
      <c r="KC727" s="307"/>
      <c r="KD727" s="307"/>
      <c r="KE727" s="307"/>
      <c r="KF727" s="307"/>
      <c r="KG727" s="307"/>
      <c r="KH727" s="307"/>
      <c r="KI727" s="307"/>
      <c r="KJ727" s="307"/>
      <c r="KK727" s="307"/>
      <c r="KL727" s="307"/>
      <c r="KM727" s="307"/>
      <c r="KN727" s="307"/>
      <c r="KO727" s="307"/>
      <c r="KP727" s="307"/>
      <c r="KQ727" s="307"/>
      <c r="KR727" s="307"/>
      <c r="KS727" s="307"/>
      <c r="KT727" s="307"/>
    </row>
    <row r="728" spans="14:306" s="56" customFormat="1" ht="15" customHeight="1">
      <c r="N728" s="303"/>
      <c r="O728" s="311"/>
      <c r="P728" s="311"/>
      <c r="Q728" s="410"/>
      <c r="R728" s="311"/>
      <c r="S728" s="311"/>
      <c r="T728" s="311"/>
      <c r="U728" s="311"/>
      <c r="W728" s="303"/>
      <c r="X728" s="303"/>
      <c r="Y728" s="303"/>
      <c r="Z728" s="303"/>
      <c r="AA728" s="303"/>
      <c r="AB728" s="303"/>
      <c r="AC728" s="303"/>
      <c r="AD728" s="303"/>
      <c r="AE728" s="303"/>
      <c r="AG728" s="363" t="s">
        <v>952</v>
      </c>
      <c r="AH728" s="363"/>
      <c r="AI728" s="362" t="s">
        <v>953</v>
      </c>
      <c r="AJ728" s="362"/>
      <c r="AK728" s="362"/>
      <c r="AL728" s="362"/>
      <c r="AM728" s="362"/>
      <c r="AN728" s="362"/>
      <c r="AO728" s="362"/>
      <c r="AP728" s="362"/>
      <c r="AQ728" s="362"/>
      <c r="AR728" s="362"/>
      <c r="AS728" s="362"/>
      <c r="AT728" s="362"/>
      <c r="AU728" s="362"/>
      <c r="AV728" s="362"/>
      <c r="AW728" s="362"/>
      <c r="AX728" s="362"/>
      <c r="AY728" s="303"/>
      <c r="AZ728" s="303"/>
      <c r="BA728" s="303"/>
      <c r="BB728" s="303"/>
      <c r="BC728" s="303"/>
      <c r="BD728" s="303"/>
      <c r="BE728" s="303"/>
      <c r="BF728" s="303"/>
      <c r="BG728" s="303"/>
      <c r="BH728" s="303"/>
      <c r="BI728" s="303"/>
      <c r="BJ728" s="303"/>
      <c r="BK728" s="303"/>
      <c r="BL728" s="303"/>
      <c r="BM728" s="303"/>
      <c r="BN728" s="303"/>
      <c r="CB728" s="307"/>
      <c r="CC728" s="307"/>
      <c r="CD728" s="307"/>
      <c r="CE728" s="307"/>
      <c r="CF728" s="307"/>
      <c r="CG728" s="307"/>
      <c r="CH728" s="307"/>
      <c r="CI728" s="307"/>
      <c r="CJ728" s="307"/>
      <c r="CK728" s="307"/>
      <c r="CL728" s="307"/>
      <c r="CM728" s="307"/>
      <c r="CN728" s="307"/>
      <c r="CO728" s="307"/>
      <c r="CP728" s="307"/>
      <c r="CQ728" s="307"/>
      <c r="CR728" s="307"/>
      <c r="CS728" s="307"/>
      <c r="CT728" s="307"/>
      <c r="CU728" s="307"/>
      <c r="CV728" s="307"/>
      <c r="CW728" s="307"/>
      <c r="CX728" s="307"/>
      <c r="CY728" s="307"/>
      <c r="CZ728" s="307"/>
      <c r="DA728" s="307"/>
      <c r="DB728" s="307"/>
      <c r="DC728" s="307"/>
      <c r="DD728" s="307"/>
      <c r="DE728" s="307"/>
      <c r="DF728" s="307"/>
      <c r="DG728" s="307"/>
      <c r="DH728" s="307"/>
      <c r="DI728" s="390"/>
      <c r="DJ728" s="390"/>
      <c r="DK728" s="307"/>
      <c r="DL728" s="307"/>
      <c r="DM728" s="307"/>
      <c r="DN728" s="307"/>
      <c r="DO728" s="307"/>
      <c r="DP728" s="307"/>
      <c r="DQ728" s="307"/>
      <c r="DR728" s="307"/>
      <c r="DS728" s="307"/>
      <c r="DT728" s="307"/>
      <c r="DU728" s="307"/>
      <c r="DV728" s="307"/>
      <c r="DW728" s="307"/>
      <c r="DX728" s="307"/>
      <c r="DY728" s="307"/>
      <c r="DZ728" s="307"/>
      <c r="EA728" s="307"/>
      <c r="EB728" s="307"/>
      <c r="EC728" s="307"/>
      <c r="ED728" s="307"/>
      <c r="EE728" s="307"/>
      <c r="EF728" s="307"/>
      <c r="EG728" s="307"/>
      <c r="EH728" s="307"/>
      <c r="EI728" s="307"/>
      <c r="EJ728" s="307"/>
      <c r="EK728" s="307"/>
      <c r="EL728" s="307"/>
      <c r="EM728" s="307"/>
      <c r="EN728" s="307"/>
      <c r="EO728" s="307"/>
      <c r="EP728" s="307"/>
      <c r="EQ728" s="307"/>
      <c r="ER728" s="307"/>
      <c r="ES728" s="307"/>
      <c r="ET728" s="307"/>
      <c r="EU728" s="390"/>
      <c r="EV728" s="390"/>
      <c r="EW728" s="307"/>
      <c r="EX728" s="307"/>
      <c r="EY728" s="307"/>
      <c r="EZ728" s="307"/>
      <c r="FA728" s="307"/>
      <c r="FB728" s="307"/>
      <c r="FC728" s="307"/>
      <c r="FD728" s="307"/>
      <c r="FE728" s="307"/>
      <c r="FF728" s="307"/>
      <c r="FG728" s="307"/>
      <c r="FH728" s="307"/>
      <c r="FI728" s="307"/>
      <c r="FJ728" s="307"/>
      <c r="FK728" s="307"/>
      <c r="FL728" s="307"/>
      <c r="FM728" s="307"/>
      <c r="FN728" s="307"/>
      <c r="FO728" s="307"/>
      <c r="FP728" s="307"/>
      <c r="FQ728" s="307"/>
      <c r="FR728" s="307"/>
      <c r="FS728" s="307"/>
      <c r="FT728" s="307"/>
      <c r="FU728" s="307"/>
      <c r="FV728" s="307"/>
      <c r="FW728" s="307"/>
      <c r="FX728" s="307"/>
      <c r="FY728" s="307"/>
      <c r="FZ728" s="307"/>
      <c r="GA728" s="307"/>
      <c r="GB728" s="307"/>
      <c r="GC728" s="307"/>
      <c r="GD728" s="307"/>
      <c r="GE728" s="307"/>
      <c r="GF728" s="307"/>
      <c r="GG728" s="307"/>
      <c r="GH728" s="307"/>
      <c r="GI728" s="307"/>
      <c r="GJ728" s="307"/>
      <c r="GK728" s="307"/>
      <c r="GL728" s="307"/>
      <c r="GM728" s="307"/>
      <c r="GN728" s="307"/>
      <c r="GO728" s="307"/>
      <c r="GP728" s="307"/>
      <c r="GQ728" s="307"/>
      <c r="GR728" s="307"/>
      <c r="GS728" s="307"/>
      <c r="GT728" s="307"/>
      <c r="GU728" s="307"/>
      <c r="GV728" s="307"/>
      <c r="GW728" s="307"/>
      <c r="GX728" s="307"/>
      <c r="GY728" s="307"/>
      <c r="GZ728" s="307"/>
      <c r="HA728" s="307"/>
      <c r="HB728" s="307"/>
      <c r="HC728" s="307"/>
      <c r="HD728" s="307"/>
      <c r="HE728" s="307"/>
      <c r="HF728" s="307"/>
      <c r="HG728" s="307"/>
      <c r="HH728" s="307"/>
      <c r="HI728" s="307"/>
      <c r="HJ728" s="307"/>
      <c r="HK728" s="307"/>
      <c r="HL728" s="307"/>
      <c r="HM728" s="307"/>
      <c r="HN728" s="307"/>
      <c r="HO728" s="307"/>
      <c r="HP728" s="307"/>
      <c r="HQ728" s="307"/>
      <c r="HR728" s="307"/>
      <c r="HS728" s="307"/>
      <c r="HT728" s="307"/>
      <c r="HU728" s="307"/>
      <c r="HV728" s="307"/>
      <c r="HW728" s="307"/>
      <c r="HX728" s="307"/>
      <c r="HY728" s="307"/>
      <c r="HZ728" s="307"/>
      <c r="IA728" s="307"/>
      <c r="IB728" s="307"/>
      <c r="IC728" s="307"/>
      <c r="ID728" s="307"/>
      <c r="IE728" s="307"/>
      <c r="IF728" s="307"/>
      <c r="IG728" s="307"/>
      <c r="IH728" s="307"/>
      <c r="II728" s="307"/>
      <c r="IJ728" s="307"/>
      <c r="IK728" s="307"/>
      <c r="IL728" s="307"/>
      <c r="IM728" s="307"/>
      <c r="IN728" s="307"/>
      <c r="IO728" s="307"/>
      <c r="IP728" s="307"/>
      <c r="IQ728" s="307"/>
      <c r="IR728" s="307"/>
      <c r="IS728" s="307"/>
      <c r="IT728" s="307"/>
      <c r="IU728" s="307"/>
      <c r="IV728" s="307"/>
      <c r="IW728" s="307"/>
      <c r="IX728" s="307"/>
      <c r="IY728" s="307"/>
      <c r="IZ728" s="307"/>
      <c r="JA728" s="307"/>
      <c r="JB728" s="307"/>
      <c r="JC728" s="307"/>
      <c r="JD728" s="307"/>
      <c r="JE728" s="307"/>
      <c r="JF728" s="307"/>
      <c r="JG728" s="307"/>
      <c r="JH728" s="307"/>
      <c r="JI728" s="307"/>
      <c r="JJ728" s="307"/>
      <c r="JK728" s="307"/>
      <c r="JL728" s="307"/>
      <c r="JM728" s="307"/>
      <c r="JN728" s="307"/>
      <c r="JO728" s="307"/>
      <c r="JP728" s="307"/>
      <c r="JQ728" s="307"/>
      <c r="JR728" s="307"/>
      <c r="JS728" s="307"/>
      <c r="JT728" s="307"/>
      <c r="JU728" s="307"/>
      <c r="JV728" s="307"/>
      <c r="JW728" s="307"/>
      <c r="JX728" s="307"/>
      <c r="JY728" s="307"/>
      <c r="JZ728" s="307"/>
      <c r="KA728" s="307"/>
      <c r="KB728" s="307"/>
      <c r="KC728" s="307"/>
      <c r="KD728" s="307"/>
      <c r="KE728" s="307"/>
      <c r="KF728" s="307"/>
      <c r="KG728" s="307"/>
      <c r="KH728" s="307"/>
      <c r="KI728" s="307"/>
      <c r="KJ728" s="307"/>
      <c r="KK728" s="307"/>
      <c r="KL728" s="307"/>
      <c r="KM728" s="307"/>
      <c r="KN728" s="307"/>
      <c r="KO728" s="307"/>
      <c r="KP728" s="307"/>
      <c r="KQ728" s="307"/>
      <c r="KR728" s="307"/>
      <c r="KS728" s="307"/>
      <c r="KT728" s="307"/>
    </row>
    <row r="729" spans="14:306" s="56" customFormat="1" ht="15" customHeight="1">
      <c r="N729" s="303"/>
      <c r="O729" s="311"/>
      <c r="P729" s="311"/>
      <c r="Q729" s="410"/>
      <c r="R729" s="311"/>
      <c r="S729" s="311"/>
      <c r="T729" s="311"/>
      <c r="U729" s="311"/>
      <c r="W729" s="303"/>
      <c r="X729" s="303"/>
      <c r="Y729" s="303"/>
      <c r="Z729" s="303"/>
      <c r="AA729" s="303"/>
      <c r="AB729" s="303"/>
      <c r="AC729" s="303"/>
      <c r="AD729" s="303"/>
      <c r="AE729" s="303"/>
      <c r="AG729" s="351" t="s">
        <v>521</v>
      </c>
      <c r="AH729" s="351"/>
      <c r="AI729" s="364"/>
      <c r="AJ729" s="364"/>
      <c r="AK729" s="364"/>
      <c r="AL729" s="364"/>
      <c r="AM729" s="364"/>
      <c r="AN729" s="364"/>
      <c r="AO729" s="364"/>
      <c r="AP729" s="364"/>
      <c r="AQ729" s="364"/>
      <c r="AR729" s="364"/>
      <c r="AS729" s="364"/>
      <c r="AT729" s="364"/>
      <c r="AU729" s="364"/>
      <c r="AV729" s="364"/>
      <c r="AW729" s="364"/>
      <c r="AX729" s="364"/>
      <c r="AY729" s="303"/>
      <c r="AZ729" s="303"/>
      <c r="BA729" s="303"/>
      <c r="BB729" s="303"/>
      <c r="BC729" s="303"/>
      <c r="BD729" s="303"/>
      <c r="BE729" s="303"/>
      <c r="BF729" s="303"/>
      <c r="BG729" s="303"/>
      <c r="BH729" s="303"/>
      <c r="BI729" s="303"/>
      <c r="BJ729" s="303"/>
      <c r="BK729" s="303"/>
      <c r="BL729" s="303"/>
      <c r="BM729" s="303"/>
      <c r="BN729" s="303"/>
      <c r="CB729" s="307"/>
      <c r="CC729" s="307"/>
      <c r="CD729" s="307"/>
      <c r="CE729" s="307"/>
      <c r="CF729" s="307"/>
      <c r="CG729" s="307"/>
      <c r="CH729" s="307"/>
      <c r="CI729" s="307"/>
      <c r="CJ729" s="307"/>
      <c r="CK729" s="307"/>
      <c r="CL729" s="307"/>
      <c r="CM729" s="307"/>
      <c r="CN729" s="307"/>
      <c r="CO729" s="307"/>
      <c r="CP729" s="307"/>
      <c r="CQ729" s="307"/>
      <c r="CR729" s="307"/>
      <c r="CS729" s="307"/>
      <c r="CT729" s="307"/>
      <c r="CU729" s="307"/>
      <c r="CV729" s="307"/>
      <c r="CW729" s="307"/>
      <c r="CX729" s="307"/>
      <c r="CY729" s="307"/>
      <c r="CZ729" s="307"/>
      <c r="DA729" s="307"/>
      <c r="DB729" s="307"/>
      <c r="DC729" s="307"/>
      <c r="DD729" s="307"/>
      <c r="DE729" s="307"/>
      <c r="DF729" s="307"/>
      <c r="DG729" s="307"/>
      <c r="DH729" s="307"/>
      <c r="DI729" s="390"/>
      <c r="DJ729" s="390"/>
      <c r="DK729" s="307"/>
      <c r="DL729" s="307"/>
      <c r="DM729" s="307"/>
      <c r="DN729" s="307"/>
      <c r="DO729" s="307"/>
      <c r="DP729" s="307"/>
      <c r="DQ729" s="307"/>
      <c r="DR729" s="307"/>
      <c r="DS729" s="307"/>
      <c r="DT729" s="307"/>
      <c r="DU729" s="307"/>
      <c r="DV729" s="307"/>
      <c r="DW729" s="307"/>
      <c r="DX729" s="307"/>
      <c r="DY729" s="307"/>
      <c r="DZ729" s="307"/>
      <c r="EA729" s="307"/>
      <c r="EB729" s="307"/>
      <c r="EC729" s="307"/>
      <c r="ED729" s="307"/>
      <c r="EE729" s="307"/>
      <c r="EF729" s="307"/>
      <c r="EG729" s="307"/>
      <c r="EH729" s="307"/>
      <c r="EI729" s="307"/>
      <c r="EJ729" s="307"/>
      <c r="EK729" s="307"/>
      <c r="EL729" s="307"/>
      <c r="EM729" s="307"/>
      <c r="EN729" s="307"/>
      <c r="EO729" s="307"/>
      <c r="EP729" s="307"/>
      <c r="EQ729" s="307"/>
      <c r="ER729" s="307"/>
      <c r="ES729" s="307"/>
      <c r="ET729" s="307"/>
      <c r="EU729" s="390"/>
      <c r="EV729" s="390"/>
      <c r="EW729" s="307"/>
      <c r="EX729" s="307"/>
      <c r="EY729" s="307"/>
      <c r="EZ729" s="307"/>
      <c r="FA729" s="307"/>
      <c r="FB729" s="307"/>
      <c r="FC729" s="307"/>
      <c r="FD729" s="307"/>
      <c r="FE729" s="307"/>
      <c r="FF729" s="307"/>
      <c r="FG729" s="307"/>
      <c r="FH729" s="307"/>
      <c r="FI729" s="307"/>
      <c r="FJ729" s="307"/>
      <c r="FK729" s="307"/>
      <c r="FL729" s="307"/>
      <c r="FM729" s="307"/>
      <c r="FN729" s="307"/>
      <c r="FO729" s="307"/>
      <c r="FP729" s="307"/>
      <c r="FQ729" s="307"/>
      <c r="FR729" s="307"/>
      <c r="FS729" s="307"/>
      <c r="FT729" s="307"/>
      <c r="FU729" s="307"/>
      <c r="FV729" s="307"/>
      <c r="FW729" s="307"/>
      <c r="FX729" s="307"/>
      <c r="FY729" s="307"/>
      <c r="FZ729" s="307"/>
      <c r="GA729" s="307"/>
      <c r="GB729" s="307"/>
      <c r="GC729" s="307"/>
      <c r="GD729" s="307"/>
      <c r="GE729" s="307"/>
      <c r="GF729" s="307"/>
      <c r="GG729" s="307"/>
      <c r="GH729" s="307"/>
      <c r="GI729" s="307"/>
      <c r="GJ729" s="307"/>
      <c r="GK729" s="307"/>
      <c r="GL729" s="307"/>
      <c r="GM729" s="307"/>
      <c r="GN729" s="307"/>
      <c r="GO729" s="307"/>
      <c r="GP729" s="307"/>
      <c r="GQ729" s="307"/>
      <c r="GR729" s="307"/>
      <c r="GS729" s="307"/>
      <c r="GT729" s="307"/>
      <c r="GU729" s="307"/>
      <c r="GV729" s="307"/>
      <c r="GW729" s="307"/>
      <c r="GX729" s="307"/>
      <c r="GY729" s="307"/>
      <c r="GZ729" s="307"/>
      <c r="HA729" s="307"/>
      <c r="HB729" s="307"/>
      <c r="HC729" s="307"/>
      <c r="HD729" s="307"/>
      <c r="HE729" s="307"/>
      <c r="HF729" s="307"/>
      <c r="HG729" s="307"/>
      <c r="HH729" s="307"/>
      <c r="HI729" s="307"/>
      <c r="HJ729" s="307"/>
      <c r="HK729" s="307"/>
      <c r="HL729" s="307"/>
      <c r="HM729" s="307"/>
      <c r="HN729" s="307"/>
      <c r="HO729" s="307"/>
      <c r="HP729" s="307"/>
      <c r="HQ729" s="307"/>
      <c r="HR729" s="307"/>
      <c r="HS729" s="307"/>
      <c r="HT729" s="307"/>
      <c r="HU729" s="307"/>
      <c r="HV729" s="307"/>
      <c r="HW729" s="307"/>
      <c r="HX729" s="307"/>
      <c r="HY729" s="307"/>
      <c r="HZ729" s="307"/>
      <c r="IA729" s="307"/>
      <c r="IB729" s="307"/>
      <c r="IC729" s="307"/>
      <c r="ID729" s="307"/>
      <c r="IE729" s="307"/>
      <c r="IF729" s="307"/>
      <c r="IG729" s="307"/>
      <c r="IH729" s="307"/>
      <c r="II729" s="307"/>
      <c r="IJ729" s="307"/>
      <c r="IK729" s="307"/>
      <c r="IL729" s="307"/>
      <c r="IM729" s="307"/>
      <c r="IN729" s="307"/>
      <c r="IO729" s="307"/>
      <c r="IP729" s="307"/>
      <c r="IQ729" s="307"/>
      <c r="IR729" s="307"/>
      <c r="IS729" s="307"/>
      <c r="IT729" s="307"/>
      <c r="IU729" s="307"/>
      <c r="IV729" s="307"/>
      <c r="IW729" s="307"/>
      <c r="IX729" s="307"/>
      <c r="IY729" s="307"/>
      <c r="IZ729" s="307"/>
      <c r="JA729" s="307"/>
      <c r="JB729" s="307"/>
      <c r="JC729" s="307"/>
      <c r="JD729" s="307"/>
      <c r="JE729" s="307"/>
      <c r="JF729" s="307"/>
      <c r="JG729" s="307"/>
      <c r="JH729" s="307"/>
      <c r="JI729" s="307"/>
      <c r="JJ729" s="307"/>
      <c r="JK729" s="307"/>
      <c r="JL729" s="307"/>
      <c r="JM729" s="307"/>
      <c r="JN729" s="307"/>
      <c r="JO729" s="307"/>
      <c r="JP729" s="307"/>
      <c r="JQ729" s="307"/>
      <c r="JR729" s="307"/>
      <c r="JS729" s="307"/>
      <c r="JT729" s="307"/>
      <c r="JU729" s="307"/>
      <c r="JV729" s="307"/>
      <c r="JW729" s="307"/>
      <c r="JX729" s="307"/>
      <c r="JY729" s="307"/>
      <c r="JZ729" s="307"/>
      <c r="KA729" s="307"/>
      <c r="KB729" s="307"/>
      <c r="KC729" s="307"/>
      <c r="KD729" s="307"/>
      <c r="KE729" s="307"/>
      <c r="KF729" s="307"/>
      <c r="KG729" s="307"/>
      <c r="KH729" s="307"/>
      <c r="KI729" s="307"/>
      <c r="KJ729" s="307"/>
      <c r="KK729" s="307"/>
      <c r="KL729" s="307"/>
      <c r="KM729" s="307"/>
      <c r="KN729" s="307"/>
      <c r="KO729" s="307"/>
      <c r="KP729" s="307"/>
      <c r="KQ729" s="307"/>
      <c r="KR729" s="307"/>
      <c r="KS729" s="307"/>
      <c r="KT729" s="307"/>
    </row>
    <row r="730" spans="14:306" s="56" customFormat="1" ht="15" customHeight="1">
      <c r="N730" s="303"/>
      <c r="O730" s="311"/>
      <c r="P730" s="311"/>
      <c r="Q730" s="410"/>
      <c r="R730" s="311"/>
      <c r="S730" s="311"/>
      <c r="T730" s="311"/>
      <c r="U730" s="311"/>
      <c r="W730" s="303"/>
      <c r="X730" s="303"/>
      <c r="Y730" s="303"/>
      <c r="Z730" s="303"/>
      <c r="AA730" s="303"/>
      <c r="AB730" s="303"/>
      <c r="AC730" s="303"/>
      <c r="AD730" s="303"/>
      <c r="AE730" s="303"/>
      <c r="AG730" s="351"/>
      <c r="AH730" s="351"/>
      <c r="AI730" s="365" t="s">
        <v>522</v>
      </c>
      <c r="AJ730" s="365" t="s">
        <v>523</v>
      </c>
      <c r="AK730" s="365" t="s">
        <v>524</v>
      </c>
      <c r="AL730" s="365" t="s">
        <v>525</v>
      </c>
      <c r="AM730" s="365" t="s">
        <v>526</v>
      </c>
      <c r="AN730" s="365" t="s">
        <v>527</v>
      </c>
      <c r="AO730" s="365" t="s">
        <v>528</v>
      </c>
      <c r="AP730" s="365" t="s">
        <v>529</v>
      </c>
      <c r="AQ730" s="365" t="s">
        <v>530</v>
      </c>
      <c r="AR730" s="365" t="s">
        <v>531</v>
      </c>
      <c r="AS730" s="365" t="s">
        <v>532</v>
      </c>
      <c r="AT730" s="365" t="s">
        <v>533</v>
      </c>
      <c r="AU730" s="365"/>
      <c r="AV730" s="366" t="s">
        <v>534</v>
      </c>
      <c r="AW730" s="365" t="s">
        <v>535</v>
      </c>
      <c r="AX730" s="365" t="s">
        <v>536</v>
      </c>
      <c r="AY730" s="303">
        <f t="shared" ref="AY730:AY748" si="404">IF(AI731="-",AI731,IF(ISNUMBER(AI731),AI731,MID(AI731,1,FIND("-",AI731)-1))+0)</f>
        <v>0</v>
      </c>
      <c r="AZ730" s="303">
        <f t="shared" ref="AZ730:AZ748" si="405">IF(AJ731="-",AJ731,IF(ISNUMBER(AJ731),AJ731,MID(AJ731,1,FIND("-",AJ731)-1))+0)</f>
        <v>0</v>
      </c>
      <c r="BA730" s="303">
        <f t="shared" ref="BA730:BA748" si="406">IF(AK731="-",AK731,IF(ISNUMBER(AK731),AK731,MID(AK731,1,FIND("-",AK731)-1))+0)</f>
        <v>0</v>
      </c>
      <c r="BB730" s="303">
        <f t="shared" ref="BB730:BB748" si="407">IF(AL731="-",AL731,IF(ISNUMBER(AL731),AL731,MID(AL731,1,FIND("-",AL731)-1))+0)</f>
        <v>0</v>
      </c>
      <c r="BC730" s="303">
        <f t="shared" ref="BC730:BC748" si="408">IF(AM731="-",AM731,IF(ISNUMBER(AM731),AM731,MID(AM731,1,FIND("-",AM731)-1))+0)</f>
        <v>0</v>
      </c>
      <c r="BD730" s="303">
        <f t="shared" ref="BD730:BD748" si="409">IF(AN731="-",AN731,IF(ISNUMBER(AN731),AN731,MID(AN731,1,FIND("-",AN731)-1))+0)</f>
        <v>0</v>
      </c>
      <c r="BE730" s="303">
        <f t="shared" ref="BE730:BE748" si="410">IF(AO731="-",AO731,IF(ISNUMBER(AO731),AO731,MID(AO731,1,FIND("-",AO731)-1))+0)</f>
        <v>0</v>
      </c>
      <c r="BF730" s="303">
        <f t="shared" ref="BF730:BF748" si="411">IF(AP731="-",AP731,IF(ISNUMBER(AP731),AP731,MID(AP731,1,FIND("-",AP731)-1))+0)</f>
        <v>0</v>
      </c>
      <c r="BG730" s="303">
        <f t="shared" ref="BG730:BG748" si="412">IF(AQ731="-",AQ731,IF(ISNUMBER(AQ731),AQ731,MID(AQ731,1,FIND("-",AQ731)-1))+0)</f>
        <v>0</v>
      </c>
      <c r="BH730" s="303"/>
      <c r="BI730" s="303">
        <f t="shared" ref="BI730:BI748" si="413">IF(AR731="-",AR731,IF(ISNUMBER(AR731),AR731,MID(AR731,1,FIND("-",AR731)-1))+0)</f>
        <v>0</v>
      </c>
      <c r="BJ730" s="303">
        <f t="shared" ref="BJ730:BJ748" si="414">IF(AS731="-",AS731,IF(ISNUMBER(AS731),AS731,MID(AS731,1,FIND("-",AS731)-1))+0)</f>
        <v>0</v>
      </c>
      <c r="BK730" s="303">
        <f t="shared" ref="BK730:BK748" si="415">IF(AT731="-",AT731,IF(ISNUMBER(AT731),AT731,MID(AT731,1,FIND("-",AT731)-1))+0)</f>
        <v>0</v>
      </c>
      <c r="BL730" s="303">
        <f t="shared" ref="BL730:BL748" si="416">IF(AV731="-",AV731,IF(ISNUMBER(AV731),AV731,MID(AV731,1,FIND("-",AV731)-1))+0)</f>
        <v>0</v>
      </c>
      <c r="BM730" s="303">
        <f t="shared" ref="BM730:BM748" si="417">IF(AW731="-",AW731,IF(ISNUMBER(AW731),AW731,MID(AW731,1,FIND("-",AW731)-1))+0)</f>
        <v>0</v>
      </c>
      <c r="BN730" s="303">
        <f t="shared" ref="BN730:BN748" si="418">IF(AX731="-",AX731,IF(ISNUMBER(AX731),AX731,MID(AX731,1,FIND("-",AX731)-1))+0)</f>
        <v>0</v>
      </c>
      <c r="CB730" s="307"/>
      <c r="CC730" s="307"/>
      <c r="CD730" s="307"/>
      <c r="CE730" s="307"/>
      <c r="CF730" s="307"/>
      <c r="CG730" s="307"/>
      <c r="CH730" s="307"/>
      <c r="CI730" s="307"/>
      <c r="CJ730" s="307"/>
      <c r="CK730" s="307"/>
      <c r="CL730" s="307"/>
      <c r="CM730" s="307"/>
      <c r="CN730" s="307"/>
      <c r="CO730" s="307"/>
      <c r="CP730" s="307"/>
      <c r="CQ730" s="307"/>
      <c r="CR730" s="307"/>
      <c r="CS730" s="307"/>
      <c r="CT730" s="307"/>
      <c r="CU730" s="307"/>
      <c r="CV730" s="307"/>
      <c r="CW730" s="307"/>
      <c r="CX730" s="307"/>
      <c r="CY730" s="307"/>
      <c r="CZ730" s="307"/>
      <c r="DA730" s="307"/>
      <c r="DB730" s="307"/>
      <c r="DC730" s="307"/>
      <c r="DD730" s="307"/>
      <c r="DE730" s="307"/>
      <c r="DF730" s="307"/>
      <c r="DG730" s="307"/>
      <c r="DH730" s="307"/>
      <c r="DI730" s="390"/>
      <c r="DJ730" s="390"/>
      <c r="DK730" s="307"/>
      <c r="DL730" s="307"/>
      <c r="DM730" s="307"/>
      <c r="DN730" s="307"/>
      <c r="DO730" s="307"/>
      <c r="DP730" s="307"/>
      <c r="DQ730" s="307"/>
      <c r="DR730" s="307"/>
      <c r="DS730" s="307"/>
      <c r="DT730" s="307"/>
      <c r="DU730" s="307"/>
      <c r="DV730" s="307"/>
      <c r="DW730" s="307"/>
      <c r="DX730" s="307"/>
      <c r="DY730" s="307"/>
      <c r="DZ730" s="307"/>
      <c r="EA730" s="307"/>
      <c r="EB730" s="307"/>
      <c r="EC730" s="307"/>
      <c r="ED730" s="307"/>
      <c r="EE730" s="307"/>
      <c r="EF730" s="307"/>
      <c r="EG730" s="307"/>
      <c r="EH730" s="307"/>
      <c r="EI730" s="307"/>
      <c r="EJ730" s="307"/>
      <c r="EK730" s="307"/>
      <c r="EL730" s="307"/>
      <c r="EM730" s="307"/>
      <c r="EN730" s="307"/>
      <c r="EO730" s="307"/>
      <c r="EP730" s="307"/>
      <c r="EQ730" s="307"/>
      <c r="ER730" s="307"/>
      <c r="ES730" s="307"/>
      <c r="ET730" s="307"/>
      <c r="EU730" s="390"/>
      <c r="EV730" s="390"/>
      <c r="EW730" s="307"/>
      <c r="EX730" s="307"/>
      <c r="EY730" s="307"/>
      <c r="EZ730" s="307"/>
      <c r="FA730" s="307"/>
      <c r="FB730" s="307"/>
      <c r="FC730" s="307"/>
      <c r="FD730" s="307"/>
      <c r="FE730" s="307"/>
      <c r="FF730" s="307"/>
      <c r="FG730" s="307"/>
      <c r="FH730" s="307"/>
      <c r="FI730" s="307"/>
      <c r="FJ730" s="307"/>
      <c r="FK730" s="307"/>
      <c r="FL730" s="307"/>
      <c r="FM730" s="307"/>
      <c r="FN730" s="307"/>
      <c r="FO730" s="307"/>
      <c r="FP730" s="307"/>
      <c r="FQ730" s="307"/>
      <c r="FR730" s="307"/>
      <c r="FS730" s="307"/>
      <c r="FT730" s="307"/>
      <c r="FU730" s="307"/>
      <c r="FV730" s="307"/>
      <c r="FW730" s="307"/>
      <c r="FX730" s="307"/>
      <c r="FY730" s="307"/>
      <c r="FZ730" s="307"/>
      <c r="GA730" s="307"/>
      <c r="GB730" s="307"/>
      <c r="GC730" s="307"/>
      <c r="GD730" s="307"/>
      <c r="GE730" s="307"/>
      <c r="GF730" s="307"/>
      <c r="GG730" s="307"/>
      <c r="GH730" s="307"/>
      <c r="GI730" s="307"/>
      <c r="GJ730" s="307"/>
      <c r="GK730" s="307"/>
      <c r="GL730" s="307"/>
      <c r="GM730" s="307"/>
      <c r="GN730" s="307"/>
      <c r="GO730" s="307"/>
      <c r="GP730" s="307"/>
      <c r="GQ730" s="307"/>
      <c r="GR730" s="307"/>
      <c r="GS730" s="307"/>
      <c r="GT730" s="307"/>
      <c r="GU730" s="307"/>
      <c r="GV730" s="307"/>
      <c r="GW730" s="307"/>
      <c r="GX730" s="307"/>
      <c r="GY730" s="307"/>
      <c r="GZ730" s="307"/>
      <c r="HA730" s="307"/>
      <c r="HB730" s="307"/>
      <c r="HC730" s="307"/>
      <c r="HD730" s="307"/>
      <c r="HE730" s="307"/>
      <c r="HF730" s="307"/>
      <c r="HG730" s="307"/>
      <c r="HH730" s="307"/>
      <c r="HI730" s="307"/>
      <c r="HJ730" s="307"/>
      <c r="HK730" s="307"/>
      <c r="HL730" s="307"/>
      <c r="HM730" s="307"/>
      <c r="HN730" s="307"/>
      <c r="HO730" s="307"/>
      <c r="HP730" s="307"/>
      <c r="HQ730" s="307"/>
      <c r="HR730" s="307"/>
      <c r="HS730" s="307"/>
      <c r="HT730" s="307"/>
      <c r="HU730" s="307"/>
      <c r="HV730" s="307"/>
      <c r="HW730" s="307"/>
      <c r="HX730" s="307"/>
      <c r="HY730" s="307"/>
      <c r="HZ730" s="307"/>
      <c r="IA730" s="307"/>
      <c r="IB730" s="307"/>
      <c r="IC730" s="307"/>
      <c r="ID730" s="307"/>
      <c r="IE730" s="307"/>
      <c r="IF730" s="307"/>
      <c r="IG730" s="307"/>
      <c r="IH730" s="307"/>
      <c r="II730" s="307"/>
      <c r="IJ730" s="307"/>
      <c r="IK730" s="307"/>
      <c r="IL730" s="307"/>
      <c r="IM730" s="307"/>
      <c r="IN730" s="307"/>
      <c r="IO730" s="307"/>
      <c r="IP730" s="307"/>
      <c r="IQ730" s="307"/>
      <c r="IR730" s="307"/>
      <c r="IS730" s="307"/>
      <c r="IT730" s="307"/>
      <c r="IU730" s="307"/>
      <c r="IV730" s="307"/>
      <c r="IW730" s="307"/>
      <c r="IX730" s="307"/>
      <c r="IY730" s="307"/>
      <c r="IZ730" s="307"/>
      <c r="JA730" s="307"/>
      <c r="JB730" s="307"/>
      <c r="JC730" s="307"/>
      <c r="JD730" s="307"/>
      <c r="JE730" s="307"/>
      <c r="JF730" s="307"/>
      <c r="JG730" s="307"/>
      <c r="JH730" s="307"/>
      <c r="JI730" s="307"/>
      <c r="JJ730" s="307"/>
      <c r="JK730" s="307"/>
      <c r="JL730" s="307"/>
      <c r="JM730" s="307"/>
      <c r="JN730" s="307"/>
      <c r="JO730" s="307"/>
      <c r="JP730" s="307"/>
      <c r="JQ730" s="307"/>
      <c r="JR730" s="307"/>
      <c r="JS730" s="307"/>
      <c r="JT730" s="307"/>
      <c r="JU730" s="307"/>
      <c r="JV730" s="307"/>
      <c r="JW730" s="307"/>
      <c r="JX730" s="307"/>
      <c r="JY730" s="307"/>
      <c r="JZ730" s="307"/>
      <c r="KA730" s="307"/>
      <c r="KB730" s="307"/>
      <c r="KC730" s="307"/>
      <c r="KD730" s="307"/>
      <c r="KE730" s="307"/>
      <c r="KF730" s="307"/>
      <c r="KG730" s="307"/>
      <c r="KH730" s="307"/>
      <c r="KI730" s="307"/>
      <c r="KJ730" s="307"/>
      <c r="KK730" s="307"/>
      <c r="KL730" s="307"/>
      <c r="KM730" s="307"/>
      <c r="KN730" s="307"/>
      <c r="KO730" s="307"/>
      <c r="KP730" s="307"/>
      <c r="KQ730" s="307"/>
      <c r="KR730" s="307"/>
      <c r="KS730" s="307"/>
      <c r="KT730" s="307"/>
    </row>
    <row r="731" spans="14:306" s="56" customFormat="1" ht="15" customHeight="1">
      <c r="N731" s="303"/>
      <c r="O731" s="311"/>
      <c r="P731" s="311"/>
      <c r="Q731" s="410"/>
      <c r="R731" s="311"/>
      <c r="S731" s="311"/>
      <c r="T731" s="311"/>
      <c r="U731" s="311"/>
      <c r="W731" s="303"/>
      <c r="X731" s="303"/>
      <c r="Y731" s="303"/>
      <c r="Z731" s="303"/>
      <c r="AA731" s="303"/>
      <c r="AB731" s="303"/>
      <c r="AC731" s="303"/>
      <c r="AD731" s="303"/>
      <c r="AE731" s="303"/>
      <c r="AG731" s="354">
        <v>1</v>
      </c>
      <c r="AH731" s="354"/>
      <c r="AI731" s="356" t="s">
        <v>107</v>
      </c>
      <c r="AJ731" s="356">
        <v>0</v>
      </c>
      <c r="AK731" s="356" t="s">
        <v>666</v>
      </c>
      <c r="AL731" s="356" t="s">
        <v>306</v>
      </c>
      <c r="AM731" s="356" t="s">
        <v>730</v>
      </c>
      <c r="AN731" s="356" t="s">
        <v>630</v>
      </c>
      <c r="AO731" s="356" t="s">
        <v>306</v>
      </c>
      <c r="AP731" s="356" t="s">
        <v>170</v>
      </c>
      <c r="AQ731" s="356" t="s">
        <v>250</v>
      </c>
      <c r="AR731" s="356" t="s">
        <v>286</v>
      </c>
      <c r="AS731" s="356" t="s">
        <v>596</v>
      </c>
      <c r="AT731" s="356" t="s">
        <v>919</v>
      </c>
      <c r="AU731" s="356"/>
      <c r="AV731" s="356" t="s">
        <v>596</v>
      </c>
      <c r="AW731" s="356" t="s">
        <v>614</v>
      </c>
      <c r="AX731" s="411" t="s">
        <v>306</v>
      </c>
      <c r="AY731" s="303">
        <f t="shared" si="404"/>
        <v>4</v>
      </c>
      <c r="AZ731" s="303">
        <f t="shared" si="405"/>
        <v>1</v>
      </c>
      <c r="BA731" s="303">
        <f t="shared" si="406"/>
        <v>9</v>
      </c>
      <c r="BB731" s="303">
        <f t="shared" si="407"/>
        <v>6</v>
      </c>
      <c r="BC731" s="303">
        <f t="shared" si="408"/>
        <v>22</v>
      </c>
      <c r="BD731" s="303">
        <f t="shared" si="409"/>
        <v>14</v>
      </c>
      <c r="BE731" s="303">
        <f t="shared" si="410"/>
        <v>6</v>
      </c>
      <c r="BF731" s="303">
        <f t="shared" si="411"/>
        <v>7</v>
      </c>
      <c r="BG731" s="303">
        <f t="shared" si="412"/>
        <v>8</v>
      </c>
      <c r="BH731" s="303"/>
      <c r="BI731" s="303">
        <f t="shared" si="413"/>
        <v>5</v>
      </c>
      <c r="BJ731" s="303">
        <f t="shared" si="414"/>
        <v>10</v>
      </c>
      <c r="BK731" s="303">
        <f t="shared" si="415"/>
        <v>31</v>
      </c>
      <c r="BL731" s="303">
        <f t="shared" si="416"/>
        <v>10</v>
      </c>
      <c r="BM731" s="303">
        <f t="shared" si="417"/>
        <v>12</v>
      </c>
      <c r="BN731" s="303">
        <f t="shared" si="418"/>
        <v>6</v>
      </c>
      <c r="CB731" s="307"/>
      <c r="CC731" s="307"/>
      <c r="CD731" s="307"/>
      <c r="CE731" s="307"/>
      <c r="CF731" s="307"/>
      <c r="CG731" s="307"/>
      <c r="CH731" s="307"/>
      <c r="CI731" s="307"/>
      <c r="CJ731" s="307"/>
      <c r="CK731" s="307"/>
      <c r="CL731" s="307"/>
      <c r="CM731" s="307"/>
      <c r="CN731" s="307"/>
      <c r="CO731" s="307"/>
      <c r="CP731" s="307"/>
      <c r="CQ731" s="307"/>
      <c r="CR731" s="307"/>
      <c r="CS731" s="307"/>
      <c r="CT731" s="307"/>
      <c r="CU731" s="307"/>
      <c r="CV731" s="307"/>
      <c r="CW731" s="307"/>
      <c r="CX731" s="307"/>
      <c r="CY731" s="307"/>
      <c r="CZ731" s="307"/>
      <c r="DA731" s="307"/>
      <c r="DB731" s="307"/>
      <c r="DC731" s="307"/>
      <c r="DD731" s="307"/>
      <c r="DE731" s="307"/>
      <c r="DF731" s="307"/>
      <c r="DG731" s="307"/>
      <c r="DH731" s="307"/>
      <c r="DI731" s="390"/>
      <c r="DJ731" s="390"/>
      <c r="DK731" s="307"/>
      <c r="DL731" s="307"/>
      <c r="DM731" s="307"/>
      <c r="DN731" s="307"/>
      <c r="DO731" s="307"/>
      <c r="DP731" s="307"/>
      <c r="DQ731" s="307"/>
      <c r="DR731" s="307"/>
      <c r="DS731" s="307"/>
      <c r="DT731" s="307"/>
      <c r="DU731" s="307"/>
      <c r="DV731" s="307"/>
      <c r="DW731" s="307"/>
      <c r="DX731" s="307"/>
      <c r="DY731" s="307"/>
      <c r="DZ731" s="307"/>
      <c r="EA731" s="307"/>
      <c r="EB731" s="307"/>
      <c r="EC731" s="307"/>
      <c r="ED731" s="307"/>
      <c r="EE731" s="307"/>
      <c r="EF731" s="307"/>
      <c r="EG731" s="307"/>
      <c r="EH731" s="307"/>
      <c r="EI731" s="307"/>
      <c r="EJ731" s="307"/>
      <c r="EK731" s="307"/>
      <c r="EL731" s="307"/>
      <c r="EM731" s="307"/>
      <c r="EN731" s="307"/>
      <c r="EO731" s="307"/>
      <c r="EP731" s="307"/>
      <c r="EQ731" s="307"/>
      <c r="ER731" s="307"/>
      <c r="ES731" s="307"/>
      <c r="ET731" s="307"/>
      <c r="EU731" s="390"/>
      <c r="EV731" s="390"/>
      <c r="EW731" s="307"/>
      <c r="EX731" s="307"/>
      <c r="EY731" s="307"/>
      <c r="EZ731" s="307"/>
      <c r="FA731" s="307"/>
      <c r="FB731" s="307"/>
      <c r="FC731" s="307"/>
      <c r="FD731" s="307"/>
      <c r="FE731" s="307"/>
      <c r="FF731" s="307"/>
      <c r="FG731" s="307"/>
      <c r="FH731" s="307"/>
      <c r="FI731" s="307"/>
      <c r="FJ731" s="307"/>
      <c r="FK731" s="307"/>
      <c r="FL731" s="307"/>
      <c r="FM731" s="307"/>
      <c r="FN731" s="307"/>
      <c r="FO731" s="307"/>
      <c r="FP731" s="307"/>
      <c r="FQ731" s="307"/>
      <c r="FR731" s="307"/>
      <c r="FS731" s="307"/>
      <c r="FT731" s="307"/>
      <c r="FU731" s="307"/>
      <c r="FV731" s="307"/>
      <c r="FW731" s="307"/>
      <c r="FX731" s="307"/>
      <c r="FY731" s="307"/>
      <c r="FZ731" s="307"/>
      <c r="GA731" s="307"/>
      <c r="GB731" s="307"/>
      <c r="GC731" s="307"/>
      <c r="GD731" s="307"/>
      <c r="GE731" s="307"/>
      <c r="GF731" s="307"/>
      <c r="GG731" s="307"/>
      <c r="GH731" s="307"/>
      <c r="GI731" s="307"/>
      <c r="GJ731" s="307"/>
      <c r="GK731" s="307"/>
      <c r="GL731" s="307"/>
      <c r="GM731" s="307"/>
      <c r="GN731" s="307"/>
      <c r="GO731" s="307"/>
      <c r="GP731" s="307"/>
      <c r="GQ731" s="307"/>
      <c r="GR731" s="307"/>
      <c r="GS731" s="307"/>
      <c r="GT731" s="307"/>
      <c r="GU731" s="307"/>
      <c r="GV731" s="307"/>
      <c r="GW731" s="307"/>
      <c r="GX731" s="307"/>
      <c r="GY731" s="307"/>
      <c r="GZ731" s="307"/>
      <c r="HA731" s="307"/>
      <c r="HB731" s="307"/>
      <c r="HC731" s="307"/>
      <c r="HD731" s="307"/>
      <c r="HE731" s="307"/>
      <c r="HF731" s="307"/>
      <c r="HG731" s="307"/>
      <c r="HH731" s="307"/>
      <c r="HI731" s="307"/>
      <c r="HJ731" s="307"/>
      <c r="HK731" s="307"/>
      <c r="HL731" s="307"/>
      <c r="HM731" s="307"/>
      <c r="HN731" s="307"/>
      <c r="HO731" s="307"/>
      <c r="HP731" s="307"/>
      <c r="HQ731" s="307"/>
      <c r="HR731" s="307"/>
      <c r="HS731" s="307"/>
      <c r="HT731" s="307"/>
      <c r="HU731" s="307"/>
      <c r="HV731" s="307"/>
      <c r="HW731" s="307"/>
      <c r="HX731" s="307"/>
      <c r="HY731" s="307"/>
      <c r="HZ731" s="307"/>
      <c r="IA731" s="307"/>
      <c r="IB731" s="307"/>
      <c r="IC731" s="307"/>
      <c r="ID731" s="307"/>
      <c r="IE731" s="307"/>
      <c r="IF731" s="307"/>
      <c r="IG731" s="307"/>
      <c r="IH731" s="307"/>
      <c r="II731" s="307"/>
      <c r="IJ731" s="307"/>
      <c r="IK731" s="307"/>
      <c r="IL731" s="307"/>
      <c r="IM731" s="307"/>
      <c r="IN731" s="307"/>
      <c r="IO731" s="307"/>
      <c r="IP731" s="307"/>
      <c r="IQ731" s="307"/>
      <c r="IR731" s="307"/>
      <c r="IS731" s="307"/>
      <c r="IT731" s="307"/>
      <c r="IU731" s="307"/>
      <c r="IV731" s="307"/>
      <c r="IW731" s="307"/>
      <c r="IX731" s="307"/>
      <c r="IY731" s="307"/>
      <c r="IZ731" s="307"/>
      <c r="JA731" s="307"/>
      <c r="JB731" s="307"/>
      <c r="JC731" s="307"/>
      <c r="JD731" s="307"/>
      <c r="JE731" s="307"/>
      <c r="JF731" s="307"/>
      <c r="JG731" s="307"/>
      <c r="JH731" s="307"/>
      <c r="JI731" s="307"/>
      <c r="JJ731" s="307"/>
      <c r="JK731" s="307"/>
      <c r="JL731" s="307"/>
      <c r="JM731" s="307"/>
      <c r="JN731" s="307"/>
      <c r="JO731" s="307"/>
      <c r="JP731" s="307"/>
      <c r="JQ731" s="307"/>
      <c r="JR731" s="307"/>
      <c r="JS731" s="307"/>
      <c r="JT731" s="307"/>
      <c r="JU731" s="307"/>
      <c r="JV731" s="307"/>
      <c r="JW731" s="307"/>
      <c r="JX731" s="307"/>
      <c r="JY731" s="307"/>
      <c r="JZ731" s="307"/>
      <c r="KA731" s="307"/>
      <c r="KB731" s="307"/>
      <c r="KC731" s="307"/>
      <c r="KD731" s="307"/>
      <c r="KE731" s="307"/>
      <c r="KF731" s="307"/>
      <c r="KG731" s="307"/>
      <c r="KH731" s="307"/>
      <c r="KI731" s="307"/>
      <c r="KJ731" s="307"/>
      <c r="KK731" s="307"/>
      <c r="KL731" s="307"/>
      <c r="KM731" s="307"/>
      <c r="KN731" s="307"/>
      <c r="KO731" s="307"/>
      <c r="KP731" s="307"/>
      <c r="KQ731" s="307"/>
      <c r="KR731" s="307"/>
      <c r="KS731" s="307"/>
      <c r="KT731" s="307"/>
    </row>
    <row r="732" spans="14:306" s="56" customFormat="1" ht="15" customHeight="1">
      <c r="N732" s="303"/>
      <c r="O732" s="311"/>
      <c r="P732" s="311"/>
      <c r="Q732" s="410"/>
      <c r="R732" s="311"/>
      <c r="S732" s="311"/>
      <c r="T732" s="311"/>
      <c r="U732" s="311"/>
      <c r="W732" s="303"/>
      <c r="X732" s="303"/>
      <c r="Y732" s="303"/>
      <c r="Z732" s="303"/>
      <c r="AA732" s="303"/>
      <c r="AB732" s="303"/>
      <c r="AC732" s="303"/>
      <c r="AD732" s="303"/>
      <c r="AE732" s="303"/>
      <c r="AG732" s="354">
        <v>2</v>
      </c>
      <c r="AH732" s="354"/>
      <c r="AI732" s="356" t="s">
        <v>171</v>
      </c>
      <c r="AJ732" s="359">
        <v>1</v>
      </c>
      <c r="AK732" s="359">
        <v>9</v>
      </c>
      <c r="AL732" s="359">
        <v>6</v>
      </c>
      <c r="AM732" s="356" t="s">
        <v>84</v>
      </c>
      <c r="AN732" s="356" t="s">
        <v>75</v>
      </c>
      <c r="AO732" s="356" t="s">
        <v>64</v>
      </c>
      <c r="AP732" s="356" t="s">
        <v>72</v>
      </c>
      <c r="AQ732" s="356" t="s">
        <v>66</v>
      </c>
      <c r="AR732" s="356" t="s">
        <v>58</v>
      </c>
      <c r="AS732" s="356" t="s">
        <v>206</v>
      </c>
      <c r="AT732" s="356" t="s">
        <v>954</v>
      </c>
      <c r="AU732" s="356"/>
      <c r="AV732" s="359">
        <v>10</v>
      </c>
      <c r="AW732" s="356" t="s">
        <v>156</v>
      </c>
      <c r="AX732" s="359">
        <v>6</v>
      </c>
      <c r="AY732" s="303">
        <f t="shared" si="404"/>
        <v>7</v>
      </c>
      <c r="AZ732" s="303">
        <f t="shared" si="405"/>
        <v>2</v>
      </c>
      <c r="BA732" s="303">
        <f t="shared" si="406"/>
        <v>10</v>
      </c>
      <c r="BB732" s="303">
        <f t="shared" si="407"/>
        <v>7</v>
      </c>
      <c r="BC732" s="303">
        <f t="shared" si="408"/>
        <v>25</v>
      </c>
      <c r="BD732" s="303">
        <f t="shared" si="409"/>
        <v>17</v>
      </c>
      <c r="BE732" s="303">
        <f t="shared" si="410"/>
        <v>8</v>
      </c>
      <c r="BF732" s="303">
        <f t="shared" si="411"/>
        <v>9</v>
      </c>
      <c r="BG732" s="303">
        <f t="shared" si="412"/>
        <v>10</v>
      </c>
      <c r="BH732" s="303"/>
      <c r="BI732" s="303">
        <f t="shared" si="413"/>
        <v>7</v>
      </c>
      <c r="BJ732" s="303">
        <f t="shared" si="414"/>
        <v>13</v>
      </c>
      <c r="BK732" s="303">
        <f t="shared" si="415"/>
        <v>39</v>
      </c>
      <c r="BL732" s="303">
        <f t="shared" si="416"/>
        <v>11</v>
      </c>
      <c r="BM732" s="303">
        <f t="shared" si="417"/>
        <v>14</v>
      </c>
      <c r="BN732" s="303">
        <f t="shared" si="418"/>
        <v>7</v>
      </c>
      <c r="CB732" s="307"/>
      <c r="CC732" s="307"/>
      <c r="CD732" s="307"/>
      <c r="CE732" s="307"/>
      <c r="CF732" s="307"/>
      <c r="CG732" s="307"/>
      <c r="CH732" s="307"/>
      <c r="CI732" s="307"/>
      <c r="CJ732" s="307"/>
      <c r="CK732" s="307"/>
      <c r="CL732" s="307"/>
      <c r="CM732" s="307"/>
      <c r="CN732" s="307"/>
      <c r="CO732" s="307"/>
      <c r="CP732" s="307"/>
      <c r="CQ732" s="307"/>
      <c r="CR732" s="307"/>
      <c r="CS732" s="307"/>
      <c r="CT732" s="307"/>
      <c r="CU732" s="307"/>
      <c r="CV732" s="307"/>
      <c r="CW732" s="307"/>
      <c r="CX732" s="307"/>
      <c r="CY732" s="307"/>
      <c r="CZ732" s="307"/>
      <c r="DA732" s="307"/>
      <c r="DB732" s="307"/>
      <c r="DC732" s="307"/>
      <c r="DD732" s="307"/>
      <c r="DE732" s="307"/>
      <c r="DF732" s="307"/>
      <c r="DG732" s="307"/>
      <c r="DH732" s="307"/>
      <c r="DI732" s="390"/>
      <c r="DJ732" s="390"/>
      <c r="DK732" s="307"/>
      <c r="DL732" s="307"/>
      <c r="DM732" s="307"/>
      <c r="DN732" s="307"/>
      <c r="DO732" s="307"/>
      <c r="DP732" s="307"/>
      <c r="DQ732" s="307"/>
      <c r="DR732" s="307"/>
      <c r="DS732" s="307"/>
      <c r="DT732" s="307"/>
      <c r="DU732" s="307"/>
      <c r="DV732" s="307"/>
      <c r="DW732" s="307"/>
      <c r="DX732" s="307"/>
      <c r="DY732" s="307"/>
      <c r="DZ732" s="307"/>
      <c r="EA732" s="307"/>
      <c r="EB732" s="307"/>
      <c r="EC732" s="307"/>
      <c r="ED732" s="307"/>
      <c r="EE732" s="307"/>
      <c r="EF732" s="307"/>
      <c r="EG732" s="307"/>
      <c r="EH732" s="307"/>
      <c r="EI732" s="307"/>
      <c r="EJ732" s="307"/>
      <c r="EK732" s="307"/>
      <c r="EL732" s="307"/>
      <c r="EM732" s="307"/>
      <c r="EN732" s="307"/>
      <c r="EO732" s="307"/>
      <c r="EP732" s="307"/>
      <c r="EQ732" s="307"/>
      <c r="ER732" s="307"/>
      <c r="ES732" s="307"/>
      <c r="ET732" s="307"/>
      <c r="EU732" s="390"/>
      <c r="EV732" s="390"/>
      <c r="EW732" s="307"/>
      <c r="EX732" s="307"/>
      <c r="EY732" s="307"/>
      <c r="EZ732" s="307"/>
      <c r="FA732" s="307"/>
      <c r="FB732" s="307"/>
      <c r="FC732" s="307"/>
      <c r="FD732" s="307"/>
      <c r="FE732" s="307"/>
      <c r="FF732" s="307"/>
      <c r="FG732" s="307"/>
      <c r="FH732" s="307"/>
      <c r="FI732" s="307"/>
      <c r="FJ732" s="307"/>
      <c r="FK732" s="307"/>
      <c r="FL732" s="307"/>
      <c r="FM732" s="307"/>
      <c r="FN732" s="307"/>
      <c r="FO732" s="307"/>
      <c r="FP732" s="307"/>
      <c r="FQ732" s="307"/>
      <c r="FR732" s="307"/>
      <c r="FS732" s="307"/>
      <c r="FT732" s="307"/>
      <c r="FU732" s="307"/>
      <c r="FV732" s="307"/>
      <c r="FW732" s="307"/>
      <c r="FX732" s="307"/>
      <c r="FY732" s="307"/>
      <c r="FZ732" s="307"/>
      <c r="GA732" s="307"/>
      <c r="GB732" s="307"/>
      <c r="GC732" s="307"/>
      <c r="GD732" s="307"/>
      <c r="GE732" s="307"/>
      <c r="GF732" s="307"/>
      <c r="GG732" s="307"/>
      <c r="GH732" s="307"/>
      <c r="GI732" s="307"/>
      <c r="GJ732" s="307"/>
      <c r="GK732" s="307"/>
      <c r="GL732" s="307"/>
      <c r="GM732" s="307"/>
      <c r="GN732" s="307"/>
      <c r="GO732" s="307"/>
      <c r="GP732" s="307"/>
      <c r="GQ732" s="307"/>
      <c r="GR732" s="307"/>
      <c r="GS732" s="307"/>
      <c r="GT732" s="307"/>
      <c r="GU732" s="307"/>
      <c r="GV732" s="307"/>
      <c r="GW732" s="307"/>
      <c r="GX732" s="307"/>
      <c r="GY732" s="307"/>
      <c r="GZ732" s="307"/>
      <c r="HA732" s="307"/>
      <c r="HB732" s="307"/>
      <c r="HC732" s="307"/>
      <c r="HD732" s="307"/>
      <c r="HE732" s="307"/>
      <c r="HF732" s="307"/>
      <c r="HG732" s="307"/>
      <c r="HH732" s="307"/>
      <c r="HI732" s="307"/>
      <c r="HJ732" s="307"/>
      <c r="HK732" s="307"/>
      <c r="HL732" s="307"/>
      <c r="HM732" s="307"/>
      <c r="HN732" s="307"/>
      <c r="HO732" s="307"/>
      <c r="HP732" s="307"/>
      <c r="HQ732" s="307"/>
      <c r="HR732" s="307"/>
      <c r="HS732" s="307"/>
      <c r="HT732" s="307"/>
      <c r="HU732" s="307"/>
      <c r="HV732" s="307"/>
      <c r="HW732" s="307"/>
      <c r="HX732" s="307"/>
      <c r="HY732" s="307"/>
      <c r="HZ732" s="307"/>
      <c r="IA732" s="307"/>
      <c r="IB732" s="307"/>
      <c r="IC732" s="307"/>
      <c r="ID732" s="307"/>
      <c r="IE732" s="307"/>
      <c r="IF732" s="307"/>
      <c r="IG732" s="307"/>
      <c r="IH732" s="307"/>
      <c r="II732" s="307"/>
      <c r="IJ732" s="307"/>
      <c r="IK732" s="307"/>
      <c r="IL732" s="307"/>
      <c r="IM732" s="307"/>
      <c r="IN732" s="307"/>
      <c r="IO732" s="307"/>
      <c r="IP732" s="307"/>
      <c r="IQ732" s="307"/>
      <c r="IR732" s="307"/>
      <c r="IS732" s="307"/>
      <c r="IT732" s="307"/>
      <c r="IU732" s="307"/>
      <c r="IV732" s="307"/>
      <c r="IW732" s="307"/>
      <c r="IX732" s="307"/>
      <c r="IY732" s="307"/>
      <c r="IZ732" s="307"/>
      <c r="JA732" s="307"/>
      <c r="JB732" s="307"/>
      <c r="JC732" s="307"/>
      <c r="JD732" s="307"/>
      <c r="JE732" s="307"/>
      <c r="JF732" s="307"/>
      <c r="JG732" s="307"/>
      <c r="JH732" s="307"/>
      <c r="JI732" s="307"/>
      <c r="JJ732" s="307"/>
      <c r="JK732" s="307"/>
      <c r="JL732" s="307"/>
      <c r="JM732" s="307"/>
      <c r="JN732" s="307"/>
      <c r="JO732" s="307"/>
      <c r="JP732" s="307"/>
      <c r="JQ732" s="307"/>
      <c r="JR732" s="307"/>
      <c r="JS732" s="307"/>
      <c r="JT732" s="307"/>
      <c r="JU732" s="307"/>
      <c r="JV732" s="307"/>
      <c r="JW732" s="307"/>
      <c r="JX732" s="307"/>
      <c r="JY732" s="307"/>
      <c r="JZ732" s="307"/>
      <c r="KA732" s="307"/>
      <c r="KB732" s="307"/>
      <c r="KC732" s="307"/>
      <c r="KD732" s="307"/>
      <c r="KE732" s="307"/>
      <c r="KF732" s="307"/>
      <c r="KG732" s="307"/>
      <c r="KH732" s="307"/>
      <c r="KI732" s="307"/>
      <c r="KJ732" s="307"/>
      <c r="KK732" s="307"/>
      <c r="KL732" s="307"/>
      <c r="KM732" s="307"/>
      <c r="KN732" s="307"/>
      <c r="KO732" s="307"/>
      <c r="KP732" s="307"/>
      <c r="KQ732" s="307"/>
      <c r="KR732" s="307"/>
      <c r="KS732" s="307"/>
      <c r="KT732" s="307"/>
    </row>
    <row r="733" spans="14:306" s="56" customFormat="1" ht="15" customHeight="1">
      <c r="N733" s="303"/>
      <c r="O733" s="311"/>
      <c r="P733" s="311"/>
      <c r="Q733" s="410"/>
      <c r="R733" s="311"/>
      <c r="S733" s="311"/>
      <c r="T733" s="311"/>
      <c r="U733" s="311"/>
      <c r="W733" s="303"/>
      <c r="X733" s="303"/>
      <c r="Y733" s="303"/>
      <c r="Z733" s="303"/>
      <c r="AA733" s="303"/>
      <c r="AB733" s="303"/>
      <c r="AC733" s="303"/>
      <c r="AD733" s="303"/>
      <c r="AE733" s="303"/>
      <c r="AG733" s="354">
        <v>3</v>
      </c>
      <c r="AH733" s="354"/>
      <c r="AI733" s="356" t="s">
        <v>291</v>
      </c>
      <c r="AJ733" s="356" t="s">
        <v>112</v>
      </c>
      <c r="AK733" s="359">
        <v>10</v>
      </c>
      <c r="AL733" s="356" t="s">
        <v>72</v>
      </c>
      <c r="AM733" s="356" t="s">
        <v>185</v>
      </c>
      <c r="AN733" s="356" t="s">
        <v>79</v>
      </c>
      <c r="AO733" s="356" t="s">
        <v>66</v>
      </c>
      <c r="AP733" s="356" t="s">
        <v>113</v>
      </c>
      <c r="AQ733" s="356" t="s">
        <v>206</v>
      </c>
      <c r="AR733" s="356" t="s">
        <v>72</v>
      </c>
      <c r="AS733" s="356" t="s">
        <v>85</v>
      </c>
      <c r="AT733" s="356" t="s">
        <v>277</v>
      </c>
      <c r="AU733" s="356"/>
      <c r="AV733" s="359">
        <v>11</v>
      </c>
      <c r="AW733" s="356" t="s">
        <v>157</v>
      </c>
      <c r="AX733" s="411" t="s">
        <v>72</v>
      </c>
      <c r="AY733" s="303">
        <f t="shared" si="404"/>
        <v>11</v>
      </c>
      <c r="AZ733" s="303">
        <f t="shared" si="405"/>
        <v>4</v>
      </c>
      <c r="BA733" s="303">
        <f t="shared" si="406"/>
        <v>11</v>
      </c>
      <c r="BB733" s="303">
        <f t="shared" si="407"/>
        <v>9</v>
      </c>
      <c r="BC733" s="303">
        <f t="shared" si="408"/>
        <v>29</v>
      </c>
      <c r="BD733" s="303">
        <f t="shared" si="409"/>
        <v>19</v>
      </c>
      <c r="BE733" s="303">
        <f t="shared" si="410"/>
        <v>10</v>
      </c>
      <c r="BF733" s="303">
        <f t="shared" si="411"/>
        <v>11</v>
      </c>
      <c r="BG733" s="303">
        <f t="shared" si="412"/>
        <v>13</v>
      </c>
      <c r="BH733" s="303"/>
      <c r="BI733" s="303">
        <f t="shared" si="413"/>
        <v>9</v>
      </c>
      <c r="BJ733" s="303">
        <f t="shared" si="414"/>
        <v>15</v>
      </c>
      <c r="BK733" s="303">
        <f t="shared" si="415"/>
        <v>46</v>
      </c>
      <c r="BL733" s="303">
        <f t="shared" si="416"/>
        <v>12</v>
      </c>
      <c r="BM733" s="303">
        <f t="shared" si="417"/>
        <v>16</v>
      </c>
      <c r="BN733" s="303">
        <f t="shared" si="418"/>
        <v>9</v>
      </c>
      <c r="CB733" s="307"/>
      <c r="CC733" s="307"/>
      <c r="CD733" s="307"/>
      <c r="CE733" s="307"/>
      <c r="CF733" s="307"/>
      <c r="CG733" s="307"/>
      <c r="CH733" s="307"/>
      <c r="CI733" s="307"/>
      <c r="CJ733" s="307"/>
      <c r="CK733" s="307"/>
      <c r="CL733" s="307"/>
      <c r="CM733" s="307"/>
      <c r="CN733" s="307"/>
      <c r="CO733" s="307"/>
      <c r="CP733" s="307"/>
      <c r="CQ733" s="307"/>
      <c r="CR733" s="307"/>
      <c r="CS733" s="307"/>
      <c r="CT733" s="307"/>
      <c r="CU733" s="307"/>
      <c r="CV733" s="307"/>
      <c r="CW733" s="307"/>
      <c r="CX733" s="307"/>
      <c r="CY733" s="307"/>
      <c r="CZ733" s="307"/>
      <c r="DA733" s="307"/>
      <c r="DB733" s="307"/>
      <c r="DC733" s="307"/>
      <c r="DD733" s="307"/>
      <c r="DE733" s="307"/>
      <c r="DF733" s="307"/>
      <c r="DG733" s="307"/>
      <c r="DH733" s="307"/>
      <c r="DI733" s="390"/>
      <c r="DJ733" s="390"/>
      <c r="DK733" s="307"/>
      <c r="DL733" s="307"/>
      <c r="DM733" s="307"/>
      <c r="DN733" s="307"/>
      <c r="DO733" s="307"/>
      <c r="DP733" s="307"/>
      <c r="DQ733" s="307"/>
      <c r="DR733" s="307"/>
      <c r="DS733" s="307"/>
      <c r="DT733" s="307"/>
      <c r="DU733" s="307"/>
      <c r="DV733" s="307"/>
      <c r="DW733" s="307"/>
      <c r="DX733" s="307"/>
      <c r="DY733" s="307"/>
      <c r="DZ733" s="307"/>
      <c r="EA733" s="307"/>
      <c r="EB733" s="307"/>
      <c r="EC733" s="307"/>
      <c r="ED733" s="307"/>
      <c r="EE733" s="307"/>
      <c r="EF733" s="307"/>
      <c r="EG733" s="307"/>
      <c r="EH733" s="307"/>
      <c r="EI733" s="307"/>
      <c r="EJ733" s="307"/>
      <c r="EK733" s="307"/>
      <c r="EL733" s="307"/>
      <c r="EM733" s="307"/>
      <c r="EN733" s="307"/>
      <c r="EO733" s="307"/>
      <c r="EP733" s="307"/>
      <c r="EQ733" s="307"/>
      <c r="ER733" s="307"/>
      <c r="ES733" s="307"/>
      <c r="ET733" s="307"/>
      <c r="EU733" s="390"/>
      <c r="EV733" s="390"/>
      <c r="EW733" s="307"/>
      <c r="EX733" s="307"/>
      <c r="EY733" s="307"/>
      <c r="EZ733" s="307"/>
      <c r="FA733" s="307"/>
      <c r="FB733" s="307"/>
      <c r="FC733" s="307"/>
      <c r="FD733" s="307"/>
      <c r="FE733" s="307"/>
      <c r="FF733" s="307"/>
      <c r="FG733" s="307"/>
      <c r="FH733" s="307"/>
      <c r="FI733" s="307"/>
      <c r="FJ733" s="307"/>
      <c r="FK733" s="307"/>
      <c r="FL733" s="307"/>
      <c r="FM733" s="307"/>
      <c r="FN733" s="307"/>
      <c r="FO733" s="307"/>
      <c r="FP733" s="307"/>
      <c r="FQ733" s="307"/>
      <c r="FR733" s="307"/>
      <c r="FS733" s="307"/>
      <c r="FT733" s="307"/>
      <c r="FU733" s="307"/>
      <c r="FV733" s="307"/>
      <c r="FW733" s="307"/>
      <c r="FX733" s="307"/>
      <c r="FY733" s="307"/>
      <c r="FZ733" s="307"/>
      <c r="GA733" s="307"/>
      <c r="GB733" s="307"/>
      <c r="GC733" s="307"/>
      <c r="GD733" s="307"/>
      <c r="GE733" s="307"/>
      <c r="GF733" s="307"/>
      <c r="GG733" s="307"/>
      <c r="GH733" s="307"/>
      <c r="GI733" s="307"/>
      <c r="GJ733" s="307"/>
      <c r="GK733" s="307"/>
      <c r="GL733" s="307"/>
      <c r="GM733" s="307"/>
      <c r="GN733" s="307"/>
      <c r="GO733" s="307"/>
      <c r="GP733" s="307"/>
      <c r="GQ733" s="307"/>
      <c r="GR733" s="307"/>
      <c r="GS733" s="307"/>
      <c r="GT733" s="307"/>
      <c r="GU733" s="307"/>
      <c r="GV733" s="307"/>
      <c r="GW733" s="307"/>
      <c r="GX733" s="307"/>
      <c r="GY733" s="307"/>
      <c r="GZ733" s="307"/>
      <c r="HA733" s="307"/>
      <c r="HB733" s="307"/>
      <c r="HC733" s="307"/>
      <c r="HD733" s="307"/>
      <c r="HE733" s="307"/>
      <c r="HF733" s="307"/>
      <c r="HG733" s="307"/>
      <c r="HH733" s="307"/>
      <c r="HI733" s="307"/>
      <c r="HJ733" s="307"/>
      <c r="HK733" s="307"/>
      <c r="HL733" s="307"/>
      <c r="HM733" s="307"/>
      <c r="HN733" s="307"/>
      <c r="HO733" s="307"/>
      <c r="HP733" s="307"/>
      <c r="HQ733" s="307"/>
      <c r="HR733" s="307"/>
      <c r="HS733" s="307"/>
      <c r="HT733" s="307"/>
      <c r="HU733" s="307"/>
      <c r="HV733" s="307"/>
      <c r="HW733" s="307"/>
      <c r="HX733" s="307"/>
      <c r="HY733" s="307"/>
      <c r="HZ733" s="307"/>
      <c r="IA733" s="307"/>
      <c r="IB733" s="307"/>
      <c r="IC733" s="307"/>
      <c r="ID733" s="307"/>
      <c r="IE733" s="307"/>
      <c r="IF733" s="307"/>
      <c r="IG733" s="307"/>
      <c r="IH733" s="307"/>
      <c r="II733" s="307"/>
      <c r="IJ733" s="307"/>
      <c r="IK733" s="307"/>
      <c r="IL733" s="307"/>
      <c r="IM733" s="307"/>
      <c r="IN733" s="307"/>
      <c r="IO733" s="307"/>
      <c r="IP733" s="307"/>
      <c r="IQ733" s="307"/>
      <c r="IR733" s="307"/>
      <c r="IS733" s="307"/>
      <c r="IT733" s="307"/>
      <c r="IU733" s="307"/>
      <c r="IV733" s="307"/>
      <c r="IW733" s="307"/>
      <c r="IX733" s="307"/>
      <c r="IY733" s="307"/>
      <c r="IZ733" s="307"/>
      <c r="JA733" s="307"/>
      <c r="JB733" s="307"/>
      <c r="JC733" s="307"/>
      <c r="JD733" s="307"/>
      <c r="JE733" s="307"/>
      <c r="JF733" s="307"/>
      <c r="JG733" s="307"/>
      <c r="JH733" s="307"/>
      <c r="JI733" s="307"/>
      <c r="JJ733" s="307"/>
      <c r="JK733" s="307"/>
      <c r="JL733" s="307"/>
      <c r="JM733" s="307"/>
      <c r="JN733" s="307"/>
      <c r="JO733" s="307"/>
      <c r="JP733" s="307"/>
      <c r="JQ733" s="307"/>
      <c r="JR733" s="307"/>
      <c r="JS733" s="307"/>
      <c r="JT733" s="307"/>
      <c r="JU733" s="307"/>
      <c r="JV733" s="307"/>
      <c r="JW733" s="307"/>
      <c r="JX733" s="307"/>
      <c r="JY733" s="307"/>
      <c r="JZ733" s="307"/>
      <c r="KA733" s="307"/>
      <c r="KB733" s="307"/>
      <c r="KC733" s="307"/>
      <c r="KD733" s="307"/>
      <c r="KE733" s="307"/>
      <c r="KF733" s="307"/>
      <c r="KG733" s="307"/>
      <c r="KH733" s="307"/>
      <c r="KI733" s="307"/>
      <c r="KJ733" s="307"/>
      <c r="KK733" s="307"/>
      <c r="KL733" s="307"/>
      <c r="KM733" s="307"/>
      <c r="KN733" s="307"/>
      <c r="KO733" s="307"/>
      <c r="KP733" s="307"/>
      <c r="KQ733" s="307"/>
      <c r="KR733" s="307"/>
      <c r="KS733" s="307"/>
      <c r="KT733" s="307"/>
    </row>
    <row r="734" spans="14:306" s="56" customFormat="1" ht="15" customHeight="1">
      <c r="N734" s="303"/>
      <c r="O734" s="311"/>
      <c r="P734" s="311"/>
      <c r="Q734" s="410"/>
      <c r="R734" s="311"/>
      <c r="S734" s="311"/>
      <c r="T734" s="311"/>
      <c r="U734" s="311"/>
      <c r="W734" s="303"/>
      <c r="X734" s="303"/>
      <c r="Y734" s="303"/>
      <c r="Z734" s="303"/>
      <c r="AA734" s="303"/>
      <c r="AB734" s="303"/>
      <c r="AC734" s="303"/>
      <c r="AD734" s="303"/>
      <c r="AE734" s="303"/>
      <c r="AG734" s="354">
        <v>4</v>
      </c>
      <c r="AH734" s="354"/>
      <c r="AI734" s="356" t="s">
        <v>62</v>
      </c>
      <c r="AJ734" s="356" t="s">
        <v>171</v>
      </c>
      <c r="AK734" s="359">
        <v>11</v>
      </c>
      <c r="AL734" s="359">
        <v>9</v>
      </c>
      <c r="AM734" s="356" t="s">
        <v>77</v>
      </c>
      <c r="AN734" s="356" t="s">
        <v>121</v>
      </c>
      <c r="AO734" s="356" t="s">
        <v>68</v>
      </c>
      <c r="AP734" s="356" t="s">
        <v>71</v>
      </c>
      <c r="AQ734" s="356" t="s">
        <v>85</v>
      </c>
      <c r="AR734" s="356" t="s">
        <v>175</v>
      </c>
      <c r="AS734" s="356" t="s">
        <v>76</v>
      </c>
      <c r="AT734" s="356" t="s">
        <v>955</v>
      </c>
      <c r="AU734" s="356"/>
      <c r="AV734" s="359">
        <v>12</v>
      </c>
      <c r="AW734" s="356" t="s">
        <v>92</v>
      </c>
      <c r="AX734" s="359">
        <v>9</v>
      </c>
      <c r="AY734" s="303">
        <f t="shared" si="404"/>
        <v>15</v>
      </c>
      <c r="AZ734" s="303">
        <f t="shared" si="405"/>
        <v>7</v>
      </c>
      <c r="BA734" s="303" t="str">
        <f t="shared" si="406"/>
        <v>-</v>
      </c>
      <c r="BB734" s="303">
        <f t="shared" si="407"/>
        <v>10</v>
      </c>
      <c r="BC734" s="303">
        <f t="shared" si="408"/>
        <v>33</v>
      </c>
      <c r="BD734" s="303">
        <f t="shared" si="409"/>
        <v>22</v>
      </c>
      <c r="BE734" s="303">
        <f t="shared" si="410"/>
        <v>12</v>
      </c>
      <c r="BF734" s="303">
        <f t="shared" si="411"/>
        <v>13</v>
      </c>
      <c r="BG734" s="303">
        <f t="shared" si="412"/>
        <v>15</v>
      </c>
      <c r="BH734" s="303"/>
      <c r="BI734" s="303">
        <f t="shared" si="413"/>
        <v>12</v>
      </c>
      <c r="BJ734" s="303">
        <f t="shared" si="414"/>
        <v>17</v>
      </c>
      <c r="BK734" s="303">
        <f t="shared" si="415"/>
        <v>54</v>
      </c>
      <c r="BL734" s="303">
        <f t="shared" si="416"/>
        <v>13</v>
      </c>
      <c r="BM734" s="303">
        <f t="shared" si="417"/>
        <v>18</v>
      </c>
      <c r="BN734" s="303">
        <f t="shared" si="418"/>
        <v>10</v>
      </c>
      <c r="CB734" s="307"/>
      <c r="CC734" s="307"/>
      <c r="CD734" s="307"/>
      <c r="CE734" s="307"/>
      <c r="CF734" s="307"/>
      <c r="CG734" s="307"/>
      <c r="CH734" s="307"/>
      <c r="CI734" s="307"/>
      <c r="CJ734" s="307"/>
      <c r="CK734" s="307"/>
      <c r="CL734" s="307"/>
      <c r="CM734" s="307"/>
      <c r="CN734" s="307"/>
      <c r="CO734" s="307"/>
      <c r="CP734" s="307"/>
      <c r="CQ734" s="307"/>
      <c r="CR734" s="307"/>
      <c r="CS734" s="307"/>
      <c r="CT734" s="307"/>
      <c r="CU734" s="307"/>
      <c r="CV734" s="307"/>
      <c r="CW734" s="307"/>
      <c r="CX734" s="307"/>
      <c r="CY734" s="307"/>
      <c r="CZ734" s="307"/>
      <c r="DA734" s="307"/>
      <c r="DB734" s="307"/>
      <c r="DC734" s="307"/>
      <c r="DD734" s="307"/>
      <c r="DE734" s="307"/>
      <c r="DF734" s="307"/>
      <c r="DG734" s="307"/>
      <c r="DH734" s="307"/>
      <c r="DI734" s="390"/>
      <c r="DJ734" s="390"/>
      <c r="DK734" s="307"/>
      <c r="DL734" s="307"/>
      <c r="DM734" s="307"/>
      <c r="DN734" s="307"/>
      <c r="DO734" s="307"/>
      <c r="DP734" s="307"/>
      <c r="DQ734" s="307"/>
      <c r="DR734" s="307"/>
      <c r="DS734" s="307"/>
      <c r="DT734" s="307"/>
      <c r="DU734" s="307"/>
      <c r="DV734" s="307"/>
      <c r="DW734" s="307"/>
      <c r="DX734" s="307"/>
      <c r="DY734" s="307"/>
      <c r="DZ734" s="307"/>
      <c r="EA734" s="307"/>
      <c r="EB734" s="307"/>
      <c r="EC734" s="307"/>
      <c r="ED734" s="307"/>
      <c r="EE734" s="307"/>
      <c r="EF734" s="307"/>
      <c r="EG734" s="307"/>
      <c r="EH734" s="307"/>
      <c r="EI734" s="307"/>
      <c r="EJ734" s="307"/>
      <c r="EK734" s="307"/>
      <c r="EL734" s="307"/>
      <c r="EM734" s="307"/>
      <c r="EN734" s="307"/>
      <c r="EO734" s="307"/>
      <c r="EP734" s="307"/>
      <c r="EQ734" s="307"/>
      <c r="ER734" s="307"/>
      <c r="ES734" s="307"/>
      <c r="ET734" s="307"/>
      <c r="EU734" s="390"/>
      <c r="EV734" s="390"/>
      <c r="EW734" s="307"/>
      <c r="EX734" s="307"/>
      <c r="EY734" s="307"/>
      <c r="EZ734" s="307"/>
      <c r="FA734" s="307"/>
      <c r="FB734" s="307"/>
      <c r="FC734" s="307"/>
      <c r="FD734" s="307"/>
      <c r="FE734" s="307"/>
      <c r="FF734" s="307"/>
      <c r="FG734" s="307"/>
      <c r="FH734" s="307"/>
      <c r="FI734" s="307"/>
      <c r="FJ734" s="307"/>
      <c r="FK734" s="307"/>
      <c r="FL734" s="307"/>
      <c r="FM734" s="307"/>
      <c r="FN734" s="307"/>
      <c r="FO734" s="307"/>
      <c r="FP734" s="307"/>
      <c r="FQ734" s="307"/>
      <c r="FR734" s="307"/>
      <c r="FS734" s="307"/>
      <c r="FT734" s="307"/>
      <c r="FU734" s="307"/>
      <c r="FV734" s="307"/>
      <c r="FW734" s="307"/>
      <c r="FX734" s="307"/>
      <c r="FY734" s="307"/>
      <c r="FZ734" s="307"/>
      <c r="GA734" s="307"/>
      <c r="GB734" s="307"/>
      <c r="GC734" s="307"/>
      <c r="GD734" s="307"/>
      <c r="GE734" s="307"/>
      <c r="GF734" s="307"/>
      <c r="GG734" s="307"/>
      <c r="GH734" s="307"/>
      <c r="GI734" s="307"/>
      <c r="GJ734" s="307"/>
      <c r="GK734" s="307"/>
      <c r="GL734" s="307"/>
      <c r="GM734" s="307"/>
      <c r="GN734" s="307"/>
      <c r="GO734" s="307"/>
      <c r="GP734" s="307"/>
      <c r="GQ734" s="307"/>
      <c r="GR734" s="307"/>
      <c r="GS734" s="307"/>
      <c r="GT734" s="307"/>
      <c r="GU734" s="307"/>
      <c r="GV734" s="307"/>
      <c r="GW734" s="307"/>
      <c r="GX734" s="307"/>
      <c r="GY734" s="307"/>
      <c r="GZ734" s="307"/>
      <c r="HA734" s="307"/>
      <c r="HB734" s="307"/>
      <c r="HC734" s="307"/>
      <c r="HD734" s="307"/>
      <c r="HE734" s="307"/>
      <c r="HF734" s="307"/>
      <c r="HG734" s="307"/>
      <c r="HH734" s="307"/>
      <c r="HI734" s="307"/>
      <c r="HJ734" s="307"/>
      <c r="HK734" s="307"/>
      <c r="HL734" s="307"/>
      <c r="HM734" s="307"/>
      <c r="HN734" s="307"/>
      <c r="HO734" s="307"/>
      <c r="HP734" s="307"/>
      <c r="HQ734" s="307"/>
      <c r="HR734" s="307"/>
      <c r="HS734" s="307"/>
      <c r="HT734" s="307"/>
      <c r="HU734" s="307"/>
      <c r="HV734" s="307"/>
      <c r="HW734" s="307"/>
      <c r="HX734" s="307"/>
      <c r="HY734" s="307"/>
      <c r="HZ734" s="307"/>
      <c r="IA734" s="307"/>
      <c r="IB734" s="307"/>
      <c r="IC734" s="307"/>
      <c r="ID734" s="307"/>
      <c r="IE734" s="307"/>
      <c r="IF734" s="307"/>
      <c r="IG734" s="307"/>
      <c r="IH734" s="307"/>
      <c r="II734" s="307"/>
      <c r="IJ734" s="307"/>
      <c r="IK734" s="307"/>
      <c r="IL734" s="307"/>
      <c r="IM734" s="307"/>
      <c r="IN734" s="307"/>
      <c r="IO734" s="307"/>
      <c r="IP734" s="307"/>
      <c r="IQ734" s="307"/>
      <c r="IR734" s="307"/>
      <c r="IS734" s="307"/>
      <c r="IT734" s="307"/>
      <c r="IU734" s="307"/>
      <c r="IV734" s="307"/>
      <c r="IW734" s="307"/>
      <c r="IX734" s="307"/>
      <c r="IY734" s="307"/>
      <c r="IZ734" s="307"/>
      <c r="JA734" s="307"/>
      <c r="JB734" s="307"/>
      <c r="JC734" s="307"/>
      <c r="JD734" s="307"/>
      <c r="JE734" s="307"/>
      <c r="JF734" s="307"/>
      <c r="JG734" s="307"/>
      <c r="JH734" s="307"/>
      <c r="JI734" s="307"/>
      <c r="JJ734" s="307"/>
      <c r="JK734" s="307"/>
      <c r="JL734" s="307"/>
      <c r="JM734" s="307"/>
      <c r="JN734" s="307"/>
      <c r="JO734" s="307"/>
      <c r="JP734" s="307"/>
      <c r="JQ734" s="307"/>
      <c r="JR734" s="307"/>
      <c r="JS734" s="307"/>
      <c r="JT734" s="307"/>
      <c r="JU734" s="307"/>
      <c r="JV734" s="307"/>
      <c r="JW734" s="307"/>
      <c r="JX734" s="307"/>
      <c r="JY734" s="307"/>
      <c r="JZ734" s="307"/>
      <c r="KA734" s="307"/>
      <c r="KB734" s="307"/>
      <c r="KC734" s="307"/>
      <c r="KD734" s="307"/>
      <c r="KE734" s="307"/>
      <c r="KF734" s="307"/>
      <c r="KG734" s="307"/>
      <c r="KH734" s="307"/>
      <c r="KI734" s="307"/>
      <c r="KJ734" s="307"/>
      <c r="KK734" s="307"/>
      <c r="KL734" s="307"/>
      <c r="KM734" s="307"/>
      <c r="KN734" s="307"/>
      <c r="KO734" s="307"/>
      <c r="KP734" s="307"/>
      <c r="KQ734" s="307"/>
      <c r="KR734" s="307"/>
      <c r="KS734" s="307"/>
      <c r="KT734" s="307"/>
    </row>
    <row r="735" spans="14:306" s="56" customFormat="1" ht="15" customHeight="1">
      <c r="N735" s="303"/>
      <c r="O735" s="311"/>
      <c r="P735" s="311"/>
      <c r="Q735" s="410"/>
      <c r="R735" s="311"/>
      <c r="S735" s="311"/>
      <c r="T735" s="311"/>
      <c r="U735" s="311"/>
      <c r="W735" s="303"/>
      <c r="X735" s="303"/>
      <c r="Y735" s="303"/>
      <c r="Z735" s="303"/>
      <c r="AA735" s="303"/>
      <c r="AB735" s="303"/>
      <c r="AC735" s="303"/>
      <c r="AD735" s="303"/>
      <c r="AE735" s="303"/>
      <c r="AG735" s="354">
        <v>5</v>
      </c>
      <c r="AH735" s="354"/>
      <c r="AI735" s="356" t="s">
        <v>241</v>
      </c>
      <c r="AJ735" s="356" t="s">
        <v>291</v>
      </c>
      <c r="AK735" s="356" t="s">
        <v>0</v>
      </c>
      <c r="AL735" s="356" t="s">
        <v>68</v>
      </c>
      <c r="AM735" s="356" t="s">
        <v>80</v>
      </c>
      <c r="AN735" s="356" t="s">
        <v>84</v>
      </c>
      <c r="AO735" s="359">
        <v>12</v>
      </c>
      <c r="AP735" s="356" t="s">
        <v>85</v>
      </c>
      <c r="AQ735" s="356" t="s">
        <v>76</v>
      </c>
      <c r="AR735" s="356" t="s">
        <v>156</v>
      </c>
      <c r="AS735" s="356" t="s">
        <v>79</v>
      </c>
      <c r="AT735" s="356" t="s">
        <v>295</v>
      </c>
      <c r="AU735" s="356"/>
      <c r="AV735" s="356" t="s">
        <v>85</v>
      </c>
      <c r="AW735" s="359">
        <v>18</v>
      </c>
      <c r="AX735" s="359">
        <v>10</v>
      </c>
      <c r="AY735" s="303">
        <f t="shared" si="404"/>
        <v>20</v>
      </c>
      <c r="AZ735" s="303">
        <f t="shared" si="405"/>
        <v>11</v>
      </c>
      <c r="BA735" s="303">
        <f t="shared" si="406"/>
        <v>12</v>
      </c>
      <c r="BB735" s="303">
        <f t="shared" si="407"/>
        <v>12</v>
      </c>
      <c r="BC735" s="303">
        <f t="shared" si="408"/>
        <v>36</v>
      </c>
      <c r="BD735" s="303">
        <f t="shared" si="409"/>
        <v>25</v>
      </c>
      <c r="BE735" s="303">
        <f t="shared" si="410"/>
        <v>13</v>
      </c>
      <c r="BF735" s="303">
        <f t="shared" si="411"/>
        <v>15</v>
      </c>
      <c r="BG735" s="303">
        <f t="shared" si="412"/>
        <v>17</v>
      </c>
      <c r="BH735" s="303"/>
      <c r="BI735" s="303">
        <f t="shared" si="413"/>
        <v>14</v>
      </c>
      <c r="BJ735" s="303">
        <f t="shared" si="414"/>
        <v>19</v>
      </c>
      <c r="BK735" s="303">
        <f t="shared" si="415"/>
        <v>61</v>
      </c>
      <c r="BL735" s="303">
        <f t="shared" si="416"/>
        <v>15</v>
      </c>
      <c r="BM735" s="303">
        <f t="shared" si="417"/>
        <v>19</v>
      </c>
      <c r="BN735" s="303">
        <f t="shared" si="418"/>
        <v>11</v>
      </c>
      <c r="CB735" s="307"/>
      <c r="CC735" s="307"/>
      <c r="CD735" s="307"/>
      <c r="CE735" s="307"/>
      <c r="CF735" s="307"/>
      <c r="CG735" s="307"/>
      <c r="CH735" s="307"/>
      <c r="CI735" s="307"/>
      <c r="CJ735" s="307"/>
      <c r="CK735" s="307"/>
      <c r="CL735" s="307"/>
      <c r="CM735" s="307"/>
      <c r="CN735" s="307"/>
      <c r="CO735" s="307"/>
      <c r="CP735" s="307"/>
      <c r="CQ735" s="307"/>
      <c r="CR735" s="307"/>
      <c r="CS735" s="307"/>
      <c r="CT735" s="307"/>
      <c r="CU735" s="307"/>
      <c r="CV735" s="307"/>
      <c r="CW735" s="307"/>
      <c r="CX735" s="307"/>
      <c r="CY735" s="307"/>
      <c r="CZ735" s="307"/>
      <c r="DA735" s="307"/>
      <c r="DB735" s="307"/>
      <c r="DC735" s="307"/>
      <c r="DD735" s="307"/>
      <c r="DE735" s="307"/>
      <c r="DF735" s="307"/>
      <c r="DG735" s="307"/>
      <c r="DH735" s="307"/>
      <c r="DI735" s="390"/>
      <c r="DJ735" s="390"/>
      <c r="DK735" s="307"/>
      <c r="DL735" s="307"/>
      <c r="DM735" s="307"/>
      <c r="DN735" s="307"/>
      <c r="DO735" s="307"/>
      <c r="DP735" s="307"/>
      <c r="DQ735" s="307"/>
      <c r="DR735" s="307"/>
      <c r="DS735" s="307"/>
      <c r="DT735" s="307"/>
      <c r="DU735" s="307"/>
      <c r="DV735" s="307"/>
      <c r="DW735" s="307"/>
      <c r="DX735" s="307"/>
      <c r="DY735" s="307"/>
      <c r="DZ735" s="307"/>
      <c r="EA735" s="307"/>
      <c r="EB735" s="307"/>
      <c r="EC735" s="307"/>
      <c r="ED735" s="307"/>
      <c r="EE735" s="307"/>
      <c r="EF735" s="307"/>
      <c r="EG735" s="307"/>
      <c r="EH735" s="307"/>
      <c r="EI735" s="307"/>
      <c r="EJ735" s="307"/>
      <c r="EK735" s="307"/>
      <c r="EL735" s="307"/>
      <c r="EM735" s="307"/>
      <c r="EN735" s="307"/>
      <c r="EO735" s="307"/>
      <c r="EP735" s="307"/>
      <c r="EQ735" s="307"/>
      <c r="ER735" s="307"/>
      <c r="ES735" s="307"/>
      <c r="ET735" s="307"/>
      <c r="EU735" s="390"/>
      <c r="EV735" s="390"/>
      <c r="EW735" s="307"/>
      <c r="EX735" s="307"/>
      <c r="EY735" s="307"/>
      <c r="EZ735" s="307"/>
      <c r="FA735" s="307"/>
      <c r="FB735" s="307"/>
      <c r="FC735" s="307"/>
      <c r="FD735" s="307"/>
      <c r="FE735" s="307"/>
      <c r="FF735" s="307"/>
      <c r="FG735" s="307"/>
      <c r="FH735" s="307"/>
      <c r="FI735" s="307"/>
      <c r="FJ735" s="307"/>
      <c r="FK735" s="307"/>
      <c r="FL735" s="307"/>
      <c r="FM735" s="307"/>
      <c r="FN735" s="307"/>
      <c r="FO735" s="307"/>
      <c r="FP735" s="307"/>
      <c r="FQ735" s="307"/>
      <c r="FR735" s="307"/>
      <c r="FS735" s="307"/>
      <c r="FT735" s="307"/>
      <c r="FU735" s="307"/>
      <c r="FV735" s="307"/>
      <c r="FW735" s="307"/>
      <c r="FX735" s="307"/>
      <c r="FY735" s="307"/>
      <c r="FZ735" s="307"/>
      <c r="GA735" s="307"/>
      <c r="GB735" s="307"/>
      <c r="GC735" s="307"/>
      <c r="GD735" s="307"/>
      <c r="GE735" s="307"/>
      <c r="GF735" s="307"/>
      <c r="GG735" s="307"/>
      <c r="GH735" s="307"/>
      <c r="GI735" s="307"/>
      <c r="GJ735" s="307"/>
      <c r="GK735" s="307"/>
      <c r="GL735" s="307"/>
      <c r="GM735" s="307"/>
      <c r="GN735" s="307"/>
      <c r="GO735" s="307"/>
      <c r="GP735" s="307"/>
      <c r="GQ735" s="307"/>
      <c r="GR735" s="307"/>
      <c r="GS735" s="307"/>
      <c r="GT735" s="307"/>
      <c r="GU735" s="307"/>
      <c r="GV735" s="307"/>
      <c r="GW735" s="307"/>
      <c r="GX735" s="307"/>
      <c r="GY735" s="307"/>
      <c r="GZ735" s="307"/>
      <c r="HA735" s="307"/>
      <c r="HB735" s="307"/>
      <c r="HC735" s="307"/>
      <c r="HD735" s="307"/>
      <c r="HE735" s="307"/>
      <c r="HF735" s="307"/>
      <c r="HG735" s="307"/>
      <c r="HH735" s="307"/>
      <c r="HI735" s="307"/>
      <c r="HJ735" s="307"/>
      <c r="HK735" s="307"/>
      <c r="HL735" s="307"/>
      <c r="HM735" s="307"/>
      <c r="HN735" s="307"/>
      <c r="HO735" s="307"/>
      <c r="HP735" s="307"/>
      <c r="HQ735" s="307"/>
      <c r="HR735" s="307"/>
      <c r="HS735" s="307"/>
      <c r="HT735" s="307"/>
      <c r="HU735" s="307"/>
      <c r="HV735" s="307"/>
      <c r="HW735" s="307"/>
      <c r="HX735" s="307"/>
      <c r="HY735" s="307"/>
      <c r="HZ735" s="307"/>
      <c r="IA735" s="307"/>
      <c r="IB735" s="307"/>
      <c r="IC735" s="307"/>
      <c r="ID735" s="307"/>
      <c r="IE735" s="307"/>
      <c r="IF735" s="307"/>
      <c r="IG735" s="307"/>
      <c r="IH735" s="307"/>
      <c r="II735" s="307"/>
      <c r="IJ735" s="307"/>
      <c r="IK735" s="307"/>
      <c r="IL735" s="307"/>
      <c r="IM735" s="307"/>
      <c r="IN735" s="307"/>
      <c r="IO735" s="307"/>
      <c r="IP735" s="307"/>
      <c r="IQ735" s="307"/>
      <c r="IR735" s="307"/>
      <c r="IS735" s="307"/>
      <c r="IT735" s="307"/>
      <c r="IU735" s="307"/>
      <c r="IV735" s="307"/>
      <c r="IW735" s="307"/>
      <c r="IX735" s="307"/>
      <c r="IY735" s="307"/>
      <c r="IZ735" s="307"/>
      <c r="JA735" s="307"/>
      <c r="JB735" s="307"/>
      <c r="JC735" s="307"/>
      <c r="JD735" s="307"/>
      <c r="JE735" s="307"/>
      <c r="JF735" s="307"/>
      <c r="JG735" s="307"/>
      <c r="JH735" s="307"/>
      <c r="JI735" s="307"/>
      <c r="JJ735" s="307"/>
      <c r="JK735" s="307"/>
      <c r="JL735" s="307"/>
      <c r="JM735" s="307"/>
      <c r="JN735" s="307"/>
      <c r="JO735" s="307"/>
      <c r="JP735" s="307"/>
      <c r="JQ735" s="307"/>
      <c r="JR735" s="307"/>
      <c r="JS735" s="307"/>
      <c r="JT735" s="307"/>
      <c r="JU735" s="307"/>
      <c r="JV735" s="307"/>
      <c r="JW735" s="307"/>
      <c r="JX735" s="307"/>
      <c r="JY735" s="307"/>
      <c r="JZ735" s="307"/>
      <c r="KA735" s="307"/>
      <c r="KB735" s="307"/>
      <c r="KC735" s="307"/>
      <c r="KD735" s="307"/>
      <c r="KE735" s="307"/>
      <c r="KF735" s="307"/>
      <c r="KG735" s="307"/>
      <c r="KH735" s="307"/>
      <c r="KI735" s="307"/>
      <c r="KJ735" s="307"/>
      <c r="KK735" s="307"/>
      <c r="KL735" s="307"/>
      <c r="KM735" s="307"/>
      <c r="KN735" s="307"/>
      <c r="KO735" s="307"/>
      <c r="KP735" s="307"/>
      <c r="KQ735" s="307"/>
      <c r="KR735" s="307"/>
      <c r="KS735" s="307"/>
      <c r="KT735" s="307"/>
    </row>
    <row r="736" spans="14:306" s="56" customFormat="1" ht="15" customHeight="1">
      <c r="N736" s="303"/>
      <c r="O736" s="311"/>
      <c r="P736" s="311"/>
      <c r="Q736" s="410"/>
      <c r="R736" s="311"/>
      <c r="S736" s="311"/>
      <c r="T736" s="311"/>
      <c r="U736" s="311"/>
      <c r="W736" s="303"/>
      <c r="X736" s="303"/>
      <c r="Y736" s="303"/>
      <c r="Z736" s="303"/>
      <c r="AA736" s="303"/>
      <c r="AB736" s="303"/>
      <c r="AC736" s="303"/>
      <c r="AD736" s="303"/>
      <c r="AE736" s="303"/>
      <c r="AG736" s="354">
        <v>6</v>
      </c>
      <c r="AH736" s="354"/>
      <c r="AI736" s="356" t="s">
        <v>597</v>
      </c>
      <c r="AJ736" s="356" t="s">
        <v>62</v>
      </c>
      <c r="AK736" s="359">
        <v>12</v>
      </c>
      <c r="AL736" s="359">
        <v>12</v>
      </c>
      <c r="AM736" s="356" t="s">
        <v>83</v>
      </c>
      <c r="AN736" s="356" t="s">
        <v>126</v>
      </c>
      <c r="AO736" s="356" t="s">
        <v>85</v>
      </c>
      <c r="AP736" s="356" t="s">
        <v>76</v>
      </c>
      <c r="AQ736" s="356" t="s">
        <v>79</v>
      </c>
      <c r="AR736" s="356" t="s">
        <v>75</v>
      </c>
      <c r="AS736" s="356" t="s">
        <v>82</v>
      </c>
      <c r="AT736" s="356" t="s">
        <v>337</v>
      </c>
      <c r="AU736" s="356"/>
      <c r="AV736" s="359">
        <v>15</v>
      </c>
      <c r="AW736" s="356" t="s">
        <v>82</v>
      </c>
      <c r="AX736" s="359">
        <v>11</v>
      </c>
      <c r="AY736" s="303">
        <f t="shared" si="404"/>
        <v>25</v>
      </c>
      <c r="AZ736" s="303">
        <f t="shared" si="405"/>
        <v>15</v>
      </c>
      <c r="BA736" s="303">
        <f t="shared" si="406"/>
        <v>13</v>
      </c>
      <c r="BB736" s="303">
        <f t="shared" si="407"/>
        <v>13</v>
      </c>
      <c r="BC736" s="303">
        <f t="shared" si="408"/>
        <v>40</v>
      </c>
      <c r="BD736" s="303">
        <f t="shared" si="409"/>
        <v>27</v>
      </c>
      <c r="BE736" s="303">
        <f t="shared" si="410"/>
        <v>15</v>
      </c>
      <c r="BF736" s="303">
        <f t="shared" si="411"/>
        <v>17</v>
      </c>
      <c r="BG736" s="303">
        <f t="shared" si="412"/>
        <v>19</v>
      </c>
      <c r="BH736" s="303"/>
      <c r="BI736" s="303">
        <f t="shared" si="413"/>
        <v>17</v>
      </c>
      <c r="BJ736" s="303">
        <f t="shared" si="414"/>
        <v>21</v>
      </c>
      <c r="BK736" s="303">
        <f t="shared" si="415"/>
        <v>68</v>
      </c>
      <c r="BL736" s="303">
        <f t="shared" si="416"/>
        <v>16</v>
      </c>
      <c r="BM736" s="303">
        <f t="shared" si="417"/>
        <v>21</v>
      </c>
      <c r="BN736" s="303">
        <f t="shared" si="418"/>
        <v>12</v>
      </c>
      <c r="CB736" s="307"/>
      <c r="CC736" s="307"/>
      <c r="CD736" s="307"/>
      <c r="CE736" s="307"/>
      <c r="CF736" s="307"/>
      <c r="CG736" s="307"/>
      <c r="CH736" s="307"/>
      <c r="CI736" s="307"/>
      <c r="CJ736" s="307"/>
      <c r="CK736" s="307"/>
      <c r="CL736" s="307"/>
      <c r="CM736" s="307"/>
      <c r="CN736" s="307"/>
      <c r="CO736" s="307"/>
      <c r="CP736" s="307"/>
      <c r="CQ736" s="307"/>
      <c r="CR736" s="307"/>
      <c r="CS736" s="307"/>
      <c r="CT736" s="307"/>
      <c r="CU736" s="307"/>
      <c r="CV736" s="307"/>
      <c r="CW736" s="307"/>
      <c r="CX736" s="307"/>
      <c r="CY736" s="307"/>
      <c r="CZ736" s="307"/>
      <c r="DA736" s="307"/>
      <c r="DB736" s="307"/>
      <c r="DC736" s="307"/>
      <c r="DD736" s="307"/>
      <c r="DE736" s="307"/>
      <c r="DF736" s="307"/>
      <c r="DG736" s="307"/>
      <c r="DH736" s="307"/>
      <c r="DI736" s="390"/>
      <c r="DJ736" s="390"/>
      <c r="DK736" s="307"/>
      <c r="DL736" s="307"/>
      <c r="DM736" s="307"/>
      <c r="DN736" s="307"/>
      <c r="DO736" s="307"/>
      <c r="DP736" s="307"/>
      <c r="DQ736" s="307"/>
      <c r="DR736" s="307"/>
      <c r="DS736" s="307"/>
      <c r="DT736" s="307"/>
      <c r="DU736" s="307"/>
      <c r="DV736" s="307"/>
      <c r="DW736" s="307"/>
      <c r="DX736" s="307"/>
      <c r="DY736" s="307"/>
      <c r="DZ736" s="307"/>
      <c r="EA736" s="307"/>
      <c r="EB736" s="307"/>
      <c r="EC736" s="307"/>
      <c r="ED736" s="307"/>
      <c r="EE736" s="307"/>
      <c r="EF736" s="307"/>
      <c r="EG736" s="307"/>
      <c r="EH736" s="307"/>
      <c r="EI736" s="307"/>
      <c r="EJ736" s="307"/>
      <c r="EK736" s="307"/>
      <c r="EL736" s="307"/>
      <c r="EM736" s="307"/>
      <c r="EN736" s="307"/>
      <c r="EO736" s="307"/>
      <c r="EP736" s="307"/>
      <c r="EQ736" s="307"/>
      <c r="ER736" s="307"/>
      <c r="ES736" s="307"/>
      <c r="ET736" s="307"/>
      <c r="EU736" s="390"/>
      <c r="EV736" s="390"/>
      <c r="EW736" s="307"/>
      <c r="EX736" s="307"/>
      <c r="EY736" s="307"/>
      <c r="EZ736" s="307"/>
      <c r="FA736" s="307"/>
      <c r="FB736" s="307"/>
      <c r="FC736" s="307"/>
      <c r="FD736" s="307"/>
      <c r="FE736" s="307"/>
      <c r="FF736" s="307"/>
      <c r="FG736" s="307"/>
      <c r="FH736" s="307"/>
      <c r="FI736" s="307"/>
      <c r="FJ736" s="307"/>
      <c r="FK736" s="307"/>
      <c r="FL736" s="307"/>
      <c r="FM736" s="307"/>
      <c r="FN736" s="307"/>
      <c r="FO736" s="307"/>
      <c r="FP736" s="307"/>
      <c r="FQ736" s="307"/>
      <c r="FR736" s="307"/>
      <c r="FS736" s="307"/>
      <c r="FT736" s="307"/>
      <c r="FU736" s="307"/>
      <c r="FV736" s="307"/>
      <c r="FW736" s="307"/>
      <c r="FX736" s="307"/>
      <c r="FY736" s="307"/>
      <c r="FZ736" s="307"/>
      <c r="GA736" s="307"/>
      <c r="GB736" s="307"/>
      <c r="GC736" s="307"/>
      <c r="GD736" s="307"/>
      <c r="GE736" s="307"/>
      <c r="GF736" s="307"/>
      <c r="GG736" s="307"/>
      <c r="GH736" s="307"/>
      <c r="GI736" s="307"/>
      <c r="GJ736" s="307"/>
      <c r="GK736" s="307"/>
      <c r="GL736" s="307"/>
      <c r="GM736" s="307"/>
      <c r="GN736" s="307"/>
      <c r="GO736" s="307"/>
      <c r="GP736" s="307"/>
      <c r="GQ736" s="307"/>
      <c r="GR736" s="307"/>
      <c r="GS736" s="307"/>
      <c r="GT736" s="307"/>
      <c r="GU736" s="307"/>
      <c r="GV736" s="307"/>
      <c r="GW736" s="307"/>
      <c r="GX736" s="307"/>
      <c r="GY736" s="307"/>
      <c r="GZ736" s="307"/>
      <c r="HA736" s="307"/>
      <c r="HB736" s="307"/>
      <c r="HC736" s="307"/>
      <c r="HD736" s="307"/>
      <c r="HE736" s="307"/>
      <c r="HF736" s="307"/>
      <c r="HG736" s="307"/>
      <c r="HH736" s="307"/>
      <c r="HI736" s="307"/>
      <c r="HJ736" s="307"/>
      <c r="HK736" s="307"/>
      <c r="HL736" s="307"/>
      <c r="HM736" s="307"/>
      <c r="HN736" s="307"/>
      <c r="HO736" s="307"/>
      <c r="HP736" s="307"/>
      <c r="HQ736" s="307"/>
      <c r="HR736" s="307"/>
      <c r="HS736" s="307"/>
      <c r="HT736" s="307"/>
      <c r="HU736" s="307"/>
      <c r="HV736" s="307"/>
      <c r="HW736" s="307"/>
      <c r="HX736" s="307"/>
      <c r="HY736" s="307"/>
      <c r="HZ736" s="307"/>
      <c r="IA736" s="307"/>
      <c r="IB736" s="307"/>
      <c r="IC736" s="307"/>
      <c r="ID736" s="307"/>
      <c r="IE736" s="307"/>
      <c r="IF736" s="307"/>
      <c r="IG736" s="307"/>
      <c r="IH736" s="307"/>
      <c r="II736" s="307"/>
      <c r="IJ736" s="307"/>
      <c r="IK736" s="307"/>
      <c r="IL736" s="307"/>
      <c r="IM736" s="307"/>
      <c r="IN736" s="307"/>
      <c r="IO736" s="307"/>
      <c r="IP736" s="307"/>
      <c r="IQ736" s="307"/>
      <c r="IR736" s="307"/>
      <c r="IS736" s="307"/>
      <c r="IT736" s="307"/>
      <c r="IU736" s="307"/>
      <c r="IV736" s="307"/>
      <c r="IW736" s="307"/>
      <c r="IX736" s="307"/>
      <c r="IY736" s="307"/>
      <c r="IZ736" s="307"/>
      <c r="JA736" s="307"/>
      <c r="JB736" s="307"/>
      <c r="JC736" s="307"/>
      <c r="JD736" s="307"/>
      <c r="JE736" s="307"/>
      <c r="JF736" s="307"/>
      <c r="JG736" s="307"/>
      <c r="JH736" s="307"/>
      <c r="JI736" s="307"/>
      <c r="JJ736" s="307"/>
      <c r="JK736" s="307"/>
      <c r="JL736" s="307"/>
      <c r="JM736" s="307"/>
      <c r="JN736" s="307"/>
      <c r="JO736" s="307"/>
      <c r="JP736" s="307"/>
      <c r="JQ736" s="307"/>
      <c r="JR736" s="307"/>
      <c r="JS736" s="307"/>
      <c r="JT736" s="307"/>
      <c r="JU736" s="307"/>
      <c r="JV736" s="307"/>
      <c r="JW736" s="307"/>
      <c r="JX736" s="307"/>
      <c r="JY736" s="307"/>
      <c r="JZ736" s="307"/>
      <c r="KA736" s="307"/>
      <c r="KB736" s="307"/>
      <c r="KC736" s="307"/>
      <c r="KD736" s="307"/>
      <c r="KE736" s="307"/>
      <c r="KF736" s="307"/>
      <c r="KG736" s="307"/>
      <c r="KH736" s="307"/>
      <c r="KI736" s="307"/>
      <c r="KJ736" s="307"/>
      <c r="KK736" s="307"/>
      <c r="KL736" s="307"/>
      <c r="KM736" s="307"/>
      <c r="KN736" s="307"/>
      <c r="KO736" s="307"/>
      <c r="KP736" s="307"/>
      <c r="KQ736" s="307"/>
      <c r="KR736" s="307"/>
      <c r="KS736" s="307"/>
      <c r="KT736" s="307"/>
    </row>
    <row r="737" spans="14:306" s="56" customFormat="1" ht="15" customHeight="1">
      <c r="N737" s="303"/>
      <c r="O737" s="311"/>
      <c r="P737" s="311"/>
      <c r="Q737" s="410"/>
      <c r="R737" s="311"/>
      <c r="S737" s="311"/>
      <c r="T737" s="311"/>
      <c r="U737" s="311"/>
      <c r="W737" s="303"/>
      <c r="X737" s="303"/>
      <c r="Y737" s="303"/>
      <c r="Z737" s="303"/>
      <c r="AA737" s="303"/>
      <c r="AB737" s="303"/>
      <c r="AC737" s="303"/>
      <c r="AD737" s="303"/>
      <c r="AE737" s="303"/>
      <c r="AG737" s="354">
        <v>7</v>
      </c>
      <c r="AH737" s="354"/>
      <c r="AI737" s="356" t="s">
        <v>668</v>
      </c>
      <c r="AJ737" s="356" t="s">
        <v>65</v>
      </c>
      <c r="AK737" s="359">
        <v>13</v>
      </c>
      <c r="AL737" s="356" t="s">
        <v>85</v>
      </c>
      <c r="AM737" s="356" t="s">
        <v>191</v>
      </c>
      <c r="AN737" s="356" t="s">
        <v>129</v>
      </c>
      <c r="AO737" s="359">
        <v>15</v>
      </c>
      <c r="AP737" s="356" t="s">
        <v>79</v>
      </c>
      <c r="AQ737" s="356" t="s">
        <v>82</v>
      </c>
      <c r="AR737" s="356" t="s">
        <v>78</v>
      </c>
      <c r="AS737" s="356" t="s">
        <v>138</v>
      </c>
      <c r="AT737" s="356" t="s">
        <v>956</v>
      </c>
      <c r="AU737" s="356"/>
      <c r="AV737" s="359">
        <v>16</v>
      </c>
      <c r="AW737" s="359">
        <v>21</v>
      </c>
      <c r="AX737" s="359">
        <v>12</v>
      </c>
      <c r="AY737" s="303">
        <f t="shared" si="404"/>
        <v>30</v>
      </c>
      <c r="AZ737" s="303">
        <f t="shared" si="405"/>
        <v>18</v>
      </c>
      <c r="BA737" s="303">
        <f t="shared" si="406"/>
        <v>14</v>
      </c>
      <c r="BB737" s="303">
        <f t="shared" si="407"/>
        <v>15</v>
      </c>
      <c r="BC737" s="303">
        <f t="shared" si="408"/>
        <v>44</v>
      </c>
      <c r="BD737" s="303">
        <f t="shared" si="409"/>
        <v>30</v>
      </c>
      <c r="BE737" s="303">
        <f t="shared" si="410"/>
        <v>16</v>
      </c>
      <c r="BF737" s="303">
        <f t="shared" si="411"/>
        <v>19</v>
      </c>
      <c r="BG737" s="303">
        <f t="shared" si="412"/>
        <v>21</v>
      </c>
      <c r="BH737" s="303"/>
      <c r="BI737" s="303">
        <f t="shared" si="413"/>
        <v>20</v>
      </c>
      <c r="BJ737" s="303">
        <f t="shared" si="414"/>
        <v>23</v>
      </c>
      <c r="BK737" s="303">
        <f t="shared" si="415"/>
        <v>76</v>
      </c>
      <c r="BL737" s="303">
        <f t="shared" si="416"/>
        <v>17</v>
      </c>
      <c r="BM737" s="303">
        <f t="shared" si="417"/>
        <v>22</v>
      </c>
      <c r="BN737" s="303">
        <f t="shared" si="418"/>
        <v>13</v>
      </c>
      <c r="CB737" s="307"/>
      <c r="CC737" s="307"/>
      <c r="CD737" s="307"/>
      <c r="CE737" s="307"/>
      <c r="CF737" s="307"/>
      <c r="CG737" s="307"/>
      <c r="CH737" s="307"/>
      <c r="CI737" s="307"/>
      <c r="CJ737" s="307"/>
      <c r="CK737" s="307"/>
      <c r="CL737" s="307"/>
      <c r="CM737" s="307"/>
      <c r="CN737" s="307"/>
      <c r="CO737" s="307"/>
      <c r="CP737" s="307"/>
      <c r="CQ737" s="307"/>
      <c r="CR737" s="307"/>
      <c r="CS737" s="307"/>
      <c r="CT737" s="307"/>
      <c r="CU737" s="307"/>
      <c r="CV737" s="307"/>
      <c r="CW737" s="307"/>
      <c r="CX737" s="307"/>
      <c r="CY737" s="307"/>
      <c r="CZ737" s="307"/>
      <c r="DA737" s="307"/>
      <c r="DB737" s="307"/>
      <c r="DC737" s="307"/>
      <c r="DD737" s="307"/>
      <c r="DE737" s="307"/>
      <c r="DF737" s="307"/>
      <c r="DG737" s="307"/>
      <c r="DH737" s="307"/>
      <c r="DI737" s="390"/>
      <c r="DJ737" s="390"/>
      <c r="DK737" s="307"/>
      <c r="DL737" s="307"/>
      <c r="DM737" s="307"/>
      <c r="DN737" s="307"/>
      <c r="DO737" s="307"/>
      <c r="DP737" s="307"/>
      <c r="DQ737" s="307"/>
      <c r="DR737" s="307"/>
      <c r="DS737" s="307"/>
      <c r="DT737" s="307"/>
      <c r="DU737" s="307"/>
      <c r="DV737" s="307"/>
      <c r="DW737" s="307"/>
      <c r="DX737" s="307"/>
      <c r="DY737" s="307"/>
      <c r="DZ737" s="307"/>
      <c r="EA737" s="307"/>
      <c r="EB737" s="307"/>
      <c r="EC737" s="307"/>
      <c r="ED737" s="307"/>
      <c r="EE737" s="307"/>
      <c r="EF737" s="307"/>
      <c r="EG737" s="307"/>
      <c r="EH737" s="307"/>
      <c r="EI737" s="307"/>
      <c r="EJ737" s="307"/>
      <c r="EK737" s="307"/>
      <c r="EL737" s="307"/>
      <c r="EM737" s="307"/>
      <c r="EN737" s="307"/>
      <c r="EO737" s="307"/>
      <c r="EP737" s="307"/>
      <c r="EQ737" s="307"/>
      <c r="ER737" s="307"/>
      <c r="ES737" s="307"/>
      <c r="ET737" s="307"/>
      <c r="EU737" s="390"/>
      <c r="EV737" s="390"/>
      <c r="EW737" s="307"/>
      <c r="EX737" s="307"/>
      <c r="EY737" s="307"/>
      <c r="EZ737" s="307"/>
      <c r="FA737" s="307"/>
      <c r="FB737" s="307"/>
      <c r="FC737" s="307"/>
      <c r="FD737" s="307"/>
      <c r="FE737" s="307"/>
      <c r="FF737" s="307"/>
      <c r="FG737" s="307"/>
      <c r="FH737" s="307"/>
      <c r="FI737" s="307"/>
      <c r="FJ737" s="307"/>
      <c r="FK737" s="307"/>
      <c r="FL737" s="307"/>
      <c r="FM737" s="307"/>
      <c r="FN737" s="307"/>
      <c r="FO737" s="307"/>
      <c r="FP737" s="307"/>
      <c r="FQ737" s="307"/>
      <c r="FR737" s="307"/>
      <c r="FS737" s="307"/>
      <c r="FT737" s="307"/>
      <c r="FU737" s="307"/>
      <c r="FV737" s="307"/>
      <c r="FW737" s="307"/>
      <c r="FX737" s="307"/>
      <c r="FY737" s="307"/>
      <c r="FZ737" s="307"/>
      <c r="GA737" s="307"/>
      <c r="GB737" s="307"/>
      <c r="GC737" s="307"/>
      <c r="GD737" s="307"/>
      <c r="GE737" s="307"/>
      <c r="GF737" s="307"/>
      <c r="GG737" s="307"/>
      <c r="GH737" s="307"/>
      <c r="GI737" s="307"/>
      <c r="GJ737" s="307"/>
      <c r="GK737" s="307"/>
      <c r="GL737" s="307"/>
      <c r="GM737" s="307"/>
      <c r="GN737" s="307"/>
      <c r="GO737" s="307"/>
      <c r="GP737" s="307"/>
      <c r="GQ737" s="307"/>
      <c r="GR737" s="307"/>
      <c r="GS737" s="307"/>
      <c r="GT737" s="307"/>
      <c r="GU737" s="307"/>
      <c r="GV737" s="307"/>
      <c r="GW737" s="307"/>
      <c r="GX737" s="307"/>
      <c r="GY737" s="307"/>
      <c r="GZ737" s="307"/>
      <c r="HA737" s="307"/>
      <c r="HB737" s="307"/>
      <c r="HC737" s="307"/>
      <c r="HD737" s="307"/>
      <c r="HE737" s="307"/>
      <c r="HF737" s="307"/>
      <c r="HG737" s="307"/>
      <c r="HH737" s="307"/>
      <c r="HI737" s="307"/>
      <c r="HJ737" s="307"/>
      <c r="HK737" s="307"/>
      <c r="HL737" s="307"/>
      <c r="HM737" s="307"/>
      <c r="HN737" s="307"/>
      <c r="HO737" s="307"/>
      <c r="HP737" s="307"/>
      <c r="HQ737" s="307"/>
      <c r="HR737" s="307"/>
      <c r="HS737" s="307"/>
      <c r="HT737" s="307"/>
      <c r="HU737" s="307"/>
      <c r="HV737" s="307"/>
      <c r="HW737" s="307"/>
      <c r="HX737" s="307"/>
      <c r="HY737" s="307"/>
      <c r="HZ737" s="307"/>
      <c r="IA737" s="307"/>
      <c r="IB737" s="307"/>
      <c r="IC737" s="307"/>
      <c r="ID737" s="307"/>
      <c r="IE737" s="307"/>
      <c r="IF737" s="307"/>
      <c r="IG737" s="307"/>
      <c r="IH737" s="307"/>
      <c r="II737" s="307"/>
      <c r="IJ737" s="307"/>
      <c r="IK737" s="307"/>
      <c r="IL737" s="307"/>
      <c r="IM737" s="307"/>
      <c r="IN737" s="307"/>
      <c r="IO737" s="307"/>
      <c r="IP737" s="307"/>
      <c r="IQ737" s="307"/>
      <c r="IR737" s="307"/>
      <c r="IS737" s="307"/>
      <c r="IT737" s="307"/>
      <c r="IU737" s="307"/>
      <c r="IV737" s="307"/>
      <c r="IW737" s="307"/>
      <c r="IX737" s="307"/>
      <c r="IY737" s="307"/>
      <c r="IZ737" s="307"/>
      <c r="JA737" s="307"/>
      <c r="JB737" s="307"/>
      <c r="JC737" s="307"/>
      <c r="JD737" s="307"/>
      <c r="JE737" s="307"/>
      <c r="JF737" s="307"/>
      <c r="JG737" s="307"/>
      <c r="JH737" s="307"/>
      <c r="JI737" s="307"/>
      <c r="JJ737" s="307"/>
      <c r="JK737" s="307"/>
      <c r="JL737" s="307"/>
      <c r="JM737" s="307"/>
      <c r="JN737" s="307"/>
      <c r="JO737" s="307"/>
      <c r="JP737" s="307"/>
      <c r="JQ737" s="307"/>
      <c r="JR737" s="307"/>
      <c r="JS737" s="307"/>
      <c r="JT737" s="307"/>
      <c r="JU737" s="307"/>
      <c r="JV737" s="307"/>
      <c r="JW737" s="307"/>
      <c r="JX737" s="307"/>
      <c r="JY737" s="307"/>
      <c r="JZ737" s="307"/>
      <c r="KA737" s="307"/>
      <c r="KB737" s="307"/>
      <c r="KC737" s="307"/>
      <c r="KD737" s="307"/>
      <c r="KE737" s="307"/>
      <c r="KF737" s="307"/>
      <c r="KG737" s="307"/>
      <c r="KH737" s="307"/>
      <c r="KI737" s="307"/>
      <c r="KJ737" s="307"/>
      <c r="KK737" s="307"/>
      <c r="KL737" s="307"/>
      <c r="KM737" s="307"/>
      <c r="KN737" s="307"/>
      <c r="KO737" s="307"/>
      <c r="KP737" s="307"/>
      <c r="KQ737" s="307"/>
      <c r="KR737" s="307"/>
      <c r="KS737" s="307"/>
      <c r="KT737" s="307"/>
    </row>
    <row r="738" spans="14:306" s="56" customFormat="1" ht="15" customHeight="1">
      <c r="N738" s="303"/>
      <c r="O738" s="311"/>
      <c r="P738" s="311"/>
      <c r="Q738" s="410"/>
      <c r="R738" s="311"/>
      <c r="S738" s="311"/>
      <c r="T738" s="311"/>
      <c r="U738" s="311"/>
      <c r="W738" s="303"/>
      <c r="X738" s="303"/>
      <c r="Y738" s="303"/>
      <c r="Z738" s="303"/>
      <c r="AA738" s="303"/>
      <c r="AB738" s="303"/>
      <c r="AC738" s="303"/>
      <c r="AD738" s="303"/>
      <c r="AE738" s="303"/>
      <c r="AG738" s="354">
        <v>8</v>
      </c>
      <c r="AH738" s="354"/>
      <c r="AI738" s="356" t="s">
        <v>290</v>
      </c>
      <c r="AJ738" s="356" t="s">
        <v>160</v>
      </c>
      <c r="AK738" s="359">
        <v>14</v>
      </c>
      <c r="AL738" s="359">
        <v>15</v>
      </c>
      <c r="AM738" s="356" t="s">
        <v>194</v>
      </c>
      <c r="AN738" s="356" t="s">
        <v>134</v>
      </c>
      <c r="AO738" s="359">
        <v>16</v>
      </c>
      <c r="AP738" s="356" t="s">
        <v>82</v>
      </c>
      <c r="AQ738" s="356" t="s">
        <v>138</v>
      </c>
      <c r="AR738" s="356" t="s">
        <v>167</v>
      </c>
      <c r="AS738" s="356" t="s">
        <v>140</v>
      </c>
      <c r="AT738" s="356" t="s">
        <v>299</v>
      </c>
      <c r="AU738" s="356"/>
      <c r="AV738" s="359">
        <v>17</v>
      </c>
      <c r="AW738" s="356" t="s">
        <v>164</v>
      </c>
      <c r="AX738" s="359">
        <v>13</v>
      </c>
      <c r="AY738" s="303">
        <f t="shared" si="404"/>
        <v>34</v>
      </c>
      <c r="AZ738" s="303">
        <f t="shared" si="405"/>
        <v>21</v>
      </c>
      <c r="BA738" s="303">
        <f t="shared" si="406"/>
        <v>15</v>
      </c>
      <c r="BB738" s="303">
        <f t="shared" si="407"/>
        <v>16</v>
      </c>
      <c r="BC738" s="303">
        <f t="shared" si="408"/>
        <v>48</v>
      </c>
      <c r="BD738" s="303">
        <f t="shared" si="409"/>
        <v>33</v>
      </c>
      <c r="BE738" s="303">
        <f t="shared" si="410"/>
        <v>17</v>
      </c>
      <c r="BF738" s="303">
        <f t="shared" si="411"/>
        <v>21</v>
      </c>
      <c r="BG738" s="303">
        <f t="shared" si="412"/>
        <v>23</v>
      </c>
      <c r="BH738" s="303"/>
      <c r="BI738" s="303">
        <f t="shared" si="413"/>
        <v>23</v>
      </c>
      <c r="BJ738" s="303">
        <f t="shared" si="414"/>
        <v>25</v>
      </c>
      <c r="BK738" s="303">
        <f t="shared" si="415"/>
        <v>83</v>
      </c>
      <c r="BL738" s="303">
        <f t="shared" si="416"/>
        <v>18</v>
      </c>
      <c r="BM738" s="303">
        <f t="shared" si="417"/>
        <v>24</v>
      </c>
      <c r="BN738" s="303">
        <f t="shared" si="418"/>
        <v>14</v>
      </c>
      <c r="CB738" s="307"/>
      <c r="CC738" s="307"/>
      <c r="CD738" s="307"/>
      <c r="CE738" s="307"/>
      <c r="CF738" s="307"/>
      <c r="CG738" s="307"/>
      <c r="CH738" s="307"/>
      <c r="CI738" s="307"/>
      <c r="CJ738" s="307"/>
      <c r="CK738" s="307"/>
      <c r="CL738" s="307"/>
      <c r="CM738" s="307"/>
      <c r="CN738" s="307"/>
      <c r="CO738" s="307"/>
      <c r="CP738" s="307"/>
      <c r="CQ738" s="307"/>
      <c r="CR738" s="307"/>
      <c r="CS738" s="307"/>
      <c r="CT738" s="307"/>
      <c r="CU738" s="307"/>
      <c r="CV738" s="307"/>
      <c r="CW738" s="307"/>
      <c r="CX738" s="307"/>
      <c r="CY738" s="307"/>
      <c r="CZ738" s="307"/>
      <c r="DA738" s="307"/>
      <c r="DB738" s="307"/>
      <c r="DC738" s="307"/>
      <c r="DD738" s="307"/>
      <c r="DE738" s="307"/>
      <c r="DF738" s="307"/>
      <c r="DG738" s="307"/>
      <c r="DH738" s="307"/>
      <c r="DI738" s="390"/>
      <c r="DJ738" s="390"/>
      <c r="DK738" s="307"/>
      <c r="DL738" s="307"/>
      <c r="DM738" s="307"/>
      <c r="DN738" s="307"/>
      <c r="DO738" s="307"/>
      <c r="DP738" s="307"/>
      <c r="DQ738" s="307"/>
      <c r="DR738" s="307"/>
      <c r="DS738" s="307"/>
      <c r="DT738" s="307"/>
      <c r="DU738" s="307"/>
      <c r="DV738" s="307"/>
      <c r="DW738" s="307"/>
      <c r="DX738" s="307"/>
      <c r="DY738" s="307"/>
      <c r="DZ738" s="307"/>
      <c r="EA738" s="307"/>
      <c r="EB738" s="307"/>
      <c r="EC738" s="307"/>
      <c r="ED738" s="307"/>
      <c r="EE738" s="307"/>
      <c r="EF738" s="307"/>
      <c r="EG738" s="307"/>
      <c r="EH738" s="307"/>
      <c r="EI738" s="307"/>
      <c r="EJ738" s="307"/>
      <c r="EK738" s="307"/>
      <c r="EL738" s="307"/>
      <c r="EM738" s="307"/>
      <c r="EN738" s="307"/>
      <c r="EO738" s="307"/>
      <c r="EP738" s="307"/>
      <c r="EQ738" s="307"/>
      <c r="ER738" s="307"/>
      <c r="ES738" s="307"/>
      <c r="ET738" s="307"/>
      <c r="EU738" s="390"/>
      <c r="EV738" s="390"/>
      <c r="EW738" s="307"/>
      <c r="EX738" s="307"/>
      <c r="EY738" s="307"/>
      <c r="EZ738" s="307"/>
      <c r="FA738" s="307"/>
      <c r="FB738" s="307"/>
      <c r="FC738" s="307"/>
      <c r="FD738" s="307"/>
      <c r="FE738" s="307"/>
      <c r="FF738" s="307"/>
      <c r="FG738" s="307"/>
      <c r="FH738" s="307"/>
      <c r="FI738" s="307"/>
      <c r="FJ738" s="307"/>
      <c r="FK738" s="307"/>
      <c r="FL738" s="307"/>
      <c r="FM738" s="307"/>
      <c r="FN738" s="307"/>
      <c r="FO738" s="307"/>
      <c r="FP738" s="307"/>
      <c r="FQ738" s="307"/>
      <c r="FR738" s="307"/>
      <c r="FS738" s="307"/>
      <c r="FT738" s="307"/>
      <c r="FU738" s="307"/>
      <c r="FV738" s="307"/>
      <c r="FW738" s="307"/>
      <c r="FX738" s="307"/>
      <c r="FY738" s="307"/>
      <c r="FZ738" s="307"/>
      <c r="GA738" s="307"/>
      <c r="GB738" s="307"/>
      <c r="GC738" s="307"/>
      <c r="GD738" s="307"/>
      <c r="GE738" s="307"/>
      <c r="GF738" s="307"/>
      <c r="GG738" s="307"/>
      <c r="GH738" s="307"/>
      <c r="GI738" s="307"/>
      <c r="GJ738" s="307"/>
      <c r="GK738" s="307"/>
      <c r="GL738" s="307"/>
      <c r="GM738" s="307"/>
      <c r="GN738" s="307"/>
      <c r="GO738" s="307"/>
      <c r="GP738" s="307"/>
      <c r="GQ738" s="307"/>
      <c r="GR738" s="307"/>
      <c r="GS738" s="307"/>
      <c r="GT738" s="307"/>
      <c r="GU738" s="307"/>
      <c r="GV738" s="307"/>
      <c r="GW738" s="307"/>
      <c r="GX738" s="307"/>
      <c r="GY738" s="307"/>
      <c r="GZ738" s="307"/>
      <c r="HA738" s="307"/>
      <c r="HB738" s="307"/>
      <c r="HC738" s="307"/>
      <c r="HD738" s="307"/>
      <c r="HE738" s="307"/>
      <c r="HF738" s="307"/>
      <c r="HG738" s="307"/>
      <c r="HH738" s="307"/>
      <c r="HI738" s="307"/>
      <c r="HJ738" s="307"/>
      <c r="HK738" s="307"/>
      <c r="HL738" s="307"/>
      <c r="HM738" s="307"/>
      <c r="HN738" s="307"/>
      <c r="HO738" s="307"/>
      <c r="HP738" s="307"/>
      <c r="HQ738" s="307"/>
      <c r="HR738" s="307"/>
      <c r="HS738" s="307"/>
      <c r="HT738" s="307"/>
      <c r="HU738" s="307"/>
      <c r="HV738" s="307"/>
      <c r="HW738" s="307"/>
      <c r="HX738" s="307"/>
      <c r="HY738" s="307"/>
      <c r="HZ738" s="307"/>
      <c r="IA738" s="307"/>
      <c r="IB738" s="307"/>
      <c r="IC738" s="307"/>
      <c r="ID738" s="307"/>
      <c r="IE738" s="307"/>
      <c r="IF738" s="307"/>
      <c r="IG738" s="307"/>
      <c r="IH738" s="307"/>
      <c r="II738" s="307"/>
      <c r="IJ738" s="307"/>
      <c r="IK738" s="307"/>
      <c r="IL738" s="307"/>
      <c r="IM738" s="307"/>
      <c r="IN738" s="307"/>
      <c r="IO738" s="307"/>
      <c r="IP738" s="307"/>
      <c r="IQ738" s="307"/>
      <c r="IR738" s="307"/>
      <c r="IS738" s="307"/>
      <c r="IT738" s="307"/>
      <c r="IU738" s="307"/>
      <c r="IV738" s="307"/>
      <c r="IW738" s="307"/>
      <c r="IX738" s="307"/>
      <c r="IY738" s="307"/>
      <c r="IZ738" s="307"/>
      <c r="JA738" s="307"/>
      <c r="JB738" s="307"/>
      <c r="JC738" s="307"/>
      <c r="JD738" s="307"/>
      <c r="JE738" s="307"/>
      <c r="JF738" s="307"/>
      <c r="JG738" s="307"/>
      <c r="JH738" s="307"/>
      <c r="JI738" s="307"/>
      <c r="JJ738" s="307"/>
      <c r="JK738" s="307"/>
      <c r="JL738" s="307"/>
      <c r="JM738" s="307"/>
      <c r="JN738" s="307"/>
      <c r="JO738" s="307"/>
      <c r="JP738" s="307"/>
      <c r="JQ738" s="307"/>
      <c r="JR738" s="307"/>
      <c r="JS738" s="307"/>
      <c r="JT738" s="307"/>
      <c r="JU738" s="307"/>
      <c r="JV738" s="307"/>
      <c r="JW738" s="307"/>
      <c r="JX738" s="307"/>
      <c r="JY738" s="307"/>
      <c r="JZ738" s="307"/>
      <c r="KA738" s="307"/>
      <c r="KB738" s="307"/>
      <c r="KC738" s="307"/>
      <c r="KD738" s="307"/>
      <c r="KE738" s="307"/>
      <c r="KF738" s="307"/>
      <c r="KG738" s="307"/>
      <c r="KH738" s="307"/>
      <c r="KI738" s="307"/>
      <c r="KJ738" s="307"/>
      <c r="KK738" s="307"/>
      <c r="KL738" s="307"/>
      <c r="KM738" s="307"/>
      <c r="KN738" s="307"/>
      <c r="KO738" s="307"/>
      <c r="KP738" s="307"/>
      <c r="KQ738" s="307"/>
      <c r="KR738" s="307"/>
      <c r="KS738" s="307"/>
      <c r="KT738" s="307"/>
    </row>
    <row r="739" spans="14:306" s="56" customFormat="1" ht="15" customHeight="1">
      <c r="N739" s="303"/>
      <c r="O739" s="311"/>
      <c r="P739" s="311"/>
      <c r="Q739" s="410"/>
      <c r="R739" s="311"/>
      <c r="S739" s="311"/>
      <c r="T739" s="311"/>
      <c r="U739" s="311"/>
      <c r="W739" s="303"/>
      <c r="X739" s="303"/>
      <c r="Y739" s="303"/>
      <c r="Z739" s="303"/>
      <c r="AA739" s="303"/>
      <c r="AB739" s="303"/>
      <c r="AC739" s="303"/>
      <c r="AD739" s="303"/>
      <c r="AE739" s="303"/>
      <c r="AG739" s="354">
        <v>9</v>
      </c>
      <c r="AH739" s="354"/>
      <c r="AI739" s="356" t="s">
        <v>328</v>
      </c>
      <c r="AJ739" s="356" t="s">
        <v>86</v>
      </c>
      <c r="AK739" s="359">
        <v>15</v>
      </c>
      <c r="AL739" s="356" t="s">
        <v>92</v>
      </c>
      <c r="AM739" s="356" t="s">
        <v>580</v>
      </c>
      <c r="AN739" s="356" t="s">
        <v>137</v>
      </c>
      <c r="AO739" s="356" t="s">
        <v>79</v>
      </c>
      <c r="AP739" s="359">
        <v>21</v>
      </c>
      <c r="AQ739" s="356" t="s">
        <v>140</v>
      </c>
      <c r="AR739" s="356" t="s">
        <v>186</v>
      </c>
      <c r="AS739" s="356" t="s">
        <v>126</v>
      </c>
      <c r="AT739" s="356" t="s">
        <v>300</v>
      </c>
      <c r="AU739" s="356"/>
      <c r="AV739" s="359">
        <v>18</v>
      </c>
      <c r="AW739" s="359">
        <v>24</v>
      </c>
      <c r="AX739" s="359">
        <v>14</v>
      </c>
      <c r="AY739" s="303">
        <f t="shared" si="404"/>
        <v>39</v>
      </c>
      <c r="AZ739" s="303">
        <f t="shared" si="405"/>
        <v>24</v>
      </c>
      <c r="BA739" s="303">
        <f t="shared" si="406"/>
        <v>16</v>
      </c>
      <c r="BB739" s="303">
        <f t="shared" si="407"/>
        <v>18</v>
      </c>
      <c r="BC739" s="303">
        <f t="shared" si="408"/>
        <v>53</v>
      </c>
      <c r="BD739" s="303">
        <f t="shared" si="409"/>
        <v>35</v>
      </c>
      <c r="BE739" s="303">
        <f t="shared" si="410"/>
        <v>19</v>
      </c>
      <c r="BF739" s="303">
        <f t="shared" si="411"/>
        <v>22</v>
      </c>
      <c r="BG739" s="303">
        <f t="shared" si="412"/>
        <v>25</v>
      </c>
      <c r="BH739" s="303"/>
      <c r="BI739" s="303">
        <f t="shared" si="413"/>
        <v>26</v>
      </c>
      <c r="BJ739" s="303">
        <f t="shared" si="414"/>
        <v>27</v>
      </c>
      <c r="BK739" s="303">
        <f t="shared" si="415"/>
        <v>90</v>
      </c>
      <c r="BL739" s="303">
        <f t="shared" si="416"/>
        <v>19</v>
      </c>
      <c r="BM739" s="303">
        <f t="shared" si="417"/>
        <v>25</v>
      </c>
      <c r="BN739" s="303">
        <f t="shared" si="418"/>
        <v>15</v>
      </c>
      <c r="CB739" s="307"/>
      <c r="CC739" s="307"/>
      <c r="CD739" s="307"/>
      <c r="CE739" s="307"/>
      <c r="CF739" s="307"/>
      <c r="CG739" s="307"/>
      <c r="CH739" s="307"/>
      <c r="CI739" s="307"/>
      <c r="CJ739" s="307"/>
      <c r="CK739" s="307"/>
      <c r="CL739" s="307"/>
      <c r="CM739" s="307"/>
      <c r="CN739" s="307"/>
      <c r="CO739" s="307"/>
      <c r="CP739" s="307"/>
      <c r="CQ739" s="307"/>
      <c r="CR739" s="307"/>
      <c r="CS739" s="307"/>
      <c r="CT739" s="307"/>
      <c r="CU739" s="307"/>
      <c r="CV739" s="307"/>
      <c r="CW739" s="307"/>
      <c r="CX739" s="307"/>
      <c r="CY739" s="307"/>
      <c r="CZ739" s="307"/>
      <c r="DA739" s="307"/>
      <c r="DB739" s="307"/>
      <c r="DC739" s="307"/>
      <c r="DD739" s="307"/>
      <c r="DE739" s="307"/>
      <c r="DF739" s="307"/>
      <c r="DG739" s="307"/>
      <c r="DH739" s="307"/>
      <c r="DI739" s="390"/>
      <c r="DJ739" s="390"/>
      <c r="DK739" s="307"/>
      <c r="DL739" s="307"/>
      <c r="DM739" s="307"/>
      <c r="DN739" s="307"/>
      <c r="DO739" s="307"/>
      <c r="DP739" s="307"/>
      <c r="DQ739" s="307"/>
      <c r="DR739" s="307"/>
      <c r="DS739" s="307"/>
      <c r="DT739" s="307"/>
      <c r="DU739" s="307"/>
      <c r="DV739" s="307"/>
      <c r="DW739" s="307"/>
      <c r="DX739" s="307"/>
      <c r="DY739" s="307"/>
      <c r="DZ739" s="307"/>
      <c r="EA739" s="307"/>
      <c r="EB739" s="307"/>
      <c r="EC739" s="307"/>
      <c r="ED739" s="307"/>
      <c r="EE739" s="307"/>
      <c r="EF739" s="307"/>
      <c r="EG739" s="307"/>
      <c r="EH739" s="307"/>
      <c r="EI739" s="307"/>
      <c r="EJ739" s="307"/>
      <c r="EK739" s="307"/>
      <c r="EL739" s="307"/>
      <c r="EM739" s="307"/>
      <c r="EN739" s="307"/>
      <c r="EO739" s="307"/>
      <c r="EP739" s="307"/>
      <c r="EQ739" s="307"/>
      <c r="ER739" s="307"/>
      <c r="ES739" s="307"/>
      <c r="ET739" s="307"/>
      <c r="EU739" s="390"/>
      <c r="EV739" s="390"/>
      <c r="EW739" s="307"/>
      <c r="EX739" s="307"/>
      <c r="EY739" s="307"/>
      <c r="EZ739" s="307"/>
      <c r="FA739" s="307"/>
      <c r="FB739" s="307"/>
      <c r="FC739" s="307"/>
      <c r="FD739" s="307"/>
      <c r="FE739" s="307"/>
      <c r="FF739" s="307"/>
      <c r="FG739" s="307"/>
      <c r="FH739" s="307"/>
      <c r="FI739" s="307"/>
      <c r="FJ739" s="307"/>
      <c r="FK739" s="307"/>
      <c r="FL739" s="307"/>
      <c r="FM739" s="307"/>
      <c r="FN739" s="307"/>
      <c r="FO739" s="307"/>
      <c r="FP739" s="307"/>
      <c r="FQ739" s="307"/>
      <c r="FR739" s="307"/>
      <c r="FS739" s="307"/>
      <c r="FT739" s="307"/>
      <c r="FU739" s="307"/>
      <c r="FV739" s="307"/>
      <c r="FW739" s="307"/>
      <c r="FX739" s="307"/>
      <c r="FY739" s="307"/>
      <c r="FZ739" s="307"/>
      <c r="GA739" s="307"/>
      <c r="GB739" s="307"/>
      <c r="GC739" s="307"/>
      <c r="GD739" s="307"/>
      <c r="GE739" s="307"/>
      <c r="GF739" s="307"/>
      <c r="GG739" s="307"/>
      <c r="GH739" s="307"/>
      <c r="GI739" s="307"/>
      <c r="GJ739" s="307"/>
      <c r="GK739" s="307"/>
      <c r="GL739" s="307"/>
      <c r="GM739" s="307"/>
      <c r="GN739" s="307"/>
      <c r="GO739" s="307"/>
      <c r="GP739" s="307"/>
      <c r="GQ739" s="307"/>
      <c r="GR739" s="307"/>
      <c r="GS739" s="307"/>
      <c r="GT739" s="307"/>
      <c r="GU739" s="307"/>
      <c r="GV739" s="307"/>
      <c r="GW739" s="307"/>
      <c r="GX739" s="307"/>
      <c r="GY739" s="307"/>
      <c r="GZ739" s="307"/>
      <c r="HA739" s="307"/>
      <c r="HB739" s="307"/>
      <c r="HC739" s="307"/>
      <c r="HD739" s="307"/>
      <c r="HE739" s="307"/>
      <c r="HF739" s="307"/>
      <c r="HG739" s="307"/>
      <c r="HH739" s="307"/>
      <c r="HI739" s="307"/>
      <c r="HJ739" s="307"/>
      <c r="HK739" s="307"/>
      <c r="HL739" s="307"/>
      <c r="HM739" s="307"/>
      <c r="HN739" s="307"/>
      <c r="HO739" s="307"/>
      <c r="HP739" s="307"/>
      <c r="HQ739" s="307"/>
      <c r="HR739" s="307"/>
      <c r="HS739" s="307"/>
      <c r="HT739" s="307"/>
      <c r="HU739" s="307"/>
      <c r="HV739" s="307"/>
      <c r="HW739" s="307"/>
      <c r="HX739" s="307"/>
      <c r="HY739" s="307"/>
      <c r="HZ739" s="307"/>
      <c r="IA739" s="307"/>
      <c r="IB739" s="307"/>
      <c r="IC739" s="307"/>
      <c r="ID739" s="307"/>
      <c r="IE739" s="307"/>
      <c r="IF739" s="307"/>
      <c r="IG739" s="307"/>
      <c r="IH739" s="307"/>
      <c r="II739" s="307"/>
      <c r="IJ739" s="307"/>
      <c r="IK739" s="307"/>
      <c r="IL739" s="307"/>
      <c r="IM739" s="307"/>
      <c r="IN739" s="307"/>
      <c r="IO739" s="307"/>
      <c r="IP739" s="307"/>
      <c r="IQ739" s="307"/>
      <c r="IR739" s="307"/>
      <c r="IS739" s="307"/>
      <c r="IT739" s="307"/>
      <c r="IU739" s="307"/>
      <c r="IV739" s="307"/>
      <c r="IW739" s="307"/>
      <c r="IX739" s="307"/>
      <c r="IY739" s="307"/>
      <c r="IZ739" s="307"/>
      <c r="JA739" s="307"/>
      <c r="JB739" s="307"/>
      <c r="JC739" s="307"/>
      <c r="JD739" s="307"/>
      <c r="JE739" s="307"/>
      <c r="JF739" s="307"/>
      <c r="JG739" s="307"/>
      <c r="JH739" s="307"/>
      <c r="JI739" s="307"/>
      <c r="JJ739" s="307"/>
      <c r="JK739" s="307"/>
      <c r="JL739" s="307"/>
      <c r="JM739" s="307"/>
      <c r="JN739" s="307"/>
      <c r="JO739" s="307"/>
      <c r="JP739" s="307"/>
      <c r="JQ739" s="307"/>
      <c r="JR739" s="307"/>
      <c r="JS739" s="307"/>
      <c r="JT739" s="307"/>
      <c r="JU739" s="307"/>
      <c r="JV739" s="307"/>
      <c r="JW739" s="307"/>
      <c r="JX739" s="307"/>
      <c r="JY739" s="307"/>
      <c r="JZ739" s="307"/>
      <c r="KA739" s="307"/>
      <c r="KB739" s="307"/>
      <c r="KC739" s="307"/>
      <c r="KD739" s="307"/>
      <c r="KE739" s="307"/>
      <c r="KF739" s="307"/>
      <c r="KG739" s="307"/>
      <c r="KH739" s="307"/>
      <c r="KI739" s="307"/>
      <c r="KJ739" s="307"/>
      <c r="KK739" s="307"/>
      <c r="KL739" s="307"/>
      <c r="KM739" s="307"/>
      <c r="KN739" s="307"/>
      <c r="KO739" s="307"/>
      <c r="KP739" s="307"/>
      <c r="KQ739" s="307"/>
      <c r="KR739" s="307"/>
      <c r="KS739" s="307"/>
      <c r="KT739" s="307"/>
    </row>
    <row r="740" spans="14:306" s="56" customFormat="1" ht="15" customHeight="1">
      <c r="N740" s="409"/>
      <c r="O740" s="311"/>
      <c r="P740" s="311"/>
      <c r="Q740" s="410"/>
      <c r="R740" s="311"/>
      <c r="S740" s="311"/>
      <c r="T740" s="311"/>
      <c r="U740" s="311"/>
      <c r="AG740" s="354">
        <v>10</v>
      </c>
      <c r="AH740" s="354"/>
      <c r="AI740" s="356" t="s">
        <v>136</v>
      </c>
      <c r="AJ740" s="356" t="s">
        <v>263</v>
      </c>
      <c r="AK740" s="359">
        <v>16</v>
      </c>
      <c r="AL740" s="359">
        <v>18</v>
      </c>
      <c r="AM740" s="356" t="s">
        <v>215</v>
      </c>
      <c r="AN740" s="356" t="s">
        <v>139</v>
      </c>
      <c r="AO740" s="359">
        <v>19</v>
      </c>
      <c r="AP740" s="356" t="s">
        <v>164</v>
      </c>
      <c r="AQ740" s="356" t="s">
        <v>126</v>
      </c>
      <c r="AR740" s="356" t="s">
        <v>74</v>
      </c>
      <c r="AS740" s="356" t="s">
        <v>162</v>
      </c>
      <c r="AT740" s="356" t="s">
        <v>601</v>
      </c>
      <c r="AU740" s="356"/>
      <c r="AV740" s="356" t="s">
        <v>82</v>
      </c>
      <c r="AW740" s="356" t="s">
        <v>126</v>
      </c>
      <c r="AX740" s="359">
        <v>15</v>
      </c>
      <c r="AY740" s="303">
        <f t="shared" si="404"/>
        <v>43</v>
      </c>
      <c r="AZ740" s="303">
        <f t="shared" si="405"/>
        <v>27</v>
      </c>
      <c r="BA740" s="303">
        <f t="shared" si="406"/>
        <v>17</v>
      </c>
      <c r="BB740" s="303">
        <f t="shared" si="407"/>
        <v>19</v>
      </c>
      <c r="BC740" s="303">
        <f t="shared" si="408"/>
        <v>57</v>
      </c>
      <c r="BD740" s="303">
        <f t="shared" si="409"/>
        <v>38</v>
      </c>
      <c r="BE740" s="303">
        <f t="shared" si="410"/>
        <v>20</v>
      </c>
      <c r="BF740" s="303">
        <f t="shared" si="411"/>
        <v>24</v>
      </c>
      <c r="BG740" s="303">
        <f t="shared" si="412"/>
        <v>27</v>
      </c>
      <c r="BH740" s="303"/>
      <c r="BI740" s="303">
        <f t="shared" si="413"/>
        <v>29</v>
      </c>
      <c r="BJ740" s="303">
        <f t="shared" si="414"/>
        <v>29</v>
      </c>
      <c r="BK740" s="303">
        <f t="shared" si="415"/>
        <v>96</v>
      </c>
      <c r="BL740" s="303">
        <f t="shared" si="416"/>
        <v>21</v>
      </c>
      <c r="BM740" s="303">
        <f t="shared" si="417"/>
        <v>27</v>
      </c>
      <c r="BN740" s="303">
        <f t="shared" si="418"/>
        <v>16</v>
      </c>
      <c r="CB740" s="307"/>
      <c r="CC740" s="307"/>
      <c r="CD740" s="307"/>
      <c r="CE740" s="307"/>
      <c r="CF740" s="307"/>
      <c r="CG740" s="307"/>
      <c r="CH740" s="307"/>
      <c r="CI740" s="307"/>
      <c r="CJ740" s="307"/>
      <c r="CK740" s="307"/>
      <c r="CL740" s="307"/>
      <c r="CM740" s="307"/>
      <c r="CN740" s="307"/>
      <c r="CO740" s="307"/>
      <c r="CP740" s="307"/>
      <c r="CQ740" s="307"/>
      <c r="CR740" s="307"/>
      <c r="CS740" s="307"/>
      <c r="CT740" s="307"/>
      <c r="CU740" s="307"/>
      <c r="CV740" s="307"/>
      <c r="CW740" s="307"/>
      <c r="CX740" s="307"/>
      <c r="CY740" s="307"/>
      <c r="CZ740" s="307"/>
      <c r="DA740" s="307"/>
      <c r="DB740" s="307"/>
      <c r="DC740" s="307"/>
      <c r="DD740" s="307"/>
      <c r="DE740" s="307"/>
      <c r="DF740" s="307"/>
      <c r="DG740" s="307"/>
      <c r="DH740" s="307"/>
      <c r="DI740" s="390"/>
      <c r="DJ740" s="390"/>
      <c r="DK740" s="307"/>
      <c r="DL740" s="307"/>
      <c r="DM740" s="307"/>
      <c r="DN740" s="307"/>
      <c r="DO740" s="307"/>
      <c r="DP740" s="307"/>
      <c r="DQ740" s="307"/>
      <c r="DR740" s="307"/>
      <c r="DS740" s="307"/>
      <c r="DT740" s="307"/>
      <c r="DU740" s="307"/>
      <c r="DV740" s="307"/>
      <c r="DW740" s="307"/>
      <c r="DX740" s="307"/>
      <c r="DY740" s="307"/>
      <c r="DZ740" s="307"/>
      <c r="EA740" s="307"/>
      <c r="EB740" s="307"/>
      <c r="EC740" s="307"/>
      <c r="ED740" s="307"/>
      <c r="EE740" s="307"/>
      <c r="EF740" s="307"/>
      <c r="EG740" s="307"/>
      <c r="EH740" s="307"/>
      <c r="EI740" s="307"/>
      <c r="EJ740" s="307"/>
      <c r="EK740" s="307"/>
      <c r="EL740" s="307"/>
      <c r="EM740" s="307"/>
      <c r="EN740" s="307"/>
      <c r="EO740" s="307"/>
      <c r="EP740" s="307"/>
      <c r="EQ740" s="307"/>
      <c r="ER740" s="307"/>
      <c r="ES740" s="307"/>
      <c r="ET740" s="307"/>
      <c r="EU740" s="390"/>
      <c r="EV740" s="390"/>
      <c r="EW740" s="307"/>
      <c r="EX740" s="307"/>
      <c r="EY740" s="307"/>
      <c r="EZ740" s="307"/>
      <c r="FA740" s="307"/>
      <c r="FB740" s="307"/>
      <c r="FC740" s="307"/>
      <c r="FD740" s="307"/>
      <c r="FE740" s="307"/>
      <c r="FF740" s="307"/>
      <c r="FG740" s="307"/>
      <c r="FH740" s="307"/>
      <c r="FI740" s="307"/>
      <c r="FJ740" s="307"/>
      <c r="FK740" s="307"/>
      <c r="FL740" s="307"/>
      <c r="FM740" s="307"/>
      <c r="FN740" s="307"/>
      <c r="FO740" s="307"/>
      <c r="FP740" s="307"/>
      <c r="FQ740" s="307"/>
      <c r="FR740" s="307"/>
      <c r="FS740" s="307"/>
      <c r="FT740" s="307"/>
      <c r="FU740" s="307"/>
      <c r="FV740" s="307"/>
      <c r="FW740" s="307"/>
      <c r="FX740" s="307"/>
      <c r="FY740" s="307"/>
      <c r="FZ740" s="307"/>
      <c r="GA740" s="307"/>
      <c r="GB740" s="307"/>
      <c r="GC740" s="307"/>
      <c r="GD740" s="307"/>
      <c r="GE740" s="307"/>
      <c r="GF740" s="307"/>
      <c r="GG740" s="307"/>
      <c r="GH740" s="307"/>
      <c r="GI740" s="307"/>
      <c r="GJ740" s="307"/>
      <c r="GK740" s="307"/>
      <c r="GL740" s="307"/>
      <c r="GM740" s="307"/>
      <c r="GN740" s="307"/>
      <c r="GO740" s="307"/>
      <c r="GP740" s="307"/>
      <c r="GQ740" s="307"/>
      <c r="GR740" s="307"/>
      <c r="GS740" s="307"/>
      <c r="GT740" s="307"/>
      <c r="GU740" s="307"/>
      <c r="GV740" s="307"/>
      <c r="GW740" s="307"/>
      <c r="GX740" s="307"/>
      <c r="GY740" s="307"/>
      <c r="GZ740" s="307"/>
      <c r="HA740" s="307"/>
      <c r="HB740" s="307"/>
      <c r="HC740" s="307"/>
      <c r="HD740" s="307"/>
      <c r="HE740" s="307"/>
      <c r="HF740" s="307"/>
      <c r="HG740" s="307"/>
      <c r="HH740" s="307"/>
      <c r="HI740" s="307"/>
      <c r="HJ740" s="307"/>
      <c r="HK740" s="307"/>
      <c r="HL740" s="307"/>
      <c r="HM740" s="307"/>
      <c r="HN740" s="307"/>
      <c r="HO740" s="307"/>
      <c r="HP740" s="307"/>
      <c r="HQ740" s="307"/>
      <c r="HR740" s="307"/>
      <c r="HS740" s="307"/>
      <c r="HT740" s="307"/>
      <c r="HU740" s="307"/>
      <c r="HV740" s="307"/>
      <c r="HW740" s="307"/>
      <c r="HX740" s="307"/>
      <c r="HY740" s="307"/>
      <c r="HZ740" s="307"/>
      <c r="IA740" s="307"/>
      <c r="IB740" s="307"/>
      <c r="IC740" s="307"/>
      <c r="ID740" s="307"/>
      <c r="IE740" s="307"/>
      <c r="IF740" s="307"/>
      <c r="IG740" s="307"/>
      <c r="IH740" s="307"/>
      <c r="II740" s="307"/>
      <c r="IJ740" s="307"/>
      <c r="IK740" s="307"/>
      <c r="IL740" s="307"/>
      <c r="IM740" s="307"/>
      <c r="IN740" s="307"/>
      <c r="IO740" s="307"/>
      <c r="IP740" s="307"/>
      <c r="IQ740" s="307"/>
      <c r="IR740" s="307"/>
      <c r="IS740" s="307"/>
      <c r="IT740" s="307"/>
      <c r="IU740" s="307"/>
      <c r="IV740" s="307"/>
      <c r="IW740" s="307"/>
      <c r="IX740" s="307"/>
      <c r="IY740" s="307"/>
      <c r="IZ740" s="307"/>
      <c r="JA740" s="307"/>
      <c r="JB740" s="307"/>
      <c r="JC740" s="307"/>
      <c r="JD740" s="307"/>
      <c r="JE740" s="307"/>
      <c r="JF740" s="307"/>
      <c r="JG740" s="307"/>
      <c r="JH740" s="307"/>
      <c r="JI740" s="307"/>
      <c r="JJ740" s="307"/>
      <c r="JK740" s="307"/>
      <c r="JL740" s="307"/>
      <c r="JM740" s="307"/>
      <c r="JN740" s="307"/>
      <c r="JO740" s="307"/>
      <c r="JP740" s="307"/>
      <c r="JQ740" s="307"/>
      <c r="JR740" s="307"/>
      <c r="JS740" s="307"/>
      <c r="JT740" s="307"/>
      <c r="JU740" s="307"/>
      <c r="JV740" s="307"/>
      <c r="JW740" s="307"/>
      <c r="JX740" s="307"/>
      <c r="JY740" s="307"/>
      <c r="JZ740" s="307"/>
      <c r="KA740" s="307"/>
      <c r="KB740" s="307"/>
      <c r="KC740" s="307"/>
      <c r="KD740" s="307"/>
      <c r="KE740" s="307"/>
      <c r="KF740" s="307"/>
      <c r="KG740" s="307"/>
      <c r="KH740" s="307"/>
      <c r="KI740" s="307"/>
      <c r="KJ740" s="307"/>
      <c r="KK740" s="307"/>
      <c r="KL740" s="307"/>
      <c r="KM740" s="307"/>
      <c r="KN740" s="307"/>
      <c r="KO740" s="307"/>
      <c r="KP740" s="307"/>
      <c r="KQ740" s="307"/>
      <c r="KR740" s="307"/>
      <c r="KS740" s="307"/>
      <c r="KT740" s="307"/>
    </row>
    <row r="741" spans="14:306" s="56" customFormat="1" ht="15" customHeight="1">
      <c r="N741" s="409"/>
      <c r="O741" s="311"/>
      <c r="P741" s="311"/>
      <c r="Q741" s="410"/>
      <c r="R741" s="311"/>
      <c r="S741" s="311"/>
      <c r="T741" s="311"/>
      <c r="U741" s="311"/>
      <c r="AG741" s="351">
        <v>11</v>
      </c>
      <c r="AH741" s="351"/>
      <c r="AI741" s="356" t="s">
        <v>90</v>
      </c>
      <c r="AJ741" s="356" t="s">
        <v>162</v>
      </c>
      <c r="AK741" s="356" t="s">
        <v>79</v>
      </c>
      <c r="AL741" s="359">
        <v>19</v>
      </c>
      <c r="AM741" s="356" t="s">
        <v>957</v>
      </c>
      <c r="AN741" s="356" t="s">
        <v>635</v>
      </c>
      <c r="AO741" s="359">
        <v>20</v>
      </c>
      <c r="AP741" s="356" t="s">
        <v>89</v>
      </c>
      <c r="AQ741" s="356" t="s">
        <v>162</v>
      </c>
      <c r="AR741" s="356" t="s">
        <v>165</v>
      </c>
      <c r="AS741" s="359">
        <v>29</v>
      </c>
      <c r="AT741" s="356" t="s">
        <v>602</v>
      </c>
      <c r="AU741" s="356"/>
      <c r="AV741" s="359">
        <v>21</v>
      </c>
      <c r="AW741" s="359">
        <v>27</v>
      </c>
      <c r="AX741" s="359">
        <v>16</v>
      </c>
      <c r="AY741" s="303">
        <f t="shared" si="404"/>
        <v>47</v>
      </c>
      <c r="AZ741" s="303">
        <f t="shared" si="405"/>
        <v>29</v>
      </c>
      <c r="BA741" s="303">
        <f t="shared" si="406"/>
        <v>19</v>
      </c>
      <c r="BB741" s="303">
        <f t="shared" si="407"/>
        <v>20</v>
      </c>
      <c r="BC741" s="303">
        <f t="shared" si="408"/>
        <v>62</v>
      </c>
      <c r="BD741" s="303">
        <f t="shared" si="409"/>
        <v>40</v>
      </c>
      <c r="BE741" s="303">
        <f t="shared" si="410"/>
        <v>21</v>
      </c>
      <c r="BF741" s="303">
        <f t="shared" si="411"/>
        <v>26</v>
      </c>
      <c r="BG741" s="303">
        <f t="shared" si="412"/>
        <v>29</v>
      </c>
      <c r="BH741" s="303"/>
      <c r="BI741" s="303">
        <f t="shared" si="413"/>
        <v>31</v>
      </c>
      <c r="BJ741" s="303">
        <f t="shared" si="414"/>
        <v>30</v>
      </c>
      <c r="BK741" s="303">
        <f t="shared" si="415"/>
        <v>103</v>
      </c>
      <c r="BL741" s="303">
        <f t="shared" si="416"/>
        <v>22</v>
      </c>
      <c r="BM741" s="303">
        <f t="shared" si="417"/>
        <v>28</v>
      </c>
      <c r="BN741" s="303">
        <f t="shared" si="418"/>
        <v>17</v>
      </c>
      <c r="CB741" s="307"/>
      <c r="CC741" s="307"/>
      <c r="CD741" s="307"/>
      <c r="CE741" s="307"/>
      <c r="CF741" s="307"/>
      <c r="CG741" s="307"/>
      <c r="CH741" s="307"/>
      <c r="CI741" s="307"/>
      <c r="CJ741" s="307"/>
      <c r="CK741" s="307"/>
      <c r="CL741" s="307"/>
      <c r="CM741" s="307"/>
      <c r="CN741" s="307"/>
      <c r="CO741" s="307"/>
      <c r="CP741" s="307"/>
      <c r="CQ741" s="307"/>
      <c r="CR741" s="307"/>
      <c r="CS741" s="307"/>
      <c r="CT741" s="307"/>
      <c r="CU741" s="307"/>
      <c r="CV741" s="307"/>
      <c r="CW741" s="307"/>
      <c r="CX741" s="307"/>
      <c r="CY741" s="307"/>
      <c r="CZ741" s="307"/>
      <c r="DA741" s="307"/>
      <c r="DB741" s="307"/>
      <c r="DC741" s="307"/>
      <c r="DD741" s="307"/>
      <c r="DE741" s="307"/>
      <c r="DF741" s="307"/>
      <c r="DG741" s="307"/>
      <c r="DH741" s="307"/>
      <c r="DI741" s="390"/>
      <c r="DJ741" s="390"/>
      <c r="DK741" s="307"/>
      <c r="DL741" s="307"/>
      <c r="DM741" s="307"/>
      <c r="DN741" s="307"/>
      <c r="DO741" s="307"/>
      <c r="DP741" s="307"/>
      <c r="DQ741" s="307"/>
      <c r="DR741" s="307"/>
      <c r="DS741" s="307"/>
      <c r="DT741" s="307"/>
      <c r="DU741" s="307"/>
      <c r="DV741" s="307"/>
      <c r="DW741" s="307"/>
      <c r="DX741" s="307"/>
      <c r="DY741" s="307"/>
      <c r="DZ741" s="307"/>
      <c r="EA741" s="307"/>
      <c r="EB741" s="307"/>
      <c r="EC741" s="307"/>
      <c r="ED741" s="307"/>
      <c r="EE741" s="307"/>
      <c r="EF741" s="307"/>
      <c r="EG741" s="307"/>
      <c r="EH741" s="307"/>
      <c r="EI741" s="307"/>
      <c r="EJ741" s="307"/>
      <c r="EK741" s="307"/>
      <c r="EL741" s="307"/>
      <c r="EM741" s="307"/>
      <c r="EN741" s="307"/>
      <c r="EO741" s="307"/>
      <c r="EP741" s="307"/>
      <c r="EQ741" s="307"/>
      <c r="ER741" s="307"/>
      <c r="ES741" s="307"/>
      <c r="ET741" s="307"/>
      <c r="EU741" s="390"/>
      <c r="EV741" s="390"/>
      <c r="EW741" s="307"/>
      <c r="EX741" s="307"/>
      <c r="EY741" s="307"/>
      <c r="EZ741" s="307"/>
      <c r="FA741" s="307"/>
      <c r="FB741" s="307"/>
      <c r="FC741" s="307"/>
      <c r="FD741" s="307"/>
      <c r="FE741" s="307"/>
      <c r="FF741" s="307"/>
      <c r="FG741" s="307"/>
      <c r="FH741" s="307"/>
      <c r="FI741" s="307"/>
      <c r="FJ741" s="307"/>
      <c r="FK741" s="307"/>
      <c r="FL741" s="307"/>
      <c r="FM741" s="307"/>
      <c r="FN741" s="307"/>
      <c r="FO741" s="307"/>
      <c r="FP741" s="307"/>
      <c r="FQ741" s="307"/>
      <c r="FR741" s="307"/>
      <c r="FS741" s="307"/>
      <c r="FT741" s="307"/>
      <c r="FU741" s="307"/>
      <c r="FV741" s="307"/>
      <c r="FW741" s="307"/>
      <c r="FX741" s="307"/>
      <c r="FY741" s="307"/>
      <c r="FZ741" s="307"/>
      <c r="GA741" s="307"/>
      <c r="GB741" s="307"/>
      <c r="GC741" s="307"/>
      <c r="GD741" s="307"/>
      <c r="GE741" s="307"/>
      <c r="GF741" s="307"/>
      <c r="GG741" s="307"/>
      <c r="GH741" s="307"/>
      <c r="GI741" s="307"/>
      <c r="GJ741" s="307"/>
      <c r="GK741" s="307"/>
      <c r="GL741" s="307"/>
      <c r="GM741" s="307"/>
      <c r="GN741" s="307"/>
      <c r="GO741" s="307"/>
      <c r="GP741" s="307"/>
      <c r="GQ741" s="307"/>
      <c r="GR741" s="307"/>
      <c r="GS741" s="307"/>
      <c r="GT741" s="307"/>
      <c r="GU741" s="307"/>
      <c r="GV741" s="307"/>
      <c r="GW741" s="307"/>
      <c r="GX741" s="307"/>
      <c r="GY741" s="307"/>
      <c r="GZ741" s="307"/>
      <c r="HA741" s="307"/>
      <c r="HB741" s="307"/>
      <c r="HC741" s="307"/>
      <c r="HD741" s="307"/>
      <c r="HE741" s="307"/>
      <c r="HF741" s="307"/>
      <c r="HG741" s="307"/>
      <c r="HH741" s="307"/>
      <c r="HI741" s="307"/>
      <c r="HJ741" s="307"/>
      <c r="HK741" s="307"/>
      <c r="HL741" s="307"/>
      <c r="HM741" s="307"/>
      <c r="HN741" s="307"/>
      <c r="HO741" s="307"/>
      <c r="HP741" s="307"/>
      <c r="HQ741" s="307"/>
      <c r="HR741" s="307"/>
      <c r="HS741" s="307"/>
      <c r="HT741" s="307"/>
      <c r="HU741" s="307"/>
      <c r="HV741" s="307"/>
      <c r="HW741" s="307"/>
      <c r="HX741" s="307"/>
      <c r="HY741" s="307"/>
      <c r="HZ741" s="307"/>
      <c r="IA741" s="307"/>
      <c r="IB741" s="307"/>
      <c r="IC741" s="307"/>
      <c r="ID741" s="307"/>
      <c r="IE741" s="307"/>
      <c r="IF741" s="307"/>
      <c r="IG741" s="307"/>
      <c r="IH741" s="307"/>
      <c r="II741" s="307"/>
      <c r="IJ741" s="307"/>
      <c r="IK741" s="307"/>
      <c r="IL741" s="307"/>
      <c r="IM741" s="307"/>
      <c r="IN741" s="307"/>
      <c r="IO741" s="307"/>
      <c r="IP741" s="307"/>
      <c r="IQ741" s="307"/>
      <c r="IR741" s="307"/>
      <c r="IS741" s="307"/>
      <c r="IT741" s="307"/>
      <c r="IU741" s="307"/>
      <c r="IV741" s="307"/>
      <c r="IW741" s="307"/>
      <c r="IX741" s="307"/>
      <c r="IY741" s="307"/>
      <c r="IZ741" s="307"/>
      <c r="JA741" s="307"/>
      <c r="JB741" s="307"/>
      <c r="JC741" s="307"/>
      <c r="JD741" s="307"/>
      <c r="JE741" s="307"/>
      <c r="JF741" s="307"/>
      <c r="JG741" s="307"/>
      <c r="JH741" s="307"/>
      <c r="JI741" s="307"/>
      <c r="JJ741" s="307"/>
      <c r="JK741" s="307"/>
      <c r="JL741" s="307"/>
      <c r="JM741" s="307"/>
      <c r="JN741" s="307"/>
      <c r="JO741" s="307"/>
      <c r="JP741" s="307"/>
      <c r="JQ741" s="307"/>
      <c r="JR741" s="307"/>
      <c r="JS741" s="307"/>
      <c r="JT741" s="307"/>
      <c r="JU741" s="307"/>
      <c r="JV741" s="307"/>
      <c r="JW741" s="307"/>
      <c r="JX741" s="307"/>
      <c r="JY741" s="307"/>
      <c r="JZ741" s="307"/>
      <c r="KA741" s="307"/>
      <c r="KB741" s="307"/>
      <c r="KC741" s="307"/>
      <c r="KD741" s="307"/>
      <c r="KE741" s="307"/>
      <c r="KF741" s="307"/>
      <c r="KG741" s="307"/>
      <c r="KH741" s="307"/>
      <c r="KI741" s="307"/>
      <c r="KJ741" s="307"/>
      <c r="KK741" s="307"/>
      <c r="KL741" s="307"/>
      <c r="KM741" s="307"/>
      <c r="KN741" s="307"/>
      <c r="KO741" s="307"/>
      <c r="KP741" s="307"/>
      <c r="KQ741" s="307"/>
      <c r="KR741" s="307"/>
      <c r="KS741" s="307"/>
      <c r="KT741" s="307"/>
    </row>
    <row r="742" spans="14:306" s="56" customFormat="1" ht="15" customHeight="1">
      <c r="N742" s="409"/>
      <c r="O742" s="311"/>
      <c r="P742" s="311"/>
      <c r="Q742" s="410"/>
      <c r="R742" s="311"/>
      <c r="S742" s="311"/>
      <c r="T742" s="311"/>
      <c r="U742" s="311"/>
      <c r="AG742" s="354">
        <v>12</v>
      </c>
      <c r="AH742" s="354"/>
      <c r="AI742" s="356" t="s">
        <v>142</v>
      </c>
      <c r="AJ742" s="356" t="s">
        <v>165</v>
      </c>
      <c r="AK742" s="359">
        <v>19</v>
      </c>
      <c r="AL742" s="356" t="s">
        <v>81</v>
      </c>
      <c r="AM742" s="356" t="s">
        <v>675</v>
      </c>
      <c r="AN742" s="356" t="s">
        <v>87</v>
      </c>
      <c r="AO742" s="359">
        <v>21</v>
      </c>
      <c r="AP742" s="359">
        <v>26</v>
      </c>
      <c r="AQ742" s="356" t="s">
        <v>165</v>
      </c>
      <c r="AR742" s="356" t="s">
        <v>95</v>
      </c>
      <c r="AS742" s="356" t="s">
        <v>99</v>
      </c>
      <c r="AT742" s="356" t="s">
        <v>688</v>
      </c>
      <c r="AU742" s="356"/>
      <c r="AV742" s="359">
        <v>22</v>
      </c>
      <c r="AW742" s="359">
        <v>28</v>
      </c>
      <c r="AX742" s="359">
        <v>17</v>
      </c>
      <c r="AY742" s="303">
        <f t="shared" si="404"/>
        <v>51</v>
      </c>
      <c r="AZ742" s="303">
        <f t="shared" si="405"/>
        <v>31</v>
      </c>
      <c r="BA742" s="303">
        <f t="shared" si="406"/>
        <v>20</v>
      </c>
      <c r="BB742" s="303">
        <f t="shared" si="407"/>
        <v>22</v>
      </c>
      <c r="BC742" s="303">
        <f t="shared" si="408"/>
        <v>66</v>
      </c>
      <c r="BD742" s="303">
        <f t="shared" si="409"/>
        <v>43</v>
      </c>
      <c r="BE742" s="303">
        <f t="shared" si="410"/>
        <v>22</v>
      </c>
      <c r="BF742" s="303">
        <f t="shared" si="411"/>
        <v>27</v>
      </c>
      <c r="BG742" s="303">
        <f t="shared" si="412"/>
        <v>31</v>
      </c>
      <c r="BH742" s="303"/>
      <c r="BI742" s="303">
        <f t="shared" si="413"/>
        <v>34</v>
      </c>
      <c r="BJ742" s="303">
        <f t="shared" si="414"/>
        <v>32</v>
      </c>
      <c r="BK742" s="303">
        <f t="shared" si="415"/>
        <v>109</v>
      </c>
      <c r="BL742" s="303">
        <f t="shared" si="416"/>
        <v>23</v>
      </c>
      <c r="BM742" s="303">
        <f t="shared" si="417"/>
        <v>29</v>
      </c>
      <c r="BN742" s="303">
        <f t="shared" si="418"/>
        <v>18</v>
      </c>
      <c r="CB742" s="307"/>
      <c r="CC742" s="307"/>
      <c r="CD742" s="307"/>
      <c r="CE742" s="307"/>
      <c r="CF742" s="307"/>
      <c r="CG742" s="307"/>
      <c r="CH742" s="307"/>
      <c r="CI742" s="307"/>
      <c r="CJ742" s="307"/>
      <c r="CK742" s="307"/>
      <c r="CL742" s="307"/>
      <c r="CM742" s="307"/>
      <c r="CN742" s="307"/>
      <c r="CO742" s="307"/>
      <c r="CP742" s="307"/>
      <c r="CQ742" s="307"/>
      <c r="CR742" s="307"/>
      <c r="CS742" s="307"/>
      <c r="CT742" s="307"/>
      <c r="CU742" s="307"/>
      <c r="CV742" s="307"/>
      <c r="CW742" s="307"/>
      <c r="CX742" s="307"/>
      <c r="CY742" s="307"/>
      <c r="CZ742" s="307"/>
      <c r="DA742" s="307"/>
      <c r="DB742" s="307"/>
      <c r="DC742" s="307"/>
      <c r="DD742" s="307"/>
      <c r="DE742" s="307"/>
      <c r="DF742" s="307"/>
      <c r="DG742" s="307"/>
      <c r="DH742" s="307"/>
      <c r="DI742" s="390"/>
      <c r="DJ742" s="390"/>
      <c r="DK742" s="307"/>
      <c r="DL742" s="307"/>
      <c r="DM742" s="307"/>
      <c r="DN742" s="307"/>
      <c r="DO742" s="307"/>
      <c r="DP742" s="307"/>
      <c r="DQ742" s="307"/>
      <c r="DR742" s="307"/>
      <c r="DS742" s="307"/>
      <c r="DT742" s="307"/>
      <c r="DU742" s="307"/>
      <c r="DV742" s="307"/>
      <c r="DW742" s="307"/>
      <c r="DX742" s="307"/>
      <c r="DY742" s="307"/>
      <c r="DZ742" s="307"/>
      <c r="EA742" s="307"/>
      <c r="EB742" s="307"/>
      <c r="EC742" s="307"/>
      <c r="ED742" s="307"/>
      <c r="EE742" s="307"/>
      <c r="EF742" s="307"/>
      <c r="EG742" s="307"/>
      <c r="EH742" s="307"/>
      <c r="EI742" s="307"/>
      <c r="EJ742" s="307"/>
      <c r="EK742" s="307"/>
      <c r="EL742" s="307"/>
      <c r="EM742" s="307"/>
      <c r="EN742" s="307"/>
      <c r="EO742" s="307"/>
      <c r="EP742" s="307"/>
      <c r="EQ742" s="307"/>
      <c r="ER742" s="307"/>
      <c r="ES742" s="307"/>
      <c r="ET742" s="307"/>
      <c r="EU742" s="390"/>
      <c r="EV742" s="390"/>
      <c r="EW742" s="307"/>
      <c r="EX742" s="307"/>
      <c r="EY742" s="307"/>
      <c r="EZ742" s="307"/>
      <c r="FA742" s="307"/>
      <c r="FB742" s="307"/>
      <c r="FC742" s="307"/>
      <c r="FD742" s="307"/>
      <c r="FE742" s="307"/>
      <c r="FF742" s="307"/>
      <c r="FG742" s="307"/>
      <c r="FH742" s="307"/>
      <c r="FI742" s="307"/>
      <c r="FJ742" s="307"/>
      <c r="FK742" s="307"/>
      <c r="FL742" s="307"/>
      <c r="FM742" s="307"/>
      <c r="FN742" s="307"/>
      <c r="FO742" s="307"/>
      <c r="FP742" s="307"/>
      <c r="FQ742" s="307"/>
      <c r="FR742" s="307"/>
      <c r="FS742" s="307"/>
      <c r="FT742" s="307"/>
      <c r="FU742" s="307"/>
      <c r="FV742" s="307"/>
      <c r="FW742" s="307"/>
      <c r="FX742" s="307"/>
      <c r="FY742" s="307"/>
      <c r="FZ742" s="307"/>
      <c r="GA742" s="307"/>
      <c r="GB742" s="307"/>
      <c r="GC742" s="307"/>
      <c r="GD742" s="307"/>
      <c r="GE742" s="307"/>
      <c r="GF742" s="307"/>
      <c r="GG742" s="307"/>
      <c r="GH742" s="307"/>
      <c r="GI742" s="307"/>
      <c r="GJ742" s="307"/>
      <c r="GK742" s="307"/>
      <c r="GL742" s="307"/>
      <c r="GM742" s="307"/>
      <c r="GN742" s="307"/>
      <c r="GO742" s="307"/>
      <c r="GP742" s="307"/>
      <c r="GQ742" s="307"/>
      <c r="GR742" s="307"/>
      <c r="GS742" s="307"/>
      <c r="GT742" s="307"/>
      <c r="GU742" s="307"/>
      <c r="GV742" s="307"/>
      <c r="GW742" s="307"/>
      <c r="GX742" s="307"/>
      <c r="GY742" s="307"/>
      <c r="GZ742" s="307"/>
      <c r="HA742" s="307"/>
      <c r="HB742" s="307"/>
      <c r="HC742" s="307"/>
      <c r="HD742" s="307"/>
      <c r="HE742" s="307"/>
      <c r="HF742" s="307"/>
      <c r="HG742" s="307"/>
      <c r="HH742" s="307"/>
      <c r="HI742" s="307"/>
      <c r="HJ742" s="307"/>
      <c r="HK742" s="307"/>
      <c r="HL742" s="307"/>
      <c r="HM742" s="307"/>
      <c r="HN742" s="307"/>
      <c r="HO742" s="307"/>
      <c r="HP742" s="307"/>
      <c r="HQ742" s="307"/>
      <c r="HR742" s="307"/>
      <c r="HS742" s="307"/>
      <c r="HT742" s="307"/>
      <c r="HU742" s="307"/>
      <c r="HV742" s="307"/>
      <c r="HW742" s="307"/>
      <c r="HX742" s="307"/>
      <c r="HY742" s="307"/>
      <c r="HZ742" s="307"/>
      <c r="IA742" s="307"/>
      <c r="IB742" s="307"/>
      <c r="IC742" s="307"/>
      <c r="ID742" s="307"/>
      <c r="IE742" s="307"/>
      <c r="IF742" s="307"/>
      <c r="IG742" s="307"/>
      <c r="IH742" s="307"/>
      <c r="II742" s="307"/>
      <c r="IJ742" s="307"/>
      <c r="IK742" s="307"/>
      <c r="IL742" s="307"/>
      <c r="IM742" s="307"/>
      <c r="IN742" s="307"/>
      <c r="IO742" s="307"/>
      <c r="IP742" s="307"/>
      <c r="IQ742" s="307"/>
      <c r="IR742" s="307"/>
      <c r="IS742" s="307"/>
      <c r="IT742" s="307"/>
      <c r="IU742" s="307"/>
      <c r="IV742" s="307"/>
      <c r="IW742" s="307"/>
      <c r="IX742" s="307"/>
      <c r="IY742" s="307"/>
      <c r="IZ742" s="307"/>
      <c r="JA742" s="307"/>
      <c r="JB742" s="307"/>
      <c r="JC742" s="307"/>
      <c r="JD742" s="307"/>
      <c r="JE742" s="307"/>
      <c r="JF742" s="307"/>
      <c r="JG742" s="307"/>
      <c r="JH742" s="307"/>
      <c r="JI742" s="307"/>
      <c r="JJ742" s="307"/>
      <c r="JK742" s="307"/>
      <c r="JL742" s="307"/>
      <c r="JM742" s="307"/>
      <c r="JN742" s="307"/>
      <c r="JO742" s="307"/>
      <c r="JP742" s="307"/>
      <c r="JQ742" s="307"/>
      <c r="JR742" s="307"/>
      <c r="JS742" s="307"/>
      <c r="JT742" s="307"/>
      <c r="JU742" s="307"/>
      <c r="JV742" s="307"/>
      <c r="JW742" s="307"/>
      <c r="JX742" s="307"/>
      <c r="JY742" s="307"/>
      <c r="JZ742" s="307"/>
      <c r="KA742" s="307"/>
      <c r="KB742" s="307"/>
      <c r="KC742" s="307"/>
      <c r="KD742" s="307"/>
      <c r="KE742" s="307"/>
      <c r="KF742" s="307"/>
      <c r="KG742" s="307"/>
      <c r="KH742" s="307"/>
      <c r="KI742" s="307"/>
      <c r="KJ742" s="307"/>
      <c r="KK742" s="307"/>
      <c r="KL742" s="307"/>
      <c r="KM742" s="307"/>
      <c r="KN742" s="307"/>
      <c r="KO742" s="307"/>
      <c r="KP742" s="307"/>
      <c r="KQ742" s="307"/>
      <c r="KR742" s="307"/>
      <c r="KS742" s="307"/>
      <c r="KT742" s="307"/>
    </row>
    <row r="743" spans="14:306" s="56" customFormat="1" ht="15" customHeight="1">
      <c r="N743" s="409"/>
      <c r="O743" s="311"/>
      <c r="P743" s="311"/>
      <c r="Q743" s="410"/>
      <c r="R743" s="311"/>
      <c r="S743" s="311"/>
      <c r="T743" s="311"/>
      <c r="U743" s="311"/>
      <c r="AG743" s="354">
        <v>13</v>
      </c>
      <c r="AH743" s="354"/>
      <c r="AI743" s="356" t="s">
        <v>230</v>
      </c>
      <c r="AJ743" s="356" t="s">
        <v>133</v>
      </c>
      <c r="AK743" s="356" t="s">
        <v>81</v>
      </c>
      <c r="AL743" s="359">
        <v>22</v>
      </c>
      <c r="AM743" s="356" t="s">
        <v>332</v>
      </c>
      <c r="AN743" s="356" t="s">
        <v>689</v>
      </c>
      <c r="AO743" s="359">
        <v>22</v>
      </c>
      <c r="AP743" s="356" t="s">
        <v>162</v>
      </c>
      <c r="AQ743" s="356" t="s">
        <v>133</v>
      </c>
      <c r="AR743" s="356" t="s">
        <v>98</v>
      </c>
      <c r="AS743" s="359">
        <v>32</v>
      </c>
      <c r="AT743" s="356" t="s">
        <v>237</v>
      </c>
      <c r="AU743" s="356"/>
      <c r="AV743" s="356" t="s">
        <v>140</v>
      </c>
      <c r="AW743" s="359">
        <v>29</v>
      </c>
      <c r="AX743" s="359">
        <v>18</v>
      </c>
      <c r="AY743" s="303">
        <f t="shared" si="404"/>
        <v>55</v>
      </c>
      <c r="AZ743" s="303">
        <f t="shared" si="405"/>
        <v>33</v>
      </c>
      <c r="BA743" s="303">
        <f t="shared" si="406"/>
        <v>22</v>
      </c>
      <c r="BB743" s="303">
        <f t="shared" si="407"/>
        <v>23</v>
      </c>
      <c r="BC743" s="303">
        <f t="shared" si="408"/>
        <v>71</v>
      </c>
      <c r="BD743" s="303">
        <f t="shared" si="409"/>
        <v>45</v>
      </c>
      <c r="BE743" s="303" t="str">
        <f t="shared" si="410"/>
        <v>-</v>
      </c>
      <c r="BF743" s="303">
        <f t="shared" si="411"/>
        <v>29</v>
      </c>
      <c r="BG743" s="303">
        <f t="shared" si="412"/>
        <v>33</v>
      </c>
      <c r="BH743" s="303"/>
      <c r="BI743" s="303">
        <f t="shared" si="413"/>
        <v>36</v>
      </c>
      <c r="BJ743" s="303">
        <f t="shared" si="414"/>
        <v>33</v>
      </c>
      <c r="BK743" s="303">
        <f t="shared" si="415"/>
        <v>116</v>
      </c>
      <c r="BL743" s="303">
        <f t="shared" si="416"/>
        <v>25</v>
      </c>
      <c r="BM743" s="303">
        <f t="shared" si="417"/>
        <v>30</v>
      </c>
      <c r="BN743" s="303">
        <f t="shared" si="418"/>
        <v>19</v>
      </c>
      <c r="CB743" s="307"/>
      <c r="CC743" s="307"/>
      <c r="CD743" s="307"/>
      <c r="CE743" s="307"/>
      <c r="CF743" s="307"/>
      <c r="CG743" s="307"/>
      <c r="CH743" s="307"/>
      <c r="CI743" s="307"/>
      <c r="CJ743" s="307"/>
      <c r="CK743" s="307"/>
      <c r="CL743" s="307"/>
      <c r="CM743" s="307"/>
      <c r="CN743" s="307"/>
      <c r="CO743" s="307"/>
      <c r="CP743" s="307"/>
      <c r="CQ743" s="307"/>
      <c r="CR743" s="307"/>
      <c r="CS743" s="307"/>
      <c r="CT743" s="307"/>
      <c r="CU743" s="307"/>
      <c r="CV743" s="307"/>
      <c r="CW743" s="307"/>
      <c r="CX743" s="307"/>
      <c r="CY743" s="307"/>
      <c r="CZ743" s="307"/>
      <c r="DA743" s="307"/>
      <c r="DB743" s="307"/>
      <c r="DC743" s="307"/>
      <c r="DD743" s="307"/>
      <c r="DE743" s="307"/>
      <c r="DF743" s="307"/>
      <c r="DG743" s="307"/>
      <c r="DH743" s="307"/>
      <c r="DI743" s="390"/>
      <c r="DJ743" s="390"/>
      <c r="DK743" s="307"/>
      <c r="DL743" s="307"/>
      <c r="DM743" s="307"/>
      <c r="DN743" s="307"/>
      <c r="DO743" s="307"/>
      <c r="DP743" s="307"/>
      <c r="DQ743" s="307"/>
      <c r="DR743" s="307"/>
      <c r="DS743" s="307"/>
      <c r="DT743" s="307"/>
      <c r="DU743" s="307"/>
      <c r="DV743" s="307"/>
      <c r="DW743" s="307"/>
      <c r="DX743" s="307"/>
      <c r="DY743" s="307"/>
      <c r="DZ743" s="307"/>
      <c r="EA743" s="307"/>
      <c r="EB743" s="307"/>
      <c r="EC743" s="307"/>
      <c r="ED743" s="307"/>
      <c r="EE743" s="307"/>
      <c r="EF743" s="307"/>
      <c r="EG743" s="307"/>
      <c r="EH743" s="307"/>
      <c r="EI743" s="307"/>
      <c r="EJ743" s="307"/>
      <c r="EK743" s="307"/>
      <c r="EL743" s="307"/>
      <c r="EM743" s="307"/>
      <c r="EN743" s="307"/>
      <c r="EO743" s="307"/>
      <c r="EP743" s="307"/>
      <c r="EQ743" s="307"/>
      <c r="ER743" s="307"/>
      <c r="ES743" s="307"/>
      <c r="ET743" s="307"/>
      <c r="EU743" s="390"/>
      <c r="EV743" s="390"/>
      <c r="EW743" s="307"/>
      <c r="EX743" s="307"/>
      <c r="EY743" s="307"/>
      <c r="EZ743" s="307"/>
      <c r="FA743" s="307"/>
      <c r="FB743" s="307"/>
      <c r="FC743" s="307"/>
      <c r="FD743" s="307"/>
      <c r="FE743" s="307"/>
      <c r="FF743" s="307"/>
      <c r="FG743" s="307"/>
      <c r="FH743" s="307"/>
      <c r="FI743" s="307"/>
      <c r="FJ743" s="307"/>
      <c r="FK743" s="307"/>
      <c r="FL743" s="307"/>
      <c r="FM743" s="307"/>
      <c r="FN743" s="307"/>
      <c r="FO743" s="307"/>
      <c r="FP743" s="307"/>
      <c r="FQ743" s="307"/>
      <c r="FR743" s="307"/>
      <c r="FS743" s="307"/>
      <c r="FT743" s="307"/>
      <c r="FU743" s="307"/>
      <c r="FV743" s="307"/>
      <c r="FW743" s="307"/>
      <c r="FX743" s="307"/>
      <c r="FY743" s="307"/>
      <c r="FZ743" s="307"/>
      <c r="GA743" s="307"/>
      <c r="GB743" s="307"/>
      <c r="GC743" s="307"/>
      <c r="GD743" s="307"/>
      <c r="GE743" s="307"/>
      <c r="GF743" s="307"/>
      <c r="GG743" s="307"/>
      <c r="GH743" s="307"/>
      <c r="GI743" s="307"/>
      <c r="GJ743" s="307"/>
      <c r="GK743" s="307"/>
      <c r="GL743" s="307"/>
      <c r="GM743" s="307"/>
      <c r="GN743" s="307"/>
      <c r="GO743" s="307"/>
      <c r="GP743" s="307"/>
      <c r="GQ743" s="307"/>
      <c r="GR743" s="307"/>
      <c r="GS743" s="307"/>
      <c r="GT743" s="307"/>
      <c r="GU743" s="307"/>
      <c r="GV743" s="307"/>
      <c r="GW743" s="307"/>
      <c r="GX743" s="307"/>
      <c r="GY743" s="307"/>
      <c r="GZ743" s="307"/>
      <c r="HA743" s="307"/>
      <c r="HB743" s="307"/>
      <c r="HC743" s="307"/>
      <c r="HD743" s="307"/>
      <c r="HE743" s="307"/>
      <c r="HF743" s="307"/>
      <c r="HG743" s="307"/>
      <c r="HH743" s="307"/>
      <c r="HI743" s="307"/>
      <c r="HJ743" s="307"/>
      <c r="HK743" s="307"/>
      <c r="HL743" s="307"/>
      <c r="HM743" s="307"/>
      <c r="HN743" s="307"/>
      <c r="HO743" s="307"/>
      <c r="HP743" s="307"/>
      <c r="HQ743" s="307"/>
      <c r="HR743" s="307"/>
      <c r="HS743" s="307"/>
      <c r="HT743" s="307"/>
      <c r="HU743" s="307"/>
      <c r="HV743" s="307"/>
      <c r="HW743" s="307"/>
      <c r="HX743" s="307"/>
      <c r="HY743" s="307"/>
      <c r="HZ743" s="307"/>
      <c r="IA743" s="307"/>
      <c r="IB743" s="307"/>
      <c r="IC743" s="307"/>
      <c r="ID743" s="307"/>
      <c r="IE743" s="307"/>
      <c r="IF743" s="307"/>
      <c r="IG743" s="307"/>
      <c r="IH743" s="307"/>
      <c r="II743" s="307"/>
      <c r="IJ743" s="307"/>
      <c r="IK743" s="307"/>
      <c r="IL743" s="307"/>
      <c r="IM743" s="307"/>
      <c r="IN743" s="307"/>
      <c r="IO743" s="307"/>
      <c r="IP743" s="307"/>
      <c r="IQ743" s="307"/>
      <c r="IR743" s="307"/>
      <c r="IS743" s="307"/>
      <c r="IT743" s="307"/>
      <c r="IU743" s="307"/>
      <c r="IV743" s="307"/>
      <c r="IW743" s="307"/>
      <c r="IX743" s="307"/>
      <c r="IY743" s="307"/>
      <c r="IZ743" s="307"/>
      <c r="JA743" s="307"/>
      <c r="JB743" s="307"/>
      <c r="JC743" s="307"/>
      <c r="JD743" s="307"/>
      <c r="JE743" s="307"/>
      <c r="JF743" s="307"/>
      <c r="JG743" s="307"/>
      <c r="JH743" s="307"/>
      <c r="JI743" s="307"/>
      <c r="JJ743" s="307"/>
      <c r="JK743" s="307"/>
      <c r="JL743" s="307"/>
      <c r="JM743" s="307"/>
      <c r="JN743" s="307"/>
      <c r="JO743" s="307"/>
      <c r="JP743" s="307"/>
      <c r="JQ743" s="307"/>
      <c r="JR743" s="307"/>
      <c r="JS743" s="307"/>
      <c r="JT743" s="307"/>
      <c r="JU743" s="307"/>
      <c r="JV743" s="307"/>
      <c r="JW743" s="307"/>
      <c r="JX743" s="307"/>
      <c r="JY743" s="307"/>
      <c r="JZ743" s="307"/>
      <c r="KA743" s="307"/>
      <c r="KB743" s="307"/>
      <c r="KC743" s="307"/>
      <c r="KD743" s="307"/>
      <c r="KE743" s="307"/>
      <c r="KF743" s="307"/>
      <c r="KG743" s="307"/>
      <c r="KH743" s="307"/>
      <c r="KI743" s="307"/>
      <c r="KJ743" s="307"/>
      <c r="KK743" s="307"/>
      <c r="KL743" s="307"/>
      <c r="KM743" s="307"/>
      <c r="KN743" s="307"/>
      <c r="KO743" s="307"/>
      <c r="KP743" s="307"/>
      <c r="KQ743" s="307"/>
      <c r="KR743" s="307"/>
      <c r="KS743" s="307"/>
      <c r="KT743" s="307"/>
    </row>
    <row r="744" spans="14:306" s="56" customFormat="1" ht="15" customHeight="1">
      <c r="N744" s="409"/>
      <c r="O744" s="311"/>
      <c r="P744" s="311"/>
      <c r="Q744" s="410"/>
      <c r="R744" s="311"/>
      <c r="S744" s="311"/>
      <c r="T744" s="311"/>
      <c r="U744" s="311"/>
      <c r="AG744" s="354">
        <v>14</v>
      </c>
      <c r="AH744" s="354"/>
      <c r="AI744" s="356" t="s">
        <v>598</v>
      </c>
      <c r="AJ744" s="356" t="s">
        <v>137</v>
      </c>
      <c r="AK744" s="356" t="s">
        <v>164</v>
      </c>
      <c r="AL744" s="359">
        <v>23</v>
      </c>
      <c r="AM744" s="356" t="s">
        <v>958</v>
      </c>
      <c r="AN744" s="356" t="s">
        <v>265</v>
      </c>
      <c r="AO744" s="356" t="s">
        <v>0</v>
      </c>
      <c r="AP744" s="356" t="s">
        <v>165</v>
      </c>
      <c r="AQ744" s="356" t="s">
        <v>137</v>
      </c>
      <c r="AR744" s="356" t="s">
        <v>600</v>
      </c>
      <c r="AS744" s="356" t="s">
        <v>137</v>
      </c>
      <c r="AT744" s="356" t="s">
        <v>837</v>
      </c>
      <c r="AU744" s="356"/>
      <c r="AV744" s="359">
        <v>25</v>
      </c>
      <c r="AW744" s="359">
        <v>30</v>
      </c>
      <c r="AX744" s="359">
        <v>19</v>
      </c>
      <c r="AY744" s="303">
        <f t="shared" si="404"/>
        <v>59</v>
      </c>
      <c r="AZ744" s="303">
        <f t="shared" si="405"/>
        <v>35</v>
      </c>
      <c r="BA744" s="303">
        <f t="shared" si="406"/>
        <v>24</v>
      </c>
      <c r="BB744" s="303">
        <f t="shared" si="407"/>
        <v>24</v>
      </c>
      <c r="BC744" s="303">
        <f t="shared" si="408"/>
        <v>76</v>
      </c>
      <c r="BD744" s="303">
        <f t="shared" si="409"/>
        <v>48</v>
      </c>
      <c r="BE744" s="303">
        <f t="shared" si="410"/>
        <v>23</v>
      </c>
      <c r="BF744" s="303">
        <f t="shared" si="411"/>
        <v>31</v>
      </c>
      <c r="BG744" s="303">
        <f t="shared" si="412"/>
        <v>35</v>
      </c>
      <c r="BH744" s="303"/>
      <c r="BI744" s="303">
        <f t="shared" si="413"/>
        <v>38</v>
      </c>
      <c r="BJ744" s="303">
        <f t="shared" si="414"/>
        <v>35</v>
      </c>
      <c r="BK744" s="303">
        <f t="shared" si="415"/>
        <v>122</v>
      </c>
      <c r="BL744" s="303">
        <f t="shared" si="416"/>
        <v>26</v>
      </c>
      <c r="BM744" s="303">
        <f t="shared" si="417"/>
        <v>31</v>
      </c>
      <c r="BN744" s="303">
        <f t="shared" si="418"/>
        <v>20</v>
      </c>
      <c r="CB744" s="307"/>
      <c r="CC744" s="307"/>
      <c r="CD744" s="307"/>
      <c r="CE744" s="307"/>
      <c r="CF744" s="307"/>
      <c r="CG744" s="307"/>
      <c r="CH744" s="307"/>
      <c r="CI744" s="307"/>
      <c r="CJ744" s="307"/>
      <c r="CK744" s="307"/>
      <c r="CL744" s="307"/>
      <c r="CM744" s="307"/>
      <c r="CN744" s="307"/>
      <c r="CO744" s="307"/>
      <c r="CP744" s="307"/>
      <c r="CQ744" s="307"/>
      <c r="CR744" s="307"/>
      <c r="CS744" s="307"/>
      <c r="CT744" s="307"/>
      <c r="CU744" s="307"/>
      <c r="CV744" s="307"/>
      <c r="CW744" s="307"/>
      <c r="CX744" s="307"/>
      <c r="CY744" s="307"/>
      <c r="CZ744" s="307"/>
      <c r="DA744" s="307"/>
      <c r="DB744" s="307"/>
      <c r="DC744" s="307"/>
      <c r="DD744" s="307"/>
      <c r="DE744" s="307"/>
      <c r="DF744" s="307"/>
      <c r="DG744" s="307"/>
      <c r="DH744" s="307"/>
      <c r="DI744" s="390"/>
      <c r="DJ744" s="390"/>
      <c r="DK744" s="307"/>
      <c r="DL744" s="307"/>
      <c r="DM744" s="307"/>
      <c r="DN744" s="307"/>
      <c r="DO744" s="307"/>
      <c r="DP744" s="307"/>
      <c r="DQ744" s="307"/>
      <c r="DR744" s="307"/>
      <c r="DS744" s="307"/>
      <c r="DT744" s="307"/>
      <c r="DU744" s="307"/>
      <c r="DV744" s="307"/>
      <c r="DW744" s="307"/>
      <c r="DX744" s="307"/>
      <c r="DY744" s="307"/>
      <c r="DZ744" s="307"/>
      <c r="EA744" s="307"/>
      <c r="EB744" s="307"/>
      <c r="EC744" s="307"/>
      <c r="ED744" s="307"/>
      <c r="EE744" s="307"/>
      <c r="EF744" s="307"/>
      <c r="EG744" s="307"/>
      <c r="EH744" s="307"/>
      <c r="EI744" s="307"/>
      <c r="EJ744" s="307"/>
      <c r="EK744" s="307"/>
      <c r="EL744" s="307"/>
      <c r="EM744" s="307"/>
      <c r="EN744" s="307"/>
      <c r="EO744" s="307"/>
      <c r="EP744" s="307"/>
      <c r="EQ744" s="307"/>
      <c r="ER744" s="307"/>
      <c r="ES744" s="307"/>
      <c r="ET744" s="307"/>
      <c r="EU744" s="390"/>
      <c r="EV744" s="390"/>
      <c r="EW744" s="307"/>
      <c r="EX744" s="307"/>
      <c r="EY744" s="307"/>
      <c r="EZ744" s="307"/>
      <c r="FA744" s="307"/>
      <c r="FB744" s="307"/>
      <c r="FC744" s="307"/>
      <c r="FD744" s="307"/>
      <c r="FE744" s="307"/>
      <c r="FF744" s="307"/>
      <c r="FG744" s="307"/>
      <c r="FH744" s="307"/>
      <c r="FI744" s="307"/>
      <c r="FJ744" s="307"/>
      <c r="FK744" s="307"/>
      <c r="FL744" s="307"/>
      <c r="FM744" s="307"/>
      <c r="FN744" s="307"/>
      <c r="FO744" s="307"/>
      <c r="FP744" s="307"/>
      <c r="FQ744" s="307"/>
      <c r="FR744" s="307"/>
      <c r="FS744" s="307"/>
      <c r="FT744" s="307"/>
      <c r="FU744" s="307"/>
      <c r="FV744" s="307"/>
      <c r="FW744" s="307"/>
      <c r="FX744" s="307"/>
      <c r="FY744" s="307"/>
      <c r="FZ744" s="307"/>
      <c r="GA744" s="307"/>
      <c r="GB744" s="307"/>
      <c r="GC744" s="307"/>
      <c r="GD744" s="307"/>
      <c r="GE744" s="307"/>
      <c r="GF744" s="307"/>
      <c r="GG744" s="307"/>
      <c r="GH744" s="307"/>
      <c r="GI744" s="307"/>
      <c r="GJ744" s="307"/>
      <c r="GK744" s="307"/>
      <c r="GL744" s="307"/>
      <c r="GM744" s="307"/>
      <c r="GN744" s="307"/>
      <c r="GO744" s="307"/>
      <c r="GP744" s="307"/>
      <c r="GQ744" s="307"/>
      <c r="GR744" s="307"/>
      <c r="GS744" s="307"/>
      <c r="GT744" s="307"/>
      <c r="GU744" s="307"/>
      <c r="GV744" s="307"/>
      <c r="GW744" s="307"/>
      <c r="GX744" s="307"/>
      <c r="GY744" s="307"/>
      <c r="GZ744" s="307"/>
      <c r="HA744" s="307"/>
      <c r="HB744" s="307"/>
      <c r="HC744" s="307"/>
      <c r="HD744" s="307"/>
      <c r="HE744" s="307"/>
      <c r="HF744" s="307"/>
      <c r="HG744" s="307"/>
      <c r="HH744" s="307"/>
      <c r="HI744" s="307"/>
      <c r="HJ744" s="307"/>
      <c r="HK744" s="307"/>
      <c r="HL744" s="307"/>
      <c r="HM744" s="307"/>
      <c r="HN744" s="307"/>
      <c r="HO744" s="307"/>
      <c r="HP744" s="307"/>
      <c r="HQ744" s="307"/>
      <c r="HR744" s="307"/>
      <c r="HS744" s="307"/>
      <c r="HT744" s="307"/>
      <c r="HU744" s="307"/>
      <c r="HV744" s="307"/>
      <c r="HW744" s="307"/>
      <c r="HX744" s="307"/>
      <c r="HY744" s="307"/>
      <c r="HZ744" s="307"/>
      <c r="IA744" s="307"/>
      <c r="IB744" s="307"/>
      <c r="IC744" s="307"/>
      <c r="ID744" s="307"/>
      <c r="IE744" s="307"/>
      <c r="IF744" s="307"/>
      <c r="IG744" s="307"/>
      <c r="IH744" s="307"/>
      <c r="II744" s="307"/>
      <c r="IJ744" s="307"/>
      <c r="IK744" s="307"/>
      <c r="IL744" s="307"/>
      <c r="IM744" s="307"/>
      <c r="IN744" s="307"/>
      <c r="IO744" s="307"/>
      <c r="IP744" s="307"/>
      <c r="IQ744" s="307"/>
      <c r="IR744" s="307"/>
      <c r="IS744" s="307"/>
      <c r="IT744" s="307"/>
      <c r="IU744" s="307"/>
      <c r="IV744" s="307"/>
      <c r="IW744" s="307"/>
      <c r="IX744" s="307"/>
      <c r="IY744" s="307"/>
      <c r="IZ744" s="307"/>
      <c r="JA744" s="307"/>
      <c r="JB744" s="307"/>
      <c r="JC744" s="307"/>
      <c r="JD744" s="307"/>
      <c r="JE744" s="307"/>
      <c r="JF744" s="307"/>
      <c r="JG744" s="307"/>
      <c r="JH744" s="307"/>
      <c r="JI744" s="307"/>
      <c r="JJ744" s="307"/>
      <c r="JK744" s="307"/>
      <c r="JL744" s="307"/>
      <c r="JM744" s="307"/>
      <c r="JN744" s="307"/>
      <c r="JO744" s="307"/>
      <c r="JP744" s="307"/>
      <c r="JQ744" s="307"/>
      <c r="JR744" s="307"/>
      <c r="JS744" s="307"/>
      <c r="JT744" s="307"/>
      <c r="JU744" s="307"/>
      <c r="JV744" s="307"/>
      <c r="JW744" s="307"/>
      <c r="JX744" s="307"/>
      <c r="JY744" s="307"/>
      <c r="JZ744" s="307"/>
      <c r="KA744" s="307"/>
      <c r="KB744" s="307"/>
      <c r="KC744" s="307"/>
      <c r="KD744" s="307"/>
      <c r="KE744" s="307"/>
      <c r="KF744" s="307"/>
      <c r="KG744" s="307"/>
      <c r="KH744" s="307"/>
      <c r="KI744" s="307"/>
      <c r="KJ744" s="307"/>
      <c r="KK744" s="307"/>
      <c r="KL744" s="307"/>
      <c r="KM744" s="307"/>
      <c r="KN744" s="307"/>
      <c r="KO744" s="307"/>
      <c r="KP744" s="307"/>
      <c r="KQ744" s="307"/>
      <c r="KR744" s="307"/>
      <c r="KS744" s="307"/>
      <c r="KT744" s="307"/>
    </row>
    <row r="745" spans="14:306" s="56" customFormat="1" ht="15" customHeight="1">
      <c r="N745" s="409"/>
      <c r="O745" s="311"/>
      <c r="P745" s="311"/>
      <c r="Q745" s="410"/>
      <c r="R745" s="311"/>
      <c r="S745" s="311"/>
      <c r="T745" s="311"/>
      <c r="U745" s="311"/>
      <c r="AG745" s="354">
        <v>15</v>
      </c>
      <c r="AH745" s="354"/>
      <c r="AI745" s="356" t="s">
        <v>560</v>
      </c>
      <c r="AJ745" s="359">
        <v>35</v>
      </c>
      <c r="AK745" s="359">
        <v>24</v>
      </c>
      <c r="AL745" s="359">
        <v>24</v>
      </c>
      <c r="AM745" s="356" t="s">
        <v>959</v>
      </c>
      <c r="AN745" s="356" t="s">
        <v>790</v>
      </c>
      <c r="AO745" s="359">
        <v>23</v>
      </c>
      <c r="AP745" s="356" t="s">
        <v>133</v>
      </c>
      <c r="AQ745" s="359">
        <v>35</v>
      </c>
      <c r="AR745" s="356" t="s">
        <v>635</v>
      </c>
      <c r="AS745" s="359">
        <v>35</v>
      </c>
      <c r="AT745" s="356" t="s">
        <v>960</v>
      </c>
      <c r="AU745" s="356"/>
      <c r="AV745" s="356" t="s">
        <v>93</v>
      </c>
      <c r="AW745" s="359">
        <v>31</v>
      </c>
      <c r="AX745" s="359">
        <v>20</v>
      </c>
      <c r="AY745" s="303">
        <f t="shared" si="404"/>
        <v>62</v>
      </c>
      <c r="AZ745" s="303">
        <f t="shared" si="405"/>
        <v>36</v>
      </c>
      <c r="BA745" s="303">
        <f t="shared" si="406"/>
        <v>25</v>
      </c>
      <c r="BB745" s="303">
        <f t="shared" si="407"/>
        <v>25</v>
      </c>
      <c r="BC745" s="303">
        <f t="shared" si="408"/>
        <v>80</v>
      </c>
      <c r="BD745" s="303">
        <f t="shared" si="409"/>
        <v>50</v>
      </c>
      <c r="BE745" s="303">
        <f t="shared" si="410"/>
        <v>24</v>
      </c>
      <c r="BF745" s="303">
        <f t="shared" si="411"/>
        <v>33</v>
      </c>
      <c r="BG745" s="303">
        <f t="shared" si="412"/>
        <v>36</v>
      </c>
      <c r="BH745" s="303"/>
      <c r="BI745" s="303">
        <f t="shared" si="413"/>
        <v>40</v>
      </c>
      <c r="BJ745" s="303">
        <f t="shared" si="414"/>
        <v>36</v>
      </c>
      <c r="BK745" s="303">
        <f t="shared" si="415"/>
        <v>128</v>
      </c>
      <c r="BL745" s="303">
        <f t="shared" si="416"/>
        <v>28</v>
      </c>
      <c r="BM745" s="303">
        <f t="shared" si="417"/>
        <v>32</v>
      </c>
      <c r="BN745" s="303">
        <f t="shared" si="418"/>
        <v>21</v>
      </c>
      <c r="CB745" s="307"/>
      <c r="CC745" s="307"/>
      <c r="CD745" s="307"/>
      <c r="CE745" s="307"/>
      <c r="CF745" s="307"/>
      <c r="CG745" s="307"/>
      <c r="CH745" s="307"/>
      <c r="CI745" s="307"/>
      <c r="CJ745" s="307"/>
      <c r="CK745" s="307"/>
      <c r="CL745" s="307"/>
      <c r="CM745" s="307"/>
      <c r="CN745" s="307"/>
      <c r="CO745" s="307"/>
      <c r="CP745" s="307"/>
      <c r="CQ745" s="307"/>
      <c r="CR745" s="307"/>
      <c r="CS745" s="307"/>
      <c r="CT745" s="307"/>
      <c r="CU745" s="307"/>
      <c r="CV745" s="307"/>
      <c r="CW745" s="307"/>
      <c r="CX745" s="307"/>
      <c r="CY745" s="307"/>
      <c r="CZ745" s="307"/>
      <c r="DA745" s="307"/>
      <c r="DB745" s="307"/>
      <c r="DC745" s="307"/>
      <c r="DD745" s="307"/>
      <c r="DE745" s="307"/>
      <c r="DF745" s="307"/>
      <c r="DG745" s="307"/>
      <c r="DH745" s="307"/>
      <c r="DI745" s="390"/>
      <c r="DJ745" s="390"/>
      <c r="DK745" s="307"/>
      <c r="DL745" s="307"/>
      <c r="DM745" s="307"/>
      <c r="DN745" s="307"/>
      <c r="DO745" s="307"/>
      <c r="DP745" s="307"/>
      <c r="DQ745" s="307"/>
      <c r="DR745" s="307"/>
      <c r="DS745" s="307"/>
      <c r="DT745" s="307"/>
      <c r="DU745" s="307"/>
      <c r="DV745" s="307"/>
      <c r="DW745" s="307"/>
      <c r="DX745" s="307"/>
      <c r="DY745" s="307"/>
      <c r="DZ745" s="307"/>
      <c r="EA745" s="307"/>
      <c r="EB745" s="307"/>
      <c r="EC745" s="307"/>
      <c r="ED745" s="307"/>
      <c r="EE745" s="307"/>
      <c r="EF745" s="307"/>
      <c r="EG745" s="307"/>
      <c r="EH745" s="307"/>
      <c r="EI745" s="307"/>
      <c r="EJ745" s="307"/>
      <c r="EK745" s="307"/>
      <c r="EL745" s="307"/>
      <c r="EM745" s="307"/>
      <c r="EN745" s="307"/>
      <c r="EO745" s="307"/>
      <c r="EP745" s="307"/>
      <c r="EQ745" s="307"/>
      <c r="ER745" s="307"/>
      <c r="ES745" s="307"/>
      <c r="ET745" s="307"/>
      <c r="EU745" s="390"/>
      <c r="EV745" s="390"/>
      <c r="EW745" s="307"/>
      <c r="EX745" s="307"/>
      <c r="EY745" s="307"/>
      <c r="EZ745" s="307"/>
      <c r="FA745" s="307"/>
      <c r="FB745" s="307"/>
      <c r="FC745" s="307"/>
      <c r="FD745" s="307"/>
      <c r="FE745" s="307"/>
      <c r="FF745" s="307"/>
      <c r="FG745" s="307"/>
      <c r="FH745" s="307"/>
      <c r="FI745" s="307"/>
      <c r="FJ745" s="307"/>
      <c r="FK745" s="307"/>
      <c r="FL745" s="307"/>
      <c r="FM745" s="307"/>
      <c r="FN745" s="307"/>
      <c r="FO745" s="307"/>
      <c r="FP745" s="307"/>
      <c r="FQ745" s="307"/>
      <c r="FR745" s="307"/>
      <c r="FS745" s="307"/>
      <c r="FT745" s="307"/>
      <c r="FU745" s="307"/>
      <c r="FV745" s="307"/>
      <c r="FW745" s="307"/>
      <c r="FX745" s="307"/>
      <c r="FY745" s="307"/>
      <c r="FZ745" s="307"/>
      <c r="GA745" s="307"/>
      <c r="GB745" s="307"/>
      <c r="GC745" s="307"/>
      <c r="GD745" s="307"/>
      <c r="GE745" s="307"/>
      <c r="GF745" s="307"/>
      <c r="GG745" s="307"/>
      <c r="GH745" s="307"/>
      <c r="GI745" s="307"/>
      <c r="GJ745" s="307"/>
      <c r="GK745" s="307"/>
      <c r="GL745" s="307"/>
      <c r="GM745" s="307"/>
      <c r="GN745" s="307"/>
      <c r="GO745" s="307"/>
      <c r="GP745" s="307"/>
      <c r="GQ745" s="307"/>
      <c r="GR745" s="307"/>
      <c r="GS745" s="307"/>
      <c r="GT745" s="307"/>
      <c r="GU745" s="307"/>
      <c r="GV745" s="307"/>
      <c r="GW745" s="307"/>
      <c r="GX745" s="307"/>
      <c r="GY745" s="307"/>
      <c r="GZ745" s="307"/>
      <c r="HA745" s="307"/>
      <c r="HB745" s="307"/>
      <c r="HC745" s="307"/>
      <c r="HD745" s="307"/>
      <c r="HE745" s="307"/>
      <c r="HF745" s="307"/>
      <c r="HG745" s="307"/>
      <c r="HH745" s="307"/>
      <c r="HI745" s="307"/>
      <c r="HJ745" s="307"/>
      <c r="HK745" s="307"/>
      <c r="HL745" s="307"/>
      <c r="HM745" s="307"/>
      <c r="HN745" s="307"/>
      <c r="HO745" s="307"/>
      <c r="HP745" s="307"/>
      <c r="HQ745" s="307"/>
      <c r="HR745" s="307"/>
      <c r="HS745" s="307"/>
      <c r="HT745" s="307"/>
      <c r="HU745" s="307"/>
      <c r="HV745" s="307"/>
      <c r="HW745" s="307"/>
      <c r="HX745" s="307"/>
      <c r="HY745" s="307"/>
      <c r="HZ745" s="307"/>
      <c r="IA745" s="307"/>
      <c r="IB745" s="307"/>
      <c r="IC745" s="307"/>
      <c r="ID745" s="307"/>
      <c r="IE745" s="307"/>
      <c r="IF745" s="307"/>
      <c r="IG745" s="307"/>
      <c r="IH745" s="307"/>
      <c r="II745" s="307"/>
      <c r="IJ745" s="307"/>
      <c r="IK745" s="307"/>
      <c r="IL745" s="307"/>
      <c r="IM745" s="307"/>
      <c r="IN745" s="307"/>
      <c r="IO745" s="307"/>
      <c r="IP745" s="307"/>
      <c r="IQ745" s="307"/>
      <c r="IR745" s="307"/>
      <c r="IS745" s="307"/>
      <c r="IT745" s="307"/>
      <c r="IU745" s="307"/>
      <c r="IV745" s="307"/>
      <c r="IW745" s="307"/>
      <c r="IX745" s="307"/>
      <c r="IY745" s="307"/>
      <c r="IZ745" s="307"/>
      <c r="JA745" s="307"/>
      <c r="JB745" s="307"/>
      <c r="JC745" s="307"/>
      <c r="JD745" s="307"/>
      <c r="JE745" s="307"/>
      <c r="JF745" s="307"/>
      <c r="JG745" s="307"/>
      <c r="JH745" s="307"/>
      <c r="JI745" s="307"/>
      <c r="JJ745" s="307"/>
      <c r="JK745" s="307"/>
      <c r="JL745" s="307"/>
      <c r="JM745" s="307"/>
      <c r="JN745" s="307"/>
      <c r="JO745" s="307"/>
      <c r="JP745" s="307"/>
      <c r="JQ745" s="307"/>
      <c r="JR745" s="307"/>
      <c r="JS745" s="307"/>
      <c r="JT745" s="307"/>
      <c r="JU745" s="307"/>
      <c r="JV745" s="307"/>
      <c r="JW745" s="307"/>
      <c r="JX745" s="307"/>
      <c r="JY745" s="307"/>
      <c r="JZ745" s="307"/>
      <c r="KA745" s="307"/>
      <c r="KB745" s="307"/>
      <c r="KC745" s="307"/>
      <c r="KD745" s="307"/>
      <c r="KE745" s="307"/>
      <c r="KF745" s="307"/>
      <c r="KG745" s="307"/>
      <c r="KH745" s="307"/>
      <c r="KI745" s="307"/>
      <c r="KJ745" s="307"/>
      <c r="KK745" s="307"/>
      <c r="KL745" s="307"/>
      <c r="KM745" s="307"/>
      <c r="KN745" s="307"/>
      <c r="KO745" s="307"/>
      <c r="KP745" s="307"/>
      <c r="KQ745" s="307"/>
      <c r="KR745" s="307"/>
      <c r="KS745" s="307"/>
      <c r="KT745" s="307"/>
    </row>
    <row r="746" spans="14:306" s="56" customFormat="1" ht="15" customHeight="1">
      <c r="N746" s="409"/>
      <c r="O746" s="311"/>
      <c r="P746" s="311"/>
      <c r="Q746" s="410"/>
      <c r="R746" s="311"/>
      <c r="S746" s="311"/>
      <c r="T746" s="311"/>
      <c r="U746" s="311"/>
      <c r="AG746" s="354">
        <v>16</v>
      </c>
      <c r="AH746" s="354"/>
      <c r="AI746" s="356" t="s">
        <v>770</v>
      </c>
      <c r="AJ746" s="359">
        <v>36</v>
      </c>
      <c r="AK746" s="356" t="s">
        <v>126</v>
      </c>
      <c r="AL746" s="359">
        <v>25</v>
      </c>
      <c r="AM746" s="356" t="s">
        <v>961</v>
      </c>
      <c r="AN746" s="356" t="s">
        <v>214</v>
      </c>
      <c r="AO746" s="359">
        <v>24</v>
      </c>
      <c r="AP746" s="359">
        <v>33</v>
      </c>
      <c r="AQ746" s="356" t="s">
        <v>600</v>
      </c>
      <c r="AR746" s="356" t="s">
        <v>673</v>
      </c>
      <c r="AS746" s="359">
        <v>36</v>
      </c>
      <c r="AT746" s="356" t="s">
        <v>962</v>
      </c>
      <c r="AU746" s="356"/>
      <c r="AV746" s="359">
        <v>28</v>
      </c>
      <c r="AW746" s="359">
        <v>32</v>
      </c>
      <c r="AX746" s="359">
        <v>21</v>
      </c>
      <c r="AY746" s="303">
        <f t="shared" si="404"/>
        <v>65</v>
      </c>
      <c r="AZ746" s="303">
        <f t="shared" si="405"/>
        <v>37</v>
      </c>
      <c r="BA746" s="303">
        <f t="shared" si="406"/>
        <v>27</v>
      </c>
      <c r="BB746" s="303">
        <f t="shared" si="407"/>
        <v>26</v>
      </c>
      <c r="BC746" s="303">
        <f t="shared" si="408"/>
        <v>85</v>
      </c>
      <c r="BD746" s="303">
        <f t="shared" si="409"/>
        <v>53</v>
      </c>
      <c r="BE746" s="303">
        <f t="shared" si="410"/>
        <v>25</v>
      </c>
      <c r="BF746" s="303">
        <f t="shared" si="411"/>
        <v>34</v>
      </c>
      <c r="BG746" s="303">
        <f t="shared" si="412"/>
        <v>38</v>
      </c>
      <c r="BH746" s="303"/>
      <c r="BI746" s="303">
        <f t="shared" si="413"/>
        <v>42</v>
      </c>
      <c r="BJ746" s="303" t="str">
        <f t="shared" si="414"/>
        <v>-</v>
      </c>
      <c r="BK746" s="303">
        <f t="shared" si="415"/>
        <v>132</v>
      </c>
      <c r="BL746" s="303">
        <f t="shared" si="416"/>
        <v>29</v>
      </c>
      <c r="BM746" s="303" t="str">
        <f t="shared" si="417"/>
        <v>-</v>
      </c>
      <c r="BN746" s="303" t="str">
        <f t="shared" si="418"/>
        <v>-</v>
      </c>
      <c r="CB746" s="307"/>
      <c r="CC746" s="307"/>
      <c r="CD746" s="307"/>
      <c r="CE746" s="307"/>
      <c r="CF746" s="307"/>
      <c r="CG746" s="307"/>
      <c r="CH746" s="307"/>
      <c r="CI746" s="307"/>
      <c r="CJ746" s="307"/>
      <c r="CK746" s="307"/>
      <c r="CL746" s="307"/>
      <c r="CM746" s="307"/>
      <c r="CN746" s="307"/>
      <c r="CO746" s="307"/>
      <c r="CP746" s="307"/>
      <c r="CQ746" s="307"/>
      <c r="CR746" s="307"/>
      <c r="CS746" s="307"/>
      <c r="CT746" s="307"/>
      <c r="CU746" s="307"/>
      <c r="CV746" s="307"/>
      <c r="CW746" s="307"/>
      <c r="CX746" s="307"/>
      <c r="CY746" s="307"/>
      <c r="CZ746" s="307"/>
      <c r="DA746" s="307"/>
      <c r="DB746" s="307"/>
      <c r="DC746" s="307"/>
      <c r="DD746" s="307"/>
      <c r="DE746" s="307"/>
      <c r="DF746" s="307"/>
      <c r="DG746" s="307"/>
      <c r="DH746" s="307"/>
      <c r="DI746" s="390"/>
      <c r="DJ746" s="390"/>
      <c r="DK746" s="307"/>
      <c r="DL746" s="307"/>
      <c r="DM746" s="307"/>
      <c r="DN746" s="307"/>
      <c r="DO746" s="307"/>
      <c r="DP746" s="307"/>
      <c r="DQ746" s="307"/>
      <c r="DR746" s="307"/>
      <c r="DS746" s="307"/>
      <c r="DT746" s="307"/>
      <c r="DU746" s="307"/>
      <c r="DV746" s="307"/>
      <c r="DW746" s="307"/>
      <c r="DX746" s="307"/>
      <c r="DY746" s="307"/>
      <c r="DZ746" s="307"/>
      <c r="EA746" s="307"/>
      <c r="EB746" s="307"/>
      <c r="EC746" s="307"/>
      <c r="ED746" s="307"/>
      <c r="EE746" s="307"/>
      <c r="EF746" s="307"/>
      <c r="EG746" s="307"/>
      <c r="EH746" s="307"/>
      <c r="EI746" s="307"/>
      <c r="EJ746" s="307"/>
      <c r="EK746" s="307"/>
      <c r="EL746" s="307"/>
      <c r="EM746" s="307"/>
      <c r="EN746" s="307"/>
      <c r="EO746" s="307"/>
      <c r="EP746" s="307"/>
      <c r="EQ746" s="307"/>
      <c r="ER746" s="307"/>
      <c r="ES746" s="307"/>
      <c r="ET746" s="307"/>
      <c r="EU746" s="390"/>
      <c r="EV746" s="390"/>
      <c r="EW746" s="307"/>
      <c r="EX746" s="307"/>
      <c r="EY746" s="307"/>
      <c r="EZ746" s="307"/>
      <c r="FA746" s="307"/>
      <c r="FB746" s="307"/>
      <c r="FC746" s="307"/>
      <c r="FD746" s="307"/>
      <c r="FE746" s="307"/>
      <c r="FF746" s="307"/>
      <c r="FG746" s="307"/>
      <c r="FH746" s="307"/>
      <c r="FI746" s="307"/>
      <c r="FJ746" s="307"/>
      <c r="FK746" s="307"/>
      <c r="FL746" s="307"/>
      <c r="FM746" s="307"/>
      <c r="FN746" s="307"/>
      <c r="FO746" s="307"/>
      <c r="FP746" s="307"/>
      <c r="FQ746" s="307"/>
      <c r="FR746" s="307"/>
      <c r="FS746" s="307"/>
      <c r="FT746" s="307"/>
      <c r="FU746" s="307"/>
      <c r="FV746" s="307"/>
      <c r="FW746" s="307"/>
      <c r="FX746" s="307"/>
      <c r="FY746" s="307"/>
      <c r="FZ746" s="307"/>
      <c r="GA746" s="307"/>
      <c r="GB746" s="307"/>
      <c r="GC746" s="307"/>
      <c r="GD746" s="307"/>
      <c r="GE746" s="307"/>
      <c r="GF746" s="307"/>
      <c r="GG746" s="307"/>
      <c r="GH746" s="307"/>
      <c r="GI746" s="307"/>
      <c r="GJ746" s="307"/>
      <c r="GK746" s="307"/>
      <c r="GL746" s="307"/>
      <c r="GM746" s="307"/>
      <c r="GN746" s="307"/>
      <c r="GO746" s="307"/>
      <c r="GP746" s="307"/>
      <c r="GQ746" s="307"/>
      <c r="GR746" s="307"/>
      <c r="GS746" s="307"/>
      <c r="GT746" s="307"/>
      <c r="GU746" s="307"/>
      <c r="GV746" s="307"/>
      <c r="GW746" s="307"/>
      <c r="GX746" s="307"/>
      <c r="GY746" s="307"/>
      <c r="GZ746" s="307"/>
      <c r="HA746" s="307"/>
      <c r="HB746" s="307"/>
      <c r="HC746" s="307"/>
      <c r="HD746" s="307"/>
      <c r="HE746" s="307"/>
      <c r="HF746" s="307"/>
      <c r="HG746" s="307"/>
      <c r="HH746" s="307"/>
      <c r="HI746" s="307"/>
      <c r="HJ746" s="307"/>
      <c r="HK746" s="307"/>
      <c r="HL746" s="307"/>
      <c r="HM746" s="307"/>
      <c r="HN746" s="307"/>
      <c r="HO746" s="307"/>
      <c r="HP746" s="307"/>
      <c r="HQ746" s="307"/>
      <c r="HR746" s="307"/>
      <c r="HS746" s="307"/>
      <c r="HT746" s="307"/>
      <c r="HU746" s="307"/>
      <c r="HV746" s="307"/>
      <c r="HW746" s="307"/>
      <c r="HX746" s="307"/>
      <c r="HY746" s="307"/>
      <c r="HZ746" s="307"/>
      <c r="IA746" s="307"/>
      <c r="IB746" s="307"/>
      <c r="IC746" s="307"/>
      <c r="ID746" s="307"/>
      <c r="IE746" s="307"/>
      <c r="IF746" s="307"/>
      <c r="IG746" s="307"/>
      <c r="IH746" s="307"/>
      <c r="II746" s="307"/>
      <c r="IJ746" s="307"/>
      <c r="IK746" s="307"/>
      <c r="IL746" s="307"/>
      <c r="IM746" s="307"/>
      <c r="IN746" s="307"/>
      <c r="IO746" s="307"/>
      <c r="IP746" s="307"/>
      <c r="IQ746" s="307"/>
      <c r="IR746" s="307"/>
      <c r="IS746" s="307"/>
      <c r="IT746" s="307"/>
      <c r="IU746" s="307"/>
      <c r="IV746" s="307"/>
      <c r="IW746" s="307"/>
      <c r="IX746" s="307"/>
      <c r="IY746" s="307"/>
      <c r="IZ746" s="307"/>
      <c r="JA746" s="307"/>
      <c r="JB746" s="307"/>
      <c r="JC746" s="307"/>
      <c r="JD746" s="307"/>
      <c r="JE746" s="307"/>
      <c r="JF746" s="307"/>
      <c r="JG746" s="307"/>
      <c r="JH746" s="307"/>
      <c r="JI746" s="307"/>
      <c r="JJ746" s="307"/>
      <c r="JK746" s="307"/>
      <c r="JL746" s="307"/>
      <c r="JM746" s="307"/>
      <c r="JN746" s="307"/>
      <c r="JO746" s="307"/>
      <c r="JP746" s="307"/>
      <c r="JQ746" s="307"/>
      <c r="JR746" s="307"/>
      <c r="JS746" s="307"/>
      <c r="JT746" s="307"/>
      <c r="JU746" s="307"/>
      <c r="JV746" s="307"/>
      <c r="JW746" s="307"/>
      <c r="JX746" s="307"/>
      <c r="JY746" s="307"/>
      <c r="JZ746" s="307"/>
      <c r="KA746" s="307"/>
      <c r="KB746" s="307"/>
      <c r="KC746" s="307"/>
      <c r="KD746" s="307"/>
      <c r="KE746" s="307"/>
      <c r="KF746" s="307"/>
      <c r="KG746" s="307"/>
      <c r="KH746" s="307"/>
      <c r="KI746" s="307"/>
      <c r="KJ746" s="307"/>
      <c r="KK746" s="307"/>
      <c r="KL746" s="307"/>
      <c r="KM746" s="307"/>
      <c r="KN746" s="307"/>
      <c r="KO746" s="307"/>
      <c r="KP746" s="307"/>
      <c r="KQ746" s="307"/>
      <c r="KR746" s="307"/>
      <c r="KS746" s="307"/>
      <c r="KT746" s="307"/>
    </row>
    <row r="747" spans="14:306" s="56" customFormat="1" ht="15" customHeight="1">
      <c r="N747" s="409"/>
      <c r="O747" s="311"/>
      <c r="P747" s="311"/>
      <c r="Q747" s="410"/>
      <c r="R747" s="311"/>
      <c r="S747" s="311"/>
      <c r="T747" s="311"/>
      <c r="U747" s="311"/>
      <c r="AG747" s="354">
        <v>17</v>
      </c>
      <c r="AH747" s="354"/>
      <c r="AI747" s="356" t="s">
        <v>248</v>
      </c>
      <c r="AJ747" s="359">
        <v>37</v>
      </c>
      <c r="AK747" s="356" t="s">
        <v>162</v>
      </c>
      <c r="AL747" s="359">
        <v>26</v>
      </c>
      <c r="AM747" s="356" t="s">
        <v>963</v>
      </c>
      <c r="AN747" s="356" t="s">
        <v>901</v>
      </c>
      <c r="AO747" s="359">
        <v>25</v>
      </c>
      <c r="AP747" s="359">
        <v>34</v>
      </c>
      <c r="AQ747" s="356" t="s">
        <v>635</v>
      </c>
      <c r="AR747" s="356" t="s">
        <v>146</v>
      </c>
      <c r="AS747" s="356" t="s">
        <v>0</v>
      </c>
      <c r="AT747" s="356" t="s">
        <v>964</v>
      </c>
      <c r="AU747" s="356"/>
      <c r="AV747" s="356" t="s">
        <v>165</v>
      </c>
      <c r="AW747" s="356" t="s">
        <v>0</v>
      </c>
      <c r="AX747" s="411" t="s">
        <v>0</v>
      </c>
      <c r="AY747" s="303">
        <f t="shared" si="404"/>
        <v>67</v>
      </c>
      <c r="AZ747" s="303">
        <f t="shared" si="405"/>
        <v>38</v>
      </c>
      <c r="BA747" s="303">
        <f t="shared" si="406"/>
        <v>29</v>
      </c>
      <c r="BB747" s="303">
        <f t="shared" si="407"/>
        <v>27</v>
      </c>
      <c r="BC747" s="303">
        <f t="shared" si="408"/>
        <v>90</v>
      </c>
      <c r="BD747" s="303">
        <f t="shared" si="409"/>
        <v>55</v>
      </c>
      <c r="BE747" s="303">
        <f t="shared" si="410"/>
        <v>26</v>
      </c>
      <c r="BF747" s="303" t="str">
        <f t="shared" si="411"/>
        <v>-</v>
      </c>
      <c r="BG747" s="303">
        <f t="shared" si="412"/>
        <v>40</v>
      </c>
      <c r="BH747" s="303"/>
      <c r="BI747" s="303">
        <f t="shared" si="413"/>
        <v>44</v>
      </c>
      <c r="BJ747" s="303">
        <f t="shared" si="414"/>
        <v>37</v>
      </c>
      <c r="BK747" s="303">
        <f t="shared" si="415"/>
        <v>134</v>
      </c>
      <c r="BL747" s="303">
        <f t="shared" si="416"/>
        <v>31</v>
      </c>
      <c r="BM747" s="303">
        <f t="shared" si="417"/>
        <v>33</v>
      </c>
      <c r="BN747" s="303">
        <f t="shared" si="418"/>
        <v>22</v>
      </c>
      <c r="CB747" s="307"/>
      <c r="CC747" s="307"/>
      <c r="CD747" s="307"/>
      <c r="CE747" s="307"/>
      <c r="CF747" s="307"/>
      <c r="CG747" s="307"/>
      <c r="CH747" s="307"/>
      <c r="CI747" s="307"/>
      <c r="CJ747" s="307"/>
      <c r="CK747" s="307"/>
      <c r="CL747" s="307"/>
      <c r="CM747" s="307"/>
      <c r="CN747" s="307"/>
      <c r="CO747" s="307"/>
      <c r="CP747" s="307"/>
      <c r="CQ747" s="307"/>
      <c r="CR747" s="307"/>
      <c r="CS747" s="307"/>
      <c r="CT747" s="307"/>
      <c r="CU747" s="307"/>
      <c r="CV747" s="307"/>
      <c r="CW747" s="307"/>
      <c r="CX747" s="307"/>
      <c r="CY747" s="307"/>
      <c r="CZ747" s="307"/>
      <c r="DA747" s="307"/>
      <c r="DB747" s="307"/>
      <c r="DC747" s="307"/>
      <c r="DD747" s="307"/>
      <c r="DE747" s="307"/>
      <c r="DF747" s="307"/>
      <c r="DG747" s="307"/>
      <c r="DH747" s="307"/>
      <c r="DI747" s="390"/>
      <c r="DJ747" s="390"/>
      <c r="DK747" s="307"/>
      <c r="DL747" s="307"/>
      <c r="DM747" s="307"/>
      <c r="DN747" s="307"/>
      <c r="DO747" s="307"/>
      <c r="DP747" s="307"/>
      <c r="DQ747" s="307"/>
      <c r="DR747" s="307"/>
      <c r="DS747" s="307"/>
      <c r="DT747" s="307"/>
      <c r="DU747" s="307"/>
      <c r="DV747" s="307"/>
      <c r="DW747" s="307"/>
      <c r="DX747" s="307"/>
      <c r="DY747" s="307"/>
      <c r="DZ747" s="307"/>
      <c r="EA747" s="307"/>
      <c r="EB747" s="307"/>
      <c r="EC747" s="307"/>
      <c r="ED747" s="307"/>
      <c r="EE747" s="307"/>
      <c r="EF747" s="307"/>
      <c r="EG747" s="307"/>
      <c r="EH747" s="307"/>
      <c r="EI747" s="307"/>
      <c r="EJ747" s="307"/>
      <c r="EK747" s="307"/>
      <c r="EL747" s="307"/>
      <c r="EM747" s="307"/>
      <c r="EN747" s="307"/>
      <c r="EO747" s="307"/>
      <c r="EP747" s="307"/>
      <c r="EQ747" s="307"/>
      <c r="ER747" s="307"/>
      <c r="ES747" s="307"/>
      <c r="ET747" s="307"/>
      <c r="EU747" s="390"/>
      <c r="EV747" s="390"/>
      <c r="EW747" s="307"/>
      <c r="EX747" s="307"/>
      <c r="EY747" s="307"/>
      <c r="EZ747" s="307"/>
      <c r="FA747" s="307"/>
      <c r="FB747" s="307"/>
      <c r="FC747" s="307"/>
      <c r="FD747" s="307"/>
      <c r="FE747" s="307"/>
      <c r="FF747" s="307"/>
      <c r="FG747" s="307"/>
      <c r="FH747" s="307"/>
      <c r="FI747" s="307"/>
      <c r="FJ747" s="307"/>
      <c r="FK747" s="307"/>
      <c r="FL747" s="307"/>
      <c r="FM747" s="307"/>
      <c r="FN747" s="307"/>
      <c r="FO747" s="307"/>
      <c r="FP747" s="307"/>
      <c r="FQ747" s="307"/>
      <c r="FR747" s="307"/>
      <c r="FS747" s="307"/>
      <c r="FT747" s="307"/>
      <c r="FU747" s="307"/>
      <c r="FV747" s="307"/>
      <c r="FW747" s="307"/>
      <c r="FX747" s="307"/>
      <c r="FY747" s="307"/>
      <c r="FZ747" s="307"/>
      <c r="GA747" s="307"/>
      <c r="GB747" s="307"/>
      <c r="GC747" s="307"/>
      <c r="GD747" s="307"/>
      <c r="GE747" s="307"/>
      <c r="GF747" s="307"/>
      <c r="GG747" s="307"/>
      <c r="GH747" s="307"/>
      <c r="GI747" s="307"/>
      <c r="GJ747" s="307"/>
      <c r="GK747" s="307"/>
      <c r="GL747" s="307"/>
      <c r="GM747" s="307"/>
      <c r="GN747" s="307"/>
      <c r="GO747" s="307"/>
      <c r="GP747" s="307"/>
      <c r="GQ747" s="307"/>
      <c r="GR747" s="307"/>
      <c r="GS747" s="307"/>
      <c r="GT747" s="307"/>
      <c r="GU747" s="307"/>
      <c r="GV747" s="307"/>
      <c r="GW747" s="307"/>
      <c r="GX747" s="307"/>
      <c r="GY747" s="307"/>
      <c r="GZ747" s="307"/>
      <c r="HA747" s="307"/>
      <c r="HB747" s="307"/>
      <c r="HC747" s="307"/>
      <c r="HD747" s="307"/>
      <c r="HE747" s="307"/>
      <c r="HF747" s="307"/>
      <c r="HG747" s="307"/>
      <c r="HH747" s="307"/>
      <c r="HI747" s="307"/>
      <c r="HJ747" s="307"/>
      <c r="HK747" s="307"/>
      <c r="HL747" s="307"/>
      <c r="HM747" s="307"/>
      <c r="HN747" s="307"/>
      <c r="HO747" s="307"/>
      <c r="HP747" s="307"/>
      <c r="HQ747" s="307"/>
      <c r="HR747" s="307"/>
      <c r="HS747" s="307"/>
      <c r="HT747" s="307"/>
      <c r="HU747" s="307"/>
      <c r="HV747" s="307"/>
      <c r="HW747" s="307"/>
      <c r="HX747" s="307"/>
      <c r="HY747" s="307"/>
      <c r="HZ747" s="307"/>
      <c r="IA747" s="307"/>
      <c r="IB747" s="307"/>
      <c r="IC747" s="307"/>
      <c r="ID747" s="307"/>
      <c r="IE747" s="307"/>
      <c r="IF747" s="307"/>
      <c r="IG747" s="307"/>
      <c r="IH747" s="307"/>
      <c r="II747" s="307"/>
      <c r="IJ747" s="307"/>
      <c r="IK747" s="307"/>
      <c r="IL747" s="307"/>
      <c r="IM747" s="307"/>
      <c r="IN747" s="307"/>
      <c r="IO747" s="307"/>
      <c r="IP747" s="307"/>
      <c r="IQ747" s="307"/>
      <c r="IR747" s="307"/>
      <c r="IS747" s="307"/>
      <c r="IT747" s="307"/>
      <c r="IU747" s="307"/>
      <c r="IV747" s="307"/>
      <c r="IW747" s="307"/>
      <c r="IX747" s="307"/>
      <c r="IY747" s="307"/>
      <c r="IZ747" s="307"/>
      <c r="JA747" s="307"/>
      <c r="JB747" s="307"/>
      <c r="JC747" s="307"/>
      <c r="JD747" s="307"/>
      <c r="JE747" s="307"/>
      <c r="JF747" s="307"/>
      <c r="JG747" s="307"/>
      <c r="JH747" s="307"/>
      <c r="JI747" s="307"/>
      <c r="JJ747" s="307"/>
      <c r="JK747" s="307"/>
      <c r="JL747" s="307"/>
      <c r="JM747" s="307"/>
      <c r="JN747" s="307"/>
      <c r="JO747" s="307"/>
      <c r="JP747" s="307"/>
      <c r="JQ747" s="307"/>
      <c r="JR747" s="307"/>
      <c r="JS747" s="307"/>
      <c r="JT747" s="307"/>
      <c r="JU747" s="307"/>
      <c r="JV747" s="307"/>
      <c r="JW747" s="307"/>
      <c r="JX747" s="307"/>
      <c r="JY747" s="307"/>
      <c r="JZ747" s="307"/>
      <c r="KA747" s="307"/>
      <c r="KB747" s="307"/>
      <c r="KC747" s="307"/>
      <c r="KD747" s="307"/>
      <c r="KE747" s="307"/>
      <c r="KF747" s="307"/>
      <c r="KG747" s="307"/>
      <c r="KH747" s="307"/>
      <c r="KI747" s="307"/>
      <c r="KJ747" s="307"/>
      <c r="KK747" s="307"/>
      <c r="KL747" s="307"/>
      <c r="KM747" s="307"/>
      <c r="KN747" s="307"/>
      <c r="KO747" s="307"/>
      <c r="KP747" s="307"/>
      <c r="KQ747" s="307"/>
      <c r="KR747" s="307"/>
      <c r="KS747" s="307"/>
      <c r="KT747" s="307"/>
    </row>
    <row r="748" spans="14:306" s="56" customFormat="1" ht="15" customHeight="1">
      <c r="N748" s="311"/>
      <c r="O748" s="311"/>
      <c r="P748" s="311"/>
      <c r="Q748" s="311"/>
      <c r="R748" s="311"/>
      <c r="S748" s="311"/>
      <c r="T748" s="311"/>
      <c r="U748" s="311"/>
      <c r="AG748" s="354">
        <v>18</v>
      </c>
      <c r="AH748" s="354"/>
      <c r="AI748" s="359">
        <v>67</v>
      </c>
      <c r="AJ748" s="359">
        <v>38</v>
      </c>
      <c r="AK748" s="356" t="s">
        <v>165</v>
      </c>
      <c r="AL748" s="359">
        <v>27</v>
      </c>
      <c r="AM748" s="356" t="s">
        <v>965</v>
      </c>
      <c r="AN748" s="356" t="s">
        <v>869</v>
      </c>
      <c r="AO748" s="359">
        <v>26</v>
      </c>
      <c r="AP748" s="356" t="s">
        <v>0</v>
      </c>
      <c r="AQ748" s="359">
        <v>40</v>
      </c>
      <c r="AR748" s="356" t="s">
        <v>149</v>
      </c>
      <c r="AS748" s="359">
        <v>37</v>
      </c>
      <c r="AT748" s="356" t="s">
        <v>915</v>
      </c>
      <c r="AU748" s="356"/>
      <c r="AV748" s="359">
        <v>31</v>
      </c>
      <c r="AW748" s="359">
        <v>33</v>
      </c>
      <c r="AX748" s="359">
        <v>22</v>
      </c>
      <c r="AY748" s="303">
        <f t="shared" si="404"/>
        <v>68</v>
      </c>
      <c r="AZ748" s="303">
        <f t="shared" si="405"/>
        <v>39</v>
      </c>
      <c r="BA748" s="303">
        <f t="shared" si="406"/>
        <v>31</v>
      </c>
      <c r="BB748" s="303">
        <f t="shared" si="407"/>
        <v>28</v>
      </c>
      <c r="BC748" s="303">
        <f t="shared" si="408"/>
        <v>95</v>
      </c>
      <c r="BD748" s="303">
        <f t="shared" si="409"/>
        <v>53</v>
      </c>
      <c r="BE748" s="303">
        <f t="shared" si="410"/>
        <v>27</v>
      </c>
      <c r="BF748" s="303">
        <f t="shared" si="411"/>
        <v>35</v>
      </c>
      <c r="BG748" s="303">
        <f t="shared" si="412"/>
        <v>41</v>
      </c>
      <c r="BH748" s="303"/>
      <c r="BI748" s="303">
        <f t="shared" si="413"/>
        <v>47</v>
      </c>
      <c r="BJ748" s="303">
        <f t="shared" si="414"/>
        <v>38</v>
      </c>
      <c r="BK748" s="303">
        <f t="shared" si="415"/>
        <v>136</v>
      </c>
      <c r="BL748" s="303">
        <f t="shared" si="416"/>
        <v>32</v>
      </c>
      <c r="BM748" s="303">
        <f t="shared" si="417"/>
        <v>34</v>
      </c>
      <c r="BN748" s="303">
        <f t="shared" si="418"/>
        <v>23</v>
      </c>
      <c r="CB748" s="307"/>
      <c r="CC748" s="307"/>
      <c r="CD748" s="307"/>
      <c r="CE748" s="307"/>
      <c r="CF748" s="307"/>
      <c r="CG748" s="307"/>
      <c r="CH748" s="307"/>
      <c r="CI748" s="307"/>
      <c r="CJ748" s="307"/>
      <c r="CK748" s="307"/>
      <c r="CL748" s="307"/>
      <c r="CM748" s="307"/>
      <c r="CN748" s="307"/>
      <c r="CO748" s="307"/>
      <c r="CP748" s="307"/>
      <c r="CQ748" s="307"/>
      <c r="CR748" s="307"/>
      <c r="CS748" s="307"/>
      <c r="CT748" s="307"/>
      <c r="CU748" s="307"/>
      <c r="CV748" s="307"/>
      <c r="CW748" s="307"/>
      <c r="CX748" s="307"/>
      <c r="CY748" s="307"/>
      <c r="CZ748" s="307"/>
      <c r="DA748" s="307"/>
      <c r="DB748" s="307"/>
      <c r="DC748" s="307"/>
      <c r="DD748" s="307"/>
      <c r="DE748" s="307"/>
      <c r="DF748" s="307"/>
      <c r="DG748" s="307"/>
      <c r="DH748" s="307"/>
      <c r="DI748" s="390"/>
      <c r="DJ748" s="390"/>
      <c r="DK748" s="307"/>
      <c r="DL748" s="307"/>
      <c r="DM748" s="307"/>
      <c r="DN748" s="307"/>
      <c r="DO748" s="307"/>
      <c r="DP748" s="307"/>
      <c r="DQ748" s="307"/>
      <c r="DR748" s="307"/>
      <c r="DS748" s="307"/>
      <c r="DT748" s="307"/>
      <c r="DU748" s="307"/>
      <c r="DV748" s="307"/>
      <c r="DW748" s="307"/>
      <c r="DX748" s="307"/>
      <c r="DY748" s="307"/>
      <c r="DZ748" s="307"/>
      <c r="EA748" s="307"/>
      <c r="EB748" s="307"/>
      <c r="EC748" s="307"/>
      <c r="ED748" s="307"/>
      <c r="EE748" s="307"/>
      <c r="EF748" s="307"/>
      <c r="EG748" s="307"/>
      <c r="EH748" s="307"/>
      <c r="EI748" s="307"/>
      <c r="EJ748" s="307"/>
      <c r="EK748" s="307"/>
      <c r="EL748" s="307"/>
      <c r="EM748" s="307"/>
      <c r="EN748" s="307"/>
      <c r="EO748" s="307"/>
      <c r="EP748" s="307"/>
      <c r="EQ748" s="307"/>
      <c r="ER748" s="307"/>
      <c r="ES748" s="307"/>
      <c r="ET748" s="307"/>
      <c r="EU748" s="390"/>
      <c r="EV748" s="390"/>
      <c r="EW748" s="307"/>
      <c r="EX748" s="307"/>
      <c r="EY748" s="307"/>
      <c r="EZ748" s="307"/>
      <c r="FA748" s="307"/>
      <c r="FB748" s="307"/>
      <c r="FC748" s="307"/>
      <c r="FD748" s="307"/>
      <c r="FE748" s="307"/>
      <c r="FF748" s="307"/>
      <c r="FG748" s="307"/>
      <c r="FH748" s="307"/>
      <c r="FI748" s="307"/>
      <c r="FJ748" s="307"/>
      <c r="FK748" s="307"/>
      <c r="FL748" s="307"/>
      <c r="FM748" s="307"/>
      <c r="FN748" s="307"/>
      <c r="FO748" s="307"/>
      <c r="FP748" s="307"/>
      <c r="FQ748" s="307"/>
      <c r="FR748" s="307"/>
      <c r="FS748" s="307"/>
      <c r="FT748" s="307"/>
      <c r="FU748" s="307"/>
      <c r="FV748" s="307"/>
      <c r="FW748" s="307"/>
      <c r="FX748" s="307"/>
      <c r="FY748" s="307"/>
      <c r="FZ748" s="307"/>
      <c r="GA748" s="307"/>
      <c r="GB748" s="307"/>
      <c r="GC748" s="307"/>
      <c r="GD748" s="307"/>
      <c r="GE748" s="307"/>
      <c r="GF748" s="307"/>
      <c r="GG748" s="307"/>
      <c r="GH748" s="307"/>
      <c r="GI748" s="307"/>
      <c r="GJ748" s="307"/>
      <c r="GK748" s="307"/>
      <c r="GL748" s="307"/>
      <c r="GM748" s="307"/>
      <c r="GN748" s="307"/>
      <c r="GO748" s="307"/>
      <c r="GP748" s="307"/>
      <c r="GQ748" s="307"/>
      <c r="GR748" s="307"/>
      <c r="GS748" s="307"/>
      <c r="GT748" s="307"/>
      <c r="GU748" s="307"/>
      <c r="GV748" s="307"/>
      <c r="GW748" s="307"/>
      <c r="GX748" s="307"/>
      <c r="GY748" s="307"/>
      <c r="GZ748" s="307"/>
      <c r="HA748" s="307"/>
      <c r="HB748" s="307"/>
      <c r="HC748" s="307"/>
      <c r="HD748" s="307"/>
      <c r="HE748" s="307"/>
      <c r="HF748" s="307"/>
      <c r="HG748" s="307"/>
      <c r="HH748" s="307"/>
      <c r="HI748" s="307"/>
      <c r="HJ748" s="307"/>
      <c r="HK748" s="307"/>
      <c r="HL748" s="307"/>
      <c r="HM748" s="307"/>
      <c r="HN748" s="307"/>
      <c r="HO748" s="307"/>
      <c r="HP748" s="307"/>
      <c r="HQ748" s="307"/>
      <c r="HR748" s="307"/>
      <c r="HS748" s="307"/>
      <c r="HT748" s="307"/>
      <c r="HU748" s="307"/>
      <c r="HV748" s="307"/>
      <c r="HW748" s="307"/>
      <c r="HX748" s="307"/>
      <c r="HY748" s="307"/>
      <c r="HZ748" s="307"/>
      <c r="IA748" s="307"/>
      <c r="IB748" s="307"/>
      <c r="IC748" s="307"/>
      <c r="ID748" s="307"/>
      <c r="IE748" s="307"/>
      <c r="IF748" s="307"/>
      <c r="IG748" s="307"/>
      <c r="IH748" s="307"/>
      <c r="II748" s="307"/>
      <c r="IJ748" s="307"/>
      <c r="IK748" s="307"/>
      <c r="IL748" s="307"/>
      <c r="IM748" s="307"/>
      <c r="IN748" s="307"/>
      <c r="IO748" s="307"/>
      <c r="IP748" s="307"/>
      <c r="IQ748" s="307"/>
      <c r="IR748" s="307"/>
      <c r="IS748" s="307"/>
      <c r="IT748" s="307"/>
      <c r="IU748" s="307"/>
      <c r="IV748" s="307"/>
      <c r="IW748" s="307"/>
      <c r="IX748" s="307"/>
      <c r="IY748" s="307"/>
      <c r="IZ748" s="307"/>
      <c r="JA748" s="307"/>
      <c r="JB748" s="307"/>
      <c r="JC748" s="307"/>
      <c r="JD748" s="307"/>
      <c r="JE748" s="307"/>
      <c r="JF748" s="307"/>
      <c r="JG748" s="307"/>
      <c r="JH748" s="307"/>
      <c r="JI748" s="307"/>
      <c r="JJ748" s="307"/>
      <c r="JK748" s="307"/>
      <c r="JL748" s="307"/>
      <c r="JM748" s="307"/>
      <c r="JN748" s="307"/>
      <c r="JO748" s="307"/>
      <c r="JP748" s="307"/>
      <c r="JQ748" s="307"/>
      <c r="JR748" s="307"/>
      <c r="JS748" s="307"/>
      <c r="JT748" s="307"/>
      <c r="JU748" s="307"/>
      <c r="JV748" s="307"/>
      <c r="JW748" s="307"/>
      <c r="JX748" s="307"/>
      <c r="JY748" s="307"/>
      <c r="JZ748" s="307"/>
      <c r="KA748" s="307"/>
      <c r="KB748" s="307"/>
      <c r="KC748" s="307"/>
      <c r="KD748" s="307"/>
      <c r="KE748" s="307"/>
      <c r="KF748" s="307"/>
      <c r="KG748" s="307"/>
      <c r="KH748" s="307"/>
      <c r="KI748" s="307"/>
      <c r="KJ748" s="307"/>
      <c r="KK748" s="307"/>
      <c r="KL748" s="307"/>
      <c r="KM748" s="307"/>
      <c r="KN748" s="307"/>
      <c r="KO748" s="307"/>
      <c r="KP748" s="307"/>
      <c r="KQ748" s="307"/>
      <c r="KR748" s="307"/>
      <c r="KS748" s="307"/>
      <c r="KT748" s="307"/>
    </row>
    <row r="749" spans="14:306" s="56" customFormat="1" ht="15" customHeight="1">
      <c r="N749" s="303"/>
      <c r="O749" s="303"/>
      <c r="P749" s="370"/>
      <c r="Q749" s="370"/>
      <c r="R749" s="303"/>
      <c r="S749" s="303"/>
      <c r="T749" s="303"/>
      <c r="U749" s="303"/>
      <c r="AG749" s="354">
        <v>19</v>
      </c>
      <c r="AH749" s="354"/>
      <c r="AI749" s="359">
        <v>68</v>
      </c>
      <c r="AJ749" s="356" t="s">
        <v>118</v>
      </c>
      <c r="AK749" s="356" t="s">
        <v>133</v>
      </c>
      <c r="AL749" s="359">
        <v>28</v>
      </c>
      <c r="AM749" s="356" t="s">
        <v>966</v>
      </c>
      <c r="AN749" s="356" t="s">
        <v>862</v>
      </c>
      <c r="AO749" s="356" t="s">
        <v>125</v>
      </c>
      <c r="AP749" s="359">
        <v>35</v>
      </c>
      <c r="AQ749" s="356" t="s">
        <v>147</v>
      </c>
      <c r="AR749" s="356" t="s">
        <v>152</v>
      </c>
      <c r="AS749" s="359">
        <v>38</v>
      </c>
      <c r="AT749" s="359">
        <v>136</v>
      </c>
      <c r="AU749" s="359"/>
      <c r="AV749" s="356" t="s">
        <v>102</v>
      </c>
      <c r="AW749" s="359">
        <v>34</v>
      </c>
      <c r="AX749" s="411" t="s">
        <v>140</v>
      </c>
      <c r="AY749" s="303">
        <v>69</v>
      </c>
      <c r="AZ749" s="303">
        <f>IF(AJ749="-",AJ749,IF(ISNUMBER(AJ749),AJ749,MID(AJ749,(FIND("-",AJ749)+1),3)+1))</f>
        <v>45</v>
      </c>
      <c r="BA749" s="303">
        <f>IF(AK749="-",AK749,IF(ISNUMBER(AK749),AK749,MID(AK749,(FIND("-",AK749)+1),3)+1))</f>
        <v>33</v>
      </c>
      <c r="BB749" s="303">
        <v>29</v>
      </c>
      <c r="BC749" s="303">
        <f>IF(AM749="-",AM749,IF(ISNUMBER(AM749),AM749,MID(AM749,(FIND("-",AM749)+1),3)+1))</f>
        <v>120</v>
      </c>
      <c r="BD749" s="303">
        <f>IF(AN749="-",AN749,IF(ISNUMBER(AN749),AN749,MID(AN749,(FIND("-",AN749)+1),3)+1))</f>
        <v>69</v>
      </c>
      <c r="BE749" s="303">
        <f>IF(AO749="-",AO749,IF(ISNUMBER(AO749),AO749,MID(AO749,(FIND("-",AO749)+1),3)+1))</f>
        <v>31</v>
      </c>
      <c r="BF749" s="303">
        <v>36</v>
      </c>
      <c r="BG749" s="303">
        <f>IF(AQ749="-",AQ749,IF(ISNUMBER(AQ749),AQ749,MID(AQ749,(FIND("-",AQ749)+1),3)+1))</f>
        <v>43</v>
      </c>
      <c r="BH749" s="303"/>
      <c r="BI749" s="303">
        <f>IF(AR749="-",AR749,IF(ISNUMBER(AR749),AR749,MID(AR749,(FIND("-",AR749)+1),3)+1))</f>
        <v>61</v>
      </c>
      <c r="BJ749" s="303">
        <v>39</v>
      </c>
      <c r="BK749" s="303">
        <v>137</v>
      </c>
      <c r="BL749" s="303">
        <f>IF(AV749="-",AV749,IF(ISNUMBER(AV749),AV749,MID(AV749,(FIND("-",AV749)+1),3)+1))</f>
        <v>34</v>
      </c>
      <c r="BM749" s="303">
        <v>35</v>
      </c>
      <c r="BN749" s="303">
        <f>IF(AX749="-",AX749,IF(ISNUMBER(AX749),AX749,MID(AX749,(FIND("-",AX749)+1),3)+1))</f>
        <v>25</v>
      </c>
      <c r="CB749" s="307"/>
      <c r="CC749" s="307"/>
      <c r="CD749" s="307"/>
      <c r="CE749" s="307"/>
      <c r="CF749" s="307"/>
      <c r="CG749" s="307"/>
      <c r="CH749" s="307"/>
      <c r="CI749" s="307"/>
      <c r="CJ749" s="307"/>
      <c r="CK749" s="307"/>
      <c r="CL749" s="307"/>
      <c r="CM749" s="307"/>
      <c r="CN749" s="307"/>
      <c r="CO749" s="307"/>
      <c r="CP749" s="307"/>
      <c r="CQ749" s="307"/>
      <c r="CR749" s="307"/>
      <c r="CS749" s="307"/>
      <c r="CT749" s="307"/>
      <c r="CU749" s="307"/>
      <c r="CV749" s="307"/>
      <c r="CW749" s="307"/>
      <c r="CX749" s="307"/>
      <c r="CY749" s="307"/>
      <c r="CZ749" s="307"/>
      <c r="DA749" s="307"/>
      <c r="DB749" s="307"/>
      <c r="DC749" s="307"/>
      <c r="DD749" s="307"/>
      <c r="DE749" s="307"/>
      <c r="DF749" s="307"/>
      <c r="DG749" s="307"/>
      <c r="DH749" s="307"/>
      <c r="DI749" s="390"/>
      <c r="DJ749" s="390"/>
      <c r="DK749" s="307"/>
      <c r="DL749" s="307"/>
      <c r="DM749" s="307"/>
      <c r="DN749" s="307"/>
      <c r="DO749" s="307"/>
      <c r="DP749" s="307"/>
      <c r="DQ749" s="307"/>
      <c r="DR749" s="307"/>
      <c r="DS749" s="307"/>
      <c r="DT749" s="307"/>
      <c r="DU749" s="307"/>
      <c r="DV749" s="307"/>
      <c r="DW749" s="307"/>
      <c r="DX749" s="307"/>
      <c r="DY749" s="307"/>
      <c r="DZ749" s="307"/>
      <c r="EA749" s="307"/>
      <c r="EB749" s="307"/>
      <c r="EC749" s="307"/>
      <c r="ED749" s="307"/>
      <c r="EE749" s="307"/>
      <c r="EF749" s="307"/>
      <c r="EG749" s="307"/>
      <c r="EH749" s="307"/>
      <c r="EI749" s="307"/>
      <c r="EJ749" s="307"/>
      <c r="EK749" s="307"/>
      <c r="EL749" s="307"/>
      <c r="EM749" s="307"/>
      <c r="EN749" s="307"/>
      <c r="EO749" s="307"/>
      <c r="EP749" s="307"/>
      <c r="EQ749" s="307"/>
      <c r="ER749" s="307"/>
      <c r="ES749" s="307"/>
      <c r="ET749" s="307"/>
      <c r="EU749" s="390"/>
      <c r="EV749" s="390"/>
      <c r="EW749" s="307"/>
      <c r="EX749" s="307"/>
      <c r="EY749" s="307"/>
      <c r="EZ749" s="307"/>
      <c r="FA749" s="307"/>
      <c r="FB749" s="307"/>
      <c r="FC749" s="307"/>
      <c r="FD749" s="307"/>
      <c r="FE749" s="307"/>
      <c r="FF749" s="307"/>
      <c r="FG749" s="307"/>
      <c r="FH749" s="307"/>
      <c r="FI749" s="307"/>
      <c r="FJ749" s="307"/>
      <c r="FK749" s="307"/>
      <c r="FL749" s="307"/>
      <c r="FM749" s="307"/>
      <c r="FN749" s="307"/>
      <c r="FO749" s="307"/>
      <c r="FP749" s="307"/>
      <c r="FQ749" s="307"/>
      <c r="FR749" s="307"/>
      <c r="FS749" s="307"/>
      <c r="FT749" s="307"/>
      <c r="FU749" s="307"/>
      <c r="FV749" s="307"/>
      <c r="FW749" s="307"/>
      <c r="FX749" s="307"/>
      <c r="FY749" s="307"/>
      <c r="FZ749" s="307"/>
      <c r="GA749" s="307"/>
      <c r="GB749" s="307"/>
      <c r="GC749" s="307"/>
      <c r="GD749" s="307"/>
      <c r="GE749" s="307"/>
      <c r="GF749" s="307"/>
      <c r="GG749" s="307"/>
      <c r="GH749" s="307"/>
      <c r="GI749" s="307"/>
      <c r="GJ749" s="307"/>
      <c r="GK749" s="307"/>
      <c r="GL749" s="307"/>
      <c r="GM749" s="307"/>
      <c r="GN749" s="307"/>
      <c r="GO749" s="307"/>
      <c r="GP749" s="307"/>
      <c r="GQ749" s="307"/>
      <c r="GR749" s="307"/>
      <c r="GS749" s="307"/>
      <c r="GT749" s="307"/>
      <c r="GU749" s="307"/>
      <c r="GV749" s="307"/>
      <c r="GW749" s="307"/>
      <c r="GX749" s="307"/>
      <c r="GY749" s="307"/>
      <c r="GZ749" s="307"/>
      <c r="HA749" s="307"/>
      <c r="HB749" s="307"/>
      <c r="HC749" s="307"/>
      <c r="HD749" s="307"/>
      <c r="HE749" s="307"/>
      <c r="HF749" s="307"/>
      <c r="HG749" s="307"/>
      <c r="HH749" s="307"/>
      <c r="HI749" s="307"/>
      <c r="HJ749" s="307"/>
      <c r="HK749" s="307"/>
      <c r="HL749" s="307"/>
      <c r="HM749" s="307"/>
      <c r="HN749" s="307"/>
      <c r="HO749" s="307"/>
      <c r="HP749" s="307"/>
      <c r="HQ749" s="307"/>
      <c r="HR749" s="307"/>
      <c r="HS749" s="307"/>
      <c r="HT749" s="307"/>
      <c r="HU749" s="307"/>
      <c r="HV749" s="307"/>
      <c r="HW749" s="307"/>
      <c r="HX749" s="307"/>
      <c r="HY749" s="307"/>
      <c r="HZ749" s="307"/>
      <c r="IA749" s="307"/>
      <c r="IB749" s="307"/>
      <c r="IC749" s="307"/>
      <c r="ID749" s="307"/>
      <c r="IE749" s="307"/>
      <c r="IF749" s="307"/>
      <c r="IG749" s="307"/>
      <c r="IH749" s="307"/>
      <c r="II749" s="307"/>
      <c r="IJ749" s="307"/>
      <c r="IK749" s="307"/>
      <c r="IL749" s="307"/>
      <c r="IM749" s="307"/>
      <c r="IN749" s="307"/>
      <c r="IO749" s="307"/>
      <c r="IP749" s="307"/>
      <c r="IQ749" s="307"/>
      <c r="IR749" s="307"/>
      <c r="IS749" s="307"/>
      <c r="IT749" s="307"/>
      <c r="IU749" s="307"/>
      <c r="IV749" s="307"/>
      <c r="IW749" s="307"/>
      <c r="IX749" s="307"/>
      <c r="IY749" s="307"/>
      <c r="IZ749" s="307"/>
      <c r="JA749" s="307"/>
      <c r="JB749" s="307"/>
      <c r="JC749" s="307"/>
      <c r="JD749" s="307"/>
      <c r="JE749" s="307"/>
      <c r="JF749" s="307"/>
      <c r="JG749" s="307"/>
      <c r="JH749" s="307"/>
      <c r="JI749" s="307"/>
      <c r="JJ749" s="307"/>
      <c r="JK749" s="307"/>
      <c r="JL749" s="307"/>
      <c r="JM749" s="307"/>
      <c r="JN749" s="307"/>
      <c r="JO749" s="307"/>
      <c r="JP749" s="307"/>
      <c r="JQ749" s="307"/>
      <c r="JR749" s="307"/>
      <c r="JS749" s="307"/>
      <c r="JT749" s="307"/>
      <c r="JU749" s="307"/>
      <c r="JV749" s="307"/>
      <c r="JW749" s="307"/>
      <c r="JX749" s="307"/>
      <c r="JY749" s="307"/>
      <c r="JZ749" s="307"/>
      <c r="KA749" s="307"/>
      <c r="KB749" s="307"/>
      <c r="KC749" s="307"/>
      <c r="KD749" s="307"/>
      <c r="KE749" s="307"/>
      <c r="KF749" s="307"/>
      <c r="KG749" s="307"/>
      <c r="KH749" s="307"/>
      <c r="KI749" s="307"/>
      <c r="KJ749" s="307"/>
      <c r="KK749" s="307"/>
      <c r="KL749" s="307"/>
      <c r="KM749" s="307"/>
      <c r="KN749" s="307"/>
      <c r="KO749" s="307"/>
      <c r="KP749" s="307"/>
      <c r="KQ749" s="307"/>
      <c r="KR749" s="307"/>
      <c r="KS749" s="307"/>
      <c r="KT749" s="307"/>
    </row>
    <row r="750" spans="14:306" s="56" customFormat="1" ht="15" customHeight="1">
      <c r="N750" s="426"/>
      <c r="O750" s="303"/>
      <c r="P750" s="303"/>
      <c r="Q750" s="303"/>
      <c r="R750" s="303"/>
      <c r="S750" s="303"/>
      <c r="T750" s="303"/>
      <c r="U750" s="303"/>
      <c r="W750" s="342"/>
      <c r="X750" s="342"/>
      <c r="Y750" s="342"/>
      <c r="Z750" s="342"/>
      <c r="AA750" s="342"/>
      <c r="AB750" s="342"/>
      <c r="AC750" s="342"/>
      <c r="AD750" s="342"/>
      <c r="AE750" s="342"/>
      <c r="AG750" s="407"/>
      <c r="AH750" s="407"/>
      <c r="AI750" s="425"/>
      <c r="AJ750" s="408"/>
      <c r="AK750" s="408"/>
      <c r="AL750" s="425"/>
      <c r="AM750" s="408"/>
      <c r="AN750" s="408"/>
      <c r="AO750" s="408"/>
      <c r="AP750" s="425"/>
      <c r="AQ750" s="408"/>
      <c r="AR750" s="408"/>
      <c r="AS750" s="425"/>
      <c r="AT750" s="425"/>
      <c r="AU750" s="425"/>
      <c r="AV750" s="408"/>
      <c r="AW750" s="425"/>
      <c r="AX750" s="362"/>
      <c r="AY750" s="303"/>
      <c r="AZ750" s="303"/>
      <c r="BA750" s="303"/>
      <c r="BB750" s="303"/>
      <c r="BC750" s="303"/>
      <c r="BD750" s="303"/>
      <c r="BE750" s="303"/>
      <c r="BF750" s="303"/>
      <c r="BG750" s="303"/>
      <c r="BH750" s="303"/>
      <c r="BI750" s="303"/>
      <c r="BJ750" s="303"/>
      <c r="BK750" s="303"/>
      <c r="BL750" s="303"/>
      <c r="BM750" s="303"/>
      <c r="BN750" s="303"/>
      <c r="CB750" s="307"/>
      <c r="CC750" s="307"/>
      <c r="CD750" s="307"/>
      <c r="CE750" s="307"/>
      <c r="CF750" s="307"/>
      <c r="CG750" s="307"/>
      <c r="CH750" s="307"/>
      <c r="CI750" s="307"/>
      <c r="CJ750" s="307"/>
      <c r="CK750" s="307"/>
      <c r="CL750" s="307"/>
      <c r="CM750" s="307"/>
      <c r="CN750" s="307"/>
      <c r="CO750" s="307"/>
      <c r="CP750" s="307"/>
      <c r="CQ750" s="307"/>
      <c r="CR750" s="307"/>
      <c r="CS750" s="307"/>
      <c r="CT750" s="307"/>
      <c r="CU750" s="307"/>
      <c r="CV750" s="307"/>
      <c r="CW750" s="307"/>
      <c r="CX750" s="307"/>
      <c r="CY750" s="307"/>
      <c r="CZ750" s="307"/>
      <c r="DA750" s="307"/>
      <c r="DB750" s="307"/>
      <c r="DC750" s="307"/>
      <c r="DD750" s="307"/>
      <c r="DE750" s="307"/>
      <c r="DF750" s="307"/>
      <c r="DG750" s="307"/>
      <c r="DH750" s="307"/>
      <c r="DI750" s="390"/>
      <c r="DJ750" s="390"/>
      <c r="DK750" s="307"/>
      <c r="DL750" s="307"/>
      <c r="DM750" s="307"/>
      <c r="DN750" s="307"/>
      <c r="DO750" s="307"/>
      <c r="DP750" s="307"/>
      <c r="DQ750" s="307"/>
      <c r="DR750" s="307"/>
      <c r="DS750" s="307"/>
      <c r="DT750" s="307"/>
      <c r="DU750" s="307"/>
      <c r="DV750" s="307"/>
      <c r="DW750" s="307"/>
      <c r="DX750" s="307"/>
      <c r="DY750" s="307"/>
      <c r="DZ750" s="307"/>
      <c r="EA750" s="307"/>
      <c r="EB750" s="307"/>
      <c r="EC750" s="307"/>
      <c r="ED750" s="307"/>
      <c r="EE750" s="307"/>
      <c r="EF750" s="307"/>
      <c r="EG750" s="307"/>
      <c r="EH750" s="307"/>
      <c r="EI750" s="307"/>
      <c r="EJ750" s="307"/>
      <c r="EK750" s="307"/>
      <c r="EL750" s="307"/>
      <c r="EM750" s="307"/>
      <c r="EN750" s="307"/>
      <c r="EO750" s="307"/>
      <c r="EP750" s="307"/>
      <c r="EQ750" s="307"/>
      <c r="ER750" s="307"/>
      <c r="ES750" s="307"/>
      <c r="ET750" s="307"/>
      <c r="EU750" s="390"/>
      <c r="EV750" s="390"/>
      <c r="EW750" s="307"/>
      <c r="EX750" s="307"/>
      <c r="EY750" s="307"/>
      <c r="EZ750" s="307"/>
      <c r="FA750" s="307"/>
      <c r="FB750" s="307"/>
      <c r="FC750" s="307"/>
      <c r="FD750" s="307"/>
      <c r="FE750" s="307"/>
      <c r="FF750" s="307"/>
      <c r="FG750" s="307"/>
      <c r="FH750" s="307"/>
      <c r="FI750" s="307"/>
      <c r="FJ750" s="307"/>
      <c r="FK750" s="307"/>
      <c r="FL750" s="307"/>
      <c r="FM750" s="307"/>
      <c r="FN750" s="307"/>
      <c r="FO750" s="307"/>
      <c r="FP750" s="307"/>
      <c r="FQ750" s="307"/>
      <c r="FR750" s="307"/>
      <c r="FS750" s="307"/>
      <c r="FT750" s="307"/>
      <c r="FU750" s="307"/>
      <c r="FV750" s="307"/>
      <c r="FW750" s="307"/>
      <c r="FX750" s="307"/>
      <c r="FY750" s="307"/>
      <c r="FZ750" s="307"/>
      <c r="GA750" s="307"/>
      <c r="GB750" s="307"/>
      <c r="GC750" s="307"/>
      <c r="GD750" s="307"/>
      <c r="GE750" s="307"/>
      <c r="GF750" s="307"/>
      <c r="GG750" s="307"/>
      <c r="GH750" s="307"/>
      <c r="GI750" s="307"/>
      <c r="GJ750" s="307"/>
      <c r="GK750" s="307"/>
      <c r="GL750" s="307"/>
      <c r="GM750" s="307"/>
      <c r="GN750" s="307"/>
      <c r="GO750" s="307"/>
      <c r="GP750" s="307"/>
      <c r="GQ750" s="307"/>
      <c r="GR750" s="307"/>
      <c r="GS750" s="307"/>
      <c r="GT750" s="307"/>
      <c r="GU750" s="307"/>
      <c r="GV750" s="307"/>
      <c r="GW750" s="307"/>
      <c r="GX750" s="307"/>
      <c r="GY750" s="307"/>
      <c r="GZ750" s="307"/>
      <c r="HA750" s="307"/>
      <c r="HB750" s="307"/>
      <c r="HC750" s="307"/>
      <c r="HD750" s="307"/>
      <c r="HE750" s="307"/>
      <c r="HF750" s="307"/>
      <c r="HG750" s="307"/>
      <c r="HH750" s="307"/>
      <c r="HI750" s="307"/>
      <c r="HJ750" s="307"/>
      <c r="HK750" s="307"/>
      <c r="HL750" s="307"/>
      <c r="HM750" s="307"/>
      <c r="HN750" s="307"/>
      <c r="HO750" s="307"/>
      <c r="HP750" s="307"/>
      <c r="HQ750" s="307"/>
      <c r="HR750" s="307"/>
      <c r="HS750" s="307"/>
      <c r="HT750" s="307"/>
      <c r="HU750" s="307"/>
      <c r="HV750" s="307"/>
      <c r="HW750" s="307"/>
      <c r="HX750" s="307"/>
      <c r="HY750" s="307"/>
      <c r="HZ750" s="307"/>
      <c r="IA750" s="307"/>
      <c r="IB750" s="307"/>
      <c r="IC750" s="307"/>
      <c r="ID750" s="307"/>
      <c r="IE750" s="307"/>
      <c r="IF750" s="307"/>
      <c r="IG750" s="307"/>
      <c r="IH750" s="307"/>
      <c r="II750" s="307"/>
      <c r="IJ750" s="307"/>
      <c r="IK750" s="307"/>
      <c r="IL750" s="307"/>
      <c r="IM750" s="307"/>
      <c r="IN750" s="307"/>
      <c r="IO750" s="307"/>
      <c r="IP750" s="307"/>
      <c r="IQ750" s="307"/>
      <c r="IR750" s="307"/>
      <c r="IS750" s="307"/>
      <c r="IT750" s="307"/>
      <c r="IU750" s="307"/>
      <c r="IV750" s="307"/>
      <c r="IW750" s="307"/>
      <c r="IX750" s="307"/>
      <c r="IY750" s="307"/>
      <c r="IZ750" s="307"/>
      <c r="JA750" s="307"/>
      <c r="JB750" s="307"/>
      <c r="JC750" s="307"/>
      <c r="JD750" s="307"/>
      <c r="JE750" s="307"/>
      <c r="JF750" s="307"/>
      <c r="JG750" s="307"/>
      <c r="JH750" s="307"/>
      <c r="JI750" s="307"/>
      <c r="JJ750" s="307"/>
      <c r="JK750" s="307"/>
      <c r="JL750" s="307"/>
      <c r="JM750" s="307"/>
      <c r="JN750" s="307"/>
      <c r="JO750" s="307"/>
      <c r="JP750" s="307"/>
      <c r="JQ750" s="307"/>
      <c r="JR750" s="307"/>
      <c r="JS750" s="307"/>
      <c r="JT750" s="307"/>
      <c r="JU750" s="307"/>
      <c r="JV750" s="307"/>
      <c r="JW750" s="307"/>
      <c r="JX750" s="307"/>
      <c r="JY750" s="307"/>
      <c r="JZ750" s="307"/>
      <c r="KA750" s="307"/>
      <c r="KB750" s="307"/>
      <c r="KC750" s="307"/>
      <c r="KD750" s="307"/>
      <c r="KE750" s="307"/>
      <c r="KF750" s="307"/>
      <c r="KG750" s="307"/>
      <c r="KH750" s="307"/>
      <c r="KI750" s="307"/>
      <c r="KJ750" s="307"/>
      <c r="KK750" s="307"/>
      <c r="KL750" s="307"/>
      <c r="KM750" s="307"/>
      <c r="KN750" s="307"/>
      <c r="KO750" s="307"/>
      <c r="KP750" s="307"/>
      <c r="KQ750" s="307"/>
      <c r="KR750" s="307"/>
      <c r="KS750" s="307"/>
      <c r="KT750" s="307"/>
    </row>
    <row r="751" spans="14:306" s="56" customFormat="1" ht="15" customHeight="1">
      <c r="N751" s="426"/>
      <c r="O751" s="303"/>
      <c r="P751" s="303"/>
      <c r="Q751" s="303"/>
      <c r="R751" s="303"/>
      <c r="S751" s="303"/>
      <c r="T751" s="303"/>
      <c r="U751" s="303"/>
      <c r="W751" s="342"/>
      <c r="X751" s="342"/>
      <c r="Y751" s="342"/>
      <c r="Z751" s="342"/>
      <c r="AA751" s="342"/>
      <c r="AB751" s="342"/>
      <c r="AC751" s="342"/>
      <c r="AD751" s="342"/>
      <c r="AE751" s="342"/>
      <c r="AG751" s="303"/>
      <c r="AH751" s="303"/>
      <c r="AI751" s="362"/>
      <c r="AJ751" s="362"/>
      <c r="AK751" s="362"/>
      <c r="AL751" s="362"/>
      <c r="AM751" s="362"/>
      <c r="AN751" s="362"/>
      <c r="AO751" s="362"/>
      <c r="AP751" s="362"/>
      <c r="AQ751" s="362"/>
      <c r="AR751" s="362"/>
      <c r="AS751" s="362"/>
      <c r="AT751" s="362"/>
      <c r="AU751" s="362"/>
      <c r="AV751" s="362"/>
      <c r="AW751" s="362"/>
      <c r="AX751" s="362"/>
      <c r="AY751" s="303"/>
      <c r="AZ751" s="303"/>
      <c r="BA751" s="303"/>
      <c r="BB751" s="303"/>
      <c r="BC751" s="303"/>
      <c r="BD751" s="303"/>
      <c r="BE751" s="303"/>
      <c r="BF751" s="303"/>
      <c r="BG751" s="303"/>
      <c r="BH751" s="303"/>
      <c r="BI751" s="303"/>
      <c r="BJ751" s="303"/>
      <c r="BK751" s="303"/>
      <c r="BL751" s="303"/>
      <c r="BM751" s="303"/>
      <c r="BN751" s="303"/>
      <c r="CB751" s="307"/>
      <c r="CC751" s="307"/>
      <c r="CD751" s="307"/>
      <c r="CE751" s="307"/>
      <c r="CF751" s="307"/>
      <c r="CG751" s="307"/>
      <c r="CH751" s="307"/>
      <c r="CI751" s="307"/>
      <c r="CJ751" s="307"/>
      <c r="CK751" s="307"/>
      <c r="CL751" s="307"/>
      <c r="CM751" s="307"/>
      <c r="CN751" s="307"/>
      <c r="CO751" s="307"/>
      <c r="CP751" s="307"/>
      <c r="CQ751" s="307"/>
      <c r="CR751" s="307"/>
      <c r="CS751" s="307"/>
      <c r="CT751" s="307"/>
      <c r="CU751" s="307"/>
      <c r="CV751" s="307"/>
      <c r="CW751" s="307"/>
      <c r="CX751" s="307"/>
      <c r="CY751" s="307"/>
      <c r="CZ751" s="307"/>
      <c r="DA751" s="307"/>
      <c r="DB751" s="307"/>
      <c r="DC751" s="307"/>
      <c r="DD751" s="307"/>
      <c r="DE751" s="307"/>
      <c r="DF751" s="307"/>
      <c r="DG751" s="307"/>
      <c r="DH751" s="307"/>
      <c r="DI751" s="390"/>
      <c r="DJ751" s="390"/>
      <c r="DK751" s="307"/>
      <c r="DL751" s="307"/>
      <c r="DM751" s="307"/>
      <c r="DN751" s="307"/>
      <c r="DO751" s="307"/>
      <c r="DP751" s="307"/>
      <c r="DQ751" s="307"/>
      <c r="DR751" s="307"/>
      <c r="DS751" s="307"/>
      <c r="DT751" s="307"/>
      <c r="DU751" s="307"/>
      <c r="DV751" s="307"/>
      <c r="DW751" s="307"/>
      <c r="DX751" s="307"/>
      <c r="DY751" s="307"/>
      <c r="DZ751" s="307"/>
      <c r="EA751" s="307"/>
      <c r="EB751" s="307"/>
      <c r="EC751" s="307"/>
      <c r="ED751" s="307"/>
      <c r="EE751" s="307"/>
      <c r="EF751" s="307"/>
      <c r="EG751" s="307"/>
      <c r="EH751" s="307"/>
      <c r="EI751" s="307"/>
      <c r="EJ751" s="307"/>
      <c r="EK751" s="307"/>
      <c r="EL751" s="307"/>
      <c r="EM751" s="307"/>
      <c r="EN751" s="307"/>
      <c r="EO751" s="307"/>
      <c r="EP751" s="307"/>
      <c r="EQ751" s="307"/>
      <c r="ER751" s="307"/>
      <c r="ES751" s="307"/>
      <c r="ET751" s="307"/>
      <c r="EU751" s="390"/>
      <c r="EV751" s="390"/>
      <c r="EW751" s="307"/>
      <c r="EX751" s="307"/>
      <c r="EY751" s="307"/>
      <c r="EZ751" s="307"/>
      <c r="FA751" s="307"/>
      <c r="FB751" s="307"/>
      <c r="FC751" s="307"/>
      <c r="FD751" s="307"/>
      <c r="FE751" s="307"/>
      <c r="FF751" s="307"/>
      <c r="FG751" s="307"/>
      <c r="FH751" s="307"/>
      <c r="FI751" s="307"/>
      <c r="FJ751" s="307"/>
      <c r="FK751" s="307"/>
      <c r="FL751" s="307"/>
      <c r="FM751" s="307"/>
      <c r="FN751" s="307"/>
      <c r="FO751" s="307"/>
      <c r="FP751" s="307"/>
      <c r="FQ751" s="307"/>
      <c r="FR751" s="307"/>
      <c r="FS751" s="307"/>
      <c r="FT751" s="307"/>
      <c r="FU751" s="307"/>
      <c r="FV751" s="307"/>
      <c r="FW751" s="307"/>
      <c r="FX751" s="307"/>
      <c r="FY751" s="307"/>
      <c r="FZ751" s="307"/>
      <c r="GA751" s="307"/>
      <c r="GB751" s="307"/>
      <c r="GC751" s="307"/>
      <c r="GD751" s="307"/>
      <c r="GE751" s="307"/>
      <c r="GF751" s="307"/>
      <c r="GG751" s="307"/>
      <c r="GH751" s="307"/>
      <c r="GI751" s="307"/>
      <c r="GJ751" s="307"/>
      <c r="GK751" s="307"/>
      <c r="GL751" s="307"/>
      <c r="GM751" s="307"/>
      <c r="GN751" s="307"/>
      <c r="GO751" s="307"/>
      <c r="GP751" s="307"/>
      <c r="GQ751" s="307"/>
      <c r="GR751" s="307"/>
      <c r="GS751" s="307"/>
      <c r="GT751" s="307"/>
      <c r="GU751" s="307"/>
      <c r="GV751" s="307"/>
      <c r="GW751" s="307"/>
      <c r="GX751" s="307"/>
      <c r="GY751" s="307"/>
      <c r="GZ751" s="307"/>
      <c r="HA751" s="307"/>
      <c r="HB751" s="307"/>
      <c r="HC751" s="307"/>
      <c r="HD751" s="307"/>
      <c r="HE751" s="307"/>
      <c r="HF751" s="307"/>
      <c r="HG751" s="307"/>
      <c r="HH751" s="307"/>
      <c r="HI751" s="307"/>
      <c r="HJ751" s="307"/>
      <c r="HK751" s="307"/>
      <c r="HL751" s="307"/>
      <c r="HM751" s="307"/>
      <c r="HN751" s="307"/>
      <c r="HO751" s="307"/>
      <c r="HP751" s="307"/>
      <c r="HQ751" s="307"/>
      <c r="HR751" s="307"/>
      <c r="HS751" s="307"/>
      <c r="HT751" s="307"/>
      <c r="HU751" s="307"/>
      <c r="HV751" s="307"/>
      <c r="HW751" s="307"/>
      <c r="HX751" s="307"/>
      <c r="HY751" s="307"/>
      <c r="HZ751" s="307"/>
      <c r="IA751" s="307"/>
      <c r="IB751" s="307"/>
      <c r="IC751" s="307"/>
      <c r="ID751" s="307"/>
      <c r="IE751" s="307"/>
      <c r="IF751" s="307"/>
      <c r="IG751" s="307"/>
      <c r="IH751" s="307"/>
      <c r="II751" s="307"/>
      <c r="IJ751" s="307"/>
      <c r="IK751" s="307"/>
      <c r="IL751" s="307"/>
      <c r="IM751" s="307"/>
      <c r="IN751" s="307"/>
      <c r="IO751" s="307"/>
      <c r="IP751" s="307"/>
      <c r="IQ751" s="307"/>
      <c r="IR751" s="307"/>
      <c r="IS751" s="307"/>
      <c r="IT751" s="307"/>
      <c r="IU751" s="307"/>
      <c r="IV751" s="307"/>
      <c r="IW751" s="307"/>
      <c r="IX751" s="307"/>
      <c r="IY751" s="307"/>
      <c r="IZ751" s="307"/>
      <c r="JA751" s="307"/>
      <c r="JB751" s="307"/>
      <c r="JC751" s="307"/>
      <c r="JD751" s="307"/>
      <c r="JE751" s="307"/>
      <c r="JF751" s="307"/>
      <c r="JG751" s="307"/>
      <c r="JH751" s="307"/>
      <c r="JI751" s="307"/>
      <c r="JJ751" s="307"/>
      <c r="JK751" s="307"/>
      <c r="JL751" s="307"/>
      <c r="JM751" s="307"/>
      <c r="JN751" s="307"/>
      <c r="JO751" s="307"/>
      <c r="JP751" s="307"/>
      <c r="JQ751" s="307"/>
      <c r="JR751" s="307"/>
      <c r="JS751" s="307"/>
      <c r="JT751" s="307"/>
      <c r="JU751" s="307"/>
      <c r="JV751" s="307"/>
      <c r="JW751" s="307"/>
      <c r="JX751" s="307"/>
      <c r="JY751" s="307"/>
      <c r="JZ751" s="307"/>
      <c r="KA751" s="307"/>
      <c r="KB751" s="307"/>
      <c r="KC751" s="307"/>
      <c r="KD751" s="307"/>
      <c r="KE751" s="307"/>
      <c r="KF751" s="307"/>
      <c r="KG751" s="307"/>
      <c r="KH751" s="307"/>
      <c r="KI751" s="307"/>
      <c r="KJ751" s="307"/>
      <c r="KK751" s="307"/>
      <c r="KL751" s="307"/>
      <c r="KM751" s="307"/>
      <c r="KN751" s="307"/>
      <c r="KO751" s="307"/>
      <c r="KP751" s="307"/>
      <c r="KQ751" s="307"/>
      <c r="KR751" s="307"/>
      <c r="KS751" s="307"/>
      <c r="KT751" s="307"/>
    </row>
    <row r="752" spans="14:306" s="56" customFormat="1" ht="15" customHeight="1">
      <c r="N752" s="426"/>
      <c r="O752" s="303"/>
      <c r="P752" s="303"/>
      <c r="Q752" s="303"/>
      <c r="R752" s="303"/>
      <c r="S752" s="303"/>
      <c r="T752" s="303"/>
      <c r="U752" s="303"/>
      <c r="W752" s="342"/>
      <c r="X752" s="342"/>
      <c r="Y752" s="342"/>
      <c r="Z752" s="342"/>
      <c r="AA752" s="342"/>
      <c r="AB752" s="342"/>
      <c r="AC752" s="342"/>
      <c r="AD752" s="342"/>
      <c r="AE752" s="342"/>
      <c r="AG752" s="363" t="s">
        <v>967</v>
      </c>
      <c r="AH752" s="363"/>
      <c r="AI752" s="362" t="s">
        <v>968</v>
      </c>
      <c r="AJ752" s="362"/>
      <c r="AK752" s="362"/>
      <c r="AL752" s="362"/>
      <c r="AM752" s="362"/>
      <c r="AN752" s="362"/>
      <c r="AO752" s="362"/>
      <c r="AP752" s="362"/>
      <c r="AQ752" s="362"/>
      <c r="AR752" s="362"/>
      <c r="AS752" s="362"/>
      <c r="AT752" s="362"/>
      <c r="AU752" s="362"/>
      <c r="AV752" s="362"/>
      <c r="AW752" s="362"/>
      <c r="AX752" s="362"/>
      <c r="AY752" s="303"/>
      <c r="AZ752" s="303"/>
      <c r="BA752" s="303"/>
      <c r="BB752" s="303"/>
      <c r="BC752" s="303"/>
      <c r="BD752" s="303"/>
      <c r="BE752" s="303"/>
      <c r="BF752" s="303"/>
      <c r="BG752" s="303"/>
      <c r="BH752" s="303"/>
      <c r="BI752" s="303"/>
      <c r="BJ752" s="303"/>
      <c r="BK752" s="303"/>
      <c r="BL752" s="303"/>
      <c r="BM752" s="303"/>
      <c r="BN752" s="303"/>
      <c r="CB752" s="307"/>
      <c r="CC752" s="307"/>
      <c r="CD752" s="307"/>
      <c r="CE752" s="307"/>
      <c r="CF752" s="307"/>
      <c r="CG752" s="307"/>
      <c r="CH752" s="307"/>
      <c r="CI752" s="307"/>
      <c r="CJ752" s="307"/>
      <c r="CK752" s="307"/>
      <c r="CL752" s="307"/>
      <c r="CM752" s="307"/>
      <c r="CN752" s="307"/>
      <c r="CO752" s="307"/>
      <c r="CP752" s="307"/>
      <c r="CQ752" s="307"/>
      <c r="CR752" s="307"/>
      <c r="CS752" s="307"/>
      <c r="CT752" s="307"/>
      <c r="CU752" s="307"/>
      <c r="CV752" s="307"/>
      <c r="CW752" s="307"/>
      <c r="CX752" s="307"/>
      <c r="CY752" s="307"/>
      <c r="CZ752" s="307"/>
      <c r="DA752" s="307"/>
      <c r="DB752" s="307"/>
      <c r="DC752" s="307"/>
      <c r="DD752" s="307"/>
      <c r="DE752" s="307"/>
      <c r="DF752" s="307"/>
      <c r="DG752" s="307"/>
      <c r="DH752" s="307"/>
      <c r="DI752" s="390"/>
      <c r="DJ752" s="390"/>
      <c r="DK752" s="307"/>
      <c r="DL752" s="307"/>
      <c r="DM752" s="307"/>
      <c r="DN752" s="307"/>
      <c r="DO752" s="307"/>
      <c r="DP752" s="307"/>
      <c r="DQ752" s="307"/>
      <c r="DR752" s="307"/>
      <c r="DS752" s="307"/>
      <c r="DT752" s="307"/>
      <c r="DU752" s="307"/>
      <c r="DV752" s="307"/>
      <c r="DW752" s="307"/>
      <c r="DX752" s="307"/>
      <c r="DY752" s="307"/>
      <c r="DZ752" s="307"/>
      <c r="EA752" s="307"/>
      <c r="EB752" s="307"/>
      <c r="EC752" s="307"/>
      <c r="ED752" s="307"/>
      <c r="EE752" s="307"/>
      <c r="EF752" s="307"/>
      <c r="EG752" s="307"/>
      <c r="EH752" s="307"/>
      <c r="EI752" s="307"/>
      <c r="EJ752" s="307"/>
      <c r="EK752" s="307"/>
      <c r="EL752" s="307"/>
      <c r="EM752" s="307"/>
      <c r="EN752" s="307"/>
      <c r="EO752" s="307"/>
      <c r="EP752" s="307"/>
      <c r="EQ752" s="307"/>
      <c r="ER752" s="307"/>
      <c r="ES752" s="307"/>
      <c r="ET752" s="307"/>
      <c r="EU752" s="390"/>
      <c r="EV752" s="390"/>
      <c r="EW752" s="307"/>
      <c r="EX752" s="307"/>
      <c r="EY752" s="307"/>
      <c r="EZ752" s="307"/>
      <c r="FA752" s="307"/>
      <c r="FB752" s="307"/>
      <c r="FC752" s="307"/>
      <c r="FD752" s="307"/>
      <c r="FE752" s="307"/>
      <c r="FF752" s="307"/>
      <c r="FG752" s="307"/>
      <c r="FH752" s="307"/>
      <c r="FI752" s="307"/>
      <c r="FJ752" s="307"/>
      <c r="FK752" s="307"/>
      <c r="FL752" s="307"/>
      <c r="FM752" s="307"/>
      <c r="FN752" s="307"/>
      <c r="FO752" s="307"/>
      <c r="FP752" s="307"/>
      <c r="FQ752" s="307"/>
      <c r="FR752" s="307"/>
      <c r="FS752" s="307"/>
      <c r="FT752" s="307"/>
      <c r="FU752" s="307"/>
      <c r="FV752" s="307"/>
      <c r="FW752" s="307"/>
      <c r="FX752" s="307"/>
      <c r="FY752" s="307"/>
      <c r="FZ752" s="307"/>
      <c r="GA752" s="307"/>
      <c r="GB752" s="307"/>
      <c r="GC752" s="307"/>
      <c r="GD752" s="307"/>
      <c r="GE752" s="307"/>
      <c r="GF752" s="307"/>
      <c r="GG752" s="307"/>
      <c r="GH752" s="307"/>
      <c r="GI752" s="307"/>
      <c r="GJ752" s="307"/>
      <c r="GK752" s="307"/>
      <c r="GL752" s="307"/>
      <c r="GM752" s="307"/>
      <c r="GN752" s="307"/>
      <c r="GO752" s="307"/>
      <c r="GP752" s="307"/>
      <c r="GQ752" s="307"/>
      <c r="GR752" s="307"/>
      <c r="GS752" s="307"/>
      <c r="GT752" s="307"/>
      <c r="GU752" s="307"/>
      <c r="GV752" s="307"/>
      <c r="GW752" s="307"/>
      <c r="GX752" s="307"/>
      <c r="GY752" s="307"/>
      <c r="GZ752" s="307"/>
      <c r="HA752" s="307"/>
      <c r="HB752" s="307"/>
      <c r="HC752" s="307"/>
      <c r="HD752" s="307"/>
      <c r="HE752" s="307"/>
      <c r="HF752" s="307"/>
      <c r="HG752" s="307"/>
      <c r="HH752" s="307"/>
      <c r="HI752" s="307"/>
      <c r="HJ752" s="307"/>
      <c r="HK752" s="307"/>
      <c r="HL752" s="307"/>
      <c r="HM752" s="307"/>
      <c r="HN752" s="307"/>
      <c r="HO752" s="307"/>
      <c r="HP752" s="307"/>
      <c r="HQ752" s="307"/>
      <c r="HR752" s="307"/>
      <c r="HS752" s="307"/>
      <c r="HT752" s="307"/>
      <c r="HU752" s="307"/>
      <c r="HV752" s="307"/>
      <c r="HW752" s="307"/>
      <c r="HX752" s="307"/>
      <c r="HY752" s="307"/>
      <c r="HZ752" s="307"/>
      <c r="IA752" s="307"/>
      <c r="IB752" s="307"/>
      <c r="IC752" s="307"/>
      <c r="ID752" s="307"/>
      <c r="IE752" s="307"/>
      <c r="IF752" s="307"/>
      <c r="IG752" s="307"/>
      <c r="IH752" s="307"/>
      <c r="II752" s="307"/>
      <c r="IJ752" s="307"/>
      <c r="IK752" s="307"/>
      <c r="IL752" s="307"/>
      <c r="IM752" s="307"/>
      <c r="IN752" s="307"/>
      <c r="IO752" s="307"/>
      <c r="IP752" s="307"/>
      <c r="IQ752" s="307"/>
      <c r="IR752" s="307"/>
      <c r="IS752" s="307"/>
      <c r="IT752" s="307"/>
      <c r="IU752" s="307"/>
      <c r="IV752" s="307"/>
      <c r="IW752" s="307"/>
      <c r="IX752" s="307"/>
      <c r="IY752" s="307"/>
      <c r="IZ752" s="307"/>
      <c r="JA752" s="307"/>
      <c r="JB752" s="307"/>
      <c r="JC752" s="307"/>
      <c r="JD752" s="307"/>
      <c r="JE752" s="307"/>
      <c r="JF752" s="307"/>
      <c r="JG752" s="307"/>
      <c r="JH752" s="307"/>
      <c r="JI752" s="307"/>
      <c r="JJ752" s="307"/>
      <c r="JK752" s="307"/>
      <c r="JL752" s="307"/>
      <c r="JM752" s="307"/>
      <c r="JN752" s="307"/>
      <c r="JO752" s="307"/>
      <c r="JP752" s="307"/>
      <c r="JQ752" s="307"/>
      <c r="JR752" s="307"/>
      <c r="JS752" s="307"/>
      <c r="JT752" s="307"/>
      <c r="JU752" s="307"/>
      <c r="JV752" s="307"/>
      <c r="JW752" s="307"/>
      <c r="JX752" s="307"/>
      <c r="JY752" s="307"/>
      <c r="JZ752" s="307"/>
      <c r="KA752" s="307"/>
      <c r="KB752" s="307"/>
      <c r="KC752" s="307"/>
      <c r="KD752" s="307"/>
      <c r="KE752" s="307"/>
      <c r="KF752" s="307"/>
      <c r="KG752" s="307"/>
      <c r="KH752" s="307"/>
      <c r="KI752" s="307"/>
      <c r="KJ752" s="307"/>
      <c r="KK752" s="307"/>
      <c r="KL752" s="307"/>
      <c r="KM752" s="307"/>
      <c r="KN752" s="307"/>
      <c r="KO752" s="307"/>
      <c r="KP752" s="307"/>
      <c r="KQ752" s="307"/>
      <c r="KR752" s="307"/>
      <c r="KS752" s="307"/>
      <c r="KT752" s="307"/>
    </row>
    <row r="753" spans="14:306" s="56" customFormat="1" ht="15" customHeight="1">
      <c r="N753" s="426"/>
      <c r="O753" s="303"/>
      <c r="P753" s="303"/>
      <c r="Q753" s="303"/>
      <c r="R753" s="303"/>
      <c r="S753" s="303"/>
      <c r="T753" s="303"/>
      <c r="U753" s="427"/>
      <c r="W753" s="342"/>
      <c r="X753" s="342"/>
      <c r="Y753" s="342"/>
      <c r="Z753" s="342"/>
      <c r="AA753" s="342"/>
      <c r="AB753" s="342"/>
      <c r="AC753" s="342"/>
      <c r="AD753" s="342"/>
      <c r="AE753" s="342"/>
      <c r="AG753" s="351" t="s">
        <v>521</v>
      </c>
      <c r="AH753" s="351"/>
      <c r="AI753" s="364"/>
      <c r="AJ753" s="364"/>
      <c r="AK753" s="364"/>
      <c r="AL753" s="364"/>
      <c r="AM753" s="364"/>
      <c r="AN753" s="364"/>
      <c r="AO753" s="364"/>
      <c r="AP753" s="364"/>
      <c r="AQ753" s="364"/>
      <c r="AR753" s="364"/>
      <c r="AS753" s="364"/>
      <c r="AT753" s="364"/>
      <c r="AU753" s="364"/>
      <c r="AV753" s="364"/>
      <c r="AW753" s="364"/>
      <c r="AX753" s="364"/>
      <c r="AY753" s="303"/>
      <c r="AZ753" s="303"/>
      <c r="BA753" s="303"/>
      <c r="BB753" s="303"/>
      <c r="BC753" s="303"/>
      <c r="BD753" s="303"/>
      <c r="BE753" s="303"/>
      <c r="BF753" s="303"/>
      <c r="BG753" s="303"/>
      <c r="BH753" s="303"/>
      <c r="BI753" s="303"/>
      <c r="BJ753" s="303"/>
      <c r="BK753" s="303"/>
      <c r="BL753" s="303"/>
      <c r="BM753" s="303"/>
      <c r="BN753" s="303"/>
      <c r="CB753" s="307"/>
      <c r="CC753" s="307"/>
      <c r="CD753" s="307"/>
      <c r="CE753" s="307"/>
      <c r="CF753" s="307"/>
      <c r="CG753" s="307"/>
      <c r="CH753" s="307"/>
      <c r="CI753" s="307"/>
      <c r="CJ753" s="307"/>
      <c r="CK753" s="307"/>
      <c r="CL753" s="307"/>
      <c r="CM753" s="307"/>
      <c r="CN753" s="307"/>
      <c r="CO753" s="307"/>
      <c r="CP753" s="307"/>
      <c r="CQ753" s="307"/>
      <c r="CR753" s="307"/>
      <c r="CS753" s="307"/>
      <c r="CT753" s="307"/>
      <c r="CU753" s="307"/>
      <c r="CV753" s="307"/>
      <c r="CW753" s="307"/>
      <c r="CX753" s="307"/>
      <c r="CY753" s="307"/>
      <c r="CZ753" s="307"/>
      <c r="DA753" s="307"/>
      <c r="DB753" s="307"/>
      <c r="DC753" s="307"/>
      <c r="DD753" s="307"/>
      <c r="DE753" s="307"/>
      <c r="DF753" s="307"/>
      <c r="DG753" s="307"/>
      <c r="DH753" s="307"/>
      <c r="DI753" s="390"/>
      <c r="DJ753" s="390"/>
      <c r="DK753" s="307"/>
      <c r="DL753" s="307"/>
      <c r="DM753" s="307"/>
      <c r="DN753" s="307"/>
      <c r="DO753" s="307"/>
      <c r="DP753" s="307"/>
      <c r="DQ753" s="307"/>
      <c r="DR753" s="307"/>
      <c r="DS753" s="307"/>
      <c r="DT753" s="307"/>
      <c r="DU753" s="307"/>
      <c r="DV753" s="307"/>
      <c r="DW753" s="307"/>
      <c r="DX753" s="307"/>
      <c r="DY753" s="307"/>
      <c r="DZ753" s="307"/>
      <c r="EA753" s="307"/>
      <c r="EB753" s="307"/>
      <c r="EC753" s="307"/>
      <c r="ED753" s="307"/>
      <c r="EE753" s="307"/>
      <c r="EF753" s="307"/>
      <c r="EG753" s="307"/>
      <c r="EH753" s="307"/>
      <c r="EI753" s="307"/>
      <c r="EJ753" s="307"/>
      <c r="EK753" s="307"/>
      <c r="EL753" s="307"/>
      <c r="EM753" s="307"/>
      <c r="EN753" s="307"/>
      <c r="EO753" s="307"/>
      <c r="EP753" s="307"/>
      <c r="EQ753" s="307"/>
      <c r="ER753" s="307"/>
      <c r="ES753" s="307"/>
      <c r="ET753" s="307"/>
      <c r="EU753" s="390"/>
      <c r="EV753" s="390"/>
      <c r="EW753" s="307"/>
      <c r="EX753" s="307"/>
      <c r="EY753" s="307"/>
      <c r="EZ753" s="307"/>
      <c r="FA753" s="307"/>
      <c r="FB753" s="307"/>
      <c r="FC753" s="307"/>
      <c r="FD753" s="307"/>
      <c r="FE753" s="307"/>
      <c r="FF753" s="307"/>
      <c r="FG753" s="307"/>
      <c r="FH753" s="307"/>
      <c r="FI753" s="307"/>
      <c r="FJ753" s="307"/>
      <c r="FK753" s="307"/>
      <c r="FL753" s="307"/>
      <c r="FM753" s="307"/>
      <c r="FN753" s="307"/>
      <c r="FO753" s="307"/>
      <c r="FP753" s="307"/>
      <c r="FQ753" s="307"/>
      <c r="FR753" s="307"/>
      <c r="FS753" s="307"/>
      <c r="FT753" s="307"/>
      <c r="FU753" s="307"/>
      <c r="FV753" s="307"/>
      <c r="FW753" s="307"/>
      <c r="FX753" s="307"/>
      <c r="FY753" s="307"/>
      <c r="FZ753" s="307"/>
      <c r="GA753" s="307"/>
      <c r="GB753" s="307"/>
      <c r="GC753" s="307"/>
      <c r="GD753" s="307"/>
      <c r="GE753" s="307"/>
      <c r="GF753" s="307"/>
      <c r="GG753" s="307"/>
      <c r="GH753" s="307"/>
      <c r="GI753" s="307"/>
      <c r="GJ753" s="307"/>
      <c r="GK753" s="307"/>
      <c r="GL753" s="307"/>
      <c r="GM753" s="307"/>
      <c r="GN753" s="307"/>
      <c r="GO753" s="307"/>
      <c r="GP753" s="307"/>
      <c r="GQ753" s="307"/>
      <c r="GR753" s="307"/>
      <c r="GS753" s="307"/>
      <c r="GT753" s="307"/>
      <c r="GU753" s="307"/>
      <c r="GV753" s="307"/>
      <c r="GW753" s="307"/>
      <c r="GX753" s="307"/>
      <c r="GY753" s="307"/>
      <c r="GZ753" s="307"/>
      <c r="HA753" s="307"/>
      <c r="HB753" s="307"/>
      <c r="HC753" s="307"/>
      <c r="HD753" s="307"/>
      <c r="HE753" s="307"/>
      <c r="HF753" s="307"/>
      <c r="HG753" s="307"/>
      <c r="HH753" s="307"/>
      <c r="HI753" s="307"/>
      <c r="HJ753" s="307"/>
      <c r="HK753" s="307"/>
      <c r="HL753" s="307"/>
      <c r="HM753" s="307"/>
      <c r="HN753" s="307"/>
      <c r="HO753" s="307"/>
      <c r="HP753" s="307"/>
      <c r="HQ753" s="307"/>
      <c r="HR753" s="307"/>
      <c r="HS753" s="307"/>
      <c r="HT753" s="307"/>
      <c r="HU753" s="307"/>
      <c r="HV753" s="307"/>
      <c r="HW753" s="307"/>
      <c r="HX753" s="307"/>
      <c r="HY753" s="307"/>
      <c r="HZ753" s="307"/>
      <c r="IA753" s="307"/>
      <c r="IB753" s="307"/>
      <c r="IC753" s="307"/>
      <c r="ID753" s="307"/>
      <c r="IE753" s="307"/>
      <c r="IF753" s="307"/>
      <c r="IG753" s="307"/>
      <c r="IH753" s="307"/>
      <c r="II753" s="307"/>
      <c r="IJ753" s="307"/>
      <c r="IK753" s="307"/>
      <c r="IL753" s="307"/>
      <c r="IM753" s="307"/>
      <c r="IN753" s="307"/>
      <c r="IO753" s="307"/>
      <c r="IP753" s="307"/>
      <c r="IQ753" s="307"/>
      <c r="IR753" s="307"/>
      <c r="IS753" s="307"/>
      <c r="IT753" s="307"/>
      <c r="IU753" s="307"/>
      <c r="IV753" s="307"/>
      <c r="IW753" s="307"/>
      <c r="IX753" s="307"/>
      <c r="IY753" s="307"/>
      <c r="IZ753" s="307"/>
      <c r="JA753" s="307"/>
      <c r="JB753" s="307"/>
      <c r="JC753" s="307"/>
      <c r="JD753" s="307"/>
      <c r="JE753" s="307"/>
      <c r="JF753" s="307"/>
      <c r="JG753" s="307"/>
      <c r="JH753" s="307"/>
      <c r="JI753" s="307"/>
      <c r="JJ753" s="307"/>
      <c r="JK753" s="307"/>
      <c r="JL753" s="307"/>
      <c r="JM753" s="307"/>
      <c r="JN753" s="307"/>
      <c r="JO753" s="307"/>
      <c r="JP753" s="307"/>
      <c r="JQ753" s="307"/>
      <c r="JR753" s="307"/>
      <c r="JS753" s="307"/>
      <c r="JT753" s="307"/>
      <c r="JU753" s="307"/>
      <c r="JV753" s="307"/>
      <c r="JW753" s="307"/>
      <c r="JX753" s="307"/>
      <c r="JY753" s="307"/>
      <c r="JZ753" s="307"/>
      <c r="KA753" s="307"/>
      <c r="KB753" s="307"/>
      <c r="KC753" s="307"/>
      <c r="KD753" s="307"/>
      <c r="KE753" s="307"/>
      <c r="KF753" s="307"/>
      <c r="KG753" s="307"/>
      <c r="KH753" s="307"/>
      <c r="KI753" s="307"/>
      <c r="KJ753" s="307"/>
      <c r="KK753" s="307"/>
      <c r="KL753" s="307"/>
      <c r="KM753" s="307"/>
      <c r="KN753" s="307"/>
      <c r="KO753" s="307"/>
      <c r="KP753" s="307"/>
      <c r="KQ753" s="307"/>
      <c r="KR753" s="307"/>
      <c r="KS753" s="307"/>
      <c r="KT753" s="307"/>
    </row>
    <row r="754" spans="14:306" s="56" customFormat="1" ht="15" customHeight="1">
      <c r="N754" s="426"/>
      <c r="O754" s="427"/>
      <c r="P754" s="303"/>
      <c r="Q754" s="303"/>
      <c r="R754" s="303"/>
      <c r="S754" s="303"/>
      <c r="T754" s="427"/>
      <c r="U754" s="303"/>
      <c r="W754" s="342"/>
      <c r="X754" s="342"/>
      <c r="Y754" s="342"/>
      <c r="Z754" s="342"/>
      <c r="AA754" s="342"/>
      <c r="AB754" s="342"/>
      <c r="AC754" s="342"/>
      <c r="AD754" s="342"/>
      <c r="AE754" s="342"/>
      <c r="AG754" s="351"/>
      <c r="AH754" s="351"/>
      <c r="AI754" s="365" t="s">
        <v>522</v>
      </c>
      <c r="AJ754" s="365" t="s">
        <v>523</v>
      </c>
      <c r="AK754" s="365" t="s">
        <v>524</v>
      </c>
      <c r="AL754" s="365" t="s">
        <v>525</v>
      </c>
      <c r="AM754" s="365" t="s">
        <v>526</v>
      </c>
      <c r="AN754" s="365" t="s">
        <v>527</v>
      </c>
      <c r="AO754" s="365" t="s">
        <v>528</v>
      </c>
      <c r="AP754" s="365" t="s">
        <v>529</v>
      </c>
      <c r="AQ754" s="365" t="s">
        <v>530</v>
      </c>
      <c r="AR754" s="365" t="s">
        <v>531</v>
      </c>
      <c r="AS754" s="365" t="s">
        <v>532</v>
      </c>
      <c r="AT754" s="365" t="s">
        <v>533</v>
      </c>
      <c r="AU754" s="365"/>
      <c r="AV754" s="366" t="s">
        <v>534</v>
      </c>
      <c r="AW754" s="365" t="s">
        <v>535</v>
      </c>
      <c r="AX754" s="365" t="s">
        <v>536</v>
      </c>
      <c r="AY754" s="303">
        <f t="shared" ref="AY754:AY772" si="419">IF(AI755="-",AI755,IF(ISNUMBER(AI755),AI755,MID(AI755,1,FIND("-",AI755)-1))+0)</f>
        <v>0</v>
      </c>
      <c r="AZ754" s="303">
        <f t="shared" ref="AZ754:AZ772" si="420">IF(AJ755="-",AJ755,IF(ISNUMBER(AJ755),AJ755,MID(AJ755,1,FIND("-",AJ755)-1))+0)</f>
        <v>0</v>
      </c>
      <c r="BA754" s="303">
        <f t="shared" ref="BA754:BA772" si="421">IF(AK755="-",AK755,IF(ISNUMBER(AK755),AK755,MID(AK755,1,FIND("-",AK755)-1))+0)</f>
        <v>0</v>
      </c>
      <c r="BB754" s="303">
        <f t="shared" ref="BB754:BB772" si="422">IF(AL755="-",AL755,IF(ISNUMBER(AL755),AL755,MID(AL755,1,FIND("-",AL755)-1))+0)</f>
        <v>0</v>
      </c>
      <c r="BC754" s="303">
        <f t="shared" ref="BC754:BC772" si="423">IF(AM755="-",AM755,IF(ISNUMBER(AM755),AM755,MID(AM755,1,FIND("-",AM755)-1))+0)</f>
        <v>0</v>
      </c>
      <c r="BD754" s="303">
        <f t="shared" ref="BD754:BD772" si="424">IF(AN755="-",AN755,IF(ISNUMBER(AN755),AN755,MID(AN755,1,FIND("-",AN755)-1))+0)</f>
        <v>0</v>
      </c>
      <c r="BE754" s="303">
        <f t="shared" ref="BE754:BE772" si="425">IF(AO755="-",AO755,IF(ISNUMBER(AO755),AO755,MID(AO755,1,FIND("-",AO755)-1))+0)</f>
        <v>0</v>
      </c>
      <c r="BF754" s="303">
        <f t="shared" ref="BF754:BF772" si="426">IF(AP755="-",AP755,IF(ISNUMBER(AP755),AP755,MID(AP755,1,FIND("-",AP755)-1))+0)</f>
        <v>0</v>
      </c>
      <c r="BG754" s="303">
        <f t="shared" ref="BG754:BG772" si="427">IF(AQ755="-",AQ755,IF(ISNUMBER(AQ755),AQ755,MID(AQ755,1,FIND("-",AQ755)-1))+0)</f>
        <v>0</v>
      </c>
      <c r="BH754" s="303"/>
      <c r="BI754" s="303">
        <f t="shared" ref="BI754:BI772" si="428">IF(AR755="-",AR755,IF(ISNUMBER(AR755),AR755,MID(AR755,1,FIND("-",AR755)-1))+0)</f>
        <v>0</v>
      </c>
      <c r="BJ754" s="303">
        <f t="shared" ref="BJ754:BJ772" si="429">IF(AS755="-",AS755,IF(ISNUMBER(AS755),AS755,MID(AS755,1,FIND("-",AS755)-1))+0)</f>
        <v>0</v>
      </c>
      <c r="BK754" s="303">
        <f t="shared" ref="BK754:BK772" si="430">IF(AT755="-",AT755,IF(ISNUMBER(AT755),AT755,MID(AT755,1,FIND("-",AT755)-1))+0)</f>
        <v>0</v>
      </c>
      <c r="BL754" s="303">
        <f t="shared" ref="BL754:BL772" si="431">IF(AV755="-",AV755,IF(ISNUMBER(AV755),AV755,MID(AV755,1,FIND("-",AV755)-1))+0)</f>
        <v>0</v>
      </c>
      <c r="BM754" s="303">
        <f t="shared" ref="BM754:BM772" si="432">IF(AW755="-",AW755,IF(ISNUMBER(AW755),AW755,MID(AW755,1,FIND("-",AW755)-1))+0)</f>
        <v>0</v>
      </c>
      <c r="BN754" s="303">
        <f t="shared" ref="BN754:BN772" si="433">IF(AX755="-",AX755,IF(ISNUMBER(AX755),AX755,MID(AX755,1,FIND("-",AX755)-1))+0)</f>
        <v>0</v>
      </c>
      <c r="CB754" s="307"/>
      <c r="CC754" s="307"/>
      <c r="CD754" s="307"/>
      <c r="CE754" s="307"/>
      <c r="CF754" s="307"/>
      <c r="CG754" s="307"/>
      <c r="CH754" s="307"/>
      <c r="CI754" s="307"/>
      <c r="CJ754" s="307"/>
      <c r="CK754" s="307"/>
      <c r="CL754" s="307"/>
      <c r="CM754" s="307"/>
      <c r="CN754" s="307"/>
      <c r="CO754" s="307"/>
      <c r="CP754" s="307"/>
      <c r="CQ754" s="307"/>
      <c r="CR754" s="307"/>
      <c r="CS754" s="307"/>
      <c r="CT754" s="307"/>
      <c r="CU754" s="307"/>
      <c r="CV754" s="307"/>
      <c r="CW754" s="307"/>
      <c r="CX754" s="307"/>
      <c r="CY754" s="307"/>
      <c r="CZ754" s="307"/>
      <c r="DA754" s="307"/>
      <c r="DB754" s="307"/>
      <c r="DC754" s="307"/>
      <c r="DD754" s="307"/>
      <c r="DE754" s="307"/>
      <c r="DF754" s="307"/>
      <c r="DG754" s="307"/>
      <c r="DH754" s="307"/>
      <c r="DI754" s="390"/>
      <c r="DJ754" s="390"/>
      <c r="DK754" s="307"/>
      <c r="DL754" s="307"/>
      <c r="DM754" s="307"/>
      <c r="DN754" s="307"/>
      <c r="DO754" s="307"/>
      <c r="DP754" s="307"/>
      <c r="DQ754" s="307"/>
      <c r="DR754" s="307"/>
      <c r="DS754" s="307"/>
      <c r="DT754" s="307"/>
      <c r="DU754" s="307"/>
      <c r="DV754" s="307"/>
      <c r="DW754" s="307"/>
      <c r="DX754" s="307"/>
      <c r="DY754" s="307"/>
      <c r="DZ754" s="307"/>
      <c r="EA754" s="307"/>
      <c r="EB754" s="307"/>
      <c r="EC754" s="307"/>
      <c r="ED754" s="307"/>
      <c r="EE754" s="307"/>
      <c r="EF754" s="307"/>
      <c r="EG754" s="307"/>
      <c r="EH754" s="307"/>
      <c r="EI754" s="307"/>
      <c r="EJ754" s="307"/>
      <c r="EK754" s="307"/>
      <c r="EL754" s="307"/>
      <c r="EM754" s="307"/>
      <c r="EN754" s="307"/>
      <c r="EO754" s="307"/>
      <c r="EP754" s="307"/>
      <c r="EQ754" s="307"/>
      <c r="ER754" s="307"/>
      <c r="ES754" s="307"/>
      <c r="ET754" s="307"/>
      <c r="EU754" s="390"/>
      <c r="EV754" s="390"/>
      <c r="EW754" s="307"/>
      <c r="EX754" s="307"/>
      <c r="EY754" s="307"/>
      <c r="EZ754" s="307"/>
      <c r="FA754" s="307"/>
      <c r="FB754" s="307"/>
      <c r="FC754" s="307"/>
      <c r="FD754" s="307"/>
      <c r="FE754" s="307"/>
      <c r="FF754" s="307"/>
      <c r="FG754" s="307"/>
      <c r="FH754" s="307"/>
      <c r="FI754" s="307"/>
      <c r="FJ754" s="307"/>
      <c r="FK754" s="307"/>
      <c r="FL754" s="307"/>
      <c r="FM754" s="307"/>
      <c r="FN754" s="307"/>
      <c r="FO754" s="307"/>
      <c r="FP754" s="307"/>
      <c r="FQ754" s="307"/>
      <c r="FR754" s="307"/>
      <c r="FS754" s="307"/>
      <c r="FT754" s="307"/>
      <c r="FU754" s="307"/>
      <c r="FV754" s="307"/>
      <c r="FW754" s="307"/>
      <c r="FX754" s="307"/>
      <c r="FY754" s="307"/>
      <c r="FZ754" s="307"/>
      <c r="GA754" s="307"/>
      <c r="GB754" s="307"/>
      <c r="GC754" s="307"/>
      <c r="GD754" s="307"/>
      <c r="GE754" s="307"/>
      <c r="GF754" s="307"/>
      <c r="GG754" s="307"/>
      <c r="GH754" s="307"/>
      <c r="GI754" s="307"/>
      <c r="GJ754" s="307"/>
      <c r="GK754" s="307"/>
      <c r="GL754" s="307"/>
      <c r="GM754" s="307"/>
      <c r="GN754" s="307"/>
      <c r="GO754" s="307"/>
      <c r="GP754" s="307"/>
      <c r="GQ754" s="307"/>
      <c r="GR754" s="307"/>
      <c r="GS754" s="307"/>
      <c r="GT754" s="307"/>
      <c r="GU754" s="307"/>
      <c r="GV754" s="307"/>
      <c r="GW754" s="307"/>
      <c r="GX754" s="307"/>
      <c r="GY754" s="307"/>
      <c r="GZ754" s="307"/>
      <c r="HA754" s="307"/>
      <c r="HB754" s="307"/>
      <c r="HC754" s="307"/>
      <c r="HD754" s="307"/>
      <c r="HE754" s="307"/>
      <c r="HF754" s="307"/>
      <c r="HG754" s="307"/>
      <c r="HH754" s="307"/>
      <c r="HI754" s="307"/>
      <c r="HJ754" s="307"/>
      <c r="HK754" s="307"/>
      <c r="HL754" s="307"/>
      <c r="HM754" s="307"/>
      <c r="HN754" s="307"/>
      <c r="HO754" s="307"/>
      <c r="HP754" s="307"/>
      <c r="HQ754" s="307"/>
      <c r="HR754" s="307"/>
      <c r="HS754" s="307"/>
      <c r="HT754" s="307"/>
      <c r="HU754" s="307"/>
      <c r="HV754" s="307"/>
      <c r="HW754" s="307"/>
      <c r="HX754" s="307"/>
      <c r="HY754" s="307"/>
      <c r="HZ754" s="307"/>
      <c r="IA754" s="307"/>
      <c r="IB754" s="307"/>
      <c r="IC754" s="307"/>
      <c r="ID754" s="307"/>
      <c r="IE754" s="307"/>
      <c r="IF754" s="307"/>
      <c r="IG754" s="307"/>
      <c r="IH754" s="307"/>
      <c r="II754" s="307"/>
      <c r="IJ754" s="307"/>
      <c r="IK754" s="307"/>
      <c r="IL754" s="307"/>
      <c r="IM754" s="307"/>
      <c r="IN754" s="307"/>
      <c r="IO754" s="307"/>
      <c r="IP754" s="307"/>
      <c r="IQ754" s="307"/>
      <c r="IR754" s="307"/>
      <c r="IS754" s="307"/>
      <c r="IT754" s="307"/>
      <c r="IU754" s="307"/>
      <c r="IV754" s="307"/>
      <c r="IW754" s="307"/>
      <c r="IX754" s="307"/>
      <c r="IY754" s="307"/>
      <c r="IZ754" s="307"/>
      <c r="JA754" s="307"/>
      <c r="JB754" s="307"/>
      <c r="JC754" s="307"/>
      <c r="JD754" s="307"/>
      <c r="JE754" s="307"/>
      <c r="JF754" s="307"/>
      <c r="JG754" s="307"/>
      <c r="JH754" s="307"/>
      <c r="JI754" s="307"/>
      <c r="JJ754" s="307"/>
      <c r="JK754" s="307"/>
      <c r="JL754" s="307"/>
      <c r="JM754" s="307"/>
      <c r="JN754" s="307"/>
      <c r="JO754" s="307"/>
      <c r="JP754" s="307"/>
      <c r="JQ754" s="307"/>
      <c r="JR754" s="307"/>
      <c r="JS754" s="307"/>
      <c r="JT754" s="307"/>
      <c r="JU754" s="307"/>
      <c r="JV754" s="307"/>
      <c r="JW754" s="307"/>
      <c r="JX754" s="307"/>
      <c r="JY754" s="307"/>
      <c r="JZ754" s="307"/>
      <c r="KA754" s="307"/>
      <c r="KB754" s="307"/>
      <c r="KC754" s="307"/>
      <c r="KD754" s="307"/>
      <c r="KE754" s="307"/>
      <c r="KF754" s="307"/>
      <c r="KG754" s="307"/>
      <c r="KH754" s="307"/>
      <c r="KI754" s="307"/>
      <c r="KJ754" s="307"/>
      <c r="KK754" s="307"/>
      <c r="KL754" s="307"/>
      <c r="KM754" s="307"/>
      <c r="KN754" s="307"/>
      <c r="KO754" s="307"/>
      <c r="KP754" s="307"/>
      <c r="KQ754" s="307"/>
      <c r="KR754" s="307"/>
      <c r="KS754" s="307"/>
      <c r="KT754" s="307"/>
    </row>
    <row r="755" spans="14:306" s="56" customFormat="1" ht="15" customHeight="1">
      <c r="N755" s="426"/>
      <c r="O755" s="303"/>
      <c r="P755" s="303"/>
      <c r="Q755" s="303"/>
      <c r="R755" s="427"/>
      <c r="S755" s="427"/>
      <c r="T755" s="303"/>
      <c r="U755" s="303"/>
      <c r="W755" s="342"/>
      <c r="X755" s="342"/>
      <c r="Y755" s="342"/>
      <c r="Z755" s="342"/>
      <c r="AA755" s="342"/>
      <c r="AB755" s="342"/>
      <c r="AC755" s="342"/>
      <c r="AD755" s="342"/>
      <c r="AE755" s="342"/>
      <c r="AG755" s="354">
        <v>1</v>
      </c>
      <c r="AH755" s="354"/>
      <c r="AI755" s="356" t="s">
        <v>286</v>
      </c>
      <c r="AJ755" s="356">
        <v>0</v>
      </c>
      <c r="AK755" s="356" t="s">
        <v>666</v>
      </c>
      <c r="AL755" s="356" t="s">
        <v>306</v>
      </c>
      <c r="AM755" s="356" t="s">
        <v>743</v>
      </c>
      <c r="AN755" s="356" t="s">
        <v>630</v>
      </c>
      <c r="AO755" s="356" t="s">
        <v>306</v>
      </c>
      <c r="AP755" s="356" t="s">
        <v>170</v>
      </c>
      <c r="AQ755" s="356" t="s">
        <v>666</v>
      </c>
      <c r="AR755" s="356" t="s">
        <v>306</v>
      </c>
      <c r="AS755" s="356" t="s">
        <v>596</v>
      </c>
      <c r="AT755" s="356" t="s">
        <v>969</v>
      </c>
      <c r="AU755" s="356"/>
      <c r="AV755" s="356" t="s">
        <v>596</v>
      </c>
      <c r="AW755" s="356" t="s">
        <v>614</v>
      </c>
      <c r="AX755" s="411" t="s">
        <v>306</v>
      </c>
      <c r="AY755" s="303">
        <f t="shared" si="419"/>
        <v>5</v>
      </c>
      <c r="AZ755" s="303">
        <f t="shared" si="420"/>
        <v>1</v>
      </c>
      <c r="BA755" s="303">
        <f t="shared" si="421"/>
        <v>9</v>
      </c>
      <c r="BB755" s="303">
        <f t="shared" si="422"/>
        <v>6</v>
      </c>
      <c r="BC755" s="303">
        <f t="shared" si="423"/>
        <v>23</v>
      </c>
      <c r="BD755" s="303">
        <f t="shared" si="424"/>
        <v>14</v>
      </c>
      <c r="BE755" s="303">
        <f t="shared" si="425"/>
        <v>6</v>
      </c>
      <c r="BF755" s="303">
        <f t="shared" si="426"/>
        <v>7</v>
      </c>
      <c r="BG755" s="303">
        <f t="shared" si="427"/>
        <v>9</v>
      </c>
      <c r="BH755" s="303"/>
      <c r="BI755" s="303">
        <f t="shared" si="428"/>
        <v>6</v>
      </c>
      <c r="BJ755" s="303">
        <f t="shared" si="429"/>
        <v>10</v>
      </c>
      <c r="BK755" s="303">
        <f t="shared" si="430"/>
        <v>32</v>
      </c>
      <c r="BL755" s="303">
        <f t="shared" si="431"/>
        <v>10</v>
      </c>
      <c r="BM755" s="303">
        <f t="shared" si="432"/>
        <v>12</v>
      </c>
      <c r="BN755" s="303">
        <f t="shared" si="433"/>
        <v>6</v>
      </c>
      <c r="CB755" s="307"/>
      <c r="CC755" s="307"/>
      <c r="CD755" s="307"/>
      <c r="CE755" s="307"/>
      <c r="CF755" s="307"/>
      <c r="CG755" s="307"/>
      <c r="CH755" s="307"/>
      <c r="CI755" s="307"/>
      <c r="CJ755" s="307"/>
      <c r="CK755" s="307"/>
      <c r="CL755" s="307"/>
      <c r="CM755" s="307"/>
      <c r="CN755" s="307"/>
      <c r="CO755" s="307"/>
      <c r="CP755" s="307"/>
      <c r="CQ755" s="307"/>
      <c r="CR755" s="307"/>
      <c r="CS755" s="307"/>
      <c r="CT755" s="307"/>
      <c r="CU755" s="307"/>
      <c r="CV755" s="307"/>
      <c r="CW755" s="307"/>
      <c r="CX755" s="307"/>
      <c r="CY755" s="307"/>
      <c r="CZ755" s="307"/>
      <c r="DA755" s="307"/>
      <c r="DB755" s="307"/>
      <c r="DC755" s="307"/>
      <c r="DD755" s="307"/>
      <c r="DE755" s="307"/>
      <c r="DF755" s="307"/>
      <c r="DG755" s="307"/>
      <c r="DH755" s="307"/>
      <c r="DI755" s="390"/>
      <c r="DJ755" s="390"/>
      <c r="DK755" s="307"/>
      <c r="DL755" s="307"/>
      <c r="DM755" s="307"/>
      <c r="DN755" s="307"/>
      <c r="DO755" s="307"/>
      <c r="DP755" s="307"/>
      <c r="DQ755" s="307"/>
      <c r="DR755" s="307"/>
      <c r="DS755" s="307"/>
      <c r="DT755" s="307"/>
      <c r="DU755" s="307"/>
      <c r="DV755" s="307"/>
      <c r="DW755" s="307"/>
      <c r="DX755" s="307"/>
      <c r="DY755" s="307"/>
      <c r="DZ755" s="307"/>
      <c r="EA755" s="307"/>
      <c r="EB755" s="307"/>
      <c r="EC755" s="307"/>
      <c r="ED755" s="307"/>
      <c r="EE755" s="307"/>
      <c r="EF755" s="307"/>
      <c r="EG755" s="307"/>
      <c r="EH755" s="307"/>
      <c r="EI755" s="307"/>
      <c r="EJ755" s="307"/>
      <c r="EK755" s="307"/>
      <c r="EL755" s="307"/>
      <c r="EM755" s="307"/>
      <c r="EN755" s="307"/>
      <c r="EO755" s="307"/>
      <c r="EP755" s="307"/>
      <c r="EQ755" s="307"/>
      <c r="ER755" s="307"/>
      <c r="ES755" s="307"/>
      <c r="ET755" s="307"/>
      <c r="EU755" s="390"/>
      <c r="EV755" s="390"/>
      <c r="EW755" s="307"/>
      <c r="EX755" s="307"/>
      <c r="EY755" s="307"/>
      <c r="EZ755" s="307"/>
      <c r="FA755" s="307"/>
      <c r="FB755" s="307"/>
      <c r="FC755" s="307"/>
      <c r="FD755" s="307"/>
      <c r="FE755" s="307"/>
      <c r="FF755" s="307"/>
      <c r="FG755" s="307"/>
      <c r="FH755" s="307"/>
      <c r="FI755" s="307"/>
      <c r="FJ755" s="307"/>
      <c r="FK755" s="307"/>
      <c r="FL755" s="307"/>
      <c r="FM755" s="307"/>
      <c r="FN755" s="307"/>
      <c r="FO755" s="307"/>
      <c r="FP755" s="307"/>
      <c r="FQ755" s="307"/>
      <c r="FR755" s="307"/>
      <c r="FS755" s="307"/>
      <c r="FT755" s="307"/>
      <c r="FU755" s="307"/>
      <c r="FV755" s="307"/>
      <c r="FW755" s="307"/>
      <c r="FX755" s="307"/>
      <c r="FY755" s="307"/>
      <c r="FZ755" s="307"/>
      <c r="GA755" s="307"/>
      <c r="GB755" s="307"/>
      <c r="GC755" s="307"/>
      <c r="GD755" s="307"/>
      <c r="GE755" s="307"/>
      <c r="GF755" s="307"/>
      <c r="GG755" s="307"/>
      <c r="GH755" s="307"/>
      <c r="GI755" s="307"/>
      <c r="GJ755" s="307"/>
      <c r="GK755" s="307"/>
      <c r="GL755" s="307"/>
      <c r="GM755" s="307"/>
      <c r="GN755" s="307"/>
      <c r="GO755" s="307"/>
      <c r="GP755" s="307"/>
      <c r="GQ755" s="307"/>
      <c r="GR755" s="307"/>
      <c r="GS755" s="307"/>
      <c r="GT755" s="307"/>
      <c r="GU755" s="307"/>
      <c r="GV755" s="307"/>
      <c r="GW755" s="307"/>
      <c r="GX755" s="307"/>
      <c r="GY755" s="307"/>
      <c r="GZ755" s="307"/>
      <c r="HA755" s="307"/>
      <c r="HB755" s="307"/>
      <c r="HC755" s="307"/>
      <c r="HD755" s="307"/>
      <c r="HE755" s="307"/>
      <c r="HF755" s="307"/>
      <c r="HG755" s="307"/>
      <c r="HH755" s="307"/>
      <c r="HI755" s="307"/>
      <c r="HJ755" s="307"/>
      <c r="HK755" s="307"/>
      <c r="HL755" s="307"/>
      <c r="HM755" s="307"/>
      <c r="HN755" s="307"/>
      <c r="HO755" s="307"/>
      <c r="HP755" s="307"/>
      <c r="HQ755" s="307"/>
      <c r="HR755" s="307"/>
      <c r="HS755" s="307"/>
      <c r="HT755" s="307"/>
      <c r="HU755" s="307"/>
      <c r="HV755" s="307"/>
      <c r="HW755" s="307"/>
      <c r="HX755" s="307"/>
      <c r="HY755" s="307"/>
      <c r="HZ755" s="307"/>
      <c r="IA755" s="307"/>
      <c r="IB755" s="307"/>
      <c r="IC755" s="307"/>
      <c r="ID755" s="307"/>
      <c r="IE755" s="307"/>
      <c r="IF755" s="307"/>
      <c r="IG755" s="307"/>
      <c r="IH755" s="307"/>
      <c r="II755" s="307"/>
      <c r="IJ755" s="307"/>
      <c r="IK755" s="307"/>
      <c r="IL755" s="307"/>
      <c r="IM755" s="307"/>
      <c r="IN755" s="307"/>
      <c r="IO755" s="307"/>
      <c r="IP755" s="307"/>
      <c r="IQ755" s="307"/>
      <c r="IR755" s="307"/>
      <c r="IS755" s="307"/>
      <c r="IT755" s="307"/>
      <c r="IU755" s="307"/>
      <c r="IV755" s="307"/>
      <c r="IW755" s="307"/>
      <c r="IX755" s="307"/>
      <c r="IY755" s="307"/>
      <c r="IZ755" s="307"/>
      <c r="JA755" s="307"/>
      <c r="JB755" s="307"/>
      <c r="JC755" s="307"/>
      <c r="JD755" s="307"/>
      <c r="JE755" s="307"/>
      <c r="JF755" s="307"/>
      <c r="JG755" s="307"/>
      <c r="JH755" s="307"/>
      <c r="JI755" s="307"/>
      <c r="JJ755" s="307"/>
      <c r="JK755" s="307"/>
      <c r="JL755" s="307"/>
      <c r="JM755" s="307"/>
      <c r="JN755" s="307"/>
      <c r="JO755" s="307"/>
      <c r="JP755" s="307"/>
      <c r="JQ755" s="307"/>
      <c r="JR755" s="307"/>
      <c r="JS755" s="307"/>
      <c r="JT755" s="307"/>
      <c r="JU755" s="307"/>
      <c r="JV755" s="307"/>
      <c r="JW755" s="307"/>
      <c r="JX755" s="307"/>
      <c r="JY755" s="307"/>
      <c r="JZ755" s="307"/>
      <c r="KA755" s="307"/>
      <c r="KB755" s="307"/>
      <c r="KC755" s="307"/>
      <c r="KD755" s="307"/>
      <c r="KE755" s="307"/>
      <c r="KF755" s="307"/>
      <c r="KG755" s="307"/>
      <c r="KH755" s="307"/>
      <c r="KI755" s="307"/>
      <c r="KJ755" s="307"/>
      <c r="KK755" s="307"/>
      <c r="KL755" s="307"/>
      <c r="KM755" s="307"/>
      <c r="KN755" s="307"/>
      <c r="KO755" s="307"/>
      <c r="KP755" s="307"/>
      <c r="KQ755" s="307"/>
      <c r="KR755" s="307"/>
      <c r="KS755" s="307"/>
      <c r="KT755" s="307"/>
    </row>
    <row r="756" spans="14:306" s="56" customFormat="1" ht="15" customHeight="1">
      <c r="N756" s="426"/>
      <c r="O756" s="303"/>
      <c r="P756" s="303"/>
      <c r="Q756" s="303"/>
      <c r="R756" s="303"/>
      <c r="S756" s="303"/>
      <c r="T756" s="303"/>
      <c r="U756" s="303"/>
      <c r="W756" s="342"/>
      <c r="X756" s="342"/>
      <c r="Y756" s="342"/>
      <c r="Z756" s="342"/>
      <c r="AA756" s="342"/>
      <c r="AB756" s="342"/>
      <c r="AC756" s="342"/>
      <c r="AD756" s="342"/>
      <c r="AE756" s="342"/>
      <c r="AG756" s="354">
        <v>2</v>
      </c>
      <c r="AH756" s="354"/>
      <c r="AI756" s="356" t="s">
        <v>208</v>
      </c>
      <c r="AJ756" s="359">
        <v>1</v>
      </c>
      <c r="AK756" s="359">
        <v>9</v>
      </c>
      <c r="AL756" s="356" t="s">
        <v>64</v>
      </c>
      <c r="AM756" s="356" t="s">
        <v>186</v>
      </c>
      <c r="AN756" s="356" t="s">
        <v>75</v>
      </c>
      <c r="AO756" s="356" t="s">
        <v>64</v>
      </c>
      <c r="AP756" s="356" t="s">
        <v>72</v>
      </c>
      <c r="AQ756" s="356" t="s">
        <v>113</v>
      </c>
      <c r="AR756" s="356" t="s">
        <v>64</v>
      </c>
      <c r="AS756" s="356" t="s">
        <v>206</v>
      </c>
      <c r="AT756" s="356" t="s">
        <v>970</v>
      </c>
      <c r="AU756" s="356"/>
      <c r="AV756" s="359">
        <v>10</v>
      </c>
      <c r="AW756" s="356" t="s">
        <v>156</v>
      </c>
      <c r="AX756" s="411" t="s">
        <v>64</v>
      </c>
      <c r="AY756" s="303">
        <f t="shared" si="419"/>
        <v>8</v>
      </c>
      <c r="AZ756" s="303">
        <f t="shared" si="420"/>
        <v>2</v>
      </c>
      <c r="BA756" s="303">
        <f t="shared" si="421"/>
        <v>10</v>
      </c>
      <c r="BB756" s="303">
        <f t="shared" si="422"/>
        <v>8</v>
      </c>
      <c r="BC756" s="303">
        <f t="shared" si="423"/>
        <v>26</v>
      </c>
      <c r="BD756" s="303">
        <f t="shared" si="424"/>
        <v>17</v>
      </c>
      <c r="BE756" s="303">
        <f t="shared" si="425"/>
        <v>8</v>
      </c>
      <c r="BF756" s="303">
        <f t="shared" si="426"/>
        <v>9</v>
      </c>
      <c r="BG756" s="303">
        <f t="shared" si="427"/>
        <v>11</v>
      </c>
      <c r="BH756" s="303"/>
      <c r="BI756" s="303">
        <f t="shared" si="428"/>
        <v>8</v>
      </c>
      <c r="BJ756" s="303">
        <f t="shared" si="429"/>
        <v>13</v>
      </c>
      <c r="BK756" s="303">
        <f t="shared" si="430"/>
        <v>40</v>
      </c>
      <c r="BL756" s="303">
        <f t="shared" si="431"/>
        <v>11</v>
      </c>
      <c r="BM756" s="303">
        <f t="shared" si="432"/>
        <v>14</v>
      </c>
      <c r="BN756" s="303">
        <f t="shared" si="433"/>
        <v>8</v>
      </c>
      <c r="CB756" s="307"/>
      <c r="CC756" s="307"/>
      <c r="CD756" s="307"/>
      <c r="CE756" s="307"/>
      <c r="CF756" s="307"/>
      <c r="CG756" s="307"/>
      <c r="CH756" s="307"/>
      <c r="CI756" s="307"/>
      <c r="CJ756" s="307"/>
      <c r="CK756" s="307"/>
      <c r="CL756" s="307"/>
      <c r="CM756" s="307"/>
      <c r="CN756" s="307"/>
      <c r="CO756" s="307"/>
      <c r="CP756" s="307"/>
      <c r="CQ756" s="307"/>
      <c r="CR756" s="307"/>
      <c r="CS756" s="307"/>
      <c r="CT756" s="307"/>
      <c r="CU756" s="307"/>
      <c r="CV756" s="307"/>
      <c r="CW756" s="307"/>
      <c r="CX756" s="307"/>
      <c r="CY756" s="307"/>
      <c r="CZ756" s="307"/>
      <c r="DA756" s="307"/>
      <c r="DB756" s="307"/>
      <c r="DC756" s="307"/>
      <c r="DD756" s="307"/>
      <c r="DE756" s="307"/>
      <c r="DF756" s="307"/>
      <c r="DG756" s="307"/>
      <c r="DH756" s="307"/>
      <c r="DI756" s="390"/>
      <c r="DJ756" s="390"/>
      <c r="DK756" s="307"/>
      <c r="DL756" s="307"/>
      <c r="DM756" s="307"/>
      <c r="DN756" s="307"/>
      <c r="DO756" s="307"/>
      <c r="DP756" s="307"/>
      <c r="DQ756" s="307"/>
      <c r="DR756" s="307"/>
      <c r="DS756" s="307"/>
      <c r="DT756" s="307"/>
      <c r="DU756" s="307"/>
      <c r="DV756" s="307"/>
      <c r="DW756" s="307"/>
      <c r="DX756" s="307"/>
      <c r="DY756" s="307"/>
      <c r="DZ756" s="307"/>
      <c r="EA756" s="307"/>
      <c r="EB756" s="307"/>
      <c r="EC756" s="307"/>
      <c r="ED756" s="307"/>
      <c r="EE756" s="307"/>
      <c r="EF756" s="307"/>
      <c r="EG756" s="307"/>
      <c r="EH756" s="307"/>
      <c r="EI756" s="307"/>
      <c r="EJ756" s="307"/>
      <c r="EK756" s="307"/>
      <c r="EL756" s="307"/>
      <c r="EM756" s="307"/>
      <c r="EN756" s="307"/>
      <c r="EO756" s="307"/>
      <c r="EP756" s="307"/>
      <c r="EQ756" s="307"/>
      <c r="ER756" s="307"/>
      <c r="ES756" s="307"/>
      <c r="ET756" s="307"/>
      <c r="EU756" s="390"/>
      <c r="EV756" s="390"/>
      <c r="EW756" s="307"/>
      <c r="EX756" s="307"/>
      <c r="EY756" s="307"/>
      <c r="EZ756" s="307"/>
      <c r="FA756" s="307"/>
      <c r="FB756" s="307"/>
      <c r="FC756" s="307"/>
      <c r="FD756" s="307"/>
      <c r="FE756" s="307"/>
      <c r="FF756" s="307"/>
      <c r="FG756" s="307"/>
      <c r="FH756" s="307"/>
      <c r="FI756" s="307"/>
      <c r="FJ756" s="307"/>
      <c r="FK756" s="307"/>
      <c r="FL756" s="307"/>
      <c r="FM756" s="307"/>
      <c r="FN756" s="307"/>
      <c r="FO756" s="307"/>
      <c r="FP756" s="307"/>
      <c r="FQ756" s="307"/>
      <c r="FR756" s="307"/>
      <c r="FS756" s="307"/>
      <c r="FT756" s="307"/>
      <c r="FU756" s="307"/>
      <c r="FV756" s="307"/>
      <c r="FW756" s="307"/>
      <c r="FX756" s="307"/>
      <c r="FY756" s="307"/>
      <c r="FZ756" s="307"/>
      <c r="GA756" s="307"/>
      <c r="GB756" s="307"/>
      <c r="GC756" s="307"/>
      <c r="GD756" s="307"/>
      <c r="GE756" s="307"/>
      <c r="GF756" s="307"/>
      <c r="GG756" s="307"/>
      <c r="GH756" s="307"/>
      <c r="GI756" s="307"/>
      <c r="GJ756" s="307"/>
      <c r="GK756" s="307"/>
      <c r="GL756" s="307"/>
      <c r="GM756" s="307"/>
      <c r="GN756" s="307"/>
      <c r="GO756" s="307"/>
      <c r="GP756" s="307"/>
      <c r="GQ756" s="307"/>
      <c r="GR756" s="307"/>
      <c r="GS756" s="307"/>
      <c r="GT756" s="307"/>
      <c r="GU756" s="307"/>
      <c r="GV756" s="307"/>
      <c r="GW756" s="307"/>
      <c r="GX756" s="307"/>
      <c r="GY756" s="307"/>
      <c r="GZ756" s="307"/>
      <c r="HA756" s="307"/>
      <c r="HB756" s="307"/>
      <c r="HC756" s="307"/>
      <c r="HD756" s="307"/>
      <c r="HE756" s="307"/>
      <c r="HF756" s="307"/>
      <c r="HG756" s="307"/>
      <c r="HH756" s="307"/>
      <c r="HI756" s="307"/>
      <c r="HJ756" s="307"/>
      <c r="HK756" s="307"/>
      <c r="HL756" s="307"/>
      <c r="HM756" s="307"/>
      <c r="HN756" s="307"/>
      <c r="HO756" s="307"/>
      <c r="HP756" s="307"/>
      <c r="HQ756" s="307"/>
      <c r="HR756" s="307"/>
      <c r="HS756" s="307"/>
      <c r="HT756" s="307"/>
      <c r="HU756" s="307"/>
      <c r="HV756" s="307"/>
      <c r="HW756" s="307"/>
      <c r="HX756" s="307"/>
      <c r="HY756" s="307"/>
      <c r="HZ756" s="307"/>
      <c r="IA756" s="307"/>
      <c r="IB756" s="307"/>
      <c r="IC756" s="307"/>
      <c r="ID756" s="307"/>
      <c r="IE756" s="307"/>
      <c r="IF756" s="307"/>
      <c r="IG756" s="307"/>
      <c r="IH756" s="307"/>
      <c r="II756" s="307"/>
      <c r="IJ756" s="307"/>
      <c r="IK756" s="307"/>
      <c r="IL756" s="307"/>
      <c r="IM756" s="307"/>
      <c r="IN756" s="307"/>
      <c r="IO756" s="307"/>
      <c r="IP756" s="307"/>
      <c r="IQ756" s="307"/>
      <c r="IR756" s="307"/>
      <c r="IS756" s="307"/>
      <c r="IT756" s="307"/>
      <c r="IU756" s="307"/>
      <c r="IV756" s="307"/>
      <c r="IW756" s="307"/>
      <c r="IX756" s="307"/>
      <c r="IY756" s="307"/>
      <c r="IZ756" s="307"/>
      <c r="JA756" s="307"/>
      <c r="JB756" s="307"/>
      <c r="JC756" s="307"/>
      <c r="JD756" s="307"/>
      <c r="JE756" s="307"/>
      <c r="JF756" s="307"/>
      <c r="JG756" s="307"/>
      <c r="JH756" s="307"/>
      <c r="JI756" s="307"/>
      <c r="JJ756" s="307"/>
      <c r="JK756" s="307"/>
      <c r="JL756" s="307"/>
      <c r="JM756" s="307"/>
      <c r="JN756" s="307"/>
      <c r="JO756" s="307"/>
      <c r="JP756" s="307"/>
      <c r="JQ756" s="307"/>
      <c r="JR756" s="307"/>
      <c r="JS756" s="307"/>
      <c r="JT756" s="307"/>
      <c r="JU756" s="307"/>
      <c r="JV756" s="307"/>
      <c r="JW756" s="307"/>
      <c r="JX756" s="307"/>
      <c r="JY756" s="307"/>
      <c r="JZ756" s="307"/>
      <c r="KA756" s="307"/>
      <c r="KB756" s="307"/>
      <c r="KC756" s="307"/>
      <c r="KD756" s="307"/>
      <c r="KE756" s="307"/>
      <c r="KF756" s="307"/>
      <c r="KG756" s="307"/>
      <c r="KH756" s="307"/>
      <c r="KI756" s="307"/>
      <c r="KJ756" s="307"/>
      <c r="KK756" s="307"/>
      <c r="KL756" s="307"/>
      <c r="KM756" s="307"/>
      <c r="KN756" s="307"/>
      <c r="KO756" s="307"/>
      <c r="KP756" s="307"/>
      <c r="KQ756" s="307"/>
      <c r="KR756" s="307"/>
      <c r="KS756" s="307"/>
      <c r="KT756" s="307"/>
    </row>
    <row r="757" spans="14:306" s="56" customFormat="1" ht="15" customHeight="1">
      <c r="N757" s="426"/>
      <c r="O757" s="303"/>
      <c r="P757" s="303"/>
      <c r="Q757" s="303"/>
      <c r="R757" s="427"/>
      <c r="S757" s="427"/>
      <c r="T757" s="303"/>
      <c r="U757" s="303"/>
      <c r="W757" s="342"/>
      <c r="X757" s="342"/>
      <c r="Y757" s="342"/>
      <c r="Z757" s="342"/>
      <c r="AA757" s="342"/>
      <c r="AB757" s="342"/>
      <c r="AC757" s="342"/>
      <c r="AD757" s="342"/>
      <c r="AE757" s="342"/>
      <c r="AG757" s="354">
        <v>3</v>
      </c>
      <c r="AH757" s="354"/>
      <c r="AI757" s="356" t="s">
        <v>115</v>
      </c>
      <c r="AJ757" s="356" t="s">
        <v>112</v>
      </c>
      <c r="AK757" s="359">
        <v>10</v>
      </c>
      <c r="AL757" s="359">
        <v>8</v>
      </c>
      <c r="AM757" s="356" t="s">
        <v>224</v>
      </c>
      <c r="AN757" s="356" t="s">
        <v>78</v>
      </c>
      <c r="AO757" s="356" t="s">
        <v>66</v>
      </c>
      <c r="AP757" s="356" t="s">
        <v>113</v>
      </c>
      <c r="AQ757" s="356" t="s">
        <v>71</v>
      </c>
      <c r="AR757" s="356" t="s">
        <v>66</v>
      </c>
      <c r="AS757" s="356" t="s">
        <v>85</v>
      </c>
      <c r="AT757" s="356" t="s">
        <v>293</v>
      </c>
      <c r="AU757" s="356"/>
      <c r="AV757" s="359">
        <v>11</v>
      </c>
      <c r="AW757" s="356" t="s">
        <v>157</v>
      </c>
      <c r="AX757" s="359">
        <v>8</v>
      </c>
      <c r="AY757" s="303">
        <f t="shared" si="419"/>
        <v>12</v>
      </c>
      <c r="AZ757" s="303">
        <f t="shared" si="420"/>
        <v>4</v>
      </c>
      <c r="BA757" s="303">
        <f t="shared" si="421"/>
        <v>11</v>
      </c>
      <c r="BB757" s="303">
        <f t="shared" si="422"/>
        <v>9</v>
      </c>
      <c r="BC757" s="303">
        <f t="shared" si="423"/>
        <v>30</v>
      </c>
      <c r="BD757" s="303">
        <f t="shared" si="424"/>
        <v>20</v>
      </c>
      <c r="BE757" s="303">
        <f t="shared" si="425"/>
        <v>10</v>
      </c>
      <c r="BF757" s="303">
        <f t="shared" si="426"/>
        <v>11</v>
      </c>
      <c r="BG757" s="303">
        <f t="shared" si="427"/>
        <v>13</v>
      </c>
      <c r="BH757" s="303"/>
      <c r="BI757" s="303">
        <f t="shared" si="428"/>
        <v>10</v>
      </c>
      <c r="BJ757" s="303">
        <f t="shared" si="429"/>
        <v>15</v>
      </c>
      <c r="BK757" s="303">
        <f t="shared" si="430"/>
        <v>47</v>
      </c>
      <c r="BL757" s="303">
        <f t="shared" si="431"/>
        <v>12</v>
      </c>
      <c r="BM757" s="303">
        <f t="shared" si="432"/>
        <v>16</v>
      </c>
      <c r="BN757" s="303">
        <f t="shared" si="433"/>
        <v>9</v>
      </c>
      <c r="CB757" s="307"/>
      <c r="CC757" s="307"/>
      <c r="CD757" s="307"/>
      <c r="CE757" s="307"/>
      <c r="CF757" s="307"/>
      <c r="CG757" s="307"/>
      <c r="CH757" s="307"/>
      <c r="CI757" s="307"/>
      <c r="CJ757" s="307"/>
      <c r="CK757" s="307"/>
      <c r="CL757" s="307"/>
      <c r="CM757" s="307"/>
      <c r="CN757" s="307"/>
      <c r="CO757" s="307"/>
      <c r="CP757" s="307"/>
      <c r="CQ757" s="307"/>
      <c r="CR757" s="307"/>
      <c r="CS757" s="307"/>
      <c r="CT757" s="307"/>
      <c r="CU757" s="307"/>
      <c r="CV757" s="307"/>
      <c r="CW757" s="307"/>
      <c r="CX757" s="307"/>
      <c r="CY757" s="307"/>
      <c r="CZ757" s="307"/>
      <c r="DA757" s="307"/>
      <c r="DB757" s="307"/>
      <c r="DC757" s="307"/>
      <c r="DD757" s="307"/>
      <c r="DE757" s="307"/>
      <c r="DF757" s="307"/>
      <c r="DG757" s="307"/>
      <c r="DH757" s="307"/>
      <c r="DI757" s="390"/>
      <c r="DJ757" s="390"/>
      <c r="DK757" s="307"/>
      <c r="DL757" s="307"/>
      <c r="DM757" s="307"/>
      <c r="DN757" s="307"/>
      <c r="DO757" s="307"/>
      <c r="DP757" s="307"/>
      <c r="DQ757" s="307"/>
      <c r="DR757" s="307"/>
      <c r="DS757" s="307"/>
      <c r="DT757" s="307"/>
      <c r="DU757" s="307"/>
      <c r="DV757" s="307"/>
      <c r="DW757" s="307"/>
      <c r="DX757" s="307"/>
      <c r="DY757" s="307"/>
      <c r="DZ757" s="307"/>
      <c r="EA757" s="307"/>
      <c r="EB757" s="307"/>
      <c r="EC757" s="307"/>
      <c r="ED757" s="307"/>
      <c r="EE757" s="307"/>
      <c r="EF757" s="307"/>
      <c r="EG757" s="307"/>
      <c r="EH757" s="307"/>
      <c r="EI757" s="307"/>
      <c r="EJ757" s="307"/>
      <c r="EK757" s="307"/>
      <c r="EL757" s="307"/>
      <c r="EM757" s="307"/>
      <c r="EN757" s="307"/>
      <c r="EO757" s="307"/>
      <c r="EP757" s="307"/>
      <c r="EQ757" s="307"/>
      <c r="ER757" s="307"/>
      <c r="ES757" s="307"/>
      <c r="ET757" s="307"/>
      <c r="EU757" s="390"/>
      <c r="EV757" s="390"/>
      <c r="EW757" s="307"/>
      <c r="EX757" s="307"/>
      <c r="EY757" s="307"/>
      <c r="EZ757" s="307"/>
      <c r="FA757" s="307"/>
      <c r="FB757" s="307"/>
      <c r="FC757" s="307"/>
      <c r="FD757" s="307"/>
      <c r="FE757" s="307"/>
      <c r="FF757" s="307"/>
      <c r="FG757" s="307"/>
      <c r="FH757" s="307"/>
      <c r="FI757" s="307"/>
      <c r="FJ757" s="307"/>
      <c r="FK757" s="307"/>
      <c r="FL757" s="307"/>
      <c r="FM757" s="307"/>
      <c r="FN757" s="307"/>
      <c r="FO757" s="307"/>
      <c r="FP757" s="307"/>
      <c r="FQ757" s="307"/>
      <c r="FR757" s="307"/>
      <c r="FS757" s="307"/>
      <c r="FT757" s="307"/>
      <c r="FU757" s="307"/>
      <c r="FV757" s="307"/>
      <c r="FW757" s="307"/>
      <c r="FX757" s="307"/>
      <c r="FY757" s="307"/>
      <c r="FZ757" s="307"/>
      <c r="GA757" s="307"/>
      <c r="GB757" s="307"/>
      <c r="GC757" s="307"/>
      <c r="GD757" s="307"/>
      <c r="GE757" s="307"/>
      <c r="GF757" s="307"/>
      <c r="GG757" s="307"/>
      <c r="GH757" s="307"/>
      <c r="GI757" s="307"/>
      <c r="GJ757" s="307"/>
      <c r="GK757" s="307"/>
      <c r="GL757" s="307"/>
      <c r="GM757" s="307"/>
      <c r="GN757" s="307"/>
      <c r="GO757" s="307"/>
      <c r="GP757" s="307"/>
      <c r="GQ757" s="307"/>
      <c r="GR757" s="307"/>
      <c r="GS757" s="307"/>
      <c r="GT757" s="307"/>
      <c r="GU757" s="307"/>
      <c r="GV757" s="307"/>
      <c r="GW757" s="307"/>
      <c r="GX757" s="307"/>
      <c r="GY757" s="307"/>
      <c r="GZ757" s="307"/>
      <c r="HA757" s="307"/>
      <c r="HB757" s="307"/>
      <c r="HC757" s="307"/>
      <c r="HD757" s="307"/>
      <c r="HE757" s="307"/>
      <c r="HF757" s="307"/>
      <c r="HG757" s="307"/>
      <c r="HH757" s="307"/>
      <c r="HI757" s="307"/>
      <c r="HJ757" s="307"/>
      <c r="HK757" s="307"/>
      <c r="HL757" s="307"/>
      <c r="HM757" s="307"/>
      <c r="HN757" s="307"/>
      <c r="HO757" s="307"/>
      <c r="HP757" s="307"/>
      <c r="HQ757" s="307"/>
      <c r="HR757" s="307"/>
      <c r="HS757" s="307"/>
      <c r="HT757" s="307"/>
      <c r="HU757" s="307"/>
      <c r="HV757" s="307"/>
      <c r="HW757" s="307"/>
      <c r="HX757" s="307"/>
      <c r="HY757" s="307"/>
      <c r="HZ757" s="307"/>
      <c r="IA757" s="307"/>
      <c r="IB757" s="307"/>
      <c r="IC757" s="307"/>
      <c r="ID757" s="307"/>
      <c r="IE757" s="307"/>
      <c r="IF757" s="307"/>
      <c r="IG757" s="307"/>
      <c r="IH757" s="307"/>
      <c r="II757" s="307"/>
      <c r="IJ757" s="307"/>
      <c r="IK757" s="307"/>
      <c r="IL757" s="307"/>
      <c r="IM757" s="307"/>
      <c r="IN757" s="307"/>
      <c r="IO757" s="307"/>
      <c r="IP757" s="307"/>
      <c r="IQ757" s="307"/>
      <c r="IR757" s="307"/>
      <c r="IS757" s="307"/>
      <c r="IT757" s="307"/>
      <c r="IU757" s="307"/>
      <c r="IV757" s="307"/>
      <c r="IW757" s="307"/>
      <c r="IX757" s="307"/>
      <c r="IY757" s="307"/>
      <c r="IZ757" s="307"/>
      <c r="JA757" s="307"/>
      <c r="JB757" s="307"/>
      <c r="JC757" s="307"/>
      <c r="JD757" s="307"/>
      <c r="JE757" s="307"/>
      <c r="JF757" s="307"/>
      <c r="JG757" s="307"/>
      <c r="JH757" s="307"/>
      <c r="JI757" s="307"/>
      <c r="JJ757" s="307"/>
      <c r="JK757" s="307"/>
      <c r="JL757" s="307"/>
      <c r="JM757" s="307"/>
      <c r="JN757" s="307"/>
      <c r="JO757" s="307"/>
      <c r="JP757" s="307"/>
      <c r="JQ757" s="307"/>
      <c r="JR757" s="307"/>
      <c r="JS757" s="307"/>
      <c r="JT757" s="307"/>
      <c r="JU757" s="307"/>
      <c r="JV757" s="307"/>
      <c r="JW757" s="307"/>
      <c r="JX757" s="307"/>
      <c r="JY757" s="307"/>
      <c r="JZ757" s="307"/>
      <c r="KA757" s="307"/>
      <c r="KB757" s="307"/>
      <c r="KC757" s="307"/>
      <c r="KD757" s="307"/>
      <c r="KE757" s="307"/>
      <c r="KF757" s="307"/>
      <c r="KG757" s="307"/>
      <c r="KH757" s="307"/>
      <c r="KI757" s="307"/>
      <c r="KJ757" s="307"/>
      <c r="KK757" s="307"/>
      <c r="KL757" s="307"/>
      <c r="KM757" s="307"/>
      <c r="KN757" s="307"/>
      <c r="KO757" s="307"/>
      <c r="KP757" s="307"/>
      <c r="KQ757" s="307"/>
      <c r="KR757" s="307"/>
      <c r="KS757" s="307"/>
      <c r="KT757" s="307"/>
    </row>
    <row r="758" spans="14:306" s="56" customFormat="1" ht="15" customHeight="1">
      <c r="N758" s="426"/>
      <c r="O758" s="427"/>
      <c r="P758" s="303"/>
      <c r="Q758" s="303"/>
      <c r="R758" s="303"/>
      <c r="S758" s="303"/>
      <c r="T758" s="303"/>
      <c r="U758" s="303"/>
      <c r="W758" s="342"/>
      <c r="X758" s="342"/>
      <c r="Y758" s="342"/>
      <c r="Z758" s="342"/>
      <c r="AA758" s="342"/>
      <c r="AB758" s="342"/>
      <c r="AC758" s="342"/>
      <c r="AD758" s="342"/>
      <c r="AE758" s="342"/>
      <c r="AG758" s="354">
        <v>4</v>
      </c>
      <c r="AH758" s="354"/>
      <c r="AI758" s="356" t="s">
        <v>117</v>
      </c>
      <c r="AJ758" s="356" t="s">
        <v>171</v>
      </c>
      <c r="AK758" s="359">
        <v>11</v>
      </c>
      <c r="AL758" s="356" t="s">
        <v>113</v>
      </c>
      <c r="AM758" s="356" t="s">
        <v>134</v>
      </c>
      <c r="AN758" s="356" t="s">
        <v>81</v>
      </c>
      <c r="AO758" s="356" t="s">
        <v>68</v>
      </c>
      <c r="AP758" s="356" t="s">
        <v>71</v>
      </c>
      <c r="AQ758" s="356" t="s">
        <v>85</v>
      </c>
      <c r="AR758" s="356" t="s">
        <v>206</v>
      </c>
      <c r="AS758" s="356" t="s">
        <v>65</v>
      </c>
      <c r="AT758" s="356" t="s">
        <v>294</v>
      </c>
      <c r="AU758" s="356"/>
      <c r="AV758" s="356" t="s">
        <v>156</v>
      </c>
      <c r="AW758" s="356" t="s">
        <v>92</v>
      </c>
      <c r="AX758" s="359">
        <v>9</v>
      </c>
      <c r="AY758" s="303">
        <f t="shared" si="419"/>
        <v>16</v>
      </c>
      <c r="AZ758" s="303">
        <f t="shared" si="420"/>
        <v>7</v>
      </c>
      <c r="BA758" s="303" t="str">
        <f t="shared" si="421"/>
        <v>-</v>
      </c>
      <c r="BB758" s="303">
        <f t="shared" si="422"/>
        <v>11</v>
      </c>
      <c r="BC758" s="303">
        <f t="shared" si="423"/>
        <v>33</v>
      </c>
      <c r="BD758" s="303">
        <f t="shared" si="424"/>
        <v>22</v>
      </c>
      <c r="BE758" s="303">
        <f t="shared" si="425"/>
        <v>12</v>
      </c>
      <c r="BF758" s="303">
        <f t="shared" si="426"/>
        <v>13</v>
      </c>
      <c r="BG758" s="303">
        <f t="shared" si="427"/>
        <v>15</v>
      </c>
      <c r="BH758" s="303"/>
      <c r="BI758" s="303">
        <f t="shared" si="428"/>
        <v>13</v>
      </c>
      <c r="BJ758" s="303">
        <f t="shared" si="429"/>
        <v>18</v>
      </c>
      <c r="BK758" s="303">
        <f t="shared" si="430"/>
        <v>54</v>
      </c>
      <c r="BL758" s="303">
        <f t="shared" si="431"/>
        <v>14</v>
      </c>
      <c r="BM758" s="303">
        <f t="shared" si="432"/>
        <v>18</v>
      </c>
      <c r="BN758" s="303">
        <f t="shared" si="433"/>
        <v>10</v>
      </c>
      <c r="CB758" s="307"/>
      <c r="CC758" s="307"/>
      <c r="CD758" s="307"/>
      <c r="CE758" s="307"/>
      <c r="CF758" s="307"/>
      <c r="CG758" s="307"/>
      <c r="CH758" s="307"/>
      <c r="CI758" s="307"/>
      <c r="CJ758" s="307"/>
      <c r="CK758" s="307"/>
      <c r="CL758" s="307"/>
      <c r="CM758" s="307"/>
      <c r="CN758" s="307"/>
      <c r="CO758" s="307"/>
      <c r="CP758" s="307"/>
      <c r="CQ758" s="307"/>
      <c r="CR758" s="307"/>
      <c r="CS758" s="307"/>
      <c r="CT758" s="307"/>
      <c r="CU758" s="307"/>
      <c r="CV758" s="307"/>
      <c r="CW758" s="307"/>
      <c r="CX758" s="307"/>
      <c r="CY758" s="307"/>
      <c r="CZ758" s="307"/>
      <c r="DA758" s="307"/>
      <c r="DB758" s="307"/>
      <c r="DC758" s="307"/>
      <c r="DD758" s="307"/>
      <c r="DE758" s="307"/>
      <c r="DF758" s="307"/>
      <c r="DG758" s="307"/>
      <c r="DH758" s="307"/>
      <c r="DI758" s="390"/>
      <c r="DJ758" s="390"/>
      <c r="DK758" s="307"/>
      <c r="DL758" s="307"/>
      <c r="DM758" s="307"/>
      <c r="DN758" s="307"/>
      <c r="DO758" s="307"/>
      <c r="DP758" s="307"/>
      <c r="DQ758" s="307"/>
      <c r="DR758" s="307"/>
      <c r="DS758" s="307"/>
      <c r="DT758" s="307"/>
      <c r="DU758" s="307"/>
      <c r="DV758" s="307"/>
      <c r="DW758" s="307"/>
      <c r="DX758" s="307"/>
      <c r="DY758" s="307"/>
      <c r="DZ758" s="307"/>
      <c r="EA758" s="307"/>
      <c r="EB758" s="307"/>
      <c r="EC758" s="307"/>
      <c r="ED758" s="307"/>
      <c r="EE758" s="307"/>
      <c r="EF758" s="307"/>
      <c r="EG758" s="307"/>
      <c r="EH758" s="307"/>
      <c r="EI758" s="307"/>
      <c r="EJ758" s="307"/>
      <c r="EK758" s="307"/>
      <c r="EL758" s="307"/>
      <c r="EM758" s="307"/>
      <c r="EN758" s="307"/>
      <c r="EO758" s="307"/>
      <c r="EP758" s="307"/>
      <c r="EQ758" s="307"/>
      <c r="ER758" s="307"/>
      <c r="ES758" s="307"/>
      <c r="ET758" s="307"/>
      <c r="EU758" s="390"/>
      <c r="EV758" s="390"/>
      <c r="EW758" s="307"/>
      <c r="EX758" s="307"/>
      <c r="EY758" s="307"/>
      <c r="EZ758" s="307"/>
      <c r="FA758" s="307"/>
      <c r="FB758" s="307"/>
      <c r="FC758" s="307"/>
      <c r="FD758" s="307"/>
      <c r="FE758" s="307"/>
      <c r="FF758" s="307"/>
      <c r="FG758" s="307"/>
      <c r="FH758" s="307"/>
      <c r="FI758" s="307"/>
      <c r="FJ758" s="307"/>
      <c r="FK758" s="307"/>
      <c r="FL758" s="307"/>
      <c r="FM758" s="307"/>
      <c r="FN758" s="307"/>
      <c r="FO758" s="307"/>
      <c r="FP758" s="307"/>
      <c r="FQ758" s="307"/>
      <c r="FR758" s="307"/>
      <c r="FS758" s="307"/>
      <c r="FT758" s="307"/>
      <c r="FU758" s="307"/>
      <c r="FV758" s="307"/>
      <c r="FW758" s="307"/>
      <c r="FX758" s="307"/>
      <c r="FY758" s="307"/>
      <c r="FZ758" s="307"/>
      <c r="GA758" s="307"/>
      <c r="GB758" s="307"/>
      <c r="GC758" s="307"/>
      <c r="GD758" s="307"/>
      <c r="GE758" s="307"/>
      <c r="GF758" s="307"/>
      <c r="GG758" s="307"/>
      <c r="GH758" s="307"/>
      <c r="GI758" s="307"/>
      <c r="GJ758" s="307"/>
      <c r="GK758" s="307"/>
      <c r="GL758" s="307"/>
      <c r="GM758" s="307"/>
      <c r="GN758" s="307"/>
      <c r="GO758" s="307"/>
      <c r="GP758" s="307"/>
      <c r="GQ758" s="307"/>
      <c r="GR758" s="307"/>
      <c r="GS758" s="307"/>
      <c r="GT758" s="307"/>
      <c r="GU758" s="307"/>
      <c r="GV758" s="307"/>
      <c r="GW758" s="307"/>
      <c r="GX758" s="307"/>
      <c r="GY758" s="307"/>
      <c r="GZ758" s="307"/>
      <c r="HA758" s="307"/>
      <c r="HB758" s="307"/>
      <c r="HC758" s="307"/>
      <c r="HD758" s="307"/>
      <c r="HE758" s="307"/>
      <c r="HF758" s="307"/>
      <c r="HG758" s="307"/>
      <c r="HH758" s="307"/>
      <c r="HI758" s="307"/>
      <c r="HJ758" s="307"/>
      <c r="HK758" s="307"/>
      <c r="HL758" s="307"/>
      <c r="HM758" s="307"/>
      <c r="HN758" s="307"/>
      <c r="HO758" s="307"/>
      <c r="HP758" s="307"/>
      <c r="HQ758" s="307"/>
      <c r="HR758" s="307"/>
      <c r="HS758" s="307"/>
      <c r="HT758" s="307"/>
      <c r="HU758" s="307"/>
      <c r="HV758" s="307"/>
      <c r="HW758" s="307"/>
      <c r="HX758" s="307"/>
      <c r="HY758" s="307"/>
      <c r="HZ758" s="307"/>
      <c r="IA758" s="307"/>
      <c r="IB758" s="307"/>
      <c r="IC758" s="307"/>
      <c r="ID758" s="307"/>
      <c r="IE758" s="307"/>
      <c r="IF758" s="307"/>
      <c r="IG758" s="307"/>
      <c r="IH758" s="307"/>
      <c r="II758" s="307"/>
      <c r="IJ758" s="307"/>
      <c r="IK758" s="307"/>
      <c r="IL758" s="307"/>
      <c r="IM758" s="307"/>
      <c r="IN758" s="307"/>
      <c r="IO758" s="307"/>
      <c r="IP758" s="307"/>
      <c r="IQ758" s="307"/>
      <c r="IR758" s="307"/>
      <c r="IS758" s="307"/>
      <c r="IT758" s="307"/>
      <c r="IU758" s="307"/>
      <c r="IV758" s="307"/>
      <c r="IW758" s="307"/>
      <c r="IX758" s="307"/>
      <c r="IY758" s="307"/>
      <c r="IZ758" s="307"/>
      <c r="JA758" s="307"/>
      <c r="JB758" s="307"/>
      <c r="JC758" s="307"/>
      <c r="JD758" s="307"/>
      <c r="JE758" s="307"/>
      <c r="JF758" s="307"/>
      <c r="JG758" s="307"/>
      <c r="JH758" s="307"/>
      <c r="JI758" s="307"/>
      <c r="JJ758" s="307"/>
      <c r="JK758" s="307"/>
      <c r="JL758" s="307"/>
      <c r="JM758" s="307"/>
      <c r="JN758" s="307"/>
      <c r="JO758" s="307"/>
      <c r="JP758" s="307"/>
      <c r="JQ758" s="307"/>
      <c r="JR758" s="307"/>
      <c r="JS758" s="307"/>
      <c r="JT758" s="307"/>
      <c r="JU758" s="307"/>
      <c r="JV758" s="307"/>
      <c r="JW758" s="307"/>
      <c r="JX758" s="307"/>
      <c r="JY758" s="307"/>
      <c r="JZ758" s="307"/>
      <c r="KA758" s="307"/>
      <c r="KB758" s="307"/>
      <c r="KC758" s="307"/>
      <c r="KD758" s="307"/>
      <c r="KE758" s="307"/>
      <c r="KF758" s="307"/>
      <c r="KG758" s="307"/>
      <c r="KH758" s="307"/>
      <c r="KI758" s="307"/>
      <c r="KJ758" s="307"/>
      <c r="KK758" s="307"/>
      <c r="KL758" s="307"/>
      <c r="KM758" s="307"/>
      <c r="KN758" s="307"/>
      <c r="KO758" s="307"/>
      <c r="KP758" s="307"/>
      <c r="KQ758" s="307"/>
      <c r="KR758" s="307"/>
      <c r="KS758" s="307"/>
      <c r="KT758" s="307"/>
    </row>
    <row r="759" spans="14:306" s="56" customFormat="1" ht="15" customHeight="1">
      <c r="N759" s="426"/>
      <c r="O759" s="303"/>
      <c r="P759" s="303"/>
      <c r="Q759" s="303"/>
      <c r="R759" s="427"/>
      <c r="S759" s="303"/>
      <c r="T759" s="303"/>
      <c r="U759" s="303"/>
      <c r="W759" s="342"/>
      <c r="X759" s="342"/>
      <c r="Y759" s="342"/>
      <c r="Z759" s="342"/>
      <c r="AA759" s="342"/>
      <c r="AB759" s="342"/>
      <c r="AC759" s="342"/>
      <c r="AD759" s="342"/>
      <c r="AE759" s="342"/>
      <c r="AG759" s="354">
        <v>5</v>
      </c>
      <c r="AH759" s="354"/>
      <c r="AI759" s="356" t="s">
        <v>246</v>
      </c>
      <c r="AJ759" s="356" t="s">
        <v>291</v>
      </c>
      <c r="AK759" s="356" t="s">
        <v>0</v>
      </c>
      <c r="AL759" s="359">
        <v>11</v>
      </c>
      <c r="AM759" s="356" t="s">
        <v>245</v>
      </c>
      <c r="AN759" s="356" t="s">
        <v>84</v>
      </c>
      <c r="AO759" s="356" t="s">
        <v>156</v>
      </c>
      <c r="AP759" s="356" t="s">
        <v>85</v>
      </c>
      <c r="AQ759" s="356" t="s">
        <v>76</v>
      </c>
      <c r="AR759" s="356" t="s">
        <v>85</v>
      </c>
      <c r="AS759" s="356" t="s">
        <v>130</v>
      </c>
      <c r="AT759" s="356" t="s">
        <v>971</v>
      </c>
      <c r="AU759" s="356"/>
      <c r="AV759" s="359">
        <v>14</v>
      </c>
      <c r="AW759" s="359">
        <v>18</v>
      </c>
      <c r="AX759" s="359">
        <v>10</v>
      </c>
      <c r="AY759" s="303">
        <f t="shared" si="419"/>
        <v>20</v>
      </c>
      <c r="AZ759" s="303">
        <f t="shared" si="420"/>
        <v>11</v>
      </c>
      <c r="BA759" s="303">
        <f t="shared" si="421"/>
        <v>12</v>
      </c>
      <c r="BB759" s="303">
        <f t="shared" si="422"/>
        <v>12</v>
      </c>
      <c r="BC759" s="303">
        <f t="shared" si="423"/>
        <v>37</v>
      </c>
      <c r="BD759" s="303">
        <f t="shared" si="424"/>
        <v>25</v>
      </c>
      <c r="BE759" s="303">
        <f t="shared" si="425"/>
        <v>14</v>
      </c>
      <c r="BF759" s="303">
        <f t="shared" si="426"/>
        <v>15</v>
      </c>
      <c r="BG759" s="303">
        <f t="shared" si="427"/>
        <v>17</v>
      </c>
      <c r="BH759" s="303"/>
      <c r="BI759" s="303">
        <f t="shared" si="428"/>
        <v>15</v>
      </c>
      <c r="BJ759" s="303">
        <f t="shared" si="429"/>
        <v>20</v>
      </c>
      <c r="BK759" s="303">
        <f t="shared" si="430"/>
        <v>62</v>
      </c>
      <c r="BL759" s="303">
        <f t="shared" si="431"/>
        <v>15</v>
      </c>
      <c r="BM759" s="303">
        <f t="shared" si="432"/>
        <v>19</v>
      </c>
      <c r="BN759" s="303">
        <f t="shared" si="433"/>
        <v>11</v>
      </c>
      <c r="CB759" s="307"/>
      <c r="CC759" s="307"/>
      <c r="CD759" s="307"/>
      <c r="CE759" s="307"/>
      <c r="CF759" s="307"/>
      <c r="CG759" s="307"/>
      <c r="CH759" s="307"/>
      <c r="CI759" s="307"/>
      <c r="CJ759" s="307"/>
      <c r="CK759" s="307"/>
      <c r="CL759" s="307"/>
      <c r="CM759" s="307"/>
      <c r="CN759" s="307"/>
      <c r="CO759" s="307"/>
      <c r="CP759" s="307"/>
      <c r="CQ759" s="307"/>
      <c r="CR759" s="307"/>
      <c r="CS759" s="307"/>
      <c r="CT759" s="307"/>
      <c r="CU759" s="307"/>
      <c r="CV759" s="307"/>
      <c r="CW759" s="307"/>
      <c r="CX759" s="307"/>
      <c r="CY759" s="307"/>
      <c r="CZ759" s="307"/>
      <c r="DA759" s="307"/>
      <c r="DB759" s="307"/>
      <c r="DC759" s="307"/>
      <c r="DD759" s="307"/>
      <c r="DE759" s="307"/>
      <c r="DF759" s="307"/>
      <c r="DG759" s="307"/>
      <c r="DH759" s="307"/>
      <c r="DI759" s="390"/>
      <c r="DJ759" s="390"/>
      <c r="DK759" s="307"/>
      <c r="DL759" s="307"/>
      <c r="DM759" s="307"/>
      <c r="DN759" s="307"/>
      <c r="DO759" s="307"/>
      <c r="DP759" s="307"/>
      <c r="DQ759" s="307"/>
      <c r="DR759" s="307"/>
      <c r="DS759" s="307"/>
      <c r="DT759" s="307"/>
      <c r="DU759" s="307"/>
      <c r="DV759" s="307"/>
      <c r="DW759" s="307"/>
      <c r="DX759" s="307"/>
      <c r="DY759" s="307"/>
      <c r="DZ759" s="307"/>
      <c r="EA759" s="307"/>
      <c r="EB759" s="307"/>
      <c r="EC759" s="307"/>
      <c r="ED759" s="307"/>
      <c r="EE759" s="307"/>
      <c r="EF759" s="307"/>
      <c r="EG759" s="307"/>
      <c r="EH759" s="307"/>
      <c r="EI759" s="307"/>
      <c r="EJ759" s="307"/>
      <c r="EK759" s="307"/>
      <c r="EL759" s="307"/>
      <c r="EM759" s="307"/>
      <c r="EN759" s="307"/>
      <c r="EO759" s="307"/>
      <c r="EP759" s="307"/>
      <c r="EQ759" s="307"/>
      <c r="ER759" s="307"/>
      <c r="ES759" s="307"/>
      <c r="ET759" s="307"/>
      <c r="EU759" s="390"/>
      <c r="EV759" s="390"/>
      <c r="EW759" s="307"/>
      <c r="EX759" s="307"/>
      <c r="EY759" s="307"/>
      <c r="EZ759" s="307"/>
      <c r="FA759" s="307"/>
      <c r="FB759" s="307"/>
      <c r="FC759" s="307"/>
      <c r="FD759" s="307"/>
      <c r="FE759" s="307"/>
      <c r="FF759" s="307"/>
      <c r="FG759" s="307"/>
      <c r="FH759" s="307"/>
      <c r="FI759" s="307"/>
      <c r="FJ759" s="307"/>
      <c r="FK759" s="307"/>
      <c r="FL759" s="307"/>
      <c r="FM759" s="307"/>
      <c r="FN759" s="307"/>
      <c r="FO759" s="307"/>
      <c r="FP759" s="307"/>
      <c r="FQ759" s="307"/>
      <c r="FR759" s="307"/>
      <c r="FS759" s="307"/>
      <c r="FT759" s="307"/>
      <c r="FU759" s="307"/>
      <c r="FV759" s="307"/>
      <c r="FW759" s="307"/>
      <c r="FX759" s="307"/>
      <c r="FY759" s="307"/>
      <c r="FZ759" s="307"/>
      <c r="GA759" s="307"/>
      <c r="GB759" s="307"/>
      <c r="GC759" s="307"/>
      <c r="GD759" s="307"/>
      <c r="GE759" s="307"/>
      <c r="GF759" s="307"/>
      <c r="GG759" s="307"/>
      <c r="GH759" s="307"/>
      <c r="GI759" s="307"/>
      <c r="GJ759" s="307"/>
      <c r="GK759" s="307"/>
      <c r="GL759" s="307"/>
      <c r="GM759" s="307"/>
      <c r="GN759" s="307"/>
      <c r="GO759" s="307"/>
      <c r="GP759" s="307"/>
      <c r="GQ759" s="307"/>
      <c r="GR759" s="307"/>
      <c r="GS759" s="307"/>
      <c r="GT759" s="307"/>
      <c r="GU759" s="307"/>
      <c r="GV759" s="307"/>
      <c r="GW759" s="307"/>
      <c r="GX759" s="307"/>
      <c r="GY759" s="307"/>
      <c r="GZ759" s="307"/>
      <c r="HA759" s="307"/>
      <c r="HB759" s="307"/>
      <c r="HC759" s="307"/>
      <c r="HD759" s="307"/>
      <c r="HE759" s="307"/>
      <c r="HF759" s="307"/>
      <c r="HG759" s="307"/>
      <c r="HH759" s="307"/>
      <c r="HI759" s="307"/>
      <c r="HJ759" s="307"/>
      <c r="HK759" s="307"/>
      <c r="HL759" s="307"/>
      <c r="HM759" s="307"/>
      <c r="HN759" s="307"/>
      <c r="HO759" s="307"/>
      <c r="HP759" s="307"/>
      <c r="HQ759" s="307"/>
      <c r="HR759" s="307"/>
      <c r="HS759" s="307"/>
      <c r="HT759" s="307"/>
      <c r="HU759" s="307"/>
      <c r="HV759" s="307"/>
      <c r="HW759" s="307"/>
      <c r="HX759" s="307"/>
      <c r="HY759" s="307"/>
      <c r="HZ759" s="307"/>
      <c r="IA759" s="307"/>
      <c r="IB759" s="307"/>
      <c r="IC759" s="307"/>
      <c r="ID759" s="307"/>
      <c r="IE759" s="307"/>
      <c r="IF759" s="307"/>
      <c r="IG759" s="307"/>
      <c r="IH759" s="307"/>
      <c r="II759" s="307"/>
      <c r="IJ759" s="307"/>
      <c r="IK759" s="307"/>
      <c r="IL759" s="307"/>
      <c r="IM759" s="307"/>
      <c r="IN759" s="307"/>
      <c r="IO759" s="307"/>
      <c r="IP759" s="307"/>
      <c r="IQ759" s="307"/>
      <c r="IR759" s="307"/>
      <c r="IS759" s="307"/>
      <c r="IT759" s="307"/>
      <c r="IU759" s="307"/>
      <c r="IV759" s="307"/>
      <c r="IW759" s="307"/>
      <c r="IX759" s="307"/>
      <c r="IY759" s="307"/>
      <c r="IZ759" s="307"/>
      <c r="JA759" s="307"/>
      <c r="JB759" s="307"/>
      <c r="JC759" s="307"/>
      <c r="JD759" s="307"/>
      <c r="JE759" s="307"/>
      <c r="JF759" s="307"/>
      <c r="JG759" s="307"/>
      <c r="JH759" s="307"/>
      <c r="JI759" s="307"/>
      <c r="JJ759" s="307"/>
      <c r="JK759" s="307"/>
      <c r="JL759" s="307"/>
      <c r="JM759" s="307"/>
      <c r="JN759" s="307"/>
      <c r="JO759" s="307"/>
      <c r="JP759" s="307"/>
      <c r="JQ759" s="307"/>
      <c r="JR759" s="307"/>
      <c r="JS759" s="307"/>
      <c r="JT759" s="307"/>
      <c r="JU759" s="307"/>
      <c r="JV759" s="307"/>
      <c r="JW759" s="307"/>
      <c r="JX759" s="307"/>
      <c r="JY759" s="307"/>
      <c r="JZ759" s="307"/>
      <c r="KA759" s="307"/>
      <c r="KB759" s="307"/>
      <c r="KC759" s="307"/>
      <c r="KD759" s="307"/>
      <c r="KE759" s="307"/>
      <c r="KF759" s="307"/>
      <c r="KG759" s="307"/>
      <c r="KH759" s="307"/>
      <c r="KI759" s="307"/>
      <c r="KJ759" s="307"/>
      <c r="KK759" s="307"/>
      <c r="KL759" s="307"/>
      <c r="KM759" s="307"/>
      <c r="KN759" s="307"/>
      <c r="KO759" s="307"/>
      <c r="KP759" s="307"/>
      <c r="KQ759" s="307"/>
      <c r="KR759" s="307"/>
      <c r="KS759" s="307"/>
      <c r="KT759" s="307"/>
    </row>
    <row r="760" spans="14:306" s="56" customFormat="1" ht="15" customHeight="1">
      <c r="N760" s="426"/>
      <c r="O760" s="303"/>
      <c r="P760" s="303"/>
      <c r="Q760" s="303"/>
      <c r="R760" s="303"/>
      <c r="S760" s="303"/>
      <c r="T760" s="303"/>
      <c r="U760" s="303"/>
      <c r="W760" s="342"/>
      <c r="X760" s="342"/>
      <c r="Y760" s="342"/>
      <c r="Z760" s="342"/>
      <c r="AA760" s="342"/>
      <c r="AB760" s="342"/>
      <c r="AC760" s="342"/>
      <c r="AD760" s="342"/>
      <c r="AE760" s="342"/>
      <c r="AG760" s="354">
        <v>6</v>
      </c>
      <c r="AH760" s="354"/>
      <c r="AI760" s="356" t="s">
        <v>597</v>
      </c>
      <c r="AJ760" s="356" t="s">
        <v>62</v>
      </c>
      <c r="AK760" s="359">
        <v>12</v>
      </c>
      <c r="AL760" s="356" t="s">
        <v>156</v>
      </c>
      <c r="AM760" s="356" t="s">
        <v>228</v>
      </c>
      <c r="AN760" s="356" t="s">
        <v>88</v>
      </c>
      <c r="AO760" s="359">
        <v>14</v>
      </c>
      <c r="AP760" s="356" t="s">
        <v>76</v>
      </c>
      <c r="AQ760" s="356" t="s">
        <v>79</v>
      </c>
      <c r="AR760" s="356" t="s">
        <v>65</v>
      </c>
      <c r="AS760" s="356" t="s">
        <v>81</v>
      </c>
      <c r="AT760" s="356" t="s">
        <v>792</v>
      </c>
      <c r="AU760" s="356"/>
      <c r="AV760" s="359">
        <v>15</v>
      </c>
      <c r="AW760" s="356" t="s">
        <v>82</v>
      </c>
      <c r="AX760" s="359">
        <v>11</v>
      </c>
      <c r="AY760" s="303">
        <f t="shared" si="419"/>
        <v>25</v>
      </c>
      <c r="AZ760" s="303">
        <f t="shared" si="420"/>
        <v>15</v>
      </c>
      <c r="BA760" s="303">
        <f t="shared" si="421"/>
        <v>13</v>
      </c>
      <c r="BB760" s="303">
        <f t="shared" si="422"/>
        <v>14</v>
      </c>
      <c r="BC760" s="303">
        <f t="shared" si="423"/>
        <v>41</v>
      </c>
      <c r="BD760" s="303">
        <f t="shared" si="424"/>
        <v>28</v>
      </c>
      <c r="BE760" s="303">
        <f t="shared" si="425"/>
        <v>15</v>
      </c>
      <c r="BF760" s="303">
        <f t="shared" si="426"/>
        <v>17</v>
      </c>
      <c r="BG760" s="303">
        <f t="shared" si="427"/>
        <v>19</v>
      </c>
      <c r="BH760" s="303"/>
      <c r="BI760" s="303">
        <f t="shared" si="428"/>
        <v>18</v>
      </c>
      <c r="BJ760" s="303">
        <f t="shared" si="429"/>
        <v>22</v>
      </c>
      <c r="BK760" s="303">
        <f t="shared" si="430"/>
        <v>69</v>
      </c>
      <c r="BL760" s="303">
        <f t="shared" si="431"/>
        <v>16</v>
      </c>
      <c r="BM760" s="303">
        <f t="shared" si="432"/>
        <v>21</v>
      </c>
      <c r="BN760" s="303">
        <f t="shared" si="433"/>
        <v>12</v>
      </c>
      <c r="CB760" s="307"/>
      <c r="CC760" s="307"/>
      <c r="CD760" s="307"/>
      <c r="CE760" s="307"/>
      <c r="CF760" s="307"/>
      <c r="CG760" s="307"/>
      <c r="CH760" s="307"/>
      <c r="CI760" s="307"/>
      <c r="CJ760" s="307"/>
      <c r="CK760" s="307"/>
      <c r="CL760" s="307"/>
      <c r="CM760" s="307"/>
      <c r="CN760" s="307"/>
      <c r="CO760" s="307"/>
      <c r="CP760" s="307"/>
      <c r="CQ760" s="307"/>
      <c r="CR760" s="307"/>
      <c r="CS760" s="307"/>
      <c r="CT760" s="307"/>
      <c r="CU760" s="307"/>
      <c r="CV760" s="307"/>
      <c r="CW760" s="307"/>
      <c r="CX760" s="307"/>
      <c r="CY760" s="307"/>
      <c r="CZ760" s="307"/>
      <c r="DA760" s="307"/>
      <c r="DB760" s="307"/>
      <c r="DC760" s="307"/>
      <c r="DD760" s="307"/>
      <c r="DE760" s="307"/>
      <c r="DF760" s="307"/>
      <c r="DG760" s="307"/>
      <c r="DH760" s="307"/>
      <c r="DI760" s="390"/>
      <c r="DJ760" s="390"/>
      <c r="DK760" s="307"/>
      <c r="DL760" s="307"/>
      <c r="DM760" s="307"/>
      <c r="DN760" s="307"/>
      <c r="DO760" s="307"/>
      <c r="DP760" s="307"/>
      <c r="DQ760" s="307"/>
      <c r="DR760" s="307"/>
      <c r="DS760" s="307"/>
      <c r="DT760" s="307"/>
      <c r="DU760" s="307"/>
      <c r="DV760" s="307"/>
      <c r="DW760" s="307"/>
      <c r="DX760" s="307"/>
      <c r="DY760" s="307"/>
      <c r="DZ760" s="307"/>
      <c r="EA760" s="307"/>
      <c r="EB760" s="307"/>
      <c r="EC760" s="307"/>
      <c r="ED760" s="307"/>
      <c r="EE760" s="307"/>
      <c r="EF760" s="307"/>
      <c r="EG760" s="307"/>
      <c r="EH760" s="307"/>
      <c r="EI760" s="307"/>
      <c r="EJ760" s="307"/>
      <c r="EK760" s="307"/>
      <c r="EL760" s="307"/>
      <c r="EM760" s="307"/>
      <c r="EN760" s="307"/>
      <c r="EO760" s="307"/>
      <c r="EP760" s="307"/>
      <c r="EQ760" s="307"/>
      <c r="ER760" s="307"/>
      <c r="ES760" s="307"/>
      <c r="ET760" s="307"/>
      <c r="EU760" s="390"/>
      <c r="EV760" s="390"/>
      <c r="EW760" s="307"/>
      <c r="EX760" s="307"/>
      <c r="EY760" s="307"/>
      <c r="EZ760" s="307"/>
      <c r="FA760" s="307"/>
      <c r="FB760" s="307"/>
      <c r="FC760" s="307"/>
      <c r="FD760" s="307"/>
      <c r="FE760" s="307"/>
      <c r="FF760" s="307"/>
      <c r="FG760" s="307"/>
      <c r="FH760" s="307"/>
      <c r="FI760" s="307"/>
      <c r="FJ760" s="307"/>
      <c r="FK760" s="307"/>
      <c r="FL760" s="307"/>
      <c r="FM760" s="307"/>
      <c r="FN760" s="307"/>
      <c r="FO760" s="307"/>
      <c r="FP760" s="307"/>
      <c r="FQ760" s="307"/>
      <c r="FR760" s="307"/>
      <c r="FS760" s="307"/>
      <c r="FT760" s="307"/>
      <c r="FU760" s="307"/>
      <c r="FV760" s="307"/>
      <c r="FW760" s="307"/>
      <c r="FX760" s="307"/>
      <c r="FY760" s="307"/>
      <c r="FZ760" s="307"/>
      <c r="GA760" s="307"/>
      <c r="GB760" s="307"/>
      <c r="GC760" s="307"/>
      <c r="GD760" s="307"/>
      <c r="GE760" s="307"/>
      <c r="GF760" s="307"/>
      <c r="GG760" s="307"/>
      <c r="GH760" s="307"/>
      <c r="GI760" s="307"/>
      <c r="GJ760" s="307"/>
      <c r="GK760" s="307"/>
      <c r="GL760" s="307"/>
      <c r="GM760" s="307"/>
      <c r="GN760" s="307"/>
      <c r="GO760" s="307"/>
      <c r="GP760" s="307"/>
      <c r="GQ760" s="307"/>
      <c r="GR760" s="307"/>
      <c r="GS760" s="307"/>
      <c r="GT760" s="307"/>
      <c r="GU760" s="307"/>
      <c r="GV760" s="307"/>
      <c r="GW760" s="307"/>
      <c r="GX760" s="307"/>
      <c r="GY760" s="307"/>
      <c r="GZ760" s="307"/>
      <c r="HA760" s="307"/>
      <c r="HB760" s="307"/>
      <c r="HC760" s="307"/>
      <c r="HD760" s="307"/>
      <c r="HE760" s="307"/>
      <c r="HF760" s="307"/>
      <c r="HG760" s="307"/>
      <c r="HH760" s="307"/>
      <c r="HI760" s="307"/>
      <c r="HJ760" s="307"/>
      <c r="HK760" s="307"/>
      <c r="HL760" s="307"/>
      <c r="HM760" s="307"/>
      <c r="HN760" s="307"/>
      <c r="HO760" s="307"/>
      <c r="HP760" s="307"/>
      <c r="HQ760" s="307"/>
      <c r="HR760" s="307"/>
      <c r="HS760" s="307"/>
      <c r="HT760" s="307"/>
      <c r="HU760" s="307"/>
      <c r="HV760" s="307"/>
      <c r="HW760" s="307"/>
      <c r="HX760" s="307"/>
      <c r="HY760" s="307"/>
      <c r="HZ760" s="307"/>
      <c r="IA760" s="307"/>
      <c r="IB760" s="307"/>
      <c r="IC760" s="307"/>
      <c r="ID760" s="307"/>
      <c r="IE760" s="307"/>
      <c r="IF760" s="307"/>
      <c r="IG760" s="307"/>
      <c r="IH760" s="307"/>
      <c r="II760" s="307"/>
      <c r="IJ760" s="307"/>
      <c r="IK760" s="307"/>
      <c r="IL760" s="307"/>
      <c r="IM760" s="307"/>
      <c r="IN760" s="307"/>
      <c r="IO760" s="307"/>
      <c r="IP760" s="307"/>
      <c r="IQ760" s="307"/>
      <c r="IR760" s="307"/>
      <c r="IS760" s="307"/>
      <c r="IT760" s="307"/>
      <c r="IU760" s="307"/>
      <c r="IV760" s="307"/>
      <c r="IW760" s="307"/>
      <c r="IX760" s="307"/>
      <c r="IY760" s="307"/>
      <c r="IZ760" s="307"/>
      <c r="JA760" s="307"/>
      <c r="JB760" s="307"/>
      <c r="JC760" s="307"/>
      <c r="JD760" s="307"/>
      <c r="JE760" s="307"/>
      <c r="JF760" s="307"/>
      <c r="JG760" s="307"/>
      <c r="JH760" s="307"/>
      <c r="JI760" s="307"/>
      <c r="JJ760" s="307"/>
      <c r="JK760" s="307"/>
      <c r="JL760" s="307"/>
      <c r="JM760" s="307"/>
      <c r="JN760" s="307"/>
      <c r="JO760" s="307"/>
      <c r="JP760" s="307"/>
      <c r="JQ760" s="307"/>
      <c r="JR760" s="307"/>
      <c r="JS760" s="307"/>
      <c r="JT760" s="307"/>
      <c r="JU760" s="307"/>
      <c r="JV760" s="307"/>
      <c r="JW760" s="307"/>
      <c r="JX760" s="307"/>
      <c r="JY760" s="307"/>
      <c r="JZ760" s="307"/>
      <c r="KA760" s="307"/>
      <c r="KB760" s="307"/>
      <c r="KC760" s="307"/>
      <c r="KD760" s="307"/>
      <c r="KE760" s="307"/>
      <c r="KF760" s="307"/>
      <c r="KG760" s="307"/>
      <c r="KH760" s="307"/>
      <c r="KI760" s="307"/>
      <c r="KJ760" s="307"/>
      <c r="KK760" s="307"/>
      <c r="KL760" s="307"/>
      <c r="KM760" s="307"/>
      <c r="KN760" s="307"/>
      <c r="KO760" s="307"/>
      <c r="KP760" s="307"/>
      <c r="KQ760" s="307"/>
      <c r="KR760" s="307"/>
      <c r="KS760" s="307"/>
      <c r="KT760" s="307"/>
    </row>
    <row r="761" spans="14:306" s="56" customFormat="1" ht="15" customHeight="1">
      <c r="N761" s="426"/>
      <c r="O761" s="303"/>
      <c r="P761" s="303"/>
      <c r="Q761" s="303"/>
      <c r="R761" s="303"/>
      <c r="S761" s="427"/>
      <c r="T761" s="303"/>
      <c r="U761" s="303"/>
      <c r="W761" s="342"/>
      <c r="X761" s="342"/>
      <c r="Y761" s="342"/>
      <c r="Z761" s="342"/>
      <c r="AA761" s="342"/>
      <c r="AB761" s="342"/>
      <c r="AC761" s="342"/>
      <c r="AD761" s="342"/>
      <c r="AE761" s="342"/>
      <c r="AG761" s="354">
        <v>7</v>
      </c>
      <c r="AH761" s="354"/>
      <c r="AI761" s="356" t="s">
        <v>668</v>
      </c>
      <c r="AJ761" s="356" t="s">
        <v>65</v>
      </c>
      <c r="AK761" s="359">
        <v>13</v>
      </c>
      <c r="AL761" s="359">
        <v>14</v>
      </c>
      <c r="AM761" s="356" t="s">
        <v>282</v>
      </c>
      <c r="AN761" s="356" t="s">
        <v>96</v>
      </c>
      <c r="AO761" s="359">
        <v>15</v>
      </c>
      <c r="AP761" s="356" t="s">
        <v>79</v>
      </c>
      <c r="AQ761" s="356" t="s">
        <v>121</v>
      </c>
      <c r="AR761" s="356" t="s">
        <v>160</v>
      </c>
      <c r="AS761" s="356" t="s">
        <v>164</v>
      </c>
      <c r="AT761" s="356" t="s">
        <v>972</v>
      </c>
      <c r="AU761" s="356"/>
      <c r="AV761" s="359">
        <v>16</v>
      </c>
      <c r="AW761" s="359">
        <v>21</v>
      </c>
      <c r="AX761" s="359">
        <v>12</v>
      </c>
      <c r="AY761" s="303">
        <f t="shared" si="419"/>
        <v>30</v>
      </c>
      <c r="AZ761" s="303">
        <f t="shared" si="420"/>
        <v>18</v>
      </c>
      <c r="BA761" s="303">
        <f t="shared" si="421"/>
        <v>14</v>
      </c>
      <c r="BB761" s="303">
        <f t="shared" si="422"/>
        <v>15</v>
      </c>
      <c r="BC761" s="303">
        <f t="shared" si="423"/>
        <v>45</v>
      </c>
      <c r="BD761" s="303">
        <f t="shared" si="424"/>
        <v>30</v>
      </c>
      <c r="BE761" s="303">
        <f t="shared" si="425"/>
        <v>16</v>
      </c>
      <c r="BF761" s="303">
        <f t="shared" si="426"/>
        <v>19</v>
      </c>
      <c r="BG761" s="303">
        <f t="shared" si="427"/>
        <v>22</v>
      </c>
      <c r="BH761" s="303"/>
      <c r="BI761" s="303">
        <f t="shared" si="428"/>
        <v>21</v>
      </c>
      <c r="BJ761" s="303">
        <f t="shared" si="429"/>
        <v>24</v>
      </c>
      <c r="BK761" s="303">
        <f t="shared" si="430"/>
        <v>77</v>
      </c>
      <c r="BL761" s="303">
        <f t="shared" si="431"/>
        <v>17</v>
      </c>
      <c r="BM761" s="303">
        <f t="shared" si="432"/>
        <v>22</v>
      </c>
      <c r="BN761" s="303">
        <f t="shared" si="433"/>
        <v>13</v>
      </c>
      <c r="CB761" s="307"/>
      <c r="CC761" s="307"/>
      <c r="CD761" s="307"/>
      <c r="CE761" s="307"/>
      <c r="CF761" s="307"/>
      <c r="CG761" s="307"/>
      <c r="CH761" s="307"/>
      <c r="CI761" s="307"/>
      <c r="CJ761" s="307"/>
      <c r="CK761" s="307"/>
      <c r="CL761" s="307"/>
      <c r="CM761" s="307"/>
      <c r="CN761" s="307"/>
      <c r="CO761" s="307"/>
      <c r="CP761" s="307"/>
      <c r="CQ761" s="307"/>
      <c r="CR761" s="307"/>
      <c r="CS761" s="307"/>
      <c r="CT761" s="307"/>
      <c r="CU761" s="307"/>
      <c r="CV761" s="307"/>
      <c r="CW761" s="307"/>
      <c r="CX761" s="307"/>
      <c r="CY761" s="307"/>
      <c r="CZ761" s="307"/>
      <c r="DA761" s="307"/>
      <c r="DB761" s="307"/>
      <c r="DC761" s="307"/>
      <c r="DD761" s="307"/>
      <c r="DE761" s="307"/>
      <c r="DF761" s="307"/>
      <c r="DG761" s="307"/>
      <c r="DH761" s="307"/>
      <c r="DI761" s="390"/>
      <c r="DJ761" s="390"/>
      <c r="DK761" s="307"/>
      <c r="DL761" s="307"/>
      <c r="DM761" s="307"/>
      <c r="DN761" s="307"/>
      <c r="DO761" s="307"/>
      <c r="DP761" s="307"/>
      <c r="DQ761" s="307"/>
      <c r="DR761" s="307"/>
      <c r="DS761" s="307"/>
      <c r="DT761" s="307"/>
      <c r="DU761" s="307"/>
      <c r="DV761" s="307"/>
      <c r="DW761" s="307"/>
      <c r="DX761" s="307"/>
      <c r="DY761" s="307"/>
      <c r="DZ761" s="307"/>
      <c r="EA761" s="307"/>
      <c r="EB761" s="307"/>
      <c r="EC761" s="307"/>
      <c r="ED761" s="307"/>
      <c r="EE761" s="307"/>
      <c r="EF761" s="307"/>
      <c r="EG761" s="307"/>
      <c r="EH761" s="307"/>
      <c r="EI761" s="307"/>
      <c r="EJ761" s="307"/>
      <c r="EK761" s="307"/>
      <c r="EL761" s="307"/>
      <c r="EM761" s="307"/>
      <c r="EN761" s="307"/>
      <c r="EO761" s="307"/>
      <c r="EP761" s="307"/>
      <c r="EQ761" s="307"/>
      <c r="ER761" s="307"/>
      <c r="ES761" s="307"/>
      <c r="ET761" s="307"/>
      <c r="EU761" s="390"/>
      <c r="EV761" s="390"/>
      <c r="EW761" s="307"/>
      <c r="EX761" s="307"/>
      <c r="EY761" s="307"/>
      <c r="EZ761" s="307"/>
      <c r="FA761" s="307"/>
      <c r="FB761" s="307"/>
      <c r="FC761" s="307"/>
      <c r="FD761" s="307"/>
      <c r="FE761" s="307"/>
      <c r="FF761" s="307"/>
      <c r="FG761" s="307"/>
      <c r="FH761" s="307"/>
      <c r="FI761" s="307"/>
      <c r="FJ761" s="307"/>
      <c r="FK761" s="307"/>
      <c r="FL761" s="307"/>
      <c r="FM761" s="307"/>
      <c r="FN761" s="307"/>
      <c r="FO761" s="307"/>
      <c r="FP761" s="307"/>
      <c r="FQ761" s="307"/>
      <c r="FR761" s="307"/>
      <c r="FS761" s="307"/>
      <c r="FT761" s="307"/>
      <c r="FU761" s="307"/>
      <c r="FV761" s="307"/>
      <c r="FW761" s="307"/>
      <c r="FX761" s="307"/>
      <c r="FY761" s="307"/>
      <c r="FZ761" s="307"/>
      <c r="GA761" s="307"/>
      <c r="GB761" s="307"/>
      <c r="GC761" s="307"/>
      <c r="GD761" s="307"/>
      <c r="GE761" s="307"/>
      <c r="GF761" s="307"/>
      <c r="GG761" s="307"/>
      <c r="GH761" s="307"/>
      <c r="GI761" s="307"/>
      <c r="GJ761" s="307"/>
      <c r="GK761" s="307"/>
      <c r="GL761" s="307"/>
      <c r="GM761" s="307"/>
      <c r="GN761" s="307"/>
      <c r="GO761" s="307"/>
      <c r="GP761" s="307"/>
      <c r="GQ761" s="307"/>
      <c r="GR761" s="307"/>
      <c r="GS761" s="307"/>
      <c r="GT761" s="307"/>
      <c r="GU761" s="307"/>
      <c r="GV761" s="307"/>
      <c r="GW761" s="307"/>
      <c r="GX761" s="307"/>
      <c r="GY761" s="307"/>
      <c r="GZ761" s="307"/>
      <c r="HA761" s="307"/>
      <c r="HB761" s="307"/>
      <c r="HC761" s="307"/>
      <c r="HD761" s="307"/>
      <c r="HE761" s="307"/>
      <c r="HF761" s="307"/>
      <c r="HG761" s="307"/>
      <c r="HH761" s="307"/>
      <c r="HI761" s="307"/>
      <c r="HJ761" s="307"/>
      <c r="HK761" s="307"/>
      <c r="HL761" s="307"/>
      <c r="HM761" s="307"/>
      <c r="HN761" s="307"/>
      <c r="HO761" s="307"/>
      <c r="HP761" s="307"/>
      <c r="HQ761" s="307"/>
      <c r="HR761" s="307"/>
      <c r="HS761" s="307"/>
      <c r="HT761" s="307"/>
      <c r="HU761" s="307"/>
      <c r="HV761" s="307"/>
      <c r="HW761" s="307"/>
      <c r="HX761" s="307"/>
      <c r="HY761" s="307"/>
      <c r="HZ761" s="307"/>
      <c r="IA761" s="307"/>
      <c r="IB761" s="307"/>
      <c r="IC761" s="307"/>
      <c r="ID761" s="307"/>
      <c r="IE761" s="307"/>
      <c r="IF761" s="307"/>
      <c r="IG761" s="307"/>
      <c r="IH761" s="307"/>
      <c r="II761" s="307"/>
      <c r="IJ761" s="307"/>
      <c r="IK761" s="307"/>
      <c r="IL761" s="307"/>
      <c r="IM761" s="307"/>
      <c r="IN761" s="307"/>
      <c r="IO761" s="307"/>
      <c r="IP761" s="307"/>
      <c r="IQ761" s="307"/>
      <c r="IR761" s="307"/>
      <c r="IS761" s="307"/>
      <c r="IT761" s="307"/>
      <c r="IU761" s="307"/>
      <c r="IV761" s="307"/>
      <c r="IW761" s="307"/>
      <c r="IX761" s="307"/>
      <c r="IY761" s="307"/>
      <c r="IZ761" s="307"/>
      <c r="JA761" s="307"/>
      <c r="JB761" s="307"/>
      <c r="JC761" s="307"/>
      <c r="JD761" s="307"/>
      <c r="JE761" s="307"/>
      <c r="JF761" s="307"/>
      <c r="JG761" s="307"/>
      <c r="JH761" s="307"/>
      <c r="JI761" s="307"/>
      <c r="JJ761" s="307"/>
      <c r="JK761" s="307"/>
      <c r="JL761" s="307"/>
      <c r="JM761" s="307"/>
      <c r="JN761" s="307"/>
      <c r="JO761" s="307"/>
      <c r="JP761" s="307"/>
      <c r="JQ761" s="307"/>
      <c r="JR761" s="307"/>
      <c r="JS761" s="307"/>
      <c r="JT761" s="307"/>
      <c r="JU761" s="307"/>
      <c r="JV761" s="307"/>
      <c r="JW761" s="307"/>
      <c r="JX761" s="307"/>
      <c r="JY761" s="307"/>
      <c r="JZ761" s="307"/>
      <c r="KA761" s="307"/>
      <c r="KB761" s="307"/>
      <c r="KC761" s="307"/>
      <c r="KD761" s="307"/>
      <c r="KE761" s="307"/>
      <c r="KF761" s="307"/>
      <c r="KG761" s="307"/>
      <c r="KH761" s="307"/>
      <c r="KI761" s="307"/>
      <c r="KJ761" s="307"/>
      <c r="KK761" s="307"/>
      <c r="KL761" s="307"/>
      <c r="KM761" s="307"/>
      <c r="KN761" s="307"/>
      <c r="KO761" s="307"/>
      <c r="KP761" s="307"/>
      <c r="KQ761" s="307"/>
      <c r="KR761" s="307"/>
      <c r="KS761" s="307"/>
      <c r="KT761" s="307"/>
    </row>
    <row r="762" spans="14:306" s="56" customFormat="1" ht="15" customHeight="1">
      <c r="N762" s="426"/>
      <c r="O762" s="303"/>
      <c r="P762" s="303"/>
      <c r="Q762" s="303"/>
      <c r="R762" s="427"/>
      <c r="S762" s="303"/>
      <c r="T762" s="303"/>
      <c r="U762" s="303"/>
      <c r="W762" s="342"/>
      <c r="X762" s="342"/>
      <c r="Y762" s="342"/>
      <c r="Z762" s="342"/>
      <c r="AA762" s="342"/>
      <c r="AB762" s="342"/>
      <c r="AC762" s="342"/>
      <c r="AD762" s="342"/>
      <c r="AE762" s="342"/>
      <c r="AG762" s="354">
        <v>8</v>
      </c>
      <c r="AH762" s="354"/>
      <c r="AI762" s="356" t="s">
        <v>321</v>
      </c>
      <c r="AJ762" s="356" t="s">
        <v>160</v>
      </c>
      <c r="AK762" s="359">
        <v>14</v>
      </c>
      <c r="AL762" s="359">
        <v>15</v>
      </c>
      <c r="AM762" s="356" t="s">
        <v>266</v>
      </c>
      <c r="AN762" s="356" t="s">
        <v>134</v>
      </c>
      <c r="AO762" s="356" t="s">
        <v>92</v>
      </c>
      <c r="AP762" s="356" t="s">
        <v>82</v>
      </c>
      <c r="AQ762" s="356" t="s">
        <v>164</v>
      </c>
      <c r="AR762" s="356" t="s">
        <v>86</v>
      </c>
      <c r="AS762" s="356" t="s">
        <v>89</v>
      </c>
      <c r="AT762" s="356" t="s">
        <v>561</v>
      </c>
      <c r="AU762" s="356"/>
      <c r="AV762" s="359">
        <v>17</v>
      </c>
      <c r="AW762" s="356" t="s">
        <v>164</v>
      </c>
      <c r="AX762" s="359">
        <v>13</v>
      </c>
      <c r="AY762" s="303">
        <f t="shared" si="419"/>
        <v>35</v>
      </c>
      <c r="AZ762" s="303">
        <f t="shared" si="420"/>
        <v>21</v>
      </c>
      <c r="BA762" s="303">
        <f t="shared" si="421"/>
        <v>15</v>
      </c>
      <c r="BB762" s="303">
        <f t="shared" si="422"/>
        <v>16</v>
      </c>
      <c r="BC762" s="303">
        <f t="shared" si="423"/>
        <v>49</v>
      </c>
      <c r="BD762" s="303">
        <f t="shared" si="424"/>
        <v>33</v>
      </c>
      <c r="BE762" s="303">
        <f t="shared" si="425"/>
        <v>18</v>
      </c>
      <c r="BF762" s="303">
        <f t="shared" si="426"/>
        <v>21</v>
      </c>
      <c r="BG762" s="303">
        <f t="shared" si="427"/>
        <v>24</v>
      </c>
      <c r="BH762" s="303"/>
      <c r="BI762" s="303">
        <f t="shared" si="428"/>
        <v>24</v>
      </c>
      <c r="BJ762" s="303">
        <f t="shared" si="429"/>
        <v>26</v>
      </c>
      <c r="BK762" s="303">
        <f t="shared" si="430"/>
        <v>84</v>
      </c>
      <c r="BL762" s="303">
        <f t="shared" si="431"/>
        <v>18</v>
      </c>
      <c r="BM762" s="303">
        <f t="shared" si="432"/>
        <v>24</v>
      </c>
      <c r="BN762" s="303">
        <f t="shared" si="433"/>
        <v>14</v>
      </c>
      <c r="CB762" s="307"/>
      <c r="CC762" s="307"/>
      <c r="CD762" s="307"/>
      <c r="CE762" s="307"/>
      <c r="CF762" s="307"/>
      <c r="CG762" s="307"/>
      <c r="CH762" s="307"/>
      <c r="CI762" s="307"/>
      <c r="CJ762" s="307"/>
      <c r="CK762" s="307"/>
      <c r="CL762" s="307"/>
      <c r="CM762" s="307"/>
      <c r="CN762" s="307"/>
      <c r="CO762" s="307"/>
      <c r="CP762" s="307"/>
      <c r="CQ762" s="307"/>
      <c r="CR762" s="307"/>
      <c r="CS762" s="307"/>
      <c r="CT762" s="307"/>
      <c r="CU762" s="307"/>
      <c r="CV762" s="307"/>
      <c r="CW762" s="307"/>
      <c r="CX762" s="307"/>
      <c r="CY762" s="307"/>
      <c r="CZ762" s="307"/>
      <c r="DA762" s="307"/>
      <c r="DB762" s="307"/>
      <c r="DC762" s="307"/>
      <c r="DD762" s="307"/>
      <c r="DE762" s="307"/>
      <c r="DF762" s="307"/>
      <c r="DG762" s="307"/>
      <c r="DH762" s="307"/>
      <c r="DI762" s="390"/>
      <c r="DJ762" s="390"/>
      <c r="DK762" s="307"/>
      <c r="DL762" s="307"/>
      <c r="DM762" s="307"/>
      <c r="DN762" s="307"/>
      <c r="DO762" s="307"/>
      <c r="DP762" s="307"/>
      <c r="DQ762" s="307"/>
      <c r="DR762" s="307"/>
      <c r="DS762" s="307"/>
      <c r="DT762" s="307"/>
      <c r="DU762" s="307"/>
      <c r="DV762" s="307"/>
      <c r="DW762" s="307"/>
      <c r="DX762" s="307"/>
      <c r="DY762" s="307"/>
      <c r="DZ762" s="307"/>
      <c r="EA762" s="307"/>
      <c r="EB762" s="307"/>
      <c r="EC762" s="307"/>
      <c r="ED762" s="307"/>
      <c r="EE762" s="307"/>
      <c r="EF762" s="307"/>
      <c r="EG762" s="307"/>
      <c r="EH762" s="307"/>
      <c r="EI762" s="307"/>
      <c r="EJ762" s="307"/>
      <c r="EK762" s="307"/>
      <c r="EL762" s="307"/>
      <c r="EM762" s="307"/>
      <c r="EN762" s="307"/>
      <c r="EO762" s="307"/>
      <c r="EP762" s="307"/>
      <c r="EQ762" s="307"/>
      <c r="ER762" s="307"/>
      <c r="ES762" s="307"/>
      <c r="ET762" s="307"/>
      <c r="EU762" s="390"/>
      <c r="EV762" s="390"/>
      <c r="EW762" s="307"/>
      <c r="EX762" s="307"/>
      <c r="EY762" s="307"/>
      <c r="EZ762" s="307"/>
      <c r="FA762" s="307"/>
      <c r="FB762" s="307"/>
      <c r="FC762" s="307"/>
      <c r="FD762" s="307"/>
      <c r="FE762" s="307"/>
      <c r="FF762" s="307"/>
      <c r="FG762" s="307"/>
      <c r="FH762" s="307"/>
      <c r="FI762" s="307"/>
      <c r="FJ762" s="307"/>
      <c r="FK762" s="307"/>
      <c r="FL762" s="307"/>
      <c r="FM762" s="307"/>
      <c r="FN762" s="307"/>
      <c r="FO762" s="307"/>
      <c r="FP762" s="307"/>
      <c r="FQ762" s="307"/>
      <c r="FR762" s="307"/>
      <c r="FS762" s="307"/>
      <c r="FT762" s="307"/>
      <c r="FU762" s="307"/>
      <c r="FV762" s="307"/>
      <c r="FW762" s="307"/>
      <c r="FX762" s="307"/>
      <c r="FY762" s="307"/>
      <c r="FZ762" s="307"/>
      <c r="GA762" s="307"/>
      <c r="GB762" s="307"/>
      <c r="GC762" s="307"/>
      <c r="GD762" s="307"/>
      <c r="GE762" s="307"/>
      <c r="GF762" s="307"/>
      <c r="GG762" s="307"/>
      <c r="GH762" s="307"/>
      <c r="GI762" s="307"/>
      <c r="GJ762" s="307"/>
      <c r="GK762" s="307"/>
      <c r="GL762" s="307"/>
      <c r="GM762" s="307"/>
      <c r="GN762" s="307"/>
      <c r="GO762" s="307"/>
      <c r="GP762" s="307"/>
      <c r="GQ762" s="307"/>
      <c r="GR762" s="307"/>
      <c r="GS762" s="307"/>
      <c r="GT762" s="307"/>
      <c r="GU762" s="307"/>
      <c r="GV762" s="307"/>
      <c r="GW762" s="307"/>
      <c r="GX762" s="307"/>
      <c r="GY762" s="307"/>
      <c r="GZ762" s="307"/>
      <c r="HA762" s="307"/>
      <c r="HB762" s="307"/>
      <c r="HC762" s="307"/>
      <c r="HD762" s="307"/>
      <c r="HE762" s="307"/>
      <c r="HF762" s="307"/>
      <c r="HG762" s="307"/>
      <c r="HH762" s="307"/>
      <c r="HI762" s="307"/>
      <c r="HJ762" s="307"/>
      <c r="HK762" s="307"/>
      <c r="HL762" s="307"/>
      <c r="HM762" s="307"/>
      <c r="HN762" s="307"/>
      <c r="HO762" s="307"/>
      <c r="HP762" s="307"/>
      <c r="HQ762" s="307"/>
      <c r="HR762" s="307"/>
      <c r="HS762" s="307"/>
      <c r="HT762" s="307"/>
      <c r="HU762" s="307"/>
      <c r="HV762" s="307"/>
      <c r="HW762" s="307"/>
      <c r="HX762" s="307"/>
      <c r="HY762" s="307"/>
      <c r="HZ762" s="307"/>
      <c r="IA762" s="307"/>
      <c r="IB762" s="307"/>
      <c r="IC762" s="307"/>
      <c r="ID762" s="307"/>
      <c r="IE762" s="307"/>
      <c r="IF762" s="307"/>
      <c r="IG762" s="307"/>
      <c r="IH762" s="307"/>
      <c r="II762" s="307"/>
      <c r="IJ762" s="307"/>
      <c r="IK762" s="307"/>
      <c r="IL762" s="307"/>
      <c r="IM762" s="307"/>
      <c r="IN762" s="307"/>
      <c r="IO762" s="307"/>
      <c r="IP762" s="307"/>
      <c r="IQ762" s="307"/>
      <c r="IR762" s="307"/>
      <c r="IS762" s="307"/>
      <c r="IT762" s="307"/>
      <c r="IU762" s="307"/>
      <c r="IV762" s="307"/>
      <c r="IW762" s="307"/>
      <c r="IX762" s="307"/>
      <c r="IY762" s="307"/>
      <c r="IZ762" s="307"/>
      <c r="JA762" s="307"/>
      <c r="JB762" s="307"/>
      <c r="JC762" s="307"/>
      <c r="JD762" s="307"/>
      <c r="JE762" s="307"/>
      <c r="JF762" s="307"/>
      <c r="JG762" s="307"/>
      <c r="JH762" s="307"/>
      <c r="JI762" s="307"/>
      <c r="JJ762" s="307"/>
      <c r="JK762" s="307"/>
      <c r="JL762" s="307"/>
      <c r="JM762" s="307"/>
      <c r="JN762" s="307"/>
      <c r="JO762" s="307"/>
      <c r="JP762" s="307"/>
      <c r="JQ762" s="307"/>
      <c r="JR762" s="307"/>
      <c r="JS762" s="307"/>
      <c r="JT762" s="307"/>
      <c r="JU762" s="307"/>
      <c r="JV762" s="307"/>
      <c r="JW762" s="307"/>
      <c r="JX762" s="307"/>
      <c r="JY762" s="307"/>
      <c r="JZ762" s="307"/>
      <c r="KA762" s="307"/>
      <c r="KB762" s="307"/>
      <c r="KC762" s="307"/>
      <c r="KD762" s="307"/>
      <c r="KE762" s="307"/>
      <c r="KF762" s="307"/>
      <c r="KG762" s="307"/>
      <c r="KH762" s="307"/>
      <c r="KI762" s="307"/>
      <c r="KJ762" s="307"/>
      <c r="KK762" s="307"/>
      <c r="KL762" s="307"/>
      <c r="KM762" s="307"/>
      <c r="KN762" s="307"/>
      <c r="KO762" s="307"/>
      <c r="KP762" s="307"/>
      <c r="KQ762" s="307"/>
      <c r="KR762" s="307"/>
      <c r="KS762" s="307"/>
      <c r="KT762" s="307"/>
    </row>
    <row r="763" spans="14:306" s="56" customFormat="1" ht="15" customHeight="1">
      <c r="N763" s="426"/>
      <c r="O763" s="427"/>
      <c r="P763" s="303"/>
      <c r="Q763" s="303"/>
      <c r="R763" s="303"/>
      <c r="S763" s="303"/>
      <c r="T763" s="303"/>
      <c r="U763" s="303"/>
      <c r="W763" s="342"/>
      <c r="X763" s="342"/>
      <c r="Y763" s="342"/>
      <c r="Z763" s="342"/>
      <c r="AA763" s="342"/>
      <c r="AB763" s="342"/>
      <c r="AC763" s="342"/>
      <c r="AD763" s="342"/>
      <c r="AE763" s="342"/>
      <c r="AG763" s="354">
        <v>9</v>
      </c>
      <c r="AH763" s="354"/>
      <c r="AI763" s="356" t="s">
        <v>132</v>
      </c>
      <c r="AJ763" s="356" t="s">
        <v>183</v>
      </c>
      <c r="AK763" s="359">
        <v>15</v>
      </c>
      <c r="AL763" s="356" t="s">
        <v>92</v>
      </c>
      <c r="AM763" s="356" t="s">
        <v>342</v>
      </c>
      <c r="AN763" s="356" t="s">
        <v>80</v>
      </c>
      <c r="AO763" s="359">
        <v>18</v>
      </c>
      <c r="AP763" s="356" t="s">
        <v>138</v>
      </c>
      <c r="AQ763" s="356" t="s">
        <v>89</v>
      </c>
      <c r="AR763" s="356" t="s">
        <v>263</v>
      </c>
      <c r="AS763" s="356" t="s">
        <v>93</v>
      </c>
      <c r="AT763" s="356" t="s">
        <v>973</v>
      </c>
      <c r="AU763" s="356"/>
      <c r="AV763" s="356" t="s">
        <v>130</v>
      </c>
      <c r="AW763" s="359">
        <v>24</v>
      </c>
      <c r="AX763" s="359">
        <v>14</v>
      </c>
      <c r="AY763" s="303">
        <f t="shared" si="419"/>
        <v>39</v>
      </c>
      <c r="AZ763" s="303">
        <f t="shared" si="420"/>
        <v>25</v>
      </c>
      <c r="BA763" s="303">
        <f t="shared" si="421"/>
        <v>16</v>
      </c>
      <c r="BB763" s="303">
        <f t="shared" si="422"/>
        <v>18</v>
      </c>
      <c r="BC763" s="303">
        <f t="shared" si="423"/>
        <v>54</v>
      </c>
      <c r="BD763" s="303">
        <f t="shared" si="424"/>
        <v>36</v>
      </c>
      <c r="BE763" s="303">
        <f t="shared" si="425"/>
        <v>19</v>
      </c>
      <c r="BF763" s="303">
        <f t="shared" si="426"/>
        <v>23</v>
      </c>
      <c r="BG763" s="303">
        <f t="shared" si="427"/>
        <v>26</v>
      </c>
      <c r="BH763" s="303"/>
      <c r="BI763" s="303">
        <f t="shared" si="428"/>
        <v>27</v>
      </c>
      <c r="BJ763" s="303">
        <f t="shared" si="429"/>
        <v>28</v>
      </c>
      <c r="BK763" s="303">
        <f t="shared" si="430"/>
        <v>91</v>
      </c>
      <c r="BL763" s="303">
        <f t="shared" si="431"/>
        <v>20</v>
      </c>
      <c r="BM763" s="303">
        <f t="shared" si="432"/>
        <v>25</v>
      </c>
      <c r="BN763" s="303">
        <f t="shared" si="433"/>
        <v>15</v>
      </c>
      <c r="CB763" s="307"/>
      <c r="CC763" s="307"/>
      <c r="CD763" s="307"/>
      <c r="CE763" s="307"/>
      <c r="CF763" s="307"/>
      <c r="CG763" s="307"/>
      <c r="CH763" s="307"/>
      <c r="CI763" s="307"/>
      <c r="CJ763" s="307"/>
      <c r="CK763" s="307"/>
      <c r="CL763" s="307"/>
      <c r="CM763" s="307"/>
      <c r="CN763" s="307"/>
      <c r="CO763" s="307"/>
      <c r="CP763" s="307"/>
      <c r="CQ763" s="307"/>
      <c r="CR763" s="307"/>
      <c r="CS763" s="307"/>
      <c r="CT763" s="307"/>
      <c r="CU763" s="307"/>
      <c r="CV763" s="307"/>
      <c r="CW763" s="307"/>
      <c r="CX763" s="307"/>
      <c r="CY763" s="307"/>
      <c r="CZ763" s="307"/>
      <c r="DA763" s="307"/>
      <c r="DB763" s="307"/>
      <c r="DC763" s="307"/>
      <c r="DD763" s="307"/>
      <c r="DE763" s="307"/>
      <c r="DF763" s="307"/>
      <c r="DG763" s="307"/>
      <c r="DH763" s="307"/>
      <c r="DI763" s="390"/>
      <c r="DJ763" s="390"/>
      <c r="DK763" s="307"/>
      <c r="DL763" s="307"/>
      <c r="DM763" s="307"/>
      <c r="DN763" s="307"/>
      <c r="DO763" s="307"/>
      <c r="DP763" s="307"/>
      <c r="DQ763" s="307"/>
      <c r="DR763" s="307"/>
      <c r="DS763" s="307"/>
      <c r="DT763" s="307"/>
      <c r="DU763" s="307"/>
      <c r="DV763" s="307"/>
      <c r="DW763" s="307"/>
      <c r="DX763" s="307"/>
      <c r="DY763" s="307"/>
      <c r="DZ763" s="307"/>
      <c r="EA763" s="307"/>
      <c r="EB763" s="307"/>
      <c r="EC763" s="307"/>
      <c r="ED763" s="307"/>
      <c r="EE763" s="307"/>
      <c r="EF763" s="307"/>
      <c r="EG763" s="307"/>
      <c r="EH763" s="307"/>
      <c r="EI763" s="307"/>
      <c r="EJ763" s="307"/>
      <c r="EK763" s="307"/>
      <c r="EL763" s="307"/>
      <c r="EM763" s="307"/>
      <c r="EN763" s="307"/>
      <c r="EO763" s="307"/>
      <c r="EP763" s="307"/>
      <c r="EQ763" s="307"/>
      <c r="ER763" s="307"/>
      <c r="ES763" s="307"/>
      <c r="ET763" s="307"/>
      <c r="EU763" s="390"/>
      <c r="EV763" s="390"/>
      <c r="EW763" s="307"/>
      <c r="EX763" s="307"/>
      <c r="EY763" s="307"/>
      <c r="EZ763" s="307"/>
      <c r="FA763" s="307"/>
      <c r="FB763" s="307"/>
      <c r="FC763" s="307"/>
      <c r="FD763" s="307"/>
      <c r="FE763" s="307"/>
      <c r="FF763" s="307"/>
      <c r="FG763" s="307"/>
      <c r="FH763" s="307"/>
      <c r="FI763" s="307"/>
      <c r="FJ763" s="307"/>
      <c r="FK763" s="307"/>
      <c r="FL763" s="307"/>
      <c r="FM763" s="307"/>
      <c r="FN763" s="307"/>
      <c r="FO763" s="307"/>
      <c r="FP763" s="307"/>
      <c r="FQ763" s="307"/>
      <c r="FR763" s="307"/>
      <c r="FS763" s="307"/>
      <c r="FT763" s="307"/>
      <c r="FU763" s="307"/>
      <c r="FV763" s="307"/>
      <c r="FW763" s="307"/>
      <c r="FX763" s="307"/>
      <c r="FY763" s="307"/>
      <c r="FZ763" s="307"/>
      <c r="GA763" s="307"/>
      <c r="GB763" s="307"/>
      <c r="GC763" s="307"/>
      <c r="GD763" s="307"/>
      <c r="GE763" s="307"/>
      <c r="GF763" s="307"/>
      <c r="GG763" s="307"/>
      <c r="GH763" s="307"/>
      <c r="GI763" s="307"/>
      <c r="GJ763" s="307"/>
      <c r="GK763" s="307"/>
      <c r="GL763" s="307"/>
      <c r="GM763" s="307"/>
      <c r="GN763" s="307"/>
      <c r="GO763" s="307"/>
      <c r="GP763" s="307"/>
      <c r="GQ763" s="307"/>
      <c r="GR763" s="307"/>
      <c r="GS763" s="307"/>
      <c r="GT763" s="307"/>
      <c r="GU763" s="307"/>
      <c r="GV763" s="307"/>
      <c r="GW763" s="307"/>
      <c r="GX763" s="307"/>
      <c r="GY763" s="307"/>
      <c r="GZ763" s="307"/>
      <c r="HA763" s="307"/>
      <c r="HB763" s="307"/>
      <c r="HC763" s="307"/>
      <c r="HD763" s="307"/>
      <c r="HE763" s="307"/>
      <c r="HF763" s="307"/>
      <c r="HG763" s="307"/>
      <c r="HH763" s="307"/>
      <c r="HI763" s="307"/>
      <c r="HJ763" s="307"/>
      <c r="HK763" s="307"/>
      <c r="HL763" s="307"/>
      <c r="HM763" s="307"/>
      <c r="HN763" s="307"/>
      <c r="HO763" s="307"/>
      <c r="HP763" s="307"/>
      <c r="HQ763" s="307"/>
      <c r="HR763" s="307"/>
      <c r="HS763" s="307"/>
      <c r="HT763" s="307"/>
      <c r="HU763" s="307"/>
      <c r="HV763" s="307"/>
      <c r="HW763" s="307"/>
      <c r="HX763" s="307"/>
      <c r="HY763" s="307"/>
      <c r="HZ763" s="307"/>
      <c r="IA763" s="307"/>
      <c r="IB763" s="307"/>
      <c r="IC763" s="307"/>
      <c r="ID763" s="307"/>
      <c r="IE763" s="307"/>
      <c r="IF763" s="307"/>
      <c r="IG763" s="307"/>
      <c r="IH763" s="307"/>
      <c r="II763" s="307"/>
      <c r="IJ763" s="307"/>
      <c r="IK763" s="307"/>
      <c r="IL763" s="307"/>
      <c r="IM763" s="307"/>
      <c r="IN763" s="307"/>
      <c r="IO763" s="307"/>
      <c r="IP763" s="307"/>
      <c r="IQ763" s="307"/>
      <c r="IR763" s="307"/>
      <c r="IS763" s="307"/>
      <c r="IT763" s="307"/>
      <c r="IU763" s="307"/>
      <c r="IV763" s="307"/>
      <c r="IW763" s="307"/>
      <c r="IX763" s="307"/>
      <c r="IY763" s="307"/>
      <c r="IZ763" s="307"/>
      <c r="JA763" s="307"/>
      <c r="JB763" s="307"/>
      <c r="JC763" s="307"/>
      <c r="JD763" s="307"/>
      <c r="JE763" s="307"/>
      <c r="JF763" s="307"/>
      <c r="JG763" s="307"/>
      <c r="JH763" s="307"/>
      <c r="JI763" s="307"/>
      <c r="JJ763" s="307"/>
      <c r="JK763" s="307"/>
      <c r="JL763" s="307"/>
      <c r="JM763" s="307"/>
      <c r="JN763" s="307"/>
      <c r="JO763" s="307"/>
      <c r="JP763" s="307"/>
      <c r="JQ763" s="307"/>
      <c r="JR763" s="307"/>
      <c r="JS763" s="307"/>
      <c r="JT763" s="307"/>
      <c r="JU763" s="307"/>
      <c r="JV763" s="307"/>
      <c r="JW763" s="307"/>
      <c r="JX763" s="307"/>
      <c r="JY763" s="307"/>
      <c r="JZ763" s="307"/>
      <c r="KA763" s="307"/>
      <c r="KB763" s="307"/>
      <c r="KC763" s="307"/>
      <c r="KD763" s="307"/>
      <c r="KE763" s="307"/>
      <c r="KF763" s="307"/>
      <c r="KG763" s="307"/>
      <c r="KH763" s="307"/>
      <c r="KI763" s="307"/>
      <c r="KJ763" s="307"/>
      <c r="KK763" s="307"/>
      <c r="KL763" s="307"/>
      <c r="KM763" s="307"/>
      <c r="KN763" s="307"/>
      <c r="KO763" s="307"/>
      <c r="KP763" s="307"/>
      <c r="KQ763" s="307"/>
      <c r="KR763" s="307"/>
      <c r="KS763" s="307"/>
      <c r="KT763" s="307"/>
    </row>
    <row r="764" spans="14:306" s="56" customFormat="1" ht="15" customHeight="1">
      <c r="N764" s="426"/>
      <c r="O764" s="303"/>
      <c r="P764" s="303"/>
      <c r="Q764" s="303"/>
      <c r="R764" s="427"/>
      <c r="S764" s="427"/>
      <c r="T764" s="303"/>
      <c r="U764" s="303"/>
      <c r="W764" s="342"/>
      <c r="X764" s="342"/>
      <c r="Y764" s="342"/>
      <c r="Z764" s="342"/>
      <c r="AA764" s="342"/>
      <c r="AB764" s="342"/>
      <c r="AC764" s="342"/>
      <c r="AD764" s="342"/>
      <c r="AE764" s="342"/>
      <c r="AG764" s="354">
        <v>10</v>
      </c>
      <c r="AH764" s="354"/>
      <c r="AI764" s="356" t="s">
        <v>615</v>
      </c>
      <c r="AJ764" s="356" t="s">
        <v>126</v>
      </c>
      <c r="AK764" s="359">
        <v>16</v>
      </c>
      <c r="AL764" s="359">
        <v>18</v>
      </c>
      <c r="AM764" s="356" t="s">
        <v>100</v>
      </c>
      <c r="AN764" s="356" t="s">
        <v>600</v>
      </c>
      <c r="AO764" s="359">
        <v>19</v>
      </c>
      <c r="AP764" s="359">
        <v>23</v>
      </c>
      <c r="AQ764" s="356" t="s">
        <v>93</v>
      </c>
      <c r="AR764" s="356" t="s">
        <v>162</v>
      </c>
      <c r="AS764" s="359">
        <v>28</v>
      </c>
      <c r="AT764" s="356" t="s">
        <v>652</v>
      </c>
      <c r="AU764" s="356"/>
      <c r="AV764" s="359">
        <v>20</v>
      </c>
      <c r="AW764" s="356" t="s">
        <v>126</v>
      </c>
      <c r="AX764" s="359">
        <v>15</v>
      </c>
      <c r="AY764" s="303">
        <f t="shared" si="419"/>
        <v>44</v>
      </c>
      <c r="AZ764" s="303">
        <f t="shared" si="420"/>
        <v>27</v>
      </c>
      <c r="BA764" s="303">
        <f t="shared" si="421"/>
        <v>17</v>
      </c>
      <c r="BB764" s="303">
        <f t="shared" si="422"/>
        <v>19</v>
      </c>
      <c r="BC764" s="303">
        <f t="shared" si="423"/>
        <v>58</v>
      </c>
      <c r="BD764" s="303">
        <f t="shared" si="424"/>
        <v>38</v>
      </c>
      <c r="BE764" s="303">
        <f t="shared" si="425"/>
        <v>20</v>
      </c>
      <c r="BF764" s="303">
        <f t="shared" si="426"/>
        <v>24</v>
      </c>
      <c r="BG764" s="303">
        <f t="shared" si="427"/>
        <v>28</v>
      </c>
      <c r="BH764" s="303"/>
      <c r="BI764" s="303">
        <f t="shared" si="428"/>
        <v>29</v>
      </c>
      <c r="BJ764" s="303">
        <f t="shared" si="429"/>
        <v>29</v>
      </c>
      <c r="BK764" s="303">
        <f t="shared" si="430"/>
        <v>98</v>
      </c>
      <c r="BL764" s="303">
        <f t="shared" si="431"/>
        <v>21</v>
      </c>
      <c r="BM764" s="303">
        <f t="shared" si="432"/>
        <v>27</v>
      </c>
      <c r="BN764" s="303">
        <f t="shared" si="433"/>
        <v>16</v>
      </c>
      <c r="CB764" s="307"/>
      <c r="CC764" s="307"/>
      <c r="CD764" s="307"/>
      <c r="CE764" s="307"/>
      <c r="CF764" s="307"/>
      <c r="CG764" s="307"/>
      <c r="CH764" s="307"/>
      <c r="CI764" s="307"/>
      <c r="CJ764" s="307"/>
      <c r="CK764" s="307"/>
      <c r="CL764" s="307"/>
      <c r="CM764" s="307"/>
      <c r="CN764" s="307"/>
      <c r="CO764" s="307"/>
      <c r="CP764" s="307"/>
      <c r="CQ764" s="307"/>
      <c r="CR764" s="307"/>
      <c r="CS764" s="307"/>
      <c r="CT764" s="307"/>
      <c r="CU764" s="307"/>
      <c r="CV764" s="307"/>
      <c r="CW764" s="307"/>
      <c r="CX764" s="307"/>
      <c r="CY764" s="307"/>
      <c r="CZ764" s="307"/>
      <c r="DA764" s="307"/>
      <c r="DB764" s="307"/>
      <c r="DC764" s="307"/>
      <c r="DD764" s="307"/>
      <c r="DE764" s="307"/>
      <c r="DF764" s="307"/>
      <c r="DG764" s="307"/>
      <c r="DH764" s="307"/>
      <c r="DI764" s="390"/>
      <c r="DJ764" s="390"/>
      <c r="DK764" s="307"/>
      <c r="DL764" s="307"/>
      <c r="DM764" s="307"/>
      <c r="DN764" s="307"/>
      <c r="DO764" s="307"/>
      <c r="DP764" s="307"/>
      <c r="DQ764" s="307"/>
      <c r="DR764" s="307"/>
      <c r="DS764" s="307"/>
      <c r="DT764" s="307"/>
      <c r="DU764" s="307"/>
      <c r="DV764" s="307"/>
      <c r="DW764" s="307"/>
      <c r="DX764" s="307"/>
      <c r="DY764" s="307"/>
      <c r="DZ764" s="307"/>
      <c r="EA764" s="307"/>
      <c r="EB764" s="307"/>
      <c r="EC764" s="307"/>
      <c r="ED764" s="307"/>
      <c r="EE764" s="307"/>
      <c r="EF764" s="307"/>
      <c r="EG764" s="307"/>
      <c r="EH764" s="307"/>
      <c r="EI764" s="307"/>
      <c r="EJ764" s="307"/>
      <c r="EK764" s="307"/>
      <c r="EL764" s="307"/>
      <c r="EM764" s="307"/>
      <c r="EN764" s="307"/>
      <c r="EO764" s="307"/>
      <c r="EP764" s="307"/>
      <c r="EQ764" s="307"/>
      <c r="ER764" s="307"/>
      <c r="ES764" s="307"/>
      <c r="ET764" s="307"/>
      <c r="EU764" s="390"/>
      <c r="EV764" s="390"/>
      <c r="EW764" s="307"/>
      <c r="EX764" s="307"/>
      <c r="EY764" s="307"/>
      <c r="EZ764" s="307"/>
      <c r="FA764" s="307"/>
      <c r="FB764" s="307"/>
      <c r="FC764" s="307"/>
      <c r="FD764" s="307"/>
      <c r="FE764" s="307"/>
      <c r="FF764" s="307"/>
      <c r="FG764" s="307"/>
      <c r="FH764" s="307"/>
      <c r="FI764" s="307"/>
      <c r="FJ764" s="307"/>
      <c r="FK764" s="307"/>
      <c r="FL764" s="307"/>
      <c r="FM764" s="307"/>
      <c r="FN764" s="307"/>
      <c r="FO764" s="307"/>
      <c r="FP764" s="307"/>
      <c r="FQ764" s="307"/>
      <c r="FR764" s="307"/>
      <c r="FS764" s="307"/>
      <c r="FT764" s="307"/>
      <c r="FU764" s="307"/>
      <c r="FV764" s="307"/>
      <c r="FW764" s="307"/>
      <c r="FX764" s="307"/>
      <c r="FY764" s="307"/>
      <c r="FZ764" s="307"/>
      <c r="GA764" s="307"/>
      <c r="GB764" s="307"/>
      <c r="GC764" s="307"/>
      <c r="GD764" s="307"/>
      <c r="GE764" s="307"/>
      <c r="GF764" s="307"/>
      <c r="GG764" s="307"/>
      <c r="GH764" s="307"/>
      <c r="GI764" s="307"/>
      <c r="GJ764" s="307"/>
      <c r="GK764" s="307"/>
      <c r="GL764" s="307"/>
      <c r="GM764" s="307"/>
      <c r="GN764" s="307"/>
      <c r="GO764" s="307"/>
      <c r="GP764" s="307"/>
      <c r="GQ764" s="307"/>
      <c r="GR764" s="307"/>
      <c r="GS764" s="307"/>
      <c r="GT764" s="307"/>
      <c r="GU764" s="307"/>
      <c r="GV764" s="307"/>
      <c r="GW764" s="307"/>
      <c r="GX764" s="307"/>
      <c r="GY764" s="307"/>
      <c r="GZ764" s="307"/>
      <c r="HA764" s="307"/>
      <c r="HB764" s="307"/>
      <c r="HC764" s="307"/>
      <c r="HD764" s="307"/>
      <c r="HE764" s="307"/>
      <c r="HF764" s="307"/>
      <c r="HG764" s="307"/>
      <c r="HH764" s="307"/>
      <c r="HI764" s="307"/>
      <c r="HJ764" s="307"/>
      <c r="HK764" s="307"/>
      <c r="HL764" s="307"/>
      <c r="HM764" s="307"/>
      <c r="HN764" s="307"/>
      <c r="HO764" s="307"/>
      <c r="HP764" s="307"/>
      <c r="HQ764" s="307"/>
      <c r="HR764" s="307"/>
      <c r="HS764" s="307"/>
      <c r="HT764" s="307"/>
      <c r="HU764" s="307"/>
      <c r="HV764" s="307"/>
      <c r="HW764" s="307"/>
      <c r="HX764" s="307"/>
      <c r="HY764" s="307"/>
      <c r="HZ764" s="307"/>
      <c r="IA764" s="307"/>
      <c r="IB764" s="307"/>
      <c r="IC764" s="307"/>
      <c r="ID764" s="307"/>
      <c r="IE764" s="307"/>
      <c r="IF764" s="307"/>
      <c r="IG764" s="307"/>
      <c r="IH764" s="307"/>
      <c r="II764" s="307"/>
      <c r="IJ764" s="307"/>
      <c r="IK764" s="307"/>
      <c r="IL764" s="307"/>
      <c r="IM764" s="307"/>
      <c r="IN764" s="307"/>
      <c r="IO764" s="307"/>
      <c r="IP764" s="307"/>
      <c r="IQ764" s="307"/>
      <c r="IR764" s="307"/>
      <c r="IS764" s="307"/>
      <c r="IT764" s="307"/>
      <c r="IU764" s="307"/>
      <c r="IV764" s="307"/>
      <c r="IW764" s="307"/>
      <c r="IX764" s="307"/>
      <c r="IY764" s="307"/>
      <c r="IZ764" s="307"/>
      <c r="JA764" s="307"/>
      <c r="JB764" s="307"/>
      <c r="JC764" s="307"/>
      <c r="JD764" s="307"/>
      <c r="JE764" s="307"/>
      <c r="JF764" s="307"/>
      <c r="JG764" s="307"/>
      <c r="JH764" s="307"/>
      <c r="JI764" s="307"/>
      <c r="JJ764" s="307"/>
      <c r="JK764" s="307"/>
      <c r="JL764" s="307"/>
      <c r="JM764" s="307"/>
      <c r="JN764" s="307"/>
      <c r="JO764" s="307"/>
      <c r="JP764" s="307"/>
      <c r="JQ764" s="307"/>
      <c r="JR764" s="307"/>
      <c r="JS764" s="307"/>
      <c r="JT764" s="307"/>
      <c r="JU764" s="307"/>
      <c r="JV764" s="307"/>
      <c r="JW764" s="307"/>
      <c r="JX764" s="307"/>
      <c r="JY764" s="307"/>
      <c r="JZ764" s="307"/>
      <c r="KA764" s="307"/>
      <c r="KB764" s="307"/>
      <c r="KC764" s="307"/>
      <c r="KD764" s="307"/>
      <c r="KE764" s="307"/>
      <c r="KF764" s="307"/>
      <c r="KG764" s="307"/>
      <c r="KH764" s="307"/>
      <c r="KI764" s="307"/>
      <c r="KJ764" s="307"/>
      <c r="KK764" s="307"/>
      <c r="KL764" s="307"/>
      <c r="KM764" s="307"/>
      <c r="KN764" s="307"/>
      <c r="KO764" s="307"/>
      <c r="KP764" s="307"/>
      <c r="KQ764" s="307"/>
      <c r="KR764" s="307"/>
      <c r="KS764" s="307"/>
      <c r="KT764" s="307"/>
    </row>
    <row r="765" spans="14:306" s="56" customFormat="1" ht="15" customHeight="1">
      <c r="N765" s="426"/>
      <c r="O765" s="303"/>
      <c r="P765" s="303"/>
      <c r="Q765" s="303"/>
      <c r="R765" s="303"/>
      <c r="S765" s="303"/>
      <c r="T765" s="303"/>
      <c r="U765" s="303"/>
      <c r="W765" s="342"/>
      <c r="X765" s="342"/>
      <c r="Y765" s="342"/>
      <c r="Z765" s="342"/>
      <c r="AA765" s="342"/>
      <c r="AB765" s="342"/>
      <c r="AC765" s="342"/>
      <c r="AD765" s="342"/>
      <c r="AE765" s="342"/>
      <c r="AG765" s="354">
        <v>11</v>
      </c>
      <c r="AH765" s="354"/>
      <c r="AI765" s="356" t="s">
        <v>194</v>
      </c>
      <c r="AJ765" s="356" t="s">
        <v>129</v>
      </c>
      <c r="AK765" s="356" t="s">
        <v>79</v>
      </c>
      <c r="AL765" s="359">
        <v>19</v>
      </c>
      <c r="AM765" s="356" t="s">
        <v>344</v>
      </c>
      <c r="AN765" s="356" t="s">
        <v>144</v>
      </c>
      <c r="AO765" s="359">
        <v>20</v>
      </c>
      <c r="AP765" s="356" t="s">
        <v>89</v>
      </c>
      <c r="AQ765" s="356" t="s">
        <v>96</v>
      </c>
      <c r="AR765" s="356" t="s">
        <v>158</v>
      </c>
      <c r="AS765" s="356" t="s">
        <v>165</v>
      </c>
      <c r="AT765" s="356" t="s">
        <v>200</v>
      </c>
      <c r="AU765" s="356"/>
      <c r="AV765" s="359">
        <v>21</v>
      </c>
      <c r="AW765" s="359">
        <v>27</v>
      </c>
      <c r="AX765" s="359">
        <v>16</v>
      </c>
      <c r="AY765" s="303">
        <f t="shared" si="419"/>
        <v>48</v>
      </c>
      <c r="AZ765" s="303">
        <f t="shared" si="420"/>
        <v>30</v>
      </c>
      <c r="BA765" s="303">
        <f t="shared" si="421"/>
        <v>19</v>
      </c>
      <c r="BB765" s="303">
        <f t="shared" si="422"/>
        <v>20</v>
      </c>
      <c r="BC765" s="303">
        <f t="shared" si="423"/>
        <v>63</v>
      </c>
      <c r="BD765" s="303">
        <f t="shared" si="424"/>
        <v>41</v>
      </c>
      <c r="BE765" s="303">
        <f t="shared" si="425"/>
        <v>21</v>
      </c>
      <c r="BF765" s="303">
        <f t="shared" si="426"/>
        <v>26</v>
      </c>
      <c r="BG765" s="303">
        <f t="shared" si="427"/>
        <v>30</v>
      </c>
      <c r="BH765" s="303"/>
      <c r="BI765" s="303">
        <f t="shared" si="428"/>
        <v>32</v>
      </c>
      <c r="BJ765" s="303">
        <f t="shared" si="429"/>
        <v>31</v>
      </c>
      <c r="BK765" s="303">
        <f t="shared" si="430"/>
        <v>104</v>
      </c>
      <c r="BL765" s="303">
        <f t="shared" si="431"/>
        <v>22</v>
      </c>
      <c r="BM765" s="303">
        <f t="shared" si="432"/>
        <v>28</v>
      </c>
      <c r="BN765" s="303">
        <f t="shared" si="433"/>
        <v>17</v>
      </c>
      <c r="CB765" s="307"/>
      <c r="CC765" s="307"/>
      <c r="CD765" s="307"/>
      <c r="CE765" s="307"/>
      <c r="CF765" s="307"/>
      <c r="CG765" s="307"/>
      <c r="CH765" s="307"/>
      <c r="CI765" s="307"/>
      <c r="CJ765" s="307"/>
      <c r="CK765" s="307"/>
      <c r="CL765" s="307"/>
      <c r="CM765" s="307"/>
      <c r="CN765" s="307"/>
      <c r="CO765" s="307"/>
      <c r="CP765" s="307"/>
      <c r="CQ765" s="307"/>
      <c r="CR765" s="307"/>
      <c r="CS765" s="307"/>
      <c r="CT765" s="307"/>
      <c r="CU765" s="307"/>
      <c r="CV765" s="307"/>
      <c r="CW765" s="307"/>
      <c r="CX765" s="307"/>
      <c r="CY765" s="307"/>
      <c r="CZ765" s="307"/>
      <c r="DA765" s="307"/>
      <c r="DB765" s="307"/>
      <c r="DC765" s="307"/>
      <c r="DD765" s="307"/>
      <c r="DE765" s="307"/>
      <c r="DF765" s="307"/>
      <c r="DG765" s="307"/>
      <c r="DH765" s="307"/>
      <c r="DI765" s="390"/>
      <c r="DJ765" s="390"/>
      <c r="DK765" s="307"/>
      <c r="DL765" s="307"/>
      <c r="DM765" s="307"/>
      <c r="DN765" s="307"/>
      <c r="DO765" s="307"/>
      <c r="DP765" s="307"/>
      <c r="DQ765" s="307"/>
      <c r="DR765" s="307"/>
      <c r="DS765" s="307"/>
      <c r="DT765" s="307"/>
      <c r="DU765" s="307"/>
      <c r="DV765" s="307"/>
      <c r="DW765" s="307"/>
      <c r="DX765" s="307"/>
      <c r="DY765" s="307"/>
      <c r="DZ765" s="307"/>
      <c r="EA765" s="307"/>
      <c r="EB765" s="307"/>
      <c r="EC765" s="307"/>
      <c r="ED765" s="307"/>
      <c r="EE765" s="307"/>
      <c r="EF765" s="307"/>
      <c r="EG765" s="307"/>
      <c r="EH765" s="307"/>
      <c r="EI765" s="307"/>
      <c r="EJ765" s="307"/>
      <c r="EK765" s="307"/>
      <c r="EL765" s="307"/>
      <c r="EM765" s="307"/>
      <c r="EN765" s="307"/>
      <c r="EO765" s="307"/>
      <c r="EP765" s="307"/>
      <c r="EQ765" s="307"/>
      <c r="ER765" s="307"/>
      <c r="ES765" s="307"/>
      <c r="ET765" s="307"/>
      <c r="EU765" s="390"/>
      <c r="EV765" s="390"/>
      <c r="EW765" s="307"/>
      <c r="EX765" s="307"/>
      <c r="EY765" s="307"/>
      <c r="EZ765" s="307"/>
      <c r="FA765" s="307"/>
      <c r="FB765" s="307"/>
      <c r="FC765" s="307"/>
      <c r="FD765" s="307"/>
      <c r="FE765" s="307"/>
      <c r="FF765" s="307"/>
      <c r="FG765" s="307"/>
      <c r="FH765" s="307"/>
      <c r="FI765" s="307"/>
      <c r="FJ765" s="307"/>
      <c r="FK765" s="307"/>
      <c r="FL765" s="307"/>
      <c r="FM765" s="307"/>
      <c r="FN765" s="307"/>
      <c r="FO765" s="307"/>
      <c r="FP765" s="307"/>
      <c r="FQ765" s="307"/>
      <c r="FR765" s="307"/>
      <c r="FS765" s="307"/>
      <c r="FT765" s="307"/>
      <c r="FU765" s="307"/>
      <c r="FV765" s="307"/>
      <c r="FW765" s="307"/>
      <c r="FX765" s="307"/>
      <c r="FY765" s="307"/>
      <c r="FZ765" s="307"/>
      <c r="GA765" s="307"/>
      <c r="GB765" s="307"/>
      <c r="GC765" s="307"/>
      <c r="GD765" s="307"/>
      <c r="GE765" s="307"/>
      <c r="GF765" s="307"/>
      <c r="GG765" s="307"/>
      <c r="GH765" s="307"/>
      <c r="GI765" s="307"/>
      <c r="GJ765" s="307"/>
      <c r="GK765" s="307"/>
      <c r="GL765" s="307"/>
      <c r="GM765" s="307"/>
      <c r="GN765" s="307"/>
      <c r="GO765" s="307"/>
      <c r="GP765" s="307"/>
      <c r="GQ765" s="307"/>
      <c r="GR765" s="307"/>
      <c r="GS765" s="307"/>
      <c r="GT765" s="307"/>
      <c r="GU765" s="307"/>
      <c r="GV765" s="307"/>
      <c r="GW765" s="307"/>
      <c r="GX765" s="307"/>
      <c r="GY765" s="307"/>
      <c r="GZ765" s="307"/>
      <c r="HA765" s="307"/>
      <c r="HB765" s="307"/>
      <c r="HC765" s="307"/>
      <c r="HD765" s="307"/>
      <c r="HE765" s="307"/>
      <c r="HF765" s="307"/>
      <c r="HG765" s="307"/>
      <c r="HH765" s="307"/>
      <c r="HI765" s="307"/>
      <c r="HJ765" s="307"/>
      <c r="HK765" s="307"/>
      <c r="HL765" s="307"/>
      <c r="HM765" s="307"/>
      <c r="HN765" s="307"/>
      <c r="HO765" s="307"/>
      <c r="HP765" s="307"/>
      <c r="HQ765" s="307"/>
      <c r="HR765" s="307"/>
      <c r="HS765" s="307"/>
      <c r="HT765" s="307"/>
      <c r="HU765" s="307"/>
      <c r="HV765" s="307"/>
      <c r="HW765" s="307"/>
      <c r="HX765" s="307"/>
      <c r="HY765" s="307"/>
      <c r="HZ765" s="307"/>
      <c r="IA765" s="307"/>
      <c r="IB765" s="307"/>
      <c r="IC765" s="307"/>
      <c r="ID765" s="307"/>
      <c r="IE765" s="307"/>
      <c r="IF765" s="307"/>
      <c r="IG765" s="307"/>
      <c r="IH765" s="307"/>
      <c r="II765" s="307"/>
      <c r="IJ765" s="307"/>
      <c r="IK765" s="307"/>
      <c r="IL765" s="307"/>
      <c r="IM765" s="307"/>
      <c r="IN765" s="307"/>
      <c r="IO765" s="307"/>
      <c r="IP765" s="307"/>
      <c r="IQ765" s="307"/>
      <c r="IR765" s="307"/>
      <c r="IS765" s="307"/>
      <c r="IT765" s="307"/>
      <c r="IU765" s="307"/>
      <c r="IV765" s="307"/>
      <c r="IW765" s="307"/>
      <c r="IX765" s="307"/>
      <c r="IY765" s="307"/>
      <c r="IZ765" s="307"/>
      <c r="JA765" s="307"/>
      <c r="JB765" s="307"/>
      <c r="JC765" s="307"/>
      <c r="JD765" s="307"/>
      <c r="JE765" s="307"/>
      <c r="JF765" s="307"/>
      <c r="JG765" s="307"/>
      <c r="JH765" s="307"/>
      <c r="JI765" s="307"/>
      <c r="JJ765" s="307"/>
      <c r="JK765" s="307"/>
      <c r="JL765" s="307"/>
      <c r="JM765" s="307"/>
      <c r="JN765" s="307"/>
      <c r="JO765" s="307"/>
      <c r="JP765" s="307"/>
      <c r="JQ765" s="307"/>
      <c r="JR765" s="307"/>
      <c r="JS765" s="307"/>
      <c r="JT765" s="307"/>
      <c r="JU765" s="307"/>
      <c r="JV765" s="307"/>
      <c r="JW765" s="307"/>
      <c r="JX765" s="307"/>
      <c r="JY765" s="307"/>
      <c r="JZ765" s="307"/>
      <c r="KA765" s="307"/>
      <c r="KB765" s="307"/>
      <c r="KC765" s="307"/>
      <c r="KD765" s="307"/>
      <c r="KE765" s="307"/>
      <c r="KF765" s="307"/>
      <c r="KG765" s="307"/>
      <c r="KH765" s="307"/>
      <c r="KI765" s="307"/>
      <c r="KJ765" s="307"/>
      <c r="KK765" s="307"/>
      <c r="KL765" s="307"/>
      <c r="KM765" s="307"/>
      <c r="KN765" s="307"/>
      <c r="KO765" s="307"/>
      <c r="KP765" s="307"/>
      <c r="KQ765" s="307"/>
      <c r="KR765" s="307"/>
      <c r="KS765" s="307"/>
      <c r="KT765" s="307"/>
    </row>
    <row r="766" spans="14:306" s="56" customFormat="1" ht="15" customHeight="1">
      <c r="N766" s="426"/>
      <c r="O766" s="303"/>
      <c r="P766" s="303"/>
      <c r="Q766" s="303"/>
      <c r="R766" s="427"/>
      <c r="S766" s="303"/>
      <c r="T766" s="303"/>
      <c r="U766" s="303"/>
      <c r="W766" s="342"/>
      <c r="X766" s="342"/>
      <c r="Y766" s="342"/>
      <c r="Z766" s="342"/>
      <c r="AA766" s="342"/>
      <c r="AB766" s="342"/>
      <c r="AC766" s="342"/>
      <c r="AD766" s="342"/>
      <c r="AE766" s="342"/>
      <c r="AG766" s="354">
        <v>12</v>
      </c>
      <c r="AH766" s="354"/>
      <c r="AI766" s="356" t="s">
        <v>197</v>
      </c>
      <c r="AJ766" s="356" t="s">
        <v>99</v>
      </c>
      <c r="AK766" s="356" t="s">
        <v>82</v>
      </c>
      <c r="AL766" s="356" t="s">
        <v>81</v>
      </c>
      <c r="AM766" s="356" t="s">
        <v>346</v>
      </c>
      <c r="AN766" s="356" t="s">
        <v>147</v>
      </c>
      <c r="AO766" s="359">
        <v>21</v>
      </c>
      <c r="AP766" s="356" t="s">
        <v>93</v>
      </c>
      <c r="AQ766" s="359">
        <v>30</v>
      </c>
      <c r="AR766" s="356" t="s">
        <v>102</v>
      </c>
      <c r="AS766" s="359">
        <v>31</v>
      </c>
      <c r="AT766" s="356" t="s">
        <v>786</v>
      </c>
      <c r="AU766" s="356"/>
      <c r="AV766" s="356" t="s">
        <v>164</v>
      </c>
      <c r="AW766" s="359">
        <v>28</v>
      </c>
      <c r="AX766" s="359">
        <v>17</v>
      </c>
      <c r="AY766" s="303">
        <f t="shared" si="419"/>
        <v>52</v>
      </c>
      <c r="AZ766" s="303">
        <f t="shared" si="420"/>
        <v>32</v>
      </c>
      <c r="BA766" s="303">
        <f t="shared" si="421"/>
        <v>21</v>
      </c>
      <c r="BB766" s="303">
        <f t="shared" si="422"/>
        <v>22</v>
      </c>
      <c r="BC766" s="303">
        <f t="shared" si="423"/>
        <v>67</v>
      </c>
      <c r="BD766" s="303">
        <f t="shared" si="424"/>
        <v>43</v>
      </c>
      <c r="BE766" s="303">
        <f t="shared" si="425"/>
        <v>22</v>
      </c>
      <c r="BF766" s="303">
        <f t="shared" si="426"/>
        <v>28</v>
      </c>
      <c r="BG766" s="303">
        <f t="shared" si="427"/>
        <v>31</v>
      </c>
      <c r="BH766" s="303"/>
      <c r="BI766" s="303">
        <f t="shared" si="428"/>
        <v>34</v>
      </c>
      <c r="BJ766" s="303">
        <f t="shared" si="429"/>
        <v>32</v>
      </c>
      <c r="BK766" s="303">
        <f t="shared" si="430"/>
        <v>111</v>
      </c>
      <c r="BL766" s="303">
        <f t="shared" si="431"/>
        <v>24</v>
      </c>
      <c r="BM766" s="303">
        <f t="shared" si="432"/>
        <v>29</v>
      </c>
      <c r="BN766" s="303">
        <f t="shared" si="433"/>
        <v>18</v>
      </c>
      <c r="CB766" s="307"/>
      <c r="CC766" s="307"/>
      <c r="CD766" s="307"/>
      <c r="CE766" s="307"/>
      <c r="CF766" s="307"/>
      <c r="CG766" s="307"/>
      <c r="CH766" s="307"/>
      <c r="CI766" s="307"/>
      <c r="CJ766" s="307"/>
      <c r="CK766" s="307"/>
      <c r="CL766" s="307"/>
      <c r="CM766" s="307"/>
      <c r="CN766" s="307"/>
      <c r="CO766" s="307"/>
      <c r="CP766" s="307"/>
      <c r="CQ766" s="307"/>
      <c r="CR766" s="307"/>
      <c r="CS766" s="307"/>
      <c r="CT766" s="307"/>
      <c r="CU766" s="307"/>
      <c r="CV766" s="307"/>
      <c r="CW766" s="307"/>
      <c r="CX766" s="307"/>
      <c r="CY766" s="307"/>
      <c r="CZ766" s="307"/>
      <c r="DA766" s="307"/>
      <c r="DB766" s="307"/>
      <c r="DC766" s="307"/>
      <c r="DD766" s="307"/>
      <c r="DE766" s="307"/>
      <c r="DF766" s="307"/>
      <c r="DG766" s="307"/>
      <c r="DH766" s="307"/>
      <c r="DI766" s="390"/>
      <c r="DJ766" s="390"/>
      <c r="DK766" s="307"/>
      <c r="DL766" s="307"/>
      <c r="DM766" s="307"/>
      <c r="DN766" s="307"/>
      <c r="DO766" s="307"/>
      <c r="DP766" s="307"/>
      <c r="DQ766" s="307"/>
      <c r="DR766" s="307"/>
      <c r="DS766" s="307"/>
      <c r="DT766" s="307"/>
      <c r="DU766" s="307"/>
      <c r="DV766" s="307"/>
      <c r="DW766" s="307"/>
      <c r="DX766" s="307"/>
      <c r="DY766" s="307"/>
      <c r="DZ766" s="307"/>
      <c r="EA766" s="307"/>
      <c r="EB766" s="307"/>
      <c r="EC766" s="307"/>
      <c r="ED766" s="307"/>
      <c r="EE766" s="307"/>
      <c r="EF766" s="307"/>
      <c r="EG766" s="307"/>
      <c r="EH766" s="307"/>
      <c r="EI766" s="307"/>
      <c r="EJ766" s="307"/>
      <c r="EK766" s="307"/>
      <c r="EL766" s="307"/>
      <c r="EM766" s="307"/>
      <c r="EN766" s="307"/>
      <c r="EO766" s="307"/>
      <c r="EP766" s="307"/>
      <c r="EQ766" s="307"/>
      <c r="ER766" s="307"/>
      <c r="ES766" s="307"/>
      <c r="ET766" s="307"/>
      <c r="EU766" s="390"/>
      <c r="EV766" s="390"/>
      <c r="EW766" s="307"/>
      <c r="EX766" s="307"/>
      <c r="EY766" s="307"/>
      <c r="EZ766" s="307"/>
      <c r="FA766" s="307"/>
      <c r="FB766" s="307"/>
      <c r="FC766" s="307"/>
      <c r="FD766" s="307"/>
      <c r="FE766" s="307"/>
      <c r="FF766" s="307"/>
      <c r="FG766" s="307"/>
      <c r="FH766" s="307"/>
      <c r="FI766" s="307"/>
      <c r="FJ766" s="307"/>
      <c r="FK766" s="307"/>
      <c r="FL766" s="307"/>
      <c r="FM766" s="307"/>
      <c r="FN766" s="307"/>
      <c r="FO766" s="307"/>
      <c r="FP766" s="307"/>
      <c r="FQ766" s="307"/>
      <c r="FR766" s="307"/>
      <c r="FS766" s="307"/>
      <c r="FT766" s="307"/>
      <c r="FU766" s="307"/>
      <c r="FV766" s="307"/>
      <c r="FW766" s="307"/>
      <c r="FX766" s="307"/>
      <c r="FY766" s="307"/>
      <c r="FZ766" s="307"/>
      <c r="GA766" s="307"/>
      <c r="GB766" s="307"/>
      <c r="GC766" s="307"/>
      <c r="GD766" s="307"/>
      <c r="GE766" s="307"/>
      <c r="GF766" s="307"/>
      <c r="GG766" s="307"/>
      <c r="GH766" s="307"/>
      <c r="GI766" s="307"/>
      <c r="GJ766" s="307"/>
      <c r="GK766" s="307"/>
      <c r="GL766" s="307"/>
      <c r="GM766" s="307"/>
      <c r="GN766" s="307"/>
      <c r="GO766" s="307"/>
      <c r="GP766" s="307"/>
      <c r="GQ766" s="307"/>
      <c r="GR766" s="307"/>
      <c r="GS766" s="307"/>
      <c r="GT766" s="307"/>
      <c r="GU766" s="307"/>
      <c r="GV766" s="307"/>
      <c r="GW766" s="307"/>
      <c r="GX766" s="307"/>
      <c r="GY766" s="307"/>
      <c r="GZ766" s="307"/>
      <c r="HA766" s="307"/>
      <c r="HB766" s="307"/>
      <c r="HC766" s="307"/>
      <c r="HD766" s="307"/>
      <c r="HE766" s="307"/>
      <c r="HF766" s="307"/>
      <c r="HG766" s="307"/>
      <c r="HH766" s="307"/>
      <c r="HI766" s="307"/>
      <c r="HJ766" s="307"/>
      <c r="HK766" s="307"/>
      <c r="HL766" s="307"/>
      <c r="HM766" s="307"/>
      <c r="HN766" s="307"/>
      <c r="HO766" s="307"/>
      <c r="HP766" s="307"/>
      <c r="HQ766" s="307"/>
      <c r="HR766" s="307"/>
      <c r="HS766" s="307"/>
      <c r="HT766" s="307"/>
      <c r="HU766" s="307"/>
      <c r="HV766" s="307"/>
      <c r="HW766" s="307"/>
      <c r="HX766" s="307"/>
      <c r="HY766" s="307"/>
      <c r="HZ766" s="307"/>
      <c r="IA766" s="307"/>
      <c r="IB766" s="307"/>
      <c r="IC766" s="307"/>
      <c r="ID766" s="307"/>
      <c r="IE766" s="307"/>
      <c r="IF766" s="307"/>
      <c r="IG766" s="307"/>
      <c r="IH766" s="307"/>
      <c r="II766" s="307"/>
      <c r="IJ766" s="307"/>
      <c r="IK766" s="307"/>
      <c r="IL766" s="307"/>
      <c r="IM766" s="307"/>
      <c r="IN766" s="307"/>
      <c r="IO766" s="307"/>
      <c r="IP766" s="307"/>
      <c r="IQ766" s="307"/>
      <c r="IR766" s="307"/>
      <c r="IS766" s="307"/>
      <c r="IT766" s="307"/>
      <c r="IU766" s="307"/>
      <c r="IV766" s="307"/>
      <c r="IW766" s="307"/>
      <c r="IX766" s="307"/>
      <c r="IY766" s="307"/>
      <c r="IZ766" s="307"/>
      <c r="JA766" s="307"/>
      <c r="JB766" s="307"/>
      <c r="JC766" s="307"/>
      <c r="JD766" s="307"/>
      <c r="JE766" s="307"/>
      <c r="JF766" s="307"/>
      <c r="JG766" s="307"/>
      <c r="JH766" s="307"/>
      <c r="JI766" s="307"/>
      <c r="JJ766" s="307"/>
      <c r="JK766" s="307"/>
      <c r="JL766" s="307"/>
      <c r="JM766" s="307"/>
      <c r="JN766" s="307"/>
      <c r="JO766" s="307"/>
      <c r="JP766" s="307"/>
      <c r="JQ766" s="307"/>
      <c r="JR766" s="307"/>
      <c r="JS766" s="307"/>
      <c r="JT766" s="307"/>
      <c r="JU766" s="307"/>
      <c r="JV766" s="307"/>
      <c r="JW766" s="307"/>
      <c r="JX766" s="307"/>
      <c r="JY766" s="307"/>
      <c r="JZ766" s="307"/>
      <c r="KA766" s="307"/>
      <c r="KB766" s="307"/>
      <c r="KC766" s="307"/>
      <c r="KD766" s="307"/>
      <c r="KE766" s="307"/>
      <c r="KF766" s="307"/>
      <c r="KG766" s="307"/>
      <c r="KH766" s="307"/>
      <c r="KI766" s="307"/>
      <c r="KJ766" s="307"/>
      <c r="KK766" s="307"/>
      <c r="KL766" s="307"/>
      <c r="KM766" s="307"/>
      <c r="KN766" s="307"/>
      <c r="KO766" s="307"/>
      <c r="KP766" s="307"/>
      <c r="KQ766" s="307"/>
      <c r="KR766" s="307"/>
      <c r="KS766" s="307"/>
      <c r="KT766" s="307"/>
    </row>
    <row r="767" spans="14:306" s="56" customFormat="1" ht="15" customHeight="1">
      <c r="N767" s="426"/>
      <c r="O767" s="427"/>
      <c r="P767" s="303"/>
      <c r="Q767" s="303"/>
      <c r="R767" s="303"/>
      <c r="S767" s="427"/>
      <c r="T767" s="303"/>
      <c r="U767" s="303"/>
      <c r="W767" s="342"/>
      <c r="X767" s="342"/>
      <c r="Y767" s="342"/>
      <c r="Z767" s="342"/>
      <c r="AA767" s="342"/>
      <c r="AB767" s="342"/>
      <c r="AC767" s="342"/>
      <c r="AD767" s="342"/>
      <c r="AE767" s="342"/>
      <c r="AG767" s="354">
        <v>13</v>
      </c>
      <c r="AH767" s="354"/>
      <c r="AI767" s="356" t="s">
        <v>198</v>
      </c>
      <c r="AJ767" s="356" t="s">
        <v>102</v>
      </c>
      <c r="AK767" s="359">
        <v>21</v>
      </c>
      <c r="AL767" s="359">
        <v>22</v>
      </c>
      <c r="AM767" s="356" t="s">
        <v>974</v>
      </c>
      <c r="AN767" s="356" t="s">
        <v>150</v>
      </c>
      <c r="AO767" s="359">
        <v>22</v>
      </c>
      <c r="AP767" s="359">
        <v>28</v>
      </c>
      <c r="AQ767" s="356" t="s">
        <v>133</v>
      </c>
      <c r="AR767" s="356" t="s">
        <v>98</v>
      </c>
      <c r="AS767" s="359">
        <v>32</v>
      </c>
      <c r="AT767" s="356" t="s">
        <v>787</v>
      </c>
      <c r="AU767" s="356"/>
      <c r="AV767" s="359">
        <v>24</v>
      </c>
      <c r="AW767" s="359">
        <v>29</v>
      </c>
      <c r="AX767" s="359">
        <v>18</v>
      </c>
      <c r="AY767" s="303">
        <f t="shared" si="419"/>
        <v>56</v>
      </c>
      <c r="AZ767" s="303">
        <f t="shared" si="420"/>
        <v>34</v>
      </c>
      <c r="BA767" s="303">
        <f t="shared" si="421"/>
        <v>22</v>
      </c>
      <c r="BB767" s="303">
        <f t="shared" si="422"/>
        <v>23</v>
      </c>
      <c r="BC767" s="303">
        <f t="shared" si="423"/>
        <v>72</v>
      </c>
      <c r="BD767" s="303">
        <f t="shared" si="424"/>
        <v>46</v>
      </c>
      <c r="BE767" s="303" t="str">
        <f t="shared" si="425"/>
        <v>-</v>
      </c>
      <c r="BF767" s="303">
        <f t="shared" si="426"/>
        <v>29</v>
      </c>
      <c r="BG767" s="303">
        <f t="shared" si="427"/>
        <v>33</v>
      </c>
      <c r="BH767" s="303"/>
      <c r="BI767" s="303">
        <f t="shared" si="428"/>
        <v>36</v>
      </c>
      <c r="BJ767" s="303">
        <f t="shared" si="429"/>
        <v>33</v>
      </c>
      <c r="BK767" s="303">
        <f t="shared" si="430"/>
        <v>117</v>
      </c>
      <c r="BL767" s="303">
        <f t="shared" si="431"/>
        <v>25</v>
      </c>
      <c r="BM767" s="303">
        <f t="shared" si="432"/>
        <v>30</v>
      </c>
      <c r="BN767" s="303">
        <f t="shared" si="433"/>
        <v>19</v>
      </c>
      <c r="CB767" s="307"/>
      <c r="CC767" s="307"/>
      <c r="CD767" s="307"/>
      <c r="CE767" s="307"/>
      <c r="CF767" s="307"/>
      <c r="CG767" s="307"/>
      <c r="CH767" s="307"/>
      <c r="CI767" s="307"/>
      <c r="CJ767" s="307"/>
      <c r="CK767" s="307"/>
      <c r="CL767" s="307"/>
      <c r="CM767" s="307"/>
      <c r="CN767" s="307"/>
      <c r="CO767" s="307"/>
      <c r="CP767" s="307"/>
      <c r="CQ767" s="307"/>
      <c r="CR767" s="307"/>
      <c r="CS767" s="307"/>
      <c r="CT767" s="307"/>
      <c r="CU767" s="307"/>
      <c r="CV767" s="307"/>
      <c r="CW767" s="307"/>
      <c r="CX767" s="307"/>
      <c r="CY767" s="307"/>
      <c r="CZ767" s="307"/>
      <c r="DA767" s="307"/>
      <c r="DB767" s="307"/>
      <c r="DC767" s="307"/>
      <c r="DD767" s="307"/>
      <c r="DE767" s="307"/>
      <c r="DF767" s="307"/>
      <c r="DG767" s="307"/>
      <c r="DH767" s="307"/>
      <c r="DI767" s="390"/>
      <c r="DJ767" s="390"/>
      <c r="DK767" s="307"/>
      <c r="DL767" s="307"/>
      <c r="DM767" s="307"/>
      <c r="DN767" s="307"/>
      <c r="DO767" s="307"/>
      <c r="DP767" s="307"/>
      <c r="DQ767" s="307"/>
      <c r="DR767" s="307"/>
      <c r="DS767" s="307"/>
      <c r="DT767" s="307"/>
      <c r="DU767" s="307"/>
      <c r="DV767" s="307"/>
      <c r="DW767" s="307"/>
      <c r="DX767" s="307"/>
      <c r="DY767" s="307"/>
      <c r="DZ767" s="307"/>
      <c r="EA767" s="307"/>
      <c r="EB767" s="307"/>
      <c r="EC767" s="307"/>
      <c r="ED767" s="307"/>
      <c r="EE767" s="307"/>
      <c r="EF767" s="307"/>
      <c r="EG767" s="307"/>
      <c r="EH767" s="307"/>
      <c r="EI767" s="307"/>
      <c r="EJ767" s="307"/>
      <c r="EK767" s="307"/>
      <c r="EL767" s="307"/>
      <c r="EM767" s="307"/>
      <c r="EN767" s="307"/>
      <c r="EO767" s="307"/>
      <c r="EP767" s="307"/>
      <c r="EQ767" s="307"/>
      <c r="ER767" s="307"/>
      <c r="ES767" s="307"/>
      <c r="ET767" s="307"/>
      <c r="EU767" s="390"/>
      <c r="EV767" s="390"/>
      <c r="EW767" s="307"/>
      <c r="EX767" s="307"/>
      <c r="EY767" s="307"/>
      <c r="EZ767" s="307"/>
      <c r="FA767" s="307"/>
      <c r="FB767" s="307"/>
      <c r="FC767" s="307"/>
      <c r="FD767" s="307"/>
      <c r="FE767" s="307"/>
      <c r="FF767" s="307"/>
      <c r="FG767" s="307"/>
      <c r="FH767" s="307"/>
      <c r="FI767" s="307"/>
      <c r="FJ767" s="307"/>
      <c r="FK767" s="307"/>
      <c r="FL767" s="307"/>
      <c r="FM767" s="307"/>
      <c r="FN767" s="307"/>
      <c r="FO767" s="307"/>
      <c r="FP767" s="307"/>
      <c r="FQ767" s="307"/>
      <c r="FR767" s="307"/>
      <c r="FS767" s="307"/>
      <c r="FT767" s="307"/>
      <c r="FU767" s="307"/>
      <c r="FV767" s="307"/>
      <c r="FW767" s="307"/>
      <c r="FX767" s="307"/>
      <c r="FY767" s="307"/>
      <c r="FZ767" s="307"/>
      <c r="GA767" s="307"/>
      <c r="GB767" s="307"/>
      <c r="GC767" s="307"/>
      <c r="GD767" s="307"/>
      <c r="GE767" s="307"/>
      <c r="GF767" s="307"/>
      <c r="GG767" s="307"/>
      <c r="GH767" s="307"/>
      <c r="GI767" s="307"/>
      <c r="GJ767" s="307"/>
      <c r="GK767" s="307"/>
      <c r="GL767" s="307"/>
      <c r="GM767" s="307"/>
      <c r="GN767" s="307"/>
      <c r="GO767" s="307"/>
      <c r="GP767" s="307"/>
      <c r="GQ767" s="307"/>
      <c r="GR767" s="307"/>
      <c r="GS767" s="307"/>
      <c r="GT767" s="307"/>
      <c r="GU767" s="307"/>
      <c r="GV767" s="307"/>
      <c r="GW767" s="307"/>
      <c r="GX767" s="307"/>
      <c r="GY767" s="307"/>
      <c r="GZ767" s="307"/>
      <c r="HA767" s="307"/>
      <c r="HB767" s="307"/>
      <c r="HC767" s="307"/>
      <c r="HD767" s="307"/>
      <c r="HE767" s="307"/>
      <c r="HF767" s="307"/>
      <c r="HG767" s="307"/>
      <c r="HH767" s="307"/>
      <c r="HI767" s="307"/>
      <c r="HJ767" s="307"/>
      <c r="HK767" s="307"/>
      <c r="HL767" s="307"/>
      <c r="HM767" s="307"/>
      <c r="HN767" s="307"/>
      <c r="HO767" s="307"/>
      <c r="HP767" s="307"/>
      <c r="HQ767" s="307"/>
      <c r="HR767" s="307"/>
      <c r="HS767" s="307"/>
      <c r="HT767" s="307"/>
      <c r="HU767" s="307"/>
      <c r="HV767" s="307"/>
      <c r="HW767" s="307"/>
      <c r="HX767" s="307"/>
      <c r="HY767" s="307"/>
      <c r="HZ767" s="307"/>
      <c r="IA767" s="307"/>
      <c r="IB767" s="307"/>
      <c r="IC767" s="307"/>
      <c r="ID767" s="307"/>
      <c r="IE767" s="307"/>
      <c r="IF767" s="307"/>
      <c r="IG767" s="307"/>
      <c r="IH767" s="307"/>
      <c r="II767" s="307"/>
      <c r="IJ767" s="307"/>
      <c r="IK767" s="307"/>
      <c r="IL767" s="307"/>
      <c r="IM767" s="307"/>
      <c r="IN767" s="307"/>
      <c r="IO767" s="307"/>
      <c r="IP767" s="307"/>
      <c r="IQ767" s="307"/>
      <c r="IR767" s="307"/>
      <c r="IS767" s="307"/>
      <c r="IT767" s="307"/>
      <c r="IU767" s="307"/>
      <c r="IV767" s="307"/>
      <c r="IW767" s="307"/>
      <c r="IX767" s="307"/>
      <c r="IY767" s="307"/>
      <c r="IZ767" s="307"/>
      <c r="JA767" s="307"/>
      <c r="JB767" s="307"/>
      <c r="JC767" s="307"/>
      <c r="JD767" s="307"/>
      <c r="JE767" s="307"/>
      <c r="JF767" s="307"/>
      <c r="JG767" s="307"/>
      <c r="JH767" s="307"/>
      <c r="JI767" s="307"/>
      <c r="JJ767" s="307"/>
      <c r="JK767" s="307"/>
      <c r="JL767" s="307"/>
      <c r="JM767" s="307"/>
      <c r="JN767" s="307"/>
      <c r="JO767" s="307"/>
      <c r="JP767" s="307"/>
      <c r="JQ767" s="307"/>
      <c r="JR767" s="307"/>
      <c r="JS767" s="307"/>
      <c r="JT767" s="307"/>
      <c r="JU767" s="307"/>
      <c r="JV767" s="307"/>
      <c r="JW767" s="307"/>
      <c r="JX767" s="307"/>
      <c r="JY767" s="307"/>
      <c r="JZ767" s="307"/>
      <c r="KA767" s="307"/>
      <c r="KB767" s="307"/>
      <c r="KC767" s="307"/>
      <c r="KD767" s="307"/>
      <c r="KE767" s="307"/>
      <c r="KF767" s="307"/>
      <c r="KG767" s="307"/>
      <c r="KH767" s="307"/>
      <c r="KI767" s="307"/>
      <c r="KJ767" s="307"/>
      <c r="KK767" s="307"/>
      <c r="KL767" s="307"/>
      <c r="KM767" s="307"/>
      <c r="KN767" s="307"/>
      <c r="KO767" s="307"/>
      <c r="KP767" s="307"/>
      <c r="KQ767" s="307"/>
      <c r="KR767" s="307"/>
      <c r="KS767" s="307"/>
      <c r="KT767" s="307"/>
    </row>
    <row r="768" spans="14:306" s="56" customFormat="1" ht="15" customHeight="1">
      <c r="N768" s="426"/>
      <c r="O768" s="303"/>
      <c r="P768" s="303"/>
      <c r="Q768" s="303"/>
      <c r="R768" s="303"/>
      <c r="S768" s="303"/>
      <c r="T768" s="303"/>
      <c r="U768" s="303"/>
      <c r="W768" s="342"/>
      <c r="X768" s="342"/>
      <c r="Y768" s="342"/>
      <c r="Z768" s="342"/>
      <c r="AA768" s="342"/>
      <c r="AB768" s="342"/>
      <c r="AC768" s="342"/>
      <c r="AD768" s="342"/>
      <c r="AE768" s="342"/>
      <c r="AG768" s="354">
        <v>14</v>
      </c>
      <c r="AH768" s="354"/>
      <c r="AI768" s="356" t="s">
        <v>201</v>
      </c>
      <c r="AJ768" s="359">
        <v>34</v>
      </c>
      <c r="AK768" s="356" t="s">
        <v>164</v>
      </c>
      <c r="AL768" s="359">
        <v>23</v>
      </c>
      <c r="AM768" s="356" t="s">
        <v>975</v>
      </c>
      <c r="AN768" s="356" t="s">
        <v>747</v>
      </c>
      <c r="AO768" s="356" t="s">
        <v>0</v>
      </c>
      <c r="AP768" s="356" t="s">
        <v>165</v>
      </c>
      <c r="AQ768" s="356" t="s">
        <v>137</v>
      </c>
      <c r="AR768" s="356" t="s">
        <v>101</v>
      </c>
      <c r="AS768" s="356" t="s">
        <v>137</v>
      </c>
      <c r="AT768" s="356" t="s">
        <v>976</v>
      </c>
      <c r="AU768" s="356"/>
      <c r="AV768" s="356" t="s">
        <v>126</v>
      </c>
      <c r="AW768" s="359">
        <v>30</v>
      </c>
      <c r="AX768" s="359">
        <v>19</v>
      </c>
      <c r="AY768" s="303">
        <f t="shared" si="419"/>
        <v>60</v>
      </c>
      <c r="AZ768" s="303">
        <f t="shared" si="420"/>
        <v>35</v>
      </c>
      <c r="BA768" s="303">
        <f t="shared" si="421"/>
        <v>24</v>
      </c>
      <c r="BB768" s="303">
        <f t="shared" si="422"/>
        <v>24</v>
      </c>
      <c r="BC768" s="303">
        <f t="shared" si="423"/>
        <v>77</v>
      </c>
      <c r="BD768" s="303">
        <f t="shared" si="424"/>
        <v>48</v>
      </c>
      <c r="BE768" s="303">
        <f t="shared" si="425"/>
        <v>23</v>
      </c>
      <c r="BF768" s="303">
        <f t="shared" si="426"/>
        <v>31</v>
      </c>
      <c r="BG768" s="303">
        <f t="shared" si="427"/>
        <v>35</v>
      </c>
      <c r="BH768" s="303"/>
      <c r="BI768" s="303">
        <f t="shared" si="428"/>
        <v>39</v>
      </c>
      <c r="BJ768" s="303">
        <f t="shared" si="429"/>
        <v>35</v>
      </c>
      <c r="BK768" s="303">
        <f t="shared" si="430"/>
        <v>123</v>
      </c>
      <c r="BL768" s="303">
        <f t="shared" si="431"/>
        <v>27</v>
      </c>
      <c r="BM768" s="303">
        <f t="shared" si="432"/>
        <v>31</v>
      </c>
      <c r="BN768" s="303">
        <f t="shared" si="433"/>
        <v>20</v>
      </c>
      <c r="CB768" s="307"/>
      <c r="CC768" s="307"/>
      <c r="CD768" s="307"/>
      <c r="CE768" s="307"/>
      <c r="CF768" s="307"/>
      <c r="CG768" s="307"/>
      <c r="CH768" s="307"/>
      <c r="CI768" s="307"/>
      <c r="CJ768" s="307"/>
      <c r="CK768" s="307"/>
      <c r="CL768" s="307"/>
      <c r="CM768" s="307"/>
      <c r="CN768" s="307"/>
      <c r="CO768" s="307"/>
      <c r="CP768" s="307"/>
      <c r="CQ768" s="307"/>
      <c r="CR768" s="307"/>
      <c r="CS768" s="307"/>
      <c r="CT768" s="307"/>
      <c r="CU768" s="307"/>
      <c r="CV768" s="307"/>
      <c r="CW768" s="307"/>
      <c r="CX768" s="307"/>
      <c r="CY768" s="307"/>
      <c r="CZ768" s="307"/>
      <c r="DA768" s="307"/>
      <c r="DB768" s="307"/>
      <c r="DC768" s="307"/>
      <c r="DD768" s="307"/>
      <c r="DE768" s="307"/>
      <c r="DF768" s="307"/>
      <c r="DG768" s="307"/>
      <c r="DH768" s="307"/>
      <c r="DI768" s="390"/>
      <c r="DJ768" s="390"/>
      <c r="DK768" s="307"/>
      <c r="DL768" s="307"/>
      <c r="DM768" s="307"/>
      <c r="DN768" s="307"/>
      <c r="DO768" s="307"/>
      <c r="DP768" s="307"/>
      <c r="DQ768" s="307"/>
      <c r="DR768" s="307"/>
      <c r="DS768" s="307"/>
      <c r="DT768" s="307"/>
      <c r="DU768" s="307"/>
      <c r="DV768" s="307"/>
      <c r="DW768" s="307"/>
      <c r="DX768" s="307"/>
      <c r="DY768" s="307"/>
      <c r="DZ768" s="307"/>
      <c r="EA768" s="307"/>
      <c r="EB768" s="307"/>
      <c r="EC768" s="307"/>
      <c r="ED768" s="307"/>
      <c r="EE768" s="307"/>
      <c r="EF768" s="307"/>
      <c r="EG768" s="307"/>
      <c r="EH768" s="307"/>
      <c r="EI768" s="307"/>
      <c r="EJ768" s="307"/>
      <c r="EK768" s="307"/>
      <c r="EL768" s="307"/>
      <c r="EM768" s="307"/>
      <c r="EN768" s="307"/>
      <c r="EO768" s="307"/>
      <c r="EP768" s="307"/>
      <c r="EQ768" s="307"/>
      <c r="ER768" s="307"/>
      <c r="ES768" s="307"/>
      <c r="ET768" s="307"/>
      <c r="EU768" s="390"/>
      <c r="EV768" s="390"/>
      <c r="EW768" s="307"/>
      <c r="EX768" s="307"/>
      <c r="EY768" s="307"/>
      <c r="EZ768" s="307"/>
      <c r="FA768" s="307"/>
      <c r="FB768" s="307"/>
      <c r="FC768" s="307"/>
      <c r="FD768" s="307"/>
      <c r="FE768" s="307"/>
      <c r="FF768" s="307"/>
      <c r="FG768" s="307"/>
      <c r="FH768" s="307"/>
      <c r="FI768" s="307"/>
      <c r="FJ768" s="307"/>
      <c r="FK768" s="307"/>
      <c r="FL768" s="307"/>
      <c r="FM768" s="307"/>
      <c r="FN768" s="307"/>
      <c r="FO768" s="307"/>
      <c r="FP768" s="307"/>
      <c r="FQ768" s="307"/>
      <c r="FR768" s="307"/>
      <c r="FS768" s="307"/>
      <c r="FT768" s="307"/>
      <c r="FU768" s="307"/>
      <c r="FV768" s="307"/>
      <c r="FW768" s="307"/>
      <c r="FX768" s="307"/>
      <c r="FY768" s="307"/>
      <c r="FZ768" s="307"/>
      <c r="GA768" s="307"/>
      <c r="GB768" s="307"/>
      <c r="GC768" s="307"/>
      <c r="GD768" s="307"/>
      <c r="GE768" s="307"/>
      <c r="GF768" s="307"/>
      <c r="GG768" s="307"/>
      <c r="GH768" s="307"/>
      <c r="GI768" s="307"/>
      <c r="GJ768" s="307"/>
      <c r="GK768" s="307"/>
      <c r="GL768" s="307"/>
      <c r="GM768" s="307"/>
      <c r="GN768" s="307"/>
      <c r="GO768" s="307"/>
      <c r="GP768" s="307"/>
      <c r="GQ768" s="307"/>
      <c r="GR768" s="307"/>
      <c r="GS768" s="307"/>
      <c r="GT768" s="307"/>
      <c r="GU768" s="307"/>
      <c r="GV768" s="307"/>
      <c r="GW768" s="307"/>
      <c r="GX768" s="307"/>
      <c r="GY768" s="307"/>
      <c r="GZ768" s="307"/>
      <c r="HA768" s="307"/>
      <c r="HB768" s="307"/>
      <c r="HC768" s="307"/>
      <c r="HD768" s="307"/>
      <c r="HE768" s="307"/>
      <c r="HF768" s="307"/>
      <c r="HG768" s="307"/>
      <c r="HH768" s="307"/>
      <c r="HI768" s="307"/>
      <c r="HJ768" s="307"/>
      <c r="HK768" s="307"/>
      <c r="HL768" s="307"/>
      <c r="HM768" s="307"/>
      <c r="HN768" s="307"/>
      <c r="HO768" s="307"/>
      <c r="HP768" s="307"/>
      <c r="HQ768" s="307"/>
      <c r="HR768" s="307"/>
      <c r="HS768" s="307"/>
      <c r="HT768" s="307"/>
      <c r="HU768" s="307"/>
      <c r="HV768" s="307"/>
      <c r="HW768" s="307"/>
      <c r="HX768" s="307"/>
      <c r="HY768" s="307"/>
      <c r="HZ768" s="307"/>
      <c r="IA768" s="307"/>
      <c r="IB768" s="307"/>
      <c r="IC768" s="307"/>
      <c r="ID768" s="307"/>
      <c r="IE768" s="307"/>
      <c r="IF768" s="307"/>
      <c r="IG768" s="307"/>
      <c r="IH768" s="307"/>
      <c r="II768" s="307"/>
      <c r="IJ768" s="307"/>
      <c r="IK768" s="307"/>
      <c r="IL768" s="307"/>
      <c r="IM768" s="307"/>
      <c r="IN768" s="307"/>
      <c r="IO768" s="307"/>
      <c r="IP768" s="307"/>
      <c r="IQ768" s="307"/>
      <c r="IR768" s="307"/>
      <c r="IS768" s="307"/>
      <c r="IT768" s="307"/>
      <c r="IU768" s="307"/>
      <c r="IV768" s="307"/>
      <c r="IW768" s="307"/>
      <c r="IX768" s="307"/>
      <c r="IY768" s="307"/>
      <c r="IZ768" s="307"/>
      <c r="JA768" s="307"/>
      <c r="JB768" s="307"/>
      <c r="JC768" s="307"/>
      <c r="JD768" s="307"/>
      <c r="JE768" s="307"/>
      <c r="JF768" s="307"/>
      <c r="JG768" s="307"/>
      <c r="JH768" s="307"/>
      <c r="JI768" s="307"/>
      <c r="JJ768" s="307"/>
      <c r="JK768" s="307"/>
      <c r="JL768" s="307"/>
      <c r="JM768" s="307"/>
      <c r="JN768" s="307"/>
      <c r="JO768" s="307"/>
      <c r="JP768" s="307"/>
      <c r="JQ768" s="307"/>
      <c r="JR768" s="307"/>
      <c r="JS768" s="307"/>
      <c r="JT768" s="307"/>
      <c r="JU768" s="307"/>
      <c r="JV768" s="307"/>
      <c r="JW768" s="307"/>
      <c r="JX768" s="307"/>
      <c r="JY768" s="307"/>
      <c r="JZ768" s="307"/>
      <c r="KA768" s="307"/>
      <c r="KB768" s="307"/>
      <c r="KC768" s="307"/>
      <c r="KD768" s="307"/>
      <c r="KE768" s="307"/>
      <c r="KF768" s="307"/>
      <c r="KG768" s="307"/>
      <c r="KH768" s="307"/>
      <c r="KI768" s="307"/>
      <c r="KJ768" s="307"/>
      <c r="KK768" s="307"/>
      <c r="KL768" s="307"/>
      <c r="KM768" s="307"/>
      <c r="KN768" s="307"/>
      <c r="KO768" s="307"/>
      <c r="KP768" s="307"/>
      <c r="KQ768" s="307"/>
      <c r="KR768" s="307"/>
      <c r="KS768" s="307"/>
      <c r="KT768" s="307"/>
    </row>
    <row r="769" spans="14:306" s="56" customFormat="1" ht="15" customHeight="1">
      <c r="N769" s="303"/>
      <c r="W769" s="303"/>
      <c r="X769" s="303"/>
      <c r="Y769" s="303"/>
      <c r="Z769" s="303"/>
      <c r="AA769" s="303"/>
      <c r="AB769" s="303"/>
      <c r="AC769" s="303"/>
      <c r="AD769" s="303"/>
      <c r="AE769" s="303"/>
      <c r="AG769" s="354">
        <v>15</v>
      </c>
      <c r="AH769" s="354"/>
      <c r="AI769" s="356" t="s">
        <v>584</v>
      </c>
      <c r="AJ769" s="356" t="s">
        <v>585</v>
      </c>
      <c r="AK769" s="359">
        <v>24</v>
      </c>
      <c r="AL769" s="359">
        <v>24</v>
      </c>
      <c r="AM769" s="356" t="s">
        <v>927</v>
      </c>
      <c r="AN769" s="356" t="s">
        <v>896</v>
      </c>
      <c r="AO769" s="359">
        <v>23</v>
      </c>
      <c r="AP769" s="356" t="s">
        <v>133</v>
      </c>
      <c r="AQ769" s="356" t="s">
        <v>585</v>
      </c>
      <c r="AR769" s="356" t="s">
        <v>653</v>
      </c>
      <c r="AS769" s="359">
        <v>35</v>
      </c>
      <c r="AT769" s="356" t="s">
        <v>977</v>
      </c>
      <c r="AU769" s="356"/>
      <c r="AV769" s="359">
        <v>27</v>
      </c>
      <c r="AW769" s="359">
        <v>31</v>
      </c>
      <c r="AX769" s="359">
        <v>20</v>
      </c>
      <c r="AY769" s="303">
        <f t="shared" si="419"/>
        <v>63</v>
      </c>
      <c r="AZ769" s="303">
        <f t="shared" si="420"/>
        <v>37</v>
      </c>
      <c r="BA769" s="303">
        <f t="shared" si="421"/>
        <v>25</v>
      </c>
      <c r="BB769" s="303">
        <f t="shared" si="422"/>
        <v>25</v>
      </c>
      <c r="BC769" s="303">
        <f t="shared" si="423"/>
        <v>82</v>
      </c>
      <c r="BD769" s="303">
        <f t="shared" si="424"/>
        <v>51</v>
      </c>
      <c r="BE769" s="303">
        <f t="shared" si="425"/>
        <v>24</v>
      </c>
      <c r="BF769" s="303">
        <f t="shared" si="426"/>
        <v>33</v>
      </c>
      <c r="BG769" s="303">
        <f t="shared" si="427"/>
        <v>37</v>
      </c>
      <c r="BH769" s="303"/>
      <c r="BI769" s="303">
        <f t="shared" si="428"/>
        <v>41</v>
      </c>
      <c r="BJ769" s="303">
        <f t="shared" si="429"/>
        <v>36</v>
      </c>
      <c r="BK769" s="303">
        <f t="shared" si="430"/>
        <v>129</v>
      </c>
      <c r="BL769" s="303">
        <f t="shared" si="431"/>
        <v>28</v>
      </c>
      <c r="BM769" s="303">
        <f t="shared" si="432"/>
        <v>32</v>
      </c>
      <c r="BN769" s="303">
        <f t="shared" si="433"/>
        <v>21</v>
      </c>
      <c r="CB769" s="307"/>
      <c r="CC769" s="307"/>
      <c r="CD769" s="307"/>
      <c r="CE769" s="307"/>
      <c r="CF769" s="307"/>
      <c r="CG769" s="307"/>
      <c r="CH769" s="307"/>
      <c r="CI769" s="307"/>
      <c r="CJ769" s="307"/>
      <c r="CK769" s="307"/>
      <c r="CL769" s="307"/>
      <c r="CM769" s="307"/>
      <c r="CN769" s="307"/>
      <c r="CO769" s="307"/>
      <c r="CP769" s="307"/>
      <c r="CQ769" s="307"/>
      <c r="CR769" s="307"/>
      <c r="CS769" s="307"/>
      <c r="CT769" s="307"/>
      <c r="CU769" s="307"/>
      <c r="CV769" s="307"/>
      <c r="CW769" s="307"/>
      <c r="CX769" s="307"/>
      <c r="CY769" s="307"/>
      <c r="CZ769" s="307"/>
      <c r="DA769" s="307"/>
      <c r="DB769" s="307"/>
      <c r="DC769" s="307"/>
      <c r="DD769" s="307"/>
      <c r="DE769" s="307"/>
      <c r="DF769" s="307"/>
      <c r="DG769" s="307"/>
      <c r="DH769" s="307"/>
      <c r="DI769" s="390"/>
      <c r="DJ769" s="390"/>
      <c r="DK769" s="307"/>
      <c r="DL769" s="307"/>
      <c r="DM769" s="307"/>
      <c r="DN769" s="307"/>
      <c r="DO769" s="307"/>
      <c r="DP769" s="307"/>
      <c r="DQ769" s="307"/>
      <c r="DR769" s="307"/>
      <c r="DS769" s="307"/>
      <c r="DT769" s="307"/>
      <c r="DU769" s="307"/>
      <c r="DV769" s="307"/>
      <c r="DW769" s="307"/>
      <c r="DX769" s="307"/>
      <c r="DY769" s="307"/>
      <c r="DZ769" s="307"/>
      <c r="EA769" s="307"/>
      <c r="EB769" s="307"/>
      <c r="EC769" s="307"/>
      <c r="ED769" s="307"/>
      <c r="EE769" s="307"/>
      <c r="EF769" s="307"/>
      <c r="EG769" s="307"/>
      <c r="EH769" s="307"/>
      <c r="EI769" s="307"/>
      <c r="EJ769" s="307"/>
      <c r="EK769" s="307"/>
      <c r="EL769" s="307"/>
      <c r="EM769" s="307"/>
      <c r="EN769" s="307"/>
      <c r="EO769" s="307"/>
      <c r="EP769" s="307"/>
      <c r="EQ769" s="307"/>
      <c r="ER769" s="307"/>
      <c r="ES769" s="307"/>
      <c r="ET769" s="307"/>
      <c r="EU769" s="390"/>
      <c r="EV769" s="390"/>
      <c r="EW769" s="307"/>
      <c r="EX769" s="307"/>
      <c r="EY769" s="307"/>
      <c r="EZ769" s="307"/>
      <c r="FA769" s="307"/>
      <c r="FB769" s="307"/>
      <c r="FC769" s="307"/>
      <c r="FD769" s="307"/>
      <c r="FE769" s="307"/>
      <c r="FF769" s="307"/>
      <c r="FG769" s="307"/>
      <c r="FH769" s="307"/>
      <c r="FI769" s="307"/>
      <c r="FJ769" s="307"/>
      <c r="FK769" s="307"/>
      <c r="FL769" s="307"/>
      <c r="FM769" s="307"/>
      <c r="FN769" s="307"/>
      <c r="FO769" s="307"/>
      <c r="FP769" s="307"/>
      <c r="FQ769" s="307"/>
      <c r="FR769" s="307"/>
      <c r="FS769" s="307"/>
      <c r="FT769" s="307"/>
      <c r="FU769" s="307"/>
      <c r="FV769" s="307"/>
      <c r="FW769" s="307"/>
      <c r="FX769" s="307"/>
      <c r="FY769" s="307"/>
      <c r="FZ769" s="307"/>
      <c r="GA769" s="307"/>
      <c r="GB769" s="307"/>
      <c r="GC769" s="307"/>
      <c r="GD769" s="307"/>
      <c r="GE769" s="307"/>
      <c r="GF769" s="307"/>
      <c r="GG769" s="307"/>
      <c r="GH769" s="307"/>
      <c r="GI769" s="307"/>
      <c r="GJ769" s="307"/>
      <c r="GK769" s="307"/>
      <c r="GL769" s="307"/>
      <c r="GM769" s="307"/>
      <c r="GN769" s="307"/>
      <c r="GO769" s="307"/>
      <c r="GP769" s="307"/>
      <c r="GQ769" s="307"/>
      <c r="GR769" s="307"/>
      <c r="GS769" s="307"/>
      <c r="GT769" s="307"/>
      <c r="GU769" s="307"/>
      <c r="GV769" s="307"/>
      <c r="GW769" s="307"/>
      <c r="GX769" s="307"/>
      <c r="GY769" s="307"/>
      <c r="GZ769" s="307"/>
      <c r="HA769" s="307"/>
      <c r="HB769" s="307"/>
      <c r="HC769" s="307"/>
      <c r="HD769" s="307"/>
      <c r="HE769" s="307"/>
      <c r="HF769" s="307"/>
      <c r="HG769" s="307"/>
      <c r="HH769" s="307"/>
      <c r="HI769" s="307"/>
      <c r="HJ769" s="307"/>
      <c r="HK769" s="307"/>
      <c r="HL769" s="307"/>
      <c r="HM769" s="307"/>
      <c r="HN769" s="307"/>
      <c r="HO769" s="307"/>
      <c r="HP769" s="307"/>
      <c r="HQ769" s="307"/>
      <c r="HR769" s="307"/>
      <c r="HS769" s="307"/>
      <c r="HT769" s="307"/>
      <c r="HU769" s="307"/>
      <c r="HV769" s="307"/>
      <c r="HW769" s="307"/>
      <c r="HX769" s="307"/>
      <c r="HY769" s="307"/>
      <c r="HZ769" s="307"/>
      <c r="IA769" s="307"/>
      <c r="IB769" s="307"/>
      <c r="IC769" s="307"/>
      <c r="ID769" s="307"/>
      <c r="IE769" s="307"/>
      <c r="IF769" s="307"/>
      <c r="IG769" s="307"/>
      <c r="IH769" s="307"/>
      <c r="II769" s="307"/>
      <c r="IJ769" s="307"/>
      <c r="IK769" s="307"/>
      <c r="IL769" s="307"/>
      <c r="IM769" s="307"/>
      <c r="IN769" s="307"/>
      <c r="IO769" s="307"/>
      <c r="IP769" s="307"/>
      <c r="IQ769" s="307"/>
      <c r="IR769" s="307"/>
      <c r="IS769" s="307"/>
      <c r="IT769" s="307"/>
      <c r="IU769" s="307"/>
      <c r="IV769" s="307"/>
      <c r="IW769" s="307"/>
      <c r="IX769" s="307"/>
      <c r="IY769" s="307"/>
      <c r="IZ769" s="307"/>
      <c r="JA769" s="307"/>
      <c r="JB769" s="307"/>
      <c r="JC769" s="307"/>
      <c r="JD769" s="307"/>
      <c r="JE769" s="307"/>
      <c r="JF769" s="307"/>
      <c r="JG769" s="307"/>
      <c r="JH769" s="307"/>
      <c r="JI769" s="307"/>
      <c r="JJ769" s="307"/>
      <c r="JK769" s="307"/>
      <c r="JL769" s="307"/>
      <c r="JM769" s="307"/>
      <c r="JN769" s="307"/>
      <c r="JO769" s="307"/>
      <c r="JP769" s="307"/>
      <c r="JQ769" s="307"/>
      <c r="JR769" s="307"/>
      <c r="JS769" s="307"/>
      <c r="JT769" s="307"/>
      <c r="JU769" s="307"/>
      <c r="JV769" s="307"/>
      <c r="JW769" s="307"/>
      <c r="JX769" s="307"/>
      <c r="JY769" s="307"/>
      <c r="JZ769" s="307"/>
      <c r="KA769" s="307"/>
      <c r="KB769" s="307"/>
      <c r="KC769" s="307"/>
      <c r="KD769" s="307"/>
      <c r="KE769" s="307"/>
      <c r="KF769" s="307"/>
      <c r="KG769" s="307"/>
      <c r="KH769" s="307"/>
      <c r="KI769" s="307"/>
      <c r="KJ769" s="307"/>
      <c r="KK769" s="307"/>
      <c r="KL769" s="307"/>
      <c r="KM769" s="307"/>
      <c r="KN769" s="307"/>
      <c r="KO769" s="307"/>
      <c r="KP769" s="307"/>
      <c r="KQ769" s="307"/>
      <c r="KR769" s="307"/>
      <c r="KS769" s="307"/>
      <c r="KT769" s="307"/>
    </row>
    <row r="770" spans="14:306" s="56" customFormat="1" ht="15" customHeight="1">
      <c r="N770" s="303"/>
      <c r="W770" s="303"/>
      <c r="X770" s="303"/>
      <c r="Y770" s="303"/>
      <c r="Z770" s="303"/>
      <c r="AA770" s="303"/>
      <c r="AB770" s="303"/>
      <c r="AC770" s="303"/>
      <c r="AD770" s="303"/>
      <c r="AE770" s="303"/>
      <c r="AG770" s="354">
        <v>16</v>
      </c>
      <c r="AH770" s="354"/>
      <c r="AI770" s="356" t="s">
        <v>542</v>
      </c>
      <c r="AJ770" s="359">
        <v>37</v>
      </c>
      <c r="AK770" s="356" t="s">
        <v>126</v>
      </c>
      <c r="AL770" s="359">
        <v>25</v>
      </c>
      <c r="AM770" s="356" t="s">
        <v>900</v>
      </c>
      <c r="AN770" s="356" t="s">
        <v>166</v>
      </c>
      <c r="AO770" s="359">
        <v>24</v>
      </c>
      <c r="AP770" s="359">
        <v>33</v>
      </c>
      <c r="AQ770" s="359">
        <v>37</v>
      </c>
      <c r="AR770" s="356" t="s">
        <v>147</v>
      </c>
      <c r="AS770" s="359">
        <v>36</v>
      </c>
      <c r="AT770" s="356" t="s">
        <v>978</v>
      </c>
      <c r="AU770" s="356"/>
      <c r="AV770" s="356" t="s">
        <v>96</v>
      </c>
      <c r="AW770" s="359">
        <v>32</v>
      </c>
      <c r="AX770" s="359">
        <v>21</v>
      </c>
      <c r="AY770" s="303">
        <f t="shared" si="419"/>
        <v>65</v>
      </c>
      <c r="AZ770" s="303">
        <f t="shared" si="420"/>
        <v>38</v>
      </c>
      <c r="BA770" s="303">
        <f t="shared" si="421"/>
        <v>27</v>
      </c>
      <c r="BB770" s="303">
        <f t="shared" si="422"/>
        <v>26</v>
      </c>
      <c r="BC770" s="303">
        <f t="shared" si="423"/>
        <v>87</v>
      </c>
      <c r="BD770" s="303">
        <f t="shared" si="424"/>
        <v>53</v>
      </c>
      <c r="BE770" s="303">
        <f t="shared" si="425"/>
        <v>25</v>
      </c>
      <c r="BF770" s="303">
        <f t="shared" si="426"/>
        <v>34</v>
      </c>
      <c r="BG770" s="303">
        <f t="shared" si="427"/>
        <v>38</v>
      </c>
      <c r="BH770" s="303"/>
      <c r="BI770" s="303">
        <f t="shared" si="428"/>
        <v>43</v>
      </c>
      <c r="BJ770" s="303" t="str">
        <f t="shared" si="429"/>
        <v>-</v>
      </c>
      <c r="BK770" s="303">
        <f t="shared" si="430"/>
        <v>133</v>
      </c>
      <c r="BL770" s="303">
        <f t="shared" si="431"/>
        <v>30</v>
      </c>
      <c r="BM770" s="303">
        <f t="shared" si="432"/>
        <v>33</v>
      </c>
      <c r="BN770" s="303">
        <f t="shared" si="433"/>
        <v>22</v>
      </c>
      <c r="CB770" s="307"/>
      <c r="CC770" s="307"/>
      <c r="CD770" s="307"/>
      <c r="CE770" s="307"/>
      <c r="CF770" s="307"/>
      <c r="CG770" s="307"/>
      <c r="CH770" s="307"/>
      <c r="CI770" s="307"/>
      <c r="CJ770" s="307"/>
      <c r="CK770" s="307"/>
      <c r="CL770" s="307"/>
      <c r="CM770" s="307"/>
      <c r="CN770" s="307"/>
      <c r="CO770" s="307"/>
      <c r="CP770" s="307"/>
      <c r="CQ770" s="307"/>
      <c r="CR770" s="307"/>
      <c r="CS770" s="307"/>
      <c r="CT770" s="307"/>
      <c r="CU770" s="307"/>
      <c r="CV770" s="307"/>
      <c r="CW770" s="307"/>
      <c r="CX770" s="307"/>
      <c r="CY770" s="307"/>
      <c r="CZ770" s="307"/>
      <c r="DA770" s="307"/>
      <c r="DB770" s="307"/>
      <c r="DC770" s="307"/>
      <c r="DD770" s="307"/>
      <c r="DE770" s="307"/>
      <c r="DF770" s="307"/>
      <c r="DG770" s="307"/>
      <c r="DH770" s="307"/>
      <c r="DI770" s="390"/>
      <c r="DJ770" s="390"/>
      <c r="DK770" s="307"/>
      <c r="DL770" s="307"/>
      <c r="DM770" s="307"/>
      <c r="DN770" s="307"/>
      <c r="DO770" s="307"/>
      <c r="DP770" s="307"/>
      <c r="DQ770" s="307"/>
      <c r="DR770" s="307"/>
      <c r="DS770" s="307"/>
      <c r="DT770" s="307"/>
      <c r="DU770" s="307"/>
      <c r="DV770" s="307"/>
      <c r="DW770" s="307"/>
      <c r="DX770" s="307"/>
      <c r="DY770" s="307"/>
      <c r="DZ770" s="307"/>
      <c r="EA770" s="307"/>
      <c r="EB770" s="307"/>
      <c r="EC770" s="307"/>
      <c r="ED770" s="307"/>
      <c r="EE770" s="307"/>
      <c r="EF770" s="307"/>
      <c r="EG770" s="307"/>
      <c r="EH770" s="307"/>
      <c r="EI770" s="307"/>
      <c r="EJ770" s="307"/>
      <c r="EK770" s="307"/>
      <c r="EL770" s="307"/>
      <c r="EM770" s="307"/>
      <c r="EN770" s="307"/>
      <c r="EO770" s="307"/>
      <c r="EP770" s="307"/>
      <c r="EQ770" s="307"/>
      <c r="ER770" s="307"/>
      <c r="ES770" s="307"/>
      <c r="ET770" s="307"/>
      <c r="EU770" s="390"/>
      <c r="EV770" s="390"/>
      <c r="EW770" s="307"/>
      <c r="EX770" s="307"/>
      <c r="EY770" s="307"/>
      <c r="EZ770" s="307"/>
      <c r="FA770" s="307"/>
      <c r="FB770" s="307"/>
      <c r="FC770" s="307"/>
      <c r="FD770" s="307"/>
      <c r="FE770" s="307"/>
      <c r="FF770" s="307"/>
      <c r="FG770" s="307"/>
      <c r="FH770" s="307"/>
      <c r="FI770" s="307"/>
      <c r="FJ770" s="307"/>
      <c r="FK770" s="307"/>
      <c r="FL770" s="307"/>
      <c r="FM770" s="307"/>
      <c r="FN770" s="307"/>
      <c r="FO770" s="307"/>
      <c r="FP770" s="307"/>
      <c r="FQ770" s="307"/>
      <c r="FR770" s="307"/>
      <c r="FS770" s="307"/>
      <c r="FT770" s="307"/>
      <c r="FU770" s="307"/>
      <c r="FV770" s="307"/>
      <c r="FW770" s="307"/>
      <c r="FX770" s="307"/>
      <c r="FY770" s="307"/>
      <c r="FZ770" s="307"/>
      <c r="GA770" s="307"/>
      <c r="GB770" s="307"/>
      <c r="GC770" s="307"/>
      <c r="GD770" s="307"/>
      <c r="GE770" s="307"/>
      <c r="GF770" s="307"/>
      <c r="GG770" s="307"/>
      <c r="GH770" s="307"/>
      <c r="GI770" s="307"/>
      <c r="GJ770" s="307"/>
      <c r="GK770" s="307"/>
      <c r="GL770" s="307"/>
      <c r="GM770" s="307"/>
      <c r="GN770" s="307"/>
      <c r="GO770" s="307"/>
      <c r="GP770" s="307"/>
      <c r="GQ770" s="307"/>
      <c r="GR770" s="307"/>
      <c r="GS770" s="307"/>
      <c r="GT770" s="307"/>
      <c r="GU770" s="307"/>
      <c r="GV770" s="307"/>
      <c r="GW770" s="307"/>
      <c r="GX770" s="307"/>
      <c r="GY770" s="307"/>
      <c r="GZ770" s="307"/>
      <c r="HA770" s="307"/>
      <c r="HB770" s="307"/>
      <c r="HC770" s="307"/>
      <c r="HD770" s="307"/>
      <c r="HE770" s="307"/>
      <c r="HF770" s="307"/>
      <c r="HG770" s="307"/>
      <c r="HH770" s="307"/>
      <c r="HI770" s="307"/>
      <c r="HJ770" s="307"/>
      <c r="HK770" s="307"/>
      <c r="HL770" s="307"/>
      <c r="HM770" s="307"/>
      <c r="HN770" s="307"/>
      <c r="HO770" s="307"/>
      <c r="HP770" s="307"/>
      <c r="HQ770" s="307"/>
      <c r="HR770" s="307"/>
      <c r="HS770" s="307"/>
      <c r="HT770" s="307"/>
      <c r="HU770" s="307"/>
      <c r="HV770" s="307"/>
      <c r="HW770" s="307"/>
      <c r="HX770" s="307"/>
      <c r="HY770" s="307"/>
      <c r="HZ770" s="307"/>
      <c r="IA770" s="307"/>
      <c r="IB770" s="307"/>
      <c r="IC770" s="307"/>
      <c r="ID770" s="307"/>
      <c r="IE770" s="307"/>
      <c r="IF770" s="307"/>
      <c r="IG770" s="307"/>
      <c r="IH770" s="307"/>
      <c r="II770" s="307"/>
      <c r="IJ770" s="307"/>
      <c r="IK770" s="307"/>
      <c r="IL770" s="307"/>
      <c r="IM770" s="307"/>
      <c r="IN770" s="307"/>
      <c r="IO770" s="307"/>
      <c r="IP770" s="307"/>
      <c r="IQ770" s="307"/>
      <c r="IR770" s="307"/>
      <c r="IS770" s="307"/>
      <c r="IT770" s="307"/>
      <c r="IU770" s="307"/>
      <c r="IV770" s="307"/>
      <c r="IW770" s="307"/>
      <c r="IX770" s="307"/>
      <c r="IY770" s="307"/>
      <c r="IZ770" s="307"/>
      <c r="JA770" s="307"/>
      <c r="JB770" s="307"/>
      <c r="JC770" s="307"/>
      <c r="JD770" s="307"/>
      <c r="JE770" s="307"/>
      <c r="JF770" s="307"/>
      <c r="JG770" s="307"/>
      <c r="JH770" s="307"/>
      <c r="JI770" s="307"/>
      <c r="JJ770" s="307"/>
      <c r="JK770" s="307"/>
      <c r="JL770" s="307"/>
      <c r="JM770" s="307"/>
      <c r="JN770" s="307"/>
      <c r="JO770" s="307"/>
      <c r="JP770" s="307"/>
      <c r="JQ770" s="307"/>
      <c r="JR770" s="307"/>
      <c r="JS770" s="307"/>
      <c r="JT770" s="307"/>
      <c r="JU770" s="307"/>
      <c r="JV770" s="307"/>
      <c r="JW770" s="307"/>
      <c r="JX770" s="307"/>
      <c r="JY770" s="307"/>
      <c r="JZ770" s="307"/>
      <c r="KA770" s="307"/>
      <c r="KB770" s="307"/>
      <c r="KC770" s="307"/>
      <c r="KD770" s="307"/>
      <c r="KE770" s="307"/>
      <c r="KF770" s="307"/>
      <c r="KG770" s="307"/>
      <c r="KH770" s="307"/>
      <c r="KI770" s="307"/>
      <c r="KJ770" s="307"/>
      <c r="KK770" s="307"/>
      <c r="KL770" s="307"/>
      <c r="KM770" s="307"/>
      <c r="KN770" s="307"/>
      <c r="KO770" s="307"/>
      <c r="KP770" s="307"/>
      <c r="KQ770" s="307"/>
      <c r="KR770" s="307"/>
      <c r="KS770" s="307"/>
      <c r="KT770" s="307"/>
    </row>
    <row r="771" spans="14:306" s="56" customFormat="1" ht="15" customHeight="1">
      <c r="N771" s="303"/>
      <c r="W771" s="303"/>
      <c r="X771" s="303"/>
      <c r="Y771" s="303"/>
      <c r="Z771" s="303"/>
      <c r="AA771" s="303"/>
      <c r="AB771" s="303"/>
      <c r="AC771" s="303"/>
      <c r="AD771" s="303"/>
      <c r="AE771" s="303"/>
      <c r="AG771" s="354">
        <v>17</v>
      </c>
      <c r="AH771" s="354"/>
      <c r="AI771" s="356" t="s">
        <v>248</v>
      </c>
      <c r="AJ771" s="359">
        <v>38</v>
      </c>
      <c r="AK771" s="356" t="s">
        <v>162</v>
      </c>
      <c r="AL771" s="359">
        <v>26</v>
      </c>
      <c r="AM771" s="356" t="s">
        <v>979</v>
      </c>
      <c r="AN771" s="356" t="s">
        <v>980</v>
      </c>
      <c r="AO771" s="359">
        <v>25</v>
      </c>
      <c r="AP771" s="359">
        <v>34</v>
      </c>
      <c r="AQ771" s="356" t="s">
        <v>635</v>
      </c>
      <c r="AR771" s="356" t="s">
        <v>689</v>
      </c>
      <c r="AS771" s="356" t="s">
        <v>0</v>
      </c>
      <c r="AT771" s="356" t="s">
        <v>883</v>
      </c>
      <c r="AU771" s="356"/>
      <c r="AV771" s="359">
        <v>30</v>
      </c>
      <c r="AW771" s="359">
        <v>33</v>
      </c>
      <c r="AX771" s="359">
        <v>22</v>
      </c>
      <c r="AY771" s="303">
        <f t="shared" si="419"/>
        <v>67</v>
      </c>
      <c r="AZ771" s="303">
        <f t="shared" si="420"/>
        <v>39</v>
      </c>
      <c r="BA771" s="303">
        <f t="shared" si="421"/>
        <v>29</v>
      </c>
      <c r="BB771" s="303">
        <f t="shared" si="422"/>
        <v>27</v>
      </c>
      <c r="BC771" s="303">
        <f t="shared" si="423"/>
        <v>92</v>
      </c>
      <c r="BD771" s="303">
        <f t="shared" si="424"/>
        <v>56</v>
      </c>
      <c r="BE771" s="303">
        <f t="shared" si="425"/>
        <v>26</v>
      </c>
      <c r="BF771" s="303" t="str">
        <f t="shared" si="426"/>
        <v>-</v>
      </c>
      <c r="BG771" s="303">
        <f t="shared" si="427"/>
        <v>40</v>
      </c>
      <c r="BH771" s="303"/>
      <c r="BI771" s="303">
        <f t="shared" si="428"/>
        <v>45</v>
      </c>
      <c r="BJ771" s="303">
        <f t="shared" si="429"/>
        <v>37</v>
      </c>
      <c r="BK771" s="303">
        <f t="shared" si="430"/>
        <v>135</v>
      </c>
      <c r="BL771" s="303">
        <f t="shared" si="431"/>
        <v>31</v>
      </c>
      <c r="BM771" s="303" t="str">
        <f t="shared" si="432"/>
        <v>-</v>
      </c>
      <c r="BN771" s="303" t="str">
        <f t="shared" si="433"/>
        <v>-</v>
      </c>
      <c r="CB771" s="307"/>
      <c r="CC771" s="307"/>
      <c r="CD771" s="307"/>
      <c r="CE771" s="307"/>
      <c r="CF771" s="307"/>
      <c r="CG771" s="307"/>
      <c r="CH771" s="307"/>
      <c r="CI771" s="307"/>
      <c r="CJ771" s="307"/>
      <c r="CK771" s="307"/>
      <c r="CL771" s="307"/>
      <c r="CM771" s="307"/>
      <c r="CN771" s="307"/>
      <c r="CO771" s="307"/>
      <c r="CP771" s="307"/>
      <c r="CQ771" s="307"/>
      <c r="CR771" s="307"/>
      <c r="CS771" s="307"/>
      <c r="CT771" s="307"/>
      <c r="CU771" s="307"/>
      <c r="CV771" s="307"/>
      <c r="CW771" s="307"/>
      <c r="CX771" s="307"/>
      <c r="CY771" s="307"/>
      <c r="CZ771" s="307"/>
      <c r="DA771" s="307"/>
      <c r="DB771" s="307"/>
      <c r="DC771" s="307"/>
      <c r="DD771" s="307"/>
      <c r="DE771" s="307"/>
      <c r="DF771" s="307"/>
      <c r="DG771" s="307"/>
      <c r="DH771" s="307"/>
      <c r="DI771" s="390"/>
      <c r="DJ771" s="390"/>
      <c r="DK771" s="307"/>
      <c r="DL771" s="307"/>
      <c r="DM771" s="307"/>
      <c r="DN771" s="307"/>
      <c r="DO771" s="307"/>
      <c r="DP771" s="307"/>
      <c r="DQ771" s="307"/>
      <c r="DR771" s="307"/>
      <c r="DS771" s="307"/>
      <c r="DT771" s="307"/>
      <c r="DU771" s="307"/>
      <c r="DV771" s="307"/>
      <c r="DW771" s="307"/>
      <c r="DX771" s="307"/>
      <c r="DY771" s="307"/>
      <c r="DZ771" s="307"/>
      <c r="EA771" s="307"/>
      <c r="EB771" s="307"/>
      <c r="EC771" s="307"/>
      <c r="ED771" s="307"/>
      <c r="EE771" s="307"/>
      <c r="EF771" s="307"/>
      <c r="EG771" s="307"/>
      <c r="EH771" s="307"/>
      <c r="EI771" s="307"/>
      <c r="EJ771" s="307"/>
      <c r="EK771" s="307"/>
      <c r="EL771" s="307"/>
      <c r="EM771" s="307"/>
      <c r="EN771" s="307"/>
      <c r="EO771" s="307"/>
      <c r="EP771" s="307"/>
      <c r="EQ771" s="307"/>
      <c r="ER771" s="307"/>
      <c r="ES771" s="307"/>
      <c r="ET771" s="307"/>
      <c r="EU771" s="390"/>
      <c r="EV771" s="390"/>
      <c r="EW771" s="307"/>
      <c r="EX771" s="307"/>
      <c r="EY771" s="307"/>
      <c r="EZ771" s="307"/>
      <c r="FA771" s="307"/>
      <c r="FB771" s="307"/>
      <c r="FC771" s="307"/>
      <c r="FD771" s="307"/>
      <c r="FE771" s="307"/>
      <c r="FF771" s="307"/>
      <c r="FG771" s="307"/>
      <c r="FH771" s="307"/>
      <c r="FI771" s="307"/>
      <c r="FJ771" s="307"/>
      <c r="FK771" s="307"/>
      <c r="FL771" s="307"/>
      <c r="FM771" s="307"/>
      <c r="FN771" s="307"/>
      <c r="FO771" s="307"/>
      <c r="FP771" s="307"/>
      <c r="FQ771" s="307"/>
      <c r="FR771" s="307"/>
      <c r="FS771" s="307"/>
      <c r="FT771" s="307"/>
      <c r="FU771" s="307"/>
      <c r="FV771" s="307"/>
      <c r="FW771" s="307"/>
      <c r="FX771" s="307"/>
      <c r="FY771" s="307"/>
      <c r="FZ771" s="307"/>
      <c r="GA771" s="307"/>
      <c r="GB771" s="307"/>
      <c r="GC771" s="307"/>
      <c r="GD771" s="307"/>
      <c r="GE771" s="307"/>
      <c r="GF771" s="307"/>
      <c r="GG771" s="307"/>
      <c r="GH771" s="307"/>
      <c r="GI771" s="307"/>
      <c r="GJ771" s="307"/>
      <c r="GK771" s="307"/>
      <c r="GL771" s="307"/>
      <c r="GM771" s="307"/>
      <c r="GN771" s="307"/>
      <c r="GO771" s="307"/>
      <c r="GP771" s="307"/>
      <c r="GQ771" s="307"/>
      <c r="GR771" s="307"/>
      <c r="GS771" s="307"/>
      <c r="GT771" s="307"/>
      <c r="GU771" s="307"/>
      <c r="GV771" s="307"/>
      <c r="GW771" s="307"/>
      <c r="GX771" s="307"/>
      <c r="GY771" s="307"/>
      <c r="GZ771" s="307"/>
      <c r="HA771" s="307"/>
      <c r="HB771" s="307"/>
      <c r="HC771" s="307"/>
      <c r="HD771" s="307"/>
      <c r="HE771" s="307"/>
      <c r="HF771" s="307"/>
      <c r="HG771" s="307"/>
      <c r="HH771" s="307"/>
      <c r="HI771" s="307"/>
      <c r="HJ771" s="307"/>
      <c r="HK771" s="307"/>
      <c r="HL771" s="307"/>
      <c r="HM771" s="307"/>
      <c r="HN771" s="307"/>
      <c r="HO771" s="307"/>
      <c r="HP771" s="307"/>
      <c r="HQ771" s="307"/>
      <c r="HR771" s="307"/>
      <c r="HS771" s="307"/>
      <c r="HT771" s="307"/>
      <c r="HU771" s="307"/>
      <c r="HV771" s="307"/>
      <c r="HW771" s="307"/>
      <c r="HX771" s="307"/>
      <c r="HY771" s="307"/>
      <c r="HZ771" s="307"/>
      <c r="IA771" s="307"/>
      <c r="IB771" s="307"/>
      <c r="IC771" s="307"/>
      <c r="ID771" s="307"/>
      <c r="IE771" s="307"/>
      <c r="IF771" s="307"/>
      <c r="IG771" s="307"/>
      <c r="IH771" s="307"/>
      <c r="II771" s="307"/>
      <c r="IJ771" s="307"/>
      <c r="IK771" s="307"/>
      <c r="IL771" s="307"/>
      <c r="IM771" s="307"/>
      <c r="IN771" s="307"/>
      <c r="IO771" s="307"/>
      <c r="IP771" s="307"/>
      <c r="IQ771" s="307"/>
      <c r="IR771" s="307"/>
      <c r="IS771" s="307"/>
      <c r="IT771" s="307"/>
      <c r="IU771" s="307"/>
      <c r="IV771" s="307"/>
      <c r="IW771" s="307"/>
      <c r="IX771" s="307"/>
      <c r="IY771" s="307"/>
      <c r="IZ771" s="307"/>
      <c r="JA771" s="307"/>
      <c r="JB771" s="307"/>
      <c r="JC771" s="307"/>
      <c r="JD771" s="307"/>
      <c r="JE771" s="307"/>
      <c r="JF771" s="307"/>
      <c r="JG771" s="307"/>
      <c r="JH771" s="307"/>
      <c r="JI771" s="307"/>
      <c r="JJ771" s="307"/>
      <c r="JK771" s="307"/>
      <c r="JL771" s="307"/>
      <c r="JM771" s="307"/>
      <c r="JN771" s="307"/>
      <c r="JO771" s="307"/>
      <c r="JP771" s="307"/>
      <c r="JQ771" s="307"/>
      <c r="JR771" s="307"/>
      <c r="JS771" s="307"/>
      <c r="JT771" s="307"/>
      <c r="JU771" s="307"/>
      <c r="JV771" s="307"/>
      <c r="JW771" s="307"/>
      <c r="JX771" s="307"/>
      <c r="JY771" s="307"/>
      <c r="JZ771" s="307"/>
      <c r="KA771" s="307"/>
      <c r="KB771" s="307"/>
      <c r="KC771" s="307"/>
      <c r="KD771" s="307"/>
      <c r="KE771" s="307"/>
      <c r="KF771" s="307"/>
      <c r="KG771" s="307"/>
      <c r="KH771" s="307"/>
      <c r="KI771" s="307"/>
      <c r="KJ771" s="307"/>
      <c r="KK771" s="307"/>
      <c r="KL771" s="307"/>
      <c r="KM771" s="307"/>
      <c r="KN771" s="307"/>
      <c r="KO771" s="307"/>
      <c r="KP771" s="307"/>
      <c r="KQ771" s="307"/>
      <c r="KR771" s="307"/>
      <c r="KS771" s="307"/>
      <c r="KT771" s="307"/>
    </row>
    <row r="772" spans="14:306" s="56" customFormat="1" ht="15" customHeight="1">
      <c r="N772" s="303"/>
      <c r="W772" s="303"/>
      <c r="X772" s="303"/>
      <c r="Y772" s="303"/>
      <c r="Z772" s="303"/>
      <c r="AA772" s="303"/>
      <c r="AB772" s="303"/>
      <c r="AC772" s="303"/>
      <c r="AD772" s="303"/>
      <c r="AE772" s="303"/>
      <c r="AG772" s="354">
        <v>18</v>
      </c>
      <c r="AH772" s="354"/>
      <c r="AI772" s="359">
        <v>67</v>
      </c>
      <c r="AJ772" s="359">
        <v>39</v>
      </c>
      <c r="AK772" s="356" t="s">
        <v>165</v>
      </c>
      <c r="AL772" s="359">
        <v>27</v>
      </c>
      <c r="AM772" s="356" t="s">
        <v>699</v>
      </c>
      <c r="AN772" s="356" t="s">
        <v>981</v>
      </c>
      <c r="AO772" s="359">
        <v>26</v>
      </c>
      <c r="AP772" s="405" t="s">
        <v>0</v>
      </c>
      <c r="AQ772" s="359">
        <v>40</v>
      </c>
      <c r="AR772" s="356" t="s">
        <v>265</v>
      </c>
      <c r="AS772" s="359">
        <v>37</v>
      </c>
      <c r="AT772" s="359">
        <v>135</v>
      </c>
      <c r="AU772" s="359"/>
      <c r="AV772" s="356" t="s">
        <v>133</v>
      </c>
      <c r="AW772" s="356" t="s">
        <v>0</v>
      </c>
      <c r="AX772" s="411" t="s">
        <v>0</v>
      </c>
      <c r="AY772" s="303">
        <f t="shared" si="419"/>
        <v>68</v>
      </c>
      <c r="AZ772" s="303">
        <f t="shared" si="420"/>
        <v>40</v>
      </c>
      <c r="BA772" s="303">
        <f t="shared" si="421"/>
        <v>31</v>
      </c>
      <c r="BB772" s="303">
        <f t="shared" si="422"/>
        <v>28</v>
      </c>
      <c r="BC772" s="303">
        <f t="shared" si="423"/>
        <v>98</v>
      </c>
      <c r="BD772" s="303">
        <f t="shared" si="424"/>
        <v>58</v>
      </c>
      <c r="BE772" s="303">
        <f t="shared" si="425"/>
        <v>27</v>
      </c>
      <c r="BF772" s="303">
        <f t="shared" si="426"/>
        <v>35</v>
      </c>
      <c r="BG772" s="303">
        <f t="shared" si="427"/>
        <v>41</v>
      </c>
      <c r="BH772" s="303"/>
      <c r="BI772" s="303">
        <f t="shared" si="428"/>
        <v>48</v>
      </c>
      <c r="BJ772" s="303">
        <f t="shared" si="429"/>
        <v>38</v>
      </c>
      <c r="BK772" s="303">
        <f t="shared" si="430"/>
        <v>136</v>
      </c>
      <c r="BL772" s="303">
        <f t="shared" si="431"/>
        <v>33</v>
      </c>
      <c r="BM772" s="303">
        <f t="shared" si="432"/>
        <v>34</v>
      </c>
      <c r="BN772" s="303">
        <f t="shared" si="433"/>
        <v>23</v>
      </c>
      <c r="CB772" s="307"/>
      <c r="CC772" s="307"/>
      <c r="CD772" s="307"/>
      <c r="CE772" s="307"/>
      <c r="CF772" s="307"/>
      <c r="CG772" s="307"/>
      <c r="CH772" s="307"/>
      <c r="CI772" s="307"/>
      <c r="CJ772" s="307"/>
      <c r="CK772" s="307"/>
      <c r="CL772" s="307"/>
      <c r="CM772" s="307"/>
      <c r="CN772" s="307"/>
      <c r="CO772" s="307"/>
      <c r="CP772" s="307"/>
      <c r="CQ772" s="307"/>
      <c r="CR772" s="307"/>
      <c r="CS772" s="307"/>
      <c r="CT772" s="307"/>
      <c r="CU772" s="307"/>
      <c r="CV772" s="307"/>
      <c r="CW772" s="307"/>
      <c r="CX772" s="307"/>
      <c r="CY772" s="307"/>
      <c r="CZ772" s="307"/>
      <c r="DA772" s="307"/>
      <c r="DB772" s="307"/>
      <c r="DC772" s="307"/>
      <c r="DD772" s="307"/>
      <c r="DE772" s="307"/>
      <c r="DF772" s="307"/>
      <c r="DG772" s="307"/>
      <c r="DH772" s="307"/>
      <c r="DI772" s="390"/>
      <c r="DJ772" s="390"/>
      <c r="DK772" s="307"/>
      <c r="DL772" s="307"/>
      <c r="DM772" s="307"/>
      <c r="DN772" s="307"/>
      <c r="DO772" s="307"/>
      <c r="DP772" s="307"/>
      <c r="DQ772" s="307"/>
      <c r="DR772" s="307"/>
      <c r="DS772" s="307"/>
      <c r="DT772" s="307"/>
      <c r="DU772" s="307"/>
      <c r="DV772" s="307"/>
      <c r="DW772" s="307"/>
      <c r="DX772" s="307"/>
      <c r="DY772" s="307"/>
      <c r="DZ772" s="307"/>
      <c r="EA772" s="307"/>
      <c r="EB772" s="307"/>
      <c r="EC772" s="307"/>
      <c r="ED772" s="307"/>
      <c r="EE772" s="307"/>
      <c r="EF772" s="307"/>
      <c r="EG772" s="307"/>
      <c r="EH772" s="307"/>
      <c r="EI772" s="307"/>
      <c r="EJ772" s="307"/>
      <c r="EK772" s="307"/>
      <c r="EL772" s="307"/>
      <c r="EM772" s="307"/>
      <c r="EN772" s="307"/>
      <c r="EO772" s="307"/>
      <c r="EP772" s="307"/>
      <c r="EQ772" s="307"/>
      <c r="ER772" s="307"/>
      <c r="ES772" s="307"/>
      <c r="ET772" s="307"/>
      <c r="EU772" s="390"/>
      <c r="EV772" s="390"/>
      <c r="EW772" s="307"/>
      <c r="EX772" s="307"/>
      <c r="EY772" s="307"/>
      <c r="EZ772" s="307"/>
      <c r="FA772" s="307"/>
      <c r="FB772" s="307"/>
      <c r="FC772" s="307"/>
      <c r="FD772" s="307"/>
      <c r="FE772" s="307"/>
      <c r="FF772" s="307"/>
      <c r="FG772" s="307"/>
      <c r="FH772" s="307"/>
      <c r="FI772" s="307"/>
      <c r="FJ772" s="307"/>
      <c r="FK772" s="307"/>
      <c r="FL772" s="307"/>
      <c r="FM772" s="307"/>
      <c r="FN772" s="307"/>
      <c r="FO772" s="307"/>
      <c r="FP772" s="307"/>
      <c r="FQ772" s="307"/>
      <c r="FR772" s="307"/>
      <c r="FS772" s="307"/>
      <c r="FT772" s="307"/>
      <c r="FU772" s="307"/>
      <c r="FV772" s="307"/>
      <c r="FW772" s="307"/>
      <c r="FX772" s="307"/>
      <c r="FY772" s="307"/>
      <c r="FZ772" s="307"/>
      <c r="GA772" s="307"/>
      <c r="GB772" s="307"/>
      <c r="GC772" s="307"/>
      <c r="GD772" s="307"/>
      <c r="GE772" s="307"/>
      <c r="GF772" s="307"/>
      <c r="GG772" s="307"/>
      <c r="GH772" s="307"/>
      <c r="GI772" s="307"/>
      <c r="GJ772" s="307"/>
      <c r="GK772" s="307"/>
      <c r="GL772" s="307"/>
      <c r="GM772" s="307"/>
      <c r="GN772" s="307"/>
      <c r="GO772" s="307"/>
      <c r="GP772" s="307"/>
      <c r="GQ772" s="307"/>
      <c r="GR772" s="307"/>
      <c r="GS772" s="307"/>
      <c r="GT772" s="307"/>
      <c r="GU772" s="307"/>
      <c r="GV772" s="307"/>
      <c r="GW772" s="307"/>
      <c r="GX772" s="307"/>
      <c r="GY772" s="307"/>
      <c r="GZ772" s="307"/>
      <c r="HA772" s="307"/>
      <c r="HB772" s="307"/>
      <c r="HC772" s="307"/>
      <c r="HD772" s="307"/>
      <c r="HE772" s="307"/>
      <c r="HF772" s="307"/>
      <c r="HG772" s="307"/>
      <c r="HH772" s="307"/>
      <c r="HI772" s="307"/>
      <c r="HJ772" s="307"/>
      <c r="HK772" s="307"/>
      <c r="HL772" s="307"/>
      <c r="HM772" s="307"/>
      <c r="HN772" s="307"/>
      <c r="HO772" s="307"/>
      <c r="HP772" s="307"/>
      <c r="HQ772" s="307"/>
      <c r="HR772" s="307"/>
      <c r="HS772" s="307"/>
      <c r="HT772" s="307"/>
      <c r="HU772" s="307"/>
      <c r="HV772" s="307"/>
      <c r="HW772" s="307"/>
      <c r="HX772" s="307"/>
      <c r="HY772" s="307"/>
      <c r="HZ772" s="307"/>
      <c r="IA772" s="307"/>
      <c r="IB772" s="307"/>
      <c r="IC772" s="307"/>
      <c r="ID772" s="307"/>
      <c r="IE772" s="307"/>
      <c r="IF772" s="307"/>
      <c r="IG772" s="307"/>
      <c r="IH772" s="307"/>
      <c r="II772" s="307"/>
      <c r="IJ772" s="307"/>
      <c r="IK772" s="307"/>
      <c r="IL772" s="307"/>
      <c r="IM772" s="307"/>
      <c r="IN772" s="307"/>
      <c r="IO772" s="307"/>
      <c r="IP772" s="307"/>
      <c r="IQ772" s="307"/>
      <c r="IR772" s="307"/>
      <c r="IS772" s="307"/>
      <c r="IT772" s="307"/>
      <c r="IU772" s="307"/>
      <c r="IV772" s="307"/>
      <c r="IW772" s="307"/>
      <c r="IX772" s="307"/>
      <c r="IY772" s="307"/>
      <c r="IZ772" s="307"/>
      <c r="JA772" s="307"/>
      <c r="JB772" s="307"/>
      <c r="JC772" s="307"/>
      <c r="JD772" s="307"/>
      <c r="JE772" s="307"/>
      <c r="JF772" s="307"/>
      <c r="JG772" s="307"/>
      <c r="JH772" s="307"/>
      <c r="JI772" s="307"/>
      <c r="JJ772" s="307"/>
      <c r="JK772" s="307"/>
      <c r="JL772" s="307"/>
      <c r="JM772" s="307"/>
      <c r="JN772" s="307"/>
      <c r="JO772" s="307"/>
      <c r="JP772" s="307"/>
      <c r="JQ772" s="307"/>
      <c r="JR772" s="307"/>
      <c r="JS772" s="307"/>
      <c r="JT772" s="307"/>
      <c r="JU772" s="307"/>
      <c r="JV772" s="307"/>
      <c r="JW772" s="307"/>
      <c r="JX772" s="307"/>
      <c r="JY772" s="307"/>
      <c r="JZ772" s="307"/>
      <c r="KA772" s="307"/>
      <c r="KB772" s="307"/>
      <c r="KC772" s="307"/>
      <c r="KD772" s="307"/>
      <c r="KE772" s="307"/>
      <c r="KF772" s="307"/>
      <c r="KG772" s="307"/>
      <c r="KH772" s="307"/>
      <c r="KI772" s="307"/>
      <c r="KJ772" s="307"/>
      <c r="KK772" s="307"/>
      <c r="KL772" s="307"/>
      <c r="KM772" s="307"/>
      <c r="KN772" s="307"/>
      <c r="KO772" s="307"/>
      <c r="KP772" s="307"/>
      <c r="KQ772" s="307"/>
      <c r="KR772" s="307"/>
      <c r="KS772" s="307"/>
      <c r="KT772" s="307"/>
    </row>
    <row r="773" spans="14:306" s="56" customFormat="1" ht="15" customHeight="1">
      <c r="N773" s="303"/>
      <c r="W773" s="303"/>
      <c r="X773" s="303"/>
      <c r="Y773" s="303"/>
      <c r="Z773" s="303"/>
      <c r="AA773" s="303"/>
      <c r="AB773" s="303"/>
      <c r="AC773" s="303"/>
      <c r="AD773" s="303"/>
      <c r="AE773" s="303"/>
      <c r="AG773" s="354">
        <v>19</v>
      </c>
      <c r="AH773" s="354"/>
      <c r="AI773" s="405">
        <v>68</v>
      </c>
      <c r="AJ773" s="405" t="s">
        <v>339</v>
      </c>
      <c r="AK773" s="405" t="s">
        <v>133</v>
      </c>
      <c r="AL773" s="405">
        <v>28</v>
      </c>
      <c r="AM773" s="405" t="s">
        <v>982</v>
      </c>
      <c r="AN773" s="405" t="s">
        <v>151</v>
      </c>
      <c r="AO773" s="405" t="s">
        <v>125</v>
      </c>
      <c r="AP773" s="405">
        <v>35</v>
      </c>
      <c r="AQ773" s="429" t="s">
        <v>147</v>
      </c>
      <c r="AR773" s="429" t="s">
        <v>983</v>
      </c>
      <c r="AS773" s="359">
        <v>38</v>
      </c>
      <c r="AT773" s="359">
        <v>136</v>
      </c>
      <c r="AU773" s="359"/>
      <c r="AV773" s="359">
        <v>33</v>
      </c>
      <c r="AW773" s="359">
        <v>34</v>
      </c>
      <c r="AX773" s="411" t="s">
        <v>140</v>
      </c>
      <c r="AY773" s="303">
        <v>69</v>
      </c>
      <c r="AZ773" s="303">
        <f>IF(AJ773="-",AJ773,IF(ISNUMBER(AJ773),AJ773,MID(AJ773,(FIND("-",AJ773)+1),3)+1))</f>
        <v>45</v>
      </c>
      <c r="BA773" s="303">
        <f>IF(AK773="-",AK773,IF(ISNUMBER(AK773),AK773,MID(AK773,(FIND("-",AK773)+1),3)+1))</f>
        <v>33</v>
      </c>
      <c r="BB773" s="303">
        <v>29</v>
      </c>
      <c r="BC773" s="303">
        <f>IF(AM773="-",AM773,IF(ISNUMBER(AM773),AM773,MID(AM773,(FIND("-",AM773)+1),3)+1))</f>
        <v>120</v>
      </c>
      <c r="BD773" s="303">
        <f>IF(AN773="-",AN773,IF(ISNUMBER(AN773),AN773,MID(AN773,(FIND("-",AN773)+1),3)+1))</f>
        <v>69</v>
      </c>
      <c r="BE773" s="303">
        <f>IF(AO773="-",AO773,IF(ISNUMBER(AO773),AO773,MID(AO773,(FIND("-",AO773)+1),3)+1))</f>
        <v>31</v>
      </c>
      <c r="BF773" s="303">
        <v>36</v>
      </c>
      <c r="BG773" s="303">
        <f>IF(AQ773="-",AQ773,IF(ISNUMBER(AQ773),AQ773,MID(AQ773,(FIND("-",AQ773)+1),3)+1))</f>
        <v>43</v>
      </c>
      <c r="BH773" s="303"/>
      <c r="BI773" s="303">
        <f>IF(AR773="-",AR773,IF(ISNUMBER(AR773),AR773,MID(AR773,(FIND("-",AR773)+1),3)+1))</f>
        <v>61</v>
      </c>
      <c r="BJ773" s="303">
        <v>39</v>
      </c>
      <c r="BK773" s="303">
        <v>137</v>
      </c>
      <c r="BL773" s="303">
        <v>34</v>
      </c>
      <c r="BM773" s="303">
        <v>35</v>
      </c>
      <c r="BN773" s="303">
        <f>IF(AX773="-",AX773,IF(ISNUMBER(AX773),AX773,MID(AX773,(FIND("-",AX773)+1),3)+1))</f>
        <v>25</v>
      </c>
      <c r="CB773" s="307"/>
      <c r="CC773" s="307"/>
      <c r="CD773" s="307"/>
      <c r="CE773" s="307"/>
      <c r="CF773" s="307"/>
      <c r="CG773" s="307"/>
      <c r="CH773" s="307"/>
      <c r="CI773" s="307"/>
      <c r="CJ773" s="307"/>
      <c r="CK773" s="307"/>
      <c r="CL773" s="307"/>
      <c r="CM773" s="307"/>
      <c r="CN773" s="307"/>
      <c r="CO773" s="307"/>
      <c r="CP773" s="307"/>
      <c r="CQ773" s="307"/>
      <c r="CR773" s="307"/>
      <c r="CS773" s="307"/>
      <c r="CT773" s="307"/>
      <c r="CU773" s="307"/>
      <c r="CV773" s="307"/>
      <c r="CW773" s="307"/>
      <c r="CX773" s="307"/>
      <c r="CY773" s="307"/>
      <c r="CZ773" s="307"/>
      <c r="DA773" s="307"/>
      <c r="DB773" s="307"/>
      <c r="DC773" s="307"/>
      <c r="DD773" s="307"/>
      <c r="DE773" s="307"/>
      <c r="DF773" s="307"/>
      <c r="DG773" s="307"/>
      <c r="DH773" s="307"/>
      <c r="DI773" s="390"/>
      <c r="DJ773" s="390"/>
      <c r="DK773" s="307"/>
      <c r="DL773" s="307"/>
      <c r="DM773" s="307"/>
      <c r="DN773" s="307"/>
      <c r="DO773" s="307"/>
      <c r="DP773" s="307"/>
      <c r="DQ773" s="307"/>
      <c r="DR773" s="307"/>
      <c r="DS773" s="307"/>
      <c r="DT773" s="307"/>
      <c r="DU773" s="307"/>
      <c r="DV773" s="307"/>
      <c r="DW773" s="307"/>
      <c r="DX773" s="307"/>
      <c r="DY773" s="307"/>
      <c r="DZ773" s="307"/>
      <c r="EA773" s="307"/>
      <c r="EB773" s="307"/>
      <c r="EC773" s="307"/>
      <c r="ED773" s="307"/>
      <c r="EE773" s="307"/>
      <c r="EF773" s="307"/>
      <c r="EG773" s="307"/>
      <c r="EH773" s="307"/>
      <c r="EI773" s="307"/>
      <c r="EJ773" s="307"/>
      <c r="EK773" s="307"/>
      <c r="EL773" s="307"/>
      <c r="EM773" s="307"/>
      <c r="EN773" s="307"/>
      <c r="EO773" s="307"/>
      <c r="EP773" s="307"/>
      <c r="EQ773" s="307"/>
      <c r="ER773" s="307"/>
      <c r="ES773" s="307"/>
      <c r="ET773" s="307"/>
      <c r="EU773" s="390"/>
      <c r="EV773" s="390"/>
      <c r="EW773" s="307"/>
      <c r="EX773" s="307"/>
      <c r="EY773" s="307"/>
      <c r="EZ773" s="307"/>
      <c r="FA773" s="307"/>
      <c r="FB773" s="307"/>
      <c r="FC773" s="307"/>
      <c r="FD773" s="307"/>
      <c r="FE773" s="307"/>
      <c r="FF773" s="307"/>
      <c r="FG773" s="307"/>
      <c r="FH773" s="307"/>
      <c r="FI773" s="307"/>
      <c r="FJ773" s="307"/>
      <c r="FK773" s="307"/>
      <c r="FL773" s="307"/>
      <c r="FM773" s="307"/>
      <c r="FN773" s="307"/>
      <c r="FO773" s="307"/>
      <c r="FP773" s="307"/>
      <c r="FQ773" s="307"/>
      <c r="FR773" s="307"/>
      <c r="FS773" s="307"/>
      <c r="FT773" s="307"/>
      <c r="FU773" s="307"/>
      <c r="FV773" s="307"/>
      <c r="FW773" s="307"/>
      <c r="FX773" s="307"/>
      <c r="FY773" s="307"/>
      <c r="FZ773" s="307"/>
      <c r="GA773" s="307"/>
      <c r="GB773" s="307"/>
      <c r="GC773" s="307"/>
      <c r="GD773" s="307"/>
      <c r="GE773" s="307"/>
      <c r="GF773" s="307"/>
      <c r="GG773" s="307"/>
      <c r="GH773" s="307"/>
      <c r="GI773" s="307"/>
      <c r="GJ773" s="307"/>
      <c r="GK773" s="307"/>
      <c r="GL773" s="307"/>
      <c r="GM773" s="307"/>
      <c r="GN773" s="307"/>
      <c r="GO773" s="307"/>
      <c r="GP773" s="307"/>
      <c r="GQ773" s="307"/>
      <c r="GR773" s="307"/>
      <c r="GS773" s="307"/>
      <c r="GT773" s="307"/>
      <c r="GU773" s="307"/>
      <c r="GV773" s="307"/>
      <c r="GW773" s="307"/>
      <c r="GX773" s="307"/>
      <c r="GY773" s="307"/>
      <c r="GZ773" s="307"/>
      <c r="HA773" s="307"/>
      <c r="HB773" s="307"/>
      <c r="HC773" s="307"/>
      <c r="HD773" s="307"/>
      <c r="HE773" s="307"/>
      <c r="HF773" s="307"/>
      <c r="HG773" s="307"/>
      <c r="HH773" s="307"/>
      <c r="HI773" s="307"/>
      <c r="HJ773" s="307"/>
      <c r="HK773" s="307"/>
      <c r="HL773" s="307"/>
      <c r="HM773" s="307"/>
      <c r="HN773" s="307"/>
      <c r="HO773" s="307"/>
      <c r="HP773" s="307"/>
      <c r="HQ773" s="307"/>
      <c r="HR773" s="307"/>
      <c r="HS773" s="307"/>
      <c r="HT773" s="307"/>
      <c r="HU773" s="307"/>
      <c r="HV773" s="307"/>
      <c r="HW773" s="307"/>
      <c r="HX773" s="307"/>
      <c r="HY773" s="307"/>
      <c r="HZ773" s="307"/>
      <c r="IA773" s="307"/>
      <c r="IB773" s="307"/>
      <c r="IC773" s="307"/>
      <c r="ID773" s="307"/>
      <c r="IE773" s="307"/>
      <c r="IF773" s="307"/>
      <c r="IG773" s="307"/>
      <c r="IH773" s="307"/>
      <c r="II773" s="307"/>
      <c r="IJ773" s="307"/>
      <c r="IK773" s="307"/>
      <c r="IL773" s="307"/>
      <c r="IM773" s="307"/>
      <c r="IN773" s="307"/>
      <c r="IO773" s="307"/>
      <c r="IP773" s="307"/>
      <c r="IQ773" s="307"/>
      <c r="IR773" s="307"/>
      <c r="IS773" s="307"/>
      <c r="IT773" s="307"/>
      <c r="IU773" s="307"/>
      <c r="IV773" s="307"/>
      <c r="IW773" s="307"/>
      <c r="IX773" s="307"/>
      <c r="IY773" s="307"/>
      <c r="IZ773" s="307"/>
      <c r="JA773" s="307"/>
      <c r="JB773" s="307"/>
      <c r="JC773" s="307"/>
      <c r="JD773" s="307"/>
      <c r="JE773" s="307"/>
      <c r="JF773" s="307"/>
      <c r="JG773" s="307"/>
      <c r="JH773" s="307"/>
      <c r="JI773" s="307"/>
      <c r="JJ773" s="307"/>
      <c r="JK773" s="307"/>
      <c r="JL773" s="307"/>
      <c r="JM773" s="307"/>
      <c r="JN773" s="307"/>
      <c r="JO773" s="307"/>
      <c r="JP773" s="307"/>
      <c r="JQ773" s="307"/>
      <c r="JR773" s="307"/>
      <c r="JS773" s="307"/>
      <c r="JT773" s="307"/>
      <c r="JU773" s="307"/>
      <c r="JV773" s="307"/>
      <c r="JW773" s="307"/>
      <c r="JX773" s="307"/>
      <c r="JY773" s="307"/>
      <c r="JZ773" s="307"/>
      <c r="KA773" s="307"/>
      <c r="KB773" s="307"/>
      <c r="KC773" s="307"/>
      <c r="KD773" s="307"/>
      <c r="KE773" s="307"/>
      <c r="KF773" s="307"/>
      <c r="KG773" s="307"/>
      <c r="KH773" s="307"/>
      <c r="KI773" s="307"/>
      <c r="KJ773" s="307"/>
      <c r="KK773" s="307"/>
      <c r="KL773" s="307"/>
      <c r="KM773" s="307"/>
      <c r="KN773" s="307"/>
      <c r="KO773" s="307"/>
      <c r="KP773" s="307"/>
      <c r="KQ773" s="307"/>
      <c r="KR773" s="307"/>
      <c r="KS773" s="307"/>
      <c r="KT773" s="307"/>
    </row>
    <row r="774" spans="14:306" s="56" customFormat="1" ht="15" customHeight="1">
      <c r="N774" s="303"/>
      <c r="W774" s="303"/>
      <c r="X774" s="303"/>
      <c r="Y774" s="303"/>
      <c r="Z774" s="303"/>
      <c r="AA774" s="303"/>
      <c r="AB774" s="303"/>
      <c r="AC774" s="303"/>
      <c r="AD774" s="303"/>
      <c r="AE774" s="303"/>
      <c r="AG774" s="407"/>
      <c r="AH774" s="407"/>
      <c r="AI774" s="362"/>
      <c r="AJ774" s="362"/>
      <c r="AK774" s="362"/>
      <c r="AL774" s="362"/>
      <c r="AM774" s="362"/>
      <c r="AN774" s="362"/>
      <c r="AO774" s="362"/>
      <c r="AP774" s="362"/>
      <c r="AQ774" s="362"/>
      <c r="AR774" s="362"/>
      <c r="AS774" s="362"/>
      <c r="AT774" s="362"/>
      <c r="AU774" s="362"/>
      <c r="AV774" s="362"/>
      <c r="AW774" s="362"/>
      <c r="AX774" s="362"/>
      <c r="AY774" s="303"/>
      <c r="AZ774" s="303"/>
      <c r="BA774" s="303"/>
      <c r="BB774" s="303"/>
      <c r="BC774" s="303"/>
      <c r="BD774" s="303"/>
      <c r="BE774" s="303"/>
      <c r="BF774" s="303"/>
      <c r="BG774" s="303"/>
      <c r="BH774" s="303"/>
      <c r="BI774" s="303"/>
      <c r="BJ774" s="303"/>
      <c r="BK774" s="303"/>
      <c r="BL774" s="303"/>
      <c r="BM774" s="303"/>
      <c r="BN774" s="303"/>
      <c r="CB774" s="307"/>
      <c r="CC774" s="307"/>
      <c r="CD774" s="307"/>
      <c r="CE774" s="307"/>
      <c r="CF774" s="307"/>
      <c r="CG774" s="307"/>
      <c r="CH774" s="307"/>
      <c r="CI774" s="307"/>
      <c r="CJ774" s="307"/>
      <c r="CK774" s="307"/>
      <c r="CL774" s="307"/>
      <c r="CM774" s="307"/>
      <c r="CN774" s="307"/>
      <c r="CO774" s="307"/>
      <c r="CP774" s="307"/>
      <c r="CQ774" s="307"/>
      <c r="CR774" s="307"/>
      <c r="CS774" s="307"/>
      <c r="CT774" s="307"/>
      <c r="CU774" s="307"/>
      <c r="CV774" s="307"/>
      <c r="CW774" s="307"/>
      <c r="CX774" s="307"/>
      <c r="CY774" s="307"/>
      <c r="CZ774" s="307"/>
      <c r="DA774" s="307"/>
      <c r="DB774" s="307"/>
      <c r="DC774" s="307"/>
      <c r="DD774" s="307"/>
      <c r="DE774" s="307"/>
      <c r="DF774" s="307"/>
      <c r="DG774" s="307"/>
      <c r="DH774" s="307"/>
      <c r="DI774" s="390"/>
      <c r="DJ774" s="390"/>
      <c r="DK774" s="307"/>
      <c r="DL774" s="307"/>
      <c r="DM774" s="307"/>
      <c r="DN774" s="307"/>
      <c r="DO774" s="307"/>
      <c r="DP774" s="307"/>
      <c r="DQ774" s="307"/>
      <c r="DR774" s="307"/>
      <c r="DS774" s="307"/>
      <c r="DT774" s="307"/>
      <c r="DU774" s="307"/>
      <c r="DV774" s="307"/>
      <c r="DW774" s="307"/>
      <c r="DX774" s="307"/>
      <c r="DY774" s="307"/>
      <c r="DZ774" s="307"/>
      <c r="EA774" s="307"/>
      <c r="EB774" s="307"/>
      <c r="EC774" s="307"/>
      <c r="ED774" s="307"/>
      <c r="EE774" s="307"/>
      <c r="EF774" s="307"/>
      <c r="EG774" s="307"/>
      <c r="EH774" s="307"/>
      <c r="EI774" s="307"/>
      <c r="EJ774" s="307"/>
      <c r="EK774" s="307"/>
      <c r="EL774" s="307"/>
      <c r="EM774" s="307"/>
      <c r="EN774" s="307"/>
      <c r="EO774" s="307"/>
      <c r="EP774" s="307"/>
      <c r="EQ774" s="307"/>
      <c r="ER774" s="307"/>
      <c r="ES774" s="307"/>
      <c r="ET774" s="307"/>
      <c r="EU774" s="390"/>
      <c r="EV774" s="390"/>
      <c r="EW774" s="307"/>
      <c r="EX774" s="307"/>
      <c r="EY774" s="307"/>
      <c r="EZ774" s="307"/>
      <c r="FA774" s="307"/>
      <c r="FB774" s="307"/>
      <c r="FC774" s="307"/>
      <c r="FD774" s="307"/>
      <c r="FE774" s="307"/>
      <c r="FF774" s="307"/>
      <c r="FG774" s="307"/>
      <c r="FH774" s="307"/>
      <c r="FI774" s="307"/>
      <c r="FJ774" s="307"/>
      <c r="FK774" s="307"/>
      <c r="FL774" s="307"/>
      <c r="FM774" s="307"/>
      <c r="FN774" s="307"/>
      <c r="FO774" s="307"/>
      <c r="FP774" s="307"/>
      <c r="FQ774" s="307"/>
      <c r="FR774" s="307"/>
      <c r="FS774" s="307"/>
      <c r="FT774" s="307"/>
      <c r="FU774" s="307"/>
      <c r="FV774" s="307"/>
      <c r="FW774" s="307"/>
      <c r="FX774" s="307"/>
      <c r="FY774" s="307"/>
      <c r="FZ774" s="307"/>
      <c r="GA774" s="307"/>
      <c r="GB774" s="307"/>
      <c r="GC774" s="307"/>
      <c r="GD774" s="307"/>
      <c r="GE774" s="307"/>
      <c r="GF774" s="307"/>
      <c r="GG774" s="307"/>
      <c r="GH774" s="307"/>
      <c r="GI774" s="307"/>
      <c r="GJ774" s="307"/>
      <c r="GK774" s="307"/>
      <c r="GL774" s="307"/>
      <c r="GM774" s="307"/>
      <c r="GN774" s="307"/>
      <c r="GO774" s="307"/>
      <c r="GP774" s="307"/>
      <c r="GQ774" s="307"/>
      <c r="GR774" s="307"/>
      <c r="GS774" s="307"/>
      <c r="GT774" s="307"/>
      <c r="GU774" s="307"/>
      <c r="GV774" s="307"/>
      <c r="GW774" s="307"/>
      <c r="GX774" s="307"/>
      <c r="GY774" s="307"/>
      <c r="GZ774" s="307"/>
      <c r="HA774" s="307"/>
      <c r="HB774" s="307"/>
      <c r="HC774" s="307"/>
      <c r="HD774" s="307"/>
      <c r="HE774" s="307"/>
      <c r="HF774" s="307"/>
      <c r="HG774" s="307"/>
      <c r="HH774" s="307"/>
      <c r="HI774" s="307"/>
      <c r="HJ774" s="307"/>
      <c r="HK774" s="307"/>
      <c r="HL774" s="307"/>
      <c r="HM774" s="307"/>
      <c r="HN774" s="307"/>
      <c r="HO774" s="307"/>
      <c r="HP774" s="307"/>
      <c r="HQ774" s="307"/>
      <c r="HR774" s="307"/>
      <c r="HS774" s="307"/>
      <c r="HT774" s="307"/>
      <c r="HU774" s="307"/>
      <c r="HV774" s="307"/>
      <c r="HW774" s="307"/>
      <c r="HX774" s="307"/>
      <c r="HY774" s="307"/>
      <c r="HZ774" s="307"/>
      <c r="IA774" s="307"/>
      <c r="IB774" s="307"/>
      <c r="IC774" s="307"/>
      <c r="ID774" s="307"/>
      <c r="IE774" s="307"/>
      <c r="IF774" s="307"/>
      <c r="IG774" s="307"/>
      <c r="IH774" s="307"/>
      <c r="II774" s="307"/>
      <c r="IJ774" s="307"/>
      <c r="IK774" s="307"/>
      <c r="IL774" s="307"/>
      <c r="IM774" s="307"/>
      <c r="IN774" s="307"/>
      <c r="IO774" s="307"/>
      <c r="IP774" s="307"/>
      <c r="IQ774" s="307"/>
      <c r="IR774" s="307"/>
      <c r="IS774" s="307"/>
      <c r="IT774" s="307"/>
      <c r="IU774" s="307"/>
      <c r="IV774" s="307"/>
      <c r="IW774" s="307"/>
      <c r="IX774" s="307"/>
      <c r="IY774" s="307"/>
      <c r="IZ774" s="307"/>
      <c r="JA774" s="307"/>
      <c r="JB774" s="307"/>
      <c r="JC774" s="307"/>
      <c r="JD774" s="307"/>
      <c r="JE774" s="307"/>
      <c r="JF774" s="307"/>
      <c r="JG774" s="307"/>
      <c r="JH774" s="307"/>
      <c r="JI774" s="307"/>
      <c r="JJ774" s="307"/>
      <c r="JK774" s="307"/>
      <c r="JL774" s="307"/>
      <c r="JM774" s="307"/>
      <c r="JN774" s="307"/>
      <c r="JO774" s="307"/>
      <c r="JP774" s="307"/>
      <c r="JQ774" s="307"/>
      <c r="JR774" s="307"/>
      <c r="JS774" s="307"/>
      <c r="JT774" s="307"/>
      <c r="JU774" s="307"/>
      <c r="JV774" s="307"/>
      <c r="JW774" s="307"/>
      <c r="JX774" s="307"/>
      <c r="JY774" s="307"/>
      <c r="JZ774" s="307"/>
      <c r="KA774" s="307"/>
      <c r="KB774" s="307"/>
      <c r="KC774" s="307"/>
      <c r="KD774" s="307"/>
      <c r="KE774" s="307"/>
      <c r="KF774" s="307"/>
      <c r="KG774" s="307"/>
      <c r="KH774" s="307"/>
      <c r="KI774" s="307"/>
      <c r="KJ774" s="307"/>
      <c r="KK774" s="307"/>
      <c r="KL774" s="307"/>
      <c r="KM774" s="307"/>
      <c r="KN774" s="307"/>
      <c r="KO774" s="307"/>
      <c r="KP774" s="307"/>
      <c r="KQ774" s="307"/>
      <c r="KR774" s="307"/>
      <c r="KS774" s="307"/>
      <c r="KT774" s="307"/>
    </row>
    <row r="775" spans="14:306" s="56" customFormat="1" ht="15" customHeight="1">
      <c r="N775" s="303"/>
      <c r="W775" s="303"/>
      <c r="X775" s="303"/>
      <c r="Y775" s="303"/>
      <c r="Z775" s="303"/>
      <c r="AA775" s="303"/>
      <c r="AB775" s="303"/>
      <c r="AC775" s="303"/>
      <c r="AD775" s="303"/>
      <c r="AE775" s="303"/>
      <c r="AG775" s="303"/>
      <c r="AH775" s="303"/>
      <c r="AI775" s="362"/>
      <c r="AJ775" s="362"/>
      <c r="AK775" s="362"/>
      <c r="AL775" s="362"/>
      <c r="AM775" s="362"/>
      <c r="AN775" s="362"/>
      <c r="AO775" s="362"/>
      <c r="AP775" s="362"/>
      <c r="AQ775" s="362"/>
      <c r="AR775" s="362"/>
      <c r="AS775" s="362"/>
      <c r="AT775" s="362"/>
      <c r="AU775" s="362"/>
      <c r="AV775" s="362"/>
      <c r="AW775" s="362"/>
      <c r="AX775" s="362"/>
      <c r="AY775" s="303"/>
      <c r="AZ775" s="303"/>
      <c r="BA775" s="303"/>
      <c r="BB775" s="303"/>
      <c r="BC775" s="303"/>
      <c r="BD775" s="303"/>
      <c r="BE775" s="303"/>
      <c r="BF775" s="303"/>
      <c r="BG775" s="303"/>
      <c r="BH775" s="303"/>
      <c r="BI775" s="303"/>
      <c r="BJ775" s="303"/>
      <c r="BK775" s="303"/>
      <c r="BL775" s="303"/>
      <c r="BM775" s="303"/>
      <c r="BN775" s="303"/>
      <c r="CB775" s="307"/>
      <c r="CC775" s="307"/>
      <c r="CD775" s="307"/>
      <c r="CE775" s="307"/>
      <c r="CF775" s="307"/>
      <c r="CG775" s="307"/>
      <c r="CH775" s="307"/>
      <c r="CI775" s="307"/>
      <c r="CJ775" s="307"/>
      <c r="CK775" s="307"/>
      <c r="CL775" s="307"/>
      <c r="CM775" s="307"/>
      <c r="CN775" s="307"/>
      <c r="CO775" s="307"/>
      <c r="CP775" s="307"/>
      <c r="CQ775" s="307"/>
      <c r="CR775" s="307"/>
      <c r="CS775" s="307"/>
      <c r="CT775" s="307"/>
      <c r="CU775" s="307"/>
      <c r="CV775" s="307"/>
      <c r="CW775" s="307"/>
      <c r="CX775" s="307"/>
      <c r="CY775" s="307"/>
      <c r="CZ775" s="307"/>
      <c r="DA775" s="307"/>
      <c r="DB775" s="307"/>
      <c r="DC775" s="307"/>
      <c r="DD775" s="307"/>
      <c r="DE775" s="307"/>
      <c r="DF775" s="307"/>
      <c r="DG775" s="307"/>
      <c r="DH775" s="307"/>
      <c r="DI775" s="390"/>
      <c r="DJ775" s="390"/>
      <c r="DK775" s="307"/>
      <c r="DL775" s="307"/>
      <c r="DM775" s="307"/>
      <c r="DN775" s="307"/>
      <c r="DO775" s="307"/>
      <c r="DP775" s="307"/>
      <c r="DQ775" s="307"/>
      <c r="DR775" s="307"/>
      <c r="DS775" s="307"/>
      <c r="DT775" s="307"/>
      <c r="DU775" s="307"/>
      <c r="DV775" s="307"/>
      <c r="DW775" s="307"/>
      <c r="DX775" s="307"/>
      <c r="DY775" s="307"/>
      <c r="DZ775" s="307"/>
      <c r="EA775" s="307"/>
      <c r="EB775" s="307"/>
      <c r="EC775" s="307"/>
      <c r="ED775" s="307"/>
      <c r="EE775" s="307"/>
      <c r="EF775" s="307"/>
      <c r="EG775" s="307"/>
      <c r="EH775" s="307"/>
      <c r="EI775" s="307"/>
      <c r="EJ775" s="307"/>
      <c r="EK775" s="307"/>
      <c r="EL775" s="307"/>
      <c r="EM775" s="307"/>
      <c r="EN775" s="307"/>
      <c r="EO775" s="307"/>
      <c r="EP775" s="307"/>
      <c r="EQ775" s="307"/>
      <c r="ER775" s="307"/>
      <c r="ES775" s="307"/>
      <c r="ET775" s="307"/>
      <c r="EU775" s="390"/>
      <c r="EV775" s="390"/>
      <c r="EW775" s="307"/>
      <c r="EX775" s="307"/>
      <c r="EY775" s="307"/>
      <c r="EZ775" s="307"/>
      <c r="FA775" s="307"/>
      <c r="FB775" s="307"/>
      <c r="FC775" s="307"/>
      <c r="FD775" s="307"/>
      <c r="FE775" s="307"/>
      <c r="FF775" s="307"/>
      <c r="FG775" s="307"/>
      <c r="FH775" s="307"/>
      <c r="FI775" s="307"/>
      <c r="FJ775" s="307"/>
      <c r="FK775" s="307"/>
      <c r="FL775" s="307"/>
      <c r="FM775" s="307"/>
      <c r="FN775" s="307"/>
      <c r="FO775" s="307"/>
      <c r="FP775" s="307"/>
      <c r="FQ775" s="307"/>
      <c r="FR775" s="307"/>
      <c r="FS775" s="307"/>
      <c r="FT775" s="307"/>
      <c r="FU775" s="307"/>
      <c r="FV775" s="307"/>
      <c r="FW775" s="307"/>
      <c r="FX775" s="307"/>
      <c r="FY775" s="307"/>
      <c r="FZ775" s="307"/>
      <c r="GA775" s="307"/>
      <c r="GB775" s="307"/>
      <c r="GC775" s="307"/>
      <c r="GD775" s="307"/>
      <c r="GE775" s="307"/>
      <c r="GF775" s="307"/>
      <c r="GG775" s="307"/>
      <c r="GH775" s="307"/>
      <c r="GI775" s="307"/>
      <c r="GJ775" s="307"/>
      <c r="GK775" s="307"/>
      <c r="GL775" s="307"/>
      <c r="GM775" s="307"/>
      <c r="GN775" s="307"/>
      <c r="GO775" s="307"/>
      <c r="GP775" s="307"/>
      <c r="GQ775" s="307"/>
      <c r="GR775" s="307"/>
      <c r="GS775" s="307"/>
      <c r="GT775" s="307"/>
      <c r="GU775" s="307"/>
      <c r="GV775" s="307"/>
      <c r="GW775" s="307"/>
      <c r="GX775" s="307"/>
      <c r="GY775" s="307"/>
      <c r="GZ775" s="307"/>
      <c r="HA775" s="307"/>
      <c r="HB775" s="307"/>
      <c r="HC775" s="307"/>
      <c r="HD775" s="307"/>
      <c r="HE775" s="307"/>
      <c r="HF775" s="307"/>
      <c r="HG775" s="307"/>
      <c r="HH775" s="307"/>
      <c r="HI775" s="307"/>
      <c r="HJ775" s="307"/>
      <c r="HK775" s="307"/>
      <c r="HL775" s="307"/>
      <c r="HM775" s="307"/>
      <c r="HN775" s="307"/>
      <c r="HO775" s="307"/>
      <c r="HP775" s="307"/>
      <c r="HQ775" s="307"/>
      <c r="HR775" s="307"/>
      <c r="HS775" s="307"/>
      <c r="HT775" s="307"/>
      <c r="HU775" s="307"/>
      <c r="HV775" s="307"/>
      <c r="HW775" s="307"/>
      <c r="HX775" s="307"/>
      <c r="HY775" s="307"/>
      <c r="HZ775" s="307"/>
      <c r="IA775" s="307"/>
      <c r="IB775" s="307"/>
      <c r="IC775" s="307"/>
      <c r="ID775" s="307"/>
      <c r="IE775" s="307"/>
      <c r="IF775" s="307"/>
      <c r="IG775" s="307"/>
      <c r="IH775" s="307"/>
      <c r="II775" s="307"/>
      <c r="IJ775" s="307"/>
      <c r="IK775" s="307"/>
      <c r="IL775" s="307"/>
      <c r="IM775" s="307"/>
      <c r="IN775" s="307"/>
      <c r="IO775" s="307"/>
      <c r="IP775" s="307"/>
      <c r="IQ775" s="307"/>
      <c r="IR775" s="307"/>
      <c r="IS775" s="307"/>
      <c r="IT775" s="307"/>
      <c r="IU775" s="307"/>
      <c r="IV775" s="307"/>
      <c r="IW775" s="307"/>
      <c r="IX775" s="307"/>
      <c r="IY775" s="307"/>
      <c r="IZ775" s="307"/>
      <c r="JA775" s="307"/>
      <c r="JB775" s="307"/>
      <c r="JC775" s="307"/>
      <c r="JD775" s="307"/>
      <c r="JE775" s="307"/>
      <c r="JF775" s="307"/>
      <c r="JG775" s="307"/>
      <c r="JH775" s="307"/>
      <c r="JI775" s="307"/>
      <c r="JJ775" s="307"/>
      <c r="JK775" s="307"/>
      <c r="JL775" s="307"/>
      <c r="JM775" s="307"/>
      <c r="JN775" s="307"/>
      <c r="JO775" s="307"/>
      <c r="JP775" s="307"/>
      <c r="JQ775" s="307"/>
      <c r="JR775" s="307"/>
      <c r="JS775" s="307"/>
      <c r="JT775" s="307"/>
      <c r="JU775" s="307"/>
      <c r="JV775" s="307"/>
      <c r="JW775" s="307"/>
      <c r="JX775" s="307"/>
      <c r="JY775" s="307"/>
      <c r="JZ775" s="307"/>
      <c r="KA775" s="307"/>
      <c r="KB775" s="307"/>
      <c r="KC775" s="307"/>
      <c r="KD775" s="307"/>
      <c r="KE775" s="307"/>
      <c r="KF775" s="307"/>
      <c r="KG775" s="307"/>
      <c r="KH775" s="307"/>
      <c r="KI775" s="307"/>
      <c r="KJ775" s="307"/>
      <c r="KK775" s="307"/>
      <c r="KL775" s="307"/>
      <c r="KM775" s="307"/>
      <c r="KN775" s="307"/>
      <c r="KO775" s="307"/>
      <c r="KP775" s="307"/>
      <c r="KQ775" s="307"/>
      <c r="KR775" s="307"/>
      <c r="KS775" s="307"/>
      <c r="KT775" s="307"/>
    </row>
    <row r="776" spans="14:306" s="56" customFormat="1" ht="15" customHeight="1">
      <c r="N776" s="303"/>
      <c r="W776" s="303"/>
      <c r="X776" s="303"/>
      <c r="Y776" s="303"/>
      <c r="Z776" s="303"/>
      <c r="AA776" s="303"/>
      <c r="AB776" s="303"/>
      <c r="AC776" s="303"/>
      <c r="AD776" s="303"/>
      <c r="AE776" s="303"/>
      <c r="AG776" s="363" t="s">
        <v>984</v>
      </c>
      <c r="AH776" s="363"/>
      <c r="AI776" s="362" t="s">
        <v>985</v>
      </c>
      <c r="AJ776" s="362"/>
      <c r="AK776" s="362"/>
      <c r="AL776" s="362"/>
      <c r="AM776" s="362"/>
      <c r="AN776" s="362"/>
      <c r="AO776" s="362"/>
      <c r="AP776" s="362"/>
      <c r="AQ776" s="362"/>
      <c r="AR776" s="362"/>
      <c r="AS776" s="362"/>
      <c r="AT776" s="362"/>
      <c r="AU776" s="362"/>
      <c r="AV776" s="362"/>
      <c r="AW776" s="362"/>
      <c r="AX776" s="362"/>
      <c r="AY776" s="303"/>
      <c r="AZ776" s="303"/>
      <c r="BA776" s="303"/>
      <c r="BB776" s="303"/>
      <c r="BC776" s="303"/>
      <c r="BD776" s="303"/>
      <c r="BE776" s="303"/>
      <c r="BF776" s="303"/>
      <c r="BG776" s="303"/>
      <c r="BH776" s="303"/>
      <c r="BI776" s="303"/>
      <c r="BJ776" s="303"/>
      <c r="BK776" s="303"/>
      <c r="BL776" s="303"/>
      <c r="BM776" s="303"/>
      <c r="BN776" s="303"/>
      <c r="CB776" s="307"/>
      <c r="CC776" s="307"/>
      <c r="CD776" s="307"/>
      <c r="CE776" s="307"/>
      <c r="CF776" s="307"/>
      <c r="CG776" s="307"/>
      <c r="CH776" s="307"/>
      <c r="CI776" s="307"/>
      <c r="CJ776" s="307"/>
      <c r="CK776" s="307"/>
      <c r="CL776" s="307"/>
      <c r="CM776" s="307"/>
      <c r="CN776" s="307"/>
      <c r="CO776" s="307"/>
      <c r="CP776" s="307"/>
      <c r="CQ776" s="307"/>
      <c r="CR776" s="307"/>
      <c r="CS776" s="307"/>
      <c r="CT776" s="307"/>
      <c r="CU776" s="307"/>
      <c r="CV776" s="307"/>
      <c r="CW776" s="307"/>
      <c r="CX776" s="307"/>
      <c r="CY776" s="307"/>
      <c r="CZ776" s="307"/>
      <c r="DA776" s="307"/>
      <c r="DB776" s="307"/>
      <c r="DC776" s="307"/>
      <c r="DD776" s="307"/>
      <c r="DE776" s="307"/>
      <c r="DF776" s="307"/>
      <c r="DG776" s="307"/>
      <c r="DH776" s="307"/>
      <c r="DI776" s="390"/>
      <c r="DJ776" s="390"/>
      <c r="DK776" s="307"/>
      <c r="DL776" s="307"/>
      <c r="DM776" s="307"/>
      <c r="DN776" s="307"/>
      <c r="DO776" s="307"/>
      <c r="DP776" s="307"/>
      <c r="DQ776" s="307"/>
      <c r="DR776" s="307"/>
      <c r="DS776" s="307"/>
      <c r="DT776" s="307"/>
      <c r="DU776" s="307"/>
      <c r="DV776" s="307"/>
      <c r="DW776" s="307"/>
      <c r="DX776" s="307"/>
      <c r="DY776" s="307"/>
      <c r="DZ776" s="307"/>
      <c r="EA776" s="307"/>
      <c r="EB776" s="307"/>
      <c r="EC776" s="307"/>
      <c r="ED776" s="307"/>
      <c r="EE776" s="307"/>
      <c r="EF776" s="307"/>
      <c r="EG776" s="307"/>
      <c r="EH776" s="307"/>
      <c r="EI776" s="307"/>
      <c r="EJ776" s="307"/>
      <c r="EK776" s="307"/>
      <c r="EL776" s="307"/>
      <c r="EM776" s="307"/>
      <c r="EN776" s="307"/>
      <c r="EO776" s="307"/>
      <c r="EP776" s="307"/>
      <c r="EQ776" s="307"/>
      <c r="ER776" s="307"/>
      <c r="ES776" s="307"/>
      <c r="ET776" s="307"/>
      <c r="EU776" s="390"/>
      <c r="EV776" s="390"/>
      <c r="EW776" s="307"/>
      <c r="EX776" s="307"/>
      <c r="EY776" s="307"/>
      <c r="EZ776" s="307"/>
      <c r="FA776" s="307"/>
      <c r="FB776" s="307"/>
      <c r="FC776" s="307"/>
      <c r="FD776" s="307"/>
      <c r="FE776" s="307"/>
      <c r="FF776" s="307"/>
      <c r="FG776" s="307"/>
      <c r="FH776" s="307"/>
      <c r="FI776" s="307"/>
      <c r="FJ776" s="307"/>
      <c r="FK776" s="307"/>
      <c r="FL776" s="307"/>
      <c r="FM776" s="307"/>
      <c r="FN776" s="307"/>
      <c r="FO776" s="307"/>
      <c r="FP776" s="307"/>
      <c r="FQ776" s="307"/>
      <c r="FR776" s="307"/>
      <c r="FS776" s="307"/>
      <c r="FT776" s="307"/>
      <c r="FU776" s="307"/>
      <c r="FV776" s="307"/>
      <c r="FW776" s="307"/>
      <c r="FX776" s="307"/>
      <c r="FY776" s="307"/>
      <c r="FZ776" s="307"/>
      <c r="GA776" s="307"/>
      <c r="GB776" s="307"/>
      <c r="GC776" s="307"/>
      <c r="GD776" s="307"/>
      <c r="GE776" s="307"/>
      <c r="GF776" s="307"/>
      <c r="GG776" s="307"/>
      <c r="GH776" s="307"/>
      <c r="GI776" s="307"/>
      <c r="GJ776" s="307"/>
      <c r="GK776" s="307"/>
      <c r="GL776" s="307"/>
      <c r="GM776" s="307"/>
      <c r="GN776" s="307"/>
      <c r="GO776" s="307"/>
      <c r="GP776" s="307"/>
      <c r="GQ776" s="307"/>
      <c r="GR776" s="307"/>
      <c r="GS776" s="307"/>
      <c r="GT776" s="307"/>
      <c r="GU776" s="307"/>
      <c r="GV776" s="307"/>
      <c r="GW776" s="307"/>
      <c r="GX776" s="307"/>
      <c r="GY776" s="307"/>
      <c r="GZ776" s="307"/>
      <c r="HA776" s="307"/>
      <c r="HB776" s="307"/>
      <c r="HC776" s="307"/>
      <c r="HD776" s="307"/>
      <c r="HE776" s="307"/>
      <c r="HF776" s="307"/>
      <c r="HG776" s="307"/>
      <c r="HH776" s="307"/>
      <c r="HI776" s="307"/>
      <c r="HJ776" s="307"/>
      <c r="HK776" s="307"/>
      <c r="HL776" s="307"/>
      <c r="HM776" s="307"/>
      <c r="HN776" s="307"/>
      <c r="HO776" s="307"/>
      <c r="HP776" s="307"/>
      <c r="HQ776" s="307"/>
      <c r="HR776" s="307"/>
      <c r="HS776" s="307"/>
      <c r="HT776" s="307"/>
      <c r="HU776" s="307"/>
      <c r="HV776" s="307"/>
      <c r="HW776" s="307"/>
      <c r="HX776" s="307"/>
      <c r="HY776" s="307"/>
      <c r="HZ776" s="307"/>
      <c r="IA776" s="307"/>
      <c r="IB776" s="307"/>
      <c r="IC776" s="307"/>
      <c r="ID776" s="307"/>
      <c r="IE776" s="307"/>
      <c r="IF776" s="307"/>
      <c r="IG776" s="307"/>
      <c r="IH776" s="307"/>
      <c r="II776" s="307"/>
      <c r="IJ776" s="307"/>
      <c r="IK776" s="307"/>
      <c r="IL776" s="307"/>
      <c r="IM776" s="307"/>
      <c r="IN776" s="307"/>
      <c r="IO776" s="307"/>
      <c r="IP776" s="307"/>
      <c r="IQ776" s="307"/>
      <c r="IR776" s="307"/>
      <c r="IS776" s="307"/>
      <c r="IT776" s="307"/>
      <c r="IU776" s="307"/>
      <c r="IV776" s="307"/>
      <c r="IW776" s="307"/>
      <c r="IX776" s="307"/>
      <c r="IY776" s="307"/>
      <c r="IZ776" s="307"/>
      <c r="JA776" s="307"/>
      <c r="JB776" s="307"/>
      <c r="JC776" s="307"/>
      <c r="JD776" s="307"/>
      <c r="JE776" s="307"/>
      <c r="JF776" s="307"/>
      <c r="JG776" s="307"/>
      <c r="JH776" s="307"/>
      <c r="JI776" s="307"/>
      <c r="JJ776" s="307"/>
      <c r="JK776" s="307"/>
      <c r="JL776" s="307"/>
      <c r="JM776" s="307"/>
      <c r="JN776" s="307"/>
      <c r="JO776" s="307"/>
      <c r="JP776" s="307"/>
      <c r="JQ776" s="307"/>
      <c r="JR776" s="307"/>
      <c r="JS776" s="307"/>
      <c r="JT776" s="307"/>
      <c r="JU776" s="307"/>
      <c r="JV776" s="307"/>
      <c r="JW776" s="307"/>
      <c r="JX776" s="307"/>
      <c r="JY776" s="307"/>
      <c r="JZ776" s="307"/>
      <c r="KA776" s="307"/>
      <c r="KB776" s="307"/>
      <c r="KC776" s="307"/>
      <c r="KD776" s="307"/>
      <c r="KE776" s="307"/>
      <c r="KF776" s="307"/>
      <c r="KG776" s="307"/>
      <c r="KH776" s="307"/>
      <c r="KI776" s="307"/>
      <c r="KJ776" s="307"/>
      <c r="KK776" s="307"/>
      <c r="KL776" s="307"/>
      <c r="KM776" s="307"/>
      <c r="KN776" s="307"/>
      <c r="KO776" s="307"/>
      <c r="KP776" s="307"/>
      <c r="KQ776" s="307"/>
      <c r="KR776" s="307"/>
      <c r="KS776" s="307"/>
      <c r="KT776" s="307"/>
    </row>
    <row r="777" spans="14:306" s="56" customFormat="1" ht="15" customHeight="1">
      <c r="N777" s="303"/>
      <c r="W777" s="303"/>
      <c r="X777" s="303"/>
      <c r="Y777" s="303"/>
      <c r="Z777" s="303"/>
      <c r="AA777" s="303"/>
      <c r="AB777" s="303"/>
      <c r="AC777" s="303"/>
      <c r="AD777" s="303"/>
      <c r="AE777" s="303"/>
      <c r="AG777" s="351" t="s">
        <v>521</v>
      </c>
      <c r="AH777" s="351"/>
      <c r="AI777" s="364"/>
      <c r="AJ777" s="364"/>
      <c r="AK777" s="364"/>
      <c r="AL777" s="364"/>
      <c r="AM777" s="364"/>
      <c r="AN777" s="364"/>
      <c r="AO777" s="364"/>
      <c r="AP777" s="364"/>
      <c r="AQ777" s="364"/>
      <c r="AR777" s="364"/>
      <c r="AS777" s="364"/>
      <c r="AT777" s="364"/>
      <c r="AU777" s="364"/>
      <c r="AV777" s="364"/>
      <c r="AW777" s="364"/>
      <c r="AX777" s="364"/>
      <c r="AY777" s="303"/>
      <c r="AZ777" s="303"/>
      <c r="BA777" s="303"/>
      <c r="BB777" s="303"/>
      <c r="BC777" s="303"/>
      <c r="BD777" s="303"/>
      <c r="BE777" s="303"/>
      <c r="BF777" s="303"/>
      <c r="BG777" s="303"/>
      <c r="BH777" s="303"/>
      <c r="BI777" s="303"/>
      <c r="BJ777" s="303"/>
      <c r="BK777" s="303"/>
      <c r="BL777" s="303"/>
      <c r="BM777" s="303"/>
      <c r="BN777" s="303"/>
      <c r="CB777" s="307"/>
      <c r="CC777" s="307"/>
      <c r="CD777" s="307"/>
      <c r="CE777" s="307"/>
      <c r="CF777" s="307"/>
      <c r="CG777" s="307"/>
      <c r="CH777" s="307"/>
      <c r="CI777" s="307"/>
      <c r="CJ777" s="307"/>
      <c r="CK777" s="307"/>
      <c r="CL777" s="307"/>
      <c r="CM777" s="307"/>
      <c r="CN777" s="307"/>
      <c r="CO777" s="307"/>
      <c r="CP777" s="307"/>
      <c r="CQ777" s="307"/>
      <c r="CR777" s="307"/>
      <c r="CS777" s="307"/>
      <c r="CT777" s="307"/>
      <c r="CU777" s="307"/>
      <c r="CV777" s="307"/>
      <c r="CW777" s="307"/>
      <c r="CX777" s="307"/>
      <c r="CY777" s="307"/>
      <c r="CZ777" s="307"/>
      <c r="DA777" s="307"/>
      <c r="DB777" s="307"/>
      <c r="DC777" s="307"/>
      <c r="DD777" s="307"/>
      <c r="DE777" s="307"/>
      <c r="DF777" s="307"/>
      <c r="DG777" s="307"/>
      <c r="DH777" s="307"/>
      <c r="DI777" s="390"/>
      <c r="DJ777" s="390"/>
      <c r="DK777" s="307"/>
      <c r="DL777" s="307"/>
      <c r="DM777" s="307"/>
      <c r="DN777" s="307"/>
      <c r="DO777" s="307"/>
      <c r="DP777" s="307"/>
      <c r="DQ777" s="307"/>
      <c r="DR777" s="307"/>
      <c r="DS777" s="307"/>
      <c r="DT777" s="307"/>
      <c r="DU777" s="307"/>
      <c r="DV777" s="307"/>
      <c r="DW777" s="307"/>
      <c r="DX777" s="307"/>
      <c r="DY777" s="307"/>
      <c r="DZ777" s="307"/>
      <c r="EA777" s="307"/>
      <c r="EB777" s="307"/>
      <c r="EC777" s="307"/>
      <c r="ED777" s="307"/>
      <c r="EE777" s="307"/>
      <c r="EF777" s="307"/>
      <c r="EG777" s="307"/>
      <c r="EH777" s="307"/>
      <c r="EI777" s="307"/>
      <c r="EJ777" s="307"/>
      <c r="EK777" s="307"/>
      <c r="EL777" s="307"/>
      <c r="EM777" s="307"/>
      <c r="EN777" s="307"/>
      <c r="EO777" s="307"/>
      <c r="EP777" s="307"/>
      <c r="EQ777" s="307"/>
      <c r="ER777" s="307"/>
      <c r="ES777" s="307"/>
      <c r="ET777" s="307"/>
      <c r="EU777" s="390"/>
      <c r="EV777" s="390"/>
      <c r="EW777" s="307"/>
      <c r="EX777" s="307"/>
      <c r="EY777" s="307"/>
      <c r="EZ777" s="307"/>
      <c r="FA777" s="307"/>
      <c r="FB777" s="307"/>
      <c r="FC777" s="307"/>
      <c r="FD777" s="307"/>
      <c r="FE777" s="307"/>
      <c r="FF777" s="307"/>
      <c r="FG777" s="307"/>
      <c r="FH777" s="307"/>
      <c r="FI777" s="307"/>
      <c r="FJ777" s="307"/>
      <c r="FK777" s="307"/>
      <c r="FL777" s="307"/>
      <c r="FM777" s="307"/>
      <c r="FN777" s="307"/>
      <c r="FO777" s="307"/>
      <c r="FP777" s="307"/>
      <c r="FQ777" s="307"/>
      <c r="FR777" s="307"/>
      <c r="FS777" s="307"/>
      <c r="FT777" s="307"/>
      <c r="FU777" s="307"/>
      <c r="FV777" s="307"/>
      <c r="FW777" s="307"/>
      <c r="FX777" s="307"/>
      <c r="FY777" s="307"/>
      <c r="FZ777" s="307"/>
      <c r="GA777" s="307"/>
      <c r="GB777" s="307"/>
      <c r="GC777" s="307"/>
      <c r="GD777" s="307"/>
      <c r="GE777" s="307"/>
      <c r="GF777" s="307"/>
      <c r="GG777" s="307"/>
      <c r="GH777" s="307"/>
      <c r="GI777" s="307"/>
      <c r="GJ777" s="307"/>
      <c r="GK777" s="307"/>
      <c r="GL777" s="307"/>
      <c r="GM777" s="307"/>
      <c r="GN777" s="307"/>
      <c r="GO777" s="307"/>
      <c r="GP777" s="307"/>
      <c r="GQ777" s="307"/>
      <c r="GR777" s="307"/>
      <c r="GS777" s="307"/>
      <c r="GT777" s="307"/>
      <c r="GU777" s="307"/>
      <c r="GV777" s="307"/>
      <c r="GW777" s="307"/>
      <c r="GX777" s="307"/>
      <c r="GY777" s="307"/>
      <c r="GZ777" s="307"/>
      <c r="HA777" s="307"/>
      <c r="HB777" s="307"/>
      <c r="HC777" s="307"/>
      <c r="HD777" s="307"/>
      <c r="HE777" s="307"/>
      <c r="HF777" s="307"/>
      <c r="HG777" s="307"/>
      <c r="HH777" s="307"/>
      <c r="HI777" s="307"/>
      <c r="HJ777" s="307"/>
      <c r="HK777" s="307"/>
      <c r="HL777" s="307"/>
      <c r="HM777" s="307"/>
      <c r="HN777" s="307"/>
      <c r="HO777" s="307"/>
      <c r="HP777" s="307"/>
      <c r="HQ777" s="307"/>
      <c r="HR777" s="307"/>
      <c r="HS777" s="307"/>
      <c r="HT777" s="307"/>
      <c r="HU777" s="307"/>
      <c r="HV777" s="307"/>
      <c r="HW777" s="307"/>
      <c r="HX777" s="307"/>
      <c r="HY777" s="307"/>
      <c r="HZ777" s="307"/>
      <c r="IA777" s="307"/>
      <c r="IB777" s="307"/>
      <c r="IC777" s="307"/>
      <c r="ID777" s="307"/>
      <c r="IE777" s="307"/>
      <c r="IF777" s="307"/>
      <c r="IG777" s="307"/>
      <c r="IH777" s="307"/>
      <c r="II777" s="307"/>
      <c r="IJ777" s="307"/>
      <c r="IK777" s="307"/>
      <c r="IL777" s="307"/>
      <c r="IM777" s="307"/>
      <c r="IN777" s="307"/>
      <c r="IO777" s="307"/>
      <c r="IP777" s="307"/>
      <c r="IQ777" s="307"/>
      <c r="IR777" s="307"/>
      <c r="IS777" s="307"/>
      <c r="IT777" s="307"/>
      <c r="IU777" s="307"/>
      <c r="IV777" s="307"/>
      <c r="IW777" s="307"/>
      <c r="IX777" s="307"/>
      <c r="IY777" s="307"/>
      <c r="IZ777" s="307"/>
      <c r="JA777" s="307"/>
      <c r="JB777" s="307"/>
      <c r="JC777" s="307"/>
      <c r="JD777" s="307"/>
      <c r="JE777" s="307"/>
      <c r="JF777" s="307"/>
      <c r="JG777" s="307"/>
      <c r="JH777" s="307"/>
      <c r="JI777" s="307"/>
      <c r="JJ777" s="307"/>
      <c r="JK777" s="307"/>
      <c r="JL777" s="307"/>
      <c r="JM777" s="307"/>
      <c r="JN777" s="307"/>
      <c r="JO777" s="307"/>
      <c r="JP777" s="307"/>
      <c r="JQ777" s="307"/>
      <c r="JR777" s="307"/>
      <c r="JS777" s="307"/>
      <c r="JT777" s="307"/>
      <c r="JU777" s="307"/>
      <c r="JV777" s="307"/>
      <c r="JW777" s="307"/>
      <c r="JX777" s="307"/>
      <c r="JY777" s="307"/>
      <c r="JZ777" s="307"/>
      <c r="KA777" s="307"/>
      <c r="KB777" s="307"/>
      <c r="KC777" s="307"/>
      <c r="KD777" s="307"/>
      <c r="KE777" s="307"/>
      <c r="KF777" s="307"/>
      <c r="KG777" s="307"/>
      <c r="KH777" s="307"/>
      <c r="KI777" s="307"/>
      <c r="KJ777" s="307"/>
      <c r="KK777" s="307"/>
      <c r="KL777" s="307"/>
      <c r="KM777" s="307"/>
      <c r="KN777" s="307"/>
      <c r="KO777" s="307"/>
      <c r="KP777" s="307"/>
      <c r="KQ777" s="307"/>
      <c r="KR777" s="307"/>
      <c r="KS777" s="307"/>
      <c r="KT777" s="307"/>
    </row>
    <row r="778" spans="14:306" s="56" customFormat="1" ht="15" customHeight="1">
      <c r="N778" s="303"/>
      <c r="W778" s="303"/>
      <c r="X778" s="303"/>
      <c r="Y778" s="303"/>
      <c r="Z778" s="303"/>
      <c r="AA778" s="303"/>
      <c r="AB778" s="303"/>
      <c r="AC778" s="303"/>
      <c r="AD778" s="303"/>
      <c r="AE778" s="303"/>
      <c r="AG778" s="351"/>
      <c r="AH778" s="351"/>
      <c r="AI778" s="365" t="s">
        <v>522</v>
      </c>
      <c r="AJ778" s="365" t="s">
        <v>523</v>
      </c>
      <c r="AK778" s="365" t="s">
        <v>524</v>
      </c>
      <c r="AL778" s="365" t="s">
        <v>525</v>
      </c>
      <c r="AM778" s="365" t="s">
        <v>526</v>
      </c>
      <c r="AN778" s="365" t="s">
        <v>527</v>
      </c>
      <c r="AO778" s="365" t="s">
        <v>528</v>
      </c>
      <c r="AP778" s="365" t="s">
        <v>529</v>
      </c>
      <c r="AQ778" s="365" t="s">
        <v>530</v>
      </c>
      <c r="AR778" s="365" t="s">
        <v>531</v>
      </c>
      <c r="AS778" s="365" t="s">
        <v>532</v>
      </c>
      <c r="AT778" s="365" t="s">
        <v>533</v>
      </c>
      <c r="AU778" s="365"/>
      <c r="AV778" s="366" t="s">
        <v>534</v>
      </c>
      <c r="AW778" s="365" t="s">
        <v>535</v>
      </c>
      <c r="AX778" s="365" t="s">
        <v>536</v>
      </c>
      <c r="AY778" s="303">
        <f t="shared" ref="AY778:AY796" si="434">IF(AI779="-",AI779,IF(ISNUMBER(AI779),AI779,MID(AI779,1,FIND("-",AI779)-1))+0)</f>
        <v>0</v>
      </c>
      <c r="AZ778" s="303">
        <f t="shared" ref="AZ778:AZ796" si="435">IF(AJ779="-",AJ779,IF(ISNUMBER(AJ779),AJ779,MID(AJ779,1,FIND("-",AJ779)-1))+0)</f>
        <v>0</v>
      </c>
      <c r="BA778" s="303">
        <f t="shared" ref="BA778:BA796" si="436">IF(AK779="-",AK779,IF(ISNUMBER(AK779),AK779,MID(AK779,1,FIND("-",AK779)-1))+0)</f>
        <v>0</v>
      </c>
      <c r="BB778" s="303">
        <f t="shared" ref="BB778:BB796" si="437">IF(AL779="-",AL779,IF(ISNUMBER(AL779),AL779,MID(AL779,1,FIND("-",AL779)-1))+0)</f>
        <v>0</v>
      </c>
      <c r="BC778" s="303">
        <f t="shared" ref="BC778:BC796" si="438">IF(AM779="-",AM779,IF(ISNUMBER(AM779),AM779,MID(AM779,1,FIND("-",AM779)-1))+0)</f>
        <v>0</v>
      </c>
      <c r="BD778" s="303">
        <f t="shared" ref="BD778:BD796" si="439">IF(AN779="-",AN779,IF(ISNUMBER(AN779),AN779,MID(AN779,1,FIND("-",AN779)-1))+0)</f>
        <v>0</v>
      </c>
      <c r="BE778" s="303">
        <f t="shared" ref="BE778:BE796" si="440">IF(AO779="-",AO779,IF(ISNUMBER(AO779),AO779,MID(AO779,1,FIND("-",AO779)-1))+0)</f>
        <v>0</v>
      </c>
      <c r="BF778" s="303">
        <f t="shared" ref="BF778:BF796" si="441">IF(AP779="-",AP779,IF(ISNUMBER(AP779),AP779,MID(AP779,1,FIND("-",AP779)-1))+0)</f>
        <v>0</v>
      </c>
      <c r="BG778" s="303">
        <f t="shared" ref="BG778:BG796" si="442">IF(AQ779="-",AQ779,IF(ISNUMBER(AQ779),AQ779,MID(AQ779,1,FIND("-",AQ779)-1))+0)</f>
        <v>0</v>
      </c>
      <c r="BH778" s="303"/>
      <c r="BI778" s="303">
        <f t="shared" ref="BI778:BI796" si="443">IF(AR779="-",AR779,IF(ISNUMBER(AR779),AR779,MID(AR779,1,FIND("-",AR779)-1))+0)</f>
        <v>0</v>
      </c>
      <c r="BJ778" s="303">
        <f t="shared" ref="BJ778:BJ796" si="444">IF(AS779="-",AS779,IF(ISNUMBER(AS779),AS779,MID(AS779,1,FIND("-",AS779)-1))+0)</f>
        <v>0</v>
      </c>
      <c r="BK778" s="303">
        <f t="shared" ref="BK778:BK796" si="445">IF(AT779="-",AT779,IF(ISNUMBER(AT779),AT779,MID(AT779,1,FIND("-",AT779)-1))+0)</f>
        <v>0</v>
      </c>
      <c r="BL778" s="303">
        <f t="shared" ref="BL778:BL796" si="446">IF(AV779="-",AV779,IF(ISNUMBER(AV779),AV779,MID(AV779,1,FIND("-",AV779)-1))+0)</f>
        <v>0</v>
      </c>
      <c r="BM778" s="303">
        <f t="shared" ref="BM778:BM796" si="447">IF(AW779="-",AW779,IF(ISNUMBER(AW779),AW779,MID(AW779,1,FIND("-",AW779)-1))+0)</f>
        <v>0</v>
      </c>
      <c r="BN778" s="303">
        <f t="shared" ref="BN778:BN796" si="448">IF(AX779="-",AX779,IF(ISNUMBER(AX779),AX779,MID(AX779,1,FIND("-",AX779)-1))+0)</f>
        <v>0</v>
      </c>
      <c r="CB778" s="307"/>
      <c r="CC778" s="307"/>
      <c r="CD778" s="307"/>
      <c r="CE778" s="307"/>
      <c r="CF778" s="307"/>
      <c r="CG778" s="307"/>
      <c r="CH778" s="307"/>
      <c r="CI778" s="307"/>
      <c r="CJ778" s="307"/>
      <c r="CK778" s="307"/>
      <c r="CL778" s="307"/>
      <c r="CM778" s="307"/>
      <c r="CN778" s="307"/>
      <c r="CO778" s="307"/>
      <c r="CP778" s="307"/>
      <c r="CQ778" s="307"/>
      <c r="CR778" s="307"/>
      <c r="CS778" s="307"/>
      <c r="CT778" s="307"/>
      <c r="CU778" s="307"/>
      <c r="CV778" s="307"/>
      <c r="CW778" s="307"/>
      <c r="CX778" s="307"/>
      <c r="CY778" s="307"/>
      <c r="CZ778" s="307"/>
      <c r="DA778" s="307"/>
      <c r="DB778" s="307"/>
      <c r="DC778" s="307"/>
      <c r="DD778" s="307"/>
      <c r="DE778" s="307"/>
      <c r="DF778" s="307"/>
      <c r="DG778" s="307"/>
      <c r="DH778" s="307"/>
      <c r="DI778" s="390"/>
      <c r="DJ778" s="390"/>
      <c r="DK778" s="307"/>
      <c r="DL778" s="307"/>
      <c r="DM778" s="307"/>
      <c r="DN778" s="307"/>
      <c r="DO778" s="307"/>
      <c r="DP778" s="307"/>
      <c r="DQ778" s="307"/>
      <c r="DR778" s="307"/>
      <c r="DS778" s="307"/>
      <c r="DT778" s="307"/>
      <c r="DU778" s="307"/>
      <c r="DV778" s="307"/>
      <c r="DW778" s="307"/>
      <c r="DX778" s="307"/>
      <c r="DY778" s="307"/>
      <c r="DZ778" s="307"/>
      <c r="EA778" s="307"/>
      <c r="EB778" s="307"/>
      <c r="EC778" s="307"/>
      <c r="ED778" s="307"/>
      <c r="EE778" s="307"/>
      <c r="EF778" s="307"/>
      <c r="EG778" s="307"/>
      <c r="EH778" s="307"/>
      <c r="EI778" s="307"/>
      <c r="EJ778" s="307"/>
      <c r="EK778" s="307"/>
      <c r="EL778" s="307"/>
      <c r="EM778" s="307"/>
      <c r="EN778" s="307"/>
      <c r="EO778" s="307"/>
      <c r="EP778" s="307"/>
      <c r="EQ778" s="307"/>
      <c r="ER778" s="307"/>
      <c r="ES778" s="307"/>
      <c r="ET778" s="307"/>
      <c r="EU778" s="390"/>
      <c r="EV778" s="390"/>
      <c r="EW778" s="307"/>
      <c r="EX778" s="307"/>
      <c r="EY778" s="307"/>
      <c r="EZ778" s="307"/>
      <c r="FA778" s="307"/>
      <c r="FB778" s="307"/>
      <c r="FC778" s="307"/>
      <c r="FD778" s="307"/>
      <c r="FE778" s="307"/>
      <c r="FF778" s="307"/>
      <c r="FG778" s="307"/>
      <c r="FH778" s="307"/>
      <c r="FI778" s="307"/>
      <c r="FJ778" s="307"/>
      <c r="FK778" s="307"/>
      <c r="FL778" s="307"/>
      <c r="FM778" s="307"/>
      <c r="FN778" s="307"/>
      <c r="FO778" s="307"/>
      <c r="FP778" s="307"/>
      <c r="FQ778" s="307"/>
      <c r="FR778" s="307"/>
      <c r="FS778" s="307"/>
      <c r="FT778" s="307"/>
      <c r="FU778" s="307"/>
      <c r="FV778" s="307"/>
      <c r="FW778" s="307"/>
      <c r="FX778" s="307"/>
      <c r="FY778" s="307"/>
      <c r="FZ778" s="307"/>
      <c r="GA778" s="307"/>
      <c r="GB778" s="307"/>
      <c r="GC778" s="307"/>
      <c r="GD778" s="307"/>
      <c r="GE778" s="307"/>
      <c r="GF778" s="307"/>
      <c r="GG778" s="307"/>
      <c r="GH778" s="307"/>
      <c r="GI778" s="307"/>
      <c r="GJ778" s="307"/>
      <c r="GK778" s="307"/>
      <c r="GL778" s="307"/>
      <c r="GM778" s="307"/>
      <c r="GN778" s="307"/>
      <c r="GO778" s="307"/>
      <c r="GP778" s="307"/>
      <c r="GQ778" s="307"/>
      <c r="GR778" s="307"/>
      <c r="GS778" s="307"/>
      <c r="GT778" s="307"/>
      <c r="GU778" s="307"/>
      <c r="GV778" s="307"/>
      <c r="GW778" s="307"/>
      <c r="GX778" s="307"/>
      <c r="GY778" s="307"/>
      <c r="GZ778" s="307"/>
      <c r="HA778" s="307"/>
      <c r="HB778" s="307"/>
      <c r="HC778" s="307"/>
      <c r="HD778" s="307"/>
      <c r="HE778" s="307"/>
      <c r="HF778" s="307"/>
      <c r="HG778" s="307"/>
      <c r="HH778" s="307"/>
      <c r="HI778" s="307"/>
      <c r="HJ778" s="307"/>
      <c r="HK778" s="307"/>
      <c r="HL778" s="307"/>
      <c r="HM778" s="307"/>
      <c r="HN778" s="307"/>
      <c r="HO778" s="307"/>
      <c r="HP778" s="307"/>
      <c r="HQ778" s="307"/>
      <c r="HR778" s="307"/>
      <c r="HS778" s="307"/>
      <c r="HT778" s="307"/>
      <c r="HU778" s="307"/>
      <c r="HV778" s="307"/>
      <c r="HW778" s="307"/>
      <c r="HX778" s="307"/>
      <c r="HY778" s="307"/>
      <c r="HZ778" s="307"/>
      <c r="IA778" s="307"/>
      <c r="IB778" s="307"/>
      <c r="IC778" s="307"/>
      <c r="ID778" s="307"/>
      <c r="IE778" s="307"/>
      <c r="IF778" s="307"/>
      <c r="IG778" s="307"/>
      <c r="IH778" s="307"/>
      <c r="II778" s="307"/>
      <c r="IJ778" s="307"/>
      <c r="IK778" s="307"/>
      <c r="IL778" s="307"/>
      <c r="IM778" s="307"/>
      <c r="IN778" s="307"/>
      <c r="IO778" s="307"/>
      <c r="IP778" s="307"/>
      <c r="IQ778" s="307"/>
      <c r="IR778" s="307"/>
      <c r="IS778" s="307"/>
      <c r="IT778" s="307"/>
      <c r="IU778" s="307"/>
      <c r="IV778" s="307"/>
      <c r="IW778" s="307"/>
      <c r="IX778" s="307"/>
      <c r="IY778" s="307"/>
      <c r="IZ778" s="307"/>
      <c r="JA778" s="307"/>
      <c r="JB778" s="307"/>
      <c r="JC778" s="307"/>
      <c r="JD778" s="307"/>
      <c r="JE778" s="307"/>
      <c r="JF778" s="307"/>
      <c r="JG778" s="307"/>
      <c r="JH778" s="307"/>
      <c r="JI778" s="307"/>
      <c r="JJ778" s="307"/>
      <c r="JK778" s="307"/>
      <c r="JL778" s="307"/>
      <c r="JM778" s="307"/>
      <c r="JN778" s="307"/>
      <c r="JO778" s="307"/>
      <c r="JP778" s="307"/>
      <c r="JQ778" s="307"/>
      <c r="JR778" s="307"/>
      <c r="JS778" s="307"/>
      <c r="JT778" s="307"/>
      <c r="JU778" s="307"/>
      <c r="JV778" s="307"/>
      <c r="JW778" s="307"/>
      <c r="JX778" s="307"/>
      <c r="JY778" s="307"/>
      <c r="JZ778" s="307"/>
      <c r="KA778" s="307"/>
      <c r="KB778" s="307"/>
      <c r="KC778" s="307"/>
      <c r="KD778" s="307"/>
      <c r="KE778" s="307"/>
      <c r="KF778" s="307"/>
      <c r="KG778" s="307"/>
      <c r="KH778" s="307"/>
      <c r="KI778" s="307"/>
      <c r="KJ778" s="307"/>
      <c r="KK778" s="307"/>
      <c r="KL778" s="307"/>
      <c r="KM778" s="307"/>
      <c r="KN778" s="307"/>
      <c r="KO778" s="307"/>
      <c r="KP778" s="307"/>
      <c r="KQ778" s="307"/>
      <c r="KR778" s="307"/>
      <c r="KS778" s="307"/>
      <c r="KT778" s="307"/>
    </row>
    <row r="779" spans="14:306" s="56" customFormat="1" ht="15" customHeight="1">
      <c r="N779" s="303"/>
      <c r="W779" s="303"/>
      <c r="X779" s="303"/>
      <c r="Y779" s="303"/>
      <c r="Z779" s="303"/>
      <c r="AA779" s="303"/>
      <c r="AB779" s="303"/>
      <c r="AC779" s="303"/>
      <c r="AD779" s="303"/>
      <c r="AE779" s="303"/>
      <c r="AG779" s="354">
        <v>1</v>
      </c>
      <c r="AH779" s="354"/>
      <c r="AI779" s="356" t="s">
        <v>286</v>
      </c>
      <c r="AJ779" s="356">
        <v>0</v>
      </c>
      <c r="AK779" s="356" t="s">
        <v>666</v>
      </c>
      <c r="AL779" s="356" t="s">
        <v>306</v>
      </c>
      <c r="AM779" s="356" t="s">
        <v>756</v>
      </c>
      <c r="AN779" s="356" t="s">
        <v>768</v>
      </c>
      <c r="AO779" s="356" t="s">
        <v>170</v>
      </c>
      <c r="AP779" s="356" t="s">
        <v>170</v>
      </c>
      <c r="AQ779" s="356" t="s">
        <v>666</v>
      </c>
      <c r="AR779" s="356" t="s">
        <v>306</v>
      </c>
      <c r="AS779" s="356" t="s">
        <v>695</v>
      </c>
      <c r="AT779" s="356" t="s">
        <v>969</v>
      </c>
      <c r="AU779" s="356"/>
      <c r="AV779" s="356" t="s">
        <v>596</v>
      </c>
      <c r="AW779" s="356" t="s">
        <v>614</v>
      </c>
      <c r="AX779" s="411" t="s">
        <v>170</v>
      </c>
      <c r="AY779" s="303">
        <f t="shared" si="434"/>
        <v>5</v>
      </c>
      <c r="AZ779" s="303">
        <f t="shared" si="435"/>
        <v>1</v>
      </c>
      <c r="BA779" s="303">
        <f t="shared" si="436"/>
        <v>9</v>
      </c>
      <c r="BB779" s="303">
        <f t="shared" si="437"/>
        <v>6</v>
      </c>
      <c r="BC779" s="303">
        <f t="shared" si="438"/>
        <v>24</v>
      </c>
      <c r="BD779" s="303">
        <f t="shared" si="439"/>
        <v>15</v>
      </c>
      <c r="BE779" s="303">
        <f t="shared" si="440"/>
        <v>7</v>
      </c>
      <c r="BF779" s="303">
        <f t="shared" si="441"/>
        <v>7</v>
      </c>
      <c r="BG779" s="303">
        <f t="shared" si="442"/>
        <v>9</v>
      </c>
      <c r="BH779" s="303"/>
      <c r="BI779" s="303">
        <f t="shared" si="443"/>
        <v>6</v>
      </c>
      <c r="BJ779" s="303">
        <f t="shared" si="444"/>
        <v>11</v>
      </c>
      <c r="BK779" s="303">
        <f t="shared" si="445"/>
        <v>32</v>
      </c>
      <c r="BL779" s="303">
        <f t="shared" si="446"/>
        <v>10</v>
      </c>
      <c r="BM779" s="303">
        <f t="shared" si="447"/>
        <v>12</v>
      </c>
      <c r="BN779" s="303">
        <f t="shared" si="448"/>
        <v>7</v>
      </c>
      <c r="CB779" s="307"/>
      <c r="CC779" s="307"/>
      <c r="CD779" s="307"/>
      <c r="CE779" s="307"/>
      <c r="CF779" s="307"/>
      <c r="CG779" s="307"/>
      <c r="CH779" s="307"/>
      <c r="CI779" s="307"/>
      <c r="CJ779" s="307"/>
      <c r="CK779" s="307"/>
      <c r="CL779" s="307"/>
      <c r="CM779" s="307"/>
      <c r="CN779" s="307"/>
      <c r="CO779" s="307"/>
      <c r="CP779" s="307"/>
      <c r="CQ779" s="307"/>
      <c r="CR779" s="307"/>
      <c r="CS779" s="307"/>
      <c r="CT779" s="307"/>
      <c r="CU779" s="307"/>
      <c r="CV779" s="307"/>
      <c r="CW779" s="307"/>
      <c r="CX779" s="307"/>
      <c r="CY779" s="307"/>
      <c r="CZ779" s="307"/>
      <c r="DA779" s="307"/>
      <c r="DB779" s="307"/>
      <c r="DC779" s="307"/>
      <c r="DD779" s="307"/>
      <c r="DE779" s="307"/>
      <c r="DF779" s="307"/>
      <c r="DG779" s="307"/>
      <c r="DH779" s="307"/>
      <c r="DI779" s="390"/>
      <c r="DJ779" s="390"/>
      <c r="DK779" s="307"/>
      <c r="DL779" s="307"/>
      <c r="DM779" s="307"/>
      <c r="DN779" s="307"/>
      <c r="DO779" s="307"/>
      <c r="DP779" s="307"/>
      <c r="DQ779" s="307"/>
      <c r="DR779" s="307"/>
      <c r="DS779" s="307"/>
      <c r="DT779" s="307"/>
      <c r="DU779" s="307"/>
      <c r="DV779" s="307"/>
      <c r="DW779" s="307"/>
      <c r="DX779" s="307"/>
      <c r="DY779" s="307"/>
      <c r="DZ779" s="307"/>
      <c r="EA779" s="307"/>
      <c r="EB779" s="307"/>
      <c r="EC779" s="307"/>
      <c r="ED779" s="307"/>
      <c r="EE779" s="307"/>
      <c r="EF779" s="307"/>
      <c r="EG779" s="307"/>
      <c r="EH779" s="307"/>
      <c r="EI779" s="307"/>
      <c r="EJ779" s="307"/>
      <c r="EK779" s="307"/>
      <c r="EL779" s="307"/>
      <c r="EM779" s="307"/>
      <c r="EN779" s="307"/>
      <c r="EO779" s="307"/>
      <c r="EP779" s="307"/>
      <c r="EQ779" s="307"/>
      <c r="ER779" s="307"/>
      <c r="ES779" s="307"/>
      <c r="ET779" s="307"/>
      <c r="EU779" s="390"/>
      <c r="EV779" s="390"/>
      <c r="EW779" s="307"/>
      <c r="EX779" s="307"/>
      <c r="EY779" s="307"/>
      <c r="EZ779" s="307"/>
      <c r="FA779" s="307"/>
      <c r="FB779" s="307"/>
      <c r="FC779" s="307"/>
      <c r="FD779" s="307"/>
      <c r="FE779" s="307"/>
      <c r="FF779" s="307"/>
      <c r="FG779" s="307"/>
      <c r="FH779" s="307"/>
      <c r="FI779" s="307"/>
      <c r="FJ779" s="307"/>
      <c r="FK779" s="307"/>
      <c r="FL779" s="307"/>
      <c r="FM779" s="307"/>
      <c r="FN779" s="307"/>
      <c r="FO779" s="307"/>
      <c r="FP779" s="307"/>
      <c r="FQ779" s="307"/>
      <c r="FR779" s="307"/>
      <c r="FS779" s="307"/>
      <c r="FT779" s="307"/>
      <c r="FU779" s="307"/>
      <c r="FV779" s="307"/>
      <c r="FW779" s="307"/>
      <c r="FX779" s="307"/>
      <c r="FY779" s="307"/>
      <c r="FZ779" s="307"/>
      <c r="GA779" s="307"/>
      <c r="GB779" s="307"/>
      <c r="GC779" s="307"/>
      <c r="GD779" s="307"/>
      <c r="GE779" s="307"/>
      <c r="GF779" s="307"/>
      <c r="GG779" s="307"/>
      <c r="GH779" s="307"/>
      <c r="GI779" s="307"/>
      <c r="GJ779" s="307"/>
      <c r="GK779" s="307"/>
      <c r="GL779" s="307"/>
      <c r="GM779" s="307"/>
      <c r="GN779" s="307"/>
      <c r="GO779" s="307"/>
      <c r="GP779" s="307"/>
      <c r="GQ779" s="307"/>
      <c r="GR779" s="307"/>
      <c r="GS779" s="307"/>
      <c r="GT779" s="307"/>
      <c r="GU779" s="307"/>
      <c r="GV779" s="307"/>
      <c r="GW779" s="307"/>
      <c r="GX779" s="307"/>
      <c r="GY779" s="307"/>
      <c r="GZ779" s="307"/>
      <c r="HA779" s="307"/>
      <c r="HB779" s="307"/>
      <c r="HC779" s="307"/>
      <c r="HD779" s="307"/>
      <c r="HE779" s="307"/>
      <c r="HF779" s="307"/>
      <c r="HG779" s="307"/>
      <c r="HH779" s="307"/>
      <c r="HI779" s="307"/>
      <c r="HJ779" s="307"/>
      <c r="HK779" s="307"/>
      <c r="HL779" s="307"/>
      <c r="HM779" s="307"/>
      <c r="HN779" s="307"/>
      <c r="HO779" s="307"/>
      <c r="HP779" s="307"/>
      <c r="HQ779" s="307"/>
      <c r="HR779" s="307"/>
      <c r="HS779" s="307"/>
      <c r="HT779" s="307"/>
      <c r="HU779" s="307"/>
      <c r="HV779" s="307"/>
      <c r="HW779" s="307"/>
      <c r="HX779" s="307"/>
      <c r="HY779" s="307"/>
      <c r="HZ779" s="307"/>
      <c r="IA779" s="307"/>
      <c r="IB779" s="307"/>
      <c r="IC779" s="307"/>
      <c r="ID779" s="307"/>
      <c r="IE779" s="307"/>
      <c r="IF779" s="307"/>
      <c r="IG779" s="307"/>
      <c r="IH779" s="307"/>
      <c r="II779" s="307"/>
      <c r="IJ779" s="307"/>
      <c r="IK779" s="307"/>
      <c r="IL779" s="307"/>
      <c r="IM779" s="307"/>
      <c r="IN779" s="307"/>
      <c r="IO779" s="307"/>
      <c r="IP779" s="307"/>
      <c r="IQ779" s="307"/>
      <c r="IR779" s="307"/>
      <c r="IS779" s="307"/>
      <c r="IT779" s="307"/>
      <c r="IU779" s="307"/>
      <c r="IV779" s="307"/>
      <c r="IW779" s="307"/>
      <c r="IX779" s="307"/>
      <c r="IY779" s="307"/>
      <c r="IZ779" s="307"/>
      <c r="JA779" s="307"/>
      <c r="JB779" s="307"/>
      <c r="JC779" s="307"/>
      <c r="JD779" s="307"/>
      <c r="JE779" s="307"/>
      <c r="JF779" s="307"/>
      <c r="JG779" s="307"/>
      <c r="JH779" s="307"/>
      <c r="JI779" s="307"/>
      <c r="JJ779" s="307"/>
      <c r="JK779" s="307"/>
      <c r="JL779" s="307"/>
      <c r="JM779" s="307"/>
      <c r="JN779" s="307"/>
      <c r="JO779" s="307"/>
      <c r="JP779" s="307"/>
      <c r="JQ779" s="307"/>
      <c r="JR779" s="307"/>
      <c r="JS779" s="307"/>
      <c r="JT779" s="307"/>
      <c r="JU779" s="307"/>
      <c r="JV779" s="307"/>
      <c r="JW779" s="307"/>
      <c r="JX779" s="307"/>
      <c r="JY779" s="307"/>
      <c r="JZ779" s="307"/>
      <c r="KA779" s="307"/>
      <c r="KB779" s="307"/>
      <c r="KC779" s="307"/>
      <c r="KD779" s="307"/>
      <c r="KE779" s="307"/>
      <c r="KF779" s="307"/>
      <c r="KG779" s="307"/>
      <c r="KH779" s="307"/>
      <c r="KI779" s="307"/>
      <c r="KJ779" s="307"/>
      <c r="KK779" s="307"/>
      <c r="KL779" s="307"/>
      <c r="KM779" s="307"/>
      <c r="KN779" s="307"/>
      <c r="KO779" s="307"/>
      <c r="KP779" s="307"/>
      <c r="KQ779" s="307"/>
      <c r="KR779" s="307"/>
      <c r="KS779" s="307"/>
      <c r="KT779" s="307"/>
    </row>
    <row r="780" spans="14:306" s="56" customFormat="1" ht="15" customHeight="1">
      <c r="N780" s="303"/>
      <c r="W780" s="303"/>
      <c r="X780" s="303"/>
      <c r="Y780" s="303"/>
      <c r="Z780" s="303"/>
      <c r="AA780" s="303"/>
      <c r="AB780" s="303"/>
      <c r="AC780" s="303"/>
      <c r="AD780" s="303"/>
      <c r="AE780" s="303"/>
      <c r="AG780" s="354">
        <v>2</v>
      </c>
      <c r="AH780" s="354"/>
      <c r="AI780" s="356" t="s">
        <v>208</v>
      </c>
      <c r="AJ780" s="356" t="s">
        <v>154</v>
      </c>
      <c r="AK780" s="359">
        <v>9</v>
      </c>
      <c r="AL780" s="356" t="s">
        <v>64</v>
      </c>
      <c r="AM780" s="356" t="s">
        <v>263</v>
      </c>
      <c r="AN780" s="356" t="s">
        <v>76</v>
      </c>
      <c r="AO780" s="356" t="s">
        <v>72</v>
      </c>
      <c r="AP780" s="356" t="s">
        <v>72</v>
      </c>
      <c r="AQ780" s="356" t="s">
        <v>113</v>
      </c>
      <c r="AR780" s="356" t="s">
        <v>64</v>
      </c>
      <c r="AS780" s="356" t="s">
        <v>70</v>
      </c>
      <c r="AT780" s="356" t="s">
        <v>970</v>
      </c>
      <c r="AU780" s="356"/>
      <c r="AV780" s="359">
        <v>10</v>
      </c>
      <c r="AW780" s="356" t="s">
        <v>156</v>
      </c>
      <c r="AX780" s="359">
        <v>7</v>
      </c>
      <c r="AY780" s="303">
        <f t="shared" si="434"/>
        <v>8</v>
      </c>
      <c r="AZ780" s="303">
        <f t="shared" si="435"/>
        <v>3</v>
      </c>
      <c r="BA780" s="303">
        <f t="shared" si="436"/>
        <v>10</v>
      </c>
      <c r="BB780" s="303">
        <f t="shared" si="437"/>
        <v>8</v>
      </c>
      <c r="BC780" s="303">
        <f t="shared" si="438"/>
        <v>27</v>
      </c>
      <c r="BD780" s="303">
        <f t="shared" si="439"/>
        <v>17</v>
      </c>
      <c r="BE780" s="303">
        <f t="shared" si="440"/>
        <v>9</v>
      </c>
      <c r="BF780" s="303">
        <f t="shared" si="441"/>
        <v>9</v>
      </c>
      <c r="BG780" s="303">
        <f t="shared" si="442"/>
        <v>11</v>
      </c>
      <c r="BH780" s="303"/>
      <c r="BI780" s="303">
        <f t="shared" si="443"/>
        <v>8</v>
      </c>
      <c r="BJ780" s="303">
        <f t="shared" si="444"/>
        <v>14</v>
      </c>
      <c r="BK780" s="303">
        <f t="shared" si="445"/>
        <v>40</v>
      </c>
      <c r="BL780" s="303">
        <f t="shared" si="446"/>
        <v>11</v>
      </c>
      <c r="BM780" s="303">
        <f t="shared" si="447"/>
        <v>14</v>
      </c>
      <c r="BN780" s="303">
        <f t="shared" si="448"/>
        <v>8</v>
      </c>
      <c r="CB780" s="307"/>
      <c r="CC780" s="307"/>
      <c r="CD780" s="307"/>
      <c r="CE780" s="307"/>
      <c r="CF780" s="307"/>
      <c r="CG780" s="307"/>
      <c r="CH780" s="307"/>
      <c r="CI780" s="307"/>
      <c r="CJ780" s="307"/>
      <c r="CK780" s="307"/>
      <c r="CL780" s="307"/>
      <c r="CM780" s="307"/>
      <c r="CN780" s="307"/>
      <c r="CO780" s="307"/>
      <c r="CP780" s="307"/>
      <c r="CQ780" s="307"/>
      <c r="CR780" s="307"/>
      <c r="CS780" s="307"/>
      <c r="CT780" s="307"/>
      <c r="CU780" s="307"/>
      <c r="CV780" s="307"/>
      <c r="CW780" s="307"/>
      <c r="CX780" s="307"/>
      <c r="CY780" s="307"/>
      <c r="CZ780" s="307"/>
      <c r="DA780" s="307"/>
      <c r="DB780" s="307"/>
      <c r="DC780" s="307"/>
      <c r="DD780" s="307"/>
      <c r="DE780" s="307"/>
      <c r="DF780" s="307"/>
      <c r="DG780" s="307"/>
      <c r="DH780" s="307"/>
      <c r="DI780" s="390"/>
      <c r="DJ780" s="390"/>
      <c r="DK780" s="307"/>
      <c r="DL780" s="307"/>
      <c r="DM780" s="307"/>
      <c r="DN780" s="307"/>
      <c r="DO780" s="307"/>
      <c r="DP780" s="307"/>
      <c r="DQ780" s="307"/>
      <c r="DR780" s="307"/>
      <c r="DS780" s="307"/>
      <c r="DT780" s="307"/>
      <c r="DU780" s="307"/>
      <c r="DV780" s="307"/>
      <c r="DW780" s="307"/>
      <c r="DX780" s="307"/>
      <c r="DY780" s="307"/>
      <c r="DZ780" s="307"/>
      <c r="EA780" s="307"/>
      <c r="EB780" s="307"/>
      <c r="EC780" s="307"/>
      <c r="ED780" s="307"/>
      <c r="EE780" s="307"/>
      <c r="EF780" s="307"/>
      <c r="EG780" s="307"/>
      <c r="EH780" s="307"/>
      <c r="EI780" s="307"/>
      <c r="EJ780" s="307"/>
      <c r="EK780" s="307"/>
      <c r="EL780" s="307"/>
      <c r="EM780" s="307"/>
      <c r="EN780" s="307"/>
      <c r="EO780" s="307"/>
      <c r="EP780" s="307"/>
      <c r="EQ780" s="307"/>
      <c r="ER780" s="307"/>
      <c r="ES780" s="307"/>
      <c r="ET780" s="307"/>
      <c r="EU780" s="390"/>
      <c r="EV780" s="390"/>
      <c r="EW780" s="307"/>
      <c r="EX780" s="307"/>
      <c r="EY780" s="307"/>
      <c r="EZ780" s="307"/>
      <c r="FA780" s="307"/>
      <c r="FB780" s="307"/>
      <c r="FC780" s="307"/>
      <c r="FD780" s="307"/>
      <c r="FE780" s="307"/>
      <c r="FF780" s="307"/>
      <c r="FG780" s="307"/>
      <c r="FH780" s="307"/>
      <c r="FI780" s="307"/>
      <c r="FJ780" s="307"/>
      <c r="FK780" s="307"/>
      <c r="FL780" s="307"/>
      <c r="FM780" s="307"/>
      <c r="FN780" s="307"/>
      <c r="FO780" s="307"/>
      <c r="FP780" s="307"/>
      <c r="FQ780" s="307"/>
      <c r="FR780" s="307"/>
      <c r="FS780" s="307"/>
      <c r="FT780" s="307"/>
      <c r="FU780" s="307"/>
      <c r="FV780" s="307"/>
      <c r="FW780" s="307"/>
      <c r="FX780" s="307"/>
      <c r="FY780" s="307"/>
      <c r="FZ780" s="307"/>
      <c r="GA780" s="307"/>
      <c r="GB780" s="307"/>
      <c r="GC780" s="307"/>
      <c r="GD780" s="307"/>
      <c r="GE780" s="307"/>
      <c r="GF780" s="307"/>
      <c r="GG780" s="307"/>
      <c r="GH780" s="307"/>
      <c r="GI780" s="307"/>
      <c r="GJ780" s="307"/>
      <c r="GK780" s="307"/>
      <c r="GL780" s="307"/>
      <c r="GM780" s="307"/>
      <c r="GN780" s="307"/>
      <c r="GO780" s="307"/>
      <c r="GP780" s="307"/>
      <c r="GQ780" s="307"/>
      <c r="GR780" s="307"/>
      <c r="GS780" s="307"/>
      <c r="GT780" s="307"/>
      <c r="GU780" s="307"/>
      <c r="GV780" s="307"/>
      <c r="GW780" s="307"/>
      <c r="GX780" s="307"/>
      <c r="GY780" s="307"/>
      <c r="GZ780" s="307"/>
      <c r="HA780" s="307"/>
      <c r="HB780" s="307"/>
      <c r="HC780" s="307"/>
      <c r="HD780" s="307"/>
      <c r="HE780" s="307"/>
      <c r="HF780" s="307"/>
      <c r="HG780" s="307"/>
      <c r="HH780" s="307"/>
      <c r="HI780" s="307"/>
      <c r="HJ780" s="307"/>
      <c r="HK780" s="307"/>
      <c r="HL780" s="307"/>
      <c r="HM780" s="307"/>
      <c r="HN780" s="307"/>
      <c r="HO780" s="307"/>
      <c r="HP780" s="307"/>
      <c r="HQ780" s="307"/>
      <c r="HR780" s="307"/>
      <c r="HS780" s="307"/>
      <c r="HT780" s="307"/>
      <c r="HU780" s="307"/>
      <c r="HV780" s="307"/>
      <c r="HW780" s="307"/>
      <c r="HX780" s="307"/>
      <c r="HY780" s="307"/>
      <c r="HZ780" s="307"/>
      <c r="IA780" s="307"/>
      <c r="IB780" s="307"/>
      <c r="IC780" s="307"/>
      <c r="ID780" s="307"/>
      <c r="IE780" s="307"/>
      <c r="IF780" s="307"/>
      <c r="IG780" s="307"/>
      <c r="IH780" s="307"/>
      <c r="II780" s="307"/>
      <c r="IJ780" s="307"/>
      <c r="IK780" s="307"/>
      <c r="IL780" s="307"/>
      <c r="IM780" s="307"/>
      <c r="IN780" s="307"/>
      <c r="IO780" s="307"/>
      <c r="IP780" s="307"/>
      <c r="IQ780" s="307"/>
      <c r="IR780" s="307"/>
      <c r="IS780" s="307"/>
      <c r="IT780" s="307"/>
      <c r="IU780" s="307"/>
      <c r="IV780" s="307"/>
      <c r="IW780" s="307"/>
      <c r="IX780" s="307"/>
      <c r="IY780" s="307"/>
      <c r="IZ780" s="307"/>
      <c r="JA780" s="307"/>
      <c r="JB780" s="307"/>
      <c r="JC780" s="307"/>
      <c r="JD780" s="307"/>
      <c r="JE780" s="307"/>
      <c r="JF780" s="307"/>
      <c r="JG780" s="307"/>
      <c r="JH780" s="307"/>
      <c r="JI780" s="307"/>
      <c r="JJ780" s="307"/>
      <c r="JK780" s="307"/>
      <c r="JL780" s="307"/>
      <c r="JM780" s="307"/>
      <c r="JN780" s="307"/>
      <c r="JO780" s="307"/>
      <c r="JP780" s="307"/>
      <c r="JQ780" s="307"/>
      <c r="JR780" s="307"/>
      <c r="JS780" s="307"/>
      <c r="JT780" s="307"/>
      <c r="JU780" s="307"/>
      <c r="JV780" s="307"/>
      <c r="JW780" s="307"/>
      <c r="JX780" s="307"/>
      <c r="JY780" s="307"/>
      <c r="JZ780" s="307"/>
      <c r="KA780" s="307"/>
      <c r="KB780" s="307"/>
      <c r="KC780" s="307"/>
      <c r="KD780" s="307"/>
      <c r="KE780" s="307"/>
      <c r="KF780" s="307"/>
      <c r="KG780" s="307"/>
      <c r="KH780" s="307"/>
      <c r="KI780" s="307"/>
      <c r="KJ780" s="307"/>
      <c r="KK780" s="307"/>
      <c r="KL780" s="307"/>
      <c r="KM780" s="307"/>
      <c r="KN780" s="307"/>
      <c r="KO780" s="307"/>
      <c r="KP780" s="307"/>
      <c r="KQ780" s="307"/>
      <c r="KR780" s="307"/>
      <c r="KS780" s="307"/>
      <c r="KT780" s="307"/>
    </row>
    <row r="781" spans="14:306" s="56" customFormat="1" ht="15" customHeight="1">
      <c r="N781" s="303"/>
      <c r="W781" s="303"/>
      <c r="X781" s="303"/>
      <c r="Y781" s="303"/>
      <c r="Z781" s="303"/>
      <c r="AA781" s="303"/>
      <c r="AB781" s="303"/>
      <c r="AC781" s="303"/>
      <c r="AD781" s="303"/>
      <c r="AE781" s="303"/>
      <c r="AG781" s="354">
        <v>3</v>
      </c>
      <c r="AH781" s="354"/>
      <c r="AI781" s="356" t="s">
        <v>115</v>
      </c>
      <c r="AJ781" s="356" t="s">
        <v>109</v>
      </c>
      <c r="AK781" s="359">
        <v>10</v>
      </c>
      <c r="AL781" s="359">
        <v>8</v>
      </c>
      <c r="AM781" s="356" t="s">
        <v>129</v>
      </c>
      <c r="AN781" s="356" t="s">
        <v>78</v>
      </c>
      <c r="AO781" s="356" t="s">
        <v>113</v>
      </c>
      <c r="AP781" s="356" t="s">
        <v>113</v>
      </c>
      <c r="AQ781" s="356" t="s">
        <v>71</v>
      </c>
      <c r="AR781" s="356" t="s">
        <v>66</v>
      </c>
      <c r="AS781" s="356" t="s">
        <v>157</v>
      </c>
      <c r="AT781" s="356" t="s">
        <v>293</v>
      </c>
      <c r="AU781" s="356"/>
      <c r="AV781" s="359">
        <v>11</v>
      </c>
      <c r="AW781" s="356" t="s">
        <v>157</v>
      </c>
      <c r="AX781" s="359">
        <v>8</v>
      </c>
      <c r="AY781" s="303">
        <f t="shared" si="434"/>
        <v>12</v>
      </c>
      <c r="AZ781" s="303">
        <f t="shared" si="435"/>
        <v>5</v>
      </c>
      <c r="BA781" s="303">
        <f t="shared" si="436"/>
        <v>11</v>
      </c>
      <c r="BB781" s="303">
        <f t="shared" si="437"/>
        <v>9</v>
      </c>
      <c r="BC781" s="303">
        <f t="shared" si="438"/>
        <v>30</v>
      </c>
      <c r="BD781" s="303">
        <f t="shared" si="439"/>
        <v>20</v>
      </c>
      <c r="BE781" s="303">
        <f t="shared" si="440"/>
        <v>11</v>
      </c>
      <c r="BF781" s="303">
        <f t="shared" si="441"/>
        <v>11</v>
      </c>
      <c r="BG781" s="303">
        <f t="shared" si="442"/>
        <v>13</v>
      </c>
      <c r="BH781" s="303"/>
      <c r="BI781" s="303">
        <f t="shared" si="443"/>
        <v>10</v>
      </c>
      <c r="BJ781" s="303">
        <f t="shared" si="444"/>
        <v>16</v>
      </c>
      <c r="BK781" s="303">
        <f t="shared" si="445"/>
        <v>47</v>
      </c>
      <c r="BL781" s="303">
        <f t="shared" si="446"/>
        <v>12</v>
      </c>
      <c r="BM781" s="303">
        <f t="shared" si="447"/>
        <v>16</v>
      </c>
      <c r="BN781" s="303">
        <f t="shared" si="448"/>
        <v>9</v>
      </c>
      <c r="CB781" s="307"/>
      <c r="CC781" s="307"/>
      <c r="CD781" s="307"/>
      <c r="CE781" s="307"/>
      <c r="CF781" s="307"/>
      <c r="CG781" s="307"/>
      <c r="CH781" s="307"/>
      <c r="CI781" s="307"/>
      <c r="CJ781" s="307"/>
      <c r="CK781" s="307"/>
      <c r="CL781" s="307"/>
      <c r="CM781" s="307"/>
      <c r="CN781" s="307"/>
      <c r="CO781" s="307"/>
      <c r="CP781" s="307"/>
      <c r="CQ781" s="307"/>
      <c r="CR781" s="307"/>
      <c r="CS781" s="307"/>
      <c r="CT781" s="307"/>
      <c r="CU781" s="307"/>
      <c r="CV781" s="307"/>
      <c r="CW781" s="307"/>
      <c r="CX781" s="307"/>
      <c r="CY781" s="307"/>
      <c r="CZ781" s="307"/>
      <c r="DA781" s="307"/>
      <c r="DB781" s="307"/>
      <c r="DC781" s="307"/>
      <c r="DD781" s="307"/>
      <c r="DE781" s="307"/>
      <c r="DF781" s="307"/>
      <c r="DG781" s="307"/>
      <c r="DH781" s="307"/>
      <c r="DI781" s="390"/>
      <c r="DJ781" s="390"/>
      <c r="DK781" s="307"/>
      <c r="DL781" s="307"/>
      <c r="DM781" s="307"/>
      <c r="DN781" s="307"/>
      <c r="DO781" s="307"/>
      <c r="DP781" s="307"/>
      <c r="DQ781" s="307"/>
      <c r="DR781" s="307"/>
      <c r="DS781" s="307"/>
      <c r="DT781" s="307"/>
      <c r="DU781" s="307"/>
      <c r="DV781" s="307"/>
      <c r="DW781" s="307"/>
      <c r="DX781" s="307"/>
      <c r="DY781" s="307"/>
      <c r="DZ781" s="307"/>
      <c r="EA781" s="307"/>
      <c r="EB781" s="307"/>
      <c r="EC781" s="307"/>
      <c r="ED781" s="307"/>
      <c r="EE781" s="307"/>
      <c r="EF781" s="307"/>
      <c r="EG781" s="307"/>
      <c r="EH781" s="307"/>
      <c r="EI781" s="307"/>
      <c r="EJ781" s="307"/>
      <c r="EK781" s="307"/>
      <c r="EL781" s="307"/>
      <c r="EM781" s="307"/>
      <c r="EN781" s="307"/>
      <c r="EO781" s="307"/>
      <c r="EP781" s="307"/>
      <c r="EQ781" s="307"/>
      <c r="ER781" s="307"/>
      <c r="ES781" s="307"/>
      <c r="ET781" s="307"/>
      <c r="EU781" s="390"/>
      <c r="EV781" s="390"/>
      <c r="EW781" s="307"/>
      <c r="EX781" s="307"/>
      <c r="EY781" s="307"/>
      <c r="EZ781" s="307"/>
      <c r="FA781" s="307"/>
      <c r="FB781" s="307"/>
      <c r="FC781" s="307"/>
      <c r="FD781" s="307"/>
      <c r="FE781" s="307"/>
      <c r="FF781" s="307"/>
      <c r="FG781" s="307"/>
      <c r="FH781" s="307"/>
      <c r="FI781" s="307"/>
      <c r="FJ781" s="307"/>
      <c r="FK781" s="307"/>
      <c r="FL781" s="307"/>
      <c r="FM781" s="307"/>
      <c r="FN781" s="307"/>
      <c r="FO781" s="307"/>
      <c r="FP781" s="307"/>
      <c r="FQ781" s="307"/>
      <c r="FR781" s="307"/>
      <c r="FS781" s="307"/>
      <c r="FT781" s="307"/>
      <c r="FU781" s="307"/>
      <c r="FV781" s="307"/>
      <c r="FW781" s="307"/>
      <c r="FX781" s="307"/>
      <c r="FY781" s="307"/>
      <c r="FZ781" s="307"/>
      <c r="GA781" s="307"/>
      <c r="GB781" s="307"/>
      <c r="GC781" s="307"/>
      <c r="GD781" s="307"/>
      <c r="GE781" s="307"/>
      <c r="GF781" s="307"/>
      <c r="GG781" s="307"/>
      <c r="GH781" s="307"/>
      <c r="GI781" s="307"/>
      <c r="GJ781" s="307"/>
      <c r="GK781" s="307"/>
      <c r="GL781" s="307"/>
      <c r="GM781" s="307"/>
      <c r="GN781" s="307"/>
      <c r="GO781" s="307"/>
      <c r="GP781" s="307"/>
      <c r="GQ781" s="307"/>
      <c r="GR781" s="307"/>
      <c r="GS781" s="307"/>
      <c r="GT781" s="307"/>
      <c r="GU781" s="307"/>
      <c r="GV781" s="307"/>
      <c r="GW781" s="307"/>
      <c r="GX781" s="307"/>
      <c r="GY781" s="307"/>
      <c r="GZ781" s="307"/>
      <c r="HA781" s="307"/>
      <c r="HB781" s="307"/>
      <c r="HC781" s="307"/>
      <c r="HD781" s="307"/>
      <c r="HE781" s="307"/>
      <c r="HF781" s="307"/>
      <c r="HG781" s="307"/>
      <c r="HH781" s="307"/>
      <c r="HI781" s="307"/>
      <c r="HJ781" s="307"/>
      <c r="HK781" s="307"/>
      <c r="HL781" s="307"/>
      <c r="HM781" s="307"/>
      <c r="HN781" s="307"/>
      <c r="HO781" s="307"/>
      <c r="HP781" s="307"/>
      <c r="HQ781" s="307"/>
      <c r="HR781" s="307"/>
      <c r="HS781" s="307"/>
      <c r="HT781" s="307"/>
      <c r="HU781" s="307"/>
      <c r="HV781" s="307"/>
      <c r="HW781" s="307"/>
      <c r="HX781" s="307"/>
      <c r="HY781" s="307"/>
      <c r="HZ781" s="307"/>
      <c r="IA781" s="307"/>
      <c r="IB781" s="307"/>
      <c r="IC781" s="307"/>
      <c r="ID781" s="307"/>
      <c r="IE781" s="307"/>
      <c r="IF781" s="307"/>
      <c r="IG781" s="307"/>
      <c r="IH781" s="307"/>
      <c r="II781" s="307"/>
      <c r="IJ781" s="307"/>
      <c r="IK781" s="307"/>
      <c r="IL781" s="307"/>
      <c r="IM781" s="307"/>
      <c r="IN781" s="307"/>
      <c r="IO781" s="307"/>
      <c r="IP781" s="307"/>
      <c r="IQ781" s="307"/>
      <c r="IR781" s="307"/>
      <c r="IS781" s="307"/>
      <c r="IT781" s="307"/>
      <c r="IU781" s="307"/>
      <c r="IV781" s="307"/>
      <c r="IW781" s="307"/>
      <c r="IX781" s="307"/>
      <c r="IY781" s="307"/>
      <c r="IZ781" s="307"/>
      <c r="JA781" s="307"/>
      <c r="JB781" s="307"/>
      <c r="JC781" s="307"/>
      <c r="JD781" s="307"/>
      <c r="JE781" s="307"/>
      <c r="JF781" s="307"/>
      <c r="JG781" s="307"/>
      <c r="JH781" s="307"/>
      <c r="JI781" s="307"/>
      <c r="JJ781" s="307"/>
      <c r="JK781" s="307"/>
      <c r="JL781" s="307"/>
      <c r="JM781" s="307"/>
      <c r="JN781" s="307"/>
      <c r="JO781" s="307"/>
      <c r="JP781" s="307"/>
      <c r="JQ781" s="307"/>
      <c r="JR781" s="307"/>
      <c r="JS781" s="307"/>
      <c r="JT781" s="307"/>
      <c r="JU781" s="307"/>
      <c r="JV781" s="307"/>
      <c r="JW781" s="307"/>
      <c r="JX781" s="307"/>
      <c r="JY781" s="307"/>
      <c r="JZ781" s="307"/>
      <c r="KA781" s="307"/>
      <c r="KB781" s="307"/>
      <c r="KC781" s="307"/>
      <c r="KD781" s="307"/>
      <c r="KE781" s="307"/>
      <c r="KF781" s="307"/>
      <c r="KG781" s="307"/>
      <c r="KH781" s="307"/>
      <c r="KI781" s="307"/>
      <c r="KJ781" s="307"/>
      <c r="KK781" s="307"/>
      <c r="KL781" s="307"/>
      <c r="KM781" s="307"/>
      <c r="KN781" s="307"/>
      <c r="KO781" s="307"/>
      <c r="KP781" s="307"/>
      <c r="KQ781" s="307"/>
      <c r="KR781" s="307"/>
      <c r="KS781" s="307"/>
      <c r="KT781" s="307"/>
    </row>
    <row r="782" spans="14:306" s="56" customFormat="1" ht="15" customHeight="1">
      <c r="N782" s="303"/>
      <c r="W782" s="303"/>
      <c r="X782" s="303"/>
      <c r="Y782" s="303"/>
      <c r="Z782" s="303"/>
      <c r="AA782" s="303"/>
      <c r="AB782" s="303"/>
      <c r="AC782" s="303"/>
      <c r="AD782" s="303"/>
      <c r="AE782" s="303"/>
      <c r="AG782" s="354">
        <v>4</v>
      </c>
      <c r="AH782" s="354"/>
      <c r="AI782" s="356" t="s">
        <v>117</v>
      </c>
      <c r="AJ782" s="356" t="s">
        <v>208</v>
      </c>
      <c r="AK782" s="359">
        <v>11</v>
      </c>
      <c r="AL782" s="356" t="s">
        <v>113</v>
      </c>
      <c r="AM782" s="356" t="s">
        <v>290</v>
      </c>
      <c r="AN782" s="356" t="s">
        <v>167</v>
      </c>
      <c r="AO782" s="356" t="s">
        <v>71</v>
      </c>
      <c r="AP782" s="356" t="s">
        <v>274</v>
      </c>
      <c r="AQ782" s="356" t="s">
        <v>85</v>
      </c>
      <c r="AR782" s="356" t="s">
        <v>206</v>
      </c>
      <c r="AS782" s="356" t="s">
        <v>92</v>
      </c>
      <c r="AT782" s="356" t="s">
        <v>986</v>
      </c>
      <c r="AU782" s="356"/>
      <c r="AV782" s="356" t="s">
        <v>156</v>
      </c>
      <c r="AW782" s="356" t="s">
        <v>92</v>
      </c>
      <c r="AX782" s="359">
        <v>9</v>
      </c>
      <c r="AY782" s="303">
        <f t="shared" si="434"/>
        <v>16</v>
      </c>
      <c r="AZ782" s="303">
        <f t="shared" si="435"/>
        <v>8</v>
      </c>
      <c r="BA782" s="303" t="str">
        <f t="shared" si="436"/>
        <v>-</v>
      </c>
      <c r="BB782" s="303">
        <f t="shared" si="437"/>
        <v>11</v>
      </c>
      <c r="BC782" s="303">
        <f t="shared" si="438"/>
        <v>34</v>
      </c>
      <c r="BD782" s="303">
        <f t="shared" si="439"/>
        <v>23</v>
      </c>
      <c r="BE782" s="303">
        <f t="shared" si="440"/>
        <v>13</v>
      </c>
      <c r="BF782" s="303">
        <f t="shared" si="441"/>
        <v>13</v>
      </c>
      <c r="BG782" s="303">
        <f t="shared" si="442"/>
        <v>15</v>
      </c>
      <c r="BH782" s="303"/>
      <c r="BI782" s="303">
        <f t="shared" si="443"/>
        <v>13</v>
      </c>
      <c r="BJ782" s="303">
        <f t="shared" si="444"/>
        <v>18</v>
      </c>
      <c r="BK782" s="303">
        <f t="shared" si="445"/>
        <v>55</v>
      </c>
      <c r="BL782" s="303">
        <f t="shared" si="446"/>
        <v>14</v>
      </c>
      <c r="BM782" s="303">
        <f t="shared" si="447"/>
        <v>18</v>
      </c>
      <c r="BN782" s="303">
        <f t="shared" si="448"/>
        <v>10</v>
      </c>
      <c r="CB782" s="307"/>
      <c r="CC782" s="307"/>
      <c r="CD782" s="307"/>
      <c r="CE782" s="307"/>
      <c r="CF782" s="307"/>
      <c r="CG782" s="307"/>
      <c r="CH782" s="307"/>
      <c r="CI782" s="307"/>
      <c r="CJ782" s="307"/>
      <c r="CK782" s="307"/>
      <c r="CL782" s="307"/>
      <c r="CM782" s="307"/>
      <c r="CN782" s="307"/>
      <c r="CO782" s="307"/>
      <c r="CP782" s="307"/>
      <c r="CQ782" s="307"/>
      <c r="CR782" s="307"/>
      <c r="CS782" s="307"/>
      <c r="CT782" s="307"/>
      <c r="CU782" s="307"/>
      <c r="CV782" s="307"/>
      <c r="CW782" s="307"/>
      <c r="CX782" s="307"/>
      <c r="CY782" s="307"/>
      <c r="CZ782" s="307"/>
      <c r="DA782" s="307"/>
      <c r="DB782" s="307"/>
      <c r="DC782" s="307"/>
      <c r="DD782" s="307"/>
      <c r="DE782" s="307"/>
      <c r="DF782" s="307"/>
      <c r="DG782" s="307"/>
      <c r="DH782" s="307"/>
      <c r="DI782" s="390"/>
      <c r="DJ782" s="390"/>
      <c r="DK782" s="307"/>
      <c r="DL782" s="307"/>
      <c r="DM782" s="307"/>
      <c r="DN782" s="307"/>
      <c r="DO782" s="307"/>
      <c r="DP782" s="307"/>
      <c r="DQ782" s="307"/>
      <c r="DR782" s="307"/>
      <c r="DS782" s="307"/>
      <c r="DT782" s="307"/>
      <c r="DU782" s="307"/>
      <c r="DV782" s="307"/>
      <c r="DW782" s="307"/>
      <c r="DX782" s="307"/>
      <c r="DY782" s="307"/>
      <c r="DZ782" s="307"/>
      <c r="EA782" s="307"/>
      <c r="EB782" s="307"/>
      <c r="EC782" s="307"/>
      <c r="ED782" s="307"/>
      <c r="EE782" s="307"/>
      <c r="EF782" s="307"/>
      <c r="EG782" s="307"/>
      <c r="EH782" s="307"/>
      <c r="EI782" s="307"/>
      <c r="EJ782" s="307"/>
      <c r="EK782" s="307"/>
      <c r="EL782" s="307"/>
      <c r="EM782" s="307"/>
      <c r="EN782" s="307"/>
      <c r="EO782" s="307"/>
      <c r="EP782" s="307"/>
      <c r="EQ782" s="307"/>
      <c r="ER782" s="307"/>
      <c r="ES782" s="307"/>
      <c r="ET782" s="307"/>
      <c r="EU782" s="390"/>
      <c r="EV782" s="390"/>
      <c r="EW782" s="307"/>
      <c r="EX782" s="307"/>
      <c r="EY782" s="307"/>
      <c r="EZ782" s="307"/>
      <c r="FA782" s="307"/>
      <c r="FB782" s="307"/>
      <c r="FC782" s="307"/>
      <c r="FD782" s="307"/>
      <c r="FE782" s="307"/>
      <c r="FF782" s="307"/>
      <c r="FG782" s="307"/>
      <c r="FH782" s="307"/>
      <c r="FI782" s="307"/>
      <c r="FJ782" s="307"/>
      <c r="FK782" s="307"/>
      <c r="FL782" s="307"/>
      <c r="FM782" s="307"/>
      <c r="FN782" s="307"/>
      <c r="FO782" s="307"/>
      <c r="FP782" s="307"/>
      <c r="FQ782" s="307"/>
      <c r="FR782" s="307"/>
      <c r="FS782" s="307"/>
      <c r="FT782" s="307"/>
      <c r="FU782" s="307"/>
      <c r="FV782" s="307"/>
      <c r="FW782" s="307"/>
      <c r="FX782" s="307"/>
      <c r="FY782" s="307"/>
      <c r="FZ782" s="307"/>
      <c r="GA782" s="307"/>
      <c r="GB782" s="307"/>
      <c r="GC782" s="307"/>
      <c r="GD782" s="307"/>
      <c r="GE782" s="307"/>
      <c r="GF782" s="307"/>
      <c r="GG782" s="307"/>
      <c r="GH782" s="307"/>
      <c r="GI782" s="307"/>
      <c r="GJ782" s="307"/>
      <c r="GK782" s="307"/>
      <c r="GL782" s="307"/>
      <c r="GM782" s="307"/>
      <c r="GN782" s="307"/>
      <c r="GO782" s="307"/>
      <c r="GP782" s="307"/>
      <c r="GQ782" s="307"/>
      <c r="GR782" s="307"/>
      <c r="GS782" s="307"/>
      <c r="GT782" s="307"/>
      <c r="GU782" s="307"/>
      <c r="GV782" s="307"/>
      <c r="GW782" s="307"/>
      <c r="GX782" s="307"/>
      <c r="GY782" s="307"/>
      <c r="GZ782" s="307"/>
      <c r="HA782" s="307"/>
      <c r="HB782" s="307"/>
      <c r="HC782" s="307"/>
      <c r="HD782" s="307"/>
      <c r="HE782" s="307"/>
      <c r="HF782" s="307"/>
      <c r="HG782" s="307"/>
      <c r="HH782" s="307"/>
      <c r="HI782" s="307"/>
      <c r="HJ782" s="307"/>
      <c r="HK782" s="307"/>
      <c r="HL782" s="307"/>
      <c r="HM782" s="307"/>
      <c r="HN782" s="307"/>
      <c r="HO782" s="307"/>
      <c r="HP782" s="307"/>
      <c r="HQ782" s="307"/>
      <c r="HR782" s="307"/>
      <c r="HS782" s="307"/>
      <c r="HT782" s="307"/>
      <c r="HU782" s="307"/>
      <c r="HV782" s="307"/>
      <c r="HW782" s="307"/>
      <c r="HX782" s="307"/>
      <c r="HY782" s="307"/>
      <c r="HZ782" s="307"/>
      <c r="IA782" s="307"/>
      <c r="IB782" s="307"/>
      <c r="IC782" s="307"/>
      <c r="ID782" s="307"/>
      <c r="IE782" s="307"/>
      <c r="IF782" s="307"/>
      <c r="IG782" s="307"/>
      <c r="IH782" s="307"/>
      <c r="II782" s="307"/>
      <c r="IJ782" s="307"/>
      <c r="IK782" s="307"/>
      <c r="IL782" s="307"/>
      <c r="IM782" s="307"/>
      <c r="IN782" s="307"/>
      <c r="IO782" s="307"/>
      <c r="IP782" s="307"/>
      <c r="IQ782" s="307"/>
      <c r="IR782" s="307"/>
      <c r="IS782" s="307"/>
      <c r="IT782" s="307"/>
      <c r="IU782" s="307"/>
      <c r="IV782" s="307"/>
      <c r="IW782" s="307"/>
      <c r="IX782" s="307"/>
      <c r="IY782" s="307"/>
      <c r="IZ782" s="307"/>
      <c r="JA782" s="307"/>
      <c r="JB782" s="307"/>
      <c r="JC782" s="307"/>
      <c r="JD782" s="307"/>
      <c r="JE782" s="307"/>
      <c r="JF782" s="307"/>
      <c r="JG782" s="307"/>
      <c r="JH782" s="307"/>
      <c r="JI782" s="307"/>
      <c r="JJ782" s="307"/>
      <c r="JK782" s="307"/>
      <c r="JL782" s="307"/>
      <c r="JM782" s="307"/>
      <c r="JN782" s="307"/>
      <c r="JO782" s="307"/>
      <c r="JP782" s="307"/>
      <c r="JQ782" s="307"/>
      <c r="JR782" s="307"/>
      <c r="JS782" s="307"/>
      <c r="JT782" s="307"/>
      <c r="JU782" s="307"/>
      <c r="JV782" s="307"/>
      <c r="JW782" s="307"/>
      <c r="JX782" s="307"/>
      <c r="JY782" s="307"/>
      <c r="JZ782" s="307"/>
      <c r="KA782" s="307"/>
      <c r="KB782" s="307"/>
      <c r="KC782" s="307"/>
      <c r="KD782" s="307"/>
      <c r="KE782" s="307"/>
      <c r="KF782" s="307"/>
      <c r="KG782" s="307"/>
      <c r="KH782" s="307"/>
      <c r="KI782" s="307"/>
      <c r="KJ782" s="307"/>
      <c r="KK782" s="307"/>
      <c r="KL782" s="307"/>
      <c r="KM782" s="307"/>
      <c r="KN782" s="307"/>
      <c r="KO782" s="307"/>
      <c r="KP782" s="307"/>
      <c r="KQ782" s="307"/>
      <c r="KR782" s="307"/>
      <c r="KS782" s="307"/>
      <c r="KT782" s="307"/>
    </row>
    <row r="783" spans="14:306" s="56" customFormat="1" ht="15" customHeight="1">
      <c r="N783" s="303"/>
      <c r="W783" s="303"/>
      <c r="X783" s="303"/>
      <c r="Y783" s="303"/>
      <c r="Z783" s="303"/>
      <c r="AA783" s="303"/>
      <c r="AB783" s="303"/>
      <c r="AC783" s="303"/>
      <c r="AD783" s="303"/>
      <c r="AE783" s="303"/>
      <c r="AG783" s="354">
        <v>5</v>
      </c>
      <c r="AH783" s="354"/>
      <c r="AI783" s="356" t="s">
        <v>110</v>
      </c>
      <c r="AJ783" s="356" t="s">
        <v>60</v>
      </c>
      <c r="AK783" s="356" t="s">
        <v>0</v>
      </c>
      <c r="AL783" s="359">
        <v>11</v>
      </c>
      <c r="AM783" s="356" t="s">
        <v>296</v>
      </c>
      <c r="AN783" s="356" t="s">
        <v>140</v>
      </c>
      <c r="AO783" s="359">
        <v>13</v>
      </c>
      <c r="AP783" s="356" t="s">
        <v>85</v>
      </c>
      <c r="AQ783" s="356" t="s">
        <v>76</v>
      </c>
      <c r="AR783" s="356" t="s">
        <v>85</v>
      </c>
      <c r="AS783" s="356" t="s">
        <v>130</v>
      </c>
      <c r="AT783" s="356" t="s">
        <v>987</v>
      </c>
      <c r="AU783" s="356"/>
      <c r="AV783" s="359">
        <v>14</v>
      </c>
      <c r="AW783" s="359">
        <v>18</v>
      </c>
      <c r="AX783" s="359">
        <v>10</v>
      </c>
      <c r="AY783" s="303">
        <f t="shared" si="434"/>
        <v>21</v>
      </c>
      <c r="AZ783" s="303">
        <f t="shared" si="435"/>
        <v>11</v>
      </c>
      <c r="BA783" s="303">
        <f t="shared" si="436"/>
        <v>12</v>
      </c>
      <c r="BB783" s="303">
        <f t="shared" si="437"/>
        <v>12</v>
      </c>
      <c r="BC783" s="303">
        <f t="shared" si="438"/>
        <v>38</v>
      </c>
      <c r="BD783" s="303">
        <f t="shared" si="439"/>
        <v>25</v>
      </c>
      <c r="BE783" s="303">
        <f t="shared" si="440"/>
        <v>14</v>
      </c>
      <c r="BF783" s="303">
        <f t="shared" si="441"/>
        <v>15</v>
      </c>
      <c r="BG783" s="303">
        <f t="shared" si="442"/>
        <v>17</v>
      </c>
      <c r="BH783" s="303"/>
      <c r="BI783" s="303">
        <f t="shared" si="443"/>
        <v>15</v>
      </c>
      <c r="BJ783" s="303">
        <f t="shared" si="444"/>
        <v>20</v>
      </c>
      <c r="BK783" s="303">
        <f t="shared" si="445"/>
        <v>63</v>
      </c>
      <c r="BL783" s="303">
        <f t="shared" si="446"/>
        <v>15</v>
      </c>
      <c r="BM783" s="303">
        <f t="shared" si="447"/>
        <v>19</v>
      </c>
      <c r="BN783" s="303">
        <f t="shared" si="448"/>
        <v>11</v>
      </c>
      <c r="CB783" s="307"/>
      <c r="CC783" s="307"/>
      <c r="CD783" s="307"/>
      <c r="CE783" s="307"/>
      <c r="CF783" s="307"/>
      <c r="CG783" s="307"/>
      <c r="CH783" s="307"/>
      <c r="CI783" s="307"/>
      <c r="CJ783" s="307"/>
      <c r="CK783" s="307"/>
      <c r="CL783" s="307"/>
      <c r="CM783" s="307"/>
      <c r="CN783" s="307"/>
      <c r="CO783" s="307"/>
      <c r="CP783" s="307"/>
      <c r="CQ783" s="307"/>
      <c r="CR783" s="307"/>
      <c r="CS783" s="307"/>
      <c r="CT783" s="307"/>
      <c r="CU783" s="307"/>
      <c r="CV783" s="307"/>
      <c r="CW783" s="307"/>
      <c r="CX783" s="307"/>
      <c r="CY783" s="307"/>
      <c r="CZ783" s="307"/>
      <c r="DA783" s="307"/>
      <c r="DB783" s="307"/>
      <c r="DC783" s="307"/>
      <c r="DD783" s="307"/>
      <c r="DE783" s="307"/>
      <c r="DF783" s="307"/>
      <c r="DG783" s="307"/>
      <c r="DH783" s="307"/>
      <c r="DI783" s="390"/>
      <c r="DJ783" s="390"/>
      <c r="DK783" s="307"/>
      <c r="DL783" s="307"/>
      <c r="DM783" s="307"/>
      <c r="DN783" s="307"/>
      <c r="DO783" s="307"/>
      <c r="DP783" s="307"/>
      <c r="DQ783" s="307"/>
      <c r="DR783" s="307"/>
      <c r="DS783" s="307"/>
      <c r="DT783" s="307"/>
      <c r="DU783" s="307"/>
      <c r="DV783" s="307"/>
      <c r="DW783" s="307"/>
      <c r="DX783" s="307"/>
      <c r="DY783" s="307"/>
      <c r="DZ783" s="307"/>
      <c r="EA783" s="307"/>
      <c r="EB783" s="307"/>
      <c r="EC783" s="307"/>
      <c r="ED783" s="307"/>
      <c r="EE783" s="307"/>
      <c r="EF783" s="307"/>
      <c r="EG783" s="307"/>
      <c r="EH783" s="307"/>
      <c r="EI783" s="307"/>
      <c r="EJ783" s="307"/>
      <c r="EK783" s="307"/>
      <c r="EL783" s="307"/>
      <c r="EM783" s="307"/>
      <c r="EN783" s="307"/>
      <c r="EO783" s="307"/>
      <c r="EP783" s="307"/>
      <c r="EQ783" s="307"/>
      <c r="ER783" s="307"/>
      <c r="ES783" s="307"/>
      <c r="ET783" s="307"/>
      <c r="EU783" s="390"/>
      <c r="EV783" s="390"/>
      <c r="EW783" s="307"/>
      <c r="EX783" s="307"/>
      <c r="EY783" s="307"/>
      <c r="EZ783" s="307"/>
      <c r="FA783" s="307"/>
      <c r="FB783" s="307"/>
      <c r="FC783" s="307"/>
      <c r="FD783" s="307"/>
      <c r="FE783" s="307"/>
      <c r="FF783" s="307"/>
      <c r="FG783" s="307"/>
      <c r="FH783" s="307"/>
      <c r="FI783" s="307"/>
      <c r="FJ783" s="307"/>
      <c r="FK783" s="307"/>
      <c r="FL783" s="307"/>
      <c r="FM783" s="307"/>
      <c r="FN783" s="307"/>
      <c r="FO783" s="307"/>
      <c r="FP783" s="307"/>
      <c r="FQ783" s="307"/>
      <c r="FR783" s="307"/>
      <c r="FS783" s="307"/>
      <c r="FT783" s="307"/>
      <c r="FU783" s="307"/>
      <c r="FV783" s="307"/>
      <c r="FW783" s="307"/>
      <c r="FX783" s="307"/>
      <c r="FY783" s="307"/>
      <c r="FZ783" s="307"/>
      <c r="GA783" s="307"/>
      <c r="GB783" s="307"/>
      <c r="GC783" s="307"/>
      <c r="GD783" s="307"/>
      <c r="GE783" s="307"/>
      <c r="GF783" s="307"/>
      <c r="GG783" s="307"/>
      <c r="GH783" s="307"/>
      <c r="GI783" s="307"/>
      <c r="GJ783" s="307"/>
      <c r="GK783" s="307"/>
      <c r="GL783" s="307"/>
      <c r="GM783" s="307"/>
      <c r="GN783" s="307"/>
      <c r="GO783" s="307"/>
      <c r="GP783" s="307"/>
      <c r="GQ783" s="307"/>
      <c r="GR783" s="307"/>
      <c r="GS783" s="307"/>
      <c r="GT783" s="307"/>
      <c r="GU783" s="307"/>
      <c r="GV783" s="307"/>
      <c r="GW783" s="307"/>
      <c r="GX783" s="307"/>
      <c r="GY783" s="307"/>
      <c r="GZ783" s="307"/>
      <c r="HA783" s="307"/>
      <c r="HB783" s="307"/>
      <c r="HC783" s="307"/>
      <c r="HD783" s="307"/>
      <c r="HE783" s="307"/>
      <c r="HF783" s="307"/>
      <c r="HG783" s="307"/>
      <c r="HH783" s="307"/>
      <c r="HI783" s="307"/>
      <c r="HJ783" s="307"/>
      <c r="HK783" s="307"/>
      <c r="HL783" s="307"/>
      <c r="HM783" s="307"/>
      <c r="HN783" s="307"/>
      <c r="HO783" s="307"/>
      <c r="HP783" s="307"/>
      <c r="HQ783" s="307"/>
      <c r="HR783" s="307"/>
      <c r="HS783" s="307"/>
      <c r="HT783" s="307"/>
      <c r="HU783" s="307"/>
      <c r="HV783" s="307"/>
      <c r="HW783" s="307"/>
      <c r="HX783" s="307"/>
      <c r="HY783" s="307"/>
      <c r="HZ783" s="307"/>
      <c r="IA783" s="307"/>
      <c r="IB783" s="307"/>
      <c r="IC783" s="307"/>
      <c r="ID783" s="307"/>
      <c r="IE783" s="307"/>
      <c r="IF783" s="307"/>
      <c r="IG783" s="307"/>
      <c r="IH783" s="307"/>
      <c r="II783" s="307"/>
      <c r="IJ783" s="307"/>
      <c r="IK783" s="307"/>
      <c r="IL783" s="307"/>
      <c r="IM783" s="307"/>
      <c r="IN783" s="307"/>
      <c r="IO783" s="307"/>
      <c r="IP783" s="307"/>
      <c r="IQ783" s="307"/>
      <c r="IR783" s="307"/>
      <c r="IS783" s="307"/>
      <c r="IT783" s="307"/>
      <c r="IU783" s="307"/>
      <c r="IV783" s="307"/>
      <c r="IW783" s="307"/>
      <c r="IX783" s="307"/>
      <c r="IY783" s="307"/>
      <c r="IZ783" s="307"/>
      <c r="JA783" s="307"/>
      <c r="JB783" s="307"/>
      <c r="JC783" s="307"/>
      <c r="JD783" s="307"/>
      <c r="JE783" s="307"/>
      <c r="JF783" s="307"/>
      <c r="JG783" s="307"/>
      <c r="JH783" s="307"/>
      <c r="JI783" s="307"/>
      <c r="JJ783" s="307"/>
      <c r="JK783" s="307"/>
      <c r="JL783" s="307"/>
      <c r="JM783" s="307"/>
      <c r="JN783" s="307"/>
      <c r="JO783" s="307"/>
      <c r="JP783" s="307"/>
      <c r="JQ783" s="307"/>
      <c r="JR783" s="307"/>
      <c r="JS783" s="307"/>
      <c r="JT783" s="307"/>
      <c r="JU783" s="307"/>
      <c r="JV783" s="307"/>
      <c r="JW783" s="307"/>
      <c r="JX783" s="307"/>
      <c r="JY783" s="307"/>
      <c r="JZ783" s="307"/>
      <c r="KA783" s="307"/>
      <c r="KB783" s="307"/>
      <c r="KC783" s="307"/>
      <c r="KD783" s="307"/>
      <c r="KE783" s="307"/>
      <c r="KF783" s="307"/>
      <c r="KG783" s="307"/>
      <c r="KH783" s="307"/>
      <c r="KI783" s="307"/>
      <c r="KJ783" s="307"/>
      <c r="KK783" s="307"/>
      <c r="KL783" s="307"/>
      <c r="KM783" s="307"/>
      <c r="KN783" s="307"/>
      <c r="KO783" s="307"/>
      <c r="KP783" s="307"/>
      <c r="KQ783" s="307"/>
      <c r="KR783" s="307"/>
      <c r="KS783" s="307"/>
      <c r="KT783" s="307"/>
    </row>
    <row r="784" spans="14:306" s="56" customFormat="1" ht="15" customHeight="1">
      <c r="N784" s="303"/>
      <c r="W784" s="303"/>
      <c r="X784" s="303"/>
      <c r="Y784" s="303"/>
      <c r="Z784" s="303"/>
      <c r="AA784" s="303"/>
      <c r="AB784" s="303"/>
      <c r="AC784" s="303"/>
      <c r="AD784" s="303"/>
      <c r="AE784" s="303"/>
      <c r="AG784" s="354">
        <v>6</v>
      </c>
      <c r="AH784" s="354"/>
      <c r="AI784" s="356" t="s">
        <v>320</v>
      </c>
      <c r="AJ784" s="356" t="s">
        <v>62</v>
      </c>
      <c r="AK784" s="359">
        <v>12</v>
      </c>
      <c r="AL784" s="356" t="s">
        <v>156</v>
      </c>
      <c r="AM784" s="356" t="s">
        <v>260</v>
      </c>
      <c r="AN784" s="356" t="s">
        <v>88</v>
      </c>
      <c r="AO784" s="359">
        <v>14</v>
      </c>
      <c r="AP784" s="356" t="s">
        <v>76</v>
      </c>
      <c r="AQ784" s="356" t="s">
        <v>78</v>
      </c>
      <c r="AR784" s="356" t="s">
        <v>65</v>
      </c>
      <c r="AS784" s="356" t="s">
        <v>81</v>
      </c>
      <c r="AT784" s="356" t="s">
        <v>812</v>
      </c>
      <c r="AU784" s="356"/>
      <c r="AV784" s="359">
        <v>15</v>
      </c>
      <c r="AW784" s="356" t="s">
        <v>82</v>
      </c>
      <c r="AX784" s="359">
        <v>11</v>
      </c>
      <c r="AY784" s="303">
        <f t="shared" si="434"/>
        <v>26</v>
      </c>
      <c r="AZ784" s="303">
        <f t="shared" si="435"/>
        <v>15</v>
      </c>
      <c r="BA784" s="303">
        <f t="shared" si="436"/>
        <v>13</v>
      </c>
      <c r="BB784" s="303">
        <f t="shared" si="437"/>
        <v>14</v>
      </c>
      <c r="BC784" s="303">
        <f t="shared" si="438"/>
        <v>42</v>
      </c>
      <c r="BD784" s="303">
        <f t="shared" si="439"/>
        <v>28</v>
      </c>
      <c r="BE784" s="303">
        <f t="shared" si="440"/>
        <v>15</v>
      </c>
      <c r="BF784" s="303">
        <f t="shared" si="441"/>
        <v>17</v>
      </c>
      <c r="BG784" s="303">
        <f t="shared" si="442"/>
        <v>20</v>
      </c>
      <c r="BH784" s="303"/>
      <c r="BI784" s="303">
        <f t="shared" si="443"/>
        <v>18</v>
      </c>
      <c r="BJ784" s="303">
        <f t="shared" si="444"/>
        <v>22</v>
      </c>
      <c r="BK784" s="303">
        <f t="shared" si="445"/>
        <v>70</v>
      </c>
      <c r="BL784" s="303">
        <f t="shared" si="446"/>
        <v>16</v>
      </c>
      <c r="BM784" s="303">
        <f t="shared" si="447"/>
        <v>21</v>
      </c>
      <c r="BN784" s="303">
        <f t="shared" si="448"/>
        <v>12</v>
      </c>
      <c r="CB784" s="307"/>
      <c r="CC784" s="307"/>
      <c r="CD784" s="307"/>
      <c r="CE784" s="307"/>
      <c r="CF784" s="307"/>
      <c r="CG784" s="307"/>
      <c r="CH784" s="307"/>
      <c r="CI784" s="307"/>
      <c r="CJ784" s="307"/>
      <c r="CK784" s="307"/>
      <c r="CL784" s="307"/>
      <c r="CM784" s="307"/>
      <c r="CN784" s="307"/>
      <c r="CO784" s="307"/>
      <c r="CP784" s="307"/>
      <c r="CQ784" s="307"/>
      <c r="CR784" s="307"/>
      <c r="CS784" s="307"/>
      <c r="CT784" s="307"/>
      <c r="CU784" s="307"/>
      <c r="CV784" s="307"/>
      <c r="CW784" s="307"/>
      <c r="CX784" s="307"/>
      <c r="CY784" s="307"/>
      <c r="CZ784" s="307"/>
      <c r="DA784" s="307"/>
      <c r="DB784" s="307"/>
      <c r="DC784" s="307"/>
      <c r="DD784" s="307"/>
      <c r="DE784" s="307"/>
      <c r="DF784" s="307"/>
      <c r="DG784" s="307"/>
      <c r="DH784" s="307"/>
      <c r="DI784" s="390"/>
      <c r="DJ784" s="390"/>
      <c r="DK784" s="307"/>
      <c r="DL784" s="307"/>
      <c r="DM784" s="307"/>
      <c r="DN784" s="307"/>
      <c r="DO784" s="307"/>
      <c r="DP784" s="307"/>
      <c r="DQ784" s="307"/>
      <c r="DR784" s="307"/>
      <c r="DS784" s="307"/>
      <c r="DT784" s="307"/>
      <c r="DU784" s="307"/>
      <c r="DV784" s="307"/>
      <c r="DW784" s="307"/>
      <c r="DX784" s="307"/>
      <c r="DY784" s="307"/>
      <c r="DZ784" s="307"/>
      <c r="EA784" s="307"/>
      <c r="EB784" s="307"/>
      <c r="EC784" s="307"/>
      <c r="ED784" s="307"/>
      <c r="EE784" s="307"/>
      <c r="EF784" s="307"/>
      <c r="EG784" s="307"/>
      <c r="EH784" s="307"/>
      <c r="EI784" s="307"/>
      <c r="EJ784" s="307"/>
      <c r="EK784" s="307"/>
      <c r="EL784" s="307"/>
      <c r="EM784" s="307"/>
      <c r="EN784" s="307"/>
      <c r="EO784" s="307"/>
      <c r="EP784" s="307"/>
      <c r="EQ784" s="307"/>
      <c r="ER784" s="307"/>
      <c r="ES784" s="307"/>
      <c r="ET784" s="307"/>
      <c r="EU784" s="390"/>
      <c r="EV784" s="390"/>
      <c r="EW784" s="307"/>
      <c r="EX784" s="307"/>
      <c r="EY784" s="307"/>
      <c r="EZ784" s="307"/>
      <c r="FA784" s="307"/>
      <c r="FB784" s="307"/>
      <c r="FC784" s="307"/>
      <c r="FD784" s="307"/>
      <c r="FE784" s="307"/>
      <c r="FF784" s="307"/>
      <c r="FG784" s="307"/>
      <c r="FH784" s="307"/>
      <c r="FI784" s="307"/>
      <c r="FJ784" s="307"/>
      <c r="FK784" s="307"/>
      <c r="FL784" s="307"/>
      <c r="FM784" s="307"/>
      <c r="FN784" s="307"/>
      <c r="FO784" s="307"/>
      <c r="FP784" s="307"/>
      <c r="FQ784" s="307"/>
      <c r="FR784" s="307"/>
      <c r="FS784" s="307"/>
      <c r="FT784" s="307"/>
      <c r="FU784" s="307"/>
      <c r="FV784" s="307"/>
      <c r="FW784" s="307"/>
      <c r="FX784" s="307"/>
      <c r="FY784" s="307"/>
      <c r="FZ784" s="307"/>
      <c r="GA784" s="307"/>
      <c r="GB784" s="307"/>
      <c r="GC784" s="307"/>
      <c r="GD784" s="307"/>
      <c r="GE784" s="307"/>
      <c r="GF784" s="307"/>
      <c r="GG784" s="307"/>
      <c r="GH784" s="307"/>
      <c r="GI784" s="307"/>
      <c r="GJ784" s="307"/>
      <c r="GK784" s="307"/>
      <c r="GL784" s="307"/>
      <c r="GM784" s="307"/>
      <c r="GN784" s="307"/>
      <c r="GO784" s="307"/>
      <c r="GP784" s="307"/>
      <c r="GQ784" s="307"/>
      <c r="GR784" s="307"/>
      <c r="GS784" s="307"/>
      <c r="GT784" s="307"/>
      <c r="GU784" s="307"/>
      <c r="GV784" s="307"/>
      <c r="GW784" s="307"/>
      <c r="GX784" s="307"/>
      <c r="GY784" s="307"/>
      <c r="GZ784" s="307"/>
      <c r="HA784" s="307"/>
      <c r="HB784" s="307"/>
      <c r="HC784" s="307"/>
      <c r="HD784" s="307"/>
      <c r="HE784" s="307"/>
      <c r="HF784" s="307"/>
      <c r="HG784" s="307"/>
      <c r="HH784" s="307"/>
      <c r="HI784" s="307"/>
      <c r="HJ784" s="307"/>
      <c r="HK784" s="307"/>
      <c r="HL784" s="307"/>
      <c r="HM784" s="307"/>
      <c r="HN784" s="307"/>
      <c r="HO784" s="307"/>
      <c r="HP784" s="307"/>
      <c r="HQ784" s="307"/>
      <c r="HR784" s="307"/>
      <c r="HS784" s="307"/>
      <c r="HT784" s="307"/>
      <c r="HU784" s="307"/>
      <c r="HV784" s="307"/>
      <c r="HW784" s="307"/>
      <c r="HX784" s="307"/>
      <c r="HY784" s="307"/>
      <c r="HZ784" s="307"/>
      <c r="IA784" s="307"/>
      <c r="IB784" s="307"/>
      <c r="IC784" s="307"/>
      <c r="ID784" s="307"/>
      <c r="IE784" s="307"/>
      <c r="IF784" s="307"/>
      <c r="IG784" s="307"/>
      <c r="IH784" s="307"/>
      <c r="II784" s="307"/>
      <c r="IJ784" s="307"/>
      <c r="IK784" s="307"/>
      <c r="IL784" s="307"/>
      <c r="IM784" s="307"/>
      <c r="IN784" s="307"/>
      <c r="IO784" s="307"/>
      <c r="IP784" s="307"/>
      <c r="IQ784" s="307"/>
      <c r="IR784" s="307"/>
      <c r="IS784" s="307"/>
      <c r="IT784" s="307"/>
      <c r="IU784" s="307"/>
      <c r="IV784" s="307"/>
      <c r="IW784" s="307"/>
      <c r="IX784" s="307"/>
      <c r="IY784" s="307"/>
      <c r="IZ784" s="307"/>
      <c r="JA784" s="307"/>
      <c r="JB784" s="307"/>
      <c r="JC784" s="307"/>
      <c r="JD784" s="307"/>
      <c r="JE784" s="307"/>
      <c r="JF784" s="307"/>
      <c r="JG784" s="307"/>
      <c r="JH784" s="307"/>
      <c r="JI784" s="307"/>
      <c r="JJ784" s="307"/>
      <c r="JK784" s="307"/>
      <c r="JL784" s="307"/>
      <c r="JM784" s="307"/>
      <c r="JN784" s="307"/>
      <c r="JO784" s="307"/>
      <c r="JP784" s="307"/>
      <c r="JQ784" s="307"/>
      <c r="JR784" s="307"/>
      <c r="JS784" s="307"/>
      <c r="JT784" s="307"/>
      <c r="JU784" s="307"/>
      <c r="JV784" s="307"/>
      <c r="JW784" s="307"/>
      <c r="JX784" s="307"/>
      <c r="JY784" s="307"/>
      <c r="JZ784" s="307"/>
      <c r="KA784" s="307"/>
      <c r="KB784" s="307"/>
      <c r="KC784" s="307"/>
      <c r="KD784" s="307"/>
      <c r="KE784" s="307"/>
      <c r="KF784" s="307"/>
      <c r="KG784" s="307"/>
      <c r="KH784" s="307"/>
      <c r="KI784" s="307"/>
      <c r="KJ784" s="307"/>
      <c r="KK784" s="307"/>
      <c r="KL784" s="307"/>
      <c r="KM784" s="307"/>
      <c r="KN784" s="307"/>
      <c r="KO784" s="307"/>
      <c r="KP784" s="307"/>
      <c r="KQ784" s="307"/>
      <c r="KR784" s="307"/>
      <c r="KS784" s="307"/>
      <c r="KT784" s="307"/>
    </row>
    <row r="785" spans="14:306" s="56" customFormat="1" ht="15" customHeight="1">
      <c r="N785" s="303"/>
      <c r="W785" s="303"/>
      <c r="X785" s="303"/>
      <c r="Y785" s="303"/>
      <c r="Z785" s="303"/>
      <c r="AA785" s="303"/>
      <c r="AB785" s="303"/>
      <c r="AC785" s="303"/>
      <c r="AD785" s="303"/>
      <c r="AE785" s="303"/>
      <c r="AG785" s="354">
        <v>7</v>
      </c>
      <c r="AH785" s="354"/>
      <c r="AI785" s="356" t="s">
        <v>272</v>
      </c>
      <c r="AJ785" s="356" t="s">
        <v>155</v>
      </c>
      <c r="AK785" s="359">
        <v>13</v>
      </c>
      <c r="AL785" s="359">
        <v>14</v>
      </c>
      <c r="AM785" s="356" t="s">
        <v>212</v>
      </c>
      <c r="AN785" s="356" t="s">
        <v>91</v>
      </c>
      <c r="AO785" s="359">
        <v>15</v>
      </c>
      <c r="AP785" s="356" t="s">
        <v>79</v>
      </c>
      <c r="AQ785" s="356" t="s">
        <v>81</v>
      </c>
      <c r="AR785" s="356" t="s">
        <v>160</v>
      </c>
      <c r="AS785" s="356" t="s">
        <v>164</v>
      </c>
      <c r="AT785" s="356" t="s">
        <v>988</v>
      </c>
      <c r="AU785" s="356"/>
      <c r="AV785" s="359">
        <v>16</v>
      </c>
      <c r="AW785" s="356" t="s">
        <v>138</v>
      </c>
      <c r="AX785" s="359">
        <v>12</v>
      </c>
      <c r="AY785" s="303">
        <f t="shared" si="434"/>
        <v>31</v>
      </c>
      <c r="AZ785" s="303">
        <f t="shared" si="435"/>
        <v>19</v>
      </c>
      <c r="BA785" s="303">
        <f t="shared" si="436"/>
        <v>14</v>
      </c>
      <c r="BB785" s="303">
        <f t="shared" si="437"/>
        <v>15</v>
      </c>
      <c r="BC785" s="303">
        <f t="shared" si="438"/>
        <v>46</v>
      </c>
      <c r="BD785" s="303">
        <f t="shared" si="439"/>
        <v>31</v>
      </c>
      <c r="BE785" s="303">
        <f t="shared" si="440"/>
        <v>16</v>
      </c>
      <c r="BF785" s="303">
        <f t="shared" si="441"/>
        <v>19</v>
      </c>
      <c r="BG785" s="303">
        <f t="shared" si="442"/>
        <v>22</v>
      </c>
      <c r="BH785" s="303"/>
      <c r="BI785" s="303">
        <f t="shared" si="443"/>
        <v>21</v>
      </c>
      <c r="BJ785" s="303">
        <f t="shared" si="444"/>
        <v>24</v>
      </c>
      <c r="BK785" s="303">
        <f t="shared" si="445"/>
        <v>78</v>
      </c>
      <c r="BL785" s="303">
        <f t="shared" si="446"/>
        <v>17</v>
      </c>
      <c r="BM785" s="303">
        <f t="shared" si="447"/>
        <v>23</v>
      </c>
      <c r="BN785" s="303">
        <f t="shared" si="448"/>
        <v>13</v>
      </c>
      <c r="CB785" s="307"/>
      <c r="CC785" s="307"/>
      <c r="CD785" s="307"/>
      <c r="CE785" s="307"/>
      <c r="CF785" s="307"/>
      <c r="CG785" s="307"/>
      <c r="CH785" s="307"/>
      <c r="CI785" s="307"/>
      <c r="CJ785" s="307"/>
      <c r="CK785" s="307"/>
      <c r="CL785" s="307"/>
      <c r="CM785" s="307"/>
      <c r="CN785" s="307"/>
      <c r="CO785" s="307"/>
      <c r="CP785" s="307"/>
      <c r="CQ785" s="307"/>
      <c r="CR785" s="307"/>
      <c r="CS785" s="307"/>
      <c r="CT785" s="307"/>
      <c r="CU785" s="307"/>
      <c r="CV785" s="307"/>
      <c r="CW785" s="307"/>
      <c r="CX785" s="307"/>
      <c r="CY785" s="307"/>
      <c r="CZ785" s="307"/>
      <c r="DA785" s="307"/>
      <c r="DB785" s="307"/>
      <c r="DC785" s="307"/>
      <c r="DD785" s="307"/>
      <c r="DE785" s="307"/>
      <c r="DF785" s="307"/>
      <c r="DG785" s="307"/>
      <c r="DH785" s="307"/>
      <c r="DI785" s="390"/>
      <c r="DJ785" s="390"/>
      <c r="DK785" s="307"/>
      <c r="DL785" s="307"/>
      <c r="DM785" s="307"/>
      <c r="DN785" s="307"/>
      <c r="DO785" s="307"/>
      <c r="DP785" s="307"/>
      <c r="DQ785" s="307"/>
      <c r="DR785" s="307"/>
      <c r="DS785" s="307"/>
      <c r="DT785" s="307"/>
      <c r="DU785" s="307"/>
      <c r="DV785" s="307"/>
      <c r="DW785" s="307"/>
      <c r="DX785" s="307"/>
      <c r="DY785" s="307"/>
      <c r="DZ785" s="307"/>
      <c r="EA785" s="307"/>
      <c r="EB785" s="307"/>
      <c r="EC785" s="307"/>
      <c r="ED785" s="307"/>
      <c r="EE785" s="307"/>
      <c r="EF785" s="307"/>
      <c r="EG785" s="307"/>
      <c r="EH785" s="307"/>
      <c r="EI785" s="307"/>
      <c r="EJ785" s="307"/>
      <c r="EK785" s="307"/>
      <c r="EL785" s="307"/>
      <c r="EM785" s="307"/>
      <c r="EN785" s="307"/>
      <c r="EO785" s="307"/>
      <c r="EP785" s="307"/>
      <c r="EQ785" s="307"/>
      <c r="ER785" s="307"/>
      <c r="ES785" s="307"/>
      <c r="ET785" s="307"/>
      <c r="EU785" s="390"/>
      <c r="EV785" s="390"/>
      <c r="EW785" s="307"/>
      <c r="EX785" s="307"/>
      <c r="EY785" s="307"/>
      <c r="EZ785" s="307"/>
      <c r="FA785" s="307"/>
      <c r="FB785" s="307"/>
      <c r="FC785" s="307"/>
      <c r="FD785" s="307"/>
      <c r="FE785" s="307"/>
      <c r="FF785" s="307"/>
      <c r="FG785" s="307"/>
      <c r="FH785" s="307"/>
      <c r="FI785" s="307"/>
      <c r="FJ785" s="307"/>
      <c r="FK785" s="307"/>
      <c r="FL785" s="307"/>
      <c r="FM785" s="307"/>
      <c r="FN785" s="307"/>
      <c r="FO785" s="307"/>
      <c r="FP785" s="307"/>
      <c r="FQ785" s="307"/>
      <c r="FR785" s="307"/>
      <c r="FS785" s="307"/>
      <c r="FT785" s="307"/>
      <c r="FU785" s="307"/>
      <c r="FV785" s="307"/>
      <c r="FW785" s="307"/>
      <c r="FX785" s="307"/>
      <c r="FY785" s="307"/>
      <c r="FZ785" s="307"/>
      <c r="GA785" s="307"/>
      <c r="GB785" s="307"/>
      <c r="GC785" s="307"/>
      <c r="GD785" s="307"/>
      <c r="GE785" s="307"/>
      <c r="GF785" s="307"/>
      <c r="GG785" s="307"/>
      <c r="GH785" s="307"/>
      <c r="GI785" s="307"/>
      <c r="GJ785" s="307"/>
      <c r="GK785" s="307"/>
      <c r="GL785" s="307"/>
      <c r="GM785" s="307"/>
      <c r="GN785" s="307"/>
      <c r="GO785" s="307"/>
      <c r="GP785" s="307"/>
      <c r="GQ785" s="307"/>
      <c r="GR785" s="307"/>
      <c r="GS785" s="307"/>
      <c r="GT785" s="307"/>
      <c r="GU785" s="307"/>
      <c r="GV785" s="307"/>
      <c r="GW785" s="307"/>
      <c r="GX785" s="307"/>
      <c r="GY785" s="307"/>
      <c r="GZ785" s="307"/>
      <c r="HA785" s="307"/>
      <c r="HB785" s="307"/>
      <c r="HC785" s="307"/>
      <c r="HD785" s="307"/>
      <c r="HE785" s="307"/>
      <c r="HF785" s="307"/>
      <c r="HG785" s="307"/>
      <c r="HH785" s="307"/>
      <c r="HI785" s="307"/>
      <c r="HJ785" s="307"/>
      <c r="HK785" s="307"/>
      <c r="HL785" s="307"/>
      <c r="HM785" s="307"/>
      <c r="HN785" s="307"/>
      <c r="HO785" s="307"/>
      <c r="HP785" s="307"/>
      <c r="HQ785" s="307"/>
      <c r="HR785" s="307"/>
      <c r="HS785" s="307"/>
      <c r="HT785" s="307"/>
      <c r="HU785" s="307"/>
      <c r="HV785" s="307"/>
      <c r="HW785" s="307"/>
      <c r="HX785" s="307"/>
      <c r="HY785" s="307"/>
      <c r="HZ785" s="307"/>
      <c r="IA785" s="307"/>
      <c r="IB785" s="307"/>
      <c r="IC785" s="307"/>
      <c r="ID785" s="307"/>
      <c r="IE785" s="307"/>
      <c r="IF785" s="307"/>
      <c r="IG785" s="307"/>
      <c r="IH785" s="307"/>
      <c r="II785" s="307"/>
      <c r="IJ785" s="307"/>
      <c r="IK785" s="307"/>
      <c r="IL785" s="307"/>
      <c r="IM785" s="307"/>
      <c r="IN785" s="307"/>
      <c r="IO785" s="307"/>
      <c r="IP785" s="307"/>
      <c r="IQ785" s="307"/>
      <c r="IR785" s="307"/>
      <c r="IS785" s="307"/>
      <c r="IT785" s="307"/>
      <c r="IU785" s="307"/>
      <c r="IV785" s="307"/>
      <c r="IW785" s="307"/>
      <c r="IX785" s="307"/>
      <c r="IY785" s="307"/>
      <c r="IZ785" s="307"/>
      <c r="JA785" s="307"/>
      <c r="JB785" s="307"/>
      <c r="JC785" s="307"/>
      <c r="JD785" s="307"/>
      <c r="JE785" s="307"/>
      <c r="JF785" s="307"/>
      <c r="JG785" s="307"/>
      <c r="JH785" s="307"/>
      <c r="JI785" s="307"/>
      <c r="JJ785" s="307"/>
      <c r="JK785" s="307"/>
      <c r="JL785" s="307"/>
      <c r="JM785" s="307"/>
      <c r="JN785" s="307"/>
      <c r="JO785" s="307"/>
      <c r="JP785" s="307"/>
      <c r="JQ785" s="307"/>
      <c r="JR785" s="307"/>
      <c r="JS785" s="307"/>
      <c r="JT785" s="307"/>
      <c r="JU785" s="307"/>
      <c r="JV785" s="307"/>
      <c r="JW785" s="307"/>
      <c r="JX785" s="307"/>
      <c r="JY785" s="307"/>
      <c r="JZ785" s="307"/>
      <c r="KA785" s="307"/>
      <c r="KB785" s="307"/>
      <c r="KC785" s="307"/>
      <c r="KD785" s="307"/>
      <c r="KE785" s="307"/>
      <c r="KF785" s="307"/>
      <c r="KG785" s="307"/>
      <c r="KH785" s="307"/>
      <c r="KI785" s="307"/>
      <c r="KJ785" s="307"/>
      <c r="KK785" s="307"/>
      <c r="KL785" s="307"/>
      <c r="KM785" s="307"/>
      <c r="KN785" s="307"/>
      <c r="KO785" s="307"/>
      <c r="KP785" s="307"/>
      <c r="KQ785" s="307"/>
      <c r="KR785" s="307"/>
      <c r="KS785" s="307"/>
      <c r="KT785" s="307"/>
    </row>
    <row r="786" spans="14:306" s="56" customFormat="1" ht="15" customHeight="1">
      <c r="N786" s="303"/>
      <c r="W786" s="303"/>
      <c r="X786" s="303"/>
      <c r="Y786" s="303"/>
      <c r="Z786" s="303"/>
      <c r="AA786" s="303"/>
      <c r="AB786" s="303"/>
      <c r="AC786" s="303"/>
      <c r="AD786" s="303"/>
      <c r="AE786" s="303"/>
      <c r="AG786" s="354">
        <v>8</v>
      </c>
      <c r="AH786" s="354"/>
      <c r="AI786" s="356" t="s">
        <v>128</v>
      </c>
      <c r="AJ786" s="356" t="s">
        <v>121</v>
      </c>
      <c r="AK786" s="359">
        <v>14</v>
      </c>
      <c r="AL786" s="356" t="s">
        <v>76</v>
      </c>
      <c r="AM786" s="356" t="s">
        <v>213</v>
      </c>
      <c r="AN786" s="356" t="s">
        <v>133</v>
      </c>
      <c r="AO786" s="356" t="s">
        <v>92</v>
      </c>
      <c r="AP786" s="356" t="s">
        <v>82</v>
      </c>
      <c r="AQ786" s="356" t="s">
        <v>164</v>
      </c>
      <c r="AR786" s="356" t="s">
        <v>86</v>
      </c>
      <c r="AS786" s="356" t="s">
        <v>89</v>
      </c>
      <c r="AT786" s="356" t="s">
        <v>650</v>
      </c>
      <c r="AU786" s="356"/>
      <c r="AV786" s="356" t="s">
        <v>79</v>
      </c>
      <c r="AW786" s="359">
        <v>23</v>
      </c>
      <c r="AX786" s="359">
        <v>13</v>
      </c>
      <c r="AY786" s="303">
        <f t="shared" si="434"/>
        <v>35</v>
      </c>
      <c r="AZ786" s="303">
        <f t="shared" si="435"/>
        <v>22</v>
      </c>
      <c r="BA786" s="303">
        <f t="shared" si="436"/>
        <v>15</v>
      </c>
      <c r="BB786" s="303">
        <f t="shared" si="437"/>
        <v>17</v>
      </c>
      <c r="BC786" s="303">
        <f t="shared" si="438"/>
        <v>50</v>
      </c>
      <c r="BD786" s="303">
        <f t="shared" si="439"/>
        <v>33</v>
      </c>
      <c r="BE786" s="303">
        <f t="shared" si="440"/>
        <v>18</v>
      </c>
      <c r="BF786" s="303">
        <f t="shared" si="441"/>
        <v>21</v>
      </c>
      <c r="BG786" s="303">
        <f t="shared" si="442"/>
        <v>24</v>
      </c>
      <c r="BH786" s="303"/>
      <c r="BI786" s="303">
        <f t="shared" si="443"/>
        <v>24</v>
      </c>
      <c r="BJ786" s="303">
        <f t="shared" si="444"/>
        <v>26</v>
      </c>
      <c r="BK786" s="303">
        <f t="shared" si="445"/>
        <v>85</v>
      </c>
      <c r="BL786" s="303">
        <f t="shared" si="446"/>
        <v>19</v>
      </c>
      <c r="BM786" s="303">
        <f t="shared" si="447"/>
        <v>24</v>
      </c>
      <c r="BN786" s="303">
        <f t="shared" si="448"/>
        <v>14</v>
      </c>
      <c r="CB786" s="307"/>
      <c r="CC786" s="307"/>
      <c r="CD786" s="307"/>
      <c r="CE786" s="307"/>
      <c r="CF786" s="307"/>
      <c r="CG786" s="307"/>
      <c r="CH786" s="307"/>
      <c r="CI786" s="307"/>
      <c r="CJ786" s="307"/>
      <c r="CK786" s="307"/>
      <c r="CL786" s="307"/>
      <c r="CM786" s="307"/>
      <c r="CN786" s="307"/>
      <c r="CO786" s="307"/>
      <c r="CP786" s="307"/>
      <c r="CQ786" s="307"/>
      <c r="CR786" s="307"/>
      <c r="CS786" s="307"/>
      <c r="CT786" s="307"/>
      <c r="CU786" s="307"/>
      <c r="CV786" s="307"/>
      <c r="CW786" s="307"/>
      <c r="CX786" s="307"/>
      <c r="CY786" s="307"/>
      <c r="CZ786" s="307"/>
      <c r="DA786" s="307"/>
      <c r="DB786" s="307"/>
      <c r="DC786" s="307"/>
      <c r="DD786" s="307"/>
      <c r="DE786" s="307"/>
      <c r="DF786" s="307"/>
      <c r="DG786" s="307"/>
      <c r="DH786" s="307"/>
      <c r="DI786" s="390"/>
      <c r="DJ786" s="390"/>
      <c r="DK786" s="307"/>
      <c r="DL786" s="307"/>
      <c r="DM786" s="307"/>
      <c r="DN786" s="307"/>
      <c r="DO786" s="307"/>
      <c r="DP786" s="307"/>
      <c r="DQ786" s="307"/>
      <c r="DR786" s="307"/>
      <c r="DS786" s="307"/>
      <c r="DT786" s="307"/>
      <c r="DU786" s="307"/>
      <c r="DV786" s="307"/>
      <c r="DW786" s="307"/>
      <c r="DX786" s="307"/>
      <c r="DY786" s="307"/>
      <c r="DZ786" s="307"/>
      <c r="EA786" s="307"/>
      <c r="EB786" s="307"/>
      <c r="EC786" s="307"/>
      <c r="ED786" s="307"/>
      <c r="EE786" s="307"/>
      <c r="EF786" s="307"/>
      <c r="EG786" s="307"/>
      <c r="EH786" s="307"/>
      <c r="EI786" s="307"/>
      <c r="EJ786" s="307"/>
      <c r="EK786" s="307"/>
      <c r="EL786" s="307"/>
      <c r="EM786" s="307"/>
      <c r="EN786" s="307"/>
      <c r="EO786" s="307"/>
      <c r="EP786" s="307"/>
      <c r="EQ786" s="307"/>
      <c r="ER786" s="307"/>
      <c r="ES786" s="307"/>
      <c r="ET786" s="307"/>
      <c r="EU786" s="390"/>
      <c r="EV786" s="390"/>
      <c r="EW786" s="307"/>
      <c r="EX786" s="307"/>
      <c r="EY786" s="307"/>
      <c r="EZ786" s="307"/>
      <c r="FA786" s="307"/>
      <c r="FB786" s="307"/>
      <c r="FC786" s="307"/>
      <c r="FD786" s="307"/>
      <c r="FE786" s="307"/>
      <c r="FF786" s="307"/>
      <c r="FG786" s="307"/>
      <c r="FH786" s="307"/>
      <c r="FI786" s="307"/>
      <c r="FJ786" s="307"/>
      <c r="FK786" s="307"/>
      <c r="FL786" s="307"/>
      <c r="FM786" s="307"/>
      <c r="FN786" s="307"/>
      <c r="FO786" s="307"/>
      <c r="FP786" s="307"/>
      <c r="FQ786" s="307"/>
      <c r="FR786" s="307"/>
      <c r="FS786" s="307"/>
      <c r="FT786" s="307"/>
      <c r="FU786" s="307"/>
      <c r="FV786" s="307"/>
      <c r="FW786" s="307"/>
      <c r="FX786" s="307"/>
      <c r="FY786" s="307"/>
      <c r="FZ786" s="307"/>
      <c r="GA786" s="307"/>
      <c r="GB786" s="307"/>
      <c r="GC786" s="307"/>
      <c r="GD786" s="307"/>
      <c r="GE786" s="307"/>
      <c r="GF786" s="307"/>
      <c r="GG786" s="307"/>
      <c r="GH786" s="307"/>
      <c r="GI786" s="307"/>
      <c r="GJ786" s="307"/>
      <c r="GK786" s="307"/>
      <c r="GL786" s="307"/>
      <c r="GM786" s="307"/>
      <c r="GN786" s="307"/>
      <c r="GO786" s="307"/>
      <c r="GP786" s="307"/>
      <c r="GQ786" s="307"/>
      <c r="GR786" s="307"/>
      <c r="GS786" s="307"/>
      <c r="GT786" s="307"/>
      <c r="GU786" s="307"/>
      <c r="GV786" s="307"/>
      <c r="GW786" s="307"/>
      <c r="GX786" s="307"/>
      <c r="GY786" s="307"/>
      <c r="GZ786" s="307"/>
      <c r="HA786" s="307"/>
      <c r="HB786" s="307"/>
      <c r="HC786" s="307"/>
      <c r="HD786" s="307"/>
      <c r="HE786" s="307"/>
      <c r="HF786" s="307"/>
      <c r="HG786" s="307"/>
      <c r="HH786" s="307"/>
      <c r="HI786" s="307"/>
      <c r="HJ786" s="307"/>
      <c r="HK786" s="307"/>
      <c r="HL786" s="307"/>
      <c r="HM786" s="307"/>
      <c r="HN786" s="307"/>
      <c r="HO786" s="307"/>
      <c r="HP786" s="307"/>
      <c r="HQ786" s="307"/>
      <c r="HR786" s="307"/>
      <c r="HS786" s="307"/>
      <c r="HT786" s="307"/>
      <c r="HU786" s="307"/>
      <c r="HV786" s="307"/>
      <c r="HW786" s="307"/>
      <c r="HX786" s="307"/>
      <c r="HY786" s="307"/>
      <c r="HZ786" s="307"/>
      <c r="IA786" s="307"/>
      <c r="IB786" s="307"/>
      <c r="IC786" s="307"/>
      <c r="ID786" s="307"/>
      <c r="IE786" s="307"/>
      <c r="IF786" s="307"/>
      <c r="IG786" s="307"/>
      <c r="IH786" s="307"/>
      <c r="II786" s="307"/>
      <c r="IJ786" s="307"/>
      <c r="IK786" s="307"/>
      <c r="IL786" s="307"/>
      <c r="IM786" s="307"/>
      <c r="IN786" s="307"/>
      <c r="IO786" s="307"/>
      <c r="IP786" s="307"/>
      <c r="IQ786" s="307"/>
      <c r="IR786" s="307"/>
      <c r="IS786" s="307"/>
      <c r="IT786" s="307"/>
      <c r="IU786" s="307"/>
      <c r="IV786" s="307"/>
      <c r="IW786" s="307"/>
      <c r="IX786" s="307"/>
      <c r="IY786" s="307"/>
      <c r="IZ786" s="307"/>
      <c r="JA786" s="307"/>
      <c r="JB786" s="307"/>
      <c r="JC786" s="307"/>
      <c r="JD786" s="307"/>
      <c r="JE786" s="307"/>
      <c r="JF786" s="307"/>
      <c r="JG786" s="307"/>
      <c r="JH786" s="307"/>
      <c r="JI786" s="307"/>
      <c r="JJ786" s="307"/>
      <c r="JK786" s="307"/>
      <c r="JL786" s="307"/>
      <c r="JM786" s="307"/>
      <c r="JN786" s="307"/>
      <c r="JO786" s="307"/>
      <c r="JP786" s="307"/>
      <c r="JQ786" s="307"/>
      <c r="JR786" s="307"/>
      <c r="JS786" s="307"/>
      <c r="JT786" s="307"/>
      <c r="JU786" s="307"/>
      <c r="JV786" s="307"/>
      <c r="JW786" s="307"/>
      <c r="JX786" s="307"/>
      <c r="JY786" s="307"/>
      <c r="JZ786" s="307"/>
      <c r="KA786" s="307"/>
      <c r="KB786" s="307"/>
      <c r="KC786" s="307"/>
      <c r="KD786" s="307"/>
      <c r="KE786" s="307"/>
      <c r="KF786" s="307"/>
      <c r="KG786" s="307"/>
      <c r="KH786" s="307"/>
      <c r="KI786" s="307"/>
      <c r="KJ786" s="307"/>
      <c r="KK786" s="307"/>
      <c r="KL786" s="307"/>
      <c r="KM786" s="307"/>
      <c r="KN786" s="307"/>
      <c r="KO786" s="307"/>
      <c r="KP786" s="307"/>
      <c r="KQ786" s="307"/>
      <c r="KR786" s="307"/>
      <c r="KS786" s="307"/>
      <c r="KT786" s="307"/>
    </row>
    <row r="787" spans="14:306" s="56" customFormat="1" ht="15" customHeight="1">
      <c r="N787" s="303"/>
      <c r="W787" s="303"/>
      <c r="X787" s="303"/>
      <c r="Y787" s="303"/>
      <c r="Z787" s="303"/>
      <c r="AA787" s="303"/>
      <c r="AB787" s="303"/>
      <c r="AC787" s="303"/>
      <c r="AD787" s="303"/>
      <c r="AE787" s="303"/>
      <c r="AG787" s="354">
        <v>9</v>
      </c>
      <c r="AH787" s="354"/>
      <c r="AI787" s="356" t="s">
        <v>322</v>
      </c>
      <c r="AJ787" s="356" t="s">
        <v>84</v>
      </c>
      <c r="AK787" s="359">
        <v>15</v>
      </c>
      <c r="AL787" s="359">
        <v>17</v>
      </c>
      <c r="AM787" s="356" t="s">
        <v>330</v>
      </c>
      <c r="AN787" s="356" t="s">
        <v>80</v>
      </c>
      <c r="AO787" s="359">
        <v>18</v>
      </c>
      <c r="AP787" s="356" t="s">
        <v>138</v>
      </c>
      <c r="AQ787" s="356" t="s">
        <v>89</v>
      </c>
      <c r="AR787" s="356" t="s">
        <v>263</v>
      </c>
      <c r="AS787" s="356" t="s">
        <v>93</v>
      </c>
      <c r="AT787" s="356" t="s">
        <v>698</v>
      </c>
      <c r="AU787" s="356"/>
      <c r="AV787" s="359">
        <v>19</v>
      </c>
      <c r="AW787" s="356" t="s">
        <v>89</v>
      </c>
      <c r="AX787" s="359">
        <v>14</v>
      </c>
      <c r="AY787" s="303">
        <f t="shared" si="434"/>
        <v>40</v>
      </c>
      <c r="AZ787" s="303">
        <f t="shared" si="435"/>
        <v>25</v>
      </c>
      <c r="BA787" s="303">
        <f t="shared" si="436"/>
        <v>16</v>
      </c>
      <c r="BB787" s="303">
        <f t="shared" si="437"/>
        <v>18</v>
      </c>
      <c r="BC787" s="303">
        <f t="shared" si="438"/>
        <v>55</v>
      </c>
      <c r="BD787" s="303">
        <f t="shared" si="439"/>
        <v>36</v>
      </c>
      <c r="BE787" s="303">
        <f t="shared" si="440"/>
        <v>19</v>
      </c>
      <c r="BF787" s="303">
        <f t="shared" si="441"/>
        <v>23</v>
      </c>
      <c r="BG787" s="303">
        <f t="shared" si="442"/>
        <v>26</v>
      </c>
      <c r="BH787" s="303"/>
      <c r="BI787" s="303">
        <f t="shared" si="443"/>
        <v>27</v>
      </c>
      <c r="BJ787" s="303">
        <f t="shared" si="444"/>
        <v>28</v>
      </c>
      <c r="BK787" s="303">
        <f t="shared" si="445"/>
        <v>92</v>
      </c>
      <c r="BL787" s="303">
        <f t="shared" si="446"/>
        <v>20</v>
      </c>
      <c r="BM787" s="303">
        <f t="shared" si="447"/>
        <v>26</v>
      </c>
      <c r="BN787" s="303">
        <f t="shared" si="448"/>
        <v>15</v>
      </c>
      <c r="CB787" s="307"/>
      <c r="CC787" s="307"/>
      <c r="CD787" s="307"/>
      <c r="CE787" s="307"/>
      <c r="CF787" s="307"/>
      <c r="CG787" s="307"/>
      <c r="CH787" s="307"/>
      <c r="CI787" s="307"/>
      <c r="CJ787" s="307"/>
      <c r="CK787" s="307"/>
      <c r="CL787" s="307"/>
      <c r="CM787" s="307"/>
      <c r="CN787" s="307"/>
      <c r="CO787" s="307"/>
      <c r="CP787" s="307"/>
      <c r="CQ787" s="307"/>
      <c r="CR787" s="307"/>
      <c r="CS787" s="307"/>
      <c r="CT787" s="307"/>
      <c r="CU787" s="307"/>
      <c r="CV787" s="307"/>
      <c r="CW787" s="307"/>
      <c r="CX787" s="307"/>
      <c r="CY787" s="307"/>
      <c r="CZ787" s="307"/>
      <c r="DA787" s="307"/>
      <c r="DB787" s="307"/>
      <c r="DC787" s="307"/>
      <c r="DD787" s="307"/>
      <c r="DE787" s="307"/>
      <c r="DF787" s="307"/>
      <c r="DG787" s="307"/>
      <c r="DH787" s="307"/>
      <c r="DI787" s="390"/>
      <c r="DJ787" s="390"/>
      <c r="DK787" s="307"/>
      <c r="DL787" s="307"/>
      <c r="DM787" s="307"/>
      <c r="DN787" s="307"/>
      <c r="DO787" s="307"/>
      <c r="DP787" s="307"/>
      <c r="DQ787" s="307"/>
      <c r="DR787" s="307"/>
      <c r="DS787" s="307"/>
      <c r="DT787" s="307"/>
      <c r="DU787" s="307"/>
      <c r="DV787" s="307"/>
      <c r="DW787" s="307"/>
      <c r="DX787" s="307"/>
      <c r="DY787" s="307"/>
      <c r="DZ787" s="307"/>
      <c r="EA787" s="307"/>
      <c r="EB787" s="307"/>
      <c r="EC787" s="307"/>
      <c r="ED787" s="307"/>
      <c r="EE787" s="307"/>
      <c r="EF787" s="307"/>
      <c r="EG787" s="307"/>
      <c r="EH787" s="307"/>
      <c r="EI787" s="307"/>
      <c r="EJ787" s="307"/>
      <c r="EK787" s="307"/>
      <c r="EL787" s="307"/>
      <c r="EM787" s="307"/>
      <c r="EN787" s="307"/>
      <c r="EO787" s="307"/>
      <c r="EP787" s="307"/>
      <c r="EQ787" s="307"/>
      <c r="ER787" s="307"/>
      <c r="ES787" s="307"/>
      <c r="ET787" s="307"/>
      <c r="EU787" s="390"/>
      <c r="EV787" s="390"/>
      <c r="EW787" s="307"/>
      <c r="EX787" s="307"/>
      <c r="EY787" s="307"/>
      <c r="EZ787" s="307"/>
      <c r="FA787" s="307"/>
      <c r="FB787" s="307"/>
      <c r="FC787" s="307"/>
      <c r="FD787" s="307"/>
      <c r="FE787" s="307"/>
      <c r="FF787" s="307"/>
      <c r="FG787" s="307"/>
      <c r="FH787" s="307"/>
      <c r="FI787" s="307"/>
      <c r="FJ787" s="307"/>
      <c r="FK787" s="307"/>
      <c r="FL787" s="307"/>
      <c r="FM787" s="307"/>
      <c r="FN787" s="307"/>
      <c r="FO787" s="307"/>
      <c r="FP787" s="307"/>
      <c r="FQ787" s="307"/>
      <c r="FR787" s="307"/>
      <c r="FS787" s="307"/>
      <c r="FT787" s="307"/>
      <c r="FU787" s="307"/>
      <c r="FV787" s="307"/>
      <c r="FW787" s="307"/>
      <c r="FX787" s="307"/>
      <c r="FY787" s="307"/>
      <c r="FZ787" s="307"/>
      <c r="GA787" s="307"/>
      <c r="GB787" s="307"/>
      <c r="GC787" s="307"/>
      <c r="GD787" s="307"/>
      <c r="GE787" s="307"/>
      <c r="GF787" s="307"/>
      <c r="GG787" s="307"/>
      <c r="GH787" s="307"/>
      <c r="GI787" s="307"/>
      <c r="GJ787" s="307"/>
      <c r="GK787" s="307"/>
      <c r="GL787" s="307"/>
      <c r="GM787" s="307"/>
      <c r="GN787" s="307"/>
      <c r="GO787" s="307"/>
      <c r="GP787" s="307"/>
      <c r="GQ787" s="307"/>
      <c r="GR787" s="307"/>
      <c r="GS787" s="307"/>
      <c r="GT787" s="307"/>
      <c r="GU787" s="307"/>
      <c r="GV787" s="307"/>
      <c r="GW787" s="307"/>
      <c r="GX787" s="307"/>
      <c r="GY787" s="307"/>
      <c r="GZ787" s="307"/>
      <c r="HA787" s="307"/>
      <c r="HB787" s="307"/>
      <c r="HC787" s="307"/>
      <c r="HD787" s="307"/>
      <c r="HE787" s="307"/>
      <c r="HF787" s="307"/>
      <c r="HG787" s="307"/>
      <c r="HH787" s="307"/>
      <c r="HI787" s="307"/>
      <c r="HJ787" s="307"/>
      <c r="HK787" s="307"/>
      <c r="HL787" s="307"/>
      <c r="HM787" s="307"/>
      <c r="HN787" s="307"/>
      <c r="HO787" s="307"/>
      <c r="HP787" s="307"/>
      <c r="HQ787" s="307"/>
      <c r="HR787" s="307"/>
      <c r="HS787" s="307"/>
      <c r="HT787" s="307"/>
      <c r="HU787" s="307"/>
      <c r="HV787" s="307"/>
      <c r="HW787" s="307"/>
      <c r="HX787" s="307"/>
      <c r="HY787" s="307"/>
      <c r="HZ787" s="307"/>
      <c r="IA787" s="307"/>
      <c r="IB787" s="307"/>
      <c r="IC787" s="307"/>
      <c r="ID787" s="307"/>
      <c r="IE787" s="307"/>
      <c r="IF787" s="307"/>
      <c r="IG787" s="307"/>
      <c r="IH787" s="307"/>
      <c r="II787" s="307"/>
      <c r="IJ787" s="307"/>
      <c r="IK787" s="307"/>
      <c r="IL787" s="307"/>
      <c r="IM787" s="307"/>
      <c r="IN787" s="307"/>
      <c r="IO787" s="307"/>
      <c r="IP787" s="307"/>
      <c r="IQ787" s="307"/>
      <c r="IR787" s="307"/>
      <c r="IS787" s="307"/>
      <c r="IT787" s="307"/>
      <c r="IU787" s="307"/>
      <c r="IV787" s="307"/>
      <c r="IW787" s="307"/>
      <c r="IX787" s="307"/>
      <c r="IY787" s="307"/>
      <c r="IZ787" s="307"/>
      <c r="JA787" s="307"/>
      <c r="JB787" s="307"/>
      <c r="JC787" s="307"/>
      <c r="JD787" s="307"/>
      <c r="JE787" s="307"/>
      <c r="JF787" s="307"/>
      <c r="JG787" s="307"/>
      <c r="JH787" s="307"/>
      <c r="JI787" s="307"/>
      <c r="JJ787" s="307"/>
      <c r="JK787" s="307"/>
      <c r="JL787" s="307"/>
      <c r="JM787" s="307"/>
      <c r="JN787" s="307"/>
      <c r="JO787" s="307"/>
      <c r="JP787" s="307"/>
      <c r="JQ787" s="307"/>
      <c r="JR787" s="307"/>
      <c r="JS787" s="307"/>
      <c r="JT787" s="307"/>
      <c r="JU787" s="307"/>
      <c r="JV787" s="307"/>
      <c r="JW787" s="307"/>
      <c r="JX787" s="307"/>
      <c r="JY787" s="307"/>
      <c r="JZ787" s="307"/>
      <c r="KA787" s="307"/>
      <c r="KB787" s="307"/>
      <c r="KC787" s="307"/>
      <c r="KD787" s="307"/>
      <c r="KE787" s="307"/>
      <c r="KF787" s="307"/>
      <c r="KG787" s="307"/>
      <c r="KH787" s="307"/>
      <c r="KI787" s="307"/>
      <c r="KJ787" s="307"/>
      <c r="KK787" s="307"/>
      <c r="KL787" s="307"/>
      <c r="KM787" s="307"/>
      <c r="KN787" s="307"/>
      <c r="KO787" s="307"/>
      <c r="KP787" s="307"/>
      <c r="KQ787" s="307"/>
      <c r="KR787" s="307"/>
      <c r="KS787" s="307"/>
      <c r="KT787" s="307"/>
    </row>
    <row r="788" spans="14:306" s="56" customFormat="1" ht="15" customHeight="1">
      <c r="N788" s="303"/>
      <c r="W788" s="303"/>
      <c r="X788" s="303"/>
      <c r="Y788" s="303"/>
      <c r="Z788" s="303"/>
      <c r="AA788" s="303"/>
      <c r="AB788" s="303"/>
      <c r="AC788" s="303"/>
      <c r="AD788" s="303"/>
      <c r="AE788" s="303"/>
      <c r="AG788" s="354">
        <v>10</v>
      </c>
      <c r="AH788" s="354"/>
      <c r="AI788" s="356" t="s">
        <v>339</v>
      </c>
      <c r="AJ788" s="356" t="s">
        <v>88</v>
      </c>
      <c r="AK788" s="359">
        <v>16</v>
      </c>
      <c r="AL788" s="359">
        <v>18</v>
      </c>
      <c r="AM788" s="356" t="s">
        <v>598</v>
      </c>
      <c r="AN788" s="356" t="s">
        <v>101</v>
      </c>
      <c r="AO788" s="356" t="s">
        <v>82</v>
      </c>
      <c r="AP788" s="359">
        <v>23</v>
      </c>
      <c r="AQ788" s="356" t="s">
        <v>93</v>
      </c>
      <c r="AR788" s="356" t="s">
        <v>129</v>
      </c>
      <c r="AS788" s="356" t="s">
        <v>96</v>
      </c>
      <c r="AT788" s="356" t="s">
        <v>620</v>
      </c>
      <c r="AU788" s="356"/>
      <c r="AV788" s="359">
        <v>20</v>
      </c>
      <c r="AW788" s="359">
        <v>26</v>
      </c>
      <c r="AX788" s="411" t="s">
        <v>76</v>
      </c>
      <c r="AY788" s="303">
        <f t="shared" si="434"/>
        <v>45</v>
      </c>
      <c r="AZ788" s="303">
        <f t="shared" si="435"/>
        <v>28</v>
      </c>
      <c r="BA788" s="303">
        <f t="shared" si="436"/>
        <v>17</v>
      </c>
      <c r="BB788" s="303">
        <f t="shared" si="437"/>
        <v>19</v>
      </c>
      <c r="BC788" s="303">
        <f t="shared" si="438"/>
        <v>59</v>
      </c>
      <c r="BD788" s="303">
        <f t="shared" si="439"/>
        <v>39</v>
      </c>
      <c r="BE788" s="303" t="str">
        <f t="shared" si="440"/>
        <v>-</v>
      </c>
      <c r="BF788" s="303">
        <f t="shared" si="441"/>
        <v>24</v>
      </c>
      <c r="BG788" s="303">
        <f t="shared" si="442"/>
        <v>28</v>
      </c>
      <c r="BH788" s="303"/>
      <c r="BI788" s="303">
        <f t="shared" si="443"/>
        <v>30</v>
      </c>
      <c r="BJ788" s="303">
        <f t="shared" si="444"/>
        <v>30</v>
      </c>
      <c r="BK788" s="303">
        <f t="shared" si="445"/>
        <v>99</v>
      </c>
      <c r="BL788" s="303">
        <f t="shared" si="446"/>
        <v>21</v>
      </c>
      <c r="BM788" s="303">
        <f t="shared" si="447"/>
        <v>27</v>
      </c>
      <c r="BN788" s="303">
        <f t="shared" si="448"/>
        <v>17</v>
      </c>
      <c r="CB788" s="307"/>
      <c r="CC788" s="307"/>
      <c r="CD788" s="307"/>
      <c r="CE788" s="307"/>
      <c r="CF788" s="307"/>
      <c r="CG788" s="307"/>
      <c r="CH788" s="307"/>
      <c r="CI788" s="307"/>
      <c r="CJ788" s="307"/>
      <c r="CK788" s="307"/>
      <c r="CL788" s="307"/>
      <c r="CM788" s="307"/>
      <c r="CN788" s="307"/>
      <c r="CO788" s="307"/>
      <c r="CP788" s="307"/>
      <c r="CQ788" s="307"/>
      <c r="CR788" s="307"/>
      <c r="CS788" s="307"/>
      <c r="CT788" s="307"/>
      <c r="CU788" s="307"/>
      <c r="CV788" s="307"/>
      <c r="CW788" s="307"/>
      <c r="CX788" s="307"/>
      <c r="CY788" s="307"/>
      <c r="CZ788" s="307"/>
      <c r="DA788" s="307"/>
      <c r="DB788" s="307"/>
      <c r="DC788" s="307"/>
      <c r="DD788" s="307"/>
      <c r="DE788" s="307"/>
      <c r="DF788" s="307"/>
      <c r="DG788" s="307"/>
      <c r="DH788" s="307"/>
      <c r="DI788" s="390"/>
      <c r="DJ788" s="390"/>
      <c r="DK788" s="307"/>
      <c r="DL788" s="307"/>
      <c r="DM788" s="307"/>
      <c r="DN788" s="307"/>
      <c r="DO788" s="307"/>
      <c r="DP788" s="307"/>
      <c r="DQ788" s="307"/>
      <c r="DR788" s="307"/>
      <c r="DS788" s="307"/>
      <c r="DT788" s="307"/>
      <c r="DU788" s="307"/>
      <c r="DV788" s="307"/>
      <c r="DW788" s="307"/>
      <c r="DX788" s="307"/>
      <c r="DY788" s="307"/>
      <c r="DZ788" s="307"/>
      <c r="EA788" s="307"/>
      <c r="EB788" s="307"/>
      <c r="EC788" s="307"/>
      <c r="ED788" s="307"/>
      <c r="EE788" s="307"/>
      <c r="EF788" s="307"/>
      <c r="EG788" s="307"/>
      <c r="EH788" s="307"/>
      <c r="EI788" s="307"/>
      <c r="EJ788" s="307"/>
      <c r="EK788" s="307"/>
      <c r="EL788" s="307"/>
      <c r="EM788" s="307"/>
      <c r="EN788" s="307"/>
      <c r="EO788" s="307"/>
      <c r="EP788" s="307"/>
      <c r="EQ788" s="307"/>
      <c r="ER788" s="307"/>
      <c r="ES788" s="307"/>
      <c r="ET788" s="307"/>
      <c r="EU788" s="390"/>
      <c r="EV788" s="390"/>
      <c r="EW788" s="307"/>
      <c r="EX788" s="307"/>
      <c r="EY788" s="307"/>
      <c r="EZ788" s="307"/>
      <c r="FA788" s="307"/>
      <c r="FB788" s="307"/>
      <c r="FC788" s="307"/>
      <c r="FD788" s="307"/>
      <c r="FE788" s="307"/>
      <c r="FF788" s="307"/>
      <c r="FG788" s="307"/>
      <c r="FH788" s="307"/>
      <c r="FI788" s="307"/>
      <c r="FJ788" s="307"/>
      <c r="FK788" s="307"/>
      <c r="FL788" s="307"/>
      <c r="FM788" s="307"/>
      <c r="FN788" s="307"/>
      <c r="FO788" s="307"/>
      <c r="FP788" s="307"/>
      <c r="FQ788" s="307"/>
      <c r="FR788" s="307"/>
      <c r="FS788" s="307"/>
      <c r="FT788" s="307"/>
      <c r="FU788" s="307"/>
      <c r="FV788" s="307"/>
      <c r="FW788" s="307"/>
      <c r="FX788" s="307"/>
      <c r="FY788" s="307"/>
      <c r="FZ788" s="307"/>
      <c r="GA788" s="307"/>
      <c r="GB788" s="307"/>
      <c r="GC788" s="307"/>
      <c r="GD788" s="307"/>
      <c r="GE788" s="307"/>
      <c r="GF788" s="307"/>
      <c r="GG788" s="307"/>
      <c r="GH788" s="307"/>
      <c r="GI788" s="307"/>
      <c r="GJ788" s="307"/>
      <c r="GK788" s="307"/>
      <c r="GL788" s="307"/>
      <c r="GM788" s="307"/>
      <c r="GN788" s="307"/>
      <c r="GO788" s="307"/>
      <c r="GP788" s="307"/>
      <c r="GQ788" s="307"/>
      <c r="GR788" s="307"/>
      <c r="GS788" s="307"/>
      <c r="GT788" s="307"/>
      <c r="GU788" s="307"/>
      <c r="GV788" s="307"/>
      <c r="GW788" s="307"/>
      <c r="GX788" s="307"/>
      <c r="GY788" s="307"/>
      <c r="GZ788" s="307"/>
      <c r="HA788" s="307"/>
      <c r="HB788" s="307"/>
      <c r="HC788" s="307"/>
      <c r="HD788" s="307"/>
      <c r="HE788" s="307"/>
      <c r="HF788" s="307"/>
      <c r="HG788" s="307"/>
      <c r="HH788" s="307"/>
      <c r="HI788" s="307"/>
      <c r="HJ788" s="307"/>
      <c r="HK788" s="307"/>
      <c r="HL788" s="307"/>
      <c r="HM788" s="307"/>
      <c r="HN788" s="307"/>
      <c r="HO788" s="307"/>
      <c r="HP788" s="307"/>
      <c r="HQ788" s="307"/>
      <c r="HR788" s="307"/>
      <c r="HS788" s="307"/>
      <c r="HT788" s="307"/>
      <c r="HU788" s="307"/>
      <c r="HV788" s="307"/>
      <c r="HW788" s="307"/>
      <c r="HX788" s="307"/>
      <c r="HY788" s="307"/>
      <c r="HZ788" s="307"/>
      <c r="IA788" s="307"/>
      <c r="IB788" s="307"/>
      <c r="IC788" s="307"/>
      <c r="ID788" s="307"/>
      <c r="IE788" s="307"/>
      <c r="IF788" s="307"/>
      <c r="IG788" s="307"/>
      <c r="IH788" s="307"/>
      <c r="II788" s="307"/>
      <c r="IJ788" s="307"/>
      <c r="IK788" s="307"/>
      <c r="IL788" s="307"/>
      <c r="IM788" s="307"/>
      <c r="IN788" s="307"/>
      <c r="IO788" s="307"/>
      <c r="IP788" s="307"/>
      <c r="IQ788" s="307"/>
      <c r="IR788" s="307"/>
      <c r="IS788" s="307"/>
      <c r="IT788" s="307"/>
      <c r="IU788" s="307"/>
      <c r="IV788" s="307"/>
      <c r="IW788" s="307"/>
      <c r="IX788" s="307"/>
      <c r="IY788" s="307"/>
      <c r="IZ788" s="307"/>
      <c r="JA788" s="307"/>
      <c r="JB788" s="307"/>
      <c r="JC788" s="307"/>
      <c r="JD788" s="307"/>
      <c r="JE788" s="307"/>
      <c r="JF788" s="307"/>
      <c r="JG788" s="307"/>
      <c r="JH788" s="307"/>
      <c r="JI788" s="307"/>
      <c r="JJ788" s="307"/>
      <c r="JK788" s="307"/>
      <c r="JL788" s="307"/>
      <c r="JM788" s="307"/>
      <c r="JN788" s="307"/>
      <c r="JO788" s="307"/>
      <c r="JP788" s="307"/>
      <c r="JQ788" s="307"/>
      <c r="JR788" s="307"/>
      <c r="JS788" s="307"/>
      <c r="JT788" s="307"/>
      <c r="JU788" s="307"/>
      <c r="JV788" s="307"/>
      <c r="JW788" s="307"/>
      <c r="JX788" s="307"/>
      <c r="JY788" s="307"/>
      <c r="JZ788" s="307"/>
      <c r="KA788" s="307"/>
      <c r="KB788" s="307"/>
      <c r="KC788" s="307"/>
      <c r="KD788" s="307"/>
      <c r="KE788" s="307"/>
      <c r="KF788" s="307"/>
      <c r="KG788" s="307"/>
      <c r="KH788" s="307"/>
      <c r="KI788" s="307"/>
      <c r="KJ788" s="307"/>
      <c r="KK788" s="307"/>
      <c r="KL788" s="307"/>
      <c r="KM788" s="307"/>
      <c r="KN788" s="307"/>
      <c r="KO788" s="307"/>
      <c r="KP788" s="307"/>
      <c r="KQ788" s="307"/>
      <c r="KR788" s="307"/>
      <c r="KS788" s="307"/>
      <c r="KT788" s="307"/>
    </row>
    <row r="789" spans="14:306" s="56" customFormat="1" ht="15" customHeight="1">
      <c r="N789" s="303"/>
      <c r="W789" s="303"/>
      <c r="X789" s="303"/>
      <c r="Y789" s="303"/>
      <c r="Z789" s="303"/>
      <c r="AA789" s="303"/>
      <c r="AB789" s="303"/>
      <c r="AC789" s="303"/>
      <c r="AD789" s="303"/>
      <c r="AE789" s="303"/>
      <c r="AG789" s="354">
        <v>11</v>
      </c>
      <c r="AH789" s="354"/>
      <c r="AI789" s="356" t="s">
        <v>266</v>
      </c>
      <c r="AJ789" s="356" t="s">
        <v>96</v>
      </c>
      <c r="AK789" s="356" t="s">
        <v>79</v>
      </c>
      <c r="AL789" s="356" t="s">
        <v>82</v>
      </c>
      <c r="AM789" s="356" t="s">
        <v>924</v>
      </c>
      <c r="AN789" s="356" t="s">
        <v>653</v>
      </c>
      <c r="AO789" s="356" t="s">
        <v>0</v>
      </c>
      <c r="AP789" s="356" t="s">
        <v>89</v>
      </c>
      <c r="AQ789" s="356" t="s">
        <v>96</v>
      </c>
      <c r="AR789" s="356" t="s">
        <v>99</v>
      </c>
      <c r="AS789" s="359">
        <v>30</v>
      </c>
      <c r="AT789" s="356" t="s">
        <v>621</v>
      </c>
      <c r="AU789" s="356"/>
      <c r="AV789" s="356" t="s">
        <v>138</v>
      </c>
      <c r="AW789" s="359">
        <v>27</v>
      </c>
      <c r="AX789" s="359">
        <v>17</v>
      </c>
      <c r="AY789" s="303">
        <f t="shared" si="434"/>
        <v>49</v>
      </c>
      <c r="AZ789" s="303">
        <f t="shared" si="435"/>
        <v>30</v>
      </c>
      <c r="BA789" s="303">
        <f t="shared" si="436"/>
        <v>19</v>
      </c>
      <c r="BB789" s="303">
        <f t="shared" si="437"/>
        <v>21</v>
      </c>
      <c r="BC789" s="303">
        <f t="shared" si="438"/>
        <v>64</v>
      </c>
      <c r="BD789" s="303">
        <f t="shared" si="439"/>
        <v>41</v>
      </c>
      <c r="BE789" s="303">
        <f t="shared" si="440"/>
        <v>21</v>
      </c>
      <c r="BF789" s="303">
        <f t="shared" si="441"/>
        <v>26</v>
      </c>
      <c r="BG789" s="303">
        <f t="shared" si="442"/>
        <v>30</v>
      </c>
      <c r="BH789" s="303"/>
      <c r="BI789" s="303">
        <f t="shared" si="443"/>
        <v>32</v>
      </c>
      <c r="BJ789" s="303">
        <f t="shared" si="444"/>
        <v>31</v>
      </c>
      <c r="BK789" s="303">
        <f t="shared" si="445"/>
        <v>106</v>
      </c>
      <c r="BL789" s="303">
        <f t="shared" si="446"/>
        <v>23</v>
      </c>
      <c r="BM789" s="303">
        <f t="shared" si="447"/>
        <v>28</v>
      </c>
      <c r="BN789" s="303" t="str">
        <f t="shared" si="448"/>
        <v>-</v>
      </c>
      <c r="CB789" s="307"/>
      <c r="CC789" s="307"/>
      <c r="CD789" s="307"/>
      <c r="CE789" s="307"/>
      <c r="CF789" s="307"/>
      <c r="CG789" s="307"/>
      <c r="CH789" s="307"/>
      <c r="CI789" s="307"/>
      <c r="CJ789" s="307"/>
      <c r="CK789" s="307"/>
      <c r="CL789" s="307"/>
      <c r="CM789" s="307"/>
      <c r="CN789" s="307"/>
      <c r="CO789" s="307"/>
      <c r="CP789" s="307"/>
      <c r="CQ789" s="307"/>
      <c r="CR789" s="307"/>
      <c r="CS789" s="307"/>
      <c r="CT789" s="307"/>
      <c r="CU789" s="307"/>
      <c r="CV789" s="307"/>
      <c r="CW789" s="307"/>
      <c r="CX789" s="307"/>
      <c r="CY789" s="307"/>
      <c r="CZ789" s="307"/>
      <c r="DA789" s="307"/>
      <c r="DB789" s="307"/>
      <c r="DC789" s="307"/>
      <c r="DD789" s="307"/>
      <c r="DE789" s="307"/>
      <c r="DF789" s="307"/>
      <c r="DG789" s="307"/>
      <c r="DH789" s="307"/>
      <c r="DI789" s="390"/>
      <c r="DJ789" s="390"/>
      <c r="DK789" s="307"/>
      <c r="DL789" s="307"/>
      <c r="DM789" s="307"/>
      <c r="DN789" s="307"/>
      <c r="DO789" s="307"/>
      <c r="DP789" s="307"/>
      <c r="DQ789" s="307"/>
      <c r="DR789" s="307"/>
      <c r="DS789" s="307"/>
      <c r="DT789" s="307"/>
      <c r="DU789" s="307"/>
      <c r="DV789" s="307"/>
      <c r="DW789" s="307"/>
      <c r="DX789" s="307"/>
      <c r="DY789" s="307"/>
      <c r="DZ789" s="307"/>
      <c r="EA789" s="307"/>
      <c r="EB789" s="307"/>
      <c r="EC789" s="307"/>
      <c r="ED789" s="307"/>
      <c r="EE789" s="307"/>
      <c r="EF789" s="307"/>
      <c r="EG789" s="307"/>
      <c r="EH789" s="307"/>
      <c r="EI789" s="307"/>
      <c r="EJ789" s="307"/>
      <c r="EK789" s="307"/>
      <c r="EL789" s="307"/>
      <c r="EM789" s="307"/>
      <c r="EN789" s="307"/>
      <c r="EO789" s="307"/>
      <c r="EP789" s="307"/>
      <c r="EQ789" s="307"/>
      <c r="ER789" s="307"/>
      <c r="ES789" s="307"/>
      <c r="ET789" s="307"/>
      <c r="EU789" s="390"/>
      <c r="EV789" s="390"/>
      <c r="EW789" s="307"/>
      <c r="EX789" s="307"/>
      <c r="EY789" s="307"/>
      <c r="EZ789" s="307"/>
      <c r="FA789" s="307"/>
      <c r="FB789" s="307"/>
      <c r="FC789" s="307"/>
      <c r="FD789" s="307"/>
      <c r="FE789" s="307"/>
      <c r="FF789" s="307"/>
      <c r="FG789" s="307"/>
      <c r="FH789" s="307"/>
      <c r="FI789" s="307"/>
      <c r="FJ789" s="307"/>
      <c r="FK789" s="307"/>
      <c r="FL789" s="307"/>
      <c r="FM789" s="307"/>
      <c r="FN789" s="307"/>
      <c r="FO789" s="307"/>
      <c r="FP789" s="307"/>
      <c r="FQ789" s="307"/>
      <c r="FR789" s="307"/>
      <c r="FS789" s="307"/>
      <c r="FT789" s="307"/>
      <c r="FU789" s="307"/>
      <c r="FV789" s="307"/>
      <c r="FW789" s="307"/>
      <c r="FX789" s="307"/>
      <c r="FY789" s="307"/>
      <c r="FZ789" s="307"/>
      <c r="GA789" s="307"/>
      <c r="GB789" s="307"/>
      <c r="GC789" s="307"/>
      <c r="GD789" s="307"/>
      <c r="GE789" s="307"/>
      <c r="GF789" s="307"/>
      <c r="GG789" s="307"/>
      <c r="GH789" s="307"/>
      <c r="GI789" s="307"/>
      <c r="GJ789" s="307"/>
      <c r="GK789" s="307"/>
      <c r="GL789" s="307"/>
      <c r="GM789" s="307"/>
      <c r="GN789" s="307"/>
      <c r="GO789" s="307"/>
      <c r="GP789" s="307"/>
      <c r="GQ789" s="307"/>
      <c r="GR789" s="307"/>
      <c r="GS789" s="307"/>
      <c r="GT789" s="307"/>
      <c r="GU789" s="307"/>
      <c r="GV789" s="307"/>
      <c r="GW789" s="307"/>
      <c r="GX789" s="307"/>
      <c r="GY789" s="307"/>
      <c r="GZ789" s="307"/>
      <c r="HA789" s="307"/>
      <c r="HB789" s="307"/>
      <c r="HC789" s="307"/>
      <c r="HD789" s="307"/>
      <c r="HE789" s="307"/>
      <c r="HF789" s="307"/>
      <c r="HG789" s="307"/>
      <c r="HH789" s="307"/>
      <c r="HI789" s="307"/>
      <c r="HJ789" s="307"/>
      <c r="HK789" s="307"/>
      <c r="HL789" s="307"/>
      <c r="HM789" s="307"/>
      <c r="HN789" s="307"/>
      <c r="HO789" s="307"/>
      <c r="HP789" s="307"/>
      <c r="HQ789" s="307"/>
      <c r="HR789" s="307"/>
      <c r="HS789" s="307"/>
      <c r="HT789" s="307"/>
      <c r="HU789" s="307"/>
      <c r="HV789" s="307"/>
      <c r="HW789" s="307"/>
      <c r="HX789" s="307"/>
      <c r="HY789" s="307"/>
      <c r="HZ789" s="307"/>
      <c r="IA789" s="307"/>
      <c r="IB789" s="307"/>
      <c r="IC789" s="307"/>
      <c r="ID789" s="307"/>
      <c r="IE789" s="307"/>
      <c r="IF789" s="307"/>
      <c r="IG789" s="307"/>
      <c r="IH789" s="307"/>
      <c r="II789" s="307"/>
      <c r="IJ789" s="307"/>
      <c r="IK789" s="307"/>
      <c r="IL789" s="307"/>
      <c r="IM789" s="307"/>
      <c r="IN789" s="307"/>
      <c r="IO789" s="307"/>
      <c r="IP789" s="307"/>
      <c r="IQ789" s="307"/>
      <c r="IR789" s="307"/>
      <c r="IS789" s="307"/>
      <c r="IT789" s="307"/>
      <c r="IU789" s="307"/>
      <c r="IV789" s="307"/>
      <c r="IW789" s="307"/>
      <c r="IX789" s="307"/>
      <c r="IY789" s="307"/>
      <c r="IZ789" s="307"/>
      <c r="JA789" s="307"/>
      <c r="JB789" s="307"/>
      <c r="JC789" s="307"/>
      <c r="JD789" s="307"/>
      <c r="JE789" s="307"/>
      <c r="JF789" s="307"/>
      <c r="JG789" s="307"/>
      <c r="JH789" s="307"/>
      <c r="JI789" s="307"/>
      <c r="JJ789" s="307"/>
      <c r="JK789" s="307"/>
      <c r="JL789" s="307"/>
      <c r="JM789" s="307"/>
      <c r="JN789" s="307"/>
      <c r="JO789" s="307"/>
      <c r="JP789" s="307"/>
      <c r="JQ789" s="307"/>
      <c r="JR789" s="307"/>
      <c r="JS789" s="307"/>
      <c r="JT789" s="307"/>
      <c r="JU789" s="307"/>
      <c r="JV789" s="307"/>
      <c r="JW789" s="307"/>
      <c r="JX789" s="307"/>
      <c r="JY789" s="307"/>
      <c r="JZ789" s="307"/>
      <c r="KA789" s="307"/>
      <c r="KB789" s="307"/>
      <c r="KC789" s="307"/>
      <c r="KD789" s="307"/>
      <c r="KE789" s="307"/>
      <c r="KF789" s="307"/>
      <c r="KG789" s="307"/>
      <c r="KH789" s="307"/>
      <c r="KI789" s="307"/>
      <c r="KJ789" s="307"/>
      <c r="KK789" s="307"/>
      <c r="KL789" s="307"/>
      <c r="KM789" s="307"/>
      <c r="KN789" s="307"/>
      <c r="KO789" s="307"/>
      <c r="KP789" s="307"/>
      <c r="KQ789" s="307"/>
      <c r="KR789" s="307"/>
      <c r="KS789" s="307"/>
      <c r="KT789" s="307"/>
    </row>
    <row r="790" spans="14:306" s="56" customFormat="1" ht="15" customHeight="1">
      <c r="AG790" s="354">
        <v>12</v>
      </c>
      <c r="AH790" s="354"/>
      <c r="AI790" s="356" t="s">
        <v>262</v>
      </c>
      <c r="AJ790" s="356" t="s">
        <v>99</v>
      </c>
      <c r="AK790" s="356" t="s">
        <v>82</v>
      </c>
      <c r="AL790" s="359">
        <v>21</v>
      </c>
      <c r="AM790" s="356" t="s">
        <v>820</v>
      </c>
      <c r="AN790" s="356" t="s">
        <v>231</v>
      </c>
      <c r="AO790" s="359">
        <v>21</v>
      </c>
      <c r="AP790" s="356" t="s">
        <v>93</v>
      </c>
      <c r="AQ790" s="356" t="s">
        <v>99</v>
      </c>
      <c r="AR790" s="356" t="s">
        <v>211</v>
      </c>
      <c r="AS790" s="359">
        <v>31</v>
      </c>
      <c r="AT790" s="356" t="s">
        <v>803</v>
      </c>
      <c r="AU790" s="356"/>
      <c r="AV790" s="359">
        <v>23</v>
      </c>
      <c r="AW790" s="359">
        <v>28</v>
      </c>
      <c r="AX790" s="411" t="s">
        <v>0</v>
      </c>
      <c r="AY790" s="303">
        <f t="shared" si="434"/>
        <v>53</v>
      </c>
      <c r="AZ790" s="303">
        <f t="shared" si="435"/>
        <v>32</v>
      </c>
      <c r="BA790" s="303">
        <f t="shared" si="436"/>
        <v>21</v>
      </c>
      <c r="BB790" s="303">
        <f t="shared" si="437"/>
        <v>22</v>
      </c>
      <c r="BC790" s="303">
        <f t="shared" si="438"/>
        <v>69</v>
      </c>
      <c r="BD790" s="303">
        <f t="shared" si="439"/>
        <v>44</v>
      </c>
      <c r="BE790" s="303">
        <f t="shared" si="440"/>
        <v>22</v>
      </c>
      <c r="BF790" s="303">
        <f t="shared" si="441"/>
        <v>28</v>
      </c>
      <c r="BG790" s="303">
        <f t="shared" si="442"/>
        <v>32</v>
      </c>
      <c r="BH790" s="303"/>
      <c r="BI790" s="303">
        <f t="shared" si="443"/>
        <v>35</v>
      </c>
      <c r="BJ790" s="303">
        <f t="shared" si="444"/>
        <v>32</v>
      </c>
      <c r="BK790" s="303">
        <f t="shared" si="445"/>
        <v>112</v>
      </c>
      <c r="BL790" s="303">
        <f t="shared" si="446"/>
        <v>24</v>
      </c>
      <c r="BM790" s="303">
        <f t="shared" si="447"/>
        <v>29</v>
      </c>
      <c r="BN790" s="303">
        <f t="shared" si="448"/>
        <v>18</v>
      </c>
      <c r="CB790" s="307"/>
      <c r="CC790" s="307"/>
      <c r="CD790" s="307"/>
      <c r="CE790" s="307"/>
      <c r="CF790" s="307"/>
      <c r="CG790" s="307"/>
      <c r="CH790" s="307"/>
      <c r="CI790" s="307"/>
      <c r="CJ790" s="307"/>
      <c r="CK790" s="307"/>
      <c r="CL790" s="307"/>
      <c r="CM790" s="307"/>
      <c r="CN790" s="307"/>
      <c r="CO790" s="307"/>
      <c r="CP790" s="307"/>
      <c r="CQ790" s="307"/>
      <c r="CR790" s="307"/>
      <c r="CS790" s="307"/>
      <c r="CT790" s="307"/>
      <c r="CU790" s="307"/>
      <c r="CV790" s="307"/>
      <c r="CW790" s="307"/>
      <c r="CX790" s="307"/>
      <c r="CY790" s="307"/>
      <c r="CZ790" s="307"/>
      <c r="DA790" s="307"/>
      <c r="DB790" s="307"/>
      <c r="DC790" s="307"/>
      <c r="DD790" s="307"/>
      <c r="DE790" s="307"/>
      <c r="DF790" s="307"/>
      <c r="DG790" s="307"/>
      <c r="DH790" s="307"/>
      <c r="DI790" s="390"/>
      <c r="DJ790" s="390"/>
      <c r="DK790" s="307"/>
      <c r="DL790" s="307"/>
      <c r="DM790" s="307"/>
      <c r="DN790" s="307"/>
      <c r="DO790" s="307"/>
      <c r="DP790" s="307"/>
      <c r="DQ790" s="307"/>
      <c r="DR790" s="307"/>
      <c r="DS790" s="307"/>
      <c r="DT790" s="307"/>
      <c r="DU790" s="307"/>
      <c r="DV790" s="307"/>
      <c r="DW790" s="307"/>
      <c r="DX790" s="307"/>
      <c r="DY790" s="307"/>
      <c r="DZ790" s="307"/>
      <c r="EA790" s="307"/>
      <c r="EB790" s="307"/>
      <c r="EC790" s="307"/>
      <c r="ED790" s="307"/>
      <c r="EE790" s="307"/>
      <c r="EF790" s="307"/>
      <c r="EG790" s="307"/>
      <c r="EH790" s="307"/>
      <c r="EI790" s="307"/>
      <c r="EJ790" s="307"/>
      <c r="EK790" s="307"/>
      <c r="EL790" s="307"/>
      <c r="EM790" s="307"/>
      <c r="EN790" s="307"/>
      <c r="EO790" s="307"/>
      <c r="EP790" s="307"/>
      <c r="EQ790" s="307"/>
      <c r="ER790" s="307"/>
      <c r="ES790" s="307"/>
      <c r="ET790" s="307"/>
      <c r="EU790" s="390"/>
      <c r="EV790" s="390"/>
      <c r="EW790" s="307"/>
      <c r="EX790" s="307"/>
      <c r="EY790" s="307"/>
      <c r="EZ790" s="307"/>
      <c r="FA790" s="307"/>
      <c r="FB790" s="307"/>
      <c r="FC790" s="307"/>
      <c r="FD790" s="307"/>
      <c r="FE790" s="307"/>
      <c r="FF790" s="307"/>
      <c r="FG790" s="307"/>
      <c r="FH790" s="307"/>
      <c r="FI790" s="307"/>
      <c r="FJ790" s="307"/>
      <c r="FK790" s="307"/>
      <c r="FL790" s="307"/>
      <c r="FM790" s="307"/>
      <c r="FN790" s="307"/>
      <c r="FO790" s="307"/>
      <c r="FP790" s="307"/>
      <c r="FQ790" s="307"/>
      <c r="FR790" s="307"/>
      <c r="FS790" s="307"/>
      <c r="FT790" s="307"/>
      <c r="FU790" s="307"/>
      <c r="FV790" s="307"/>
      <c r="FW790" s="307"/>
      <c r="FX790" s="307"/>
      <c r="FY790" s="307"/>
      <c r="FZ790" s="307"/>
      <c r="GA790" s="307"/>
      <c r="GB790" s="307"/>
      <c r="GC790" s="307"/>
      <c r="GD790" s="307"/>
      <c r="GE790" s="307"/>
      <c r="GF790" s="307"/>
      <c r="GG790" s="307"/>
      <c r="GH790" s="307"/>
      <c r="GI790" s="307"/>
      <c r="GJ790" s="307"/>
      <c r="GK790" s="307"/>
      <c r="GL790" s="307"/>
      <c r="GM790" s="307"/>
      <c r="GN790" s="307"/>
      <c r="GO790" s="307"/>
      <c r="GP790" s="307"/>
      <c r="GQ790" s="307"/>
      <c r="GR790" s="307"/>
      <c r="GS790" s="307"/>
      <c r="GT790" s="307"/>
      <c r="GU790" s="307"/>
      <c r="GV790" s="307"/>
      <c r="GW790" s="307"/>
      <c r="GX790" s="307"/>
      <c r="GY790" s="307"/>
      <c r="GZ790" s="307"/>
      <c r="HA790" s="307"/>
      <c r="HB790" s="307"/>
      <c r="HC790" s="307"/>
      <c r="HD790" s="307"/>
      <c r="HE790" s="307"/>
      <c r="HF790" s="307"/>
      <c r="HG790" s="307"/>
      <c r="HH790" s="307"/>
      <c r="HI790" s="307"/>
      <c r="HJ790" s="307"/>
      <c r="HK790" s="307"/>
      <c r="HL790" s="307"/>
      <c r="HM790" s="307"/>
      <c r="HN790" s="307"/>
      <c r="HO790" s="307"/>
      <c r="HP790" s="307"/>
      <c r="HQ790" s="307"/>
      <c r="HR790" s="307"/>
      <c r="HS790" s="307"/>
      <c r="HT790" s="307"/>
      <c r="HU790" s="307"/>
      <c r="HV790" s="307"/>
      <c r="HW790" s="307"/>
      <c r="HX790" s="307"/>
      <c r="HY790" s="307"/>
      <c r="HZ790" s="307"/>
      <c r="IA790" s="307"/>
      <c r="IB790" s="307"/>
      <c r="IC790" s="307"/>
      <c r="ID790" s="307"/>
      <c r="IE790" s="307"/>
      <c r="IF790" s="307"/>
      <c r="IG790" s="307"/>
      <c r="IH790" s="307"/>
      <c r="II790" s="307"/>
      <c r="IJ790" s="307"/>
      <c r="IK790" s="307"/>
      <c r="IL790" s="307"/>
      <c r="IM790" s="307"/>
      <c r="IN790" s="307"/>
      <c r="IO790" s="307"/>
      <c r="IP790" s="307"/>
      <c r="IQ790" s="307"/>
      <c r="IR790" s="307"/>
      <c r="IS790" s="307"/>
      <c r="IT790" s="307"/>
      <c r="IU790" s="307"/>
      <c r="IV790" s="307"/>
      <c r="IW790" s="307"/>
      <c r="IX790" s="307"/>
      <c r="IY790" s="307"/>
      <c r="IZ790" s="307"/>
      <c r="JA790" s="307"/>
      <c r="JB790" s="307"/>
      <c r="JC790" s="307"/>
      <c r="JD790" s="307"/>
      <c r="JE790" s="307"/>
      <c r="JF790" s="307"/>
      <c r="JG790" s="307"/>
      <c r="JH790" s="307"/>
      <c r="JI790" s="307"/>
      <c r="JJ790" s="307"/>
      <c r="JK790" s="307"/>
      <c r="JL790" s="307"/>
      <c r="JM790" s="307"/>
      <c r="JN790" s="307"/>
      <c r="JO790" s="307"/>
      <c r="JP790" s="307"/>
      <c r="JQ790" s="307"/>
      <c r="JR790" s="307"/>
      <c r="JS790" s="307"/>
      <c r="JT790" s="307"/>
      <c r="JU790" s="307"/>
      <c r="JV790" s="307"/>
      <c r="JW790" s="307"/>
      <c r="JX790" s="307"/>
      <c r="JY790" s="307"/>
      <c r="JZ790" s="307"/>
      <c r="KA790" s="307"/>
      <c r="KB790" s="307"/>
      <c r="KC790" s="307"/>
      <c r="KD790" s="307"/>
      <c r="KE790" s="307"/>
      <c r="KF790" s="307"/>
      <c r="KG790" s="307"/>
      <c r="KH790" s="307"/>
      <c r="KI790" s="307"/>
      <c r="KJ790" s="307"/>
      <c r="KK790" s="307"/>
      <c r="KL790" s="307"/>
      <c r="KM790" s="307"/>
      <c r="KN790" s="307"/>
      <c r="KO790" s="307"/>
      <c r="KP790" s="307"/>
      <c r="KQ790" s="307"/>
      <c r="KR790" s="307"/>
      <c r="KS790" s="307"/>
      <c r="KT790" s="307"/>
    </row>
    <row r="791" spans="14:306" s="56" customFormat="1" ht="15" customHeight="1">
      <c r="AG791" s="354">
        <v>13</v>
      </c>
      <c r="AH791" s="354"/>
      <c r="AI791" s="356" t="s">
        <v>215</v>
      </c>
      <c r="AJ791" s="356" t="s">
        <v>102</v>
      </c>
      <c r="AK791" s="359">
        <v>21</v>
      </c>
      <c r="AL791" s="359">
        <v>22</v>
      </c>
      <c r="AM791" s="356" t="s">
        <v>989</v>
      </c>
      <c r="AN791" s="356" t="s">
        <v>701</v>
      </c>
      <c r="AO791" s="359">
        <v>22</v>
      </c>
      <c r="AP791" s="356" t="s">
        <v>96</v>
      </c>
      <c r="AQ791" s="356" t="s">
        <v>102</v>
      </c>
      <c r="AR791" s="356" t="s">
        <v>585</v>
      </c>
      <c r="AS791" s="356" t="s">
        <v>102</v>
      </c>
      <c r="AT791" s="356" t="s">
        <v>990</v>
      </c>
      <c r="AU791" s="356"/>
      <c r="AV791" s="356" t="s">
        <v>89</v>
      </c>
      <c r="AW791" s="359">
        <v>29</v>
      </c>
      <c r="AX791" s="359">
        <v>18</v>
      </c>
      <c r="AY791" s="303">
        <f t="shared" si="434"/>
        <v>57</v>
      </c>
      <c r="AZ791" s="303">
        <f t="shared" si="435"/>
        <v>34</v>
      </c>
      <c r="BA791" s="303">
        <f t="shared" si="436"/>
        <v>22</v>
      </c>
      <c r="BB791" s="303">
        <f t="shared" si="437"/>
        <v>23</v>
      </c>
      <c r="BC791" s="303">
        <f t="shared" si="438"/>
        <v>74</v>
      </c>
      <c r="BD791" s="303">
        <f t="shared" si="439"/>
        <v>46</v>
      </c>
      <c r="BE791" s="303" t="str">
        <f t="shared" si="440"/>
        <v>-</v>
      </c>
      <c r="BF791" s="303">
        <f t="shared" si="441"/>
        <v>30</v>
      </c>
      <c r="BG791" s="303">
        <f t="shared" si="442"/>
        <v>34</v>
      </c>
      <c r="BH791" s="303"/>
      <c r="BI791" s="303">
        <f t="shared" si="443"/>
        <v>37</v>
      </c>
      <c r="BJ791" s="303">
        <f t="shared" si="444"/>
        <v>34</v>
      </c>
      <c r="BK791" s="303">
        <f t="shared" si="445"/>
        <v>118</v>
      </c>
      <c r="BL791" s="303">
        <f t="shared" si="446"/>
        <v>26</v>
      </c>
      <c r="BM791" s="303">
        <f t="shared" si="447"/>
        <v>30</v>
      </c>
      <c r="BN791" s="303">
        <f t="shared" si="448"/>
        <v>19</v>
      </c>
      <c r="CB791" s="307"/>
      <c r="CC791" s="307"/>
      <c r="CD791" s="307"/>
      <c r="CE791" s="307"/>
      <c r="CF791" s="307"/>
      <c r="CG791" s="307"/>
      <c r="CH791" s="307"/>
      <c r="CI791" s="307"/>
      <c r="CJ791" s="307"/>
      <c r="CK791" s="307"/>
      <c r="CL791" s="307"/>
      <c r="CM791" s="307"/>
      <c r="CN791" s="307"/>
      <c r="CO791" s="307"/>
      <c r="CP791" s="307"/>
      <c r="CQ791" s="307"/>
      <c r="CR791" s="307"/>
      <c r="CS791" s="307"/>
      <c r="CT791" s="307"/>
      <c r="CU791" s="307"/>
      <c r="CV791" s="307"/>
      <c r="CW791" s="307"/>
      <c r="CX791" s="307"/>
      <c r="CY791" s="307"/>
      <c r="CZ791" s="307"/>
      <c r="DA791" s="307"/>
      <c r="DB791" s="307"/>
      <c r="DC791" s="307"/>
      <c r="DD791" s="307"/>
      <c r="DE791" s="307"/>
      <c r="DF791" s="307"/>
      <c r="DG791" s="307"/>
      <c r="DH791" s="307"/>
      <c r="DI791" s="390"/>
      <c r="DJ791" s="390"/>
      <c r="DK791" s="307"/>
      <c r="DL791" s="307"/>
      <c r="DM791" s="307"/>
      <c r="DN791" s="307"/>
      <c r="DO791" s="307"/>
      <c r="DP791" s="307"/>
      <c r="DQ791" s="307"/>
      <c r="DR791" s="307"/>
      <c r="DS791" s="307"/>
      <c r="DT791" s="307"/>
      <c r="DU791" s="307"/>
      <c r="DV791" s="307"/>
      <c r="DW791" s="307"/>
      <c r="DX791" s="307"/>
      <c r="DY791" s="307"/>
      <c r="DZ791" s="307"/>
      <c r="EA791" s="307"/>
      <c r="EB791" s="307"/>
      <c r="EC791" s="307"/>
      <c r="ED791" s="307"/>
      <c r="EE791" s="307"/>
      <c r="EF791" s="307"/>
      <c r="EG791" s="307"/>
      <c r="EH791" s="307"/>
      <c r="EI791" s="307"/>
      <c r="EJ791" s="307"/>
      <c r="EK791" s="307"/>
      <c r="EL791" s="307"/>
      <c r="EM791" s="307"/>
      <c r="EN791" s="307"/>
      <c r="EO791" s="307"/>
      <c r="EP791" s="307"/>
      <c r="EQ791" s="307"/>
      <c r="ER791" s="307"/>
      <c r="ES791" s="307"/>
      <c r="ET791" s="307"/>
      <c r="EU791" s="390"/>
      <c r="EV791" s="390"/>
      <c r="EW791" s="307"/>
      <c r="EX791" s="307"/>
      <c r="EY791" s="307"/>
      <c r="EZ791" s="307"/>
      <c r="FA791" s="307"/>
      <c r="FB791" s="307"/>
      <c r="FC791" s="307"/>
      <c r="FD791" s="307"/>
      <c r="FE791" s="307"/>
      <c r="FF791" s="307"/>
      <c r="FG791" s="307"/>
      <c r="FH791" s="307"/>
      <c r="FI791" s="307"/>
      <c r="FJ791" s="307"/>
      <c r="FK791" s="307"/>
      <c r="FL791" s="307"/>
      <c r="FM791" s="307"/>
      <c r="FN791" s="307"/>
      <c r="FO791" s="307"/>
      <c r="FP791" s="307"/>
      <c r="FQ791" s="307"/>
      <c r="FR791" s="307"/>
      <c r="FS791" s="307"/>
      <c r="FT791" s="307"/>
      <c r="FU791" s="307"/>
      <c r="FV791" s="307"/>
      <c r="FW791" s="307"/>
      <c r="FX791" s="307"/>
      <c r="FY791" s="307"/>
      <c r="FZ791" s="307"/>
      <c r="GA791" s="307"/>
      <c r="GB791" s="307"/>
      <c r="GC791" s="307"/>
      <c r="GD791" s="307"/>
      <c r="GE791" s="307"/>
      <c r="GF791" s="307"/>
      <c r="GG791" s="307"/>
      <c r="GH791" s="307"/>
      <c r="GI791" s="307"/>
      <c r="GJ791" s="307"/>
      <c r="GK791" s="307"/>
      <c r="GL791" s="307"/>
      <c r="GM791" s="307"/>
      <c r="GN791" s="307"/>
      <c r="GO791" s="307"/>
      <c r="GP791" s="307"/>
      <c r="GQ791" s="307"/>
      <c r="GR791" s="307"/>
      <c r="GS791" s="307"/>
      <c r="GT791" s="307"/>
      <c r="GU791" s="307"/>
      <c r="GV791" s="307"/>
      <c r="GW791" s="307"/>
      <c r="GX791" s="307"/>
      <c r="GY791" s="307"/>
      <c r="GZ791" s="307"/>
      <c r="HA791" s="307"/>
      <c r="HB791" s="307"/>
      <c r="HC791" s="307"/>
      <c r="HD791" s="307"/>
      <c r="HE791" s="307"/>
      <c r="HF791" s="307"/>
      <c r="HG791" s="307"/>
      <c r="HH791" s="307"/>
      <c r="HI791" s="307"/>
      <c r="HJ791" s="307"/>
      <c r="HK791" s="307"/>
      <c r="HL791" s="307"/>
      <c r="HM791" s="307"/>
      <c r="HN791" s="307"/>
      <c r="HO791" s="307"/>
      <c r="HP791" s="307"/>
      <c r="HQ791" s="307"/>
      <c r="HR791" s="307"/>
      <c r="HS791" s="307"/>
      <c r="HT791" s="307"/>
      <c r="HU791" s="307"/>
      <c r="HV791" s="307"/>
      <c r="HW791" s="307"/>
      <c r="HX791" s="307"/>
      <c r="HY791" s="307"/>
      <c r="HZ791" s="307"/>
      <c r="IA791" s="307"/>
      <c r="IB791" s="307"/>
      <c r="IC791" s="307"/>
      <c r="ID791" s="307"/>
      <c r="IE791" s="307"/>
      <c r="IF791" s="307"/>
      <c r="IG791" s="307"/>
      <c r="IH791" s="307"/>
      <c r="II791" s="307"/>
      <c r="IJ791" s="307"/>
      <c r="IK791" s="307"/>
      <c r="IL791" s="307"/>
      <c r="IM791" s="307"/>
      <c r="IN791" s="307"/>
      <c r="IO791" s="307"/>
      <c r="IP791" s="307"/>
      <c r="IQ791" s="307"/>
      <c r="IR791" s="307"/>
      <c r="IS791" s="307"/>
      <c r="IT791" s="307"/>
      <c r="IU791" s="307"/>
      <c r="IV791" s="307"/>
      <c r="IW791" s="307"/>
      <c r="IX791" s="307"/>
      <c r="IY791" s="307"/>
      <c r="IZ791" s="307"/>
      <c r="JA791" s="307"/>
      <c r="JB791" s="307"/>
      <c r="JC791" s="307"/>
      <c r="JD791" s="307"/>
      <c r="JE791" s="307"/>
      <c r="JF791" s="307"/>
      <c r="JG791" s="307"/>
      <c r="JH791" s="307"/>
      <c r="JI791" s="307"/>
      <c r="JJ791" s="307"/>
      <c r="JK791" s="307"/>
      <c r="JL791" s="307"/>
      <c r="JM791" s="307"/>
      <c r="JN791" s="307"/>
      <c r="JO791" s="307"/>
      <c r="JP791" s="307"/>
      <c r="JQ791" s="307"/>
      <c r="JR791" s="307"/>
      <c r="JS791" s="307"/>
      <c r="JT791" s="307"/>
      <c r="JU791" s="307"/>
      <c r="JV791" s="307"/>
      <c r="JW791" s="307"/>
      <c r="JX791" s="307"/>
      <c r="JY791" s="307"/>
      <c r="JZ791" s="307"/>
      <c r="KA791" s="307"/>
      <c r="KB791" s="307"/>
      <c r="KC791" s="307"/>
      <c r="KD791" s="307"/>
      <c r="KE791" s="307"/>
      <c r="KF791" s="307"/>
      <c r="KG791" s="307"/>
      <c r="KH791" s="307"/>
      <c r="KI791" s="307"/>
      <c r="KJ791" s="307"/>
      <c r="KK791" s="307"/>
      <c r="KL791" s="307"/>
      <c r="KM791" s="307"/>
      <c r="KN791" s="307"/>
      <c r="KO791" s="307"/>
      <c r="KP791" s="307"/>
      <c r="KQ791" s="307"/>
      <c r="KR791" s="307"/>
      <c r="KS791" s="307"/>
      <c r="KT791" s="307"/>
    </row>
    <row r="792" spans="14:306" s="56" customFormat="1" ht="15" customHeight="1">
      <c r="AG792" s="354">
        <v>14</v>
      </c>
      <c r="AH792" s="354"/>
      <c r="AI792" s="356" t="s">
        <v>216</v>
      </c>
      <c r="AJ792" s="359">
        <v>34</v>
      </c>
      <c r="AK792" s="356" t="s">
        <v>164</v>
      </c>
      <c r="AL792" s="359">
        <v>23</v>
      </c>
      <c r="AM792" s="356" t="s">
        <v>943</v>
      </c>
      <c r="AN792" s="356" t="s">
        <v>161</v>
      </c>
      <c r="AO792" s="356" t="s">
        <v>0</v>
      </c>
      <c r="AP792" s="356" t="s">
        <v>99</v>
      </c>
      <c r="AQ792" s="359">
        <v>34</v>
      </c>
      <c r="AR792" s="356" t="s">
        <v>283</v>
      </c>
      <c r="AS792" s="359">
        <v>34</v>
      </c>
      <c r="AT792" s="356" t="s">
        <v>854</v>
      </c>
      <c r="AU792" s="356"/>
      <c r="AV792" s="359">
        <v>26</v>
      </c>
      <c r="AW792" s="356" t="s">
        <v>99</v>
      </c>
      <c r="AX792" s="359">
        <v>19</v>
      </c>
      <c r="AY792" s="303">
        <f t="shared" si="434"/>
        <v>60</v>
      </c>
      <c r="AZ792" s="303">
        <f t="shared" si="435"/>
        <v>35</v>
      </c>
      <c r="BA792" s="303">
        <f t="shared" si="436"/>
        <v>24</v>
      </c>
      <c r="BB792" s="303">
        <f t="shared" si="437"/>
        <v>24</v>
      </c>
      <c r="BC792" s="303">
        <f t="shared" si="438"/>
        <v>79</v>
      </c>
      <c r="BD792" s="303">
        <f t="shared" si="439"/>
        <v>49</v>
      </c>
      <c r="BE792" s="303">
        <f t="shared" si="440"/>
        <v>23</v>
      </c>
      <c r="BF792" s="303">
        <f t="shared" si="441"/>
        <v>32</v>
      </c>
      <c r="BG792" s="303">
        <f t="shared" si="442"/>
        <v>35</v>
      </c>
      <c r="BH792" s="303"/>
      <c r="BI792" s="303">
        <f t="shared" si="443"/>
        <v>40</v>
      </c>
      <c r="BJ792" s="303">
        <f t="shared" si="444"/>
        <v>35</v>
      </c>
      <c r="BK792" s="303">
        <f t="shared" si="445"/>
        <v>124</v>
      </c>
      <c r="BL792" s="303">
        <f t="shared" si="446"/>
        <v>27</v>
      </c>
      <c r="BM792" s="303">
        <f t="shared" si="447"/>
        <v>32</v>
      </c>
      <c r="BN792" s="303">
        <f t="shared" si="448"/>
        <v>20</v>
      </c>
      <c r="CB792" s="307"/>
      <c r="CC792" s="307"/>
      <c r="CD792" s="307"/>
      <c r="CE792" s="307"/>
      <c r="CF792" s="307"/>
      <c r="CG792" s="307"/>
      <c r="CH792" s="307"/>
      <c r="CI792" s="307"/>
      <c r="CJ792" s="307"/>
      <c r="CK792" s="307"/>
      <c r="CL792" s="307"/>
      <c r="CM792" s="307"/>
      <c r="CN792" s="307"/>
      <c r="CO792" s="307"/>
      <c r="CP792" s="307"/>
      <c r="CQ792" s="307"/>
      <c r="CR792" s="307"/>
      <c r="CS792" s="307"/>
      <c r="CT792" s="307"/>
      <c r="CU792" s="307"/>
      <c r="CV792" s="307"/>
      <c r="CW792" s="307"/>
      <c r="CX792" s="307"/>
      <c r="CY792" s="307"/>
      <c r="CZ792" s="307"/>
      <c r="DA792" s="307"/>
      <c r="DB792" s="307"/>
      <c r="DC792" s="307"/>
      <c r="DD792" s="307"/>
      <c r="DE792" s="307"/>
      <c r="DF792" s="307"/>
      <c r="DG792" s="307"/>
      <c r="DH792" s="307"/>
      <c r="DI792" s="390"/>
      <c r="DJ792" s="390"/>
      <c r="DK792" s="307"/>
      <c r="DL792" s="307"/>
      <c r="DM792" s="307"/>
      <c r="DN792" s="307"/>
      <c r="DO792" s="307"/>
      <c r="DP792" s="307"/>
      <c r="DQ792" s="307"/>
      <c r="DR792" s="307"/>
      <c r="DS792" s="307"/>
      <c r="DT792" s="307"/>
      <c r="DU792" s="307"/>
      <c r="DV792" s="307"/>
      <c r="DW792" s="307"/>
      <c r="DX792" s="307"/>
      <c r="DY792" s="307"/>
      <c r="DZ792" s="307"/>
      <c r="EA792" s="307"/>
      <c r="EB792" s="307"/>
      <c r="EC792" s="307"/>
      <c r="ED792" s="307"/>
      <c r="EE792" s="307"/>
      <c r="EF792" s="307"/>
      <c r="EG792" s="307"/>
      <c r="EH792" s="307"/>
      <c r="EI792" s="307"/>
      <c r="EJ792" s="307"/>
      <c r="EK792" s="307"/>
      <c r="EL792" s="307"/>
      <c r="EM792" s="307"/>
      <c r="EN792" s="307"/>
      <c r="EO792" s="307"/>
      <c r="EP792" s="307"/>
      <c r="EQ792" s="307"/>
      <c r="ER792" s="307"/>
      <c r="ES792" s="307"/>
      <c r="ET792" s="307"/>
      <c r="EU792" s="390"/>
      <c r="EV792" s="390"/>
      <c r="EW792" s="307"/>
      <c r="EX792" s="307"/>
      <c r="EY792" s="307"/>
      <c r="EZ792" s="307"/>
      <c r="FA792" s="307"/>
      <c r="FB792" s="307"/>
      <c r="FC792" s="307"/>
      <c r="FD792" s="307"/>
      <c r="FE792" s="307"/>
      <c r="FF792" s="307"/>
      <c r="FG792" s="307"/>
      <c r="FH792" s="307"/>
      <c r="FI792" s="307"/>
      <c r="FJ792" s="307"/>
      <c r="FK792" s="307"/>
      <c r="FL792" s="307"/>
      <c r="FM792" s="307"/>
      <c r="FN792" s="307"/>
      <c r="FO792" s="307"/>
      <c r="FP792" s="307"/>
      <c r="FQ792" s="307"/>
      <c r="FR792" s="307"/>
      <c r="FS792" s="307"/>
      <c r="FT792" s="307"/>
      <c r="FU792" s="307"/>
      <c r="FV792" s="307"/>
      <c r="FW792" s="307"/>
      <c r="FX792" s="307"/>
      <c r="FY792" s="307"/>
      <c r="FZ792" s="307"/>
      <c r="GA792" s="307"/>
      <c r="GB792" s="307"/>
      <c r="GC792" s="307"/>
      <c r="GD792" s="307"/>
      <c r="GE792" s="307"/>
      <c r="GF792" s="307"/>
      <c r="GG792" s="307"/>
      <c r="GH792" s="307"/>
      <c r="GI792" s="307"/>
      <c r="GJ792" s="307"/>
      <c r="GK792" s="307"/>
      <c r="GL792" s="307"/>
      <c r="GM792" s="307"/>
      <c r="GN792" s="307"/>
      <c r="GO792" s="307"/>
      <c r="GP792" s="307"/>
      <c r="GQ792" s="307"/>
      <c r="GR792" s="307"/>
      <c r="GS792" s="307"/>
      <c r="GT792" s="307"/>
      <c r="GU792" s="307"/>
      <c r="GV792" s="307"/>
      <c r="GW792" s="307"/>
      <c r="GX792" s="307"/>
      <c r="GY792" s="307"/>
      <c r="GZ792" s="307"/>
      <c r="HA792" s="307"/>
      <c r="HB792" s="307"/>
      <c r="HC792" s="307"/>
      <c r="HD792" s="307"/>
      <c r="HE792" s="307"/>
      <c r="HF792" s="307"/>
      <c r="HG792" s="307"/>
      <c r="HH792" s="307"/>
      <c r="HI792" s="307"/>
      <c r="HJ792" s="307"/>
      <c r="HK792" s="307"/>
      <c r="HL792" s="307"/>
      <c r="HM792" s="307"/>
      <c r="HN792" s="307"/>
      <c r="HO792" s="307"/>
      <c r="HP792" s="307"/>
      <c r="HQ792" s="307"/>
      <c r="HR792" s="307"/>
      <c r="HS792" s="307"/>
      <c r="HT792" s="307"/>
      <c r="HU792" s="307"/>
      <c r="HV792" s="307"/>
      <c r="HW792" s="307"/>
      <c r="HX792" s="307"/>
      <c r="HY792" s="307"/>
      <c r="HZ792" s="307"/>
      <c r="IA792" s="307"/>
      <c r="IB792" s="307"/>
      <c r="IC792" s="307"/>
      <c r="ID792" s="307"/>
      <c r="IE792" s="307"/>
      <c r="IF792" s="307"/>
      <c r="IG792" s="307"/>
      <c r="IH792" s="307"/>
      <c r="II792" s="307"/>
      <c r="IJ792" s="307"/>
      <c r="IK792" s="307"/>
      <c r="IL792" s="307"/>
      <c r="IM792" s="307"/>
      <c r="IN792" s="307"/>
      <c r="IO792" s="307"/>
      <c r="IP792" s="307"/>
      <c r="IQ792" s="307"/>
      <c r="IR792" s="307"/>
      <c r="IS792" s="307"/>
      <c r="IT792" s="307"/>
      <c r="IU792" s="307"/>
      <c r="IV792" s="307"/>
      <c r="IW792" s="307"/>
      <c r="IX792" s="307"/>
      <c r="IY792" s="307"/>
      <c r="IZ792" s="307"/>
      <c r="JA792" s="307"/>
      <c r="JB792" s="307"/>
      <c r="JC792" s="307"/>
      <c r="JD792" s="307"/>
      <c r="JE792" s="307"/>
      <c r="JF792" s="307"/>
      <c r="JG792" s="307"/>
      <c r="JH792" s="307"/>
      <c r="JI792" s="307"/>
      <c r="JJ792" s="307"/>
      <c r="JK792" s="307"/>
      <c r="JL792" s="307"/>
      <c r="JM792" s="307"/>
      <c r="JN792" s="307"/>
      <c r="JO792" s="307"/>
      <c r="JP792" s="307"/>
      <c r="JQ792" s="307"/>
      <c r="JR792" s="307"/>
      <c r="JS792" s="307"/>
      <c r="JT792" s="307"/>
      <c r="JU792" s="307"/>
      <c r="JV792" s="307"/>
      <c r="JW792" s="307"/>
      <c r="JX792" s="307"/>
      <c r="JY792" s="307"/>
      <c r="JZ792" s="307"/>
      <c r="KA792" s="307"/>
      <c r="KB792" s="307"/>
      <c r="KC792" s="307"/>
      <c r="KD792" s="307"/>
      <c r="KE792" s="307"/>
      <c r="KF792" s="307"/>
      <c r="KG792" s="307"/>
      <c r="KH792" s="307"/>
      <c r="KI792" s="307"/>
      <c r="KJ792" s="307"/>
      <c r="KK792" s="307"/>
      <c r="KL792" s="307"/>
      <c r="KM792" s="307"/>
      <c r="KN792" s="307"/>
      <c r="KO792" s="307"/>
      <c r="KP792" s="307"/>
      <c r="KQ792" s="307"/>
      <c r="KR792" s="307"/>
      <c r="KS792" s="307"/>
      <c r="KT792" s="307"/>
    </row>
    <row r="793" spans="14:306" s="56" customFormat="1" ht="15" customHeight="1">
      <c r="AG793" s="354">
        <v>15</v>
      </c>
      <c r="AH793" s="354"/>
      <c r="AI793" s="356" t="s">
        <v>217</v>
      </c>
      <c r="AJ793" s="356" t="s">
        <v>585</v>
      </c>
      <c r="AK793" s="359">
        <v>24</v>
      </c>
      <c r="AL793" s="359">
        <v>24</v>
      </c>
      <c r="AM793" s="356" t="s">
        <v>944</v>
      </c>
      <c r="AN793" s="356" t="s">
        <v>163</v>
      </c>
      <c r="AO793" s="359">
        <v>23</v>
      </c>
      <c r="AP793" s="359">
        <v>32</v>
      </c>
      <c r="AQ793" s="356" t="s">
        <v>585</v>
      </c>
      <c r="AR793" s="356" t="s">
        <v>673</v>
      </c>
      <c r="AS793" s="359">
        <v>35</v>
      </c>
      <c r="AT793" s="356" t="s">
        <v>855</v>
      </c>
      <c r="AU793" s="356"/>
      <c r="AV793" s="356" t="s">
        <v>162</v>
      </c>
      <c r="AW793" s="359">
        <v>32</v>
      </c>
      <c r="AX793" s="359">
        <v>20</v>
      </c>
      <c r="AY793" s="303">
        <f t="shared" si="434"/>
        <v>64</v>
      </c>
      <c r="AZ793" s="303">
        <f t="shared" si="435"/>
        <v>37</v>
      </c>
      <c r="BA793" s="303">
        <f t="shared" si="436"/>
        <v>25</v>
      </c>
      <c r="BB793" s="303">
        <f t="shared" si="437"/>
        <v>25</v>
      </c>
      <c r="BC793" s="303">
        <f t="shared" si="438"/>
        <v>84</v>
      </c>
      <c r="BD793" s="303">
        <f t="shared" si="439"/>
        <v>51</v>
      </c>
      <c r="BE793" s="303">
        <f t="shared" si="440"/>
        <v>24</v>
      </c>
      <c r="BF793" s="303">
        <f t="shared" si="441"/>
        <v>33</v>
      </c>
      <c r="BG793" s="303">
        <f t="shared" si="442"/>
        <v>37</v>
      </c>
      <c r="BH793" s="303"/>
      <c r="BI793" s="303">
        <f t="shared" si="443"/>
        <v>42</v>
      </c>
      <c r="BJ793" s="303">
        <f t="shared" si="444"/>
        <v>36</v>
      </c>
      <c r="BK793" s="303">
        <f t="shared" si="445"/>
        <v>130</v>
      </c>
      <c r="BL793" s="303">
        <f t="shared" si="446"/>
        <v>29</v>
      </c>
      <c r="BM793" s="303" t="str">
        <f t="shared" si="447"/>
        <v>-</v>
      </c>
      <c r="BN793" s="303">
        <f t="shared" si="448"/>
        <v>21</v>
      </c>
      <c r="CB793" s="307"/>
      <c r="CC793" s="307"/>
      <c r="CD793" s="307"/>
      <c r="CE793" s="307"/>
      <c r="CF793" s="307"/>
      <c r="CG793" s="307"/>
      <c r="CH793" s="307"/>
      <c r="CI793" s="307"/>
      <c r="CJ793" s="307"/>
      <c r="CK793" s="307"/>
      <c r="CL793" s="307"/>
      <c r="CM793" s="307"/>
      <c r="CN793" s="307"/>
      <c r="CO793" s="307"/>
      <c r="CP793" s="307"/>
      <c r="CQ793" s="307"/>
      <c r="CR793" s="307"/>
      <c r="CS793" s="307"/>
      <c r="CT793" s="307"/>
      <c r="CU793" s="307"/>
      <c r="CV793" s="307"/>
      <c r="CW793" s="307"/>
      <c r="CX793" s="307"/>
      <c r="CY793" s="307"/>
      <c r="CZ793" s="307"/>
      <c r="DA793" s="307"/>
      <c r="DB793" s="307"/>
      <c r="DC793" s="307"/>
      <c r="DD793" s="307"/>
      <c r="DE793" s="307"/>
      <c r="DF793" s="307"/>
      <c r="DG793" s="307"/>
      <c r="DH793" s="307"/>
      <c r="DI793" s="390"/>
      <c r="DJ793" s="390"/>
      <c r="DK793" s="307"/>
      <c r="DL793" s="307"/>
      <c r="DM793" s="307"/>
      <c r="DN793" s="307"/>
      <c r="DO793" s="307"/>
      <c r="DP793" s="307"/>
      <c r="DQ793" s="307"/>
      <c r="DR793" s="307"/>
      <c r="DS793" s="307"/>
      <c r="DT793" s="307"/>
      <c r="DU793" s="307"/>
      <c r="DV793" s="307"/>
      <c r="DW793" s="307"/>
      <c r="DX793" s="307"/>
      <c r="DY793" s="307"/>
      <c r="DZ793" s="307"/>
      <c r="EA793" s="307"/>
      <c r="EB793" s="307"/>
      <c r="EC793" s="307"/>
      <c r="ED793" s="307"/>
      <c r="EE793" s="307"/>
      <c r="EF793" s="307"/>
      <c r="EG793" s="307"/>
      <c r="EH793" s="307"/>
      <c r="EI793" s="307"/>
      <c r="EJ793" s="307"/>
      <c r="EK793" s="307"/>
      <c r="EL793" s="307"/>
      <c r="EM793" s="307"/>
      <c r="EN793" s="307"/>
      <c r="EO793" s="307"/>
      <c r="EP793" s="307"/>
      <c r="EQ793" s="307"/>
      <c r="ER793" s="307"/>
      <c r="ES793" s="307"/>
      <c r="ET793" s="307"/>
      <c r="EU793" s="390"/>
      <c r="EV793" s="390"/>
      <c r="EW793" s="307"/>
      <c r="EX793" s="307"/>
      <c r="EY793" s="307"/>
      <c r="EZ793" s="307"/>
      <c r="FA793" s="307"/>
      <c r="FB793" s="307"/>
      <c r="FC793" s="307"/>
      <c r="FD793" s="307"/>
      <c r="FE793" s="307"/>
      <c r="FF793" s="307"/>
      <c r="FG793" s="307"/>
      <c r="FH793" s="307"/>
      <c r="FI793" s="307"/>
      <c r="FJ793" s="307"/>
      <c r="FK793" s="307"/>
      <c r="FL793" s="307"/>
      <c r="FM793" s="307"/>
      <c r="FN793" s="307"/>
      <c r="FO793" s="307"/>
      <c r="FP793" s="307"/>
      <c r="FQ793" s="307"/>
      <c r="FR793" s="307"/>
      <c r="FS793" s="307"/>
      <c r="FT793" s="307"/>
      <c r="FU793" s="307"/>
      <c r="FV793" s="307"/>
      <c r="FW793" s="307"/>
      <c r="FX793" s="307"/>
      <c r="FY793" s="307"/>
      <c r="FZ793" s="307"/>
      <c r="GA793" s="307"/>
      <c r="GB793" s="307"/>
      <c r="GC793" s="307"/>
      <c r="GD793" s="307"/>
      <c r="GE793" s="307"/>
      <c r="GF793" s="307"/>
      <c r="GG793" s="307"/>
      <c r="GH793" s="307"/>
      <c r="GI793" s="307"/>
      <c r="GJ793" s="307"/>
      <c r="GK793" s="307"/>
      <c r="GL793" s="307"/>
      <c r="GM793" s="307"/>
      <c r="GN793" s="307"/>
      <c r="GO793" s="307"/>
      <c r="GP793" s="307"/>
      <c r="GQ793" s="307"/>
      <c r="GR793" s="307"/>
      <c r="GS793" s="307"/>
      <c r="GT793" s="307"/>
      <c r="GU793" s="307"/>
      <c r="GV793" s="307"/>
      <c r="GW793" s="307"/>
      <c r="GX793" s="307"/>
      <c r="GY793" s="307"/>
      <c r="GZ793" s="307"/>
      <c r="HA793" s="307"/>
      <c r="HB793" s="307"/>
      <c r="HC793" s="307"/>
      <c r="HD793" s="307"/>
      <c r="HE793" s="307"/>
      <c r="HF793" s="307"/>
      <c r="HG793" s="307"/>
      <c r="HH793" s="307"/>
      <c r="HI793" s="307"/>
      <c r="HJ793" s="307"/>
      <c r="HK793" s="307"/>
      <c r="HL793" s="307"/>
      <c r="HM793" s="307"/>
      <c r="HN793" s="307"/>
      <c r="HO793" s="307"/>
      <c r="HP793" s="307"/>
      <c r="HQ793" s="307"/>
      <c r="HR793" s="307"/>
      <c r="HS793" s="307"/>
      <c r="HT793" s="307"/>
      <c r="HU793" s="307"/>
      <c r="HV793" s="307"/>
      <c r="HW793" s="307"/>
      <c r="HX793" s="307"/>
      <c r="HY793" s="307"/>
      <c r="HZ793" s="307"/>
      <c r="IA793" s="307"/>
      <c r="IB793" s="307"/>
      <c r="IC793" s="307"/>
      <c r="ID793" s="307"/>
      <c r="IE793" s="307"/>
      <c r="IF793" s="307"/>
      <c r="IG793" s="307"/>
      <c r="IH793" s="307"/>
      <c r="II793" s="307"/>
      <c r="IJ793" s="307"/>
      <c r="IK793" s="307"/>
      <c r="IL793" s="307"/>
      <c r="IM793" s="307"/>
      <c r="IN793" s="307"/>
      <c r="IO793" s="307"/>
      <c r="IP793" s="307"/>
      <c r="IQ793" s="307"/>
      <c r="IR793" s="307"/>
      <c r="IS793" s="307"/>
      <c r="IT793" s="307"/>
      <c r="IU793" s="307"/>
      <c r="IV793" s="307"/>
      <c r="IW793" s="307"/>
      <c r="IX793" s="307"/>
      <c r="IY793" s="307"/>
      <c r="IZ793" s="307"/>
      <c r="JA793" s="307"/>
      <c r="JB793" s="307"/>
      <c r="JC793" s="307"/>
      <c r="JD793" s="307"/>
      <c r="JE793" s="307"/>
      <c r="JF793" s="307"/>
      <c r="JG793" s="307"/>
      <c r="JH793" s="307"/>
      <c r="JI793" s="307"/>
      <c r="JJ793" s="307"/>
      <c r="JK793" s="307"/>
      <c r="JL793" s="307"/>
      <c r="JM793" s="307"/>
      <c r="JN793" s="307"/>
      <c r="JO793" s="307"/>
      <c r="JP793" s="307"/>
      <c r="JQ793" s="307"/>
      <c r="JR793" s="307"/>
      <c r="JS793" s="307"/>
      <c r="JT793" s="307"/>
      <c r="JU793" s="307"/>
      <c r="JV793" s="307"/>
      <c r="JW793" s="307"/>
      <c r="JX793" s="307"/>
      <c r="JY793" s="307"/>
      <c r="JZ793" s="307"/>
      <c r="KA793" s="307"/>
      <c r="KB793" s="307"/>
      <c r="KC793" s="307"/>
      <c r="KD793" s="307"/>
      <c r="KE793" s="307"/>
      <c r="KF793" s="307"/>
      <c r="KG793" s="307"/>
      <c r="KH793" s="307"/>
      <c r="KI793" s="307"/>
      <c r="KJ793" s="307"/>
      <c r="KK793" s="307"/>
      <c r="KL793" s="307"/>
      <c r="KM793" s="307"/>
      <c r="KN793" s="307"/>
      <c r="KO793" s="307"/>
      <c r="KP793" s="307"/>
      <c r="KQ793" s="307"/>
      <c r="KR793" s="307"/>
      <c r="KS793" s="307"/>
      <c r="KT793" s="307"/>
    </row>
    <row r="794" spans="14:306" s="56" customFormat="1" ht="15" customHeight="1">
      <c r="AG794" s="354">
        <v>16</v>
      </c>
      <c r="AH794" s="354"/>
      <c r="AI794" s="356" t="s">
        <v>564</v>
      </c>
      <c r="AJ794" s="359">
        <v>37</v>
      </c>
      <c r="AK794" s="356" t="s">
        <v>126</v>
      </c>
      <c r="AL794" s="359">
        <v>25</v>
      </c>
      <c r="AM794" s="356" t="s">
        <v>913</v>
      </c>
      <c r="AN794" s="356" t="s">
        <v>145</v>
      </c>
      <c r="AO794" s="359">
        <v>24</v>
      </c>
      <c r="AP794" s="359">
        <v>33</v>
      </c>
      <c r="AQ794" s="356" t="s">
        <v>195</v>
      </c>
      <c r="AR794" s="356" t="s">
        <v>146</v>
      </c>
      <c r="AS794" s="359">
        <v>36</v>
      </c>
      <c r="AT794" s="356" t="s">
        <v>991</v>
      </c>
      <c r="AU794" s="356"/>
      <c r="AV794" s="359">
        <v>29</v>
      </c>
      <c r="AW794" s="356" t="s">
        <v>0</v>
      </c>
      <c r="AX794" s="359">
        <v>21</v>
      </c>
      <c r="AY794" s="303">
        <f t="shared" si="434"/>
        <v>66</v>
      </c>
      <c r="AZ794" s="303">
        <f t="shared" si="435"/>
        <v>38</v>
      </c>
      <c r="BA794" s="303">
        <f t="shared" si="436"/>
        <v>27</v>
      </c>
      <c r="BB794" s="303">
        <f t="shared" si="437"/>
        <v>26</v>
      </c>
      <c r="BC794" s="303">
        <f t="shared" si="438"/>
        <v>89</v>
      </c>
      <c r="BD794" s="303">
        <f t="shared" si="439"/>
        <v>54</v>
      </c>
      <c r="BE794" s="303">
        <f t="shared" si="440"/>
        <v>25</v>
      </c>
      <c r="BF794" s="303">
        <f t="shared" si="441"/>
        <v>34</v>
      </c>
      <c r="BG794" s="303">
        <f t="shared" si="442"/>
        <v>39</v>
      </c>
      <c r="BH794" s="303"/>
      <c r="BI794" s="303">
        <f t="shared" si="443"/>
        <v>44</v>
      </c>
      <c r="BJ794" s="303" t="str">
        <f t="shared" si="444"/>
        <v>-</v>
      </c>
      <c r="BK794" s="303">
        <f t="shared" si="445"/>
        <v>133</v>
      </c>
      <c r="BL794" s="303">
        <f t="shared" si="446"/>
        <v>30</v>
      </c>
      <c r="BM794" s="303">
        <f t="shared" si="447"/>
        <v>33</v>
      </c>
      <c r="BN794" s="303">
        <f t="shared" si="448"/>
        <v>22</v>
      </c>
      <c r="CB794" s="307"/>
      <c r="CC794" s="307"/>
      <c r="CD794" s="307"/>
      <c r="CE794" s="307"/>
      <c r="CF794" s="307"/>
      <c r="CG794" s="307"/>
      <c r="CH794" s="307"/>
      <c r="CI794" s="307"/>
      <c r="CJ794" s="307"/>
      <c r="CK794" s="307"/>
      <c r="CL794" s="307"/>
      <c r="CM794" s="307"/>
      <c r="CN794" s="307"/>
      <c r="CO794" s="307"/>
      <c r="CP794" s="307"/>
      <c r="CQ794" s="307"/>
      <c r="CR794" s="307"/>
      <c r="CS794" s="307"/>
      <c r="CT794" s="307"/>
      <c r="CU794" s="307"/>
      <c r="CV794" s="307"/>
      <c r="CW794" s="307"/>
      <c r="CX794" s="307"/>
      <c r="CY794" s="307"/>
      <c r="CZ794" s="307"/>
      <c r="DA794" s="307"/>
      <c r="DB794" s="307"/>
      <c r="DC794" s="307"/>
      <c r="DD794" s="307"/>
      <c r="DE794" s="307"/>
      <c r="DF794" s="307"/>
      <c r="DG794" s="307"/>
      <c r="DH794" s="307"/>
      <c r="DI794" s="390"/>
      <c r="DJ794" s="390"/>
      <c r="DK794" s="307"/>
      <c r="DL794" s="307"/>
      <c r="DM794" s="307"/>
      <c r="DN794" s="307"/>
      <c r="DO794" s="307"/>
      <c r="DP794" s="307"/>
      <c r="DQ794" s="307"/>
      <c r="DR794" s="307"/>
      <c r="DS794" s="307"/>
      <c r="DT794" s="307"/>
      <c r="DU794" s="307"/>
      <c r="DV794" s="307"/>
      <c r="DW794" s="307"/>
      <c r="DX794" s="307"/>
      <c r="DY794" s="307"/>
      <c r="DZ794" s="307"/>
      <c r="EA794" s="307"/>
      <c r="EB794" s="307"/>
      <c r="EC794" s="307"/>
      <c r="ED794" s="307"/>
      <c r="EE794" s="307"/>
      <c r="EF794" s="307"/>
      <c r="EG794" s="307"/>
      <c r="EH794" s="307"/>
      <c r="EI794" s="307"/>
      <c r="EJ794" s="307"/>
      <c r="EK794" s="307"/>
      <c r="EL794" s="307"/>
      <c r="EM794" s="307"/>
      <c r="EN794" s="307"/>
      <c r="EO794" s="307"/>
      <c r="EP794" s="307"/>
      <c r="EQ794" s="307"/>
      <c r="ER794" s="307"/>
      <c r="ES794" s="307"/>
      <c r="ET794" s="307"/>
      <c r="EU794" s="390"/>
      <c r="EV794" s="390"/>
      <c r="EW794" s="307"/>
      <c r="EX794" s="307"/>
      <c r="EY794" s="307"/>
      <c r="EZ794" s="307"/>
      <c r="FA794" s="307"/>
      <c r="FB794" s="307"/>
      <c r="FC794" s="307"/>
      <c r="FD794" s="307"/>
      <c r="FE794" s="307"/>
      <c r="FF794" s="307"/>
      <c r="FG794" s="307"/>
      <c r="FH794" s="307"/>
      <c r="FI794" s="307"/>
      <c r="FJ794" s="307"/>
      <c r="FK794" s="307"/>
      <c r="FL794" s="307"/>
      <c r="FM794" s="307"/>
      <c r="FN794" s="307"/>
      <c r="FO794" s="307"/>
      <c r="FP794" s="307"/>
      <c r="FQ794" s="307"/>
      <c r="FR794" s="307"/>
      <c r="FS794" s="307"/>
      <c r="FT794" s="307"/>
      <c r="FU794" s="307"/>
      <c r="FV794" s="307"/>
      <c r="FW794" s="307"/>
      <c r="FX794" s="307"/>
      <c r="FY794" s="307"/>
      <c r="FZ794" s="307"/>
      <c r="GA794" s="307"/>
      <c r="GB794" s="307"/>
      <c r="GC794" s="307"/>
      <c r="GD794" s="307"/>
      <c r="GE794" s="307"/>
      <c r="GF794" s="307"/>
      <c r="GG794" s="307"/>
      <c r="GH794" s="307"/>
      <c r="GI794" s="307"/>
      <c r="GJ794" s="307"/>
      <c r="GK794" s="307"/>
      <c r="GL794" s="307"/>
      <c r="GM794" s="307"/>
      <c r="GN794" s="307"/>
      <c r="GO794" s="307"/>
      <c r="GP794" s="307"/>
      <c r="GQ794" s="307"/>
      <c r="GR794" s="307"/>
      <c r="GS794" s="307"/>
      <c r="GT794" s="307"/>
      <c r="GU794" s="307"/>
      <c r="GV794" s="307"/>
      <c r="GW794" s="307"/>
      <c r="GX794" s="307"/>
      <c r="GY794" s="307"/>
      <c r="GZ794" s="307"/>
      <c r="HA794" s="307"/>
      <c r="HB794" s="307"/>
      <c r="HC794" s="307"/>
      <c r="HD794" s="307"/>
      <c r="HE794" s="307"/>
      <c r="HF794" s="307"/>
      <c r="HG794" s="307"/>
      <c r="HH794" s="307"/>
      <c r="HI794" s="307"/>
      <c r="HJ794" s="307"/>
      <c r="HK794" s="307"/>
      <c r="HL794" s="307"/>
      <c r="HM794" s="307"/>
      <c r="HN794" s="307"/>
      <c r="HO794" s="307"/>
      <c r="HP794" s="307"/>
      <c r="HQ794" s="307"/>
      <c r="HR794" s="307"/>
      <c r="HS794" s="307"/>
      <c r="HT794" s="307"/>
      <c r="HU794" s="307"/>
      <c r="HV794" s="307"/>
      <c r="HW794" s="307"/>
      <c r="HX794" s="307"/>
      <c r="HY794" s="307"/>
      <c r="HZ794" s="307"/>
      <c r="IA794" s="307"/>
      <c r="IB794" s="307"/>
      <c r="IC794" s="307"/>
      <c r="ID794" s="307"/>
      <c r="IE794" s="307"/>
      <c r="IF794" s="307"/>
      <c r="IG794" s="307"/>
      <c r="IH794" s="307"/>
      <c r="II794" s="307"/>
      <c r="IJ794" s="307"/>
      <c r="IK794" s="307"/>
      <c r="IL794" s="307"/>
      <c r="IM794" s="307"/>
      <c r="IN794" s="307"/>
      <c r="IO794" s="307"/>
      <c r="IP794" s="307"/>
      <c r="IQ794" s="307"/>
      <c r="IR794" s="307"/>
      <c r="IS794" s="307"/>
      <c r="IT794" s="307"/>
      <c r="IU794" s="307"/>
      <c r="IV794" s="307"/>
      <c r="IW794" s="307"/>
      <c r="IX794" s="307"/>
      <c r="IY794" s="307"/>
      <c r="IZ794" s="307"/>
      <c r="JA794" s="307"/>
      <c r="JB794" s="307"/>
      <c r="JC794" s="307"/>
      <c r="JD794" s="307"/>
      <c r="JE794" s="307"/>
      <c r="JF794" s="307"/>
      <c r="JG794" s="307"/>
      <c r="JH794" s="307"/>
      <c r="JI794" s="307"/>
      <c r="JJ794" s="307"/>
      <c r="JK794" s="307"/>
      <c r="JL794" s="307"/>
      <c r="JM794" s="307"/>
      <c r="JN794" s="307"/>
      <c r="JO794" s="307"/>
      <c r="JP794" s="307"/>
      <c r="JQ794" s="307"/>
      <c r="JR794" s="307"/>
      <c r="JS794" s="307"/>
      <c r="JT794" s="307"/>
      <c r="JU794" s="307"/>
      <c r="JV794" s="307"/>
      <c r="JW794" s="307"/>
      <c r="JX794" s="307"/>
      <c r="JY794" s="307"/>
      <c r="JZ794" s="307"/>
      <c r="KA794" s="307"/>
      <c r="KB794" s="307"/>
      <c r="KC794" s="307"/>
      <c r="KD794" s="307"/>
      <c r="KE794" s="307"/>
      <c r="KF794" s="307"/>
      <c r="KG794" s="307"/>
      <c r="KH794" s="307"/>
      <c r="KI794" s="307"/>
      <c r="KJ794" s="307"/>
      <c r="KK794" s="307"/>
      <c r="KL794" s="307"/>
      <c r="KM794" s="307"/>
      <c r="KN794" s="307"/>
      <c r="KO794" s="307"/>
      <c r="KP794" s="307"/>
      <c r="KQ794" s="307"/>
      <c r="KR794" s="307"/>
      <c r="KS794" s="307"/>
      <c r="KT794" s="307"/>
    </row>
    <row r="795" spans="14:306" s="56" customFormat="1" ht="15" customHeight="1">
      <c r="AG795" s="354">
        <v>17</v>
      </c>
      <c r="AH795" s="354"/>
      <c r="AI795" s="359">
        <v>66</v>
      </c>
      <c r="AJ795" s="359">
        <v>38</v>
      </c>
      <c r="AK795" s="356" t="s">
        <v>162</v>
      </c>
      <c r="AL795" s="359">
        <v>26</v>
      </c>
      <c r="AM795" s="356" t="s">
        <v>992</v>
      </c>
      <c r="AN795" s="356" t="s">
        <v>914</v>
      </c>
      <c r="AO795" s="359">
        <v>25</v>
      </c>
      <c r="AP795" s="359">
        <v>34</v>
      </c>
      <c r="AQ795" s="359">
        <v>39</v>
      </c>
      <c r="AR795" s="356" t="s">
        <v>701</v>
      </c>
      <c r="AS795" s="356" t="s">
        <v>0</v>
      </c>
      <c r="AT795" s="356" t="s">
        <v>883</v>
      </c>
      <c r="AU795" s="356"/>
      <c r="AV795" s="356" t="s">
        <v>99</v>
      </c>
      <c r="AW795" s="359">
        <v>33</v>
      </c>
      <c r="AX795" s="359">
        <v>22</v>
      </c>
      <c r="AY795" s="303">
        <f t="shared" si="434"/>
        <v>67</v>
      </c>
      <c r="AZ795" s="303">
        <f t="shared" si="435"/>
        <v>39</v>
      </c>
      <c r="BA795" s="303">
        <f t="shared" si="436"/>
        <v>29</v>
      </c>
      <c r="BB795" s="303">
        <f t="shared" si="437"/>
        <v>27</v>
      </c>
      <c r="BC795" s="303">
        <f t="shared" si="438"/>
        <v>94</v>
      </c>
      <c r="BD795" s="303">
        <f t="shared" si="439"/>
        <v>56</v>
      </c>
      <c r="BE795" s="303">
        <f t="shared" si="440"/>
        <v>26</v>
      </c>
      <c r="BF795" s="303" t="str">
        <f t="shared" si="441"/>
        <v>-</v>
      </c>
      <c r="BG795" s="303">
        <f t="shared" si="442"/>
        <v>40</v>
      </c>
      <c r="BH795" s="303"/>
      <c r="BI795" s="303">
        <f t="shared" si="443"/>
        <v>45</v>
      </c>
      <c r="BJ795" s="303">
        <f t="shared" si="444"/>
        <v>37</v>
      </c>
      <c r="BK795" s="303">
        <f t="shared" si="445"/>
        <v>135</v>
      </c>
      <c r="BL795" s="303">
        <f t="shared" si="446"/>
        <v>32</v>
      </c>
      <c r="BM795" s="303" t="str">
        <f t="shared" si="447"/>
        <v>-</v>
      </c>
      <c r="BN795" s="303" t="str">
        <f t="shared" si="448"/>
        <v>-</v>
      </c>
      <c r="CB795" s="307"/>
      <c r="CC795" s="307"/>
      <c r="CD795" s="307"/>
      <c r="CE795" s="307"/>
      <c r="CF795" s="307"/>
      <c r="CG795" s="307"/>
      <c r="CH795" s="307"/>
      <c r="CI795" s="307"/>
      <c r="CJ795" s="307"/>
      <c r="CK795" s="307"/>
      <c r="CL795" s="307"/>
      <c r="CM795" s="307"/>
      <c r="CN795" s="307"/>
      <c r="CO795" s="307"/>
      <c r="CP795" s="307"/>
      <c r="CQ795" s="307"/>
      <c r="CR795" s="307"/>
      <c r="CS795" s="307"/>
      <c r="CT795" s="307"/>
      <c r="CU795" s="307"/>
      <c r="CV795" s="307"/>
      <c r="CW795" s="307"/>
      <c r="CX795" s="307"/>
      <c r="CY795" s="307"/>
      <c r="CZ795" s="307"/>
      <c r="DA795" s="307"/>
      <c r="DB795" s="307"/>
      <c r="DC795" s="307"/>
      <c r="DD795" s="307"/>
      <c r="DE795" s="307"/>
      <c r="DF795" s="307"/>
      <c r="DG795" s="307"/>
      <c r="DH795" s="307"/>
      <c r="DI795" s="390"/>
      <c r="DJ795" s="390"/>
      <c r="DK795" s="307"/>
      <c r="DL795" s="307"/>
      <c r="DM795" s="307"/>
      <c r="DN795" s="307"/>
      <c r="DO795" s="307"/>
      <c r="DP795" s="307"/>
      <c r="DQ795" s="307"/>
      <c r="DR795" s="307"/>
      <c r="DS795" s="307"/>
      <c r="DT795" s="307"/>
      <c r="DU795" s="307"/>
      <c r="DV795" s="307"/>
      <c r="DW795" s="307"/>
      <c r="DX795" s="307"/>
      <c r="DY795" s="307"/>
      <c r="DZ795" s="307"/>
      <c r="EA795" s="307"/>
      <c r="EB795" s="307"/>
      <c r="EC795" s="307"/>
      <c r="ED795" s="307"/>
      <c r="EE795" s="307"/>
      <c r="EF795" s="307"/>
      <c r="EG795" s="307"/>
      <c r="EH795" s="307"/>
      <c r="EI795" s="307"/>
      <c r="EJ795" s="307"/>
      <c r="EK795" s="307"/>
      <c r="EL795" s="307"/>
      <c r="EM795" s="307"/>
      <c r="EN795" s="307"/>
      <c r="EO795" s="307"/>
      <c r="EP795" s="307"/>
      <c r="EQ795" s="307"/>
      <c r="ER795" s="307"/>
      <c r="ES795" s="307"/>
      <c r="ET795" s="307"/>
      <c r="EU795" s="390"/>
      <c r="EV795" s="390"/>
      <c r="EW795" s="307"/>
      <c r="EX795" s="307"/>
      <c r="EY795" s="307"/>
      <c r="EZ795" s="307"/>
      <c r="FA795" s="307"/>
      <c r="FB795" s="307"/>
      <c r="FC795" s="307"/>
      <c r="FD795" s="307"/>
      <c r="FE795" s="307"/>
      <c r="FF795" s="307"/>
      <c r="FG795" s="307"/>
      <c r="FH795" s="307"/>
      <c r="FI795" s="307"/>
      <c r="FJ795" s="307"/>
      <c r="FK795" s="307"/>
      <c r="FL795" s="307"/>
      <c r="FM795" s="307"/>
      <c r="FN795" s="307"/>
      <c r="FO795" s="307"/>
      <c r="FP795" s="307"/>
      <c r="FQ795" s="307"/>
      <c r="FR795" s="307"/>
      <c r="FS795" s="307"/>
      <c r="FT795" s="307"/>
      <c r="FU795" s="307"/>
      <c r="FV795" s="307"/>
      <c r="FW795" s="307"/>
      <c r="FX795" s="307"/>
      <c r="FY795" s="307"/>
      <c r="FZ795" s="307"/>
      <c r="GA795" s="307"/>
      <c r="GB795" s="307"/>
      <c r="GC795" s="307"/>
      <c r="GD795" s="307"/>
      <c r="GE795" s="307"/>
      <c r="GF795" s="307"/>
      <c r="GG795" s="307"/>
      <c r="GH795" s="307"/>
      <c r="GI795" s="307"/>
      <c r="GJ795" s="307"/>
      <c r="GK795" s="307"/>
      <c r="GL795" s="307"/>
      <c r="GM795" s="307"/>
      <c r="GN795" s="307"/>
      <c r="GO795" s="307"/>
      <c r="GP795" s="307"/>
      <c r="GQ795" s="307"/>
      <c r="GR795" s="307"/>
      <c r="GS795" s="307"/>
      <c r="GT795" s="307"/>
      <c r="GU795" s="307"/>
      <c r="GV795" s="307"/>
      <c r="GW795" s="307"/>
      <c r="GX795" s="307"/>
      <c r="GY795" s="307"/>
      <c r="GZ795" s="307"/>
      <c r="HA795" s="307"/>
      <c r="HB795" s="307"/>
      <c r="HC795" s="307"/>
      <c r="HD795" s="307"/>
      <c r="HE795" s="307"/>
      <c r="HF795" s="307"/>
      <c r="HG795" s="307"/>
      <c r="HH795" s="307"/>
      <c r="HI795" s="307"/>
      <c r="HJ795" s="307"/>
      <c r="HK795" s="307"/>
      <c r="HL795" s="307"/>
      <c r="HM795" s="307"/>
      <c r="HN795" s="307"/>
      <c r="HO795" s="307"/>
      <c r="HP795" s="307"/>
      <c r="HQ795" s="307"/>
      <c r="HR795" s="307"/>
      <c r="HS795" s="307"/>
      <c r="HT795" s="307"/>
      <c r="HU795" s="307"/>
      <c r="HV795" s="307"/>
      <c r="HW795" s="307"/>
      <c r="HX795" s="307"/>
      <c r="HY795" s="307"/>
      <c r="HZ795" s="307"/>
      <c r="IA795" s="307"/>
      <c r="IB795" s="307"/>
      <c r="IC795" s="307"/>
      <c r="ID795" s="307"/>
      <c r="IE795" s="307"/>
      <c r="IF795" s="307"/>
      <c r="IG795" s="307"/>
      <c r="IH795" s="307"/>
      <c r="II795" s="307"/>
      <c r="IJ795" s="307"/>
      <c r="IK795" s="307"/>
      <c r="IL795" s="307"/>
      <c r="IM795" s="307"/>
      <c r="IN795" s="307"/>
      <c r="IO795" s="307"/>
      <c r="IP795" s="307"/>
      <c r="IQ795" s="307"/>
      <c r="IR795" s="307"/>
      <c r="IS795" s="307"/>
      <c r="IT795" s="307"/>
      <c r="IU795" s="307"/>
      <c r="IV795" s="307"/>
      <c r="IW795" s="307"/>
      <c r="IX795" s="307"/>
      <c r="IY795" s="307"/>
      <c r="IZ795" s="307"/>
      <c r="JA795" s="307"/>
      <c r="JB795" s="307"/>
      <c r="JC795" s="307"/>
      <c r="JD795" s="307"/>
      <c r="JE795" s="307"/>
      <c r="JF795" s="307"/>
      <c r="JG795" s="307"/>
      <c r="JH795" s="307"/>
      <c r="JI795" s="307"/>
      <c r="JJ795" s="307"/>
      <c r="JK795" s="307"/>
      <c r="JL795" s="307"/>
      <c r="JM795" s="307"/>
      <c r="JN795" s="307"/>
      <c r="JO795" s="307"/>
      <c r="JP795" s="307"/>
      <c r="JQ795" s="307"/>
      <c r="JR795" s="307"/>
      <c r="JS795" s="307"/>
      <c r="JT795" s="307"/>
      <c r="JU795" s="307"/>
      <c r="JV795" s="307"/>
      <c r="JW795" s="307"/>
      <c r="JX795" s="307"/>
      <c r="JY795" s="307"/>
      <c r="JZ795" s="307"/>
      <c r="KA795" s="307"/>
      <c r="KB795" s="307"/>
      <c r="KC795" s="307"/>
      <c r="KD795" s="307"/>
      <c r="KE795" s="307"/>
      <c r="KF795" s="307"/>
      <c r="KG795" s="307"/>
      <c r="KH795" s="307"/>
      <c r="KI795" s="307"/>
      <c r="KJ795" s="307"/>
      <c r="KK795" s="307"/>
      <c r="KL795" s="307"/>
      <c r="KM795" s="307"/>
      <c r="KN795" s="307"/>
      <c r="KO795" s="307"/>
      <c r="KP795" s="307"/>
      <c r="KQ795" s="307"/>
      <c r="KR795" s="307"/>
      <c r="KS795" s="307"/>
      <c r="KT795" s="307"/>
    </row>
    <row r="796" spans="14:306" s="56" customFormat="1" ht="15" customHeight="1">
      <c r="AG796" s="354">
        <v>18</v>
      </c>
      <c r="AH796" s="354"/>
      <c r="AI796" s="359">
        <v>67</v>
      </c>
      <c r="AJ796" s="359">
        <v>39</v>
      </c>
      <c r="AK796" s="356" t="s">
        <v>165</v>
      </c>
      <c r="AL796" s="359">
        <v>27</v>
      </c>
      <c r="AM796" s="356" t="s">
        <v>672</v>
      </c>
      <c r="AN796" s="356" t="s">
        <v>559</v>
      </c>
      <c r="AO796" s="359">
        <v>26</v>
      </c>
      <c r="AP796" s="356" t="s">
        <v>0</v>
      </c>
      <c r="AQ796" s="359">
        <v>40</v>
      </c>
      <c r="AR796" s="356" t="s">
        <v>265</v>
      </c>
      <c r="AS796" s="359">
        <v>37</v>
      </c>
      <c r="AT796" s="405">
        <v>135</v>
      </c>
      <c r="AU796" s="405"/>
      <c r="AV796" s="405">
        <v>32</v>
      </c>
      <c r="AW796" s="356" t="s">
        <v>0</v>
      </c>
      <c r="AX796" s="411" t="s">
        <v>0</v>
      </c>
      <c r="AY796" s="303">
        <f t="shared" si="434"/>
        <v>68</v>
      </c>
      <c r="AZ796" s="303">
        <f t="shared" si="435"/>
        <v>40</v>
      </c>
      <c r="BA796" s="303">
        <f t="shared" si="436"/>
        <v>31</v>
      </c>
      <c r="BB796" s="303">
        <f t="shared" si="437"/>
        <v>28</v>
      </c>
      <c r="BC796" s="303">
        <f t="shared" si="438"/>
        <v>100</v>
      </c>
      <c r="BD796" s="303">
        <f t="shared" si="439"/>
        <v>59</v>
      </c>
      <c r="BE796" s="303">
        <f t="shared" si="440"/>
        <v>27</v>
      </c>
      <c r="BF796" s="303">
        <f t="shared" si="441"/>
        <v>35</v>
      </c>
      <c r="BG796" s="303">
        <f t="shared" si="442"/>
        <v>41</v>
      </c>
      <c r="BH796" s="303"/>
      <c r="BI796" s="303">
        <f t="shared" si="443"/>
        <v>48</v>
      </c>
      <c r="BJ796" s="303">
        <f t="shared" si="444"/>
        <v>38</v>
      </c>
      <c r="BK796" s="303">
        <f t="shared" si="445"/>
        <v>136</v>
      </c>
      <c r="BL796" s="303">
        <f t="shared" si="446"/>
        <v>33</v>
      </c>
      <c r="BM796" s="303">
        <f t="shared" si="447"/>
        <v>34</v>
      </c>
      <c r="BN796" s="303">
        <f t="shared" si="448"/>
        <v>23</v>
      </c>
      <c r="CB796" s="307"/>
      <c r="CC796" s="307"/>
      <c r="CD796" s="307"/>
      <c r="CE796" s="307"/>
      <c r="CF796" s="307"/>
      <c r="CG796" s="307"/>
      <c r="CH796" s="307"/>
      <c r="CI796" s="307"/>
      <c r="CJ796" s="307"/>
      <c r="CK796" s="307"/>
      <c r="CL796" s="307"/>
      <c r="CM796" s="307"/>
      <c r="CN796" s="307"/>
      <c r="CO796" s="307"/>
      <c r="CP796" s="307"/>
      <c r="CQ796" s="307"/>
      <c r="CR796" s="307"/>
      <c r="CS796" s="307"/>
      <c r="CT796" s="307"/>
      <c r="CU796" s="307"/>
      <c r="CV796" s="307"/>
      <c r="CW796" s="307"/>
      <c r="CX796" s="307"/>
      <c r="CY796" s="307"/>
      <c r="CZ796" s="307"/>
      <c r="DA796" s="307"/>
      <c r="DB796" s="307"/>
      <c r="DC796" s="307"/>
      <c r="DD796" s="307"/>
      <c r="DE796" s="307"/>
      <c r="DF796" s="307"/>
      <c r="DG796" s="307"/>
      <c r="DH796" s="307"/>
      <c r="DI796" s="390"/>
      <c r="DJ796" s="390"/>
      <c r="DK796" s="307"/>
      <c r="DL796" s="307"/>
      <c r="DM796" s="307"/>
      <c r="DN796" s="307"/>
      <c r="DO796" s="307"/>
      <c r="DP796" s="307"/>
      <c r="DQ796" s="307"/>
      <c r="DR796" s="307"/>
      <c r="DS796" s="307"/>
      <c r="DT796" s="307"/>
      <c r="DU796" s="307"/>
      <c r="DV796" s="307"/>
      <c r="DW796" s="307"/>
      <c r="DX796" s="307"/>
      <c r="DY796" s="307"/>
      <c r="DZ796" s="307"/>
      <c r="EA796" s="307"/>
      <c r="EB796" s="307"/>
      <c r="EC796" s="307"/>
      <c r="ED796" s="307"/>
      <c r="EE796" s="307"/>
      <c r="EF796" s="307"/>
      <c r="EG796" s="307"/>
      <c r="EH796" s="307"/>
      <c r="EI796" s="307"/>
      <c r="EJ796" s="307"/>
      <c r="EK796" s="307"/>
      <c r="EL796" s="307"/>
      <c r="EM796" s="307"/>
      <c r="EN796" s="307"/>
      <c r="EO796" s="307"/>
      <c r="EP796" s="307"/>
      <c r="EQ796" s="307"/>
      <c r="ER796" s="307"/>
      <c r="ES796" s="307"/>
      <c r="ET796" s="307"/>
      <c r="EU796" s="390"/>
      <c r="EV796" s="390"/>
      <c r="EW796" s="307"/>
      <c r="EX796" s="307"/>
      <c r="EY796" s="307"/>
      <c r="EZ796" s="307"/>
      <c r="FA796" s="307"/>
      <c r="FB796" s="307"/>
      <c r="FC796" s="307"/>
      <c r="FD796" s="307"/>
      <c r="FE796" s="307"/>
      <c r="FF796" s="307"/>
      <c r="FG796" s="307"/>
      <c r="FH796" s="307"/>
      <c r="FI796" s="307"/>
      <c r="FJ796" s="307"/>
      <c r="FK796" s="307"/>
      <c r="FL796" s="307"/>
      <c r="FM796" s="307"/>
      <c r="FN796" s="307"/>
      <c r="FO796" s="307"/>
      <c r="FP796" s="307"/>
      <c r="FQ796" s="307"/>
      <c r="FR796" s="307"/>
      <c r="FS796" s="307"/>
      <c r="FT796" s="307"/>
      <c r="FU796" s="307"/>
      <c r="FV796" s="307"/>
      <c r="FW796" s="307"/>
      <c r="FX796" s="307"/>
      <c r="FY796" s="307"/>
      <c r="FZ796" s="307"/>
      <c r="GA796" s="307"/>
      <c r="GB796" s="307"/>
      <c r="GC796" s="307"/>
      <c r="GD796" s="307"/>
      <c r="GE796" s="307"/>
      <c r="GF796" s="307"/>
      <c r="GG796" s="307"/>
      <c r="GH796" s="307"/>
      <c r="GI796" s="307"/>
      <c r="GJ796" s="307"/>
      <c r="GK796" s="307"/>
      <c r="GL796" s="307"/>
      <c r="GM796" s="307"/>
      <c r="GN796" s="307"/>
      <c r="GO796" s="307"/>
      <c r="GP796" s="307"/>
      <c r="GQ796" s="307"/>
      <c r="GR796" s="307"/>
      <c r="GS796" s="307"/>
      <c r="GT796" s="307"/>
      <c r="GU796" s="307"/>
      <c r="GV796" s="307"/>
      <c r="GW796" s="307"/>
      <c r="GX796" s="307"/>
      <c r="GY796" s="307"/>
      <c r="GZ796" s="307"/>
      <c r="HA796" s="307"/>
      <c r="HB796" s="307"/>
      <c r="HC796" s="307"/>
      <c r="HD796" s="307"/>
      <c r="HE796" s="307"/>
      <c r="HF796" s="307"/>
      <c r="HG796" s="307"/>
      <c r="HH796" s="307"/>
      <c r="HI796" s="307"/>
      <c r="HJ796" s="307"/>
      <c r="HK796" s="307"/>
      <c r="HL796" s="307"/>
      <c r="HM796" s="307"/>
      <c r="HN796" s="307"/>
      <c r="HO796" s="307"/>
      <c r="HP796" s="307"/>
      <c r="HQ796" s="307"/>
      <c r="HR796" s="307"/>
      <c r="HS796" s="307"/>
      <c r="HT796" s="307"/>
      <c r="HU796" s="307"/>
      <c r="HV796" s="307"/>
      <c r="HW796" s="307"/>
      <c r="HX796" s="307"/>
      <c r="HY796" s="307"/>
      <c r="HZ796" s="307"/>
      <c r="IA796" s="307"/>
      <c r="IB796" s="307"/>
      <c r="IC796" s="307"/>
      <c r="ID796" s="307"/>
      <c r="IE796" s="307"/>
      <c r="IF796" s="307"/>
      <c r="IG796" s="307"/>
      <c r="IH796" s="307"/>
      <c r="II796" s="307"/>
      <c r="IJ796" s="307"/>
      <c r="IK796" s="307"/>
      <c r="IL796" s="307"/>
      <c r="IM796" s="307"/>
      <c r="IN796" s="307"/>
      <c r="IO796" s="307"/>
      <c r="IP796" s="307"/>
      <c r="IQ796" s="307"/>
      <c r="IR796" s="307"/>
      <c r="IS796" s="307"/>
      <c r="IT796" s="307"/>
      <c r="IU796" s="307"/>
      <c r="IV796" s="307"/>
      <c r="IW796" s="307"/>
      <c r="IX796" s="307"/>
      <c r="IY796" s="307"/>
      <c r="IZ796" s="307"/>
      <c r="JA796" s="307"/>
      <c r="JB796" s="307"/>
      <c r="JC796" s="307"/>
      <c r="JD796" s="307"/>
      <c r="JE796" s="307"/>
      <c r="JF796" s="307"/>
      <c r="JG796" s="307"/>
      <c r="JH796" s="307"/>
      <c r="JI796" s="307"/>
      <c r="JJ796" s="307"/>
      <c r="JK796" s="307"/>
      <c r="JL796" s="307"/>
      <c r="JM796" s="307"/>
      <c r="JN796" s="307"/>
      <c r="JO796" s="307"/>
      <c r="JP796" s="307"/>
      <c r="JQ796" s="307"/>
      <c r="JR796" s="307"/>
      <c r="JS796" s="307"/>
      <c r="JT796" s="307"/>
      <c r="JU796" s="307"/>
      <c r="JV796" s="307"/>
      <c r="JW796" s="307"/>
      <c r="JX796" s="307"/>
      <c r="JY796" s="307"/>
      <c r="JZ796" s="307"/>
      <c r="KA796" s="307"/>
      <c r="KB796" s="307"/>
      <c r="KC796" s="307"/>
      <c r="KD796" s="307"/>
      <c r="KE796" s="307"/>
      <c r="KF796" s="307"/>
      <c r="KG796" s="307"/>
      <c r="KH796" s="307"/>
      <c r="KI796" s="307"/>
      <c r="KJ796" s="307"/>
      <c r="KK796" s="307"/>
      <c r="KL796" s="307"/>
      <c r="KM796" s="307"/>
      <c r="KN796" s="307"/>
      <c r="KO796" s="307"/>
      <c r="KP796" s="307"/>
      <c r="KQ796" s="307"/>
      <c r="KR796" s="307"/>
      <c r="KS796" s="307"/>
      <c r="KT796" s="307"/>
    </row>
    <row r="797" spans="14:306" s="56" customFormat="1" ht="15" customHeight="1">
      <c r="AG797" s="354">
        <v>19</v>
      </c>
      <c r="AH797" s="354"/>
      <c r="AI797" s="359">
        <v>68</v>
      </c>
      <c r="AJ797" s="356" t="s">
        <v>339</v>
      </c>
      <c r="AK797" s="356" t="s">
        <v>133</v>
      </c>
      <c r="AL797" s="359">
        <v>28</v>
      </c>
      <c r="AM797" s="356" t="s">
        <v>993</v>
      </c>
      <c r="AN797" s="356" t="s">
        <v>749</v>
      </c>
      <c r="AO797" s="356" t="s">
        <v>125</v>
      </c>
      <c r="AP797" s="359">
        <v>35</v>
      </c>
      <c r="AQ797" s="356" t="s">
        <v>147</v>
      </c>
      <c r="AR797" s="356" t="s">
        <v>983</v>
      </c>
      <c r="AS797" s="405">
        <v>38</v>
      </c>
      <c r="AT797" s="356">
        <v>136</v>
      </c>
      <c r="AU797" s="356"/>
      <c r="AV797" s="405">
        <v>33</v>
      </c>
      <c r="AW797" s="405">
        <v>34</v>
      </c>
      <c r="AX797" s="411" t="s">
        <v>140</v>
      </c>
      <c r="AY797" s="303">
        <v>69</v>
      </c>
      <c r="AZ797" s="303">
        <f>IF(AJ797="-",AJ797,IF(ISNUMBER(AJ797),AJ797,MID(AJ797,(FIND("-",AJ797)+1),3)+1))</f>
        <v>45</v>
      </c>
      <c r="BA797" s="303">
        <f>IF(AK797="-",AK797,IF(ISNUMBER(AK797),AK797,MID(AK797,(FIND("-",AK797)+1),3)+1))</f>
        <v>33</v>
      </c>
      <c r="BB797" s="303">
        <v>29</v>
      </c>
      <c r="BC797" s="303">
        <f>IF(AM797="-",AM797,IF(ISNUMBER(AM797),AM797,MID(AM797,(FIND("-",AM797)+1),3)+1))</f>
        <v>120</v>
      </c>
      <c r="BD797" s="303">
        <f>IF(AN797="-",AN797,IF(ISNUMBER(AN797),AN797,MID(AN797,(FIND("-",AN797)+1),3)+1))</f>
        <v>69</v>
      </c>
      <c r="BE797" s="303">
        <f>IF(AO797="-",AO797,IF(ISNUMBER(AO797),AO797,MID(AO797,(FIND("-",AO797)+1),3)+1))</f>
        <v>31</v>
      </c>
      <c r="BF797" s="303">
        <v>36</v>
      </c>
      <c r="BG797" s="303">
        <f>IF(AQ797="-",AQ797,IF(ISNUMBER(AQ797),AQ797,MID(AQ797,(FIND("-",AQ797)+1),3)+1))</f>
        <v>43</v>
      </c>
      <c r="BH797" s="303"/>
      <c r="BI797" s="303">
        <f>IF(AR797="-",AR797,IF(ISNUMBER(AR797),AR797,MID(AR797,(FIND("-",AR797)+1),3)+1))</f>
        <v>61</v>
      </c>
      <c r="BJ797" s="303">
        <v>39</v>
      </c>
      <c r="BK797" s="303">
        <v>137</v>
      </c>
      <c r="BL797" s="303">
        <v>34</v>
      </c>
      <c r="BM797" s="303">
        <v>35</v>
      </c>
      <c r="BN797" s="303">
        <f>IF(AX797="-",AX797,IF(ISNUMBER(AX797),AX797,MID(AX797,(FIND("-",AX797)+1),3)+1))</f>
        <v>25</v>
      </c>
      <c r="CB797" s="307"/>
      <c r="CC797" s="307"/>
      <c r="CD797" s="307"/>
      <c r="CE797" s="307"/>
      <c r="CF797" s="307"/>
      <c r="CG797" s="307"/>
      <c r="CH797" s="307"/>
      <c r="CI797" s="307"/>
      <c r="CJ797" s="307"/>
      <c r="CK797" s="307"/>
      <c r="CL797" s="307"/>
      <c r="CM797" s="307"/>
      <c r="CN797" s="307"/>
      <c r="CO797" s="307"/>
      <c r="CP797" s="307"/>
      <c r="CQ797" s="307"/>
      <c r="CR797" s="307"/>
      <c r="CS797" s="307"/>
      <c r="CT797" s="307"/>
      <c r="CU797" s="307"/>
      <c r="CV797" s="307"/>
      <c r="CW797" s="307"/>
      <c r="CX797" s="307"/>
      <c r="CY797" s="307"/>
      <c r="CZ797" s="307"/>
      <c r="DA797" s="307"/>
      <c r="DB797" s="307"/>
      <c r="DC797" s="307"/>
      <c r="DD797" s="307"/>
      <c r="DE797" s="307"/>
      <c r="DF797" s="307"/>
      <c r="DG797" s="307"/>
      <c r="DH797" s="307"/>
      <c r="DI797" s="390"/>
      <c r="DJ797" s="390"/>
      <c r="DK797" s="307"/>
      <c r="DL797" s="307"/>
      <c r="DM797" s="307"/>
      <c r="DN797" s="307"/>
      <c r="DO797" s="307"/>
      <c r="DP797" s="307"/>
      <c r="DQ797" s="307"/>
      <c r="DR797" s="307"/>
      <c r="DS797" s="307"/>
      <c r="DT797" s="307"/>
      <c r="DU797" s="307"/>
      <c r="DV797" s="307"/>
      <c r="DW797" s="307"/>
      <c r="DX797" s="307"/>
      <c r="DY797" s="307"/>
      <c r="DZ797" s="307"/>
      <c r="EA797" s="307"/>
      <c r="EB797" s="307"/>
      <c r="EC797" s="307"/>
      <c r="ED797" s="307"/>
      <c r="EE797" s="307"/>
      <c r="EF797" s="307"/>
      <c r="EG797" s="307"/>
      <c r="EH797" s="307"/>
      <c r="EI797" s="307"/>
      <c r="EJ797" s="307"/>
      <c r="EK797" s="307"/>
      <c r="EL797" s="307"/>
      <c r="EM797" s="307"/>
      <c r="EN797" s="307"/>
      <c r="EO797" s="307"/>
      <c r="EP797" s="307"/>
      <c r="EQ797" s="307"/>
      <c r="ER797" s="307"/>
      <c r="ES797" s="307"/>
      <c r="ET797" s="307"/>
      <c r="EU797" s="390"/>
      <c r="EV797" s="390"/>
      <c r="EW797" s="307"/>
      <c r="EX797" s="307"/>
      <c r="EY797" s="307"/>
      <c r="EZ797" s="307"/>
      <c r="FA797" s="307"/>
      <c r="FB797" s="307"/>
      <c r="FC797" s="307"/>
      <c r="FD797" s="307"/>
      <c r="FE797" s="307"/>
      <c r="FF797" s="307"/>
      <c r="FG797" s="307"/>
      <c r="FH797" s="307"/>
      <c r="FI797" s="307"/>
      <c r="FJ797" s="307"/>
      <c r="FK797" s="307"/>
      <c r="FL797" s="307"/>
      <c r="FM797" s="307"/>
      <c r="FN797" s="307"/>
      <c r="FO797" s="307"/>
      <c r="FP797" s="307"/>
      <c r="FQ797" s="307"/>
      <c r="FR797" s="307"/>
      <c r="FS797" s="307"/>
      <c r="FT797" s="307"/>
      <c r="FU797" s="307"/>
      <c r="FV797" s="307"/>
      <c r="FW797" s="307"/>
      <c r="FX797" s="307"/>
      <c r="FY797" s="307"/>
      <c r="FZ797" s="307"/>
      <c r="GA797" s="307"/>
      <c r="GB797" s="307"/>
      <c r="GC797" s="307"/>
      <c r="GD797" s="307"/>
      <c r="GE797" s="307"/>
      <c r="GF797" s="307"/>
      <c r="GG797" s="307"/>
      <c r="GH797" s="307"/>
      <c r="GI797" s="307"/>
      <c r="GJ797" s="307"/>
      <c r="GK797" s="307"/>
      <c r="GL797" s="307"/>
      <c r="GM797" s="307"/>
      <c r="GN797" s="307"/>
      <c r="GO797" s="307"/>
      <c r="GP797" s="307"/>
      <c r="GQ797" s="307"/>
      <c r="GR797" s="307"/>
      <c r="GS797" s="307"/>
      <c r="GT797" s="307"/>
      <c r="GU797" s="307"/>
      <c r="GV797" s="307"/>
      <c r="GW797" s="307"/>
      <c r="GX797" s="307"/>
      <c r="GY797" s="307"/>
      <c r="GZ797" s="307"/>
      <c r="HA797" s="307"/>
      <c r="HB797" s="307"/>
      <c r="HC797" s="307"/>
      <c r="HD797" s="307"/>
      <c r="HE797" s="307"/>
      <c r="HF797" s="307"/>
      <c r="HG797" s="307"/>
      <c r="HH797" s="307"/>
      <c r="HI797" s="307"/>
      <c r="HJ797" s="307"/>
      <c r="HK797" s="307"/>
      <c r="HL797" s="307"/>
      <c r="HM797" s="307"/>
      <c r="HN797" s="307"/>
      <c r="HO797" s="307"/>
      <c r="HP797" s="307"/>
      <c r="HQ797" s="307"/>
      <c r="HR797" s="307"/>
      <c r="HS797" s="307"/>
      <c r="HT797" s="307"/>
      <c r="HU797" s="307"/>
      <c r="HV797" s="307"/>
      <c r="HW797" s="307"/>
      <c r="HX797" s="307"/>
      <c r="HY797" s="307"/>
      <c r="HZ797" s="307"/>
      <c r="IA797" s="307"/>
      <c r="IB797" s="307"/>
      <c r="IC797" s="307"/>
      <c r="ID797" s="307"/>
      <c r="IE797" s="307"/>
      <c r="IF797" s="307"/>
      <c r="IG797" s="307"/>
      <c r="IH797" s="307"/>
      <c r="II797" s="307"/>
      <c r="IJ797" s="307"/>
      <c r="IK797" s="307"/>
      <c r="IL797" s="307"/>
      <c r="IM797" s="307"/>
      <c r="IN797" s="307"/>
      <c r="IO797" s="307"/>
      <c r="IP797" s="307"/>
      <c r="IQ797" s="307"/>
      <c r="IR797" s="307"/>
      <c r="IS797" s="307"/>
      <c r="IT797" s="307"/>
      <c r="IU797" s="307"/>
      <c r="IV797" s="307"/>
      <c r="IW797" s="307"/>
      <c r="IX797" s="307"/>
      <c r="IY797" s="307"/>
      <c r="IZ797" s="307"/>
      <c r="JA797" s="307"/>
      <c r="JB797" s="307"/>
      <c r="JC797" s="307"/>
      <c r="JD797" s="307"/>
      <c r="JE797" s="307"/>
      <c r="JF797" s="307"/>
      <c r="JG797" s="307"/>
      <c r="JH797" s="307"/>
      <c r="JI797" s="307"/>
      <c r="JJ797" s="307"/>
      <c r="JK797" s="307"/>
      <c r="JL797" s="307"/>
      <c r="JM797" s="307"/>
      <c r="JN797" s="307"/>
      <c r="JO797" s="307"/>
      <c r="JP797" s="307"/>
      <c r="JQ797" s="307"/>
      <c r="JR797" s="307"/>
      <c r="JS797" s="307"/>
      <c r="JT797" s="307"/>
      <c r="JU797" s="307"/>
      <c r="JV797" s="307"/>
      <c r="JW797" s="307"/>
      <c r="JX797" s="307"/>
      <c r="JY797" s="307"/>
      <c r="JZ797" s="307"/>
      <c r="KA797" s="307"/>
      <c r="KB797" s="307"/>
      <c r="KC797" s="307"/>
      <c r="KD797" s="307"/>
      <c r="KE797" s="307"/>
      <c r="KF797" s="307"/>
      <c r="KG797" s="307"/>
      <c r="KH797" s="307"/>
      <c r="KI797" s="307"/>
      <c r="KJ797" s="307"/>
      <c r="KK797" s="307"/>
      <c r="KL797" s="307"/>
      <c r="KM797" s="307"/>
      <c r="KN797" s="307"/>
      <c r="KO797" s="307"/>
      <c r="KP797" s="307"/>
      <c r="KQ797" s="307"/>
      <c r="KR797" s="307"/>
      <c r="KS797" s="307"/>
      <c r="KT797" s="307"/>
    </row>
    <row r="798" spans="14:306" s="56" customFormat="1" ht="15" customHeight="1">
      <c r="N798" s="311"/>
      <c r="O798" s="311"/>
      <c r="P798" s="311"/>
      <c r="Q798" s="311"/>
      <c r="R798" s="311"/>
      <c r="S798" s="311"/>
      <c r="T798" s="311"/>
      <c r="U798" s="311"/>
      <c r="V798" s="311"/>
      <c r="AG798" s="303"/>
      <c r="AH798" s="303"/>
      <c r="AI798" s="362"/>
      <c r="AJ798" s="362"/>
      <c r="AK798" s="362"/>
      <c r="AL798" s="362"/>
      <c r="AM798" s="362"/>
      <c r="AN798" s="362"/>
      <c r="AO798" s="362"/>
      <c r="AP798" s="362"/>
      <c r="AQ798" s="362"/>
      <c r="AR798" s="362"/>
      <c r="AS798" s="362"/>
      <c r="AT798" s="362"/>
      <c r="AU798" s="362"/>
      <c r="AV798" s="362"/>
      <c r="AW798" s="362"/>
      <c r="AX798" s="362"/>
      <c r="AY798" s="303"/>
      <c r="AZ798" s="303"/>
      <c r="BA798" s="303"/>
      <c r="BB798" s="303"/>
      <c r="BC798" s="303"/>
      <c r="BD798" s="303"/>
      <c r="BE798" s="303"/>
      <c r="BF798" s="303"/>
      <c r="BG798" s="303"/>
      <c r="BH798" s="303"/>
      <c r="BI798" s="303"/>
      <c r="BJ798" s="303"/>
      <c r="BK798" s="303"/>
      <c r="BL798" s="303"/>
      <c r="BM798" s="303"/>
      <c r="BN798" s="303"/>
      <c r="CB798" s="307"/>
      <c r="CC798" s="307"/>
      <c r="CD798" s="307"/>
      <c r="CE798" s="307"/>
      <c r="CF798" s="307"/>
      <c r="CG798" s="307"/>
      <c r="CH798" s="307"/>
      <c r="CI798" s="307"/>
      <c r="CJ798" s="307"/>
      <c r="CK798" s="307"/>
      <c r="CL798" s="307"/>
      <c r="CM798" s="307"/>
      <c r="CN798" s="307"/>
      <c r="CO798" s="307"/>
      <c r="CP798" s="307"/>
      <c r="CQ798" s="307"/>
      <c r="CR798" s="307"/>
      <c r="CS798" s="307"/>
      <c r="CT798" s="307"/>
      <c r="CU798" s="307"/>
      <c r="CV798" s="307"/>
      <c r="CW798" s="307"/>
      <c r="CX798" s="307"/>
      <c r="CY798" s="307"/>
      <c r="CZ798" s="307"/>
      <c r="DA798" s="307"/>
      <c r="DB798" s="307"/>
      <c r="DC798" s="307"/>
      <c r="DD798" s="307"/>
      <c r="DE798" s="307"/>
      <c r="DF798" s="307"/>
      <c r="DG798" s="307"/>
      <c r="DH798" s="307"/>
      <c r="DI798" s="390"/>
      <c r="DJ798" s="390"/>
      <c r="DK798" s="307"/>
      <c r="DL798" s="307"/>
      <c r="DM798" s="307"/>
      <c r="DN798" s="307"/>
      <c r="DO798" s="307"/>
      <c r="DP798" s="307"/>
      <c r="DQ798" s="307"/>
      <c r="DR798" s="307"/>
      <c r="DS798" s="307"/>
      <c r="DT798" s="307"/>
      <c r="DU798" s="307"/>
      <c r="DV798" s="307"/>
      <c r="DW798" s="307"/>
      <c r="DX798" s="307"/>
      <c r="DY798" s="307"/>
      <c r="DZ798" s="307"/>
      <c r="EA798" s="307"/>
      <c r="EB798" s="307"/>
      <c r="EC798" s="307"/>
      <c r="ED798" s="307"/>
      <c r="EE798" s="307"/>
      <c r="EF798" s="307"/>
      <c r="EG798" s="307"/>
      <c r="EH798" s="307"/>
      <c r="EI798" s="307"/>
      <c r="EJ798" s="307"/>
      <c r="EK798" s="307"/>
      <c r="EL798" s="307"/>
      <c r="EM798" s="307"/>
      <c r="EN798" s="307"/>
      <c r="EO798" s="307"/>
      <c r="EP798" s="307"/>
      <c r="EQ798" s="307"/>
      <c r="ER798" s="307"/>
      <c r="ES798" s="307"/>
      <c r="ET798" s="307"/>
      <c r="EU798" s="390"/>
      <c r="EV798" s="390"/>
      <c r="EW798" s="307"/>
      <c r="EX798" s="307"/>
      <c r="EY798" s="307"/>
      <c r="EZ798" s="307"/>
      <c r="FA798" s="307"/>
      <c r="FB798" s="307"/>
      <c r="FC798" s="307"/>
      <c r="FD798" s="307"/>
      <c r="FE798" s="307"/>
      <c r="FF798" s="307"/>
      <c r="FG798" s="307"/>
      <c r="FH798" s="307"/>
      <c r="FI798" s="307"/>
      <c r="FJ798" s="307"/>
      <c r="FK798" s="307"/>
      <c r="FL798" s="307"/>
      <c r="FM798" s="307"/>
      <c r="FN798" s="307"/>
      <c r="FO798" s="307"/>
      <c r="FP798" s="307"/>
      <c r="FQ798" s="307"/>
      <c r="FR798" s="307"/>
      <c r="FS798" s="307"/>
      <c r="FT798" s="307"/>
      <c r="FU798" s="307"/>
      <c r="FV798" s="307"/>
      <c r="FW798" s="307"/>
      <c r="FX798" s="307"/>
      <c r="FY798" s="307"/>
      <c r="FZ798" s="307"/>
      <c r="GA798" s="307"/>
      <c r="GB798" s="307"/>
      <c r="GC798" s="307"/>
      <c r="GD798" s="307"/>
      <c r="GE798" s="307"/>
      <c r="GF798" s="307"/>
      <c r="GG798" s="307"/>
      <c r="GH798" s="307"/>
      <c r="GI798" s="307"/>
      <c r="GJ798" s="307"/>
      <c r="GK798" s="307"/>
      <c r="GL798" s="307"/>
      <c r="GM798" s="307"/>
      <c r="GN798" s="307"/>
      <c r="GO798" s="307"/>
      <c r="GP798" s="307"/>
      <c r="GQ798" s="307"/>
      <c r="GR798" s="307"/>
      <c r="GS798" s="307"/>
      <c r="GT798" s="307"/>
      <c r="GU798" s="307"/>
      <c r="GV798" s="307"/>
      <c r="GW798" s="307"/>
      <c r="GX798" s="307"/>
      <c r="GY798" s="307"/>
      <c r="GZ798" s="307"/>
      <c r="HA798" s="307"/>
      <c r="HB798" s="307"/>
      <c r="HC798" s="307"/>
      <c r="HD798" s="307"/>
      <c r="HE798" s="307"/>
      <c r="HF798" s="307"/>
      <c r="HG798" s="307"/>
      <c r="HH798" s="307"/>
      <c r="HI798" s="307"/>
      <c r="HJ798" s="307"/>
      <c r="HK798" s="307"/>
      <c r="HL798" s="307"/>
      <c r="HM798" s="307"/>
      <c r="HN798" s="307"/>
      <c r="HO798" s="307"/>
      <c r="HP798" s="307"/>
      <c r="HQ798" s="307"/>
      <c r="HR798" s="307"/>
      <c r="HS798" s="307"/>
      <c r="HT798" s="307"/>
      <c r="HU798" s="307"/>
      <c r="HV798" s="307"/>
      <c r="HW798" s="307"/>
      <c r="HX798" s="307"/>
      <c r="HY798" s="307"/>
      <c r="HZ798" s="307"/>
      <c r="IA798" s="307"/>
      <c r="IB798" s="307"/>
      <c r="IC798" s="307"/>
      <c r="ID798" s="307"/>
      <c r="IE798" s="307"/>
      <c r="IF798" s="307"/>
      <c r="IG798" s="307"/>
      <c r="IH798" s="307"/>
      <c r="II798" s="307"/>
      <c r="IJ798" s="307"/>
      <c r="IK798" s="307"/>
      <c r="IL798" s="307"/>
      <c r="IM798" s="307"/>
      <c r="IN798" s="307"/>
      <c r="IO798" s="307"/>
      <c r="IP798" s="307"/>
      <c r="IQ798" s="307"/>
      <c r="IR798" s="307"/>
      <c r="IS798" s="307"/>
      <c r="IT798" s="307"/>
      <c r="IU798" s="307"/>
      <c r="IV798" s="307"/>
      <c r="IW798" s="307"/>
      <c r="IX798" s="307"/>
      <c r="IY798" s="307"/>
      <c r="IZ798" s="307"/>
      <c r="JA798" s="307"/>
      <c r="JB798" s="307"/>
      <c r="JC798" s="307"/>
      <c r="JD798" s="307"/>
      <c r="JE798" s="307"/>
      <c r="JF798" s="307"/>
      <c r="JG798" s="307"/>
      <c r="JH798" s="307"/>
      <c r="JI798" s="307"/>
      <c r="JJ798" s="307"/>
      <c r="JK798" s="307"/>
      <c r="JL798" s="307"/>
      <c r="JM798" s="307"/>
      <c r="JN798" s="307"/>
      <c r="JO798" s="307"/>
      <c r="JP798" s="307"/>
      <c r="JQ798" s="307"/>
      <c r="JR798" s="307"/>
      <c r="JS798" s="307"/>
      <c r="JT798" s="307"/>
      <c r="JU798" s="307"/>
      <c r="JV798" s="307"/>
      <c r="JW798" s="307"/>
      <c r="JX798" s="307"/>
      <c r="JY798" s="307"/>
      <c r="JZ798" s="307"/>
      <c r="KA798" s="307"/>
      <c r="KB798" s="307"/>
      <c r="KC798" s="307"/>
      <c r="KD798" s="307"/>
      <c r="KE798" s="307"/>
      <c r="KF798" s="307"/>
      <c r="KG798" s="307"/>
      <c r="KH798" s="307"/>
      <c r="KI798" s="307"/>
      <c r="KJ798" s="307"/>
      <c r="KK798" s="307"/>
      <c r="KL798" s="307"/>
      <c r="KM798" s="307"/>
      <c r="KN798" s="307"/>
      <c r="KO798" s="307"/>
      <c r="KP798" s="307"/>
      <c r="KQ798" s="307"/>
      <c r="KR798" s="307"/>
      <c r="KS798" s="307"/>
      <c r="KT798" s="307"/>
    </row>
    <row r="799" spans="14:306" s="56" customFormat="1" ht="15" customHeight="1">
      <c r="N799" s="311"/>
      <c r="O799" s="311"/>
      <c r="P799" s="311"/>
      <c r="Q799" s="311"/>
      <c r="R799" s="311"/>
      <c r="S799" s="311"/>
      <c r="T799" s="311"/>
      <c r="U799" s="311"/>
      <c r="V799" s="311"/>
      <c r="AG799" s="303"/>
      <c r="AH799" s="303"/>
      <c r="AI799" s="362"/>
      <c r="AJ799" s="362"/>
      <c r="AK799" s="362"/>
      <c r="AL799" s="362"/>
      <c r="AM799" s="362"/>
      <c r="AN799" s="362"/>
      <c r="AO799" s="362"/>
      <c r="AP799" s="362"/>
      <c r="AQ799" s="362"/>
      <c r="AR799" s="362"/>
      <c r="AS799" s="362"/>
      <c r="AT799" s="362"/>
      <c r="AU799" s="362"/>
      <c r="AV799" s="362"/>
      <c r="AW799" s="362"/>
      <c r="AX799" s="362"/>
      <c r="AY799" s="303"/>
      <c r="AZ799" s="303"/>
      <c r="BA799" s="303"/>
      <c r="BB799" s="303"/>
      <c r="BC799" s="303"/>
      <c r="BD799" s="303"/>
      <c r="BE799" s="303"/>
      <c r="BF799" s="303"/>
      <c r="BG799" s="303"/>
      <c r="BH799" s="303"/>
      <c r="BI799" s="303"/>
      <c r="BJ799" s="303"/>
      <c r="BK799" s="303"/>
      <c r="BL799" s="303"/>
      <c r="BM799" s="303"/>
      <c r="BN799" s="303"/>
      <c r="CB799" s="307"/>
      <c r="CC799" s="307"/>
      <c r="CD799" s="307"/>
      <c r="CE799" s="307"/>
      <c r="CF799" s="307"/>
      <c r="CG799" s="307"/>
      <c r="CH799" s="307"/>
      <c r="CI799" s="307"/>
      <c r="CJ799" s="307"/>
      <c r="CK799" s="307"/>
      <c r="CL799" s="307"/>
      <c r="CM799" s="307"/>
      <c r="CN799" s="307"/>
      <c r="CO799" s="307"/>
      <c r="CP799" s="307"/>
      <c r="CQ799" s="307"/>
      <c r="CR799" s="307"/>
      <c r="CS799" s="307"/>
      <c r="CT799" s="307"/>
      <c r="CU799" s="307"/>
      <c r="CV799" s="307"/>
      <c r="CW799" s="307"/>
      <c r="CX799" s="307"/>
      <c r="CY799" s="307"/>
      <c r="CZ799" s="307"/>
      <c r="DA799" s="307"/>
      <c r="DB799" s="307"/>
      <c r="DC799" s="307"/>
      <c r="DD799" s="307"/>
      <c r="DE799" s="307"/>
      <c r="DF799" s="307"/>
      <c r="DG799" s="307"/>
      <c r="DH799" s="307"/>
      <c r="DI799" s="390"/>
      <c r="DJ799" s="390"/>
      <c r="DK799" s="307"/>
      <c r="DL799" s="307"/>
      <c r="DM799" s="307"/>
      <c r="DN799" s="307"/>
      <c r="DO799" s="307"/>
      <c r="DP799" s="307"/>
      <c r="DQ799" s="307"/>
      <c r="DR799" s="307"/>
      <c r="DS799" s="307"/>
      <c r="DT799" s="307"/>
      <c r="DU799" s="307"/>
      <c r="DV799" s="307"/>
      <c r="DW799" s="307"/>
      <c r="DX799" s="307"/>
      <c r="DY799" s="307"/>
      <c r="DZ799" s="307"/>
      <c r="EA799" s="307"/>
      <c r="EB799" s="307"/>
      <c r="EC799" s="307"/>
      <c r="ED799" s="307"/>
      <c r="EE799" s="307"/>
      <c r="EF799" s="307"/>
      <c r="EG799" s="307"/>
      <c r="EH799" s="307"/>
      <c r="EI799" s="307"/>
      <c r="EJ799" s="307"/>
      <c r="EK799" s="307"/>
      <c r="EL799" s="307"/>
      <c r="EM799" s="307"/>
      <c r="EN799" s="307"/>
      <c r="EO799" s="307"/>
      <c r="EP799" s="307"/>
      <c r="EQ799" s="307"/>
      <c r="ER799" s="307"/>
      <c r="ES799" s="307"/>
      <c r="ET799" s="307"/>
      <c r="EU799" s="390"/>
      <c r="EV799" s="390"/>
      <c r="EW799" s="307"/>
      <c r="EX799" s="307"/>
      <c r="EY799" s="307"/>
      <c r="EZ799" s="307"/>
      <c r="FA799" s="307"/>
      <c r="FB799" s="307"/>
      <c r="FC799" s="307"/>
      <c r="FD799" s="307"/>
      <c r="FE799" s="307"/>
      <c r="FF799" s="307"/>
      <c r="FG799" s="307"/>
      <c r="FH799" s="307"/>
      <c r="FI799" s="307"/>
      <c r="FJ799" s="307"/>
      <c r="FK799" s="307"/>
      <c r="FL799" s="307"/>
      <c r="FM799" s="307"/>
      <c r="FN799" s="307"/>
      <c r="FO799" s="307"/>
      <c r="FP799" s="307"/>
      <c r="FQ799" s="307"/>
      <c r="FR799" s="307"/>
      <c r="FS799" s="307"/>
      <c r="FT799" s="307"/>
      <c r="FU799" s="307"/>
      <c r="FV799" s="307"/>
      <c r="FW799" s="307"/>
      <c r="FX799" s="307"/>
      <c r="FY799" s="307"/>
      <c r="FZ799" s="307"/>
      <c r="GA799" s="307"/>
      <c r="GB799" s="307"/>
      <c r="GC799" s="307"/>
      <c r="GD799" s="307"/>
      <c r="GE799" s="307"/>
      <c r="GF799" s="307"/>
      <c r="GG799" s="307"/>
      <c r="GH799" s="307"/>
      <c r="GI799" s="307"/>
      <c r="GJ799" s="307"/>
      <c r="GK799" s="307"/>
      <c r="GL799" s="307"/>
      <c r="GM799" s="307"/>
      <c r="GN799" s="307"/>
      <c r="GO799" s="307"/>
      <c r="GP799" s="307"/>
      <c r="GQ799" s="307"/>
      <c r="GR799" s="307"/>
      <c r="GS799" s="307"/>
      <c r="GT799" s="307"/>
      <c r="GU799" s="307"/>
      <c r="GV799" s="307"/>
      <c r="GW799" s="307"/>
      <c r="GX799" s="307"/>
      <c r="GY799" s="307"/>
      <c r="GZ799" s="307"/>
      <c r="HA799" s="307"/>
      <c r="HB799" s="307"/>
      <c r="HC799" s="307"/>
      <c r="HD799" s="307"/>
      <c r="HE799" s="307"/>
      <c r="HF799" s="307"/>
      <c r="HG799" s="307"/>
      <c r="HH799" s="307"/>
      <c r="HI799" s="307"/>
      <c r="HJ799" s="307"/>
      <c r="HK799" s="307"/>
      <c r="HL799" s="307"/>
      <c r="HM799" s="307"/>
      <c r="HN799" s="307"/>
      <c r="HO799" s="307"/>
      <c r="HP799" s="307"/>
      <c r="HQ799" s="307"/>
      <c r="HR799" s="307"/>
      <c r="HS799" s="307"/>
      <c r="HT799" s="307"/>
      <c r="HU799" s="307"/>
      <c r="HV799" s="307"/>
      <c r="HW799" s="307"/>
      <c r="HX799" s="307"/>
      <c r="HY799" s="307"/>
      <c r="HZ799" s="307"/>
      <c r="IA799" s="307"/>
      <c r="IB799" s="307"/>
      <c r="IC799" s="307"/>
      <c r="ID799" s="307"/>
      <c r="IE799" s="307"/>
      <c r="IF799" s="307"/>
      <c r="IG799" s="307"/>
      <c r="IH799" s="307"/>
      <c r="II799" s="307"/>
      <c r="IJ799" s="307"/>
      <c r="IK799" s="307"/>
      <c r="IL799" s="307"/>
      <c r="IM799" s="307"/>
      <c r="IN799" s="307"/>
      <c r="IO799" s="307"/>
      <c r="IP799" s="307"/>
      <c r="IQ799" s="307"/>
      <c r="IR799" s="307"/>
      <c r="IS799" s="307"/>
      <c r="IT799" s="307"/>
      <c r="IU799" s="307"/>
      <c r="IV799" s="307"/>
      <c r="IW799" s="307"/>
      <c r="IX799" s="307"/>
      <c r="IY799" s="307"/>
      <c r="IZ799" s="307"/>
      <c r="JA799" s="307"/>
      <c r="JB799" s="307"/>
      <c r="JC799" s="307"/>
      <c r="JD799" s="307"/>
      <c r="JE799" s="307"/>
      <c r="JF799" s="307"/>
      <c r="JG799" s="307"/>
      <c r="JH799" s="307"/>
      <c r="JI799" s="307"/>
      <c r="JJ799" s="307"/>
      <c r="JK799" s="307"/>
      <c r="JL799" s="307"/>
      <c r="JM799" s="307"/>
      <c r="JN799" s="307"/>
      <c r="JO799" s="307"/>
      <c r="JP799" s="307"/>
      <c r="JQ799" s="307"/>
      <c r="JR799" s="307"/>
      <c r="JS799" s="307"/>
      <c r="JT799" s="307"/>
      <c r="JU799" s="307"/>
      <c r="JV799" s="307"/>
      <c r="JW799" s="307"/>
      <c r="JX799" s="307"/>
      <c r="JY799" s="307"/>
      <c r="JZ799" s="307"/>
      <c r="KA799" s="307"/>
      <c r="KB799" s="307"/>
      <c r="KC799" s="307"/>
      <c r="KD799" s="307"/>
      <c r="KE799" s="307"/>
      <c r="KF799" s="307"/>
      <c r="KG799" s="307"/>
      <c r="KH799" s="307"/>
      <c r="KI799" s="307"/>
      <c r="KJ799" s="307"/>
      <c r="KK799" s="307"/>
      <c r="KL799" s="307"/>
      <c r="KM799" s="307"/>
      <c r="KN799" s="307"/>
      <c r="KO799" s="307"/>
      <c r="KP799" s="307"/>
      <c r="KQ799" s="307"/>
      <c r="KR799" s="307"/>
      <c r="KS799" s="307"/>
      <c r="KT799" s="307"/>
    </row>
    <row r="800" spans="14:306" s="56" customFormat="1" ht="15" customHeight="1">
      <c r="N800" s="311"/>
      <c r="O800" s="311"/>
      <c r="P800" s="311"/>
      <c r="Q800" s="311"/>
      <c r="R800" s="311"/>
      <c r="T800" s="311"/>
      <c r="U800" s="311"/>
      <c r="V800" s="311"/>
      <c r="AG800" s="363" t="s">
        <v>994</v>
      </c>
      <c r="AH800" s="363"/>
      <c r="AI800" s="362" t="s">
        <v>995</v>
      </c>
      <c r="AJ800" s="362"/>
      <c r="AK800" s="362"/>
      <c r="AL800" s="362"/>
      <c r="AM800" s="362"/>
      <c r="AN800" s="362"/>
      <c r="AO800" s="362"/>
      <c r="AP800" s="362"/>
      <c r="AQ800" s="362"/>
      <c r="AR800" s="362"/>
      <c r="AS800" s="362"/>
      <c r="AT800" s="362"/>
      <c r="AU800" s="362"/>
      <c r="AV800" s="362"/>
      <c r="AW800" s="362"/>
      <c r="AX800" s="362"/>
      <c r="AY800" s="303"/>
      <c r="AZ800" s="303"/>
      <c r="BA800" s="303"/>
      <c r="BB800" s="303"/>
      <c r="BC800" s="303"/>
      <c r="BD800" s="303"/>
      <c r="BE800" s="303"/>
      <c r="BF800" s="303"/>
      <c r="BG800" s="303"/>
      <c r="BH800" s="303"/>
      <c r="BI800" s="303"/>
      <c r="BJ800" s="303"/>
      <c r="BK800" s="303"/>
      <c r="BL800" s="303"/>
      <c r="BM800" s="303"/>
      <c r="BN800" s="303"/>
      <c r="CB800" s="307"/>
      <c r="CC800" s="307"/>
      <c r="CD800" s="307"/>
      <c r="CE800" s="307"/>
      <c r="CF800" s="307"/>
      <c r="CG800" s="307"/>
      <c r="CH800" s="307"/>
      <c r="CI800" s="307"/>
      <c r="CJ800" s="307"/>
      <c r="CK800" s="307"/>
      <c r="CL800" s="307"/>
      <c r="CM800" s="307"/>
      <c r="CN800" s="307"/>
      <c r="CO800" s="307"/>
      <c r="CP800" s="307"/>
      <c r="CQ800" s="307"/>
      <c r="CR800" s="307"/>
      <c r="CS800" s="307"/>
      <c r="CT800" s="307"/>
      <c r="CU800" s="307"/>
      <c r="CV800" s="307"/>
      <c r="CW800" s="307"/>
      <c r="CX800" s="307"/>
      <c r="CY800" s="307"/>
      <c r="CZ800" s="307"/>
      <c r="DA800" s="307"/>
      <c r="DB800" s="307"/>
      <c r="DC800" s="307"/>
      <c r="DD800" s="307"/>
      <c r="DE800" s="307"/>
      <c r="DF800" s="307"/>
      <c r="DG800" s="307"/>
      <c r="DH800" s="307"/>
      <c r="DI800" s="390"/>
      <c r="DJ800" s="390"/>
      <c r="DK800" s="307"/>
      <c r="DL800" s="307"/>
      <c r="DM800" s="307"/>
      <c r="DN800" s="307"/>
      <c r="DO800" s="307"/>
      <c r="DP800" s="307"/>
      <c r="DQ800" s="307"/>
      <c r="DR800" s="307"/>
      <c r="DS800" s="307"/>
      <c r="DT800" s="307"/>
      <c r="DU800" s="307"/>
      <c r="DV800" s="307"/>
      <c r="DW800" s="307"/>
      <c r="DX800" s="307"/>
      <c r="DY800" s="307"/>
      <c r="DZ800" s="307"/>
      <c r="EA800" s="307"/>
      <c r="EB800" s="307"/>
      <c r="EC800" s="307"/>
      <c r="ED800" s="307"/>
      <c r="EE800" s="307"/>
      <c r="EF800" s="307"/>
      <c r="EG800" s="307"/>
      <c r="EH800" s="307"/>
      <c r="EI800" s="307"/>
      <c r="EJ800" s="307"/>
      <c r="EK800" s="307"/>
      <c r="EL800" s="307"/>
      <c r="EM800" s="307"/>
      <c r="EN800" s="307"/>
      <c r="EO800" s="307"/>
      <c r="EP800" s="307"/>
      <c r="EQ800" s="307"/>
      <c r="ER800" s="307"/>
      <c r="ES800" s="307"/>
      <c r="ET800" s="307"/>
      <c r="EU800" s="390"/>
      <c r="EV800" s="390"/>
      <c r="EW800" s="307"/>
      <c r="EX800" s="307"/>
      <c r="EY800" s="307"/>
      <c r="EZ800" s="307"/>
      <c r="FA800" s="307"/>
      <c r="FB800" s="307"/>
      <c r="FC800" s="307"/>
      <c r="FD800" s="307"/>
      <c r="FE800" s="307"/>
      <c r="FF800" s="307"/>
      <c r="FG800" s="307"/>
      <c r="FH800" s="307"/>
      <c r="FI800" s="307"/>
      <c r="FJ800" s="307"/>
      <c r="FK800" s="307"/>
      <c r="FL800" s="307"/>
      <c r="FM800" s="307"/>
      <c r="FN800" s="307"/>
      <c r="FO800" s="307"/>
      <c r="FP800" s="307"/>
      <c r="FQ800" s="307"/>
      <c r="FR800" s="307"/>
      <c r="FS800" s="307"/>
      <c r="FT800" s="307"/>
      <c r="FU800" s="307"/>
      <c r="FV800" s="307"/>
      <c r="FW800" s="307"/>
      <c r="FX800" s="307"/>
      <c r="FY800" s="307"/>
      <c r="FZ800" s="307"/>
      <c r="GA800" s="307"/>
      <c r="GB800" s="307"/>
      <c r="GC800" s="307"/>
      <c r="GD800" s="307"/>
      <c r="GE800" s="307"/>
      <c r="GF800" s="307"/>
      <c r="GG800" s="307"/>
      <c r="GH800" s="307"/>
      <c r="GI800" s="307"/>
      <c r="GJ800" s="307"/>
      <c r="GK800" s="307"/>
      <c r="GL800" s="307"/>
      <c r="GM800" s="307"/>
      <c r="GN800" s="307"/>
      <c r="GO800" s="307"/>
      <c r="GP800" s="307"/>
      <c r="GQ800" s="307"/>
      <c r="GR800" s="307"/>
      <c r="GS800" s="307"/>
      <c r="GT800" s="307"/>
      <c r="GU800" s="307"/>
      <c r="GV800" s="307"/>
      <c r="GW800" s="307"/>
      <c r="GX800" s="307"/>
      <c r="GY800" s="307"/>
      <c r="GZ800" s="307"/>
      <c r="HA800" s="307"/>
      <c r="HB800" s="307"/>
      <c r="HC800" s="307"/>
      <c r="HD800" s="307"/>
      <c r="HE800" s="307"/>
      <c r="HF800" s="307"/>
      <c r="HG800" s="307"/>
      <c r="HH800" s="307"/>
      <c r="HI800" s="307"/>
      <c r="HJ800" s="307"/>
      <c r="HK800" s="307"/>
      <c r="HL800" s="307"/>
      <c r="HM800" s="307"/>
      <c r="HN800" s="307"/>
      <c r="HO800" s="307"/>
      <c r="HP800" s="307"/>
      <c r="HQ800" s="307"/>
      <c r="HR800" s="307"/>
      <c r="HS800" s="307"/>
      <c r="HT800" s="307"/>
      <c r="HU800" s="307"/>
      <c r="HV800" s="307"/>
      <c r="HW800" s="307"/>
      <c r="HX800" s="307"/>
      <c r="HY800" s="307"/>
      <c r="HZ800" s="307"/>
      <c r="IA800" s="307"/>
      <c r="IB800" s="307"/>
      <c r="IC800" s="307"/>
      <c r="ID800" s="307"/>
      <c r="IE800" s="307"/>
      <c r="IF800" s="307"/>
      <c r="IG800" s="307"/>
      <c r="IH800" s="307"/>
      <c r="II800" s="307"/>
      <c r="IJ800" s="307"/>
      <c r="IK800" s="307"/>
      <c r="IL800" s="307"/>
      <c r="IM800" s="307"/>
      <c r="IN800" s="307"/>
      <c r="IO800" s="307"/>
      <c r="IP800" s="307"/>
      <c r="IQ800" s="307"/>
      <c r="IR800" s="307"/>
      <c r="IS800" s="307"/>
      <c r="IT800" s="307"/>
      <c r="IU800" s="307"/>
      <c r="IV800" s="307"/>
      <c r="IW800" s="307"/>
      <c r="IX800" s="307"/>
      <c r="IY800" s="307"/>
      <c r="IZ800" s="307"/>
      <c r="JA800" s="307"/>
      <c r="JB800" s="307"/>
      <c r="JC800" s="307"/>
      <c r="JD800" s="307"/>
      <c r="JE800" s="307"/>
      <c r="JF800" s="307"/>
      <c r="JG800" s="307"/>
      <c r="JH800" s="307"/>
      <c r="JI800" s="307"/>
      <c r="JJ800" s="307"/>
      <c r="JK800" s="307"/>
      <c r="JL800" s="307"/>
      <c r="JM800" s="307"/>
      <c r="JN800" s="307"/>
      <c r="JO800" s="307"/>
      <c r="JP800" s="307"/>
      <c r="JQ800" s="307"/>
      <c r="JR800" s="307"/>
      <c r="JS800" s="307"/>
      <c r="JT800" s="307"/>
      <c r="JU800" s="307"/>
      <c r="JV800" s="307"/>
      <c r="JW800" s="307"/>
      <c r="JX800" s="307"/>
      <c r="JY800" s="307"/>
      <c r="JZ800" s="307"/>
      <c r="KA800" s="307"/>
      <c r="KB800" s="307"/>
      <c r="KC800" s="307"/>
      <c r="KD800" s="307"/>
      <c r="KE800" s="307"/>
      <c r="KF800" s="307"/>
      <c r="KG800" s="307"/>
      <c r="KH800" s="307"/>
      <c r="KI800" s="307"/>
      <c r="KJ800" s="307"/>
      <c r="KK800" s="307"/>
      <c r="KL800" s="307"/>
      <c r="KM800" s="307"/>
      <c r="KN800" s="307"/>
      <c r="KO800" s="307"/>
      <c r="KP800" s="307"/>
      <c r="KQ800" s="307"/>
      <c r="KR800" s="307"/>
      <c r="KS800" s="307"/>
      <c r="KT800" s="307"/>
    </row>
    <row r="801" spans="14:306" s="56" customFormat="1" ht="15" customHeight="1">
      <c r="N801" s="330"/>
      <c r="O801" s="331"/>
      <c r="P801" s="331"/>
      <c r="Q801" s="331"/>
      <c r="R801" s="331"/>
      <c r="S801" s="331"/>
      <c r="T801" s="331"/>
      <c r="U801" s="330"/>
      <c r="AG801" s="351" t="s">
        <v>521</v>
      </c>
      <c r="AH801" s="351"/>
      <c r="AI801" s="364"/>
      <c r="AJ801" s="364"/>
      <c r="AK801" s="364"/>
      <c r="AL801" s="364"/>
      <c r="AM801" s="364"/>
      <c r="AN801" s="364"/>
      <c r="AO801" s="364"/>
      <c r="AP801" s="364"/>
      <c r="AQ801" s="364"/>
      <c r="AR801" s="364"/>
      <c r="AS801" s="364"/>
      <c r="AT801" s="364"/>
      <c r="AU801" s="364"/>
      <c r="AV801" s="364"/>
      <c r="AW801" s="364"/>
      <c r="AX801" s="364"/>
      <c r="AY801" s="303"/>
      <c r="AZ801" s="303"/>
      <c r="BA801" s="303"/>
      <c r="BB801" s="303"/>
      <c r="BC801" s="303"/>
      <c r="BD801" s="303"/>
      <c r="BE801" s="303"/>
      <c r="BF801" s="303"/>
      <c r="BG801" s="303"/>
      <c r="BH801" s="303"/>
      <c r="BI801" s="303"/>
      <c r="BJ801" s="303"/>
      <c r="BK801" s="303"/>
      <c r="BL801" s="303"/>
      <c r="BM801" s="303"/>
      <c r="BN801" s="303"/>
      <c r="CB801" s="307"/>
      <c r="CC801" s="307"/>
      <c r="CD801" s="307"/>
      <c r="CE801" s="307"/>
      <c r="CF801" s="307"/>
      <c r="CG801" s="307"/>
      <c r="CH801" s="307"/>
      <c r="CI801" s="307"/>
      <c r="CJ801" s="307"/>
      <c r="CK801" s="307"/>
      <c r="CL801" s="307"/>
      <c r="CM801" s="307"/>
      <c r="CN801" s="307"/>
      <c r="CO801" s="307"/>
      <c r="CP801" s="307"/>
      <c r="CQ801" s="307"/>
      <c r="CR801" s="307"/>
      <c r="CS801" s="307"/>
      <c r="CT801" s="307"/>
      <c r="CU801" s="307"/>
      <c r="CV801" s="307"/>
      <c r="CW801" s="307"/>
      <c r="CX801" s="307"/>
      <c r="CY801" s="307"/>
      <c r="CZ801" s="307"/>
      <c r="DA801" s="307"/>
      <c r="DB801" s="307"/>
      <c r="DC801" s="307"/>
      <c r="DD801" s="307"/>
      <c r="DE801" s="307"/>
      <c r="DF801" s="307"/>
      <c r="DG801" s="307"/>
      <c r="DH801" s="307"/>
      <c r="DI801" s="390"/>
      <c r="DJ801" s="390"/>
      <c r="DK801" s="307"/>
      <c r="DL801" s="307"/>
      <c r="DM801" s="307"/>
      <c r="DN801" s="307"/>
      <c r="DO801" s="307"/>
      <c r="DP801" s="307"/>
      <c r="DQ801" s="307"/>
      <c r="DR801" s="307"/>
      <c r="DS801" s="307"/>
      <c r="DT801" s="307"/>
      <c r="DU801" s="307"/>
      <c r="DV801" s="307"/>
      <c r="DW801" s="307"/>
      <c r="DX801" s="307"/>
      <c r="DY801" s="307"/>
      <c r="DZ801" s="307"/>
      <c r="EA801" s="307"/>
      <c r="EB801" s="307"/>
      <c r="EC801" s="307"/>
      <c r="ED801" s="307"/>
      <c r="EE801" s="307"/>
      <c r="EF801" s="307"/>
      <c r="EG801" s="307"/>
      <c r="EH801" s="307"/>
      <c r="EI801" s="307"/>
      <c r="EJ801" s="307"/>
      <c r="EK801" s="307"/>
      <c r="EL801" s="307"/>
      <c r="EM801" s="307"/>
      <c r="EN801" s="307"/>
      <c r="EO801" s="307"/>
      <c r="EP801" s="307"/>
      <c r="EQ801" s="307"/>
      <c r="ER801" s="307"/>
      <c r="ES801" s="307"/>
      <c r="ET801" s="307"/>
      <c r="EU801" s="390"/>
      <c r="EV801" s="390"/>
      <c r="EW801" s="307"/>
      <c r="EX801" s="307"/>
      <c r="EY801" s="307"/>
      <c r="EZ801" s="307"/>
      <c r="FA801" s="307"/>
      <c r="FB801" s="307"/>
      <c r="FC801" s="307"/>
      <c r="FD801" s="307"/>
      <c r="FE801" s="307"/>
      <c r="FF801" s="307"/>
      <c r="FG801" s="307"/>
      <c r="FH801" s="307"/>
      <c r="FI801" s="307"/>
      <c r="FJ801" s="307"/>
      <c r="FK801" s="307"/>
      <c r="FL801" s="307"/>
      <c r="FM801" s="307"/>
      <c r="FN801" s="307"/>
      <c r="FO801" s="307"/>
      <c r="FP801" s="307"/>
      <c r="FQ801" s="307"/>
      <c r="FR801" s="307"/>
      <c r="FS801" s="307"/>
      <c r="FT801" s="307"/>
      <c r="FU801" s="307"/>
      <c r="FV801" s="307"/>
      <c r="FW801" s="307"/>
      <c r="FX801" s="307"/>
      <c r="FY801" s="307"/>
      <c r="FZ801" s="307"/>
      <c r="GA801" s="307"/>
      <c r="GB801" s="307"/>
      <c r="GC801" s="307"/>
      <c r="GD801" s="307"/>
      <c r="GE801" s="307"/>
      <c r="GF801" s="307"/>
      <c r="GG801" s="307"/>
      <c r="GH801" s="307"/>
      <c r="GI801" s="307"/>
      <c r="GJ801" s="307"/>
      <c r="GK801" s="307"/>
      <c r="GL801" s="307"/>
      <c r="GM801" s="307"/>
      <c r="GN801" s="307"/>
      <c r="GO801" s="307"/>
      <c r="GP801" s="307"/>
      <c r="GQ801" s="307"/>
      <c r="GR801" s="307"/>
      <c r="GS801" s="307"/>
      <c r="GT801" s="307"/>
      <c r="GU801" s="307"/>
      <c r="GV801" s="307"/>
      <c r="GW801" s="307"/>
      <c r="GX801" s="307"/>
      <c r="GY801" s="307"/>
      <c r="GZ801" s="307"/>
      <c r="HA801" s="307"/>
      <c r="HB801" s="307"/>
      <c r="HC801" s="307"/>
      <c r="HD801" s="307"/>
      <c r="HE801" s="307"/>
      <c r="HF801" s="307"/>
      <c r="HG801" s="307"/>
      <c r="HH801" s="307"/>
      <c r="HI801" s="307"/>
      <c r="HJ801" s="307"/>
      <c r="HK801" s="307"/>
      <c r="HL801" s="307"/>
      <c r="HM801" s="307"/>
      <c r="HN801" s="307"/>
      <c r="HO801" s="307"/>
      <c r="HP801" s="307"/>
      <c r="HQ801" s="307"/>
      <c r="HR801" s="307"/>
      <c r="HS801" s="307"/>
      <c r="HT801" s="307"/>
      <c r="HU801" s="307"/>
      <c r="HV801" s="307"/>
      <c r="HW801" s="307"/>
      <c r="HX801" s="307"/>
      <c r="HY801" s="307"/>
      <c r="HZ801" s="307"/>
      <c r="IA801" s="307"/>
      <c r="IB801" s="307"/>
      <c r="IC801" s="307"/>
      <c r="ID801" s="307"/>
      <c r="IE801" s="307"/>
      <c r="IF801" s="307"/>
      <c r="IG801" s="307"/>
      <c r="IH801" s="307"/>
      <c r="II801" s="307"/>
      <c r="IJ801" s="307"/>
      <c r="IK801" s="307"/>
      <c r="IL801" s="307"/>
      <c r="IM801" s="307"/>
      <c r="IN801" s="307"/>
      <c r="IO801" s="307"/>
      <c r="IP801" s="307"/>
      <c r="IQ801" s="307"/>
      <c r="IR801" s="307"/>
      <c r="IS801" s="307"/>
      <c r="IT801" s="307"/>
      <c r="IU801" s="307"/>
      <c r="IV801" s="307"/>
      <c r="IW801" s="307"/>
      <c r="IX801" s="307"/>
      <c r="IY801" s="307"/>
      <c r="IZ801" s="307"/>
      <c r="JA801" s="307"/>
      <c r="JB801" s="307"/>
      <c r="JC801" s="307"/>
      <c r="JD801" s="307"/>
      <c r="JE801" s="307"/>
      <c r="JF801" s="307"/>
      <c r="JG801" s="307"/>
      <c r="JH801" s="307"/>
      <c r="JI801" s="307"/>
      <c r="JJ801" s="307"/>
      <c r="JK801" s="307"/>
      <c r="JL801" s="307"/>
      <c r="JM801" s="307"/>
      <c r="JN801" s="307"/>
      <c r="JO801" s="307"/>
      <c r="JP801" s="307"/>
      <c r="JQ801" s="307"/>
      <c r="JR801" s="307"/>
      <c r="JS801" s="307"/>
      <c r="JT801" s="307"/>
      <c r="JU801" s="307"/>
      <c r="JV801" s="307"/>
      <c r="JW801" s="307"/>
      <c r="JX801" s="307"/>
      <c r="JY801" s="307"/>
      <c r="JZ801" s="307"/>
      <c r="KA801" s="307"/>
      <c r="KB801" s="307"/>
      <c r="KC801" s="307"/>
      <c r="KD801" s="307"/>
      <c r="KE801" s="307"/>
      <c r="KF801" s="307"/>
      <c r="KG801" s="307"/>
      <c r="KH801" s="307"/>
      <c r="KI801" s="307"/>
      <c r="KJ801" s="307"/>
      <c r="KK801" s="307"/>
      <c r="KL801" s="307"/>
      <c r="KM801" s="307"/>
      <c r="KN801" s="307"/>
      <c r="KO801" s="307"/>
      <c r="KP801" s="307"/>
      <c r="KQ801" s="307"/>
      <c r="KR801" s="307"/>
      <c r="KS801" s="307"/>
      <c r="KT801" s="307"/>
    </row>
    <row r="802" spans="14:306" s="56" customFormat="1" ht="15" customHeight="1">
      <c r="N802" s="426"/>
      <c r="O802" s="303"/>
      <c r="P802" s="303"/>
      <c r="Q802" s="303"/>
      <c r="R802" s="427"/>
      <c r="S802" s="303"/>
      <c r="T802" s="303"/>
      <c r="U802" s="303"/>
      <c r="W802" s="342"/>
      <c r="X802" s="342"/>
      <c r="Y802" s="342"/>
      <c r="Z802" s="342"/>
      <c r="AA802" s="342"/>
      <c r="AB802" s="342"/>
      <c r="AC802" s="342"/>
      <c r="AD802" s="342"/>
      <c r="AE802" s="342"/>
      <c r="AG802" s="351"/>
      <c r="AH802" s="351"/>
      <c r="AI802" s="365" t="s">
        <v>522</v>
      </c>
      <c r="AJ802" s="365" t="s">
        <v>523</v>
      </c>
      <c r="AK802" s="365" t="s">
        <v>524</v>
      </c>
      <c r="AL802" s="365" t="s">
        <v>525</v>
      </c>
      <c r="AM802" s="365" t="s">
        <v>526</v>
      </c>
      <c r="AN802" s="365" t="s">
        <v>527</v>
      </c>
      <c r="AO802" s="365" t="s">
        <v>528</v>
      </c>
      <c r="AP802" s="365" t="s">
        <v>529</v>
      </c>
      <c r="AQ802" s="365" t="s">
        <v>530</v>
      </c>
      <c r="AR802" s="365" t="s">
        <v>531</v>
      </c>
      <c r="AS802" s="365" t="s">
        <v>532</v>
      </c>
      <c r="AT802" s="365" t="s">
        <v>533</v>
      </c>
      <c r="AU802" s="365"/>
      <c r="AV802" s="366" t="s">
        <v>534</v>
      </c>
      <c r="AW802" s="365" t="s">
        <v>535</v>
      </c>
      <c r="AX802" s="365" t="s">
        <v>536</v>
      </c>
      <c r="AY802" s="303">
        <f t="shared" ref="AY802:AY820" si="449">IF(AI803="-",AI803,IF(ISNUMBER(AI803),AI803,MID(AI803,1,FIND("-",AI803)-1))+0)</f>
        <v>0</v>
      </c>
      <c r="AZ802" s="303">
        <f t="shared" ref="AZ802:AZ820" si="450">IF(AJ803="-",AJ803,IF(ISNUMBER(AJ803),AJ803,MID(AJ803,1,FIND("-",AJ803)-1))+0)</f>
        <v>0</v>
      </c>
      <c r="BA802" s="303">
        <f t="shared" ref="BA802:BA820" si="451">IF(AK803="-",AK803,IF(ISNUMBER(AK803),AK803,MID(AK803,1,FIND("-",AK803)-1))+0)</f>
        <v>0</v>
      </c>
      <c r="BB802" s="303">
        <f t="shared" ref="BB802:BB820" si="452">IF(AL803="-",AL803,IF(ISNUMBER(AL803),AL803,MID(AL803,1,FIND("-",AL803)-1))+0)</f>
        <v>0</v>
      </c>
      <c r="BC802" s="303">
        <f t="shared" ref="BC802:BC820" si="453">IF(AM803="-",AM803,IF(ISNUMBER(AM803),AM803,MID(AM803,1,FIND("-",AM803)-1))+0)</f>
        <v>0</v>
      </c>
      <c r="BD802" s="303">
        <f t="shared" ref="BD802:BD820" si="454">IF(AN803="-",AN803,IF(ISNUMBER(AN803),AN803,MID(AN803,1,FIND("-",AN803)-1))+0)</f>
        <v>0</v>
      </c>
      <c r="BE802" s="303">
        <f t="shared" ref="BE802:BE820" si="455">IF(AO803="-",AO803,IF(ISNUMBER(AO803),AO803,MID(AO803,1,FIND("-",AO803)-1))+0)</f>
        <v>0</v>
      </c>
      <c r="BF802" s="303">
        <f t="shared" ref="BF802:BF820" si="456">IF(AP803="-",AP803,IF(ISNUMBER(AP803),AP803,MID(AP803,1,FIND("-",AP803)-1))+0)</f>
        <v>0</v>
      </c>
      <c r="BG802" s="303">
        <f t="shared" ref="BG802:BG820" si="457">IF(AQ803="-",AQ803,IF(ISNUMBER(AQ803),AQ803,MID(AQ803,1,FIND("-",AQ803)-1))+0)</f>
        <v>0</v>
      </c>
      <c r="BH802" s="303"/>
      <c r="BI802" s="303">
        <f t="shared" ref="BI802:BI820" si="458">IF(AR803="-",AR803,IF(ISNUMBER(AR803),AR803,MID(AR803,1,FIND("-",AR803)-1))+0)</f>
        <v>5</v>
      </c>
      <c r="BJ802" s="303">
        <f t="shared" ref="BJ802:BJ820" si="459">IF(AS803="-",AS803,IF(ISNUMBER(AS803),AS803,MID(AS803,1,FIND("-",AS803)-1))+0)</f>
        <v>0</v>
      </c>
      <c r="BK802" s="303">
        <f t="shared" ref="BK802:BK820" si="460">IF(AT803="-",AT803,IF(ISNUMBER(AT803),AT803,MID(AT803,1,FIND("-",AT803)-1))+0)</f>
        <v>0</v>
      </c>
      <c r="BL802" s="303">
        <f t="shared" ref="BL802:BL820" si="461">IF(AV803="-",AV803,IF(ISNUMBER(AV803),AV803,MID(AV803,1,FIND("-",AV803)-1))+0)</f>
        <v>0</v>
      </c>
      <c r="BM802" s="303">
        <f t="shared" ref="BM802:BM820" si="462">IF(AW803="-",AW803,IF(ISNUMBER(AW803),AW803,MID(AW803,1,FIND("-",AW803)-1))+0)</f>
        <v>0</v>
      </c>
      <c r="BN802" s="303">
        <f t="shared" ref="BN802:BN820" si="463">IF(AX803="-",AX803,IF(ISNUMBER(AX803),AX803,MID(AX803,1,FIND("-",AX803)-1))+0)</f>
        <v>0</v>
      </c>
      <c r="CB802" s="307"/>
      <c r="CC802" s="307"/>
      <c r="CD802" s="307"/>
      <c r="CE802" s="307"/>
      <c r="CF802" s="307"/>
      <c r="CG802" s="307"/>
      <c r="CH802" s="307"/>
      <c r="CI802" s="307"/>
      <c r="CJ802" s="307"/>
      <c r="CK802" s="307"/>
      <c r="CL802" s="307"/>
      <c r="CM802" s="307"/>
      <c r="CN802" s="307"/>
      <c r="CO802" s="307"/>
      <c r="CP802" s="307"/>
      <c r="CQ802" s="307"/>
      <c r="CR802" s="307"/>
      <c r="CS802" s="307"/>
      <c r="CT802" s="307"/>
      <c r="CU802" s="307"/>
      <c r="CV802" s="307"/>
      <c r="CW802" s="307"/>
      <c r="CX802" s="307"/>
      <c r="CY802" s="307"/>
      <c r="CZ802" s="307"/>
      <c r="DA802" s="307"/>
      <c r="DB802" s="307"/>
      <c r="DC802" s="307"/>
      <c r="DD802" s="307"/>
      <c r="DE802" s="307"/>
      <c r="DF802" s="307"/>
      <c r="DG802" s="307"/>
      <c r="DH802" s="307"/>
      <c r="DI802" s="390"/>
      <c r="DJ802" s="390"/>
      <c r="DK802" s="307"/>
      <c r="DL802" s="307"/>
      <c r="DM802" s="307"/>
      <c r="DN802" s="307"/>
      <c r="DO802" s="307"/>
      <c r="DP802" s="307"/>
      <c r="DQ802" s="307"/>
      <c r="DR802" s="307"/>
      <c r="DS802" s="307"/>
      <c r="DT802" s="307"/>
      <c r="DU802" s="307"/>
      <c r="DV802" s="307"/>
      <c r="DW802" s="307"/>
      <c r="DX802" s="307"/>
      <c r="DY802" s="307"/>
      <c r="DZ802" s="307"/>
      <c r="EA802" s="307"/>
      <c r="EB802" s="307"/>
      <c r="EC802" s="307"/>
      <c r="ED802" s="307"/>
      <c r="EE802" s="307"/>
      <c r="EF802" s="307"/>
      <c r="EG802" s="307"/>
      <c r="EH802" s="307"/>
      <c r="EI802" s="307"/>
      <c r="EJ802" s="307"/>
      <c r="EK802" s="307"/>
      <c r="EL802" s="307"/>
      <c r="EM802" s="307"/>
      <c r="EN802" s="307"/>
      <c r="EO802" s="307"/>
      <c r="EP802" s="307"/>
      <c r="EQ802" s="307"/>
      <c r="ER802" s="307"/>
      <c r="ES802" s="307"/>
      <c r="ET802" s="307"/>
      <c r="EU802" s="390"/>
      <c r="EV802" s="390"/>
      <c r="EW802" s="307"/>
      <c r="EX802" s="307"/>
      <c r="EY802" s="307"/>
      <c r="EZ802" s="307"/>
      <c r="FA802" s="307"/>
      <c r="FB802" s="307"/>
      <c r="FC802" s="307"/>
      <c r="FD802" s="307"/>
      <c r="FE802" s="307"/>
      <c r="FF802" s="307"/>
      <c r="FG802" s="307"/>
      <c r="FH802" s="307"/>
      <c r="FI802" s="307"/>
      <c r="FJ802" s="307"/>
      <c r="FK802" s="307"/>
      <c r="FL802" s="307"/>
      <c r="FM802" s="307"/>
      <c r="FN802" s="307"/>
      <c r="FO802" s="307"/>
      <c r="FP802" s="307"/>
      <c r="FQ802" s="307"/>
      <c r="FR802" s="307"/>
      <c r="FS802" s="307"/>
      <c r="FT802" s="307"/>
      <c r="FU802" s="307"/>
      <c r="FV802" s="307"/>
      <c r="FW802" s="307"/>
      <c r="FX802" s="307"/>
      <c r="FY802" s="307"/>
      <c r="FZ802" s="307"/>
      <c r="GA802" s="307"/>
      <c r="GB802" s="307"/>
      <c r="GC802" s="307"/>
      <c r="GD802" s="307"/>
      <c r="GE802" s="307"/>
      <c r="GF802" s="307"/>
      <c r="GG802" s="307"/>
      <c r="GH802" s="307"/>
      <c r="GI802" s="307"/>
      <c r="GJ802" s="307"/>
      <c r="GK802" s="307"/>
      <c r="GL802" s="307"/>
      <c r="GM802" s="307"/>
      <c r="GN802" s="307"/>
      <c r="GO802" s="307"/>
      <c r="GP802" s="307"/>
      <c r="GQ802" s="307"/>
      <c r="GR802" s="307"/>
      <c r="GS802" s="307"/>
      <c r="GT802" s="307"/>
      <c r="GU802" s="307"/>
      <c r="GV802" s="307"/>
      <c r="GW802" s="307"/>
      <c r="GX802" s="307"/>
      <c r="GY802" s="307"/>
      <c r="GZ802" s="307"/>
      <c r="HA802" s="307"/>
      <c r="HB802" s="307"/>
      <c r="HC802" s="307"/>
      <c r="HD802" s="307"/>
      <c r="HE802" s="307"/>
      <c r="HF802" s="307"/>
      <c r="HG802" s="307"/>
      <c r="HH802" s="307"/>
      <c r="HI802" s="307"/>
      <c r="HJ802" s="307"/>
      <c r="HK802" s="307"/>
      <c r="HL802" s="307"/>
      <c r="HM802" s="307"/>
      <c r="HN802" s="307"/>
      <c r="HO802" s="307"/>
      <c r="HP802" s="307"/>
      <c r="HQ802" s="307"/>
      <c r="HR802" s="307"/>
      <c r="HS802" s="307"/>
      <c r="HT802" s="307"/>
      <c r="HU802" s="307"/>
      <c r="HV802" s="307"/>
      <c r="HW802" s="307"/>
      <c r="HX802" s="307"/>
      <c r="HY802" s="307"/>
      <c r="HZ802" s="307"/>
      <c r="IA802" s="307"/>
      <c r="IB802" s="307"/>
      <c r="IC802" s="307"/>
      <c r="ID802" s="307"/>
      <c r="IE802" s="307"/>
      <c r="IF802" s="307"/>
      <c r="IG802" s="307"/>
      <c r="IH802" s="307"/>
      <c r="II802" s="307"/>
      <c r="IJ802" s="307"/>
      <c r="IK802" s="307"/>
      <c r="IL802" s="307"/>
      <c r="IM802" s="307"/>
      <c r="IN802" s="307"/>
      <c r="IO802" s="307"/>
      <c r="IP802" s="307"/>
      <c r="IQ802" s="307"/>
      <c r="IR802" s="307"/>
      <c r="IS802" s="307"/>
      <c r="IT802" s="307"/>
      <c r="IU802" s="307"/>
      <c r="IV802" s="307"/>
      <c r="IW802" s="307"/>
      <c r="IX802" s="307"/>
      <c r="IY802" s="307"/>
      <c r="IZ802" s="307"/>
      <c r="JA802" s="307"/>
      <c r="JB802" s="307"/>
      <c r="JC802" s="307"/>
      <c r="JD802" s="307"/>
      <c r="JE802" s="307"/>
      <c r="JF802" s="307"/>
      <c r="JG802" s="307"/>
      <c r="JH802" s="307"/>
      <c r="JI802" s="307"/>
      <c r="JJ802" s="307"/>
      <c r="JK802" s="307"/>
      <c r="JL802" s="307"/>
      <c r="JM802" s="307"/>
      <c r="JN802" s="307"/>
      <c r="JO802" s="307"/>
      <c r="JP802" s="307"/>
      <c r="JQ802" s="307"/>
      <c r="JR802" s="307"/>
      <c r="JS802" s="307"/>
      <c r="JT802" s="307"/>
      <c r="JU802" s="307"/>
      <c r="JV802" s="307"/>
      <c r="JW802" s="307"/>
      <c r="JX802" s="307"/>
      <c r="JY802" s="307"/>
      <c r="JZ802" s="307"/>
      <c r="KA802" s="307"/>
      <c r="KB802" s="307"/>
      <c r="KC802" s="307"/>
      <c r="KD802" s="307"/>
      <c r="KE802" s="307"/>
      <c r="KF802" s="307"/>
      <c r="KG802" s="307"/>
      <c r="KH802" s="307"/>
      <c r="KI802" s="307"/>
      <c r="KJ802" s="307"/>
      <c r="KK802" s="307"/>
      <c r="KL802" s="307"/>
      <c r="KM802" s="307"/>
      <c r="KN802" s="307"/>
      <c r="KO802" s="307"/>
      <c r="KP802" s="307"/>
      <c r="KQ802" s="307"/>
      <c r="KR802" s="307"/>
      <c r="KS802" s="307"/>
      <c r="KT802" s="307"/>
    </row>
    <row r="803" spans="14:306" s="56" customFormat="1" ht="15" customHeight="1">
      <c r="N803" s="426"/>
      <c r="O803" s="303"/>
      <c r="P803" s="303"/>
      <c r="Q803" s="427"/>
      <c r="R803" s="427"/>
      <c r="S803" s="303"/>
      <c r="T803" s="303"/>
      <c r="U803" s="303"/>
      <c r="W803" s="342"/>
      <c r="X803" s="342"/>
      <c r="Y803" s="342"/>
      <c r="Z803" s="342"/>
      <c r="AA803" s="342"/>
      <c r="AB803" s="342"/>
      <c r="AC803" s="342"/>
      <c r="AD803" s="342"/>
      <c r="AE803" s="342"/>
      <c r="AG803" s="354">
        <v>1</v>
      </c>
      <c r="AH803" s="354"/>
      <c r="AI803" s="356" t="s">
        <v>286</v>
      </c>
      <c r="AJ803" s="356">
        <v>0</v>
      </c>
      <c r="AK803" s="356" t="s">
        <v>666</v>
      </c>
      <c r="AL803" s="356" t="s">
        <v>306</v>
      </c>
      <c r="AM803" s="356" t="s">
        <v>769</v>
      </c>
      <c r="AN803" s="356" t="s">
        <v>768</v>
      </c>
      <c r="AO803" s="356" t="s">
        <v>170</v>
      </c>
      <c r="AP803" s="356" t="s">
        <v>170</v>
      </c>
      <c r="AQ803" s="356" t="s">
        <v>666</v>
      </c>
      <c r="AR803" s="359">
        <v>5</v>
      </c>
      <c r="AS803" s="356" t="s">
        <v>695</v>
      </c>
      <c r="AT803" s="356" t="s">
        <v>969</v>
      </c>
      <c r="AU803" s="356"/>
      <c r="AV803" s="356" t="s">
        <v>596</v>
      </c>
      <c r="AW803" s="356" t="s">
        <v>614</v>
      </c>
      <c r="AX803" s="411" t="s">
        <v>170</v>
      </c>
      <c r="AY803" s="303">
        <f t="shared" si="449"/>
        <v>5</v>
      </c>
      <c r="AZ803" s="303">
        <f t="shared" si="450"/>
        <v>1</v>
      </c>
      <c r="BA803" s="303">
        <f t="shared" si="451"/>
        <v>9</v>
      </c>
      <c r="BB803" s="303">
        <f t="shared" si="452"/>
        <v>6</v>
      </c>
      <c r="BC803" s="303">
        <f t="shared" si="453"/>
        <v>25</v>
      </c>
      <c r="BD803" s="303">
        <f t="shared" si="454"/>
        <v>15</v>
      </c>
      <c r="BE803" s="303">
        <f t="shared" si="455"/>
        <v>7</v>
      </c>
      <c r="BF803" s="303">
        <f t="shared" si="456"/>
        <v>7</v>
      </c>
      <c r="BG803" s="303">
        <f t="shared" si="457"/>
        <v>9</v>
      </c>
      <c r="BH803" s="303"/>
      <c r="BI803" s="303">
        <f t="shared" si="458"/>
        <v>6</v>
      </c>
      <c r="BJ803" s="303">
        <f t="shared" si="459"/>
        <v>11</v>
      </c>
      <c r="BK803" s="303">
        <f t="shared" si="460"/>
        <v>32</v>
      </c>
      <c r="BL803" s="303">
        <f t="shared" si="461"/>
        <v>10</v>
      </c>
      <c r="BM803" s="303">
        <f t="shared" si="462"/>
        <v>12</v>
      </c>
      <c r="BN803" s="303">
        <f t="shared" si="463"/>
        <v>7</v>
      </c>
      <c r="CB803" s="307"/>
      <c r="CC803" s="307"/>
      <c r="CD803" s="307"/>
      <c r="CE803" s="307"/>
      <c r="CF803" s="307"/>
      <c r="CG803" s="307"/>
      <c r="CH803" s="307"/>
      <c r="CI803" s="307"/>
      <c r="CJ803" s="307"/>
      <c r="CK803" s="307"/>
      <c r="CL803" s="307"/>
      <c r="CM803" s="307"/>
      <c r="CN803" s="307"/>
      <c r="CO803" s="307"/>
      <c r="CP803" s="307"/>
      <c r="CQ803" s="307"/>
      <c r="CR803" s="307"/>
      <c r="CS803" s="307"/>
      <c r="CT803" s="307"/>
      <c r="CU803" s="307"/>
      <c r="CV803" s="307"/>
      <c r="CW803" s="307"/>
      <c r="CX803" s="307"/>
      <c r="CY803" s="307"/>
      <c r="CZ803" s="307"/>
      <c r="DA803" s="307"/>
      <c r="DB803" s="307"/>
      <c r="DC803" s="307"/>
      <c r="DD803" s="307"/>
      <c r="DE803" s="307"/>
      <c r="DF803" s="307"/>
      <c r="DG803" s="307"/>
      <c r="DH803" s="307"/>
      <c r="DI803" s="390"/>
      <c r="DJ803" s="390"/>
      <c r="DK803" s="307"/>
      <c r="DL803" s="307"/>
      <c r="DM803" s="307"/>
      <c r="DN803" s="307"/>
      <c r="DO803" s="307"/>
      <c r="DP803" s="307"/>
      <c r="DQ803" s="307"/>
      <c r="DR803" s="307"/>
      <c r="DS803" s="307"/>
      <c r="DT803" s="307"/>
      <c r="DU803" s="307"/>
      <c r="DV803" s="307"/>
      <c r="DW803" s="307"/>
      <c r="DX803" s="307"/>
      <c r="DY803" s="307"/>
      <c r="DZ803" s="307"/>
      <c r="EA803" s="307"/>
      <c r="EB803" s="307"/>
      <c r="EC803" s="307"/>
      <c r="ED803" s="307"/>
      <c r="EE803" s="307"/>
      <c r="EF803" s="307"/>
      <c r="EG803" s="307"/>
      <c r="EH803" s="307"/>
      <c r="EI803" s="307"/>
      <c r="EJ803" s="307"/>
      <c r="EK803" s="307"/>
      <c r="EL803" s="307"/>
      <c r="EM803" s="307"/>
      <c r="EN803" s="307"/>
      <c r="EO803" s="307"/>
      <c r="EP803" s="307"/>
      <c r="EQ803" s="307"/>
      <c r="ER803" s="307"/>
      <c r="ES803" s="307"/>
      <c r="ET803" s="307"/>
      <c r="EU803" s="390"/>
      <c r="EV803" s="390"/>
      <c r="EW803" s="307"/>
      <c r="EX803" s="307"/>
      <c r="EY803" s="307"/>
      <c r="EZ803" s="307"/>
      <c r="FA803" s="307"/>
      <c r="FB803" s="307"/>
      <c r="FC803" s="307"/>
      <c r="FD803" s="307"/>
      <c r="FE803" s="307"/>
      <c r="FF803" s="307"/>
      <c r="FG803" s="307"/>
      <c r="FH803" s="307"/>
      <c r="FI803" s="307"/>
      <c r="FJ803" s="307"/>
      <c r="FK803" s="307"/>
      <c r="FL803" s="307"/>
      <c r="FM803" s="307"/>
      <c r="FN803" s="307"/>
      <c r="FO803" s="307"/>
      <c r="FP803" s="307"/>
      <c r="FQ803" s="307"/>
      <c r="FR803" s="307"/>
      <c r="FS803" s="307"/>
      <c r="FT803" s="307"/>
      <c r="FU803" s="307"/>
      <c r="FV803" s="307"/>
      <c r="FW803" s="307"/>
      <c r="FX803" s="307"/>
      <c r="FY803" s="307"/>
      <c r="FZ803" s="307"/>
      <c r="GA803" s="307"/>
      <c r="GB803" s="307"/>
      <c r="GC803" s="307"/>
      <c r="GD803" s="307"/>
      <c r="GE803" s="307"/>
      <c r="GF803" s="307"/>
      <c r="GG803" s="307"/>
      <c r="GH803" s="307"/>
      <c r="GI803" s="307"/>
      <c r="GJ803" s="307"/>
      <c r="GK803" s="307"/>
      <c r="GL803" s="307"/>
      <c r="GM803" s="307"/>
      <c r="GN803" s="307"/>
      <c r="GO803" s="307"/>
      <c r="GP803" s="307"/>
      <c r="GQ803" s="307"/>
      <c r="GR803" s="307"/>
      <c r="GS803" s="307"/>
      <c r="GT803" s="307"/>
      <c r="GU803" s="307"/>
      <c r="GV803" s="307"/>
      <c r="GW803" s="307"/>
      <c r="GX803" s="307"/>
      <c r="GY803" s="307"/>
      <c r="GZ803" s="307"/>
      <c r="HA803" s="307"/>
      <c r="HB803" s="307"/>
      <c r="HC803" s="307"/>
      <c r="HD803" s="307"/>
      <c r="HE803" s="307"/>
      <c r="HF803" s="307"/>
      <c r="HG803" s="307"/>
      <c r="HH803" s="307"/>
      <c r="HI803" s="307"/>
      <c r="HJ803" s="307"/>
      <c r="HK803" s="307"/>
      <c r="HL803" s="307"/>
      <c r="HM803" s="307"/>
      <c r="HN803" s="307"/>
      <c r="HO803" s="307"/>
      <c r="HP803" s="307"/>
      <c r="HQ803" s="307"/>
      <c r="HR803" s="307"/>
      <c r="HS803" s="307"/>
      <c r="HT803" s="307"/>
      <c r="HU803" s="307"/>
      <c r="HV803" s="307"/>
      <c r="HW803" s="307"/>
      <c r="HX803" s="307"/>
      <c r="HY803" s="307"/>
      <c r="HZ803" s="307"/>
      <c r="IA803" s="307"/>
      <c r="IB803" s="307"/>
      <c r="IC803" s="307"/>
      <c r="ID803" s="307"/>
      <c r="IE803" s="307"/>
      <c r="IF803" s="307"/>
      <c r="IG803" s="307"/>
      <c r="IH803" s="307"/>
      <c r="II803" s="307"/>
      <c r="IJ803" s="307"/>
      <c r="IK803" s="307"/>
      <c r="IL803" s="307"/>
      <c r="IM803" s="307"/>
      <c r="IN803" s="307"/>
      <c r="IO803" s="307"/>
      <c r="IP803" s="307"/>
      <c r="IQ803" s="307"/>
      <c r="IR803" s="307"/>
      <c r="IS803" s="307"/>
      <c r="IT803" s="307"/>
      <c r="IU803" s="307"/>
      <c r="IV803" s="307"/>
      <c r="IW803" s="307"/>
      <c r="IX803" s="307"/>
      <c r="IY803" s="307"/>
      <c r="IZ803" s="307"/>
      <c r="JA803" s="307"/>
      <c r="JB803" s="307"/>
      <c r="JC803" s="307"/>
      <c r="JD803" s="307"/>
      <c r="JE803" s="307"/>
      <c r="JF803" s="307"/>
      <c r="JG803" s="307"/>
      <c r="JH803" s="307"/>
      <c r="JI803" s="307"/>
      <c r="JJ803" s="307"/>
      <c r="JK803" s="307"/>
      <c r="JL803" s="307"/>
      <c r="JM803" s="307"/>
      <c r="JN803" s="307"/>
      <c r="JO803" s="307"/>
      <c r="JP803" s="307"/>
      <c r="JQ803" s="307"/>
      <c r="JR803" s="307"/>
      <c r="JS803" s="307"/>
      <c r="JT803" s="307"/>
      <c r="JU803" s="307"/>
      <c r="JV803" s="307"/>
      <c r="JW803" s="307"/>
      <c r="JX803" s="307"/>
      <c r="JY803" s="307"/>
      <c r="JZ803" s="307"/>
      <c r="KA803" s="307"/>
      <c r="KB803" s="307"/>
      <c r="KC803" s="307"/>
      <c r="KD803" s="307"/>
      <c r="KE803" s="307"/>
      <c r="KF803" s="307"/>
      <c r="KG803" s="307"/>
      <c r="KH803" s="307"/>
      <c r="KI803" s="307"/>
      <c r="KJ803" s="307"/>
      <c r="KK803" s="307"/>
      <c r="KL803" s="307"/>
      <c r="KM803" s="307"/>
      <c r="KN803" s="307"/>
      <c r="KO803" s="307"/>
      <c r="KP803" s="307"/>
      <c r="KQ803" s="307"/>
      <c r="KR803" s="307"/>
      <c r="KS803" s="307"/>
      <c r="KT803" s="307"/>
    </row>
    <row r="804" spans="14:306" s="56" customFormat="1" ht="15" customHeight="1">
      <c r="N804" s="426"/>
      <c r="O804" s="303"/>
      <c r="P804" s="303"/>
      <c r="Q804" s="427"/>
      <c r="R804" s="427"/>
      <c r="S804" s="303"/>
      <c r="T804" s="303"/>
      <c r="U804" s="427"/>
      <c r="W804" s="342"/>
      <c r="X804" s="342"/>
      <c r="Y804" s="342"/>
      <c r="Z804" s="342"/>
      <c r="AA804" s="342"/>
      <c r="AB804" s="342"/>
      <c r="AC804" s="342"/>
      <c r="AD804" s="342"/>
      <c r="AE804" s="342"/>
      <c r="AG804" s="354">
        <v>2</v>
      </c>
      <c r="AH804" s="354"/>
      <c r="AI804" s="356" t="s">
        <v>208</v>
      </c>
      <c r="AJ804" s="356" t="s">
        <v>154</v>
      </c>
      <c r="AK804" s="359">
        <v>9</v>
      </c>
      <c r="AL804" s="356" t="s">
        <v>64</v>
      </c>
      <c r="AM804" s="356" t="s">
        <v>88</v>
      </c>
      <c r="AN804" s="356" t="s">
        <v>76</v>
      </c>
      <c r="AO804" s="356" t="s">
        <v>72</v>
      </c>
      <c r="AP804" s="356" t="s">
        <v>72</v>
      </c>
      <c r="AQ804" s="356" t="s">
        <v>113</v>
      </c>
      <c r="AR804" s="356" t="s">
        <v>64</v>
      </c>
      <c r="AS804" s="356" t="s">
        <v>70</v>
      </c>
      <c r="AT804" s="356" t="s">
        <v>970</v>
      </c>
      <c r="AU804" s="356"/>
      <c r="AV804" s="359">
        <v>10</v>
      </c>
      <c r="AW804" s="356" t="s">
        <v>156</v>
      </c>
      <c r="AX804" s="359">
        <v>7</v>
      </c>
      <c r="AY804" s="303">
        <f t="shared" si="449"/>
        <v>8</v>
      </c>
      <c r="AZ804" s="303">
        <f t="shared" si="450"/>
        <v>3</v>
      </c>
      <c r="BA804" s="303">
        <f t="shared" si="451"/>
        <v>10</v>
      </c>
      <c r="BB804" s="303">
        <f t="shared" si="452"/>
        <v>8</v>
      </c>
      <c r="BC804" s="303">
        <f t="shared" si="453"/>
        <v>28</v>
      </c>
      <c r="BD804" s="303">
        <f t="shared" si="454"/>
        <v>17</v>
      </c>
      <c r="BE804" s="303">
        <f t="shared" si="455"/>
        <v>9</v>
      </c>
      <c r="BF804" s="303">
        <f t="shared" si="456"/>
        <v>9</v>
      </c>
      <c r="BG804" s="303">
        <f t="shared" si="457"/>
        <v>11</v>
      </c>
      <c r="BH804" s="303"/>
      <c r="BI804" s="303">
        <f t="shared" si="458"/>
        <v>8</v>
      </c>
      <c r="BJ804" s="303">
        <f t="shared" si="459"/>
        <v>14</v>
      </c>
      <c r="BK804" s="303">
        <f t="shared" si="460"/>
        <v>40</v>
      </c>
      <c r="BL804" s="303">
        <f t="shared" si="461"/>
        <v>11</v>
      </c>
      <c r="BM804" s="303">
        <f t="shared" si="462"/>
        <v>14</v>
      </c>
      <c r="BN804" s="303">
        <f t="shared" si="463"/>
        <v>8</v>
      </c>
      <c r="CB804" s="307"/>
      <c r="CC804" s="307"/>
      <c r="CD804" s="307"/>
      <c r="CE804" s="307"/>
      <c r="CF804" s="307"/>
      <c r="CG804" s="307"/>
      <c r="CH804" s="307"/>
      <c r="CI804" s="307"/>
      <c r="CJ804" s="307"/>
      <c r="CK804" s="307"/>
      <c r="CL804" s="307"/>
      <c r="CM804" s="307"/>
      <c r="CN804" s="307"/>
      <c r="CO804" s="307"/>
      <c r="CP804" s="307"/>
      <c r="CQ804" s="307"/>
      <c r="CR804" s="307"/>
      <c r="CS804" s="307"/>
      <c r="CT804" s="307"/>
      <c r="CU804" s="307"/>
      <c r="CV804" s="307"/>
      <c r="CW804" s="307"/>
      <c r="CX804" s="307"/>
      <c r="CY804" s="307"/>
      <c r="CZ804" s="307"/>
      <c r="DA804" s="307"/>
      <c r="DB804" s="307"/>
      <c r="DC804" s="307"/>
      <c r="DD804" s="307"/>
      <c r="DE804" s="307"/>
      <c r="DF804" s="307"/>
      <c r="DG804" s="307"/>
      <c r="DH804" s="307"/>
      <c r="DI804" s="390"/>
      <c r="DJ804" s="390"/>
      <c r="DK804" s="307"/>
      <c r="DL804" s="307"/>
      <c r="DM804" s="307"/>
      <c r="DN804" s="307"/>
      <c r="DO804" s="307"/>
      <c r="DP804" s="307"/>
      <c r="DQ804" s="307"/>
      <c r="DR804" s="307"/>
      <c r="DS804" s="307"/>
      <c r="DT804" s="307"/>
      <c r="DU804" s="307"/>
      <c r="DV804" s="307"/>
      <c r="DW804" s="307"/>
      <c r="DX804" s="307"/>
      <c r="DY804" s="307"/>
      <c r="DZ804" s="307"/>
      <c r="EA804" s="307"/>
      <c r="EB804" s="307"/>
      <c r="EC804" s="307"/>
      <c r="ED804" s="307"/>
      <c r="EE804" s="307"/>
      <c r="EF804" s="307"/>
      <c r="EG804" s="307"/>
      <c r="EH804" s="307"/>
      <c r="EI804" s="307"/>
      <c r="EJ804" s="307"/>
      <c r="EK804" s="307"/>
      <c r="EL804" s="307"/>
      <c r="EM804" s="307"/>
      <c r="EN804" s="307"/>
      <c r="EO804" s="307"/>
      <c r="EP804" s="307"/>
      <c r="EQ804" s="307"/>
      <c r="ER804" s="307"/>
      <c r="ES804" s="307"/>
      <c r="ET804" s="307"/>
      <c r="EU804" s="390"/>
      <c r="EV804" s="390"/>
      <c r="EW804" s="307"/>
      <c r="EX804" s="307"/>
      <c r="EY804" s="307"/>
      <c r="EZ804" s="307"/>
      <c r="FA804" s="307"/>
      <c r="FB804" s="307"/>
      <c r="FC804" s="307"/>
      <c r="FD804" s="307"/>
      <c r="FE804" s="307"/>
      <c r="FF804" s="307"/>
      <c r="FG804" s="307"/>
      <c r="FH804" s="307"/>
      <c r="FI804" s="307"/>
      <c r="FJ804" s="307"/>
      <c r="FK804" s="307"/>
      <c r="FL804" s="307"/>
      <c r="FM804" s="307"/>
      <c r="FN804" s="307"/>
      <c r="FO804" s="307"/>
      <c r="FP804" s="307"/>
      <c r="FQ804" s="307"/>
      <c r="FR804" s="307"/>
      <c r="FS804" s="307"/>
      <c r="FT804" s="307"/>
      <c r="FU804" s="307"/>
      <c r="FV804" s="307"/>
      <c r="FW804" s="307"/>
      <c r="FX804" s="307"/>
      <c r="FY804" s="307"/>
      <c r="FZ804" s="307"/>
      <c r="GA804" s="307"/>
      <c r="GB804" s="307"/>
      <c r="GC804" s="307"/>
      <c r="GD804" s="307"/>
      <c r="GE804" s="307"/>
      <c r="GF804" s="307"/>
      <c r="GG804" s="307"/>
      <c r="GH804" s="307"/>
      <c r="GI804" s="307"/>
      <c r="GJ804" s="307"/>
      <c r="GK804" s="307"/>
      <c r="GL804" s="307"/>
      <c r="GM804" s="307"/>
      <c r="GN804" s="307"/>
      <c r="GO804" s="307"/>
      <c r="GP804" s="307"/>
      <c r="GQ804" s="307"/>
      <c r="GR804" s="307"/>
      <c r="GS804" s="307"/>
      <c r="GT804" s="307"/>
      <c r="GU804" s="307"/>
      <c r="GV804" s="307"/>
      <c r="GW804" s="307"/>
      <c r="GX804" s="307"/>
      <c r="GY804" s="307"/>
      <c r="GZ804" s="307"/>
      <c r="HA804" s="307"/>
      <c r="HB804" s="307"/>
      <c r="HC804" s="307"/>
      <c r="HD804" s="307"/>
      <c r="HE804" s="307"/>
      <c r="HF804" s="307"/>
      <c r="HG804" s="307"/>
      <c r="HH804" s="307"/>
      <c r="HI804" s="307"/>
      <c r="HJ804" s="307"/>
      <c r="HK804" s="307"/>
      <c r="HL804" s="307"/>
      <c r="HM804" s="307"/>
      <c r="HN804" s="307"/>
      <c r="HO804" s="307"/>
      <c r="HP804" s="307"/>
      <c r="HQ804" s="307"/>
      <c r="HR804" s="307"/>
      <c r="HS804" s="307"/>
      <c r="HT804" s="307"/>
      <c r="HU804" s="307"/>
      <c r="HV804" s="307"/>
      <c r="HW804" s="307"/>
      <c r="HX804" s="307"/>
      <c r="HY804" s="307"/>
      <c r="HZ804" s="307"/>
      <c r="IA804" s="307"/>
      <c r="IB804" s="307"/>
      <c r="IC804" s="307"/>
      <c r="ID804" s="307"/>
      <c r="IE804" s="307"/>
      <c r="IF804" s="307"/>
      <c r="IG804" s="307"/>
      <c r="IH804" s="307"/>
      <c r="II804" s="307"/>
      <c r="IJ804" s="307"/>
      <c r="IK804" s="307"/>
      <c r="IL804" s="307"/>
      <c r="IM804" s="307"/>
      <c r="IN804" s="307"/>
      <c r="IO804" s="307"/>
      <c r="IP804" s="307"/>
      <c r="IQ804" s="307"/>
      <c r="IR804" s="307"/>
      <c r="IS804" s="307"/>
      <c r="IT804" s="307"/>
      <c r="IU804" s="307"/>
      <c r="IV804" s="307"/>
      <c r="IW804" s="307"/>
      <c r="IX804" s="307"/>
      <c r="IY804" s="307"/>
      <c r="IZ804" s="307"/>
      <c r="JA804" s="307"/>
      <c r="JB804" s="307"/>
      <c r="JC804" s="307"/>
      <c r="JD804" s="307"/>
      <c r="JE804" s="307"/>
      <c r="JF804" s="307"/>
      <c r="JG804" s="307"/>
      <c r="JH804" s="307"/>
      <c r="JI804" s="307"/>
      <c r="JJ804" s="307"/>
      <c r="JK804" s="307"/>
      <c r="JL804" s="307"/>
      <c r="JM804" s="307"/>
      <c r="JN804" s="307"/>
      <c r="JO804" s="307"/>
      <c r="JP804" s="307"/>
      <c r="JQ804" s="307"/>
      <c r="JR804" s="307"/>
      <c r="JS804" s="307"/>
      <c r="JT804" s="307"/>
      <c r="JU804" s="307"/>
      <c r="JV804" s="307"/>
      <c r="JW804" s="307"/>
      <c r="JX804" s="307"/>
      <c r="JY804" s="307"/>
      <c r="JZ804" s="307"/>
      <c r="KA804" s="307"/>
      <c r="KB804" s="307"/>
      <c r="KC804" s="307"/>
      <c r="KD804" s="307"/>
      <c r="KE804" s="307"/>
      <c r="KF804" s="307"/>
      <c r="KG804" s="307"/>
      <c r="KH804" s="307"/>
      <c r="KI804" s="307"/>
      <c r="KJ804" s="307"/>
      <c r="KK804" s="307"/>
      <c r="KL804" s="307"/>
      <c r="KM804" s="307"/>
      <c r="KN804" s="307"/>
      <c r="KO804" s="307"/>
      <c r="KP804" s="307"/>
      <c r="KQ804" s="307"/>
      <c r="KR804" s="307"/>
      <c r="KS804" s="307"/>
      <c r="KT804" s="307"/>
    </row>
    <row r="805" spans="14:306" s="56" customFormat="1" ht="15" customHeight="1">
      <c r="N805" s="426"/>
      <c r="O805" s="303"/>
      <c r="P805" s="303"/>
      <c r="Q805" s="427"/>
      <c r="R805" s="427"/>
      <c r="S805" s="303"/>
      <c r="T805" s="303"/>
      <c r="U805" s="303"/>
      <c r="W805" s="342"/>
      <c r="X805" s="342"/>
      <c r="Y805" s="342"/>
      <c r="Z805" s="342"/>
      <c r="AA805" s="342"/>
      <c r="AB805" s="342"/>
      <c r="AC805" s="342"/>
      <c r="AD805" s="342"/>
      <c r="AE805" s="342"/>
      <c r="AG805" s="354">
        <v>3</v>
      </c>
      <c r="AH805" s="354"/>
      <c r="AI805" s="356" t="s">
        <v>115</v>
      </c>
      <c r="AJ805" s="356" t="s">
        <v>109</v>
      </c>
      <c r="AK805" s="359">
        <v>10</v>
      </c>
      <c r="AL805" s="359">
        <v>8</v>
      </c>
      <c r="AM805" s="356" t="s">
        <v>91</v>
      </c>
      <c r="AN805" s="356" t="s">
        <v>78</v>
      </c>
      <c r="AO805" s="356" t="s">
        <v>113</v>
      </c>
      <c r="AP805" s="356" t="s">
        <v>113</v>
      </c>
      <c r="AQ805" s="356" t="s">
        <v>71</v>
      </c>
      <c r="AR805" s="356" t="s">
        <v>66</v>
      </c>
      <c r="AS805" s="356" t="s">
        <v>157</v>
      </c>
      <c r="AT805" s="356" t="s">
        <v>293</v>
      </c>
      <c r="AU805" s="356"/>
      <c r="AV805" s="359">
        <v>11</v>
      </c>
      <c r="AW805" s="356" t="s">
        <v>157</v>
      </c>
      <c r="AX805" s="359">
        <v>8</v>
      </c>
      <c r="AY805" s="303">
        <f t="shared" si="449"/>
        <v>12</v>
      </c>
      <c r="AZ805" s="303">
        <f t="shared" si="450"/>
        <v>5</v>
      </c>
      <c r="BA805" s="303">
        <f t="shared" si="451"/>
        <v>11</v>
      </c>
      <c r="BB805" s="303">
        <f t="shared" si="452"/>
        <v>9</v>
      </c>
      <c r="BC805" s="303">
        <f t="shared" si="453"/>
        <v>31</v>
      </c>
      <c r="BD805" s="303">
        <f t="shared" si="454"/>
        <v>20</v>
      </c>
      <c r="BE805" s="303">
        <f t="shared" si="455"/>
        <v>11</v>
      </c>
      <c r="BF805" s="303">
        <f t="shared" si="456"/>
        <v>11</v>
      </c>
      <c r="BG805" s="303">
        <f t="shared" si="457"/>
        <v>13</v>
      </c>
      <c r="BH805" s="303"/>
      <c r="BI805" s="303">
        <f t="shared" si="458"/>
        <v>10</v>
      </c>
      <c r="BJ805" s="303">
        <f t="shared" si="459"/>
        <v>16</v>
      </c>
      <c r="BK805" s="303">
        <f t="shared" si="460"/>
        <v>47</v>
      </c>
      <c r="BL805" s="303">
        <f t="shared" si="461"/>
        <v>12</v>
      </c>
      <c r="BM805" s="303">
        <f t="shared" si="462"/>
        <v>16</v>
      </c>
      <c r="BN805" s="303">
        <f t="shared" si="463"/>
        <v>9</v>
      </c>
      <c r="CB805" s="307"/>
      <c r="CC805" s="307"/>
      <c r="CD805" s="307"/>
      <c r="CE805" s="307"/>
      <c r="CF805" s="307"/>
      <c r="CG805" s="307"/>
      <c r="CH805" s="307"/>
      <c r="CI805" s="307"/>
      <c r="CJ805" s="307"/>
      <c r="CK805" s="307"/>
      <c r="CL805" s="307"/>
      <c r="CM805" s="307"/>
      <c r="CN805" s="307"/>
      <c r="CO805" s="307"/>
      <c r="CP805" s="307"/>
      <c r="CQ805" s="307"/>
      <c r="CR805" s="307"/>
      <c r="CS805" s="307"/>
      <c r="CT805" s="307"/>
      <c r="CU805" s="307"/>
      <c r="CV805" s="307"/>
      <c r="CW805" s="307"/>
      <c r="CX805" s="307"/>
      <c r="CY805" s="307"/>
      <c r="CZ805" s="307"/>
      <c r="DA805" s="307"/>
      <c r="DB805" s="307"/>
      <c r="DC805" s="307"/>
      <c r="DD805" s="307"/>
      <c r="DE805" s="307"/>
      <c r="DF805" s="307"/>
      <c r="DG805" s="307"/>
      <c r="DH805" s="307"/>
      <c r="DI805" s="390"/>
      <c r="DJ805" s="390"/>
      <c r="DK805" s="307"/>
      <c r="DL805" s="307"/>
      <c r="DM805" s="307"/>
      <c r="DN805" s="307"/>
      <c r="DO805" s="307"/>
      <c r="DP805" s="307"/>
      <c r="DQ805" s="307"/>
      <c r="DR805" s="307"/>
      <c r="DS805" s="307"/>
      <c r="DT805" s="307"/>
      <c r="DU805" s="307"/>
      <c r="DV805" s="307"/>
      <c r="DW805" s="307"/>
      <c r="DX805" s="307"/>
      <c r="DY805" s="307"/>
      <c r="DZ805" s="307"/>
      <c r="EA805" s="307"/>
      <c r="EB805" s="307"/>
      <c r="EC805" s="307"/>
      <c r="ED805" s="307"/>
      <c r="EE805" s="307"/>
      <c r="EF805" s="307"/>
      <c r="EG805" s="307"/>
      <c r="EH805" s="307"/>
      <c r="EI805" s="307"/>
      <c r="EJ805" s="307"/>
      <c r="EK805" s="307"/>
      <c r="EL805" s="307"/>
      <c r="EM805" s="307"/>
      <c r="EN805" s="307"/>
      <c r="EO805" s="307"/>
      <c r="EP805" s="307"/>
      <c r="EQ805" s="307"/>
      <c r="ER805" s="307"/>
      <c r="ES805" s="307"/>
      <c r="ET805" s="307"/>
      <c r="EU805" s="390"/>
      <c r="EV805" s="390"/>
      <c r="EW805" s="307"/>
      <c r="EX805" s="307"/>
      <c r="EY805" s="307"/>
      <c r="EZ805" s="307"/>
      <c r="FA805" s="307"/>
      <c r="FB805" s="307"/>
      <c r="FC805" s="307"/>
      <c r="FD805" s="307"/>
      <c r="FE805" s="307"/>
      <c r="FF805" s="307"/>
      <c r="FG805" s="307"/>
      <c r="FH805" s="307"/>
      <c r="FI805" s="307"/>
      <c r="FJ805" s="307"/>
      <c r="FK805" s="307"/>
      <c r="FL805" s="307"/>
      <c r="FM805" s="307"/>
      <c r="FN805" s="307"/>
      <c r="FO805" s="307"/>
      <c r="FP805" s="307"/>
      <c r="FQ805" s="307"/>
      <c r="FR805" s="307"/>
      <c r="FS805" s="307"/>
      <c r="FT805" s="307"/>
      <c r="FU805" s="307"/>
      <c r="FV805" s="307"/>
      <c r="FW805" s="307"/>
      <c r="FX805" s="307"/>
      <c r="FY805" s="307"/>
      <c r="FZ805" s="307"/>
      <c r="GA805" s="307"/>
      <c r="GB805" s="307"/>
      <c r="GC805" s="307"/>
      <c r="GD805" s="307"/>
      <c r="GE805" s="307"/>
      <c r="GF805" s="307"/>
      <c r="GG805" s="307"/>
      <c r="GH805" s="307"/>
      <c r="GI805" s="307"/>
      <c r="GJ805" s="307"/>
      <c r="GK805" s="307"/>
      <c r="GL805" s="307"/>
      <c r="GM805" s="307"/>
      <c r="GN805" s="307"/>
      <c r="GO805" s="307"/>
      <c r="GP805" s="307"/>
      <c r="GQ805" s="307"/>
      <c r="GR805" s="307"/>
      <c r="GS805" s="307"/>
      <c r="GT805" s="307"/>
      <c r="GU805" s="307"/>
      <c r="GV805" s="307"/>
      <c r="GW805" s="307"/>
      <c r="GX805" s="307"/>
      <c r="GY805" s="307"/>
      <c r="GZ805" s="307"/>
      <c r="HA805" s="307"/>
      <c r="HB805" s="307"/>
      <c r="HC805" s="307"/>
      <c r="HD805" s="307"/>
      <c r="HE805" s="307"/>
      <c r="HF805" s="307"/>
      <c r="HG805" s="307"/>
      <c r="HH805" s="307"/>
      <c r="HI805" s="307"/>
      <c r="HJ805" s="307"/>
      <c r="HK805" s="307"/>
      <c r="HL805" s="307"/>
      <c r="HM805" s="307"/>
      <c r="HN805" s="307"/>
      <c r="HO805" s="307"/>
      <c r="HP805" s="307"/>
      <c r="HQ805" s="307"/>
      <c r="HR805" s="307"/>
      <c r="HS805" s="307"/>
      <c r="HT805" s="307"/>
      <c r="HU805" s="307"/>
      <c r="HV805" s="307"/>
      <c r="HW805" s="307"/>
      <c r="HX805" s="307"/>
      <c r="HY805" s="307"/>
      <c r="HZ805" s="307"/>
      <c r="IA805" s="307"/>
      <c r="IB805" s="307"/>
      <c r="IC805" s="307"/>
      <c r="ID805" s="307"/>
      <c r="IE805" s="307"/>
      <c r="IF805" s="307"/>
      <c r="IG805" s="307"/>
      <c r="IH805" s="307"/>
      <c r="II805" s="307"/>
      <c r="IJ805" s="307"/>
      <c r="IK805" s="307"/>
      <c r="IL805" s="307"/>
      <c r="IM805" s="307"/>
      <c r="IN805" s="307"/>
      <c r="IO805" s="307"/>
      <c r="IP805" s="307"/>
      <c r="IQ805" s="307"/>
      <c r="IR805" s="307"/>
      <c r="IS805" s="307"/>
      <c r="IT805" s="307"/>
      <c r="IU805" s="307"/>
      <c r="IV805" s="307"/>
      <c r="IW805" s="307"/>
      <c r="IX805" s="307"/>
      <c r="IY805" s="307"/>
      <c r="IZ805" s="307"/>
      <c r="JA805" s="307"/>
      <c r="JB805" s="307"/>
      <c r="JC805" s="307"/>
      <c r="JD805" s="307"/>
      <c r="JE805" s="307"/>
      <c r="JF805" s="307"/>
      <c r="JG805" s="307"/>
      <c r="JH805" s="307"/>
      <c r="JI805" s="307"/>
      <c r="JJ805" s="307"/>
      <c r="JK805" s="307"/>
      <c r="JL805" s="307"/>
      <c r="JM805" s="307"/>
      <c r="JN805" s="307"/>
      <c r="JO805" s="307"/>
      <c r="JP805" s="307"/>
      <c r="JQ805" s="307"/>
      <c r="JR805" s="307"/>
      <c r="JS805" s="307"/>
      <c r="JT805" s="307"/>
      <c r="JU805" s="307"/>
      <c r="JV805" s="307"/>
      <c r="JW805" s="307"/>
      <c r="JX805" s="307"/>
      <c r="JY805" s="307"/>
      <c r="JZ805" s="307"/>
      <c r="KA805" s="307"/>
      <c r="KB805" s="307"/>
      <c r="KC805" s="307"/>
      <c r="KD805" s="307"/>
      <c r="KE805" s="307"/>
      <c r="KF805" s="307"/>
      <c r="KG805" s="307"/>
      <c r="KH805" s="307"/>
      <c r="KI805" s="307"/>
      <c r="KJ805" s="307"/>
      <c r="KK805" s="307"/>
      <c r="KL805" s="307"/>
      <c r="KM805" s="307"/>
      <c r="KN805" s="307"/>
      <c r="KO805" s="307"/>
      <c r="KP805" s="307"/>
      <c r="KQ805" s="307"/>
      <c r="KR805" s="307"/>
      <c r="KS805" s="307"/>
      <c r="KT805" s="307"/>
    </row>
    <row r="806" spans="14:306" s="56" customFormat="1" ht="15" customHeight="1">
      <c r="N806" s="426"/>
      <c r="O806" s="303"/>
      <c r="P806" s="303"/>
      <c r="Q806" s="427"/>
      <c r="R806" s="427"/>
      <c r="S806" s="427"/>
      <c r="T806" s="303"/>
      <c r="U806" s="427"/>
      <c r="W806" s="342"/>
      <c r="X806" s="342"/>
      <c r="Y806" s="342"/>
      <c r="Z806" s="342"/>
      <c r="AA806" s="342"/>
      <c r="AB806" s="342"/>
      <c r="AC806" s="342"/>
      <c r="AD806" s="342"/>
      <c r="AE806" s="342"/>
      <c r="AG806" s="354">
        <v>4</v>
      </c>
      <c r="AH806" s="354"/>
      <c r="AI806" s="356" t="s">
        <v>319</v>
      </c>
      <c r="AJ806" s="356" t="s">
        <v>208</v>
      </c>
      <c r="AK806" s="359">
        <v>11</v>
      </c>
      <c r="AL806" s="356" t="s">
        <v>113</v>
      </c>
      <c r="AM806" s="356" t="s">
        <v>128</v>
      </c>
      <c r="AN806" s="356" t="s">
        <v>167</v>
      </c>
      <c r="AO806" s="356" t="s">
        <v>71</v>
      </c>
      <c r="AP806" s="356" t="s">
        <v>71</v>
      </c>
      <c r="AQ806" s="356" t="s">
        <v>85</v>
      </c>
      <c r="AR806" s="356" t="s">
        <v>206</v>
      </c>
      <c r="AS806" s="356" t="s">
        <v>92</v>
      </c>
      <c r="AT806" s="356" t="s">
        <v>986</v>
      </c>
      <c r="AU806" s="356"/>
      <c r="AV806" s="356" t="s">
        <v>156</v>
      </c>
      <c r="AW806" s="356" t="s">
        <v>92</v>
      </c>
      <c r="AX806" s="359">
        <v>9</v>
      </c>
      <c r="AY806" s="303">
        <f t="shared" si="449"/>
        <v>17</v>
      </c>
      <c r="AZ806" s="303">
        <f t="shared" si="450"/>
        <v>8</v>
      </c>
      <c r="BA806" s="303">
        <f t="shared" si="451"/>
        <v>12</v>
      </c>
      <c r="BB806" s="303">
        <f t="shared" si="452"/>
        <v>11</v>
      </c>
      <c r="BC806" s="303">
        <f t="shared" si="453"/>
        <v>35</v>
      </c>
      <c r="BD806" s="303">
        <f t="shared" si="454"/>
        <v>23</v>
      </c>
      <c r="BE806" s="303">
        <f t="shared" si="455"/>
        <v>13</v>
      </c>
      <c r="BF806" s="303">
        <f t="shared" si="456"/>
        <v>13</v>
      </c>
      <c r="BG806" s="303">
        <f t="shared" si="457"/>
        <v>15</v>
      </c>
      <c r="BH806" s="303"/>
      <c r="BI806" s="303">
        <f t="shared" si="458"/>
        <v>13</v>
      </c>
      <c r="BJ806" s="303">
        <f t="shared" si="459"/>
        <v>18</v>
      </c>
      <c r="BK806" s="303">
        <f t="shared" si="460"/>
        <v>55</v>
      </c>
      <c r="BL806" s="303">
        <f t="shared" si="461"/>
        <v>14</v>
      </c>
      <c r="BM806" s="303">
        <f t="shared" si="462"/>
        <v>18</v>
      </c>
      <c r="BN806" s="303">
        <f t="shared" si="463"/>
        <v>10</v>
      </c>
      <c r="CB806" s="307"/>
      <c r="CC806" s="307"/>
      <c r="CD806" s="307"/>
      <c r="CE806" s="307"/>
      <c r="CF806" s="307"/>
      <c r="CG806" s="307"/>
      <c r="CH806" s="307"/>
      <c r="CI806" s="307"/>
      <c r="CJ806" s="307"/>
      <c r="CK806" s="307"/>
      <c r="CL806" s="307"/>
      <c r="CM806" s="307"/>
      <c r="CN806" s="307"/>
      <c r="CO806" s="307"/>
      <c r="CP806" s="307"/>
      <c r="CQ806" s="307"/>
      <c r="CR806" s="307"/>
      <c r="CS806" s="307"/>
      <c r="CT806" s="307"/>
      <c r="CU806" s="307"/>
      <c r="CV806" s="307"/>
      <c r="CW806" s="307"/>
      <c r="CX806" s="307"/>
      <c r="CY806" s="307"/>
      <c r="CZ806" s="307"/>
      <c r="DA806" s="307"/>
      <c r="DB806" s="307"/>
      <c r="DC806" s="307"/>
      <c r="DD806" s="307"/>
      <c r="DE806" s="307"/>
      <c r="DF806" s="307"/>
      <c r="DG806" s="307"/>
      <c r="DH806" s="307"/>
      <c r="DI806" s="390"/>
      <c r="DJ806" s="390"/>
      <c r="DK806" s="307"/>
      <c r="DL806" s="307"/>
      <c r="DM806" s="307"/>
      <c r="DN806" s="307"/>
      <c r="DO806" s="307"/>
      <c r="DP806" s="307"/>
      <c r="DQ806" s="307"/>
      <c r="DR806" s="307"/>
      <c r="DS806" s="307"/>
      <c r="DT806" s="307"/>
      <c r="DU806" s="307"/>
      <c r="DV806" s="307"/>
      <c r="DW806" s="307"/>
      <c r="DX806" s="307"/>
      <c r="DY806" s="307"/>
      <c r="DZ806" s="307"/>
      <c r="EA806" s="307"/>
      <c r="EB806" s="307"/>
      <c r="EC806" s="307"/>
      <c r="ED806" s="307"/>
      <c r="EE806" s="307"/>
      <c r="EF806" s="307"/>
      <c r="EG806" s="307"/>
      <c r="EH806" s="307"/>
      <c r="EI806" s="307"/>
      <c r="EJ806" s="307"/>
      <c r="EK806" s="307"/>
      <c r="EL806" s="307"/>
      <c r="EM806" s="307"/>
      <c r="EN806" s="307"/>
      <c r="EO806" s="307"/>
      <c r="EP806" s="307"/>
      <c r="EQ806" s="307"/>
      <c r="ER806" s="307"/>
      <c r="ES806" s="307"/>
      <c r="ET806" s="307"/>
      <c r="EU806" s="390"/>
      <c r="EV806" s="390"/>
      <c r="EW806" s="307"/>
      <c r="EX806" s="307"/>
      <c r="EY806" s="307"/>
      <c r="EZ806" s="307"/>
      <c r="FA806" s="307"/>
      <c r="FB806" s="307"/>
      <c r="FC806" s="307"/>
      <c r="FD806" s="307"/>
      <c r="FE806" s="307"/>
      <c r="FF806" s="307"/>
      <c r="FG806" s="307"/>
      <c r="FH806" s="307"/>
      <c r="FI806" s="307"/>
      <c r="FJ806" s="307"/>
      <c r="FK806" s="307"/>
      <c r="FL806" s="307"/>
      <c r="FM806" s="307"/>
      <c r="FN806" s="307"/>
      <c r="FO806" s="307"/>
      <c r="FP806" s="307"/>
      <c r="FQ806" s="307"/>
      <c r="FR806" s="307"/>
      <c r="FS806" s="307"/>
      <c r="FT806" s="307"/>
      <c r="FU806" s="307"/>
      <c r="FV806" s="307"/>
      <c r="FW806" s="307"/>
      <c r="FX806" s="307"/>
      <c r="FY806" s="307"/>
      <c r="FZ806" s="307"/>
      <c r="GA806" s="307"/>
      <c r="GB806" s="307"/>
      <c r="GC806" s="307"/>
      <c r="GD806" s="307"/>
      <c r="GE806" s="307"/>
      <c r="GF806" s="307"/>
      <c r="GG806" s="307"/>
      <c r="GH806" s="307"/>
      <c r="GI806" s="307"/>
      <c r="GJ806" s="307"/>
      <c r="GK806" s="307"/>
      <c r="GL806" s="307"/>
      <c r="GM806" s="307"/>
      <c r="GN806" s="307"/>
      <c r="GO806" s="307"/>
      <c r="GP806" s="307"/>
      <c r="GQ806" s="307"/>
      <c r="GR806" s="307"/>
      <c r="GS806" s="307"/>
      <c r="GT806" s="307"/>
      <c r="GU806" s="307"/>
      <c r="GV806" s="307"/>
      <c r="GW806" s="307"/>
      <c r="GX806" s="307"/>
      <c r="GY806" s="307"/>
      <c r="GZ806" s="307"/>
      <c r="HA806" s="307"/>
      <c r="HB806" s="307"/>
      <c r="HC806" s="307"/>
      <c r="HD806" s="307"/>
      <c r="HE806" s="307"/>
      <c r="HF806" s="307"/>
      <c r="HG806" s="307"/>
      <c r="HH806" s="307"/>
      <c r="HI806" s="307"/>
      <c r="HJ806" s="307"/>
      <c r="HK806" s="307"/>
      <c r="HL806" s="307"/>
      <c r="HM806" s="307"/>
      <c r="HN806" s="307"/>
      <c r="HO806" s="307"/>
      <c r="HP806" s="307"/>
      <c r="HQ806" s="307"/>
      <c r="HR806" s="307"/>
      <c r="HS806" s="307"/>
      <c r="HT806" s="307"/>
      <c r="HU806" s="307"/>
      <c r="HV806" s="307"/>
      <c r="HW806" s="307"/>
      <c r="HX806" s="307"/>
      <c r="HY806" s="307"/>
      <c r="HZ806" s="307"/>
      <c r="IA806" s="307"/>
      <c r="IB806" s="307"/>
      <c r="IC806" s="307"/>
      <c r="ID806" s="307"/>
      <c r="IE806" s="307"/>
      <c r="IF806" s="307"/>
      <c r="IG806" s="307"/>
      <c r="IH806" s="307"/>
      <c r="II806" s="307"/>
      <c r="IJ806" s="307"/>
      <c r="IK806" s="307"/>
      <c r="IL806" s="307"/>
      <c r="IM806" s="307"/>
      <c r="IN806" s="307"/>
      <c r="IO806" s="307"/>
      <c r="IP806" s="307"/>
      <c r="IQ806" s="307"/>
      <c r="IR806" s="307"/>
      <c r="IS806" s="307"/>
      <c r="IT806" s="307"/>
      <c r="IU806" s="307"/>
      <c r="IV806" s="307"/>
      <c r="IW806" s="307"/>
      <c r="IX806" s="307"/>
      <c r="IY806" s="307"/>
      <c r="IZ806" s="307"/>
      <c r="JA806" s="307"/>
      <c r="JB806" s="307"/>
      <c r="JC806" s="307"/>
      <c r="JD806" s="307"/>
      <c r="JE806" s="307"/>
      <c r="JF806" s="307"/>
      <c r="JG806" s="307"/>
      <c r="JH806" s="307"/>
      <c r="JI806" s="307"/>
      <c r="JJ806" s="307"/>
      <c r="JK806" s="307"/>
      <c r="JL806" s="307"/>
      <c r="JM806" s="307"/>
      <c r="JN806" s="307"/>
      <c r="JO806" s="307"/>
      <c r="JP806" s="307"/>
      <c r="JQ806" s="307"/>
      <c r="JR806" s="307"/>
      <c r="JS806" s="307"/>
      <c r="JT806" s="307"/>
      <c r="JU806" s="307"/>
      <c r="JV806" s="307"/>
      <c r="JW806" s="307"/>
      <c r="JX806" s="307"/>
      <c r="JY806" s="307"/>
      <c r="JZ806" s="307"/>
      <c r="KA806" s="307"/>
      <c r="KB806" s="307"/>
      <c r="KC806" s="307"/>
      <c r="KD806" s="307"/>
      <c r="KE806" s="307"/>
      <c r="KF806" s="307"/>
      <c r="KG806" s="307"/>
      <c r="KH806" s="307"/>
      <c r="KI806" s="307"/>
      <c r="KJ806" s="307"/>
      <c r="KK806" s="307"/>
      <c r="KL806" s="307"/>
      <c r="KM806" s="307"/>
      <c r="KN806" s="307"/>
      <c r="KO806" s="307"/>
      <c r="KP806" s="307"/>
      <c r="KQ806" s="307"/>
      <c r="KR806" s="307"/>
      <c r="KS806" s="307"/>
      <c r="KT806" s="307"/>
    </row>
    <row r="807" spans="14:306" s="56" customFormat="1" ht="15" customHeight="1">
      <c r="N807" s="426"/>
      <c r="O807" s="303"/>
      <c r="P807" s="427"/>
      <c r="Q807" s="303"/>
      <c r="R807" s="303"/>
      <c r="S807" s="303"/>
      <c r="T807" s="303"/>
      <c r="U807" s="427"/>
      <c r="W807" s="342"/>
      <c r="X807" s="342"/>
      <c r="Y807" s="342"/>
      <c r="Z807" s="342"/>
      <c r="AA807" s="342"/>
      <c r="AB807" s="342"/>
      <c r="AC807" s="342"/>
      <c r="AD807" s="342"/>
      <c r="AE807" s="342"/>
      <c r="AG807" s="354">
        <v>5</v>
      </c>
      <c r="AH807" s="354"/>
      <c r="AI807" s="356" t="s">
        <v>181</v>
      </c>
      <c r="AJ807" s="356" t="s">
        <v>60</v>
      </c>
      <c r="AK807" s="359">
        <v>12</v>
      </c>
      <c r="AL807" s="359">
        <v>11</v>
      </c>
      <c r="AM807" s="356" t="s">
        <v>139</v>
      </c>
      <c r="AN807" s="356" t="s">
        <v>186</v>
      </c>
      <c r="AO807" s="359">
        <v>13</v>
      </c>
      <c r="AP807" s="356" t="s">
        <v>85</v>
      </c>
      <c r="AQ807" s="356" t="s">
        <v>65</v>
      </c>
      <c r="AR807" s="356" t="s">
        <v>85</v>
      </c>
      <c r="AS807" s="356" t="s">
        <v>130</v>
      </c>
      <c r="AT807" s="356" t="s">
        <v>987</v>
      </c>
      <c r="AU807" s="356"/>
      <c r="AV807" s="359">
        <v>14</v>
      </c>
      <c r="AW807" s="356" t="s">
        <v>130</v>
      </c>
      <c r="AX807" s="359">
        <v>10</v>
      </c>
      <c r="AY807" s="303">
        <f t="shared" si="449"/>
        <v>21</v>
      </c>
      <c r="AZ807" s="303">
        <f t="shared" si="450"/>
        <v>11</v>
      </c>
      <c r="BA807" s="303" t="str">
        <f t="shared" si="451"/>
        <v>-</v>
      </c>
      <c r="BB807" s="303">
        <f t="shared" si="452"/>
        <v>12</v>
      </c>
      <c r="BC807" s="303">
        <f t="shared" si="453"/>
        <v>38</v>
      </c>
      <c r="BD807" s="303">
        <f t="shared" si="454"/>
        <v>26</v>
      </c>
      <c r="BE807" s="303">
        <f t="shared" si="455"/>
        <v>14</v>
      </c>
      <c r="BF807" s="303">
        <f t="shared" si="456"/>
        <v>15</v>
      </c>
      <c r="BG807" s="303">
        <f t="shared" si="457"/>
        <v>18</v>
      </c>
      <c r="BH807" s="303"/>
      <c r="BI807" s="303">
        <f t="shared" si="458"/>
        <v>15</v>
      </c>
      <c r="BJ807" s="303">
        <f t="shared" si="459"/>
        <v>20</v>
      </c>
      <c r="BK807" s="303">
        <f t="shared" si="460"/>
        <v>63</v>
      </c>
      <c r="BL807" s="303">
        <f t="shared" si="461"/>
        <v>15</v>
      </c>
      <c r="BM807" s="303">
        <f t="shared" si="462"/>
        <v>20</v>
      </c>
      <c r="BN807" s="303">
        <f t="shared" si="463"/>
        <v>11</v>
      </c>
      <c r="CB807" s="307"/>
      <c r="CC807" s="307"/>
      <c r="CD807" s="307"/>
      <c r="CE807" s="307"/>
      <c r="CF807" s="307"/>
      <c r="CG807" s="307"/>
      <c r="CH807" s="307"/>
      <c r="CI807" s="307"/>
      <c r="CJ807" s="307"/>
      <c r="CK807" s="307"/>
      <c r="CL807" s="307"/>
      <c r="CM807" s="307"/>
      <c r="CN807" s="307"/>
      <c r="CO807" s="307"/>
      <c r="CP807" s="307"/>
      <c r="CQ807" s="307"/>
      <c r="CR807" s="307"/>
      <c r="CS807" s="307"/>
      <c r="CT807" s="307"/>
      <c r="CU807" s="307"/>
      <c r="CV807" s="307"/>
      <c r="CW807" s="307"/>
      <c r="CX807" s="307"/>
      <c r="CY807" s="307"/>
      <c r="CZ807" s="307"/>
      <c r="DA807" s="307"/>
      <c r="DB807" s="307"/>
      <c r="DC807" s="307"/>
      <c r="DD807" s="307"/>
      <c r="DE807" s="307"/>
      <c r="DF807" s="307"/>
      <c r="DG807" s="307"/>
      <c r="DH807" s="307"/>
      <c r="DI807" s="390"/>
      <c r="DJ807" s="390"/>
      <c r="DK807" s="307"/>
      <c r="DL807" s="307"/>
      <c r="DM807" s="307"/>
      <c r="DN807" s="307"/>
      <c r="DO807" s="307"/>
      <c r="DP807" s="307"/>
      <c r="DQ807" s="307"/>
      <c r="DR807" s="307"/>
      <c r="DS807" s="307"/>
      <c r="DT807" s="307"/>
      <c r="DU807" s="307"/>
      <c r="DV807" s="307"/>
      <c r="DW807" s="307"/>
      <c r="DX807" s="307"/>
      <c r="DY807" s="307"/>
      <c r="DZ807" s="307"/>
      <c r="EA807" s="307"/>
      <c r="EB807" s="307"/>
      <c r="EC807" s="307"/>
      <c r="ED807" s="307"/>
      <c r="EE807" s="307"/>
      <c r="EF807" s="307"/>
      <c r="EG807" s="307"/>
      <c r="EH807" s="307"/>
      <c r="EI807" s="307"/>
      <c r="EJ807" s="307"/>
      <c r="EK807" s="307"/>
      <c r="EL807" s="307"/>
      <c r="EM807" s="307"/>
      <c r="EN807" s="307"/>
      <c r="EO807" s="307"/>
      <c r="EP807" s="307"/>
      <c r="EQ807" s="307"/>
      <c r="ER807" s="307"/>
      <c r="ES807" s="307"/>
      <c r="ET807" s="307"/>
      <c r="EU807" s="390"/>
      <c r="EV807" s="390"/>
      <c r="EW807" s="307"/>
      <c r="EX807" s="307"/>
      <c r="EY807" s="307"/>
      <c r="EZ807" s="307"/>
      <c r="FA807" s="307"/>
      <c r="FB807" s="307"/>
      <c r="FC807" s="307"/>
      <c r="FD807" s="307"/>
      <c r="FE807" s="307"/>
      <c r="FF807" s="307"/>
      <c r="FG807" s="307"/>
      <c r="FH807" s="307"/>
      <c r="FI807" s="307"/>
      <c r="FJ807" s="307"/>
      <c r="FK807" s="307"/>
      <c r="FL807" s="307"/>
      <c r="FM807" s="307"/>
      <c r="FN807" s="307"/>
      <c r="FO807" s="307"/>
      <c r="FP807" s="307"/>
      <c r="FQ807" s="307"/>
      <c r="FR807" s="307"/>
      <c r="FS807" s="307"/>
      <c r="FT807" s="307"/>
      <c r="FU807" s="307"/>
      <c r="FV807" s="307"/>
      <c r="FW807" s="307"/>
      <c r="FX807" s="307"/>
      <c r="FY807" s="307"/>
      <c r="FZ807" s="307"/>
      <c r="GA807" s="307"/>
      <c r="GB807" s="307"/>
      <c r="GC807" s="307"/>
      <c r="GD807" s="307"/>
      <c r="GE807" s="307"/>
      <c r="GF807" s="307"/>
      <c r="GG807" s="307"/>
      <c r="GH807" s="307"/>
      <c r="GI807" s="307"/>
      <c r="GJ807" s="307"/>
      <c r="GK807" s="307"/>
      <c r="GL807" s="307"/>
      <c r="GM807" s="307"/>
      <c r="GN807" s="307"/>
      <c r="GO807" s="307"/>
      <c r="GP807" s="307"/>
      <c r="GQ807" s="307"/>
      <c r="GR807" s="307"/>
      <c r="GS807" s="307"/>
      <c r="GT807" s="307"/>
      <c r="GU807" s="307"/>
      <c r="GV807" s="307"/>
      <c r="GW807" s="307"/>
      <c r="GX807" s="307"/>
      <c r="GY807" s="307"/>
      <c r="GZ807" s="307"/>
      <c r="HA807" s="307"/>
      <c r="HB807" s="307"/>
      <c r="HC807" s="307"/>
      <c r="HD807" s="307"/>
      <c r="HE807" s="307"/>
      <c r="HF807" s="307"/>
      <c r="HG807" s="307"/>
      <c r="HH807" s="307"/>
      <c r="HI807" s="307"/>
      <c r="HJ807" s="307"/>
      <c r="HK807" s="307"/>
      <c r="HL807" s="307"/>
      <c r="HM807" s="307"/>
      <c r="HN807" s="307"/>
      <c r="HO807" s="307"/>
      <c r="HP807" s="307"/>
      <c r="HQ807" s="307"/>
      <c r="HR807" s="307"/>
      <c r="HS807" s="307"/>
      <c r="HT807" s="307"/>
      <c r="HU807" s="307"/>
      <c r="HV807" s="307"/>
      <c r="HW807" s="307"/>
      <c r="HX807" s="307"/>
      <c r="HY807" s="307"/>
      <c r="HZ807" s="307"/>
      <c r="IA807" s="307"/>
      <c r="IB807" s="307"/>
      <c r="IC807" s="307"/>
      <c r="ID807" s="307"/>
      <c r="IE807" s="307"/>
      <c r="IF807" s="307"/>
      <c r="IG807" s="307"/>
      <c r="IH807" s="307"/>
      <c r="II807" s="307"/>
      <c r="IJ807" s="307"/>
      <c r="IK807" s="307"/>
      <c r="IL807" s="307"/>
      <c r="IM807" s="307"/>
      <c r="IN807" s="307"/>
      <c r="IO807" s="307"/>
      <c r="IP807" s="307"/>
      <c r="IQ807" s="307"/>
      <c r="IR807" s="307"/>
      <c r="IS807" s="307"/>
      <c r="IT807" s="307"/>
      <c r="IU807" s="307"/>
      <c r="IV807" s="307"/>
      <c r="IW807" s="307"/>
      <c r="IX807" s="307"/>
      <c r="IY807" s="307"/>
      <c r="IZ807" s="307"/>
      <c r="JA807" s="307"/>
      <c r="JB807" s="307"/>
      <c r="JC807" s="307"/>
      <c r="JD807" s="307"/>
      <c r="JE807" s="307"/>
      <c r="JF807" s="307"/>
      <c r="JG807" s="307"/>
      <c r="JH807" s="307"/>
      <c r="JI807" s="307"/>
      <c r="JJ807" s="307"/>
      <c r="JK807" s="307"/>
      <c r="JL807" s="307"/>
      <c r="JM807" s="307"/>
      <c r="JN807" s="307"/>
      <c r="JO807" s="307"/>
      <c r="JP807" s="307"/>
      <c r="JQ807" s="307"/>
      <c r="JR807" s="307"/>
      <c r="JS807" s="307"/>
      <c r="JT807" s="307"/>
      <c r="JU807" s="307"/>
      <c r="JV807" s="307"/>
      <c r="JW807" s="307"/>
      <c r="JX807" s="307"/>
      <c r="JY807" s="307"/>
      <c r="JZ807" s="307"/>
      <c r="KA807" s="307"/>
      <c r="KB807" s="307"/>
      <c r="KC807" s="307"/>
      <c r="KD807" s="307"/>
      <c r="KE807" s="307"/>
      <c r="KF807" s="307"/>
      <c r="KG807" s="307"/>
      <c r="KH807" s="307"/>
      <c r="KI807" s="307"/>
      <c r="KJ807" s="307"/>
      <c r="KK807" s="307"/>
      <c r="KL807" s="307"/>
      <c r="KM807" s="307"/>
      <c r="KN807" s="307"/>
      <c r="KO807" s="307"/>
      <c r="KP807" s="307"/>
      <c r="KQ807" s="307"/>
      <c r="KR807" s="307"/>
      <c r="KS807" s="307"/>
      <c r="KT807" s="307"/>
    </row>
    <row r="808" spans="14:306" s="56" customFormat="1" ht="15" customHeight="1">
      <c r="N808" s="426"/>
      <c r="O808" s="303"/>
      <c r="P808" s="303"/>
      <c r="Q808" s="427"/>
      <c r="R808" s="427"/>
      <c r="S808" s="303"/>
      <c r="T808" s="303"/>
      <c r="U808" s="427"/>
      <c r="W808" s="342"/>
      <c r="X808" s="342"/>
      <c r="Y808" s="342"/>
      <c r="Z808" s="342"/>
      <c r="AA808" s="342"/>
      <c r="AB808" s="342"/>
      <c r="AC808" s="342"/>
      <c r="AD808" s="342"/>
      <c r="AE808" s="342"/>
      <c r="AG808" s="354">
        <v>6</v>
      </c>
      <c r="AH808" s="354"/>
      <c r="AI808" s="356" t="s">
        <v>320</v>
      </c>
      <c r="AJ808" s="356" t="s">
        <v>62</v>
      </c>
      <c r="AK808" s="356" t="s">
        <v>0</v>
      </c>
      <c r="AL808" s="356" t="s">
        <v>156</v>
      </c>
      <c r="AM808" s="356" t="s">
        <v>260</v>
      </c>
      <c r="AN808" s="356" t="s">
        <v>93</v>
      </c>
      <c r="AO808" s="359">
        <v>14</v>
      </c>
      <c r="AP808" s="356" t="s">
        <v>76</v>
      </c>
      <c r="AQ808" s="356" t="s">
        <v>130</v>
      </c>
      <c r="AR808" s="356" t="s">
        <v>65</v>
      </c>
      <c r="AS808" s="356" t="s">
        <v>81</v>
      </c>
      <c r="AT808" s="356" t="s">
        <v>996</v>
      </c>
      <c r="AU808" s="356"/>
      <c r="AV808" s="359">
        <v>15</v>
      </c>
      <c r="AW808" s="359">
        <v>20</v>
      </c>
      <c r="AX808" s="359">
        <v>11</v>
      </c>
      <c r="AY808" s="303">
        <f t="shared" si="449"/>
        <v>26</v>
      </c>
      <c r="AZ808" s="303">
        <f t="shared" si="450"/>
        <v>15</v>
      </c>
      <c r="BA808" s="303">
        <f t="shared" si="451"/>
        <v>13</v>
      </c>
      <c r="BB808" s="303">
        <f t="shared" si="452"/>
        <v>14</v>
      </c>
      <c r="BC808" s="303">
        <f t="shared" si="453"/>
        <v>42</v>
      </c>
      <c r="BD808" s="303">
        <f t="shared" si="454"/>
        <v>28</v>
      </c>
      <c r="BE808" s="303">
        <f t="shared" si="455"/>
        <v>15</v>
      </c>
      <c r="BF808" s="303">
        <f t="shared" si="456"/>
        <v>17</v>
      </c>
      <c r="BG808" s="303">
        <f t="shared" si="457"/>
        <v>20</v>
      </c>
      <c r="BH808" s="303"/>
      <c r="BI808" s="303">
        <f t="shared" si="458"/>
        <v>18</v>
      </c>
      <c r="BJ808" s="303">
        <f t="shared" si="459"/>
        <v>22</v>
      </c>
      <c r="BK808" s="303">
        <f t="shared" si="460"/>
        <v>71</v>
      </c>
      <c r="BL808" s="303">
        <f t="shared" si="461"/>
        <v>16</v>
      </c>
      <c r="BM808" s="303">
        <f t="shared" si="462"/>
        <v>21</v>
      </c>
      <c r="BN808" s="303">
        <f t="shared" si="463"/>
        <v>12</v>
      </c>
      <c r="CB808" s="307"/>
      <c r="CC808" s="307"/>
      <c r="CD808" s="307"/>
      <c r="CE808" s="307"/>
      <c r="CF808" s="307"/>
      <c r="CG808" s="307"/>
      <c r="CH808" s="307"/>
      <c r="CI808" s="307"/>
      <c r="CJ808" s="307"/>
      <c r="CK808" s="307"/>
      <c r="CL808" s="307"/>
      <c r="CM808" s="307"/>
      <c r="CN808" s="307"/>
      <c r="CO808" s="307"/>
      <c r="CP808" s="307"/>
      <c r="CQ808" s="307"/>
      <c r="CR808" s="307"/>
      <c r="CS808" s="307"/>
      <c r="CT808" s="307"/>
      <c r="CU808" s="307"/>
      <c r="CV808" s="307"/>
      <c r="CW808" s="307"/>
      <c r="CX808" s="307"/>
      <c r="CY808" s="307"/>
      <c r="CZ808" s="307"/>
      <c r="DA808" s="307"/>
      <c r="DB808" s="307"/>
      <c r="DC808" s="307"/>
      <c r="DD808" s="307"/>
      <c r="DE808" s="307"/>
      <c r="DF808" s="307"/>
      <c r="DG808" s="307"/>
      <c r="DH808" s="307"/>
      <c r="DI808" s="390"/>
      <c r="DJ808" s="390"/>
      <c r="DK808" s="307"/>
      <c r="DL808" s="307"/>
      <c r="DM808" s="307"/>
      <c r="DN808" s="307"/>
      <c r="DO808" s="307"/>
      <c r="DP808" s="307"/>
      <c r="DQ808" s="307"/>
      <c r="DR808" s="307"/>
      <c r="DS808" s="307"/>
      <c r="DT808" s="307"/>
      <c r="DU808" s="307"/>
      <c r="DV808" s="307"/>
      <c r="DW808" s="307"/>
      <c r="DX808" s="307"/>
      <c r="DY808" s="307"/>
      <c r="DZ808" s="307"/>
      <c r="EA808" s="307"/>
      <c r="EB808" s="307"/>
      <c r="EC808" s="307"/>
      <c r="ED808" s="307"/>
      <c r="EE808" s="307"/>
      <c r="EF808" s="307"/>
      <c r="EG808" s="307"/>
      <c r="EH808" s="307"/>
      <c r="EI808" s="307"/>
      <c r="EJ808" s="307"/>
      <c r="EK808" s="307"/>
      <c r="EL808" s="307"/>
      <c r="EM808" s="307"/>
      <c r="EN808" s="307"/>
      <c r="EO808" s="307"/>
      <c r="EP808" s="307"/>
      <c r="EQ808" s="307"/>
      <c r="ER808" s="307"/>
      <c r="ES808" s="307"/>
      <c r="ET808" s="307"/>
      <c r="EU808" s="390"/>
      <c r="EV808" s="390"/>
      <c r="EW808" s="307"/>
      <c r="EX808" s="307"/>
      <c r="EY808" s="307"/>
      <c r="EZ808" s="307"/>
      <c r="FA808" s="307"/>
      <c r="FB808" s="307"/>
      <c r="FC808" s="307"/>
      <c r="FD808" s="307"/>
      <c r="FE808" s="307"/>
      <c r="FF808" s="307"/>
      <c r="FG808" s="307"/>
      <c r="FH808" s="307"/>
      <c r="FI808" s="307"/>
      <c r="FJ808" s="307"/>
      <c r="FK808" s="307"/>
      <c r="FL808" s="307"/>
      <c r="FM808" s="307"/>
      <c r="FN808" s="307"/>
      <c r="FO808" s="307"/>
      <c r="FP808" s="307"/>
      <c r="FQ808" s="307"/>
      <c r="FR808" s="307"/>
      <c r="FS808" s="307"/>
      <c r="FT808" s="307"/>
      <c r="FU808" s="307"/>
      <c r="FV808" s="307"/>
      <c r="FW808" s="307"/>
      <c r="FX808" s="307"/>
      <c r="FY808" s="307"/>
      <c r="FZ808" s="307"/>
      <c r="GA808" s="307"/>
      <c r="GB808" s="307"/>
      <c r="GC808" s="307"/>
      <c r="GD808" s="307"/>
      <c r="GE808" s="307"/>
      <c r="GF808" s="307"/>
      <c r="GG808" s="307"/>
      <c r="GH808" s="307"/>
      <c r="GI808" s="307"/>
      <c r="GJ808" s="307"/>
      <c r="GK808" s="307"/>
      <c r="GL808" s="307"/>
      <c r="GM808" s="307"/>
      <c r="GN808" s="307"/>
      <c r="GO808" s="307"/>
      <c r="GP808" s="307"/>
      <c r="GQ808" s="307"/>
      <c r="GR808" s="307"/>
      <c r="GS808" s="307"/>
      <c r="GT808" s="307"/>
      <c r="GU808" s="307"/>
      <c r="GV808" s="307"/>
      <c r="GW808" s="307"/>
      <c r="GX808" s="307"/>
      <c r="GY808" s="307"/>
      <c r="GZ808" s="307"/>
      <c r="HA808" s="307"/>
      <c r="HB808" s="307"/>
      <c r="HC808" s="307"/>
      <c r="HD808" s="307"/>
      <c r="HE808" s="307"/>
      <c r="HF808" s="307"/>
      <c r="HG808" s="307"/>
      <c r="HH808" s="307"/>
      <c r="HI808" s="307"/>
      <c r="HJ808" s="307"/>
      <c r="HK808" s="307"/>
      <c r="HL808" s="307"/>
      <c r="HM808" s="307"/>
      <c r="HN808" s="307"/>
      <c r="HO808" s="307"/>
      <c r="HP808" s="307"/>
      <c r="HQ808" s="307"/>
      <c r="HR808" s="307"/>
      <c r="HS808" s="307"/>
      <c r="HT808" s="307"/>
      <c r="HU808" s="307"/>
      <c r="HV808" s="307"/>
      <c r="HW808" s="307"/>
      <c r="HX808" s="307"/>
      <c r="HY808" s="307"/>
      <c r="HZ808" s="307"/>
      <c r="IA808" s="307"/>
      <c r="IB808" s="307"/>
      <c r="IC808" s="307"/>
      <c r="ID808" s="307"/>
      <c r="IE808" s="307"/>
      <c r="IF808" s="307"/>
      <c r="IG808" s="307"/>
      <c r="IH808" s="307"/>
      <c r="II808" s="307"/>
      <c r="IJ808" s="307"/>
      <c r="IK808" s="307"/>
      <c r="IL808" s="307"/>
      <c r="IM808" s="307"/>
      <c r="IN808" s="307"/>
      <c r="IO808" s="307"/>
      <c r="IP808" s="307"/>
      <c r="IQ808" s="307"/>
      <c r="IR808" s="307"/>
      <c r="IS808" s="307"/>
      <c r="IT808" s="307"/>
      <c r="IU808" s="307"/>
      <c r="IV808" s="307"/>
      <c r="IW808" s="307"/>
      <c r="IX808" s="307"/>
      <c r="IY808" s="307"/>
      <c r="IZ808" s="307"/>
      <c r="JA808" s="307"/>
      <c r="JB808" s="307"/>
      <c r="JC808" s="307"/>
      <c r="JD808" s="307"/>
      <c r="JE808" s="307"/>
      <c r="JF808" s="307"/>
      <c r="JG808" s="307"/>
      <c r="JH808" s="307"/>
      <c r="JI808" s="307"/>
      <c r="JJ808" s="307"/>
      <c r="JK808" s="307"/>
      <c r="JL808" s="307"/>
      <c r="JM808" s="307"/>
      <c r="JN808" s="307"/>
      <c r="JO808" s="307"/>
      <c r="JP808" s="307"/>
      <c r="JQ808" s="307"/>
      <c r="JR808" s="307"/>
      <c r="JS808" s="307"/>
      <c r="JT808" s="307"/>
      <c r="JU808" s="307"/>
      <c r="JV808" s="307"/>
      <c r="JW808" s="307"/>
      <c r="JX808" s="307"/>
      <c r="JY808" s="307"/>
      <c r="JZ808" s="307"/>
      <c r="KA808" s="307"/>
      <c r="KB808" s="307"/>
      <c r="KC808" s="307"/>
      <c r="KD808" s="307"/>
      <c r="KE808" s="307"/>
      <c r="KF808" s="307"/>
      <c r="KG808" s="307"/>
      <c r="KH808" s="307"/>
      <c r="KI808" s="307"/>
      <c r="KJ808" s="307"/>
      <c r="KK808" s="307"/>
      <c r="KL808" s="307"/>
      <c r="KM808" s="307"/>
      <c r="KN808" s="307"/>
      <c r="KO808" s="307"/>
      <c r="KP808" s="307"/>
      <c r="KQ808" s="307"/>
      <c r="KR808" s="307"/>
      <c r="KS808" s="307"/>
      <c r="KT808" s="307"/>
    </row>
    <row r="809" spans="14:306" s="56" customFormat="1" ht="15" customHeight="1">
      <c r="N809" s="426"/>
      <c r="O809" s="303"/>
      <c r="P809" s="303"/>
      <c r="Q809" s="427"/>
      <c r="R809" s="427"/>
      <c r="S809" s="303"/>
      <c r="T809" s="303"/>
      <c r="U809" s="427"/>
      <c r="W809" s="342"/>
      <c r="X809" s="342"/>
      <c r="Y809" s="342"/>
      <c r="Z809" s="342"/>
      <c r="AA809" s="342"/>
      <c r="AB809" s="342"/>
      <c r="AC809" s="342"/>
      <c r="AD809" s="342"/>
      <c r="AE809" s="342"/>
      <c r="AG809" s="354">
        <v>7</v>
      </c>
      <c r="AH809" s="354"/>
      <c r="AI809" s="356" t="s">
        <v>272</v>
      </c>
      <c r="AJ809" s="356" t="s">
        <v>155</v>
      </c>
      <c r="AK809" s="359">
        <v>13</v>
      </c>
      <c r="AL809" s="359">
        <v>14</v>
      </c>
      <c r="AM809" s="356" t="s">
        <v>309</v>
      </c>
      <c r="AN809" s="356" t="s">
        <v>91</v>
      </c>
      <c r="AO809" s="356" t="s">
        <v>76</v>
      </c>
      <c r="AP809" s="356" t="s">
        <v>79</v>
      </c>
      <c r="AQ809" s="356" t="s">
        <v>81</v>
      </c>
      <c r="AR809" s="356" t="s">
        <v>160</v>
      </c>
      <c r="AS809" s="356" t="s">
        <v>164</v>
      </c>
      <c r="AT809" s="356" t="s">
        <v>831</v>
      </c>
      <c r="AU809" s="356"/>
      <c r="AV809" s="356" t="s">
        <v>92</v>
      </c>
      <c r="AW809" s="356" t="s">
        <v>138</v>
      </c>
      <c r="AX809" s="411" t="s">
        <v>156</v>
      </c>
      <c r="AY809" s="303">
        <f t="shared" si="449"/>
        <v>31</v>
      </c>
      <c r="AZ809" s="303">
        <f t="shared" si="450"/>
        <v>19</v>
      </c>
      <c r="BA809" s="303">
        <f t="shared" si="451"/>
        <v>14</v>
      </c>
      <c r="BB809" s="303">
        <f t="shared" si="452"/>
        <v>15</v>
      </c>
      <c r="BC809" s="303">
        <f t="shared" si="453"/>
        <v>47</v>
      </c>
      <c r="BD809" s="303">
        <f t="shared" si="454"/>
        <v>31</v>
      </c>
      <c r="BE809" s="303">
        <f t="shared" si="455"/>
        <v>17</v>
      </c>
      <c r="BF809" s="303">
        <f t="shared" si="456"/>
        <v>19</v>
      </c>
      <c r="BG809" s="303">
        <f t="shared" si="457"/>
        <v>22</v>
      </c>
      <c r="BH809" s="303"/>
      <c r="BI809" s="303">
        <f t="shared" si="458"/>
        <v>21</v>
      </c>
      <c r="BJ809" s="303">
        <f t="shared" si="459"/>
        <v>24</v>
      </c>
      <c r="BK809" s="303">
        <f t="shared" si="460"/>
        <v>78</v>
      </c>
      <c r="BL809" s="303">
        <f t="shared" si="461"/>
        <v>18</v>
      </c>
      <c r="BM809" s="303">
        <f t="shared" si="462"/>
        <v>23</v>
      </c>
      <c r="BN809" s="303">
        <f t="shared" si="463"/>
        <v>14</v>
      </c>
      <c r="CB809" s="307"/>
      <c r="CC809" s="307"/>
      <c r="CD809" s="307"/>
      <c r="CE809" s="307"/>
      <c r="CF809" s="307"/>
      <c r="CG809" s="307"/>
      <c r="CH809" s="307"/>
      <c r="CI809" s="307"/>
      <c r="CJ809" s="307"/>
      <c r="CK809" s="307"/>
      <c r="CL809" s="307"/>
      <c r="CM809" s="307"/>
      <c r="CN809" s="307"/>
      <c r="CO809" s="307"/>
      <c r="CP809" s="307"/>
      <c r="CQ809" s="307"/>
      <c r="CR809" s="307"/>
      <c r="CS809" s="307"/>
      <c r="CT809" s="307"/>
      <c r="CU809" s="307"/>
      <c r="CV809" s="307"/>
      <c r="CW809" s="307"/>
      <c r="CX809" s="307"/>
      <c r="CY809" s="307"/>
      <c r="CZ809" s="307"/>
      <c r="DA809" s="307"/>
      <c r="DB809" s="307"/>
      <c r="DC809" s="307"/>
      <c r="DD809" s="307"/>
      <c r="DE809" s="307"/>
      <c r="DF809" s="307"/>
      <c r="DG809" s="307"/>
      <c r="DH809" s="307"/>
      <c r="DI809" s="390"/>
      <c r="DJ809" s="390"/>
      <c r="DK809" s="307"/>
      <c r="DL809" s="307"/>
      <c r="DM809" s="307"/>
      <c r="DN809" s="307"/>
      <c r="DO809" s="307"/>
      <c r="DP809" s="307"/>
      <c r="DQ809" s="307"/>
      <c r="DR809" s="307"/>
      <c r="DS809" s="307"/>
      <c r="DT809" s="307"/>
      <c r="DU809" s="307"/>
      <c r="DV809" s="307"/>
      <c r="DW809" s="307"/>
      <c r="DX809" s="307"/>
      <c r="DY809" s="307"/>
      <c r="DZ809" s="307"/>
      <c r="EA809" s="307"/>
      <c r="EB809" s="307"/>
      <c r="EC809" s="307"/>
      <c r="ED809" s="307"/>
      <c r="EE809" s="307"/>
      <c r="EF809" s="307"/>
      <c r="EG809" s="307"/>
      <c r="EH809" s="307"/>
      <c r="EI809" s="307"/>
      <c r="EJ809" s="307"/>
      <c r="EK809" s="307"/>
      <c r="EL809" s="307"/>
      <c r="EM809" s="307"/>
      <c r="EN809" s="307"/>
      <c r="EO809" s="307"/>
      <c r="EP809" s="307"/>
      <c r="EQ809" s="307"/>
      <c r="ER809" s="307"/>
      <c r="ES809" s="307"/>
      <c r="ET809" s="307"/>
      <c r="EU809" s="390"/>
      <c r="EV809" s="390"/>
      <c r="EW809" s="307"/>
      <c r="EX809" s="307"/>
      <c r="EY809" s="307"/>
      <c r="EZ809" s="307"/>
      <c r="FA809" s="307"/>
      <c r="FB809" s="307"/>
      <c r="FC809" s="307"/>
      <c r="FD809" s="307"/>
      <c r="FE809" s="307"/>
      <c r="FF809" s="307"/>
      <c r="FG809" s="307"/>
      <c r="FH809" s="307"/>
      <c r="FI809" s="307"/>
      <c r="FJ809" s="307"/>
      <c r="FK809" s="307"/>
      <c r="FL809" s="307"/>
      <c r="FM809" s="307"/>
      <c r="FN809" s="307"/>
      <c r="FO809" s="307"/>
      <c r="FP809" s="307"/>
      <c r="FQ809" s="307"/>
      <c r="FR809" s="307"/>
      <c r="FS809" s="307"/>
      <c r="FT809" s="307"/>
      <c r="FU809" s="307"/>
      <c r="FV809" s="307"/>
      <c r="FW809" s="307"/>
      <c r="FX809" s="307"/>
      <c r="FY809" s="307"/>
      <c r="FZ809" s="307"/>
      <c r="GA809" s="307"/>
      <c r="GB809" s="307"/>
      <c r="GC809" s="307"/>
      <c r="GD809" s="307"/>
      <c r="GE809" s="307"/>
      <c r="GF809" s="307"/>
      <c r="GG809" s="307"/>
      <c r="GH809" s="307"/>
      <c r="GI809" s="307"/>
      <c r="GJ809" s="307"/>
      <c r="GK809" s="307"/>
      <c r="GL809" s="307"/>
      <c r="GM809" s="307"/>
      <c r="GN809" s="307"/>
      <c r="GO809" s="307"/>
      <c r="GP809" s="307"/>
      <c r="GQ809" s="307"/>
      <c r="GR809" s="307"/>
      <c r="GS809" s="307"/>
      <c r="GT809" s="307"/>
      <c r="GU809" s="307"/>
      <c r="GV809" s="307"/>
      <c r="GW809" s="307"/>
      <c r="GX809" s="307"/>
      <c r="GY809" s="307"/>
      <c r="GZ809" s="307"/>
      <c r="HA809" s="307"/>
      <c r="HB809" s="307"/>
      <c r="HC809" s="307"/>
      <c r="HD809" s="307"/>
      <c r="HE809" s="307"/>
      <c r="HF809" s="307"/>
      <c r="HG809" s="307"/>
      <c r="HH809" s="307"/>
      <c r="HI809" s="307"/>
      <c r="HJ809" s="307"/>
      <c r="HK809" s="307"/>
      <c r="HL809" s="307"/>
      <c r="HM809" s="307"/>
      <c r="HN809" s="307"/>
      <c r="HO809" s="307"/>
      <c r="HP809" s="307"/>
      <c r="HQ809" s="307"/>
      <c r="HR809" s="307"/>
      <c r="HS809" s="307"/>
      <c r="HT809" s="307"/>
      <c r="HU809" s="307"/>
      <c r="HV809" s="307"/>
      <c r="HW809" s="307"/>
      <c r="HX809" s="307"/>
      <c r="HY809" s="307"/>
      <c r="HZ809" s="307"/>
      <c r="IA809" s="307"/>
      <c r="IB809" s="307"/>
      <c r="IC809" s="307"/>
      <c r="ID809" s="307"/>
      <c r="IE809" s="307"/>
      <c r="IF809" s="307"/>
      <c r="IG809" s="307"/>
      <c r="IH809" s="307"/>
      <c r="II809" s="307"/>
      <c r="IJ809" s="307"/>
      <c r="IK809" s="307"/>
      <c r="IL809" s="307"/>
      <c r="IM809" s="307"/>
      <c r="IN809" s="307"/>
      <c r="IO809" s="307"/>
      <c r="IP809" s="307"/>
      <c r="IQ809" s="307"/>
      <c r="IR809" s="307"/>
      <c r="IS809" s="307"/>
      <c r="IT809" s="307"/>
      <c r="IU809" s="307"/>
      <c r="IV809" s="307"/>
      <c r="IW809" s="307"/>
      <c r="IX809" s="307"/>
      <c r="IY809" s="307"/>
      <c r="IZ809" s="307"/>
      <c r="JA809" s="307"/>
      <c r="JB809" s="307"/>
      <c r="JC809" s="307"/>
      <c r="JD809" s="307"/>
      <c r="JE809" s="307"/>
      <c r="JF809" s="307"/>
      <c r="JG809" s="307"/>
      <c r="JH809" s="307"/>
      <c r="JI809" s="307"/>
      <c r="JJ809" s="307"/>
      <c r="JK809" s="307"/>
      <c r="JL809" s="307"/>
      <c r="JM809" s="307"/>
      <c r="JN809" s="307"/>
      <c r="JO809" s="307"/>
      <c r="JP809" s="307"/>
      <c r="JQ809" s="307"/>
      <c r="JR809" s="307"/>
      <c r="JS809" s="307"/>
      <c r="JT809" s="307"/>
      <c r="JU809" s="307"/>
      <c r="JV809" s="307"/>
      <c r="JW809" s="307"/>
      <c r="JX809" s="307"/>
      <c r="JY809" s="307"/>
      <c r="JZ809" s="307"/>
      <c r="KA809" s="307"/>
      <c r="KB809" s="307"/>
      <c r="KC809" s="307"/>
      <c r="KD809" s="307"/>
      <c r="KE809" s="307"/>
      <c r="KF809" s="307"/>
      <c r="KG809" s="307"/>
      <c r="KH809" s="307"/>
      <c r="KI809" s="307"/>
      <c r="KJ809" s="307"/>
      <c r="KK809" s="307"/>
      <c r="KL809" s="307"/>
      <c r="KM809" s="307"/>
      <c r="KN809" s="307"/>
      <c r="KO809" s="307"/>
      <c r="KP809" s="307"/>
      <c r="KQ809" s="307"/>
      <c r="KR809" s="307"/>
      <c r="KS809" s="307"/>
      <c r="KT809" s="307"/>
    </row>
    <row r="810" spans="14:306" s="56" customFormat="1" ht="15" customHeight="1">
      <c r="N810" s="426"/>
      <c r="O810" s="303"/>
      <c r="P810" s="303"/>
      <c r="Q810" s="427"/>
      <c r="R810" s="427"/>
      <c r="S810" s="303"/>
      <c r="T810" s="303"/>
      <c r="U810" s="427"/>
      <c r="W810" s="342"/>
      <c r="X810" s="342"/>
      <c r="Y810" s="342"/>
      <c r="Z810" s="342"/>
      <c r="AA810" s="342"/>
      <c r="AB810" s="342"/>
      <c r="AC810" s="342"/>
      <c r="AD810" s="342"/>
      <c r="AE810" s="342"/>
      <c r="AG810" s="354">
        <v>8</v>
      </c>
      <c r="AH810" s="354"/>
      <c r="AI810" s="356" t="s">
        <v>338</v>
      </c>
      <c r="AJ810" s="356" t="s">
        <v>121</v>
      </c>
      <c r="AK810" s="359">
        <v>14</v>
      </c>
      <c r="AL810" s="359" t="s">
        <v>76</v>
      </c>
      <c r="AM810" s="356" t="s">
        <v>142</v>
      </c>
      <c r="AN810" s="356" t="s">
        <v>95</v>
      </c>
      <c r="AO810" s="359">
        <v>17</v>
      </c>
      <c r="AP810" s="356" t="s">
        <v>82</v>
      </c>
      <c r="AQ810" s="356" t="s">
        <v>164</v>
      </c>
      <c r="AR810" s="356" t="s">
        <v>86</v>
      </c>
      <c r="AS810" s="356" t="s">
        <v>89</v>
      </c>
      <c r="AT810" s="356" t="s">
        <v>997</v>
      </c>
      <c r="AU810" s="356"/>
      <c r="AV810" s="359">
        <v>18</v>
      </c>
      <c r="AW810" s="359">
        <v>23</v>
      </c>
      <c r="AX810" s="359">
        <v>14</v>
      </c>
      <c r="AY810" s="303">
        <f t="shared" si="449"/>
        <v>36</v>
      </c>
      <c r="AZ810" s="303">
        <f t="shared" si="450"/>
        <v>22</v>
      </c>
      <c r="BA810" s="303">
        <f t="shared" si="451"/>
        <v>15</v>
      </c>
      <c r="BB810" s="303">
        <f t="shared" si="452"/>
        <v>17</v>
      </c>
      <c r="BC810" s="303">
        <f t="shared" si="453"/>
        <v>51</v>
      </c>
      <c r="BD810" s="303">
        <f t="shared" si="454"/>
        <v>34</v>
      </c>
      <c r="BE810" s="303">
        <f t="shared" si="455"/>
        <v>18</v>
      </c>
      <c r="BF810" s="303">
        <f t="shared" si="456"/>
        <v>21</v>
      </c>
      <c r="BG810" s="303">
        <f t="shared" si="457"/>
        <v>24</v>
      </c>
      <c r="BH810" s="303"/>
      <c r="BI810" s="303">
        <f t="shared" si="458"/>
        <v>24</v>
      </c>
      <c r="BJ810" s="303">
        <f t="shared" si="459"/>
        <v>26</v>
      </c>
      <c r="BK810" s="303">
        <f t="shared" si="460"/>
        <v>86</v>
      </c>
      <c r="BL810" s="303">
        <f t="shared" si="461"/>
        <v>19</v>
      </c>
      <c r="BM810" s="303">
        <f t="shared" si="462"/>
        <v>24</v>
      </c>
      <c r="BN810" s="303">
        <f t="shared" si="463"/>
        <v>15</v>
      </c>
      <c r="CB810" s="307"/>
      <c r="CC810" s="307"/>
      <c r="CD810" s="307"/>
      <c r="CE810" s="307"/>
      <c r="CF810" s="307"/>
      <c r="CG810" s="307"/>
      <c r="CH810" s="307"/>
      <c r="CI810" s="307"/>
      <c r="CJ810" s="307"/>
      <c r="CK810" s="307"/>
      <c r="CL810" s="307"/>
      <c r="CM810" s="307"/>
      <c r="CN810" s="307"/>
      <c r="CO810" s="307"/>
      <c r="CP810" s="307"/>
      <c r="CQ810" s="307"/>
      <c r="CR810" s="307"/>
      <c r="CS810" s="307"/>
      <c r="CT810" s="307"/>
      <c r="CU810" s="307"/>
      <c r="CV810" s="307"/>
      <c r="CW810" s="307"/>
      <c r="CX810" s="307"/>
      <c r="CY810" s="307"/>
      <c r="CZ810" s="307"/>
      <c r="DA810" s="307"/>
      <c r="DB810" s="307"/>
      <c r="DC810" s="307"/>
      <c r="DD810" s="307"/>
      <c r="DE810" s="307"/>
      <c r="DF810" s="307"/>
      <c r="DG810" s="307"/>
      <c r="DH810" s="307"/>
      <c r="DI810" s="390"/>
      <c r="DJ810" s="390"/>
      <c r="DK810" s="307"/>
      <c r="DL810" s="307"/>
      <c r="DM810" s="307"/>
      <c r="DN810" s="307"/>
      <c r="DO810" s="307"/>
      <c r="DP810" s="307"/>
      <c r="DQ810" s="307"/>
      <c r="DR810" s="307"/>
      <c r="DS810" s="307"/>
      <c r="DT810" s="307"/>
      <c r="DU810" s="307"/>
      <c r="DV810" s="307"/>
      <c r="DW810" s="307"/>
      <c r="DX810" s="307"/>
      <c r="DY810" s="307"/>
      <c r="DZ810" s="307"/>
      <c r="EA810" s="307"/>
      <c r="EB810" s="307"/>
      <c r="EC810" s="307"/>
      <c r="ED810" s="307"/>
      <c r="EE810" s="307"/>
      <c r="EF810" s="307"/>
      <c r="EG810" s="307"/>
      <c r="EH810" s="307"/>
      <c r="EI810" s="307"/>
      <c r="EJ810" s="307"/>
      <c r="EK810" s="307"/>
      <c r="EL810" s="307"/>
      <c r="EM810" s="307"/>
      <c r="EN810" s="307"/>
      <c r="EO810" s="307"/>
      <c r="EP810" s="307"/>
      <c r="EQ810" s="307"/>
      <c r="ER810" s="307"/>
      <c r="ES810" s="307"/>
      <c r="ET810" s="307"/>
      <c r="EU810" s="390"/>
      <c r="EV810" s="390"/>
      <c r="EW810" s="307"/>
      <c r="EX810" s="307"/>
      <c r="EY810" s="307"/>
      <c r="EZ810" s="307"/>
      <c r="FA810" s="307"/>
      <c r="FB810" s="307"/>
      <c r="FC810" s="307"/>
      <c r="FD810" s="307"/>
      <c r="FE810" s="307"/>
      <c r="FF810" s="307"/>
      <c r="FG810" s="307"/>
      <c r="FH810" s="307"/>
      <c r="FI810" s="307"/>
      <c r="FJ810" s="307"/>
      <c r="FK810" s="307"/>
      <c r="FL810" s="307"/>
      <c r="FM810" s="307"/>
      <c r="FN810" s="307"/>
      <c r="FO810" s="307"/>
      <c r="FP810" s="307"/>
      <c r="FQ810" s="307"/>
      <c r="FR810" s="307"/>
      <c r="FS810" s="307"/>
      <c r="FT810" s="307"/>
      <c r="FU810" s="307"/>
      <c r="FV810" s="307"/>
      <c r="FW810" s="307"/>
      <c r="FX810" s="307"/>
      <c r="FY810" s="307"/>
      <c r="FZ810" s="307"/>
      <c r="GA810" s="307"/>
      <c r="GB810" s="307"/>
      <c r="GC810" s="307"/>
      <c r="GD810" s="307"/>
      <c r="GE810" s="307"/>
      <c r="GF810" s="307"/>
      <c r="GG810" s="307"/>
      <c r="GH810" s="307"/>
      <c r="GI810" s="307"/>
      <c r="GJ810" s="307"/>
      <c r="GK810" s="307"/>
      <c r="GL810" s="307"/>
      <c r="GM810" s="307"/>
      <c r="GN810" s="307"/>
      <c r="GO810" s="307"/>
      <c r="GP810" s="307"/>
      <c r="GQ810" s="307"/>
      <c r="GR810" s="307"/>
      <c r="GS810" s="307"/>
      <c r="GT810" s="307"/>
      <c r="GU810" s="307"/>
      <c r="GV810" s="307"/>
      <c r="GW810" s="307"/>
      <c r="GX810" s="307"/>
      <c r="GY810" s="307"/>
      <c r="GZ810" s="307"/>
      <c r="HA810" s="307"/>
      <c r="HB810" s="307"/>
      <c r="HC810" s="307"/>
      <c r="HD810" s="307"/>
      <c r="HE810" s="307"/>
      <c r="HF810" s="307"/>
      <c r="HG810" s="307"/>
      <c r="HH810" s="307"/>
      <c r="HI810" s="307"/>
      <c r="HJ810" s="307"/>
      <c r="HK810" s="307"/>
      <c r="HL810" s="307"/>
      <c r="HM810" s="307"/>
      <c r="HN810" s="307"/>
      <c r="HO810" s="307"/>
      <c r="HP810" s="307"/>
      <c r="HQ810" s="307"/>
      <c r="HR810" s="307"/>
      <c r="HS810" s="307"/>
      <c r="HT810" s="307"/>
      <c r="HU810" s="307"/>
      <c r="HV810" s="307"/>
      <c r="HW810" s="307"/>
      <c r="HX810" s="307"/>
      <c r="HY810" s="307"/>
      <c r="HZ810" s="307"/>
      <c r="IA810" s="307"/>
      <c r="IB810" s="307"/>
      <c r="IC810" s="307"/>
      <c r="ID810" s="307"/>
      <c r="IE810" s="307"/>
      <c r="IF810" s="307"/>
      <c r="IG810" s="307"/>
      <c r="IH810" s="307"/>
      <c r="II810" s="307"/>
      <c r="IJ810" s="307"/>
      <c r="IK810" s="307"/>
      <c r="IL810" s="307"/>
      <c r="IM810" s="307"/>
      <c r="IN810" s="307"/>
      <c r="IO810" s="307"/>
      <c r="IP810" s="307"/>
      <c r="IQ810" s="307"/>
      <c r="IR810" s="307"/>
      <c r="IS810" s="307"/>
      <c r="IT810" s="307"/>
      <c r="IU810" s="307"/>
      <c r="IV810" s="307"/>
      <c r="IW810" s="307"/>
      <c r="IX810" s="307"/>
      <c r="IY810" s="307"/>
      <c r="IZ810" s="307"/>
      <c r="JA810" s="307"/>
      <c r="JB810" s="307"/>
      <c r="JC810" s="307"/>
      <c r="JD810" s="307"/>
      <c r="JE810" s="307"/>
      <c r="JF810" s="307"/>
      <c r="JG810" s="307"/>
      <c r="JH810" s="307"/>
      <c r="JI810" s="307"/>
      <c r="JJ810" s="307"/>
      <c r="JK810" s="307"/>
      <c r="JL810" s="307"/>
      <c r="JM810" s="307"/>
      <c r="JN810" s="307"/>
      <c r="JO810" s="307"/>
      <c r="JP810" s="307"/>
      <c r="JQ810" s="307"/>
      <c r="JR810" s="307"/>
      <c r="JS810" s="307"/>
      <c r="JT810" s="307"/>
      <c r="JU810" s="307"/>
      <c r="JV810" s="307"/>
      <c r="JW810" s="307"/>
      <c r="JX810" s="307"/>
      <c r="JY810" s="307"/>
      <c r="JZ810" s="307"/>
      <c r="KA810" s="307"/>
      <c r="KB810" s="307"/>
      <c r="KC810" s="307"/>
      <c r="KD810" s="307"/>
      <c r="KE810" s="307"/>
      <c r="KF810" s="307"/>
      <c r="KG810" s="307"/>
      <c r="KH810" s="307"/>
      <c r="KI810" s="307"/>
      <c r="KJ810" s="307"/>
      <c r="KK810" s="307"/>
      <c r="KL810" s="307"/>
      <c r="KM810" s="307"/>
      <c r="KN810" s="307"/>
      <c r="KO810" s="307"/>
      <c r="KP810" s="307"/>
      <c r="KQ810" s="307"/>
      <c r="KR810" s="307"/>
      <c r="KS810" s="307"/>
      <c r="KT810" s="307"/>
    </row>
    <row r="811" spans="14:306" s="56" customFormat="1" ht="15" customHeight="1">
      <c r="N811" s="426"/>
      <c r="O811" s="303"/>
      <c r="P811" s="303"/>
      <c r="Q811" s="427"/>
      <c r="R811" s="427"/>
      <c r="S811" s="303"/>
      <c r="T811" s="303"/>
      <c r="U811" s="303"/>
      <c r="W811" s="342"/>
      <c r="X811" s="342"/>
      <c r="Y811" s="342"/>
      <c r="Z811" s="342"/>
      <c r="AA811" s="342"/>
      <c r="AB811" s="342"/>
      <c r="AC811" s="342"/>
      <c r="AD811" s="342"/>
      <c r="AE811" s="342"/>
      <c r="AG811" s="354">
        <v>9</v>
      </c>
      <c r="AH811" s="354"/>
      <c r="AI811" s="356" t="s">
        <v>225</v>
      </c>
      <c r="AJ811" s="356" t="s">
        <v>69</v>
      </c>
      <c r="AK811" s="359">
        <v>15</v>
      </c>
      <c r="AL811" s="359">
        <v>17</v>
      </c>
      <c r="AM811" s="356" t="s">
        <v>230</v>
      </c>
      <c r="AN811" s="356" t="s">
        <v>98</v>
      </c>
      <c r="AO811" s="356" t="s">
        <v>130</v>
      </c>
      <c r="AP811" s="356" t="s">
        <v>138</v>
      </c>
      <c r="AQ811" s="356" t="s">
        <v>89</v>
      </c>
      <c r="AR811" s="356" t="s">
        <v>263</v>
      </c>
      <c r="AS811" s="356" t="s">
        <v>93</v>
      </c>
      <c r="AT811" s="356" t="s">
        <v>998</v>
      </c>
      <c r="AU811" s="356"/>
      <c r="AV811" s="359">
        <v>19</v>
      </c>
      <c r="AW811" s="356" t="s">
        <v>89</v>
      </c>
      <c r="AX811" s="359">
        <v>15</v>
      </c>
      <c r="AY811" s="303">
        <f t="shared" si="449"/>
        <v>41</v>
      </c>
      <c r="AZ811" s="303">
        <f t="shared" si="450"/>
        <v>26</v>
      </c>
      <c r="BA811" s="303">
        <f t="shared" si="451"/>
        <v>16</v>
      </c>
      <c r="BB811" s="303">
        <f t="shared" si="452"/>
        <v>18</v>
      </c>
      <c r="BC811" s="303">
        <f t="shared" si="453"/>
        <v>55</v>
      </c>
      <c r="BD811" s="303">
        <f t="shared" si="454"/>
        <v>36</v>
      </c>
      <c r="BE811" s="303">
        <f t="shared" si="455"/>
        <v>20</v>
      </c>
      <c r="BF811" s="303">
        <f t="shared" si="456"/>
        <v>23</v>
      </c>
      <c r="BG811" s="303">
        <f t="shared" si="457"/>
        <v>26</v>
      </c>
      <c r="BH811" s="303"/>
      <c r="BI811" s="303">
        <f t="shared" si="458"/>
        <v>27</v>
      </c>
      <c r="BJ811" s="303">
        <f t="shared" si="459"/>
        <v>28</v>
      </c>
      <c r="BK811" s="303">
        <f t="shared" si="460"/>
        <v>93</v>
      </c>
      <c r="BL811" s="303">
        <f t="shared" si="461"/>
        <v>20</v>
      </c>
      <c r="BM811" s="303">
        <f t="shared" si="462"/>
        <v>26</v>
      </c>
      <c r="BN811" s="303">
        <f t="shared" si="463"/>
        <v>16</v>
      </c>
      <c r="CB811" s="307"/>
      <c r="CC811" s="307"/>
      <c r="CD811" s="307"/>
      <c r="CE811" s="307"/>
      <c r="CF811" s="307"/>
      <c r="CG811" s="307"/>
      <c r="CH811" s="307"/>
      <c r="CI811" s="307"/>
      <c r="CJ811" s="307"/>
      <c r="CK811" s="307"/>
      <c r="CL811" s="307"/>
      <c r="CM811" s="307"/>
      <c r="CN811" s="307"/>
      <c r="CO811" s="307"/>
      <c r="CP811" s="307"/>
      <c r="CQ811" s="307"/>
      <c r="CR811" s="307"/>
      <c r="CS811" s="307"/>
      <c r="CT811" s="307"/>
      <c r="CU811" s="307"/>
      <c r="CV811" s="307"/>
      <c r="CW811" s="307"/>
      <c r="CX811" s="307"/>
      <c r="CY811" s="307"/>
      <c r="CZ811" s="307"/>
      <c r="DA811" s="307"/>
      <c r="DB811" s="307"/>
      <c r="DC811" s="307"/>
      <c r="DD811" s="307"/>
      <c r="DE811" s="307"/>
      <c r="DF811" s="307"/>
      <c r="DG811" s="307"/>
      <c r="DH811" s="307"/>
      <c r="DI811" s="390"/>
      <c r="DJ811" s="390"/>
      <c r="DK811" s="307"/>
      <c r="DL811" s="307"/>
      <c r="DM811" s="307"/>
      <c r="DN811" s="307"/>
      <c r="DO811" s="307"/>
      <c r="DP811" s="307"/>
      <c r="DQ811" s="307"/>
      <c r="DR811" s="307"/>
      <c r="DS811" s="307"/>
      <c r="DT811" s="307"/>
      <c r="DU811" s="307"/>
      <c r="DV811" s="307"/>
      <c r="DW811" s="307"/>
      <c r="DX811" s="307"/>
      <c r="DY811" s="307"/>
      <c r="DZ811" s="307"/>
      <c r="EA811" s="307"/>
      <c r="EB811" s="307"/>
      <c r="EC811" s="307"/>
      <c r="ED811" s="307"/>
      <c r="EE811" s="307"/>
      <c r="EF811" s="307"/>
      <c r="EG811" s="307"/>
      <c r="EH811" s="307"/>
      <c r="EI811" s="307"/>
      <c r="EJ811" s="307"/>
      <c r="EK811" s="307"/>
      <c r="EL811" s="307"/>
      <c r="EM811" s="307"/>
      <c r="EN811" s="307"/>
      <c r="EO811" s="307"/>
      <c r="EP811" s="307"/>
      <c r="EQ811" s="307"/>
      <c r="ER811" s="307"/>
      <c r="ES811" s="307"/>
      <c r="ET811" s="307"/>
      <c r="EU811" s="390"/>
      <c r="EV811" s="390"/>
      <c r="EW811" s="307"/>
      <c r="EX811" s="307"/>
      <c r="EY811" s="307"/>
      <c r="EZ811" s="307"/>
      <c r="FA811" s="307"/>
      <c r="FB811" s="307"/>
      <c r="FC811" s="307"/>
      <c r="FD811" s="307"/>
      <c r="FE811" s="307"/>
      <c r="FF811" s="307"/>
      <c r="FG811" s="307"/>
      <c r="FH811" s="307"/>
      <c r="FI811" s="307"/>
      <c r="FJ811" s="307"/>
      <c r="FK811" s="307"/>
      <c r="FL811" s="307"/>
      <c r="FM811" s="307"/>
      <c r="FN811" s="307"/>
      <c r="FO811" s="307"/>
      <c r="FP811" s="307"/>
      <c r="FQ811" s="307"/>
      <c r="FR811" s="307"/>
      <c r="FS811" s="307"/>
      <c r="FT811" s="307"/>
      <c r="FU811" s="307"/>
      <c r="FV811" s="307"/>
      <c r="FW811" s="307"/>
      <c r="FX811" s="307"/>
      <c r="FY811" s="307"/>
      <c r="FZ811" s="307"/>
      <c r="GA811" s="307"/>
      <c r="GB811" s="307"/>
      <c r="GC811" s="307"/>
      <c r="GD811" s="307"/>
      <c r="GE811" s="307"/>
      <c r="GF811" s="307"/>
      <c r="GG811" s="307"/>
      <c r="GH811" s="307"/>
      <c r="GI811" s="307"/>
      <c r="GJ811" s="307"/>
      <c r="GK811" s="307"/>
      <c r="GL811" s="307"/>
      <c r="GM811" s="307"/>
      <c r="GN811" s="307"/>
      <c r="GO811" s="307"/>
      <c r="GP811" s="307"/>
      <c r="GQ811" s="307"/>
      <c r="GR811" s="307"/>
      <c r="GS811" s="307"/>
      <c r="GT811" s="307"/>
      <c r="GU811" s="307"/>
      <c r="GV811" s="307"/>
      <c r="GW811" s="307"/>
      <c r="GX811" s="307"/>
      <c r="GY811" s="307"/>
      <c r="GZ811" s="307"/>
      <c r="HA811" s="307"/>
      <c r="HB811" s="307"/>
      <c r="HC811" s="307"/>
      <c r="HD811" s="307"/>
      <c r="HE811" s="307"/>
      <c r="HF811" s="307"/>
      <c r="HG811" s="307"/>
      <c r="HH811" s="307"/>
      <c r="HI811" s="307"/>
      <c r="HJ811" s="307"/>
      <c r="HK811" s="307"/>
      <c r="HL811" s="307"/>
      <c r="HM811" s="307"/>
      <c r="HN811" s="307"/>
      <c r="HO811" s="307"/>
      <c r="HP811" s="307"/>
      <c r="HQ811" s="307"/>
      <c r="HR811" s="307"/>
      <c r="HS811" s="307"/>
      <c r="HT811" s="307"/>
      <c r="HU811" s="307"/>
      <c r="HV811" s="307"/>
      <c r="HW811" s="307"/>
      <c r="HX811" s="307"/>
      <c r="HY811" s="307"/>
      <c r="HZ811" s="307"/>
      <c r="IA811" s="307"/>
      <c r="IB811" s="307"/>
      <c r="IC811" s="307"/>
      <c r="ID811" s="307"/>
      <c r="IE811" s="307"/>
      <c r="IF811" s="307"/>
      <c r="IG811" s="307"/>
      <c r="IH811" s="307"/>
      <c r="II811" s="307"/>
      <c r="IJ811" s="307"/>
      <c r="IK811" s="307"/>
      <c r="IL811" s="307"/>
      <c r="IM811" s="307"/>
      <c r="IN811" s="307"/>
      <c r="IO811" s="307"/>
      <c r="IP811" s="307"/>
      <c r="IQ811" s="307"/>
      <c r="IR811" s="307"/>
      <c r="IS811" s="307"/>
      <c r="IT811" s="307"/>
      <c r="IU811" s="307"/>
      <c r="IV811" s="307"/>
      <c r="IW811" s="307"/>
      <c r="IX811" s="307"/>
      <c r="IY811" s="307"/>
      <c r="IZ811" s="307"/>
      <c r="JA811" s="307"/>
      <c r="JB811" s="307"/>
      <c r="JC811" s="307"/>
      <c r="JD811" s="307"/>
      <c r="JE811" s="307"/>
      <c r="JF811" s="307"/>
      <c r="JG811" s="307"/>
      <c r="JH811" s="307"/>
      <c r="JI811" s="307"/>
      <c r="JJ811" s="307"/>
      <c r="JK811" s="307"/>
      <c r="JL811" s="307"/>
      <c r="JM811" s="307"/>
      <c r="JN811" s="307"/>
      <c r="JO811" s="307"/>
      <c r="JP811" s="307"/>
      <c r="JQ811" s="307"/>
      <c r="JR811" s="307"/>
      <c r="JS811" s="307"/>
      <c r="JT811" s="307"/>
      <c r="JU811" s="307"/>
      <c r="JV811" s="307"/>
      <c r="JW811" s="307"/>
      <c r="JX811" s="307"/>
      <c r="JY811" s="307"/>
      <c r="JZ811" s="307"/>
      <c r="KA811" s="307"/>
      <c r="KB811" s="307"/>
      <c r="KC811" s="307"/>
      <c r="KD811" s="307"/>
      <c r="KE811" s="307"/>
      <c r="KF811" s="307"/>
      <c r="KG811" s="307"/>
      <c r="KH811" s="307"/>
      <c r="KI811" s="307"/>
      <c r="KJ811" s="307"/>
      <c r="KK811" s="307"/>
      <c r="KL811" s="307"/>
      <c r="KM811" s="307"/>
      <c r="KN811" s="307"/>
      <c r="KO811" s="307"/>
      <c r="KP811" s="307"/>
      <c r="KQ811" s="307"/>
      <c r="KR811" s="307"/>
      <c r="KS811" s="307"/>
      <c r="KT811" s="307"/>
    </row>
    <row r="812" spans="14:306" s="56" customFormat="1" ht="15" customHeight="1">
      <c r="N812" s="426"/>
      <c r="O812" s="303"/>
      <c r="P812" s="303"/>
      <c r="Q812" s="427"/>
      <c r="R812" s="427"/>
      <c r="S812" s="303"/>
      <c r="T812" s="303"/>
      <c r="U812" s="427"/>
      <c r="W812" s="342"/>
      <c r="X812" s="342"/>
      <c r="Y812" s="342"/>
      <c r="Z812" s="342"/>
      <c r="AA812" s="342"/>
      <c r="AB812" s="342"/>
      <c r="AC812" s="342"/>
      <c r="AD812" s="342"/>
      <c r="AE812" s="342"/>
      <c r="AG812" s="354">
        <v>10</v>
      </c>
      <c r="AH812" s="354"/>
      <c r="AI812" s="356" t="s">
        <v>282</v>
      </c>
      <c r="AJ812" s="356" t="s">
        <v>93</v>
      </c>
      <c r="AK812" s="356" t="s">
        <v>92</v>
      </c>
      <c r="AL812" s="359">
        <v>18</v>
      </c>
      <c r="AM812" s="356" t="s">
        <v>233</v>
      </c>
      <c r="AN812" s="356" t="s">
        <v>101</v>
      </c>
      <c r="AO812" s="359">
        <v>20</v>
      </c>
      <c r="AP812" s="356" t="s">
        <v>140</v>
      </c>
      <c r="AQ812" s="356" t="s">
        <v>74</v>
      </c>
      <c r="AR812" s="356" t="s">
        <v>129</v>
      </c>
      <c r="AS812" s="356" t="s">
        <v>96</v>
      </c>
      <c r="AT812" s="356" t="s">
        <v>586</v>
      </c>
      <c r="AU812" s="356"/>
      <c r="AV812" s="356" t="s">
        <v>81</v>
      </c>
      <c r="AW812" s="359">
        <v>26</v>
      </c>
      <c r="AX812" s="359">
        <v>16</v>
      </c>
      <c r="AY812" s="303">
        <f t="shared" si="449"/>
        <v>45</v>
      </c>
      <c r="AZ812" s="303">
        <f t="shared" si="450"/>
        <v>28</v>
      </c>
      <c r="BA812" s="303">
        <f t="shared" si="451"/>
        <v>18</v>
      </c>
      <c r="BB812" s="303">
        <f t="shared" si="452"/>
        <v>19</v>
      </c>
      <c r="BC812" s="303">
        <f t="shared" si="453"/>
        <v>60</v>
      </c>
      <c r="BD812" s="303">
        <f t="shared" si="454"/>
        <v>39</v>
      </c>
      <c r="BE812" s="303">
        <f t="shared" si="455"/>
        <v>21</v>
      </c>
      <c r="BF812" s="303">
        <f t="shared" si="456"/>
        <v>25</v>
      </c>
      <c r="BG812" s="303">
        <f t="shared" si="457"/>
        <v>29</v>
      </c>
      <c r="BH812" s="303"/>
      <c r="BI812" s="303">
        <f t="shared" si="458"/>
        <v>30</v>
      </c>
      <c r="BJ812" s="303">
        <f t="shared" si="459"/>
        <v>30</v>
      </c>
      <c r="BK812" s="303">
        <f t="shared" si="460"/>
        <v>100</v>
      </c>
      <c r="BL812" s="303">
        <f t="shared" si="461"/>
        <v>22</v>
      </c>
      <c r="BM812" s="303">
        <f t="shared" si="462"/>
        <v>27</v>
      </c>
      <c r="BN812" s="303">
        <f t="shared" si="463"/>
        <v>17</v>
      </c>
      <c r="CB812" s="307"/>
      <c r="CC812" s="307"/>
      <c r="CD812" s="307"/>
      <c r="CE812" s="307"/>
      <c r="CF812" s="307"/>
      <c r="CG812" s="307"/>
      <c r="CH812" s="307"/>
      <c r="CI812" s="307"/>
      <c r="CJ812" s="307"/>
      <c r="CK812" s="307"/>
      <c r="CL812" s="307"/>
      <c r="CM812" s="307"/>
      <c r="CN812" s="307"/>
      <c r="CO812" s="307"/>
      <c r="CP812" s="307"/>
      <c r="CQ812" s="307"/>
      <c r="CR812" s="307"/>
      <c r="CS812" s="307"/>
      <c r="CT812" s="307"/>
      <c r="CU812" s="307"/>
      <c r="CV812" s="307"/>
      <c r="CW812" s="307"/>
      <c r="CX812" s="307"/>
      <c r="CY812" s="307"/>
      <c r="CZ812" s="307"/>
      <c r="DA812" s="307"/>
      <c r="DB812" s="307"/>
      <c r="DC812" s="307"/>
      <c r="DD812" s="307"/>
      <c r="DE812" s="307"/>
      <c r="DF812" s="307"/>
      <c r="DG812" s="307"/>
      <c r="DH812" s="307"/>
      <c r="DI812" s="390"/>
      <c r="DJ812" s="390"/>
      <c r="DK812" s="307"/>
      <c r="DL812" s="307"/>
      <c r="DM812" s="307"/>
      <c r="DN812" s="307"/>
      <c r="DO812" s="307"/>
      <c r="DP812" s="307"/>
      <c r="DQ812" s="307"/>
      <c r="DR812" s="307"/>
      <c r="DS812" s="307"/>
      <c r="DT812" s="307"/>
      <c r="DU812" s="307"/>
      <c r="DV812" s="307"/>
      <c r="DW812" s="307"/>
      <c r="DX812" s="307"/>
      <c r="DY812" s="307"/>
      <c r="DZ812" s="307"/>
      <c r="EA812" s="307"/>
      <c r="EB812" s="307"/>
      <c r="EC812" s="307"/>
      <c r="ED812" s="307"/>
      <c r="EE812" s="307"/>
      <c r="EF812" s="307"/>
      <c r="EG812" s="307"/>
      <c r="EH812" s="307"/>
      <c r="EI812" s="307"/>
      <c r="EJ812" s="307"/>
      <c r="EK812" s="307"/>
      <c r="EL812" s="307"/>
      <c r="EM812" s="307"/>
      <c r="EN812" s="307"/>
      <c r="EO812" s="307"/>
      <c r="EP812" s="307"/>
      <c r="EQ812" s="307"/>
      <c r="ER812" s="307"/>
      <c r="ES812" s="307"/>
      <c r="ET812" s="307"/>
      <c r="EU812" s="390"/>
      <c r="EV812" s="390"/>
      <c r="EW812" s="307"/>
      <c r="EX812" s="307"/>
      <c r="EY812" s="307"/>
      <c r="EZ812" s="307"/>
      <c r="FA812" s="307"/>
      <c r="FB812" s="307"/>
      <c r="FC812" s="307"/>
      <c r="FD812" s="307"/>
      <c r="FE812" s="307"/>
      <c r="FF812" s="307"/>
      <c r="FG812" s="307"/>
      <c r="FH812" s="307"/>
      <c r="FI812" s="307"/>
      <c r="FJ812" s="307"/>
      <c r="FK812" s="307"/>
      <c r="FL812" s="307"/>
      <c r="FM812" s="307"/>
      <c r="FN812" s="307"/>
      <c r="FO812" s="307"/>
      <c r="FP812" s="307"/>
      <c r="FQ812" s="307"/>
      <c r="FR812" s="307"/>
      <c r="FS812" s="307"/>
      <c r="FT812" s="307"/>
      <c r="FU812" s="307"/>
      <c r="FV812" s="307"/>
      <c r="FW812" s="307"/>
      <c r="FX812" s="307"/>
      <c r="FY812" s="307"/>
      <c r="FZ812" s="307"/>
      <c r="GA812" s="307"/>
      <c r="GB812" s="307"/>
      <c r="GC812" s="307"/>
      <c r="GD812" s="307"/>
      <c r="GE812" s="307"/>
      <c r="GF812" s="307"/>
      <c r="GG812" s="307"/>
      <c r="GH812" s="307"/>
      <c r="GI812" s="307"/>
      <c r="GJ812" s="307"/>
      <c r="GK812" s="307"/>
      <c r="GL812" s="307"/>
      <c r="GM812" s="307"/>
      <c r="GN812" s="307"/>
      <c r="GO812" s="307"/>
      <c r="GP812" s="307"/>
      <c r="GQ812" s="307"/>
      <c r="GR812" s="307"/>
      <c r="GS812" s="307"/>
      <c r="GT812" s="307"/>
      <c r="GU812" s="307"/>
      <c r="GV812" s="307"/>
      <c r="GW812" s="307"/>
      <c r="GX812" s="307"/>
      <c r="GY812" s="307"/>
      <c r="GZ812" s="307"/>
      <c r="HA812" s="307"/>
      <c r="HB812" s="307"/>
      <c r="HC812" s="307"/>
      <c r="HD812" s="307"/>
      <c r="HE812" s="307"/>
      <c r="HF812" s="307"/>
      <c r="HG812" s="307"/>
      <c r="HH812" s="307"/>
      <c r="HI812" s="307"/>
      <c r="HJ812" s="307"/>
      <c r="HK812" s="307"/>
      <c r="HL812" s="307"/>
      <c r="HM812" s="307"/>
      <c r="HN812" s="307"/>
      <c r="HO812" s="307"/>
      <c r="HP812" s="307"/>
      <c r="HQ812" s="307"/>
      <c r="HR812" s="307"/>
      <c r="HS812" s="307"/>
      <c r="HT812" s="307"/>
      <c r="HU812" s="307"/>
      <c r="HV812" s="307"/>
      <c r="HW812" s="307"/>
      <c r="HX812" s="307"/>
      <c r="HY812" s="307"/>
      <c r="HZ812" s="307"/>
      <c r="IA812" s="307"/>
      <c r="IB812" s="307"/>
      <c r="IC812" s="307"/>
      <c r="ID812" s="307"/>
      <c r="IE812" s="307"/>
      <c r="IF812" s="307"/>
      <c r="IG812" s="307"/>
      <c r="IH812" s="307"/>
      <c r="II812" s="307"/>
      <c r="IJ812" s="307"/>
      <c r="IK812" s="307"/>
      <c r="IL812" s="307"/>
      <c r="IM812" s="307"/>
      <c r="IN812" s="307"/>
      <c r="IO812" s="307"/>
      <c r="IP812" s="307"/>
      <c r="IQ812" s="307"/>
      <c r="IR812" s="307"/>
      <c r="IS812" s="307"/>
      <c r="IT812" s="307"/>
      <c r="IU812" s="307"/>
      <c r="IV812" s="307"/>
      <c r="IW812" s="307"/>
      <c r="IX812" s="307"/>
      <c r="IY812" s="307"/>
      <c r="IZ812" s="307"/>
      <c r="JA812" s="307"/>
      <c r="JB812" s="307"/>
      <c r="JC812" s="307"/>
      <c r="JD812" s="307"/>
      <c r="JE812" s="307"/>
      <c r="JF812" s="307"/>
      <c r="JG812" s="307"/>
      <c r="JH812" s="307"/>
      <c r="JI812" s="307"/>
      <c r="JJ812" s="307"/>
      <c r="JK812" s="307"/>
      <c r="JL812" s="307"/>
      <c r="JM812" s="307"/>
      <c r="JN812" s="307"/>
      <c r="JO812" s="307"/>
      <c r="JP812" s="307"/>
      <c r="JQ812" s="307"/>
      <c r="JR812" s="307"/>
      <c r="JS812" s="307"/>
      <c r="JT812" s="307"/>
      <c r="JU812" s="307"/>
      <c r="JV812" s="307"/>
      <c r="JW812" s="307"/>
      <c r="JX812" s="307"/>
      <c r="JY812" s="307"/>
      <c r="JZ812" s="307"/>
      <c r="KA812" s="307"/>
      <c r="KB812" s="307"/>
      <c r="KC812" s="307"/>
      <c r="KD812" s="307"/>
      <c r="KE812" s="307"/>
      <c r="KF812" s="307"/>
      <c r="KG812" s="307"/>
      <c r="KH812" s="307"/>
      <c r="KI812" s="307"/>
      <c r="KJ812" s="307"/>
      <c r="KK812" s="307"/>
      <c r="KL812" s="307"/>
      <c r="KM812" s="307"/>
      <c r="KN812" s="307"/>
      <c r="KO812" s="307"/>
      <c r="KP812" s="307"/>
      <c r="KQ812" s="307"/>
      <c r="KR812" s="307"/>
      <c r="KS812" s="307"/>
      <c r="KT812" s="307"/>
    </row>
    <row r="813" spans="14:306" s="56" customFormat="1" ht="15" customHeight="1">
      <c r="N813" s="426"/>
      <c r="O813" s="303"/>
      <c r="P813" s="303"/>
      <c r="Q813" s="303"/>
      <c r="R813" s="427"/>
      <c r="S813" s="303"/>
      <c r="T813" s="303"/>
      <c r="U813" s="427"/>
      <c r="W813" s="342"/>
      <c r="X813" s="342"/>
      <c r="Y813" s="342"/>
      <c r="Z813" s="342"/>
      <c r="AA813" s="342"/>
      <c r="AB813" s="342"/>
      <c r="AC813" s="342"/>
      <c r="AD813" s="342"/>
      <c r="AE813" s="342"/>
      <c r="AG813" s="354">
        <v>11</v>
      </c>
      <c r="AH813" s="354"/>
      <c r="AI813" s="356" t="s">
        <v>329</v>
      </c>
      <c r="AJ813" s="356" t="s">
        <v>91</v>
      </c>
      <c r="AK813" s="359">
        <v>18</v>
      </c>
      <c r="AL813" s="356" t="s">
        <v>82</v>
      </c>
      <c r="AM813" s="356" t="s">
        <v>235</v>
      </c>
      <c r="AN813" s="356" t="s">
        <v>143</v>
      </c>
      <c r="AO813" s="359">
        <v>21</v>
      </c>
      <c r="AP813" s="356" t="s">
        <v>126</v>
      </c>
      <c r="AQ813" s="359">
        <v>29</v>
      </c>
      <c r="AR813" s="356" t="s">
        <v>134</v>
      </c>
      <c r="AS813" s="359">
        <v>30</v>
      </c>
      <c r="AT813" s="356" t="s">
        <v>674</v>
      </c>
      <c r="AU813" s="356"/>
      <c r="AV813" s="359">
        <v>22</v>
      </c>
      <c r="AW813" s="359">
        <v>27</v>
      </c>
      <c r="AX813" s="359">
        <v>17</v>
      </c>
      <c r="AY813" s="303">
        <f t="shared" si="449"/>
        <v>50</v>
      </c>
      <c r="AZ813" s="303">
        <f t="shared" si="450"/>
        <v>31</v>
      </c>
      <c r="BA813" s="303">
        <f t="shared" si="451"/>
        <v>19</v>
      </c>
      <c r="BB813" s="303">
        <f t="shared" si="452"/>
        <v>21</v>
      </c>
      <c r="BC813" s="303">
        <f t="shared" si="453"/>
        <v>65</v>
      </c>
      <c r="BD813" s="303">
        <f t="shared" si="454"/>
        <v>42</v>
      </c>
      <c r="BE813" s="303" t="str">
        <f t="shared" si="455"/>
        <v>-</v>
      </c>
      <c r="BF813" s="303">
        <f t="shared" si="456"/>
        <v>27</v>
      </c>
      <c r="BG813" s="303">
        <f t="shared" si="457"/>
        <v>30</v>
      </c>
      <c r="BH813" s="303"/>
      <c r="BI813" s="303">
        <f t="shared" si="458"/>
        <v>33</v>
      </c>
      <c r="BJ813" s="303">
        <f t="shared" si="459"/>
        <v>31</v>
      </c>
      <c r="BK813" s="303">
        <f t="shared" si="460"/>
        <v>107</v>
      </c>
      <c r="BL813" s="303">
        <f t="shared" si="461"/>
        <v>23</v>
      </c>
      <c r="BM813" s="303">
        <f t="shared" si="462"/>
        <v>28</v>
      </c>
      <c r="BN813" s="303">
        <f t="shared" si="463"/>
        <v>18</v>
      </c>
      <c r="CB813" s="307"/>
      <c r="CC813" s="307"/>
      <c r="CD813" s="307"/>
      <c r="CE813" s="307"/>
      <c r="CF813" s="307"/>
      <c r="CG813" s="307"/>
      <c r="CH813" s="307"/>
      <c r="CI813" s="307"/>
      <c r="CJ813" s="307"/>
      <c r="CK813" s="307"/>
      <c r="CL813" s="307"/>
      <c r="CM813" s="307"/>
      <c r="CN813" s="307"/>
      <c r="CO813" s="307"/>
      <c r="CP813" s="307"/>
      <c r="CQ813" s="307"/>
      <c r="CR813" s="307"/>
      <c r="CS813" s="307"/>
      <c r="CT813" s="307"/>
      <c r="CU813" s="307"/>
      <c r="CV813" s="307"/>
      <c r="CW813" s="307"/>
      <c r="CX813" s="307"/>
      <c r="CY813" s="307"/>
      <c r="CZ813" s="307"/>
      <c r="DA813" s="307"/>
      <c r="DB813" s="307"/>
      <c r="DC813" s="307"/>
      <c r="DD813" s="307"/>
      <c r="DE813" s="307"/>
      <c r="DF813" s="307"/>
      <c r="DG813" s="307"/>
      <c r="DH813" s="307"/>
      <c r="DI813" s="390"/>
      <c r="DJ813" s="390"/>
      <c r="DK813" s="307"/>
      <c r="DL813" s="307"/>
      <c r="DM813" s="307"/>
      <c r="DN813" s="307"/>
      <c r="DO813" s="307"/>
      <c r="DP813" s="307"/>
      <c r="DQ813" s="307"/>
      <c r="DR813" s="307"/>
      <c r="DS813" s="307"/>
      <c r="DT813" s="307"/>
      <c r="DU813" s="307"/>
      <c r="DV813" s="307"/>
      <c r="DW813" s="307"/>
      <c r="DX813" s="307"/>
      <c r="DY813" s="307"/>
      <c r="DZ813" s="307"/>
      <c r="EA813" s="307"/>
      <c r="EB813" s="307"/>
      <c r="EC813" s="307"/>
      <c r="ED813" s="307"/>
      <c r="EE813" s="307"/>
      <c r="EF813" s="307"/>
      <c r="EG813" s="307"/>
      <c r="EH813" s="307"/>
      <c r="EI813" s="307"/>
      <c r="EJ813" s="307"/>
      <c r="EK813" s="307"/>
      <c r="EL813" s="307"/>
      <c r="EM813" s="307"/>
      <c r="EN813" s="307"/>
      <c r="EO813" s="307"/>
      <c r="EP813" s="307"/>
      <c r="EQ813" s="307"/>
      <c r="ER813" s="307"/>
      <c r="ES813" s="307"/>
      <c r="ET813" s="307"/>
      <c r="EU813" s="390"/>
      <c r="EV813" s="390"/>
      <c r="EW813" s="307"/>
      <c r="EX813" s="307"/>
      <c r="EY813" s="307"/>
      <c r="EZ813" s="307"/>
      <c r="FA813" s="307"/>
      <c r="FB813" s="307"/>
      <c r="FC813" s="307"/>
      <c r="FD813" s="307"/>
      <c r="FE813" s="307"/>
      <c r="FF813" s="307"/>
      <c r="FG813" s="307"/>
      <c r="FH813" s="307"/>
      <c r="FI813" s="307"/>
      <c r="FJ813" s="307"/>
      <c r="FK813" s="307"/>
      <c r="FL813" s="307"/>
      <c r="FM813" s="307"/>
      <c r="FN813" s="307"/>
      <c r="FO813" s="307"/>
      <c r="FP813" s="307"/>
      <c r="FQ813" s="307"/>
      <c r="FR813" s="307"/>
      <c r="FS813" s="307"/>
      <c r="FT813" s="307"/>
      <c r="FU813" s="307"/>
      <c r="FV813" s="307"/>
      <c r="FW813" s="307"/>
      <c r="FX813" s="307"/>
      <c r="FY813" s="307"/>
      <c r="FZ813" s="307"/>
      <c r="GA813" s="307"/>
      <c r="GB813" s="307"/>
      <c r="GC813" s="307"/>
      <c r="GD813" s="307"/>
      <c r="GE813" s="307"/>
      <c r="GF813" s="307"/>
      <c r="GG813" s="307"/>
      <c r="GH813" s="307"/>
      <c r="GI813" s="307"/>
      <c r="GJ813" s="307"/>
      <c r="GK813" s="307"/>
      <c r="GL813" s="307"/>
      <c r="GM813" s="307"/>
      <c r="GN813" s="307"/>
      <c r="GO813" s="307"/>
      <c r="GP813" s="307"/>
      <c r="GQ813" s="307"/>
      <c r="GR813" s="307"/>
      <c r="GS813" s="307"/>
      <c r="GT813" s="307"/>
      <c r="GU813" s="307"/>
      <c r="GV813" s="307"/>
      <c r="GW813" s="307"/>
      <c r="GX813" s="307"/>
      <c r="GY813" s="307"/>
      <c r="GZ813" s="307"/>
      <c r="HA813" s="307"/>
      <c r="HB813" s="307"/>
      <c r="HC813" s="307"/>
      <c r="HD813" s="307"/>
      <c r="HE813" s="307"/>
      <c r="HF813" s="307"/>
      <c r="HG813" s="307"/>
      <c r="HH813" s="307"/>
      <c r="HI813" s="307"/>
      <c r="HJ813" s="307"/>
      <c r="HK813" s="307"/>
      <c r="HL813" s="307"/>
      <c r="HM813" s="307"/>
      <c r="HN813" s="307"/>
      <c r="HO813" s="307"/>
      <c r="HP813" s="307"/>
      <c r="HQ813" s="307"/>
      <c r="HR813" s="307"/>
      <c r="HS813" s="307"/>
      <c r="HT813" s="307"/>
      <c r="HU813" s="307"/>
      <c r="HV813" s="307"/>
      <c r="HW813" s="307"/>
      <c r="HX813" s="307"/>
      <c r="HY813" s="307"/>
      <c r="HZ813" s="307"/>
      <c r="IA813" s="307"/>
      <c r="IB813" s="307"/>
      <c r="IC813" s="307"/>
      <c r="ID813" s="307"/>
      <c r="IE813" s="307"/>
      <c r="IF813" s="307"/>
      <c r="IG813" s="307"/>
      <c r="IH813" s="307"/>
      <c r="II813" s="307"/>
      <c r="IJ813" s="307"/>
      <c r="IK813" s="307"/>
      <c r="IL813" s="307"/>
      <c r="IM813" s="307"/>
      <c r="IN813" s="307"/>
      <c r="IO813" s="307"/>
      <c r="IP813" s="307"/>
      <c r="IQ813" s="307"/>
      <c r="IR813" s="307"/>
      <c r="IS813" s="307"/>
      <c r="IT813" s="307"/>
      <c r="IU813" s="307"/>
      <c r="IV813" s="307"/>
      <c r="IW813" s="307"/>
      <c r="IX813" s="307"/>
      <c r="IY813" s="307"/>
      <c r="IZ813" s="307"/>
      <c r="JA813" s="307"/>
      <c r="JB813" s="307"/>
      <c r="JC813" s="307"/>
      <c r="JD813" s="307"/>
      <c r="JE813" s="307"/>
      <c r="JF813" s="307"/>
      <c r="JG813" s="307"/>
      <c r="JH813" s="307"/>
      <c r="JI813" s="307"/>
      <c r="JJ813" s="307"/>
      <c r="JK813" s="307"/>
      <c r="JL813" s="307"/>
      <c r="JM813" s="307"/>
      <c r="JN813" s="307"/>
      <c r="JO813" s="307"/>
      <c r="JP813" s="307"/>
      <c r="JQ813" s="307"/>
      <c r="JR813" s="307"/>
      <c r="JS813" s="307"/>
      <c r="JT813" s="307"/>
      <c r="JU813" s="307"/>
      <c r="JV813" s="307"/>
      <c r="JW813" s="307"/>
      <c r="JX813" s="307"/>
      <c r="JY813" s="307"/>
      <c r="JZ813" s="307"/>
      <c r="KA813" s="307"/>
      <c r="KB813" s="307"/>
      <c r="KC813" s="307"/>
      <c r="KD813" s="307"/>
      <c r="KE813" s="307"/>
      <c r="KF813" s="307"/>
      <c r="KG813" s="307"/>
      <c r="KH813" s="307"/>
      <c r="KI813" s="307"/>
      <c r="KJ813" s="307"/>
      <c r="KK813" s="307"/>
      <c r="KL813" s="307"/>
      <c r="KM813" s="307"/>
      <c r="KN813" s="307"/>
      <c r="KO813" s="307"/>
      <c r="KP813" s="307"/>
      <c r="KQ813" s="307"/>
      <c r="KR813" s="307"/>
      <c r="KS813" s="307"/>
      <c r="KT813" s="307"/>
    </row>
    <row r="814" spans="14:306" s="56" customFormat="1" ht="15" customHeight="1">
      <c r="N814" s="426"/>
      <c r="O814" s="303"/>
      <c r="P814" s="303"/>
      <c r="Q814" s="427"/>
      <c r="R814" s="427"/>
      <c r="S814" s="303"/>
      <c r="T814" s="303"/>
      <c r="U814" s="427"/>
      <c r="W814" s="342"/>
      <c r="X814" s="342"/>
      <c r="Y814" s="342"/>
      <c r="Z814" s="342"/>
      <c r="AA814" s="342"/>
      <c r="AB814" s="342"/>
      <c r="AC814" s="342"/>
      <c r="AD814" s="342"/>
      <c r="AE814" s="342"/>
      <c r="AG814" s="354">
        <v>12</v>
      </c>
      <c r="AH814" s="354"/>
      <c r="AI814" s="356" t="s">
        <v>539</v>
      </c>
      <c r="AJ814" s="356" t="s">
        <v>133</v>
      </c>
      <c r="AK814" s="356" t="s">
        <v>82</v>
      </c>
      <c r="AL814" s="359">
        <v>21</v>
      </c>
      <c r="AM814" s="356" t="s">
        <v>893</v>
      </c>
      <c r="AN814" s="356" t="s">
        <v>146</v>
      </c>
      <c r="AO814" s="356" t="s">
        <v>0</v>
      </c>
      <c r="AP814" s="359">
        <v>27</v>
      </c>
      <c r="AQ814" s="356" t="s">
        <v>99</v>
      </c>
      <c r="AR814" s="356" t="s">
        <v>80</v>
      </c>
      <c r="AS814" s="356" t="s">
        <v>133</v>
      </c>
      <c r="AT814" s="356" t="s">
        <v>758</v>
      </c>
      <c r="AU814" s="356"/>
      <c r="AV814" s="356" t="s">
        <v>140</v>
      </c>
      <c r="AW814" s="359">
        <v>28</v>
      </c>
      <c r="AX814" s="359">
        <v>18</v>
      </c>
      <c r="AY814" s="303">
        <f t="shared" si="449"/>
        <v>54</v>
      </c>
      <c r="AZ814" s="303">
        <f t="shared" si="450"/>
        <v>33</v>
      </c>
      <c r="BA814" s="303">
        <f t="shared" si="451"/>
        <v>21</v>
      </c>
      <c r="BB814" s="303">
        <f t="shared" si="452"/>
        <v>22</v>
      </c>
      <c r="BC814" s="303">
        <f t="shared" si="453"/>
        <v>70</v>
      </c>
      <c r="BD814" s="303">
        <f t="shared" si="454"/>
        <v>44</v>
      </c>
      <c r="BE814" s="303">
        <f t="shared" si="455"/>
        <v>22</v>
      </c>
      <c r="BF814" s="303">
        <f t="shared" si="456"/>
        <v>28</v>
      </c>
      <c r="BG814" s="303">
        <f t="shared" si="457"/>
        <v>32</v>
      </c>
      <c r="BH814" s="303"/>
      <c r="BI814" s="303">
        <f t="shared" si="458"/>
        <v>36</v>
      </c>
      <c r="BJ814" s="303">
        <f t="shared" si="459"/>
        <v>33</v>
      </c>
      <c r="BK814" s="303">
        <f t="shared" si="460"/>
        <v>113</v>
      </c>
      <c r="BL814" s="303">
        <f t="shared" si="461"/>
        <v>25</v>
      </c>
      <c r="BM814" s="303">
        <f t="shared" si="462"/>
        <v>29</v>
      </c>
      <c r="BN814" s="303">
        <f t="shared" si="463"/>
        <v>19</v>
      </c>
      <c r="CB814" s="307"/>
      <c r="CC814" s="307"/>
      <c r="CD814" s="307"/>
      <c r="CE814" s="307"/>
      <c r="CF814" s="307"/>
      <c r="CG814" s="307"/>
      <c r="CH814" s="307"/>
      <c r="CI814" s="307"/>
      <c r="CJ814" s="307"/>
      <c r="CK814" s="307"/>
      <c r="CL814" s="307"/>
      <c r="CM814" s="307"/>
      <c r="CN814" s="307"/>
      <c r="CO814" s="307"/>
      <c r="CP814" s="307"/>
      <c r="CQ814" s="307"/>
      <c r="CR814" s="307"/>
      <c r="CS814" s="307"/>
      <c r="CT814" s="307"/>
      <c r="CU814" s="307"/>
      <c r="CV814" s="307"/>
      <c r="CW814" s="307"/>
      <c r="CX814" s="307"/>
      <c r="CY814" s="307"/>
      <c r="CZ814" s="307"/>
      <c r="DA814" s="307"/>
      <c r="DB814" s="307"/>
      <c r="DC814" s="307"/>
      <c r="DD814" s="307"/>
      <c r="DE814" s="307"/>
      <c r="DF814" s="307"/>
      <c r="DG814" s="307"/>
      <c r="DH814" s="307"/>
      <c r="DI814" s="390"/>
      <c r="DJ814" s="390"/>
      <c r="DK814" s="307"/>
      <c r="DL814" s="307"/>
      <c r="DM814" s="307"/>
      <c r="DN814" s="307"/>
      <c r="DO814" s="307"/>
      <c r="DP814" s="307"/>
      <c r="DQ814" s="307"/>
      <c r="DR814" s="307"/>
      <c r="DS814" s="307"/>
      <c r="DT814" s="307"/>
      <c r="DU814" s="307"/>
      <c r="DV814" s="307"/>
      <c r="DW814" s="307"/>
      <c r="DX814" s="307"/>
      <c r="DY814" s="307"/>
      <c r="DZ814" s="307"/>
      <c r="EA814" s="307"/>
      <c r="EB814" s="307"/>
      <c r="EC814" s="307"/>
      <c r="ED814" s="307"/>
      <c r="EE814" s="307"/>
      <c r="EF814" s="307"/>
      <c r="EG814" s="307"/>
      <c r="EH814" s="307"/>
      <c r="EI814" s="307"/>
      <c r="EJ814" s="307"/>
      <c r="EK814" s="307"/>
      <c r="EL814" s="307"/>
      <c r="EM814" s="307"/>
      <c r="EN814" s="307"/>
      <c r="EO814" s="307"/>
      <c r="EP814" s="307"/>
      <c r="EQ814" s="307"/>
      <c r="ER814" s="307"/>
      <c r="ES814" s="307"/>
      <c r="ET814" s="307"/>
      <c r="EU814" s="390"/>
      <c r="EV814" s="390"/>
      <c r="EW814" s="307"/>
      <c r="EX814" s="307"/>
      <c r="EY814" s="307"/>
      <c r="EZ814" s="307"/>
      <c r="FA814" s="307"/>
      <c r="FB814" s="307"/>
      <c r="FC814" s="307"/>
      <c r="FD814" s="307"/>
      <c r="FE814" s="307"/>
      <c r="FF814" s="307"/>
      <c r="FG814" s="307"/>
      <c r="FH814" s="307"/>
      <c r="FI814" s="307"/>
      <c r="FJ814" s="307"/>
      <c r="FK814" s="307"/>
      <c r="FL814" s="307"/>
      <c r="FM814" s="307"/>
      <c r="FN814" s="307"/>
      <c r="FO814" s="307"/>
      <c r="FP814" s="307"/>
      <c r="FQ814" s="307"/>
      <c r="FR814" s="307"/>
      <c r="FS814" s="307"/>
      <c r="FT814" s="307"/>
      <c r="FU814" s="307"/>
      <c r="FV814" s="307"/>
      <c r="FW814" s="307"/>
      <c r="FX814" s="307"/>
      <c r="FY814" s="307"/>
      <c r="FZ814" s="307"/>
      <c r="GA814" s="307"/>
      <c r="GB814" s="307"/>
      <c r="GC814" s="307"/>
      <c r="GD814" s="307"/>
      <c r="GE814" s="307"/>
      <c r="GF814" s="307"/>
      <c r="GG814" s="307"/>
      <c r="GH814" s="307"/>
      <c r="GI814" s="307"/>
      <c r="GJ814" s="307"/>
      <c r="GK814" s="307"/>
      <c r="GL814" s="307"/>
      <c r="GM814" s="307"/>
      <c r="GN814" s="307"/>
      <c r="GO814" s="307"/>
      <c r="GP814" s="307"/>
      <c r="GQ814" s="307"/>
      <c r="GR814" s="307"/>
      <c r="GS814" s="307"/>
      <c r="GT814" s="307"/>
      <c r="GU814" s="307"/>
      <c r="GV814" s="307"/>
      <c r="GW814" s="307"/>
      <c r="GX814" s="307"/>
      <c r="GY814" s="307"/>
      <c r="GZ814" s="307"/>
      <c r="HA814" s="307"/>
      <c r="HB814" s="307"/>
      <c r="HC814" s="307"/>
      <c r="HD814" s="307"/>
      <c r="HE814" s="307"/>
      <c r="HF814" s="307"/>
      <c r="HG814" s="307"/>
      <c r="HH814" s="307"/>
      <c r="HI814" s="307"/>
      <c r="HJ814" s="307"/>
      <c r="HK814" s="307"/>
      <c r="HL814" s="307"/>
      <c r="HM814" s="307"/>
      <c r="HN814" s="307"/>
      <c r="HO814" s="307"/>
      <c r="HP814" s="307"/>
      <c r="HQ814" s="307"/>
      <c r="HR814" s="307"/>
      <c r="HS814" s="307"/>
      <c r="HT814" s="307"/>
      <c r="HU814" s="307"/>
      <c r="HV814" s="307"/>
      <c r="HW814" s="307"/>
      <c r="HX814" s="307"/>
      <c r="HY814" s="307"/>
      <c r="HZ814" s="307"/>
      <c r="IA814" s="307"/>
      <c r="IB814" s="307"/>
      <c r="IC814" s="307"/>
      <c r="ID814" s="307"/>
      <c r="IE814" s="307"/>
      <c r="IF814" s="307"/>
      <c r="IG814" s="307"/>
      <c r="IH814" s="307"/>
      <c r="II814" s="307"/>
      <c r="IJ814" s="307"/>
      <c r="IK814" s="307"/>
      <c r="IL814" s="307"/>
      <c r="IM814" s="307"/>
      <c r="IN814" s="307"/>
      <c r="IO814" s="307"/>
      <c r="IP814" s="307"/>
      <c r="IQ814" s="307"/>
      <c r="IR814" s="307"/>
      <c r="IS814" s="307"/>
      <c r="IT814" s="307"/>
      <c r="IU814" s="307"/>
      <c r="IV814" s="307"/>
      <c r="IW814" s="307"/>
      <c r="IX814" s="307"/>
      <c r="IY814" s="307"/>
      <c r="IZ814" s="307"/>
      <c r="JA814" s="307"/>
      <c r="JB814" s="307"/>
      <c r="JC814" s="307"/>
      <c r="JD814" s="307"/>
      <c r="JE814" s="307"/>
      <c r="JF814" s="307"/>
      <c r="JG814" s="307"/>
      <c r="JH814" s="307"/>
      <c r="JI814" s="307"/>
      <c r="JJ814" s="307"/>
      <c r="JK814" s="307"/>
      <c r="JL814" s="307"/>
      <c r="JM814" s="307"/>
      <c r="JN814" s="307"/>
      <c r="JO814" s="307"/>
      <c r="JP814" s="307"/>
      <c r="JQ814" s="307"/>
      <c r="JR814" s="307"/>
      <c r="JS814" s="307"/>
      <c r="JT814" s="307"/>
      <c r="JU814" s="307"/>
      <c r="JV814" s="307"/>
      <c r="JW814" s="307"/>
      <c r="JX814" s="307"/>
      <c r="JY814" s="307"/>
      <c r="JZ814" s="307"/>
      <c r="KA814" s="307"/>
      <c r="KB814" s="307"/>
      <c r="KC814" s="307"/>
      <c r="KD814" s="307"/>
      <c r="KE814" s="307"/>
      <c r="KF814" s="307"/>
      <c r="KG814" s="307"/>
      <c r="KH814" s="307"/>
      <c r="KI814" s="307"/>
      <c r="KJ814" s="307"/>
      <c r="KK814" s="307"/>
      <c r="KL814" s="307"/>
      <c r="KM814" s="307"/>
      <c r="KN814" s="307"/>
      <c r="KO814" s="307"/>
      <c r="KP814" s="307"/>
      <c r="KQ814" s="307"/>
      <c r="KR814" s="307"/>
      <c r="KS814" s="307"/>
      <c r="KT814" s="307"/>
    </row>
    <row r="815" spans="14:306" s="56" customFormat="1" ht="15" customHeight="1">
      <c r="N815" s="426"/>
      <c r="O815" s="303"/>
      <c r="P815" s="303"/>
      <c r="Q815" s="427"/>
      <c r="R815" s="427"/>
      <c r="S815" s="303"/>
      <c r="T815" s="303"/>
      <c r="U815" s="427"/>
      <c r="W815" s="342"/>
      <c r="X815" s="342"/>
      <c r="Y815" s="342"/>
      <c r="Z815" s="342"/>
      <c r="AA815" s="342"/>
      <c r="AB815" s="342"/>
      <c r="AC815" s="342"/>
      <c r="AD815" s="342"/>
      <c r="AE815" s="342"/>
      <c r="AG815" s="354">
        <v>13</v>
      </c>
      <c r="AH815" s="354"/>
      <c r="AI815" s="356" t="s">
        <v>932</v>
      </c>
      <c r="AJ815" s="356" t="s">
        <v>137</v>
      </c>
      <c r="AK815" s="356" t="s">
        <v>138</v>
      </c>
      <c r="AL815" s="359">
        <v>22</v>
      </c>
      <c r="AM815" s="356" t="s">
        <v>189</v>
      </c>
      <c r="AN815" s="356" t="s">
        <v>149</v>
      </c>
      <c r="AO815" s="359">
        <v>22</v>
      </c>
      <c r="AP815" s="356" t="s">
        <v>96</v>
      </c>
      <c r="AQ815" s="356" t="s">
        <v>102</v>
      </c>
      <c r="AR815" s="356" t="s">
        <v>600</v>
      </c>
      <c r="AS815" s="359">
        <v>33</v>
      </c>
      <c r="AT815" s="356" t="s">
        <v>870</v>
      </c>
      <c r="AU815" s="356"/>
      <c r="AV815" s="359">
        <v>25</v>
      </c>
      <c r="AW815" s="356" t="s">
        <v>165</v>
      </c>
      <c r="AX815" s="359">
        <v>19</v>
      </c>
      <c r="AY815" s="303">
        <f t="shared" si="449"/>
        <v>57</v>
      </c>
      <c r="AZ815" s="303">
        <f t="shared" si="450"/>
        <v>35</v>
      </c>
      <c r="BA815" s="303">
        <f t="shared" si="451"/>
        <v>23</v>
      </c>
      <c r="BB815" s="303">
        <f t="shared" si="452"/>
        <v>23</v>
      </c>
      <c r="BC815" s="303">
        <f t="shared" si="453"/>
        <v>75</v>
      </c>
      <c r="BD815" s="303">
        <f t="shared" si="454"/>
        <v>47</v>
      </c>
      <c r="BE815" s="303" t="str">
        <f t="shared" si="455"/>
        <v>-</v>
      </c>
      <c r="BF815" s="303">
        <f t="shared" si="456"/>
        <v>30</v>
      </c>
      <c r="BG815" s="303">
        <f t="shared" si="457"/>
        <v>34</v>
      </c>
      <c r="BH815" s="303"/>
      <c r="BI815" s="303">
        <f t="shared" si="458"/>
        <v>38</v>
      </c>
      <c r="BJ815" s="303">
        <f t="shared" si="459"/>
        <v>34</v>
      </c>
      <c r="BK815" s="303">
        <f t="shared" si="460"/>
        <v>119</v>
      </c>
      <c r="BL815" s="303">
        <f t="shared" si="461"/>
        <v>26</v>
      </c>
      <c r="BM815" s="303">
        <f t="shared" si="462"/>
        <v>31</v>
      </c>
      <c r="BN815" s="303" t="str">
        <f t="shared" si="463"/>
        <v>-</v>
      </c>
      <c r="CB815" s="307"/>
      <c r="CC815" s="307"/>
      <c r="CD815" s="307"/>
      <c r="CE815" s="307"/>
      <c r="CF815" s="307"/>
      <c r="CG815" s="307"/>
      <c r="CH815" s="307"/>
      <c r="CI815" s="307"/>
      <c r="CJ815" s="307"/>
      <c r="CK815" s="307"/>
      <c r="CL815" s="307"/>
      <c r="CM815" s="307"/>
      <c r="CN815" s="307"/>
      <c r="CO815" s="307"/>
      <c r="CP815" s="307"/>
      <c r="CQ815" s="307"/>
      <c r="CR815" s="307"/>
      <c r="CS815" s="307"/>
      <c r="CT815" s="307"/>
      <c r="CU815" s="307"/>
      <c r="CV815" s="307"/>
      <c r="CW815" s="307"/>
      <c r="CX815" s="307"/>
      <c r="CY815" s="307"/>
      <c r="CZ815" s="307"/>
      <c r="DA815" s="307"/>
      <c r="DB815" s="307"/>
      <c r="DC815" s="307"/>
      <c r="DD815" s="307"/>
      <c r="DE815" s="307"/>
      <c r="DF815" s="307"/>
      <c r="DG815" s="307"/>
      <c r="DH815" s="307"/>
      <c r="DI815" s="390"/>
      <c r="DJ815" s="390"/>
      <c r="DK815" s="307"/>
      <c r="DL815" s="307"/>
      <c r="DM815" s="307"/>
      <c r="DN815" s="307"/>
      <c r="DO815" s="307"/>
      <c r="DP815" s="307"/>
      <c r="DQ815" s="307"/>
      <c r="DR815" s="307"/>
      <c r="DS815" s="307"/>
      <c r="DT815" s="307"/>
      <c r="DU815" s="307"/>
      <c r="DV815" s="307"/>
      <c r="DW815" s="307"/>
      <c r="DX815" s="307"/>
      <c r="DY815" s="307"/>
      <c r="DZ815" s="307"/>
      <c r="EA815" s="307"/>
      <c r="EB815" s="307"/>
      <c r="EC815" s="307"/>
      <c r="ED815" s="307"/>
      <c r="EE815" s="307"/>
      <c r="EF815" s="307"/>
      <c r="EG815" s="307"/>
      <c r="EH815" s="307"/>
      <c r="EI815" s="307"/>
      <c r="EJ815" s="307"/>
      <c r="EK815" s="307"/>
      <c r="EL815" s="307"/>
      <c r="EM815" s="307"/>
      <c r="EN815" s="307"/>
      <c r="EO815" s="307"/>
      <c r="EP815" s="307"/>
      <c r="EQ815" s="307"/>
      <c r="ER815" s="307"/>
      <c r="ES815" s="307"/>
      <c r="ET815" s="307"/>
      <c r="EU815" s="390"/>
      <c r="EV815" s="390"/>
      <c r="EW815" s="307"/>
      <c r="EX815" s="307"/>
      <c r="EY815" s="307"/>
      <c r="EZ815" s="307"/>
      <c r="FA815" s="307"/>
      <c r="FB815" s="307"/>
      <c r="FC815" s="307"/>
      <c r="FD815" s="307"/>
      <c r="FE815" s="307"/>
      <c r="FF815" s="307"/>
      <c r="FG815" s="307"/>
      <c r="FH815" s="307"/>
      <c r="FI815" s="307"/>
      <c r="FJ815" s="307"/>
      <c r="FK815" s="307"/>
      <c r="FL815" s="307"/>
      <c r="FM815" s="307"/>
      <c r="FN815" s="307"/>
      <c r="FO815" s="307"/>
      <c r="FP815" s="307"/>
      <c r="FQ815" s="307"/>
      <c r="FR815" s="307"/>
      <c r="FS815" s="307"/>
      <c r="FT815" s="307"/>
      <c r="FU815" s="307"/>
      <c r="FV815" s="307"/>
      <c r="FW815" s="307"/>
      <c r="FX815" s="307"/>
      <c r="FY815" s="307"/>
      <c r="FZ815" s="307"/>
      <c r="GA815" s="307"/>
      <c r="GB815" s="307"/>
      <c r="GC815" s="307"/>
      <c r="GD815" s="307"/>
      <c r="GE815" s="307"/>
      <c r="GF815" s="307"/>
      <c r="GG815" s="307"/>
      <c r="GH815" s="307"/>
      <c r="GI815" s="307"/>
      <c r="GJ815" s="307"/>
      <c r="GK815" s="307"/>
      <c r="GL815" s="307"/>
      <c r="GM815" s="307"/>
      <c r="GN815" s="307"/>
      <c r="GO815" s="307"/>
      <c r="GP815" s="307"/>
      <c r="GQ815" s="307"/>
      <c r="GR815" s="307"/>
      <c r="GS815" s="307"/>
      <c r="GT815" s="307"/>
      <c r="GU815" s="307"/>
      <c r="GV815" s="307"/>
      <c r="GW815" s="307"/>
      <c r="GX815" s="307"/>
      <c r="GY815" s="307"/>
      <c r="GZ815" s="307"/>
      <c r="HA815" s="307"/>
      <c r="HB815" s="307"/>
      <c r="HC815" s="307"/>
      <c r="HD815" s="307"/>
      <c r="HE815" s="307"/>
      <c r="HF815" s="307"/>
      <c r="HG815" s="307"/>
      <c r="HH815" s="307"/>
      <c r="HI815" s="307"/>
      <c r="HJ815" s="307"/>
      <c r="HK815" s="307"/>
      <c r="HL815" s="307"/>
      <c r="HM815" s="307"/>
      <c r="HN815" s="307"/>
      <c r="HO815" s="307"/>
      <c r="HP815" s="307"/>
      <c r="HQ815" s="307"/>
      <c r="HR815" s="307"/>
      <c r="HS815" s="307"/>
      <c r="HT815" s="307"/>
      <c r="HU815" s="307"/>
      <c r="HV815" s="307"/>
      <c r="HW815" s="307"/>
      <c r="HX815" s="307"/>
      <c r="HY815" s="307"/>
      <c r="HZ815" s="307"/>
      <c r="IA815" s="307"/>
      <c r="IB815" s="307"/>
      <c r="IC815" s="307"/>
      <c r="ID815" s="307"/>
      <c r="IE815" s="307"/>
      <c r="IF815" s="307"/>
      <c r="IG815" s="307"/>
      <c r="IH815" s="307"/>
      <c r="II815" s="307"/>
      <c r="IJ815" s="307"/>
      <c r="IK815" s="307"/>
      <c r="IL815" s="307"/>
      <c r="IM815" s="307"/>
      <c r="IN815" s="307"/>
      <c r="IO815" s="307"/>
      <c r="IP815" s="307"/>
      <c r="IQ815" s="307"/>
      <c r="IR815" s="307"/>
      <c r="IS815" s="307"/>
      <c r="IT815" s="307"/>
      <c r="IU815" s="307"/>
      <c r="IV815" s="307"/>
      <c r="IW815" s="307"/>
      <c r="IX815" s="307"/>
      <c r="IY815" s="307"/>
      <c r="IZ815" s="307"/>
      <c r="JA815" s="307"/>
      <c r="JB815" s="307"/>
      <c r="JC815" s="307"/>
      <c r="JD815" s="307"/>
      <c r="JE815" s="307"/>
      <c r="JF815" s="307"/>
      <c r="JG815" s="307"/>
      <c r="JH815" s="307"/>
      <c r="JI815" s="307"/>
      <c r="JJ815" s="307"/>
      <c r="JK815" s="307"/>
      <c r="JL815" s="307"/>
      <c r="JM815" s="307"/>
      <c r="JN815" s="307"/>
      <c r="JO815" s="307"/>
      <c r="JP815" s="307"/>
      <c r="JQ815" s="307"/>
      <c r="JR815" s="307"/>
      <c r="JS815" s="307"/>
      <c r="JT815" s="307"/>
      <c r="JU815" s="307"/>
      <c r="JV815" s="307"/>
      <c r="JW815" s="307"/>
      <c r="JX815" s="307"/>
      <c r="JY815" s="307"/>
      <c r="JZ815" s="307"/>
      <c r="KA815" s="307"/>
      <c r="KB815" s="307"/>
      <c r="KC815" s="307"/>
      <c r="KD815" s="307"/>
      <c r="KE815" s="307"/>
      <c r="KF815" s="307"/>
      <c r="KG815" s="307"/>
      <c r="KH815" s="307"/>
      <c r="KI815" s="307"/>
      <c r="KJ815" s="307"/>
      <c r="KK815" s="307"/>
      <c r="KL815" s="307"/>
      <c r="KM815" s="307"/>
      <c r="KN815" s="307"/>
      <c r="KO815" s="307"/>
      <c r="KP815" s="307"/>
      <c r="KQ815" s="307"/>
      <c r="KR815" s="307"/>
      <c r="KS815" s="307"/>
      <c r="KT815" s="307"/>
    </row>
    <row r="816" spans="14:306" s="56" customFormat="1" ht="15" customHeight="1">
      <c r="N816" s="426"/>
      <c r="O816" s="303"/>
      <c r="P816" s="303"/>
      <c r="Q816" s="427"/>
      <c r="R816" s="427"/>
      <c r="S816" s="303"/>
      <c r="T816" s="303"/>
      <c r="U816" s="427"/>
      <c r="W816" s="342"/>
      <c r="X816" s="342"/>
      <c r="Y816" s="342"/>
      <c r="Z816" s="342"/>
      <c r="AA816" s="342"/>
      <c r="AB816" s="342"/>
      <c r="AC816" s="342"/>
      <c r="AD816" s="342"/>
      <c r="AE816" s="342"/>
      <c r="AG816" s="354">
        <v>14</v>
      </c>
      <c r="AH816" s="354"/>
      <c r="AI816" s="356" t="s">
        <v>268</v>
      </c>
      <c r="AJ816" s="359">
        <v>35</v>
      </c>
      <c r="AK816" s="359">
        <v>23</v>
      </c>
      <c r="AL816" s="359">
        <v>23</v>
      </c>
      <c r="AM816" s="356" t="s">
        <v>909</v>
      </c>
      <c r="AN816" s="356" t="s">
        <v>761</v>
      </c>
      <c r="AO816" s="356" t="s">
        <v>0</v>
      </c>
      <c r="AP816" s="356" t="s">
        <v>99</v>
      </c>
      <c r="AQ816" s="356" t="s">
        <v>98</v>
      </c>
      <c r="AR816" s="356" t="s">
        <v>635</v>
      </c>
      <c r="AS816" s="359">
        <v>34</v>
      </c>
      <c r="AT816" s="356" t="s">
        <v>926</v>
      </c>
      <c r="AU816" s="356"/>
      <c r="AV816" s="359">
        <v>26</v>
      </c>
      <c r="AW816" s="359">
        <v>31</v>
      </c>
      <c r="AX816" s="411" t="s">
        <v>0</v>
      </c>
      <c r="AY816" s="303">
        <f t="shared" si="449"/>
        <v>61</v>
      </c>
      <c r="AZ816" s="303">
        <f t="shared" si="450"/>
        <v>36</v>
      </c>
      <c r="BA816" s="303">
        <f t="shared" si="451"/>
        <v>24</v>
      </c>
      <c r="BB816" s="303">
        <f t="shared" si="452"/>
        <v>24</v>
      </c>
      <c r="BC816" s="303">
        <f t="shared" si="453"/>
        <v>80</v>
      </c>
      <c r="BD816" s="303">
        <f t="shared" si="454"/>
        <v>49</v>
      </c>
      <c r="BE816" s="303">
        <f t="shared" si="455"/>
        <v>23</v>
      </c>
      <c r="BF816" s="303">
        <f t="shared" si="456"/>
        <v>32</v>
      </c>
      <c r="BG816" s="303">
        <f t="shared" si="457"/>
        <v>36</v>
      </c>
      <c r="BH816" s="303"/>
      <c r="BI816" s="303">
        <f t="shared" si="458"/>
        <v>40</v>
      </c>
      <c r="BJ816" s="303">
        <f t="shared" si="459"/>
        <v>35</v>
      </c>
      <c r="BK816" s="303">
        <f t="shared" si="460"/>
        <v>125</v>
      </c>
      <c r="BL816" s="303">
        <f t="shared" si="461"/>
        <v>27</v>
      </c>
      <c r="BM816" s="303">
        <f t="shared" si="462"/>
        <v>32</v>
      </c>
      <c r="BN816" s="303">
        <f t="shared" si="463"/>
        <v>20</v>
      </c>
      <c r="CB816" s="307"/>
      <c r="CC816" s="307"/>
      <c r="CD816" s="307"/>
      <c r="CE816" s="307"/>
      <c r="CF816" s="307"/>
      <c r="CG816" s="307"/>
      <c r="CH816" s="307"/>
      <c r="CI816" s="307"/>
      <c r="CJ816" s="307"/>
      <c r="CK816" s="307"/>
      <c r="CL816" s="307"/>
      <c r="CM816" s="307"/>
      <c r="CN816" s="307"/>
      <c r="CO816" s="307"/>
      <c r="CP816" s="307"/>
      <c r="CQ816" s="307"/>
      <c r="CR816" s="307"/>
      <c r="CS816" s="307"/>
      <c r="CT816" s="307"/>
      <c r="CU816" s="307"/>
      <c r="CV816" s="307"/>
      <c r="CW816" s="307"/>
      <c r="CX816" s="307"/>
      <c r="CY816" s="307"/>
      <c r="CZ816" s="307"/>
      <c r="DA816" s="307"/>
      <c r="DB816" s="307"/>
      <c r="DC816" s="307"/>
      <c r="DD816" s="307"/>
      <c r="DE816" s="307"/>
      <c r="DF816" s="307"/>
      <c r="DG816" s="307"/>
      <c r="DH816" s="307"/>
      <c r="DI816" s="390"/>
      <c r="DJ816" s="390"/>
      <c r="DK816" s="307"/>
      <c r="DL816" s="307"/>
      <c r="DM816" s="307"/>
      <c r="DN816" s="307"/>
      <c r="DO816" s="307"/>
      <c r="DP816" s="307"/>
      <c r="DQ816" s="307"/>
      <c r="DR816" s="307"/>
      <c r="DS816" s="307"/>
      <c r="DT816" s="307"/>
      <c r="DU816" s="307"/>
      <c r="DV816" s="307"/>
      <c r="DW816" s="307"/>
      <c r="DX816" s="307"/>
      <c r="DY816" s="307"/>
      <c r="DZ816" s="307"/>
      <c r="EA816" s="307"/>
      <c r="EB816" s="307"/>
      <c r="EC816" s="307"/>
      <c r="ED816" s="307"/>
      <c r="EE816" s="307"/>
      <c r="EF816" s="307"/>
      <c r="EG816" s="307"/>
      <c r="EH816" s="307"/>
      <c r="EI816" s="307"/>
      <c r="EJ816" s="307"/>
      <c r="EK816" s="307"/>
      <c r="EL816" s="307"/>
      <c r="EM816" s="307"/>
      <c r="EN816" s="307"/>
      <c r="EO816" s="307"/>
      <c r="EP816" s="307"/>
      <c r="EQ816" s="307"/>
      <c r="ER816" s="307"/>
      <c r="ES816" s="307"/>
      <c r="ET816" s="307"/>
      <c r="EU816" s="390"/>
      <c r="EV816" s="390"/>
      <c r="EW816" s="307"/>
      <c r="EX816" s="307"/>
      <c r="EY816" s="307"/>
      <c r="EZ816" s="307"/>
      <c r="FA816" s="307"/>
      <c r="FB816" s="307"/>
      <c r="FC816" s="307"/>
      <c r="FD816" s="307"/>
      <c r="FE816" s="307"/>
      <c r="FF816" s="307"/>
      <c r="FG816" s="307"/>
      <c r="FH816" s="307"/>
      <c r="FI816" s="307"/>
      <c r="FJ816" s="307"/>
      <c r="FK816" s="307"/>
      <c r="FL816" s="307"/>
      <c r="FM816" s="307"/>
      <c r="FN816" s="307"/>
      <c r="FO816" s="307"/>
      <c r="FP816" s="307"/>
      <c r="FQ816" s="307"/>
      <c r="FR816" s="307"/>
      <c r="FS816" s="307"/>
      <c r="FT816" s="307"/>
      <c r="FU816" s="307"/>
      <c r="FV816" s="307"/>
      <c r="FW816" s="307"/>
      <c r="FX816" s="307"/>
      <c r="FY816" s="307"/>
      <c r="FZ816" s="307"/>
      <c r="GA816" s="307"/>
      <c r="GB816" s="307"/>
      <c r="GC816" s="307"/>
      <c r="GD816" s="307"/>
      <c r="GE816" s="307"/>
      <c r="GF816" s="307"/>
      <c r="GG816" s="307"/>
      <c r="GH816" s="307"/>
      <c r="GI816" s="307"/>
      <c r="GJ816" s="307"/>
      <c r="GK816" s="307"/>
      <c r="GL816" s="307"/>
      <c r="GM816" s="307"/>
      <c r="GN816" s="307"/>
      <c r="GO816" s="307"/>
      <c r="GP816" s="307"/>
      <c r="GQ816" s="307"/>
      <c r="GR816" s="307"/>
      <c r="GS816" s="307"/>
      <c r="GT816" s="307"/>
      <c r="GU816" s="307"/>
      <c r="GV816" s="307"/>
      <c r="GW816" s="307"/>
      <c r="GX816" s="307"/>
      <c r="GY816" s="307"/>
      <c r="GZ816" s="307"/>
      <c r="HA816" s="307"/>
      <c r="HB816" s="307"/>
      <c r="HC816" s="307"/>
      <c r="HD816" s="307"/>
      <c r="HE816" s="307"/>
      <c r="HF816" s="307"/>
      <c r="HG816" s="307"/>
      <c r="HH816" s="307"/>
      <c r="HI816" s="307"/>
      <c r="HJ816" s="307"/>
      <c r="HK816" s="307"/>
      <c r="HL816" s="307"/>
      <c r="HM816" s="307"/>
      <c r="HN816" s="307"/>
      <c r="HO816" s="307"/>
      <c r="HP816" s="307"/>
      <c r="HQ816" s="307"/>
      <c r="HR816" s="307"/>
      <c r="HS816" s="307"/>
      <c r="HT816" s="307"/>
      <c r="HU816" s="307"/>
      <c r="HV816" s="307"/>
      <c r="HW816" s="307"/>
      <c r="HX816" s="307"/>
      <c r="HY816" s="307"/>
      <c r="HZ816" s="307"/>
      <c r="IA816" s="307"/>
      <c r="IB816" s="307"/>
      <c r="IC816" s="307"/>
      <c r="ID816" s="307"/>
      <c r="IE816" s="307"/>
      <c r="IF816" s="307"/>
      <c r="IG816" s="307"/>
      <c r="IH816" s="307"/>
      <c r="II816" s="307"/>
      <c r="IJ816" s="307"/>
      <c r="IK816" s="307"/>
      <c r="IL816" s="307"/>
      <c r="IM816" s="307"/>
      <c r="IN816" s="307"/>
      <c r="IO816" s="307"/>
      <c r="IP816" s="307"/>
      <c r="IQ816" s="307"/>
      <c r="IR816" s="307"/>
      <c r="IS816" s="307"/>
      <c r="IT816" s="307"/>
      <c r="IU816" s="307"/>
      <c r="IV816" s="307"/>
      <c r="IW816" s="307"/>
      <c r="IX816" s="307"/>
      <c r="IY816" s="307"/>
      <c r="IZ816" s="307"/>
      <c r="JA816" s="307"/>
      <c r="JB816" s="307"/>
      <c r="JC816" s="307"/>
      <c r="JD816" s="307"/>
      <c r="JE816" s="307"/>
      <c r="JF816" s="307"/>
      <c r="JG816" s="307"/>
      <c r="JH816" s="307"/>
      <c r="JI816" s="307"/>
      <c r="JJ816" s="307"/>
      <c r="JK816" s="307"/>
      <c r="JL816" s="307"/>
      <c r="JM816" s="307"/>
      <c r="JN816" s="307"/>
      <c r="JO816" s="307"/>
      <c r="JP816" s="307"/>
      <c r="JQ816" s="307"/>
      <c r="JR816" s="307"/>
      <c r="JS816" s="307"/>
      <c r="JT816" s="307"/>
      <c r="JU816" s="307"/>
      <c r="JV816" s="307"/>
      <c r="JW816" s="307"/>
      <c r="JX816" s="307"/>
      <c r="JY816" s="307"/>
      <c r="JZ816" s="307"/>
      <c r="KA816" s="307"/>
      <c r="KB816" s="307"/>
      <c r="KC816" s="307"/>
      <c r="KD816" s="307"/>
      <c r="KE816" s="307"/>
      <c r="KF816" s="307"/>
      <c r="KG816" s="307"/>
      <c r="KH816" s="307"/>
      <c r="KI816" s="307"/>
      <c r="KJ816" s="307"/>
      <c r="KK816" s="307"/>
      <c r="KL816" s="307"/>
      <c r="KM816" s="307"/>
      <c r="KN816" s="307"/>
      <c r="KO816" s="307"/>
      <c r="KP816" s="307"/>
      <c r="KQ816" s="307"/>
      <c r="KR816" s="307"/>
      <c r="KS816" s="307"/>
      <c r="KT816" s="307"/>
    </row>
    <row r="817" spans="14:306" s="56" customFormat="1" ht="15" customHeight="1">
      <c r="N817" s="426"/>
      <c r="O817" s="303"/>
      <c r="P817" s="303"/>
      <c r="Q817" s="427"/>
      <c r="R817" s="427"/>
      <c r="S817" s="303"/>
      <c r="T817" s="303"/>
      <c r="U817" s="303"/>
      <c r="W817" s="342"/>
      <c r="X817" s="342"/>
      <c r="Y817" s="342"/>
      <c r="Z817" s="342"/>
      <c r="AA817" s="342"/>
      <c r="AB817" s="342"/>
      <c r="AC817" s="342"/>
      <c r="AD817" s="342"/>
      <c r="AE817" s="342"/>
      <c r="AG817" s="354">
        <v>15</v>
      </c>
      <c r="AH817" s="354"/>
      <c r="AI817" s="356" t="s">
        <v>633</v>
      </c>
      <c r="AJ817" s="359">
        <v>36</v>
      </c>
      <c r="AK817" s="356" t="s">
        <v>89</v>
      </c>
      <c r="AL817" s="359">
        <v>24</v>
      </c>
      <c r="AM817" s="356" t="s">
        <v>961</v>
      </c>
      <c r="AN817" s="356" t="s">
        <v>239</v>
      </c>
      <c r="AO817" s="359">
        <v>23</v>
      </c>
      <c r="AP817" s="359">
        <v>32</v>
      </c>
      <c r="AQ817" s="359">
        <v>36</v>
      </c>
      <c r="AR817" s="356" t="s">
        <v>673</v>
      </c>
      <c r="AS817" s="359">
        <v>35</v>
      </c>
      <c r="AT817" s="356" t="s">
        <v>999</v>
      </c>
      <c r="AU817" s="356"/>
      <c r="AV817" s="356" t="s">
        <v>162</v>
      </c>
      <c r="AW817" s="359">
        <v>32</v>
      </c>
      <c r="AX817" s="359">
        <v>20</v>
      </c>
      <c r="AY817" s="303">
        <f t="shared" si="449"/>
        <v>64</v>
      </c>
      <c r="AZ817" s="303">
        <f t="shared" si="450"/>
        <v>37</v>
      </c>
      <c r="BA817" s="303">
        <f t="shared" si="451"/>
        <v>26</v>
      </c>
      <c r="BB817" s="303">
        <f t="shared" si="452"/>
        <v>25</v>
      </c>
      <c r="BC817" s="303">
        <f t="shared" si="453"/>
        <v>85</v>
      </c>
      <c r="BD817" s="303">
        <f t="shared" si="454"/>
        <v>52</v>
      </c>
      <c r="BE817" s="303">
        <f t="shared" si="455"/>
        <v>24</v>
      </c>
      <c r="BF817" s="303">
        <f t="shared" si="456"/>
        <v>33</v>
      </c>
      <c r="BG817" s="303">
        <f t="shared" si="457"/>
        <v>37</v>
      </c>
      <c r="BH817" s="303"/>
      <c r="BI817" s="303">
        <f t="shared" si="458"/>
        <v>42</v>
      </c>
      <c r="BJ817" s="303">
        <f t="shared" si="459"/>
        <v>36</v>
      </c>
      <c r="BK817" s="303">
        <f t="shared" si="460"/>
        <v>130</v>
      </c>
      <c r="BL817" s="303">
        <f t="shared" si="461"/>
        <v>29</v>
      </c>
      <c r="BM817" s="303" t="str">
        <f t="shared" si="462"/>
        <v>-</v>
      </c>
      <c r="BN817" s="303">
        <f t="shared" si="463"/>
        <v>21</v>
      </c>
      <c r="CB817" s="307"/>
      <c r="CC817" s="307"/>
      <c r="CD817" s="307"/>
      <c r="CE817" s="307"/>
      <c r="CF817" s="307"/>
      <c r="CG817" s="307"/>
      <c r="CH817" s="307"/>
      <c r="CI817" s="307"/>
      <c r="CJ817" s="307"/>
      <c r="CK817" s="307"/>
      <c r="CL817" s="307"/>
      <c r="CM817" s="307"/>
      <c r="CN817" s="307"/>
      <c r="CO817" s="307"/>
      <c r="CP817" s="307"/>
      <c r="CQ817" s="307"/>
      <c r="CR817" s="307"/>
      <c r="CS817" s="307"/>
      <c r="CT817" s="307"/>
      <c r="CU817" s="307"/>
      <c r="CV817" s="307"/>
      <c r="CW817" s="307"/>
      <c r="CX817" s="307"/>
      <c r="CY817" s="307"/>
      <c r="CZ817" s="307"/>
      <c r="DA817" s="307"/>
      <c r="DB817" s="307"/>
      <c r="DC817" s="307"/>
      <c r="DD817" s="307"/>
      <c r="DE817" s="307"/>
      <c r="DF817" s="307"/>
      <c r="DG817" s="307"/>
      <c r="DH817" s="307"/>
      <c r="DI817" s="390"/>
      <c r="DJ817" s="390"/>
      <c r="DK817" s="307"/>
      <c r="DL817" s="307"/>
      <c r="DM817" s="307"/>
      <c r="DN817" s="307"/>
      <c r="DO817" s="307"/>
      <c r="DP817" s="307"/>
      <c r="DQ817" s="307"/>
      <c r="DR817" s="307"/>
      <c r="DS817" s="307"/>
      <c r="DT817" s="307"/>
      <c r="DU817" s="307"/>
      <c r="DV817" s="307"/>
      <c r="DW817" s="307"/>
      <c r="DX817" s="307"/>
      <c r="DY817" s="307"/>
      <c r="DZ817" s="307"/>
      <c r="EA817" s="307"/>
      <c r="EB817" s="307"/>
      <c r="EC817" s="307"/>
      <c r="ED817" s="307"/>
      <c r="EE817" s="307"/>
      <c r="EF817" s="307"/>
      <c r="EG817" s="307"/>
      <c r="EH817" s="307"/>
      <c r="EI817" s="307"/>
      <c r="EJ817" s="307"/>
      <c r="EK817" s="307"/>
      <c r="EL817" s="307"/>
      <c r="EM817" s="307"/>
      <c r="EN817" s="307"/>
      <c r="EO817" s="307"/>
      <c r="EP817" s="307"/>
      <c r="EQ817" s="307"/>
      <c r="ER817" s="307"/>
      <c r="ES817" s="307"/>
      <c r="ET817" s="307"/>
      <c r="EU817" s="390"/>
      <c r="EV817" s="390"/>
      <c r="EW817" s="307"/>
      <c r="EX817" s="307"/>
      <c r="EY817" s="307"/>
      <c r="EZ817" s="307"/>
      <c r="FA817" s="307"/>
      <c r="FB817" s="307"/>
      <c r="FC817" s="307"/>
      <c r="FD817" s="307"/>
      <c r="FE817" s="307"/>
      <c r="FF817" s="307"/>
      <c r="FG817" s="307"/>
      <c r="FH817" s="307"/>
      <c r="FI817" s="307"/>
      <c r="FJ817" s="307"/>
      <c r="FK817" s="307"/>
      <c r="FL817" s="307"/>
      <c r="FM817" s="307"/>
      <c r="FN817" s="307"/>
      <c r="FO817" s="307"/>
      <c r="FP817" s="307"/>
      <c r="FQ817" s="307"/>
      <c r="FR817" s="307"/>
      <c r="FS817" s="307"/>
      <c r="FT817" s="307"/>
      <c r="FU817" s="307"/>
      <c r="FV817" s="307"/>
      <c r="FW817" s="307"/>
      <c r="FX817" s="307"/>
      <c r="FY817" s="307"/>
      <c r="FZ817" s="307"/>
      <c r="GA817" s="307"/>
      <c r="GB817" s="307"/>
      <c r="GC817" s="307"/>
      <c r="GD817" s="307"/>
      <c r="GE817" s="307"/>
      <c r="GF817" s="307"/>
      <c r="GG817" s="307"/>
      <c r="GH817" s="307"/>
      <c r="GI817" s="307"/>
      <c r="GJ817" s="307"/>
      <c r="GK817" s="307"/>
      <c r="GL817" s="307"/>
      <c r="GM817" s="307"/>
      <c r="GN817" s="307"/>
      <c r="GO817" s="307"/>
      <c r="GP817" s="307"/>
      <c r="GQ817" s="307"/>
      <c r="GR817" s="307"/>
      <c r="GS817" s="307"/>
      <c r="GT817" s="307"/>
      <c r="GU817" s="307"/>
      <c r="GV817" s="307"/>
      <c r="GW817" s="307"/>
      <c r="GX817" s="307"/>
      <c r="GY817" s="307"/>
      <c r="GZ817" s="307"/>
      <c r="HA817" s="307"/>
      <c r="HB817" s="307"/>
      <c r="HC817" s="307"/>
      <c r="HD817" s="307"/>
      <c r="HE817" s="307"/>
      <c r="HF817" s="307"/>
      <c r="HG817" s="307"/>
      <c r="HH817" s="307"/>
      <c r="HI817" s="307"/>
      <c r="HJ817" s="307"/>
      <c r="HK817" s="307"/>
      <c r="HL817" s="307"/>
      <c r="HM817" s="307"/>
      <c r="HN817" s="307"/>
      <c r="HO817" s="307"/>
      <c r="HP817" s="307"/>
      <c r="HQ817" s="307"/>
      <c r="HR817" s="307"/>
      <c r="HS817" s="307"/>
      <c r="HT817" s="307"/>
      <c r="HU817" s="307"/>
      <c r="HV817" s="307"/>
      <c r="HW817" s="307"/>
      <c r="HX817" s="307"/>
      <c r="HY817" s="307"/>
      <c r="HZ817" s="307"/>
      <c r="IA817" s="307"/>
      <c r="IB817" s="307"/>
      <c r="IC817" s="307"/>
      <c r="ID817" s="307"/>
      <c r="IE817" s="307"/>
      <c r="IF817" s="307"/>
      <c r="IG817" s="307"/>
      <c r="IH817" s="307"/>
      <c r="II817" s="307"/>
      <c r="IJ817" s="307"/>
      <c r="IK817" s="307"/>
      <c r="IL817" s="307"/>
      <c r="IM817" s="307"/>
      <c r="IN817" s="307"/>
      <c r="IO817" s="307"/>
      <c r="IP817" s="307"/>
      <c r="IQ817" s="307"/>
      <c r="IR817" s="307"/>
      <c r="IS817" s="307"/>
      <c r="IT817" s="307"/>
      <c r="IU817" s="307"/>
      <c r="IV817" s="307"/>
      <c r="IW817" s="307"/>
      <c r="IX817" s="307"/>
      <c r="IY817" s="307"/>
      <c r="IZ817" s="307"/>
      <c r="JA817" s="307"/>
      <c r="JB817" s="307"/>
      <c r="JC817" s="307"/>
      <c r="JD817" s="307"/>
      <c r="JE817" s="307"/>
      <c r="JF817" s="307"/>
      <c r="JG817" s="307"/>
      <c r="JH817" s="307"/>
      <c r="JI817" s="307"/>
      <c r="JJ817" s="307"/>
      <c r="JK817" s="307"/>
      <c r="JL817" s="307"/>
      <c r="JM817" s="307"/>
      <c r="JN817" s="307"/>
      <c r="JO817" s="307"/>
      <c r="JP817" s="307"/>
      <c r="JQ817" s="307"/>
      <c r="JR817" s="307"/>
      <c r="JS817" s="307"/>
      <c r="JT817" s="307"/>
      <c r="JU817" s="307"/>
      <c r="JV817" s="307"/>
      <c r="JW817" s="307"/>
      <c r="JX817" s="307"/>
      <c r="JY817" s="307"/>
      <c r="JZ817" s="307"/>
      <c r="KA817" s="307"/>
      <c r="KB817" s="307"/>
      <c r="KC817" s="307"/>
      <c r="KD817" s="307"/>
      <c r="KE817" s="307"/>
      <c r="KF817" s="307"/>
      <c r="KG817" s="307"/>
      <c r="KH817" s="307"/>
      <c r="KI817" s="307"/>
      <c r="KJ817" s="307"/>
      <c r="KK817" s="307"/>
      <c r="KL817" s="307"/>
      <c r="KM817" s="307"/>
      <c r="KN817" s="307"/>
      <c r="KO817" s="307"/>
      <c r="KP817" s="307"/>
      <c r="KQ817" s="307"/>
      <c r="KR817" s="307"/>
      <c r="KS817" s="307"/>
      <c r="KT817" s="307"/>
    </row>
    <row r="818" spans="14:306" s="56" customFormat="1" ht="15" customHeight="1">
      <c r="N818" s="426"/>
      <c r="O818" s="303"/>
      <c r="P818" s="303"/>
      <c r="Q818" s="427"/>
      <c r="R818" s="303"/>
      <c r="S818" s="303"/>
      <c r="T818" s="427"/>
      <c r="U818" s="427"/>
      <c r="W818" s="342"/>
      <c r="X818" s="342"/>
      <c r="Y818" s="342"/>
      <c r="Z818" s="342"/>
      <c r="AA818" s="342"/>
      <c r="AB818" s="342"/>
      <c r="AC818" s="342"/>
      <c r="AD818" s="342"/>
      <c r="AE818" s="342"/>
      <c r="AG818" s="354">
        <v>16</v>
      </c>
      <c r="AH818" s="354"/>
      <c r="AI818" s="356" t="s">
        <v>564</v>
      </c>
      <c r="AJ818" s="359">
        <v>37</v>
      </c>
      <c r="AK818" s="359">
        <v>26</v>
      </c>
      <c r="AL818" s="359">
        <v>25</v>
      </c>
      <c r="AM818" s="356" t="s">
        <v>651</v>
      </c>
      <c r="AN818" s="356" t="s">
        <v>97</v>
      </c>
      <c r="AO818" s="359">
        <v>24</v>
      </c>
      <c r="AP818" s="359">
        <v>33</v>
      </c>
      <c r="AQ818" s="356" t="s">
        <v>195</v>
      </c>
      <c r="AR818" s="356" t="s">
        <v>146</v>
      </c>
      <c r="AS818" s="359">
        <v>36</v>
      </c>
      <c r="AT818" s="356" t="s">
        <v>991</v>
      </c>
      <c r="AU818" s="356"/>
      <c r="AV818" s="356" t="s">
        <v>165</v>
      </c>
      <c r="AW818" s="356" t="s">
        <v>0</v>
      </c>
      <c r="AX818" s="359">
        <v>21</v>
      </c>
      <c r="AY818" s="303">
        <f t="shared" si="449"/>
        <v>66</v>
      </c>
      <c r="AZ818" s="303">
        <f t="shared" si="450"/>
        <v>38</v>
      </c>
      <c r="BA818" s="303">
        <f t="shared" si="451"/>
        <v>27</v>
      </c>
      <c r="BB818" s="303">
        <f t="shared" si="452"/>
        <v>26</v>
      </c>
      <c r="BC818" s="303">
        <f t="shared" si="453"/>
        <v>91</v>
      </c>
      <c r="BD818" s="303">
        <f t="shared" si="454"/>
        <v>54</v>
      </c>
      <c r="BE818" s="303">
        <f t="shared" si="455"/>
        <v>25</v>
      </c>
      <c r="BF818" s="303">
        <f t="shared" si="456"/>
        <v>34</v>
      </c>
      <c r="BG818" s="303">
        <f t="shared" si="457"/>
        <v>39</v>
      </c>
      <c r="BH818" s="303"/>
      <c r="BI818" s="303">
        <f t="shared" si="458"/>
        <v>44</v>
      </c>
      <c r="BJ818" s="303">
        <f t="shared" si="459"/>
        <v>37</v>
      </c>
      <c r="BK818" s="303">
        <f t="shared" si="460"/>
        <v>133</v>
      </c>
      <c r="BL818" s="303">
        <f t="shared" si="461"/>
        <v>31</v>
      </c>
      <c r="BM818" s="303">
        <f t="shared" si="462"/>
        <v>33</v>
      </c>
      <c r="BN818" s="303">
        <f t="shared" si="463"/>
        <v>22</v>
      </c>
      <c r="CB818" s="307"/>
      <c r="CC818" s="307"/>
      <c r="CD818" s="307"/>
      <c r="CE818" s="307"/>
      <c r="CF818" s="307"/>
      <c r="CG818" s="307"/>
      <c r="CH818" s="307"/>
      <c r="CI818" s="307"/>
      <c r="CJ818" s="307"/>
      <c r="CK818" s="307"/>
      <c r="CL818" s="307"/>
      <c r="CM818" s="307"/>
      <c r="CN818" s="307"/>
      <c r="CO818" s="307"/>
      <c r="CP818" s="307"/>
      <c r="CQ818" s="307"/>
      <c r="CR818" s="307"/>
      <c r="CS818" s="307"/>
      <c r="CT818" s="307"/>
      <c r="CU818" s="307"/>
      <c r="CV818" s="307"/>
      <c r="CW818" s="307"/>
      <c r="CX818" s="307"/>
      <c r="CY818" s="307"/>
      <c r="CZ818" s="307"/>
      <c r="DA818" s="307"/>
      <c r="DB818" s="307"/>
      <c r="DC818" s="307"/>
      <c r="DD818" s="307"/>
      <c r="DE818" s="307"/>
      <c r="DF818" s="307"/>
      <c r="DG818" s="307"/>
      <c r="DH818" s="307"/>
      <c r="DI818" s="390"/>
      <c r="DJ818" s="390"/>
      <c r="DK818" s="307"/>
      <c r="DL818" s="307"/>
      <c r="DM818" s="307"/>
      <c r="DN818" s="307"/>
      <c r="DO818" s="307"/>
      <c r="DP818" s="307"/>
      <c r="DQ818" s="307"/>
      <c r="DR818" s="307"/>
      <c r="DS818" s="307"/>
      <c r="DT818" s="307"/>
      <c r="DU818" s="307"/>
      <c r="DV818" s="307"/>
      <c r="DW818" s="307"/>
      <c r="DX818" s="307"/>
      <c r="DY818" s="307"/>
      <c r="DZ818" s="307"/>
      <c r="EA818" s="307"/>
      <c r="EB818" s="307"/>
      <c r="EC818" s="307"/>
      <c r="ED818" s="307"/>
      <c r="EE818" s="307"/>
      <c r="EF818" s="307"/>
      <c r="EG818" s="307"/>
      <c r="EH818" s="307"/>
      <c r="EI818" s="307"/>
      <c r="EJ818" s="307"/>
      <c r="EK818" s="307"/>
      <c r="EL818" s="307"/>
      <c r="EM818" s="307"/>
      <c r="EN818" s="307"/>
      <c r="EO818" s="307"/>
      <c r="EP818" s="307"/>
      <c r="EQ818" s="307"/>
      <c r="ER818" s="307"/>
      <c r="ES818" s="307"/>
      <c r="ET818" s="307"/>
      <c r="EU818" s="390"/>
      <c r="EV818" s="390"/>
      <c r="EW818" s="307"/>
      <c r="EX818" s="307"/>
      <c r="EY818" s="307"/>
      <c r="EZ818" s="307"/>
      <c r="FA818" s="307"/>
      <c r="FB818" s="307"/>
      <c r="FC818" s="307"/>
      <c r="FD818" s="307"/>
      <c r="FE818" s="307"/>
      <c r="FF818" s="307"/>
      <c r="FG818" s="307"/>
      <c r="FH818" s="307"/>
      <c r="FI818" s="307"/>
      <c r="FJ818" s="307"/>
      <c r="FK818" s="307"/>
      <c r="FL818" s="307"/>
      <c r="FM818" s="307"/>
      <c r="FN818" s="307"/>
      <c r="FO818" s="307"/>
      <c r="FP818" s="307"/>
      <c r="FQ818" s="307"/>
      <c r="FR818" s="307"/>
      <c r="FS818" s="307"/>
      <c r="FT818" s="307"/>
      <c r="FU818" s="307"/>
      <c r="FV818" s="307"/>
      <c r="FW818" s="307"/>
      <c r="FX818" s="307"/>
      <c r="FY818" s="307"/>
      <c r="FZ818" s="307"/>
      <c r="GA818" s="307"/>
      <c r="GB818" s="307"/>
      <c r="GC818" s="307"/>
      <c r="GD818" s="307"/>
      <c r="GE818" s="307"/>
      <c r="GF818" s="307"/>
      <c r="GG818" s="307"/>
      <c r="GH818" s="307"/>
      <c r="GI818" s="307"/>
      <c r="GJ818" s="307"/>
      <c r="GK818" s="307"/>
      <c r="GL818" s="307"/>
      <c r="GM818" s="307"/>
      <c r="GN818" s="307"/>
      <c r="GO818" s="307"/>
      <c r="GP818" s="307"/>
      <c r="GQ818" s="307"/>
      <c r="GR818" s="307"/>
      <c r="GS818" s="307"/>
      <c r="GT818" s="307"/>
      <c r="GU818" s="307"/>
      <c r="GV818" s="307"/>
      <c r="GW818" s="307"/>
      <c r="GX818" s="307"/>
      <c r="GY818" s="307"/>
      <c r="GZ818" s="307"/>
      <c r="HA818" s="307"/>
      <c r="HB818" s="307"/>
      <c r="HC818" s="307"/>
      <c r="HD818" s="307"/>
      <c r="HE818" s="307"/>
      <c r="HF818" s="307"/>
      <c r="HG818" s="307"/>
      <c r="HH818" s="307"/>
      <c r="HI818" s="307"/>
      <c r="HJ818" s="307"/>
      <c r="HK818" s="307"/>
      <c r="HL818" s="307"/>
      <c r="HM818" s="307"/>
      <c r="HN818" s="307"/>
      <c r="HO818" s="307"/>
      <c r="HP818" s="307"/>
      <c r="HQ818" s="307"/>
      <c r="HR818" s="307"/>
      <c r="HS818" s="307"/>
      <c r="HT818" s="307"/>
      <c r="HU818" s="307"/>
      <c r="HV818" s="307"/>
      <c r="HW818" s="307"/>
      <c r="HX818" s="307"/>
      <c r="HY818" s="307"/>
      <c r="HZ818" s="307"/>
      <c r="IA818" s="307"/>
      <c r="IB818" s="307"/>
      <c r="IC818" s="307"/>
      <c r="ID818" s="307"/>
      <c r="IE818" s="307"/>
      <c r="IF818" s="307"/>
      <c r="IG818" s="307"/>
      <c r="IH818" s="307"/>
      <c r="II818" s="307"/>
      <c r="IJ818" s="307"/>
      <c r="IK818" s="307"/>
      <c r="IL818" s="307"/>
      <c r="IM818" s="307"/>
      <c r="IN818" s="307"/>
      <c r="IO818" s="307"/>
      <c r="IP818" s="307"/>
      <c r="IQ818" s="307"/>
      <c r="IR818" s="307"/>
      <c r="IS818" s="307"/>
      <c r="IT818" s="307"/>
      <c r="IU818" s="307"/>
      <c r="IV818" s="307"/>
      <c r="IW818" s="307"/>
      <c r="IX818" s="307"/>
      <c r="IY818" s="307"/>
      <c r="IZ818" s="307"/>
      <c r="JA818" s="307"/>
      <c r="JB818" s="307"/>
      <c r="JC818" s="307"/>
      <c r="JD818" s="307"/>
      <c r="JE818" s="307"/>
      <c r="JF818" s="307"/>
      <c r="JG818" s="307"/>
      <c r="JH818" s="307"/>
      <c r="JI818" s="307"/>
      <c r="JJ818" s="307"/>
      <c r="JK818" s="307"/>
      <c r="JL818" s="307"/>
      <c r="JM818" s="307"/>
      <c r="JN818" s="307"/>
      <c r="JO818" s="307"/>
      <c r="JP818" s="307"/>
      <c r="JQ818" s="307"/>
      <c r="JR818" s="307"/>
      <c r="JS818" s="307"/>
      <c r="JT818" s="307"/>
      <c r="JU818" s="307"/>
      <c r="JV818" s="307"/>
      <c r="JW818" s="307"/>
      <c r="JX818" s="307"/>
      <c r="JY818" s="307"/>
      <c r="JZ818" s="307"/>
      <c r="KA818" s="307"/>
      <c r="KB818" s="307"/>
      <c r="KC818" s="307"/>
      <c r="KD818" s="307"/>
      <c r="KE818" s="307"/>
      <c r="KF818" s="307"/>
      <c r="KG818" s="307"/>
      <c r="KH818" s="307"/>
      <c r="KI818" s="307"/>
      <c r="KJ818" s="307"/>
      <c r="KK818" s="307"/>
      <c r="KL818" s="307"/>
      <c r="KM818" s="307"/>
      <c r="KN818" s="307"/>
      <c r="KO818" s="307"/>
      <c r="KP818" s="307"/>
      <c r="KQ818" s="307"/>
      <c r="KR818" s="307"/>
      <c r="KS818" s="307"/>
      <c r="KT818" s="307"/>
    </row>
    <row r="819" spans="14:306" s="56" customFormat="1" ht="15" customHeight="1">
      <c r="N819" s="426"/>
      <c r="O819" s="303"/>
      <c r="P819" s="303"/>
      <c r="Q819" s="303"/>
      <c r="R819" s="427"/>
      <c r="S819" s="303"/>
      <c r="T819" s="303"/>
      <c r="U819" s="427"/>
      <c r="W819" s="342"/>
      <c r="X819" s="342"/>
      <c r="Y819" s="342"/>
      <c r="Z819" s="342"/>
      <c r="AA819" s="342"/>
      <c r="AB819" s="342"/>
      <c r="AC819" s="342"/>
      <c r="AD819" s="342"/>
      <c r="AE819" s="342"/>
      <c r="AG819" s="354">
        <v>17</v>
      </c>
      <c r="AH819" s="354"/>
      <c r="AI819" s="359">
        <v>66</v>
      </c>
      <c r="AJ819" s="359">
        <v>38</v>
      </c>
      <c r="AK819" s="356" t="s">
        <v>162</v>
      </c>
      <c r="AL819" s="359">
        <v>26</v>
      </c>
      <c r="AM819" s="356" t="s">
        <v>1000</v>
      </c>
      <c r="AN819" s="356" t="s">
        <v>932</v>
      </c>
      <c r="AO819" s="359">
        <v>25</v>
      </c>
      <c r="AP819" s="359">
        <v>34</v>
      </c>
      <c r="AQ819" s="359">
        <v>39</v>
      </c>
      <c r="AR819" s="356" t="s">
        <v>701</v>
      </c>
      <c r="AS819" s="359">
        <v>37</v>
      </c>
      <c r="AT819" s="356" t="s">
        <v>883</v>
      </c>
      <c r="AU819" s="356"/>
      <c r="AV819" s="359">
        <v>31</v>
      </c>
      <c r="AW819" s="359">
        <v>33</v>
      </c>
      <c r="AX819" s="359">
        <v>22</v>
      </c>
      <c r="AY819" s="303">
        <f t="shared" si="449"/>
        <v>67</v>
      </c>
      <c r="AZ819" s="303">
        <f t="shared" si="450"/>
        <v>39</v>
      </c>
      <c r="BA819" s="303">
        <f t="shared" si="451"/>
        <v>29</v>
      </c>
      <c r="BB819" s="303">
        <f t="shared" si="452"/>
        <v>27</v>
      </c>
      <c r="BC819" s="303">
        <f t="shared" si="453"/>
        <v>96</v>
      </c>
      <c r="BD819" s="303">
        <f t="shared" si="454"/>
        <v>57</v>
      </c>
      <c r="BE819" s="303">
        <f t="shared" si="455"/>
        <v>26</v>
      </c>
      <c r="BF819" s="303" t="str">
        <f t="shared" si="456"/>
        <v>-</v>
      </c>
      <c r="BG819" s="303">
        <f t="shared" si="457"/>
        <v>40</v>
      </c>
      <c r="BH819" s="303"/>
      <c r="BI819" s="303">
        <f t="shared" si="458"/>
        <v>46</v>
      </c>
      <c r="BJ819" s="303" t="str">
        <f t="shared" si="459"/>
        <v>-</v>
      </c>
      <c r="BK819" s="303">
        <f t="shared" si="460"/>
        <v>135</v>
      </c>
      <c r="BL819" s="303">
        <f t="shared" si="461"/>
        <v>32</v>
      </c>
      <c r="BM819" s="303" t="str">
        <f t="shared" si="462"/>
        <v>-</v>
      </c>
      <c r="BN819" s="303">
        <f t="shared" si="463"/>
        <v>23</v>
      </c>
      <c r="CB819" s="307"/>
      <c r="CC819" s="307"/>
      <c r="CD819" s="307"/>
      <c r="CE819" s="307"/>
      <c r="CF819" s="307"/>
      <c r="CG819" s="307"/>
      <c r="CH819" s="307"/>
      <c r="CI819" s="307"/>
      <c r="CJ819" s="307"/>
      <c r="CK819" s="307"/>
      <c r="CL819" s="307"/>
      <c r="CM819" s="307"/>
      <c r="CN819" s="307"/>
      <c r="CO819" s="307"/>
      <c r="CP819" s="307"/>
      <c r="CQ819" s="307"/>
      <c r="CR819" s="307"/>
      <c r="CS819" s="307"/>
      <c r="CT819" s="307"/>
      <c r="CU819" s="307"/>
      <c r="CV819" s="307"/>
      <c r="CW819" s="307"/>
      <c r="CX819" s="307"/>
      <c r="CY819" s="307"/>
      <c r="CZ819" s="307"/>
      <c r="DA819" s="307"/>
      <c r="DB819" s="307"/>
      <c r="DC819" s="307"/>
      <c r="DD819" s="307"/>
      <c r="DE819" s="307"/>
      <c r="DF819" s="307"/>
      <c r="DG819" s="307"/>
      <c r="DH819" s="307"/>
      <c r="DI819" s="390"/>
      <c r="DJ819" s="390"/>
      <c r="DK819" s="307"/>
      <c r="DL819" s="307"/>
      <c r="DM819" s="307"/>
      <c r="DN819" s="307"/>
      <c r="DO819" s="307"/>
      <c r="DP819" s="307"/>
      <c r="DQ819" s="307"/>
      <c r="DR819" s="307"/>
      <c r="DS819" s="307"/>
      <c r="DT819" s="307"/>
      <c r="DU819" s="307"/>
      <c r="DV819" s="307"/>
      <c r="DW819" s="307"/>
      <c r="DX819" s="307"/>
      <c r="DY819" s="307"/>
      <c r="DZ819" s="307"/>
      <c r="EA819" s="307"/>
      <c r="EB819" s="307"/>
      <c r="EC819" s="307"/>
      <c r="ED819" s="307"/>
      <c r="EE819" s="307"/>
      <c r="EF819" s="307"/>
      <c r="EG819" s="307"/>
      <c r="EH819" s="307"/>
      <c r="EI819" s="307"/>
      <c r="EJ819" s="307"/>
      <c r="EK819" s="307"/>
      <c r="EL819" s="307"/>
      <c r="EM819" s="307"/>
      <c r="EN819" s="307"/>
      <c r="EO819" s="307"/>
      <c r="EP819" s="307"/>
      <c r="EQ819" s="307"/>
      <c r="ER819" s="307"/>
      <c r="ES819" s="307"/>
      <c r="ET819" s="307"/>
      <c r="EU819" s="390"/>
      <c r="EV819" s="390"/>
      <c r="EW819" s="307"/>
      <c r="EX819" s="307"/>
      <c r="EY819" s="307"/>
      <c r="EZ819" s="307"/>
      <c r="FA819" s="307"/>
      <c r="FB819" s="307"/>
      <c r="FC819" s="307"/>
      <c r="FD819" s="307"/>
      <c r="FE819" s="307"/>
      <c r="FF819" s="307"/>
      <c r="FG819" s="307"/>
      <c r="FH819" s="307"/>
      <c r="FI819" s="307"/>
      <c r="FJ819" s="307"/>
      <c r="FK819" s="307"/>
      <c r="FL819" s="307"/>
      <c r="FM819" s="307"/>
      <c r="FN819" s="307"/>
      <c r="FO819" s="307"/>
      <c r="FP819" s="307"/>
      <c r="FQ819" s="307"/>
      <c r="FR819" s="307"/>
      <c r="FS819" s="307"/>
      <c r="FT819" s="307"/>
      <c r="FU819" s="307"/>
      <c r="FV819" s="307"/>
      <c r="FW819" s="307"/>
      <c r="FX819" s="307"/>
      <c r="FY819" s="307"/>
      <c r="FZ819" s="307"/>
      <c r="GA819" s="307"/>
      <c r="GB819" s="307"/>
      <c r="GC819" s="307"/>
      <c r="GD819" s="307"/>
      <c r="GE819" s="307"/>
      <c r="GF819" s="307"/>
      <c r="GG819" s="307"/>
      <c r="GH819" s="307"/>
      <c r="GI819" s="307"/>
      <c r="GJ819" s="307"/>
      <c r="GK819" s="307"/>
      <c r="GL819" s="307"/>
      <c r="GM819" s="307"/>
      <c r="GN819" s="307"/>
      <c r="GO819" s="307"/>
      <c r="GP819" s="307"/>
      <c r="GQ819" s="307"/>
      <c r="GR819" s="307"/>
      <c r="GS819" s="307"/>
      <c r="GT819" s="307"/>
      <c r="GU819" s="307"/>
      <c r="GV819" s="307"/>
      <c r="GW819" s="307"/>
      <c r="GX819" s="307"/>
      <c r="GY819" s="307"/>
      <c r="GZ819" s="307"/>
      <c r="HA819" s="307"/>
      <c r="HB819" s="307"/>
      <c r="HC819" s="307"/>
      <c r="HD819" s="307"/>
      <c r="HE819" s="307"/>
      <c r="HF819" s="307"/>
      <c r="HG819" s="307"/>
      <c r="HH819" s="307"/>
      <c r="HI819" s="307"/>
      <c r="HJ819" s="307"/>
      <c r="HK819" s="307"/>
      <c r="HL819" s="307"/>
      <c r="HM819" s="307"/>
      <c r="HN819" s="307"/>
      <c r="HO819" s="307"/>
      <c r="HP819" s="307"/>
      <c r="HQ819" s="307"/>
      <c r="HR819" s="307"/>
      <c r="HS819" s="307"/>
      <c r="HT819" s="307"/>
      <c r="HU819" s="307"/>
      <c r="HV819" s="307"/>
      <c r="HW819" s="307"/>
      <c r="HX819" s="307"/>
      <c r="HY819" s="307"/>
      <c r="HZ819" s="307"/>
      <c r="IA819" s="307"/>
      <c r="IB819" s="307"/>
      <c r="IC819" s="307"/>
      <c r="ID819" s="307"/>
      <c r="IE819" s="307"/>
      <c r="IF819" s="307"/>
      <c r="IG819" s="307"/>
      <c r="IH819" s="307"/>
      <c r="II819" s="307"/>
      <c r="IJ819" s="307"/>
      <c r="IK819" s="307"/>
      <c r="IL819" s="307"/>
      <c r="IM819" s="307"/>
      <c r="IN819" s="307"/>
      <c r="IO819" s="307"/>
      <c r="IP819" s="307"/>
      <c r="IQ819" s="307"/>
      <c r="IR819" s="307"/>
      <c r="IS819" s="307"/>
      <c r="IT819" s="307"/>
      <c r="IU819" s="307"/>
      <c r="IV819" s="307"/>
      <c r="IW819" s="307"/>
      <c r="IX819" s="307"/>
      <c r="IY819" s="307"/>
      <c r="IZ819" s="307"/>
      <c r="JA819" s="307"/>
      <c r="JB819" s="307"/>
      <c r="JC819" s="307"/>
      <c r="JD819" s="307"/>
      <c r="JE819" s="307"/>
      <c r="JF819" s="307"/>
      <c r="JG819" s="307"/>
      <c r="JH819" s="307"/>
      <c r="JI819" s="307"/>
      <c r="JJ819" s="307"/>
      <c r="JK819" s="307"/>
      <c r="JL819" s="307"/>
      <c r="JM819" s="307"/>
      <c r="JN819" s="307"/>
      <c r="JO819" s="307"/>
      <c r="JP819" s="307"/>
      <c r="JQ819" s="307"/>
      <c r="JR819" s="307"/>
      <c r="JS819" s="307"/>
      <c r="JT819" s="307"/>
      <c r="JU819" s="307"/>
      <c r="JV819" s="307"/>
      <c r="JW819" s="307"/>
      <c r="JX819" s="307"/>
      <c r="JY819" s="307"/>
      <c r="JZ819" s="307"/>
      <c r="KA819" s="307"/>
      <c r="KB819" s="307"/>
      <c r="KC819" s="307"/>
      <c r="KD819" s="307"/>
      <c r="KE819" s="307"/>
      <c r="KF819" s="307"/>
      <c r="KG819" s="307"/>
      <c r="KH819" s="307"/>
      <c r="KI819" s="307"/>
      <c r="KJ819" s="307"/>
      <c r="KK819" s="307"/>
      <c r="KL819" s="307"/>
      <c r="KM819" s="307"/>
      <c r="KN819" s="307"/>
      <c r="KO819" s="307"/>
      <c r="KP819" s="307"/>
      <c r="KQ819" s="307"/>
      <c r="KR819" s="307"/>
      <c r="KS819" s="307"/>
      <c r="KT819" s="307"/>
    </row>
    <row r="820" spans="14:306" s="56" customFormat="1" ht="15" customHeight="1">
      <c r="N820" s="426"/>
      <c r="O820" s="303"/>
      <c r="P820" s="303"/>
      <c r="Q820" s="303"/>
      <c r="R820" s="303"/>
      <c r="S820" s="427"/>
      <c r="T820" s="303"/>
      <c r="U820" s="303"/>
      <c r="W820" s="342"/>
      <c r="X820" s="342"/>
      <c r="Y820" s="342"/>
      <c r="Z820" s="342"/>
      <c r="AA820" s="342"/>
      <c r="AB820" s="342"/>
      <c r="AC820" s="342"/>
      <c r="AD820" s="342"/>
      <c r="AE820" s="342"/>
      <c r="AG820" s="354">
        <v>18</v>
      </c>
      <c r="AH820" s="354"/>
      <c r="AI820" s="359">
        <v>67</v>
      </c>
      <c r="AJ820" s="359">
        <v>39</v>
      </c>
      <c r="AK820" s="356" t="s">
        <v>165</v>
      </c>
      <c r="AL820" s="359">
        <v>27</v>
      </c>
      <c r="AM820" s="356" t="s">
        <v>232</v>
      </c>
      <c r="AN820" s="356" t="s">
        <v>1001</v>
      </c>
      <c r="AO820" s="359">
        <v>26</v>
      </c>
      <c r="AP820" s="356" t="s">
        <v>0</v>
      </c>
      <c r="AQ820" s="359">
        <v>40</v>
      </c>
      <c r="AR820" s="356" t="s">
        <v>161</v>
      </c>
      <c r="AS820" s="356" t="s">
        <v>0</v>
      </c>
      <c r="AT820" s="359">
        <v>135</v>
      </c>
      <c r="AU820" s="359"/>
      <c r="AV820" s="359">
        <v>32</v>
      </c>
      <c r="AW820" s="356" t="s">
        <v>0</v>
      </c>
      <c r="AX820" s="359">
        <v>23</v>
      </c>
      <c r="AY820" s="303">
        <f t="shared" si="449"/>
        <v>68</v>
      </c>
      <c r="AZ820" s="303">
        <f t="shared" si="450"/>
        <v>40</v>
      </c>
      <c r="BA820" s="303">
        <f t="shared" si="451"/>
        <v>31</v>
      </c>
      <c r="BB820" s="303">
        <f t="shared" si="452"/>
        <v>28</v>
      </c>
      <c r="BC820" s="303">
        <f t="shared" si="453"/>
        <v>102</v>
      </c>
      <c r="BD820" s="303">
        <f t="shared" si="454"/>
        <v>59</v>
      </c>
      <c r="BE820" s="303">
        <f t="shared" si="455"/>
        <v>27</v>
      </c>
      <c r="BF820" s="303">
        <f t="shared" si="456"/>
        <v>35</v>
      </c>
      <c r="BG820" s="303">
        <f t="shared" si="457"/>
        <v>41</v>
      </c>
      <c r="BH820" s="303"/>
      <c r="BI820" s="303">
        <f t="shared" si="458"/>
        <v>49</v>
      </c>
      <c r="BJ820" s="303">
        <f t="shared" si="459"/>
        <v>38</v>
      </c>
      <c r="BK820" s="303">
        <f t="shared" si="460"/>
        <v>136</v>
      </c>
      <c r="BL820" s="303">
        <f t="shared" si="461"/>
        <v>33</v>
      </c>
      <c r="BM820" s="303">
        <f t="shared" si="462"/>
        <v>34</v>
      </c>
      <c r="BN820" s="303">
        <f t="shared" si="463"/>
        <v>24</v>
      </c>
      <c r="CB820" s="307"/>
      <c r="CC820" s="307"/>
      <c r="CD820" s="307"/>
      <c r="CE820" s="307"/>
      <c r="CF820" s="307"/>
      <c r="CG820" s="307"/>
      <c r="CH820" s="307"/>
      <c r="CI820" s="307"/>
      <c r="CJ820" s="307"/>
      <c r="CK820" s="307"/>
      <c r="CL820" s="307"/>
      <c r="CM820" s="307"/>
      <c r="CN820" s="307"/>
      <c r="CO820" s="307"/>
      <c r="CP820" s="307"/>
      <c r="CQ820" s="307"/>
      <c r="CR820" s="307"/>
      <c r="CS820" s="307"/>
      <c r="CT820" s="307"/>
      <c r="CU820" s="307"/>
      <c r="CV820" s="307"/>
      <c r="CW820" s="307"/>
      <c r="CX820" s="307"/>
      <c r="CY820" s="307"/>
      <c r="CZ820" s="307"/>
      <c r="DA820" s="307"/>
      <c r="DB820" s="307"/>
      <c r="DC820" s="307"/>
      <c r="DD820" s="307"/>
      <c r="DE820" s="307"/>
      <c r="DF820" s="307"/>
      <c r="DG820" s="307"/>
      <c r="DH820" s="307"/>
      <c r="DI820" s="390"/>
      <c r="DJ820" s="390"/>
      <c r="DK820" s="307"/>
      <c r="DL820" s="307"/>
      <c r="DM820" s="307"/>
      <c r="DN820" s="307"/>
      <c r="DO820" s="307"/>
      <c r="DP820" s="307"/>
      <c r="DQ820" s="307"/>
      <c r="DR820" s="307"/>
      <c r="DS820" s="307"/>
      <c r="DT820" s="307"/>
      <c r="DU820" s="307"/>
      <c r="DV820" s="307"/>
      <c r="DW820" s="307"/>
      <c r="DX820" s="307"/>
      <c r="DY820" s="307"/>
      <c r="DZ820" s="307"/>
      <c r="EA820" s="307"/>
      <c r="EB820" s="307"/>
      <c r="EC820" s="307"/>
      <c r="ED820" s="307"/>
      <c r="EE820" s="307"/>
      <c r="EF820" s="307"/>
      <c r="EG820" s="307"/>
      <c r="EH820" s="307"/>
      <c r="EI820" s="307"/>
      <c r="EJ820" s="307"/>
      <c r="EK820" s="307"/>
      <c r="EL820" s="307"/>
      <c r="EM820" s="307"/>
      <c r="EN820" s="307"/>
      <c r="EO820" s="307"/>
      <c r="EP820" s="307"/>
      <c r="EQ820" s="307"/>
      <c r="ER820" s="307"/>
      <c r="ES820" s="307"/>
      <c r="ET820" s="307"/>
      <c r="EU820" s="390"/>
      <c r="EV820" s="390"/>
      <c r="EW820" s="307"/>
      <c r="EX820" s="307"/>
      <c r="EY820" s="307"/>
      <c r="EZ820" s="307"/>
      <c r="FA820" s="307"/>
      <c r="FB820" s="307"/>
      <c r="FC820" s="307"/>
      <c r="FD820" s="307"/>
      <c r="FE820" s="307"/>
      <c r="FF820" s="307"/>
      <c r="FG820" s="307"/>
      <c r="FH820" s="307"/>
      <c r="FI820" s="307"/>
      <c r="FJ820" s="307"/>
      <c r="FK820" s="307"/>
      <c r="FL820" s="307"/>
      <c r="FM820" s="307"/>
      <c r="FN820" s="307"/>
      <c r="FO820" s="307"/>
      <c r="FP820" s="307"/>
      <c r="FQ820" s="307"/>
      <c r="FR820" s="307"/>
      <c r="FS820" s="307"/>
      <c r="FT820" s="307"/>
      <c r="FU820" s="307"/>
      <c r="FV820" s="307"/>
      <c r="FW820" s="307"/>
      <c r="FX820" s="307"/>
      <c r="FY820" s="307"/>
      <c r="FZ820" s="307"/>
      <c r="GA820" s="307"/>
      <c r="GB820" s="307"/>
      <c r="GC820" s="307"/>
      <c r="GD820" s="307"/>
      <c r="GE820" s="307"/>
      <c r="GF820" s="307"/>
      <c r="GG820" s="307"/>
      <c r="GH820" s="307"/>
      <c r="GI820" s="307"/>
      <c r="GJ820" s="307"/>
      <c r="GK820" s="307"/>
      <c r="GL820" s="307"/>
      <c r="GM820" s="307"/>
      <c r="GN820" s="307"/>
      <c r="GO820" s="307"/>
      <c r="GP820" s="307"/>
      <c r="GQ820" s="307"/>
      <c r="GR820" s="307"/>
      <c r="GS820" s="307"/>
      <c r="GT820" s="307"/>
      <c r="GU820" s="307"/>
      <c r="GV820" s="307"/>
      <c r="GW820" s="307"/>
      <c r="GX820" s="307"/>
      <c r="GY820" s="307"/>
      <c r="GZ820" s="307"/>
      <c r="HA820" s="307"/>
      <c r="HB820" s="307"/>
      <c r="HC820" s="307"/>
      <c r="HD820" s="307"/>
      <c r="HE820" s="307"/>
      <c r="HF820" s="307"/>
      <c r="HG820" s="307"/>
      <c r="HH820" s="307"/>
      <c r="HI820" s="307"/>
      <c r="HJ820" s="307"/>
      <c r="HK820" s="307"/>
      <c r="HL820" s="307"/>
      <c r="HM820" s="307"/>
      <c r="HN820" s="307"/>
      <c r="HO820" s="307"/>
      <c r="HP820" s="307"/>
      <c r="HQ820" s="307"/>
      <c r="HR820" s="307"/>
      <c r="HS820" s="307"/>
      <c r="HT820" s="307"/>
      <c r="HU820" s="307"/>
      <c r="HV820" s="307"/>
      <c r="HW820" s="307"/>
      <c r="HX820" s="307"/>
      <c r="HY820" s="307"/>
      <c r="HZ820" s="307"/>
      <c r="IA820" s="307"/>
      <c r="IB820" s="307"/>
      <c r="IC820" s="307"/>
      <c r="ID820" s="307"/>
      <c r="IE820" s="307"/>
      <c r="IF820" s="307"/>
      <c r="IG820" s="307"/>
      <c r="IH820" s="307"/>
      <c r="II820" s="307"/>
      <c r="IJ820" s="307"/>
      <c r="IK820" s="307"/>
      <c r="IL820" s="307"/>
      <c r="IM820" s="307"/>
      <c r="IN820" s="307"/>
      <c r="IO820" s="307"/>
      <c r="IP820" s="307"/>
      <c r="IQ820" s="307"/>
      <c r="IR820" s="307"/>
      <c r="IS820" s="307"/>
      <c r="IT820" s="307"/>
      <c r="IU820" s="307"/>
      <c r="IV820" s="307"/>
      <c r="IW820" s="307"/>
      <c r="IX820" s="307"/>
      <c r="IY820" s="307"/>
      <c r="IZ820" s="307"/>
      <c r="JA820" s="307"/>
      <c r="JB820" s="307"/>
      <c r="JC820" s="307"/>
      <c r="JD820" s="307"/>
      <c r="JE820" s="307"/>
      <c r="JF820" s="307"/>
      <c r="JG820" s="307"/>
      <c r="JH820" s="307"/>
      <c r="JI820" s="307"/>
      <c r="JJ820" s="307"/>
      <c r="JK820" s="307"/>
      <c r="JL820" s="307"/>
      <c r="JM820" s="307"/>
      <c r="JN820" s="307"/>
      <c r="JO820" s="307"/>
      <c r="JP820" s="307"/>
      <c r="JQ820" s="307"/>
      <c r="JR820" s="307"/>
      <c r="JS820" s="307"/>
      <c r="JT820" s="307"/>
      <c r="JU820" s="307"/>
      <c r="JV820" s="307"/>
      <c r="JW820" s="307"/>
      <c r="JX820" s="307"/>
      <c r="JY820" s="307"/>
      <c r="JZ820" s="307"/>
      <c r="KA820" s="307"/>
      <c r="KB820" s="307"/>
      <c r="KC820" s="307"/>
      <c r="KD820" s="307"/>
      <c r="KE820" s="307"/>
      <c r="KF820" s="307"/>
      <c r="KG820" s="307"/>
      <c r="KH820" s="307"/>
      <c r="KI820" s="307"/>
      <c r="KJ820" s="307"/>
      <c r="KK820" s="307"/>
      <c r="KL820" s="307"/>
      <c r="KM820" s="307"/>
      <c r="KN820" s="307"/>
      <c r="KO820" s="307"/>
      <c r="KP820" s="307"/>
      <c r="KQ820" s="307"/>
      <c r="KR820" s="307"/>
      <c r="KS820" s="307"/>
      <c r="KT820" s="307"/>
    </row>
    <row r="821" spans="14:306" s="56" customFormat="1" ht="15" customHeight="1">
      <c r="N821" s="303"/>
      <c r="O821" s="311"/>
      <c r="P821" s="311"/>
      <c r="Q821" s="311"/>
      <c r="R821" s="311"/>
      <c r="S821" s="410"/>
      <c r="T821" s="311"/>
      <c r="U821" s="311"/>
      <c r="W821" s="303"/>
      <c r="X821" s="303"/>
      <c r="Y821" s="303"/>
      <c r="Z821" s="303"/>
      <c r="AA821" s="303"/>
      <c r="AB821" s="303"/>
      <c r="AC821" s="303"/>
      <c r="AD821" s="303"/>
      <c r="AE821" s="303"/>
      <c r="AG821" s="354">
        <v>19</v>
      </c>
      <c r="AH821" s="354"/>
      <c r="AI821" s="356">
        <v>68</v>
      </c>
      <c r="AJ821" s="356" t="s">
        <v>339</v>
      </c>
      <c r="AK821" s="356" t="s">
        <v>133</v>
      </c>
      <c r="AL821" s="356">
        <v>28</v>
      </c>
      <c r="AM821" s="356" t="s">
        <v>7</v>
      </c>
      <c r="AN821" s="356" t="s">
        <v>749</v>
      </c>
      <c r="AO821" s="356" t="s">
        <v>125</v>
      </c>
      <c r="AP821" s="359">
        <v>35</v>
      </c>
      <c r="AQ821" s="356" t="s">
        <v>147</v>
      </c>
      <c r="AR821" s="356" t="s">
        <v>1002</v>
      </c>
      <c r="AS821" s="359">
        <v>38</v>
      </c>
      <c r="AT821" s="359">
        <v>136</v>
      </c>
      <c r="AU821" s="359"/>
      <c r="AV821" s="359">
        <v>33</v>
      </c>
      <c r="AW821" s="359">
        <v>34</v>
      </c>
      <c r="AX821" s="359">
        <v>24</v>
      </c>
      <c r="AY821" s="303">
        <v>69</v>
      </c>
      <c r="AZ821" s="303">
        <f>IF(AJ821="-",AJ821,IF(ISNUMBER(AJ821),AJ821,MID(AJ821,(FIND("-",AJ821)+1),3)+1))</f>
        <v>45</v>
      </c>
      <c r="BA821" s="303">
        <f>IF(AK821="-",AK821,IF(ISNUMBER(AK821),AK821,MID(AK821,(FIND("-",AK821)+1),3)+1))</f>
        <v>33</v>
      </c>
      <c r="BB821" s="303">
        <v>29</v>
      </c>
      <c r="BC821" s="303">
        <f>IF(AM821="-",AM821,IF(ISNUMBER(AM821),AM821,MID(AM821,(FIND("-",AM821)+1),3)+1))</f>
        <v>120</v>
      </c>
      <c r="BD821" s="303">
        <f>IF(AN821="-",AN821,IF(ISNUMBER(AN821),AN821,MID(AN821,(FIND("-",AN821)+1),3)+1))</f>
        <v>69</v>
      </c>
      <c r="BE821" s="303">
        <f>IF(AO821="-",AO821,IF(ISNUMBER(AO821),AO821,MID(AO821,(FIND("-",AO821)+1),3)+1))</f>
        <v>31</v>
      </c>
      <c r="BF821" s="303">
        <v>36</v>
      </c>
      <c r="BG821" s="303">
        <f>IF(AQ821="-",AQ821,IF(ISNUMBER(AQ821),AQ821,MID(AQ821,(FIND("-",AQ821)+1),3)+1))</f>
        <v>43</v>
      </c>
      <c r="BH821" s="303"/>
      <c r="BI821" s="303">
        <f>IF(AR821="-",AR821,IF(ISNUMBER(AR821),AR821,MID(AR821,(FIND("-",AR821)+1),3)+1))</f>
        <v>61</v>
      </c>
      <c r="BJ821" s="303">
        <v>39</v>
      </c>
      <c r="BK821" s="303">
        <v>137</v>
      </c>
      <c r="BL821" s="303">
        <v>34</v>
      </c>
      <c r="BM821" s="303">
        <v>35</v>
      </c>
      <c r="BN821" s="303">
        <v>25</v>
      </c>
      <c r="CB821" s="307"/>
      <c r="CC821" s="307"/>
      <c r="CD821" s="307"/>
      <c r="CE821" s="307"/>
      <c r="CF821" s="307"/>
      <c r="CG821" s="307"/>
      <c r="CH821" s="307"/>
      <c r="CI821" s="307"/>
      <c r="CJ821" s="307"/>
      <c r="CK821" s="307"/>
      <c r="CL821" s="307"/>
      <c r="CM821" s="307"/>
      <c r="CN821" s="307"/>
      <c r="CO821" s="307"/>
      <c r="CP821" s="307"/>
      <c r="CQ821" s="307"/>
      <c r="CR821" s="307"/>
      <c r="CS821" s="307"/>
      <c r="CT821" s="307"/>
      <c r="CU821" s="307"/>
      <c r="CV821" s="307"/>
      <c r="CW821" s="307"/>
      <c r="CX821" s="307"/>
      <c r="CY821" s="307"/>
      <c r="CZ821" s="307"/>
      <c r="DA821" s="307"/>
      <c r="DB821" s="307"/>
      <c r="DC821" s="307"/>
      <c r="DD821" s="307"/>
      <c r="DE821" s="307"/>
      <c r="DF821" s="307"/>
      <c r="DG821" s="307"/>
      <c r="DH821" s="307"/>
      <c r="DI821" s="390"/>
      <c r="DJ821" s="390"/>
      <c r="DK821" s="307"/>
      <c r="DL821" s="307"/>
      <c r="DM821" s="307"/>
      <c r="DN821" s="307"/>
      <c r="DO821" s="307"/>
      <c r="DP821" s="307"/>
      <c r="DQ821" s="307"/>
      <c r="DR821" s="307"/>
      <c r="DS821" s="307"/>
      <c r="DT821" s="307"/>
      <c r="DU821" s="307"/>
      <c r="DV821" s="307"/>
      <c r="DW821" s="307"/>
      <c r="DX821" s="307"/>
      <c r="DY821" s="307"/>
      <c r="DZ821" s="307"/>
      <c r="EA821" s="307"/>
      <c r="EB821" s="307"/>
      <c r="EC821" s="307"/>
      <c r="ED821" s="307"/>
      <c r="EE821" s="307"/>
      <c r="EF821" s="307"/>
      <c r="EG821" s="307"/>
      <c r="EH821" s="307"/>
      <c r="EI821" s="307"/>
      <c r="EJ821" s="307"/>
      <c r="EK821" s="307"/>
      <c r="EL821" s="307"/>
      <c r="EM821" s="307"/>
      <c r="EN821" s="307"/>
      <c r="EO821" s="307"/>
      <c r="EP821" s="307"/>
      <c r="EQ821" s="307"/>
      <c r="ER821" s="307"/>
      <c r="ES821" s="307"/>
      <c r="ET821" s="307"/>
      <c r="EU821" s="390"/>
      <c r="EV821" s="390"/>
      <c r="EW821" s="307"/>
      <c r="EX821" s="307"/>
      <c r="EY821" s="307"/>
      <c r="EZ821" s="307"/>
      <c r="FA821" s="307"/>
      <c r="FB821" s="307"/>
      <c r="FC821" s="307"/>
      <c r="FD821" s="307"/>
      <c r="FE821" s="307"/>
      <c r="FF821" s="307"/>
      <c r="FG821" s="307"/>
      <c r="FH821" s="307"/>
      <c r="FI821" s="307"/>
      <c r="FJ821" s="307"/>
      <c r="FK821" s="307"/>
      <c r="FL821" s="307"/>
      <c r="FM821" s="307"/>
      <c r="FN821" s="307"/>
      <c r="FO821" s="307"/>
      <c r="FP821" s="307"/>
      <c r="FQ821" s="307"/>
      <c r="FR821" s="307"/>
      <c r="FS821" s="307"/>
      <c r="FT821" s="307"/>
      <c r="FU821" s="307"/>
      <c r="FV821" s="307"/>
      <c r="FW821" s="307"/>
      <c r="FX821" s="307"/>
      <c r="FY821" s="307"/>
      <c r="FZ821" s="307"/>
      <c r="GA821" s="307"/>
      <c r="GB821" s="307"/>
      <c r="GC821" s="307"/>
      <c r="GD821" s="307"/>
      <c r="GE821" s="307"/>
      <c r="GF821" s="307"/>
      <c r="GG821" s="307"/>
      <c r="GH821" s="307"/>
      <c r="GI821" s="307"/>
      <c r="GJ821" s="307"/>
      <c r="GK821" s="307"/>
      <c r="GL821" s="307"/>
      <c r="GM821" s="307"/>
      <c r="GN821" s="307"/>
      <c r="GO821" s="307"/>
      <c r="GP821" s="307"/>
      <c r="GQ821" s="307"/>
      <c r="GR821" s="307"/>
      <c r="GS821" s="307"/>
      <c r="GT821" s="307"/>
      <c r="GU821" s="307"/>
      <c r="GV821" s="307"/>
      <c r="GW821" s="307"/>
      <c r="GX821" s="307"/>
      <c r="GY821" s="307"/>
      <c r="GZ821" s="307"/>
      <c r="HA821" s="307"/>
      <c r="HB821" s="307"/>
      <c r="HC821" s="307"/>
      <c r="HD821" s="307"/>
      <c r="HE821" s="307"/>
      <c r="HF821" s="307"/>
      <c r="HG821" s="307"/>
      <c r="HH821" s="307"/>
      <c r="HI821" s="307"/>
      <c r="HJ821" s="307"/>
      <c r="HK821" s="307"/>
      <c r="HL821" s="307"/>
      <c r="HM821" s="307"/>
      <c r="HN821" s="307"/>
      <c r="HO821" s="307"/>
      <c r="HP821" s="307"/>
      <c r="HQ821" s="307"/>
      <c r="HR821" s="307"/>
      <c r="HS821" s="307"/>
      <c r="HT821" s="307"/>
      <c r="HU821" s="307"/>
      <c r="HV821" s="307"/>
      <c r="HW821" s="307"/>
      <c r="HX821" s="307"/>
      <c r="HY821" s="307"/>
      <c r="HZ821" s="307"/>
      <c r="IA821" s="307"/>
      <c r="IB821" s="307"/>
      <c r="IC821" s="307"/>
      <c r="ID821" s="307"/>
      <c r="IE821" s="307"/>
      <c r="IF821" s="307"/>
      <c r="IG821" s="307"/>
      <c r="IH821" s="307"/>
      <c r="II821" s="307"/>
      <c r="IJ821" s="307"/>
      <c r="IK821" s="307"/>
      <c r="IL821" s="307"/>
      <c r="IM821" s="307"/>
      <c r="IN821" s="307"/>
      <c r="IO821" s="307"/>
      <c r="IP821" s="307"/>
      <c r="IQ821" s="307"/>
      <c r="IR821" s="307"/>
      <c r="IS821" s="307"/>
      <c r="IT821" s="307"/>
      <c r="IU821" s="307"/>
      <c r="IV821" s="307"/>
      <c r="IW821" s="307"/>
      <c r="IX821" s="307"/>
      <c r="IY821" s="307"/>
      <c r="IZ821" s="307"/>
      <c r="JA821" s="307"/>
      <c r="JB821" s="307"/>
      <c r="JC821" s="307"/>
      <c r="JD821" s="307"/>
      <c r="JE821" s="307"/>
      <c r="JF821" s="307"/>
      <c r="JG821" s="307"/>
      <c r="JH821" s="307"/>
      <c r="JI821" s="307"/>
      <c r="JJ821" s="307"/>
      <c r="JK821" s="307"/>
      <c r="JL821" s="307"/>
      <c r="JM821" s="307"/>
      <c r="JN821" s="307"/>
      <c r="JO821" s="307"/>
      <c r="JP821" s="307"/>
      <c r="JQ821" s="307"/>
      <c r="JR821" s="307"/>
      <c r="JS821" s="307"/>
      <c r="JT821" s="307"/>
      <c r="JU821" s="307"/>
      <c r="JV821" s="307"/>
      <c r="JW821" s="307"/>
      <c r="JX821" s="307"/>
      <c r="JY821" s="307"/>
      <c r="JZ821" s="307"/>
      <c r="KA821" s="307"/>
      <c r="KB821" s="307"/>
      <c r="KC821" s="307"/>
      <c r="KD821" s="307"/>
      <c r="KE821" s="307"/>
      <c r="KF821" s="307"/>
      <c r="KG821" s="307"/>
      <c r="KH821" s="307"/>
      <c r="KI821" s="307"/>
      <c r="KJ821" s="307"/>
      <c r="KK821" s="307"/>
      <c r="KL821" s="307"/>
      <c r="KM821" s="307"/>
      <c r="KN821" s="307"/>
      <c r="KO821" s="307"/>
      <c r="KP821" s="307"/>
      <c r="KQ821" s="307"/>
      <c r="KR821" s="307"/>
      <c r="KS821" s="307"/>
      <c r="KT821" s="307"/>
    </row>
    <row r="822" spans="14:306" s="56" customFormat="1" ht="15" customHeight="1">
      <c r="N822" s="303"/>
      <c r="O822" s="311"/>
      <c r="P822" s="311"/>
      <c r="Q822" s="311"/>
      <c r="R822" s="311"/>
      <c r="S822" s="410"/>
      <c r="T822" s="311"/>
      <c r="U822" s="311"/>
      <c r="W822" s="303"/>
      <c r="X822" s="303"/>
      <c r="Y822" s="303"/>
      <c r="Z822" s="303"/>
      <c r="AA822" s="303"/>
      <c r="AB822" s="303"/>
      <c r="AC822" s="303"/>
      <c r="AD822" s="303"/>
      <c r="AE822" s="303"/>
      <c r="AG822" s="303"/>
      <c r="AH822" s="303"/>
      <c r="AI822" s="362"/>
      <c r="AJ822" s="362"/>
      <c r="AK822" s="362"/>
      <c r="AL822" s="362"/>
      <c r="AM822" s="362"/>
      <c r="AN822" s="362"/>
      <c r="AO822" s="362"/>
      <c r="AP822" s="362"/>
      <c r="AQ822" s="362"/>
      <c r="AR822" s="362"/>
      <c r="AS822" s="362"/>
      <c r="AT822" s="362"/>
      <c r="AU822" s="362"/>
      <c r="AV822" s="362"/>
      <c r="AW822" s="362"/>
      <c r="AX822" s="362"/>
      <c r="AY822" s="303"/>
      <c r="AZ822" s="303"/>
      <c r="BA822" s="303"/>
      <c r="BB822" s="303"/>
      <c r="BC822" s="303"/>
      <c r="BD822" s="303"/>
      <c r="BE822" s="303"/>
      <c r="BF822" s="303"/>
      <c r="BG822" s="303"/>
      <c r="BH822" s="303"/>
      <c r="BI822" s="303"/>
      <c r="BJ822" s="303"/>
      <c r="BK822" s="303"/>
      <c r="BL822" s="303"/>
      <c r="BM822" s="303"/>
      <c r="BN822" s="303"/>
      <c r="CB822" s="307"/>
      <c r="CC822" s="307"/>
      <c r="CD822" s="307"/>
      <c r="CE822" s="307"/>
      <c r="CF822" s="307"/>
      <c r="CG822" s="307"/>
      <c r="CH822" s="307"/>
      <c r="CI822" s="307"/>
      <c r="CJ822" s="307"/>
      <c r="CK822" s="307"/>
      <c r="CL822" s="307"/>
      <c r="CM822" s="307"/>
      <c r="CN822" s="307"/>
      <c r="CO822" s="307"/>
      <c r="CP822" s="307"/>
      <c r="CQ822" s="307"/>
      <c r="CR822" s="307"/>
      <c r="CS822" s="307"/>
      <c r="CT822" s="307"/>
      <c r="CU822" s="307"/>
      <c r="CV822" s="307"/>
      <c r="CW822" s="307"/>
      <c r="CX822" s="307"/>
      <c r="CY822" s="307"/>
      <c r="CZ822" s="307"/>
      <c r="DA822" s="307"/>
      <c r="DB822" s="307"/>
      <c r="DC822" s="307"/>
      <c r="DD822" s="307"/>
      <c r="DE822" s="307"/>
      <c r="DF822" s="307"/>
      <c r="DG822" s="307"/>
      <c r="DH822" s="307"/>
      <c r="DI822" s="390"/>
      <c r="DJ822" s="390"/>
      <c r="DK822" s="307"/>
      <c r="DL822" s="307"/>
      <c r="DM822" s="307"/>
      <c r="DN822" s="307"/>
      <c r="DO822" s="307"/>
      <c r="DP822" s="307"/>
      <c r="DQ822" s="307"/>
      <c r="DR822" s="307"/>
      <c r="DS822" s="307"/>
      <c r="DT822" s="307"/>
      <c r="DU822" s="307"/>
      <c r="DV822" s="307"/>
      <c r="DW822" s="307"/>
      <c r="DX822" s="307"/>
      <c r="DY822" s="307"/>
      <c r="DZ822" s="307"/>
      <c r="EA822" s="307"/>
      <c r="EB822" s="307"/>
      <c r="EC822" s="307"/>
      <c r="ED822" s="307"/>
      <c r="EE822" s="307"/>
      <c r="EF822" s="307"/>
      <c r="EG822" s="307"/>
      <c r="EH822" s="307"/>
      <c r="EI822" s="307"/>
      <c r="EJ822" s="307"/>
      <c r="EK822" s="307"/>
      <c r="EL822" s="307"/>
      <c r="EM822" s="307"/>
      <c r="EN822" s="307"/>
      <c r="EO822" s="307"/>
      <c r="EP822" s="307"/>
      <c r="EQ822" s="307"/>
      <c r="ER822" s="307"/>
      <c r="ES822" s="307"/>
      <c r="ET822" s="307"/>
      <c r="EU822" s="390"/>
      <c r="EV822" s="390"/>
      <c r="EW822" s="307"/>
      <c r="EX822" s="307"/>
      <c r="EY822" s="307"/>
      <c r="EZ822" s="307"/>
      <c r="FA822" s="307"/>
      <c r="FB822" s="307"/>
      <c r="FC822" s="307"/>
      <c r="FD822" s="307"/>
      <c r="FE822" s="307"/>
      <c r="FF822" s="307"/>
      <c r="FG822" s="307"/>
      <c r="FH822" s="307"/>
      <c r="FI822" s="307"/>
      <c r="FJ822" s="307"/>
      <c r="FK822" s="307"/>
      <c r="FL822" s="307"/>
      <c r="FM822" s="307"/>
      <c r="FN822" s="307"/>
      <c r="FO822" s="307"/>
      <c r="FP822" s="307"/>
      <c r="FQ822" s="307"/>
      <c r="FR822" s="307"/>
      <c r="FS822" s="307"/>
      <c r="FT822" s="307"/>
      <c r="FU822" s="307"/>
      <c r="FV822" s="307"/>
      <c r="FW822" s="307"/>
      <c r="FX822" s="307"/>
      <c r="FY822" s="307"/>
      <c r="FZ822" s="307"/>
      <c r="GA822" s="307"/>
      <c r="GB822" s="307"/>
      <c r="GC822" s="307"/>
      <c r="GD822" s="307"/>
      <c r="GE822" s="307"/>
      <c r="GF822" s="307"/>
      <c r="GG822" s="307"/>
      <c r="GH822" s="307"/>
      <c r="GI822" s="307"/>
      <c r="GJ822" s="307"/>
      <c r="GK822" s="307"/>
      <c r="GL822" s="307"/>
      <c r="GM822" s="307"/>
      <c r="GN822" s="307"/>
      <c r="GO822" s="307"/>
      <c r="GP822" s="307"/>
      <c r="GQ822" s="307"/>
      <c r="GR822" s="307"/>
      <c r="GS822" s="307"/>
      <c r="GT822" s="307"/>
      <c r="GU822" s="307"/>
      <c r="GV822" s="307"/>
      <c r="GW822" s="307"/>
      <c r="GX822" s="307"/>
      <c r="GY822" s="307"/>
      <c r="GZ822" s="307"/>
      <c r="HA822" s="307"/>
      <c r="HB822" s="307"/>
      <c r="HC822" s="307"/>
      <c r="HD822" s="307"/>
      <c r="HE822" s="307"/>
      <c r="HF822" s="307"/>
      <c r="HG822" s="307"/>
      <c r="HH822" s="307"/>
      <c r="HI822" s="307"/>
      <c r="HJ822" s="307"/>
      <c r="HK822" s="307"/>
      <c r="HL822" s="307"/>
      <c r="HM822" s="307"/>
      <c r="HN822" s="307"/>
      <c r="HO822" s="307"/>
      <c r="HP822" s="307"/>
      <c r="HQ822" s="307"/>
      <c r="HR822" s="307"/>
      <c r="HS822" s="307"/>
      <c r="HT822" s="307"/>
      <c r="HU822" s="307"/>
      <c r="HV822" s="307"/>
      <c r="HW822" s="307"/>
      <c r="HX822" s="307"/>
      <c r="HY822" s="307"/>
      <c r="HZ822" s="307"/>
      <c r="IA822" s="307"/>
      <c r="IB822" s="307"/>
      <c r="IC822" s="307"/>
      <c r="ID822" s="307"/>
      <c r="IE822" s="307"/>
      <c r="IF822" s="307"/>
      <c r="IG822" s="307"/>
      <c r="IH822" s="307"/>
      <c r="II822" s="307"/>
      <c r="IJ822" s="307"/>
      <c r="IK822" s="307"/>
      <c r="IL822" s="307"/>
      <c r="IM822" s="307"/>
      <c r="IN822" s="307"/>
      <c r="IO822" s="307"/>
      <c r="IP822" s="307"/>
      <c r="IQ822" s="307"/>
      <c r="IR822" s="307"/>
      <c r="IS822" s="307"/>
      <c r="IT822" s="307"/>
      <c r="IU822" s="307"/>
      <c r="IV822" s="307"/>
      <c r="IW822" s="307"/>
      <c r="IX822" s="307"/>
      <c r="IY822" s="307"/>
      <c r="IZ822" s="307"/>
      <c r="JA822" s="307"/>
      <c r="JB822" s="307"/>
      <c r="JC822" s="307"/>
      <c r="JD822" s="307"/>
      <c r="JE822" s="307"/>
      <c r="JF822" s="307"/>
      <c r="JG822" s="307"/>
      <c r="JH822" s="307"/>
      <c r="JI822" s="307"/>
      <c r="JJ822" s="307"/>
      <c r="JK822" s="307"/>
      <c r="JL822" s="307"/>
      <c r="JM822" s="307"/>
      <c r="JN822" s="307"/>
      <c r="JO822" s="307"/>
      <c r="JP822" s="307"/>
      <c r="JQ822" s="307"/>
      <c r="JR822" s="307"/>
      <c r="JS822" s="307"/>
      <c r="JT822" s="307"/>
      <c r="JU822" s="307"/>
      <c r="JV822" s="307"/>
      <c r="JW822" s="307"/>
      <c r="JX822" s="307"/>
      <c r="JY822" s="307"/>
      <c r="JZ822" s="307"/>
      <c r="KA822" s="307"/>
      <c r="KB822" s="307"/>
      <c r="KC822" s="307"/>
      <c r="KD822" s="307"/>
      <c r="KE822" s="307"/>
      <c r="KF822" s="307"/>
      <c r="KG822" s="307"/>
      <c r="KH822" s="307"/>
      <c r="KI822" s="307"/>
      <c r="KJ822" s="307"/>
      <c r="KK822" s="307"/>
      <c r="KL822" s="307"/>
      <c r="KM822" s="307"/>
      <c r="KN822" s="307"/>
      <c r="KO822" s="307"/>
      <c r="KP822" s="307"/>
      <c r="KQ822" s="307"/>
      <c r="KR822" s="307"/>
      <c r="KS822" s="307"/>
      <c r="KT822" s="307"/>
    </row>
    <row r="823" spans="14:306" s="56" customFormat="1" ht="15" customHeight="1">
      <c r="N823" s="303"/>
      <c r="O823" s="311"/>
      <c r="P823" s="311"/>
      <c r="Q823" s="311"/>
      <c r="R823" s="311"/>
      <c r="S823" s="410"/>
      <c r="T823" s="311"/>
      <c r="U823" s="311"/>
      <c r="W823" s="303"/>
      <c r="X823" s="303"/>
      <c r="Y823" s="303"/>
      <c r="Z823" s="303"/>
      <c r="AA823" s="303"/>
      <c r="AB823" s="303"/>
      <c r="AC823" s="303"/>
      <c r="AD823" s="303"/>
      <c r="AE823" s="303"/>
      <c r="AG823" s="303"/>
      <c r="AH823" s="303"/>
      <c r="AI823" s="362"/>
      <c r="AJ823" s="362"/>
      <c r="AK823" s="362"/>
      <c r="AL823" s="362"/>
      <c r="AM823" s="362"/>
      <c r="AN823" s="362"/>
      <c r="AO823" s="362"/>
      <c r="AP823" s="362"/>
      <c r="AQ823" s="362"/>
      <c r="AR823" s="362"/>
      <c r="AS823" s="362"/>
      <c r="AT823" s="362"/>
      <c r="AU823" s="362"/>
      <c r="AV823" s="362"/>
      <c r="AW823" s="362"/>
      <c r="AX823" s="362"/>
      <c r="AY823" s="303"/>
      <c r="AZ823" s="303"/>
      <c r="BA823" s="303"/>
      <c r="BB823" s="303"/>
      <c r="BC823" s="303"/>
      <c r="BD823" s="303"/>
      <c r="BE823" s="303"/>
      <c r="BF823" s="303"/>
      <c r="BG823" s="303"/>
      <c r="BH823" s="303"/>
      <c r="BI823" s="303"/>
      <c r="BJ823" s="303"/>
      <c r="BK823" s="303"/>
      <c r="BL823" s="303"/>
      <c r="BM823" s="303"/>
      <c r="BN823" s="303"/>
      <c r="CB823" s="307"/>
      <c r="CC823" s="307"/>
      <c r="CD823" s="307"/>
      <c r="CE823" s="307"/>
      <c r="CF823" s="307"/>
      <c r="CG823" s="307"/>
      <c r="CH823" s="307"/>
      <c r="CI823" s="307"/>
      <c r="CJ823" s="307"/>
      <c r="CK823" s="307"/>
      <c r="CL823" s="307"/>
      <c r="CM823" s="307"/>
      <c r="CN823" s="307"/>
      <c r="CO823" s="307"/>
      <c r="CP823" s="307"/>
      <c r="CQ823" s="307"/>
      <c r="CR823" s="307"/>
      <c r="CS823" s="307"/>
      <c r="CT823" s="307"/>
      <c r="CU823" s="307"/>
      <c r="CV823" s="307"/>
      <c r="CW823" s="307"/>
      <c r="CX823" s="307"/>
      <c r="CY823" s="307"/>
      <c r="CZ823" s="307"/>
      <c r="DA823" s="307"/>
      <c r="DB823" s="307"/>
      <c r="DC823" s="307"/>
      <c r="DD823" s="307"/>
      <c r="DE823" s="307"/>
      <c r="DF823" s="307"/>
      <c r="DG823" s="307"/>
      <c r="DH823" s="307"/>
      <c r="DI823" s="390"/>
      <c r="DJ823" s="390"/>
      <c r="DK823" s="307"/>
      <c r="DL823" s="307"/>
      <c r="DM823" s="307"/>
      <c r="DN823" s="307"/>
      <c r="DO823" s="307"/>
      <c r="DP823" s="307"/>
      <c r="DQ823" s="307"/>
      <c r="DR823" s="307"/>
      <c r="DS823" s="307"/>
      <c r="DT823" s="307"/>
      <c r="DU823" s="307"/>
      <c r="DV823" s="307"/>
      <c r="DW823" s="307"/>
      <c r="DX823" s="307"/>
      <c r="DY823" s="307"/>
      <c r="DZ823" s="307"/>
      <c r="EA823" s="307"/>
      <c r="EB823" s="307"/>
      <c r="EC823" s="307"/>
      <c r="ED823" s="307"/>
      <c r="EE823" s="307"/>
      <c r="EF823" s="307"/>
      <c r="EG823" s="307"/>
      <c r="EH823" s="307"/>
      <c r="EI823" s="307"/>
      <c r="EJ823" s="307"/>
      <c r="EK823" s="307"/>
      <c r="EL823" s="307"/>
      <c r="EM823" s="307"/>
      <c r="EN823" s="307"/>
      <c r="EO823" s="307"/>
      <c r="EP823" s="307"/>
      <c r="EQ823" s="307"/>
      <c r="ER823" s="307"/>
      <c r="ES823" s="307"/>
      <c r="ET823" s="307"/>
      <c r="EU823" s="390"/>
      <c r="EV823" s="390"/>
      <c r="EW823" s="307"/>
      <c r="EX823" s="307"/>
      <c r="EY823" s="307"/>
      <c r="EZ823" s="307"/>
      <c r="FA823" s="307"/>
      <c r="FB823" s="307"/>
      <c r="FC823" s="307"/>
      <c r="FD823" s="307"/>
      <c r="FE823" s="307"/>
      <c r="FF823" s="307"/>
      <c r="FG823" s="307"/>
      <c r="FH823" s="307"/>
      <c r="FI823" s="307"/>
      <c r="FJ823" s="307"/>
      <c r="FK823" s="307"/>
      <c r="FL823" s="307"/>
      <c r="FM823" s="307"/>
      <c r="FN823" s="307"/>
      <c r="FO823" s="307"/>
      <c r="FP823" s="307"/>
      <c r="FQ823" s="307"/>
      <c r="FR823" s="307"/>
      <c r="FS823" s="307"/>
      <c r="FT823" s="307"/>
      <c r="FU823" s="307"/>
      <c r="FV823" s="307"/>
      <c r="FW823" s="307"/>
      <c r="FX823" s="307"/>
      <c r="FY823" s="307"/>
      <c r="FZ823" s="307"/>
      <c r="GA823" s="307"/>
      <c r="GB823" s="307"/>
      <c r="GC823" s="307"/>
      <c r="GD823" s="307"/>
      <c r="GE823" s="307"/>
      <c r="GF823" s="307"/>
      <c r="GG823" s="307"/>
      <c r="GH823" s="307"/>
      <c r="GI823" s="307"/>
      <c r="GJ823" s="307"/>
      <c r="GK823" s="307"/>
      <c r="GL823" s="307"/>
      <c r="GM823" s="307"/>
      <c r="GN823" s="307"/>
      <c r="GO823" s="307"/>
      <c r="GP823" s="307"/>
      <c r="GQ823" s="307"/>
      <c r="GR823" s="307"/>
      <c r="GS823" s="307"/>
      <c r="GT823" s="307"/>
      <c r="GU823" s="307"/>
      <c r="GV823" s="307"/>
      <c r="GW823" s="307"/>
      <c r="GX823" s="307"/>
      <c r="GY823" s="307"/>
      <c r="GZ823" s="307"/>
      <c r="HA823" s="307"/>
      <c r="HB823" s="307"/>
      <c r="HC823" s="307"/>
      <c r="HD823" s="307"/>
      <c r="HE823" s="307"/>
      <c r="HF823" s="307"/>
      <c r="HG823" s="307"/>
      <c r="HH823" s="307"/>
      <c r="HI823" s="307"/>
      <c r="HJ823" s="307"/>
      <c r="HK823" s="307"/>
      <c r="HL823" s="307"/>
      <c r="HM823" s="307"/>
      <c r="HN823" s="307"/>
      <c r="HO823" s="307"/>
      <c r="HP823" s="307"/>
      <c r="HQ823" s="307"/>
      <c r="HR823" s="307"/>
      <c r="HS823" s="307"/>
      <c r="HT823" s="307"/>
      <c r="HU823" s="307"/>
      <c r="HV823" s="307"/>
      <c r="HW823" s="307"/>
      <c r="HX823" s="307"/>
      <c r="HY823" s="307"/>
      <c r="HZ823" s="307"/>
      <c r="IA823" s="307"/>
      <c r="IB823" s="307"/>
      <c r="IC823" s="307"/>
      <c r="ID823" s="307"/>
      <c r="IE823" s="307"/>
      <c r="IF823" s="307"/>
      <c r="IG823" s="307"/>
      <c r="IH823" s="307"/>
      <c r="II823" s="307"/>
      <c r="IJ823" s="307"/>
      <c r="IK823" s="307"/>
      <c r="IL823" s="307"/>
      <c r="IM823" s="307"/>
      <c r="IN823" s="307"/>
      <c r="IO823" s="307"/>
      <c r="IP823" s="307"/>
      <c r="IQ823" s="307"/>
      <c r="IR823" s="307"/>
      <c r="IS823" s="307"/>
      <c r="IT823" s="307"/>
      <c r="IU823" s="307"/>
      <c r="IV823" s="307"/>
      <c r="IW823" s="307"/>
      <c r="IX823" s="307"/>
      <c r="IY823" s="307"/>
      <c r="IZ823" s="307"/>
      <c r="JA823" s="307"/>
      <c r="JB823" s="307"/>
      <c r="JC823" s="307"/>
      <c r="JD823" s="307"/>
      <c r="JE823" s="307"/>
      <c r="JF823" s="307"/>
      <c r="JG823" s="307"/>
      <c r="JH823" s="307"/>
      <c r="JI823" s="307"/>
      <c r="JJ823" s="307"/>
      <c r="JK823" s="307"/>
      <c r="JL823" s="307"/>
      <c r="JM823" s="307"/>
      <c r="JN823" s="307"/>
      <c r="JO823" s="307"/>
      <c r="JP823" s="307"/>
      <c r="JQ823" s="307"/>
      <c r="JR823" s="307"/>
      <c r="JS823" s="307"/>
      <c r="JT823" s="307"/>
      <c r="JU823" s="307"/>
      <c r="JV823" s="307"/>
      <c r="JW823" s="307"/>
      <c r="JX823" s="307"/>
      <c r="JY823" s="307"/>
      <c r="JZ823" s="307"/>
      <c r="KA823" s="307"/>
      <c r="KB823" s="307"/>
      <c r="KC823" s="307"/>
      <c r="KD823" s="307"/>
      <c r="KE823" s="307"/>
      <c r="KF823" s="307"/>
      <c r="KG823" s="307"/>
      <c r="KH823" s="307"/>
      <c r="KI823" s="307"/>
      <c r="KJ823" s="307"/>
      <c r="KK823" s="307"/>
      <c r="KL823" s="307"/>
      <c r="KM823" s="307"/>
      <c r="KN823" s="307"/>
      <c r="KO823" s="307"/>
      <c r="KP823" s="307"/>
      <c r="KQ823" s="307"/>
      <c r="KR823" s="307"/>
      <c r="KS823" s="307"/>
      <c r="KT823" s="307"/>
    </row>
    <row r="824" spans="14:306" s="56" customFormat="1" ht="15" customHeight="1">
      <c r="N824" s="303"/>
      <c r="O824" s="311"/>
      <c r="P824" s="311"/>
      <c r="Q824" s="311"/>
      <c r="R824" s="311"/>
      <c r="S824" s="410"/>
      <c r="T824" s="311"/>
      <c r="U824" s="311"/>
      <c r="W824" s="303"/>
      <c r="X824" s="303"/>
      <c r="Y824" s="303"/>
      <c r="Z824" s="303"/>
      <c r="AA824" s="303"/>
      <c r="AB824" s="303"/>
      <c r="AC824" s="303"/>
      <c r="AD824" s="303"/>
      <c r="AE824" s="303"/>
      <c r="AG824" s="363" t="s">
        <v>1003</v>
      </c>
      <c r="AH824" s="363"/>
      <c r="AI824" s="362" t="s">
        <v>1004</v>
      </c>
      <c r="AJ824" s="362"/>
      <c r="AK824" s="362"/>
      <c r="AL824" s="362"/>
      <c r="AM824" s="362"/>
      <c r="AN824" s="362"/>
      <c r="AO824" s="362"/>
      <c r="AP824" s="362"/>
      <c r="AQ824" s="362"/>
      <c r="AR824" s="362"/>
      <c r="AS824" s="362"/>
      <c r="AT824" s="362"/>
      <c r="AU824" s="362"/>
      <c r="AV824" s="362"/>
      <c r="AW824" s="362"/>
      <c r="AX824" s="362"/>
      <c r="AY824" s="303"/>
      <c r="AZ824" s="303"/>
      <c r="BA824" s="303"/>
      <c r="BB824" s="303"/>
      <c r="BC824" s="303"/>
      <c r="BD824" s="303"/>
      <c r="BE824" s="303"/>
      <c r="BF824" s="303"/>
      <c r="BG824" s="303"/>
      <c r="BH824" s="303"/>
      <c r="BI824" s="303"/>
      <c r="BJ824" s="303"/>
      <c r="BK824" s="303"/>
      <c r="BL824" s="303"/>
      <c r="BM824" s="303"/>
      <c r="BN824" s="303"/>
      <c r="CB824" s="307"/>
      <c r="CC824" s="307"/>
      <c r="CD824" s="307"/>
      <c r="CE824" s="307"/>
      <c r="CF824" s="307"/>
      <c r="CG824" s="307"/>
      <c r="CH824" s="307"/>
      <c r="CI824" s="307"/>
      <c r="CJ824" s="307"/>
      <c r="CK824" s="307"/>
      <c r="CL824" s="307"/>
      <c r="CM824" s="307"/>
      <c r="CN824" s="307"/>
      <c r="CO824" s="307"/>
      <c r="CP824" s="307"/>
      <c r="CQ824" s="307"/>
      <c r="CR824" s="307"/>
      <c r="CS824" s="307"/>
      <c r="CT824" s="307"/>
      <c r="CU824" s="307"/>
      <c r="CV824" s="307"/>
      <c r="CW824" s="307"/>
      <c r="CX824" s="307"/>
      <c r="CY824" s="307"/>
      <c r="CZ824" s="307"/>
      <c r="DA824" s="307"/>
      <c r="DB824" s="307"/>
      <c r="DC824" s="307"/>
      <c r="DD824" s="307"/>
      <c r="DE824" s="307"/>
      <c r="DF824" s="307"/>
      <c r="DG824" s="307"/>
      <c r="DH824" s="307"/>
      <c r="DI824" s="390"/>
      <c r="DJ824" s="390"/>
      <c r="DK824" s="307"/>
      <c r="DL824" s="307"/>
      <c r="DM824" s="307"/>
      <c r="DN824" s="307"/>
      <c r="DO824" s="307"/>
      <c r="DP824" s="307"/>
      <c r="DQ824" s="307"/>
      <c r="DR824" s="307"/>
      <c r="DS824" s="307"/>
      <c r="DT824" s="307"/>
      <c r="DU824" s="307"/>
      <c r="DV824" s="307"/>
      <c r="DW824" s="307"/>
      <c r="DX824" s="307"/>
      <c r="DY824" s="307"/>
      <c r="DZ824" s="307"/>
      <c r="EA824" s="307"/>
      <c r="EB824" s="307"/>
      <c r="EC824" s="307"/>
      <c r="ED824" s="307"/>
      <c r="EE824" s="307"/>
      <c r="EF824" s="307"/>
      <c r="EG824" s="307"/>
      <c r="EH824" s="307"/>
      <c r="EI824" s="307"/>
      <c r="EJ824" s="307"/>
      <c r="EK824" s="307"/>
      <c r="EL824" s="307"/>
      <c r="EM824" s="307"/>
      <c r="EN824" s="307"/>
      <c r="EO824" s="307"/>
      <c r="EP824" s="307"/>
      <c r="EQ824" s="307"/>
      <c r="ER824" s="307"/>
      <c r="ES824" s="307"/>
      <c r="ET824" s="307"/>
      <c r="EU824" s="390"/>
      <c r="EV824" s="390"/>
      <c r="EW824" s="307"/>
      <c r="EX824" s="307"/>
      <c r="EY824" s="307"/>
      <c r="EZ824" s="307"/>
      <c r="FA824" s="307"/>
      <c r="FB824" s="307"/>
      <c r="FC824" s="307"/>
      <c r="FD824" s="307"/>
      <c r="FE824" s="307"/>
      <c r="FF824" s="307"/>
      <c r="FG824" s="307"/>
      <c r="FH824" s="307"/>
      <c r="FI824" s="307"/>
      <c r="FJ824" s="307"/>
      <c r="FK824" s="307"/>
      <c r="FL824" s="307"/>
      <c r="FM824" s="307"/>
      <c r="FN824" s="307"/>
      <c r="FO824" s="307"/>
      <c r="FP824" s="307"/>
      <c r="FQ824" s="307"/>
      <c r="FR824" s="307"/>
      <c r="FS824" s="307"/>
      <c r="FT824" s="307"/>
      <c r="FU824" s="307"/>
      <c r="FV824" s="307"/>
      <c r="FW824" s="307"/>
      <c r="FX824" s="307"/>
      <c r="FY824" s="307"/>
      <c r="FZ824" s="307"/>
      <c r="GA824" s="307"/>
      <c r="GB824" s="307"/>
      <c r="GC824" s="307"/>
      <c r="GD824" s="307"/>
      <c r="GE824" s="307"/>
      <c r="GF824" s="307"/>
      <c r="GG824" s="307"/>
      <c r="GH824" s="307"/>
      <c r="GI824" s="307"/>
      <c r="GJ824" s="307"/>
      <c r="GK824" s="307"/>
      <c r="GL824" s="307"/>
      <c r="GM824" s="307"/>
      <c r="GN824" s="307"/>
      <c r="GO824" s="307"/>
      <c r="GP824" s="307"/>
      <c r="GQ824" s="307"/>
      <c r="GR824" s="307"/>
      <c r="GS824" s="307"/>
      <c r="GT824" s="307"/>
      <c r="GU824" s="307"/>
      <c r="GV824" s="307"/>
      <c r="GW824" s="307"/>
      <c r="GX824" s="307"/>
      <c r="GY824" s="307"/>
      <c r="GZ824" s="307"/>
      <c r="HA824" s="307"/>
      <c r="HB824" s="307"/>
      <c r="HC824" s="307"/>
      <c r="HD824" s="307"/>
      <c r="HE824" s="307"/>
      <c r="HF824" s="307"/>
      <c r="HG824" s="307"/>
      <c r="HH824" s="307"/>
      <c r="HI824" s="307"/>
      <c r="HJ824" s="307"/>
      <c r="HK824" s="307"/>
      <c r="HL824" s="307"/>
      <c r="HM824" s="307"/>
      <c r="HN824" s="307"/>
      <c r="HO824" s="307"/>
      <c r="HP824" s="307"/>
      <c r="HQ824" s="307"/>
      <c r="HR824" s="307"/>
      <c r="HS824" s="307"/>
      <c r="HT824" s="307"/>
      <c r="HU824" s="307"/>
      <c r="HV824" s="307"/>
      <c r="HW824" s="307"/>
      <c r="HX824" s="307"/>
      <c r="HY824" s="307"/>
      <c r="HZ824" s="307"/>
      <c r="IA824" s="307"/>
      <c r="IB824" s="307"/>
      <c r="IC824" s="307"/>
      <c r="ID824" s="307"/>
      <c r="IE824" s="307"/>
      <c r="IF824" s="307"/>
      <c r="IG824" s="307"/>
      <c r="IH824" s="307"/>
      <c r="II824" s="307"/>
      <c r="IJ824" s="307"/>
      <c r="IK824" s="307"/>
      <c r="IL824" s="307"/>
      <c r="IM824" s="307"/>
      <c r="IN824" s="307"/>
      <c r="IO824" s="307"/>
      <c r="IP824" s="307"/>
      <c r="IQ824" s="307"/>
      <c r="IR824" s="307"/>
      <c r="IS824" s="307"/>
      <c r="IT824" s="307"/>
      <c r="IU824" s="307"/>
      <c r="IV824" s="307"/>
      <c r="IW824" s="307"/>
      <c r="IX824" s="307"/>
      <c r="IY824" s="307"/>
      <c r="IZ824" s="307"/>
      <c r="JA824" s="307"/>
      <c r="JB824" s="307"/>
      <c r="JC824" s="307"/>
      <c r="JD824" s="307"/>
      <c r="JE824" s="307"/>
      <c r="JF824" s="307"/>
      <c r="JG824" s="307"/>
      <c r="JH824" s="307"/>
      <c r="JI824" s="307"/>
      <c r="JJ824" s="307"/>
      <c r="JK824" s="307"/>
      <c r="JL824" s="307"/>
      <c r="JM824" s="307"/>
      <c r="JN824" s="307"/>
      <c r="JO824" s="307"/>
      <c r="JP824" s="307"/>
      <c r="JQ824" s="307"/>
      <c r="JR824" s="307"/>
      <c r="JS824" s="307"/>
      <c r="JT824" s="307"/>
      <c r="JU824" s="307"/>
      <c r="JV824" s="307"/>
      <c r="JW824" s="307"/>
      <c r="JX824" s="307"/>
      <c r="JY824" s="307"/>
      <c r="JZ824" s="307"/>
      <c r="KA824" s="307"/>
      <c r="KB824" s="307"/>
      <c r="KC824" s="307"/>
      <c r="KD824" s="307"/>
      <c r="KE824" s="307"/>
      <c r="KF824" s="307"/>
      <c r="KG824" s="307"/>
      <c r="KH824" s="307"/>
      <c r="KI824" s="307"/>
      <c r="KJ824" s="307"/>
      <c r="KK824" s="307"/>
      <c r="KL824" s="307"/>
      <c r="KM824" s="307"/>
      <c r="KN824" s="307"/>
      <c r="KO824" s="307"/>
      <c r="KP824" s="307"/>
      <c r="KQ824" s="307"/>
      <c r="KR824" s="307"/>
      <c r="KS824" s="307"/>
      <c r="KT824" s="307"/>
    </row>
    <row r="825" spans="14:306" s="56" customFormat="1" ht="15" customHeight="1">
      <c r="N825" s="303"/>
      <c r="O825" s="311"/>
      <c r="P825" s="311"/>
      <c r="Q825" s="311"/>
      <c r="R825" s="311"/>
      <c r="S825" s="410"/>
      <c r="T825" s="311"/>
      <c r="U825" s="311"/>
      <c r="W825" s="303"/>
      <c r="X825" s="303"/>
      <c r="Y825" s="303"/>
      <c r="Z825" s="303"/>
      <c r="AA825" s="303"/>
      <c r="AB825" s="303"/>
      <c r="AC825" s="303"/>
      <c r="AD825" s="303"/>
      <c r="AE825" s="303"/>
      <c r="AG825" s="351" t="s">
        <v>521</v>
      </c>
      <c r="AH825" s="351"/>
      <c r="AI825" s="364"/>
      <c r="AJ825" s="364"/>
      <c r="AK825" s="364"/>
      <c r="AL825" s="364"/>
      <c r="AM825" s="364"/>
      <c r="AN825" s="364"/>
      <c r="AO825" s="364"/>
      <c r="AP825" s="364"/>
      <c r="AQ825" s="364"/>
      <c r="AR825" s="364"/>
      <c r="AS825" s="364"/>
      <c r="AT825" s="364"/>
      <c r="AU825" s="364"/>
      <c r="AV825" s="364"/>
      <c r="AW825" s="364"/>
      <c r="AX825" s="364"/>
      <c r="AY825" s="303"/>
      <c r="AZ825" s="303"/>
      <c r="BA825" s="303"/>
      <c r="BB825" s="303"/>
      <c r="BC825" s="303"/>
      <c r="BD825" s="303"/>
      <c r="BE825" s="303"/>
      <c r="BF825" s="303"/>
      <c r="BG825" s="303"/>
      <c r="BH825" s="303"/>
      <c r="BI825" s="303"/>
      <c r="BJ825" s="303"/>
      <c r="BK825" s="303"/>
      <c r="BL825" s="303"/>
      <c r="BM825" s="303"/>
      <c r="BN825" s="303"/>
      <c r="CB825" s="307"/>
      <c r="CC825" s="307"/>
      <c r="CD825" s="307"/>
      <c r="CE825" s="307"/>
      <c r="CF825" s="307"/>
      <c r="CG825" s="307"/>
      <c r="CH825" s="307"/>
      <c r="CI825" s="307"/>
      <c r="CJ825" s="307"/>
      <c r="CK825" s="307"/>
      <c r="CL825" s="307"/>
      <c r="CM825" s="307"/>
      <c r="CN825" s="307"/>
      <c r="CO825" s="307"/>
      <c r="CP825" s="307"/>
      <c r="CQ825" s="307"/>
      <c r="CR825" s="307"/>
      <c r="CS825" s="307"/>
      <c r="CT825" s="307"/>
      <c r="CU825" s="307"/>
      <c r="CV825" s="307"/>
      <c r="CW825" s="307"/>
      <c r="CX825" s="307"/>
      <c r="CY825" s="307"/>
      <c r="CZ825" s="307"/>
      <c r="DA825" s="307"/>
      <c r="DB825" s="307"/>
      <c r="DC825" s="307"/>
      <c r="DD825" s="307"/>
      <c r="DE825" s="307"/>
      <c r="DF825" s="307"/>
      <c r="DG825" s="307"/>
      <c r="DH825" s="307"/>
      <c r="DI825" s="390"/>
      <c r="DJ825" s="390"/>
      <c r="DK825" s="307"/>
      <c r="DL825" s="307"/>
      <c r="DM825" s="307"/>
      <c r="DN825" s="307"/>
      <c r="DO825" s="307"/>
      <c r="DP825" s="307"/>
      <c r="DQ825" s="307"/>
      <c r="DR825" s="307"/>
      <c r="DS825" s="307"/>
      <c r="DT825" s="307"/>
      <c r="DU825" s="307"/>
      <c r="DV825" s="307"/>
      <c r="DW825" s="307"/>
      <c r="DX825" s="307"/>
      <c r="DY825" s="307"/>
      <c r="DZ825" s="307"/>
      <c r="EA825" s="307"/>
      <c r="EB825" s="307"/>
      <c r="EC825" s="307"/>
      <c r="ED825" s="307"/>
      <c r="EE825" s="307"/>
      <c r="EF825" s="307"/>
      <c r="EG825" s="307"/>
      <c r="EH825" s="307"/>
      <c r="EI825" s="307"/>
      <c r="EJ825" s="307"/>
      <c r="EK825" s="307"/>
      <c r="EL825" s="307"/>
      <c r="EM825" s="307"/>
      <c r="EN825" s="307"/>
      <c r="EO825" s="307"/>
      <c r="EP825" s="307"/>
      <c r="EQ825" s="307"/>
      <c r="ER825" s="307"/>
      <c r="ES825" s="307"/>
      <c r="ET825" s="307"/>
      <c r="EU825" s="390"/>
      <c r="EV825" s="390"/>
      <c r="EW825" s="307"/>
      <c r="EX825" s="307"/>
      <c r="EY825" s="307"/>
      <c r="EZ825" s="307"/>
      <c r="FA825" s="307"/>
      <c r="FB825" s="307"/>
      <c r="FC825" s="307"/>
      <c r="FD825" s="307"/>
      <c r="FE825" s="307"/>
      <c r="FF825" s="307"/>
      <c r="FG825" s="307"/>
      <c r="FH825" s="307"/>
      <c r="FI825" s="307"/>
      <c r="FJ825" s="307"/>
      <c r="FK825" s="307"/>
      <c r="FL825" s="307"/>
      <c r="FM825" s="307"/>
      <c r="FN825" s="307"/>
      <c r="FO825" s="307"/>
      <c r="FP825" s="307"/>
      <c r="FQ825" s="307"/>
      <c r="FR825" s="307"/>
      <c r="FS825" s="307"/>
      <c r="FT825" s="307"/>
      <c r="FU825" s="307"/>
      <c r="FV825" s="307"/>
      <c r="FW825" s="307"/>
      <c r="FX825" s="307"/>
      <c r="FY825" s="307"/>
      <c r="FZ825" s="307"/>
      <c r="GA825" s="307"/>
      <c r="GB825" s="307"/>
      <c r="GC825" s="307"/>
      <c r="GD825" s="307"/>
      <c r="GE825" s="307"/>
      <c r="GF825" s="307"/>
      <c r="GG825" s="307"/>
      <c r="GH825" s="307"/>
      <c r="GI825" s="307"/>
      <c r="GJ825" s="307"/>
      <c r="GK825" s="307"/>
      <c r="GL825" s="307"/>
      <c r="GM825" s="307"/>
      <c r="GN825" s="307"/>
      <c r="GO825" s="307"/>
      <c r="GP825" s="307"/>
      <c r="GQ825" s="307"/>
      <c r="GR825" s="307"/>
      <c r="GS825" s="307"/>
      <c r="GT825" s="307"/>
      <c r="GU825" s="307"/>
      <c r="GV825" s="307"/>
      <c r="GW825" s="307"/>
      <c r="GX825" s="307"/>
      <c r="GY825" s="307"/>
      <c r="GZ825" s="307"/>
      <c r="HA825" s="307"/>
      <c r="HB825" s="307"/>
      <c r="HC825" s="307"/>
      <c r="HD825" s="307"/>
      <c r="HE825" s="307"/>
      <c r="HF825" s="307"/>
      <c r="HG825" s="307"/>
      <c r="HH825" s="307"/>
      <c r="HI825" s="307"/>
      <c r="HJ825" s="307"/>
      <c r="HK825" s="307"/>
      <c r="HL825" s="307"/>
      <c r="HM825" s="307"/>
      <c r="HN825" s="307"/>
      <c r="HO825" s="307"/>
      <c r="HP825" s="307"/>
      <c r="HQ825" s="307"/>
      <c r="HR825" s="307"/>
      <c r="HS825" s="307"/>
      <c r="HT825" s="307"/>
      <c r="HU825" s="307"/>
      <c r="HV825" s="307"/>
      <c r="HW825" s="307"/>
      <c r="HX825" s="307"/>
      <c r="HY825" s="307"/>
      <c r="HZ825" s="307"/>
      <c r="IA825" s="307"/>
      <c r="IB825" s="307"/>
      <c r="IC825" s="307"/>
      <c r="ID825" s="307"/>
      <c r="IE825" s="307"/>
      <c r="IF825" s="307"/>
      <c r="IG825" s="307"/>
      <c r="IH825" s="307"/>
      <c r="II825" s="307"/>
      <c r="IJ825" s="307"/>
      <c r="IK825" s="307"/>
      <c r="IL825" s="307"/>
      <c r="IM825" s="307"/>
      <c r="IN825" s="307"/>
      <c r="IO825" s="307"/>
      <c r="IP825" s="307"/>
      <c r="IQ825" s="307"/>
      <c r="IR825" s="307"/>
      <c r="IS825" s="307"/>
      <c r="IT825" s="307"/>
      <c r="IU825" s="307"/>
      <c r="IV825" s="307"/>
      <c r="IW825" s="307"/>
      <c r="IX825" s="307"/>
      <c r="IY825" s="307"/>
      <c r="IZ825" s="307"/>
      <c r="JA825" s="307"/>
      <c r="JB825" s="307"/>
      <c r="JC825" s="307"/>
      <c r="JD825" s="307"/>
      <c r="JE825" s="307"/>
      <c r="JF825" s="307"/>
      <c r="JG825" s="307"/>
      <c r="JH825" s="307"/>
      <c r="JI825" s="307"/>
      <c r="JJ825" s="307"/>
      <c r="JK825" s="307"/>
      <c r="JL825" s="307"/>
      <c r="JM825" s="307"/>
      <c r="JN825" s="307"/>
      <c r="JO825" s="307"/>
      <c r="JP825" s="307"/>
      <c r="JQ825" s="307"/>
      <c r="JR825" s="307"/>
      <c r="JS825" s="307"/>
      <c r="JT825" s="307"/>
      <c r="JU825" s="307"/>
      <c r="JV825" s="307"/>
      <c r="JW825" s="307"/>
      <c r="JX825" s="307"/>
      <c r="JY825" s="307"/>
      <c r="JZ825" s="307"/>
      <c r="KA825" s="307"/>
      <c r="KB825" s="307"/>
      <c r="KC825" s="307"/>
      <c r="KD825" s="307"/>
      <c r="KE825" s="307"/>
      <c r="KF825" s="307"/>
      <c r="KG825" s="307"/>
      <c r="KH825" s="307"/>
      <c r="KI825" s="307"/>
      <c r="KJ825" s="307"/>
      <c r="KK825" s="307"/>
      <c r="KL825" s="307"/>
      <c r="KM825" s="307"/>
      <c r="KN825" s="307"/>
      <c r="KO825" s="307"/>
      <c r="KP825" s="307"/>
      <c r="KQ825" s="307"/>
      <c r="KR825" s="307"/>
      <c r="KS825" s="307"/>
      <c r="KT825" s="307"/>
    </row>
    <row r="826" spans="14:306" s="56" customFormat="1" ht="15" customHeight="1">
      <c r="N826" s="303"/>
      <c r="O826" s="311"/>
      <c r="P826" s="311"/>
      <c r="Q826" s="311"/>
      <c r="R826" s="311"/>
      <c r="S826" s="410"/>
      <c r="T826" s="311"/>
      <c r="U826" s="311"/>
      <c r="W826" s="303"/>
      <c r="X826" s="303"/>
      <c r="Y826" s="303"/>
      <c r="Z826" s="303"/>
      <c r="AA826" s="303"/>
      <c r="AB826" s="303"/>
      <c r="AC826" s="303"/>
      <c r="AD826" s="303"/>
      <c r="AE826" s="303"/>
      <c r="AG826" s="351"/>
      <c r="AH826" s="351"/>
      <c r="AI826" s="365" t="s">
        <v>522</v>
      </c>
      <c r="AJ826" s="365" t="s">
        <v>523</v>
      </c>
      <c r="AK826" s="365" t="s">
        <v>524</v>
      </c>
      <c r="AL826" s="365" t="s">
        <v>525</v>
      </c>
      <c r="AM826" s="365" t="s">
        <v>526</v>
      </c>
      <c r="AN826" s="365" t="s">
        <v>527</v>
      </c>
      <c r="AO826" s="365" t="s">
        <v>528</v>
      </c>
      <c r="AP826" s="365" t="s">
        <v>529</v>
      </c>
      <c r="AQ826" s="365" t="s">
        <v>530</v>
      </c>
      <c r="AR826" s="365" t="s">
        <v>531</v>
      </c>
      <c r="AS826" s="365" t="s">
        <v>532</v>
      </c>
      <c r="AT826" s="365" t="s">
        <v>533</v>
      </c>
      <c r="AU826" s="365"/>
      <c r="AV826" s="366" t="s">
        <v>534</v>
      </c>
      <c r="AW826" s="365" t="s">
        <v>535</v>
      </c>
      <c r="AX826" s="365" t="s">
        <v>536</v>
      </c>
      <c r="AY826" s="303">
        <f t="shared" ref="AY826:AY844" si="464">IF(AI827="-",AI827,IF(ISNUMBER(AI827),AI827,MID(AI827,1,FIND("-",AI827)-1))+0)</f>
        <v>0</v>
      </c>
      <c r="AZ826" s="303">
        <f t="shared" ref="AZ826:AZ844" si="465">IF(AJ827="-",AJ827,IF(ISNUMBER(AJ827),AJ827,MID(AJ827,1,FIND("-",AJ827)-1))+0)</f>
        <v>0</v>
      </c>
      <c r="BA826" s="303">
        <f t="shared" ref="BA826:BA844" si="466">IF(AK827="-",AK827,IF(ISNUMBER(AK827),AK827,MID(AK827,1,FIND("-",AK827)-1))+0)</f>
        <v>0</v>
      </c>
      <c r="BB826" s="303">
        <f t="shared" ref="BB826:BB844" si="467">IF(AL827="-",AL827,IF(ISNUMBER(AL827),AL827,MID(AL827,1,FIND("-",AL827)-1))+0)</f>
        <v>0</v>
      </c>
      <c r="BC826" s="303">
        <f t="shared" ref="BC826:BC844" si="468">IF(AM827="-",AM827,IF(ISNUMBER(AM827),AM827,MID(AM827,1,FIND("-",AM827)-1))+0)</f>
        <v>0</v>
      </c>
      <c r="BD826" s="303">
        <f t="shared" ref="BD826:BD844" si="469">IF(AN827="-",AN827,IF(ISNUMBER(AN827),AN827,MID(AN827,1,FIND("-",AN827)-1))+0)</f>
        <v>0</v>
      </c>
      <c r="BE826" s="303">
        <f t="shared" ref="BE826:BE844" si="470">IF(AO827="-",AO827,IF(ISNUMBER(AO827),AO827,MID(AO827,1,FIND("-",AO827)-1))+0)</f>
        <v>0</v>
      </c>
      <c r="BF826" s="303">
        <f t="shared" ref="BF826:BF844" si="471">IF(AP827="-",AP827,IF(ISNUMBER(AP827),AP827,MID(AP827,1,FIND("-",AP827)-1))+0)</f>
        <v>0</v>
      </c>
      <c r="BG826" s="303">
        <f t="shared" ref="BG826:BG844" si="472">IF(AQ827="-",AQ827,IF(ISNUMBER(AQ827),AQ827,MID(AQ827,1,FIND("-",AQ827)-1))+0)</f>
        <v>0</v>
      </c>
      <c r="BH826" s="303"/>
      <c r="BI826" s="303">
        <f t="shared" ref="BI826:BI844" si="473">IF(AR827="-",AR827,IF(ISNUMBER(AR827),AR827,MID(AR827,1,FIND("-",AR827)-1))+0)</f>
        <v>0</v>
      </c>
      <c r="BJ826" s="303">
        <f t="shared" ref="BJ826:BJ844" si="474">IF(AS827="-",AS827,IF(ISNUMBER(AS827),AS827,MID(AS827,1,FIND("-",AS827)-1))+0)</f>
        <v>0</v>
      </c>
      <c r="BK826" s="303">
        <f t="shared" ref="BK826:BK844" si="475">IF(AT827="-",AT827,IF(ISNUMBER(AT827),AT827,MID(AT827,1,FIND("-",AT827)-1))+0)</f>
        <v>0</v>
      </c>
      <c r="BL826" s="303">
        <f t="shared" ref="BL826:BL844" si="476">IF(AV827="-",AV827,IF(ISNUMBER(AV827),AV827,MID(AV827,1,FIND("-",AV827)-1))+0)</f>
        <v>0</v>
      </c>
      <c r="BM826" s="303">
        <f t="shared" ref="BM826:BM844" si="477">IF(AW827="-",AW827,IF(ISNUMBER(AW827),AW827,MID(AW827,1,FIND("-",AW827)-1))+0)</f>
        <v>0</v>
      </c>
      <c r="BN826" s="303">
        <f t="shared" ref="BN826:BN844" si="478">IF(AX827="-",AX827,IF(ISNUMBER(AX827),AX827,MID(AX827,1,FIND("-",AX827)-1))+0)</f>
        <v>0</v>
      </c>
      <c r="CB826" s="307"/>
      <c r="CC826" s="307"/>
      <c r="CD826" s="307"/>
      <c r="CE826" s="307"/>
      <c r="CF826" s="307"/>
      <c r="CG826" s="307"/>
      <c r="CH826" s="307"/>
      <c r="CI826" s="307"/>
      <c r="CJ826" s="307"/>
      <c r="CK826" s="307"/>
      <c r="CL826" s="307"/>
      <c r="CM826" s="307"/>
      <c r="CN826" s="307"/>
      <c r="CO826" s="307"/>
      <c r="CP826" s="307"/>
      <c r="CQ826" s="307"/>
      <c r="CR826" s="307"/>
      <c r="CS826" s="307"/>
      <c r="CT826" s="307"/>
      <c r="CU826" s="307"/>
      <c r="CV826" s="307"/>
      <c r="CW826" s="307"/>
      <c r="CX826" s="307"/>
      <c r="CY826" s="307"/>
      <c r="CZ826" s="307"/>
      <c r="DA826" s="307"/>
      <c r="DB826" s="307"/>
      <c r="DC826" s="307"/>
      <c r="DD826" s="307"/>
      <c r="DE826" s="307"/>
      <c r="DF826" s="307"/>
      <c r="DG826" s="307"/>
      <c r="DH826" s="307"/>
      <c r="DI826" s="390"/>
      <c r="DJ826" s="390"/>
      <c r="DK826" s="307"/>
      <c r="DL826" s="307"/>
      <c r="DM826" s="307"/>
      <c r="DN826" s="307"/>
      <c r="DO826" s="307"/>
      <c r="DP826" s="307"/>
      <c r="DQ826" s="307"/>
      <c r="DR826" s="307"/>
      <c r="DS826" s="307"/>
      <c r="DT826" s="307"/>
      <c r="DU826" s="307"/>
      <c r="DV826" s="307"/>
      <c r="DW826" s="307"/>
      <c r="DX826" s="307"/>
      <c r="DY826" s="307"/>
      <c r="DZ826" s="307"/>
      <c r="EA826" s="307"/>
      <c r="EB826" s="307"/>
      <c r="EC826" s="307"/>
      <c r="ED826" s="307"/>
      <c r="EE826" s="307"/>
      <c r="EF826" s="307"/>
      <c r="EG826" s="307"/>
      <c r="EH826" s="307"/>
      <c r="EI826" s="307"/>
      <c r="EJ826" s="307"/>
      <c r="EK826" s="307"/>
      <c r="EL826" s="307"/>
      <c r="EM826" s="307"/>
      <c r="EN826" s="307"/>
      <c r="EO826" s="307"/>
      <c r="EP826" s="307"/>
      <c r="EQ826" s="307"/>
      <c r="ER826" s="307"/>
      <c r="ES826" s="307"/>
      <c r="ET826" s="307"/>
      <c r="EU826" s="390"/>
      <c r="EV826" s="390"/>
      <c r="EW826" s="307"/>
      <c r="EX826" s="307"/>
      <c r="EY826" s="307"/>
      <c r="EZ826" s="307"/>
      <c r="FA826" s="307"/>
      <c r="FB826" s="307"/>
      <c r="FC826" s="307"/>
      <c r="FD826" s="307"/>
      <c r="FE826" s="307"/>
      <c r="FF826" s="307"/>
      <c r="FG826" s="307"/>
      <c r="FH826" s="307"/>
      <c r="FI826" s="307"/>
      <c r="FJ826" s="307"/>
      <c r="FK826" s="307"/>
      <c r="FL826" s="307"/>
      <c r="FM826" s="307"/>
      <c r="FN826" s="307"/>
      <c r="FO826" s="307"/>
      <c r="FP826" s="307"/>
      <c r="FQ826" s="307"/>
      <c r="FR826" s="307"/>
      <c r="FS826" s="307"/>
      <c r="FT826" s="307"/>
      <c r="FU826" s="307"/>
      <c r="FV826" s="307"/>
      <c r="FW826" s="307"/>
      <c r="FX826" s="307"/>
      <c r="FY826" s="307"/>
      <c r="FZ826" s="307"/>
      <c r="GA826" s="307"/>
      <c r="GB826" s="307"/>
      <c r="GC826" s="307"/>
      <c r="GD826" s="307"/>
      <c r="GE826" s="307"/>
      <c r="GF826" s="307"/>
      <c r="GG826" s="307"/>
      <c r="GH826" s="307"/>
      <c r="GI826" s="307"/>
      <c r="GJ826" s="307"/>
      <c r="GK826" s="307"/>
      <c r="GL826" s="307"/>
      <c r="GM826" s="307"/>
      <c r="GN826" s="307"/>
      <c r="GO826" s="307"/>
      <c r="GP826" s="307"/>
      <c r="GQ826" s="307"/>
      <c r="GR826" s="307"/>
      <c r="GS826" s="307"/>
      <c r="GT826" s="307"/>
      <c r="GU826" s="307"/>
      <c r="GV826" s="307"/>
      <c r="GW826" s="307"/>
      <c r="GX826" s="307"/>
      <c r="GY826" s="307"/>
      <c r="GZ826" s="307"/>
      <c r="HA826" s="307"/>
      <c r="HB826" s="307"/>
      <c r="HC826" s="307"/>
      <c r="HD826" s="307"/>
      <c r="HE826" s="307"/>
      <c r="HF826" s="307"/>
      <c r="HG826" s="307"/>
      <c r="HH826" s="307"/>
      <c r="HI826" s="307"/>
      <c r="HJ826" s="307"/>
      <c r="HK826" s="307"/>
      <c r="HL826" s="307"/>
      <c r="HM826" s="307"/>
      <c r="HN826" s="307"/>
      <c r="HO826" s="307"/>
      <c r="HP826" s="307"/>
      <c r="HQ826" s="307"/>
      <c r="HR826" s="307"/>
      <c r="HS826" s="307"/>
      <c r="HT826" s="307"/>
      <c r="HU826" s="307"/>
      <c r="HV826" s="307"/>
      <c r="HW826" s="307"/>
      <c r="HX826" s="307"/>
      <c r="HY826" s="307"/>
      <c r="HZ826" s="307"/>
      <c r="IA826" s="307"/>
      <c r="IB826" s="307"/>
      <c r="IC826" s="307"/>
      <c r="ID826" s="307"/>
      <c r="IE826" s="307"/>
      <c r="IF826" s="307"/>
      <c r="IG826" s="307"/>
      <c r="IH826" s="307"/>
      <c r="II826" s="307"/>
      <c r="IJ826" s="307"/>
      <c r="IK826" s="307"/>
      <c r="IL826" s="307"/>
      <c r="IM826" s="307"/>
      <c r="IN826" s="307"/>
      <c r="IO826" s="307"/>
      <c r="IP826" s="307"/>
      <c r="IQ826" s="307"/>
      <c r="IR826" s="307"/>
      <c r="IS826" s="307"/>
      <c r="IT826" s="307"/>
      <c r="IU826" s="307"/>
      <c r="IV826" s="307"/>
      <c r="IW826" s="307"/>
      <c r="IX826" s="307"/>
      <c r="IY826" s="307"/>
      <c r="IZ826" s="307"/>
      <c r="JA826" s="307"/>
      <c r="JB826" s="307"/>
      <c r="JC826" s="307"/>
      <c r="JD826" s="307"/>
      <c r="JE826" s="307"/>
      <c r="JF826" s="307"/>
      <c r="JG826" s="307"/>
      <c r="JH826" s="307"/>
      <c r="JI826" s="307"/>
      <c r="JJ826" s="307"/>
      <c r="JK826" s="307"/>
      <c r="JL826" s="307"/>
      <c r="JM826" s="307"/>
      <c r="JN826" s="307"/>
      <c r="JO826" s="307"/>
      <c r="JP826" s="307"/>
      <c r="JQ826" s="307"/>
      <c r="JR826" s="307"/>
      <c r="JS826" s="307"/>
      <c r="JT826" s="307"/>
      <c r="JU826" s="307"/>
      <c r="JV826" s="307"/>
      <c r="JW826" s="307"/>
      <c r="JX826" s="307"/>
      <c r="JY826" s="307"/>
      <c r="JZ826" s="307"/>
      <c r="KA826" s="307"/>
      <c r="KB826" s="307"/>
      <c r="KC826" s="307"/>
      <c r="KD826" s="307"/>
      <c r="KE826" s="307"/>
      <c r="KF826" s="307"/>
      <c r="KG826" s="307"/>
      <c r="KH826" s="307"/>
      <c r="KI826" s="307"/>
      <c r="KJ826" s="307"/>
      <c r="KK826" s="307"/>
      <c r="KL826" s="307"/>
      <c r="KM826" s="307"/>
      <c r="KN826" s="307"/>
      <c r="KO826" s="307"/>
      <c r="KP826" s="307"/>
      <c r="KQ826" s="307"/>
      <c r="KR826" s="307"/>
      <c r="KS826" s="307"/>
      <c r="KT826" s="307"/>
    </row>
    <row r="827" spans="14:306" s="56" customFormat="1" ht="15" customHeight="1">
      <c r="N827" s="303"/>
      <c r="O827" s="311"/>
      <c r="P827" s="311"/>
      <c r="Q827" s="311"/>
      <c r="R827" s="311"/>
      <c r="S827" s="410"/>
      <c r="T827" s="311"/>
      <c r="U827" s="311"/>
      <c r="W827" s="303"/>
      <c r="X827" s="303"/>
      <c r="Y827" s="303"/>
      <c r="Z827" s="303"/>
      <c r="AA827" s="303"/>
      <c r="AB827" s="303"/>
      <c r="AC827" s="303"/>
      <c r="AD827" s="303"/>
      <c r="AE827" s="303"/>
      <c r="AG827" s="354">
        <v>1</v>
      </c>
      <c r="AH827" s="354"/>
      <c r="AI827" s="356" t="s">
        <v>286</v>
      </c>
      <c r="AJ827" s="356" t="s">
        <v>108</v>
      </c>
      <c r="AK827" s="356" t="s">
        <v>666</v>
      </c>
      <c r="AL827" s="356" t="s">
        <v>170</v>
      </c>
      <c r="AM827" s="356" t="s">
        <v>781</v>
      </c>
      <c r="AN827" s="356" t="s">
        <v>768</v>
      </c>
      <c r="AO827" s="356" t="s">
        <v>250</v>
      </c>
      <c r="AP827" s="356" t="s">
        <v>170</v>
      </c>
      <c r="AQ827" s="356" t="s">
        <v>666</v>
      </c>
      <c r="AR827" s="356" t="s">
        <v>170</v>
      </c>
      <c r="AS827" s="356" t="s">
        <v>695</v>
      </c>
      <c r="AT827" s="356" t="s">
        <v>1005</v>
      </c>
      <c r="AU827" s="356"/>
      <c r="AV827" s="356" t="s">
        <v>596</v>
      </c>
      <c r="AW827" s="356" t="s">
        <v>614</v>
      </c>
      <c r="AX827" s="411" t="s">
        <v>170</v>
      </c>
      <c r="AY827" s="303">
        <f t="shared" si="464"/>
        <v>5</v>
      </c>
      <c r="AZ827" s="303">
        <f t="shared" si="465"/>
        <v>2</v>
      </c>
      <c r="BA827" s="303">
        <f t="shared" si="466"/>
        <v>9</v>
      </c>
      <c r="BB827" s="303">
        <f t="shared" si="467"/>
        <v>7</v>
      </c>
      <c r="BC827" s="303">
        <f t="shared" si="468"/>
        <v>26</v>
      </c>
      <c r="BD827" s="303">
        <f t="shared" si="469"/>
        <v>15</v>
      </c>
      <c r="BE827" s="303">
        <f t="shared" si="470"/>
        <v>8</v>
      </c>
      <c r="BF827" s="303">
        <f t="shared" si="471"/>
        <v>7</v>
      </c>
      <c r="BG827" s="303">
        <f t="shared" si="472"/>
        <v>9</v>
      </c>
      <c r="BH827" s="303"/>
      <c r="BI827" s="303">
        <f t="shared" si="473"/>
        <v>7</v>
      </c>
      <c r="BJ827" s="303">
        <f t="shared" si="474"/>
        <v>11</v>
      </c>
      <c r="BK827" s="303">
        <f t="shared" si="475"/>
        <v>33</v>
      </c>
      <c r="BL827" s="303">
        <f t="shared" si="476"/>
        <v>10</v>
      </c>
      <c r="BM827" s="303">
        <f t="shared" si="477"/>
        <v>12</v>
      </c>
      <c r="BN827" s="303">
        <f t="shared" si="478"/>
        <v>7</v>
      </c>
      <c r="CB827" s="307"/>
      <c r="CC827" s="307"/>
      <c r="CD827" s="307"/>
      <c r="CE827" s="307"/>
      <c r="CF827" s="307"/>
      <c r="CG827" s="307"/>
      <c r="CH827" s="307"/>
      <c r="CI827" s="307"/>
      <c r="CJ827" s="307"/>
      <c r="CK827" s="307"/>
      <c r="CL827" s="307"/>
      <c r="CM827" s="307"/>
      <c r="CN827" s="307"/>
      <c r="CO827" s="307"/>
      <c r="CP827" s="307"/>
      <c r="CQ827" s="307"/>
      <c r="CR827" s="307"/>
      <c r="CS827" s="307"/>
      <c r="CT827" s="307"/>
      <c r="CU827" s="307"/>
      <c r="CV827" s="307"/>
      <c r="CW827" s="307"/>
      <c r="CX827" s="307"/>
      <c r="CY827" s="307"/>
      <c r="CZ827" s="307"/>
      <c r="DA827" s="307"/>
      <c r="DB827" s="307"/>
      <c r="DC827" s="307"/>
      <c r="DD827" s="307"/>
      <c r="DE827" s="307"/>
      <c r="DF827" s="307"/>
      <c r="DG827" s="307"/>
      <c r="DH827" s="307"/>
      <c r="DI827" s="390"/>
      <c r="DJ827" s="390"/>
      <c r="DK827" s="307"/>
      <c r="DL827" s="307"/>
      <c r="DM827" s="307"/>
      <c r="DN827" s="307"/>
      <c r="DO827" s="307"/>
      <c r="DP827" s="307"/>
      <c r="DQ827" s="307"/>
      <c r="DR827" s="307"/>
      <c r="DS827" s="307"/>
      <c r="DT827" s="307"/>
      <c r="DU827" s="307"/>
      <c r="DV827" s="307"/>
      <c r="DW827" s="307"/>
      <c r="DX827" s="307"/>
      <c r="DY827" s="307"/>
      <c r="DZ827" s="307"/>
      <c r="EA827" s="307"/>
      <c r="EB827" s="307"/>
      <c r="EC827" s="307"/>
      <c r="ED827" s="307"/>
      <c r="EE827" s="307"/>
      <c r="EF827" s="307"/>
      <c r="EG827" s="307"/>
      <c r="EH827" s="307"/>
      <c r="EI827" s="307"/>
      <c r="EJ827" s="307"/>
      <c r="EK827" s="307"/>
      <c r="EL827" s="307"/>
      <c r="EM827" s="307"/>
      <c r="EN827" s="307"/>
      <c r="EO827" s="307"/>
      <c r="EP827" s="307"/>
      <c r="EQ827" s="307"/>
      <c r="ER827" s="307"/>
      <c r="ES827" s="307"/>
      <c r="ET827" s="307"/>
      <c r="EU827" s="390"/>
      <c r="EV827" s="390"/>
      <c r="EW827" s="307"/>
      <c r="EX827" s="307"/>
      <c r="EY827" s="307"/>
      <c r="EZ827" s="307"/>
      <c r="FA827" s="307"/>
      <c r="FB827" s="307"/>
      <c r="FC827" s="307"/>
      <c r="FD827" s="307"/>
      <c r="FE827" s="307"/>
      <c r="FF827" s="307"/>
      <c r="FG827" s="307"/>
      <c r="FH827" s="307"/>
      <c r="FI827" s="307"/>
      <c r="FJ827" s="307"/>
      <c r="FK827" s="307"/>
      <c r="FL827" s="307"/>
      <c r="FM827" s="307"/>
      <c r="FN827" s="307"/>
      <c r="FO827" s="307"/>
      <c r="FP827" s="307"/>
      <c r="FQ827" s="307"/>
      <c r="FR827" s="307"/>
      <c r="FS827" s="307"/>
      <c r="FT827" s="307"/>
      <c r="FU827" s="307"/>
      <c r="FV827" s="307"/>
      <c r="FW827" s="307"/>
      <c r="FX827" s="307"/>
      <c r="FY827" s="307"/>
      <c r="FZ827" s="307"/>
      <c r="GA827" s="307"/>
      <c r="GB827" s="307"/>
      <c r="GC827" s="307"/>
      <c r="GD827" s="307"/>
      <c r="GE827" s="307"/>
      <c r="GF827" s="307"/>
      <c r="GG827" s="307"/>
      <c r="GH827" s="307"/>
      <c r="GI827" s="307"/>
      <c r="GJ827" s="307"/>
      <c r="GK827" s="307"/>
      <c r="GL827" s="307"/>
      <c r="GM827" s="307"/>
      <c r="GN827" s="307"/>
      <c r="GO827" s="307"/>
      <c r="GP827" s="307"/>
      <c r="GQ827" s="307"/>
      <c r="GR827" s="307"/>
      <c r="GS827" s="307"/>
      <c r="GT827" s="307"/>
      <c r="GU827" s="307"/>
      <c r="GV827" s="307"/>
      <c r="GW827" s="307"/>
      <c r="GX827" s="307"/>
      <c r="GY827" s="307"/>
      <c r="GZ827" s="307"/>
      <c r="HA827" s="307"/>
      <c r="HB827" s="307"/>
      <c r="HC827" s="307"/>
      <c r="HD827" s="307"/>
      <c r="HE827" s="307"/>
      <c r="HF827" s="307"/>
      <c r="HG827" s="307"/>
      <c r="HH827" s="307"/>
      <c r="HI827" s="307"/>
      <c r="HJ827" s="307"/>
      <c r="HK827" s="307"/>
      <c r="HL827" s="307"/>
      <c r="HM827" s="307"/>
      <c r="HN827" s="307"/>
      <c r="HO827" s="307"/>
      <c r="HP827" s="307"/>
      <c r="HQ827" s="307"/>
      <c r="HR827" s="307"/>
      <c r="HS827" s="307"/>
      <c r="HT827" s="307"/>
      <c r="HU827" s="307"/>
      <c r="HV827" s="307"/>
      <c r="HW827" s="307"/>
      <c r="HX827" s="307"/>
      <c r="HY827" s="307"/>
      <c r="HZ827" s="307"/>
      <c r="IA827" s="307"/>
      <c r="IB827" s="307"/>
      <c r="IC827" s="307"/>
      <c r="ID827" s="307"/>
      <c r="IE827" s="307"/>
      <c r="IF827" s="307"/>
      <c r="IG827" s="307"/>
      <c r="IH827" s="307"/>
      <c r="II827" s="307"/>
      <c r="IJ827" s="307"/>
      <c r="IK827" s="307"/>
      <c r="IL827" s="307"/>
      <c r="IM827" s="307"/>
      <c r="IN827" s="307"/>
      <c r="IO827" s="307"/>
      <c r="IP827" s="307"/>
      <c r="IQ827" s="307"/>
      <c r="IR827" s="307"/>
      <c r="IS827" s="307"/>
      <c r="IT827" s="307"/>
      <c r="IU827" s="307"/>
      <c r="IV827" s="307"/>
      <c r="IW827" s="307"/>
      <c r="IX827" s="307"/>
      <c r="IY827" s="307"/>
      <c r="IZ827" s="307"/>
      <c r="JA827" s="307"/>
      <c r="JB827" s="307"/>
      <c r="JC827" s="307"/>
      <c r="JD827" s="307"/>
      <c r="JE827" s="307"/>
      <c r="JF827" s="307"/>
      <c r="JG827" s="307"/>
      <c r="JH827" s="307"/>
      <c r="JI827" s="307"/>
      <c r="JJ827" s="307"/>
      <c r="JK827" s="307"/>
      <c r="JL827" s="307"/>
      <c r="JM827" s="307"/>
      <c r="JN827" s="307"/>
      <c r="JO827" s="307"/>
      <c r="JP827" s="307"/>
      <c r="JQ827" s="307"/>
      <c r="JR827" s="307"/>
      <c r="JS827" s="307"/>
      <c r="JT827" s="307"/>
      <c r="JU827" s="307"/>
      <c r="JV827" s="307"/>
      <c r="JW827" s="307"/>
      <c r="JX827" s="307"/>
      <c r="JY827" s="307"/>
      <c r="JZ827" s="307"/>
      <c r="KA827" s="307"/>
      <c r="KB827" s="307"/>
      <c r="KC827" s="307"/>
      <c r="KD827" s="307"/>
      <c r="KE827" s="307"/>
      <c r="KF827" s="307"/>
      <c r="KG827" s="307"/>
      <c r="KH827" s="307"/>
      <c r="KI827" s="307"/>
      <c r="KJ827" s="307"/>
      <c r="KK827" s="307"/>
      <c r="KL827" s="307"/>
      <c r="KM827" s="307"/>
      <c r="KN827" s="307"/>
      <c r="KO827" s="307"/>
      <c r="KP827" s="307"/>
      <c r="KQ827" s="307"/>
      <c r="KR827" s="307"/>
      <c r="KS827" s="307"/>
      <c r="KT827" s="307"/>
    </row>
    <row r="828" spans="14:306" s="56" customFormat="1" ht="15" customHeight="1">
      <c r="N828" s="303"/>
      <c r="O828" s="311"/>
      <c r="P828" s="311"/>
      <c r="Q828" s="311"/>
      <c r="R828" s="311"/>
      <c r="S828" s="410"/>
      <c r="T828" s="311"/>
      <c r="U828" s="311"/>
      <c r="W828" s="303"/>
      <c r="X828" s="303"/>
      <c r="Y828" s="303"/>
      <c r="Z828" s="303"/>
      <c r="AA828" s="303"/>
      <c r="AB828" s="303"/>
      <c r="AC828" s="303"/>
      <c r="AD828" s="303"/>
      <c r="AE828" s="303"/>
      <c r="AG828" s="354">
        <v>2</v>
      </c>
      <c r="AH828" s="354"/>
      <c r="AI828" s="356" t="s">
        <v>208</v>
      </c>
      <c r="AJ828" s="359">
        <v>2</v>
      </c>
      <c r="AK828" s="359">
        <v>9</v>
      </c>
      <c r="AL828" s="359">
        <v>7</v>
      </c>
      <c r="AM828" s="356" t="s">
        <v>74</v>
      </c>
      <c r="AN828" s="356" t="s">
        <v>76</v>
      </c>
      <c r="AO828" s="356" t="s">
        <v>66</v>
      </c>
      <c r="AP828" s="403" t="s">
        <v>72</v>
      </c>
      <c r="AQ828" s="356" t="s">
        <v>113</v>
      </c>
      <c r="AR828" s="356" t="s">
        <v>72</v>
      </c>
      <c r="AS828" s="356" t="s">
        <v>70</v>
      </c>
      <c r="AT828" s="356" t="s">
        <v>1006</v>
      </c>
      <c r="AU828" s="356"/>
      <c r="AV828" s="359">
        <v>10</v>
      </c>
      <c r="AW828" s="356" t="s">
        <v>156</v>
      </c>
      <c r="AX828" s="359">
        <v>7</v>
      </c>
      <c r="AY828" s="303">
        <f t="shared" si="464"/>
        <v>8</v>
      </c>
      <c r="AZ828" s="303">
        <f t="shared" si="465"/>
        <v>3</v>
      </c>
      <c r="BA828" s="303">
        <f t="shared" si="466"/>
        <v>10</v>
      </c>
      <c r="BB828" s="303">
        <f t="shared" si="467"/>
        <v>8</v>
      </c>
      <c r="BC828" s="303">
        <f t="shared" si="468"/>
        <v>29</v>
      </c>
      <c r="BD828" s="303">
        <f t="shared" si="469"/>
        <v>17</v>
      </c>
      <c r="BE828" s="303">
        <f t="shared" si="470"/>
        <v>10</v>
      </c>
      <c r="BF828" s="303">
        <f t="shared" si="471"/>
        <v>9</v>
      </c>
      <c r="BG828" s="303">
        <f t="shared" si="472"/>
        <v>11</v>
      </c>
      <c r="BH828" s="303"/>
      <c r="BI828" s="303">
        <f t="shared" si="473"/>
        <v>9</v>
      </c>
      <c r="BJ828" s="303">
        <f t="shared" si="474"/>
        <v>14</v>
      </c>
      <c r="BK828" s="303">
        <f t="shared" si="475"/>
        <v>41</v>
      </c>
      <c r="BL828" s="303">
        <f t="shared" si="476"/>
        <v>11</v>
      </c>
      <c r="BM828" s="303">
        <f t="shared" si="477"/>
        <v>14</v>
      </c>
      <c r="BN828" s="303">
        <f t="shared" si="478"/>
        <v>8</v>
      </c>
      <c r="CB828" s="307"/>
      <c r="CC828" s="307"/>
      <c r="CD828" s="307"/>
      <c r="CE828" s="307"/>
      <c r="CF828" s="307"/>
      <c r="CG828" s="307"/>
      <c r="CH828" s="307"/>
      <c r="CI828" s="307"/>
      <c r="CJ828" s="307"/>
      <c r="CK828" s="307"/>
      <c r="CL828" s="307"/>
      <c r="CM828" s="307"/>
      <c r="CN828" s="307"/>
      <c r="CO828" s="307"/>
      <c r="CP828" s="307"/>
      <c r="CQ828" s="307"/>
      <c r="CR828" s="307"/>
      <c r="CS828" s="307"/>
      <c r="CT828" s="307"/>
      <c r="CU828" s="307"/>
      <c r="CV828" s="307"/>
      <c r="CW828" s="307"/>
      <c r="CX828" s="307"/>
      <c r="CY828" s="307"/>
      <c r="CZ828" s="307"/>
      <c r="DA828" s="307"/>
      <c r="DB828" s="307"/>
      <c r="DC828" s="307"/>
      <c r="DD828" s="307"/>
      <c r="DE828" s="307"/>
      <c r="DF828" s="307"/>
      <c r="DG828" s="307"/>
      <c r="DH828" s="307"/>
      <c r="DI828" s="390"/>
      <c r="DJ828" s="390"/>
      <c r="DK828" s="307"/>
      <c r="DL828" s="307"/>
      <c r="DM828" s="307"/>
      <c r="DN828" s="307"/>
      <c r="DO828" s="307"/>
      <c r="DP828" s="307"/>
      <c r="DQ828" s="307"/>
      <c r="DR828" s="307"/>
      <c r="DS828" s="307"/>
      <c r="DT828" s="307"/>
      <c r="DU828" s="307"/>
      <c r="DV828" s="307"/>
      <c r="DW828" s="307"/>
      <c r="DX828" s="307"/>
      <c r="DY828" s="307"/>
      <c r="DZ828" s="307"/>
      <c r="EA828" s="307"/>
      <c r="EB828" s="307"/>
      <c r="EC828" s="307"/>
      <c r="ED828" s="307"/>
      <c r="EE828" s="307"/>
      <c r="EF828" s="307"/>
      <c r="EG828" s="307"/>
      <c r="EH828" s="307"/>
      <c r="EI828" s="307"/>
      <c r="EJ828" s="307"/>
      <c r="EK828" s="307"/>
      <c r="EL828" s="307"/>
      <c r="EM828" s="307"/>
      <c r="EN828" s="307"/>
      <c r="EO828" s="307"/>
      <c r="EP828" s="307"/>
      <c r="EQ828" s="307"/>
      <c r="ER828" s="307"/>
      <c r="ES828" s="307"/>
      <c r="ET828" s="307"/>
      <c r="EU828" s="390"/>
      <c r="EV828" s="390"/>
      <c r="EW828" s="307"/>
      <c r="EX828" s="307"/>
      <c r="EY828" s="307"/>
      <c r="EZ828" s="307"/>
      <c r="FA828" s="307"/>
      <c r="FB828" s="307"/>
      <c r="FC828" s="307"/>
      <c r="FD828" s="307"/>
      <c r="FE828" s="307"/>
      <c r="FF828" s="307"/>
      <c r="FG828" s="307"/>
      <c r="FH828" s="307"/>
      <c r="FI828" s="307"/>
      <c r="FJ828" s="307"/>
      <c r="FK828" s="307"/>
      <c r="FL828" s="307"/>
      <c r="FM828" s="307"/>
      <c r="FN828" s="307"/>
      <c r="FO828" s="307"/>
      <c r="FP828" s="307"/>
      <c r="FQ828" s="307"/>
      <c r="FR828" s="307"/>
      <c r="FS828" s="307"/>
      <c r="FT828" s="307"/>
      <c r="FU828" s="307"/>
      <c r="FV828" s="307"/>
      <c r="FW828" s="307"/>
      <c r="FX828" s="307"/>
      <c r="FY828" s="307"/>
      <c r="FZ828" s="307"/>
      <c r="GA828" s="307"/>
      <c r="GB828" s="307"/>
      <c r="GC828" s="307"/>
      <c r="GD828" s="307"/>
      <c r="GE828" s="307"/>
      <c r="GF828" s="307"/>
      <c r="GG828" s="307"/>
      <c r="GH828" s="307"/>
      <c r="GI828" s="307"/>
      <c r="GJ828" s="307"/>
      <c r="GK828" s="307"/>
      <c r="GL828" s="307"/>
      <c r="GM828" s="307"/>
      <c r="GN828" s="307"/>
      <c r="GO828" s="307"/>
      <c r="GP828" s="307"/>
      <c r="GQ828" s="307"/>
      <c r="GR828" s="307"/>
      <c r="GS828" s="307"/>
      <c r="GT828" s="307"/>
      <c r="GU828" s="307"/>
      <c r="GV828" s="307"/>
      <c r="GW828" s="307"/>
      <c r="GX828" s="307"/>
      <c r="GY828" s="307"/>
      <c r="GZ828" s="307"/>
      <c r="HA828" s="307"/>
      <c r="HB828" s="307"/>
      <c r="HC828" s="307"/>
      <c r="HD828" s="307"/>
      <c r="HE828" s="307"/>
      <c r="HF828" s="307"/>
      <c r="HG828" s="307"/>
      <c r="HH828" s="307"/>
      <c r="HI828" s="307"/>
      <c r="HJ828" s="307"/>
      <c r="HK828" s="307"/>
      <c r="HL828" s="307"/>
      <c r="HM828" s="307"/>
      <c r="HN828" s="307"/>
      <c r="HO828" s="307"/>
      <c r="HP828" s="307"/>
      <c r="HQ828" s="307"/>
      <c r="HR828" s="307"/>
      <c r="HS828" s="307"/>
      <c r="HT828" s="307"/>
      <c r="HU828" s="307"/>
      <c r="HV828" s="307"/>
      <c r="HW828" s="307"/>
      <c r="HX828" s="307"/>
      <c r="HY828" s="307"/>
      <c r="HZ828" s="307"/>
      <c r="IA828" s="307"/>
      <c r="IB828" s="307"/>
      <c r="IC828" s="307"/>
      <c r="ID828" s="307"/>
      <c r="IE828" s="307"/>
      <c r="IF828" s="307"/>
      <c r="IG828" s="307"/>
      <c r="IH828" s="307"/>
      <c r="II828" s="307"/>
      <c r="IJ828" s="307"/>
      <c r="IK828" s="307"/>
      <c r="IL828" s="307"/>
      <c r="IM828" s="307"/>
      <c r="IN828" s="307"/>
      <c r="IO828" s="307"/>
      <c r="IP828" s="307"/>
      <c r="IQ828" s="307"/>
      <c r="IR828" s="307"/>
      <c r="IS828" s="307"/>
      <c r="IT828" s="307"/>
      <c r="IU828" s="307"/>
      <c r="IV828" s="307"/>
      <c r="IW828" s="307"/>
      <c r="IX828" s="307"/>
      <c r="IY828" s="307"/>
      <c r="IZ828" s="307"/>
      <c r="JA828" s="307"/>
      <c r="JB828" s="307"/>
      <c r="JC828" s="307"/>
      <c r="JD828" s="307"/>
      <c r="JE828" s="307"/>
      <c r="JF828" s="307"/>
      <c r="JG828" s="307"/>
      <c r="JH828" s="307"/>
      <c r="JI828" s="307"/>
      <c r="JJ828" s="307"/>
      <c r="JK828" s="307"/>
      <c r="JL828" s="307"/>
      <c r="JM828" s="307"/>
      <c r="JN828" s="307"/>
      <c r="JO828" s="307"/>
      <c r="JP828" s="307"/>
      <c r="JQ828" s="307"/>
      <c r="JR828" s="307"/>
      <c r="JS828" s="307"/>
      <c r="JT828" s="307"/>
      <c r="JU828" s="307"/>
      <c r="JV828" s="307"/>
      <c r="JW828" s="307"/>
      <c r="JX828" s="307"/>
      <c r="JY828" s="307"/>
      <c r="JZ828" s="307"/>
      <c r="KA828" s="307"/>
      <c r="KB828" s="307"/>
      <c r="KC828" s="307"/>
      <c r="KD828" s="307"/>
      <c r="KE828" s="307"/>
      <c r="KF828" s="307"/>
      <c r="KG828" s="307"/>
      <c r="KH828" s="307"/>
      <c r="KI828" s="307"/>
      <c r="KJ828" s="307"/>
      <c r="KK828" s="307"/>
      <c r="KL828" s="307"/>
      <c r="KM828" s="307"/>
      <c r="KN828" s="307"/>
      <c r="KO828" s="307"/>
      <c r="KP828" s="307"/>
      <c r="KQ828" s="307"/>
      <c r="KR828" s="307"/>
      <c r="KS828" s="307"/>
      <c r="KT828" s="307"/>
    </row>
    <row r="829" spans="14:306" s="56" customFormat="1" ht="15" customHeight="1">
      <c r="N829" s="303"/>
      <c r="O829" s="311"/>
      <c r="P829" s="311"/>
      <c r="Q829" s="311"/>
      <c r="R829" s="311"/>
      <c r="S829" s="410"/>
      <c r="T829" s="311"/>
      <c r="U829" s="311"/>
      <c r="W829" s="303"/>
      <c r="X829" s="303"/>
      <c r="Y829" s="303"/>
      <c r="Z829" s="303"/>
      <c r="AA829" s="303"/>
      <c r="AB829" s="303"/>
      <c r="AC829" s="303"/>
      <c r="AD829" s="303"/>
      <c r="AE829" s="303"/>
      <c r="AG829" s="354">
        <v>3</v>
      </c>
      <c r="AH829" s="354"/>
      <c r="AI829" s="356" t="s">
        <v>115</v>
      </c>
      <c r="AJ829" s="356" t="s">
        <v>109</v>
      </c>
      <c r="AK829" s="359">
        <v>10</v>
      </c>
      <c r="AL829" s="356" t="s">
        <v>66</v>
      </c>
      <c r="AM829" s="356" t="s">
        <v>158</v>
      </c>
      <c r="AN829" s="356" t="s">
        <v>78</v>
      </c>
      <c r="AO829" s="356" t="s">
        <v>68</v>
      </c>
      <c r="AP829" s="356" t="s">
        <v>113</v>
      </c>
      <c r="AQ829" s="356" t="s">
        <v>71</v>
      </c>
      <c r="AR829" s="356" t="s">
        <v>113</v>
      </c>
      <c r="AS829" s="356" t="s">
        <v>157</v>
      </c>
      <c r="AT829" s="356" t="s">
        <v>335</v>
      </c>
      <c r="AU829" s="356"/>
      <c r="AV829" s="356">
        <v>11</v>
      </c>
      <c r="AW829" s="356" t="s">
        <v>157</v>
      </c>
      <c r="AX829" s="359">
        <v>8</v>
      </c>
      <c r="AY829" s="303">
        <f t="shared" si="464"/>
        <v>12</v>
      </c>
      <c r="AZ829" s="303">
        <f t="shared" si="465"/>
        <v>5</v>
      </c>
      <c r="BA829" s="303">
        <f t="shared" si="466"/>
        <v>11</v>
      </c>
      <c r="BB829" s="303">
        <f t="shared" si="467"/>
        <v>10</v>
      </c>
      <c r="BC829" s="303">
        <f t="shared" si="468"/>
        <v>32</v>
      </c>
      <c r="BD829" s="303">
        <f t="shared" si="469"/>
        <v>20</v>
      </c>
      <c r="BE829" s="303">
        <f t="shared" si="470"/>
        <v>12</v>
      </c>
      <c r="BF829" s="303">
        <f t="shared" si="471"/>
        <v>11</v>
      </c>
      <c r="BG829" s="303">
        <f t="shared" si="472"/>
        <v>13</v>
      </c>
      <c r="BH829" s="303"/>
      <c r="BI829" s="303">
        <f t="shared" si="473"/>
        <v>11</v>
      </c>
      <c r="BJ829" s="303">
        <f t="shared" si="474"/>
        <v>16</v>
      </c>
      <c r="BK829" s="303">
        <f t="shared" si="475"/>
        <v>48</v>
      </c>
      <c r="BL829" s="303">
        <f t="shared" si="476"/>
        <v>12</v>
      </c>
      <c r="BM829" s="303">
        <f t="shared" si="477"/>
        <v>16</v>
      </c>
      <c r="BN829" s="303">
        <f t="shared" si="478"/>
        <v>9</v>
      </c>
      <c r="CB829" s="307"/>
      <c r="CC829" s="307"/>
      <c r="CD829" s="307"/>
      <c r="CE829" s="307"/>
      <c r="CF829" s="307"/>
      <c r="CG829" s="307"/>
      <c r="CH829" s="307"/>
      <c r="CI829" s="307"/>
      <c r="CJ829" s="307"/>
      <c r="CK829" s="307"/>
      <c r="CL829" s="307"/>
      <c r="CM829" s="307"/>
      <c r="CN829" s="307"/>
      <c r="CO829" s="307"/>
      <c r="CP829" s="307"/>
      <c r="CQ829" s="307"/>
      <c r="CR829" s="307"/>
      <c r="CS829" s="307"/>
      <c r="CT829" s="307"/>
      <c r="CU829" s="307"/>
      <c r="CV829" s="307"/>
      <c r="CW829" s="307"/>
      <c r="CX829" s="307"/>
      <c r="CY829" s="307"/>
      <c r="CZ829" s="307"/>
      <c r="DA829" s="307"/>
      <c r="DB829" s="307"/>
      <c r="DC829" s="307"/>
      <c r="DD829" s="307"/>
      <c r="DE829" s="307"/>
      <c r="DF829" s="307"/>
      <c r="DG829" s="307"/>
      <c r="DH829" s="307"/>
      <c r="DI829" s="390"/>
      <c r="DJ829" s="390"/>
      <c r="DK829" s="307"/>
      <c r="DL829" s="307"/>
      <c r="DM829" s="307"/>
      <c r="DN829" s="307"/>
      <c r="DO829" s="307"/>
      <c r="DP829" s="307"/>
      <c r="DQ829" s="307"/>
      <c r="DR829" s="307"/>
      <c r="DS829" s="307"/>
      <c r="DT829" s="307"/>
      <c r="DU829" s="307"/>
      <c r="DV829" s="307"/>
      <c r="DW829" s="307"/>
      <c r="DX829" s="307"/>
      <c r="DY829" s="307"/>
      <c r="DZ829" s="307"/>
      <c r="EA829" s="307"/>
      <c r="EB829" s="307"/>
      <c r="EC829" s="307"/>
      <c r="ED829" s="307"/>
      <c r="EE829" s="307"/>
      <c r="EF829" s="307"/>
      <c r="EG829" s="307"/>
      <c r="EH829" s="307"/>
      <c r="EI829" s="307"/>
      <c r="EJ829" s="307"/>
      <c r="EK829" s="307"/>
      <c r="EL829" s="307"/>
      <c r="EM829" s="307"/>
      <c r="EN829" s="307"/>
      <c r="EO829" s="307"/>
      <c r="EP829" s="307"/>
      <c r="EQ829" s="307"/>
      <c r="ER829" s="307"/>
      <c r="ES829" s="307"/>
      <c r="ET829" s="307"/>
      <c r="EU829" s="390"/>
      <c r="EV829" s="390"/>
      <c r="EW829" s="307"/>
      <c r="EX829" s="307"/>
      <c r="EY829" s="307"/>
      <c r="EZ829" s="307"/>
      <c r="FA829" s="307"/>
      <c r="FB829" s="307"/>
      <c r="FC829" s="307"/>
      <c r="FD829" s="307"/>
      <c r="FE829" s="307"/>
      <c r="FF829" s="307"/>
      <c r="FG829" s="307"/>
      <c r="FH829" s="307"/>
      <c r="FI829" s="307"/>
      <c r="FJ829" s="307"/>
      <c r="FK829" s="307"/>
      <c r="FL829" s="307"/>
      <c r="FM829" s="307"/>
      <c r="FN829" s="307"/>
      <c r="FO829" s="307"/>
      <c r="FP829" s="307"/>
      <c r="FQ829" s="307"/>
      <c r="FR829" s="307"/>
      <c r="FS829" s="307"/>
      <c r="FT829" s="307"/>
      <c r="FU829" s="307"/>
      <c r="FV829" s="307"/>
      <c r="FW829" s="307"/>
      <c r="FX829" s="307"/>
      <c r="FY829" s="307"/>
      <c r="FZ829" s="307"/>
      <c r="GA829" s="307"/>
      <c r="GB829" s="307"/>
      <c r="GC829" s="307"/>
      <c r="GD829" s="307"/>
      <c r="GE829" s="307"/>
      <c r="GF829" s="307"/>
      <c r="GG829" s="307"/>
      <c r="GH829" s="307"/>
      <c r="GI829" s="307"/>
      <c r="GJ829" s="307"/>
      <c r="GK829" s="307"/>
      <c r="GL829" s="307"/>
      <c r="GM829" s="307"/>
      <c r="GN829" s="307"/>
      <c r="GO829" s="307"/>
      <c r="GP829" s="307"/>
      <c r="GQ829" s="307"/>
      <c r="GR829" s="307"/>
      <c r="GS829" s="307"/>
      <c r="GT829" s="307"/>
      <c r="GU829" s="307"/>
      <c r="GV829" s="307"/>
      <c r="GW829" s="307"/>
      <c r="GX829" s="307"/>
      <c r="GY829" s="307"/>
      <c r="GZ829" s="307"/>
      <c r="HA829" s="307"/>
      <c r="HB829" s="307"/>
      <c r="HC829" s="307"/>
      <c r="HD829" s="307"/>
      <c r="HE829" s="307"/>
      <c r="HF829" s="307"/>
      <c r="HG829" s="307"/>
      <c r="HH829" s="307"/>
      <c r="HI829" s="307"/>
      <c r="HJ829" s="307"/>
      <c r="HK829" s="307"/>
      <c r="HL829" s="307"/>
      <c r="HM829" s="307"/>
      <c r="HN829" s="307"/>
      <c r="HO829" s="307"/>
      <c r="HP829" s="307"/>
      <c r="HQ829" s="307"/>
      <c r="HR829" s="307"/>
      <c r="HS829" s="307"/>
      <c r="HT829" s="307"/>
      <c r="HU829" s="307"/>
      <c r="HV829" s="307"/>
      <c r="HW829" s="307"/>
      <c r="HX829" s="307"/>
      <c r="HY829" s="307"/>
      <c r="HZ829" s="307"/>
      <c r="IA829" s="307"/>
      <c r="IB829" s="307"/>
      <c r="IC829" s="307"/>
      <c r="ID829" s="307"/>
      <c r="IE829" s="307"/>
      <c r="IF829" s="307"/>
      <c r="IG829" s="307"/>
      <c r="IH829" s="307"/>
      <c r="II829" s="307"/>
      <c r="IJ829" s="307"/>
      <c r="IK829" s="307"/>
      <c r="IL829" s="307"/>
      <c r="IM829" s="307"/>
      <c r="IN829" s="307"/>
      <c r="IO829" s="307"/>
      <c r="IP829" s="307"/>
      <c r="IQ829" s="307"/>
      <c r="IR829" s="307"/>
      <c r="IS829" s="307"/>
      <c r="IT829" s="307"/>
      <c r="IU829" s="307"/>
      <c r="IV829" s="307"/>
      <c r="IW829" s="307"/>
      <c r="IX829" s="307"/>
      <c r="IY829" s="307"/>
      <c r="IZ829" s="307"/>
      <c r="JA829" s="307"/>
      <c r="JB829" s="307"/>
      <c r="JC829" s="307"/>
      <c r="JD829" s="307"/>
      <c r="JE829" s="307"/>
      <c r="JF829" s="307"/>
      <c r="JG829" s="307"/>
      <c r="JH829" s="307"/>
      <c r="JI829" s="307"/>
      <c r="JJ829" s="307"/>
      <c r="JK829" s="307"/>
      <c r="JL829" s="307"/>
      <c r="JM829" s="307"/>
      <c r="JN829" s="307"/>
      <c r="JO829" s="307"/>
      <c r="JP829" s="307"/>
      <c r="JQ829" s="307"/>
      <c r="JR829" s="307"/>
      <c r="JS829" s="307"/>
      <c r="JT829" s="307"/>
      <c r="JU829" s="307"/>
      <c r="JV829" s="307"/>
      <c r="JW829" s="307"/>
      <c r="JX829" s="307"/>
      <c r="JY829" s="307"/>
      <c r="JZ829" s="307"/>
      <c r="KA829" s="307"/>
      <c r="KB829" s="307"/>
      <c r="KC829" s="307"/>
      <c r="KD829" s="307"/>
      <c r="KE829" s="307"/>
      <c r="KF829" s="307"/>
      <c r="KG829" s="307"/>
      <c r="KH829" s="307"/>
      <c r="KI829" s="307"/>
      <c r="KJ829" s="307"/>
      <c r="KK829" s="307"/>
      <c r="KL829" s="307"/>
      <c r="KM829" s="307"/>
      <c r="KN829" s="307"/>
      <c r="KO829" s="307"/>
      <c r="KP829" s="307"/>
      <c r="KQ829" s="307"/>
      <c r="KR829" s="307"/>
      <c r="KS829" s="307"/>
      <c r="KT829" s="307"/>
    </row>
    <row r="830" spans="14:306" s="56" customFormat="1" ht="15" customHeight="1">
      <c r="N830" s="303"/>
      <c r="O830" s="311"/>
      <c r="P830" s="311"/>
      <c r="Q830" s="311"/>
      <c r="R830" s="311"/>
      <c r="S830" s="410"/>
      <c r="T830" s="311"/>
      <c r="U830" s="311"/>
      <c r="W830" s="303"/>
      <c r="X830" s="303"/>
      <c r="Y830" s="303"/>
      <c r="Z830" s="303"/>
      <c r="AA830" s="303"/>
      <c r="AB830" s="303"/>
      <c r="AC830" s="303"/>
      <c r="AD830" s="303"/>
      <c r="AE830" s="303"/>
      <c r="AG830" s="354">
        <v>4</v>
      </c>
      <c r="AH830" s="354"/>
      <c r="AI830" s="356" t="s">
        <v>319</v>
      </c>
      <c r="AJ830" s="356" t="s">
        <v>208</v>
      </c>
      <c r="AK830" s="359">
        <v>11</v>
      </c>
      <c r="AL830" s="359">
        <v>10</v>
      </c>
      <c r="AM830" s="356" t="s">
        <v>211</v>
      </c>
      <c r="AN830" s="356" t="s">
        <v>167</v>
      </c>
      <c r="AO830" s="356" t="s">
        <v>156</v>
      </c>
      <c r="AP830" s="356" t="s">
        <v>71</v>
      </c>
      <c r="AQ830" s="356" t="s">
        <v>244</v>
      </c>
      <c r="AR830" s="356" t="s">
        <v>70</v>
      </c>
      <c r="AS830" s="356" t="s">
        <v>92</v>
      </c>
      <c r="AT830" s="356" t="s">
        <v>1007</v>
      </c>
      <c r="AU830" s="356"/>
      <c r="AV830" s="356" t="s">
        <v>156</v>
      </c>
      <c r="AW830" s="356" t="s">
        <v>92</v>
      </c>
      <c r="AX830" s="359">
        <v>9</v>
      </c>
      <c r="AY830" s="303">
        <f t="shared" si="464"/>
        <v>17</v>
      </c>
      <c r="AZ830" s="303">
        <f t="shared" si="465"/>
        <v>8</v>
      </c>
      <c r="BA830" s="303">
        <f t="shared" si="466"/>
        <v>12</v>
      </c>
      <c r="BB830" s="303">
        <f t="shared" si="467"/>
        <v>11</v>
      </c>
      <c r="BC830" s="303">
        <f t="shared" si="468"/>
        <v>35</v>
      </c>
      <c r="BD830" s="303">
        <f t="shared" si="469"/>
        <v>23</v>
      </c>
      <c r="BE830" s="303">
        <f t="shared" si="470"/>
        <v>14</v>
      </c>
      <c r="BF830" s="303">
        <f t="shared" si="471"/>
        <v>13</v>
      </c>
      <c r="BG830" s="303">
        <f t="shared" si="472"/>
        <v>16</v>
      </c>
      <c r="BH830" s="303"/>
      <c r="BI830" s="303">
        <f t="shared" si="473"/>
        <v>14</v>
      </c>
      <c r="BJ830" s="303">
        <f t="shared" si="474"/>
        <v>18</v>
      </c>
      <c r="BK830" s="303">
        <f t="shared" si="475"/>
        <v>56</v>
      </c>
      <c r="BL830" s="303">
        <f t="shared" si="476"/>
        <v>14</v>
      </c>
      <c r="BM830" s="303">
        <f t="shared" si="477"/>
        <v>18</v>
      </c>
      <c r="BN830" s="303">
        <f t="shared" si="478"/>
        <v>10</v>
      </c>
      <c r="CB830" s="307"/>
      <c r="CC830" s="307"/>
      <c r="CD830" s="307"/>
      <c r="CE830" s="307"/>
      <c r="CF830" s="307"/>
      <c r="CG830" s="307"/>
      <c r="CH830" s="307"/>
      <c r="CI830" s="307"/>
      <c r="CJ830" s="307"/>
      <c r="CK830" s="307"/>
      <c r="CL830" s="307"/>
      <c r="CM830" s="307"/>
      <c r="CN830" s="307"/>
      <c r="CO830" s="307"/>
      <c r="CP830" s="307"/>
      <c r="CQ830" s="307"/>
      <c r="CR830" s="307"/>
      <c r="CS830" s="307"/>
      <c r="CT830" s="307"/>
      <c r="CU830" s="307"/>
      <c r="CV830" s="307"/>
      <c r="CW830" s="307"/>
      <c r="CX830" s="307"/>
      <c r="CY830" s="307"/>
      <c r="CZ830" s="307"/>
      <c r="DA830" s="307"/>
      <c r="DB830" s="307"/>
      <c r="DC830" s="307"/>
      <c r="DD830" s="307"/>
      <c r="DE830" s="307"/>
      <c r="DF830" s="307"/>
      <c r="DG830" s="307"/>
      <c r="DH830" s="307"/>
      <c r="DI830" s="390"/>
      <c r="DJ830" s="390"/>
      <c r="DK830" s="307"/>
      <c r="DL830" s="307"/>
      <c r="DM830" s="307"/>
      <c r="DN830" s="307"/>
      <c r="DO830" s="307"/>
      <c r="DP830" s="307"/>
      <c r="DQ830" s="307"/>
      <c r="DR830" s="307"/>
      <c r="DS830" s="307"/>
      <c r="DT830" s="307"/>
      <c r="DU830" s="307"/>
      <c r="DV830" s="307"/>
      <c r="DW830" s="307"/>
      <c r="DX830" s="307"/>
      <c r="DY830" s="307"/>
      <c r="DZ830" s="307"/>
      <c r="EA830" s="307"/>
      <c r="EB830" s="307"/>
      <c r="EC830" s="307"/>
      <c r="ED830" s="307"/>
      <c r="EE830" s="307"/>
      <c r="EF830" s="307"/>
      <c r="EG830" s="307"/>
      <c r="EH830" s="307"/>
      <c r="EI830" s="307"/>
      <c r="EJ830" s="307"/>
      <c r="EK830" s="307"/>
      <c r="EL830" s="307"/>
      <c r="EM830" s="307"/>
      <c r="EN830" s="307"/>
      <c r="EO830" s="307"/>
      <c r="EP830" s="307"/>
      <c r="EQ830" s="307"/>
      <c r="ER830" s="307"/>
      <c r="ES830" s="307"/>
      <c r="ET830" s="307"/>
      <c r="EU830" s="390"/>
      <c r="EV830" s="390"/>
      <c r="EW830" s="307"/>
      <c r="EX830" s="307"/>
      <c r="EY830" s="307"/>
      <c r="EZ830" s="307"/>
      <c r="FA830" s="307"/>
      <c r="FB830" s="307"/>
      <c r="FC830" s="307"/>
      <c r="FD830" s="307"/>
      <c r="FE830" s="307"/>
      <c r="FF830" s="307"/>
      <c r="FG830" s="307"/>
      <c r="FH830" s="307"/>
      <c r="FI830" s="307"/>
      <c r="FJ830" s="307"/>
      <c r="FK830" s="307"/>
      <c r="FL830" s="307"/>
      <c r="FM830" s="307"/>
      <c r="FN830" s="307"/>
      <c r="FO830" s="307"/>
      <c r="FP830" s="307"/>
      <c r="FQ830" s="307"/>
      <c r="FR830" s="307"/>
      <c r="FS830" s="307"/>
      <c r="FT830" s="307"/>
      <c r="FU830" s="307"/>
      <c r="FV830" s="307"/>
      <c r="FW830" s="307"/>
      <c r="FX830" s="307"/>
      <c r="FY830" s="307"/>
      <c r="FZ830" s="307"/>
      <c r="GA830" s="307"/>
      <c r="GB830" s="307"/>
      <c r="GC830" s="307"/>
      <c r="GD830" s="307"/>
      <c r="GE830" s="307"/>
      <c r="GF830" s="307"/>
      <c r="GG830" s="307"/>
      <c r="GH830" s="307"/>
      <c r="GI830" s="307"/>
      <c r="GJ830" s="307"/>
      <c r="GK830" s="307"/>
      <c r="GL830" s="307"/>
      <c r="GM830" s="307"/>
      <c r="GN830" s="307"/>
      <c r="GO830" s="307"/>
      <c r="GP830" s="307"/>
      <c r="GQ830" s="307"/>
      <c r="GR830" s="307"/>
      <c r="GS830" s="307"/>
      <c r="GT830" s="307"/>
      <c r="GU830" s="307"/>
      <c r="GV830" s="307"/>
      <c r="GW830" s="307"/>
      <c r="GX830" s="307"/>
      <c r="GY830" s="307"/>
      <c r="GZ830" s="307"/>
      <c r="HA830" s="307"/>
      <c r="HB830" s="307"/>
      <c r="HC830" s="307"/>
      <c r="HD830" s="307"/>
      <c r="HE830" s="307"/>
      <c r="HF830" s="307"/>
      <c r="HG830" s="307"/>
      <c r="HH830" s="307"/>
      <c r="HI830" s="307"/>
      <c r="HJ830" s="307"/>
      <c r="HK830" s="307"/>
      <c r="HL830" s="307"/>
      <c r="HM830" s="307"/>
      <c r="HN830" s="307"/>
      <c r="HO830" s="307"/>
      <c r="HP830" s="307"/>
      <c r="HQ830" s="307"/>
      <c r="HR830" s="307"/>
      <c r="HS830" s="307"/>
      <c r="HT830" s="307"/>
      <c r="HU830" s="307"/>
      <c r="HV830" s="307"/>
      <c r="HW830" s="307"/>
      <c r="HX830" s="307"/>
      <c r="HY830" s="307"/>
      <c r="HZ830" s="307"/>
      <c r="IA830" s="307"/>
      <c r="IB830" s="307"/>
      <c r="IC830" s="307"/>
      <c r="ID830" s="307"/>
      <c r="IE830" s="307"/>
      <c r="IF830" s="307"/>
      <c r="IG830" s="307"/>
      <c r="IH830" s="307"/>
      <c r="II830" s="307"/>
      <c r="IJ830" s="307"/>
      <c r="IK830" s="307"/>
      <c r="IL830" s="307"/>
      <c r="IM830" s="307"/>
      <c r="IN830" s="307"/>
      <c r="IO830" s="307"/>
      <c r="IP830" s="307"/>
      <c r="IQ830" s="307"/>
      <c r="IR830" s="307"/>
      <c r="IS830" s="307"/>
      <c r="IT830" s="307"/>
      <c r="IU830" s="307"/>
      <c r="IV830" s="307"/>
      <c r="IW830" s="307"/>
      <c r="IX830" s="307"/>
      <c r="IY830" s="307"/>
      <c r="IZ830" s="307"/>
      <c r="JA830" s="307"/>
      <c r="JB830" s="307"/>
      <c r="JC830" s="307"/>
      <c r="JD830" s="307"/>
      <c r="JE830" s="307"/>
      <c r="JF830" s="307"/>
      <c r="JG830" s="307"/>
      <c r="JH830" s="307"/>
      <c r="JI830" s="307"/>
      <c r="JJ830" s="307"/>
      <c r="JK830" s="307"/>
      <c r="JL830" s="307"/>
      <c r="JM830" s="307"/>
      <c r="JN830" s="307"/>
      <c r="JO830" s="307"/>
      <c r="JP830" s="307"/>
      <c r="JQ830" s="307"/>
      <c r="JR830" s="307"/>
      <c r="JS830" s="307"/>
      <c r="JT830" s="307"/>
      <c r="JU830" s="307"/>
      <c r="JV830" s="307"/>
      <c r="JW830" s="307"/>
      <c r="JX830" s="307"/>
      <c r="JY830" s="307"/>
      <c r="JZ830" s="307"/>
      <c r="KA830" s="307"/>
      <c r="KB830" s="307"/>
      <c r="KC830" s="307"/>
      <c r="KD830" s="307"/>
      <c r="KE830" s="307"/>
      <c r="KF830" s="307"/>
      <c r="KG830" s="307"/>
      <c r="KH830" s="307"/>
      <c r="KI830" s="307"/>
      <c r="KJ830" s="307"/>
      <c r="KK830" s="307"/>
      <c r="KL830" s="307"/>
      <c r="KM830" s="307"/>
      <c r="KN830" s="307"/>
      <c r="KO830" s="307"/>
      <c r="KP830" s="307"/>
      <c r="KQ830" s="307"/>
      <c r="KR830" s="307"/>
      <c r="KS830" s="307"/>
      <c r="KT830" s="307"/>
    </row>
    <row r="831" spans="14:306" s="56" customFormat="1" ht="15" customHeight="1">
      <c r="N831" s="303"/>
      <c r="O831" s="311"/>
      <c r="P831" s="311"/>
      <c r="Q831" s="311"/>
      <c r="R831" s="311"/>
      <c r="S831" s="410"/>
      <c r="T831" s="311"/>
      <c r="U831" s="311"/>
      <c r="W831" s="303"/>
      <c r="X831" s="303"/>
      <c r="Y831" s="303"/>
      <c r="Z831" s="303"/>
      <c r="AA831" s="303"/>
      <c r="AB831" s="303"/>
      <c r="AC831" s="303"/>
      <c r="AD831" s="303"/>
      <c r="AE831" s="303"/>
      <c r="AG831" s="354">
        <v>5</v>
      </c>
      <c r="AH831" s="354"/>
      <c r="AI831" s="356" t="s">
        <v>181</v>
      </c>
      <c r="AJ831" s="356" t="s">
        <v>115</v>
      </c>
      <c r="AK831" s="359">
        <v>12</v>
      </c>
      <c r="AL831" s="356" t="s">
        <v>71</v>
      </c>
      <c r="AM831" s="356" t="s">
        <v>132</v>
      </c>
      <c r="AN831" s="356" t="s">
        <v>186</v>
      </c>
      <c r="AO831" s="359">
        <v>14</v>
      </c>
      <c r="AP831" s="356" t="s">
        <v>85</v>
      </c>
      <c r="AQ831" s="356" t="s">
        <v>92</v>
      </c>
      <c r="AR831" s="356" t="s">
        <v>157</v>
      </c>
      <c r="AS831" s="356" t="s">
        <v>160</v>
      </c>
      <c r="AT831" s="356" t="s">
        <v>1008</v>
      </c>
      <c r="AU831" s="356"/>
      <c r="AV831" s="359">
        <v>14</v>
      </c>
      <c r="AW831" s="430" t="s">
        <v>130</v>
      </c>
      <c r="AX831" s="359">
        <v>10</v>
      </c>
      <c r="AY831" s="303">
        <f t="shared" si="464"/>
        <v>21</v>
      </c>
      <c r="AZ831" s="303">
        <f t="shared" si="465"/>
        <v>12</v>
      </c>
      <c r="BA831" s="303" t="str">
        <f t="shared" si="466"/>
        <v>-</v>
      </c>
      <c r="BB831" s="303">
        <f t="shared" si="467"/>
        <v>13</v>
      </c>
      <c r="BC831" s="303">
        <f t="shared" si="468"/>
        <v>39</v>
      </c>
      <c r="BD831" s="303">
        <f t="shared" si="469"/>
        <v>26</v>
      </c>
      <c r="BE831" s="303">
        <f t="shared" si="470"/>
        <v>15</v>
      </c>
      <c r="BF831" s="303">
        <f t="shared" si="471"/>
        <v>15</v>
      </c>
      <c r="BG831" s="303">
        <f t="shared" si="472"/>
        <v>18</v>
      </c>
      <c r="BH831" s="303"/>
      <c r="BI831" s="303">
        <f t="shared" si="473"/>
        <v>16</v>
      </c>
      <c r="BJ831" s="303">
        <f t="shared" si="474"/>
        <v>21</v>
      </c>
      <c r="BK831" s="303">
        <f t="shared" si="475"/>
        <v>64</v>
      </c>
      <c r="BL831" s="303">
        <f t="shared" si="476"/>
        <v>15</v>
      </c>
      <c r="BM831" s="303">
        <f t="shared" si="477"/>
        <v>20</v>
      </c>
      <c r="BN831" s="303">
        <f t="shared" si="478"/>
        <v>11</v>
      </c>
      <c r="CB831" s="307"/>
      <c r="CC831" s="307"/>
      <c r="CD831" s="307"/>
      <c r="CE831" s="307"/>
      <c r="CF831" s="307"/>
      <c r="CG831" s="307"/>
      <c r="CH831" s="307"/>
      <c r="CI831" s="307"/>
      <c r="CJ831" s="307"/>
      <c r="CK831" s="307"/>
      <c r="CL831" s="307"/>
      <c r="CM831" s="307"/>
      <c r="CN831" s="307"/>
      <c r="CO831" s="307"/>
      <c r="CP831" s="307"/>
      <c r="CQ831" s="307"/>
      <c r="CR831" s="307"/>
      <c r="CS831" s="307"/>
      <c r="CT831" s="307"/>
      <c r="CU831" s="307"/>
      <c r="CV831" s="307"/>
      <c r="CW831" s="307"/>
      <c r="CX831" s="307"/>
      <c r="CY831" s="307"/>
      <c r="CZ831" s="307"/>
      <c r="DA831" s="307"/>
      <c r="DB831" s="307"/>
      <c r="DC831" s="307"/>
      <c r="DD831" s="307"/>
      <c r="DE831" s="307"/>
      <c r="DF831" s="307"/>
      <c r="DG831" s="307"/>
      <c r="DH831" s="307"/>
      <c r="DI831" s="390"/>
      <c r="DJ831" s="390"/>
      <c r="DK831" s="307"/>
      <c r="DL831" s="307"/>
      <c r="DM831" s="307"/>
      <c r="DN831" s="307"/>
      <c r="DO831" s="307"/>
      <c r="DP831" s="307"/>
      <c r="DQ831" s="307"/>
      <c r="DR831" s="307"/>
      <c r="DS831" s="307"/>
      <c r="DT831" s="307"/>
      <c r="DU831" s="307"/>
      <c r="DV831" s="307"/>
      <c r="DW831" s="307"/>
      <c r="DX831" s="307"/>
      <c r="DY831" s="307"/>
      <c r="DZ831" s="307"/>
      <c r="EA831" s="307"/>
      <c r="EB831" s="307"/>
      <c r="EC831" s="307"/>
      <c r="ED831" s="307"/>
      <c r="EE831" s="307"/>
      <c r="EF831" s="307"/>
      <c r="EG831" s="307"/>
      <c r="EH831" s="307"/>
      <c r="EI831" s="307"/>
      <c r="EJ831" s="307"/>
      <c r="EK831" s="307"/>
      <c r="EL831" s="307"/>
      <c r="EM831" s="307"/>
      <c r="EN831" s="307"/>
      <c r="EO831" s="307"/>
      <c r="EP831" s="307"/>
      <c r="EQ831" s="307"/>
      <c r="ER831" s="307"/>
      <c r="ES831" s="307"/>
      <c r="ET831" s="307"/>
      <c r="EU831" s="390"/>
      <c r="EV831" s="390"/>
      <c r="EW831" s="307"/>
      <c r="EX831" s="307"/>
      <c r="EY831" s="307"/>
      <c r="EZ831" s="307"/>
      <c r="FA831" s="307"/>
      <c r="FB831" s="307"/>
      <c r="FC831" s="307"/>
      <c r="FD831" s="307"/>
      <c r="FE831" s="307"/>
      <c r="FF831" s="307"/>
      <c r="FG831" s="307"/>
      <c r="FH831" s="307"/>
      <c r="FI831" s="307"/>
      <c r="FJ831" s="307"/>
      <c r="FK831" s="307"/>
      <c r="FL831" s="307"/>
      <c r="FM831" s="307"/>
      <c r="FN831" s="307"/>
      <c r="FO831" s="307"/>
      <c r="FP831" s="307"/>
      <c r="FQ831" s="307"/>
      <c r="FR831" s="307"/>
      <c r="FS831" s="307"/>
      <c r="FT831" s="307"/>
      <c r="FU831" s="307"/>
      <c r="FV831" s="307"/>
      <c r="FW831" s="307"/>
      <c r="FX831" s="307"/>
      <c r="FY831" s="307"/>
      <c r="FZ831" s="307"/>
      <c r="GA831" s="307"/>
      <c r="GB831" s="307"/>
      <c r="GC831" s="307"/>
      <c r="GD831" s="307"/>
      <c r="GE831" s="307"/>
      <c r="GF831" s="307"/>
      <c r="GG831" s="307"/>
      <c r="GH831" s="307"/>
      <c r="GI831" s="307"/>
      <c r="GJ831" s="307"/>
      <c r="GK831" s="307"/>
      <c r="GL831" s="307"/>
      <c r="GM831" s="307"/>
      <c r="GN831" s="307"/>
      <c r="GO831" s="307"/>
      <c r="GP831" s="307"/>
      <c r="GQ831" s="307"/>
      <c r="GR831" s="307"/>
      <c r="GS831" s="307"/>
      <c r="GT831" s="307"/>
      <c r="GU831" s="307"/>
      <c r="GV831" s="307"/>
      <c r="GW831" s="307"/>
      <c r="GX831" s="307"/>
      <c r="GY831" s="307"/>
      <c r="GZ831" s="307"/>
      <c r="HA831" s="307"/>
      <c r="HB831" s="307"/>
      <c r="HC831" s="307"/>
      <c r="HD831" s="307"/>
      <c r="HE831" s="307"/>
      <c r="HF831" s="307"/>
      <c r="HG831" s="307"/>
      <c r="HH831" s="307"/>
      <c r="HI831" s="307"/>
      <c r="HJ831" s="307"/>
      <c r="HK831" s="307"/>
      <c r="HL831" s="307"/>
      <c r="HM831" s="307"/>
      <c r="HN831" s="307"/>
      <c r="HO831" s="307"/>
      <c r="HP831" s="307"/>
      <c r="HQ831" s="307"/>
      <c r="HR831" s="307"/>
      <c r="HS831" s="307"/>
      <c r="HT831" s="307"/>
      <c r="HU831" s="307"/>
      <c r="HV831" s="307"/>
      <c r="HW831" s="307"/>
      <c r="HX831" s="307"/>
      <c r="HY831" s="307"/>
      <c r="HZ831" s="307"/>
      <c r="IA831" s="307"/>
      <c r="IB831" s="307"/>
      <c r="IC831" s="307"/>
      <c r="ID831" s="307"/>
      <c r="IE831" s="307"/>
      <c r="IF831" s="307"/>
      <c r="IG831" s="307"/>
      <c r="IH831" s="307"/>
      <c r="II831" s="307"/>
      <c r="IJ831" s="307"/>
      <c r="IK831" s="307"/>
      <c r="IL831" s="307"/>
      <c r="IM831" s="307"/>
      <c r="IN831" s="307"/>
      <c r="IO831" s="307"/>
      <c r="IP831" s="307"/>
      <c r="IQ831" s="307"/>
      <c r="IR831" s="307"/>
      <c r="IS831" s="307"/>
      <c r="IT831" s="307"/>
      <c r="IU831" s="307"/>
      <c r="IV831" s="307"/>
      <c r="IW831" s="307"/>
      <c r="IX831" s="307"/>
      <c r="IY831" s="307"/>
      <c r="IZ831" s="307"/>
      <c r="JA831" s="307"/>
      <c r="JB831" s="307"/>
      <c r="JC831" s="307"/>
      <c r="JD831" s="307"/>
      <c r="JE831" s="307"/>
      <c r="JF831" s="307"/>
      <c r="JG831" s="307"/>
      <c r="JH831" s="307"/>
      <c r="JI831" s="307"/>
      <c r="JJ831" s="307"/>
      <c r="JK831" s="307"/>
      <c r="JL831" s="307"/>
      <c r="JM831" s="307"/>
      <c r="JN831" s="307"/>
      <c r="JO831" s="307"/>
      <c r="JP831" s="307"/>
      <c r="JQ831" s="307"/>
      <c r="JR831" s="307"/>
      <c r="JS831" s="307"/>
      <c r="JT831" s="307"/>
      <c r="JU831" s="307"/>
      <c r="JV831" s="307"/>
      <c r="JW831" s="307"/>
      <c r="JX831" s="307"/>
      <c r="JY831" s="307"/>
      <c r="JZ831" s="307"/>
      <c r="KA831" s="307"/>
      <c r="KB831" s="307"/>
      <c r="KC831" s="307"/>
      <c r="KD831" s="307"/>
      <c r="KE831" s="307"/>
      <c r="KF831" s="307"/>
      <c r="KG831" s="307"/>
      <c r="KH831" s="307"/>
      <c r="KI831" s="307"/>
      <c r="KJ831" s="307"/>
      <c r="KK831" s="307"/>
      <c r="KL831" s="307"/>
      <c r="KM831" s="307"/>
      <c r="KN831" s="307"/>
      <c r="KO831" s="307"/>
      <c r="KP831" s="307"/>
      <c r="KQ831" s="307"/>
      <c r="KR831" s="307"/>
      <c r="KS831" s="307"/>
      <c r="KT831" s="307"/>
    </row>
    <row r="832" spans="14:306" s="56" customFormat="1" ht="15" customHeight="1">
      <c r="N832" s="303"/>
      <c r="O832" s="311"/>
      <c r="P832" s="311"/>
      <c r="Q832" s="311"/>
      <c r="R832" s="311"/>
      <c r="S832" s="410"/>
      <c r="T832" s="311"/>
      <c r="U832" s="311"/>
      <c r="W832" s="303"/>
      <c r="X832" s="303"/>
      <c r="Y832" s="303"/>
      <c r="Z832" s="303"/>
      <c r="AA832" s="303"/>
      <c r="AB832" s="303"/>
      <c r="AC832" s="303"/>
      <c r="AD832" s="303"/>
      <c r="AE832" s="303"/>
      <c r="AG832" s="354">
        <v>6</v>
      </c>
      <c r="AH832" s="354"/>
      <c r="AI832" s="356" t="s">
        <v>320</v>
      </c>
      <c r="AJ832" s="356" t="s">
        <v>117</v>
      </c>
      <c r="AK832" s="356" t="s">
        <v>0</v>
      </c>
      <c r="AL832" s="359">
        <v>13</v>
      </c>
      <c r="AM832" s="356" t="s">
        <v>136</v>
      </c>
      <c r="AN832" s="356" t="s">
        <v>93</v>
      </c>
      <c r="AO832" s="359">
        <v>15</v>
      </c>
      <c r="AP832" s="356" t="s">
        <v>76</v>
      </c>
      <c r="AQ832" s="356" t="s">
        <v>130</v>
      </c>
      <c r="AR832" s="356" t="s">
        <v>119</v>
      </c>
      <c r="AS832" s="359">
        <v>21</v>
      </c>
      <c r="AT832" s="356" t="s">
        <v>1009</v>
      </c>
      <c r="AU832" s="356"/>
      <c r="AV832" s="359">
        <v>15</v>
      </c>
      <c r="AW832" s="356">
        <v>20</v>
      </c>
      <c r="AX832" s="411" t="s">
        <v>71</v>
      </c>
      <c r="AY832" s="303">
        <f t="shared" si="464"/>
        <v>26</v>
      </c>
      <c r="AZ832" s="303">
        <f t="shared" si="465"/>
        <v>16</v>
      </c>
      <c r="BA832" s="303">
        <f t="shared" si="466"/>
        <v>13</v>
      </c>
      <c r="BB832" s="303">
        <f t="shared" si="467"/>
        <v>14</v>
      </c>
      <c r="BC832" s="303">
        <f t="shared" si="468"/>
        <v>43</v>
      </c>
      <c r="BD832" s="303">
        <f t="shared" si="469"/>
        <v>28</v>
      </c>
      <c r="BE832" s="303">
        <f t="shared" si="470"/>
        <v>16</v>
      </c>
      <c r="BF832" s="303">
        <f t="shared" si="471"/>
        <v>17</v>
      </c>
      <c r="BG832" s="303">
        <f t="shared" si="472"/>
        <v>20</v>
      </c>
      <c r="BH832" s="303"/>
      <c r="BI832" s="303">
        <f t="shared" si="473"/>
        <v>19</v>
      </c>
      <c r="BJ832" s="303">
        <f t="shared" si="474"/>
        <v>22</v>
      </c>
      <c r="BK832" s="303">
        <f t="shared" si="475"/>
        <v>72</v>
      </c>
      <c r="BL832" s="303">
        <f t="shared" si="476"/>
        <v>16</v>
      </c>
      <c r="BM832" s="303">
        <f t="shared" si="477"/>
        <v>21</v>
      </c>
      <c r="BN832" s="303">
        <f t="shared" si="478"/>
        <v>13</v>
      </c>
      <c r="CB832" s="307"/>
      <c r="CC832" s="307"/>
      <c r="CD832" s="307"/>
      <c r="CE832" s="307"/>
      <c r="CF832" s="307"/>
      <c r="CG832" s="307"/>
      <c r="CH832" s="307"/>
      <c r="CI832" s="307"/>
      <c r="CJ832" s="307"/>
      <c r="CK832" s="307"/>
      <c r="CL832" s="307"/>
      <c r="CM832" s="307"/>
      <c r="CN832" s="307"/>
      <c r="CO832" s="307"/>
      <c r="CP832" s="307"/>
      <c r="CQ832" s="307"/>
      <c r="CR832" s="307"/>
      <c r="CS832" s="307"/>
      <c r="CT832" s="307"/>
      <c r="CU832" s="307"/>
      <c r="CV832" s="307"/>
      <c r="CW832" s="307"/>
      <c r="CX832" s="307"/>
      <c r="CY832" s="307"/>
      <c r="CZ832" s="307"/>
      <c r="DA832" s="307"/>
      <c r="DB832" s="307"/>
      <c r="DC832" s="307"/>
      <c r="DD832" s="307"/>
      <c r="DE832" s="307"/>
      <c r="DF832" s="307"/>
      <c r="DG832" s="307"/>
      <c r="DH832" s="307"/>
      <c r="DI832" s="390"/>
      <c r="DJ832" s="390"/>
      <c r="DK832" s="307"/>
      <c r="DL832" s="307"/>
      <c r="DM832" s="307"/>
      <c r="DN832" s="307"/>
      <c r="DO832" s="307"/>
      <c r="DP832" s="307"/>
      <c r="DQ832" s="307"/>
      <c r="DR832" s="307"/>
      <c r="DS832" s="307"/>
      <c r="DT832" s="307"/>
      <c r="DU832" s="307"/>
      <c r="DV832" s="307"/>
      <c r="DW832" s="307"/>
      <c r="DX832" s="307"/>
      <c r="DY832" s="307"/>
      <c r="DZ832" s="307"/>
      <c r="EA832" s="307"/>
      <c r="EB832" s="307"/>
      <c r="EC832" s="307"/>
      <c r="ED832" s="307"/>
      <c r="EE832" s="307"/>
      <c r="EF832" s="307"/>
      <c r="EG832" s="307"/>
      <c r="EH832" s="307"/>
      <c r="EI832" s="307"/>
      <c r="EJ832" s="307"/>
      <c r="EK832" s="307"/>
      <c r="EL832" s="307"/>
      <c r="EM832" s="307"/>
      <c r="EN832" s="307"/>
      <c r="EO832" s="307"/>
      <c r="EP832" s="307"/>
      <c r="EQ832" s="307"/>
      <c r="ER832" s="307"/>
      <c r="ES832" s="307"/>
      <c r="ET832" s="307"/>
      <c r="EU832" s="390"/>
      <c r="EV832" s="390"/>
      <c r="EW832" s="307"/>
      <c r="EX832" s="307"/>
      <c r="EY832" s="307"/>
      <c r="EZ832" s="307"/>
      <c r="FA832" s="307"/>
      <c r="FB832" s="307"/>
      <c r="FC832" s="307"/>
      <c r="FD832" s="307"/>
      <c r="FE832" s="307"/>
      <c r="FF832" s="307"/>
      <c r="FG832" s="307"/>
      <c r="FH832" s="307"/>
      <c r="FI832" s="307"/>
      <c r="FJ832" s="307"/>
      <c r="FK832" s="307"/>
      <c r="FL832" s="307"/>
      <c r="FM832" s="307"/>
      <c r="FN832" s="307"/>
      <c r="FO832" s="307"/>
      <c r="FP832" s="307"/>
      <c r="FQ832" s="307"/>
      <c r="FR832" s="307"/>
      <c r="FS832" s="307"/>
      <c r="FT832" s="307"/>
      <c r="FU832" s="307"/>
      <c r="FV832" s="307"/>
      <c r="FW832" s="307"/>
      <c r="FX832" s="307"/>
      <c r="FY832" s="307"/>
      <c r="FZ832" s="307"/>
      <c r="GA832" s="307"/>
      <c r="GB832" s="307"/>
      <c r="GC832" s="307"/>
      <c r="GD832" s="307"/>
      <c r="GE832" s="307"/>
      <c r="GF832" s="307"/>
      <c r="GG832" s="307"/>
      <c r="GH832" s="307"/>
      <c r="GI832" s="307"/>
      <c r="GJ832" s="307"/>
      <c r="GK832" s="307"/>
      <c r="GL832" s="307"/>
      <c r="GM832" s="307"/>
      <c r="GN832" s="307"/>
      <c r="GO832" s="307"/>
      <c r="GP832" s="307"/>
      <c r="GQ832" s="307"/>
      <c r="GR832" s="307"/>
      <c r="GS832" s="307"/>
      <c r="GT832" s="307"/>
      <c r="GU832" s="307"/>
      <c r="GV832" s="307"/>
      <c r="GW832" s="307"/>
      <c r="GX832" s="307"/>
      <c r="GY832" s="307"/>
      <c r="GZ832" s="307"/>
      <c r="HA832" s="307"/>
      <c r="HB832" s="307"/>
      <c r="HC832" s="307"/>
      <c r="HD832" s="307"/>
      <c r="HE832" s="307"/>
      <c r="HF832" s="307"/>
      <c r="HG832" s="307"/>
      <c r="HH832" s="307"/>
      <c r="HI832" s="307"/>
      <c r="HJ832" s="307"/>
      <c r="HK832" s="307"/>
      <c r="HL832" s="307"/>
      <c r="HM832" s="307"/>
      <c r="HN832" s="307"/>
      <c r="HO832" s="307"/>
      <c r="HP832" s="307"/>
      <c r="HQ832" s="307"/>
      <c r="HR832" s="307"/>
      <c r="HS832" s="307"/>
      <c r="HT832" s="307"/>
      <c r="HU832" s="307"/>
      <c r="HV832" s="307"/>
      <c r="HW832" s="307"/>
      <c r="HX832" s="307"/>
      <c r="HY832" s="307"/>
      <c r="HZ832" s="307"/>
      <c r="IA832" s="307"/>
      <c r="IB832" s="307"/>
      <c r="IC832" s="307"/>
      <c r="ID832" s="307"/>
      <c r="IE832" s="307"/>
      <c r="IF832" s="307"/>
      <c r="IG832" s="307"/>
      <c r="IH832" s="307"/>
      <c r="II832" s="307"/>
      <c r="IJ832" s="307"/>
      <c r="IK832" s="307"/>
      <c r="IL832" s="307"/>
      <c r="IM832" s="307"/>
      <c r="IN832" s="307"/>
      <c r="IO832" s="307"/>
      <c r="IP832" s="307"/>
      <c r="IQ832" s="307"/>
      <c r="IR832" s="307"/>
      <c r="IS832" s="307"/>
      <c r="IT832" s="307"/>
      <c r="IU832" s="307"/>
      <c r="IV832" s="307"/>
      <c r="IW832" s="307"/>
      <c r="IX832" s="307"/>
      <c r="IY832" s="307"/>
      <c r="IZ832" s="307"/>
      <c r="JA832" s="307"/>
      <c r="JB832" s="307"/>
      <c r="JC832" s="307"/>
      <c r="JD832" s="307"/>
      <c r="JE832" s="307"/>
      <c r="JF832" s="307"/>
      <c r="JG832" s="307"/>
      <c r="JH832" s="307"/>
      <c r="JI832" s="307"/>
      <c r="JJ832" s="307"/>
      <c r="JK832" s="307"/>
      <c r="JL832" s="307"/>
      <c r="JM832" s="307"/>
      <c r="JN832" s="307"/>
      <c r="JO832" s="307"/>
      <c r="JP832" s="307"/>
      <c r="JQ832" s="307"/>
      <c r="JR832" s="307"/>
      <c r="JS832" s="307"/>
      <c r="JT832" s="307"/>
      <c r="JU832" s="307"/>
      <c r="JV832" s="307"/>
      <c r="JW832" s="307"/>
      <c r="JX832" s="307"/>
      <c r="JY832" s="307"/>
      <c r="JZ832" s="307"/>
      <c r="KA832" s="307"/>
      <c r="KB832" s="307"/>
      <c r="KC832" s="307"/>
      <c r="KD832" s="307"/>
      <c r="KE832" s="307"/>
      <c r="KF832" s="307"/>
      <c r="KG832" s="307"/>
      <c r="KH832" s="307"/>
      <c r="KI832" s="307"/>
      <c r="KJ832" s="307"/>
      <c r="KK832" s="307"/>
      <c r="KL832" s="307"/>
      <c r="KM832" s="307"/>
      <c r="KN832" s="307"/>
      <c r="KO832" s="307"/>
      <c r="KP832" s="307"/>
      <c r="KQ832" s="307"/>
      <c r="KR832" s="307"/>
      <c r="KS832" s="307"/>
      <c r="KT832" s="307"/>
    </row>
    <row r="833" spans="14:306" s="56" customFormat="1" ht="15" customHeight="1">
      <c r="N833" s="303"/>
      <c r="O833" s="311"/>
      <c r="P833" s="311"/>
      <c r="Q833" s="311"/>
      <c r="R833" s="311"/>
      <c r="S833" s="410"/>
      <c r="T833" s="311"/>
      <c r="U833" s="311"/>
      <c r="W833" s="303"/>
      <c r="X833" s="303"/>
      <c r="Y833" s="303"/>
      <c r="Z833" s="303"/>
      <c r="AA833" s="303"/>
      <c r="AB833" s="303"/>
      <c r="AC833" s="303"/>
      <c r="AD833" s="303"/>
      <c r="AE833" s="303"/>
      <c r="AG833" s="354">
        <v>7</v>
      </c>
      <c r="AH833" s="354"/>
      <c r="AI833" s="356" t="s">
        <v>272</v>
      </c>
      <c r="AJ833" s="356" t="s">
        <v>119</v>
      </c>
      <c r="AK833" s="359">
        <v>13</v>
      </c>
      <c r="AL833" s="356" t="s">
        <v>157</v>
      </c>
      <c r="AM833" s="356" t="s">
        <v>90</v>
      </c>
      <c r="AN833" s="356" t="s">
        <v>91</v>
      </c>
      <c r="AO833" s="359">
        <v>16</v>
      </c>
      <c r="AP833" s="356" t="s">
        <v>79</v>
      </c>
      <c r="AQ833" s="356" t="s">
        <v>81</v>
      </c>
      <c r="AR833" s="356" t="s">
        <v>121</v>
      </c>
      <c r="AS833" s="356" t="s">
        <v>164</v>
      </c>
      <c r="AT833" s="356" t="s">
        <v>784</v>
      </c>
      <c r="AU833" s="356"/>
      <c r="AV833" s="356" t="s">
        <v>92</v>
      </c>
      <c r="AW833" s="356" t="s">
        <v>138</v>
      </c>
      <c r="AX833" s="359">
        <v>13</v>
      </c>
      <c r="AY833" s="303">
        <f t="shared" si="464"/>
        <v>31</v>
      </c>
      <c r="AZ833" s="303">
        <f t="shared" si="465"/>
        <v>19</v>
      </c>
      <c r="BA833" s="303">
        <f t="shared" si="466"/>
        <v>14</v>
      </c>
      <c r="BB833" s="303">
        <f t="shared" si="467"/>
        <v>16</v>
      </c>
      <c r="BC833" s="303">
        <f t="shared" si="468"/>
        <v>47</v>
      </c>
      <c r="BD833" s="303">
        <f t="shared" si="469"/>
        <v>31</v>
      </c>
      <c r="BE833" s="303">
        <f t="shared" si="470"/>
        <v>17</v>
      </c>
      <c r="BF833" s="303">
        <f t="shared" si="471"/>
        <v>19</v>
      </c>
      <c r="BG833" s="303">
        <f t="shared" si="472"/>
        <v>22</v>
      </c>
      <c r="BH833" s="303"/>
      <c r="BI833" s="303">
        <f t="shared" si="473"/>
        <v>22</v>
      </c>
      <c r="BJ833" s="303">
        <f t="shared" si="474"/>
        <v>24</v>
      </c>
      <c r="BK833" s="303">
        <f t="shared" si="475"/>
        <v>79</v>
      </c>
      <c r="BL833" s="303">
        <f t="shared" si="476"/>
        <v>18</v>
      </c>
      <c r="BM833" s="303">
        <f t="shared" si="477"/>
        <v>23</v>
      </c>
      <c r="BN833" s="303">
        <f t="shared" si="478"/>
        <v>14</v>
      </c>
      <c r="CB833" s="307"/>
      <c r="CC833" s="307"/>
      <c r="CD833" s="307"/>
      <c r="CE833" s="307"/>
      <c r="CF833" s="307"/>
      <c r="CG833" s="307"/>
      <c r="CH833" s="307"/>
      <c r="CI833" s="307"/>
      <c r="CJ833" s="307"/>
      <c r="CK833" s="307"/>
      <c r="CL833" s="307"/>
      <c r="CM833" s="307"/>
      <c r="CN833" s="307"/>
      <c r="CO833" s="307"/>
      <c r="CP833" s="307"/>
      <c r="CQ833" s="307"/>
      <c r="CR833" s="307"/>
      <c r="CS833" s="307"/>
      <c r="CT833" s="307"/>
      <c r="CU833" s="307"/>
      <c r="CV833" s="307"/>
      <c r="CW833" s="307"/>
      <c r="CX833" s="307"/>
      <c r="CY833" s="307"/>
      <c r="CZ833" s="307"/>
      <c r="DA833" s="307"/>
      <c r="DB833" s="307"/>
      <c r="DC833" s="307"/>
      <c r="DD833" s="307"/>
      <c r="DE833" s="307"/>
      <c r="DF833" s="307"/>
      <c r="DG833" s="307"/>
      <c r="DH833" s="307"/>
      <c r="DI833" s="390"/>
      <c r="DJ833" s="390"/>
      <c r="DK833" s="307"/>
      <c r="DL833" s="307"/>
      <c r="DM833" s="307"/>
      <c r="DN833" s="307"/>
      <c r="DO833" s="307"/>
      <c r="DP833" s="307"/>
      <c r="DQ833" s="307"/>
      <c r="DR833" s="307"/>
      <c r="DS833" s="307"/>
      <c r="DT833" s="307"/>
      <c r="DU833" s="307"/>
      <c r="DV833" s="307"/>
      <c r="DW833" s="307"/>
      <c r="DX833" s="307"/>
      <c r="DY833" s="307"/>
      <c r="DZ833" s="307"/>
      <c r="EA833" s="307"/>
      <c r="EB833" s="307"/>
      <c r="EC833" s="307"/>
      <c r="ED833" s="307"/>
      <c r="EE833" s="307"/>
      <c r="EF833" s="307"/>
      <c r="EG833" s="307"/>
      <c r="EH833" s="307"/>
      <c r="EI833" s="307"/>
      <c r="EJ833" s="307"/>
      <c r="EK833" s="307"/>
      <c r="EL833" s="307"/>
      <c r="EM833" s="307"/>
      <c r="EN833" s="307"/>
      <c r="EO833" s="307"/>
      <c r="EP833" s="307"/>
      <c r="EQ833" s="307"/>
      <c r="ER833" s="307"/>
      <c r="ES833" s="307"/>
      <c r="ET833" s="307"/>
      <c r="EU833" s="390"/>
      <c r="EV833" s="390"/>
      <c r="EW833" s="307"/>
      <c r="EX833" s="307"/>
      <c r="EY833" s="307"/>
      <c r="EZ833" s="307"/>
      <c r="FA833" s="307"/>
      <c r="FB833" s="307"/>
      <c r="FC833" s="307"/>
      <c r="FD833" s="307"/>
      <c r="FE833" s="307"/>
      <c r="FF833" s="307"/>
      <c r="FG833" s="307"/>
      <c r="FH833" s="307"/>
      <c r="FI833" s="307"/>
      <c r="FJ833" s="307"/>
      <c r="FK833" s="307"/>
      <c r="FL833" s="307"/>
      <c r="FM833" s="307"/>
      <c r="FN833" s="307"/>
      <c r="FO833" s="307"/>
      <c r="FP833" s="307"/>
      <c r="FQ833" s="307"/>
      <c r="FR833" s="307"/>
      <c r="FS833" s="307"/>
      <c r="FT833" s="307"/>
      <c r="FU833" s="307"/>
      <c r="FV833" s="307"/>
      <c r="FW833" s="307"/>
      <c r="FX833" s="307"/>
      <c r="FY833" s="307"/>
      <c r="FZ833" s="307"/>
      <c r="GA833" s="307"/>
      <c r="GB833" s="307"/>
      <c r="GC833" s="307"/>
      <c r="GD833" s="307"/>
      <c r="GE833" s="307"/>
      <c r="GF833" s="307"/>
      <c r="GG833" s="307"/>
      <c r="GH833" s="307"/>
      <c r="GI833" s="307"/>
      <c r="GJ833" s="307"/>
      <c r="GK833" s="307"/>
      <c r="GL833" s="307"/>
      <c r="GM833" s="307"/>
      <c r="GN833" s="307"/>
      <c r="GO833" s="307"/>
      <c r="GP833" s="307"/>
      <c r="GQ833" s="307"/>
      <c r="GR833" s="307"/>
      <c r="GS833" s="307"/>
      <c r="GT833" s="307"/>
      <c r="GU833" s="307"/>
      <c r="GV833" s="307"/>
      <c r="GW833" s="307"/>
      <c r="GX833" s="307"/>
      <c r="GY833" s="307"/>
      <c r="GZ833" s="307"/>
      <c r="HA833" s="307"/>
      <c r="HB833" s="307"/>
      <c r="HC833" s="307"/>
      <c r="HD833" s="307"/>
      <c r="HE833" s="307"/>
      <c r="HF833" s="307"/>
      <c r="HG833" s="307"/>
      <c r="HH833" s="307"/>
      <c r="HI833" s="307"/>
      <c r="HJ833" s="307"/>
      <c r="HK833" s="307"/>
      <c r="HL833" s="307"/>
      <c r="HM833" s="307"/>
      <c r="HN833" s="307"/>
      <c r="HO833" s="307"/>
      <c r="HP833" s="307"/>
      <c r="HQ833" s="307"/>
      <c r="HR833" s="307"/>
      <c r="HS833" s="307"/>
      <c r="HT833" s="307"/>
      <c r="HU833" s="307"/>
      <c r="HV833" s="307"/>
      <c r="HW833" s="307"/>
      <c r="HX833" s="307"/>
      <c r="HY833" s="307"/>
      <c r="HZ833" s="307"/>
      <c r="IA833" s="307"/>
      <c r="IB833" s="307"/>
      <c r="IC833" s="307"/>
      <c r="ID833" s="307"/>
      <c r="IE833" s="307"/>
      <c r="IF833" s="307"/>
      <c r="IG833" s="307"/>
      <c r="IH833" s="307"/>
      <c r="II833" s="307"/>
      <c r="IJ833" s="307"/>
      <c r="IK833" s="307"/>
      <c r="IL833" s="307"/>
      <c r="IM833" s="307"/>
      <c r="IN833" s="307"/>
      <c r="IO833" s="307"/>
      <c r="IP833" s="307"/>
      <c r="IQ833" s="307"/>
      <c r="IR833" s="307"/>
      <c r="IS833" s="307"/>
      <c r="IT833" s="307"/>
      <c r="IU833" s="307"/>
      <c r="IV833" s="307"/>
      <c r="IW833" s="307"/>
      <c r="IX833" s="307"/>
      <c r="IY833" s="307"/>
      <c r="IZ833" s="307"/>
      <c r="JA833" s="307"/>
      <c r="JB833" s="307"/>
      <c r="JC833" s="307"/>
      <c r="JD833" s="307"/>
      <c r="JE833" s="307"/>
      <c r="JF833" s="307"/>
      <c r="JG833" s="307"/>
      <c r="JH833" s="307"/>
      <c r="JI833" s="307"/>
      <c r="JJ833" s="307"/>
      <c r="JK833" s="307"/>
      <c r="JL833" s="307"/>
      <c r="JM833" s="307"/>
      <c r="JN833" s="307"/>
      <c r="JO833" s="307"/>
      <c r="JP833" s="307"/>
      <c r="JQ833" s="307"/>
      <c r="JR833" s="307"/>
      <c r="JS833" s="307"/>
      <c r="JT833" s="307"/>
      <c r="JU833" s="307"/>
      <c r="JV833" s="307"/>
      <c r="JW833" s="307"/>
      <c r="JX833" s="307"/>
      <c r="JY833" s="307"/>
      <c r="JZ833" s="307"/>
      <c r="KA833" s="307"/>
      <c r="KB833" s="307"/>
      <c r="KC833" s="307"/>
      <c r="KD833" s="307"/>
      <c r="KE833" s="307"/>
      <c r="KF833" s="307"/>
      <c r="KG833" s="307"/>
      <c r="KH833" s="307"/>
      <c r="KI833" s="307"/>
      <c r="KJ833" s="307"/>
      <c r="KK833" s="307"/>
      <c r="KL833" s="307"/>
      <c r="KM833" s="307"/>
      <c r="KN833" s="307"/>
      <c r="KO833" s="307"/>
      <c r="KP833" s="307"/>
      <c r="KQ833" s="307"/>
      <c r="KR833" s="307"/>
      <c r="KS833" s="307"/>
      <c r="KT833" s="307"/>
    </row>
    <row r="834" spans="14:306" s="56" customFormat="1" ht="15" customHeight="1">
      <c r="N834" s="303"/>
      <c r="O834" s="311"/>
      <c r="P834" s="311"/>
      <c r="Q834" s="311"/>
      <c r="R834" s="311"/>
      <c r="S834" s="410"/>
      <c r="T834" s="311"/>
      <c r="U834" s="311"/>
      <c r="W834" s="303"/>
      <c r="X834" s="303"/>
      <c r="Y834" s="303"/>
      <c r="Z834" s="303"/>
      <c r="AA834" s="303"/>
      <c r="AB834" s="303"/>
      <c r="AC834" s="303"/>
      <c r="AD834" s="303"/>
      <c r="AE834" s="303"/>
      <c r="AG834" s="354">
        <v>8</v>
      </c>
      <c r="AH834" s="354"/>
      <c r="AI834" s="356" t="s">
        <v>338</v>
      </c>
      <c r="AJ834" s="356" t="s">
        <v>104</v>
      </c>
      <c r="AK834" s="359">
        <v>14</v>
      </c>
      <c r="AL834" s="359">
        <v>16</v>
      </c>
      <c r="AM834" s="356" t="s">
        <v>94</v>
      </c>
      <c r="AN834" s="356" t="s">
        <v>95</v>
      </c>
      <c r="AO834" s="359">
        <v>17</v>
      </c>
      <c r="AP834" s="356" t="s">
        <v>82</v>
      </c>
      <c r="AQ834" s="356" t="s">
        <v>84</v>
      </c>
      <c r="AR834" s="356" t="s">
        <v>84</v>
      </c>
      <c r="AS834" s="356" t="s">
        <v>263</v>
      </c>
      <c r="AT834" s="356" t="s">
        <v>1010</v>
      </c>
      <c r="AU834" s="356"/>
      <c r="AV834" s="359">
        <v>18</v>
      </c>
      <c r="AW834" s="359">
        <v>23</v>
      </c>
      <c r="AX834" s="359">
        <v>14</v>
      </c>
      <c r="AY834" s="303">
        <f t="shared" si="464"/>
        <v>36</v>
      </c>
      <c r="AZ834" s="303">
        <f t="shared" si="465"/>
        <v>23</v>
      </c>
      <c r="BA834" s="303">
        <f t="shared" si="466"/>
        <v>15</v>
      </c>
      <c r="BB834" s="303">
        <f t="shared" si="467"/>
        <v>17</v>
      </c>
      <c r="BC834" s="303">
        <f t="shared" si="468"/>
        <v>52</v>
      </c>
      <c r="BD834" s="303">
        <f t="shared" si="469"/>
        <v>34</v>
      </c>
      <c r="BE834" s="303">
        <f t="shared" si="470"/>
        <v>18</v>
      </c>
      <c r="BF834" s="303">
        <f t="shared" si="471"/>
        <v>21</v>
      </c>
      <c r="BG834" s="303">
        <f t="shared" si="472"/>
        <v>25</v>
      </c>
      <c r="BH834" s="303"/>
      <c r="BI834" s="303">
        <f t="shared" si="473"/>
        <v>25</v>
      </c>
      <c r="BJ834" s="303">
        <f t="shared" si="474"/>
        <v>27</v>
      </c>
      <c r="BK834" s="303">
        <f t="shared" si="475"/>
        <v>87</v>
      </c>
      <c r="BL834" s="303">
        <f t="shared" si="476"/>
        <v>19</v>
      </c>
      <c r="BM834" s="303">
        <f t="shared" si="477"/>
        <v>24</v>
      </c>
      <c r="BN834" s="303">
        <f t="shared" si="478"/>
        <v>15</v>
      </c>
      <c r="CB834" s="307"/>
      <c r="CC834" s="307"/>
      <c r="CD834" s="307"/>
      <c r="CE834" s="307"/>
      <c r="CF834" s="307"/>
      <c r="CG834" s="307"/>
      <c r="CH834" s="307"/>
      <c r="CI834" s="307"/>
      <c r="CJ834" s="307"/>
      <c r="CK834" s="307"/>
      <c r="CL834" s="307"/>
      <c r="CM834" s="307"/>
      <c r="CN834" s="307"/>
      <c r="CO834" s="307"/>
      <c r="CP834" s="307"/>
      <c r="CQ834" s="307"/>
      <c r="CR834" s="307"/>
      <c r="CS834" s="307"/>
      <c r="CT834" s="307"/>
      <c r="CU834" s="307"/>
      <c r="CV834" s="307"/>
      <c r="CW834" s="307"/>
      <c r="CX834" s="307"/>
      <c r="CY834" s="307"/>
      <c r="CZ834" s="307"/>
      <c r="DA834" s="307"/>
      <c r="DB834" s="307"/>
      <c r="DC834" s="307"/>
      <c r="DD834" s="307"/>
      <c r="DE834" s="307"/>
      <c r="DF834" s="307"/>
      <c r="DG834" s="307"/>
      <c r="DH834" s="307"/>
      <c r="DI834" s="390"/>
      <c r="DJ834" s="390"/>
      <c r="DK834" s="307"/>
      <c r="DL834" s="307"/>
      <c r="DM834" s="307"/>
      <c r="DN834" s="307"/>
      <c r="DO834" s="307"/>
      <c r="DP834" s="307"/>
      <c r="DQ834" s="307"/>
      <c r="DR834" s="307"/>
      <c r="DS834" s="307"/>
      <c r="DT834" s="307"/>
      <c r="DU834" s="307"/>
      <c r="DV834" s="307"/>
      <c r="DW834" s="307"/>
      <c r="DX834" s="307"/>
      <c r="DY834" s="307"/>
      <c r="DZ834" s="307"/>
      <c r="EA834" s="307"/>
      <c r="EB834" s="307"/>
      <c r="EC834" s="307"/>
      <c r="ED834" s="307"/>
      <c r="EE834" s="307"/>
      <c r="EF834" s="307"/>
      <c r="EG834" s="307"/>
      <c r="EH834" s="307"/>
      <c r="EI834" s="307"/>
      <c r="EJ834" s="307"/>
      <c r="EK834" s="307"/>
      <c r="EL834" s="307"/>
      <c r="EM834" s="307"/>
      <c r="EN834" s="307"/>
      <c r="EO834" s="307"/>
      <c r="EP834" s="307"/>
      <c r="EQ834" s="307"/>
      <c r="ER834" s="307"/>
      <c r="ES834" s="307"/>
      <c r="ET834" s="307"/>
      <c r="EU834" s="390"/>
      <c r="EV834" s="390"/>
      <c r="EW834" s="307"/>
      <c r="EX834" s="307"/>
      <c r="EY834" s="307"/>
      <c r="EZ834" s="307"/>
      <c r="FA834" s="307"/>
      <c r="FB834" s="307"/>
      <c r="FC834" s="307"/>
      <c r="FD834" s="307"/>
      <c r="FE834" s="307"/>
      <c r="FF834" s="307"/>
      <c r="FG834" s="307"/>
      <c r="FH834" s="307"/>
      <c r="FI834" s="307"/>
      <c r="FJ834" s="307"/>
      <c r="FK834" s="307"/>
      <c r="FL834" s="307"/>
      <c r="FM834" s="307"/>
      <c r="FN834" s="307"/>
      <c r="FO834" s="307"/>
      <c r="FP834" s="307"/>
      <c r="FQ834" s="307"/>
      <c r="FR834" s="307"/>
      <c r="FS834" s="307"/>
      <c r="FT834" s="307"/>
      <c r="FU834" s="307"/>
      <c r="FV834" s="307"/>
      <c r="FW834" s="307"/>
      <c r="FX834" s="307"/>
      <c r="FY834" s="307"/>
      <c r="FZ834" s="307"/>
      <c r="GA834" s="307"/>
      <c r="GB834" s="307"/>
      <c r="GC834" s="307"/>
      <c r="GD834" s="307"/>
      <c r="GE834" s="307"/>
      <c r="GF834" s="307"/>
      <c r="GG834" s="307"/>
      <c r="GH834" s="307"/>
      <c r="GI834" s="307"/>
      <c r="GJ834" s="307"/>
      <c r="GK834" s="307"/>
      <c r="GL834" s="307"/>
      <c r="GM834" s="307"/>
      <c r="GN834" s="307"/>
      <c r="GO834" s="307"/>
      <c r="GP834" s="307"/>
      <c r="GQ834" s="307"/>
      <c r="GR834" s="307"/>
      <c r="GS834" s="307"/>
      <c r="GT834" s="307"/>
      <c r="GU834" s="307"/>
      <c r="GV834" s="307"/>
      <c r="GW834" s="307"/>
      <c r="GX834" s="307"/>
      <c r="GY834" s="307"/>
      <c r="GZ834" s="307"/>
      <c r="HA834" s="307"/>
      <c r="HB834" s="307"/>
      <c r="HC834" s="307"/>
      <c r="HD834" s="307"/>
      <c r="HE834" s="307"/>
      <c r="HF834" s="307"/>
      <c r="HG834" s="307"/>
      <c r="HH834" s="307"/>
      <c r="HI834" s="307"/>
      <c r="HJ834" s="307"/>
      <c r="HK834" s="307"/>
      <c r="HL834" s="307"/>
      <c r="HM834" s="307"/>
      <c r="HN834" s="307"/>
      <c r="HO834" s="307"/>
      <c r="HP834" s="307"/>
      <c r="HQ834" s="307"/>
      <c r="HR834" s="307"/>
      <c r="HS834" s="307"/>
      <c r="HT834" s="307"/>
      <c r="HU834" s="307"/>
      <c r="HV834" s="307"/>
      <c r="HW834" s="307"/>
      <c r="HX834" s="307"/>
      <c r="HY834" s="307"/>
      <c r="HZ834" s="307"/>
      <c r="IA834" s="307"/>
      <c r="IB834" s="307"/>
      <c r="IC834" s="307"/>
      <c r="ID834" s="307"/>
      <c r="IE834" s="307"/>
      <c r="IF834" s="307"/>
      <c r="IG834" s="307"/>
      <c r="IH834" s="307"/>
      <c r="II834" s="307"/>
      <c r="IJ834" s="307"/>
      <c r="IK834" s="307"/>
      <c r="IL834" s="307"/>
      <c r="IM834" s="307"/>
      <c r="IN834" s="307"/>
      <c r="IO834" s="307"/>
      <c r="IP834" s="307"/>
      <c r="IQ834" s="307"/>
      <c r="IR834" s="307"/>
      <c r="IS834" s="307"/>
      <c r="IT834" s="307"/>
      <c r="IU834" s="307"/>
      <c r="IV834" s="307"/>
      <c r="IW834" s="307"/>
      <c r="IX834" s="307"/>
      <c r="IY834" s="307"/>
      <c r="IZ834" s="307"/>
      <c r="JA834" s="307"/>
      <c r="JB834" s="307"/>
      <c r="JC834" s="307"/>
      <c r="JD834" s="307"/>
      <c r="JE834" s="307"/>
      <c r="JF834" s="307"/>
      <c r="JG834" s="307"/>
      <c r="JH834" s="307"/>
      <c r="JI834" s="307"/>
      <c r="JJ834" s="307"/>
      <c r="JK834" s="307"/>
      <c r="JL834" s="307"/>
      <c r="JM834" s="307"/>
      <c r="JN834" s="307"/>
      <c r="JO834" s="307"/>
      <c r="JP834" s="307"/>
      <c r="JQ834" s="307"/>
      <c r="JR834" s="307"/>
      <c r="JS834" s="307"/>
      <c r="JT834" s="307"/>
      <c r="JU834" s="307"/>
      <c r="JV834" s="307"/>
      <c r="JW834" s="307"/>
      <c r="JX834" s="307"/>
      <c r="JY834" s="307"/>
      <c r="JZ834" s="307"/>
      <c r="KA834" s="307"/>
      <c r="KB834" s="307"/>
      <c r="KC834" s="307"/>
      <c r="KD834" s="307"/>
      <c r="KE834" s="307"/>
      <c r="KF834" s="307"/>
      <c r="KG834" s="307"/>
      <c r="KH834" s="307"/>
      <c r="KI834" s="307"/>
      <c r="KJ834" s="307"/>
      <c r="KK834" s="307"/>
      <c r="KL834" s="307"/>
      <c r="KM834" s="307"/>
      <c r="KN834" s="307"/>
      <c r="KO834" s="307"/>
      <c r="KP834" s="307"/>
      <c r="KQ834" s="307"/>
      <c r="KR834" s="307"/>
      <c r="KS834" s="307"/>
      <c r="KT834" s="307"/>
    </row>
    <row r="835" spans="14:306" s="56" customFormat="1" ht="15" customHeight="1">
      <c r="N835" s="303"/>
      <c r="O835" s="311"/>
      <c r="P835" s="311"/>
      <c r="Q835" s="311"/>
      <c r="R835" s="311"/>
      <c r="S835" s="410"/>
      <c r="T835" s="311"/>
      <c r="U835" s="311"/>
      <c r="W835" s="303"/>
      <c r="X835" s="303"/>
      <c r="Y835" s="303"/>
      <c r="Z835" s="303"/>
      <c r="AA835" s="303"/>
      <c r="AB835" s="303"/>
      <c r="AC835" s="303"/>
      <c r="AD835" s="303"/>
      <c r="AE835" s="303"/>
      <c r="AG835" s="354">
        <v>9</v>
      </c>
      <c r="AH835" s="354"/>
      <c r="AI835" s="356" t="s">
        <v>225</v>
      </c>
      <c r="AJ835" s="356" t="s">
        <v>186</v>
      </c>
      <c r="AK835" s="359">
        <v>15</v>
      </c>
      <c r="AL835" s="359">
        <v>17</v>
      </c>
      <c r="AM835" s="356" t="s">
        <v>198</v>
      </c>
      <c r="AN835" s="356" t="s">
        <v>192</v>
      </c>
      <c r="AO835" s="356" t="s">
        <v>130</v>
      </c>
      <c r="AP835" s="356" t="s">
        <v>138</v>
      </c>
      <c r="AQ835" s="356" t="s">
        <v>126</v>
      </c>
      <c r="AR835" s="356" t="s">
        <v>88</v>
      </c>
      <c r="AS835" s="356" t="s">
        <v>162</v>
      </c>
      <c r="AT835" s="356" t="s">
        <v>258</v>
      </c>
      <c r="AU835" s="356"/>
      <c r="AV835" s="356" t="s">
        <v>82</v>
      </c>
      <c r="AW835" s="356" t="s">
        <v>89</v>
      </c>
      <c r="AX835" s="359">
        <v>15</v>
      </c>
      <c r="AY835" s="303">
        <f t="shared" si="464"/>
        <v>41</v>
      </c>
      <c r="AZ835" s="303">
        <f t="shared" si="465"/>
        <v>26</v>
      </c>
      <c r="BA835" s="303">
        <f t="shared" si="466"/>
        <v>16</v>
      </c>
      <c r="BB835" s="303">
        <f t="shared" si="467"/>
        <v>18</v>
      </c>
      <c r="BC835" s="303">
        <f t="shared" si="468"/>
        <v>56</v>
      </c>
      <c r="BD835" s="303">
        <f t="shared" si="469"/>
        <v>37</v>
      </c>
      <c r="BE835" s="303">
        <f t="shared" si="470"/>
        <v>20</v>
      </c>
      <c r="BF835" s="303">
        <f t="shared" si="471"/>
        <v>23</v>
      </c>
      <c r="BG835" s="303">
        <f t="shared" si="472"/>
        <v>27</v>
      </c>
      <c r="BH835" s="303"/>
      <c r="BI835" s="303">
        <f t="shared" si="473"/>
        <v>28</v>
      </c>
      <c r="BJ835" s="303">
        <f t="shared" si="474"/>
        <v>29</v>
      </c>
      <c r="BK835" s="303">
        <f t="shared" si="475"/>
        <v>94</v>
      </c>
      <c r="BL835" s="303">
        <f t="shared" si="476"/>
        <v>21</v>
      </c>
      <c r="BM835" s="303">
        <f t="shared" si="477"/>
        <v>26</v>
      </c>
      <c r="BN835" s="303">
        <f t="shared" si="478"/>
        <v>16</v>
      </c>
      <c r="CB835" s="307"/>
      <c r="CC835" s="307"/>
      <c r="CD835" s="307"/>
      <c r="CE835" s="307"/>
      <c r="CF835" s="307"/>
      <c r="CG835" s="307"/>
      <c r="CH835" s="307"/>
      <c r="CI835" s="307"/>
      <c r="CJ835" s="307"/>
      <c r="CK835" s="307"/>
      <c r="CL835" s="307"/>
      <c r="CM835" s="307"/>
      <c r="CN835" s="307"/>
      <c r="CO835" s="307"/>
      <c r="CP835" s="307"/>
      <c r="CQ835" s="307"/>
      <c r="CR835" s="307"/>
      <c r="CS835" s="307"/>
      <c r="CT835" s="307"/>
      <c r="CU835" s="307"/>
      <c r="CV835" s="307"/>
      <c r="CW835" s="307"/>
      <c r="CX835" s="307"/>
      <c r="CY835" s="307"/>
      <c r="CZ835" s="307"/>
      <c r="DA835" s="307"/>
      <c r="DB835" s="307"/>
      <c r="DC835" s="307"/>
      <c r="DD835" s="307"/>
      <c r="DE835" s="307"/>
      <c r="DF835" s="307"/>
      <c r="DG835" s="307"/>
      <c r="DH835" s="307"/>
      <c r="DI835" s="390"/>
      <c r="DJ835" s="390"/>
      <c r="DK835" s="307"/>
      <c r="DL835" s="307"/>
      <c r="DM835" s="307"/>
      <c r="DN835" s="307"/>
      <c r="DO835" s="307"/>
      <c r="DP835" s="307"/>
      <c r="DQ835" s="307"/>
      <c r="DR835" s="307"/>
      <c r="DS835" s="307"/>
      <c r="DT835" s="307"/>
      <c r="DU835" s="307"/>
      <c r="DV835" s="307"/>
      <c r="DW835" s="307"/>
      <c r="DX835" s="307"/>
      <c r="DY835" s="307"/>
      <c r="DZ835" s="307"/>
      <c r="EA835" s="307"/>
      <c r="EB835" s="307"/>
      <c r="EC835" s="307"/>
      <c r="ED835" s="307"/>
      <c r="EE835" s="307"/>
      <c r="EF835" s="307"/>
      <c r="EG835" s="307"/>
      <c r="EH835" s="307"/>
      <c r="EI835" s="307"/>
      <c r="EJ835" s="307"/>
      <c r="EK835" s="307"/>
      <c r="EL835" s="307"/>
      <c r="EM835" s="307"/>
      <c r="EN835" s="307"/>
      <c r="EO835" s="307"/>
      <c r="EP835" s="307"/>
      <c r="EQ835" s="307"/>
      <c r="ER835" s="307"/>
      <c r="ES835" s="307"/>
      <c r="ET835" s="307"/>
      <c r="EU835" s="390"/>
      <c r="EV835" s="390"/>
      <c r="EW835" s="307"/>
      <c r="EX835" s="307"/>
      <c r="EY835" s="307"/>
      <c r="EZ835" s="307"/>
      <c r="FA835" s="307"/>
      <c r="FB835" s="307"/>
      <c r="FC835" s="307"/>
      <c r="FD835" s="307"/>
      <c r="FE835" s="307"/>
      <c r="FF835" s="307"/>
      <c r="FG835" s="307"/>
      <c r="FH835" s="307"/>
      <c r="FI835" s="307"/>
      <c r="FJ835" s="307"/>
      <c r="FK835" s="307"/>
      <c r="FL835" s="307"/>
      <c r="FM835" s="307"/>
      <c r="FN835" s="307"/>
      <c r="FO835" s="307"/>
      <c r="FP835" s="307"/>
      <c r="FQ835" s="307"/>
      <c r="FR835" s="307"/>
      <c r="FS835" s="307"/>
      <c r="FT835" s="307"/>
      <c r="FU835" s="307"/>
      <c r="FV835" s="307"/>
      <c r="FW835" s="307"/>
      <c r="FX835" s="307"/>
      <c r="FY835" s="307"/>
      <c r="FZ835" s="307"/>
      <c r="GA835" s="307"/>
      <c r="GB835" s="307"/>
      <c r="GC835" s="307"/>
      <c r="GD835" s="307"/>
      <c r="GE835" s="307"/>
      <c r="GF835" s="307"/>
      <c r="GG835" s="307"/>
      <c r="GH835" s="307"/>
      <c r="GI835" s="307"/>
      <c r="GJ835" s="307"/>
      <c r="GK835" s="307"/>
      <c r="GL835" s="307"/>
      <c r="GM835" s="307"/>
      <c r="GN835" s="307"/>
      <c r="GO835" s="307"/>
      <c r="GP835" s="307"/>
      <c r="GQ835" s="307"/>
      <c r="GR835" s="307"/>
      <c r="GS835" s="307"/>
      <c r="GT835" s="307"/>
      <c r="GU835" s="307"/>
      <c r="GV835" s="307"/>
      <c r="GW835" s="307"/>
      <c r="GX835" s="307"/>
      <c r="GY835" s="307"/>
      <c r="GZ835" s="307"/>
      <c r="HA835" s="307"/>
      <c r="HB835" s="307"/>
      <c r="HC835" s="307"/>
      <c r="HD835" s="307"/>
      <c r="HE835" s="307"/>
      <c r="HF835" s="307"/>
      <c r="HG835" s="307"/>
      <c r="HH835" s="307"/>
      <c r="HI835" s="307"/>
      <c r="HJ835" s="307"/>
      <c r="HK835" s="307"/>
      <c r="HL835" s="307"/>
      <c r="HM835" s="307"/>
      <c r="HN835" s="307"/>
      <c r="HO835" s="307"/>
      <c r="HP835" s="307"/>
      <c r="HQ835" s="307"/>
      <c r="HR835" s="307"/>
      <c r="HS835" s="307"/>
      <c r="HT835" s="307"/>
      <c r="HU835" s="307"/>
      <c r="HV835" s="307"/>
      <c r="HW835" s="307"/>
      <c r="HX835" s="307"/>
      <c r="HY835" s="307"/>
      <c r="HZ835" s="307"/>
      <c r="IA835" s="307"/>
      <c r="IB835" s="307"/>
      <c r="IC835" s="307"/>
      <c r="ID835" s="307"/>
      <c r="IE835" s="307"/>
      <c r="IF835" s="307"/>
      <c r="IG835" s="307"/>
      <c r="IH835" s="307"/>
      <c r="II835" s="307"/>
      <c r="IJ835" s="307"/>
      <c r="IK835" s="307"/>
      <c r="IL835" s="307"/>
      <c r="IM835" s="307"/>
      <c r="IN835" s="307"/>
      <c r="IO835" s="307"/>
      <c r="IP835" s="307"/>
      <c r="IQ835" s="307"/>
      <c r="IR835" s="307"/>
      <c r="IS835" s="307"/>
      <c r="IT835" s="307"/>
      <c r="IU835" s="307"/>
      <c r="IV835" s="307"/>
      <c r="IW835" s="307"/>
      <c r="IX835" s="307"/>
      <c r="IY835" s="307"/>
      <c r="IZ835" s="307"/>
      <c r="JA835" s="307"/>
      <c r="JB835" s="307"/>
      <c r="JC835" s="307"/>
      <c r="JD835" s="307"/>
      <c r="JE835" s="307"/>
      <c r="JF835" s="307"/>
      <c r="JG835" s="307"/>
      <c r="JH835" s="307"/>
      <c r="JI835" s="307"/>
      <c r="JJ835" s="307"/>
      <c r="JK835" s="307"/>
      <c r="JL835" s="307"/>
      <c r="JM835" s="307"/>
      <c r="JN835" s="307"/>
      <c r="JO835" s="307"/>
      <c r="JP835" s="307"/>
      <c r="JQ835" s="307"/>
      <c r="JR835" s="307"/>
      <c r="JS835" s="307"/>
      <c r="JT835" s="307"/>
      <c r="JU835" s="307"/>
      <c r="JV835" s="307"/>
      <c r="JW835" s="307"/>
      <c r="JX835" s="307"/>
      <c r="JY835" s="307"/>
      <c r="JZ835" s="307"/>
      <c r="KA835" s="307"/>
      <c r="KB835" s="307"/>
      <c r="KC835" s="307"/>
      <c r="KD835" s="307"/>
      <c r="KE835" s="307"/>
      <c r="KF835" s="307"/>
      <c r="KG835" s="307"/>
      <c r="KH835" s="307"/>
      <c r="KI835" s="307"/>
      <c r="KJ835" s="307"/>
      <c r="KK835" s="307"/>
      <c r="KL835" s="307"/>
      <c r="KM835" s="307"/>
      <c r="KN835" s="307"/>
      <c r="KO835" s="307"/>
      <c r="KP835" s="307"/>
      <c r="KQ835" s="307"/>
      <c r="KR835" s="307"/>
      <c r="KS835" s="307"/>
      <c r="KT835" s="307"/>
    </row>
    <row r="836" spans="14:306" s="56" customFormat="1" ht="15" customHeight="1">
      <c r="N836" s="303"/>
      <c r="O836" s="311"/>
      <c r="P836" s="311"/>
      <c r="Q836" s="311"/>
      <c r="R836" s="311"/>
      <c r="S836" s="410"/>
      <c r="T836" s="311"/>
      <c r="U836" s="311"/>
      <c r="W836" s="303"/>
      <c r="X836" s="303"/>
      <c r="Y836" s="303"/>
      <c r="Z836" s="303"/>
      <c r="AA836" s="303"/>
      <c r="AB836" s="303"/>
      <c r="AC836" s="303"/>
      <c r="AD836" s="303"/>
      <c r="AE836" s="303"/>
      <c r="AG836" s="354">
        <v>10</v>
      </c>
      <c r="AH836" s="354"/>
      <c r="AI836" s="356" t="s">
        <v>180</v>
      </c>
      <c r="AJ836" s="356" t="s">
        <v>74</v>
      </c>
      <c r="AK836" s="356" t="s">
        <v>92</v>
      </c>
      <c r="AL836" s="356" t="s">
        <v>130</v>
      </c>
      <c r="AM836" s="356" t="s">
        <v>941</v>
      </c>
      <c r="AN836" s="356" t="s">
        <v>195</v>
      </c>
      <c r="AO836" s="359">
        <v>20</v>
      </c>
      <c r="AP836" s="356" t="s">
        <v>140</v>
      </c>
      <c r="AQ836" s="356" t="s">
        <v>162</v>
      </c>
      <c r="AR836" s="356" t="s">
        <v>91</v>
      </c>
      <c r="AS836" s="359">
        <v>29</v>
      </c>
      <c r="AT836" s="356" t="s">
        <v>261</v>
      </c>
      <c r="AU836" s="356"/>
      <c r="AV836" s="359">
        <v>21</v>
      </c>
      <c r="AW836" s="359">
        <v>26</v>
      </c>
      <c r="AX836" s="359">
        <v>16</v>
      </c>
      <c r="AY836" s="303">
        <f t="shared" si="464"/>
        <v>46</v>
      </c>
      <c r="AZ836" s="303">
        <f t="shared" si="465"/>
        <v>29</v>
      </c>
      <c r="BA836" s="303">
        <f t="shared" si="466"/>
        <v>18</v>
      </c>
      <c r="BB836" s="303">
        <f t="shared" si="467"/>
        <v>20</v>
      </c>
      <c r="BC836" s="303">
        <f t="shared" si="468"/>
        <v>61</v>
      </c>
      <c r="BD836" s="303">
        <f t="shared" si="469"/>
        <v>39</v>
      </c>
      <c r="BE836" s="303">
        <f t="shared" si="470"/>
        <v>21</v>
      </c>
      <c r="BF836" s="303">
        <f t="shared" si="471"/>
        <v>25</v>
      </c>
      <c r="BG836" s="303">
        <f t="shared" si="472"/>
        <v>29</v>
      </c>
      <c r="BH836" s="303"/>
      <c r="BI836" s="303">
        <f t="shared" si="473"/>
        <v>31</v>
      </c>
      <c r="BJ836" s="303">
        <f t="shared" si="474"/>
        <v>30</v>
      </c>
      <c r="BK836" s="303">
        <f t="shared" si="475"/>
        <v>101</v>
      </c>
      <c r="BL836" s="303">
        <f t="shared" si="476"/>
        <v>22</v>
      </c>
      <c r="BM836" s="303">
        <f t="shared" si="477"/>
        <v>27</v>
      </c>
      <c r="BN836" s="303">
        <f t="shared" si="478"/>
        <v>17</v>
      </c>
      <c r="CB836" s="307"/>
      <c r="CC836" s="307"/>
      <c r="CD836" s="307"/>
      <c r="CE836" s="307"/>
      <c r="CF836" s="307"/>
      <c r="CG836" s="307"/>
      <c r="CH836" s="307"/>
      <c r="CI836" s="307"/>
      <c r="CJ836" s="307"/>
      <c r="CK836" s="307"/>
      <c r="CL836" s="307"/>
      <c r="CM836" s="307"/>
      <c r="CN836" s="307"/>
      <c r="CO836" s="307"/>
      <c r="CP836" s="307"/>
      <c r="CQ836" s="307"/>
      <c r="CR836" s="307"/>
      <c r="CS836" s="307"/>
      <c r="CT836" s="307"/>
      <c r="CU836" s="307"/>
      <c r="CV836" s="307"/>
      <c r="CW836" s="307"/>
      <c r="CX836" s="307"/>
      <c r="CY836" s="307"/>
      <c r="CZ836" s="307"/>
      <c r="DA836" s="307"/>
      <c r="DB836" s="307"/>
      <c r="DC836" s="307"/>
      <c r="DD836" s="307"/>
      <c r="DE836" s="307"/>
      <c r="DF836" s="307"/>
      <c r="DG836" s="307"/>
      <c r="DH836" s="307"/>
      <c r="DI836" s="390"/>
      <c r="DJ836" s="390"/>
      <c r="DK836" s="307"/>
      <c r="DL836" s="307"/>
      <c r="DM836" s="307"/>
      <c r="DN836" s="307"/>
      <c r="DO836" s="307"/>
      <c r="DP836" s="307"/>
      <c r="DQ836" s="307"/>
      <c r="DR836" s="307"/>
      <c r="DS836" s="307"/>
      <c r="DT836" s="307"/>
      <c r="DU836" s="307"/>
      <c r="DV836" s="307"/>
      <c r="DW836" s="307"/>
      <c r="DX836" s="307"/>
      <c r="DY836" s="307"/>
      <c r="DZ836" s="307"/>
      <c r="EA836" s="307"/>
      <c r="EB836" s="307"/>
      <c r="EC836" s="307"/>
      <c r="ED836" s="307"/>
      <c r="EE836" s="307"/>
      <c r="EF836" s="307"/>
      <c r="EG836" s="307"/>
      <c r="EH836" s="307"/>
      <c r="EI836" s="307"/>
      <c r="EJ836" s="307"/>
      <c r="EK836" s="307"/>
      <c r="EL836" s="307"/>
      <c r="EM836" s="307"/>
      <c r="EN836" s="307"/>
      <c r="EO836" s="307"/>
      <c r="EP836" s="307"/>
      <c r="EQ836" s="307"/>
      <c r="ER836" s="307"/>
      <c r="ES836" s="307"/>
      <c r="ET836" s="307"/>
      <c r="EU836" s="390"/>
      <c r="EV836" s="390"/>
      <c r="EW836" s="307"/>
      <c r="EX836" s="307"/>
      <c r="EY836" s="307"/>
      <c r="EZ836" s="307"/>
      <c r="FA836" s="307"/>
      <c r="FB836" s="307"/>
      <c r="FC836" s="307"/>
      <c r="FD836" s="307"/>
      <c r="FE836" s="307"/>
      <c r="FF836" s="307"/>
      <c r="FG836" s="307"/>
      <c r="FH836" s="307"/>
      <c r="FI836" s="307"/>
      <c r="FJ836" s="307"/>
      <c r="FK836" s="307"/>
      <c r="FL836" s="307"/>
      <c r="FM836" s="307"/>
      <c r="FN836" s="307"/>
      <c r="FO836" s="307"/>
      <c r="FP836" s="307"/>
      <c r="FQ836" s="307"/>
      <c r="FR836" s="307"/>
      <c r="FS836" s="307"/>
      <c r="FT836" s="307"/>
      <c r="FU836" s="307"/>
      <c r="FV836" s="307"/>
      <c r="FW836" s="307"/>
      <c r="FX836" s="307"/>
      <c r="FY836" s="307"/>
      <c r="FZ836" s="307"/>
      <c r="GA836" s="307"/>
      <c r="GB836" s="307"/>
      <c r="GC836" s="307"/>
      <c r="GD836" s="307"/>
      <c r="GE836" s="307"/>
      <c r="GF836" s="307"/>
      <c r="GG836" s="307"/>
      <c r="GH836" s="307"/>
      <c r="GI836" s="307"/>
      <c r="GJ836" s="307"/>
      <c r="GK836" s="307"/>
      <c r="GL836" s="307"/>
      <c r="GM836" s="307"/>
      <c r="GN836" s="307"/>
      <c r="GO836" s="307"/>
      <c r="GP836" s="307"/>
      <c r="GQ836" s="307"/>
      <c r="GR836" s="307"/>
      <c r="GS836" s="307"/>
      <c r="GT836" s="307"/>
      <c r="GU836" s="307"/>
      <c r="GV836" s="307"/>
      <c r="GW836" s="307"/>
      <c r="GX836" s="307"/>
      <c r="GY836" s="307"/>
      <c r="GZ836" s="307"/>
      <c r="HA836" s="307"/>
      <c r="HB836" s="307"/>
      <c r="HC836" s="307"/>
      <c r="HD836" s="307"/>
      <c r="HE836" s="307"/>
      <c r="HF836" s="307"/>
      <c r="HG836" s="307"/>
      <c r="HH836" s="307"/>
      <c r="HI836" s="307"/>
      <c r="HJ836" s="307"/>
      <c r="HK836" s="307"/>
      <c r="HL836" s="307"/>
      <c r="HM836" s="307"/>
      <c r="HN836" s="307"/>
      <c r="HO836" s="307"/>
      <c r="HP836" s="307"/>
      <c r="HQ836" s="307"/>
      <c r="HR836" s="307"/>
      <c r="HS836" s="307"/>
      <c r="HT836" s="307"/>
      <c r="HU836" s="307"/>
      <c r="HV836" s="307"/>
      <c r="HW836" s="307"/>
      <c r="HX836" s="307"/>
      <c r="HY836" s="307"/>
      <c r="HZ836" s="307"/>
      <c r="IA836" s="307"/>
      <c r="IB836" s="307"/>
      <c r="IC836" s="307"/>
      <c r="ID836" s="307"/>
      <c r="IE836" s="307"/>
      <c r="IF836" s="307"/>
      <c r="IG836" s="307"/>
      <c r="IH836" s="307"/>
      <c r="II836" s="307"/>
      <c r="IJ836" s="307"/>
      <c r="IK836" s="307"/>
      <c r="IL836" s="307"/>
      <c r="IM836" s="307"/>
      <c r="IN836" s="307"/>
      <c r="IO836" s="307"/>
      <c r="IP836" s="307"/>
      <c r="IQ836" s="307"/>
      <c r="IR836" s="307"/>
      <c r="IS836" s="307"/>
      <c r="IT836" s="307"/>
      <c r="IU836" s="307"/>
      <c r="IV836" s="307"/>
      <c r="IW836" s="307"/>
      <c r="IX836" s="307"/>
      <c r="IY836" s="307"/>
      <c r="IZ836" s="307"/>
      <c r="JA836" s="307"/>
      <c r="JB836" s="307"/>
      <c r="JC836" s="307"/>
      <c r="JD836" s="307"/>
      <c r="JE836" s="307"/>
      <c r="JF836" s="307"/>
      <c r="JG836" s="307"/>
      <c r="JH836" s="307"/>
      <c r="JI836" s="307"/>
      <c r="JJ836" s="307"/>
      <c r="JK836" s="307"/>
      <c r="JL836" s="307"/>
      <c r="JM836" s="307"/>
      <c r="JN836" s="307"/>
      <c r="JO836" s="307"/>
      <c r="JP836" s="307"/>
      <c r="JQ836" s="307"/>
      <c r="JR836" s="307"/>
      <c r="JS836" s="307"/>
      <c r="JT836" s="307"/>
      <c r="JU836" s="307"/>
      <c r="JV836" s="307"/>
      <c r="JW836" s="307"/>
      <c r="JX836" s="307"/>
      <c r="JY836" s="307"/>
      <c r="JZ836" s="307"/>
      <c r="KA836" s="307"/>
      <c r="KB836" s="307"/>
      <c r="KC836" s="307"/>
      <c r="KD836" s="307"/>
      <c r="KE836" s="307"/>
      <c r="KF836" s="307"/>
      <c r="KG836" s="307"/>
      <c r="KH836" s="307"/>
      <c r="KI836" s="307"/>
      <c r="KJ836" s="307"/>
      <c r="KK836" s="307"/>
      <c r="KL836" s="307"/>
      <c r="KM836" s="307"/>
      <c r="KN836" s="307"/>
      <c r="KO836" s="307"/>
      <c r="KP836" s="307"/>
      <c r="KQ836" s="307"/>
      <c r="KR836" s="307"/>
      <c r="KS836" s="307"/>
      <c r="KT836" s="307"/>
    </row>
    <row r="837" spans="14:306" s="56" customFormat="1" ht="15" customHeight="1">
      <c r="N837" s="303"/>
      <c r="O837" s="311"/>
      <c r="P837" s="311"/>
      <c r="Q837" s="311"/>
      <c r="R837" s="311"/>
      <c r="S837" s="410"/>
      <c r="T837" s="311"/>
      <c r="U837" s="311"/>
      <c r="W837" s="303"/>
      <c r="X837" s="303"/>
      <c r="Y837" s="303"/>
      <c r="Z837" s="303"/>
      <c r="AA837" s="303"/>
      <c r="AB837" s="303"/>
      <c r="AC837" s="303"/>
      <c r="AD837" s="303"/>
      <c r="AE837" s="303"/>
      <c r="AG837" s="354">
        <v>11</v>
      </c>
      <c r="AH837" s="354"/>
      <c r="AI837" s="356" t="s">
        <v>213</v>
      </c>
      <c r="AJ837" s="356" t="s">
        <v>165</v>
      </c>
      <c r="AK837" s="359">
        <v>18</v>
      </c>
      <c r="AL837" s="359">
        <v>20</v>
      </c>
      <c r="AM837" s="356" t="s">
        <v>1011</v>
      </c>
      <c r="AN837" s="356" t="s">
        <v>143</v>
      </c>
      <c r="AO837" s="359">
        <v>21</v>
      </c>
      <c r="AP837" s="356" t="s">
        <v>126</v>
      </c>
      <c r="AQ837" s="356" t="s">
        <v>165</v>
      </c>
      <c r="AR837" s="356" t="s">
        <v>95</v>
      </c>
      <c r="AS837" s="356" t="s">
        <v>99</v>
      </c>
      <c r="AT837" s="356" t="s">
        <v>264</v>
      </c>
      <c r="AU837" s="356"/>
      <c r="AV837" s="359">
        <v>22</v>
      </c>
      <c r="AW837" s="359">
        <v>27</v>
      </c>
      <c r="AX837" s="359">
        <v>17</v>
      </c>
      <c r="AY837" s="303">
        <f t="shared" si="464"/>
        <v>50</v>
      </c>
      <c r="AZ837" s="303">
        <f t="shared" si="465"/>
        <v>31</v>
      </c>
      <c r="BA837" s="303">
        <f t="shared" si="466"/>
        <v>19</v>
      </c>
      <c r="BB837" s="303">
        <f t="shared" si="467"/>
        <v>21</v>
      </c>
      <c r="BC837" s="303">
        <f t="shared" si="468"/>
        <v>66</v>
      </c>
      <c r="BD837" s="303">
        <f t="shared" si="469"/>
        <v>42</v>
      </c>
      <c r="BE837" s="303" t="str">
        <f t="shared" si="470"/>
        <v>-</v>
      </c>
      <c r="BF837" s="303">
        <f t="shared" si="471"/>
        <v>27</v>
      </c>
      <c r="BG837" s="303">
        <f t="shared" si="472"/>
        <v>31</v>
      </c>
      <c r="BH837" s="303"/>
      <c r="BI837" s="303">
        <f t="shared" si="473"/>
        <v>34</v>
      </c>
      <c r="BJ837" s="303">
        <f t="shared" si="474"/>
        <v>32</v>
      </c>
      <c r="BK837" s="303">
        <f t="shared" si="475"/>
        <v>108</v>
      </c>
      <c r="BL837" s="303">
        <f t="shared" si="476"/>
        <v>23</v>
      </c>
      <c r="BM837" s="303">
        <f t="shared" si="477"/>
        <v>28</v>
      </c>
      <c r="BN837" s="303">
        <f t="shared" si="478"/>
        <v>18</v>
      </c>
      <c r="CB837" s="307"/>
      <c r="CC837" s="307"/>
      <c r="CD837" s="307"/>
      <c r="CE837" s="307"/>
      <c r="CF837" s="307"/>
      <c r="CG837" s="307"/>
      <c r="CH837" s="307"/>
      <c r="CI837" s="307"/>
      <c r="CJ837" s="307"/>
      <c r="CK837" s="307"/>
      <c r="CL837" s="307"/>
      <c r="CM837" s="307"/>
      <c r="CN837" s="307"/>
      <c r="CO837" s="307"/>
      <c r="CP837" s="307"/>
      <c r="CQ837" s="307"/>
      <c r="CR837" s="307"/>
      <c r="CS837" s="307"/>
      <c r="CT837" s="307"/>
      <c r="CU837" s="307"/>
      <c r="CV837" s="307"/>
      <c r="CW837" s="307"/>
      <c r="CX837" s="307"/>
      <c r="CY837" s="307"/>
      <c r="CZ837" s="307"/>
      <c r="DA837" s="307"/>
      <c r="DB837" s="307"/>
      <c r="DC837" s="307"/>
      <c r="DD837" s="307"/>
      <c r="DE837" s="307"/>
      <c r="DF837" s="307"/>
      <c r="DG837" s="307"/>
      <c r="DH837" s="307"/>
      <c r="DI837" s="390"/>
      <c r="DJ837" s="390"/>
      <c r="DK837" s="307"/>
      <c r="DL837" s="307"/>
      <c r="DM837" s="307"/>
      <c r="DN837" s="307"/>
      <c r="DO837" s="307"/>
      <c r="DP837" s="307"/>
      <c r="DQ837" s="307"/>
      <c r="DR837" s="307"/>
      <c r="DS837" s="307"/>
      <c r="DT837" s="307"/>
      <c r="DU837" s="307"/>
      <c r="DV837" s="307"/>
      <c r="DW837" s="307"/>
      <c r="DX837" s="307"/>
      <c r="DY837" s="307"/>
      <c r="DZ837" s="307"/>
      <c r="EA837" s="307"/>
      <c r="EB837" s="307"/>
      <c r="EC837" s="307"/>
      <c r="ED837" s="307"/>
      <c r="EE837" s="307"/>
      <c r="EF837" s="307"/>
      <c r="EG837" s="307"/>
      <c r="EH837" s="307"/>
      <c r="EI837" s="307"/>
      <c r="EJ837" s="307"/>
      <c r="EK837" s="307"/>
      <c r="EL837" s="307"/>
      <c r="EM837" s="307"/>
      <c r="EN837" s="307"/>
      <c r="EO837" s="307"/>
      <c r="EP837" s="307"/>
      <c r="EQ837" s="307"/>
      <c r="ER837" s="307"/>
      <c r="ES837" s="307"/>
      <c r="ET837" s="307"/>
      <c r="EU837" s="390"/>
      <c r="EV837" s="390"/>
      <c r="EW837" s="307"/>
      <c r="EX837" s="307"/>
      <c r="EY837" s="307"/>
      <c r="EZ837" s="307"/>
      <c r="FA837" s="307"/>
      <c r="FB837" s="307"/>
      <c r="FC837" s="307"/>
      <c r="FD837" s="307"/>
      <c r="FE837" s="307"/>
      <c r="FF837" s="307"/>
      <c r="FG837" s="307"/>
      <c r="FH837" s="307"/>
      <c r="FI837" s="307"/>
      <c r="FJ837" s="307"/>
      <c r="FK837" s="307"/>
      <c r="FL837" s="307"/>
      <c r="FM837" s="307"/>
      <c r="FN837" s="307"/>
      <c r="FO837" s="307"/>
      <c r="FP837" s="307"/>
      <c r="FQ837" s="307"/>
      <c r="FR837" s="307"/>
      <c r="FS837" s="307"/>
      <c r="FT837" s="307"/>
      <c r="FU837" s="307"/>
      <c r="FV837" s="307"/>
      <c r="FW837" s="307"/>
      <c r="FX837" s="307"/>
      <c r="FY837" s="307"/>
      <c r="FZ837" s="307"/>
      <c r="GA837" s="307"/>
      <c r="GB837" s="307"/>
      <c r="GC837" s="307"/>
      <c r="GD837" s="307"/>
      <c r="GE837" s="307"/>
      <c r="GF837" s="307"/>
      <c r="GG837" s="307"/>
      <c r="GH837" s="307"/>
      <c r="GI837" s="307"/>
      <c r="GJ837" s="307"/>
      <c r="GK837" s="307"/>
      <c r="GL837" s="307"/>
      <c r="GM837" s="307"/>
      <c r="GN837" s="307"/>
      <c r="GO837" s="307"/>
      <c r="GP837" s="307"/>
      <c r="GQ837" s="307"/>
      <c r="GR837" s="307"/>
      <c r="GS837" s="307"/>
      <c r="GT837" s="307"/>
      <c r="GU837" s="307"/>
      <c r="GV837" s="307"/>
      <c r="GW837" s="307"/>
      <c r="GX837" s="307"/>
      <c r="GY837" s="307"/>
      <c r="GZ837" s="307"/>
      <c r="HA837" s="307"/>
      <c r="HB837" s="307"/>
      <c r="HC837" s="307"/>
      <c r="HD837" s="307"/>
      <c r="HE837" s="307"/>
      <c r="HF837" s="307"/>
      <c r="HG837" s="307"/>
      <c r="HH837" s="307"/>
      <c r="HI837" s="307"/>
      <c r="HJ837" s="307"/>
      <c r="HK837" s="307"/>
      <c r="HL837" s="307"/>
      <c r="HM837" s="307"/>
      <c r="HN837" s="307"/>
      <c r="HO837" s="307"/>
      <c r="HP837" s="307"/>
      <c r="HQ837" s="307"/>
      <c r="HR837" s="307"/>
      <c r="HS837" s="307"/>
      <c r="HT837" s="307"/>
      <c r="HU837" s="307"/>
      <c r="HV837" s="307"/>
      <c r="HW837" s="307"/>
      <c r="HX837" s="307"/>
      <c r="HY837" s="307"/>
      <c r="HZ837" s="307"/>
      <c r="IA837" s="307"/>
      <c r="IB837" s="307"/>
      <c r="IC837" s="307"/>
      <c r="ID837" s="307"/>
      <c r="IE837" s="307"/>
      <c r="IF837" s="307"/>
      <c r="IG837" s="307"/>
      <c r="IH837" s="307"/>
      <c r="II837" s="307"/>
      <c r="IJ837" s="307"/>
      <c r="IK837" s="307"/>
      <c r="IL837" s="307"/>
      <c r="IM837" s="307"/>
      <c r="IN837" s="307"/>
      <c r="IO837" s="307"/>
      <c r="IP837" s="307"/>
      <c r="IQ837" s="307"/>
      <c r="IR837" s="307"/>
      <c r="IS837" s="307"/>
      <c r="IT837" s="307"/>
      <c r="IU837" s="307"/>
      <c r="IV837" s="307"/>
      <c r="IW837" s="307"/>
      <c r="IX837" s="307"/>
      <c r="IY837" s="307"/>
      <c r="IZ837" s="307"/>
      <c r="JA837" s="307"/>
      <c r="JB837" s="307"/>
      <c r="JC837" s="307"/>
      <c r="JD837" s="307"/>
      <c r="JE837" s="307"/>
      <c r="JF837" s="307"/>
      <c r="JG837" s="307"/>
      <c r="JH837" s="307"/>
      <c r="JI837" s="307"/>
      <c r="JJ837" s="307"/>
      <c r="JK837" s="307"/>
      <c r="JL837" s="307"/>
      <c r="JM837" s="307"/>
      <c r="JN837" s="307"/>
      <c r="JO837" s="307"/>
      <c r="JP837" s="307"/>
      <c r="JQ837" s="307"/>
      <c r="JR837" s="307"/>
      <c r="JS837" s="307"/>
      <c r="JT837" s="307"/>
      <c r="JU837" s="307"/>
      <c r="JV837" s="307"/>
      <c r="JW837" s="307"/>
      <c r="JX837" s="307"/>
      <c r="JY837" s="307"/>
      <c r="JZ837" s="307"/>
      <c r="KA837" s="307"/>
      <c r="KB837" s="307"/>
      <c r="KC837" s="307"/>
      <c r="KD837" s="307"/>
      <c r="KE837" s="307"/>
      <c r="KF837" s="307"/>
      <c r="KG837" s="307"/>
      <c r="KH837" s="307"/>
      <c r="KI837" s="307"/>
      <c r="KJ837" s="307"/>
      <c r="KK837" s="307"/>
      <c r="KL837" s="307"/>
      <c r="KM837" s="307"/>
      <c r="KN837" s="307"/>
      <c r="KO837" s="307"/>
      <c r="KP837" s="307"/>
      <c r="KQ837" s="307"/>
      <c r="KR837" s="307"/>
      <c r="KS837" s="307"/>
      <c r="KT837" s="307"/>
    </row>
    <row r="838" spans="14:306" s="56" customFormat="1" ht="15" customHeight="1">
      <c r="N838" s="409"/>
      <c r="O838" s="311"/>
      <c r="P838" s="311"/>
      <c r="Q838" s="311"/>
      <c r="R838" s="311"/>
      <c r="S838" s="410"/>
      <c r="T838" s="311"/>
      <c r="U838" s="311"/>
      <c r="AG838" s="354">
        <v>12</v>
      </c>
      <c r="AH838" s="354"/>
      <c r="AI838" s="356" t="s">
        <v>539</v>
      </c>
      <c r="AJ838" s="356" t="s">
        <v>133</v>
      </c>
      <c r="AK838" s="356" t="s">
        <v>82</v>
      </c>
      <c r="AL838" s="359">
        <v>21</v>
      </c>
      <c r="AM838" s="356" t="s">
        <v>332</v>
      </c>
      <c r="AN838" s="356" t="s">
        <v>146</v>
      </c>
      <c r="AO838" s="356" t="s">
        <v>0</v>
      </c>
      <c r="AP838" s="359">
        <v>27</v>
      </c>
      <c r="AQ838" s="356" t="s">
        <v>133</v>
      </c>
      <c r="AR838" s="356" t="s">
        <v>98</v>
      </c>
      <c r="AS838" s="359">
        <v>32</v>
      </c>
      <c r="AT838" s="356" t="s">
        <v>942</v>
      </c>
      <c r="AU838" s="356"/>
      <c r="AV838" s="356" t="s">
        <v>140</v>
      </c>
      <c r="AW838" s="356" t="s">
        <v>96</v>
      </c>
      <c r="AX838" s="359">
        <v>18</v>
      </c>
      <c r="AY838" s="303">
        <f t="shared" si="464"/>
        <v>54</v>
      </c>
      <c r="AZ838" s="303">
        <f t="shared" si="465"/>
        <v>33</v>
      </c>
      <c r="BA838" s="303">
        <f t="shared" si="466"/>
        <v>21</v>
      </c>
      <c r="BB838" s="303">
        <f t="shared" si="467"/>
        <v>22</v>
      </c>
      <c r="BC838" s="303">
        <f t="shared" si="468"/>
        <v>71</v>
      </c>
      <c r="BD838" s="303">
        <f t="shared" si="469"/>
        <v>44</v>
      </c>
      <c r="BE838" s="303">
        <f t="shared" si="470"/>
        <v>22</v>
      </c>
      <c r="BF838" s="303">
        <f t="shared" si="471"/>
        <v>28</v>
      </c>
      <c r="BG838" s="303">
        <f t="shared" si="472"/>
        <v>33</v>
      </c>
      <c r="BH838" s="303"/>
      <c r="BI838" s="303">
        <f t="shared" si="473"/>
        <v>36</v>
      </c>
      <c r="BJ838" s="303">
        <f t="shared" si="474"/>
        <v>33</v>
      </c>
      <c r="BK838" s="303">
        <f t="shared" si="475"/>
        <v>114</v>
      </c>
      <c r="BL838" s="303">
        <f t="shared" si="476"/>
        <v>25</v>
      </c>
      <c r="BM838" s="303">
        <f t="shared" si="477"/>
        <v>30</v>
      </c>
      <c r="BN838" s="303">
        <f t="shared" si="478"/>
        <v>19</v>
      </c>
      <c r="CB838" s="307"/>
      <c r="CC838" s="307"/>
      <c r="CD838" s="307"/>
      <c r="CE838" s="307"/>
      <c r="CF838" s="307"/>
      <c r="CG838" s="307"/>
      <c r="CH838" s="307"/>
      <c r="CI838" s="307"/>
      <c r="CJ838" s="307"/>
      <c r="CK838" s="307"/>
      <c r="CL838" s="307"/>
      <c r="CM838" s="307"/>
      <c r="CN838" s="307"/>
      <c r="CO838" s="307"/>
      <c r="CP838" s="307"/>
      <c r="CQ838" s="307"/>
      <c r="CR838" s="307"/>
      <c r="CS838" s="307"/>
      <c r="CT838" s="307"/>
      <c r="CU838" s="307"/>
      <c r="CV838" s="307"/>
      <c r="CW838" s="307"/>
      <c r="CX838" s="307"/>
      <c r="CY838" s="307"/>
      <c r="CZ838" s="307"/>
      <c r="DA838" s="307"/>
      <c r="DB838" s="307"/>
      <c r="DC838" s="307"/>
      <c r="DD838" s="307"/>
      <c r="DE838" s="307"/>
      <c r="DF838" s="307"/>
      <c r="DG838" s="307"/>
      <c r="DH838" s="307"/>
      <c r="DI838" s="390"/>
      <c r="DJ838" s="390"/>
      <c r="DK838" s="307"/>
      <c r="DL838" s="307"/>
      <c r="DM838" s="307"/>
      <c r="DN838" s="307"/>
      <c r="DO838" s="307"/>
      <c r="DP838" s="307"/>
      <c r="DQ838" s="307"/>
      <c r="DR838" s="307"/>
      <c r="DS838" s="307"/>
      <c r="DT838" s="307"/>
      <c r="DU838" s="307"/>
      <c r="DV838" s="307"/>
      <c r="DW838" s="307"/>
      <c r="DX838" s="307"/>
      <c r="DY838" s="307"/>
      <c r="DZ838" s="307"/>
      <c r="EA838" s="307"/>
      <c r="EB838" s="307"/>
      <c r="EC838" s="307"/>
      <c r="ED838" s="307"/>
      <c r="EE838" s="307"/>
      <c r="EF838" s="307"/>
      <c r="EG838" s="307"/>
      <c r="EH838" s="307"/>
      <c r="EI838" s="307"/>
      <c r="EJ838" s="307"/>
      <c r="EK838" s="307"/>
      <c r="EL838" s="307"/>
      <c r="EM838" s="307"/>
      <c r="EN838" s="307"/>
      <c r="EO838" s="307"/>
      <c r="EP838" s="307"/>
      <c r="EQ838" s="307"/>
      <c r="ER838" s="307"/>
      <c r="ES838" s="307"/>
      <c r="ET838" s="307"/>
      <c r="EU838" s="390"/>
      <c r="EV838" s="390"/>
      <c r="EW838" s="307"/>
      <c r="EX838" s="307"/>
      <c r="EY838" s="307"/>
      <c r="EZ838" s="307"/>
      <c r="FA838" s="307"/>
      <c r="FB838" s="307"/>
      <c r="FC838" s="307"/>
      <c r="FD838" s="307"/>
      <c r="FE838" s="307"/>
      <c r="FF838" s="307"/>
      <c r="FG838" s="307"/>
      <c r="FH838" s="307"/>
      <c r="FI838" s="307"/>
      <c r="FJ838" s="307"/>
      <c r="FK838" s="307"/>
      <c r="FL838" s="307"/>
      <c r="FM838" s="307"/>
      <c r="FN838" s="307"/>
      <c r="FO838" s="307"/>
      <c r="FP838" s="307"/>
      <c r="FQ838" s="307"/>
      <c r="FR838" s="307"/>
      <c r="FS838" s="307"/>
      <c r="FT838" s="307"/>
      <c r="FU838" s="307"/>
      <c r="FV838" s="307"/>
      <c r="FW838" s="307"/>
      <c r="FX838" s="307"/>
      <c r="FY838" s="307"/>
      <c r="FZ838" s="307"/>
      <c r="GA838" s="307"/>
      <c r="GB838" s="307"/>
      <c r="GC838" s="307"/>
      <c r="GD838" s="307"/>
      <c r="GE838" s="307"/>
      <c r="GF838" s="307"/>
      <c r="GG838" s="307"/>
      <c r="GH838" s="307"/>
      <c r="GI838" s="307"/>
      <c r="GJ838" s="307"/>
      <c r="GK838" s="307"/>
      <c r="GL838" s="307"/>
      <c r="GM838" s="307"/>
      <c r="GN838" s="307"/>
      <c r="GO838" s="307"/>
      <c r="GP838" s="307"/>
      <c r="GQ838" s="307"/>
      <c r="GR838" s="307"/>
      <c r="GS838" s="307"/>
      <c r="GT838" s="307"/>
      <c r="GU838" s="307"/>
      <c r="GV838" s="307"/>
      <c r="GW838" s="307"/>
      <c r="GX838" s="307"/>
      <c r="GY838" s="307"/>
      <c r="GZ838" s="307"/>
      <c r="HA838" s="307"/>
      <c r="HB838" s="307"/>
      <c r="HC838" s="307"/>
      <c r="HD838" s="307"/>
      <c r="HE838" s="307"/>
      <c r="HF838" s="307"/>
      <c r="HG838" s="307"/>
      <c r="HH838" s="307"/>
      <c r="HI838" s="307"/>
      <c r="HJ838" s="307"/>
      <c r="HK838" s="307"/>
      <c r="HL838" s="307"/>
      <c r="HM838" s="307"/>
      <c r="HN838" s="307"/>
      <c r="HO838" s="307"/>
      <c r="HP838" s="307"/>
      <c r="HQ838" s="307"/>
      <c r="HR838" s="307"/>
      <c r="HS838" s="307"/>
      <c r="HT838" s="307"/>
      <c r="HU838" s="307"/>
      <c r="HV838" s="307"/>
      <c r="HW838" s="307"/>
      <c r="HX838" s="307"/>
      <c r="HY838" s="307"/>
      <c r="HZ838" s="307"/>
      <c r="IA838" s="307"/>
      <c r="IB838" s="307"/>
      <c r="IC838" s="307"/>
      <c r="ID838" s="307"/>
      <c r="IE838" s="307"/>
      <c r="IF838" s="307"/>
      <c r="IG838" s="307"/>
      <c r="IH838" s="307"/>
      <c r="II838" s="307"/>
      <c r="IJ838" s="307"/>
      <c r="IK838" s="307"/>
      <c r="IL838" s="307"/>
      <c r="IM838" s="307"/>
      <c r="IN838" s="307"/>
      <c r="IO838" s="307"/>
      <c r="IP838" s="307"/>
      <c r="IQ838" s="307"/>
      <c r="IR838" s="307"/>
      <c r="IS838" s="307"/>
      <c r="IT838" s="307"/>
      <c r="IU838" s="307"/>
      <c r="IV838" s="307"/>
      <c r="IW838" s="307"/>
      <c r="IX838" s="307"/>
      <c r="IY838" s="307"/>
      <c r="IZ838" s="307"/>
      <c r="JA838" s="307"/>
      <c r="JB838" s="307"/>
      <c r="JC838" s="307"/>
      <c r="JD838" s="307"/>
      <c r="JE838" s="307"/>
      <c r="JF838" s="307"/>
      <c r="JG838" s="307"/>
      <c r="JH838" s="307"/>
      <c r="JI838" s="307"/>
      <c r="JJ838" s="307"/>
      <c r="JK838" s="307"/>
      <c r="JL838" s="307"/>
      <c r="JM838" s="307"/>
      <c r="JN838" s="307"/>
      <c r="JO838" s="307"/>
      <c r="JP838" s="307"/>
      <c r="JQ838" s="307"/>
      <c r="JR838" s="307"/>
      <c r="JS838" s="307"/>
      <c r="JT838" s="307"/>
      <c r="JU838" s="307"/>
      <c r="JV838" s="307"/>
      <c r="JW838" s="307"/>
      <c r="JX838" s="307"/>
      <c r="JY838" s="307"/>
      <c r="JZ838" s="307"/>
      <c r="KA838" s="307"/>
      <c r="KB838" s="307"/>
      <c r="KC838" s="307"/>
      <c r="KD838" s="307"/>
      <c r="KE838" s="307"/>
      <c r="KF838" s="307"/>
      <c r="KG838" s="307"/>
      <c r="KH838" s="307"/>
      <c r="KI838" s="307"/>
      <c r="KJ838" s="307"/>
      <c r="KK838" s="307"/>
      <c r="KL838" s="307"/>
      <c r="KM838" s="307"/>
      <c r="KN838" s="307"/>
      <c r="KO838" s="307"/>
      <c r="KP838" s="307"/>
      <c r="KQ838" s="307"/>
      <c r="KR838" s="307"/>
      <c r="KS838" s="307"/>
      <c r="KT838" s="307"/>
    </row>
    <row r="839" spans="14:306" s="56" customFormat="1" ht="15" customHeight="1">
      <c r="N839" s="409"/>
      <c r="O839" s="311"/>
      <c r="P839" s="311"/>
      <c r="Q839" s="311"/>
      <c r="R839" s="311"/>
      <c r="S839" s="410"/>
      <c r="T839" s="311"/>
      <c r="U839" s="311"/>
      <c r="AG839" s="354">
        <v>13</v>
      </c>
      <c r="AH839" s="354"/>
      <c r="AI839" s="356" t="s">
        <v>100</v>
      </c>
      <c r="AJ839" s="356" t="s">
        <v>137</v>
      </c>
      <c r="AK839" s="356" t="s">
        <v>138</v>
      </c>
      <c r="AL839" s="359">
        <v>22</v>
      </c>
      <c r="AM839" s="356" t="s">
        <v>958</v>
      </c>
      <c r="AN839" s="356" t="s">
        <v>149</v>
      </c>
      <c r="AO839" s="359">
        <v>22</v>
      </c>
      <c r="AP839" s="356" t="s">
        <v>96</v>
      </c>
      <c r="AQ839" s="359">
        <v>33</v>
      </c>
      <c r="AR839" s="356" t="s">
        <v>600</v>
      </c>
      <c r="AS839" s="359">
        <v>33</v>
      </c>
      <c r="AT839" s="356" t="s">
        <v>1012</v>
      </c>
      <c r="AU839" s="356"/>
      <c r="AV839" s="359">
        <v>25</v>
      </c>
      <c r="AW839" s="359">
        <v>30</v>
      </c>
      <c r="AX839" s="359">
        <v>19</v>
      </c>
      <c r="AY839" s="303">
        <f t="shared" si="464"/>
        <v>58</v>
      </c>
      <c r="AZ839" s="303">
        <f t="shared" si="465"/>
        <v>35</v>
      </c>
      <c r="BA839" s="303">
        <f t="shared" si="466"/>
        <v>23</v>
      </c>
      <c r="BB839" s="303">
        <f t="shared" si="467"/>
        <v>23</v>
      </c>
      <c r="BC839" s="303">
        <f t="shared" si="468"/>
        <v>76</v>
      </c>
      <c r="BD839" s="303">
        <f t="shared" si="469"/>
        <v>47</v>
      </c>
      <c r="BE839" s="303" t="str">
        <f t="shared" si="470"/>
        <v>-</v>
      </c>
      <c r="BF839" s="303">
        <f t="shared" si="471"/>
        <v>30</v>
      </c>
      <c r="BG839" s="303">
        <f t="shared" si="472"/>
        <v>34</v>
      </c>
      <c r="BH839" s="303"/>
      <c r="BI839" s="303">
        <f t="shared" si="473"/>
        <v>38</v>
      </c>
      <c r="BJ839" s="303">
        <f t="shared" si="474"/>
        <v>34</v>
      </c>
      <c r="BK839" s="303">
        <f t="shared" si="475"/>
        <v>120</v>
      </c>
      <c r="BL839" s="303">
        <f t="shared" si="476"/>
        <v>26</v>
      </c>
      <c r="BM839" s="303">
        <f t="shared" si="477"/>
        <v>31</v>
      </c>
      <c r="BN839" s="303">
        <f t="shared" si="478"/>
        <v>20</v>
      </c>
      <c r="CB839" s="307"/>
      <c r="CC839" s="307"/>
      <c r="CD839" s="307"/>
      <c r="CE839" s="307"/>
      <c r="CF839" s="307"/>
      <c r="CG839" s="307"/>
      <c r="CH839" s="307"/>
      <c r="CI839" s="307"/>
      <c r="CJ839" s="307"/>
      <c r="CK839" s="307"/>
      <c r="CL839" s="307"/>
      <c r="CM839" s="307"/>
      <c r="CN839" s="307"/>
      <c r="CO839" s="307"/>
      <c r="CP839" s="307"/>
      <c r="CQ839" s="307"/>
      <c r="CR839" s="307"/>
      <c r="CS839" s="307"/>
      <c r="CT839" s="307"/>
      <c r="CU839" s="307"/>
      <c r="CV839" s="307"/>
      <c r="CW839" s="307"/>
      <c r="CX839" s="307"/>
      <c r="CY839" s="307"/>
      <c r="CZ839" s="307"/>
      <c r="DA839" s="307"/>
      <c r="DB839" s="307"/>
      <c r="DC839" s="307"/>
      <c r="DD839" s="307"/>
      <c r="DE839" s="307"/>
      <c r="DF839" s="307"/>
      <c r="DG839" s="307"/>
      <c r="DH839" s="307"/>
      <c r="DI839" s="390"/>
      <c r="DJ839" s="390"/>
      <c r="DK839" s="307"/>
      <c r="DL839" s="307"/>
      <c r="DM839" s="307"/>
      <c r="DN839" s="307"/>
      <c r="DO839" s="307"/>
      <c r="DP839" s="307"/>
      <c r="DQ839" s="307"/>
      <c r="DR839" s="307"/>
      <c r="DS839" s="307"/>
      <c r="DT839" s="307"/>
      <c r="DU839" s="307"/>
      <c r="DV839" s="307"/>
      <c r="DW839" s="307"/>
      <c r="DX839" s="307"/>
      <c r="DY839" s="307"/>
      <c r="DZ839" s="307"/>
      <c r="EA839" s="307"/>
      <c r="EB839" s="307"/>
      <c r="EC839" s="307"/>
      <c r="ED839" s="307"/>
      <c r="EE839" s="307"/>
      <c r="EF839" s="307"/>
      <c r="EG839" s="307"/>
      <c r="EH839" s="307"/>
      <c r="EI839" s="307"/>
      <c r="EJ839" s="307"/>
      <c r="EK839" s="307"/>
      <c r="EL839" s="307"/>
      <c r="EM839" s="307"/>
      <c r="EN839" s="307"/>
      <c r="EO839" s="307"/>
      <c r="EP839" s="307"/>
      <c r="EQ839" s="307"/>
      <c r="ER839" s="307"/>
      <c r="ES839" s="307"/>
      <c r="ET839" s="307"/>
      <c r="EU839" s="390"/>
      <c r="EV839" s="390"/>
      <c r="EW839" s="307"/>
      <c r="EX839" s="307"/>
      <c r="EY839" s="307"/>
      <c r="EZ839" s="307"/>
      <c r="FA839" s="307"/>
      <c r="FB839" s="307"/>
      <c r="FC839" s="307"/>
      <c r="FD839" s="307"/>
      <c r="FE839" s="307"/>
      <c r="FF839" s="307"/>
      <c r="FG839" s="307"/>
      <c r="FH839" s="307"/>
      <c r="FI839" s="307"/>
      <c r="FJ839" s="307"/>
      <c r="FK839" s="307"/>
      <c r="FL839" s="307"/>
      <c r="FM839" s="307"/>
      <c r="FN839" s="307"/>
      <c r="FO839" s="307"/>
      <c r="FP839" s="307"/>
      <c r="FQ839" s="307"/>
      <c r="FR839" s="307"/>
      <c r="FS839" s="307"/>
      <c r="FT839" s="307"/>
      <c r="FU839" s="307"/>
      <c r="FV839" s="307"/>
      <c r="FW839" s="307"/>
      <c r="FX839" s="307"/>
      <c r="FY839" s="307"/>
      <c r="FZ839" s="307"/>
      <c r="GA839" s="307"/>
      <c r="GB839" s="307"/>
      <c r="GC839" s="307"/>
      <c r="GD839" s="307"/>
      <c r="GE839" s="307"/>
      <c r="GF839" s="307"/>
      <c r="GG839" s="307"/>
      <c r="GH839" s="307"/>
      <c r="GI839" s="307"/>
      <c r="GJ839" s="307"/>
      <c r="GK839" s="307"/>
      <c r="GL839" s="307"/>
      <c r="GM839" s="307"/>
      <c r="GN839" s="307"/>
      <c r="GO839" s="307"/>
      <c r="GP839" s="307"/>
      <c r="GQ839" s="307"/>
      <c r="GR839" s="307"/>
      <c r="GS839" s="307"/>
      <c r="GT839" s="307"/>
      <c r="GU839" s="307"/>
      <c r="GV839" s="307"/>
      <c r="GW839" s="307"/>
      <c r="GX839" s="307"/>
      <c r="GY839" s="307"/>
      <c r="GZ839" s="307"/>
      <c r="HA839" s="307"/>
      <c r="HB839" s="307"/>
      <c r="HC839" s="307"/>
      <c r="HD839" s="307"/>
      <c r="HE839" s="307"/>
      <c r="HF839" s="307"/>
      <c r="HG839" s="307"/>
      <c r="HH839" s="307"/>
      <c r="HI839" s="307"/>
      <c r="HJ839" s="307"/>
      <c r="HK839" s="307"/>
      <c r="HL839" s="307"/>
      <c r="HM839" s="307"/>
      <c r="HN839" s="307"/>
      <c r="HO839" s="307"/>
      <c r="HP839" s="307"/>
      <c r="HQ839" s="307"/>
      <c r="HR839" s="307"/>
      <c r="HS839" s="307"/>
      <c r="HT839" s="307"/>
      <c r="HU839" s="307"/>
      <c r="HV839" s="307"/>
      <c r="HW839" s="307"/>
      <c r="HX839" s="307"/>
      <c r="HY839" s="307"/>
      <c r="HZ839" s="307"/>
      <c r="IA839" s="307"/>
      <c r="IB839" s="307"/>
      <c r="IC839" s="307"/>
      <c r="ID839" s="307"/>
      <c r="IE839" s="307"/>
      <c r="IF839" s="307"/>
      <c r="IG839" s="307"/>
      <c r="IH839" s="307"/>
      <c r="II839" s="307"/>
      <c r="IJ839" s="307"/>
      <c r="IK839" s="307"/>
      <c r="IL839" s="307"/>
      <c r="IM839" s="307"/>
      <c r="IN839" s="307"/>
      <c r="IO839" s="307"/>
      <c r="IP839" s="307"/>
      <c r="IQ839" s="307"/>
      <c r="IR839" s="307"/>
      <c r="IS839" s="307"/>
      <c r="IT839" s="307"/>
      <c r="IU839" s="307"/>
      <c r="IV839" s="307"/>
      <c r="IW839" s="307"/>
      <c r="IX839" s="307"/>
      <c r="IY839" s="307"/>
      <c r="IZ839" s="307"/>
      <c r="JA839" s="307"/>
      <c r="JB839" s="307"/>
      <c r="JC839" s="307"/>
      <c r="JD839" s="307"/>
      <c r="JE839" s="307"/>
      <c r="JF839" s="307"/>
      <c r="JG839" s="307"/>
      <c r="JH839" s="307"/>
      <c r="JI839" s="307"/>
      <c r="JJ839" s="307"/>
      <c r="JK839" s="307"/>
      <c r="JL839" s="307"/>
      <c r="JM839" s="307"/>
      <c r="JN839" s="307"/>
      <c r="JO839" s="307"/>
      <c r="JP839" s="307"/>
      <c r="JQ839" s="307"/>
      <c r="JR839" s="307"/>
      <c r="JS839" s="307"/>
      <c r="JT839" s="307"/>
      <c r="JU839" s="307"/>
      <c r="JV839" s="307"/>
      <c r="JW839" s="307"/>
      <c r="JX839" s="307"/>
      <c r="JY839" s="307"/>
      <c r="JZ839" s="307"/>
      <c r="KA839" s="307"/>
      <c r="KB839" s="307"/>
      <c r="KC839" s="307"/>
      <c r="KD839" s="307"/>
      <c r="KE839" s="307"/>
      <c r="KF839" s="307"/>
      <c r="KG839" s="307"/>
      <c r="KH839" s="307"/>
      <c r="KI839" s="307"/>
      <c r="KJ839" s="307"/>
      <c r="KK839" s="307"/>
      <c r="KL839" s="307"/>
      <c r="KM839" s="307"/>
      <c r="KN839" s="307"/>
      <c r="KO839" s="307"/>
      <c r="KP839" s="307"/>
      <c r="KQ839" s="307"/>
      <c r="KR839" s="307"/>
      <c r="KS839" s="307"/>
      <c r="KT839" s="307"/>
    </row>
    <row r="840" spans="14:306" s="56" customFormat="1" ht="15" customHeight="1">
      <c r="N840" s="409"/>
      <c r="O840" s="311"/>
      <c r="P840" s="311"/>
      <c r="Q840" s="311"/>
      <c r="R840" s="311"/>
      <c r="S840" s="410"/>
      <c r="T840" s="311"/>
      <c r="U840" s="311"/>
      <c r="AG840" s="354">
        <v>14</v>
      </c>
      <c r="AH840" s="354"/>
      <c r="AI840" s="356" t="s">
        <v>324</v>
      </c>
      <c r="AJ840" s="359">
        <v>35</v>
      </c>
      <c r="AK840" s="359">
        <v>23</v>
      </c>
      <c r="AL840" s="356" t="s">
        <v>140</v>
      </c>
      <c r="AM840" s="356" t="s">
        <v>632</v>
      </c>
      <c r="AN840" s="356" t="s">
        <v>236</v>
      </c>
      <c r="AO840" s="356" t="s">
        <v>0</v>
      </c>
      <c r="AP840" s="356" t="s">
        <v>99</v>
      </c>
      <c r="AQ840" s="356" t="s">
        <v>98</v>
      </c>
      <c r="AR840" s="356" t="s">
        <v>144</v>
      </c>
      <c r="AS840" s="359">
        <v>34</v>
      </c>
      <c r="AT840" s="356" t="s">
        <v>1013</v>
      </c>
      <c r="AU840" s="356"/>
      <c r="AV840" s="356" t="s">
        <v>93</v>
      </c>
      <c r="AW840" s="359">
        <v>31</v>
      </c>
      <c r="AX840" s="359">
        <v>20</v>
      </c>
      <c r="AY840" s="303">
        <f t="shared" si="464"/>
        <v>62</v>
      </c>
      <c r="AZ840" s="303">
        <f t="shared" si="465"/>
        <v>36</v>
      </c>
      <c r="BA840" s="303">
        <f t="shared" si="466"/>
        <v>24</v>
      </c>
      <c r="BB840" s="303">
        <f t="shared" si="467"/>
        <v>25</v>
      </c>
      <c r="BC840" s="303">
        <f t="shared" si="468"/>
        <v>82</v>
      </c>
      <c r="BD840" s="303">
        <f t="shared" si="469"/>
        <v>50</v>
      </c>
      <c r="BE840" s="303">
        <f t="shared" si="470"/>
        <v>23</v>
      </c>
      <c r="BF840" s="303">
        <f t="shared" si="471"/>
        <v>32</v>
      </c>
      <c r="BG840" s="303">
        <f t="shared" si="472"/>
        <v>36</v>
      </c>
      <c r="BH840" s="303"/>
      <c r="BI840" s="303">
        <f t="shared" si="473"/>
        <v>41</v>
      </c>
      <c r="BJ840" s="303">
        <f t="shared" si="474"/>
        <v>35</v>
      </c>
      <c r="BK840" s="303">
        <f t="shared" si="475"/>
        <v>126</v>
      </c>
      <c r="BL840" s="303">
        <f t="shared" si="476"/>
        <v>28</v>
      </c>
      <c r="BM840" s="303">
        <f t="shared" si="477"/>
        <v>32</v>
      </c>
      <c r="BN840" s="303">
        <f t="shared" si="478"/>
        <v>21</v>
      </c>
      <c r="CB840" s="307"/>
      <c r="CC840" s="307"/>
      <c r="CD840" s="307"/>
      <c r="CE840" s="307"/>
      <c r="CF840" s="307"/>
      <c r="CG840" s="307"/>
      <c r="CH840" s="307"/>
      <c r="CI840" s="307"/>
      <c r="CJ840" s="307"/>
      <c r="CK840" s="307"/>
      <c r="CL840" s="307"/>
      <c r="CM840" s="307"/>
      <c r="CN840" s="307"/>
      <c r="CO840" s="307"/>
      <c r="CP840" s="307"/>
      <c r="CQ840" s="307"/>
      <c r="CR840" s="307"/>
      <c r="CS840" s="307"/>
      <c r="CT840" s="307"/>
      <c r="CU840" s="307"/>
      <c r="CV840" s="307"/>
      <c r="CW840" s="307"/>
      <c r="CX840" s="307"/>
      <c r="CY840" s="307"/>
      <c r="CZ840" s="307"/>
      <c r="DA840" s="307"/>
      <c r="DB840" s="307"/>
      <c r="DC840" s="307"/>
      <c r="DD840" s="307"/>
      <c r="DE840" s="307"/>
      <c r="DF840" s="307"/>
      <c r="DG840" s="307"/>
      <c r="DH840" s="307"/>
      <c r="DI840" s="390"/>
      <c r="DJ840" s="390"/>
      <c r="DK840" s="307"/>
      <c r="DL840" s="307"/>
      <c r="DM840" s="307"/>
      <c r="DN840" s="307"/>
      <c r="DO840" s="307"/>
      <c r="DP840" s="307"/>
      <c r="DQ840" s="307"/>
      <c r="DR840" s="307"/>
      <c r="DS840" s="307"/>
      <c r="DT840" s="307"/>
      <c r="DU840" s="307"/>
      <c r="DV840" s="307"/>
      <c r="DW840" s="307"/>
      <c r="DX840" s="307"/>
      <c r="DY840" s="307"/>
      <c r="DZ840" s="307"/>
      <c r="EA840" s="307"/>
      <c r="EB840" s="307"/>
      <c r="EC840" s="307"/>
      <c r="ED840" s="307"/>
      <c r="EE840" s="307"/>
      <c r="EF840" s="307"/>
      <c r="EG840" s="307"/>
      <c r="EH840" s="307"/>
      <c r="EI840" s="307"/>
      <c r="EJ840" s="307"/>
      <c r="EK840" s="307"/>
      <c r="EL840" s="307"/>
      <c r="EM840" s="307"/>
      <c r="EN840" s="307"/>
      <c r="EO840" s="307"/>
      <c r="EP840" s="307"/>
      <c r="EQ840" s="307"/>
      <c r="ER840" s="307"/>
      <c r="ES840" s="307"/>
      <c r="ET840" s="307"/>
      <c r="EU840" s="390"/>
      <c r="EV840" s="390"/>
      <c r="EW840" s="307"/>
      <c r="EX840" s="307"/>
      <c r="EY840" s="307"/>
      <c r="EZ840" s="307"/>
      <c r="FA840" s="307"/>
      <c r="FB840" s="307"/>
      <c r="FC840" s="307"/>
      <c r="FD840" s="307"/>
      <c r="FE840" s="307"/>
      <c r="FF840" s="307"/>
      <c r="FG840" s="307"/>
      <c r="FH840" s="307"/>
      <c r="FI840" s="307"/>
      <c r="FJ840" s="307"/>
      <c r="FK840" s="307"/>
      <c r="FL840" s="307"/>
      <c r="FM840" s="307"/>
      <c r="FN840" s="307"/>
      <c r="FO840" s="307"/>
      <c r="FP840" s="307"/>
      <c r="FQ840" s="307"/>
      <c r="FR840" s="307"/>
      <c r="FS840" s="307"/>
      <c r="FT840" s="307"/>
      <c r="FU840" s="307"/>
      <c r="FV840" s="307"/>
      <c r="FW840" s="307"/>
      <c r="FX840" s="307"/>
      <c r="FY840" s="307"/>
      <c r="FZ840" s="307"/>
      <c r="GA840" s="307"/>
      <c r="GB840" s="307"/>
      <c r="GC840" s="307"/>
      <c r="GD840" s="307"/>
      <c r="GE840" s="307"/>
      <c r="GF840" s="307"/>
      <c r="GG840" s="307"/>
      <c r="GH840" s="307"/>
      <c r="GI840" s="307"/>
      <c r="GJ840" s="307"/>
      <c r="GK840" s="307"/>
      <c r="GL840" s="307"/>
      <c r="GM840" s="307"/>
      <c r="GN840" s="307"/>
      <c r="GO840" s="307"/>
      <c r="GP840" s="307"/>
      <c r="GQ840" s="307"/>
      <c r="GR840" s="307"/>
      <c r="GS840" s="307"/>
      <c r="GT840" s="307"/>
      <c r="GU840" s="307"/>
      <c r="GV840" s="307"/>
      <c r="GW840" s="307"/>
      <c r="GX840" s="307"/>
      <c r="GY840" s="307"/>
      <c r="GZ840" s="307"/>
      <c r="HA840" s="307"/>
      <c r="HB840" s="307"/>
      <c r="HC840" s="307"/>
      <c r="HD840" s="307"/>
      <c r="HE840" s="307"/>
      <c r="HF840" s="307"/>
      <c r="HG840" s="307"/>
      <c r="HH840" s="307"/>
      <c r="HI840" s="307"/>
      <c r="HJ840" s="307"/>
      <c r="HK840" s="307"/>
      <c r="HL840" s="307"/>
      <c r="HM840" s="307"/>
      <c r="HN840" s="307"/>
      <c r="HO840" s="307"/>
      <c r="HP840" s="307"/>
      <c r="HQ840" s="307"/>
      <c r="HR840" s="307"/>
      <c r="HS840" s="307"/>
      <c r="HT840" s="307"/>
      <c r="HU840" s="307"/>
      <c r="HV840" s="307"/>
      <c r="HW840" s="307"/>
      <c r="HX840" s="307"/>
      <c r="HY840" s="307"/>
      <c r="HZ840" s="307"/>
      <c r="IA840" s="307"/>
      <c r="IB840" s="307"/>
      <c r="IC840" s="307"/>
      <c r="ID840" s="307"/>
      <c r="IE840" s="307"/>
      <c r="IF840" s="307"/>
      <c r="IG840" s="307"/>
      <c r="IH840" s="307"/>
      <c r="II840" s="307"/>
      <c r="IJ840" s="307"/>
      <c r="IK840" s="307"/>
      <c r="IL840" s="307"/>
      <c r="IM840" s="307"/>
      <c r="IN840" s="307"/>
      <c r="IO840" s="307"/>
      <c r="IP840" s="307"/>
      <c r="IQ840" s="307"/>
      <c r="IR840" s="307"/>
      <c r="IS840" s="307"/>
      <c r="IT840" s="307"/>
      <c r="IU840" s="307"/>
      <c r="IV840" s="307"/>
      <c r="IW840" s="307"/>
      <c r="IX840" s="307"/>
      <c r="IY840" s="307"/>
      <c r="IZ840" s="307"/>
      <c r="JA840" s="307"/>
      <c r="JB840" s="307"/>
      <c r="JC840" s="307"/>
      <c r="JD840" s="307"/>
      <c r="JE840" s="307"/>
      <c r="JF840" s="307"/>
      <c r="JG840" s="307"/>
      <c r="JH840" s="307"/>
      <c r="JI840" s="307"/>
      <c r="JJ840" s="307"/>
      <c r="JK840" s="307"/>
      <c r="JL840" s="307"/>
      <c r="JM840" s="307"/>
      <c r="JN840" s="307"/>
      <c r="JO840" s="307"/>
      <c r="JP840" s="307"/>
      <c r="JQ840" s="307"/>
      <c r="JR840" s="307"/>
      <c r="JS840" s="307"/>
      <c r="JT840" s="307"/>
      <c r="JU840" s="307"/>
      <c r="JV840" s="307"/>
      <c r="JW840" s="307"/>
      <c r="JX840" s="307"/>
      <c r="JY840" s="307"/>
      <c r="JZ840" s="307"/>
      <c r="KA840" s="307"/>
      <c r="KB840" s="307"/>
      <c r="KC840" s="307"/>
      <c r="KD840" s="307"/>
      <c r="KE840" s="307"/>
      <c r="KF840" s="307"/>
      <c r="KG840" s="307"/>
      <c r="KH840" s="307"/>
      <c r="KI840" s="307"/>
      <c r="KJ840" s="307"/>
      <c r="KK840" s="307"/>
      <c r="KL840" s="307"/>
      <c r="KM840" s="307"/>
      <c r="KN840" s="307"/>
      <c r="KO840" s="307"/>
      <c r="KP840" s="307"/>
      <c r="KQ840" s="307"/>
      <c r="KR840" s="307"/>
      <c r="KS840" s="307"/>
      <c r="KT840" s="307"/>
    </row>
    <row r="841" spans="14:306" s="56" customFormat="1" ht="15" customHeight="1">
      <c r="N841" s="409"/>
      <c r="O841" s="311"/>
      <c r="P841" s="311"/>
      <c r="Q841" s="311"/>
      <c r="R841" s="311"/>
      <c r="S841" s="410"/>
      <c r="T841" s="311"/>
      <c r="U841" s="311"/>
      <c r="AG841" s="354">
        <v>15</v>
      </c>
      <c r="AH841" s="354"/>
      <c r="AI841" s="356" t="s">
        <v>770</v>
      </c>
      <c r="AJ841" s="359">
        <v>36</v>
      </c>
      <c r="AK841" s="356" t="s">
        <v>89</v>
      </c>
      <c r="AL841" s="359">
        <v>25</v>
      </c>
      <c r="AM841" s="356" t="s">
        <v>900</v>
      </c>
      <c r="AN841" s="356" t="s">
        <v>840</v>
      </c>
      <c r="AO841" s="359">
        <v>23</v>
      </c>
      <c r="AP841" s="359">
        <v>32</v>
      </c>
      <c r="AQ841" s="356" t="s">
        <v>600</v>
      </c>
      <c r="AR841" s="356" t="s">
        <v>147</v>
      </c>
      <c r="AS841" s="359">
        <v>35</v>
      </c>
      <c r="AT841" s="356" t="s">
        <v>1014</v>
      </c>
      <c r="AU841" s="356"/>
      <c r="AV841" s="359">
        <v>28</v>
      </c>
      <c r="AW841" s="359">
        <v>32</v>
      </c>
      <c r="AX841" s="359">
        <v>21</v>
      </c>
      <c r="AY841" s="303">
        <f t="shared" si="464"/>
        <v>65</v>
      </c>
      <c r="AZ841" s="303">
        <f t="shared" si="465"/>
        <v>37</v>
      </c>
      <c r="BA841" s="303">
        <f t="shared" si="466"/>
        <v>26</v>
      </c>
      <c r="BB841" s="303">
        <f t="shared" si="467"/>
        <v>26</v>
      </c>
      <c r="BC841" s="303">
        <f t="shared" si="468"/>
        <v>87</v>
      </c>
      <c r="BD841" s="303">
        <f t="shared" si="469"/>
        <v>52</v>
      </c>
      <c r="BE841" s="303">
        <f t="shared" si="470"/>
        <v>24</v>
      </c>
      <c r="BF841" s="303">
        <f t="shared" si="471"/>
        <v>33</v>
      </c>
      <c r="BG841" s="303">
        <f t="shared" si="472"/>
        <v>38</v>
      </c>
      <c r="BH841" s="303"/>
      <c r="BI841" s="303">
        <f t="shared" si="473"/>
        <v>43</v>
      </c>
      <c r="BJ841" s="303">
        <f t="shared" si="474"/>
        <v>36</v>
      </c>
      <c r="BK841" s="303">
        <f t="shared" si="475"/>
        <v>131</v>
      </c>
      <c r="BL841" s="303">
        <f t="shared" si="476"/>
        <v>29</v>
      </c>
      <c r="BM841" s="303" t="str">
        <f t="shared" si="477"/>
        <v>-</v>
      </c>
      <c r="BN841" s="303" t="str">
        <f t="shared" si="478"/>
        <v>-</v>
      </c>
      <c r="CB841" s="307"/>
      <c r="CC841" s="307"/>
      <c r="CD841" s="307"/>
      <c r="CE841" s="307"/>
      <c r="CF841" s="307"/>
      <c r="CG841" s="307"/>
      <c r="CH841" s="307"/>
      <c r="CI841" s="307"/>
      <c r="CJ841" s="307"/>
      <c r="CK841" s="307"/>
      <c r="CL841" s="307"/>
      <c r="CM841" s="307"/>
      <c r="CN841" s="307"/>
      <c r="CO841" s="307"/>
      <c r="CP841" s="307"/>
      <c r="CQ841" s="307"/>
      <c r="CR841" s="307"/>
      <c r="CS841" s="307"/>
      <c r="CT841" s="307"/>
      <c r="CU841" s="307"/>
      <c r="CV841" s="307"/>
      <c r="CW841" s="307"/>
      <c r="CX841" s="307"/>
      <c r="CY841" s="307"/>
      <c r="CZ841" s="307"/>
      <c r="DA841" s="307"/>
      <c r="DB841" s="307"/>
      <c r="DC841" s="307"/>
      <c r="DD841" s="307"/>
      <c r="DE841" s="307"/>
      <c r="DF841" s="307"/>
      <c r="DG841" s="307"/>
      <c r="DH841" s="307"/>
      <c r="DI841" s="390"/>
      <c r="DJ841" s="390"/>
      <c r="DK841" s="307"/>
      <c r="DL841" s="307"/>
      <c r="DM841" s="307"/>
      <c r="DN841" s="307"/>
      <c r="DO841" s="307"/>
      <c r="DP841" s="307"/>
      <c r="DQ841" s="307"/>
      <c r="DR841" s="307"/>
      <c r="DS841" s="307"/>
      <c r="DT841" s="307"/>
      <c r="DU841" s="307"/>
      <c r="DV841" s="307"/>
      <c r="DW841" s="307"/>
      <c r="DX841" s="307"/>
      <c r="DY841" s="307"/>
      <c r="DZ841" s="307"/>
      <c r="EA841" s="307"/>
      <c r="EB841" s="307"/>
      <c r="EC841" s="307"/>
      <c r="ED841" s="307"/>
      <c r="EE841" s="307"/>
      <c r="EF841" s="307"/>
      <c r="EG841" s="307"/>
      <c r="EH841" s="307"/>
      <c r="EI841" s="307"/>
      <c r="EJ841" s="307"/>
      <c r="EK841" s="307"/>
      <c r="EL841" s="307"/>
      <c r="EM841" s="307"/>
      <c r="EN841" s="307"/>
      <c r="EO841" s="307"/>
      <c r="EP841" s="307"/>
      <c r="EQ841" s="307"/>
      <c r="ER841" s="307"/>
      <c r="ES841" s="307"/>
      <c r="ET841" s="307"/>
      <c r="EU841" s="390"/>
      <c r="EV841" s="390"/>
      <c r="EW841" s="307"/>
      <c r="EX841" s="307"/>
      <c r="EY841" s="307"/>
      <c r="EZ841" s="307"/>
      <c r="FA841" s="307"/>
      <c r="FB841" s="307"/>
      <c r="FC841" s="307"/>
      <c r="FD841" s="307"/>
      <c r="FE841" s="307"/>
      <c r="FF841" s="307"/>
      <c r="FG841" s="307"/>
      <c r="FH841" s="307"/>
      <c r="FI841" s="307"/>
      <c r="FJ841" s="307"/>
      <c r="FK841" s="307"/>
      <c r="FL841" s="307"/>
      <c r="FM841" s="307"/>
      <c r="FN841" s="307"/>
      <c r="FO841" s="307"/>
      <c r="FP841" s="307"/>
      <c r="FQ841" s="307"/>
      <c r="FR841" s="307"/>
      <c r="FS841" s="307"/>
      <c r="FT841" s="307"/>
      <c r="FU841" s="307"/>
      <c r="FV841" s="307"/>
      <c r="FW841" s="307"/>
      <c r="FX841" s="307"/>
      <c r="FY841" s="307"/>
      <c r="FZ841" s="307"/>
      <c r="GA841" s="307"/>
      <c r="GB841" s="307"/>
      <c r="GC841" s="307"/>
      <c r="GD841" s="307"/>
      <c r="GE841" s="307"/>
      <c r="GF841" s="307"/>
      <c r="GG841" s="307"/>
      <c r="GH841" s="307"/>
      <c r="GI841" s="307"/>
      <c r="GJ841" s="307"/>
      <c r="GK841" s="307"/>
      <c r="GL841" s="307"/>
      <c r="GM841" s="307"/>
      <c r="GN841" s="307"/>
      <c r="GO841" s="307"/>
      <c r="GP841" s="307"/>
      <c r="GQ841" s="307"/>
      <c r="GR841" s="307"/>
      <c r="GS841" s="307"/>
      <c r="GT841" s="307"/>
      <c r="GU841" s="307"/>
      <c r="GV841" s="307"/>
      <c r="GW841" s="307"/>
      <c r="GX841" s="307"/>
      <c r="GY841" s="307"/>
      <c r="GZ841" s="307"/>
      <c r="HA841" s="307"/>
      <c r="HB841" s="307"/>
      <c r="HC841" s="307"/>
      <c r="HD841" s="307"/>
      <c r="HE841" s="307"/>
      <c r="HF841" s="307"/>
      <c r="HG841" s="307"/>
      <c r="HH841" s="307"/>
      <c r="HI841" s="307"/>
      <c r="HJ841" s="307"/>
      <c r="HK841" s="307"/>
      <c r="HL841" s="307"/>
      <c r="HM841" s="307"/>
      <c r="HN841" s="307"/>
      <c r="HO841" s="307"/>
      <c r="HP841" s="307"/>
      <c r="HQ841" s="307"/>
      <c r="HR841" s="307"/>
      <c r="HS841" s="307"/>
      <c r="HT841" s="307"/>
      <c r="HU841" s="307"/>
      <c r="HV841" s="307"/>
      <c r="HW841" s="307"/>
      <c r="HX841" s="307"/>
      <c r="HY841" s="307"/>
      <c r="HZ841" s="307"/>
      <c r="IA841" s="307"/>
      <c r="IB841" s="307"/>
      <c r="IC841" s="307"/>
      <c r="ID841" s="307"/>
      <c r="IE841" s="307"/>
      <c r="IF841" s="307"/>
      <c r="IG841" s="307"/>
      <c r="IH841" s="307"/>
      <c r="II841" s="307"/>
      <c r="IJ841" s="307"/>
      <c r="IK841" s="307"/>
      <c r="IL841" s="307"/>
      <c r="IM841" s="307"/>
      <c r="IN841" s="307"/>
      <c r="IO841" s="307"/>
      <c r="IP841" s="307"/>
      <c r="IQ841" s="307"/>
      <c r="IR841" s="307"/>
      <c r="IS841" s="307"/>
      <c r="IT841" s="307"/>
      <c r="IU841" s="307"/>
      <c r="IV841" s="307"/>
      <c r="IW841" s="307"/>
      <c r="IX841" s="307"/>
      <c r="IY841" s="307"/>
      <c r="IZ841" s="307"/>
      <c r="JA841" s="307"/>
      <c r="JB841" s="307"/>
      <c r="JC841" s="307"/>
      <c r="JD841" s="307"/>
      <c r="JE841" s="307"/>
      <c r="JF841" s="307"/>
      <c r="JG841" s="307"/>
      <c r="JH841" s="307"/>
      <c r="JI841" s="307"/>
      <c r="JJ841" s="307"/>
      <c r="JK841" s="307"/>
      <c r="JL841" s="307"/>
      <c r="JM841" s="307"/>
      <c r="JN841" s="307"/>
      <c r="JO841" s="307"/>
      <c r="JP841" s="307"/>
      <c r="JQ841" s="307"/>
      <c r="JR841" s="307"/>
      <c r="JS841" s="307"/>
      <c r="JT841" s="307"/>
      <c r="JU841" s="307"/>
      <c r="JV841" s="307"/>
      <c r="JW841" s="307"/>
      <c r="JX841" s="307"/>
      <c r="JY841" s="307"/>
      <c r="JZ841" s="307"/>
      <c r="KA841" s="307"/>
      <c r="KB841" s="307"/>
      <c r="KC841" s="307"/>
      <c r="KD841" s="307"/>
      <c r="KE841" s="307"/>
      <c r="KF841" s="307"/>
      <c r="KG841" s="307"/>
      <c r="KH841" s="307"/>
      <c r="KI841" s="307"/>
      <c r="KJ841" s="307"/>
      <c r="KK841" s="307"/>
      <c r="KL841" s="307"/>
      <c r="KM841" s="307"/>
      <c r="KN841" s="307"/>
      <c r="KO841" s="307"/>
      <c r="KP841" s="307"/>
      <c r="KQ841" s="307"/>
      <c r="KR841" s="307"/>
      <c r="KS841" s="307"/>
      <c r="KT841" s="307"/>
    </row>
    <row r="842" spans="14:306" s="56" customFormat="1" ht="15" customHeight="1">
      <c r="N842" s="409"/>
      <c r="O842" s="311"/>
      <c r="P842" s="311"/>
      <c r="Q842" s="311"/>
      <c r="R842" s="311"/>
      <c r="S842" s="410"/>
      <c r="T842" s="311"/>
      <c r="U842" s="311"/>
      <c r="AG842" s="354">
        <v>16</v>
      </c>
      <c r="AH842" s="354"/>
      <c r="AI842" s="356" t="s">
        <v>248</v>
      </c>
      <c r="AJ842" s="359">
        <v>37</v>
      </c>
      <c r="AK842" s="359">
        <v>26</v>
      </c>
      <c r="AL842" s="359">
        <v>26</v>
      </c>
      <c r="AM842" s="356" t="s">
        <v>979</v>
      </c>
      <c r="AN842" s="356" t="s">
        <v>785</v>
      </c>
      <c r="AO842" s="359">
        <v>24</v>
      </c>
      <c r="AP842" s="359">
        <v>33</v>
      </c>
      <c r="AQ842" s="359">
        <v>38</v>
      </c>
      <c r="AR842" s="356" t="s">
        <v>689</v>
      </c>
      <c r="AS842" s="359">
        <v>36</v>
      </c>
      <c r="AT842" s="356" t="s">
        <v>930</v>
      </c>
      <c r="AU842" s="356"/>
      <c r="AV842" s="356" t="s">
        <v>165</v>
      </c>
      <c r="AW842" s="356" t="s">
        <v>0</v>
      </c>
      <c r="AX842" s="411" t="s">
        <v>0</v>
      </c>
      <c r="AY842" s="303">
        <f t="shared" si="464"/>
        <v>67</v>
      </c>
      <c r="AZ842" s="303">
        <f t="shared" si="465"/>
        <v>38</v>
      </c>
      <c r="BA842" s="303">
        <f t="shared" si="466"/>
        <v>27</v>
      </c>
      <c r="BB842" s="303">
        <f t="shared" si="467"/>
        <v>27</v>
      </c>
      <c r="BC842" s="303">
        <f t="shared" si="468"/>
        <v>92</v>
      </c>
      <c r="BD842" s="303">
        <f t="shared" si="469"/>
        <v>55</v>
      </c>
      <c r="BE842" s="303">
        <f t="shared" si="470"/>
        <v>25</v>
      </c>
      <c r="BF842" s="303">
        <f t="shared" si="471"/>
        <v>34</v>
      </c>
      <c r="BG842" s="303">
        <f t="shared" si="472"/>
        <v>39</v>
      </c>
      <c r="BH842" s="303"/>
      <c r="BI842" s="303">
        <f t="shared" si="473"/>
        <v>45</v>
      </c>
      <c r="BJ842" s="303">
        <f t="shared" si="474"/>
        <v>37</v>
      </c>
      <c r="BK842" s="303">
        <f t="shared" si="475"/>
        <v>134</v>
      </c>
      <c r="BL842" s="303">
        <f t="shared" si="476"/>
        <v>31</v>
      </c>
      <c r="BM842" s="303">
        <f t="shared" si="477"/>
        <v>33</v>
      </c>
      <c r="BN842" s="303">
        <f t="shared" si="478"/>
        <v>22</v>
      </c>
      <c r="CB842" s="307"/>
      <c r="CC842" s="307"/>
      <c r="CD842" s="307"/>
      <c r="CE842" s="307"/>
      <c r="CF842" s="307"/>
      <c r="CG842" s="307"/>
      <c r="CH842" s="307"/>
      <c r="CI842" s="307"/>
      <c r="CJ842" s="307"/>
      <c r="CK842" s="307"/>
      <c r="CL842" s="307"/>
      <c r="CM842" s="307"/>
      <c r="CN842" s="307"/>
      <c r="CO842" s="307"/>
      <c r="CP842" s="307"/>
      <c r="CQ842" s="307"/>
      <c r="CR842" s="307"/>
      <c r="CS842" s="307"/>
      <c r="CT842" s="307"/>
      <c r="CU842" s="307"/>
      <c r="CV842" s="307"/>
      <c r="CW842" s="307"/>
      <c r="CX842" s="307"/>
      <c r="CY842" s="307"/>
      <c r="CZ842" s="307"/>
      <c r="DA842" s="307"/>
      <c r="DB842" s="307"/>
      <c r="DC842" s="307"/>
      <c r="DD842" s="307"/>
      <c r="DE842" s="307"/>
      <c r="DF842" s="307"/>
      <c r="DG842" s="307"/>
      <c r="DH842" s="307"/>
      <c r="DI842" s="390"/>
      <c r="DJ842" s="390"/>
      <c r="DK842" s="307"/>
      <c r="DL842" s="307"/>
      <c r="DM842" s="307"/>
      <c r="DN842" s="307"/>
      <c r="DO842" s="307"/>
      <c r="DP842" s="307"/>
      <c r="DQ842" s="307"/>
      <c r="DR842" s="307"/>
      <c r="DS842" s="307"/>
      <c r="DT842" s="307"/>
      <c r="DU842" s="307"/>
      <c r="DV842" s="307"/>
      <c r="DW842" s="307"/>
      <c r="DX842" s="307"/>
      <c r="DY842" s="307"/>
      <c r="DZ842" s="307"/>
      <c r="EA842" s="307"/>
      <c r="EB842" s="307"/>
      <c r="EC842" s="307"/>
      <c r="ED842" s="307"/>
      <c r="EE842" s="307"/>
      <c r="EF842" s="307"/>
      <c r="EG842" s="307"/>
      <c r="EH842" s="307"/>
      <c r="EI842" s="307"/>
      <c r="EJ842" s="307"/>
      <c r="EK842" s="307"/>
      <c r="EL842" s="307"/>
      <c r="EM842" s="307"/>
      <c r="EN842" s="307"/>
      <c r="EO842" s="307"/>
      <c r="EP842" s="307"/>
      <c r="EQ842" s="307"/>
      <c r="ER842" s="307"/>
      <c r="ES842" s="307"/>
      <c r="ET842" s="307"/>
      <c r="EU842" s="390"/>
      <c r="EV842" s="390"/>
      <c r="EW842" s="307"/>
      <c r="EX842" s="307"/>
      <c r="EY842" s="307"/>
      <c r="EZ842" s="307"/>
      <c r="FA842" s="307"/>
      <c r="FB842" s="307"/>
      <c r="FC842" s="307"/>
      <c r="FD842" s="307"/>
      <c r="FE842" s="307"/>
      <c r="FF842" s="307"/>
      <c r="FG842" s="307"/>
      <c r="FH842" s="307"/>
      <c r="FI842" s="307"/>
      <c r="FJ842" s="307"/>
      <c r="FK842" s="307"/>
      <c r="FL842" s="307"/>
      <c r="FM842" s="307"/>
      <c r="FN842" s="307"/>
      <c r="FO842" s="307"/>
      <c r="FP842" s="307"/>
      <c r="FQ842" s="307"/>
      <c r="FR842" s="307"/>
      <c r="FS842" s="307"/>
      <c r="FT842" s="307"/>
      <c r="FU842" s="307"/>
      <c r="FV842" s="307"/>
      <c r="FW842" s="307"/>
      <c r="FX842" s="307"/>
      <c r="FY842" s="307"/>
      <c r="FZ842" s="307"/>
      <c r="GA842" s="307"/>
      <c r="GB842" s="307"/>
      <c r="GC842" s="307"/>
      <c r="GD842" s="307"/>
      <c r="GE842" s="307"/>
      <c r="GF842" s="307"/>
      <c r="GG842" s="307"/>
      <c r="GH842" s="307"/>
      <c r="GI842" s="307"/>
      <c r="GJ842" s="307"/>
      <c r="GK842" s="307"/>
      <c r="GL842" s="307"/>
      <c r="GM842" s="307"/>
      <c r="GN842" s="307"/>
      <c r="GO842" s="307"/>
      <c r="GP842" s="307"/>
      <c r="GQ842" s="307"/>
      <c r="GR842" s="307"/>
      <c r="GS842" s="307"/>
      <c r="GT842" s="307"/>
      <c r="GU842" s="307"/>
      <c r="GV842" s="307"/>
      <c r="GW842" s="307"/>
      <c r="GX842" s="307"/>
      <c r="GY842" s="307"/>
      <c r="GZ842" s="307"/>
      <c r="HA842" s="307"/>
      <c r="HB842" s="307"/>
      <c r="HC842" s="307"/>
      <c r="HD842" s="307"/>
      <c r="HE842" s="307"/>
      <c r="HF842" s="307"/>
      <c r="HG842" s="307"/>
      <c r="HH842" s="307"/>
      <c r="HI842" s="307"/>
      <c r="HJ842" s="307"/>
      <c r="HK842" s="307"/>
      <c r="HL842" s="307"/>
      <c r="HM842" s="307"/>
      <c r="HN842" s="307"/>
      <c r="HO842" s="307"/>
      <c r="HP842" s="307"/>
      <c r="HQ842" s="307"/>
      <c r="HR842" s="307"/>
      <c r="HS842" s="307"/>
      <c r="HT842" s="307"/>
      <c r="HU842" s="307"/>
      <c r="HV842" s="307"/>
      <c r="HW842" s="307"/>
      <c r="HX842" s="307"/>
      <c r="HY842" s="307"/>
      <c r="HZ842" s="307"/>
      <c r="IA842" s="307"/>
      <c r="IB842" s="307"/>
      <c r="IC842" s="307"/>
      <c r="ID842" s="307"/>
      <c r="IE842" s="307"/>
      <c r="IF842" s="307"/>
      <c r="IG842" s="307"/>
      <c r="IH842" s="307"/>
      <c r="II842" s="307"/>
      <c r="IJ842" s="307"/>
      <c r="IK842" s="307"/>
      <c r="IL842" s="307"/>
      <c r="IM842" s="307"/>
      <c r="IN842" s="307"/>
      <c r="IO842" s="307"/>
      <c r="IP842" s="307"/>
      <c r="IQ842" s="307"/>
      <c r="IR842" s="307"/>
      <c r="IS842" s="307"/>
      <c r="IT842" s="307"/>
      <c r="IU842" s="307"/>
      <c r="IV842" s="307"/>
      <c r="IW842" s="307"/>
      <c r="IX842" s="307"/>
      <c r="IY842" s="307"/>
      <c r="IZ842" s="307"/>
      <c r="JA842" s="307"/>
      <c r="JB842" s="307"/>
      <c r="JC842" s="307"/>
      <c r="JD842" s="307"/>
      <c r="JE842" s="307"/>
      <c r="JF842" s="307"/>
      <c r="JG842" s="307"/>
      <c r="JH842" s="307"/>
      <c r="JI842" s="307"/>
      <c r="JJ842" s="307"/>
      <c r="JK842" s="307"/>
      <c r="JL842" s="307"/>
      <c r="JM842" s="307"/>
      <c r="JN842" s="307"/>
      <c r="JO842" s="307"/>
      <c r="JP842" s="307"/>
      <c r="JQ842" s="307"/>
      <c r="JR842" s="307"/>
      <c r="JS842" s="307"/>
      <c r="JT842" s="307"/>
      <c r="JU842" s="307"/>
      <c r="JV842" s="307"/>
      <c r="JW842" s="307"/>
      <c r="JX842" s="307"/>
      <c r="JY842" s="307"/>
      <c r="JZ842" s="307"/>
      <c r="KA842" s="307"/>
      <c r="KB842" s="307"/>
      <c r="KC842" s="307"/>
      <c r="KD842" s="307"/>
      <c r="KE842" s="307"/>
      <c r="KF842" s="307"/>
      <c r="KG842" s="307"/>
      <c r="KH842" s="307"/>
      <c r="KI842" s="307"/>
      <c r="KJ842" s="307"/>
      <c r="KK842" s="307"/>
      <c r="KL842" s="307"/>
      <c r="KM842" s="307"/>
      <c r="KN842" s="307"/>
      <c r="KO842" s="307"/>
      <c r="KP842" s="307"/>
      <c r="KQ842" s="307"/>
      <c r="KR842" s="307"/>
      <c r="KS842" s="307"/>
      <c r="KT842" s="307"/>
    </row>
    <row r="843" spans="14:306" s="56" customFormat="1" ht="15" customHeight="1">
      <c r="N843" s="409"/>
      <c r="O843" s="311"/>
      <c r="P843" s="311"/>
      <c r="Q843" s="311"/>
      <c r="R843" s="311"/>
      <c r="S843" s="410"/>
      <c r="T843" s="311"/>
      <c r="U843" s="311"/>
      <c r="AG843" s="354">
        <v>17</v>
      </c>
      <c r="AH843" s="354"/>
      <c r="AI843" s="359">
        <v>67</v>
      </c>
      <c r="AJ843" s="359">
        <v>38</v>
      </c>
      <c r="AK843" s="356" t="s">
        <v>162</v>
      </c>
      <c r="AL843" s="359">
        <v>27</v>
      </c>
      <c r="AM843" s="356" t="s">
        <v>699</v>
      </c>
      <c r="AN843" s="356" t="s">
        <v>948</v>
      </c>
      <c r="AO843" s="359">
        <v>25</v>
      </c>
      <c r="AP843" s="359">
        <v>34</v>
      </c>
      <c r="AQ843" s="359">
        <v>39</v>
      </c>
      <c r="AR843" s="356" t="s">
        <v>202</v>
      </c>
      <c r="AS843" s="359">
        <v>37</v>
      </c>
      <c r="AT843" s="356" t="s">
        <v>915</v>
      </c>
      <c r="AU843" s="356"/>
      <c r="AV843" s="359">
        <v>31</v>
      </c>
      <c r="AW843" s="359">
        <v>33</v>
      </c>
      <c r="AX843" s="359">
        <v>22</v>
      </c>
      <c r="AY843" s="303">
        <f t="shared" si="464"/>
        <v>68</v>
      </c>
      <c r="AZ843" s="303">
        <f t="shared" si="465"/>
        <v>39</v>
      </c>
      <c r="BA843" s="303">
        <f t="shared" si="466"/>
        <v>29</v>
      </c>
      <c r="BB843" s="303" t="str">
        <f t="shared" si="467"/>
        <v>-</v>
      </c>
      <c r="BC843" s="303">
        <f t="shared" si="468"/>
        <v>98</v>
      </c>
      <c r="BD843" s="303">
        <f t="shared" si="469"/>
        <v>57</v>
      </c>
      <c r="BE843" s="303">
        <f t="shared" si="470"/>
        <v>26</v>
      </c>
      <c r="BF843" s="303" t="str">
        <f t="shared" si="471"/>
        <v>-</v>
      </c>
      <c r="BG843" s="303">
        <f t="shared" si="472"/>
        <v>40</v>
      </c>
      <c r="BH843" s="303"/>
      <c r="BI843" s="303">
        <f t="shared" si="473"/>
        <v>47</v>
      </c>
      <c r="BJ843" s="303" t="str">
        <f t="shared" si="474"/>
        <v>-</v>
      </c>
      <c r="BK843" s="303">
        <f t="shared" si="475"/>
        <v>136</v>
      </c>
      <c r="BL843" s="303">
        <f t="shared" si="476"/>
        <v>32</v>
      </c>
      <c r="BM843" s="303" t="str">
        <f t="shared" si="477"/>
        <v>-</v>
      </c>
      <c r="BN843" s="303">
        <f t="shared" si="478"/>
        <v>23</v>
      </c>
      <c r="CB843" s="307"/>
      <c r="CC843" s="307"/>
      <c r="CD843" s="307"/>
      <c r="CE843" s="307"/>
      <c r="CF843" s="307"/>
      <c r="CG843" s="307"/>
      <c r="CH843" s="307"/>
      <c r="CI843" s="307"/>
      <c r="CJ843" s="307"/>
      <c r="CK843" s="307"/>
      <c r="CL843" s="307"/>
      <c r="CM843" s="307"/>
      <c r="CN843" s="307"/>
      <c r="CO843" s="307"/>
      <c r="CP843" s="307"/>
      <c r="CQ843" s="307"/>
      <c r="CR843" s="307"/>
      <c r="CS843" s="307"/>
      <c r="CT843" s="307"/>
      <c r="CU843" s="307"/>
      <c r="CV843" s="307"/>
      <c r="CW843" s="307"/>
      <c r="CX843" s="307"/>
      <c r="CY843" s="307"/>
      <c r="CZ843" s="307"/>
      <c r="DA843" s="307"/>
      <c r="DB843" s="307"/>
      <c r="DC843" s="307"/>
      <c r="DD843" s="307"/>
      <c r="DE843" s="307"/>
      <c r="DF843" s="307"/>
      <c r="DG843" s="307"/>
      <c r="DH843" s="307"/>
      <c r="DI843" s="390"/>
      <c r="DJ843" s="390"/>
      <c r="DK843" s="307"/>
      <c r="DL843" s="307"/>
      <c r="DM843" s="307"/>
      <c r="DN843" s="307"/>
      <c r="DO843" s="307"/>
      <c r="DP843" s="307"/>
      <c r="DQ843" s="307"/>
      <c r="DR843" s="307"/>
      <c r="DS843" s="307"/>
      <c r="DT843" s="307"/>
      <c r="DU843" s="307"/>
      <c r="DV843" s="307"/>
      <c r="DW843" s="307"/>
      <c r="DX843" s="307"/>
      <c r="DY843" s="307"/>
      <c r="DZ843" s="307"/>
      <c r="EA843" s="307"/>
      <c r="EB843" s="307"/>
      <c r="EC843" s="307"/>
      <c r="ED843" s="307"/>
      <c r="EE843" s="307"/>
      <c r="EF843" s="307"/>
      <c r="EG843" s="307"/>
      <c r="EH843" s="307"/>
      <c r="EI843" s="307"/>
      <c r="EJ843" s="307"/>
      <c r="EK843" s="307"/>
      <c r="EL843" s="307"/>
      <c r="EM843" s="307"/>
      <c r="EN843" s="307"/>
      <c r="EO843" s="307"/>
      <c r="EP843" s="307"/>
      <c r="EQ843" s="307"/>
      <c r="ER843" s="307"/>
      <c r="ES843" s="307"/>
      <c r="ET843" s="307"/>
      <c r="EU843" s="390"/>
      <c r="EV843" s="390"/>
      <c r="EW843" s="307"/>
      <c r="EX843" s="307"/>
      <c r="EY843" s="307"/>
      <c r="EZ843" s="307"/>
      <c r="FA843" s="307"/>
      <c r="FB843" s="307"/>
      <c r="FC843" s="307"/>
      <c r="FD843" s="307"/>
      <c r="FE843" s="307"/>
      <c r="FF843" s="307"/>
      <c r="FG843" s="307"/>
      <c r="FH843" s="307"/>
      <c r="FI843" s="307"/>
      <c r="FJ843" s="307"/>
      <c r="FK843" s="307"/>
      <c r="FL843" s="307"/>
      <c r="FM843" s="307"/>
      <c r="FN843" s="307"/>
      <c r="FO843" s="307"/>
      <c r="FP843" s="307"/>
      <c r="FQ843" s="307"/>
      <c r="FR843" s="307"/>
      <c r="FS843" s="307"/>
      <c r="FT843" s="307"/>
      <c r="FU843" s="307"/>
      <c r="FV843" s="307"/>
      <c r="FW843" s="307"/>
      <c r="FX843" s="307"/>
      <c r="FY843" s="307"/>
      <c r="FZ843" s="307"/>
      <c r="GA843" s="307"/>
      <c r="GB843" s="307"/>
      <c r="GC843" s="307"/>
      <c r="GD843" s="307"/>
      <c r="GE843" s="307"/>
      <c r="GF843" s="307"/>
      <c r="GG843" s="307"/>
      <c r="GH843" s="307"/>
      <c r="GI843" s="307"/>
      <c r="GJ843" s="307"/>
      <c r="GK843" s="307"/>
      <c r="GL843" s="307"/>
      <c r="GM843" s="307"/>
      <c r="GN843" s="307"/>
      <c r="GO843" s="307"/>
      <c r="GP843" s="307"/>
      <c r="GQ843" s="307"/>
      <c r="GR843" s="307"/>
      <c r="GS843" s="307"/>
      <c r="GT843" s="307"/>
      <c r="GU843" s="307"/>
      <c r="GV843" s="307"/>
      <c r="GW843" s="307"/>
      <c r="GX843" s="307"/>
      <c r="GY843" s="307"/>
      <c r="GZ843" s="307"/>
      <c r="HA843" s="307"/>
      <c r="HB843" s="307"/>
      <c r="HC843" s="307"/>
      <c r="HD843" s="307"/>
      <c r="HE843" s="307"/>
      <c r="HF843" s="307"/>
      <c r="HG843" s="307"/>
      <c r="HH843" s="307"/>
      <c r="HI843" s="307"/>
      <c r="HJ843" s="307"/>
      <c r="HK843" s="307"/>
      <c r="HL843" s="307"/>
      <c r="HM843" s="307"/>
      <c r="HN843" s="307"/>
      <c r="HO843" s="307"/>
      <c r="HP843" s="307"/>
      <c r="HQ843" s="307"/>
      <c r="HR843" s="307"/>
      <c r="HS843" s="307"/>
      <c r="HT843" s="307"/>
      <c r="HU843" s="307"/>
      <c r="HV843" s="307"/>
      <c r="HW843" s="307"/>
      <c r="HX843" s="307"/>
      <c r="HY843" s="307"/>
      <c r="HZ843" s="307"/>
      <c r="IA843" s="307"/>
      <c r="IB843" s="307"/>
      <c r="IC843" s="307"/>
      <c r="ID843" s="307"/>
      <c r="IE843" s="307"/>
      <c r="IF843" s="307"/>
      <c r="IG843" s="307"/>
      <c r="IH843" s="307"/>
      <c r="II843" s="307"/>
      <c r="IJ843" s="307"/>
      <c r="IK843" s="307"/>
      <c r="IL843" s="307"/>
      <c r="IM843" s="307"/>
      <c r="IN843" s="307"/>
      <c r="IO843" s="307"/>
      <c r="IP843" s="307"/>
      <c r="IQ843" s="307"/>
      <c r="IR843" s="307"/>
      <c r="IS843" s="307"/>
      <c r="IT843" s="307"/>
      <c r="IU843" s="307"/>
      <c r="IV843" s="307"/>
      <c r="IW843" s="307"/>
      <c r="IX843" s="307"/>
      <c r="IY843" s="307"/>
      <c r="IZ843" s="307"/>
      <c r="JA843" s="307"/>
      <c r="JB843" s="307"/>
      <c r="JC843" s="307"/>
      <c r="JD843" s="307"/>
      <c r="JE843" s="307"/>
      <c r="JF843" s="307"/>
      <c r="JG843" s="307"/>
      <c r="JH843" s="307"/>
      <c r="JI843" s="307"/>
      <c r="JJ843" s="307"/>
      <c r="JK843" s="307"/>
      <c r="JL843" s="307"/>
      <c r="JM843" s="307"/>
      <c r="JN843" s="307"/>
      <c r="JO843" s="307"/>
      <c r="JP843" s="307"/>
      <c r="JQ843" s="307"/>
      <c r="JR843" s="307"/>
      <c r="JS843" s="307"/>
      <c r="JT843" s="307"/>
      <c r="JU843" s="307"/>
      <c r="JV843" s="307"/>
      <c r="JW843" s="307"/>
      <c r="JX843" s="307"/>
      <c r="JY843" s="307"/>
      <c r="JZ843" s="307"/>
      <c r="KA843" s="307"/>
      <c r="KB843" s="307"/>
      <c r="KC843" s="307"/>
      <c r="KD843" s="307"/>
      <c r="KE843" s="307"/>
      <c r="KF843" s="307"/>
      <c r="KG843" s="307"/>
      <c r="KH843" s="307"/>
      <c r="KI843" s="307"/>
      <c r="KJ843" s="307"/>
      <c r="KK843" s="307"/>
      <c r="KL843" s="307"/>
      <c r="KM843" s="307"/>
      <c r="KN843" s="307"/>
      <c r="KO843" s="307"/>
      <c r="KP843" s="307"/>
      <c r="KQ843" s="307"/>
      <c r="KR843" s="307"/>
      <c r="KS843" s="307"/>
      <c r="KT843" s="307"/>
    </row>
    <row r="844" spans="14:306" s="56" customFormat="1" ht="15" customHeight="1">
      <c r="N844" s="409"/>
      <c r="O844" s="311"/>
      <c r="P844" s="311"/>
      <c r="Q844" s="311"/>
      <c r="R844" s="311"/>
      <c r="S844" s="410"/>
      <c r="T844" s="311"/>
      <c r="U844" s="311"/>
      <c r="AG844" s="354">
        <v>18</v>
      </c>
      <c r="AH844" s="354"/>
      <c r="AI844" s="359">
        <v>68</v>
      </c>
      <c r="AJ844" s="359">
        <v>39</v>
      </c>
      <c r="AK844" s="356" t="s">
        <v>165</v>
      </c>
      <c r="AL844" s="356" t="s">
        <v>0</v>
      </c>
      <c r="AM844" s="356" t="s">
        <v>200</v>
      </c>
      <c r="AN844" s="356" t="s">
        <v>216</v>
      </c>
      <c r="AO844" s="359">
        <v>26</v>
      </c>
      <c r="AP844" s="356" t="s">
        <v>0</v>
      </c>
      <c r="AQ844" s="359">
        <v>40</v>
      </c>
      <c r="AR844" s="356" t="s">
        <v>761</v>
      </c>
      <c r="AS844" s="356" t="s">
        <v>0</v>
      </c>
      <c r="AT844" s="359">
        <v>136</v>
      </c>
      <c r="AU844" s="359"/>
      <c r="AV844" s="359">
        <v>32</v>
      </c>
      <c r="AW844" s="356" t="s">
        <v>0</v>
      </c>
      <c r="AX844" s="359">
        <v>23</v>
      </c>
      <c r="AY844" s="303" t="str">
        <f t="shared" si="464"/>
        <v>-</v>
      </c>
      <c r="AZ844" s="303">
        <f t="shared" si="465"/>
        <v>40</v>
      </c>
      <c r="BA844" s="303">
        <f t="shared" si="466"/>
        <v>31</v>
      </c>
      <c r="BB844" s="303">
        <f t="shared" si="467"/>
        <v>28</v>
      </c>
      <c r="BC844" s="303">
        <f t="shared" si="468"/>
        <v>104</v>
      </c>
      <c r="BD844" s="303">
        <f t="shared" si="469"/>
        <v>60</v>
      </c>
      <c r="BE844" s="303">
        <f t="shared" si="470"/>
        <v>27</v>
      </c>
      <c r="BF844" s="303">
        <f t="shared" si="471"/>
        <v>35</v>
      </c>
      <c r="BG844" s="303">
        <f t="shared" si="472"/>
        <v>41</v>
      </c>
      <c r="BH844" s="303"/>
      <c r="BI844" s="303">
        <f t="shared" si="473"/>
        <v>49</v>
      </c>
      <c r="BJ844" s="303">
        <f t="shared" si="474"/>
        <v>38</v>
      </c>
      <c r="BK844" s="303" t="str">
        <f t="shared" si="475"/>
        <v>-</v>
      </c>
      <c r="BL844" s="303">
        <f t="shared" si="476"/>
        <v>33</v>
      </c>
      <c r="BM844" s="303">
        <f t="shared" si="477"/>
        <v>34</v>
      </c>
      <c r="BN844" s="303">
        <f t="shared" si="478"/>
        <v>24</v>
      </c>
      <c r="CB844" s="307"/>
      <c r="CC844" s="307"/>
      <c r="CD844" s="307"/>
      <c r="CE844" s="307"/>
      <c r="CF844" s="307"/>
      <c r="CG844" s="307"/>
      <c r="CH844" s="307"/>
      <c r="CI844" s="307"/>
      <c r="CJ844" s="307"/>
      <c r="CK844" s="307"/>
      <c r="CL844" s="307"/>
      <c r="CM844" s="307"/>
      <c r="CN844" s="307"/>
      <c r="CO844" s="307"/>
      <c r="CP844" s="307"/>
      <c r="CQ844" s="307"/>
      <c r="CR844" s="307"/>
      <c r="CS844" s="307"/>
      <c r="CT844" s="307"/>
      <c r="CU844" s="307"/>
      <c r="CV844" s="307"/>
      <c r="CW844" s="307"/>
      <c r="CX844" s="307"/>
      <c r="CY844" s="307"/>
      <c r="CZ844" s="307"/>
      <c r="DA844" s="307"/>
      <c r="DB844" s="307"/>
      <c r="DC844" s="307"/>
      <c r="DD844" s="307"/>
      <c r="DE844" s="307"/>
      <c r="DF844" s="307"/>
      <c r="DG844" s="307"/>
      <c r="DH844" s="307"/>
      <c r="DI844" s="390"/>
      <c r="DJ844" s="390"/>
      <c r="DK844" s="307"/>
      <c r="DL844" s="307"/>
      <c r="DM844" s="307"/>
      <c r="DN844" s="307"/>
      <c r="DO844" s="307"/>
      <c r="DP844" s="307"/>
      <c r="DQ844" s="307"/>
      <c r="DR844" s="307"/>
      <c r="DS844" s="307"/>
      <c r="DT844" s="307"/>
      <c r="DU844" s="307"/>
      <c r="DV844" s="307"/>
      <c r="DW844" s="307"/>
      <c r="DX844" s="307"/>
      <c r="DY844" s="307"/>
      <c r="DZ844" s="307"/>
      <c r="EA844" s="307"/>
      <c r="EB844" s="307"/>
      <c r="EC844" s="307"/>
      <c r="ED844" s="307"/>
      <c r="EE844" s="307"/>
      <c r="EF844" s="307"/>
      <c r="EG844" s="307"/>
      <c r="EH844" s="307"/>
      <c r="EI844" s="307"/>
      <c r="EJ844" s="307"/>
      <c r="EK844" s="307"/>
      <c r="EL844" s="307"/>
      <c r="EM844" s="307"/>
      <c r="EN844" s="307"/>
      <c r="EO844" s="307"/>
      <c r="EP844" s="307"/>
      <c r="EQ844" s="307"/>
      <c r="ER844" s="307"/>
      <c r="ES844" s="307"/>
      <c r="ET844" s="307"/>
      <c r="EU844" s="390"/>
      <c r="EV844" s="390"/>
      <c r="EW844" s="307"/>
      <c r="EX844" s="307"/>
      <c r="EY844" s="307"/>
      <c r="EZ844" s="307"/>
      <c r="FA844" s="307"/>
      <c r="FB844" s="307"/>
      <c r="FC844" s="307"/>
      <c r="FD844" s="307"/>
      <c r="FE844" s="307"/>
      <c r="FF844" s="307"/>
      <c r="FG844" s="307"/>
      <c r="FH844" s="307"/>
      <c r="FI844" s="307"/>
      <c r="FJ844" s="307"/>
      <c r="FK844" s="307"/>
      <c r="FL844" s="307"/>
      <c r="FM844" s="307"/>
      <c r="FN844" s="307"/>
      <c r="FO844" s="307"/>
      <c r="FP844" s="307"/>
      <c r="FQ844" s="307"/>
      <c r="FR844" s="307"/>
      <c r="FS844" s="307"/>
      <c r="FT844" s="307"/>
      <c r="FU844" s="307"/>
      <c r="FV844" s="307"/>
      <c r="FW844" s="307"/>
      <c r="FX844" s="307"/>
      <c r="FY844" s="307"/>
      <c r="FZ844" s="307"/>
      <c r="GA844" s="307"/>
      <c r="GB844" s="307"/>
      <c r="GC844" s="307"/>
      <c r="GD844" s="307"/>
      <c r="GE844" s="307"/>
      <c r="GF844" s="307"/>
      <c r="GG844" s="307"/>
      <c r="GH844" s="307"/>
      <c r="GI844" s="307"/>
      <c r="GJ844" s="307"/>
      <c r="GK844" s="307"/>
      <c r="GL844" s="307"/>
      <c r="GM844" s="307"/>
      <c r="GN844" s="307"/>
      <c r="GO844" s="307"/>
      <c r="GP844" s="307"/>
      <c r="GQ844" s="307"/>
      <c r="GR844" s="307"/>
      <c r="GS844" s="307"/>
      <c r="GT844" s="307"/>
      <c r="GU844" s="307"/>
      <c r="GV844" s="307"/>
      <c r="GW844" s="307"/>
      <c r="GX844" s="307"/>
      <c r="GY844" s="307"/>
      <c r="GZ844" s="307"/>
      <c r="HA844" s="307"/>
      <c r="HB844" s="307"/>
      <c r="HC844" s="307"/>
      <c r="HD844" s="307"/>
      <c r="HE844" s="307"/>
      <c r="HF844" s="307"/>
      <c r="HG844" s="307"/>
      <c r="HH844" s="307"/>
      <c r="HI844" s="307"/>
      <c r="HJ844" s="307"/>
      <c r="HK844" s="307"/>
      <c r="HL844" s="307"/>
      <c r="HM844" s="307"/>
      <c r="HN844" s="307"/>
      <c r="HO844" s="307"/>
      <c r="HP844" s="307"/>
      <c r="HQ844" s="307"/>
      <c r="HR844" s="307"/>
      <c r="HS844" s="307"/>
      <c r="HT844" s="307"/>
      <c r="HU844" s="307"/>
      <c r="HV844" s="307"/>
      <c r="HW844" s="307"/>
      <c r="HX844" s="307"/>
      <c r="HY844" s="307"/>
      <c r="HZ844" s="307"/>
      <c r="IA844" s="307"/>
      <c r="IB844" s="307"/>
      <c r="IC844" s="307"/>
      <c r="ID844" s="307"/>
      <c r="IE844" s="307"/>
      <c r="IF844" s="307"/>
      <c r="IG844" s="307"/>
      <c r="IH844" s="307"/>
      <c r="II844" s="307"/>
      <c r="IJ844" s="307"/>
      <c r="IK844" s="307"/>
      <c r="IL844" s="307"/>
      <c r="IM844" s="307"/>
      <c r="IN844" s="307"/>
      <c r="IO844" s="307"/>
      <c r="IP844" s="307"/>
      <c r="IQ844" s="307"/>
      <c r="IR844" s="307"/>
      <c r="IS844" s="307"/>
      <c r="IT844" s="307"/>
      <c r="IU844" s="307"/>
      <c r="IV844" s="307"/>
      <c r="IW844" s="307"/>
      <c r="IX844" s="307"/>
      <c r="IY844" s="307"/>
      <c r="IZ844" s="307"/>
      <c r="JA844" s="307"/>
      <c r="JB844" s="307"/>
      <c r="JC844" s="307"/>
      <c r="JD844" s="307"/>
      <c r="JE844" s="307"/>
      <c r="JF844" s="307"/>
      <c r="JG844" s="307"/>
      <c r="JH844" s="307"/>
      <c r="JI844" s="307"/>
      <c r="JJ844" s="307"/>
      <c r="JK844" s="307"/>
      <c r="JL844" s="307"/>
      <c r="JM844" s="307"/>
      <c r="JN844" s="307"/>
      <c r="JO844" s="307"/>
      <c r="JP844" s="307"/>
      <c r="JQ844" s="307"/>
      <c r="JR844" s="307"/>
      <c r="JS844" s="307"/>
      <c r="JT844" s="307"/>
      <c r="JU844" s="307"/>
      <c r="JV844" s="307"/>
      <c r="JW844" s="307"/>
      <c r="JX844" s="307"/>
      <c r="JY844" s="307"/>
      <c r="JZ844" s="307"/>
      <c r="KA844" s="307"/>
      <c r="KB844" s="307"/>
      <c r="KC844" s="307"/>
      <c r="KD844" s="307"/>
      <c r="KE844" s="307"/>
      <c r="KF844" s="307"/>
      <c r="KG844" s="307"/>
      <c r="KH844" s="307"/>
      <c r="KI844" s="307"/>
      <c r="KJ844" s="307"/>
      <c r="KK844" s="307"/>
      <c r="KL844" s="307"/>
      <c r="KM844" s="307"/>
      <c r="KN844" s="307"/>
      <c r="KO844" s="307"/>
      <c r="KP844" s="307"/>
      <c r="KQ844" s="307"/>
      <c r="KR844" s="307"/>
      <c r="KS844" s="307"/>
      <c r="KT844" s="307"/>
    </row>
    <row r="845" spans="14:306" s="56" customFormat="1" ht="15" customHeight="1">
      <c r="N845" s="409"/>
      <c r="O845" s="311"/>
      <c r="P845" s="311"/>
      <c r="Q845" s="311"/>
      <c r="R845" s="311"/>
      <c r="S845" s="410"/>
      <c r="T845" s="311"/>
      <c r="U845" s="311"/>
      <c r="AG845" s="354">
        <v>19</v>
      </c>
      <c r="AH845" s="354"/>
      <c r="AI845" s="356" t="s">
        <v>0</v>
      </c>
      <c r="AJ845" s="356" t="s">
        <v>339</v>
      </c>
      <c r="AK845" s="356" t="s">
        <v>133</v>
      </c>
      <c r="AL845" s="359">
        <v>28</v>
      </c>
      <c r="AM845" s="356" t="s">
        <v>1015</v>
      </c>
      <c r="AN845" s="356" t="s">
        <v>203</v>
      </c>
      <c r="AO845" s="356" t="s">
        <v>125</v>
      </c>
      <c r="AP845" s="359">
        <v>35</v>
      </c>
      <c r="AQ845" s="356" t="s">
        <v>147</v>
      </c>
      <c r="AR845" s="356" t="s">
        <v>1002</v>
      </c>
      <c r="AS845" s="359">
        <v>38</v>
      </c>
      <c r="AT845" s="356" t="s">
        <v>0</v>
      </c>
      <c r="AU845" s="356"/>
      <c r="AV845" s="359">
        <v>33</v>
      </c>
      <c r="AW845" s="359">
        <v>34</v>
      </c>
      <c r="AX845" s="405">
        <v>24</v>
      </c>
      <c r="AY845" s="303">
        <v>69</v>
      </c>
      <c r="AZ845" s="303">
        <f>IF(AJ845="-",AJ845,IF(ISNUMBER(AJ845),AJ845,MID(AJ845,(FIND("-",AJ845)+1),3)+1))</f>
        <v>45</v>
      </c>
      <c r="BA845" s="303">
        <f>IF(AK845="-",AK845,IF(ISNUMBER(AK845),AK845,MID(AK845,(FIND("-",AK845)+1),3)+1))</f>
        <v>33</v>
      </c>
      <c r="BB845" s="303">
        <v>29</v>
      </c>
      <c r="BC845" s="303">
        <f>IF(AM845="-",AM845,IF(ISNUMBER(AM845),AM845,MID(AM845,(FIND("-",AM845)+1),3)+1))</f>
        <v>120</v>
      </c>
      <c r="BD845" s="303">
        <f>IF(AN845="-",AN845,IF(ISNUMBER(AN845),AN845,MID(AN845,(FIND("-",AN845)+1),3)+1))</f>
        <v>69</v>
      </c>
      <c r="BE845" s="303">
        <f>IF(AO845="-",AO845,IF(ISNUMBER(AO845),AO845,MID(AO845,(FIND("-",AO845)+1),3)+1))</f>
        <v>31</v>
      </c>
      <c r="BF845" s="303">
        <v>36</v>
      </c>
      <c r="BG845" s="303">
        <f>IF(AQ845="-",AQ845,IF(ISNUMBER(AQ845),AQ845,MID(AQ845,(FIND("-",AQ845)+1),3)+1))</f>
        <v>43</v>
      </c>
      <c r="BH845" s="303"/>
      <c r="BI845" s="303">
        <f>IF(AR845="-",AR845,IF(ISNUMBER(AR845),AR845,MID(AR845,(FIND("-",AR845)+1),3)+1))</f>
        <v>61</v>
      </c>
      <c r="BJ845" s="303">
        <v>39</v>
      </c>
      <c r="BK845" s="303">
        <v>137</v>
      </c>
      <c r="BL845" s="303">
        <v>34</v>
      </c>
      <c r="BM845" s="303">
        <v>35</v>
      </c>
      <c r="BN845" s="303">
        <v>25</v>
      </c>
      <c r="CB845" s="307"/>
      <c r="CC845" s="307"/>
      <c r="CD845" s="307"/>
      <c r="CE845" s="307"/>
      <c r="CF845" s="307"/>
      <c r="CG845" s="307"/>
      <c r="CH845" s="307"/>
      <c r="CI845" s="307"/>
      <c r="CJ845" s="307"/>
      <c r="CK845" s="307"/>
      <c r="CL845" s="307"/>
      <c r="CM845" s="307"/>
      <c r="CN845" s="307"/>
      <c r="CO845" s="307"/>
      <c r="CP845" s="307"/>
      <c r="CQ845" s="307"/>
      <c r="CR845" s="307"/>
      <c r="CS845" s="307"/>
      <c r="CT845" s="307"/>
      <c r="CU845" s="307"/>
      <c r="CV845" s="307"/>
      <c r="CW845" s="307"/>
      <c r="CX845" s="307"/>
      <c r="CY845" s="307"/>
      <c r="CZ845" s="307"/>
      <c r="DA845" s="307"/>
      <c r="DB845" s="307"/>
      <c r="DC845" s="307"/>
      <c r="DD845" s="307"/>
      <c r="DE845" s="307"/>
      <c r="DF845" s="307"/>
      <c r="DG845" s="307"/>
      <c r="DH845" s="307"/>
      <c r="DI845" s="390"/>
      <c r="DJ845" s="390"/>
      <c r="DK845" s="307"/>
      <c r="DL845" s="307"/>
      <c r="DM845" s="307"/>
      <c r="DN845" s="307"/>
      <c r="DO845" s="307"/>
      <c r="DP845" s="307"/>
      <c r="DQ845" s="307"/>
      <c r="DR845" s="307"/>
      <c r="DS845" s="307"/>
      <c r="DT845" s="307"/>
      <c r="DU845" s="307"/>
      <c r="DV845" s="307"/>
      <c r="DW845" s="307"/>
      <c r="DX845" s="307"/>
      <c r="DY845" s="307"/>
      <c r="DZ845" s="307"/>
      <c r="EA845" s="307"/>
      <c r="EB845" s="307"/>
      <c r="EC845" s="307"/>
      <c r="ED845" s="307"/>
      <c r="EE845" s="307"/>
      <c r="EF845" s="307"/>
      <c r="EG845" s="307"/>
      <c r="EH845" s="307"/>
      <c r="EI845" s="307"/>
      <c r="EJ845" s="307"/>
      <c r="EK845" s="307"/>
      <c r="EL845" s="307"/>
      <c r="EM845" s="307"/>
      <c r="EN845" s="307"/>
      <c r="EO845" s="307"/>
      <c r="EP845" s="307"/>
      <c r="EQ845" s="307"/>
      <c r="ER845" s="307"/>
      <c r="ES845" s="307"/>
      <c r="ET845" s="307"/>
      <c r="EU845" s="390"/>
      <c r="EV845" s="390"/>
      <c r="EW845" s="307"/>
      <c r="EX845" s="307"/>
      <c r="EY845" s="307"/>
      <c r="EZ845" s="307"/>
      <c r="FA845" s="307"/>
      <c r="FB845" s="307"/>
      <c r="FC845" s="307"/>
      <c r="FD845" s="307"/>
      <c r="FE845" s="307"/>
      <c r="FF845" s="307"/>
      <c r="FG845" s="307"/>
      <c r="FH845" s="307"/>
      <c r="FI845" s="307"/>
      <c r="FJ845" s="307"/>
      <c r="FK845" s="307"/>
      <c r="FL845" s="307"/>
      <c r="FM845" s="307"/>
      <c r="FN845" s="307"/>
      <c r="FO845" s="307"/>
      <c r="FP845" s="307"/>
      <c r="FQ845" s="307"/>
      <c r="FR845" s="307"/>
      <c r="FS845" s="307"/>
      <c r="FT845" s="307"/>
      <c r="FU845" s="307"/>
      <c r="FV845" s="307"/>
      <c r="FW845" s="307"/>
      <c r="FX845" s="307"/>
      <c r="FY845" s="307"/>
      <c r="FZ845" s="307"/>
      <c r="GA845" s="307"/>
      <c r="GB845" s="307"/>
      <c r="GC845" s="307"/>
      <c r="GD845" s="307"/>
      <c r="GE845" s="307"/>
      <c r="GF845" s="307"/>
      <c r="GG845" s="307"/>
      <c r="GH845" s="307"/>
      <c r="GI845" s="307"/>
      <c r="GJ845" s="307"/>
      <c r="GK845" s="307"/>
      <c r="GL845" s="307"/>
      <c r="GM845" s="307"/>
      <c r="GN845" s="307"/>
      <c r="GO845" s="307"/>
      <c r="GP845" s="307"/>
      <c r="GQ845" s="307"/>
      <c r="GR845" s="307"/>
      <c r="GS845" s="307"/>
      <c r="GT845" s="307"/>
      <c r="GU845" s="307"/>
      <c r="GV845" s="307"/>
      <c r="GW845" s="307"/>
      <c r="GX845" s="307"/>
      <c r="GY845" s="307"/>
      <c r="GZ845" s="307"/>
      <c r="HA845" s="307"/>
      <c r="HB845" s="307"/>
      <c r="HC845" s="307"/>
      <c r="HD845" s="307"/>
      <c r="HE845" s="307"/>
      <c r="HF845" s="307"/>
      <c r="HG845" s="307"/>
      <c r="HH845" s="307"/>
      <c r="HI845" s="307"/>
      <c r="HJ845" s="307"/>
      <c r="HK845" s="307"/>
      <c r="HL845" s="307"/>
      <c r="HM845" s="307"/>
      <c r="HN845" s="307"/>
      <c r="HO845" s="307"/>
      <c r="HP845" s="307"/>
      <c r="HQ845" s="307"/>
      <c r="HR845" s="307"/>
      <c r="HS845" s="307"/>
      <c r="HT845" s="307"/>
      <c r="HU845" s="307"/>
      <c r="HV845" s="307"/>
      <c r="HW845" s="307"/>
      <c r="HX845" s="307"/>
      <c r="HY845" s="307"/>
      <c r="HZ845" s="307"/>
      <c r="IA845" s="307"/>
      <c r="IB845" s="307"/>
      <c r="IC845" s="307"/>
      <c r="ID845" s="307"/>
      <c r="IE845" s="307"/>
      <c r="IF845" s="307"/>
      <c r="IG845" s="307"/>
      <c r="IH845" s="307"/>
      <c r="II845" s="307"/>
      <c r="IJ845" s="307"/>
      <c r="IK845" s="307"/>
      <c r="IL845" s="307"/>
      <c r="IM845" s="307"/>
      <c r="IN845" s="307"/>
      <c r="IO845" s="307"/>
      <c r="IP845" s="307"/>
      <c r="IQ845" s="307"/>
      <c r="IR845" s="307"/>
      <c r="IS845" s="307"/>
      <c r="IT845" s="307"/>
      <c r="IU845" s="307"/>
      <c r="IV845" s="307"/>
      <c r="IW845" s="307"/>
      <c r="IX845" s="307"/>
      <c r="IY845" s="307"/>
      <c r="IZ845" s="307"/>
      <c r="JA845" s="307"/>
      <c r="JB845" s="307"/>
      <c r="JC845" s="307"/>
      <c r="JD845" s="307"/>
      <c r="JE845" s="307"/>
      <c r="JF845" s="307"/>
      <c r="JG845" s="307"/>
      <c r="JH845" s="307"/>
      <c r="JI845" s="307"/>
      <c r="JJ845" s="307"/>
      <c r="JK845" s="307"/>
      <c r="JL845" s="307"/>
      <c r="JM845" s="307"/>
      <c r="JN845" s="307"/>
      <c r="JO845" s="307"/>
      <c r="JP845" s="307"/>
      <c r="JQ845" s="307"/>
      <c r="JR845" s="307"/>
      <c r="JS845" s="307"/>
      <c r="JT845" s="307"/>
      <c r="JU845" s="307"/>
      <c r="JV845" s="307"/>
      <c r="JW845" s="307"/>
      <c r="JX845" s="307"/>
      <c r="JY845" s="307"/>
      <c r="JZ845" s="307"/>
      <c r="KA845" s="307"/>
      <c r="KB845" s="307"/>
      <c r="KC845" s="307"/>
      <c r="KD845" s="307"/>
      <c r="KE845" s="307"/>
      <c r="KF845" s="307"/>
      <c r="KG845" s="307"/>
      <c r="KH845" s="307"/>
      <c r="KI845" s="307"/>
      <c r="KJ845" s="307"/>
      <c r="KK845" s="307"/>
      <c r="KL845" s="307"/>
      <c r="KM845" s="307"/>
      <c r="KN845" s="307"/>
      <c r="KO845" s="307"/>
      <c r="KP845" s="307"/>
      <c r="KQ845" s="307"/>
      <c r="KR845" s="307"/>
      <c r="KS845" s="307"/>
      <c r="KT845" s="307"/>
    </row>
    <row r="846" spans="14:306" s="56" customFormat="1" ht="15" customHeight="1">
      <c r="N846" s="409"/>
      <c r="O846" s="311"/>
      <c r="P846" s="311"/>
      <c r="Q846" s="311"/>
      <c r="R846" s="311"/>
      <c r="S846" s="410"/>
      <c r="T846" s="311"/>
      <c r="U846" s="311"/>
      <c r="AG846" s="303"/>
      <c r="AH846" s="303"/>
      <c r="AI846" s="362"/>
      <c r="AJ846" s="362"/>
      <c r="AK846" s="362"/>
      <c r="AL846" s="362"/>
      <c r="AM846" s="362"/>
      <c r="AN846" s="362"/>
      <c r="AO846" s="362"/>
      <c r="AP846" s="362"/>
      <c r="AQ846" s="362"/>
      <c r="AR846" s="362"/>
      <c r="AS846" s="362"/>
      <c r="AT846" s="362"/>
      <c r="AU846" s="362"/>
      <c r="AV846" s="362"/>
      <c r="AW846" s="362"/>
      <c r="AX846" s="362"/>
      <c r="AY846" s="303"/>
      <c r="AZ846" s="303"/>
      <c r="BA846" s="303"/>
      <c r="BB846" s="303"/>
      <c r="BC846" s="303"/>
      <c r="BD846" s="303"/>
      <c r="BE846" s="303"/>
      <c r="BF846" s="303"/>
      <c r="BG846" s="303"/>
      <c r="BH846" s="303"/>
      <c r="BI846" s="303"/>
      <c r="BJ846" s="303"/>
      <c r="BK846" s="303"/>
      <c r="BL846" s="303"/>
      <c r="BM846" s="303"/>
      <c r="BN846" s="303"/>
      <c r="CB846" s="307"/>
      <c r="CC846" s="307"/>
      <c r="CD846" s="307"/>
      <c r="CE846" s="307"/>
      <c r="CF846" s="307"/>
      <c r="CG846" s="307"/>
      <c r="CH846" s="307"/>
      <c r="CI846" s="307"/>
      <c r="CJ846" s="307"/>
      <c r="CK846" s="307"/>
      <c r="CL846" s="307"/>
      <c r="CM846" s="307"/>
      <c r="CN846" s="307"/>
      <c r="CO846" s="307"/>
      <c r="CP846" s="307"/>
      <c r="CQ846" s="307"/>
      <c r="CR846" s="307"/>
      <c r="CS846" s="307"/>
      <c r="CT846" s="307"/>
      <c r="CU846" s="307"/>
      <c r="CV846" s="307"/>
      <c r="CW846" s="307"/>
      <c r="CX846" s="307"/>
      <c r="CY846" s="307"/>
      <c r="CZ846" s="307"/>
      <c r="DA846" s="307"/>
      <c r="DB846" s="307"/>
      <c r="DC846" s="307"/>
      <c r="DD846" s="307"/>
      <c r="DE846" s="307"/>
      <c r="DF846" s="307"/>
      <c r="DG846" s="307"/>
      <c r="DH846" s="307"/>
      <c r="DI846" s="390"/>
      <c r="DJ846" s="390"/>
      <c r="DK846" s="307"/>
      <c r="DL846" s="307"/>
      <c r="DM846" s="307"/>
      <c r="DN846" s="307"/>
      <c r="DO846" s="307"/>
      <c r="DP846" s="307"/>
      <c r="DQ846" s="307"/>
      <c r="DR846" s="307"/>
      <c r="DS846" s="307"/>
      <c r="DT846" s="307"/>
      <c r="DU846" s="307"/>
      <c r="DV846" s="307"/>
      <c r="DW846" s="307"/>
      <c r="DX846" s="307"/>
      <c r="DY846" s="307"/>
      <c r="DZ846" s="307"/>
      <c r="EA846" s="307"/>
      <c r="EB846" s="307"/>
      <c r="EC846" s="307"/>
      <c r="ED846" s="307"/>
      <c r="EE846" s="307"/>
      <c r="EF846" s="307"/>
      <c r="EG846" s="307"/>
      <c r="EH846" s="307"/>
      <c r="EI846" s="307"/>
      <c r="EJ846" s="307"/>
      <c r="EK846" s="307"/>
      <c r="EL846" s="307"/>
      <c r="EM846" s="307"/>
      <c r="EN846" s="307"/>
      <c r="EO846" s="307"/>
      <c r="EP846" s="307"/>
      <c r="EQ846" s="307"/>
      <c r="ER846" s="307"/>
      <c r="ES846" s="307"/>
      <c r="ET846" s="307"/>
      <c r="EU846" s="390"/>
      <c r="EV846" s="390"/>
      <c r="EW846" s="307"/>
      <c r="EX846" s="307"/>
      <c r="EY846" s="307"/>
      <c r="EZ846" s="307"/>
      <c r="FA846" s="307"/>
      <c r="FB846" s="307"/>
      <c r="FC846" s="307"/>
      <c r="FD846" s="307"/>
      <c r="FE846" s="307"/>
      <c r="FF846" s="307"/>
      <c r="FG846" s="307"/>
      <c r="FH846" s="307"/>
      <c r="FI846" s="307"/>
      <c r="FJ846" s="307"/>
      <c r="FK846" s="307"/>
      <c r="FL846" s="307"/>
      <c r="FM846" s="307"/>
      <c r="FN846" s="307"/>
      <c r="FO846" s="307"/>
      <c r="FP846" s="307"/>
      <c r="FQ846" s="307"/>
      <c r="FR846" s="307"/>
      <c r="FS846" s="307"/>
      <c r="FT846" s="307"/>
      <c r="FU846" s="307"/>
      <c r="FV846" s="307"/>
      <c r="FW846" s="307"/>
      <c r="FX846" s="307"/>
      <c r="FY846" s="307"/>
      <c r="FZ846" s="307"/>
      <c r="GA846" s="307"/>
      <c r="GB846" s="307"/>
      <c r="GC846" s="307"/>
      <c r="GD846" s="307"/>
      <c r="GE846" s="307"/>
      <c r="GF846" s="307"/>
      <c r="GG846" s="307"/>
      <c r="GH846" s="307"/>
      <c r="GI846" s="307"/>
      <c r="GJ846" s="307"/>
      <c r="GK846" s="307"/>
      <c r="GL846" s="307"/>
      <c r="GM846" s="307"/>
      <c r="GN846" s="307"/>
      <c r="GO846" s="307"/>
      <c r="GP846" s="307"/>
      <c r="GQ846" s="307"/>
      <c r="GR846" s="307"/>
      <c r="GS846" s="307"/>
      <c r="GT846" s="307"/>
      <c r="GU846" s="307"/>
      <c r="GV846" s="307"/>
      <c r="GW846" s="307"/>
      <c r="GX846" s="307"/>
      <c r="GY846" s="307"/>
      <c r="GZ846" s="307"/>
      <c r="HA846" s="307"/>
      <c r="HB846" s="307"/>
      <c r="HC846" s="307"/>
      <c r="HD846" s="307"/>
      <c r="HE846" s="307"/>
      <c r="HF846" s="307"/>
      <c r="HG846" s="307"/>
      <c r="HH846" s="307"/>
      <c r="HI846" s="307"/>
      <c r="HJ846" s="307"/>
      <c r="HK846" s="307"/>
      <c r="HL846" s="307"/>
      <c r="HM846" s="307"/>
      <c r="HN846" s="307"/>
      <c r="HO846" s="307"/>
      <c r="HP846" s="307"/>
      <c r="HQ846" s="307"/>
      <c r="HR846" s="307"/>
      <c r="HS846" s="307"/>
      <c r="HT846" s="307"/>
      <c r="HU846" s="307"/>
      <c r="HV846" s="307"/>
      <c r="HW846" s="307"/>
      <c r="HX846" s="307"/>
      <c r="HY846" s="307"/>
      <c r="HZ846" s="307"/>
      <c r="IA846" s="307"/>
      <c r="IB846" s="307"/>
      <c r="IC846" s="307"/>
      <c r="ID846" s="307"/>
      <c r="IE846" s="307"/>
      <c r="IF846" s="307"/>
      <c r="IG846" s="307"/>
      <c r="IH846" s="307"/>
      <c r="II846" s="307"/>
      <c r="IJ846" s="307"/>
      <c r="IK846" s="307"/>
      <c r="IL846" s="307"/>
      <c r="IM846" s="307"/>
      <c r="IN846" s="307"/>
      <c r="IO846" s="307"/>
      <c r="IP846" s="307"/>
      <c r="IQ846" s="307"/>
      <c r="IR846" s="307"/>
      <c r="IS846" s="307"/>
      <c r="IT846" s="307"/>
      <c r="IU846" s="307"/>
      <c r="IV846" s="307"/>
      <c r="IW846" s="307"/>
      <c r="IX846" s="307"/>
      <c r="IY846" s="307"/>
      <c r="IZ846" s="307"/>
      <c r="JA846" s="307"/>
      <c r="JB846" s="307"/>
      <c r="JC846" s="307"/>
      <c r="JD846" s="307"/>
      <c r="JE846" s="307"/>
      <c r="JF846" s="307"/>
      <c r="JG846" s="307"/>
      <c r="JH846" s="307"/>
      <c r="JI846" s="307"/>
      <c r="JJ846" s="307"/>
      <c r="JK846" s="307"/>
      <c r="JL846" s="307"/>
      <c r="JM846" s="307"/>
      <c r="JN846" s="307"/>
      <c r="JO846" s="307"/>
      <c r="JP846" s="307"/>
      <c r="JQ846" s="307"/>
      <c r="JR846" s="307"/>
      <c r="JS846" s="307"/>
      <c r="JT846" s="307"/>
      <c r="JU846" s="307"/>
      <c r="JV846" s="307"/>
      <c r="JW846" s="307"/>
      <c r="JX846" s="307"/>
      <c r="JY846" s="307"/>
      <c r="JZ846" s="307"/>
      <c r="KA846" s="307"/>
      <c r="KB846" s="307"/>
      <c r="KC846" s="307"/>
      <c r="KD846" s="307"/>
      <c r="KE846" s="307"/>
      <c r="KF846" s="307"/>
      <c r="KG846" s="307"/>
      <c r="KH846" s="307"/>
      <c r="KI846" s="307"/>
      <c r="KJ846" s="307"/>
      <c r="KK846" s="307"/>
      <c r="KL846" s="307"/>
      <c r="KM846" s="307"/>
      <c r="KN846" s="307"/>
      <c r="KO846" s="307"/>
      <c r="KP846" s="307"/>
      <c r="KQ846" s="307"/>
      <c r="KR846" s="307"/>
      <c r="KS846" s="307"/>
      <c r="KT846" s="307"/>
    </row>
    <row r="847" spans="14:306" s="56" customFormat="1" ht="15" customHeight="1">
      <c r="N847" s="311"/>
      <c r="O847" s="311"/>
      <c r="P847" s="311"/>
      <c r="Q847" s="311"/>
      <c r="R847" s="311"/>
      <c r="S847" s="311"/>
      <c r="T847" s="311"/>
      <c r="U847" s="311"/>
      <c r="AG847" s="303"/>
      <c r="AH847" s="303"/>
      <c r="AI847" s="362"/>
      <c r="AJ847" s="362"/>
      <c r="AK847" s="362"/>
      <c r="AL847" s="362"/>
      <c r="AM847" s="362"/>
      <c r="AN847" s="362"/>
      <c r="AO847" s="362"/>
      <c r="AP847" s="362"/>
      <c r="AQ847" s="362"/>
      <c r="AR847" s="362"/>
      <c r="AS847" s="362"/>
      <c r="AT847" s="362"/>
      <c r="AU847" s="362"/>
      <c r="AV847" s="362"/>
      <c r="AW847" s="362"/>
      <c r="AX847" s="362"/>
      <c r="AY847" s="303"/>
      <c r="AZ847" s="303"/>
      <c r="BA847" s="303"/>
      <c r="BB847" s="303"/>
      <c r="BC847" s="303"/>
      <c r="BD847" s="303"/>
      <c r="BE847" s="303"/>
      <c r="BF847" s="303"/>
      <c r="BG847" s="303"/>
      <c r="BH847" s="303"/>
      <c r="BI847" s="303"/>
      <c r="BJ847" s="303"/>
      <c r="BK847" s="303"/>
      <c r="BL847" s="303"/>
      <c r="BM847" s="303"/>
      <c r="BN847" s="303"/>
      <c r="CB847" s="307"/>
      <c r="CC847" s="307"/>
      <c r="CD847" s="307"/>
      <c r="CE847" s="307"/>
      <c r="CF847" s="307"/>
      <c r="CG847" s="307"/>
      <c r="CH847" s="307"/>
      <c r="CI847" s="307"/>
      <c r="CJ847" s="307"/>
      <c r="CK847" s="307"/>
      <c r="CL847" s="307"/>
      <c r="CM847" s="307"/>
      <c r="CN847" s="307"/>
      <c r="CO847" s="307"/>
      <c r="CP847" s="307"/>
      <c r="CQ847" s="307"/>
      <c r="CR847" s="307"/>
      <c r="CS847" s="307"/>
      <c r="CT847" s="307"/>
      <c r="CU847" s="307"/>
      <c r="CV847" s="307"/>
      <c r="CW847" s="307"/>
      <c r="CX847" s="307"/>
      <c r="CY847" s="307"/>
      <c r="CZ847" s="307"/>
      <c r="DA847" s="307"/>
      <c r="DB847" s="307"/>
      <c r="DC847" s="307"/>
      <c r="DD847" s="307"/>
      <c r="DE847" s="307"/>
      <c r="DF847" s="307"/>
      <c r="DG847" s="307"/>
      <c r="DH847" s="307"/>
      <c r="DI847" s="390"/>
      <c r="DJ847" s="390"/>
      <c r="DK847" s="307"/>
      <c r="DL847" s="307"/>
      <c r="DM847" s="307"/>
      <c r="DN847" s="307"/>
      <c r="DO847" s="307"/>
      <c r="DP847" s="307"/>
      <c r="DQ847" s="307"/>
      <c r="DR847" s="307"/>
      <c r="DS847" s="307"/>
      <c r="DT847" s="307"/>
      <c r="DU847" s="307"/>
      <c r="DV847" s="307"/>
      <c r="DW847" s="307"/>
      <c r="DX847" s="307"/>
      <c r="DY847" s="307"/>
      <c r="DZ847" s="307"/>
      <c r="EA847" s="307"/>
      <c r="EB847" s="307"/>
      <c r="EC847" s="307"/>
      <c r="ED847" s="307"/>
      <c r="EE847" s="307"/>
      <c r="EF847" s="307"/>
      <c r="EG847" s="307"/>
      <c r="EH847" s="307"/>
      <c r="EI847" s="307"/>
      <c r="EJ847" s="307"/>
      <c r="EK847" s="307"/>
      <c r="EL847" s="307"/>
      <c r="EM847" s="307"/>
      <c r="EN847" s="307"/>
      <c r="EO847" s="307"/>
      <c r="EP847" s="307"/>
      <c r="EQ847" s="307"/>
      <c r="ER847" s="307"/>
      <c r="ES847" s="307"/>
      <c r="ET847" s="307"/>
      <c r="EU847" s="390"/>
      <c r="EV847" s="390"/>
      <c r="EW847" s="307"/>
      <c r="EX847" s="307"/>
      <c r="EY847" s="307"/>
      <c r="EZ847" s="307"/>
      <c r="FA847" s="307"/>
      <c r="FB847" s="307"/>
      <c r="FC847" s="307"/>
      <c r="FD847" s="307"/>
      <c r="FE847" s="307"/>
      <c r="FF847" s="307"/>
      <c r="FG847" s="307"/>
      <c r="FH847" s="307"/>
      <c r="FI847" s="307"/>
      <c r="FJ847" s="307"/>
      <c r="FK847" s="307"/>
      <c r="FL847" s="307"/>
      <c r="FM847" s="307"/>
      <c r="FN847" s="307"/>
      <c r="FO847" s="307"/>
      <c r="FP847" s="307"/>
      <c r="FQ847" s="307"/>
      <c r="FR847" s="307"/>
      <c r="FS847" s="307"/>
      <c r="FT847" s="307"/>
      <c r="FU847" s="307"/>
      <c r="FV847" s="307"/>
      <c r="FW847" s="307"/>
      <c r="FX847" s="307"/>
      <c r="FY847" s="307"/>
      <c r="FZ847" s="307"/>
      <c r="GA847" s="307"/>
      <c r="GB847" s="307"/>
      <c r="GC847" s="307"/>
      <c r="GD847" s="307"/>
      <c r="GE847" s="307"/>
      <c r="GF847" s="307"/>
      <c r="GG847" s="307"/>
      <c r="GH847" s="307"/>
      <c r="GI847" s="307"/>
      <c r="GJ847" s="307"/>
      <c r="GK847" s="307"/>
      <c r="GL847" s="307"/>
      <c r="GM847" s="307"/>
      <c r="GN847" s="307"/>
      <c r="GO847" s="307"/>
      <c r="GP847" s="307"/>
      <c r="GQ847" s="307"/>
      <c r="GR847" s="307"/>
      <c r="GS847" s="307"/>
      <c r="GT847" s="307"/>
      <c r="GU847" s="307"/>
      <c r="GV847" s="307"/>
      <c r="GW847" s="307"/>
      <c r="GX847" s="307"/>
      <c r="GY847" s="307"/>
      <c r="GZ847" s="307"/>
      <c r="HA847" s="307"/>
      <c r="HB847" s="307"/>
      <c r="HC847" s="307"/>
      <c r="HD847" s="307"/>
      <c r="HE847" s="307"/>
      <c r="HF847" s="307"/>
      <c r="HG847" s="307"/>
      <c r="HH847" s="307"/>
      <c r="HI847" s="307"/>
      <c r="HJ847" s="307"/>
      <c r="HK847" s="307"/>
      <c r="HL847" s="307"/>
      <c r="HM847" s="307"/>
      <c r="HN847" s="307"/>
      <c r="HO847" s="307"/>
      <c r="HP847" s="307"/>
      <c r="HQ847" s="307"/>
      <c r="HR847" s="307"/>
      <c r="HS847" s="307"/>
      <c r="HT847" s="307"/>
      <c r="HU847" s="307"/>
      <c r="HV847" s="307"/>
      <c r="HW847" s="307"/>
      <c r="HX847" s="307"/>
      <c r="HY847" s="307"/>
      <c r="HZ847" s="307"/>
      <c r="IA847" s="307"/>
      <c r="IB847" s="307"/>
      <c r="IC847" s="307"/>
      <c r="ID847" s="307"/>
      <c r="IE847" s="307"/>
      <c r="IF847" s="307"/>
      <c r="IG847" s="307"/>
      <c r="IH847" s="307"/>
      <c r="II847" s="307"/>
      <c r="IJ847" s="307"/>
      <c r="IK847" s="307"/>
      <c r="IL847" s="307"/>
      <c r="IM847" s="307"/>
      <c r="IN847" s="307"/>
      <c r="IO847" s="307"/>
      <c r="IP847" s="307"/>
      <c r="IQ847" s="307"/>
      <c r="IR847" s="307"/>
      <c r="IS847" s="307"/>
      <c r="IT847" s="307"/>
      <c r="IU847" s="307"/>
      <c r="IV847" s="307"/>
      <c r="IW847" s="307"/>
      <c r="IX847" s="307"/>
      <c r="IY847" s="307"/>
      <c r="IZ847" s="307"/>
      <c r="JA847" s="307"/>
      <c r="JB847" s="307"/>
      <c r="JC847" s="307"/>
      <c r="JD847" s="307"/>
      <c r="JE847" s="307"/>
      <c r="JF847" s="307"/>
      <c r="JG847" s="307"/>
      <c r="JH847" s="307"/>
      <c r="JI847" s="307"/>
      <c r="JJ847" s="307"/>
      <c r="JK847" s="307"/>
      <c r="JL847" s="307"/>
      <c r="JM847" s="307"/>
      <c r="JN847" s="307"/>
      <c r="JO847" s="307"/>
      <c r="JP847" s="307"/>
      <c r="JQ847" s="307"/>
      <c r="JR847" s="307"/>
      <c r="JS847" s="307"/>
      <c r="JT847" s="307"/>
      <c r="JU847" s="307"/>
      <c r="JV847" s="307"/>
      <c r="JW847" s="307"/>
      <c r="JX847" s="307"/>
      <c r="JY847" s="307"/>
      <c r="JZ847" s="307"/>
      <c r="KA847" s="307"/>
      <c r="KB847" s="307"/>
      <c r="KC847" s="307"/>
      <c r="KD847" s="307"/>
      <c r="KE847" s="307"/>
      <c r="KF847" s="307"/>
      <c r="KG847" s="307"/>
      <c r="KH847" s="307"/>
      <c r="KI847" s="307"/>
      <c r="KJ847" s="307"/>
      <c r="KK847" s="307"/>
      <c r="KL847" s="307"/>
      <c r="KM847" s="307"/>
      <c r="KN847" s="307"/>
      <c r="KO847" s="307"/>
      <c r="KP847" s="307"/>
      <c r="KQ847" s="307"/>
      <c r="KR847" s="307"/>
      <c r="KS847" s="307"/>
      <c r="KT847" s="307"/>
    </row>
    <row r="848" spans="14:306" s="56" customFormat="1" ht="15" customHeight="1">
      <c r="N848" s="303"/>
      <c r="O848" s="303"/>
      <c r="P848" s="370"/>
      <c r="Q848" s="370"/>
      <c r="R848" s="303"/>
      <c r="S848" s="303"/>
      <c r="T848" s="303"/>
      <c r="U848" s="303"/>
      <c r="AG848" s="363" t="s">
        <v>1016</v>
      </c>
      <c r="AH848" s="363"/>
      <c r="AI848" s="362" t="s">
        <v>1017</v>
      </c>
      <c r="AJ848" s="362"/>
      <c r="AK848" s="362"/>
      <c r="AL848" s="362"/>
      <c r="AM848" s="362"/>
      <c r="AN848" s="362"/>
      <c r="AO848" s="362"/>
      <c r="AP848" s="362"/>
      <c r="AQ848" s="362"/>
      <c r="AR848" s="362"/>
      <c r="AS848" s="362"/>
      <c r="AT848" s="362"/>
      <c r="AU848" s="362"/>
      <c r="AV848" s="362"/>
      <c r="AW848" s="362"/>
      <c r="AX848" s="362"/>
      <c r="AY848" s="303"/>
      <c r="AZ848" s="303"/>
      <c r="BA848" s="303"/>
      <c r="BB848" s="303"/>
      <c r="BC848" s="303"/>
      <c r="BD848" s="303"/>
      <c r="BE848" s="303"/>
      <c r="BF848" s="303"/>
      <c r="BG848" s="303"/>
      <c r="BH848" s="303"/>
      <c r="BI848" s="303"/>
      <c r="BJ848" s="303"/>
      <c r="BK848" s="303"/>
      <c r="BL848" s="303"/>
      <c r="BM848" s="303"/>
      <c r="BN848" s="303"/>
      <c r="CB848" s="307"/>
      <c r="CC848" s="307"/>
      <c r="CD848" s="307"/>
      <c r="CE848" s="307"/>
      <c r="CF848" s="307"/>
      <c r="CG848" s="307"/>
      <c r="CH848" s="307"/>
      <c r="CI848" s="307"/>
      <c r="CJ848" s="307"/>
      <c r="CK848" s="307"/>
      <c r="CL848" s="307"/>
      <c r="CM848" s="307"/>
      <c r="CN848" s="307"/>
      <c r="CO848" s="307"/>
      <c r="CP848" s="307"/>
      <c r="CQ848" s="307"/>
      <c r="CR848" s="307"/>
      <c r="CS848" s="307"/>
      <c r="CT848" s="307"/>
      <c r="CU848" s="307"/>
      <c r="CV848" s="307"/>
      <c r="CW848" s="307"/>
      <c r="CX848" s="307"/>
      <c r="CY848" s="307"/>
      <c r="CZ848" s="307"/>
      <c r="DA848" s="307"/>
      <c r="DB848" s="307"/>
      <c r="DC848" s="307"/>
      <c r="DD848" s="307"/>
      <c r="DE848" s="307"/>
      <c r="DF848" s="307"/>
      <c r="DG848" s="307"/>
      <c r="DH848" s="307"/>
      <c r="DI848" s="390"/>
      <c r="DJ848" s="390"/>
      <c r="DK848" s="307"/>
      <c r="DL848" s="307"/>
      <c r="DM848" s="307"/>
      <c r="DN848" s="307"/>
      <c r="DO848" s="307"/>
      <c r="DP848" s="307"/>
      <c r="DQ848" s="307"/>
      <c r="DR848" s="307"/>
      <c r="DS848" s="307"/>
      <c r="DT848" s="307"/>
      <c r="DU848" s="307"/>
      <c r="DV848" s="307"/>
      <c r="DW848" s="307"/>
      <c r="DX848" s="307"/>
      <c r="DY848" s="307"/>
      <c r="DZ848" s="307"/>
      <c r="EA848" s="307"/>
      <c r="EB848" s="307"/>
      <c r="EC848" s="307"/>
      <c r="ED848" s="307"/>
      <c r="EE848" s="307"/>
      <c r="EF848" s="307"/>
      <c r="EG848" s="307"/>
      <c r="EH848" s="307"/>
      <c r="EI848" s="307"/>
      <c r="EJ848" s="307"/>
      <c r="EK848" s="307"/>
      <c r="EL848" s="307"/>
      <c r="EM848" s="307"/>
      <c r="EN848" s="307"/>
      <c r="EO848" s="307"/>
      <c r="EP848" s="307"/>
      <c r="EQ848" s="307"/>
      <c r="ER848" s="307"/>
      <c r="ES848" s="307"/>
      <c r="ET848" s="307"/>
      <c r="EU848" s="390"/>
      <c r="EV848" s="390"/>
      <c r="EW848" s="307"/>
      <c r="EX848" s="307"/>
      <c r="EY848" s="307"/>
      <c r="EZ848" s="307"/>
      <c r="FA848" s="307"/>
      <c r="FB848" s="307"/>
      <c r="FC848" s="307"/>
      <c r="FD848" s="307"/>
      <c r="FE848" s="307"/>
      <c r="FF848" s="307"/>
      <c r="FG848" s="307"/>
      <c r="FH848" s="307"/>
      <c r="FI848" s="307"/>
      <c r="FJ848" s="307"/>
      <c r="FK848" s="307"/>
      <c r="FL848" s="307"/>
      <c r="FM848" s="307"/>
      <c r="FN848" s="307"/>
      <c r="FO848" s="307"/>
      <c r="FP848" s="307"/>
      <c r="FQ848" s="307"/>
      <c r="FR848" s="307"/>
      <c r="FS848" s="307"/>
      <c r="FT848" s="307"/>
      <c r="FU848" s="307"/>
      <c r="FV848" s="307"/>
      <c r="FW848" s="307"/>
      <c r="FX848" s="307"/>
      <c r="FY848" s="307"/>
      <c r="FZ848" s="307"/>
      <c r="GA848" s="307"/>
      <c r="GB848" s="307"/>
      <c r="GC848" s="307"/>
      <c r="GD848" s="307"/>
      <c r="GE848" s="307"/>
      <c r="GF848" s="307"/>
      <c r="GG848" s="307"/>
      <c r="GH848" s="307"/>
      <c r="GI848" s="307"/>
      <c r="GJ848" s="307"/>
      <c r="GK848" s="307"/>
      <c r="GL848" s="307"/>
      <c r="GM848" s="307"/>
      <c r="GN848" s="307"/>
      <c r="GO848" s="307"/>
      <c r="GP848" s="307"/>
      <c r="GQ848" s="307"/>
      <c r="GR848" s="307"/>
      <c r="GS848" s="307"/>
      <c r="GT848" s="307"/>
      <c r="GU848" s="307"/>
      <c r="GV848" s="307"/>
      <c r="GW848" s="307"/>
      <c r="GX848" s="307"/>
      <c r="GY848" s="307"/>
      <c r="GZ848" s="307"/>
      <c r="HA848" s="307"/>
      <c r="HB848" s="307"/>
      <c r="HC848" s="307"/>
      <c r="HD848" s="307"/>
      <c r="HE848" s="307"/>
      <c r="HF848" s="307"/>
      <c r="HG848" s="307"/>
      <c r="HH848" s="307"/>
      <c r="HI848" s="307"/>
      <c r="HJ848" s="307"/>
      <c r="HK848" s="307"/>
      <c r="HL848" s="307"/>
      <c r="HM848" s="307"/>
      <c r="HN848" s="307"/>
      <c r="HO848" s="307"/>
      <c r="HP848" s="307"/>
      <c r="HQ848" s="307"/>
      <c r="HR848" s="307"/>
      <c r="HS848" s="307"/>
      <c r="HT848" s="307"/>
      <c r="HU848" s="307"/>
      <c r="HV848" s="307"/>
      <c r="HW848" s="307"/>
      <c r="HX848" s="307"/>
      <c r="HY848" s="307"/>
      <c r="HZ848" s="307"/>
      <c r="IA848" s="307"/>
      <c r="IB848" s="307"/>
      <c r="IC848" s="307"/>
      <c r="ID848" s="307"/>
      <c r="IE848" s="307"/>
      <c r="IF848" s="307"/>
      <c r="IG848" s="307"/>
      <c r="IH848" s="307"/>
      <c r="II848" s="307"/>
      <c r="IJ848" s="307"/>
      <c r="IK848" s="307"/>
      <c r="IL848" s="307"/>
      <c r="IM848" s="307"/>
      <c r="IN848" s="307"/>
      <c r="IO848" s="307"/>
      <c r="IP848" s="307"/>
      <c r="IQ848" s="307"/>
      <c r="IR848" s="307"/>
      <c r="IS848" s="307"/>
      <c r="IT848" s="307"/>
      <c r="IU848" s="307"/>
      <c r="IV848" s="307"/>
      <c r="IW848" s="307"/>
      <c r="IX848" s="307"/>
      <c r="IY848" s="307"/>
      <c r="IZ848" s="307"/>
      <c r="JA848" s="307"/>
      <c r="JB848" s="307"/>
      <c r="JC848" s="307"/>
      <c r="JD848" s="307"/>
      <c r="JE848" s="307"/>
      <c r="JF848" s="307"/>
      <c r="JG848" s="307"/>
      <c r="JH848" s="307"/>
      <c r="JI848" s="307"/>
      <c r="JJ848" s="307"/>
      <c r="JK848" s="307"/>
      <c r="JL848" s="307"/>
      <c r="JM848" s="307"/>
      <c r="JN848" s="307"/>
      <c r="JO848" s="307"/>
      <c r="JP848" s="307"/>
      <c r="JQ848" s="307"/>
      <c r="JR848" s="307"/>
      <c r="JS848" s="307"/>
      <c r="JT848" s="307"/>
      <c r="JU848" s="307"/>
      <c r="JV848" s="307"/>
      <c r="JW848" s="307"/>
      <c r="JX848" s="307"/>
      <c r="JY848" s="307"/>
      <c r="JZ848" s="307"/>
      <c r="KA848" s="307"/>
      <c r="KB848" s="307"/>
      <c r="KC848" s="307"/>
      <c r="KD848" s="307"/>
      <c r="KE848" s="307"/>
      <c r="KF848" s="307"/>
      <c r="KG848" s="307"/>
      <c r="KH848" s="307"/>
      <c r="KI848" s="307"/>
      <c r="KJ848" s="307"/>
      <c r="KK848" s="307"/>
      <c r="KL848" s="307"/>
      <c r="KM848" s="307"/>
      <c r="KN848" s="307"/>
      <c r="KO848" s="307"/>
      <c r="KP848" s="307"/>
      <c r="KQ848" s="307"/>
      <c r="KR848" s="307"/>
      <c r="KS848" s="307"/>
      <c r="KT848" s="307"/>
    </row>
    <row r="849" spans="14:306" s="56" customFormat="1" ht="15" customHeight="1">
      <c r="N849" s="427"/>
      <c r="O849" s="303"/>
      <c r="P849" s="303"/>
      <c r="Q849" s="303"/>
      <c r="R849" s="303"/>
      <c r="S849" s="303"/>
      <c r="T849" s="303"/>
      <c r="U849" s="303"/>
      <c r="W849" s="342"/>
      <c r="X849" s="342"/>
      <c r="Y849" s="342"/>
      <c r="Z849" s="342"/>
      <c r="AA849" s="342"/>
      <c r="AB849" s="342"/>
      <c r="AC849" s="342"/>
      <c r="AD849" s="342"/>
      <c r="AE849" s="342"/>
      <c r="AG849" s="351" t="s">
        <v>521</v>
      </c>
      <c r="AH849" s="351"/>
      <c r="AI849" s="364"/>
      <c r="AJ849" s="364"/>
      <c r="AK849" s="364"/>
      <c r="AL849" s="364"/>
      <c r="AM849" s="364"/>
      <c r="AN849" s="364"/>
      <c r="AO849" s="364"/>
      <c r="AP849" s="364"/>
      <c r="AQ849" s="364"/>
      <c r="AR849" s="364"/>
      <c r="AS849" s="364"/>
      <c r="AT849" s="364"/>
      <c r="AU849" s="364"/>
      <c r="AV849" s="364"/>
      <c r="AW849" s="364"/>
      <c r="AX849" s="364"/>
      <c r="AY849" s="303"/>
      <c r="AZ849" s="303"/>
      <c r="BA849" s="303"/>
      <c r="BB849" s="303"/>
      <c r="BC849" s="303"/>
      <c r="BD849" s="303"/>
      <c r="BE849" s="303"/>
      <c r="BF849" s="303"/>
      <c r="BG849" s="303"/>
      <c r="BH849" s="303"/>
      <c r="BI849" s="303"/>
      <c r="BJ849" s="303"/>
      <c r="BK849" s="303"/>
      <c r="BL849" s="303"/>
      <c r="BM849" s="303"/>
      <c r="BN849" s="303"/>
      <c r="CB849" s="307"/>
      <c r="CC849" s="307"/>
      <c r="CD849" s="307"/>
      <c r="CE849" s="307"/>
      <c r="CF849" s="307"/>
      <c r="CG849" s="307"/>
      <c r="CH849" s="307"/>
      <c r="CI849" s="307"/>
      <c r="CJ849" s="307"/>
      <c r="CK849" s="307"/>
      <c r="CL849" s="307"/>
      <c r="CM849" s="307"/>
      <c r="CN849" s="307"/>
      <c r="CO849" s="307"/>
      <c r="CP849" s="307"/>
      <c r="CQ849" s="307"/>
      <c r="CR849" s="307"/>
      <c r="CS849" s="307"/>
      <c r="CT849" s="307"/>
      <c r="CU849" s="307"/>
      <c r="CV849" s="307"/>
      <c r="CW849" s="307"/>
      <c r="CX849" s="307"/>
      <c r="CY849" s="307"/>
      <c r="CZ849" s="307"/>
      <c r="DA849" s="307"/>
      <c r="DB849" s="307"/>
      <c r="DC849" s="307"/>
      <c r="DD849" s="307"/>
      <c r="DE849" s="307"/>
      <c r="DF849" s="307"/>
      <c r="DG849" s="307"/>
      <c r="DH849" s="307"/>
      <c r="DI849" s="390"/>
      <c r="DJ849" s="390"/>
      <c r="DK849" s="307"/>
      <c r="DL849" s="307"/>
      <c r="DM849" s="307"/>
      <c r="DN849" s="307"/>
      <c r="DO849" s="307"/>
      <c r="DP849" s="307"/>
      <c r="DQ849" s="307"/>
      <c r="DR849" s="307"/>
      <c r="DS849" s="307"/>
      <c r="DT849" s="307"/>
      <c r="DU849" s="307"/>
      <c r="DV849" s="307"/>
      <c r="DW849" s="307"/>
      <c r="DX849" s="307"/>
      <c r="DY849" s="307"/>
      <c r="DZ849" s="307"/>
      <c r="EA849" s="307"/>
      <c r="EB849" s="307"/>
      <c r="EC849" s="307"/>
      <c r="ED849" s="307"/>
      <c r="EE849" s="307"/>
      <c r="EF849" s="307"/>
      <c r="EG849" s="307"/>
      <c r="EH849" s="307"/>
      <c r="EI849" s="307"/>
      <c r="EJ849" s="307"/>
      <c r="EK849" s="307"/>
      <c r="EL849" s="307"/>
      <c r="EM849" s="307"/>
      <c r="EN849" s="307"/>
      <c r="EO849" s="307"/>
      <c r="EP849" s="307"/>
      <c r="EQ849" s="307"/>
      <c r="ER849" s="307"/>
      <c r="ES849" s="307"/>
      <c r="ET849" s="307"/>
      <c r="EU849" s="390"/>
      <c r="EV849" s="390"/>
      <c r="EW849" s="307"/>
      <c r="EX849" s="307"/>
      <c r="EY849" s="307"/>
      <c r="EZ849" s="307"/>
      <c r="FA849" s="307"/>
      <c r="FB849" s="307"/>
      <c r="FC849" s="307"/>
      <c r="FD849" s="307"/>
      <c r="FE849" s="307"/>
      <c r="FF849" s="307"/>
      <c r="FG849" s="307"/>
      <c r="FH849" s="307"/>
      <c r="FI849" s="307"/>
      <c r="FJ849" s="307"/>
      <c r="FK849" s="307"/>
      <c r="FL849" s="307"/>
      <c r="FM849" s="307"/>
      <c r="FN849" s="307"/>
      <c r="FO849" s="307"/>
      <c r="FP849" s="307"/>
      <c r="FQ849" s="307"/>
      <c r="FR849" s="307"/>
      <c r="FS849" s="307"/>
      <c r="FT849" s="307"/>
      <c r="FU849" s="307"/>
      <c r="FV849" s="307"/>
      <c r="FW849" s="307"/>
      <c r="FX849" s="307"/>
      <c r="FY849" s="307"/>
      <c r="FZ849" s="307"/>
      <c r="GA849" s="307"/>
      <c r="GB849" s="307"/>
      <c r="GC849" s="307"/>
      <c r="GD849" s="307"/>
      <c r="GE849" s="307"/>
      <c r="GF849" s="307"/>
      <c r="GG849" s="307"/>
      <c r="GH849" s="307"/>
      <c r="GI849" s="307"/>
      <c r="GJ849" s="307"/>
      <c r="GK849" s="307"/>
      <c r="GL849" s="307"/>
      <c r="GM849" s="307"/>
      <c r="GN849" s="307"/>
      <c r="GO849" s="307"/>
      <c r="GP849" s="307"/>
      <c r="GQ849" s="307"/>
      <c r="GR849" s="307"/>
      <c r="GS849" s="307"/>
      <c r="GT849" s="307"/>
      <c r="GU849" s="307"/>
      <c r="GV849" s="307"/>
      <c r="GW849" s="307"/>
      <c r="GX849" s="307"/>
      <c r="GY849" s="307"/>
      <c r="GZ849" s="307"/>
      <c r="HA849" s="307"/>
      <c r="HB849" s="307"/>
      <c r="HC849" s="307"/>
      <c r="HD849" s="307"/>
      <c r="HE849" s="307"/>
      <c r="HF849" s="307"/>
      <c r="HG849" s="307"/>
      <c r="HH849" s="307"/>
      <c r="HI849" s="307"/>
      <c r="HJ849" s="307"/>
      <c r="HK849" s="307"/>
      <c r="HL849" s="307"/>
      <c r="HM849" s="307"/>
      <c r="HN849" s="307"/>
      <c r="HO849" s="307"/>
      <c r="HP849" s="307"/>
      <c r="HQ849" s="307"/>
      <c r="HR849" s="307"/>
      <c r="HS849" s="307"/>
      <c r="HT849" s="307"/>
      <c r="HU849" s="307"/>
      <c r="HV849" s="307"/>
      <c r="HW849" s="307"/>
      <c r="HX849" s="307"/>
      <c r="HY849" s="307"/>
      <c r="HZ849" s="307"/>
      <c r="IA849" s="307"/>
      <c r="IB849" s="307"/>
      <c r="IC849" s="307"/>
      <c r="ID849" s="307"/>
      <c r="IE849" s="307"/>
      <c r="IF849" s="307"/>
      <c r="IG849" s="307"/>
      <c r="IH849" s="307"/>
      <c r="II849" s="307"/>
      <c r="IJ849" s="307"/>
      <c r="IK849" s="307"/>
      <c r="IL849" s="307"/>
      <c r="IM849" s="307"/>
      <c r="IN849" s="307"/>
      <c r="IO849" s="307"/>
      <c r="IP849" s="307"/>
      <c r="IQ849" s="307"/>
      <c r="IR849" s="307"/>
      <c r="IS849" s="307"/>
      <c r="IT849" s="307"/>
      <c r="IU849" s="307"/>
      <c r="IV849" s="307"/>
      <c r="IW849" s="307"/>
      <c r="IX849" s="307"/>
      <c r="IY849" s="307"/>
      <c r="IZ849" s="307"/>
      <c r="JA849" s="307"/>
      <c r="JB849" s="307"/>
      <c r="JC849" s="307"/>
      <c r="JD849" s="307"/>
      <c r="JE849" s="307"/>
      <c r="JF849" s="307"/>
      <c r="JG849" s="307"/>
      <c r="JH849" s="307"/>
      <c r="JI849" s="307"/>
      <c r="JJ849" s="307"/>
      <c r="JK849" s="307"/>
      <c r="JL849" s="307"/>
      <c r="JM849" s="307"/>
      <c r="JN849" s="307"/>
      <c r="JO849" s="307"/>
      <c r="JP849" s="307"/>
      <c r="JQ849" s="307"/>
      <c r="JR849" s="307"/>
      <c r="JS849" s="307"/>
      <c r="JT849" s="307"/>
      <c r="JU849" s="307"/>
      <c r="JV849" s="307"/>
      <c r="JW849" s="307"/>
      <c r="JX849" s="307"/>
      <c r="JY849" s="307"/>
      <c r="JZ849" s="307"/>
      <c r="KA849" s="307"/>
      <c r="KB849" s="307"/>
      <c r="KC849" s="307"/>
      <c r="KD849" s="307"/>
      <c r="KE849" s="307"/>
      <c r="KF849" s="307"/>
      <c r="KG849" s="307"/>
      <c r="KH849" s="307"/>
      <c r="KI849" s="307"/>
      <c r="KJ849" s="307"/>
      <c r="KK849" s="307"/>
      <c r="KL849" s="307"/>
      <c r="KM849" s="307"/>
      <c r="KN849" s="307"/>
      <c r="KO849" s="307"/>
      <c r="KP849" s="307"/>
      <c r="KQ849" s="307"/>
      <c r="KR849" s="307"/>
      <c r="KS849" s="307"/>
      <c r="KT849" s="307"/>
    </row>
    <row r="850" spans="14:306" s="56" customFormat="1" ht="15" customHeight="1">
      <c r="N850" s="426"/>
      <c r="O850" s="303"/>
      <c r="P850" s="303"/>
      <c r="Q850" s="303"/>
      <c r="R850" s="303"/>
      <c r="S850" s="303"/>
      <c r="T850" s="303"/>
      <c r="U850" s="303"/>
      <c r="W850" s="342"/>
      <c r="X850" s="342"/>
      <c r="Y850" s="342"/>
      <c r="Z850" s="342"/>
      <c r="AA850" s="342"/>
      <c r="AB850" s="342"/>
      <c r="AC850" s="342"/>
      <c r="AD850" s="342"/>
      <c r="AE850" s="342"/>
      <c r="AG850" s="351"/>
      <c r="AH850" s="351"/>
      <c r="AI850" s="365" t="s">
        <v>522</v>
      </c>
      <c r="AJ850" s="365" t="s">
        <v>523</v>
      </c>
      <c r="AK850" s="365" t="s">
        <v>524</v>
      </c>
      <c r="AL850" s="365" t="s">
        <v>525</v>
      </c>
      <c r="AM850" s="365" t="s">
        <v>526</v>
      </c>
      <c r="AN850" s="365" t="s">
        <v>527</v>
      </c>
      <c r="AO850" s="365" t="s">
        <v>528</v>
      </c>
      <c r="AP850" s="365" t="s">
        <v>529</v>
      </c>
      <c r="AQ850" s="365" t="s">
        <v>530</v>
      </c>
      <c r="AR850" s="365" t="s">
        <v>531</v>
      </c>
      <c r="AS850" s="365" t="s">
        <v>532</v>
      </c>
      <c r="AT850" s="365" t="s">
        <v>533</v>
      </c>
      <c r="AU850" s="365"/>
      <c r="AV850" s="366" t="s">
        <v>534</v>
      </c>
      <c r="AW850" s="365" t="s">
        <v>535</v>
      </c>
      <c r="AX850" s="365" t="s">
        <v>536</v>
      </c>
      <c r="AY850" s="303">
        <f t="shared" ref="AY850:AY868" si="479">IF(AI851="-",AI851,IF(ISNUMBER(AI851),AI851,MID(AI851,1,FIND("-",AI851)-1))+0)</f>
        <v>0</v>
      </c>
      <c r="AZ850" s="303">
        <f t="shared" ref="AZ850:AZ868" si="480">IF(AJ851="-",AJ851,IF(ISNUMBER(AJ851),AJ851,MID(AJ851,1,FIND("-",AJ851)-1))+0)</f>
        <v>0</v>
      </c>
      <c r="BA850" s="303">
        <f t="shared" ref="BA850:BA868" si="481">IF(AK851="-",AK851,IF(ISNUMBER(AK851),AK851,MID(AK851,1,FIND("-",AK851)-1))+0)</f>
        <v>0</v>
      </c>
      <c r="BB850" s="303">
        <f t="shared" ref="BB850:BB868" si="482">IF(AL851="-",AL851,IF(ISNUMBER(AL851),AL851,MID(AL851,1,FIND("-",AL851)-1))+0)</f>
        <v>0</v>
      </c>
      <c r="BC850" s="303">
        <f t="shared" ref="BC850:BC868" si="483">IF(AM851="-",AM851,IF(ISNUMBER(AM851),AM851,MID(AM851,1,FIND("-",AM851)-1))+0)</f>
        <v>0</v>
      </c>
      <c r="BD850" s="303">
        <f t="shared" ref="BD850:BD868" si="484">IF(AN851="-",AN851,IF(ISNUMBER(AN851),AN851,MID(AN851,1,FIND("-",AN851)-1))+0)</f>
        <v>0</v>
      </c>
      <c r="BE850" s="303">
        <f t="shared" ref="BE850:BE868" si="485">IF(AO851="-",AO851,IF(ISNUMBER(AO851),AO851,MID(AO851,1,FIND("-",AO851)-1))+0)</f>
        <v>0</v>
      </c>
      <c r="BF850" s="303">
        <f t="shared" ref="BF850:BF868" si="486">IF(AP851="-",AP851,IF(ISNUMBER(AP851),AP851,MID(AP851,1,FIND("-",AP851)-1))+0)</f>
        <v>0</v>
      </c>
      <c r="BG850" s="303">
        <f t="shared" ref="BG850:BG868" si="487">IF(AQ851="-",AQ851,IF(ISNUMBER(AQ851),AQ851,MID(AQ851,1,FIND("-",AQ851)-1))+0)</f>
        <v>0</v>
      </c>
      <c r="BH850" s="303"/>
      <c r="BI850" s="303">
        <f t="shared" ref="BI850:BI868" si="488">IF(AR851="-",AR851,IF(ISNUMBER(AR851),AR851,MID(AR851,1,FIND("-",AR851)-1))+0)</f>
        <v>0</v>
      </c>
      <c r="BJ850" s="303">
        <f t="shared" ref="BJ850:BJ868" si="489">IF(AS851="-",AS851,IF(ISNUMBER(AS851),AS851,MID(AS851,1,FIND("-",AS851)-1))+0)</f>
        <v>0</v>
      </c>
      <c r="BK850" s="303">
        <f t="shared" ref="BK850:BK868" si="490">IF(AT851="-",AT851,IF(ISNUMBER(AT851),AT851,MID(AT851,1,FIND("-",AT851)-1))+0)</f>
        <v>0</v>
      </c>
      <c r="BL850" s="303">
        <f t="shared" ref="BL850:BL868" si="491">IF(AV851="-",AV851,IF(ISNUMBER(AV851),AV851,MID(AV851,1,FIND("-",AV851)-1))+0)</f>
        <v>0</v>
      </c>
      <c r="BM850" s="303">
        <f t="shared" ref="BM850:BM868" si="492">IF(AW851="-",AW851,IF(ISNUMBER(AW851),AW851,MID(AW851,1,FIND("-",AW851)-1))+0)</f>
        <v>0</v>
      </c>
      <c r="BN850" s="303">
        <f t="shared" ref="BN850:BN868" si="493">IF(AX851="-",AX851,IF(ISNUMBER(AX851),AX851,MID(AX851,1,FIND("-",AX851)-1))+0)</f>
        <v>0</v>
      </c>
      <c r="CB850" s="307"/>
      <c r="CC850" s="307"/>
      <c r="CD850" s="307"/>
      <c r="CE850" s="307"/>
      <c r="CF850" s="307"/>
      <c r="CG850" s="307"/>
      <c r="CH850" s="307"/>
      <c r="CI850" s="307"/>
      <c r="CJ850" s="307"/>
      <c r="CK850" s="307"/>
      <c r="CL850" s="307"/>
      <c r="CM850" s="307"/>
      <c r="CN850" s="307"/>
      <c r="CO850" s="307"/>
      <c r="CP850" s="307"/>
      <c r="CQ850" s="307"/>
      <c r="CR850" s="307"/>
      <c r="CS850" s="307"/>
      <c r="CT850" s="307"/>
      <c r="CU850" s="307"/>
      <c r="CV850" s="307"/>
      <c r="CW850" s="307"/>
      <c r="CX850" s="307"/>
      <c r="CY850" s="307"/>
      <c r="CZ850" s="307"/>
      <c r="DA850" s="307"/>
      <c r="DB850" s="307"/>
      <c r="DC850" s="307"/>
      <c r="DD850" s="307"/>
      <c r="DE850" s="307"/>
      <c r="DF850" s="307"/>
      <c r="DG850" s="307"/>
      <c r="DH850" s="307"/>
      <c r="DI850" s="390"/>
      <c r="DJ850" s="390"/>
      <c r="DK850" s="307"/>
      <c r="DL850" s="307"/>
      <c r="DM850" s="307"/>
      <c r="DN850" s="307"/>
      <c r="DO850" s="307"/>
      <c r="DP850" s="307"/>
      <c r="DQ850" s="307"/>
      <c r="DR850" s="307"/>
      <c r="DS850" s="307"/>
      <c r="DT850" s="307"/>
      <c r="DU850" s="307"/>
      <c r="DV850" s="307"/>
      <c r="DW850" s="307"/>
      <c r="DX850" s="307"/>
      <c r="DY850" s="307"/>
      <c r="DZ850" s="307"/>
      <c r="EA850" s="307"/>
      <c r="EB850" s="307"/>
      <c r="EC850" s="307"/>
      <c r="ED850" s="307"/>
      <c r="EE850" s="307"/>
      <c r="EF850" s="307"/>
      <c r="EG850" s="307"/>
      <c r="EH850" s="307"/>
      <c r="EI850" s="307"/>
      <c r="EJ850" s="307"/>
      <c r="EK850" s="307"/>
      <c r="EL850" s="307"/>
      <c r="EM850" s="307"/>
      <c r="EN850" s="307"/>
      <c r="EO850" s="307"/>
      <c r="EP850" s="307"/>
      <c r="EQ850" s="307"/>
      <c r="ER850" s="307"/>
      <c r="ES850" s="307"/>
      <c r="ET850" s="307"/>
      <c r="EU850" s="390"/>
      <c r="EV850" s="390"/>
      <c r="EW850" s="307"/>
      <c r="EX850" s="307"/>
      <c r="EY850" s="307"/>
      <c r="EZ850" s="307"/>
      <c r="FA850" s="307"/>
      <c r="FB850" s="307"/>
      <c r="FC850" s="307"/>
      <c r="FD850" s="307"/>
      <c r="FE850" s="307"/>
      <c r="FF850" s="307"/>
      <c r="FG850" s="307"/>
      <c r="FH850" s="307"/>
      <c r="FI850" s="307"/>
      <c r="FJ850" s="307"/>
      <c r="FK850" s="307"/>
      <c r="FL850" s="307"/>
      <c r="FM850" s="307"/>
      <c r="FN850" s="307"/>
      <c r="FO850" s="307"/>
      <c r="FP850" s="307"/>
      <c r="FQ850" s="307"/>
      <c r="FR850" s="307"/>
      <c r="FS850" s="307"/>
      <c r="FT850" s="307"/>
      <c r="FU850" s="307"/>
      <c r="FV850" s="307"/>
      <c r="FW850" s="307"/>
      <c r="FX850" s="307"/>
      <c r="FY850" s="307"/>
      <c r="FZ850" s="307"/>
      <c r="GA850" s="307"/>
      <c r="GB850" s="307"/>
      <c r="GC850" s="307"/>
      <c r="GD850" s="307"/>
      <c r="GE850" s="307"/>
      <c r="GF850" s="307"/>
      <c r="GG850" s="307"/>
      <c r="GH850" s="307"/>
      <c r="GI850" s="307"/>
      <c r="GJ850" s="307"/>
      <c r="GK850" s="307"/>
      <c r="GL850" s="307"/>
      <c r="GM850" s="307"/>
      <c r="GN850" s="307"/>
      <c r="GO850" s="307"/>
      <c r="GP850" s="307"/>
      <c r="GQ850" s="307"/>
      <c r="GR850" s="307"/>
      <c r="GS850" s="307"/>
      <c r="GT850" s="307"/>
      <c r="GU850" s="307"/>
      <c r="GV850" s="307"/>
      <c r="GW850" s="307"/>
      <c r="GX850" s="307"/>
      <c r="GY850" s="307"/>
      <c r="GZ850" s="307"/>
      <c r="HA850" s="307"/>
      <c r="HB850" s="307"/>
      <c r="HC850" s="307"/>
      <c r="HD850" s="307"/>
      <c r="HE850" s="307"/>
      <c r="HF850" s="307"/>
      <c r="HG850" s="307"/>
      <c r="HH850" s="307"/>
      <c r="HI850" s="307"/>
      <c r="HJ850" s="307"/>
      <c r="HK850" s="307"/>
      <c r="HL850" s="307"/>
      <c r="HM850" s="307"/>
      <c r="HN850" s="307"/>
      <c r="HO850" s="307"/>
      <c r="HP850" s="307"/>
      <c r="HQ850" s="307"/>
      <c r="HR850" s="307"/>
      <c r="HS850" s="307"/>
      <c r="HT850" s="307"/>
      <c r="HU850" s="307"/>
      <c r="HV850" s="307"/>
      <c r="HW850" s="307"/>
      <c r="HX850" s="307"/>
      <c r="HY850" s="307"/>
      <c r="HZ850" s="307"/>
      <c r="IA850" s="307"/>
      <c r="IB850" s="307"/>
      <c r="IC850" s="307"/>
      <c r="ID850" s="307"/>
      <c r="IE850" s="307"/>
      <c r="IF850" s="307"/>
      <c r="IG850" s="307"/>
      <c r="IH850" s="307"/>
      <c r="II850" s="307"/>
      <c r="IJ850" s="307"/>
      <c r="IK850" s="307"/>
      <c r="IL850" s="307"/>
      <c r="IM850" s="307"/>
      <c r="IN850" s="307"/>
      <c r="IO850" s="307"/>
      <c r="IP850" s="307"/>
      <c r="IQ850" s="307"/>
      <c r="IR850" s="307"/>
      <c r="IS850" s="307"/>
      <c r="IT850" s="307"/>
      <c r="IU850" s="307"/>
      <c r="IV850" s="307"/>
      <c r="IW850" s="307"/>
      <c r="IX850" s="307"/>
      <c r="IY850" s="307"/>
      <c r="IZ850" s="307"/>
      <c r="JA850" s="307"/>
      <c r="JB850" s="307"/>
      <c r="JC850" s="307"/>
      <c r="JD850" s="307"/>
      <c r="JE850" s="307"/>
      <c r="JF850" s="307"/>
      <c r="JG850" s="307"/>
      <c r="JH850" s="307"/>
      <c r="JI850" s="307"/>
      <c r="JJ850" s="307"/>
      <c r="JK850" s="307"/>
      <c r="JL850" s="307"/>
      <c r="JM850" s="307"/>
      <c r="JN850" s="307"/>
      <c r="JO850" s="307"/>
      <c r="JP850" s="307"/>
      <c r="JQ850" s="307"/>
      <c r="JR850" s="307"/>
      <c r="JS850" s="307"/>
      <c r="JT850" s="307"/>
      <c r="JU850" s="307"/>
      <c r="JV850" s="307"/>
      <c r="JW850" s="307"/>
      <c r="JX850" s="307"/>
      <c r="JY850" s="307"/>
      <c r="JZ850" s="307"/>
      <c r="KA850" s="307"/>
      <c r="KB850" s="307"/>
      <c r="KC850" s="307"/>
      <c r="KD850" s="307"/>
      <c r="KE850" s="307"/>
      <c r="KF850" s="307"/>
      <c r="KG850" s="307"/>
      <c r="KH850" s="307"/>
      <c r="KI850" s="307"/>
      <c r="KJ850" s="307"/>
      <c r="KK850" s="307"/>
      <c r="KL850" s="307"/>
      <c r="KM850" s="307"/>
      <c r="KN850" s="307"/>
      <c r="KO850" s="307"/>
      <c r="KP850" s="307"/>
      <c r="KQ850" s="307"/>
      <c r="KR850" s="307"/>
      <c r="KS850" s="307"/>
      <c r="KT850" s="307"/>
    </row>
    <row r="851" spans="14:306" s="56" customFormat="1" ht="15" customHeight="1">
      <c r="N851" s="426"/>
      <c r="O851" s="303"/>
      <c r="P851" s="303"/>
      <c r="Q851" s="303"/>
      <c r="R851" s="303"/>
      <c r="S851" s="303"/>
      <c r="T851" s="303"/>
      <c r="U851" s="303"/>
      <c r="W851" s="342"/>
      <c r="X851" s="342"/>
      <c r="Y851" s="342"/>
      <c r="Z851" s="342"/>
      <c r="AA851" s="342"/>
      <c r="AB851" s="342"/>
      <c r="AC851" s="342"/>
      <c r="AD851" s="342"/>
      <c r="AE851" s="342"/>
      <c r="AG851" s="354">
        <v>1</v>
      </c>
      <c r="AH851" s="354"/>
      <c r="AI851" s="356" t="s">
        <v>306</v>
      </c>
      <c r="AJ851" s="356" t="s">
        <v>108</v>
      </c>
      <c r="AK851" s="356" t="s">
        <v>666</v>
      </c>
      <c r="AL851" s="356" t="s">
        <v>170</v>
      </c>
      <c r="AM851" s="356" t="s">
        <v>799</v>
      </c>
      <c r="AN851" s="356" t="s">
        <v>768</v>
      </c>
      <c r="AO851" s="356" t="s">
        <v>250</v>
      </c>
      <c r="AP851" s="356" t="s">
        <v>170</v>
      </c>
      <c r="AQ851" s="356" t="s">
        <v>666</v>
      </c>
      <c r="AR851" s="356" t="s">
        <v>170</v>
      </c>
      <c r="AS851" s="356" t="s">
        <v>614</v>
      </c>
      <c r="AT851" s="356" t="s">
        <v>1005</v>
      </c>
      <c r="AU851" s="356"/>
      <c r="AV851" s="356" t="s">
        <v>596</v>
      </c>
      <c r="AW851" s="356" t="s">
        <v>614</v>
      </c>
      <c r="AX851" s="356" t="s">
        <v>170</v>
      </c>
      <c r="AY851" s="303">
        <f t="shared" si="479"/>
        <v>6</v>
      </c>
      <c r="AZ851" s="303">
        <f t="shared" si="480"/>
        <v>2</v>
      </c>
      <c r="BA851" s="303">
        <f t="shared" si="481"/>
        <v>9</v>
      </c>
      <c r="BB851" s="303">
        <f t="shared" si="482"/>
        <v>7</v>
      </c>
      <c r="BC851" s="303">
        <f t="shared" si="483"/>
        <v>27</v>
      </c>
      <c r="BD851" s="303">
        <f t="shared" si="484"/>
        <v>15</v>
      </c>
      <c r="BE851" s="303">
        <f t="shared" si="485"/>
        <v>8</v>
      </c>
      <c r="BF851" s="303">
        <f t="shared" si="486"/>
        <v>7</v>
      </c>
      <c r="BG851" s="303">
        <f t="shared" si="487"/>
        <v>9</v>
      </c>
      <c r="BH851" s="303"/>
      <c r="BI851" s="303">
        <f t="shared" si="488"/>
        <v>7</v>
      </c>
      <c r="BJ851" s="303">
        <f t="shared" si="489"/>
        <v>12</v>
      </c>
      <c r="BK851" s="303">
        <f t="shared" si="490"/>
        <v>33</v>
      </c>
      <c r="BL851" s="303">
        <f t="shared" si="491"/>
        <v>10</v>
      </c>
      <c r="BM851" s="303">
        <f t="shared" si="492"/>
        <v>12</v>
      </c>
      <c r="BN851" s="303">
        <f t="shared" si="493"/>
        <v>7</v>
      </c>
      <c r="CB851" s="307"/>
      <c r="CC851" s="307"/>
      <c r="CD851" s="307"/>
      <c r="CE851" s="307"/>
      <c r="CF851" s="307"/>
      <c r="CG851" s="307"/>
      <c r="CH851" s="307"/>
      <c r="CI851" s="307"/>
      <c r="CJ851" s="307"/>
      <c r="CK851" s="307"/>
      <c r="CL851" s="307"/>
      <c r="CM851" s="307"/>
      <c r="CN851" s="307"/>
      <c r="CO851" s="307"/>
      <c r="CP851" s="307"/>
      <c r="CQ851" s="307"/>
      <c r="CR851" s="307"/>
      <c r="CS851" s="307"/>
      <c r="CT851" s="307"/>
      <c r="CU851" s="307"/>
      <c r="CV851" s="307"/>
      <c r="CW851" s="307"/>
      <c r="CX851" s="307"/>
      <c r="CY851" s="307"/>
      <c r="CZ851" s="307"/>
      <c r="DA851" s="307"/>
      <c r="DB851" s="307"/>
      <c r="DC851" s="307"/>
      <c r="DD851" s="307"/>
      <c r="DE851" s="307"/>
      <c r="DF851" s="307"/>
      <c r="DG851" s="307"/>
      <c r="DH851" s="307"/>
      <c r="DI851" s="390"/>
      <c r="DJ851" s="390"/>
      <c r="DK851" s="307"/>
      <c r="DL851" s="307"/>
      <c r="DM851" s="307"/>
      <c r="DN851" s="307"/>
      <c r="DO851" s="307"/>
      <c r="DP851" s="307"/>
      <c r="DQ851" s="307"/>
      <c r="DR851" s="307"/>
      <c r="DS851" s="307"/>
      <c r="DT851" s="307"/>
      <c r="DU851" s="307"/>
      <c r="DV851" s="307"/>
      <c r="DW851" s="307"/>
      <c r="DX851" s="307"/>
      <c r="DY851" s="307"/>
      <c r="DZ851" s="307"/>
      <c r="EA851" s="307"/>
      <c r="EB851" s="307"/>
      <c r="EC851" s="307"/>
      <c r="ED851" s="307"/>
      <c r="EE851" s="307"/>
      <c r="EF851" s="307"/>
      <c r="EG851" s="307"/>
      <c r="EH851" s="307"/>
      <c r="EI851" s="307"/>
      <c r="EJ851" s="307"/>
      <c r="EK851" s="307"/>
      <c r="EL851" s="307"/>
      <c r="EM851" s="307"/>
      <c r="EN851" s="307"/>
      <c r="EO851" s="307"/>
      <c r="EP851" s="307"/>
      <c r="EQ851" s="307"/>
      <c r="ER851" s="307"/>
      <c r="ES851" s="307"/>
      <c r="ET851" s="307"/>
      <c r="EU851" s="390"/>
      <c r="EV851" s="390"/>
      <c r="EW851" s="307"/>
      <c r="EX851" s="307"/>
      <c r="EY851" s="307"/>
      <c r="EZ851" s="307"/>
      <c r="FA851" s="307"/>
      <c r="FB851" s="307"/>
      <c r="FC851" s="307"/>
      <c r="FD851" s="307"/>
      <c r="FE851" s="307"/>
      <c r="FF851" s="307"/>
      <c r="FG851" s="307"/>
      <c r="FH851" s="307"/>
      <c r="FI851" s="307"/>
      <c r="FJ851" s="307"/>
      <c r="FK851" s="307"/>
      <c r="FL851" s="307"/>
      <c r="FM851" s="307"/>
      <c r="FN851" s="307"/>
      <c r="FO851" s="307"/>
      <c r="FP851" s="307"/>
      <c r="FQ851" s="307"/>
      <c r="FR851" s="307"/>
      <c r="FS851" s="307"/>
      <c r="FT851" s="307"/>
      <c r="FU851" s="307"/>
      <c r="FV851" s="307"/>
      <c r="FW851" s="307"/>
      <c r="FX851" s="307"/>
      <c r="FY851" s="307"/>
      <c r="FZ851" s="307"/>
      <c r="GA851" s="307"/>
      <c r="GB851" s="307"/>
      <c r="GC851" s="307"/>
      <c r="GD851" s="307"/>
      <c r="GE851" s="307"/>
      <c r="GF851" s="307"/>
      <c r="GG851" s="307"/>
      <c r="GH851" s="307"/>
      <c r="GI851" s="307"/>
      <c r="GJ851" s="307"/>
      <c r="GK851" s="307"/>
      <c r="GL851" s="307"/>
      <c r="GM851" s="307"/>
      <c r="GN851" s="307"/>
      <c r="GO851" s="307"/>
      <c r="GP851" s="307"/>
      <c r="GQ851" s="307"/>
      <c r="GR851" s="307"/>
      <c r="GS851" s="307"/>
      <c r="GT851" s="307"/>
      <c r="GU851" s="307"/>
      <c r="GV851" s="307"/>
      <c r="GW851" s="307"/>
      <c r="GX851" s="307"/>
      <c r="GY851" s="307"/>
      <c r="GZ851" s="307"/>
      <c r="HA851" s="307"/>
      <c r="HB851" s="307"/>
      <c r="HC851" s="307"/>
      <c r="HD851" s="307"/>
      <c r="HE851" s="307"/>
      <c r="HF851" s="307"/>
      <c r="HG851" s="307"/>
      <c r="HH851" s="307"/>
      <c r="HI851" s="307"/>
      <c r="HJ851" s="307"/>
      <c r="HK851" s="307"/>
      <c r="HL851" s="307"/>
      <c r="HM851" s="307"/>
      <c r="HN851" s="307"/>
      <c r="HO851" s="307"/>
      <c r="HP851" s="307"/>
      <c r="HQ851" s="307"/>
      <c r="HR851" s="307"/>
      <c r="HS851" s="307"/>
      <c r="HT851" s="307"/>
      <c r="HU851" s="307"/>
      <c r="HV851" s="307"/>
      <c r="HW851" s="307"/>
      <c r="HX851" s="307"/>
      <c r="HY851" s="307"/>
      <c r="HZ851" s="307"/>
      <c r="IA851" s="307"/>
      <c r="IB851" s="307"/>
      <c r="IC851" s="307"/>
      <c r="ID851" s="307"/>
      <c r="IE851" s="307"/>
      <c r="IF851" s="307"/>
      <c r="IG851" s="307"/>
      <c r="IH851" s="307"/>
      <c r="II851" s="307"/>
      <c r="IJ851" s="307"/>
      <c r="IK851" s="307"/>
      <c r="IL851" s="307"/>
      <c r="IM851" s="307"/>
      <c r="IN851" s="307"/>
      <c r="IO851" s="307"/>
      <c r="IP851" s="307"/>
      <c r="IQ851" s="307"/>
      <c r="IR851" s="307"/>
      <c r="IS851" s="307"/>
      <c r="IT851" s="307"/>
      <c r="IU851" s="307"/>
      <c r="IV851" s="307"/>
      <c r="IW851" s="307"/>
      <c r="IX851" s="307"/>
      <c r="IY851" s="307"/>
      <c r="IZ851" s="307"/>
      <c r="JA851" s="307"/>
      <c r="JB851" s="307"/>
      <c r="JC851" s="307"/>
      <c r="JD851" s="307"/>
      <c r="JE851" s="307"/>
      <c r="JF851" s="307"/>
      <c r="JG851" s="307"/>
      <c r="JH851" s="307"/>
      <c r="JI851" s="307"/>
      <c r="JJ851" s="307"/>
      <c r="JK851" s="307"/>
      <c r="JL851" s="307"/>
      <c r="JM851" s="307"/>
      <c r="JN851" s="307"/>
      <c r="JO851" s="307"/>
      <c r="JP851" s="307"/>
      <c r="JQ851" s="307"/>
      <c r="JR851" s="307"/>
      <c r="JS851" s="307"/>
      <c r="JT851" s="307"/>
      <c r="JU851" s="307"/>
      <c r="JV851" s="307"/>
      <c r="JW851" s="307"/>
      <c r="JX851" s="307"/>
      <c r="JY851" s="307"/>
      <c r="JZ851" s="307"/>
      <c r="KA851" s="307"/>
      <c r="KB851" s="307"/>
      <c r="KC851" s="307"/>
      <c r="KD851" s="307"/>
      <c r="KE851" s="307"/>
      <c r="KF851" s="307"/>
      <c r="KG851" s="307"/>
      <c r="KH851" s="307"/>
      <c r="KI851" s="307"/>
      <c r="KJ851" s="307"/>
      <c r="KK851" s="307"/>
      <c r="KL851" s="307"/>
      <c r="KM851" s="307"/>
      <c r="KN851" s="307"/>
      <c r="KO851" s="307"/>
      <c r="KP851" s="307"/>
      <c r="KQ851" s="307"/>
      <c r="KR851" s="307"/>
      <c r="KS851" s="307"/>
      <c r="KT851" s="307"/>
    </row>
    <row r="852" spans="14:306" s="56" customFormat="1" ht="15" customHeight="1">
      <c r="N852" s="426"/>
      <c r="O852" s="303"/>
      <c r="P852" s="303"/>
      <c r="Q852" s="303"/>
      <c r="R852" s="303"/>
      <c r="S852" s="303"/>
      <c r="T852" s="303"/>
      <c r="U852" s="303"/>
      <c r="W852" s="342"/>
      <c r="X852" s="342"/>
      <c r="Y852" s="342"/>
      <c r="Z852" s="342"/>
      <c r="AA852" s="342"/>
      <c r="AB852" s="342"/>
      <c r="AC852" s="342"/>
      <c r="AD852" s="342"/>
      <c r="AE852" s="342"/>
      <c r="AG852" s="354">
        <v>2</v>
      </c>
      <c r="AH852" s="354"/>
      <c r="AI852" s="356" t="s">
        <v>111</v>
      </c>
      <c r="AJ852" s="359">
        <v>2</v>
      </c>
      <c r="AK852" s="359">
        <v>9</v>
      </c>
      <c r="AL852" s="359">
        <v>7</v>
      </c>
      <c r="AM852" s="356" t="s">
        <v>129</v>
      </c>
      <c r="AN852" s="356" t="s">
        <v>76</v>
      </c>
      <c r="AO852" s="356" t="s">
        <v>66</v>
      </c>
      <c r="AP852" s="356" t="s">
        <v>72</v>
      </c>
      <c r="AQ852" s="356" t="s">
        <v>113</v>
      </c>
      <c r="AR852" s="356" t="s">
        <v>72</v>
      </c>
      <c r="AS852" s="356" t="s">
        <v>73</v>
      </c>
      <c r="AT852" s="356" t="s">
        <v>1006</v>
      </c>
      <c r="AU852" s="356"/>
      <c r="AV852" s="359">
        <v>10</v>
      </c>
      <c r="AW852" s="356" t="s">
        <v>156</v>
      </c>
      <c r="AX852" s="359">
        <v>7</v>
      </c>
      <c r="AY852" s="303">
        <f t="shared" si="479"/>
        <v>9</v>
      </c>
      <c r="AZ852" s="303">
        <f t="shared" si="480"/>
        <v>3</v>
      </c>
      <c r="BA852" s="303">
        <f t="shared" si="481"/>
        <v>10</v>
      </c>
      <c r="BB852" s="303">
        <f t="shared" si="482"/>
        <v>8</v>
      </c>
      <c r="BC852" s="303">
        <f t="shared" si="483"/>
        <v>30</v>
      </c>
      <c r="BD852" s="303">
        <f t="shared" si="484"/>
        <v>17</v>
      </c>
      <c r="BE852" s="303">
        <f t="shared" si="485"/>
        <v>10</v>
      </c>
      <c r="BF852" s="303">
        <f t="shared" si="486"/>
        <v>9</v>
      </c>
      <c r="BG852" s="303">
        <f t="shared" si="487"/>
        <v>11</v>
      </c>
      <c r="BH852" s="303"/>
      <c r="BI852" s="303">
        <f t="shared" si="488"/>
        <v>9</v>
      </c>
      <c r="BJ852" s="303">
        <f t="shared" si="489"/>
        <v>15</v>
      </c>
      <c r="BK852" s="303">
        <f t="shared" si="490"/>
        <v>41</v>
      </c>
      <c r="BL852" s="303">
        <f t="shared" si="491"/>
        <v>11</v>
      </c>
      <c r="BM852" s="303">
        <f t="shared" si="492"/>
        <v>14</v>
      </c>
      <c r="BN852" s="303">
        <f t="shared" si="493"/>
        <v>8</v>
      </c>
      <c r="CB852" s="307"/>
      <c r="CC852" s="307"/>
      <c r="CD852" s="307"/>
      <c r="CE852" s="307"/>
      <c r="CF852" s="307"/>
      <c r="CG852" s="307"/>
      <c r="CH852" s="307"/>
      <c r="CI852" s="307"/>
      <c r="CJ852" s="307"/>
      <c r="CK852" s="307"/>
      <c r="CL852" s="307"/>
      <c r="CM852" s="307"/>
      <c r="CN852" s="307"/>
      <c r="CO852" s="307"/>
      <c r="CP852" s="307"/>
      <c r="CQ852" s="307"/>
      <c r="CR852" s="307"/>
      <c r="CS852" s="307"/>
      <c r="CT852" s="307"/>
      <c r="CU852" s="307"/>
      <c r="CV852" s="307"/>
      <c r="CW852" s="307"/>
      <c r="CX852" s="307"/>
      <c r="CY852" s="307"/>
      <c r="CZ852" s="307"/>
      <c r="DA852" s="307"/>
      <c r="DB852" s="307"/>
      <c r="DC852" s="307"/>
      <c r="DD852" s="307"/>
      <c r="DE852" s="307"/>
      <c r="DF852" s="307"/>
      <c r="DG852" s="307"/>
      <c r="DH852" s="307"/>
      <c r="DI852" s="390"/>
      <c r="DJ852" s="390"/>
      <c r="DK852" s="307"/>
      <c r="DL852" s="307"/>
      <c r="DM852" s="307"/>
      <c r="DN852" s="307"/>
      <c r="DO852" s="307"/>
      <c r="DP852" s="307"/>
      <c r="DQ852" s="307"/>
      <c r="DR852" s="307"/>
      <c r="DS852" s="307"/>
      <c r="DT852" s="307"/>
      <c r="DU852" s="307"/>
      <c r="DV852" s="307"/>
      <c r="DW852" s="307"/>
      <c r="DX852" s="307"/>
      <c r="DY852" s="307"/>
      <c r="DZ852" s="307"/>
      <c r="EA852" s="307"/>
      <c r="EB852" s="307"/>
      <c r="EC852" s="307"/>
      <c r="ED852" s="307"/>
      <c r="EE852" s="307"/>
      <c r="EF852" s="307"/>
      <c r="EG852" s="307"/>
      <c r="EH852" s="307"/>
      <c r="EI852" s="307"/>
      <c r="EJ852" s="307"/>
      <c r="EK852" s="307"/>
      <c r="EL852" s="307"/>
      <c r="EM852" s="307"/>
      <c r="EN852" s="307"/>
      <c r="EO852" s="307"/>
      <c r="EP852" s="307"/>
      <c r="EQ852" s="307"/>
      <c r="ER852" s="307"/>
      <c r="ES852" s="307"/>
      <c r="ET852" s="307"/>
      <c r="EU852" s="390"/>
      <c r="EV852" s="390"/>
      <c r="EW852" s="307"/>
      <c r="EX852" s="307"/>
      <c r="EY852" s="307"/>
      <c r="EZ852" s="307"/>
      <c r="FA852" s="307"/>
      <c r="FB852" s="307"/>
      <c r="FC852" s="307"/>
      <c r="FD852" s="307"/>
      <c r="FE852" s="307"/>
      <c r="FF852" s="307"/>
      <c r="FG852" s="307"/>
      <c r="FH852" s="307"/>
      <c r="FI852" s="307"/>
      <c r="FJ852" s="307"/>
      <c r="FK852" s="307"/>
      <c r="FL852" s="307"/>
      <c r="FM852" s="307"/>
      <c r="FN852" s="307"/>
      <c r="FO852" s="307"/>
      <c r="FP852" s="307"/>
      <c r="FQ852" s="307"/>
      <c r="FR852" s="307"/>
      <c r="FS852" s="307"/>
      <c r="FT852" s="307"/>
      <c r="FU852" s="307"/>
      <c r="FV852" s="307"/>
      <c r="FW852" s="307"/>
      <c r="FX852" s="307"/>
      <c r="FY852" s="307"/>
      <c r="FZ852" s="307"/>
      <c r="GA852" s="307"/>
      <c r="GB852" s="307"/>
      <c r="GC852" s="307"/>
      <c r="GD852" s="307"/>
      <c r="GE852" s="307"/>
      <c r="GF852" s="307"/>
      <c r="GG852" s="307"/>
      <c r="GH852" s="307"/>
      <c r="GI852" s="307"/>
      <c r="GJ852" s="307"/>
      <c r="GK852" s="307"/>
      <c r="GL852" s="307"/>
      <c r="GM852" s="307"/>
      <c r="GN852" s="307"/>
      <c r="GO852" s="307"/>
      <c r="GP852" s="307"/>
      <c r="GQ852" s="307"/>
      <c r="GR852" s="307"/>
      <c r="GS852" s="307"/>
      <c r="GT852" s="307"/>
      <c r="GU852" s="307"/>
      <c r="GV852" s="307"/>
      <c r="GW852" s="307"/>
      <c r="GX852" s="307"/>
      <c r="GY852" s="307"/>
      <c r="GZ852" s="307"/>
      <c r="HA852" s="307"/>
      <c r="HB852" s="307"/>
      <c r="HC852" s="307"/>
      <c r="HD852" s="307"/>
      <c r="HE852" s="307"/>
      <c r="HF852" s="307"/>
      <c r="HG852" s="307"/>
      <c r="HH852" s="307"/>
      <c r="HI852" s="307"/>
      <c r="HJ852" s="307"/>
      <c r="HK852" s="307"/>
      <c r="HL852" s="307"/>
      <c r="HM852" s="307"/>
      <c r="HN852" s="307"/>
      <c r="HO852" s="307"/>
      <c r="HP852" s="307"/>
      <c r="HQ852" s="307"/>
      <c r="HR852" s="307"/>
      <c r="HS852" s="307"/>
      <c r="HT852" s="307"/>
      <c r="HU852" s="307"/>
      <c r="HV852" s="307"/>
      <c r="HW852" s="307"/>
      <c r="HX852" s="307"/>
      <c r="HY852" s="307"/>
      <c r="HZ852" s="307"/>
      <c r="IA852" s="307"/>
      <c r="IB852" s="307"/>
      <c r="IC852" s="307"/>
      <c r="ID852" s="307"/>
      <c r="IE852" s="307"/>
      <c r="IF852" s="307"/>
      <c r="IG852" s="307"/>
      <c r="IH852" s="307"/>
      <c r="II852" s="307"/>
      <c r="IJ852" s="307"/>
      <c r="IK852" s="307"/>
      <c r="IL852" s="307"/>
      <c r="IM852" s="307"/>
      <c r="IN852" s="307"/>
      <c r="IO852" s="307"/>
      <c r="IP852" s="307"/>
      <c r="IQ852" s="307"/>
      <c r="IR852" s="307"/>
      <c r="IS852" s="307"/>
      <c r="IT852" s="307"/>
      <c r="IU852" s="307"/>
      <c r="IV852" s="307"/>
      <c r="IW852" s="307"/>
      <c r="IX852" s="307"/>
      <c r="IY852" s="307"/>
      <c r="IZ852" s="307"/>
      <c r="JA852" s="307"/>
      <c r="JB852" s="307"/>
      <c r="JC852" s="307"/>
      <c r="JD852" s="307"/>
      <c r="JE852" s="307"/>
      <c r="JF852" s="307"/>
      <c r="JG852" s="307"/>
      <c r="JH852" s="307"/>
      <c r="JI852" s="307"/>
      <c r="JJ852" s="307"/>
      <c r="JK852" s="307"/>
      <c r="JL852" s="307"/>
      <c r="JM852" s="307"/>
      <c r="JN852" s="307"/>
      <c r="JO852" s="307"/>
      <c r="JP852" s="307"/>
      <c r="JQ852" s="307"/>
      <c r="JR852" s="307"/>
      <c r="JS852" s="307"/>
      <c r="JT852" s="307"/>
      <c r="JU852" s="307"/>
      <c r="JV852" s="307"/>
      <c r="JW852" s="307"/>
      <c r="JX852" s="307"/>
      <c r="JY852" s="307"/>
      <c r="JZ852" s="307"/>
      <c r="KA852" s="307"/>
      <c r="KB852" s="307"/>
      <c r="KC852" s="307"/>
      <c r="KD852" s="307"/>
      <c r="KE852" s="307"/>
      <c r="KF852" s="307"/>
      <c r="KG852" s="307"/>
      <c r="KH852" s="307"/>
      <c r="KI852" s="307"/>
      <c r="KJ852" s="307"/>
      <c r="KK852" s="307"/>
      <c r="KL852" s="307"/>
      <c r="KM852" s="307"/>
      <c r="KN852" s="307"/>
      <c r="KO852" s="307"/>
      <c r="KP852" s="307"/>
      <c r="KQ852" s="307"/>
      <c r="KR852" s="307"/>
      <c r="KS852" s="307"/>
      <c r="KT852" s="307"/>
    </row>
    <row r="853" spans="14:306" s="56" customFormat="1" ht="15" customHeight="1">
      <c r="N853" s="426"/>
      <c r="O853" s="427"/>
      <c r="P853" s="303"/>
      <c r="Q853" s="303"/>
      <c r="R853" s="427"/>
      <c r="S853" s="303"/>
      <c r="T853" s="303"/>
      <c r="U853" s="303"/>
      <c r="W853" s="342"/>
      <c r="X853" s="342"/>
      <c r="Y853" s="342"/>
      <c r="Z853" s="342"/>
      <c r="AA853" s="342"/>
      <c r="AB853" s="342"/>
      <c r="AC853" s="342"/>
      <c r="AD853" s="342"/>
      <c r="AE853" s="342"/>
      <c r="AG853" s="354">
        <v>3</v>
      </c>
      <c r="AH853" s="354"/>
      <c r="AI853" s="356" t="s">
        <v>177</v>
      </c>
      <c r="AJ853" s="356" t="s">
        <v>109</v>
      </c>
      <c r="AK853" s="359">
        <v>10</v>
      </c>
      <c r="AL853" s="356" t="s">
        <v>66</v>
      </c>
      <c r="AM853" s="356" t="s">
        <v>134</v>
      </c>
      <c r="AN853" s="356" t="s">
        <v>78</v>
      </c>
      <c r="AO853" s="356" t="s">
        <v>68</v>
      </c>
      <c r="AP853" s="356" t="s">
        <v>113</v>
      </c>
      <c r="AQ853" s="356" t="s">
        <v>71</v>
      </c>
      <c r="AR853" s="356" t="s">
        <v>113</v>
      </c>
      <c r="AS853" s="356" t="s">
        <v>76</v>
      </c>
      <c r="AT853" s="356" t="s">
        <v>335</v>
      </c>
      <c r="AU853" s="356"/>
      <c r="AV853" s="359">
        <v>11</v>
      </c>
      <c r="AW853" s="356" t="s">
        <v>157</v>
      </c>
      <c r="AX853" s="359">
        <v>8</v>
      </c>
      <c r="AY853" s="303">
        <f t="shared" si="479"/>
        <v>13</v>
      </c>
      <c r="AZ853" s="303">
        <f t="shared" si="480"/>
        <v>5</v>
      </c>
      <c r="BA853" s="303">
        <f t="shared" si="481"/>
        <v>11</v>
      </c>
      <c r="BB853" s="303">
        <f t="shared" si="482"/>
        <v>10</v>
      </c>
      <c r="BC853" s="303">
        <f t="shared" si="483"/>
        <v>33</v>
      </c>
      <c r="BD853" s="303">
        <f t="shared" si="484"/>
        <v>20</v>
      </c>
      <c r="BE853" s="303">
        <f t="shared" si="485"/>
        <v>12</v>
      </c>
      <c r="BF853" s="303">
        <f t="shared" si="486"/>
        <v>11</v>
      </c>
      <c r="BG853" s="303">
        <f t="shared" si="487"/>
        <v>13</v>
      </c>
      <c r="BH853" s="303"/>
      <c r="BI853" s="303">
        <f t="shared" si="488"/>
        <v>11</v>
      </c>
      <c r="BJ853" s="303">
        <f t="shared" si="489"/>
        <v>17</v>
      </c>
      <c r="BK853" s="303">
        <f t="shared" si="490"/>
        <v>48</v>
      </c>
      <c r="BL853" s="303">
        <f t="shared" si="491"/>
        <v>12</v>
      </c>
      <c r="BM853" s="303">
        <f t="shared" si="492"/>
        <v>16</v>
      </c>
      <c r="BN853" s="303">
        <f t="shared" si="493"/>
        <v>9</v>
      </c>
      <c r="CB853" s="307"/>
      <c r="CC853" s="307"/>
      <c r="CD853" s="307"/>
      <c r="CE853" s="307"/>
      <c r="CF853" s="307"/>
      <c r="CG853" s="307"/>
      <c r="CH853" s="307"/>
      <c r="CI853" s="307"/>
      <c r="CJ853" s="307"/>
      <c r="CK853" s="307"/>
      <c r="CL853" s="307"/>
      <c r="CM853" s="307"/>
      <c r="CN853" s="307"/>
      <c r="CO853" s="307"/>
      <c r="CP853" s="307"/>
      <c r="CQ853" s="307"/>
      <c r="CR853" s="307"/>
      <c r="CS853" s="307"/>
      <c r="CT853" s="307"/>
      <c r="CU853" s="307"/>
      <c r="CV853" s="307"/>
      <c r="CW853" s="307"/>
      <c r="CX853" s="307"/>
      <c r="CY853" s="307"/>
      <c r="CZ853" s="307"/>
      <c r="DA853" s="307"/>
      <c r="DB853" s="307"/>
      <c r="DC853" s="307"/>
      <c r="DD853" s="307"/>
      <c r="DE853" s="307"/>
      <c r="DF853" s="307"/>
      <c r="DG853" s="307"/>
      <c r="DH853" s="307"/>
      <c r="DI853" s="390"/>
      <c r="DJ853" s="390"/>
      <c r="DK853" s="307"/>
      <c r="DL853" s="307"/>
      <c r="DM853" s="307"/>
      <c r="DN853" s="307"/>
      <c r="DO853" s="307"/>
      <c r="DP853" s="307"/>
      <c r="DQ853" s="307"/>
      <c r="DR853" s="307"/>
      <c r="DS853" s="307"/>
      <c r="DT853" s="307"/>
      <c r="DU853" s="307"/>
      <c r="DV853" s="307"/>
      <c r="DW853" s="307"/>
      <c r="DX853" s="307"/>
      <c r="DY853" s="307"/>
      <c r="DZ853" s="307"/>
      <c r="EA853" s="307"/>
      <c r="EB853" s="307"/>
      <c r="EC853" s="307"/>
      <c r="ED853" s="307"/>
      <c r="EE853" s="307"/>
      <c r="EF853" s="307"/>
      <c r="EG853" s="307"/>
      <c r="EH853" s="307"/>
      <c r="EI853" s="307"/>
      <c r="EJ853" s="307"/>
      <c r="EK853" s="307"/>
      <c r="EL853" s="307"/>
      <c r="EM853" s="307"/>
      <c r="EN853" s="307"/>
      <c r="EO853" s="307"/>
      <c r="EP853" s="307"/>
      <c r="EQ853" s="307"/>
      <c r="ER853" s="307"/>
      <c r="ES853" s="307"/>
      <c r="ET853" s="307"/>
      <c r="EU853" s="390"/>
      <c r="EV853" s="390"/>
      <c r="EW853" s="307"/>
      <c r="EX853" s="307"/>
      <c r="EY853" s="307"/>
      <c r="EZ853" s="307"/>
      <c r="FA853" s="307"/>
      <c r="FB853" s="307"/>
      <c r="FC853" s="307"/>
      <c r="FD853" s="307"/>
      <c r="FE853" s="307"/>
      <c r="FF853" s="307"/>
      <c r="FG853" s="307"/>
      <c r="FH853" s="307"/>
      <c r="FI853" s="307"/>
      <c r="FJ853" s="307"/>
      <c r="FK853" s="307"/>
      <c r="FL853" s="307"/>
      <c r="FM853" s="307"/>
      <c r="FN853" s="307"/>
      <c r="FO853" s="307"/>
      <c r="FP853" s="307"/>
      <c r="FQ853" s="307"/>
      <c r="FR853" s="307"/>
      <c r="FS853" s="307"/>
      <c r="FT853" s="307"/>
      <c r="FU853" s="307"/>
      <c r="FV853" s="307"/>
      <c r="FW853" s="307"/>
      <c r="FX853" s="307"/>
      <c r="FY853" s="307"/>
      <c r="FZ853" s="307"/>
      <c r="GA853" s="307"/>
      <c r="GB853" s="307"/>
      <c r="GC853" s="307"/>
      <c r="GD853" s="307"/>
      <c r="GE853" s="307"/>
      <c r="GF853" s="307"/>
      <c r="GG853" s="307"/>
      <c r="GH853" s="307"/>
      <c r="GI853" s="307"/>
      <c r="GJ853" s="307"/>
      <c r="GK853" s="307"/>
      <c r="GL853" s="307"/>
      <c r="GM853" s="307"/>
      <c r="GN853" s="307"/>
      <c r="GO853" s="307"/>
      <c r="GP853" s="307"/>
      <c r="GQ853" s="307"/>
      <c r="GR853" s="307"/>
      <c r="GS853" s="307"/>
      <c r="GT853" s="307"/>
      <c r="GU853" s="307"/>
      <c r="GV853" s="307"/>
      <c r="GW853" s="307"/>
      <c r="GX853" s="307"/>
      <c r="GY853" s="307"/>
      <c r="GZ853" s="307"/>
      <c r="HA853" s="307"/>
      <c r="HB853" s="307"/>
      <c r="HC853" s="307"/>
      <c r="HD853" s="307"/>
      <c r="HE853" s="307"/>
      <c r="HF853" s="307"/>
      <c r="HG853" s="307"/>
      <c r="HH853" s="307"/>
      <c r="HI853" s="307"/>
      <c r="HJ853" s="307"/>
      <c r="HK853" s="307"/>
      <c r="HL853" s="307"/>
      <c r="HM853" s="307"/>
      <c r="HN853" s="307"/>
      <c r="HO853" s="307"/>
      <c r="HP853" s="307"/>
      <c r="HQ853" s="307"/>
      <c r="HR853" s="307"/>
      <c r="HS853" s="307"/>
      <c r="HT853" s="307"/>
      <c r="HU853" s="307"/>
      <c r="HV853" s="307"/>
      <c r="HW853" s="307"/>
      <c r="HX853" s="307"/>
      <c r="HY853" s="307"/>
      <c r="HZ853" s="307"/>
      <c r="IA853" s="307"/>
      <c r="IB853" s="307"/>
      <c r="IC853" s="307"/>
      <c r="ID853" s="307"/>
      <c r="IE853" s="307"/>
      <c r="IF853" s="307"/>
      <c r="IG853" s="307"/>
      <c r="IH853" s="307"/>
      <c r="II853" s="307"/>
      <c r="IJ853" s="307"/>
      <c r="IK853" s="307"/>
      <c r="IL853" s="307"/>
      <c r="IM853" s="307"/>
      <c r="IN853" s="307"/>
      <c r="IO853" s="307"/>
      <c r="IP853" s="307"/>
      <c r="IQ853" s="307"/>
      <c r="IR853" s="307"/>
      <c r="IS853" s="307"/>
      <c r="IT853" s="307"/>
      <c r="IU853" s="307"/>
      <c r="IV853" s="307"/>
      <c r="IW853" s="307"/>
      <c r="IX853" s="307"/>
      <c r="IY853" s="307"/>
      <c r="IZ853" s="307"/>
      <c r="JA853" s="307"/>
      <c r="JB853" s="307"/>
      <c r="JC853" s="307"/>
      <c r="JD853" s="307"/>
      <c r="JE853" s="307"/>
      <c r="JF853" s="307"/>
      <c r="JG853" s="307"/>
      <c r="JH853" s="307"/>
      <c r="JI853" s="307"/>
      <c r="JJ853" s="307"/>
      <c r="JK853" s="307"/>
      <c r="JL853" s="307"/>
      <c r="JM853" s="307"/>
      <c r="JN853" s="307"/>
      <c r="JO853" s="307"/>
      <c r="JP853" s="307"/>
      <c r="JQ853" s="307"/>
      <c r="JR853" s="307"/>
      <c r="JS853" s="307"/>
      <c r="JT853" s="307"/>
      <c r="JU853" s="307"/>
      <c r="JV853" s="307"/>
      <c r="JW853" s="307"/>
      <c r="JX853" s="307"/>
      <c r="JY853" s="307"/>
      <c r="JZ853" s="307"/>
      <c r="KA853" s="307"/>
      <c r="KB853" s="307"/>
      <c r="KC853" s="307"/>
      <c r="KD853" s="307"/>
      <c r="KE853" s="307"/>
      <c r="KF853" s="307"/>
      <c r="KG853" s="307"/>
      <c r="KH853" s="307"/>
      <c r="KI853" s="307"/>
      <c r="KJ853" s="307"/>
      <c r="KK853" s="307"/>
      <c r="KL853" s="307"/>
      <c r="KM853" s="307"/>
      <c r="KN853" s="307"/>
      <c r="KO853" s="307"/>
      <c r="KP853" s="307"/>
      <c r="KQ853" s="307"/>
      <c r="KR853" s="307"/>
      <c r="KS853" s="307"/>
      <c r="KT853" s="307"/>
    </row>
    <row r="854" spans="14:306" s="56" customFormat="1" ht="15" customHeight="1">
      <c r="N854" s="426"/>
      <c r="O854" s="427"/>
      <c r="P854" s="303"/>
      <c r="Q854" s="303"/>
      <c r="R854" s="427"/>
      <c r="S854" s="303"/>
      <c r="T854" s="303"/>
      <c r="U854" s="303"/>
      <c r="W854" s="342"/>
      <c r="X854" s="342"/>
      <c r="Y854" s="342"/>
      <c r="Z854" s="342"/>
      <c r="AA854" s="342"/>
      <c r="AB854" s="342"/>
      <c r="AC854" s="342"/>
      <c r="AD854" s="342"/>
      <c r="AE854" s="342"/>
      <c r="AG854" s="354">
        <v>4</v>
      </c>
      <c r="AH854" s="354"/>
      <c r="AI854" s="356" t="s">
        <v>220</v>
      </c>
      <c r="AJ854" s="356" t="s">
        <v>208</v>
      </c>
      <c r="AK854" s="359">
        <v>11</v>
      </c>
      <c r="AL854" s="359">
        <v>10</v>
      </c>
      <c r="AM854" s="356" t="s">
        <v>80</v>
      </c>
      <c r="AN854" s="356" t="s">
        <v>167</v>
      </c>
      <c r="AO854" s="356" t="s">
        <v>156</v>
      </c>
      <c r="AP854" s="356" t="s">
        <v>71</v>
      </c>
      <c r="AQ854" s="356" t="s">
        <v>244</v>
      </c>
      <c r="AR854" s="356" t="s">
        <v>70</v>
      </c>
      <c r="AS854" s="356" t="s">
        <v>79</v>
      </c>
      <c r="AT854" s="356" t="s">
        <v>1007</v>
      </c>
      <c r="AU854" s="356"/>
      <c r="AV854" s="356" t="s">
        <v>156</v>
      </c>
      <c r="AW854" s="356" t="s">
        <v>92</v>
      </c>
      <c r="AX854" s="359">
        <v>9</v>
      </c>
      <c r="AY854" s="303">
        <f t="shared" si="479"/>
        <v>18</v>
      </c>
      <c r="AZ854" s="303">
        <f t="shared" si="480"/>
        <v>8</v>
      </c>
      <c r="BA854" s="303">
        <f t="shared" si="481"/>
        <v>12</v>
      </c>
      <c r="BB854" s="303">
        <f t="shared" si="482"/>
        <v>11</v>
      </c>
      <c r="BC854" s="303">
        <f t="shared" si="483"/>
        <v>36</v>
      </c>
      <c r="BD854" s="303">
        <f t="shared" si="484"/>
        <v>23</v>
      </c>
      <c r="BE854" s="303">
        <f t="shared" si="485"/>
        <v>14</v>
      </c>
      <c r="BF854" s="303">
        <f t="shared" si="486"/>
        <v>13</v>
      </c>
      <c r="BG854" s="303">
        <f t="shared" si="487"/>
        <v>16</v>
      </c>
      <c r="BH854" s="303"/>
      <c r="BI854" s="303">
        <f t="shared" si="488"/>
        <v>14</v>
      </c>
      <c r="BJ854" s="303">
        <f t="shared" si="489"/>
        <v>19</v>
      </c>
      <c r="BK854" s="303">
        <f t="shared" si="490"/>
        <v>56</v>
      </c>
      <c r="BL854" s="303">
        <f t="shared" si="491"/>
        <v>14</v>
      </c>
      <c r="BM854" s="303">
        <f t="shared" si="492"/>
        <v>18</v>
      </c>
      <c r="BN854" s="303">
        <f t="shared" si="493"/>
        <v>10</v>
      </c>
      <c r="CB854" s="307"/>
      <c r="CC854" s="307"/>
      <c r="CD854" s="307"/>
      <c r="CE854" s="307"/>
      <c r="CF854" s="307"/>
      <c r="CG854" s="307"/>
      <c r="CH854" s="307"/>
      <c r="CI854" s="307"/>
      <c r="CJ854" s="307"/>
      <c r="CK854" s="307"/>
      <c r="CL854" s="307"/>
      <c r="CM854" s="307"/>
      <c r="CN854" s="307"/>
      <c r="CO854" s="307"/>
      <c r="CP854" s="307"/>
      <c r="CQ854" s="307"/>
      <c r="CR854" s="307"/>
      <c r="CS854" s="307"/>
      <c r="CT854" s="307"/>
      <c r="CU854" s="307"/>
      <c r="CV854" s="307"/>
      <c r="CW854" s="307"/>
      <c r="CX854" s="307"/>
      <c r="CY854" s="307"/>
      <c r="CZ854" s="307"/>
      <c r="DA854" s="307"/>
      <c r="DB854" s="307"/>
      <c r="DC854" s="307"/>
      <c r="DD854" s="307"/>
      <c r="DE854" s="307"/>
      <c r="DF854" s="307"/>
      <c r="DG854" s="307"/>
      <c r="DH854" s="307"/>
      <c r="DI854" s="390"/>
      <c r="DJ854" s="390"/>
      <c r="DK854" s="307"/>
      <c r="DL854" s="307"/>
      <c r="DM854" s="307"/>
      <c r="DN854" s="307"/>
      <c r="DO854" s="307"/>
      <c r="DP854" s="307"/>
      <c r="DQ854" s="307"/>
      <c r="DR854" s="307"/>
      <c r="DS854" s="307"/>
      <c r="DT854" s="307"/>
      <c r="DU854" s="307"/>
      <c r="DV854" s="307"/>
      <c r="DW854" s="307"/>
      <c r="DX854" s="307"/>
      <c r="DY854" s="307"/>
      <c r="DZ854" s="307"/>
      <c r="EA854" s="307"/>
      <c r="EB854" s="307"/>
      <c r="EC854" s="307"/>
      <c r="ED854" s="307"/>
      <c r="EE854" s="307"/>
      <c r="EF854" s="307"/>
      <c r="EG854" s="307"/>
      <c r="EH854" s="307"/>
      <c r="EI854" s="307"/>
      <c r="EJ854" s="307"/>
      <c r="EK854" s="307"/>
      <c r="EL854" s="307"/>
      <c r="EM854" s="307"/>
      <c r="EN854" s="307"/>
      <c r="EO854" s="307"/>
      <c r="EP854" s="307"/>
      <c r="EQ854" s="307"/>
      <c r="ER854" s="307"/>
      <c r="ES854" s="307"/>
      <c r="ET854" s="307"/>
      <c r="EU854" s="390"/>
      <c r="EV854" s="390"/>
      <c r="EW854" s="307"/>
      <c r="EX854" s="307"/>
      <c r="EY854" s="307"/>
      <c r="EZ854" s="307"/>
      <c r="FA854" s="307"/>
      <c r="FB854" s="307"/>
      <c r="FC854" s="307"/>
      <c r="FD854" s="307"/>
      <c r="FE854" s="307"/>
      <c r="FF854" s="307"/>
      <c r="FG854" s="307"/>
      <c r="FH854" s="307"/>
      <c r="FI854" s="307"/>
      <c r="FJ854" s="307"/>
      <c r="FK854" s="307"/>
      <c r="FL854" s="307"/>
      <c r="FM854" s="307"/>
      <c r="FN854" s="307"/>
      <c r="FO854" s="307"/>
      <c r="FP854" s="307"/>
      <c r="FQ854" s="307"/>
      <c r="FR854" s="307"/>
      <c r="FS854" s="307"/>
      <c r="FT854" s="307"/>
      <c r="FU854" s="307"/>
      <c r="FV854" s="307"/>
      <c r="FW854" s="307"/>
      <c r="FX854" s="307"/>
      <c r="FY854" s="307"/>
      <c r="FZ854" s="307"/>
      <c r="GA854" s="307"/>
      <c r="GB854" s="307"/>
      <c r="GC854" s="307"/>
      <c r="GD854" s="307"/>
      <c r="GE854" s="307"/>
      <c r="GF854" s="307"/>
      <c r="GG854" s="307"/>
      <c r="GH854" s="307"/>
      <c r="GI854" s="307"/>
      <c r="GJ854" s="307"/>
      <c r="GK854" s="307"/>
      <c r="GL854" s="307"/>
      <c r="GM854" s="307"/>
      <c r="GN854" s="307"/>
      <c r="GO854" s="307"/>
      <c r="GP854" s="307"/>
      <c r="GQ854" s="307"/>
      <c r="GR854" s="307"/>
      <c r="GS854" s="307"/>
      <c r="GT854" s="307"/>
      <c r="GU854" s="307"/>
      <c r="GV854" s="307"/>
      <c r="GW854" s="307"/>
      <c r="GX854" s="307"/>
      <c r="GY854" s="307"/>
      <c r="GZ854" s="307"/>
      <c r="HA854" s="307"/>
      <c r="HB854" s="307"/>
      <c r="HC854" s="307"/>
      <c r="HD854" s="307"/>
      <c r="HE854" s="307"/>
      <c r="HF854" s="307"/>
      <c r="HG854" s="307"/>
      <c r="HH854" s="307"/>
      <c r="HI854" s="307"/>
      <c r="HJ854" s="307"/>
      <c r="HK854" s="307"/>
      <c r="HL854" s="307"/>
      <c r="HM854" s="307"/>
      <c r="HN854" s="307"/>
      <c r="HO854" s="307"/>
      <c r="HP854" s="307"/>
      <c r="HQ854" s="307"/>
      <c r="HR854" s="307"/>
      <c r="HS854" s="307"/>
      <c r="HT854" s="307"/>
      <c r="HU854" s="307"/>
      <c r="HV854" s="307"/>
      <c r="HW854" s="307"/>
      <c r="HX854" s="307"/>
      <c r="HY854" s="307"/>
      <c r="HZ854" s="307"/>
      <c r="IA854" s="307"/>
      <c r="IB854" s="307"/>
      <c r="IC854" s="307"/>
      <c r="ID854" s="307"/>
      <c r="IE854" s="307"/>
      <c r="IF854" s="307"/>
      <c r="IG854" s="307"/>
      <c r="IH854" s="307"/>
      <c r="II854" s="307"/>
      <c r="IJ854" s="307"/>
      <c r="IK854" s="307"/>
      <c r="IL854" s="307"/>
      <c r="IM854" s="307"/>
      <c r="IN854" s="307"/>
      <c r="IO854" s="307"/>
      <c r="IP854" s="307"/>
      <c r="IQ854" s="307"/>
      <c r="IR854" s="307"/>
      <c r="IS854" s="307"/>
      <c r="IT854" s="307"/>
      <c r="IU854" s="307"/>
      <c r="IV854" s="307"/>
      <c r="IW854" s="307"/>
      <c r="IX854" s="307"/>
      <c r="IY854" s="307"/>
      <c r="IZ854" s="307"/>
      <c r="JA854" s="307"/>
      <c r="JB854" s="307"/>
      <c r="JC854" s="307"/>
      <c r="JD854" s="307"/>
      <c r="JE854" s="307"/>
      <c r="JF854" s="307"/>
      <c r="JG854" s="307"/>
      <c r="JH854" s="307"/>
      <c r="JI854" s="307"/>
      <c r="JJ854" s="307"/>
      <c r="JK854" s="307"/>
      <c r="JL854" s="307"/>
      <c r="JM854" s="307"/>
      <c r="JN854" s="307"/>
      <c r="JO854" s="307"/>
      <c r="JP854" s="307"/>
      <c r="JQ854" s="307"/>
      <c r="JR854" s="307"/>
      <c r="JS854" s="307"/>
      <c r="JT854" s="307"/>
      <c r="JU854" s="307"/>
      <c r="JV854" s="307"/>
      <c r="JW854" s="307"/>
      <c r="JX854" s="307"/>
      <c r="JY854" s="307"/>
      <c r="JZ854" s="307"/>
      <c r="KA854" s="307"/>
      <c r="KB854" s="307"/>
      <c r="KC854" s="307"/>
      <c r="KD854" s="307"/>
      <c r="KE854" s="307"/>
      <c r="KF854" s="307"/>
      <c r="KG854" s="307"/>
      <c r="KH854" s="307"/>
      <c r="KI854" s="307"/>
      <c r="KJ854" s="307"/>
      <c r="KK854" s="307"/>
      <c r="KL854" s="307"/>
      <c r="KM854" s="307"/>
      <c r="KN854" s="307"/>
      <c r="KO854" s="307"/>
      <c r="KP854" s="307"/>
      <c r="KQ854" s="307"/>
      <c r="KR854" s="307"/>
      <c r="KS854" s="307"/>
      <c r="KT854" s="307"/>
    </row>
    <row r="855" spans="14:306" s="56" customFormat="1" ht="15" customHeight="1">
      <c r="N855" s="426"/>
      <c r="O855" s="303"/>
      <c r="P855" s="303"/>
      <c r="Q855" s="303"/>
      <c r="R855" s="303"/>
      <c r="S855" s="303"/>
      <c r="T855" s="303"/>
      <c r="U855" s="303"/>
      <c r="W855" s="342"/>
      <c r="X855" s="342"/>
      <c r="Y855" s="342"/>
      <c r="Z855" s="342"/>
      <c r="AA855" s="342"/>
      <c r="AB855" s="342"/>
      <c r="AC855" s="342"/>
      <c r="AD855" s="342"/>
      <c r="AE855" s="342"/>
      <c r="AG855" s="354">
        <v>5</v>
      </c>
      <c r="AH855" s="354"/>
      <c r="AI855" s="356" t="s">
        <v>67</v>
      </c>
      <c r="AJ855" s="356" t="s">
        <v>115</v>
      </c>
      <c r="AK855" s="359">
        <v>12</v>
      </c>
      <c r="AL855" s="356" t="s">
        <v>71</v>
      </c>
      <c r="AM855" s="356" t="s">
        <v>83</v>
      </c>
      <c r="AN855" s="356" t="s">
        <v>186</v>
      </c>
      <c r="AO855" s="359">
        <v>14</v>
      </c>
      <c r="AP855" s="356" t="s">
        <v>85</v>
      </c>
      <c r="AQ855" s="356" t="s">
        <v>92</v>
      </c>
      <c r="AR855" s="356" t="s">
        <v>157</v>
      </c>
      <c r="AS855" s="356" t="s">
        <v>82</v>
      </c>
      <c r="AT855" s="356" t="s">
        <v>1008</v>
      </c>
      <c r="AU855" s="356"/>
      <c r="AV855" s="359">
        <v>14</v>
      </c>
      <c r="AW855" s="356" t="s">
        <v>130</v>
      </c>
      <c r="AX855" s="403" t="s">
        <v>68</v>
      </c>
      <c r="AY855" s="303">
        <f t="shared" si="479"/>
        <v>22</v>
      </c>
      <c r="AZ855" s="303">
        <f t="shared" si="480"/>
        <v>12</v>
      </c>
      <c r="BA855" s="303">
        <f t="shared" si="481"/>
        <v>13</v>
      </c>
      <c r="BB855" s="303">
        <f t="shared" si="482"/>
        <v>13</v>
      </c>
      <c r="BC855" s="303">
        <f t="shared" si="483"/>
        <v>40</v>
      </c>
      <c r="BD855" s="303">
        <f t="shared" si="484"/>
        <v>26</v>
      </c>
      <c r="BE855" s="303">
        <f t="shared" si="485"/>
        <v>15</v>
      </c>
      <c r="BF855" s="303">
        <f t="shared" si="486"/>
        <v>15</v>
      </c>
      <c r="BG855" s="303">
        <f t="shared" si="487"/>
        <v>18</v>
      </c>
      <c r="BH855" s="303"/>
      <c r="BI855" s="303">
        <f t="shared" si="488"/>
        <v>16</v>
      </c>
      <c r="BJ855" s="303">
        <f t="shared" si="489"/>
        <v>21</v>
      </c>
      <c r="BK855" s="303">
        <f t="shared" si="490"/>
        <v>64</v>
      </c>
      <c r="BL855" s="303">
        <f t="shared" si="491"/>
        <v>15</v>
      </c>
      <c r="BM855" s="303">
        <f t="shared" si="492"/>
        <v>20</v>
      </c>
      <c r="BN855" s="303">
        <f t="shared" si="493"/>
        <v>12</v>
      </c>
      <c r="CB855" s="307"/>
      <c r="CC855" s="307"/>
      <c r="CD855" s="307"/>
      <c r="CE855" s="307"/>
      <c r="CF855" s="307"/>
      <c r="CG855" s="307"/>
      <c r="CH855" s="307"/>
      <c r="CI855" s="307"/>
      <c r="CJ855" s="307"/>
      <c r="CK855" s="307"/>
      <c r="CL855" s="307"/>
      <c r="CM855" s="307"/>
      <c r="CN855" s="307"/>
      <c r="CO855" s="307"/>
      <c r="CP855" s="307"/>
      <c r="CQ855" s="307"/>
      <c r="CR855" s="307"/>
      <c r="CS855" s="307"/>
      <c r="CT855" s="307"/>
      <c r="CU855" s="307"/>
      <c r="CV855" s="307"/>
      <c r="CW855" s="307"/>
      <c r="CX855" s="307"/>
      <c r="CY855" s="307"/>
      <c r="CZ855" s="307"/>
      <c r="DA855" s="307"/>
      <c r="DB855" s="307"/>
      <c r="DC855" s="307"/>
      <c r="DD855" s="307"/>
      <c r="DE855" s="307"/>
      <c r="DF855" s="307"/>
      <c r="DG855" s="307"/>
      <c r="DH855" s="307"/>
      <c r="DI855" s="390"/>
      <c r="DJ855" s="390"/>
      <c r="DK855" s="307"/>
      <c r="DL855" s="307"/>
      <c r="DM855" s="307"/>
      <c r="DN855" s="307"/>
      <c r="DO855" s="307"/>
      <c r="DP855" s="307"/>
      <c r="DQ855" s="307"/>
      <c r="DR855" s="307"/>
      <c r="DS855" s="307"/>
      <c r="DT855" s="307"/>
      <c r="DU855" s="307"/>
      <c r="DV855" s="307"/>
      <c r="DW855" s="307"/>
      <c r="DX855" s="307"/>
      <c r="DY855" s="307"/>
      <c r="DZ855" s="307"/>
      <c r="EA855" s="307"/>
      <c r="EB855" s="307"/>
      <c r="EC855" s="307"/>
      <c r="ED855" s="307"/>
      <c r="EE855" s="307"/>
      <c r="EF855" s="307"/>
      <c r="EG855" s="307"/>
      <c r="EH855" s="307"/>
      <c r="EI855" s="307"/>
      <c r="EJ855" s="307"/>
      <c r="EK855" s="307"/>
      <c r="EL855" s="307"/>
      <c r="EM855" s="307"/>
      <c r="EN855" s="307"/>
      <c r="EO855" s="307"/>
      <c r="EP855" s="307"/>
      <c r="EQ855" s="307"/>
      <c r="ER855" s="307"/>
      <c r="ES855" s="307"/>
      <c r="ET855" s="307"/>
      <c r="EU855" s="390"/>
      <c r="EV855" s="390"/>
      <c r="EW855" s="307"/>
      <c r="EX855" s="307"/>
      <c r="EY855" s="307"/>
      <c r="EZ855" s="307"/>
      <c r="FA855" s="307"/>
      <c r="FB855" s="307"/>
      <c r="FC855" s="307"/>
      <c r="FD855" s="307"/>
      <c r="FE855" s="307"/>
      <c r="FF855" s="307"/>
      <c r="FG855" s="307"/>
      <c r="FH855" s="307"/>
      <c r="FI855" s="307"/>
      <c r="FJ855" s="307"/>
      <c r="FK855" s="307"/>
      <c r="FL855" s="307"/>
      <c r="FM855" s="307"/>
      <c r="FN855" s="307"/>
      <c r="FO855" s="307"/>
      <c r="FP855" s="307"/>
      <c r="FQ855" s="307"/>
      <c r="FR855" s="307"/>
      <c r="FS855" s="307"/>
      <c r="FT855" s="307"/>
      <c r="FU855" s="307"/>
      <c r="FV855" s="307"/>
      <c r="FW855" s="307"/>
      <c r="FX855" s="307"/>
      <c r="FY855" s="307"/>
      <c r="FZ855" s="307"/>
      <c r="GA855" s="307"/>
      <c r="GB855" s="307"/>
      <c r="GC855" s="307"/>
      <c r="GD855" s="307"/>
      <c r="GE855" s="307"/>
      <c r="GF855" s="307"/>
      <c r="GG855" s="307"/>
      <c r="GH855" s="307"/>
      <c r="GI855" s="307"/>
      <c r="GJ855" s="307"/>
      <c r="GK855" s="307"/>
      <c r="GL855" s="307"/>
      <c r="GM855" s="307"/>
      <c r="GN855" s="307"/>
      <c r="GO855" s="307"/>
      <c r="GP855" s="307"/>
      <c r="GQ855" s="307"/>
      <c r="GR855" s="307"/>
      <c r="GS855" s="307"/>
      <c r="GT855" s="307"/>
      <c r="GU855" s="307"/>
      <c r="GV855" s="307"/>
      <c r="GW855" s="307"/>
      <c r="GX855" s="307"/>
      <c r="GY855" s="307"/>
      <c r="GZ855" s="307"/>
      <c r="HA855" s="307"/>
      <c r="HB855" s="307"/>
      <c r="HC855" s="307"/>
      <c r="HD855" s="307"/>
      <c r="HE855" s="307"/>
      <c r="HF855" s="307"/>
      <c r="HG855" s="307"/>
      <c r="HH855" s="307"/>
      <c r="HI855" s="307"/>
      <c r="HJ855" s="307"/>
      <c r="HK855" s="307"/>
      <c r="HL855" s="307"/>
      <c r="HM855" s="307"/>
      <c r="HN855" s="307"/>
      <c r="HO855" s="307"/>
      <c r="HP855" s="307"/>
      <c r="HQ855" s="307"/>
      <c r="HR855" s="307"/>
      <c r="HS855" s="307"/>
      <c r="HT855" s="307"/>
      <c r="HU855" s="307"/>
      <c r="HV855" s="307"/>
      <c r="HW855" s="307"/>
      <c r="HX855" s="307"/>
      <c r="HY855" s="307"/>
      <c r="HZ855" s="307"/>
      <c r="IA855" s="307"/>
      <c r="IB855" s="307"/>
      <c r="IC855" s="307"/>
      <c r="ID855" s="307"/>
      <c r="IE855" s="307"/>
      <c r="IF855" s="307"/>
      <c r="IG855" s="307"/>
      <c r="IH855" s="307"/>
      <c r="II855" s="307"/>
      <c r="IJ855" s="307"/>
      <c r="IK855" s="307"/>
      <c r="IL855" s="307"/>
      <c r="IM855" s="307"/>
      <c r="IN855" s="307"/>
      <c r="IO855" s="307"/>
      <c r="IP855" s="307"/>
      <c r="IQ855" s="307"/>
      <c r="IR855" s="307"/>
      <c r="IS855" s="307"/>
      <c r="IT855" s="307"/>
      <c r="IU855" s="307"/>
      <c r="IV855" s="307"/>
      <c r="IW855" s="307"/>
      <c r="IX855" s="307"/>
      <c r="IY855" s="307"/>
      <c r="IZ855" s="307"/>
      <c r="JA855" s="307"/>
      <c r="JB855" s="307"/>
      <c r="JC855" s="307"/>
      <c r="JD855" s="307"/>
      <c r="JE855" s="307"/>
      <c r="JF855" s="307"/>
      <c r="JG855" s="307"/>
      <c r="JH855" s="307"/>
      <c r="JI855" s="307"/>
      <c r="JJ855" s="307"/>
      <c r="JK855" s="307"/>
      <c r="JL855" s="307"/>
      <c r="JM855" s="307"/>
      <c r="JN855" s="307"/>
      <c r="JO855" s="307"/>
      <c r="JP855" s="307"/>
      <c r="JQ855" s="307"/>
      <c r="JR855" s="307"/>
      <c r="JS855" s="307"/>
      <c r="JT855" s="307"/>
      <c r="JU855" s="307"/>
      <c r="JV855" s="307"/>
      <c r="JW855" s="307"/>
      <c r="JX855" s="307"/>
      <c r="JY855" s="307"/>
      <c r="JZ855" s="307"/>
      <c r="KA855" s="307"/>
      <c r="KB855" s="307"/>
      <c r="KC855" s="307"/>
      <c r="KD855" s="307"/>
      <c r="KE855" s="307"/>
      <c r="KF855" s="307"/>
      <c r="KG855" s="307"/>
      <c r="KH855" s="307"/>
      <c r="KI855" s="307"/>
      <c r="KJ855" s="307"/>
      <c r="KK855" s="307"/>
      <c r="KL855" s="307"/>
      <c r="KM855" s="307"/>
      <c r="KN855" s="307"/>
      <c r="KO855" s="307"/>
      <c r="KP855" s="307"/>
      <c r="KQ855" s="307"/>
      <c r="KR855" s="307"/>
      <c r="KS855" s="307"/>
      <c r="KT855" s="307"/>
    </row>
    <row r="856" spans="14:306" s="56" customFormat="1" ht="15" customHeight="1">
      <c r="N856" s="426"/>
      <c r="O856" s="427"/>
      <c r="P856" s="303"/>
      <c r="Q856" s="303"/>
      <c r="R856" s="427"/>
      <c r="S856" s="427"/>
      <c r="T856" s="303"/>
      <c r="U856" s="303"/>
      <c r="W856" s="342"/>
      <c r="X856" s="342"/>
      <c r="Y856" s="342"/>
      <c r="Z856" s="342"/>
      <c r="AA856" s="342"/>
      <c r="AB856" s="342"/>
      <c r="AC856" s="342"/>
      <c r="AD856" s="342"/>
      <c r="AE856" s="342"/>
      <c r="AG856" s="354">
        <v>6</v>
      </c>
      <c r="AH856" s="354"/>
      <c r="AI856" s="356" t="s">
        <v>316</v>
      </c>
      <c r="AJ856" s="356" t="s">
        <v>117</v>
      </c>
      <c r="AK856" s="359">
        <v>13</v>
      </c>
      <c r="AL856" s="359">
        <v>13</v>
      </c>
      <c r="AM856" s="356" t="s">
        <v>191</v>
      </c>
      <c r="AN856" s="356" t="s">
        <v>74</v>
      </c>
      <c r="AO856" s="359">
        <v>15</v>
      </c>
      <c r="AP856" s="356" t="s">
        <v>76</v>
      </c>
      <c r="AQ856" s="356" t="s">
        <v>130</v>
      </c>
      <c r="AR856" s="356" t="s">
        <v>119</v>
      </c>
      <c r="AS856" s="356" t="s">
        <v>138</v>
      </c>
      <c r="AT856" s="356" t="s">
        <v>1009</v>
      </c>
      <c r="AU856" s="356"/>
      <c r="AV856" s="356" t="s">
        <v>76</v>
      </c>
      <c r="AW856" s="359">
        <v>20</v>
      </c>
      <c r="AX856" s="359">
        <v>12</v>
      </c>
      <c r="AY856" s="303">
        <f t="shared" si="479"/>
        <v>27</v>
      </c>
      <c r="AZ856" s="303">
        <f t="shared" si="480"/>
        <v>16</v>
      </c>
      <c r="BA856" s="303" t="str">
        <f t="shared" si="481"/>
        <v>-</v>
      </c>
      <c r="BB856" s="303">
        <f t="shared" si="482"/>
        <v>14</v>
      </c>
      <c r="BC856" s="303">
        <f t="shared" si="483"/>
        <v>44</v>
      </c>
      <c r="BD856" s="303">
        <f t="shared" si="484"/>
        <v>29</v>
      </c>
      <c r="BE856" s="303">
        <f t="shared" si="485"/>
        <v>16</v>
      </c>
      <c r="BF856" s="303">
        <f t="shared" si="486"/>
        <v>17</v>
      </c>
      <c r="BG856" s="303">
        <f t="shared" si="487"/>
        <v>20</v>
      </c>
      <c r="BH856" s="303"/>
      <c r="BI856" s="303">
        <f t="shared" si="488"/>
        <v>19</v>
      </c>
      <c r="BJ856" s="303">
        <f t="shared" si="489"/>
        <v>23</v>
      </c>
      <c r="BK856" s="303">
        <f t="shared" si="490"/>
        <v>72</v>
      </c>
      <c r="BL856" s="303">
        <f t="shared" si="491"/>
        <v>17</v>
      </c>
      <c r="BM856" s="303">
        <f t="shared" si="492"/>
        <v>21</v>
      </c>
      <c r="BN856" s="303">
        <f t="shared" si="493"/>
        <v>13</v>
      </c>
      <c r="CB856" s="307"/>
      <c r="CC856" s="307"/>
      <c r="CD856" s="307"/>
      <c r="CE856" s="307"/>
      <c r="CF856" s="307"/>
      <c r="CG856" s="307"/>
      <c r="CH856" s="307"/>
      <c r="CI856" s="307"/>
      <c r="CJ856" s="307"/>
      <c r="CK856" s="307"/>
      <c r="CL856" s="307"/>
      <c r="CM856" s="307"/>
      <c r="CN856" s="307"/>
      <c r="CO856" s="307"/>
      <c r="CP856" s="307"/>
      <c r="CQ856" s="307"/>
      <c r="CR856" s="307"/>
      <c r="CS856" s="307"/>
      <c r="CT856" s="307"/>
      <c r="CU856" s="307"/>
      <c r="CV856" s="307"/>
      <c r="CW856" s="307"/>
      <c r="CX856" s="307"/>
      <c r="CY856" s="307"/>
      <c r="CZ856" s="307"/>
      <c r="DA856" s="307"/>
      <c r="DB856" s="307"/>
      <c r="DC856" s="307"/>
      <c r="DD856" s="307"/>
      <c r="DE856" s="307"/>
      <c r="DF856" s="307"/>
      <c r="DG856" s="307"/>
      <c r="DH856" s="307"/>
      <c r="DI856" s="390"/>
      <c r="DJ856" s="390"/>
      <c r="DK856" s="307"/>
      <c r="DL856" s="307"/>
      <c r="DM856" s="307"/>
      <c r="DN856" s="307"/>
      <c r="DO856" s="307"/>
      <c r="DP856" s="307"/>
      <c r="DQ856" s="307"/>
      <c r="DR856" s="307"/>
      <c r="DS856" s="307"/>
      <c r="DT856" s="307"/>
      <c r="DU856" s="307"/>
      <c r="DV856" s="307"/>
      <c r="DW856" s="307"/>
      <c r="DX856" s="307"/>
      <c r="DY856" s="307"/>
      <c r="DZ856" s="307"/>
      <c r="EA856" s="307"/>
      <c r="EB856" s="307"/>
      <c r="EC856" s="307"/>
      <c r="ED856" s="307"/>
      <c r="EE856" s="307"/>
      <c r="EF856" s="307"/>
      <c r="EG856" s="307"/>
      <c r="EH856" s="307"/>
      <c r="EI856" s="307"/>
      <c r="EJ856" s="307"/>
      <c r="EK856" s="307"/>
      <c r="EL856" s="307"/>
      <c r="EM856" s="307"/>
      <c r="EN856" s="307"/>
      <c r="EO856" s="307"/>
      <c r="EP856" s="307"/>
      <c r="EQ856" s="307"/>
      <c r="ER856" s="307"/>
      <c r="ES856" s="307"/>
      <c r="ET856" s="307"/>
      <c r="EU856" s="390"/>
      <c r="EV856" s="390"/>
      <c r="EW856" s="307"/>
      <c r="EX856" s="307"/>
      <c r="EY856" s="307"/>
      <c r="EZ856" s="307"/>
      <c r="FA856" s="307"/>
      <c r="FB856" s="307"/>
      <c r="FC856" s="307"/>
      <c r="FD856" s="307"/>
      <c r="FE856" s="307"/>
      <c r="FF856" s="307"/>
      <c r="FG856" s="307"/>
      <c r="FH856" s="307"/>
      <c r="FI856" s="307"/>
      <c r="FJ856" s="307"/>
      <c r="FK856" s="307"/>
      <c r="FL856" s="307"/>
      <c r="FM856" s="307"/>
      <c r="FN856" s="307"/>
      <c r="FO856" s="307"/>
      <c r="FP856" s="307"/>
      <c r="FQ856" s="307"/>
      <c r="FR856" s="307"/>
      <c r="FS856" s="307"/>
      <c r="FT856" s="307"/>
      <c r="FU856" s="307"/>
      <c r="FV856" s="307"/>
      <c r="FW856" s="307"/>
      <c r="FX856" s="307"/>
      <c r="FY856" s="307"/>
      <c r="FZ856" s="307"/>
      <c r="GA856" s="307"/>
      <c r="GB856" s="307"/>
      <c r="GC856" s="307"/>
      <c r="GD856" s="307"/>
      <c r="GE856" s="307"/>
      <c r="GF856" s="307"/>
      <c r="GG856" s="307"/>
      <c r="GH856" s="307"/>
      <c r="GI856" s="307"/>
      <c r="GJ856" s="307"/>
      <c r="GK856" s="307"/>
      <c r="GL856" s="307"/>
      <c r="GM856" s="307"/>
      <c r="GN856" s="307"/>
      <c r="GO856" s="307"/>
      <c r="GP856" s="307"/>
      <c r="GQ856" s="307"/>
      <c r="GR856" s="307"/>
      <c r="GS856" s="307"/>
      <c r="GT856" s="307"/>
      <c r="GU856" s="307"/>
      <c r="GV856" s="307"/>
      <c r="GW856" s="307"/>
      <c r="GX856" s="307"/>
      <c r="GY856" s="307"/>
      <c r="GZ856" s="307"/>
      <c r="HA856" s="307"/>
      <c r="HB856" s="307"/>
      <c r="HC856" s="307"/>
      <c r="HD856" s="307"/>
      <c r="HE856" s="307"/>
      <c r="HF856" s="307"/>
      <c r="HG856" s="307"/>
      <c r="HH856" s="307"/>
      <c r="HI856" s="307"/>
      <c r="HJ856" s="307"/>
      <c r="HK856" s="307"/>
      <c r="HL856" s="307"/>
      <c r="HM856" s="307"/>
      <c r="HN856" s="307"/>
      <c r="HO856" s="307"/>
      <c r="HP856" s="307"/>
      <c r="HQ856" s="307"/>
      <c r="HR856" s="307"/>
      <c r="HS856" s="307"/>
      <c r="HT856" s="307"/>
      <c r="HU856" s="307"/>
      <c r="HV856" s="307"/>
      <c r="HW856" s="307"/>
      <c r="HX856" s="307"/>
      <c r="HY856" s="307"/>
      <c r="HZ856" s="307"/>
      <c r="IA856" s="307"/>
      <c r="IB856" s="307"/>
      <c r="IC856" s="307"/>
      <c r="ID856" s="307"/>
      <c r="IE856" s="307"/>
      <c r="IF856" s="307"/>
      <c r="IG856" s="307"/>
      <c r="IH856" s="307"/>
      <c r="II856" s="307"/>
      <c r="IJ856" s="307"/>
      <c r="IK856" s="307"/>
      <c r="IL856" s="307"/>
      <c r="IM856" s="307"/>
      <c r="IN856" s="307"/>
      <c r="IO856" s="307"/>
      <c r="IP856" s="307"/>
      <c r="IQ856" s="307"/>
      <c r="IR856" s="307"/>
      <c r="IS856" s="307"/>
      <c r="IT856" s="307"/>
      <c r="IU856" s="307"/>
      <c r="IV856" s="307"/>
      <c r="IW856" s="307"/>
      <c r="IX856" s="307"/>
      <c r="IY856" s="307"/>
      <c r="IZ856" s="307"/>
      <c r="JA856" s="307"/>
      <c r="JB856" s="307"/>
      <c r="JC856" s="307"/>
      <c r="JD856" s="307"/>
      <c r="JE856" s="307"/>
      <c r="JF856" s="307"/>
      <c r="JG856" s="307"/>
      <c r="JH856" s="307"/>
      <c r="JI856" s="307"/>
      <c r="JJ856" s="307"/>
      <c r="JK856" s="307"/>
      <c r="JL856" s="307"/>
      <c r="JM856" s="307"/>
      <c r="JN856" s="307"/>
      <c r="JO856" s="307"/>
      <c r="JP856" s="307"/>
      <c r="JQ856" s="307"/>
      <c r="JR856" s="307"/>
      <c r="JS856" s="307"/>
      <c r="JT856" s="307"/>
      <c r="JU856" s="307"/>
      <c r="JV856" s="307"/>
      <c r="JW856" s="307"/>
      <c r="JX856" s="307"/>
      <c r="JY856" s="307"/>
      <c r="JZ856" s="307"/>
      <c r="KA856" s="307"/>
      <c r="KB856" s="307"/>
      <c r="KC856" s="307"/>
      <c r="KD856" s="307"/>
      <c r="KE856" s="307"/>
      <c r="KF856" s="307"/>
      <c r="KG856" s="307"/>
      <c r="KH856" s="307"/>
      <c r="KI856" s="307"/>
      <c r="KJ856" s="307"/>
      <c r="KK856" s="307"/>
      <c r="KL856" s="307"/>
      <c r="KM856" s="307"/>
      <c r="KN856" s="307"/>
      <c r="KO856" s="307"/>
      <c r="KP856" s="307"/>
      <c r="KQ856" s="307"/>
      <c r="KR856" s="307"/>
      <c r="KS856" s="307"/>
      <c r="KT856" s="307"/>
    </row>
    <row r="857" spans="14:306" s="56" customFormat="1" ht="15" customHeight="1">
      <c r="N857" s="426"/>
      <c r="O857" s="303"/>
      <c r="P857" s="303"/>
      <c r="Q857" s="303"/>
      <c r="R857" s="303"/>
      <c r="S857" s="427"/>
      <c r="T857" s="303"/>
      <c r="U857" s="303"/>
      <c r="W857" s="342"/>
      <c r="X857" s="342"/>
      <c r="Y857" s="342"/>
      <c r="Z857" s="342"/>
      <c r="AA857" s="342"/>
      <c r="AB857" s="342"/>
      <c r="AC857" s="342"/>
      <c r="AD857" s="342"/>
      <c r="AE857" s="342"/>
      <c r="AG857" s="354">
        <v>7</v>
      </c>
      <c r="AH857" s="354"/>
      <c r="AI857" s="356" t="s">
        <v>222</v>
      </c>
      <c r="AJ857" s="356" t="s">
        <v>246</v>
      </c>
      <c r="AK857" s="405" t="s">
        <v>0</v>
      </c>
      <c r="AL857" s="356" t="s">
        <v>157</v>
      </c>
      <c r="AM857" s="356" t="s">
        <v>194</v>
      </c>
      <c r="AN857" s="356" t="s">
        <v>165</v>
      </c>
      <c r="AO857" s="359">
        <v>16</v>
      </c>
      <c r="AP857" s="356" t="s">
        <v>79</v>
      </c>
      <c r="AQ857" s="356" t="s">
        <v>167</v>
      </c>
      <c r="AR857" s="356" t="s">
        <v>121</v>
      </c>
      <c r="AS857" s="356" t="s">
        <v>140</v>
      </c>
      <c r="AT857" s="356" t="s">
        <v>1018</v>
      </c>
      <c r="AU857" s="356"/>
      <c r="AV857" s="359">
        <v>17</v>
      </c>
      <c r="AW857" s="356" t="s">
        <v>138</v>
      </c>
      <c r="AX857" s="359">
        <v>13</v>
      </c>
      <c r="AY857" s="303">
        <f t="shared" si="479"/>
        <v>32</v>
      </c>
      <c r="AZ857" s="303">
        <f t="shared" si="480"/>
        <v>20</v>
      </c>
      <c r="BA857" s="303">
        <f t="shared" si="481"/>
        <v>14</v>
      </c>
      <c r="BB857" s="303">
        <f t="shared" si="482"/>
        <v>16</v>
      </c>
      <c r="BC857" s="303">
        <f t="shared" si="483"/>
        <v>48</v>
      </c>
      <c r="BD857" s="303">
        <f t="shared" si="484"/>
        <v>31</v>
      </c>
      <c r="BE857" s="303">
        <f t="shared" si="485"/>
        <v>17</v>
      </c>
      <c r="BF857" s="303">
        <f t="shared" si="486"/>
        <v>19</v>
      </c>
      <c r="BG857" s="303">
        <f t="shared" si="487"/>
        <v>23</v>
      </c>
      <c r="BH857" s="303"/>
      <c r="BI857" s="303">
        <f t="shared" si="488"/>
        <v>22</v>
      </c>
      <c r="BJ857" s="303">
        <f t="shared" si="489"/>
        <v>25</v>
      </c>
      <c r="BK857" s="303">
        <f t="shared" si="490"/>
        <v>80</v>
      </c>
      <c r="BL857" s="303">
        <f t="shared" si="491"/>
        <v>18</v>
      </c>
      <c r="BM857" s="303">
        <f t="shared" si="492"/>
        <v>23</v>
      </c>
      <c r="BN857" s="303">
        <f t="shared" si="493"/>
        <v>14</v>
      </c>
      <c r="CB857" s="307"/>
      <c r="CC857" s="307"/>
      <c r="CD857" s="307"/>
      <c r="CE857" s="307"/>
      <c r="CF857" s="307"/>
      <c r="CG857" s="307"/>
      <c r="CH857" s="307"/>
      <c r="CI857" s="307"/>
      <c r="CJ857" s="307"/>
      <c r="CK857" s="307"/>
      <c r="CL857" s="307"/>
      <c r="CM857" s="307"/>
      <c r="CN857" s="307"/>
      <c r="CO857" s="307"/>
      <c r="CP857" s="307"/>
      <c r="CQ857" s="307"/>
      <c r="CR857" s="307"/>
      <c r="CS857" s="307"/>
      <c r="CT857" s="307"/>
      <c r="CU857" s="307"/>
      <c r="CV857" s="307"/>
      <c r="CW857" s="307"/>
      <c r="CX857" s="307"/>
      <c r="CY857" s="307"/>
      <c r="CZ857" s="307"/>
      <c r="DA857" s="307"/>
      <c r="DB857" s="307"/>
      <c r="DC857" s="307"/>
      <c r="DD857" s="307"/>
      <c r="DE857" s="307"/>
      <c r="DF857" s="307"/>
      <c r="DG857" s="307"/>
      <c r="DH857" s="307"/>
      <c r="DI857" s="390"/>
      <c r="DJ857" s="390"/>
      <c r="DK857" s="307"/>
      <c r="DL857" s="307"/>
      <c r="DM857" s="307"/>
      <c r="DN857" s="307"/>
      <c r="DO857" s="307"/>
      <c r="DP857" s="307"/>
      <c r="DQ857" s="307"/>
      <c r="DR857" s="307"/>
      <c r="DS857" s="307"/>
      <c r="DT857" s="307"/>
      <c r="DU857" s="307"/>
      <c r="DV857" s="307"/>
      <c r="DW857" s="307"/>
      <c r="DX857" s="307"/>
      <c r="DY857" s="307"/>
      <c r="DZ857" s="307"/>
      <c r="EA857" s="307"/>
      <c r="EB857" s="307"/>
      <c r="EC857" s="307"/>
      <c r="ED857" s="307"/>
      <c r="EE857" s="307"/>
      <c r="EF857" s="307"/>
      <c r="EG857" s="307"/>
      <c r="EH857" s="307"/>
      <c r="EI857" s="307"/>
      <c r="EJ857" s="307"/>
      <c r="EK857" s="307"/>
      <c r="EL857" s="307"/>
      <c r="EM857" s="307"/>
      <c r="EN857" s="307"/>
      <c r="EO857" s="307"/>
      <c r="EP857" s="307"/>
      <c r="EQ857" s="307"/>
      <c r="ER857" s="307"/>
      <c r="ES857" s="307"/>
      <c r="ET857" s="307"/>
      <c r="EU857" s="390"/>
      <c r="EV857" s="390"/>
      <c r="EW857" s="307"/>
      <c r="EX857" s="307"/>
      <c r="EY857" s="307"/>
      <c r="EZ857" s="307"/>
      <c r="FA857" s="307"/>
      <c r="FB857" s="307"/>
      <c r="FC857" s="307"/>
      <c r="FD857" s="307"/>
      <c r="FE857" s="307"/>
      <c r="FF857" s="307"/>
      <c r="FG857" s="307"/>
      <c r="FH857" s="307"/>
      <c r="FI857" s="307"/>
      <c r="FJ857" s="307"/>
      <c r="FK857" s="307"/>
      <c r="FL857" s="307"/>
      <c r="FM857" s="307"/>
      <c r="FN857" s="307"/>
      <c r="FO857" s="307"/>
      <c r="FP857" s="307"/>
      <c r="FQ857" s="307"/>
      <c r="FR857" s="307"/>
      <c r="FS857" s="307"/>
      <c r="FT857" s="307"/>
      <c r="FU857" s="307"/>
      <c r="FV857" s="307"/>
      <c r="FW857" s="307"/>
      <c r="FX857" s="307"/>
      <c r="FY857" s="307"/>
      <c r="FZ857" s="307"/>
      <c r="GA857" s="307"/>
      <c r="GB857" s="307"/>
      <c r="GC857" s="307"/>
      <c r="GD857" s="307"/>
      <c r="GE857" s="307"/>
      <c r="GF857" s="307"/>
      <c r="GG857" s="307"/>
      <c r="GH857" s="307"/>
      <c r="GI857" s="307"/>
      <c r="GJ857" s="307"/>
      <c r="GK857" s="307"/>
      <c r="GL857" s="307"/>
      <c r="GM857" s="307"/>
      <c r="GN857" s="307"/>
      <c r="GO857" s="307"/>
      <c r="GP857" s="307"/>
      <c r="GQ857" s="307"/>
      <c r="GR857" s="307"/>
      <c r="GS857" s="307"/>
      <c r="GT857" s="307"/>
      <c r="GU857" s="307"/>
      <c r="GV857" s="307"/>
      <c r="GW857" s="307"/>
      <c r="GX857" s="307"/>
      <c r="GY857" s="307"/>
      <c r="GZ857" s="307"/>
      <c r="HA857" s="307"/>
      <c r="HB857" s="307"/>
      <c r="HC857" s="307"/>
      <c r="HD857" s="307"/>
      <c r="HE857" s="307"/>
      <c r="HF857" s="307"/>
      <c r="HG857" s="307"/>
      <c r="HH857" s="307"/>
      <c r="HI857" s="307"/>
      <c r="HJ857" s="307"/>
      <c r="HK857" s="307"/>
      <c r="HL857" s="307"/>
      <c r="HM857" s="307"/>
      <c r="HN857" s="307"/>
      <c r="HO857" s="307"/>
      <c r="HP857" s="307"/>
      <c r="HQ857" s="307"/>
      <c r="HR857" s="307"/>
      <c r="HS857" s="307"/>
      <c r="HT857" s="307"/>
      <c r="HU857" s="307"/>
      <c r="HV857" s="307"/>
      <c r="HW857" s="307"/>
      <c r="HX857" s="307"/>
      <c r="HY857" s="307"/>
      <c r="HZ857" s="307"/>
      <c r="IA857" s="307"/>
      <c r="IB857" s="307"/>
      <c r="IC857" s="307"/>
      <c r="ID857" s="307"/>
      <c r="IE857" s="307"/>
      <c r="IF857" s="307"/>
      <c r="IG857" s="307"/>
      <c r="IH857" s="307"/>
      <c r="II857" s="307"/>
      <c r="IJ857" s="307"/>
      <c r="IK857" s="307"/>
      <c r="IL857" s="307"/>
      <c r="IM857" s="307"/>
      <c r="IN857" s="307"/>
      <c r="IO857" s="307"/>
      <c r="IP857" s="307"/>
      <c r="IQ857" s="307"/>
      <c r="IR857" s="307"/>
      <c r="IS857" s="307"/>
      <c r="IT857" s="307"/>
      <c r="IU857" s="307"/>
      <c r="IV857" s="307"/>
      <c r="IW857" s="307"/>
      <c r="IX857" s="307"/>
      <c r="IY857" s="307"/>
      <c r="IZ857" s="307"/>
      <c r="JA857" s="307"/>
      <c r="JB857" s="307"/>
      <c r="JC857" s="307"/>
      <c r="JD857" s="307"/>
      <c r="JE857" s="307"/>
      <c r="JF857" s="307"/>
      <c r="JG857" s="307"/>
      <c r="JH857" s="307"/>
      <c r="JI857" s="307"/>
      <c r="JJ857" s="307"/>
      <c r="JK857" s="307"/>
      <c r="JL857" s="307"/>
      <c r="JM857" s="307"/>
      <c r="JN857" s="307"/>
      <c r="JO857" s="307"/>
      <c r="JP857" s="307"/>
      <c r="JQ857" s="307"/>
      <c r="JR857" s="307"/>
      <c r="JS857" s="307"/>
      <c r="JT857" s="307"/>
      <c r="JU857" s="307"/>
      <c r="JV857" s="307"/>
      <c r="JW857" s="307"/>
      <c r="JX857" s="307"/>
      <c r="JY857" s="307"/>
      <c r="JZ857" s="307"/>
      <c r="KA857" s="307"/>
      <c r="KB857" s="307"/>
      <c r="KC857" s="307"/>
      <c r="KD857" s="307"/>
      <c r="KE857" s="307"/>
      <c r="KF857" s="307"/>
      <c r="KG857" s="307"/>
      <c r="KH857" s="307"/>
      <c r="KI857" s="307"/>
      <c r="KJ857" s="307"/>
      <c r="KK857" s="307"/>
      <c r="KL857" s="307"/>
      <c r="KM857" s="307"/>
      <c r="KN857" s="307"/>
      <c r="KO857" s="307"/>
      <c r="KP857" s="307"/>
      <c r="KQ857" s="307"/>
      <c r="KR857" s="307"/>
      <c r="KS857" s="307"/>
      <c r="KT857" s="307"/>
    </row>
    <row r="858" spans="14:306" s="56" customFormat="1" ht="15" customHeight="1">
      <c r="N858" s="426"/>
      <c r="O858" s="427"/>
      <c r="P858" s="303"/>
      <c r="Q858" s="303"/>
      <c r="R858" s="427"/>
      <c r="S858" s="303"/>
      <c r="T858" s="303"/>
      <c r="U858" s="303"/>
      <c r="W858" s="342"/>
      <c r="X858" s="342"/>
      <c r="Y858" s="342"/>
      <c r="Z858" s="342"/>
      <c r="AA858" s="342"/>
      <c r="AB858" s="342"/>
      <c r="AC858" s="342"/>
      <c r="AD858" s="342"/>
      <c r="AE858" s="342"/>
      <c r="AG858" s="354">
        <v>8</v>
      </c>
      <c r="AH858" s="354"/>
      <c r="AI858" s="356" t="s">
        <v>289</v>
      </c>
      <c r="AJ858" s="356" t="s">
        <v>167</v>
      </c>
      <c r="AK858" s="359">
        <v>14</v>
      </c>
      <c r="AL858" s="359">
        <v>16</v>
      </c>
      <c r="AM858" s="356" t="s">
        <v>197</v>
      </c>
      <c r="AN858" s="356" t="s">
        <v>95</v>
      </c>
      <c r="AO858" s="356" t="s">
        <v>79</v>
      </c>
      <c r="AP858" s="356" t="s">
        <v>82</v>
      </c>
      <c r="AQ858" s="356" t="s">
        <v>140</v>
      </c>
      <c r="AR858" s="356" t="s">
        <v>84</v>
      </c>
      <c r="AS858" s="356" t="s">
        <v>126</v>
      </c>
      <c r="AT858" s="356" t="s">
        <v>1019</v>
      </c>
      <c r="AU858" s="356"/>
      <c r="AV858" s="359">
        <v>18</v>
      </c>
      <c r="AW858" s="359">
        <v>23</v>
      </c>
      <c r="AX858" s="359">
        <v>14</v>
      </c>
      <c r="AY858" s="303">
        <f t="shared" si="479"/>
        <v>37</v>
      </c>
      <c r="AZ858" s="303">
        <f t="shared" si="480"/>
        <v>23</v>
      </c>
      <c r="BA858" s="303">
        <f t="shared" si="481"/>
        <v>15</v>
      </c>
      <c r="BB858" s="303">
        <f t="shared" si="482"/>
        <v>17</v>
      </c>
      <c r="BC858" s="303">
        <f t="shared" si="483"/>
        <v>52</v>
      </c>
      <c r="BD858" s="303">
        <f t="shared" si="484"/>
        <v>34</v>
      </c>
      <c r="BE858" s="303">
        <f t="shared" si="485"/>
        <v>19</v>
      </c>
      <c r="BF858" s="303">
        <f t="shared" si="486"/>
        <v>21</v>
      </c>
      <c r="BG858" s="303">
        <f t="shared" si="487"/>
        <v>25</v>
      </c>
      <c r="BH858" s="303"/>
      <c r="BI858" s="303">
        <f t="shared" si="488"/>
        <v>25</v>
      </c>
      <c r="BJ858" s="303">
        <f t="shared" si="489"/>
        <v>27</v>
      </c>
      <c r="BK858" s="303">
        <f t="shared" si="490"/>
        <v>88</v>
      </c>
      <c r="BL858" s="303">
        <f t="shared" si="491"/>
        <v>19</v>
      </c>
      <c r="BM858" s="303">
        <f t="shared" si="492"/>
        <v>24</v>
      </c>
      <c r="BN858" s="303">
        <f t="shared" si="493"/>
        <v>15</v>
      </c>
      <c r="CB858" s="307"/>
      <c r="CC858" s="307"/>
      <c r="CD858" s="307"/>
      <c r="CE858" s="307"/>
      <c r="CF858" s="307"/>
      <c r="CG858" s="307"/>
      <c r="CH858" s="307"/>
      <c r="CI858" s="307"/>
      <c r="CJ858" s="307"/>
      <c r="CK858" s="307"/>
      <c r="CL858" s="307"/>
      <c r="CM858" s="307"/>
      <c r="CN858" s="307"/>
      <c r="CO858" s="307"/>
      <c r="CP858" s="307"/>
      <c r="CQ858" s="307"/>
      <c r="CR858" s="307"/>
      <c r="CS858" s="307"/>
      <c r="CT858" s="307"/>
      <c r="CU858" s="307"/>
      <c r="CV858" s="307"/>
      <c r="CW858" s="307"/>
      <c r="CX858" s="307"/>
      <c r="CY858" s="307"/>
      <c r="CZ858" s="307"/>
      <c r="DA858" s="307"/>
      <c r="DB858" s="307"/>
      <c r="DC858" s="307"/>
      <c r="DD858" s="307"/>
      <c r="DE858" s="307"/>
      <c r="DF858" s="307"/>
      <c r="DG858" s="307"/>
      <c r="DH858" s="307"/>
      <c r="DI858" s="390"/>
      <c r="DJ858" s="390"/>
      <c r="DK858" s="307"/>
      <c r="DL858" s="307"/>
      <c r="DM858" s="307"/>
      <c r="DN858" s="307"/>
      <c r="DO858" s="307"/>
      <c r="DP858" s="307"/>
      <c r="DQ858" s="307"/>
      <c r="DR858" s="307"/>
      <c r="DS858" s="307"/>
      <c r="DT858" s="307"/>
      <c r="DU858" s="307"/>
      <c r="DV858" s="307"/>
      <c r="DW858" s="307"/>
      <c r="DX858" s="307"/>
      <c r="DY858" s="307"/>
      <c r="DZ858" s="307"/>
      <c r="EA858" s="307"/>
      <c r="EB858" s="307"/>
      <c r="EC858" s="307"/>
      <c r="ED858" s="307"/>
      <c r="EE858" s="307"/>
      <c r="EF858" s="307"/>
      <c r="EG858" s="307"/>
      <c r="EH858" s="307"/>
      <c r="EI858" s="307"/>
      <c r="EJ858" s="307"/>
      <c r="EK858" s="307"/>
      <c r="EL858" s="307"/>
      <c r="EM858" s="307"/>
      <c r="EN858" s="307"/>
      <c r="EO858" s="307"/>
      <c r="EP858" s="307"/>
      <c r="EQ858" s="307"/>
      <c r="ER858" s="307"/>
      <c r="ES858" s="307"/>
      <c r="ET858" s="307"/>
      <c r="EU858" s="390"/>
      <c r="EV858" s="390"/>
      <c r="EW858" s="307"/>
      <c r="EX858" s="307"/>
      <c r="EY858" s="307"/>
      <c r="EZ858" s="307"/>
      <c r="FA858" s="307"/>
      <c r="FB858" s="307"/>
      <c r="FC858" s="307"/>
      <c r="FD858" s="307"/>
      <c r="FE858" s="307"/>
      <c r="FF858" s="307"/>
      <c r="FG858" s="307"/>
      <c r="FH858" s="307"/>
      <c r="FI858" s="307"/>
      <c r="FJ858" s="307"/>
      <c r="FK858" s="307"/>
      <c r="FL858" s="307"/>
      <c r="FM858" s="307"/>
      <c r="FN858" s="307"/>
      <c r="FO858" s="307"/>
      <c r="FP858" s="307"/>
      <c r="FQ858" s="307"/>
      <c r="FR858" s="307"/>
      <c r="FS858" s="307"/>
      <c r="FT858" s="307"/>
      <c r="FU858" s="307"/>
      <c r="FV858" s="307"/>
      <c r="FW858" s="307"/>
      <c r="FX858" s="307"/>
      <c r="FY858" s="307"/>
      <c r="FZ858" s="307"/>
      <c r="GA858" s="307"/>
      <c r="GB858" s="307"/>
      <c r="GC858" s="307"/>
      <c r="GD858" s="307"/>
      <c r="GE858" s="307"/>
      <c r="GF858" s="307"/>
      <c r="GG858" s="307"/>
      <c r="GH858" s="307"/>
      <c r="GI858" s="307"/>
      <c r="GJ858" s="307"/>
      <c r="GK858" s="307"/>
      <c r="GL858" s="307"/>
      <c r="GM858" s="307"/>
      <c r="GN858" s="307"/>
      <c r="GO858" s="307"/>
      <c r="GP858" s="307"/>
      <c r="GQ858" s="307"/>
      <c r="GR858" s="307"/>
      <c r="GS858" s="307"/>
      <c r="GT858" s="307"/>
      <c r="GU858" s="307"/>
      <c r="GV858" s="307"/>
      <c r="GW858" s="307"/>
      <c r="GX858" s="307"/>
      <c r="GY858" s="307"/>
      <c r="GZ858" s="307"/>
      <c r="HA858" s="307"/>
      <c r="HB858" s="307"/>
      <c r="HC858" s="307"/>
      <c r="HD858" s="307"/>
      <c r="HE858" s="307"/>
      <c r="HF858" s="307"/>
      <c r="HG858" s="307"/>
      <c r="HH858" s="307"/>
      <c r="HI858" s="307"/>
      <c r="HJ858" s="307"/>
      <c r="HK858" s="307"/>
      <c r="HL858" s="307"/>
      <c r="HM858" s="307"/>
      <c r="HN858" s="307"/>
      <c r="HO858" s="307"/>
      <c r="HP858" s="307"/>
      <c r="HQ858" s="307"/>
      <c r="HR858" s="307"/>
      <c r="HS858" s="307"/>
      <c r="HT858" s="307"/>
      <c r="HU858" s="307"/>
      <c r="HV858" s="307"/>
      <c r="HW858" s="307"/>
      <c r="HX858" s="307"/>
      <c r="HY858" s="307"/>
      <c r="HZ858" s="307"/>
      <c r="IA858" s="307"/>
      <c r="IB858" s="307"/>
      <c r="IC858" s="307"/>
      <c r="ID858" s="307"/>
      <c r="IE858" s="307"/>
      <c r="IF858" s="307"/>
      <c r="IG858" s="307"/>
      <c r="IH858" s="307"/>
      <c r="II858" s="307"/>
      <c r="IJ858" s="307"/>
      <c r="IK858" s="307"/>
      <c r="IL858" s="307"/>
      <c r="IM858" s="307"/>
      <c r="IN858" s="307"/>
      <c r="IO858" s="307"/>
      <c r="IP858" s="307"/>
      <c r="IQ858" s="307"/>
      <c r="IR858" s="307"/>
      <c r="IS858" s="307"/>
      <c r="IT858" s="307"/>
      <c r="IU858" s="307"/>
      <c r="IV858" s="307"/>
      <c r="IW858" s="307"/>
      <c r="IX858" s="307"/>
      <c r="IY858" s="307"/>
      <c r="IZ858" s="307"/>
      <c r="JA858" s="307"/>
      <c r="JB858" s="307"/>
      <c r="JC858" s="307"/>
      <c r="JD858" s="307"/>
      <c r="JE858" s="307"/>
      <c r="JF858" s="307"/>
      <c r="JG858" s="307"/>
      <c r="JH858" s="307"/>
      <c r="JI858" s="307"/>
      <c r="JJ858" s="307"/>
      <c r="JK858" s="307"/>
      <c r="JL858" s="307"/>
      <c r="JM858" s="307"/>
      <c r="JN858" s="307"/>
      <c r="JO858" s="307"/>
      <c r="JP858" s="307"/>
      <c r="JQ858" s="307"/>
      <c r="JR858" s="307"/>
      <c r="JS858" s="307"/>
      <c r="JT858" s="307"/>
      <c r="JU858" s="307"/>
      <c r="JV858" s="307"/>
      <c r="JW858" s="307"/>
      <c r="JX858" s="307"/>
      <c r="JY858" s="307"/>
      <c r="JZ858" s="307"/>
      <c r="KA858" s="307"/>
      <c r="KB858" s="307"/>
      <c r="KC858" s="307"/>
      <c r="KD858" s="307"/>
      <c r="KE858" s="307"/>
      <c r="KF858" s="307"/>
      <c r="KG858" s="307"/>
      <c r="KH858" s="307"/>
      <c r="KI858" s="307"/>
      <c r="KJ858" s="307"/>
      <c r="KK858" s="307"/>
      <c r="KL858" s="307"/>
      <c r="KM858" s="307"/>
      <c r="KN858" s="307"/>
      <c r="KO858" s="307"/>
      <c r="KP858" s="307"/>
      <c r="KQ858" s="307"/>
      <c r="KR858" s="307"/>
      <c r="KS858" s="307"/>
      <c r="KT858" s="307"/>
    </row>
    <row r="859" spans="14:306" s="56" customFormat="1" ht="15" customHeight="1">
      <c r="N859" s="426"/>
      <c r="O859" s="303"/>
      <c r="P859" s="303"/>
      <c r="Q859" s="303"/>
      <c r="R859" s="303"/>
      <c r="S859" s="427"/>
      <c r="T859" s="303"/>
      <c r="U859" s="303"/>
      <c r="W859" s="342"/>
      <c r="X859" s="342"/>
      <c r="Y859" s="342"/>
      <c r="Z859" s="342"/>
      <c r="AA859" s="342"/>
      <c r="AB859" s="342"/>
      <c r="AC859" s="342"/>
      <c r="AD859" s="342"/>
      <c r="AE859" s="342"/>
      <c r="AG859" s="354">
        <v>9</v>
      </c>
      <c r="AH859" s="354"/>
      <c r="AI859" s="356" t="s">
        <v>247</v>
      </c>
      <c r="AJ859" s="356" t="s">
        <v>123</v>
      </c>
      <c r="AK859" s="359">
        <v>15</v>
      </c>
      <c r="AL859" s="359">
        <v>17</v>
      </c>
      <c r="AM859" s="356" t="s">
        <v>617</v>
      </c>
      <c r="AN859" s="356" t="s">
        <v>192</v>
      </c>
      <c r="AO859" s="359">
        <v>19</v>
      </c>
      <c r="AP859" s="356" t="s">
        <v>138</v>
      </c>
      <c r="AQ859" s="356" t="s">
        <v>126</v>
      </c>
      <c r="AR859" s="356" t="s">
        <v>88</v>
      </c>
      <c r="AS859" s="356" t="s">
        <v>162</v>
      </c>
      <c r="AT859" s="356" t="s">
        <v>341</v>
      </c>
      <c r="AU859" s="356"/>
      <c r="AV859" s="356" t="s">
        <v>82</v>
      </c>
      <c r="AW859" s="356" t="s">
        <v>89</v>
      </c>
      <c r="AX859" s="359">
        <v>15</v>
      </c>
      <c r="AY859" s="303">
        <f t="shared" si="479"/>
        <v>42</v>
      </c>
      <c r="AZ859" s="303">
        <f t="shared" si="480"/>
        <v>27</v>
      </c>
      <c r="BA859" s="303">
        <f t="shared" si="481"/>
        <v>16</v>
      </c>
      <c r="BB859" s="303">
        <f t="shared" si="482"/>
        <v>18</v>
      </c>
      <c r="BC859" s="303">
        <f t="shared" si="483"/>
        <v>57</v>
      </c>
      <c r="BD859" s="303">
        <f t="shared" si="484"/>
        <v>37</v>
      </c>
      <c r="BE859" s="303">
        <f t="shared" si="485"/>
        <v>20</v>
      </c>
      <c r="BF859" s="303">
        <f t="shared" si="486"/>
        <v>23</v>
      </c>
      <c r="BG859" s="303">
        <f t="shared" si="487"/>
        <v>27</v>
      </c>
      <c r="BH859" s="303"/>
      <c r="BI859" s="303">
        <f t="shared" si="488"/>
        <v>28</v>
      </c>
      <c r="BJ859" s="303">
        <f t="shared" si="489"/>
        <v>29</v>
      </c>
      <c r="BK859" s="303">
        <f t="shared" si="490"/>
        <v>95</v>
      </c>
      <c r="BL859" s="303">
        <f t="shared" si="491"/>
        <v>21</v>
      </c>
      <c r="BM859" s="303">
        <f t="shared" si="492"/>
        <v>26</v>
      </c>
      <c r="BN859" s="303">
        <f t="shared" si="493"/>
        <v>16</v>
      </c>
      <c r="CB859" s="307"/>
      <c r="CC859" s="307"/>
      <c r="CD859" s="307"/>
      <c r="CE859" s="307"/>
      <c r="CF859" s="307"/>
      <c r="CG859" s="307"/>
      <c r="CH859" s="307"/>
      <c r="CI859" s="307"/>
      <c r="CJ859" s="307"/>
      <c r="CK859" s="307"/>
      <c r="CL859" s="307"/>
      <c r="CM859" s="307"/>
      <c r="CN859" s="307"/>
      <c r="CO859" s="307"/>
      <c r="CP859" s="307"/>
      <c r="CQ859" s="307"/>
      <c r="CR859" s="307"/>
      <c r="CS859" s="307"/>
      <c r="CT859" s="307"/>
      <c r="CU859" s="307"/>
      <c r="CV859" s="307"/>
      <c r="CW859" s="307"/>
      <c r="CX859" s="307"/>
      <c r="CY859" s="307"/>
      <c r="CZ859" s="307"/>
      <c r="DA859" s="307"/>
      <c r="DB859" s="307"/>
      <c r="DC859" s="307"/>
      <c r="DD859" s="307"/>
      <c r="DE859" s="307"/>
      <c r="DF859" s="307"/>
      <c r="DG859" s="307"/>
      <c r="DH859" s="307"/>
      <c r="DI859" s="390"/>
      <c r="DJ859" s="390"/>
      <c r="DK859" s="307"/>
      <c r="DL859" s="307"/>
      <c r="DM859" s="307"/>
      <c r="DN859" s="307"/>
      <c r="DO859" s="307"/>
      <c r="DP859" s="307"/>
      <c r="DQ859" s="307"/>
      <c r="DR859" s="307"/>
      <c r="DS859" s="307"/>
      <c r="DT859" s="307"/>
      <c r="DU859" s="307"/>
      <c r="DV859" s="307"/>
      <c r="DW859" s="307"/>
      <c r="DX859" s="307"/>
      <c r="DY859" s="307"/>
      <c r="DZ859" s="307"/>
      <c r="EA859" s="307"/>
      <c r="EB859" s="307"/>
      <c r="EC859" s="307"/>
      <c r="ED859" s="307"/>
      <c r="EE859" s="307"/>
      <c r="EF859" s="307"/>
      <c r="EG859" s="307"/>
      <c r="EH859" s="307"/>
      <c r="EI859" s="307"/>
      <c r="EJ859" s="307"/>
      <c r="EK859" s="307"/>
      <c r="EL859" s="307"/>
      <c r="EM859" s="307"/>
      <c r="EN859" s="307"/>
      <c r="EO859" s="307"/>
      <c r="EP859" s="307"/>
      <c r="EQ859" s="307"/>
      <c r="ER859" s="307"/>
      <c r="ES859" s="307"/>
      <c r="ET859" s="307"/>
      <c r="EU859" s="390"/>
      <c r="EV859" s="390"/>
      <c r="EW859" s="307"/>
      <c r="EX859" s="307"/>
      <c r="EY859" s="307"/>
      <c r="EZ859" s="307"/>
      <c r="FA859" s="307"/>
      <c r="FB859" s="307"/>
      <c r="FC859" s="307"/>
      <c r="FD859" s="307"/>
      <c r="FE859" s="307"/>
      <c r="FF859" s="307"/>
      <c r="FG859" s="307"/>
      <c r="FH859" s="307"/>
      <c r="FI859" s="307"/>
      <c r="FJ859" s="307"/>
      <c r="FK859" s="307"/>
      <c r="FL859" s="307"/>
      <c r="FM859" s="307"/>
      <c r="FN859" s="307"/>
      <c r="FO859" s="307"/>
      <c r="FP859" s="307"/>
      <c r="FQ859" s="307"/>
      <c r="FR859" s="307"/>
      <c r="FS859" s="307"/>
      <c r="FT859" s="307"/>
      <c r="FU859" s="307"/>
      <c r="FV859" s="307"/>
      <c r="FW859" s="307"/>
      <c r="FX859" s="307"/>
      <c r="FY859" s="307"/>
      <c r="FZ859" s="307"/>
      <c r="GA859" s="307"/>
      <c r="GB859" s="307"/>
      <c r="GC859" s="307"/>
      <c r="GD859" s="307"/>
      <c r="GE859" s="307"/>
      <c r="GF859" s="307"/>
      <c r="GG859" s="307"/>
      <c r="GH859" s="307"/>
      <c r="GI859" s="307"/>
      <c r="GJ859" s="307"/>
      <c r="GK859" s="307"/>
      <c r="GL859" s="307"/>
      <c r="GM859" s="307"/>
      <c r="GN859" s="307"/>
      <c r="GO859" s="307"/>
      <c r="GP859" s="307"/>
      <c r="GQ859" s="307"/>
      <c r="GR859" s="307"/>
      <c r="GS859" s="307"/>
      <c r="GT859" s="307"/>
      <c r="GU859" s="307"/>
      <c r="GV859" s="307"/>
      <c r="GW859" s="307"/>
      <c r="GX859" s="307"/>
      <c r="GY859" s="307"/>
      <c r="GZ859" s="307"/>
      <c r="HA859" s="307"/>
      <c r="HB859" s="307"/>
      <c r="HC859" s="307"/>
      <c r="HD859" s="307"/>
      <c r="HE859" s="307"/>
      <c r="HF859" s="307"/>
      <c r="HG859" s="307"/>
      <c r="HH859" s="307"/>
      <c r="HI859" s="307"/>
      <c r="HJ859" s="307"/>
      <c r="HK859" s="307"/>
      <c r="HL859" s="307"/>
      <c r="HM859" s="307"/>
      <c r="HN859" s="307"/>
      <c r="HO859" s="307"/>
      <c r="HP859" s="307"/>
      <c r="HQ859" s="307"/>
      <c r="HR859" s="307"/>
      <c r="HS859" s="307"/>
      <c r="HT859" s="307"/>
      <c r="HU859" s="307"/>
      <c r="HV859" s="307"/>
      <c r="HW859" s="307"/>
      <c r="HX859" s="307"/>
      <c r="HY859" s="307"/>
      <c r="HZ859" s="307"/>
      <c r="IA859" s="307"/>
      <c r="IB859" s="307"/>
      <c r="IC859" s="307"/>
      <c r="ID859" s="307"/>
      <c r="IE859" s="307"/>
      <c r="IF859" s="307"/>
      <c r="IG859" s="307"/>
      <c r="IH859" s="307"/>
      <c r="II859" s="307"/>
      <c r="IJ859" s="307"/>
      <c r="IK859" s="307"/>
      <c r="IL859" s="307"/>
      <c r="IM859" s="307"/>
      <c r="IN859" s="307"/>
      <c r="IO859" s="307"/>
      <c r="IP859" s="307"/>
      <c r="IQ859" s="307"/>
      <c r="IR859" s="307"/>
      <c r="IS859" s="307"/>
      <c r="IT859" s="307"/>
      <c r="IU859" s="307"/>
      <c r="IV859" s="307"/>
      <c r="IW859" s="307"/>
      <c r="IX859" s="307"/>
      <c r="IY859" s="307"/>
      <c r="IZ859" s="307"/>
      <c r="JA859" s="307"/>
      <c r="JB859" s="307"/>
      <c r="JC859" s="307"/>
      <c r="JD859" s="307"/>
      <c r="JE859" s="307"/>
      <c r="JF859" s="307"/>
      <c r="JG859" s="307"/>
      <c r="JH859" s="307"/>
      <c r="JI859" s="307"/>
      <c r="JJ859" s="307"/>
      <c r="JK859" s="307"/>
      <c r="JL859" s="307"/>
      <c r="JM859" s="307"/>
      <c r="JN859" s="307"/>
      <c r="JO859" s="307"/>
      <c r="JP859" s="307"/>
      <c r="JQ859" s="307"/>
      <c r="JR859" s="307"/>
      <c r="JS859" s="307"/>
      <c r="JT859" s="307"/>
      <c r="JU859" s="307"/>
      <c r="JV859" s="307"/>
      <c r="JW859" s="307"/>
      <c r="JX859" s="307"/>
      <c r="JY859" s="307"/>
      <c r="JZ859" s="307"/>
      <c r="KA859" s="307"/>
      <c r="KB859" s="307"/>
      <c r="KC859" s="307"/>
      <c r="KD859" s="307"/>
      <c r="KE859" s="307"/>
      <c r="KF859" s="307"/>
      <c r="KG859" s="307"/>
      <c r="KH859" s="307"/>
      <c r="KI859" s="307"/>
      <c r="KJ859" s="307"/>
      <c r="KK859" s="307"/>
      <c r="KL859" s="307"/>
      <c r="KM859" s="307"/>
      <c r="KN859" s="307"/>
      <c r="KO859" s="307"/>
      <c r="KP859" s="307"/>
      <c r="KQ859" s="307"/>
      <c r="KR859" s="307"/>
      <c r="KS859" s="307"/>
      <c r="KT859" s="307"/>
    </row>
    <row r="860" spans="14:306" s="56" customFormat="1" ht="15" customHeight="1">
      <c r="N860" s="426"/>
      <c r="O860" s="427"/>
      <c r="P860" s="303"/>
      <c r="Q860" s="303"/>
      <c r="R860" s="427"/>
      <c r="S860" s="427"/>
      <c r="T860" s="303"/>
      <c r="U860" s="303"/>
      <c r="W860" s="342"/>
      <c r="X860" s="342"/>
      <c r="Y860" s="342"/>
      <c r="Z860" s="342"/>
      <c r="AA860" s="342"/>
      <c r="AB860" s="342"/>
      <c r="AC860" s="342"/>
      <c r="AD860" s="342"/>
      <c r="AE860" s="342"/>
      <c r="AG860" s="354">
        <v>10</v>
      </c>
      <c r="AH860" s="354"/>
      <c r="AI860" s="356" t="s">
        <v>309</v>
      </c>
      <c r="AJ860" s="356" t="s">
        <v>129</v>
      </c>
      <c r="AK860" s="356" t="s">
        <v>92</v>
      </c>
      <c r="AL860" s="356" t="s">
        <v>130</v>
      </c>
      <c r="AM860" s="356" t="s">
        <v>957</v>
      </c>
      <c r="AN860" s="356" t="s">
        <v>283</v>
      </c>
      <c r="AO860" s="359">
        <v>20</v>
      </c>
      <c r="AP860" s="356" t="s">
        <v>140</v>
      </c>
      <c r="AQ860" s="356" t="s">
        <v>162</v>
      </c>
      <c r="AR860" s="356" t="s">
        <v>91</v>
      </c>
      <c r="AS860" s="356" t="s">
        <v>165</v>
      </c>
      <c r="AT860" s="356" t="s">
        <v>343</v>
      </c>
      <c r="AU860" s="356"/>
      <c r="AV860" s="359">
        <v>21</v>
      </c>
      <c r="AW860" s="359">
        <v>26</v>
      </c>
      <c r="AX860" s="359">
        <v>16</v>
      </c>
      <c r="AY860" s="303">
        <f t="shared" si="479"/>
        <v>47</v>
      </c>
      <c r="AZ860" s="303">
        <f t="shared" si="480"/>
        <v>30</v>
      </c>
      <c r="BA860" s="303">
        <f t="shared" si="481"/>
        <v>18</v>
      </c>
      <c r="BB860" s="303">
        <f t="shared" si="482"/>
        <v>20</v>
      </c>
      <c r="BC860" s="303">
        <f t="shared" si="483"/>
        <v>62</v>
      </c>
      <c r="BD860" s="303">
        <f t="shared" si="484"/>
        <v>40</v>
      </c>
      <c r="BE860" s="303">
        <f t="shared" si="485"/>
        <v>21</v>
      </c>
      <c r="BF860" s="303">
        <f t="shared" si="486"/>
        <v>25</v>
      </c>
      <c r="BG860" s="303">
        <f t="shared" si="487"/>
        <v>29</v>
      </c>
      <c r="BH860" s="303"/>
      <c r="BI860" s="303">
        <f t="shared" si="488"/>
        <v>31</v>
      </c>
      <c r="BJ860" s="303">
        <f t="shared" si="489"/>
        <v>31</v>
      </c>
      <c r="BK860" s="303">
        <f t="shared" si="490"/>
        <v>102</v>
      </c>
      <c r="BL860" s="303">
        <f t="shared" si="491"/>
        <v>22</v>
      </c>
      <c r="BM860" s="303">
        <f t="shared" si="492"/>
        <v>27</v>
      </c>
      <c r="BN860" s="303">
        <f t="shared" si="493"/>
        <v>17</v>
      </c>
      <c r="CB860" s="307"/>
      <c r="CC860" s="307"/>
      <c r="CD860" s="307"/>
      <c r="CE860" s="307"/>
      <c r="CF860" s="307"/>
      <c r="CG860" s="307"/>
      <c r="CH860" s="307"/>
      <c r="CI860" s="307"/>
      <c r="CJ860" s="307"/>
      <c r="CK860" s="307"/>
      <c r="CL860" s="307"/>
      <c r="CM860" s="307"/>
      <c r="CN860" s="307"/>
      <c r="CO860" s="307"/>
      <c r="CP860" s="307"/>
      <c r="CQ860" s="307"/>
      <c r="CR860" s="307"/>
      <c r="CS860" s="307"/>
      <c r="CT860" s="307"/>
      <c r="CU860" s="307"/>
      <c r="CV860" s="307"/>
      <c r="CW860" s="307"/>
      <c r="CX860" s="307"/>
      <c r="CY860" s="307"/>
      <c r="CZ860" s="307"/>
      <c r="DA860" s="307"/>
      <c r="DB860" s="307"/>
      <c r="DC860" s="307"/>
      <c r="DD860" s="307"/>
      <c r="DE860" s="307"/>
      <c r="DF860" s="307"/>
      <c r="DG860" s="307"/>
      <c r="DH860" s="307"/>
      <c r="DI860" s="390"/>
      <c r="DJ860" s="390"/>
      <c r="DK860" s="307"/>
      <c r="DL860" s="307"/>
      <c r="DM860" s="307"/>
      <c r="DN860" s="307"/>
      <c r="DO860" s="307"/>
      <c r="DP860" s="307"/>
      <c r="DQ860" s="307"/>
      <c r="DR860" s="307"/>
      <c r="DS860" s="307"/>
      <c r="DT860" s="307"/>
      <c r="DU860" s="307"/>
      <c r="DV860" s="307"/>
      <c r="DW860" s="307"/>
      <c r="DX860" s="307"/>
      <c r="DY860" s="307"/>
      <c r="DZ860" s="307"/>
      <c r="EA860" s="307"/>
      <c r="EB860" s="307"/>
      <c r="EC860" s="307"/>
      <c r="ED860" s="307"/>
      <c r="EE860" s="307"/>
      <c r="EF860" s="307"/>
      <c r="EG860" s="307"/>
      <c r="EH860" s="307"/>
      <c r="EI860" s="307"/>
      <c r="EJ860" s="307"/>
      <c r="EK860" s="307"/>
      <c r="EL860" s="307"/>
      <c r="EM860" s="307"/>
      <c r="EN860" s="307"/>
      <c r="EO860" s="307"/>
      <c r="EP860" s="307"/>
      <c r="EQ860" s="307"/>
      <c r="ER860" s="307"/>
      <c r="ES860" s="307"/>
      <c r="ET860" s="307"/>
      <c r="EU860" s="390"/>
      <c r="EV860" s="390"/>
      <c r="EW860" s="307"/>
      <c r="EX860" s="307"/>
      <c r="EY860" s="307"/>
      <c r="EZ860" s="307"/>
      <c r="FA860" s="307"/>
      <c r="FB860" s="307"/>
      <c r="FC860" s="307"/>
      <c r="FD860" s="307"/>
      <c r="FE860" s="307"/>
      <c r="FF860" s="307"/>
      <c r="FG860" s="307"/>
      <c r="FH860" s="307"/>
      <c r="FI860" s="307"/>
      <c r="FJ860" s="307"/>
      <c r="FK860" s="307"/>
      <c r="FL860" s="307"/>
      <c r="FM860" s="307"/>
      <c r="FN860" s="307"/>
      <c r="FO860" s="307"/>
      <c r="FP860" s="307"/>
      <c r="FQ860" s="307"/>
      <c r="FR860" s="307"/>
      <c r="FS860" s="307"/>
      <c r="FT860" s="307"/>
      <c r="FU860" s="307"/>
      <c r="FV860" s="307"/>
      <c r="FW860" s="307"/>
      <c r="FX860" s="307"/>
      <c r="FY860" s="307"/>
      <c r="FZ860" s="307"/>
      <c r="GA860" s="307"/>
      <c r="GB860" s="307"/>
      <c r="GC860" s="307"/>
      <c r="GD860" s="307"/>
      <c r="GE860" s="307"/>
      <c r="GF860" s="307"/>
      <c r="GG860" s="307"/>
      <c r="GH860" s="307"/>
      <c r="GI860" s="307"/>
      <c r="GJ860" s="307"/>
      <c r="GK860" s="307"/>
      <c r="GL860" s="307"/>
      <c r="GM860" s="307"/>
      <c r="GN860" s="307"/>
      <c r="GO860" s="307"/>
      <c r="GP860" s="307"/>
      <c r="GQ860" s="307"/>
      <c r="GR860" s="307"/>
      <c r="GS860" s="307"/>
      <c r="GT860" s="307"/>
      <c r="GU860" s="307"/>
      <c r="GV860" s="307"/>
      <c r="GW860" s="307"/>
      <c r="GX860" s="307"/>
      <c r="GY860" s="307"/>
      <c r="GZ860" s="307"/>
      <c r="HA860" s="307"/>
      <c r="HB860" s="307"/>
      <c r="HC860" s="307"/>
      <c r="HD860" s="307"/>
      <c r="HE860" s="307"/>
      <c r="HF860" s="307"/>
      <c r="HG860" s="307"/>
      <c r="HH860" s="307"/>
      <c r="HI860" s="307"/>
      <c r="HJ860" s="307"/>
      <c r="HK860" s="307"/>
      <c r="HL860" s="307"/>
      <c r="HM860" s="307"/>
      <c r="HN860" s="307"/>
      <c r="HO860" s="307"/>
      <c r="HP860" s="307"/>
      <c r="HQ860" s="307"/>
      <c r="HR860" s="307"/>
      <c r="HS860" s="307"/>
      <c r="HT860" s="307"/>
      <c r="HU860" s="307"/>
      <c r="HV860" s="307"/>
      <c r="HW860" s="307"/>
      <c r="HX860" s="307"/>
      <c r="HY860" s="307"/>
      <c r="HZ860" s="307"/>
      <c r="IA860" s="307"/>
      <c r="IB860" s="307"/>
      <c r="IC860" s="307"/>
      <c r="ID860" s="307"/>
      <c r="IE860" s="307"/>
      <c r="IF860" s="307"/>
      <c r="IG860" s="307"/>
      <c r="IH860" s="307"/>
      <c r="II860" s="307"/>
      <c r="IJ860" s="307"/>
      <c r="IK860" s="307"/>
      <c r="IL860" s="307"/>
      <c r="IM860" s="307"/>
      <c r="IN860" s="307"/>
      <c r="IO860" s="307"/>
      <c r="IP860" s="307"/>
      <c r="IQ860" s="307"/>
      <c r="IR860" s="307"/>
      <c r="IS860" s="307"/>
      <c r="IT860" s="307"/>
      <c r="IU860" s="307"/>
      <c r="IV860" s="307"/>
      <c r="IW860" s="307"/>
      <c r="IX860" s="307"/>
      <c r="IY860" s="307"/>
      <c r="IZ860" s="307"/>
      <c r="JA860" s="307"/>
      <c r="JB860" s="307"/>
      <c r="JC860" s="307"/>
      <c r="JD860" s="307"/>
      <c r="JE860" s="307"/>
      <c r="JF860" s="307"/>
      <c r="JG860" s="307"/>
      <c r="JH860" s="307"/>
      <c r="JI860" s="307"/>
      <c r="JJ860" s="307"/>
      <c r="JK860" s="307"/>
      <c r="JL860" s="307"/>
      <c r="JM860" s="307"/>
      <c r="JN860" s="307"/>
      <c r="JO860" s="307"/>
      <c r="JP860" s="307"/>
      <c r="JQ860" s="307"/>
      <c r="JR860" s="307"/>
      <c r="JS860" s="307"/>
      <c r="JT860" s="307"/>
      <c r="JU860" s="307"/>
      <c r="JV860" s="307"/>
      <c r="JW860" s="307"/>
      <c r="JX860" s="307"/>
      <c r="JY860" s="307"/>
      <c r="JZ860" s="307"/>
      <c r="KA860" s="307"/>
      <c r="KB860" s="307"/>
      <c r="KC860" s="307"/>
      <c r="KD860" s="307"/>
      <c r="KE860" s="307"/>
      <c r="KF860" s="307"/>
      <c r="KG860" s="307"/>
      <c r="KH860" s="307"/>
      <c r="KI860" s="307"/>
      <c r="KJ860" s="307"/>
      <c r="KK860" s="307"/>
      <c r="KL860" s="307"/>
      <c r="KM860" s="307"/>
      <c r="KN860" s="307"/>
      <c r="KO860" s="307"/>
      <c r="KP860" s="307"/>
      <c r="KQ860" s="307"/>
      <c r="KR860" s="307"/>
      <c r="KS860" s="307"/>
      <c r="KT860" s="307"/>
    </row>
    <row r="861" spans="14:306" s="56" customFormat="1" ht="15" customHeight="1">
      <c r="N861" s="426"/>
      <c r="O861" s="303"/>
      <c r="P861" s="303"/>
      <c r="Q861" s="303"/>
      <c r="R861" s="303"/>
      <c r="S861" s="427"/>
      <c r="T861" s="303"/>
      <c r="U861" s="303"/>
      <c r="W861" s="342"/>
      <c r="X861" s="342"/>
      <c r="Y861" s="342"/>
      <c r="Z861" s="342"/>
      <c r="AA861" s="342"/>
      <c r="AB861" s="342"/>
      <c r="AC861" s="342"/>
      <c r="AD861" s="342"/>
      <c r="AE861" s="342"/>
      <c r="AG861" s="354">
        <v>11</v>
      </c>
      <c r="AH861" s="354"/>
      <c r="AI861" s="356" t="s">
        <v>142</v>
      </c>
      <c r="AJ861" s="356" t="s">
        <v>99</v>
      </c>
      <c r="AK861" s="356" t="s">
        <v>130</v>
      </c>
      <c r="AL861" s="359">
        <v>20</v>
      </c>
      <c r="AM861" s="356" t="s">
        <v>325</v>
      </c>
      <c r="AN861" s="356" t="s">
        <v>673</v>
      </c>
      <c r="AO861" s="359">
        <v>21</v>
      </c>
      <c r="AP861" s="356" t="s">
        <v>126</v>
      </c>
      <c r="AQ861" s="356" t="s">
        <v>165</v>
      </c>
      <c r="AR861" s="356" t="s">
        <v>95</v>
      </c>
      <c r="AS861" s="359">
        <v>31</v>
      </c>
      <c r="AT861" s="356" t="s">
        <v>234</v>
      </c>
      <c r="AU861" s="356"/>
      <c r="AV861" s="356" t="s">
        <v>164</v>
      </c>
      <c r="AW861" s="359">
        <v>27</v>
      </c>
      <c r="AX861" s="359">
        <v>17</v>
      </c>
      <c r="AY861" s="303">
        <f t="shared" si="479"/>
        <v>51</v>
      </c>
      <c r="AZ861" s="303">
        <f t="shared" si="480"/>
        <v>32</v>
      </c>
      <c r="BA861" s="303">
        <f t="shared" si="481"/>
        <v>20</v>
      </c>
      <c r="BB861" s="303">
        <f t="shared" si="482"/>
        <v>21</v>
      </c>
      <c r="BC861" s="303">
        <f t="shared" si="483"/>
        <v>67</v>
      </c>
      <c r="BD861" s="303">
        <f t="shared" si="484"/>
        <v>42</v>
      </c>
      <c r="BE861" s="303">
        <f t="shared" si="485"/>
        <v>22</v>
      </c>
      <c r="BF861" s="303">
        <f t="shared" si="486"/>
        <v>27</v>
      </c>
      <c r="BG861" s="303">
        <f t="shared" si="487"/>
        <v>31</v>
      </c>
      <c r="BH861" s="303"/>
      <c r="BI861" s="303">
        <f t="shared" si="488"/>
        <v>34</v>
      </c>
      <c r="BJ861" s="303">
        <f t="shared" si="489"/>
        <v>32</v>
      </c>
      <c r="BK861" s="303">
        <f t="shared" si="490"/>
        <v>109</v>
      </c>
      <c r="BL861" s="303">
        <f t="shared" si="491"/>
        <v>24</v>
      </c>
      <c r="BM861" s="303">
        <f t="shared" si="492"/>
        <v>28</v>
      </c>
      <c r="BN861" s="303">
        <f t="shared" si="493"/>
        <v>18</v>
      </c>
      <c r="CB861" s="307"/>
      <c r="CC861" s="307"/>
      <c r="CD861" s="307"/>
      <c r="CE861" s="307"/>
      <c r="CF861" s="307"/>
      <c r="CG861" s="307"/>
      <c r="CH861" s="307"/>
      <c r="CI861" s="307"/>
      <c r="CJ861" s="307"/>
      <c r="CK861" s="307"/>
      <c r="CL861" s="307"/>
      <c r="CM861" s="307"/>
      <c r="CN861" s="307"/>
      <c r="CO861" s="307"/>
      <c r="CP861" s="307"/>
      <c r="CQ861" s="307"/>
      <c r="CR861" s="307"/>
      <c r="CS861" s="307"/>
      <c r="CT861" s="307"/>
      <c r="CU861" s="307"/>
      <c r="CV861" s="307"/>
      <c r="CW861" s="307"/>
      <c r="CX861" s="307"/>
      <c r="CY861" s="307"/>
      <c r="CZ861" s="307"/>
      <c r="DA861" s="307"/>
      <c r="DB861" s="307"/>
      <c r="DC861" s="307"/>
      <c r="DD861" s="307"/>
      <c r="DE861" s="307"/>
      <c r="DF861" s="307"/>
      <c r="DG861" s="307"/>
      <c r="DH861" s="307"/>
      <c r="DI861" s="390"/>
      <c r="DJ861" s="390"/>
      <c r="DK861" s="307"/>
      <c r="DL861" s="307"/>
      <c r="DM861" s="307"/>
      <c r="DN861" s="307"/>
      <c r="DO861" s="307"/>
      <c r="DP861" s="307"/>
      <c r="DQ861" s="307"/>
      <c r="DR861" s="307"/>
      <c r="DS861" s="307"/>
      <c r="DT861" s="307"/>
      <c r="DU861" s="307"/>
      <c r="DV861" s="307"/>
      <c r="DW861" s="307"/>
      <c r="DX861" s="307"/>
      <c r="DY861" s="307"/>
      <c r="DZ861" s="307"/>
      <c r="EA861" s="307"/>
      <c r="EB861" s="307"/>
      <c r="EC861" s="307"/>
      <c r="ED861" s="307"/>
      <c r="EE861" s="307"/>
      <c r="EF861" s="307"/>
      <c r="EG861" s="307"/>
      <c r="EH861" s="307"/>
      <c r="EI861" s="307"/>
      <c r="EJ861" s="307"/>
      <c r="EK861" s="307"/>
      <c r="EL861" s="307"/>
      <c r="EM861" s="307"/>
      <c r="EN861" s="307"/>
      <c r="EO861" s="307"/>
      <c r="EP861" s="307"/>
      <c r="EQ861" s="307"/>
      <c r="ER861" s="307"/>
      <c r="ES861" s="307"/>
      <c r="ET861" s="307"/>
      <c r="EU861" s="390"/>
      <c r="EV861" s="390"/>
      <c r="EW861" s="307"/>
      <c r="EX861" s="307"/>
      <c r="EY861" s="307"/>
      <c r="EZ861" s="307"/>
      <c r="FA861" s="307"/>
      <c r="FB861" s="307"/>
      <c r="FC861" s="307"/>
      <c r="FD861" s="307"/>
      <c r="FE861" s="307"/>
      <c r="FF861" s="307"/>
      <c r="FG861" s="307"/>
      <c r="FH861" s="307"/>
      <c r="FI861" s="307"/>
      <c r="FJ861" s="307"/>
      <c r="FK861" s="307"/>
      <c r="FL861" s="307"/>
      <c r="FM861" s="307"/>
      <c r="FN861" s="307"/>
      <c r="FO861" s="307"/>
      <c r="FP861" s="307"/>
      <c r="FQ861" s="307"/>
      <c r="FR861" s="307"/>
      <c r="FS861" s="307"/>
      <c r="FT861" s="307"/>
      <c r="FU861" s="307"/>
      <c r="FV861" s="307"/>
      <c r="FW861" s="307"/>
      <c r="FX861" s="307"/>
      <c r="FY861" s="307"/>
      <c r="FZ861" s="307"/>
      <c r="GA861" s="307"/>
      <c r="GB861" s="307"/>
      <c r="GC861" s="307"/>
      <c r="GD861" s="307"/>
      <c r="GE861" s="307"/>
      <c r="GF861" s="307"/>
      <c r="GG861" s="307"/>
      <c r="GH861" s="307"/>
      <c r="GI861" s="307"/>
      <c r="GJ861" s="307"/>
      <c r="GK861" s="307"/>
      <c r="GL861" s="307"/>
      <c r="GM861" s="307"/>
      <c r="GN861" s="307"/>
      <c r="GO861" s="307"/>
      <c r="GP861" s="307"/>
      <c r="GQ861" s="307"/>
      <c r="GR861" s="307"/>
      <c r="GS861" s="307"/>
      <c r="GT861" s="307"/>
      <c r="GU861" s="307"/>
      <c r="GV861" s="307"/>
      <c r="GW861" s="307"/>
      <c r="GX861" s="307"/>
      <c r="GY861" s="307"/>
      <c r="GZ861" s="307"/>
      <c r="HA861" s="307"/>
      <c r="HB861" s="307"/>
      <c r="HC861" s="307"/>
      <c r="HD861" s="307"/>
      <c r="HE861" s="307"/>
      <c r="HF861" s="307"/>
      <c r="HG861" s="307"/>
      <c r="HH861" s="307"/>
      <c r="HI861" s="307"/>
      <c r="HJ861" s="307"/>
      <c r="HK861" s="307"/>
      <c r="HL861" s="307"/>
      <c r="HM861" s="307"/>
      <c r="HN861" s="307"/>
      <c r="HO861" s="307"/>
      <c r="HP861" s="307"/>
      <c r="HQ861" s="307"/>
      <c r="HR861" s="307"/>
      <c r="HS861" s="307"/>
      <c r="HT861" s="307"/>
      <c r="HU861" s="307"/>
      <c r="HV861" s="307"/>
      <c r="HW861" s="307"/>
      <c r="HX861" s="307"/>
      <c r="HY861" s="307"/>
      <c r="HZ861" s="307"/>
      <c r="IA861" s="307"/>
      <c r="IB861" s="307"/>
      <c r="IC861" s="307"/>
      <c r="ID861" s="307"/>
      <c r="IE861" s="307"/>
      <c r="IF861" s="307"/>
      <c r="IG861" s="307"/>
      <c r="IH861" s="307"/>
      <c r="II861" s="307"/>
      <c r="IJ861" s="307"/>
      <c r="IK861" s="307"/>
      <c r="IL861" s="307"/>
      <c r="IM861" s="307"/>
      <c r="IN861" s="307"/>
      <c r="IO861" s="307"/>
      <c r="IP861" s="307"/>
      <c r="IQ861" s="307"/>
      <c r="IR861" s="307"/>
      <c r="IS861" s="307"/>
      <c r="IT861" s="307"/>
      <c r="IU861" s="307"/>
      <c r="IV861" s="307"/>
      <c r="IW861" s="307"/>
      <c r="IX861" s="307"/>
      <c r="IY861" s="307"/>
      <c r="IZ861" s="307"/>
      <c r="JA861" s="307"/>
      <c r="JB861" s="307"/>
      <c r="JC861" s="307"/>
      <c r="JD861" s="307"/>
      <c r="JE861" s="307"/>
      <c r="JF861" s="307"/>
      <c r="JG861" s="307"/>
      <c r="JH861" s="307"/>
      <c r="JI861" s="307"/>
      <c r="JJ861" s="307"/>
      <c r="JK861" s="307"/>
      <c r="JL861" s="307"/>
      <c r="JM861" s="307"/>
      <c r="JN861" s="307"/>
      <c r="JO861" s="307"/>
      <c r="JP861" s="307"/>
      <c r="JQ861" s="307"/>
      <c r="JR861" s="307"/>
      <c r="JS861" s="307"/>
      <c r="JT861" s="307"/>
      <c r="JU861" s="307"/>
      <c r="JV861" s="307"/>
      <c r="JW861" s="307"/>
      <c r="JX861" s="307"/>
      <c r="JY861" s="307"/>
      <c r="JZ861" s="307"/>
      <c r="KA861" s="307"/>
      <c r="KB861" s="307"/>
      <c r="KC861" s="307"/>
      <c r="KD861" s="307"/>
      <c r="KE861" s="307"/>
      <c r="KF861" s="307"/>
      <c r="KG861" s="307"/>
      <c r="KH861" s="307"/>
      <c r="KI861" s="307"/>
      <c r="KJ861" s="307"/>
      <c r="KK861" s="307"/>
      <c r="KL861" s="307"/>
      <c r="KM861" s="307"/>
      <c r="KN861" s="307"/>
      <c r="KO861" s="307"/>
      <c r="KP861" s="307"/>
      <c r="KQ861" s="307"/>
      <c r="KR861" s="307"/>
      <c r="KS861" s="307"/>
      <c r="KT861" s="307"/>
    </row>
    <row r="862" spans="14:306" s="56" customFormat="1" ht="15" customHeight="1">
      <c r="N862" s="426"/>
      <c r="O862" s="427"/>
      <c r="P862" s="303"/>
      <c r="Q862" s="303"/>
      <c r="R862" s="427"/>
      <c r="S862" s="303"/>
      <c r="T862" s="303"/>
      <c r="U862" s="303"/>
      <c r="W862" s="342"/>
      <c r="X862" s="342"/>
      <c r="Y862" s="342"/>
      <c r="Z862" s="342"/>
      <c r="AA862" s="342"/>
      <c r="AB862" s="342"/>
      <c r="AC862" s="342"/>
      <c r="AD862" s="342"/>
      <c r="AE862" s="342"/>
      <c r="AG862" s="354">
        <v>12</v>
      </c>
      <c r="AH862" s="354"/>
      <c r="AI862" s="356" t="s">
        <v>230</v>
      </c>
      <c r="AJ862" s="356" t="s">
        <v>102</v>
      </c>
      <c r="AK862" s="359">
        <v>20</v>
      </c>
      <c r="AL862" s="359">
        <v>21</v>
      </c>
      <c r="AM862" s="356" t="s">
        <v>974</v>
      </c>
      <c r="AN862" s="356" t="s">
        <v>199</v>
      </c>
      <c r="AO862" s="359">
        <v>22</v>
      </c>
      <c r="AP862" s="356" t="s">
        <v>162</v>
      </c>
      <c r="AQ862" s="356" t="s">
        <v>133</v>
      </c>
      <c r="AR862" s="356" t="s">
        <v>192</v>
      </c>
      <c r="AS862" s="359">
        <v>32</v>
      </c>
      <c r="AT862" s="356" t="s">
        <v>345</v>
      </c>
      <c r="AU862" s="356"/>
      <c r="AV862" s="359">
        <v>24</v>
      </c>
      <c r="AW862" s="356" t="s">
        <v>96</v>
      </c>
      <c r="AX862" s="359">
        <v>18</v>
      </c>
      <c r="AY862" s="303">
        <f t="shared" si="479"/>
        <v>55</v>
      </c>
      <c r="AZ862" s="303">
        <f t="shared" si="480"/>
        <v>34</v>
      </c>
      <c r="BA862" s="303">
        <f t="shared" si="481"/>
        <v>21</v>
      </c>
      <c r="BB862" s="303">
        <f t="shared" si="482"/>
        <v>22</v>
      </c>
      <c r="BC862" s="303">
        <f t="shared" si="483"/>
        <v>72</v>
      </c>
      <c r="BD862" s="303">
        <f t="shared" si="484"/>
        <v>45</v>
      </c>
      <c r="BE862" s="303" t="str">
        <f t="shared" si="485"/>
        <v>-</v>
      </c>
      <c r="BF862" s="303">
        <f t="shared" si="486"/>
        <v>29</v>
      </c>
      <c r="BG862" s="303">
        <f t="shared" si="487"/>
        <v>33</v>
      </c>
      <c r="BH862" s="303"/>
      <c r="BI862" s="303">
        <f t="shared" si="488"/>
        <v>37</v>
      </c>
      <c r="BJ862" s="303">
        <f t="shared" si="489"/>
        <v>33</v>
      </c>
      <c r="BK862" s="303">
        <f t="shared" si="490"/>
        <v>115</v>
      </c>
      <c r="BL862" s="303">
        <f t="shared" si="491"/>
        <v>25</v>
      </c>
      <c r="BM862" s="303">
        <f t="shared" si="492"/>
        <v>30</v>
      </c>
      <c r="BN862" s="303">
        <f t="shared" si="493"/>
        <v>19</v>
      </c>
      <c r="CB862" s="307"/>
      <c r="CC862" s="307"/>
      <c r="CD862" s="307"/>
      <c r="CE862" s="307"/>
      <c r="CF862" s="307"/>
      <c r="CG862" s="307"/>
      <c r="CH862" s="307"/>
      <c r="CI862" s="307"/>
      <c r="CJ862" s="307"/>
      <c r="CK862" s="307"/>
      <c r="CL862" s="307"/>
      <c r="CM862" s="307"/>
      <c r="CN862" s="307"/>
      <c r="CO862" s="307"/>
      <c r="CP862" s="307"/>
      <c r="CQ862" s="307"/>
      <c r="CR862" s="307"/>
      <c r="CS862" s="307"/>
      <c r="CT862" s="307"/>
      <c r="CU862" s="307"/>
      <c r="CV862" s="307"/>
      <c r="CW862" s="307"/>
      <c r="CX862" s="307"/>
      <c r="CY862" s="307"/>
      <c r="CZ862" s="307"/>
      <c r="DA862" s="307"/>
      <c r="DB862" s="307"/>
      <c r="DC862" s="307"/>
      <c r="DD862" s="307"/>
      <c r="DE862" s="307"/>
      <c r="DF862" s="307"/>
      <c r="DG862" s="307"/>
      <c r="DH862" s="307"/>
      <c r="DI862" s="390"/>
      <c r="DJ862" s="390"/>
      <c r="DK862" s="307"/>
      <c r="DL862" s="307"/>
      <c r="DM862" s="307"/>
      <c r="DN862" s="307"/>
      <c r="DO862" s="307"/>
      <c r="DP862" s="307"/>
      <c r="DQ862" s="307"/>
      <c r="DR862" s="307"/>
      <c r="DS862" s="307"/>
      <c r="DT862" s="307"/>
      <c r="DU862" s="307"/>
      <c r="DV862" s="307"/>
      <c r="DW862" s="307"/>
      <c r="DX862" s="307"/>
      <c r="DY862" s="307"/>
      <c r="DZ862" s="307"/>
      <c r="EA862" s="307"/>
      <c r="EB862" s="307"/>
      <c r="EC862" s="307"/>
      <c r="ED862" s="307"/>
      <c r="EE862" s="307"/>
      <c r="EF862" s="307"/>
      <c r="EG862" s="307"/>
      <c r="EH862" s="307"/>
      <c r="EI862" s="307"/>
      <c r="EJ862" s="307"/>
      <c r="EK862" s="307"/>
      <c r="EL862" s="307"/>
      <c r="EM862" s="307"/>
      <c r="EN862" s="307"/>
      <c r="EO862" s="307"/>
      <c r="EP862" s="307"/>
      <c r="EQ862" s="307"/>
      <c r="ER862" s="307"/>
      <c r="ES862" s="307"/>
      <c r="ET862" s="307"/>
      <c r="EU862" s="390"/>
      <c r="EV862" s="390"/>
      <c r="EW862" s="307"/>
      <c r="EX862" s="307"/>
      <c r="EY862" s="307"/>
      <c r="EZ862" s="307"/>
      <c r="FA862" s="307"/>
      <c r="FB862" s="307"/>
      <c r="FC862" s="307"/>
      <c r="FD862" s="307"/>
      <c r="FE862" s="307"/>
      <c r="FF862" s="307"/>
      <c r="FG862" s="307"/>
      <c r="FH862" s="307"/>
      <c r="FI862" s="307"/>
      <c r="FJ862" s="307"/>
      <c r="FK862" s="307"/>
      <c r="FL862" s="307"/>
      <c r="FM862" s="307"/>
      <c r="FN862" s="307"/>
      <c r="FO862" s="307"/>
      <c r="FP862" s="307"/>
      <c r="FQ862" s="307"/>
      <c r="FR862" s="307"/>
      <c r="FS862" s="307"/>
      <c r="FT862" s="307"/>
      <c r="FU862" s="307"/>
      <c r="FV862" s="307"/>
      <c r="FW862" s="307"/>
      <c r="FX862" s="307"/>
      <c r="FY862" s="307"/>
      <c r="FZ862" s="307"/>
      <c r="GA862" s="307"/>
      <c r="GB862" s="307"/>
      <c r="GC862" s="307"/>
      <c r="GD862" s="307"/>
      <c r="GE862" s="307"/>
      <c r="GF862" s="307"/>
      <c r="GG862" s="307"/>
      <c r="GH862" s="307"/>
      <c r="GI862" s="307"/>
      <c r="GJ862" s="307"/>
      <c r="GK862" s="307"/>
      <c r="GL862" s="307"/>
      <c r="GM862" s="307"/>
      <c r="GN862" s="307"/>
      <c r="GO862" s="307"/>
      <c r="GP862" s="307"/>
      <c r="GQ862" s="307"/>
      <c r="GR862" s="307"/>
      <c r="GS862" s="307"/>
      <c r="GT862" s="307"/>
      <c r="GU862" s="307"/>
      <c r="GV862" s="307"/>
      <c r="GW862" s="307"/>
      <c r="GX862" s="307"/>
      <c r="GY862" s="307"/>
      <c r="GZ862" s="307"/>
      <c r="HA862" s="307"/>
      <c r="HB862" s="307"/>
      <c r="HC862" s="307"/>
      <c r="HD862" s="307"/>
      <c r="HE862" s="307"/>
      <c r="HF862" s="307"/>
      <c r="HG862" s="307"/>
      <c r="HH862" s="307"/>
      <c r="HI862" s="307"/>
      <c r="HJ862" s="307"/>
      <c r="HK862" s="307"/>
      <c r="HL862" s="307"/>
      <c r="HM862" s="307"/>
      <c r="HN862" s="307"/>
      <c r="HO862" s="307"/>
      <c r="HP862" s="307"/>
      <c r="HQ862" s="307"/>
      <c r="HR862" s="307"/>
      <c r="HS862" s="307"/>
      <c r="HT862" s="307"/>
      <c r="HU862" s="307"/>
      <c r="HV862" s="307"/>
      <c r="HW862" s="307"/>
      <c r="HX862" s="307"/>
      <c r="HY862" s="307"/>
      <c r="HZ862" s="307"/>
      <c r="IA862" s="307"/>
      <c r="IB862" s="307"/>
      <c r="IC862" s="307"/>
      <c r="ID862" s="307"/>
      <c r="IE862" s="307"/>
      <c r="IF862" s="307"/>
      <c r="IG862" s="307"/>
      <c r="IH862" s="307"/>
      <c r="II862" s="307"/>
      <c r="IJ862" s="307"/>
      <c r="IK862" s="307"/>
      <c r="IL862" s="307"/>
      <c r="IM862" s="307"/>
      <c r="IN862" s="307"/>
      <c r="IO862" s="307"/>
      <c r="IP862" s="307"/>
      <c r="IQ862" s="307"/>
      <c r="IR862" s="307"/>
      <c r="IS862" s="307"/>
      <c r="IT862" s="307"/>
      <c r="IU862" s="307"/>
      <c r="IV862" s="307"/>
      <c r="IW862" s="307"/>
      <c r="IX862" s="307"/>
      <c r="IY862" s="307"/>
      <c r="IZ862" s="307"/>
      <c r="JA862" s="307"/>
      <c r="JB862" s="307"/>
      <c r="JC862" s="307"/>
      <c r="JD862" s="307"/>
      <c r="JE862" s="307"/>
      <c r="JF862" s="307"/>
      <c r="JG862" s="307"/>
      <c r="JH862" s="307"/>
      <c r="JI862" s="307"/>
      <c r="JJ862" s="307"/>
      <c r="JK862" s="307"/>
      <c r="JL862" s="307"/>
      <c r="JM862" s="307"/>
      <c r="JN862" s="307"/>
      <c r="JO862" s="307"/>
      <c r="JP862" s="307"/>
      <c r="JQ862" s="307"/>
      <c r="JR862" s="307"/>
      <c r="JS862" s="307"/>
      <c r="JT862" s="307"/>
      <c r="JU862" s="307"/>
      <c r="JV862" s="307"/>
      <c r="JW862" s="307"/>
      <c r="JX862" s="307"/>
      <c r="JY862" s="307"/>
      <c r="JZ862" s="307"/>
      <c r="KA862" s="307"/>
      <c r="KB862" s="307"/>
      <c r="KC862" s="307"/>
      <c r="KD862" s="307"/>
      <c r="KE862" s="307"/>
      <c r="KF862" s="307"/>
      <c r="KG862" s="307"/>
      <c r="KH862" s="307"/>
      <c r="KI862" s="307"/>
      <c r="KJ862" s="307"/>
      <c r="KK862" s="307"/>
      <c r="KL862" s="307"/>
      <c r="KM862" s="307"/>
      <c r="KN862" s="307"/>
      <c r="KO862" s="307"/>
      <c r="KP862" s="307"/>
      <c r="KQ862" s="307"/>
      <c r="KR862" s="307"/>
      <c r="KS862" s="307"/>
      <c r="KT862" s="307"/>
    </row>
    <row r="863" spans="14:306" s="56" customFormat="1" ht="15" customHeight="1">
      <c r="N863" s="426"/>
      <c r="O863" s="303"/>
      <c r="P863" s="303"/>
      <c r="Q863" s="303"/>
      <c r="R863" s="303"/>
      <c r="S863" s="427"/>
      <c r="T863" s="303"/>
      <c r="U863" s="303"/>
      <c r="W863" s="342"/>
      <c r="X863" s="342"/>
      <c r="Y863" s="342"/>
      <c r="Z863" s="342"/>
      <c r="AA863" s="342"/>
      <c r="AB863" s="342"/>
      <c r="AC863" s="342"/>
      <c r="AD863" s="342"/>
      <c r="AE863" s="342"/>
      <c r="AG863" s="354">
        <v>13</v>
      </c>
      <c r="AH863" s="354"/>
      <c r="AI863" s="356" t="s">
        <v>598</v>
      </c>
      <c r="AJ863" s="359">
        <v>34</v>
      </c>
      <c r="AK863" s="356" t="s">
        <v>138</v>
      </c>
      <c r="AL863" s="356" t="s">
        <v>164</v>
      </c>
      <c r="AM863" s="356" t="s">
        <v>649</v>
      </c>
      <c r="AN863" s="356" t="s">
        <v>202</v>
      </c>
      <c r="AO863" s="405" t="s">
        <v>0</v>
      </c>
      <c r="AP863" s="359">
        <v>29</v>
      </c>
      <c r="AQ863" s="356" t="s">
        <v>137</v>
      </c>
      <c r="AR863" s="356" t="s">
        <v>195</v>
      </c>
      <c r="AS863" s="359">
        <v>33</v>
      </c>
      <c r="AT863" s="359" t="s">
        <v>880</v>
      </c>
      <c r="AU863" s="359"/>
      <c r="AV863" s="356" t="s">
        <v>126</v>
      </c>
      <c r="AW863" s="359">
        <v>30</v>
      </c>
      <c r="AX863" s="359">
        <v>19</v>
      </c>
      <c r="AY863" s="303">
        <f t="shared" si="479"/>
        <v>59</v>
      </c>
      <c r="AZ863" s="303">
        <f t="shared" si="480"/>
        <v>35</v>
      </c>
      <c r="BA863" s="303">
        <f t="shared" si="481"/>
        <v>23</v>
      </c>
      <c r="BB863" s="303">
        <f t="shared" si="482"/>
        <v>24</v>
      </c>
      <c r="BC863" s="303">
        <f t="shared" si="483"/>
        <v>78</v>
      </c>
      <c r="BD863" s="303">
        <f t="shared" si="484"/>
        <v>47</v>
      </c>
      <c r="BE863" s="303" t="str">
        <f t="shared" si="485"/>
        <v>-</v>
      </c>
      <c r="BF863" s="303">
        <f t="shared" si="486"/>
        <v>30</v>
      </c>
      <c r="BG863" s="303">
        <f t="shared" si="487"/>
        <v>35</v>
      </c>
      <c r="BH863" s="303"/>
      <c r="BI863" s="303">
        <f t="shared" si="488"/>
        <v>39</v>
      </c>
      <c r="BJ863" s="303">
        <f t="shared" si="489"/>
        <v>34</v>
      </c>
      <c r="BK863" s="303">
        <f t="shared" si="490"/>
        <v>121</v>
      </c>
      <c r="BL863" s="303">
        <f t="shared" si="491"/>
        <v>27</v>
      </c>
      <c r="BM863" s="303">
        <f t="shared" si="492"/>
        <v>31</v>
      </c>
      <c r="BN863" s="303">
        <f t="shared" si="493"/>
        <v>20</v>
      </c>
      <c r="CB863" s="307"/>
      <c r="CC863" s="307"/>
      <c r="CD863" s="307"/>
      <c r="CE863" s="307"/>
      <c r="CF863" s="307"/>
      <c r="CG863" s="307"/>
      <c r="CH863" s="307"/>
      <c r="CI863" s="307"/>
      <c r="CJ863" s="307"/>
      <c r="CK863" s="307"/>
      <c r="CL863" s="307"/>
      <c r="CM863" s="307"/>
      <c r="CN863" s="307"/>
      <c r="CO863" s="307"/>
      <c r="CP863" s="307"/>
      <c r="CQ863" s="307"/>
      <c r="CR863" s="307"/>
      <c r="CS863" s="307"/>
      <c r="CT863" s="307"/>
      <c r="CU863" s="307"/>
      <c r="CV863" s="307"/>
      <c r="CW863" s="307"/>
      <c r="CX863" s="307"/>
      <c r="CY863" s="307"/>
      <c r="CZ863" s="307"/>
      <c r="DA863" s="307"/>
      <c r="DB863" s="307"/>
      <c r="DC863" s="307"/>
      <c r="DD863" s="307"/>
      <c r="DE863" s="307"/>
      <c r="DF863" s="307"/>
      <c r="DG863" s="307"/>
      <c r="DH863" s="307"/>
      <c r="DI863" s="390"/>
      <c r="DJ863" s="390"/>
      <c r="DK863" s="307"/>
      <c r="DL863" s="307"/>
      <c r="DM863" s="307"/>
      <c r="DN863" s="307"/>
      <c r="DO863" s="307"/>
      <c r="DP863" s="307"/>
      <c r="DQ863" s="307"/>
      <c r="DR863" s="307"/>
      <c r="DS863" s="307"/>
      <c r="DT863" s="307"/>
      <c r="DU863" s="307"/>
      <c r="DV863" s="307"/>
      <c r="DW863" s="307"/>
      <c r="DX863" s="307"/>
      <c r="DY863" s="307"/>
      <c r="DZ863" s="307"/>
      <c r="EA863" s="307"/>
      <c r="EB863" s="307"/>
      <c r="EC863" s="307"/>
      <c r="ED863" s="307"/>
      <c r="EE863" s="307"/>
      <c r="EF863" s="307"/>
      <c r="EG863" s="307"/>
      <c r="EH863" s="307"/>
      <c r="EI863" s="307"/>
      <c r="EJ863" s="307"/>
      <c r="EK863" s="307"/>
      <c r="EL863" s="307"/>
      <c r="EM863" s="307"/>
      <c r="EN863" s="307"/>
      <c r="EO863" s="307"/>
      <c r="EP863" s="307"/>
      <c r="EQ863" s="307"/>
      <c r="ER863" s="307"/>
      <c r="ES863" s="307"/>
      <c r="ET863" s="307"/>
      <c r="EU863" s="390"/>
      <c r="EV863" s="390"/>
      <c r="EW863" s="307"/>
      <c r="EX863" s="307"/>
      <c r="EY863" s="307"/>
      <c r="EZ863" s="307"/>
      <c r="FA863" s="307"/>
      <c r="FB863" s="307"/>
      <c r="FC863" s="307"/>
      <c r="FD863" s="307"/>
      <c r="FE863" s="307"/>
      <c r="FF863" s="307"/>
      <c r="FG863" s="307"/>
      <c r="FH863" s="307"/>
      <c r="FI863" s="307"/>
      <c r="FJ863" s="307"/>
      <c r="FK863" s="307"/>
      <c r="FL863" s="307"/>
      <c r="FM863" s="307"/>
      <c r="FN863" s="307"/>
      <c r="FO863" s="307"/>
      <c r="FP863" s="307"/>
      <c r="FQ863" s="307"/>
      <c r="FR863" s="307"/>
      <c r="FS863" s="307"/>
      <c r="FT863" s="307"/>
      <c r="FU863" s="307"/>
      <c r="FV863" s="307"/>
      <c r="FW863" s="307"/>
      <c r="FX863" s="307"/>
      <c r="FY863" s="307"/>
      <c r="FZ863" s="307"/>
      <c r="GA863" s="307"/>
      <c r="GB863" s="307"/>
      <c r="GC863" s="307"/>
      <c r="GD863" s="307"/>
      <c r="GE863" s="307"/>
      <c r="GF863" s="307"/>
      <c r="GG863" s="307"/>
      <c r="GH863" s="307"/>
      <c r="GI863" s="307"/>
      <c r="GJ863" s="307"/>
      <c r="GK863" s="307"/>
      <c r="GL863" s="307"/>
      <c r="GM863" s="307"/>
      <c r="GN863" s="307"/>
      <c r="GO863" s="307"/>
      <c r="GP863" s="307"/>
      <c r="GQ863" s="307"/>
      <c r="GR863" s="307"/>
      <c r="GS863" s="307"/>
      <c r="GT863" s="307"/>
      <c r="GU863" s="307"/>
      <c r="GV863" s="307"/>
      <c r="GW863" s="307"/>
      <c r="GX863" s="307"/>
      <c r="GY863" s="307"/>
      <c r="GZ863" s="307"/>
      <c r="HA863" s="307"/>
      <c r="HB863" s="307"/>
      <c r="HC863" s="307"/>
      <c r="HD863" s="307"/>
      <c r="HE863" s="307"/>
      <c r="HF863" s="307"/>
      <c r="HG863" s="307"/>
      <c r="HH863" s="307"/>
      <c r="HI863" s="307"/>
      <c r="HJ863" s="307"/>
      <c r="HK863" s="307"/>
      <c r="HL863" s="307"/>
      <c r="HM863" s="307"/>
      <c r="HN863" s="307"/>
      <c r="HO863" s="307"/>
      <c r="HP863" s="307"/>
      <c r="HQ863" s="307"/>
      <c r="HR863" s="307"/>
      <c r="HS863" s="307"/>
      <c r="HT863" s="307"/>
      <c r="HU863" s="307"/>
      <c r="HV863" s="307"/>
      <c r="HW863" s="307"/>
      <c r="HX863" s="307"/>
      <c r="HY863" s="307"/>
      <c r="HZ863" s="307"/>
      <c r="IA863" s="307"/>
      <c r="IB863" s="307"/>
      <c r="IC863" s="307"/>
      <c r="ID863" s="307"/>
      <c r="IE863" s="307"/>
      <c r="IF863" s="307"/>
      <c r="IG863" s="307"/>
      <c r="IH863" s="307"/>
      <c r="II863" s="307"/>
      <c r="IJ863" s="307"/>
      <c r="IK863" s="307"/>
      <c r="IL863" s="307"/>
      <c r="IM863" s="307"/>
      <c r="IN863" s="307"/>
      <c r="IO863" s="307"/>
      <c r="IP863" s="307"/>
      <c r="IQ863" s="307"/>
      <c r="IR863" s="307"/>
      <c r="IS863" s="307"/>
      <c r="IT863" s="307"/>
      <c r="IU863" s="307"/>
      <c r="IV863" s="307"/>
      <c r="IW863" s="307"/>
      <c r="IX863" s="307"/>
      <c r="IY863" s="307"/>
      <c r="IZ863" s="307"/>
      <c r="JA863" s="307"/>
      <c r="JB863" s="307"/>
      <c r="JC863" s="307"/>
      <c r="JD863" s="307"/>
      <c r="JE863" s="307"/>
      <c r="JF863" s="307"/>
      <c r="JG863" s="307"/>
      <c r="JH863" s="307"/>
      <c r="JI863" s="307"/>
      <c r="JJ863" s="307"/>
      <c r="JK863" s="307"/>
      <c r="JL863" s="307"/>
      <c r="JM863" s="307"/>
      <c r="JN863" s="307"/>
      <c r="JO863" s="307"/>
      <c r="JP863" s="307"/>
      <c r="JQ863" s="307"/>
      <c r="JR863" s="307"/>
      <c r="JS863" s="307"/>
      <c r="JT863" s="307"/>
      <c r="JU863" s="307"/>
      <c r="JV863" s="307"/>
      <c r="JW863" s="307"/>
      <c r="JX863" s="307"/>
      <c r="JY863" s="307"/>
      <c r="JZ863" s="307"/>
      <c r="KA863" s="307"/>
      <c r="KB863" s="307"/>
      <c r="KC863" s="307"/>
      <c r="KD863" s="307"/>
      <c r="KE863" s="307"/>
      <c r="KF863" s="307"/>
      <c r="KG863" s="307"/>
      <c r="KH863" s="307"/>
      <c r="KI863" s="307"/>
      <c r="KJ863" s="307"/>
      <c r="KK863" s="307"/>
      <c r="KL863" s="307"/>
      <c r="KM863" s="307"/>
      <c r="KN863" s="307"/>
      <c r="KO863" s="307"/>
      <c r="KP863" s="307"/>
      <c r="KQ863" s="307"/>
      <c r="KR863" s="307"/>
      <c r="KS863" s="307"/>
      <c r="KT863" s="307"/>
    </row>
    <row r="864" spans="14:306" s="56" customFormat="1" ht="15" customHeight="1">
      <c r="N864" s="426"/>
      <c r="O864" s="303"/>
      <c r="P864" s="303"/>
      <c r="Q864" s="303"/>
      <c r="R864" s="427"/>
      <c r="S864" s="427"/>
      <c r="T864" s="303"/>
      <c r="U864" s="303"/>
      <c r="W864" s="342"/>
      <c r="X864" s="342"/>
      <c r="Y864" s="342"/>
      <c r="Z864" s="342"/>
      <c r="AA864" s="342"/>
      <c r="AB864" s="342"/>
      <c r="AC864" s="342"/>
      <c r="AD864" s="342"/>
      <c r="AE864" s="342"/>
      <c r="AG864" s="354">
        <v>14</v>
      </c>
      <c r="AH864" s="354"/>
      <c r="AI864" s="356" t="s">
        <v>560</v>
      </c>
      <c r="AJ864" s="359">
        <v>35</v>
      </c>
      <c r="AK864" s="359">
        <v>23</v>
      </c>
      <c r="AL864" s="359">
        <v>24</v>
      </c>
      <c r="AM864" s="356" t="s">
        <v>1020</v>
      </c>
      <c r="AN864" s="356" t="s">
        <v>236</v>
      </c>
      <c r="AO864" s="405" t="s">
        <v>0</v>
      </c>
      <c r="AP864" s="356" t="s">
        <v>99</v>
      </c>
      <c r="AQ864" s="359">
        <v>35</v>
      </c>
      <c r="AR864" s="356" t="s">
        <v>653</v>
      </c>
      <c r="AS864" s="359">
        <v>34</v>
      </c>
      <c r="AT864" s="356" t="s">
        <v>817</v>
      </c>
      <c r="AU864" s="356"/>
      <c r="AV864" s="359">
        <v>27</v>
      </c>
      <c r="AW864" s="359">
        <v>31</v>
      </c>
      <c r="AX864" s="359">
        <v>20</v>
      </c>
      <c r="AY864" s="303">
        <f t="shared" si="479"/>
        <v>62</v>
      </c>
      <c r="AZ864" s="303">
        <f t="shared" si="480"/>
        <v>36</v>
      </c>
      <c r="BA864" s="303">
        <f t="shared" si="481"/>
        <v>24</v>
      </c>
      <c r="BB864" s="303">
        <f t="shared" si="482"/>
        <v>25</v>
      </c>
      <c r="BC864" s="303">
        <f t="shared" si="483"/>
        <v>83</v>
      </c>
      <c r="BD864" s="303">
        <f t="shared" si="484"/>
        <v>50</v>
      </c>
      <c r="BE864" s="303">
        <f t="shared" si="485"/>
        <v>23</v>
      </c>
      <c r="BF864" s="303">
        <f t="shared" si="486"/>
        <v>32</v>
      </c>
      <c r="BG864" s="303">
        <f t="shared" si="487"/>
        <v>36</v>
      </c>
      <c r="BH864" s="303"/>
      <c r="BI864" s="303">
        <f t="shared" si="488"/>
        <v>41</v>
      </c>
      <c r="BJ864" s="303">
        <f t="shared" si="489"/>
        <v>35</v>
      </c>
      <c r="BK864" s="303">
        <f t="shared" si="490"/>
        <v>127</v>
      </c>
      <c r="BL864" s="303">
        <f t="shared" si="491"/>
        <v>28</v>
      </c>
      <c r="BM864" s="303">
        <f t="shared" si="492"/>
        <v>32</v>
      </c>
      <c r="BN864" s="303">
        <f t="shared" si="493"/>
        <v>21</v>
      </c>
      <c r="CB864" s="307"/>
      <c r="CC864" s="307"/>
      <c r="CD864" s="307"/>
      <c r="CE864" s="307"/>
      <c r="CF864" s="307"/>
      <c r="CG864" s="307"/>
      <c r="CH864" s="307"/>
      <c r="CI864" s="307"/>
      <c r="CJ864" s="307"/>
      <c r="CK864" s="307"/>
      <c r="CL864" s="307"/>
      <c r="CM864" s="307"/>
      <c r="CN864" s="307"/>
      <c r="CO864" s="307"/>
      <c r="CP864" s="307"/>
      <c r="CQ864" s="307"/>
      <c r="CR864" s="307"/>
      <c r="CS864" s="307"/>
      <c r="CT864" s="307"/>
      <c r="CU864" s="307"/>
      <c r="CV864" s="307"/>
      <c r="CW864" s="307"/>
      <c r="CX864" s="307"/>
      <c r="CY864" s="307"/>
      <c r="CZ864" s="307"/>
      <c r="DA864" s="307"/>
      <c r="DB864" s="307"/>
      <c r="DC864" s="307"/>
      <c r="DD864" s="307"/>
      <c r="DE864" s="307"/>
      <c r="DF864" s="307"/>
      <c r="DG864" s="307"/>
      <c r="DH864" s="307"/>
      <c r="DI864" s="390"/>
      <c r="DJ864" s="390"/>
      <c r="DK864" s="307"/>
      <c r="DL864" s="307"/>
      <c r="DM864" s="307"/>
      <c r="DN864" s="307"/>
      <c r="DO864" s="307"/>
      <c r="DP864" s="307"/>
      <c r="DQ864" s="307"/>
      <c r="DR864" s="307"/>
      <c r="DS864" s="307"/>
      <c r="DT864" s="307"/>
      <c r="DU864" s="307"/>
      <c r="DV864" s="307"/>
      <c r="DW864" s="307"/>
      <c r="DX864" s="307"/>
      <c r="DY864" s="307"/>
      <c r="DZ864" s="307"/>
      <c r="EA864" s="307"/>
      <c r="EB864" s="307"/>
      <c r="EC864" s="307"/>
      <c r="ED864" s="307"/>
      <c r="EE864" s="307"/>
      <c r="EF864" s="307"/>
      <c r="EG864" s="307"/>
      <c r="EH864" s="307"/>
      <c r="EI864" s="307"/>
      <c r="EJ864" s="307"/>
      <c r="EK864" s="307"/>
      <c r="EL864" s="307"/>
      <c r="EM864" s="307"/>
      <c r="EN864" s="307"/>
      <c r="EO864" s="307"/>
      <c r="EP864" s="307"/>
      <c r="EQ864" s="307"/>
      <c r="ER864" s="307"/>
      <c r="ES864" s="307"/>
      <c r="ET864" s="307"/>
      <c r="EU864" s="390"/>
      <c r="EV864" s="390"/>
      <c r="EW864" s="307"/>
      <c r="EX864" s="307"/>
      <c r="EY864" s="307"/>
      <c r="EZ864" s="307"/>
      <c r="FA864" s="307"/>
      <c r="FB864" s="307"/>
      <c r="FC864" s="307"/>
      <c r="FD864" s="307"/>
      <c r="FE864" s="307"/>
      <c r="FF864" s="307"/>
      <c r="FG864" s="307"/>
      <c r="FH864" s="307"/>
      <c r="FI864" s="307"/>
      <c r="FJ864" s="307"/>
      <c r="FK864" s="307"/>
      <c r="FL864" s="307"/>
      <c r="FM864" s="307"/>
      <c r="FN864" s="307"/>
      <c r="FO864" s="307"/>
      <c r="FP864" s="307"/>
      <c r="FQ864" s="307"/>
      <c r="FR864" s="307"/>
      <c r="FS864" s="307"/>
      <c r="FT864" s="307"/>
      <c r="FU864" s="307"/>
      <c r="FV864" s="307"/>
      <c r="FW864" s="307"/>
      <c r="FX864" s="307"/>
      <c r="FY864" s="307"/>
      <c r="FZ864" s="307"/>
      <c r="GA864" s="307"/>
      <c r="GB864" s="307"/>
      <c r="GC864" s="307"/>
      <c r="GD864" s="307"/>
      <c r="GE864" s="307"/>
      <c r="GF864" s="307"/>
      <c r="GG864" s="307"/>
      <c r="GH864" s="307"/>
      <c r="GI864" s="307"/>
      <c r="GJ864" s="307"/>
      <c r="GK864" s="307"/>
      <c r="GL864" s="307"/>
      <c r="GM864" s="307"/>
      <c r="GN864" s="307"/>
      <c r="GO864" s="307"/>
      <c r="GP864" s="307"/>
      <c r="GQ864" s="307"/>
      <c r="GR864" s="307"/>
      <c r="GS864" s="307"/>
      <c r="GT864" s="307"/>
      <c r="GU864" s="307"/>
      <c r="GV864" s="307"/>
      <c r="GW864" s="307"/>
      <c r="GX864" s="307"/>
      <c r="GY864" s="307"/>
      <c r="GZ864" s="307"/>
      <c r="HA864" s="307"/>
      <c r="HB864" s="307"/>
      <c r="HC864" s="307"/>
      <c r="HD864" s="307"/>
      <c r="HE864" s="307"/>
      <c r="HF864" s="307"/>
      <c r="HG864" s="307"/>
      <c r="HH864" s="307"/>
      <c r="HI864" s="307"/>
      <c r="HJ864" s="307"/>
      <c r="HK864" s="307"/>
      <c r="HL864" s="307"/>
      <c r="HM864" s="307"/>
      <c r="HN864" s="307"/>
      <c r="HO864" s="307"/>
      <c r="HP864" s="307"/>
      <c r="HQ864" s="307"/>
      <c r="HR864" s="307"/>
      <c r="HS864" s="307"/>
      <c r="HT864" s="307"/>
      <c r="HU864" s="307"/>
      <c r="HV864" s="307"/>
      <c r="HW864" s="307"/>
      <c r="HX864" s="307"/>
      <c r="HY864" s="307"/>
      <c r="HZ864" s="307"/>
      <c r="IA864" s="307"/>
      <c r="IB864" s="307"/>
      <c r="IC864" s="307"/>
      <c r="ID864" s="307"/>
      <c r="IE864" s="307"/>
      <c r="IF864" s="307"/>
      <c r="IG864" s="307"/>
      <c r="IH864" s="307"/>
      <c r="II864" s="307"/>
      <c r="IJ864" s="307"/>
      <c r="IK864" s="307"/>
      <c r="IL864" s="307"/>
      <c r="IM864" s="307"/>
      <c r="IN864" s="307"/>
      <c r="IO864" s="307"/>
      <c r="IP864" s="307"/>
      <c r="IQ864" s="307"/>
      <c r="IR864" s="307"/>
      <c r="IS864" s="307"/>
      <c r="IT864" s="307"/>
      <c r="IU864" s="307"/>
      <c r="IV864" s="307"/>
      <c r="IW864" s="307"/>
      <c r="IX864" s="307"/>
      <c r="IY864" s="307"/>
      <c r="IZ864" s="307"/>
      <c r="JA864" s="307"/>
      <c r="JB864" s="307"/>
      <c r="JC864" s="307"/>
      <c r="JD864" s="307"/>
      <c r="JE864" s="307"/>
      <c r="JF864" s="307"/>
      <c r="JG864" s="307"/>
      <c r="JH864" s="307"/>
      <c r="JI864" s="307"/>
      <c r="JJ864" s="307"/>
      <c r="JK864" s="307"/>
      <c r="JL864" s="307"/>
      <c r="JM864" s="307"/>
      <c r="JN864" s="307"/>
      <c r="JO864" s="307"/>
      <c r="JP864" s="307"/>
      <c r="JQ864" s="307"/>
      <c r="JR864" s="307"/>
      <c r="JS864" s="307"/>
      <c r="JT864" s="307"/>
      <c r="JU864" s="307"/>
      <c r="JV864" s="307"/>
      <c r="JW864" s="307"/>
      <c r="JX864" s="307"/>
      <c r="JY864" s="307"/>
      <c r="JZ864" s="307"/>
      <c r="KA864" s="307"/>
      <c r="KB864" s="307"/>
      <c r="KC864" s="307"/>
      <c r="KD864" s="307"/>
      <c r="KE864" s="307"/>
      <c r="KF864" s="307"/>
      <c r="KG864" s="307"/>
      <c r="KH864" s="307"/>
      <c r="KI864" s="307"/>
      <c r="KJ864" s="307"/>
      <c r="KK864" s="307"/>
      <c r="KL864" s="307"/>
      <c r="KM864" s="307"/>
      <c r="KN864" s="307"/>
      <c r="KO864" s="307"/>
      <c r="KP864" s="307"/>
      <c r="KQ864" s="307"/>
      <c r="KR864" s="307"/>
      <c r="KS864" s="307"/>
      <c r="KT864" s="307"/>
    </row>
    <row r="865" spans="14:306" s="56" customFormat="1" ht="15" customHeight="1">
      <c r="N865" s="426"/>
      <c r="O865" s="427"/>
      <c r="P865" s="303"/>
      <c r="Q865" s="303"/>
      <c r="R865" s="303"/>
      <c r="S865" s="427"/>
      <c r="T865" s="303"/>
      <c r="U865" s="303"/>
      <c r="W865" s="342"/>
      <c r="X865" s="342"/>
      <c r="Y865" s="342"/>
      <c r="Z865" s="342"/>
      <c r="AA865" s="342"/>
      <c r="AB865" s="342"/>
      <c r="AC865" s="342"/>
      <c r="AD865" s="342"/>
      <c r="AE865" s="342"/>
      <c r="AG865" s="354">
        <v>15</v>
      </c>
      <c r="AH865" s="354"/>
      <c r="AI865" s="356" t="s">
        <v>770</v>
      </c>
      <c r="AJ865" s="359">
        <v>36</v>
      </c>
      <c r="AK865" s="356" t="s">
        <v>89</v>
      </c>
      <c r="AL865" s="359">
        <v>25</v>
      </c>
      <c r="AM865" s="356" t="s">
        <v>1021</v>
      </c>
      <c r="AN865" s="356" t="s">
        <v>840</v>
      </c>
      <c r="AO865" s="359">
        <v>23</v>
      </c>
      <c r="AP865" s="359">
        <v>32</v>
      </c>
      <c r="AQ865" s="356" t="s">
        <v>600</v>
      </c>
      <c r="AR865" s="356" t="s">
        <v>147</v>
      </c>
      <c r="AS865" s="359">
        <v>35</v>
      </c>
      <c r="AT865" s="356" t="s">
        <v>945</v>
      </c>
      <c r="AU865" s="356"/>
      <c r="AV865" s="356" t="s">
        <v>96</v>
      </c>
      <c r="AW865" s="359">
        <v>32</v>
      </c>
      <c r="AX865" s="359">
        <v>21</v>
      </c>
      <c r="AY865" s="303">
        <f t="shared" si="479"/>
        <v>65</v>
      </c>
      <c r="AZ865" s="303">
        <f t="shared" si="480"/>
        <v>37</v>
      </c>
      <c r="BA865" s="303">
        <f t="shared" si="481"/>
        <v>26</v>
      </c>
      <c r="BB865" s="303">
        <f t="shared" si="482"/>
        <v>26</v>
      </c>
      <c r="BC865" s="303">
        <f t="shared" si="483"/>
        <v>88</v>
      </c>
      <c r="BD865" s="303">
        <f t="shared" si="484"/>
        <v>52</v>
      </c>
      <c r="BE865" s="303">
        <f t="shared" si="485"/>
        <v>24</v>
      </c>
      <c r="BF865" s="303">
        <f t="shared" si="486"/>
        <v>33</v>
      </c>
      <c r="BG865" s="303">
        <f t="shared" si="487"/>
        <v>38</v>
      </c>
      <c r="BH865" s="303"/>
      <c r="BI865" s="303">
        <f t="shared" si="488"/>
        <v>43</v>
      </c>
      <c r="BJ865" s="303">
        <f t="shared" si="489"/>
        <v>36</v>
      </c>
      <c r="BK865" s="303">
        <f t="shared" si="490"/>
        <v>131</v>
      </c>
      <c r="BL865" s="303">
        <f t="shared" si="491"/>
        <v>30</v>
      </c>
      <c r="BM865" s="303" t="str">
        <f t="shared" si="492"/>
        <v>-</v>
      </c>
      <c r="BN865" s="303" t="str">
        <f t="shared" si="493"/>
        <v>-</v>
      </c>
      <c r="CB865" s="307"/>
      <c r="CC865" s="307"/>
      <c r="CD865" s="307"/>
      <c r="CE865" s="307"/>
      <c r="CF865" s="307"/>
      <c r="CG865" s="307"/>
      <c r="CH865" s="307"/>
      <c r="CI865" s="307"/>
      <c r="CJ865" s="307"/>
      <c r="CK865" s="307"/>
      <c r="CL865" s="307"/>
      <c r="CM865" s="307"/>
      <c r="CN865" s="307"/>
      <c r="CO865" s="307"/>
      <c r="CP865" s="307"/>
      <c r="CQ865" s="307"/>
      <c r="CR865" s="307"/>
      <c r="CS865" s="307"/>
      <c r="CT865" s="307"/>
      <c r="CU865" s="307"/>
      <c r="CV865" s="307"/>
      <c r="CW865" s="307"/>
      <c r="CX865" s="307"/>
      <c r="CY865" s="307"/>
      <c r="CZ865" s="307"/>
      <c r="DA865" s="307"/>
      <c r="DB865" s="307"/>
      <c r="DC865" s="307"/>
      <c r="DD865" s="307"/>
      <c r="DE865" s="307"/>
      <c r="DF865" s="307"/>
      <c r="DG865" s="307"/>
      <c r="DH865" s="307"/>
      <c r="DI865" s="390"/>
      <c r="DJ865" s="390"/>
      <c r="DK865" s="307"/>
      <c r="DL865" s="307"/>
      <c r="DM865" s="307"/>
      <c r="DN865" s="307"/>
      <c r="DO865" s="307"/>
      <c r="DP865" s="307"/>
      <c r="DQ865" s="307"/>
      <c r="DR865" s="307"/>
      <c r="DS865" s="307"/>
      <c r="DT865" s="307"/>
      <c r="DU865" s="307"/>
      <c r="DV865" s="307"/>
      <c r="DW865" s="307"/>
      <c r="DX865" s="307"/>
      <c r="DY865" s="307"/>
      <c r="DZ865" s="307"/>
      <c r="EA865" s="307"/>
      <c r="EB865" s="307"/>
      <c r="EC865" s="307"/>
      <c r="ED865" s="307"/>
      <c r="EE865" s="307"/>
      <c r="EF865" s="307"/>
      <c r="EG865" s="307"/>
      <c r="EH865" s="307"/>
      <c r="EI865" s="307"/>
      <c r="EJ865" s="307"/>
      <c r="EK865" s="307"/>
      <c r="EL865" s="307"/>
      <c r="EM865" s="307"/>
      <c r="EN865" s="307"/>
      <c r="EO865" s="307"/>
      <c r="EP865" s="307"/>
      <c r="EQ865" s="307"/>
      <c r="ER865" s="307"/>
      <c r="ES865" s="307"/>
      <c r="ET865" s="307"/>
      <c r="EU865" s="390"/>
      <c r="EV865" s="390"/>
      <c r="EW865" s="307"/>
      <c r="EX865" s="307"/>
      <c r="EY865" s="307"/>
      <c r="EZ865" s="307"/>
      <c r="FA865" s="307"/>
      <c r="FB865" s="307"/>
      <c r="FC865" s="307"/>
      <c r="FD865" s="307"/>
      <c r="FE865" s="307"/>
      <c r="FF865" s="307"/>
      <c r="FG865" s="307"/>
      <c r="FH865" s="307"/>
      <c r="FI865" s="307"/>
      <c r="FJ865" s="307"/>
      <c r="FK865" s="307"/>
      <c r="FL865" s="307"/>
      <c r="FM865" s="307"/>
      <c r="FN865" s="307"/>
      <c r="FO865" s="307"/>
      <c r="FP865" s="307"/>
      <c r="FQ865" s="307"/>
      <c r="FR865" s="307"/>
      <c r="FS865" s="307"/>
      <c r="FT865" s="307"/>
      <c r="FU865" s="307"/>
      <c r="FV865" s="307"/>
      <c r="FW865" s="307"/>
      <c r="FX865" s="307"/>
      <c r="FY865" s="307"/>
      <c r="FZ865" s="307"/>
      <c r="GA865" s="307"/>
      <c r="GB865" s="307"/>
      <c r="GC865" s="307"/>
      <c r="GD865" s="307"/>
      <c r="GE865" s="307"/>
      <c r="GF865" s="307"/>
      <c r="GG865" s="307"/>
      <c r="GH865" s="307"/>
      <c r="GI865" s="307"/>
      <c r="GJ865" s="307"/>
      <c r="GK865" s="307"/>
      <c r="GL865" s="307"/>
      <c r="GM865" s="307"/>
      <c r="GN865" s="307"/>
      <c r="GO865" s="307"/>
      <c r="GP865" s="307"/>
      <c r="GQ865" s="307"/>
      <c r="GR865" s="307"/>
      <c r="GS865" s="307"/>
      <c r="GT865" s="307"/>
      <c r="GU865" s="307"/>
      <c r="GV865" s="307"/>
      <c r="GW865" s="307"/>
      <c r="GX865" s="307"/>
      <c r="GY865" s="307"/>
      <c r="GZ865" s="307"/>
      <c r="HA865" s="307"/>
      <c r="HB865" s="307"/>
      <c r="HC865" s="307"/>
      <c r="HD865" s="307"/>
      <c r="HE865" s="307"/>
      <c r="HF865" s="307"/>
      <c r="HG865" s="307"/>
      <c r="HH865" s="307"/>
      <c r="HI865" s="307"/>
      <c r="HJ865" s="307"/>
      <c r="HK865" s="307"/>
      <c r="HL865" s="307"/>
      <c r="HM865" s="307"/>
      <c r="HN865" s="307"/>
      <c r="HO865" s="307"/>
      <c r="HP865" s="307"/>
      <c r="HQ865" s="307"/>
      <c r="HR865" s="307"/>
      <c r="HS865" s="307"/>
      <c r="HT865" s="307"/>
      <c r="HU865" s="307"/>
      <c r="HV865" s="307"/>
      <c r="HW865" s="307"/>
      <c r="HX865" s="307"/>
      <c r="HY865" s="307"/>
      <c r="HZ865" s="307"/>
      <c r="IA865" s="307"/>
      <c r="IB865" s="307"/>
      <c r="IC865" s="307"/>
      <c r="ID865" s="307"/>
      <c r="IE865" s="307"/>
      <c r="IF865" s="307"/>
      <c r="IG865" s="307"/>
      <c r="IH865" s="307"/>
      <c r="II865" s="307"/>
      <c r="IJ865" s="307"/>
      <c r="IK865" s="307"/>
      <c r="IL865" s="307"/>
      <c r="IM865" s="307"/>
      <c r="IN865" s="307"/>
      <c r="IO865" s="307"/>
      <c r="IP865" s="307"/>
      <c r="IQ865" s="307"/>
      <c r="IR865" s="307"/>
      <c r="IS865" s="307"/>
      <c r="IT865" s="307"/>
      <c r="IU865" s="307"/>
      <c r="IV865" s="307"/>
      <c r="IW865" s="307"/>
      <c r="IX865" s="307"/>
      <c r="IY865" s="307"/>
      <c r="IZ865" s="307"/>
      <c r="JA865" s="307"/>
      <c r="JB865" s="307"/>
      <c r="JC865" s="307"/>
      <c r="JD865" s="307"/>
      <c r="JE865" s="307"/>
      <c r="JF865" s="307"/>
      <c r="JG865" s="307"/>
      <c r="JH865" s="307"/>
      <c r="JI865" s="307"/>
      <c r="JJ865" s="307"/>
      <c r="JK865" s="307"/>
      <c r="JL865" s="307"/>
      <c r="JM865" s="307"/>
      <c r="JN865" s="307"/>
      <c r="JO865" s="307"/>
      <c r="JP865" s="307"/>
      <c r="JQ865" s="307"/>
      <c r="JR865" s="307"/>
      <c r="JS865" s="307"/>
      <c r="JT865" s="307"/>
      <c r="JU865" s="307"/>
      <c r="JV865" s="307"/>
      <c r="JW865" s="307"/>
      <c r="JX865" s="307"/>
      <c r="JY865" s="307"/>
      <c r="JZ865" s="307"/>
      <c r="KA865" s="307"/>
      <c r="KB865" s="307"/>
      <c r="KC865" s="307"/>
      <c r="KD865" s="307"/>
      <c r="KE865" s="307"/>
      <c r="KF865" s="307"/>
      <c r="KG865" s="307"/>
      <c r="KH865" s="307"/>
      <c r="KI865" s="307"/>
      <c r="KJ865" s="307"/>
      <c r="KK865" s="307"/>
      <c r="KL865" s="307"/>
      <c r="KM865" s="307"/>
      <c r="KN865" s="307"/>
      <c r="KO865" s="307"/>
      <c r="KP865" s="307"/>
      <c r="KQ865" s="307"/>
      <c r="KR865" s="307"/>
      <c r="KS865" s="307"/>
      <c r="KT865" s="307"/>
    </row>
    <row r="866" spans="14:306" s="56" customFormat="1" ht="15" customHeight="1">
      <c r="N866" s="426"/>
      <c r="O866" s="303"/>
      <c r="P866" s="303"/>
      <c r="Q866" s="303"/>
      <c r="R866" s="427"/>
      <c r="S866" s="303"/>
      <c r="T866" s="303"/>
      <c r="U866" s="303"/>
      <c r="W866" s="342"/>
      <c r="X866" s="342"/>
      <c r="Y866" s="342"/>
      <c r="Z866" s="342"/>
      <c r="AA866" s="342"/>
      <c r="AB866" s="342"/>
      <c r="AC866" s="342"/>
      <c r="AD866" s="342"/>
      <c r="AE866" s="342"/>
      <c r="AG866" s="354">
        <v>16</v>
      </c>
      <c r="AH866" s="354"/>
      <c r="AI866" s="356" t="s">
        <v>248</v>
      </c>
      <c r="AJ866" s="359">
        <v>37</v>
      </c>
      <c r="AK866" s="356" t="s">
        <v>93</v>
      </c>
      <c r="AL866" s="359">
        <v>26</v>
      </c>
      <c r="AM866" s="356" t="s">
        <v>1022</v>
      </c>
      <c r="AN866" s="356" t="s">
        <v>785</v>
      </c>
      <c r="AO866" s="359">
        <v>24</v>
      </c>
      <c r="AP866" s="359">
        <v>33</v>
      </c>
      <c r="AQ866" s="359">
        <v>38</v>
      </c>
      <c r="AR866" s="356" t="s">
        <v>689</v>
      </c>
      <c r="AS866" s="359">
        <v>36</v>
      </c>
      <c r="AT866" s="356" t="s">
        <v>930</v>
      </c>
      <c r="AU866" s="356"/>
      <c r="AV866" s="359">
        <v>30</v>
      </c>
      <c r="AW866" s="356" t="s">
        <v>0</v>
      </c>
      <c r="AX866" s="405" t="s">
        <v>0</v>
      </c>
      <c r="AY866" s="303">
        <f t="shared" si="479"/>
        <v>67</v>
      </c>
      <c r="AZ866" s="303">
        <f t="shared" si="480"/>
        <v>38</v>
      </c>
      <c r="BA866" s="303">
        <f t="shared" si="481"/>
        <v>28</v>
      </c>
      <c r="BB866" s="303">
        <f t="shared" si="482"/>
        <v>27</v>
      </c>
      <c r="BC866" s="303">
        <f t="shared" si="483"/>
        <v>94</v>
      </c>
      <c r="BD866" s="303">
        <f t="shared" si="484"/>
        <v>55</v>
      </c>
      <c r="BE866" s="303">
        <f t="shared" si="485"/>
        <v>25</v>
      </c>
      <c r="BF866" s="303">
        <f t="shared" si="486"/>
        <v>34</v>
      </c>
      <c r="BG866" s="303">
        <f t="shared" si="487"/>
        <v>39</v>
      </c>
      <c r="BH866" s="303"/>
      <c r="BI866" s="303">
        <f t="shared" si="488"/>
        <v>45</v>
      </c>
      <c r="BJ866" s="303">
        <f t="shared" si="489"/>
        <v>37</v>
      </c>
      <c r="BK866" s="303">
        <f t="shared" si="490"/>
        <v>134</v>
      </c>
      <c r="BL866" s="303">
        <f t="shared" si="491"/>
        <v>31</v>
      </c>
      <c r="BM866" s="303">
        <f t="shared" si="492"/>
        <v>33</v>
      </c>
      <c r="BN866" s="303">
        <f t="shared" si="493"/>
        <v>22</v>
      </c>
      <c r="CB866" s="307"/>
      <c r="CC866" s="307"/>
      <c r="CD866" s="307"/>
      <c r="CE866" s="307"/>
      <c r="CF866" s="307"/>
      <c r="CG866" s="307"/>
      <c r="CH866" s="307"/>
      <c r="CI866" s="307"/>
      <c r="CJ866" s="307"/>
      <c r="CK866" s="307"/>
      <c r="CL866" s="307"/>
      <c r="CM866" s="307"/>
      <c r="CN866" s="307"/>
      <c r="CO866" s="307"/>
      <c r="CP866" s="307"/>
      <c r="CQ866" s="307"/>
      <c r="CR866" s="307"/>
      <c r="CS866" s="307"/>
      <c r="CT866" s="307"/>
      <c r="CU866" s="307"/>
      <c r="CV866" s="307"/>
      <c r="CW866" s="307"/>
      <c r="CX866" s="307"/>
      <c r="CY866" s="307"/>
      <c r="CZ866" s="307"/>
      <c r="DA866" s="307"/>
      <c r="DB866" s="307"/>
      <c r="DC866" s="307"/>
      <c r="DD866" s="307"/>
      <c r="DE866" s="307"/>
      <c r="DF866" s="307"/>
      <c r="DG866" s="307"/>
      <c r="DH866" s="307"/>
      <c r="DI866" s="390"/>
      <c r="DJ866" s="390"/>
      <c r="DK866" s="307"/>
      <c r="DL866" s="307"/>
      <c r="DM866" s="307"/>
      <c r="DN866" s="307"/>
      <c r="DO866" s="307"/>
      <c r="DP866" s="307"/>
      <c r="DQ866" s="307"/>
      <c r="DR866" s="307"/>
      <c r="DS866" s="307"/>
      <c r="DT866" s="307"/>
      <c r="DU866" s="307"/>
      <c r="DV866" s="307"/>
      <c r="DW866" s="307"/>
      <c r="DX866" s="307"/>
      <c r="DY866" s="307"/>
      <c r="DZ866" s="307"/>
      <c r="EA866" s="307"/>
      <c r="EB866" s="307"/>
      <c r="EC866" s="307"/>
      <c r="ED866" s="307"/>
      <c r="EE866" s="307"/>
      <c r="EF866" s="307"/>
      <c r="EG866" s="307"/>
      <c r="EH866" s="307"/>
      <c r="EI866" s="307"/>
      <c r="EJ866" s="307"/>
      <c r="EK866" s="307"/>
      <c r="EL866" s="307"/>
      <c r="EM866" s="307"/>
      <c r="EN866" s="307"/>
      <c r="EO866" s="307"/>
      <c r="EP866" s="307"/>
      <c r="EQ866" s="307"/>
      <c r="ER866" s="307"/>
      <c r="ES866" s="307"/>
      <c r="ET866" s="307"/>
      <c r="EU866" s="390"/>
      <c r="EV866" s="390"/>
      <c r="EW866" s="307"/>
      <c r="EX866" s="307"/>
      <c r="EY866" s="307"/>
      <c r="EZ866" s="307"/>
      <c r="FA866" s="307"/>
      <c r="FB866" s="307"/>
      <c r="FC866" s="307"/>
      <c r="FD866" s="307"/>
      <c r="FE866" s="307"/>
      <c r="FF866" s="307"/>
      <c r="FG866" s="307"/>
      <c r="FH866" s="307"/>
      <c r="FI866" s="307"/>
      <c r="FJ866" s="307"/>
      <c r="FK866" s="307"/>
      <c r="FL866" s="307"/>
      <c r="FM866" s="307"/>
      <c r="FN866" s="307"/>
      <c r="FO866" s="307"/>
      <c r="FP866" s="307"/>
      <c r="FQ866" s="307"/>
      <c r="FR866" s="307"/>
      <c r="FS866" s="307"/>
      <c r="FT866" s="307"/>
      <c r="FU866" s="307"/>
      <c r="FV866" s="307"/>
      <c r="FW866" s="307"/>
      <c r="FX866" s="307"/>
      <c r="FY866" s="307"/>
      <c r="FZ866" s="307"/>
      <c r="GA866" s="307"/>
      <c r="GB866" s="307"/>
      <c r="GC866" s="307"/>
      <c r="GD866" s="307"/>
      <c r="GE866" s="307"/>
      <c r="GF866" s="307"/>
      <c r="GG866" s="307"/>
      <c r="GH866" s="307"/>
      <c r="GI866" s="307"/>
      <c r="GJ866" s="307"/>
      <c r="GK866" s="307"/>
      <c r="GL866" s="307"/>
      <c r="GM866" s="307"/>
      <c r="GN866" s="307"/>
      <c r="GO866" s="307"/>
      <c r="GP866" s="307"/>
      <c r="GQ866" s="307"/>
      <c r="GR866" s="307"/>
      <c r="GS866" s="307"/>
      <c r="GT866" s="307"/>
      <c r="GU866" s="307"/>
      <c r="GV866" s="307"/>
      <c r="GW866" s="307"/>
      <c r="GX866" s="307"/>
      <c r="GY866" s="307"/>
      <c r="GZ866" s="307"/>
      <c r="HA866" s="307"/>
      <c r="HB866" s="307"/>
      <c r="HC866" s="307"/>
      <c r="HD866" s="307"/>
      <c r="HE866" s="307"/>
      <c r="HF866" s="307"/>
      <c r="HG866" s="307"/>
      <c r="HH866" s="307"/>
      <c r="HI866" s="307"/>
      <c r="HJ866" s="307"/>
      <c r="HK866" s="307"/>
      <c r="HL866" s="307"/>
      <c r="HM866" s="307"/>
      <c r="HN866" s="307"/>
      <c r="HO866" s="307"/>
      <c r="HP866" s="307"/>
      <c r="HQ866" s="307"/>
      <c r="HR866" s="307"/>
      <c r="HS866" s="307"/>
      <c r="HT866" s="307"/>
      <c r="HU866" s="307"/>
      <c r="HV866" s="307"/>
      <c r="HW866" s="307"/>
      <c r="HX866" s="307"/>
      <c r="HY866" s="307"/>
      <c r="HZ866" s="307"/>
      <c r="IA866" s="307"/>
      <c r="IB866" s="307"/>
      <c r="IC866" s="307"/>
      <c r="ID866" s="307"/>
      <c r="IE866" s="307"/>
      <c r="IF866" s="307"/>
      <c r="IG866" s="307"/>
      <c r="IH866" s="307"/>
      <c r="II866" s="307"/>
      <c r="IJ866" s="307"/>
      <c r="IK866" s="307"/>
      <c r="IL866" s="307"/>
      <c r="IM866" s="307"/>
      <c r="IN866" s="307"/>
      <c r="IO866" s="307"/>
      <c r="IP866" s="307"/>
      <c r="IQ866" s="307"/>
      <c r="IR866" s="307"/>
      <c r="IS866" s="307"/>
      <c r="IT866" s="307"/>
      <c r="IU866" s="307"/>
      <c r="IV866" s="307"/>
      <c r="IW866" s="307"/>
      <c r="IX866" s="307"/>
      <c r="IY866" s="307"/>
      <c r="IZ866" s="307"/>
      <c r="JA866" s="307"/>
      <c r="JB866" s="307"/>
      <c r="JC866" s="307"/>
      <c r="JD866" s="307"/>
      <c r="JE866" s="307"/>
      <c r="JF866" s="307"/>
      <c r="JG866" s="307"/>
      <c r="JH866" s="307"/>
      <c r="JI866" s="307"/>
      <c r="JJ866" s="307"/>
      <c r="JK866" s="307"/>
      <c r="JL866" s="307"/>
      <c r="JM866" s="307"/>
      <c r="JN866" s="307"/>
      <c r="JO866" s="307"/>
      <c r="JP866" s="307"/>
      <c r="JQ866" s="307"/>
      <c r="JR866" s="307"/>
      <c r="JS866" s="307"/>
      <c r="JT866" s="307"/>
      <c r="JU866" s="307"/>
      <c r="JV866" s="307"/>
      <c r="JW866" s="307"/>
      <c r="JX866" s="307"/>
      <c r="JY866" s="307"/>
      <c r="JZ866" s="307"/>
      <c r="KA866" s="307"/>
      <c r="KB866" s="307"/>
      <c r="KC866" s="307"/>
      <c r="KD866" s="307"/>
      <c r="KE866" s="307"/>
      <c r="KF866" s="307"/>
      <c r="KG866" s="307"/>
      <c r="KH866" s="307"/>
      <c r="KI866" s="307"/>
      <c r="KJ866" s="307"/>
      <c r="KK866" s="307"/>
      <c r="KL866" s="307"/>
      <c r="KM866" s="307"/>
      <c r="KN866" s="307"/>
      <c r="KO866" s="307"/>
      <c r="KP866" s="307"/>
      <c r="KQ866" s="307"/>
      <c r="KR866" s="307"/>
      <c r="KS866" s="307"/>
      <c r="KT866" s="307"/>
    </row>
    <row r="867" spans="14:306" s="56" customFormat="1" ht="15" customHeight="1">
      <c r="N867" s="426"/>
      <c r="O867" s="303"/>
      <c r="P867" s="303"/>
      <c r="Q867" s="303"/>
      <c r="R867" s="303"/>
      <c r="S867" s="303"/>
      <c r="T867" s="303"/>
      <c r="U867" s="303"/>
      <c r="W867" s="342"/>
      <c r="X867" s="342"/>
      <c r="Y867" s="342"/>
      <c r="Z867" s="342"/>
      <c r="AA867" s="342"/>
      <c r="AB867" s="342"/>
      <c r="AC867" s="342"/>
      <c r="AD867" s="342"/>
      <c r="AE867" s="342"/>
      <c r="AG867" s="354">
        <v>17</v>
      </c>
      <c r="AH867" s="354"/>
      <c r="AI867" s="359">
        <v>67</v>
      </c>
      <c r="AJ867" s="359">
        <v>38</v>
      </c>
      <c r="AK867" s="356" t="s">
        <v>96</v>
      </c>
      <c r="AL867" s="359">
        <v>27</v>
      </c>
      <c r="AM867" s="356" t="s">
        <v>672</v>
      </c>
      <c r="AN867" s="356" t="s">
        <v>948</v>
      </c>
      <c r="AO867" s="359">
        <v>25</v>
      </c>
      <c r="AP867" s="359">
        <v>34</v>
      </c>
      <c r="AQ867" s="359">
        <v>39</v>
      </c>
      <c r="AR867" s="356" t="s">
        <v>202</v>
      </c>
      <c r="AS867" s="359">
        <v>37</v>
      </c>
      <c r="AT867" s="356" t="s">
        <v>915</v>
      </c>
      <c r="AU867" s="356"/>
      <c r="AV867" s="359">
        <v>31</v>
      </c>
      <c r="AW867" s="359">
        <v>33</v>
      </c>
      <c r="AX867" s="359">
        <v>22</v>
      </c>
      <c r="AY867" s="303">
        <f t="shared" si="479"/>
        <v>68</v>
      </c>
      <c r="AZ867" s="303">
        <f t="shared" si="480"/>
        <v>39</v>
      </c>
      <c r="BA867" s="303">
        <f t="shared" si="481"/>
        <v>30</v>
      </c>
      <c r="BB867" s="303" t="str">
        <f t="shared" si="482"/>
        <v>-</v>
      </c>
      <c r="BC867" s="303">
        <f t="shared" si="483"/>
        <v>100</v>
      </c>
      <c r="BD867" s="303">
        <f t="shared" si="484"/>
        <v>57</v>
      </c>
      <c r="BE867" s="303">
        <f t="shared" si="485"/>
        <v>26</v>
      </c>
      <c r="BF867" s="303" t="str">
        <f t="shared" si="486"/>
        <v>-</v>
      </c>
      <c r="BG867" s="303">
        <f t="shared" si="487"/>
        <v>40</v>
      </c>
      <c r="BH867" s="303"/>
      <c r="BI867" s="303">
        <f t="shared" si="488"/>
        <v>47</v>
      </c>
      <c r="BJ867" s="303" t="str">
        <f t="shared" si="489"/>
        <v>-</v>
      </c>
      <c r="BK867" s="303">
        <f t="shared" si="490"/>
        <v>136</v>
      </c>
      <c r="BL867" s="303">
        <f t="shared" si="491"/>
        <v>32</v>
      </c>
      <c r="BM867" s="303" t="str">
        <f t="shared" si="492"/>
        <v>-</v>
      </c>
      <c r="BN867" s="303">
        <f t="shared" si="493"/>
        <v>23</v>
      </c>
      <c r="CB867" s="307"/>
      <c r="CC867" s="307"/>
      <c r="CD867" s="307"/>
      <c r="CE867" s="307"/>
      <c r="CF867" s="307"/>
      <c r="CG867" s="307"/>
      <c r="CH867" s="307"/>
      <c r="CI867" s="307"/>
      <c r="CJ867" s="307"/>
      <c r="CK867" s="307"/>
      <c r="CL867" s="307"/>
      <c r="CM867" s="307"/>
      <c r="CN867" s="307"/>
      <c r="CO867" s="307"/>
      <c r="CP867" s="307"/>
      <c r="CQ867" s="307"/>
      <c r="CR867" s="307"/>
      <c r="CS867" s="307"/>
      <c r="CT867" s="307"/>
      <c r="CU867" s="307"/>
      <c r="CV867" s="307"/>
      <c r="CW867" s="307"/>
      <c r="CX867" s="307"/>
      <c r="CY867" s="307"/>
      <c r="CZ867" s="307"/>
      <c r="DA867" s="307"/>
      <c r="DB867" s="307"/>
      <c r="DC867" s="307"/>
      <c r="DD867" s="307"/>
      <c r="DE867" s="307"/>
      <c r="DF867" s="307"/>
      <c r="DG867" s="307"/>
      <c r="DH867" s="307"/>
      <c r="DI867" s="390"/>
      <c r="DJ867" s="390"/>
      <c r="DK867" s="307"/>
      <c r="DL867" s="307"/>
      <c r="DM867" s="307"/>
      <c r="DN867" s="307"/>
      <c r="DO867" s="307"/>
      <c r="DP867" s="307"/>
      <c r="DQ867" s="307"/>
      <c r="DR867" s="307"/>
      <c r="DS867" s="307"/>
      <c r="DT867" s="307"/>
      <c r="DU867" s="307"/>
      <c r="DV867" s="307"/>
      <c r="DW867" s="307"/>
      <c r="DX867" s="307"/>
      <c r="DY867" s="307"/>
      <c r="DZ867" s="307"/>
      <c r="EA867" s="307"/>
      <c r="EB867" s="307"/>
      <c r="EC867" s="307"/>
      <c r="ED867" s="307"/>
      <c r="EE867" s="307"/>
      <c r="EF867" s="307"/>
      <c r="EG867" s="307"/>
      <c r="EH867" s="307"/>
      <c r="EI867" s="307"/>
      <c r="EJ867" s="307"/>
      <c r="EK867" s="307"/>
      <c r="EL867" s="307"/>
      <c r="EM867" s="307"/>
      <c r="EN867" s="307"/>
      <c r="EO867" s="307"/>
      <c r="EP867" s="307"/>
      <c r="EQ867" s="307"/>
      <c r="ER867" s="307"/>
      <c r="ES867" s="307"/>
      <c r="ET867" s="307"/>
      <c r="EU867" s="390"/>
      <c r="EV867" s="390"/>
      <c r="EW867" s="307"/>
      <c r="EX867" s="307"/>
      <c r="EY867" s="307"/>
      <c r="EZ867" s="307"/>
      <c r="FA867" s="307"/>
      <c r="FB867" s="307"/>
      <c r="FC867" s="307"/>
      <c r="FD867" s="307"/>
      <c r="FE867" s="307"/>
      <c r="FF867" s="307"/>
      <c r="FG867" s="307"/>
      <c r="FH867" s="307"/>
      <c r="FI867" s="307"/>
      <c r="FJ867" s="307"/>
      <c r="FK867" s="307"/>
      <c r="FL867" s="307"/>
      <c r="FM867" s="307"/>
      <c r="FN867" s="307"/>
      <c r="FO867" s="307"/>
      <c r="FP867" s="307"/>
      <c r="FQ867" s="307"/>
      <c r="FR867" s="307"/>
      <c r="FS867" s="307"/>
      <c r="FT867" s="307"/>
      <c r="FU867" s="307"/>
      <c r="FV867" s="307"/>
      <c r="FW867" s="307"/>
      <c r="FX867" s="307"/>
      <c r="FY867" s="307"/>
      <c r="FZ867" s="307"/>
      <c r="GA867" s="307"/>
      <c r="GB867" s="307"/>
      <c r="GC867" s="307"/>
      <c r="GD867" s="307"/>
      <c r="GE867" s="307"/>
      <c r="GF867" s="307"/>
      <c r="GG867" s="307"/>
      <c r="GH867" s="307"/>
      <c r="GI867" s="307"/>
      <c r="GJ867" s="307"/>
      <c r="GK867" s="307"/>
      <c r="GL867" s="307"/>
      <c r="GM867" s="307"/>
      <c r="GN867" s="307"/>
      <c r="GO867" s="307"/>
      <c r="GP867" s="307"/>
      <c r="GQ867" s="307"/>
      <c r="GR867" s="307"/>
      <c r="GS867" s="307"/>
      <c r="GT867" s="307"/>
      <c r="GU867" s="307"/>
      <c r="GV867" s="307"/>
      <c r="GW867" s="307"/>
      <c r="GX867" s="307"/>
      <c r="GY867" s="307"/>
      <c r="GZ867" s="307"/>
      <c r="HA867" s="307"/>
      <c r="HB867" s="307"/>
      <c r="HC867" s="307"/>
      <c r="HD867" s="307"/>
      <c r="HE867" s="307"/>
      <c r="HF867" s="307"/>
      <c r="HG867" s="307"/>
      <c r="HH867" s="307"/>
      <c r="HI867" s="307"/>
      <c r="HJ867" s="307"/>
      <c r="HK867" s="307"/>
      <c r="HL867" s="307"/>
      <c r="HM867" s="307"/>
      <c r="HN867" s="307"/>
      <c r="HO867" s="307"/>
      <c r="HP867" s="307"/>
      <c r="HQ867" s="307"/>
      <c r="HR867" s="307"/>
      <c r="HS867" s="307"/>
      <c r="HT867" s="307"/>
      <c r="HU867" s="307"/>
      <c r="HV867" s="307"/>
      <c r="HW867" s="307"/>
      <c r="HX867" s="307"/>
      <c r="HY867" s="307"/>
      <c r="HZ867" s="307"/>
      <c r="IA867" s="307"/>
      <c r="IB867" s="307"/>
      <c r="IC867" s="307"/>
      <c r="ID867" s="307"/>
      <c r="IE867" s="307"/>
      <c r="IF867" s="307"/>
      <c r="IG867" s="307"/>
      <c r="IH867" s="307"/>
      <c r="II867" s="307"/>
      <c r="IJ867" s="307"/>
      <c r="IK867" s="307"/>
      <c r="IL867" s="307"/>
      <c r="IM867" s="307"/>
      <c r="IN867" s="307"/>
      <c r="IO867" s="307"/>
      <c r="IP867" s="307"/>
      <c r="IQ867" s="307"/>
      <c r="IR867" s="307"/>
      <c r="IS867" s="307"/>
      <c r="IT867" s="307"/>
      <c r="IU867" s="307"/>
      <c r="IV867" s="307"/>
      <c r="IW867" s="307"/>
      <c r="IX867" s="307"/>
      <c r="IY867" s="307"/>
      <c r="IZ867" s="307"/>
      <c r="JA867" s="307"/>
      <c r="JB867" s="307"/>
      <c r="JC867" s="307"/>
      <c r="JD867" s="307"/>
      <c r="JE867" s="307"/>
      <c r="JF867" s="307"/>
      <c r="JG867" s="307"/>
      <c r="JH867" s="307"/>
      <c r="JI867" s="307"/>
      <c r="JJ867" s="307"/>
      <c r="JK867" s="307"/>
      <c r="JL867" s="307"/>
      <c r="JM867" s="307"/>
      <c r="JN867" s="307"/>
      <c r="JO867" s="307"/>
      <c r="JP867" s="307"/>
      <c r="JQ867" s="307"/>
      <c r="JR867" s="307"/>
      <c r="JS867" s="307"/>
      <c r="JT867" s="307"/>
      <c r="JU867" s="307"/>
      <c r="JV867" s="307"/>
      <c r="JW867" s="307"/>
      <c r="JX867" s="307"/>
      <c r="JY867" s="307"/>
      <c r="JZ867" s="307"/>
      <c r="KA867" s="307"/>
      <c r="KB867" s="307"/>
      <c r="KC867" s="307"/>
      <c r="KD867" s="307"/>
      <c r="KE867" s="307"/>
      <c r="KF867" s="307"/>
      <c r="KG867" s="307"/>
      <c r="KH867" s="307"/>
      <c r="KI867" s="307"/>
      <c r="KJ867" s="307"/>
      <c r="KK867" s="307"/>
      <c r="KL867" s="307"/>
      <c r="KM867" s="307"/>
      <c r="KN867" s="307"/>
      <c r="KO867" s="307"/>
      <c r="KP867" s="307"/>
      <c r="KQ867" s="307"/>
      <c r="KR867" s="307"/>
      <c r="KS867" s="307"/>
      <c r="KT867" s="307"/>
    </row>
    <row r="868" spans="14:306" s="56" customFormat="1" ht="15" customHeight="1">
      <c r="N868" s="303"/>
      <c r="W868" s="303"/>
      <c r="X868" s="303"/>
      <c r="Y868" s="303"/>
      <c r="Z868" s="303"/>
      <c r="AA868" s="303"/>
      <c r="AB868" s="303"/>
      <c r="AC868" s="303"/>
      <c r="AD868" s="303"/>
      <c r="AE868" s="303"/>
      <c r="AG868" s="354">
        <v>18</v>
      </c>
      <c r="AH868" s="354"/>
      <c r="AI868" s="359">
        <v>68</v>
      </c>
      <c r="AJ868" s="359">
        <v>39</v>
      </c>
      <c r="AK868" s="359">
        <v>30</v>
      </c>
      <c r="AL868" s="405" t="s">
        <v>0</v>
      </c>
      <c r="AM868" s="356" t="s">
        <v>1023</v>
      </c>
      <c r="AN868" s="356" t="s">
        <v>216</v>
      </c>
      <c r="AO868" s="359">
        <v>26</v>
      </c>
      <c r="AP868" s="356" t="s">
        <v>0</v>
      </c>
      <c r="AQ868" s="359">
        <v>40</v>
      </c>
      <c r="AR868" s="356" t="s">
        <v>236</v>
      </c>
      <c r="AS868" s="356" t="s">
        <v>0</v>
      </c>
      <c r="AT868" s="359">
        <v>136</v>
      </c>
      <c r="AU868" s="359"/>
      <c r="AV868" s="359">
        <v>32</v>
      </c>
      <c r="AW868" s="356" t="s">
        <v>0</v>
      </c>
      <c r="AX868" s="359">
        <v>23</v>
      </c>
      <c r="AY868" s="303" t="str">
        <f t="shared" si="479"/>
        <v>-</v>
      </c>
      <c r="AZ868" s="303">
        <f t="shared" si="480"/>
        <v>40</v>
      </c>
      <c r="BA868" s="303">
        <f t="shared" si="481"/>
        <v>31</v>
      </c>
      <c r="BB868" s="303">
        <f t="shared" si="482"/>
        <v>28</v>
      </c>
      <c r="BC868" s="303">
        <f t="shared" si="483"/>
        <v>106</v>
      </c>
      <c r="BD868" s="303">
        <f t="shared" si="484"/>
        <v>60</v>
      </c>
      <c r="BE868" s="303">
        <f t="shared" si="485"/>
        <v>27</v>
      </c>
      <c r="BF868" s="303">
        <f t="shared" si="486"/>
        <v>35</v>
      </c>
      <c r="BG868" s="303">
        <f t="shared" si="487"/>
        <v>41</v>
      </c>
      <c r="BH868" s="303"/>
      <c r="BI868" s="303">
        <f t="shared" si="488"/>
        <v>50</v>
      </c>
      <c r="BJ868" s="303">
        <f t="shared" si="489"/>
        <v>38</v>
      </c>
      <c r="BK868" s="303" t="str">
        <f t="shared" si="490"/>
        <v>-</v>
      </c>
      <c r="BL868" s="303">
        <f t="shared" si="491"/>
        <v>33</v>
      </c>
      <c r="BM868" s="303">
        <f t="shared" si="492"/>
        <v>34</v>
      </c>
      <c r="BN868" s="303">
        <f t="shared" si="493"/>
        <v>24</v>
      </c>
      <c r="CB868" s="307"/>
      <c r="CC868" s="307"/>
      <c r="CD868" s="307"/>
      <c r="CE868" s="307"/>
      <c r="CF868" s="307"/>
      <c r="CG868" s="307"/>
      <c r="CH868" s="307"/>
      <c r="CI868" s="307"/>
      <c r="CJ868" s="307"/>
      <c r="CK868" s="307"/>
      <c r="CL868" s="307"/>
      <c r="CM868" s="307"/>
      <c r="CN868" s="307"/>
      <c r="CO868" s="307"/>
      <c r="CP868" s="307"/>
      <c r="CQ868" s="307"/>
      <c r="CR868" s="307"/>
      <c r="CS868" s="307"/>
      <c r="CT868" s="307"/>
      <c r="CU868" s="307"/>
      <c r="CV868" s="307"/>
      <c r="CW868" s="307"/>
      <c r="CX868" s="307"/>
      <c r="CY868" s="307"/>
      <c r="CZ868" s="307"/>
      <c r="DA868" s="307"/>
      <c r="DB868" s="307"/>
      <c r="DC868" s="307"/>
      <c r="DD868" s="307"/>
      <c r="DE868" s="307"/>
      <c r="DF868" s="307"/>
      <c r="DG868" s="307"/>
      <c r="DH868" s="307"/>
      <c r="DI868" s="390"/>
      <c r="DJ868" s="390"/>
      <c r="DK868" s="307"/>
      <c r="DL868" s="307"/>
      <c r="DM868" s="307"/>
      <c r="DN868" s="307"/>
      <c r="DO868" s="307"/>
      <c r="DP868" s="307"/>
      <c r="DQ868" s="307"/>
      <c r="DR868" s="307"/>
      <c r="DS868" s="307"/>
      <c r="DT868" s="307"/>
      <c r="DU868" s="307"/>
      <c r="DV868" s="307"/>
      <c r="DW868" s="307"/>
      <c r="DX868" s="307"/>
      <c r="DY868" s="307"/>
      <c r="DZ868" s="307"/>
      <c r="EA868" s="307"/>
      <c r="EB868" s="307"/>
      <c r="EC868" s="307"/>
      <c r="ED868" s="307"/>
      <c r="EE868" s="307"/>
      <c r="EF868" s="307"/>
      <c r="EG868" s="307"/>
      <c r="EH868" s="307"/>
      <c r="EI868" s="307"/>
      <c r="EJ868" s="307"/>
      <c r="EK868" s="307"/>
      <c r="EL868" s="307"/>
      <c r="EM868" s="307"/>
      <c r="EN868" s="307"/>
      <c r="EO868" s="307"/>
      <c r="EP868" s="307"/>
      <c r="EQ868" s="307"/>
      <c r="ER868" s="307"/>
      <c r="ES868" s="307"/>
      <c r="ET868" s="307"/>
      <c r="EU868" s="390"/>
      <c r="EV868" s="390"/>
      <c r="EW868" s="307"/>
      <c r="EX868" s="307"/>
      <c r="EY868" s="307"/>
      <c r="EZ868" s="307"/>
      <c r="FA868" s="307"/>
      <c r="FB868" s="307"/>
      <c r="FC868" s="307"/>
      <c r="FD868" s="307"/>
      <c r="FE868" s="307"/>
      <c r="FF868" s="307"/>
      <c r="FG868" s="307"/>
      <c r="FH868" s="307"/>
      <c r="FI868" s="307"/>
      <c r="FJ868" s="307"/>
      <c r="FK868" s="307"/>
      <c r="FL868" s="307"/>
      <c r="FM868" s="307"/>
      <c r="FN868" s="307"/>
      <c r="FO868" s="307"/>
      <c r="FP868" s="307"/>
      <c r="FQ868" s="307"/>
      <c r="FR868" s="307"/>
      <c r="FS868" s="307"/>
      <c r="FT868" s="307"/>
      <c r="FU868" s="307"/>
      <c r="FV868" s="307"/>
      <c r="FW868" s="307"/>
      <c r="FX868" s="307"/>
      <c r="FY868" s="307"/>
      <c r="FZ868" s="307"/>
      <c r="GA868" s="307"/>
      <c r="GB868" s="307"/>
      <c r="GC868" s="307"/>
      <c r="GD868" s="307"/>
      <c r="GE868" s="307"/>
      <c r="GF868" s="307"/>
      <c r="GG868" s="307"/>
      <c r="GH868" s="307"/>
      <c r="GI868" s="307"/>
      <c r="GJ868" s="307"/>
      <c r="GK868" s="307"/>
      <c r="GL868" s="307"/>
      <c r="GM868" s="307"/>
      <c r="GN868" s="307"/>
      <c r="GO868" s="307"/>
      <c r="GP868" s="307"/>
      <c r="GQ868" s="307"/>
      <c r="GR868" s="307"/>
      <c r="GS868" s="307"/>
      <c r="GT868" s="307"/>
      <c r="GU868" s="307"/>
      <c r="GV868" s="307"/>
      <c r="GW868" s="307"/>
      <c r="GX868" s="307"/>
      <c r="GY868" s="307"/>
      <c r="GZ868" s="307"/>
      <c r="HA868" s="307"/>
      <c r="HB868" s="307"/>
      <c r="HC868" s="307"/>
      <c r="HD868" s="307"/>
      <c r="HE868" s="307"/>
      <c r="HF868" s="307"/>
      <c r="HG868" s="307"/>
      <c r="HH868" s="307"/>
      <c r="HI868" s="307"/>
      <c r="HJ868" s="307"/>
      <c r="HK868" s="307"/>
      <c r="HL868" s="307"/>
      <c r="HM868" s="307"/>
      <c r="HN868" s="307"/>
      <c r="HO868" s="307"/>
      <c r="HP868" s="307"/>
      <c r="HQ868" s="307"/>
      <c r="HR868" s="307"/>
      <c r="HS868" s="307"/>
      <c r="HT868" s="307"/>
      <c r="HU868" s="307"/>
      <c r="HV868" s="307"/>
      <c r="HW868" s="307"/>
      <c r="HX868" s="307"/>
      <c r="HY868" s="307"/>
      <c r="HZ868" s="307"/>
      <c r="IA868" s="307"/>
      <c r="IB868" s="307"/>
      <c r="IC868" s="307"/>
      <c r="ID868" s="307"/>
      <c r="IE868" s="307"/>
      <c r="IF868" s="307"/>
      <c r="IG868" s="307"/>
      <c r="IH868" s="307"/>
      <c r="II868" s="307"/>
      <c r="IJ868" s="307"/>
      <c r="IK868" s="307"/>
      <c r="IL868" s="307"/>
      <c r="IM868" s="307"/>
      <c r="IN868" s="307"/>
      <c r="IO868" s="307"/>
      <c r="IP868" s="307"/>
      <c r="IQ868" s="307"/>
      <c r="IR868" s="307"/>
      <c r="IS868" s="307"/>
      <c r="IT868" s="307"/>
      <c r="IU868" s="307"/>
      <c r="IV868" s="307"/>
      <c r="IW868" s="307"/>
      <c r="IX868" s="307"/>
      <c r="IY868" s="307"/>
      <c r="IZ868" s="307"/>
      <c r="JA868" s="307"/>
      <c r="JB868" s="307"/>
      <c r="JC868" s="307"/>
      <c r="JD868" s="307"/>
      <c r="JE868" s="307"/>
      <c r="JF868" s="307"/>
      <c r="JG868" s="307"/>
      <c r="JH868" s="307"/>
      <c r="JI868" s="307"/>
      <c r="JJ868" s="307"/>
      <c r="JK868" s="307"/>
      <c r="JL868" s="307"/>
      <c r="JM868" s="307"/>
      <c r="JN868" s="307"/>
      <c r="JO868" s="307"/>
      <c r="JP868" s="307"/>
      <c r="JQ868" s="307"/>
      <c r="JR868" s="307"/>
      <c r="JS868" s="307"/>
      <c r="JT868" s="307"/>
      <c r="JU868" s="307"/>
      <c r="JV868" s="307"/>
      <c r="JW868" s="307"/>
      <c r="JX868" s="307"/>
      <c r="JY868" s="307"/>
      <c r="JZ868" s="307"/>
      <c r="KA868" s="307"/>
      <c r="KB868" s="307"/>
      <c r="KC868" s="307"/>
      <c r="KD868" s="307"/>
      <c r="KE868" s="307"/>
      <c r="KF868" s="307"/>
      <c r="KG868" s="307"/>
      <c r="KH868" s="307"/>
      <c r="KI868" s="307"/>
      <c r="KJ868" s="307"/>
      <c r="KK868" s="307"/>
      <c r="KL868" s="307"/>
      <c r="KM868" s="307"/>
      <c r="KN868" s="307"/>
      <c r="KO868" s="307"/>
      <c r="KP868" s="307"/>
      <c r="KQ868" s="307"/>
      <c r="KR868" s="307"/>
      <c r="KS868" s="307"/>
      <c r="KT868" s="307"/>
    </row>
    <row r="869" spans="14:306" s="56" customFormat="1" ht="15" customHeight="1">
      <c r="N869" s="303"/>
      <c r="W869" s="303"/>
      <c r="X869" s="303"/>
      <c r="Y869" s="303"/>
      <c r="Z869" s="303"/>
      <c r="AA869" s="303"/>
      <c r="AB869" s="303"/>
      <c r="AC869" s="303"/>
      <c r="AD869" s="303"/>
      <c r="AE869" s="303"/>
      <c r="AG869" s="354">
        <v>19</v>
      </c>
      <c r="AH869" s="354"/>
      <c r="AI869" s="356" t="s">
        <v>0</v>
      </c>
      <c r="AJ869" s="356" t="s">
        <v>339</v>
      </c>
      <c r="AK869" s="405" t="s">
        <v>133</v>
      </c>
      <c r="AL869" s="405">
        <v>28</v>
      </c>
      <c r="AM869" s="356" t="s">
        <v>1024</v>
      </c>
      <c r="AN869" s="405" t="s">
        <v>203</v>
      </c>
      <c r="AO869" s="405" t="s">
        <v>125</v>
      </c>
      <c r="AP869" s="356">
        <v>35</v>
      </c>
      <c r="AQ869" s="405" t="s">
        <v>147</v>
      </c>
      <c r="AR869" s="405" t="s">
        <v>1025</v>
      </c>
      <c r="AS869" s="405">
        <v>38</v>
      </c>
      <c r="AT869" s="411" t="s">
        <v>0</v>
      </c>
      <c r="AU869" s="411"/>
      <c r="AV869" s="405">
        <v>33</v>
      </c>
      <c r="AW869" s="405">
        <v>34</v>
      </c>
      <c r="AX869" s="405">
        <v>24</v>
      </c>
      <c r="AY869" s="303">
        <v>69</v>
      </c>
      <c r="AZ869" s="303">
        <f>IF(AJ869="-",AJ869,IF(ISNUMBER(AJ869),AJ869,MID(AJ869,(FIND("-",AJ869)+1),3)+1))</f>
        <v>45</v>
      </c>
      <c r="BA869" s="303">
        <f>IF(AK869="-",AK869,IF(ISNUMBER(AK869),AK869,MID(AK869,(FIND("-",AK869)+1),3)+1))</f>
        <v>33</v>
      </c>
      <c r="BB869" s="303">
        <v>29</v>
      </c>
      <c r="BC869" s="303">
        <f>IF(AM869="-",AM869,IF(ISNUMBER(AM869),AM869,MID(AM869,(FIND("-",AM869)+1),3)+1))</f>
        <v>120</v>
      </c>
      <c r="BD869" s="303">
        <f>IF(AN869="-",AN869,IF(ISNUMBER(AN869),AN869,MID(AN869,(FIND("-",AN869)+1),3)+1))</f>
        <v>69</v>
      </c>
      <c r="BE869" s="303">
        <f>IF(AO869="-",AO869,IF(ISNUMBER(AO869),AO869,MID(AO869,(FIND("-",AO869)+1),3)+1))</f>
        <v>31</v>
      </c>
      <c r="BF869" s="303">
        <v>36</v>
      </c>
      <c r="BG869" s="303">
        <f>IF(AQ869="-",AQ869,IF(ISNUMBER(AQ869),AQ869,MID(AQ869,(FIND("-",AQ869)+1),3)+1))</f>
        <v>43</v>
      </c>
      <c r="BH869" s="303"/>
      <c r="BI869" s="303">
        <f>IF(AR869="-",AR869,IF(ISNUMBER(AR869),AR869,MID(AR869,(FIND("-",AR869)+1),3)+1))</f>
        <v>61</v>
      </c>
      <c r="BJ869" s="303">
        <v>39</v>
      </c>
      <c r="BK869" s="303">
        <v>137</v>
      </c>
      <c r="BL869" s="303">
        <v>34</v>
      </c>
      <c r="BM869" s="303">
        <v>35</v>
      </c>
      <c r="BN869" s="303">
        <v>25</v>
      </c>
      <c r="CB869" s="307"/>
      <c r="CC869" s="307"/>
      <c r="CD869" s="307"/>
      <c r="CE869" s="307"/>
      <c r="CF869" s="307"/>
      <c r="CG869" s="307"/>
      <c r="CH869" s="307"/>
      <c r="CI869" s="307"/>
      <c r="CJ869" s="307"/>
      <c r="CK869" s="307"/>
      <c r="CL869" s="307"/>
      <c r="CM869" s="307"/>
      <c r="CN869" s="307"/>
      <c r="CO869" s="307"/>
      <c r="CP869" s="307"/>
      <c r="CQ869" s="307"/>
      <c r="CR869" s="307"/>
      <c r="CS869" s="307"/>
      <c r="CT869" s="307"/>
      <c r="CU869" s="307"/>
      <c r="CV869" s="307"/>
      <c r="CW869" s="307"/>
      <c r="CX869" s="307"/>
      <c r="CY869" s="307"/>
      <c r="CZ869" s="307"/>
      <c r="DA869" s="307"/>
      <c r="DB869" s="307"/>
      <c r="DC869" s="307"/>
      <c r="DD869" s="307"/>
      <c r="DE869" s="307"/>
      <c r="DF869" s="307"/>
      <c r="DG869" s="307"/>
      <c r="DH869" s="307"/>
      <c r="DI869" s="390"/>
      <c r="DJ869" s="390"/>
      <c r="DK869" s="307"/>
      <c r="DL869" s="307"/>
      <c r="DM869" s="307"/>
      <c r="DN869" s="307"/>
      <c r="DO869" s="307"/>
      <c r="DP869" s="307"/>
      <c r="DQ869" s="307"/>
      <c r="DR869" s="307"/>
      <c r="DS869" s="307"/>
      <c r="DT869" s="307"/>
      <c r="DU869" s="307"/>
      <c r="DV869" s="307"/>
      <c r="DW869" s="307"/>
      <c r="DX869" s="307"/>
      <c r="DY869" s="307"/>
      <c r="DZ869" s="307"/>
      <c r="EA869" s="307"/>
      <c r="EB869" s="307"/>
      <c r="EC869" s="307"/>
      <c r="ED869" s="307"/>
      <c r="EE869" s="307"/>
      <c r="EF869" s="307"/>
      <c r="EG869" s="307"/>
      <c r="EH869" s="307"/>
      <c r="EI869" s="307"/>
      <c r="EJ869" s="307"/>
      <c r="EK869" s="307"/>
      <c r="EL869" s="307"/>
      <c r="EM869" s="307"/>
      <c r="EN869" s="307"/>
      <c r="EO869" s="307"/>
      <c r="EP869" s="307"/>
      <c r="EQ869" s="307"/>
      <c r="ER869" s="307"/>
      <c r="ES869" s="307"/>
      <c r="ET869" s="307"/>
      <c r="EU869" s="390"/>
      <c r="EV869" s="390"/>
      <c r="EW869" s="307"/>
      <c r="EX869" s="307"/>
      <c r="EY869" s="307"/>
      <c r="EZ869" s="307"/>
      <c r="FA869" s="307"/>
      <c r="FB869" s="307"/>
      <c r="FC869" s="307"/>
      <c r="FD869" s="307"/>
      <c r="FE869" s="307"/>
      <c r="FF869" s="307"/>
      <c r="FG869" s="307"/>
      <c r="FH869" s="307"/>
      <c r="FI869" s="307"/>
      <c r="FJ869" s="307"/>
      <c r="FK869" s="307"/>
      <c r="FL869" s="307"/>
      <c r="FM869" s="307"/>
      <c r="FN869" s="307"/>
      <c r="FO869" s="307"/>
      <c r="FP869" s="307"/>
      <c r="FQ869" s="307"/>
      <c r="FR869" s="307"/>
      <c r="FS869" s="307"/>
      <c r="FT869" s="307"/>
      <c r="FU869" s="307"/>
      <c r="FV869" s="307"/>
      <c r="FW869" s="307"/>
      <c r="FX869" s="307"/>
      <c r="FY869" s="307"/>
      <c r="FZ869" s="307"/>
      <c r="GA869" s="307"/>
      <c r="GB869" s="307"/>
      <c r="GC869" s="307"/>
      <c r="GD869" s="307"/>
      <c r="GE869" s="307"/>
      <c r="GF869" s="307"/>
      <c r="GG869" s="307"/>
      <c r="GH869" s="307"/>
      <c r="GI869" s="307"/>
      <c r="GJ869" s="307"/>
      <c r="GK869" s="307"/>
      <c r="GL869" s="307"/>
      <c r="GM869" s="307"/>
      <c r="GN869" s="307"/>
      <c r="GO869" s="307"/>
      <c r="GP869" s="307"/>
      <c r="GQ869" s="307"/>
      <c r="GR869" s="307"/>
      <c r="GS869" s="307"/>
      <c r="GT869" s="307"/>
      <c r="GU869" s="307"/>
      <c r="GV869" s="307"/>
      <c r="GW869" s="307"/>
      <c r="GX869" s="307"/>
      <c r="GY869" s="307"/>
      <c r="GZ869" s="307"/>
      <c r="HA869" s="307"/>
      <c r="HB869" s="307"/>
      <c r="HC869" s="307"/>
      <c r="HD869" s="307"/>
      <c r="HE869" s="307"/>
      <c r="HF869" s="307"/>
      <c r="HG869" s="307"/>
      <c r="HH869" s="307"/>
      <c r="HI869" s="307"/>
      <c r="HJ869" s="307"/>
      <c r="HK869" s="307"/>
      <c r="HL869" s="307"/>
      <c r="HM869" s="307"/>
      <c r="HN869" s="307"/>
      <c r="HO869" s="307"/>
      <c r="HP869" s="307"/>
      <c r="HQ869" s="307"/>
      <c r="HR869" s="307"/>
      <c r="HS869" s="307"/>
      <c r="HT869" s="307"/>
      <c r="HU869" s="307"/>
      <c r="HV869" s="307"/>
      <c r="HW869" s="307"/>
      <c r="HX869" s="307"/>
      <c r="HY869" s="307"/>
      <c r="HZ869" s="307"/>
      <c r="IA869" s="307"/>
      <c r="IB869" s="307"/>
      <c r="IC869" s="307"/>
      <c r="ID869" s="307"/>
      <c r="IE869" s="307"/>
      <c r="IF869" s="307"/>
      <c r="IG869" s="307"/>
      <c r="IH869" s="307"/>
      <c r="II869" s="307"/>
      <c r="IJ869" s="307"/>
      <c r="IK869" s="307"/>
      <c r="IL869" s="307"/>
      <c r="IM869" s="307"/>
      <c r="IN869" s="307"/>
      <c r="IO869" s="307"/>
      <c r="IP869" s="307"/>
      <c r="IQ869" s="307"/>
      <c r="IR869" s="307"/>
      <c r="IS869" s="307"/>
      <c r="IT869" s="307"/>
      <c r="IU869" s="307"/>
      <c r="IV869" s="307"/>
      <c r="IW869" s="307"/>
      <c r="IX869" s="307"/>
      <c r="IY869" s="307"/>
      <c r="IZ869" s="307"/>
      <c r="JA869" s="307"/>
      <c r="JB869" s="307"/>
      <c r="JC869" s="307"/>
      <c r="JD869" s="307"/>
      <c r="JE869" s="307"/>
      <c r="JF869" s="307"/>
      <c r="JG869" s="307"/>
      <c r="JH869" s="307"/>
      <c r="JI869" s="307"/>
      <c r="JJ869" s="307"/>
      <c r="JK869" s="307"/>
      <c r="JL869" s="307"/>
      <c r="JM869" s="307"/>
      <c r="JN869" s="307"/>
      <c r="JO869" s="307"/>
      <c r="JP869" s="307"/>
      <c r="JQ869" s="307"/>
      <c r="JR869" s="307"/>
      <c r="JS869" s="307"/>
      <c r="JT869" s="307"/>
      <c r="JU869" s="307"/>
      <c r="JV869" s="307"/>
      <c r="JW869" s="307"/>
      <c r="JX869" s="307"/>
      <c r="JY869" s="307"/>
      <c r="JZ869" s="307"/>
      <c r="KA869" s="307"/>
      <c r="KB869" s="307"/>
      <c r="KC869" s="307"/>
      <c r="KD869" s="307"/>
      <c r="KE869" s="307"/>
      <c r="KF869" s="307"/>
      <c r="KG869" s="307"/>
      <c r="KH869" s="307"/>
      <c r="KI869" s="307"/>
      <c r="KJ869" s="307"/>
      <c r="KK869" s="307"/>
      <c r="KL869" s="307"/>
      <c r="KM869" s="307"/>
      <c r="KN869" s="307"/>
      <c r="KO869" s="307"/>
      <c r="KP869" s="307"/>
      <c r="KQ869" s="307"/>
      <c r="KR869" s="307"/>
      <c r="KS869" s="307"/>
      <c r="KT869" s="307"/>
    </row>
    <row r="870" spans="14:306" s="56" customFormat="1" ht="15" customHeight="1">
      <c r="N870" s="303"/>
      <c r="W870" s="303"/>
      <c r="X870" s="303"/>
      <c r="Y870" s="303"/>
      <c r="Z870" s="303"/>
      <c r="AA870" s="303"/>
      <c r="AB870" s="303"/>
      <c r="AC870" s="303"/>
      <c r="AD870" s="303"/>
      <c r="AE870" s="303"/>
      <c r="AG870" s="303"/>
      <c r="AH870" s="303"/>
      <c r="AI870" s="362"/>
      <c r="AJ870" s="362"/>
      <c r="AK870" s="362"/>
      <c r="AL870" s="362"/>
      <c r="AM870" s="362"/>
      <c r="AN870" s="362"/>
      <c r="AO870" s="362"/>
      <c r="AP870" s="362"/>
      <c r="AQ870" s="362"/>
      <c r="AR870" s="362"/>
      <c r="AS870" s="362"/>
      <c r="AT870" s="362"/>
      <c r="AU870" s="362"/>
      <c r="AV870" s="362"/>
      <c r="AW870" s="362"/>
      <c r="AX870" s="362"/>
      <c r="AY870" s="303"/>
      <c r="AZ870" s="303"/>
      <c r="BA870" s="303"/>
      <c r="BB870" s="303"/>
      <c r="BC870" s="303"/>
      <c r="BD870" s="303"/>
      <c r="BE870" s="303"/>
      <c r="BF870" s="303"/>
      <c r="BG870" s="303"/>
      <c r="BH870" s="303"/>
      <c r="BI870" s="303"/>
      <c r="BJ870" s="303"/>
      <c r="BK870" s="303"/>
      <c r="BL870" s="303"/>
      <c r="BM870" s="303"/>
      <c r="BN870" s="303"/>
      <c r="CB870" s="307"/>
      <c r="CC870" s="307"/>
      <c r="CD870" s="307"/>
      <c r="CE870" s="307"/>
      <c r="CF870" s="307"/>
      <c r="CG870" s="307"/>
      <c r="CH870" s="307"/>
      <c r="CI870" s="307"/>
      <c r="CJ870" s="307"/>
      <c r="CK870" s="307"/>
      <c r="CL870" s="307"/>
      <c r="CM870" s="307"/>
      <c r="CN870" s="307"/>
      <c r="CO870" s="307"/>
      <c r="CP870" s="307"/>
      <c r="CQ870" s="307"/>
      <c r="CR870" s="307"/>
      <c r="CS870" s="307"/>
      <c r="CT870" s="307"/>
      <c r="CU870" s="307"/>
      <c r="CV870" s="307"/>
      <c r="CW870" s="307"/>
      <c r="CX870" s="307"/>
      <c r="CY870" s="307"/>
      <c r="CZ870" s="307"/>
      <c r="DA870" s="307"/>
      <c r="DB870" s="307"/>
      <c r="DC870" s="307"/>
      <c r="DD870" s="307"/>
      <c r="DE870" s="307"/>
      <c r="DF870" s="307"/>
      <c r="DG870" s="307"/>
      <c r="DH870" s="307"/>
      <c r="DI870" s="390"/>
      <c r="DJ870" s="390"/>
      <c r="DK870" s="307"/>
      <c r="DL870" s="307"/>
      <c r="DM870" s="307"/>
      <c r="DN870" s="307"/>
      <c r="DO870" s="307"/>
      <c r="DP870" s="307"/>
      <c r="DQ870" s="307"/>
      <c r="DR870" s="307"/>
      <c r="DS870" s="307"/>
      <c r="DT870" s="307"/>
      <c r="DU870" s="307"/>
      <c r="DV870" s="307"/>
      <c r="DW870" s="307"/>
      <c r="DX870" s="307"/>
      <c r="DY870" s="307"/>
      <c r="DZ870" s="307"/>
      <c r="EA870" s="307"/>
      <c r="EB870" s="307"/>
      <c r="EC870" s="307"/>
      <c r="ED870" s="307"/>
      <c r="EE870" s="307"/>
      <c r="EF870" s="307"/>
      <c r="EG870" s="307"/>
      <c r="EH870" s="307"/>
      <c r="EI870" s="307"/>
      <c r="EJ870" s="307"/>
      <c r="EK870" s="307"/>
      <c r="EL870" s="307"/>
      <c r="EM870" s="307"/>
      <c r="EN870" s="307"/>
      <c r="EO870" s="307"/>
      <c r="EP870" s="307"/>
      <c r="EQ870" s="307"/>
      <c r="ER870" s="307"/>
      <c r="ES870" s="307"/>
      <c r="ET870" s="307"/>
      <c r="EU870" s="390"/>
      <c r="EV870" s="390"/>
      <c r="EW870" s="307"/>
      <c r="EX870" s="307"/>
      <c r="EY870" s="307"/>
      <c r="EZ870" s="307"/>
      <c r="FA870" s="307"/>
      <c r="FB870" s="307"/>
      <c r="FC870" s="307"/>
      <c r="FD870" s="307"/>
      <c r="FE870" s="307"/>
      <c r="FF870" s="307"/>
      <c r="FG870" s="307"/>
      <c r="FH870" s="307"/>
      <c r="FI870" s="307"/>
      <c r="FJ870" s="307"/>
      <c r="FK870" s="307"/>
      <c r="FL870" s="307"/>
      <c r="FM870" s="307"/>
      <c r="FN870" s="307"/>
      <c r="FO870" s="307"/>
      <c r="FP870" s="307"/>
      <c r="FQ870" s="307"/>
      <c r="FR870" s="307"/>
      <c r="FS870" s="307"/>
      <c r="FT870" s="307"/>
      <c r="FU870" s="307"/>
      <c r="FV870" s="307"/>
      <c r="FW870" s="307"/>
      <c r="FX870" s="307"/>
      <c r="FY870" s="307"/>
      <c r="FZ870" s="307"/>
      <c r="GA870" s="307"/>
      <c r="GB870" s="307"/>
      <c r="GC870" s="307"/>
      <c r="GD870" s="307"/>
      <c r="GE870" s="307"/>
      <c r="GF870" s="307"/>
      <c r="GG870" s="307"/>
      <c r="GH870" s="307"/>
      <c r="GI870" s="307"/>
      <c r="GJ870" s="307"/>
      <c r="GK870" s="307"/>
      <c r="GL870" s="307"/>
      <c r="GM870" s="307"/>
      <c r="GN870" s="307"/>
      <c r="GO870" s="307"/>
      <c r="GP870" s="307"/>
      <c r="GQ870" s="307"/>
      <c r="GR870" s="307"/>
      <c r="GS870" s="307"/>
      <c r="GT870" s="307"/>
      <c r="GU870" s="307"/>
      <c r="GV870" s="307"/>
      <c r="GW870" s="307"/>
      <c r="GX870" s="307"/>
      <c r="GY870" s="307"/>
      <c r="GZ870" s="307"/>
      <c r="HA870" s="307"/>
      <c r="HB870" s="307"/>
      <c r="HC870" s="307"/>
      <c r="HD870" s="307"/>
      <c r="HE870" s="307"/>
      <c r="HF870" s="307"/>
      <c r="HG870" s="307"/>
      <c r="HH870" s="307"/>
      <c r="HI870" s="307"/>
      <c r="HJ870" s="307"/>
      <c r="HK870" s="307"/>
      <c r="HL870" s="307"/>
      <c r="HM870" s="307"/>
      <c r="HN870" s="307"/>
      <c r="HO870" s="307"/>
      <c r="HP870" s="307"/>
      <c r="HQ870" s="307"/>
      <c r="HR870" s="307"/>
      <c r="HS870" s="307"/>
      <c r="HT870" s="307"/>
      <c r="HU870" s="307"/>
      <c r="HV870" s="307"/>
      <c r="HW870" s="307"/>
      <c r="HX870" s="307"/>
      <c r="HY870" s="307"/>
      <c r="HZ870" s="307"/>
      <c r="IA870" s="307"/>
      <c r="IB870" s="307"/>
      <c r="IC870" s="307"/>
      <c r="ID870" s="307"/>
      <c r="IE870" s="307"/>
      <c r="IF870" s="307"/>
      <c r="IG870" s="307"/>
      <c r="IH870" s="307"/>
      <c r="II870" s="307"/>
      <c r="IJ870" s="307"/>
      <c r="IK870" s="307"/>
      <c r="IL870" s="307"/>
      <c r="IM870" s="307"/>
      <c r="IN870" s="307"/>
      <c r="IO870" s="307"/>
      <c r="IP870" s="307"/>
      <c r="IQ870" s="307"/>
      <c r="IR870" s="307"/>
      <c r="IS870" s="307"/>
      <c r="IT870" s="307"/>
      <c r="IU870" s="307"/>
      <c r="IV870" s="307"/>
      <c r="IW870" s="307"/>
      <c r="IX870" s="307"/>
      <c r="IY870" s="307"/>
      <c r="IZ870" s="307"/>
      <c r="JA870" s="307"/>
      <c r="JB870" s="307"/>
      <c r="JC870" s="307"/>
      <c r="JD870" s="307"/>
      <c r="JE870" s="307"/>
      <c r="JF870" s="307"/>
      <c r="JG870" s="307"/>
      <c r="JH870" s="307"/>
      <c r="JI870" s="307"/>
      <c r="JJ870" s="307"/>
      <c r="JK870" s="307"/>
      <c r="JL870" s="307"/>
      <c r="JM870" s="307"/>
      <c r="JN870" s="307"/>
      <c r="JO870" s="307"/>
      <c r="JP870" s="307"/>
      <c r="JQ870" s="307"/>
      <c r="JR870" s="307"/>
      <c r="JS870" s="307"/>
      <c r="JT870" s="307"/>
      <c r="JU870" s="307"/>
      <c r="JV870" s="307"/>
      <c r="JW870" s="307"/>
      <c r="JX870" s="307"/>
      <c r="JY870" s="307"/>
      <c r="JZ870" s="307"/>
      <c r="KA870" s="307"/>
      <c r="KB870" s="307"/>
      <c r="KC870" s="307"/>
      <c r="KD870" s="307"/>
      <c r="KE870" s="307"/>
      <c r="KF870" s="307"/>
      <c r="KG870" s="307"/>
      <c r="KH870" s="307"/>
      <c r="KI870" s="307"/>
      <c r="KJ870" s="307"/>
      <c r="KK870" s="307"/>
      <c r="KL870" s="307"/>
      <c r="KM870" s="307"/>
      <c r="KN870" s="307"/>
      <c r="KO870" s="307"/>
      <c r="KP870" s="307"/>
      <c r="KQ870" s="307"/>
      <c r="KR870" s="307"/>
      <c r="KS870" s="307"/>
      <c r="KT870" s="307"/>
    </row>
    <row r="871" spans="14:306" s="56" customFormat="1" ht="15" customHeight="1">
      <c r="N871" s="303"/>
      <c r="W871" s="303"/>
      <c r="X871" s="303"/>
      <c r="Y871" s="303"/>
      <c r="Z871" s="303"/>
      <c r="AA871" s="303"/>
      <c r="AB871" s="303"/>
      <c r="AC871" s="303"/>
      <c r="AD871" s="303"/>
      <c r="AE871" s="303"/>
      <c r="AG871" s="303"/>
      <c r="AH871" s="303"/>
      <c r="AI871" s="362"/>
      <c r="AJ871" s="362"/>
      <c r="AK871" s="362"/>
      <c r="AL871" s="362"/>
      <c r="AM871" s="362"/>
      <c r="AN871" s="362"/>
      <c r="AO871" s="362"/>
      <c r="AP871" s="362"/>
      <c r="AQ871" s="362"/>
      <c r="AR871" s="362"/>
      <c r="AS871" s="362"/>
      <c r="AT871" s="362"/>
      <c r="AU871" s="362"/>
      <c r="AV871" s="362"/>
      <c r="AW871" s="362"/>
      <c r="AX871" s="362"/>
      <c r="AY871" s="303"/>
      <c r="AZ871" s="303"/>
      <c r="BA871" s="303"/>
      <c r="BB871" s="303"/>
      <c r="BC871" s="303"/>
      <c r="BD871" s="303"/>
      <c r="BE871" s="303"/>
      <c r="BF871" s="303"/>
      <c r="BG871" s="303"/>
      <c r="BH871" s="303"/>
      <c r="BI871" s="303"/>
      <c r="BJ871" s="303"/>
      <c r="BK871" s="303"/>
      <c r="BL871" s="303"/>
      <c r="BM871" s="303"/>
      <c r="BN871" s="303"/>
      <c r="CB871" s="307"/>
      <c r="CC871" s="307"/>
      <c r="CD871" s="307"/>
      <c r="CE871" s="307"/>
      <c r="CF871" s="307"/>
      <c r="CG871" s="307"/>
      <c r="CH871" s="307"/>
      <c r="CI871" s="307"/>
      <c r="CJ871" s="307"/>
      <c r="CK871" s="307"/>
      <c r="CL871" s="307"/>
      <c r="CM871" s="307"/>
      <c r="CN871" s="307"/>
      <c r="CO871" s="307"/>
      <c r="CP871" s="307"/>
      <c r="CQ871" s="307"/>
      <c r="CR871" s="307"/>
      <c r="CS871" s="307"/>
      <c r="CT871" s="307"/>
      <c r="CU871" s="307"/>
      <c r="CV871" s="307"/>
      <c r="CW871" s="307"/>
      <c r="CX871" s="307"/>
      <c r="CY871" s="307"/>
      <c r="CZ871" s="307"/>
      <c r="DA871" s="307"/>
      <c r="DB871" s="307"/>
      <c r="DC871" s="307"/>
      <c r="DD871" s="307"/>
      <c r="DE871" s="307"/>
      <c r="DF871" s="307"/>
      <c r="DG871" s="307"/>
      <c r="DH871" s="307"/>
      <c r="DI871" s="390"/>
      <c r="DJ871" s="390"/>
      <c r="DK871" s="307"/>
      <c r="DL871" s="307"/>
      <c r="DM871" s="307"/>
      <c r="DN871" s="307"/>
      <c r="DO871" s="307"/>
      <c r="DP871" s="307"/>
      <c r="DQ871" s="307"/>
      <c r="DR871" s="307"/>
      <c r="DS871" s="307"/>
      <c r="DT871" s="307"/>
      <c r="DU871" s="307"/>
      <c r="DV871" s="307"/>
      <c r="DW871" s="307"/>
      <c r="DX871" s="307"/>
      <c r="DY871" s="307"/>
      <c r="DZ871" s="307"/>
      <c r="EA871" s="307"/>
      <c r="EB871" s="307"/>
      <c r="EC871" s="307"/>
      <c r="ED871" s="307"/>
      <c r="EE871" s="307"/>
      <c r="EF871" s="307"/>
      <c r="EG871" s="307"/>
      <c r="EH871" s="307"/>
      <c r="EI871" s="307"/>
      <c r="EJ871" s="307"/>
      <c r="EK871" s="307"/>
      <c r="EL871" s="307"/>
      <c r="EM871" s="307"/>
      <c r="EN871" s="307"/>
      <c r="EO871" s="307"/>
      <c r="EP871" s="307"/>
      <c r="EQ871" s="307"/>
      <c r="ER871" s="307"/>
      <c r="ES871" s="307"/>
      <c r="ET871" s="307"/>
      <c r="EU871" s="390"/>
      <c r="EV871" s="390"/>
      <c r="EW871" s="307"/>
      <c r="EX871" s="307"/>
      <c r="EY871" s="307"/>
      <c r="EZ871" s="307"/>
      <c r="FA871" s="307"/>
      <c r="FB871" s="307"/>
      <c r="FC871" s="307"/>
      <c r="FD871" s="307"/>
      <c r="FE871" s="307"/>
      <c r="FF871" s="307"/>
      <c r="FG871" s="307"/>
      <c r="FH871" s="307"/>
      <c r="FI871" s="307"/>
      <c r="FJ871" s="307"/>
      <c r="FK871" s="307"/>
      <c r="FL871" s="307"/>
      <c r="FM871" s="307"/>
      <c r="FN871" s="307"/>
      <c r="FO871" s="307"/>
      <c r="FP871" s="307"/>
      <c r="FQ871" s="307"/>
      <c r="FR871" s="307"/>
      <c r="FS871" s="307"/>
      <c r="FT871" s="307"/>
      <c r="FU871" s="307"/>
      <c r="FV871" s="307"/>
      <c r="FW871" s="307"/>
      <c r="FX871" s="307"/>
      <c r="FY871" s="307"/>
      <c r="FZ871" s="307"/>
      <c r="GA871" s="307"/>
      <c r="GB871" s="307"/>
      <c r="GC871" s="307"/>
      <c r="GD871" s="307"/>
      <c r="GE871" s="307"/>
      <c r="GF871" s="307"/>
      <c r="GG871" s="307"/>
      <c r="GH871" s="307"/>
      <c r="GI871" s="307"/>
      <c r="GJ871" s="307"/>
      <c r="GK871" s="307"/>
      <c r="GL871" s="307"/>
      <c r="GM871" s="307"/>
      <c r="GN871" s="307"/>
      <c r="GO871" s="307"/>
      <c r="GP871" s="307"/>
      <c r="GQ871" s="307"/>
      <c r="GR871" s="307"/>
      <c r="GS871" s="307"/>
      <c r="GT871" s="307"/>
      <c r="GU871" s="307"/>
      <c r="GV871" s="307"/>
      <c r="GW871" s="307"/>
      <c r="GX871" s="307"/>
      <c r="GY871" s="307"/>
      <c r="GZ871" s="307"/>
      <c r="HA871" s="307"/>
      <c r="HB871" s="307"/>
      <c r="HC871" s="307"/>
      <c r="HD871" s="307"/>
      <c r="HE871" s="307"/>
      <c r="HF871" s="307"/>
      <c r="HG871" s="307"/>
      <c r="HH871" s="307"/>
      <c r="HI871" s="307"/>
      <c r="HJ871" s="307"/>
      <c r="HK871" s="307"/>
      <c r="HL871" s="307"/>
      <c r="HM871" s="307"/>
      <c r="HN871" s="307"/>
      <c r="HO871" s="307"/>
      <c r="HP871" s="307"/>
      <c r="HQ871" s="307"/>
      <c r="HR871" s="307"/>
      <c r="HS871" s="307"/>
      <c r="HT871" s="307"/>
      <c r="HU871" s="307"/>
      <c r="HV871" s="307"/>
      <c r="HW871" s="307"/>
      <c r="HX871" s="307"/>
      <c r="HY871" s="307"/>
      <c r="HZ871" s="307"/>
      <c r="IA871" s="307"/>
      <c r="IB871" s="307"/>
      <c r="IC871" s="307"/>
      <c r="ID871" s="307"/>
      <c r="IE871" s="307"/>
      <c r="IF871" s="307"/>
      <c r="IG871" s="307"/>
      <c r="IH871" s="307"/>
      <c r="II871" s="307"/>
      <c r="IJ871" s="307"/>
      <c r="IK871" s="307"/>
      <c r="IL871" s="307"/>
      <c r="IM871" s="307"/>
      <c r="IN871" s="307"/>
      <c r="IO871" s="307"/>
      <c r="IP871" s="307"/>
      <c r="IQ871" s="307"/>
      <c r="IR871" s="307"/>
      <c r="IS871" s="307"/>
      <c r="IT871" s="307"/>
      <c r="IU871" s="307"/>
      <c r="IV871" s="307"/>
      <c r="IW871" s="307"/>
      <c r="IX871" s="307"/>
      <c r="IY871" s="307"/>
      <c r="IZ871" s="307"/>
      <c r="JA871" s="307"/>
      <c r="JB871" s="307"/>
      <c r="JC871" s="307"/>
      <c r="JD871" s="307"/>
      <c r="JE871" s="307"/>
      <c r="JF871" s="307"/>
      <c r="JG871" s="307"/>
      <c r="JH871" s="307"/>
      <c r="JI871" s="307"/>
      <c r="JJ871" s="307"/>
      <c r="JK871" s="307"/>
      <c r="JL871" s="307"/>
      <c r="JM871" s="307"/>
      <c r="JN871" s="307"/>
      <c r="JO871" s="307"/>
      <c r="JP871" s="307"/>
      <c r="JQ871" s="307"/>
      <c r="JR871" s="307"/>
      <c r="JS871" s="307"/>
      <c r="JT871" s="307"/>
      <c r="JU871" s="307"/>
      <c r="JV871" s="307"/>
      <c r="JW871" s="307"/>
      <c r="JX871" s="307"/>
      <c r="JY871" s="307"/>
      <c r="JZ871" s="307"/>
      <c r="KA871" s="307"/>
      <c r="KB871" s="307"/>
      <c r="KC871" s="307"/>
      <c r="KD871" s="307"/>
      <c r="KE871" s="307"/>
      <c r="KF871" s="307"/>
      <c r="KG871" s="307"/>
      <c r="KH871" s="307"/>
      <c r="KI871" s="307"/>
      <c r="KJ871" s="307"/>
      <c r="KK871" s="307"/>
      <c r="KL871" s="307"/>
      <c r="KM871" s="307"/>
      <c r="KN871" s="307"/>
      <c r="KO871" s="307"/>
      <c r="KP871" s="307"/>
      <c r="KQ871" s="307"/>
      <c r="KR871" s="307"/>
      <c r="KS871" s="307"/>
      <c r="KT871" s="307"/>
    </row>
    <row r="872" spans="14:306" s="56" customFormat="1" ht="15" customHeight="1">
      <c r="N872" s="303"/>
      <c r="W872" s="303"/>
      <c r="X872" s="303"/>
      <c r="Y872" s="303"/>
      <c r="Z872" s="303"/>
      <c r="AA872" s="303"/>
      <c r="AB872" s="303"/>
      <c r="AC872" s="303"/>
      <c r="AD872" s="303"/>
      <c r="AE872" s="303"/>
      <c r="AG872" s="363" t="s">
        <v>1026</v>
      </c>
      <c r="AH872" s="363"/>
      <c r="AI872" s="362" t="s">
        <v>1027</v>
      </c>
      <c r="AJ872" s="362"/>
      <c r="AK872" s="362"/>
      <c r="AL872" s="362"/>
      <c r="AM872" s="362"/>
      <c r="AN872" s="362"/>
      <c r="AO872" s="362"/>
      <c r="AP872" s="362"/>
      <c r="AQ872" s="362"/>
      <c r="AR872" s="362"/>
      <c r="AS872" s="362"/>
      <c r="AT872" s="362"/>
      <c r="AU872" s="362"/>
      <c r="AV872" s="362"/>
      <c r="AW872" s="362"/>
      <c r="AX872" s="362"/>
      <c r="AY872" s="303"/>
      <c r="AZ872" s="303"/>
      <c r="BA872" s="303"/>
      <c r="BB872" s="303"/>
      <c r="BC872" s="303"/>
      <c r="BD872" s="303"/>
      <c r="BE872" s="303"/>
      <c r="BF872" s="303"/>
      <c r="BG872" s="303"/>
      <c r="BH872" s="303"/>
      <c r="BI872" s="303"/>
      <c r="BJ872" s="303"/>
      <c r="BK872" s="303"/>
      <c r="BL872" s="303"/>
      <c r="BM872" s="303"/>
      <c r="BN872" s="303"/>
      <c r="CB872" s="307"/>
      <c r="CC872" s="307"/>
      <c r="CD872" s="307"/>
      <c r="CE872" s="307"/>
      <c r="CF872" s="307"/>
      <c r="CG872" s="307"/>
      <c r="CH872" s="307"/>
      <c r="CI872" s="307"/>
      <c r="CJ872" s="307"/>
      <c r="CK872" s="307"/>
      <c r="CL872" s="307"/>
      <c r="CM872" s="307"/>
      <c r="CN872" s="307"/>
      <c r="CO872" s="307"/>
      <c r="CP872" s="307"/>
      <c r="CQ872" s="307"/>
      <c r="CR872" s="307"/>
      <c r="CS872" s="307"/>
      <c r="CT872" s="307"/>
      <c r="CU872" s="307"/>
      <c r="CV872" s="307"/>
      <c r="CW872" s="307"/>
      <c r="CX872" s="307"/>
      <c r="CY872" s="307"/>
      <c r="CZ872" s="307"/>
      <c r="DA872" s="307"/>
      <c r="DB872" s="307"/>
      <c r="DC872" s="307"/>
      <c r="DD872" s="307"/>
      <c r="DE872" s="307"/>
      <c r="DF872" s="307"/>
      <c r="DG872" s="307"/>
      <c r="DH872" s="307"/>
      <c r="DI872" s="390"/>
      <c r="DJ872" s="390"/>
      <c r="DK872" s="307"/>
      <c r="DL872" s="307"/>
      <c r="DM872" s="307"/>
      <c r="DN872" s="307"/>
      <c r="DO872" s="307"/>
      <c r="DP872" s="307"/>
      <c r="DQ872" s="307"/>
      <c r="DR872" s="307"/>
      <c r="DS872" s="307"/>
      <c r="DT872" s="307"/>
      <c r="DU872" s="307"/>
      <c r="DV872" s="307"/>
      <c r="DW872" s="307"/>
      <c r="DX872" s="307"/>
      <c r="DY872" s="307"/>
      <c r="DZ872" s="307"/>
      <c r="EA872" s="307"/>
      <c r="EB872" s="307"/>
      <c r="EC872" s="307"/>
      <c r="ED872" s="307"/>
      <c r="EE872" s="307"/>
      <c r="EF872" s="307"/>
      <c r="EG872" s="307"/>
      <c r="EH872" s="307"/>
      <c r="EI872" s="307"/>
      <c r="EJ872" s="307"/>
      <c r="EK872" s="307"/>
      <c r="EL872" s="307"/>
      <c r="EM872" s="307"/>
      <c r="EN872" s="307"/>
      <c r="EO872" s="307"/>
      <c r="EP872" s="307"/>
      <c r="EQ872" s="307"/>
      <c r="ER872" s="307"/>
      <c r="ES872" s="307"/>
      <c r="ET872" s="307"/>
      <c r="EU872" s="390"/>
      <c r="EV872" s="390"/>
      <c r="EW872" s="307"/>
      <c r="EX872" s="307"/>
      <c r="EY872" s="307"/>
      <c r="EZ872" s="307"/>
      <c r="FA872" s="307"/>
      <c r="FB872" s="307"/>
      <c r="FC872" s="307"/>
      <c r="FD872" s="307"/>
      <c r="FE872" s="307"/>
      <c r="FF872" s="307"/>
      <c r="FG872" s="307"/>
      <c r="FH872" s="307"/>
      <c r="FI872" s="307"/>
      <c r="FJ872" s="307"/>
      <c r="FK872" s="307"/>
      <c r="FL872" s="307"/>
      <c r="FM872" s="307"/>
      <c r="FN872" s="307"/>
      <c r="FO872" s="307"/>
      <c r="FP872" s="307"/>
      <c r="FQ872" s="307"/>
      <c r="FR872" s="307"/>
      <c r="FS872" s="307"/>
      <c r="FT872" s="307"/>
      <c r="FU872" s="307"/>
      <c r="FV872" s="307"/>
      <c r="FW872" s="307"/>
      <c r="FX872" s="307"/>
      <c r="FY872" s="307"/>
      <c r="FZ872" s="307"/>
      <c r="GA872" s="307"/>
      <c r="GB872" s="307"/>
      <c r="GC872" s="307"/>
      <c r="GD872" s="307"/>
      <c r="GE872" s="307"/>
      <c r="GF872" s="307"/>
      <c r="GG872" s="307"/>
      <c r="GH872" s="307"/>
      <c r="GI872" s="307"/>
      <c r="GJ872" s="307"/>
      <c r="GK872" s="307"/>
      <c r="GL872" s="307"/>
      <c r="GM872" s="307"/>
      <c r="GN872" s="307"/>
      <c r="GO872" s="307"/>
      <c r="GP872" s="307"/>
      <c r="GQ872" s="307"/>
      <c r="GR872" s="307"/>
      <c r="GS872" s="307"/>
      <c r="GT872" s="307"/>
      <c r="GU872" s="307"/>
      <c r="GV872" s="307"/>
      <c r="GW872" s="307"/>
      <c r="GX872" s="307"/>
      <c r="GY872" s="307"/>
      <c r="GZ872" s="307"/>
      <c r="HA872" s="307"/>
      <c r="HB872" s="307"/>
      <c r="HC872" s="307"/>
      <c r="HD872" s="307"/>
      <c r="HE872" s="307"/>
      <c r="HF872" s="307"/>
      <c r="HG872" s="307"/>
      <c r="HH872" s="307"/>
      <c r="HI872" s="307"/>
      <c r="HJ872" s="307"/>
      <c r="HK872" s="307"/>
      <c r="HL872" s="307"/>
      <c r="HM872" s="307"/>
      <c r="HN872" s="307"/>
      <c r="HO872" s="307"/>
      <c r="HP872" s="307"/>
      <c r="HQ872" s="307"/>
      <c r="HR872" s="307"/>
      <c r="HS872" s="307"/>
      <c r="HT872" s="307"/>
      <c r="HU872" s="307"/>
      <c r="HV872" s="307"/>
      <c r="HW872" s="307"/>
      <c r="HX872" s="307"/>
      <c r="HY872" s="307"/>
      <c r="HZ872" s="307"/>
      <c r="IA872" s="307"/>
      <c r="IB872" s="307"/>
      <c r="IC872" s="307"/>
      <c r="ID872" s="307"/>
      <c r="IE872" s="307"/>
      <c r="IF872" s="307"/>
      <c r="IG872" s="307"/>
      <c r="IH872" s="307"/>
      <c r="II872" s="307"/>
      <c r="IJ872" s="307"/>
      <c r="IK872" s="307"/>
      <c r="IL872" s="307"/>
      <c r="IM872" s="307"/>
      <c r="IN872" s="307"/>
      <c r="IO872" s="307"/>
      <c r="IP872" s="307"/>
      <c r="IQ872" s="307"/>
      <c r="IR872" s="307"/>
      <c r="IS872" s="307"/>
      <c r="IT872" s="307"/>
      <c r="IU872" s="307"/>
      <c r="IV872" s="307"/>
      <c r="IW872" s="307"/>
      <c r="IX872" s="307"/>
      <c r="IY872" s="307"/>
      <c r="IZ872" s="307"/>
      <c r="JA872" s="307"/>
      <c r="JB872" s="307"/>
      <c r="JC872" s="307"/>
      <c r="JD872" s="307"/>
      <c r="JE872" s="307"/>
      <c r="JF872" s="307"/>
      <c r="JG872" s="307"/>
      <c r="JH872" s="307"/>
      <c r="JI872" s="307"/>
      <c r="JJ872" s="307"/>
      <c r="JK872" s="307"/>
      <c r="JL872" s="307"/>
      <c r="JM872" s="307"/>
      <c r="JN872" s="307"/>
      <c r="JO872" s="307"/>
      <c r="JP872" s="307"/>
      <c r="JQ872" s="307"/>
      <c r="JR872" s="307"/>
      <c r="JS872" s="307"/>
      <c r="JT872" s="307"/>
      <c r="JU872" s="307"/>
      <c r="JV872" s="307"/>
      <c r="JW872" s="307"/>
      <c r="JX872" s="307"/>
      <c r="JY872" s="307"/>
      <c r="JZ872" s="307"/>
      <c r="KA872" s="307"/>
      <c r="KB872" s="307"/>
      <c r="KC872" s="307"/>
      <c r="KD872" s="307"/>
      <c r="KE872" s="307"/>
      <c r="KF872" s="307"/>
      <c r="KG872" s="307"/>
      <c r="KH872" s="307"/>
      <c r="KI872" s="307"/>
      <c r="KJ872" s="307"/>
      <c r="KK872" s="307"/>
      <c r="KL872" s="307"/>
      <c r="KM872" s="307"/>
      <c r="KN872" s="307"/>
      <c r="KO872" s="307"/>
      <c r="KP872" s="307"/>
      <c r="KQ872" s="307"/>
      <c r="KR872" s="307"/>
      <c r="KS872" s="307"/>
      <c r="KT872" s="307"/>
    </row>
    <row r="873" spans="14:306" s="56" customFormat="1" ht="15" customHeight="1">
      <c r="N873" s="303"/>
      <c r="W873" s="303"/>
      <c r="X873" s="303"/>
      <c r="Y873" s="303"/>
      <c r="Z873" s="303"/>
      <c r="AA873" s="303"/>
      <c r="AB873" s="303"/>
      <c r="AC873" s="303"/>
      <c r="AD873" s="303"/>
      <c r="AE873" s="303"/>
      <c r="AG873" s="351" t="s">
        <v>521</v>
      </c>
      <c r="AH873" s="351"/>
      <c r="AI873" s="364"/>
      <c r="AJ873" s="364"/>
      <c r="AK873" s="364"/>
      <c r="AL873" s="364"/>
      <c r="AM873" s="364"/>
      <c r="AN873" s="364"/>
      <c r="AO873" s="364"/>
      <c r="AP873" s="364"/>
      <c r="AQ873" s="364"/>
      <c r="AR873" s="364"/>
      <c r="AS873" s="364"/>
      <c r="AT873" s="364"/>
      <c r="AU873" s="364"/>
      <c r="AV873" s="364"/>
      <c r="AW873" s="364"/>
      <c r="AX873" s="364"/>
      <c r="AY873" s="303"/>
      <c r="AZ873" s="303"/>
      <c r="BA873" s="303"/>
      <c r="BB873" s="303"/>
      <c r="BC873" s="303"/>
      <c r="BD873" s="303"/>
      <c r="BE873" s="303"/>
      <c r="BF873" s="303"/>
      <c r="BG873" s="303"/>
      <c r="BH873" s="303"/>
      <c r="BI873" s="303"/>
      <c r="BJ873" s="303"/>
      <c r="BK873" s="303"/>
      <c r="BL873" s="303"/>
      <c r="BM873" s="303"/>
      <c r="BN873" s="303"/>
      <c r="CB873" s="307"/>
      <c r="CC873" s="307"/>
      <c r="CD873" s="307"/>
      <c r="CE873" s="307"/>
      <c r="CF873" s="307"/>
      <c r="CG873" s="307"/>
      <c r="CH873" s="307"/>
      <c r="CI873" s="307"/>
      <c r="CJ873" s="307"/>
      <c r="CK873" s="307"/>
      <c r="CL873" s="307"/>
      <c r="CM873" s="307"/>
      <c r="CN873" s="307"/>
      <c r="CO873" s="307"/>
      <c r="CP873" s="307"/>
      <c r="CQ873" s="307"/>
      <c r="CR873" s="307"/>
      <c r="CS873" s="307"/>
      <c r="CT873" s="307"/>
      <c r="CU873" s="307"/>
      <c r="CV873" s="307"/>
      <c r="CW873" s="307"/>
      <c r="CX873" s="307"/>
      <c r="CY873" s="307"/>
      <c r="CZ873" s="307"/>
      <c r="DA873" s="307"/>
      <c r="DB873" s="307"/>
      <c r="DC873" s="307"/>
      <c r="DD873" s="307"/>
      <c r="DE873" s="307"/>
      <c r="DF873" s="307"/>
      <c r="DG873" s="307"/>
      <c r="DH873" s="307"/>
      <c r="DI873" s="390"/>
      <c r="DJ873" s="390"/>
      <c r="DK873" s="307"/>
      <c r="DL873" s="307"/>
      <c r="DM873" s="307"/>
      <c r="DN873" s="307"/>
      <c r="DO873" s="307"/>
      <c r="DP873" s="307"/>
      <c r="DQ873" s="307"/>
      <c r="DR873" s="307"/>
      <c r="DS873" s="307"/>
      <c r="DT873" s="307"/>
      <c r="DU873" s="307"/>
      <c r="DV873" s="307"/>
      <c r="DW873" s="307"/>
      <c r="DX873" s="307"/>
      <c r="DY873" s="307"/>
      <c r="DZ873" s="307"/>
      <c r="EA873" s="307"/>
      <c r="EB873" s="307"/>
      <c r="EC873" s="307"/>
      <c r="ED873" s="307"/>
      <c r="EE873" s="307"/>
      <c r="EF873" s="307"/>
      <c r="EG873" s="307"/>
      <c r="EH873" s="307"/>
      <c r="EI873" s="307"/>
      <c r="EJ873" s="307"/>
      <c r="EK873" s="307"/>
      <c r="EL873" s="307"/>
      <c r="EM873" s="307"/>
      <c r="EN873" s="307"/>
      <c r="EO873" s="307"/>
      <c r="EP873" s="307"/>
      <c r="EQ873" s="307"/>
      <c r="ER873" s="307"/>
      <c r="ES873" s="307"/>
      <c r="ET873" s="307"/>
      <c r="EU873" s="390"/>
      <c r="EV873" s="390"/>
      <c r="EW873" s="307"/>
      <c r="EX873" s="307"/>
      <c r="EY873" s="307"/>
      <c r="EZ873" s="307"/>
      <c r="FA873" s="307"/>
      <c r="FB873" s="307"/>
      <c r="FC873" s="307"/>
      <c r="FD873" s="307"/>
      <c r="FE873" s="307"/>
      <c r="FF873" s="307"/>
      <c r="FG873" s="307"/>
      <c r="FH873" s="307"/>
      <c r="FI873" s="307"/>
      <c r="FJ873" s="307"/>
      <c r="FK873" s="307"/>
      <c r="FL873" s="307"/>
      <c r="FM873" s="307"/>
      <c r="FN873" s="307"/>
      <c r="FO873" s="307"/>
      <c r="FP873" s="307"/>
      <c r="FQ873" s="307"/>
      <c r="FR873" s="307"/>
      <c r="FS873" s="307"/>
      <c r="FT873" s="307"/>
      <c r="FU873" s="307"/>
      <c r="FV873" s="307"/>
      <c r="FW873" s="307"/>
      <c r="FX873" s="307"/>
      <c r="FY873" s="307"/>
      <c r="FZ873" s="307"/>
      <c r="GA873" s="307"/>
      <c r="GB873" s="307"/>
      <c r="GC873" s="307"/>
      <c r="GD873" s="307"/>
      <c r="GE873" s="307"/>
      <c r="GF873" s="307"/>
      <c r="GG873" s="307"/>
      <c r="GH873" s="307"/>
      <c r="GI873" s="307"/>
      <c r="GJ873" s="307"/>
      <c r="GK873" s="307"/>
      <c r="GL873" s="307"/>
      <c r="GM873" s="307"/>
      <c r="GN873" s="307"/>
      <c r="GO873" s="307"/>
      <c r="GP873" s="307"/>
      <c r="GQ873" s="307"/>
      <c r="GR873" s="307"/>
      <c r="GS873" s="307"/>
      <c r="GT873" s="307"/>
      <c r="GU873" s="307"/>
      <c r="GV873" s="307"/>
      <c r="GW873" s="307"/>
      <c r="GX873" s="307"/>
      <c r="GY873" s="307"/>
      <c r="GZ873" s="307"/>
      <c r="HA873" s="307"/>
      <c r="HB873" s="307"/>
      <c r="HC873" s="307"/>
      <c r="HD873" s="307"/>
      <c r="HE873" s="307"/>
      <c r="HF873" s="307"/>
      <c r="HG873" s="307"/>
      <c r="HH873" s="307"/>
      <c r="HI873" s="307"/>
      <c r="HJ873" s="307"/>
      <c r="HK873" s="307"/>
      <c r="HL873" s="307"/>
      <c r="HM873" s="307"/>
      <c r="HN873" s="307"/>
      <c r="HO873" s="307"/>
      <c r="HP873" s="307"/>
      <c r="HQ873" s="307"/>
      <c r="HR873" s="307"/>
      <c r="HS873" s="307"/>
      <c r="HT873" s="307"/>
      <c r="HU873" s="307"/>
      <c r="HV873" s="307"/>
      <c r="HW873" s="307"/>
      <c r="HX873" s="307"/>
      <c r="HY873" s="307"/>
      <c r="HZ873" s="307"/>
      <c r="IA873" s="307"/>
      <c r="IB873" s="307"/>
      <c r="IC873" s="307"/>
      <c r="ID873" s="307"/>
      <c r="IE873" s="307"/>
      <c r="IF873" s="307"/>
      <c r="IG873" s="307"/>
      <c r="IH873" s="307"/>
      <c r="II873" s="307"/>
      <c r="IJ873" s="307"/>
      <c r="IK873" s="307"/>
      <c r="IL873" s="307"/>
      <c r="IM873" s="307"/>
      <c r="IN873" s="307"/>
      <c r="IO873" s="307"/>
      <c r="IP873" s="307"/>
      <c r="IQ873" s="307"/>
      <c r="IR873" s="307"/>
      <c r="IS873" s="307"/>
      <c r="IT873" s="307"/>
      <c r="IU873" s="307"/>
      <c r="IV873" s="307"/>
      <c r="IW873" s="307"/>
      <c r="IX873" s="307"/>
      <c r="IY873" s="307"/>
      <c r="IZ873" s="307"/>
      <c r="JA873" s="307"/>
      <c r="JB873" s="307"/>
      <c r="JC873" s="307"/>
      <c r="JD873" s="307"/>
      <c r="JE873" s="307"/>
      <c r="JF873" s="307"/>
      <c r="JG873" s="307"/>
      <c r="JH873" s="307"/>
      <c r="JI873" s="307"/>
      <c r="JJ873" s="307"/>
      <c r="JK873" s="307"/>
      <c r="JL873" s="307"/>
      <c r="JM873" s="307"/>
      <c r="JN873" s="307"/>
      <c r="JO873" s="307"/>
      <c r="JP873" s="307"/>
      <c r="JQ873" s="307"/>
      <c r="JR873" s="307"/>
      <c r="JS873" s="307"/>
      <c r="JT873" s="307"/>
      <c r="JU873" s="307"/>
      <c r="JV873" s="307"/>
      <c r="JW873" s="307"/>
      <c r="JX873" s="307"/>
      <c r="JY873" s="307"/>
      <c r="JZ873" s="307"/>
      <c r="KA873" s="307"/>
      <c r="KB873" s="307"/>
      <c r="KC873" s="307"/>
      <c r="KD873" s="307"/>
      <c r="KE873" s="307"/>
      <c r="KF873" s="307"/>
      <c r="KG873" s="307"/>
      <c r="KH873" s="307"/>
      <c r="KI873" s="307"/>
      <c r="KJ873" s="307"/>
      <c r="KK873" s="307"/>
      <c r="KL873" s="307"/>
      <c r="KM873" s="307"/>
      <c r="KN873" s="307"/>
      <c r="KO873" s="307"/>
      <c r="KP873" s="307"/>
      <c r="KQ873" s="307"/>
      <c r="KR873" s="307"/>
      <c r="KS873" s="307"/>
      <c r="KT873" s="307"/>
    </row>
    <row r="874" spans="14:306" s="56" customFormat="1" ht="15" customHeight="1">
      <c r="N874" s="303"/>
      <c r="W874" s="303"/>
      <c r="X874" s="303"/>
      <c r="Y874" s="303"/>
      <c r="Z874" s="303"/>
      <c r="AA874" s="303"/>
      <c r="AB874" s="303"/>
      <c r="AC874" s="303"/>
      <c r="AD874" s="303"/>
      <c r="AE874" s="303"/>
      <c r="AG874" s="351"/>
      <c r="AH874" s="351"/>
      <c r="AI874" s="365" t="s">
        <v>522</v>
      </c>
      <c r="AJ874" s="365" t="s">
        <v>523</v>
      </c>
      <c r="AK874" s="365" t="s">
        <v>524</v>
      </c>
      <c r="AL874" s="365" t="s">
        <v>525</v>
      </c>
      <c r="AM874" s="365" t="s">
        <v>526</v>
      </c>
      <c r="AN874" s="365" t="s">
        <v>527</v>
      </c>
      <c r="AO874" s="365" t="s">
        <v>528</v>
      </c>
      <c r="AP874" s="365" t="s">
        <v>529</v>
      </c>
      <c r="AQ874" s="365" t="s">
        <v>530</v>
      </c>
      <c r="AR874" s="365" t="s">
        <v>531</v>
      </c>
      <c r="AS874" s="365" t="s">
        <v>532</v>
      </c>
      <c r="AT874" s="365" t="s">
        <v>533</v>
      </c>
      <c r="AU874" s="365"/>
      <c r="AV874" s="366" t="s">
        <v>534</v>
      </c>
      <c r="AW874" s="365" t="s">
        <v>535</v>
      </c>
      <c r="AX874" s="365" t="s">
        <v>536</v>
      </c>
      <c r="AY874" s="303">
        <f t="shared" ref="AY874:AY892" si="494">IF(AI875="-",AI875,IF(ISNUMBER(AI875),AI875,MID(AI875,1,FIND("-",AI875)-1))+0)</f>
        <v>0</v>
      </c>
      <c r="AZ874" s="303">
        <f t="shared" ref="AZ874:AZ892" si="495">IF(AJ875="-",AJ875,IF(ISNUMBER(AJ875),AJ875,MID(AJ875,1,FIND("-",AJ875)-1))+0)</f>
        <v>0</v>
      </c>
      <c r="BA874" s="303">
        <f t="shared" ref="BA874:BA892" si="496">IF(AK875="-",AK875,IF(ISNUMBER(AK875),AK875,MID(AK875,1,FIND("-",AK875)-1))+0)</f>
        <v>0</v>
      </c>
      <c r="BB874" s="303">
        <f t="shared" ref="BB874:BB892" si="497">IF(AL875="-",AL875,IF(ISNUMBER(AL875),AL875,MID(AL875,1,FIND("-",AL875)-1))+0)</f>
        <v>0</v>
      </c>
      <c r="BC874" s="303">
        <f t="shared" ref="BC874:BC892" si="498">IF(AM875="-",AM875,IF(ISNUMBER(AM875),AM875,MID(AM875,1,FIND("-",AM875)-1))+0)</f>
        <v>0</v>
      </c>
      <c r="BD874" s="303">
        <f t="shared" ref="BD874:BD892" si="499">IF(AN875="-",AN875,IF(ISNUMBER(AN875),AN875,MID(AN875,1,FIND("-",AN875)-1))+0)</f>
        <v>0</v>
      </c>
      <c r="BE874" s="303">
        <f t="shared" ref="BE874:BE892" si="500">IF(AO875="-",AO875,IF(ISNUMBER(AO875),AO875,MID(AO875,1,FIND("-",AO875)-1))+0)</f>
        <v>0</v>
      </c>
      <c r="BF874" s="303">
        <f t="shared" ref="BF874:BF892" si="501">IF(AP875="-",AP875,IF(ISNUMBER(AP875),AP875,MID(AP875,1,FIND("-",AP875)-1))+0)</f>
        <v>0</v>
      </c>
      <c r="BG874" s="303">
        <f t="shared" ref="BG874:BG892" si="502">IF(AQ875="-",AQ875,IF(ISNUMBER(AQ875),AQ875,MID(AQ875,1,FIND("-",AQ875)-1))+0)</f>
        <v>0</v>
      </c>
      <c r="BH874" s="303"/>
      <c r="BI874" s="303">
        <f t="shared" ref="BI874:BI892" si="503">IF(AR875="-",AR875,IF(ISNUMBER(AR875),AR875,MID(AR875,1,FIND("-",AR875)-1))+0)</f>
        <v>0</v>
      </c>
      <c r="BJ874" s="303">
        <f t="shared" ref="BJ874:BJ892" si="504">IF(AS875="-",AS875,IF(ISNUMBER(AS875),AS875,MID(AS875,1,FIND("-",AS875)-1))+0)</f>
        <v>0</v>
      </c>
      <c r="BK874" s="303">
        <f t="shared" ref="BK874:BK892" si="505">IF(AT875="-",AT875,IF(ISNUMBER(AT875),AT875,MID(AT875,1,FIND("-",AT875)-1))+0)</f>
        <v>0</v>
      </c>
      <c r="BL874" s="303">
        <f t="shared" ref="BL874:BL892" si="506">IF(AV875="-",AV875,IF(ISNUMBER(AV875),AV875,MID(AV875,1,FIND("-",AV875)-1))+0)</f>
        <v>0</v>
      </c>
      <c r="BM874" s="303">
        <f t="shared" ref="BM874:BM892" si="507">IF(AW875="-",AW875,IF(ISNUMBER(AW875),AW875,MID(AW875,1,FIND("-",AW875)-1))+0)</f>
        <v>0</v>
      </c>
      <c r="BN874" s="303">
        <f t="shared" ref="BN874:BN892" si="508">IF(AX875="-",AX875,IF(ISNUMBER(AX875),AX875,MID(AX875,1,FIND("-",AX875)-1))+0)</f>
        <v>0</v>
      </c>
      <c r="CB874" s="307"/>
      <c r="CC874" s="307"/>
      <c r="CD874" s="307"/>
      <c r="CE874" s="307"/>
      <c r="CF874" s="307"/>
      <c r="CG874" s="307"/>
      <c r="CH874" s="307"/>
      <c r="CI874" s="307"/>
      <c r="CJ874" s="307"/>
      <c r="CK874" s="307"/>
      <c r="CL874" s="307"/>
      <c r="CM874" s="307"/>
      <c r="CN874" s="307"/>
      <c r="CO874" s="307"/>
      <c r="CP874" s="307"/>
      <c r="CQ874" s="307"/>
      <c r="CR874" s="307"/>
      <c r="CS874" s="307"/>
      <c r="CT874" s="307"/>
      <c r="CU874" s="307"/>
      <c r="CV874" s="307"/>
      <c r="CW874" s="307"/>
      <c r="CX874" s="307"/>
      <c r="CY874" s="307"/>
      <c r="CZ874" s="307"/>
      <c r="DA874" s="307"/>
      <c r="DB874" s="307"/>
      <c r="DC874" s="307"/>
      <c r="DD874" s="307"/>
      <c r="DE874" s="307"/>
      <c r="DF874" s="307"/>
      <c r="DG874" s="307"/>
      <c r="DH874" s="307"/>
      <c r="DI874" s="390"/>
      <c r="DJ874" s="390"/>
      <c r="DK874" s="307"/>
      <c r="DL874" s="307"/>
      <c r="DM874" s="307"/>
      <c r="DN874" s="307"/>
      <c r="DO874" s="307"/>
      <c r="DP874" s="307"/>
      <c r="DQ874" s="307"/>
      <c r="DR874" s="307"/>
      <c r="DS874" s="307"/>
      <c r="DT874" s="307"/>
      <c r="DU874" s="307"/>
      <c r="DV874" s="307"/>
      <c r="DW874" s="307"/>
      <c r="DX874" s="307"/>
      <c r="DY874" s="307"/>
      <c r="DZ874" s="307"/>
      <c r="EA874" s="307"/>
      <c r="EB874" s="307"/>
      <c r="EC874" s="307"/>
      <c r="ED874" s="307"/>
      <c r="EE874" s="307"/>
      <c r="EF874" s="307"/>
      <c r="EG874" s="307"/>
      <c r="EH874" s="307"/>
      <c r="EI874" s="307"/>
      <c r="EJ874" s="307"/>
      <c r="EK874" s="307"/>
      <c r="EL874" s="307"/>
      <c r="EM874" s="307"/>
      <c r="EN874" s="307"/>
      <c r="EO874" s="307"/>
      <c r="EP874" s="307"/>
      <c r="EQ874" s="307"/>
      <c r="ER874" s="307"/>
      <c r="ES874" s="307"/>
      <c r="ET874" s="307"/>
      <c r="EU874" s="390"/>
      <c r="EV874" s="390"/>
      <c r="EW874" s="307"/>
      <c r="EX874" s="307"/>
      <c r="EY874" s="307"/>
      <c r="EZ874" s="307"/>
      <c r="FA874" s="307"/>
      <c r="FB874" s="307"/>
      <c r="FC874" s="307"/>
      <c r="FD874" s="307"/>
      <c r="FE874" s="307"/>
      <c r="FF874" s="307"/>
      <c r="FG874" s="307"/>
      <c r="FH874" s="307"/>
      <c r="FI874" s="307"/>
      <c r="FJ874" s="307"/>
      <c r="FK874" s="307"/>
      <c r="FL874" s="307"/>
      <c r="FM874" s="307"/>
      <c r="FN874" s="307"/>
      <c r="FO874" s="307"/>
      <c r="FP874" s="307"/>
      <c r="FQ874" s="307"/>
      <c r="FR874" s="307"/>
      <c r="FS874" s="307"/>
      <c r="FT874" s="307"/>
      <c r="FU874" s="307"/>
      <c r="FV874" s="307"/>
      <c r="FW874" s="307"/>
      <c r="FX874" s="307"/>
      <c r="FY874" s="307"/>
      <c r="FZ874" s="307"/>
      <c r="GA874" s="307"/>
      <c r="GB874" s="307"/>
      <c r="GC874" s="307"/>
      <c r="GD874" s="307"/>
      <c r="GE874" s="307"/>
      <c r="GF874" s="307"/>
      <c r="GG874" s="307"/>
      <c r="GH874" s="307"/>
      <c r="GI874" s="307"/>
      <c r="GJ874" s="307"/>
      <c r="GK874" s="307"/>
      <c r="GL874" s="307"/>
      <c r="GM874" s="307"/>
      <c r="GN874" s="307"/>
      <c r="GO874" s="307"/>
      <c r="GP874" s="307"/>
      <c r="GQ874" s="307"/>
      <c r="GR874" s="307"/>
      <c r="GS874" s="307"/>
      <c r="GT874" s="307"/>
      <c r="GU874" s="307"/>
      <c r="GV874" s="307"/>
      <c r="GW874" s="307"/>
      <c r="GX874" s="307"/>
      <c r="GY874" s="307"/>
      <c r="GZ874" s="307"/>
      <c r="HA874" s="307"/>
      <c r="HB874" s="307"/>
      <c r="HC874" s="307"/>
      <c r="HD874" s="307"/>
      <c r="HE874" s="307"/>
      <c r="HF874" s="307"/>
      <c r="HG874" s="307"/>
      <c r="HH874" s="307"/>
      <c r="HI874" s="307"/>
      <c r="HJ874" s="307"/>
      <c r="HK874" s="307"/>
      <c r="HL874" s="307"/>
      <c r="HM874" s="307"/>
      <c r="HN874" s="307"/>
      <c r="HO874" s="307"/>
      <c r="HP874" s="307"/>
      <c r="HQ874" s="307"/>
      <c r="HR874" s="307"/>
      <c r="HS874" s="307"/>
      <c r="HT874" s="307"/>
      <c r="HU874" s="307"/>
      <c r="HV874" s="307"/>
      <c r="HW874" s="307"/>
      <c r="HX874" s="307"/>
      <c r="HY874" s="307"/>
      <c r="HZ874" s="307"/>
      <c r="IA874" s="307"/>
      <c r="IB874" s="307"/>
      <c r="IC874" s="307"/>
      <c r="ID874" s="307"/>
      <c r="IE874" s="307"/>
      <c r="IF874" s="307"/>
      <c r="IG874" s="307"/>
      <c r="IH874" s="307"/>
      <c r="II874" s="307"/>
      <c r="IJ874" s="307"/>
      <c r="IK874" s="307"/>
      <c r="IL874" s="307"/>
      <c r="IM874" s="307"/>
      <c r="IN874" s="307"/>
      <c r="IO874" s="307"/>
      <c r="IP874" s="307"/>
      <c r="IQ874" s="307"/>
      <c r="IR874" s="307"/>
      <c r="IS874" s="307"/>
      <c r="IT874" s="307"/>
      <c r="IU874" s="307"/>
      <c r="IV874" s="307"/>
      <c r="IW874" s="307"/>
      <c r="IX874" s="307"/>
      <c r="IY874" s="307"/>
      <c r="IZ874" s="307"/>
      <c r="JA874" s="307"/>
      <c r="JB874" s="307"/>
      <c r="JC874" s="307"/>
      <c r="JD874" s="307"/>
      <c r="JE874" s="307"/>
      <c r="JF874" s="307"/>
      <c r="JG874" s="307"/>
      <c r="JH874" s="307"/>
      <c r="JI874" s="307"/>
      <c r="JJ874" s="307"/>
      <c r="JK874" s="307"/>
      <c r="JL874" s="307"/>
      <c r="JM874" s="307"/>
      <c r="JN874" s="307"/>
      <c r="JO874" s="307"/>
      <c r="JP874" s="307"/>
      <c r="JQ874" s="307"/>
      <c r="JR874" s="307"/>
      <c r="JS874" s="307"/>
      <c r="JT874" s="307"/>
      <c r="JU874" s="307"/>
      <c r="JV874" s="307"/>
      <c r="JW874" s="307"/>
      <c r="JX874" s="307"/>
      <c r="JY874" s="307"/>
      <c r="JZ874" s="307"/>
      <c r="KA874" s="307"/>
      <c r="KB874" s="307"/>
      <c r="KC874" s="307"/>
      <c r="KD874" s="307"/>
      <c r="KE874" s="307"/>
      <c r="KF874" s="307"/>
      <c r="KG874" s="307"/>
      <c r="KH874" s="307"/>
      <c r="KI874" s="307"/>
      <c r="KJ874" s="307"/>
      <c r="KK874" s="307"/>
      <c r="KL874" s="307"/>
      <c r="KM874" s="307"/>
      <c r="KN874" s="307"/>
      <c r="KO874" s="307"/>
      <c r="KP874" s="307"/>
      <c r="KQ874" s="307"/>
      <c r="KR874" s="307"/>
      <c r="KS874" s="307"/>
      <c r="KT874" s="307"/>
    </row>
    <row r="875" spans="14:306" s="56" customFormat="1" ht="15" customHeight="1">
      <c r="N875" s="303"/>
      <c r="W875" s="303"/>
      <c r="X875" s="303"/>
      <c r="Y875" s="303"/>
      <c r="Z875" s="303"/>
      <c r="AA875" s="303"/>
      <c r="AB875" s="303"/>
      <c r="AC875" s="303"/>
      <c r="AD875" s="303"/>
      <c r="AE875" s="303"/>
      <c r="AG875" s="354">
        <v>1</v>
      </c>
      <c r="AH875" s="354"/>
      <c r="AI875" s="356" t="s">
        <v>306</v>
      </c>
      <c r="AJ875" s="356" t="s">
        <v>108</v>
      </c>
      <c r="AK875" s="356" t="s">
        <v>666</v>
      </c>
      <c r="AL875" s="356" t="s">
        <v>170</v>
      </c>
      <c r="AM875" s="356" t="s">
        <v>827</v>
      </c>
      <c r="AN875" s="356" t="s">
        <v>768</v>
      </c>
      <c r="AO875" s="356" t="s">
        <v>250</v>
      </c>
      <c r="AP875" s="356" t="s">
        <v>250</v>
      </c>
      <c r="AQ875" s="356" t="s">
        <v>666</v>
      </c>
      <c r="AR875" s="356" t="s">
        <v>170</v>
      </c>
      <c r="AS875" s="361" t="s">
        <v>614</v>
      </c>
      <c r="AT875" s="356" t="s">
        <v>1028</v>
      </c>
      <c r="AU875" s="356"/>
      <c r="AV875" s="356" t="s">
        <v>596</v>
      </c>
      <c r="AW875" s="356" t="s">
        <v>614</v>
      </c>
      <c r="AX875" s="411" t="s">
        <v>170</v>
      </c>
      <c r="AY875" s="303">
        <f t="shared" si="494"/>
        <v>6</v>
      </c>
      <c r="AZ875" s="303">
        <f t="shared" si="495"/>
        <v>2</v>
      </c>
      <c r="BA875" s="303">
        <f t="shared" si="496"/>
        <v>9</v>
      </c>
      <c r="BB875" s="303">
        <f t="shared" si="497"/>
        <v>7</v>
      </c>
      <c r="BC875" s="303">
        <f t="shared" si="498"/>
        <v>28</v>
      </c>
      <c r="BD875" s="303">
        <f t="shared" si="499"/>
        <v>15</v>
      </c>
      <c r="BE875" s="303">
        <f t="shared" si="500"/>
        <v>8</v>
      </c>
      <c r="BF875" s="303">
        <f t="shared" si="501"/>
        <v>8</v>
      </c>
      <c r="BG875" s="303">
        <f t="shared" si="502"/>
        <v>9</v>
      </c>
      <c r="BH875" s="303"/>
      <c r="BI875" s="303">
        <f t="shared" si="503"/>
        <v>7</v>
      </c>
      <c r="BJ875" s="303">
        <f t="shared" si="504"/>
        <v>12</v>
      </c>
      <c r="BK875" s="303">
        <f t="shared" si="505"/>
        <v>34</v>
      </c>
      <c r="BL875" s="303">
        <f t="shared" si="506"/>
        <v>10</v>
      </c>
      <c r="BM875" s="303">
        <f t="shared" si="507"/>
        <v>12</v>
      </c>
      <c r="BN875" s="303">
        <f t="shared" si="508"/>
        <v>7</v>
      </c>
      <c r="CB875" s="307"/>
      <c r="CC875" s="307"/>
      <c r="CD875" s="307"/>
      <c r="CE875" s="307"/>
      <c r="CF875" s="307"/>
      <c r="CG875" s="307"/>
      <c r="CH875" s="307"/>
      <c r="CI875" s="307"/>
      <c r="CJ875" s="307"/>
      <c r="CK875" s="307"/>
      <c r="CL875" s="307"/>
      <c r="CM875" s="307"/>
      <c r="CN875" s="307"/>
      <c r="CO875" s="307"/>
      <c r="CP875" s="307"/>
      <c r="CQ875" s="307"/>
      <c r="CR875" s="307"/>
      <c r="CS875" s="307"/>
      <c r="CT875" s="307"/>
      <c r="CU875" s="307"/>
      <c r="CV875" s="307"/>
      <c r="CW875" s="307"/>
      <c r="CX875" s="307"/>
      <c r="CY875" s="307"/>
      <c r="CZ875" s="307"/>
      <c r="DA875" s="307"/>
      <c r="DB875" s="307"/>
      <c r="DC875" s="307"/>
      <c r="DD875" s="307"/>
      <c r="DE875" s="307"/>
      <c r="DF875" s="307"/>
      <c r="DG875" s="307"/>
      <c r="DH875" s="307"/>
      <c r="DI875" s="390"/>
      <c r="DJ875" s="390"/>
      <c r="DK875" s="307"/>
      <c r="DL875" s="307"/>
      <c r="DM875" s="307"/>
      <c r="DN875" s="307"/>
      <c r="DO875" s="307"/>
      <c r="DP875" s="307"/>
      <c r="DQ875" s="307"/>
      <c r="DR875" s="307"/>
      <c r="DS875" s="307"/>
      <c r="DT875" s="307"/>
      <c r="DU875" s="307"/>
      <c r="DV875" s="307"/>
      <c r="DW875" s="307"/>
      <c r="DX875" s="307"/>
      <c r="DY875" s="307"/>
      <c r="DZ875" s="307"/>
      <c r="EA875" s="307"/>
      <c r="EB875" s="307"/>
      <c r="EC875" s="307"/>
      <c r="ED875" s="307"/>
      <c r="EE875" s="307"/>
      <c r="EF875" s="307"/>
      <c r="EG875" s="307"/>
      <c r="EH875" s="307"/>
      <c r="EI875" s="307"/>
      <c r="EJ875" s="307"/>
      <c r="EK875" s="307"/>
      <c r="EL875" s="307"/>
      <c r="EM875" s="307"/>
      <c r="EN875" s="307"/>
      <c r="EO875" s="307"/>
      <c r="EP875" s="307"/>
      <c r="EQ875" s="307"/>
      <c r="ER875" s="307"/>
      <c r="ES875" s="307"/>
      <c r="ET875" s="307"/>
      <c r="EU875" s="390"/>
      <c r="EV875" s="390"/>
      <c r="EW875" s="307"/>
      <c r="EX875" s="307"/>
      <c r="EY875" s="307"/>
      <c r="EZ875" s="307"/>
      <c r="FA875" s="307"/>
      <c r="FB875" s="307"/>
      <c r="FC875" s="307"/>
      <c r="FD875" s="307"/>
      <c r="FE875" s="307"/>
      <c r="FF875" s="307"/>
      <c r="FG875" s="307"/>
      <c r="FH875" s="307"/>
      <c r="FI875" s="307"/>
      <c r="FJ875" s="307"/>
      <c r="FK875" s="307"/>
      <c r="FL875" s="307"/>
      <c r="FM875" s="307"/>
      <c r="FN875" s="307"/>
      <c r="FO875" s="307"/>
      <c r="FP875" s="307"/>
      <c r="FQ875" s="307"/>
      <c r="FR875" s="307"/>
      <c r="FS875" s="307"/>
      <c r="FT875" s="307"/>
      <c r="FU875" s="307"/>
      <c r="FV875" s="307"/>
      <c r="FW875" s="307"/>
      <c r="FX875" s="307"/>
      <c r="FY875" s="307"/>
      <c r="FZ875" s="307"/>
      <c r="GA875" s="307"/>
      <c r="GB875" s="307"/>
      <c r="GC875" s="307"/>
      <c r="GD875" s="307"/>
      <c r="GE875" s="307"/>
      <c r="GF875" s="307"/>
      <c r="GG875" s="307"/>
      <c r="GH875" s="307"/>
      <c r="GI875" s="307"/>
      <c r="GJ875" s="307"/>
      <c r="GK875" s="307"/>
      <c r="GL875" s="307"/>
      <c r="GM875" s="307"/>
      <c r="GN875" s="307"/>
      <c r="GO875" s="307"/>
      <c r="GP875" s="307"/>
      <c r="GQ875" s="307"/>
      <c r="GR875" s="307"/>
      <c r="GS875" s="307"/>
      <c r="GT875" s="307"/>
      <c r="GU875" s="307"/>
      <c r="GV875" s="307"/>
      <c r="GW875" s="307"/>
      <c r="GX875" s="307"/>
      <c r="GY875" s="307"/>
      <c r="GZ875" s="307"/>
      <c r="HA875" s="307"/>
      <c r="HB875" s="307"/>
      <c r="HC875" s="307"/>
      <c r="HD875" s="307"/>
      <c r="HE875" s="307"/>
      <c r="HF875" s="307"/>
      <c r="HG875" s="307"/>
      <c r="HH875" s="307"/>
      <c r="HI875" s="307"/>
      <c r="HJ875" s="307"/>
      <c r="HK875" s="307"/>
      <c r="HL875" s="307"/>
      <c r="HM875" s="307"/>
      <c r="HN875" s="307"/>
      <c r="HO875" s="307"/>
      <c r="HP875" s="307"/>
      <c r="HQ875" s="307"/>
      <c r="HR875" s="307"/>
      <c r="HS875" s="307"/>
      <c r="HT875" s="307"/>
      <c r="HU875" s="307"/>
      <c r="HV875" s="307"/>
      <c r="HW875" s="307"/>
      <c r="HX875" s="307"/>
      <c r="HY875" s="307"/>
      <c r="HZ875" s="307"/>
      <c r="IA875" s="307"/>
      <c r="IB875" s="307"/>
      <c r="IC875" s="307"/>
      <c r="ID875" s="307"/>
      <c r="IE875" s="307"/>
      <c r="IF875" s="307"/>
      <c r="IG875" s="307"/>
      <c r="IH875" s="307"/>
      <c r="II875" s="307"/>
      <c r="IJ875" s="307"/>
      <c r="IK875" s="307"/>
      <c r="IL875" s="307"/>
      <c r="IM875" s="307"/>
      <c r="IN875" s="307"/>
      <c r="IO875" s="307"/>
      <c r="IP875" s="307"/>
      <c r="IQ875" s="307"/>
      <c r="IR875" s="307"/>
      <c r="IS875" s="307"/>
      <c r="IT875" s="307"/>
      <c r="IU875" s="307"/>
      <c r="IV875" s="307"/>
      <c r="IW875" s="307"/>
      <c r="IX875" s="307"/>
      <c r="IY875" s="307"/>
      <c r="IZ875" s="307"/>
      <c r="JA875" s="307"/>
      <c r="JB875" s="307"/>
      <c r="JC875" s="307"/>
      <c r="JD875" s="307"/>
      <c r="JE875" s="307"/>
      <c r="JF875" s="307"/>
      <c r="JG875" s="307"/>
      <c r="JH875" s="307"/>
      <c r="JI875" s="307"/>
      <c r="JJ875" s="307"/>
      <c r="JK875" s="307"/>
      <c r="JL875" s="307"/>
      <c r="JM875" s="307"/>
      <c r="JN875" s="307"/>
      <c r="JO875" s="307"/>
      <c r="JP875" s="307"/>
      <c r="JQ875" s="307"/>
      <c r="JR875" s="307"/>
      <c r="JS875" s="307"/>
      <c r="JT875" s="307"/>
      <c r="JU875" s="307"/>
      <c r="JV875" s="307"/>
      <c r="JW875" s="307"/>
      <c r="JX875" s="307"/>
      <c r="JY875" s="307"/>
      <c r="JZ875" s="307"/>
      <c r="KA875" s="307"/>
      <c r="KB875" s="307"/>
      <c r="KC875" s="307"/>
      <c r="KD875" s="307"/>
      <c r="KE875" s="307"/>
      <c r="KF875" s="307"/>
      <c r="KG875" s="307"/>
      <c r="KH875" s="307"/>
      <c r="KI875" s="307"/>
      <c r="KJ875" s="307"/>
      <c r="KK875" s="307"/>
      <c r="KL875" s="307"/>
      <c r="KM875" s="307"/>
      <c r="KN875" s="307"/>
      <c r="KO875" s="307"/>
      <c r="KP875" s="307"/>
      <c r="KQ875" s="307"/>
      <c r="KR875" s="307"/>
      <c r="KS875" s="307"/>
      <c r="KT875" s="307"/>
    </row>
    <row r="876" spans="14:306" s="56" customFormat="1" ht="15" customHeight="1">
      <c r="N876" s="303"/>
      <c r="W876" s="303"/>
      <c r="X876" s="303"/>
      <c r="Y876" s="303"/>
      <c r="Z876" s="303"/>
      <c r="AA876" s="303"/>
      <c r="AB876" s="303"/>
      <c r="AC876" s="303"/>
      <c r="AD876" s="303"/>
      <c r="AE876" s="303"/>
      <c r="AG876" s="354">
        <v>2</v>
      </c>
      <c r="AH876" s="354"/>
      <c r="AI876" s="356" t="s">
        <v>111</v>
      </c>
      <c r="AJ876" s="359">
        <v>2</v>
      </c>
      <c r="AK876" s="359">
        <v>9</v>
      </c>
      <c r="AL876" s="356" t="s">
        <v>72</v>
      </c>
      <c r="AM876" s="356" t="s">
        <v>91</v>
      </c>
      <c r="AN876" s="356" t="s">
        <v>76</v>
      </c>
      <c r="AO876" s="356" t="s">
        <v>66</v>
      </c>
      <c r="AP876" s="356" t="s">
        <v>66</v>
      </c>
      <c r="AQ876" s="356" t="s">
        <v>113</v>
      </c>
      <c r="AR876" s="411" t="s">
        <v>72</v>
      </c>
      <c r="AS876" s="356" t="s">
        <v>73</v>
      </c>
      <c r="AT876" s="356" t="s">
        <v>1029</v>
      </c>
      <c r="AU876" s="356"/>
      <c r="AV876" s="359">
        <v>10</v>
      </c>
      <c r="AW876" s="356" t="s">
        <v>156</v>
      </c>
      <c r="AX876" s="359">
        <v>7</v>
      </c>
      <c r="AY876" s="303">
        <f t="shared" si="494"/>
        <v>9</v>
      </c>
      <c r="AZ876" s="303">
        <f t="shared" si="495"/>
        <v>3</v>
      </c>
      <c r="BA876" s="303">
        <f t="shared" si="496"/>
        <v>10</v>
      </c>
      <c r="BB876" s="303">
        <f t="shared" si="497"/>
        <v>9</v>
      </c>
      <c r="BC876" s="303">
        <f t="shared" si="498"/>
        <v>31</v>
      </c>
      <c r="BD876" s="303">
        <f t="shared" si="499"/>
        <v>17</v>
      </c>
      <c r="BE876" s="303">
        <f t="shared" si="500"/>
        <v>10</v>
      </c>
      <c r="BF876" s="303">
        <f t="shared" si="501"/>
        <v>10</v>
      </c>
      <c r="BG876" s="303">
        <f t="shared" si="502"/>
        <v>11</v>
      </c>
      <c r="BH876" s="303"/>
      <c r="BI876" s="303">
        <f t="shared" si="503"/>
        <v>9</v>
      </c>
      <c r="BJ876" s="303">
        <f t="shared" si="504"/>
        <v>15</v>
      </c>
      <c r="BK876" s="303">
        <f t="shared" si="505"/>
        <v>42</v>
      </c>
      <c r="BL876" s="303">
        <f t="shared" si="506"/>
        <v>11</v>
      </c>
      <c r="BM876" s="303">
        <f t="shared" si="507"/>
        <v>14</v>
      </c>
      <c r="BN876" s="303">
        <f t="shared" si="508"/>
        <v>8</v>
      </c>
      <c r="CB876" s="307"/>
      <c r="CC876" s="307"/>
      <c r="CD876" s="307"/>
      <c r="CE876" s="307"/>
      <c r="CF876" s="307"/>
      <c r="CG876" s="307"/>
      <c r="CH876" s="307"/>
      <c r="CI876" s="307"/>
      <c r="CJ876" s="307"/>
      <c r="CK876" s="307"/>
      <c r="CL876" s="307"/>
      <c r="CM876" s="307"/>
      <c r="CN876" s="307"/>
      <c r="CO876" s="307"/>
      <c r="CP876" s="307"/>
      <c r="CQ876" s="307"/>
      <c r="CR876" s="307"/>
      <c r="CS876" s="307"/>
      <c r="CT876" s="307"/>
      <c r="CU876" s="307"/>
      <c r="CV876" s="307"/>
      <c r="CW876" s="307"/>
      <c r="CX876" s="307"/>
      <c r="CY876" s="307"/>
      <c r="CZ876" s="307"/>
      <c r="DA876" s="307"/>
      <c r="DB876" s="307"/>
      <c r="DC876" s="307"/>
      <c r="DD876" s="307"/>
      <c r="DE876" s="307"/>
      <c r="DF876" s="307"/>
      <c r="DG876" s="307"/>
      <c r="DH876" s="307"/>
      <c r="DI876" s="390"/>
      <c r="DJ876" s="390"/>
      <c r="DK876" s="307"/>
      <c r="DL876" s="307"/>
      <c r="DM876" s="307"/>
      <c r="DN876" s="307"/>
      <c r="DO876" s="307"/>
      <c r="DP876" s="307"/>
      <c r="DQ876" s="307"/>
      <c r="DR876" s="307"/>
      <c r="DS876" s="307"/>
      <c r="DT876" s="307"/>
      <c r="DU876" s="307"/>
      <c r="DV876" s="307"/>
      <c r="DW876" s="307"/>
      <c r="DX876" s="307"/>
      <c r="DY876" s="307"/>
      <c r="DZ876" s="307"/>
      <c r="EA876" s="307"/>
      <c r="EB876" s="307"/>
      <c r="EC876" s="307"/>
      <c r="ED876" s="307"/>
      <c r="EE876" s="307"/>
      <c r="EF876" s="307"/>
      <c r="EG876" s="307"/>
      <c r="EH876" s="307"/>
      <c r="EI876" s="307"/>
      <c r="EJ876" s="307"/>
      <c r="EK876" s="307"/>
      <c r="EL876" s="307"/>
      <c r="EM876" s="307"/>
      <c r="EN876" s="307"/>
      <c r="EO876" s="307"/>
      <c r="EP876" s="307"/>
      <c r="EQ876" s="307"/>
      <c r="ER876" s="307"/>
      <c r="ES876" s="307"/>
      <c r="ET876" s="307"/>
      <c r="EU876" s="390"/>
      <c r="EV876" s="390"/>
      <c r="EW876" s="307"/>
      <c r="EX876" s="307"/>
      <c r="EY876" s="307"/>
      <c r="EZ876" s="307"/>
      <c r="FA876" s="307"/>
      <c r="FB876" s="307"/>
      <c r="FC876" s="307"/>
      <c r="FD876" s="307"/>
      <c r="FE876" s="307"/>
      <c r="FF876" s="307"/>
      <c r="FG876" s="307"/>
      <c r="FH876" s="307"/>
      <c r="FI876" s="307"/>
      <c r="FJ876" s="307"/>
      <c r="FK876" s="307"/>
      <c r="FL876" s="307"/>
      <c r="FM876" s="307"/>
      <c r="FN876" s="307"/>
      <c r="FO876" s="307"/>
      <c r="FP876" s="307"/>
      <c r="FQ876" s="307"/>
      <c r="FR876" s="307"/>
      <c r="FS876" s="307"/>
      <c r="FT876" s="307"/>
      <c r="FU876" s="307"/>
      <c r="FV876" s="307"/>
      <c r="FW876" s="307"/>
      <c r="FX876" s="307"/>
      <c r="FY876" s="307"/>
      <c r="FZ876" s="307"/>
      <c r="GA876" s="307"/>
      <c r="GB876" s="307"/>
      <c r="GC876" s="307"/>
      <c r="GD876" s="307"/>
      <c r="GE876" s="307"/>
      <c r="GF876" s="307"/>
      <c r="GG876" s="307"/>
      <c r="GH876" s="307"/>
      <c r="GI876" s="307"/>
      <c r="GJ876" s="307"/>
      <c r="GK876" s="307"/>
      <c r="GL876" s="307"/>
      <c r="GM876" s="307"/>
      <c r="GN876" s="307"/>
      <c r="GO876" s="307"/>
      <c r="GP876" s="307"/>
      <c r="GQ876" s="307"/>
      <c r="GR876" s="307"/>
      <c r="GS876" s="307"/>
      <c r="GT876" s="307"/>
      <c r="GU876" s="307"/>
      <c r="GV876" s="307"/>
      <c r="GW876" s="307"/>
      <c r="GX876" s="307"/>
      <c r="GY876" s="307"/>
      <c r="GZ876" s="307"/>
      <c r="HA876" s="307"/>
      <c r="HB876" s="307"/>
      <c r="HC876" s="307"/>
      <c r="HD876" s="307"/>
      <c r="HE876" s="307"/>
      <c r="HF876" s="307"/>
      <c r="HG876" s="307"/>
      <c r="HH876" s="307"/>
      <c r="HI876" s="307"/>
      <c r="HJ876" s="307"/>
      <c r="HK876" s="307"/>
      <c r="HL876" s="307"/>
      <c r="HM876" s="307"/>
      <c r="HN876" s="307"/>
      <c r="HO876" s="307"/>
      <c r="HP876" s="307"/>
      <c r="HQ876" s="307"/>
      <c r="HR876" s="307"/>
      <c r="HS876" s="307"/>
      <c r="HT876" s="307"/>
      <c r="HU876" s="307"/>
      <c r="HV876" s="307"/>
      <c r="HW876" s="307"/>
      <c r="HX876" s="307"/>
      <c r="HY876" s="307"/>
      <c r="HZ876" s="307"/>
      <c r="IA876" s="307"/>
      <c r="IB876" s="307"/>
      <c r="IC876" s="307"/>
      <c r="ID876" s="307"/>
      <c r="IE876" s="307"/>
      <c r="IF876" s="307"/>
      <c r="IG876" s="307"/>
      <c r="IH876" s="307"/>
      <c r="II876" s="307"/>
      <c r="IJ876" s="307"/>
      <c r="IK876" s="307"/>
      <c r="IL876" s="307"/>
      <c r="IM876" s="307"/>
      <c r="IN876" s="307"/>
      <c r="IO876" s="307"/>
      <c r="IP876" s="307"/>
      <c r="IQ876" s="307"/>
      <c r="IR876" s="307"/>
      <c r="IS876" s="307"/>
      <c r="IT876" s="307"/>
      <c r="IU876" s="307"/>
      <c r="IV876" s="307"/>
      <c r="IW876" s="307"/>
      <c r="IX876" s="307"/>
      <c r="IY876" s="307"/>
      <c r="IZ876" s="307"/>
      <c r="JA876" s="307"/>
      <c r="JB876" s="307"/>
      <c r="JC876" s="307"/>
      <c r="JD876" s="307"/>
      <c r="JE876" s="307"/>
      <c r="JF876" s="307"/>
      <c r="JG876" s="307"/>
      <c r="JH876" s="307"/>
      <c r="JI876" s="307"/>
      <c r="JJ876" s="307"/>
      <c r="JK876" s="307"/>
      <c r="JL876" s="307"/>
      <c r="JM876" s="307"/>
      <c r="JN876" s="307"/>
      <c r="JO876" s="307"/>
      <c r="JP876" s="307"/>
      <c r="JQ876" s="307"/>
      <c r="JR876" s="307"/>
      <c r="JS876" s="307"/>
      <c r="JT876" s="307"/>
      <c r="JU876" s="307"/>
      <c r="JV876" s="307"/>
      <c r="JW876" s="307"/>
      <c r="JX876" s="307"/>
      <c r="JY876" s="307"/>
      <c r="JZ876" s="307"/>
      <c r="KA876" s="307"/>
      <c r="KB876" s="307"/>
      <c r="KC876" s="307"/>
      <c r="KD876" s="307"/>
      <c r="KE876" s="307"/>
      <c r="KF876" s="307"/>
      <c r="KG876" s="307"/>
      <c r="KH876" s="307"/>
      <c r="KI876" s="307"/>
      <c r="KJ876" s="307"/>
      <c r="KK876" s="307"/>
      <c r="KL876" s="307"/>
      <c r="KM876" s="307"/>
      <c r="KN876" s="307"/>
      <c r="KO876" s="307"/>
      <c r="KP876" s="307"/>
      <c r="KQ876" s="307"/>
      <c r="KR876" s="307"/>
      <c r="KS876" s="307"/>
      <c r="KT876" s="307"/>
    </row>
    <row r="877" spans="14:306" s="56" customFormat="1" ht="15" customHeight="1">
      <c r="N877" s="303"/>
      <c r="W877" s="303"/>
      <c r="X877" s="303"/>
      <c r="Y877" s="303"/>
      <c r="Z877" s="303"/>
      <c r="AA877" s="303"/>
      <c r="AB877" s="303"/>
      <c r="AC877" s="303"/>
      <c r="AD877" s="303"/>
      <c r="AE877" s="303"/>
      <c r="AG877" s="354">
        <v>3</v>
      </c>
      <c r="AH877" s="354"/>
      <c r="AI877" s="356" t="s">
        <v>177</v>
      </c>
      <c r="AJ877" s="356" t="s">
        <v>109</v>
      </c>
      <c r="AK877" s="359">
        <v>10</v>
      </c>
      <c r="AL877" s="359">
        <v>9</v>
      </c>
      <c r="AM877" s="356" t="s">
        <v>95</v>
      </c>
      <c r="AN877" s="356" t="s">
        <v>78</v>
      </c>
      <c r="AO877" s="403" t="s">
        <v>68</v>
      </c>
      <c r="AP877" s="356" t="s">
        <v>68</v>
      </c>
      <c r="AQ877" s="356" t="s">
        <v>71</v>
      </c>
      <c r="AR877" s="356" t="s">
        <v>113</v>
      </c>
      <c r="AS877" s="356" t="s">
        <v>76</v>
      </c>
      <c r="AT877" s="356" t="s">
        <v>868</v>
      </c>
      <c r="AU877" s="356"/>
      <c r="AV877" s="359">
        <v>11</v>
      </c>
      <c r="AW877" s="356" t="s">
        <v>157</v>
      </c>
      <c r="AX877" s="359">
        <v>8</v>
      </c>
      <c r="AY877" s="303">
        <f t="shared" si="494"/>
        <v>13</v>
      </c>
      <c r="AZ877" s="303">
        <f t="shared" si="495"/>
        <v>5</v>
      </c>
      <c r="BA877" s="303">
        <f t="shared" si="496"/>
        <v>11</v>
      </c>
      <c r="BB877" s="303">
        <f t="shared" si="497"/>
        <v>10</v>
      </c>
      <c r="BC877" s="303">
        <f t="shared" si="498"/>
        <v>34</v>
      </c>
      <c r="BD877" s="303">
        <f t="shared" si="499"/>
        <v>20</v>
      </c>
      <c r="BE877" s="303">
        <f t="shared" si="500"/>
        <v>12</v>
      </c>
      <c r="BF877" s="303">
        <f t="shared" si="501"/>
        <v>12</v>
      </c>
      <c r="BG877" s="303">
        <f t="shared" si="502"/>
        <v>13</v>
      </c>
      <c r="BH877" s="303"/>
      <c r="BI877" s="303">
        <f t="shared" si="503"/>
        <v>11</v>
      </c>
      <c r="BJ877" s="303">
        <f t="shared" si="504"/>
        <v>17</v>
      </c>
      <c r="BK877" s="303">
        <f t="shared" si="505"/>
        <v>49</v>
      </c>
      <c r="BL877" s="303">
        <f t="shared" si="506"/>
        <v>12</v>
      </c>
      <c r="BM877" s="303">
        <f t="shared" si="507"/>
        <v>16</v>
      </c>
      <c r="BN877" s="303">
        <f t="shared" si="508"/>
        <v>9</v>
      </c>
      <c r="CB877" s="307"/>
      <c r="CC877" s="307"/>
      <c r="CD877" s="307"/>
      <c r="CE877" s="307"/>
      <c r="CF877" s="307"/>
      <c r="CG877" s="307"/>
      <c r="CH877" s="307"/>
      <c r="CI877" s="307"/>
      <c r="CJ877" s="307"/>
      <c r="CK877" s="307"/>
      <c r="CL877" s="307"/>
      <c r="CM877" s="307"/>
      <c r="CN877" s="307"/>
      <c r="CO877" s="307"/>
      <c r="CP877" s="307"/>
      <c r="CQ877" s="307"/>
      <c r="CR877" s="307"/>
      <c r="CS877" s="307"/>
      <c r="CT877" s="307"/>
      <c r="CU877" s="307"/>
      <c r="CV877" s="307"/>
      <c r="CW877" s="307"/>
      <c r="CX877" s="307"/>
      <c r="CY877" s="307"/>
      <c r="CZ877" s="307"/>
      <c r="DA877" s="307"/>
      <c r="DB877" s="307"/>
      <c r="DC877" s="307"/>
      <c r="DD877" s="307"/>
      <c r="DE877" s="307"/>
      <c r="DF877" s="307"/>
      <c r="DG877" s="307"/>
      <c r="DH877" s="307"/>
      <c r="DI877" s="390"/>
      <c r="DJ877" s="390"/>
      <c r="DK877" s="307"/>
      <c r="DL877" s="307"/>
      <c r="DM877" s="307"/>
      <c r="DN877" s="307"/>
      <c r="DO877" s="307"/>
      <c r="DP877" s="307"/>
      <c r="DQ877" s="307"/>
      <c r="DR877" s="307"/>
      <c r="DS877" s="307"/>
      <c r="DT877" s="307"/>
      <c r="DU877" s="307"/>
      <c r="DV877" s="307"/>
      <c r="DW877" s="307"/>
      <c r="DX877" s="307"/>
      <c r="DY877" s="307"/>
      <c r="DZ877" s="307"/>
      <c r="EA877" s="307"/>
      <c r="EB877" s="307"/>
      <c r="EC877" s="307"/>
      <c r="ED877" s="307"/>
      <c r="EE877" s="307"/>
      <c r="EF877" s="307"/>
      <c r="EG877" s="307"/>
      <c r="EH877" s="307"/>
      <c r="EI877" s="307"/>
      <c r="EJ877" s="307"/>
      <c r="EK877" s="307"/>
      <c r="EL877" s="307"/>
      <c r="EM877" s="307"/>
      <c r="EN877" s="307"/>
      <c r="EO877" s="307"/>
      <c r="EP877" s="307"/>
      <c r="EQ877" s="307"/>
      <c r="ER877" s="307"/>
      <c r="ES877" s="307"/>
      <c r="ET877" s="307"/>
      <c r="EU877" s="390"/>
      <c r="EV877" s="390"/>
      <c r="EW877" s="307"/>
      <c r="EX877" s="307"/>
      <c r="EY877" s="307"/>
      <c r="EZ877" s="307"/>
      <c r="FA877" s="307"/>
      <c r="FB877" s="307"/>
      <c r="FC877" s="307"/>
      <c r="FD877" s="307"/>
      <c r="FE877" s="307"/>
      <c r="FF877" s="307"/>
      <c r="FG877" s="307"/>
      <c r="FH877" s="307"/>
      <c r="FI877" s="307"/>
      <c r="FJ877" s="307"/>
      <c r="FK877" s="307"/>
      <c r="FL877" s="307"/>
      <c r="FM877" s="307"/>
      <c r="FN877" s="307"/>
      <c r="FO877" s="307"/>
      <c r="FP877" s="307"/>
      <c r="FQ877" s="307"/>
      <c r="FR877" s="307"/>
      <c r="FS877" s="307"/>
      <c r="FT877" s="307"/>
      <c r="FU877" s="307"/>
      <c r="FV877" s="307"/>
      <c r="FW877" s="307"/>
      <c r="FX877" s="307"/>
      <c r="FY877" s="307"/>
      <c r="FZ877" s="307"/>
      <c r="GA877" s="307"/>
      <c r="GB877" s="307"/>
      <c r="GC877" s="307"/>
      <c r="GD877" s="307"/>
      <c r="GE877" s="307"/>
      <c r="GF877" s="307"/>
      <c r="GG877" s="307"/>
      <c r="GH877" s="307"/>
      <c r="GI877" s="307"/>
      <c r="GJ877" s="307"/>
      <c r="GK877" s="307"/>
      <c r="GL877" s="307"/>
      <c r="GM877" s="307"/>
      <c r="GN877" s="307"/>
      <c r="GO877" s="307"/>
      <c r="GP877" s="307"/>
      <c r="GQ877" s="307"/>
      <c r="GR877" s="307"/>
      <c r="GS877" s="307"/>
      <c r="GT877" s="307"/>
      <c r="GU877" s="307"/>
      <c r="GV877" s="307"/>
      <c r="GW877" s="307"/>
      <c r="GX877" s="307"/>
      <c r="GY877" s="307"/>
      <c r="GZ877" s="307"/>
      <c r="HA877" s="307"/>
      <c r="HB877" s="307"/>
      <c r="HC877" s="307"/>
      <c r="HD877" s="307"/>
      <c r="HE877" s="307"/>
      <c r="HF877" s="307"/>
      <c r="HG877" s="307"/>
      <c r="HH877" s="307"/>
      <c r="HI877" s="307"/>
      <c r="HJ877" s="307"/>
      <c r="HK877" s="307"/>
      <c r="HL877" s="307"/>
      <c r="HM877" s="307"/>
      <c r="HN877" s="307"/>
      <c r="HO877" s="307"/>
      <c r="HP877" s="307"/>
      <c r="HQ877" s="307"/>
      <c r="HR877" s="307"/>
      <c r="HS877" s="307"/>
      <c r="HT877" s="307"/>
      <c r="HU877" s="307"/>
      <c r="HV877" s="307"/>
      <c r="HW877" s="307"/>
      <c r="HX877" s="307"/>
      <c r="HY877" s="307"/>
      <c r="HZ877" s="307"/>
      <c r="IA877" s="307"/>
      <c r="IB877" s="307"/>
      <c r="IC877" s="307"/>
      <c r="ID877" s="307"/>
      <c r="IE877" s="307"/>
      <c r="IF877" s="307"/>
      <c r="IG877" s="307"/>
      <c r="IH877" s="307"/>
      <c r="II877" s="307"/>
      <c r="IJ877" s="307"/>
      <c r="IK877" s="307"/>
      <c r="IL877" s="307"/>
      <c r="IM877" s="307"/>
      <c r="IN877" s="307"/>
      <c r="IO877" s="307"/>
      <c r="IP877" s="307"/>
      <c r="IQ877" s="307"/>
      <c r="IR877" s="307"/>
      <c r="IS877" s="307"/>
      <c r="IT877" s="307"/>
      <c r="IU877" s="307"/>
      <c r="IV877" s="307"/>
      <c r="IW877" s="307"/>
      <c r="IX877" s="307"/>
      <c r="IY877" s="307"/>
      <c r="IZ877" s="307"/>
      <c r="JA877" s="307"/>
      <c r="JB877" s="307"/>
      <c r="JC877" s="307"/>
      <c r="JD877" s="307"/>
      <c r="JE877" s="307"/>
      <c r="JF877" s="307"/>
      <c r="JG877" s="307"/>
      <c r="JH877" s="307"/>
      <c r="JI877" s="307"/>
      <c r="JJ877" s="307"/>
      <c r="JK877" s="307"/>
      <c r="JL877" s="307"/>
      <c r="JM877" s="307"/>
      <c r="JN877" s="307"/>
      <c r="JO877" s="307"/>
      <c r="JP877" s="307"/>
      <c r="JQ877" s="307"/>
      <c r="JR877" s="307"/>
      <c r="JS877" s="307"/>
      <c r="JT877" s="307"/>
      <c r="JU877" s="307"/>
      <c r="JV877" s="307"/>
      <c r="JW877" s="307"/>
      <c r="JX877" s="307"/>
      <c r="JY877" s="307"/>
      <c r="JZ877" s="307"/>
      <c r="KA877" s="307"/>
      <c r="KB877" s="307"/>
      <c r="KC877" s="307"/>
      <c r="KD877" s="307"/>
      <c r="KE877" s="307"/>
      <c r="KF877" s="307"/>
      <c r="KG877" s="307"/>
      <c r="KH877" s="307"/>
      <c r="KI877" s="307"/>
      <c r="KJ877" s="307"/>
      <c r="KK877" s="307"/>
      <c r="KL877" s="307"/>
      <c r="KM877" s="307"/>
      <c r="KN877" s="307"/>
      <c r="KO877" s="307"/>
      <c r="KP877" s="307"/>
      <c r="KQ877" s="307"/>
      <c r="KR877" s="307"/>
      <c r="KS877" s="307"/>
      <c r="KT877" s="307"/>
    </row>
    <row r="878" spans="14:306" s="56" customFormat="1" ht="15" customHeight="1">
      <c r="N878" s="303"/>
      <c r="W878" s="303"/>
      <c r="X878" s="303"/>
      <c r="Y878" s="303"/>
      <c r="Z878" s="303"/>
      <c r="AA878" s="303"/>
      <c r="AB878" s="303"/>
      <c r="AC878" s="303"/>
      <c r="AD878" s="303"/>
      <c r="AE878" s="303"/>
      <c r="AG878" s="354">
        <v>4</v>
      </c>
      <c r="AH878" s="354"/>
      <c r="AI878" s="356" t="s">
        <v>220</v>
      </c>
      <c r="AJ878" s="356" t="s">
        <v>208</v>
      </c>
      <c r="AK878" s="359">
        <v>11</v>
      </c>
      <c r="AL878" s="356" t="s">
        <v>68</v>
      </c>
      <c r="AM878" s="356" t="s">
        <v>192</v>
      </c>
      <c r="AN878" s="356" t="s">
        <v>167</v>
      </c>
      <c r="AO878" s="356" t="s">
        <v>156</v>
      </c>
      <c r="AP878" s="356" t="s">
        <v>156</v>
      </c>
      <c r="AQ878" s="356" t="s">
        <v>244</v>
      </c>
      <c r="AR878" s="356" t="s">
        <v>70</v>
      </c>
      <c r="AS878" s="356" t="s">
        <v>79</v>
      </c>
      <c r="AT878" s="356" t="s">
        <v>1030</v>
      </c>
      <c r="AU878" s="356"/>
      <c r="AV878" s="356" t="s">
        <v>156</v>
      </c>
      <c r="AW878" s="356" t="s">
        <v>92</v>
      </c>
      <c r="AX878" s="359">
        <v>9</v>
      </c>
      <c r="AY878" s="303">
        <f t="shared" si="494"/>
        <v>18</v>
      </c>
      <c r="AZ878" s="303">
        <f t="shared" si="495"/>
        <v>8</v>
      </c>
      <c r="BA878" s="303">
        <f t="shared" si="496"/>
        <v>12</v>
      </c>
      <c r="BB878" s="303">
        <f t="shared" si="497"/>
        <v>12</v>
      </c>
      <c r="BC878" s="303">
        <f t="shared" si="498"/>
        <v>37</v>
      </c>
      <c r="BD878" s="303">
        <f t="shared" si="499"/>
        <v>23</v>
      </c>
      <c r="BE878" s="303">
        <f t="shared" si="500"/>
        <v>14</v>
      </c>
      <c r="BF878" s="303">
        <f t="shared" si="501"/>
        <v>14</v>
      </c>
      <c r="BG878" s="303">
        <f t="shared" si="502"/>
        <v>16</v>
      </c>
      <c r="BH878" s="303"/>
      <c r="BI878" s="303">
        <f t="shared" si="503"/>
        <v>14</v>
      </c>
      <c r="BJ878" s="303">
        <f t="shared" si="504"/>
        <v>19</v>
      </c>
      <c r="BK878" s="303">
        <f t="shared" si="505"/>
        <v>57</v>
      </c>
      <c r="BL878" s="303">
        <f t="shared" si="506"/>
        <v>14</v>
      </c>
      <c r="BM878" s="303">
        <f t="shared" si="507"/>
        <v>18</v>
      </c>
      <c r="BN878" s="303">
        <f t="shared" si="508"/>
        <v>10</v>
      </c>
      <c r="CB878" s="307"/>
      <c r="CC878" s="307"/>
      <c r="CD878" s="307"/>
      <c r="CE878" s="307"/>
      <c r="CF878" s="307"/>
      <c r="CG878" s="307"/>
      <c r="CH878" s="307"/>
      <c r="CI878" s="307"/>
      <c r="CJ878" s="307"/>
      <c r="CK878" s="307"/>
      <c r="CL878" s="307"/>
      <c r="CM878" s="307"/>
      <c r="CN878" s="307"/>
      <c r="CO878" s="307"/>
      <c r="CP878" s="307"/>
      <c r="CQ878" s="307"/>
      <c r="CR878" s="307"/>
      <c r="CS878" s="307"/>
      <c r="CT878" s="307"/>
      <c r="CU878" s="307"/>
      <c r="CV878" s="307"/>
      <c r="CW878" s="307"/>
      <c r="CX878" s="307"/>
      <c r="CY878" s="307"/>
      <c r="CZ878" s="307"/>
      <c r="DA878" s="307"/>
      <c r="DB878" s="307"/>
      <c r="DC878" s="307"/>
      <c r="DD878" s="307"/>
      <c r="DE878" s="307"/>
      <c r="DF878" s="307"/>
      <c r="DG878" s="307"/>
      <c r="DH878" s="307"/>
      <c r="DI878" s="390"/>
      <c r="DJ878" s="390"/>
      <c r="DK878" s="307"/>
      <c r="DL878" s="307"/>
      <c r="DM878" s="307"/>
      <c r="DN878" s="307"/>
      <c r="DO878" s="307"/>
      <c r="DP878" s="307"/>
      <c r="DQ878" s="307"/>
      <c r="DR878" s="307"/>
      <c r="DS878" s="307"/>
      <c r="DT878" s="307"/>
      <c r="DU878" s="307"/>
      <c r="DV878" s="307"/>
      <c r="DW878" s="307"/>
      <c r="DX878" s="307"/>
      <c r="DY878" s="307"/>
      <c r="DZ878" s="307"/>
      <c r="EA878" s="307"/>
      <c r="EB878" s="307"/>
      <c r="EC878" s="307"/>
      <c r="ED878" s="307"/>
      <c r="EE878" s="307"/>
      <c r="EF878" s="307"/>
      <c r="EG878" s="307"/>
      <c r="EH878" s="307"/>
      <c r="EI878" s="307"/>
      <c r="EJ878" s="307"/>
      <c r="EK878" s="307"/>
      <c r="EL878" s="307"/>
      <c r="EM878" s="307"/>
      <c r="EN878" s="307"/>
      <c r="EO878" s="307"/>
      <c r="EP878" s="307"/>
      <c r="EQ878" s="307"/>
      <c r="ER878" s="307"/>
      <c r="ES878" s="307"/>
      <c r="ET878" s="307"/>
      <c r="EU878" s="390"/>
      <c r="EV878" s="390"/>
      <c r="EW878" s="307"/>
      <c r="EX878" s="307"/>
      <c r="EY878" s="307"/>
      <c r="EZ878" s="307"/>
      <c r="FA878" s="307"/>
      <c r="FB878" s="307"/>
      <c r="FC878" s="307"/>
      <c r="FD878" s="307"/>
      <c r="FE878" s="307"/>
      <c r="FF878" s="307"/>
      <c r="FG878" s="307"/>
      <c r="FH878" s="307"/>
      <c r="FI878" s="307"/>
      <c r="FJ878" s="307"/>
      <c r="FK878" s="307"/>
      <c r="FL878" s="307"/>
      <c r="FM878" s="307"/>
      <c r="FN878" s="307"/>
      <c r="FO878" s="307"/>
      <c r="FP878" s="307"/>
      <c r="FQ878" s="307"/>
      <c r="FR878" s="307"/>
      <c r="FS878" s="307"/>
      <c r="FT878" s="307"/>
      <c r="FU878" s="307"/>
      <c r="FV878" s="307"/>
      <c r="FW878" s="307"/>
      <c r="FX878" s="307"/>
      <c r="FY878" s="307"/>
      <c r="FZ878" s="307"/>
      <c r="GA878" s="307"/>
      <c r="GB878" s="307"/>
      <c r="GC878" s="307"/>
      <c r="GD878" s="307"/>
      <c r="GE878" s="307"/>
      <c r="GF878" s="307"/>
      <c r="GG878" s="307"/>
      <c r="GH878" s="307"/>
      <c r="GI878" s="307"/>
      <c r="GJ878" s="307"/>
      <c r="GK878" s="307"/>
      <c r="GL878" s="307"/>
      <c r="GM878" s="307"/>
      <c r="GN878" s="307"/>
      <c r="GO878" s="307"/>
      <c r="GP878" s="307"/>
      <c r="GQ878" s="307"/>
      <c r="GR878" s="307"/>
      <c r="GS878" s="307"/>
      <c r="GT878" s="307"/>
      <c r="GU878" s="307"/>
      <c r="GV878" s="307"/>
      <c r="GW878" s="307"/>
      <c r="GX878" s="307"/>
      <c r="GY878" s="307"/>
      <c r="GZ878" s="307"/>
      <c r="HA878" s="307"/>
      <c r="HB878" s="307"/>
      <c r="HC878" s="307"/>
      <c r="HD878" s="307"/>
      <c r="HE878" s="307"/>
      <c r="HF878" s="307"/>
      <c r="HG878" s="307"/>
      <c r="HH878" s="307"/>
      <c r="HI878" s="307"/>
      <c r="HJ878" s="307"/>
      <c r="HK878" s="307"/>
      <c r="HL878" s="307"/>
      <c r="HM878" s="307"/>
      <c r="HN878" s="307"/>
      <c r="HO878" s="307"/>
      <c r="HP878" s="307"/>
      <c r="HQ878" s="307"/>
      <c r="HR878" s="307"/>
      <c r="HS878" s="307"/>
      <c r="HT878" s="307"/>
      <c r="HU878" s="307"/>
      <c r="HV878" s="307"/>
      <c r="HW878" s="307"/>
      <c r="HX878" s="307"/>
      <c r="HY878" s="307"/>
      <c r="HZ878" s="307"/>
      <c r="IA878" s="307"/>
      <c r="IB878" s="307"/>
      <c r="IC878" s="307"/>
      <c r="ID878" s="307"/>
      <c r="IE878" s="307"/>
      <c r="IF878" s="307"/>
      <c r="IG878" s="307"/>
      <c r="IH878" s="307"/>
      <c r="II878" s="307"/>
      <c r="IJ878" s="307"/>
      <c r="IK878" s="307"/>
      <c r="IL878" s="307"/>
      <c r="IM878" s="307"/>
      <c r="IN878" s="307"/>
      <c r="IO878" s="307"/>
      <c r="IP878" s="307"/>
      <c r="IQ878" s="307"/>
      <c r="IR878" s="307"/>
      <c r="IS878" s="307"/>
      <c r="IT878" s="307"/>
      <c r="IU878" s="307"/>
      <c r="IV878" s="307"/>
      <c r="IW878" s="307"/>
      <c r="IX878" s="307"/>
      <c r="IY878" s="307"/>
      <c r="IZ878" s="307"/>
      <c r="JA878" s="307"/>
      <c r="JB878" s="307"/>
      <c r="JC878" s="307"/>
      <c r="JD878" s="307"/>
      <c r="JE878" s="307"/>
      <c r="JF878" s="307"/>
      <c r="JG878" s="307"/>
      <c r="JH878" s="307"/>
      <c r="JI878" s="307"/>
      <c r="JJ878" s="307"/>
      <c r="JK878" s="307"/>
      <c r="JL878" s="307"/>
      <c r="JM878" s="307"/>
      <c r="JN878" s="307"/>
      <c r="JO878" s="307"/>
      <c r="JP878" s="307"/>
      <c r="JQ878" s="307"/>
      <c r="JR878" s="307"/>
      <c r="JS878" s="307"/>
      <c r="JT878" s="307"/>
      <c r="JU878" s="307"/>
      <c r="JV878" s="307"/>
      <c r="JW878" s="307"/>
      <c r="JX878" s="307"/>
      <c r="JY878" s="307"/>
      <c r="JZ878" s="307"/>
      <c r="KA878" s="307"/>
      <c r="KB878" s="307"/>
      <c r="KC878" s="307"/>
      <c r="KD878" s="307"/>
      <c r="KE878" s="307"/>
      <c r="KF878" s="307"/>
      <c r="KG878" s="307"/>
      <c r="KH878" s="307"/>
      <c r="KI878" s="307"/>
      <c r="KJ878" s="307"/>
      <c r="KK878" s="307"/>
      <c r="KL878" s="307"/>
      <c r="KM878" s="307"/>
      <c r="KN878" s="307"/>
      <c r="KO878" s="307"/>
      <c r="KP878" s="307"/>
      <c r="KQ878" s="307"/>
      <c r="KR878" s="307"/>
      <c r="KS878" s="307"/>
      <c r="KT878" s="307"/>
    </row>
    <row r="879" spans="14:306" s="56" customFormat="1" ht="15" customHeight="1">
      <c r="N879" s="303"/>
      <c r="W879" s="303"/>
      <c r="X879" s="303"/>
      <c r="Y879" s="303"/>
      <c r="Z879" s="303"/>
      <c r="AA879" s="303"/>
      <c r="AB879" s="303"/>
      <c r="AC879" s="303"/>
      <c r="AD879" s="303"/>
      <c r="AE879" s="303"/>
      <c r="AG879" s="354">
        <v>5</v>
      </c>
      <c r="AH879" s="354"/>
      <c r="AI879" s="356" t="s">
        <v>67</v>
      </c>
      <c r="AJ879" s="356" t="s">
        <v>115</v>
      </c>
      <c r="AK879" s="359">
        <v>12</v>
      </c>
      <c r="AL879" s="359">
        <v>12</v>
      </c>
      <c r="AM879" s="356" t="s">
        <v>228</v>
      </c>
      <c r="AN879" s="356" t="s">
        <v>186</v>
      </c>
      <c r="AO879" s="359">
        <v>14</v>
      </c>
      <c r="AP879" s="356" t="s">
        <v>157</v>
      </c>
      <c r="AQ879" s="356" t="s">
        <v>92</v>
      </c>
      <c r="AR879" s="356" t="s">
        <v>157</v>
      </c>
      <c r="AS879" s="356" t="s">
        <v>82</v>
      </c>
      <c r="AT879" s="356" t="s">
        <v>1031</v>
      </c>
      <c r="AU879" s="356"/>
      <c r="AV879" s="359">
        <v>14</v>
      </c>
      <c r="AW879" s="356" t="s">
        <v>130</v>
      </c>
      <c r="AX879" s="411" t="s">
        <v>68</v>
      </c>
      <c r="AY879" s="303">
        <f t="shared" si="494"/>
        <v>22</v>
      </c>
      <c r="AZ879" s="303">
        <f t="shared" si="495"/>
        <v>12</v>
      </c>
      <c r="BA879" s="303">
        <f t="shared" si="496"/>
        <v>13</v>
      </c>
      <c r="BB879" s="303">
        <f t="shared" si="497"/>
        <v>13</v>
      </c>
      <c r="BC879" s="303">
        <f t="shared" si="498"/>
        <v>41</v>
      </c>
      <c r="BD879" s="303">
        <f t="shared" si="499"/>
        <v>26</v>
      </c>
      <c r="BE879" s="303">
        <f t="shared" si="500"/>
        <v>15</v>
      </c>
      <c r="BF879" s="303">
        <f t="shared" si="501"/>
        <v>16</v>
      </c>
      <c r="BG879" s="303">
        <f t="shared" si="502"/>
        <v>18</v>
      </c>
      <c r="BH879" s="303"/>
      <c r="BI879" s="303">
        <f t="shared" si="503"/>
        <v>16</v>
      </c>
      <c r="BJ879" s="303">
        <f t="shared" si="504"/>
        <v>21</v>
      </c>
      <c r="BK879" s="303">
        <f t="shared" si="505"/>
        <v>65</v>
      </c>
      <c r="BL879" s="303">
        <f t="shared" si="506"/>
        <v>15</v>
      </c>
      <c r="BM879" s="303">
        <f t="shared" si="507"/>
        <v>20</v>
      </c>
      <c r="BN879" s="303">
        <f t="shared" si="508"/>
        <v>12</v>
      </c>
      <c r="CB879" s="307"/>
      <c r="CC879" s="307"/>
      <c r="CD879" s="307"/>
      <c r="CE879" s="307"/>
      <c r="CF879" s="307"/>
      <c r="CG879" s="307"/>
      <c r="CH879" s="307"/>
      <c r="CI879" s="307"/>
      <c r="CJ879" s="307"/>
      <c r="CK879" s="307"/>
      <c r="CL879" s="307"/>
      <c r="CM879" s="307"/>
      <c r="CN879" s="307"/>
      <c r="CO879" s="307"/>
      <c r="CP879" s="307"/>
      <c r="CQ879" s="307"/>
      <c r="CR879" s="307"/>
      <c r="CS879" s="307"/>
      <c r="CT879" s="307"/>
      <c r="CU879" s="307"/>
      <c r="CV879" s="307"/>
      <c r="CW879" s="307"/>
      <c r="CX879" s="307"/>
      <c r="CY879" s="307"/>
      <c r="CZ879" s="307"/>
      <c r="DA879" s="307"/>
      <c r="DB879" s="307"/>
      <c r="DC879" s="307"/>
      <c r="DD879" s="307"/>
      <c r="DE879" s="307"/>
      <c r="DF879" s="307"/>
      <c r="DG879" s="307"/>
      <c r="DH879" s="307"/>
      <c r="DI879" s="390"/>
      <c r="DJ879" s="390"/>
      <c r="DK879" s="307"/>
      <c r="DL879" s="307"/>
      <c r="DM879" s="307"/>
      <c r="DN879" s="307"/>
      <c r="DO879" s="307"/>
      <c r="DP879" s="307"/>
      <c r="DQ879" s="307"/>
      <c r="DR879" s="307"/>
      <c r="DS879" s="307"/>
      <c r="DT879" s="307"/>
      <c r="DU879" s="307"/>
      <c r="DV879" s="307"/>
      <c r="DW879" s="307"/>
      <c r="DX879" s="307"/>
      <c r="DY879" s="307"/>
      <c r="DZ879" s="307"/>
      <c r="EA879" s="307"/>
      <c r="EB879" s="307"/>
      <c r="EC879" s="307"/>
      <c r="ED879" s="307"/>
      <c r="EE879" s="307"/>
      <c r="EF879" s="307"/>
      <c r="EG879" s="307"/>
      <c r="EH879" s="307"/>
      <c r="EI879" s="307"/>
      <c r="EJ879" s="307"/>
      <c r="EK879" s="307"/>
      <c r="EL879" s="307"/>
      <c r="EM879" s="307"/>
      <c r="EN879" s="307"/>
      <c r="EO879" s="307"/>
      <c r="EP879" s="307"/>
      <c r="EQ879" s="307"/>
      <c r="ER879" s="307"/>
      <c r="ES879" s="307"/>
      <c r="ET879" s="307"/>
      <c r="EU879" s="390"/>
      <c r="EV879" s="390"/>
      <c r="EW879" s="307"/>
      <c r="EX879" s="307"/>
      <c r="EY879" s="307"/>
      <c r="EZ879" s="307"/>
      <c r="FA879" s="307"/>
      <c r="FB879" s="307"/>
      <c r="FC879" s="307"/>
      <c r="FD879" s="307"/>
      <c r="FE879" s="307"/>
      <c r="FF879" s="307"/>
      <c r="FG879" s="307"/>
      <c r="FH879" s="307"/>
      <c r="FI879" s="307"/>
      <c r="FJ879" s="307"/>
      <c r="FK879" s="307"/>
      <c r="FL879" s="307"/>
      <c r="FM879" s="307"/>
      <c r="FN879" s="307"/>
      <c r="FO879" s="307"/>
      <c r="FP879" s="307"/>
      <c r="FQ879" s="307"/>
      <c r="FR879" s="307"/>
      <c r="FS879" s="307"/>
      <c r="FT879" s="307"/>
      <c r="FU879" s="307"/>
      <c r="FV879" s="307"/>
      <c r="FW879" s="307"/>
      <c r="FX879" s="307"/>
      <c r="FY879" s="307"/>
      <c r="FZ879" s="307"/>
      <c r="GA879" s="307"/>
      <c r="GB879" s="307"/>
      <c r="GC879" s="307"/>
      <c r="GD879" s="307"/>
      <c r="GE879" s="307"/>
      <c r="GF879" s="307"/>
      <c r="GG879" s="307"/>
      <c r="GH879" s="307"/>
      <c r="GI879" s="307"/>
      <c r="GJ879" s="307"/>
      <c r="GK879" s="307"/>
      <c r="GL879" s="307"/>
      <c r="GM879" s="307"/>
      <c r="GN879" s="307"/>
      <c r="GO879" s="307"/>
      <c r="GP879" s="307"/>
      <c r="GQ879" s="307"/>
      <c r="GR879" s="307"/>
      <c r="GS879" s="307"/>
      <c r="GT879" s="307"/>
      <c r="GU879" s="307"/>
      <c r="GV879" s="307"/>
      <c r="GW879" s="307"/>
      <c r="GX879" s="307"/>
      <c r="GY879" s="307"/>
      <c r="GZ879" s="307"/>
      <c r="HA879" s="307"/>
      <c r="HB879" s="307"/>
      <c r="HC879" s="307"/>
      <c r="HD879" s="307"/>
      <c r="HE879" s="307"/>
      <c r="HF879" s="307"/>
      <c r="HG879" s="307"/>
      <c r="HH879" s="307"/>
      <c r="HI879" s="307"/>
      <c r="HJ879" s="307"/>
      <c r="HK879" s="307"/>
      <c r="HL879" s="307"/>
      <c r="HM879" s="307"/>
      <c r="HN879" s="307"/>
      <c r="HO879" s="307"/>
      <c r="HP879" s="307"/>
      <c r="HQ879" s="307"/>
      <c r="HR879" s="307"/>
      <c r="HS879" s="307"/>
      <c r="HT879" s="307"/>
      <c r="HU879" s="307"/>
      <c r="HV879" s="307"/>
      <c r="HW879" s="307"/>
      <c r="HX879" s="307"/>
      <c r="HY879" s="307"/>
      <c r="HZ879" s="307"/>
      <c r="IA879" s="307"/>
      <c r="IB879" s="307"/>
      <c r="IC879" s="307"/>
      <c r="ID879" s="307"/>
      <c r="IE879" s="307"/>
      <c r="IF879" s="307"/>
      <c r="IG879" s="307"/>
      <c r="IH879" s="307"/>
      <c r="II879" s="307"/>
      <c r="IJ879" s="307"/>
      <c r="IK879" s="307"/>
      <c r="IL879" s="307"/>
      <c r="IM879" s="307"/>
      <c r="IN879" s="307"/>
      <c r="IO879" s="307"/>
      <c r="IP879" s="307"/>
      <c r="IQ879" s="307"/>
      <c r="IR879" s="307"/>
      <c r="IS879" s="307"/>
      <c r="IT879" s="307"/>
      <c r="IU879" s="307"/>
      <c r="IV879" s="307"/>
      <c r="IW879" s="307"/>
      <c r="IX879" s="307"/>
      <c r="IY879" s="307"/>
      <c r="IZ879" s="307"/>
      <c r="JA879" s="307"/>
      <c r="JB879" s="307"/>
      <c r="JC879" s="307"/>
      <c r="JD879" s="307"/>
      <c r="JE879" s="307"/>
      <c r="JF879" s="307"/>
      <c r="JG879" s="307"/>
      <c r="JH879" s="307"/>
      <c r="JI879" s="307"/>
      <c r="JJ879" s="307"/>
      <c r="JK879" s="307"/>
      <c r="JL879" s="307"/>
      <c r="JM879" s="307"/>
      <c r="JN879" s="307"/>
      <c r="JO879" s="307"/>
      <c r="JP879" s="307"/>
      <c r="JQ879" s="307"/>
      <c r="JR879" s="307"/>
      <c r="JS879" s="307"/>
      <c r="JT879" s="307"/>
      <c r="JU879" s="307"/>
      <c r="JV879" s="307"/>
      <c r="JW879" s="307"/>
      <c r="JX879" s="307"/>
      <c r="JY879" s="307"/>
      <c r="JZ879" s="307"/>
      <c r="KA879" s="307"/>
      <c r="KB879" s="307"/>
      <c r="KC879" s="307"/>
      <c r="KD879" s="307"/>
      <c r="KE879" s="307"/>
      <c r="KF879" s="307"/>
      <c r="KG879" s="307"/>
      <c r="KH879" s="307"/>
      <c r="KI879" s="307"/>
      <c r="KJ879" s="307"/>
      <c r="KK879" s="307"/>
      <c r="KL879" s="307"/>
      <c r="KM879" s="307"/>
      <c r="KN879" s="307"/>
      <c r="KO879" s="307"/>
      <c r="KP879" s="307"/>
      <c r="KQ879" s="307"/>
      <c r="KR879" s="307"/>
      <c r="KS879" s="307"/>
      <c r="KT879" s="307"/>
    </row>
    <row r="880" spans="14:306" s="56" customFormat="1" ht="15" customHeight="1">
      <c r="N880" s="303"/>
      <c r="W880" s="303"/>
      <c r="X880" s="303"/>
      <c r="Y880" s="303"/>
      <c r="Z880" s="303"/>
      <c r="AA880" s="303"/>
      <c r="AB880" s="303"/>
      <c r="AC880" s="303"/>
      <c r="AD880" s="303"/>
      <c r="AE880" s="303"/>
      <c r="AG880" s="354">
        <v>6</v>
      </c>
      <c r="AH880" s="354"/>
      <c r="AI880" s="356" t="s">
        <v>316</v>
      </c>
      <c r="AJ880" s="356" t="s">
        <v>117</v>
      </c>
      <c r="AK880" s="359">
        <v>13</v>
      </c>
      <c r="AL880" s="359">
        <v>13</v>
      </c>
      <c r="AM880" s="356" t="s">
        <v>282</v>
      </c>
      <c r="AN880" s="356" t="s">
        <v>74</v>
      </c>
      <c r="AO880" s="356" t="s">
        <v>76</v>
      </c>
      <c r="AP880" s="356" t="s">
        <v>92</v>
      </c>
      <c r="AQ880" s="356" t="s">
        <v>160</v>
      </c>
      <c r="AR880" s="356" t="s">
        <v>119</v>
      </c>
      <c r="AS880" s="356" t="s">
        <v>138</v>
      </c>
      <c r="AT880" s="356" t="s">
        <v>1032</v>
      </c>
      <c r="AU880" s="356"/>
      <c r="AV880" s="356" t="s">
        <v>76</v>
      </c>
      <c r="AW880" s="359">
        <v>20</v>
      </c>
      <c r="AX880" s="359">
        <v>12</v>
      </c>
      <c r="AY880" s="303">
        <f t="shared" si="494"/>
        <v>27</v>
      </c>
      <c r="AZ880" s="303">
        <f t="shared" si="495"/>
        <v>16</v>
      </c>
      <c r="BA880" s="303">
        <f t="shared" si="496"/>
        <v>14</v>
      </c>
      <c r="BB880" s="303">
        <f t="shared" si="497"/>
        <v>14</v>
      </c>
      <c r="BC880" s="303">
        <f t="shared" si="498"/>
        <v>45</v>
      </c>
      <c r="BD880" s="303">
        <f t="shared" si="499"/>
        <v>29</v>
      </c>
      <c r="BE880" s="303">
        <f t="shared" si="500"/>
        <v>17</v>
      </c>
      <c r="BF880" s="303">
        <f t="shared" si="501"/>
        <v>18</v>
      </c>
      <c r="BG880" s="303">
        <f t="shared" si="502"/>
        <v>21</v>
      </c>
      <c r="BH880" s="303"/>
      <c r="BI880" s="303">
        <f t="shared" si="503"/>
        <v>19</v>
      </c>
      <c r="BJ880" s="303">
        <f t="shared" si="504"/>
        <v>23</v>
      </c>
      <c r="BK880" s="303">
        <f t="shared" si="505"/>
        <v>73</v>
      </c>
      <c r="BL880" s="303">
        <f t="shared" si="506"/>
        <v>17</v>
      </c>
      <c r="BM880" s="303">
        <f t="shared" si="507"/>
        <v>21</v>
      </c>
      <c r="BN880" s="303">
        <f t="shared" si="508"/>
        <v>13</v>
      </c>
      <c r="CB880" s="307"/>
      <c r="CC880" s="307"/>
      <c r="CD880" s="307"/>
      <c r="CE880" s="307"/>
      <c r="CF880" s="307"/>
      <c r="CG880" s="307"/>
      <c r="CH880" s="307"/>
      <c r="CI880" s="307"/>
      <c r="CJ880" s="307"/>
      <c r="CK880" s="307"/>
      <c r="CL880" s="307"/>
      <c r="CM880" s="307"/>
      <c r="CN880" s="307"/>
      <c r="CO880" s="307"/>
      <c r="CP880" s="307"/>
      <c r="CQ880" s="307"/>
      <c r="CR880" s="307"/>
      <c r="CS880" s="307"/>
      <c r="CT880" s="307"/>
      <c r="CU880" s="307"/>
      <c r="CV880" s="307"/>
      <c r="CW880" s="307"/>
      <c r="CX880" s="307"/>
      <c r="CY880" s="307"/>
      <c r="CZ880" s="307"/>
      <c r="DA880" s="307"/>
      <c r="DB880" s="307"/>
      <c r="DC880" s="307"/>
      <c r="DD880" s="307"/>
      <c r="DE880" s="307"/>
      <c r="DF880" s="307"/>
      <c r="DG880" s="307"/>
      <c r="DH880" s="307"/>
      <c r="DI880" s="390"/>
      <c r="DJ880" s="390"/>
      <c r="DK880" s="307"/>
      <c r="DL880" s="307"/>
      <c r="DM880" s="307"/>
      <c r="DN880" s="307"/>
      <c r="DO880" s="307"/>
      <c r="DP880" s="307"/>
      <c r="DQ880" s="307"/>
      <c r="DR880" s="307"/>
      <c r="DS880" s="307"/>
      <c r="DT880" s="307"/>
      <c r="DU880" s="307"/>
      <c r="DV880" s="307"/>
      <c r="DW880" s="307"/>
      <c r="DX880" s="307"/>
      <c r="DY880" s="307"/>
      <c r="DZ880" s="307"/>
      <c r="EA880" s="307"/>
      <c r="EB880" s="307"/>
      <c r="EC880" s="307"/>
      <c r="ED880" s="307"/>
      <c r="EE880" s="307"/>
      <c r="EF880" s="307"/>
      <c r="EG880" s="307"/>
      <c r="EH880" s="307"/>
      <c r="EI880" s="307"/>
      <c r="EJ880" s="307"/>
      <c r="EK880" s="307"/>
      <c r="EL880" s="307"/>
      <c r="EM880" s="307"/>
      <c r="EN880" s="307"/>
      <c r="EO880" s="307"/>
      <c r="EP880" s="307"/>
      <c r="EQ880" s="307"/>
      <c r="ER880" s="307"/>
      <c r="ES880" s="307"/>
      <c r="ET880" s="307"/>
      <c r="EU880" s="390"/>
      <c r="EV880" s="390"/>
      <c r="EW880" s="307"/>
      <c r="EX880" s="307"/>
      <c r="EY880" s="307"/>
      <c r="EZ880" s="307"/>
      <c r="FA880" s="307"/>
      <c r="FB880" s="307"/>
      <c r="FC880" s="307"/>
      <c r="FD880" s="307"/>
      <c r="FE880" s="307"/>
      <c r="FF880" s="307"/>
      <c r="FG880" s="307"/>
      <c r="FH880" s="307"/>
      <c r="FI880" s="307"/>
      <c r="FJ880" s="307"/>
      <c r="FK880" s="307"/>
      <c r="FL880" s="307"/>
      <c r="FM880" s="307"/>
      <c r="FN880" s="307"/>
      <c r="FO880" s="307"/>
      <c r="FP880" s="307"/>
      <c r="FQ880" s="307"/>
      <c r="FR880" s="307"/>
      <c r="FS880" s="307"/>
      <c r="FT880" s="307"/>
      <c r="FU880" s="307"/>
      <c r="FV880" s="307"/>
      <c r="FW880" s="307"/>
      <c r="FX880" s="307"/>
      <c r="FY880" s="307"/>
      <c r="FZ880" s="307"/>
      <c r="GA880" s="307"/>
      <c r="GB880" s="307"/>
      <c r="GC880" s="307"/>
      <c r="GD880" s="307"/>
      <c r="GE880" s="307"/>
      <c r="GF880" s="307"/>
      <c r="GG880" s="307"/>
      <c r="GH880" s="307"/>
      <c r="GI880" s="307"/>
      <c r="GJ880" s="307"/>
      <c r="GK880" s="307"/>
      <c r="GL880" s="307"/>
      <c r="GM880" s="307"/>
      <c r="GN880" s="307"/>
      <c r="GO880" s="307"/>
      <c r="GP880" s="307"/>
      <c r="GQ880" s="307"/>
      <c r="GR880" s="307"/>
      <c r="GS880" s="307"/>
      <c r="GT880" s="307"/>
      <c r="GU880" s="307"/>
      <c r="GV880" s="307"/>
      <c r="GW880" s="307"/>
      <c r="GX880" s="307"/>
      <c r="GY880" s="307"/>
      <c r="GZ880" s="307"/>
      <c r="HA880" s="307"/>
      <c r="HB880" s="307"/>
      <c r="HC880" s="307"/>
      <c r="HD880" s="307"/>
      <c r="HE880" s="307"/>
      <c r="HF880" s="307"/>
      <c r="HG880" s="307"/>
      <c r="HH880" s="307"/>
      <c r="HI880" s="307"/>
      <c r="HJ880" s="307"/>
      <c r="HK880" s="307"/>
      <c r="HL880" s="307"/>
      <c r="HM880" s="307"/>
      <c r="HN880" s="307"/>
      <c r="HO880" s="307"/>
      <c r="HP880" s="307"/>
      <c r="HQ880" s="307"/>
      <c r="HR880" s="307"/>
      <c r="HS880" s="307"/>
      <c r="HT880" s="307"/>
      <c r="HU880" s="307"/>
      <c r="HV880" s="307"/>
      <c r="HW880" s="307"/>
      <c r="HX880" s="307"/>
      <c r="HY880" s="307"/>
      <c r="HZ880" s="307"/>
      <c r="IA880" s="307"/>
      <c r="IB880" s="307"/>
      <c r="IC880" s="307"/>
      <c r="ID880" s="307"/>
      <c r="IE880" s="307"/>
      <c r="IF880" s="307"/>
      <c r="IG880" s="307"/>
      <c r="IH880" s="307"/>
      <c r="II880" s="307"/>
      <c r="IJ880" s="307"/>
      <c r="IK880" s="307"/>
      <c r="IL880" s="307"/>
      <c r="IM880" s="307"/>
      <c r="IN880" s="307"/>
      <c r="IO880" s="307"/>
      <c r="IP880" s="307"/>
      <c r="IQ880" s="307"/>
      <c r="IR880" s="307"/>
      <c r="IS880" s="307"/>
      <c r="IT880" s="307"/>
      <c r="IU880" s="307"/>
      <c r="IV880" s="307"/>
      <c r="IW880" s="307"/>
      <c r="IX880" s="307"/>
      <c r="IY880" s="307"/>
      <c r="IZ880" s="307"/>
      <c r="JA880" s="307"/>
      <c r="JB880" s="307"/>
      <c r="JC880" s="307"/>
      <c r="JD880" s="307"/>
      <c r="JE880" s="307"/>
      <c r="JF880" s="307"/>
      <c r="JG880" s="307"/>
      <c r="JH880" s="307"/>
      <c r="JI880" s="307"/>
      <c r="JJ880" s="307"/>
      <c r="JK880" s="307"/>
      <c r="JL880" s="307"/>
      <c r="JM880" s="307"/>
      <c r="JN880" s="307"/>
      <c r="JO880" s="307"/>
      <c r="JP880" s="307"/>
      <c r="JQ880" s="307"/>
      <c r="JR880" s="307"/>
      <c r="JS880" s="307"/>
      <c r="JT880" s="307"/>
      <c r="JU880" s="307"/>
      <c r="JV880" s="307"/>
      <c r="JW880" s="307"/>
      <c r="JX880" s="307"/>
      <c r="JY880" s="307"/>
      <c r="JZ880" s="307"/>
      <c r="KA880" s="307"/>
      <c r="KB880" s="307"/>
      <c r="KC880" s="307"/>
      <c r="KD880" s="307"/>
      <c r="KE880" s="307"/>
      <c r="KF880" s="307"/>
      <c r="KG880" s="307"/>
      <c r="KH880" s="307"/>
      <c r="KI880" s="307"/>
      <c r="KJ880" s="307"/>
      <c r="KK880" s="307"/>
      <c r="KL880" s="307"/>
      <c r="KM880" s="307"/>
      <c r="KN880" s="307"/>
      <c r="KO880" s="307"/>
      <c r="KP880" s="307"/>
      <c r="KQ880" s="307"/>
      <c r="KR880" s="307"/>
      <c r="KS880" s="307"/>
      <c r="KT880" s="307"/>
    </row>
    <row r="881" spans="14:306" s="56" customFormat="1" ht="15" customHeight="1">
      <c r="N881" s="303"/>
      <c r="W881" s="303"/>
      <c r="X881" s="303"/>
      <c r="Y881" s="303"/>
      <c r="Z881" s="303"/>
      <c r="AA881" s="303"/>
      <c r="AB881" s="303"/>
      <c r="AC881" s="303"/>
      <c r="AD881" s="303"/>
      <c r="AE881" s="303"/>
      <c r="AG881" s="354">
        <v>7</v>
      </c>
      <c r="AH881" s="354"/>
      <c r="AI881" s="356" t="s">
        <v>222</v>
      </c>
      <c r="AJ881" s="356" t="s">
        <v>246</v>
      </c>
      <c r="AK881" s="359">
        <v>14</v>
      </c>
      <c r="AL881" s="356" t="s">
        <v>157</v>
      </c>
      <c r="AM881" s="356" t="s">
        <v>266</v>
      </c>
      <c r="AN881" s="356" t="s">
        <v>158</v>
      </c>
      <c r="AO881" s="359">
        <v>17</v>
      </c>
      <c r="AP881" s="356" t="s">
        <v>130</v>
      </c>
      <c r="AQ881" s="356" t="s">
        <v>138</v>
      </c>
      <c r="AR881" s="356" t="s">
        <v>121</v>
      </c>
      <c r="AS881" s="356" t="s">
        <v>140</v>
      </c>
      <c r="AT881" s="356" t="s">
        <v>281</v>
      </c>
      <c r="AU881" s="356"/>
      <c r="AV881" s="359">
        <v>17</v>
      </c>
      <c r="AW881" s="356" t="s">
        <v>138</v>
      </c>
      <c r="AX881" s="359">
        <v>13</v>
      </c>
      <c r="AY881" s="303">
        <f t="shared" si="494"/>
        <v>32</v>
      </c>
      <c r="AZ881" s="303">
        <f t="shared" si="495"/>
        <v>20</v>
      </c>
      <c r="BA881" s="303">
        <f t="shared" si="496"/>
        <v>15</v>
      </c>
      <c r="BB881" s="303">
        <f t="shared" si="497"/>
        <v>16</v>
      </c>
      <c r="BC881" s="303">
        <f t="shared" si="498"/>
        <v>49</v>
      </c>
      <c r="BD881" s="303">
        <f t="shared" si="499"/>
        <v>32</v>
      </c>
      <c r="BE881" s="303">
        <f t="shared" si="500"/>
        <v>18</v>
      </c>
      <c r="BF881" s="303">
        <f t="shared" si="501"/>
        <v>20</v>
      </c>
      <c r="BG881" s="303">
        <f t="shared" si="502"/>
        <v>23</v>
      </c>
      <c r="BH881" s="303"/>
      <c r="BI881" s="303">
        <f t="shared" si="503"/>
        <v>22</v>
      </c>
      <c r="BJ881" s="303">
        <f t="shared" si="504"/>
        <v>25</v>
      </c>
      <c r="BK881" s="303">
        <f t="shared" si="505"/>
        <v>81</v>
      </c>
      <c r="BL881" s="303">
        <f t="shared" si="506"/>
        <v>18</v>
      </c>
      <c r="BM881" s="303">
        <f t="shared" si="507"/>
        <v>23</v>
      </c>
      <c r="BN881" s="303">
        <f t="shared" si="508"/>
        <v>14</v>
      </c>
      <c r="CB881" s="307"/>
      <c r="CC881" s="307"/>
      <c r="CD881" s="307"/>
      <c r="CE881" s="307"/>
      <c r="CF881" s="307"/>
      <c r="CG881" s="307"/>
      <c r="CH881" s="307"/>
      <c r="CI881" s="307"/>
      <c r="CJ881" s="307"/>
      <c r="CK881" s="307"/>
      <c r="CL881" s="307"/>
      <c r="CM881" s="307"/>
      <c r="CN881" s="307"/>
      <c r="CO881" s="307"/>
      <c r="CP881" s="307"/>
      <c r="CQ881" s="307"/>
      <c r="CR881" s="307"/>
      <c r="CS881" s="307"/>
      <c r="CT881" s="307"/>
      <c r="CU881" s="307"/>
      <c r="CV881" s="307"/>
      <c r="CW881" s="307"/>
      <c r="CX881" s="307"/>
      <c r="CY881" s="307"/>
      <c r="CZ881" s="307"/>
      <c r="DA881" s="307"/>
      <c r="DB881" s="307"/>
      <c r="DC881" s="307"/>
      <c r="DD881" s="307"/>
      <c r="DE881" s="307"/>
      <c r="DF881" s="307"/>
      <c r="DG881" s="307"/>
      <c r="DH881" s="307"/>
      <c r="DI881" s="390"/>
      <c r="DJ881" s="390"/>
      <c r="DK881" s="307"/>
      <c r="DL881" s="307"/>
      <c r="DM881" s="307"/>
      <c r="DN881" s="307"/>
      <c r="DO881" s="307"/>
      <c r="DP881" s="307"/>
      <c r="DQ881" s="307"/>
      <c r="DR881" s="307"/>
      <c r="DS881" s="307"/>
      <c r="DT881" s="307"/>
      <c r="DU881" s="307"/>
      <c r="DV881" s="307"/>
      <c r="DW881" s="307"/>
      <c r="DX881" s="307"/>
      <c r="DY881" s="307"/>
      <c r="DZ881" s="307"/>
      <c r="EA881" s="307"/>
      <c r="EB881" s="307"/>
      <c r="EC881" s="307"/>
      <c r="ED881" s="307"/>
      <c r="EE881" s="307"/>
      <c r="EF881" s="307"/>
      <c r="EG881" s="307"/>
      <c r="EH881" s="307"/>
      <c r="EI881" s="307"/>
      <c r="EJ881" s="307"/>
      <c r="EK881" s="307"/>
      <c r="EL881" s="307"/>
      <c r="EM881" s="307"/>
      <c r="EN881" s="307"/>
      <c r="EO881" s="307"/>
      <c r="EP881" s="307"/>
      <c r="EQ881" s="307"/>
      <c r="ER881" s="307"/>
      <c r="ES881" s="307"/>
      <c r="ET881" s="307"/>
      <c r="EU881" s="390"/>
      <c r="EV881" s="390"/>
      <c r="EW881" s="307"/>
      <c r="EX881" s="307"/>
      <c r="EY881" s="307"/>
      <c r="EZ881" s="307"/>
      <c r="FA881" s="307"/>
      <c r="FB881" s="307"/>
      <c r="FC881" s="307"/>
      <c r="FD881" s="307"/>
      <c r="FE881" s="307"/>
      <c r="FF881" s="307"/>
      <c r="FG881" s="307"/>
      <c r="FH881" s="307"/>
      <c r="FI881" s="307"/>
      <c r="FJ881" s="307"/>
      <c r="FK881" s="307"/>
      <c r="FL881" s="307"/>
      <c r="FM881" s="307"/>
      <c r="FN881" s="307"/>
      <c r="FO881" s="307"/>
      <c r="FP881" s="307"/>
      <c r="FQ881" s="307"/>
      <c r="FR881" s="307"/>
      <c r="FS881" s="307"/>
      <c r="FT881" s="307"/>
      <c r="FU881" s="307"/>
      <c r="FV881" s="307"/>
      <c r="FW881" s="307"/>
      <c r="FX881" s="307"/>
      <c r="FY881" s="307"/>
      <c r="FZ881" s="307"/>
      <c r="GA881" s="307"/>
      <c r="GB881" s="307"/>
      <c r="GC881" s="307"/>
      <c r="GD881" s="307"/>
      <c r="GE881" s="307"/>
      <c r="GF881" s="307"/>
      <c r="GG881" s="307"/>
      <c r="GH881" s="307"/>
      <c r="GI881" s="307"/>
      <c r="GJ881" s="307"/>
      <c r="GK881" s="307"/>
      <c r="GL881" s="307"/>
      <c r="GM881" s="307"/>
      <c r="GN881" s="307"/>
      <c r="GO881" s="307"/>
      <c r="GP881" s="307"/>
      <c r="GQ881" s="307"/>
      <c r="GR881" s="307"/>
      <c r="GS881" s="307"/>
      <c r="GT881" s="307"/>
      <c r="GU881" s="307"/>
      <c r="GV881" s="307"/>
      <c r="GW881" s="307"/>
      <c r="GX881" s="307"/>
      <c r="GY881" s="307"/>
      <c r="GZ881" s="307"/>
      <c r="HA881" s="307"/>
      <c r="HB881" s="307"/>
      <c r="HC881" s="307"/>
      <c r="HD881" s="307"/>
      <c r="HE881" s="307"/>
      <c r="HF881" s="307"/>
      <c r="HG881" s="307"/>
      <c r="HH881" s="307"/>
      <c r="HI881" s="307"/>
      <c r="HJ881" s="307"/>
      <c r="HK881" s="307"/>
      <c r="HL881" s="307"/>
      <c r="HM881" s="307"/>
      <c r="HN881" s="307"/>
      <c r="HO881" s="307"/>
      <c r="HP881" s="307"/>
      <c r="HQ881" s="307"/>
      <c r="HR881" s="307"/>
      <c r="HS881" s="307"/>
      <c r="HT881" s="307"/>
      <c r="HU881" s="307"/>
      <c r="HV881" s="307"/>
      <c r="HW881" s="307"/>
      <c r="HX881" s="307"/>
      <c r="HY881" s="307"/>
      <c r="HZ881" s="307"/>
      <c r="IA881" s="307"/>
      <c r="IB881" s="307"/>
      <c r="IC881" s="307"/>
      <c r="ID881" s="307"/>
      <c r="IE881" s="307"/>
      <c r="IF881" s="307"/>
      <c r="IG881" s="307"/>
      <c r="IH881" s="307"/>
      <c r="II881" s="307"/>
      <c r="IJ881" s="307"/>
      <c r="IK881" s="307"/>
      <c r="IL881" s="307"/>
      <c r="IM881" s="307"/>
      <c r="IN881" s="307"/>
      <c r="IO881" s="307"/>
      <c r="IP881" s="307"/>
      <c r="IQ881" s="307"/>
      <c r="IR881" s="307"/>
      <c r="IS881" s="307"/>
      <c r="IT881" s="307"/>
      <c r="IU881" s="307"/>
      <c r="IV881" s="307"/>
      <c r="IW881" s="307"/>
      <c r="IX881" s="307"/>
      <c r="IY881" s="307"/>
      <c r="IZ881" s="307"/>
      <c r="JA881" s="307"/>
      <c r="JB881" s="307"/>
      <c r="JC881" s="307"/>
      <c r="JD881" s="307"/>
      <c r="JE881" s="307"/>
      <c r="JF881" s="307"/>
      <c r="JG881" s="307"/>
      <c r="JH881" s="307"/>
      <c r="JI881" s="307"/>
      <c r="JJ881" s="307"/>
      <c r="JK881" s="307"/>
      <c r="JL881" s="307"/>
      <c r="JM881" s="307"/>
      <c r="JN881" s="307"/>
      <c r="JO881" s="307"/>
      <c r="JP881" s="307"/>
      <c r="JQ881" s="307"/>
      <c r="JR881" s="307"/>
      <c r="JS881" s="307"/>
      <c r="JT881" s="307"/>
      <c r="JU881" s="307"/>
      <c r="JV881" s="307"/>
      <c r="JW881" s="307"/>
      <c r="JX881" s="307"/>
      <c r="JY881" s="307"/>
      <c r="JZ881" s="307"/>
      <c r="KA881" s="307"/>
      <c r="KB881" s="307"/>
      <c r="KC881" s="307"/>
      <c r="KD881" s="307"/>
      <c r="KE881" s="307"/>
      <c r="KF881" s="307"/>
      <c r="KG881" s="307"/>
      <c r="KH881" s="307"/>
      <c r="KI881" s="307"/>
      <c r="KJ881" s="307"/>
      <c r="KK881" s="307"/>
      <c r="KL881" s="307"/>
      <c r="KM881" s="307"/>
      <c r="KN881" s="307"/>
      <c r="KO881" s="307"/>
      <c r="KP881" s="307"/>
      <c r="KQ881" s="307"/>
      <c r="KR881" s="307"/>
      <c r="KS881" s="307"/>
      <c r="KT881" s="307"/>
    </row>
    <row r="882" spans="14:306" s="56" customFormat="1" ht="15" customHeight="1">
      <c r="N882" s="303"/>
      <c r="W882" s="303"/>
      <c r="X882" s="303"/>
      <c r="Y882" s="303"/>
      <c r="Z882" s="303"/>
      <c r="AA882" s="303"/>
      <c r="AB882" s="303"/>
      <c r="AC882" s="303"/>
      <c r="AD882" s="303"/>
      <c r="AE882" s="303"/>
      <c r="AG882" s="354">
        <v>8</v>
      </c>
      <c r="AH882" s="354"/>
      <c r="AI882" s="356" t="s">
        <v>289</v>
      </c>
      <c r="AJ882" s="356" t="s">
        <v>167</v>
      </c>
      <c r="AK882" s="359">
        <v>15</v>
      </c>
      <c r="AL882" s="359">
        <v>16</v>
      </c>
      <c r="AM882" s="356" t="s">
        <v>262</v>
      </c>
      <c r="AN882" s="356" t="s">
        <v>102</v>
      </c>
      <c r="AO882" s="359">
        <v>18</v>
      </c>
      <c r="AP882" s="356" t="s">
        <v>81</v>
      </c>
      <c r="AQ882" s="356" t="s">
        <v>140</v>
      </c>
      <c r="AR882" s="356" t="s">
        <v>84</v>
      </c>
      <c r="AS882" s="356" t="s">
        <v>126</v>
      </c>
      <c r="AT882" s="356" t="s">
        <v>1033</v>
      </c>
      <c r="AU882" s="356"/>
      <c r="AV882" s="356" t="s">
        <v>130</v>
      </c>
      <c r="AW882" s="356" t="s">
        <v>140</v>
      </c>
      <c r="AX882" s="359">
        <v>14</v>
      </c>
      <c r="AY882" s="303">
        <f t="shared" si="494"/>
        <v>37</v>
      </c>
      <c r="AZ882" s="303">
        <f t="shared" si="495"/>
        <v>23</v>
      </c>
      <c r="BA882" s="303">
        <f t="shared" si="496"/>
        <v>16</v>
      </c>
      <c r="BB882" s="303">
        <f t="shared" si="497"/>
        <v>17</v>
      </c>
      <c r="BC882" s="303">
        <f t="shared" si="498"/>
        <v>53</v>
      </c>
      <c r="BD882" s="303">
        <f t="shared" si="499"/>
        <v>34</v>
      </c>
      <c r="BE882" s="303">
        <f t="shared" si="500"/>
        <v>19</v>
      </c>
      <c r="BF882" s="303">
        <f t="shared" si="501"/>
        <v>22</v>
      </c>
      <c r="BG882" s="303">
        <f t="shared" si="502"/>
        <v>25</v>
      </c>
      <c r="BH882" s="303"/>
      <c r="BI882" s="303">
        <f t="shared" si="503"/>
        <v>25</v>
      </c>
      <c r="BJ882" s="303">
        <f t="shared" si="504"/>
        <v>27</v>
      </c>
      <c r="BK882" s="303">
        <f t="shared" si="505"/>
        <v>89</v>
      </c>
      <c r="BL882" s="303">
        <f t="shared" si="506"/>
        <v>20</v>
      </c>
      <c r="BM882" s="303">
        <f t="shared" si="507"/>
        <v>25</v>
      </c>
      <c r="BN882" s="303">
        <f t="shared" si="508"/>
        <v>15</v>
      </c>
      <c r="CB882" s="307"/>
      <c r="CC882" s="307"/>
      <c r="CD882" s="307"/>
      <c r="CE882" s="307"/>
      <c r="CF882" s="307"/>
      <c r="CG882" s="307"/>
      <c r="CH882" s="307"/>
      <c r="CI882" s="307"/>
      <c r="CJ882" s="307"/>
      <c r="CK882" s="307"/>
      <c r="CL882" s="307"/>
      <c r="CM882" s="307"/>
      <c r="CN882" s="307"/>
      <c r="CO882" s="307"/>
      <c r="CP882" s="307"/>
      <c r="CQ882" s="307"/>
      <c r="CR882" s="307"/>
      <c r="CS882" s="307"/>
      <c r="CT882" s="307"/>
      <c r="CU882" s="307"/>
      <c r="CV882" s="307"/>
      <c r="CW882" s="307"/>
      <c r="CX882" s="307"/>
      <c r="CY882" s="307"/>
      <c r="CZ882" s="307"/>
      <c r="DA882" s="307"/>
      <c r="DB882" s="307"/>
      <c r="DC882" s="307"/>
      <c r="DD882" s="307"/>
      <c r="DE882" s="307"/>
      <c r="DF882" s="307"/>
      <c r="DG882" s="307"/>
      <c r="DH882" s="307"/>
      <c r="DI882" s="390"/>
      <c r="DJ882" s="390"/>
      <c r="DK882" s="307"/>
      <c r="DL882" s="307"/>
      <c r="DM882" s="307"/>
      <c r="DN882" s="307"/>
      <c r="DO882" s="307"/>
      <c r="DP882" s="307"/>
      <c r="DQ882" s="307"/>
      <c r="DR882" s="307"/>
      <c r="DS882" s="307"/>
      <c r="DT882" s="307"/>
      <c r="DU882" s="307"/>
      <c r="DV882" s="307"/>
      <c r="DW882" s="307"/>
      <c r="DX882" s="307"/>
      <c r="DY882" s="307"/>
      <c r="DZ882" s="307"/>
      <c r="EA882" s="307"/>
      <c r="EB882" s="307"/>
      <c r="EC882" s="307"/>
      <c r="ED882" s="307"/>
      <c r="EE882" s="307"/>
      <c r="EF882" s="307"/>
      <c r="EG882" s="307"/>
      <c r="EH882" s="307"/>
      <c r="EI882" s="307"/>
      <c r="EJ882" s="307"/>
      <c r="EK882" s="307"/>
      <c r="EL882" s="307"/>
      <c r="EM882" s="307"/>
      <c r="EN882" s="307"/>
      <c r="EO882" s="307"/>
      <c r="EP882" s="307"/>
      <c r="EQ882" s="307"/>
      <c r="ER882" s="307"/>
      <c r="ES882" s="307"/>
      <c r="ET882" s="307"/>
      <c r="EU882" s="390"/>
      <c r="EV882" s="390"/>
      <c r="EW882" s="307"/>
      <c r="EX882" s="307"/>
      <c r="EY882" s="307"/>
      <c r="EZ882" s="307"/>
      <c r="FA882" s="307"/>
      <c r="FB882" s="307"/>
      <c r="FC882" s="307"/>
      <c r="FD882" s="307"/>
      <c r="FE882" s="307"/>
      <c r="FF882" s="307"/>
      <c r="FG882" s="307"/>
      <c r="FH882" s="307"/>
      <c r="FI882" s="307"/>
      <c r="FJ882" s="307"/>
      <c r="FK882" s="307"/>
      <c r="FL882" s="307"/>
      <c r="FM882" s="307"/>
      <c r="FN882" s="307"/>
      <c r="FO882" s="307"/>
      <c r="FP882" s="307"/>
      <c r="FQ882" s="307"/>
      <c r="FR882" s="307"/>
      <c r="FS882" s="307"/>
      <c r="FT882" s="307"/>
      <c r="FU882" s="307"/>
      <c r="FV882" s="307"/>
      <c r="FW882" s="307"/>
      <c r="FX882" s="307"/>
      <c r="FY882" s="307"/>
      <c r="FZ882" s="307"/>
      <c r="GA882" s="307"/>
      <c r="GB882" s="307"/>
      <c r="GC882" s="307"/>
      <c r="GD882" s="307"/>
      <c r="GE882" s="307"/>
      <c r="GF882" s="307"/>
      <c r="GG882" s="307"/>
      <c r="GH882" s="307"/>
      <c r="GI882" s="307"/>
      <c r="GJ882" s="307"/>
      <c r="GK882" s="307"/>
      <c r="GL882" s="307"/>
      <c r="GM882" s="307"/>
      <c r="GN882" s="307"/>
      <c r="GO882" s="307"/>
      <c r="GP882" s="307"/>
      <c r="GQ882" s="307"/>
      <c r="GR882" s="307"/>
      <c r="GS882" s="307"/>
      <c r="GT882" s="307"/>
      <c r="GU882" s="307"/>
      <c r="GV882" s="307"/>
      <c r="GW882" s="307"/>
      <c r="GX882" s="307"/>
      <c r="GY882" s="307"/>
      <c r="GZ882" s="307"/>
      <c r="HA882" s="307"/>
      <c r="HB882" s="307"/>
      <c r="HC882" s="307"/>
      <c r="HD882" s="307"/>
      <c r="HE882" s="307"/>
      <c r="HF882" s="307"/>
      <c r="HG882" s="307"/>
      <c r="HH882" s="307"/>
      <c r="HI882" s="307"/>
      <c r="HJ882" s="307"/>
      <c r="HK882" s="307"/>
      <c r="HL882" s="307"/>
      <c r="HM882" s="307"/>
      <c r="HN882" s="307"/>
      <c r="HO882" s="307"/>
      <c r="HP882" s="307"/>
      <c r="HQ882" s="307"/>
      <c r="HR882" s="307"/>
      <c r="HS882" s="307"/>
      <c r="HT882" s="307"/>
      <c r="HU882" s="307"/>
      <c r="HV882" s="307"/>
      <c r="HW882" s="307"/>
      <c r="HX882" s="307"/>
      <c r="HY882" s="307"/>
      <c r="HZ882" s="307"/>
      <c r="IA882" s="307"/>
      <c r="IB882" s="307"/>
      <c r="IC882" s="307"/>
      <c r="ID882" s="307"/>
      <c r="IE882" s="307"/>
      <c r="IF882" s="307"/>
      <c r="IG882" s="307"/>
      <c r="IH882" s="307"/>
      <c r="II882" s="307"/>
      <c r="IJ882" s="307"/>
      <c r="IK882" s="307"/>
      <c r="IL882" s="307"/>
      <c r="IM882" s="307"/>
      <c r="IN882" s="307"/>
      <c r="IO882" s="307"/>
      <c r="IP882" s="307"/>
      <c r="IQ882" s="307"/>
      <c r="IR882" s="307"/>
      <c r="IS882" s="307"/>
      <c r="IT882" s="307"/>
      <c r="IU882" s="307"/>
      <c r="IV882" s="307"/>
      <c r="IW882" s="307"/>
      <c r="IX882" s="307"/>
      <c r="IY882" s="307"/>
      <c r="IZ882" s="307"/>
      <c r="JA882" s="307"/>
      <c r="JB882" s="307"/>
      <c r="JC882" s="307"/>
      <c r="JD882" s="307"/>
      <c r="JE882" s="307"/>
      <c r="JF882" s="307"/>
      <c r="JG882" s="307"/>
      <c r="JH882" s="307"/>
      <c r="JI882" s="307"/>
      <c r="JJ882" s="307"/>
      <c r="JK882" s="307"/>
      <c r="JL882" s="307"/>
      <c r="JM882" s="307"/>
      <c r="JN882" s="307"/>
      <c r="JO882" s="307"/>
      <c r="JP882" s="307"/>
      <c r="JQ882" s="307"/>
      <c r="JR882" s="307"/>
      <c r="JS882" s="307"/>
      <c r="JT882" s="307"/>
      <c r="JU882" s="307"/>
      <c r="JV882" s="307"/>
      <c r="JW882" s="307"/>
      <c r="JX882" s="307"/>
      <c r="JY882" s="307"/>
      <c r="JZ882" s="307"/>
      <c r="KA882" s="307"/>
      <c r="KB882" s="307"/>
      <c r="KC882" s="307"/>
      <c r="KD882" s="307"/>
      <c r="KE882" s="307"/>
      <c r="KF882" s="307"/>
      <c r="KG882" s="307"/>
      <c r="KH882" s="307"/>
      <c r="KI882" s="307"/>
      <c r="KJ882" s="307"/>
      <c r="KK882" s="307"/>
      <c r="KL882" s="307"/>
      <c r="KM882" s="307"/>
      <c r="KN882" s="307"/>
      <c r="KO882" s="307"/>
      <c r="KP882" s="307"/>
      <c r="KQ882" s="307"/>
      <c r="KR882" s="307"/>
      <c r="KS882" s="307"/>
      <c r="KT882" s="307"/>
    </row>
    <row r="883" spans="14:306" s="56" customFormat="1" ht="15" customHeight="1">
      <c r="N883" s="303"/>
      <c r="W883" s="303"/>
      <c r="X883" s="303"/>
      <c r="Y883" s="303"/>
      <c r="Z883" s="303"/>
      <c r="AA883" s="303"/>
      <c r="AB883" s="303"/>
      <c r="AC883" s="303"/>
      <c r="AD883" s="303"/>
      <c r="AE883" s="303"/>
      <c r="AG883" s="354">
        <v>9</v>
      </c>
      <c r="AH883" s="354"/>
      <c r="AI883" s="356" t="s">
        <v>247</v>
      </c>
      <c r="AJ883" s="356" t="s">
        <v>123</v>
      </c>
      <c r="AK883" s="359">
        <v>16</v>
      </c>
      <c r="AL883" s="356" t="s">
        <v>79</v>
      </c>
      <c r="AM883" s="356" t="s">
        <v>323</v>
      </c>
      <c r="AN883" s="356" t="s">
        <v>192</v>
      </c>
      <c r="AO883" s="359">
        <v>19</v>
      </c>
      <c r="AP883" s="356" t="s">
        <v>164</v>
      </c>
      <c r="AQ883" s="356" t="s">
        <v>88</v>
      </c>
      <c r="AR883" s="356" t="s">
        <v>88</v>
      </c>
      <c r="AS883" s="356" t="s">
        <v>162</v>
      </c>
      <c r="AT883" s="356" t="s">
        <v>229</v>
      </c>
      <c r="AU883" s="356"/>
      <c r="AV883" s="359">
        <v>20</v>
      </c>
      <c r="AW883" s="359">
        <v>25</v>
      </c>
      <c r="AX883" s="359">
        <v>15</v>
      </c>
      <c r="AY883" s="303">
        <f t="shared" si="494"/>
        <v>42</v>
      </c>
      <c r="AZ883" s="303">
        <f t="shared" si="495"/>
        <v>27</v>
      </c>
      <c r="BA883" s="303">
        <f t="shared" si="496"/>
        <v>17</v>
      </c>
      <c r="BB883" s="303">
        <f t="shared" si="497"/>
        <v>19</v>
      </c>
      <c r="BC883" s="303">
        <f t="shared" si="498"/>
        <v>58</v>
      </c>
      <c r="BD883" s="303">
        <f t="shared" si="499"/>
        <v>37</v>
      </c>
      <c r="BE883" s="303">
        <f t="shared" si="500"/>
        <v>20</v>
      </c>
      <c r="BF883" s="303">
        <f t="shared" si="501"/>
        <v>24</v>
      </c>
      <c r="BG883" s="303">
        <f t="shared" si="502"/>
        <v>28</v>
      </c>
      <c r="BH883" s="303"/>
      <c r="BI883" s="303">
        <f t="shared" si="503"/>
        <v>28</v>
      </c>
      <c r="BJ883" s="303">
        <f t="shared" si="504"/>
        <v>29</v>
      </c>
      <c r="BK883" s="303">
        <f t="shared" si="505"/>
        <v>96</v>
      </c>
      <c r="BL883" s="303">
        <f t="shared" si="506"/>
        <v>21</v>
      </c>
      <c r="BM883" s="303">
        <f t="shared" si="507"/>
        <v>26</v>
      </c>
      <c r="BN883" s="303">
        <f t="shared" si="508"/>
        <v>16</v>
      </c>
      <c r="CB883" s="307"/>
      <c r="CC883" s="307"/>
      <c r="CD883" s="307"/>
      <c r="CE883" s="307"/>
      <c r="CF883" s="307"/>
      <c r="CG883" s="307"/>
      <c r="CH883" s="307"/>
      <c r="CI883" s="307"/>
      <c r="CJ883" s="307"/>
      <c r="CK883" s="307"/>
      <c r="CL883" s="307"/>
      <c r="CM883" s="307"/>
      <c r="CN883" s="307"/>
      <c r="CO883" s="307"/>
      <c r="CP883" s="307"/>
      <c r="CQ883" s="307"/>
      <c r="CR883" s="307"/>
      <c r="CS883" s="307"/>
      <c r="CT883" s="307"/>
      <c r="CU883" s="307"/>
      <c r="CV883" s="307"/>
      <c r="CW883" s="307"/>
      <c r="CX883" s="307"/>
      <c r="CY883" s="307"/>
      <c r="CZ883" s="307"/>
      <c r="DA883" s="307"/>
      <c r="DB883" s="307"/>
      <c r="DC883" s="307"/>
      <c r="DD883" s="307"/>
      <c r="DE883" s="307"/>
      <c r="DF883" s="307"/>
      <c r="DG883" s="307"/>
      <c r="DH883" s="307"/>
      <c r="DI883" s="390"/>
      <c r="DJ883" s="390"/>
      <c r="DK883" s="307"/>
      <c r="DL883" s="307"/>
      <c r="DM883" s="307"/>
      <c r="DN883" s="307"/>
      <c r="DO883" s="307"/>
      <c r="DP883" s="307"/>
      <c r="DQ883" s="307"/>
      <c r="DR883" s="307"/>
      <c r="DS883" s="307"/>
      <c r="DT883" s="307"/>
      <c r="DU883" s="307"/>
      <c r="DV883" s="307"/>
      <c r="DW883" s="307"/>
      <c r="DX883" s="307"/>
      <c r="DY883" s="307"/>
      <c r="DZ883" s="307"/>
      <c r="EA883" s="307"/>
      <c r="EB883" s="307"/>
      <c r="EC883" s="307"/>
      <c r="ED883" s="307"/>
      <c r="EE883" s="307"/>
      <c r="EF883" s="307"/>
      <c r="EG883" s="307"/>
      <c r="EH883" s="307"/>
      <c r="EI883" s="307"/>
      <c r="EJ883" s="307"/>
      <c r="EK883" s="307"/>
      <c r="EL883" s="307"/>
      <c r="EM883" s="307"/>
      <c r="EN883" s="307"/>
      <c r="EO883" s="307"/>
      <c r="EP883" s="307"/>
      <c r="EQ883" s="307"/>
      <c r="ER883" s="307"/>
      <c r="ES883" s="307"/>
      <c r="ET883" s="307"/>
      <c r="EU883" s="390"/>
      <c r="EV883" s="390"/>
      <c r="EW883" s="307"/>
      <c r="EX883" s="307"/>
      <c r="EY883" s="307"/>
      <c r="EZ883" s="307"/>
      <c r="FA883" s="307"/>
      <c r="FB883" s="307"/>
      <c r="FC883" s="307"/>
      <c r="FD883" s="307"/>
      <c r="FE883" s="307"/>
      <c r="FF883" s="307"/>
      <c r="FG883" s="307"/>
      <c r="FH883" s="307"/>
      <c r="FI883" s="307"/>
      <c r="FJ883" s="307"/>
      <c r="FK883" s="307"/>
      <c r="FL883" s="307"/>
      <c r="FM883" s="307"/>
      <c r="FN883" s="307"/>
      <c r="FO883" s="307"/>
      <c r="FP883" s="307"/>
      <c r="FQ883" s="307"/>
      <c r="FR883" s="307"/>
      <c r="FS883" s="307"/>
      <c r="FT883" s="307"/>
      <c r="FU883" s="307"/>
      <c r="FV883" s="307"/>
      <c r="FW883" s="307"/>
      <c r="FX883" s="307"/>
      <c r="FY883" s="307"/>
      <c r="FZ883" s="307"/>
      <c r="GA883" s="307"/>
      <c r="GB883" s="307"/>
      <c r="GC883" s="307"/>
      <c r="GD883" s="307"/>
      <c r="GE883" s="307"/>
      <c r="GF883" s="307"/>
      <c r="GG883" s="307"/>
      <c r="GH883" s="307"/>
      <c r="GI883" s="307"/>
      <c r="GJ883" s="307"/>
      <c r="GK883" s="307"/>
      <c r="GL883" s="307"/>
      <c r="GM883" s="307"/>
      <c r="GN883" s="307"/>
      <c r="GO883" s="307"/>
      <c r="GP883" s="307"/>
      <c r="GQ883" s="307"/>
      <c r="GR883" s="307"/>
      <c r="GS883" s="307"/>
      <c r="GT883" s="307"/>
      <c r="GU883" s="307"/>
      <c r="GV883" s="307"/>
      <c r="GW883" s="307"/>
      <c r="GX883" s="307"/>
      <c r="GY883" s="307"/>
      <c r="GZ883" s="307"/>
      <c r="HA883" s="307"/>
      <c r="HB883" s="307"/>
      <c r="HC883" s="307"/>
      <c r="HD883" s="307"/>
      <c r="HE883" s="307"/>
      <c r="HF883" s="307"/>
      <c r="HG883" s="307"/>
      <c r="HH883" s="307"/>
      <c r="HI883" s="307"/>
      <c r="HJ883" s="307"/>
      <c r="HK883" s="307"/>
      <c r="HL883" s="307"/>
      <c r="HM883" s="307"/>
      <c r="HN883" s="307"/>
      <c r="HO883" s="307"/>
      <c r="HP883" s="307"/>
      <c r="HQ883" s="307"/>
      <c r="HR883" s="307"/>
      <c r="HS883" s="307"/>
      <c r="HT883" s="307"/>
      <c r="HU883" s="307"/>
      <c r="HV883" s="307"/>
      <c r="HW883" s="307"/>
      <c r="HX883" s="307"/>
      <c r="HY883" s="307"/>
      <c r="HZ883" s="307"/>
      <c r="IA883" s="307"/>
      <c r="IB883" s="307"/>
      <c r="IC883" s="307"/>
      <c r="ID883" s="307"/>
      <c r="IE883" s="307"/>
      <c r="IF883" s="307"/>
      <c r="IG883" s="307"/>
      <c r="IH883" s="307"/>
      <c r="II883" s="307"/>
      <c r="IJ883" s="307"/>
      <c r="IK883" s="307"/>
      <c r="IL883" s="307"/>
      <c r="IM883" s="307"/>
      <c r="IN883" s="307"/>
      <c r="IO883" s="307"/>
      <c r="IP883" s="307"/>
      <c r="IQ883" s="307"/>
      <c r="IR883" s="307"/>
      <c r="IS883" s="307"/>
      <c r="IT883" s="307"/>
      <c r="IU883" s="307"/>
      <c r="IV883" s="307"/>
      <c r="IW883" s="307"/>
      <c r="IX883" s="307"/>
      <c r="IY883" s="307"/>
      <c r="IZ883" s="307"/>
      <c r="JA883" s="307"/>
      <c r="JB883" s="307"/>
      <c r="JC883" s="307"/>
      <c r="JD883" s="307"/>
      <c r="JE883" s="307"/>
      <c r="JF883" s="307"/>
      <c r="JG883" s="307"/>
      <c r="JH883" s="307"/>
      <c r="JI883" s="307"/>
      <c r="JJ883" s="307"/>
      <c r="JK883" s="307"/>
      <c r="JL883" s="307"/>
      <c r="JM883" s="307"/>
      <c r="JN883" s="307"/>
      <c r="JO883" s="307"/>
      <c r="JP883" s="307"/>
      <c r="JQ883" s="307"/>
      <c r="JR883" s="307"/>
      <c r="JS883" s="307"/>
      <c r="JT883" s="307"/>
      <c r="JU883" s="307"/>
      <c r="JV883" s="307"/>
      <c r="JW883" s="307"/>
      <c r="JX883" s="307"/>
      <c r="JY883" s="307"/>
      <c r="JZ883" s="307"/>
      <c r="KA883" s="307"/>
      <c r="KB883" s="307"/>
      <c r="KC883" s="307"/>
      <c r="KD883" s="307"/>
      <c r="KE883" s="307"/>
      <c r="KF883" s="307"/>
      <c r="KG883" s="307"/>
      <c r="KH883" s="307"/>
      <c r="KI883" s="307"/>
      <c r="KJ883" s="307"/>
      <c r="KK883" s="307"/>
      <c r="KL883" s="307"/>
      <c r="KM883" s="307"/>
      <c r="KN883" s="307"/>
      <c r="KO883" s="307"/>
      <c r="KP883" s="307"/>
      <c r="KQ883" s="307"/>
      <c r="KR883" s="307"/>
      <c r="KS883" s="307"/>
      <c r="KT883" s="307"/>
    </row>
    <row r="884" spans="14:306" s="56" customFormat="1" ht="15" customHeight="1">
      <c r="N884" s="303"/>
      <c r="W884" s="303"/>
      <c r="X884" s="303"/>
      <c r="Y884" s="303"/>
      <c r="Z884" s="303"/>
      <c r="AA884" s="303"/>
      <c r="AB884" s="303"/>
      <c r="AC884" s="303"/>
      <c r="AD884" s="303"/>
      <c r="AE884" s="303"/>
      <c r="AG884" s="354">
        <v>10</v>
      </c>
      <c r="AH884" s="354"/>
      <c r="AI884" s="356" t="s">
        <v>309</v>
      </c>
      <c r="AJ884" s="356" t="s">
        <v>129</v>
      </c>
      <c r="AK884" s="359">
        <v>17</v>
      </c>
      <c r="AL884" s="359">
        <v>19</v>
      </c>
      <c r="AM884" s="356" t="s">
        <v>344</v>
      </c>
      <c r="AN884" s="356" t="s">
        <v>283</v>
      </c>
      <c r="AO884" s="359">
        <v>20</v>
      </c>
      <c r="AP884" s="359">
        <v>24</v>
      </c>
      <c r="AQ884" s="356" t="s">
        <v>96</v>
      </c>
      <c r="AR884" s="356" t="s">
        <v>91</v>
      </c>
      <c r="AS884" s="356" t="s">
        <v>165</v>
      </c>
      <c r="AT884" s="356" t="s">
        <v>602</v>
      </c>
      <c r="AU884" s="356"/>
      <c r="AV884" s="359">
        <v>21</v>
      </c>
      <c r="AW884" s="356" t="s">
        <v>93</v>
      </c>
      <c r="AX884" s="359">
        <v>16</v>
      </c>
      <c r="AY884" s="303">
        <f t="shared" si="494"/>
        <v>47</v>
      </c>
      <c r="AZ884" s="303">
        <f t="shared" si="495"/>
        <v>30</v>
      </c>
      <c r="BA884" s="303">
        <f t="shared" si="496"/>
        <v>18</v>
      </c>
      <c r="BB884" s="303">
        <f t="shared" si="497"/>
        <v>20</v>
      </c>
      <c r="BC884" s="303">
        <f t="shared" si="498"/>
        <v>63</v>
      </c>
      <c r="BD884" s="303">
        <f t="shared" si="499"/>
        <v>40</v>
      </c>
      <c r="BE884" s="303">
        <f t="shared" si="500"/>
        <v>21</v>
      </c>
      <c r="BF884" s="303">
        <f t="shared" si="501"/>
        <v>25</v>
      </c>
      <c r="BG884" s="303">
        <f t="shared" si="502"/>
        <v>30</v>
      </c>
      <c r="BH884" s="303"/>
      <c r="BI884" s="303">
        <f t="shared" si="503"/>
        <v>31</v>
      </c>
      <c r="BJ884" s="303">
        <f t="shared" si="504"/>
        <v>31</v>
      </c>
      <c r="BK884" s="303">
        <f t="shared" si="505"/>
        <v>103</v>
      </c>
      <c r="BL884" s="303">
        <f t="shared" si="506"/>
        <v>22</v>
      </c>
      <c r="BM884" s="303">
        <f t="shared" si="507"/>
        <v>28</v>
      </c>
      <c r="BN884" s="303">
        <f t="shared" si="508"/>
        <v>17</v>
      </c>
      <c r="CB884" s="307"/>
      <c r="CC884" s="307"/>
      <c r="CD884" s="307"/>
      <c r="CE884" s="307"/>
      <c r="CF884" s="307"/>
      <c r="CG884" s="307"/>
      <c r="CH884" s="307"/>
      <c r="CI884" s="307"/>
      <c r="CJ884" s="307"/>
      <c r="CK884" s="307"/>
      <c r="CL884" s="307"/>
      <c r="CM884" s="307"/>
      <c r="CN884" s="307"/>
      <c r="CO884" s="307"/>
      <c r="CP884" s="307"/>
      <c r="CQ884" s="307"/>
      <c r="CR884" s="307"/>
      <c r="CS884" s="307"/>
      <c r="CT884" s="307"/>
      <c r="CU884" s="307"/>
      <c r="CV884" s="307"/>
      <c r="CW884" s="307"/>
      <c r="CX884" s="307"/>
      <c r="CY884" s="307"/>
      <c r="CZ884" s="307"/>
      <c r="DA884" s="307"/>
      <c r="DB884" s="307"/>
      <c r="DC884" s="307"/>
      <c r="DD884" s="307"/>
      <c r="DE884" s="307"/>
      <c r="DF884" s="307"/>
      <c r="DG884" s="307"/>
      <c r="DH884" s="307"/>
      <c r="DI884" s="390"/>
      <c r="DJ884" s="390"/>
      <c r="DK884" s="307"/>
      <c r="DL884" s="307"/>
      <c r="DM884" s="307"/>
      <c r="DN884" s="307"/>
      <c r="DO884" s="307"/>
      <c r="DP884" s="307"/>
      <c r="DQ884" s="307"/>
      <c r="DR884" s="307"/>
      <c r="DS884" s="307"/>
      <c r="DT884" s="307"/>
      <c r="DU884" s="307"/>
      <c r="DV884" s="307"/>
      <c r="DW884" s="307"/>
      <c r="DX884" s="307"/>
      <c r="DY884" s="307"/>
      <c r="DZ884" s="307"/>
      <c r="EA884" s="307"/>
      <c r="EB884" s="307"/>
      <c r="EC884" s="307"/>
      <c r="ED884" s="307"/>
      <c r="EE884" s="307"/>
      <c r="EF884" s="307"/>
      <c r="EG884" s="307"/>
      <c r="EH884" s="307"/>
      <c r="EI884" s="307"/>
      <c r="EJ884" s="307"/>
      <c r="EK884" s="307"/>
      <c r="EL884" s="307"/>
      <c r="EM884" s="307"/>
      <c r="EN884" s="307"/>
      <c r="EO884" s="307"/>
      <c r="EP884" s="307"/>
      <c r="EQ884" s="307"/>
      <c r="ER884" s="307"/>
      <c r="ES884" s="307"/>
      <c r="ET884" s="307"/>
      <c r="EU884" s="390"/>
      <c r="EV884" s="390"/>
      <c r="EW884" s="307"/>
      <c r="EX884" s="307"/>
      <c r="EY884" s="307"/>
      <c r="EZ884" s="307"/>
      <c r="FA884" s="307"/>
      <c r="FB884" s="307"/>
      <c r="FC884" s="307"/>
      <c r="FD884" s="307"/>
      <c r="FE884" s="307"/>
      <c r="FF884" s="307"/>
      <c r="FG884" s="307"/>
      <c r="FH884" s="307"/>
      <c r="FI884" s="307"/>
      <c r="FJ884" s="307"/>
      <c r="FK884" s="307"/>
      <c r="FL884" s="307"/>
      <c r="FM884" s="307"/>
      <c r="FN884" s="307"/>
      <c r="FO884" s="307"/>
      <c r="FP884" s="307"/>
      <c r="FQ884" s="307"/>
      <c r="FR884" s="307"/>
      <c r="FS884" s="307"/>
      <c r="FT884" s="307"/>
      <c r="FU884" s="307"/>
      <c r="FV884" s="307"/>
      <c r="FW884" s="307"/>
      <c r="FX884" s="307"/>
      <c r="FY884" s="307"/>
      <c r="FZ884" s="307"/>
      <c r="GA884" s="307"/>
      <c r="GB884" s="307"/>
      <c r="GC884" s="307"/>
      <c r="GD884" s="307"/>
      <c r="GE884" s="307"/>
      <c r="GF884" s="307"/>
      <c r="GG884" s="307"/>
      <c r="GH884" s="307"/>
      <c r="GI884" s="307"/>
      <c r="GJ884" s="307"/>
      <c r="GK884" s="307"/>
      <c r="GL884" s="307"/>
      <c r="GM884" s="307"/>
      <c r="GN884" s="307"/>
      <c r="GO884" s="307"/>
      <c r="GP884" s="307"/>
      <c r="GQ884" s="307"/>
      <c r="GR884" s="307"/>
      <c r="GS884" s="307"/>
      <c r="GT884" s="307"/>
      <c r="GU884" s="307"/>
      <c r="GV884" s="307"/>
      <c r="GW884" s="307"/>
      <c r="GX884" s="307"/>
      <c r="GY884" s="307"/>
      <c r="GZ884" s="307"/>
      <c r="HA884" s="307"/>
      <c r="HB884" s="307"/>
      <c r="HC884" s="307"/>
      <c r="HD884" s="307"/>
      <c r="HE884" s="307"/>
      <c r="HF884" s="307"/>
      <c r="HG884" s="307"/>
      <c r="HH884" s="307"/>
      <c r="HI884" s="307"/>
      <c r="HJ884" s="307"/>
      <c r="HK884" s="307"/>
      <c r="HL884" s="307"/>
      <c r="HM884" s="307"/>
      <c r="HN884" s="307"/>
      <c r="HO884" s="307"/>
      <c r="HP884" s="307"/>
      <c r="HQ884" s="307"/>
      <c r="HR884" s="307"/>
      <c r="HS884" s="307"/>
      <c r="HT884" s="307"/>
      <c r="HU884" s="307"/>
      <c r="HV884" s="307"/>
      <c r="HW884" s="307"/>
      <c r="HX884" s="307"/>
      <c r="HY884" s="307"/>
      <c r="HZ884" s="307"/>
      <c r="IA884" s="307"/>
      <c r="IB884" s="307"/>
      <c r="IC884" s="307"/>
      <c r="ID884" s="307"/>
      <c r="IE884" s="307"/>
      <c r="IF884" s="307"/>
      <c r="IG884" s="307"/>
      <c r="IH884" s="307"/>
      <c r="II884" s="307"/>
      <c r="IJ884" s="307"/>
      <c r="IK884" s="307"/>
      <c r="IL884" s="307"/>
      <c r="IM884" s="307"/>
      <c r="IN884" s="307"/>
      <c r="IO884" s="307"/>
      <c r="IP884" s="307"/>
      <c r="IQ884" s="307"/>
      <c r="IR884" s="307"/>
      <c r="IS884" s="307"/>
      <c r="IT884" s="307"/>
      <c r="IU884" s="307"/>
      <c r="IV884" s="307"/>
      <c r="IW884" s="307"/>
      <c r="IX884" s="307"/>
      <c r="IY884" s="307"/>
      <c r="IZ884" s="307"/>
      <c r="JA884" s="307"/>
      <c r="JB884" s="307"/>
      <c r="JC884" s="307"/>
      <c r="JD884" s="307"/>
      <c r="JE884" s="307"/>
      <c r="JF884" s="307"/>
      <c r="JG884" s="307"/>
      <c r="JH884" s="307"/>
      <c r="JI884" s="307"/>
      <c r="JJ884" s="307"/>
      <c r="JK884" s="307"/>
      <c r="JL884" s="307"/>
      <c r="JM884" s="307"/>
      <c r="JN884" s="307"/>
      <c r="JO884" s="307"/>
      <c r="JP884" s="307"/>
      <c r="JQ884" s="307"/>
      <c r="JR884" s="307"/>
      <c r="JS884" s="307"/>
      <c r="JT884" s="307"/>
      <c r="JU884" s="307"/>
      <c r="JV884" s="307"/>
      <c r="JW884" s="307"/>
      <c r="JX884" s="307"/>
      <c r="JY884" s="307"/>
      <c r="JZ884" s="307"/>
      <c r="KA884" s="307"/>
      <c r="KB884" s="307"/>
      <c r="KC884" s="307"/>
      <c r="KD884" s="307"/>
      <c r="KE884" s="307"/>
      <c r="KF884" s="307"/>
      <c r="KG884" s="307"/>
      <c r="KH884" s="307"/>
      <c r="KI884" s="307"/>
      <c r="KJ884" s="307"/>
      <c r="KK884" s="307"/>
      <c r="KL884" s="307"/>
      <c r="KM884" s="307"/>
      <c r="KN884" s="307"/>
      <c r="KO884" s="307"/>
      <c r="KP884" s="307"/>
      <c r="KQ884" s="307"/>
      <c r="KR884" s="307"/>
      <c r="KS884" s="307"/>
      <c r="KT884" s="307"/>
    </row>
    <row r="885" spans="14:306" s="56" customFormat="1" ht="15" customHeight="1">
      <c r="N885" s="303"/>
      <c r="W885" s="303"/>
      <c r="X885" s="303"/>
      <c r="Y885" s="303"/>
      <c r="Z885" s="303"/>
      <c r="AA885" s="303"/>
      <c r="AB885" s="303"/>
      <c r="AC885" s="303"/>
      <c r="AD885" s="303"/>
      <c r="AE885" s="303"/>
      <c r="AG885" s="354">
        <v>11</v>
      </c>
      <c r="AH885" s="354"/>
      <c r="AI885" s="356" t="s">
        <v>94</v>
      </c>
      <c r="AJ885" s="356" t="s">
        <v>99</v>
      </c>
      <c r="AK885" s="356" t="s">
        <v>130</v>
      </c>
      <c r="AL885" s="359">
        <v>20</v>
      </c>
      <c r="AM885" s="356" t="s">
        <v>127</v>
      </c>
      <c r="AN885" s="356" t="s">
        <v>673</v>
      </c>
      <c r="AO885" s="359">
        <v>21</v>
      </c>
      <c r="AP885" s="356" t="s">
        <v>126</v>
      </c>
      <c r="AQ885" s="356" t="s">
        <v>99</v>
      </c>
      <c r="AR885" s="356" t="s">
        <v>95</v>
      </c>
      <c r="AS885" s="359">
        <v>31</v>
      </c>
      <c r="AT885" s="356" t="s">
        <v>834</v>
      </c>
      <c r="AU885" s="356"/>
      <c r="AV885" s="356" t="s">
        <v>164</v>
      </c>
      <c r="AW885" s="359">
        <v>28</v>
      </c>
      <c r="AX885" s="359">
        <v>17</v>
      </c>
      <c r="AY885" s="303">
        <f t="shared" si="494"/>
        <v>52</v>
      </c>
      <c r="AZ885" s="303">
        <f t="shared" si="495"/>
        <v>32</v>
      </c>
      <c r="BA885" s="303">
        <f t="shared" si="496"/>
        <v>20</v>
      </c>
      <c r="BB885" s="303">
        <f t="shared" si="497"/>
        <v>21</v>
      </c>
      <c r="BC885" s="303">
        <f t="shared" si="498"/>
        <v>68</v>
      </c>
      <c r="BD885" s="303">
        <f t="shared" si="499"/>
        <v>42</v>
      </c>
      <c r="BE885" s="303">
        <f t="shared" si="500"/>
        <v>22</v>
      </c>
      <c r="BF885" s="303">
        <f t="shared" si="501"/>
        <v>27</v>
      </c>
      <c r="BG885" s="303">
        <f t="shared" si="502"/>
        <v>32</v>
      </c>
      <c r="BH885" s="303"/>
      <c r="BI885" s="303">
        <f t="shared" si="503"/>
        <v>34</v>
      </c>
      <c r="BJ885" s="303">
        <f t="shared" si="504"/>
        <v>32</v>
      </c>
      <c r="BK885" s="303">
        <f t="shared" si="505"/>
        <v>110</v>
      </c>
      <c r="BL885" s="303">
        <f t="shared" si="506"/>
        <v>24</v>
      </c>
      <c r="BM885" s="303">
        <f t="shared" si="507"/>
        <v>29</v>
      </c>
      <c r="BN885" s="303">
        <f t="shared" si="508"/>
        <v>18</v>
      </c>
      <c r="CB885" s="307"/>
      <c r="CC885" s="307"/>
      <c r="CD885" s="307"/>
      <c r="CE885" s="307"/>
      <c r="CF885" s="307"/>
      <c r="CG885" s="307"/>
      <c r="CH885" s="307"/>
      <c r="CI885" s="307"/>
      <c r="CJ885" s="307"/>
      <c r="CK885" s="307"/>
      <c r="CL885" s="307"/>
      <c r="CM885" s="307"/>
      <c r="CN885" s="307"/>
      <c r="CO885" s="307"/>
      <c r="CP885" s="307"/>
      <c r="CQ885" s="307"/>
      <c r="CR885" s="307"/>
      <c r="CS885" s="307"/>
      <c r="CT885" s="307"/>
      <c r="CU885" s="307"/>
      <c r="CV885" s="307"/>
      <c r="CW885" s="307"/>
      <c r="CX885" s="307"/>
      <c r="CY885" s="307"/>
      <c r="CZ885" s="307"/>
      <c r="DA885" s="307"/>
      <c r="DB885" s="307"/>
      <c r="DC885" s="307"/>
      <c r="DD885" s="307"/>
      <c r="DE885" s="307"/>
      <c r="DF885" s="307"/>
      <c r="DG885" s="307"/>
      <c r="DH885" s="307"/>
      <c r="DI885" s="390"/>
      <c r="DJ885" s="390"/>
      <c r="DK885" s="307"/>
      <c r="DL885" s="307"/>
      <c r="DM885" s="307"/>
      <c r="DN885" s="307"/>
      <c r="DO885" s="307"/>
      <c r="DP885" s="307"/>
      <c r="DQ885" s="307"/>
      <c r="DR885" s="307"/>
      <c r="DS885" s="307"/>
      <c r="DT885" s="307"/>
      <c r="DU885" s="307"/>
      <c r="DV885" s="307"/>
      <c r="DW885" s="307"/>
      <c r="DX885" s="307"/>
      <c r="DY885" s="307"/>
      <c r="DZ885" s="307"/>
      <c r="EA885" s="307"/>
      <c r="EB885" s="307"/>
      <c r="EC885" s="307"/>
      <c r="ED885" s="307"/>
      <c r="EE885" s="307"/>
      <c r="EF885" s="307"/>
      <c r="EG885" s="307"/>
      <c r="EH885" s="307"/>
      <c r="EI885" s="307"/>
      <c r="EJ885" s="307"/>
      <c r="EK885" s="307"/>
      <c r="EL885" s="307"/>
      <c r="EM885" s="307"/>
      <c r="EN885" s="307"/>
      <c r="EO885" s="307"/>
      <c r="EP885" s="307"/>
      <c r="EQ885" s="307"/>
      <c r="ER885" s="307"/>
      <c r="ES885" s="307"/>
      <c r="ET885" s="307"/>
      <c r="EU885" s="390"/>
      <c r="EV885" s="390"/>
      <c r="EW885" s="307"/>
      <c r="EX885" s="307"/>
      <c r="EY885" s="307"/>
      <c r="EZ885" s="307"/>
      <c r="FA885" s="307"/>
      <c r="FB885" s="307"/>
      <c r="FC885" s="307"/>
      <c r="FD885" s="307"/>
      <c r="FE885" s="307"/>
      <c r="FF885" s="307"/>
      <c r="FG885" s="307"/>
      <c r="FH885" s="307"/>
      <c r="FI885" s="307"/>
      <c r="FJ885" s="307"/>
      <c r="FK885" s="307"/>
      <c r="FL885" s="307"/>
      <c r="FM885" s="307"/>
      <c r="FN885" s="307"/>
      <c r="FO885" s="307"/>
      <c r="FP885" s="307"/>
      <c r="FQ885" s="307"/>
      <c r="FR885" s="307"/>
      <c r="FS885" s="307"/>
      <c r="FT885" s="307"/>
      <c r="FU885" s="307"/>
      <c r="FV885" s="307"/>
      <c r="FW885" s="307"/>
      <c r="FX885" s="307"/>
      <c r="FY885" s="307"/>
      <c r="FZ885" s="307"/>
      <c r="GA885" s="307"/>
      <c r="GB885" s="307"/>
      <c r="GC885" s="307"/>
      <c r="GD885" s="307"/>
      <c r="GE885" s="307"/>
      <c r="GF885" s="307"/>
      <c r="GG885" s="307"/>
      <c r="GH885" s="307"/>
      <c r="GI885" s="307"/>
      <c r="GJ885" s="307"/>
      <c r="GK885" s="307"/>
      <c r="GL885" s="307"/>
      <c r="GM885" s="307"/>
      <c r="GN885" s="307"/>
      <c r="GO885" s="307"/>
      <c r="GP885" s="307"/>
      <c r="GQ885" s="307"/>
      <c r="GR885" s="307"/>
      <c r="GS885" s="307"/>
      <c r="GT885" s="307"/>
      <c r="GU885" s="307"/>
      <c r="GV885" s="307"/>
      <c r="GW885" s="307"/>
      <c r="GX885" s="307"/>
      <c r="GY885" s="307"/>
      <c r="GZ885" s="307"/>
      <c r="HA885" s="307"/>
      <c r="HB885" s="307"/>
      <c r="HC885" s="307"/>
      <c r="HD885" s="307"/>
      <c r="HE885" s="307"/>
      <c r="HF885" s="307"/>
      <c r="HG885" s="307"/>
      <c r="HH885" s="307"/>
      <c r="HI885" s="307"/>
      <c r="HJ885" s="307"/>
      <c r="HK885" s="307"/>
      <c r="HL885" s="307"/>
      <c r="HM885" s="307"/>
      <c r="HN885" s="307"/>
      <c r="HO885" s="307"/>
      <c r="HP885" s="307"/>
      <c r="HQ885" s="307"/>
      <c r="HR885" s="307"/>
      <c r="HS885" s="307"/>
      <c r="HT885" s="307"/>
      <c r="HU885" s="307"/>
      <c r="HV885" s="307"/>
      <c r="HW885" s="307"/>
      <c r="HX885" s="307"/>
      <c r="HY885" s="307"/>
      <c r="HZ885" s="307"/>
      <c r="IA885" s="307"/>
      <c r="IB885" s="307"/>
      <c r="IC885" s="307"/>
      <c r="ID885" s="307"/>
      <c r="IE885" s="307"/>
      <c r="IF885" s="307"/>
      <c r="IG885" s="307"/>
      <c r="IH885" s="307"/>
      <c r="II885" s="307"/>
      <c r="IJ885" s="307"/>
      <c r="IK885" s="307"/>
      <c r="IL885" s="307"/>
      <c r="IM885" s="307"/>
      <c r="IN885" s="307"/>
      <c r="IO885" s="307"/>
      <c r="IP885" s="307"/>
      <c r="IQ885" s="307"/>
      <c r="IR885" s="307"/>
      <c r="IS885" s="307"/>
      <c r="IT885" s="307"/>
      <c r="IU885" s="307"/>
      <c r="IV885" s="307"/>
      <c r="IW885" s="307"/>
      <c r="IX885" s="307"/>
      <c r="IY885" s="307"/>
      <c r="IZ885" s="307"/>
      <c r="JA885" s="307"/>
      <c r="JB885" s="307"/>
      <c r="JC885" s="307"/>
      <c r="JD885" s="307"/>
      <c r="JE885" s="307"/>
      <c r="JF885" s="307"/>
      <c r="JG885" s="307"/>
      <c r="JH885" s="307"/>
      <c r="JI885" s="307"/>
      <c r="JJ885" s="307"/>
      <c r="JK885" s="307"/>
      <c r="JL885" s="307"/>
      <c r="JM885" s="307"/>
      <c r="JN885" s="307"/>
      <c r="JO885" s="307"/>
      <c r="JP885" s="307"/>
      <c r="JQ885" s="307"/>
      <c r="JR885" s="307"/>
      <c r="JS885" s="307"/>
      <c r="JT885" s="307"/>
      <c r="JU885" s="307"/>
      <c r="JV885" s="307"/>
      <c r="JW885" s="307"/>
      <c r="JX885" s="307"/>
      <c r="JY885" s="307"/>
      <c r="JZ885" s="307"/>
      <c r="KA885" s="307"/>
      <c r="KB885" s="307"/>
      <c r="KC885" s="307"/>
      <c r="KD885" s="307"/>
      <c r="KE885" s="307"/>
      <c r="KF885" s="307"/>
      <c r="KG885" s="307"/>
      <c r="KH885" s="307"/>
      <c r="KI885" s="307"/>
      <c r="KJ885" s="307"/>
      <c r="KK885" s="307"/>
      <c r="KL885" s="307"/>
      <c r="KM885" s="307"/>
      <c r="KN885" s="307"/>
      <c r="KO885" s="307"/>
      <c r="KP885" s="307"/>
      <c r="KQ885" s="307"/>
      <c r="KR885" s="307"/>
      <c r="KS885" s="307"/>
      <c r="KT885" s="307"/>
    </row>
    <row r="886" spans="14:306" s="56" customFormat="1" ht="15" customHeight="1">
      <c r="N886" s="303"/>
      <c r="W886" s="303"/>
      <c r="X886" s="303"/>
      <c r="Y886" s="303"/>
      <c r="Z886" s="303"/>
      <c r="AA886" s="303"/>
      <c r="AB886" s="303"/>
      <c r="AC886" s="303"/>
      <c r="AD886" s="303"/>
      <c r="AE886" s="303"/>
      <c r="AG886" s="354">
        <v>12</v>
      </c>
      <c r="AH886" s="354"/>
      <c r="AI886" s="356" t="s">
        <v>198</v>
      </c>
      <c r="AJ886" s="356" t="s">
        <v>102</v>
      </c>
      <c r="AK886" s="356" t="s">
        <v>81</v>
      </c>
      <c r="AL886" s="359">
        <v>21</v>
      </c>
      <c r="AM886" s="356" t="s">
        <v>925</v>
      </c>
      <c r="AN886" s="356" t="s">
        <v>199</v>
      </c>
      <c r="AO886" s="359">
        <v>22</v>
      </c>
      <c r="AP886" s="356" t="s">
        <v>162</v>
      </c>
      <c r="AQ886" s="359">
        <v>32</v>
      </c>
      <c r="AR886" s="356" t="s">
        <v>192</v>
      </c>
      <c r="AS886" s="359">
        <v>32</v>
      </c>
      <c r="AT886" s="356" t="s">
        <v>836</v>
      </c>
      <c r="AU886" s="356"/>
      <c r="AV886" s="359">
        <v>24</v>
      </c>
      <c r="AW886" s="359">
        <v>29</v>
      </c>
      <c r="AX886" s="359">
        <v>18</v>
      </c>
      <c r="AY886" s="303">
        <f t="shared" si="494"/>
        <v>56</v>
      </c>
      <c r="AZ886" s="303">
        <f t="shared" si="495"/>
        <v>34</v>
      </c>
      <c r="BA886" s="303">
        <f t="shared" si="496"/>
        <v>22</v>
      </c>
      <c r="BB886" s="303">
        <f t="shared" si="497"/>
        <v>22</v>
      </c>
      <c r="BC886" s="303">
        <f t="shared" si="498"/>
        <v>73</v>
      </c>
      <c r="BD886" s="303">
        <f t="shared" si="499"/>
        <v>45</v>
      </c>
      <c r="BE886" s="303" t="str">
        <f t="shared" si="500"/>
        <v>-</v>
      </c>
      <c r="BF886" s="303">
        <f t="shared" si="501"/>
        <v>29</v>
      </c>
      <c r="BG886" s="303">
        <f t="shared" si="502"/>
        <v>33</v>
      </c>
      <c r="BH886" s="303"/>
      <c r="BI886" s="303">
        <f t="shared" si="503"/>
        <v>37</v>
      </c>
      <c r="BJ886" s="303">
        <f t="shared" si="504"/>
        <v>33</v>
      </c>
      <c r="BK886" s="303">
        <f t="shared" si="505"/>
        <v>116</v>
      </c>
      <c r="BL886" s="303">
        <f t="shared" si="506"/>
        <v>25</v>
      </c>
      <c r="BM886" s="303">
        <f t="shared" si="507"/>
        <v>30</v>
      </c>
      <c r="BN886" s="303">
        <f t="shared" si="508"/>
        <v>19</v>
      </c>
      <c r="CB886" s="307"/>
      <c r="CC886" s="307"/>
      <c r="CD886" s="307"/>
      <c r="CE886" s="307"/>
      <c r="CF886" s="307"/>
      <c r="CG886" s="307"/>
      <c r="CH886" s="307"/>
      <c r="CI886" s="307"/>
      <c r="CJ886" s="307"/>
      <c r="CK886" s="307"/>
      <c r="CL886" s="307"/>
      <c r="CM886" s="307"/>
      <c r="CN886" s="307"/>
      <c r="CO886" s="307"/>
      <c r="CP886" s="307"/>
      <c r="CQ886" s="307"/>
      <c r="CR886" s="307"/>
      <c r="CS886" s="307"/>
      <c r="CT886" s="307"/>
      <c r="CU886" s="307"/>
      <c r="CV886" s="307"/>
      <c r="CW886" s="307"/>
      <c r="CX886" s="307"/>
      <c r="CY886" s="307"/>
      <c r="CZ886" s="307"/>
      <c r="DA886" s="307"/>
      <c r="DB886" s="307"/>
      <c r="DC886" s="307"/>
      <c r="DD886" s="307"/>
      <c r="DE886" s="307"/>
      <c r="DF886" s="307"/>
      <c r="DG886" s="307"/>
      <c r="DH886" s="307"/>
      <c r="DI886" s="390"/>
      <c r="DJ886" s="390"/>
      <c r="DK886" s="307"/>
      <c r="DL886" s="307"/>
      <c r="DM886" s="307"/>
      <c r="DN886" s="307"/>
      <c r="DO886" s="307"/>
      <c r="DP886" s="307"/>
      <c r="DQ886" s="307"/>
      <c r="DR886" s="307"/>
      <c r="DS886" s="307"/>
      <c r="DT886" s="307"/>
      <c r="DU886" s="307"/>
      <c r="DV886" s="307"/>
      <c r="DW886" s="307"/>
      <c r="DX886" s="307"/>
      <c r="DY886" s="307"/>
      <c r="DZ886" s="307"/>
      <c r="EA886" s="307"/>
      <c r="EB886" s="307"/>
      <c r="EC886" s="307"/>
      <c r="ED886" s="307"/>
      <c r="EE886" s="307"/>
      <c r="EF886" s="307"/>
      <c r="EG886" s="307"/>
      <c r="EH886" s="307"/>
      <c r="EI886" s="307"/>
      <c r="EJ886" s="307"/>
      <c r="EK886" s="307"/>
      <c r="EL886" s="307"/>
      <c r="EM886" s="307"/>
      <c r="EN886" s="307"/>
      <c r="EO886" s="307"/>
      <c r="EP886" s="307"/>
      <c r="EQ886" s="307"/>
      <c r="ER886" s="307"/>
      <c r="ES886" s="307"/>
      <c r="ET886" s="307"/>
      <c r="EU886" s="390"/>
      <c r="EV886" s="390"/>
      <c r="EW886" s="307"/>
      <c r="EX886" s="307"/>
      <c r="EY886" s="307"/>
      <c r="EZ886" s="307"/>
      <c r="FA886" s="307"/>
      <c r="FB886" s="307"/>
      <c r="FC886" s="307"/>
      <c r="FD886" s="307"/>
      <c r="FE886" s="307"/>
      <c r="FF886" s="307"/>
      <c r="FG886" s="307"/>
      <c r="FH886" s="307"/>
      <c r="FI886" s="307"/>
      <c r="FJ886" s="307"/>
      <c r="FK886" s="307"/>
      <c r="FL886" s="307"/>
      <c r="FM886" s="307"/>
      <c r="FN886" s="307"/>
      <c r="FO886" s="307"/>
      <c r="FP886" s="307"/>
      <c r="FQ886" s="307"/>
      <c r="FR886" s="307"/>
      <c r="FS886" s="307"/>
      <c r="FT886" s="307"/>
      <c r="FU886" s="307"/>
      <c r="FV886" s="307"/>
      <c r="FW886" s="307"/>
      <c r="FX886" s="307"/>
      <c r="FY886" s="307"/>
      <c r="FZ886" s="307"/>
      <c r="GA886" s="307"/>
      <c r="GB886" s="307"/>
      <c r="GC886" s="307"/>
      <c r="GD886" s="307"/>
      <c r="GE886" s="307"/>
      <c r="GF886" s="307"/>
      <c r="GG886" s="307"/>
      <c r="GH886" s="307"/>
      <c r="GI886" s="307"/>
      <c r="GJ886" s="307"/>
      <c r="GK886" s="307"/>
      <c r="GL886" s="307"/>
      <c r="GM886" s="307"/>
      <c r="GN886" s="307"/>
      <c r="GO886" s="307"/>
      <c r="GP886" s="307"/>
      <c r="GQ886" s="307"/>
      <c r="GR886" s="307"/>
      <c r="GS886" s="307"/>
      <c r="GT886" s="307"/>
      <c r="GU886" s="307"/>
      <c r="GV886" s="307"/>
      <c r="GW886" s="307"/>
      <c r="GX886" s="307"/>
      <c r="GY886" s="307"/>
      <c r="GZ886" s="307"/>
      <c r="HA886" s="307"/>
      <c r="HB886" s="307"/>
      <c r="HC886" s="307"/>
      <c r="HD886" s="307"/>
      <c r="HE886" s="307"/>
      <c r="HF886" s="307"/>
      <c r="HG886" s="307"/>
      <c r="HH886" s="307"/>
      <c r="HI886" s="307"/>
      <c r="HJ886" s="307"/>
      <c r="HK886" s="307"/>
      <c r="HL886" s="307"/>
      <c r="HM886" s="307"/>
      <c r="HN886" s="307"/>
      <c r="HO886" s="307"/>
      <c r="HP886" s="307"/>
      <c r="HQ886" s="307"/>
      <c r="HR886" s="307"/>
      <c r="HS886" s="307"/>
      <c r="HT886" s="307"/>
      <c r="HU886" s="307"/>
      <c r="HV886" s="307"/>
      <c r="HW886" s="307"/>
      <c r="HX886" s="307"/>
      <c r="HY886" s="307"/>
      <c r="HZ886" s="307"/>
      <c r="IA886" s="307"/>
      <c r="IB886" s="307"/>
      <c r="IC886" s="307"/>
      <c r="ID886" s="307"/>
      <c r="IE886" s="307"/>
      <c r="IF886" s="307"/>
      <c r="IG886" s="307"/>
      <c r="IH886" s="307"/>
      <c r="II886" s="307"/>
      <c r="IJ886" s="307"/>
      <c r="IK886" s="307"/>
      <c r="IL886" s="307"/>
      <c r="IM886" s="307"/>
      <c r="IN886" s="307"/>
      <c r="IO886" s="307"/>
      <c r="IP886" s="307"/>
      <c r="IQ886" s="307"/>
      <c r="IR886" s="307"/>
      <c r="IS886" s="307"/>
      <c r="IT886" s="307"/>
      <c r="IU886" s="307"/>
      <c r="IV886" s="307"/>
      <c r="IW886" s="307"/>
      <c r="IX886" s="307"/>
      <c r="IY886" s="307"/>
      <c r="IZ886" s="307"/>
      <c r="JA886" s="307"/>
      <c r="JB886" s="307"/>
      <c r="JC886" s="307"/>
      <c r="JD886" s="307"/>
      <c r="JE886" s="307"/>
      <c r="JF886" s="307"/>
      <c r="JG886" s="307"/>
      <c r="JH886" s="307"/>
      <c r="JI886" s="307"/>
      <c r="JJ886" s="307"/>
      <c r="JK886" s="307"/>
      <c r="JL886" s="307"/>
      <c r="JM886" s="307"/>
      <c r="JN886" s="307"/>
      <c r="JO886" s="307"/>
      <c r="JP886" s="307"/>
      <c r="JQ886" s="307"/>
      <c r="JR886" s="307"/>
      <c r="JS886" s="307"/>
      <c r="JT886" s="307"/>
      <c r="JU886" s="307"/>
      <c r="JV886" s="307"/>
      <c r="JW886" s="307"/>
      <c r="JX886" s="307"/>
      <c r="JY886" s="307"/>
      <c r="JZ886" s="307"/>
      <c r="KA886" s="307"/>
      <c r="KB886" s="307"/>
      <c r="KC886" s="307"/>
      <c r="KD886" s="307"/>
      <c r="KE886" s="307"/>
      <c r="KF886" s="307"/>
      <c r="KG886" s="307"/>
      <c r="KH886" s="307"/>
      <c r="KI886" s="307"/>
      <c r="KJ886" s="307"/>
      <c r="KK886" s="307"/>
      <c r="KL886" s="307"/>
      <c r="KM886" s="307"/>
      <c r="KN886" s="307"/>
      <c r="KO886" s="307"/>
      <c r="KP886" s="307"/>
      <c r="KQ886" s="307"/>
      <c r="KR886" s="307"/>
      <c r="KS886" s="307"/>
      <c r="KT886" s="307"/>
    </row>
    <row r="887" spans="14:306" s="56" customFormat="1" ht="15" customHeight="1">
      <c r="AG887" s="354">
        <v>13</v>
      </c>
      <c r="AH887" s="354"/>
      <c r="AI887" s="356" t="s">
        <v>559</v>
      </c>
      <c r="AJ887" s="359">
        <v>34</v>
      </c>
      <c r="AK887" s="359">
        <v>22</v>
      </c>
      <c r="AL887" s="356" t="s">
        <v>164</v>
      </c>
      <c r="AM887" s="356" t="s">
        <v>618</v>
      </c>
      <c r="AN887" s="356" t="s">
        <v>265</v>
      </c>
      <c r="AO887" s="356" t="s">
        <v>0</v>
      </c>
      <c r="AP887" s="359">
        <v>29</v>
      </c>
      <c r="AQ887" s="356" t="s">
        <v>137</v>
      </c>
      <c r="AR887" s="356" t="s">
        <v>195</v>
      </c>
      <c r="AS887" s="359">
        <v>33</v>
      </c>
      <c r="AT887" s="356" t="s">
        <v>837</v>
      </c>
      <c r="AU887" s="356"/>
      <c r="AV887" s="356" t="s">
        <v>126</v>
      </c>
      <c r="AW887" s="359">
        <v>30</v>
      </c>
      <c r="AX887" s="359">
        <v>19</v>
      </c>
      <c r="AY887" s="303">
        <f t="shared" si="494"/>
        <v>59</v>
      </c>
      <c r="AZ887" s="303">
        <f t="shared" si="495"/>
        <v>35</v>
      </c>
      <c r="BA887" s="303">
        <f t="shared" si="496"/>
        <v>23</v>
      </c>
      <c r="BB887" s="303">
        <f t="shared" si="497"/>
        <v>24</v>
      </c>
      <c r="BC887" s="303">
        <f t="shared" si="498"/>
        <v>79</v>
      </c>
      <c r="BD887" s="303">
        <f t="shared" si="499"/>
        <v>48</v>
      </c>
      <c r="BE887" s="303" t="str">
        <f t="shared" si="500"/>
        <v>-</v>
      </c>
      <c r="BF887" s="303">
        <f t="shared" si="501"/>
        <v>30</v>
      </c>
      <c r="BG887" s="303">
        <f t="shared" si="502"/>
        <v>35</v>
      </c>
      <c r="BH887" s="303"/>
      <c r="BI887" s="303">
        <f t="shared" si="503"/>
        <v>39</v>
      </c>
      <c r="BJ887" s="303">
        <f t="shared" si="504"/>
        <v>34</v>
      </c>
      <c r="BK887" s="303">
        <f t="shared" si="505"/>
        <v>122</v>
      </c>
      <c r="BL887" s="303">
        <f t="shared" si="506"/>
        <v>21</v>
      </c>
      <c r="BM887" s="303">
        <f t="shared" si="507"/>
        <v>31</v>
      </c>
      <c r="BN887" s="303">
        <f t="shared" si="508"/>
        <v>20</v>
      </c>
      <c r="CB887" s="307"/>
      <c r="CC887" s="307"/>
      <c r="CD887" s="307"/>
      <c r="CE887" s="307"/>
      <c r="CF887" s="307"/>
      <c r="CG887" s="307"/>
      <c r="CH887" s="307"/>
      <c r="CI887" s="307"/>
      <c r="CJ887" s="307"/>
      <c r="CK887" s="307"/>
      <c r="CL887" s="307"/>
      <c r="CM887" s="307"/>
      <c r="CN887" s="307"/>
      <c r="CO887" s="307"/>
      <c r="CP887" s="307"/>
      <c r="CQ887" s="307"/>
      <c r="CR887" s="307"/>
      <c r="CS887" s="307"/>
      <c r="CT887" s="307"/>
      <c r="CU887" s="307"/>
      <c r="CV887" s="307"/>
      <c r="CW887" s="307"/>
      <c r="CX887" s="307"/>
      <c r="CY887" s="307"/>
      <c r="CZ887" s="307"/>
      <c r="DA887" s="307"/>
      <c r="DB887" s="307"/>
      <c r="DC887" s="307"/>
      <c r="DD887" s="307"/>
      <c r="DE887" s="307"/>
      <c r="DF887" s="307"/>
      <c r="DG887" s="307"/>
      <c r="DH887" s="307"/>
      <c r="DI887" s="390"/>
      <c r="DJ887" s="390"/>
      <c r="DK887" s="307"/>
      <c r="DL887" s="307"/>
      <c r="DM887" s="307"/>
      <c r="DN887" s="307"/>
      <c r="DO887" s="307"/>
      <c r="DP887" s="307"/>
      <c r="DQ887" s="307"/>
      <c r="DR887" s="307"/>
      <c r="DS887" s="307"/>
      <c r="DT887" s="307"/>
      <c r="DU887" s="307"/>
      <c r="DV887" s="307"/>
      <c r="DW887" s="307"/>
      <c r="DX887" s="307"/>
      <c r="DY887" s="307"/>
      <c r="DZ887" s="307"/>
      <c r="EA887" s="307"/>
      <c r="EB887" s="307"/>
      <c r="EC887" s="307"/>
      <c r="ED887" s="307"/>
      <c r="EE887" s="307"/>
      <c r="EF887" s="307"/>
      <c r="EG887" s="307"/>
      <c r="EH887" s="307"/>
      <c r="EI887" s="307"/>
      <c r="EJ887" s="307"/>
      <c r="EK887" s="307"/>
      <c r="EL887" s="307"/>
      <c r="EM887" s="307"/>
      <c r="EN887" s="307"/>
      <c r="EO887" s="307"/>
      <c r="EP887" s="307"/>
      <c r="EQ887" s="307"/>
      <c r="ER887" s="307"/>
      <c r="ES887" s="307"/>
      <c r="ET887" s="307"/>
      <c r="EU887" s="390"/>
      <c r="EV887" s="390"/>
      <c r="EW887" s="307"/>
      <c r="EX887" s="307"/>
      <c r="EY887" s="307"/>
      <c r="EZ887" s="307"/>
      <c r="FA887" s="307"/>
      <c r="FB887" s="307"/>
      <c r="FC887" s="307"/>
      <c r="FD887" s="307"/>
      <c r="FE887" s="307"/>
      <c r="FF887" s="307"/>
      <c r="FG887" s="307"/>
      <c r="FH887" s="307"/>
      <c r="FI887" s="307"/>
      <c r="FJ887" s="307"/>
      <c r="FK887" s="307"/>
      <c r="FL887" s="307"/>
      <c r="FM887" s="307"/>
      <c r="FN887" s="307"/>
      <c r="FO887" s="307"/>
      <c r="FP887" s="307"/>
      <c r="FQ887" s="307"/>
      <c r="FR887" s="307"/>
      <c r="FS887" s="307"/>
      <c r="FT887" s="307"/>
      <c r="FU887" s="307"/>
      <c r="FV887" s="307"/>
      <c r="FW887" s="307"/>
      <c r="FX887" s="307"/>
      <c r="FY887" s="307"/>
      <c r="FZ887" s="307"/>
      <c r="GA887" s="307"/>
      <c r="GB887" s="307"/>
      <c r="GC887" s="307"/>
      <c r="GD887" s="307"/>
      <c r="GE887" s="307"/>
      <c r="GF887" s="307"/>
      <c r="GG887" s="307"/>
      <c r="GH887" s="307"/>
      <c r="GI887" s="307"/>
      <c r="GJ887" s="307"/>
      <c r="GK887" s="307"/>
      <c r="GL887" s="307"/>
      <c r="GM887" s="307"/>
      <c r="GN887" s="307"/>
      <c r="GO887" s="307"/>
      <c r="GP887" s="307"/>
      <c r="GQ887" s="307"/>
      <c r="GR887" s="307"/>
      <c r="GS887" s="307"/>
      <c r="GT887" s="307"/>
      <c r="GU887" s="307"/>
      <c r="GV887" s="307"/>
      <c r="GW887" s="307"/>
      <c r="GX887" s="307"/>
      <c r="GY887" s="307"/>
      <c r="GZ887" s="307"/>
      <c r="HA887" s="307"/>
      <c r="HB887" s="307"/>
      <c r="HC887" s="307"/>
      <c r="HD887" s="307"/>
      <c r="HE887" s="307"/>
      <c r="HF887" s="307"/>
      <c r="HG887" s="307"/>
      <c r="HH887" s="307"/>
      <c r="HI887" s="307"/>
      <c r="HJ887" s="307"/>
      <c r="HK887" s="307"/>
      <c r="HL887" s="307"/>
      <c r="HM887" s="307"/>
      <c r="HN887" s="307"/>
      <c r="HO887" s="307"/>
      <c r="HP887" s="307"/>
      <c r="HQ887" s="307"/>
      <c r="HR887" s="307"/>
      <c r="HS887" s="307"/>
      <c r="HT887" s="307"/>
      <c r="HU887" s="307"/>
      <c r="HV887" s="307"/>
      <c r="HW887" s="307"/>
      <c r="HX887" s="307"/>
      <c r="HY887" s="307"/>
      <c r="HZ887" s="307"/>
      <c r="IA887" s="307"/>
      <c r="IB887" s="307"/>
      <c r="IC887" s="307"/>
      <c r="ID887" s="307"/>
      <c r="IE887" s="307"/>
      <c r="IF887" s="307"/>
      <c r="IG887" s="307"/>
      <c r="IH887" s="307"/>
      <c r="II887" s="307"/>
      <c r="IJ887" s="307"/>
      <c r="IK887" s="307"/>
      <c r="IL887" s="307"/>
      <c r="IM887" s="307"/>
      <c r="IN887" s="307"/>
      <c r="IO887" s="307"/>
      <c r="IP887" s="307"/>
      <c r="IQ887" s="307"/>
      <c r="IR887" s="307"/>
      <c r="IS887" s="307"/>
      <c r="IT887" s="307"/>
      <c r="IU887" s="307"/>
      <c r="IV887" s="307"/>
      <c r="IW887" s="307"/>
      <c r="IX887" s="307"/>
      <c r="IY887" s="307"/>
      <c r="IZ887" s="307"/>
      <c r="JA887" s="307"/>
      <c r="JB887" s="307"/>
      <c r="JC887" s="307"/>
      <c r="JD887" s="307"/>
      <c r="JE887" s="307"/>
      <c r="JF887" s="307"/>
      <c r="JG887" s="307"/>
      <c r="JH887" s="307"/>
      <c r="JI887" s="307"/>
      <c r="JJ887" s="307"/>
      <c r="JK887" s="307"/>
      <c r="JL887" s="307"/>
      <c r="JM887" s="307"/>
      <c r="JN887" s="307"/>
      <c r="JO887" s="307"/>
      <c r="JP887" s="307"/>
      <c r="JQ887" s="307"/>
      <c r="JR887" s="307"/>
      <c r="JS887" s="307"/>
      <c r="JT887" s="307"/>
      <c r="JU887" s="307"/>
      <c r="JV887" s="307"/>
      <c r="JW887" s="307"/>
      <c r="JX887" s="307"/>
      <c r="JY887" s="307"/>
      <c r="JZ887" s="307"/>
      <c r="KA887" s="307"/>
      <c r="KB887" s="307"/>
      <c r="KC887" s="307"/>
      <c r="KD887" s="307"/>
      <c r="KE887" s="307"/>
      <c r="KF887" s="307"/>
      <c r="KG887" s="307"/>
      <c r="KH887" s="307"/>
      <c r="KI887" s="307"/>
      <c r="KJ887" s="307"/>
      <c r="KK887" s="307"/>
      <c r="KL887" s="307"/>
      <c r="KM887" s="307"/>
      <c r="KN887" s="307"/>
      <c r="KO887" s="307"/>
      <c r="KP887" s="307"/>
      <c r="KQ887" s="307"/>
      <c r="KR887" s="307"/>
      <c r="KS887" s="307"/>
      <c r="KT887" s="307"/>
    </row>
    <row r="888" spans="14:306" s="56" customFormat="1" ht="15" customHeight="1">
      <c r="AG888" s="354">
        <v>14</v>
      </c>
      <c r="AH888" s="354"/>
      <c r="AI888" s="356" t="s">
        <v>687</v>
      </c>
      <c r="AJ888" s="359">
        <v>35</v>
      </c>
      <c r="AK888" s="356" t="s">
        <v>140</v>
      </c>
      <c r="AL888" s="359">
        <v>24</v>
      </c>
      <c r="AM888" s="356" t="s">
        <v>944</v>
      </c>
      <c r="AN888" s="356" t="s">
        <v>790</v>
      </c>
      <c r="AO888" s="356" t="s">
        <v>0</v>
      </c>
      <c r="AP888" s="356" t="s">
        <v>99</v>
      </c>
      <c r="AQ888" s="356" t="s">
        <v>585</v>
      </c>
      <c r="AR888" s="356" t="s">
        <v>653</v>
      </c>
      <c r="AS888" s="359">
        <v>34</v>
      </c>
      <c r="AT888" s="356" t="s">
        <v>960</v>
      </c>
      <c r="AU888" s="356"/>
      <c r="AV888" s="359">
        <v>21</v>
      </c>
      <c r="AW888" s="359">
        <v>31</v>
      </c>
      <c r="AX888" s="359">
        <v>20</v>
      </c>
      <c r="AY888" s="303">
        <f t="shared" si="494"/>
        <v>63</v>
      </c>
      <c r="AZ888" s="303">
        <f t="shared" si="495"/>
        <v>36</v>
      </c>
      <c r="BA888" s="303">
        <f t="shared" si="496"/>
        <v>25</v>
      </c>
      <c r="BB888" s="303">
        <f t="shared" si="497"/>
        <v>25</v>
      </c>
      <c r="BC888" s="303">
        <f t="shared" si="498"/>
        <v>84</v>
      </c>
      <c r="BD888" s="303">
        <f t="shared" si="499"/>
        <v>50</v>
      </c>
      <c r="BE888" s="303">
        <f t="shared" si="500"/>
        <v>23</v>
      </c>
      <c r="BF888" s="303">
        <f t="shared" si="501"/>
        <v>32</v>
      </c>
      <c r="BG888" s="303">
        <f t="shared" si="502"/>
        <v>37</v>
      </c>
      <c r="BH888" s="303"/>
      <c r="BI888" s="303">
        <f t="shared" si="503"/>
        <v>41</v>
      </c>
      <c r="BJ888" s="303">
        <f t="shared" si="504"/>
        <v>35</v>
      </c>
      <c r="BK888" s="303">
        <f t="shared" si="505"/>
        <v>128</v>
      </c>
      <c r="BL888" s="303">
        <f t="shared" si="506"/>
        <v>28</v>
      </c>
      <c r="BM888" s="303">
        <f t="shared" si="507"/>
        <v>32</v>
      </c>
      <c r="BN888" s="303">
        <f t="shared" si="508"/>
        <v>21</v>
      </c>
      <c r="CB888" s="307"/>
      <c r="CC888" s="307"/>
      <c r="CD888" s="307"/>
      <c r="CE888" s="307"/>
      <c r="CF888" s="307"/>
      <c r="CG888" s="307"/>
      <c r="CH888" s="307"/>
      <c r="CI888" s="307"/>
      <c r="CJ888" s="307"/>
      <c r="CK888" s="307"/>
      <c r="CL888" s="307"/>
      <c r="CM888" s="307"/>
      <c r="CN888" s="307"/>
      <c r="CO888" s="307"/>
      <c r="CP888" s="307"/>
      <c r="CQ888" s="307"/>
      <c r="CR888" s="307"/>
      <c r="CS888" s="307"/>
      <c r="CT888" s="307"/>
      <c r="CU888" s="307"/>
      <c r="CV888" s="307"/>
      <c r="CW888" s="307"/>
      <c r="CX888" s="307"/>
      <c r="CY888" s="307"/>
      <c r="CZ888" s="307"/>
      <c r="DA888" s="307"/>
      <c r="DB888" s="307"/>
      <c r="DC888" s="307"/>
      <c r="DD888" s="307"/>
      <c r="DE888" s="307"/>
      <c r="DF888" s="307"/>
      <c r="DG888" s="307"/>
      <c r="DH888" s="307"/>
      <c r="DI888" s="390"/>
      <c r="DJ888" s="390"/>
      <c r="DK888" s="307"/>
      <c r="DL888" s="307"/>
      <c r="DM888" s="307"/>
      <c r="DN888" s="307"/>
      <c r="DO888" s="307"/>
      <c r="DP888" s="307"/>
      <c r="DQ888" s="307"/>
      <c r="DR888" s="307"/>
      <c r="DS888" s="307"/>
      <c r="DT888" s="307"/>
      <c r="DU888" s="307"/>
      <c r="DV888" s="307"/>
      <c r="DW888" s="307"/>
      <c r="DX888" s="307"/>
      <c r="DY888" s="307"/>
      <c r="DZ888" s="307"/>
      <c r="EA888" s="307"/>
      <c r="EB888" s="307"/>
      <c r="EC888" s="307"/>
      <c r="ED888" s="307"/>
      <c r="EE888" s="307"/>
      <c r="EF888" s="307"/>
      <c r="EG888" s="307"/>
      <c r="EH888" s="307"/>
      <c r="EI888" s="307"/>
      <c r="EJ888" s="307"/>
      <c r="EK888" s="307"/>
      <c r="EL888" s="307"/>
      <c r="EM888" s="307"/>
      <c r="EN888" s="307"/>
      <c r="EO888" s="307"/>
      <c r="EP888" s="307"/>
      <c r="EQ888" s="307"/>
      <c r="ER888" s="307"/>
      <c r="ES888" s="307"/>
      <c r="ET888" s="307"/>
      <c r="EU888" s="390"/>
      <c r="EV888" s="390"/>
      <c r="EW888" s="307"/>
      <c r="EX888" s="307"/>
      <c r="EY888" s="307"/>
      <c r="EZ888" s="307"/>
      <c r="FA888" s="307"/>
      <c r="FB888" s="307"/>
      <c r="FC888" s="307"/>
      <c r="FD888" s="307"/>
      <c r="FE888" s="307"/>
      <c r="FF888" s="307"/>
      <c r="FG888" s="307"/>
      <c r="FH888" s="307"/>
      <c r="FI888" s="307"/>
      <c r="FJ888" s="307"/>
      <c r="FK888" s="307"/>
      <c r="FL888" s="307"/>
      <c r="FM888" s="307"/>
      <c r="FN888" s="307"/>
      <c r="FO888" s="307"/>
      <c r="FP888" s="307"/>
      <c r="FQ888" s="307"/>
      <c r="FR888" s="307"/>
      <c r="FS888" s="307"/>
      <c r="FT888" s="307"/>
      <c r="FU888" s="307"/>
      <c r="FV888" s="307"/>
      <c r="FW888" s="307"/>
      <c r="FX888" s="307"/>
      <c r="FY888" s="307"/>
      <c r="FZ888" s="307"/>
      <c r="GA888" s="307"/>
      <c r="GB888" s="307"/>
      <c r="GC888" s="307"/>
      <c r="GD888" s="307"/>
      <c r="GE888" s="307"/>
      <c r="GF888" s="307"/>
      <c r="GG888" s="307"/>
      <c r="GH888" s="307"/>
      <c r="GI888" s="307"/>
      <c r="GJ888" s="307"/>
      <c r="GK888" s="307"/>
      <c r="GL888" s="307"/>
      <c r="GM888" s="307"/>
      <c r="GN888" s="307"/>
      <c r="GO888" s="307"/>
      <c r="GP888" s="307"/>
      <c r="GQ888" s="307"/>
      <c r="GR888" s="307"/>
      <c r="GS888" s="307"/>
      <c r="GT888" s="307"/>
      <c r="GU888" s="307"/>
      <c r="GV888" s="307"/>
      <c r="GW888" s="307"/>
      <c r="GX888" s="307"/>
      <c r="GY888" s="307"/>
      <c r="GZ888" s="307"/>
      <c r="HA888" s="307"/>
      <c r="HB888" s="307"/>
      <c r="HC888" s="307"/>
      <c r="HD888" s="307"/>
      <c r="HE888" s="307"/>
      <c r="HF888" s="307"/>
      <c r="HG888" s="307"/>
      <c r="HH888" s="307"/>
      <c r="HI888" s="307"/>
      <c r="HJ888" s="307"/>
      <c r="HK888" s="307"/>
      <c r="HL888" s="307"/>
      <c r="HM888" s="307"/>
      <c r="HN888" s="307"/>
      <c r="HO888" s="307"/>
      <c r="HP888" s="307"/>
      <c r="HQ888" s="307"/>
      <c r="HR888" s="307"/>
      <c r="HS888" s="307"/>
      <c r="HT888" s="307"/>
      <c r="HU888" s="307"/>
      <c r="HV888" s="307"/>
      <c r="HW888" s="307"/>
      <c r="HX888" s="307"/>
      <c r="HY888" s="307"/>
      <c r="HZ888" s="307"/>
      <c r="IA888" s="307"/>
      <c r="IB888" s="307"/>
      <c r="IC888" s="307"/>
      <c r="ID888" s="307"/>
      <c r="IE888" s="307"/>
      <c r="IF888" s="307"/>
      <c r="IG888" s="307"/>
      <c r="IH888" s="307"/>
      <c r="II888" s="307"/>
      <c r="IJ888" s="307"/>
      <c r="IK888" s="307"/>
      <c r="IL888" s="307"/>
      <c r="IM888" s="307"/>
      <c r="IN888" s="307"/>
      <c r="IO888" s="307"/>
      <c r="IP888" s="307"/>
      <c r="IQ888" s="307"/>
      <c r="IR888" s="307"/>
      <c r="IS888" s="307"/>
      <c r="IT888" s="307"/>
      <c r="IU888" s="307"/>
      <c r="IV888" s="307"/>
      <c r="IW888" s="307"/>
      <c r="IX888" s="307"/>
      <c r="IY888" s="307"/>
      <c r="IZ888" s="307"/>
      <c r="JA888" s="307"/>
      <c r="JB888" s="307"/>
      <c r="JC888" s="307"/>
      <c r="JD888" s="307"/>
      <c r="JE888" s="307"/>
      <c r="JF888" s="307"/>
      <c r="JG888" s="307"/>
      <c r="JH888" s="307"/>
      <c r="JI888" s="307"/>
      <c r="JJ888" s="307"/>
      <c r="JK888" s="307"/>
      <c r="JL888" s="307"/>
      <c r="JM888" s="307"/>
      <c r="JN888" s="307"/>
      <c r="JO888" s="307"/>
      <c r="JP888" s="307"/>
      <c r="JQ888" s="307"/>
      <c r="JR888" s="307"/>
      <c r="JS888" s="307"/>
      <c r="JT888" s="307"/>
      <c r="JU888" s="307"/>
      <c r="JV888" s="307"/>
      <c r="JW888" s="307"/>
      <c r="JX888" s="307"/>
      <c r="JY888" s="307"/>
      <c r="JZ888" s="307"/>
      <c r="KA888" s="307"/>
      <c r="KB888" s="307"/>
      <c r="KC888" s="307"/>
      <c r="KD888" s="307"/>
      <c r="KE888" s="307"/>
      <c r="KF888" s="307"/>
      <c r="KG888" s="307"/>
      <c r="KH888" s="307"/>
      <c r="KI888" s="307"/>
      <c r="KJ888" s="307"/>
      <c r="KK888" s="307"/>
      <c r="KL888" s="307"/>
      <c r="KM888" s="307"/>
      <c r="KN888" s="307"/>
      <c r="KO888" s="307"/>
      <c r="KP888" s="307"/>
      <c r="KQ888" s="307"/>
      <c r="KR888" s="307"/>
      <c r="KS888" s="307"/>
      <c r="KT888" s="307"/>
    </row>
    <row r="889" spans="14:306" s="56" customFormat="1" ht="15" customHeight="1">
      <c r="AG889" s="354">
        <v>15</v>
      </c>
      <c r="AH889" s="354"/>
      <c r="AI889" s="356" t="s">
        <v>856</v>
      </c>
      <c r="AJ889" s="359">
        <v>36</v>
      </c>
      <c r="AK889" s="359">
        <v>25</v>
      </c>
      <c r="AL889" s="359">
        <v>25</v>
      </c>
      <c r="AM889" s="356" t="s">
        <v>563</v>
      </c>
      <c r="AN889" s="356" t="s">
        <v>214</v>
      </c>
      <c r="AO889" s="359">
        <v>23</v>
      </c>
      <c r="AP889" s="359">
        <v>32</v>
      </c>
      <c r="AQ889" s="359">
        <v>37</v>
      </c>
      <c r="AR889" s="356" t="s">
        <v>147</v>
      </c>
      <c r="AS889" s="359">
        <v>35</v>
      </c>
      <c r="AT889" s="356" t="s">
        <v>962</v>
      </c>
      <c r="AU889" s="356"/>
      <c r="AV889" s="356" t="s">
        <v>96</v>
      </c>
      <c r="AW889" s="359">
        <v>32</v>
      </c>
      <c r="AX889" s="359">
        <v>21</v>
      </c>
      <c r="AY889" s="303">
        <f t="shared" si="494"/>
        <v>66</v>
      </c>
      <c r="AZ889" s="303">
        <f t="shared" si="495"/>
        <v>37</v>
      </c>
      <c r="BA889" s="303">
        <f t="shared" si="496"/>
        <v>26</v>
      </c>
      <c r="BB889" s="303">
        <f t="shared" si="497"/>
        <v>26</v>
      </c>
      <c r="BC889" s="303">
        <f t="shared" si="498"/>
        <v>90</v>
      </c>
      <c r="BD889" s="303">
        <f t="shared" si="499"/>
        <v>53</v>
      </c>
      <c r="BE889" s="303">
        <f t="shared" si="500"/>
        <v>24</v>
      </c>
      <c r="BF889" s="303">
        <f t="shared" si="501"/>
        <v>33</v>
      </c>
      <c r="BG889" s="303">
        <f t="shared" si="502"/>
        <v>38</v>
      </c>
      <c r="BH889" s="303"/>
      <c r="BI889" s="303">
        <f t="shared" si="503"/>
        <v>43</v>
      </c>
      <c r="BJ889" s="303">
        <f t="shared" si="504"/>
        <v>36</v>
      </c>
      <c r="BK889" s="303">
        <f t="shared" si="505"/>
        <v>132</v>
      </c>
      <c r="BL889" s="303">
        <f t="shared" si="506"/>
        <v>30</v>
      </c>
      <c r="BM889" s="303" t="str">
        <f t="shared" si="507"/>
        <v>-</v>
      </c>
      <c r="BN889" s="303">
        <f t="shared" si="508"/>
        <v>22</v>
      </c>
      <c r="CB889" s="307"/>
      <c r="CC889" s="307"/>
      <c r="CD889" s="307"/>
      <c r="CE889" s="307"/>
      <c r="CF889" s="307"/>
      <c r="CG889" s="307"/>
      <c r="CH889" s="307"/>
      <c r="CI889" s="307"/>
      <c r="CJ889" s="307"/>
      <c r="CK889" s="307"/>
      <c r="CL889" s="307"/>
      <c r="CM889" s="307"/>
      <c r="CN889" s="307"/>
      <c r="CO889" s="307"/>
      <c r="CP889" s="307"/>
      <c r="CQ889" s="307"/>
      <c r="CR889" s="307"/>
      <c r="CS889" s="307"/>
      <c r="CT889" s="307"/>
      <c r="CU889" s="307"/>
      <c r="CV889" s="307"/>
      <c r="CW889" s="307"/>
      <c r="CX889" s="307"/>
      <c r="CY889" s="307"/>
      <c r="CZ889" s="307"/>
      <c r="DA889" s="307"/>
      <c r="DB889" s="307"/>
      <c r="DC889" s="307"/>
      <c r="DD889" s="307"/>
      <c r="DE889" s="307"/>
      <c r="DF889" s="307"/>
      <c r="DG889" s="307"/>
      <c r="DH889" s="307"/>
      <c r="DI889" s="390"/>
      <c r="DJ889" s="390"/>
      <c r="DK889" s="307"/>
      <c r="DL889" s="307"/>
      <c r="DM889" s="307"/>
      <c r="DN889" s="307"/>
      <c r="DO889" s="307"/>
      <c r="DP889" s="307"/>
      <c r="DQ889" s="307"/>
      <c r="DR889" s="307"/>
      <c r="DS889" s="307"/>
      <c r="DT889" s="307"/>
      <c r="DU889" s="307"/>
      <c r="DV889" s="307"/>
      <c r="DW889" s="307"/>
      <c r="DX889" s="307"/>
      <c r="DY889" s="307"/>
      <c r="DZ889" s="307"/>
      <c r="EA889" s="307"/>
      <c r="EB889" s="307"/>
      <c r="EC889" s="307"/>
      <c r="ED889" s="307"/>
      <c r="EE889" s="307"/>
      <c r="EF889" s="307"/>
      <c r="EG889" s="307"/>
      <c r="EH889" s="307"/>
      <c r="EI889" s="307"/>
      <c r="EJ889" s="307"/>
      <c r="EK889" s="307"/>
      <c r="EL889" s="307"/>
      <c r="EM889" s="307"/>
      <c r="EN889" s="307"/>
      <c r="EO889" s="307"/>
      <c r="EP889" s="307"/>
      <c r="EQ889" s="307"/>
      <c r="ER889" s="307"/>
      <c r="ES889" s="307"/>
      <c r="ET889" s="307"/>
      <c r="EU889" s="390"/>
      <c r="EV889" s="390"/>
      <c r="EW889" s="307"/>
      <c r="EX889" s="307"/>
      <c r="EY889" s="307"/>
      <c r="EZ889" s="307"/>
      <c r="FA889" s="307"/>
      <c r="FB889" s="307"/>
      <c r="FC889" s="307"/>
      <c r="FD889" s="307"/>
      <c r="FE889" s="307"/>
      <c r="FF889" s="307"/>
      <c r="FG889" s="307"/>
      <c r="FH889" s="307"/>
      <c r="FI889" s="307"/>
      <c r="FJ889" s="307"/>
      <c r="FK889" s="307"/>
      <c r="FL889" s="307"/>
      <c r="FM889" s="307"/>
      <c r="FN889" s="307"/>
      <c r="FO889" s="307"/>
      <c r="FP889" s="307"/>
      <c r="FQ889" s="307"/>
      <c r="FR889" s="307"/>
      <c r="FS889" s="307"/>
      <c r="FT889" s="307"/>
      <c r="FU889" s="307"/>
      <c r="FV889" s="307"/>
      <c r="FW889" s="307"/>
      <c r="FX889" s="307"/>
      <c r="FY889" s="307"/>
      <c r="FZ889" s="307"/>
      <c r="GA889" s="307"/>
      <c r="GB889" s="307"/>
      <c r="GC889" s="307"/>
      <c r="GD889" s="307"/>
      <c r="GE889" s="307"/>
      <c r="GF889" s="307"/>
      <c r="GG889" s="307"/>
      <c r="GH889" s="307"/>
      <c r="GI889" s="307"/>
      <c r="GJ889" s="307"/>
      <c r="GK889" s="307"/>
      <c r="GL889" s="307"/>
      <c r="GM889" s="307"/>
      <c r="GN889" s="307"/>
      <c r="GO889" s="307"/>
      <c r="GP889" s="307"/>
      <c r="GQ889" s="307"/>
      <c r="GR889" s="307"/>
      <c r="GS889" s="307"/>
      <c r="GT889" s="307"/>
      <c r="GU889" s="307"/>
      <c r="GV889" s="307"/>
      <c r="GW889" s="307"/>
      <c r="GX889" s="307"/>
      <c r="GY889" s="307"/>
      <c r="GZ889" s="307"/>
      <c r="HA889" s="307"/>
      <c r="HB889" s="307"/>
      <c r="HC889" s="307"/>
      <c r="HD889" s="307"/>
      <c r="HE889" s="307"/>
      <c r="HF889" s="307"/>
      <c r="HG889" s="307"/>
      <c r="HH889" s="307"/>
      <c r="HI889" s="307"/>
      <c r="HJ889" s="307"/>
      <c r="HK889" s="307"/>
      <c r="HL889" s="307"/>
      <c r="HM889" s="307"/>
      <c r="HN889" s="307"/>
      <c r="HO889" s="307"/>
      <c r="HP889" s="307"/>
      <c r="HQ889" s="307"/>
      <c r="HR889" s="307"/>
      <c r="HS889" s="307"/>
      <c r="HT889" s="307"/>
      <c r="HU889" s="307"/>
      <c r="HV889" s="307"/>
      <c r="HW889" s="307"/>
      <c r="HX889" s="307"/>
      <c r="HY889" s="307"/>
      <c r="HZ889" s="307"/>
      <c r="IA889" s="307"/>
      <c r="IB889" s="307"/>
      <c r="IC889" s="307"/>
      <c r="ID889" s="307"/>
      <c r="IE889" s="307"/>
      <c r="IF889" s="307"/>
      <c r="IG889" s="307"/>
      <c r="IH889" s="307"/>
      <c r="II889" s="307"/>
      <c r="IJ889" s="307"/>
      <c r="IK889" s="307"/>
      <c r="IL889" s="307"/>
      <c r="IM889" s="307"/>
      <c r="IN889" s="307"/>
      <c r="IO889" s="307"/>
      <c r="IP889" s="307"/>
      <c r="IQ889" s="307"/>
      <c r="IR889" s="307"/>
      <c r="IS889" s="307"/>
      <c r="IT889" s="307"/>
      <c r="IU889" s="307"/>
      <c r="IV889" s="307"/>
      <c r="IW889" s="307"/>
      <c r="IX889" s="307"/>
      <c r="IY889" s="307"/>
      <c r="IZ889" s="307"/>
      <c r="JA889" s="307"/>
      <c r="JB889" s="307"/>
      <c r="JC889" s="307"/>
      <c r="JD889" s="307"/>
      <c r="JE889" s="307"/>
      <c r="JF889" s="307"/>
      <c r="JG889" s="307"/>
      <c r="JH889" s="307"/>
      <c r="JI889" s="307"/>
      <c r="JJ889" s="307"/>
      <c r="JK889" s="307"/>
      <c r="JL889" s="307"/>
      <c r="JM889" s="307"/>
      <c r="JN889" s="307"/>
      <c r="JO889" s="307"/>
      <c r="JP889" s="307"/>
      <c r="JQ889" s="307"/>
      <c r="JR889" s="307"/>
      <c r="JS889" s="307"/>
      <c r="JT889" s="307"/>
      <c r="JU889" s="307"/>
      <c r="JV889" s="307"/>
      <c r="JW889" s="307"/>
      <c r="JX889" s="307"/>
      <c r="JY889" s="307"/>
      <c r="JZ889" s="307"/>
      <c r="KA889" s="307"/>
      <c r="KB889" s="307"/>
      <c r="KC889" s="307"/>
      <c r="KD889" s="307"/>
      <c r="KE889" s="307"/>
      <c r="KF889" s="307"/>
      <c r="KG889" s="307"/>
      <c r="KH889" s="307"/>
      <c r="KI889" s="307"/>
      <c r="KJ889" s="307"/>
      <c r="KK889" s="307"/>
      <c r="KL889" s="307"/>
      <c r="KM889" s="307"/>
      <c r="KN889" s="307"/>
      <c r="KO889" s="307"/>
      <c r="KP889" s="307"/>
      <c r="KQ889" s="307"/>
      <c r="KR889" s="307"/>
      <c r="KS889" s="307"/>
      <c r="KT889" s="307"/>
    </row>
    <row r="890" spans="14:306" s="56" customFormat="1" ht="15" customHeight="1">
      <c r="AG890" s="354">
        <v>16</v>
      </c>
      <c r="AH890" s="354"/>
      <c r="AI890" s="359">
        <v>66</v>
      </c>
      <c r="AJ890" s="359">
        <v>37</v>
      </c>
      <c r="AK890" s="356" t="s">
        <v>93</v>
      </c>
      <c r="AL890" s="359">
        <v>26</v>
      </c>
      <c r="AM890" s="356" t="s">
        <v>601</v>
      </c>
      <c r="AN890" s="356" t="s">
        <v>901</v>
      </c>
      <c r="AO890" s="359">
        <v>24</v>
      </c>
      <c r="AP890" s="359">
        <v>33</v>
      </c>
      <c r="AQ890" s="359">
        <v>38</v>
      </c>
      <c r="AR890" s="356" t="s">
        <v>689</v>
      </c>
      <c r="AS890" s="359">
        <v>36</v>
      </c>
      <c r="AT890" s="356" t="s">
        <v>872</v>
      </c>
      <c r="AU890" s="356"/>
      <c r="AV890" s="359">
        <v>30</v>
      </c>
      <c r="AW890" s="356" t="s">
        <v>0</v>
      </c>
      <c r="AX890" s="359">
        <v>22</v>
      </c>
      <c r="AY890" s="303">
        <f t="shared" si="494"/>
        <v>67</v>
      </c>
      <c r="AZ890" s="303">
        <f t="shared" si="495"/>
        <v>38</v>
      </c>
      <c r="BA890" s="303">
        <f t="shared" si="496"/>
        <v>28</v>
      </c>
      <c r="BB890" s="303">
        <f t="shared" si="497"/>
        <v>27</v>
      </c>
      <c r="BC890" s="303">
        <f t="shared" si="498"/>
        <v>96</v>
      </c>
      <c r="BD890" s="303">
        <f t="shared" si="499"/>
        <v>55</v>
      </c>
      <c r="BE890" s="303">
        <f t="shared" si="500"/>
        <v>25</v>
      </c>
      <c r="BF890" s="303">
        <f t="shared" si="501"/>
        <v>34</v>
      </c>
      <c r="BG890" s="303">
        <f t="shared" si="502"/>
        <v>39</v>
      </c>
      <c r="BH890" s="303"/>
      <c r="BI890" s="303">
        <f t="shared" si="503"/>
        <v>45</v>
      </c>
      <c r="BJ890" s="303">
        <f t="shared" si="504"/>
        <v>37</v>
      </c>
      <c r="BK890" s="303">
        <f t="shared" si="505"/>
        <v>135</v>
      </c>
      <c r="BL890" s="303">
        <f t="shared" si="506"/>
        <v>31</v>
      </c>
      <c r="BM890" s="303">
        <f t="shared" si="507"/>
        <v>33</v>
      </c>
      <c r="BN890" s="303" t="str">
        <f t="shared" si="508"/>
        <v>-</v>
      </c>
      <c r="CB890" s="307"/>
      <c r="CC890" s="307"/>
      <c r="CD890" s="307"/>
      <c r="CE890" s="307"/>
      <c r="CF890" s="307"/>
      <c r="CG890" s="307"/>
      <c r="CH890" s="307"/>
      <c r="CI890" s="307"/>
      <c r="CJ890" s="307"/>
      <c r="CK890" s="307"/>
      <c r="CL890" s="307"/>
      <c r="CM890" s="307"/>
      <c r="CN890" s="307"/>
      <c r="CO890" s="307"/>
      <c r="CP890" s="307"/>
      <c r="CQ890" s="307"/>
      <c r="CR890" s="307"/>
      <c r="CS890" s="307"/>
      <c r="CT890" s="307"/>
      <c r="CU890" s="307"/>
      <c r="CV890" s="307"/>
      <c r="CW890" s="307"/>
      <c r="CX890" s="307"/>
      <c r="CY890" s="307"/>
      <c r="CZ890" s="307"/>
      <c r="DA890" s="307"/>
      <c r="DB890" s="307"/>
      <c r="DC890" s="307"/>
      <c r="DD890" s="307"/>
      <c r="DE890" s="307"/>
      <c r="DF890" s="307"/>
      <c r="DG890" s="307"/>
      <c r="DH890" s="307"/>
      <c r="DI890" s="390"/>
      <c r="DJ890" s="390"/>
      <c r="DK890" s="307"/>
      <c r="DL890" s="307"/>
      <c r="DM890" s="307"/>
      <c r="DN890" s="307"/>
      <c r="DO890" s="307"/>
      <c r="DP890" s="307"/>
      <c r="DQ890" s="307"/>
      <c r="DR890" s="307"/>
      <c r="DS890" s="307"/>
      <c r="DT890" s="307"/>
      <c r="DU890" s="307"/>
      <c r="DV890" s="307"/>
      <c r="DW890" s="307"/>
      <c r="DX890" s="307"/>
      <c r="DY890" s="307"/>
      <c r="DZ890" s="307"/>
      <c r="EA890" s="307"/>
      <c r="EB890" s="307"/>
      <c r="EC890" s="307"/>
      <c r="ED890" s="307"/>
      <c r="EE890" s="307"/>
      <c r="EF890" s="307"/>
      <c r="EG890" s="307"/>
      <c r="EH890" s="307"/>
      <c r="EI890" s="307"/>
      <c r="EJ890" s="307"/>
      <c r="EK890" s="307"/>
      <c r="EL890" s="307"/>
      <c r="EM890" s="307"/>
      <c r="EN890" s="307"/>
      <c r="EO890" s="307"/>
      <c r="EP890" s="307"/>
      <c r="EQ890" s="307"/>
      <c r="ER890" s="307"/>
      <c r="ES890" s="307"/>
      <c r="ET890" s="307"/>
      <c r="EU890" s="390"/>
      <c r="EV890" s="390"/>
      <c r="EW890" s="307"/>
      <c r="EX890" s="307"/>
      <c r="EY890" s="307"/>
      <c r="EZ890" s="307"/>
      <c r="FA890" s="307"/>
      <c r="FB890" s="307"/>
      <c r="FC890" s="307"/>
      <c r="FD890" s="307"/>
      <c r="FE890" s="307"/>
      <c r="FF890" s="307"/>
      <c r="FG890" s="307"/>
      <c r="FH890" s="307"/>
      <c r="FI890" s="307"/>
      <c r="FJ890" s="307"/>
      <c r="FK890" s="307"/>
      <c r="FL890" s="307"/>
      <c r="FM890" s="307"/>
      <c r="FN890" s="307"/>
      <c r="FO890" s="307"/>
      <c r="FP890" s="307"/>
      <c r="FQ890" s="307"/>
      <c r="FR890" s="307"/>
      <c r="FS890" s="307"/>
      <c r="FT890" s="307"/>
      <c r="FU890" s="307"/>
      <c r="FV890" s="307"/>
      <c r="FW890" s="307"/>
      <c r="FX890" s="307"/>
      <c r="FY890" s="307"/>
      <c r="FZ890" s="307"/>
      <c r="GA890" s="307"/>
      <c r="GB890" s="307"/>
      <c r="GC890" s="307"/>
      <c r="GD890" s="307"/>
      <c r="GE890" s="307"/>
      <c r="GF890" s="307"/>
      <c r="GG890" s="307"/>
      <c r="GH890" s="307"/>
      <c r="GI890" s="307"/>
      <c r="GJ890" s="307"/>
      <c r="GK890" s="307"/>
      <c r="GL890" s="307"/>
      <c r="GM890" s="307"/>
      <c r="GN890" s="307"/>
      <c r="GO890" s="307"/>
      <c r="GP890" s="307"/>
      <c r="GQ890" s="307"/>
      <c r="GR890" s="307"/>
      <c r="GS890" s="307"/>
      <c r="GT890" s="307"/>
      <c r="GU890" s="307"/>
      <c r="GV890" s="307"/>
      <c r="GW890" s="307"/>
      <c r="GX890" s="307"/>
      <c r="GY890" s="307"/>
      <c r="GZ890" s="307"/>
      <c r="HA890" s="307"/>
      <c r="HB890" s="307"/>
      <c r="HC890" s="307"/>
      <c r="HD890" s="307"/>
      <c r="HE890" s="307"/>
      <c r="HF890" s="307"/>
      <c r="HG890" s="307"/>
      <c r="HH890" s="307"/>
      <c r="HI890" s="307"/>
      <c r="HJ890" s="307"/>
      <c r="HK890" s="307"/>
      <c r="HL890" s="307"/>
      <c r="HM890" s="307"/>
      <c r="HN890" s="307"/>
      <c r="HO890" s="307"/>
      <c r="HP890" s="307"/>
      <c r="HQ890" s="307"/>
      <c r="HR890" s="307"/>
      <c r="HS890" s="307"/>
      <c r="HT890" s="307"/>
      <c r="HU890" s="307"/>
      <c r="HV890" s="307"/>
      <c r="HW890" s="307"/>
      <c r="HX890" s="307"/>
      <c r="HY890" s="307"/>
      <c r="HZ890" s="307"/>
      <c r="IA890" s="307"/>
      <c r="IB890" s="307"/>
      <c r="IC890" s="307"/>
      <c r="ID890" s="307"/>
      <c r="IE890" s="307"/>
      <c r="IF890" s="307"/>
      <c r="IG890" s="307"/>
      <c r="IH890" s="307"/>
      <c r="II890" s="307"/>
      <c r="IJ890" s="307"/>
      <c r="IK890" s="307"/>
      <c r="IL890" s="307"/>
      <c r="IM890" s="307"/>
      <c r="IN890" s="307"/>
      <c r="IO890" s="307"/>
      <c r="IP890" s="307"/>
      <c r="IQ890" s="307"/>
      <c r="IR890" s="307"/>
      <c r="IS890" s="307"/>
      <c r="IT890" s="307"/>
      <c r="IU890" s="307"/>
      <c r="IV890" s="307"/>
      <c r="IW890" s="307"/>
      <c r="IX890" s="307"/>
      <c r="IY890" s="307"/>
      <c r="IZ890" s="307"/>
      <c r="JA890" s="307"/>
      <c r="JB890" s="307"/>
      <c r="JC890" s="307"/>
      <c r="JD890" s="307"/>
      <c r="JE890" s="307"/>
      <c r="JF890" s="307"/>
      <c r="JG890" s="307"/>
      <c r="JH890" s="307"/>
      <c r="JI890" s="307"/>
      <c r="JJ890" s="307"/>
      <c r="JK890" s="307"/>
      <c r="JL890" s="307"/>
      <c r="JM890" s="307"/>
      <c r="JN890" s="307"/>
      <c r="JO890" s="307"/>
      <c r="JP890" s="307"/>
      <c r="JQ890" s="307"/>
      <c r="JR890" s="307"/>
      <c r="JS890" s="307"/>
      <c r="JT890" s="307"/>
      <c r="JU890" s="307"/>
      <c r="JV890" s="307"/>
      <c r="JW890" s="307"/>
      <c r="JX890" s="307"/>
      <c r="JY890" s="307"/>
      <c r="JZ890" s="307"/>
      <c r="KA890" s="307"/>
      <c r="KB890" s="307"/>
      <c r="KC890" s="307"/>
      <c r="KD890" s="307"/>
      <c r="KE890" s="307"/>
      <c r="KF890" s="307"/>
      <c r="KG890" s="307"/>
      <c r="KH890" s="307"/>
      <c r="KI890" s="307"/>
      <c r="KJ890" s="307"/>
      <c r="KK890" s="307"/>
      <c r="KL890" s="307"/>
      <c r="KM890" s="307"/>
      <c r="KN890" s="307"/>
      <c r="KO890" s="307"/>
      <c r="KP890" s="307"/>
      <c r="KQ890" s="307"/>
      <c r="KR890" s="307"/>
      <c r="KS890" s="307"/>
      <c r="KT890" s="307"/>
    </row>
    <row r="891" spans="14:306" s="56" customFormat="1" ht="15" customHeight="1">
      <c r="AG891" s="354">
        <v>17</v>
      </c>
      <c r="AH891" s="354"/>
      <c r="AI891" s="359">
        <v>67</v>
      </c>
      <c r="AJ891" s="359">
        <v>38</v>
      </c>
      <c r="AK891" s="356" t="s">
        <v>96</v>
      </c>
      <c r="AL891" s="359">
        <v>27</v>
      </c>
      <c r="AM891" s="356" t="s">
        <v>232</v>
      </c>
      <c r="AN891" s="356" t="s">
        <v>869</v>
      </c>
      <c r="AO891" s="359">
        <v>25</v>
      </c>
      <c r="AP891" s="359">
        <v>34</v>
      </c>
      <c r="AQ891" s="359">
        <v>39</v>
      </c>
      <c r="AR891" s="356" t="s">
        <v>202</v>
      </c>
      <c r="AS891" s="359">
        <v>37</v>
      </c>
      <c r="AT891" s="359">
        <v>135</v>
      </c>
      <c r="AU891" s="359"/>
      <c r="AV891" s="359">
        <v>31</v>
      </c>
      <c r="AW891" s="359">
        <v>33</v>
      </c>
      <c r="AX891" s="411" t="s">
        <v>0</v>
      </c>
      <c r="AY891" s="303">
        <f t="shared" si="494"/>
        <v>68</v>
      </c>
      <c r="AZ891" s="303">
        <f t="shared" si="495"/>
        <v>39</v>
      </c>
      <c r="BA891" s="303">
        <f t="shared" si="496"/>
        <v>30</v>
      </c>
      <c r="BB891" s="303">
        <f t="shared" si="497"/>
        <v>28</v>
      </c>
      <c r="BC891" s="303">
        <f t="shared" si="498"/>
        <v>107</v>
      </c>
      <c r="BD891" s="303">
        <f t="shared" si="499"/>
        <v>58</v>
      </c>
      <c r="BE891" s="303">
        <f t="shared" si="500"/>
        <v>26</v>
      </c>
      <c r="BF891" s="303" t="str">
        <f t="shared" si="501"/>
        <v>-</v>
      </c>
      <c r="BG891" s="303">
        <f t="shared" si="502"/>
        <v>40</v>
      </c>
      <c r="BH891" s="303"/>
      <c r="BI891" s="303">
        <f t="shared" si="503"/>
        <v>47</v>
      </c>
      <c r="BJ891" s="303" t="str">
        <f t="shared" si="504"/>
        <v>-</v>
      </c>
      <c r="BK891" s="303">
        <f t="shared" si="505"/>
        <v>136</v>
      </c>
      <c r="BL891" s="303">
        <f t="shared" si="506"/>
        <v>32</v>
      </c>
      <c r="BM891" s="303" t="str">
        <f t="shared" si="507"/>
        <v>-</v>
      </c>
      <c r="BN891" s="303">
        <f t="shared" si="508"/>
        <v>23</v>
      </c>
      <c r="CB891" s="307"/>
      <c r="CC891" s="307"/>
      <c r="CD891" s="307"/>
      <c r="CE891" s="307"/>
      <c r="CF891" s="307"/>
      <c r="CG891" s="307"/>
      <c r="CH891" s="307"/>
      <c r="CI891" s="307"/>
      <c r="CJ891" s="307"/>
      <c r="CK891" s="307"/>
      <c r="CL891" s="307"/>
      <c r="CM891" s="307"/>
      <c r="CN891" s="307"/>
      <c r="CO891" s="307"/>
      <c r="CP891" s="307"/>
      <c r="CQ891" s="307"/>
      <c r="CR891" s="307"/>
      <c r="CS891" s="307"/>
      <c r="CT891" s="307"/>
      <c r="CU891" s="307"/>
      <c r="CV891" s="307"/>
      <c r="CW891" s="307"/>
      <c r="CX891" s="307"/>
      <c r="CY891" s="307"/>
      <c r="CZ891" s="307"/>
      <c r="DA891" s="307"/>
      <c r="DB891" s="307"/>
      <c r="DC891" s="307"/>
      <c r="DD891" s="307"/>
      <c r="DE891" s="307"/>
      <c r="DF891" s="307"/>
      <c r="DG891" s="307"/>
      <c r="DH891" s="307"/>
      <c r="DI891" s="390"/>
      <c r="DJ891" s="390"/>
      <c r="DK891" s="307"/>
      <c r="DL891" s="307"/>
      <c r="DM891" s="307"/>
      <c r="DN891" s="307"/>
      <c r="DO891" s="307"/>
      <c r="DP891" s="307"/>
      <c r="DQ891" s="307"/>
      <c r="DR891" s="307"/>
      <c r="DS891" s="307"/>
      <c r="DT891" s="307"/>
      <c r="DU891" s="307"/>
      <c r="DV891" s="307"/>
      <c r="DW891" s="307"/>
      <c r="DX891" s="307"/>
      <c r="DY891" s="307"/>
      <c r="DZ891" s="307"/>
      <c r="EA891" s="307"/>
      <c r="EB891" s="307"/>
      <c r="EC891" s="307"/>
      <c r="ED891" s="307"/>
      <c r="EE891" s="307"/>
      <c r="EF891" s="307"/>
      <c r="EG891" s="307"/>
      <c r="EH891" s="307"/>
      <c r="EI891" s="307"/>
      <c r="EJ891" s="307"/>
      <c r="EK891" s="307"/>
      <c r="EL891" s="307"/>
      <c r="EM891" s="307"/>
      <c r="EN891" s="307"/>
      <c r="EO891" s="307"/>
      <c r="EP891" s="307"/>
      <c r="EQ891" s="307"/>
      <c r="ER891" s="307"/>
      <c r="ES891" s="307"/>
      <c r="ET891" s="307"/>
      <c r="EU891" s="390"/>
      <c r="EV891" s="390"/>
      <c r="EW891" s="307"/>
      <c r="EX891" s="307"/>
      <c r="EY891" s="307"/>
      <c r="EZ891" s="307"/>
      <c r="FA891" s="307"/>
      <c r="FB891" s="307"/>
      <c r="FC891" s="307"/>
      <c r="FD891" s="307"/>
      <c r="FE891" s="307"/>
      <c r="FF891" s="307"/>
      <c r="FG891" s="307"/>
      <c r="FH891" s="307"/>
      <c r="FI891" s="307"/>
      <c r="FJ891" s="307"/>
      <c r="FK891" s="307"/>
      <c r="FL891" s="307"/>
      <c r="FM891" s="307"/>
      <c r="FN891" s="307"/>
      <c r="FO891" s="307"/>
      <c r="FP891" s="307"/>
      <c r="FQ891" s="307"/>
      <c r="FR891" s="307"/>
      <c r="FS891" s="307"/>
      <c r="FT891" s="307"/>
      <c r="FU891" s="307"/>
      <c r="FV891" s="307"/>
      <c r="FW891" s="307"/>
      <c r="FX891" s="307"/>
      <c r="FY891" s="307"/>
      <c r="FZ891" s="307"/>
      <c r="GA891" s="307"/>
      <c r="GB891" s="307"/>
      <c r="GC891" s="307"/>
      <c r="GD891" s="307"/>
      <c r="GE891" s="307"/>
      <c r="GF891" s="307"/>
      <c r="GG891" s="307"/>
      <c r="GH891" s="307"/>
      <c r="GI891" s="307"/>
      <c r="GJ891" s="307"/>
      <c r="GK891" s="307"/>
      <c r="GL891" s="307"/>
      <c r="GM891" s="307"/>
      <c r="GN891" s="307"/>
      <c r="GO891" s="307"/>
      <c r="GP891" s="307"/>
      <c r="GQ891" s="307"/>
      <c r="GR891" s="307"/>
      <c r="GS891" s="307"/>
      <c r="GT891" s="307"/>
      <c r="GU891" s="307"/>
      <c r="GV891" s="307"/>
      <c r="GW891" s="307"/>
      <c r="GX891" s="307"/>
      <c r="GY891" s="307"/>
      <c r="GZ891" s="307"/>
      <c r="HA891" s="307"/>
      <c r="HB891" s="307"/>
      <c r="HC891" s="307"/>
      <c r="HD891" s="307"/>
      <c r="HE891" s="307"/>
      <c r="HF891" s="307"/>
      <c r="HG891" s="307"/>
      <c r="HH891" s="307"/>
      <c r="HI891" s="307"/>
      <c r="HJ891" s="307"/>
      <c r="HK891" s="307"/>
      <c r="HL891" s="307"/>
      <c r="HM891" s="307"/>
      <c r="HN891" s="307"/>
      <c r="HO891" s="307"/>
      <c r="HP891" s="307"/>
      <c r="HQ891" s="307"/>
      <c r="HR891" s="307"/>
      <c r="HS891" s="307"/>
      <c r="HT891" s="307"/>
      <c r="HU891" s="307"/>
      <c r="HV891" s="307"/>
      <c r="HW891" s="307"/>
      <c r="HX891" s="307"/>
      <c r="HY891" s="307"/>
      <c r="HZ891" s="307"/>
      <c r="IA891" s="307"/>
      <c r="IB891" s="307"/>
      <c r="IC891" s="307"/>
      <c r="ID891" s="307"/>
      <c r="IE891" s="307"/>
      <c r="IF891" s="307"/>
      <c r="IG891" s="307"/>
      <c r="IH891" s="307"/>
      <c r="II891" s="307"/>
      <c r="IJ891" s="307"/>
      <c r="IK891" s="307"/>
      <c r="IL891" s="307"/>
      <c r="IM891" s="307"/>
      <c r="IN891" s="307"/>
      <c r="IO891" s="307"/>
      <c r="IP891" s="307"/>
      <c r="IQ891" s="307"/>
      <c r="IR891" s="307"/>
      <c r="IS891" s="307"/>
      <c r="IT891" s="307"/>
      <c r="IU891" s="307"/>
      <c r="IV891" s="307"/>
      <c r="IW891" s="307"/>
      <c r="IX891" s="307"/>
      <c r="IY891" s="307"/>
      <c r="IZ891" s="307"/>
      <c r="JA891" s="307"/>
      <c r="JB891" s="307"/>
      <c r="JC891" s="307"/>
      <c r="JD891" s="307"/>
      <c r="JE891" s="307"/>
      <c r="JF891" s="307"/>
      <c r="JG891" s="307"/>
      <c r="JH891" s="307"/>
      <c r="JI891" s="307"/>
      <c r="JJ891" s="307"/>
      <c r="JK891" s="307"/>
      <c r="JL891" s="307"/>
      <c r="JM891" s="307"/>
      <c r="JN891" s="307"/>
      <c r="JO891" s="307"/>
      <c r="JP891" s="307"/>
      <c r="JQ891" s="307"/>
      <c r="JR891" s="307"/>
      <c r="JS891" s="307"/>
      <c r="JT891" s="307"/>
      <c r="JU891" s="307"/>
      <c r="JV891" s="307"/>
      <c r="JW891" s="307"/>
      <c r="JX891" s="307"/>
      <c r="JY891" s="307"/>
      <c r="JZ891" s="307"/>
      <c r="KA891" s="307"/>
      <c r="KB891" s="307"/>
      <c r="KC891" s="307"/>
      <c r="KD891" s="307"/>
      <c r="KE891" s="307"/>
      <c r="KF891" s="307"/>
      <c r="KG891" s="307"/>
      <c r="KH891" s="307"/>
      <c r="KI891" s="307"/>
      <c r="KJ891" s="307"/>
      <c r="KK891" s="307"/>
      <c r="KL891" s="307"/>
      <c r="KM891" s="307"/>
      <c r="KN891" s="307"/>
      <c r="KO891" s="307"/>
      <c r="KP891" s="307"/>
      <c r="KQ891" s="307"/>
      <c r="KR891" s="307"/>
      <c r="KS891" s="307"/>
      <c r="KT891" s="307"/>
    </row>
    <row r="892" spans="14:306" s="56" customFormat="1" ht="15" customHeight="1">
      <c r="AG892" s="354">
        <v>18</v>
      </c>
      <c r="AH892" s="354"/>
      <c r="AI892" s="359">
        <v>68</v>
      </c>
      <c r="AJ892" s="359">
        <v>39</v>
      </c>
      <c r="AK892" s="356" t="s">
        <v>99</v>
      </c>
      <c r="AL892" s="359">
        <v>28</v>
      </c>
      <c r="AM892" s="356" t="s">
        <v>1034</v>
      </c>
      <c r="AN892" s="356" t="s">
        <v>1035</v>
      </c>
      <c r="AO892" s="359">
        <v>26</v>
      </c>
      <c r="AP892" s="356" t="s">
        <v>0</v>
      </c>
      <c r="AQ892" s="359">
        <v>40</v>
      </c>
      <c r="AR892" s="356" t="s">
        <v>236</v>
      </c>
      <c r="AS892" s="356" t="s">
        <v>0</v>
      </c>
      <c r="AT892" s="359">
        <v>136</v>
      </c>
      <c r="AU892" s="359"/>
      <c r="AV892" s="359">
        <v>32</v>
      </c>
      <c r="AW892" s="359" t="s">
        <v>0</v>
      </c>
      <c r="AX892" s="359">
        <v>23</v>
      </c>
      <c r="AY892" s="303" t="str">
        <f t="shared" si="494"/>
        <v>-</v>
      </c>
      <c r="AZ892" s="303">
        <f t="shared" si="495"/>
        <v>40</v>
      </c>
      <c r="BA892" s="303">
        <f t="shared" si="496"/>
        <v>32</v>
      </c>
      <c r="BB892" s="303" t="str">
        <f t="shared" si="497"/>
        <v>-</v>
      </c>
      <c r="BC892" s="303">
        <f t="shared" si="498"/>
        <v>108</v>
      </c>
      <c r="BD892" s="303">
        <f t="shared" si="499"/>
        <v>60</v>
      </c>
      <c r="BE892" s="303">
        <f t="shared" si="500"/>
        <v>27</v>
      </c>
      <c r="BF892" s="303">
        <f t="shared" si="501"/>
        <v>35</v>
      </c>
      <c r="BG892" s="303">
        <f t="shared" si="502"/>
        <v>41</v>
      </c>
      <c r="BH892" s="303"/>
      <c r="BI892" s="303">
        <f t="shared" si="503"/>
        <v>50</v>
      </c>
      <c r="BJ892" s="303">
        <f t="shared" si="504"/>
        <v>38</v>
      </c>
      <c r="BK892" s="303" t="str">
        <f t="shared" si="505"/>
        <v>-</v>
      </c>
      <c r="BL892" s="303">
        <f t="shared" si="506"/>
        <v>33</v>
      </c>
      <c r="BM892" s="303">
        <f t="shared" si="507"/>
        <v>34</v>
      </c>
      <c r="BN892" s="303">
        <f t="shared" si="508"/>
        <v>24</v>
      </c>
      <c r="CB892" s="307"/>
      <c r="CC892" s="307"/>
      <c r="CD892" s="307"/>
      <c r="CE892" s="307"/>
      <c r="CF892" s="307"/>
      <c r="CG892" s="307"/>
      <c r="CH892" s="307"/>
      <c r="CI892" s="307"/>
      <c r="CJ892" s="307"/>
      <c r="CK892" s="307"/>
      <c r="CL892" s="307"/>
      <c r="CM892" s="307"/>
      <c r="CN892" s="307"/>
      <c r="CO892" s="307"/>
      <c r="CP892" s="307"/>
      <c r="CQ892" s="307"/>
      <c r="CR892" s="307"/>
      <c r="CS892" s="307"/>
      <c r="CT892" s="307"/>
      <c r="CU892" s="307"/>
      <c r="CV892" s="307"/>
      <c r="CW892" s="307"/>
      <c r="CX892" s="307"/>
      <c r="CY892" s="307"/>
      <c r="CZ892" s="307"/>
      <c r="DA892" s="307"/>
      <c r="DB892" s="307"/>
      <c r="DC892" s="307"/>
      <c r="DD892" s="307"/>
      <c r="DE892" s="307"/>
      <c r="DF892" s="307"/>
      <c r="DG892" s="307"/>
      <c r="DH892" s="307"/>
      <c r="DI892" s="390"/>
      <c r="DJ892" s="390"/>
      <c r="DK892" s="307"/>
      <c r="DL892" s="307"/>
      <c r="DM892" s="307"/>
      <c r="DN892" s="307"/>
      <c r="DO892" s="307"/>
      <c r="DP892" s="307"/>
      <c r="DQ892" s="307"/>
      <c r="DR892" s="307"/>
      <c r="DS892" s="307"/>
      <c r="DT892" s="307"/>
      <c r="DU892" s="307"/>
      <c r="DV892" s="307"/>
      <c r="DW892" s="307"/>
      <c r="DX892" s="307"/>
      <c r="DY892" s="307"/>
      <c r="DZ892" s="307"/>
      <c r="EA892" s="307"/>
      <c r="EB892" s="307"/>
      <c r="EC892" s="307"/>
      <c r="ED892" s="307"/>
      <c r="EE892" s="307"/>
      <c r="EF892" s="307"/>
      <c r="EG892" s="307"/>
      <c r="EH892" s="307"/>
      <c r="EI892" s="307"/>
      <c r="EJ892" s="307"/>
      <c r="EK892" s="307"/>
      <c r="EL892" s="307"/>
      <c r="EM892" s="307"/>
      <c r="EN892" s="307"/>
      <c r="EO892" s="307"/>
      <c r="EP892" s="307"/>
      <c r="EQ892" s="307"/>
      <c r="ER892" s="307"/>
      <c r="ES892" s="307"/>
      <c r="ET892" s="307"/>
      <c r="EU892" s="390"/>
      <c r="EV892" s="390"/>
      <c r="EW892" s="307"/>
      <c r="EX892" s="307"/>
      <c r="EY892" s="307"/>
      <c r="EZ892" s="307"/>
      <c r="FA892" s="307"/>
      <c r="FB892" s="307"/>
      <c r="FC892" s="307"/>
      <c r="FD892" s="307"/>
      <c r="FE892" s="307"/>
      <c r="FF892" s="307"/>
      <c r="FG892" s="307"/>
      <c r="FH892" s="307"/>
      <c r="FI892" s="307"/>
      <c r="FJ892" s="307"/>
      <c r="FK892" s="307"/>
      <c r="FL892" s="307"/>
      <c r="FM892" s="307"/>
      <c r="FN892" s="307"/>
      <c r="FO892" s="307"/>
      <c r="FP892" s="307"/>
      <c r="FQ892" s="307"/>
      <c r="FR892" s="307"/>
      <c r="FS892" s="307"/>
      <c r="FT892" s="307"/>
      <c r="FU892" s="307"/>
      <c r="FV892" s="307"/>
      <c r="FW892" s="307"/>
      <c r="FX892" s="307"/>
      <c r="FY892" s="307"/>
      <c r="FZ892" s="307"/>
      <c r="GA892" s="307"/>
      <c r="GB892" s="307"/>
      <c r="GC892" s="307"/>
      <c r="GD892" s="307"/>
      <c r="GE892" s="307"/>
      <c r="GF892" s="307"/>
      <c r="GG892" s="307"/>
      <c r="GH892" s="307"/>
      <c r="GI892" s="307"/>
      <c r="GJ892" s="307"/>
      <c r="GK892" s="307"/>
      <c r="GL892" s="307"/>
      <c r="GM892" s="307"/>
      <c r="GN892" s="307"/>
      <c r="GO892" s="307"/>
      <c r="GP892" s="307"/>
      <c r="GQ892" s="307"/>
      <c r="GR892" s="307"/>
      <c r="GS892" s="307"/>
      <c r="GT892" s="307"/>
      <c r="GU892" s="307"/>
      <c r="GV892" s="307"/>
      <c r="GW892" s="307"/>
      <c r="GX892" s="307"/>
      <c r="GY892" s="307"/>
      <c r="GZ892" s="307"/>
      <c r="HA892" s="307"/>
      <c r="HB892" s="307"/>
      <c r="HC892" s="307"/>
      <c r="HD892" s="307"/>
      <c r="HE892" s="307"/>
      <c r="HF892" s="307"/>
      <c r="HG892" s="307"/>
      <c r="HH892" s="307"/>
      <c r="HI892" s="307"/>
      <c r="HJ892" s="307"/>
      <c r="HK892" s="307"/>
      <c r="HL892" s="307"/>
      <c r="HM892" s="307"/>
      <c r="HN892" s="307"/>
      <c r="HO892" s="307"/>
      <c r="HP892" s="307"/>
      <c r="HQ892" s="307"/>
      <c r="HR892" s="307"/>
      <c r="HS892" s="307"/>
      <c r="HT892" s="307"/>
      <c r="HU892" s="307"/>
      <c r="HV892" s="307"/>
      <c r="HW892" s="307"/>
      <c r="HX892" s="307"/>
      <c r="HY892" s="307"/>
      <c r="HZ892" s="307"/>
      <c r="IA892" s="307"/>
      <c r="IB892" s="307"/>
      <c r="IC892" s="307"/>
      <c r="ID892" s="307"/>
      <c r="IE892" s="307"/>
      <c r="IF892" s="307"/>
      <c r="IG892" s="307"/>
      <c r="IH892" s="307"/>
      <c r="II892" s="307"/>
      <c r="IJ892" s="307"/>
      <c r="IK892" s="307"/>
      <c r="IL892" s="307"/>
      <c r="IM892" s="307"/>
      <c r="IN892" s="307"/>
      <c r="IO892" s="307"/>
      <c r="IP892" s="307"/>
      <c r="IQ892" s="307"/>
      <c r="IR892" s="307"/>
      <c r="IS892" s="307"/>
      <c r="IT892" s="307"/>
      <c r="IU892" s="307"/>
      <c r="IV892" s="307"/>
      <c r="IW892" s="307"/>
      <c r="IX892" s="307"/>
      <c r="IY892" s="307"/>
      <c r="IZ892" s="307"/>
      <c r="JA892" s="307"/>
      <c r="JB892" s="307"/>
      <c r="JC892" s="307"/>
      <c r="JD892" s="307"/>
      <c r="JE892" s="307"/>
      <c r="JF892" s="307"/>
      <c r="JG892" s="307"/>
      <c r="JH892" s="307"/>
      <c r="JI892" s="307"/>
      <c r="JJ892" s="307"/>
      <c r="JK892" s="307"/>
      <c r="JL892" s="307"/>
      <c r="JM892" s="307"/>
      <c r="JN892" s="307"/>
      <c r="JO892" s="307"/>
      <c r="JP892" s="307"/>
      <c r="JQ892" s="307"/>
      <c r="JR892" s="307"/>
      <c r="JS892" s="307"/>
      <c r="JT892" s="307"/>
      <c r="JU892" s="307"/>
      <c r="JV892" s="307"/>
      <c r="JW892" s="307"/>
      <c r="JX892" s="307"/>
      <c r="JY892" s="307"/>
      <c r="JZ892" s="307"/>
      <c r="KA892" s="307"/>
      <c r="KB892" s="307"/>
      <c r="KC892" s="307"/>
      <c r="KD892" s="307"/>
      <c r="KE892" s="307"/>
      <c r="KF892" s="307"/>
      <c r="KG892" s="307"/>
      <c r="KH892" s="307"/>
      <c r="KI892" s="307"/>
      <c r="KJ892" s="307"/>
      <c r="KK892" s="307"/>
      <c r="KL892" s="307"/>
      <c r="KM892" s="307"/>
      <c r="KN892" s="307"/>
      <c r="KO892" s="307"/>
      <c r="KP892" s="307"/>
      <c r="KQ892" s="307"/>
      <c r="KR892" s="307"/>
      <c r="KS892" s="307"/>
      <c r="KT892" s="307"/>
    </row>
    <row r="893" spans="14:306" s="56" customFormat="1" ht="15" customHeight="1">
      <c r="AG893" s="354">
        <v>19</v>
      </c>
      <c r="AH893" s="354"/>
      <c r="AI893" s="356" t="s">
        <v>0</v>
      </c>
      <c r="AJ893" s="356" t="s">
        <v>339</v>
      </c>
      <c r="AK893" s="359">
        <v>32</v>
      </c>
      <c r="AL893" s="356" t="s">
        <v>0</v>
      </c>
      <c r="AM893" s="356" t="s">
        <v>1036</v>
      </c>
      <c r="AN893" s="356" t="s">
        <v>203</v>
      </c>
      <c r="AO893" s="356" t="s">
        <v>125</v>
      </c>
      <c r="AP893" s="359">
        <v>35</v>
      </c>
      <c r="AQ893" s="356" t="s">
        <v>147</v>
      </c>
      <c r="AR893" s="356" t="s">
        <v>1025</v>
      </c>
      <c r="AS893" s="359">
        <v>38</v>
      </c>
      <c r="AT893" s="356" t="s">
        <v>0</v>
      </c>
      <c r="AU893" s="356"/>
      <c r="AV893" s="359">
        <v>33</v>
      </c>
      <c r="AW893" s="359">
        <v>34</v>
      </c>
      <c r="AX893" s="359">
        <v>24</v>
      </c>
      <c r="AY893" s="303">
        <v>69</v>
      </c>
      <c r="AZ893" s="303">
        <f>IF(AJ893="-",AJ893,IF(ISNUMBER(AJ893),AJ893,MID(AJ893,(FIND("-",AJ893)+1),3)+1))</f>
        <v>45</v>
      </c>
      <c r="BA893" s="303">
        <v>33</v>
      </c>
      <c r="BB893" s="303">
        <v>29</v>
      </c>
      <c r="BC893" s="303">
        <f>IF(AM893="-",AM893,IF(ISNUMBER(AM893),AM893,MID(AM893,(FIND("-",AM893)+1),3)+1))</f>
        <v>120</v>
      </c>
      <c r="BD893" s="303">
        <f>IF(AN893="-",AN893,IF(ISNUMBER(AN893),AN893,MID(AN893,(FIND("-",AN893)+1),3)+1))</f>
        <v>69</v>
      </c>
      <c r="BE893" s="303">
        <f>IF(AO893="-",AO893,IF(ISNUMBER(AO893),AO893,MID(AO893,(FIND("-",AO893)+1),3)+1))</f>
        <v>31</v>
      </c>
      <c r="BF893" s="303">
        <v>36</v>
      </c>
      <c r="BG893" s="303">
        <f>IF(AQ893="-",AQ893,IF(ISNUMBER(AQ893),AQ893,MID(AQ893,(FIND("-",AQ893)+1),3)+1))</f>
        <v>43</v>
      </c>
      <c r="BH893" s="303"/>
      <c r="BI893" s="303">
        <f>IF(AR893="-",AR893,IF(ISNUMBER(AR893),AR893,MID(AR893,(FIND("-",AR893)+1),3)+1))</f>
        <v>61</v>
      </c>
      <c r="BJ893" s="303">
        <v>39</v>
      </c>
      <c r="BK893" s="303">
        <v>137</v>
      </c>
      <c r="BL893" s="303">
        <v>34</v>
      </c>
      <c r="BM893" s="303">
        <v>35</v>
      </c>
      <c r="BN893" s="303">
        <v>25</v>
      </c>
      <c r="CB893" s="307"/>
      <c r="CC893" s="307"/>
      <c r="CD893" s="307"/>
      <c r="CE893" s="307"/>
      <c r="CF893" s="307"/>
      <c r="CG893" s="307"/>
      <c r="CH893" s="307"/>
      <c r="CI893" s="307"/>
      <c r="CJ893" s="307"/>
      <c r="CK893" s="307"/>
      <c r="CL893" s="307"/>
      <c r="CM893" s="307"/>
      <c r="CN893" s="307"/>
      <c r="CO893" s="307"/>
      <c r="CP893" s="307"/>
      <c r="CQ893" s="307"/>
      <c r="CR893" s="307"/>
      <c r="CS893" s="307"/>
      <c r="CT893" s="307"/>
      <c r="CU893" s="307"/>
      <c r="CV893" s="307"/>
      <c r="CW893" s="307"/>
      <c r="CX893" s="307"/>
      <c r="CY893" s="307"/>
      <c r="CZ893" s="307"/>
      <c r="DA893" s="307"/>
      <c r="DB893" s="307"/>
      <c r="DC893" s="307"/>
      <c r="DD893" s="307"/>
      <c r="DE893" s="307"/>
      <c r="DF893" s="307"/>
      <c r="DG893" s="307"/>
      <c r="DH893" s="307"/>
      <c r="DI893" s="390"/>
      <c r="DJ893" s="390"/>
      <c r="DK893" s="307"/>
      <c r="DL893" s="307"/>
      <c r="DM893" s="307"/>
      <c r="DN893" s="307"/>
      <c r="DO893" s="307"/>
      <c r="DP893" s="307"/>
      <c r="DQ893" s="307"/>
      <c r="DR893" s="307"/>
      <c r="DS893" s="307"/>
      <c r="DT893" s="307"/>
      <c r="DU893" s="307"/>
      <c r="DV893" s="307"/>
      <c r="DW893" s="307"/>
      <c r="DX893" s="307"/>
      <c r="DY893" s="307"/>
      <c r="DZ893" s="307"/>
      <c r="EA893" s="307"/>
      <c r="EB893" s="307"/>
      <c r="EC893" s="307"/>
      <c r="ED893" s="307"/>
      <c r="EE893" s="307"/>
      <c r="EF893" s="307"/>
      <c r="EG893" s="307"/>
      <c r="EH893" s="307"/>
      <c r="EI893" s="307"/>
      <c r="EJ893" s="307"/>
      <c r="EK893" s="307"/>
      <c r="EL893" s="307"/>
      <c r="EM893" s="307"/>
      <c r="EN893" s="307"/>
      <c r="EO893" s="307"/>
      <c r="EP893" s="307"/>
      <c r="EQ893" s="307"/>
      <c r="ER893" s="307"/>
      <c r="ES893" s="307"/>
      <c r="ET893" s="307"/>
      <c r="EU893" s="390"/>
      <c r="EV893" s="390"/>
      <c r="EW893" s="307"/>
      <c r="EX893" s="307"/>
      <c r="EY893" s="307"/>
      <c r="EZ893" s="307"/>
      <c r="FA893" s="307"/>
      <c r="FB893" s="307"/>
      <c r="FC893" s="307"/>
      <c r="FD893" s="307"/>
      <c r="FE893" s="307"/>
      <c r="FF893" s="307"/>
      <c r="FG893" s="307"/>
      <c r="FH893" s="307"/>
      <c r="FI893" s="307"/>
      <c r="FJ893" s="307"/>
      <c r="FK893" s="307"/>
      <c r="FL893" s="307"/>
      <c r="FM893" s="307"/>
      <c r="FN893" s="307"/>
      <c r="FO893" s="307"/>
      <c r="FP893" s="307"/>
      <c r="FQ893" s="307"/>
      <c r="FR893" s="307"/>
      <c r="FS893" s="307"/>
      <c r="FT893" s="307"/>
      <c r="FU893" s="307"/>
      <c r="FV893" s="307"/>
      <c r="FW893" s="307"/>
      <c r="FX893" s="307"/>
      <c r="FY893" s="307"/>
      <c r="FZ893" s="307"/>
      <c r="GA893" s="307"/>
      <c r="GB893" s="307"/>
      <c r="GC893" s="307"/>
      <c r="GD893" s="307"/>
      <c r="GE893" s="307"/>
      <c r="GF893" s="307"/>
      <c r="GG893" s="307"/>
      <c r="GH893" s="307"/>
      <c r="GI893" s="307"/>
      <c r="GJ893" s="307"/>
      <c r="GK893" s="307"/>
      <c r="GL893" s="307"/>
      <c r="GM893" s="307"/>
      <c r="GN893" s="307"/>
      <c r="GO893" s="307"/>
      <c r="GP893" s="307"/>
      <c r="GQ893" s="307"/>
      <c r="GR893" s="307"/>
      <c r="GS893" s="307"/>
      <c r="GT893" s="307"/>
      <c r="GU893" s="307"/>
      <c r="GV893" s="307"/>
      <c r="GW893" s="307"/>
      <c r="GX893" s="307"/>
      <c r="GY893" s="307"/>
      <c r="GZ893" s="307"/>
      <c r="HA893" s="307"/>
      <c r="HB893" s="307"/>
      <c r="HC893" s="307"/>
      <c r="HD893" s="307"/>
      <c r="HE893" s="307"/>
      <c r="HF893" s="307"/>
      <c r="HG893" s="307"/>
      <c r="HH893" s="307"/>
      <c r="HI893" s="307"/>
      <c r="HJ893" s="307"/>
      <c r="HK893" s="307"/>
      <c r="HL893" s="307"/>
      <c r="HM893" s="307"/>
      <c r="HN893" s="307"/>
      <c r="HO893" s="307"/>
      <c r="HP893" s="307"/>
      <c r="HQ893" s="307"/>
      <c r="HR893" s="307"/>
      <c r="HS893" s="307"/>
      <c r="HT893" s="307"/>
      <c r="HU893" s="307"/>
      <c r="HV893" s="307"/>
      <c r="HW893" s="307"/>
      <c r="HX893" s="307"/>
      <c r="HY893" s="307"/>
      <c r="HZ893" s="307"/>
      <c r="IA893" s="307"/>
      <c r="IB893" s="307"/>
      <c r="IC893" s="307"/>
      <c r="ID893" s="307"/>
      <c r="IE893" s="307"/>
      <c r="IF893" s="307"/>
      <c r="IG893" s="307"/>
      <c r="IH893" s="307"/>
      <c r="II893" s="307"/>
      <c r="IJ893" s="307"/>
      <c r="IK893" s="307"/>
      <c r="IL893" s="307"/>
      <c r="IM893" s="307"/>
      <c r="IN893" s="307"/>
      <c r="IO893" s="307"/>
      <c r="IP893" s="307"/>
      <c r="IQ893" s="307"/>
      <c r="IR893" s="307"/>
      <c r="IS893" s="307"/>
      <c r="IT893" s="307"/>
      <c r="IU893" s="307"/>
      <c r="IV893" s="307"/>
      <c r="IW893" s="307"/>
      <c r="IX893" s="307"/>
      <c r="IY893" s="307"/>
      <c r="IZ893" s="307"/>
      <c r="JA893" s="307"/>
      <c r="JB893" s="307"/>
      <c r="JC893" s="307"/>
      <c r="JD893" s="307"/>
      <c r="JE893" s="307"/>
      <c r="JF893" s="307"/>
      <c r="JG893" s="307"/>
      <c r="JH893" s="307"/>
      <c r="JI893" s="307"/>
      <c r="JJ893" s="307"/>
      <c r="JK893" s="307"/>
      <c r="JL893" s="307"/>
      <c r="JM893" s="307"/>
      <c r="JN893" s="307"/>
      <c r="JO893" s="307"/>
      <c r="JP893" s="307"/>
      <c r="JQ893" s="307"/>
      <c r="JR893" s="307"/>
      <c r="JS893" s="307"/>
      <c r="JT893" s="307"/>
      <c r="JU893" s="307"/>
      <c r="JV893" s="307"/>
      <c r="JW893" s="307"/>
      <c r="JX893" s="307"/>
      <c r="JY893" s="307"/>
      <c r="JZ893" s="307"/>
      <c r="KA893" s="307"/>
      <c r="KB893" s="307"/>
      <c r="KC893" s="307"/>
      <c r="KD893" s="307"/>
      <c r="KE893" s="307"/>
      <c r="KF893" s="307"/>
      <c r="KG893" s="307"/>
      <c r="KH893" s="307"/>
      <c r="KI893" s="307"/>
      <c r="KJ893" s="307"/>
      <c r="KK893" s="307"/>
      <c r="KL893" s="307"/>
      <c r="KM893" s="307"/>
      <c r="KN893" s="307"/>
      <c r="KO893" s="307"/>
      <c r="KP893" s="307"/>
      <c r="KQ893" s="307"/>
      <c r="KR893" s="307"/>
      <c r="KS893" s="307"/>
      <c r="KT893" s="307"/>
    </row>
    <row r="894" spans="14:306" s="56" customFormat="1" ht="15" customHeight="1">
      <c r="AG894" s="303"/>
      <c r="AH894" s="303"/>
      <c r="AI894" s="303"/>
      <c r="AJ894" s="303"/>
      <c r="AK894" s="303"/>
      <c r="AL894" s="303"/>
      <c r="AM894" s="303"/>
      <c r="AN894" s="303"/>
      <c r="AO894" s="303"/>
      <c r="AP894" s="303"/>
      <c r="AQ894" s="303"/>
      <c r="AR894" s="303"/>
      <c r="AS894" s="303"/>
      <c r="AT894" s="303"/>
      <c r="AU894" s="303"/>
      <c r="AV894" s="303"/>
      <c r="AW894" s="303"/>
      <c r="AX894" s="303"/>
      <c r="AY894" s="303"/>
      <c r="AZ894" s="303"/>
      <c r="BA894" s="303"/>
      <c r="BB894" s="303"/>
      <c r="BC894" s="303"/>
      <c r="BD894" s="303"/>
      <c r="BE894" s="303"/>
      <c r="BF894" s="303"/>
      <c r="BG894" s="303"/>
      <c r="BH894" s="303"/>
      <c r="BI894" s="303"/>
      <c r="BJ894" s="303"/>
      <c r="BK894" s="303"/>
      <c r="BL894" s="303"/>
      <c r="BM894" s="303"/>
      <c r="BN894" s="303"/>
      <c r="CB894" s="307"/>
      <c r="CC894" s="307"/>
      <c r="CD894" s="307"/>
      <c r="CE894" s="307"/>
      <c r="CF894" s="307"/>
      <c r="CG894" s="307"/>
      <c r="CH894" s="307"/>
      <c r="CI894" s="307"/>
      <c r="CJ894" s="307"/>
      <c r="CK894" s="307"/>
      <c r="CL894" s="307"/>
      <c r="CM894" s="307"/>
      <c r="CN894" s="307"/>
      <c r="CO894" s="307"/>
      <c r="CP894" s="307"/>
      <c r="CQ894" s="307"/>
      <c r="CR894" s="307"/>
      <c r="CS894" s="307"/>
      <c r="CT894" s="307"/>
      <c r="CU894" s="307"/>
      <c r="CV894" s="307"/>
      <c r="CW894" s="307"/>
      <c r="CX894" s="307"/>
      <c r="CY894" s="307"/>
      <c r="CZ894" s="307"/>
      <c r="DA894" s="307"/>
      <c r="DB894" s="307"/>
      <c r="DC894" s="307"/>
      <c r="DD894" s="307"/>
      <c r="DE894" s="307"/>
      <c r="DF894" s="307"/>
      <c r="DG894" s="307"/>
      <c r="DH894" s="307"/>
      <c r="DI894" s="390"/>
      <c r="DJ894" s="390"/>
      <c r="DK894" s="307"/>
      <c r="DL894" s="307"/>
      <c r="DM894" s="307"/>
      <c r="DN894" s="307"/>
      <c r="DO894" s="307"/>
      <c r="DP894" s="307"/>
      <c r="DQ894" s="307"/>
      <c r="DR894" s="307"/>
      <c r="DS894" s="307"/>
      <c r="DT894" s="307"/>
      <c r="DU894" s="307"/>
      <c r="DV894" s="307"/>
      <c r="DW894" s="307"/>
      <c r="DX894" s="307"/>
      <c r="DY894" s="307"/>
      <c r="DZ894" s="307"/>
      <c r="EA894" s="307"/>
      <c r="EB894" s="307"/>
      <c r="EC894" s="307"/>
      <c r="ED894" s="307"/>
      <c r="EE894" s="307"/>
      <c r="EF894" s="307"/>
      <c r="EG894" s="307"/>
      <c r="EH894" s="307"/>
      <c r="EI894" s="307"/>
      <c r="EJ894" s="307"/>
      <c r="EK894" s="307"/>
      <c r="EL894" s="307"/>
      <c r="EM894" s="307"/>
      <c r="EN894" s="307"/>
      <c r="EO894" s="307"/>
      <c r="EP894" s="307"/>
      <c r="EQ894" s="307"/>
      <c r="ER894" s="307"/>
      <c r="ES894" s="307"/>
      <c r="ET894" s="307"/>
      <c r="EU894" s="390"/>
      <c r="EV894" s="390"/>
      <c r="EW894" s="307"/>
      <c r="EX894" s="307"/>
      <c r="EY894" s="307"/>
      <c r="EZ894" s="307"/>
      <c r="FA894" s="307"/>
      <c r="FB894" s="307"/>
      <c r="FC894" s="307"/>
      <c r="FD894" s="307"/>
      <c r="FE894" s="307"/>
      <c r="FF894" s="307"/>
      <c r="FG894" s="307"/>
      <c r="FH894" s="307"/>
      <c r="FI894" s="307"/>
      <c r="FJ894" s="307"/>
      <c r="FK894" s="307"/>
      <c r="FL894" s="307"/>
      <c r="FM894" s="307"/>
      <c r="FN894" s="307"/>
      <c r="FO894" s="307"/>
      <c r="FP894" s="307"/>
      <c r="FQ894" s="307"/>
      <c r="FR894" s="307"/>
      <c r="FS894" s="307"/>
      <c r="FT894" s="307"/>
      <c r="FU894" s="307"/>
      <c r="FV894" s="307"/>
      <c r="FW894" s="307"/>
      <c r="FX894" s="307"/>
      <c r="FY894" s="307"/>
      <c r="FZ894" s="307"/>
      <c r="GA894" s="307"/>
      <c r="GB894" s="307"/>
      <c r="GC894" s="307"/>
      <c r="GD894" s="307"/>
      <c r="GE894" s="307"/>
      <c r="GF894" s="307"/>
      <c r="GG894" s="307"/>
      <c r="GH894" s="307"/>
      <c r="GI894" s="307"/>
      <c r="GJ894" s="307"/>
      <c r="GK894" s="307"/>
      <c r="GL894" s="307"/>
      <c r="GM894" s="307"/>
      <c r="GN894" s="307"/>
      <c r="GO894" s="307"/>
      <c r="GP894" s="307"/>
      <c r="GQ894" s="307"/>
      <c r="GR894" s="307"/>
      <c r="GS894" s="307"/>
      <c r="GT894" s="307"/>
      <c r="GU894" s="307"/>
      <c r="GV894" s="307"/>
      <c r="GW894" s="307"/>
      <c r="GX894" s="307"/>
      <c r="GY894" s="307"/>
      <c r="GZ894" s="307"/>
      <c r="HA894" s="307"/>
      <c r="HB894" s="307"/>
      <c r="HC894" s="307"/>
      <c r="HD894" s="307"/>
      <c r="HE894" s="307"/>
      <c r="HF894" s="307"/>
      <c r="HG894" s="307"/>
      <c r="HH894" s="307"/>
      <c r="HI894" s="307"/>
      <c r="HJ894" s="307"/>
      <c r="HK894" s="307"/>
      <c r="HL894" s="307"/>
      <c r="HM894" s="307"/>
      <c r="HN894" s="307"/>
      <c r="HO894" s="307"/>
      <c r="HP894" s="307"/>
      <c r="HQ894" s="307"/>
      <c r="HR894" s="307"/>
      <c r="HS894" s="307"/>
      <c r="HT894" s="307"/>
      <c r="HU894" s="307"/>
      <c r="HV894" s="307"/>
      <c r="HW894" s="307"/>
      <c r="HX894" s="307"/>
      <c r="HY894" s="307"/>
      <c r="HZ894" s="307"/>
      <c r="IA894" s="307"/>
      <c r="IB894" s="307"/>
      <c r="IC894" s="307"/>
      <c r="ID894" s="307"/>
      <c r="IE894" s="307"/>
      <c r="IF894" s="307"/>
      <c r="IG894" s="307"/>
      <c r="IH894" s="307"/>
      <c r="II894" s="307"/>
      <c r="IJ894" s="307"/>
      <c r="IK894" s="307"/>
      <c r="IL894" s="307"/>
      <c r="IM894" s="307"/>
      <c r="IN894" s="307"/>
      <c r="IO894" s="307"/>
      <c r="IP894" s="307"/>
      <c r="IQ894" s="307"/>
      <c r="IR894" s="307"/>
      <c r="IS894" s="307"/>
      <c r="IT894" s="307"/>
      <c r="IU894" s="307"/>
      <c r="IV894" s="307"/>
      <c r="IW894" s="307"/>
      <c r="IX894" s="307"/>
      <c r="IY894" s="307"/>
      <c r="IZ894" s="307"/>
      <c r="JA894" s="307"/>
      <c r="JB894" s="307"/>
      <c r="JC894" s="307"/>
      <c r="JD894" s="307"/>
      <c r="JE894" s="307"/>
      <c r="JF894" s="307"/>
      <c r="JG894" s="307"/>
      <c r="JH894" s="307"/>
      <c r="JI894" s="307"/>
      <c r="JJ894" s="307"/>
      <c r="JK894" s="307"/>
      <c r="JL894" s="307"/>
      <c r="JM894" s="307"/>
      <c r="JN894" s="307"/>
      <c r="JO894" s="307"/>
      <c r="JP894" s="307"/>
      <c r="JQ894" s="307"/>
      <c r="JR894" s="307"/>
      <c r="JS894" s="307"/>
      <c r="JT894" s="307"/>
      <c r="JU894" s="307"/>
      <c r="JV894" s="307"/>
      <c r="JW894" s="307"/>
      <c r="JX894" s="307"/>
      <c r="JY894" s="307"/>
      <c r="JZ894" s="307"/>
      <c r="KA894" s="307"/>
      <c r="KB894" s="307"/>
      <c r="KC894" s="307"/>
      <c r="KD894" s="307"/>
      <c r="KE894" s="307"/>
      <c r="KF894" s="307"/>
      <c r="KG894" s="307"/>
      <c r="KH894" s="307"/>
      <c r="KI894" s="307"/>
      <c r="KJ894" s="307"/>
      <c r="KK894" s="307"/>
      <c r="KL894" s="307"/>
      <c r="KM894" s="307"/>
      <c r="KN894" s="307"/>
      <c r="KO894" s="307"/>
      <c r="KP894" s="307"/>
      <c r="KQ894" s="307"/>
      <c r="KR894" s="307"/>
      <c r="KS894" s="307"/>
      <c r="KT894" s="307"/>
    </row>
    <row r="895" spans="14:306" s="56" customFormat="1" ht="15" customHeight="1">
      <c r="AG895" s="303"/>
      <c r="AH895" s="303"/>
      <c r="AI895" s="303"/>
      <c r="AJ895" s="303"/>
      <c r="AK895" s="303"/>
      <c r="AL895" s="303"/>
      <c r="AM895" s="303"/>
      <c r="AN895" s="303"/>
      <c r="AO895" s="303"/>
      <c r="AP895" s="303"/>
      <c r="AQ895" s="303"/>
      <c r="AR895" s="303"/>
      <c r="AS895" s="303"/>
      <c r="AT895" s="303"/>
      <c r="AU895" s="303"/>
      <c r="AV895" s="303"/>
      <c r="AW895" s="303"/>
      <c r="AX895" s="303"/>
      <c r="AY895" s="303"/>
      <c r="AZ895" s="303"/>
      <c r="BA895" s="303"/>
      <c r="BB895" s="303"/>
      <c r="BC895" s="303"/>
      <c r="BD895" s="303"/>
      <c r="BE895" s="303"/>
      <c r="BF895" s="303"/>
      <c r="BG895" s="303"/>
      <c r="BH895" s="303"/>
      <c r="BI895" s="303"/>
      <c r="BJ895" s="303"/>
      <c r="BK895" s="303"/>
      <c r="BL895" s="303"/>
      <c r="BM895" s="303"/>
      <c r="BN895" s="303"/>
      <c r="CB895" s="307"/>
      <c r="CC895" s="307"/>
      <c r="CD895" s="307"/>
      <c r="CE895" s="307"/>
      <c r="CF895" s="307"/>
      <c r="CG895" s="307"/>
      <c r="CH895" s="307"/>
      <c r="CI895" s="307"/>
      <c r="CJ895" s="307"/>
      <c r="CK895" s="307"/>
      <c r="CL895" s="307"/>
      <c r="CM895" s="307"/>
      <c r="CN895" s="307"/>
      <c r="CO895" s="307"/>
      <c r="CP895" s="307"/>
      <c r="CQ895" s="307"/>
      <c r="CR895" s="307"/>
      <c r="CS895" s="307"/>
      <c r="CT895" s="307"/>
      <c r="CU895" s="307"/>
      <c r="CV895" s="307"/>
      <c r="CW895" s="307"/>
      <c r="CX895" s="307"/>
      <c r="CY895" s="307"/>
      <c r="CZ895" s="307"/>
      <c r="DA895" s="307"/>
      <c r="DB895" s="307"/>
      <c r="DC895" s="307"/>
      <c r="DD895" s="307"/>
      <c r="DE895" s="307"/>
      <c r="DF895" s="307"/>
      <c r="DG895" s="307"/>
      <c r="DH895" s="307"/>
      <c r="DI895" s="390"/>
      <c r="DJ895" s="390"/>
      <c r="DK895" s="307"/>
      <c r="DL895" s="307"/>
      <c r="DM895" s="307"/>
      <c r="DN895" s="307"/>
      <c r="DO895" s="307"/>
      <c r="DP895" s="307"/>
      <c r="DQ895" s="307"/>
      <c r="DR895" s="307"/>
      <c r="DS895" s="307"/>
      <c r="DT895" s="307"/>
      <c r="DU895" s="307"/>
      <c r="DV895" s="307"/>
      <c r="DW895" s="307"/>
      <c r="DX895" s="307"/>
      <c r="DY895" s="307"/>
      <c r="DZ895" s="307"/>
      <c r="EA895" s="307"/>
      <c r="EB895" s="307"/>
      <c r="EC895" s="307"/>
      <c r="ED895" s="307"/>
      <c r="EE895" s="307"/>
      <c r="EF895" s="307"/>
      <c r="EG895" s="307"/>
      <c r="EH895" s="307"/>
      <c r="EI895" s="307"/>
      <c r="EJ895" s="307"/>
      <c r="EK895" s="307"/>
      <c r="EL895" s="307"/>
      <c r="EM895" s="307"/>
      <c r="EN895" s="307"/>
      <c r="EO895" s="307"/>
      <c r="EP895" s="307"/>
      <c r="EQ895" s="307"/>
      <c r="ER895" s="307"/>
      <c r="ES895" s="307"/>
      <c r="ET895" s="307"/>
      <c r="EU895" s="390"/>
      <c r="EV895" s="390"/>
      <c r="EW895" s="307"/>
      <c r="EX895" s="307"/>
      <c r="EY895" s="307"/>
      <c r="EZ895" s="307"/>
      <c r="FA895" s="307"/>
      <c r="FB895" s="307"/>
      <c r="FC895" s="307"/>
      <c r="FD895" s="307"/>
      <c r="FE895" s="307"/>
      <c r="FF895" s="307"/>
      <c r="FG895" s="307"/>
      <c r="FH895" s="307"/>
      <c r="FI895" s="307"/>
      <c r="FJ895" s="307"/>
      <c r="FK895" s="307"/>
      <c r="FL895" s="307"/>
      <c r="FM895" s="307"/>
      <c r="FN895" s="307"/>
      <c r="FO895" s="307"/>
      <c r="FP895" s="307"/>
      <c r="FQ895" s="307"/>
      <c r="FR895" s="307"/>
      <c r="FS895" s="307"/>
      <c r="FT895" s="307"/>
      <c r="FU895" s="307"/>
      <c r="FV895" s="307"/>
      <c r="FW895" s="307"/>
      <c r="FX895" s="307"/>
      <c r="FY895" s="307"/>
      <c r="FZ895" s="307"/>
      <c r="GA895" s="307"/>
      <c r="GB895" s="307"/>
      <c r="GC895" s="307"/>
      <c r="GD895" s="307"/>
      <c r="GE895" s="307"/>
      <c r="GF895" s="307"/>
      <c r="GG895" s="307"/>
      <c r="GH895" s="307"/>
      <c r="GI895" s="307"/>
      <c r="GJ895" s="307"/>
      <c r="GK895" s="307"/>
      <c r="GL895" s="307"/>
      <c r="GM895" s="307"/>
      <c r="GN895" s="307"/>
      <c r="GO895" s="307"/>
      <c r="GP895" s="307"/>
      <c r="GQ895" s="307"/>
      <c r="GR895" s="307"/>
      <c r="GS895" s="307"/>
      <c r="GT895" s="307"/>
      <c r="GU895" s="307"/>
      <c r="GV895" s="307"/>
      <c r="GW895" s="307"/>
      <c r="GX895" s="307"/>
      <c r="GY895" s="307"/>
      <c r="GZ895" s="307"/>
      <c r="HA895" s="307"/>
      <c r="HB895" s="307"/>
      <c r="HC895" s="307"/>
      <c r="HD895" s="307"/>
      <c r="HE895" s="307"/>
      <c r="HF895" s="307"/>
      <c r="HG895" s="307"/>
      <c r="HH895" s="307"/>
      <c r="HI895" s="307"/>
      <c r="HJ895" s="307"/>
      <c r="HK895" s="307"/>
      <c r="HL895" s="307"/>
      <c r="HM895" s="307"/>
      <c r="HN895" s="307"/>
      <c r="HO895" s="307"/>
      <c r="HP895" s="307"/>
      <c r="HQ895" s="307"/>
      <c r="HR895" s="307"/>
      <c r="HS895" s="307"/>
      <c r="HT895" s="307"/>
      <c r="HU895" s="307"/>
      <c r="HV895" s="307"/>
      <c r="HW895" s="307"/>
      <c r="HX895" s="307"/>
      <c r="HY895" s="307"/>
      <c r="HZ895" s="307"/>
      <c r="IA895" s="307"/>
      <c r="IB895" s="307"/>
      <c r="IC895" s="307"/>
      <c r="ID895" s="307"/>
      <c r="IE895" s="307"/>
      <c r="IF895" s="307"/>
      <c r="IG895" s="307"/>
      <c r="IH895" s="307"/>
      <c r="II895" s="307"/>
      <c r="IJ895" s="307"/>
      <c r="IK895" s="307"/>
      <c r="IL895" s="307"/>
      <c r="IM895" s="307"/>
      <c r="IN895" s="307"/>
      <c r="IO895" s="307"/>
      <c r="IP895" s="307"/>
      <c r="IQ895" s="307"/>
      <c r="IR895" s="307"/>
      <c r="IS895" s="307"/>
      <c r="IT895" s="307"/>
      <c r="IU895" s="307"/>
      <c r="IV895" s="307"/>
      <c r="IW895" s="307"/>
      <c r="IX895" s="307"/>
      <c r="IY895" s="307"/>
      <c r="IZ895" s="307"/>
      <c r="JA895" s="307"/>
      <c r="JB895" s="307"/>
      <c r="JC895" s="307"/>
      <c r="JD895" s="307"/>
      <c r="JE895" s="307"/>
      <c r="JF895" s="307"/>
      <c r="JG895" s="307"/>
      <c r="JH895" s="307"/>
      <c r="JI895" s="307"/>
      <c r="JJ895" s="307"/>
      <c r="JK895" s="307"/>
      <c r="JL895" s="307"/>
      <c r="JM895" s="307"/>
      <c r="JN895" s="307"/>
      <c r="JO895" s="307"/>
      <c r="JP895" s="307"/>
      <c r="JQ895" s="307"/>
      <c r="JR895" s="307"/>
      <c r="JS895" s="307"/>
      <c r="JT895" s="307"/>
      <c r="JU895" s="307"/>
      <c r="JV895" s="307"/>
      <c r="JW895" s="307"/>
      <c r="JX895" s="307"/>
      <c r="JY895" s="307"/>
      <c r="JZ895" s="307"/>
      <c r="KA895" s="307"/>
      <c r="KB895" s="307"/>
      <c r="KC895" s="307"/>
      <c r="KD895" s="307"/>
      <c r="KE895" s="307"/>
      <c r="KF895" s="307"/>
      <c r="KG895" s="307"/>
      <c r="KH895" s="307"/>
      <c r="KI895" s="307"/>
      <c r="KJ895" s="307"/>
      <c r="KK895" s="307"/>
      <c r="KL895" s="307"/>
      <c r="KM895" s="307"/>
      <c r="KN895" s="307"/>
      <c r="KO895" s="307"/>
      <c r="KP895" s="307"/>
      <c r="KQ895" s="307"/>
      <c r="KR895" s="307"/>
      <c r="KS895" s="307"/>
      <c r="KT895" s="307"/>
    </row>
    <row r="896" spans="14:306" s="56" customFormat="1" ht="15" customHeight="1">
      <c r="AG896" s="303"/>
      <c r="AH896" s="303"/>
      <c r="AI896" s="303"/>
      <c r="AJ896" s="303"/>
      <c r="AK896" s="303"/>
      <c r="AL896" s="303"/>
      <c r="AM896" s="303"/>
      <c r="AN896" s="303"/>
      <c r="AO896" s="303"/>
      <c r="AP896" s="303"/>
      <c r="AQ896" s="303"/>
      <c r="AR896" s="303"/>
      <c r="AS896" s="303"/>
      <c r="AT896" s="303"/>
      <c r="AU896" s="303"/>
      <c r="AV896" s="303"/>
      <c r="AW896" s="303"/>
      <c r="AX896" s="303"/>
      <c r="AY896" s="303"/>
      <c r="AZ896" s="303"/>
      <c r="BA896" s="303"/>
      <c r="BB896" s="303"/>
      <c r="BC896" s="303"/>
      <c r="BD896" s="303"/>
      <c r="BE896" s="303"/>
      <c r="BF896" s="303"/>
      <c r="BG896" s="303"/>
      <c r="BH896" s="303"/>
      <c r="BI896" s="303"/>
      <c r="BJ896" s="303"/>
      <c r="BK896" s="303"/>
      <c r="BL896" s="303"/>
      <c r="BM896" s="303"/>
      <c r="BN896" s="303"/>
      <c r="CB896" s="307"/>
      <c r="CC896" s="307"/>
      <c r="CD896" s="307"/>
      <c r="CE896" s="307"/>
      <c r="CF896" s="307"/>
      <c r="CG896" s="307"/>
      <c r="CH896" s="307"/>
      <c r="CI896" s="307"/>
      <c r="CJ896" s="307"/>
      <c r="CK896" s="307"/>
      <c r="CL896" s="307"/>
      <c r="CM896" s="307"/>
      <c r="CN896" s="307"/>
      <c r="CO896" s="307"/>
      <c r="CP896" s="307"/>
      <c r="CQ896" s="307"/>
      <c r="CR896" s="307"/>
      <c r="CS896" s="307"/>
      <c r="CT896" s="307"/>
      <c r="CU896" s="307"/>
      <c r="CV896" s="307"/>
      <c r="CW896" s="307"/>
      <c r="CX896" s="307"/>
      <c r="CY896" s="307"/>
      <c r="CZ896" s="307"/>
      <c r="DA896" s="307"/>
      <c r="DB896" s="307"/>
      <c r="DC896" s="307"/>
      <c r="DD896" s="307"/>
      <c r="DE896" s="307"/>
      <c r="DF896" s="307"/>
      <c r="DG896" s="307"/>
      <c r="DH896" s="307"/>
      <c r="DI896" s="390"/>
      <c r="DJ896" s="390"/>
      <c r="DK896" s="307"/>
      <c r="DL896" s="307"/>
      <c r="DM896" s="307"/>
      <c r="DN896" s="307"/>
      <c r="DO896" s="307"/>
      <c r="DP896" s="307"/>
      <c r="DQ896" s="307"/>
      <c r="DR896" s="307"/>
      <c r="DS896" s="307"/>
      <c r="DT896" s="307"/>
      <c r="DU896" s="307"/>
      <c r="DV896" s="307"/>
      <c r="DW896" s="307"/>
      <c r="DX896" s="307"/>
      <c r="DY896" s="307"/>
      <c r="DZ896" s="307"/>
      <c r="EA896" s="307"/>
      <c r="EB896" s="307"/>
      <c r="EC896" s="307"/>
      <c r="ED896" s="307"/>
      <c r="EE896" s="307"/>
      <c r="EF896" s="307"/>
      <c r="EG896" s="307"/>
      <c r="EH896" s="307"/>
      <c r="EI896" s="307"/>
      <c r="EJ896" s="307"/>
      <c r="EK896" s="307"/>
      <c r="EL896" s="307"/>
      <c r="EM896" s="307"/>
      <c r="EN896" s="307"/>
      <c r="EO896" s="307"/>
      <c r="EP896" s="307"/>
      <c r="EQ896" s="307"/>
      <c r="ER896" s="307"/>
      <c r="ES896" s="307"/>
      <c r="ET896" s="307"/>
      <c r="EU896" s="390"/>
      <c r="EV896" s="390"/>
      <c r="EW896" s="307"/>
      <c r="EX896" s="307"/>
      <c r="EY896" s="307"/>
      <c r="EZ896" s="307"/>
      <c r="FA896" s="307"/>
      <c r="FB896" s="307"/>
      <c r="FC896" s="307"/>
      <c r="FD896" s="307"/>
      <c r="FE896" s="307"/>
      <c r="FF896" s="307"/>
      <c r="FG896" s="307"/>
      <c r="FH896" s="307"/>
      <c r="FI896" s="307"/>
      <c r="FJ896" s="307"/>
      <c r="FK896" s="307"/>
      <c r="FL896" s="307"/>
      <c r="FM896" s="307"/>
      <c r="FN896" s="307"/>
      <c r="FO896" s="307"/>
      <c r="FP896" s="307"/>
      <c r="FQ896" s="307"/>
      <c r="FR896" s="307"/>
      <c r="FS896" s="307"/>
      <c r="FT896" s="307"/>
      <c r="FU896" s="307"/>
      <c r="FV896" s="307"/>
      <c r="FW896" s="307"/>
      <c r="FX896" s="307"/>
      <c r="FY896" s="307"/>
      <c r="FZ896" s="307"/>
      <c r="GA896" s="307"/>
      <c r="GB896" s="307"/>
      <c r="GC896" s="307"/>
      <c r="GD896" s="307"/>
      <c r="GE896" s="307"/>
      <c r="GF896" s="307"/>
      <c r="GG896" s="307"/>
      <c r="GH896" s="307"/>
      <c r="GI896" s="307"/>
      <c r="GJ896" s="307"/>
      <c r="GK896" s="307"/>
      <c r="GL896" s="307"/>
      <c r="GM896" s="307"/>
      <c r="GN896" s="307"/>
      <c r="GO896" s="307"/>
      <c r="GP896" s="307"/>
      <c r="GQ896" s="307"/>
      <c r="GR896" s="307"/>
      <c r="GS896" s="307"/>
      <c r="GT896" s="307"/>
      <c r="GU896" s="307"/>
      <c r="GV896" s="307"/>
      <c r="GW896" s="307"/>
      <c r="GX896" s="307"/>
      <c r="GY896" s="307"/>
      <c r="GZ896" s="307"/>
      <c r="HA896" s="307"/>
      <c r="HB896" s="307"/>
      <c r="HC896" s="307"/>
      <c r="HD896" s="307"/>
      <c r="HE896" s="307"/>
      <c r="HF896" s="307"/>
      <c r="HG896" s="307"/>
      <c r="HH896" s="307"/>
      <c r="HI896" s="307"/>
      <c r="HJ896" s="307"/>
      <c r="HK896" s="307"/>
      <c r="HL896" s="307"/>
      <c r="HM896" s="307"/>
      <c r="HN896" s="307"/>
      <c r="HO896" s="307"/>
      <c r="HP896" s="307"/>
      <c r="HQ896" s="307"/>
      <c r="HR896" s="307"/>
      <c r="HS896" s="307"/>
      <c r="HT896" s="307"/>
      <c r="HU896" s="307"/>
      <c r="HV896" s="307"/>
      <c r="HW896" s="307"/>
      <c r="HX896" s="307"/>
      <c r="HY896" s="307"/>
      <c r="HZ896" s="307"/>
      <c r="IA896" s="307"/>
      <c r="IB896" s="307"/>
      <c r="IC896" s="307"/>
      <c r="ID896" s="307"/>
      <c r="IE896" s="307"/>
      <c r="IF896" s="307"/>
      <c r="IG896" s="307"/>
      <c r="IH896" s="307"/>
      <c r="II896" s="307"/>
      <c r="IJ896" s="307"/>
      <c r="IK896" s="307"/>
      <c r="IL896" s="307"/>
      <c r="IM896" s="307"/>
      <c r="IN896" s="307"/>
      <c r="IO896" s="307"/>
      <c r="IP896" s="307"/>
      <c r="IQ896" s="307"/>
      <c r="IR896" s="307"/>
      <c r="IS896" s="307"/>
      <c r="IT896" s="307"/>
      <c r="IU896" s="307"/>
      <c r="IV896" s="307"/>
      <c r="IW896" s="307"/>
      <c r="IX896" s="307"/>
      <c r="IY896" s="307"/>
      <c r="IZ896" s="307"/>
      <c r="JA896" s="307"/>
      <c r="JB896" s="307"/>
      <c r="JC896" s="307"/>
      <c r="JD896" s="307"/>
      <c r="JE896" s="307"/>
      <c r="JF896" s="307"/>
      <c r="JG896" s="307"/>
      <c r="JH896" s="307"/>
      <c r="JI896" s="307"/>
      <c r="JJ896" s="307"/>
      <c r="JK896" s="307"/>
      <c r="JL896" s="307"/>
      <c r="JM896" s="307"/>
      <c r="JN896" s="307"/>
      <c r="JO896" s="307"/>
      <c r="JP896" s="307"/>
      <c r="JQ896" s="307"/>
      <c r="JR896" s="307"/>
      <c r="JS896" s="307"/>
      <c r="JT896" s="307"/>
      <c r="JU896" s="307"/>
      <c r="JV896" s="307"/>
      <c r="JW896" s="307"/>
      <c r="JX896" s="307"/>
      <c r="JY896" s="307"/>
      <c r="JZ896" s="307"/>
      <c r="KA896" s="307"/>
      <c r="KB896" s="307"/>
      <c r="KC896" s="307"/>
      <c r="KD896" s="307"/>
      <c r="KE896" s="307"/>
      <c r="KF896" s="307"/>
      <c r="KG896" s="307"/>
      <c r="KH896" s="307"/>
      <c r="KI896" s="307"/>
      <c r="KJ896" s="307"/>
      <c r="KK896" s="307"/>
      <c r="KL896" s="307"/>
      <c r="KM896" s="307"/>
      <c r="KN896" s="307"/>
      <c r="KO896" s="307"/>
      <c r="KP896" s="307"/>
      <c r="KQ896" s="307"/>
      <c r="KR896" s="307"/>
      <c r="KS896" s="307"/>
      <c r="KT896" s="307"/>
    </row>
    <row r="897" spans="14:306" s="56" customFormat="1" ht="15" customHeight="1">
      <c r="N897" s="311"/>
      <c r="O897" s="311"/>
      <c r="P897" s="311"/>
      <c r="Q897" s="311"/>
      <c r="R897" s="311"/>
      <c r="S897" s="311"/>
      <c r="T897" s="311"/>
      <c r="U897" s="311"/>
      <c r="V897" s="311"/>
      <c r="AG897" s="303"/>
      <c r="AH897" s="303"/>
      <c r="AI897" s="303"/>
      <c r="AJ897" s="303"/>
      <c r="AK897" s="303"/>
      <c r="AL897" s="303"/>
      <c r="AM897" s="303"/>
      <c r="AN897" s="303"/>
      <c r="AO897" s="303"/>
      <c r="AP897" s="303"/>
      <c r="AQ897" s="303"/>
      <c r="AR897" s="303"/>
      <c r="AS897" s="303"/>
      <c r="AT897" s="303"/>
      <c r="AU897" s="303"/>
      <c r="AV897" s="303"/>
      <c r="AW897" s="303"/>
      <c r="AX897" s="303"/>
      <c r="AY897" s="303"/>
      <c r="AZ897" s="303"/>
      <c r="BA897" s="303"/>
      <c r="BB897" s="303"/>
      <c r="BC897" s="303"/>
      <c r="BD897" s="303"/>
      <c r="BE897" s="303"/>
      <c r="BF897" s="303"/>
      <c r="BG897" s="303"/>
      <c r="BH897" s="303"/>
      <c r="BI897" s="303"/>
      <c r="BJ897" s="303"/>
      <c r="BK897" s="303"/>
      <c r="BL897" s="303"/>
      <c r="BM897" s="303"/>
      <c r="BN897" s="303"/>
      <c r="CB897" s="307"/>
      <c r="CC897" s="307"/>
      <c r="CD897" s="307"/>
      <c r="CE897" s="307"/>
      <c r="CF897" s="307"/>
      <c r="CG897" s="307"/>
      <c r="CH897" s="307"/>
      <c r="CI897" s="307"/>
      <c r="CJ897" s="307"/>
      <c r="CK897" s="307"/>
      <c r="CL897" s="307"/>
      <c r="CM897" s="307"/>
      <c r="CN897" s="307"/>
      <c r="CO897" s="307"/>
      <c r="CP897" s="307"/>
      <c r="CQ897" s="307"/>
      <c r="CR897" s="307"/>
      <c r="CS897" s="307"/>
      <c r="CT897" s="307"/>
      <c r="CU897" s="307"/>
      <c r="CV897" s="307"/>
      <c r="CW897" s="307"/>
      <c r="CX897" s="307"/>
      <c r="CY897" s="307"/>
      <c r="CZ897" s="307"/>
      <c r="DA897" s="307"/>
      <c r="DB897" s="307"/>
      <c r="DC897" s="307"/>
      <c r="DD897" s="307"/>
      <c r="DE897" s="307"/>
      <c r="DF897" s="307"/>
      <c r="DG897" s="307"/>
      <c r="DH897" s="307"/>
      <c r="DI897" s="390"/>
      <c r="DJ897" s="390"/>
      <c r="DK897" s="307"/>
      <c r="DL897" s="307"/>
      <c r="DM897" s="307"/>
      <c r="DN897" s="307"/>
      <c r="DO897" s="307"/>
      <c r="DP897" s="307"/>
      <c r="DQ897" s="307"/>
      <c r="DR897" s="307"/>
      <c r="DS897" s="307"/>
      <c r="DT897" s="307"/>
      <c r="DU897" s="307"/>
      <c r="DV897" s="307"/>
      <c r="DW897" s="307"/>
      <c r="DX897" s="307"/>
      <c r="DY897" s="307"/>
      <c r="DZ897" s="307"/>
      <c r="EA897" s="307"/>
      <c r="EB897" s="307"/>
      <c r="EC897" s="307"/>
      <c r="ED897" s="307"/>
      <c r="EE897" s="307"/>
      <c r="EF897" s="307"/>
      <c r="EG897" s="307"/>
      <c r="EH897" s="307"/>
      <c r="EI897" s="307"/>
      <c r="EJ897" s="307"/>
      <c r="EK897" s="307"/>
      <c r="EL897" s="307"/>
      <c r="EM897" s="307"/>
      <c r="EN897" s="307"/>
      <c r="EO897" s="307"/>
      <c r="EP897" s="307"/>
      <c r="EQ897" s="307"/>
      <c r="ER897" s="307"/>
      <c r="ES897" s="307"/>
      <c r="ET897" s="307"/>
      <c r="EU897" s="390"/>
      <c r="EV897" s="390"/>
      <c r="EW897" s="307"/>
      <c r="EX897" s="307"/>
      <c r="EY897" s="307"/>
      <c r="EZ897" s="307"/>
      <c r="FA897" s="307"/>
      <c r="FB897" s="307"/>
      <c r="FC897" s="307"/>
      <c r="FD897" s="307"/>
      <c r="FE897" s="307"/>
      <c r="FF897" s="307"/>
      <c r="FG897" s="307"/>
      <c r="FH897" s="307"/>
      <c r="FI897" s="307"/>
      <c r="FJ897" s="307"/>
      <c r="FK897" s="307"/>
      <c r="FL897" s="307"/>
      <c r="FM897" s="307"/>
      <c r="FN897" s="307"/>
      <c r="FO897" s="307"/>
      <c r="FP897" s="307"/>
      <c r="FQ897" s="307"/>
      <c r="FR897" s="307"/>
      <c r="FS897" s="307"/>
      <c r="FT897" s="307"/>
      <c r="FU897" s="307"/>
      <c r="FV897" s="307"/>
      <c r="FW897" s="307"/>
      <c r="FX897" s="307"/>
      <c r="FY897" s="307"/>
      <c r="FZ897" s="307"/>
      <c r="GA897" s="307"/>
      <c r="GB897" s="307"/>
      <c r="GC897" s="307"/>
      <c r="GD897" s="307"/>
      <c r="GE897" s="307"/>
      <c r="GF897" s="307"/>
      <c r="GG897" s="307"/>
      <c r="GH897" s="307"/>
      <c r="GI897" s="307"/>
      <c r="GJ897" s="307"/>
      <c r="GK897" s="307"/>
      <c r="GL897" s="307"/>
      <c r="GM897" s="307"/>
      <c r="GN897" s="307"/>
      <c r="GO897" s="307"/>
      <c r="GP897" s="307"/>
      <c r="GQ897" s="307"/>
      <c r="GR897" s="307"/>
      <c r="GS897" s="307"/>
      <c r="GT897" s="307"/>
      <c r="GU897" s="307"/>
      <c r="GV897" s="307"/>
      <c r="GW897" s="307"/>
      <c r="GX897" s="307"/>
      <c r="GY897" s="307"/>
      <c r="GZ897" s="307"/>
      <c r="HA897" s="307"/>
      <c r="HB897" s="307"/>
      <c r="HC897" s="307"/>
      <c r="HD897" s="307"/>
      <c r="HE897" s="307"/>
      <c r="HF897" s="307"/>
      <c r="HG897" s="307"/>
      <c r="HH897" s="307"/>
      <c r="HI897" s="307"/>
      <c r="HJ897" s="307"/>
      <c r="HK897" s="307"/>
      <c r="HL897" s="307"/>
      <c r="HM897" s="307"/>
      <c r="HN897" s="307"/>
      <c r="HO897" s="307"/>
      <c r="HP897" s="307"/>
      <c r="HQ897" s="307"/>
      <c r="HR897" s="307"/>
      <c r="HS897" s="307"/>
      <c r="HT897" s="307"/>
      <c r="HU897" s="307"/>
      <c r="HV897" s="307"/>
      <c r="HW897" s="307"/>
      <c r="HX897" s="307"/>
      <c r="HY897" s="307"/>
      <c r="HZ897" s="307"/>
      <c r="IA897" s="307"/>
      <c r="IB897" s="307"/>
      <c r="IC897" s="307"/>
      <c r="ID897" s="307"/>
      <c r="IE897" s="307"/>
      <c r="IF897" s="307"/>
      <c r="IG897" s="307"/>
      <c r="IH897" s="307"/>
      <c r="II897" s="307"/>
      <c r="IJ897" s="307"/>
      <c r="IK897" s="307"/>
      <c r="IL897" s="307"/>
      <c r="IM897" s="307"/>
      <c r="IN897" s="307"/>
      <c r="IO897" s="307"/>
      <c r="IP897" s="307"/>
      <c r="IQ897" s="307"/>
      <c r="IR897" s="307"/>
      <c r="IS897" s="307"/>
      <c r="IT897" s="307"/>
      <c r="IU897" s="307"/>
      <c r="IV897" s="307"/>
      <c r="IW897" s="307"/>
      <c r="IX897" s="307"/>
      <c r="IY897" s="307"/>
      <c r="IZ897" s="307"/>
      <c r="JA897" s="307"/>
      <c r="JB897" s="307"/>
      <c r="JC897" s="307"/>
      <c r="JD897" s="307"/>
      <c r="JE897" s="307"/>
      <c r="JF897" s="307"/>
      <c r="JG897" s="307"/>
      <c r="JH897" s="307"/>
      <c r="JI897" s="307"/>
      <c r="JJ897" s="307"/>
      <c r="JK897" s="307"/>
      <c r="JL897" s="307"/>
      <c r="JM897" s="307"/>
      <c r="JN897" s="307"/>
      <c r="JO897" s="307"/>
      <c r="JP897" s="307"/>
      <c r="JQ897" s="307"/>
      <c r="JR897" s="307"/>
      <c r="JS897" s="307"/>
      <c r="JT897" s="307"/>
      <c r="JU897" s="307"/>
      <c r="JV897" s="307"/>
      <c r="JW897" s="307"/>
      <c r="JX897" s="307"/>
      <c r="JY897" s="307"/>
      <c r="JZ897" s="307"/>
      <c r="KA897" s="307"/>
      <c r="KB897" s="307"/>
      <c r="KC897" s="307"/>
      <c r="KD897" s="307"/>
      <c r="KE897" s="307"/>
      <c r="KF897" s="307"/>
      <c r="KG897" s="307"/>
      <c r="KH897" s="307"/>
      <c r="KI897" s="307"/>
      <c r="KJ897" s="307"/>
      <c r="KK897" s="307"/>
      <c r="KL897" s="307"/>
      <c r="KM897" s="307"/>
      <c r="KN897" s="307"/>
      <c r="KO897" s="307"/>
      <c r="KP897" s="307"/>
      <c r="KQ897" s="307"/>
      <c r="KR897" s="307"/>
      <c r="KS897" s="307"/>
      <c r="KT897" s="307"/>
    </row>
    <row r="898" spans="14:306" s="56" customFormat="1" ht="15" customHeight="1">
      <c r="N898" s="311"/>
      <c r="O898" s="311"/>
      <c r="P898" s="311"/>
      <c r="Q898" s="311"/>
      <c r="R898" s="311"/>
      <c r="S898" s="311"/>
      <c r="T898" s="311"/>
      <c r="U898" s="311"/>
      <c r="V898" s="311"/>
      <c r="AG898" s="303"/>
      <c r="AH898" s="303"/>
      <c r="AI898" s="303"/>
      <c r="AJ898" s="303"/>
      <c r="AK898" s="303"/>
      <c r="AL898" s="303"/>
      <c r="AM898" s="303"/>
      <c r="AN898" s="303"/>
      <c r="AO898" s="303"/>
      <c r="AP898" s="303"/>
      <c r="AQ898" s="303"/>
      <c r="AR898" s="303"/>
      <c r="AS898" s="303"/>
      <c r="AT898" s="303"/>
      <c r="AU898" s="303"/>
      <c r="AV898" s="303"/>
      <c r="AW898" s="303"/>
      <c r="AX898" s="303"/>
      <c r="CB898" s="307"/>
      <c r="CC898" s="307"/>
      <c r="CD898" s="307"/>
      <c r="CE898" s="307"/>
      <c r="CF898" s="307"/>
      <c r="CG898" s="307"/>
      <c r="CH898" s="307"/>
      <c r="CI898" s="307"/>
      <c r="CJ898" s="307"/>
      <c r="CK898" s="307"/>
      <c r="CL898" s="307"/>
      <c r="CM898" s="307"/>
      <c r="CN898" s="307"/>
      <c r="CO898" s="307"/>
      <c r="CP898" s="307"/>
      <c r="CQ898" s="307"/>
      <c r="CR898" s="307"/>
      <c r="CS898" s="307"/>
      <c r="CT898" s="307"/>
      <c r="CU898" s="307"/>
      <c r="CV898" s="307"/>
      <c r="CW898" s="307"/>
      <c r="CX898" s="307"/>
      <c r="CY898" s="307"/>
      <c r="CZ898" s="307"/>
      <c r="DA898" s="307"/>
      <c r="DB898" s="307"/>
      <c r="DC898" s="307"/>
      <c r="DD898" s="307"/>
      <c r="DE898" s="307"/>
      <c r="DF898" s="307"/>
      <c r="DG898" s="307"/>
      <c r="DH898" s="307"/>
      <c r="DI898" s="390"/>
      <c r="DJ898" s="390"/>
      <c r="DK898" s="307"/>
      <c r="DL898" s="307"/>
      <c r="DM898" s="307"/>
      <c r="DN898" s="307"/>
      <c r="DO898" s="307"/>
      <c r="DP898" s="307"/>
      <c r="DQ898" s="307"/>
      <c r="DR898" s="307"/>
      <c r="DS898" s="307"/>
      <c r="DT898" s="307"/>
      <c r="DU898" s="307"/>
      <c r="DV898" s="307"/>
      <c r="DW898" s="307"/>
      <c r="DX898" s="307"/>
      <c r="DY898" s="307"/>
      <c r="DZ898" s="307"/>
      <c r="EA898" s="307"/>
      <c r="EB898" s="307"/>
      <c r="EC898" s="307"/>
      <c r="ED898" s="307"/>
      <c r="EE898" s="307"/>
      <c r="EF898" s="307"/>
      <c r="EG898" s="307"/>
      <c r="EH898" s="307"/>
      <c r="EI898" s="307"/>
      <c r="EJ898" s="307"/>
      <c r="EK898" s="307"/>
      <c r="EL898" s="307"/>
      <c r="EM898" s="307"/>
      <c r="EN898" s="307"/>
      <c r="EO898" s="307"/>
      <c r="EP898" s="307"/>
      <c r="EQ898" s="307"/>
      <c r="ER898" s="307"/>
      <c r="ES898" s="307"/>
      <c r="ET898" s="307"/>
      <c r="EU898" s="390"/>
      <c r="EV898" s="390"/>
      <c r="EW898" s="307"/>
      <c r="EX898" s="307"/>
      <c r="EY898" s="307"/>
      <c r="EZ898" s="307"/>
      <c r="FA898" s="307"/>
      <c r="FB898" s="307"/>
      <c r="FC898" s="307"/>
      <c r="FD898" s="307"/>
      <c r="FE898" s="307"/>
      <c r="FF898" s="307"/>
      <c r="FG898" s="307"/>
      <c r="FH898" s="307"/>
      <c r="FI898" s="307"/>
      <c r="FJ898" s="307"/>
      <c r="FK898" s="307"/>
      <c r="FL898" s="307"/>
      <c r="FM898" s="307"/>
      <c r="FN898" s="307"/>
      <c r="FO898" s="307"/>
      <c r="FP898" s="307"/>
      <c r="FQ898" s="307"/>
      <c r="FR898" s="307"/>
      <c r="FS898" s="307"/>
      <c r="FT898" s="307"/>
      <c r="FU898" s="307"/>
      <c r="FV898" s="307"/>
      <c r="FW898" s="307"/>
      <c r="FX898" s="307"/>
      <c r="FY898" s="307"/>
      <c r="FZ898" s="307"/>
      <c r="GA898" s="307"/>
      <c r="GB898" s="307"/>
      <c r="GC898" s="307"/>
      <c r="GD898" s="307"/>
      <c r="GE898" s="307"/>
      <c r="GF898" s="307"/>
      <c r="GG898" s="307"/>
      <c r="GH898" s="307"/>
      <c r="GI898" s="307"/>
      <c r="GJ898" s="307"/>
      <c r="GK898" s="307"/>
      <c r="GL898" s="307"/>
      <c r="GM898" s="307"/>
      <c r="GN898" s="307"/>
      <c r="GO898" s="307"/>
      <c r="GP898" s="307"/>
      <c r="GQ898" s="307"/>
      <c r="GR898" s="307"/>
      <c r="GS898" s="307"/>
      <c r="GT898" s="307"/>
      <c r="GU898" s="307"/>
      <c r="GV898" s="307"/>
      <c r="GW898" s="307"/>
      <c r="GX898" s="307"/>
      <c r="GY898" s="307"/>
      <c r="GZ898" s="307"/>
      <c r="HA898" s="307"/>
      <c r="HB898" s="307"/>
      <c r="HC898" s="307"/>
      <c r="HD898" s="307"/>
      <c r="HE898" s="307"/>
      <c r="HF898" s="307"/>
      <c r="HG898" s="307"/>
      <c r="HH898" s="307"/>
      <c r="HI898" s="307"/>
      <c r="HJ898" s="307"/>
      <c r="HK898" s="307"/>
      <c r="HL898" s="307"/>
      <c r="HM898" s="307"/>
      <c r="HN898" s="307"/>
      <c r="HO898" s="307"/>
      <c r="HP898" s="307"/>
      <c r="HQ898" s="307"/>
      <c r="HR898" s="307"/>
      <c r="HS898" s="307"/>
      <c r="HT898" s="307"/>
      <c r="HU898" s="307"/>
      <c r="HV898" s="307"/>
      <c r="HW898" s="307"/>
      <c r="HX898" s="307"/>
      <c r="HY898" s="307"/>
      <c r="HZ898" s="307"/>
      <c r="IA898" s="307"/>
      <c r="IB898" s="307"/>
      <c r="IC898" s="307"/>
      <c r="ID898" s="307"/>
      <c r="IE898" s="307"/>
      <c r="IF898" s="307"/>
      <c r="IG898" s="307"/>
      <c r="IH898" s="307"/>
      <c r="II898" s="307"/>
      <c r="IJ898" s="307"/>
      <c r="IK898" s="307"/>
      <c r="IL898" s="307"/>
      <c r="IM898" s="307"/>
      <c r="IN898" s="307"/>
      <c r="IO898" s="307"/>
      <c r="IP898" s="307"/>
      <c r="IQ898" s="307"/>
      <c r="IR898" s="307"/>
      <c r="IS898" s="307"/>
      <c r="IT898" s="307"/>
      <c r="IU898" s="307"/>
      <c r="IV898" s="307"/>
      <c r="IW898" s="307"/>
      <c r="IX898" s="307"/>
      <c r="IY898" s="307"/>
      <c r="IZ898" s="307"/>
      <c r="JA898" s="307"/>
      <c r="JB898" s="307"/>
      <c r="JC898" s="307"/>
      <c r="JD898" s="307"/>
      <c r="JE898" s="307"/>
      <c r="JF898" s="307"/>
      <c r="JG898" s="307"/>
      <c r="JH898" s="307"/>
      <c r="JI898" s="307"/>
      <c r="JJ898" s="307"/>
      <c r="JK898" s="307"/>
      <c r="JL898" s="307"/>
      <c r="JM898" s="307"/>
      <c r="JN898" s="307"/>
      <c r="JO898" s="307"/>
      <c r="JP898" s="307"/>
      <c r="JQ898" s="307"/>
      <c r="JR898" s="307"/>
      <c r="JS898" s="307"/>
      <c r="JT898" s="307"/>
      <c r="JU898" s="307"/>
      <c r="JV898" s="307"/>
      <c r="JW898" s="307"/>
      <c r="JX898" s="307"/>
      <c r="JY898" s="307"/>
      <c r="JZ898" s="307"/>
      <c r="KA898" s="307"/>
      <c r="KB898" s="307"/>
      <c r="KC898" s="307"/>
      <c r="KD898" s="307"/>
      <c r="KE898" s="307"/>
      <c r="KF898" s="307"/>
      <c r="KG898" s="307"/>
      <c r="KH898" s="307"/>
      <c r="KI898" s="307"/>
      <c r="KJ898" s="307"/>
      <c r="KK898" s="307"/>
      <c r="KL898" s="307"/>
      <c r="KM898" s="307"/>
      <c r="KN898" s="307"/>
      <c r="KO898" s="307"/>
      <c r="KP898" s="307"/>
      <c r="KQ898" s="307"/>
      <c r="KR898" s="307"/>
      <c r="KS898" s="307"/>
      <c r="KT898" s="307"/>
    </row>
    <row r="899" spans="14:306" s="56" customFormat="1" ht="15" customHeight="1">
      <c r="N899" s="311"/>
      <c r="O899" s="311"/>
      <c r="Q899" s="311"/>
      <c r="R899" s="311"/>
      <c r="S899" s="311"/>
      <c r="T899" s="311"/>
      <c r="U899" s="311"/>
      <c r="CB899" s="307"/>
      <c r="CC899" s="307"/>
      <c r="CD899" s="307"/>
      <c r="CE899" s="307"/>
      <c r="CF899" s="307"/>
      <c r="CG899" s="307"/>
      <c r="CH899" s="307"/>
      <c r="CI899" s="307"/>
      <c r="CJ899" s="307"/>
      <c r="CK899" s="307"/>
      <c r="CL899" s="307"/>
      <c r="CM899" s="307"/>
      <c r="CN899" s="307"/>
      <c r="CO899" s="307"/>
      <c r="CP899" s="307"/>
      <c r="CQ899" s="307"/>
      <c r="CR899" s="307"/>
      <c r="CS899" s="307"/>
      <c r="CT899" s="307"/>
      <c r="CU899" s="307"/>
      <c r="CV899" s="307"/>
      <c r="CW899" s="307"/>
      <c r="CX899" s="307"/>
      <c r="CY899" s="307"/>
      <c r="CZ899" s="307"/>
      <c r="DA899" s="307"/>
      <c r="DB899" s="307"/>
      <c r="DC899" s="307"/>
      <c r="DD899" s="307"/>
      <c r="DE899" s="307"/>
      <c r="DF899" s="307"/>
      <c r="DG899" s="307"/>
      <c r="DH899" s="307"/>
      <c r="DI899" s="390"/>
      <c r="DJ899" s="390"/>
      <c r="DK899" s="307"/>
      <c r="DL899" s="307"/>
      <c r="DM899" s="307"/>
      <c r="DN899" s="307"/>
      <c r="DO899" s="307"/>
      <c r="DP899" s="307"/>
      <c r="DQ899" s="307"/>
      <c r="DR899" s="307"/>
      <c r="DS899" s="307"/>
      <c r="DT899" s="307"/>
      <c r="DU899" s="307"/>
      <c r="DV899" s="307"/>
      <c r="DW899" s="307"/>
      <c r="DX899" s="307"/>
      <c r="DY899" s="307"/>
      <c r="DZ899" s="307"/>
      <c r="EA899" s="307"/>
      <c r="EB899" s="307"/>
      <c r="EC899" s="307"/>
      <c r="ED899" s="307"/>
      <c r="EE899" s="307"/>
      <c r="EF899" s="307"/>
      <c r="EG899" s="307"/>
      <c r="EH899" s="307"/>
      <c r="EI899" s="307"/>
      <c r="EJ899" s="307"/>
      <c r="EK899" s="307"/>
      <c r="EL899" s="307"/>
      <c r="EM899" s="307"/>
      <c r="EN899" s="307"/>
      <c r="EO899" s="307"/>
      <c r="EP899" s="307"/>
      <c r="EQ899" s="307"/>
      <c r="ER899" s="307"/>
      <c r="ES899" s="307"/>
      <c r="ET899" s="307"/>
      <c r="EU899" s="390"/>
      <c r="EV899" s="390"/>
      <c r="EW899" s="307"/>
      <c r="EX899" s="307"/>
      <c r="EY899" s="307"/>
      <c r="EZ899" s="307"/>
      <c r="FA899" s="307"/>
      <c r="FB899" s="307"/>
      <c r="FC899" s="307"/>
      <c r="FD899" s="307"/>
      <c r="FE899" s="307"/>
      <c r="FF899" s="307"/>
      <c r="FG899" s="307"/>
      <c r="FH899" s="307"/>
      <c r="FI899" s="307"/>
      <c r="FJ899" s="307"/>
      <c r="FK899" s="307"/>
      <c r="FL899" s="307"/>
      <c r="FM899" s="307"/>
      <c r="FN899" s="307"/>
      <c r="FO899" s="307"/>
      <c r="FP899" s="307"/>
      <c r="FQ899" s="307"/>
      <c r="FR899" s="307"/>
      <c r="FS899" s="307"/>
      <c r="FT899" s="307"/>
      <c r="FU899" s="307"/>
      <c r="FV899" s="307"/>
      <c r="FW899" s="307"/>
      <c r="FX899" s="307"/>
      <c r="FY899" s="307"/>
      <c r="FZ899" s="307"/>
      <c r="GA899" s="307"/>
      <c r="GB899" s="307"/>
      <c r="GC899" s="307"/>
      <c r="GD899" s="307"/>
      <c r="GE899" s="307"/>
      <c r="GF899" s="307"/>
      <c r="GG899" s="307"/>
      <c r="GH899" s="307"/>
      <c r="GI899" s="307"/>
      <c r="GJ899" s="307"/>
      <c r="GK899" s="307"/>
      <c r="GL899" s="307"/>
      <c r="GM899" s="307"/>
      <c r="GN899" s="307"/>
      <c r="GO899" s="307"/>
      <c r="GP899" s="307"/>
      <c r="GQ899" s="307"/>
      <c r="GR899" s="307"/>
      <c r="GS899" s="307"/>
      <c r="GT899" s="307"/>
      <c r="GU899" s="307"/>
      <c r="GV899" s="307"/>
      <c r="GW899" s="307"/>
      <c r="GX899" s="307"/>
      <c r="GY899" s="307"/>
      <c r="GZ899" s="307"/>
      <c r="HA899" s="307"/>
      <c r="HB899" s="307"/>
      <c r="HC899" s="307"/>
      <c r="HD899" s="307"/>
      <c r="HE899" s="307"/>
      <c r="HF899" s="307"/>
      <c r="HG899" s="307"/>
      <c r="HH899" s="307"/>
      <c r="HI899" s="307"/>
      <c r="HJ899" s="307"/>
      <c r="HK899" s="307"/>
      <c r="HL899" s="307"/>
      <c r="HM899" s="307"/>
      <c r="HN899" s="307"/>
      <c r="HO899" s="307"/>
      <c r="HP899" s="307"/>
      <c r="HQ899" s="307"/>
      <c r="HR899" s="307"/>
      <c r="HS899" s="307"/>
      <c r="HT899" s="307"/>
      <c r="HU899" s="307"/>
      <c r="HV899" s="307"/>
      <c r="HW899" s="307"/>
      <c r="HX899" s="307"/>
      <c r="HY899" s="307"/>
      <c r="HZ899" s="307"/>
      <c r="IA899" s="307"/>
      <c r="IB899" s="307"/>
      <c r="IC899" s="307"/>
      <c r="ID899" s="307"/>
      <c r="IE899" s="307"/>
      <c r="IF899" s="307"/>
      <c r="IG899" s="307"/>
      <c r="IH899" s="307"/>
      <c r="II899" s="307"/>
      <c r="IJ899" s="307"/>
      <c r="IK899" s="307"/>
      <c r="IL899" s="307"/>
      <c r="IM899" s="307"/>
      <c r="IN899" s="307"/>
      <c r="IO899" s="307"/>
      <c r="IP899" s="307"/>
      <c r="IQ899" s="307"/>
      <c r="IR899" s="307"/>
      <c r="IS899" s="307"/>
      <c r="IT899" s="307"/>
      <c r="IU899" s="307"/>
      <c r="IV899" s="307"/>
      <c r="IW899" s="307"/>
      <c r="IX899" s="307"/>
      <c r="IY899" s="307"/>
      <c r="IZ899" s="307"/>
      <c r="JA899" s="307"/>
      <c r="JB899" s="307"/>
      <c r="JC899" s="307"/>
      <c r="JD899" s="307"/>
      <c r="JE899" s="307"/>
      <c r="JF899" s="307"/>
      <c r="JG899" s="307"/>
      <c r="JH899" s="307"/>
      <c r="JI899" s="307"/>
      <c r="JJ899" s="307"/>
      <c r="JK899" s="307"/>
      <c r="JL899" s="307"/>
      <c r="JM899" s="307"/>
      <c r="JN899" s="307"/>
      <c r="JO899" s="307"/>
      <c r="JP899" s="307"/>
      <c r="JQ899" s="307"/>
      <c r="JR899" s="307"/>
      <c r="JS899" s="307"/>
      <c r="JT899" s="307"/>
      <c r="JU899" s="307"/>
      <c r="JV899" s="307"/>
      <c r="JW899" s="307"/>
      <c r="JX899" s="307"/>
      <c r="JY899" s="307"/>
      <c r="JZ899" s="307"/>
      <c r="KA899" s="307"/>
      <c r="KB899" s="307"/>
      <c r="KC899" s="307"/>
      <c r="KD899" s="307"/>
      <c r="KE899" s="307"/>
      <c r="KF899" s="307"/>
      <c r="KG899" s="307"/>
      <c r="KH899" s="307"/>
      <c r="KI899" s="307"/>
      <c r="KJ899" s="307"/>
      <c r="KK899" s="307"/>
      <c r="KL899" s="307"/>
      <c r="KM899" s="307"/>
      <c r="KN899" s="307"/>
      <c r="KO899" s="307"/>
      <c r="KP899" s="307"/>
      <c r="KQ899" s="307"/>
      <c r="KR899" s="307"/>
      <c r="KS899" s="307"/>
      <c r="KT899" s="307"/>
    </row>
    <row r="900" spans="14:306" s="56" customFormat="1" ht="15" customHeight="1">
      <c r="N900" s="330"/>
      <c r="O900" s="331"/>
      <c r="P900" s="331"/>
      <c r="Q900" s="331"/>
      <c r="R900" s="331"/>
      <c r="S900" s="331"/>
      <c r="T900" s="331"/>
      <c r="U900" s="330"/>
      <c r="CB900" s="307"/>
      <c r="CC900" s="307"/>
      <c r="CD900" s="307"/>
      <c r="CE900" s="307"/>
      <c r="CF900" s="307"/>
      <c r="CG900" s="307"/>
      <c r="CH900" s="307"/>
      <c r="CI900" s="307"/>
      <c r="CJ900" s="307"/>
      <c r="CK900" s="307"/>
      <c r="CL900" s="307"/>
      <c r="CM900" s="307"/>
      <c r="CN900" s="307"/>
      <c r="CO900" s="307"/>
      <c r="CP900" s="307"/>
      <c r="CQ900" s="307"/>
      <c r="CR900" s="307"/>
      <c r="CS900" s="307"/>
      <c r="CT900" s="307"/>
      <c r="CU900" s="307"/>
      <c r="CV900" s="307"/>
      <c r="CW900" s="307"/>
      <c r="CX900" s="307"/>
      <c r="CY900" s="307"/>
      <c r="CZ900" s="307"/>
      <c r="DA900" s="307"/>
      <c r="DB900" s="307"/>
      <c r="DC900" s="307"/>
      <c r="DD900" s="307"/>
      <c r="DE900" s="307"/>
      <c r="DF900" s="307"/>
      <c r="DG900" s="307"/>
      <c r="DH900" s="307"/>
      <c r="DI900" s="390"/>
      <c r="DJ900" s="390"/>
      <c r="DK900" s="307"/>
      <c r="DL900" s="307"/>
      <c r="DM900" s="307"/>
      <c r="DN900" s="307"/>
      <c r="DO900" s="307"/>
      <c r="DP900" s="307"/>
      <c r="DQ900" s="307"/>
      <c r="DR900" s="307"/>
      <c r="DS900" s="307"/>
      <c r="DT900" s="307"/>
      <c r="DU900" s="307"/>
      <c r="DV900" s="307"/>
      <c r="DW900" s="307"/>
      <c r="DX900" s="307"/>
      <c r="DY900" s="307"/>
      <c r="DZ900" s="307"/>
      <c r="EA900" s="307"/>
      <c r="EB900" s="307"/>
      <c r="EC900" s="307"/>
      <c r="ED900" s="307"/>
      <c r="EE900" s="307"/>
      <c r="EF900" s="307"/>
      <c r="EG900" s="307"/>
      <c r="EH900" s="307"/>
      <c r="EI900" s="307"/>
      <c r="EJ900" s="307"/>
      <c r="EK900" s="307"/>
      <c r="EL900" s="307"/>
      <c r="EM900" s="307"/>
      <c r="EN900" s="307"/>
      <c r="EO900" s="307"/>
      <c r="EP900" s="307"/>
      <c r="EQ900" s="307"/>
      <c r="ER900" s="307"/>
      <c r="ES900" s="307"/>
      <c r="ET900" s="307"/>
      <c r="EU900" s="390"/>
      <c r="EV900" s="390"/>
      <c r="EW900" s="307"/>
      <c r="EX900" s="307"/>
      <c r="EY900" s="307"/>
      <c r="EZ900" s="307"/>
      <c r="FA900" s="307"/>
      <c r="FB900" s="307"/>
      <c r="FC900" s="307"/>
      <c r="FD900" s="307"/>
      <c r="FE900" s="307"/>
      <c r="FF900" s="307"/>
      <c r="FG900" s="307"/>
      <c r="FH900" s="307"/>
      <c r="FI900" s="307"/>
      <c r="FJ900" s="307"/>
      <c r="FK900" s="307"/>
      <c r="FL900" s="307"/>
      <c r="FM900" s="307"/>
      <c r="FN900" s="307"/>
      <c r="FO900" s="307"/>
      <c r="FP900" s="307"/>
      <c r="FQ900" s="307"/>
      <c r="FR900" s="307"/>
      <c r="FS900" s="307"/>
      <c r="FT900" s="307"/>
      <c r="FU900" s="307"/>
      <c r="FV900" s="307"/>
      <c r="FW900" s="307"/>
      <c r="FX900" s="307"/>
      <c r="FY900" s="307"/>
      <c r="FZ900" s="307"/>
      <c r="GA900" s="307"/>
      <c r="GB900" s="307"/>
      <c r="GC900" s="307"/>
      <c r="GD900" s="307"/>
      <c r="GE900" s="307"/>
      <c r="GF900" s="307"/>
      <c r="GG900" s="307"/>
      <c r="GH900" s="307"/>
      <c r="GI900" s="307"/>
      <c r="GJ900" s="307"/>
      <c r="GK900" s="307"/>
      <c r="GL900" s="307"/>
      <c r="GM900" s="307"/>
      <c r="GN900" s="307"/>
      <c r="GO900" s="307"/>
      <c r="GP900" s="307"/>
      <c r="GQ900" s="307"/>
      <c r="GR900" s="307"/>
      <c r="GS900" s="307"/>
      <c r="GT900" s="307"/>
      <c r="GU900" s="307"/>
      <c r="GV900" s="307"/>
      <c r="GW900" s="307"/>
      <c r="GX900" s="307"/>
      <c r="GY900" s="307"/>
      <c r="GZ900" s="307"/>
      <c r="HA900" s="307"/>
      <c r="HB900" s="307"/>
      <c r="HC900" s="307"/>
      <c r="HD900" s="307"/>
      <c r="HE900" s="307"/>
      <c r="HF900" s="307"/>
      <c r="HG900" s="307"/>
      <c r="HH900" s="307"/>
      <c r="HI900" s="307"/>
      <c r="HJ900" s="307"/>
      <c r="HK900" s="307"/>
      <c r="HL900" s="307"/>
      <c r="HM900" s="307"/>
      <c r="HN900" s="307"/>
      <c r="HO900" s="307"/>
      <c r="HP900" s="307"/>
      <c r="HQ900" s="307"/>
      <c r="HR900" s="307"/>
      <c r="HS900" s="307"/>
      <c r="HT900" s="307"/>
      <c r="HU900" s="307"/>
      <c r="HV900" s="307"/>
      <c r="HW900" s="307"/>
      <c r="HX900" s="307"/>
      <c r="HY900" s="307"/>
      <c r="HZ900" s="307"/>
      <c r="IA900" s="307"/>
      <c r="IB900" s="307"/>
      <c r="IC900" s="307"/>
      <c r="ID900" s="307"/>
      <c r="IE900" s="307"/>
      <c r="IF900" s="307"/>
      <c r="IG900" s="307"/>
      <c r="IH900" s="307"/>
      <c r="II900" s="307"/>
      <c r="IJ900" s="307"/>
      <c r="IK900" s="307"/>
      <c r="IL900" s="307"/>
      <c r="IM900" s="307"/>
      <c r="IN900" s="307"/>
      <c r="IO900" s="307"/>
      <c r="IP900" s="307"/>
      <c r="IQ900" s="307"/>
      <c r="IR900" s="307"/>
      <c r="IS900" s="307"/>
      <c r="IT900" s="307"/>
      <c r="IU900" s="307"/>
      <c r="IV900" s="307"/>
      <c r="IW900" s="307"/>
      <c r="IX900" s="307"/>
      <c r="IY900" s="307"/>
      <c r="IZ900" s="307"/>
      <c r="JA900" s="307"/>
      <c r="JB900" s="307"/>
      <c r="JC900" s="307"/>
      <c r="JD900" s="307"/>
      <c r="JE900" s="307"/>
      <c r="JF900" s="307"/>
      <c r="JG900" s="307"/>
      <c r="JH900" s="307"/>
      <c r="JI900" s="307"/>
      <c r="JJ900" s="307"/>
      <c r="JK900" s="307"/>
      <c r="JL900" s="307"/>
      <c r="JM900" s="307"/>
      <c r="JN900" s="307"/>
      <c r="JO900" s="307"/>
      <c r="JP900" s="307"/>
      <c r="JQ900" s="307"/>
      <c r="JR900" s="307"/>
      <c r="JS900" s="307"/>
      <c r="JT900" s="307"/>
      <c r="JU900" s="307"/>
      <c r="JV900" s="307"/>
      <c r="JW900" s="307"/>
      <c r="JX900" s="307"/>
      <c r="JY900" s="307"/>
      <c r="JZ900" s="307"/>
      <c r="KA900" s="307"/>
      <c r="KB900" s="307"/>
      <c r="KC900" s="307"/>
      <c r="KD900" s="307"/>
      <c r="KE900" s="307"/>
      <c r="KF900" s="307"/>
      <c r="KG900" s="307"/>
      <c r="KH900" s="307"/>
      <c r="KI900" s="307"/>
      <c r="KJ900" s="307"/>
      <c r="KK900" s="307"/>
      <c r="KL900" s="307"/>
      <c r="KM900" s="307"/>
      <c r="KN900" s="307"/>
      <c r="KO900" s="307"/>
      <c r="KP900" s="307"/>
      <c r="KQ900" s="307"/>
      <c r="KR900" s="307"/>
      <c r="KS900" s="307"/>
      <c r="KT900" s="307"/>
    </row>
    <row r="901" spans="14:306" s="56" customFormat="1" ht="15" customHeight="1">
      <c r="N901" s="427"/>
      <c r="O901" s="427"/>
      <c r="P901" s="303"/>
      <c r="Q901" s="303"/>
      <c r="R901" s="427"/>
      <c r="S901" s="303"/>
      <c r="T901" s="303"/>
      <c r="U901" s="303"/>
      <c r="W901" s="342"/>
      <c r="X901" s="342"/>
      <c r="Y901" s="342"/>
      <c r="Z901" s="342"/>
      <c r="AA901" s="342"/>
      <c r="AB901" s="342"/>
      <c r="AC901" s="342"/>
      <c r="AD901" s="342"/>
      <c r="AE901" s="342"/>
      <c r="CB901" s="307"/>
      <c r="CC901" s="307"/>
      <c r="CD901" s="307"/>
      <c r="CE901" s="307"/>
      <c r="CF901" s="307"/>
      <c r="CG901" s="307"/>
      <c r="CH901" s="307"/>
      <c r="CI901" s="307"/>
      <c r="CJ901" s="307"/>
      <c r="CK901" s="307"/>
      <c r="CL901" s="307"/>
      <c r="CM901" s="307"/>
      <c r="CN901" s="307"/>
      <c r="CO901" s="307"/>
      <c r="CP901" s="307"/>
      <c r="CQ901" s="307"/>
      <c r="CR901" s="307"/>
      <c r="CS901" s="307"/>
      <c r="CT901" s="307"/>
      <c r="CU901" s="307"/>
      <c r="CV901" s="307"/>
      <c r="CW901" s="307"/>
      <c r="CX901" s="307"/>
      <c r="CY901" s="307"/>
      <c r="CZ901" s="307"/>
      <c r="DA901" s="307"/>
      <c r="DB901" s="307"/>
      <c r="DC901" s="307"/>
      <c r="DD901" s="307"/>
      <c r="DE901" s="307"/>
      <c r="DF901" s="307"/>
      <c r="DG901" s="307"/>
      <c r="DH901" s="307"/>
      <c r="DI901" s="390"/>
      <c r="DJ901" s="390"/>
      <c r="DK901" s="307"/>
      <c r="DL901" s="307"/>
      <c r="DM901" s="307"/>
      <c r="DN901" s="307"/>
      <c r="DO901" s="307"/>
      <c r="DP901" s="307"/>
      <c r="DQ901" s="307"/>
      <c r="DR901" s="307"/>
      <c r="DS901" s="307"/>
      <c r="DT901" s="307"/>
      <c r="DU901" s="307"/>
      <c r="DV901" s="307"/>
      <c r="DW901" s="307"/>
      <c r="DX901" s="307"/>
      <c r="DY901" s="307"/>
      <c r="DZ901" s="307"/>
      <c r="EA901" s="307"/>
      <c r="EB901" s="307"/>
      <c r="EC901" s="307"/>
      <c r="ED901" s="307"/>
      <c r="EE901" s="307"/>
      <c r="EF901" s="307"/>
      <c r="EG901" s="307"/>
      <c r="EH901" s="307"/>
      <c r="EI901" s="307"/>
      <c r="EJ901" s="307"/>
      <c r="EK901" s="307"/>
      <c r="EL901" s="307"/>
      <c r="EM901" s="307"/>
      <c r="EN901" s="307"/>
      <c r="EO901" s="307"/>
      <c r="EP901" s="307"/>
      <c r="EQ901" s="307"/>
      <c r="ER901" s="307"/>
      <c r="ES901" s="307"/>
      <c r="ET901" s="307"/>
      <c r="EU901" s="390"/>
      <c r="EV901" s="390"/>
      <c r="EW901" s="307"/>
      <c r="EX901" s="307"/>
      <c r="EY901" s="307"/>
      <c r="EZ901" s="307"/>
      <c r="FA901" s="307"/>
      <c r="FB901" s="307"/>
      <c r="FC901" s="307"/>
      <c r="FD901" s="307"/>
      <c r="FE901" s="307"/>
      <c r="FF901" s="307"/>
      <c r="FG901" s="307"/>
      <c r="FH901" s="307"/>
      <c r="FI901" s="307"/>
      <c r="FJ901" s="307"/>
      <c r="FK901" s="307"/>
      <c r="FL901" s="307"/>
      <c r="FM901" s="307"/>
      <c r="FN901" s="307"/>
      <c r="FO901" s="307"/>
      <c r="FP901" s="307"/>
      <c r="FQ901" s="307"/>
      <c r="FR901" s="307"/>
      <c r="FS901" s="307"/>
      <c r="FT901" s="307"/>
      <c r="FU901" s="307"/>
      <c r="FV901" s="307"/>
      <c r="FW901" s="307"/>
      <c r="FX901" s="307"/>
      <c r="FY901" s="307"/>
      <c r="FZ901" s="307"/>
      <c r="GA901" s="307"/>
      <c r="GB901" s="307"/>
      <c r="GC901" s="307"/>
      <c r="GD901" s="307"/>
      <c r="GE901" s="307"/>
      <c r="GF901" s="307"/>
      <c r="GG901" s="307"/>
      <c r="GH901" s="307"/>
      <c r="GI901" s="307"/>
      <c r="GJ901" s="307"/>
      <c r="GK901" s="307"/>
      <c r="GL901" s="307"/>
      <c r="GM901" s="307"/>
      <c r="GN901" s="307"/>
      <c r="GO901" s="307"/>
      <c r="GP901" s="307"/>
      <c r="GQ901" s="307"/>
      <c r="GR901" s="307"/>
      <c r="GS901" s="307"/>
      <c r="GT901" s="307"/>
      <c r="GU901" s="307"/>
      <c r="GV901" s="307"/>
      <c r="GW901" s="307"/>
      <c r="GX901" s="307"/>
      <c r="GY901" s="307"/>
      <c r="GZ901" s="307"/>
      <c r="HA901" s="307"/>
      <c r="HB901" s="307"/>
      <c r="HC901" s="307"/>
      <c r="HD901" s="307"/>
      <c r="HE901" s="307"/>
      <c r="HF901" s="307"/>
      <c r="HG901" s="307"/>
      <c r="HH901" s="307"/>
      <c r="HI901" s="307"/>
      <c r="HJ901" s="307"/>
      <c r="HK901" s="307"/>
      <c r="HL901" s="307"/>
      <c r="HM901" s="307"/>
      <c r="HN901" s="307"/>
      <c r="HO901" s="307"/>
      <c r="HP901" s="307"/>
      <c r="HQ901" s="307"/>
      <c r="HR901" s="307"/>
      <c r="HS901" s="307"/>
      <c r="HT901" s="307"/>
      <c r="HU901" s="307"/>
      <c r="HV901" s="307"/>
      <c r="HW901" s="307"/>
      <c r="HX901" s="307"/>
      <c r="HY901" s="307"/>
      <c r="HZ901" s="307"/>
      <c r="IA901" s="307"/>
      <c r="IB901" s="307"/>
      <c r="IC901" s="307"/>
      <c r="ID901" s="307"/>
      <c r="IE901" s="307"/>
      <c r="IF901" s="307"/>
      <c r="IG901" s="307"/>
      <c r="IH901" s="307"/>
      <c r="II901" s="307"/>
      <c r="IJ901" s="307"/>
      <c r="IK901" s="307"/>
      <c r="IL901" s="307"/>
      <c r="IM901" s="307"/>
      <c r="IN901" s="307"/>
      <c r="IO901" s="307"/>
      <c r="IP901" s="307"/>
      <c r="IQ901" s="307"/>
      <c r="IR901" s="307"/>
      <c r="IS901" s="307"/>
      <c r="IT901" s="307"/>
      <c r="IU901" s="307"/>
      <c r="IV901" s="307"/>
      <c r="IW901" s="307"/>
      <c r="IX901" s="307"/>
      <c r="IY901" s="307"/>
      <c r="IZ901" s="307"/>
      <c r="JA901" s="307"/>
      <c r="JB901" s="307"/>
      <c r="JC901" s="307"/>
      <c r="JD901" s="307"/>
      <c r="JE901" s="307"/>
      <c r="JF901" s="307"/>
      <c r="JG901" s="307"/>
      <c r="JH901" s="307"/>
      <c r="JI901" s="307"/>
      <c r="JJ901" s="307"/>
      <c r="JK901" s="307"/>
      <c r="JL901" s="307"/>
      <c r="JM901" s="307"/>
      <c r="JN901" s="307"/>
      <c r="JO901" s="307"/>
      <c r="JP901" s="307"/>
      <c r="JQ901" s="307"/>
      <c r="JR901" s="307"/>
      <c r="JS901" s="307"/>
      <c r="JT901" s="307"/>
      <c r="JU901" s="307"/>
      <c r="JV901" s="307"/>
      <c r="JW901" s="307"/>
      <c r="JX901" s="307"/>
      <c r="JY901" s="307"/>
      <c r="JZ901" s="307"/>
      <c r="KA901" s="307"/>
      <c r="KB901" s="307"/>
      <c r="KC901" s="307"/>
      <c r="KD901" s="307"/>
      <c r="KE901" s="307"/>
      <c r="KF901" s="307"/>
      <c r="KG901" s="307"/>
      <c r="KH901" s="307"/>
      <c r="KI901" s="307"/>
      <c r="KJ901" s="307"/>
      <c r="KK901" s="307"/>
      <c r="KL901" s="307"/>
      <c r="KM901" s="307"/>
      <c r="KN901" s="307"/>
      <c r="KO901" s="307"/>
      <c r="KP901" s="307"/>
      <c r="KQ901" s="307"/>
      <c r="KR901" s="307"/>
      <c r="KS901" s="307"/>
      <c r="KT901" s="307"/>
    </row>
    <row r="902" spans="14:306" s="56" customFormat="1" ht="15" customHeight="1">
      <c r="N902" s="427"/>
      <c r="O902" s="303"/>
      <c r="P902" s="303"/>
      <c r="Q902" s="427"/>
      <c r="R902" s="427"/>
      <c r="S902" s="303"/>
      <c r="T902" s="303"/>
      <c r="U902" s="427"/>
      <c r="W902" s="342"/>
      <c r="X902" s="342"/>
      <c r="Y902" s="342"/>
      <c r="Z902" s="342"/>
      <c r="AA902" s="342"/>
      <c r="AB902" s="342"/>
      <c r="AC902" s="342"/>
      <c r="AD902" s="342"/>
      <c r="AE902" s="342"/>
      <c r="AJ902" s="352" t="s">
        <v>1037</v>
      </c>
      <c r="AK902" s="352"/>
      <c r="AL902" s="352"/>
      <c r="AM902" s="352"/>
      <c r="AN902" s="352"/>
      <c r="CB902" s="307"/>
      <c r="CC902" s="307"/>
      <c r="CD902" s="307"/>
      <c r="CE902" s="307"/>
      <c r="CF902" s="307"/>
      <c r="CG902" s="307"/>
      <c r="CH902" s="307"/>
      <c r="CI902" s="307"/>
      <c r="CJ902" s="307"/>
      <c r="CK902" s="307"/>
      <c r="CL902" s="307"/>
      <c r="CM902" s="307"/>
      <c r="CN902" s="307"/>
      <c r="CO902" s="307"/>
      <c r="CP902" s="307"/>
      <c r="CQ902" s="307"/>
      <c r="CR902" s="307"/>
      <c r="CS902" s="307"/>
      <c r="CT902" s="307"/>
      <c r="CU902" s="307"/>
      <c r="CV902" s="307"/>
      <c r="CW902" s="307"/>
      <c r="CX902" s="307"/>
      <c r="CY902" s="307"/>
      <c r="CZ902" s="307"/>
      <c r="DA902" s="307"/>
      <c r="DB902" s="307"/>
      <c r="DC902" s="307"/>
      <c r="DD902" s="307"/>
      <c r="DE902" s="307"/>
      <c r="DF902" s="307"/>
      <c r="DG902" s="307"/>
      <c r="DH902" s="307"/>
      <c r="DI902" s="390"/>
      <c r="DJ902" s="390"/>
      <c r="DK902" s="307"/>
      <c r="DL902" s="307"/>
      <c r="DM902" s="307"/>
      <c r="DN902" s="307"/>
      <c r="DO902" s="307"/>
      <c r="DP902" s="307"/>
      <c r="DQ902" s="307"/>
      <c r="DR902" s="307"/>
      <c r="DS902" s="307"/>
      <c r="DT902" s="307"/>
      <c r="DU902" s="307"/>
      <c r="DV902" s="307"/>
      <c r="DW902" s="307"/>
      <c r="DX902" s="307"/>
      <c r="DY902" s="307"/>
      <c r="DZ902" s="307"/>
      <c r="EA902" s="307"/>
      <c r="EB902" s="307"/>
      <c r="EC902" s="307"/>
      <c r="ED902" s="307"/>
      <c r="EE902" s="307"/>
      <c r="EF902" s="307"/>
      <c r="EG902" s="307"/>
      <c r="EH902" s="307"/>
      <c r="EI902" s="307"/>
      <c r="EJ902" s="307"/>
      <c r="EK902" s="307"/>
      <c r="EL902" s="307"/>
      <c r="EM902" s="307"/>
      <c r="EN902" s="307"/>
      <c r="EO902" s="307"/>
      <c r="EP902" s="307"/>
      <c r="EQ902" s="307"/>
      <c r="ER902" s="307"/>
      <c r="ES902" s="307"/>
      <c r="ET902" s="307"/>
      <c r="EU902" s="390"/>
      <c r="EV902" s="390"/>
      <c r="EW902" s="307"/>
      <c r="EX902" s="307"/>
      <c r="EY902" s="307"/>
      <c r="EZ902" s="307"/>
      <c r="FA902" s="307"/>
      <c r="FB902" s="307"/>
      <c r="FC902" s="307"/>
      <c r="FD902" s="307"/>
      <c r="FE902" s="307"/>
      <c r="FF902" s="307"/>
      <c r="FG902" s="307"/>
      <c r="FH902" s="307"/>
      <c r="FI902" s="307"/>
      <c r="FJ902" s="307"/>
      <c r="FK902" s="307"/>
      <c r="FL902" s="307"/>
      <c r="FM902" s="307"/>
      <c r="FN902" s="307"/>
      <c r="FO902" s="307"/>
      <c r="FP902" s="307"/>
      <c r="FQ902" s="307"/>
      <c r="FR902" s="307"/>
      <c r="FS902" s="307"/>
      <c r="FT902" s="307"/>
      <c r="FU902" s="307"/>
      <c r="FV902" s="307"/>
      <c r="FW902" s="307"/>
      <c r="FX902" s="307"/>
      <c r="FY902" s="307"/>
      <c r="FZ902" s="307"/>
      <c r="GA902" s="307"/>
      <c r="GB902" s="307"/>
      <c r="GC902" s="307"/>
      <c r="GD902" s="307"/>
      <c r="GE902" s="307"/>
      <c r="GF902" s="307"/>
      <c r="GG902" s="307"/>
      <c r="GH902" s="307"/>
      <c r="GI902" s="307"/>
      <c r="GJ902" s="307"/>
      <c r="GK902" s="307"/>
      <c r="GL902" s="307"/>
      <c r="GM902" s="307"/>
      <c r="GN902" s="307"/>
      <c r="GO902" s="307"/>
      <c r="GP902" s="307"/>
      <c r="GQ902" s="307"/>
      <c r="GR902" s="307"/>
      <c r="GS902" s="307"/>
      <c r="GT902" s="307"/>
      <c r="GU902" s="307"/>
      <c r="GV902" s="307"/>
      <c r="GW902" s="307"/>
      <c r="GX902" s="307"/>
      <c r="GY902" s="307"/>
      <c r="GZ902" s="307"/>
      <c r="HA902" s="307"/>
      <c r="HB902" s="307"/>
      <c r="HC902" s="307"/>
      <c r="HD902" s="307"/>
      <c r="HE902" s="307"/>
      <c r="HF902" s="307"/>
      <c r="HG902" s="307"/>
      <c r="HH902" s="307"/>
      <c r="HI902" s="307"/>
      <c r="HJ902" s="307"/>
      <c r="HK902" s="307"/>
      <c r="HL902" s="307"/>
      <c r="HM902" s="307"/>
      <c r="HN902" s="307"/>
      <c r="HO902" s="307"/>
      <c r="HP902" s="307"/>
      <c r="HQ902" s="307"/>
      <c r="HR902" s="307"/>
      <c r="HS902" s="307"/>
      <c r="HT902" s="307"/>
      <c r="HU902" s="307"/>
      <c r="HV902" s="307"/>
      <c r="HW902" s="307"/>
      <c r="HX902" s="307"/>
      <c r="HY902" s="307"/>
      <c r="HZ902" s="307"/>
      <c r="IA902" s="307"/>
      <c r="IB902" s="307"/>
      <c r="IC902" s="307"/>
      <c r="ID902" s="307"/>
      <c r="IE902" s="307"/>
      <c r="IF902" s="307"/>
      <c r="IG902" s="307"/>
      <c r="IH902" s="307"/>
      <c r="II902" s="307"/>
      <c r="IJ902" s="307"/>
      <c r="IK902" s="307"/>
      <c r="IL902" s="307"/>
      <c r="IM902" s="307"/>
      <c r="IN902" s="307"/>
      <c r="IO902" s="307"/>
      <c r="IP902" s="307"/>
      <c r="IQ902" s="307"/>
      <c r="IR902" s="307"/>
      <c r="IS902" s="307"/>
      <c r="IT902" s="307"/>
      <c r="IU902" s="307"/>
      <c r="IV902" s="307"/>
      <c r="IW902" s="307"/>
      <c r="IX902" s="307"/>
      <c r="IY902" s="307"/>
      <c r="IZ902" s="307"/>
      <c r="JA902" s="307"/>
      <c r="JB902" s="307"/>
      <c r="JC902" s="307"/>
      <c r="JD902" s="307"/>
      <c r="JE902" s="307"/>
      <c r="JF902" s="307"/>
      <c r="JG902" s="307"/>
      <c r="JH902" s="307"/>
      <c r="JI902" s="307"/>
      <c r="JJ902" s="307"/>
      <c r="JK902" s="307"/>
      <c r="JL902" s="307"/>
      <c r="JM902" s="307"/>
      <c r="JN902" s="307"/>
      <c r="JO902" s="307"/>
      <c r="JP902" s="307"/>
      <c r="JQ902" s="307"/>
      <c r="JR902" s="307"/>
      <c r="JS902" s="307"/>
      <c r="JT902" s="307"/>
      <c r="JU902" s="307"/>
      <c r="JV902" s="307"/>
      <c r="JW902" s="307"/>
      <c r="JX902" s="307"/>
      <c r="JY902" s="307"/>
      <c r="JZ902" s="307"/>
      <c r="KA902" s="307"/>
      <c r="KB902" s="307"/>
      <c r="KC902" s="307"/>
      <c r="KD902" s="307"/>
      <c r="KE902" s="307"/>
      <c r="KF902" s="307"/>
      <c r="KG902" s="307"/>
      <c r="KH902" s="307"/>
      <c r="KI902" s="307"/>
      <c r="KJ902" s="307"/>
      <c r="KK902" s="307"/>
      <c r="KL902" s="307"/>
      <c r="KM902" s="307"/>
      <c r="KN902" s="307"/>
      <c r="KO902" s="307"/>
      <c r="KP902" s="307"/>
      <c r="KQ902" s="307"/>
      <c r="KR902" s="307"/>
      <c r="KS902" s="307"/>
      <c r="KT902" s="307"/>
    </row>
    <row r="903" spans="14:306" s="56" customFormat="1" ht="15" customHeight="1">
      <c r="N903" s="427"/>
      <c r="O903" s="303"/>
      <c r="P903" s="303"/>
      <c r="Q903" s="303"/>
      <c r="R903" s="303"/>
      <c r="S903" s="303"/>
      <c r="T903" s="303"/>
      <c r="U903" s="427"/>
      <c r="W903" s="342"/>
      <c r="X903" s="342"/>
      <c r="Y903" s="342"/>
      <c r="Z903" s="342"/>
      <c r="AA903" s="342"/>
      <c r="AB903" s="342"/>
      <c r="AC903" s="342"/>
      <c r="AD903" s="342"/>
      <c r="AE903" s="342"/>
      <c r="AJ903" s="351" t="s">
        <v>1038</v>
      </c>
      <c r="AK903" s="352"/>
      <c r="AL903" s="351" t="s">
        <v>1039</v>
      </c>
      <c r="AM903" s="697" t="s">
        <v>1435</v>
      </c>
      <c r="AN903" s="697"/>
      <c r="CB903" s="307"/>
      <c r="CC903" s="307"/>
      <c r="CD903" s="307"/>
      <c r="CE903" s="307"/>
      <c r="CF903" s="307"/>
      <c r="CG903" s="307"/>
      <c r="CH903" s="307"/>
      <c r="CI903" s="307"/>
      <c r="CJ903" s="307"/>
      <c r="CK903" s="307"/>
      <c r="CL903" s="307"/>
      <c r="CM903" s="307"/>
      <c r="CN903" s="307"/>
      <c r="CO903" s="307"/>
      <c r="CP903" s="307"/>
      <c r="CQ903" s="307"/>
      <c r="CR903" s="307"/>
      <c r="CS903" s="307"/>
      <c r="CT903" s="307"/>
      <c r="CU903" s="307"/>
      <c r="CV903" s="307"/>
      <c r="CW903" s="307"/>
      <c r="CX903" s="307"/>
      <c r="CY903" s="307"/>
      <c r="CZ903" s="307"/>
      <c r="DA903" s="307"/>
      <c r="DB903" s="307"/>
      <c r="DC903" s="307"/>
      <c r="DD903" s="307"/>
      <c r="DE903" s="307"/>
      <c r="DF903" s="307"/>
      <c r="DG903" s="307"/>
      <c r="DH903" s="307"/>
      <c r="DI903" s="390"/>
      <c r="DJ903" s="390"/>
      <c r="DK903" s="307"/>
      <c r="DL903" s="307"/>
      <c r="DM903" s="307"/>
      <c r="DN903" s="307"/>
      <c r="DO903" s="307"/>
      <c r="DP903" s="307"/>
      <c r="DQ903" s="307"/>
      <c r="DR903" s="307"/>
      <c r="DS903" s="307"/>
      <c r="DT903" s="307"/>
      <c r="DU903" s="307"/>
      <c r="DV903" s="307"/>
      <c r="DW903" s="307"/>
      <c r="DX903" s="307"/>
      <c r="DY903" s="307"/>
      <c r="DZ903" s="307"/>
      <c r="EA903" s="307"/>
      <c r="EB903" s="307"/>
      <c r="EC903" s="307"/>
      <c r="ED903" s="307"/>
      <c r="EE903" s="307"/>
      <c r="EF903" s="307"/>
      <c r="EG903" s="307"/>
      <c r="EH903" s="307"/>
      <c r="EI903" s="307"/>
      <c r="EJ903" s="307"/>
      <c r="EK903" s="307"/>
      <c r="EL903" s="307"/>
      <c r="EM903" s="307"/>
      <c r="EN903" s="307"/>
      <c r="EO903" s="307"/>
      <c r="EP903" s="307"/>
      <c r="EQ903" s="307"/>
      <c r="ER903" s="307"/>
      <c r="ES903" s="307"/>
      <c r="ET903" s="307"/>
      <c r="EU903" s="390"/>
      <c r="EV903" s="390"/>
      <c r="EW903" s="307"/>
      <c r="EX903" s="307"/>
      <c r="EY903" s="307"/>
      <c r="EZ903" s="307"/>
      <c r="FA903" s="307"/>
      <c r="FB903" s="307"/>
      <c r="FC903" s="307"/>
      <c r="FD903" s="307"/>
      <c r="FE903" s="307"/>
      <c r="FF903" s="307"/>
      <c r="FG903" s="307"/>
      <c r="FH903" s="307"/>
      <c r="FI903" s="307"/>
      <c r="FJ903" s="307"/>
      <c r="FK903" s="307"/>
      <c r="FL903" s="307"/>
      <c r="FM903" s="307"/>
      <c r="FN903" s="307"/>
      <c r="FO903" s="307"/>
      <c r="FP903" s="307"/>
      <c r="FQ903" s="307"/>
      <c r="FR903" s="307"/>
      <c r="FS903" s="307"/>
      <c r="FT903" s="307"/>
      <c r="FU903" s="307"/>
      <c r="FV903" s="307"/>
      <c r="FW903" s="307"/>
      <c r="FX903" s="307"/>
      <c r="FY903" s="307"/>
      <c r="FZ903" s="307"/>
      <c r="GA903" s="307"/>
      <c r="GB903" s="307"/>
      <c r="GC903" s="307"/>
      <c r="GD903" s="307"/>
      <c r="GE903" s="307"/>
      <c r="GF903" s="307"/>
      <c r="GG903" s="307"/>
      <c r="GH903" s="307"/>
      <c r="GI903" s="307"/>
      <c r="GJ903" s="307"/>
      <c r="GK903" s="307"/>
      <c r="GL903" s="307"/>
      <c r="GM903" s="307"/>
      <c r="GN903" s="307"/>
      <c r="GO903" s="307"/>
      <c r="GP903" s="307"/>
      <c r="GQ903" s="307"/>
      <c r="GR903" s="307"/>
      <c r="GS903" s="307"/>
      <c r="GT903" s="307"/>
      <c r="GU903" s="307"/>
      <c r="GV903" s="307"/>
      <c r="GW903" s="307"/>
      <c r="GX903" s="307"/>
      <c r="GY903" s="307"/>
      <c r="GZ903" s="307"/>
      <c r="HA903" s="307"/>
      <c r="HB903" s="307"/>
      <c r="HC903" s="307"/>
      <c r="HD903" s="307"/>
      <c r="HE903" s="307"/>
      <c r="HF903" s="307"/>
      <c r="HG903" s="307"/>
      <c r="HH903" s="307"/>
      <c r="HI903" s="307"/>
      <c r="HJ903" s="307"/>
      <c r="HK903" s="307"/>
      <c r="HL903" s="307"/>
      <c r="HM903" s="307"/>
      <c r="HN903" s="307"/>
      <c r="HO903" s="307"/>
      <c r="HP903" s="307"/>
      <c r="HQ903" s="307"/>
      <c r="HR903" s="307"/>
      <c r="HS903" s="307"/>
      <c r="HT903" s="307"/>
      <c r="HU903" s="307"/>
      <c r="HV903" s="307"/>
      <c r="HW903" s="307"/>
      <c r="HX903" s="307"/>
      <c r="HY903" s="307"/>
      <c r="HZ903" s="307"/>
      <c r="IA903" s="307"/>
      <c r="IB903" s="307"/>
      <c r="IC903" s="307"/>
      <c r="ID903" s="307"/>
      <c r="IE903" s="307"/>
      <c r="IF903" s="307"/>
      <c r="IG903" s="307"/>
      <c r="IH903" s="307"/>
      <c r="II903" s="307"/>
      <c r="IJ903" s="307"/>
      <c r="IK903" s="307"/>
      <c r="IL903" s="307"/>
      <c r="IM903" s="307"/>
      <c r="IN903" s="307"/>
      <c r="IO903" s="307"/>
      <c r="IP903" s="307"/>
      <c r="IQ903" s="307"/>
      <c r="IR903" s="307"/>
      <c r="IS903" s="307"/>
      <c r="IT903" s="307"/>
      <c r="IU903" s="307"/>
      <c r="IV903" s="307"/>
      <c r="IW903" s="307"/>
      <c r="IX903" s="307"/>
      <c r="IY903" s="307"/>
      <c r="IZ903" s="307"/>
      <c r="JA903" s="307"/>
      <c r="JB903" s="307"/>
      <c r="JC903" s="307"/>
      <c r="JD903" s="307"/>
      <c r="JE903" s="307"/>
      <c r="JF903" s="307"/>
      <c r="JG903" s="307"/>
      <c r="JH903" s="307"/>
      <c r="JI903" s="307"/>
      <c r="JJ903" s="307"/>
      <c r="JK903" s="307"/>
      <c r="JL903" s="307"/>
      <c r="JM903" s="307"/>
      <c r="JN903" s="307"/>
      <c r="JO903" s="307"/>
      <c r="JP903" s="307"/>
      <c r="JQ903" s="307"/>
      <c r="JR903" s="307"/>
      <c r="JS903" s="307"/>
      <c r="JT903" s="307"/>
      <c r="JU903" s="307"/>
      <c r="JV903" s="307"/>
      <c r="JW903" s="307"/>
      <c r="JX903" s="307"/>
      <c r="JY903" s="307"/>
      <c r="JZ903" s="307"/>
      <c r="KA903" s="307"/>
      <c r="KB903" s="307"/>
      <c r="KC903" s="307"/>
      <c r="KD903" s="307"/>
      <c r="KE903" s="307"/>
      <c r="KF903" s="307"/>
      <c r="KG903" s="307"/>
      <c r="KH903" s="307"/>
      <c r="KI903" s="307"/>
      <c r="KJ903" s="307"/>
      <c r="KK903" s="307"/>
      <c r="KL903" s="307"/>
      <c r="KM903" s="307"/>
      <c r="KN903" s="307"/>
      <c r="KO903" s="307"/>
      <c r="KP903" s="307"/>
      <c r="KQ903" s="307"/>
      <c r="KR903" s="307"/>
      <c r="KS903" s="307"/>
      <c r="KT903" s="307"/>
    </row>
    <row r="904" spans="14:306" s="56" customFormat="1" ht="15" customHeight="1">
      <c r="N904" s="427"/>
      <c r="O904" s="303"/>
      <c r="P904" s="427"/>
      <c r="Q904" s="427"/>
      <c r="R904" s="427"/>
      <c r="S904" s="427"/>
      <c r="T904" s="303"/>
      <c r="U904" s="427"/>
      <c r="W904" s="342"/>
      <c r="X904" s="342"/>
      <c r="Y904" s="342"/>
      <c r="Z904" s="342"/>
      <c r="AA904" s="342"/>
      <c r="AB904" s="342"/>
      <c r="AC904" s="342"/>
      <c r="AD904" s="342"/>
      <c r="AE904" s="342"/>
      <c r="AJ904" s="351" t="s">
        <v>1040</v>
      </c>
      <c r="AK904" s="351" t="s">
        <v>1041</v>
      </c>
      <c r="AL904" s="351" t="s">
        <v>1042</v>
      </c>
      <c r="AM904" s="431">
        <v>0.9</v>
      </c>
      <c r="AN904" s="431">
        <v>0.95</v>
      </c>
      <c r="CB904" s="307"/>
      <c r="CC904" s="307"/>
      <c r="CD904" s="307"/>
      <c r="CE904" s="307"/>
      <c r="CF904" s="307"/>
      <c r="CG904" s="307"/>
      <c r="CH904" s="307"/>
      <c r="CI904" s="307"/>
      <c r="CJ904" s="307"/>
      <c r="CK904" s="307"/>
      <c r="CL904" s="307"/>
      <c r="CM904" s="307"/>
      <c r="CN904" s="307"/>
      <c r="CO904" s="307"/>
      <c r="CP904" s="307"/>
      <c r="CQ904" s="307"/>
      <c r="CR904" s="307"/>
      <c r="CS904" s="307"/>
      <c r="CT904" s="307"/>
      <c r="CU904" s="307"/>
      <c r="CV904" s="307"/>
      <c r="CW904" s="307"/>
      <c r="CX904" s="307"/>
      <c r="CY904" s="307"/>
      <c r="CZ904" s="307"/>
      <c r="DA904" s="307"/>
      <c r="DB904" s="307"/>
      <c r="DC904" s="307"/>
      <c r="DD904" s="307"/>
      <c r="DE904" s="307"/>
      <c r="DF904" s="307"/>
      <c r="DG904" s="307"/>
      <c r="DH904" s="307"/>
      <c r="DI904" s="390"/>
      <c r="DJ904" s="390"/>
      <c r="DK904" s="307"/>
      <c r="DL904" s="307"/>
      <c r="DM904" s="307"/>
      <c r="DN904" s="307"/>
      <c r="DO904" s="307"/>
      <c r="DP904" s="307"/>
      <c r="DQ904" s="307"/>
      <c r="DR904" s="307"/>
      <c r="DS904" s="307"/>
      <c r="DT904" s="307"/>
      <c r="DU904" s="307"/>
      <c r="DV904" s="307"/>
      <c r="DW904" s="307"/>
      <c r="DX904" s="307"/>
      <c r="DY904" s="307"/>
      <c r="DZ904" s="307"/>
      <c r="EA904" s="307"/>
      <c r="EB904" s="307"/>
      <c r="EC904" s="307"/>
      <c r="ED904" s="307"/>
      <c r="EE904" s="307"/>
      <c r="EF904" s="307"/>
      <c r="EG904" s="307"/>
      <c r="EH904" s="307"/>
      <c r="EI904" s="307"/>
      <c r="EJ904" s="307"/>
      <c r="EK904" s="307"/>
      <c r="EL904" s="307"/>
      <c r="EM904" s="307"/>
      <c r="EN904" s="307"/>
      <c r="EO904" s="307"/>
      <c r="EP904" s="307"/>
      <c r="EQ904" s="307"/>
      <c r="ER904" s="307"/>
      <c r="ES904" s="307"/>
      <c r="ET904" s="307"/>
      <c r="EU904" s="390"/>
      <c r="EV904" s="390"/>
      <c r="EW904" s="307"/>
      <c r="EX904" s="307"/>
      <c r="EY904" s="307"/>
      <c r="EZ904" s="307"/>
      <c r="FA904" s="307"/>
      <c r="FB904" s="307"/>
      <c r="FC904" s="307"/>
      <c r="FD904" s="307"/>
      <c r="FE904" s="307"/>
      <c r="FF904" s="307"/>
      <c r="FG904" s="307"/>
      <c r="FH904" s="307"/>
      <c r="FI904" s="307"/>
      <c r="FJ904" s="307"/>
      <c r="FK904" s="307"/>
      <c r="FL904" s="307"/>
      <c r="FM904" s="307"/>
      <c r="FN904" s="307"/>
      <c r="FO904" s="307"/>
      <c r="FP904" s="307"/>
      <c r="FQ904" s="307"/>
      <c r="FR904" s="307"/>
      <c r="FS904" s="307"/>
      <c r="FT904" s="307"/>
      <c r="FU904" s="307"/>
      <c r="FV904" s="307"/>
      <c r="FW904" s="307"/>
      <c r="FX904" s="307"/>
      <c r="FY904" s="307"/>
      <c r="FZ904" s="307"/>
      <c r="GA904" s="307"/>
      <c r="GB904" s="307"/>
      <c r="GC904" s="307"/>
      <c r="GD904" s="307"/>
      <c r="GE904" s="307"/>
      <c r="GF904" s="307"/>
      <c r="GG904" s="307"/>
      <c r="GH904" s="307"/>
      <c r="GI904" s="307"/>
      <c r="GJ904" s="307"/>
      <c r="GK904" s="307"/>
      <c r="GL904" s="307"/>
      <c r="GM904" s="307"/>
      <c r="GN904" s="307"/>
      <c r="GO904" s="307"/>
      <c r="GP904" s="307"/>
      <c r="GQ904" s="307"/>
      <c r="GR904" s="307"/>
      <c r="GS904" s="307"/>
      <c r="GT904" s="307"/>
      <c r="GU904" s="307"/>
      <c r="GV904" s="307"/>
      <c r="GW904" s="307"/>
      <c r="GX904" s="307"/>
      <c r="GY904" s="307"/>
      <c r="GZ904" s="307"/>
      <c r="HA904" s="307"/>
      <c r="HB904" s="307"/>
      <c r="HC904" s="307"/>
      <c r="HD904" s="307"/>
      <c r="HE904" s="307"/>
      <c r="HF904" s="307"/>
      <c r="HG904" s="307"/>
      <c r="HH904" s="307"/>
      <c r="HI904" s="307"/>
      <c r="HJ904" s="307"/>
      <c r="HK904" s="307"/>
      <c r="HL904" s="307"/>
      <c r="HM904" s="307"/>
      <c r="HN904" s="307"/>
      <c r="HO904" s="307"/>
      <c r="HP904" s="307"/>
      <c r="HQ904" s="307"/>
      <c r="HR904" s="307"/>
      <c r="HS904" s="307"/>
      <c r="HT904" s="307"/>
      <c r="HU904" s="307"/>
      <c r="HV904" s="307"/>
      <c r="HW904" s="307"/>
      <c r="HX904" s="307"/>
      <c r="HY904" s="307"/>
      <c r="HZ904" s="307"/>
      <c r="IA904" s="307"/>
      <c r="IB904" s="307"/>
      <c r="IC904" s="307"/>
      <c r="ID904" s="307"/>
      <c r="IE904" s="307"/>
      <c r="IF904" s="307"/>
      <c r="IG904" s="307"/>
      <c r="IH904" s="307"/>
      <c r="II904" s="307"/>
      <c r="IJ904" s="307"/>
      <c r="IK904" s="307"/>
      <c r="IL904" s="307"/>
      <c r="IM904" s="307"/>
      <c r="IN904" s="307"/>
      <c r="IO904" s="307"/>
      <c r="IP904" s="307"/>
      <c r="IQ904" s="307"/>
      <c r="IR904" s="307"/>
      <c r="IS904" s="307"/>
      <c r="IT904" s="307"/>
      <c r="IU904" s="307"/>
      <c r="IV904" s="307"/>
      <c r="IW904" s="307"/>
      <c r="IX904" s="307"/>
      <c r="IY904" s="307"/>
      <c r="IZ904" s="307"/>
      <c r="JA904" s="307"/>
      <c r="JB904" s="307"/>
      <c r="JC904" s="307"/>
      <c r="JD904" s="307"/>
      <c r="JE904" s="307"/>
      <c r="JF904" s="307"/>
      <c r="JG904" s="307"/>
      <c r="JH904" s="307"/>
      <c r="JI904" s="307"/>
      <c r="JJ904" s="307"/>
      <c r="JK904" s="307"/>
      <c r="JL904" s="307"/>
      <c r="JM904" s="307"/>
      <c r="JN904" s="307"/>
      <c r="JO904" s="307"/>
      <c r="JP904" s="307"/>
      <c r="JQ904" s="307"/>
      <c r="JR904" s="307"/>
      <c r="JS904" s="307"/>
      <c r="JT904" s="307"/>
      <c r="JU904" s="307"/>
      <c r="JV904" s="307"/>
      <c r="JW904" s="307"/>
      <c r="JX904" s="307"/>
      <c r="JY904" s="307"/>
      <c r="JZ904" s="307"/>
      <c r="KA904" s="307"/>
      <c r="KB904" s="307"/>
      <c r="KC904" s="307"/>
      <c r="KD904" s="307"/>
      <c r="KE904" s="307"/>
      <c r="KF904" s="307"/>
      <c r="KG904" s="307"/>
      <c r="KH904" s="307"/>
      <c r="KI904" s="307"/>
      <c r="KJ904" s="307"/>
      <c r="KK904" s="307"/>
      <c r="KL904" s="307"/>
      <c r="KM904" s="307"/>
      <c r="KN904" s="307"/>
      <c r="KO904" s="307"/>
      <c r="KP904" s="307"/>
      <c r="KQ904" s="307"/>
      <c r="KR904" s="307"/>
      <c r="KS904" s="307"/>
      <c r="KT904" s="307"/>
    </row>
    <row r="905" spans="14:306" s="56" customFormat="1" ht="15" customHeight="1">
      <c r="N905" s="427"/>
      <c r="O905" s="303"/>
      <c r="P905" s="303"/>
      <c r="Q905" s="303"/>
      <c r="R905" s="427"/>
      <c r="S905" s="303"/>
      <c r="T905" s="303"/>
      <c r="U905" s="427"/>
      <c r="W905" s="342"/>
      <c r="X905" s="342"/>
      <c r="Y905" s="342"/>
      <c r="Z905" s="342"/>
      <c r="AA905" s="342"/>
      <c r="AB905" s="342"/>
      <c r="AC905" s="342"/>
      <c r="AD905" s="342"/>
      <c r="AE905" s="342"/>
      <c r="AJ905" s="352">
        <v>0</v>
      </c>
      <c r="AK905" s="352" t="s">
        <v>1043</v>
      </c>
      <c r="AL905" s="352" t="s">
        <v>1043</v>
      </c>
      <c r="AM905" s="352" t="s">
        <v>1043</v>
      </c>
      <c r="AN905" s="352" t="s">
        <v>1043</v>
      </c>
      <c r="CB905" s="307"/>
      <c r="CC905" s="307"/>
      <c r="CD905" s="307"/>
      <c r="CE905" s="307"/>
      <c r="CF905" s="307"/>
      <c r="CG905" s="307"/>
      <c r="CH905" s="307"/>
      <c r="CI905" s="307"/>
      <c r="CJ905" s="307"/>
      <c r="CK905" s="307"/>
      <c r="CL905" s="307"/>
      <c r="CM905" s="307"/>
      <c r="CN905" s="307"/>
      <c r="CO905" s="307"/>
      <c r="CP905" s="307"/>
      <c r="CQ905" s="307"/>
      <c r="CR905" s="307"/>
      <c r="CS905" s="307"/>
      <c r="CT905" s="307"/>
      <c r="CU905" s="307"/>
      <c r="CV905" s="307"/>
      <c r="CW905" s="307"/>
      <c r="CX905" s="307"/>
      <c r="CY905" s="307"/>
      <c r="CZ905" s="307"/>
      <c r="DA905" s="307"/>
      <c r="DB905" s="307"/>
      <c r="DC905" s="307"/>
      <c r="DD905" s="307"/>
      <c r="DE905" s="307"/>
      <c r="DF905" s="307"/>
      <c r="DG905" s="307"/>
      <c r="DH905" s="307"/>
      <c r="DI905" s="390"/>
      <c r="DJ905" s="390"/>
      <c r="DK905" s="307"/>
      <c r="DL905" s="307"/>
      <c r="DM905" s="307"/>
      <c r="DN905" s="307"/>
      <c r="DO905" s="307"/>
      <c r="DP905" s="307"/>
      <c r="DQ905" s="307"/>
      <c r="DR905" s="307"/>
      <c r="DS905" s="307"/>
      <c r="DT905" s="307"/>
      <c r="DU905" s="307"/>
      <c r="DV905" s="307"/>
      <c r="DW905" s="307"/>
      <c r="DX905" s="307"/>
      <c r="DY905" s="307"/>
      <c r="DZ905" s="307"/>
      <c r="EA905" s="307"/>
      <c r="EB905" s="307"/>
      <c r="EC905" s="307"/>
      <c r="ED905" s="307"/>
      <c r="EE905" s="307"/>
      <c r="EF905" s="307"/>
      <c r="EG905" s="307"/>
      <c r="EH905" s="307"/>
      <c r="EI905" s="307"/>
      <c r="EJ905" s="307"/>
      <c r="EK905" s="307"/>
      <c r="EL905" s="307"/>
      <c r="EM905" s="307"/>
      <c r="EN905" s="307"/>
      <c r="EO905" s="307"/>
      <c r="EP905" s="307"/>
      <c r="EQ905" s="307"/>
      <c r="ER905" s="307"/>
      <c r="ES905" s="307"/>
      <c r="ET905" s="307"/>
      <c r="EU905" s="390"/>
      <c r="EV905" s="390"/>
      <c r="EW905" s="307"/>
      <c r="EX905" s="307"/>
      <c r="EY905" s="307"/>
      <c r="EZ905" s="307"/>
      <c r="FA905" s="307"/>
      <c r="FB905" s="307"/>
      <c r="FC905" s="307"/>
      <c r="FD905" s="307"/>
      <c r="FE905" s="307"/>
      <c r="FF905" s="307"/>
      <c r="FG905" s="307"/>
      <c r="FH905" s="307"/>
      <c r="FI905" s="307"/>
      <c r="FJ905" s="307"/>
      <c r="FK905" s="307"/>
      <c r="FL905" s="307"/>
      <c r="FM905" s="307"/>
      <c r="FN905" s="307"/>
      <c r="FO905" s="307"/>
      <c r="FP905" s="307"/>
      <c r="FQ905" s="307"/>
      <c r="FR905" s="307"/>
      <c r="FS905" s="307"/>
      <c r="FT905" s="307"/>
      <c r="FU905" s="307"/>
      <c r="FV905" s="307"/>
      <c r="FW905" s="307"/>
      <c r="FX905" s="307"/>
      <c r="FY905" s="307"/>
      <c r="FZ905" s="307"/>
      <c r="GA905" s="307"/>
      <c r="GB905" s="307"/>
      <c r="GC905" s="307"/>
      <c r="GD905" s="307"/>
      <c r="GE905" s="307"/>
      <c r="GF905" s="307"/>
      <c r="GG905" s="307"/>
      <c r="GH905" s="307"/>
      <c r="GI905" s="307"/>
      <c r="GJ905" s="307"/>
      <c r="GK905" s="307"/>
      <c r="GL905" s="307"/>
      <c r="GM905" s="307"/>
      <c r="GN905" s="307"/>
      <c r="GO905" s="307"/>
      <c r="GP905" s="307"/>
      <c r="GQ905" s="307"/>
      <c r="GR905" s="307"/>
      <c r="GS905" s="307"/>
      <c r="GT905" s="307"/>
      <c r="GU905" s="307"/>
      <c r="GV905" s="307"/>
      <c r="GW905" s="307"/>
      <c r="GX905" s="307"/>
      <c r="GY905" s="307"/>
      <c r="GZ905" s="307"/>
      <c r="HA905" s="307"/>
      <c r="HB905" s="307"/>
      <c r="HC905" s="307"/>
      <c r="HD905" s="307"/>
      <c r="HE905" s="307"/>
      <c r="HF905" s="307"/>
      <c r="HG905" s="307"/>
      <c r="HH905" s="307"/>
      <c r="HI905" s="307"/>
      <c r="HJ905" s="307"/>
      <c r="HK905" s="307"/>
      <c r="HL905" s="307"/>
      <c r="HM905" s="307"/>
      <c r="HN905" s="307"/>
      <c r="HO905" s="307"/>
      <c r="HP905" s="307"/>
      <c r="HQ905" s="307"/>
      <c r="HR905" s="307"/>
      <c r="HS905" s="307"/>
      <c r="HT905" s="307"/>
      <c r="HU905" s="307"/>
      <c r="HV905" s="307"/>
      <c r="HW905" s="307"/>
      <c r="HX905" s="307"/>
      <c r="HY905" s="307"/>
      <c r="HZ905" s="307"/>
      <c r="IA905" s="307"/>
      <c r="IB905" s="307"/>
      <c r="IC905" s="307"/>
      <c r="ID905" s="307"/>
      <c r="IE905" s="307"/>
      <c r="IF905" s="307"/>
      <c r="IG905" s="307"/>
      <c r="IH905" s="307"/>
      <c r="II905" s="307"/>
      <c r="IJ905" s="307"/>
      <c r="IK905" s="307"/>
      <c r="IL905" s="307"/>
      <c r="IM905" s="307"/>
      <c r="IN905" s="307"/>
      <c r="IO905" s="307"/>
      <c r="IP905" s="307"/>
      <c r="IQ905" s="307"/>
      <c r="IR905" s="307"/>
      <c r="IS905" s="307"/>
      <c r="IT905" s="307"/>
      <c r="IU905" s="307"/>
      <c r="IV905" s="307"/>
      <c r="IW905" s="307"/>
      <c r="IX905" s="307"/>
      <c r="IY905" s="307"/>
      <c r="IZ905" s="307"/>
      <c r="JA905" s="307"/>
      <c r="JB905" s="307"/>
      <c r="JC905" s="307"/>
      <c r="JD905" s="307"/>
      <c r="JE905" s="307"/>
      <c r="JF905" s="307"/>
      <c r="JG905" s="307"/>
      <c r="JH905" s="307"/>
      <c r="JI905" s="307"/>
      <c r="JJ905" s="307"/>
      <c r="JK905" s="307"/>
      <c r="JL905" s="307"/>
      <c r="JM905" s="307"/>
      <c r="JN905" s="307"/>
      <c r="JO905" s="307"/>
      <c r="JP905" s="307"/>
      <c r="JQ905" s="307"/>
      <c r="JR905" s="307"/>
      <c r="JS905" s="307"/>
      <c r="JT905" s="307"/>
      <c r="JU905" s="307"/>
      <c r="JV905" s="307"/>
      <c r="JW905" s="307"/>
      <c r="JX905" s="307"/>
      <c r="JY905" s="307"/>
      <c r="JZ905" s="307"/>
      <c r="KA905" s="307"/>
      <c r="KB905" s="307"/>
      <c r="KC905" s="307"/>
      <c r="KD905" s="307"/>
      <c r="KE905" s="307"/>
      <c r="KF905" s="307"/>
      <c r="KG905" s="307"/>
      <c r="KH905" s="307"/>
      <c r="KI905" s="307"/>
      <c r="KJ905" s="307"/>
      <c r="KK905" s="307"/>
      <c r="KL905" s="307"/>
      <c r="KM905" s="307"/>
      <c r="KN905" s="307"/>
      <c r="KO905" s="307"/>
      <c r="KP905" s="307"/>
      <c r="KQ905" s="307"/>
      <c r="KR905" s="307"/>
      <c r="KS905" s="307"/>
      <c r="KT905" s="307"/>
    </row>
    <row r="906" spans="14:306" s="56" customFormat="1" ht="15" customHeight="1">
      <c r="N906" s="427"/>
      <c r="O906" s="303"/>
      <c r="P906" s="303"/>
      <c r="Q906" s="427"/>
      <c r="R906" s="303"/>
      <c r="S906" s="303"/>
      <c r="T906" s="303"/>
      <c r="U906" s="427"/>
      <c r="W906" s="342"/>
      <c r="X906" s="342"/>
      <c r="Y906" s="342"/>
      <c r="Z906" s="342"/>
      <c r="AA906" s="342"/>
      <c r="AB906" s="342"/>
      <c r="AC906" s="342"/>
      <c r="AD906" s="342"/>
      <c r="AE906" s="342"/>
      <c r="AJ906" s="354">
        <v>3</v>
      </c>
      <c r="AK906" s="432">
        <v>45</v>
      </c>
      <c r="AL906" s="433" t="s">
        <v>1044</v>
      </c>
      <c r="AM906" s="433" t="s">
        <v>1045</v>
      </c>
      <c r="AN906" s="433" t="s">
        <v>1046</v>
      </c>
      <c r="CB906" s="307"/>
      <c r="CC906" s="307"/>
      <c r="CD906" s="307"/>
      <c r="CE906" s="307"/>
      <c r="CF906" s="307"/>
      <c r="CG906" s="307"/>
      <c r="CH906" s="307"/>
      <c r="CI906" s="307"/>
      <c r="CJ906" s="307"/>
      <c r="CK906" s="307"/>
      <c r="CL906" s="307"/>
      <c r="CM906" s="307"/>
      <c r="CN906" s="307"/>
      <c r="CO906" s="307"/>
      <c r="CP906" s="307"/>
      <c r="CQ906" s="307"/>
      <c r="CR906" s="307"/>
      <c r="CS906" s="307"/>
      <c r="CT906" s="307"/>
      <c r="CU906" s="307"/>
      <c r="CV906" s="307"/>
      <c r="CW906" s="307"/>
      <c r="CX906" s="307"/>
      <c r="CY906" s="307"/>
      <c r="CZ906" s="307"/>
      <c r="DA906" s="307"/>
      <c r="DB906" s="307"/>
      <c r="DC906" s="307"/>
      <c r="DD906" s="307"/>
      <c r="DE906" s="307"/>
      <c r="DF906" s="307"/>
      <c r="DG906" s="307"/>
      <c r="DH906" s="307"/>
      <c r="DI906" s="390"/>
      <c r="DJ906" s="390"/>
      <c r="DK906" s="307"/>
      <c r="DL906" s="307"/>
      <c r="DM906" s="307"/>
      <c r="DN906" s="307"/>
      <c r="DO906" s="307"/>
      <c r="DP906" s="307"/>
      <c r="DQ906" s="307"/>
      <c r="DR906" s="307"/>
      <c r="DS906" s="307"/>
      <c r="DT906" s="307"/>
      <c r="DU906" s="307"/>
      <c r="DV906" s="307"/>
      <c r="DW906" s="307"/>
      <c r="DX906" s="307"/>
      <c r="DY906" s="307"/>
      <c r="DZ906" s="307"/>
      <c r="EA906" s="307"/>
      <c r="EB906" s="307"/>
      <c r="EC906" s="307"/>
      <c r="ED906" s="307"/>
      <c r="EE906" s="307"/>
      <c r="EF906" s="307"/>
      <c r="EG906" s="307"/>
      <c r="EH906" s="307"/>
      <c r="EI906" s="307"/>
      <c r="EJ906" s="307"/>
      <c r="EK906" s="307"/>
      <c r="EL906" s="307"/>
      <c r="EM906" s="307"/>
      <c r="EN906" s="307"/>
      <c r="EO906" s="307"/>
      <c r="EP906" s="307"/>
      <c r="EQ906" s="307"/>
      <c r="ER906" s="307"/>
      <c r="ES906" s="307"/>
      <c r="ET906" s="307"/>
      <c r="EU906" s="390"/>
      <c r="EV906" s="390"/>
      <c r="EW906" s="307"/>
      <c r="EX906" s="307"/>
      <c r="EY906" s="307"/>
      <c r="EZ906" s="307"/>
      <c r="FA906" s="307"/>
      <c r="FB906" s="307"/>
      <c r="FC906" s="307"/>
      <c r="FD906" s="307"/>
      <c r="FE906" s="307"/>
      <c r="FF906" s="307"/>
      <c r="FG906" s="307"/>
      <c r="FH906" s="307"/>
      <c r="FI906" s="307"/>
      <c r="FJ906" s="307"/>
      <c r="FK906" s="307"/>
      <c r="FL906" s="307"/>
      <c r="FM906" s="307"/>
      <c r="FN906" s="307"/>
      <c r="FO906" s="307"/>
      <c r="FP906" s="307"/>
      <c r="FQ906" s="307"/>
      <c r="FR906" s="307"/>
      <c r="FS906" s="307"/>
      <c r="FT906" s="307"/>
      <c r="FU906" s="307"/>
      <c r="FV906" s="307"/>
      <c r="FW906" s="307"/>
      <c r="FX906" s="307"/>
      <c r="FY906" s="307"/>
      <c r="FZ906" s="307"/>
      <c r="GA906" s="307"/>
      <c r="GB906" s="307"/>
      <c r="GC906" s="307"/>
      <c r="GD906" s="307"/>
      <c r="GE906" s="307"/>
      <c r="GF906" s="307"/>
      <c r="GG906" s="307"/>
      <c r="GH906" s="307"/>
      <c r="GI906" s="307"/>
      <c r="GJ906" s="307"/>
      <c r="GK906" s="307"/>
      <c r="GL906" s="307"/>
      <c r="GM906" s="307"/>
      <c r="GN906" s="307"/>
      <c r="GO906" s="307"/>
      <c r="GP906" s="307"/>
      <c r="GQ906" s="307"/>
      <c r="GR906" s="307"/>
      <c r="GS906" s="307"/>
      <c r="GT906" s="307"/>
      <c r="GU906" s="307"/>
      <c r="GV906" s="307"/>
      <c r="GW906" s="307"/>
      <c r="GX906" s="307"/>
      <c r="GY906" s="307"/>
      <c r="GZ906" s="307"/>
      <c r="HA906" s="307"/>
      <c r="HB906" s="307"/>
      <c r="HC906" s="307"/>
      <c r="HD906" s="307"/>
      <c r="HE906" s="307"/>
      <c r="HF906" s="307"/>
      <c r="HG906" s="307"/>
      <c r="HH906" s="307"/>
      <c r="HI906" s="307"/>
      <c r="HJ906" s="307"/>
      <c r="HK906" s="307"/>
      <c r="HL906" s="307"/>
      <c r="HM906" s="307"/>
      <c r="HN906" s="307"/>
      <c r="HO906" s="307"/>
      <c r="HP906" s="307"/>
      <c r="HQ906" s="307"/>
      <c r="HR906" s="307"/>
      <c r="HS906" s="307"/>
      <c r="HT906" s="307"/>
      <c r="HU906" s="307"/>
      <c r="HV906" s="307"/>
      <c r="HW906" s="307"/>
      <c r="HX906" s="307"/>
      <c r="HY906" s="307"/>
      <c r="HZ906" s="307"/>
      <c r="IA906" s="307"/>
      <c r="IB906" s="307"/>
      <c r="IC906" s="307"/>
      <c r="ID906" s="307"/>
      <c r="IE906" s="307"/>
      <c r="IF906" s="307"/>
      <c r="IG906" s="307"/>
      <c r="IH906" s="307"/>
      <c r="II906" s="307"/>
      <c r="IJ906" s="307"/>
      <c r="IK906" s="307"/>
      <c r="IL906" s="307"/>
      <c r="IM906" s="307"/>
      <c r="IN906" s="307"/>
      <c r="IO906" s="307"/>
      <c r="IP906" s="307"/>
      <c r="IQ906" s="307"/>
      <c r="IR906" s="307"/>
      <c r="IS906" s="307"/>
      <c r="IT906" s="307"/>
      <c r="IU906" s="307"/>
      <c r="IV906" s="307"/>
      <c r="IW906" s="307"/>
      <c r="IX906" s="307"/>
      <c r="IY906" s="307"/>
      <c r="IZ906" s="307"/>
      <c r="JA906" s="307"/>
      <c r="JB906" s="307"/>
      <c r="JC906" s="307"/>
      <c r="JD906" s="307"/>
      <c r="JE906" s="307"/>
      <c r="JF906" s="307"/>
      <c r="JG906" s="307"/>
      <c r="JH906" s="307"/>
      <c r="JI906" s="307"/>
      <c r="JJ906" s="307"/>
      <c r="JK906" s="307"/>
      <c r="JL906" s="307"/>
      <c r="JM906" s="307"/>
      <c r="JN906" s="307"/>
      <c r="JO906" s="307"/>
      <c r="JP906" s="307"/>
      <c r="JQ906" s="307"/>
      <c r="JR906" s="307"/>
      <c r="JS906" s="307"/>
      <c r="JT906" s="307"/>
      <c r="JU906" s="307"/>
      <c r="JV906" s="307"/>
      <c r="JW906" s="307"/>
      <c r="JX906" s="307"/>
      <c r="JY906" s="307"/>
      <c r="JZ906" s="307"/>
      <c r="KA906" s="307"/>
      <c r="KB906" s="307"/>
      <c r="KC906" s="307"/>
      <c r="KD906" s="307"/>
      <c r="KE906" s="307"/>
      <c r="KF906" s="307"/>
      <c r="KG906" s="307"/>
      <c r="KH906" s="307"/>
      <c r="KI906" s="307"/>
      <c r="KJ906" s="307"/>
      <c r="KK906" s="307"/>
      <c r="KL906" s="307"/>
      <c r="KM906" s="307"/>
      <c r="KN906" s="307"/>
      <c r="KO906" s="307"/>
      <c r="KP906" s="307"/>
      <c r="KQ906" s="307"/>
      <c r="KR906" s="307"/>
      <c r="KS906" s="307"/>
      <c r="KT906" s="307"/>
    </row>
    <row r="907" spans="14:306" s="56" customFormat="1" ht="15" customHeight="1">
      <c r="N907" s="427"/>
      <c r="O907" s="303"/>
      <c r="P907" s="303"/>
      <c r="Q907" s="427"/>
      <c r="R907" s="427"/>
      <c r="S907" s="303"/>
      <c r="T907" s="303"/>
      <c r="U907" s="427"/>
      <c r="W907" s="342"/>
      <c r="X907" s="342"/>
      <c r="Y907" s="342"/>
      <c r="Z907" s="342"/>
      <c r="AA907" s="342"/>
      <c r="AB907" s="342"/>
      <c r="AC907" s="342"/>
      <c r="AD907" s="342"/>
      <c r="AE907" s="342"/>
      <c r="AJ907" s="354">
        <v>4</v>
      </c>
      <c r="AK907" s="432">
        <v>47</v>
      </c>
      <c r="AL907" s="433" t="s">
        <v>1044</v>
      </c>
      <c r="AM907" s="433" t="s">
        <v>1047</v>
      </c>
      <c r="AN907" s="433" t="s">
        <v>1048</v>
      </c>
      <c r="CB907" s="307"/>
      <c r="CC907" s="307"/>
      <c r="CD907" s="307"/>
      <c r="CE907" s="307"/>
      <c r="CF907" s="307"/>
      <c r="CG907" s="307"/>
      <c r="CH907" s="307"/>
      <c r="CI907" s="307"/>
      <c r="CJ907" s="307"/>
      <c r="CK907" s="307"/>
      <c r="CL907" s="307"/>
      <c r="CM907" s="307"/>
      <c r="CN907" s="307"/>
      <c r="CO907" s="307"/>
      <c r="CP907" s="307"/>
      <c r="CQ907" s="307"/>
      <c r="CR907" s="307"/>
      <c r="CS907" s="307"/>
      <c r="CT907" s="307"/>
      <c r="CU907" s="307"/>
      <c r="CV907" s="307"/>
      <c r="CW907" s="307"/>
      <c r="CX907" s="307"/>
      <c r="CY907" s="307"/>
      <c r="CZ907" s="307"/>
      <c r="DA907" s="307"/>
      <c r="DB907" s="307"/>
      <c r="DC907" s="307"/>
      <c r="DD907" s="307"/>
      <c r="DE907" s="307"/>
      <c r="DF907" s="307"/>
      <c r="DG907" s="307"/>
      <c r="DH907" s="307"/>
      <c r="DI907" s="390"/>
      <c r="DJ907" s="390"/>
      <c r="DK907" s="307"/>
      <c r="DL907" s="307"/>
      <c r="DM907" s="307"/>
      <c r="DN907" s="307"/>
      <c r="DO907" s="307"/>
      <c r="DP907" s="307"/>
      <c r="DQ907" s="307"/>
      <c r="DR907" s="307"/>
      <c r="DS907" s="307"/>
      <c r="DT907" s="307"/>
      <c r="DU907" s="307"/>
      <c r="DV907" s="307"/>
      <c r="DW907" s="307"/>
      <c r="DX907" s="307"/>
      <c r="DY907" s="307"/>
      <c r="DZ907" s="307"/>
      <c r="EA907" s="307"/>
      <c r="EB907" s="307"/>
      <c r="EC907" s="307"/>
      <c r="ED907" s="307"/>
      <c r="EE907" s="307"/>
      <c r="EF907" s="307"/>
      <c r="EG907" s="307"/>
      <c r="EH907" s="307"/>
      <c r="EI907" s="307"/>
      <c r="EJ907" s="307"/>
      <c r="EK907" s="307"/>
      <c r="EL907" s="307"/>
      <c r="EM907" s="307"/>
      <c r="EN907" s="307"/>
      <c r="EO907" s="307"/>
      <c r="EP907" s="307"/>
      <c r="EQ907" s="307"/>
      <c r="ER907" s="307"/>
      <c r="ES907" s="307"/>
      <c r="ET907" s="307"/>
      <c r="EU907" s="390"/>
      <c r="EV907" s="390"/>
      <c r="EW907" s="307"/>
      <c r="EX907" s="307"/>
      <c r="EY907" s="307"/>
      <c r="EZ907" s="307"/>
      <c r="FA907" s="307"/>
      <c r="FB907" s="307"/>
      <c r="FC907" s="307"/>
      <c r="FD907" s="307"/>
      <c r="FE907" s="307"/>
      <c r="FF907" s="307"/>
      <c r="FG907" s="307"/>
      <c r="FH907" s="307"/>
      <c r="FI907" s="307"/>
      <c r="FJ907" s="307"/>
      <c r="FK907" s="307"/>
      <c r="FL907" s="307"/>
      <c r="FM907" s="307"/>
      <c r="FN907" s="307"/>
      <c r="FO907" s="307"/>
      <c r="FP907" s="307"/>
      <c r="FQ907" s="307"/>
      <c r="FR907" s="307"/>
      <c r="FS907" s="307"/>
      <c r="FT907" s="307"/>
      <c r="FU907" s="307"/>
      <c r="FV907" s="307"/>
      <c r="FW907" s="307"/>
      <c r="FX907" s="307"/>
      <c r="FY907" s="307"/>
      <c r="FZ907" s="307"/>
      <c r="GA907" s="307"/>
      <c r="GB907" s="307"/>
      <c r="GC907" s="307"/>
      <c r="GD907" s="307"/>
      <c r="GE907" s="307"/>
      <c r="GF907" s="307"/>
      <c r="GG907" s="307"/>
      <c r="GH907" s="307"/>
      <c r="GI907" s="307"/>
      <c r="GJ907" s="307"/>
      <c r="GK907" s="307"/>
      <c r="GL907" s="307"/>
      <c r="GM907" s="307"/>
      <c r="GN907" s="307"/>
      <c r="GO907" s="307"/>
      <c r="GP907" s="307"/>
      <c r="GQ907" s="307"/>
      <c r="GR907" s="307"/>
      <c r="GS907" s="307"/>
      <c r="GT907" s="307"/>
      <c r="GU907" s="307"/>
      <c r="GV907" s="307"/>
      <c r="GW907" s="307"/>
      <c r="GX907" s="307"/>
      <c r="GY907" s="307"/>
      <c r="GZ907" s="307"/>
      <c r="HA907" s="307"/>
      <c r="HB907" s="307"/>
      <c r="HC907" s="307"/>
      <c r="HD907" s="307"/>
      <c r="HE907" s="307"/>
      <c r="HF907" s="307"/>
      <c r="HG907" s="307"/>
      <c r="HH907" s="307"/>
      <c r="HI907" s="307"/>
      <c r="HJ907" s="307"/>
      <c r="HK907" s="307"/>
      <c r="HL907" s="307"/>
      <c r="HM907" s="307"/>
      <c r="HN907" s="307"/>
      <c r="HO907" s="307"/>
      <c r="HP907" s="307"/>
      <c r="HQ907" s="307"/>
      <c r="HR907" s="307"/>
      <c r="HS907" s="307"/>
      <c r="HT907" s="307"/>
      <c r="HU907" s="307"/>
      <c r="HV907" s="307"/>
      <c r="HW907" s="307"/>
      <c r="HX907" s="307"/>
      <c r="HY907" s="307"/>
      <c r="HZ907" s="307"/>
      <c r="IA907" s="307"/>
      <c r="IB907" s="307"/>
      <c r="IC907" s="307"/>
      <c r="ID907" s="307"/>
      <c r="IE907" s="307"/>
      <c r="IF907" s="307"/>
      <c r="IG907" s="307"/>
      <c r="IH907" s="307"/>
      <c r="II907" s="307"/>
      <c r="IJ907" s="307"/>
      <c r="IK907" s="307"/>
      <c r="IL907" s="307"/>
      <c r="IM907" s="307"/>
      <c r="IN907" s="307"/>
      <c r="IO907" s="307"/>
      <c r="IP907" s="307"/>
      <c r="IQ907" s="307"/>
      <c r="IR907" s="307"/>
      <c r="IS907" s="307"/>
      <c r="IT907" s="307"/>
      <c r="IU907" s="307"/>
      <c r="IV907" s="307"/>
      <c r="IW907" s="307"/>
      <c r="IX907" s="307"/>
      <c r="IY907" s="307"/>
      <c r="IZ907" s="307"/>
      <c r="JA907" s="307"/>
      <c r="JB907" s="307"/>
      <c r="JC907" s="307"/>
      <c r="JD907" s="307"/>
      <c r="JE907" s="307"/>
      <c r="JF907" s="307"/>
      <c r="JG907" s="307"/>
      <c r="JH907" s="307"/>
      <c r="JI907" s="307"/>
      <c r="JJ907" s="307"/>
      <c r="JK907" s="307"/>
      <c r="JL907" s="307"/>
      <c r="JM907" s="307"/>
      <c r="JN907" s="307"/>
      <c r="JO907" s="307"/>
      <c r="JP907" s="307"/>
      <c r="JQ907" s="307"/>
      <c r="JR907" s="307"/>
      <c r="JS907" s="307"/>
      <c r="JT907" s="307"/>
      <c r="JU907" s="307"/>
      <c r="JV907" s="307"/>
      <c r="JW907" s="307"/>
      <c r="JX907" s="307"/>
      <c r="JY907" s="307"/>
      <c r="JZ907" s="307"/>
      <c r="KA907" s="307"/>
      <c r="KB907" s="307"/>
      <c r="KC907" s="307"/>
      <c r="KD907" s="307"/>
      <c r="KE907" s="307"/>
      <c r="KF907" s="307"/>
      <c r="KG907" s="307"/>
      <c r="KH907" s="307"/>
      <c r="KI907" s="307"/>
      <c r="KJ907" s="307"/>
      <c r="KK907" s="307"/>
      <c r="KL907" s="307"/>
      <c r="KM907" s="307"/>
      <c r="KN907" s="307"/>
      <c r="KO907" s="307"/>
      <c r="KP907" s="307"/>
      <c r="KQ907" s="307"/>
      <c r="KR907" s="307"/>
      <c r="KS907" s="307"/>
      <c r="KT907" s="307"/>
    </row>
    <row r="908" spans="14:306" s="56" customFormat="1" ht="15" customHeight="1">
      <c r="N908" s="427"/>
      <c r="O908" s="303"/>
      <c r="P908" s="303"/>
      <c r="Q908" s="303"/>
      <c r="R908" s="303"/>
      <c r="S908" s="303"/>
      <c r="T908" s="303"/>
      <c r="U908" s="427"/>
      <c r="W908" s="342"/>
      <c r="X908" s="342"/>
      <c r="Y908" s="342"/>
      <c r="Z908" s="342"/>
      <c r="AA908" s="342"/>
      <c r="AB908" s="342"/>
      <c r="AC908" s="342"/>
      <c r="AD908" s="342"/>
      <c r="AE908" s="342"/>
      <c r="AJ908" s="354">
        <v>5</v>
      </c>
      <c r="AK908" s="432">
        <v>49</v>
      </c>
      <c r="AL908" s="433" t="s">
        <v>1044</v>
      </c>
      <c r="AM908" s="433" t="s">
        <v>1049</v>
      </c>
      <c r="AN908" s="433" t="s">
        <v>285</v>
      </c>
      <c r="CB908" s="307"/>
      <c r="CC908" s="307"/>
      <c r="CD908" s="307"/>
      <c r="CE908" s="307"/>
      <c r="CF908" s="307"/>
      <c r="CG908" s="307"/>
      <c r="CH908" s="307"/>
      <c r="CI908" s="307"/>
      <c r="CJ908" s="307"/>
      <c r="CK908" s="307"/>
      <c r="CL908" s="307"/>
      <c r="CM908" s="307"/>
      <c r="CN908" s="307"/>
      <c r="CO908" s="307"/>
      <c r="CP908" s="307"/>
      <c r="CQ908" s="307"/>
      <c r="CR908" s="307"/>
      <c r="CS908" s="307"/>
      <c r="CT908" s="307"/>
      <c r="CU908" s="307"/>
      <c r="CV908" s="307"/>
      <c r="CW908" s="307"/>
      <c r="CX908" s="307"/>
      <c r="CY908" s="307"/>
      <c r="CZ908" s="307"/>
      <c r="DA908" s="307"/>
      <c r="DB908" s="307"/>
      <c r="DC908" s="307"/>
      <c r="DD908" s="307"/>
      <c r="DE908" s="307"/>
      <c r="DF908" s="307"/>
      <c r="DG908" s="307"/>
      <c r="DH908" s="307"/>
      <c r="DI908" s="390"/>
      <c r="DJ908" s="390"/>
      <c r="DK908" s="307"/>
      <c r="DL908" s="307"/>
      <c r="DM908" s="307"/>
      <c r="DN908" s="307"/>
      <c r="DO908" s="307"/>
      <c r="DP908" s="307"/>
      <c r="DQ908" s="307"/>
      <c r="DR908" s="307"/>
      <c r="DS908" s="307"/>
      <c r="DT908" s="307"/>
      <c r="DU908" s="307"/>
      <c r="DV908" s="307"/>
      <c r="DW908" s="307"/>
      <c r="DX908" s="307"/>
      <c r="DY908" s="307"/>
      <c r="DZ908" s="307"/>
      <c r="EA908" s="307"/>
      <c r="EB908" s="307"/>
      <c r="EC908" s="307"/>
      <c r="ED908" s="307"/>
      <c r="EE908" s="307"/>
      <c r="EF908" s="307"/>
      <c r="EG908" s="307"/>
      <c r="EH908" s="307"/>
      <c r="EI908" s="307"/>
      <c r="EJ908" s="307"/>
      <c r="EK908" s="307"/>
      <c r="EL908" s="307"/>
      <c r="EM908" s="307"/>
      <c r="EN908" s="307"/>
      <c r="EO908" s="307"/>
      <c r="EP908" s="307"/>
      <c r="EQ908" s="307"/>
      <c r="ER908" s="307"/>
      <c r="ES908" s="307"/>
      <c r="ET908" s="307"/>
      <c r="EU908" s="390"/>
      <c r="EV908" s="390"/>
      <c r="EW908" s="307"/>
      <c r="EX908" s="307"/>
      <c r="EY908" s="307"/>
      <c r="EZ908" s="307"/>
      <c r="FA908" s="307"/>
      <c r="FB908" s="307"/>
      <c r="FC908" s="307"/>
      <c r="FD908" s="307"/>
      <c r="FE908" s="307"/>
      <c r="FF908" s="307"/>
      <c r="FG908" s="307"/>
      <c r="FH908" s="307"/>
      <c r="FI908" s="307"/>
      <c r="FJ908" s="307"/>
      <c r="FK908" s="307"/>
      <c r="FL908" s="307"/>
      <c r="FM908" s="307"/>
      <c r="FN908" s="307"/>
      <c r="FO908" s="307"/>
      <c r="FP908" s="307"/>
      <c r="FQ908" s="307"/>
      <c r="FR908" s="307"/>
      <c r="FS908" s="307"/>
      <c r="FT908" s="307"/>
      <c r="FU908" s="307"/>
      <c r="FV908" s="307"/>
      <c r="FW908" s="307"/>
      <c r="FX908" s="307"/>
      <c r="FY908" s="307"/>
      <c r="FZ908" s="307"/>
      <c r="GA908" s="307"/>
      <c r="GB908" s="307"/>
      <c r="GC908" s="307"/>
      <c r="GD908" s="307"/>
      <c r="GE908" s="307"/>
      <c r="GF908" s="307"/>
      <c r="GG908" s="307"/>
      <c r="GH908" s="307"/>
      <c r="GI908" s="307"/>
      <c r="GJ908" s="307"/>
      <c r="GK908" s="307"/>
      <c r="GL908" s="307"/>
      <c r="GM908" s="307"/>
      <c r="GN908" s="307"/>
      <c r="GO908" s="307"/>
      <c r="GP908" s="307"/>
      <c r="GQ908" s="307"/>
      <c r="GR908" s="307"/>
      <c r="GS908" s="307"/>
      <c r="GT908" s="307"/>
      <c r="GU908" s="307"/>
      <c r="GV908" s="307"/>
      <c r="GW908" s="307"/>
      <c r="GX908" s="307"/>
      <c r="GY908" s="307"/>
      <c r="GZ908" s="307"/>
      <c r="HA908" s="307"/>
      <c r="HB908" s="307"/>
      <c r="HC908" s="307"/>
      <c r="HD908" s="307"/>
      <c r="HE908" s="307"/>
      <c r="HF908" s="307"/>
      <c r="HG908" s="307"/>
      <c r="HH908" s="307"/>
      <c r="HI908" s="307"/>
      <c r="HJ908" s="307"/>
      <c r="HK908" s="307"/>
      <c r="HL908" s="307"/>
      <c r="HM908" s="307"/>
      <c r="HN908" s="307"/>
      <c r="HO908" s="307"/>
      <c r="HP908" s="307"/>
      <c r="HQ908" s="307"/>
      <c r="HR908" s="307"/>
      <c r="HS908" s="307"/>
      <c r="HT908" s="307"/>
      <c r="HU908" s="307"/>
      <c r="HV908" s="307"/>
      <c r="HW908" s="307"/>
      <c r="HX908" s="307"/>
      <c r="HY908" s="307"/>
      <c r="HZ908" s="307"/>
      <c r="IA908" s="307"/>
      <c r="IB908" s="307"/>
      <c r="IC908" s="307"/>
      <c r="ID908" s="307"/>
      <c r="IE908" s="307"/>
      <c r="IF908" s="307"/>
      <c r="IG908" s="307"/>
      <c r="IH908" s="307"/>
      <c r="II908" s="307"/>
      <c r="IJ908" s="307"/>
      <c r="IK908" s="307"/>
      <c r="IL908" s="307"/>
      <c r="IM908" s="307"/>
      <c r="IN908" s="307"/>
      <c r="IO908" s="307"/>
      <c r="IP908" s="307"/>
      <c r="IQ908" s="307"/>
      <c r="IR908" s="307"/>
      <c r="IS908" s="307"/>
      <c r="IT908" s="307"/>
      <c r="IU908" s="307"/>
      <c r="IV908" s="307"/>
      <c r="IW908" s="307"/>
      <c r="IX908" s="307"/>
      <c r="IY908" s="307"/>
      <c r="IZ908" s="307"/>
      <c r="JA908" s="307"/>
      <c r="JB908" s="307"/>
      <c r="JC908" s="307"/>
      <c r="JD908" s="307"/>
      <c r="JE908" s="307"/>
      <c r="JF908" s="307"/>
      <c r="JG908" s="307"/>
      <c r="JH908" s="307"/>
      <c r="JI908" s="307"/>
      <c r="JJ908" s="307"/>
      <c r="JK908" s="307"/>
      <c r="JL908" s="307"/>
      <c r="JM908" s="307"/>
      <c r="JN908" s="307"/>
      <c r="JO908" s="307"/>
      <c r="JP908" s="307"/>
      <c r="JQ908" s="307"/>
      <c r="JR908" s="307"/>
      <c r="JS908" s="307"/>
      <c r="JT908" s="307"/>
      <c r="JU908" s="307"/>
      <c r="JV908" s="307"/>
      <c r="JW908" s="307"/>
      <c r="JX908" s="307"/>
      <c r="JY908" s="307"/>
      <c r="JZ908" s="307"/>
      <c r="KA908" s="307"/>
      <c r="KB908" s="307"/>
      <c r="KC908" s="307"/>
      <c r="KD908" s="307"/>
      <c r="KE908" s="307"/>
      <c r="KF908" s="307"/>
      <c r="KG908" s="307"/>
      <c r="KH908" s="307"/>
      <c r="KI908" s="307"/>
      <c r="KJ908" s="307"/>
      <c r="KK908" s="307"/>
      <c r="KL908" s="307"/>
      <c r="KM908" s="307"/>
      <c r="KN908" s="307"/>
      <c r="KO908" s="307"/>
      <c r="KP908" s="307"/>
      <c r="KQ908" s="307"/>
      <c r="KR908" s="307"/>
      <c r="KS908" s="307"/>
      <c r="KT908" s="307"/>
    </row>
    <row r="909" spans="14:306" s="56" customFormat="1" ht="15" customHeight="1">
      <c r="N909" s="427"/>
      <c r="O909" s="303"/>
      <c r="P909" s="303"/>
      <c r="Q909" s="427"/>
      <c r="R909" s="427"/>
      <c r="S909" s="303"/>
      <c r="T909" s="303"/>
      <c r="U909" s="427"/>
      <c r="W909" s="342"/>
      <c r="X909" s="342"/>
      <c r="Y909" s="342"/>
      <c r="Z909" s="342"/>
      <c r="AA909" s="342"/>
      <c r="AB909" s="342"/>
      <c r="AC909" s="342"/>
      <c r="AD909" s="342"/>
      <c r="AE909" s="342"/>
      <c r="AJ909" s="354">
        <v>6</v>
      </c>
      <c r="AK909" s="432">
        <v>51</v>
      </c>
      <c r="AL909" s="433" t="s">
        <v>3</v>
      </c>
      <c r="AM909" s="433" t="s">
        <v>1050</v>
      </c>
      <c r="AN909" s="433" t="s">
        <v>1051</v>
      </c>
      <c r="CB909" s="307"/>
      <c r="CC909" s="307"/>
      <c r="CD909" s="307"/>
      <c r="CE909" s="307"/>
      <c r="CF909" s="307"/>
      <c r="CG909" s="307"/>
      <c r="CH909" s="307"/>
      <c r="CI909" s="307"/>
      <c r="CJ909" s="307"/>
      <c r="CK909" s="307"/>
      <c r="CL909" s="307"/>
      <c r="CM909" s="307"/>
      <c r="CN909" s="307"/>
      <c r="CO909" s="307"/>
      <c r="CP909" s="307"/>
      <c r="CQ909" s="307"/>
      <c r="CR909" s="307"/>
      <c r="CS909" s="307"/>
      <c r="CT909" s="307"/>
      <c r="CU909" s="307"/>
      <c r="CV909" s="307"/>
      <c r="CW909" s="307"/>
      <c r="CX909" s="307"/>
      <c r="CY909" s="307"/>
      <c r="CZ909" s="307"/>
      <c r="DA909" s="307"/>
      <c r="DB909" s="307"/>
      <c r="DC909" s="307"/>
      <c r="DD909" s="307"/>
      <c r="DE909" s="307"/>
      <c r="DF909" s="307"/>
      <c r="DG909" s="307"/>
      <c r="DH909" s="307"/>
      <c r="DI909" s="390"/>
      <c r="DJ909" s="390"/>
      <c r="DK909" s="307"/>
      <c r="DL909" s="307"/>
      <c r="DM909" s="307"/>
      <c r="DN909" s="307"/>
      <c r="DO909" s="307"/>
      <c r="DP909" s="307"/>
      <c r="DQ909" s="307"/>
      <c r="DR909" s="307"/>
      <c r="DS909" s="307"/>
      <c r="DT909" s="307"/>
      <c r="DU909" s="307"/>
      <c r="DV909" s="307"/>
      <c r="DW909" s="307"/>
      <c r="DX909" s="307"/>
      <c r="DY909" s="307"/>
      <c r="DZ909" s="307"/>
      <c r="EA909" s="307"/>
      <c r="EB909" s="307"/>
      <c r="EC909" s="307"/>
      <c r="ED909" s="307"/>
      <c r="EE909" s="307"/>
      <c r="EF909" s="307"/>
      <c r="EG909" s="307"/>
      <c r="EH909" s="307"/>
      <c r="EI909" s="307"/>
      <c r="EJ909" s="307"/>
      <c r="EK909" s="307"/>
      <c r="EL909" s="307"/>
      <c r="EM909" s="307"/>
      <c r="EN909" s="307"/>
      <c r="EO909" s="307"/>
      <c r="EP909" s="307"/>
      <c r="EQ909" s="307"/>
      <c r="ER909" s="307"/>
      <c r="ES909" s="307"/>
      <c r="ET909" s="307"/>
      <c r="EU909" s="390"/>
      <c r="EV909" s="390"/>
      <c r="EW909" s="307"/>
      <c r="EX909" s="307"/>
      <c r="EY909" s="307"/>
      <c r="EZ909" s="307"/>
      <c r="FA909" s="307"/>
      <c r="FB909" s="307"/>
      <c r="FC909" s="307"/>
      <c r="FD909" s="307"/>
      <c r="FE909" s="307"/>
      <c r="FF909" s="307"/>
      <c r="FG909" s="307"/>
      <c r="FH909" s="307"/>
      <c r="FI909" s="307"/>
      <c r="FJ909" s="307"/>
      <c r="FK909" s="307"/>
      <c r="FL909" s="307"/>
      <c r="FM909" s="307"/>
      <c r="FN909" s="307"/>
      <c r="FO909" s="307"/>
      <c r="FP909" s="307"/>
      <c r="FQ909" s="307"/>
      <c r="FR909" s="307"/>
      <c r="FS909" s="307"/>
      <c r="FT909" s="307"/>
      <c r="FU909" s="307"/>
      <c r="FV909" s="307"/>
      <c r="FW909" s="307"/>
      <c r="FX909" s="307"/>
      <c r="FY909" s="307"/>
      <c r="FZ909" s="307"/>
      <c r="GA909" s="307"/>
      <c r="GB909" s="307"/>
      <c r="GC909" s="307"/>
      <c r="GD909" s="307"/>
      <c r="GE909" s="307"/>
      <c r="GF909" s="307"/>
      <c r="GG909" s="307"/>
      <c r="GH909" s="307"/>
      <c r="GI909" s="307"/>
      <c r="GJ909" s="307"/>
      <c r="GK909" s="307"/>
      <c r="GL909" s="307"/>
      <c r="GM909" s="307"/>
      <c r="GN909" s="307"/>
      <c r="GO909" s="307"/>
      <c r="GP909" s="307"/>
      <c r="GQ909" s="307"/>
      <c r="GR909" s="307"/>
      <c r="GS909" s="307"/>
      <c r="GT909" s="307"/>
      <c r="GU909" s="307"/>
      <c r="GV909" s="307"/>
      <c r="GW909" s="307"/>
      <c r="GX909" s="307"/>
      <c r="GY909" s="307"/>
      <c r="GZ909" s="307"/>
      <c r="HA909" s="307"/>
      <c r="HB909" s="307"/>
      <c r="HC909" s="307"/>
      <c r="HD909" s="307"/>
      <c r="HE909" s="307"/>
      <c r="HF909" s="307"/>
      <c r="HG909" s="307"/>
      <c r="HH909" s="307"/>
      <c r="HI909" s="307"/>
      <c r="HJ909" s="307"/>
      <c r="HK909" s="307"/>
      <c r="HL909" s="307"/>
      <c r="HM909" s="307"/>
      <c r="HN909" s="307"/>
      <c r="HO909" s="307"/>
      <c r="HP909" s="307"/>
      <c r="HQ909" s="307"/>
      <c r="HR909" s="307"/>
      <c r="HS909" s="307"/>
      <c r="HT909" s="307"/>
      <c r="HU909" s="307"/>
      <c r="HV909" s="307"/>
      <c r="HW909" s="307"/>
      <c r="HX909" s="307"/>
      <c r="HY909" s="307"/>
      <c r="HZ909" s="307"/>
      <c r="IA909" s="307"/>
      <c r="IB909" s="307"/>
      <c r="IC909" s="307"/>
      <c r="ID909" s="307"/>
      <c r="IE909" s="307"/>
      <c r="IF909" s="307"/>
      <c r="IG909" s="307"/>
      <c r="IH909" s="307"/>
      <c r="II909" s="307"/>
      <c r="IJ909" s="307"/>
      <c r="IK909" s="307"/>
      <c r="IL909" s="307"/>
      <c r="IM909" s="307"/>
      <c r="IN909" s="307"/>
      <c r="IO909" s="307"/>
      <c r="IP909" s="307"/>
      <c r="IQ909" s="307"/>
      <c r="IR909" s="307"/>
      <c r="IS909" s="307"/>
      <c r="IT909" s="307"/>
      <c r="IU909" s="307"/>
      <c r="IV909" s="307"/>
      <c r="IW909" s="307"/>
      <c r="IX909" s="307"/>
      <c r="IY909" s="307"/>
      <c r="IZ909" s="307"/>
      <c r="JA909" s="307"/>
      <c r="JB909" s="307"/>
      <c r="JC909" s="307"/>
      <c r="JD909" s="307"/>
      <c r="JE909" s="307"/>
      <c r="JF909" s="307"/>
      <c r="JG909" s="307"/>
      <c r="JH909" s="307"/>
      <c r="JI909" s="307"/>
      <c r="JJ909" s="307"/>
      <c r="JK909" s="307"/>
      <c r="JL909" s="307"/>
      <c r="JM909" s="307"/>
      <c r="JN909" s="307"/>
      <c r="JO909" s="307"/>
      <c r="JP909" s="307"/>
      <c r="JQ909" s="307"/>
      <c r="JR909" s="307"/>
      <c r="JS909" s="307"/>
      <c r="JT909" s="307"/>
      <c r="JU909" s="307"/>
      <c r="JV909" s="307"/>
      <c r="JW909" s="307"/>
      <c r="JX909" s="307"/>
      <c r="JY909" s="307"/>
      <c r="JZ909" s="307"/>
      <c r="KA909" s="307"/>
      <c r="KB909" s="307"/>
      <c r="KC909" s="307"/>
      <c r="KD909" s="307"/>
      <c r="KE909" s="307"/>
      <c r="KF909" s="307"/>
      <c r="KG909" s="307"/>
      <c r="KH909" s="307"/>
      <c r="KI909" s="307"/>
      <c r="KJ909" s="307"/>
      <c r="KK909" s="307"/>
      <c r="KL909" s="307"/>
      <c r="KM909" s="307"/>
      <c r="KN909" s="307"/>
      <c r="KO909" s="307"/>
      <c r="KP909" s="307"/>
      <c r="KQ909" s="307"/>
      <c r="KR909" s="307"/>
      <c r="KS909" s="307"/>
      <c r="KT909" s="307"/>
    </row>
    <row r="910" spans="14:306" s="56" customFormat="1" ht="15" customHeight="1">
      <c r="N910" s="427"/>
      <c r="O910" s="303"/>
      <c r="P910" s="303"/>
      <c r="Q910" s="427"/>
      <c r="R910" s="303"/>
      <c r="S910" s="303"/>
      <c r="T910" s="303"/>
      <c r="U910" s="303"/>
      <c r="W910" s="342"/>
      <c r="X910" s="342"/>
      <c r="Y910" s="342"/>
      <c r="Z910" s="342"/>
      <c r="AA910" s="342"/>
      <c r="AB910" s="342"/>
      <c r="AC910" s="342"/>
      <c r="AD910" s="342"/>
      <c r="AE910" s="342"/>
      <c r="AJ910" s="354">
        <v>7</v>
      </c>
      <c r="AK910" s="432">
        <v>53</v>
      </c>
      <c r="AL910" s="433" t="s">
        <v>3</v>
      </c>
      <c r="AM910" s="433" t="s">
        <v>466</v>
      </c>
      <c r="AN910" s="433" t="s">
        <v>1052</v>
      </c>
      <c r="CB910" s="307"/>
      <c r="CC910" s="307"/>
      <c r="CD910" s="307"/>
      <c r="CE910" s="307"/>
      <c r="CF910" s="307"/>
      <c r="CG910" s="307"/>
      <c r="CH910" s="307"/>
      <c r="CI910" s="307"/>
      <c r="CJ910" s="307"/>
      <c r="CK910" s="307"/>
      <c r="CL910" s="307"/>
      <c r="CM910" s="307"/>
      <c r="CN910" s="307"/>
      <c r="CO910" s="307"/>
      <c r="CP910" s="307"/>
      <c r="CQ910" s="307"/>
      <c r="CR910" s="307"/>
      <c r="CS910" s="307"/>
      <c r="CT910" s="307"/>
      <c r="CU910" s="307"/>
      <c r="CV910" s="307"/>
      <c r="CW910" s="307"/>
      <c r="CX910" s="307"/>
      <c r="CY910" s="307"/>
      <c r="CZ910" s="307"/>
      <c r="DA910" s="307"/>
      <c r="DB910" s="307"/>
      <c r="DC910" s="307"/>
      <c r="DD910" s="307"/>
      <c r="DE910" s="307"/>
      <c r="DF910" s="307"/>
      <c r="DG910" s="307"/>
      <c r="DH910" s="307"/>
      <c r="DI910" s="390"/>
      <c r="DJ910" s="390"/>
      <c r="DK910" s="307"/>
      <c r="DL910" s="307"/>
      <c r="DM910" s="307"/>
      <c r="DN910" s="307"/>
      <c r="DO910" s="307"/>
      <c r="DP910" s="307"/>
      <c r="DQ910" s="307"/>
      <c r="DR910" s="307"/>
      <c r="DS910" s="307"/>
      <c r="DT910" s="307"/>
      <c r="DU910" s="307"/>
      <c r="DV910" s="307"/>
      <c r="DW910" s="307"/>
      <c r="DX910" s="307"/>
      <c r="DY910" s="307"/>
      <c r="DZ910" s="307"/>
      <c r="EA910" s="307"/>
      <c r="EB910" s="307"/>
      <c r="EC910" s="307"/>
      <c r="ED910" s="307"/>
      <c r="EE910" s="307"/>
      <c r="EF910" s="307"/>
      <c r="EG910" s="307"/>
      <c r="EH910" s="307"/>
      <c r="EI910" s="307"/>
      <c r="EJ910" s="307"/>
      <c r="EK910" s="307"/>
      <c r="EL910" s="307"/>
      <c r="EM910" s="307"/>
      <c r="EN910" s="307"/>
      <c r="EO910" s="307"/>
      <c r="EP910" s="307"/>
      <c r="EQ910" s="307"/>
      <c r="ER910" s="307"/>
      <c r="ES910" s="307"/>
      <c r="ET910" s="307"/>
      <c r="EU910" s="390"/>
      <c r="EV910" s="390"/>
      <c r="EW910" s="307"/>
      <c r="EX910" s="307"/>
      <c r="EY910" s="307"/>
      <c r="EZ910" s="307"/>
      <c r="FA910" s="307"/>
      <c r="FB910" s="307"/>
      <c r="FC910" s="307"/>
      <c r="FD910" s="307"/>
      <c r="FE910" s="307"/>
      <c r="FF910" s="307"/>
      <c r="FG910" s="307"/>
      <c r="FH910" s="307"/>
      <c r="FI910" s="307"/>
      <c r="FJ910" s="307"/>
      <c r="FK910" s="307"/>
      <c r="FL910" s="307"/>
      <c r="FM910" s="307"/>
      <c r="FN910" s="307"/>
      <c r="FO910" s="307"/>
      <c r="FP910" s="307"/>
      <c r="FQ910" s="307"/>
      <c r="FR910" s="307"/>
      <c r="FS910" s="307"/>
      <c r="FT910" s="307"/>
      <c r="FU910" s="307"/>
      <c r="FV910" s="307"/>
      <c r="FW910" s="307"/>
      <c r="FX910" s="307"/>
      <c r="FY910" s="307"/>
      <c r="FZ910" s="307"/>
      <c r="GA910" s="307"/>
      <c r="GB910" s="307"/>
      <c r="GC910" s="307"/>
      <c r="GD910" s="307"/>
      <c r="GE910" s="307"/>
      <c r="GF910" s="307"/>
      <c r="GG910" s="307"/>
      <c r="GH910" s="307"/>
      <c r="GI910" s="307"/>
      <c r="GJ910" s="307"/>
      <c r="GK910" s="307"/>
      <c r="GL910" s="307"/>
      <c r="GM910" s="307"/>
      <c r="GN910" s="307"/>
      <c r="GO910" s="307"/>
      <c r="GP910" s="307"/>
      <c r="GQ910" s="307"/>
      <c r="GR910" s="307"/>
      <c r="GS910" s="307"/>
      <c r="GT910" s="307"/>
      <c r="GU910" s="307"/>
      <c r="GV910" s="307"/>
      <c r="GW910" s="307"/>
      <c r="GX910" s="307"/>
      <c r="GY910" s="307"/>
      <c r="GZ910" s="307"/>
      <c r="HA910" s="307"/>
      <c r="HB910" s="307"/>
      <c r="HC910" s="307"/>
      <c r="HD910" s="307"/>
      <c r="HE910" s="307"/>
      <c r="HF910" s="307"/>
      <c r="HG910" s="307"/>
      <c r="HH910" s="307"/>
      <c r="HI910" s="307"/>
      <c r="HJ910" s="307"/>
      <c r="HK910" s="307"/>
      <c r="HL910" s="307"/>
      <c r="HM910" s="307"/>
      <c r="HN910" s="307"/>
      <c r="HO910" s="307"/>
      <c r="HP910" s="307"/>
      <c r="HQ910" s="307"/>
      <c r="HR910" s="307"/>
      <c r="HS910" s="307"/>
      <c r="HT910" s="307"/>
      <c r="HU910" s="307"/>
      <c r="HV910" s="307"/>
      <c r="HW910" s="307"/>
      <c r="HX910" s="307"/>
      <c r="HY910" s="307"/>
      <c r="HZ910" s="307"/>
      <c r="IA910" s="307"/>
      <c r="IB910" s="307"/>
      <c r="IC910" s="307"/>
      <c r="ID910" s="307"/>
      <c r="IE910" s="307"/>
      <c r="IF910" s="307"/>
      <c r="IG910" s="307"/>
      <c r="IH910" s="307"/>
      <c r="II910" s="307"/>
      <c r="IJ910" s="307"/>
      <c r="IK910" s="307"/>
      <c r="IL910" s="307"/>
      <c r="IM910" s="307"/>
      <c r="IN910" s="307"/>
      <c r="IO910" s="307"/>
      <c r="IP910" s="307"/>
      <c r="IQ910" s="307"/>
      <c r="IR910" s="307"/>
      <c r="IS910" s="307"/>
      <c r="IT910" s="307"/>
      <c r="IU910" s="307"/>
      <c r="IV910" s="307"/>
      <c r="IW910" s="307"/>
      <c r="IX910" s="307"/>
      <c r="IY910" s="307"/>
      <c r="IZ910" s="307"/>
      <c r="JA910" s="307"/>
      <c r="JB910" s="307"/>
      <c r="JC910" s="307"/>
      <c r="JD910" s="307"/>
      <c r="JE910" s="307"/>
      <c r="JF910" s="307"/>
      <c r="JG910" s="307"/>
      <c r="JH910" s="307"/>
      <c r="JI910" s="307"/>
      <c r="JJ910" s="307"/>
      <c r="JK910" s="307"/>
      <c r="JL910" s="307"/>
      <c r="JM910" s="307"/>
      <c r="JN910" s="307"/>
      <c r="JO910" s="307"/>
      <c r="JP910" s="307"/>
      <c r="JQ910" s="307"/>
      <c r="JR910" s="307"/>
      <c r="JS910" s="307"/>
      <c r="JT910" s="307"/>
      <c r="JU910" s="307"/>
      <c r="JV910" s="307"/>
      <c r="JW910" s="307"/>
      <c r="JX910" s="307"/>
      <c r="JY910" s="307"/>
      <c r="JZ910" s="307"/>
      <c r="KA910" s="307"/>
      <c r="KB910" s="307"/>
      <c r="KC910" s="307"/>
      <c r="KD910" s="307"/>
      <c r="KE910" s="307"/>
      <c r="KF910" s="307"/>
      <c r="KG910" s="307"/>
      <c r="KH910" s="307"/>
      <c r="KI910" s="307"/>
      <c r="KJ910" s="307"/>
      <c r="KK910" s="307"/>
      <c r="KL910" s="307"/>
      <c r="KM910" s="307"/>
      <c r="KN910" s="307"/>
      <c r="KO910" s="307"/>
      <c r="KP910" s="307"/>
      <c r="KQ910" s="307"/>
      <c r="KR910" s="307"/>
      <c r="KS910" s="307"/>
      <c r="KT910" s="307"/>
    </row>
    <row r="911" spans="14:306" s="56" customFormat="1" ht="15" customHeight="1">
      <c r="N911" s="427"/>
      <c r="O911" s="303"/>
      <c r="P911" s="303"/>
      <c r="Q911" s="303"/>
      <c r="R911" s="427"/>
      <c r="S911" s="303"/>
      <c r="T911" s="303"/>
      <c r="U911" s="427"/>
      <c r="W911" s="342"/>
      <c r="X911" s="342"/>
      <c r="Y911" s="342"/>
      <c r="Z911" s="342"/>
      <c r="AA911" s="342"/>
      <c r="AB911" s="342"/>
      <c r="AC911" s="342"/>
      <c r="AD911" s="342"/>
      <c r="AE911" s="342"/>
      <c r="AJ911" s="354">
        <v>8</v>
      </c>
      <c r="AK911" s="432">
        <v>55</v>
      </c>
      <c r="AL911" s="433" t="s">
        <v>3</v>
      </c>
      <c r="AM911" s="433" t="s">
        <v>350</v>
      </c>
      <c r="AN911" s="433" t="s">
        <v>1053</v>
      </c>
      <c r="CB911" s="307"/>
      <c r="CC911" s="307"/>
      <c r="CD911" s="307"/>
      <c r="CE911" s="307"/>
      <c r="CF911" s="307"/>
      <c r="CG911" s="307"/>
      <c r="CH911" s="307"/>
      <c r="CI911" s="307"/>
      <c r="CJ911" s="307"/>
      <c r="CK911" s="307"/>
      <c r="CL911" s="307"/>
      <c r="CM911" s="307"/>
      <c r="CN911" s="307"/>
      <c r="CO911" s="307"/>
      <c r="CP911" s="307"/>
      <c r="CQ911" s="307"/>
      <c r="CR911" s="307"/>
      <c r="CS911" s="307"/>
      <c r="CT911" s="307"/>
      <c r="CU911" s="307"/>
      <c r="CV911" s="307"/>
      <c r="CW911" s="307"/>
      <c r="CX911" s="307"/>
      <c r="CY911" s="307"/>
      <c r="CZ911" s="307"/>
      <c r="DA911" s="307"/>
      <c r="DB911" s="307"/>
      <c r="DC911" s="307"/>
      <c r="DD911" s="307"/>
      <c r="DE911" s="307"/>
      <c r="DF911" s="307"/>
      <c r="DG911" s="307"/>
      <c r="DH911" s="307"/>
      <c r="DI911" s="390"/>
      <c r="DJ911" s="390"/>
      <c r="DK911" s="307"/>
      <c r="DL911" s="307"/>
      <c r="DM911" s="307"/>
      <c r="DN911" s="307"/>
      <c r="DO911" s="307"/>
      <c r="DP911" s="307"/>
      <c r="DQ911" s="307"/>
      <c r="DR911" s="307"/>
      <c r="DS911" s="307"/>
      <c r="DT911" s="307"/>
      <c r="DU911" s="307"/>
      <c r="DV911" s="307"/>
      <c r="DW911" s="307"/>
      <c r="DX911" s="307"/>
      <c r="DY911" s="307"/>
      <c r="DZ911" s="307"/>
      <c r="EA911" s="307"/>
      <c r="EB911" s="307"/>
      <c r="EC911" s="307"/>
      <c r="ED911" s="307"/>
      <c r="EE911" s="307"/>
      <c r="EF911" s="307"/>
      <c r="EG911" s="307"/>
      <c r="EH911" s="307"/>
      <c r="EI911" s="307"/>
      <c r="EJ911" s="307"/>
      <c r="EK911" s="307"/>
      <c r="EL911" s="307"/>
      <c r="EM911" s="307"/>
      <c r="EN911" s="307"/>
      <c r="EO911" s="307"/>
      <c r="EP911" s="307"/>
      <c r="EQ911" s="307"/>
      <c r="ER911" s="307"/>
      <c r="ES911" s="307"/>
      <c r="ET911" s="307"/>
      <c r="EU911" s="390"/>
      <c r="EV911" s="390"/>
      <c r="EW911" s="307"/>
      <c r="EX911" s="307"/>
      <c r="EY911" s="307"/>
      <c r="EZ911" s="307"/>
      <c r="FA911" s="307"/>
      <c r="FB911" s="307"/>
      <c r="FC911" s="307"/>
      <c r="FD911" s="307"/>
      <c r="FE911" s="307"/>
      <c r="FF911" s="307"/>
      <c r="FG911" s="307"/>
      <c r="FH911" s="307"/>
      <c r="FI911" s="307"/>
      <c r="FJ911" s="307"/>
      <c r="FK911" s="307"/>
      <c r="FL911" s="307"/>
      <c r="FM911" s="307"/>
      <c r="FN911" s="307"/>
      <c r="FO911" s="307"/>
      <c r="FP911" s="307"/>
      <c r="FQ911" s="307"/>
      <c r="FR911" s="307"/>
      <c r="FS911" s="307"/>
      <c r="FT911" s="307"/>
      <c r="FU911" s="307"/>
      <c r="FV911" s="307"/>
      <c r="FW911" s="307"/>
      <c r="FX911" s="307"/>
      <c r="FY911" s="307"/>
      <c r="FZ911" s="307"/>
      <c r="GA911" s="307"/>
      <c r="GB911" s="307"/>
      <c r="GC911" s="307"/>
      <c r="GD911" s="307"/>
      <c r="GE911" s="307"/>
      <c r="GF911" s="307"/>
      <c r="GG911" s="307"/>
      <c r="GH911" s="307"/>
      <c r="GI911" s="307"/>
      <c r="GJ911" s="307"/>
      <c r="GK911" s="307"/>
      <c r="GL911" s="307"/>
      <c r="GM911" s="307"/>
      <c r="GN911" s="307"/>
      <c r="GO911" s="307"/>
      <c r="GP911" s="307"/>
      <c r="GQ911" s="307"/>
      <c r="GR911" s="307"/>
      <c r="GS911" s="307"/>
      <c r="GT911" s="307"/>
      <c r="GU911" s="307"/>
      <c r="GV911" s="307"/>
      <c r="GW911" s="307"/>
      <c r="GX911" s="307"/>
      <c r="GY911" s="307"/>
      <c r="GZ911" s="307"/>
      <c r="HA911" s="307"/>
      <c r="HB911" s="307"/>
      <c r="HC911" s="307"/>
      <c r="HD911" s="307"/>
      <c r="HE911" s="307"/>
      <c r="HF911" s="307"/>
      <c r="HG911" s="307"/>
      <c r="HH911" s="307"/>
      <c r="HI911" s="307"/>
      <c r="HJ911" s="307"/>
      <c r="HK911" s="307"/>
      <c r="HL911" s="307"/>
      <c r="HM911" s="307"/>
      <c r="HN911" s="307"/>
      <c r="HO911" s="307"/>
      <c r="HP911" s="307"/>
      <c r="HQ911" s="307"/>
      <c r="HR911" s="307"/>
      <c r="HS911" s="307"/>
      <c r="HT911" s="307"/>
      <c r="HU911" s="307"/>
      <c r="HV911" s="307"/>
      <c r="HW911" s="307"/>
      <c r="HX911" s="307"/>
      <c r="HY911" s="307"/>
      <c r="HZ911" s="307"/>
      <c r="IA911" s="307"/>
      <c r="IB911" s="307"/>
      <c r="IC911" s="307"/>
      <c r="ID911" s="307"/>
      <c r="IE911" s="307"/>
      <c r="IF911" s="307"/>
      <c r="IG911" s="307"/>
      <c r="IH911" s="307"/>
      <c r="II911" s="307"/>
      <c r="IJ911" s="307"/>
      <c r="IK911" s="307"/>
      <c r="IL911" s="307"/>
      <c r="IM911" s="307"/>
      <c r="IN911" s="307"/>
      <c r="IO911" s="307"/>
      <c r="IP911" s="307"/>
      <c r="IQ911" s="307"/>
      <c r="IR911" s="307"/>
      <c r="IS911" s="307"/>
      <c r="IT911" s="307"/>
      <c r="IU911" s="307"/>
      <c r="IV911" s="307"/>
      <c r="IW911" s="307"/>
      <c r="IX911" s="307"/>
      <c r="IY911" s="307"/>
      <c r="IZ911" s="307"/>
      <c r="JA911" s="307"/>
      <c r="JB911" s="307"/>
      <c r="JC911" s="307"/>
      <c r="JD911" s="307"/>
      <c r="JE911" s="307"/>
      <c r="JF911" s="307"/>
      <c r="JG911" s="307"/>
      <c r="JH911" s="307"/>
      <c r="JI911" s="307"/>
      <c r="JJ911" s="307"/>
      <c r="JK911" s="307"/>
      <c r="JL911" s="307"/>
      <c r="JM911" s="307"/>
      <c r="JN911" s="307"/>
      <c r="JO911" s="307"/>
      <c r="JP911" s="307"/>
      <c r="JQ911" s="307"/>
      <c r="JR911" s="307"/>
      <c r="JS911" s="307"/>
      <c r="JT911" s="307"/>
      <c r="JU911" s="307"/>
      <c r="JV911" s="307"/>
      <c r="JW911" s="307"/>
      <c r="JX911" s="307"/>
      <c r="JY911" s="307"/>
      <c r="JZ911" s="307"/>
      <c r="KA911" s="307"/>
      <c r="KB911" s="307"/>
      <c r="KC911" s="307"/>
      <c r="KD911" s="307"/>
      <c r="KE911" s="307"/>
      <c r="KF911" s="307"/>
      <c r="KG911" s="307"/>
      <c r="KH911" s="307"/>
      <c r="KI911" s="307"/>
      <c r="KJ911" s="307"/>
      <c r="KK911" s="307"/>
      <c r="KL911" s="307"/>
      <c r="KM911" s="307"/>
      <c r="KN911" s="307"/>
      <c r="KO911" s="307"/>
      <c r="KP911" s="307"/>
      <c r="KQ911" s="307"/>
      <c r="KR911" s="307"/>
      <c r="KS911" s="307"/>
      <c r="KT911" s="307"/>
    </row>
    <row r="912" spans="14:306" s="56" customFormat="1" ht="15" customHeight="1">
      <c r="N912" s="427"/>
      <c r="O912" s="303"/>
      <c r="P912" s="303"/>
      <c r="Q912" s="427"/>
      <c r="R912" s="303"/>
      <c r="S912" s="303"/>
      <c r="T912" s="303"/>
      <c r="U912" s="427"/>
      <c r="W912" s="342"/>
      <c r="X912" s="342"/>
      <c r="Y912" s="342"/>
      <c r="Z912" s="342"/>
      <c r="AA912" s="342"/>
      <c r="AB912" s="342"/>
      <c r="AC912" s="342"/>
      <c r="AD912" s="342"/>
      <c r="AE912" s="342"/>
      <c r="AJ912" s="354">
        <v>9</v>
      </c>
      <c r="AK912" s="432">
        <v>57</v>
      </c>
      <c r="AL912" s="434">
        <v>0.2</v>
      </c>
      <c r="AM912" s="433" t="s">
        <v>354</v>
      </c>
      <c r="AN912" s="433" t="s">
        <v>1054</v>
      </c>
      <c r="CB912" s="307"/>
      <c r="CC912" s="307"/>
      <c r="CD912" s="307"/>
      <c r="CE912" s="307"/>
      <c r="CF912" s="307"/>
      <c r="CG912" s="307"/>
      <c r="CH912" s="307"/>
      <c r="CI912" s="307"/>
      <c r="CJ912" s="307"/>
      <c r="CK912" s="307"/>
      <c r="CL912" s="307"/>
      <c r="CM912" s="307"/>
      <c r="CN912" s="307"/>
      <c r="CO912" s="307"/>
      <c r="CP912" s="307"/>
      <c r="CQ912" s="307"/>
      <c r="CR912" s="307"/>
      <c r="CS912" s="307"/>
      <c r="CT912" s="307"/>
      <c r="CU912" s="307"/>
      <c r="CV912" s="307"/>
      <c r="CW912" s="307"/>
      <c r="CX912" s="307"/>
      <c r="CY912" s="307"/>
      <c r="CZ912" s="307"/>
      <c r="DA912" s="307"/>
      <c r="DB912" s="307"/>
      <c r="DC912" s="307"/>
      <c r="DD912" s="307"/>
      <c r="DE912" s="307"/>
      <c r="DF912" s="307"/>
      <c r="DG912" s="307"/>
      <c r="DH912" s="307"/>
      <c r="DI912" s="390"/>
      <c r="DJ912" s="390"/>
      <c r="DK912" s="307"/>
      <c r="DL912" s="307"/>
      <c r="DM912" s="307"/>
      <c r="DN912" s="307"/>
      <c r="DO912" s="307"/>
      <c r="DP912" s="307"/>
      <c r="DQ912" s="307"/>
      <c r="DR912" s="307"/>
      <c r="DS912" s="307"/>
      <c r="DT912" s="307"/>
      <c r="DU912" s="307"/>
      <c r="DV912" s="307"/>
      <c r="DW912" s="307"/>
      <c r="DX912" s="307"/>
      <c r="DY912" s="307"/>
      <c r="DZ912" s="307"/>
      <c r="EA912" s="307"/>
      <c r="EB912" s="307"/>
      <c r="EC912" s="307"/>
      <c r="ED912" s="307"/>
      <c r="EE912" s="307"/>
      <c r="EF912" s="307"/>
      <c r="EG912" s="307"/>
      <c r="EH912" s="307"/>
      <c r="EI912" s="307"/>
      <c r="EJ912" s="307"/>
      <c r="EK912" s="307"/>
      <c r="EL912" s="307"/>
      <c r="EM912" s="307"/>
      <c r="EN912" s="307"/>
      <c r="EO912" s="307"/>
      <c r="EP912" s="307"/>
      <c r="EQ912" s="307"/>
      <c r="ER912" s="307"/>
      <c r="ES912" s="307"/>
      <c r="ET912" s="307"/>
      <c r="EU912" s="390"/>
      <c r="EV912" s="390"/>
      <c r="EW912" s="307"/>
      <c r="EX912" s="307"/>
      <c r="EY912" s="307"/>
      <c r="EZ912" s="307"/>
      <c r="FA912" s="307"/>
      <c r="FB912" s="307"/>
      <c r="FC912" s="307"/>
      <c r="FD912" s="307"/>
      <c r="FE912" s="307"/>
      <c r="FF912" s="307"/>
      <c r="FG912" s="307"/>
      <c r="FH912" s="307"/>
      <c r="FI912" s="307"/>
      <c r="FJ912" s="307"/>
      <c r="FK912" s="307"/>
      <c r="FL912" s="307"/>
      <c r="FM912" s="307"/>
      <c r="FN912" s="307"/>
      <c r="FO912" s="307"/>
      <c r="FP912" s="307"/>
      <c r="FQ912" s="307"/>
      <c r="FR912" s="307"/>
      <c r="FS912" s="307"/>
      <c r="FT912" s="307"/>
      <c r="FU912" s="307"/>
      <c r="FV912" s="307"/>
      <c r="FW912" s="307"/>
      <c r="FX912" s="307"/>
      <c r="FY912" s="307"/>
      <c r="FZ912" s="307"/>
      <c r="GA912" s="307"/>
      <c r="GB912" s="307"/>
      <c r="GC912" s="307"/>
      <c r="GD912" s="307"/>
      <c r="GE912" s="307"/>
      <c r="GF912" s="307"/>
      <c r="GG912" s="307"/>
      <c r="GH912" s="307"/>
      <c r="GI912" s="307"/>
      <c r="GJ912" s="307"/>
      <c r="GK912" s="307"/>
      <c r="GL912" s="307"/>
      <c r="GM912" s="307"/>
      <c r="GN912" s="307"/>
      <c r="GO912" s="307"/>
      <c r="GP912" s="307"/>
      <c r="GQ912" s="307"/>
      <c r="GR912" s="307"/>
      <c r="GS912" s="307"/>
      <c r="GT912" s="307"/>
      <c r="GU912" s="307"/>
      <c r="GV912" s="307"/>
      <c r="GW912" s="307"/>
      <c r="GX912" s="307"/>
      <c r="GY912" s="307"/>
      <c r="GZ912" s="307"/>
      <c r="HA912" s="307"/>
      <c r="HB912" s="307"/>
      <c r="HC912" s="307"/>
      <c r="HD912" s="307"/>
      <c r="HE912" s="307"/>
      <c r="HF912" s="307"/>
      <c r="HG912" s="307"/>
      <c r="HH912" s="307"/>
      <c r="HI912" s="307"/>
      <c r="HJ912" s="307"/>
      <c r="HK912" s="307"/>
      <c r="HL912" s="307"/>
      <c r="HM912" s="307"/>
      <c r="HN912" s="307"/>
      <c r="HO912" s="307"/>
      <c r="HP912" s="307"/>
      <c r="HQ912" s="307"/>
      <c r="HR912" s="307"/>
      <c r="HS912" s="307"/>
      <c r="HT912" s="307"/>
      <c r="HU912" s="307"/>
      <c r="HV912" s="307"/>
      <c r="HW912" s="307"/>
      <c r="HX912" s="307"/>
      <c r="HY912" s="307"/>
      <c r="HZ912" s="307"/>
      <c r="IA912" s="307"/>
      <c r="IB912" s="307"/>
      <c r="IC912" s="307"/>
      <c r="ID912" s="307"/>
      <c r="IE912" s="307"/>
      <c r="IF912" s="307"/>
      <c r="IG912" s="307"/>
      <c r="IH912" s="307"/>
      <c r="II912" s="307"/>
      <c r="IJ912" s="307"/>
      <c r="IK912" s="307"/>
      <c r="IL912" s="307"/>
      <c r="IM912" s="307"/>
      <c r="IN912" s="307"/>
      <c r="IO912" s="307"/>
      <c r="IP912" s="307"/>
      <c r="IQ912" s="307"/>
      <c r="IR912" s="307"/>
      <c r="IS912" s="307"/>
      <c r="IT912" s="307"/>
      <c r="IU912" s="307"/>
      <c r="IV912" s="307"/>
      <c r="IW912" s="307"/>
      <c r="IX912" s="307"/>
      <c r="IY912" s="307"/>
      <c r="IZ912" s="307"/>
      <c r="JA912" s="307"/>
      <c r="JB912" s="307"/>
      <c r="JC912" s="307"/>
      <c r="JD912" s="307"/>
      <c r="JE912" s="307"/>
      <c r="JF912" s="307"/>
      <c r="JG912" s="307"/>
      <c r="JH912" s="307"/>
      <c r="JI912" s="307"/>
      <c r="JJ912" s="307"/>
      <c r="JK912" s="307"/>
      <c r="JL912" s="307"/>
      <c r="JM912" s="307"/>
      <c r="JN912" s="307"/>
      <c r="JO912" s="307"/>
      <c r="JP912" s="307"/>
      <c r="JQ912" s="307"/>
      <c r="JR912" s="307"/>
      <c r="JS912" s="307"/>
      <c r="JT912" s="307"/>
      <c r="JU912" s="307"/>
      <c r="JV912" s="307"/>
      <c r="JW912" s="307"/>
      <c r="JX912" s="307"/>
      <c r="JY912" s="307"/>
      <c r="JZ912" s="307"/>
      <c r="KA912" s="307"/>
      <c r="KB912" s="307"/>
      <c r="KC912" s="307"/>
      <c r="KD912" s="307"/>
      <c r="KE912" s="307"/>
      <c r="KF912" s="307"/>
      <c r="KG912" s="307"/>
      <c r="KH912" s="307"/>
      <c r="KI912" s="307"/>
      <c r="KJ912" s="307"/>
      <c r="KK912" s="307"/>
      <c r="KL912" s="307"/>
      <c r="KM912" s="307"/>
      <c r="KN912" s="307"/>
      <c r="KO912" s="307"/>
      <c r="KP912" s="307"/>
      <c r="KQ912" s="307"/>
      <c r="KR912" s="307"/>
      <c r="KS912" s="307"/>
      <c r="KT912" s="307"/>
    </row>
    <row r="913" spans="14:306" s="56" customFormat="1" ht="15" customHeight="1">
      <c r="N913" s="427"/>
      <c r="O913" s="303"/>
      <c r="P913" s="303"/>
      <c r="Q913" s="427"/>
      <c r="R913" s="427"/>
      <c r="S913" s="303"/>
      <c r="T913" s="303"/>
      <c r="U913" s="427"/>
      <c r="W913" s="342"/>
      <c r="X913" s="342"/>
      <c r="Y913" s="342"/>
      <c r="Z913" s="342"/>
      <c r="AA913" s="342"/>
      <c r="AB913" s="342"/>
      <c r="AC913" s="342"/>
      <c r="AD913" s="342"/>
      <c r="AE913" s="342"/>
      <c r="AJ913" s="354">
        <v>10</v>
      </c>
      <c r="AK913" s="432">
        <v>59</v>
      </c>
      <c r="AL913" s="433" t="s">
        <v>6</v>
      </c>
      <c r="AM913" s="433" t="s">
        <v>284</v>
      </c>
      <c r="AN913" s="433" t="s">
        <v>1055</v>
      </c>
      <c r="CB913" s="307"/>
      <c r="CC913" s="307"/>
      <c r="CD913" s="307"/>
      <c r="CE913" s="307"/>
      <c r="CF913" s="307"/>
      <c r="CG913" s="307"/>
      <c r="CH913" s="307"/>
      <c r="CI913" s="307"/>
      <c r="CJ913" s="307"/>
      <c r="CK913" s="307"/>
      <c r="CL913" s="307"/>
      <c r="CM913" s="307"/>
      <c r="CN913" s="307"/>
      <c r="CO913" s="307"/>
      <c r="CP913" s="307"/>
      <c r="CQ913" s="307"/>
      <c r="CR913" s="307"/>
      <c r="CS913" s="307"/>
      <c r="CT913" s="307"/>
      <c r="CU913" s="307"/>
      <c r="CV913" s="307"/>
      <c r="CW913" s="307"/>
      <c r="CX913" s="307"/>
      <c r="CY913" s="307"/>
      <c r="CZ913" s="307"/>
      <c r="DA913" s="307"/>
      <c r="DB913" s="307"/>
      <c r="DC913" s="307"/>
      <c r="DD913" s="307"/>
      <c r="DE913" s="307"/>
      <c r="DF913" s="307"/>
      <c r="DG913" s="307"/>
      <c r="DH913" s="307"/>
      <c r="DI913" s="390"/>
      <c r="DJ913" s="390"/>
      <c r="DK913" s="307"/>
      <c r="DL913" s="307"/>
      <c r="DM913" s="307"/>
      <c r="DN913" s="307"/>
      <c r="DO913" s="307"/>
      <c r="DP913" s="307"/>
      <c r="DQ913" s="307"/>
      <c r="DR913" s="307"/>
      <c r="DS913" s="307"/>
      <c r="DT913" s="307"/>
      <c r="DU913" s="307"/>
      <c r="DV913" s="307"/>
      <c r="DW913" s="307"/>
      <c r="DX913" s="307"/>
      <c r="DY913" s="307"/>
      <c r="DZ913" s="307"/>
      <c r="EA913" s="307"/>
      <c r="EB913" s="307"/>
      <c r="EC913" s="307"/>
      <c r="ED913" s="307"/>
      <c r="EE913" s="307"/>
      <c r="EF913" s="307"/>
      <c r="EG913" s="307"/>
      <c r="EH913" s="307"/>
      <c r="EI913" s="307"/>
      <c r="EJ913" s="307"/>
      <c r="EK913" s="307"/>
      <c r="EL913" s="307"/>
      <c r="EM913" s="307"/>
      <c r="EN913" s="307"/>
      <c r="EO913" s="307"/>
      <c r="EP913" s="307"/>
      <c r="EQ913" s="307"/>
      <c r="ER913" s="307"/>
      <c r="ES913" s="307"/>
      <c r="ET913" s="307"/>
      <c r="EU913" s="390"/>
      <c r="EV913" s="390"/>
      <c r="EW913" s="307"/>
      <c r="EX913" s="307"/>
      <c r="EY913" s="307"/>
      <c r="EZ913" s="307"/>
      <c r="FA913" s="307"/>
      <c r="FB913" s="307"/>
      <c r="FC913" s="307"/>
      <c r="FD913" s="307"/>
      <c r="FE913" s="307"/>
      <c r="FF913" s="307"/>
      <c r="FG913" s="307"/>
      <c r="FH913" s="307"/>
      <c r="FI913" s="307"/>
      <c r="FJ913" s="307"/>
      <c r="FK913" s="307"/>
      <c r="FL913" s="307"/>
      <c r="FM913" s="307"/>
      <c r="FN913" s="307"/>
      <c r="FO913" s="307"/>
      <c r="FP913" s="307"/>
      <c r="FQ913" s="307"/>
      <c r="FR913" s="307"/>
      <c r="FS913" s="307"/>
      <c r="FT913" s="307"/>
      <c r="FU913" s="307"/>
      <c r="FV913" s="307"/>
      <c r="FW913" s="307"/>
      <c r="FX913" s="307"/>
      <c r="FY913" s="307"/>
      <c r="FZ913" s="307"/>
      <c r="GA913" s="307"/>
      <c r="GB913" s="307"/>
      <c r="GC913" s="307"/>
      <c r="GD913" s="307"/>
      <c r="GE913" s="307"/>
      <c r="GF913" s="307"/>
      <c r="GG913" s="307"/>
      <c r="GH913" s="307"/>
      <c r="GI913" s="307"/>
      <c r="GJ913" s="307"/>
      <c r="GK913" s="307"/>
      <c r="GL913" s="307"/>
      <c r="GM913" s="307"/>
      <c r="GN913" s="307"/>
      <c r="GO913" s="307"/>
      <c r="GP913" s="307"/>
      <c r="GQ913" s="307"/>
      <c r="GR913" s="307"/>
      <c r="GS913" s="307"/>
      <c r="GT913" s="307"/>
      <c r="GU913" s="307"/>
      <c r="GV913" s="307"/>
      <c r="GW913" s="307"/>
      <c r="GX913" s="307"/>
      <c r="GY913" s="307"/>
      <c r="GZ913" s="307"/>
      <c r="HA913" s="307"/>
      <c r="HB913" s="307"/>
      <c r="HC913" s="307"/>
      <c r="HD913" s="307"/>
      <c r="HE913" s="307"/>
      <c r="HF913" s="307"/>
      <c r="HG913" s="307"/>
      <c r="HH913" s="307"/>
      <c r="HI913" s="307"/>
      <c r="HJ913" s="307"/>
      <c r="HK913" s="307"/>
      <c r="HL913" s="307"/>
      <c r="HM913" s="307"/>
      <c r="HN913" s="307"/>
      <c r="HO913" s="307"/>
      <c r="HP913" s="307"/>
      <c r="HQ913" s="307"/>
      <c r="HR913" s="307"/>
      <c r="HS913" s="307"/>
      <c r="HT913" s="307"/>
      <c r="HU913" s="307"/>
      <c r="HV913" s="307"/>
      <c r="HW913" s="307"/>
      <c r="HX913" s="307"/>
      <c r="HY913" s="307"/>
      <c r="HZ913" s="307"/>
      <c r="IA913" s="307"/>
      <c r="IB913" s="307"/>
      <c r="IC913" s="307"/>
      <c r="ID913" s="307"/>
      <c r="IE913" s="307"/>
      <c r="IF913" s="307"/>
      <c r="IG913" s="307"/>
      <c r="IH913" s="307"/>
      <c r="II913" s="307"/>
      <c r="IJ913" s="307"/>
      <c r="IK913" s="307"/>
      <c r="IL913" s="307"/>
      <c r="IM913" s="307"/>
      <c r="IN913" s="307"/>
      <c r="IO913" s="307"/>
      <c r="IP913" s="307"/>
      <c r="IQ913" s="307"/>
      <c r="IR913" s="307"/>
      <c r="IS913" s="307"/>
      <c r="IT913" s="307"/>
      <c r="IU913" s="307"/>
      <c r="IV913" s="307"/>
      <c r="IW913" s="307"/>
      <c r="IX913" s="307"/>
      <c r="IY913" s="307"/>
      <c r="IZ913" s="307"/>
      <c r="JA913" s="307"/>
      <c r="JB913" s="307"/>
      <c r="JC913" s="307"/>
      <c r="JD913" s="307"/>
      <c r="JE913" s="307"/>
      <c r="JF913" s="307"/>
      <c r="JG913" s="307"/>
      <c r="JH913" s="307"/>
      <c r="JI913" s="307"/>
      <c r="JJ913" s="307"/>
      <c r="JK913" s="307"/>
      <c r="JL913" s="307"/>
      <c r="JM913" s="307"/>
      <c r="JN913" s="307"/>
      <c r="JO913" s="307"/>
      <c r="JP913" s="307"/>
      <c r="JQ913" s="307"/>
      <c r="JR913" s="307"/>
      <c r="JS913" s="307"/>
      <c r="JT913" s="307"/>
      <c r="JU913" s="307"/>
      <c r="JV913" s="307"/>
      <c r="JW913" s="307"/>
      <c r="JX913" s="307"/>
      <c r="JY913" s="307"/>
      <c r="JZ913" s="307"/>
      <c r="KA913" s="307"/>
      <c r="KB913" s="307"/>
      <c r="KC913" s="307"/>
      <c r="KD913" s="307"/>
      <c r="KE913" s="307"/>
      <c r="KF913" s="307"/>
      <c r="KG913" s="307"/>
      <c r="KH913" s="307"/>
      <c r="KI913" s="307"/>
      <c r="KJ913" s="307"/>
      <c r="KK913" s="307"/>
      <c r="KL913" s="307"/>
      <c r="KM913" s="307"/>
      <c r="KN913" s="307"/>
      <c r="KO913" s="307"/>
      <c r="KP913" s="307"/>
      <c r="KQ913" s="307"/>
      <c r="KR913" s="307"/>
      <c r="KS913" s="307"/>
      <c r="KT913" s="307"/>
    </row>
    <row r="914" spans="14:306" s="56" customFormat="1" ht="15" customHeight="1">
      <c r="N914" s="427"/>
      <c r="O914" s="303"/>
      <c r="P914" s="303"/>
      <c r="Q914" s="427"/>
      <c r="R914" s="303"/>
      <c r="S914" s="303"/>
      <c r="T914" s="303"/>
      <c r="U914" s="427"/>
      <c r="W914" s="342"/>
      <c r="X914" s="342"/>
      <c r="Y914" s="342"/>
      <c r="Z914" s="342"/>
      <c r="AA914" s="342"/>
      <c r="AB914" s="342"/>
      <c r="AC914" s="342"/>
      <c r="AD914" s="342"/>
      <c r="AE914" s="342"/>
      <c r="AJ914" s="354">
        <v>11</v>
      </c>
      <c r="AK914" s="432">
        <v>61</v>
      </c>
      <c r="AL914" s="433">
        <v>0.5</v>
      </c>
      <c r="AM914" s="433" t="s">
        <v>358</v>
      </c>
      <c r="AN914" s="433" t="s">
        <v>1056</v>
      </c>
      <c r="CB914" s="307"/>
      <c r="CC914" s="307"/>
      <c r="CD914" s="307"/>
      <c r="CE914" s="307"/>
      <c r="CF914" s="307"/>
      <c r="CG914" s="307"/>
      <c r="CH914" s="307"/>
      <c r="CI914" s="307"/>
      <c r="CJ914" s="307"/>
      <c r="CK914" s="307"/>
      <c r="CL914" s="307"/>
      <c r="CM914" s="307"/>
      <c r="CN914" s="307"/>
      <c r="CO914" s="307"/>
      <c r="CP914" s="307"/>
      <c r="CQ914" s="307"/>
      <c r="CR914" s="307"/>
      <c r="CS914" s="307"/>
      <c r="CT914" s="307"/>
      <c r="CU914" s="307"/>
      <c r="CV914" s="307"/>
      <c r="CW914" s="307"/>
      <c r="CX914" s="307"/>
      <c r="CY914" s="307"/>
      <c r="CZ914" s="307"/>
      <c r="DA914" s="307"/>
      <c r="DB914" s="307"/>
      <c r="DC914" s="307"/>
      <c r="DD914" s="307"/>
      <c r="DE914" s="307"/>
      <c r="DF914" s="307"/>
      <c r="DG914" s="307"/>
      <c r="DH914" s="307"/>
      <c r="DI914" s="390"/>
      <c r="DJ914" s="390"/>
      <c r="DK914" s="307"/>
      <c r="DL914" s="307"/>
      <c r="DM914" s="307"/>
      <c r="DN914" s="307"/>
      <c r="DO914" s="307"/>
      <c r="DP914" s="307"/>
      <c r="DQ914" s="307"/>
      <c r="DR914" s="307"/>
      <c r="DS914" s="307"/>
      <c r="DT914" s="307"/>
      <c r="DU914" s="307"/>
      <c r="DV914" s="307"/>
      <c r="DW914" s="307"/>
      <c r="DX914" s="307"/>
      <c r="DY914" s="307"/>
      <c r="DZ914" s="307"/>
      <c r="EA914" s="307"/>
      <c r="EB914" s="307"/>
      <c r="EC914" s="307"/>
      <c r="ED914" s="307"/>
      <c r="EE914" s="307"/>
      <c r="EF914" s="307"/>
      <c r="EG914" s="307"/>
      <c r="EH914" s="307"/>
      <c r="EI914" s="307"/>
      <c r="EJ914" s="307"/>
      <c r="EK914" s="307"/>
      <c r="EL914" s="307"/>
      <c r="EM914" s="307"/>
      <c r="EN914" s="307"/>
      <c r="EO914" s="307"/>
      <c r="EP914" s="307"/>
      <c r="EQ914" s="307"/>
      <c r="ER914" s="307"/>
      <c r="ES914" s="307"/>
      <c r="ET914" s="307"/>
      <c r="EU914" s="390"/>
      <c r="EV914" s="390"/>
      <c r="EW914" s="307"/>
      <c r="EX914" s="307"/>
      <c r="EY914" s="307"/>
      <c r="EZ914" s="307"/>
      <c r="FA914" s="307"/>
      <c r="FB914" s="307"/>
      <c r="FC914" s="307"/>
      <c r="FD914" s="307"/>
      <c r="FE914" s="307"/>
      <c r="FF914" s="307"/>
      <c r="FG914" s="307"/>
      <c r="FH914" s="307"/>
      <c r="FI914" s="307"/>
      <c r="FJ914" s="307"/>
      <c r="FK914" s="307"/>
      <c r="FL914" s="307"/>
      <c r="FM914" s="307"/>
      <c r="FN914" s="307"/>
      <c r="FO914" s="307"/>
      <c r="FP914" s="307"/>
      <c r="FQ914" s="307"/>
      <c r="FR914" s="307"/>
      <c r="FS914" s="307"/>
      <c r="FT914" s="307"/>
      <c r="FU914" s="307"/>
      <c r="FV914" s="307"/>
      <c r="FW914" s="307"/>
      <c r="FX914" s="307"/>
      <c r="FY914" s="307"/>
      <c r="FZ914" s="307"/>
      <c r="GA914" s="307"/>
      <c r="GB914" s="307"/>
      <c r="GC914" s="307"/>
      <c r="GD914" s="307"/>
      <c r="GE914" s="307"/>
      <c r="GF914" s="307"/>
      <c r="GG914" s="307"/>
      <c r="GH914" s="307"/>
      <c r="GI914" s="307"/>
      <c r="GJ914" s="307"/>
      <c r="GK914" s="307"/>
      <c r="GL914" s="307"/>
      <c r="GM914" s="307"/>
      <c r="GN914" s="307"/>
      <c r="GO914" s="307"/>
      <c r="GP914" s="307"/>
      <c r="GQ914" s="307"/>
      <c r="GR914" s="307"/>
      <c r="GS914" s="307"/>
      <c r="GT914" s="307"/>
      <c r="GU914" s="307"/>
      <c r="GV914" s="307"/>
      <c r="GW914" s="307"/>
      <c r="GX914" s="307"/>
      <c r="GY914" s="307"/>
      <c r="GZ914" s="307"/>
      <c r="HA914" s="307"/>
      <c r="HB914" s="307"/>
      <c r="HC914" s="307"/>
      <c r="HD914" s="307"/>
      <c r="HE914" s="307"/>
      <c r="HF914" s="307"/>
      <c r="HG914" s="307"/>
      <c r="HH914" s="307"/>
      <c r="HI914" s="307"/>
      <c r="HJ914" s="307"/>
      <c r="HK914" s="307"/>
      <c r="HL914" s="307"/>
      <c r="HM914" s="307"/>
      <c r="HN914" s="307"/>
      <c r="HO914" s="307"/>
      <c r="HP914" s="307"/>
      <c r="HQ914" s="307"/>
      <c r="HR914" s="307"/>
      <c r="HS914" s="307"/>
      <c r="HT914" s="307"/>
      <c r="HU914" s="307"/>
      <c r="HV914" s="307"/>
      <c r="HW914" s="307"/>
      <c r="HX914" s="307"/>
      <c r="HY914" s="307"/>
      <c r="HZ914" s="307"/>
      <c r="IA914" s="307"/>
      <c r="IB914" s="307"/>
      <c r="IC914" s="307"/>
      <c r="ID914" s="307"/>
      <c r="IE914" s="307"/>
      <c r="IF914" s="307"/>
      <c r="IG914" s="307"/>
      <c r="IH914" s="307"/>
      <c r="II914" s="307"/>
      <c r="IJ914" s="307"/>
      <c r="IK914" s="307"/>
      <c r="IL914" s="307"/>
      <c r="IM914" s="307"/>
      <c r="IN914" s="307"/>
      <c r="IO914" s="307"/>
      <c r="IP914" s="307"/>
      <c r="IQ914" s="307"/>
      <c r="IR914" s="307"/>
      <c r="IS914" s="307"/>
      <c r="IT914" s="307"/>
      <c r="IU914" s="307"/>
      <c r="IV914" s="307"/>
      <c r="IW914" s="307"/>
      <c r="IX914" s="307"/>
      <c r="IY914" s="307"/>
      <c r="IZ914" s="307"/>
      <c r="JA914" s="307"/>
      <c r="JB914" s="307"/>
      <c r="JC914" s="307"/>
      <c r="JD914" s="307"/>
      <c r="JE914" s="307"/>
      <c r="JF914" s="307"/>
      <c r="JG914" s="307"/>
      <c r="JH914" s="307"/>
      <c r="JI914" s="307"/>
      <c r="JJ914" s="307"/>
      <c r="JK914" s="307"/>
      <c r="JL914" s="307"/>
      <c r="JM914" s="307"/>
      <c r="JN914" s="307"/>
      <c r="JO914" s="307"/>
      <c r="JP914" s="307"/>
      <c r="JQ914" s="307"/>
      <c r="JR914" s="307"/>
      <c r="JS914" s="307"/>
      <c r="JT914" s="307"/>
      <c r="JU914" s="307"/>
      <c r="JV914" s="307"/>
      <c r="JW914" s="307"/>
      <c r="JX914" s="307"/>
      <c r="JY914" s="307"/>
      <c r="JZ914" s="307"/>
      <c r="KA914" s="307"/>
      <c r="KB914" s="307"/>
      <c r="KC914" s="307"/>
      <c r="KD914" s="307"/>
      <c r="KE914" s="307"/>
      <c r="KF914" s="307"/>
      <c r="KG914" s="307"/>
      <c r="KH914" s="307"/>
      <c r="KI914" s="307"/>
      <c r="KJ914" s="307"/>
      <c r="KK914" s="307"/>
      <c r="KL914" s="307"/>
      <c r="KM914" s="307"/>
      <c r="KN914" s="307"/>
      <c r="KO914" s="307"/>
      <c r="KP914" s="307"/>
      <c r="KQ914" s="307"/>
      <c r="KR914" s="307"/>
      <c r="KS914" s="307"/>
      <c r="KT914" s="307"/>
    </row>
    <row r="915" spans="14:306" s="56" customFormat="1" ht="15" customHeight="1">
      <c r="N915" s="427"/>
      <c r="O915" s="303"/>
      <c r="P915" s="303"/>
      <c r="Q915" s="303"/>
      <c r="R915" s="427"/>
      <c r="S915" s="303"/>
      <c r="T915" s="303"/>
      <c r="U915" s="427"/>
      <c r="W915" s="342"/>
      <c r="X915" s="342"/>
      <c r="Y915" s="342"/>
      <c r="Z915" s="342"/>
      <c r="AA915" s="342"/>
      <c r="AB915" s="342"/>
      <c r="AC915" s="342"/>
      <c r="AD915" s="342"/>
      <c r="AE915" s="342"/>
      <c r="AJ915" s="354">
        <v>12</v>
      </c>
      <c r="AK915" s="432">
        <v>63</v>
      </c>
      <c r="AL915" s="432">
        <v>1</v>
      </c>
      <c r="AM915" s="433" t="s">
        <v>362</v>
      </c>
      <c r="AN915" s="433" t="s">
        <v>1057</v>
      </c>
      <c r="CB915" s="307"/>
      <c r="CC915" s="307"/>
      <c r="CD915" s="307"/>
      <c r="CE915" s="307"/>
      <c r="CF915" s="307"/>
      <c r="CG915" s="307"/>
      <c r="CH915" s="307"/>
      <c r="CI915" s="307"/>
      <c r="CJ915" s="307"/>
      <c r="CK915" s="307"/>
      <c r="CL915" s="307"/>
      <c r="CM915" s="307"/>
      <c r="CN915" s="307"/>
      <c r="CO915" s="307"/>
      <c r="CP915" s="307"/>
      <c r="CQ915" s="307"/>
      <c r="CR915" s="307"/>
      <c r="CS915" s="307"/>
      <c r="CT915" s="307"/>
      <c r="CU915" s="307"/>
      <c r="CV915" s="307"/>
      <c r="CW915" s="307"/>
      <c r="CX915" s="307"/>
      <c r="CY915" s="307"/>
      <c r="CZ915" s="307"/>
      <c r="DA915" s="307"/>
      <c r="DB915" s="307"/>
      <c r="DC915" s="307"/>
      <c r="DD915" s="307"/>
      <c r="DE915" s="307"/>
      <c r="DF915" s="307"/>
      <c r="DG915" s="307"/>
      <c r="DH915" s="307"/>
      <c r="DI915" s="390"/>
      <c r="DJ915" s="390"/>
      <c r="DK915" s="307"/>
      <c r="DL915" s="307"/>
      <c r="DM915" s="307"/>
      <c r="DN915" s="307"/>
      <c r="DO915" s="307"/>
      <c r="DP915" s="307"/>
      <c r="DQ915" s="307"/>
      <c r="DR915" s="307"/>
      <c r="DS915" s="307"/>
      <c r="DT915" s="307"/>
      <c r="DU915" s="307"/>
      <c r="DV915" s="307"/>
      <c r="DW915" s="307"/>
      <c r="DX915" s="307"/>
      <c r="DY915" s="307"/>
      <c r="DZ915" s="307"/>
      <c r="EA915" s="307"/>
      <c r="EB915" s="307"/>
      <c r="EC915" s="307"/>
      <c r="ED915" s="307"/>
      <c r="EE915" s="307"/>
      <c r="EF915" s="307"/>
      <c r="EG915" s="307"/>
      <c r="EH915" s="307"/>
      <c r="EI915" s="307"/>
      <c r="EJ915" s="307"/>
      <c r="EK915" s="307"/>
      <c r="EL915" s="307"/>
      <c r="EM915" s="307"/>
      <c r="EN915" s="307"/>
      <c r="EO915" s="307"/>
      <c r="EP915" s="307"/>
      <c r="EQ915" s="307"/>
      <c r="ER915" s="307"/>
      <c r="ES915" s="307"/>
      <c r="ET915" s="307"/>
      <c r="EU915" s="390"/>
      <c r="EV915" s="390"/>
      <c r="EW915" s="307"/>
      <c r="EX915" s="307"/>
      <c r="EY915" s="307"/>
      <c r="EZ915" s="307"/>
      <c r="FA915" s="307"/>
      <c r="FB915" s="307"/>
      <c r="FC915" s="307"/>
      <c r="FD915" s="307"/>
      <c r="FE915" s="307"/>
      <c r="FF915" s="307"/>
      <c r="FG915" s="307"/>
      <c r="FH915" s="307"/>
      <c r="FI915" s="307"/>
      <c r="FJ915" s="307"/>
      <c r="FK915" s="307"/>
      <c r="FL915" s="307"/>
      <c r="FM915" s="307"/>
      <c r="FN915" s="307"/>
      <c r="FO915" s="307"/>
      <c r="FP915" s="307"/>
      <c r="FQ915" s="307"/>
      <c r="FR915" s="307"/>
      <c r="FS915" s="307"/>
      <c r="FT915" s="307"/>
      <c r="FU915" s="307"/>
      <c r="FV915" s="307"/>
      <c r="FW915" s="307"/>
      <c r="FX915" s="307"/>
      <c r="FY915" s="307"/>
      <c r="FZ915" s="307"/>
      <c r="GA915" s="307"/>
      <c r="GB915" s="307"/>
      <c r="GC915" s="307"/>
      <c r="GD915" s="307"/>
      <c r="GE915" s="307"/>
      <c r="GF915" s="307"/>
      <c r="GG915" s="307"/>
      <c r="GH915" s="307"/>
      <c r="GI915" s="307"/>
      <c r="GJ915" s="307"/>
      <c r="GK915" s="307"/>
      <c r="GL915" s="307"/>
      <c r="GM915" s="307"/>
      <c r="GN915" s="307"/>
      <c r="GO915" s="307"/>
      <c r="GP915" s="307"/>
      <c r="GQ915" s="307"/>
      <c r="GR915" s="307"/>
      <c r="GS915" s="307"/>
      <c r="GT915" s="307"/>
      <c r="GU915" s="307"/>
      <c r="GV915" s="307"/>
      <c r="GW915" s="307"/>
      <c r="GX915" s="307"/>
      <c r="GY915" s="307"/>
      <c r="GZ915" s="307"/>
      <c r="HA915" s="307"/>
      <c r="HB915" s="307"/>
      <c r="HC915" s="307"/>
      <c r="HD915" s="307"/>
      <c r="HE915" s="307"/>
      <c r="HF915" s="307"/>
      <c r="HG915" s="307"/>
      <c r="HH915" s="307"/>
      <c r="HI915" s="307"/>
      <c r="HJ915" s="307"/>
      <c r="HK915" s="307"/>
      <c r="HL915" s="307"/>
      <c r="HM915" s="307"/>
      <c r="HN915" s="307"/>
      <c r="HO915" s="307"/>
      <c r="HP915" s="307"/>
      <c r="HQ915" s="307"/>
      <c r="HR915" s="307"/>
      <c r="HS915" s="307"/>
      <c r="HT915" s="307"/>
      <c r="HU915" s="307"/>
      <c r="HV915" s="307"/>
      <c r="HW915" s="307"/>
      <c r="HX915" s="307"/>
      <c r="HY915" s="307"/>
      <c r="HZ915" s="307"/>
      <c r="IA915" s="307"/>
      <c r="IB915" s="307"/>
      <c r="IC915" s="307"/>
      <c r="ID915" s="307"/>
      <c r="IE915" s="307"/>
      <c r="IF915" s="307"/>
      <c r="IG915" s="307"/>
      <c r="IH915" s="307"/>
      <c r="II915" s="307"/>
      <c r="IJ915" s="307"/>
      <c r="IK915" s="307"/>
      <c r="IL915" s="307"/>
      <c r="IM915" s="307"/>
      <c r="IN915" s="307"/>
      <c r="IO915" s="307"/>
      <c r="IP915" s="307"/>
      <c r="IQ915" s="307"/>
      <c r="IR915" s="307"/>
      <c r="IS915" s="307"/>
      <c r="IT915" s="307"/>
      <c r="IU915" s="307"/>
      <c r="IV915" s="307"/>
      <c r="IW915" s="307"/>
      <c r="IX915" s="307"/>
      <c r="IY915" s="307"/>
      <c r="IZ915" s="307"/>
      <c r="JA915" s="307"/>
      <c r="JB915" s="307"/>
      <c r="JC915" s="307"/>
      <c r="JD915" s="307"/>
      <c r="JE915" s="307"/>
      <c r="JF915" s="307"/>
      <c r="JG915" s="307"/>
      <c r="JH915" s="307"/>
      <c r="JI915" s="307"/>
      <c r="JJ915" s="307"/>
      <c r="JK915" s="307"/>
      <c r="JL915" s="307"/>
      <c r="JM915" s="307"/>
      <c r="JN915" s="307"/>
      <c r="JO915" s="307"/>
      <c r="JP915" s="307"/>
      <c r="JQ915" s="307"/>
      <c r="JR915" s="307"/>
      <c r="JS915" s="307"/>
      <c r="JT915" s="307"/>
      <c r="JU915" s="307"/>
      <c r="JV915" s="307"/>
      <c r="JW915" s="307"/>
      <c r="JX915" s="307"/>
      <c r="JY915" s="307"/>
      <c r="JZ915" s="307"/>
      <c r="KA915" s="307"/>
      <c r="KB915" s="307"/>
      <c r="KC915" s="307"/>
      <c r="KD915" s="307"/>
      <c r="KE915" s="307"/>
      <c r="KF915" s="307"/>
      <c r="KG915" s="307"/>
      <c r="KH915" s="307"/>
      <c r="KI915" s="307"/>
      <c r="KJ915" s="307"/>
      <c r="KK915" s="307"/>
      <c r="KL915" s="307"/>
      <c r="KM915" s="307"/>
      <c r="KN915" s="307"/>
      <c r="KO915" s="307"/>
      <c r="KP915" s="307"/>
      <c r="KQ915" s="307"/>
      <c r="KR915" s="307"/>
      <c r="KS915" s="307"/>
      <c r="KT915" s="307"/>
    </row>
    <row r="916" spans="14:306" s="56" customFormat="1" ht="15" customHeight="1">
      <c r="N916" s="427"/>
      <c r="O916" s="303"/>
      <c r="P916" s="427"/>
      <c r="Q916" s="427"/>
      <c r="R916" s="303"/>
      <c r="S916" s="303"/>
      <c r="T916" s="427"/>
      <c r="U916" s="427"/>
      <c r="W916" s="342"/>
      <c r="X916" s="342"/>
      <c r="Y916" s="342"/>
      <c r="Z916" s="342"/>
      <c r="AA916" s="342"/>
      <c r="AB916" s="342"/>
      <c r="AC916" s="342"/>
      <c r="AD916" s="342"/>
      <c r="AE916" s="342"/>
      <c r="AJ916" s="354">
        <v>13</v>
      </c>
      <c r="AK916" s="432">
        <v>65</v>
      </c>
      <c r="AL916" s="432">
        <v>1</v>
      </c>
      <c r="AM916" s="433" t="s">
        <v>1058</v>
      </c>
      <c r="AN916" s="433" t="s">
        <v>1059</v>
      </c>
      <c r="CB916" s="307"/>
      <c r="CC916" s="307"/>
      <c r="CD916" s="307"/>
      <c r="CE916" s="307"/>
      <c r="CF916" s="307"/>
      <c r="CG916" s="307"/>
      <c r="CH916" s="307"/>
      <c r="CI916" s="307"/>
      <c r="CJ916" s="307"/>
      <c r="CK916" s="307"/>
      <c r="CL916" s="307"/>
      <c r="CM916" s="307"/>
      <c r="CN916" s="307"/>
      <c r="CO916" s="307"/>
      <c r="CP916" s="307"/>
      <c r="CQ916" s="307"/>
      <c r="CR916" s="307"/>
      <c r="CS916" s="307"/>
      <c r="CT916" s="307"/>
      <c r="CU916" s="307"/>
      <c r="CV916" s="307"/>
      <c r="CW916" s="307"/>
      <c r="CX916" s="307"/>
      <c r="CY916" s="307"/>
      <c r="CZ916" s="307"/>
      <c r="DA916" s="307"/>
      <c r="DB916" s="307"/>
      <c r="DC916" s="307"/>
      <c r="DD916" s="307"/>
      <c r="DE916" s="307"/>
      <c r="DF916" s="307"/>
      <c r="DG916" s="307"/>
      <c r="DH916" s="307"/>
      <c r="DI916" s="390"/>
      <c r="DJ916" s="390"/>
      <c r="DK916" s="307"/>
      <c r="DL916" s="307"/>
      <c r="DM916" s="307"/>
      <c r="DN916" s="307"/>
      <c r="DO916" s="307"/>
      <c r="DP916" s="307"/>
      <c r="DQ916" s="307"/>
      <c r="DR916" s="307"/>
      <c r="DS916" s="307"/>
      <c r="DT916" s="307"/>
      <c r="DU916" s="307"/>
      <c r="DV916" s="307"/>
      <c r="DW916" s="307"/>
      <c r="DX916" s="307"/>
      <c r="DY916" s="307"/>
      <c r="DZ916" s="307"/>
      <c r="EA916" s="307"/>
      <c r="EB916" s="307"/>
      <c r="EC916" s="307"/>
      <c r="ED916" s="307"/>
      <c r="EE916" s="307"/>
      <c r="EF916" s="307"/>
      <c r="EG916" s="307"/>
      <c r="EH916" s="307"/>
      <c r="EI916" s="307"/>
      <c r="EJ916" s="307"/>
      <c r="EK916" s="307"/>
      <c r="EL916" s="307"/>
      <c r="EM916" s="307"/>
      <c r="EN916" s="307"/>
      <c r="EO916" s="307"/>
      <c r="EP916" s="307"/>
      <c r="EQ916" s="307"/>
      <c r="ER916" s="307"/>
      <c r="ES916" s="307"/>
      <c r="ET916" s="307"/>
      <c r="EU916" s="390"/>
      <c r="EV916" s="390"/>
      <c r="EW916" s="307"/>
      <c r="EX916" s="307"/>
      <c r="EY916" s="307"/>
      <c r="EZ916" s="307"/>
      <c r="FA916" s="307"/>
      <c r="FB916" s="307"/>
      <c r="FC916" s="307"/>
      <c r="FD916" s="307"/>
      <c r="FE916" s="307"/>
      <c r="FF916" s="307"/>
      <c r="FG916" s="307"/>
      <c r="FH916" s="307"/>
      <c r="FI916" s="307"/>
      <c r="FJ916" s="307"/>
      <c r="FK916" s="307"/>
      <c r="FL916" s="307"/>
      <c r="FM916" s="307"/>
      <c r="FN916" s="307"/>
      <c r="FO916" s="307"/>
      <c r="FP916" s="307"/>
      <c r="FQ916" s="307"/>
      <c r="FR916" s="307"/>
      <c r="FS916" s="307"/>
      <c r="FT916" s="307"/>
      <c r="FU916" s="307"/>
      <c r="FV916" s="307"/>
      <c r="FW916" s="307"/>
      <c r="FX916" s="307"/>
      <c r="FY916" s="307"/>
      <c r="FZ916" s="307"/>
      <c r="GA916" s="307"/>
      <c r="GB916" s="307"/>
      <c r="GC916" s="307"/>
      <c r="GD916" s="307"/>
      <c r="GE916" s="307"/>
      <c r="GF916" s="307"/>
      <c r="GG916" s="307"/>
      <c r="GH916" s="307"/>
      <c r="GI916" s="307"/>
      <c r="GJ916" s="307"/>
      <c r="GK916" s="307"/>
      <c r="GL916" s="307"/>
      <c r="GM916" s="307"/>
      <c r="GN916" s="307"/>
      <c r="GO916" s="307"/>
      <c r="GP916" s="307"/>
      <c r="GQ916" s="307"/>
      <c r="GR916" s="307"/>
      <c r="GS916" s="307"/>
      <c r="GT916" s="307"/>
      <c r="GU916" s="307"/>
      <c r="GV916" s="307"/>
      <c r="GW916" s="307"/>
      <c r="GX916" s="307"/>
      <c r="GY916" s="307"/>
      <c r="GZ916" s="307"/>
      <c r="HA916" s="307"/>
      <c r="HB916" s="307"/>
      <c r="HC916" s="307"/>
      <c r="HD916" s="307"/>
      <c r="HE916" s="307"/>
      <c r="HF916" s="307"/>
      <c r="HG916" s="307"/>
      <c r="HH916" s="307"/>
      <c r="HI916" s="307"/>
      <c r="HJ916" s="307"/>
      <c r="HK916" s="307"/>
      <c r="HL916" s="307"/>
      <c r="HM916" s="307"/>
      <c r="HN916" s="307"/>
      <c r="HO916" s="307"/>
      <c r="HP916" s="307"/>
      <c r="HQ916" s="307"/>
      <c r="HR916" s="307"/>
      <c r="HS916" s="307"/>
      <c r="HT916" s="307"/>
      <c r="HU916" s="307"/>
      <c r="HV916" s="307"/>
      <c r="HW916" s="307"/>
      <c r="HX916" s="307"/>
      <c r="HY916" s="307"/>
      <c r="HZ916" s="307"/>
      <c r="IA916" s="307"/>
      <c r="IB916" s="307"/>
      <c r="IC916" s="307"/>
      <c r="ID916" s="307"/>
      <c r="IE916" s="307"/>
      <c r="IF916" s="307"/>
      <c r="IG916" s="307"/>
      <c r="IH916" s="307"/>
      <c r="II916" s="307"/>
      <c r="IJ916" s="307"/>
      <c r="IK916" s="307"/>
      <c r="IL916" s="307"/>
      <c r="IM916" s="307"/>
      <c r="IN916" s="307"/>
      <c r="IO916" s="307"/>
      <c r="IP916" s="307"/>
      <c r="IQ916" s="307"/>
      <c r="IR916" s="307"/>
      <c r="IS916" s="307"/>
      <c r="IT916" s="307"/>
      <c r="IU916" s="307"/>
      <c r="IV916" s="307"/>
      <c r="IW916" s="307"/>
      <c r="IX916" s="307"/>
      <c r="IY916" s="307"/>
      <c r="IZ916" s="307"/>
      <c r="JA916" s="307"/>
      <c r="JB916" s="307"/>
      <c r="JC916" s="307"/>
      <c r="JD916" s="307"/>
      <c r="JE916" s="307"/>
      <c r="JF916" s="307"/>
      <c r="JG916" s="307"/>
      <c r="JH916" s="307"/>
      <c r="JI916" s="307"/>
      <c r="JJ916" s="307"/>
      <c r="JK916" s="307"/>
      <c r="JL916" s="307"/>
      <c r="JM916" s="307"/>
      <c r="JN916" s="307"/>
      <c r="JO916" s="307"/>
      <c r="JP916" s="307"/>
      <c r="JQ916" s="307"/>
      <c r="JR916" s="307"/>
      <c r="JS916" s="307"/>
      <c r="JT916" s="307"/>
      <c r="JU916" s="307"/>
      <c r="JV916" s="307"/>
      <c r="JW916" s="307"/>
      <c r="JX916" s="307"/>
      <c r="JY916" s="307"/>
      <c r="JZ916" s="307"/>
      <c r="KA916" s="307"/>
      <c r="KB916" s="307"/>
      <c r="KC916" s="307"/>
      <c r="KD916" s="307"/>
      <c r="KE916" s="307"/>
      <c r="KF916" s="307"/>
      <c r="KG916" s="307"/>
      <c r="KH916" s="307"/>
      <c r="KI916" s="307"/>
      <c r="KJ916" s="307"/>
      <c r="KK916" s="307"/>
      <c r="KL916" s="307"/>
      <c r="KM916" s="307"/>
      <c r="KN916" s="307"/>
      <c r="KO916" s="307"/>
      <c r="KP916" s="307"/>
      <c r="KQ916" s="307"/>
      <c r="KR916" s="307"/>
      <c r="KS916" s="307"/>
      <c r="KT916" s="307"/>
    </row>
    <row r="917" spans="14:306" s="56" customFormat="1" ht="15" customHeight="1">
      <c r="N917" s="427"/>
      <c r="O917" s="303"/>
      <c r="P917" s="303"/>
      <c r="Q917" s="303"/>
      <c r="R917" s="427"/>
      <c r="S917" s="303"/>
      <c r="T917" s="303"/>
      <c r="U917" s="427"/>
      <c r="W917" s="342"/>
      <c r="X917" s="342"/>
      <c r="Y917" s="342"/>
      <c r="Z917" s="342"/>
      <c r="AA917" s="342"/>
      <c r="AB917" s="342"/>
      <c r="AC917" s="342"/>
      <c r="AD917" s="342"/>
      <c r="AE917" s="342"/>
      <c r="AJ917" s="354">
        <v>14</v>
      </c>
      <c r="AK917" s="432">
        <v>67</v>
      </c>
      <c r="AL917" s="432">
        <v>1</v>
      </c>
      <c r="AM917" s="433" t="s">
        <v>366</v>
      </c>
      <c r="AN917" s="433" t="s">
        <v>1060</v>
      </c>
      <c r="CB917" s="307"/>
      <c r="CC917" s="307"/>
      <c r="CD917" s="307"/>
      <c r="CE917" s="307"/>
      <c r="CF917" s="307"/>
      <c r="CG917" s="307"/>
      <c r="CH917" s="307"/>
      <c r="CI917" s="307"/>
      <c r="CJ917" s="307"/>
      <c r="CK917" s="307"/>
      <c r="CL917" s="307"/>
      <c r="CM917" s="307"/>
      <c r="CN917" s="307"/>
      <c r="CO917" s="307"/>
      <c r="CP917" s="307"/>
      <c r="CQ917" s="307"/>
      <c r="CR917" s="307"/>
      <c r="CS917" s="307"/>
      <c r="CT917" s="307"/>
      <c r="CU917" s="307"/>
      <c r="CV917" s="307"/>
      <c r="CW917" s="307"/>
      <c r="CX917" s="307"/>
      <c r="CY917" s="307"/>
      <c r="CZ917" s="307"/>
      <c r="DA917" s="307"/>
      <c r="DB917" s="307"/>
      <c r="DC917" s="307"/>
      <c r="DD917" s="307"/>
      <c r="DE917" s="307"/>
      <c r="DF917" s="307"/>
      <c r="DG917" s="307"/>
      <c r="DH917" s="307"/>
      <c r="DI917" s="390"/>
      <c r="DJ917" s="390"/>
      <c r="DK917" s="307"/>
      <c r="DL917" s="307"/>
      <c r="DM917" s="307"/>
      <c r="DN917" s="307"/>
      <c r="DO917" s="307"/>
      <c r="DP917" s="307"/>
      <c r="DQ917" s="307"/>
      <c r="DR917" s="307"/>
      <c r="DS917" s="307"/>
      <c r="DT917" s="307"/>
      <c r="DU917" s="307"/>
      <c r="DV917" s="307"/>
      <c r="DW917" s="307"/>
      <c r="DX917" s="307"/>
      <c r="DY917" s="307"/>
      <c r="DZ917" s="307"/>
      <c r="EA917" s="307"/>
      <c r="EB917" s="307"/>
      <c r="EC917" s="307"/>
      <c r="ED917" s="307"/>
      <c r="EE917" s="307"/>
      <c r="EF917" s="307"/>
      <c r="EG917" s="307"/>
      <c r="EH917" s="307"/>
      <c r="EI917" s="307"/>
      <c r="EJ917" s="307"/>
      <c r="EK917" s="307"/>
      <c r="EL917" s="307"/>
      <c r="EM917" s="307"/>
      <c r="EN917" s="307"/>
      <c r="EO917" s="307"/>
      <c r="EP917" s="307"/>
      <c r="EQ917" s="307"/>
      <c r="ER917" s="307"/>
      <c r="ES917" s="307"/>
      <c r="ET917" s="307"/>
      <c r="EU917" s="390"/>
      <c r="EV917" s="390"/>
      <c r="EW917" s="307"/>
      <c r="EX917" s="307"/>
      <c r="EY917" s="307"/>
      <c r="EZ917" s="307"/>
      <c r="FA917" s="307"/>
      <c r="FB917" s="307"/>
      <c r="FC917" s="307"/>
      <c r="FD917" s="307"/>
      <c r="FE917" s="307"/>
      <c r="FF917" s="307"/>
      <c r="FG917" s="307"/>
      <c r="FH917" s="307"/>
      <c r="FI917" s="307"/>
      <c r="FJ917" s="307"/>
      <c r="FK917" s="307"/>
      <c r="FL917" s="307"/>
      <c r="FM917" s="307"/>
      <c r="FN917" s="307"/>
      <c r="FO917" s="307"/>
      <c r="FP917" s="307"/>
      <c r="FQ917" s="307"/>
      <c r="FR917" s="307"/>
      <c r="FS917" s="307"/>
      <c r="FT917" s="307"/>
      <c r="FU917" s="307"/>
      <c r="FV917" s="307"/>
      <c r="FW917" s="307"/>
      <c r="FX917" s="307"/>
      <c r="FY917" s="307"/>
      <c r="FZ917" s="307"/>
      <c r="GA917" s="307"/>
      <c r="GB917" s="307"/>
      <c r="GC917" s="307"/>
      <c r="GD917" s="307"/>
      <c r="GE917" s="307"/>
      <c r="GF917" s="307"/>
      <c r="GG917" s="307"/>
      <c r="GH917" s="307"/>
      <c r="GI917" s="307"/>
      <c r="GJ917" s="307"/>
      <c r="GK917" s="307"/>
      <c r="GL917" s="307"/>
      <c r="GM917" s="307"/>
      <c r="GN917" s="307"/>
      <c r="GO917" s="307"/>
      <c r="GP917" s="307"/>
      <c r="GQ917" s="307"/>
      <c r="GR917" s="307"/>
      <c r="GS917" s="307"/>
      <c r="GT917" s="307"/>
      <c r="GU917" s="307"/>
      <c r="GV917" s="307"/>
      <c r="GW917" s="307"/>
      <c r="GX917" s="307"/>
      <c r="GY917" s="307"/>
      <c r="GZ917" s="307"/>
      <c r="HA917" s="307"/>
      <c r="HB917" s="307"/>
      <c r="HC917" s="307"/>
      <c r="HD917" s="307"/>
      <c r="HE917" s="307"/>
      <c r="HF917" s="307"/>
      <c r="HG917" s="307"/>
      <c r="HH917" s="307"/>
      <c r="HI917" s="307"/>
      <c r="HJ917" s="307"/>
      <c r="HK917" s="307"/>
      <c r="HL917" s="307"/>
      <c r="HM917" s="307"/>
      <c r="HN917" s="307"/>
      <c r="HO917" s="307"/>
      <c r="HP917" s="307"/>
      <c r="HQ917" s="307"/>
      <c r="HR917" s="307"/>
      <c r="HS917" s="307"/>
      <c r="HT917" s="307"/>
      <c r="HU917" s="307"/>
      <c r="HV917" s="307"/>
      <c r="HW917" s="307"/>
      <c r="HX917" s="307"/>
      <c r="HY917" s="307"/>
      <c r="HZ917" s="307"/>
      <c r="IA917" s="307"/>
      <c r="IB917" s="307"/>
      <c r="IC917" s="307"/>
      <c r="ID917" s="307"/>
      <c r="IE917" s="307"/>
      <c r="IF917" s="307"/>
      <c r="IG917" s="307"/>
      <c r="IH917" s="307"/>
      <c r="II917" s="307"/>
      <c r="IJ917" s="307"/>
      <c r="IK917" s="307"/>
      <c r="IL917" s="307"/>
      <c r="IM917" s="307"/>
      <c r="IN917" s="307"/>
      <c r="IO917" s="307"/>
      <c r="IP917" s="307"/>
      <c r="IQ917" s="307"/>
      <c r="IR917" s="307"/>
      <c r="IS917" s="307"/>
      <c r="IT917" s="307"/>
      <c r="IU917" s="307"/>
      <c r="IV917" s="307"/>
      <c r="IW917" s="307"/>
      <c r="IX917" s="307"/>
      <c r="IY917" s="307"/>
      <c r="IZ917" s="307"/>
      <c r="JA917" s="307"/>
      <c r="JB917" s="307"/>
      <c r="JC917" s="307"/>
      <c r="JD917" s="307"/>
      <c r="JE917" s="307"/>
      <c r="JF917" s="307"/>
      <c r="JG917" s="307"/>
      <c r="JH917" s="307"/>
      <c r="JI917" s="307"/>
      <c r="JJ917" s="307"/>
      <c r="JK917" s="307"/>
      <c r="JL917" s="307"/>
      <c r="JM917" s="307"/>
      <c r="JN917" s="307"/>
      <c r="JO917" s="307"/>
      <c r="JP917" s="307"/>
      <c r="JQ917" s="307"/>
      <c r="JR917" s="307"/>
      <c r="JS917" s="307"/>
      <c r="JT917" s="307"/>
      <c r="JU917" s="307"/>
      <c r="JV917" s="307"/>
      <c r="JW917" s="307"/>
      <c r="JX917" s="307"/>
      <c r="JY917" s="307"/>
      <c r="JZ917" s="307"/>
      <c r="KA917" s="307"/>
      <c r="KB917" s="307"/>
      <c r="KC917" s="307"/>
      <c r="KD917" s="307"/>
      <c r="KE917" s="307"/>
      <c r="KF917" s="307"/>
      <c r="KG917" s="307"/>
      <c r="KH917" s="307"/>
      <c r="KI917" s="307"/>
      <c r="KJ917" s="307"/>
      <c r="KK917" s="307"/>
      <c r="KL917" s="307"/>
      <c r="KM917" s="307"/>
      <c r="KN917" s="307"/>
      <c r="KO917" s="307"/>
      <c r="KP917" s="307"/>
      <c r="KQ917" s="307"/>
      <c r="KR917" s="307"/>
      <c r="KS917" s="307"/>
      <c r="KT917" s="307"/>
    </row>
    <row r="918" spans="14:306" s="56" customFormat="1" ht="15" customHeight="1">
      <c r="N918" s="427"/>
      <c r="O918" s="303"/>
      <c r="P918" s="303"/>
      <c r="Q918" s="427"/>
      <c r="R918" s="303"/>
      <c r="S918" s="303"/>
      <c r="T918" s="303"/>
      <c r="U918" s="427"/>
      <c r="W918" s="342"/>
      <c r="X918" s="342"/>
      <c r="Y918" s="342"/>
      <c r="Z918" s="342"/>
      <c r="AA918" s="342"/>
      <c r="AB918" s="342"/>
      <c r="AC918" s="342"/>
      <c r="AD918" s="342"/>
      <c r="AE918" s="342"/>
      <c r="AJ918" s="435">
        <v>15</v>
      </c>
      <c r="AK918" s="432">
        <v>70</v>
      </c>
      <c r="AL918" s="432">
        <v>2</v>
      </c>
      <c r="AM918" s="433" t="s">
        <v>1061</v>
      </c>
      <c r="AN918" s="433" t="s">
        <v>1062</v>
      </c>
      <c r="CB918" s="307"/>
      <c r="CC918" s="307"/>
      <c r="CD918" s="307"/>
      <c r="CE918" s="307"/>
      <c r="CF918" s="307"/>
      <c r="CG918" s="307"/>
      <c r="CH918" s="307"/>
      <c r="CI918" s="307"/>
      <c r="CJ918" s="307"/>
      <c r="CK918" s="307"/>
      <c r="CL918" s="307"/>
      <c r="CM918" s="307"/>
      <c r="CN918" s="307"/>
      <c r="CO918" s="307"/>
      <c r="CP918" s="307"/>
      <c r="CQ918" s="307"/>
      <c r="CR918" s="307"/>
      <c r="CS918" s="307"/>
      <c r="CT918" s="307"/>
      <c r="CU918" s="307"/>
      <c r="CV918" s="307"/>
      <c r="CW918" s="307"/>
      <c r="CX918" s="307"/>
      <c r="CY918" s="307"/>
      <c r="CZ918" s="307"/>
      <c r="DA918" s="307"/>
      <c r="DB918" s="307"/>
      <c r="DC918" s="307"/>
      <c r="DD918" s="307"/>
      <c r="DE918" s="307"/>
      <c r="DF918" s="307"/>
      <c r="DG918" s="307"/>
      <c r="DH918" s="307"/>
      <c r="DI918" s="390"/>
      <c r="DJ918" s="390"/>
      <c r="DK918" s="307"/>
      <c r="DL918" s="307"/>
      <c r="DM918" s="307"/>
      <c r="DN918" s="307"/>
      <c r="DO918" s="307"/>
      <c r="DP918" s="307"/>
      <c r="DQ918" s="307"/>
      <c r="DR918" s="307"/>
      <c r="DS918" s="307"/>
      <c r="DT918" s="307"/>
      <c r="DU918" s="307"/>
      <c r="DV918" s="307"/>
      <c r="DW918" s="307"/>
      <c r="DX918" s="307"/>
      <c r="DY918" s="307"/>
      <c r="DZ918" s="307"/>
      <c r="EA918" s="307"/>
      <c r="EB918" s="307"/>
      <c r="EC918" s="307"/>
      <c r="ED918" s="307"/>
      <c r="EE918" s="307"/>
      <c r="EF918" s="307"/>
      <c r="EG918" s="307"/>
      <c r="EH918" s="307"/>
      <c r="EI918" s="307"/>
      <c r="EJ918" s="307"/>
      <c r="EK918" s="307"/>
      <c r="EL918" s="307"/>
      <c r="EM918" s="307"/>
      <c r="EN918" s="307"/>
      <c r="EO918" s="307"/>
      <c r="EP918" s="307"/>
      <c r="EQ918" s="307"/>
      <c r="ER918" s="307"/>
      <c r="ES918" s="307"/>
      <c r="ET918" s="307"/>
      <c r="EU918" s="390"/>
      <c r="EV918" s="390"/>
      <c r="EW918" s="307"/>
      <c r="EX918" s="307"/>
      <c r="EY918" s="307"/>
      <c r="EZ918" s="307"/>
      <c r="FA918" s="307"/>
      <c r="FB918" s="307"/>
      <c r="FC918" s="307"/>
      <c r="FD918" s="307"/>
      <c r="FE918" s="307"/>
      <c r="FF918" s="307"/>
      <c r="FG918" s="307"/>
      <c r="FH918" s="307"/>
      <c r="FI918" s="307"/>
      <c r="FJ918" s="307"/>
      <c r="FK918" s="307"/>
      <c r="FL918" s="307"/>
      <c r="FM918" s="307"/>
      <c r="FN918" s="307"/>
      <c r="FO918" s="307"/>
      <c r="FP918" s="307"/>
      <c r="FQ918" s="307"/>
      <c r="FR918" s="307"/>
      <c r="FS918" s="307"/>
      <c r="FT918" s="307"/>
      <c r="FU918" s="307"/>
      <c r="FV918" s="307"/>
      <c r="FW918" s="307"/>
      <c r="FX918" s="307"/>
      <c r="FY918" s="307"/>
      <c r="FZ918" s="307"/>
      <c r="GA918" s="307"/>
      <c r="GB918" s="307"/>
      <c r="GC918" s="307"/>
      <c r="GD918" s="307"/>
      <c r="GE918" s="307"/>
      <c r="GF918" s="307"/>
      <c r="GG918" s="307"/>
      <c r="GH918" s="307"/>
      <c r="GI918" s="307"/>
      <c r="GJ918" s="307"/>
      <c r="GK918" s="307"/>
      <c r="GL918" s="307"/>
      <c r="GM918" s="307"/>
      <c r="GN918" s="307"/>
      <c r="GO918" s="307"/>
      <c r="GP918" s="307"/>
      <c r="GQ918" s="307"/>
      <c r="GR918" s="307"/>
      <c r="GS918" s="307"/>
      <c r="GT918" s="307"/>
      <c r="GU918" s="307"/>
      <c r="GV918" s="307"/>
      <c r="GW918" s="307"/>
      <c r="GX918" s="307"/>
      <c r="GY918" s="307"/>
      <c r="GZ918" s="307"/>
      <c r="HA918" s="307"/>
      <c r="HB918" s="307"/>
      <c r="HC918" s="307"/>
      <c r="HD918" s="307"/>
      <c r="HE918" s="307"/>
      <c r="HF918" s="307"/>
      <c r="HG918" s="307"/>
      <c r="HH918" s="307"/>
      <c r="HI918" s="307"/>
      <c r="HJ918" s="307"/>
      <c r="HK918" s="307"/>
      <c r="HL918" s="307"/>
      <c r="HM918" s="307"/>
      <c r="HN918" s="307"/>
      <c r="HO918" s="307"/>
      <c r="HP918" s="307"/>
      <c r="HQ918" s="307"/>
      <c r="HR918" s="307"/>
      <c r="HS918" s="307"/>
      <c r="HT918" s="307"/>
      <c r="HU918" s="307"/>
      <c r="HV918" s="307"/>
      <c r="HW918" s="307"/>
      <c r="HX918" s="307"/>
      <c r="HY918" s="307"/>
      <c r="HZ918" s="307"/>
      <c r="IA918" s="307"/>
      <c r="IB918" s="307"/>
      <c r="IC918" s="307"/>
      <c r="ID918" s="307"/>
      <c r="IE918" s="307"/>
      <c r="IF918" s="307"/>
      <c r="IG918" s="307"/>
      <c r="IH918" s="307"/>
      <c r="II918" s="307"/>
      <c r="IJ918" s="307"/>
      <c r="IK918" s="307"/>
      <c r="IL918" s="307"/>
      <c r="IM918" s="307"/>
      <c r="IN918" s="307"/>
      <c r="IO918" s="307"/>
      <c r="IP918" s="307"/>
      <c r="IQ918" s="307"/>
      <c r="IR918" s="307"/>
      <c r="IS918" s="307"/>
      <c r="IT918" s="307"/>
      <c r="IU918" s="307"/>
      <c r="IV918" s="307"/>
      <c r="IW918" s="307"/>
      <c r="IX918" s="307"/>
      <c r="IY918" s="307"/>
      <c r="IZ918" s="307"/>
      <c r="JA918" s="307"/>
      <c r="JB918" s="307"/>
      <c r="JC918" s="307"/>
      <c r="JD918" s="307"/>
      <c r="JE918" s="307"/>
      <c r="JF918" s="307"/>
      <c r="JG918" s="307"/>
      <c r="JH918" s="307"/>
      <c r="JI918" s="307"/>
      <c r="JJ918" s="307"/>
      <c r="JK918" s="307"/>
      <c r="JL918" s="307"/>
      <c r="JM918" s="307"/>
      <c r="JN918" s="307"/>
      <c r="JO918" s="307"/>
      <c r="JP918" s="307"/>
      <c r="JQ918" s="307"/>
      <c r="JR918" s="307"/>
      <c r="JS918" s="307"/>
      <c r="JT918" s="307"/>
      <c r="JU918" s="307"/>
      <c r="JV918" s="307"/>
      <c r="JW918" s="307"/>
      <c r="JX918" s="307"/>
      <c r="JY918" s="307"/>
      <c r="JZ918" s="307"/>
      <c r="KA918" s="307"/>
      <c r="KB918" s="307"/>
      <c r="KC918" s="307"/>
      <c r="KD918" s="307"/>
      <c r="KE918" s="307"/>
      <c r="KF918" s="307"/>
      <c r="KG918" s="307"/>
      <c r="KH918" s="307"/>
      <c r="KI918" s="307"/>
      <c r="KJ918" s="307"/>
      <c r="KK918" s="307"/>
      <c r="KL918" s="307"/>
      <c r="KM918" s="307"/>
      <c r="KN918" s="307"/>
      <c r="KO918" s="307"/>
      <c r="KP918" s="307"/>
      <c r="KQ918" s="307"/>
      <c r="KR918" s="307"/>
      <c r="KS918" s="307"/>
      <c r="KT918" s="307"/>
    </row>
    <row r="919" spans="14:306" s="56" customFormat="1" ht="15" customHeight="1">
      <c r="N919" s="427"/>
      <c r="O919" s="303"/>
      <c r="P919" s="303"/>
      <c r="Q919" s="303"/>
      <c r="R919" s="303"/>
      <c r="S919" s="303"/>
      <c r="T919" s="303"/>
      <c r="U919" s="303"/>
      <c r="W919" s="342"/>
      <c r="X919" s="342"/>
      <c r="Y919" s="342"/>
      <c r="Z919" s="342"/>
      <c r="AA919" s="342"/>
      <c r="AB919" s="342"/>
      <c r="AC919" s="342"/>
      <c r="AD919" s="342"/>
      <c r="AE919" s="342"/>
      <c r="AJ919" s="354">
        <v>16</v>
      </c>
      <c r="AK919" s="432">
        <v>72</v>
      </c>
      <c r="AL919" s="432">
        <v>3</v>
      </c>
      <c r="AM919" s="433" t="s">
        <v>1063</v>
      </c>
      <c r="AN919" s="433" t="s">
        <v>35</v>
      </c>
      <c r="CB919" s="307"/>
      <c r="CC919" s="307"/>
      <c r="CD919" s="307"/>
      <c r="CE919" s="307"/>
      <c r="CF919" s="307"/>
      <c r="CG919" s="307"/>
      <c r="CH919" s="307"/>
      <c r="CI919" s="307"/>
      <c r="CJ919" s="307"/>
      <c r="CK919" s="307"/>
      <c r="CL919" s="307"/>
      <c r="CM919" s="307"/>
      <c r="CN919" s="307"/>
      <c r="CO919" s="307"/>
      <c r="CP919" s="307"/>
      <c r="CQ919" s="307"/>
      <c r="CR919" s="307"/>
      <c r="CS919" s="307"/>
      <c r="CT919" s="307"/>
      <c r="CU919" s="307"/>
      <c r="CV919" s="307"/>
      <c r="CW919" s="307"/>
      <c r="CX919" s="307"/>
      <c r="CY919" s="307"/>
      <c r="CZ919" s="307"/>
      <c r="DA919" s="307"/>
      <c r="DB919" s="307"/>
      <c r="DC919" s="307"/>
      <c r="DD919" s="307"/>
      <c r="DE919" s="307"/>
      <c r="DF919" s="307"/>
      <c r="DG919" s="307"/>
      <c r="DH919" s="307"/>
      <c r="DI919" s="390"/>
      <c r="DJ919" s="390"/>
      <c r="DK919" s="307"/>
      <c r="DL919" s="307"/>
      <c r="DM919" s="307"/>
      <c r="DN919" s="307"/>
      <c r="DO919" s="307"/>
      <c r="DP919" s="307"/>
      <c r="DQ919" s="307"/>
      <c r="DR919" s="307"/>
      <c r="DS919" s="307"/>
      <c r="DT919" s="307"/>
      <c r="DU919" s="307"/>
      <c r="DV919" s="307"/>
      <c r="DW919" s="307"/>
      <c r="DX919" s="307"/>
      <c r="DY919" s="307"/>
      <c r="DZ919" s="307"/>
      <c r="EA919" s="307"/>
      <c r="EB919" s="307"/>
      <c r="EC919" s="307"/>
      <c r="ED919" s="307"/>
      <c r="EE919" s="307"/>
      <c r="EF919" s="307"/>
      <c r="EG919" s="307"/>
      <c r="EH919" s="307"/>
      <c r="EI919" s="307"/>
      <c r="EJ919" s="307"/>
      <c r="EK919" s="307"/>
      <c r="EL919" s="307"/>
      <c r="EM919" s="307"/>
      <c r="EN919" s="307"/>
      <c r="EO919" s="307"/>
      <c r="EP919" s="307"/>
      <c r="EQ919" s="307"/>
      <c r="ER919" s="307"/>
      <c r="ES919" s="307"/>
      <c r="ET919" s="307"/>
      <c r="EU919" s="390"/>
      <c r="EV919" s="390"/>
      <c r="EW919" s="307"/>
      <c r="EX919" s="307"/>
      <c r="EY919" s="307"/>
      <c r="EZ919" s="307"/>
      <c r="FA919" s="307"/>
      <c r="FB919" s="307"/>
      <c r="FC919" s="307"/>
      <c r="FD919" s="307"/>
      <c r="FE919" s="307"/>
      <c r="FF919" s="307"/>
      <c r="FG919" s="307"/>
      <c r="FH919" s="307"/>
      <c r="FI919" s="307"/>
      <c r="FJ919" s="307"/>
      <c r="FK919" s="307"/>
      <c r="FL919" s="307"/>
      <c r="FM919" s="307"/>
      <c r="FN919" s="307"/>
      <c r="FO919" s="307"/>
      <c r="FP919" s="307"/>
      <c r="FQ919" s="307"/>
      <c r="FR919" s="307"/>
      <c r="FS919" s="307"/>
      <c r="FT919" s="307"/>
      <c r="FU919" s="307"/>
      <c r="FV919" s="307"/>
      <c r="FW919" s="307"/>
      <c r="FX919" s="307"/>
      <c r="FY919" s="307"/>
      <c r="FZ919" s="307"/>
      <c r="GA919" s="307"/>
      <c r="GB919" s="307"/>
      <c r="GC919" s="307"/>
      <c r="GD919" s="307"/>
      <c r="GE919" s="307"/>
      <c r="GF919" s="307"/>
      <c r="GG919" s="307"/>
      <c r="GH919" s="307"/>
      <c r="GI919" s="307"/>
      <c r="GJ919" s="307"/>
      <c r="GK919" s="307"/>
      <c r="GL919" s="307"/>
      <c r="GM919" s="307"/>
      <c r="GN919" s="307"/>
      <c r="GO919" s="307"/>
      <c r="GP919" s="307"/>
      <c r="GQ919" s="307"/>
      <c r="GR919" s="307"/>
      <c r="GS919" s="307"/>
      <c r="GT919" s="307"/>
      <c r="GU919" s="307"/>
      <c r="GV919" s="307"/>
      <c r="GW919" s="307"/>
      <c r="GX919" s="307"/>
      <c r="GY919" s="307"/>
      <c r="GZ919" s="307"/>
      <c r="HA919" s="307"/>
      <c r="HB919" s="307"/>
      <c r="HC919" s="307"/>
      <c r="HD919" s="307"/>
      <c r="HE919" s="307"/>
      <c r="HF919" s="307"/>
      <c r="HG919" s="307"/>
      <c r="HH919" s="307"/>
      <c r="HI919" s="307"/>
      <c r="HJ919" s="307"/>
      <c r="HK919" s="307"/>
      <c r="HL919" s="307"/>
      <c r="HM919" s="307"/>
      <c r="HN919" s="307"/>
      <c r="HO919" s="307"/>
      <c r="HP919" s="307"/>
      <c r="HQ919" s="307"/>
      <c r="HR919" s="307"/>
      <c r="HS919" s="307"/>
      <c r="HT919" s="307"/>
      <c r="HU919" s="307"/>
      <c r="HV919" s="307"/>
      <c r="HW919" s="307"/>
      <c r="HX919" s="307"/>
      <c r="HY919" s="307"/>
      <c r="HZ919" s="307"/>
      <c r="IA919" s="307"/>
      <c r="IB919" s="307"/>
      <c r="IC919" s="307"/>
      <c r="ID919" s="307"/>
      <c r="IE919" s="307"/>
      <c r="IF919" s="307"/>
      <c r="IG919" s="307"/>
      <c r="IH919" s="307"/>
      <c r="II919" s="307"/>
      <c r="IJ919" s="307"/>
      <c r="IK919" s="307"/>
      <c r="IL919" s="307"/>
      <c r="IM919" s="307"/>
      <c r="IN919" s="307"/>
      <c r="IO919" s="307"/>
      <c r="IP919" s="307"/>
      <c r="IQ919" s="307"/>
      <c r="IR919" s="307"/>
      <c r="IS919" s="307"/>
      <c r="IT919" s="307"/>
      <c r="IU919" s="307"/>
      <c r="IV919" s="307"/>
      <c r="IW919" s="307"/>
      <c r="IX919" s="307"/>
      <c r="IY919" s="307"/>
      <c r="IZ919" s="307"/>
      <c r="JA919" s="307"/>
      <c r="JB919" s="307"/>
      <c r="JC919" s="307"/>
      <c r="JD919" s="307"/>
      <c r="JE919" s="307"/>
      <c r="JF919" s="307"/>
      <c r="JG919" s="307"/>
      <c r="JH919" s="307"/>
      <c r="JI919" s="307"/>
      <c r="JJ919" s="307"/>
      <c r="JK919" s="307"/>
      <c r="JL919" s="307"/>
      <c r="JM919" s="307"/>
      <c r="JN919" s="307"/>
      <c r="JO919" s="307"/>
      <c r="JP919" s="307"/>
      <c r="JQ919" s="307"/>
      <c r="JR919" s="307"/>
      <c r="JS919" s="307"/>
      <c r="JT919" s="307"/>
      <c r="JU919" s="307"/>
      <c r="JV919" s="307"/>
      <c r="JW919" s="307"/>
      <c r="JX919" s="307"/>
      <c r="JY919" s="307"/>
      <c r="JZ919" s="307"/>
      <c r="KA919" s="307"/>
      <c r="KB919" s="307"/>
      <c r="KC919" s="307"/>
      <c r="KD919" s="307"/>
      <c r="KE919" s="307"/>
      <c r="KF919" s="307"/>
      <c r="KG919" s="307"/>
      <c r="KH919" s="307"/>
      <c r="KI919" s="307"/>
      <c r="KJ919" s="307"/>
      <c r="KK919" s="307"/>
      <c r="KL919" s="307"/>
      <c r="KM919" s="307"/>
      <c r="KN919" s="307"/>
      <c r="KO919" s="307"/>
      <c r="KP919" s="307"/>
      <c r="KQ919" s="307"/>
      <c r="KR919" s="307"/>
      <c r="KS919" s="307"/>
      <c r="KT919" s="307"/>
    </row>
    <row r="920" spans="14:306" s="56" customFormat="1" ht="15" customHeight="1">
      <c r="N920" s="303"/>
      <c r="O920" s="311"/>
      <c r="P920" s="311"/>
      <c r="Q920" s="311"/>
      <c r="R920" s="311"/>
      <c r="S920" s="311"/>
      <c r="T920" s="311"/>
      <c r="U920" s="311"/>
      <c r="W920" s="303"/>
      <c r="X920" s="303"/>
      <c r="Y920" s="303"/>
      <c r="Z920" s="303"/>
      <c r="AA920" s="303"/>
      <c r="AB920" s="303"/>
      <c r="AC920" s="303"/>
      <c r="AD920" s="303"/>
      <c r="AE920" s="303"/>
      <c r="AJ920" s="354">
        <v>17</v>
      </c>
      <c r="AK920" s="432">
        <v>74</v>
      </c>
      <c r="AL920" s="432">
        <v>4</v>
      </c>
      <c r="AM920" s="433" t="s">
        <v>370</v>
      </c>
      <c r="AN920" s="433" t="s">
        <v>36</v>
      </c>
      <c r="CB920" s="307"/>
      <c r="CC920" s="307"/>
      <c r="CD920" s="307"/>
      <c r="CE920" s="307"/>
      <c r="CF920" s="307"/>
      <c r="CG920" s="307"/>
      <c r="CH920" s="307"/>
      <c r="CI920" s="307"/>
      <c r="CJ920" s="307"/>
      <c r="CK920" s="307"/>
      <c r="CL920" s="307"/>
      <c r="CM920" s="307"/>
      <c r="CN920" s="307"/>
      <c r="CO920" s="307"/>
      <c r="CP920" s="307"/>
      <c r="CQ920" s="307"/>
      <c r="CR920" s="307"/>
      <c r="CS920" s="307"/>
      <c r="CT920" s="307"/>
      <c r="CU920" s="307"/>
      <c r="CV920" s="307"/>
      <c r="CW920" s="307"/>
      <c r="CX920" s="307"/>
      <c r="CY920" s="307"/>
      <c r="CZ920" s="307"/>
      <c r="DA920" s="307"/>
      <c r="DB920" s="307"/>
      <c r="DC920" s="307"/>
      <c r="DD920" s="307"/>
      <c r="DE920" s="307"/>
      <c r="DF920" s="307"/>
      <c r="DG920" s="307"/>
      <c r="DH920" s="307"/>
      <c r="DI920" s="390"/>
      <c r="DJ920" s="390"/>
      <c r="DK920" s="307"/>
      <c r="DL920" s="307"/>
      <c r="DM920" s="307"/>
      <c r="DN920" s="307"/>
      <c r="DO920" s="307"/>
      <c r="DP920" s="307"/>
      <c r="DQ920" s="307"/>
      <c r="DR920" s="307"/>
      <c r="DS920" s="307"/>
      <c r="DT920" s="307"/>
      <c r="DU920" s="307"/>
      <c r="DV920" s="307"/>
      <c r="DW920" s="307"/>
      <c r="DX920" s="307"/>
      <c r="DY920" s="307"/>
      <c r="DZ920" s="307"/>
      <c r="EA920" s="307"/>
      <c r="EB920" s="307"/>
      <c r="EC920" s="307"/>
      <c r="ED920" s="307"/>
      <c r="EE920" s="307"/>
      <c r="EF920" s="307"/>
      <c r="EG920" s="307"/>
      <c r="EH920" s="307"/>
      <c r="EI920" s="307"/>
      <c r="EJ920" s="307"/>
      <c r="EK920" s="307"/>
      <c r="EL920" s="307"/>
      <c r="EM920" s="307"/>
      <c r="EN920" s="307"/>
      <c r="EO920" s="307"/>
      <c r="EP920" s="307"/>
      <c r="EQ920" s="307"/>
      <c r="ER920" s="307"/>
      <c r="ES920" s="307"/>
      <c r="ET920" s="307"/>
      <c r="EU920" s="390"/>
      <c r="EV920" s="390"/>
      <c r="EW920" s="307"/>
      <c r="EX920" s="307"/>
      <c r="EY920" s="307"/>
      <c r="EZ920" s="307"/>
      <c r="FA920" s="307"/>
      <c r="FB920" s="307"/>
      <c r="FC920" s="307"/>
      <c r="FD920" s="307"/>
      <c r="FE920" s="307"/>
      <c r="FF920" s="307"/>
      <c r="FG920" s="307"/>
      <c r="FH920" s="307"/>
      <c r="FI920" s="307"/>
      <c r="FJ920" s="307"/>
      <c r="FK920" s="307"/>
      <c r="FL920" s="307"/>
      <c r="FM920" s="307"/>
      <c r="FN920" s="307"/>
      <c r="FO920" s="307"/>
      <c r="FP920" s="307"/>
      <c r="FQ920" s="307"/>
      <c r="FR920" s="307"/>
      <c r="FS920" s="307"/>
      <c r="FT920" s="307"/>
      <c r="FU920" s="307"/>
      <c r="FV920" s="307"/>
      <c r="FW920" s="307"/>
      <c r="FX920" s="307"/>
      <c r="FY920" s="307"/>
      <c r="FZ920" s="307"/>
      <c r="GA920" s="307"/>
      <c r="GB920" s="307"/>
      <c r="GC920" s="307"/>
      <c r="GD920" s="307"/>
      <c r="GE920" s="307"/>
      <c r="GF920" s="307"/>
      <c r="GG920" s="307"/>
      <c r="GH920" s="307"/>
      <c r="GI920" s="307"/>
      <c r="GJ920" s="307"/>
      <c r="GK920" s="307"/>
      <c r="GL920" s="307"/>
      <c r="GM920" s="307"/>
      <c r="GN920" s="307"/>
      <c r="GO920" s="307"/>
      <c r="GP920" s="307"/>
      <c r="GQ920" s="307"/>
      <c r="GR920" s="307"/>
      <c r="GS920" s="307"/>
      <c r="GT920" s="307"/>
      <c r="GU920" s="307"/>
      <c r="GV920" s="307"/>
      <c r="GW920" s="307"/>
      <c r="GX920" s="307"/>
      <c r="GY920" s="307"/>
      <c r="GZ920" s="307"/>
      <c r="HA920" s="307"/>
      <c r="HB920" s="307"/>
      <c r="HC920" s="307"/>
      <c r="HD920" s="307"/>
      <c r="HE920" s="307"/>
      <c r="HF920" s="307"/>
      <c r="HG920" s="307"/>
      <c r="HH920" s="307"/>
      <c r="HI920" s="307"/>
      <c r="HJ920" s="307"/>
      <c r="HK920" s="307"/>
      <c r="HL920" s="307"/>
      <c r="HM920" s="307"/>
      <c r="HN920" s="307"/>
      <c r="HO920" s="307"/>
      <c r="HP920" s="307"/>
      <c r="HQ920" s="307"/>
      <c r="HR920" s="307"/>
      <c r="HS920" s="307"/>
      <c r="HT920" s="307"/>
      <c r="HU920" s="307"/>
      <c r="HV920" s="307"/>
      <c r="HW920" s="307"/>
      <c r="HX920" s="307"/>
      <c r="HY920" s="307"/>
      <c r="HZ920" s="307"/>
      <c r="IA920" s="307"/>
      <c r="IB920" s="307"/>
      <c r="IC920" s="307"/>
      <c r="ID920" s="307"/>
      <c r="IE920" s="307"/>
      <c r="IF920" s="307"/>
      <c r="IG920" s="307"/>
      <c r="IH920" s="307"/>
      <c r="II920" s="307"/>
      <c r="IJ920" s="307"/>
      <c r="IK920" s="307"/>
      <c r="IL920" s="307"/>
      <c r="IM920" s="307"/>
      <c r="IN920" s="307"/>
      <c r="IO920" s="307"/>
      <c r="IP920" s="307"/>
      <c r="IQ920" s="307"/>
      <c r="IR920" s="307"/>
      <c r="IS920" s="307"/>
      <c r="IT920" s="307"/>
      <c r="IU920" s="307"/>
      <c r="IV920" s="307"/>
      <c r="IW920" s="307"/>
      <c r="IX920" s="307"/>
      <c r="IY920" s="307"/>
      <c r="IZ920" s="307"/>
      <c r="JA920" s="307"/>
      <c r="JB920" s="307"/>
      <c r="JC920" s="307"/>
      <c r="JD920" s="307"/>
      <c r="JE920" s="307"/>
      <c r="JF920" s="307"/>
      <c r="JG920" s="307"/>
      <c r="JH920" s="307"/>
      <c r="JI920" s="307"/>
      <c r="JJ920" s="307"/>
      <c r="JK920" s="307"/>
      <c r="JL920" s="307"/>
      <c r="JM920" s="307"/>
      <c r="JN920" s="307"/>
      <c r="JO920" s="307"/>
      <c r="JP920" s="307"/>
      <c r="JQ920" s="307"/>
      <c r="JR920" s="307"/>
      <c r="JS920" s="307"/>
      <c r="JT920" s="307"/>
      <c r="JU920" s="307"/>
      <c r="JV920" s="307"/>
      <c r="JW920" s="307"/>
      <c r="JX920" s="307"/>
      <c r="JY920" s="307"/>
      <c r="JZ920" s="307"/>
      <c r="KA920" s="307"/>
      <c r="KB920" s="307"/>
      <c r="KC920" s="307"/>
      <c r="KD920" s="307"/>
      <c r="KE920" s="307"/>
      <c r="KF920" s="307"/>
      <c r="KG920" s="307"/>
      <c r="KH920" s="307"/>
      <c r="KI920" s="307"/>
      <c r="KJ920" s="307"/>
      <c r="KK920" s="307"/>
      <c r="KL920" s="307"/>
      <c r="KM920" s="307"/>
      <c r="KN920" s="307"/>
      <c r="KO920" s="307"/>
      <c r="KP920" s="307"/>
      <c r="KQ920" s="307"/>
      <c r="KR920" s="307"/>
      <c r="KS920" s="307"/>
      <c r="KT920" s="307"/>
    </row>
    <row r="921" spans="14:306" s="56" customFormat="1" ht="15" customHeight="1">
      <c r="N921" s="410"/>
      <c r="O921" s="311"/>
      <c r="P921" s="311"/>
      <c r="Q921" s="311"/>
      <c r="R921" s="311"/>
      <c r="S921" s="311"/>
      <c r="T921" s="311"/>
      <c r="U921" s="311"/>
      <c r="AJ921" s="354">
        <v>18</v>
      </c>
      <c r="AK921" s="432">
        <v>76</v>
      </c>
      <c r="AL921" s="432">
        <v>5</v>
      </c>
      <c r="AM921" s="433" t="s">
        <v>475</v>
      </c>
      <c r="AN921" s="433" t="s">
        <v>1064</v>
      </c>
      <c r="CB921" s="307"/>
      <c r="CC921" s="307"/>
      <c r="CD921" s="307"/>
      <c r="CE921" s="307"/>
      <c r="CF921" s="307"/>
      <c r="CG921" s="307"/>
      <c r="CH921" s="307"/>
      <c r="CI921" s="307"/>
      <c r="CJ921" s="307"/>
      <c r="CK921" s="307"/>
      <c r="CL921" s="307"/>
      <c r="CM921" s="307"/>
      <c r="CN921" s="307"/>
      <c r="CO921" s="307"/>
      <c r="CP921" s="307"/>
      <c r="CQ921" s="307"/>
      <c r="CR921" s="307"/>
      <c r="CS921" s="307"/>
      <c r="CT921" s="307"/>
      <c r="CU921" s="307"/>
      <c r="CV921" s="307"/>
      <c r="CW921" s="307"/>
      <c r="CX921" s="307"/>
      <c r="CY921" s="307"/>
      <c r="CZ921" s="307"/>
      <c r="DA921" s="307"/>
      <c r="DB921" s="307"/>
      <c r="DC921" s="307"/>
      <c r="DD921" s="307"/>
      <c r="DE921" s="307"/>
      <c r="DF921" s="307"/>
      <c r="DG921" s="307"/>
      <c r="DH921" s="307"/>
      <c r="DI921" s="390"/>
      <c r="DJ921" s="390"/>
      <c r="DK921" s="307"/>
      <c r="DL921" s="307"/>
      <c r="DM921" s="307"/>
      <c r="DN921" s="307"/>
      <c r="DO921" s="307"/>
      <c r="DP921" s="307"/>
      <c r="DQ921" s="307"/>
      <c r="DR921" s="307"/>
      <c r="DS921" s="307"/>
      <c r="DT921" s="307"/>
      <c r="DU921" s="307"/>
      <c r="DV921" s="307"/>
      <c r="DW921" s="307"/>
      <c r="DX921" s="307"/>
      <c r="DY921" s="307"/>
      <c r="DZ921" s="307"/>
      <c r="EA921" s="307"/>
      <c r="EB921" s="307"/>
      <c r="EC921" s="307"/>
      <c r="ED921" s="307"/>
      <c r="EE921" s="307"/>
      <c r="EF921" s="307"/>
      <c r="EG921" s="307"/>
      <c r="EH921" s="307"/>
      <c r="EI921" s="307"/>
      <c r="EJ921" s="307"/>
      <c r="EK921" s="307"/>
      <c r="EL921" s="307"/>
      <c r="EM921" s="307"/>
      <c r="EN921" s="307"/>
      <c r="EO921" s="307"/>
      <c r="EP921" s="307"/>
      <c r="EQ921" s="307"/>
      <c r="ER921" s="307"/>
      <c r="ES921" s="307"/>
      <c r="ET921" s="307"/>
      <c r="EU921" s="390"/>
      <c r="EV921" s="390"/>
      <c r="EW921" s="307"/>
      <c r="EX921" s="307"/>
      <c r="EY921" s="307"/>
      <c r="EZ921" s="307"/>
      <c r="FA921" s="307"/>
      <c r="FB921" s="307"/>
      <c r="FC921" s="307"/>
      <c r="FD921" s="307"/>
      <c r="FE921" s="307"/>
      <c r="FF921" s="307"/>
      <c r="FG921" s="307"/>
      <c r="FH921" s="307"/>
      <c r="FI921" s="307"/>
      <c r="FJ921" s="307"/>
      <c r="FK921" s="307"/>
      <c r="FL921" s="307"/>
      <c r="FM921" s="307"/>
      <c r="FN921" s="307"/>
      <c r="FO921" s="307"/>
      <c r="FP921" s="307"/>
      <c r="FQ921" s="307"/>
      <c r="FR921" s="307"/>
      <c r="FS921" s="307"/>
      <c r="FT921" s="307"/>
      <c r="FU921" s="307"/>
      <c r="FV921" s="307"/>
      <c r="FW921" s="307"/>
      <c r="FX921" s="307"/>
      <c r="FY921" s="307"/>
      <c r="FZ921" s="307"/>
      <c r="GA921" s="307"/>
      <c r="GB921" s="307"/>
      <c r="GC921" s="307"/>
      <c r="GD921" s="307"/>
      <c r="GE921" s="307"/>
      <c r="GF921" s="307"/>
      <c r="GG921" s="307"/>
      <c r="GH921" s="307"/>
      <c r="GI921" s="307"/>
      <c r="GJ921" s="307"/>
      <c r="GK921" s="307"/>
      <c r="GL921" s="307"/>
      <c r="GM921" s="307"/>
      <c r="GN921" s="307"/>
      <c r="GO921" s="307"/>
      <c r="GP921" s="307"/>
      <c r="GQ921" s="307"/>
      <c r="GR921" s="307"/>
      <c r="GS921" s="307"/>
      <c r="GT921" s="307"/>
      <c r="GU921" s="307"/>
      <c r="GV921" s="307"/>
      <c r="GW921" s="307"/>
      <c r="GX921" s="307"/>
      <c r="GY921" s="307"/>
      <c r="GZ921" s="307"/>
      <c r="HA921" s="307"/>
      <c r="HB921" s="307"/>
      <c r="HC921" s="307"/>
      <c r="HD921" s="307"/>
      <c r="HE921" s="307"/>
      <c r="HF921" s="307"/>
      <c r="HG921" s="307"/>
      <c r="HH921" s="307"/>
      <c r="HI921" s="307"/>
      <c r="HJ921" s="307"/>
      <c r="HK921" s="307"/>
      <c r="HL921" s="307"/>
      <c r="HM921" s="307"/>
      <c r="HN921" s="307"/>
      <c r="HO921" s="307"/>
      <c r="HP921" s="307"/>
      <c r="HQ921" s="307"/>
      <c r="HR921" s="307"/>
      <c r="HS921" s="307"/>
      <c r="HT921" s="307"/>
      <c r="HU921" s="307"/>
      <c r="HV921" s="307"/>
      <c r="HW921" s="307"/>
      <c r="HX921" s="307"/>
      <c r="HY921" s="307"/>
      <c r="HZ921" s="307"/>
      <c r="IA921" s="307"/>
      <c r="IB921" s="307"/>
      <c r="IC921" s="307"/>
      <c r="ID921" s="307"/>
      <c r="IE921" s="307"/>
      <c r="IF921" s="307"/>
      <c r="IG921" s="307"/>
      <c r="IH921" s="307"/>
      <c r="II921" s="307"/>
      <c r="IJ921" s="307"/>
      <c r="IK921" s="307"/>
      <c r="IL921" s="307"/>
      <c r="IM921" s="307"/>
      <c r="IN921" s="307"/>
      <c r="IO921" s="307"/>
      <c r="IP921" s="307"/>
      <c r="IQ921" s="307"/>
      <c r="IR921" s="307"/>
      <c r="IS921" s="307"/>
      <c r="IT921" s="307"/>
      <c r="IU921" s="307"/>
      <c r="IV921" s="307"/>
      <c r="IW921" s="307"/>
      <c r="IX921" s="307"/>
      <c r="IY921" s="307"/>
      <c r="IZ921" s="307"/>
      <c r="JA921" s="307"/>
      <c r="JB921" s="307"/>
      <c r="JC921" s="307"/>
      <c r="JD921" s="307"/>
      <c r="JE921" s="307"/>
      <c r="JF921" s="307"/>
      <c r="JG921" s="307"/>
      <c r="JH921" s="307"/>
      <c r="JI921" s="307"/>
      <c r="JJ921" s="307"/>
      <c r="JK921" s="307"/>
      <c r="JL921" s="307"/>
      <c r="JM921" s="307"/>
      <c r="JN921" s="307"/>
      <c r="JO921" s="307"/>
      <c r="JP921" s="307"/>
      <c r="JQ921" s="307"/>
      <c r="JR921" s="307"/>
      <c r="JS921" s="307"/>
      <c r="JT921" s="307"/>
      <c r="JU921" s="307"/>
      <c r="JV921" s="307"/>
      <c r="JW921" s="307"/>
      <c r="JX921" s="307"/>
      <c r="JY921" s="307"/>
      <c r="JZ921" s="307"/>
      <c r="KA921" s="307"/>
      <c r="KB921" s="307"/>
      <c r="KC921" s="307"/>
      <c r="KD921" s="307"/>
      <c r="KE921" s="307"/>
      <c r="KF921" s="307"/>
      <c r="KG921" s="307"/>
      <c r="KH921" s="307"/>
      <c r="KI921" s="307"/>
      <c r="KJ921" s="307"/>
      <c r="KK921" s="307"/>
      <c r="KL921" s="307"/>
      <c r="KM921" s="307"/>
      <c r="KN921" s="307"/>
      <c r="KO921" s="307"/>
      <c r="KP921" s="307"/>
      <c r="KQ921" s="307"/>
      <c r="KR921" s="307"/>
      <c r="KS921" s="307"/>
      <c r="KT921" s="307"/>
    </row>
    <row r="922" spans="14:306" s="56" customFormat="1" ht="15" customHeight="1">
      <c r="N922" s="410"/>
      <c r="O922" s="311"/>
      <c r="P922" s="311"/>
      <c r="Q922" s="311"/>
      <c r="R922" s="311"/>
      <c r="S922" s="311"/>
      <c r="T922" s="311"/>
      <c r="U922" s="311"/>
      <c r="AJ922" s="354">
        <v>19</v>
      </c>
      <c r="AK922" s="432">
        <v>78</v>
      </c>
      <c r="AL922" s="432">
        <v>7</v>
      </c>
      <c r="AM922" s="433" t="s">
        <v>1065</v>
      </c>
      <c r="AN922" s="433" t="s">
        <v>1066</v>
      </c>
      <c r="CB922" s="307"/>
      <c r="CC922" s="307"/>
      <c r="CD922" s="307"/>
      <c r="CE922" s="307"/>
      <c r="CF922" s="307"/>
      <c r="CG922" s="307"/>
      <c r="CH922" s="307"/>
      <c r="CI922" s="307"/>
      <c r="CJ922" s="307"/>
      <c r="CK922" s="307"/>
      <c r="CL922" s="307"/>
      <c r="CM922" s="307"/>
      <c r="CN922" s="307"/>
      <c r="CO922" s="307"/>
      <c r="CP922" s="307"/>
      <c r="CQ922" s="307"/>
      <c r="CR922" s="307"/>
      <c r="CS922" s="307"/>
      <c r="CT922" s="307"/>
      <c r="CU922" s="307"/>
      <c r="CV922" s="307"/>
      <c r="CW922" s="307"/>
      <c r="CX922" s="307"/>
      <c r="CY922" s="307"/>
      <c r="CZ922" s="307"/>
      <c r="DA922" s="307"/>
      <c r="DB922" s="307"/>
      <c r="DC922" s="307"/>
      <c r="DD922" s="307"/>
      <c r="DE922" s="307"/>
      <c r="DF922" s="307"/>
      <c r="DG922" s="307"/>
      <c r="DH922" s="307"/>
      <c r="DI922" s="390"/>
      <c r="DJ922" s="390"/>
      <c r="DK922" s="307"/>
      <c r="DL922" s="307"/>
      <c r="DM922" s="307"/>
      <c r="DN922" s="307"/>
      <c r="DO922" s="307"/>
      <c r="DP922" s="307"/>
      <c r="DQ922" s="307"/>
      <c r="DR922" s="307"/>
      <c r="DS922" s="307"/>
      <c r="DT922" s="307"/>
      <c r="DU922" s="307"/>
      <c r="DV922" s="307"/>
      <c r="DW922" s="307"/>
      <c r="DX922" s="307"/>
      <c r="DY922" s="307"/>
      <c r="DZ922" s="307"/>
      <c r="EA922" s="307"/>
      <c r="EB922" s="307"/>
      <c r="EC922" s="307"/>
      <c r="ED922" s="307"/>
      <c r="EE922" s="307"/>
      <c r="EF922" s="307"/>
      <c r="EG922" s="307"/>
      <c r="EH922" s="307"/>
      <c r="EI922" s="307"/>
      <c r="EJ922" s="307"/>
      <c r="EK922" s="307"/>
      <c r="EL922" s="307"/>
      <c r="EM922" s="307"/>
      <c r="EN922" s="307"/>
      <c r="EO922" s="307"/>
      <c r="EP922" s="307"/>
      <c r="EQ922" s="307"/>
      <c r="ER922" s="307"/>
      <c r="ES922" s="307"/>
      <c r="ET922" s="307"/>
      <c r="EU922" s="390"/>
      <c r="EV922" s="390"/>
      <c r="EW922" s="307"/>
      <c r="EX922" s="307"/>
      <c r="EY922" s="307"/>
      <c r="EZ922" s="307"/>
      <c r="FA922" s="307"/>
      <c r="FB922" s="307"/>
      <c r="FC922" s="307"/>
      <c r="FD922" s="307"/>
      <c r="FE922" s="307"/>
      <c r="FF922" s="307"/>
      <c r="FG922" s="307"/>
      <c r="FH922" s="307"/>
      <c r="FI922" s="307"/>
      <c r="FJ922" s="307"/>
      <c r="FK922" s="307"/>
      <c r="FL922" s="307"/>
      <c r="FM922" s="307"/>
      <c r="FN922" s="307"/>
      <c r="FO922" s="307"/>
      <c r="FP922" s="307"/>
      <c r="FQ922" s="307"/>
      <c r="FR922" s="307"/>
      <c r="FS922" s="307"/>
      <c r="FT922" s="307"/>
      <c r="FU922" s="307"/>
      <c r="FV922" s="307"/>
      <c r="FW922" s="307"/>
      <c r="FX922" s="307"/>
      <c r="FY922" s="307"/>
      <c r="FZ922" s="307"/>
      <c r="GA922" s="307"/>
      <c r="GB922" s="307"/>
      <c r="GC922" s="307"/>
      <c r="GD922" s="307"/>
      <c r="GE922" s="307"/>
      <c r="GF922" s="307"/>
      <c r="GG922" s="307"/>
      <c r="GH922" s="307"/>
      <c r="GI922" s="307"/>
      <c r="GJ922" s="307"/>
      <c r="GK922" s="307"/>
      <c r="GL922" s="307"/>
      <c r="GM922" s="307"/>
      <c r="GN922" s="307"/>
      <c r="GO922" s="307"/>
      <c r="GP922" s="307"/>
      <c r="GQ922" s="307"/>
      <c r="GR922" s="307"/>
      <c r="GS922" s="307"/>
      <c r="GT922" s="307"/>
      <c r="GU922" s="307"/>
      <c r="GV922" s="307"/>
      <c r="GW922" s="307"/>
      <c r="GX922" s="307"/>
      <c r="GY922" s="307"/>
      <c r="GZ922" s="307"/>
      <c r="HA922" s="307"/>
      <c r="HB922" s="307"/>
      <c r="HC922" s="307"/>
      <c r="HD922" s="307"/>
      <c r="HE922" s="307"/>
      <c r="HF922" s="307"/>
      <c r="HG922" s="307"/>
      <c r="HH922" s="307"/>
      <c r="HI922" s="307"/>
      <c r="HJ922" s="307"/>
      <c r="HK922" s="307"/>
      <c r="HL922" s="307"/>
      <c r="HM922" s="307"/>
      <c r="HN922" s="307"/>
      <c r="HO922" s="307"/>
      <c r="HP922" s="307"/>
      <c r="HQ922" s="307"/>
      <c r="HR922" s="307"/>
      <c r="HS922" s="307"/>
      <c r="HT922" s="307"/>
      <c r="HU922" s="307"/>
      <c r="HV922" s="307"/>
      <c r="HW922" s="307"/>
      <c r="HX922" s="307"/>
      <c r="HY922" s="307"/>
      <c r="HZ922" s="307"/>
      <c r="IA922" s="307"/>
      <c r="IB922" s="307"/>
      <c r="IC922" s="307"/>
      <c r="ID922" s="307"/>
      <c r="IE922" s="307"/>
      <c r="IF922" s="307"/>
      <c r="IG922" s="307"/>
      <c r="IH922" s="307"/>
      <c r="II922" s="307"/>
      <c r="IJ922" s="307"/>
      <c r="IK922" s="307"/>
      <c r="IL922" s="307"/>
      <c r="IM922" s="307"/>
      <c r="IN922" s="307"/>
      <c r="IO922" s="307"/>
      <c r="IP922" s="307"/>
      <c r="IQ922" s="307"/>
      <c r="IR922" s="307"/>
      <c r="IS922" s="307"/>
      <c r="IT922" s="307"/>
      <c r="IU922" s="307"/>
      <c r="IV922" s="307"/>
      <c r="IW922" s="307"/>
      <c r="IX922" s="307"/>
      <c r="IY922" s="307"/>
      <c r="IZ922" s="307"/>
      <c r="JA922" s="307"/>
      <c r="JB922" s="307"/>
      <c r="JC922" s="307"/>
      <c r="JD922" s="307"/>
      <c r="JE922" s="307"/>
      <c r="JF922" s="307"/>
      <c r="JG922" s="307"/>
      <c r="JH922" s="307"/>
      <c r="JI922" s="307"/>
      <c r="JJ922" s="307"/>
      <c r="JK922" s="307"/>
      <c r="JL922" s="307"/>
      <c r="JM922" s="307"/>
      <c r="JN922" s="307"/>
      <c r="JO922" s="307"/>
      <c r="JP922" s="307"/>
      <c r="JQ922" s="307"/>
      <c r="JR922" s="307"/>
      <c r="JS922" s="307"/>
      <c r="JT922" s="307"/>
      <c r="JU922" s="307"/>
      <c r="JV922" s="307"/>
      <c r="JW922" s="307"/>
      <c r="JX922" s="307"/>
      <c r="JY922" s="307"/>
      <c r="JZ922" s="307"/>
      <c r="KA922" s="307"/>
      <c r="KB922" s="307"/>
      <c r="KC922" s="307"/>
      <c r="KD922" s="307"/>
      <c r="KE922" s="307"/>
      <c r="KF922" s="307"/>
      <c r="KG922" s="307"/>
      <c r="KH922" s="307"/>
      <c r="KI922" s="307"/>
      <c r="KJ922" s="307"/>
      <c r="KK922" s="307"/>
      <c r="KL922" s="307"/>
      <c r="KM922" s="307"/>
      <c r="KN922" s="307"/>
      <c r="KO922" s="307"/>
      <c r="KP922" s="307"/>
      <c r="KQ922" s="307"/>
      <c r="KR922" s="307"/>
      <c r="KS922" s="307"/>
      <c r="KT922" s="307"/>
    </row>
    <row r="923" spans="14:306" s="56" customFormat="1" ht="15" customHeight="1">
      <c r="N923" s="410"/>
      <c r="O923" s="311"/>
      <c r="P923" s="311"/>
      <c r="Q923" s="311"/>
      <c r="R923" s="311"/>
      <c r="S923" s="311"/>
      <c r="T923" s="311"/>
      <c r="U923" s="311"/>
      <c r="AJ923" s="354">
        <v>20</v>
      </c>
      <c r="AK923" s="432">
        <v>80</v>
      </c>
      <c r="AL923" s="432">
        <v>9</v>
      </c>
      <c r="AM923" s="433" t="s">
        <v>376</v>
      </c>
      <c r="AN923" s="433" t="s">
        <v>1067</v>
      </c>
      <c r="CB923" s="307"/>
      <c r="CC923" s="307"/>
      <c r="CD923" s="307"/>
      <c r="CE923" s="307"/>
      <c r="CF923" s="307"/>
      <c r="CG923" s="307"/>
      <c r="CH923" s="307"/>
      <c r="CI923" s="307"/>
      <c r="CJ923" s="307"/>
      <c r="CK923" s="307"/>
      <c r="CL923" s="307"/>
      <c r="CM923" s="307"/>
      <c r="CN923" s="307"/>
      <c r="CO923" s="307"/>
      <c r="CP923" s="307"/>
      <c r="CQ923" s="307"/>
      <c r="CR923" s="307"/>
      <c r="CS923" s="307"/>
      <c r="CT923" s="307"/>
      <c r="CU923" s="307"/>
      <c r="CV923" s="307"/>
      <c r="CW923" s="307"/>
      <c r="CX923" s="307"/>
      <c r="CY923" s="307"/>
      <c r="CZ923" s="307"/>
      <c r="DA923" s="307"/>
      <c r="DB923" s="307"/>
      <c r="DC923" s="307"/>
      <c r="DD923" s="307"/>
      <c r="DE923" s="307"/>
      <c r="DF923" s="307"/>
      <c r="DG923" s="307"/>
      <c r="DH923" s="307"/>
      <c r="DI923" s="390"/>
      <c r="DJ923" s="390"/>
      <c r="DK923" s="307"/>
      <c r="DL923" s="307"/>
      <c r="DM923" s="307"/>
      <c r="DN923" s="307"/>
      <c r="DO923" s="307"/>
      <c r="DP923" s="307"/>
      <c r="DQ923" s="307"/>
      <c r="DR923" s="307"/>
      <c r="DS923" s="307"/>
      <c r="DT923" s="307"/>
      <c r="DU923" s="307"/>
      <c r="DV923" s="307"/>
      <c r="DW923" s="307"/>
      <c r="DX923" s="307"/>
      <c r="DY923" s="307"/>
      <c r="DZ923" s="307"/>
      <c r="EA923" s="307"/>
      <c r="EB923" s="307"/>
      <c r="EC923" s="307"/>
      <c r="ED923" s="307"/>
      <c r="EE923" s="307"/>
      <c r="EF923" s="307"/>
      <c r="EG923" s="307"/>
      <c r="EH923" s="307"/>
      <c r="EI923" s="307"/>
      <c r="EJ923" s="307"/>
      <c r="EK923" s="307"/>
      <c r="EL923" s="307"/>
      <c r="EM923" s="307"/>
      <c r="EN923" s="307"/>
      <c r="EO923" s="307"/>
      <c r="EP923" s="307"/>
      <c r="EQ923" s="307"/>
      <c r="ER923" s="307"/>
      <c r="ES923" s="307"/>
      <c r="ET923" s="307"/>
      <c r="EU923" s="390"/>
      <c r="EV923" s="390"/>
      <c r="EW923" s="307"/>
      <c r="EX923" s="307"/>
      <c r="EY923" s="307"/>
      <c r="EZ923" s="307"/>
      <c r="FA923" s="307"/>
      <c r="FB923" s="307"/>
      <c r="FC923" s="307"/>
      <c r="FD923" s="307"/>
      <c r="FE923" s="307"/>
      <c r="FF923" s="307"/>
      <c r="FG923" s="307"/>
      <c r="FH923" s="307"/>
      <c r="FI923" s="307"/>
      <c r="FJ923" s="307"/>
      <c r="FK923" s="307"/>
      <c r="FL923" s="307"/>
      <c r="FM923" s="307"/>
      <c r="FN923" s="307"/>
      <c r="FO923" s="307"/>
      <c r="FP923" s="307"/>
      <c r="FQ923" s="307"/>
      <c r="FR923" s="307"/>
      <c r="FS923" s="307"/>
      <c r="FT923" s="307"/>
      <c r="FU923" s="307"/>
      <c r="FV923" s="307"/>
      <c r="FW923" s="307"/>
      <c r="FX923" s="307"/>
      <c r="FY923" s="307"/>
      <c r="FZ923" s="307"/>
      <c r="GA923" s="307"/>
      <c r="GB923" s="307"/>
      <c r="GC923" s="307"/>
      <c r="GD923" s="307"/>
      <c r="GE923" s="307"/>
      <c r="GF923" s="307"/>
      <c r="GG923" s="307"/>
      <c r="GH923" s="307"/>
      <c r="GI923" s="307"/>
      <c r="GJ923" s="307"/>
      <c r="GK923" s="307"/>
      <c r="GL923" s="307"/>
      <c r="GM923" s="307"/>
      <c r="GN923" s="307"/>
      <c r="GO923" s="307"/>
      <c r="GP923" s="307"/>
      <c r="GQ923" s="307"/>
      <c r="GR923" s="307"/>
      <c r="GS923" s="307"/>
      <c r="GT923" s="307"/>
      <c r="GU923" s="307"/>
      <c r="GV923" s="307"/>
      <c r="GW923" s="307"/>
      <c r="GX923" s="307"/>
      <c r="GY923" s="307"/>
      <c r="GZ923" s="307"/>
      <c r="HA923" s="307"/>
      <c r="HB923" s="307"/>
      <c r="HC923" s="307"/>
      <c r="HD923" s="307"/>
      <c r="HE923" s="307"/>
      <c r="HF923" s="307"/>
      <c r="HG923" s="307"/>
      <c r="HH923" s="307"/>
      <c r="HI923" s="307"/>
      <c r="HJ923" s="307"/>
      <c r="HK923" s="307"/>
      <c r="HL923" s="307"/>
      <c r="HM923" s="307"/>
      <c r="HN923" s="307"/>
      <c r="HO923" s="307"/>
      <c r="HP923" s="307"/>
      <c r="HQ923" s="307"/>
      <c r="HR923" s="307"/>
      <c r="HS923" s="307"/>
      <c r="HT923" s="307"/>
      <c r="HU923" s="307"/>
      <c r="HV923" s="307"/>
      <c r="HW923" s="307"/>
      <c r="HX923" s="307"/>
      <c r="HY923" s="307"/>
      <c r="HZ923" s="307"/>
      <c r="IA923" s="307"/>
      <c r="IB923" s="307"/>
      <c r="IC923" s="307"/>
      <c r="ID923" s="307"/>
      <c r="IE923" s="307"/>
      <c r="IF923" s="307"/>
      <c r="IG923" s="307"/>
      <c r="IH923" s="307"/>
      <c r="II923" s="307"/>
      <c r="IJ923" s="307"/>
      <c r="IK923" s="307"/>
      <c r="IL923" s="307"/>
      <c r="IM923" s="307"/>
      <c r="IN923" s="307"/>
      <c r="IO923" s="307"/>
      <c r="IP923" s="307"/>
      <c r="IQ923" s="307"/>
      <c r="IR923" s="307"/>
      <c r="IS923" s="307"/>
      <c r="IT923" s="307"/>
      <c r="IU923" s="307"/>
      <c r="IV923" s="307"/>
      <c r="IW923" s="307"/>
      <c r="IX923" s="307"/>
      <c r="IY923" s="307"/>
      <c r="IZ923" s="307"/>
      <c r="JA923" s="307"/>
      <c r="JB923" s="307"/>
      <c r="JC923" s="307"/>
      <c r="JD923" s="307"/>
      <c r="JE923" s="307"/>
      <c r="JF923" s="307"/>
      <c r="JG923" s="307"/>
      <c r="JH923" s="307"/>
      <c r="JI923" s="307"/>
      <c r="JJ923" s="307"/>
      <c r="JK923" s="307"/>
      <c r="JL923" s="307"/>
      <c r="JM923" s="307"/>
      <c r="JN923" s="307"/>
      <c r="JO923" s="307"/>
      <c r="JP923" s="307"/>
      <c r="JQ923" s="307"/>
      <c r="JR923" s="307"/>
      <c r="JS923" s="307"/>
      <c r="JT923" s="307"/>
      <c r="JU923" s="307"/>
      <c r="JV923" s="307"/>
      <c r="JW923" s="307"/>
      <c r="JX923" s="307"/>
      <c r="JY923" s="307"/>
      <c r="JZ923" s="307"/>
      <c r="KA923" s="307"/>
      <c r="KB923" s="307"/>
      <c r="KC923" s="307"/>
      <c r="KD923" s="307"/>
      <c r="KE923" s="307"/>
      <c r="KF923" s="307"/>
      <c r="KG923" s="307"/>
      <c r="KH923" s="307"/>
      <c r="KI923" s="307"/>
      <c r="KJ923" s="307"/>
      <c r="KK923" s="307"/>
      <c r="KL923" s="307"/>
      <c r="KM923" s="307"/>
      <c r="KN923" s="307"/>
      <c r="KO923" s="307"/>
      <c r="KP923" s="307"/>
      <c r="KQ923" s="307"/>
      <c r="KR923" s="307"/>
      <c r="KS923" s="307"/>
      <c r="KT923" s="307"/>
    </row>
    <row r="924" spans="14:306" s="56" customFormat="1" ht="15" customHeight="1">
      <c r="N924" s="410"/>
      <c r="O924" s="311"/>
      <c r="P924" s="311"/>
      <c r="Q924" s="311"/>
      <c r="R924" s="311"/>
      <c r="S924" s="311"/>
      <c r="T924" s="311"/>
      <c r="U924" s="311"/>
      <c r="AJ924" s="354">
        <v>21</v>
      </c>
      <c r="AK924" s="432">
        <v>82</v>
      </c>
      <c r="AL924" s="432">
        <v>12</v>
      </c>
      <c r="AM924" s="433" t="s">
        <v>379</v>
      </c>
      <c r="AN924" s="433" t="s">
        <v>1068</v>
      </c>
      <c r="CB924" s="307"/>
      <c r="CC924" s="307"/>
      <c r="CD924" s="307"/>
      <c r="CE924" s="307"/>
      <c r="CF924" s="307"/>
      <c r="CG924" s="307"/>
      <c r="CH924" s="307"/>
      <c r="CI924" s="307"/>
      <c r="CJ924" s="307"/>
      <c r="CK924" s="307"/>
      <c r="CL924" s="307"/>
      <c r="CM924" s="307"/>
      <c r="CN924" s="307"/>
      <c r="CO924" s="307"/>
      <c r="CP924" s="307"/>
      <c r="CQ924" s="307"/>
      <c r="CR924" s="307"/>
      <c r="CS924" s="307"/>
      <c r="CT924" s="307"/>
      <c r="CU924" s="307"/>
      <c r="CV924" s="307"/>
      <c r="CW924" s="307"/>
      <c r="CX924" s="307"/>
      <c r="CY924" s="307"/>
      <c r="CZ924" s="307"/>
      <c r="DA924" s="307"/>
      <c r="DB924" s="307"/>
      <c r="DC924" s="307"/>
      <c r="DD924" s="307"/>
      <c r="DE924" s="307"/>
      <c r="DF924" s="307"/>
      <c r="DG924" s="307"/>
      <c r="DH924" s="307"/>
      <c r="DI924" s="390"/>
      <c r="DJ924" s="390"/>
      <c r="DK924" s="307"/>
      <c r="DL924" s="307"/>
      <c r="DM924" s="307"/>
      <c r="DN924" s="307"/>
      <c r="DO924" s="307"/>
      <c r="DP924" s="307"/>
      <c r="DQ924" s="307"/>
      <c r="DR924" s="307"/>
      <c r="DS924" s="307"/>
      <c r="DT924" s="307"/>
      <c r="DU924" s="307"/>
      <c r="DV924" s="307"/>
      <c r="DW924" s="307"/>
      <c r="DX924" s="307"/>
      <c r="DY924" s="307"/>
      <c r="DZ924" s="307"/>
      <c r="EA924" s="307"/>
      <c r="EB924" s="307"/>
      <c r="EC924" s="307"/>
      <c r="ED924" s="307"/>
      <c r="EE924" s="307"/>
      <c r="EF924" s="307"/>
      <c r="EG924" s="307"/>
      <c r="EH924" s="307"/>
      <c r="EI924" s="307"/>
      <c r="EJ924" s="307"/>
      <c r="EK924" s="307"/>
      <c r="EL924" s="307"/>
      <c r="EM924" s="307"/>
      <c r="EN924" s="307"/>
      <c r="EO924" s="307"/>
      <c r="EP924" s="307"/>
      <c r="EQ924" s="307"/>
      <c r="ER924" s="307"/>
      <c r="ES924" s="307"/>
      <c r="ET924" s="307"/>
      <c r="EU924" s="390"/>
      <c r="EV924" s="390"/>
      <c r="EW924" s="307"/>
      <c r="EX924" s="307"/>
      <c r="EY924" s="307"/>
      <c r="EZ924" s="307"/>
      <c r="FA924" s="307"/>
      <c r="FB924" s="307"/>
      <c r="FC924" s="307"/>
      <c r="FD924" s="307"/>
      <c r="FE924" s="307"/>
      <c r="FF924" s="307"/>
      <c r="FG924" s="307"/>
      <c r="FH924" s="307"/>
      <c r="FI924" s="307"/>
      <c r="FJ924" s="307"/>
      <c r="FK924" s="307"/>
      <c r="FL924" s="307"/>
      <c r="FM924" s="307"/>
      <c r="FN924" s="307"/>
      <c r="FO924" s="307"/>
      <c r="FP924" s="307"/>
      <c r="FQ924" s="307"/>
      <c r="FR924" s="307"/>
      <c r="FS924" s="307"/>
      <c r="FT924" s="307"/>
      <c r="FU924" s="307"/>
      <c r="FV924" s="307"/>
      <c r="FW924" s="307"/>
      <c r="FX924" s="307"/>
      <c r="FY924" s="307"/>
      <c r="FZ924" s="307"/>
      <c r="GA924" s="307"/>
      <c r="GB924" s="307"/>
      <c r="GC924" s="307"/>
      <c r="GD924" s="307"/>
      <c r="GE924" s="307"/>
      <c r="GF924" s="307"/>
      <c r="GG924" s="307"/>
      <c r="GH924" s="307"/>
      <c r="GI924" s="307"/>
      <c r="GJ924" s="307"/>
      <c r="GK924" s="307"/>
      <c r="GL924" s="307"/>
      <c r="GM924" s="307"/>
      <c r="GN924" s="307"/>
      <c r="GO924" s="307"/>
      <c r="GP924" s="307"/>
      <c r="GQ924" s="307"/>
      <c r="GR924" s="307"/>
      <c r="GS924" s="307"/>
      <c r="GT924" s="307"/>
      <c r="GU924" s="307"/>
      <c r="GV924" s="307"/>
      <c r="GW924" s="307"/>
      <c r="GX924" s="307"/>
      <c r="GY924" s="307"/>
      <c r="GZ924" s="307"/>
      <c r="HA924" s="307"/>
      <c r="HB924" s="307"/>
      <c r="HC924" s="307"/>
      <c r="HD924" s="307"/>
      <c r="HE924" s="307"/>
      <c r="HF924" s="307"/>
      <c r="HG924" s="307"/>
      <c r="HH924" s="307"/>
      <c r="HI924" s="307"/>
      <c r="HJ924" s="307"/>
      <c r="HK924" s="307"/>
      <c r="HL924" s="307"/>
      <c r="HM924" s="307"/>
      <c r="HN924" s="307"/>
      <c r="HO924" s="307"/>
      <c r="HP924" s="307"/>
      <c r="HQ924" s="307"/>
      <c r="HR924" s="307"/>
      <c r="HS924" s="307"/>
      <c r="HT924" s="307"/>
      <c r="HU924" s="307"/>
      <c r="HV924" s="307"/>
      <c r="HW924" s="307"/>
      <c r="HX924" s="307"/>
      <c r="HY924" s="307"/>
      <c r="HZ924" s="307"/>
      <c r="IA924" s="307"/>
      <c r="IB924" s="307"/>
      <c r="IC924" s="307"/>
      <c r="ID924" s="307"/>
      <c r="IE924" s="307"/>
      <c r="IF924" s="307"/>
      <c r="IG924" s="307"/>
      <c r="IH924" s="307"/>
      <c r="II924" s="307"/>
      <c r="IJ924" s="307"/>
      <c r="IK924" s="307"/>
      <c r="IL924" s="307"/>
      <c r="IM924" s="307"/>
      <c r="IN924" s="307"/>
      <c r="IO924" s="307"/>
      <c r="IP924" s="307"/>
      <c r="IQ924" s="307"/>
      <c r="IR924" s="307"/>
      <c r="IS924" s="307"/>
      <c r="IT924" s="307"/>
      <c r="IU924" s="307"/>
      <c r="IV924" s="307"/>
      <c r="IW924" s="307"/>
      <c r="IX924" s="307"/>
      <c r="IY924" s="307"/>
      <c r="IZ924" s="307"/>
      <c r="JA924" s="307"/>
      <c r="JB924" s="307"/>
      <c r="JC924" s="307"/>
      <c r="JD924" s="307"/>
      <c r="JE924" s="307"/>
      <c r="JF924" s="307"/>
      <c r="JG924" s="307"/>
      <c r="JH924" s="307"/>
      <c r="JI924" s="307"/>
      <c r="JJ924" s="307"/>
      <c r="JK924" s="307"/>
      <c r="JL924" s="307"/>
      <c r="JM924" s="307"/>
      <c r="JN924" s="307"/>
      <c r="JO924" s="307"/>
      <c r="JP924" s="307"/>
      <c r="JQ924" s="307"/>
      <c r="JR924" s="307"/>
      <c r="JS924" s="307"/>
      <c r="JT924" s="307"/>
      <c r="JU924" s="307"/>
      <c r="JV924" s="307"/>
      <c r="JW924" s="307"/>
      <c r="JX924" s="307"/>
      <c r="JY924" s="307"/>
      <c r="JZ924" s="307"/>
      <c r="KA924" s="307"/>
      <c r="KB924" s="307"/>
      <c r="KC924" s="307"/>
      <c r="KD924" s="307"/>
      <c r="KE924" s="307"/>
      <c r="KF924" s="307"/>
      <c r="KG924" s="307"/>
      <c r="KH924" s="307"/>
      <c r="KI924" s="307"/>
      <c r="KJ924" s="307"/>
      <c r="KK924" s="307"/>
      <c r="KL924" s="307"/>
      <c r="KM924" s="307"/>
      <c r="KN924" s="307"/>
      <c r="KO924" s="307"/>
      <c r="KP924" s="307"/>
      <c r="KQ924" s="307"/>
      <c r="KR924" s="307"/>
      <c r="KS924" s="307"/>
      <c r="KT924" s="307"/>
    </row>
    <row r="925" spans="14:306" s="56" customFormat="1" ht="15" customHeight="1">
      <c r="N925" s="410"/>
      <c r="O925" s="311"/>
      <c r="P925" s="311"/>
      <c r="Q925" s="311"/>
      <c r="R925" s="311"/>
      <c r="S925" s="311"/>
      <c r="T925" s="311"/>
      <c r="U925" s="311"/>
      <c r="AJ925" s="354">
        <v>22</v>
      </c>
      <c r="AK925" s="432">
        <v>84</v>
      </c>
      <c r="AL925" s="432">
        <v>14</v>
      </c>
      <c r="AM925" s="433" t="s">
        <v>381</v>
      </c>
      <c r="AN925" s="433" t="s">
        <v>1069</v>
      </c>
      <c r="CB925" s="307"/>
      <c r="CC925" s="307"/>
      <c r="CD925" s="307"/>
      <c r="CE925" s="307"/>
      <c r="CF925" s="307"/>
      <c r="CG925" s="307"/>
      <c r="CH925" s="307"/>
      <c r="CI925" s="307"/>
      <c r="CJ925" s="307"/>
      <c r="CK925" s="307"/>
      <c r="CL925" s="307"/>
      <c r="CM925" s="307"/>
      <c r="CN925" s="307"/>
      <c r="CO925" s="307"/>
      <c r="CP925" s="307"/>
      <c r="CQ925" s="307"/>
      <c r="CR925" s="307"/>
      <c r="CS925" s="307"/>
      <c r="CT925" s="307"/>
      <c r="CU925" s="307"/>
      <c r="CV925" s="307"/>
      <c r="CW925" s="307"/>
      <c r="CX925" s="307"/>
      <c r="CY925" s="307"/>
      <c r="CZ925" s="307"/>
      <c r="DA925" s="307"/>
      <c r="DB925" s="307"/>
      <c r="DC925" s="307"/>
      <c r="DD925" s="307"/>
      <c r="DE925" s="307"/>
      <c r="DF925" s="307"/>
      <c r="DG925" s="307"/>
      <c r="DH925" s="307"/>
      <c r="DI925" s="390"/>
      <c r="DJ925" s="390"/>
      <c r="DK925" s="307"/>
      <c r="DL925" s="307"/>
      <c r="DM925" s="307"/>
      <c r="DN925" s="307"/>
      <c r="DO925" s="307"/>
      <c r="DP925" s="307"/>
      <c r="DQ925" s="307"/>
      <c r="DR925" s="307"/>
      <c r="DS925" s="307"/>
      <c r="DT925" s="307"/>
      <c r="DU925" s="307"/>
      <c r="DV925" s="307"/>
      <c r="DW925" s="307"/>
      <c r="DX925" s="307"/>
      <c r="DY925" s="307"/>
      <c r="DZ925" s="307"/>
      <c r="EA925" s="307"/>
      <c r="EB925" s="307"/>
      <c r="EC925" s="307"/>
      <c r="ED925" s="307"/>
      <c r="EE925" s="307"/>
      <c r="EF925" s="307"/>
      <c r="EG925" s="307"/>
      <c r="EH925" s="307"/>
      <c r="EI925" s="307"/>
      <c r="EJ925" s="307"/>
      <c r="EK925" s="307"/>
      <c r="EL925" s="307"/>
      <c r="EM925" s="307"/>
      <c r="EN925" s="307"/>
      <c r="EO925" s="307"/>
      <c r="EP925" s="307"/>
      <c r="EQ925" s="307"/>
      <c r="ER925" s="307"/>
      <c r="ES925" s="307"/>
      <c r="ET925" s="307"/>
      <c r="EU925" s="390"/>
      <c r="EV925" s="390"/>
      <c r="EW925" s="307"/>
      <c r="EX925" s="307"/>
      <c r="EY925" s="307"/>
      <c r="EZ925" s="307"/>
      <c r="FA925" s="307"/>
      <c r="FB925" s="307"/>
      <c r="FC925" s="307"/>
      <c r="FD925" s="307"/>
      <c r="FE925" s="307"/>
      <c r="FF925" s="307"/>
      <c r="FG925" s="307"/>
      <c r="FH925" s="307"/>
      <c r="FI925" s="307"/>
      <c r="FJ925" s="307"/>
      <c r="FK925" s="307"/>
      <c r="FL925" s="307"/>
      <c r="FM925" s="307"/>
      <c r="FN925" s="307"/>
      <c r="FO925" s="307"/>
      <c r="FP925" s="307"/>
      <c r="FQ925" s="307"/>
      <c r="FR925" s="307"/>
      <c r="FS925" s="307"/>
      <c r="FT925" s="307"/>
      <c r="FU925" s="307"/>
      <c r="FV925" s="307"/>
      <c r="FW925" s="307"/>
      <c r="FX925" s="307"/>
      <c r="FY925" s="307"/>
      <c r="FZ925" s="307"/>
      <c r="GA925" s="307"/>
      <c r="GB925" s="307"/>
      <c r="GC925" s="307"/>
      <c r="GD925" s="307"/>
      <c r="GE925" s="307"/>
      <c r="GF925" s="307"/>
      <c r="GG925" s="307"/>
      <c r="GH925" s="307"/>
      <c r="GI925" s="307"/>
      <c r="GJ925" s="307"/>
      <c r="GK925" s="307"/>
      <c r="GL925" s="307"/>
      <c r="GM925" s="307"/>
      <c r="GN925" s="307"/>
      <c r="GO925" s="307"/>
      <c r="GP925" s="307"/>
      <c r="GQ925" s="307"/>
      <c r="GR925" s="307"/>
      <c r="GS925" s="307"/>
      <c r="GT925" s="307"/>
      <c r="GU925" s="307"/>
      <c r="GV925" s="307"/>
      <c r="GW925" s="307"/>
      <c r="GX925" s="307"/>
      <c r="GY925" s="307"/>
      <c r="GZ925" s="307"/>
      <c r="HA925" s="307"/>
      <c r="HB925" s="307"/>
      <c r="HC925" s="307"/>
      <c r="HD925" s="307"/>
      <c r="HE925" s="307"/>
      <c r="HF925" s="307"/>
      <c r="HG925" s="307"/>
      <c r="HH925" s="307"/>
      <c r="HI925" s="307"/>
      <c r="HJ925" s="307"/>
      <c r="HK925" s="307"/>
      <c r="HL925" s="307"/>
      <c r="HM925" s="307"/>
      <c r="HN925" s="307"/>
      <c r="HO925" s="307"/>
      <c r="HP925" s="307"/>
      <c r="HQ925" s="307"/>
      <c r="HR925" s="307"/>
      <c r="HS925" s="307"/>
      <c r="HT925" s="307"/>
      <c r="HU925" s="307"/>
      <c r="HV925" s="307"/>
      <c r="HW925" s="307"/>
      <c r="HX925" s="307"/>
      <c r="HY925" s="307"/>
      <c r="HZ925" s="307"/>
      <c r="IA925" s="307"/>
      <c r="IB925" s="307"/>
      <c r="IC925" s="307"/>
      <c r="ID925" s="307"/>
      <c r="IE925" s="307"/>
      <c r="IF925" s="307"/>
      <c r="IG925" s="307"/>
      <c r="IH925" s="307"/>
      <c r="II925" s="307"/>
      <c r="IJ925" s="307"/>
      <c r="IK925" s="307"/>
      <c r="IL925" s="307"/>
      <c r="IM925" s="307"/>
      <c r="IN925" s="307"/>
      <c r="IO925" s="307"/>
      <c r="IP925" s="307"/>
      <c r="IQ925" s="307"/>
      <c r="IR925" s="307"/>
      <c r="IS925" s="307"/>
      <c r="IT925" s="307"/>
      <c r="IU925" s="307"/>
      <c r="IV925" s="307"/>
      <c r="IW925" s="307"/>
      <c r="IX925" s="307"/>
      <c r="IY925" s="307"/>
      <c r="IZ925" s="307"/>
      <c r="JA925" s="307"/>
      <c r="JB925" s="307"/>
      <c r="JC925" s="307"/>
      <c r="JD925" s="307"/>
      <c r="JE925" s="307"/>
      <c r="JF925" s="307"/>
      <c r="JG925" s="307"/>
      <c r="JH925" s="307"/>
      <c r="JI925" s="307"/>
      <c r="JJ925" s="307"/>
      <c r="JK925" s="307"/>
      <c r="JL925" s="307"/>
      <c r="JM925" s="307"/>
      <c r="JN925" s="307"/>
      <c r="JO925" s="307"/>
      <c r="JP925" s="307"/>
      <c r="JQ925" s="307"/>
      <c r="JR925" s="307"/>
      <c r="JS925" s="307"/>
      <c r="JT925" s="307"/>
      <c r="JU925" s="307"/>
      <c r="JV925" s="307"/>
      <c r="JW925" s="307"/>
      <c r="JX925" s="307"/>
      <c r="JY925" s="307"/>
      <c r="JZ925" s="307"/>
      <c r="KA925" s="307"/>
      <c r="KB925" s="307"/>
      <c r="KC925" s="307"/>
      <c r="KD925" s="307"/>
      <c r="KE925" s="307"/>
      <c r="KF925" s="307"/>
      <c r="KG925" s="307"/>
      <c r="KH925" s="307"/>
      <c r="KI925" s="307"/>
      <c r="KJ925" s="307"/>
      <c r="KK925" s="307"/>
      <c r="KL925" s="307"/>
      <c r="KM925" s="307"/>
      <c r="KN925" s="307"/>
      <c r="KO925" s="307"/>
      <c r="KP925" s="307"/>
      <c r="KQ925" s="307"/>
      <c r="KR925" s="307"/>
      <c r="KS925" s="307"/>
      <c r="KT925" s="307"/>
    </row>
    <row r="926" spans="14:306" s="56" customFormat="1" ht="15" customHeight="1">
      <c r="N926" s="410"/>
      <c r="O926" s="311"/>
      <c r="P926" s="311"/>
      <c r="Q926" s="311"/>
      <c r="R926" s="311"/>
      <c r="S926" s="311"/>
      <c r="T926" s="311"/>
      <c r="U926" s="311"/>
      <c r="AJ926" s="354">
        <v>23</v>
      </c>
      <c r="AK926" s="432">
        <v>86</v>
      </c>
      <c r="AL926" s="432">
        <v>18</v>
      </c>
      <c r="AM926" s="433" t="s">
        <v>385</v>
      </c>
      <c r="AN926" s="433" t="s">
        <v>1070</v>
      </c>
      <c r="CB926" s="307"/>
      <c r="CC926" s="307"/>
      <c r="CD926" s="307"/>
      <c r="CE926" s="307"/>
      <c r="CF926" s="307"/>
      <c r="CG926" s="307"/>
      <c r="CH926" s="307"/>
      <c r="CI926" s="307"/>
      <c r="CJ926" s="307"/>
      <c r="CK926" s="307"/>
      <c r="CL926" s="307"/>
      <c r="CM926" s="307"/>
      <c r="CN926" s="307"/>
      <c r="CO926" s="307"/>
      <c r="CP926" s="307"/>
      <c r="CQ926" s="307"/>
      <c r="CR926" s="307"/>
      <c r="CS926" s="307"/>
      <c r="CT926" s="307"/>
      <c r="CU926" s="307"/>
      <c r="CV926" s="307"/>
      <c r="CW926" s="307"/>
      <c r="CX926" s="307"/>
      <c r="CY926" s="307"/>
      <c r="CZ926" s="307"/>
      <c r="DA926" s="307"/>
      <c r="DB926" s="307"/>
      <c r="DC926" s="307"/>
      <c r="DD926" s="307"/>
      <c r="DE926" s="307"/>
      <c r="DF926" s="307"/>
      <c r="DG926" s="307"/>
      <c r="DH926" s="307"/>
      <c r="DI926" s="390"/>
      <c r="DJ926" s="390"/>
      <c r="DK926" s="307"/>
      <c r="DL926" s="307"/>
      <c r="DM926" s="307"/>
      <c r="DN926" s="307"/>
      <c r="DO926" s="307"/>
      <c r="DP926" s="307"/>
      <c r="DQ926" s="307"/>
      <c r="DR926" s="307"/>
      <c r="DS926" s="307"/>
      <c r="DT926" s="307"/>
      <c r="DU926" s="307"/>
      <c r="DV926" s="307"/>
      <c r="DW926" s="307"/>
      <c r="DX926" s="307"/>
      <c r="DY926" s="307"/>
      <c r="DZ926" s="307"/>
      <c r="EA926" s="307"/>
      <c r="EB926" s="307"/>
      <c r="EC926" s="307"/>
      <c r="ED926" s="307"/>
      <c r="EE926" s="307"/>
      <c r="EF926" s="307"/>
      <c r="EG926" s="307"/>
      <c r="EH926" s="307"/>
      <c r="EI926" s="307"/>
      <c r="EJ926" s="307"/>
      <c r="EK926" s="307"/>
      <c r="EL926" s="307"/>
      <c r="EM926" s="307"/>
      <c r="EN926" s="307"/>
      <c r="EO926" s="307"/>
      <c r="EP926" s="307"/>
      <c r="EQ926" s="307"/>
      <c r="ER926" s="307"/>
      <c r="ES926" s="307"/>
      <c r="ET926" s="307"/>
      <c r="EU926" s="390"/>
      <c r="EV926" s="390"/>
      <c r="EW926" s="307"/>
      <c r="EX926" s="307"/>
      <c r="EY926" s="307"/>
      <c r="EZ926" s="307"/>
      <c r="FA926" s="307"/>
      <c r="FB926" s="307"/>
      <c r="FC926" s="307"/>
      <c r="FD926" s="307"/>
      <c r="FE926" s="307"/>
      <c r="FF926" s="307"/>
      <c r="FG926" s="307"/>
      <c r="FH926" s="307"/>
      <c r="FI926" s="307"/>
      <c r="FJ926" s="307"/>
      <c r="FK926" s="307"/>
      <c r="FL926" s="307"/>
      <c r="FM926" s="307"/>
      <c r="FN926" s="307"/>
      <c r="FO926" s="307"/>
      <c r="FP926" s="307"/>
      <c r="FQ926" s="307"/>
      <c r="FR926" s="307"/>
      <c r="FS926" s="307"/>
      <c r="FT926" s="307"/>
      <c r="FU926" s="307"/>
      <c r="FV926" s="307"/>
      <c r="FW926" s="307"/>
      <c r="FX926" s="307"/>
      <c r="FY926" s="307"/>
      <c r="FZ926" s="307"/>
      <c r="GA926" s="307"/>
      <c r="GB926" s="307"/>
      <c r="GC926" s="307"/>
      <c r="GD926" s="307"/>
      <c r="GE926" s="307"/>
      <c r="GF926" s="307"/>
      <c r="GG926" s="307"/>
      <c r="GH926" s="307"/>
      <c r="GI926" s="307"/>
      <c r="GJ926" s="307"/>
      <c r="GK926" s="307"/>
      <c r="GL926" s="307"/>
      <c r="GM926" s="307"/>
      <c r="GN926" s="307"/>
      <c r="GO926" s="307"/>
      <c r="GP926" s="307"/>
      <c r="GQ926" s="307"/>
      <c r="GR926" s="307"/>
      <c r="GS926" s="307"/>
      <c r="GT926" s="307"/>
      <c r="GU926" s="307"/>
      <c r="GV926" s="307"/>
      <c r="GW926" s="307"/>
      <c r="GX926" s="307"/>
      <c r="GY926" s="307"/>
      <c r="GZ926" s="307"/>
      <c r="HA926" s="307"/>
      <c r="HB926" s="307"/>
      <c r="HC926" s="307"/>
      <c r="HD926" s="307"/>
      <c r="HE926" s="307"/>
      <c r="HF926" s="307"/>
      <c r="HG926" s="307"/>
      <c r="HH926" s="307"/>
      <c r="HI926" s="307"/>
      <c r="HJ926" s="307"/>
      <c r="HK926" s="307"/>
      <c r="HL926" s="307"/>
      <c r="HM926" s="307"/>
      <c r="HN926" s="307"/>
      <c r="HO926" s="307"/>
      <c r="HP926" s="307"/>
      <c r="HQ926" s="307"/>
      <c r="HR926" s="307"/>
      <c r="HS926" s="307"/>
      <c r="HT926" s="307"/>
      <c r="HU926" s="307"/>
      <c r="HV926" s="307"/>
      <c r="HW926" s="307"/>
      <c r="HX926" s="307"/>
      <c r="HY926" s="307"/>
      <c r="HZ926" s="307"/>
      <c r="IA926" s="307"/>
      <c r="IB926" s="307"/>
      <c r="IC926" s="307"/>
      <c r="ID926" s="307"/>
      <c r="IE926" s="307"/>
      <c r="IF926" s="307"/>
      <c r="IG926" s="307"/>
      <c r="IH926" s="307"/>
      <c r="II926" s="307"/>
      <c r="IJ926" s="307"/>
      <c r="IK926" s="307"/>
      <c r="IL926" s="307"/>
      <c r="IM926" s="307"/>
      <c r="IN926" s="307"/>
      <c r="IO926" s="307"/>
      <c r="IP926" s="307"/>
      <c r="IQ926" s="307"/>
      <c r="IR926" s="307"/>
      <c r="IS926" s="307"/>
      <c r="IT926" s="307"/>
      <c r="IU926" s="307"/>
      <c r="IV926" s="307"/>
      <c r="IW926" s="307"/>
      <c r="IX926" s="307"/>
      <c r="IY926" s="307"/>
      <c r="IZ926" s="307"/>
      <c r="JA926" s="307"/>
      <c r="JB926" s="307"/>
      <c r="JC926" s="307"/>
      <c r="JD926" s="307"/>
      <c r="JE926" s="307"/>
      <c r="JF926" s="307"/>
      <c r="JG926" s="307"/>
      <c r="JH926" s="307"/>
      <c r="JI926" s="307"/>
      <c r="JJ926" s="307"/>
      <c r="JK926" s="307"/>
      <c r="JL926" s="307"/>
      <c r="JM926" s="307"/>
      <c r="JN926" s="307"/>
      <c r="JO926" s="307"/>
      <c r="JP926" s="307"/>
      <c r="JQ926" s="307"/>
      <c r="JR926" s="307"/>
      <c r="JS926" s="307"/>
      <c r="JT926" s="307"/>
      <c r="JU926" s="307"/>
      <c r="JV926" s="307"/>
      <c r="JW926" s="307"/>
      <c r="JX926" s="307"/>
      <c r="JY926" s="307"/>
      <c r="JZ926" s="307"/>
      <c r="KA926" s="307"/>
      <c r="KB926" s="307"/>
      <c r="KC926" s="307"/>
      <c r="KD926" s="307"/>
      <c r="KE926" s="307"/>
      <c r="KF926" s="307"/>
      <c r="KG926" s="307"/>
      <c r="KH926" s="307"/>
      <c r="KI926" s="307"/>
      <c r="KJ926" s="307"/>
      <c r="KK926" s="307"/>
      <c r="KL926" s="307"/>
      <c r="KM926" s="307"/>
      <c r="KN926" s="307"/>
      <c r="KO926" s="307"/>
      <c r="KP926" s="307"/>
      <c r="KQ926" s="307"/>
      <c r="KR926" s="307"/>
      <c r="KS926" s="307"/>
      <c r="KT926" s="307"/>
    </row>
    <row r="927" spans="14:306" s="56" customFormat="1" ht="15" customHeight="1">
      <c r="N927" s="410"/>
      <c r="O927" s="311"/>
      <c r="P927" s="311"/>
      <c r="Q927" s="311"/>
      <c r="R927" s="311"/>
      <c r="S927" s="311"/>
      <c r="T927" s="311"/>
      <c r="U927" s="311"/>
      <c r="AJ927" s="354">
        <v>24</v>
      </c>
      <c r="AK927" s="432">
        <v>88</v>
      </c>
      <c r="AL927" s="432">
        <v>21</v>
      </c>
      <c r="AM927" s="433" t="s">
        <v>388</v>
      </c>
      <c r="AN927" s="433" t="s">
        <v>1071</v>
      </c>
      <c r="CB927" s="307"/>
      <c r="CC927" s="307"/>
      <c r="CD927" s="307"/>
      <c r="CE927" s="307"/>
      <c r="CF927" s="307"/>
      <c r="CG927" s="307"/>
      <c r="CH927" s="307"/>
      <c r="CI927" s="307"/>
      <c r="CJ927" s="307"/>
      <c r="CK927" s="307"/>
      <c r="CL927" s="307"/>
      <c r="CM927" s="307"/>
      <c r="CN927" s="307"/>
      <c r="CO927" s="307"/>
      <c r="CP927" s="307"/>
      <c r="CQ927" s="307"/>
      <c r="CR927" s="307"/>
      <c r="CS927" s="307"/>
      <c r="CT927" s="307"/>
      <c r="CU927" s="307"/>
      <c r="CV927" s="307"/>
      <c r="CW927" s="307"/>
      <c r="CX927" s="307"/>
      <c r="CY927" s="307"/>
      <c r="CZ927" s="307"/>
      <c r="DA927" s="307"/>
      <c r="DB927" s="307"/>
      <c r="DC927" s="307"/>
      <c r="DD927" s="307"/>
      <c r="DE927" s="307"/>
      <c r="DF927" s="307"/>
      <c r="DG927" s="307"/>
      <c r="DH927" s="307"/>
      <c r="DI927" s="390"/>
      <c r="DJ927" s="390"/>
      <c r="DK927" s="307"/>
      <c r="DL927" s="307"/>
      <c r="DM927" s="307"/>
      <c r="DN927" s="307"/>
      <c r="DO927" s="307"/>
      <c r="DP927" s="307"/>
      <c r="DQ927" s="307"/>
      <c r="DR927" s="307"/>
      <c r="DS927" s="307"/>
      <c r="DT927" s="307"/>
      <c r="DU927" s="307"/>
      <c r="DV927" s="307"/>
      <c r="DW927" s="307"/>
      <c r="DX927" s="307"/>
      <c r="DY927" s="307"/>
      <c r="DZ927" s="307"/>
      <c r="EA927" s="307"/>
      <c r="EB927" s="307"/>
      <c r="EC927" s="307"/>
      <c r="ED927" s="307"/>
      <c r="EE927" s="307"/>
      <c r="EF927" s="307"/>
      <c r="EG927" s="307"/>
      <c r="EH927" s="307"/>
      <c r="EI927" s="307"/>
      <c r="EJ927" s="307"/>
      <c r="EK927" s="307"/>
      <c r="EL927" s="307"/>
      <c r="EM927" s="307"/>
      <c r="EN927" s="307"/>
      <c r="EO927" s="307"/>
      <c r="EP927" s="307"/>
      <c r="EQ927" s="307"/>
      <c r="ER927" s="307"/>
      <c r="ES927" s="307"/>
      <c r="ET927" s="307"/>
      <c r="EU927" s="390"/>
      <c r="EV927" s="390"/>
      <c r="EW927" s="307"/>
      <c r="EX927" s="307"/>
      <c r="EY927" s="307"/>
      <c r="EZ927" s="307"/>
      <c r="FA927" s="307"/>
      <c r="FB927" s="307"/>
      <c r="FC927" s="307"/>
      <c r="FD927" s="307"/>
      <c r="FE927" s="307"/>
      <c r="FF927" s="307"/>
      <c r="FG927" s="307"/>
      <c r="FH927" s="307"/>
      <c r="FI927" s="307"/>
      <c r="FJ927" s="307"/>
      <c r="FK927" s="307"/>
      <c r="FL927" s="307"/>
      <c r="FM927" s="307"/>
      <c r="FN927" s="307"/>
      <c r="FO927" s="307"/>
      <c r="FP927" s="307"/>
      <c r="FQ927" s="307"/>
      <c r="FR927" s="307"/>
      <c r="FS927" s="307"/>
      <c r="FT927" s="307"/>
      <c r="FU927" s="307"/>
      <c r="FV927" s="307"/>
      <c r="FW927" s="307"/>
      <c r="FX927" s="307"/>
      <c r="FY927" s="307"/>
      <c r="FZ927" s="307"/>
      <c r="GA927" s="307"/>
      <c r="GB927" s="307"/>
      <c r="GC927" s="307"/>
      <c r="GD927" s="307"/>
      <c r="GE927" s="307"/>
      <c r="GF927" s="307"/>
      <c r="GG927" s="307"/>
      <c r="GH927" s="307"/>
      <c r="GI927" s="307"/>
      <c r="GJ927" s="307"/>
      <c r="GK927" s="307"/>
      <c r="GL927" s="307"/>
      <c r="GM927" s="307"/>
      <c r="GN927" s="307"/>
      <c r="GO927" s="307"/>
      <c r="GP927" s="307"/>
      <c r="GQ927" s="307"/>
      <c r="GR927" s="307"/>
      <c r="GS927" s="307"/>
      <c r="GT927" s="307"/>
      <c r="GU927" s="307"/>
      <c r="GV927" s="307"/>
      <c r="GW927" s="307"/>
      <c r="GX927" s="307"/>
      <c r="GY927" s="307"/>
      <c r="GZ927" s="307"/>
      <c r="HA927" s="307"/>
      <c r="HB927" s="307"/>
      <c r="HC927" s="307"/>
      <c r="HD927" s="307"/>
      <c r="HE927" s="307"/>
      <c r="HF927" s="307"/>
      <c r="HG927" s="307"/>
      <c r="HH927" s="307"/>
      <c r="HI927" s="307"/>
      <c r="HJ927" s="307"/>
      <c r="HK927" s="307"/>
      <c r="HL927" s="307"/>
      <c r="HM927" s="307"/>
      <c r="HN927" s="307"/>
      <c r="HO927" s="307"/>
      <c r="HP927" s="307"/>
      <c r="HQ927" s="307"/>
      <c r="HR927" s="307"/>
      <c r="HS927" s="307"/>
      <c r="HT927" s="307"/>
      <c r="HU927" s="307"/>
      <c r="HV927" s="307"/>
      <c r="HW927" s="307"/>
      <c r="HX927" s="307"/>
      <c r="HY927" s="307"/>
      <c r="HZ927" s="307"/>
      <c r="IA927" s="307"/>
      <c r="IB927" s="307"/>
      <c r="IC927" s="307"/>
      <c r="ID927" s="307"/>
      <c r="IE927" s="307"/>
      <c r="IF927" s="307"/>
      <c r="IG927" s="307"/>
      <c r="IH927" s="307"/>
      <c r="II927" s="307"/>
      <c r="IJ927" s="307"/>
      <c r="IK927" s="307"/>
      <c r="IL927" s="307"/>
      <c r="IM927" s="307"/>
      <c r="IN927" s="307"/>
      <c r="IO927" s="307"/>
      <c r="IP927" s="307"/>
      <c r="IQ927" s="307"/>
      <c r="IR927" s="307"/>
      <c r="IS927" s="307"/>
      <c r="IT927" s="307"/>
      <c r="IU927" s="307"/>
      <c r="IV927" s="307"/>
      <c r="IW927" s="307"/>
      <c r="IX927" s="307"/>
      <c r="IY927" s="307"/>
      <c r="IZ927" s="307"/>
      <c r="JA927" s="307"/>
      <c r="JB927" s="307"/>
      <c r="JC927" s="307"/>
      <c r="JD927" s="307"/>
      <c r="JE927" s="307"/>
      <c r="JF927" s="307"/>
      <c r="JG927" s="307"/>
      <c r="JH927" s="307"/>
      <c r="JI927" s="307"/>
      <c r="JJ927" s="307"/>
      <c r="JK927" s="307"/>
      <c r="JL927" s="307"/>
      <c r="JM927" s="307"/>
      <c r="JN927" s="307"/>
      <c r="JO927" s="307"/>
      <c r="JP927" s="307"/>
      <c r="JQ927" s="307"/>
      <c r="JR927" s="307"/>
      <c r="JS927" s="307"/>
      <c r="JT927" s="307"/>
      <c r="JU927" s="307"/>
      <c r="JV927" s="307"/>
      <c r="JW927" s="307"/>
      <c r="JX927" s="307"/>
      <c r="JY927" s="307"/>
      <c r="JZ927" s="307"/>
      <c r="KA927" s="307"/>
      <c r="KB927" s="307"/>
      <c r="KC927" s="307"/>
      <c r="KD927" s="307"/>
      <c r="KE927" s="307"/>
      <c r="KF927" s="307"/>
      <c r="KG927" s="307"/>
      <c r="KH927" s="307"/>
      <c r="KI927" s="307"/>
      <c r="KJ927" s="307"/>
      <c r="KK927" s="307"/>
      <c r="KL927" s="307"/>
      <c r="KM927" s="307"/>
      <c r="KN927" s="307"/>
      <c r="KO927" s="307"/>
      <c r="KP927" s="307"/>
      <c r="KQ927" s="307"/>
      <c r="KR927" s="307"/>
      <c r="KS927" s="307"/>
      <c r="KT927" s="307"/>
    </row>
    <row r="928" spans="14:306" s="56" customFormat="1" ht="15" customHeight="1">
      <c r="N928" s="410"/>
      <c r="O928" s="311"/>
      <c r="P928" s="311"/>
      <c r="Q928" s="311"/>
      <c r="R928" s="311"/>
      <c r="S928" s="311"/>
      <c r="T928" s="311"/>
      <c r="U928" s="311"/>
      <c r="AJ928" s="354">
        <v>25</v>
      </c>
      <c r="AK928" s="432">
        <v>91</v>
      </c>
      <c r="AL928" s="432">
        <v>27</v>
      </c>
      <c r="AM928" s="433" t="s">
        <v>481</v>
      </c>
      <c r="AN928" s="433" t="s">
        <v>1072</v>
      </c>
      <c r="CB928" s="307"/>
      <c r="CC928" s="307"/>
      <c r="CD928" s="307"/>
      <c r="CE928" s="307"/>
      <c r="CF928" s="307"/>
      <c r="CG928" s="307"/>
      <c r="CH928" s="307"/>
      <c r="CI928" s="307"/>
      <c r="CJ928" s="307"/>
      <c r="CK928" s="307"/>
      <c r="CL928" s="307"/>
      <c r="CM928" s="307"/>
      <c r="CN928" s="307"/>
      <c r="CO928" s="307"/>
      <c r="CP928" s="307"/>
      <c r="CQ928" s="307"/>
      <c r="CR928" s="307"/>
      <c r="CS928" s="307"/>
      <c r="CT928" s="307"/>
      <c r="CU928" s="307"/>
      <c r="CV928" s="307"/>
      <c r="CW928" s="307"/>
      <c r="CX928" s="307"/>
      <c r="CY928" s="307"/>
      <c r="CZ928" s="307"/>
      <c r="DA928" s="307"/>
      <c r="DB928" s="307"/>
      <c r="DC928" s="307"/>
      <c r="DD928" s="307"/>
      <c r="DE928" s="307"/>
      <c r="DF928" s="307"/>
      <c r="DG928" s="307"/>
      <c r="DH928" s="307"/>
      <c r="DI928" s="390"/>
      <c r="DJ928" s="390"/>
      <c r="DK928" s="307"/>
      <c r="DL928" s="307"/>
      <c r="DM928" s="307"/>
      <c r="DN928" s="307"/>
      <c r="DO928" s="307"/>
      <c r="DP928" s="307"/>
      <c r="DQ928" s="307"/>
      <c r="DR928" s="307"/>
      <c r="DS928" s="307"/>
      <c r="DT928" s="307"/>
      <c r="DU928" s="307"/>
      <c r="DV928" s="307"/>
      <c r="DW928" s="307"/>
      <c r="DX928" s="307"/>
      <c r="DY928" s="307"/>
      <c r="DZ928" s="307"/>
      <c r="EA928" s="307"/>
      <c r="EB928" s="307"/>
      <c r="EC928" s="307"/>
      <c r="ED928" s="307"/>
      <c r="EE928" s="307"/>
      <c r="EF928" s="307"/>
      <c r="EG928" s="307"/>
      <c r="EH928" s="307"/>
      <c r="EI928" s="307"/>
      <c r="EJ928" s="307"/>
      <c r="EK928" s="307"/>
      <c r="EL928" s="307"/>
      <c r="EM928" s="307"/>
      <c r="EN928" s="307"/>
      <c r="EO928" s="307"/>
      <c r="EP928" s="307"/>
      <c r="EQ928" s="307"/>
      <c r="ER928" s="307"/>
      <c r="ES928" s="307"/>
      <c r="ET928" s="307"/>
      <c r="EU928" s="390"/>
      <c r="EV928" s="390"/>
      <c r="EW928" s="307"/>
      <c r="EX928" s="307"/>
      <c r="EY928" s="307"/>
      <c r="EZ928" s="307"/>
      <c r="FA928" s="307"/>
      <c r="FB928" s="307"/>
      <c r="FC928" s="307"/>
      <c r="FD928" s="307"/>
      <c r="FE928" s="307"/>
      <c r="FF928" s="307"/>
      <c r="FG928" s="307"/>
      <c r="FH928" s="307"/>
      <c r="FI928" s="307"/>
      <c r="FJ928" s="307"/>
      <c r="FK928" s="307"/>
      <c r="FL928" s="307"/>
      <c r="FM928" s="307"/>
      <c r="FN928" s="307"/>
      <c r="FO928" s="307"/>
      <c r="FP928" s="307"/>
      <c r="FQ928" s="307"/>
      <c r="FR928" s="307"/>
      <c r="FS928" s="307"/>
      <c r="FT928" s="307"/>
      <c r="FU928" s="307"/>
      <c r="FV928" s="307"/>
      <c r="FW928" s="307"/>
      <c r="FX928" s="307"/>
      <c r="FY928" s="307"/>
      <c r="FZ928" s="307"/>
      <c r="GA928" s="307"/>
      <c r="GB928" s="307"/>
      <c r="GC928" s="307"/>
      <c r="GD928" s="307"/>
      <c r="GE928" s="307"/>
      <c r="GF928" s="307"/>
      <c r="GG928" s="307"/>
      <c r="GH928" s="307"/>
      <c r="GI928" s="307"/>
      <c r="GJ928" s="307"/>
      <c r="GK928" s="307"/>
      <c r="GL928" s="307"/>
      <c r="GM928" s="307"/>
      <c r="GN928" s="307"/>
      <c r="GO928" s="307"/>
      <c r="GP928" s="307"/>
      <c r="GQ928" s="307"/>
      <c r="GR928" s="307"/>
      <c r="GS928" s="307"/>
      <c r="GT928" s="307"/>
      <c r="GU928" s="307"/>
      <c r="GV928" s="307"/>
      <c r="GW928" s="307"/>
      <c r="GX928" s="307"/>
      <c r="GY928" s="307"/>
      <c r="GZ928" s="307"/>
      <c r="HA928" s="307"/>
      <c r="HB928" s="307"/>
      <c r="HC928" s="307"/>
      <c r="HD928" s="307"/>
      <c r="HE928" s="307"/>
      <c r="HF928" s="307"/>
      <c r="HG928" s="307"/>
      <c r="HH928" s="307"/>
      <c r="HI928" s="307"/>
      <c r="HJ928" s="307"/>
      <c r="HK928" s="307"/>
      <c r="HL928" s="307"/>
      <c r="HM928" s="307"/>
      <c r="HN928" s="307"/>
      <c r="HO928" s="307"/>
      <c r="HP928" s="307"/>
      <c r="HQ928" s="307"/>
      <c r="HR928" s="307"/>
      <c r="HS928" s="307"/>
      <c r="HT928" s="307"/>
      <c r="HU928" s="307"/>
      <c r="HV928" s="307"/>
      <c r="HW928" s="307"/>
      <c r="HX928" s="307"/>
      <c r="HY928" s="307"/>
      <c r="HZ928" s="307"/>
      <c r="IA928" s="307"/>
      <c r="IB928" s="307"/>
      <c r="IC928" s="307"/>
      <c r="ID928" s="307"/>
      <c r="IE928" s="307"/>
      <c r="IF928" s="307"/>
      <c r="IG928" s="307"/>
      <c r="IH928" s="307"/>
      <c r="II928" s="307"/>
      <c r="IJ928" s="307"/>
      <c r="IK928" s="307"/>
      <c r="IL928" s="307"/>
      <c r="IM928" s="307"/>
      <c r="IN928" s="307"/>
      <c r="IO928" s="307"/>
      <c r="IP928" s="307"/>
      <c r="IQ928" s="307"/>
      <c r="IR928" s="307"/>
      <c r="IS928" s="307"/>
      <c r="IT928" s="307"/>
      <c r="IU928" s="307"/>
      <c r="IV928" s="307"/>
      <c r="IW928" s="307"/>
      <c r="IX928" s="307"/>
      <c r="IY928" s="307"/>
      <c r="IZ928" s="307"/>
      <c r="JA928" s="307"/>
      <c r="JB928" s="307"/>
      <c r="JC928" s="307"/>
      <c r="JD928" s="307"/>
      <c r="JE928" s="307"/>
      <c r="JF928" s="307"/>
      <c r="JG928" s="307"/>
      <c r="JH928" s="307"/>
      <c r="JI928" s="307"/>
      <c r="JJ928" s="307"/>
      <c r="JK928" s="307"/>
      <c r="JL928" s="307"/>
      <c r="JM928" s="307"/>
      <c r="JN928" s="307"/>
      <c r="JO928" s="307"/>
      <c r="JP928" s="307"/>
      <c r="JQ928" s="307"/>
      <c r="JR928" s="307"/>
      <c r="JS928" s="307"/>
      <c r="JT928" s="307"/>
      <c r="JU928" s="307"/>
      <c r="JV928" s="307"/>
      <c r="JW928" s="307"/>
      <c r="JX928" s="307"/>
      <c r="JY928" s="307"/>
      <c r="JZ928" s="307"/>
      <c r="KA928" s="307"/>
      <c r="KB928" s="307"/>
      <c r="KC928" s="307"/>
      <c r="KD928" s="307"/>
      <c r="KE928" s="307"/>
      <c r="KF928" s="307"/>
      <c r="KG928" s="307"/>
      <c r="KH928" s="307"/>
      <c r="KI928" s="307"/>
      <c r="KJ928" s="307"/>
      <c r="KK928" s="307"/>
      <c r="KL928" s="307"/>
      <c r="KM928" s="307"/>
      <c r="KN928" s="307"/>
      <c r="KO928" s="307"/>
      <c r="KP928" s="307"/>
      <c r="KQ928" s="307"/>
      <c r="KR928" s="307"/>
      <c r="KS928" s="307"/>
      <c r="KT928" s="307"/>
    </row>
    <row r="929" spans="14:306" s="56" customFormat="1" ht="15" customHeight="1">
      <c r="N929" s="410"/>
      <c r="O929" s="311"/>
      <c r="P929" s="311"/>
      <c r="Q929" s="311"/>
      <c r="R929" s="311"/>
      <c r="S929" s="311"/>
      <c r="T929" s="311"/>
      <c r="U929" s="311"/>
      <c r="AJ929" s="354">
        <v>26</v>
      </c>
      <c r="AK929" s="432">
        <v>93</v>
      </c>
      <c r="AL929" s="432">
        <v>32</v>
      </c>
      <c r="AM929" s="433" t="s">
        <v>1073</v>
      </c>
      <c r="AN929" s="433" t="s">
        <v>1074</v>
      </c>
      <c r="CB929" s="307"/>
      <c r="CC929" s="307"/>
      <c r="CD929" s="307"/>
      <c r="CE929" s="307"/>
      <c r="CF929" s="307"/>
      <c r="CG929" s="307"/>
      <c r="CH929" s="307"/>
      <c r="CI929" s="307"/>
      <c r="CJ929" s="307"/>
      <c r="CK929" s="307"/>
      <c r="CL929" s="307"/>
      <c r="CM929" s="307"/>
      <c r="CN929" s="307"/>
      <c r="CO929" s="307"/>
      <c r="CP929" s="307"/>
      <c r="CQ929" s="307"/>
      <c r="CR929" s="307"/>
      <c r="CS929" s="307"/>
      <c r="CT929" s="307"/>
      <c r="CU929" s="307"/>
      <c r="CV929" s="307"/>
      <c r="CW929" s="307"/>
      <c r="CX929" s="307"/>
      <c r="CY929" s="307"/>
      <c r="CZ929" s="307"/>
      <c r="DA929" s="307"/>
      <c r="DB929" s="307"/>
      <c r="DC929" s="307"/>
      <c r="DD929" s="307"/>
      <c r="DE929" s="307"/>
      <c r="DF929" s="307"/>
      <c r="DG929" s="307"/>
      <c r="DH929" s="307"/>
      <c r="DI929" s="390"/>
      <c r="DJ929" s="390"/>
      <c r="DK929" s="307"/>
      <c r="DL929" s="307"/>
      <c r="DM929" s="307"/>
      <c r="DN929" s="307"/>
      <c r="DO929" s="307"/>
      <c r="DP929" s="307"/>
      <c r="DQ929" s="307"/>
      <c r="DR929" s="307"/>
      <c r="DS929" s="307"/>
      <c r="DT929" s="307"/>
      <c r="DU929" s="307"/>
      <c r="DV929" s="307"/>
      <c r="DW929" s="307"/>
      <c r="DX929" s="307"/>
      <c r="DY929" s="307"/>
      <c r="DZ929" s="307"/>
      <c r="EA929" s="307"/>
      <c r="EB929" s="307"/>
      <c r="EC929" s="307"/>
      <c r="ED929" s="307"/>
      <c r="EE929" s="307"/>
      <c r="EF929" s="307"/>
      <c r="EG929" s="307"/>
      <c r="EH929" s="307"/>
      <c r="EI929" s="307"/>
      <c r="EJ929" s="307"/>
      <c r="EK929" s="307"/>
      <c r="EL929" s="307"/>
      <c r="EM929" s="307"/>
      <c r="EN929" s="307"/>
      <c r="EO929" s="307"/>
      <c r="EP929" s="307"/>
      <c r="EQ929" s="307"/>
      <c r="ER929" s="307"/>
      <c r="ES929" s="307"/>
      <c r="ET929" s="307"/>
      <c r="EU929" s="390"/>
      <c r="EV929" s="390"/>
      <c r="EW929" s="307"/>
      <c r="EX929" s="307"/>
      <c r="EY929" s="307"/>
      <c r="EZ929" s="307"/>
      <c r="FA929" s="307"/>
      <c r="FB929" s="307"/>
      <c r="FC929" s="307"/>
      <c r="FD929" s="307"/>
      <c r="FE929" s="307"/>
      <c r="FF929" s="307"/>
      <c r="FG929" s="307"/>
      <c r="FH929" s="307"/>
      <c r="FI929" s="307"/>
      <c r="FJ929" s="307"/>
      <c r="FK929" s="307"/>
      <c r="FL929" s="307"/>
      <c r="FM929" s="307"/>
      <c r="FN929" s="307"/>
      <c r="FO929" s="307"/>
      <c r="FP929" s="307"/>
      <c r="FQ929" s="307"/>
      <c r="FR929" s="307"/>
      <c r="FS929" s="307"/>
      <c r="FT929" s="307"/>
      <c r="FU929" s="307"/>
      <c r="FV929" s="307"/>
      <c r="FW929" s="307"/>
      <c r="FX929" s="307"/>
      <c r="FY929" s="307"/>
      <c r="FZ929" s="307"/>
      <c r="GA929" s="307"/>
      <c r="GB929" s="307"/>
      <c r="GC929" s="307"/>
      <c r="GD929" s="307"/>
      <c r="GE929" s="307"/>
      <c r="GF929" s="307"/>
      <c r="GG929" s="307"/>
      <c r="GH929" s="307"/>
      <c r="GI929" s="307"/>
      <c r="GJ929" s="307"/>
      <c r="GK929" s="307"/>
      <c r="GL929" s="307"/>
      <c r="GM929" s="307"/>
      <c r="GN929" s="307"/>
      <c r="GO929" s="307"/>
      <c r="GP929" s="307"/>
      <c r="GQ929" s="307"/>
      <c r="GR929" s="307"/>
      <c r="GS929" s="307"/>
      <c r="GT929" s="307"/>
      <c r="GU929" s="307"/>
      <c r="GV929" s="307"/>
      <c r="GW929" s="307"/>
      <c r="GX929" s="307"/>
      <c r="GY929" s="307"/>
      <c r="GZ929" s="307"/>
      <c r="HA929" s="307"/>
      <c r="HB929" s="307"/>
      <c r="HC929" s="307"/>
      <c r="HD929" s="307"/>
      <c r="HE929" s="307"/>
      <c r="HF929" s="307"/>
      <c r="HG929" s="307"/>
      <c r="HH929" s="307"/>
      <c r="HI929" s="307"/>
      <c r="HJ929" s="307"/>
      <c r="HK929" s="307"/>
      <c r="HL929" s="307"/>
      <c r="HM929" s="307"/>
      <c r="HN929" s="307"/>
      <c r="HO929" s="307"/>
      <c r="HP929" s="307"/>
      <c r="HQ929" s="307"/>
      <c r="HR929" s="307"/>
      <c r="HS929" s="307"/>
      <c r="HT929" s="307"/>
      <c r="HU929" s="307"/>
      <c r="HV929" s="307"/>
      <c r="HW929" s="307"/>
      <c r="HX929" s="307"/>
      <c r="HY929" s="307"/>
      <c r="HZ929" s="307"/>
      <c r="IA929" s="307"/>
      <c r="IB929" s="307"/>
      <c r="IC929" s="307"/>
      <c r="ID929" s="307"/>
      <c r="IE929" s="307"/>
      <c r="IF929" s="307"/>
      <c r="IG929" s="307"/>
      <c r="IH929" s="307"/>
      <c r="II929" s="307"/>
      <c r="IJ929" s="307"/>
      <c r="IK929" s="307"/>
      <c r="IL929" s="307"/>
      <c r="IM929" s="307"/>
      <c r="IN929" s="307"/>
      <c r="IO929" s="307"/>
      <c r="IP929" s="307"/>
      <c r="IQ929" s="307"/>
      <c r="IR929" s="307"/>
      <c r="IS929" s="307"/>
      <c r="IT929" s="307"/>
      <c r="IU929" s="307"/>
      <c r="IV929" s="307"/>
      <c r="IW929" s="307"/>
      <c r="IX929" s="307"/>
      <c r="IY929" s="307"/>
      <c r="IZ929" s="307"/>
      <c r="JA929" s="307"/>
      <c r="JB929" s="307"/>
      <c r="JC929" s="307"/>
      <c r="JD929" s="307"/>
      <c r="JE929" s="307"/>
      <c r="JF929" s="307"/>
      <c r="JG929" s="307"/>
      <c r="JH929" s="307"/>
      <c r="JI929" s="307"/>
      <c r="JJ929" s="307"/>
      <c r="JK929" s="307"/>
      <c r="JL929" s="307"/>
      <c r="JM929" s="307"/>
      <c r="JN929" s="307"/>
      <c r="JO929" s="307"/>
      <c r="JP929" s="307"/>
      <c r="JQ929" s="307"/>
      <c r="JR929" s="307"/>
      <c r="JS929" s="307"/>
      <c r="JT929" s="307"/>
      <c r="JU929" s="307"/>
      <c r="JV929" s="307"/>
      <c r="JW929" s="307"/>
      <c r="JX929" s="307"/>
      <c r="JY929" s="307"/>
      <c r="JZ929" s="307"/>
      <c r="KA929" s="307"/>
      <c r="KB929" s="307"/>
      <c r="KC929" s="307"/>
      <c r="KD929" s="307"/>
      <c r="KE929" s="307"/>
      <c r="KF929" s="307"/>
      <c r="KG929" s="307"/>
      <c r="KH929" s="307"/>
      <c r="KI929" s="307"/>
      <c r="KJ929" s="307"/>
      <c r="KK929" s="307"/>
      <c r="KL929" s="307"/>
      <c r="KM929" s="307"/>
      <c r="KN929" s="307"/>
      <c r="KO929" s="307"/>
      <c r="KP929" s="307"/>
      <c r="KQ929" s="307"/>
      <c r="KR929" s="307"/>
      <c r="KS929" s="307"/>
      <c r="KT929" s="307"/>
    </row>
    <row r="930" spans="14:306" s="56" customFormat="1" ht="15" customHeight="1">
      <c r="N930" s="410"/>
      <c r="O930" s="311"/>
      <c r="P930" s="311"/>
      <c r="Q930" s="311"/>
      <c r="R930" s="311"/>
      <c r="S930" s="311"/>
      <c r="T930" s="311"/>
      <c r="U930" s="311"/>
      <c r="AJ930" s="354">
        <v>27</v>
      </c>
      <c r="AK930" s="432">
        <v>95</v>
      </c>
      <c r="AL930" s="432">
        <v>37</v>
      </c>
      <c r="AM930" s="433" t="s">
        <v>394</v>
      </c>
      <c r="AN930" s="433" t="s">
        <v>1075</v>
      </c>
      <c r="CB930" s="307"/>
      <c r="CC930" s="307"/>
      <c r="CD930" s="307"/>
      <c r="CE930" s="307"/>
      <c r="CF930" s="307"/>
      <c r="CG930" s="307"/>
      <c r="CH930" s="307"/>
      <c r="CI930" s="307"/>
      <c r="CJ930" s="307"/>
      <c r="CK930" s="307"/>
      <c r="CL930" s="307"/>
      <c r="CM930" s="307"/>
      <c r="CN930" s="307"/>
      <c r="CO930" s="307"/>
      <c r="CP930" s="307"/>
      <c r="CQ930" s="307"/>
      <c r="CR930" s="307"/>
      <c r="CS930" s="307"/>
      <c r="CT930" s="307"/>
      <c r="CU930" s="307"/>
      <c r="CV930" s="307"/>
      <c r="CW930" s="307"/>
      <c r="CX930" s="307"/>
      <c r="CY930" s="307"/>
      <c r="CZ930" s="307"/>
      <c r="DA930" s="307"/>
      <c r="DB930" s="307"/>
      <c r="DC930" s="307"/>
      <c r="DD930" s="307"/>
      <c r="DE930" s="307"/>
      <c r="DF930" s="307"/>
      <c r="DG930" s="307"/>
      <c r="DH930" s="307"/>
      <c r="DI930" s="390"/>
      <c r="DJ930" s="390"/>
      <c r="DK930" s="307"/>
      <c r="DL930" s="307"/>
      <c r="DM930" s="307"/>
      <c r="DN930" s="307"/>
      <c r="DO930" s="307"/>
      <c r="DP930" s="307"/>
      <c r="DQ930" s="307"/>
      <c r="DR930" s="307"/>
      <c r="DS930" s="307"/>
      <c r="DT930" s="307"/>
      <c r="DU930" s="307"/>
      <c r="DV930" s="307"/>
      <c r="DW930" s="307"/>
      <c r="DX930" s="307"/>
      <c r="DY930" s="307"/>
      <c r="DZ930" s="307"/>
      <c r="EA930" s="307"/>
      <c r="EB930" s="307"/>
      <c r="EC930" s="307"/>
      <c r="ED930" s="307"/>
      <c r="EE930" s="307"/>
      <c r="EF930" s="307"/>
      <c r="EG930" s="307"/>
      <c r="EH930" s="307"/>
      <c r="EI930" s="307"/>
      <c r="EJ930" s="307"/>
      <c r="EK930" s="307"/>
      <c r="EL930" s="307"/>
      <c r="EM930" s="307"/>
      <c r="EN930" s="307"/>
      <c r="EO930" s="307"/>
      <c r="EP930" s="307"/>
      <c r="EQ930" s="307"/>
      <c r="ER930" s="307"/>
      <c r="ES930" s="307"/>
      <c r="ET930" s="307"/>
      <c r="EU930" s="390"/>
      <c r="EV930" s="390"/>
      <c r="EW930" s="307"/>
      <c r="EX930" s="307"/>
      <c r="EY930" s="307"/>
      <c r="EZ930" s="307"/>
      <c r="FA930" s="307"/>
      <c r="FB930" s="307"/>
      <c r="FC930" s="307"/>
      <c r="FD930" s="307"/>
      <c r="FE930" s="307"/>
      <c r="FF930" s="307"/>
      <c r="FG930" s="307"/>
      <c r="FH930" s="307"/>
      <c r="FI930" s="307"/>
      <c r="FJ930" s="307"/>
      <c r="FK930" s="307"/>
      <c r="FL930" s="307"/>
      <c r="FM930" s="307"/>
      <c r="FN930" s="307"/>
      <c r="FO930" s="307"/>
      <c r="FP930" s="307"/>
      <c r="FQ930" s="307"/>
      <c r="FR930" s="307"/>
      <c r="FS930" s="307"/>
      <c r="FT930" s="307"/>
      <c r="FU930" s="307"/>
      <c r="FV930" s="307"/>
      <c r="FW930" s="307"/>
      <c r="FX930" s="307"/>
      <c r="FY930" s="307"/>
      <c r="FZ930" s="307"/>
      <c r="GA930" s="307"/>
      <c r="GB930" s="307"/>
      <c r="GC930" s="307"/>
      <c r="GD930" s="307"/>
      <c r="GE930" s="307"/>
      <c r="GF930" s="307"/>
      <c r="GG930" s="307"/>
      <c r="GH930" s="307"/>
      <c r="GI930" s="307"/>
      <c r="GJ930" s="307"/>
      <c r="GK930" s="307"/>
      <c r="GL930" s="307"/>
      <c r="GM930" s="307"/>
      <c r="GN930" s="307"/>
      <c r="GO930" s="307"/>
      <c r="GP930" s="307"/>
      <c r="GQ930" s="307"/>
      <c r="GR930" s="307"/>
      <c r="GS930" s="307"/>
      <c r="GT930" s="307"/>
      <c r="GU930" s="307"/>
      <c r="GV930" s="307"/>
      <c r="GW930" s="307"/>
      <c r="GX930" s="307"/>
      <c r="GY930" s="307"/>
      <c r="GZ930" s="307"/>
      <c r="HA930" s="307"/>
      <c r="HB930" s="307"/>
      <c r="HC930" s="307"/>
      <c r="HD930" s="307"/>
      <c r="HE930" s="307"/>
      <c r="HF930" s="307"/>
      <c r="HG930" s="307"/>
      <c r="HH930" s="307"/>
      <c r="HI930" s="307"/>
      <c r="HJ930" s="307"/>
      <c r="HK930" s="307"/>
      <c r="HL930" s="307"/>
      <c r="HM930" s="307"/>
      <c r="HN930" s="307"/>
      <c r="HO930" s="307"/>
      <c r="HP930" s="307"/>
      <c r="HQ930" s="307"/>
      <c r="HR930" s="307"/>
      <c r="HS930" s="307"/>
      <c r="HT930" s="307"/>
      <c r="HU930" s="307"/>
      <c r="HV930" s="307"/>
      <c r="HW930" s="307"/>
      <c r="HX930" s="307"/>
      <c r="HY930" s="307"/>
      <c r="HZ930" s="307"/>
      <c r="IA930" s="307"/>
      <c r="IB930" s="307"/>
      <c r="IC930" s="307"/>
      <c r="ID930" s="307"/>
      <c r="IE930" s="307"/>
      <c r="IF930" s="307"/>
      <c r="IG930" s="307"/>
      <c r="IH930" s="307"/>
      <c r="II930" s="307"/>
      <c r="IJ930" s="307"/>
      <c r="IK930" s="307"/>
      <c r="IL930" s="307"/>
      <c r="IM930" s="307"/>
      <c r="IN930" s="307"/>
      <c r="IO930" s="307"/>
      <c r="IP930" s="307"/>
      <c r="IQ930" s="307"/>
      <c r="IR930" s="307"/>
      <c r="IS930" s="307"/>
      <c r="IT930" s="307"/>
      <c r="IU930" s="307"/>
      <c r="IV930" s="307"/>
      <c r="IW930" s="307"/>
      <c r="IX930" s="307"/>
      <c r="IY930" s="307"/>
      <c r="IZ930" s="307"/>
      <c r="JA930" s="307"/>
      <c r="JB930" s="307"/>
      <c r="JC930" s="307"/>
      <c r="JD930" s="307"/>
      <c r="JE930" s="307"/>
      <c r="JF930" s="307"/>
      <c r="JG930" s="307"/>
      <c r="JH930" s="307"/>
      <c r="JI930" s="307"/>
      <c r="JJ930" s="307"/>
      <c r="JK930" s="307"/>
      <c r="JL930" s="307"/>
      <c r="JM930" s="307"/>
      <c r="JN930" s="307"/>
      <c r="JO930" s="307"/>
      <c r="JP930" s="307"/>
      <c r="JQ930" s="307"/>
      <c r="JR930" s="307"/>
      <c r="JS930" s="307"/>
      <c r="JT930" s="307"/>
      <c r="JU930" s="307"/>
      <c r="JV930" s="307"/>
      <c r="JW930" s="307"/>
      <c r="JX930" s="307"/>
      <c r="JY930" s="307"/>
      <c r="JZ930" s="307"/>
      <c r="KA930" s="307"/>
      <c r="KB930" s="307"/>
      <c r="KC930" s="307"/>
      <c r="KD930" s="307"/>
      <c r="KE930" s="307"/>
      <c r="KF930" s="307"/>
      <c r="KG930" s="307"/>
      <c r="KH930" s="307"/>
      <c r="KI930" s="307"/>
      <c r="KJ930" s="307"/>
      <c r="KK930" s="307"/>
      <c r="KL930" s="307"/>
      <c r="KM930" s="307"/>
      <c r="KN930" s="307"/>
      <c r="KO930" s="307"/>
      <c r="KP930" s="307"/>
      <c r="KQ930" s="307"/>
      <c r="KR930" s="307"/>
      <c r="KS930" s="307"/>
      <c r="KT930" s="307"/>
    </row>
    <row r="931" spans="14:306" s="56" customFormat="1" ht="15" customHeight="1">
      <c r="N931" s="410"/>
      <c r="O931" s="311"/>
      <c r="P931" s="311"/>
      <c r="Q931" s="311"/>
      <c r="R931" s="311"/>
      <c r="S931" s="311"/>
      <c r="T931" s="311"/>
      <c r="U931" s="311"/>
      <c r="AJ931" s="354">
        <v>28</v>
      </c>
      <c r="AK931" s="432">
        <v>97</v>
      </c>
      <c r="AL931" s="432">
        <v>42</v>
      </c>
      <c r="AM931" s="433" t="s">
        <v>396</v>
      </c>
      <c r="AN931" s="433" t="s">
        <v>1076</v>
      </c>
      <c r="CB931" s="307"/>
      <c r="CC931" s="307"/>
      <c r="CD931" s="307"/>
      <c r="CE931" s="307"/>
      <c r="CF931" s="307"/>
      <c r="CG931" s="307"/>
      <c r="CH931" s="307"/>
      <c r="CI931" s="307"/>
      <c r="CJ931" s="307"/>
      <c r="CK931" s="307"/>
      <c r="CL931" s="307"/>
      <c r="CM931" s="307"/>
      <c r="CN931" s="307"/>
      <c r="CO931" s="307"/>
      <c r="CP931" s="307"/>
      <c r="CQ931" s="307"/>
      <c r="CR931" s="307"/>
      <c r="CS931" s="307"/>
      <c r="CT931" s="307"/>
      <c r="CU931" s="307"/>
      <c r="CV931" s="307"/>
      <c r="CW931" s="307"/>
      <c r="CX931" s="307"/>
      <c r="CY931" s="307"/>
      <c r="CZ931" s="307"/>
      <c r="DA931" s="307"/>
      <c r="DB931" s="307"/>
      <c r="DC931" s="307"/>
      <c r="DD931" s="307"/>
      <c r="DE931" s="307"/>
      <c r="DF931" s="307"/>
      <c r="DG931" s="307"/>
      <c r="DH931" s="307"/>
      <c r="DI931" s="390"/>
      <c r="DJ931" s="390"/>
      <c r="DK931" s="307"/>
      <c r="DL931" s="307"/>
      <c r="DM931" s="307"/>
      <c r="DN931" s="307"/>
      <c r="DO931" s="307"/>
      <c r="DP931" s="307"/>
      <c r="DQ931" s="307"/>
      <c r="DR931" s="307"/>
      <c r="DS931" s="307"/>
      <c r="DT931" s="307"/>
      <c r="DU931" s="307"/>
      <c r="DV931" s="307"/>
      <c r="DW931" s="307"/>
      <c r="DX931" s="307"/>
      <c r="DY931" s="307"/>
      <c r="DZ931" s="307"/>
      <c r="EA931" s="307"/>
      <c r="EB931" s="307"/>
      <c r="EC931" s="307"/>
      <c r="ED931" s="307"/>
      <c r="EE931" s="307"/>
      <c r="EF931" s="307"/>
      <c r="EG931" s="307"/>
      <c r="EH931" s="307"/>
      <c r="EI931" s="307"/>
      <c r="EJ931" s="307"/>
      <c r="EK931" s="307"/>
      <c r="EL931" s="307"/>
      <c r="EM931" s="307"/>
      <c r="EN931" s="307"/>
      <c r="EO931" s="307"/>
      <c r="EP931" s="307"/>
      <c r="EQ931" s="307"/>
      <c r="ER931" s="307"/>
      <c r="ES931" s="307"/>
      <c r="ET931" s="307"/>
      <c r="EU931" s="390"/>
      <c r="EV931" s="390"/>
      <c r="EW931" s="307"/>
      <c r="EX931" s="307"/>
      <c r="EY931" s="307"/>
      <c r="EZ931" s="307"/>
      <c r="FA931" s="307"/>
      <c r="FB931" s="307"/>
      <c r="FC931" s="307"/>
      <c r="FD931" s="307"/>
      <c r="FE931" s="307"/>
      <c r="FF931" s="307"/>
      <c r="FG931" s="307"/>
      <c r="FH931" s="307"/>
      <c r="FI931" s="307"/>
      <c r="FJ931" s="307"/>
      <c r="FK931" s="307"/>
      <c r="FL931" s="307"/>
      <c r="FM931" s="307"/>
      <c r="FN931" s="307"/>
      <c r="FO931" s="307"/>
      <c r="FP931" s="307"/>
      <c r="FQ931" s="307"/>
      <c r="FR931" s="307"/>
      <c r="FS931" s="307"/>
      <c r="FT931" s="307"/>
      <c r="FU931" s="307"/>
      <c r="FV931" s="307"/>
      <c r="FW931" s="307"/>
      <c r="FX931" s="307"/>
      <c r="FY931" s="307"/>
      <c r="FZ931" s="307"/>
      <c r="GA931" s="307"/>
      <c r="GB931" s="307"/>
      <c r="GC931" s="307"/>
      <c r="GD931" s="307"/>
      <c r="GE931" s="307"/>
      <c r="GF931" s="307"/>
      <c r="GG931" s="307"/>
      <c r="GH931" s="307"/>
      <c r="GI931" s="307"/>
      <c r="GJ931" s="307"/>
      <c r="GK931" s="307"/>
      <c r="GL931" s="307"/>
      <c r="GM931" s="307"/>
      <c r="GN931" s="307"/>
      <c r="GO931" s="307"/>
      <c r="GP931" s="307"/>
      <c r="GQ931" s="307"/>
      <c r="GR931" s="307"/>
      <c r="GS931" s="307"/>
      <c r="GT931" s="307"/>
      <c r="GU931" s="307"/>
      <c r="GV931" s="307"/>
      <c r="GW931" s="307"/>
      <c r="GX931" s="307"/>
      <c r="GY931" s="307"/>
      <c r="GZ931" s="307"/>
      <c r="HA931" s="307"/>
      <c r="HB931" s="307"/>
      <c r="HC931" s="307"/>
      <c r="HD931" s="307"/>
      <c r="HE931" s="307"/>
      <c r="HF931" s="307"/>
      <c r="HG931" s="307"/>
      <c r="HH931" s="307"/>
      <c r="HI931" s="307"/>
      <c r="HJ931" s="307"/>
      <c r="HK931" s="307"/>
      <c r="HL931" s="307"/>
      <c r="HM931" s="307"/>
      <c r="HN931" s="307"/>
      <c r="HO931" s="307"/>
      <c r="HP931" s="307"/>
      <c r="HQ931" s="307"/>
      <c r="HR931" s="307"/>
      <c r="HS931" s="307"/>
      <c r="HT931" s="307"/>
      <c r="HU931" s="307"/>
      <c r="HV931" s="307"/>
      <c r="HW931" s="307"/>
      <c r="HX931" s="307"/>
      <c r="HY931" s="307"/>
      <c r="HZ931" s="307"/>
      <c r="IA931" s="307"/>
      <c r="IB931" s="307"/>
      <c r="IC931" s="307"/>
      <c r="ID931" s="307"/>
      <c r="IE931" s="307"/>
      <c r="IF931" s="307"/>
      <c r="IG931" s="307"/>
      <c r="IH931" s="307"/>
      <c r="II931" s="307"/>
      <c r="IJ931" s="307"/>
      <c r="IK931" s="307"/>
      <c r="IL931" s="307"/>
      <c r="IM931" s="307"/>
      <c r="IN931" s="307"/>
      <c r="IO931" s="307"/>
      <c r="IP931" s="307"/>
      <c r="IQ931" s="307"/>
      <c r="IR931" s="307"/>
      <c r="IS931" s="307"/>
      <c r="IT931" s="307"/>
      <c r="IU931" s="307"/>
      <c r="IV931" s="307"/>
      <c r="IW931" s="307"/>
      <c r="IX931" s="307"/>
      <c r="IY931" s="307"/>
      <c r="IZ931" s="307"/>
      <c r="JA931" s="307"/>
      <c r="JB931" s="307"/>
      <c r="JC931" s="307"/>
      <c r="JD931" s="307"/>
      <c r="JE931" s="307"/>
      <c r="JF931" s="307"/>
      <c r="JG931" s="307"/>
      <c r="JH931" s="307"/>
      <c r="JI931" s="307"/>
      <c r="JJ931" s="307"/>
      <c r="JK931" s="307"/>
      <c r="JL931" s="307"/>
      <c r="JM931" s="307"/>
      <c r="JN931" s="307"/>
      <c r="JO931" s="307"/>
      <c r="JP931" s="307"/>
      <c r="JQ931" s="307"/>
      <c r="JR931" s="307"/>
      <c r="JS931" s="307"/>
      <c r="JT931" s="307"/>
      <c r="JU931" s="307"/>
      <c r="JV931" s="307"/>
      <c r="JW931" s="307"/>
      <c r="JX931" s="307"/>
      <c r="JY931" s="307"/>
      <c r="JZ931" s="307"/>
      <c r="KA931" s="307"/>
      <c r="KB931" s="307"/>
      <c r="KC931" s="307"/>
      <c r="KD931" s="307"/>
      <c r="KE931" s="307"/>
      <c r="KF931" s="307"/>
      <c r="KG931" s="307"/>
      <c r="KH931" s="307"/>
      <c r="KI931" s="307"/>
      <c r="KJ931" s="307"/>
      <c r="KK931" s="307"/>
      <c r="KL931" s="307"/>
      <c r="KM931" s="307"/>
      <c r="KN931" s="307"/>
      <c r="KO931" s="307"/>
      <c r="KP931" s="307"/>
      <c r="KQ931" s="307"/>
      <c r="KR931" s="307"/>
      <c r="KS931" s="307"/>
      <c r="KT931" s="307"/>
    </row>
    <row r="932" spans="14:306" s="56" customFormat="1" ht="15" customHeight="1">
      <c r="N932" s="410"/>
      <c r="O932" s="311"/>
      <c r="P932" s="311"/>
      <c r="Q932" s="311"/>
      <c r="R932" s="311"/>
      <c r="S932" s="311"/>
      <c r="T932" s="311"/>
      <c r="U932" s="311"/>
      <c r="AJ932" s="354">
        <v>29</v>
      </c>
      <c r="AK932" s="432">
        <v>99</v>
      </c>
      <c r="AL932" s="432">
        <v>47</v>
      </c>
      <c r="AM932" s="433" t="s">
        <v>400</v>
      </c>
      <c r="AN932" s="433" t="s">
        <v>1077</v>
      </c>
      <c r="CB932" s="307"/>
      <c r="CC932" s="307"/>
      <c r="CD932" s="307"/>
      <c r="CE932" s="307"/>
      <c r="CF932" s="307"/>
      <c r="CG932" s="307"/>
      <c r="CH932" s="307"/>
      <c r="CI932" s="307"/>
      <c r="CJ932" s="307"/>
      <c r="CK932" s="307"/>
      <c r="CL932" s="307"/>
      <c r="CM932" s="307"/>
      <c r="CN932" s="307"/>
      <c r="CO932" s="307"/>
      <c r="CP932" s="307"/>
      <c r="CQ932" s="307"/>
      <c r="CR932" s="307"/>
      <c r="CS932" s="307"/>
      <c r="CT932" s="307"/>
      <c r="CU932" s="307"/>
      <c r="CV932" s="307"/>
      <c r="CW932" s="307"/>
      <c r="CX932" s="307"/>
      <c r="CY932" s="307"/>
      <c r="CZ932" s="307"/>
      <c r="DA932" s="307"/>
      <c r="DB932" s="307"/>
      <c r="DC932" s="307"/>
      <c r="DD932" s="307"/>
      <c r="DE932" s="307"/>
      <c r="DF932" s="307"/>
      <c r="DG932" s="307"/>
      <c r="DH932" s="307"/>
      <c r="DI932" s="390"/>
      <c r="DJ932" s="390"/>
      <c r="DK932" s="307"/>
      <c r="DL932" s="307"/>
      <c r="DM932" s="307"/>
      <c r="DN932" s="307"/>
      <c r="DO932" s="307"/>
      <c r="DP932" s="307"/>
      <c r="DQ932" s="307"/>
      <c r="DR932" s="307"/>
      <c r="DS932" s="307"/>
      <c r="DT932" s="307"/>
      <c r="DU932" s="307"/>
      <c r="DV932" s="307"/>
      <c r="DW932" s="307"/>
      <c r="DX932" s="307"/>
      <c r="DY932" s="307"/>
      <c r="DZ932" s="307"/>
      <c r="EA932" s="307"/>
      <c r="EB932" s="307"/>
      <c r="EC932" s="307"/>
      <c r="ED932" s="307"/>
      <c r="EE932" s="307"/>
      <c r="EF932" s="307"/>
      <c r="EG932" s="307"/>
      <c r="EH932" s="307"/>
      <c r="EI932" s="307"/>
      <c r="EJ932" s="307"/>
      <c r="EK932" s="307"/>
      <c r="EL932" s="307"/>
      <c r="EM932" s="307"/>
      <c r="EN932" s="307"/>
      <c r="EO932" s="307"/>
      <c r="EP932" s="307"/>
      <c r="EQ932" s="307"/>
      <c r="ER932" s="307"/>
      <c r="ES932" s="307"/>
      <c r="ET932" s="307"/>
      <c r="EU932" s="390"/>
      <c r="EV932" s="390"/>
      <c r="EW932" s="307"/>
      <c r="EX932" s="307"/>
      <c r="EY932" s="307"/>
      <c r="EZ932" s="307"/>
      <c r="FA932" s="307"/>
      <c r="FB932" s="307"/>
      <c r="FC932" s="307"/>
      <c r="FD932" s="307"/>
      <c r="FE932" s="307"/>
      <c r="FF932" s="307"/>
      <c r="FG932" s="307"/>
      <c r="FH932" s="307"/>
      <c r="FI932" s="307"/>
      <c r="FJ932" s="307"/>
      <c r="FK932" s="307"/>
      <c r="FL932" s="307"/>
      <c r="FM932" s="307"/>
      <c r="FN932" s="307"/>
      <c r="FO932" s="307"/>
      <c r="FP932" s="307"/>
      <c r="FQ932" s="307"/>
      <c r="FR932" s="307"/>
      <c r="FS932" s="307"/>
      <c r="FT932" s="307"/>
      <c r="FU932" s="307"/>
      <c r="FV932" s="307"/>
      <c r="FW932" s="307"/>
      <c r="FX932" s="307"/>
      <c r="FY932" s="307"/>
      <c r="FZ932" s="307"/>
      <c r="GA932" s="307"/>
      <c r="GB932" s="307"/>
      <c r="GC932" s="307"/>
      <c r="GD932" s="307"/>
      <c r="GE932" s="307"/>
      <c r="GF932" s="307"/>
      <c r="GG932" s="307"/>
      <c r="GH932" s="307"/>
      <c r="GI932" s="307"/>
      <c r="GJ932" s="307"/>
      <c r="GK932" s="307"/>
      <c r="GL932" s="307"/>
      <c r="GM932" s="307"/>
      <c r="GN932" s="307"/>
      <c r="GO932" s="307"/>
      <c r="GP932" s="307"/>
      <c r="GQ932" s="307"/>
      <c r="GR932" s="307"/>
      <c r="GS932" s="307"/>
      <c r="GT932" s="307"/>
      <c r="GU932" s="307"/>
      <c r="GV932" s="307"/>
      <c r="GW932" s="307"/>
      <c r="GX932" s="307"/>
      <c r="GY932" s="307"/>
      <c r="GZ932" s="307"/>
      <c r="HA932" s="307"/>
      <c r="HB932" s="307"/>
      <c r="HC932" s="307"/>
      <c r="HD932" s="307"/>
      <c r="HE932" s="307"/>
      <c r="HF932" s="307"/>
      <c r="HG932" s="307"/>
      <c r="HH932" s="307"/>
      <c r="HI932" s="307"/>
      <c r="HJ932" s="307"/>
      <c r="HK932" s="307"/>
      <c r="HL932" s="307"/>
      <c r="HM932" s="307"/>
      <c r="HN932" s="307"/>
      <c r="HO932" s="307"/>
      <c r="HP932" s="307"/>
      <c r="HQ932" s="307"/>
      <c r="HR932" s="307"/>
      <c r="HS932" s="307"/>
      <c r="HT932" s="307"/>
      <c r="HU932" s="307"/>
      <c r="HV932" s="307"/>
      <c r="HW932" s="307"/>
      <c r="HX932" s="307"/>
      <c r="HY932" s="307"/>
      <c r="HZ932" s="307"/>
      <c r="IA932" s="307"/>
      <c r="IB932" s="307"/>
      <c r="IC932" s="307"/>
      <c r="ID932" s="307"/>
      <c r="IE932" s="307"/>
      <c r="IF932" s="307"/>
      <c r="IG932" s="307"/>
      <c r="IH932" s="307"/>
      <c r="II932" s="307"/>
      <c r="IJ932" s="307"/>
      <c r="IK932" s="307"/>
      <c r="IL932" s="307"/>
      <c r="IM932" s="307"/>
      <c r="IN932" s="307"/>
      <c r="IO932" s="307"/>
      <c r="IP932" s="307"/>
      <c r="IQ932" s="307"/>
      <c r="IR932" s="307"/>
      <c r="IS932" s="307"/>
      <c r="IT932" s="307"/>
      <c r="IU932" s="307"/>
      <c r="IV932" s="307"/>
      <c r="IW932" s="307"/>
      <c r="IX932" s="307"/>
      <c r="IY932" s="307"/>
      <c r="IZ932" s="307"/>
      <c r="JA932" s="307"/>
      <c r="JB932" s="307"/>
      <c r="JC932" s="307"/>
      <c r="JD932" s="307"/>
      <c r="JE932" s="307"/>
      <c r="JF932" s="307"/>
      <c r="JG932" s="307"/>
      <c r="JH932" s="307"/>
      <c r="JI932" s="307"/>
      <c r="JJ932" s="307"/>
      <c r="JK932" s="307"/>
      <c r="JL932" s="307"/>
      <c r="JM932" s="307"/>
      <c r="JN932" s="307"/>
      <c r="JO932" s="307"/>
      <c r="JP932" s="307"/>
      <c r="JQ932" s="307"/>
      <c r="JR932" s="307"/>
      <c r="JS932" s="307"/>
      <c r="JT932" s="307"/>
      <c r="JU932" s="307"/>
      <c r="JV932" s="307"/>
      <c r="JW932" s="307"/>
      <c r="JX932" s="307"/>
      <c r="JY932" s="307"/>
      <c r="JZ932" s="307"/>
      <c r="KA932" s="307"/>
      <c r="KB932" s="307"/>
      <c r="KC932" s="307"/>
      <c r="KD932" s="307"/>
      <c r="KE932" s="307"/>
      <c r="KF932" s="307"/>
      <c r="KG932" s="307"/>
      <c r="KH932" s="307"/>
      <c r="KI932" s="307"/>
      <c r="KJ932" s="307"/>
      <c r="KK932" s="307"/>
      <c r="KL932" s="307"/>
      <c r="KM932" s="307"/>
      <c r="KN932" s="307"/>
      <c r="KO932" s="307"/>
      <c r="KP932" s="307"/>
      <c r="KQ932" s="307"/>
      <c r="KR932" s="307"/>
      <c r="KS932" s="307"/>
      <c r="KT932" s="307"/>
    </row>
    <row r="933" spans="14:306" s="56" customFormat="1" ht="15" customHeight="1">
      <c r="N933" s="410"/>
      <c r="O933" s="311"/>
      <c r="P933" s="311"/>
      <c r="Q933" s="311"/>
      <c r="R933" s="311"/>
      <c r="S933" s="311"/>
      <c r="T933" s="311"/>
      <c r="U933" s="311"/>
      <c r="AJ933" s="354">
        <v>30</v>
      </c>
      <c r="AK933" s="432">
        <v>101</v>
      </c>
      <c r="AL933" s="432">
        <v>53</v>
      </c>
      <c r="AM933" s="433" t="s">
        <v>404</v>
      </c>
      <c r="AN933" s="433" t="s">
        <v>1078</v>
      </c>
      <c r="CB933" s="307"/>
      <c r="CC933" s="307"/>
      <c r="CD933" s="307"/>
      <c r="CE933" s="307"/>
      <c r="CF933" s="307"/>
      <c r="CG933" s="307"/>
      <c r="CH933" s="307"/>
      <c r="CI933" s="307"/>
      <c r="CJ933" s="307"/>
      <c r="CK933" s="307"/>
      <c r="CL933" s="307"/>
      <c r="CM933" s="307"/>
      <c r="CN933" s="307"/>
      <c r="CO933" s="307"/>
      <c r="CP933" s="307"/>
      <c r="CQ933" s="307"/>
      <c r="CR933" s="307"/>
      <c r="CS933" s="307"/>
      <c r="CT933" s="307"/>
      <c r="CU933" s="307"/>
      <c r="CV933" s="307"/>
      <c r="CW933" s="307"/>
      <c r="CX933" s="307"/>
      <c r="CY933" s="307"/>
      <c r="CZ933" s="307"/>
      <c r="DA933" s="307"/>
      <c r="DB933" s="307"/>
      <c r="DC933" s="307"/>
      <c r="DD933" s="307"/>
      <c r="DE933" s="307"/>
      <c r="DF933" s="307"/>
      <c r="DG933" s="307"/>
      <c r="DH933" s="307"/>
      <c r="DI933" s="390"/>
      <c r="DJ933" s="390"/>
      <c r="DK933" s="307"/>
      <c r="DL933" s="307"/>
      <c r="DM933" s="307"/>
      <c r="DN933" s="307"/>
      <c r="DO933" s="307"/>
      <c r="DP933" s="307"/>
      <c r="DQ933" s="307"/>
      <c r="DR933" s="307"/>
      <c r="DS933" s="307"/>
      <c r="DT933" s="307"/>
      <c r="DU933" s="307"/>
      <c r="DV933" s="307"/>
      <c r="DW933" s="307"/>
      <c r="DX933" s="307"/>
      <c r="DY933" s="307"/>
      <c r="DZ933" s="307"/>
      <c r="EA933" s="307"/>
      <c r="EB933" s="307"/>
      <c r="EC933" s="307"/>
      <c r="ED933" s="307"/>
      <c r="EE933" s="307"/>
      <c r="EF933" s="307"/>
      <c r="EG933" s="307"/>
      <c r="EH933" s="307"/>
      <c r="EI933" s="307"/>
      <c r="EJ933" s="307"/>
      <c r="EK933" s="307"/>
      <c r="EL933" s="307"/>
      <c r="EM933" s="307"/>
      <c r="EN933" s="307"/>
      <c r="EO933" s="307"/>
      <c r="EP933" s="307"/>
      <c r="EQ933" s="307"/>
      <c r="ER933" s="307"/>
      <c r="ES933" s="307"/>
      <c r="ET933" s="307"/>
      <c r="EU933" s="390"/>
      <c r="EV933" s="390"/>
      <c r="EW933" s="307"/>
      <c r="EX933" s="307"/>
      <c r="EY933" s="307"/>
      <c r="EZ933" s="307"/>
      <c r="FA933" s="307"/>
      <c r="FB933" s="307"/>
      <c r="FC933" s="307"/>
      <c r="FD933" s="307"/>
      <c r="FE933" s="307"/>
      <c r="FF933" s="307"/>
      <c r="FG933" s="307"/>
      <c r="FH933" s="307"/>
      <c r="FI933" s="307"/>
      <c r="FJ933" s="307"/>
      <c r="FK933" s="307"/>
      <c r="FL933" s="307"/>
      <c r="FM933" s="307"/>
      <c r="FN933" s="307"/>
      <c r="FO933" s="307"/>
      <c r="FP933" s="307"/>
      <c r="FQ933" s="307"/>
      <c r="FR933" s="307"/>
      <c r="FS933" s="307"/>
      <c r="FT933" s="307"/>
      <c r="FU933" s="307"/>
      <c r="FV933" s="307"/>
      <c r="FW933" s="307"/>
      <c r="FX933" s="307"/>
      <c r="FY933" s="307"/>
      <c r="FZ933" s="307"/>
      <c r="GA933" s="307"/>
      <c r="GB933" s="307"/>
      <c r="GC933" s="307"/>
      <c r="GD933" s="307"/>
      <c r="GE933" s="307"/>
      <c r="GF933" s="307"/>
      <c r="GG933" s="307"/>
      <c r="GH933" s="307"/>
      <c r="GI933" s="307"/>
      <c r="GJ933" s="307"/>
      <c r="GK933" s="307"/>
      <c r="GL933" s="307"/>
      <c r="GM933" s="307"/>
      <c r="GN933" s="307"/>
      <c r="GO933" s="307"/>
      <c r="GP933" s="307"/>
      <c r="GQ933" s="307"/>
      <c r="GR933" s="307"/>
      <c r="GS933" s="307"/>
      <c r="GT933" s="307"/>
      <c r="GU933" s="307"/>
      <c r="GV933" s="307"/>
      <c r="GW933" s="307"/>
      <c r="GX933" s="307"/>
      <c r="GY933" s="307"/>
      <c r="GZ933" s="307"/>
      <c r="HA933" s="307"/>
      <c r="HB933" s="307"/>
      <c r="HC933" s="307"/>
      <c r="HD933" s="307"/>
      <c r="HE933" s="307"/>
      <c r="HF933" s="307"/>
      <c r="HG933" s="307"/>
      <c r="HH933" s="307"/>
      <c r="HI933" s="307"/>
      <c r="HJ933" s="307"/>
      <c r="HK933" s="307"/>
      <c r="HL933" s="307"/>
      <c r="HM933" s="307"/>
      <c r="HN933" s="307"/>
      <c r="HO933" s="307"/>
      <c r="HP933" s="307"/>
      <c r="HQ933" s="307"/>
      <c r="HR933" s="307"/>
      <c r="HS933" s="307"/>
      <c r="HT933" s="307"/>
      <c r="HU933" s="307"/>
      <c r="HV933" s="307"/>
      <c r="HW933" s="307"/>
      <c r="HX933" s="307"/>
      <c r="HY933" s="307"/>
      <c r="HZ933" s="307"/>
      <c r="IA933" s="307"/>
      <c r="IB933" s="307"/>
      <c r="IC933" s="307"/>
      <c r="ID933" s="307"/>
      <c r="IE933" s="307"/>
      <c r="IF933" s="307"/>
      <c r="IG933" s="307"/>
      <c r="IH933" s="307"/>
      <c r="II933" s="307"/>
      <c r="IJ933" s="307"/>
      <c r="IK933" s="307"/>
      <c r="IL933" s="307"/>
      <c r="IM933" s="307"/>
      <c r="IN933" s="307"/>
      <c r="IO933" s="307"/>
      <c r="IP933" s="307"/>
      <c r="IQ933" s="307"/>
      <c r="IR933" s="307"/>
      <c r="IS933" s="307"/>
      <c r="IT933" s="307"/>
      <c r="IU933" s="307"/>
      <c r="IV933" s="307"/>
      <c r="IW933" s="307"/>
      <c r="IX933" s="307"/>
      <c r="IY933" s="307"/>
      <c r="IZ933" s="307"/>
      <c r="JA933" s="307"/>
      <c r="JB933" s="307"/>
      <c r="JC933" s="307"/>
      <c r="JD933" s="307"/>
      <c r="JE933" s="307"/>
      <c r="JF933" s="307"/>
      <c r="JG933" s="307"/>
      <c r="JH933" s="307"/>
      <c r="JI933" s="307"/>
      <c r="JJ933" s="307"/>
      <c r="JK933" s="307"/>
      <c r="JL933" s="307"/>
      <c r="JM933" s="307"/>
      <c r="JN933" s="307"/>
      <c r="JO933" s="307"/>
      <c r="JP933" s="307"/>
      <c r="JQ933" s="307"/>
      <c r="JR933" s="307"/>
      <c r="JS933" s="307"/>
      <c r="JT933" s="307"/>
      <c r="JU933" s="307"/>
      <c r="JV933" s="307"/>
      <c r="JW933" s="307"/>
      <c r="JX933" s="307"/>
      <c r="JY933" s="307"/>
      <c r="JZ933" s="307"/>
      <c r="KA933" s="307"/>
      <c r="KB933" s="307"/>
      <c r="KC933" s="307"/>
      <c r="KD933" s="307"/>
      <c r="KE933" s="307"/>
      <c r="KF933" s="307"/>
      <c r="KG933" s="307"/>
      <c r="KH933" s="307"/>
      <c r="KI933" s="307"/>
      <c r="KJ933" s="307"/>
      <c r="KK933" s="307"/>
      <c r="KL933" s="307"/>
      <c r="KM933" s="307"/>
      <c r="KN933" s="307"/>
      <c r="KO933" s="307"/>
      <c r="KP933" s="307"/>
      <c r="KQ933" s="307"/>
      <c r="KR933" s="307"/>
      <c r="KS933" s="307"/>
      <c r="KT933" s="307"/>
    </row>
    <row r="934" spans="14:306" s="56" customFormat="1" ht="15" customHeight="1">
      <c r="N934" s="410"/>
      <c r="O934" s="311"/>
      <c r="P934" s="311"/>
      <c r="Q934" s="311"/>
      <c r="R934" s="311"/>
      <c r="S934" s="311"/>
      <c r="T934" s="311"/>
      <c r="U934" s="311"/>
      <c r="AJ934" s="354">
        <v>31</v>
      </c>
      <c r="AK934" s="432">
        <v>103</v>
      </c>
      <c r="AL934" s="432">
        <v>58</v>
      </c>
      <c r="AM934" s="433" t="s">
        <v>408</v>
      </c>
      <c r="AN934" s="433" t="s">
        <v>1079</v>
      </c>
      <c r="CB934" s="307"/>
      <c r="CC934" s="307"/>
      <c r="CD934" s="307"/>
      <c r="CE934" s="307"/>
      <c r="CF934" s="307"/>
      <c r="CG934" s="307"/>
      <c r="CH934" s="307"/>
      <c r="CI934" s="307"/>
      <c r="CJ934" s="307"/>
      <c r="CK934" s="307"/>
      <c r="CL934" s="307"/>
      <c r="CM934" s="307"/>
      <c r="CN934" s="307"/>
      <c r="CO934" s="307"/>
      <c r="CP934" s="307"/>
      <c r="CQ934" s="307"/>
      <c r="CR934" s="307"/>
      <c r="CS934" s="307"/>
      <c r="CT934" s="307"/>
      <c r="CU934" s="307"/>
      <c r="CV934" s="307"/>
      <c r="CW934" s="307"/>
      <c r="CX934" s="307"/>
      <c r="CY934" s="307"/>
      <c r="CZ934" s="307"/>
      <c r="DA934" s="307"/>
      <c r="DB934" s="307"/>
      <c r="DC934" s="307"/>
      <c r="DD934" s="307"/>
      <c r="DE934" s="307"/>
      <c r="DF934" s="307"/>
      <c r="DG934" s="307"/>
      <c r="DH934" s="307"/>
      <c r="DI934" s="390"/>
      <c r="DJ934" s="390"/>
      <c r="DK934" s="307"/>
      <c r="DL934" s="307"/>
      <c r="DM934" s="307"/>
      <c r="DN934" s="307"/>
      <c r="DO934" s="307"/>
      <c r="DP934" s="307"/>
      <c r="DQ934" s="307"/>
      <c r="DR934" s="307"/>
      <c r="DS934" s="307"/>
      <c r="DT934" s="307"/>
      <c r="DU934" s="307"/>
      <c r="DV934" s="307"/>
      <c r="DW934" s="307"/>
      <c r="DX934" s="307"/>
      <c r="DY934" s="307"/>
      <c r="DZ934" s="307"/>
      <c r="EA934" s="307"/>
      <c r="EB934" s="307"/>
      <c r="EC934" s="307"/>
      <c r="ED934" s="307"/>
      <c r="EE934" s="307"/>
      <c r="EF934" s="307"/>
      <c r="EG934" s="307"/>
      <c r="EH934" s="307"/>
      <c r="EI934" s="307"/>
      <c r="EJ934" s="307"/>
      <c r="EK934" s="307"/>
      <c r="EL934" s="307"/>
      <c r="EM934" s="307"/>
      <c r="EN934" s="307"/>
      <c r="EO934" s="307"/>
      <c r="EP934" s="307"/>
      <c r="EQ934" s="307"/>
      <c r="ER934" s="307"/>
      <c r="ES934" s="307"/>
      <c r="ET934" s="307"/>
      <c r="EU934" s="390"/>
      <c r="EV934" s="390"/>
      <c r="EW934" s="307"/>
      <c r="EX934" s="307"/>
      <c r="EY934" s="307"/>
      <c r="EZ934" s="307"/>
      <c r="FA934" s="307"/>
      <c r="FB934" s="307"/>
      <c r="FC934" s="307"/>
      <c r="FD934" s="307"/>
      <c r="FE934" s="307"/>
      <c r="FF934" s="307"/>
      <c r="FG934" s="307"/>
      <c r="FH934" s="307"/>
      <c r="FI934" s="307"/>
      <c r="FJ934" s="307"/>
      <c r="FK934" s="307"/>
      <c r="FL934" s="307"/>
      <c r="FM934" s="307"/>
      <c r="FN934" s="307"/>
      <c r="FO934" s="307"/>
      <c r="FP934" s="307"/>
      <c r="FQ934" s="307"/>
      <c r="FR934" s="307"/>
      <c r="FS934" s="307"/>
      <c r="FT934" s="307"/>
      <c r="FU934" s="307"/>
      <c r="FV934" s="307"/>
      <c r="FW934" s="307"/>
      <c r="FX934" s="307"/>
      <c r="FY934" s="307"/>
      <c r="FZ934" s="307"/>
      <c r="GA934" s="307"/>
      <c r="GB934" s="307"/>
      <c r="GC934" s="307"/>
      <c r="GD934" s="307"/>
      <c r="GE934" s="307"/>
      <c r="GF934" s="307"/>
      <c r="GG934" s="307"/>
      <c r="GH934" s="307"/>
      <c r="GI934" s="307"/>
      <c r="GJ934" s="307"/>
      <c r="GK934" s="307"/>
      <c r="GL934" s="307"/>
      <c r="GM934" s="307"/>
      <c r="GN934" s="307"/>
      <c r="GO934" s="307"/>
      <c r="GP934" s="307"/>
      <c r="GQ934" s="307"/>
      <c r="GR934" s="307"/>
      <c r="GS934" s="307"/>
      <c r="GT934" s="307"/>
      <c r="GU934" s="307"/>
      <c r="GV934" s="307"/>
      <c r="GW934" s="307"/>
      <c r="GX934" s="307"/>
      <c r="GY934" s="307"/>
      <c r="GZ934" s="307"/>
      <c r="HA934" s="307"/>
      <c r="HB934" s="307"/>
      <c r="HC934" s="307"/>
      <c r="HD934" s="307"/>
      <c r="HE934" s="307"/>
      <c r="HF934" s="307"/>
      <c r="HG934" s="307"/>
      <c r="HH934" s="307"/>
      <c r="HI934" s="307"/>
      <c r="HJ934" s="307"/>
      <c r="HK934" s="307"/>
      <c r="HL934" s="307"/>
      <c r="HM934" s="307"/>
      <c r="HN934" s="307"/>
      <c r="HO934" s="307"/>
      <c r="HP934" s="307"/>
      <c r="HQ934" s="307"/>
      <c r="HR934" s="307"/>
      <c r="HS934" s="307"/>
      <c r="HT934" s="307"/>
      <c r="HU934" s="307"/>
      <c r="HV934" s="307"/>
      <c r="HW934" s="307"/>
      <c r="HX934" s="307"/>
      <c r="HY934" s="307"/>
      <c r="HZ934" s="307"/>
      <c r="IA934" s="307"/>
      <c r="IB934" s="307"/>
      <c r="IC934" s="307"/>
      <c r="ID934" s="307"/>
      <c r="IE934" s="307"/>
      <c r="IF934" s="307"/>
      <c r="IG934" s="307"/>
      <c r="IH934" s="307"/>
      <c r="II934" s="307"/>
      <c r="IJ934" s="307"/>
      <c r="IK934" s="307"/>
      <c r="IL934" s="307"/>
      <c r="IM934" s="307"/>
      <c r="IN934" s="307"/>
      <c r="IO934" s="307"/>
      <c r="IP934" s="307"/>
      <c r="IQ934" s="307"/>
      <c r="IR934" s="307"/>
      <c r="IS934" s="307"/>
      <c r="IT934" s="307"/>
      <c r="IU934" s="307"/>
      <c r="IV934" s="307"/>
      <c r="IW934" s="307"/>
      <c r="IX934" s="307"/>
      <c r="IY934" s="307"/>
      <c r="IZ934" s="307"/>
      <c r="JA934" s="307"/>
      <c r="JB934" s="307"/>
      <c r="JC934" s="307"/>
      <c r="JD934" s="307"/>
      <c r="JE934" s="307"/>
      <c r="JF934" s="307"/>
      <c r="JG934" s="307"/>
      <c r="JH934" s="307"/>
      <c r="JI934" s="307"/>
      <c r="JJ934" s="307"/>
      <c r="JK934" s="307"/>
      <c r="JL934" s="307"/>
      <c r="JM934" s="307"/>
      <c r="JN934" s="307"/>
      <c r="JO934" s="307"/>
      <c r="JP934" s="307"/>
      <c r="JQ934" s="307"/>
      <c r="JR934" s="307"/>
      <c r="JS934" s="307"/>
      <c r="JT934" s="307"/>
      <c r="JU934" s="307"/>
      <c r="JV934" s="307"/>
      <c r="JW934" s="307"/>
      <c r="JX934" s="307"/>
      <c r="JY934" s="307"/>
      <c r="JZ934" s="307"/>
      <c r="KA934" s="307"/>
      <c r="KB934" s="307"/>
      <c r="KC934" s="307"/>
      <c r="KD934" s="307"/>
      <c r="KE934" s="307"/>
      <c r="KF934" s="307"/>
      <c r="KG934" s="307"/>
      <c r="KH934" s="307"/>
      <c r="KI934" s="307"/>
      <c r="KJ934" s="307"/>
      <c r="KK934" s="307"/>
      <c r="KL934" s="307"/>
      <c r="KM934" s="307"/>
      <c r="KN934" s="307"/>
      <c r="KO934" s="307"/>
      <c r="KP934" s="307"/>
      <c r="KQ934" s="307"/>
      <c r="KR934" s="307"/>
      <c r="KS934" s="307"/>
      <c r="KT934" s="307"/>
    </row>
    <row r="935" spans="14:306" s="56" customFormat="1" ht="15" customHeight="1">
      <c r="N935" s="410"/>
      <c r="O935" s="311"/>
      <c r="P935" s="311"/>
      <c r="Q935" s="311"/>
      <c r="R935" s="311"/>
      <c r="S935" s="311"/>
      <c r="T935" s="311"/>
      <c r="U935" s="311"/>
      <c r="AJ935" s="354">
        <v>32</v>
      </c>
      <c r="AK935" s="432">
        <v>104</v>
      </c>
      <c r="AL935" s="432">
        <v>61</v>
      </c>
      <c r="AM935" s="433" t="s">
        <v>410</v>
      </c>
      <c r="AN935" s="433" t="s">
        <v>1080</v>
      </c>
      <c r="CB935" s="307"/>
      <c r="CC935" s="307"/>
      <c r="CD935" s="307"/>
      <c r="CE935" s="307"/>
      <c r="CF935" s="307"/>
      <c r="CG935" s="307"/>
      <c r="CH935" s="307"/>
      <c r="CI935" s="307"/>
      <c r="CJ935" s="307"/>
      <c r="CK935" s="307"/>
      <c r="CL935" s="307"/>
      <c r="CM935" s="307"/>
      <c r="CN935" s="307"/>
      <c r="CO935" s="307"/>
      <c r="CP935" s="307"/>
      <c r="CQ935" s="307"/>
      <c r="CR935" s="307"/>
      <c r="CS935" s="307"/>
      <c r="CT935" s="307"/>
      <c r="CU935" s="307"/>
      <c r="CV935" s="307"/>
      <c r="CW935" s="307"/>
      <c r="CX935" s="307"/>
      <c r="CY935" s="307"/>
      <c r="CZ935" s="307"/>
      <c r="DA935" s="307"/>
      <c r="DB935" s="307"/>
      <c r="DC935" s="307"/>
      <c r="DD935" s="307"/>
      <c r="DE935" s="307"/>
      <c r="DF935" s="307"/>
      <c r="DG935" s="307"/>
      <c r="DH935" s="307"/>
      <c r="DI935" s="390"/>
      <c r="DJ935" s="390"/>
      <c r="DK935" s="307"/>
      <c r="DL935" s="307"/>
      <c r="DM935" s="307"/>
      <c r="DN935" s="307"/>
      <c r="DO935" s="307"/>
      <c r="DP935" s="307"/>
      <c r="DQ935" s="307"/>
      <c r="DR935" s="307"/>
      <c r="DS935" s="307"/>
      <c r="DT935" s="307"/>
      <c r="DU935" s="307"/>
      <c r="DV935" s="307"/>
      <c r="DW935" s="307"/>
      <c r="DX935" s="307"/>
      <c r="DY935" s="307"/>
      <c r="DZ935" s="307"/>
      <c r="EA935" s="307"/>
      <c r="EB935" s="307"/>
      <c r="EC935" s="307"/>
      <c r="ED935" s="307"/>
      <c r="EE935" s="307"/>
      <c r="EF935" s="307"/>
      <c r="EG935" s="307"/>
      <c r="EH935" s="307"/>
      <c r="EI935" s="307"/>
      <c r="EJ935" s="307"/>
      <c r="EK935" s="307"/>
      <c r="EL935" s="307"/>
      <c r="EM935" s="307"/>
      <c r="EN935" s="307"/>
      <c r="EO935" s="307"/>
      <c r="EP935" s="307"/>
      <c r="EQ935" s="307"/>
      <c r="ER935" s="307"/>
      <c r="ES935" s="307"/>
      <c r="ET935" s="307"/>
      <c r="EU935" s="390"/>
      <c r="EV935" s="390"/>
      <c r="EW935" s="307"/>
      <c r="EX935" s="307"/>
      <c r="EY935" s="307"/>
      <c r="EZ935" s="307"/>
      <c r="FA935" s="307"/>
      <c r="FB935" s="307"/>
      <c r="FC935" s="307"/>
      <c r="FD935" s="307"/>
      <c r="FE935" s="307"/>
      <c r="FF935" s="307"/>
      <c r="FG935" s="307"/>
      <c r="FH935" s="307"/>
      <c r="FI935" s="307"/>
      <c r="FJ935" s="307"/>
      <c r="FK935" s="307"/>
      <c r="FL935" s="307"/>
      <c r="FM935" s="307"/>
      <c r="FN935" s="307"/>
      <c r="FO935" s="307"/>
      <c r="FP935" s="307"/>
      <c r="FQ935" s="307"/>
      <c r="FR935" s="307"/>
      <c r="FS935" s="307"/>
      <c r="FT935" s="307"/>
      <c r="FU935" s="307"/>
      <c r="FV935" s="307"/>
      <c r="FW935" s="307"/>
      <c r="FX935" s="307"/>
      <c r="FY935" s="307"/>
      <c r="FZ935" s="307"/>
      <c r="GA935" s="307"/>
      <c r="GB935" s="307"/>
      <c r="GC935" s="307"/>
      <c r="GD935" s="307"/>
      <c r="GE935" s="307"/>
      <c r="GF935" s="307"/>
      <c r="GG935" s="307"/>
      <c r="GH935" s="307"/>
      <c r="GI935" s="307"/>
      <c r="GJ935" s="307"/>
      <c r="GK935" s="307"/>
      <c r="GL935" s="307"/>
      <c r="GM935" s="307"/>
      <c r="GN935" s="307"/>
      <c r="GO935" s="307"/>
      <c r="GP935" s="307"/>
      <c r="GQ935" s="307"/>
      <c r="GR935" s="307"/>
      <c r="GS935" s="307"/>
      <c r="GT935" s="307"/>
      <c r="GU935" s="307"/>
      <c r="GV935" s="307"/>
      <c r="GW935" s="307"/>
      <c r="GX935" s="307"/>
      <c r="GY935" s="307"/>
      <c r="GZ935" s="307"/>
      <c r="HA935" s="307"/>
      <c r="HB935" s="307"/>
      <c r="HC935" s="307"/>
      <c r="HD935" s="307"/>
      <c r="HE935" s="307"/>
      <c r="HF935" s="307"/>
      <c r="HG935" s="307"/>
      <c r="HH935" s="307"/>
      <c r="HI935" s="307"/>
      <c r="HJ935" s="307"/>
      <c r="HK935" s="307"/>
      <c r="HL935" s="307"/>
      <c r="HM935" s="307"/>
      <c r="HN935" s="307"/>
      <c r="HO935" s="307"/>
      <c r="HP935" s="307"/>
      <c r="HQ935" s="307"/>
      <c r="HR935" s="307"/>
      <c r="HS935" s="307"/>
      <c r="HT935" s="307"/>
      <c r="HU935" s="307"/>
      <c r="HV935" s="307"/>
      <c r="HW935" s="307"/>
      <c r="HX935" s="307"/>
      <c r="HY935" s="307"/>
      <c r="HZ935" s="307"/>
      <c r="IA935" s="307"/>
      <c r="IB935" s="307"/>
      <c r="IC935" s="307"/>
      <c r="ID935" s="307"/>
      <c r="IE935" s="307"/>
      <c r="IF935" s="307"/>
      <c r="IG935" s="307"/>
      <c r="IH935" s="307"/>
      <c r="II935" s="307"/>
      <c r="IJ935" s="307"/>
      <c r="IK935" s="307"/>
      <c r="IL935" s="307"/>
      <c r="IM935" s="307"/>
      <c r="IN935" s="307"/>
      <c r="IO935" s="307"/>
      <c r="IP935" s="307"/>
      <c r="IQ935" s="307"/>
      <c r="IR935" s="307"/>
      <c r="IS935" s="307"/>
      <c r="IT935" s="307"/>
      <c r="IU935" s="307"/>
      <c r="IV935" s="307"/>
      <c r="IW935" s="307"/>
      <c r="IX935" s="307"/>
      <c r="IY935" s="307"/>
      <c r="IZ935" s="307"/>
      <c r="JA935" s="307"/>
      <c r="JB935" s="307"/>
      <c r="JC935" s="307"/>
      <c r="JD935" s="307"/>
      <c r="JE935" s="307"/>
      <c r="JF935" s="307"/>
      <c r="JG935" s="307"/>
      <c r="JH935" s="307"/>
      <c r="JI935" s="307"/>
      <c r="JJ935" s="307"/>
      <c r="JK935" s="307"/>
      <c r="JL935" s="307"/>
      <c r="JM935" s="307"/>
      <c r="JN935" s="307"/>
      <c r="JO935" s="307"/>
      <c r="JP935" s="307"/>
      <c r="JQ935" s="307"/>
      <c r="JR935" s="307"/>
      <c r="JS935" s="307"/>
      <c r="JT935" s="307"/>
      <c r="JU935" s="307"/>
      <c r="JV935" s="307"/>
      <c r="JW935" s="307"/>
      <c r="JX935" s="307"/>
      <c r="JY935" s="307"/>
      <c r="JZ935" s="307"/>
      <c r="KA935" s="307"/>
      <c r="KB935" s="307"/>
      <c r="KC935" s="307"/>
      <c r="KD935" s="307"/>
      <c r="KE935" s="307"/>
      <c r="KF935" s="307"/>
      <c r="KG935" s="307"/>
      <c r="KH935" s="307"/>
      <c r="KI935" s="307"/>
      <c r="KJ935" s="307"/>
      <c r="KK935" s="307"/>
      <c r="KL935" s="307"/>
      <c r="KM935" s="307"/>
      <c r="KN935" s="307"/>
      <c r="KO935" s="307"/>
      <c r="KP935" s="307"/>
      <c r="KQ935" s="307"/>
      <c r="KR935" s="307"/>
      <c r="KS935" s="307"/>
      <c r="KT935" s="307"/>
    </row>
    <row r="936" spans="14:306" s="56" customFormat="1" ht="15" customHeight="1">
      <c r="N936" s="410"/>
      <c r="O936" s="311"/>
      <c r="P936" s="311"/>
      <c r="Q936" s="311"/>
      <c r="R936" s="311"/>
      <c r="S936" s="311"/>
      <c r="T936" s="311"/>
      <c r="U936" s="311"/>
      <c r="AJ936" s="354">
        <v>33</v>
      </c>
      <c r="AK936" s="432">
        <v>106</v>
      </c>
      <c r="AL936" s="436">
        <v>66</v>
      </c>
      <c r="AM936" s="433" t="s">
        <v>485</v>
      </c>
      <c r="AN936" s="433" t="s">
        <v>1081</v>
      </c>
      <c r="CB936" s="307"/>
      <c r="CC936" s="307"/>
      <c r="CD936" s="307"/>
      <c r="CE936" s="307"/>
      <c r="CF936" s="307"/>
      <c r="CG936" s="307"/>
      <c r="CH936" s="307"/>
      <c r="CI936" s="307"/>
      <c r="CJ936" s="307"/>
      <c r="CK936" s="307"/>
      <c r="CL936" s="307"/>
      <c r="CM936" s="307"/>
      <c r="CN936" s="307"/>
      <c r="CO936" s="307"/>
      <c r="CP936" s="307"/>
      <c r="CQ936" s="307"/>
      <c r="CR936" s="307"/>
      <c r="CS936" s="307"/>
      <c r="CT936" s="307"/>
      <c r="CU936" s="307"/>
      <c r="CV936" s="307"/>
      <c r="CW936" s="307"/>
      <c r="CX936" s="307"/>
      <c r="CY936" s="307"/>
      <c r="CZ936" s="307"/>
      <c r="DA936" s="307"/>
      <c r="DB936" s="307"/>
      <c r="DC936" s="307"/>
      <c r="DD936" s="307"/>
      <c r="DE936" s="307"/>
      <c r="DF936" s="307"/>
      <c r="DG936" s="307"/>
      <c r="DH936" s="307"/>
      <c r="DI936" s="390"/>
      <c r="DJ936" s="390"/>
      <c r="DK936" s="307"/>
      <c r="DL936" s="307"/>
      <c r="DM936" s="307"/>
      <c r="DN936" s="307"/>
      <c r="DO936" s="307"/>
      <c r="DP936" s="307"/>
      <c r="DQ936" s="307"/>
      <c r="DR936" s="307"/>
      <c r="DS936" s="307"/>
      <c r="DT936" s="307"/>
      <c r="DU936" s="307"/>
      <c r="DV936" s="307"/>
      <c r="DW936" s="307"/>
      <c r="DX936" s="307"/>
      <c r="DY936" s="307"/>
      <c r="DZ936" s="307"/>
      <c r="EA936" s="307"/>
      <c r="EB936" s="307"/>
      <c r="EC936" s="307"/>
      <c r="ED936" s="307"/>
      <c r="EE936" s="307"/>
      <c r="EF936" s="307"/>
      <c r="EG936" s="307"/>
      <c r="EH936" s="307"/>
      <c r="EI936" s="307"/>
      <c r="EJ936" s="307"/>
      <c r="EK936" s="307"/>
      <c r="EL936" s="307"/>
      <c r="EM936" s="307"/>
      <c r="EN936" s="307"/>
      <c r="EO936" s="307"/>
      <c r="EP936" s="307"/>
      <c r="EQ936" s="307"/>
      <c r="ER936" s="307"/>
      <c r="ES936" s="307"/>
      <c r="ET936" s="307"/>
      <c r="EU936" s="390"/>
      <c r="EV936" s="390"/>
      <c r="EW936" s="307"/>
      <c r="EX936" s="307"/>
      <c r="EY936" s="307"/>
      <c r="EZ936" s="307"/>
      <c r="FA936" s="307"/>
      <c r="FB936" s="307"/>
      <c r="FC936" s="307"/>
      <c r="FD936" s="307"/>
      <c r="FE936" s="307"/>
      <c r="FF936" s="307"/>
      <c r="FG936" s="307"/>
      <c r="FH936" s="307"/>
      <c r="FI936" s="307"/>
      <c r="FJ936" s="307"/>
      <c r="FK936" s="307"/>
      <c r="FL936" s="307"/>
      <c r="FM936" s="307"/>
      <c r="FN936" s="307"/>
      <c r="FO936" s="307"/>
      <c r="FP936" s="307"/>
      <c r="FQ936" s="307"/>
      <c r="FR936" s="307"/>
      <c r="FS936" s="307"/>
      <c r="FT936" s="307"/>
      <c r="FU936" s="307"/>
      <c r="FV936" s="307"/>
      <c r="FW936" s="307"/>
      <c r="FX936" s="307"/>
      <c r="FY936" s="307"/>
      <c r="FZ936" s="307"/>
      <c r="GA936" s="307"/>
      <c r="GB936" s="307"/>
      <c r="GC936" s="307"/>
      <c r="GD936" s="307"/>
      <c r="GE936" s="307"/>
      <c r="GF936" s="307"/>
      <c r="GG936" s="307"/>
      <c r="GH936" s="307"/>
      <c r="GI936" s="307"/>
      <c r="GJ936" s="307"/>
      <c r="GK936" s="307"/>
      <c r="GL936" s="307"/>
      <c r="GM936" s="307"/>
      <c r="GN936" s="307"/>
      <c r="GO936" s="307"/>
      <c r="GP936" s="307"/>
      <c r="GQ936" s="307"/>
      <c r="GR936" s="307"/>
      <c r="GS936" s="307"/>
      <c r="GT936" s="307"/>
      <c r="GU936" s="307"/>
      <c r="GV936" s="307"/>
      <c r="GW936" s="307"/>
      <c r="GX936" s="307"/>
      <c r="GY936" s="307"/>
      <c r="GZ936" s="307"/>
      <c r="HA936" s="307"/>
      <c r="HB936" s="307"/>
      <c r="HC936" s="307"/>
      <c r="HD936" s="307"/>
      <c r="HE936" s="307"/>
      <c r="HF936" s="307"/>
      <c r="HG936" s="307"/>
      <c r="HH936" s="307"/>
      <c r="HI936" s="307"/>
      <c r="HJ936" s="307"/>
      <c r="HK936" s="307"/>
      <c r="HL936" s="307"/>
      <c r="HM936" s="307"/>
      <c r="HN936" s="307"/>
      <c r="HO936" s="307"/>
      <c r="HP936" s="307"/>
      <c r="HQ936" s="307"/>
      <c r="HR936" s="307"/>
      <c r="HS936" s="307"/>
      <c r="HT936" s="307"/>
      <c r="HU936" s="307"/>
      <c r="HV936" s="307"/>
      <c r="HW936" s="307"/>
      <c r="HX936" s="307"/>
      <c r="HY936" s="307"/>
      <c r="HZ936" s="307"/>
      <c r="IA936" s="307"/>
      <c r="IB936" s="307"/>
      <c r="IC936" s="307"/>
      <c r="ID936" s="307"/>
      <c r="IE936" s="307"/>
      <c r="IF936" s="307"/>
      <c r="IG936" s="307"/>
      <c r="IH936" s="307"/>
      <c r="II936" s="307"/>
      <c r="IJ936" s="307"/>
      <c r="IK936" s="307"/>
      <c r="IL936" s="307"/>
      <c r="IM936" s="307"/>
      <c r="IN936" s="307"/>
      <c r="IO936" s="307"/>
      <c r="IP936" s="307"/>
      <c r="IQ936" s="307"/>
      <c r="IR936" s="307"/>
      <c r="IS936" s="307"/>
      <c r="IT936" s="307"/>
      <c r="IU936" s="307"/>
      <c r="IV936" s="307"/>
      <c r="IW936" s="307"/>
      <c r="IX936" s="307"/>
      <c r="IY936" s="307"/>
      <c r="IZ936" s="307"/>
      <c r="JA936" s="307"/>
      <c r="JB936" s="307"/>
      <c r="JC936" s="307"/>
      <c r="JD936" s="307"/>
      <c r="JE936" s="307"/>
      <c r="JF936" s="307"/>
      <c r="JG936" s="307"/>
      <c r="JH936" s="307"/>
      <c r="JI936" s="307"/>
      <c r="JJ936" s="307"/>
      <c r="JK936" s="307"/>
      <c r="JL936" s="307"/>
      <c r="JM936" s="307"/>
      <c r="JN936" s="307"/>
      <c r="JO936" s="307"/>
      <c r="JP936" s="307"/>
      <c r="JQ936" s="307"/>
      <c r="JR936" s="307"/>
      <c r="JS936" s="307"/>
      <c r="JT936" s="307"/>
      <c r="JU936" s="307"/>
      <c r="JV936" s="307"/>
      <c r="JW936" s="307"/>
      <c r="JX936" s="307"/>
      <c r="JY936" s="307"/>
      <c r="JZ936" s="307"/>
      <c r="KA936" s="307"/>
      <c r="KB936" s="307"/>
      <c r="KC936" s="307"/>
      <c r="KD936" s="307"/>
      <c r="KE936" s="307"/>
      <c r="KF936" s="307"/>
      <c r="KG936" s="307"/>
      <c r="KH936" s="307"/>
      <c r="KI936" s="307"/>
      <c r="KJ936" s="307"/>
      <c r="KK936" s="307"/>
      <c r="KL936" s="307"/>
      <c r="KM936" s="307"/>
      <c r="KN936" s="307"/>
      <c r="KO936" s="307"/>
      <c r="KP936" s="307"/>
      <c r="KQ936" s="307"/>
      <c r="KR936" s="307"/>
      <c r="KS936" s="307"/>
      <c r="KT936" s="307"/>
    </row>
    <row r="937" spans="14:306" s="56" customFormat="1" ht="15" customHeight="1">
      <c r="N937" s="410"/>
      <c r="O937" s="311"/>
      <c r="P937" s="311"/>
      <c r="Q937" s="311"/>
      <c r="R937" s="311"/>
      <c r="S937" s="311"/>
      <c r="T937" s="311"/>
      <c r="U937" s="311"/>
      <c r="AJ937" s="354">
        <v>34</v>
      </c>
      <c r="AK937" s="432">
        <v>108</v>
      </c>
      <c r="AL937" s="432">
        <v>70</v>
      </c>
      <c r="AM937" s="433" t="s">
        <v>1082</v>
      </c>
      <c r="AN937" s="433" t="s">
        <v>1083</v>
      </c>
      <c r="CB937" s="307"/>
      <c r="CC937" s="307"/>
      <c r="CD937" s="307"/>
      <c r="CE937" s="307"/>
      <c r="CF937" s="307"/>
      <c r="CG937" s="307"/>
      <c r="CH937" s="307"/>
      <c r="CI937" s="307"/>
      <c r="CJ937" s="307"/>
      <c r="CK937" s="307"/>
      <c r="CL937" s="307"/>
      <c r="CM937" s="307"/>
      <c r="CN937" s="307"/>
      <c r="CO937" s="307"/>
      <c r="CP937" s="307"/>
      <c r="CQ937" s="307"/>
      <c r="CR937" s="307"/>
      <c r="CS937" s="307"/>
      <c r="CT937" s="307"/>
      <c r="CU937" s="307"/>
      <c r="CV937" s="307"/>
      <c r="CW937" s="307"/>
      <c r="CX937" s="307"/>
      <c r="CY937" s="307"/>
      <c r="CZ937" s="307"/>
      <c r="DA937" s="307"/>
      <c r="DB937" s="307"/>
      <c r="DC937" s="307"/>
      <c r="DD937" s="307"/>
      <c r="DE937" s="307"/>
      <c r="DF937" s="307"/>
      <c r="DG937" s="307"/>
      <c r="DH937" s="307"/>
      <c r="DI937" s="390"/>
      <c r="DJ937" s="390"/>
      <c r="DK937" s="307"/>
      <c r="DL937" s="307"/>
      <c r="DM937" s="307"/>
      <c r="DN937" s="307"/>
      <c r="DO937" s="307"/>
      <c r="DP937" s="307"/>
      <c r="DQ937" s="307"/>
      <c r="DR937" s="307"/>
      <c r="DS937" s="307"/>
      <c r="DT937" s="307"/>
      <c r="DU937" s="307"/>
      <c r="DV937" s="307"/>
      <c r="DW937" s="307"/>
      <c r="DX937" s="307"/>
      <c r="DY937" s="307"/>
      <c r="DZ937" s="307"/>
      <c r="EA937" s="307"/>
      <c r="EB937" s="307"/>
      <c r="EC937" s="307"/>
      <c r="ED937" s="307"/>
      <c r="EE937" s="307"/>
      <c r="EF937" s="307"/>
      <c r="EG937" s="307"/>
      <c r="EH937" s="307"/>
      <c r="EI937" s="307"/>
      <c r="EJ937" s="307"/>
      <c r="EK937" s="307"/>
      <c r="EL937" s="307"/>
      <c r="EM937" s="307"/>
      <c r="EN937" s="307"/>
      <c r="EO937" s="307"/>
      <c r="EP937" s="307"/>
      <c r="EQ937" s="307"/>
      <c r="ER937" s="307"/>
      <c r="ES937" s="307"/>
      <c r="ET937" s="307"/>
      <c r="EU937" s="390"/>
      <c r="EV937" s="390"/>
      <c r="EW937" s="307"/>
      <c r="EX937" s="307"/>
      <c r="EY937" s="307"/>
      <c r="EZ937" s="307"/>
      <c r="FA937" s="307"/>
      <c r="FB937" s="307"/>
      <c r="FC937" s="307"/>
      <c r="FD937" s="307"/>
      <c r="FE937" s="307"/>
      <c r="FF937" s="307"/>
      <c r="FG937" s="307"/>
      <c r="FH937" s="307"/>
      <c r="FI937" s="307"/>
      <c r="FJ937" s="307"/>
      <c r="FK937" s="307"/>
      <c r="FL937" s="307"/>
      <c r="FM937" s="307"/>
      <c r="FN937" s="307"/>
      <c r="FO937" s="307"/>
      <c r="FP937" s="307"/>
      <c r="FQ937" s="307"/>
      <c r="FR937" s="307"/>
      <c r="FS937" s="307"/>
      <c r="FT937" s="307"/>
      <c r="FU937" s="307"/>
      <c r="FV937" s="307"/>
      <c r="FW937" s="307"/>
      <c r="FX937" s="307"/>
      <c r="FY937" s="307"/>
      <c r="FZ937" s="307"/>
      <c r="GA937" s="307"/>
      <c r="GB937" s="307"/>
      <c r="GC937" s="307"/>
      <c r="GD937" s="307"/>
      <c r="GE937" s="307"/>
      <c r="GF937" s="307"/>
      <c r="GG937" s="307"/>
      <c r="GH937" s="307"/>
      <c r="GI937" s="307"/>
      <c r="GJ937" s="307"/>
      <c r="GK937" s="307"/>
      <c r="GL937" s="307"/>
      <c r="GM937" s="307"/>
      <c r="GN937" s="307"/>
      <c r="GO937" s="307"/>
      <c r="GP937" s="307"/>
      <c r="GQ937" s="307"/>
      <c r="GR937" s="307"/>
      <c r="GS937" s="307"/>
      <c r="GT937" s="307"/>
      <c r="GU937" s="307"/>
      <c r="GV937" s="307"/>
      <c r="GW937" s="307"/>
      <c r="GX937" s="307"/>
      <c r="GY937" s="307"/>
      <c r="GZ937" s="307"/>
      <c r="HA937" s="307"/>
      <c r="HB937" s="307"/>
      <c r="HC937" s="307"/>
      <c r="HD937" s="307"/>
      <c r="HE937" s="307"/>
      <c r="HF937" s="307"/>
      <c r="HG937" s="307"/>
      <c r="HH937" s="307"/>
      <c r="HI937" s="307"/>
      <c r="HJ937" s="307"/>
      <c r="HK937" s="307"/>
      <c r="HL937" s="307"/>
      <c r="HM937" s="307"/>
      <c r="HN937" s="307"/>
      <c r="HO937" s="307"/>
      <c r="HP937" s="307"/>
      <c r="HQ937" s="307"/>
      <c r="HR937" s="307"/>
      <c r="HS937" s="307"/>
      <c r="HT937" s="307"/>
      <c r="HU937" s="307"/>
      <c r="HV937" s="307"/>
      <c r="HW937" s="307"/>
      <c r="HX937" s="307"/>
      <c r="HY937" s="307"/>
      <c r="HZ937" s="307"/>
      <c r="IA937" s="307"/>
      <c r="IB937" s="307"/>
      <c r="IC937" s="307"/>
      <c r="ID937" s="307"/>
      <c r="IE937" s="307"/>
      <c r="IF937" s="307"/>
      <c r="IG937" s="307"/>
      <c r="IH937" s="307"/>
      <c r="II937" s="307"/>
      <c r="IJ937" s="307"/>
      <c r="IK937" s="307"/>
      <c r="IL937" s="307"/>
      <c r="IM937" s="307"/>
      <c r="IN937" s="307"/>
      <c r="IO937" s="307"/>
      <c r="IP937" s="307"/>
      <c r="IQ937" s="307"/>
      <c r="IR937" s="307"/>
      <c r="IS937" s="307"/>
      <c r="IT937" s="307"/>
      <c r="IU937" s="307"/>
      <c r="IV937" s="307"/>
      <c r="IW937" s="307"/>
      <c r="IX937" s="307"/>
      <c r="IY937" s="307"/>
      <c r="IZ937" s="307"/>
      <c r="JA937" s="307"/>
      <c r="JB937" s="307"/>
      <c r="JC937" s="307"/>
      <c r="JD937" s="307"/>
      <c r="JE937" s="307"/>
      <c r="JF937" s="307"/>
      <c r="JG937" s="307"/>
      <c r="JH937" s="307"/>
      <c r="JI937" s="307"/>
      <c r="JJ937" s="307"/>
      <c r="JK937" s="307"/>
      <c r="JL937" s="307"/>
      <c r="JM937" s="307"/>
      <c r="JN937" s="307"/>
      <c r="JO937" s="307"/>
      <c r="JP937" s="307"/>
      <c r="JQ937" s="307"/>
      <c r="JR937" s="307"/>
      <c r="JS937" s="307"/>
      <c r="JT937" s="307"/>
      <c r="JU937" s="307"/>
      <c r="JV937" s="307"/>
      <c r="JW937" s="307"/>
      <c r="JX937" s="307"/>
      <c r="JY937" s="307"/>
      <c r="JZ937" s="307"/>
      <c r="KA937" s="307"/>
      <c r="KB937" s="307"/>
      <c r="KC937" s="307"/>
      <c r="KD937" s="307"/>
      <c r="KE937" s="307"/>
      <c r="KF937" s="307"/>
      <c r="KG937" s="307"/>
      <c r="KH937" s="307"/>
      <c r="KI937" s="307"/>
      <c r="KJ937" s="307"/>
      <c r="KK937" s="307"/>
      <c r="KL937" s="307"/>
      <c r="KM937" s="307"/>
      <c r="KN937" s="307"/>
      <c r="KO937" s="307"/>
      <c r="KP937" s="307"/>
      <c r="KQ937" s="307"/>
      <c r="KR937" s="307"/>
      <c r="KS937" s="307"/>
      <c r="KT937" s="307"/>
    </row>
    <row r="938" spans="14:306" s="56" customFormat="1" ht="15" customHeight="1">
      <c r="N938" s="410"/>
      <c r="O938" s="311"/>
      <c r="P938" s="311"/>
      <c r="Q938" s="311"/>
      <c r="R938" s="311"/>
      <c r="S938" s="311"/>
      <c r="T938" s="311"/>
      <c r="U938" s="311"/>
      <c r="AJ938" s="354">
        <v>35</v>
      </c>
      <c r="AK938" s="432">
        <v>110</v>
      </c>
      <c r="AL938" s="432">
        <v>75</v>
      </c>
      <c r="AM938" s="437" t="s">
        <v>487</v>
      </c>
      <c r="AN938" s="433" t="s">
        <v>1084</v>
      </c>
      <c r="CB938" s="307"/>
      <c r="CC938" s="307"/>
      <c r="CD938" s="307"/>
      <c r="CE938" s="307"/>
      <c r="CF938" s="307"/>
      <c r="CG938" s="307"/>
      <c r="CH938" s="307"/>
      <c r="CI938" s="307"/>
      <c r="CJ938" s="307"/>
      <c r="CK938" s="307"/>
      <c r="CL938" s="307"/>
      <c r="CM938" s="307"/>
      <c r="CN938" s="307"/>
      <c r="CO938" s="307"/>
      <c r="CP938" s="307"/>
      <c r="CQ938" s="307"/>
      <c r="CR938" s="307"/>
      <c r="CS938" s="307"/>
      <c r="CT938" s="307"/>
      <c r="CU938" s="307"/>
      <c r="CV938" s="307"/>
      <c r="CW938" s="307"/>
      <c r="CX938" s="307"/>
      <c r="CY938" s="307"/>
      <c r="CZ938" s="307"/>
      <c r="DA938" s="307"/>
      <c r="DB938" s="307"/>
      <c r="DC938" s="307"/>
      <c r="DD938" s="307"/>
      <c r="DE938" s="307"/>
      <c r="DF938" s="307"/>
      <c r="DG938" s="307"/>
      <c r="DH938" s="307"/>
      <c r="DI938" s="390"/>
      <c r="DJ938" s="390"/>
      <c r="DK938" s="307"/>
      <c r="DL938" s="307"/>
      <c r="DM938" s="307"/>
      <c r="DN938" s="307"/>
      <c r="DO938" s="307"/>
      <c r="DP938" s="307"/>
      <c r="DQ938" s="307"/>
      <c r="DR938" s="307"/>
      <c r="DS938" s="307"/>
      <c r="DT938" s="307"/>
      <c r="DU938" s="307"/>
      <c r="DV938" s="307"/>
      <c r="DW938" s="307"/>
      <c r="DX938" s="307"/>
      <c r="DY938" s="307"/>
      <c r="DZ938" s="307"/>
      <c r="EA938" s="307"/>
      <c r="EB938" s="307"/>
      <c r="EC938" s="307"/>
      <c r="ED938" s="307"/>
      <c r="EE938" s="307"/>
      <c r="EF938" s="307"/>
      <c r="EG938" s="307"/>
      <c r="EH938" s="307"/>
      <c r="EI938" s="307"/>
      <c r="EJ938" s="307"/>
      <c r="EK938" s="307"/>
      <c r="EL938" s="307"/>
      <c r="EM938" s="307"/>
      <c r="EN938" s="307"/>
      <c r="EO938" s="307"/>
      <c r="EP938" s="307"/>
      <c r="EQ938" s="307"/>
      <c r="ER938" s="307"/>
      <c r="ES938" s="307"/>
      <c r="ET938" s="307"/>
      <c r="EU938" s="390"/>
      <c r="EV938" s="390"/>
      <c r="EW938" s="307"/>
      <c r="EX938" s="307"/>
      <c r="EY938" s="307"/>
      <c r="EZ938" s="307"/>
      <c r="FA938" s="307"/>
      <c r="FB938" s="307"/>
      <c r="FC938" s="307"/>
      <c r="FD938" s="307"/>
      <c r="FE938" s="307"/>
      <c r="FF938" s="307"/>
      <c r="FG938" s="307"/>
      <c r="FH938" s="307"/>
      <c r="FI938" s="307"/>
      <c r="FJ938" s="307"/>
      <c r="FK938" s="307"/>
      <c r="FL938" s="307"/>
      <c r="FM938" s="307"/>
      <c r="FN938" s="307"/>
      <c r="FO938" s="307"/>
      <c r="FP938" s="307"/>
      <c r="FQ938" s="307"/>
      <c r="FR938" s="307"/>
      <c r="FS938" s="307"/>
      <c r="FT938" s="307"/>
      <c r="FU938" s="307"/>
      <c r="FV938" s="307"/>
      <c r="FW938" s="307"/>
      <c r="FX938" s="307"/>
      <c r="FY938" s="307"/>
      <c r="FZ938" s="307"/>
      <c r="GA938" s="307"/>
      <c r="GB938" s="307"/>
      <c r="GC938" s="307"/>
      <c r="GD938" s="307"/>
      <c r="GE938" s="307"/>
      <c r="GF938" s="307"/>
      <c r="GG938" s="307"/>
      <c r="GH938" s="307"/>
      <c r="GI938" s="307"/>
      <c r="GJ938" s="307"/>
      <c r="GK938" s="307"/>
      <c r="GL938" s="307"/>
      <c r="GM938" s="307"/>
      <c r="GN938" s="307"/>
      <c r="GO938" s="307"/>
      <c r="GP938" s="307"/>
      <c r="GQ938" s="307"/>
      <c r="GR938" s="307"/>
      <c r="GS938" s="307"/>
      <c r="GT938" s="307"/>
      <c r="GU938" s="307"/>
      <c r="GV938" s="307"/>
      <c r="GW938" s="307"/>
      <c r="GX938" s="307"/>
      <c r="GY938" s="307"/>
      <c r="GZ938" s="307"/>
      <c r="HA938" s="307"/>
      <c r="HB938" s="307"/>
      <c r="HC938" s="307"/>
      <c r="HD938" s="307"/>
      <c r="HE938" s="307"/>
      <c r="HF938" s="307"/>
      <c r="HG938" s="307"/>
      <c r="HH938" s="307"/>
      <c r="HI938" s="307"/>
      <c r="HJ938" s="307"/>
      <c r="HK938" s="307"/>
      <c r="HL938" s="307"/>
      <c r="HM938" s="307"/>
      <c r="HN938" s="307"/>
      <c r="HO938" s="307"/>
      <c r="HP938" s="307"/>
      <c r="HQ938" s="307"/>
      <c r="HR938" s="307"/>
      <c r="HS938" s="307"/>
      <c r="HT938" s="307"/>
      <c r="HU938" s="307"/>
      <c r="HV938" s="307"/>
      <c r="HW938" s="307"/>
      <c r="HX938" s="307"/>
      <c r="HY938" s="307"/>
      <c r="HZ938" s="307"/>
      <c r="IA938" s="307"/>
      <c r="IB938" s="307"/>
      <c r="IC938" s="307"/>
      <c r="ID938" s="307"/>
      <c r="IE938" s="307"/>
      <c r="IF938" s="307"/>
      <c r="IG938" s="307"/>
      <c r="IH938" s="307"/>
      <c r="II938" s="307"/>
      <c r="IJ938" s="307"/>
      <c r="IK938" s="307"/>
      <c r="IL938" s="307"/>
      <c r="IM938" s="307"/>
      <c r="IN938" s="307"/>
      <c r="IO938" s="307"/>
      <c r="IP938" s="307"/>
      <c r="IQ938" s="307"/>
      <c r="IR938" s="307"/>
      <c r="IS938" s="307"/>
      <c r="IT938" s="307"/>
      <c r="IU938" s="307"/>
      <c r="IV938" s="307"/>
      <c r="IW938" s="307"/>
      <c r="IX938" s="307"/>
      <c r="IY938" s="307"/>
      <c r="IZ938" s="307"/>
      <c r="JA938" s="307"/>
      <c r="JB938" s="307"/>
      <c r="JC938" s="307"/>
      <c r="JD938" s="307"/>
      <c r="JE938" s="307"/>
      <c r="JF938" s="307"/>
      <c r="JG938" s="307"/>
      <c r="JH938" s="307"/>
      <c r="JI938" s="307"/>
      <c r="JJ938" s="307"/>
      <c r="JK938" s="307"/>
      <c r="JL938" s="307"/>
      <c r="JM938" s="307"/>
      <c r="JN938" s="307"/>
      <c r="JO938" s="307"/>
      <c r="JP938" s="307"/>
      <c r="JQ938" s="307"/>
      <c r="JR938" s="307"/>
      <c r="JS938" s="307"/>
      <c r="JT938" s="307"/>
      <c r="JU938" s="307"/>
      <c r="JV938" s="307"/>
      <c r="JW938" s="307"/>
      <c r="JX938" s="307"/>
      <c r="JY938" s="307"/>
      <c r="JZ938" s="307"/>
      <c r="KA938" s="307"/>
      <c r="KB938" s="307"/>
      <c r="KC938" s="307"/>
      <c r="KD938" s="307"/>
      <c r="KE938" s="307"/>
      <c r="KF938" s="307"/>
      <c r="KG938" s="307"/>
      <c r="KH938" s="307"/>
      <c r="KI938" s="307"/>
      <c r="KJ938" s="307"/>
      <c r="KK938" s="307"/>
      <c r="KL938" s="307"/>
      <c r="KM938" s="307"/>
      <c r="KN938" s="307"/>
      <c r="KO938" s="307"/>
      <c r="KP938" s="307"/>
      <c r="KQ938" s="307"/>
      <c r="KR938" s="307"/>
      <c r="KS938" s="307"/>
      <c r="KT938" s="307"/>
    </row>
    <row r="939" spans="14:306" s="56" customFormat="1" ht="15" customHeight="1">
      <c r="N939" s="410"/>
      <c r="O939" s="311"/>
      <c r="P939" s="311"/>
      <c r="Q939" s="311"/>
      <c r="R939" s="311"/>
      <c r="S939" s="311"/>
      <c r="T939" s="311"/>
      <c r="U939" s="311"/>
      <c r="AJ939" s="354">
        <v>36</v>
      </c>
      <c r="AK939" s="438">
        <v>111</v>
      </c>
      <c r="AL939" s="432">
        <v>77</v>
      </c>
      <c r="AM939" s="433" t="s">
        <v>489</v>
      </c>
      <c r="AN939" s="433" t="s">
        <v>41</v>
      </c>
      <c r="CB939" s="307"/>
      <c r="CC939" s="307"/>
      <c r="CD939" s="307"/>
      <c r="CE939" s="307"/>
      <c r="CF939" s="307"/>
      <c r="CG939" s="307"/>
      <c r="CH939" s="307"/>
      <c r="CI939" s="307"/>
      <c r="CJ939" s="307"/>
      <c r="CK939" s="307"/>
      <c r="CL939" s="307"/>
      <c r="CM939" s="307"/>
      <c r="CN939" s="307"/>
      <c r="CO939" s="307"/>
      <c r="CP939" s="307"/>
      <c r="CQ939" s="307"/>
      <c r="CR939" s="307"/>
      <c r="CS939" s="307"/>
      <c r="CT939" s="307"/>
      <c r="CU939" s="307"/>
      <c r="CV939" s="307"/>
      <c r="CW939" s="307"/>
      <c r="CX939" s="307"/>
      <c r="CY939" s="307"/>
      <c r="CZ939" s="307"/>
      <c r="DA939" s="307"/>
      <c r="DB939" s="307"/>
      <c r="DC939" s="307"/>
      <c r="DD939" s="307"/>
      <c r="DE939" s="307"/>
      <c r="DF939" s="307"/>
      <c r="DG939" s="307"/>
      <c r="DH939" s="307"/>
      <c r="DI939" s="390"/>
      <c r="DJ939" s="390"/>
      <c r="DK939" s="307"/>
      <c r="DL939" s="307"/>
      <c r="DM939" s="307"/>
      <c r="DN939" s="307"/>
      <c r="DO939" s="307"/>
      <c r="DP939" s="307"/>
      <c r="DQ939" s="307"/>
      <c r="DR939" s="307"/>
      <c r="DS939" s="307"/>
      <c r="DT939" s="307"/>
      <c r="DU939" s="307"/>
      <c r="DV939" s="307"/>
      <c r="DW939" s="307"/>
      <c r="DX939" s="307"/>
      <c r="DY939" s="307"/>
      <c r="DZ939" s="307"/>
      <c r="EA939" s="307"/>
      <c r="EB939" s="307"/>
      <c r="EC939" s="307"/>
      <c r="ED939" s="307"/>
      <c r="EE939" s="307"/>
      <c r="EF939" s="307"/>
      <c r="EG939" s="307"/>
      <c r="EH939" s="307"/>
      <c r="EI939" s="307"/>
      <c r="EJ939" s="307"/>
      <c r="EK939" s="307"/>
      <c r="EL939" s="307"/>
      <c r="EM939" s="307"/>
      <c r="EN939" s="307"/>
      <c r="EO939" s="307"/>
      <c r="EP939" s="307"/>
      <c r="EQ939" s="307"/>
      <c r="ER939" s="307"/>
      <c r="ES939" s="307"/>
      <c r="ET939" s="307"/>
      <c r="EU939" s="390"/>
      <c r="EV939" s="390"/>
      <c r="EW939" s="307"/>
      <c r="EX939" s="307"/>
      <c r="EY939" s="307"/>
      <c r="EZ939" s="307"/>
      <c r="FA939" s="307"/>
      <c r="FB939" s="307"/>
      <c r="FC939" s="307"/>
      <c r="FD939" s="307"/>
      <c r="FE939" s="307"/>
      <c r="FF939" s="307"/>
      <c r="FG939" s="307"/>
      <c r="FH939" s="307"/>
      <c r="FI939" s="307"/>
      <c r="FJ939" s="307"/>
      <c r="FK939" s="307"/>
      <c r="FL939" s="307"/>
      <c r="FM939" s="307"/>
      <c r="FN939" s="307"/>
      <c r="FO939" s="307"/>
      <c r="FP939" s="307"/>
      <c r="FQ939" s="307"/>
      <c r="FR939" s="307"/>
      <c r="FS939" s="307"/>
      <c r="FT939" s="307"/>
      <c r="FU939" s="307"/>
      <c r="FV939" s="307"/>
      <c r="FW939" s="307"/>
      <c r="FX939" s="307"/>
      <c r="FY939" s="307"/>
      <c r="FZ939" s="307"/>
      <c r="GA939" s="307"/>
      <c r="GB939" s="307"/>
      <c r="GC939" s="307"/>
      <c r="GD939" s="307"/>
      <c r="GE939" s="307"/>
      <c r="GF939" s="307"/>
      <c r="GG939" s="307"/>
      <c r="GH939" s="307"/>
      <c r="GI939" s="307"/>
      <c r="GJ939" s="307"/>
      <c r="GK939" s="307"/>
      <c r="GL939" s="307"/>
      <c r="GM939" s="307"/>
      <c r="GN939" s="307"/>
      <c r="GO939" s="307"/>
      <c r="GP939" s="307"/>
      <c r="GQ939" s="307"/>
      <c r="GR939" s="307"/>
      <c r="GS939" s="307"/>
      <c r="GT939" s="307"/>
      <c r="GU939" s="307"/>
      <c r="GV939" s="307"/>
      <c r="GW939" s="307"/>
      <c r="GX939" s="307"/>
      <c r="GY939" s="307"/>
      <c r="GZ939" s="307"/>
      <c r="HA939" s="307"/>
      <c r="HB939" s="307"/>
      <c r="HC939" s="307"/>
      <c r="HD939" s="307"/>
      <c r="HE939" s="307"/>
      <c r="HF939" s="307"/>
      <c r="HG939" s="307"/>
      <c r="HH939" s="307"/>
      <c r="HI939" s="307"/>
      <c r="HJ939" s="307"/>
      <c r="HK939" s="307"/>
      <c r="HL939" s="307"/>
      <c r="HM939" s="307"/>
      <c r="HN939" s="307"/>
      <c r="HO939" s="307"/>
      <c r="HP939" s="307"/>
      <c r="HQ939" s="307"/>
      <c r="HR939" s="307"/>
      <c r="HS939" s="307"/>
      <c r="HT939" s="307"/>
      <c r="HU939" s="307"/>
      <c r="HV939" s="307"/>
      <c r="HW939" s="307"/>
      <c r="HX939" s="307"/>
      <c r="HY939" s="307"/>
      <c r="HZ939" s="307"/>
      <c r="IA939" s="307"/>
      <c r="IB939" s="307"/>
      <c r="IC939" s="307"/>
      <c r="ID939" s="307"/>
      <c r="IE939" s="307"/>
      <c r="IF939" s="307"/>
      <c r="IG939" s="307"/>
      <c r="IH939" s="307"/>
      <c r="II939" s="307"/>
      <c r="IJ939" s="307"/>
      <c r="IK939" s="307"/>
      <c r="IL939" s="307"/>
      <c r="IM939" s="307"/>
      <c r="IN939" s="307"/>
      <c r="IO939" s="307"/>
      <c r="IP939" s="307"/>
      <c r="IQ939" s="307"/>
      <c r="IR939" s="307"/>
      <c r="IS939" s="307"/>
      <c r="IT939" s="307"/>
      <c r="IU939" s="307"/>
      <c r="IV939" s="307"/>
      <c r="IW939" s="307"/>
      <c r="IX939" s="307"/>
      <c r="IY939" s="307"/>
      <c r="IZ939" s="307"/>
      <c r="JA939" s="307"/>
      <c r="JB939" s="307"/>
      <c r="JC939" s="307"/>
      <c r="JD939" s="307"/>
      <c r="JE939" s="307"/>
      <c r="JF939" s="307"/>
      <c r="JG939" s="307"/>
      <c r="JH939" s="307"/>
      <c r="JI939" s="307"/>
      <c r="JJ939" s="307"/>
      <c r="JK939" s="307"/>
      <c r="JL939" s="307"/>
      <c r="JM939" s="307"/>
      <c r="JN939" s="307"/>
      <c r="JO939" s="307"/>
      <c r="JP939" s="307"/>
      <c r="JQ939" s="307"/>
      <c r="JR939" s="307"/>
      <c r="JS939" s="307"/>
      <c r="JT939" s="307"/>
      <c r="JU939" s="307"/>
      <c r="JV939" s="307"/>
      <c r="JW939" s="307"/>
      <c r="JX939" s="307"/>
      <c r="JY939" s="307"/>
      <c r="JZ939" s="307"/>
      <c r="KA939" s="307"/>
      <c r="KB939" s="307"/>
      <c r="KC939" s="307"/>
      <c r="KD939" s="307"/>
      <c r="KE939" s="307"/>
      <c r="KF939" s="307"/>
      <c r="KG939" s="307"/>
      <c r="KH939" s="307"/>
      <c r="KI939" s="307"/>
      <c r="KJ939" s="307"/>
      <c r="KK939" s="307"/>
      <c r="KL939" s="307"/>
      <c r="KM939" s="307"/>
      <c r="KN939" s="307"/>
      <c r="KO939" s="307"/>
      <c r="KP939" s="307"/>
      <c r="KQ939" s="307"/>
      <c r="KR939" s="307"/>
      <c r="KS939" s="307"/>
      <c r="KT939" s="307"/>
    </row>
    <row r="940" spans="14:306" s="56" customFormat="1" ht="15" customHeight="1">
      <c r="N940" s="410"/>
      <c r="O940" s="311"/>
      <c r="P940" s="311"/>
      <c r="Q940" s="311"/>
      <c r="R940" s="311"/>
      <c r="S940" s="311"/>
      <c r="T940" s="311"/>
      <c r="U940" s="311"/>
      <c r="AJ940" s="354">
        <v>37</v>
      </c>
      <c r="AK940" s="432">
        <v>113</v>
      </c>
      <c r="AL940" s="433">
        <v>81</v>
      </c>
      <c r="AM940" s="433" t="s">
        <v>493</v>
      </c>
      <c r="AN940" s="433" t="s">
        <v>42</v>
      </c>
      <c r="CB940" s="307"/>
      <c r="CC940" s="307"/>
      <c r="CD940" s="307"/>
      <c r="CE940" s="307"/>
      <c r="CF940" s="307"/>
      <c r="CG940" s="307"/>
      <c r="CH940" s="307"/>
      <c r="CI940" s="307"/>
      <c r="CJ940" s="307"/>
      <c r="CK940" s="307"/>
      <c r="CL940" s="307"/>
      <c r="CM940" s="307"/>
      <c r="CN940" s="307"/>
      <c r="CO940" s="307"/>
      <c r="CP940" s="307"/>
      <c r="CQ940" s="307"/>
      <c r="CR940" s="307"/>
      <c r="CS940" s="307"/>
      <c r="CT940" s="307"/>
      <c r="CU940" s="307"/>
      <c r="CV940" s="307"/>
      <c r="CW940" s="307"/>
      <c r="CX940" s="307"/>
      <c r="CY940" s="307"/>
      <c r="CZ940" s="307"/>
      <c r="DA940" s="307"/>
      <c r="DB940" s="307"/>
      <c r="DC940" s="307"/>
      <c r="DD940" s="307"/>
      <c r="DE940" s="307"/>
      <c r="DF940" s="307"/>
      <c r="DG940" s="307"/>
      <c r="DH940" s="307"/>
      <c r="DI940" s="390"/>
      <c r="DJ940" s="390"/>
      <c r="DK940" s="307"/>
      <c r="DL940" s="307"/>
      <c r="DM940" s="307"/>
      <c r="DN940" s="307"/>
      <c r="DO940" s="307"/>
      <c r="DP940" s="307"/>
      <c r="DQ940" s="307"/>
      <c r="DR940" s="307"/>
      <c r="DS940" s="307"/>
      <c r="DT940" s="307"/>
      <c r="DU940" s="307"/>
      <c r="DV940" s="307"/>
      <c r="DW940" s="307"/>
      <c r="DX940" s="307"/>
      <c r="DY940" s="307"/>
      <c r="DZ940" s="307"/>
      <c r="EA940" s="307"/>
      <c r="EB940" s="307"/>
      <c r="EC940" s="307"/>
      <c r="ED940" s="307"/>
      <c r="EE940" s="307"/>
      <c r="EF940" s="307"/>
      <c r="EG940" s="307"/>
      <c r="EH940" s="307"/>
      <c r="EI940" s="307"/>
      <c r="EJ940" s="307"/>
      <c r="EK940" s="307"/>
      <c r="EL940" s="307"/>
      <c r="EM940" s="307"/>
      <c r="EN940" s="307"/>
      <c r="EO940" s="307"/>
      <c r="EP940" s="307"/>
      <c r="EQ940" s="307"/>
      <c r="ER940" s="307"/>
      <c r="ES940" s="307"/>
      <c r="ET940" s="307"/>
      <c r="EU940" s="390"/>
      <c r="EV940" s="390"/>
      <c r="EW940" s="307"/>
      <c r="EX940" s="307"/>
      <c r="EY940" s="307"/>
      <c r="EZ940" s="307"/>
      <c r="FA940" s="307"/>
      <c r="FB940" s="307"/>
      <c r="FC940" s="307"/>
      <c r="FD940" s="307"/>
      <c r="FE940" s="307"/>
      <c r="FF940" s="307"/>
      <c r="FG940" s="307"/>
      <c r="FH940" s="307"/>
      <c r="FI940" s="307"/>
      <c r="FJ940" s="307"/>
      <c r="FK940" s="307"/>
      <c r="FL940" s="307"/>
      <c r="FM940" s="307"/>
      <c r="FN940" s="307"/>
      <c r="FO940" s="307"/>
      <c r="FP940" s="307"/>
      <c r="FQ940" s="307"/>
      <c r="FR940" s="307"/>
      <c r="FS940" s="307"/>
      <c r="FT940" s="307"/>
      <c r="FU940" s="307"/>
      <c r="FV940" s="307"/>
      <c r="FW940" s="307"/>
      <c r="FX940" s="307"/>
      <c r="FY940" s="307"/>
      <c r="FZ940" s="307"/>
      <c r="GA940" s="307"/>
      <c r="GB940" s="307"/>
      <c r="GC940" s="307"/>
      <c r="GD940" s="307"/>
      <c r="GE940" s="307"/>
      <c r="GF940" s="307"/>
      <c r="GG940" s="307"/>
      <c r="GH940" s="307"/>
      <c r="GI940" s="307"/>
      <c r="GJ940" s="307"/>
      <c r="GK940" s="307"/>
      <c r="GL940" s="307"/>
      <c r="GM940" s="307"/>
      <c r="GN940" s="307"/>
      <c r="GO940" s="307"/>
      <c r="GP940" s="307"/>
      <c r="GQ940" s="307"/>
      <c r="GR940" s="307"/>
      <c r="GS940" s="307"/>
      <c r="GT940" s="307"/>
      <c r="GU940" s="307"/>
      <c r="GV940" s="307"/>
      <c r="GW940" s="307"/>
      <c r="GX940" s="307"/>
      <c r="GY940" s="307"/>
      <c r="GZ940" s="307"/>
      <c r="HA940" s="307"/>
      <c r="HB940" s="307"/>
      <c r="HC940" s="307"/>
      <c r="HD940" s="307"/>
      <c r="HE940" s="307"/>
      <c r="HF940" s="307"/>
      <c r="HG940" s="307"/>
      <c r="HH940" s="307"/>
      <c r="HI940" s="307"/>
      <c r="HJ940" s="307"/>
      <c r="HK940" s="307"/>
      <c r="HL940" s="307"/>
      <c r="HM940" s="307"/>
      <c r="HN940" s="307"/>
      <c r="HO940" s="307"/>
      <c r="HP940" s="307"/>
      <c r="HQ940" s="307"/>
      <c r="HR940" s="307"/>
      <c r="HS940" s="307"/>
      <c r="HT940" s="307"/>
      <c r="HU940" s="307"/>
      <c r="HV940" s="307"/>
      <c r="HW940" s="307"/>
      <c r="HX940" s="307"/>
      <c r="HY940" s="307"/>
      <c r="HZ940" s="307"/>
      <c r="IA940" s="307"/>
      <c r="IB940" s="307"/>
      <c r="IC940" s="307"/>
      <c r="ID940" s="307"/>
      <c r="IE940" s="307"/>
      <c r="IF940" s="307"/>
      <c r="IG940" s="307"/>
      <c r="IH940" s="307"/>
      <c r="II940" s="307"/>
      <c r="IJ940" s="307"/>
      <c r="IK940" s="307"/>
      <c r="IL940" s="307"/>
      <c r="IM940" s="307"/>
      <c r="IN940" s="307"/>
      <c r="IO940" s="307"/>
      <c r="IP940" s="307"/>
      <c r="IQ940" s="307"/>
      <c r="IR940" s="307"/>
      <c r="IS940" s="307"/>
      <c r="IT940" s="307"/>
      <c r="IU940" s="307"/>
      <c r="IV940" s="307"/>
      <c r="IW940" s="307"/>
      <c r="IX940" s="307"/>
      <c r="IY940" s="307"/>
      <c r="IZ940" s="307"/>
      <c r="JA940" s="307"/>
      <c r="JB940" s="307"/>
      <c r="JC940" s="307"/>
      <c r="JD940" s="307"/>
      <c r="JE940" s="307"/>
      <c r="JF940" s="307"/>
      <c r="JG940" s="307"/>
      <c r="JH940" s="307"/>
      <c r="JI940" s="307"/>
      <c r="JJ940" s="307"/>
      <c r="JK940" s="307"/>
      <c r="JL940" s="307"/>
      <c r="JM940" s="307"/>
      <c r="JN940" s="307"/>
      <c r="JO940" s="307"/>
      <c r="JP940" s="307"/>
      <c r="JQ940" s="307"/>
      <c r="JR940" s="307"/>
      <c r="JS940" s="307"/>
      <c r="JT940" s="307"/>
      <c r="JU940" s="307"/>
      <c r="JV940" s="307"/>
      <c r="JW940" s="307"/>
      <c r="JX940" s="307"/>
      <c r="JY940" s="307"/>
      <c r="JZ940" s="307"/>
      <c r="KA940" s="307"/>
      <c r="KB940" s="307"/>
      <c r="KC940" s="307"/>
      <c r="KD940" s="307"/>
      <c r="KE940" s="307"/>
      <c r="KF940" s="307"/>
      <c r="KG940" s="307"/>
      <c r="KH940" s="307"/>
      <c r="KI940" s="307"/>
      <c r="KJ940" s="307"/>
      <c r="KK940" s="307"/>
      <c r="KL940" s="307"/>
      <c r="KM940" s="307"/>
      <c r="KN940" s="307"/>
      <c r="KO940" s="307"/>
      <c r="KP940" s="307"/>
      <c r="KQ940" s="307"/>
      <c r="KR940" s="307"/>
      <c r="KS940" s="307"/>
      <c r="KT940" s="307"/>
    </row>
    <row r="941" spans="14:306" s="56" customFormat="1" ht="15" customHeight="1">
      <c r="N941" s="410"/>
      <c r="O941" s="311"/>
      <c r="P941" s="311"/>
      <c r="Q941" s="311"/>
      <c r="R941" s="311"/>
      <c r="S941" s="311"/>
      <c r="T941" s="311"/>
      <c r="U941" s="311"/>
      <c r="AJ941" s="354">
        <v>38</v>
      </c>
      <c r="AK941" s="432">
        <v>115</v>
      </c>
      <c r="AL941" s="432">
        <v>84</v>
      </c>
      <c r="AM941" s="433" t="s">
        <v>494</v>
      </c>
      <c r="AN941" s="433" t="s">
        <v>43</v>
      </c>
      <c r="CB941" s="307"/>
      <c r="CC941" s="307"/>
      <c r="CD941" s="307"/>
      <c r="CE941" s="307"/>
      <c r="CF941" s="307"/>
      <c r="CG941" s="307"/>
      <c r="CH941" s="307"/>
      <c r="CI941" s="307"/>
      <c r="CJ941" s="307"/>
      <c r="CK941" s="307"/>
      <c r="CL941" s="307"/>
      <c r="CM941" s="307"/>
      <c r="CN941" s="307"/>
      <c r="CO941" s="307"/>
      <c r="CP941" s="307"/>
      <c r="CQ941" s="307"/>
      <c r="CR941" s="307"/>
      <c r="CS941" s="307"/>
      <c r="CT941" s="307"/>
      <c r="CU941" s="307"/>
      <c r="CV941" s="307"/>
      <c r="CW941" s="307"/>
      <c r="CX941" s="307"/>
      <c r="CY941" s="307"/>
      <c r="CZ941" s="307"/>
      <c r="DA941" s="307"/>
      <c r="DB941" s="307"/>
      <c r="DC941" s="307"/>
      <c r="DD941" s="307"/>
      <c r="DE941" s="307"/>
      <c r="DF941" s="307"/>
      <c r="DG941" s="307"/>
      <c r="DH941" s="307"/>
      <c r="DI941" s="390"/>
      <c r="DJ941" s="390"/>
      <c r="DK941" s="307"/>
      <c r="DL941" s="307"/>
      <c r="DM941" s="307"/>
      <c r="DN941" s="307"/>
      <c r="DO941" s="307"/>
      <c r="DP941" s="307"/>
      <c r="DQ941" s="307"/>
      <c r="DR941" s="307"/>
      <c r="DS941" s="307"/>
      <c r="DT941" s="307"/>
      <c r="DU941" s="307"/>
      <c r="DV941" s="307"/>
      <c r="DW941" s="307"/>
      <c r="DX941" s="307"/>
      <c r="DY941" s="307"/>
      <c r="DZ941" s="307"/>
      <c r="EA941" s="307"/>
      <c r="EB941" s="307"/>
      <c r="EC941" s="307"/>
      <c r="ED941" s="307"/>
      <c r="EE941" s="307"/>
      <c r="EF941" s="307"/>
      <c r="EG941" s="307"/>
      <c r="EH941" s="307"/>
      <c r="EI941" s="307"/>
      <c r="EJ941" s="307"/>
      <c r="EK941" s="307"/>
      <c r="EL941" s="307"/>
      <c r="EM941" s="307"/>
      <c r="EN941" s="307"/>
      <c r="EO941" s="307"/>
      <c r="EP941" s="307"/>
      <c r="EQ941" s="307"/>
      <c r="ER941" s="307"/>
      <c r="ES941" s="307"/>
      <c r="ET941" s="307"/>
      <c r="EU941" s="390"/>
      <c r="EV941" s="390"/>
      <c r="EW941" s="307"/>
      <c r="EX941" s="307"/>
      <c r="EY941" s="307"/>
      <c r="EZ941" s="307"/>
      <c r="FA941" s="307"/>
      <c r="FB941" s="307"/>
      <c r="FC941" s="307"/>
      <c r="FD941" s="307"/>
      <c r="FE941" s="307"/>
      <c r="FF941" s="307"/>
      <c r="FG941" s="307"/>
      <c r="FH941" s="307"/>
      <c r="FI941" s="307"/>
      <c r="FJ941" s="307"/>
      <c r="FK941" s="307"/>
      <c r="FL941" s="307"/>
      <c r="FM941" s="307"/>
      <c r="FN941" s="307"/>
      <c r="FO941" s="307"/>
      <c r="FP941" s="307"/>
      <c r="FQ941" s="307"/>
      <c r="FR941" s="307"/>
      <c r="FS941" s="307"/>
      <c r="FT941" s="307"/>
      <c r="FU941" s="307"/>
      <c r="FV941" s="307"/>
      <c r="FW941" s="307"/>
      <c r="FX941" s="307"/>
      <c r="FY941" s="307"/>
      <c r="FZ941" s="307"/>
      <c r="GA941" s="307"/>
      <c r="GB941" s="307"/>
      <c r="GC941" s="307"/>
      <c r="GD941" s="307"/>
      <c r="GE941" s="307"/>
      <c r="GF941" s="307"/>
      <c r="GG941" s="307"/>
      <c r="GH941" s="307"/>
      <c r="GI941" s="307"/>
      <c r="GJ941" s="307"/>
      <c r="GK941" s="307"/>
      <c r="GL941" s="307"/>
      <c r="GM941" s="307"/>
      <c r="GN941" s="307"/>
      <c r="GO941" s="307"/>
      <c r="GP941" s="307"/>
      <c r="GQ941" s="307"/>
      <c r="GR941" s="307"/>
      <c r="GS941" s="307"/>
      <c r="GT941" s="307"/>
      <c r="GU941" s="307"/>
      <c r="GV941" s="307"/>
      <c r="GW941" s="307"/>
      <c r="GX941" s="307"/>
      <c r="GY941" s="307"/>
      <c r="GZ941" s="307"/>
      <c r="HA941" s="307"/>
      <c r="HB941" s="307"/>
      <c r="HC941" s="307"/>
      <c r="HD941" s="307"/>
      <c r="HE941" s="307"/>
      <c r="HF941" s="307"/>
      <c r="HG941" s="307"/>
      <c r="HH941" s="307"/>
      <c r="HI941" s="307"/>
      <c r="HJ941" s="307"/>
      <c r="HK941" s="307"/>
      <c r="HL941" s="307"/>
      <c r="HM941" s="307"/>
      <c r="HN941" s="307"/>
      <c r="HO941" s="307"/>
      <c r="HP941" s="307"/>
      <c r="HQ941" s="307"/>
      <c r="HR941" s="307"/>
      <c r="HS941" s="307"/>
      <c r="HT941" s="307"/>
      <c r="HU941" s="307"/>
      <c r="HV941" s="307"/>
      <c r="HW941" s="307"/>
      <c r="HX941" s="307"/>
      <c r="HY941" s="307"/>
      <c r="HZ941" s="307"/>
      <c r="IA941" s="307"/>
      <c r="IB941" s="307"/>
      <c r="IC941" s="307"/>
      <c r="ID941" s="307"/>
      <c r="IE941" s="307"/>
      <c r="IF941" s="307"/>
      <c r="IG941" s="307"/>
      <c r="IH941" s="307"/>
      <c r="II941" s="307"/>
      <c r="IJ941" s="307"/>
      <c r="IK941" s="307"/>
      <c r="IL941" s="307"/>
      <c r="IM941" s="307"/>
      <c r="IN941" s="307"/>
      <c r="IO941" s="307"/>
      <c r="IP941" s="307"/>
      <c r="IQ941" s="307"/>
      <c r="IR941" s="307"/>
      <c r="IS941" s="307"/>
      <c r="IT941" s="307"/>
      <c r="IU941" s="307"/>
      <c r="IV941" s="307"/>
      <c r="IW941" s="307"/>
      <c r="IX941" s="307"/>
      <c r="IY941" s="307"/>
      <c r="IZ941" s="307"/>
      <c r="JA941" s="307"/>
      <c r="JB941" s="307"/>
      <c r="JC941" s="307"/>
      <c r="JD941" s="307"/>
      <c r="JE941" s="307"/>
      <c r="JF941" s="307"/>
      <c r="JG941" s="307"/>
      <c r="JH941" s="307"/>
      <c r="JI941" s="307"/>
      <c r="JJ941" s="307"/>
      <c r="JK941" s="307"/>
      <c r="JL941" s="307"/>
      <c r="JM941" s="307"/>
      <c r="JN941" s="307"/>
      <c r="JO941" s="307"/>
      <c r="JP941" s="307"/>
      <c r="JQ941" s="307"/>
      <c r="JR941" s="307"/>
      <c r="JS941" s="307"/>
      <c r="JT941" s="307"/>
      <c r="JU941" s="307"/>
      <c r="JV941" s="307"/>
      <c r="JW941" s="307"/>
      <c r="JX941" s="307"/>
      <c r="JY941" s="307"/>
      <c r="JZ941" s="307"/>
      <c r="KA941" s="307"/>
      <c r="KB941" s="307"/>
      <c r="KC941" s="307"/>
      <c r="KD941" s="307"/>
      <c r="KE941" s="307"/>
      <c r="KF941" s="307"/>
      <c r="KG941" s="307"/>
      <c r="KH941" s="307"/>
      <c r="KI941" s="307"/>
      <c r="KJ941" s="307"/>
      <c r="KK941" s="307"/>
      <c r="KL941" s="307"/>
      <c r="KM941" s="307"/>
      <c r="KN941" s="307"/>
      <c r="KO941" s="307"/>
      <c r="KP941" s="307"/>
      <c r="KQ941" s="307"/>
      <c r="KR941" s="307"/>
      <c r="KS941" s="307"/>
      <c r="KT941" s="307"/>
    </row>
    <row r="942" spans="14:306" s="56" customFormat="1" ht="15" customHeight="1">
      <c r="N942" s="410"/>
      <c r="O942" s="311"/>
      <c r="P942" s="311"/>
      <c r="Q942" s="311"/>
      <c r="R942" s="311"/>
      <c r="S942" s="311"/>
      <c r="T942" s="311"/>
      <c r="U942" s="311"/>
      <c r="AJ942" s="354">
        <v>39</v>
      </c>
      <c r="AK942" s="432">
        <v>117</v>
      </c>
      <c r="AL942" s="432">
        <v>87</v>
      </c>
      <c r="AM942" s="433" t="s">
        <v>422</v>
      </c>
      <c r="AN942" s="433" t="s">
        <v>44</v>
      </c>
      <c r="CB942" s="307"/>
      <c r="CC942" s="307"/>
      <c r="CD942" s="307"/>
      <c r="CE942" s="307"/>
      <c r="CF942" s="307"/>
      <c r="CG942" s="307"/>
      <c r="CH942" s="307"/>
      <c r="CI942" s="307"/>
      <c r="CJ942" s="307"/>
      <c r="CK942" s="307"/>
      <c r="CL942" s="307"/>
      <c r="CM942" s="307"/>
      <c r="CN942" s="307"/>
      <c r="CO942" s="307"/>
      <c r="CP942" s="307"/>
      <c r="CQ942" s="307"/>
      <c r="CR942" s="307"/>
      <c r="CS942" s="307"/>
      <c r="CT942" s="307"/>
      <c r="CU942" s="307"/>
      <c r="CV942" s="307"/>
      <c r="CW942" s="307"/>
      <c r="CX942" s="307"/>
      <c r="CY942" s="307"/>
      <c r="CZ942" s="307"/>
      <c r="DA942" s="307"/>
      <c r="DB942" s="307"/>
      <c r="DC942" s="307"/>
      <c r="DD942" s="307"/>
      <c r="DE942" s="307"/>
      <c r="DF942" s="307"/>
      <c r="DG942" s="307"/>
      <c r="DH942" s="307"/>
      <c r="DI942" s="390"/>
      <c r="DJ942" s="390"/>
      <c r="DK942" s="307"/>
      <c r="DL942" s="307"/>
      <c r="DM942" s="307"/>
      <c r="DN942" s="307"/>
      <c r="DO942" s="307"/>
      <c r="DP942" s="307"/>
      <c r="DQ942" s="307"/>
      <c r="DR942" s="307"/>
      <c r="DS942" s="307"/>
      <c r="DT942" s="307"/>
      <c r="DU942" s="307"/>
      <c r="DV942" s="307"/>
      <c r="DW942" s="307"/>
      <c r="DX942" s="307"/>
      <c r="DY942" s="307"/>
      <c r="DZ942" s="307"/>
      <c r="EA942" s="307"/>
      <c r="EB942" s="307"/>
      <c r="EC942" s="307"/>
      <c r="ED942" s="307"/>
      <c r="EE942" s="307"/>
      <c r="EF942" s="307"/>
      <c r="EG942" s="307"/>
      <c r="EH942" s="307"/>
      <c r="EI942" s="307"/>
      <c r="EJ942" s="307"/>
      <c r="EK942" s="307"/>
      <c r="EL942" s="307"/>
      <c r="EM942" s="307"/>
      <c r="EN942" s="307"/>
      <c r="EO942" s="307"/>
      <c r="EP942" s="307"/>
      <c r="EQ942" s="307"/>
      <c r="ER942" s="307"/>
      <c r="ES942" s="307"/>
      <c r="ET942" s="307"/>
      <c r="EU942" s="390"/>
      <c r="EV942" s="390"/>
      <c r="EW942" s="307"/>
      <c r="EX942" s="307"/>
      <c r="EY942" s="307"/>
      <c r="EZ942" s="307"/>
      <c r="FA942" s="307"/>
      <c r="FB942" s="307"/>
      <c r="FC942" s="307"/>
      <c r="FD942" s="307"/>
      <c r="FE942" s="307"/>
      <c r="FF942" s="307"/>
      <c r="FG942" s="307"/>
      <c r="FH942" s="307"/>
      <c r="FI942" s="307"/>
      <c r="FJ942" s="307"/>
      <c r="FK942" s="307"/>
      <c r="FL942" s="307"/>
      <c r="FM942" s="307"/>
      <c r="FN942" s="307"/>
      <c r="FO942" s="307"/>
      <c r="FP942" s="307"/>
      <c r="FQ942" s="307"/>
      <c r="FR942" s="307"/>
      <c r="FS942" s="307"/>
      <c r="FT942" s="307"/>
      <c r="FU942" s="307"/>
      <c r="FV942" s="307"/>
      <c r="FW942" s="307"/>
      <c r="FX942" s="307"/>
      <c r="FY942" s="307"/>
      <c r="FZ942" s="307"/>
      <c r="GA942" s="307"/>
      <c r="GB942" s="307"/>
      <c r="GC942" s="307"/>
      <c r="GD942" s="307"/>
      <c r="GE942" s="307"/>
      <c r="GF942" s="307"/>
      <c r="GG942" s="307"/>
      <c r="GH942" s="307"/>
      <c r="GI942" s="307"/>
      <c r="GJ942" s="307"/>
      <c r="GK942" s="307"/>
      <c r="GL942" s="307"/>
      <c r="GM942" s="307"/>
      <c r="GN942" s="307"/>
      <c r="GO942" s="307"/>
      <c r="GP942" s="307"/>
      <c r="GQ942" s="307"/>
      <c r="GR942" s="307"/>
      <c r="GS942" s="307"/>
      <c r="GT942" s="307"/>
      <c r="GU942" s="307"/>
      <c r="GV942" s="307"/>
      <c r="GW942" s="307"/>
      <c r="GX942" s="307"/>
      <c r="GY942" s="307"/>
      <c r="GZ942" s="307"/>
      <c r="HA942" s="307"/>
      <c r="HB942" s="307"/>
      <c r="HC942" s="307"/>
      <c r="HD942" s="307"/>
      <c r="HE942" s="307"/>
      <c r="HF942" s="307"/>
      <c r="HG942" s="307"/>
      <c r="HH942" s="307"/>
      <c r="HI942" s="307"/>
      <c r="HJ942" s="307"/>
      <c r="HK942" s="307"/>
      <c r="HL942" s="307"/>
      <c r="HM942" s="307"/>
      <c r="HN942" s="307"/>
      <c r="HO942" s="307"/>
      <c r="HP942" s="307"/>
      <c r="HQ942" s="307"/>
      <c r="HR942" s="307"/>
      <c r="HS942" s="307"/>
      <c r="HT942" s="307"/>
      <c r="HU942" s="307"/>
      <c r="HV942" s="307"/>
      <c r="HW942" s="307"/>
      <c r="HX942" s="307"/>
      <c r="HY942" s="307"/>
      <c r="HZ942" s="307"/>
      <c r="IA942" s="307"/>
      <c r="IB942" s="307"/>
      <c r="IC942" s="307"/>
      <c r="ID942" s="307"/>
      <c r="IE942" s="307"/>
      <c r="IF942" s="307"/>
      <c r="IG942" s="307"/>
      <c r="IH942" s="307"/>
      <c r="II942" s="307"/>
      <c r="IJ942" s="307"/>
      <c r="IK942" s="307"/>
      <c r="IL942" s="307"/>
      <c r="IM942" s="307"/>
      <c r="IN942" s="307"/>
      <c r="IO942" s="307"/>
      <c r="IP942" s="307"/>
      <c r="IQ942" s="307"/>
      <c r="IR942" s="307"/>
      <c r="IS942" s="307"/>
      <c r="IT942" s="307"/>
      <c r="IU942" s="307"/>
      <c r="IV942" s="307"/>
      <c r="IW942" s="307"/>
      <c r="IX942" s="307"/>
      <c r="IY942" s="307"/>
      <c r="IZ942" s="307"/>
      <c r="JA942" s="307"/>
      <c r="JB942" s="307"/>
      <c r="JC942" s="307"/>
      <c r="JD942" s="307"/>
      <c r="JE942" s="307"/>
      <c r="JF942" s="307"/>
      <c r="JG942" s="307"/>
      <c r="JH942" s="307"/>
      <c r="JI942" s="307"/>
      <c r="JJ942" s="307"/>
      <c r="JK942" s="307"/>
      <c r="JL942" s="307"/>
      <c r="JM942" s="307"/>
      <c r="JN942" s="307"/>
      <c r="JO942" s="307"/>
      <c r="JP942" s="307"/>
      <c r="JQ942" s="307"/>
      <c r="JR942" s="307"/>
      <c r="JS942" s="307"/>
      <c r="JT942" s="307"/>
      <c r="JU942" s="307"/>
      <c r="JV942" s="307"/>
      <c r="JW942" s="307"/>
      <c r="JX942" s="307"/>
      <c r="JY942" s="307"/>
      <c r="JZ942" s="307"/>
      <c r="KA942" s="307"/>
      <c r="KB942" s="307"/>
      <c r="KC942" s="307"/>
      <c r="KD942" s="307"/>
      <c r="KE942" s="307"/>
      <c r="KF942" s="307"/>
      <c r="KG942" s="307"/>
      <c r="KH942" s="307"/>
      <c r="KI942" s="307"/>
      <c r="KJ942" s="307"/>
      <c r="KK942" s="307"/>
      <c r="KL942" s="307"/>
      <c r="KM942" s="307"/>
      <c r="KN942" s="307"/>
      <c r="KO942" s="307"/>
      <c r="KP942" s="307"/>
      <c r="KQ942" s="307"/>
      <c r="KR942" s="307"/>
      <c r="KS942" s="307"/>
      <c r="KT942" s="307"/>
    </row>
    <row r="943" spans="14:306" s="56" customFormat="1" ht="15" customHeight="1">
      <c r="N943" s="410"/>
      <c r="O943" s="311"/>
      <c r="P943" s="311"/>
      <c r="Q943" s="311"/>
      <c r="R943" s="311"/>
      <c r="S943" s="311"/>
      <c r="T943" s="311"/>
      <c r="U943" s="311"/>
      <c r="AJ943" s="354">
        <v>40</v>
      </c>
      <c r="AK943" s="432">
        <v>119</v>
      </c>
      <c r="AL943" s="432">
        <v>90</v>
      </c>
      <c r="AM943" s="433" t="s">
        <v>425</v>
      </c>
      <c r="AN943" s="433" t="s">
        <v>1085</v>
      </c>
      <c r="CB943" s="307"/>
      <c r="CC943" s="307"/>
      <c r="CD943" s="307"/>
      <c r="CE943" s="307"/>
      <c r="CF943" s="307"/>
      <c r="CG943" s="307"/>
      <c r="CH943" s="307"/>
      <c r="CI943" s="307"/>
      <c r="CJ943" s="307"/>
      <c r="CK943" s="307"/>
      <c r="CL943" s="307"/>
      <c r="CM943" s="307"/>
      <c r="CN943" s="307"/>
      <c r="CO943" s="307"/>
      <c r="CP943" s="307"/>
      <c r="CQ943" s="307"/>
      <c r="CR943" s="307"/>
      <c r="CS943" s="307"/>
      <c r="CT943" s="307"/>
      <c r="CU943" s="307"/>
      <c r="CV943" s="307"/>
      <c r="CW943" s="307"/>
      <c r="CX943" s="307"/>
      <c r="CY943" s="307"/>
      <c r="CZ943" s="307"/>
      <c r="DA943" s="307"/>
      <c r="DB943" s="307"/>
      <c r="DC943" s="307"/>
      <c r="DD943" s="307"/>
      <c r="DE943" s="307"/>
      <c r="DF943" s="307"/>
      <c r="DG943" s="307"/>
      <c r="DH943" s="307"/>
      <c r="DI943" s="390"/>
      <c r="DJ943" s="390"/>
      <c r="DK943" s="307"/>
      <c r="DL943" s="307"/>
      <c r="DM943" s="307"/>
      <c r="DN943" s="307"/>
      <c r="DO943" s="307"/>
      <c r="DP943" s="307"/>
      <c r="DQ943" s="307"/>
      <c r="DR943" s="307"/>
      <c r="DS943" s="307"/>
      <c r="DT943" s="307"/>
      <c r="DU943" s="307"/>
      <c r="DV943" s="307"/>
      <c r="DW943" s="307"/>
      <c r="DX943" s="307"/>
      <c r="DY943" s="307"/>
      <c r="DZ943" s="307"/>
      <c r="EA943" s="307"/>
      <c r="EB943" s="307"/>
      <c r="EC943" s="307"/>
      <c r="ED943" s="307"/>
      <c r="EE943" s="307"/>
      <c r="EF943" s="307"/>
      <c r="EG943" s="307"/>
      <c r="EH943" s="307"/>
      <c r="EI943" s="307"/>
      <c r="EJ943" s="307"/>
      <c r="EK943" s="307"/>
      <c r="EL943" s="307"/>
      <c r="EM943" s="307"/>
      <c r="EN943" s="307"/>
      <c r="EO943" s="307"/>
      <c r="EP943" s="307"/>
      <c r="EQ943" s="307"/>
      <c r="ER943" s="307"/>
      <c r="ES943" s="307"/>
      <c r="ET943" s="307"/>
      <c r="EU943" s="390"/>
      <c r="EV943" s="390"/>
      <c r="EW943" s="307"/>
      <c r="EX943" s="307"/>
      <c r="EY943" s="307"/>
      <c r="EZ943" s="307"/>
      <c r="FA943" s="307"/>
      <c r="FB943" s="307"/>
      <c r="FC943" s="307"/>
      <c r="FD943" s="307"/>
      <c r="FE943" s="307"/>
      <c r="FF943" s="307"/>
      <c r="FG943" s="307"/>
      <c r="FH943" s="307"/>
      <c r="FI943" s="307"/>
      <c r="FJ943" s="307"/>
      <c r="FK943" s="307"/>
      <c r="FL943" s="307"/>
      <c r="FM943" s="307"/>
      <c r="FN943" s="307"/>
      <c r="FO943" s="307"/>
      <c r="FP943" s="307"/>
      <c r="FQ943" s="307"/>
      <c r="FR943" s="307"/>
      <c r="FS943" s="307"/>
      <c r="FT943" s="307"/>
      <c r="FU943" s="307"/>
      <c r="FV943" s="307"/>
      <c r="FW943" s="307"/>
      <c r="FX943" s="307"/>
      <c r="FY943" s="307"/>
      <c r="FZ943" s="307"/>
      <c r="GA943" s="307"/>
      <c r="GB943" s="307"/>
      <c r="GC943" s="307"/>
      <c r="GD943" s="307"/>
      <c r="GE943" s="307"/>
      <c r="GF943" s="307"/>
      <c r="GG943" s="307"/>
      <c r="GH943" s="307"/>
      <c r="GI943" s="307"/>
      <c r="GJ943" s="307"/>
      <c r="GK943" s="307"/>
      <c r="GL943" s="307"/>
      <c r="GM943" s="307"/>
      <c r="GN943" s="307"/>
      <c r="GO943" s="307"/>
      <c r="GP943" s="307"/>
      <c r="GQ943" s="307"/>
      <c r="GR943" s="307"/>
      <c r="GS943" s="307"/>
      <c r="GT943" s="307"/>
      <c r="GU943" s="307"/>
      <c r="GV943" s="307"/>
      <c r="GW943" s="307"/>
      <c r="GX943" s="307"/>
      <c r="GY943" s="307"/>
      <c r="GZ943" s="307"/>
      <c r="HA943" s="307"/>
      <c r="HB943" s="307"/>
      <c r="HC943" s="307"/>
      <c r="HD943" s="307"/>
      <c r="HE943" s="307"/>
      <c r="HF943" s="307"/>
      <c r="HG943" s="307"/>
      <c r="HH943" s="307"/>
      <c r="HI943" s="307"/>
      <c r="HJ943" s="307"/>
      <c r="HK943" s="307"/>
      <c r="HL943" s="307"/>
      <c r="HM943" s="307"/>
      <c r="HN943" s="307"/>
      <c r="HO943" s="307"/>
      <c r="HP943" s="307"/>
      <c r="HQ943" s="307"/>
      <c r="HR943" s="307"/>
      <c r="HS943" s="307"/>
      <c r="HT943" s="307"/>
      <c r="HU943" s="307"/>
      <c r="HV943" s="307"/>
      <c r="HW943" s="307"/>
      <c r="HX943" s="307"/>
      <c r="HY943" s="307"/>
      <c r="HZ943" s="307"/>
      <c r="IA943" s="307"/>
      <c r="IB943" s="307"/>
      <c r="IC943" s="307"/>
      <c r="ID943" s="307"/>
      <c r="IE943" s="307"/>
      <c r="IF943" s="307"/>
      <c r="IG943" s="307"/>
      <c r="IH943" s="307"/>
      <c r="II943" s="307"/>
      <c r="IJ943" s="307"/>
      <c r="IK943" s="307"/>
      <c r="IL943" s="307"/>
      <c r="IM943" s="307"/>
      <c r="IN943" s="307"/>
      <c r="IO943" s="307"/>
      <c r="IP943" s="307"/>
      <c r="IQ943" s="307"/>
      <c r="IR943" s="307"/>
      <c r="IS943" s="307"/>
      <c r="IT943" s="307"/>
      <c r="IU943" s="307"/>
      <c r="IV943" s="307"/>
      <c r="IW943" s="307"/>
      <c r="IX943" s="307"/>
      <c r="IY943" s="307"/>
      <c r="IZ943" s="307"/>
      <c r="JA943" s="307"/>
      <c r="JB943" s="307"/>
      <c r="JC943" s="307"/>
      <c r="JD943" s="307"/>
      <c r="JE943" s="307"/>
      <c r="JF943" s="307"/>
      <c r="JG943" s="307"/>
      <c r="JH943" s="307"/>
      <c r="JI943" s="307"/>
      <c r="JJ943" s="307"/>
      <c r="JK943" s="307"/>
      <c r="JL943" s="307"/>
      <c r="JM943" s="307"/>
      <c r="JN943" s="307"/>
      <c r="JO943" s="307"/>
      <c r="JP943" s="307"/>
      <c r="JQ943" s="307"/>
      <c r="JR943" s="307"/>
      <c r="JS943" s="307"/>
      <c r="JT943" s="307"/>
      <c r="JU943" s="307"/>
      <c r="JV943" s="307"/>
      <c r="JW943" s="307"/>
      <c r="JX943" s="307"/>
      <c r="JY943" s="307"/>
      <c r="JZ943" s="307"/>
      <c r="KA943" s="307"/>
      <c r="KB943" s="307"/>
      <c r="KC943" s="307"/>
      <c r="KD943" s="307"/>
      <c r="KE943" s="307"/>
      <c r="KF943" s="307"/>
      <c r="KG943" s="307"/>
      <c r="KH943" s="307"/>
      <c r="KI943" s="307"/>
      <c r="KJ943" s="307"/>
      <c r="KK943" s="307"/>
      <c r="KL943" s="307"/>
      <c r="KM943" s="307"/>
      <c r="KN943" s="307"/>
      <c r="KO943" s="307"/>
      <c r="KP943" s="307"/>
      <c r="KQ943" s="307"/>
      <c r="KR943" s="307"/>
      <c r="KS943" s="307"/>
      <c r="KT943" s="307"/>
    </row>
    <row r="944" spans="14:306" s="56" customFormat="1" ht="15" customHeight="1">
      <c r="N944" s="410"/>
      <c r="O944" s="311"/>
      <c r="P944" s="311"/>
      <c r="Q944" s="311"/>
      <c r="R944" s="311"/>
      <c r="S944" s="311"/>
      <c r="T944" s="311"/>
      <c r="U944" s="311"/>
      <c r="AJ944" s="354">
        <v>41</v>
      </c>
      <c r="AK944" s="432">
        <v>121</v>
      </c>
      <c r="AL944" s="432">
        <v>92</v>
      </c>
      <c r="AM944" s="433" t="s">
        <v>1086</v>
      </c>
      <c r="AN944" s="433" t="s">
        <v>1087</v>
      </c>
      <c r="CB944" s="307"/>
      <c r="CC944" s="307"/>
      <c r="CD944" s="307"/>
      <c r="CE944" s="307"/>
      <c r="CF944" s="307"/>
      <c r="CG944" s="307"/>
      <c r="CH944" s="307"/>
      <c r="CI944" s="307"/>
      <c r="CJ944" s="307"/>
      <c r="CK944" s="307"/>
      <c r="CL944" s="307"/>
      <c r="CM944" s="307"/>
      <c r="CN944" s="307"/>
      <c r="CO944" s="307"/>
      <c r="CP944" s="307"/>
      <c r="CQ944" s="307"/>
      <c r="CR944" s="307"/>
      <c r="CS944" s="307"/>
      <c r="CT944" s="307"/>
      <c r="CU944" s="307"/>
      <c r="CV944" s="307"/>
      <c r="CW944" s="307"/>
      <c r="CX944" s="307"/>
      <c r="CY944" s="307"/>
      <c r="CZ944" s="307"/>
      <c r="DA944" s="307"/>
      <c r="DB944" s="307"/>
      <c r="DC944" s="307"/>
      <c r="DD944" s="307"/>
      <c r="DE944" s="307"/>
      <c r="DF944" s="307"/>
      <c r="DG944" s="307"/>
      <c r="DH944" s="307"/>
      <c r="DI944" s="390"/>
      <c r="DJ944" s="390"/>
      <c r="DK944" s="307"/>
      <c r="DL944" s="307"/>
      <c r="DM944" s="307"/>
      <c r="DN944" s="307"/>
      <c r="DO944" s="307"/>
      <c r="DP944" s="307"/>
      <c r="DQ944" s="307"/>
      <c r="DR944" s="307"/>
      <c r="DS944" s="307"/>
      <c r="DT944" s="307"/>
      <c r="DU944" s="307"/>
      <c r="DV944" s="307"/>
      <c r="DW944" s="307"/>
      <c r="DX944" s="307"/>
      <c r="DY944" s="307"/>
      <c r="DZ944" s="307"/>
      <c r="EA944" s="307"/>
      <c r="EB944" s="307"/>
      <c r="EC944" s="307"/>
      <c r="ED944" s="307"/>
      <c r="EE944" s="307"/>
      <c r="EF944" s="307"/>
      <c r="EG944" s="307"/>
      <c r="EH944" s="307"/>
      <c r="EI944" s="307"/>
      <c r="EJ944" s="307"/>
      <c r="EK944" s="307"/>
      <c r="EL944" s="307"/>
      <c r="EM944" s="307"/>
      <c r="EN944" s="307"/>
      <c r="EO944" s="307"/>
      <c r="EP944" s="307"/>
      <c r="EQ944" s="307"/>
      <c r="ER944" s="307"/>
      <c r="ES944" s="307"/>
      <c r="ET944" s="307"/>
      <c r="EU944" s="390"/>
      <c r="EV944" s="390"/>
      <c r="EW944" s="307"/>
      <c r="EX944" s="307"/>
      <c r="EY944" s="307"/>
      <c r="EZ944" s="307"/>
      <c r="FA944" s="307"/>
      <c r="FB944" s="307"/>
      <c r="FC944" s="307"/>
      <c r="FD944" s="307"/>
      <c r="FE944" s="307"/>
      <c r="FF944" s="307"/>
      <c r="FG944" s="307"/>
      <c r="FH944" s="307"/>
      <c r="FI944" s="307"/>
      <c r="FJ944" s="307"/>
      <c r="FK944" s="307"/>
      <c r="FL944" s="307"/>
      <c r="FM944" s="307"/>
      <c r="FN944" s="307"/>
      <c r="FO944" s="307"/>
      <c r="FP944" s="307"/>
      <c r="FQ944" s="307"/>
      <c r="FR944" s="307"/>
      <c r="FS944" s="307"/>
      <c r="FT944" s="307"/>
      <c r="FU944" s="307"/>
      <c r="FV944" s="307"/>
      <c r="FW944" s="307"/>
      <c r="FX944" s="307"/>
      <c r="FY944" s="307"/>
      <c r="FZ944" s="307"/>
      <c r="GA944" s="307"/>
      <c r="GB944" s="307"/>
      <c r="GC944" s="307"/>
      <c r="GD944" s="307"/>
      <c r="GE944" s="307"/>
      <c r="GF944" s="307"/>
      <c r="GG944" s="307"/>
      <c r="GH944" s="307"/>
      <c r="GI944" s="307"/>
      <c r="GJ944" s="307"/>
      <c r="GK944" s="307"/>
      <c r="GL944" s="307"/>
      <c r="GM944" s="307"/>
      <c r="GN944" s="307"/>
      <c r="GO944" s="307"/>
      <c r="GP944" s="307"/>
      <c r="GQ944" s="307"/>
      <c r="GR944" s="307"/>
      <c r="GS944" s="307"/>
      <c r="GT944" s="307"/>
      <c r="GU944" s="307"/>
      <c r="GV944" s="307"/>
      <c r="GW944" s="307"/>
      <c r="GX944" s="307"/>
      <c r="GY944" s="307"/>
      <c r="GZ944" s="307"/>
      <c r="HA944" s="307"/>
      <c r="HB944" s="307"/>
      <c r="HC944" s="307"/>
      <c r="HD944" s="307"/>
      <c r="HE944" s="307"/>
      <c r="HF944" s="307"/>
      <c r="HG944" s="307"/>
      <c r="HH944" s="307"/>
      <c r="HI944" s="307"/>
      <c r="HJ944" s="307"/>
      <c r="HK944" s="307"/>
      <c r="HL944" s="307"/>
      <c r="HM944" s="307"/>
      <c r="HN944" s="307"/>
      <c r="HO944" s="307"/>
      <c r="HP944" s="307"/>
      <c r="HQ944" s="307"/>
      <c r="HR944" s="307"/>
      <c r="HS944" s="307"/>
      <c r="HT944" s="307"/>
      <c r="HU944" s="307"/>
      <c r="HV944" s="307"/>
      <c r="HW944" s="307"/>
      <c r="HX944" s="307"/>
      <c r="HY944" s="307"/>
      <c r="HZ944" s="307"/>
      <c r="IA944" s="307"/>
      <c r="IB944" s="307"/>
      <c r="IC944" s="307"/>
      <c r="ID944" s="307"/>
      <c r="IE944" s="307"/>
      <c r="IF944" s="307"/>
      <c r="IG944" s="307"/>
      <c r="IH944" s="307"/>
      <c r="II944" s="307"/>
      <c r="IJ944" s="307"/>
      <c r="IK944" s="307"/>
      <c r="IL944" s="307"/>
      <c r="IM944" s="307"/>
      <c r="IN944" s="307"/>
      <c r="IO944" s="307"/>
      <c r="IP944" s="307"/>
      <c r="IQ944" s="307"/>
      <c r="IR944" s="307"/>
      <c r="IS944" s="307"/>
      <c r="IT944" s="307"/>
      <c r="IU944" s="307"/>
      <c r="IV944" s="307"/>
      <c r="IW944" s="307"/>
      <c r="IX944" s="307"/>
      <c r="IY944" s="307"/>
      <c r="IZ944" s="307"/>
      <c r="JA944" s="307"/>
      <c r="JB944" s="307"/>
      <c r="JC944" s="307"/>
      <c r="JD944" s="307"/>
      <c r="JE944" s="307"/>
      <c r="JF944" s="307"/>
      <c r="JG944" s="307"/>
      <c r="JH944" s="307"/>
      <c r="JI944" s="307"/>
      <c r="JJ944" s="307"/>
      <c r="JK944" s="307"/>
      <c r="JL944" s="307"/>
      <c r="JM944" s="307"/>
      <c r="JN944" s="307"/>
      <c r="JO944" s="307"/>
      <c r="JP944" s="307"/>
      <c r="JQ944" s="307"/>
      <c r="JR944" s="307"/>
      <c r="JS944" s="307"/>
      <c r="JT944" s="307"/>
      <c r="JU944" s="307"/>
      <c r="JV944" s="307"/>
      <c r="JW944" s="307"/>
      <c r="JX944" s="307"/>
      <c r="JY944" s="307"/>
      <c r="JZ944" s="307"/>
      <c r="KA944" s="307"/>
      <c r="KB944" s="307"/>
      <c r="KC944" s="307"/>
      <c r="KD944" s="307"/>
      <c r="KE944" s="307"/>
      <c r="KF944" s="307"/>
      <c r="KG944" s="307"/>
      <c r="KH944" s="307"/>
      <c r="KI944" s="307"/>
      <c r="KJ944" s="307"/>
      <c r="KK944" s="307"/>
      <c r="KL944" s="307"/>
      <c r="KM944" s="307"/>
      <c r="KN944" s="307"/>
      <c r="KO944" s="307"/>
      <c r="KP944" s="307"/>
      <c r="KQ944" s="307"/>
      <c r="KR944" s="307"/>
      <c r="KS944" s="307"/>
      <c r="KT944" s="307"/>
    </row>
    <row r="945" spans="14:306" s="56" customFormat="1" ht="15" customHeight="1">
      <c r="N945" s="410"/>
      <c r="O945" s="311"/>
      <c r="P945" s="311"/>
      <c r="Q945" s="311"/>
      <c r="R945" s="311"/>
      <c r="S945" s="311"/>
      <c r="T945" s="311"/>
      <c r="U945" s="311"/>
      <c r="AJ945" s="354">
        <v>42</v>
      </c>
      <c r="AK945" s="432">
        <v>123</v>
      </c>
      <c r="AL945" s="432">
        <v>94</v>
      </c>
      <c r="AM945" s="433" t="s">
        <v>430</v>
      </c>
      <c r="AN945" s="433" t="s">
        <v>1088</v>
      </c>
      <c r="CB945" s="307"/>
      <c r="CC945" s="307"/>
      <c r="CD945" s="307"/>
      <c r="CE945" s="307"/>
      <c r="CF945" s="307"/>
      <c r="CG945" s="307"/>
      <c r="CH945" s="307"/>
      <c r="CI945" s="307"/>
      <c r="CJ945" s="307"/>
      <c r="CK945" s="307"/>
      <c r="CL945" s="307"/>
      <c r="CM945" s="307"/>
      <c r="CN945" s="307"/>
      <c r="CO945" s="307"/>
      <c r="CP945" s="307"/>
      <c r="CQ945" s="307"/>
      <c r="CR945" s="307"/>
      <c r="CS945" s="307"/>
      <c r="CT945" s="307"/>
      <c r="CU945" s="307"/>
      <c r="CV945" s="307"/>
      <c r="CW945" s="307"/>
      <c r="CX945" s="307"/>
      <c r="CY945" s="307"/>
      <c r="CZ945" s="307"/>
      <c r="DA945" s="307"/>
      <c r="DB945" s="307"/>
      <c r="DC945" s="307"/>
      <c r="DD945" s="307"/>
      <c r="DE945" s="307"/>
      <c r="DF945" s="307"/>
      <c r="DG945" s="307"/>
      <c r="DH945" s="307"/>
      <c r="DI945" s="390"/>
      <c r="DJ945" s="390"/>
      <c r="DK945" s="307"/>
      <c r="DL945" s="307"/>
      <c r="DM945" s="307"/>
      <c r="DN945" s="307"/>
      <c r="DO945" s="307"/>
      <c r="DP945" s="307"/>
      <c r="DQ945" s="307"/>
      <c r="DR945" s="307"/>
      <c r="DS945" s="307"/>
      <c r="DT945" s="307"/>
      <c r="DU945" s="307"/>
      <c r="DV945" s="307"/>
      <c r="DW945" s="307"/>
      <c r="DX945" s="307"/>
      <c r="DY945" s="307"/>
      <c r="DZ945" s="307"/>
      <c r="EA945" s="307"/>
      <c r="EB945" s="307"/>
      <c r="EC945" s="307"/>
      <c r="ED945" s="307"/>
      <c r="EE945" s="307"/>
      <c r="EF945" s="307"/>
      <c r="EG945" s="307"/>
      <c r="EH945" s="307"/>
      <c r="EI945" s="307"/>
      <c r="EJ945" s="307"/>
      <c r="EK945" s="307"/>
      <c r="EL945" s="307"/>
      <c r="EM945" s="307"/>
      <c r="EN945" s="307"/>
      <c r="EO945" s="307"/>
      <c r="EP945" s="307"/>
      <c r="EQ945" s="307"/>
      <c r="ER945" s="307"/>
      <c r="ES945" s="307"/>
      <c r="ET945" s="307"/>
      <c r="EU945" s="390"/>
      <c r="EV945" s="390"/>
      <c r="EW945" s="307"/>
      <c r="EX945" s="307"/>
      <c r="EY945" s="307"/>
      <c r="EZ945" s="307"/>
      <c r="FA945" s="307"/>
      <c r="FB945" s="307"/>
      <c r="FC945" s="307"/>
      <c r="FD945" s="307"/>
      <c r="FE945" s="307"/>
      <c r="FF945" s="307"/>
      <c r="FG945" s="307"/>
      <c r="FH945" s="307"/>
      <c r="FI945" s="307"/>
      <c r="FJ945" s="307"/>
      <c r="FK945" s="307"/>
      <c r="FL945" s="307"/>
      <c r="FM945" s="307"/>
      <c r="FN945" s="307"/>
      <c r="FO945" s="307"/>
      <c r="FP945" s="307"/>
      <c r="FQ945" s="307"/>
      <c r="FR945" s="307"/>
      <c r="FS945" s="307"/>
      <c r="FT945" s="307"/>
      <c r="FU945" s="307"/>
      <c r="FV945" s="307"/>
      <c r="FW945" s="307"/>
      <c r="FX945" s="307"/>
      <c r="FY945" s="307"/>
      <c r="FZ945" s="307"/>
      <c r="GA945" s="307"/>
      <c r="GB945" s="307"/>
      <c r="GC945" s="307"/>
      <c r="GD945" s="307"/>
      <c r="GE945" s="307"/>
      <c r="GF945" s="307"/>
      <c r="GG945" s="307"/>
      <c r="GH945" s="307"/>
      <c r="GI945" s="307"/>
      <c r="GJ945" s="307"/>
      <c r="GK945" s="307"/>
      <c r="GL945" s="307"/>
      <c r="GM945" s="307"/>
      <c r="GN945" s="307"/>
      <c r="GO945" s="307"/>
      <c r="GP945" s="307"/>
      <c r="GQ945" s="307"/>
      <c r="GR945" s="307"/>
      <c r="GS945" s="307"/>
      <c r="GT945" s="307"/>
      <c r="GU945" s="307"/>
      <c r="GV945" s="307"/>
      <c r="GW945" s="307"/>
      <c r="GX945" s="307"/>
      <c r="GY945" s="307"/>
      <c r="GZ945" s="307"/>
      <c r="HA945" s="307"/>
      <c r="HB945" s="307"/>
      <c r="HC945" s="307"/>
      <c r="HD945" s="307"/>
      <c r="HE945" s="307"/>
      <c r="HF945" s="307"/>
      <c r="HG945" s="307"/>
      <c r="HH945" s="307"/>
      <c r="HI945" s="307"/>
      <c r="HJ945" s="307"/>
      <c r="HK945" s="307"/>
      <c r="HL945" s="307"/>
      <c r="HM945" s="307"/>
      <c r="HN945" s="307"/>
      <c r="HO945" s="307"/>
      <c r="HP945" s="307"/>
      <c r="HQ945" s="307"/>
      <c r="HR945" s="307"/>
      <c r="HS945" s="307"/>
      <c r="HT945" s="307"/>
      <c r="HU945" s="307"/>
      <c r="HV945" s="307"/>
      <c r="HW945" s="307"/>
      <c r="HX945" s="307"/>
      <c r="HY945" s="307"/>
      <c r="HZ945" s="307"/>
      <c r="IA945" s="307"/>
      <c r="IB945" s="307"/>
      <c r="IC945" s="307"/>
      <c r="ID945" s="307"/>
      <c r="IE945" s="307"/>
      <c r="IF945" s="307"/>
      <c r="IG945" s="307"/>
      <c r="IH945" s="307"/>
      <c r="II945" s="307"/>
      <c r="IJ945" s="307"/>
      <c r="IK945" s="307"/>
      <c r="IL945" s="307"/>
      <c r="IM945" s="307"/>
      <c r="IN945" s="307"/>
      <c r="IO945" s="307"/>
      <c r="IP945" s="307"/>
      <c r="IQ945" s="307"/>
      <c r="IR945" s="307"/>
      <c r="IS945" s="307"/>
      <c r="IT945" s="307"/>
      <c r="IU945" s="307"/>
      <c r="IV945" s="307"/>
      <c r="IW945" s="307"/>
      <c r="IX945" s="307"/>
      <c r="IY945" s="307"/>
      <c r="IZ945" s="307"/>
      <c r="JA945" s="307"/>
      <c r="JB945" s="307"/>
      <c r="JC945" s="307"/>
      <c r="JD945" s="307"/>
      <c r="JE945" s="307"/>
      <c r="JF945" s="307"/>
      <c r="JG945" s="307"/>
      <c r="JH945" s="307"/>
      <c r="JI945" s="307"/>
      <c r="JJ945" s="307"/>
      <c r="JK945" s="307"/>
      <c r="JL945" s="307"/>
      <c r="JM945" s="307"/>
      <c r="JN945" s="307"/>
      <c r="JO945" s="307"/>
      <c r="JP945" s="307"/>
      <c r="JQ945" s="307"/>
      <c r="JR945" s="307"/>
      <c r="JS945" s="307"/>
      <c r="JT945" s="307"/>
      <c r="JU945" s="307"/>
      <c r="JV945" s="307"/>
      <c r="JW945" s="307"/>
      <c r="JX945" s="307"/>
      <c r="JY945" s="307"/>
      <c r="JZ945" s="307"/>
      <c r="KA945" s="307"/>
      <c r="KB945" s="307"/>
      <c r="KC945" s="307"/>
      <c r="KD945" s="307"/>
      <c r="KE945" s="307"/>
      <c r="KF945" s="307"/>
      <c r="KG945" s="307"/>
      <c r="KH945" s="307"/>
      <c r="KI945" s="307"/>
      <c r="KJ945" s="307"/>
      <c r="KK945" s="307"/>
      <c r="KL945" s="307"/>
      <c r="KM945" s="307"/>
      <c r="KN945" s="307"/>
      <c r="KO945" s="307"/>
      <c r="KP945" s="307"/>
      <c r="KQ945" s="307"/>
      <c r="KR945" s="307"/>
      <c r="KS945" s="307"/>
      <c r="KT945" s="307"/>
    </row>
    <row r="946" spans="14:306" s="56" customFormat="1" ht="15" customHeight="1">
      <c r="N946" s="410"/>
      <c r="O946" s="311"/>
      <c r="P946" s="311"/>
      <c r="Q946" s="311"/>
      <c r="R946" s="311"/>
      <c r="S946" s="311"/>
      <c r="T946" s="311"/>
      <c r="U946" s="311"/>
      <c r="AJ946" s="354">
        <v>43</v>
      </c>
      <c r="AK946" s="432">
        <v>125</v>
      </c>
      <c r="AL946" s="432">
        <v>95</v>
      </c>
      <c r="AM946" s="433" t="s">
        <v>433</v>
      </c>
      <c r="AN946" s="433" t="s">
        <v>1089</v>
      </c>
      <c r="CB946" s="307"/>
      <c r="CC946" s="307"/>
      <c r="CD946" s="307"/>
      <c r="CE946" s="307"/>
      <c r="CF946" s="307"/>
      <c r="CG946" s="307"/>
      <c r="CH946" s="307"/>
      <c r="CI946" s="307"/>
      <c r="CJ946" s="307"/>
      <c r="CK946" s="307"/>
      <c r="CL946" s="307"/>
      <c r="CM946" s="307"/>
      <c r="CN946" s="307"/>
      <c r="CO946" s="307"/>
      <c r="CP946" s="307"/>
      <c r="CQ946" s="307"/>
      <c r="CR946" s="307"/>
      <c r="CS946" s="307"/>
      <c r="CT946" s="307"/>
      <c r="CU946" s="307"/>
      <c r="CV946" s="307"/>
      <c r="CW946" s="307"/>
      <c r="CX946" s="307"/>
      <c r="CY946" s="307"/>
      <c r="CZ946" s="307"/>
      <c r="DA946" s="307"/>
      <c r="DB946" s="307"/>
      <c r="DC946" s="307"/>
      <c r="DD946" s="307"/>
      <c r="DE946" s="307"/>
      <c r="DF946" s="307"/>
      <c r="DG946" s="307"/>
      <c r="DH946" s="307"/>
      <c r="DI946" s="390"/>
      <c r="DJ946" s="390"/>
      <c r="DK946" s="307"/>
      <c r="DL946" s="307"/>
      <c r="DM946" s="307"/>
      <c r="DN946" s="307"/>
      <c r="DO946" s="307"/>
      <c r="DP946" s="307"/>
      <c r="DQ946" s="307"/>
      <c r="DR946" s="307"/>
      <c r="DS946" s="307"/>
      <c r="DT946" s="307"/>
      <c r="DU946" s="307"/>
      <c r="DV946" s="307"/>
      <c r="DW946" s="307"/>
      <c r="DX946" s="307"/>
      <c r="DY946" s="307"/>
      <c r="DZ946" s="307"/>
      <c r="EA946" s="307"/>
      <c r="EB946" s="307"/>
      <c r="EC946" s="307"/>
      <c r="ED946" s="307"/>
      <c r="EE946" s="307"/>
      <c r="EF946" s="307"/>
      <c r="EG946" s="307"/>
      <c r="EH946" s="307"/>
      <c r="EI946" s="307"/>
      <c r="EJ946" s="307"/>
      <c r="EK946" s="307"/>
      <c r="EL946" s="307"/>
      <c r="EM946" s="307"/>
      <c r="EN946" s="307"/>
      <c r="EO946" s="307"/>
      <c r="EP946" s="307"/>
      <c r="EQ946" s="307"/>
      <c r="ER946" s="307"/>
      <c r="ES946" s="307"/>
      <c r="ET946" s="307"/>
      <c r="EU946" s="390"/>
      <c r="EV946" s="390"/>
      <c r="EW946" s="307"/>
      <c r="EX946" s="307"/>
      <c r="EY946" s="307"/>
      <c r="EZ946" s="307"/>
      <c r="FA946" s="307"/>
      <c r="FB946" s="307"/>
      <c r="FC946" s="307"/>
      <c r="FD946" s="307"/>
      <c r="FE946" s="307"/>
      <c r="FF946" s="307"/>
      <c r="FG946" s="307"/>
      <c r="FH946" s="307"/>
      <c r="FI946" s="307"/>
      <c r="FJ946" s="307"/>
      <c r="FK946" s="307"/>
      <c r="FL946" s="307"/>
      <c r="FM946" s="307"/>
      <c r="FN946" s="307"/>
      <c r="FO946" s="307"/>
      <c r="FP946" s="307"/>
      <c r="FQ946" s="307"/>
      <c r="FR946" s="307"/>
      <c r="FS946" s="307"/>
      <c r="FT946" s="307"/>
      <c r="FU946" s="307"/>
      <c r="FV946" s="307"/>
      <c r="FW946" s="307"/>
      <c r="FX946" s="307"/>
      <c r="FY946" s="307"/>
      <c r="FZ946" s="307"/>
      <c r="GA946" s="307"/>
      <c r="GB946" s="307"/>
      <c r="GC946" s="307"/>
      <c r="GD946" s="307"/>
      <c r="GE946" s="307"/>
      <c r="GF946" s="307"/>
      <c r="GG946" s="307"/>
      <c r="GH946" s="307"/>
      <c r="GI946" s="307"/>
      <c r="GJ946" s="307"/>
      <c r="GK946" s="307"/>
      <c r="GL946" s="307"/>
      <c r="GM946" s="307"/>
      <c r="GN946" s="307"/>
      <c r="GO946" s="307"/>
      <c r="GP946" s="307"/>
      <c r="GQ946" s="307"/>
      <c r="GR946" s="307"/>
      <c r="GS946" s="307"/>
      <c r="GT946" s="307"/>
      <c r="GU946" s="307"/>
      <c r="GV946" s="307"/>
      <c r="GW946" s="307"/>
      <c r="GX946" s="307"/>
      <c r="GY946" s="307"/>
      <c r="GZ946" s="307"/>
      <c r="HA946" s="307"/>
      <c r="HB946" s="307"/>
      <c r="HC946" s="307"/>
      <c r="HD946" s="307"/>
      <c r="HE946" s="307"/>
      <c r="HF946" s="307"/>
      <c r="HG946" s="307"/>
      <c r="HH946" s="307"/>
      <c r="HI946" s="307"/>
      <c r="HJ946" s="307"/>
      <c r="HK946" s="307"/>
      <c r="HL946" s="307"/>
      <c r="HM946" s="307"/>
      <c r="HN946" s="307"/>
      <c r="HO946" s="307"/>
      <c r="HP946" s="307"/>
      <c r="HQ946" s="307"/>
      <c r="HR946" s="307"/>
      <c r="HS946" s="307"/>
      <c r="HT946" s="307"/>
      <c r="HU946" s="307"/>
      <c r="HV946" s="307"/>
      <c r="HW946" s="307"/>
      <c r="HX946" s="307"/>
      <c r="HY946" s="307"/>
      <c r="HZ946" s="307"/>
      <c r="IA946" s="307"/>
      <c r="IB946" s="307"/>
      <c r="IC946" s="307"/>
      <c r="ID946" s="307"/>
      <c r="IE946" s="307"/>
      <c r="IF946" s="307"/>
      <c r="IG946" s="307"/>
      <c r="IH946" s="307"/>
      <c r="II946" s="307"/>
      <c r="IJ946" s="307"/>
      <c r="IK946" s="307"/>
      <c r="IL946" s="307"/>
      <c r="IM946" s="307"/>
      <c r="IN946" s="307"/>
      <c r="IO946" s="307"/>
      <c r="IP946" s="307"/>
      <c r="IQ946" s="307"/>
      <c r="IR946" s="307"/>
      <c r="IS946" s="307"/>
      <c r="IT946" s="307"/>
      <c r="IU946" s="307"/>
      <c r="IV946" s="307"/>
      <c r="IW946" s="307"/>
      <c r="IX946" s="307"/>
      <c r="IY946" s="307"/>
      <c r="IZ946" s="307"/>
      <c r="JA946" s="307"/>
      <c r="JB946" s="307"/>
      <c r="JC946" s="307"/>
      <c r="JD946" s="307"/>
      <c r="JE946" s="307"/>
      <c r="JF946" s="307"/>
      <c r="JG946" s="307"/>
      <c r="JH946" s="307"/>
      <c r="JI946" s="307"/>
      <c r="JJ946" s="307"/>
      <c r="JK946" s="307"/>
      <c r="JL946" s="307"/>
      <c r="JM946" s="307"/>
      <c r="JN946" s="307"/>
      <c r="JO946" s="307"/>
      <c r="JP946" s="307"/>
      <c r="JQ946" s="307"/>
      <c r="JR946" s="307"/>
      <c r="JS946" s="307"/>
      <c r="JT946" s="307"/>
      <c r="JU946" s="307"/>
      <c r="JV946" s="307"/>
      <c r="JW946" s="307"/>
      <c r="JX946" s="307"/>
      <c r="JY946" s="307"/>
      <c r="JZ946" s="307"/>
      <c r="KA946" s="307"/>
      <c r="KB946" s="307"/>
      <c r="KC946" s="307"/>
      <c r="KD946" s="307"/>
      <c r="KE946" s="307"/>
      <c r="KF946" s="307"/>
      <c r="KG946" s="307"/>
      <c r="KH946" s="307"/>
      <c r="KI946" s="307"/>
      <c r="KJ946" s="307"/>
      <c r="KK946" s="307"/>
      <c r="KL946" s="307"/>
      <c r="KM946" s="307"/>
      <c r="KN946" s="307"/>
      <c r="KO946" s="307"/>
      <c r="KP946" s="307"/>
      <c r="KQ946" s="307"/>
      <c r="KR946" s="307"/>
      <c r="KS946" s="307"/>
      <c r="KT946" s="307"/>
    </row>
    <row r="947" spans="14:306" s="56" customFormat="1" ht="15" customHeight="1">
      <c r="N947" s="311"/>
      <c r="O947" s="311"/>
      <c r="P947" s="311"/>
      <c r="Q947" s="311"/>
      <c r="R947" s="311"/>
      <c r="S947" s="311"/>
      <c r="T947" s="311"/>
      <c r="U947" s="311"/>
      <c r="AJ947" s="354">
        <v>44</v>
      </c>
      <c r="AK947" s="432">
        <v>126</v>
      </c>
      <c r="AL947" s="436">
        <v>96</v>
      </c>
      <c r="AM947" s="433" t="s">
        <v>1090</v>
      </c>
      <c r="AN947" s="433" t="s">
        <v>46</v>
      </c>
      <c r="CB947" s="307"/>
      <c r="CC947" s="307"/>
      <c r="CD947" s="307"/>
      <c r="CE947" s="307"/>
      <c r="CF947" s="307"/>
      <c r="CG947" s="307"/>
      <c r="CH947" s="307"/>
      <c r="CI947" s="307"/>
      <c r="CJ947" s="307"/>
      <c r="CK947" s="307"/>
      <c r="CL947" s="307"/>
      <c r="CM947" s="307"/>
      <c r="CN947" s="307"/>
      <c r="CO947" s="307"/>
      <c r="CP947" s="307"/>
      <c r="CQ947" s="307"/>
      <c r="CR947" s="307"/>
      <c r="CS947" s="307"/>
      <c r="CT947" s="307"/>
      <c r="CU947" s="307"/>
      <c r="CV947" s="307"/>
      <c r="CW947" s="307"/>
      <c r="CX947" s="307"/>
      <c r="CY947" s="307"/>
      <c r="CZ947" s="307"/>
      <c r="DA947" s="307"/>
      <c r="DB947" s="307"/>
      <c r="DC947" s="307"/>
      <c r="DD947" s="307"/>
      <c r="DE947" s="307"/>
      <c r="DF947" s="307"/>
      <c r="DG947" s="307"/>
      <c r="DH947" s="307"/>
      <c r="DI947" s="390"/>
      <c r="DJ947" s="390"/>
      <c r="DK947" s="307"/>
      <c r="DL947" s="307"/>
      <c r="DM947" s="307"/>
      <c r="DN947" s="307"/>
      <c r="DO947" s="307"/>
      <c r="DP947" s="307"/>
      <c r="DQ947" s="307"/>
      <c r="DR947" s="307"/>
      <c r="DS947" s="307"/>
      <c r="DT947" s="307"/>
      <c r="DU947" s="307"/>
      <c r="DV947" s="307"/>
      <c r="DW947" s="307"/>
      <c r="DX947" s="307"/>
      <c r="DY947" s="307"/>
      <c r="DZ947" s="307"/>
      <c r="EA947" s="307"/>
      <c r="EB947" s="307"/>
      <c r="EC947" s="307"/>
      <c r="ED947" s="307"/>
      <c r="EE947" s="307"/>
      <c r="EF947" s="307"/>
      <c r="EG947" s="307"/>
      <c r="EH947" s="307"/>
      <c r="EI947" s="307"/>
      <c r="EJ947" s="307"/>
      <c r="EK947" s="307"/>
      <c r="EL947" s="307"/>
      <c r="EM947" s="307"/>
      <c r="EN947" s="307"/>
      <c r="EO947" s="307"/>
      <c r="EP947" s="307"/>
      <c r="EQ947" s="307"/>
      <c r="ER947" s="307"/>
      <c r="ES947" s="307"/>
      <c r="ET947" s="307"/>
      <c r="EU947" s="390"/>
      <c r="EV947" s="390"/>
      <c r="EW947" s="307"/>
      <c r="EX947" s="307"/>
      <c r="EY947" s="307"/>
      <c r="EZ947" s="307"/>
      <c r="FA947" s="307"/>
      <c r="FB947" s="307"/>
      <c r="FC947" s="307"/>
      <c r="FD947" s="307"/>
      <c r="FE947" s="307"/>
      <c r="FF947" s="307"/>
      <c r="FG947" s="307"/>
      <c r="FH947" s="307"/>
      <c r="FI947" s="307"/>
      <c r="FJ947" s="307"/>
      <c r="FK947" s="307"/>
      <c r="FL947" s="307"/>
      <c r="FM947" s="307"/>
      <c r="FN947" s="307"/>
      <c r="FO947" s="307"/>
      <c r="FP947" s="307"/>
      <c r="FQ947" s="307"/>
      <c r="FR947" s="307"/>
      <c r="FS947" s="307"/>
      <c r="FT947" s="307"/>
      <c r="FU947" s="307"/>
      <c r="FV947" s="307"/>
      <c r="FW947" s="307"/>
      <c r="FX947" s="307"/>
      <c r="FY947" s="307"/>
      <c r="FZ947" s="307"/>
      <c r="GA947" s="307"/>
      <c r="GB947" s="307"/>
      <c r="GC947" s="307"/>
      <c r="GD947" s="307"/>
      <c r="GE947" s="307"/>
      <c r="GF947" s="307"/>
      <c r="GG947" s="307"/>
      <c r="GH947" s="307"/>
      <c r="GI947" s="307"/>
      <c r="GJ947" s="307"/>
      <c r="GK947" s="307"/>
      <c r="GL947" s="307"/>
      <c r="GM947" s="307"/>
      <c r="GN947" s="307"/>
      <c r="GO947" s="307"/>
      <c r="GP947" s="307"/>
      <c r="GQ947" s="307"/>
      <c r="GR947" s="307"/>
      <c r="GS947" s="307"/>
      <c r="GT947" s="307"/>
      <c r="GU947" s="307"/>
      <c r="GV947" s="307"/>
      <c r="GW947" s="307"/>
      <c r="GX947" s="307"/>
      <c r="GY947" s="307"/>
      <c r="GZ947" s="307"/>
      <c r="HA947" s="307"/>
      <c r="HB947" s="307"/>
      <c r="HC947" s="307"/>
      <c r="HD947" s="307"/>
      <c r="HE947" s="307"/>
      <c r="HF947" s="307"/>
      <c r="HG947" s="307"/>
      <c r="HH947" s="307"/>
      <c r="HI947" s="307"/>
      <c r="HJ947" s="307"/>
      <c r="HK947" s="307"/>
      <c r="HL947" s="307"/>
      <c r="HM947" s="307"/>
      <c r="HN947" s="307"/>
      <c r="HO947" s="307"/>
      <c r="HP947" s="307"/>
      <c r="HQ947" s="307"/>
      <c r="HR947" s="307"/>
      <c r="HS947" s="307"/>
      <c r="HT947" s="307"/>
      <c r="HU947" s="307"/>
      <c r="HV947" s="307"/>
      <c r="HW947" s="307"/>
      <c r="HX947" s="307"/>
      <c r="HY947" s="307"/>
      <c r="HZ947" s="307"/>
      <c r="IA947" s="307"/>
      <c r="IB947" s="307"/>
      <c r="IC947" s="307"/>
      <c r="ID947" s="307"/>
      <c r="IE947" s="307"/>
      <c r="IF947" s="307"/>
      <c r="IG947" s="307"/>
      <c r="IH947" s="307"/>
      <c r="II947" s="307"/>
      <c r="IJ947" s="307"/>
      <c r="IK947" s="307"/>
      <c r="IL947" s="307"/>
      <c r="IM947" s="307"/>
      <c r="IN947" s="307"/>
      <c r="IO947" s="307"/>
      <c r="IP947" s="307"/>
      <c r="IQ947" s="307"/>
      <c r="IR947" s="307"/>
      <c r="IS947" s="307"/>
      <c r="IT947" s="307"/>
      <c r="IU947" s="307"/>
      <c r="IV947" s="307"/>
      <c r="IW947" s="307"/>
      <c r="IX947" s="307"/>
      <c r="IY947" s="307"/>
      <c r="IZ947" s="307"/>
      <c r="JA947" s="307"/>
      <c r="JB947" s="307"/>
      <c r="JC947" s="307"/>
      <c r="JD947" s="307"/>
      <c r="JE947" s="307"/>
      <c r="JF947" s="307"/>
      <c r="JG947" s="307"/>
      <c r="JH947" s="307"/>
      <c r="JI947" s="307"/>
      <c r="JJ947" s="307"/>
      <c r="JK947" s="307"/>
      <c r="JL947" s="307"/>
      <c r="JM947" s="307"/>
      <c r="JN947" s="307"/>
      <c r="JO947" s="307"/>
      <c r="JP947" s="307"/>
      <c r="JQ947" s="307"/>
      <c r="JR947" s="307"/>
      <c r="JS947" s="307"/>
      <c r="JT947" s="307"/>
      <c r="JU947" s="307"/>
      <c r="JV947" s="307"/>
      <c r="JW947" s="307"/>
      <c r="JX947" s="307"/>
      <c r="JY947" s="307"/>
      <c r="JZ947" s="307"/>
      <c r="KA947" s="307"/>
      <c r="KB947" s="307"/>
      <c r="KC947" s="307"/>
      <c r="KD947" s="307"/>
      <c r="KE947" s="307"/>
      <c r="KF947" s="307"/>
      <c r="KG947" s="307"/>
      <c r="KH947" s="307"/>
      <c r="KI947" s="307"/>
      <c r="KJ947" s="307"/>
      <c r="KK947" s="307"/>
      <c r="KL947" s="307"/>
      <c r="KM947" s="307"/>
      <c r="KN947" s="307"/>
      <c r="KO947" s="307"/>
      <c r="KP947" s="307"/>
      <c r="KQ947" s="307"/>
      <c r="KR947" s="307"/>
      <c r="KS947" s="307"/>
      <c r="KT947" s="307"/>
    </row>
    <row r="948" spans="14:306" s="56" customFormat="1" ht="15" customHeight="1">
      <c r="N948" s="303"/>
      <c r="O948" s="303"/>
      <c r="P948" s="370"/>
      <c r="Q948" s="370"/>
      <c r="R948" s="303"/>
      <c r="S948" s="303"/>
      <c r="T948" s="303"/>
      <c r="U948" s="303"/>
      <c r="AJ948" s="354">
        <v>45</v>
      </c>
      <c r="AK948" s="432">
        <v>128</v>
      </c>
      <c r="AL948" s="432">
        <v>97</v>
      </c>
      <c r="AM948" s="433" t="s">
        <v>498</v>
      </c>
      <c r="AN948" s="433" t="s">
        <v>47</v>
      </c>
      <c r="CB948" s="307"/>
      <c r="CC948" s="307"/>
      <c r="CD948" s="307"/>
      <c r="CE948" s="307"/>
      <c r="CF948" s="307"/>
      <c r="CG948" s="307"/>
      <c r="CH948" s="307"/>
      <c r="CI948" s="307"/>
      <c r="CJ948" s="307"/>
      <c r="CK948" s="307"/>
      <c r="CL948" s="307"/>
      <c r="CM948" s="307"/>
      <c r="CN948" s="307"/>
      <c r="CO948" s="307"/>
      <c r="CP948" s="307"/>
      <c r="CQ948" s="307"/>
      <c r="CR948" s="307"/>
      <c r="CS948" s="307"/>
      <c r="CT948" s="307"/>
      <c r="CU948" s="307"/>
      <c r="CV948" s="307"/>
      <c r="CW948" s="307"/>
      <c r="CX948" s="307"/>
      <c r="CY948" s="307"/>
      <c r="CZ948" s="307"/>
      <c r="DA948" s="307"/>
      <c r="DB948" s="307"/>
      <c r="DC948" s="307"/>
      <c r="DD948" s="307"/>
      <c r="DE948" s="307"/>
      <c r="DF948" s="307"/>
      <c r="DG948" s="307"/>
      <c r="DH948" s="307"/>
      <c r="DI948" s="390"/>
      <c r="DJ948" s="390"/>
      <c r="DK948" s="307"/>
      <c r="DL948" s="307"/>
      <c r="DM948" s="307"/>
      <c r="DN948" s="307"/>
      <c r="DO948" s="307"/>
      <c r="DP948" s="307"/>
      <c r="DQ948" s="307"/>
      <c r="DR948" s="307"/>
      <c r="DS948" s="307"/>
      <c r="DT948" s="307"/>
      <c r="DU948" s="307"/>
      <c r="DV948" s="307"/>
      <c r="DW948" s="307"/>
      <c r="DX948" s="307"/>
      <c r="DY948" s="307"/>
      <c r="DZ948" s="307"/>
      <c r="EA948" s="307"/>
      <c r="EB948" s="307"/>
      <c r="EC948" s="307"/>
      <c r="ED948" s="307"/>
      <c r="EE948" s="307"/>
      <c r="EF948" s="307"/>
      <c r="EG948" s="307"/>
      <c r="EH948" s="307"/>
      <c r="EI948" s="307"/>
      <c r="EJ948" s="307"/>
      <c r="EK948" s="307"/>
      <c r="EL948" s="307"/>
      <c r="EM948" s="307"/>
      <c r="EN948" s="307"/>
      <c r="EO948" s="307"/>
      <c r="EP948" s="307"/>
      <c r="EQ948" s="307"/>
      <c r="ER948" s="307"/>
      <c r="ES948" s="307"/>
      <c r="ET948" s="307"/>
      <c r="EU948" s="390"/>
      <c r="EV948" s="390"/>
      <c r="EW948" s="307"/>
      <c r="EX948" s="307"/>
      <c r="EY948" s="307"/>
      <c r="EZ948" s="307"/>
      <c r="FA948" s="307"/>
      <c r="FB948" s="307"/>
      <c r="FC948" s="307"/>
      <c r="FD948" s="307"/>
      <c r="FE948" s="307"/>
      <c r="FF948" s="307"/>
      <c r="FG948" s="307"/>
      <c r="FH948" s="307"/>
      <c r="FI948" s="307"/>
      <c r="FJ948" s="307"/>
      <c r="FK948" s="307"/>
      <c r="FL948" s="307"/>
      <c r="FM948" s="307"/>
      <c r="FN948" s="307"/>
      <c r="FO948" s="307"/>
      <c r="FP948" s="307"/>
      <c r="FQ948" s="307"/>
      <c r="FR948" s="307"/>
      <c r="FS948" s="307"/>
      <c r="FT948" s="307"/>
      <c r="FU948" s="307"/>
      <c r="FV948" s="307"/>
      <c r="FW948" s="307"/>
      <c r="FX948" s="307"/>
      <c r="FY948" s="307"/>
      <c r="FZ948" s="307"/>
      <c r="GA948" s="307"/>
      <c r="GB948" s="307"/>
      <c r="GC948" s="307"/>
      <c r="GD948" s="307"/>
      <c r="GE948" s="307"/>
      <c r="GF948" s="307"/>
      <c r="GG948" s="307"/>
      <c r="GH948" s="307"/>
      <c r="GI948" s="307"/>
      <c r="GJ948" s="307"/>
      <c r="GK948" s="307"/>
      <c r="GL948" s="307"/>
      <c r="GM948" s="307"/>
      <c r="GN948" s="307"/>
      <c r="GO948" s="307"/>
      <c r="GP948" s="307"/>
      <c r="GQ948" s="307"/>
      <c r="GR948" s="307"/>
      <c r="GS948" s="307"/>
      <c r="GT948" s="307"/>
      <c r="GU948" s="307"/>
      <c r="GV948" s="307"/>
      <c r="GW948" s="307"/>
      <c r="GX948" s="307"/>
      <c r="GY948" s="307"/>
      <c r="GZ948" s="307"/>
      <c r="HA948" s="307"/>
      <c r="HB948" s="307"/>
      <c r="HC948" s="307"/>
      <c r="HD948" s="307"/>
      <c r="HE948" s="307"/>
      <c r="HF948" s="307"/>
      <c r="HG948" s="307"/>
      <c r="HH948" s="307"/>
      <c r="HI948" s="307"/>
      <c r="HJ948" s="307"/>
      <c r="HK948" s="307"/>
      <c r="HL948" s="307"/>
      <c r="HM948" s="307"/>
      <c r="HN948" s="307"/>
      <c r="HO948" s="307"/>
      <c r="HP948" s="307"/>
      <c r="HQ948" s="307"/>
      <c r="HR948" s="307"/>
      <c r="HS948" s="307"/>
      <c r="HT948" s="307"/>
      <c r="HU948" s="307"/>
      <c r="HV948" s="307"/>
      <c r="HW948" s="307"/>
      <c r="HX948" s="307"/>
      <c r="HY948" s="307"/>
      <c r="HZ948" s="307"/>
      <c r="IA948" s="307"/>
      <c r="IB948" s="307"/>
      <c r="IC948" s="307"/>
      <c r="ID948" s="307"/>
      <c r="IE948" s="307"/>
      <c r="IF948" s="307"/>
      <c r="IG948" s="307"/>
      <c r="IH948" s="307"/>
      <c r="II948" s="307"/>
      <c r="IJ948" s="307"/>
      <c r="IK948" s="307"/>
      <c r="IL948" s="307"/>
      <c r="IM948" s="307"/>
      <c r="IN948" s="307"/>
      <c r="IO948" s="307"/>
      <c r="IP948" s="307"/>
      <c r="IQ948" s="307"/>
      <c r="IR948" s="307"/>
      <c r="IS948" s="307"/>
      <c r="IT948" s="307"/>
      <c r="IU948" s="307"/>
      <c r="IV948" s="307"/>
      <c r="IW948" s="307"/>
      <c r="IX948" s="307"/>
      <c r="IY948" s="307"/>
      <c r="IZ948" s="307"/>
      <c r="JA948" s="307"/>
      <c r="JB948" s="307"/>
      <c r="JC948" s="307"/>
      <c r="JD948" s="307"/>
      <c r="JE948" s="307"/>
      <c r="JF948" s="307"/>
      <c r="JG948" s="307"/>
      <c r="JH948" s="307"/>
      <c r="JI948" s="307"/>
      <c r="JJ948" s="307"/>
      <c r="JK948" s="307"/>
      <c r="JL948" s="307"/>
      <c r="JM948" s="307"/>
      <c r="JN948" s="307"/>
      <c r="JO948" s="307"/>
      <c r="JP948" s="307"/>
      <c r="JQ948" s="307"/>
      <c r="JR948" s="307"/>
      <c r="JS948" s="307"/>
      <c r="JT948" s="307"/>
      <c r="JU948" s="307"/>
      <c r="JV948" s="307"/>
      <c r="JW948" s="307"/>
      <c r="JX948" s="307"/>
      <c r="JY948" s="307"/>
      <c r="JZ948" s="307"/>
      <c r="KA948" s="307"/>
      <c r="KB948" s="307"/>
      <c r="KC948" s="307"/>
      <c r="KD948" s="307"/>
      <c r="KE948" s="307"/>
      <c r="KF948" s="307"/>
      <c r="KG948" s="307"/>
      <c r="KH948" s="307"/>
      <c r="KI948" s="307"/>
      <c r="KJ948" s="307"/>
      <c r="KK948" s="307"/>
      <c r="KL948" s="307"/>
      <c r="KM948" s="307"/>
      <c r="KN948" s="307"/>
      <c r="KO948" s="307"/>
      <c r="KP948" s="307"/>
      <c r="KQ948" s="307"/>
      <c r="KR948" s="307"/>
      <c r="KS948" s="307"/>
      <c r="KT948" s="307"/>
    </row>
    <row r="949" spans="14:306" s="56" customFormat="1" ht="15" customHeight="1">
      <c r="N949" s="427"/>
      <c r="O949" s="303"/>
      <c r="P949" s="303"/>
      <c r="Q949" s="303"/>
      <c r="R949" s="303"/>
      <c r="S949" s="303"/>
      <c r="T949" s="303"/>
      <c r="U949" s="303"/>
      <c r="W949" s="342"/>
      <c r="X949" s="342"/>
      <c r="Y949" s="342"/>
      <c r="Z949" s="342"/>
      <c r="AA949" s="342"/>
      <c r="AB949" s="342"/>
      <c r="AC949" s="342"/>
      <c r="AD949" s="342"/>
      <c r="AE949" s="342"/>
      <c r="AJ949" s="354">
        <v>46</v>
      </c>
      <c r="AK949" s="438">
        <v>130</v>
      </c>
      <c r="AL949" s="432">
        <v>93</v>
      </c>
      <c r="AM949" s="433" t="s">
        <v>440</v>
      </c>
      <c r="AN949" s="433" t="s">
        <v>48</v>
      </c>
      <c r="CB949" s="307"/>
      <c r="CC949" s="307"/>
      <c r="CD949" s="307"/>
      <c r="CE949" s="307"/>
      <c r="CF949" s="307"/>
      <c r="CG949" s="307"/>
      <c r="CH949" s="307"/>
      <c r="CI949" s="307"/>
      <c r="CJ949" s="307"/>
      <c r="CK949" s="307"/>
      <c r="CL949" s="307"/>
      <c r="CM949" s="307"/>
      <c r="CN949" s="307"/>
      <c r="CO949" s="307"/>
      <c r="CP949" s="307"/>
      <c r="CQ949" s="307"/>
      <c r="CR949" s="307"/>
      <c r="CS949" s="307"/>
      <c r="CT949" s="307"/>
      <c r="CU949" s="307"/>
      <c r="CV949" s="307"/>
      <c r="CW949" s="307"/>
      <c r="CX949" s="307"/>
      <c r="CY949" s="307"/>
      <c r="CZ949" s="307"/>
      <c r="DA949" s="307"/>
      <c r="DB949" s="307"/>
      <c r="DC949" s="307"/>
      <c r="DD949" s="307"/>
      <c r="DE949" s="307"/>
      <c r="DF949" s="307"/>
      <c r="DG949" s="307"/>
      <c r="DH949" s="307"/>
      <c r="DI949" s="390"/>
      <c r="DJ949" s="390"/>
      <c r="DK949" s="307"/>
      <c r="DL949" s="307"/>
      <c r="DM949" s="307"/>
      <c r="DN949" s="307"/>
      <c r="DO949" s="307"/>
      <c r="DP949" s="307"/>
      <c r="DQ949" s="307"/>
      <c r="DR949" s="307"/>
      <c r="DS949" s="307"/>
      <c r="DT949" s="307"/>
      <c r="DU949" s="307"/>
      <c r="DV949" s="307"/>
      <c r="DW949" s="307"/>
      <c r="DX949" s="307"/>
      <c r="DY949" s="307"/>
      <c r="DZ949" s="307"/>
      <c r="EA949" s="307"/>
      <c r="EB949" s="307"/>
      <c r="EC949" s="307"/>
      <c r="ED949" s="307"/>
      <c r="EE949" s="307"/>
      <c r="EF949" s="307"/>
      <c r="EG949" s="307"/>
      <c r="EH949" s="307"/>
      <c r="EI949" s="307"/>
      <c r="EJ949" s="307"/>
      <c r="EK949" s="307"/>
      <c r="EL949" s="307"/>
      <c r="EM949" s="307"/>
      <c r="EN949" s="307"/>
      <c r="EO949" s="307"/>
      <c r="EP949" s="307"/>
      <c r="EQ949" s="307"/>
      <c r="ER949" s="307"/>
      <c r="ES949" s="307"/>
      <c r="ET949" s="307"/>
      <c r="EU949" s="390"/>
      <c r="EV949" s="390"/>
      <c r="EW949" s="307"/>
      <c r="EX949" s="307"/>
      <c r="EY949" s="307"/>
      <c r="EZ949" s="307"/>
      <c r="FA949" s="307"/>
      <c r="FB949" s="307"/>
      <c r="FC949" s="307"/>
      <c r="FD949" s="307"/>
      <c r="FE949" s="307"/>
      <c r="FF949" s="307"/>
      <c r="FG949" s="307"/>
      <c r="FH949" s="307"/>
      <c r="FI949" s="307"/>
      <c r="FJ949" s="307"/>
      <c r="FK949" s="307"/>
      <c r="FL949" s="307"/>
      <c r="FM949" s="307"/>
      <c r="FN949" s="307"/>
      <c r="FO949" s="307"/>
      <c r="FP949" s="307"/>
      <c r="FQ949" s="307"/>
      <c r="FR949" s="307"/>
      <c r="FS949" s="307"/>
      <c r="FT949" s="307"/>
      <c r="FU949" s="307"/>
      <c r="FV949" s="307"/>
      <c r="FW949" s="307"/>
      <c r="FX949" s="307"/>
      <c r="FY949" s="307"/>
      <c r="FZ949" s="307"/>
      <c r="GA949" s="307"/>
      <c r="GB949" s="307"/>
      <c r="GC949" s="307"/>
      <c r="GD949" s="307"/>
      <c r="GE949" s="307"/>
      <c r="GF949" s="307"/>
      <c r="GG949" s="307"/>
      <c r="GH949" s="307"/>
      <c r="GI949" s="307"/>
      <c r="GJ949" s="307"/>
      <c r="GK949" s="307"/>
      <c r="GL949" s="307"/>
      <c r="GM949" s="307"/>
      <c r="GN949" s="307"/>
      <c r="GO949" s="307"/>
      <c r="GP949" s="307"/>
      <c r="GQ949" s="307"/>
      <c r="GR949" s="307"/>
      <c r="GS949" s="307"/>
      <c r="GT949" s="307"/>
      <c r="GU949" s="307"/>
      <c r="GV949" s="307"/>
      <c r="GW949" s="307"/>
      <c r="GX949" s="307"/>
      <c r="GY949" s="307"/>
      <c r="GZ949" s="307"/>
      <c r="HA949" s="307"/>
      <c r="HB949" s="307"/>
      <c r="HC949" s="307"/>
      <c r="HD949" s="307"/>
      <c r="HE949" s="307"/>
      <c r="HF949" s="307"/>
      <c r="HG949" s="307"/>
      <c r="HH949" s="307"/>
      <c r="HI949" s="307"/>
      <c r="HJ949" s="307"/>
      <c r="HK949" s="307"/>
      <c r="HL949" s="307"/>
      <c r="HM949" s="307"/>
      <c r="HN949" s="307"/>
      <c r="HO949" s="307"/>
      <c r="HP949" s="307"/>
      <c r="HQ949" s="307"/>
      <c r="HR949" s="307"/>
      <c r="HS949" s="307"/>
      <c r="HT949" s="307"/>
      <c r="HU949" s="307"/>
      <c r="HV949" s="307"/>
      <c r="HW949" s="307"/>
      <c r="HX949" s="307"/>
      <c r="HY949" s="307"/>
      <c r="HZ949" s="307"/>
      <c r="IA949" s="307"/>
      <c r="IB949" s="307"/>
      <c r="IC949" s="307"/>
      <c r="ID949" s="307"/>
      <c r="IE949" s="307"/>
      <c r="IF949" s="307"/>
      <c r="IG949" s="307"/>
      <c r="IH949" s="307"/>
      <c r="II949" s="307"/>
      <c r="IJ949" s="307"/>
      <c r="IK949" s="307"/>
      <c r="IL949" s="307"/>
      <c r="IM949" s="307"/>
      <c r="IN949" s="307"/>
      <c r="IO949" s="307"/>
      <c r="IP949" s="307"/>
      <c r="IQ949" s="307"/>
      <c r="IR949" s="307"/>
      <c r="IS949" s="307"/>
      <c r="IT949" s="307"/>
      <c r="IU949" s="307"/>
      <c r="IV949" s="307"/>
      <c r="IW949" s="307"/>
      <c r="IX949" s="307"/>
      <c r="IY949" s="307"/>
      <c r="IZ949" s="307"/>
      <c r="JA949" s="307"/>
      <c r="JB949" s="307"/>
      <c r="JC949" s="307"/>
      <c r="JD949" s="307"/>
      <c r="JE949" s="307"/>
      <c r="JF949" s="307"/>
      <c r="JG949" s="307"/>
      <c r="JH949" s="307"/>
      <c r="JI949" s="307"/>
      <c r="JJ949" s="307"/>
      <c r="JK949" s="307"/>
      <c r="JL949" s="307"/>
      <c r="JM949" s="307"/>
      <c r="JN949" s="307"/>
      <c r="JO949" s="307"/>
      <c r="JP949" s="307"/>
      <c r="JQ949" s="307"/>
      <c r="JR949" s="307"/>
      <c r="JS949" s="307"/>
      <c r="JT949" s="307"/>
      <c r="JU949" s="307"/>
      <c r="JV949" s="307"/>
      <c r="JW949" s="307"/>
      <c r="JX949" s="307"/>
      <c r="JY949" s="307"/>
      <c r="JZ949" s="307"/>
      <c r="KA949" s="307"/>
      <c r="KB949" s="307"/>
      <c r="KC949" s="307"/>
      <c r="KD949" s="307"/>
      <c r="KE949" s="307"/>
      <c r="KF949" s="307"/>
      <c r="KG949" s="307"/>
      <c r="KH949" s="307"/>
      <c r="KI949" s="307"/>
      <c r="KJ949" s="307"/>
      <c r="KK949" s="307"/>
      <c r="KL949" s="307"/>
      <c r="KM949" s="307"/>
      <c r="KN949" s="307"/>
      <c r="KO949" s="307"/>
      <c r="KP949" s="307"/>
      <c r="KQ949" s="307"/>
      <c r="KR949" s="307"/>
      <c r="KS949" s="307"/>
      <c r="KT949" s="307"/>
    </row>
    <row r="950" spans="14:306" s="56" customFormat="1" ht="15" customHeight="1">
      <c r="N950" s="427"/>
      <c r="O950" s="427"/>
      <c r="P950" s="303"/>
      <c r="Q950" s="303"/>
      <c r="R950" s="303"/>
      <c r="S950" s="303"/>
      <c r="T950" s="427"/>
      <c r="U950" s="427"/>
      <c r="W950" s="342"/>
      <c r="X950" s="342"/>
      <c r="Y950" s="342"/>
      <c r="Z950" s="342"/>
      <c r="AA950" s="342"/>
      <c r="AB950" s="342"/>
      <c r="AC950" s="342"/>
      <c r="AD950" s="342"/>
      <c r="AE950" s="342"/>
      <c r="AJ950" s="354">
        <v>47</v>
      </c>
      <c r="AK950" s="432">
        <v>132</v>
      </c>
      <c r="AL950" s="432">
        <v>98</v>
      </c>
      <c r="AM950" s="433" t="s">
        <v>442</v>
      </c>
      <c r="AN950" s="433" t="s">
        <v>1091</v>
      </c>
      <c r="CB950" s="307"/>
      <c r="CC950" s="307"/>
      <c r="CD950" s="307"/>
      <c r="CE950" s="307"/>
      <c r="CF950" s="307"/>
      <c r="CG950" s="307"/>
      <c r="CH950" s="307"/>
      <c r="CI950" s="307"/>
      <c r="CJ950" s="307"/>
      <c r="CK950" s="307"/>
      <c r="CL950" s="307"/>
      <c r="CM950" s="307"/>
      <c r="CN950" s="307"/>
      <c r="CO950" s="307"/>
      <c r="CP950" s="307"/>
      <c r="CQ950" s="307"/>
      <c r="CR950" s="307"/>
      <c r="CS950" s="307"/>
      <c r="CT950" s="307"/>
      <c r="CU950" s="307"/>
      <c r="CV950" s="307"/>
      <c r="CW950" s="307"/>
      <c r="CX950" s="307"/>
      <c r="CY950" s="307"/>
      <c r="CZ950" s="307"/>
      <c r="DA950" s="307"/>
      <c r="DB950" s="307"/>
      <c r="DC950" s="307"/>
      <c r="DD950" s="307"/>
      <c r="DE950" s="307"/>
      <c r="DF950" s="307"/>
      <c r="DG950" s="307"/>
      <c r="DH950" s="307"/>
      <c r="DI950" s="390"/>
      <c r="DJ950" s="390"/>
      <c r="DK950" s="307"/>
      <c r="DL950" s="307"/>
      <c r="DM950" s="307"/>
      <c r="DN950" s="307"/>
      <c r="DO950" s="307"/>
      <c r="DP950" s="307"/>
      <c r="DQ950" s="307"/>
      <c r="DR950" s="307"/>
      <c r="DS950" s="307"/>
      <c r="DT950" s="307"/>
      <c r="DU950" s="307"/>
      <c r="DV950" s="307"/>
      <c r="DW950" s="307"/>
      <c r="DX950" s="307"/>
      <c r="DY950" s="307"/>
      <c r="DZ950" s="307"/>
      <c r="EA950" s="307"/>
      <c r="EB950" s="307"/>
      <c r="EC950" s="307"/>
      <c r="ED950" s="307"/>
      <c r="EE950" s="307"/>
      <c r="EF950" s="307"/>
      <c r="EG950" s="307"/>
      <c r="EH950" s="307"/>
      <c r="EI950" s="307"/>
      <c r="EJ950" s="307"/>
      <c r="EK950" s="307"/>
      <c r="EL950" s="307"/>
      <c r="EM950" s="307"/>
      <c r="EN950" s="307"/>
      <c r="EO950" s="307"/>
      <c r="EP950" s="307"/>
      <c r="EQ950" s="307"/>
      <c r="ER950" s="307"/>
      <c r="ES950" s="307"/>
      <c r="ET950" s="307"/>
      <c r="EU950" s="390"/>
      <c r="EV950" s="390"/>
      <c r="EW950" s="307"/>
      <c r="EX950" s="307"/>
      <c r="EY950" s="307"/>
      <c r="EZ950" s="307"/>
      <c r="FA950" s="307"/>
      <c r="FB950" s="307"/>
      <c r="FC950" s="307"/>
      <c r="FD950" s="307"/>
      <c r="FE950" s="307"/>
      <c r="FF950" s="307"/>
      <c r="FG950" s="307"/>
      <c r="FH950" s="307"/>
      <c r="FI950" s="307"/>
      <c r="FJ950" s="307"/>
      <c r="FK950" s="307"/>
      <c r="FL950" s="307"/>
      <c r="FM950" s="307"/>
      <c r="FN950" s="307"/>
      <c r="FO950" s="307"/>
      <c r="FP950" s="307"/>
      <c r="FQ950" s="307"/>
      <c r="FR950" s="307"/>
      <c r="FS950" s="307"/>
      <c r="FT950" s="307"/>
      <c r="FU950" s="307"/>
      <c r="FV950" s="307"/>
      <c r="FW950" s="307"/>
      <c r="FX950" s="307"/>
      <c r="FY950" s="307"/>
      <c r="FZ950" s="307"/>
      <c r="GA950" s="307"/>
      <c r="GB950" s="307"/>
      <c r="GC950" s="307"/>
      <c r="GD950" s="307"/>
      <c r="GE950" s="307"/>
      <c r="GF950" s="307"/>
      <c r="GG950" s="307"/>
      <c r="GH950" s="307"/>
      <c r="GI950" s="307"/>
      <c r="GJ950" s="307"/>
      <c r="GK950" s="307"/>
      <c r="GL950" s="307"/>
      <c r="GM950" s="307"/>
      <c r="GN950" s="307"/>
      <c r="GO950" s="307"/>
      <c r="GP950" s="307"/>
      <c r="GQ950" s="307"/>
      <c r="GR950" s="307"/>
      <c r="GS950" s="307"/>
      <c r="GT950" s="307"/>
      <c r="GU950" s="307"/>
      <c r="GV950" s="307"/>
      <c r="GW950" s="307"/>
      <c r="GX950" s="307"/>
      <c r="GY950" s="307"/>
      <c r="GZ950" s="307"/>
      <c r="HA950" s="307"/>
      <c r="HB950" s="307"/>
      <c r="HC950" s="307"/>
      <c r="HD950" s="307"/>
      <c r="HE950" s="307"/>
      <c r="HF950" s="307"/>
      <c r="HG950" s="307"/>
      <c r="HH950" s="307"/>
      <c r="HI950" s="307"/>
      <c r="HJ950" s="307"/>
      <c r="HK950" s="307"/>
      <c r="HL950" s="307"/>
      <c r="HM950" s="307"/>
      <c r="HN950" s="307"/>
      <c r="HO950" s="307"/>
      <c r="HP950" s="307"/>
      <c r="HQ950" s="307"/>
      <c r="HR950" s="307"/>
      <c r="HS950" s="307"/>
      <c r="HT950" s="307"/>
      <c r="HU950" s="307"/>
      <c r="HV950" s="307"/>
      <c r="HW950" s="307"/>
      <c r="HX950" s="307"/>
      <c r="HY950" s="307"/>
      <c r="HZ950" s="307"/>
      <c r="IA950" s="307"/>
      <c r="IB950" s="307"/>
      <c r="IC950" s="307"/>
      <c r="ID950" s="307"/>
      <c r="IE950" s="307"/>
      <c r="IF950" s="307"/>
      <c r="IG950" s="307"/>
      <c r="IH950" s="307"/>
      <c r="II950" s="307"/>
      <c r="IJ950" s="307"/>
      <c r="IK950" s="307"/>
      <c r="IL950" s="307"/>
      <c r="IM950" s="307"/>
      <c r="IN950" s="307"/>
      <c r="IO950" s="307"/>
      <c r="IP950" s="307"/>
      <c r="IQ950" s="307"/>
      <c r="IR950" s="307"/>
      <c r="IS950" s="307"/>
      <c r="IT950" s="307"/>
      <c r="IU950" s="307"/>
      <c r="IV950" s="307"/>
      <c r="IW950" s="307"/>
      <c r="IX950" s="307"/>
      <c r="IY950" s="307"/>
      <c r="IZ950" s="307"/>
      <c r="JA950" s="307"/>
      <c r="JB950" s="307"/>
      <c r="JC950" s="307"/>
      <c r="JD950" s="307"/>
      <c r="JE950" s="307"/>
      <c r="JF950" s="307"/>
      <c r="JG950" s="307"/>
      <c r="JH950" s="307"/>
      <c r="JI950" s="307"/>
      <c r="JJ950" s="307"/>
      <c r="JK950" s="307"/>
      <c r="JL950" s="307"/>
      <c r="JM950" s="307"/>
      <c r="JN950" s="307"/>
      <c r="JO950" s="307"/>
      <c r="JP950" s="307"/>
      <c r="JQ950" s="307"/>
      <c r="JR950" s="307"/>
      <c r="JS950" s="307"/>
      <c r="JT950" s="307"/>
      <c r="JU950" s="307"/>
      <c r="JV950" s="307"/>
      <c r="JW950" s="307"/>
      <c r="JX950" s="307"/>
      <c r="JY950" s="307"/>
      <c r="JZ950" s="307"/>
      <c r="KA950" s="307"/>
      <c r="KB950" s="307"/>
      <c r="KC950" s="307"/>
      <c r="KD950" s="307"/>
      <c r="KE950" s="307"/>
      <c r="KF950" s="307"/>
      <c r="KG950" s="307"/>
      <c r="KH950" s="307"/>
      <c r="KI950" s="307"/>
      <c r="KJ950" s="307"/>
      <c r="KK950" s="307"/>
      <c r="KL950" s="307"/>
      <c r="KM950" s="307"/>
      <c r="KN950" s="307"/>
      <c r="KO950" s="307"/>
      <c r="KP950" s="307"/>
      <c r="KQ950" s="307"/>
      <c r="KR950" s="307"/>
      <c r="KS950" s="307"/>
      <c r="KT950" s="307"/>
    </row>
    <row r="951" spans="14:306" s="56" customFormat="1" ht="15" customHeight="1">
      <c r="N951" s="427"/>
      <c r="O951" s="303"/>
      <c r="P951" s="303"/>
      <c r="Q951" s="303"/>
      <c r="R951" s="303"/>
      <c r="S951" s="303"/>
      <c r="T951" s="303"/>
      <c r="U951" s="303"/>
      <c r="W951" s="342"/>
      <c r="X951" s="342"/>
      <c r="Y951" s="342"/>
      <c r="Z951" s="342"/>
      <c r="AA951" s="342"/>
      <c r="AB951" s="342"/>
      <c r="AC951" s="342"/>
      <c r="AD951" s="342"/>
      <c r="AE951" s="342"/>
      <c r="AJ951" s="354">
        <v>48</v>
      </c>
      <c r="AK951" s="432">
        <v>134</v>
      </c>
      <c r="AL951" s="432">
        <v>99</v>
      </c>
      <c r="AM951" s="433" t="s">
        <v>502</v>
      </c>
      <c r="AN951" s="433" t="s">
        <v>1092</v>
      </c>
      <c r="CB951" s="307"/>
      <c r="CC951" s="307"/>
      <c r="CD951" s="307"/>
      <c r="CE951" s="307"/>
      <c r="CF951" s="307"/>
      <c r="CG951" s="307"/>
      <c r="CH951" s="307"/>
      <c r="CI951" s="307"/>
      <c r="CJ951" s="307"/>
      <c r="CK951" s="307"/>
      <c r="CL951" s="307"/>
      <c r="CM951" s="307"/>
      <c r="CN951" s="307"/>
      <c r="CO951" s="307"/>
      <c r="CP951" s="307"/>
      <c r="CQ951" s="307"/>
      <c r="CR951" s="307"/>
      <c r="CS951" s="307"/>
      <c r="CT951" s="307"/>
      <c r="CU951" s="307"/>
      <c r="CV951" s="307"/>
      <c r="CW951" s="307"/>
      <c r="CX951" s="307"/>
      <c r="CY951" s="307"/>
      <c r="CZ951" s="307"/>
      <c r="DA951" s="307"/>
      <c r="DB951" s="307"/>
      <c r="DC951" s="307"/>
      <c r="DD951" s="307"/>
      <c r="DE951" s="307"/>
      <c r="DF951" s="307"/>
      <c r="DG951" s="307"/>
      <c r="DH951" s="307"/>
      <c r="DI951" s="390"/>
      <c r="DJ951" s="390"/>
      <c r="DK951" s="307"/>
      <c r="DL951" s="307"/>
      <c r="DM951" s="307"/>
      <c r="DN951" s="307"/>
      <c r="DO951" s="307"/>
      <c r="DP951" s="307"/>
      <c r="DQ951" s="307"/>
      <c r="DR951" s="307"/>
      <c r="DS951" s="307"/>
      <c r="DT951" s="307"/>
      <c r="DU951" s="307"/>
      <c r="DV951" s="307"/>
      <c r="DW951" s="307"/>
      <c r="DX951" s="307"/>
      <c r="DY951" s="307"/>
      <c r="DZ951" s="307"/>
      <c r="EA951" s="307"/>
      <c r="EB951" s="307"/>
      <c r="EC951" s="307"/>
      <c r="ED951" s="307"/>
      <c r="EE951" s="307"/>
      <c r="EF951" s="307"/>
      <c r="EG951" s="307"/>
      <c r="EH951" s="307"/>
      <c r="EI951" s="307"/>
      <c r="EJ951" s="307"/>
      <c r="EK951" s="307"/>
      <c r="EL951" s="307"/>
      <c r="EM951" s="307"/>
      <c r="EN951" s="307"/>
      <c r="EO951" s="307"/>
      <c r="EP951" s="307"/>
      <c r="EQ951" s="307"/>
      <c r="ER951" s="307"/>
      <c r="ES951" s="307"/>
      <c r="ET951" s="307"/>
      <c r="EU951" s="390"/>
      <c r="EV951" s="390"/>
      <c r="EW951" s="307"/>
      <c r="EX951" s="307"/>
      <c r="EY951" s="307"/>
      <c r="EZ951" s="307"/>
      <c r="FA951" s="307"/>
      <c r="FB951" s="307"/>
      <c r="FC951" s="307"/>
      <c r="FD951" s="307"/>
      <c r="FE951" s="307"/>
      <c r="FF951" s="307"/>
      <c r="FG951" s="307"/>
      <c r="FH951" s="307"/>
      <c r="FI951" s="307"/>
      <c r="FJ951" s="307"/>
      <c r="FK951" s="307"/>
      <c r="FL951" s="307"/>
      <c r="FM951" s="307"/>
      <c r="FN951" s="307"/>
      <c r="FO951" s="307"/>
      <c r="FP951" s="307"/>
      <c r="FQ951" s="307"/>
      <c r="FR951" s="307"/>
      <c r="FS951" s="307"/>
      <c r="FT951" s="307"/>
      <c r="FU951" s="307"/>
      <c r="FV951" s="307"/>
      <c r="FW951" s="307"/>
      <c r="FX951" s="307"/>
      <c r="FY951" s="307"/>
      <c r="FZ951" s="307"/>
      <c r="GA951" s="307"/>
      <c r="GB951" s="307"/>
      <c r="GC951" s="307"/>
      <c r="GD951" s="307"/>
      <c r="GE951" s="307"/>
      <c r="GF951" s="307"/>
      <c r="GG951" s="307"/>
      <c r="GH951" s="307"/>
      <c r="GI951" s="307"/>
      <c r="GJ951" s="307"/>
      <c r="GK951" s="307"/>
      <c r="GL951" s="307"/>
      <c r="GM951" s="307"/>
      <c r="GN951" s="307"/>
      <c r="GO951" s="307"/>
      <c r="GP951" s="307"/>
      <c r="GQ951" s="307"/>
      <c r="GR951" s="307"/>
      <c r="GS951" s="307"/>
      <c r="GT951" s="307"/>
      <c r="GU951" s="307"/>
      <c r="GV951" s="307"/>
      <c r="GW951" s="307"/>
      <c r="GX951" s="307"/>
      <c r="GY951" s="307"/>
      <c r="GZ951" s="307"/>
      <c r="HA951" s="307"/>
      <c r="HB951" s="307"/>
      <c r="HC951" s="307"/>
      <c r="HD951" s="307"/>
      <c r="HE951" s="307"/>
      <c r="HF951" s="307"/>
      <c r="HG951" s="307"/>
      <c r="HH951" s="307"/>
      <c r="HI951" s="307"/>
      <c r="HJ951" s="307"/>
      <c r="HK951" s="307"/>
      <c r="HL951" s="307"/>
      <c r="HM951" s="307"/>
      <c r="HN951" s="307"/>
      <c r="HO951" s="307"/>
      <c r="HP951" s="307"/>
      <c r="HQ951" s="307"/>
      <c r="HR951" s="307"/>
      <c r="HS951" s="307"/>
      <c r="HT951" s="307"/>
      <c r="HU951" s="307"/>
      <c r="HV951" s="307"/>
      <c r="HW951" s="307"/>
      <c r="HX951" s="307"/>
      <c r="HY951" s="307"/>
      <c r="HZ951" s="307"/>
      <c r="IA951" s="307"/>
      <c r="IB951" s="307"/>
      <c r="IC951" s="307"/>
      <c r="ID951" s="307"/>
      <c r="IE951" s="307"/>
      <c r="IF951" s="307"/>
      <c r="IG951" s="307"/>
      <c r="IH951" s="307"/>
      <c r="II951" s="307"/>
      <c r="IJ951" s="307"/>
      <c r="IK951" s="307"/>
      <c r="IL951" s="307"/>
      <c r="IM951" s="307"/>
      <c r="IN951" s="307"/>
      <c r="IO951" s="307"/>
      <c r="IP951" s="307"/>
      <c r="IQ951" s="307"/>
      <c r="IR951" s="307"/>
      <c r="IS951" s="307"/>
      <c r="IT951" s="307"/>
      <c r="IU951" s="307"/>
      <c r="IV951" s="307"/>
      <c r="IW951" s="307"/>
      <c r="IX951" s="307"/>
      <c r="IY951" s="307"/>
      <c r="IZ951" s="307"/>
      <c r="JA951" s="307"/>
      <c r="JB951" s="307"/>
      <c r="JC951" s="307"/>
      <c r="JD951" s="307"/>
      <c r="JE951" s="307"/>
      <c r="JF951" s="307"/>
      <c r="JG951" s="307"/>
      <c r="JH951" s="307"/>
      <c r="JI951" s="307"/>
      <c r="JJ951" s="307"/>
      <c r="JK951" s="307"/>
      <c r="JL951" s="307"/>
      <c r="JM951" s="307"/>
      <c r="JN951" s="307"/>
      <c r="JO951" s="307"/>
      <c r="JP951" s="307"/>
      <c r="JQ951" s="307"/>
      <c r="JR951" s="307"/>
      <c r="JS951" s="307"/>
      <c r="JT951" s="307"/>
      <c r="JU951" s="307"/>
      <c r="JV951" s="307"/>
      <c r="JW951" s="307"/>
      <c r="JX951" s="307"/>
      <c r="JY951" s="307"/>
      <c r="JZ951" s="307"/>
      <c r="KA951" s="307"/>
      <c r="KB951" s="307"/>
      <c r="KC951" s="307"/>
      <c r="KD951" s="307"/>
      <c r="KE951" s="307"/>
      <c r="KF951" s="307"/>
      <c r="KG951" s="307"/>
      <c r="KH951" s="307"/>
      <c r="KI951" s="307"/>
      <c r="KJ951" s="307"/>
      <c r="KK951" s="307"/>
      <c r="KL951" s="307"/>
      <c r="KM951" s="307"/>
      <c r="KN951" s="307"/>
      <c r="KO951" s="307"/>
      <c r="KP951" s="307"/>
      <c r="KQ951" s="307"/>
      <c r="KR951" s="307"/>
      <c r="KS951" s="307"/>
      <c r="KT951" s="307"/>
    </row>
    <row r="952" spans="14:306" s="56" customFormat="1" ht="15" customHeight="1">
      <c r="N952" s="427"/>
      <c r="O952" s="303"/>
      <c r="P952" s="303"/>
      <c r="Q952" s="303"/>
      <c r="R952" s="303"/>
      <c r="S952" s="303"/>
      <c r="T952" s="303"/>
      <c r="U952" s="303"/>
      <c r="W952" s="342"/>
      <c r="X952" s="342"/>
      <c r="Y952" s="342"/>
      <c r="Z952" s="342"/>
      <c r="AA952" s="342"/>
      <c r="AB952" s="342"/>
      <c r="AC952" s="342"/>
      <c r="AD952" s="342"/>
      <c r="AE952" s="342"/>
      <c r="AJ952" s="354">
        <v>49</v>
      </c>
      <c r="AK952" s="432">
        <v>136</v>
      </c>
      <c r="AL952" s="432">
        <v>99</v>
      </c>
      <c r="AM952" s="433" t="s">
        <v>1093</v>
      </c>
      <c r="AN952" s="433" t="s">
        <v>1094</v>
      </c>
      <c r="CB952" s="307"/>
      <c r="CC952" s="307"/>
      <c r="CD952" s="307"/>
      <c r="CE952" s="307"/>
      <c r="CF952" s="307"/>
      <c r="CG952" s="307"/>
      <c r="CH952" s="307"/>
      <c r="CI952" s="307"/>
      <c r="CJ952" s="307"/>
      <c r="CK952" s="307"/>
      <c r="CL952" s="307"/>
      <c r="CM952" s="307"/>
      <c r="CN952" s="307"/>
      <c r="CO952" s="307"/>
      <c r="CP952" s="307"/>
      <c r="CQ952" s="307"/>
      <c r="CR952" s="307"/>
      <c r="CS952" s="307"/>
      <c r="CT952" s="307"/>
      <c r="CU952" s="307"/>
      <c r="CV952" s="307"/>
      <c r="CW952" s="307"/>
      <c r="CX952" s="307"/>
      <c r="CY952" s="307"/>
      <c r="CZ952" s="307"/>
      <c r="DA952" s="307"/>
      <c r="DB952" s="307"/>
      <c r="DC952" s="307"/>
      <c r="DD952" s="307"/>
      <c r="DE952" s="307"/>
      <c r="DF952" s="307"/>
      <c r="DG952" s="307"/>
      <c r="DH952" s="307"/>
      <c r="DI952" s="390"/>
      <c r="DJ952" s="390"/>
      <c r="DK952" s="307"/>
      <c r="DL952" s="307"/>
      <c r="DM952" s="307"/>
      <c r="DN952" s="307"/>
      <c r="DO952" s="307"/>
      <c r="DP952" s="307"/>
      <c r="DQ952" s="307"/>
      <c r="DR952" s="307"/>
      <c r="DS952" s="307"/>
      <c r="DT952" s="307"/>
      <c r="DU952" s="307"/>
      <c r="DV952" s="307"/>
      <c r="DW952" s="307"/>
      <c r="DX952" s="307"/>
      <c r="DY952" s="307"/>
      <c r="DZ952" s="307"/>
      <c r="EA952" s="307"/>
      <c r="EB952" s="307"/>
      <c r="EC952" s="307"/>
      <c r="ED952" s="307"/>
      <c r="EE952" s="307"/>
      <c r="EF952" s="307"/>
      <c r="EG952" s="307"/>
      <c r="EH952" s="307"/>
      <c r="EI952" s="307"/>
      <c r="EJ952" s="307"/>
      <c r="EK952" s="307"/>
      <c r="EL952" s="307"/>
      <c r="EM952" s="307"/>
      <c r="EN952" s="307"/>
      <c r="EO952" s="307"/>
      <c r="EP952" s="307"/>
      <c r="EQ952" s="307"/>
      <c r="ER952" s="307"/>
      <c r="ES952" s="307"/>
      <c r="ET952" s="307"/>
      <c r="EU952" s="390"/>
      <c r="EV952" s="390"/>
      <c r="EW952" s="307"/>
      <c r="EX952" s="307"/>
      <c r="EY952" s="307"/>
      <c r="EZ952" s="307"/>
      <c r="FA952" s="307"/>
      <c r="FB952" s="307"/>
      <c r="FC952" s="307"/>
      <c r="FD952" s="307"/>
      <c r="FE952" s="307"/>
      <c r="FF952" s="307"/>
      <c r="FG952" s="307"/>
      <c r="FH952" s="307"/>
      <c r="FI952" s="307"/>
      <c r="FJ952" s="307"/>
      <c r="FK952" s="307"/>
      <c r="FL952" s="307"/>
      <c r="FM952" s="307"/>
      <c r="FN952" s="307"/>
      <c r="FO952" s="307"/>
      <c r="FP952" s="307"/>
      <c r="FQ952" s="307"/>
      <c r="FR952" s="307"/>
      <c r="FS952" s="307"/>
      <c r="FT952" s="307"/>
      <c r="FU952" s="307"/>
      <c r="FV952" s="307"/>
      <c r="FW952" s="307"/>
      <c r="FX952" s="307"/>
      <c r="FY952" s="307"/>
      <c r="FZ952" s="307"/>
      <c r="GA952" s="307"/>
      <c r="GB952" s="307"/>
      <c r="GC952" s="307"/>
      <c r="GD952" s="307"/>
      <c r="GE952" s="307"/>
      <c r="GF952" s="307"/>
      <c r="GG952" s="307"/>
      <c r="GH952" s="307"/>
      <c r="GI952" s="307"/>
      <c r="GJ952" s="307"/>
      <c r="GK952" s="307"/>
      <c r="GL952" s="307"/>
      <c r="GM952" s="307"/>
      <c r="GN952" s="307"/>
      <c r="GO952" s="307"/>
      <c r="GP952" s="307"/>
      <c r="GQ952" s="307"/>
      <c r="GR952" s="307"/>
      <c r="GS952" s="307"/>
      <c r="GT952" s="307"/>
      <c r="GU952" s="307"/>
      <c r="GV952" s="307"/>
      <c r="GW952" s="307"/>
      <c r="GX952" s="307"/>
      <c r="GY952" s="307"/>
      <c r="GZ952" s="307"/>
      <c r="HA952" s="307"/>
      <c r="HB952" s="307"/>
      <c r="HC952" s="307"/>
      <c r="HD952" s="307"/>
      <c r="HE952" s="307"/>
      <c r="HF952" s="307"/>
      <c r="HG952" s="307"/>
      <c r="HH952" s="307"/>
      <c r="HI952" s="307"/>
      <c r="HJ952" s="307"/>
      <c r="HK952" s="307"/>
      <c r="HL952" s="307"/>
      <c r="HM952" s="307"/>
      <c r="HN952" s="307"/>
      <c r="HO952" s="307"/>
      <c r="HP952" s="307"/>
      <c r="HQ952" s="307"/>
      <c r="HR952" s="307"/>
      <c r="HS952" s="307"/>
      <c r="HT952" s="307"/>
      <c r="HU952" s="307"/>
      <c r="HV952" s="307"/>
      <c r="HW952" s="307"/>
      <c r="HX952" s="307"/>
      <c r="HY952" s="307"/>
      <c r="HZ952" s="307"/>
      <c r="IA952" s="307"/>
      <c r="IB952" s="307"/>
      <c r="IC952" s="307"/>
      <c r="ID952" s="307"/>
      <c r="IE952" s="307"/>
      <c r="IF952" s="307"/>
      <c r="IG952" s="307"/>
      <c r="IH952" s="307"/>
      <c r="II952" s="307"/>
      <c r="IJ952" s="307"/>
      <c r="IK952" s="307"/>
      <c r="IL952" s="307"/>
      <c r="IM952" s="307"/>
      <c r="IN952" s="307"/>
      <c r="IO952" s="307"/>
      <c r="IP952" s="307"/>
      <c r="IQ952" s="307"/>
      <c r="IR952" s="307"/>
      <c r="IS952" s="307"/>
      <c r="IT952" s="307"/>
      <c r="IU952" s="307"/>
      <c r="IV952" s="307"/>
      <c r="IW952" s="307"/>
      <c r="IX952" s="307"/>
      <c r="IY952" s="307"/>
      <c r="IZ952" s="307"/>
      <c r="JA952" s="307"/>
      <c r="JB952" s="307"/>
      <c r="JC952" s="307"/>
      <c r="JD952" s="307"/>
      <c r="JE952" s="307"/>
      <c r="JF952" s="307"/>
      <c r="JG952" s="307"/>
      <c r="JH952" s="307"/>
      <c r="JI952" s="307"/>
      <c r="JJ952" s="307"/>
      <c r="JK952" s="307"/>
      <c r="JL952" s="307"/>
      <c r="JM952" s="307"/>
      <c r="JN952" s="307"/>
      <c r="JO952" s="307"/>
      <c r="JP952" s="307"/>
      <c r="JQ952" s="307"/>
      <c r="JR952" s="307"/>
      <c r="JS952" s="307"/>
      <c r="JT952" s="307"/>
      <c r="JU952" s="307"/>
      <c r="JV952" s="307"/>
      <c r="JW952" s="307"/>
      <c r="JX952" s="307"/>
      <c r="JY952" s="307"/>
      <c r="JZ952" s="307"/>
      <c r="KA952" s="307"/>
      <c r="KB952" s="307"/>
      <c r="KC952" s="307"/>
      <c r="KD952" s="307"/>
      <c r="KE952" s="307"/>
      <c r="KF952" s="307"/>
      <c r="KG952" s="307"/>
      <c r="KH952" s="307"/>
      <c r="KI952" s="307"/>
      <c r="KJ952" s="307"/>
      <c r="KK952" s="307"/>
      <c r="KL952" s="307"/>
      <c r="KM952" s="307"/>
      <c r="KN952" s="307"/>
      <c r="KO952" s="307"/>
      <c r="KP952" s="307"/>
      <c r="KQ952" s="307"/>
      <c r="KR952" s="307"/>
      <c r="KS952" s="307"/>
      <c r="KT952" s="307"/>
    </row>
    <row r="953" spans="14:306" s="56" customFormat="1" ht="15" customHeight="1">
      <c r="N953" s="427"/>
      <c r="O953" s="303"/>
      <c r="P953" s="303"/>
      <c r="Q953" s="303"/>
      <c r="R953" s="303"/>
      <c r="S953" s="303"/>
      <c r="T953" s="303"/>
      <c r="U953" s="303"/>
      <c r="W953" s="342"/>
      <c r="X953" s="342"/>
      <c r="Y953" s="342"/>
      <c r="Z953" s="342"/>
      <c r="AA953" s="342"/>
      <c r="AB953" s="342"/>
      <c r="AC953" s="342"/>
      <c r="AD953" s="342"/>
      <c r="AE953" s="342"/>
      <c r="AJ953" s="354">
        <v>50</v>
      </c>
      <c r="AK953" s="432">
        <v>138</v>
      </c>
      <c r="AL953" s="432">
        <v>99</v>
      </c>
      <c r="AM953" s="433" t="s">
        <v>447</v>
      </c>
      <c r="AN953" s="433" t="s">
        <v>1095</v>
      </c>
      <c r="CB953" s="307"/>
      <c r="CC953" s="307"/>
      <c r="CD953" s="307"/>
      <c r="CE953" s="307"/>
      <c r="CF953" s="307"/>
      <c r="CG953" s="307"/>
      <c r="CH953" s="307"/>
      <c r="CI953" s="307"/>
      <c r="CJ953" s="307"/>
      <c r="CK953" s="307"/>
      <c r="CL953" s="307"/>
      <c r="CM953" s="307"/>
      <c r="CN953" s="307"/>
      <c r="CO953" s="307"/>
      <c r="CP953" s="307"/>
      <c r="CQ953" s="307"/>
      <c r="CR953" s="307"/>
      <c r="CS953" s="307"/>
      <c r="CT953" s="307"/>
      <c r="CU953" s="307"/>
      <c r="CV953" s="307"/>
      <c r="CW953" s="307"/>
      <c r="CX953" s="307"/>
      <c r="CY953" s="307"/>
      <c r="CZ953" s="307"/>
      <c r="DA953" s="307"/>
      <c r="DB953" s="307"/>
      <c r="DC953" s="307"/>
      <c r="DD953" s="307"/>
      <c r="DE953" s="307"/>
      <c r="DF953" s="307"/>
      <c r="DG953" s="307"/>
      <c r="DH953" s="307"/>
      <c r="DI953" s="390"/>
      <c r="DJ953" s="390"/>
      <c r="DK953" s="307"/>
      <c r="DL953" s="307"/>
      <c r="DM953" s="307"/>
      <c r="DN953" s="307"/>
      <c r="DO953" s="307"/>
      <c r="DP953" s="307"/>
      <c r="DQ953" s="307"/>
      <c r="DR953" s="307"/>
      <c r="DS953" s="307"/>
      <c r="DT953" s="307"/>
      <c r="DU953" s="307"/>
      <c r="DV953" s="307"/>
      <c r="DW953" s="307"/>
      <c r="DX953" s="307"/>
      <c r="DY953" s="307"/>
      <c r="DZ953" s="307"/>
      <c r="EA953" s="307"/>
      <c r="EB953" s="307"/>
      <c r="EC953" s="307"/>
      <c r="ED953" s="307"/>
      <c r="EE953" s="307"/>
      <c r="EF953" s="307"/>
      <c r="EG953" s="307"/>
      <c r="EH953" s="307"/>
      <c r="EI953" s="307"/>
      <c r="EJ953" s="307"/>
      <c r="EK953" s="307"/>
      <c r="EL953" s="307"/>
      <c r="EM953" s="307"/>
      <c r="EN953" s="307"/>
      <c r="EO953" s="307"/>
      <c r="EP953" s="307"/>
      <c r="EQ953" s="307"/>
      <c r="ER953" s="307"/>
      <c r="ES953" s="307"/>
      <c r="ET953" s="307"/>
      <c r="EU953" s="390"/>
      <c r="EV953" s="390"/>
      <c r="EW953" s="307"/>
      <c r="EX953" s="307"/>
      <c r="EY953" s="307"/>
      <c r="EZ953" s="307"/>
      <c r="FA953" s="307"/>
      <c r="FB953" s="307"/>
      <c r="FC953" s="307"/>
      <c r="FD953" s="307"/>
      <c r="FE953" s="307"/>
      <c r="FF953" s="307"/>
      <c r="FG953" s="307"/>
      <c r="FH953" s="307"/>
      <c r="FI953" s="307"/>
      <c r="FJ953" s="307"/>
      <c r="FK953" s="307"/>
      <c r="FL953" s="307"/>
      <c r="FM953" s="307"/>
      <c r="FN953" s="307"/>
      <c r="FO953" s="307"/>
      <c r="FP953" s="307"/>
      <c r="FQ953" s="307"/>
      <c r="FR953" s="307"/>
      <c r="FS953" s="307"/>
      <c r="FT953" s="307"/>
      <c r="FU953" s="307"/>
      <c r="FV953" s="307"/>
      <c r="FW953" s="307"/>
      <c r="FX953" s="307"/>
      <c r="FY953" s="307"/>
      <c r="FZ953" s="307"/>
      <c r="GA953" s="307"/>
      <c r="GB953" s="307"/>
      <c r="GC953" s="307"/>
      <c r="GD953" s="307"/>
      <c r="GE953" s="307"/>
      <c r="GF953" s="307"/>
      <c r="GG953" s="307"/>
      <c r="GH953" s="307"/>
      <c r="GI953" s="307"/>
      <c r="GJ953" s="307"/>
      <c r="GK953" s="307"/>
      <c r="GL953" s="307"/>
      <c r="GM953" s="307"/>
      <c r="GN953" s="307"/>
      <c r="GO953" s="307"/>
      <c r="GP953" s="307"/>
      <c r="GQ953" s="307"/>
      <c r="GR953" s="307"/>
      <c r="GS953" s="307"/>
      <c r="GT953" s="307"/>
      <c r="GU953" s="307"/>
      <c r="GV953" s="307"/>
      <c r="GW953" s="307"/>
      <c r="GX953" s="307"/>
      <c r="GY953" s="307"/>
      <c r="GZ953" s="307"/>
      <c r="HA953" s="307"/>
      <c r="HB953" s="307"/>
      <c r="HC953" s="307"/>
      <c r="HD953" s="307"/>
      <c r="HE953" s="307"/>
      <c r="HF953" s="307"/>
      <c r="HG953" s="307"/>
      <c r="HH953" s="307"/>
      <c r="HI953" s="307"/>
      <c r="HJ953" s="307"/>
      <c r="HK953" s="307"/>
      <c r="HL953" s="307"/>
      <c r="HM953" s="307"/>
      <c r="HN953" s="307"/>
      <c r="HO953" s="307"/>
      <c r="HP953" s="307"/>
      <c r="HQ953" s="307"/>
      <c r="HR953" s="307"/>
      <c r="HS953" s="307"/>
      <c r="HT953" s="307"/>
      <c r="HU953" s="307"/>
      <c r="HV953" s="307"/>
      <c r="HW953" s="307"/>
      <c r="HX953" s="307"/>
      <c r="HY953" s="307"/>
      <c r="HZ953" s="307"/>
      <c r="IA953" s="307"/>
      <c r="IB953" s="307"/>
      <c r="IC953" s="307"/>
      <c r="ID953" s="307"/>
      <c r="IE953" s="307"/>
      <c r="IF953" s="307"/>
      <c r="IG953" s="307"/>
      <c r="IH953" s="307"/>
      <c r="II953" s="307"/>
      <c r="IJ953" s="307"/>
      <c r="IK953" s="307"/>
      <c r="IL953" s="307"/>
      <c r="IM953" s="307"/>
      <c r="IN953" s="307"/>
      <c r="IO953" s="307"/>
      <c r="IP953" s="307"/>
      <c r="IQ953" s="307"/>
      <c r="IR953" s="307"/>
      <c r="IS953" s="307"/>
      <c r="IT953" s="307"/>
      <c r="IU953" s="307"/>
      <c r="IV953" s="307"/>
      <c r="IW953" s="307"/>
      <c r="IX953" s="307"/>
      <c r="IY953" s="307"/>
      <c r="IZ953" s="307"/>
      <c r="JA953" s="307"/>
      <c r="JB953" s="307"/>
      <c r="JC953" s="307"/>
      <c r="JD953" s="307"/>
      <c r="JE953" s="307"/>
      <c r="JF953" s="307"/>
      <c r="JG953" s="307"/>
      <c r="JH953" s="307"/>
      <c r="JI953" s="307"/>
      <c r="JJ953" s="307"/>
      <c r="JK953" s="307"/>
      <c r="JL953" s="307"/>
      <c r="JM953" s="307"/>
      <c r="JN953" s="307"/>
      <c r="JO953" s="307"/>
      <c r="JP953" s="307"/>
      <c r="JQ953" s="307"/>
      <c r="JR953" s="307"/>
      <c r="JS953" s="307"/>
      <c r="JT953" s="307"/>
      <c r="JU953" s="307"/>
      <c r="JV953" s="307"/>
      <c r="JW953" s="307"/>
      <c r="JX953" s="307"/>
      <c r="JY953" s="307"/>
      <c r="JZ953" s="307"/>
      <c r="KA953" s="307"/>
      <c r="KB953" s="307"/>
      <c r="KC953" s="307"/>
      <c r="KD953" s="307"/>
      <c r="KE953" s="307"/>
      <c r="KF953" s="307"/>
      <c r="KG953" s="307"/>
      <c r="KH953" s="307"/>
      <c r="KI953" s="307"/>
      <c r="KJ953" s="307"/>
      <c r="KK953" s="307"/>
      <c r="KL953" s="307"/>
      <c r="KM953" s="307"/>
      <c r="KN953" s="307"/>
      <c r="KO953" s="307"/>
      <c r="KP953" s="307"/>
      <c r="KQ953" s="307"/>
      <c r="KR953" s="307"/>
      <c r="KS953" s="307"/>
      <c r="KT953" s="307"/>
    </row>
    <row r="954" spans="14:306" s="56" customFormat="1" ht="15" customHeight="1">
      <c r="N954" s="427"/>
      <c r="O954" s="303"/>
      <c r="P954" s="303"/>
      <c r="Q954" s="303"/>
      <c r="R954" s="303"/>
      <c r="S954" s="303"/>
      <c r="T954" s="303"/>
      <c r="U954" s="303"/>
      <c r="W954" s="342"/>
      <c r="X954" s="342"/>
      <c r="Y954" s="342"/>
      <c r="Z954" s="342"/>
      <c r="AA954" s="342"/>
      <c r="AB954" s="342"/>
      <c r="AC954" s="342"/>
      <c r="AD954" s="342"/>
      <c r="AE954" s="342"/>
      <c r="AJ954" s="354">
        <v>51</v>
      </c>
      <c r="AK954" s="432">
        <v>141</v>
      </c>
      <c r="AL954" s="433" t="s">
        <v>9</v>
      </c>
      <c r="AM954" s="433" t="s">
        <v>452</v>
      </c>
      <c r="AN954" s="433" t="s">
        <v>1096</v>
      </c>
      <c r="CB954" s="307"/>
      <c r="CC954" s="307"/>
      <c r="CD954" s="307"/>
      <c r="CE954" s="307"/>
      <c r="CF954" s="307"/>
      <c r="CG954" s="307"/>
      <c r="CH954" s="307"/>
      <c r="CI954" s="307"/>
      <c r="CJ954" s="307"/>
      <c r="CK954" s="307"/>
      <c r="CL954" s="307"/>
      <c r="CM954" s="307"/>
      <c r="CN954" s="307"/>
      <c r="CO954" s="307"/>
      <c r="CP954" s="307"/>
      <c r="CQ954" s="307"/>
      <c r="CR954" s="307"/>
      <c r="CS954" s="307"/>
      <c r="CT954" s="307"/>
      <c r="CU954" s="307"/>
      <c r="CV954" s="307"/>
      <c r="CW954" s="307"/>
      <c r="CX954" s="307"/>
      <c r="CY954" s="307"/>
      <c r="CZ954" s="307"/>
      <c r="DA954" s="307"/>
      <c r="DB954" s="307"/>
      <c r="DC954" s="307"/>
      <c r="DD954" s="307"/>
      <c r="DE954" s="307"/>
      <c r="DF954" s="307"/>
      <c r="DG954" s="307"/>
      <c r="DH954" s="307"/>
      <c r="DI954" s="390"/>
      <c r="DJ954" s="390"/>
      <c r="DK954" s="307"/>
      <c r="DL954" s="307"/>
      <c r="DM954" s="307"/>
      <c r="DN954" s="307"/>
      <c r="DO954" s="307"/>
      <c r="DP954" s="307"/>
      <c r="DQ954" s="307"/>
      <c r="DR954" s="307"/>
      <c r="DS954" s="307"/>
      <c r="DT954" s="307"/>
      <c r="DU954" s="307"/>
      <c r="DV954" s="307"/>
      <c r="DW954" s="307"/>
      <c r="DX954" s="307"/>
      <c r="DY954" s="307"/>
      <c r="DZ954" s="307"/>
      <c r="EA954" s="307"/>
      <c r="EB954" s="307"/>
      <c r="EC954" s="307"/>
      <c r="ED954" s="307"/>
      <c r="EE954" s="307"/>
      <c r="EF954" s="307"/>
      <c r="EG954" s="307"/>
      <c r="EH954" s="307"/>
      <c r="EI954" s="307"/>
      <c r="EJ954" s="307"/>
      <c r="EK954" s="307"/>
      <c r="EL954" s="307"/>
      <c r="EM954" s="307"/>
      <c r="EN954" s="307"/>
      <c r="EO954" s="307"/>
      <c r="EP954" s="307"/>
      <c r="EQ954" s="307"/>
      <c r="ER954" s="307"/>
      <c r="ES954" s="307"/>
      <c r="ET954" s="307"/>
      <c r="EU954" s="390"/>
      <c r="EV954" s="390"/>
      <c r="EW954" s="307"/>
      <c r="EX954" s="307"/>
      <c r="EY954" s="307"/>
      <c r="EZ954" s="307"/>
      <c r="FA954" s="307"/>
      <c r="FB954" s="307"/>
      <c r="FC954" s="307"/>
      <c r="FD954" s="307"/>
      <c r="FE954" s="307"/>
      <c r="FF954" s="307"/>
      <c r="FG954" s="307"/>
      <c r="FH954" s="307"/>
      <c r="FI954" s="307"/>
      <c r="FJ954" s="307"/>
      <c r="FK954" s="307"/>
      <c r="FL954" s="307"/>
      <c r="FM954" s="307"/>
      <c r="FN954" s="307"/>
      <c r="FO954" s="307"/>
      <c r="FP954" s="307"/>
      <c r="FQ954" s="307"/>
      <c r="FR954" s="307"/>
      <c r="FS954" s="307"/>
      <c r="FT954" s="307"/>
      <c r="FU954" s="307"/>
      <c r="FV954" s="307"/>
      <c r="FW954" s="307"/>
      <c r="FX954" s="307"/>
      <c r="FY954" s="307"/>
      <c r="FZ954" s="307"/>
      <c r="GA954" s="307"/>
      <c r="GB954" s="307"/>
      <c r="GC954" s="307"/>
      <c r="GD954" s="307"/>
      <c r="GE954" s="307"/>
      <c r="GF954" s="307"/>
      <c r="GG954" s="307"/>
      <c r="GH954" s="307"/>
      <c r="GI954" s="307"/>
      <c r="GJ954" s="307"/>
      <c r="GK954" s="307"/>
      <c r="GL954" s="307"/>
      <c r="GM954" s="307"/>
      <c r="GN954" s="307"/>
      <c r="GO954" s="307"/>
      <c r="GP954" s="307"/>
      <c r="GQ954" s="307"/>
      <c r="GR954" s="307"/>
      <c r="GS954" s="307"/>
      <c r="GT954" s="307"/>
      <c r="GU954" s="307"/>
      <c r="GV954" s="307"/>
      <c r="GW954" s="307"/>
      <c r="GX954" s="307"/>
      <c r="GY954" s="307"/>
      <c r="GZ954" s="307"/>
      <c r="HA954" s="307"/>
      <c r="HB954" s="307"/>
      <c r="HC954" s="307"/>
      <c r="HD954" s="307"/>
      <c r="HE954" s="307"/>
      <c r="HF954" s="307"/>
      <c r="HG954" s="307"/>
      <c r="HH954" s="307"/>
      <c r="HI954" s="307"/>
      <c r="HJ954" s="307"/>
      <c r="HK954" s="307"/>
      <c r="HL954" s="307"/>
      <c r="HM954" s="307"/>
      <c r="HN954" s="307"/>
      <c r="HO954" s="307"/>
      <c r="HP954" s="307"/>
      <c r="HQ954" s="307"/>
      <c r="HR954" s="307"/>
      <c r="HS954" s="307"/>
      <c r="HT954" s="307"/>
      <c r="HU954" s="307"/>
      <c r="HV954" s="307"/>
      <c r="HW954" s="307"/>
      <c r="HX954" s="307"/>
      <c r="HY954" s="307"/>
      <c r="HZ954" s="307"/>
      <c r="IA954" s="307"/>
      <c r="IB954" s="307"/>
      <c r="IC954" s="307"/>
      <c r="ID954" s="307"/>
      <c r="IE954" s="307"/>
      <c r="IF954" s="307"/>
      <c r="IG954" s="307"/>
      <c r="IH954" s="307"/>
      <c r="II954" s="307"/>
      <c r="IJ954" s="307"/>
      <c r="IK954" s="307"/>
      <c r="IL954" s="307"/>
      <c r="IM954" s="307"/>
      <c r="IN954" s="307"/>
      <c r="IO954" s="307"/>
      <c r="IP954" s="307"/>
      <c r="IQ954" s="307"/>
      <c r="IR954" s="307"/>
      <c r="IS954" s="307"/>
      <c r="IT954" s="307"/>
      <c r="IU954" s="307"/>
      <c r="IV954" s="307"/>
      <c r="IW954" s="307"/>
      <c r="IX954" s="307"/>
      <c r="IY954" s="307"/>
      <c r="IZ954" s="307"/>
      <c r="JA954" s="307"/>
      <c r="JB954" s="307"/>
      <c r="JC954" s="307"/>
      <c r="JD954" s="307"/>
      <c r="JE954" s="307"/>
      <c r="JF954" s="307"/>
      <c r="JG954" s="307"/>
      <c r="JH954" s="307"/>
      <c r="JI954" s="307"/>
      <c r="JJ954" s="307"/>
      <c r="JK954" s="307"/>
      <c r="JL954" s="307"/>
      <c r="JM954" s="307"/>
      <c r="JN954" s="307"/>
      <c r="JO954" s="307"/>
      <c r="JP954" s="307"/>
      <c r="JQ954" s="307"/>
      <c r="JR954" s="307"/>
      <c r="JS954" s="307"/>
      <c r="JT954" s="307"/>
      <c r="JU954" s="307"/>
      <c r="JV954" s="307"/>
      <c r="JW954" s="307"/>
      <c r="JX954" s="307"/>
      <c r="JY954" s="307"/>
      <c r="JZ954" s="307"/>
      <c r="KA954" s="307"/>
      <c r="KB954" s="307"/>
      <c r="KC954" s="307"/>
      <c r="KD954" s="307"/>
      <c r="KE954" s="307"/>
      <c r="KF954" s="307"/>
      <c r="KG954" s="307"/>
      <c r="KH954" s="307"/>
      <c r="KI954" s="307"/>
      <c r="KJ954" s="307"/>
      <c r="KK954" s="307"/>
      <c r="KL954" s="307"/>
      <c r="KM954" s="307"/>
      <c r="KN954" s="307"/>
      <c r="KO954" s="307"/>
      <c r="KP954" s="307"/>
      <c r="KQ954" s="307"/>
      <c r="KR954" s="307"/>
      <c r="KS954" s="307"/>
      <c r="KT954" s="307"/>
    </row>
    <row r="955" spans="14:306" s="56" customFormat="1" ht="15" customHeight="1">
      <c r="N955" s="427"/>
      <c r="O955" s="303"/>
      <c r="P955" s="303"/>
      <c r="Q955" s="303"/>
      <c r="R955" s="303"/>
      <c r="S955" s="303"/>
      <c r="T955" s="303"/>
      <c r="U955" s="303"/>
      <c r="W955" s="342"/>
      <c r="X955" s="342"/>
      <c r="Y955" s="342"/>
      <c r="Z955" s="342"/>
      <c r="AA955" s="342"/>
      <c r="AB955" s="342"/>
      <c r="AC955" s="342"/>
      <c r="AD955" s="342"/>
      <c r="AE955" s="342"/>
      <c r="AJ955" s="354">
        <v>52</v>
      </c>
      <c r="AK955" s="432">
        <v>143</v>
      </c>
      <c r="AL955" s="433" t="s">
        <v>10</v>
      </c>
      <c r="AM955" s="433" t="s">
        <v>504</v>
      </c>
      <c r="AN955" s="433" t="s">
        <v>1097</v>
      </c>
      <c r="CB955" s="307"/>
      <c r="CC955" s="307"/>
      <c r="CD955" s="307"/>
      <c r="CE955" s="307"/>
      <c r="CF955" s="307"/>
      <c r="CG955" s="307"/>
      <c r="CH955" s="307"/>
      <c r="CI955" s="307"/>
      <c r="CJ955" s="307"/>
      <c r="CK955" s="307"/>
      <c r="CL955" s="307"/>
      <c r="CM955" s="307"/>
      <c r="CN955" s="307"/>
      <c r="CO955" s="307"/>
      <c r="CP955" s="307"/>
      <c r="CQ955" s="307"/>
      <c r="CR955" s="307"/>
      <c r="CS955" s="307"/>
      <c r="CT955" s="307"/>
      <c r="CU955" s="307"/>
      <c r="CV955" s="307"/>
      <c r="CW955" s="307"/>
      <c r="CX955" s="307"/>
      <c r="CY955" s="307"/>
      <c r="CZ955" s="307"/>
      <c r="DA955" s="307"/>
      <c r="DB955" s="307"/>
      <c r="DC955" s="307"/>
      <c r="DD955" s="307"/>
      <c r="DE955" s="307"/>
      <c r="DF955" s="307"/>
      <c r="DG955" s="307"/>
      <c r="DH955" s="307"/>
      <c r="DI955" s="390"/>
      <c r="DJ955" s="390"/>
      <c r="DK955" s="307"/>
      <c r="DL955" s="307"/>
      <c r="DM955" s="307"/>
      <c r="DN955" s="307"/>
      <c r="DO955" s="307"/>
      <c r="DP955" s="307"/>
      <c r="DQ955" s="307"/>
      <c r="DR955" s="307"/>
      <c r="DS955" s="307"/>
      <c r="DT955" s="307"/>
      <c r="DU955" s="307"/>
      <c r="DV955" s="307"/>
      <c r="DW955" s="307"/>
      <c r="DX955" s="307"/>
      <c r="DY955" s="307"/>
      <c r="DZ955" s="307"/>
      <c r="EA955" s="307"/>
      <c r="EB955" s="307"/>
      <c r="EC955" s="307"/>
      <c r="ED955" s="307"/>
      <c r="EE955" s="307"/>
      <c r="EF955" s="307"/>
      <c r="EG955" s="307"/>
      <c r="EH955" s="307"/>
      <c r="EI955" s="307"/>
      <c r="EJ955" s="307"/>
      <c r="EK955" s="307"/>
      <c r="EL955" s="307"/>
      <c r="EM955" s="307"/>
      <c r="EN955" s="307"/>
      <c r="EO955" s="307"/>
      <c r="EP955" s="307"/>
      <c r="EQ955" s="307"/>
      <c r="ER955" s="307"/>
      <c r="ES955" s="307"/>
      <c r="ET955" s="307"/>
      <c r="EU955" s="390"/>
      <c r="EV955" s="390"/>
      <c r="EW955" s="307"/>
      <c r="EX955" s="307"/>
      <c r="EY955" s="307"/>
      <c r="EZ955" s="307"/>
      <c r="FA955" s="307"/>
      <c r="FB955" s="307"/>
      <c r="FC955" s="307"/>
      <c r="FD955" s="307"/>
      <c r="FE955" s="307"/>
      <c r="FF955" s="307"/>
      <c r="FG955" s="307"/>
      <c r="FH955" s="307"/>
      <c r="FI955" s="307"/>
      <c r="FJ955" s="307"/>
      <c r="FK955" s="307"/>
      <c r="FL955" s="307"/>
      <c r="FM955" s="307"/>
      <c r="FN955" s="307"/>
      <c r="FO955" s="307"/>
      <c r="FP955" s="307"/>
      <c r="FQ955" s="307"/>
      <c r="FR955" s="307"/>
      <c r="FS955" s="307"/>
      <c r="FT955" s="307"/>
      <c r="FU955" s="307"/>
      <c r="FV955" s="307"/>
      <c r="FW955" s="307"/>
      <c r="FX955" s="307"/>
      <c r="FY955" s="307"/>
      <c r="FZ955" s="307"/>
      <c r="GA955" s="307"/>
      <c r="GB955" s="307"/>
      <c r="GC955" s="307"/>
      <c r="GD955" s="307"/>
      <c r="GE955" s="307"/>
      <c r="GF955" s="307"/>
      <c r="GG955" s="307"/>
      <c r="GH955" s="307"/>
      <c r="GI955" s="307"/>
      <c r="GJ955" s="307"/>
      <c r="GK955" s="307"/>
      <c r="GL955" s="307"/>
      <c r="GM955" s="307"/>
      <c r="GN955" s="307"/>
      <c r="GO955" s="307"/>
      <c r="GP955" s="307"/>
      <c r="GQ955" s="307"/>
      <c r="GR955" s="307"/>
      <c r="GS955" s="307"/>
      <c r="GT955" s="307"/>
      <c r="GU955" s="307"/>
      <c r="GV955" s="307"/>
      <c r="GW955" s="307"/>
      <c r="GX955" s="307"/>
      <c r="GY955" s="307"/>
      <c r="GZ955" s="307"/>
      <c r="HA955" s="307"/>
      <c r="HB955" s="307"/>
      <c r="HC955" s="307"/>
      <c r="HD955" s="307"/>
      <c r="HE955" s="307"/>
      <c r="HF955" s="307"/>
      <c r="HG955" s="307"/>
      <c r="HH955" s="307"/>
      <c r="HI955" s="307"/>
      <c r="HJ955" s="307"/>
      <c r="HK955" s="307"/>
      <c r="HL955" s="307"/>
      <c r="HM955" s="307"/>
      <c r="HN955" s="307"/>
      <c r="HO955" s="307"/>
      <c r="HP955" s="307"/>
      <c r="HQ955" s="307"/>
      <c r="HR955" s="307"/>
      <c r="HS955" s="307"/>
      <c r="HT955" s="307"/>
      <c r="HU955" s="307"/>
      <c r="HV955" s="307"/>
      <c r="HW955" s="307"/>
      <c r="HX955" s="307"/>
      <c r="HY955" s="307"/>
      <c r="HZ955" s="307"/>
      <c r="IA955" s="307"/>
      <c r="IB955" s="307"/>
      <c r="IC955" s="307"/>
      <c r="ID955" s="307"/>
      <c r="IE955" s="307"/>
      <c r="IF955" s="307"/>
      <c r="IG955" s="307"/>
      <c r="IH955" s="307"/>
      <c r="II955" s="307"/>
      <c r="IJ955" s="307"/>
      <c r="IK955" s="307"/>
      <c r="IL955" s="307"/>
      <c r="IM955" s="307"/>
      <c r="IN955" s="307"/>
      <c r="IO955" s="307"/>
      <c r="IP955" s="307"/>
      <c r="IQ955" s="307"/>
      <c r="IR955" s="307"/>
      <c r="IS955" s="307"/>
      <c r="IT955" s="307"/>
      <c r="IU955" s="307"/>
      <c r="IV955" s="307"/>
      <c r="IW955" s="307"/>
      <c r="IX955" s="307"/>
      <c r="IY955" s="307"/>
      <c r="IZ955" s="307"/>
      <c r="JA955" s="307"/>
      <c r="JB955" s="307"/>
      <c r="JC955" s="307"/>
      <c r="JD955" s="307"/>
      <c r="JE955" s="307"/>
      <c r="JF955" s="307"/>
      <c r="JG955" s="307"/>
      <c r="JH955" s="307"/>
      <c r="JI955" s="307"/>
      <c r="JJ955" s="307"/>
      <c r="JK955" s="307"/>
      <c r="JL955" s="307"/>
      <c r="JM955" s="307"/>
      <c r="JN955" s="307"/>
      <c r="JO955" s="307"/>
      <c r="JP955" s="307"/>
      <c r="JQ955" s="307"/>
      <c r="JR955" s="307"/>
      <c r="JS955" s="307"/>
      <c r="JT955" s="307"/>
      <c r="JU955" s="307"/>
      <c r="JV955" s="307"/>
      <c r="JW955" s="307"/>
      <c r="JX955" s="307"/>
      <c r="JY955" s="307"/>
      <c r="JZ955" s="307"/>
      <c r="KA955" s="307"/>
      <c r="KB955" s="307"/>
      <c r="KC955" s="307"/>
      <c r="KD955" s="307"/>
      <c r="KE955" s="307"/>
      <c r="KF955" s="307"/>
      <c r="KG955" s="307"/>
      <c r="KH955" s="307"/>
      <c r="KI955" s="307"/>
      <c r="KJ955" s="307"/>
      <c r="KK955" s="307"/>
      <c r="KL955" s="307"/>
      <c r="KM955" s="307"/>
      <c r="KN955" s="307"/>
      <c r="KO955" s="307"/>
      <c r="KP955" s="307"/>
      <c r="KQ955" s="307"/>
      <c r="KR955" s="307"/>
      <c r="KS955" s="307"/>
      <c r="KT955" s="307"/>
    </row>
    <row r="956" spans="14:306" s="56" customFormat="1" ht="15" customHeight="1">
      <c r="N956" s="427"/>
      <c r="O956" s="427"/>
      <c r="P956" s="303"/>
      <c r="Q956" s="303"/>
      <c r="R956" s="303"/>
      <c r="S956" s="303"/>
      <c r="T956" s="303"/>
      <c r="U956" s="303"/>
      <c r="W956" s="342"/>
      <c r="X956" s="342"/>
      <c r="Y956" s="342"/>
      <c r="Z956" s="342"/>
      <c r="AA956" s="342"/>
      <c r="AB956" s="342"/>
      <c r="AC956" s="342"/>
      <c r="AD956" s="342"/>
      <c r="AE956" s="342"/>
      <c r="AJ956" s="354">
        <v>53</v>
      </c>
      <c r="AK956" s="432">
        <v>146</v>
      </c>
      <c r="AL956" s="433" t="s">
        <v>11</v>
      </c>
      <c r="AM956" s="433" t="s">
        <v>459</v>
      </c>
      <c r="AN956" s="433" t="s">
        <v>54</v>
      </c>
      <c r="CB956" s="307"/>
      <c r="CC956" s="307"/>
      <c r="CD956" s="307"/>
      <c r="CE956" s="307"/>
      <c r="CF956" s="307"/>
      <c r="CG956" s="307"/>
      <c r="CH956" s="307"/>
      <c r="CI956" s="307"/>
      <c r="CJ956" s="307"/>
      <c r="CK956" s="307"/>
      <c r="CL956" s="307"/>
      <c r="CM956" s="307"/>
      <c r="CN956" s="307"/>
      <c r="CO956" s="307"/>
      <c r="CP956" s="307"/>
      <c r="CQ956" s="307"/>
      <c r="CR956" s="307"/>
      <c r="CS956" s="307"/>
      <c r="CT956" s="307"/>
      <c r="CU956" s="307"/>
      <c r="CV956" s="307"/>
      <c r="CW956" s="307"/>
      <c r="CX956" s="307"/>
      <c r="CY956" s="307"/>
      <c r="CZ956" s="307"/>
      <c r="DA956" s="307"/>
      <c r="DB956" s="307"/>
      <c r="DC956" s="307"/>
      <c r="DD956" s="307"/>
      <c r="DE956" s="307"/>
      <c r="DF956" s="307"/>
      <c r="DG956" s="307"/>
      <c r="DH956" s="307"/>
      <c r="DI956" s="390"/>
      <c r="DJ956" s="390"/>
      <c r="DK956" s="307"/>
      <c r="DL956" s="307"/>
      <c r="DM956" s="307"/>
      <c r="DN956" s="307"/>
      <c r="DO956" s="307"/>
      <c r="DP956" s="307"/>
      <c r="DQ956" s="307"/>
      <c r="DR956" s="307"/>
      <c r="DS956" s="307"/>
      <c r="DT956" s="307"/>
      <c r="DU956" s="307"/>
      <c r="DV956" s="307"/>
      <c r="DW956" s="307"/>
      <c r="DX956" s="307"/>
      <c r="DY956" s="307"/>
      <c r="DZ956" s="307"/>
      <c r="EA956" s="307"/>
      <c r="EB956" s="307"/>
      <c r="EC956" s="307"/>
      <c r="ED956" s="307"/>
      <c r="EE956" s="307"/>
      <c r="EF956" s="307"/>
      <c r="EG956" s="307"/>
      <c r="EH956" s="307"/>
      <c r="EI956" s="307"/>
      <c r="EJ956" s="307"/>
      <c r="EK956" s="307"/>
      <c r="EL956" s="307"/>
      <c r="EM956" s="307"/>
      <c r="EN956" s="307"/>
      <c r="EO956" s="307"/>
      <c r="EP956" s="307"/>
      <c r="EQ956" s="307"/>
      <c r="ER956" s="307"/>
      <c r="ES956" s="307"/>
      <c r="ET956" s="307"/>
      <c r="EU956" s="390"/>
      <c r="EV956" s="390"/>
      <c r="EW956" s="307"/>
      <c r="EX956" s="307"/>
      <c r="EY956" s="307"/>
      <c r="EZ956" s="307"/>
      <c r="FA956" s="307"/>
      <c r="FB956" s="307"/>
      <c r="FC956" s="307"/>
      <c r="FD956" s="307"/>
      <c r="FE956" s="307"/>
      <c r="FF956" s="307"/>
      <c r="FG956" s="307"/>
      <c r="FH956" s="307"/>
      <c r="FI956" s="307"/>
      <c r="FJ956" s="307"/>
      <c r="FK956" s="307"/>
      <c r="FL956" s="307"/>
      <c r="FM956" s="307"/>
      <c r="FN956" s="307"/>
      <c r="FO956" s="307"/>
      <c r="FP956" s="307"/>
      <c r="FQ956" s="307"/>
      <c r="FR956" s="307"/>
      <c r="FS956" s="307"/>
      <c r="FT956" s="307"/>
      <c r="FU956" s="307"/>
      <c r="FV956" s="307"/>
      <c r="FW956" s="307"/>
      <c r="FX956" s="307"/>
      <c r="FY956" s="307"/>
      <c r="FZ956" s="307"/>
      <c r="GA956" s="307"/>
      <c r="GB956" s="307"/>
      <c r="GC956" s="307"/>
      <c r="GD956" s="307"/>
      <c r="GE956" s="307"/>
      <c r="GF956" s="307"/>
      <c r="GG956" s="307"/>
      <c r="GH956" s="307"/>
      <c r="GI956" s="307"/>
      <c r="GJ956" s="307"/>
      <c r="GK956" s="307"/>
      <c r="GL956" s="307"/>
      <c r="GM956" s="307"/>
      <c r="GN956" s="307"/>
      <c r="GO956" s="307"/>
      <c r="GP956" s="307"/>
      <c r="GQ956" s="307"/>
      <c r="GR956" s="307"/>
      <c r="GS956" s="307"/>
      <c r="GT956" s="307"/>
      <c r="GU956" s="307"/>
      <c r="GV956" s="307"/>
      <c r="GW956" s="307"/>
      <c r="GX956" s="307"/>
      <c r="GY956" s="307"/>
      <c r="GZ956" s="307"/>
      <c r="HA956" s="307"/>
      <c r="HB956" s="307"/>
      <c r="HC956" s="307"/>
      <c r="HD956" s="307"/>
      <c r="HE956" s="307"/>
      <c r="HF956" s="307"/>
      <c r="HG956" s="307"/>
      <c r="HH956" s="307"/>
      <c r="HI956" s="307"/>
      <c r="HJ956" s="307"/>
      <c r="HK956" s="307"/>
      <c r="HL956" s="307"/>
      <c r="HM956" s="307"/>
      <c r="HN956" s="307"/>
      <c r="HO956" s="307"/>
      <c r="HP956" s="307"/>
      <c r="HQ956" s="307"/>
      <c r="HR956" s="307"/>
      <c r="HS956" s="307"/>
      <c r="HT956" s="307"/>
      <c r="HU956" s="307"/>
      <c r="HV956" s="307"/>
      <c r="HW956" s="307"/>
      <c r="HX956" s="307"/>
      <c r="HY956" s="307"/>
      <c r="HZ956" s="307"/>
      <c r="IA956" s="307"/>
      <c r="IB956" s="307"/>
      <c r="IC956" s="307"/>
      <c r="ID956" s="307"/>
      <c r="IE956" s="307"/>
      <c r="IF956" s="307"/>
      <c r="IG956" s="307"/>
      <c r="IH956" s="307"/>
      <c r="II956" s="307"/>
      <c r="IJ956" s="307"/>
      <c r="IK956" s="307"/>
      <c r="IL956" s="307"/>
      <c r="IM956" s="307"/>
      <c r="IN956" s="307"/>
      <c r="IO956" s="307"/>
      <c r="IP956" s="307"/>
      <c r="IQ956" s="307"/>
      <c r="IR956" s="307"/>
      <c r="IS956" s="307"/>
      <c r="IT956" s="307"/>
      <c r="IU956" s="307"/>
      <c r="IV956" s="307"/>
      <c r="IW956" s="307"/>
      <c r="IX956" s="307"/>
      <c r="IY956" s="307"/>
      <c r="IZ956" s="307"/>
      <c r="JA956" s="307"/>
      <c r="JB956" s="307"/>
      <c r="JC956" s="307"/>
      <c r="JD956" s="307"/>
      <c r="JE956" s="307"/>
      <c r="JF956" s="307"/>
      <c r="JG956" s="307"/>
      <c r="JH956" s="307"/>
      <c r="JI956" s="307"/>
      <c r="JJ956" s="307"/>
      <c r="JK956" s="307"/>
      <c r="JL956" s="307"/>
      <c r="JM956" s="307"/>
      <c r="JN956" s="307"/>
      <c r="JO956" s="307"/>
      <c r="JP956" s="307"/>
      <c r="JQ956" s="307"/>
      <c r="JR956" s="307"/>
      <c r="JS956" s="307"/>
      <c r="JT956" s="307"/>
      <c r="JU956" s="307"/>
      <c r="JV956" s="307"/>
      <c r="JW956" s="307"/>
      <c r="JX956" s="307"/>
      <c r="JY956" s="307"/>
      <c r="JZ956" s="307"/>
      <c r="KA956" s="307"/>
      <c r="KB956" s="307"/>
      <c r="KC956" s="307"/>
      <c r="KD956" s="307"/>
      <c r="KE956" s="307"/>
      <c r="KF956" s="307"/>
      <c r="KG956" s="307"/>
      <c r="KH956" s="307"/>
      <c r="KI956" s="307"/>
      <c r="KJ956" s="307"/>
      <c r="KK956" s="307"/>
      <c r="KL956" s="307"/>
      <c r="KM956" s="307"/>
      <c r="KN956" s="307"/>
      <c r="KO956" s="307"/>
      <c r="KP956" s="307"/>
      <c r="KQ956" s="307"/>
      <c r="KR956" s="307"/>
      <c r="KS956" s="307"/>
      <c r="KT956" s="307"/>
    </row>
    <row r="957" spans="14:306" s="56" customFormat="1" ht="15" customHeight="1">
      <c r="N957" s="427"/>
      <c r="O957" s="303"/>
      <c r="P957" s="303"/>
      <c r="Q957" s="303"/>
      <c r="R957" s="303"/>
      <c r="S957" s="303"/>
      <c r="T957" s="303"/>
      <c r="U957" s="303"/>
      <c r="W957" s="342"/>
      <c r="X957" s="342"/>
      <c r="Y957" s="342"/>
      <c r="Z957" s="342"/>
      <c r="AA957" s="342"/>
      <c r="AB957" s="342"/>
      <c r="AC957" s="342"/>
      <c r="AD957" s="342"/>
      <c r="AE957" s="342"/>
      <c r="AJ957" s="354">
        <v>54</v>
      </c>
      <c r="AK957" s="432">
        <v>148</v>
      </c>
      <c r="AL957" s="433" t="s">
        <v>11</v>
      </c>
      <c r="AM957" s="433" t="s">
        <v>1098</v>
      </c>
      <c r="AN957" s="433" t="s">
        <v>1099</v>
      </c>
      <c r="CB957" s="307"/>
      <c r="CC957" s="307"/>
      <c r="CD957" s="307"/>
      <c r="CE957" s="307"/>
      <c r="CF957" s="307"/>
      <c r="CG957" s="307"/>
      <c r="CH957" s="307"/>
      <c r="CI957" s="307"/>
      <c r="CJ957" s="307"/>
      <c r="CK957" s="307"/>
      <c r="CL957" s="307"/>
      <c r="CM957" s="307"/>
      <c r="CN957" s="307"/>
      <c r="CO957" s="307"/>
      <c r="CP957" s="307"/>
      <c r="CQ957" s="307"/>
      <c r="CR957" s="307"/>
      <c r="CS957" s="307"/>
      <c r="CT957" s="307"/>
      <c r="CU957" s="307"/>
      <c r="CV957" s="307"/>
      <c r="CW957" s="307"/>
      <c r="CX957" s="307"/>
      <c r="CY957" s="307"/>
      <c r="CZ957" s="307"/>
      <c r="DA957" s="307"/>
      <c r="DB957" s="307"/>
      <c r="DC957" s="307"/>
      <c r="DD957" s="307"/>
      <c r="DE957" s="307"/>
      <c r="DF957" s="307"/>
      <c r="DG957" s="307"/>
      <c r="DH957" s="307"/>
      <c r="DI957" s="390"/>
      <c r="DJ957" s="390"/>
      <c r="DK957" s="307"/>
      <c r="DL957" s="307"/>
      <c r="DM957" s="307"/>
      <c r="DN957" s="307"/>
      <c r="DO957" s="307"/>
      <c r="DP957" s="307"/>
      <c r="DQ957" s="307"/>
      <c r="DR957" s="307"/>
      <c r="DS957" s="307"/>
      <c r="DT957" s="307"/>
      <c r="DU957" s="307"/>
      <c r="DV957" s="307"/>
      <c r="DW957" s="307"/>
      <c r="DX957" s="307"/>
      <c r="DY957" s="307"/>
      <c r="DZ957" s="307"/>
      <c r="EA957" s="307"/>
      <c r="EB957" s="307"/>
      <c r="EC957" s="307"/>
      <c r="ED957" s="307"/>
      <c r="EE957" s="307"/>
      <c r="EF957" s="307"/>
      <c r="EG957" s="307"/>
      <c r="EH957" s="307"/>
      <c r="EI957" s="307"/>
      <c r="EJ957" s="307"/>
      <c r="EK957" s="307"/>
      <c r="EL957" s="307"/>
      <c r="EM957" s="307"/>
      <c r="EN957" s="307"/>
      <c r="EO957" s="307"/>
      <c r="EP957" s="307"/>
      <c r="EQ957" s="307"/>
      <c r="ER957" s="307"/>
      <c r="ES957" s="307"/>
      <c r="ET957" s="307"/>
      <c r="EU957" s="390"/>
      <c r="EV957" s="390"/>
      <c r="EW957" s="307"/>
      <c r="EX957" s="307"/>
      <c r="EY957" s="307"/>
      <c r="EZ957" s="307"/>
      <c r="FA957" s="307"/>
      <c r="FB957" s="307"/>
      <c r="FC957" s="307"/>
      <c r="FD957" s="307"/>
      <c r="FE957" s="307"/>
      <c r="FF957" s="307"/>
      <c r="FG957" s="307"/>
      <c r="FH957" s="307"/>
      <c r="FI957" s="307"/>
      <c r="FJ957" s="307"/>
      <c r="FK957" s="307"/>
      <c r="FL957" s="307"/>
      <c r="FM957" s="307"/>
      <c r="FN957" s="307"/>
      <c r="FO957" s="307"/>
      <c r="FP957" s="307"/>
      <c r="FQ957" s="307"/>
      <c r="FR957" s="307"/>
      <c r="FS957" s="307"/>
      <c r="FT957" s="307"/>
      <c r="FU957" s="307"/>
      <c r="FV957" s="307"/>
      <c r="FW957" s="307"/>
      <c r="FX957" s="307"/>
      <c r="FY957" s="307"/>
      <c r="FZ957" s="307"/>
      <c r="GA957" s="307"/>
      <c r="GB957" s="307"/>
      <c r="GC957" s="307"/>
      <c r="GD957" s="307"/>
      <c r="GE957" s="307"/>
      <c r="GF957" s="307"/>
      <c r="GG957" s="307"/>
      <c r="GH957" s="307"/>
      <c r="GI957" s="307"/>
      <c r="GJ957" s="307"/>
      <c r="GK957" s="307"/>
      <c r="GL957" s="307"/>
      <c r="GM957" s="307"/>
      <c r="GN957" s="307"/>
      <c r="GO957" s="307"/>
      <c r="GP957" s="307"/>
      <c r="GQ957" s="307"/>
      <c r="GR957" s="307"/>
      <c r="GS957" s="307"/>
      <c r="GT957" s="307"/>
      <c r="GU957" s="307"/>
      <c r="GV957" s="307"/>
      <c r="GW957" s="307"/>
      <c r="GX957" s="307"/>
      <c r="GY957" s="307"/>
      <c r="GZ957" s="307"/>
      <c r="HA957" s="307"/>
      <c r="HB957" s="307"/>
      <c r="HC957" s="307"/>
      <c r="HD957" s="307"/>
      <c r="HE957" s="307"/>
      <c r="HF957" s="307"/>
      <c r="HG957" s="307"/>
      <c r="HH957" s="307"/>
      <c r="HI957" s="307"/>
      <c r="HJ957" s="307"/>
      <c r="HK957" s="307"/>
      <c r="HL957" s="307"/>
      <c r="HM957" s="307"/>
      <c r="HN957" s="307"/>
      <c r="HO957" s="307"/>
      <c r="HP957" s="307"/>
      <c r="HQ957" s="307"/>
      <c r="HR957" s="307"/>
      <c r="HS957" s="307"/>
      <c r="HT957" s="307"/>
      <c r="HU957" s="307"/>
      <c r="HV957" s="307"/>
      <c r="HW957" s="307"/>
      <c r="HX957" s="307"/>
      <c r="HY957" s="307"/>
      <c r="HZ957" s="307"/>
      <c r="IA957" s="307"/>
      <c r="IB957" s="307"/>
      <c r="IC957" s="307"/>
      <c r="ID957" s="307"/>
      <c r="IE957" s="307"/>
      <c r="IF957" s="307"/>
      <c r="IG957" s="307"/>
      <c r="IH957" s="307"/>
      <c r="II957" s="307"/>
      <c r="IJ957" s="307"/>
      <c r="IK957" s="307"/>
      <c r="IL957" s="307"/>
      <c r="IM957" s="307"/>
      <c r="IN957" s="307"/>
      <c r="IO957" s="307"/>
      <c r="IP957" s="307"/>
      <c r="IQ957" s="307"/>
      <c r="IR957" s="307"/>
      <c r="IS957" s="307"/>
      <c r="IT957" s="307"/>
      <c r="IU957" s="307"/>
      <c r="IV957" s="307"/>
      <c r="IW957" s="307"/>
      <c r="IX957" s="307"/>
      <c r="IY957" s="307"/>
      <c r="IZ957" s="307"/>
      <c r="JA957" s="307"/>
      <c r="JB957" s="307"/>
      <c r="JC957" s="307"/>
      <c r="JD957" s="307"/>
      <c r="JE957" s="307"/>
      <c r="JF957" s="307"/>
      <c r="JG957" s="307"/>
      <c r="JH957" s="307"/>
      <c r="JI957" s="307"/>
      <c r="JJ957" s="307"/>
      <c r="JK957" s="307"/>
      <c r="JL957" s="307"/>
      <c r="JM957" s="307"/>
      <c r="JN957" s="307"/>
      <c r="JO957" s="307"/>
      <c r="JP957" s="307"/>
      <c r="JQ957" s="307"/>
      <c r="JR957" s="307"/>
      <c r="JS957" s="307"/>
      <c r="JT957" s="307"/>
      <c r="JU957" s="307"/>
      <c r="JV957" s="307"/>
      <c r="JW957" s="307"/>
      <c r="JX957" s="307"/>
      <c r="JY957" s="307"/>
      <c r="JZ957" s="307"/>
      <c r="KA957" s="307"/>
      <c r="KB957" s="307"/>
      <c r="KC957" s="307"/>
      <c r="KD957" s="307"/>
      <c r="KE957" s="307"/>
      <c r="KF957" s="307"/>
      <c r="KG957" s="307"/>
      <c r="KH957" s="307"/>
      <c r="KI957" s="307"/>
      <c r="KJ957" s="307"/>
      <c r="KK957" s="307"/>
      <c r="KL957" s="307"/>
      <c r="KM957" s="307"/>
      <c r="KN957" s="307"/>
      <c r="KO957" s="307"/>
      <c r="KP957" s="307"/>
      <c r="KQ957" s="307"/>
      <c r="KR957" s="307"/>
      <c r="KS957" s="307"/>
      <c r="KT957" s="307"/>
    </row>
    <row r="958" spans="14:306" s="56" customFormat="1" ht="15" customHeight="1">
      <c r="N958" s="427"/>
      <c r="O958" s="303"/>
      <c r="P958" s="303"/>
      <c r="Q958" s="303"/>
      <c r="R958" s="303"/>
      <c r="S958" s="303"/>
      <c r="T958" s="303"/>
      <c r="U958" s="303"/>
      <c r="W958" s="342"/>
      <c r="X958" s="342"/>
      <c r="Y958" s="342"/>
      <c r="Z958" s="342"/>
      <c r="AA958" s="342"/>
      <c r="AB958" s="342"/>
      <c r="AC958" s="342"/>
      <c r="AD958" s="342"/>
      <c r="AE958" s="342"/>
      <c r="AJ958" s="354">
        <v>55</v>
      </c>
      <c r="AK958" s="432">
        <v>151</v>
      </c>
      <c r="AL958" s="434" t="s">
        <v>1100</v>
      </c>
      <c r="AM958" s="437" t="s">
        <v>1101</v>
      </c>
      <c r="AN958" s="433" t="s">
        <v>1102</v>
      </c>
      <c r="CB958" s="307"/>
      <c r="CC958" s="307"/>
      <c r="CD958" s="307"/>
      <c r="CE958" s="307"/>
      <c r="CF958" s="307"/>
      <c r="CG958" s="307"/>
      <c r="CH958" s="307"/>
      <c r="CI958" s="307"/>
      <c r="CJ958" s="307"/>
      <c r="CK958" s="307"/>
      <c r="CL958" s="307"/>
      <c r="CM958" s="307"/>
      <c r="CN958" s="307"/>
      <c r="CO958" s="307"/>
      <c r="CP958" s="307"/>
      <c r="CQ958" s="307"/>
      <c r="CR958" s="307"/>
      <c r="CS958" s="307"/>
      <c r="CT958" s="307"/>
      <c r="CU958" s="307"/>
      <c r="CV958" s="307"/>
      <c r="CW958" s="307"/>
      <c r="CX958" s="307"/>
      <c r="CY958" s="307"/>
      <c r="CZ958" s="307"/>
      <c r="DA958" s="307"/>
      <c r="DB958" s="307"/>
      <c r="DC958" s="307"/>
      <c r="DD958" s="307"/>
      <c r="DE958" s="307"/>
      <c r="DF958" s="307"/>
      <c r="DG958" s="307"/>
      <c r="DH958" s="307"/>
      <c r="DI958" s="390"/>
      <c r="DJ958" s="390"/>
      <c r="DK958" s="307"/>
      <c r="DL958" s="307"/>
      <c r="DM958" s="307"/>
      <c r="DN958" s="307"/>
      <c r="DO958" s="307"/>
      <c r="DP958" s="307"/>
      <c r="DQ958" s="307"/>
      <c r="DR958" s="307"/>
      <c r="DS958" s="307"/>
      <c r="DT958" s="307"/>
      <c r="DU958" s="307"/>
      <c r="DV958" s="307"/>
      <c r="DW958" s="307"/>
      <c r="DX958" s="307"/>
      <c r="DY958" s="307"/>
      <c r="DZ958" s="307"/>
      <c r="EA958" s="307"/>
      <c r="EB958" s="307"/>
      <c r="EC958" s="307"/>
      <c r="ED958" s="307"/>
      <c r="EE958" s="307"/>
      <c r="EF958" s="307"/>
      <c r="EG958" s="307"/>
      <c r="EH958" s="307"/>
      <c r="EI958" s="307"/>
      <c r="EJ958" s="307"/>
      <c r="EK958" s="307"/>
      <c r="EL958" s="307"/>
      <c r="EM958" s="307"/>
      <c r="EN958" s="307"/>
      <c r="EO958" s="307"/>
      <c r="EP958" s="307"/>
      <c r="EQ958" s="307"/>
      <c r="ER958" s="307"/>
      <c r="ES958" s="307"/>
      <c r="ET958" s="307"/>
      <c r="EU958" s="390"/>
      <c r="EV958" s="390"/>
      <c r="EW958" s="307"/>
      <c r="EX958" s="307"/>
      <c r="EY958" s="307"/>
      <c r="EZ958" s="307"/>
      <c r="FA958" s="307"/>
      <c r="FB958" s="307"/>
      <c r="FC958" s="307"/>
      <c r="FD958" s="307"/>
      <c r="FE958" s="307"/>
      <c r="FF958" s="307"/>
      <c r="FG958" s="307"/>
      <c r="FH958" s="307"/>
      <c r="FI958" s="307"/>
      <c r="FJ958" s="307"/>
      <c r="FK958" s="307"/>
      <c r="FL958" s="307"/>
      <c r="FM958" s="307"/>
      <c r="FN958" s="307"/>
      <c r="FO958" s="307"/>
      <c r="FP958" s="307"/>
      <c r="FQ958" s="307"/>
      <c r="FR958" s="307"/>
      <c r="FS958" s="307"/>
      <c r="FT958" s="307"/>
      <c r="FU958" s="307"/>
      <c r="FV958" s="307"/>
      <c r="FW958" s="307"/>
      <c r="FX958" s="307"/>
      <c r="FY958" s="307"/>
      <c r="FZ958" s="307"/>
      <c r="GA958" s="307"/>
      <c r="GB958" s="307"/>
      <c r="GC958" s="307"/>
      <c r="GD958" s="307"/>
      <c r="GE958" s="307"/>
      <c r="GF958" s="307"/>
      <c r="GG958" s="307"/>
      <c r="GH958" s="307"/>
      <c r="GI958" s="307"/>
      <c r="GJ958" s="307"/>
      <c r="GK958" s="307"/>
      <c r="GL958" s="307"/>
      <c r="GM958" s="307"/>
      <c r="GN958" s="307"/>
      <c r="GO958" s="307"/>
      <c r="GP958" s="307"/>
      <c r="GQ958" s="307"/>
      <c r="GR958" s="307"/>
      <c r="GS958" s="307"/>
      <c r="GT958" s="307"/>
      <c r="GU958" s="307"/>
      <c r="GV958" s="307"/>
      <c r="GW958" s="307"/>
      <c r="GX958" s="307"/>
      <c r="GY958" s="307"/>
      <c r="GZ958" s="307"/>
      <c r="HA958" s="307"/>
      <c r="HB958" s="307"/>
      <c r="HC958" s="307"/>
      <c r="HD958" s="307"/>
      <c r="HE958" s="307"/>
      <c r="HF958" s="307"/>
      <c r="HG958" s="307"/>
      <c r="HH958" s="307"/>
      <c r="HI958" s="307"/>
      <c r="HJ958" s="307"/>
      <c r="HK958" s="307"/>
      <c r="HL958" s="307"/>
      <c r="HM958" s="307"/>
      <c r="HN958" s="307"/>
      <c r="HO958" s="307"/>
      <c r="HP958" s="307"/>
      <c r="HQ958" s="307"/>
      <c r="HR958" s="307"/>
      <c r="HS958" s="307"/>
      <c r="HT958" s="307"/>
      <c r="HU958" s="307"/>
      <c r="HV958" s="307"/>
      <c r="HW958" s="307"/>
      <c r="HX958" s="307"/>
      <c r="HY958" s="307"/>
      <c r="HZ958" s="307"/>
      <c r="IA958" s="307"/>
      <c r="IB958" s="307"/>
      <c r="IC958" s="307"/>
      <c r="ID958" s="307"/>
      <c r="IE958" s="307"/>
      <c r="IF958" s="307"/>
      <c r="IG958" s="307"/>
      <c r="IH958" s="307"/>
      <c r="II958" s="307"/>
      <c r="IJ958" s="307"/>
      <c r="IK958" s="307"/>
      <c r="IL958" s="307"/>
      <c r="IM958" s="307"/>
      <c r="IN958" s="307"/>
      <c r="IO958" s="307"/>
      <c r="IP958" s="307"/>
      <c r="IQ958" s="307"/>
      <c r="IR958" s="307"/>
      <c r="IS958" s="307"/>
      <c r="IT958" s="307"/>
      <c r="IU958" s="307"/>
      <c r="IV958" s="307"/>
      <c r="IW958" s="307"/>
      <c r="IX958" s="307"/>
      <c r="IY958" s="307"/>
      <c r="IZ958" s="307"/>
      <c r="JA958" s="307"/>
      <c r="JB958" s="307"/>
      <c r="JC958" s="307"/>
      <c r="JD958" s="307"/>
      <c r="JE958" s="307"/>
      <c r="JF958" s="307"/>
      <c r="JG958" s="307"/>
      <c r="JH958" s="307"/>
      <c r="JI958" s="307"/>
      <c r="JJ958" s="307"/>
      <c r="JK958" s="307"/>
      <c r="JL958" s="307"/>
      <c r="JM958" s="307"/>
      <c r="JN958" s="307"/>
      <c r="JO958" s="307"/>
      <c r="JP958" s="307"/>
      <c r="JQ958" s="307"/>
      <c r="JR958" s="307"/>
      <c r="JS958" s="307"/>
      <c r="JT958" s="307"/>
      <c r="JU958" s="307"/>
      <c r="JV958" s="307"/>
      <c r="JW958" s="307"/>
      <c r="JX958" s="307"/>
      <c r="JY958" s="307"/>
      <c r="JZ958" s="307"/>
      <c r="KA958" s="307"/>
      <c r="KB958" s="307"/>
      <c r="KC958" s="307"/>
      <c r="KD958" s="307"/>
      <c r="KE958" s="307"/>
      <c r="KF958" s="307"/>
      <c r="KG958" s="307"/>
      <c r="KH958" s="307"/>
      <c r="KI958" s="307"/>
      <c r="KJ958" s="307"/>
      <c r="KK958" s="307"/>
      <c r="KL958" s="307"/>
      <c r="KM958" s="307"/>
      <c r="KN958" s="307"/>
      <c r="KO958" s="307"/>
      <c r="KP958" s="307"/>
      <c r="KQ958" s="307"/>
      <c r="KR958" s="307"/>
      <c r="KS958" s="307"/>
      <c r="KT958" s="307"/>
    </row>
    <row r="959" spans="14:306" s="56" customFormat="1" ht="15" customHeight="1">
      <c r="N959" s="427"/>
      <c r="O959" s="303"/>
      <c r="P959" s="303"/>
      <c r="Q959" s="303"/>
      <c r="R959" s="303"/>
      <c r="S959" s="303"/>
      <c r="T959" s="303"/>
      <c r="U959" s="303"/>
      <c r="W959" s="342"/>
      <c r="X959" s="342"/>
      <c r="Y959" s="342"/>
      <c r="Z959" s="342"/>
      <c r="AA959" s="342"/>
      <c r="AB959" s="342"/>
      <c r="AC959" s="342"/>
      <c r="AD959" s="342"/>
      <c r="AE959" s="342"/>
      <c r="AJ959" s="354">
        <v>56</v>
      </c>
      <c r="AK959" s="432">
        <v>153</v>
      </c>
      <c r="AL959" s="433" t="s">
        <v>1100</v>
      </c>
      <c r="AM959" s="433" t="s">
        <v>1103</v>
      </c>
      <c r="AN959" s="433" t="s">
        <v>1104</v>
      </c>
      <c r="CB959" s="307"/>
      <c r="CC959" s="307"/>
      <c r="CD959" s="307"/>
      <c r="CE959" s="307"/>
      <c r="CF959" s="307"/>
      <c r="CG959" s="307"/>
      <c r="CH959" s="307"/>
      <c r="CI959" s="307"/>
      <c r="CJ959" s="307"/>
      <c r="CK959" s="307"/>
      <c r="CL959" s="307"/>
      <c r="CM959" s="307"/>
      <c r="CN959" s="307"/>
      <c r="CO959" s="307"/>
      <c r="CP959" s="307"/>
      <c r="CQ959" s="307"/>
      <c r="CR959" s="307"/>
      <c r="CS959" s="307"/>
      <c r="CT959" s="307"/>
      <c r="CU959" s="307"/>
      <c r="CV959" s="307"/>
      <c r="CW959" s="307"/>
      <c r="CX959" s="307"/>
      <c r="CY959" s="307"/>
      <c r="CZ959" s="307"/>
      <c r="DA959" s="307"/>
      <c r="DB959" s="307"/>
      <c r="DC959" s="307"/>
      <c r="DD959" s="307"/>
      <c r="DE959" s="307"/>
      <c r="DF959" s="307"/>
      <c r="DG959" s="307"/>
      <c r="DH959" s="307"/>
      <c r="DI959" s="390"/>
      <c r="DJ959" s="390"/>
      <c r="DK959" s="307"/>
      <c r="DL959" s="307"/>
      <c r="DM959" s="307"/>
      <c r="DN959" s="307"/>
      <c r="DO959" s="307"/>
      <c r="DP959" s="307"/>
      <c r="DQ959" s="307"/>
      <c r="DR959" s="307"/>
      <c r="DS959" s="307"/>
      <c r="DT959" s="307"/>
      <c r="DU959" s="307"/>
      <c r="DV959" s="307"/>
      <c r="DW959" s="307"/>
      <c r="DX959" s="307"/>
      <c r="DY959" s="307"/>
      <c r="DZ959" s="307"/>
      <c r="EA959" s="307"/>
      <c r="EB959" s="307"/>
      <c r="EC959" s="307"/>
      <c r="ED959" s="307"/>
      <c r="EE959" s="307"/>
      <c r="EF959" s="307"/>
      <c r="EG959" s="307"/>
      <c r="EH959" s="307"/>
      <c r="EI959" s="307"/>
      <c r="EJ959" s="307"/>
      <c r="EK959" s="307"/>
      <c r="EL959" s="307"/>
      <c r="EM959" s="307"/>
      <c r="EN959" s="307"/>
      <c r="EO959" s="307"/>
      <c r="EP959" s="307"/>
      <c r="EQ959" s="307"/>
      <c r="ER959" s="307"/>
      <c r="ES959" s="307"/>
      <c r="ET959" s="307"/>
      <c r="EU959" s="390"/>
      <c r="EV959" s="390"/>
      <c r="EW959" s="307"/>
      <c r="EX959" s="307"/>
      <c r="EY959" s="307"/>
      <c r="EZ959" s="307"/>
      <c r="FA959" s="307"/>
      <c r="FB959" s="307"/>
      <c r="FC959" s="307"/>
      <c r="FD959" s="307"/>
      <c r="FE959" s="307"/>
      <c r="FF959" s="307"/>
      <c r="FG959" s="307"/>
      <c r="FH959" s="307"/>
      <c r="FI959" s="307"/>
      <c r="FJ959" s="307"/>
      <c r="FK959" s="307"/>
      <c r="FL959" s="307"/>
      <c r="FM959" s="307"/>
      <c r="FN959" s="307"/>
      <c r="FO959" s="307"/>
      <c r="FP959" s="307"/>
      <c r="FQ959" s="307"/>
      <c r="FR959" s="307"/>
      <c r="FS959" s="307"/>
      <c r="FT959" s="307"/>
      <c r="FU959" s="307"/>
      <c r="FV959" s="307"/>
      <c r="FW959" s="307"/>
      <c r="FX959" s="307"/>
      <c r="FY959" s="307"/>
      <c r="FZ959" s="307"/>
      <c r="GA959" s="307"/>
      <c r="GB959" s="307"/>
      <c r="GC959" s="307"/>
      <c r="GD959" s="307"/>
      <c r="GE959" s="307"/>
      <c r="GF959" s="307"/>
      <c r="GG959" s="307"/>
      <c r="GH959" s="307"/>
      <c r="GI959" s="307"/>
      <c r="GJ959" s="307"/>
      <c r="GK959" s="307"/>
      <c r="GL959" s="307"/>
      <c r="GM959" s="307"/>
      <c r="GN959" s="307"/>
      <c r="GO959" s="307"/>
      <c r="GP959" s="307"/>
      <c r="GQ959" s="307"/>
      <c r="GR959" s="307"/>
      <c r="GS959" s="307"/>
      <c r="GT959" s="307"/>
      <c r="GU959" s="307"/>
      <c r="GV959" s="307"/>
      <c r="GW959" s="307"/>
      <c r="GX959" s="307"/>
      <c r="GY959" s="307"/>
      <c r="GZ959" s="307"/>
      <c r="HA959" s="307"/>
      <c r="HB959" s="307"/>
      <c r="HC959" s="307"/>
      <c r="HD959" s="307"/>
      <c r="HE959" s="307"/>
      <c r="HF959" s="307"/>
      <c r="HG959" s="307"/>
      <c r="HH959" s="307"/>
      <c r="HI959" s="307"/>
      <c r="HJ959" s="307"/>
      <c r="HK959" s="307"/>
      <c r="HL959" s="307"/>
      <c r="HM959" s="307"/>
      <c r="HN959" s="307"/>
      <c r="HO959" s="307"/>
      <c r="HP959" s="307"/>
      <c r="HQ959" s="307"/>
      <c r="HR959" s="307"/>
      <c r="HS959" s="307"/>
      <c r="HT959" s="307"/>
      <c r="HU959" s="307"/>
      <c r="HV959" s="307"/>
      <c r="HW959" s="307"/>
      <c r="HX959" s="307"/>
      <c r="HY959" s="307"/>
      <c r="HZ959" s="307"/>
      <c r="IA959" s="307"/>
      <c r="IB959" s="307"/>
      <c r="IC959" s="307"/>
      <c r="ID959" s="307"/>
      <c r="IE959" s="307"/>
      <c r="IF959" s="307"/>
      <c r="IG959" s="307"/>
      <c r="IH959" s="307"/>
      <c r="II959" s="307"/>
      <c r="IJ959" s="307"/>
      <c r="IK959" s="307"/>
      <c r="IL959" s="307"/>
      <c r="IM959" s="307"/>
      <c r="IN959" s="307"/>
      <c r="IO959" s="307"/>
      <c r="IP959" s="307"/>
      <c r="IQ959" s="307"/>
      <c r="IR959" s="307"/>
      <c r="IS959" s="307"/>
      <c r="IT959" s="307"/>
      <c r="IU959" s="307"/>
      <c r="IV959" s="307"/>
      <c r="IW959" s="307"/>
      <c r="IX959" s="307"/>
      <c r="IY959" s="307"/>
      <c r="IZ959" s="307"/>
      <c r="JA959" s="307"/>
      <c r="JB959" s="307"/>
      <c r="JC959" s="307"/>
      <c r="JD959" s="307"/>
      <c r="JE959" s="307"/>
      <c r="JF959" s="307"/>
      <c r="JG959" s="307"/>
      <c r="JH959" s="307"/>
      <c r="JI959" s="307"/>
      <c r="JJ959" s="307"/>
      <c r="JK959" s="307"/>
      <c r="JL959" s="307"/>
      <c r="JM959" s="307"/>
      <c r="JN959" s="307"/>
      <c r="JO959" s="307"/>
      <c r="JP959" s="307"/>
      <c r="JQ959" s="307"/>
      <c r="JR959" s="307"/>
      <c r="JS959" s="307"/>
      <c r="JT959" s="307"/>
      <c r="JU959" s="307"/>
      <c r="JV959" s="307"/>
      <c r="JW959" s="307"/>
      <c r="JX959" s="307"/>
      <c r="JY959" s="307"/>
      <c r="JZ959" s="307"/>
      <c r="KA959" s="307"/>
      <c r="KB959" s="307"/>
      <c r="KC959" s="307"/>
      <c r="KD959" s="307"/>
      <c r="KE959" s="307"/>
      <c r="KF959" s="307"/>
      <c r="KG959" s="307"/>
      <c r="KH959" s="307"/>
      <c r="KI959" s="307"/>
      <c r="KJ959" s="307"/>
      <c r="KK959" s="307"/>
      <c r="KL959" s="307"/>
      <c r="KM959" s="307"/>
      <c r="KN959" s="307"/>
      <c r="KO959" s="307"/>
      <c r="KP959" s="307"/>
      <c r="KQ959" s="307"/>
      <c r="KR959" s="307"/>
      <c r="KS959" s="307"/>
      <c r="KT959" s="307"/>
    </row>
    <row r="960" spans="14:306" s="56" customFormat="1" ht="15" customHeight="1">
      <c r="N960" s="427"/>
      <c r="O960" s="303"/>
      <c r="P960" s="303"/>
      <c r="Q960" s="303"/>
      <c r="R960" s="303"/>
      <c r="S960" s="303"/>
      <c r="T960" s="303"/>
      <c r="U960" s="303"/>
      <c r="W960" s="342"/>
      <c r="X960" s="342"/>
      <c r="Y960" s="342"/>
      <c r="Z960" s="342"/>
      <c r="AA960" s="342"/>
      <c r="AB960" s="342"/>
      <c r="AC960" s="342"/>
      <c r="AD960" s="342"/>
      <c r="AE960" s="342"/>
      <c r="AJ960" s="354">
        <v>57</v>
      </c>
      <c r="AK960" s="432">
        <v>155</v>
      </c>
      <c r="AL960" s="433" t="s">
        <v>1100</v>
      </c>
      <c r="AM960" s="433" t="s">
        <v>1105</v>
      </c>
      <c r="AN960" s="433" t="s">
        <v>1106</v>
      </c>
      <c r="CB960" s="307"/>
      <c r="CC960" s="307"/>
      <c r="CD960" s="307"/>
      <c r="CE960" s="307"/>
      <c r="CF960" s="307"/>
      <c r="CG960" s="307"/>
      <c r="CH960" s="307"/>
      <c r="CI960" s="307"/>
      <c r="CJ960" s="307"/>
      <c r="CK960" s="307"/>
      <c r="CL960" s="307"/>
      <c r="CM960" s="307"/>
      <c r="CN960" s="307"/>
      <c r="CO960" s="307"/>
      <c r="CP960" s="307"/>
      <c r="CQ960" s="307"/>
      <c r="CR960" s="307"/>
      <c r="CS960" s="307"/>
      <c r="CT960" s="307"/>
      <c r="CU960" s="307"/>
      <c r="CV960" s="307"/>
      <c r="CW960" s="307"/>
      <c r="CX960" s="307"/>
      <c r="CY960" s="307"/>
      <c r="CZ960" s="307"/>
      <c r="DA960" s="307"/>
      <c r="DB960" s="307"/>
      <c r="DC960" s="307"/>
      <c r="DD960" s="307"/>
      <c r="DE960" s="307"/>
      <c r="DF960" s="307"/>
      <c r="DG960" s="307"/>
      <c r="DH960" s="307"/>
      <c r="DI960" s="390"/>
      <c r="DJ960" s="390"/>
      <c r="DK960" s="307"/>
      <c r="DL960" s="307"/>
      <c r="DM960" s="307"/>
      <c r="DN960" s="307"/>
      <c r="DO960" s="307"/>
      <c r="DP960" s="307"/>
      <c r="DQ960" s="307"/>
      <c r="DR960" s="307"/>
      <c r="DS960" s="307"/>
      <c r="DT960" s="307"/>
      <c r="DU960" s="307"/>
      <c r="DV960" s="307"/>
      <c r="DW960" s="307"/>
      <c r="DX960" s="307"/>
      <c r="DY960" s="307"/>
      <c r="DZ960" s="307"/>
      <c r="EA960" s="307"/>
      <c r="EB960" s="307"/>
      <c r="EC960" s="307"/>
      <c r="ED960" s="307"/>
      <c r="EE960" s="307"/>
      <c r="EF960" s="307"/>
      <c r="EG960" s="307"/>
      <c r="EH960" s="307"/>
      <c r="EI960" s="307"/>
      <c r="EJ960" s="307"/>
      <c r="EK960" s="307"/>
      <c r="EL960" s="307"/>
      <c r="EM960" s="307"/>
      <c r="EN960" s="307"/>
      <c r="EO960" s="307"/>
      <c r="EP960" s="307"/>
      <c r="EQ960" s="307"/>
      <c r="ER960" s="307"/>
      <c r="ES960" s="307"/>
      <c r="ET960" s="307"/>
      <c r="EU960" s="390"/>
      <c r="EV960" s="390"/>
      <c r="EW960" s="307"/>
      <c r="EX960" s="307"/>
      <c r="EY960" s="307"/>
      <c r="EZ960" s="307"/>
      <c r="FA960" s="307"/>
      <c r="FB960" s="307"/>
      <c r="FC960" s="307"/>
      <c r="FD960" s="307"/>
      <c r="FE960" s="307"/>
      <c r="FF960" s="307"/>
      <c r="FG960" s="307"/>
      <c r="FH960" s="307"/>
      <c r="FI960" s="307"/>
      <c r="FJ960" s="307"/>
      <c r="FK960" s="307"/>
      <c r="FL960" s="307"/>
      <c r="FM960" s="307"/>
      <c r="FN960" s="307"/>
      <c r="FO960" s="307"/>
      <c r="FP960" s="307"/>
      <c r="FQ960" s="307"/>
      <c r="FR960" s="307"/>
      <c r="FS960" s="307"/>
      <c r="FT960" s="307"/>
      <c r="FU960" s="307"/>
      <c r="FV960" s="307"/>
      <c r="FW960" s="307"/>
      <c r="FX960" s="307"/>
      <c r="FY960" s="307"/>
      <c r="FZ960" s="307"/>
      <c r="GA960" s="307"/>
      <c r="GB960" s="307"/>
      <c r="GC960" s="307"/>
      <c r="GD960" s="307"/>
      <c r="GE960" s="307"/>
      <c r="GF960" s="307"/>
      <c r="GG960" s="307"/>
      <c r="GH960" s="307"/>
      <c r="GI960" s="307"/>
      <c r="GJ960" s="307"/>
      <c r="GK960" s="307"/>
      <c r="GL960" s="307"/>
      <c r="GM960" s="307"/>
      <c r="GN960" s="307"/>
      <c r="GO960" s="307"/>
      <c r="GP960" s="307"/>
      <c r="GQ960" s="307"/>
      <c r="GR960" s="307"/>
      <c r="GS960" s="307"/>
      <c r="GT960" s="307"/>
      <c r="GU960" s="307"/>
      <c r="GV960" s="307"/>
      <c r="GW960" s="307"/>
      <c r="GX960" s="307"/>
      <c r="GY960" s="307"/>
      <c r="GZ960" s="307"/>
      <c r="HA960" s="307"/>
      <c r="HB960" s="307"/>
      <c r="HC960" s="307"/>
      <c r="HD960" s="307"/>
      <c r="HE960" s="307"/>
      <c r="HF960" s="307"/>
      <c r="HG960" s="307"/>
      <c r="HH960" s="307"/>
      <c r="HI960" s="307"/>
      <c r="HJ960" s="307"/>
      <c r="HK960" s="307"/>
      <c r="HL960" s="307"/>
      <c r="HM960" s="307"/>
      <c r="HN960" s="307"/>
      <c r="HO960" s="307"/>
      <c r="HP960" s="307"/>
      <c r="HQ960" s="307"/>
      <c r="HR960" s="307"/>
      <c r="HS960" s="307"/>
      <c r="HT960" s="307"/>
      <c r="HU960" s="307"/>
      <c r="HV960" s="307"/>
      <c r="HW960" s="307"/>
      <c r="HX960" s="307"/>
      <c r="HY960" s="307"/>
      <c r="HZ960" s="307"/>
      <c r="IA960" s="307"/>
      <c r="IB960" s="307"/>
      <c r="IC960" s="307"/>
      <c r="ID960" s="307"/>
      <c r="IE960" s="307"/>
      <c r="IF960" s="307"/>
      <c r="IG960" s="307"/>
      <c r="IH960" s="307"/>
      <c r="II960" s="307"/>
      <c r="IJ960" s="307"/>
      <c r="IK960" s="307"/>
      <c r="IL960" s="307"/>
      <c r="IM960" s="307"/>
      <c r="IN960" s="307"/>
      <c r="IO960" s="307"/>
      <c r="IP960" s="307"/>
      <c r="IQ960" s="307"/>
      <c r="IR960" s="307"/>
      <c r="IS960" s="307"/>
      <c r="IT960" s="307"/>
      <c r="IU960" s="307"/>
      <c r="IV960" s="307"/>
      <c r="IW960" s="307"/>
      <c r="IX960" s="307"/>
      <c r="IY960" s="307"/>
      <c r="IZ960" s="307"/>
      <c r="JA960" s="307"/>
      <c r="JB960" s="307"/>
      <c r="JC960" s="307"/>
      <c r="JD960" s="307"/>
      <c r="JE960" s="307"/>
      <c r="JF960" s="307"/>
      <c r="JG960" s="307"/>
      <c r="JH960" s="307"/>
      <c r="JI960" s="307"/>
      <c r="JJ960" s="307"/>
      <c r="JK960" s="307"/>
      <c r="JL960" s="307"/>
      <c r="JM960" s="307"/>
      <c r="JN960" s="307"/>
      <c r="JO960" s="307"/>
      <c r="JP960" s="307"/>
      <c r="JQ960" s="307"/>
      <c r="JR960" s="307"/>
      <c r="JS960" s="307"/>
      <c r="JT960" s="307"/>
      <c r="JU960" s="307"/>
      <c r="JV960" s="307"/>
      <c r="JW960" s="307"/>
      <c r="JX960" s="307"/>
      <c r="JY960" s="307"/>
      <c r="JZ960" s="307"/>
      <c r="KA960" s="307"/>
      <c r="KB960" s="307"/>
      <c r="KC960" s="307"/>
      <c r="KD960" s="307"/>
      <c r="KE960" s="307"/>
      <c r="KF960" s="307"/>
      <c r="KG960" s="307"/>
      <c r="KH960" s="307"/>
      <c r="KI960" s="307"/>
      <c r="KJ960" s="307"/>
      <c r="KK960" s="307"/>
      <c r="KL960" s="307"/>
      <c r="KM960" s="307"/>
      <c r="KN960" s="307"/>
      <c r="KO960" s="307"/>
      <c r="KP960" s="307"/>
      <c r="KQ960" s="307"/>
      <c r="KR960" s="307"/>
      <c r="KS960" s="307"/>
      <c r="KT960" s="307"/>
    </row>
    <row r="961" spans="14:306" s="56" customFormat="1" ht="15" customHeight="1">
      <c r="N961" s="427"/>
      <c r="O961" s="303"/>
      <c r="P961" s="303"/>
      <c r="Q961" s="303"/>
      <c r="R961" s="303"/>
      <c r="S961" s="303"/>
      <c r="T961" s="303"/>
      <c r="U961" s="303"/>
      <c r="W961" s="342"/>
      <c r="X961" s="342"/>
      <c r="Y961" s="342"/>
      <c r="Z961" s="342"/>
      <c r="AA961" s="342"/>
      <c r="AB961" s="342"/>
      <c r="AC961" s="342"/>
      <c r="AD961" s="342"/>
      <c r="AE961" s="342"/>
      <c r="AJ961" s="354">
        <v>58</v>
      </c>
      <c r="AK961" s="354" t="s">
        <v>1043</v>
      </c>
      <c r="AL961" s="354" t="s">
        <v>1043</v>
      </c>
      <c r="AM961" s="354" t="s">
        <v>1043</v>
      </c>
      <c r="AN961" s="354" t="s">
        <v>1043</v>
      </c>
      <c r="CB961" s="307"/>
      <c r="CC961" s="307"/>
      <c r="CD961" s="307"/>
      <c r="CE961" s="307"/>
      <c r="CF961" s="307"/>
      <c r="CG961" s="307"/>
      <c r="CH961" s="307"/>
      <c r="CI961" s="307"/>
      <c r="CJ961" s="307"/>
      <c r="CK961" s="307"/>
      <c r="CL961" s="307"/>
      <c r="CM961" s="307"/>
      <c r="CN961" s="307"/>
      <c r="CO961" s="307"/>
      <c r="CP961" s="307"/>
      <c r="CQ961" s="307"/>
      <c r="CR961" s="307"/>
      <c r="CS961" s="307"/>
      <c r="CT961" s="307"/>
      <c r="CU961" s="307"/>
      <c r="CV961" s="307"/>
      <c r="CW961" s="307"/>
      <c r="CX961" s="307"/>
      <c r="CY961" s="307"/>
      <c r="CZ961" s="307"/>
      <c r="DA961" s="307"/>
      <c r="DB961" s="307"/>
      <c r="DC961" s="307"/>
      <c r="DD961" s="307"/>
      <c r="DE961" s="307"/>
      <c r="DF961" s="307"/>
      <c r="DG961" s="307"/>
      <c r="DH961" s="307"/>
      <c r="DI961" s="390"/>
      <c r="DJ961" s="390"/>
      <c r="DK961" s="307"/>
      <c r="DL961" s="307"/>
      <c r="DM961" s="307"/>
      <c r="DN961" s="307"/>
      <c r="DO961" s="307"/>
      <c r="DP961" s="307"/>
      <c r="DQ961" s="307"/>
      <c r="DR961" s="307"/>
      <c r="DS961" s="307"/>
      <c r="DT961" s="307"/>
      <c r="DU961" s="307"/>
      <c r="DV961" s="307"/>
      <c r="DW961" s="307"/>
      <c r="DX961" s="307"/>
      <c r="DY961" s="307"/>
      <c r="DZ961" s="307"/>
      <c r="EA961" s="307"/>
      <c r="EB961" s="307"/>
      <c r="EC961" s="307"/>
      <c r="ED961" s="307"/>
      <c r="EE961" s="307"/>
      <c r="EF961" s="307"/>
      <c r="EG961" s="307"/>
      <c r="EH961" s="307"/>
      <c r="EI961" s="307"/>
      <c r="EJ961" s="307"/>
      <c r="EK961" s="307"/>
      <c r="EL961" s="307"/>
      <c r="EM961" s="307"/>
      <c r="EN961" s="307"/>
      <c r="EO961" s="307"/>
      <c r="EP961" s="307"/>
      <c r="EQ961" s="307"/>
      <c r="ER961" s="307"/>
      <c r="ES961" s="307"/>
      <c r="ET961" s="307"/>
      <c r="EU961" s="390"/>
      <c r="EV961" s="390"/>
      <c r="EW961" s="307"/>
      <c r="EX961" s="307"/>
      <c r="EY961" s="307"/>
      <c r="EZ961" s="307"/>
      <c r="FA961" s="307"/>
      <c r="FB961" s="307"/>
      <c r="FC961" s="307"/>
      <c r="FD961" s="307"/>
      <c r="FE961" s="307"/>
      <c r="FF961" s="307"/>
      <c r="FG961" s="307"/>
      <c r="FH961" s="307"/>
      <c r="FI961" s="307"/>
      <c r="FJ961" s="307"/>
      <c r="FK961" s="307"/>
      <c r="FL961" s="307"/>
      <c r="FM961" s="307"/>
      <c r="FN961" s="307"/>
      <c r="FO961" s="307"/>
      <c r="FP961" s="307"/>
      <c r="FQ961" s="307"/>
      <c r="FR961" s="307"/>
      <c r="FS961" s="307"/>
      <c r="FT961" s="307"/>
      <c r="FU961" s="307"/>
      <c r="FV961" s="307"/>
      <c r="FW961" s="307"/>
      <c r="FX961" s="307"/>
      <c r="FY961" s="307"/>
      <c r="FZ961" s="307"/>
      <c r="GA961" s="307"/>
      <c r="GB961" s="307"/>
      <c r="GC961" s="307"/>
      <c r="GD961" s="307"/>
      <c r="GE961" s="307"/>
      <c r="GF961" s="307"/>
      <c r="GG961" s="307"/>
      <c r="GH961" s="307"/>
      <c r="GI961" s="307"/>
      <c r="GJ961" s="307"/>
      <c r="GK961" s="307"/>
      <c r="GL961" s="307"/>
      <c r="GM961" s="307"/>
      <c r="GN961" s="307"/>
      <c r="GO961" s="307"/>
      <c r="GP961" s="307"/>
      <c r="GQ961" s="307"/>
      <c r="GR961" s="307"/>
      <c r="GS961" s="307"/>
      <c r="GT961" s="307"/>
      <c r="GU961" s="307"/>
      <c r="GV961" s="307"/>
      <c r="GW961" s="307"/>
      <c r="GX961" s="307"/>
      <c r="GY961" s="307"/>
      <c r="GZ961" s="307"/>
      <c r="HA961" s="307"/>
      <c r="HB961" s="307"/>
      <c r="HC961" s="307"/>
      <c r="HD961" s="307"/>
      <c r="HE961" s="307"/>
      <c r="HF961" s="307"/>
      <c r="HG961" s="307"/>
      <c r="HH961" s="307"/>
      <c r="HI961" s="307"/>
      <c r="HJ961" s="307"/>
      <c r="HK961" s="307"/>
      <c r="HL961" s="307"/>
      <c r="HM961" s="307"/>
      <c r="HN961" s="307"/>
      <c r="HO961" s="307"/>
      <c r="HP961" s="307"/>
      <c r="HQ961" s="307"/>
      <c r="HR961" s="307"/>
      <c r="HS961" s="307"/>
      <c r="HT961" s="307"/>
      <c r="HU961" s="307"/>
      <c r="HV961" s="307"/>
      <c r="HW961" s="307"/>
      <c r="HX961" s="307"/>
      <c r="HY961" s="307"/>
      <c r="HZ961" s="307"/>
      <c r="IA961" s="307"/>
      <c r="IB961" s="307"/>
      <c r="IC961" s="307"/>
      <c r="ID961" s="307"/>
      <c r="IE961" s="307"/>
      <c r="IF961" s="307"/>
      <c r="IG961" s="307"/>
      <c r="IH961" s="307"/>
      <c r="II961" s="307"/>
      <c r="IJ961" s="307"/>
      <c r="IK961" s="307"/>
      <c r="IL961" s="307"/>
      <c r="IM961" s="307"/>
      <c r="IN961" s="307"/>
      <c r="IO961" s="307"/>
      <c r="IP961" s="307"/>
      <c r="IQ961" s="307"/>
      <c r="IR961" s="307"/>
      <c r="IS961" s="307"/>
      <c r="IT961" s="307"/>
      <c r="IU961" s="307"/>
      <c r="IV961" s="307"/>
      <c r="IW961" s="307"/>
      <c r="IX961" s="307"/>
      <c r="IY961" s="307"/>
      <c r="IZ961" s="307"/>
      <c r="JA961" s="307"/>
      <c r="JB961" s="307"/>
      <c r="JC961" s="307"/>
      <c r="JD961" s="307"/>
      <c r="JE961" s="307"/>
      <c r="JF961" s="307"/>
      <c r="JG961" s="307"/>
      <c r="JH961" s="307"/>
      <c r="JI961" s="307"/>
      <c r="JJ961" s="307"/>
      <c r="JK961" s="307"/>
      <c r="JL961" s="307"/>
      <c r="JM961" s="307"/>
      <c r="JN961" s="307"/>
      <c r="JO961" s="307"/>
      <c r="JP961" s="307"/>
      <c r="JQ961" s="307"/>
      <c r="JR961" s="307"/>
      <c r="JS961" s="307"/>
      <c r="JT961" s="307"/>
      <c r="JU961" s="307"/>
      <c r="JV961" s="307"/>
      <c r="JW961" s="307"/>
      <c r="JX961" s="307"/>
      <c r="JY961" s="307"/>
      <c r="JZ961" s="307"/>
      <c r="KA961" s="307"/>
      <c r="KB961" s="307"/>
      <c r="KC961" s="307"/>
      <c r="KD961" s="307"/>
      <c r="KE961" s="307"/>
      <c r="KF961" s="307"/>
      <c r="KG961" s="307"/>
      <c r="KH961" s="307"/>
      <c r="KI961" s="307"/>
      <c r="KJ961" s="307"/>
      <c r="KK961" s="307"/>
      <c r="KL961" s="307"/>
      <c r="KM961" s="307"/>
      <c r="KN961" s="307"/>
      <c r="KO961" s="307"/>
      <c r="KP961" s="307"/>
      <c r="KQ961" s="307"/>
      <c r="KR961" s="307"/>
      <c r="KS961" s="307"/>
      <c r="KT961" s="307"/>
    </row>
    <row r="962" spans="14:306" s="56" customFormat="1" ht="15" customHeight="1">
      <c r="N962" s="427"/>
      <c r="O962" s="303"/>
      <c r="P962" s="303"/>
      <c r="Q962" s="303"/>
      <c r="R962" s="303"/>
      <c r="S962" s="303"/>
      <c r="T962" s="303"/>
      <c r="U962" s="303"/>
      <c r="W962" s="342"/>
      <c r="X962" s="342"/>
      <c r="Y962" s="342"/>
      <c r="Z962" s="342"/>
      <c r="AA962" s="342"/>
      <c r="AB962" s="342"/>
      <c r="AC962" s="342"/>
      <c r="AD962" s="342"/>
      <c r="AE962" s="342"/>
      <c r="AJ962" s="303"/>
      <c r="AK962" s="407"/>
      <c r="AL962" s="363"/>
      <c r="AM962" s="363"/>
      <c r="AN962" s="363"/>
      <c r="CB962" s="307"/>
      <c r="CC962" s="307"/>
      <c r="CD962" s="307"/>
      <c r="CE962" s="307"/>
      <c r="CF962" s="307"/>
      <c r="CG962" s="307"/>
      <c r="CH962" s="307"/>
      <c r="CI962" s="307"/>
      <c r="CJ962" s="307"/>
      <c r="CK962" s="307"/>
      <c r="CL962" s="307"/>
      <c r="CM962" s="307"/>
      <c r="CN962" s="307"/>
      <c r="CO962" s="307"/>
      <c r="CP962" s="307"/>
      <c r="CQ962" s="307"/>
      <c r="CR962" s="307"/>
      <c r="CS962" s="307"/>
      <c r="CT962" s="307"/>
      <c r="CU962" s="307"/>
      <c r="CV962" s="307"/>
      <c r="CW962" s="307"/>
      <c r="CX962" s="307"/>
      <c r="CY962" s="307"/>
      <c r="CZ962" s="307"/>
      <c r="DA962" s="307"/>
      <c r="DB962" s="307"/>
      <c r="DC962" s="307"/>
      <c r="DD962" s="307"/>
      <c r="DE962" s="307"/>
      <c r="DF962" s="307"/>
      <c r="DG962" s="307"/>
      <c r="DH962" s="307"/>
      <c r="DI962" s="390"/>
      <c r="DJ962" s="390"/>
      <c r="DK962" s="307"/>
      <c r="DL962" s="307"/>
      <c r="DM962" s="307"/>
      <c r="DN962" s="307"/>
      <c r="DO962" s="307"/>
      <c r="DP962" s="307"/>
      <c r="DQ962" s="307"/>
      <c r="DR962" s="307"/>
      <c r="DS962" s="307"/>
      <c r="DT962" s="307"/>
      <c r="DU962" s="307"/>
      <c r="DV962" s="307"/>
      <c r="DW962" s="307"/>
      <c r="DX962" s="307"/>
      <c r="DY962" s="307"/>
      <c r="DZ962" s="307"/>
      <c r="EA962" s="307"/>
      <c r="EB962" s="307"/>
      <c r="EC962" s="307"/>
      <c r="ED962" s="307"/>
      <c r="EE962" s="307"/>
      <c r="EF962" s="307"/>
      <c r="EG962" s="307"/>
      <c r="EH962" s="307"/>
      <c r="EI962" s="307"/>
      <c r="EJ962" s="307"/>
      <c r="EK962" s="307"/>
      <c r="EL962" s="307"/>
      <c r="EM962" s="307"/>
      <c r="EN962" s="307"/>
      <c r="EO962" s="307"/>
      <c r="EP962" s="307"/>
      <c r="EQ962" s="307"/>
      <c r="ER962" s="307"/>
      <c r="ES962" s="307"/>
      <c r="ET962" s="307"/>
      <c r="EU962" s="390"/>
      <c r="EV962" s="390"/>
      <c r="EW962" s="307"/>
      <c r="EX962" s="307"/>
      <c r="EY962" s="307"/>
      <c r="EZ962" s="307"/>
      <c r="FA962" s="307"/>
      <c r="FB962" s="307"/>
      <c r="FC962" s="307"/>
      <c r="FD962" s="307"/>
      <c r="FE962" s="307"/>
      <c r="FF962" s="307"/>
      <c r="FG962" s="307"/>
      <c r="FH962" s="307"/>
      <c r="FI962" s="307"/>
      <c r="FJ962" s="307"/>
      <c r="FK962" s="307"/>
      <c r="FL962" s="307"/>
      <c r="FM962" s="307"/>
      <c r="FN962" s="307"/>
      <c r="FO962" s="307"/>
      <c r="FP962" s="307"/>
      <c r="FQ962" s="307"/>
      <c r="FR962" s="307"/>
      <c r="FS962" s="307"/>
      <c r="FT962" s="307"/>
      <c r="FU962" s="307"/>
      <c r="FV962" s="307"/>
      <c r="FW962" s="307"/>
      <c r="FX962" s="307"/>
      <c r="FY962" s="307"/>
      <c r="FZ962" s="307"/>
      <c r="GA962" s="307"/>
      <c r="GB962" s="307"/>
      <c r="GC962" s="307"/>
      <c r="GD962" s="307"/>
      <c r="GE962" s="307"/>
      <c r="GF962" s="307"/>
      <c r="GG962" s="307"/>
      <c r="GH962" s="307"/>
      <c r="GI962" s="307"/>
      <c r="GJ962" s="307"/>
      <c r="GK962" s="307"/>
      <c r="GL962" s="307"/>
      <c r="GM962" s="307"/>
      <c r="GN962" s="307"/>
      <c r="GO962" s="307"/>
      <c r="GP962" s="307"/>
      <c r="GQ962" s="307"/>
      <c r="GR962" s="307"/>
      <c r="GS962" s="307"/>
      <c r="GT962" s="307"/>
      <c r="GU962" s="307"/>
      <c r="GV962" s="307"/>
      <c r="GW962" s="307"/>
      <c r="GX962" s="307"/>
      <c r="GY962" s="307"/>
      <c r="GZ962" s="307"/>
      <c r="HA962" s="307"/>
      <c r="HB962" s="307"/>
      <c r="HC962" s="307"/>
      <c r="HD962" s="307"/>
      <c r="HE962" s="307"/>
      <c r="HF962" s="307"/>
      <c r="HG962" s="307"/>
      <c r="HH962" s="307"/>
      <c r="HI962" s="307"/>
      <c r="HJ962" s="307"/>
      <c r="HK962" s="307"/>
      <c r="HL962" s="307"/>
      <c r="HM962" s="307"/>
      <c r="HN962" s="307"/>
      <c r="HO962" s="307"/>
      <c r="HP962" s="307"/>
      <c r="HQ962" s="307"/>
      <c r="HR962" s="307"/>
      <c r="HS962" s="307"/>
      <c r="HT962" s="307"/>
      <c r="HU962" s="307"/>
      <c r="HV962" s="307"/>
      <c r="HW962" s="307"/>
      <c r="HX962" s="307"/>
      <c r="HY962" s="307"/>
      <c r="HZ962" s="307"/>
      <c r="IA962" s="307"/>
      <c r="IB962" s="307"/>
      <c r="IC962" s="307"/>
      <c r="ID962" s="307"/>
      <c r="IE962" s="307"/>
      <c r="IF962" s="307"/>
      <c r="IG962" s="307"/>
      <c r="IH962" s="307"/>
      <c r="II962" s="307"/>
      <c r="IJ962" s="307"/>
      <c r="IK962" s="307"/>
      <c r="IL962" s="307"/>
      <c r="IM962" s="307"/>
      <c r="IN962" s="307"/>
      <c r="IO962" s="307"/>
      <c r="IP962" s="307"/>
      <c r="IQ962" s="307"/>
      <c r="IR962" s="307"/>
      <c r="IS962" s="307"/>
      <c r="IT962" s="307"/>
      <c r="IU962" s="307"/>
      <c r="IV962" s="307"/>
      <c r="IW962" s="307"/>
      <c r="IX962" s="307"/>
      <c r="IY962" s="307"/>
      <c r="IZ962" s="307"/>
      <c r="JA962" s="307"/>
      <c r="JB962" s="307"/>
      <c r="JC962" s="307"/>
      <c r="JD962" s="307"/>
      <c r="JE962" s="307"/>
      <c r="JF962" s="307"/>
      <c r="JG962" s="307"/>
      <c r="JH962" s="307"/>
      <c r="JI962" s="307"/>
      <c r="JJ962" s="307"/>
      <c r="JK962" s="307"/>
      <c r="JL962" s="307"/>
      <c r="JM962" s="307"/>
      <c r="JN962" s="307"/>
      <c r="JO962" s="307"/>
      <c r="JP962" s="307"/>
      <c r="JQ962" s="307"/>
      <c r="JR962" s="307"/>
      <c r="JS962" s="307"/>
      <c r="JT962" s="307"/>
      <c r="JU962" s="307"/>
      <c r="JV962" s="307"/>
      <c r="JW962" s="307"/>
      <c r="JX962" s="307"/>
      <c r="JY962" s="307"/>
      <c r="JZ962" s="307"/>
      <c r="KA962" s="307"/>
      <c r="KB962" s="307"/>
      <c r="KC962" s="307"/>
      <c r="KD962" s="307"/>
      <c r="KE962" s="307"/>
      <c r="KF962" s="307"/>
      <c r="KG962" s="307"/>
      <c r="KH962" s="307"/>
      <c r="KI962" s="307"/>
      <c r="KJ962" s="307"/>
      <c r="KK962" s="307"/>
      <c r="KL962" s="307"/>
      <c r="KM962" s="307"/>
      <c r="KN962" s="307"/>
      <c r="KO962" s="307"/>
      <c r="KP962" s="307"/>
      <c r="KQ962" s="307"/>
      <c r="KR962" s="307"/>
      <c r="KS962" s="307"/>
      <c r="KT962" s="307"/>
    </row>
    <row r="963" spans="14:306" s="56" customFormat="1" ht="15" customHeight="1">
      <c r="N963" s="427"/>
      <c r="O963" s="303"/>
      <c r="P963" s="303"/>
      <c r="Q963" s="303"/>
      <c r="R963" s="303"/>
      <c r="S963" s="303"/>
      <c r="T963" s="303"/>
      <c r="U963" s="303"/>
      <c r="W963" s="342"/>
      <c r="X963" s="342"/>
      <c r="Y963" s="342"/>
      <c r="Z963" s="342"/>
      <c r="AA963" s="342"/>
      <c r="AB963" s="342"/>
      <c r="AC963" s="342"/>
      <c r="AD963" s="342"/>
      <c r="AE963" s="342"/>
      <c r="AJ963" s="303" t="s">
        <v>1107</v>
      </c>
      <c r="AK963" s="303"/>
      <c r="AL963" s="303"/>
      <c r="AM963" s="303"/>
      <c r="AN963" s="303"/>
      <c r="CB963" s="307"/>
      <c r="CC963" s="307"/>
      <c r="CD963" s="307"/>
      <c r="CE963" s="307"/>
      <c r="CF963" s="307"/>
      <c r="CG963" s="307"/>
      <c r="CH963" s="307"/>
      <c r="CI963" s="307"/>
      <c r="CJ963" s="307"/>
      <c r="CK963" s="307"/>
      <c r="CL963" s="307"/>
      <c r="CM963" s="307"/>
      <c r="CN963" s="307"/>
      <c r="CO963" s="307"/>
      <c r="CP963" s="307"/>
      <c r="CQ963" s="307"/>
      <c r="CR963" s="307"/>
      <c r="CS963" s="307"/>
      <c r="CT963" s="307"/>
      <c r="CU963" s="307"/>
      <c r="CV963" s="307"/>
      <c r="CW963" s="307"/>
      <c r="CX963" s="307"/>
      <c r="CY963" s="307"/>
      <c r="CZ963" s="307"/>
      <c r="DA963" s="307"/>
      <c r="DB963" s="307"/>
      <c r="DC963" s="307"/>
      <c r="DD963" s="307"/>
      <c r="DE963" s="307"/>
      <c r="DF963" s="307"/>
      <c r="DG963" s="307"/>
      <c r="DH963" s="307"/>
      <c r="DI963" s="390"/>
      <c r="DJ963" s="390"/>
      <c r="DK963" s="307"/>
      <c r="DL963" s="307"/>
      <c r="DM963" s="307"/>
      <c r="DN963" s="307"/>
      <c r="DO963" s="307"/>
      <c r="DP963" s="307"/>
      <c r="DQ963" s="307"/>
      <c r="DR963" s="307"/>
      <c r="DS963" s="307"/>
      <c r="DT963" s="307"/>
      <c r="DU963" s="307"/>
      <c r="DV963" s="307"/>
      <c r="DW963" s="307"/>
      <c r="DX963" s="307"/>
      <c r="DY963" s="307"/>
      <c r="DZ963" s="307"/>
      <c r="EA963" s="307"/>
      <c r="EB963" s="307"/>
      <c r="EC963" s="307"/>
      <c r="ED963" s="307"/>
      <c r="EE963" s="307"/>
      <c r="EF963" s="307"/>
      <c r="EG963" s="307"/>
      <c r="EH963" s="307"/>
      <c r="EI963" s="307"/>
      <c r="EJ963" s="307"/>
      <c r="EK963" s="307"/>
      <c r="EL963" s="307"/>
      <c r="EM963" s="307"/>
      <c r="EN963" s="307"/>
      <c r="EO963" s="307"/>
      <c r="EP963" s="307"/>
      <c r="EQ963" s="307"/>
      <c r="ER963" s="307"/>
      <c r="ES963" s="307"/>
      <c r="ET963" s="307"/>
      <c r="EU963" s="390"/>
      <c r="EV963" s="390"/>
      <c r="EW963" s="307"/>
      <c r="EX963" s="307"/>
      <c r="EY963" s="307"/>
      <c r="EZ963" s="307"/>
      <c r="FA963" s="307"/>
      <c r="FB963" s="307"/>
      <c r="FC963" s="307"/>
      <c r="FD963" s="307"/>
      <c r="FE963" s="307"/>
      <c r="FF963" s="307"/>
      <c r="FG963" s="307"/>
      <c r="FH963" s="307"/>
      <c r="FI963" s="307"/>
      <c r="FJ963" s="307"/>
      <c r="FK963" s="307"/>
      <c r="FL963" s="307"/>
      <c r="FM963" s="307"/>
      <c r="FN963" s="307"/>
      <c r="FO963" s="307"/>
      <c r="FP963" s="307"/>
      <c r="FQ963" s="307"/>
      <c r="FR963" s="307"/>
      <c r="FS963" s="307"/>
      <c r="FT963" s="307"/>
      <c r="FU963" s="307"/>
      <c r="FV963" s="307"/>
      <c r="FW963" s="307"/>
      <c r="FX963" s="307"/>
      <c r="FY963" s="307"/>
      <c r="FZ963" s="307"/>
      <c r="GA963" s="307"/>
      <c r="GB963" s="307"/>
      <c r="GC963" s="307"/>
      <c r="GD963" s="307"/>
      <c r="GE963" s="307"/>
      <c r="GF963" s="307"/>
      <c r="GG963" s="307"/>
      <c r="GH963" s="307"/>
      <c r="GI963" s="307"/>
      <c r="GJ963" s="307"/>
      <c r="GK963" s="307"/>
      <c r="GL963" s="307"/>
      <c r="GM963" s="307"/>
      <c r="GN963" s="307"/>
      <c r="GO963" s="307"/>
      <c r="GP963" s="307"/>
      <c r="GQ963" s="307"/>
      <c r="GR963" s="307"/>
      <c r="GS963" s="307"/>
      <c r="GT963" s="307"/>
      <c r="GU963" s="307"/>
      <c r="GV963" s="307"/>
      <c r="GW963" s="307"/>
      <c r="GX963" s="307"/>
      <c r="GY963" s="307"/>
      <c r="GZ963" s="307"/>
      <c r="HA963" s="307"/>
      <c r="HB963" s="307"/>
      <c r="HC963" s="307"/>
      <c r="HD963" s="307"/>
      <c r="HE963" s="307"/>
      <c r="HF963" s="307"/>
      <c r="HG963" s="307"/>
      <c r="HH963" s="307"/>
      <c r="HI963" s="307"/>
      <c r="HJ963" s="307"/>
      <c r="HK963" s="307"/>
      <c r="HL963" s="307"/>
      <c r="HM963" s="307"/>
      <c r="HN963" s="307"/>
      <c r="HO963" s="307"/>
      <c r="HP963" s="307"/>
      <c r="HQ963" s="307"/>
      <c r="HR963" s="307"/>
      <c r="HS963" s="307"/>
      <c r="HT963" s="307"/>
      <c r="HU963" s="307"/>
      <c r="HV963" s="307"/>
      <c r="HW963" s="307"/>
      <c r="HX963" s="307"/>
      <c r="HY963" s="307"/>
      <c r="HZ963" s="307"/>
      <c r="IA963" s="307"/>
      <c r="IB963" s="307"/>
      <c r="IC963" s="307"/>
      <c r="ID963" s="307"/>
      <c r="IE963" s="307"/>
      <c r="IF963" s="307"/>
      <c r="IG963" s="307"/>
      <c r="IH963" s="307"/>
      <c r="II963" s="307"/>
      <c r="IJ963" s="307"/>
      <c r="IK963" s="307"/>
      <c r="IL963" s="307"/>
      <c r="IM963" s="307"/>
      <c r="IN963" s="307"/>
      <c r="IO963" s="307"/>
      <c r="IP963" s="307"/>
      <c r="IQ963" s="307"/>
      <c r="IR963" s="307"/>
      <c r="IS963" s="307"/>
      <c r="IT963" s="307"/>
      <c r="IU963" s="307"/>
      <c r="IV963" s="307"/>
      <c r="IW963" s="307"/>
      <c r="IX963" s="307"/>
      <c r="IY963" s="307"/>
      <c r="IZ963" s="307"/>
      <c r="JA963" s="307"/>
      <c r="JB963" s="307"/>
      <c r="JC963" s="307"/>
      <c r="JD963" s="307"/>
      <c r="JE963" s="307"/>
      <c r="JF963" s="307"/>
      <c r="JG963" s="307"/>
      <c r="JH963" s="307"/>
      <c r="JI963" s="307"/>
      <c r="JJ963" s="307"/>
      <c r="JK963" s="307"/>
      <c r="JL963" s="307"/>
      <c r="JM963" s="307"/>
      <c r="JN963" s="307"/>
      <c r="JO963" s="307"/>
      <c r="JP963" s="307"/>
      <c r="JQ963" s="307"/>
      <c r="JR963" s="307"/>
      <c r="JS963" s="307"/>
      <c r="JT963" s="307"/>
      <c r="JU963" s="307"/>
      <c r="JV963" s="307"/>
      <c r="JW963" s="307"/>
      <c r="JX963" s="307"/>
      <c r="JY963" s="307"/>
      <c r="JZ963" s="307"/>
      <c r="KA963" s="307"/>
      <c r="KB963" s="307"/>
      <c r="KC963" s="307"/>
      <c r="KD963" s="307"/>
      <c r="KE963" s="307"/>
      <c r="KF963" s="307"/>
      <c r="KG963" s="307"/>
      <c r="KH963" s="307"/>
      <c r="KI963" s="307"/>
      <c r="KJ963" s="307"/>
      <c r="KK963" s="307"/>
      <c r="KL963" s="307"/>
      <c r="KM963" s="307"/>
      <c r="KN963" s="307"/>
      <c r="KO963" s="307"/>
      <c r="KP963" s="307"/>
      <c r="KQ963" s="307"/>
      <c r="KR963" s="307"/>
      <c r="KS963" s="307"/>
      <c r="KT963" s="307"/>
    </row>
    <row r="964" spans="14:306" s="56" customFormat="1" ht="15" customHeight="1">
      <c r="N964" s="427"/>
      <c r="O964" s="303"/>
      <c r="P964" s="303"/>
      <c r="Q964" s="303"/>
      <c r="R964" s="303"/>
      <c r="S964" s="427"/>
      <c r="T964" s="303"/>
      <c r="U964" s="303"/>
      <c r="W964" s="342"/>
      <c r="X964" s="342"/>
      <c r="Y964" s="342"/>
      <c r="Z964" s="342"/>
      <c r="AA964" s="342"/>
      <c r="AB964" s="342"/>
      <c r="AC964" s="342"/>
      <c r="AD964" s="342"/>
      <c r="AE964" s="342"/>
      <c r="AJ964" s="303"/>
      <c r="AK964" s="303"/>
      <c r="AL964" s="303"/>
      <c r="AM964" s="303"/>
      <c r="AN964" s="303"/>
      <c r="CB964" s="307"/>
      <c r="CC964" s="307"/>
      <c r="CD964" s="307"/>
      <c r="CE964" s="307"/>
      <c r="CF964" s="307"/>
      <c r="CG964" s="307"/>
      <c r="CH964" s="307"/>
      <c r="CI964" s="307"/>
      <c r="CJ964" s="307"/>
      <c r="CK964" s="307"/>
      <c r="CL964" s="307"/>
      <c r="CM964" s="307"/>
      <c r="CN964" s="307"/>
      <c r="CO964" s="307"/>
      <c r="CP964" s="307"/>
      <c r="CQ964" s="307"/>
      <c r="CR964" s="307"/>
      <c r="CS964" s="307"/>
      <c r="CT964" s="307"/>
      <c r="CU964" s="307"/>
      <c r="CV964" s="307"/>
      <c r="CW964" s="307"/>
      <c r="CX964" s="307"/>
      <c r="CY964" s="307"/>
      <c r="CZ964" s="307"/>
      <c r="DA964" s="307"/>
      <c r="DB964" s="307"/>
      <c r="DC964" s="307"/>
      <c r="DD964" s="307"/>
      <c r="DE964" s="307"/>
      <c r="DF964" s="307"/>
      <c r="DG964" s="307"/>
      <c r="DH964" s="307"/>
      <c r="DI964" s="390"/>
      <c r="DJ964" s="390"/>
      <c r="DK964" s="307"/>
      <c r="DL964" s="307"/>
      <c r="DM964" s="307"/>
      <c r="DN964" s="307"/>
      <c r="DO964" s="307"/>
      <c r="DP964" s="307"/>
      <c r="DQ964" s="307"/>
      <c r="DR964" s="307"/>
      <c r="DS964" s="307"/>
      <c r="DT964" s="307"/>
      <c r="DU964" s="307"/>
      <c r="DV964" s="307"/>
      <c r="DW964" s="307"/>
      <c r="DX964" s="307"/>
      <c r="DY964" s="307"/>
      <c r="DZ964" s="307"/>
      <c r="EA964" s="307"/>
      <c r="EB964" s="307"/>
      <c r="EC964" s="307"/>
      <c r="ED964" s="307"/>
      <c r="EE964" s="307"/>
      <c r="EF964" s="307"/>
      <c r="EG964" s="307"/>
      <c r="EH964" s="307"/>
      <c r="EI964" s="307"/>
      <c r="EJ964" s="307"/>
      <c r="EK964" s="307"/>
      <c r="EL964" s="307"/>
      <c r="EM964" s="307"/>
      <c r="EN964" s="307"/>
      <c r="EO964" s="307"/>
      <c r="EP964" s="307"/>
      <c r="EQ964" s="307"/>
      <c r="ER964" s="307"/>
      <c r="ES964" s="307"/>
      <c r="ET964" s="307"/>
      <c r="EU964" s="390"/>
      <c r="EV964" s="390"/>
      <c r="EW964" s="307"/>
      <c r="EX964" s="307"/>
      <c r="EY964" s="307"/>
      <c r="EZ964" s="307"/>
      <c r="FA964" s="307"/>
      <c r="FB964" s="307"/>
      <c r="FC964" s="307"/>
      <c r="FD964" s="307"/>
      <c r="FE964" s="307"/>
      <c r="FF964" s="307"/>
      <c r="FG964" s="307"/>
      <c r="FH964" s="307"/>
      <c r="FI964" s="307"/>
      <c r="FJ964" s="307"/>
      <c r="FK964" s="307"/>
      <c r="FL964" s="307"/>
      <c r="FM964" s="307"/>
      <c r="FN964" s="307"/>
      <c r="FO964" s="307"/>
      <c r="FP964" s="307"/>
      <c r="FQ964" s="307"/>
      <c r="FR964" s="307"/>
      <c r="FS964" s="307"/>
      <c r="FT964" s="307"/>
      <c r="FU964" s="307"/>
      <c r="FV964" s="307"/>
      <c r="FW964" s="307"/>
      <c r="FX964" s="307"/>
      <c r="FY964" s="307"/>
      <c r="FZ964" s="307"/>
      <c r="GA964" s="307"/>
      <c r="GB964" s="307"/>
      <c r="GC964" s="307"/>
      <c r="GD964" s="307"/>
      <c r="GE964" s="307"/>
      <c r="GF964" s="307"/>
      <c r="GG964" s="307"/>
      <c r="GH964" s="307"/>
      <c r="GI964" s="307"/>
      <c r="GJ964" s="307"/>
      <c r="GK964" s="307"/>
      <c r="GL964" s="307"/>
      <c r="GM964" s="307"/>
      <c r="GN964" s="307"/>
      <c r="GO964" s="307"/>
      <c r="GP964" s="307"/>
      <c r="GQ964" s="307"/>
      <c r="GR964" s="307"/>
      <c r="GS964" s="307"/>
      <c r="GT964" s="307"/>
      <c r="GU964" s="307"/>
      <c r="GV964" s="307"/>
      <c r="GW964" s="307"/>
      <c r="GX964" s="307"/>
      <c r="GY964" s="307"/>
      <c r="GZ964" s="307"/>
      <c r="HA964" s="307"/>
      <c r="HB964" s="307"/>
      <c r="HC964" s="307"/>
      <c r="HD964" s="307"/>
      <c r="HE964" s="307"/>
      <c r="HF964" s="307"/>
      <c r="HG964" s="307"/>
      <c r="HH964" s="307"/>
      <c r="HI964" s="307"/>
      <c r="HJ964" s="307"/>
      <c r="HK964" s="307"/>
      <c r="HL964" s="307"/>
      <c r="HM964" s="307"/>
      <c r="HN964" s="307"/>
      <c r="HO964" s="307"/>
      <c r="HP964" s="307"/>
      <c r="HQ964" s="307"/>
      <c r="HR964" s="307"/>
      <c r="HS964" s="307"/>
      <c r="HT964" s="307"/>
      <c r="HU964" s="307"/>
      <c r="HV964" s="307"/>
      <c r="HW964" s="307"/>
      <c r="HX964" s="307"/>
      <c r="HY964" s="307"/>
      <c r="HZ964" s="307"/>
      <c r="IA964" s="307"/>
      <c r="IB964" s="307"/>
      <c r="IC964" s="307"/>
      <c r="ID964" s="307"/>
      <c r="IE964" s="307"/>
      <c r="IF964" s="307"/>
      <c r="IG964" s="307"/>
      <c r="IH964" s="307"/>
      <c r="II964" s="307"/>
      <c r="IJ964" s="307"/>
      <c r="IK964" s="307"/>
      <c r="IL964" s="307"/>
      <c r="IM964" s="307"/>
      <c r="IN964" s="307"/>
      <c r="IO964" s="307"/>
      <c r="IP964" s="307"/>
      <c r="IQ964" s="307"/>
      <c r="IR964" s="307"/>
      <c r="IS964" s="307"/>
      <c r="IT964" s="307"/>
      <c r="IU964" s="307"/>
      <c r="IV964" s="307"/>
      <c r="IW964" s="307"/>
      <c r="IX964" s="307"/>
      <c r="IY964" s="307"/>
      <c r="IZ964" s="307"/>
      <c r="JA964" s="307"/>
      <c r="JB964" s="307"/>
      <c r="JC964" s="307"/>
      <c r="JD964" s="307"/>
      <c r="JE964" s="307"/>
      <c r="JF964" s="307"/>
      <c r="JG964" s="307"/>
      <c r="JH964" s="307"/>
      <c r="JI964" s="307"/>
      <c r="JJ964" s="307"/>
      <c r="JK964" s="307"/>
      <c r="JL964" s="307"/>
      <c r="JM964" s="307"/>
      <c r="JN964" s="307"/>
      <c r="JO964" s="307"/>
      <c r="JP964" s="307"/>
      <c r="JQ964" s="307"/>
      <c r="JR964" s="307"/>
      <c r="JS964" s="307"/>
      <c r="JT964" s="307"/>
      <c r="JU964" s="307"/>
      <c r="JV964" s="307"/>
      <c r="JW964" s="307"/>
      <c r="JX964" s="307"/>
      <c r="JY964" s="307"/>
      <c r="JZ964" s="307"/>
      <c r="KA964" s="307"/>
      <c r="KB964" s="307"/>
      <c r="KC964" s="307"/>
      <c r="KD964" s="307"/>
      <c r="KE964" s="307"/>
      <c r="KF964" s="307"/>
      <c r="KG964" s="307"/>
      <c r="KH964" s="307"/>
      <c r="KI964" s="307"/>
      <c r="KJ964" s="307"/>
      <c r="KK964" s="307"/>
      <c r="KL964" s="307"/>
      <c r="KM964" s="307"/>
      <c r="KN964" s="307"/>
      <c r="KO964" s="307"/>
      <c r="KP964" s="307"/>
      <c r="KQ964" s="307"/>
      <c r="KR964" s="307"/>
      <c r="KS964" s="307"/>
      <c r="KT964" s="307"/>
    </row>
    <row r="965" spans="14:306" s="56" customFormat="1" ht="15" customHeight="1">
      <c r="N965" s="427"/>
      <c r="O965" s="303"/>
      <c r="P965" s="303"/>
      <c r="Q965" s="303"/>
      <c r="R965" s="303"/>
      <c r="S965" s="303"/>
      <c r="T965" s="303"/>
      <c r="U965" s="303"/>
      <c r="W965" s="342"/>
      <c r="X965" s="342"/>
      <c r="Y965" s="342"/>
      <c r="Z965" s="342"/>
      <c r="AA965" s="342"/>
      <c r="AB965" s="342"/>
      <c r="AC965" s="342"/>
      <c r="AD965" s="342"/>
      <c r="AE965" s="342"/>
      <c r="AJ965" s="351" t="s">
        <v>1038</v>
      </c>
      <c r="AK965" s="352"/>
      <c r="AL965" s="351" t="s">
        <v>1039</v>
      </c>
      <c r="AM965" s="697" t="s">
        <v>1435</v>
      </c>
      <c r="AN965" s="697"/>
      <c r="CB965" s="307"/>
      <c r="CC965" s="307"/>
      <c r="CD965" s="307"/>
      <c r="CE965" s="307"/>
      <c r="CF965" s="307"/>
      <c r="CG965" s="307"/>
      <c r="CH965" s="307"/>
      <c r="CI965" s="307"/>
      <c r="CJ965" s="307"/>
      <c r="CK965" s="307"/>
      <c r="CL965" s="307"/>
      <c r="CM965" s="307"/>
      <c r="CN965" s="307"/>
      <c r="CO965" s="307"/>
      <c r="CP965" s="307"/>
      <c r="CQ965" s="307"/>
      <c r="CR965" s="307"/>
      <c r="CS965" s="307"/>
      <c r="CT965" s="307"/>
      <c r="CU965" s="307"/>
      <c r="CV965" s="307"/>
      <c r="CW965" s="307"/>
      <c r="CX965" s="307"/>
      <c r="CY965" s="307"/>
      <c r="CZ965" s="307"/>
      <c r="DA965" s="307"/>
      <c r="DB965" s="307"/>
      <c r="DC965" s="307"/>
      <c r="DD965" s="307"/>
      <c r="DE965" s="307"/>
      <c r="DF965" s="307"/>
      <c r="DG965" s="307"/>
      <c r="DH965" s="307"/>
      <c r="DI965" s="390"/>
      <c r="DJ965" s="390"/>
      <c r="DK965" s="307"/>
      <c r="DL965" s="307"/>
      <c r="DM965" s="307"/>
      <c r="DN965" s="307"/>
      <c r="DO965" s="307"/>
      <c r="DP965" s="307"/>
      <c r="DQ965" s="307"/>
      <c r="DR965" s="307"/>
      <c r="DS965" s="307"/>
      <c r="DT965" s="307"/>
      <c r="DU965" s="307"/>
      <c r="DV965" s="307"/>
      <c r="DW965" s="307"/>
      <c r="DX965" s="307"/>
      <c r="DY965" s="307"/>
      <c r="DZ965" s="307"/>
      <c r="EA965" s="307"/>
      <c r="EB965" s="307"/>
      <c r="EC965" s="307"/>
      <c r="ED965" s="307"/>
      <c r="EE965" s="307"/>
      <c r="EF965" s="307"/>
      <c r="EG965" s="307"/>
      <c r="EH965" s="307"/>
      <c r="EI965" s="307"/>
      <c r="EJ965" s="307"/>
      <c r="EK965" s="307"/>
      <c r="EL965" s="307"/>
      <c r="EM965" s="307"/>
      <c r="EN965" s="307"/>
      <c r="EO965" s="307"/>
      <c r="EP965" s="307"/>
      <c r="EQ965" s="307"/>
      <c r="ER965" s="307"/>
      <c r="ES965" s="307"/>
      <c r="ET965" s="307"/>
      <c r="EU965" s="390"/>
      <c r="EV965" s="390"/>
      <c r="EW965" s="307"/>
      <c r="EX965" s="307"/>
      <c r="EY965" s="307"/>
      <c r="EZ965" s="307"/>
      <c r="FA965" s="307"/>
      <c r="FB965" s="307"/>
      <c r="FC965" s="307"/>
      <c r="FD965" s="307"/>
      <c r="FE965" s="307"/>
      <c r="FF965" s="307"/>
      <c r="FG965" s="307"/>
      <c r="FH965" s="307"/>
      <c r="FI965" s="307"/>
      <c r="FJ965" s="307"/>
      <c r="FK965" s="307"/>
      <c r="FL965" s="307"/>
      <c r="FM965" s="307"/>
      <c r="FN965" s="307"/>
      <c r="FO965" s="307"/>
      <c r="FP965" s="307"/>
      <c r="FQ965" s="307"/>
      <c r="FR965" s="307"/>
      <c r="FS965" s="307"/>
      <c r="FT965" s="307"/>
      <c r="FU965" s="307"/>
      <c r="FV965" s="307"/>
      <c r="FW965" s="307"/>
      <c r="FX965" s="307"/>
      <c r="FY965" s="307"/>
      <c r="FZ965" s="307"/>
      <c r="GA965" s="307"/>
      <c r="GB965" s="307"/>
      <c r="GC965" s="307"/>
      <c r="GD965" s="307"/>
      <c r="GE965" s="307"/>
      <c r="GF965" s="307"/>
      <c r="GG965" s="307"/>
      <c r="GH965" s="307"/>
      <c r="GI965" s="307"/>
      <c r="GJ965" s="307"/>
      <c r="GK965" s="307"/>
      <c r="GL965" s="307"/>
      <c r="GM965" s="307"/>
      <c r="GN965" s="307"/>
      <c r="GO965" s="307"/>
      <c r="GP965" s="307"/>
      <c r="GQ965" s="307"/>
      <c r="GR965" s="307"/>
      <c r="GS965" s="307"/>
      <c r="GT965" s="307"/>
      <c r="GU965" s="307"/>
      <c r="GV965" s="307"/>
      <c r="GW965" s="307"/>
      <c r="GX965" s="307"/>
      <c r="GY965" s="307"/>
      <c r="GZ965" s="307"/>
      <c r="HA965" s="307"/>
      <c r="HB965" s="307"/>
      <c r="HC965" s="307"/>
      <c r="HD965" s="307"/>
      <c r="HE965" s="307"/>
      <c r="HF965" s="307"/>
      <c r="HG965" s="307"/>
      <c r="HH965" s="307"/>
      <c r="HI965" s="307"/>
      <c r="HJ965" s="307"/>
      <c r="HK965" s="307"/>
      <c r="HL965" s="307"/>
      <c r="HM965" s="307"/>
      <c r="HN965" s="307"/>
      <c r="HO965" s="307"/>
      <c r="HP965" s="307"/>
      <c r="HQ965" s="307"/>
      <c r="HR965" s="307"/>
      <c r="HS965" s="307"/>
      <c r="HT965" s="307"/>
      <c r="HU965" s="307"/>
      <c r="HV965" s="307"/>
      <c r="HW965" s="307"/>
      <c r="HX965" s="307"/>
      <c r="HY965" s="307"/>
      <c r="HZ965" s="307"/>
      <c r="IA965" s="307"/>
      <c r="IB965" s="307"/>
      <c r="IC965" s="307"/>
      <c r="ID965" s="307"/>
      <c r="IE965" s="307"/>
      <c r="IF965" s="307"/>
      <c r="IG965" s="307"/>
      <c r="IH965" s="307"/>
      <c r="II965" s="307"/>
      <c r="IJ965" s="307"/>
      <c r="IK965" s="307"/>
      <c r="IL965" s="307"/>
      <c r="IM965" s="307"/>
      <c r="IN965" s="307"/>
      <c r="IO965" s="307"/>
      <c r="IP965" s="307"/>
      <c r="IQ965" s="307"/>
      <c r="IR965" s="307"/>
      <c r="IS965" s="307"/>
      <c r="IT965" s="307"/>
      <c r="IU965" s="307"/>
      <c r="IV965" s="307"/>
      <c r="IW965" s="307"/>
      <c r="IX965" s="307"/>
      <c r="IY965" s="307"/>
      <c r="IZ965" s="307"/>
      <c r="JA965" s="307"/>
      <c r="JB965" s="307"/>
      <c r="JC965" s="307"/>
      <c r="JD965" s="307"/>
      <c r="JE965" s="307"/>
      <c r="JF965" s="307"/>
      <c r="JG965" s="307"/>
      <c r="JH965" s="307"/>
      <c r="JI965" s="307"/>
      <c r="JJ965" s="307"/>
      <c r="JK965" s="307"/>
      <c r="JL965" s="307"/>
      <c r="JM965" s="307"/>
      <c r="JN965" s="307"/>
      <c r="JO965" s="307"/>
      <c r="JP965" s="307"/>
      <c r="JQ965" s="307"/>
      <c r="JR965" s="307"/>
      <c r="JS965" s="307"/>
      <c r="JT965" s="307"/>
      <c r="JU965" s="307"/>
      <c r="JV965" s="307"/>
      <c r="JW965" s="307"/>
      <c r="JX965" s="307"/>
      <c r="JY965" s="307"/>
      <c r="JZ965" s="307"/>
      <c r="KA965" s="307"/>
      <c r="KB965" s="307"/>
      <c r="KC965" s="307"/>
      <c r="KD965" s="307"/>
      <c r="KE965" s="307"/>
      <c r="KF965" s="307"/>
      <c r="KG965" s="307"/>
      <c r="KH965" s="307"/>
      <c r="KI965" s="307"/>
      <c r="KJ965" s="307"/>
      <c r="KK965" s="307"/>
      <c r="KL965" s="307"/>
      <c r="KM965" s="307"/>
      <c r="KN965" s="307"/>
      <c r="KO965" s="307"/>
      <c r="KP965" s="307"/>
      <c r="KQ965" s="307"/>
      <c r="KR965" s="307"/>
      <c r="KS965" s="307"/>
      <c r="KT965" s="307"/>
    </row>
    <row r="966" spans="14:306" s="56" customFormat="1" ht="15" customHeight="1">
      <c r="N966" s="427"/>
      <c r="O966" s="303"/>
      <c r="P966" s="303"/>
      <c r="Q966" s="303"/>
      <c r="R966" s="303"/>
      <c r="S966" s="303"/>
      <c r="T966" s="303"/>
      <c r="U966" s="303"/>
      <c r="W966" s="342"/>
      <c r="X966" s="342"/>
      <c r="Y966" s="342"/>
      <c r="Z966" s="342"/>
      <c r="AA966" s="342"/>
      <c r="AB966" s="342"/>
      <c r="AC966" s="342"/>
      <c r="AD966" s="342"/>
      <c r="AE966" s="342"/>
      <c r="AJ966" s="351" t="s">
        <v>1040</v>
      </c>
      <c r="AK966" s="351" t="s">
        <v>1108</v>
      </c>
      <c r="AL966" s="351" t="s">
        <v>1042</v>
      </c>
      <c r="AM966" s="431">
        <v>0.9</v>
      </c>
      <c r="AN966" s="431">
        <v>0.95</v>
      </c>
      <c r="CB966" s="307"/>
      <c r="CC966" s="307"/>
      <c r="CD966" s="307"/>
      <c r="CE966" s="307"/>
      <c r="CF966" s="307"/>
      <c r="CG966" s="307"/>
      <c r="CH966" s="307"/>
      <c r="CI966" s="307"/>
      <c r="CJ966" s="307"/>
      <c r="CK966" s="307"/>
      <c r="CL966" s="307"/>
      <c r="CM966" s="307"/>
      <c r="CN966" s="307"/>
      <c r="CO966" s="307"/>
      <c r="CP966" s="307"/>
      <c r="CQ966" s="307"/>
      <c r="CR966" s="307"/>
      <c r="CS966" s="307"/>
      <c r="CT966" s="307"/>
      <c r="CU966" s="307"/>
      <c r="CV966" s="307"/>
      <c r="CW966" s="307"/>
      <c r="CX966" s="307"/>
      <c r="CY966" s="307"/>
      <c r="CZ966" s="307"/>
      <c r="DA966" s="307"/>
      <c r="DB966" s="307"/>
      <c r="DC966" s="307"/>
      <c r="DD966" s="307"/>
      <c r="DE966" s="307"/>
      <c r="DF966" s="307"/>
      <c r="DG966" s="307"/>
      <c r="DH966" s="307"/>
      <c r="DI966" s="390"/>
      <c r="DJ966" s="390"/>
      <c r="DK966" s="307"/>
      <c r="DL966" s="307"/>
      <c r="DM966" s="307"/>
      <c r="DN966" s="307"/>
      <c r="DO966" s="307"/>
      <c r="DP966" s="307"/>
      <c r="DQ966" s="307"/>
      <c r="DR966" s="307"/>
      <c r="DS966" s="307"/>
      <c r="DT966" s="307"/>
      <c r="DU966" s="307"/>
      <c r="DV966" s="307"/>
      <c r="DW966" s="307"/>
      <c r="DX966" s="307"/>
      <c r="DY966" s="307"/>
      <c r="DZ966" s="307"/>
      <c r="EA966" s="307"/>
      <c r="EB966" s="307"/>
      <c r="EC966" s="307"/>
      <c r="ED966" s="307"/>
      <c r="EE966" s="307"/>
      <c r="EF966" s="307"/>
      <c r="EG966" s="307"/>
      <c r="EH966" s="307"/>
      <c r="EI966" s="307"/>
      <c r="EJ966" s="307"/>
      <c r="EK966" s="307"/>
      <c r="EL966" s="307"/>
      <c r="EM966" s="307"/>
      <c r="EN966" s="307"/>
      <c r="EO966" s="307"/>
      <c r="EP966" s="307"/>
      <c r="EQ966" s="307"/>
      <c r="ER966" s="307"/>
      <c r="ES966" s="307"/>
      <c r="ET966" s="307"/>
      <c r="EU966" s="390"/>
      <c r="EV966" s="390"/>
      <c r="EW966" s="307"/>
      <c r="EX966" s="307"/>
      <c r="EY966" s="307"/>
      <c r="EZ966" s="307"/>
      <c r="FA966" s="307"/>
      <c r="FB966" s="307"/>
      <c r="FC966" s="307"/>
      <c r="FD966" s="307"/>
      <c r="FE966" s="307"/>
      <c r="FF966" s="307"/>
      <c r="FG966" s="307"/>
      <c r="FH966" s="307"/>
      <c r="FI966" s="307"/>
      <c r="FJ966" s="307"/>
      <c r="FK966" s="307"/>
      <c r="FL966" s="307"/>
      <c r="FM966" s="307"/>
      <c r="FN966" s="307"/>
      <c r="FO966" s="307"/>
      <c r="FP966" s="307"/>
      <c r="FQ966" s="307"/>
      <c r="FR966" s="307"/>
      <c r="FS966" s="307"/>
      <c r="FT966" s="307"/>
      <c r="FU966" s="307"/>
      <c r="FV966" s="307"/>
      <c r="FW966" s="307"/>
      <c r="FX966" s="307"/>
      <c r="FY966" s="307"/>
      <c r="FZ966" s="307"/>
      <c r="GA966" s="307"/>
      <c r="GB966" s="307"/>
      <c r="GC966" s="307"/>
      <c r="GD966" s="307"/>
      <c r="GE966" s="307"/>
      <c r="GF966" s="307"/>
      <c r="GG966" s="307"/>
      <c r="GH966" s="307"/>
      <c r="GI966" s="307"/>
      <c r="GJ966" s="307"/>
      <c r="GK966" s="307"/>
      <c r="GL966" s="307"/>
      <c r="GM966" s="307"/>
      <c r="GN966" s="307"/>
      <c r="GO966" s="307"/>
      <c r="GP966" s="307"/>
      <c r="GQ966" s="307"/>
      <c r="GR966" s="307"/>
      <c r="GS966" s="307"/>
      <c r="GT966" s="307"/>
      <c r="GU966" s="307"/>
      <c r="GV966" s="307"/>
      <c r="GW966" s="307"/>
      <c r="GX966" s="307"/>
      <c r="GY966" s="307"/>
      <c r="GZ966" s="307"/>
      <c r="HA966" s="307"/>
      <c r="HB966" s="307"/>
      <c r="HC966" s="307"/>
      <c r="HD966" s="307"/>
      <c r="HE966" s="307"/>
      <c r="HF966" s="307"/>
      <c r="HG966" s="307"/>
      <c r="HH966" s="307"/>
      <c r="HI966" s="307"/>
      <c r="HJ966" s="307"/>
      <c r="HK966" s="307"/>
      <c r="HL966" s="307"/>
      <c r="HM966" s="307"/>
      <c r="HN966" s="307"/>
      <c r="HO966" s="307"/>
      <c r="HP966" s="307"/>
      <c r="HQ966" s="307"/>
      <c r="HR966" s="307"/>
      <c r="HS966" s="307"/>
      <c r="HT966" s="307"/>
      <c r="HU966" s="307"/>
      <c r="HV966" s="307"/>
      <c r="HW966" s="307"/>
      <c r="HX966" s="307"/>
      <c r="HY966" s="307"/>
      <c r="HZ966" s="307"/>
      <c r="IA966" s="307"/>
      <c r="IB966" s="307"/>
      <c r="IC966" s="307"/>
      <c r="ID966" s="307"/>
      <c r="IE966" s="307"/>
      <c r="IF966" s="307"/>
      <c r="IG966" s="307"/>
      <c r="IH966" s="307"/>
      <c r="II966" s="307"/>
      <c r="IJ966" s="307"/>
      <c r="IK966" s="307"/>
      <c r="IL966" s="307"/>
      <c r="IM966" s="307"/>
      <c r="IN966" s="307"/>
      <c r="IO966" s="307"/>
      <c r="IP966" s="307"/>
      <c r="IQ966" s="307"/>
      <c r="IR966" s="307"/>
      <c r="IS966" s="307"/>
      <c r="IT966" s="307"/>
      <c r="IU966" s="307"/>
      <c r="IV966" s="307"/>
      <c r="IW966" s="307"/>
      <c r="IX966" s="307"/>
      <c r="IY966" s="307"/>
      <c r="IZ966" s="307"/>
      <c r="JA966" s="307"/>
      <c r="JB966" s="307"/>
      <c r="JC966" s="307"/>
      <c r="JD966" s="307"/>
      <c r="JE966" s="307"/>
      <c r="JF966" s="307"/>
      <c r="JG966" s="307"/>
      <c r="JH966" s="307"/>
      <c r="JI966" s="307"/>
      <c r="JJ966" s="307"/>
      <c r="JK966" s="307"/>
      <c r="JL966" s="307"/>
      <c r="JM966" s="307"/>
      <c r="JN966" s="307"/>
      <c r="JO966" s="307"/>
      <c r="JP966" s="307"/>
      <c r="JQ966" s="307"/>
      <c r="JR966" s="307"/>
      <c r="JS966" s="307"/>
      <c r="JT966" s="307"/>
      <c r="JU966" s="307"/>
      <c r="JV966" s="307"/>
      <c r="JW966" s="307"/>
      <c r="JX966" s="307"/>
      <c r="JY966" s="307"/>
      <c r="JZ966" s="307"/>
      <c r="KA966" s="307"/>
      <c r="KB966" s="307"/>
      <c r="KC966" s="307"/>
      <c r="KD966" s="307"/>
      <c r="KE966" s="307"/>
      <c r="KF966" s="307"/>
      <c r="KG966" s="307"/>
      <c r="KH966" s="307"/>
      <c r="KI966" s="307"/>
      <c r="KJ966" s="307"/>
      <c r="KK966" s="307"/>
      <c r="KL966" s="307"/>
      <c r="KM966" s="307"/>
      <c r="KN966" s="307"/>
      <c r="KO966" s="307"/>
      <c r="KP966" s="307"/>
      <c r="KQ966" s="307"/>
      <c r="KR966" s="307"/>
      <c r="KS966" s="307"/>
      <c r="KT966" s="307"/>
    </row>
    <row r="967" spans="14:306" s="56" customFormat="1" ht="15" customHeight="1">
      <c r="N967" s="427"/>
      <c r="O967" s="303"/>
      <c r="P967" s="303"/>
      <c r="Q967" s="303"/>
      <c r="R967" s="303"/>
      <c r="S967" s="303"/>
      <c r="T967" s="303"/>
      <c r="U967" s="303"/>
      <c r="W967" s="342"/>
      <c r="X967" s="342"/>
      <c r="Y967" s="342"/>
      <c r="Z967" s="342"/>
      <c r="AA967" s="342"/>
      <c r="AB967" s="342"/>
      <c r="AC967" s="342"/>
      <c r="AD967" s="342"/>
      <c r="AE967" s="342"/>
      <c r="AJ967" s="352">
        <v>0</v>
      </c>
      <c r="AK967" s="352" t="s">
        <v>1043</v>
      </c>
      <c r="AL967" s="352" t="s">
        <v>1043</v>
      </c>
      <c r="AM967" s="352" t="s">
        <v>1043</v>
      </c>
      <c r="AN967" s="352" t="s">
        <v>1043</v>
      </c>
      <c r="CB967" s="307"/>
      <c r="CC967" s="307"/>
      <c r="CD967" s="307"/>
      <c r="CE967" s="307"/>
      <c r="CF967" s="307"/>
      <c r="CG967" s="307"/>
      <c r="CH967" s="307"/>
      <c r="CI967" s="307"/>
      <c r="CJ967" s="307"/>
      <c r="CK967" s="307"/>
      <c r="CL967" s="307"/>
      <c r="CM967" s="307"/>
      <c r="CN967" s="307"/>
      <c r="CO967" s="307"/>
      <c r="CP967" s="307"/>
      <c r="CQ967" s="307"/>
      <c r="CR967" s="307"/>
      <c r="CS967" s="307"/>
      <c r="CT967" s="307"/>
      <c r="CU967" s="307"/>
      <c r="CV967" s="307"/>
      <c r="CW967" s="307"/>
      <c r="CX967" s="307"/>
      <c r="CY967" s="307"/>
      <c r="CZ967" s="307"/>
      <c r="DA967" s="307"/>
      <c r="DB967" s="307"/>
      <c r="DC967" s="307"/>
      <c r="DD967" s="307"/>
      <c r="DE967" s="307"/>
      <c r="DF967" s="307"/>
      <c r="DG967" s="307"/>
      <c r="DH967" s="307"/>
      <c r="DI967" s="390"/>
      <c r="DJ967" s="390"/>
      <c r="DK967" s="307"/>
      <c r="DL967" s="307"/>
      <c r="DM967" s="307"/>
      <c r="DN967" s="307"/>
      <c r="DO967" s="307"/>
      <c r="DP967" s="307"/>
      <c r="DQ967" s="307"/>
      <c r="DR967" s="307"/>
      <c r="DS967" s="307"/>
      <c r="DT967" s="307"/>
      <c r="DU967" s="307"/>
      <c r="DV967" s="307"/>
      <c r="DW967" s="307"/>
      <c r="DX967" s="307"/>
      <c r="DY967" s="307"/>
      <c r="DZ967" s="307"/>
      <c r="EA967" s="307"/>
      <c r="EB967" s="307"/>
      <c r="EC967" s="307"/>
      <c r="ED967" s="307"/>
      <c r="EE967" s="307"/>
      <c r="EF967" s="307"/>
      <c r="EG967" s="307"/>
      <c r="EH967" s="307"/>
      <c r="EI967" s="307"/>
      <c r="EJ967" s="307"/>
      <c r="EK967" s="307"/>
      <c r="EL967" s="307"/>
      <c r="EM967" s="307"/>
      <c r="EN967" s="307"/>
      <c r="EO967" s="307"/>
      <c r="EP967" s="307"/>
      <c r="EQ967" s="307"/>
      <c r="ER967" s="307"/>
      <c r="ES967" s="307"/>
      <c r="ET967" s="307"/>
      <c r="EU967" s="390"/>
      <c r="EV967" s="390"/>
      <c r="EW967" s="307"/>
      <c r="EX967" s="307"/>
      <c r="EY967" s="307"/>
      <c r="EZ967" s="307"/>
      <c r="FA967" s="307"/>
      <c r="FB967" s="307"/>
      <c r="FC967" s="307"/>
      <c r="FD967" s="307"/>
      <c r="FE967" s="307"/>
      <c r="FF967" s="307"/>
      <c r="FG967" s="307"/>
      <c r="FH967" s="307"/>
      <c r="FI967" s="307"/>
      <c r="FJ967" s="307"/>
      <c r="FK967" s="307"/>
      <c r="FL967" s="307"/>
      <c r="FM967" s="307"/>
      <c r="FN967" s="307"/>
      <c r="FO967" s="307"/>
      <c r="FP967" s="307"/>
      <c r="FQ967" s="307"/>
      <c r="FR967" s="307"/>
      <c r="FS967" s="307"/>
      <c r="FT967" s="307"/>
      <c r="FU967" s="307"/>
      <c r="FV967" s="307"/>
      <c r="FW967" s="307"/>
      <c r="FX967" s="307"/>
      <c r="FY967" s="307"/>
      <c r="FZ967" s="307"/>
      <c r="GA967" s="307"/>
      <c r="GB967" s="307"/>
      <c r="GC967" s="307"/>
      <c r="GD967" s="307"/>
      <c r="GE967" s="307"/>
      <c r="GF967" s="307"/>
      <c r="GG967" s="307"/>
      <c r="GH967" s="307"/>
      <c r="GI967" s="307"/>
      <c r="GJ967" s="307"/>
      <c r="GK967" s="307"/>
      <c r="GL967" s="307"/>
      <c r="GM967" s="307"/>
      <c r="GN967" s="307"/>
      <c r="GO967" s="307"/>
      <c r="GP967" s="307"/>
      <c r="GQ967" s="307"/>
      <c r="GR967" s="307"/>
      <c r="GS967" s="307"/>
      <c r="GT967" s="307"/>
      <c r="GU967" s="307"/>
      <c r="GV967" s="307"/>
      <c r="GW967" s="307"/>
      <c r="GX967" s="307"/>
      <c r="GY967" s="307"/>
      <c r="GZ967" s="307"/>
      <c r="HA967" s="307"/>
      <c r="HB967" s="307"/>
      <c r="HC967" s="307"/>
      <c r="HD967" s="307"/>
      <c r="HE967" s="307"/>
      <c r="HF967" s="307"/>
      <c r="HG967" s="307"/>
      <c r="HH967" s="307"/>
      <c r="HI967" s="307"/>
      <c r="HJ967" s="307"/>
      <c r="HK967" s="307"/>
      <c r="HL967" s="307"/>
      <c r="HM967" s="307"/>
      <c r="HN967" s="307"/>
      <c r="HO967" s="307"/>
      <c r="HP967" s="307"/>
      <c r="HQ967" s="307"/>
      <c r="HR967" s="307"/>
      <c r="HS967" s="307"/>
      <c r="HT967" s="307"/>
      <c r="HU967" s="307"/>
      <c r="HV967" s="307"/>
      <c r="HW967" s="307"/>
      <c r="HX967" s="307"/>
      <c r="HY967" s="307"/>
      <c r="HZ967" s="307"/>
      <c r="IA967" s="307"/>
      <c r="IB967" s="307"/>
      <c r="IC967" s="307"/>
      <c r="ID967" s="307"/>
      <c r="IE967" s="307"/>
      <c r="IF967" s="307"/>
      <c r="IG967" s="307"/>
      <c r="IH967" s="307"/>
      <c r="II967" s="307"/>
      <c r="IJ967" s="307"/>
      <c r="IK967" s="307"/>
      <c r="IL967" s="307"/>
      <c r="IM967" s="307"/>
      <c r="IN967" s="307"/>
      <c r="IO967" s="307"/>
      <c r="IP967" s="307"/>
      <c r="IQ967" s="307"/>
      <c r="IR967" s="307"/>
      <c r="IS967" s="307"/>
      <c r="IT967" s="307"/>
      <c r="IU967" s="307"/>
      <c r="IV967" s="307"/>
      <c r="IW967" s="307"/>
      <c r="IX967" s="307"/>
      <c r="IY967" s="307"/>
      <c r="IZ967" s="307"/>
      <c r="JA967" s="307"/>
      <c r="JB967" s="307"/>
      <c r="JC967" s="307"/>
      <c r="JD967" s="307"/>
      <c r="JE967" s="307"/>
      <c r="JF967" s="307"/>
      <c r="JG967" s="307"/>
      <c r="JH967" s="307"/>
      <c r="JI967" s="307"/>
      <c r="JJ967" s="307"/>
      <c r="JK967" s="307"/>
      <c r="JL967" s="307"/>
      <c r="JM967" s="307"/>
      <c r="JN967" s="307"/>
      <c r="JO967" s="307"/>
      <c r="JP967" s="307"/>
      <c r="JQ967" s="307"/>
      <c r="JR967" s="307"/>
      <c r="JS967" s="307"/>
      <c r="JT967" s="307"/>
      <c r="JU967" s="307"/>
      <c r="JV967" s="307"/>
      <c r="JW967" s="307"/>
      <c r="JX967" s="307"/>
      <c r="JY967" s="307"/>
      <c r="JZ967" s="307"/>
      <c r="KA967" s="307"/>
      <c r="KB967" s="307"/>
      <c r="KC967" s="307"/>
      <c r="KD967" s="307"/>
      <c r="KE967" s="307"/>
      <c r="KF967" s="307"/>
      <c r="KG967" s="307"/>
      <c r="KH967" s="307"/>
      <c r="KI967" s="307"/>
      <c r="KJ967" s="307"/>
      <c r="KK967" s="307"/>
      <c r="KL967" s="307"/>
      <c r="KM967" s="307"/>
      <c r="KN967" s="307"/>
      <c r="KO967" s="307"/>
      <c r="KP967" s="307"/>
      <c r="KQ967" s="307"/>
      <c r="KR967" s="307"/>
      <c r="KS967" s="307"/>
      <c r="KT967" s="307"/>
    </row>
    <row r="968" spans="14:306" s="56" customFormat="1" ht="15" customHeight="1">
      <c r="N968" s="303"/>
      <c r="W968" s="303"/>
      <c r="X968" s="303"/>
      <c r="Y968" s="303"/>
      <c r="Z968" s="303"/>
      <c r="AA968" s="303"/>
      <c r="AB968" s="303"/>
      <c r="AC968" s="303"/>
      <c r="AD968" s="303"/>
      <c r="AE968" s="303"/>
      <c r="AJ968" s="354">
        <v>3</v>
      </c>
      <c r="AK968" s="432">
        <v>45</v>
      </c>
      <c r="AL968" s="433" t="s">
        <v>1044</v>
      </c>
      <c r="AM968" s="433" t="s">
        <v>1045</v>
      </c>
      <c r="AN968" s="433" t="s">
        <v>1046</v>
      </c>
      <c r="CB968" s="307"/>
      <c r="CC968" s="307"/>
      <c r="CD968" s="307"/>
      <c r="CE968" s="307"/>
      <c r="CF968" s="307"/>
      <c r="CG968" s="307"/>
      <c r="CH968" s="307"/>
      <c r="CI968" s="307"/>
      <c r="CJ968" s="307"/>
      <c r="CK968" s="307"/>
      <c r="CL968" s="307"/>
      <c r="CM968" s="307"/>
      <c r="CN968" s="307"/>
      <c r="CO968" s="307"/>
      <c r="CP968" s="307"/>
      <c r="CQ968" s="307"/>
      <c r="CR968" s="307"/>
      <c r="CS968" s="307"/>
      <c r="CT968" s="307"/>
      <c r="CU968" s="307"/>
      <c r="CV968" s="307"/>
      <c r="CW968" s="307"/>
      <c r="CX968" s="307"/>
      <c r="CY968" s="307"/>
      <c r="CZ968" s="307"/>
      <c r="DA968" s="307"/>
      <c r="DB968" s="307"/>
      <c r="DC968" s="307"/>
      <c r="DD968" s="307"/>
      <c r="DE968" s="307"/>
      <c r="DF968" s="307"/>
      <c r="DG968" s="307"/>
      <c r="DH968" s="307"/>
      <c r="DI968" s="390"/>
      <c r="DJ968" s="390"/>
      <c r="DK968" s="307"/>
      <c r="DL968" s="307"/>
      <c r="DM968" s="307"/>
      <c r="DN968" s="307"/>
      <c r="DO968" s="307"/>
      <c r="DP968" s="307"/>
      <c r="DQ968" s="307"/>
      <c r="DR968" s="307"/>
      <c r="DS968" s="307"/>
      <c r="DT968" s="307"/>
      <c r="DU968" s="307"/>
      <c r="DV968" s="307"/>
      <c r="DW968" s="307"/>
      <c r="DX968" s="307"/>
      <c r="DY968" s="307"/>
      <c r="DZ968" s="307"/>
      <c r="EA968" s="307"/>
      <c r="EB968" s="307"/>
      <c r="EC968" s="307"/>
      <c r="ED968" s="307"/>
      <c r="EE968" s="307"/>
      <c r="EF968" s="307"/>
      <c r="EG968" s="307"/>
      <c r="EH968" s="307"/>
      <c r="EI968" s="307"/>
      <c r="EJ968" s="307"/>
      <c r="EK968" s="307"/>
      <c r="EL968" s="307"/>
      <c r="EM968" s="307"/>
      <c r="EN968" s="307"/>
      <c r="EO968" s="307"/>
      <c r="EP968" s="307"/>
      <c r="EQ968" s="307"/>
      <c r="ER968" s="307"/>
      <c r="ES968" s="307"/>
      <c r="ET968" s="307"/>
      <c r="EU968" s="390"/>
      <c r="EV968" s="390"/>
      <c r="EW968" s="307"/>
      <c r="EX968" s="307"/>
      <c r="EY968" s="307"/>
      <c r="EZ968" s="307"/>
      <c r="FA968" s="307"/>
      <c r="FB968" s="307"/>
      <c r="FC968" s="307"/>
      <c r="FD968" s="307"/>
      <c r="FE968" s="307"/>
      <c r="FF968" s="307"/>
      <c r="FG968" s="307"/>
      <c r="FH968" s="307"/>
      <c r="FI968" s="307"/>
      <c r="FJ968" s="307"/>
      <c r="FK968" s="307"/>
      <c r="FL968" s="307"/>
      <c r="FM968" s="307"/>
      <c r="FN968" s="307"/>
      <c r="FO968" s="307"/>
      <c r="FP968" s="307"/>
      <c r="FQ968" s="307"/>
      <c r="FR968" s="307"/>
      <c r="FS968" s="307"/>
      <c r="FT968" s="307"/>
      <c r="FU968" s="307"/>
      <c r="FV968" s="307"/>
      <c r="FW968" s="307"/>
      <c r="FX968" s="307"/>
      <c r="FY968" s="307"/>
      <c r="FZ968" s="307"/>
      <c r="GA968" s="307"/>
      <c r="GB968" s="307"/>
      <c r="GC968" s="307"/>
      <c r="GD968" s="307"/>
      <c r="GE968" s="307"/>
      <c r="GF968" s="307"/>
      <c r="GG968" s="307"/>
      <c r="GH968" s="307"/>
      <c r="GI968" s="307"/>
      <c r="GJ968" s="307"/>
      <c r="GK968" s="307"/>
      <c r="GL968" s="307"/>
      <c r="GM968" s="307"/>
      <c r="GN968" s="307"/>
      <c r="GO968" s="307"/>
      <c r="GP968" s="307"/>
      <c r="GQ968" s="307"/>
      <c r="GR968" s="307"/>
      <c r="GS968" s="307"/>
      <c r="GT968" s="307"/>
      <c r="GU968" s="307"/>
      <c r="GV968" s="307"/>
      <c r="GW968" s="307"/>
      <c r="GX968" s="307"/>
      <c r="GY968" s="307"/>
      <c r="GZ968" s="307"/>
      <c r="HA968" s="307"/>
      <c r="HB968" s="307"/>
      <c r="HC968" s="307"/>
      <c r="HD968" s="307"/>
      <c r="HE968" s="307"/>
      <c r="HF968" s="307"/>
      <c r="HG968" s="307"/>
      <c r="HH968" s="307"/>
      <c r="HI968" s="307"/>
      <c r="HJ968" s="307"/>
      <c r="HK968" s="307"/>
      <c r="HL968" s="307"/>
      <c r="HM968" s="307"/>
      <c r="HN968" s="307"/>
      <c r="HO968" s="307"/>
      <c r="HP968" s="307"/>
      <c r="HQ968" s="307"/>
      <c r="HR968" s="307"/>
      <c r="HS968" s="307"/>
      <c r="HT968" s="307"/>
      <c r="HU968" s="307"/>
      <c r="HV968" s="307"/>
      <c r="HW968" s="307"/>
      <c r="HX968" s="307"/>
      <c r="HY968" s="307"/>
      <c r="HZ968" s="307"/>
      <c r="IA968" s="307"/>
      <c r="IB968" s="307"/>
      <c r="IC968" s="307"/>
      <c r="ID968" s="307"/>
      <c r="IE968" s="307"/>
      <c r="IF968" s="307"/>
      <c r="IG968" s="307"/>
      <c r="IH968" s="307"/>
      <c r="II968" s="307"/>
      <c r="IJ968" s="307"/>
      <c r="IK968" s="307"/>
      <c r="IL968" s="307"/>
      <c r="IM968" s="307"/>
      <c r="IN968" s="307"/>
      <c r="IO968" s="307"/>
      <c r="IP968" s="307"/>
      <c r="IQ968" s="307"/>
      <c r="IR968" s="307"/>
      <c r="IS968" s="307"/>
      <c r="IT968" s="307"/>
      <c r="IU968" s="307"/>
      <c r="IV968" s="307"/>
      <c r="IW968" s="307"/>
      <c r="IX968" s="307"/>
      <c r="IY968" s="307"/>
      <c r="IZ968" s="307"/>
      <c r="JA968" s="307"/>
      <c r="JB968" s="307"/>
      <c r="JC968" s="307"/>
      <c r="JD968" s="307"/>
      <c r="JE968" s="307"/>
      <c r="JF968" s="307"/>
      <c r="JG968" s="307"/>
      <c r="JH968" s="307"/>
      <c r="JI968" s="307"/>
      <c r="JJ968" s="307"/>
      <c r="JK968" s="307"/>
      <c r="JL968" s="307"/>
      <c r="JM968" s="307"/>
      <c r="JN968" s="307"/>
      <c r="JO968" s="307"/>
      <c r="JP968" s="307"/>
      <c r="JQ968" s="307"/>
      <c r="JR968" s="307"/>
      <c r="JS968" s="307"/>
      <c r="JT968" s="307"/>
      <c r="JU968" s="307"/>
      <c r="JV968" s="307"/>
      <c r="JW968" s="307"/>
      <c r="JX968" s="307"/>
      <c r="JY968" s="307"/>
      <c r="JZ968" s="307"/>
      <c r="KA968" s="307"/>
      <c r="KB968" s="307"/>
      <c r="KC968" s="307"/>
      <c r="KD968" s="307"/>
      <c r="KE968" s="307"/>
      <c r="KF968" s="307"/>
      <c r="KG968" s="307"/>
      <c r="KH968" s="307"/>
      <c r="KI968" s="307"/>
      <c r="KJ968" s="307"/>
      <c r="KK968" s="307"/>
      <c r="KL968" s="307"/>
      <c r="KM968" s="307"/>
      <c r="KN968" s="307"/>
      <c r="KO968" s="307"/>
      <c r="KP968" s="307"/>
      <c r="KQ968" s="307"/>
      <c r="KR968" s="307"/>
      <c r="KS968" s="307"/>
      <c r="KT968" s="307"/>
    </row>
    <row r="969" spans="14:306" s="56" customFormat="1" ht="15" customHeight="1">
      <c r="N969" s="303"/>
      <c r="W969" s="303"/>
      <c r="X969" s="303"/>
      <c r="Y969" s="303"/>
      <c r="Z969" s="303"/>
      <c r="AA969" s="303"/>
      <c r="AB969" s="303"/>
      <c r="AC969" s="303"/>
      <c r="AD969" s="303"/>
      <c r="AE969" s="303"/>
      <c r="AJ969" s="354">
        <v>4</v>
      </c>
      <c r="AK969" s="432">
        <v>47</v>
      </c>
      <c r="AL969" s="433" t="s">
        <v>1044</v>
      </c>
      <c r="AM969" s="433" t="s">
        <v>1047</v>
      </c>
      <c r="AN969" s="433" t="s">
        <v>1048</v>
      </c>
      <c r="CB969" s="307"/>
      <c r="CC969" s="307"/>
      <c r="CD969" s="307"/>
      <c r="CE969" s="307"/>
      <c r="CF969" s="307"/>
      <c r="CG969" s="307"/>
      <c r="CH969" s="307"/>
      <c r="CI969" s="307"/>
      <c r="CJ969" s="307"/>
      <c r="CK969" s="307"/>
      <c r="CL969" s="307"/>
      <c r="CM969" s="307"/>
      <c r="CN969" s="307"/>
      <c r="CO969" s="307"/>
      <c r="CP969" s="307"/>
      <c r="CQ969" s="307"/>
      <c r="CR969" s="307"/>
      <c r="CS969" s="307"/>
      <c r="CT969" s="307"/>
      <c r="CU969" s="307"/>
      <c r="CV969" s="307"/>
      <c r="CW969" s="307"/>
      <c r="CX969" s="307"/>
      <c r="CY969" s="307"/>
      <c r="CZ969" s="307"/>
      <c r="DA969" s="307"/>
      <c r="DB969" s="307"/>
      <c r="DC969" s="307"/>
      <c r="DD969" s="307"/>
      <c r="DE969" s="307"/>
      <c r="DF969" s="307"/>
      <c r="DG969" s="307"/>
      <c r="DH969" s="307"/>
      <c r="DI969" s="390"/>
      <c r="DJ969" s="390"/>
      <c r="DK969" s="307"/>
      <c r="DL969" s="307"/>
      <c r="DM969" s="307"/>
      <c r="DN969" s="307"/>
      <c r="DO969" s="307"/>
      <c r="DP969" s="307"/>
      <c r="DQ969" s="307"/>
      <c r="DR969" s="307"/>
      <c r="DS969" s="307"/>
      <c r="DT969" s="307"/>
      <c r="DU969" s="307"/>
      <c r="DV969" s="307"/>
      <c r="DW969" s="307"/>
      <c r="DX969" s="307"/>
      <c r="DY969" s="307"/>
      <c r="DZ969" s="307"/>
      <c r="EA969" s="307"/>
      <c r="EB969" s="307"/>
      <c r="EC969" s="307"/>
      <c r="ED969" s="307"/>
      <c r="EE969" s="307"/>
      <c r="EF969" s="307"/>
      <c r="EG969" s="307"/>
      <c r="EH969" s="307"/>
      <c r="EI969" s="307"/>
      <c r="EJ969" s="307"/>
      <c r="EK969" s="307"/>
      <c r="EL969" s="307"/>
      <c r="EM969" s="307"/>
      <c r="EN969" s="307"/>
      <c r="EO969" s="307"/>
      <c r="EP969" s="307"/>
      <c r="EQ969" s="307"/>
      <c r="ER969" s="307"/>
      <c r="ES969" s="307"/>
      <c r="ET969" s="307"/>
      <c r="EU969" s="390"/>
      <c r="EV969" s="390"/>
      <c r="EW969" s="307"/>
      <c r="EX969" s="307"/>
      <c r="EY969" s="307"/>
      <c r="EZ969" s="307"/>
      <c r="FA969" s="307"/>
      <c r="FB969" s="307"/>
      <c r="FC969" s="307"/>
      <c r="FD969" s="307"/>
      <c r="FE969" s="307"/>
      <c r="FF969" s="307"/>
      <c r="FG969" s="307"/>
      <c r="FH969" s="307"/>
      <c r="FI969" s="307"/>
      <c r="FJ969" s="307"/>
      <c r="FK969" s="307"/>
      <c r="FL969" s="307"/>
      <c r="FM969" s="307"/>
      <c r="FN969" s="307"/>
      <c r="FO969" s="307"/>
      <c r="FP969" s="307"/>
      <c r="FQ969" s="307"/>
      <c r="FR969" s="307"/>
      <c r="FS969" s="307"/>
      <c r="FT969" s="307"/>
      <c r="FU969" s="307"/>
      <c r="FV969" s="307"/>
      <c r="FW969" s="307"/>
      <c r="FX969" s="307"/>
      <c r="FY969" s="307"/>
      <c r="FZ969" s="307"/>
      <c r="GA969" s="307"/>
      <c r="GB969" s="307"/>
      <c r="GC969" s="307"/>
      <c r="GD969" s="307"/>
      <c r="GE969" s="307"/>
      <c r="GF969" s="307"/>
      <c r="GG969" s="307"/>
      <c r="GH969" s="307"/>
      <c r="GI969" s="307"/>
      <c r="GJ969" s="307"/>
      <c r="GK969" s="307"/>
      <c r="GL969" s="307"/>
      <c r="GM969" s="307"/>
      <c r="GN969" s="307"/>
      <c r="GO969" s="307"/>
      <c r="GP969" s="307"/>
      <c r="GQ969" s="307"/>
      <c r="GR969" s="307"/>
      <c r="GS969" s="307"/>
      <c r="GT969" s="307"/>
      <c r="GU969" s="307"/>
      <c r="GV969" s="307"/>
      <c r="GW969" s="307"/>
      <c r="GX969" s="307"/>
      <c r="GY969" s="307"/>
      <c r="GZ969" s="307"/>
      <c r="HA969" s="307"/>
      <c r="HB969" s="307"/>
      <c r="HC969" s="307"/>
      <c r="HD969" s="307"/>
      <c r="HE969" s="307"/>
      <c r="HF969" s="307"/>
      <c r="HG969" s="307"/>
      <c r="HH969" s="307"/>
      <c r="HI969" s="307"/>
      <c r="HJ969" s="307"/>
      <c r="HK969" s="307"/>
      <c r="HL969" s="307"/>
      <c r="HM969" s="307"/>
      <c r="HN969" s="307"/>
      <c r="HO969" s="307"/>
      <c r="HP969" s="307"/>
      <c r="HQ969" s="307"/>
      <c r="HR969" s="307"/>
      <c r="HS969" s="307"/>
      <c r="HT969" s="307"/>
      <c r="HU969" s="307"/>
      <c r="HV969" s="307"/>
      <c r="HW969" s="307"/>
      <c r="HX969" s="307"/>
      <c r="HY969" s="307"/>
      <c r="HZ969" s="307"/>
      <c r="IA969" s="307"/>
      <c r="IB969" s="307"/>
      <c r="IC969" s="307"/>
      <c r="ID969" s="307"/>
      <c r="IE969" s="307"/>
      <c r="IF969" s="307"/>
      <c r="IG969" s="307"/>
      <c r="IH969" s="307"/>
      <c r="II969" s="307"/>
      <c r="IJ969" s="307"/>
      <c r="IK969" s="307"/>
      <c r="IL969" s="307"/>
      <c r="IM969" s="307"/>
      <c r="IN969" s="307"/>
      <c r="IO969" s="307"/>
      <c r="IP969" s="307"/>
      <c r="IQ969" s="307"/>
      <c r="IR969" s="307"/>
      <c r="IS969" s="307"/>
      <c r="IT969" s="307"/>
      <c r="IU969" s="307"/>
      <c r="IV969" s="307"/>
      <c r="IW969" s="307"/>
      <c r="IX969" s="307"/>
      <c r="IY969" s="307"/>
      <c r="IZ969" s="307"/>
      <c r="JA969" s="307"/>
      <c r="JB969" s="307"/>
      <c r="JC969" s="307"/>
      <c r="JD969" s="307"/>
      <c r="JE969" s="307"/>
      <c r="JF969" s="307"/>
      <c r="JG969" s="307"/>
      <c r="JH969" s="307"/>
      <c r="JI969" s="307"/>
      <c r="JJ969" s="307"/>
      <c r="JK969" s="307"/>
      <c r="JL969" s="307"/>
      <c r="JM969" s="307"/>
      <c r="JN969" s="307"/>
      <c r="JO969" s="307"/>
      <c r="JP969" s="307"/>
      <c r="JQ969" s="307"/>
      <c r="JR969" s="307"/>
      <c r="JS969" s="307"/>
      <c r="JT969" s="307"/>
      <c r="JU969" s="307"/>
      <c r="JV969" s="307"/>
      <c r="JW969" s="307"/>
      <c r="JX969" s="307"/>
      <c r="JY969" s="307"/>
      <c r="JZ969" s="307"/>
      <c r="KA969" s="307"/>
      <c r="KB969" s="307"/>
      <c r="KC969" s="307"/>
      <c r="KD969" s="307"/>
      <c r="KE969" s="307"/>
      <c r="KF969" s="307"/>
      <c r="KG969" s="307"/>
      <c r="KH969" s="307"/>
      <c r="KI969" s="307"/>
      <c r="KJ969" s="307"/>
      <c r="KK969" s="307"/>
      <c r="KL969" s="307"/>
      <c r="KM969" s="307"/>
      <c r="KN969" s="307"/>
      <c r="KO969" s="307"/>
      <c r="KP969" s="307"/>
      <c r="KQ969" s="307"/>
      <c r="KR969" s="307"/>
      <c r="KS969" s="307"/>
      <c r="KT969" s="307"/>
    </row>
    <row r="970" spans="14:306" s="56" customFormat="1" ht="15" customHeight="1">
      <c r="N970" s="303"/>
      <c r="W970" s="303"/>
      <c r="X970" s="303"/>
      <c r="Y970" s="303"/>
      <c r="Z970" s="303"/>
      <c r="AA970" s="303"/>
      <c r="AB970" s="303"/>
      <c r="AC970" s="303"/>
      <c r="AD970" s="303"/>
      <c r="AE970" s="303"/>
      <c r="AJ970" s="354">
        <v>5</v>
      </c>
      <c r="AK970" s="432">
        <v>49</v>
      </c>
      <c r="AL970" s="433" t="s">
        <v>1044</v>
      </c>
      <c r="AM970" s="433" t="s">
        <v>1049</v>
      </c>
      <c r="AN970" s="433" t="s">
        <v>285</v>
      </c>
      <c r="CB970" s="307"/>
      <c r="CC970" s="307"/>
      <c r="CD970" s="307"/>
      <c r="CE970" s="307"/>
      <c r="CF970" s="307"/>
      <c r="CG970" s="307"/>
      <c r="CH970" s="307"/>
      <c r="CI970" s="307"/>
      <c r="CJ970" s="307"/>
      <c r="CK970" s="307"/>
      <c r="CL970" s="307"/>
      <c r="CM970" s="307"/>
      <c r="CN970" s="307"/>
      <c r="CO970" s="307"/>
      <c r="CP970" s="307"/>
      <c r="CQ970" s="307"/>
      <c r="CR970" s="307"/>
      <c r="CS970" s="307"/>
      <c r="CT970" s="307"/>
      <c r="CU970" s="307"/>
      <c r="CV970" s="307"/>
      <c r="CW970" s="307"/>
      <c r="CX970" s="307"/>
      <c r="CY970" s="307"/>
      <c r="CZ970" s="307"/>
      <c r="DA970" s="307"/>
      <c r="DB970" s="307"/>
      <c r="DC970" s="307"/>
      <c r="DD970" s="307"/>
      <c r="DE970" s="307"/>
      <c r="DF970" s="307"/>
      <c r="DG970" s="307"/>
      <c r="DH970" s="307"/>
      <c r="DI970" s="390"/>
      <c r="DJ970" s="390"/>
      <c r="DK970" s="307"/>
      <c r="DL970" s="307"/>
      <c r="DM970" s="307"/>
      <c r="DN970" s="307"/>
      <c r="DO970" s="307"/>
      <c r="DP970" s="307"/>
      <c r="DQ970" s="307"/>
      <c r="DR970" s="307"/>
      <c r="DS970" s="307"/>
      <c r="DT970" s="307"/>
      <c r="DU970" s="307"/>
      <c r="DV970" s="307"/>
      <c r="DW970" s="307"/>
      <c r="DX970" s="307"/>
      <c r="DY970" s="307"/>
      <c r="DZ970" s="307"/>
      <c r="EA970" s="307"/>
      <c r="EB970" s="307"/>
      <c r="EC970" s="307"/>
      <c r="ED970" s="307"/>
      <c r="EE970" s="307"/>
      <c r="EF970" s="307"/>
      <c r="EG970" s="307"/>
      <c r="EH970" s="307"/>
      <c r="EI970" s="307"/>
      <c r="EJ970" s="307"/>
      <c r="EK970" s="307"/>
      <c r="EL970" s="307"/>
      <c r="EM970" s="307"/>
      <c r="EN970" s="307"/>
      <c r="EO970" s="307"/>
      <c r="EP970" s="307"/>
      <c r="EQ970" s="307"/>
      <c r="ER970" s="307"/>
      <c r="ES970" s="307"/>
      <c r="ET970" s="307"/>
      <c r="EU970" s="390"/>
      <c r="EV970" s="390"/>
      <c r="EW970" s="307"/>
      <c r="EX970" s="307"/>
      <c r="EY970" s="307"/>
      <c r="EZ970" s="307"/>
      <c r="FA970" s="307"/>
      <c r="FB970" s="307"/>
      <c r="FC970" s="307"/>
      <c r="FD970" s="307"/>
      <c r="FE970" s="307"/>
      <c r="FF970" s="307"/>
      <c r="FG970" s="307"/>
      <c r="FH970" s="307"/>
      <c r="FI970" s="307"/>
      <c r="FJ970" s="307"/>
      <c r="FK970" s="307"/>
      <c r="FL970" s="307"/>
      <c r="FM970" s="307"/>
      <c r="FN970" s="307"/>
      <c r="FO970" s="307"/>
      <c r="FP970" s="307"/>
      <c r="FQ970" s="307"/>
      <c r="FR970" s="307"/>
      <c r="FS970" s="307"/>
      <c r="FT970" s="307"/>
      <c r="FU970" s="307"/>
      <c r="FV970" s="307"/>
      <c r="FW970" s="307"/>
      <c r="FX970" s="307"/>
      <c r="FY970" s="307"/>
      <c r="FZ970" s="307"/>
      <c r="GA970" s="307"/>
      <c r="GB970" s="307"/>
      <c r="GC970" s="307"/>
      <c r="GD970" s="307"/>
      <c r="GE970" s="307"/>
      <c r="GF970" s="307"/>
      <c r="GG970" s="307"/>
      <c r="GH970" s="307"/>
      <c r="GI970" s="307"/>
      <c r="GJ970" s="307"/>
      <c r="GK970" s="307"/>
      <c r="GL970" s="307"/>
      <c r="GM970" s="307"/>
      <c r="GN970" s="307"/>
      <c r="GO970" s="307"/>
      <c r="GP970" s="307"/>
      <c r="GQ970" s="307"/>
      <c r="GR970" s="307"/>
      <c r="GS970" s="307"/>
      <c r="GT970" s="307"/>
      <c r="GU970" s="307"/>
      <c r="GV970" s="307"/>
      <c r="GW970" s="307"/>
      <c r="GX970" s="307"/>
      <c r="GY970" s="307"/>
      <c r="GZ970" s="307"/>
      <c r="HA970" s="307"/>
      <c r="HB970" s="307"/>
      <c r="HC970" s="307"/>
      <c r="HD970" s="307"/>
      <c r="HE970" s="307"/>
      <c r="HF970" s="307"/>
      <c r="HG970" s="307"/>
      <c r="HH970" s="307"/>
      <c r="HI970" s="307"/>
      <c r="HJ970" s="307"/>
      <c r="HK970" s="307"/>
      <c r="HL970" s="307"/>
      <c r="HM970" s="307"/>
      <c r="HN970" s="307"/>
      <c r="HO970" s="307"/>
      <c r="HP970" s="307"/>
      <c r="HQ970" s="307"/>
      <c r="HR970" s="307"/>
      <c r="HS970" s="307"/>
      <c r="HT970" s="307"/>
      <c r="HU970" s="307"/>
      <c r="HV970" s="307"/>
      <c r="HW970" s="307"/>
      <c r="HX970" s="307"/>
      <c r="HY970" s="307"/>
      <c r="HZ970" s="307"/>
      <c r="IA970" s="307"/>
      <c r="IB970" s="307"/>
      <c r="IC970" s="307"/>
      <c r="ID970" s="307"/>
      <c r="IE970" s="307"/>
      <c r="IF970" s="307"/>
      <c r="IG970" s="307"/>
      <c r="IH970" s="307"/>
      <c r="II970" s="307"/>
      <c r="IJ970" s="307"/>
      <c r="IK970" s="307"/>
      <c r="IL970" s="307"/>
      <c r="IM970" s="307"/>
      <c r="IN970" s="307"/>
      <c r="IO970" s="307"/>
      <c r="IP970" s="307"/>
      <c r="IQ970" s="307"/>
      <c r="IR970" s="307"/>
      <c r="IS970" s="307"/>
      <c r="IT970" s="307"/>
      <c r="IU970" s="307"/>
      <c r="IV970" s="307"/>
      <c r="IW970" s="307"/>
      <c r="IX970" s="307"/>
      <c r="IY970" s="307"/>
      <c r="IZ970" s="307"/>
      <c r="JA970" s="307"/>
      <c r="JB970" s="307"/>
      <c r="JC970" s="307"/>
      <c r="JD970" s="307"/>
      <c r="JE970" s="307"/>
      <c r="JF970" s="307"/>
      <c r="JG970" s="307"/>
      <c r="JH970" s="307"/>
      <c r="JI970" s="307"/>
      <c r="JJ970" s="307"/>
      <c r="JK970" s="307"/>
      <c r="JL970" s="307"/>
      <c r="JM970" s="307"/>
      <c r="JN970" s="307"/>
      <c r="JO970" s="307"/>
      <c r="JP970" s="307"/>
      <c r="JQ970" s="307"/>
      <c r="JR970" s="307"/>
      <c r="JS970" s="307"/>
      <c r="JT970" s="307"/>
      <c r="JU970" s="307"/>
      <c r="JV970" s="307"/>
      <c r="JW970" s="307"/>
      <c r="JX970" s="307"/>
      <c r="JY970" s="307"/>
      <c r="JZ970" s="307"/>
      <c r="KA970" s="307"/>
      <c r="KB970" s="307"/>
      <c r="KC970" s="307"/>
      <c r="KD970" s="307"/>
      <c r="KE970" s="307"/>
      <c r="KF970" s="307"/>
      <c r="KG970" s="307"/>
      <c r="KH970" s="307"/>
      <c r="KI970" s="307"/>
      <c r="KJ970" s="307"/>
      <c r="KK970" s="307"/>
      <c r="KL970" s="307"/>
      <c r="KM970" s="307"/>
      <c r="KN970" s="307"/>
      <c r="KO970" s="307"/>
      <c r="KP970" s="307"/>
      <c r="KQ970" s="307"/>
      <c r="KR970" s="307"/>
      <c r="KS970" s="307"/>
      <c r="KT970" s="307"/>
    </row>
    <row r="971" spans="14:306" s="56" customFormat="1" ht="15" customHeight="1">
      <c r="N971" s="303"/>
      <c r="W971" s="303"/>
      <c r="X971" s="303"/>
      <c r="Y971" s="303"/>
      <c r="Z971" s="303"/>
      <c r="AA971" s="303"/>
      <c r="AB971" s="303"/>
      <c r="AC971" s="303"/>
      <c r="AD971" s="303"/>
      <c r="AE971" s="303"/>
      <c r="AJ971" s="354">
        <v>6</v>
      </c>
      <c r="AK971" s="432">
        <v>51</v>
      </c>
      <c r="AL971" s="433" t="s">
        <v>3</v>
      </c>
      <c r="AM971" s="432" t="s">
        <v>1050</v>
      </c>
      <c r="AN971" s="433" t="s">
        <v>1051</v>
      </c>
      <c r="CB971" s="307"/>
      <c r="CC971" s="307"/>
      <c r="CD971" s="307"/>
      <c r="CE971" s="307"/>
      <c r="CF971" s="307"/>
      <c r="CG971" s="307"/>
      <c r="CH971" s="307"/>
      <c r="CI971" s="307"/>
      <c r="CJ971" s="307"/>
      <c r="CK971" s="307"/>
      <c r="CL971" s="307"/>
      <c r="CM971" s="307"/>
      <c r="CN971" s="307"/>
      <c r="CO971" s="307"/>
      <c r="CP971" s="307"/>
      <c r="CQ971" s="307"/>
      <c r="CR971" s="307"/>
      <c r="CS971" s="307"/>
      <c r="CT971" s="307"/>
      <c r="CU971" s="307"/>
      <c r="CV971" s="307"/>
      <c r="CW971" s="307"/>
      <c r="CX971" s="307"/>
      <c r="CY971" s="307"/>
      <c r="CZ971" s="307"/>
      <c r="DA971" s="307"/>
      <c r="DB971" s="307"/>
      <c r="DC971" s="307"/>
      <c r="DD971" s="307"/>
      <c r="DE971" s="307"/>
      <c r="DF971" s="307"/>
      <c r="DG971" s="307"/>
      <c r="DH971" s="307"/>
      <c r="DI971" s="390"/>
      <c r="DJ971" s="390"/>
      <c r="DK971" s="307"/>
      <c r="DL971" s="307"/>
      <c r="DM971" s="307"/>
      <c r="DN971" s="307"/>
      <c r="DO971" s="307"/>
      <c r="DP971" s="307"/>
      <c r="DQ971" s="307"/>
      <c r="DR971" s="307"/>
      <c r="DS971" s="307"/>
      <c r="DT971" s="307"/>
      <c r="DU971" s="307"/>
      <c r="DV971" s="307"/>
      <c r="DW971" s="307"/>
      <c r="DX971" s="307"/>
      <c r="DY971" s="307"/>
      <c r="DZ971" s="307"/>
      <c r="EA971" s="307"/>
      <c r="EB971" s="307"/>
      <c r="EC971" s="307"/>
      <c r="ED971" s="307"/>
      <c r="EE971" s="307"/>
      <c r="EF971" s="307"/>
      <c r="EG971" s="307"/>
      <c r="EH971" s="307"/>
      <c r="EI971" s="307"/>
      <c r="EJ971" s="307"/>
      <c r="EK971" s="307"/>
      <c r="EL971" s="307"/>
      <c r="EM971" s="307"/>
      <c r="EN971" s="307"/>
      <c r="EO971" s="307"/>
      <c r="EP971" s="307"/>
      <c r="EQ971" s="307"/>
      <c r="ER971" s="307"/>
      <c r="ES971" s="307"/>
      <c r="ET971" s="307"/>
      <c r="EU971" s="390"/>
      <c r="EV971" s="390"/>
      <c r="EW971" s="307"/>
      <c r="EX971" s="307"/>
      <c r="EY971" s="307"/>
      <c r="EZ971" s="307"/>
      <c r="FA971" s="307"/>
      <c r="FB971" s="307"/>
      <c r="FC971" s="307"/>
      <c r="FD971" s="307"/>
      <c r="FE971" s="307"/>
      <c r="FF971" s="307"/>
      <c r="FG971" s="307"/>
      <c r="FH971" s="307"/>
      <c r="FI971" s="307"/>
      <c r="FJ971" s="307"/>
      <c r="FK971" s="307"/>
      <c r="FL971" s="307"/>
      <c r="FM971" s="307"/>
      <c r="FN971" s="307"/>
      <c r="FO971" s="307"/>
      <c r="FP971" s="307"/>
      <c r="FQ971" s="307"/>
      <c r="FR971" s="307"/>
      <c r="FS971" s="307"/>
      <c r="FT971" s="307"/>
      <c r="FU971" s="307"/>
      <c r="FV971" s="307"/>
      <c r="FW971" s="307"/>
      <c r="FX971" s="307"/>
      <c r="FY971" s="307"/>
      <c r="FZ971" s="307"/>
      <c r="GA971" s="307"/>
      <c r="GB971" s="307"/>
      <c r="GC971" s="307"/>
      <c r="GD971" s="307"/>
      <c r="GE971" s="307"/>
      <c r="GF971" s="307"/>
      <c r="GG971" s="307"/>
      <c r="GH971" s="307"/>
      <c r="GI971" s="307"/>
      <c r="GJ971" s="307"/>
      <c r="GK971" s="307"/>
      <c r="GL971" s="307"/>
      <c r="GM971" s="307"/>
      <c r="GN971" s="307"/>
      <c r="GO971" s="307"/>
      <c r="GP971" s="307"/>
      <c r="GQ971" s="307"/>
      <c r="GR971" s="307"/>
      <c r="GS971" s="307"/>
      <c r="GT971" s="307"/>
      <c r="GU971" s="307"/>
      <c r="GV971" s="307"/>
      <c r="GW971" s="307"/>
      <c r="GX971" s="307"/>
      <c r="GY971" s="307"/>
      <c r="GZ971" s="307"/>
      <c r="HA971" s="307"/>
      <c r="HB971" s="307"/>
      <c r="HC971" s="307"/>
      <c r="HD971" s="307"/>
      <c r="HE971" s="307"/>
      <c r="HF971" s="307"/>
      <c r="HG971" s="307"/>
      <c r="HH971" s="307"/>
      <c r="HI971" s="307"/>
      <c r="HJ971" s="307"/>
      <c r="HK971" s="307"/>
      <c r="HL971" s="307"/>
      <c r="HM971" s="307"/>
      <c r="HN971" s="307"/>
      <c r="HO971" s="307"/>
      <c r="HP971" s="307"/>
      <c r="HQ971" s="307"/>
      <c r="HR971" s="307"/>
      <c r="HS971" s="307"/>
      <c r="HT971" s="307"/>
      <c r="HU971" s="307"/>
      <c r="HV971" s="307"/>
      <c r="HW971" s="307"/>
      <c r="HX971" s="307"/>
      <c r="HY971" s="307"/>
      <c r="HZ971" s="307"/>
      <c r="IA971" s="307"/>
      <c r="IB971" s="307"/>
      <c r="IC971" s="307"/>
      <c r="ID971" s="307"/>
      <c r="IE971" s="307"/>
      <c r="IF971" s="307"/>
      <c r="IG971" s="307"/>
      <c r="IH971" s="307"/>
      <c r="II971" s="307"/>
      <c r="IJ971" s="307"/>
      <c r="IK971" s="307"/>
      <c r="IL971" s="307"/>
      <c r="IM971" s="307"/>
      <c r="IN971" s="307"/>
      <c r="IO971" s="307"/>
      <c r="IP971" s="307"/>
      <c r="IQ971" s="307"/>
      <c r="IR971" s="307"/>
      <c r="IS971" s="307"/>
      <c r="IT971" s="307"/>
      <c r="IU971" s="307"/>
      <c r="IV971" s="307"/>
      <c r="IW971" s="307"/>
      <c r="IX971" s="307"/>
      <c r="IY971" s="307"/>
      <c r="IZ971" s="307"/>
      <c r="JA971" s="307"/>
      <c r="JB971" s="307"/>
      <c r="JC971" s="307"/>
      <c r="JD971" s="307"/>
      <c r="JE971" s="307"/>
      <c r="JF971" s="307"/>
      <c r="JG971" s="307"/>
      <c r="JH971" s="307"/>
      <c r="JI971" s="307"/>
      <c r="JJ971" s="307"/>
      <c r="JK971" s="307"/>
      <c r="JL971" s="307"/>
      <c r="JM971" s="307"/>
      <c r="JN971" s="307"/>
      <c r="JO971" s="307"/>
      <c r="JP971" s="307"/>
      <c r="JQ971" s="307"/>
      <c r="JR971" s="307"/>
      <c r="JS971" s="307"/>
      <c r="JT971" s="307"/>
      <c r="JU971" s="307"/>
      <c r="JV971" s="307"/>
      <c r="JW971" s="307"/>
      <c r="JX971" s="307"/>
      <c r="JY971" s="307"/>
      <c r="JZ971" s="307"/>
      <c r="KA971" s="307"/>
      <c r="KB971" s="307"/>
      <c r="KC971" s="307"/>
      <c r="KD971" s="307"/>
      <c r="KE971" s="307"/>
      <c r="KF971" s="307"/>
      <c r="KG971" s="307"/>
      <c r="KH971" s="307"/>
      <c r="KI971" s="307"/>
      <c r="KJ971" s="307"/>
      <c r="KK971" s="307"/>
      <c r="KL971" s="307"/>
      <c r="KM971" s="307"/>
      <c r="KN971" s="307"/>
      <c r="KO971" s="307"/>
      <c r="KP971" s="307"/>
      <c r="KQ971" s="307"/>
      <c r="KR971" s="307"/>
      <c r="KS971" s="307"/>
      <c r="KT971" s="307"/>
    </row>
    <row r="972" spans="14:306" s="56" customFormat="1" ht="15" customHeight="1">
      <c r="N972" s="303"/>
      <c r="W972" s="303"/>
      <c r="X972" s="303"/>
      <c r="Y972" s="303"/>
      <c r="Z972" s="303"/>
      <c r="AA972" s="303"/>
      <c r="AB972" s="303"/>
      <c r="AC972" s="303"/>
      <c r="AD972" s="303"/>
      <c r="AE972" s="303"/>
      <c r="AJ972" s="354">
        <v>7</v>
      </c>
      <c r="AK972" s="432">
        <v>53</v>
      </c>
      <c r="AL972" s="434">
        <v>0.1</v>
      </c>
      <c r="AM972" s="433" t="s">
        <v>466</v>
      </c>
      <c r="AN972" s="433" t="s">
        <v>1052</v>
      </c>
      <c r="CB972" s="307"/>
      <c r="CC972" s="307"/>
      <c r="CD972" s="307"/>
      <c r="CE972" s="307"/>
      <c r="CF972" s="307"/>
      <c r="CG972" s="307"/>
      <c r="CH972" s="307"/>
      <c r="CI972" s="307"/>
      <c r="CJ972" s="307"/>
      <c r="CK972" s="307"/>
      <c r="CL972" s="307"/>
      <c r="CM972" s="307"/>
      <c r="CN972" s="307"/>
      <c r="CO972" s="307"/>
      <c r="CP972" s="307"/>
      <c r="CQ972" s="307"/>
      <c r="CR972" s="307"/>
      <c r="CS972" s="307"/>
      <c r="CT972" s="307"/>
      <c r="CU972" s="307"/>
      <c r="CV972" s="307"/>
      <c r="CW972" s="307"/>
      <c r="CX972" s="307"/>
      <c r="CY972" s="307"/>
      <c r="CZ972" s="307"/>
      <c r="DA972" s="307"/>
      <c r="DB972" s="307"/>
      <c r="DC972" s="307"/>
      <c r="DD972" s="307"/>
      <c r="DE972" s="307"/>
      <c r="DF972" s="307"/>
      <c r="DG972" s="307"/>
      <c r="DH972" s="307"/>
      <c r="DI972" s="390"/>
      <c r="DJ972" s="390"/>
      <c r="DK972" s="307"/>
      <c r="DL972" s="307"/>
      <c r="DM972" s="307"/>
      <c r="DN972" s="307"/>
      <c r="DO972" s="307"/>
      <c r="DP972" s="307"/>
      <c r="DQ972" s="307"/>
      <c r="DR972" s="307"/>
      <c r="DS972" s="307"/>
      <c r="DT972" s="307"/>
      <c r="DU972" s="307"/>
      <c r="DV972" s="307"/>
      <c r="DW972" s="307"/>
      <c r="DX972" s="307"/>
      <c r="DY972" s="307"/>
      <c r="DZ972" s="307"/>
      <c r="EA972" s="307"/>
      <c r="EB972" s="307"/>
      <c r="EC972" s="307"/>
      <c r="ED972" s="307"/>
      <c r="EE972" s="307"/>
      <c r="EF972" s="307"/>
      <c r="EG972" s="307"/>
      <c r="EH972" s="307"/>
      <c r="EI972" s="307"/>
      <c r="EJ972" s="307"/>
      <c r="EK972" s="307"/>
      <c r="EL972" s="307"/>
      <c r="EM972" s="307"/>
      <c r="EN972" s="307"/>
      <c r="EO972" s="307"/>
      <c r="EP972" s="307"/>
      <c r="EQ972" s="307"/>
      <c r="ER972" s="307"/>
      <c r="ES972" s="307"/>
      <c r="ET972" s="307"/>
      <c r="EU972" s="390"/>
      <c r="EV972" s="390"/>
      <c r="EW972" s="307"/>
      <c r="EX972" s="307"/>
      <c r="EY972" s="307"/>
      <c r="EZ972" s="307"/>
      <c r="FA972" s="307"/>
      <c r="FB972" s="307"/>
      <c r="FC972" s="307"/>
      <c r="FD972" s="307"/>
      <c r="FE972" s="307"/>
      <c r="FF972" s="307"/>
      <c r="FG972" s="307"/>
      <c r="FH972" s="307"/>
      <c r="FI972" s="307"/>
      <c r="FJ972" s="307"/>
      <c r="FK972" s="307"/>
      <c r="FL972" s="307"/>
      <c r="FM972" s="307"/>
      <c r="FN972" s="307"/>
      <c r="FO972" s="307"/>
      <c r="FP972" s="307"/>
      <c r="FQ972" s="307"/>
      <c r="FR972" s="307"/>
      <c r="FS972" s="307"/>
      <c r="FT972" s="307"/>
      <c r="FU972" s="307"/>
      <c r="FV972" s="307"/>
      <c r="FW972" s="307"/>
      <c r="FX972" s="307"/>
      <c r="FY972" s="307"/>
      <c r="FZ972" s="307"/>
      <c r="GA972" s="307"/>
      <c r="GB972" s="307"/>
      <c r="GC972" s="307"/>
      <c r="GD972" s="307"/>
      <c r="GE972" s="307"/>
      <c r="GF972" s="307"/>
      <c r="GG972" s="307"/>
      <c r="GH972" s="307"/>
      <c r="GI972" s="307"/>
      <c r="GJ972" s="307"/>
      <c r="GK972" s="307"/>
      <c r="GL972" s="307"/>
      <c r="GM972" s="307"/>
      <c r="GN972" s="307"/>
      <c r="GO972" s="307"/>
      <c r="GP972" s="307"/>
      <c r="GQ972" s="307"/>
      <c r="GR972" s="307"/>
      <c r="GS972" s="307"/>
      <c r="GT972" s="307"/>
      <c r="GU972" s="307"/>
      <c r="GV972" s="307"/>
      <c r="GW972" s="307"/>
      <c r="GX972" s="307"/>
      <c r="GY972" s="307"/>
      <c r="GZ972" s="307"/>
      <c r="HA972" s="307"/>
      <c r="HB972" s="307"/>
      <c r="HC972" s="307"/>
      <c r="HD972" s="307"/>
      <c r="HE972" s="307"/>
      <c r="HF972" s="307"/>
      <c r="HG972" s="307"/>
      <c r="HH972" s="307"/>
      <c r="HI972" s="307"/>
      <c r="HJ972" s="307"/>
      <c r="HK972" s="307"/>
      <c r="HL972" s="307"/>
      <c r="HM972" s="307"/>
      <c r="HN972" s="307"/>
      <c r="HO972" s="307"/>
      <c r="HP972" s="307"/>
      <c r="HQ972" s="307"/>
      <c r="HR972" s="307"/>
      <c r="HS972" s="307"/>
      <c r="HT972" s="307"/>
      <c r="HU972" s="307"/>
      <c r="HV972" s="307"/>
      <c r="HW972" s="307"/>
      <c r="HX972" s="307"/>
      <c r="HY972" s="307"/>
      <c r="HZ972" s="307"/>
      <c r="IA972" s="307"/>
      <c r="IB972" s="307"/>
      <c r="IC972" s="307"/>
      <c r="ID972" s="307"/>
      <c r="IE972" s="307"/>
      <c r="IF972" s="307"/>
      <c r="IG972" s="307"/>
      <c r="IH972" s="307"/>
      <c r="II972" s="307"/>
      <c r="IJ972" s="307"/>
      <c r="IK972" s="307"/>
      <c r="IL972" s="307"/>
      <c r="IM972" s="307"/>
      <c r="IN972" s="307"/>
      <c r="IO972" s="307"/>
      <c r="IP972" s="307"/>
      <c r="IQ972" s="307"/>
      <c r="IR972" s="307"/>
      <c r="IS972" s="307"/>
      <c r="IT972" s="307"/>
      <c r="IU972" s="307"/>
      <c r="IV972" s="307"/>
      <c r="IW972" s="307"/>
      <c r="IX972" s="307"/>
      <c r="IY972" s="307"/>
      <c r="IZ972" s="307"/>
      <c r="JA972" s="307"/>
      <c r="JB972" s="307"/>
      <c r="JC972" s="307"/>
      <c r="JD972" s="307"/>
      <c r="JE972" s="307"/>
      <c r="JF972" s="307"/>
      <c r="JG972" s="307"/>
      <c r="JH972" s="307"/>
      <c r="JI972" s="307"/>
      <c r="JJ972" s="307"/>
      <c r="JK972" s="307"/>
      <c r="JL972" s="307"/>
      <c r="JM972" s="307"/>
      <c r="JN972" s="307"/>
      <c r="JO972" s="307"/>
      <c r="JP972" s="307"/>
      <c r="JQ972" s="307"/>
      <c r="JR972" s="307"/>
      <c r="JS972" s="307"/>
      <c r="JT972" s="307"/>
      <c r="JU972" s="307"/>
      <c r="JV972" s="307"/>
      <c r="JW972" s="307"/>
      <c r="JX972" s="307"/>
      <c r="JY972" s="307"/>
      <c r="JZ972" s="307"/>
      <c r="KA972" s="307"/>
      <c r="KB972" s="307"/>
      <c r="KC972" s="307"/>
      <c r="KD972" s="307"/>
      <c r="KE972" s="307"/>
      <c r="KF972" s="307"/>
      <c r="KG972" s="307"/>
      <c r="KH972" s="307"/>
      <c r="KI972" s="307"/>
      <c r="KJ972" s="307"/>
      <c r="KK972" s="307"/>
      <c r="KL972" s="307"/>
      <c r="KM972" s="307"/>
      <c r="KN972" s="307"/>
      <c r="KO972" s="307"/>
      <c r="KP972" s="307"/>
      <c r="KQ972" s="307"/>
      <c r="KR972" s="307"/>
      <c r="KS972" s="307"/>
      <c r="KT972" s="307"/>
    </row>
    <row r="973" spans="14:306" s="56" customFormat="1" ht="15" customHeight="1">
      <c r="N973" s="303"/>
      <c r="W973" s="303"/>
      <c r="X973" s="303"/>
      <c r="Y973" s="303"/>
      <c r="Z973" s="303"/>
      <c r="AA973" s="303"/>
      <c r="AB973" s="303"/>
      <c r="AC973" s="303"/>
      <c r="AD973" s="303"/>
      <c r="AE973" s="303"/>
      <c r="AJ973" s="354">
        <v>8</v>
      </c>
      <c r="AK973" s="432">
        <v>55</v>
      </c>
      <c r="AL973" s="434">
        <v>0.1</v>
      </c>
      <c r="AM973" s="433" t="s">
        <v>350</v>
      </c>
      <c r="AN973" s="433" t="s">
        <v>1053</v>
      </c>
      <c r="CB973" s="307"/>
      <c r="CC973" s="307"/>
      <c r="CD973" s="307"/>
      <c r="CE973" s="307"/>
      <c r="CF973" s="307"/>
      <c r="CG973" s="307"/>
      <c r="CH973" s="307"/>
      <c r="CI973" s="307"/>
      <c r="CJ973" s="307"/>
      <c r="CK973" s="307"/>
      <c r="CL973" s="307"/>
      <c r="CM973" s="307"/>
      <c r="CN973" s="307"/>
      <c r="CO973" s="307"/>
      <c r="CP973" s="307"/>
      <c r="CQ973" s="307"/>
      <c r="CR973" s="307"/>
      <c r="CS973" s="307"/>
      <c r="CT973" s="307"/>
      <c r="CU973" s="307"/>
      <c r="CV973" s="307"/>
      <c r="CW973" s="307"/>
      <c r="CX973" s="307"/>
      <c r="CY973" s="307"/>
      <c r="CZ973" s="307"/>
      <c r="DA973" s="307"/>
      <c r="DB973" s="307"/>
      <c r="DC973" s="307"/>
      <c r="DD973" s="307"/>
      <c r="DE973" s="307"/>
      <c r="DF973" s="307"/>
      <c r="DG973" s="307"/>
      <c r="DH973" s="307"/>
      <c r="DI973" s="390"/>
      <c r="DJ973" s="390"/>
      <c r="DK973" s="307"/>
      <c r="DL973" s="307"/>
      <c r="DM973" s="307"/>
      <c r="DN973" s="307"/>
      <c r="DO973" s="307"/>
      <c r="DP973" s="307"/>
      <c r="DQ973" s="307"/>
      <c r="DR973" s="307"/>
      <c r="DS973" s="307"/>
      <c r="DT973" s="307"/>
      <c r="DU973" s="307"/>
      <c r="DV973" s="307"/>
      <c r="DW973" s="307"/>
      <c r="DX973" s="307"/>
      <c r="DY973" s="307"/>
      <c r="DZ973" s="307"/>
      <c r="EA973" s="307"/>
      <c r="EB973" s="307"/>
      <c r="EC973" s="307"/>
      <c r="ED973" s="307"/>
      <c r="EE973" s="307"/>
      <c r="EF973" s="307"/>
      <c r="EG973" s="307"/>
      <c r="EH973" s="307"/>
      <c r="EI973" s="307"/>
      <c r="EJ973" s="307"/>
      <c r="EK973" s="307"/>
      <c r="EL973" s="307"/>
      <c r="EM973" s="307"/>
      <c r="EN973" s="307"/>
      <c r="EO973" s="307"/>
      <c r="EP973" s="307"/>
      <c r="EQ973" s="307"/>
      <c r="ER973" s="307"/>
      <c r="ES973" s="307"/>
      <c r="ET973" s="307"/>
      <c r="EU973" s="390"/>
      <c r="EV973" s="390"/>
      <c r="EW973" s="307"/>
      <c r="EX973" s="307"/>
      <c r="EY973" s="307"/>
      <c r="EZ973" s="307"/>
      <c r="FA973" s="307"/>
      <c r="FB973" s="307"/>
      <c r="FC973" s="307"/>
      <c r="FD973" s="307"/>
      <c r="FE973" s="307"/>
      <c r="FF973" s="307"/>
      <c r="FG973" s="307"/>
      <c r="FH973" s="307"/>
      <c r="FI973" s="307"/>
      <c r="FJ973" s="307"/>
      <c r="FK973" s="307"/>
      <c r="FL973" s="307"/>
      <c r="FM973" s="307"/>
      <c r="FN973" s="307"/>
      <c r="FO973" s="307"/>
      <c r="FP973" s="307"/>
      <c r="FQ973" s="307"/>
      <c r="FR973" s="307"/>
      <c r="FS973" s="307"/>
      <c r="FT973" s="307"/>
      <c r="FU973" s="307"/>
      <c r="FV973" s="307"/>
      <c r="FW973" s="307"/>
      <c r="FX973" s="307"/>
      <c r="FY973" s="307"/>
      <c r="FZ973" s="307"/>
      <c r="GA973" s="307"/>
      <c r="GB973" s="307"/>
      <c r="GC973" s="307"/>
      <c r="GD973" s="307"/>
      <c r="GE973" s="307"/>
      <c r="GF973" s="307"/>
      <c r="GG973" s="307"/>
      <c r="GH973" s="307"/>
      <c r="GI973" s="307"/>
      <c r="GJ973" s="307"/>
      <c r="GK973" s="307"/>
      <c r="GL973" s="307"/>
      <c r="GM973" s="307"/>
      <c r="GN973" s="307"/>
      <c r="GO973" s="307"/>
      <c r="GP973" s="307"/>
      <c r="GQ973" s="307"/>
      <c r="GR973" s="307"/>
      <c r="GS973" s="307"/>
      <c r="GT973" s="307"/>
      <c r="GU973" s="307"/>
      <c r="GV973" s="307"/>
      <c r="GW973" s="307"/>
      <c r="GX973" s="307"/>
      <c r="GY973" s="307"/>
      <c r="GZ973" s="307"/>
      <c r="HA973" s="307"/>
      <c r="HB973" s="307"/>
      <c r="HC973" s="307"/>
      <c r="HD973" s="307"/>
      <c r="HE973" s="307"/>
      <c r="HF973" s="307"/>
      <c r="HG973" s="307"/>
      <c r="HH973" s="307"/>
      <c r="HI973" s="307"/>
      <c r="HJ973" s="307"/>
      <c r="HK973" s="307"/>
      <c r="HL973" s="307"/>
      <c r="HM973" s="307"/>
      <c r="HN973" s="307"/>
      <c r="HO973" s="307"/>
      <c r="HP973" s="307"/>
      <c r="HQ973" s="307"/>
      <c r="HR973" s="307"/>
      <c r="HS973" s="307"/>
      <c r="HT973" s="307"/>
      <c r="HU973" s="307"/>
      <c r="HV973" s="307"/>
      <c r="HW973" s="307"/>
      <c r="HX973" s="307"/>
      <c r="HY973" s="307"/>
      <c r="HZ973" s="307"/>
      <c r="IA973" s="307"/>
      <c r="IB973" s="307"/>
      <c r="IC973" s="307"/>
      <c r="ID973" s="307"/>
      <c r="IE973" s="307"/>
      <c r="IF973" s="307"/>
      <c r="IG973" s="307"/>
      <c r="IH973" s="307"/>
      <c r="II973" s="307"/>
      <c r="IJ973" s="307"/>
      <c r="IK973" s="307"/>
      <c r="IL973" s="307"/>
      <c r="IM973" s="307"/>
      <c r="IN973" s="307"/>
      <c r="IO973" s="307"/>
      <c r="IP973" s="307"/>
      <c r="IQ973" s="307"/>
      <c r="IR973" s="307"/>
      <c r="IS973" s="307"/>
      <c r="IT973" s="307"/>
      <c r="IU973" s="307"/>
      <c r="IV973" s="307"/>
      <c r="IW973" s="307"/>
      <c r="IX973" s="307"/>
      <c r="IY973" s="307"/>
      <c r="IZ973" s="307"/>
      <c r="JA973" s="307"/>
      <c r="JB973" s="307"/>
      <c r="JC973" s="307"/>
      <c r="JD973" s="307"/>
      <c r="JE973" s="307"/>
      <c r="JF973" s="307"/>
      <c r="JG973" s="307"/>
      <c r="JH973" s="307"/>
      <c r="JI973" s="307"/>
      <c r="JJ973" s="307"/>
      <c r="JK973" s="307"/>
      <c r="JL973" s="307"/>
      <c r="JM973" s="307"/>
      <c r="JN973" s="307"/>
      <c r="JO973" s="307"/>
      <c r="JP973" s="307"/>
      <c r="JQ973" s="307"/>
      <c r="JR973" s="307"/>
      <c r="JS973" s="307"/>
      <c r="JT973" s="307"/>
      <c r="JU973" s="307"/>
      <c r="JV973" s="307"/>
      <c r="JW973" s="307"/>
      <c r="JX973" s="307"/>
      <c r="JY973" s="307"/>
      <c r="JZ973" s="307"/>
      <c r="KA973" s="307"/>
      <c r="KB973" s="307"/>
      <c r="KC973" s="307"/>
      <c r="KD973" s="307"/>
      <c r="KE973" s="307"/>
      <c r="KF973" s="307"/>
      <c r="KG973" s="307"/>
      <c r="KH973" s="307"/>
      <c r="KI973" s="307"/>
      <c r="KJ973" s="307"/>
      <c r="KK973" s="307"/>
      <c r="KL973" s="307"/>
      <c r="KM973" s="307"/>
      <c r="KN973" s="307"/>
      <c r="KO973" s="307"/>
      <c r="KP973" s="307"/>
      <c r="KQ973" s="307"/>
      <c r="KR973" s="307"/>
      <c r="KS973" s="307"/>
      <c r="KT973" s="307"/>
    </row>
    <row r="974" spans="14:306" s="56" customFormat="1" ht="15" customHeight="1">
      <c r="N974" s="303"/>
      <c r="W974" s="303"/>
      <c r="X974" s="303"/>
      <c r="Y974" s="303"/>
      <c r="Z974" s="303"/>
      <c r="AA974" s="303"/>
      <c r="AB974" s="303"/>
      <c r="AC974" s="303"/>
      <c r="AD974" s="303"/>
      <c r="AE974" s="303"/>
      <c r="AJ974" s="354">
        <v>9</v>
      </c>
      <c r="AK974" s="432">
        <v>57</v>
      </c>
      <c r="AL974" s="433" t="s">
        <v>5</v>
      </c>
      <c r="AM974" s="433" t="s">
        <v>354</v>
      </c>
      <c r="AN974" s="433" t="s">
        <v>1054</v>
      </c>
      <c r="CB974" s="307"/>
      <c r="CC974" s="307"/>
      <c r="CD974" s="307"/>
      <c r="CE974" s="307"/>
      <c r="CF974" s="307"/>
      <c r="CG974" s="307"/>
      <c r="CH974" s="307"/>
      <c r="CI974" s="307"/>
      <c r="CJ974" s="307"/>
      <c r="CK974" s="307"/>
      <c r="CL974" s="307"/>
      <c r="CM974" s="307"/>
      <c r="CN974" s="307"/>
      <c r="CO974" s="307"/>
      <c r="CP974" s="307"/>
      <c r="CQ974" s="307"/>
      <c r="CR974" s="307"/>
      <c r="CS974" s="307"/>
      <c r="CT974" s="307"/>
      <c r="CU974" s="307"/>
      <c r="CV974" s="307"/>
      <c r="CW974" s="307"/>
      <c r="CX974" s="307"/>
      <c r="CY974" s="307"/>
      <c r="CZ974" s="307"/>
      <c r="DA974" s="307"/>
      <c r="DB974" s="307"/>
      <c r="DC974" s="307"/>
      <c r="DD974" s="307"/>
      <c r="DE974" s="307"/>
      <c r="DF974" s="307"/>
      <c r="DG974" s="307"/>
      <c r="DH974" s="307"/>
      <c r="DI974" s="390"/>
      <c r="DJ974" s="390"/>
      <c r="DK974" s="307"/>
      <c r="DL974" s="307"/>
      <c r="DM974" s="307"/>
      <c r="DN974" s="307"/>
      <c r="DO974" s="307"/>
      <c r="DP974" s="307"/>
      <c r="DQ974" s="307"/>
      <c r="DR974" s="307"/>
      <c r="DS974" s="307"/>
      <c r="DT974" s="307"/>
      <c r="DU974" s="307"/>
      <c r="DV974" s="307"/>
      <c r="DW974" s="307"/>
      <c r="DX974" s="307"/>
      <c r="DY974" s="307"/>
      <c r="DZ974" s="307"/>
      <c r="EA974" s="307"/>
      <c r="EB974" s="307"/>
      <c r="EC974" s="307"/>
      <c r="ED974" s="307"/>
      <c r="EE974" s="307"/>
      <c r="EF974" s="307"/>
      <c r="EG974" s="307"/>
      <c r="EH974" s="307"/>
      <c r="EI974" s="307"/>
      <c r="EJ974" s="307"/>
      <c r="EK974" s="307"/>
      <c r="EL974" s="307"/>
      <c r="EM974" s="307"/>
      <c r="EN974" s="307"/>
      <c r="EO974" s="307"/>
      <c r="EP974" s="307"/>
      <c r="EQ974" s="307"/>
      <c r="ER974" s="307"/>
      <c r="ES974" s="307"/>
      <c r="ET974" s="307"/>
      <c r="EU974" s="390"/>
      <c r="EV974" s="390"/>
      <c r="EW974" s="307"/>
      <c r="EX974" s="307"/>
      <c r="EY974" s="307"/>
      <c r="EZ974" s="307"/>
      <c r="FA974" s="307"/>
      <c r="FB974" s="307"/>
      <c r="FC974" s="307"/>
      <c r="FD974" s="307"/>
      <c r="FE974" s="307"/>
      <c r="FF974" s="307"/>
      <c r="FG974" s="307"/>
      <c r="FH974" s="307"/>
      <c r="FI974" s="307"/>
      <c r="FJ974" s="307"/>
      <c r="FK974" s="307"/>
      <c r="FL974" s="307"/>
      <c r="FM974" s="307"/>
      <c r="FN974" s="307"/>
      <c r="FO974" s="307"/>
      <c r="FP974" s="307"/>
      <c r="FQ974" s="307"/>
      <c r="FR974" s="307"/>
      <c r="FS974" s="307"/>
      <c r="FT974" s="307"/>
      <c r="FU974" s="307"/>
      <c r="FV974" s="307"/>
      <c r="FW974" s="307"/>
      <c r="FX974" s="307"/>
      <c r="FY974" s="307"/>
      <c r="FZ974" s="307"/>
      <c r="GA974" s="307"/>
      <c r="GB974" s="307"/>
      <c r="GC974" s="307"/>
      <c r="GD974" s="307"/>
      <c r="GE974" s="307"/>
      <c r="GF974" s="307"/>
      <c r="GG974" s="307"/>
      <c r="GH974" s="307"/>
      <c r="GI974" s="307"/>
      <c r="GJ974" s="307"/>
      <c r="GK974" s="307"/>
      <c r="GL974" s="307"/>
      <c r="GM974" s="307"/>
      <c r="GN974" s="307"/>
      <c r="GO974" s="307"/>
      <c r="GP974" s="307"/>
      <c r="GQ974" s="307"/>
      <c r="GR974" s="307"/>
      <c r="GS974" s="307"/>
      <c r="GT974" s="307"/>
      <c r="GU974" s="307"/>
      <c r="GV974" s="307"/>
      <c r="GW974" s="307"/>
      <c r="GX974" s="307"/>
      <c r="GY974" s="307"/>
      <c r="GZ974" s="307"/>
      <c r="HA974" s="307"/>
      <c r="HB974" s="307"/>
      <c r="HC974" s="307"/>
      <c r="HD974" s="307"/>
      <c r="HE974" s="307"/>
      <c r="HF974" s="307"/>
      <c r="HG974" s="307"/>
      <c r="HH974" s="307"/>
      <c r="HI974" s="307"/>
      <c r="HJ974" s="307"/>
      <c r="HK974" s="307"/>
      <c r="HL974" s="307"/>
      <c r="HM974" s="307"/>
      <c r="HN974" s="307"/>
      <c r="HO974" s="307"/>
      <c r="HP974" s="307"/>
      <c r="HQ974" s="307"/>
      <c r="HR974" s="307"/>
      <c r="HS974" s="307"/>
      <c r="HT974" s="307"/>
      <c r="HU974" s="307"/>
      <c r="HV974" s="307"/>
      <c r="HW974" s="307"/>
      <c r="HX974" s="307"/>
      <c r="HY974" s="307"/>
      <c r="HZ974" s="307"/>
      <c r="IA974" s="307"/>
      <c r="IB974" s="307"/>
      <c r="IC974" s="307"/>
      <c r="ID974" s="307"/>
      <c r="IE974" s="307"/>
      <c r="IF974" s="307"/>
      <c r="IG974" s="307"/>
      <c r="IH974" s="307"/>
      <c r="II974" s="307"/>
      <c r="IJ974" s="307"/>
      <c r="IK974" s="307"/>
      <c r="IL974" s="307"/>
      <c r="IM974" s="307"/>
      <c r="IN974" s="307"/>
      <c r="IO974" s="307"/>
      <c r="IP974" s="307"/>
      <c r="IQ974" s="307"/>
      <c r="IR974" s="307"/>
      <c r="IS974" s="307"/>
      <c r="IT974" s="307"/>
      <c r="IU974" s="307"/>
      <c r="IV974" s="307"/>
      <c r="IW974" s="307"/>
      <c r="IX974" s="307"/>
      <c r="IY974" s="307"/>
      <c r="IZ974" s="307"/>
      <c r="JA974" s="307"/>
      <c r="JB974" s="307"/>
      <c r="JC974" s="307"/>
      <c r="JD974" s="307"/>
      <c r="JE974" s="307"/>
      <c r="JF974" s="307"/>
      <c r="JG974" s="307"/>
      <c r="JH974" s="307"/>
      <c r="JI974" s="307"/>
      <c r="JJ974" s="307"/>
      <c r="JK974" s="307"/>
      <c r="JL974" s="307"/>
      <c r="JM974" s="307"/>
      <c r="JN974" s="307"/>
      <c r="JO974" s="307"/>
      <c r="JP974" s="307"/>
      <c r="JQ974" s="307"/>
      <c r="JR974" s="307"/>
      <c r="JS974" s="307"/>
      <c r="JT974" s="307"/>
      <c r="JU974" s="307"/>
      <c r="JV974" s="307"/>
      <c r="JW974" s="307"/>
      <c r="JX974" s="307"/>
      <c r="JY974" s="307"/>
      <c r="JZ974" s="307"/>
      <c r="KA974" s="307"/>
      <c r="KB974" s="307"/>
      <c r="KC974" s="307"/>
      <c r="KD974" s="307"/>
      <c r="KE974" s="307"/>
      <c r="KF974" s="307"/>
      <c r="KG974" s="307"/>
      <c r="KH974" s="307"/>
      <c r="KI974" s="307"/>
      <c r="KJ974" s="307"/>
      <c r="KK974" s="307"/>
      <c r="KL974" s="307"/>
      <c r="KM974" s="307"/>
      <c r="KN974" s="307"/>
      <c r="KO974" s="307"/>
      <c r="KP974" s="307"/>
      <c r="KQ974" s="307"/>
      <c r="KR974" s="307"/>
      <c r="KS974" s="307"/>
      <c r="KT974" s="307"/>
    </row>
    <row r="975" spans="14:306" s="56" customFormat="1" ht="15" customHeight="1">
      <c r="N975" s="303"/>
      <c r="W975" s="303"/>
      <c r="X975" s="303"/>
      <c r="Y975" s="303"/>
      <c r="Z975" s="303"/>
      <c r="AA975" s="303"/>
      <c r="AB975" s="303"/>
      <c r="AC975" s="303"/>
      <c r="AD975" s="303"/>
      <c r="AE975" s="303"/>
      <c r="AJ975" s="354">
        <v>10</v>
      </c>
      <c r="AK975" s="432">
        <v>59</v>
      </c>
      <c r="AL975" s="434">
        <v>0.3</v>
      </c>
      <c r="AM975" s="433" t="s">
        <v>284</v>
      </c>
      <c r="AN975" s="433" t="s">
        <v>1055</v>
      </c>
      <c r="CB975" s="307"/>
      <c r="CC975" s="307"/>
      <c r="CD975" s="307"/>
      <c r="CE975" s="307"/>
      <c r="CF975" s="307"/>
      <c r="CG975" s="307"/>
      <c r="CH975" s="307"/>
      <c r="CI975" s="307"/>
      <c r="CJ975" s="307"/>
      <c r="CK975" s="307"/>
      <c r="CL975" s="307"/>
      <c r="CM975" s="307"/>
      <c r="CN975" s="307"/>
      <c r="CO975" s="307"/>
      <c r="CP975" s="307"/>
      <c r="CQ975" s="307"/>
      <c r="CR975" s="307"/>
      <c r="CS975" s="307"/>
      <c r="CT975" s="307"/>
      <c r="CU975" s="307"/>
      <c r="CV975" s="307"/>
      <c r="CW975" s="307"/>
      <c r="CX975" s="307"/>
      <c r="CY975" s="307"/>
      <c r="CZ975" s="307"/>
      <c r="DA975" s="307"/>
      <c r="DB975" s="307"/>
      <c r="DC975" s="307"/>
      <c r="DD975" s="307"/>
      <c r="DE975" s="307"/>
      <c r="DF975" s="307"/>
      <c r="DG975" s="307"/>
      <c r="DH975" s="307"/>
      <c r="DI975" s="390"/>
      <c r="DJ975" s="390"/>
      <c r="DK975" s="307"/>
      <c r="DL975" s="307"/>
      <c r="DM975" s="307"/>
      <c r="DN975" s="307"/>
      <c r="DO975" s="307"/>
      <c r="DP975" s="307"/>
      <c r="DQ975" s="307"/>
      <c r="DR975" s="307"/>
      <c r="DS975" s="307"/>
      <c r="DT975" s="307"/>
      <c r="DU975" s="307"/>
      <c r="DV975" s="307"/>
      <c r="DW975" s="307"/>
      <c r="DX975" s="307"/>
      <c r="DY975" s="307"/>
      <c r="DZ975" s="307"/>
      <c r="EA975" s="307"/>
      <c r="EB975" s="307"/>
      <c r="EC975" s="307"/>
      <c r="ED975" s="307"/>
      <c r="EE975" s="307"/>
      <c r="EF975" s="307"/>
      <c r="EG975" s="307"/>
      <c r="EH975" s="307"/>
      <c r="EI975" s="307"/>
      <c r="EJ975" s="307"/>
      <c r="EK975" s="307"/>
      <c r="EL975" s="307"/>
      <c r="EM975" s="307"/>
      <c r="EN975" s="307"/>
      <c r="EO975" s="307"/>
      <c r="EP975" s="307"/>
      <c r="EQ975" s="307"/>
      <c r="ER975" s="307"/>
      <c r="ES975" s="307"/>
      <c r="ET975" s="307"/>
      <c r="EU975" s="390"/>
      <c r="EV975" s="390"/>
      <c r="EW975" s="307"/>
      <c r="EX975" s="307"/>
      <c r="EY975" s="307"/>
      <c r="EZ975" s="307"/>
      <c r="FA975" s="307"/>
      <c r="FB975" s="307"/>
      <c r="FC975" s="307"/>
      <c r="FD975" s="307"/>
      <c r="FE975" s="307"/>
      <c r="FF975" s="307"/>
      <c r="FG975" s="307"/>
      <c r="FH975" s="307"/>
      <c r="FI975" s="307"/>
      <c r="FJ975" s="307"/>
      <c r="FK975" s="307"/>
      <c r="FL975" s="307"/>
      <c r="FM975" s="307"/>
      <c r="FN975" s="307"/>
      <c r="FO975" s="307"/>
      <c r="FP975" s="307"/>
      <c r="FQ975" s="307"/>
      <c r="FR975" s="307"/>
      <c r="FS975" s="307"/>
      <c r="FT975" s="307"/>
      <c r="FU975" s="307"/>
      <c r="FV975" s="307"/>
      <c r="FW975" s="307"/>
      <c r="FX975" s="307"/>
      <c r="FY975" s="307"/>
      <c r="FZ975" s="307"/>
      <c r="GA975" s="307"/>
      <c r="GB975" s="307"/>
      <c r="GC975" s="307"/>
      <c r="GD975" s="307"/>
      <c r="GE975" s="307"/>
      <c r="GF975" s="307"/>
      <c r="GG975" s="307"/>
      <c r="GH975" s="307"/>
      <c r="GI975" s="307"/>
      <c r="GJ975" s="307"/>
      <c r="GK975" s="307"/>
      <c r="GL975" s="307"/>
      <c r="GM975" s="307"/>
      <c r="GN975" s="307"/>
      <c r="GO975" s="307"/>
      <c r="GP975" s="307"/>
      <c r="GQ975" s="307"/>
      <c r="GR975" s="307"/>
      <c r="GS975" s="307"/>
      <c r="GT975" s="307"/>
      <c r="GU975" s="307"/>
      <c r="GV975" s="307"/>
      <c r="GW975" s="307"/>
      <c r="GX975" s="307"/>
      <c r="GY975" s="307"/>
      <c r="GZ975" s="307"/>
      <c r="HA975" s="307"/>
      <c r="HB975" s="307"/>
      <c r="HC975" s="307"/>
      <c r="HD975" s="307"/>
      <c r="HE975" s="307"/>
      <c r="HF975" s="307"/>
      <c r="HG975" s="307"/>
      <c r="HH975" s="307"/>
      <c r="HI975" s="307"/>
      <c r="HJ975" s="307"/>
      <c r="HK975" s="307"/>
      <c r="HL975" s="307"/>
      <c r="HM975" s="307"/>
      <c r="HN975" s="307"/>
      <c r="HO975" s="307"/>
      <c r="HP975" s="307"/>
      <c r="HQ975" s="307"/>
      <c r="HR975" s="307"/>
      <c r="HS975" s="307"/>
      <c r="HT975" s="307"/>
      <c r="HU975" s="307"/>
      <c r="HV975" s="307"/>
      <c r="HW975" s="307"/>
      <c r="HX975" s="307"/>
      <c r="HY975" s="307"/>
      <c r="HZ975" s="307"/>
      <c r="IA975" s="307"/>
      <c r="IB975" s="307"/>
      <c r="IC975" s="307"/>
      <c r="ID975" s="307"/>
      <c r="IE975" s="307"/>
      <c r="IF975" s="307"/>
      <c r="IG975" s="307"/>
      <c r="IH975" s="307"/>
      <c r="II975" s="307"/>
      <c r="IJ975" s="307"/>
      <c r="IK975" s="307"/>
      <c r="IL975" s="307"/>
      <c r="IM975" s="307"/>
      <c r="IN975" s="307"/>
      <c r="IO975" s="307"/>
      <c r="IP975" s="307"/>
      <c r="IQ975" s="307"/>
      <c r="IR975" s="307"/>
      <c r="IS975" s="307"/>
      <c r="IT975" s="307"/>
      <c r="IU975" s="307"/>
      <c r="IV975" s="307"/>
      <c r="IW975" s="307"/>
      <c r="IX975" s="307"/>
      <c r="IY975" s="307"/>
      <c r="IZ975" s="307"/>
      <c r="JA975" s="307"/>
      <c r="JB975" s="307"/>
      <c r="JC975" s="307"/>
      <c r="JD975" s="307"/>
      <c r="JE975" s="307"/>
      <c r="JF975" s="307"/>
      <c r="JG975" s="307"/>
      <c r="JH975" s="307"/>
      <c r="JI975" s="307"/>
      <c r="JJ975" s="307"/>
      <c r="JK975" s="307"/>
      <c r="JL975" s="307"/>
      <c r="JM975" s="307"/>
      <c r="JN975" s="307"/>
      <c r="JO975" s="307"/>
      <c r="JP975" s="307"/>
      <c r="JQ975" s="307"/>
      <c r="JR975" s="307"/>
      <c r="JS975" s="307"/>
      <c r="JT975" s="307"/>
      <c r="JU975" s="307"/>
      <c r="JV975" s="307"/>
      <c r="JW975" s="307"/>
      <c r="JX975" s="307"/>
      <c r="JY975" s="307"/>
      <c r="JZ975" s="307"/>
      <c r="KA975" s="307"/>
      <c r="KB975" s="307"/>
      <c r="KC975" s="307"/>
      <c r="KD975" s="307"/>
      <c r="KE975" s="307"/>
      <c r="KF975" s="307"/>
      <c r="KG975" s="307"/>
      <c r="KH975" s="307"/>
      <c r="KI975" s="307"/>
      <c r="KJ975" s="307"/>
      <c r="KK975" s="307"/>
      <c r="KL975" s="307"/>
      <c r="KM975" s="307"/>
      <c r="KN975" s="307"/>
      <c r="KO975" s="307"/>
      <c r="KP975" s="307"/>
      <c r="KQ975" s="307"/>
      <c r="KR975" s="307"/>
      <c r="KS975" s="307"/>
      <c r="KT975" s="307"/>
    </row>
    <row r="976" spans="14:306" s="56" customFormat="1" ht="15" customHeight="1">
      <c r="N976" s="303"/>
      <c r="W976" s="303"/>
      <c r="X976" s="303"/>
      <c r="Y976" s="303"/>
      <c r="Z976" s="303"/>
      <c r="AA976" s="303"/>
      <c r="AB976" s="303"/>
      <c r="AC976" s="303"/>
      <c r="AD976" s="303"/>
      <c r="AE976" s="303"/>
      <c r="AJ976" s="354">
        <v>11</v>
      </c>
      <c r="AK976" s="432">
        <v>61</v>
      </c>
      <c r="AL976" s="433" t="s">
        <v>13</v>
      </c>
      <c r="AM976" s="433" t="s">
        <v>358</v>
      </c>
      <c r="AN976" s="433" t="s">
        <v>1056</v>
      </c>
      <c r="CB976" s="307"/>
      <c r="CC976" s="307"/>
      <c r="CD976" s="307"/>
      <c r="CE976" s="307"/>
      <c r="CF976" s="307"/>
      <c r="CG976" s="307"/>
      <c r="CH976" s="307"/>
      <c r="CI976" s="307"/>
      <c r="CJ976" s="307"/>
      <c r="CK976" s="307"/>
      <c r="CL976" s="307"/>
      <c r="CM976" s="307"/>
      <c r="CN976" s="307"/>
      <c r="CO976" s="307"/>
      <c r="CP976" s="307"/>
      <c r="CQ976" s="307"/>
      <c r="CR976" s="307"/>
      <c r="CS976" s="307"/>
      <c r="CT976" s="307"/>
      <c r="CU976" s="307"/>
      <c r="CV976" s="307"/>
      <c r="CW976" s="307"/>
      <c r="CX976" s="307"/>
      <c r="CY976" s="307"/>
      <c r="CZ976" s="307"/>
      <c r="DA976" s="307"/>
      <c r="DB976" s="307"/>
      <c r="DC976" s="307"/>
      <c r="DD976" s="307"/>
      <c r="DE976" s="307"/>
      <c r="DF976" s="307"/>
      <c r="DG976" s="307"/>
      <c r="DH976" s="307"/>
      <c r="DI976" s="390"/>
      <c r="DJ976" s="390"/>
      <c r="DK976" s="307"/>
      <c r="DL976" s="307"/>
      <c r="DM976" s="307"/>
      <c r="DN976" s="307"/>
      <c r="DO976" s="307"/>
      <c r="DP976" s="307"/>
      <c r="DQ976" s="307"/>
      <c r="DR976" s="307"/>
      <c r="DS976" s="307"/>
      <c r="DT976" s="307"/>
      <c r="DU976" s="307"/>
      <c r="DV976" s="307"/>
      <c r="DW976" s="307"/>
      <c r="DX976" s="307"/>
      <c r="DY976" s="307"/>
      <c r="DZ976" s="307"/>
      <c r="EA976" s="307"/>
      <c r="EB976" s="307"/>
      <c r="EC976" s="307"/>
      <c r="ED976" s="307"/>
      <c r="EE976" s="307"/>
      <c r="EF976" s="307"/>
      <c r="EG976" s="307"/>
      <c r="EH976" s="307"/>
      <c r="EI976" s="307"/>
      <c r="EJ976" s="307"/>
      <c r="EK976" s="307"/>
      <c r="EL976" s="307"/>
      <c r="EM976" s="307"/>
      <c r="EN976" s="307"/>
      <c r="EO976" s="307"/>
      <c r="EP976" s="307"/>
      <c r="EQ976" s="307"/>
      <c r="ER976" s="307"/>
      <c r="ES976" s="307"/>
      <c r="ET976" s="307"/>
      <c r="EU976" s="390"/>
      <c r="EV976" s="390"/>
      <c r="EW976" s="307"/>
      <c r="EX976" s="307"/>
      <c r="EY976" s="307"/>
      <c r="EZ976" s="307"/>
      <c r="FA976" s="307"/>
      <c r="FB976" s="307"/>
      <c r="FC976" s="307"/>
      <c r="FD976" s="307"/>
      <c r="FE976" s="307"/>
      <c r="FF976" s="307"/>
      <c r="FG976" s="307"/>
      <c r="FH976" s="307"/>
      <c r="FI976" s="307"/>
      <c r="FJ976" s="307"/>
      <c r="FK976" s="307"/>
      <c r="FL976" s="307"/>
      <c r="FM976" s="307"/>
      <c r="FN976" s="307"/>
      <c r="FO976" s="307"/>
      <c r="FP976" s="307"/>
      <c r="FQ976" s="307"/>
      <c r="FR976" s="307"/>
      <c r="FS976" s="307"/>
      <c r="FT976" s="307"/>
      <c r="FU976" s="307"/>
      <c r="FV976" s="307"/>
      <c r="FW976" s="307"/>
      <c r="FX976" s="307"/>
      <c r="FY976" s="307"/>
      <c r="FZ976" s="307"/>
      <c r="GA976" s="307"/>
      <c r="GB976" s="307"/>
      <c r="GC976" s="307"/>
      <c r="GD976" s="307"/>
      <c r="GE976" s="307"/>
      <c r="GF976" s="307"/>
      <c r="GG976" s="307"/>
      <c r="GH976" s="307"/>
      <c r="GI976" s="307"/>
      <c r="GJ976" s="307"/>
      <c r="GK976" s="307"/>
      <c r="GL976" s="307"/>
      <c r="GM976" s="307"/>
      <c r="GN976" s="307"/>
      <c r="GO976" s="307"/>
      <c r="GP976" s="307"/>
      <c r="GQ976" s="307"/>
      <c r="GR976" s="307"/>
      <c r="GS976" s="307"/>
      <c r="GT976" s="307"/>
      <c r="GU976" s="307"/>
      <c r="GV976" s="307"/>
      <c r="GW976" s="307"/>
      <c r="GX976" s="307"/>
      <c r="GY976" s="307"/>
      <c r="GZ976" s="307"/>
      <c r="HA976" s="307"/>
      <c r="HB976" s="307"/>
      <c r="HC976" s="307"/>
      <c r="HD976" s="307"/>
      <c r="HE976" s="307"/>
      <c r="HF976" s="307"/>
      <c r="HG976" s="307"/>
      <c r="HH976" s="307"/>
      <c r="HI976" s="307"/>
      <c r="HJ976" s="307"/>
      <c r="HK976" s="307"/>
      <c r="HL976" s="307"/>
      <c r="HM976" s="307"/>
      <c r="HN976" s="307"/>
      <c r="HO976" s="307"/>
      <c r="HP976" s="307"/>
      <c r="HQ976" s="307"/>
      <c r="HR976" s="307"/>
      <c r="HS976" s="307"/>
      <c r="HT976" s="307"/>
      <c r="HU976" s="307"/>
      <c r="HV976" s="307"/>
      <c r="HW976" s="307"/>
      <c r="HX976" s="307"/>
      <c r="HY976" s="307"/>
      <c r="HZ976" s="307"/>
      <c r="IA976" s="307"/>
      <c r="IB976" s="307"/>
      <c r="IC976" s="307"/>
      <c r="ID976" s="307"/>
      <c r="IE976" s="307"/>
      <c r="IF976" s="307"/>
      <c r="IG976" s="307"/>
      <c r="IH976" s="307"/>
      <c r="II976" s="307"/>
      <c r="IJ976" s="307"/>
      <c r="IK976" s="307"/>
      <c r="IL976" s="307"/>
      <c r="IM976" s="307"/>
      <c r="IN976" s="307"/>
      <c r="IO976" s="307"/>
      <c r="IP976" s="307"/>
      <c r="IQ976" s="307"/>
      <c r="IR976" s="307"/>
      <c r="IS976" s="307"/>
      <c r="IT976" s="307"/>
      <c r="IU976" s="307"/>
      <c r="IV976" s="307"/>
      <c r="IW976" s="307"/>
      <c r="IX976" s="307"/>
      <c r="IY976" s="307"/>
      <c r="IZ976" s="307"/>
      <c r="JA976" s="307"/>
      <c r="JB976" s="307"/>
      <c r="JC976" s="307"/>
      <c r="JD976" s="307"/>
      <c r="JE976" s="307"/>
      <c r="JF976" s="307"/>
      <c r="JG976" s="307"/>
      <c r="JH976" s="307"/>
      <c r="JI976" s="307"/>
      <c r="JJ976" s="307"/>
      <c r="JK976" s="307"/>
      <c r="JL976" s="307"/>
      <c r="JM976" s="307"/>
      <c r="JN976" s="307"/>
      <c r="JO976" s="307"/>
      <c r="JP976" s="307"/>
      <c r="JQ976" s="307"/>
      <c r="JR976" s="307"/>
      <c r="JS976" s="307"/>
      <c r="JT976" s="307"/>
      <c r="JU976" s="307"/>
      <c r="JV976" s="307"/>
      <c r="JW976" s="307"/>
      <c r="JX976" s="307"/>
      <c r="JY976" s="307"/>
      <c r="JZ976" s="307"/>
      <c r="KA976" s="307"/>
      <c r="KB976" s="307"/>
      <c r="KC976" s="307"/>
      <c r="KD976" s="307"/>
      <c r="KE976" s="307"/>
      <c r="KF976" s="307"/>
      <c r="KG976" s="307"/>
      <c r="KH976" s="307"/>
      <c r="KI976" s="307"/>
      <c r="KJ976" s="307"/>
      <c r="KK976" s="307"/>
      <c r="KL976" s="307"/>
      <c r="KM976" s="307"/>
      <c r="KN976" s="307"/>
      <c r="KO976" s="307"/>
      <c r="KP976" s="307"/>
      <c r="KQ976" s="307"/>
      <c r="KR976" s="307"/>
      <c r="KS976" s="307"/>
      <c r="KT976" s="307"/>
    </row>
    <row r="977" spans="14:306" s="56" customFormat="1" ht="15" customHeight="1">
      <c r="N977" s="303"/>
      <c r="W977" s="303"/>
      <c r="X977" s="303"/>
      <c r="Y977" s="303"/>
      <c r="Z977" s="303"/>
      <c r="AA977" s="303"/>
      <c r="AB977" s="303"/>
      <c r="AC977" s="303"/>
      <c r="AD977" s="303"/>
      <c r="AE977" s="303"/>
      <c r="AJ977" s="354">
        <v>12</v>
      </c>
      <c r="AK977" s="432">
        <v>63</v>
      </c>
      <c r="AL977" s="432">
        <v>1</v>
      </c>
      <c r="AM977" s="433" t="s">
        <v>362</v>
      </c>
      <c r="AN977" s="433" t="s">
        <v>1057</v>
      </c>
      <c r="CB977" s="307"/>
      <c r="CC977" s="307"/>
      <c r="CD977" s="307"/>
      <c r="CE977" s="307"/>
      <c r="CF977" s="307"/>
      <c r="CG977" s="307"/>
      <c r="CH977" s="307"/>
      <c r="CI977" s="307"/>
      <c r="CJ977" s="307"/>
      <c r="CK977" s="307"/>
      <c r="CL977" s="307"/>
      <c r="CM977" s="307"/>
      <c r="CN977" s="307"/>
      <c r="CO977" s="307"/>
      <c r="CP977" s="307"/>
      <c r="CQ977" s="307"/>
      <c r="CR977" s="307"/>
      <c r="CS977" s="307"/>
      <c r="CT977" s="307"/>
      <c r="CU977" s="307"/>
      <c r="CV977" s="307"/>
      <c r="CW977" s="307"/>
      <c r="CX977" s="307"/>
      <c r="CY977" s="307"/>
      <c r="CZ977" s="307"/>
      <c r="DA977" s="307"/>
      <c r="DB977" s="307"/>
      <c r="DC977" s="307"/>
      <c r="DD977" s="307"/>
      <c r="DE977" s="307"/>
      <c r="DF977" s="307"/>
      <c r="DG977" s="307"/>
      <c r="DH977" s="307"/>
      <c r="DI977" s="390"/>
      <c r="DJ977" s="390"/>
      <c r="DK977" s="307"/>
      <c r="DL977" s="307"/>
      <c r="DM977" s="307"/>
      <c r="DN977" s="307"/>
      <c r="DO977" s="307"/>
      <c r="DP977" s="307"/>
      <c r="DQ977" s="307"/>
      <c r="DR977" s="307"/>
      <c r="DS977" s="307"/>
      <c r="DT977" s="307"/>
      <c r="DU977" s="307"/>
      <c r="DV977" s="307"/>
      <c r="DW977" s="307"/>
      <c r="DX977" s="307"/>
      <c r="DY977" s="307"/>
      <c r="DZ977" s="307"/>
      <c r="EA977" s="307"/>
      <c r="EB977" s="307"/>
      <c r="EC977" s="307"/>
      <c r="ED977" s="307"/>
      <c r="EE977" s="307"/>
      <c r="EF977" s="307"/>
      <c r="EG977" s="307"/>
      <c r="EH977" s="307"/>
      <c r="EI977" s="307"/>
      <c r="EJ977" s="307"/>
      <c r="EK977" s="307"/>
      <c r="EL977" s="307"/>
      <c r="EM977" s="307"/>
      <c r="EN977" s="307"/>
      <c r="EO977" s="307"/>
      <c r="EP977" s="307"/>
      <c r="EQ977" s="307"/>
      <c r="ER977" s="307"/>
      <c r="ES977" s="307"/>
      <c r="ET977" s="307"/>
      <c r="EU977" s="390"/>
      <c r="EV977" s="390"/>
      <c r="EW977" s="307"/>
      <c r="EX977" s="307"/>
      <c r="EY977" s="307"/>
      <c r="EZ977" s="307"/>
      <c r="FA977" s="307"/>
      <c r="FB977" s="307"/>
      <c r="FC977" s="307"/>
      <c r="FD977" s="307"/>
      <c r="FE977" s="307"/>
      <c r="FF977" s="307"/>
      <c r="FG977" s="307"/>
      <c r="FH977" s="307"/>
      <c r="FI977" s="307"/>
      <c r="FJ977" s="307"/>
      <c r="FK977" s="307"/>
      <c r="FL977" s="307"/>
      <c r="FM977" s="307"/>
      <c r="FN977" s="307"/>
      <c r="FO977" s="307"/>
      <c r="FP977" s="307"/>
      <c r="FQ977" s="307"/>
      <c r="FR977" s="307"/>
      <c r="FS977" s="307"/>
      <c r="FT977" s="307"/>
      <c r="FU977" s="307"/>
      <c r="FV977" s="307"/>
      <c r="FW977" s="307"/>
      <c r="FX977" s="307"/>
      <c r="FY977" s="307"/>
      <c r="FZ977" s="307"/>
      <c r="GA977" s="307"/>
      <c r="GB977" s="307"/>
      <c r="GC977" s="307"/>
      <c r="GD977" s="307"/>
      <c r="GE977" s="307"/>
      <c r="GF977" s="307"/>
      <c r="GG977" s="307"/>
      <c r="GH977" s="307"/>
      <c r="GI977" s="307"/>
      <c r="GJ977" s="307"/>
      <c r="GK977" s="307"/>
      <c r="GL977" s="307"/>
      <c r="GM977" s="307"/>
      <c r="GN977" s="307"/>
      <c r="GO977" s="307"/>
      <c r="GP977" s="307"/>
      <c r="GQ977" s="307"/>
      <c r="GR977" s="307"/>
      <c r="GS977" s="307"/>
      <c r="GT977" s="307"/>
      <c r="GU977" s="307"/>
      <c r="GV977" s="307"/>
      <c r="GW977" s="307"/>
      <c r="GX977" s="307"/>
      <c r="GY977" s="307"/>
      <c r="GZ977" s="307"/>
      <c r="HA977" s="307"/>
      <c r="HB977" s="307"/>
      <c r="HC977" s="307"/>
      <c r="HD977" s="307"/>
      <c r="HE977" s="307"/>
      <c r="HF977" s="307"/>
      <c r="HG977" s="307"/>
      <c r="HH977" s="307"/>
      <c r="HI977" s="307"/>
      <c r="HJ977" s="307"/>
      <c r="HK977" s="307"/>
      <c r="HL977" s="307"/>
      <c r="HM977" s="307"/>
      <c r="HN977" s="307"/>
      <c r="HO977" s="307"/>
      <c r="HP977" s="307"/>
      <c r="HQ977" s="307"/>
      <c r="HR977" s="307"/>
      <c r="HS977" s="307"/>
      <c r="HT977" s="307"/>
      <c r="HU977" s="307"/>
      <c r="HV977" s="307"/>
      <c r="HW977" s="307"/>
      <c r="HX977" s="307"/>
      <c r="HY977" s="307"/>
      <c r="HZ977" s="307"/>
      <c r="IA977" s="307"/>
      <c r="IB977" s="307"/>
      <c r="IC977" s="307"/>
      <c r="ID977" s="307"/>
      <c r="IE977" s="307"/>
      <c r="IF977" s="307"/>
      <c r="IG977" s="307"/>
      <c r="IH977" s="307"/>
      <c r="II977" s="307"/>
      <c r="IJ977" s="307"/>
      <c r="IK977" s="307"/>
      <c r="IL977" s="307"/>
      <c r="IM977" s="307"/>
      <c r="IN977" s="307"/>
      <c r="IO977" s="307"/>
      <c r="IP977" s="307"/>
      <c r="IQ977" s="307"/>
      <c r="IR977" s="307"/>
      <c r="IS977" s="307"/>
      <c r="IT977" s="307"/>
      <c r="IU977" s="307"/>
      <c r="IV977" s="307"/>
      <c r="IW977" s="307"/>
      <c r="IX977" s="307"/>
      <c r="IY977" s="307"/>
      <c r="IZ977" s="307"/>
      <c r="JA977" s="307"/>
      <c r="JB977" s="307"/>
      <c r="JC977" s="307"/>
      <c r="JD977" s="307"/>
      <c r="JE977" s="307"/>
      <c r="JF977" s="307"/>
      <c r="JG977" s="307"/>
      <c r="JH977" s="307"/>
      <c r="JI977" s="307"/>
      <c r="JJ977" s="307"/>
      <c r="JK977" s="307"/>
      <c r="JL977" s="307"/>
      <c r="JM977" s="307"/>
      <c r="JN977" s="307"/>
      <c r="JO977" s="307"/>
      <c r="JP977" s="307"/>
      <c r="JQ977" s="307"/>
      <c r="JR977" s="307"/>
      <c r="JS977" s="307"/>
      <c r="JT977" s="307"/>
      <c r="JU977" s="307"/>
      <c r="JV977" s="307"/>
      <c r="JW977" s="307"/>
      <c r="JX977" s="307"/>
      <c r="JY977" s="307"/>
      <c r="JZ977" s="307"/>
      <c r="KA977" s="307"/>
      <c r="KB977" s="307"/>
      <c r="KC977" s="307"/>
      <c r="KD977" s="307"/>
      <c r="KE977" s="307"/>
      <c r="KF977" s="307"/>
      <c r="KG977" s="307"/>
      <c r="KH977" s="307"/>
      <c r="KI977" s="307"/>
      <c r="KJ977" s="307"/>
      <c r="KK977" s="307"/>
      <c r="KL977" s="307"/>
      <c r="KM977" s="307"/>
      <c r="KN977" s="307"/>
      <c r="KO977" s="307"/>
      <c r="KP977" s="307"/>
      <c r="KQ977" s="307"/>
      <c r="KR977" s="307"/>
      <c r="KS977" s="307"/>
      <c r="KT977" s="307"/>
    </row>
    <row r="978" spans="14:306" s="56" customFormat="1" ht="15" customHeight="1">
      <c r="N978" s="303"/>
      <c r="W978" s="303"/>
      <c r="X978" s="303"/>
      <c r="Y978" s="303"/>
      <c r="Z978" s="303"/>
      <c r="AA978" s="303"/>
      <c r="AB978" s="303"/>
      <c r="AC978" s="303"/>
      <c r="AD978" s="303"/>
      <c r="AE978" s="303"/>
      <c r="AJ978" s="354">
        <v>13</v>
      </c>
      <c r="AK978" s="432">
        <v>65</v>
      </c>
      <c r="AL978" s="432">
        <v>1</v>
      </c>
      <c r="AM978" s="433" t="s">
        <v>1058</v>
      </c>
      <c r="AN978" s="433" t="s">
        <v>1059</v>
      </c>
      <c r="CB978" s="307"/>
      <c r="CC978" s="307"/>
      <c r="CD978" s="307"/>
      <c r="CE978" s="307"/>
      <c r="CF978" s="307"/>
      <c r="CG978" s="307"/>
      <c r="CH978" s="307"/>
      <c r="CI978" s="307"/>
      <c r="CJ978" s="307"/>
      <c r="CK978" s="307"/>
      <c r="CL978" s="307"/>
      <c r="CM978" s="307"/>
      <c r="CN978" s="307"/>
      <c r="CO978" s="307"/>
      <c r="CP978" s="307"/>
      <c r="CQ978" s="307"/>
      <c r="CR978" s="307"/>
      <c r="CS978" s="307"/>
      <c r="CT978" s="307"/>
      <c r="CU978" s="307"/>
      <c r="CV978" s="307"/>
      <c r="CW978" s="307"/>
      <c r="CX978" s="307"/>
      <c r="CY978" s="307"/>
      <c r="CZ978" s="307"/>
      <c r="DA978" s="307"/>
      <c r="DB978" s="307"/>
      <c r="DC978" s="307"/>
      <c r="DD978" s="307"/>
      <c r="DE978" s="307"/>
      <c r="DF978" s="307"/>
      <c r="DG978" s="307"/>
      <c r="DH978" s="307"/>
      <c r="DI978" s="390"/>
      <c r="DJ978" s="390"/>
      <c r="DK978" s="307"/>
      <c r="DL978" s="307"/>
      <c r="DM978" s="307"/>
      <c r="DN978" s="307"/>
      <c r="DO978" s="307"/>
      <c r="DP978" s="307"/>
      <c r="DQ978" s="307"/>
      <c r="DR978" s="307"/>
      <c r="DS978" s="307"/>
      <c r="DT978" s="307"/>
      <c r="DU978" s="307"/>
      <c r="DV978" s="307"/>
      <c r="DW978" s="307"/>
      <c r="DX978" s="307"/>
      <c r="DY978" s="307"/>
      <c r="DZ978" s="307"/>
      <c r="EA978" s="307"/>
      <c r="EB978" s="307"/>
      <c r="EC978" s="307"/>
      <c r="ED978" s="307"/>
      <c r="EE978" s="307"/>
      <c r="EF978" s="307"/>
      <c r="EG978" s="307"/>
      <c r="EH978" s="307"/>
      <c r="EI978" s="307"/>
      <c r="EJ978" s="307"/>
      <c r="EK978" s="307"/>
      <c r="EL978" s="307"/>
      <c r="EM978" s="307"/>
      <c r="EN978" s="307"/>
      <c r="EO978" s="307"/>
      <c r="EP978" s="307"/>
      <c r="EQ978" s="307"/>
      <c r="ER978" s="307"/>
      <c r="ES978" s="307"/>
      <c r="ET978" s="307"/>
      <c r="EU978" s="390"/>
      <c r="EV978" s="390"/>
      <c r="EW978" s="307"/>
      <c r="EX978" s="307"/>
      <c r="EY978" s="307"/>
      <c r="EZ978" s="307"/>
      <c r="FA978" s="307"/>
      <c r="FB978" s="307"/>
      <c r="FC978" s="307"/>
      <c r="FD978" s="307"/>
      <c r="FE978" s="307"/>
      <c r="FF978" s="307"/>
      <c r="FG978" s="307"/>
      <c r="FH978" s="307"/>
      <c r="FI978" s="307"/>
      <c r="FJ978" s="307"/>
      <c r="FK978" s="307"/>
      <c r="FL978" s="307"/>
      <c r="FM978" s="307"/>
      <c r="FN978" s="307"/>
      <c r="FO978" s="307"/>
      <c r="FP978" s="307"/>
      <c r="FQ978" s="307"/>
      <c r="FR978" s="307"/>
      <c r="FS978" s="307"/>
      <c r="FT978" s="307"/>
      <c r="FU978" s="307"/>
      <c r="FV978" s="307"/>
      <c r="FW978" s="307"/>
      <c r="FX978" s="307"/>
      <c r="FY978" s="307"/>
      <c r="FZ978" s="307"/>
      <c r="GA978" s="307"/>
      <c r="GB978" s="307"/>
      <c r="GC978" s="307"/>
      <c r="GD978" s="307"/>
      <c r="GE978" s="307"/>
      <c r="GF978" s="307"/>
      <c r="GG978" s="307"/>
      <c r="GH978" s="307"/>
      <c r="GI978" s="307"/>
      <c r="GJ978" s="307"/>
      <c r="GK978" s="307"/>
      <c r="GL978" s="307"/>
      <c r="GM978" s="307"/>
      <c r="GN978" s="307"/>
      <c r="GO978" s="307"/>
      <c r="GP978" s="307"/>
      <c r="GQ978" s="307"/>
      <c r="GR978" s="307"/>
      <c r="GS978" s="307"/>
      <c r="GT978" s="307"/>
      <c r="GU978" s="307"/>
      <c r="GV978" s="307"/>
      <c r="GW978" s="307"/>
      <c r="GX978" s="307"/>
      <c r="GY978" s="307"/>
      <c r="GZ978" s="307"/>
      <c r="HA978" s="307"/>
      <c r="HB978" s="307"/>
      <c r="HC978" s="307"/>
      <c r="HD978" s="307"/>
      <c r="HE978" s="307"/>
      <c r="HF978" s="307"/>
      <c r="HG978" s="307"/>
      <c r="HH978" s="307"/>
      <c r="HI978" s="307"/>
      <c r="HJ978" s="307"/>
      <c r="HK978" s="307"/>
      <c r="HL978" s="307"/>
      <c r="HM978" s="307"/>
      <c r="HN978" s="307"/>
      <c r="HO978" s="307"/>
      <c r="HP978" s="307"/>
      <c r="HQ978" s="307"/>
      <c r="HR978" s="307"/>
      <c r="HS978" s="307"/>
      <c r="HT978" s="307"/>
      <c r="HU978" s="307"/>
      <c r="HV978" s="307"/>
      <c r="HW978" s="307"/>
      <c r="HX978" s="307"/>
      <c r="HY978" s="307"/>
      <c r="HZ978" s="307"/>
      <c r="IA978" s="307"/>
      <c r="IB978" s="307"/>
      <c r="IC978" s="307"/>
      <c r="ID978" s="307"/>
      <c r="IE978" s="307"/>
      <c r="IF978" s="307"/>
      <c r="IG978" s="307"/>
      <c r="IH978" s="307"/>
      <c r="II978" s="307"/>
      <c r="IJ978" s="307"/>
      <c r="IK978" s="307"/>
      <c r="IL978" s="307"/>
      <c r="IM978" s="307"/>
      <c r="IN978" s="307"/>
      <c r="IO978" s="307"/>
      <c r="IP978" s="307"/>
      <c r="IQ978" s="307"/>
      <c r="IR978" s="307"/>
      <c r="IS978" s="307"/>
      <c r="IT978" s="307"/>
      <c r="IU978" s="307"/>
      <c r="IV978" s="307"/>
      <c r="IW978" s="307"/>
      <c r="IX978" s="307"/>
      <c r="IY978" s="307"/>
      <c r="IZ978" s="307"/>
      <c r="JA978" s="307"/>
      <c r="JB978" s="307"/>
      <c r="JC978" s="307"/>
      <c r="JD978" s="307"/>
      <c r="JE978" s="307"/>
      <c r="JF978" s="307"/>
      <c r="JG978" s="307"/>
      <c r="JH978" s="307"/>
      <c r="JI978" s="307"/>
      <c r="JJ978" s="307"/>
      <c r="JK978" s="307"/>
      <c r="JL978" s="307"/>
      <c r="JM978" s="307"/>
      <c r="JN978" s="307"/>
      <c r="JO978" s="307"/>
      <c r="JP978" s="307"/>
      <c r="JQ978" s="307"/>
      <c r="JR978" s="307"/>
      <c r="JS978" s="307"/>
      <c r="JT978" s="307"/>
      <c r="JU978" s="307"/>
      <c r="JV978" s="307"/>
      <c r="JW978" s="307"/>
      <c r="JX978" s="307"/>
      <c r="JY978" s="307"/>
      <c r="JZ978" s="307"/>
      <c r="KA978" s="307"/>
      <c r="KB978" s="307"/>
      <c r="KC978" s="307"/>
      <c r="KD978" s="307"/>
      <c r="KE978" s="307"/>
      <c r="KF978" s="307"/>
      <c r="KG978" s="307"/>
      <c r="KH978" s="307"/>
      <c r="KI978" s="307"/>
      <c r="KJ978" s="307"/>
      <c r="KK978" s="307"/>
      <c r="KL978" s="307"/>
      <c r="KM978" s="307"/>
      <c r="KN978" s="307"/>
      <c r="KO978" s="307"/>
      <c r="KP978" s="307"/>
      <c r="KQ978" s="307"/>
      <c r="KR978" s="307"/>
      <c r="KS978" s="307"/>
      <c r="KT978" s="307"/>
    </row>
    <row r="979" spans="14:306" s="56" customFormat="1" ht="15" customHeight="1">
      <c r="N979" s="303"/>
      <c r="W979" s="303"/>
      <c r="X979" s="303"/>
      <c r="Y979" s="303"/>
      <c r="Z979" s="303"/>
      <c r="AA979" s="303"/>
      <c r="AB979" s="303"/>
      <c r="AC979" s="303"/>
      <c r="AD979" s="303"/>
      <c r="AE979" s="303"/>
      <c r="AJ979" s="354">
        <v>14</v>
      </c>
      <c r="AK979" s="432">
        <v>67</v>
      </c>
      <c r="AL979" s="432">
        <v>1</v>
      </c>
      <c r="AM979" s="433" t="s">
        <v>366</v>
      </c>
      <c r="AN979" s="433" t="s">
        <v>1060</v>
      </c>
      <c r="CB979" s="307"/>
      <c r="CC979" s="307"/>
      <c r="CD979" s="307"/>
      <c r="CE979" s="307"/>
      <c r="CF979" s="307"/>
      <c r="CG979" s="307"/>
      <c r="CH979" s="307"/>
      <c r="CI979" s="307"/>
      <c r="CJ979" s="307"/>
      <c r="CK979" s="307"/>
      <c r="CL979" s="307"/>
      <c r="CM979" s="307"/>
      <c r="CN979" s="307"/>
      <c r="CO979" s="307"/>
      <c r="CP979" s="307"/>
      <c r="CQ979" s="307"/>
      <c r="CR979" s="307"/>
      <c r="CS979" s="307"/>
      <c r="CT979" s="307"/>
      <c r="CU979" s="307"/>
      <c r="CV979" s="307"/>
      <c r="CW979" s="307"/>
      <c r="CX979" s="307"/>
      <c r="CY979" s="307"/>
      <c r="CZ979" s="307"/>
      <c r="DA979" s="307"/>
      <c r="DB979" s="307"/>
      <c r="DC979" s="307"/>
      <c r="DD979" s="307"/>
      <c r="DE979" s="307"/>
      <c r="DF979" s="307"/>
      <c r="DG979" s="307"/>
      <c r="DH979" s="307"/>
      <c r="DI979" s="390"/>
      <c r="DJ979" s="390"/>
      <c r="DK979" s="307"/>
      <c r="DL979" s="307"/>
      <c r="DM979" s="307"/>
      <c r="DN979" s="307"/>
      <c r="DO979" s="307"/>
      <c r="DP979" s="307"/>
      <c r="DQ979" s="307"/>
      <c r="DR979" s="307"/>
      <c r="DS979" s="307"/>
      <c r="DT979" s="307"/>
      <c r="DU979" s="307"/>
      <c r="DV979" s="307"/>
      <c r="DW979" s="307"/>
      <c r="DX979" s="307"/>
      <c r="DY979" s="307"/>
      <c r="DZ979" s="307"/>
      <c r="EA979" s="307"/>
      <c r="EB979" s="307"/>
      <c r="EC979" s="307"/>
      <c r="ED979" s="307"/>
      <c r="EE979" s="307"/>
      <c r="EF979" s="307"/>
      <c r="EG979" s="307"/>
      <c r="EH979" s="307"/>
      <c r="EI979" s="307"/>
      <c r="EJ979" s="307"/>
      <c r="EK979" s="307"/>
      <c r="EL979" s="307"/>
      <c r="EM979" s="307"/>
      <c r="EN979" s="307"/>
      <c r="EO979" s="307"/>
      <c r="EP979" s="307"/>
      <c r="EQ979" s="307"/>
      <c r="ER979" s="307"/>
      <c r="ES979" s="307"/>
      <c r="ET979" s="307"/>
      <c r="EU979" s="390"/>
      <c r="EV979" s="390"/>
      <c r="EW979" s="307"/>
      <c r="EX979" s="307"/>
      <c r="EY979" s="307"/>
      <c r="EZ979" s="307"/>
      <c r="FA979" s="307"/>
      <c r="FB979" s="307"/>
      <c r="FC979" s="307"/>
      <c r="FD979" s="307"/>
      <c r="FE979" s="307"/>
      <c r="FF979" s="307"/>
      <c r="FG979" s="307"/>
      <c r="FH979" s="307"/>
      <c r="FI979" s="307"/>
      <c r="FJ979" s="307"/>
      <c r="FK979" s="307"/>
      <c r="FL979" s="307"/>
      <c r="FM979" s="307"/>
      <c r="FN979" s="307"/>
      <c r="FO979" s="307"/>
      <c r="FP979" s="307"/>
      <c r="FQ979" s="307"/>
      <c r="FR979" s="307"/>
      <c r="FS979" s="307"/>
      <c r="FT979" s="307"/>
      <c r="FU979" s="307"/>
      <c r="FV979" s="307"/>
      <c r="FW979" s="307"/>
      <c r="FX979" s="307"/>
      <c r="FY979" s="307"/>
      <c r="FZ979" s="307"/>
      <c r="GA979" s="307"/>
      <c r="GB979" s="307"/>
      <c r="GC979" s="307"/>
      <c r="GD979" s="307"/>
      <c r="GE979" s="307"/>
      <c r="GF979" s="307"/>
      <c r="GG979" s="307"/>
      <c r="GH979" s="307"/>
      <c r="GI979" s="307"/>
      <c r="GJ979" s="307"/>
      <c r="GK979" s="307"/>
      <c r="GL979" s="307"/>
      <c r="GM979" s="307"/>
      <c r="GN979" s="307"/>
      <c r="GO979" s="307"/>
      <c r="GP979" s="307"/>
      <c r="GQ979" s="307"/>
      <c r="GR979" s="307"/>
      <c r="GS979" s="307"/>
      <c r="GT979" s="307"/>
      <c r="GU979" s="307"/>
      <c r="GV979" s="307"/>
      <c r="GW979" s="307"/>
      <c r="GX979" s="307"/>
      <c r="GY979" s="307"/>
      <c r="GZ979" s="307"/>
      <c r="HA979" s="307"/>
      <c r="HB979" s="307"/>
      <c r="HC979" s="307"/>
      <c r="HD979" s="307"/>
      <c r="HE979" s="307"/>
      <c r="HF979" s="307"/>
      <c r="HG979" s="307"/>
      <c r="HH979" s="307"/>
      <c r="HI979" s="307"/>
      <c r="HJ979" s="307"/>
      <c r="HK979" s="307"/>
      <c r="HL979" s="307"/>
      <c r="HM979" s="307"/>
      <c r="HN979" s="307"/>
      <c r="HO979" s="307"/>
      <c r="HP979" s="307"/>
      <c r="HQ979" s="307"/>
      <c r="HR979" s="307"/>
      <c r="HS979" s="307"/>
      <c r="HT979" s="307"/>
      <c r="HU979" s="307"/>
      <c r="HV979" s="307"/>
      <c r="HW979" s="307"/>
      <c r="HX979" s="307"/>
      <c r="HY979" s="307"/>
      <c r="HZ979" s="307"/>
      <c r="IA979" s="307"/>
      <c r="IB979" s="307"/>
      <c r="IC979" s="307"/>
      <c r="ID979" s="307"/>
      <c r="IE979" s="307"/>
      <c r="IF979" s="307"/>
      <c r="IG979" s="307"/>
      <c r="IH979" s="307"/>
      <c r="II979" s="307"/>
      <c r="IJ979" s="307"/>
      <c r="IK979" s="307"/>
      <c r="IL979" s="307"/>
      <c r="IM979" s="307"/>
      <c r="IN979" s="307"/>
      <c r="IO979" s="307"/>
      <c r="IP979" s="307"/>
      <c r="IQ979" s="307"/>
      <c r="IR979" s="307"/>
      <c r="IS979" s="307"/>
      <c r="IT979" s="307"/>
      <c r="IU979" s="307"/>
      <c r="IV979" s="307"/>
      <c r="IW979" s="307"/>
      <c r="IX979" s="307"/>
      <c r="IY979" s="307"/>
      <c r="IZ979" s="307"/>
      <c r="JA979" s="307"/>
      <c r="JB979" s="307"/>
      <c r="JC979" s="307"/>
      <c r="JD979" s="307"/>
      <c r="JE979" s="307"/>
      <c r="JF979" s="307"/>
      <c r="JG979" s="307"/>
      <c r="JH979" s="307"/>
      <c r="JI979" s="307"/>
      <c r="JJ979" s="307"/>
      <c r="JK979" s="307"/>
      <c r="JL979" s="307"/>
      <c r="JM979" s="307"/>
      <c r="JN979" s="307"/>
      <c r="JO979" s="307"/>
      <c r="JP979" s="307"/>
      <c r="JQ979" s="307"/>
      <c r="JR979" s="307"/>
      <c r="JS979" s="307"/>
      <c r="JT979" s="307"/>
      <c r="JU979" s="307"/>
      <c r="JV979" s="307"/>
      <c r="JW979" s="307"/>
      <c r="JX979" s="307"/>
      <c r="JY979" s="307"/>
      <c r="JZ979" s="307"/>
      <c r="KA979" s="307"/>
      <c r="KB979" s="307"/>
      <c r="KC979" s="307"/>
      <c r="KD979" s="307"/>
      <c r="KE979" s="307"/>
      <c r="KF979" s="307"/>
      <c r="KG979" s="307"/>
      <c r="KH979" s="307"/>
      <c r="KI979" s="307"/>
      <c r="KJ979" s="307"/>
      <c r="KK979" s="307"/>
      <c r="KL979" s="307"/>
      <c r="KM979" s="307"/>
      <c r="KN979" s="307"/>
      <c r="KO979" s="307"/>
      <c r="KP979" s="307"/>
      <c r="KQ979" s="307"/>
      <c r="KR979" s="307"/>
      <c r="KS979" s="307"/>
      <c r="KT979" s="307"/>
    </row>
    <row r="980" spans="14:306" s="56" customFormat="1" ht="15" customHeight="1">
      <c r="N980" s="303"/>
      <c r="W980" s="303"/>
      <c r="X980" s="303"/>
      <c r="Y980" s="303"/>
      <c r="Z980" s="303"/>
      <c r="AA980" s="303"/>
      <c r="AB980" s="303"/>
      <c r="AC980" s="303"/>
      <c r="AD980" s="303"/>
      <c r="AE980" s="303"/>
      <c r="AJ980" s="354">
        <v>15</v>
      </c>
      <c r="AK980" s="432">
        <v>69</v>
      </c>
      <c r="AL980" s="432">
        <v>2</v>
      </c>
      <c r="AM980" s="432" t="s">
        <v>470</v>
      </c>
      <c r="AN980" s="433" t="s">
        <v>1109</v>
      </c>
      <c r="CB980" s="307"/>
      <c r="CC980" s="307"/>
      <c r="CD980" s="307"/>
      <c r="CE980" s="307"/>
      <c r="CF980" s="307"/>
      <c r="CG980" s="307"/>
      <c r="CH980" s="307"/>
      <c r="CI980" s="307"/>
      <c r="CJ980" s="307"/>
      <c r="CK980" s="307"/>
      <c r="CL980" s="307"/>
      <c r="CM980" s="307"/>
      <c r="CN980" s="307"/>
      <c r="CO980" s="307"/>
      <c r="CP980" s="307"/>
      <c r="CQ980" s="307"/>
      <c r="CR980" s="307"/>
      <c r="CS980" s="307"/>
      <c r="CT980" s="307"/>
      <c r="CU980" s="307"/>
      <c r="CV980" s="307"/>
      <c r="CW980" s="307"/>
      <c r="CX980" s="307"/>
      <c r="CY980" s="307"/>
      <c r="CZ980" s="307"/>
      <c r="DA980" s="307"/>
      <c r="DB980" s="307"/>
      <c r="DC980" s="307"/>
      <c r="DD980" s="307"/>
      <c r="DE980" s="307"/>
      <c r="DF980" s="307"/>
      <c r="DG980" s="307"/>
      <c r="DH980" s="307"/>
      <c r="DI980" s="390"/>
      <c r="DJ980" s="390"/>
      <c r="DK980" s="307"/>
      <c r="DL980" s="307"/>
      <c r="DM980" s="307"/>
      <c r="DN980" s="307"/>
      <c r="DO980" s="307"/>
      <c r="DP980" s="307"/>
      <c r="DQ980" s="307"/>
      <c r="DR980" s="307"/>
      <c r="DS980" s="307"/>
      <c r="DT980" s="307"/>
      <c r="DU980" s="307"/>
      <c r="DV980" s="307"/>
      <c r="DW980" s="307"/>
      <c r="DX980" s="307"/>
      <c r="DY980" s="307"/>
      <c r="DZ980" s="307"/>
      <c r="EA980" s="307"/>
      <c r="EB980" s="307"/>
      <c r="EC980" s="307"/>
      <c r="ED980" s="307"/>
      <c r="EE980" s="307"/>
      <c r="EF980" s="307"/>
      <c r="EG980" s="307"/>
      <c r="EH980" s="307"/>
      <c r="EI980" s="307"/>
      <c r="EJ980" s="307"/>
      <c r="EK980" s="307"/>
      <c r="EL980" s="307"/>
      <c r="EM980" s="307"/>
      <c r="EN980" s="307"/>
      <c r="EO980" s="307"/>
      <c r="EP980" s="307"/>
      <c r="EQ980" s="307"/>
      <c r="ER980" s="307"/>
      <c r="ES980" s="307"/>
      <c r="ET980" s="307"/>
      <c r="EU980" s="390"/>
      <c r="EV980" s="390"/>
      <c r="EW980" s="307"/>
      <c r="EX980" s="307"/>
      <c r="EY980" s="307"/>
      <c r="EZ980" s="307"/>
      <c r="FA980" s="307"/>
      <c r="FB980" s="307"/>
      <c r="FC980" s="307"/>
      <c r="FD980" s="307"/>
      <c r="FE980" s="307"/>
      <c r="FF980" s="307"/>
      <c r="FG980" s="307"/>
      <c r="FH980" s="307"/>
      <c r="FI980" s="307"/>
      <c r="FJ980" s="307"/>
      <c r="FK980" s="307"/>
      <c r="FL980" s="307"/>
      <c r="FM980" s="307"/>
      <c r="FN980" s="307"/>
      <c r="FO980" s="307"/>
      <c r="FP980" s="307"/>
      <c r="FQ980" s="307"/>
      <c r="FR980" s="307"/>
      <c r="FS980" s="307"/>
      <c r="FT980" s="307"/>
      <c r="FU980" s="307"/>
      <c r="FV980" s="307"/>
      <c r="FW980" s="307"/>
      <c r="FX980" s="307"/>
      <c r="FY980" s="307"/>
      <c r="FZ980" s="307"/>
      <c r="GA980" s="307"/>
      <c r="GB980" s="307"/>
      <c r="GC980" s="307"/>
      <c r="GD980" s="307"/>
      <c r="GE980" s="307"/>
      <c r="GF980" s="307"/>
      <c r="GG980" s="307"/>
      <c r="GH980" s="307"/>
      <c r="GI980" s="307"/>
      <c r="GJ980" s="307"/>
      <c r="GK980" s="307"/>
      <c r="GL980" s="307"/>
      <c r="GM980" s="307"/>
      <c r="GN980" s="307"/>
      <c r="GO980" s="307"/>
      <c r="GP980" s="307"/>
      <c r="GQ980" s="307"/>
      <c r="GR980" s="307"/>
      <c r="GS980" s="307"/>
      <c r="GT980" s="307"/>
      <c r="GU980" s="307"/>
      <c r="GV980" s="307"/>
      <c r="GW980" s="307"/>
      <c r="GX980" s="307"/>
      <c r="GY980" s="307"/>
      <c r="GZ980" s="307"/>
      <c r="HA980" s="307"/>
      <c r="HB980" s="307"/>
      <c r="HC980" s="307"/>
      <c r="HD980" s="307"/>
      <c r="HE980" s="307"/>
      <c r="HF980" s="307"/>
      <c r="HG980" s="307"/>
      <c r="HH980" s="307"/>
      <c r="HI980" s="307"/>
      <c r="HJ980" s="307"/>
      <c r="HK980" s="307"/>
      <c r="HL980" s="307"/>
      <c r="HM980" s="307"/>
      <c r="HN980" s="307"/>
      <c r="HO980" s="307"/>
      <c r="HP980" s="307"/>
      <c r="HQ980" s="307"/>
      <c r="HR980" s="307"/>
      <c r="HS980" s="307"/>
      <c r="HT980" s="307"/>
      <c r="HU980" s="307"/>
      <c r="HV980" s="307"/>
      <c r="HW980" s="307"/>
      <c r="HX980" s="307"/>
      <c r="HY980" s="307"/>
      <c r="HZ980" s="307"/>
      <c r="IA980" s="307"/>
      <c r="IB980" s="307"/>
      <c r="IC980" s="307"/>
      <c r="ID980" s="307"/>
      <c r="IE980" s="307"/>
      <c r="IF980" s="307"/>
      <c r="IG980" s="307"/>
      <c r="IH980" s="307"/>
      <c r="II980" s="307"/>
      <c r="IJ980" s="307"/>
      <c r="IK980" s="307"/>
      <c r="IL980" s="307"/>
      <c r="IM980" s="307"/>
      <c r="IN980" s="307"/>
      <c r="IO980" s="307"/>
      <c r="IP980" s="307"/>
      <c r="IQ980" s="307"/>
      <c r="IR980" s="307"/>
      <c r="IS980" s="307"/>
      <c r="IT980" s="307"/>
      <c r="IU980" s="307"/>
      <c r="IV980" s="307"/>
      <c r="IW980" s="307"/>
      <c r="IX980" s="307"/>
      <c r="IY980" s="307"/>
      <c r="IZ980" s="307"/>
      <c r="JA980" s="307"/>
      <c r="JB980" s="307"/>
      <c r="JC980" s="307"/>
      <c r="JD980" s="307"/>
      <c r="JE980" s="307"/>
      <c r="JF980" s="307"/>
      <c r="JG980" s="307"/>
      <c r="JH980" s="307"/>
      <c r="JI980" s="307"/>
      <c r="JJ980" s="307"/>
      <c r="JK980" s="307"/>
      <c r="JL980" s="307"/>
      <c r="JM980" s="307"/>
      <c r="JN980" s="307"/>
      <c r="JO980" s="307"/>
      <c r="JP980" s="307"/>
      <c r="JQ980" s="307"/>
      <c r="JR980" s="307"/>
      <c r="JS980" s="307"/>
      <c r="JT980" s="307"/>
      <c r="JU980" s="307"/>
      <c r="JV980" s="307"/>
      <c r="JW980" s="307"/>
      <c r="JX980" s="307"/>
      <c r="JY980" s="307"/>
      <c r="JZ980" s="307"/>
      <c r="KA980" s="307"/>
      <c r="KB980" s="307"/>
      <c r="KC980" s="307"/>
      <c r="KD980" s="307"/>
      <c r="KE980" s="307"/>
      <c r="KF980" s="307"/>
      <c r="KG980" s="307"/>
      <c r="KH980" s="307"/>
      <c r="KI980" s="307"/>
      <c r="KJ980" s="307"/>
      <c r="KK980" s="307"/>
      <c r="KL980" s="307"/>
      <c r="KM980" s="307"/>
      <c r="KN980" s="307"/>
      <c r="KO980" s="307"/>
      <c r="KP980" s="307"/>
      <c r="KQ980" s="307"/>
      <c r="KR980" s="307"/>
      <c r="KS980" s="307"/>
      <c r="KT980" s="307"/>
    </row>
    <row r="981" spans="14:306" s="56" customFormat="1" ht="15" customHeight="1">
      <c r="N981" s="303"/>
      <c r="W981" s="303"/>
      <c r="X981" s="303"/>
      <c r="Y981" s="303"/>
      <c r="Z981" s="303"/>
      <c r="AA981" s="303"/>
      <c r="AB981" s="303"/>
      <c r="AC981" s="303"/>
      <c r="AD981" s="303"/>
      <c r="AE981" s="303"/>
      <c r="AJ981" s="354">
        <v>16</v>
      </c>
      <c r="AK981" s="432">
        <v>71</v>
      </c>
      <c r="AL981" s="432">
        <v>3</v>
      </c>
      <c r="AM981" s="433" t="s">
        <v>472</v>
      </c>
      <c r="AN981" s="433" t="s">
        <v>34</v>
      </c>
      <c r="CB981" s="307"/>
      <c r="CC981" s="307"/>
      <c r="CD981" s="307"/>
      <c r="CE981" s="307"/>
      <c r="CF981" s="307"/>
      <c r="CG981" s="307"/>
      <c r="CH981" s="307"/>
      <c r="CI981" s="307"/>
      <c r="CJ981" s="307"/>
      <c r="CK981" s="307"/>
      <c r="CL981" s="307"/>
      <c r="CM981" s="307"/>
      <c r="CN981" s="307"/>
      <c r="CO981" s="307"/>
      <c r="CP981" s="307"/>
      <c r="CQ981" s="307"/>
      <c r="CR981" s="307"/>
      <c r="CS981" s="307"/>
      <c r="CT981" s="307"/>
      <c r="CU981" s="307"/>
      <c r="CV981" s="307"/>
      <c r="CW981" s="307"/>
      <c r="CX981" s="307"/>
      <c r="CY981" s="307"/>
      <c r="CZ981" s="307"/>
      <c r="DA981" s="307"/>
      <c r="DB981" s="307"/>
      <c r="DC981" s="307"/>
      <c r="DD981" s="307"/>
      <c r="DE981" s="307"/>
      <c r="DF981" s="307"/>
      <c r="DG981" s="307"/>
      <c r="DH981" s="307"/>
      <c r="DI981" s="390"/>
      <c r="DJ981" s="390"/>
      <c r="DK981" s="307"/>
      <c r="DL981" s="307"/>
      <c r="DM981" s="307"/>
      <c r="DN981" s="307"/>
      <c r="DO981" s="307"/>
      <c r="DP981" s="307"/>
      <c r="DQ981" s="307"/>
      <c r="DR981" s="307"/>
      <c r="DS981" s="307"/>
      <c r="DT981" s="307"/>
      <c r="DU981" s="307"/>
      <c r="DV981" s="307"/>
      <c r="DW981" s="307"/>
      <c r="DX981" s="307"/>
      <c r="DY981" s="307"/>
      <c r="DZ981" s="307"/>
      <c r="EA981" s="307"/>
      <c r="EB981" s="307"/>
      <c r="EC981" s="307"/>
      <c r="ED981" s="307"/>
      <c r="EE981" s="307"/>
      <c r="EF981" s="307"/>
      <c r="EG981" s="307"/>
      <c r="EH981" s="307"/>
      <c r="EI981" s="307"/>
      <c r="EJ981" s="307"/>
      <c r="EK981" s="307"/>
      <c r="EL981" s="307"/>
      <c r="EM981" s="307"/>
      <c r="EN981" s="307"/>
      <c r="EO981" s="307"/>
      <c r="EP981" s="307"/>
      <c r="EQ981" s="307"/>
      <c r="ER981" s="307"/>
      <c r="ES981" s="307"/>
      <c r="ET981" s="307"/>
      <c r="EU981" s="390"/>
      <c r="EV981" s="390"/>
      <c r="EW981" s="307"/>
      <c r="EX981" s="307"/>
      <c r="EY981" s="307"/>
      <c r="EZ981" s="307"/>
      <c r="FA981" s="307"/>
      <c r="FB981" s="307"/>
      <c r="FC981" s="307"/>
      <c r="FD981" s="307"/>
      <c r="FE981" s="307"/>
      <c r="FF981" s="307"/>
      <c r="FG981" s="307"/>
      <c r="FH981" s="307"/>
      <c r="FI981" s="307"/>
      <c r="FJ981" s="307"/>
      <c r="FK981" s="307"/>
      <c r="FL981" s="307"/>
      <c r="FM981" s="307"/>
      <c r="FN981" s="307"/>
      <c r="FO981" s="307"/>
      <c r="FP981" s="307"/>
      <c r="FQ981" s="307"/>
      <c r="FR981" s="307"/>
      <c r="FS981" s="307"/>
      <c r="FT981" s="307"/>
      <c r="FU981" s="307"/>
      <c r="FV981" s="307"/>
      <c r="FW981" s="307"/>
      <c r="FX981" s="307"/>
      <c r="FY981" s="307"/>
      <c r="FZ981" s="307"/>
      <c r="GA981" s="307"/>
      <c r="GB981" s="307"/>
      <c r="GC981" s="307"/>
      <c r="GD981" s="307"/>
      <c r="GE981" s="307"/>
      <c r="GF981" s="307"/>
      <c r="GG981" s="307"/>
      <c r="GH981" s="307"/>
      <c r="GI981" s="307"/>
      <c r="GJ981" s="307"/>
      <c r="GK981" s="307"/>
      <c r="GL981" s="307"/>
      <c r="GM981" s="307"/>
      <c r="GN981" s="307"/>
      <c r="GO981" s="307"/>
      <c r="GP981" s="307"/>
      <c r="GQ981" s="307"/>
      <c r="GR981" s="307"/>
      <c r="GS981" s="307"/>
      <c r="GT981" s="307"/>
      <c r="GU981" s="307"/>
      <c r="GV981" s="307"/>
      <c r="GW981" s="307"/>
      <c r="GX981" s="307"/>
      <c r="GY981" s="307"/>
      <c r="GZ981" s="307"/>
      <c r="HA981" s="307"/>
      <c r="HB981" s="307"/>
      <c r="HC981" s="307"/>
      <c r="HD981" s="307"/>
      <c r="HE981" s="307"/>
      <c r="HF981" s="307"/>
      <c r="HG981" s="307"/>
      <c r="HH981" s="307"/>
      <c r="HI981" s="307"/>
      <c r="HJ981" s="307"/>
      <c r="HK981" s="307"/>
      <c r="HL981" s="307"/>
      <c r="HM981" s="307"/>
      <c r="HN981" s="307"/>
      <c r="HO981" s="307"/>
      <c r="HP981" s="307"/>
      <c r="HQ981" s="307"/>
      <c r="HR981" s="307"/>
      <c r="HS981" s="307"/>
      <c r="HT981" s="307"/>
      <c r="HU981" s="307"/>
      <c r="HV981" s="307"/>
      <c r="HW981" s="307"/>
      <c r="HX981" s="307"/>
      <c r="HY981" s="307"/>
      <c r="HZ981" s="307"/>
      <c r="IA981" s="307"/>
      <c r="IB981" s="307"/>
      <c r="IC981" s="307"/>
      <c r="ID981" s="307"/>
      <c r="IE981" s="307"/>
      <c r="IF981" s="307"/>
      <c r="IG981" s="307"/>
      <c r="IH981" s="307"/>
      <c r="II981" s="307"/>
      <c r="IJ981" s="307"/>
      <c r="IK981" s="307"/>
      <c r="IL981" s="307"/>
      <c r="IM981" s="307"/>
      <c r="IN981" s="307"/>
      <c r="IO981" s="307"/>
      <c r="IP981" s="307"/>
      <c r="IQ981" s="307"/>
      <c r="IR981" s="307"/>
      <c r="IS981" s="307"/>
      <c r="IT981" s="307"/>
      <c r="IU981" s="307"/>
      <c r="IV981" s="307"/>
      <c r="IW981" s="307"/>
      <c r="IX981" s="307"/>
      <c r="IY981" s="307"/>
      <c r="IZ981" s="307"/>
      <c r="JA981" s="307"/>
      <c r="JB981" s="307"/>
      <c r="JC981" s="307"/>
      <c r="JD981" s="307"/>
      <c r="JE981" s="307"/>
      <c r="JF981" s="307"/>
      <c r="JG981" s="307"/>
      <c r="JH981" s="307"/>
      <c r="JI981" s="307"/>
      <c r="JJ981" s="307"/>
      <c r="JK981" s="307"/>
      <c r="JL981" s="307"/>
      <c r="JM981" s="307"/>
      <c r="JN981" s="307"/>
      <c r="JO981" s="307"/>
      <c r="JP981" s="307"/>
      <c r="JQ981" s="307"/>
      <c r="JR981" s="307"/>
      <c r="JS981" s="307"/>
      <c r="JT981" s="307"/>
      <c r="JU981" s="307"/>
      <c r="JV981" s="307"/>
      <c r="JW981" s="307"/>
      <c r="JX981" s="307"/>
      <c r="JY981" s="307"/>
      <c r="JZ981" s="307"/>
      <c r="KA981" s="307"/>
      <c r="KB981" s="307"/>
      <c r="KC981" s="307"/>
      <c r="KD981" s="307"/>
      <c r="KE981" s="307"/>
      <c r="KF981" s="307"/>
      <c r="KG981" s="307"/>
      <c r="KH981" s="307"/>
      <c r="KI981" s="307"/>
      <c r="KJ981" s="307"/>
      <c r="KK981" s="307"/>
      <c r="KL981" s="307"/>
      <c r="KM981" s="307"/>
      <c r="KN981" s="307"/>
      <c r="KO981" s="307"/>
      <c r="KP981" s="307"/>
      <c r="KQ981" s="307"/>
      <c r="KR981" s="307"/>
      <c r="KS981" s="307"/>
      <c r="KT981" s="307"/>
    </row>
    <row r="982" spans="14:306" s="56" customFormat="1" ht="15" customHeight="1">
      <c r="N982" s="303"/>
      <c r="W982" s="303"/>
      <c r="X982" s="303"/>
      <c r="Y982" s="303"/>
      <c r="Z982" s="303"/>
      <c r="AA982" s="303"/>
      <c r="AB982" s="303"/>
      <c r="AC982" s="303"/>
      <c r="AD982" s="303"/>
      <c r="AE982" s="303"/>
      <c r="AJ982" s="354">
        <v>17</v>
      </c>
      <c r="AK982" s="432">
        <v>73</v>
      </c>
      <c r="AL982" s="432">
        <v>4</v>
      </c>
      <c r="AM982" s="433" t="s">
        <v>1110</v>
      </c>
      <c r="AN982" s="433" t="s">
        <v>1111</v>
      </c>
      <c r="CB982" s="307"/>
      <c r="CC982" s="307"/>
      <c r="CD982" s="307"/>
      <c r="CE982" s="307"/>
      <c r="CF982" s="307"/>
      <c r="CG982" s="307"/>
      <c r="CH982" s="307"/>
      <c r="CI982" s="307"/>
      <c r="CJ982" s="307"/>
      <c r="CK982" s="307"/>
      <c r="CL982" s="307"/>
      <c r="CM982" s="307"/>
      <c r="CN982" s="307"/>
      <c r="CO982" s="307"/>
      <c r="CP982" s="307"/>
      <c r="CQ982" s="307"/>
      <c r="CR982" s="307"/>
      <c r="CS982" s="307"/>
      <c r="CT982" s="307"/>
      <c r="CU982" s="307"/>
      <c r="CV982" s="307"/>
      <c r="CW982" s="307"/>
      <c r="CX982" s="307"/>
      <c r="CY982" s="307"/>
      <c r="CZ982" s="307"/>
      <c r="DA982" s="307"/>
      <c r="DB982" s="307"/>
      <c r="DC982" s="307"/>
      <c r="DD982" s="307"/>
      <c r="DE982" s="307"/>
      <c r="DF982" s="307"/>
      <c r="DG982" s="307"/>
      <c r="DH982" s="307"/>
      <c r="DI982" s="390"/>
      <c r="DJ982" s="390"/>
      <c r="DK982" s="307"/>
      <c r="DL982" s="307"/>
      <c r="DM982" s="307"/>
      <c r="DN982" s="307"/>
      <c r="DO982" s="307"/>
      <c r="DP982" s="307"/>
      <c r="DQ982" s="307"/>
      <c r="DR982" s="307"/>
      <c r="DS982" s="307"/>
      <c r="DT982" s="307"/>
      <c r="DU982" s="307"/>
      <c r="DV982" s="307"/>
      <c r="DW982" s="307"/>
      <c r="DX982" s="307"/>
      <c r="DY982" s="307"/>
      <c r="DZ982" s="307"/>
      <c r="EA982" s="307"/>
      <c r="EB982" s="307"/>
      <c r="EC982" s="307"/>
      <c r="ED982" s="307"/>
      <c r="EE982" s="307"/>
      <c r="EF982" s="307"/>
      <c r="EG982" s="307"/>
      <c r="EH982" s="307"/>
      <c r="EI982" s="307"/>
      <c r="EJ982" s="307"/>
      <c r="EK982" s="307"/>
      <c r="EL982" s="307"/>
      <c r="EM982" s="307"/>
      <c r="EN982" s="307"/>
      <c r="EO982" s="307"/>
      <c r="EP982" s="307"/>
      <c r="EQ982" s="307"/>
      <c r="ER982" s="307"/>
      <c r="ES982" s="307"/>
      <c r="ET982" s="307"/>
      <c r="EU982" s="390"/>
      <c r="EV982" s="390"/>
      <c r="EW982" s="307"/>
      <c r="EX982" s="307"/>
      <c r="EY982" s="307"/>
      <c r="EZ982" s="307"/>
      <c r="FA982" s="307"/>
      <c r="FB982" s="307"/>
      <c r="FC982" s="307"/>
      <c r="FD982" s="307"/>
      <c r="FE982" s="307"/>
      <c r="FF982" s="307"/>
      <c r="FG982" s="307"/>
      <c r="FH982" s="307"/>
      <c r="FI982" s="307"/>
      <c r="FJ982" s="307"/>
      <c r="FK982" s="307"/>
      <c r="FL982" s="307"/>
      <c r="FM982" s="307"/>
      <c r="FN982" s="307"/>
      <c r="FO982" s="307"/>
      <c r="FP982" s="307"/>
      <c r="FQ982" s="307"/>
      <c r="FR982" s="307"/>
      <c r="FS982" s="307"/>
      <c r="FT982" s="307"/>
      <c r="FU982" s="307"/>
      <c r="FV982" s="307"/>
      <c r="FW982" s="307"/>
      <c r="FX982" s="307"/>
      <c r="FY982" s="307"/>
      <c r="FZ982" s="307"/>
      <c r="GA982" s="307"/>
      <c r="GB982" s="307"/>
      <c r="GC982" s="307"/>
      <c r="GD982" s="307"/>
      <c r="GE982" s="307"/>
      <c r="GF982" s="307"/>
      <c r="GG982" s="307"/>
      <c r="GH982" s="307"/>
      <c r="GI982" s="307"/>
      <c r="GJ982" s="307"/>
      <c r="GK982" s="307"/>
      <c r="GL982" s="307"/>
      <c r="GM982" s="307"/>
      <c r="GN982" s="307"/>
      <c r="GO982" s="307"/>
      <c r="GP982" s="307"/>
      <c r="GQ982" s="307"/>
      <c r="GR982" s="307"/>
      <c r="GS982" s="307"/>
      <c r="GT982" s="307"/>
      <c r="GU982" s="307"/>
      <c r="GV982" s="307"/>
      <c r="GW982" s="307"/>
      <c r="GX982" s="307"/>
      <c r="GY982" s="307"/>
      <c r="GZ982" s="307"/>
      <c r="HA982" s="307"/>
      <c r="HB982" s="307"/>
      <c r="HC982" s="307"/>
      <c r="HD982" s="307"/>
      <c r="HE982" s="307"/>
      <c r="HF982" s="307"/>
      <c r="HG982" s="307"/>
      <c r="HH982" s="307"/>
      <c r="HI982" s="307"/>
      <c r="HJ982" s="307"/>
      <c r="HK982" s="307"/>
      <c r="HL982" s="307"/>
      <c r="HM982" s="307"/>
      <c r="HN982" s="307"/>
      <c r="HO982" s="307"/>
      <c r="HP982" s="307"/>
      <c r="HQ982" s="307"/>
      <c r="HR982" s="307"/>
      <c r="HS982" s="307"/>
      <c r="HT982" s="307"/>
      <c r="HU982" s="307"/>
      <c r="HV982" s="307"/>
      <c r="HW982" s="307"/>
      <c r="HX982" s="307"/>
      <c r="HY982" s="307"/>
      <c r="HZ982" s="307"/>
      <c r="IA982" s="307"/>
      <c r="IB982" s="307"/>
      <c r="IC982" s="307"/>
      <c r="ID982" s="307"/>
      <c r="IE982" s="307"/>
      <c r="IF982" s="307"/>
      <c r="IG982" s="307"/>
      <c r="IH982" s="307"/>
      <c r="II982" s="307"/>
      <c r="IJ982" s="307"/>
      <c r="IK982" s="307"/>
      <c r="IL982" s="307"/>
      <c r="IM982" s="307"/>
      <c r="IN982" s="307"/>
      <c r="IO982" s="307"/>
      <c r="IP982" s="307"/>
      <c r="IQ982" s="307"/>
      <c r="IR982" s="307"/>
      <c r="IS982" s="307"/>
      <c r="IT982" s="307"/>
      <c r="IU982" s="307"/>
      <c r="IV982" s="307"/>
      <c r="IW982" s="307"/>
      <c r="IX982" s="307"/>
      <c r="IY982" s="307"/>
      <c r="IZ982" s="307"/>
      <c r="JA982" s="307"/>
      <c r="JB982" s="307"/>
      <c r="JC982" s="307"/>
      <c r="JD982" s="307"/>
      <c r="JE982" s="307"/>
      <c r="JF982" s="307"/>
      <c r="JG982" s="307"/>
      <c r="JH982" s="307"/>
      <c r="JI982" s="307"/>
      <c r="JJ982" s="307"/>
      <c r="JK982" s="307"/>
      <c r="JL982" s="307"/>
      <c r="JM982" s="307"/>
      <c r="JN982" s="307"/>
      <c r="JO982" s="307"/>
      <c r="JP982" s="307"/>
      <c r="JQ982" s="307"/>
      <c r="JR982" s="307"/>
      <c r="JS982" s="307"/>
      <c r="JT982" s="307"/>
      <c r="JU982" s="307"/>
      <c r="JV982" s="307"/>
      <c r="JW982" s="307"/>
      <c r="JX982" s="307"/>
      <c r="JY982" s="307"/>
      <c r="JZ982" s="307"/>
      <c r="KA982" s="307"/>
      <c r="KB982" s="307"/>
      <c r="KC982" s="307"/>
      <c r="KD982" s="307"/>
      <c r="KE982" s="307"/>
      <c r="KF982" s="307"/>
      <c r="KG982" s="307"/>
      <c r="KH982" s="307"/>
      <c r="KI982" s="307"/>
      <c r="KJ982" s="307"/>
      <c r="KK982" s="307"/>
      <c r="KL982" s="307"/>
      <c r="KM982" s="307"/>
      <c r="KN982" s="307"/>
      <c r="KO982" s="307"/>
      <c r="KP982" s="307"/>
      <c r="KQ982" s="307"/>
      <c r="KR982" s="307"/>
      <c r="KS982" s="307"/>
      <c r="KT982" s="307"/>
    </row>
    <row r="983" spans="14:306" s="56" customFormat="1" ht="15" customHeight="1">
      <c r="N983" s="303"/>
      <c r="W983" s="303"/>
      <c r="X983" s="303"/>
      <c r="Y983" s="303"/>
      <c r="Z983" s="303"/>
      <c r="AA983" s="303"/>
      <c r="AB983" s="303"/>
      <c r="AC983" s="303"/>
      <c r="AD983" s="303"/>
      <c r="AE983" s="303"/>
      <c r="AJ983" s="354">
        <v>18</v>
      </c>
      <c r="AK983" s="432">
        <v>75</v>
      </c>
      <c r="AL983" s="432">
        <v>5</v>
      </c>
      <c r="AM983" s="433" t="s">
        <v>474</v>
      </c>
      <c r="AN983" s="433" t="s">
        <v>1112</v>
      </c>
      <c r="CB983" s="307"/>
      <c r="CC983" s="307"/>
      <c r="CD983" s="307"/>
      <c r="CE983" s="307"/>
      <c r="CF983" s="307"/>
      <c r="CG983" s="307"/>
      <c r="CH983" s="307"/>
      <c r="CI983" s="307"/>
      <c r="CJ983" s="307"/>
      <c r="CK983" s="307"/>
      <c r="CL983" s="307"/>
      <c r="CM983" s="307"/>
      <c r="CN983" s="307"/>
      <c r="CO983" s="307"/>
      <c r="CP983" s="307"/>
      <c r="CQ983" s="307"/>
      <c r="CR983" s="307"/>
      <c r="CS983" s="307"/>
      <c r="CT983" s="307"/>
      <c r="CU983" s="307"/>
      <c r="CV983" s="307"/>
      <c r="CW983" s="307"/>
      <c r="CX983" s="307"/>
      <c r="CY983" s="307"/>
      <c r="CZ983" s="307"/>
      <c r="DA983" s="307"/>
      <c r="DB983" s="307"/>
      <c r="DC983" s="307"/>
      <c r="DD983" s="307"/>
      <c r="DE983" s="307"/>
      <c r="DF983" s="307"/>
      <c r="DG983" s="307"/>
      <c r="DH983" s="307"/>
      <c r="DI983" s="390"/>
      <c r="DJ983" s="390"/>
      <c r="DK983" s="307"/>
      <c r="DL983" s="307"/>
      <c r="DM983" s="307"/>
      <c r="DN983" s="307"/>
      <c r="DO983" s="307"/>
      <c r="DP983" s="307"/>
      <c r="DQ983" s="307"/>
      <c r="DR983" s="307"/>
      <c r="DS983" s="307"/>
      <c r="DT983" s="307"/>
      <c r="DU983" s="307"/>
      <c r="DV983" s="307"/>
      <c r="DW983" s="307"/>
      <c r="DX983" s="307"/>
      <c r="DY983" s="307"/>
      <c r="DZ983" s="307"/>
      <c r="EA983" s="307"/>
      <c r="EB983" s="307"/>
      <c r="EC983" s="307"/>
      <c r="ED983" s="307"/>
      <c r="EE983" s="307"/>
      <c r="EF983" s="307"/>
      <c r="EG983" s="307"/>
      <c r="EH983" s="307"/>
      <c r="EI983" s="307"/>
      <c r="EJ983" s="307"/>
      <c r="EK983" s="307"/>
      <c r="EL983" s="307"/>
      <c r="EM983" s="307"/>
      <c r="EN983" s="307"/>
      <c r="EO983" s="307"/>
      <c r="EP983" s="307"/>
      <c r="EQ983" s="307"/>
      <c r="ER983" s="307"/>
      <c r="ES983" s="307"/>
      <c r="ET983" s="307"/>
      <c r="EU983" s="390"/>
      <c r="EV983" s="390"/>
      <c r="EW983" s="307"/>
      <c r="EX983" s="307"/>
      <c r="EY983" s="307"/>
      <c r="EZ983" s="307"/>
      <c r="FA983" s="307"/>
      <c r="FB983" s="307"/>
      <c r="FC983" s="307"/>
      <c r="FD983" s="307"/>
      <c r="FE983" s="307"/>
      <c r="FF983" s="307"/>
      <c r="FG983" s="307"/>
      <c r="FH983" s="307"/>
      <c r="FI983" s="307"/>
      <c r="FJ983" s="307"/>
      <c r="FK983" s="307"/>
      <c r="FL983" s="307"/>
      <c r="FM983" s="307"/>
      <c r="FN983" s="307"/>
      <c r="FO983" s="307"/>
      <c r="FP983" s="307"/>
      <c r="FQ983" s="307"/>
      <c r="FR983" s="307"/>
      <c r="FS983" s="307"/>
      <c r="FT983" s="307"/>
      <c r="FU983" s="307"/>
      <c r="FV983" s="307"/>
      <c r="FW983" s="307"/>
      <c r="FX983" s="307"/>
      <c r="FY983" s="307"/>
      <c r="FZ983" s="307"/>
      <c r="GA983" s="307"/>
      <c r="GB983" s="307"/>
      <c r="GC983" s="307"/>
      <c r="GD983" s="307"/>
      <c r="GE983" s="307"/>
      <c r="GF983" s="307"/>
      <c r="GG983" s="307"/>
      <c r="GH983" s="307"/>
      <c r="GI983" s="307"/>
      <c r="GJ983" s="307"/>
      <c r="GK983" s="307"/>
      <c r="GL983" s="307"/>
      <c r="GM983" s="307"/>
      <c r="GN983" s="307"/>
      <c r="GO983" s="307"/>
      <c r="GP983" s="307"/>
      <c r="GQ983" s="307"/>
      <c r="GR983" s="307"/>
      <c r="GS983" s="307"/>
      <c r="GT983" s="307"/>
      <c r="GU983" s="307"/>
      <c r="GV983" s="307"/>
      <c r="GW983" s="307"/>
      <c r="GX983" s="307"/>
      <c r="GY983" s="307"/>
      <c r="GZ983" s="307"/>
      <c r="HA983" s="307"/>
      <c r="HB983" s="307"/>
      <c r="HC983" s="307"/>
      <c r="HD983" s="307"/>
      <c r="HE983" s="307"/>
      <c r="HF983" s="307"/>
      <c r="HG983" s="307"/>
      <c r="HH983" s="307"/>
      <c r="HI983" s="307"/>
      <c r="HJ983" s="307"/>
      <c r="HK983" s="307"/>
      <c r="HL983" s="307"/>
      <c r="HM983" s="307"/>
      <c r="HN983" s="307"/>
      <c r="HO983" s="307"/>
      <c r="HP983" s="307"/>
      <c r="HQ983" s="307"/>
      <c r="HR983" s="307"/>
      <c r="HS983" s="307"/>
      <c r="HT983" s="307"/>
      <c r="HU983" s="307"/>
      <c r="HV983" s="307"/>
      <c r="HW983" s="307"/>
      <c r="HX983" s="307"/>
      <c r="HY983" s="307"/>
      <c r="HZ983" s="307"/>
      <c r="IA983" s="307"/>
      <c r="IB983" s="307"/>
      <c r="IC983" s="307"/>
      <c r="ID983" s="307"/>
      <c r="IE983" s="307"/>
      <c r="IF983" s="307"/>
      <c r="IG983" s="307"/>
      <c r="IH983" s="307"/>
      <c r="II983" s="307"/>
      <c r="IJ983" s="307"/>
      <c r="IK983" s="307"/>
      <c r="IL983" s="307"/>
      <c r="IM983" s="307"/>
      <c r="IN983" s="307"/>
      <c r="IO983" s="307"/>
      <c r="IP983" s="307"/>
      <c r="IQ983" s="307"/>
      <c r="IR983" s="307"/>
      <c r="IS983" s="307"/>
      <c r="IT983" s="307"/>
      <c r="IU983" s="307"/>
      <c r="IV983" s="307"/>
      <c r="IW983" s="307"/>
      <c r="IX983" s="307"/>
      <c r="IY983" s="307"/>
      <c r="IZ983" s="307"/>
      <c r="JA983" s="307"/>
      <c r="JB983" s="307"/>
      <c r="JC983" s="307"/>
      <c r="JD983" s="307"/>
      <c r="JE983" s="307"/>
      <c r="JF983" s="307"/>
      <c r="JG983" s="307"/>
      <c r="JH983" s="307"/>
      <c r="JI983" s="307"/>
      <c r="JJ983" s="307"/>
      <c r="JK983" s="307"/>
      <c r="JL983" s="307"/>
      <c r="JM983" s="307"/>
      <c r="JN983" s="307"/>
      <c r="JO983" s="307"/>
      <c r="JP983" s="307"/>
      <c r="JQ983" s="307"/>
      <c r="JR983" s="307"/>
      <c r="JS983" s="307"/>
      <c r="JT983" s="307"/>
      <c r="JU983" s="307"/>
      <c r="JV983" s="307"/>
      <c r="JW983" s="307"/>
      <c r="JX983" s="307"/>
      <c r="JY983" s="307"/>
      <c r="JZ983" s="307"/>
      <c r="KA983" s="307"/>
      <c r="KB983" s="307"/>
      <c r="KC983" s="307"/>
      <c r="KD983" s="307"/>
      <c r="KE983" s="307"/>
      <c r="KF983" s="307"/>
      <c r="KG983" s="307"/>
      <c r="KH983" s="307"/>
      <c r="KI983" s="307"/>
      <c r="KJ983" s="307"/>
      <c r="KK983" s="307"/>
      <c r="KL983" s="307"/>
      <c r="KM983" s="307"/>
      <c r="KN983" s="307"/>
      <c r="KO983" s="307"/>
      <c r="KP983" s="307"/>
      <c r="KQ983" s="307"/>
      <c r="KR983" s="307"/>
      <c r="KS983" s="307"/>
      <c r="KT983" s="307"/>
    </row>
    <row r="984" spans="14:306" s="56" customFormat="1" ht="15" customHeight="1">
      <c r="N984" s="303"/>
      <c r="W984" s="303"/>
      <c r="X984" s="303"/>
      <c r="Y984" s="303"/>
      <c r="Z984" s="303"/>
      <c r="AA984" s="303"/>
      <c r="AB984" s="303"/>
      <c r="AC984" s="303"/>
      <c r="AD984" s="303"/>
      <c r="AE984" s="303"/>
      <c r="AJ984" s="354">
        <v>19</v>
      </c>
      <c r="AK984" s="432">
        <v>77</v>
      </c>
      <c r="AL984" s="432">
        <v>6</v>
      </c>
      <c r="AM984" s="433" t="s">
        <v>373</v>
      </c>
      <c r="AN984" s="433" t="s">
        <v>1113</v>
      </c>
      <c r="CB984" s="307"/>
      <c r="CC984" s="307"/>
      <c r="CD984" s="307"/>
      <c r="CE984" s="307"/>
      <c r="CF984" s="307"/>
      <c r="CG984" s="307"/>
      <c r="CH984" s="307"/>
      <c r="CI984" s="307"/>
      <c r="CJ984" s="307"/>
      <c r="CK984" s="307"/>
      <c r="CL984" s="307"/>
      <c r="CM984" s="307"/>
      <c r="CN984" s="307"/>
      <c r="CO984" s="307"/>
      <c r="CP984" s="307"/>
      <c r="CQ984" s="307"/>
      <c r="CR984" s="307"/>
      <c r="CS984" s="307"/>
      <c r="CT984" s="307"/>
      <c r="CU984" s="307"/>
      <c r="CV984" s="307"/>
      <c r="CW984" s="307"/>
      <c r="CX984" s="307"/>
      <c r="CY984" s="307"/>
      <c r="CZ984" s="307"/>
      <c r="DA984" s="307"/>
      <c r="DB984" s="307"/>
      <c r="DC984" s="307"/>
      <c r="DD984" s="307"/>
      <c r="DE984" s="307"/>
      <c r="DF984" s="307"/>
      <c r="DG984" s="307"/>
      <c r="DH984" s="307"/>
      <c r="DI984" s="390"/>
      <c r="DJ984" s="390"/>
      <c r="DK984" s="307"/>
      <c r="DL984" s="307"/>
      <c r="DM984" s="307"/>
      <c r="DN984" s="307"/>
      <c r="DO984" s="307"/>
      <c r="DP984" s="307"/>
      <c r="DQ984" s="307"/>
      <c r="DR984" s="307"/>
      <c r="DS984" s="307"/>
      <c r="DT984" s="307"/>
      <c r="DU984" s="307"/>
      <c r="DV984" s="307"/>
      <c r="DW984" s="307"/>
      <c r="DX984" s="307"/>
      <c r="DY984" s="307"/>
      <c r="DZ984" s="307"/>
      <c r="EA984" s="307"/>
      <c r="EB984" s="307"/>
      <c r="EC984" s="307"/>
      <c r="ED984" s="307"/>
      <c r="EE984" s="307"/>
      <c r="EF984" s="307"/>
      <c r="EG984" s="307"/>
      <c r="EH984" s="307"/>
      <c r="EI984" s="307"/>
      <c r="EJ984" s="307"/>
      <c r="EK984" s="307"/>
      <c r="EL984" s="307"/>
      <c r="EM984" s="307"/>
      <c r="EN984" s="307"/>
      <c r="EO984" s="307"/>
      <c r="EP984" s="307"/>
      <c r="EQ984" s="307"/>
      <c r="ER984" s="307"/>
      <c r="ES984" s="307"/>
      <c r="ET984" s="307"/>
      <c r="EU984" s="390"/>
      <c r="EV984" s="390"/>
      <c r="EW984" s="307"/>
      <c r="EX984" s="307"/>
      <c r="EY984" s="307"/>
      <c r="EZ984" s="307"/>
      <c r="FA984" s="307"/>
      <c r="FB984" s="307"/>
      <c r="FC984" s="307"/>
      <c r="FD984" s="307"/>
      <c r="FE984" s="307"/>
      <c r="FF984" s="307"/>
      <c r="FG984" s="307"/>
      <c r="FH984" s="307"/>
      <c r="FI984" s="307"/>
      <c r="FJ984" s="307"/>
      <c r="FK984" s="307"/>
      <c r="FL984" s="307"/>
      <c r="FM984" s="307"/>
      <c r="FN984" s="307"/>
      <c r="FO984" s="307"/>
      <c r="FP984" s="307"/>
      <c r="FQ984" s="307"/>
      <c r="FR984" s="307"/>
      <c r="FS984" s="307"/>
      <c r="FT984" s="307"/>
      <c r="FU984" s="307"/>
      <c r="FV984" s="307"/>
      <c r="FW984" s="307"/>
      <c r="FX984" s="307"/>
      <c r="FY984" s="307"/>
      <c r="FZ984" s="307"/>
      <c r="GA984" s="307"/>
      <c r="GB984" s="307"/>
      <c r="GC984" s="307"/>
      <c r="GD984" s="307"/>
      <c r="GE984" s="307"/>
      <c r="GF984" s="307"/>
      <c r="GG984" s="307"/>
      <c r="GH984" s="307"/>
      <c r="GI984" s="307"/>
      <c r="GJ984" s="307"/>
      <c r="GK984" s="307"/>
      <c r="GL984" s="307"/>
      <c r="GM984" s="307"/>
      <c r="GN984" s="307"/>
      <c r="GO984" s="307"/>
      <c r="GP984" s="307"/>
      <c r="GQ984" s="307"/>
      <c r="GR984" s="307"/>
      <c r="GS984" s="307"/>
      <c r="GT984" s="307"/>
      <c r="GU984" s="307"/>
      <c r="GV984" s="307"/>
      <c r="GW984" s="307"/>
      <c r="GX984" s="307"/>
      <c r="GY984" s="307"/>
      <c r="GZ984" s="307"/>
      <c r="HA984" s="307"/>
      <c r="HB984" s="307"/>
      <c r="HC984" s="307"/>
      <c r="HD984" s="307"/>
      <c r="HE984" s="307"/>
      <c r="HF984" s="307"/>
      <c r="HG984" s="307"/>
      <c r="HH984" s="307"/>
      <c r="HI984" s="307"/>
      <c r="HJ984" s="307"/>
      <c r="HK984" s="307"/>
      <c r="HL984" s="307"/>
      <c r="HM984" s="307"/>
      <c r="HN984" s="307"/>
      <c r="HO984" s="307"/>
      <c r="HP984" s="307"/>
      <c r="HQ984" s="307"/>
      <c r="HR984" s="307"/>
      <c r="HS984" s="307"/>
      <c r="HT984" s="307"/>
      <c r="HU984" s="307"/>
      <c r="HV984" s="307"/>
      <c r="HW984" s="307"/>
      <c r="HX984" s="307"/>
      <c r="HY984" s="307"/>
      <c r="HZ984" s="307"/>
      <c r="IA984" s="307"/>
      <c r="IB984" s="307"/>
      <c r="IC984" s="307"/>
      <c r="ID984" s="307"/>
      <c r="IE984" s="307"/>
      <c r="IF984" s="307"/>
      <c r="IG984" s="307"/>
      <c r="IH984" s="307"/>
      <c r="II984" s="307"/>
      <c r="IJ984" s="307"/>
      <c r="IK984" s="307"/>
      <c r="IL984" s="307"/>
      <c r="IM984" s="307"/>
      <c r="IN984" s="307"/>
      <c r="IO984" s="307"/>
      <c r="IP984" s="307"/>
      <c r="IQ984" s="307"/>
      <c r="IR984" s="307"/>
      <c r="IS984" s="307"/>
      <c r="IT984" s="307"/>
      <c r="IU984" s="307"/>
      <c r="IV984" s="307"/>
      <c r="IW984" s="307"/>
      <c r="IX984" s="307"/>
      <c r="IY984" s="307"/>
      <c r="IZ984" s="307"/>
      <c r="JA984" s="307"/>
      <c r="JB984" s="307"/>
      <c r="JC984" s="307"/>
      <c r="JD984" s="307"/>
      <c r="JE984" s="307"/>
      <c r="JF984" s="307"/>
      <c r="JG984" s="307"/>
      <c r="JH984" s="307"/>
      <c r="JI984" s="307"/>
      <c r="JJ984" s="307"/>
      <c r="JK984" s="307"/>
      <c r="JL984" s="307"/>
      <c r="JM984" s="307"/>
      <c r="JN984" s="307"/>
      <c r="JO984" s="307"/>
      <c r="JP984" s="307"/>
      <c r="JQ984" s="307"/>
      <c r="JR984" s="307"/>
      <c r="JS984" s="307"/>
      <c r="JT984" s="307"/>
      <c r="JU984" s="307"/>
      <c r="JV984" s="307"/>
      <c r="JW984" s="307"/>
      <c r="JX984" s="307"/>
      <c r="JY984" s="307"/>
      <c r="JZ984" s="307"/>
      <c r="KA984" s="307"/>
      <c r="KB984" s="307"/>
      <c r="KC984" s="307"/>
      <c r="KD984" s="307"/>
      <c r="KE984" s="307"/>
      <c r="KF984" s="307"/>
      <c r="KG984" s="307"/>
      <c r="KH984" s="307"/>
      <c r="KI984" s="307"/>
      <c r="KJ984" s="307"/>
      <c r="KK984" s="307"/>
      <c r="KL984" s="307"/>
      <c r="KM984" s="307"/>
      <c r="KN984" s="307"/>
      <c r="KO984" s="307"/>
      <c r="KP984" s="307"/>
      <c r="KQ984" s="307"/>
      <c r="KR984" s="307"/>
      <c r="KS984" s="307"/>
      <c r="KT984" s="307"/>
    </row>
    <row r="985" spans="14:306" s="56" customFormat="1" ht="15" customHeight="1">
      <c r="N985" s="303"/>
      <c r="W985" s="303"/>
      <c r="X985" s="303"/>
      <c r="Y985" s="303"/>
      <c r="Z985" s="303"/>
      <c r="AA985" s="303"/>
      <c r="AB985" s="303"/>
      <c r="AC985" s="303"/>
      <c r="AD985" s="303"/>
      <c r="AE985" s="303"/>
      <c r="AJ985" s="354">
        <v>20</v>
      </c>
      <c r="AK985" s="432">
        <v>79</v>
      </c>
      <c r="AL985" s="432">
        <v>8</v>
      </c>
      <c r="AM985" s="433" t="s">
        <v>1114</v>
      </c>
      <c r="AN985" s="433" t="s">
        <v>1115</v>
      </c>
      <c r="CB985" s="307"/>
      <c r="CC985" s="307"/>
      <c r="CD985" s="307"/>
      <c r="CE985" s="307"/>
      <c r="CF985" s="307"/>
      <c r="CG985" s="307"/>
      <c r="CH985" s="307"/>
      <c r="CI985" s="307"/>
      <c r="CJ985" s="307"/>
      <c r="CK985" s="307"/>
      <c r="CL985" s="307"/>
      <c r="CM985" s="307"/>
      <c r="CN985" s="307"/>
      <c r="CO985" s="307"/>
      <c r="CP985" s="307"/>
      <c r="CQ985" s="307"/>
      <c r="CR985" s="307"/>
      <c r="CS985" s="307"/>
      <c r="CT985" s="307"/>
      <c r="CU985" s="307"/>
      <c r="CV985" s="307"/>
      <c r="CW985" s="307"/>
      <c r="CX985" s="307"/>
      <c r="CY985" s="307"/>
      <c r="CZ985" s="307"/>
      <c r="DA985" s="307"/>
      <c r="DB985" s="307"/>
      <c r="DC985" s="307"/>
      <c r="DD985" s="307"/>
      <c r="DE985" s="307"/>
      <c r="DF985" s="307"/>
      <c r="DG985" s="307"/>
      <c r="DH985" s="307"/>
      <c r="DI985" s="390"/>
      <c r="DJ985" s="390"/>
      <c r="DK985" s="307"/>
      <c r="DL985" s="307"/>
      <c r="DM985" s="307"/>
      <c r="DN985" s="307"/>
      <c r="DO985" s="307"/>
      <c r="DP985" s="307"/>
      <c r="DQ985" s="307"/>
      <c r="DR985" s="307"/>
      <c r="DS985" s="307"/>
      <c r="DT985" s="307"/>
      <c r="DU985" s="307"/>
      <c r="DV985" s="307"/>
      <c r="DW985" s="307"/>
      <c r="DX985" s="307"/>
      <c r="DY985" s="307"/>
      <c r="DZ985" s="307"/>
      <c r="EA985" s="307"/>
      <c r="EB985" s="307"/>
      <c r="EC985" s="307"/>
      <c r="ED985" s="307"/>
      <c r="EE985" s="307"/>
      <c r="EF985" s="307"/>
      <c r="EG985" s="307"/>
      <c r="EH985" s="307"/>
      <c r="EI985" s="307"/>
      <c r="EJ985" s="307"/>
      <c r="EK985" s="307"/>
      <c r="EL985" s="307"/>
      <c r="EM985" s="307"/>
      <c r="EN985" s="307"/>
      <c r="EO985" s="307"/>
      <c r="EP985" s="307"/>
      <c r="EQ985" s="307"/>
      <c r="ER985" s="307"/>
      <c r="ES985" s="307"/>
      <c r="ET985" s="307"/>
      <c r="EU985" s="390"/>
      <c r="EV985" s="390"/>
      <c r="EW985" s="307"/>
      <c r="EX985" s="307"/>
      <c r="EY985" s="307"/>
      <c r="EZ985" s="307"/>
      <c r="FA985" s="307"/>
      <c r="FB985" s="307"/>
      <c r="FC985" s="307"/>
      <c r="FD985" s="307"/>
      <c r="FE985" s="307"/>
      <c r="FF985" s="307"/>
      <c r="FG985" s="307"/>
      <c r="FH985" s="307"/>
      <c r="FI985" s="307"/>
      <c r="FJ985" s="307"/>
      <c r="FK985" s="307"/>
      <c r="FL985" s="307"/>
      <c r="FM985" s="307"/>
      <c r="FN985" s="307"/>
      <c r="FO985" s="307"/>
      <c r="FP985" s="307"/>
      <c r="FQ985" s="307"/>
      <c r="FR985" s="307"/>
      <c r="FS985" s="307"/>
      <c r="FT985" s="307"/>
      <c r="FU985" s="307"/>
      <c r="FV985" s="307"/>
      <c r="FW985" s="307"/>
      <c r="FX985" s="307"/>
      <c r="FY985" s="307"/>
      <c r="FZ985" s="307"/>
      <c r="GA985" s="307"/>
      <c r="GB985" s="307"/>
      <c r="GC985" s="307"/>
      <c r="GD985" s="307"/>
      <c r="GE985" s="307"/>
      <c r="GF985" s="307"/>
      <c r="GG985" s="307"/>
      <c r="GH985" s="307"/>
      <c r="GI985" s="307"/>
      <c r="GJ985" s="307"/>
      <c r="GK985" s="307"/>
      <c r="GL985" s="307"/>
      <c r="GM985" s="307"/>
      <c r="GN985" s="307"/>
      <c r="GO985" s="307"/>
      <c r="GP985" s="307"/>
      <c r="GQ985" s="307"/>
      <c r="GR985" s="307"/>
      <c r="GS985" s="307"/>
      <c r="GT985" s="307"/>
      <c r="GU985" s="307"/>
      <c r="GV985" s="307"/>
      <c r="GW985" s="307"/>
      <c r="GX985" s="307"/>
      <c r="GY985" s="307"/>
      <c r="GZ985" s="307"/>
      <c r="HA985" s="307"/>
      <c r="HB985" s="307"/>
      <c r="HC985" s="307"/>
      <c r="HD985" s="307"/>
      <c r="HE985" s="307"/>
      <c r="HF985" s="307"/>
      <c r="HG985" s="307"/>
      <c r="HH985" s="307"/>
      <c r="HI985" s="307"/>
      <c r="HJ985" s="307"/>
      <c r="HK985" s="307"/>
      <c r="HL985" s="307"/>
      <c r="HM985" s="307"/>
      <c r="HN985" s="307"/>
      <c r="HO985" s="307"/>
      <c r="HP985" s="307"/>
      <c r="HQ985" s="307"/>
      <c r="HR985" s="307"/>
      <c r="HS985" s="307"/>
      <c r="HT985" s="307"/>
      <c r="HU985" s="307"/>
      <c r="HV985" s="307"/>
      <c r="HW985" s="307"/>
      <c r="HX985" s="307"/>
      <c r="HY985" s="307"/>
      <c r="HZ985" s="307"/>
      <c r="IA985" s="307"/>
      <c r="IB985" s="307"/>
      <c r="IC985" s="307"/>
      <c r="ID985" s="307"/>
      <c r="IE985" s="307"/>
      <c r="IF985" s="307"/>
      <c r="IG985" s="307"/>
      <c r="IH985" s="307"/>
      <c r="II985" s="307"/>
      <c r="IJ985" s="307"/>
      <c r="IK985" s="307"/>
      <c r="IL985" s="307"/>
      <c r="IM985" s="307"/>
      <c r="IN985" s="307"/>
      <c r="IO985" s="307"/>
      <c r="IP985" s="307"/>
      <c r="IQ985" s="307"/>
      <c r="IR985" s="307"/>
      <c r="IS985" s="307"/>
      <c r="IT985" s="307"/>
      <c r="IU985" s="307"/>
      <c r="IV985" s="307"/>
      <c r="IW985" s="307"/>
      <c r="IX985" s="307"/>
      <c r="IY985" s="307"/>
      <c r="IZ985" s="307"/>
      <c r="JA985" s="307"/>
      <c r="JB985" s="307"/>
      <c r="JC985" s="307"/>
      <c r="JD985" s="307"/>
      <c r="JE985" s="307"/>
      <c r="JF985" s="307"/>
      <c r="JG985" s="307"/>
      <c r="JH985" s="307"/>
      <c r="JI985" s="307"/>
      <c r="JJ985" s="307"/>
      <c r="JK985" s="307"/>
      <c r="JL985" s="307"/>
      <c r="JM985" s="307"/>
      <c r="JN985" s="307"/>
      <c r="JO985" s="307"/>
      <c r="JP985" s="307"/>
      <c r="JQ985" s="307"/>
      <c r="JR985" s="307"/>
      <c r="JS985" s="307"/>
      <c r="JT985" s="307"/>
      <c r="JU985" s="307"/>
      <c r="JV985" s="307"/>
      <c r="JW985" s="307"/>
      <c r="JX985" s="307"/>
      <c r="JY985" s="307"/>
      <c r="JZ985" s="307"/>
      <c r="KA985" s="307"/>
      <c r="KB985" s="307"/>
      <c r="KC985" s="307"/>
      <c r="KD985" s="307"/>
      <c r="KE985" s="307"/>
      <c r="KF985" s="307"/>
      <c r="KG985" s="307"/>
      <c r="KH985" s="307"/>
      <c r="KI985" s="307"/>
      <c r="KJ985" s="307"/>
      <c r="KK985" s="307"/>
      <c r="KL985" s="307"/>
      <c r="KM985" s="307"/>
      <c r="KN985" s="307"/>
      <c r="KO985" s="307"/>
      <c r="KP985" s="307"/>
      <c r="KQ985" s="307"/>
      <c r="KR985" s="307"/>
      <c r="KS985" s="307"/>
      <c r="KT985" s="307"/>
    </row>
    <row r="986" spans="14:306" s="56" customFormat="1" ht="15" customHeight="1">
      <c r="N986" s="303"/>
      <c r="W986" s="303"/>
      <c r="X986" s="303"/>
      <c r="Y986" s="303"/>
      <c r="Z986" s="303"/>
      <c r="AA986" s="303"/>
      <c r="AB986" s="303"/>
      <c r="AC986" s="303"/>
      <c r="AD986" s="303"/>
      <c r="AE986" s="303"/>
      <c r="AJ986" s="354">
        <v>21</v>
      </c>
      <c r="AK986" s="432">
        <v>81</v>
      </c>
      <c r="AL986" s="432">
        <v>10</v>
      </c>
      <c r="AM986" s="433" t="s">
        <v>378</v>
      </c>
      <c r="AN986" s="433" t="s">
        <v>1116</v>
      </c>
      <c r="CB986" s="307"/>
      <c r="CC986" s="307"/>
      <c r="CD986" s="307"/>
      <c r="CE986" s="307"/>
      <c r="CF986" s="307"/>
      <c r="CG986" s="307"/>
      <c r="CH986" s="307"/>
      <c r="CI986" s="307"/>
      <c r="CJ986" s="307"/>
      <c r="CK986" s="307"/>
      <c r="CL986" s="307"/>
      <c r="CM986" s="307"/>
      <c r="CN986" s="307"/>
      <c r="CO986" s="307"/>
      <c r="CP986" s="307"/>
      <c r="CQ986" s="307"/>
      <c r="CR986" s="307"/>
      <c r="CS986" s="307"/>
      <c r="CT986" s="307"/>
      <c r="CU986" s="307"/>
      <c r="CV986" s="307"/>
      <c r="CW986" s="307"/>
      <c r="CX986" s="307"/>
      <c r="CY986" s="307"/>
      <c r="CZ986" s="307"/>
      <c r="DA986" s="307"/>
      <c r="DB986" s="307"/>
      <c r="DC986" s="307"/>
      <c r="DD986" s="307"/>
      <c r="DE986" s="307"/>
      <c r="DF986" s="307"/>
      <c r="DG986" s="307"/>
      <c r="DH986" s="307"/>
      <c r="DI986" s="390"/>
      <c r="DJ986" s="390"/>
      <c r="DK986" s="307"/>
      <c r="DL986" s="307"/>
      <c r="DM986" s="307"/>
      <c r="DN986" s="307"/>
      <c r="DO986" s="307"/>
      <c r="DP986" s="307"/>
      <c r="DQ986" s="307"/>
      <c r="DR986" s="307"/>
      <c r="DS986" s="307"/>
      <c r="DT986" s="307"/>
      <c r="DU986" s="307"/>
      <c r="DV986" s="307"/>
      <c r="DW986" s="307"/>
      <c r="DX986" s="307"/>
      <c r="DY986" s="307"/>
      <c r="DZ986" s="307"/>
      <c r="EA986" s="307"/>
      <c r="EB986" s="307"/>
      <c r="EC986" s="307"/>
      <c r="ED986" s="307"/>
      <c r="EE986" s="307"/>
      <c r="EF986" s="307"/>
      <c r="EG986" s="307"/>
      <c r="EH986" s="307"/>
      <c r="EI986" s="307"/>
      <c r="EJ986" s="307"/>
      <c r="EK986" s="307"/>
      <c r="EL986" s="307"/>
      <c r="EM986" s="307"/>
      <c r="EN986" s="307"/>
      <c r="EO986" s="307"/>
      <c r="EP986" s="307"/>
      <c r="EQ986" s="307"/>
      <c r="ER986" s="307"/>
      <c r="ES986" s="307"/>
      <c r="ET986" s="307"/>
      <c r="EU986" s="390"/>
      <c r="EV986" s="390"/>
      <c r="EW986" s="307"/>
      <c r="EX986" s="307"/>
      <c r="EY986" s="307"/>
      <c r="EZ986" s="307"/>
      <c r="FA986" s="307"/>
      <c r="FB986" s="307"/>
      <c r="FC986" s="307"/>
      <c r="FD986" s="307"/>
      <c r="FE986" s="307"/>
      <c r="FF986" s="307"/>
      <c r="FG986" s="307"/>
      <c r="FH986" s="307"/>
      <c r="FI986" s="307"/>
      <c r="FJ986" s="307"/>
      <c r="FK986" s="307"/>
      <c r="FL986" s="307"/>
      <c r="FM986" s="307"/>
      <c r="FN986" s="307"/>
      <c r="FO986" s="307"/>
      <c r="FP986" s="307"/>
      <c r="FQ986" s="307"/>
      <c r="FR986" s="307"/>
      <c r="FS986" s="307"/>
      <c r="FT986" s="307"/>
      <c r="FU986" s="307"/>
      <c r="FV986" s="307"/>
      <c r="FW986" s="307"/>
      <c r="FX986" s="307"/>
      <c r="FY986" s="307"/>
      <c r="FZ986" s="307"/>
      <c r="GA986" s="307"/>
      <c r="GB986" s="307"/>
      <c r="GC986" s="307"/>
      <c r="GD986" s="307"/>
      <c r="GE986" s="307"/>
      <c r="GF986" s="307"/>
      <c r="GG986" s="307"/>
      <c r="GH986" s="307"/>
      <c r="GI986" s="307"/>
      <c r="GJ986" s="307"/>
      <c r="GK986" s="307"/>
      <c r="GL986" s="307"/>
      <c r="GM986" s="307"/>
      <c r="GN986" s="307"/>
      <c r="GO986" s="307"/>
      <c r="GP986" s="307"/>
      <c r="GQ986" s="307"/>
      <c r="GR986" s="307"/>
      <c r="GS986" s="307"/>
      <c r="GT986" s="307"/>
      <c r="GU986" s="307"/>
      <c r="GV986" s="307"/>
      <c r="GW986" s="307"/>
      <c r="GX986" s="307"/>
      <c r="GY986" s="307"/>
      <c r="GZ986" s="307"/>
      <c r="HA986" s="307"/>
      <c r="HB986" s="307"/>
      <c r="HC986" s="307"/>
      <c r="HD986" s="307"/>
      <c r="HE986" s="307"/>
      <c r="HF986" s="307"/>
      <c r="HG986" s="307"/>
      <c r="HH986" s="307"/>
      <c r="HI986" s="307"/>
      <c r="HJ986" s="307"/>
      <c r="HK986" s="307"/>
      <c r="HL986" s="307"/>
      <c r="HM986" s="307"/>
      <c r="HN986" s="307"/>
      <c r="HO986" s="307"/>
      <c r="HP986" s="307"/>
      <c r="HQ986" s="307"/>
      <c r="HR986" s="307"/>
      <c r="HS986" s="307"/>
      <c r="HT986" s="307"/>
      <c r="HU986" s="307"/>
      <c r="HV986" s="307"/>
      <c r="HW986" s="307"/>
      <c r="HX986" s="307"/>
      <c r="HY986" s="307"/>
      <c r="HZ986" s="307"/>
      <c r="IA986" s="307"/>
      <c r="IB986" s="307"/>
      <c r="IC986" s="307"/>
      <c r="ID986" s="307"/>
      <c r="IE986" s="307"/>
      <c r="IF986" s="307"/>
      <c r="IG986" s="307"/>
      <c r="IH986" s="307"/>
      <c r="II986" s="307"/>
      <c r="IJ986" s="307"/>
      <c r="IK986" s="307"/>
      <c r="IL986" s="307"/>
      <c r="IM986" s="307"/>
      <c r="IN986" s="307"/>
      <c r="IO986" s="307"/>
      <c r="IP986" s="307"/>
      <c r="IQ986" s="307"/>
      <c r="IR986" s="307"/>
      <c r="IS986" s="307"/>
      <c r="IT986" s="307"/>
      <c r="IU986" s="307"/>
      <c r="IV986" s="307"/>
      <c r="IW986" s="307"/>
      <c r="IX986" s="307"/>
      <c r="IY986" s="307"/>
      <c r="IZ986" s="307"/>
      <c r="JA986" s="307"/>
      <c r="JB986" s="307"/>
      <c r="JC986" s="307"/>
      <c r="JD986" s="307"/>
      <c r="JE986" s="307"/>
      <c r="JF986" s="307"/>
      <c r="JG986" s="307"/>
      <c r="JH986" s="307"/>
      <c r="JI986" s="307"/>
      <c r="JJ986" s="307"/>
      <c r="JK986" s="307"/>
      <c r="JL986" s="307"/>
      <c r="JM986" s="307"/>
      <c r="JN986" s="307"/>
      <c r="JO986" s="307"/>
      <c r="JP986" s="307"/>
      <c r="JQ986" s="307"/>
      <c r="JR986" s="307"/>
      <c r="JS986" s="307"/>
      <c r="JT986" s="307"/>
      <c r="JU986" s="307"/>
      <c r="JV986" s="307"/>
      <c r="JW986" s="307"/>
      <c r="JX986" s="307"/>
      <c r="JY986" s="307"/>
      <c r="JZ986" s="307"/>
      <c r="KA986" s="307"/>
      <c r="KB986" s="307"/>
      <c r="KC986" s="307"/>
      <c r="KD986" s="307"/>
      <c r="KE986" s="307"/>
      <c r="KF986" s="307"/>
      <c r="KG986" s="307"/>
      <c r="KH986" s="307"/>
      <c r="KI986" s="307"/>
      <c r="KJ986" s="307"/>
      <c r="KK986" s="307"/>
      <c r="KL986" s="307"/>
      <c r="KM986" s="307"/>
      <c r="KN986" s="307"/>
      <c r="KO986" s="307"/>
      <c r="KP986" s="307"/>
      <c r="KQ986" s="307"/>
      <c r="KR986" s="307"/>
      <c r="KS986" s="307"/>
      <c r="KT986" s="307"/>
    </row>
    <row r="987" spans="14:306" s="56" customFormat="1" ht="15" customHeight="1">
      <c r="N987" s="303"/>
      <c r="W987" s="303"/>
      <c r="X987" s="303"/>
      <c r="Y987" s="303"/>
      <c r="Z987" s="303"/>
      <c r="AA987" s="303"/>
      <c r="AB987" s="303"/>
      <c r="AC987" s="303"/>
      <c r="AD987" s="303"/>
      <c r="AE987" s="303"/>
      <c r="AJ987" s="354">
        <v>22</v>
      </c>
      <c r="AK987" s="432">
        <v>83</v>
      </c>
      <c r="AL987" s="432">
        <v>13</v>
      </c>
      <c r="AM987" s="433" t="s">
        <v>380</v>
      </c>
      <c r="AN987" s="433" t="s">
        <v>1117</v>
      </c>
      <c r="CB987" s="307"/>
      <c r="CC987" s="307"/>
      <c r="CD987" s="307"/>
      <c r="CE987" s="307"/>
      <c r="CF987" s="307"/>
      <c r="CG987" s="307"/>
      <c r="CH987" s="307"/>
      <c r="CI987" s="307"/>
      <c r="CJ987" s="307"/>
      <c r="CK987" s="307"/>
      <c r="CL987" s="307"/>
      <c r="CM987" s="307"/>
      <c r="CN987" s="307"/>
      <c r="CO987" s="307"/>
      <c r="CP987" s="307"/>
      <c r="CQ987" s="307"/>
      <c r="CR987" s="307"/>
      <c r="CS987" s="307"/>
      <c r="CT987" s="307"/>
      <c r="CU987" s="307"/>
      <c r="CV987" s="307"/>
      <c r="CW987" s="307"/>
      <c r="CX987" s="307"/>
      <c r="CY987" s="307"/>
      <c r="CZ987" s="307"/>
      <c r="DA987" s="307"/>
      <c r="DB987" s="307"/>
      <c r="DC987" s="307"/>
      <c r="DD987" s="307"/>
      <c r="DE987" s="307"/>
      <c r="DF987" s="307"/>
      <c r="DG987" s="307"/>
      <c r="DH987" s="307"/>
      <c r="DI987" s="390"/>
      <c r="DJ987" s="390"/>
      <c r="DK987" s="307"/>
      <c r="DL987" s="307"/>
      <c r="DM987" s="307"/>
      <c r="DN987" s="307"/>
      <c r="DO987" s="307"/>
      <c r="DP987" s="307"/>
      <c r="DQ987" s="307"/>
      <c r="DR987" s="307"/>
      <c r="DS987" s="307"/>
      <c r="DT987" s="307"/>
      <c r="DU987" s="307"/>
      <c r="DV987" s="307"/>
      <c r="DW987" s="307"/>
      <c r="DX987" s="307"/>
      <c r="DY987" s="307"/>
      <c r="DZ987" s="307"/>
      <c r="EA987" s="307"/>
      <c r="EB987" s="307"/>
      <c r="EC987" s="307"/>
      <c r="ED987" s="307"/>
      <c r="EE987" s="307"/>
      <c r="EF987" s="307"/>
      <c r="EG987" s="307"/>
      <c r="EH987" s="307"/>
      <c r="EI987" s="307"/>
      <c r="EJ987" s="307"/>
      <c r="EK987" s="307"/>
      <c r="EL987" s="307"/>
      <c r="EM987" s="307"/>
      <c r="EN987" s="307"/>
      <c r="EO987" s="307"/>
      <c r="EP987" s="307"/>
      <c r="EQ987" s="307"/>
      <c r="ER987" s="307"/>
      <c r="ES987" s="307"/>
      <c r="ET987" s="307"/>
      <c r="EU987" s="390"/>
      <c r="EV987" s="390"/>
      <c r="EW987" s="307"/>
      <c r="EX987" s="307"/>
      <c r="EY987" s="307"/>
      <c r="EZ987" s="307"/>
      <c r="FA987" s="307"/>
      <c r="FB987" s="307"/>
      <c r="FC987" s="307"/>
      <c r="FD987" s="307"/>
      <c r="FE987" s="307"/>
      <c r="FF987" s="307"/>
      <c r="FG987" s="307"/>
      <c r="FH987" s="307"/>
      <c r="FI987" s="307"/>
      <c r="FJ987" s="307"/>
      <c r="FK987" s="307"/>
      <c r="FL987" s="307"/>
      <c r="FM987" s="307"/>
      <c r="FN987" s="307"/>
      <c r="FO987" s="307"/>
      <c r="FP987" s="307"/>
      <c r="FQ987" s="307"/>
      <c r="FR987" s="307"/>
      <c r="FS987" s="307"/>
      <c r="FT987" s="307"/>
      <c r="FU987" s="307"/>
      <c r="FV987" s="307"/>
      <c r="FW987" s="307"/>
      <c r="FX987" s="307"/>
      <c r="FY987" s="307"/>
      <c r="FZ987" s="307"/>
      <c r="GA987" s="307"/>
      <c r="GB987" s="307"/>
      <c r="GC987" s="307"/>
      <c r="GD987" s="307"/>
      <c r="GE987" s="307"/>
      <c r="GF987" s="307"/>
      <c r="GG987" s="307"/>
      <c r="GH987" s="307"/>
      <c r="GI987" s="307"/>
      <c r="GJ987" s="307"/>
      <c r="GK987" s="307"/>
      <c r="GL987" s="307"/>
      <c r="GM987" s="307"/>
      <c r="GN987" s="307"/>
      <c r="GO987" s="307"/>
      <c r="GP987" s="307"/>
      <c r="GQ987" s="307"/>
      <c r="GR987" s="307"/>
      <c r="GS987" s="307"/>
      <c r="GT987" s="307"/>
      <c r="GU987" s="307"/>
      <c r="GV987" s="307"/>
      <c r="GW987" s="307"/>
      <c r="GX987" s="307"/>
      <c r="GY987" s="307"/>
      <c r="GZ987" s="307"/>
      <c r="HA987" s="307"/>
      <c r="HB987" s="307"/>
      <c r="HC987" s="307"/>
      <c r="HD987" s="307"/>
      <c r="HE987" s="307"/>
      <c r="HF987" s="307"/>
      <c r="HG987" s="307"/>
      <c r="HH987" s="307"/>
      <c r="HI987" s="307"/>
      <c r="HJ987" s="307"/>
      <c r="HK987" s="307"/>
      <c r="HL987" s="307"/>
      <c r="HM987" s="307"/>
      <c r="HN987" s="307"/>
      <c r="HO987" s="307"/>
      <c r="HP987" s="307"/>
      <c r="HQ987" s="307"/>
      <c r="HR987" s="307"/>
      <c r="HS987" s="307"/>
      <c r="HT987" s="307"/>
      <c r="HU987" s="307"/>
      <c r="HV987" s="307"/>
      <c r="HW987" s="307"/>
      <c r="HX987" s="307"/>
      <c r="HY987" s="307"/>
      <c r="HZ987" s="307"/>
      <c r="IA987" s="307"/>
      <c r="IB987" s="307"/>
      <c r="IC987" s="307"/>
      <c r="ID987" s="307"/>
      <c r="IE987" s="307"/>
      <c r="IF987" s="307"/>
      <c r="IG987" s="307"/>
      <c r="IH987" s="307"/>
      <c r="II987" s="307"/>
      <c r="IJ987" s="307"/>
      <c r="IK987" s="307"/>
      <c r="IL987" s="307"/>
      <c r="IM987" s="307"/>
      <c r="IN987" s="307"/>
      <c r="IO987" s="307"/>
      <c r="IP987" s="307"/>
      <c r="IQ987" s="307"/>
      <c r="IR987" s="307"/>
      <c r="IS987" s="307"/>
      <c r="IT987" s="307"/>
      <c r="IU987" s="307"/>
      <c r="IV987" s="307"/>
      <c r="IW987" s="307"/>
      <c r="IX987" s="307"/>
      <c r="IY987" s="307"/>
      <c r="IZ987" s="307"/>
      <c r="JA987" s="307"/>
      <c r="JB987" s="307"/>
      <c r="JC987" s="307"/>
      <c r="JD987" s="307"/>
      <c r="JE987" s="307"/>
      <c r="JF987" s="307"/>
      <c r="JG987" s="307"/>
      <c r="JH987" s="307"/>
      <c r="JI987" s="307"/>
      <c r="JJ987" s="307"/>
      <c r="JK987" s="307"/>
      <c r="JL987" s="307"/>
      <c r="JM987" s="307"/>
      <c r="JN987" s="307"/>
      <c r="JO987" s="307"/>
      <c r="JP987" s="307"/>
      <c r="JQ987" s="307"/>
      <c r="JR987" s="307"/>
      <c r="JS987" s="307"/>
      <c r="JT987" s="307"/>
      <c r="JU987" s="307"/>
      <c r="JV987" s="307"/>
      <c r="JW987" s="307"/>
      <c r="JX987" s="307"/>
      <c r="JY987" s="307"/>
      <c r="JZ987" s="307"/>
      <c r="KA987" s="307"/>
      <c r="KB987" s="307"/>
      <c r="KC987" s="307"/>
      <c r="KD987" s="307"/>
      <c r="KE987" s="307"/>
      <c r="KF987" s="307"/>
      <c r="KG987" s="307"/>
      <c r="KH987" s="307"/>
      <c r="KI987" s="307"/>
      <c r="KJ987" s="307"/>
      <c r="KK987" s="307"/>
      <c r="KL987" s="307"/>
      <c r="KM987" s="307"/>
      <c r="KN987" s="307"/>
      <c r="KO987" s="307"/>
      <c r="KP987" s="307"/>
      <c r="KQ987" s="307"/>
      <c r="KR987" s="307"/>
      <c r="KS987" s="307"/>
      <c r="KT987" s="307"/>
    </row>
    <row r="988" spans="14:306" s="56" customFormat="1" ht="15" customHeight="1">
      <c r="N988" s="303"/>
      <c r="W988" s="303"/>
      <c r="X988" s="303"/>
      <c r="Y988" s="303"/>
      <c r="Z988" s="303"/>
      <c r="AA988" s="303"/>
      <c r="AB988" s="303"/>
      <c r="AC988" s="303"/>
      <c r="AD988" s="303"/>
      <c r="AE988" s="303"/>
      <c r="AJ988" s="354">
        <v>23</v>
      </c>
      <c r="AK988" s="432">
        <v>86</v>
      </c>
      <c r="AL988" s="432">
        <v>18</v>
      </c>
      <c r="AM988" s="433" t="s">
        <v>385</v>
      </c>
      <c r="AN988" s="433" t="s">
        <v>1070</v>
      </c>
      <c r="CB988" s="307"/>
      <c r="CC988" s="307"/>
      <c r="CD988" s="307"/>
      <c r="CE988" s="307"/>
      <c r="CF988" s="307"/>
      <c r="CG988" s="307"/>
      <c r="CH988" s="307"/>
      <c r="CI988" s="307"/>
      <c r="CJ988" s="307"/>
      <c r="CK988" s="307"/>
      <c r="CL988" s="307"/>
      <c r="CM988" s="307"/>
      <c r="CN988" s="307"/>
      <c r="CO988" s="307"/>
      <c r="CP988" s="307"/>
      <c r="CQ988" s="307"/>
      <c r="CR988" s="307"/>
      <c r="CS988" s="307"/>
      <c r="CT988" s="307"/>
      <c r="CU988" s="307"/>
      <c r="CV988" s="307"/>
      <c r="CW988" s="307"/>
      <c r="CX988" s="307"/>
      <c r="CY988" s="307"/>
      <c r="CZ988" s="307"/>
      <c r="DA988" s="307"/>
      <c r="DB988" s="307"/>
      <c r="DC988" s="307"/>
      <c r="DD988" s="307"/>
      <c r="DE988" s="307"/>
      <c r="DF988" s="307"/>
      <c r="DG988" s="307"/>
      <c r="DH988" s="307"/>
      <c r="DI988" s="390"/>
      <c r="DJ988" s="390"/>
      <c r="DK988" s="307"/>
      <c r="DL988" s="307"/>
      <c r="DM988" s="307"/>
      <c r="DN988" s="307"/>
      <c r="DO988" s="307"/>
      <c r="DP988" s="307"/>
      <c r="DQ988" s="307"/>
      <c r="DR988" s="307"/>
      <c r="DS988" s="307"/>
      <c r="DT988" s="307"/>
      <c r="DU988" s="307"/>
      <c r="DV988" s="307"/>
      <c r="DW988" s="307"/>
      <c r="DX988" s="307"/>
      <c r="DY988" s="307"/>
      <c r="DZ988" s="307"/>
      <c r="EA988" s="307"/>
      <c r="EB988" s="307"/>
      <c r="EC988" s="307"/>
      <c r="ED988" s="307"/>
      <c r="EE988" s="307"/>
      <c r="EF988" s="307"/>
      <c r="EG988" s="307"/>
      <c r="EH988" s="307"/>
      <c r="EI988" s="307"/>
      <c r="EJ988" s="307"/>
      <c r="EK988" s="307"/>
      <c r="EL988" s="307"/>
      <c r="EM988" s="307"/>
      <c r="EN988" s="307"/>
      <c r="EO988" s="307"/>
      <c r="EP988" s="307"/>
      <c r="EQ988" s="307"/>
      <c r="ER988" s="307"/>
      <c r="ES988" s="307"/>
      <c r="ET988" s="307"/>
      <c r="EU988" s="390"/>
      <c r="EV988" s="390"/>
      <c r="EW988" s="307"/>
      <c r="EX988" s="307"/>
      <c r="EY988" s="307"/>
      <c r="EZ988" s="307"/>
      <c r="FA988" s="307"/>
      <c r="FB988" s="307"/>
      <c r="FC988" s="307"/>
      <c r="FD988" s="307"/>
      <c r="FE988" s="307"/>
      <c r="FF988" s="307"/>
      <c r="FG988" s="307"/>
      <c r="FH988" s="307"/>
      <c r="FI988" s="307"/>
      <c r="FJ988" s="307"/>
      <c r="FK988" s="307"/>
      <c r="FL988" s="307"/>
      <c r="FM988" s="307"/>
      <c r="FN988" s="307"/>
      <c r="FO988" s="307"/>
      <c r="FP988" s="307"/>
      <c r="FQ988" s="307"/>
      <c r="FR988" s="307"/>
      <c r="FS988" s="307"/>
      <c r="FT988" s="307"/>
      <c r="FU988" s="307"/>
      <c r="FV988" s="307"/>
      <c r="FW988" s="307"/>
      <c r="FX988" s="307"/>
      <c r="FY988" s="307"/>
      <c r="FZ988" s="307"/>
      <c r="GA988" s="307"/>
      <c r="GB988" s="307"/>
      <c r="GC988" s="307"/>
      <c r="GD988" s="307"/>
      <c r="GE988" s="307"/>
      <c r="GF988" s="307"/>
      <c r="GG988" s="307"/>
      <c r="GH988" s="307"/>
      <c r="GI988" s="307"/>
      <c r="GJ988" s="307"/>
      <c r="GK988" s="307"/>
      <c r="GL988" s="307"/>
      <c r="GM988" s="307"/>
      <c r="GN988" s="307"/>
      <c r="GO988" s="307"/>
      <c r="GP988" s="307"/>
      <c r="GQ988" s="307"/>
      <c r="GR988" s="307"/>
      <c r="GS988" s="307"/>
      <c r="GT988" s="307"/>
      <c r="GU988" s="307"/>
      <c r="GV988" s="307"/>
      <c r="GW988" s="307"/>
      <c r="GX988" s="307"/>
      <c r="GY988" s="307"/>
      <c r="GZ988" s="307"/>
      <c r="HA988" s="307"/>
      <c r="HB988" s="307"/>
      <c r="HC988" s="307"/>
      <c r="HD988" s="307"/>
      <c r="HE988" s="307"/>
      <c r="HF988" s="307"/>
      <c r="HG988" s="307"/>
      <c r="HH988" s="307"/>
      <c r="HI988" s="307"/>
      <c r="HJ988" s="307"/>
      <c r="HK988" s="307"/>
      <c r="HL988" s="307"/>
      <c r="HM988" s="307"/>
      <c r="HN988" s="307"/>
      <c r="HO988" s="307"/>
      <c r="HP988" s="307"/>
      <c r="HQ988" s="307"/>
      <c r="HR988" s="307"/>
      <c r="HS988" s="307"/>
      <c r="HT988" s="307"/>
      <c r="HU988" s="307"/>
      <c r="HV988" s="307"/>
      <c r="HW988" s="307"/>
      <c r="HX988" s="307"/>
      <c r="HY988" s="307"/>
      <c r="HZ988" s="307"/>
      <c r="IA988" s="307"/>
      <c r="IB988" s="307"/>
      <c r="IC988" s="307"/>
      <c r="ID988" s="307"/>
      <c r="IE988" s="307"/>
      <c r="IF988" s="307"/>
      <c r="IG988" s="307"/>
      <c r="IH988" s="307"/>
      <c r="II988" s="307"/>
      <c r="IJ988" s="307"/>
      <c r="IK988" s="307"/>
      <c r="IL988" s="307"/>
      <c r="IM988" s="307"/>
      <c r="IN988" s="307"/>
      <c r="IO988" s="307"/>
      <c r="IP988" s="307"/>
      <c r="IQ988" s="307"/>
      <c r="IR988" s="307"/>
      <c r="IS988" s="307"/>
      <c r="IT988" s="307"/>
      <c r="IU988" s="307"/>
      <c r="IV988" s="307"/>
      <c r="IW988" s="307"/>
      <c r="IX988" s="307"/>
      <c r="IY988" s="307"/>
      <c r="IZ988" s="307"/>
      <c r="JA988" s="307"/>
      <c r="JB988" s="307"/>
      <c r="JC988" s="307"/>
      <c r="JD988" s="307"/>
      <c r="JE988" s="307"/>
      <c r="JF988" s="307"/>
      <c r="JG988" s="307"/>
      <c r="JH988" s="307"/>
      <c r="JI988" s="307"/>
      <c r="JJ988" s="307"/>
      <c r="JK988" s="307"/>
      <c r="JL988" s="307"/>
      <c r="JM988" s="307"/>
      <c r="JN988" s="307"/>
      <c r="JO988" s="307"/>
      <c r="JP988" s="307"/>
      <c r="JQ988" s="307"/>
      <c r="JR988" s="307"/>
      <c r="JS988" s="307"/>
      <c r="JT988" s="307"/>
      <c r="JU988" s="307"/>
      <c r="JV988" s="307"/>
      <c r="JW988" s="307"/>
      <c r="JX988" s="307"/>
      <c r="JY988" s="307"/>
      <c r="JZ988" s="307"/>
      <c r="KA988" s="307"/>
      <c r="KB988" s="307"/>
      <c r="KC988" s="307"/>
      <c r="KD988" s="307"/>
      <c r="KE988" s="307"/>
      <c r="KF988" s="307"/>
      <c r="KG988" s="307"/>
      <c r="KH988" s="307"/>
      <c r="KI988" s="307"/>
      <c r="KJ988" s="307"/>
      <c r="KK988" s="307"/>
      <c r="KL988" s="307"/>
      <c r="KM988" s="307"/>
      <c r="KN988" s="307"/>
      <c r="KO988" s="307"/>
      <c r="KP988" s="307"/>
      <c r="KQ988" s="307"/>
      <c r="KR988" s="307"/>
      <c r="KS988" s="307"/>
      <c r="KT988" s="307"/>
    </row>
    <row r="989" spans="14:306" s="56" customFormat="1" ht="15" customHeight="1">
      <c r="AJ989" s="354">
        <v>24</v>
      </c>
      <c r="AK989" s="432">
        <v>88</v>
      </c>
      <c r="AL989" s="433">
        <v>21</v>
      </c>
      <c r="AM989" s="433" t="s">
        <v>388</v>
      </c>
      <c r="AN989" s="433" t="s">
        <v>1071</v>
      </c>
      <c r="CB989" s="307"/>
      <c r="CC989" s="307"/>
      <c r="CD989" s="307"/>
      <c r="CE989" s="307"/>
      <c r="CF989" s="307"/>
      <c r="CG989" s="307"/>
      <c r="CH989" s="307"/>
      <c r="CI989" s="307"/>
      <c r="CJ989" s="307"/>
      <c r="CK989" s="307"/>
      <c r="CL989" s="307"/>
      <c r="CM989" s="307"/>
      <c r="CN989" s="307"/>
      <c r="CO989" s="307"/>
      <c r="CP989" s="307"/>
      <c r="CQ989" s="307"/>
      <c r="CR989" s="307"/>
      <c r="CS989" s="307"/>
      <c r="CT989" s="307"/>
      <c r="CU989" s="307"/>
      <c r="CV989" s="307"/>
      <c r="CW989" s="307"/>
      <c r="CX989" s="307"/>
      <c r="CY989" s="307"/>
      <c r="CZ989" s="307"/>
      <c r="DA989" s="307"/>
      <c r="DB989" s="307"/>
      <c r="DC989" s="307"/>
      <c r="DD989" s="307"/>
      <c r="DE989" s="307"/>
      <c r="DF989" s="307"/>
      <c r="DG989" s="307"/>
      <c r="DH989" s="307"/>
      <c r="DI989" s="390"/>
      <c r="DJ989" s="390"/>
      <c r="DK989" s="307"/>
      <c r="DL989" s="307"/>
      <c r="DM989" s="307"/>
      <c r="DN989" s="307"/>
      <c r="DO989" s="307"/>
      <c r="DP989" s="307"/>
      <c r="DQ989" s="307"/>
      <c r="DR989" s="307"/>
      <c r="DS989" s="307"/>
      <c r="DT989" s="307"/>
      <c r="DU989" s="307"/>
      <c r="DV989" s="307"/>
      <c r="DW989" s="307"/>
      <c r="DX989" s="307"/>
      <c r="DY989" s="307"/>
      <c r="DZ989" s="307"/>
      <c r="EA989" s="307"/>
      <c r="EB989" s="307"/>
      <c r="EC989" s="307"/>
      <c r="ED989" s="307"/>
      <c r="EE989" s="307"/>
      <c r="EF989" s="307"/>
      <c r="EG989" s="307"/>
      <c r="EH989" s="307"/>
      <c r="EI989" s="307"/>
      <c r="EJ989" s="307"/>
      <c r="EK989" s="307"/>
      <c r="EL989" s="307"/>
      <c r="EM989" s="307"/>
      <c r="EN989" s="307"/>
      <c r="EO989" s="307"/>
      <c r="EP989" s="307"/>
      <c r="EQ989" s="307"/>
      <c r="ER989" s="307"/>
      <c r="ES989" s="307"/>
      <c r="ET989" s="307"/>
      <c r="EU989" s="390"/>
      <c r="EV989" s="390"/>
      <c r="EW989" s="307"/>
      <c r="EX989" s="307"/>
      <c r="EY989" s="307"/>
      <c r="EZ989" s="307"/>
      <c r="FA989" s="307"/>
      <c r="FB989" s="307"/>
      <c r="FC989" s="307"/>
      <c r="FD989" s="307"/>
      <c r="FE989" s="307"/>
      <c r="FF989" s="307"/>
      <c r="FG989" s="307"/>
      <c r="FH989" s="307"/>
      <c r="FI989" s="307"/>
      <c r="FJ989" s="307"/>
      <c r="FK989" s="307"/>
      <c r="FL989" s="307"/>
      <c r="FM989" s="307"/>
      <c r="FN989" s="307"/>
      <c r="FO989" s="307"/>
      <c r="FP989" s="307"/>
      <c r="FQ989" s="307"/>
      <c r="FR989" s="307"/>
      <c r="FS989" s="307"/>
      <c r="FT989" s="307"/>
      <c r="FU989" s="307"/>
      <c r="FV989" s="307"/>
      <c r="FW989" s="307"/>
      <c r="FX989" s="307"/>
      <c r="FY989" s="307"/>
      <c r="FZ989" s="307"/>
      <c r="GA989" s="307"/>
      <c r="GB989" s="307"/>
      <c r="GC989" s="307"/>
      <c r="GD989" s="307"/>
      <c r="GE989" s="307"/>
      <c r="GF989" s="307"/>
      <c r="GG989" s="307"/>
      <c r="GH989" s="307"/>
      <c r="GI989" s="307"/>
      <c r="GJ989" s="307"/>
      <c r="GK989" s="307"/>
      <c r="GL989" s="307"/>
      <c r="GM989" s="307"/>
      <c r="GN989" s="307"/>
      <c r="GO989" s="307"/>
      <c r="GP989" s="307"/>
      <c r="GQ989" s="307"/>
      <c r="GR989" s="307"/>
      <c r="GS989" s="307"/>
      <c r="GT989" s="307"/>
      <c r="GU989" s="307"/>
      <c r="GV989" s="307"/>
      <c r="GW989" s="307"/>
      <c r="GX989" s="307"/>
      <c r="GY989" s="307"/>
      <c r="GZ989" s="307"/>
      <c r="HA989" s="307"/>
      <c r="HB989" s="307"/>
      <c r="HC989" s="307"/>
      <c r="HD989" s="307"/>
      <c r="HE989" s="307"/>
      <c r="HF989" s="307"/>
      <c r="HG989" s="307"/>
      <c r="HH989" s="307"/>
      <c r="HI989" s="307"/>
      <c r="HJ989" s="307"/>
      <c r="HK989" s="307"/>
      <c r="HL989" s="307"/>
      <c r="HM989" s="307"/>
      <c r="HN989" s="307"/>
      <c r="HO989" s="307"/>
      <c r="HP989" s="307"/>
      <c r="HQ989" s="307"/>
      <c r="HR989" s="307"/>
      <c r="HS989" s="307"/>
      <c r="HT989" s="307"/>
      <c r="HU989" s="307"/>
      <c r="HV989" s="307"/>
      <c r="HW989" s="307"/>
      <c r="HX989" s="307"/>
      <c r="HY989" s="307"/>
      <c r="HZ989" s="307"/>
      <c r="IA989" s="307"/>
      <c r="IB989" s="307"/>
      <c r="IC989" s="307"/>
      <c r="ID989" s="307"/>
      <c r="IE989" s="307"/>
      <c r="IF989" s="307"/>
      <c r="IG989" s="307"/>
      <c r="IH989" s="307"/>
      <c r="II989" s="307"/>
      <c r="IJ989" s="307"/>
      <c r="IK989" s="307"/>
      <c r="IL989" s="307"/>
      <c r="IM989" s="307"/>
      <c r="IN989" s="307"/>
      <c r="IO989" s="307"/>
      <c r="IP989" s="307"/>
      <c r="IQ989" s="307"/>
      <c r="IR989" s="307"/>
      <c r="IS989" s="307"/>
      <c r="IT989" s="307"/>
      <c r="IU989" s="307"/>
      <c r="IV989" s="307"/>
      <c r="IW989" s="307"/>
      <c r="IX989" s="307"/>
      <c r="IY989" s="307"/>
      <c r="IZ989" s="307"/>
      <c r="JA989" s="307"/>
      <c r="JB989" s="307"/>
      <c r="JC989" s="307"/>
      <c r="JD989" s="307"/>
      <c r="JE989" s="307"/>
      <c r="JF989" s="307"/>
      <c r="JG989" s="307"/>
      <c r="JH989" s="307"/>
      <c r="JI989" s="307"/>
      <c r="JJ989" s="307"/>
      <c r="JK989" s="307"/>
      <c r="JL989" s="307"/>
      <c r="JM989" s="307"/>
      <c r="JN989" s="307"/>
      <c r="JO989" s="307"/>
      <c r="JP989" s="307"/>
      <c r="JQ989" s="307"/>
      <c r="JR989" s="307"/>
      <c r="JS989" s="307"/>
      <c r="JT989" s="307"/>
      <c r="JU989" s="307"/>
      <c r="JV989" s="307"/>
      <c r="JW989" s="307"/>
      <c r="JX989" s="307"/>
      <c r="JY989" s="307"/>
      <c r="JZ989" s="307"/>
      <c r="KA989" s="307"/>
      <c r="KB989" s="307"/>
      <c r="KC989" s="307"/>
      <c r="KD989" s="307"/>
      <c r="KE989" s="307"/>
      <c r="KF989" s="307"/>
      <c r="KG989" s="307"/>
      <c r="KH989" s="307"/>
      <c r="KI989" s="307"/>
      <c r="KJ989" s="307"/>
      <c r="KK989" s="307"/>
      <c r="KL989" s="307"/>
      <c r="KM989" s="307"/>
      <c r="KN989" s="307"/>
      <c r="KO989" s="307"/>
      <c r="KP989" s="307"/>
      <c r="KQ989" s="307"/>
      <c r="KR989" s="307"/>
      <c r="KS989" s="307"/>
      <c r="KT989" s="307"/>
    </row>
    <row r="990" spans="14:306" s="56" customFormat="1" ht="15" customHeight="1">
      <c r="AJ990" s="354">
        <v>25</v>
      </c>
      <c r="AK990" s="432">
        <v>90</v>
      </c>
      <c r="AL990" s="432">
        <v>25</v>
      </c>
      <c r="AM990" s="433" t="s">
        <v>480</v>
      </c>
      <c r="AN990" s="433" t="s">
        <v>1118</v>
      </c>
      <c r="CB990" s="307"/>
      <c r="CC990" s="307"/>
      <c r="CD990" s="307"/>
      <c r="CE990" s="307"/>
      <c r="CF990" s="307"/>
      <c r="CG990" s="307"/>
      <c r="CH990" s="307"/>
      <c r="CI990" s="307"/>
      <c r="CJ990" s="307"/>
      <c r="CK990" s="307"/>
      <c r="CL990" s="307"/>
      <c r="CM990" s="307"/>
      <c r="CN990" s="307"/>
      <c r="CO990" s="307"/>
      <c r="CP990" s="307"/>
      <c r="CQ990" s="307"/>
      <c r="CR990" s="307"/>
      <c r="CS990" s="307"/>
      <c r="CT990" s="307"/>
      <c r="CU990" s="307"/>
      <c r="CV990" s="307"/>
      <c r="CW990" s="307"/>
      <c r="CX990" s="307"/>
      <c r="CY990" s="307"/>
      <c r="CZ990" s="307"/>
      <c r="DA990" s="307"/>
      <c r="DB990" s="307"/>
      <c r="DC990" s="307"/>
      <c r="DD990" s="307"/>
      <c r="DE990" s="307"/>
      <c r="DF990" s="307"/>
      <c r="DG990" s="307"/>
      <c r="DH990" s="307"/>
      <c r="DI990" s="390"/>
      <c r="DJ990" s="390"/>
      <c r="DK990" s="307"/>
      <c r="DL990" s="307"/>
      <c r="DM990" s="307"/>
      <c r="DN990" s="307"/>
      <c r="DO990" s="307"/>
      <c r="DP990" s="307"/>
      <c r="DQ990" s="307"/>
      <c r="DR990" s="307"/>
      <c r="DS990" s="307"/>
      <c r="DT990" s="307"/>
      <c r="DU990" s="307"/>
      <c r="DV990" s="307"/>
      <c r="DW990" s="307"/>
      <c r="DX990" s="307"/>
      <c r="DY990" s="307"/>
      <c r="DZ990" s="307"/>
      <c r="EA990" s="307"/>
      <c r="EB990" s="307"/>
      <c r="EC990" s="307"/>
      <c r="ED990" s="307"/>
      <c r="EE990" s="307"/>
      <c r="EF990" s="307"/>
      <c r="EG990" s="307"/>
      <c r="EH990" s="307"/>
      <c r="EI990" s="307"/>
      <c r="EJ990" s="307"/>
      <c r="EK990" s="307"/>
      <c r="EL990" s="307"/>
      <c r="EM990" s="307"/>
      <c r="EN990" s="307"/>
      <c r="EO990" s="307"/>
      <c r="EP990" s="307"/>
      <c r="EQ990" s="307"/>
      <c r="ER990" s="307"/>
      <c r="ES990" s="307"/>
      <c r="ET990" s="307"/>
      <c r="EU990" s="390"/>
      <c r="EV990" s="390"/>
      <c r="EW990" s="307"/>
      <c r="EX990" s="307"/>
      <c r="EY990" s="307"/>
      <c r="EZ990" s="307"/>
      <c r="FA990" s="307"/>
      <c r="FB990" s="307"/>
      <c r="FC990" s="307"/>
      <c r="FD990" s="307"/>
      <c r="FE990" s="307"/>
      <c r="FF990" s="307"/>
      <c r="FG990" s="307"/>
      <c r="FH990" s="307"/>
      <c r="FI990" s="307"/>
      <c r="FJ990" s="307"/>
      <c r="FK990" s="307"/>
      <c r="FL990" s="307"/>
      <c r="FM990" s="307"/>
      <c r="FN990" s="307"/>
      <c r="FO990" s="307"/>
      <c r="FP990" s="307"/>
      <c r="FQ990" s="307"/>
      <c r="FR990" s="307"/>
      <c r="FS990" s="307"/>
      <c r="FT990" s="307"/>
      <c r="FU990" s="307"/>
      <c r="FV990" s="307"/>
      <c r="FW990" s="307"/>
      <c r="FX990" s="307"/>
      <c r="FY990" s="307"/>
      <c r="FZ990" s="307"/>
      <c r="GA990" s="307"/>
      <c r="GB990" s="307"/>
      <c r="GC990" s="307"/>
      <c r="GD990" s="307"/>
      <c r="GE990" s="307"/>
      <c r="GF990" s="307"/>
      <c r="GG990" s="307"/>
      <c r="GH990" s="307"/>
      <c r="GI990" s="307"/>
      <c r="GJ990" s="307"/>
      <c r="GK990" s="307"/>
      <c r="GL990" s="307"/>
      <c r="GM990" s="307"/>
      <c r="GN990" s="307"/>
      <c r="GO990" s="307"/>
      <c r="GP990" s="307"/>
      <c r="GQ990" s="307"/>
      <c r="GR990" s="307"/>
      <c r="GS990" s="307"/>
      <c r="GT990" s="307"/>
      <c r="GU990" s="307"/>
      <c r="GV990" s="307"/>
      <c r="GW990" s="307"/>
      <c r="GX990" s="307"/>
      <c r="GY990" s="307"/>
      <c r="GZ990" s="307"/>
      <c r="HA990" s="307"/>
      <c r="HB990" s="307"/>
      <c r="HC990" s="307"/>
      <c r="HD990" s="307"/>
      <c r="HE990" s="307"/>
      <c r="HF990" s="307"/>
      <c r="HG990" s="307"/>
      <c r="HH990" s="307"/>
      <c r="HI990" s="307"/>
      <c r="HJ990" s="307"/>
      <c r="HK990" s="307"/>
      <c r="HL990" s="307"/>
      <c r="HM990" s="307"/>
      <c r="HN990" s="307"/>
      <c r="HO990" s="307"/>
      <c r="HP990" s="307"/>
      <c r="HQ990" s="307"/>
      <c r="HR990" s="307"/>
      <c r="HS990" s="307"/>
      <c r="HT990" s="307"/>
      <c r="HU990" s="307"/>
      <c r="HV990" s="307"/>
      <c r="HW990" s="307"/>
      <c r="HX990" s="307"/>
      <c r="HY990" s="307"/>
      <c r="HZ990" s="307"/>
      <c r="IA990" s="307"/>
      <c r="IB990" s="307"/>
      <c r="IC990" s="307"/>
      <c r="ID990" s="307"/>
      <c r="IE990" s="307"/>
      <c r="IF990" s="307"/>
      <c r="IG990" s="307"/>
      <c r="IH990" s="307"/>
      <c r="II990" s="307"/>
      <c r="IJ990" s="307"/>
      <c r="IK990" s="307"/>
      <c r="IL990" s="307"/>
      <c r="IM990" s="307"/>
      <c r="IN990" s="307"/>
      <c r="IO990" s="307"/>
      <c r="IP990" s="307"/>
      <c r="IQ990" s="307"/>
      <c r="IR990" s="307"/>
      <c r="IS990" s="307"/>
      <c r="IT990" s="307"/>
      <c r="IU990" s="307"/>
      <c r="IV990" s="307"/>
      <c r="IW990" s="307"/>
      <c r="IX990" s="307"/>
      <c r="IY990" s="307"/>
      <c r="IZ990" s="307"/>
      <c r="JA990" s="307"/>
      <c r="JB990" s="307"/>
      <c r="JC990" s="307"/>
      <c r="JD990" s="307"/>
      <c r="JE990" s="307"/>
      <c r="JF990" s="307"/>
      <c r="JG990" s="307"/>
      <c r="JH990" s="307"/>
      <c r="JI990" s="307"/>
      <c r="JJ990" s="307"/>
      <c r="JK990" s="307"/>
      <c r="JL990" s="307"/>
      <c r="JM990" s="307"/>
      <c r="JN990" s="307"/>
      <c r="JO990" s="307"/>
      <c r="JP990" s="307"/>
      <c r="JQ990" s="307"/>
      <c r="JR990" s="307"/>
      <c r="JS990" s="307"/>
      <c r="JT990" s="307"/>
      <c r="JU990" s="307"/>
      <c r="JV990" s="307"/>
      <c r="JW990" s="307"/>
      <c r="JX990" s="307"/>
      <c r="JY990" s="307"/>
      <c r="JZ990" s="307"/>
      <c r="KA990" s="307"/>
      <c r="KB990" s="307"/>
      <c r="KC990" s="307"/>
      <c r="KD990" s="307"/>
      <c r="KE990" s="307"/>
      <c r="KF990" s="307"/>
      <c r="KG990" s="307"/>
      <c r="KH990" s="307"/>
      <c r="KI990" s="307"/>
      <c r="KJ990" s="307"/>
      <c r="KK990" s="307"/>
      <c r="KL990" s="307"/>
      <c r="KM990" s="307"/>
      <c r="KN990" s="307"/>
      <c r="KO990" s="307"/>
      <c r="KP990" s="307"/>
      <c r="KQ990" s="307"/>
      <c r="KR990" s="307"/>
      <c r="KS990" s="307"/>
      <c r="KT990" s="307"/>
    </row>
    <row r="991" spans="14:306" s="56" customFormat="1" ht="15" customHeight="1">
      <c r="AJ991" s="354">
        <v>26</v>
      </c>
      <c r="AK991" s="432">
        <v>92</v>
      </c>
      <c r="AL991" s="432">
        <v>30</v>
      </c>
      <c r="AM991" s="433" t="s">
        <v>1119</v>
      </c>
      <c r="AN991" s="433" t="s">
        <v>1120</v>
      </c>
      <c r="CB991" s="307"/>
      <c r="CC991" s="307"/>
      <c r="CD991" s="307"/>
      <c r="CE991" s="307"/>
      <c r="CF991" s="307"/>
      <c r="CG991" s="307"/>
      <c r="CH991" s="307"/>
      <c r="CI991" s="307"/>
      <c r="CJ991" s="307"/>
      <c r="CK991" s="307"/>
      <c r="CL991" s="307"/>
      <c r="CM991" s="307"/>
      <c r="CN991" s="307"/>
      <c r="CO991" s="307"/>
      <c r="CP991" s="307"/>
      <c r="CQ991" s="307"/>
      <c r="CR991" s="307"/>
      <c r="CS991" s="307"/>
      <c r="CT991" s="307"/>
      <c r="CU991" s="307"/>
      <c r="CV991" s="307"/>
      <c r="CW991" s="307"/>
      <c r="CX991" s="307"/>
      <c r="CY991" s="307"/>
      <c r="CZ991" s="307"/>
      <c r="DA991" s="307"/>
      <c r="DB991" s="307"/>
      <c r="DC991" s="307"/>
      <c r="DD991" s="307"/>
      <c r="DE991" s="307"/>
      <c r="DF991" s="307"/>
      <c r="DG991" s="307"/>
      <c r="DH991" s="307"/>
      <c r="DI991" s="390"/>
      <c r="DJ991" s="390"/>
      <c r="DK991" s="307"/>
      <c r="DL991" s="307"/>
      <c r="DM991" s="307"/>
      <c r="DN991" s="307"/>
      <c r="DO991" s="307"/>
      <c r="DP991" s="307"/>
      <c r="DQ991" s="307"/>
      <c r="DR991" s="307"/>
      <c r="DS991" s="307"/>
      <c r="DT991" s="307"/>
      <c r="DU991" s="307"/>
      <c r="DV991" s="307"/>
      <c r="DW991" s="307"/>
      <c r="DX991" s="307"/>
      <c r="DY991" s="307"/>
      <c r="DZ991" s="307"/>
      <c r="EA991" s="307"/>
      <c r="EB991" s="307"/>
      <c r="EC991" s="307"/>
      <c r="ED991" s="307"/>
      <c r="EE991" s="307"/>
      <c r="EF991" s="307"/>
      <c r="EG991" s="307"/>
      <c r="EH991" s="307"/>
      <c r="EI991" s="307"/>
      <c r="EJ991" s="307"/>
      <c r="EK991" s="307"/>
      <c r="EL991" s="307"/>
      <c r="EM991" s="307"/>
      <c r="EN991" s="307"/>
      <c r="EO991" s="307"/>
      <c r="EP991" s="307"/>
      <c r="EQ991" s="307"/>
      <c r="ER991" s="307"/>
      <c r="ES991" s="307"/>
      <c r="ET991" s="307"/>
      <c r="EU991" s="390"/>
      <c r="EV991" s="390"/>
      <c r="EW991" s="307"/>
      <c r="EX991" s="307"/>
      <c r="EY991" s="307"/>
      <c r="EZ991" s="307"/>
      <c r="FA991" s="307"/>
      <c r="FB991" s="307"/>
      <c r="FC991" s="307"/>
      <c r="FD991" s="307"/>
      <c r="FE991" s="307"/>
      <c r="FF991" s="307"/>
      <c r="FG991" s="307"/>
      <c r="FH991" s="307"/>
      <c r="FI991" s="307"/>
      <c r="FJ991" s="307"/>
      <c r="FK991" s="307"/>
      <c r="FL991" s="307"/>
      <c r="FM991" s="307"/>
      <c r="FN991" s="307"/>
      <c r="FO991" s="307"/>
      <c r="FP991" s="307"/>
      <c r="FQ991" s="307"/>
      <c r="FR991" s="307"/>
      <c r="FS991" s="307"/>
      <c r="FT991" s="307"/>
      <c r="FU991" s="307"/>
      <c r="FV991" s="307"/>
      <c r="FW991" s="307"/>
      <c r="FX991" s="307"/>
      <c r="FY991" s="307"/>
      <c r="FZ991" s="307"/>
      <c r="GA991" s="307"/>
      <c r="GB991" s="307"/>
      <c r="GC991" s="307"/>
      <c r="GD991" s="307"/>
      <c r="GE991" s="307"/>
      <c r="GF991" s="307"/>
      <c r="GG991" s="307"/>
      <c r="GH991" s="307"/>
      <c r="GI991" s="307"/>
      <c r="GJ991" s="307"/>
      <c r="GK991" s="307"/>
      <c r="GL991" s="307"/>
      <c r="GM991" s="307"/>
      <c r="GN991" s="307"/>
      <c r="GO991" s="307"/>
      <c r="GP991" s="307"/>
      <c r="GQ991" s="307"/>
      <c r="GR991" s="307"/>
      <c r="GS991" s="307"/>
      <c r="GT991" s="307"/>
      <c r="GU991" s="307"/>
      <c r="GV991" s="307"/>
      <c r="GW991" s="307"/>
      <c r="GX991" s="307"/>
      <c r="GY991" s="307"/>
      <c r="GZ991" s="307"/>
      <c r="HA991" s="307"/>
      <c r="HB991" s="307"/>
      <c r="HC991" s="307"/>
      <c r="HD991" s="307"/>
      <c r="HE991" s="307"/>
      <c r="HF991" s="307"/>
      <c r="HG991" s="307"/>
      <c r="HH991" s="307"/>
      <c r="HI991" s="307"/>
      <c r="HJ991" s="307"/>
      <c r="HK991" s="307"/>
      <c r="HL991" s="307"/>
      <c r="HM991" s="307"/>
      <c r="HN991" s="307"/>
      <c r="HO991" s="307"/>
      <c r="HP991" s="307"/>
      <c r="HQ991" s="307"/>
      <c r="HR991" s="307"/>
      <c r="HS991" s="307"/>
      <c r="HT991" s="307"/>
      <c r="HU991" s="307"/>
      <c r="HV991" s="307"/>
      <c r="HW991" s="307"/>
      <c r="HX991" s="307"/>
      <c r="HY991" s="307"/>
      <c r="HZ991" s="307"/>
      <c r="IA991" s="307"/>
      <c r="IB991" s="307"/>
      <c r="IC991" s="307"/>
      <c r="ID991" s="307"/>
      <c r="IE991" s="307"/>
      <c r="IF991" s="307"/>
      <c r="IG991" s="307"/>
      <c r="IH991" s="307"/>
      <c r="II991" s="307"/>
      <c r="IJ991" s="307"/>
      <c r="IK991" s="307"/>
      <c r="IL991" s="307"/>
      <c r="IM991" s="307"/>
      <c r="IN991" s="307"/>
      <c r="IO991" s="307"/>
      <c r="IP991" s="307"/>
      <c r="IQ991" s="307"/>
      <c r="IR991" s="307"/>
      <c r="IS991" s="307"/>
      <c r="IT991" s="307"/>
      <c r="IU991" s="307"/>
      <c r="IV991" s="307"/>
      <c r="IW991" s="307"/>
      <c r="IX991" s="307"/>
      <c r="IY991" s="307"/>
      <c r="IZ991" s="307"/>
      <c r="JA991" s="307"/>
      <c r="JB991" s="307"/>
      <c r="JC991" s="307"/>
      <c r="JD991" s="307"/>
      <c r="JE991" s="307"/>
      <c r="JF991" s="307"/>
      <c r="JG991" s="307"/>
      <c r="JH991" s="307"/>
      <c r="JI991" s="307"/>
      <c r="JJ991" s="307"/>
      <c r="JK991" s="307"/>
      <c r="JL991" s="307"/>
      <c r="JM991" s="307"/>
      <c r="JN991" s="307"/>
      <c r="JO991" s="307"/>
      <c r="JP991" s="307"/>
      <c r="JQ991" s="307"/>
      <c r="JR991" s="307"/>
      <c r="JS991" s="307"/>
      <c r="JT991" s="307"/>
      <c r="JU991" s="307"/>
      <c r="JV991" s="307"/>
      <c r="JW991" s="307"/>
      <c r="JX991" s="307"/>
      <c r="JY991" s="307"/>
      <c r="JZ991" s="307"/>
      <c r="KA991" s="307"/>
      <c r="KB991" s="307"/>
      <c r="KC991" s="307"/>
      <c r="KD991" s="307"/>
      <c r="KE991" s="307"/>
      <c r="KF991" s="307"/>
      <c r="KG991" s="307"/>
      <c r="KH991" s="307"/>
      <c r="KI991" s="307"/>
      <c r="KJ991" s="307"/>
      <c r="KK991" s="307"/>
      <c r="KL991" s="307"/>
      <c r="KM991" s="307"/>
      <c r="KN991" s="307"/>
      <c r="KO991" s="307"/>
      <c r="KP991" s="307"/>
      <c r="KQ991" s="307"/>
      <c r="KR991" s="307"/>
      <c r="KS991" s="307"/>
      <c r="KT991" s="307"/>
    </row>
    <row r="992" spans="14:306" s="56" customFormat="1" ht="15" customHeight="1">
      <c r="AJ992" s="354">
        <v>27</v>
      </c>
      <c r="AK992" s="432">
        <v>94</v>
      </c>
      <c r="AL992" s="432">
        <v>34</v>
      </c>
      <c r="AM992" s="433" t="s">
        <v>392</v>
      </c>
      <c r="AN992" s="433" t="s">
        <v>1121</v>
      </c>
      <c r="CB992" s="307"/>
      <c r="CC992" s="307"/>
      <c r="CD992" s="307"/>
      <c r="CE992" s="307"/>
      <c r="CF992" s="307"/>
      <c r="CG992" s="307"/>
      <c r="CH992" s="307"/>
      <c r="CI992" s="307"/>
      <c r="CJ992" s="307"/>
      <c r="CK992" s="307"/>
      <c r="CL992" s="307"/>
      <c r="CM992" s="307"/>
      <c r="CN992" s="307"/>
      <c r="CO992" s="307"/>
      <c r="CP992" s="307"/>
      <c r="CQ992" s="307"/>
      <c r="CR992" s="307"/>
      <c r="CS992" s="307"/>
      <c r="CT992" s="307"/>
      <c r="CU992" s="307"/>
      <c r="CV992" s="307"/>
      <c r="CW992" s="307"/>
      <c r="CX992" s="307"/>
      <c r="CY992" s="307"/>
      <c r="CZ992" s="307"/>
      <c r="DA992" s="307"/>
      <c r="DB992" s="307"/>
      <c r="DC992" s="307"/>
      <c r="DD992" s="307"/>
      <c r="DE992" s="307"/>
      <c r="DF992" s="307"/>
      <c r="DG992" s="307"/>
      <c r="DH992" s="307"/>
      <c r="DI992" s="390"/>
      <c r="DJ992" s="390"/>
      <c r="DK992" s="307"/>
      <c r="DL992" s="307"/>
      <c r="DM992" s="307"/>
      <c r="DN992" s="307"/>
      <c r="DO992" s="307"/>
      <c r="DP992" s="307"/>
      <c r="DQ992" s="307"/>
      <c r="DR992" s="307"/>
      <c r="DS992" s="307"/>
      <c r="DT992" s="307"/>
      <c r="DU992" s="307"/>
      <c r="DV992" s="307"/>
      <c r="DW992" s="307"/>
      <c r="DX992" s="307"/>
      <c r="DY992" s="307"/>
      <c r="DZ992" s="307"/>
      <c r="EA992" s="307"/>
      <c r="EB992" s="307"/>
      <c r="EC992" s="307"/>
      <c r="ED992" s="307"/>
      <c r="EE992" s="307"/>
      <c r="EF992" s="307"/>
      <c r="EG992" s="307"/>
      <c r="EH992" s="307"/>
      <c r="EI992" s="307"/>
      <c r="EJ992" s="307"/>
      <c r="EK992" s="307"/>
      <c r="EL992" s="307"/>
      <c r="EM992" s="307"/>
      <c r="EN992" s="307"/>
      <c r="EO992" s="307"/>
      <c r="EP992" s="307"/>
      <c r="EQ992" s="307"/>
      <c r="ER992" s="307"/>
      <c r="ES992" s="307"/>
      <c r="ET992" s="307"/>
      <c r="EU992" s="390"/>
      <c r="EV992" s="390"/>
      <c r="EW992" s="307"/>
      <c r="EX992" s="307"/>
      <c r="EY992" s="307"/>
      <c r="EZ992" s="307"/>
      <c r="FA992" s="307"/>
      <c r="FB992" s="307"/>
      <c r="FC992" s="307"/>
      <c r="FD992" s="307"/>
      <c r="FE992" s="307"/>
      <c r="FF992" s="307"/>
      <c r="FG992" s="307"/>
      <c r="FH992" s="307"/>
      <c r="FI992" s="307"/>
      <c r="FJ992" s="307"/>
      <c r="FK992" s="307"/>
      <c r="FL992" s="307"/>
      <c r="FM992" s="307"/>
      <c r="FN992" s="307"/>
      <c r="FO992" s="307"/>
      <c r="FP992" s="307"/>
      <c r="FQ992" s="307"/>
      <c r="FR992" s="307"/>
      <c r="FS992" s="307"/>
      <c r="FT992" s="307"/>
      <c r="FU992" s="307"/>
      <c r="FV992" s="307"/>
      <c r="FW992" s="307"/>
      <c r="FX992" s="307"/>
      <c r="FY992" s="307"/>
      <c r="FZ992" s="307"/>
      <c r="GA992" s="307"/>
      <c r="GB992" s="307"/>
      <c r="GC992" s="307"/>
      <c r="GD992" s="307"/>
      <c r="GE992" s="307"/>
      <c r="GF992" s="307"/>
      <c r="GG992" s="307"/>
      <c r="GH992" s="307"/>
      <c r="GI992" s="307"/>
      <c r="GJ992" s="307"/>
      <c r="GK992" s="307"/>
      <c r="GL992" s="307"/>
      <c r="GM992" s="307"/>
      <c r="GN992" s="307"/>
      <c r="GO992" s="307"/>
      <c r="GP992" s="307"/>
      <c r="GQ992" s="307"/>
      <c r="GR992" s="307"/>
      <c r="GS992" s="307"/>
      <c r="GT992" s="307"/>
      <c r="GU992" s="307"/>
      <c r="GV992" s="307"/>
      <c r="GW992" s="307"/>
      <c r="GX992" s="307"/>
      <c r="GY992" s="307"/>
      <c r="GZ992" s="307"/>
      <c r="HA992" s="307"/>
      <c r="HB992" s="307"/>
      <c r="HC992" s="307"/>
      <c r="HD992" s="307"/>
      <c r="HE992" s="307"/>
      <c r="HF992" s="307"/>
      <c r="HG992" s="307"/>
      <c r="HH992" s="307"/>
      <c r="HI992" s="307"/>
      <c r="HJ992" s="307"/>
      <c r="HK992" s="307"/>
      <c r="HL992" s="307"/>
      <c r="HM992" s="307"/>
      <c r="HN992" s="307"/>
      <c r="HO992" s="307"/>
      <c r="HP992" s="307"/>
      <c r="HQ992" s="307"/>
      <c r="HR992" s="307"/>
      <c r="HS992" s="307"/>
      <c r="HT992" s="307"/>
      <c r="HU992" s="307"/>
      <c r="HV992" s="307"/>
      <c r="HW992" s="307"/>
      <c r="HX992" s="307"/>
      <c r="HY992" s="307"/>
      <c r="HZ992" s="307"/>
      <c r="IA992" s="307"/>
      <c r="IB992" s="307"/>
      <c r="IC992" s="307"/>
      <c r="ID992" s="307"/>
      <c r="IE992" s="307"/>
      <c r="IF992" s="307"/>
      <c r="IG992" s="307"/>
      <c r="IH992" s="307"/>
      <c r="II992" s="307"/>
      <c r="IJ992" s="307"/>
      <c r="IK992" s="307"/>
      <c r="IL992" s="307"/>
      <c r="IM992" s="307"/>
      <c r="IN992" s="307"/>
      <c r="IO992" s="307"/>
      <c r="IP992" s="307"/>
      <c r="IQ992" s="307"/>
      <c r="IR992" s="307"/>
      <c r="IS992" s="307"/>
      <c r="IT992" s="307"/>
      <c r="IU992" s="307"/>
      <c r="IV992" s="307"/>
      <c r="IW992" s="307"/>
      <c r="IX992" s="307"/>
      <c r="IY992" s="307"/>
      <c r="IZ992" s="307"/>
      <c r="JA992" s="307"/>
      <c r="JB992" s="307"/>
      <c r="JC992" s="307"/>
      <c r="JD992" s="307"/>
      <c r="JE992" s="307"/>
      <c r="JF992" s="307"/>
      <c r="JG992" s="307"/>
      <c r="JH992" s="307"/>
      <c r="JI992" s="307"/>
      <c r="JJ992" s="307"/>
      <c r="JK992" s="307"/>
      <c r="JL992" s="307"/>
      <c r="JM992" s="307"/>
      <c r="JN992" s="307"/>
      <c r="JO992" s="307"/>
      <c r="JP992" s="307"/>
      <c r="JQ992" s="307"/>
      <c r="JR992" s="307"/>
      <c r="JS992" s="307"/>
      <c r="JT992" s="307"/>
      <c r="JU992" s="307"/>
      <c r="JV992" s="307"/>
      <c r="JW992" s="307"/>
      <c r="JX992" s="307"/>
      <c r="JY992" s="307"/>
      <c r="JZ992" s="307"/>
      <c r="KA992" s="307"/>
      <c r="KB992" s="307"/>
      <c r="KC992" s="307"/>
      <c r="KD992" s="307"/>
      <c r="KE992" s="307"/>
      <c r="KF992" s="307"/>
      <c r="KG992" s="307"/>
      <c r="KH992" s="307"/>
      <c r="KI992" s="307"/>
      <c r="KJ992" s="307"/>
      <c r="KK992" s="307"/>
      <c r="KL992" s="307"/>
      <c r="KM992" s="307"/>
      <c r="KN992" s="307"/>
      <c r="KO992" s="307"/>
      <c r="KP992" s="307"/>
      <c r="KQ992" s="307"/>
      <c r="KR992" s="307"/>
      <c r="KS992" s="307"/>
      <c r="KT992" s="307"/>
    </row>
    <row r="993" spans="14:306" s="56" customFormat="1" ht="15" customHeight="1">
      <c r="AJ993" s="354">
        <v>28</v>
      </c>
      <c r="AK993" s="432">
        <v>96</v>
      </c>
      <c r="AL993" s="432">
        <v>39</v>
      </c>
      <c r="AM993" s="433" t="s">
        <v>484</v>
      </c>
      <c r="AN993" s="433" t="s">
        <v>1122</v>
      </c>
      <c r="CB993" s="307"/>
      <c r="CC993" s="307"/>
      <c r="CD993" s="307"/>
      <c r="CE993" s="307"/>
      <c r="CF993" s="307"/>
      <c r="CG993" s="307"/>
      <c r="CH993" s="307"/>
      <c r="CI993" s="307"/>
      <c r="CJ993" s="307"/>
      <c r="CK993" s="307"/>
      <c r="CL993" s="307"/>
      <c r="CM993" s="307"/>
      <c r="CN993" s="307"/>
      <c r="CO993" s="307"/>
      <c r="CP993" s="307"/>
      <c r="CQ993" s="307"/>
      <c r="CR993" s="307"/>
      <c r="CS993" s="307"/>
      <c r="CT993" s="307"/>
      <c r="CU993" s="307"/>
      <c r="CV993" s="307"/>
      <c r="CW993" s="307"/>
      <c r="CX993" s="307"/>
      <c r="CY993" s="307"/>
      <c r="CZ993" s="307"/>
      <c r="DA993" s="307"/>
      <c r="DB993" s="307"/>
      <c r="DC993" s="307"/>
      <c r="DD993" s="307"/>
      <c r="DE993" s="307"/>
      <c r="DF993" s="307"/>
      <c r="DG993" s="307"/>
      <c r="DH993" s="307"/>
      <c r="DI993" s="390"/>
      <c r="DJ993" s="390"/>
      <c r="DK993" s="307"/>
      <c r="DL993" s="307"/>
      <c r="DM993" s="307"/>
      <c r="DN993" s="307"/>
      <c r="DO993" s="307"/>
      <c r="DP993" s="307"/>
      <c r="DQ993" s="307"/>
      <c r="DR993" s="307"/>
      <c r="DS993" s="307"/>
      <c r="DT993" s="307"/>
      <c r="DU993" s="307"/>
      <c r="DV993" s="307"/>
      <c r="DW993" s="307"/>
      <c r="DX993" s="307"/>
      <c r="DY993" s="307"/>
      <c r="DZ993" s="307"/>
      <c r="EA993" s="307"/>
      <c r="EB993" s="307"/>
      <c r="EC993" s="307"/>
      <c r="ED993" s="307"/>
      <c r="EE993" s="307"/>
      <c r="EF993" s="307"/>
      <c r="EG993" s="307"/>
      <c r="EH993" s="307"/>
      <c r="EI993" s="307"/>
      <c r="EJ993" s="307"/>
      <c r="EK993" s="307"/>
      <c r="EL993" s="307"/>
      <c r="EM993" s="307"/>
      <c r="EN993" s="307"/>
      <c r="EO993" s="307"/>
      <c r="EP993" s="307"/>
      <c r="EQ993" s="307"/>
      <c r="ER993" s="307"/>
      <c r="ES993" s="307"/>
      <c r="ET993" s="307"/>
      <c r="EU993" s="390"/>
      <c r="EV993" s="390"/>
      <c r="EW993" s="307"/>
      <c r="EX993" s="307"/>
      <c r="EY993" s="307"/>
      <c r="EZ993" s="307"/>
      <c r="FA993" s="307"/>
      <c r="FB993" s="307"/>
      <c r="FC993" s="307"/>
      <c r="FD993" s="307"/>
      <c r="FE993" s="307"/>
      <c r="FF993" s="307"/>
      <c r="FG993" s="307"/>
      <c r="FH993" s="307"/>
      <c r="FI993" s="307"/>
      <c r="FJ993" s="307"/>
      <c r="FK993" s="307"/>
      <c r="FL993" s="307"/>
      <c r="FM993" s="307"/>
      <c r="FN993" s="307"/>
      <c r="FO993" s="307"/>
      <c r="FP993" s="307"/>
      <c r="FQ993" s="307"/>
      <c r="FR993" s="307"/>
      <c r="FS993" s="307"/>
      <c r="FT993" s="307"/>
      <c r="FU993" s="307"/>
      <c r="FV993" s="307"/>
      <c r="FW993" s="307"/>
      <c r="FX993" s="307"/>
      <c r="FY993" s="307"/>
      <c r="FZ993" s="307"/>
      <c r="GA993" s="307"/>
      <c r="GB993" s="307"/>
      <c r="GC993" s="307"/>
      <c r="GD993" s="307"/>
      <c r="GE993" s="307"/>
      <c r="GF993" s="307"/>
      <c r="GG993" s="307"/>
      <c r="GH993" s="307"/>
      <c r="GI993" s="307"/>
      <c r="GJ993" s="307"/>
      <c r="GK993" s="307"/>
      <c r="GL993" s="307"/>
      <c r="GM993" s="307"/>
      <c r="GN993" s="307"/>
      <c r="GO993" s="307"/>
      <c r="GP993" s="307"/>
      <c r="GQ993" s="307"/>
      <c r="GR993" s="307"/>
      <c r="GS993" s="307"/>
      <c r="GT993" s="307"/>
      <c r="GU993" s="307"/>
      <c r="GV993" s="307"/>
      <c r="GW993" s="307"/>
      <c r="GX993" s="307"/>
      <c r="GY993" s="307"/>
      <c r="GZ993" s="307"/>
      <c r="HA993" s="307"/>
      <c r="HB993" s="307"/>
      <c r="HC993" s="307"/>
      <c r="HD993" s="307"/>
      <c r="HE993" s="307"/>
      <c r="HF993" s="307"/>
      <c r="HG993" s="307"/>
      <c r="HH993" s="307"/>
      <c r="HI993" s="307"/>
      <c r="HJ993" s="307"/>
      <c r="HK993" s="307"/>
      <c r="HL993" s="307"/>
      <c r="HM993" s="307"/>
      <c r="HN993" s="307"/>
      <c r="HO993" s="307"/>
      <c r="HP993" s="307"/>
      <c r="HQ993" s="307"/>
      <c r="HR993" s="307"/>
      <c r="HS993" s="307"/>
      <c r="HT993" s="307"/>
      <c r="HU993" s="307"/>
      <c r="HV993" s="307"/>
      <c r="HW993" s="307"/>
      <c r="HX993" s="307"/>
      <c r="HY993" s="307"/>
      <c r="HZ993" s="307"/>
      <c r="IA993" s="307"/>
      <c r="IB993" s="307"/>
      <c r="IC993" s="307"/>
      <c r="ID993" s="307"/>
      <c r="IE993" s="307"/>
      <c r="IF993" s="307"/>
      <c r="IG993" s="307"/>
      <c r="IH993" s="307"/>
      <c r="II993" s="307"/>
      <c r="IJ993" s="307"/>
      <c r="IK993" s="307"/>
      <c r="IL993" s="307"/>
      <c r="IM993" s="307"/>
      <c r="IN993" s="307"/>
      <c r="IO993" s="307"/>
      <c r="IP993" s="307"/>
      <c r="IQ993" s="307"/>
      <c r="IR993" s="307"/>
      <c r="IS993" s="307"/>
      <c r="IT993" s="307"/>
      <c r="IU993" s="307"/>
      <c r="IV993" s="307"/>
      <c r="IW993" s="307"/>
      <c r="IX993" s="307"/>
      <c r="IY993" s="307"/>
      <c r="IZ993" s="307"/>
      <c r="JA993" s="307"/>
      <c r="JB993" s="307"/>
      <c r="JC993" s="307"/>
      <c r="JD993" s="307"/>
      <c r="JE993" s="307"/>
      <c r="JF993" s="307"/>
      <c r="JG993" s="307"/>
      <c r="JH993" s="307"/>
      <c r="JI993" s="307"/>
      <c r="JJ993" s="307"/>
      <c r="JK993" s="307"/>
      <c r="JL993" s="307"/>
      <c r="JM993" s="307"/>
      <c r="JN993" s="307"/>
      <c r="JO993" s="307"/>
      <c r="JP993" s="307"/>
      <c r="JQ993" s="307"/>
      <c r="JR993" s="307"/>
      <c r="JS993" s="307"/>
      <c r="JT993" s="307"/>
      <c r="JU993" s="307"/>
      <c r="JV993" s="307"/>
      <c r="JW993" s="307"/>
      <c r="JX993" s="307"/>
      <c r="JY993" s="307"/>
      <c r="JZ993" s="307"/>
      <c r="KA993" s="307"/>
      <c r="KB993" s="307"/>
      <c r="KC993" s="307"/>
      <c r="KD993" s="307"/>
      <c r="KE993" s="307"/>
      <c r="KF993" s="307"/>
      <c r="KG993" s="307"/>
      <c r="KH993" s="307"/>
      <c r="KI993" s="307"/>
      <c r="KJ993" s="307"/>
      <c r="KK993" s="307"/>
      <c r="KL993" s="307"/>
      <c r="KM993" s="307"/>
      <c r="KN993" s="307"/>
      <c r="KO993" s="307"/>
      <c r="KP993" s="307"/>
      <c r="KQ993" s="307"/>
      <c r="KR993" s="307"/>
      <c r="KS993" s="307"/>
      <c r="KT993" s="307"/>
    </row>
    <row r="994" spans="14:306" s="56" customFormat="1" ht="15" customHeight="1">
      <c r="AJ994" s="354">
        <v>29</v>
      </c>
      <c r="AK994" s="432">
        <v>98</v>
      </c>
      <c r="AL994" s="432">
        <v>45</v>
      </c>
      <c r="AM994" s="433" t="s">
        <v>398</v>
      </c>
      <c r="AN994" s="433" t="s">
        <v>38</v>
      </c>
      <c r="CB994" s="307"/>
      <c r="CC994" s="307"/>
      <c r="CD994" s="307"/>
      <c r="CE994" s="307"/>
      <c r="CF994" s="307"/>
      <c r="CG994" s="307"/>
      <c r="CH994" s="307"/>
      <c r="CI994" s="307"/>
      <c r="CJ994" s="307"/>
      <c r="CK994" s="307"/>
      <c r="CL994" s="307"/>
      <c r="CM994" s="307"/>
      <c r="CN994" s="307"/>
      <c r="CO994" s="307"/>
      <c r="CP994" s="307"/>
      <c r="CQ994" s="307"/>
      <c r="CR994" s="307"/>
      <c r="CS994" s="307"/>
      <c r="CT994" s="307"/>
      <c r="CU994" s="307"/>
      <c r="CV994" s="307"/>
      <c r="CW994" s="307"/>
      <c r="CX994" s="307"/>
      <c r="CY994" s="307"/>
      <c r="CZ994" s="307"/>
      <c r="DA994" s="307"/>
      <c r="DB994" s="307"/>
      <c r="DC994" s="307"/>
      <c r="DD994" s="307"/>
      <c r="DE994" s="307"/>
      <c r="DF994" s="307"/>
      <c r="DG994" s="307"/>
      <c r="DH994" s="307"/>
      <c r="DI994" s="390"/>
      <c r="DJ994" s="390"/>
      <c r="DK994" s="307"/>
      <c r="DL994" s="307"/>
      <c r="DM994" s="307"/>
      <c r="DN994" s="307"/>
      <c r="DO994" s="307"/>
      <c r="DP994" s="307"/>
      <c r="DQ994" s="307"/>
      <c r="DR994" s="307"/>
      <c r="DS994" s="307"/>
      <c r="DT994" s="307"/>
      <c r="DU994" s="307"/>
      <c r="DV994" s="307"/>
      <c r="DW994" s="307"/>
      <c r="DX994" s="307"/>
      <c r="DY994" s="307"/>
      <c r="DZ994" s="307"/>
      <c r="EA994" s="307"/>
      <c r="EB994" s="307"/>
      <c r="EC994" s="307"/>
      <c r="ED994" s="307"/>
      <c r="EE994" s="307"/>
      <c r="EF994" s="307"/>
      <c r="EG994" s="307"/>
      <c r="EH994" s="307"/>
      <c r="EI994" s="307"/>
      <c r="EJ994" s="307"/>
      <c r="EK994" s="307"/>
      <c r="EL994" s="307"/>
      <c r="EM994" s="307"/>
      <c r="EN994" s="307"/>
      <c r="EO994" s="307"/>
      <c r="EP994" s="307"/>
      <c r="EQ994" s="307"/>
      <c r="ER994" s="307"/>
      <c r="ES994" s="307"/>
      <c r="ET994" s="307"/>
      <c r="EU994" s="390"/>
      <c r="EV994" s="390"/>
      <c r="EW994" s="307"/>
      <c r="EX994" s="307"/>
      <c r="EY994" s="307"/>
      <c r="EZ994" s="307"/>
      <c r="FA994" s="307"/>
      <c r="FB994" s="307"/>
      <c r="FC994" s="307"/>
      <c r="FD994" s="307"/>
      <c r="FE994" s="307"/>
      <c r="FF994" s="307"/>
      <c r="FG994" s="307"/>
      <c r="FH994" s="307"/>
      <c r="FI994" s="307"/>
      <c r="FJ994" s="307"/>
      <c r="FK994" s="307"/>
      <c r="FL994" s="307"/>
      <c r="FM994" s="307"/>
      <c r="FN994" s="307"/>
      <c r="FO994" s="307"/>
      <c r="FP994" s="307"/>
      <c r="FQ994" s="307"/>
      <c r="FR994" s="307"/>
      <c r="FS994" s="307"/>
      <c r="FT994" s="307"/>
      <c r="FU994" s="307"/>
      <c r="FV994" s="307"/>
      <c r="FW994" s="307"/>
      <c r="FX994" s="307"/>
      <c r="FY994" s="307"/>
      <c r="FZ994" s="307"/>
      <c r="GA994" s="307"/>
      <c r="GB994" s="307"/>
      <c r="GC994" s="307"/>
      <c r="GD994" s="307"/>
      <c r="GE994" s="307"/>
      <c r="GF994" s="307"/>
      <c r="GG994" s="307"/>
      <c r="GH994" s="307"/>
      <c r="GI994" s="307"/>
      <c r="GJ994" s="307"/>
      <c r="GK994" s="307"/>
      <c r="GL994" s="307"/>
      <c r="GM994" s="307"/>
      <c r="GN994" s="307"/>
      <c r="GO994" s="307"/>
      <c r="GP994" s="307"/>
      <c r="GQ994" s="307"/>
      <c r="GR994" s="307"/>
      <c r="GS994" s="307"/>
      <c r="GT994" s="307"/>
      <c r="GU994" s="307"/>
      <c r="GV994" s="307"/>
      <c r="GW994" s="307"/>
      <c r="GX994" s="307"/>
      <c r="GY994" s="307"/>
      <c r="GZ994" s="307"/>
      <c r="HA994" s="307"/>
      <c r="HB994" s="307"/>
      <c r="HC994" s="307"/>
      <c r="HD994" s="307"/>
      <c r="HE994" s="307"/>
      <c r="HF994" s="307"/>
      <c r="HG994" s="307"/>
      <c r="HH994" s="307"/>
      <c r="HI994" s="307"/>
      <c r="HJ994" s="307"/>
      <c r="HK994" s="307"/>
      <c r="HL994" s="307"/>
      <c r="HM994" s="307"/>
      <c r="HN994" s="307"/>
      <c r="HO994" s="307"/>
      <c r="HP994" s="307"/>
      <c r="HQ994" s="307"/>
      <c r="HR994" s="307"/>
      <c r="HS994" s="307"/>
      <c r="HT994" s="307"/>
      <c r="HU994" s="307"/>
      <c r="HV994" s="307"/>
      <c r="HW994" s="307"/>
      <c r="HX994" s="307"/>
      <c r="HY994" s="307"/>
      <c r="HZ994" s="307"/>
      <c r="IA994" s="307"/>
      <c r="IB994" s="307"/>
      <c r="IC994" s="307"/>
      <c r="ID994" s="307"/>
      <c r="IE994" s="307"/>
      <c r="IF994" s="307"/>
      <c r="IG994" s="307"/>
      <c r="IH994" s="307"/>
      <c r="II994" s="307"/>
      <c r="IJ994" s="307"/>
      <c r="IK994" s="307"/>
      <c r="IL994" s="307"/>
      <c r="IM994" s="307"/>
      <c r="IN994" s="307"/>
      <c r="IO994" s="307"/>
      <c r="IP994" s="307"/>
      <c r="IQ994" s="307"/>
      <c r="IR994" s="307"/>
      <c r="IS994" s="307"/>
      <c r="IT994" s="307"/>
      <c r="IU994" s="307"/>
      <c r="IV994" s="307"/>
      <c r="IW994" s="307"/>
      <c r="IX994" s="307"/>
      <c r="IY994" s="307"/>
      <c r="IZ994" s="307"/>
      <c r="JA994" s="307"/>
      <c r="JB994" s="307"/>
      <c r="JC994" s="307"/>
      <c r="JD994" s="307"/>
      <c r="JE994" s="307"/>
      <c r="JF994" s="307"/>
      <c r="JG994" s="307"/>
      <c r="JH994" s="307"/>
      <c r="JI994" s="307"/>
      <c r="JJ994" s="307"/>
      <c r="JK994" s="307"/>
      <c r="JL994" s="307"/>
      <c r="JM994" s="307"/>
      <c r="JN994" s="307"/>
      <c r="JO994" s="307"/>
      <c r="JP994" s="307"/>
      <c r="JQ994" s="307"/>
      <c r="JR994" s="307"/>
      <c r="JS994" s="307"/>
      <c r="JT994" s="307"/>
      <c r="JU994" s="307"/>
      <c r="JV994" s="307"/>
      <c r="JW994" s="307"/>
      <c r="JX994" s="307"/>
      <c r="JY994" s="307"/>
      <c r="JZ994" s="307"/>
      <c r="KA994" s="307"/>
      <c r="KB994" s="307"/>
      <c r="KC994" s="307"/>
      <c r="KD994" s="307"/>
      <c r="KE994" s="307"/>
      <c r="KF994" s="307"/>
      <c r="KG994" s="307"/>
      <c r="KH994" s="307"/>
      <c r="KI994" s="307"/>
      <c r="KJ994" s="307"/>
      <c r="KK994" s="307"/>
      <c r="KL994" s="307"/>
      <c r="KM994" s="307"/>
      <c r="KN994" s="307"/>
      <c r="KO994" s="307"/>
      <c r="KP994" s="307"/>
      <c r="KQ994" s="307"/>
      <c r="KR994" s="307"/>
      <c r="KS994" s="307"/>
      <c r="KT994" s="307"/>
    </row>
    <row r="995" spans="14:306" s="56" customFormat="1" ht="15" customHeight="1">
      <c r="AJ995" s="354">
        <v>30</v>
      </c>
      <c r="AK995" s="432">
        <v>100</v>
      </c>
      <c r="AL995" s="432">
        <v>50</v>
      </c>
      <c r="AM995" s="433" t="s">
        <v>402</v>
      </c>
      <c r="AN995" s="433" t="s">
        <v>39</v>
      </c>
      <c r="CB995" s="307"/>
      <c r="CC995" s="307"/>
      <c r="CD995" s="307"/>
      <c r="CE995" s="307"/>
      <c r="CF995" s="307"/>
      <c r="CG995" s="307"/>
      <c r="CH995" s="307"/>
      <c r="CI995" s="307"/>
      <c r="CJ995" s="307"/>
      <c r="CK995" s="307"/>
      <c r="CL995" s="307"/>
      <c r="CM995" s="307"/>
      <c r="CN995" s="307"/>
      <c r="CO995" s="307"/>
      <c r="CP995" s="307"/>
      <c r="CQ995" s="307"/>
      <c r="CR995" s="307"/>
      <c r="CS995" s="307"/>
      <c r="CT995" s="307"/>
      <c r="CU995" s="307"/>
      <c r="CV995" s="307"/>
      <c r="CW995" s="307"/>
      <c r="CX995" s="307"/>
      <c r="CY995" s="307"/>
      <c r="CZ995" s="307"/>
      <c r="DA995" s="307"/>
      <c r="DB995" s="307"/>
      <c r="DC995" s="307"/>
      <c r="DD995" s="307"/>
      <c r="DE995" s="307"/>
      <c r="DF995" s="307"/>
      <c r="DG995" s="307"/>
      <c r="DH995" s="307"/>
      <c r="DI995" s="390"/>
      <c r="DJ995" s="390"/>
      <c r="DK995" s="307"/>
      <c r="DL995" s="307"/>
      <c r="DM995" s="307"/>
      <c r="DN995" s="307"/>
      <c r="DO995" s="307"/>
      <c r="DP995" s="307"/>
      <c r="DQ995" s="307"/>
      <c r="DR995" s="307"/>
      <c r="DS995" s="307"/>
      <c r="DT995" s="307"/>
      <c r="DU995" s="307"/>
      <c r="DV995" s="307"/>
      <c r="DW995" s="307"/>
      <c r="DX995" s="307"/>
      <c r="DY995" s="307"/>
      <c r="DZ995" s="307"/>
      <c r="EA995" s="307"/>
      <c r="EB995" s="307"/>
      <c r="EC995" s="307"/>
      <c r="ED995" s="307"/>
      <c r="EE995" s="307"/>
      <c r="EF995" s="307"/>
      <c r="EG995" s="307"/>
      <c r="EH995" s="307"/>
      <c r="EI995" s="307"/>
      <c r="EJ995" s="307"/>
      <c r="EK995" s="307"/>
      <c r="EL995" s="307"/>
      <c r="EM995" s="307"/>
      <c r="EN995" s="307"/>
      <c r="EO995" s="307"/>
      <c r="EP995" s="307"/>
      <c r="EQ995" s="307"/>
      <c r="ER995" s="307"/>
      <c r="ES995" s="307"/>
      <c r="ET995" s="307"/>
      <c r="EU995" s="390"/>
      <c r="EV995" s="390"/>
      <c r="EW995" s="307"/>
      <c r="EX995" s="307"/>
      <c r="EY995" s="307"/>
      <c r="EZ995" s="307"/>
      <c r="FA995" s="307"/>
      <c r="FB995" s="307"/>
      <c r="FC995" s="307"/>
      <c r="FD995" s="307"/>
      <c r="FE995" s="307"/>
      <c r="FF995" s="307"/>
      <c r="FG995" s="307"/>
      <c r="FH995" s="307"/>
      <c r="FI995" s="307"/>
      <c r="FJ995" s="307"/>
      <c r="FK995" s="307"/>
      <c r="FL995" s="307"/>
      <c r="FM995" s="307"/>
      <c r="FN995" s="307"/>
      <c r="FO995" s="307"/>
      <c r="FP995" s="307"/>
      <c r="FQ995" s="307"/>
      <c r="FR995" s="307"/>
      <c r="FS995" s="307"/>
      <c r="FT995" s="307"/>
      <c r="FU995" s="307"/>
      <c r="FV995" s="307"/>
      <c r="FW995" s="307"/>
      <c r="FX995" s="307"/>
      <c r="FY995" s="307"/>
      <c r="FZ995" s="307"/>
      <c r="GA995" s="307"/>
      <c r="GB995" s="307"/>
      <c r="GC995" s="307"/>
      <c r="GD995" s="307"/>
      <c r="GE995" s="307"/>
      <c r="GF995" s="307"/>
      <c r="GG995" s="307"/>
      <c r="GH995" s="307"/>
      <c r="GI995" s="307"/>
      <c r="GJ995" s="307"/>
      <c r="GK995" s="307"/>
      <c r="GL995" s="307"/>
      <c r="GM995" s="307"/>
      <c r="GN995" s="307"/>
      <c r="GO995" s="307"/>
      <c r="GP995" s="307"/>
      <c r="GQ995" s="307"/>
      <c r="GR995" s="307"/>
      <c r="GS995" s="307"/>
      <c r="GT995" s="307"/>
      <c r="GU995" s="307"/>
      <c r="GV995" s="307"/>
      <c r="GW995" s="307"/>
      <c r="GX995" s="307"/>
      <c r="GY995" s="307"/>
      <c r="GZ995" s="307"/>
      <c r="HA995" s="307"/>
      <c r="HB995" s="307"/>
      <c r="HC995" s="307"/>
      <c r="HD995" s="307"/>
      <c r="HE995" s="307"/>
      <c r="HF995" s="307"/>
      <c r="HG995" s="307"/>
      <c r="HH995" s="307"/>
      <c r="HI995" s="307"/>
      <c r="HJ995" s="307"/>
      <c r="HK995" s="307"/>
      <c r="HL995" s="307"/>
      <c r="HM995" s="307"/>
      <c r="HN995" s="307"/>
      <c r="HO995" s="307"/>
      <c r="HP995" s="307"/>
      <c r="HQ995" s="307"/>
      <c r="HR995" s="307"/>
      <c r="HS995" s="307"/>
      <c r="HT995" s="307"/>
      <c r="HU995" s="307"/>
      <c r="HV995" s="307"/>
      <c r="HW995" s="307"/>
      <c r="HX995" s="307"/>
      <c r="HY995" s="307"/>
      <c r="HZ995" s="307"/>
      <c r="IA995" s="307"/>
      <c r="IB995" s="307"/>
      <c r="IC995" s="307"/>
      <c r="ID995" s="307"/>
      <c r="IE995" s="307"/>
      <c r="IF995" s="307"/>
      <c r="IG995" s="307"/>
      <c r="IH995" s="307"/>
      <c r="II995" s="307"/>
      <c r="IJ995" s="307"/>
      <c r="IK995" s="307"/>
      <c r="IL995" s="307"/>
      <c r="IM995" s="307"/>
      <c r="IN995" s="307"/>
      <c r="IO995" s="307"/>
      <c r="IP995" s="307"/>
      <c r="IQ995" s="307"/>
      <c r="IR995" s="307"/>
      <c r="IS995" s="307"/>
      <c r="IT995" s="307"/>
      <c r="IU995" s="307"/>
      <c r="IV995" s="307"/>
      <c r="IW995" s="307"/>
      <c r="IX995" s="307"/>
      <c r="IY995" s="307"/>
      <c r="IZ995" s="307"/>
      <c r="JA995" s="307"/>
      <c r="JB995" s="307"/>
      <c r="JC995" s="307"/>
      <c r="JD995" s="307"/>
      <c r="JE995" s="307"/>
      <c r="JF995" s="307"/>
      <c r="JG995" s="307"/>
      <c r="JH995" s="307"/>
      <c r="JI995" s="307"/>
      <c r="JJ995" s="307"/>
      <c r="JK995" s="307"/>
      <c r="JL995" s="307"/>
      <c r="JM995" s="307"/>
      <c r="JN995" s="307"/>
      <c r="JO995" s="307"/>
      <c r="JP995" s="307"/>
      <c r="JQ995" s="307"/>
      <c r="JR995" s="307"/>
      <c r="JS995" s="307"/>
      <c r="JT995" s="307"/>
      <c r="JU995" s="307"/>
      <c r="JV995" s="307"/>
      <c r="JW995" s="307"/>
      <c r="JX995" s="307"/>
      <c r="JY995" s="307"/>
      <c r="JZ995" s="307"/>
      <c r="KA995" s="307"/>
      <c r="KB995" s="307"/>
      <c r="KC995" s="307"/>
      <c r="KD995" s="307"/>
      <c r="KE995" s="307"/>
      <c r="KF995" s="307"/>
      <c r="KG995" s="307"/>
      <c r="KH995" s="307"/>
      <c r="KI995" s="307"/>
      <c r="KJ995" s="307"/>
      <c r="KK995" s="307"/>
      <c r="KL995" s="307"/>
      <c r="KM995" s="307"/>
      <c r="KN995" s="307"/>
      <c r="KO995" s="307"/>
      <c r="KP995" s="307"/>
      <c r="KQ995" s="307"/>
      <c r="KR995" s="307"/>
      <c r="KS995" s="307"/>
      <c r="KT995" s="307"/>
    </row>
    <row r="996" spans="14:306" s="56" customFormat="1" ht="15" customHeight="1">
      <c r="AJ996" s="354">
        <v>31</v>
      </c>
      <c r="AK996" s="432">
        <v>102</v>
      </c>
      <c r="AL996" s="432">
        <v>55</v>
      </c>
      <c r="AM996" s="433" t="s">
        <v>406</v>
      </c>
      <c r="AN996" s="433" t="s">
        <v>40</v>
      </c>
      <c r="CB996" s="307"/>
      <c r="CC996" s="307"/>
      <c r="CD996" s="307"/>
      <c r="CE996" s="307"/>
      <c r="CF996" s="307"/>
      <c r="CG996" s="307"/>
      <c r="CH996" s="307"/>
      <c r="CI996" s="307"/>
      <c r="CJ996" s="307"/>
      <c r="CK996" s="307"/>
      <c r="CL996" s="307"/>
      <c r="CM996" s="307"/>
      <c r="CN996" s="307"/>
      <c r="CO996" s="307"/>
      <c r="CP996" s="307"/>
      <c r="CQ996" s="307"/>
      <c r="CR996" s="307"/>
      <c r="CS996" s="307"/>
      <c r="CT996" s="307"/>
      <c r="CU996" s="307"/>
      <c r="CV996" s="307"/>
      <c r="CW996" s="307"/>
      <c r="CX996" s="307"/>
      <c r="CY996" s="307"/>
      <c r="CZ996" s="307"/>
      <c r="DA996" s="307"/>
      <c r="DB996" s="307"/>
      <c r="DC996" s="307"/>
      <c r="DD996" s="307"/>
      <c r="DE996" s="307"/>
      <c r="DF996" s="307"/>
      <c r="DG996" s="307"/>
      <c r="DH996" s="307"/>
      <c r="DI996" s="390"/>
      <c r="DJ996" s="390"/>
      <c r="DK996" s="307"/>
      <c r="DL996" s="307"/>
      <c r="DM996" s="307"/>
      <c r="DN996" s="307"/>
      <c r="DO996" s="307"/>
      <c r="DP996" s="307"/>
      <c r="DQ996" s="307"/>
      <c r="DR996" s="307"/>
      <c r="DS996" s="307"/>
      <c r="DT996" s="307"/>
      <c r="DU996" s="307"/>
      <c r="DV996" s="307"/>
      <c r="DW996" s="307"/>
      <c r="DX996" s="307"/>
      <c r="DY996" s="307"/>
      <c r="DZ996" s="307"/>
      <c r="EA996" s="307"/>
      <c r="EB996" s="307"/>
      <c r="EC996" s="307"/>
      <c r="ED996" s="307"/>
      <c r="EE996" s="307"/>
      <c r="EF996" s="307"/>
      <c r="EG996" s="307"/>
      <c r="EH996" s="307"/>
      <c r="EI996" s="307"/>
      <c r="EJ996" s="307"/>
      <c r="EK996" s="307"/>
      <c r="EL996" s="307"/>
      <c r="EM996" s="307"/>
      <c r="EN996" s="307"/>
      <c r="EO996" s="307"/>
      <c r="EP996" s="307"/>
      <c r="EQ996" s="307"/>
      <c r="ER996" s="307"/>
      <c r="ES996" s="307"/>
      <c r="ET996" s="307"/>
      <c r="EU996" s="390"/>
      <c r="EV996" s="390"/>
      <c r="EW996" s="307"/>
      <c r="EX996" s="307"/>
      <c r="EY996" s="307"/>
      <c r="EZ996" s="307"/>
      <c r="FA996" s="307"/>
      <c r="FB996" s="307"/>
      <c r="FC996" s="307"/>
      <c r="FD996" s="307"/>
      <c r="FE996" s="307"/>
      <c r="FF996" s="307"/>
      <c r="FG996" s="307"/>
      <c r="FH996" s="307"/>
      <c r="FI996" s="307"/>
      <c r="FJ996" s="307"/>
      <c r="FK996" s="307"/>
      <c r="FL996" s="307"/>
      <c r="FM996" s="307"/>
      <c r="FN996" s="307"/>
      <c r="FO996" s="307"/>
      <c r="FP996" s="307"/>
      <c r="FQ996" s="307"/>
      <c r="FR996" s="307"/>
      <c r="FS996" s="307"/>
      <c r="FT996" s="307"/>
      <c r="FU996" s="307"/>
      <c r="FV996" s="307"/>
      <c r="FW996" s="307"/>
      <c r="FX996" s="307"/>
      <c r="FY996" s="307"/>
      <c r="FZ996" s="307"/>
      <c r="GA996" s="307"/>
      <c r="GB996" s="307"/>
      <c r="GC996" s="307"/>
      <c r="GD996" s="307"/>
      <c r="GE996" s="307"/>
      <c r="GF996" s="307"/>
      <c r="GG996" s="307"/>
      <c r="GH996" s="307"/>
      <c r="GI996" s="307"/>
      <c r="GJ996" s="307"/>
      <c r="GK996" s="307"/>
      <c r="GL996" s="307"/>
      <c r="GM996" s="307"/>
      <c r="GN996" s="307"/>
      <c r="GO996" s="307"/>
      <c r="GP996" s="307"/>
      <c r="GQ996" s="307"/>
      <c r="GR996" s="307"/>
      <c r="GS996" s="307"/>
      <c r="GT996" s="307"/>
      <c r="GU996" s="307"/>
      <c r="GV996" s="307"/>
      <c r="GW996" s="307"/>
      <c r="GX996" s="307"/>
      <c r="GY996" s="307"/>
      <c r="GZ996" s="307"/>
      <c r="HA996" s="307"/>
      <c r="HB996" s="307"/>
      <c r="HC996" s="307"/>
      <c r="HD996" s="307"/>
      <c r="HE996" s="307"/>
      <c r="HF996" s="307"/>
      <c r="HG996" s="307"/>
      <c r="HH996" s="307"/>
      <c r="HI996" s="307"/>
      <c r="HJ996" s="307"/>
      <c r="HK996" s="307"/>
      <c r="HL996" s="307"/>
      <c r="HM996" s="307"/>
      <c r="HN996" s="307"/>
      <c r="HO996" s="307"/>
      <c r="HP996" s="307"/>
      <c r="HQ996" s="307"/>
      <c r="HR996" s="307"/>
      <c r="HS996" s="307"/>
      <c r="HT996" s="307"/>
      <c r="HU996" s="307"/>
      <c r="HV996" s="307"/>
      <c r="HW996" s="307"/>
      <c r="HX996" s="307"/>
      <c r="HY996" s="307"/>
      <c r="HZ996" s="307"/>
      <c r="IA996" s="307"/>
      <c r="IB996" s="307"/>
      <c r="IC996" s="307"/>
      <c r="ID996" s="307"/>
      <c r="IE996" s="307"/>
      <c r="IF996" s="307"/>
      <c r="IG996" s="307"/>
      <c r="IH996" s="307"/>
      <c r="II996" s="307"/>
      <c r="IJ996" s="307"/>
      <c r="IK996" s="307"/>
      <c r="IL996" s="307"/>
      <c r="IM996" s="307"/>
      <c r="IN996" s="307"/>
      <c r="IO996" s="307"/>
      <c r="IP996" s="307"/>
      <c r="IQ996" s="307"/>
      <c r="IR996" s="307"/>
      <c r="IS996" s="307"/>
      <c r="IT996" s="307"/>
      <c r="IU996" s="307"/>
      <c r="IV996" s="307"/>
      <c r="IW996" s="307"/>
      <c r="IX996" s="307"/>
      <c r="IY996" s="307"/>
      <c r="IZ996" s="307"/>
      <c r="JA996" s="307"/>
      <c r="JB996" s="307"/>
      <c r="JC996" s="307"/>
      <c r="JD996" s="307"/>
      <c r="JE996" s="307"/>
      <c r="JF996" s="307"/>
      <c r="JG996" s="307"/>
      <c r="JH996" s="307"/>
      <c r="JI996" s="307"/>
      <c r="JJ996" s="307"/>
      <c r="JK996" s="307"/>
      <c r="JL996" s="307"/>
      <c r="JM996" s="307"/>
      <c r="JN996" s="307"/>
      <c r="JO996" s="307"/>
      <c r="JP996" s="307"/>
      <c r="JQ996" s="307"/>
      <c r="JR996" s="307"/>
      <c r="JS996" s="307"/>
      <c r="JT996" s="307"/>
      <c r="JU996" s="307"/>
      <c r="JV996" s="307"/>
      <c r="JW996" s="307"/>
      <c r="JX996" s="307"/>
      <c r="JY996" s="307"/>
      <c r="JZ996" s="307"/>
      <c r="KA996" s="307"/>
      <c r="KB996" s="307"/>
      <c r="KC996" s="307"/>
      <c r="KD996" s="307"/>
      <c r="KE996" s="307"/>
      <c r="KF996" s="307"/>
      <c r="KG996" s="307"/>
      <c r="KH996" s="307"/>
      <c r="KI996" s="307"/>
      <c r="KJ996" s="307"/>
      <c r="KK996" s="307"/>
      <c r="KL996" s="307"/>
      <c r="KM996" s="307"/>
      <c r="KN996" s="307"/>
      <c r="KO996" s="307"/>
      <c r="KP996" s="307"/>
      <c r="KQ996" s="307"/>
      <c r="KR996" s="307"/>
      <c r="KS996" s="307"/>
      <c r="KT996" s="307"/>
    </row>
    <row r="997" spans="14:306" s="56" customFormat="1" ht="15" customHeight="1">
      <c r="N997" s="311"/>
      <c r="O997" s="311"/>
      <c r="P997" s="311"/>
      <c r="Q997" s="311"/>
      <c r="R997" s="311"/>
      <c r="AJ997" s="354">
        <v>32</v>
      </c>
      <c r="AK997" s="432">
        <v>104</v>
      </c>
      <c r="AL997" s="432">
        <v>61</v>
      </c>
      <c r="AM997" s="433" t="s">
        <v>410</v>
      </c>
      <c r="AN997" s="433" t="s">
        <v>1080</v>
      </c>
      <c r="CB997" s="307"/>
      <c r="CC997" s="307"/>
      <c r="CD997" s="307"/>
      <c r="CE997" s="307"/>
      <c r="CF997" s="307"/>
      <c r="CG997" s="307"/>
      <c r="CH997" s="307"/>
      <c r="CI997" s="307"/>
      <c r="CJ997" s="307"/>
      <c r="CK997" s="307"/>
      <c r="CL997" s="307"/>
      <c r="CM997" s="307"/>
      <c r="CN997" s="307"/>
      <c r="CO997" s="307"/>
      <c r="CP997" s="307"/>
      <c r="CQ997" s="307"/>
      <c r="CR997" s="307"/>
      <c r="CS997" s="307"/>
      <c r="CT997" s="307"/>
      <c r="CU997" s="307"/>
      <c r="CV997" s="307"/>
      <c r="CW997" s="307"/>
      <c r="CX997" s="307"/>
      <c r="CY997" s="307"/>
      <c r="CZ997" s="307"/>
      <c r="DA997" s="307"/>
      <c r="DB997" s="307"/>
      <c r="DC997" s="307"/>
      <c r="DD997" s="307"/>
      <c r="DE997" s="307"/>
      <c r="DF997" s="307"/>
      <c r="DG997" s="307"/>
      <c r="DH997" s="307"/>
      <c r="DI997" s="390"/>
      <c r="DJ997" s="390"/>
      <c r="DK997" s="307"/>
      <c r="DL997" s="307"/>
      <c r="DM997" s="307"/>
      <c r="DN997" s="307"/>
      <c r="DO997" s="307"/>
      <c r="DP997" s="307"/>
      <c r="DQ997" s="307"/>
      <c r="DR997" s="307"/>
      <c r="DS997" s="307"/>
      <c r="DT997" s="307"/>
      <c r="DU997" s="307"/>
      <c r="DV997" s="307"/>
      <c r="DW997" s="307"/>
      <c r="DX997" s="307"/>
      <c r="DY997" s="307"/>
      <c r="DZ997" s="307"/>
      <c r="EA997" s="307"/>
      <c r="EB997" s="307"/>
      <c r="EC997" s="307"/>
      <c r="ED997" s="307"/>
      <c r="EE997" s="307"/>
      <c r="EF997" s="307"/>
      <c r="EG997" s="307"/>
      <c r="EH997" s="307"/>
      <c r="EI997" s="307"/>
      <c r="EJ997" s="307"/>
      <c r="EK997" s="307"/>
      <c r="EL997" s="307"/>
      <c r="EM997" s="307"/>
      <c r="EN997" s="307"/>
      <c r="EO997" s="307"/>
      <c r="EP997" s="307"/>
      <c r="EQ997" s="307"/>
      <c r="ER997" s="307"/>
      <c r="ES997" s="307"/>
      <c r="ET997" s="307"/>
      <c r="EU997" s="390"/>
      <c r="EV997" s="390"/>
      <c r="EW997" s="307"/>
      <c r="EX997" s="307"/>
      <c r="EY997" s="307"/>
      <c r="EZ997" s="307"/>
      <c r="FA997" s="307"/>
      <c r="FB997" s="307"/>
      <c r="FC997" s="307"/>
      <c r="FD997" s="307"/>
      <c r="FE997" s="307"/>
      <c r="FF997" s="307"/>
      <c r="FG997" s="307"/>
      <c r="FH997" s="307"/>
      <c r="FI997" s="307"/>
      <c r="FJ997" s="307"/>
      <c r="FK997" s="307"/>
      <c r="FL997" s="307"/>
      <c r="FM997" s="307"/>
      <c r="FN997" s="307"/>
      <c r="FO997" s="307"/>
      <c r="FP997" s="307"/>
      <c r="FQ997" s="307"/>
      <c r="FR997" s="307"/>
      <c r="FS997" s="307"/>
      <c r="FT997" s="307"/>
      <c r="FU997" s="307"/>
      <c r="FV997" s="307"/>
      <c r="FW997" s="307"/>
      <c r="FX997" s="307"/>
      <c r="FY997" s="307"/>
      <c r="FZ997" s="307"/>
      <c r="GA997" s="307"/>
      <c r="GB997" s="307"/>
      <c r="GC997" s="307"/>
      <c r="GD997" s="307"/>
      <c r="GE997" s="307"/>
      <c r="GF997" s="307"/>
      <c r="GG997" s="307"/>
      <c r="GH997" s="307"/>
      <c r="GI997" s="307"/>
      <c r="GJ997" s="307"/>
      <c r="GK997" s="307"/>
      <c r="GL997" s="307"/>
      <c r="GM997" s="307"/>
      <c r="GN997" s="307"/>
      <c r="GO997" s="307"/>
      <c r="GP997" s="307"/>
      <c r="GQ997" s="307"/>
      <c r="GR997" s="307"/>
      <c r="GS997" s="307"/>
      <c r="GT997" s="307"/>
      <c r="GU997" s="307"/>
      <c r="GV997" s="307"/>
      <c r="GW997" s="307"/>
      <c r="GX997" s="307"/>
      <c r="GY997" s="307"/>
      <c r="GZ997" s="307"/>
      <c r="HA997" s="307"/>
      <c r="HB997" s="307"/>
      <c r="HC997" s="307"/>
      <c r="HD997" s="307"/>
      <c r="HE997" s="307"/>
      <c r="HF997" s="307"/>
      <c r="HG997" s="307"/>
      <c r="HH997" s="307"/>
      <c r="HI997" s="307"/>
      <c r="HJ997" s="307"/>
      <c r="HK997" s="307"/>
      <c r="HL997" s="307"/>
      <c r="HM997" s="307"/>
      <c r="HN997" s="307"/>
      <c r="HO997" s="307"/>
      <c r="HP997" s="307"/>
      <c r="HQ997" s="307"/>
      <c r="HR997" s="307"/>
      <c r="HS997" s="307"/>
      <c r="HT997" s="307"/>
      <c r="HU997" s="307"/>
      <c r="HV997" s="307"/>
      <c r="HW997" s="307"/>
      <c r="HX997" s="307"/>
      <c r="HY997" s="307"/>
      <c r="HZ997" s="307"/>
      <c r="IA997" s="307"/>
      <c r="IB997" s="307"/>
      <c r="IC997" s="307"/>
      <c r="ID997" s="307"/>
      <c r="IE997" s="307"/>
      <c r="IF997" s="307"/>
      <c r="IG997" s="307"/>
      <c r="IH997" s="307"/>
      <c r="II997" s="307"/>
      <c r="IJ997" s="307"/>
      <c r="IK997" s="307"/>
      <c r="IL997" s="307"/>
      <c r="IM997" s="307"/>
      <c r="IN997" s="307"/>
      <c r="IO997" s="307"/>
      <c r="IP997" s="307"/>
      <c r="IQ997" s="307"/>
      <c r="IR997" s="307"/>
      <c r="IS997" s="307"/>
      <c r="IT997" s="307"/>
      <c r="IU997" s="307"/>
      <c r="IV997" s="307"/>
      <c r="IW997" s="307"/>
      <c r="IX997" s="307"/>
      <c r="IY997" s="307"/>
      <c r="IZ997" s="307"/>
      <c r="JA997" s="307"/>
      <c r="JB997" s="307"/>
      <c r="JC997" s="307"/>
      <c r="JD997" s="307"/>
      <c r="JE997" s="307"/>
      <c r="JF997" s="307"/>
      <c r="JG997" s="307"/>
      <c r="JH997" s="307"/>
      <c r="JI997" s="307"/>
      <c r="JJ997" s="307"/>
      <c r="JK997" s="307"/>
      <c r="JL997" s="307"/>
      <c r="JM997" s="307"/>
      <c r="JN997" s="307"/>
      <c r="JO997" s="307"/>
      <c r="JP997" s="307"/>
      <c r="JQ997" s="307"/>
      <c r="JR997" s="307"/>
      <c r="JS997" s="307"/>
      <c r="JT997" s="307"/>
      <c r="JU997" s="307"/>
      <c r="JV997" s="307"/>
      <c r="JW997" s="307"/>
      <c r="JX997" s="307"/>
      <c r="JY997" s="307"/>
      <c r="JZ997" s="307"/>
      <c r="KA997" s="307"/>
      <c r="KB997" s="307"/>
      <c r="KC997" s="307"/>
      <c r="KD997" s="307"/>
      <c r="KE997" s="307"/>
      <c r="KF997" s="307"/>
      <c r="KG997" s="307"/>
      <c r="KH997" s="307"/>
      <c r="KI997" s="307"/>
      <c r="KJ997" s="307"/>
      <c r="KK997" s="307"/>
      <c r="KL997" s="307"/>
      <c r="KM997" s="307"/>
      <c r="KN997" s="307"/>
      <c r="KO997" s="307"/>
      <c r="KP997" s="307"/>
      <c r="KQ997" s="307"/>
      <c r="KR997" s="307"/>
      <c r="KS997" s="307"/>
      <c r="KT997" s="307"/>
    </row>
    <row r="998" spans="14:306" s="56" customFormat="1" ht="15" customHeight="1">
      <c r="N998" s="311"/>
      <c r="O998" s="311"/>
      <c r="P998" s="311"/>
      <c r="Q998" s="311"/>
      <c r="R998" s="311"/>
      <c r="AJ998" s="354">
        <v>33</v>
      </c>
      <c r="AK998" s="432">
        <v>106</v>
      </c>
      <c r="AL998" s="432">
        <v>66</v>
      </c>
      <c r="AM998" s="433" t="s">
        <v>485</v>
      </c>
      <c r="AN998" s="433" t="s">
        <v>1081</v>
      </c>
      <c r="CB998" s="307"/>
      <c r="CC998" s="307"/>
      <c r="CD998" s="307"/>
      <c r="CE998" s="307"/>
      <c r="CF998" s="307"/>
      <c r="CG998" s="307"/>
      <c r="CH998" s="307"/>
      <c r="CI998" s="307"/>
      <c r="CJ998" s="307"/>
      <c r="CK998" s="307"/>
      <c r="CL998" s="307"/>
      <c r="CM998" s="307"/>
      <c r="CN998" s="307"/>
      <c r="CO998" s="307"/>
      <c r="CP998" s="307"/>
      <c r="CQ998" s="307"/>
      <c r="CR998" s="307"/>
      <c r="CS998" s="307"/>
      <c r="CT998" s="307"/>
      <c r="CU998" s="307"/>
      <c r="CV998" s="307"/>
      <c r="CW998" s="307"/>
      <c r="CX998" s="307"/>
      <c r="CY998" s="307"/>
      <c r="CZ998" s="307"/>
      <c r="DA998" s="307"/>
      <c r="DB998" s="307"/>
      <c r="DC998" s="307"/>
      <c r="DD998" s="307"/>
      <c r="DE998" s="307"/>
      <c r="DF998" s="307"/>
      <c r="DG998" s="307"/>
      <c r="DH998" s="307"/>
      <c r="DI998" s="390"/>
      <c r="DJ998" s="390"/>
      <c r="DK998" s="307"/>
      <c r="DL998" s="307"/>
      <c r="DM998" s="307"/>
      <c r="DN998" s="307"/>
      <c r="DO998" s="307"/>
      <c r="DP998" s="307"/>
      <c r="DQ998" s="307"/>
      <c r="DR998" s="307"/>
      <c r="DS998" s="307"/>
      <c r="DT998" s="307"/>
      <c r="DU998" s="307"/>
      <c r="DV998" s="307"/>
      <c r="DW998" s="307"/>
      <c r="DX998" s="307"/>
      <c r="DY998" s="307"/>
      <c r="DZ998" s="307"/>
      <c r="EA998" s="307"/>
      <c r="EB998" s="307"/>
      <c r="EC998" s="307"/>
      <c r="ED998" s="307"/>
      <c r="EE998" s="307"/>
      <c r="EF998" s="307"/>
      <c r="EG998" s="307"/>
      <c r="EH998" s="307"/>
      <c r="EI998" s="307"/>
      <c r="EJ998" s="307"/>
      <c r="EK998" s="307"/>
      <c r="EL998" s="307"/>
      <c r="EM998" s="307"/>
      <c r="EN998" s="307"/>
      <c r="EO998" s="307"/>
      <c r="EP998" s="307"/>
      <c r="EQ998" s="307"/>
      <c r="ER998" s="307"/>
      <c r="ES998" s="307"/>
      <c r="ET998" s="307"/>
      <c r="EU998" s="390"/>
      <c r="EV998" s="390"/>
      <c r="EW998" s="307"/>
      <c r="EX998" s="307"/>
      <c r="EY998" s="307"/>
      <c r="EZ998" s="307"/>
      <c r="FA998" s="307"/>
      <c r="FB998" s="307"/>
      <c r="FC998" s="307"/>
      <c r="FD998" s="307"/>
      <c r="FE998" s="307"/>
      <c r="FF998" s="307"/>
      <c r="FG998" s="307"/>
      <c r="FH998" s="307"/>
      <c r="FI998" s="307"/>
      <c r="FJ998" s="307"/>
      <c r="FK998" s="307"/>
      <c r="FL998" s="307"/>
      <c r="FM998" s="307"/>
      <c r="FN998" s="307"/>
      <c r="FO998" s="307"/>
      <c r="FP998" s="307"/>
      <c r="FQ998" s="307"/>
      <c r="FR998" s="307"/>
      <c r="FS998" s="307"/>
      <c r="FT998" s="307"/>
      <c r="FU998" s="307"/>
      <c r="FV998" s="307"/>
      <c r="FW998" s="307"/>
      <c r="FX998" s="307"/>
      <c r="FY998" s="307"/>
      <c r="FZ998" s="307"/>
      <c r="GA998" s="307"/>
      <c r="GB998" s="307"/>
      <c r="GC998" s="307"/>
      <c r="GD998" s="307"/>
      <c r="GE998" s="307"/>
      <c r="GF998" s="307"/>
      <c r="GG998" s="307"/>
      <c r="GH998" s="307"/>
      <c r="GI998" s="307"/>
      <c r="GJ998" s="307"/>
      <c r="GK998" s="307"/>
      <c r="GL998" s="307"/>
      <c r="GM998" s="307"/>
      <c r="GN998" s="307"/>
      <c r="GO998" s="307"/>
      <c r="GP998" s="307"/>
      <c r="GQ998" s="307"/>
      <c r="GR998" s="307"/>
      <c r="GS998" s="307"/>
      <c r="GT998" s="307"/>
      <c r="GU998" s="307"/>
      <c r="GV998" s="307"/>
      <c r="GW998" s="307"/>
      <c r="GX998" s="307"/>
      <c r="GY998" s="307"/>
      <c r="GZ998" s="307"/>
      <c r="HA998" s="307"/>
      <c r="HB998" s="307"/>
      <c r="HC998" s="307"/>
      <c r="HD998" s="307"/>
      <c r="HE998" s="307"/>
      <c r="HF998" s="307"/>
      <c r="HG998" s="307"/>
      <c r="HH998" s="307"/>
      <c r="HI998" s="307"/>
      <c r="HJ998" s="307"/>
      <c r="HK998" s="307"/>
      <c r="HL998" s="307"/>
      <c r="HM998" s="307"/>
      <c r="HN998" s="307"/>
      <c r="HO998" s="307"/>
      <c r="HP998" s="307"/>
      <c r="HQ998" s="307"/>
      <c r="HR998" s="307"/>
      <c r="HS998" s="307"/>
      <c r="HT998" s="307"/>
      <c r="HU998" s="307"/>
      <c r="HV998" s="307"/>
      <c r="HW998" s="307"/>
      <c r="HX998" s="307"/>
      <c r="HY998" s="307"/>
      <c r="HZ998" s="307"/>
      <c r="IA998" s="307"/>
      <c r="IB998" s="307"/>
      <c r="IC998" s="307"/>
      <c r="ID998" s="307"/>
      <c r="IE998" s="307"/>
      <c r="IF998" s="307"/>
      <c r="IG998" s="307"/>
      <c r="IH998" s="307"/>
      <c r="II998" s="307"/>
      <c r="IJ998" s="307"/>
      <c r="IK998" s="307"/>
      <c r="IL998" s="307"/>
      <c r="IM998" s="307"/>
      <c r="IN998" s="307"/>
      <c r="IO998" s="307"/>
      <c r="IP998" s="307"/>
      <c r="IQ998" s="307"/>
      <c r="IR998" s="307"/>
      <c r="IS998" s="307"/>
      <c r="IT998" s="307"/>
      <c r="IU998" s="307"/>
      <c r="IV998" s="307"/>
      <c r="IW998" s="307"/>
      <c r="IX998" s="307"/>
      <c r="IY998" s="307"/>
      <c r="IZ998" s="307"/>
      <c r="JA998" s="307"/>
      <c r="JB998" s="307"/>
      <c r="JC998" s="307"/>
      <c r="JD998" s="307"/>
      <c r="JE998" s="307"/>
      <c r="JF998" s="307"/>
      <c r="JG998" s="307"/>
      <c r="JH998" s="307"/>
      <c r="JI998" s="307"/>
      <c r="JJ998" s="307"/>
      <c r="JK998" s="307"/>
      <c r="JL998" s="307"/>
      <c r="JM998" s="307"/>
      <c r="JN998" s="307"/>
      <c r="JO998" s="307"/>
      <c r="JP998" s="307"/>
      <c r="JQ998" s="307"/>
      <c r="JR998" s="307"/>
      <c r="JS998" s="307"/>
      <c r="JT998" s="307"/>
      <c r="JU998" s="307"/>
      <c r="JV998" s="307"/>
      <c r="JW998" s="307"/>
      <c r="JX998" s="307"/>
      <c r="JY998" s="307"/>
      <c r="JZ998" s="307"/>
      <c r="KA998" s="307"/>
      <c r="KB998" s="307"/>
      <c r="KC998" s="307"/>
      <c r="KD998" s="307"/>
      <c r="KE998" s="307"/>
      <c r="KF998" s="307"/>
      <c r="KG998" s="307"/>
      <c r="KH998" s="307"/>
      <c r="KI998" s="307"/>
      <c r="KJ998" s="307"/>
      <c r="KK998" s="307"/>
      <c r="KL998" s="307"/>
      <c r="KM998" s="307"/>
      <c r="KN998" s="307"/>
      <c r="KO998" s="307"/>
      <c r="KP998" s="307"/>
      <c r="KQ998" s="307"/>
      <c r="KR998" s="307"/>
      <c r="KS998" s="307"/>
      <c r="KT998" s="307"/>
    </row>
    <row r="999" spans="14:306" s="56" customFormat="1" ht="15" customHeight="1">
      <c r="N999" s="410"/>
      <c r="O999" s="410"/>
      <c r="P999" s="311"/>
      <c r="Q999" s="311"/>
      <c r="R999" s="311"/>
      <c r="AJ999" s="354">
        <v>34</v>
      </c>
      <c r="AK999" s="432">
        <v>108</v>
      </c>
      <c r="AL999" s="432">
        <v>70</v>
      </c>
      <c r="AM999" s="433" t="s">
        <v>1082</v>
      </c>
      <c r="AN999" s="433" t="s">
        <v>1083</v>
      </c>
      <c r="CB999" s="307"/>
      <c r="CC999" s="307"/>
      <c r="CD999" s="307"/>
      <c r="CE999" s="307"/>
      <c r="CF999" s="307"/>
      <c r="CG999" s="307"/>
      <c r="CH999" s="307"/>
      <c r="CI999" s="307"/>
      <c r="CJ999" s="307"/>
      <c r="CK999" s="307"/>
      <c r="CL999" s="307"/>
      <c r="CM999" s="307"/>
      <c r="CN999" s="307"/>
      <c r="CO999" s="307"/>
      <c r="CP999" s="307"/>
      <c r="CQ999" s="307"/>
      <c r="CR999" s="307"/>
      <c r="CS999" s="307"/>
      <c r="CT999" s="307"/>
      <c r="CU999" s="307"/>
      <c r="CV999" s="307"/>
      <c r="CW999" s="307"/>
      <c r="CX999" s="307"/>
      <c r="CY999" s="307"/>
      <c r="CZ999" s="307"/>
      <c r="DA999" s="307"/>
      <c r="DB999" s="307"/>
      <c r="DC999" s="307"/>
      <c r="DD999" s="307"/>
      <c r="DE999" s="307"/>
      <c r="DF999" s="307"/>
      <c r="DG999" s="307"/>
      <c r="DH999" s="307"/>
      <c r="DI999" s="390"/>
      <c r="DJ999" s="390"/>
      <c r="DK999" s="307"/>
      <c r="DL999" s="307"/>
      <c r="DM999" s="307"/>
      <c r="DN999" s="307"/>
      <c r="DO999" s="307"/>
      <c r="DP999" s="307"/>
      <c r="DQ999" s="307"/>
      <c r="DR999" s="307"/>
      <c r="DS999" s="307"/>
      <c r="DT999" s="307"/>
      <c r="DU999" s="307"/>
      <c r="DV999" s="307"/>
      <c r="DW999" s="307"/>
      <c r="DX999" s="307"/>
      <c r="DY999" s="307"/>
      <c r="DZ999" s="307"/>
      <c r="EA999" s="307"/>
      <c r="EB999" s="307"/>
      <c r="EC999" s="307"/>
      <c r="ED999" s="307"/>
      <c r="EE999" s="307"/>
      <c r="EF999" s="307"/>
      <c r="EG999" s="307"/>
      <c r="EH999" s="307"/>
      <c r="EI999" s="307"/>
      <c r="EJ999" s="307"/>
      <c r="EK999" s="307"/>
      <c r="EL999" s="307"/>
      <c r="EM999" s="307"/>
      <c r="EN999" s="307"/>
      <c r="EO999" s="307"/>
      <c r="EP999" s="307"/>
      <c r="EQ999" s="307"/>
      <c r="ER999" s="307"/>
      <c r="ES999" s="307"/>
      <c r="ET999" s="307"/>
      <c r="EU999" s="390"/>
      <c r="EV999" s="390"/>
      <c r="EW999" s="307"/>
      <c r="EX999" s="307"/>
      <c r="EY999" s="307"/>
      <c r="EZ999" s="307"/>
      <c r="FA999" s="307"/>
      <c r="FB999" s="307"/>
      <c r="FC999" s="307"/>
      <c r="FD999" s="307"/>
      <c r="FE999" s="307"/>
      <c r="FF999" s="307"/>
      <c r="FG999" s="307"/>
      <c r="FH999" s="307"/>
      <c r="FI999" s="307"/>
      <c r="FJ999" s="307"/>
      <c r="FK999" s="307"/>
      <c r="FL999" s="307"/>
      <c r="FM999" s="307"/>
      <c r="FN999" s="307"/>
      <c r="FO999" s="307"/>
      <c r="FP999" s="307"/>
      <c r="FQ999" s="307"/>
      <c r="FR999" s="307"/>
      <c r="FS999" s="307"/>
      <c r="FT999" s="307"/>
      <c r="FU999" s="307"/>
      <c r="FV999" s="307"/>
      <c r="FW999" s="307"/>
      <c r="FX999" s="307"/>
      <c r="FY999" s="307"/>
      <c r="FZ999" s="307"/>
      <c r="GA999" s="307"/>
      <c r="GB999" s="307"/>
      <c r="GC999" s="307"/>
      <c r="GD999" s="307"/>
      <c r="GE999" s="307"/>
      <c r="GF999" s="307"/>
      <c r="GG999" s="307"/>
      <c r="GH999" s="307"/>
      <c r="GI999" s="307"/>
      <c r="GJ999" s="307"/>
      <c r="GK999" s="307"/>
      <c r="GL999" s="307"/>
      <c r="GM999" s="307"/>
      <c r="GN999" s="307"/>
      <c r="GO999" s="307"/>
      <c r="GP999" s="307"/>
      <c r="GQ999" s="307"/>
      <c r="GR999" s="307"/>
      <c r="GS999" s="307"/>
      <c r="GT999" s="307"/>
      <c r="GU999" s="307"/>
      <c r="GV999" s="307"/>
      <c r="GW999" s="307"/>
      <c r="GX999" s="307"/>
      <c r="GY999" s="307"/>
      <c r="GZ999" s="307"/>
      <c r="HA999" s="307"/>
      <c r="HB999" s="307"/>
      <c r="HC999" s="307"/>
      <c r="HD999" s="307"/>
      <c r="HE999" s="307"/>
      <c r="HF999" s="307"/>
      <c r="HG999" s="307"/>
      <c r="HH999" s="307"/>
      <c r="HI999" s="307"/>
      <c r="HJ999" s="307"/>
      <c r="HK999" s="307"/>
      <c r="HL999" s="307"/>
      <c r="HM999" s="307"/>
      <c r="HN999" s="307"/>
      <c r="HO999" s="307"/>
      <c r="HP999" s="307"/>
      <c r="HQ999" s="307"/>
      <c r="HR999" s="307"/>
      <c r="HS999" s="307"/>
      <c r="HT999" s="307"/>
      <c r="HU999" s="307"/>
      <c r="HV999" s="307"/>
      <c r="HW999" s="307"/>
      <c r="HX999" s="307"/>
      <c r="HY999" s="307"/>
      <c r="HZ999" s="307"/>
      <c r="IA999" s="307"/>
      <c r="IB999" s="307"/>
      <c r="IC999" s="307"/>
      <c r="ID999" s="307"/>
      <c r="IE999" s="307"/>
      <c r="IF999" s="307"/>
      <c r="IG999" s="307"/>
      <c r="IH999" s="307"/>
      <c r="II999" s="307"/>
      <c r="IJ999" s="307"/>
      <c r="IK999" s="307"/>
      <c r="IL999" s="307"/>
      <c r="IM999" s="307"/>
      <c r="IN999" s="307"/>
      <c r="IO999" s="307"/>
      <c r="IP999" s="307"/>
      <c r="IQ999" s="307"/>
      <c r="IR999" s="307"/>
      <c r="IS999" s="307"/>
      <c r="IT999" s="307"/>
      <c r="IU999" s="307"/>
      <c r="IV999" s="307"/>
      <c r="IW999" s="307"/>
      <c r="IX999" s="307"/>
      <c r="IY999" s="307"/>
      <c r="IZ999" s="307"/>
      <c r="JA999" s="307"/>
      <c r="JB999" s="307"/>
      <c r="JC999" s="307"/>
      <c r="JD999" s="307"/>
      <c r="JE999" s="307"/>
      <c r="JF999" s="307"/>
      <c r="JG999" s="307"/>
      <c r="JH999" s="307"/>
      <c r="JI999" s="307"/>
      <c r="JJ999" s="307"/>
      <c r="JK999" s="307"/>
      <c r="JL999" s="307"/>
      <c r="JM999" s="307"/>
      <c r="JN999" s="307"/>
      <c r="JO999" s="307"/>
      <c r="JP999" s="307"/>
      <c r="JQ999" s="307"/>
      <c r="JR999" s="307"/>
      <c r="JS999" s="307"/>
      <c r="JT999" s="307"/>
      <c r="JU999" s="307"/>
      <c r="JV999" s="307"/>
      <c r="JW999" s="307"/>
      <c r="JX999" s="307"/>
      <c r="JY999" s="307"/>
      <c r="JZ999" s="307"/>
      <c r="KA999" s="307"/>
      <c r="KB999" s="307"/>
      <c r="KC999" s="307"/>
      <c r="KD999" s="307"/>
      <c r="KE999" s="307"/>
      <c r="KF999" s="307"/>
      <c r="KG999" s="307"/>
      <c r="KH999" s="307"/>
      <c r="KI999" s="307"/>
      <c r="KJ999" s="307"/>
      <c r="KK999" s="307"/>
      <c r="KL999" s="307"/>
      <c r="KM999" s="307"/>
      <c r="KN999" s="307"/>
      <c r="KO999" s="307"/>
      <c r="KP999" s="307"/>
      <c r="KQ999" s="307"/>
      <c r="KR999" s="307"/>
      <c r="KS999" s="307"/>
      <c r="KT999" s="307"/>
    </row>
    <row r="1000" spans="14:306" s="56" customFormat="1" ht="15" customHeight="1">
      <c r="N1000" s="410"/>
      <c r="O1000" s="410"/>
      <c r="P1000" s="311"/>
      <c r="Q1000" s="311"/>
      <c r="R1000" s="311"/>
      <c r="AJ1000" s="354">
        <v>35</v>
      </c>
      <c r="AK1000" s="432">
        <v>110</v>
      </c>
      <c r="AL1000" s="432">
        <v>75</v>
      </c>
      <c r="AM1000" s="433" t="s">
        <v>487</v>
      </c>
      <c r="AN1000" s="433" t="s">
        <v>1084</v>
      </c>
      <c r="CB1000" s="307"/>
      <c r="CC1000" s="307"/>
      <c r="CD1000" s="307"/>
      <c r="CE1000" s="307"/>
      <c r="CF1000" s="307"/>
      <c r="CG1000" s="307"/>
      <c r="CH1000" s="307"/>
      <c r="CI1000" s="307"/>
      <c r="CJ1000" s="307"/>
      <c r="CK1000" s="307"/>
      <c r="CL1000" s="307"/>
      <c r="CM1000" s="307"/>
      <c r="CN1000" s="307"/>
      <c r="CO1000" s="307"/>
      <c r="CP1000" s="307"/>
      <c r="CQ1000" s="307"/>
      <c r="CR1000" s="307"/>
      <c r="CS1000" s="307"/>
      <c r="CT1000" s="307"/>
      <c r="CU1000" s="307"/>
      <c r="CV1000" s="307"/>
      <c r="CW1000" s="307"/>
      <c r="CX1000" s="307"/>
      <c r="CY1000" s="307"/>
      <c r="CZ1000" s="307"/>
      <c r="DA1000" s="307"/>
      <c r="DB1000" s="307"/>
      <c r="DC1000" s="307"/>
      <c r="DD1000" s="307"/>
      <c r="DE1000" s="307"/>
      <c r="DF1000" s="307"/>
      <c r="DG1000" s="307"/>
      <c r="DH1000" s="307"/>
      <c r="DI1000" s="390"/>
      <c r="DJ1000" s="390"/>
      <c r="DK1000" s="307"/>
      <c r="DL1000" s="307"/>
      <c r="DM1000" s="307"/>
      <c r="DN1000" s="307"/>
      <c r="DO1000" s="307"/>
      <c r="DP1000" s="307"/>
      <c r="DQ1000" s="307"/>
      <c r="DR1000" s="307"/>
      <c r="DS1000" s="307"/>
      <c r="DT1000" s="307"/>
      <c r="DU1000" s="307"/>
      <c r="DV1000" s="307"/>
      <c r="DW1000" s="307"/>
      <c r="DX1000" s="307"/>
      <c r="DY1000" s="307"/>
      <c r="DZ1000" s="307"/>
      <c r="EA1000" s="307"/>
      <c r="EB1000" s="307"/>
      <c r="EC1000" s="307"/>
      <c r="ED1000" s="307"/>
      <c r="EE1000" s="307"/>
      <c r="EF1000" s="307"/>
      <c r="EG1000" s="307"/>
      <c r="EH1000" s="307"/>
      <c r="EI1000" s="307"/>
      <c r="EJ1000" s="307"/>
      <c r="EK1000" s="307"/>
      <c r="EL1000" s="307"/>
      <c r="EM1000" s="307"/>
      <c r="EN1000" s="307"/>
      <c r="EO1000" s="307"/>
      <c r="EP1000" s="307"/>
      <c r="EQ1000" s="307"/>
      <c r="ER1000" s="307"/>
      <c r="ES1000" s="307"/>
      <c r="ET1000" s="307"/>
      <c r="EU1000" s="390"/>
      <c r="EV1000" s="390"/>
      <c r="EW1000" s="307"/>
      <c r="EX1000" s="307"/>
      <c r="EY1000" s="307"/>
      <c r="EZ1000" s="307"/>
      <c r="FA1000" s="307"/>
      <c r="FB1000" s="307"/>
      <c r="FC1000" s="307"/>
      <c r="FD1000" s="307"/>
      <c r="FE1000" s="307"/>
      <c r="FF1000" s="307"/>
      <c r="FG1000" s="307"/>
      <c r="FH1000" s="307"/>
      <c r="FI1000" s="307"/>
      <c r="FJ1000" s="307"/>
      <c r="FK1000" s="307"/>
      <c r="FL1000" s="307"/>
      <c r="FM1000" s="307"/>
      <c r="FN1000" s="307"/>
      <c r="FO1000" s="307"/>
      <c r="FP1000" s="307"/>
      <c r="FQ1000" s="307"/>
      <c r="FR1000" s="307"/>
      <c r="FS1000" s="307"/>
      <c r="FT1000" s="307"/>
      <c r="FU1000" s="307"/>
      <c r="FV1000" s="307"/>
      <c r="FW1000" s="307"/>
      <c r="FX1000" s="307"/>
      <c r="FY1000" s="307"/>
      <c r="FZ1000" s="307"/>
      <c r="GA1000" s="307"/>
      <c r="GB1000" s="307"/>
      <c r="GC1000" s="307"/>
      <c r="GD1000" s="307"/>
      <c r="GE1000" s="307"/>
      <c r="GF1000" s="307"/>
      <c r="GG1000" s="307"/>
      <c r="GH1000" s="307"/>
      <c r="GI1000" s="307"/>
      <c r="GJ1000" s="307"/>
      <c r="GK1000" s="307"/>
      <c r="GL1000" s="307"/>
      <c r="GM1000" s="307"/>
      <c r="GN1000" s="307"/>
      <c r="GO1000" s="307"/>
      <c r="GP1000" s="307"/>
      <c r="GQ1000" s="307"/>
      <c r="GR1000" s="307"/>
      <c r="GS1000" s="307"/>
      <c r="GT1000" s="307"/>
      <c r="GU1000" s="307"/>
      <c r="GV1000" s="307"/>
      <c r="GW1000" s="307"/>
      <c r="GX1000" s="307"/>
      <c r="GY1000" s="307"/>
      <c r="GZ1000" s="307"/>
      <c r="HA1000" s="307"/>
      <c r="HB1000" s="307"/>
      <c r="HC1000" s="307"/>
      <c r="HD1000" s="307"/>
      <c r="HE1000" s="307"/>
      <c r="HF1000" s="307"/>
      <c r="HG1000" s="307"/>
      <c r="HH1000" s="307"/>
      <c r="HI1000" s="307"/>
      <c r="HJ1000" s="307"/>
      <c r="HK1000" s="307"/>
      <c r="HL1000" s="307"/>
      <c r="HM1000" s="307"/>
      <c r="HN1000" s="307"/>
      <c r="HO1000" s="307"/>
      <c r="HP1000" s="307"/>
      <c r="HQ1000" s="307"/>
      <c r="HR1000" s="307"/>
      <c r="HS1000" s="307"/>
      <c r="HT1000" s="307"/>
      <c r="HU1000" s="307"/>
      <c r="HV1000" s="307"/>
      <c r="HW1000" s="307"/>
      <c r="HX1000" s="307"/>
      <c r="HY1000" s="307"/>
      <c r="HZ1000" s="307"/>
      <c r="IA1000" s="307"/>
      <c r="IB1000" s="307"/>
      <c r="IC1000" s="307"/>
      <c r="ID1000" s="307"/>
      <c r="IE1000" s="307"/>
      <c r="IF1000" s="307"/>
      <c r="IG1000" s="307"/>
      <c r="IH1000" s="307"/>
      <c r="II1000" s="307"/>
      <c r="IJ1000" s="307"/>
      <c r="IK1000" s="307"/>
      <c r="IL1000" s="307"/>
      <c r="IM1000" s="307"/>
      <c r="IN1000" s="307"/>
      <c r="IO1000" s="307"/>
      <c r="IP1000" s="307"/>
      <c r="IQ1000" s="307"/>
      <c r="IR1000" s="307"/>
      <c r="IS1000" s="307"/>
      <c r="IT1000" s="307"/>
      <c r="IU1000" s="307"/>
      <c r="IV1000" s="307"/>
      <c r="IW1000" s="307"/>
      <c r="IX1000" s="307"/>
      <c r="IY1000" s="307"/>
      <c r="IZ1000" s="307"/>
      <c r="JA1000" s="307"/>
      <c r="JB1000" s="307"/>
      <c r="JC1000" s="307"/>
      <c r="JD1000" s="307"/>
      <c r="JE1000" s="307"/>
      <c r="JF1000" s="307"/>
      <c r="JG1000" s="307"/>
      <c r="JH1000" s="307"/>
      <c r="JI1000" s="307"/>
      <c r="JJ1000" s="307"/>
      <c r="JK1000" s="307"/>
      <c r="JL1000" s="307"/>
      <c r="JM1000" s="307"/>
      <c r="JN1000" s="307"/>
      <c r="JO1000" s="307"/>
      <c r="JP1000" s="307"/>
      <c r="JQ1000" s="307"/>
      <c r="JR1000" s="307"/>
      <c r="JS1000" s="307"/>
      <c r="JT1000" s="307"/>
      <c r="JU1000" s="307"/>
      <c r="JV1000" s="307"/>
      <c r="JW1000" s="307"/>
      <c r="JX1000" s="307"/>
      <c r="JY1000" s="307"/>
      <c r="JZ1000" s="307"/>
      <c r="KA1000" s="307"/>
      <c r="KB1000" s="307"/>
      <c r="KC1000" s="307"/>
      <c r="KD1000" s="307"/>
      <c r="KE1000" s="307"/>
      <c r="KF1000" s="307"/>
      <c r="KG1000" s="307"/>
      <c r="KH1000" s="307"/>
      <c r="KI1000" s="307"/>
      <c r="KJ1000" s="307"/>
      <c r="KK1000" s="307"/>
      <c r="KL1000" s="307"/>
      <c r="KM1000" s="307"/>
      <c r="KN1000" s="307"/>
      <c r="KO1000" s="307"/>
      <c r="KP1000" s="307"/>
      <c r="KQ1000" s="307"/>
      <c r="KR1000" s="307"/>
      <c r="KS1000" s="307"/>
      <c r="KT1000" s="307"/>
    </row>
    <row r="1001" spans="14:306" s="56" customFormat="1" ht="15" customHeight="1">
      <c r="N1001" s="410"/>
      <c r="O1001" s="410"/>
      <c r="P1001" s="311"/>
      <c r="Q1001" s="311"/>
      <c r="R1001" s="311"/>
      <c r="AJ1001" s="354">
        <v>36</v>
      </c>
      <c r="AK1001" s="432">
        <v>112</v>
      </c>
      <c r="AL1001" s="432">
        <v>79</v>
      </c>
      <c r="AM1001" s="433" t="s">
        <v>490</v>
      </c>
      <c r="AN1001" s="433" t="s">
        <v>1123</v>
      </c>
      <c r="CB1001" s="307"/>
      <c r="CC1001" s="307"/>
      <c r="CD1001" s="307"/>
      <c r="CE1001" s="307"/>
      <c r="CF1001" s="307"/>
      <c r="CG1001" s="307"/>
      <c r="CH1001" s="307"/>
      <c r="CI1001" s="307"/>
      <c r="CJ1001" s="307"/>
      <c r="CK1001" s="307"/>
      <c r="CL1001" s="307"/>
      <c r="CM1001" s="307"/>
      <c r="CN1001" s="307"/>
      <c r="CO1001" s="307"/>
      <c r="CP1001" s="307"/>
      <c r="CQ1001" s="307"/>
      <c r="CR1001" s="307"/>
      <c r="CS1001" s="307"/>
      <c r="CT1001" s="307"/>
      <c r="CU1001" s="307"/>
      <c r="CV1001" s="307"/>
      <c r="CW1001" s="307"/>
      <c r="CX1001" s="307"/>
      <c r="CY1001" s="307"/>
      <c r="CZ1001" s="307"/>
      <c r="DA1001" s="307"/>
      <c r="DB1001" s="307"/>
      <c r="DC1001" s="307"/>
      <c r="DD1001" s="307"/>
      <c r="DE1001" s="307"/>
      <c r="DF1001" s="307"/>
      <c r="DG1001" s="307"/>
      <c r="DH1001" s="307"/>
      <c r="DI1001" s="390"/>
      <c r="DJ1001" s="390"/>
      <c r="DK1001" s="307"/>
      <c r="DL1001" s="307"/>
      <c r="DM1001" s="307"/>
      <c r="DN1001" s="307"/>
      <c r="DO1001" s="307"/>
      <c r="DP1001" s="307"/>
      <c r="DQ1001" s="307"/>
      <c r="DR1001" s="307"/>
      <c r="DS1001" s="307"/>
      <c r="DT1001" s="307"/>
      <c r="DU1001" s="307"/>
      <c r="DV1001" s="307"/>
      <c r="DW1001" s="307"/>
      <c r="DX1001" s="307"/>
      <c r="DY1001" s="307"/>
      <c r="DZ1001" s="307"/>
      <c r="EA1001" s="307"/>
      <c r="EB1001" s="307"/>
      <c r="EC1001" s="307"/>
      <c r="ED1001" s="307"/>
      <c r="EE1001" s="307"/>
      <c r="EF1001" s="307"/>
      <c r="EG1001" s="307"/>
      <c r="EH1001" s="307"/>
      <c r="EI1001" s="307"/>
      <c r="EJ1001" s="307"/>
      <c r="EK1001" s="307"/>
      <c r="EL1001" s="307"/>
      <c r="EM1001" s="307"/>
      <c r="EN1001" s="307"/>
      <c r="EO1001" s="307"/>
      <c r="EP1001" s="307"/>
      <c r="EQ1001" s="307"/>
      <c r="ER1001" s="307"/>
      <c r="ES1001" s="307"/>
      <c r="ET1001" s="307"/>
      <c r="EU1001" s="390"/>
      <c r="EV1001" s="390"/>
      <c r="EW1001" s="307"/>
      <c r="EX1001" s="307"/>
      <c r="EY1001" s="307"/>
      <c r="EZ1001" s="307"/>
      <c r="FA1001" s="307"/>
      <c r="FB1001" s="307"/>
      <c r="FC1001" s="307"/>
      <c r="FD1001" s="307"/>
      <c r="FE1001" s="307"/>
      <c r="FF1001" s="307"/>
      <c r="FG1001" s="307"/>
      <c r="FH1001" s="307"/>
      <c r="FI1001" s="307"/>
      <c r="FJ1001" s="307"/>
      <c r="FK1001" s="307"/>
      <c r="FL1001" s="307"/>
      <c r="FM1001" s="307"/>
      <c r="FN1001" s="307"/>
      <c r="FO1001" s="307"/>
      <c r="FP1001" s="307"/>
      <c r="FQ1001" s="307"/>
      <c r="FR1001" s="307"/>
      <c r="FS1001" s="307"/>
      <c r="FT1001" s="307"/>
      <c r="FU1001" s="307"/>
      <c r="FV1001" s="307"/>
      <c r="FW1001" s="307"/>
      <c r="FX1001" s="307"/>
      <c r="FY1001" s="307"/>
      <c r="FZ1001" s="307"/>
      <c r="GA1001" s="307"/>
      <c r="GB1001" s="307"/>
      <c r="GC1001" s="307"/>
      <c r="GD1001" s="307"/>
      <c r="GE1001" s="307"/>
      <c r="GF1001" s="307"/>
      <c r="GG1001" s="307"/>
      <c r="GH1001" s="307"/>
      <c r="GI1001" s="307"/>
      <c r="GJ1001" s="307"/>
      <c r="GK1001" s="307"/>
      <c r="GL1001" s="307"/>
      <c r="GM1001" s="307"/>
      <c r="GN1001" s="307"/>
      <c r="GO1001" s="307"/>
      <c r="GP1001" s="307"/>
      <c r="GQ1001" s="307"/>
      <c r="GR1001" s="307"/>
      <c r="GS1001" s="307"/>
      <c r="GT1001" s="307"/>
      <c r="GU1001" s="307"/>
      <c r="GV1001" s="307"/>
      <c r="GW1001" s="307"/>
      <c r="GX1001" s="307"/>
      <c r="GY1001" s="307"/>
      <c r="GZ1001" s="307"/>
      <c r="HA1001" s="307"/>
      <c r="HB1001" s="307"/>
      <c r="HC1001" s="307"/>
      <c r="HD1001" s="307"/>
      <c r="HE1001" s="307"/>
      <c r="HF1001" s="307"/>
      <c r="HG1001" s="307"/>
      <c r="HH1001" s="307"/>
      <c r="HI1001" s="307"/>
      <c r="HJ1001" s="307"/>
      <c r="HK1001" s="307"/>
      <c r="HL1001" s="307"/>
      <c r="HM1001" s="307"/>
      <c r="HN1001" s="307"/>
      <c r="HO1001" s="307"/>
      <c r="HP1001" s="307"/>
      <c r="HQ1001" s="307"/>
      <c r="HR1001" s="307"/>
      <c r="HS1001" s="307"/>
      <c r="HT1001" s="307"/>
      <c r="HU1001" s="307"/>
      <c r="HV1001" s="307"/>
      <c r="HW1001" s="307"/>
      <c r="HX1001" s="307"/>
      <c r="HY1001" s="307"/>
      <c r="HZ1001" s="307"/>
      <c r="IA1001" s="307"/>
      <c r="IB1001" s="307"/>
      <c r="IC1001" s="307"/>
      <c r="ID1001" s="307"/>
      <c r="IE1001" s="307"/>
      <c r="IF1001" s="307"/>
      <c r="IG1001" s="307"/>
      <c r="IH1001" s="307"/>
      <c r="II1001" s="307"/>
      <c r="IJ1001" s="307"/>
      <c r="IK1001" s="307"/>
      <c r="IL1001" s="307"/>
      <c r="IM1001" s="307"/>
      <c r="IN1001" s="307"/>
      <c r="IO1001" s="307"/>
      <c r="IP1001" s="307"/>
      <c r="IQ1001" s="307"/>
      <c r="IR1001" s="307"/>
      <c r="IS1001" s="307"/>
      <c r="IT1001" s="307"/>
      <c r="IU1001" s="307"/>
      <c r="IV1001" s="307"/>
      <c r="IW1001" s="307"/>
      <c r="IX1001" s="307"/>
      <c r="IY1001" s="307"/>
      <c r="IZ1001" s="307"/>
      <c r="JA1001" s="307"/>
      <c r="JB1001" s="307"/>
      <c r="JC1001" s="307"/>
      <c r="JD1001" s="307"/>
      <c r="JE1001" s="307"/>
      <c r="JF1001" s="307"/>
      <c r="JG1001" s="307"/>
      <c r="JH1001" s="307"/>
      <c r="JI1001" s="307"/>
      <c r="JJ1001" s="307"/>
      <c r="JK1001" s="307"/>
      <c r="JL1001" s="307"/>
      <c r="JM1001" s="307"/>
      <c r="JN1001" s="307"/>
      <c r="JO1001" s="307"/>
      <c r="JP1001" s="307"/>
      <c r="JQ1001" s="307"/>
      <c r="JR1001" s="307"/>
      <c r="JS1001" s="307"/>
      <c r="JT1001" s="307"/>
      <c r="JU1001" s="307"/>
      <c r="JV1001" s="307"/>
      <c r="JW1001" s="307"/>
      <c r="JX1001" s="307"/>
      <c r="JY1001" s="307"/>
      <c r="JZ1001" s="307"/>
      <c r="KA1001" s="307"/>
      <c r="KB1001" s="307"/>
      <c r="KC1001" s="307"/>
      <c r="KD1001" s="307"/>
      <c r="KE1001" s="307"/>
      <c r="KF1001" s="307"/>
      <c r="KG1001" s="307"/>
      <c r="KH1001" s="307"/>
      <c r="KI1001" s="307"/>
      <c r="KJ1001" s="307"/>
      <c r="KK1001" s="307"/>
      <c r="KL1001" s="307"/>
      <c r="KM1001" s="307"/>
      <c r="KN1001" s="307"/>
      <c r="KO1001" s="307"/>
      <c r="KP1001" s="307"/>
      <c r="KQ1001" s="307"/>
      <c r="KR1001" s="307"/>
      <c r="KS1001" s="307"/>
      <c r="KT1001" s="307"/>
    </row>
    <row r="1002" spans="14:306" s="56" customFormat="1" ht="15" customHeight="1">
      <c r="N1002" s="410"/>
      <c r="O1002" s="410"/>
      <c r="P1002" s="311"/>
      <c r="Q1002" s="311"/>
      <c r="R1002" s="311"/>
      <c r="AJ1002" s="354">
        <v>37</v>
      </c>
      <c r="AK1002" s="432">
        <v>114</v>
      </c>
      <c r="AL1002" s="432">
        <v>82</v>
      </c>
      <c r="AM1002" s="433" t="s">
        <v>419</v>
      </c>
      <c r="AN1002" s="433" t="s">
        <v>1124</v>
      </c>
      <c r="CB1002" s="307"/>
      <c r="CC1002" s="307"/>
      <c r="CD1002" s="307"/>
      <c r="CE1002" s="307"/>
      <c r="CF1002" s="307"/>
      <c r="CG1002" s="307"/>
      <c r="CH1002" s="307"/>
      <c r="CI1002" s="307"/>
      <c r="CJ1002" s="307"/>
      <c r="CK1002" s="307"/>
      <c r="CL1002" s="307"/>
      <c r="CM1002" s="307"/>
      <c r="CN1002" s="307"/>
      <c r="CO1002" s="307"/>
      <c r="CP1002" s="307"/>
      <c r="CQ1002" s="307"/>
      <c r="CR1002" s="307"/>
      <c r="CS1002" s="307"/>
      <c r="CT1002" s="307"/>
      <c r="CU1002" s="307"/>
      <c r="CV1002" s="307"/>
      <c r="CW1002" s="307"/>
      <c r="CX1002" s="307"/>
      <c r="CY1002" s="307"/>
      <c r="CZ1002" s="307"/>
      <c r="DA1002" s="307"/>
      <c r="DB1002" s="307"/>
      <c r="DC1002" s="307"/>
      <c r="DD1002" s="307"/>
      <c r="DE1002" s="307"/>
      <c r="DF1002" s="307"/>
      <c r="DG1002" s="307"/>
      <c r="DH1002" s="307"/>
      <c r="DI1002" s="390"/>
      <c r="DJ1002" s="390"/>
      <c r="DK1002" s="307"/>
      <c r="DL1002" s="307"/>
      <c r="DM1002" s="307"/>
      <c r="DN1002" s="307"/>
      <c r="DO1002" s="307"/>
      <c r="DP1002" s="307"/>
      <c r="DQ1002" s="307"/>
      <c r="DR1002" s="307"/>
      <c r="DS1002" s="307"/>
      <c r="DT1002" s="307"/>
      <c r="DU1002" s="307"/>
      <c r="DV1002" s="307"/>
      <c r="DW1002" s="307"/>
      <c r="DX1002" s="307"/>
      <c r="DY1002" s="307"/>
      <c r="DZ1002" s="307"/>
      <c r="EA1002" s="307"/>
      <c r="EB1002" s="307"/>
      <c r="EC1002" s="307"/>
      <c r="ED1002" s="307"/>
      <c r="EE1002" s="307"/>
      <c r="EF1002" s="307"/>
      <c r="EG1002" s="307"/>
      <c r="EH1002" s="307"/>
      <c r="EI1002" s="307"/>
      <c r="EJ1002" s="307"/>
      <c r="EK1002" s="307"/>
      <c r="EL1002" s="307"/>
      <c r="EM1002" s="307"/>
      <c r="EN1002" s="307"/>
      <c r="EO1002" s="307"/>
      <c r="EP1002" s="307"/>
      <c r="EQ1002" s="307"/>
      <c r="ER1002" s="307"/>
      <c r="ES1002" s="307"/>
      <c r="ET1002" s="307"/>
      <c r="EU1002" s="390"/>
      <c r="EV1002" s="390"/>
      <c r="EW1002" s="307"/>
      <c r="EX1002" s="307"/>
      <c r="EY1002" s="307"/>
      <c r="EZ1002" s="307"/>
      <c r="FA1002" s="307"/>
      <c r="FB1002" s="307"/>
      <c r="FC1002" s="307"/>
      <c r="FD1002" s="307"/>
      <c r="FE1002" s="307"/>
      <c r="FF1002" s="307"/>
      <c r="FG1002" s="307"/>
      <c r="FH1002" s="307"/>
      <c r="FI1002" s="307"/>
      <c r="FJ1002" s="307"/>
      <c r="FK1002" s="307"/>
      <c r="FL1002" s="307"/>
      <c r="FM1002" s="307"/>
      <c r="FN1002" s="307"/>
      <c r="FO1002" s="307"/>
      <c r="FP1002" s="307"/>
      <c r="FQ1002" s="307"/>
      <c r="FR1002" s="307"/>
      <c r="FS1002" s="307"/>
      <c r="FT1002" s="307"/>
      <c r="FU1002" s="307"/>
      <c r="FV1002" s="307"/>
      <c r="FW1002" s="307"/>
      <c r="FX1002" s="307"/>
      <c r="FY1002" s="307"/>
      <c r="FZ1002" s="307"/>
      <c r="GA1002" s="307"/>
      <c r="GB1002" s="307"/>
      <c r="GC1002" s="307"/>
      <c r="GD1002" s="307"/>
      <c r="GE1002" s="307"/>
      <c r="GF1002" s="307"/>
      <c r="GG1002" s="307"/>
      <c r="GH1002" s="307"/>
      <c r="GI1002" s="307"/>
      <c r="GJ1002" s="307"/>
      <c r="GK1002" s="307"/>
      <c r="GL1002" s="307"/>
      <c r="GM1002" s="307"/>
      <c r="GN1002" s="307"/>
      <c r="GO1002" s="307"/>
      <c r="GP1002" s="307"/>
      <c r="GQ1002" s="307"/>
      <c r="GR1002" s="307"/>
      <c r="GS1002" s="307"/>
      <c r="GT1002" s="307"/>
      <c r="GU1002" s="307"/>
      <c r="GV1002" s="307"/>
      <c r="GW1002" s="307"/>
      <c r="GX1002" s="307"/>
      <c r="GY1002" s="307"/>
      <c r="GZ1002" s="307"/>
      <c r="HA1002" s="307"/>
      <c r="HB1002" s="307"/>
      <c r="HC1002" s="307"/>
      <c r="HD1002" s="307"/>
      <c r="HE1002" s="307"/>
      <c r="HF1002" s="307"/>
      <c r="HG1002" s="307"/>
      <c r="HH1002" s="307"/>
      <c r="HI1002" s="307"/>
      <c r="HJ1002" s="307"/>
      <c r="HK1002" s="307"/>
      <c r="HL1002" s="307"/>
      <c r="HM1002" s="307"/>
      <c r="HN1002" s="307"/>
      <c r="HO1002" s="307"/>
      <c r="HP1002" s="307"/>
      <c r="HQ1002" s="307"/>
      <c r="HR1002" s="307"/>
      <c r="HS1002" s="307"/>
      <c r="HT1002" s="307"/>
      <c r="HU1002" s="307"/>
      <c r="HV1002" s="307"/>
      <c r="HW1002" s="307"/>
      <c r="HX1002" s="307"/>
      <c r="HY1002" s="307"/>
      <c r="HZ1002" s="307"/>
      <c r="IA1002" s="307"/>
      <c r="IB1002" s="307"/>
      <c r="IC1002" s="307"/>
      <c r="ID1002" s="307"/>
      <c r="IE1002" s="307"/>
      <c r="IF1002" s="307"/>
      <c r="IG1002" s="307"/>
      <c r="IH1002" s="307"/>
      <c r="II1002" s="307"/>
      <c r="IJ1002" s="307"/>
      <c r="IK1002" s="307"/>
      <c r="IL1002" s="307"/>
      <c r="IM1002" s="307"/>
      <c r="IN1002" s="307"/>
      <c r="IO1002" s="307"/>
      <c r="IP1002" s="307"/>
      <c r="IQ1002" s="307"/>
      <c r="IR1002" s="307"/>
      <c r="IS1002" s="307"/>
      <c r="IT1002" s="307"/>
      <c r="IU1002" s="307"/>
      <c r="IV1002" s="307"/>
      <c r="IW1002" s="307"/>
      <c r="IX1002" s="307"/>
      <c r="IY1002" s="307"/>
      <c r="IZ1002" s="307"/>
      <c r="JA1002" s="307"/>
      <c r="JB1002" s="307"/>
      <c r="JC1002" s="307"/>
      <c r="JD1002" s="307"/>
      <c r="JE1002" s="307"/>
      <c r="JF1002" s="307"/>
      <c r="JG1002" s="307"/>
      <c r="JH1002" s="307"/>
      <c r="JI1002" s="307"/>
      <c r="JJ1002" s="307"/>
      <c r="JK1002" s="307"/>
      <c r="JL1002" s="307"/>
      <c r="JM1002" s="307"/>
      <c r="JN1002" s="307"/>
      <c r="JO1002" s="307"/>
      <c r="JP1002" s="307"/>
      <c r="JQ1002" s="307"/>
      <c r="JR1002" s="307"/>
      <c r="JS1002" s="307"/>
      <c r="JT1002" s="307"/>
      <c r="JU1002" s="307"/>
      <c r="JV1002" s="307"/>
      <c r="JW1002" s="307"/>
      <c r="JX1002" s="307"/>
      <c r="JY1002" s="307"/>
      <c r="JZ1002" s="307"/>
      <c r="KA1002" s="307"/>
      <c r="KB1002" s="307"/>
      <c r="KC1002" s="307"/>
      <c r="KD1002" s="307"/>
      <c r="KE1002" s="307"/>
      <c r="KF1002" s="307"/>
      <c r="KG1002" s="307"/>
      <c r="KH1002" s="307"/>
      <c r="KI1002" s="307"/>
      <c r="KJ1002" s="307"/>
      <c r="KK1002" s="307"/>
      <c r="KL1002" s="307"/>
      <c r="KM1002" s="307"/>
      <c r="KN1002" s="307"/>
      <c r="KO1002" s="307"/>
      <c r="KP1002" s="307"/>
      <c r="KQ1002" s="307"/>
      <c r="KR1002" s="307"/>
      <c r="KS1002" s="307"/>
      <c r="KT1002" s="307"/>
    </row>
    <row r="1003" spans="14:306" s="56" customFormat="1" ht="15" customHeight="1">
      <c r="N1003" s="410"/>
      <c r="O1003" s="410"/>
      <c r="P1003" s="311"/>
      <c r="Q1003" s="311"/>
      <c r="R1003" s="311"/>
      <c r="AJ1003" s="354">
        <v>38</v>
      </c>
      <c r="AK1003" s="432">
        <v>116</v>
      </c>
      <c r="AL1003" s="432">
        <v>86</v>
      </c>
      <c r="AM1003" s="433" t="s">
        <v>421</v>
      </c>
      <c r="AN1003" s="433" t="s">
        <v>1125</v>
      </c>
      <c r="CB1003" s="307"/>
      <c r="CC1003" s="307"/>
      <c r="CD1003" s="307"/>
      <c r="CE1003" s="307"/>
      <c r="CF1003" s="307"/>
      <c r="CG1003" s="307"/>
      <c r="CH1003" s="307"/>
      <c r="CI1003" s="307"/>
      <c r="CJ1003" s="307"/>
      <c r="CK1003" s="307"/>
      <c r="CL1003" s="307"/>
      <c r="CM1003" s="307"/>
      <c r="CN1003" s="307"/>
      <c r="CO1003" s="307"/>
      <c r="CP1003" s="307"/>
      <c r="CQ1003" s="307"/>
      <c r="CR1003" s="307"/>
      <c r="CS1003" s="307"/>
      <c r="CT1003" s="307"/>
      <c r="CU1003" s="307"/>
      <c r="CV1003" s="307"/>
      <c r="CW1003" s="307"/>
      <c r="CX1003" s="307"/>
      <c r="CY1003" s="307"/>
      <c r="CZ1003" s="307"/>
      <c r="DA1003" s="307"/>
      <c r="DB1003" s="307"/>
      <c r="DC1003" s="307"/>
      <c r="DD1003" s="307"/>
      <c r="DE1003" s="307"/>
      <c r="DF1003" s="307"/>
      <c r="DG1003" s="307"/>
      <c r="DH1003" s="307"/>
      <c r="DI1003" s="390"/>
      <c r="DJ1003" s="390"/>
      <c r="DK1003" s="307"/>
      <c r="DL1003" s="307"/>
      <c r="DM1003" s="307"/>
      <c r="DN1003" s="307"/>
      <c r="DO1003" s="307"/>
      <c r="DP1003" s="307"/>
      <c r="DQ1003" s="307"/>
      <c r="DR1003" s="307"/>
      <c r="DS1003" s="307"/>
      <c r="DT1003" s="307"/>
      <c r="DU1003" s="307"/>
      <c r="DV1003" s="307"/>
      <c r="DW1003" s="307"/>
      <c r="DX1003" s="307"/>
      <c r="DY1003" s="307"/>
      <c r="DZ1003" s="307"/>
      <c r="EA1003" s="307"/>
      <c r="EB1003" s="307"/>
      <c r="EC1003" s="307"/>
      <c r="ED1003" s="307"/>
      <c r="EE1003" s="307"/>
      <c r="EF1003" s="307"/>
      <c r="EG1003" s="307"/>
      <c r="EH1003" s="307"/>
      <c r="EI1003" s="307"/>
      <c r="EJ1003" s="307"/>
      <c r="EK1003" s="307"/>
      <c r="EL1003" s="307"/>
      <c r="EM1003" s="307"/>
      <c r="EN1003" s="307"/>
      <c r="EO1003" s="307"/>
      <c r="EP1003" s="307"/>
      <c r="EQ1003" s="307"/>
      <c r="ER1003" s="307"/>
      <c r="ES1003" s="307"/>
      <c r="ET1003" s="307"/>
      <c r="EU1003" s="390"/>
      <c r="EV1003" s="390"/>
      <c r="EW1003" s="307"/>
      <c r="EX1003" s="307"/>
      <c r="EY1003" s="307"/>
      <c r="EZ1003" s="307"/>
      <c r="FA1003" s="307"/>
      <c r="FB1003" s="307"/>
      <c r="FC1003" s="307"/>
      <c r="FD1003" s="307"/>
      <c r="FE1003" s="307"/>
      <c r="FF1003" s="307"/>
      <c r="FG1003" s="307"/>
      <c r="FH1003" s="307"/>
      <c r="FI1003" s="307"/>
      <c r="FJ1003" s="307"/>
      <c r="FK1003" s="307"/>
      <c r="FL1003" s="307"/>
      <c r="FM1003" s="307"/>
      <c r="FN1003" s="307"/>
      <c r="FO1003" s="307"/>
      <c r="FP1003" s="307"/>
      <c r="FQ1003" s="307"/>
      <c r="FR1003" s="307"/>
      <c r="FS1003" s="307"/>
      <c r="FT1003" s="307"/>
      <c r="FU1003" s="307"/>
      <c r="FV1003" s="307"/>
      <c r="FW1003" s="307"/>
      <c r="FX1003" s="307"/>
      <c r="FY1003" s="307"/>
      <c r="FZ1003" s="307"/>
      <c r="GA1003" s="307"/>
      <c r="GB1003" s="307"/>
      <c r="GC1003" s="307"/>
      <c r="GD1003" s="307"/>
      <c r="GE1003" s="307"/>
      <c r="GF1003" s="307"/>
      <c r="GG1003" s="307"/>
      <c r="GH1003" s="307"/>
      <c r="GI1003" s="307"/>
      <c r="GJ1003" s="307"/>
      <c r="GK1003" s="307"/>
      <c r="GL1003" s="307"/>
      <c r="GM1003" s="307"/>
      <c r="GN1003" s="307"/>
      <c r="GO1003" s="307"/>
      <c r="GP1003" s="307"/>
      <c r="GQ1003" s="307"/>
      <c r="GR1003" s="307"/>
      <c r="GS1003" s="307"/>
      <c r="GT1003" s="307"/>
      <c r="GU1003" s="307"/>
      <c r="GV1003" s="307"/>
      <c r="GW1003" s="307"/>
      <c r="GX1003" s="307"/>
      <c r="GY1003" s="307"/>
      <c r="GZ1003" s="307"/>
      <c r="HA1003" s="307"/>
      <c r="HB1003" s="307"/>
      <c r="HC1003" s="307"/>
      <c r="HD1003" s="307"/>
      <c r="HE1003" s="307"/>
      <c r="HF1003" s="307"/>
      <c r="HG1003" s="307"/>
      <c r="HH1003" s="307"/>
      <c r="HI1003" s="307"/>
      <c r="HJ1003" s="307"/>
      <c r="HK1003" s="307"/>
      <c r="HL1003" s="307"/>
      <c r="HM1003" s="307"/>
      <c r="HN1003" s="307"/>
      <c r="HO1003" s="307"/>
      <c r="HP1003" s="307"/>
      <c r="HQ1003" s="307"/>
      <c r="HR1003" s="307"/>
      <c r="HS1003" s="307"/>
      <c r="HT1003" s="307"/>
      <c r="HU1003" s="307"/>
      <c r="HV1003" s="307"/>
      <c r="HW1003" s="307"/>
      <c r="HX1003" s="307"/>
      <c r="HY1003" s="307"/>
      <c r="HZ1003" s="307"/>
      <c r="IA1003" s="307"/>
      <c r="IB1003" s="307"/>
      <c r="IC1003" s="307"/>
      <c r="ID1003" s="307"/>
      <c r="IE1003" s="307"/>
      <c r="IF1003" s="307"/>
      <c r="IG1003" s="307"/>
      <c r="IH1003" s="307"/>
      <c r="II1003" s="307"/>
      <c r="IJ1003" s="307"/>
      <c r="IK1003" s="307"/>
      <c r="IL1003" s="307"/>
      <c r="IM1003" s="307"/>
      <c r="IN1003" s="307"/>
      <c r="IO1003" s="307"/>
      <c r="IP1003" s="307"/>
      <c r="IQ1003" s="307"/>
      <c r="IR1003" s="307"/>
      <c r="IS1003" s="307"/>
      <c r="IT1003" s="307"/>
      <c r="IU1003" s="307"/>
      <c r="IV1003" s="307"/>
      <c r="IW1003" s="307"/>
      <c r="IX1003" s="307"/>
      <c r="IY1003" s="307"/>
      <c r="IZ1003" s="307"/>
      <c r="JA1003" s="307"/>
      <c r="JB1003" s="307"/>
      <c r="JC1003" s="307"/>
      <c r="JD1003" s="307"/>
      <c r="JE1003" s="307"/>
      <c r="JF1003" s="307"/>
      <c r="JG1003" s="307"/>
      <c r="JH1003" s="307"/>
      <c r="JI1003" s="307"/>
      <c r="JJ1003" s="307"/>
      <c r="JK1003" s="307"/>
      <c r="JL1003" s="307"/>
      <c r="JM1003" s="307"/>
      <c r="JN1003" s="307"/>
      <c r="JO1003" s="307"/>
      <c r="JP1003" s="307"/>
      <c r="JQ1003" s="307"/>
      <c r="JR1003" s="307"/>
      <c r="JS1003" s="307"/>
      <c r="JT1003" s="307"/>
      <c r="JU1003" s="307"/>
      <c r="JV1003" s="307"/>
      <c r="JW1003" s="307"/>
      <c r="JX1003" s="307"/>
      <c r="JY1003" s="307"/>
      <c r="JZ1003" s="307"/>
      <c r="KA1003" s="307"/>
      <c r="KB1003" s="307"/>
      <c r="KC1003" s="307"/>
      <c r="KD1003" s="307"/>
      <c r="KE1003" s="307"/>
      <c r="KF1003" s="307"/>
      <c r="KG1003" s="307"/>
      <c r="KH1003" s="307"/>
      <c r="KI1003" s="307"/>
      <c r="KJ1003" s="307"/>
      <c r="KK1003" s="307"/>
      <c r="KL1003" s="307"/>
      <c r="KM1003" s="307"/>
      <c r="KN1003" s="307"/>
      <c r="KO1003" s="307"/>
      <c r="KP1003" s="307"/>
      <c r="KQ1003" s="307"/>
      <c r="KR1003" s="307"/>
      <c r="KS1003" s="307"/>
      <c r="KT1003" s="307"/>
    </row>
    <row r="1004" spans="14:306" s="56" customFormat="1" ht="15" customHeight="1">
      <c r="N1004" s="410"/>
      <c r="O1004" s="410"/>
      <c r="P1004" s="311"/>
      <c r="Q1004" s="311"/>
      <c r="R1004" s="311"/>
      <c r="AJ1004" s="354">
        <v>39</v>
      </c>
      <c r="AK1004" s="432">
        <v>118</v>
      </c>
      <c r="AL1004" s="432">
        <v>88</v>
      </c>
      <c r="AM1004" s="433" t="s">
        <v>423</v>
      </c>
      <c r="AN1004" s="433" t="s">
        <v>45</v>
      </c>
      <c r="CB1004" s="307"/>
      <c r="CC1004" s="307"/>
      <c r="CD1004" s="307"/>
      <c r="CE1004" s="307"/>
      <c r="CF1004" s="307"/>
      <c r="CG1004" s="307"/>
      <c r="CH1004" s="307"/>
      <c r="CI1004" s="307"/>
      <c r="CJ1004" s="307"/>
      <c r="CK1004" s="307"/>
      <c r="CL1004" s="307"/>
      <c r="CM1004" s="307"/>
      <c r="CN1004" s="307"/>
      <c r="CO1004" s="307"/>
      <c r="CP1004" s="307"/>
      <c r="CQ1004" s="307"/>
      <c r="CR1004" s="307"/>
      <c r="CS1004" s="307"/>
      <c r="CT1004" s="307"/>
      <c r="CU1004" s="307"/>
      <c r="CV1004" s="307"/>
      <c r="CW1004" s="307"/>
      <c r="CX1004" s="307"/>
      <c r="CY1004" s="307"/>
      <c r="CZ1004" s="307"/>
      <c r="DA1004" s="307"/>
      <c r="DB1004" s="307"/>
      <c r="DC1004" s="307"/>
      <c r="DD1004" s="307"/>
      <c r="DE1004" s="307"/>
      <c r="DF1004" s="307"/>
      <c r="DG1004" s="307"/>
      <c r="DH1004" s="307"/>
      <c r="DI1004" s="390"/>
      <c r="DJ1004" s="390"/>
      <c r="DK1004" s="307"/>
      <c r="DL1004" s="307"/>
      <c r="DM1004" s="307"/>
      <c r="DN1004" s="307"/>
      <c r="DO1004" s="307"/>
      <c r="DP1004" s="307"/>
      <c r="DQ1004" s="307"/>
      <c r="DR1004" s="307"/>
      <c r="DS1004" s="307"/>
      <c r="DT1004" s="307"/>
      <c r="DU1004" s="307"/>
      <c r="DV1004" s="307"/>
      <c r="DW1004" s="307"/>
      <c r="DX1004" s="307"/>
      <c r="DY1004" s="307"/>
      <c r="DZ1004" s="307"/>
      <c r="EA1004" s="307"/>
      <c r="EB1004" s="307"/>
      <c r="EC1004" s="307"/>
      <c r="ED1004" s="307"/>
      <c r="EE1004" s="307"/>
      <c r="EF1004" s="307"/>
      <c r="EG1004" s="307"/>
      <c r="EH1004" s="307"/>
      <c r="EI1004" s="307"/>
      <c r="EJ1004" s="307"/>
      <c r="EK1004" s="307"/>
      <c r="EL1004" s="307"/>
      <c r="EM1004" s="307"/>
      <c r="EN1004" s="307"/>
      <c r="EO1004" s="307"/>
      <c r="EP1004" s="307"/>
      <c r="EQ1004" s="307"/>
      <c r="ER1004" s="307"/>
      <c r="ES1004" s="307"/>
      <c r="ET1004" s="307"/>
      <c r="EU1004" s="390"/>
      <c r="EV1004" s="390"/>
      <c r="EW1004" s="307"/>
      <c r="EX1004" s="307"/>
      <c r="EY1004" s="307"/>
      <c r="EZ1004" s="307"/>
      <c r="FA1004" s="307"/>
      <c r="FB1004" s="307"/>
      <c r="FC1004" s="307"/>
      <c r="FD1004" s="307"/>
      <c r="FE1004" s="307"/>
      <c r="FF1004" s="307"/>
      <c r="FG1004" s="307"/>
      <c r="FH1004" s="307"/>
      <c r="FI1004" s="307"/>
      <c r="FJ1004" s="307"/>
      <c r="FK1004" s="307"/>
      <c r="FL1004" s="307"/>
      <c r="FM1004" s="307"/>
      <c r="FN1004" s="307"/>
      <c r="FO1004" s="307"/>
      <c r="FP1004" s="307"/>
      <c r="FQ1004" s="307"/>
      <c r="FR1004" s="307"/>
      <c r="FS1004" s="307"/>
      <c r="FT1004" s="307"/>
      <c r="FU1004" s="307"/>
      <c r="FV1004" s="307"/>
      <c r="FW1004" s="307"/>
      <c r="FX1004" s="307"/>
      <c r="FY1004" s="307"/>
      <c r="FZ1004" s="307"/>
      <c r="GA1004" s="307"/>
      <c r="GB1004" s="307"/>
      <c r="GC1004" s="307"/>
      <c r="GD1004" s="307"/>
      <c r="GE1004" s="307"/>
      <c r="GF1004" s="307"/>
      <c r="GG1004" s="307"/>
      <c r="GH1004" s="307"/>
      <c r="GI1004" s="307"/>
      <c r="GJ1004" s="307"/>
      <c r="GK1004" s="307"/>
      <c r="GL1004" s="307"/>
      <c r="GM1004" s="307"/>
      <c r="GN1004" s="307"/>
      <c r="GO1004" s="307"/>
      <c r="GP1004" s="307"/>
      <c r="GQ1004" s="307"/>
      <c r="GR1004" s="307"/>
      <c r="GS1004" s="307"/>
      <c r="GT1004" s="307"/>
      <c r="GU1004" s="307"/>
      <c r="GV1004" s="307"/>
      <c r="GW1004" s="307"/>
      <c r="GX1004" s="307"/>
      <c r="GY1004" s="307"/>
      <c r="GZ1004" s="307"/>
      <c r="HA1004" s="307"/>
      <c r="HB1004" s="307"/>
      <c r="HC1004" s="307"/>
      <c r="HD1004" s="307"/>
      <c r="HE1004" s="307"/>
      <c r="HF1004" s="307"/>
      <c r="HG1004" s="307"/>
      <c r="HH1004" s="307"/>
      <c r="HI1004" s="307"/>
      <c r="HJ1004" s="307"/>
      <c r="HK1004" s="307"/>
      <c r="HL1004" s="307"/>
      <c r="HM1004" s="307"/>
      <c r="HN1004" s="307"/>
      <c r="HO1004" s="307"/>
      <c r="HP1004" s="307"/>
      <c r="HQ1004" s="307"/>
      <c r="HR1004" s="307"/>
      <c r="HS1004" s="307"/>
      <c r="HT1004" s="307"/>
      <c r="HU1004" s="307"/>
      <c r="HV1004" s="307"/>
      <c r="HW1004" s="307"/>
      <c r="HX1004" s="307"/>
      <c r="HY1004" s="307"/>
      <c r="HZ1004" s="307"/>
      <c r="IA1004" s="307"/>
      <c r="IB1004" s="307"/>
      <c r="IC1004" s="307"/>
      <c r="ID1004" s="307"/>
      <c r="IE1004" s="307"/>
      <c r="IF1004" s="307"/>
      <c r="IG1004" s="307"/>
      <c r="IH1004" s="307"/>
      <c r="II1004" s="307"/>
      <c r="IJ1004" s="307"/>
      <c r="IK1004" s="307"/>
      <c r="IL1004" s="307"/>
      <c r="IM1004" s="307"/>
      <c r="IN1004" s="307"/>
      <c r="IO1004" s="307"/>
      <c r="IP1004" s="307"/>
      <c r="IQ1004" s="307"/>
      <c r="IR1004" s="307"/>
      <c r="IS1004" s="307"/>
      <c r="IT1004" s="307"/>
      <c r="IU1004" s="307"/>
      <c r="IV1004" s="307"/>
      <c r="IW1004" s="307"/>
      <c r="IX1004" s="307"/>
      <c r="IY1004" s="307"/>
      <c r="IZ1004" s="307"/>
      <c r="JA1004" s="307"/>
      <c r="JB1004" s="307"/>
      <c r="JC1004" s="307"/>
      <c r="JD1004" s="307"/>
      <c r="JE1004" s="307"/>
      <c r="JF1004" s="307"/>
      <c r="JG1004" s="307"/>
      <c r="JH1004" s="307"/>
      <c r="JI1004" s="307"/>
      <c r="JJ1004" s="307"/>
      <c r="JK1004" s="307"/>
      <c r="JL1004" s="307"/>
      <c r="JM1004" s="307"/>
      <c r="JN1004" s="307"/>
      <c r="JO1004" s="307"/>
      <c r="JP1004" s="307"/>
      <c r="JQ1004" s="307"/>
      <c r="JR1004" s="307"/>
      <c r="JS1004" s="307"/>
      <c r="JT1004" s="307"/>
      <c r="JU1004" s="307"/>
      <c r="JV1004" s="307"/>
      <c r="JW1004" s="307"/>
      <c r="JX1004" s="307"/>
      <c r="JY1004" s="307"/>
      <c r="JZ1004" s="307"/>
      <c r="KA1004" s="307"/>
      <c r="KB1004" s="307"/>
      <c r="KC1004" s="307"/>
      <c r="KD1004" s="307"/>
      <c r="KE1004" s="307"/>
      <c r="KF1004" s="307"/>
      <c r="KG1004" s="307"/>
      <c r="KH1004" s="307"/>
      <c r="KI1004" s="307"/>
      <c r="KJ1004" s="307"/>
      <c r="KK1004" s="307"/>
      <c r="KL1004" s="307"/>
      <c r="KM1004" s="307"/>
      <c r="KN1004" s="307"/>
      <c r="KO1004" s="307"/>
      <c r="KP1004" s="307"/>
      <c r="KQ1004" s="307"/>
      <c r="KR1004" s="307"/>
      <c r="KS1004" s="307"/>
      <c r="KT1004" s="307"/>
    </row>
    <row r="1005" spans="14:306" s="56" customFormat="1" ht="15" customHeight="1">
      <c r="N1005" s="410"/>
      <c r="O1005" s="410"/>
      <c r="P1005" s="311"/>
      <c r="Q1005" s="311"/>
      <c r="R1005" s="311"/>
      <c r="AJ1005" s="354">
        <v>40</v>
      </c>
      <c r="AK1005" s="432">
        <v>120</v>
      </c>
      <c r="AL1005" s="432">
        <v>91</v>
      </c>
      <c r="AM1005" s="432">
        <v>113125</v>
      </c>
      <c r="AN1005" s="433" t="s">
        <v>1126</v>
      </c>
      <c r="CB1005" s="307"/>
      <c r="CC1005" s="307"/>
      <c r="CD1005" s="307"/>
      <c r="CE1005" s="307"/>
      <c r="CF1005" s="307"/>
      <c r="CG1005" s="307"/>
      <c r="CH1005" s="307"/>
      <c r="CI1005" s="307"/>
      <c r="CJ1005" s="307"/>
      <c r="CK1005" s="307"/>
      <c r="CL1005" s="307"/>
      <c r="CM1005" s="307"/>
      <c r="CN1005" s="307"/>
      <c r="CO1005" s="307"/>
      <c r="CP1005" s="307"/>
      <c r="CQ1005" s="307"/>
      <c r="CR1005" s="307"/>
      <c r="CS1005" s="307"/>
      <c r="CT1005" s="307"/>
      <c r="CU1005" s="307"/>
      <c r="CV1005" s="307"/>
      <c r="CW1005" s="307"/>
      <c r="CX1005" s="307"/>
      <c r="CY1005" s="307"/>
      <c r="CZ1005" s="307"/>
      <c r="DA1005" s="307"/>
      <c r="DB1005" s="307"/>
      <c r="DC1005" s="307"/>
      <c r="DD1005" s="307"/>
      <c r="DE1005" s="307"/>
      <c r="DF1005" s="307"/>
      <c r="DG1005" s="307"/>
      <c r="DH1005" s="307"/>
      <c r="DI1005" s="390"/>
      <c r="DJ1005" s="390"/>
      <c r="DK1005" s="307"/>
      <c r="DL1005" s="307"/>
      <c r="DM1005" s="307"/>
      <c r="DN1005" s="307"/>
      <c r="DO1005" s="307"/>
      <c r="DP1005" s="307"/>
      <c r="DQ1005" s="307"/>
      <c r="DR1005" s="307"/>
      <c r="DS1005" s="307"/>
      <c r="DT1005" s="307"/>
      <c r="DU1005" s="307"/>
      <c r="DV1005" s="307"/>
      <c r="DW1005" s="307"/>
      <c r="DX1005" s="307"/>
      <c r="DY1005" s="307"/>
      <c r="DZ1005" s="307"/>
      <c r="EA1005" s="307"/>
      <c r="EB1005" s="307"/>
      <c r="EC1005" s="307"/>
      <c r="ED1005" s="307"/>
      <c r="EE1005" s="307"/>
      <c r="EF1005" s="307"/>
      <c r="EG1005" s="307"/>
      <c r="EH1005" s="307"/>
      <c r="EI1005" s="307"/>
      <c r="EJ1005" s="307"/>
      <c r="EK1005" s="307"/>
      <c r="EL1005" s="307"/>
      <c r="EM1005" s="307"/>
      <c r="EN1005" s="307"/>
      <c r="EO1005" s="307"/>
      <c r="EP1005" s="307"/>
      <c r="EQ1005" s="307"/>
      <c r="ER1005" s="307"/>
      <c r="ES1005" s="307"/>
      <c r="ET1005" s="307"/>
      <c r="EU1005" s="390"/>
      <c r="EV1005" s="390"/>
      <c r="EW1005" s="307"/>
      <c r="EX1005" s="307"/>
      <c r="EY1005" s="307"/>
      <c r="EZ1005" s="307"/>
      <c r="FA1005" s="307"/>
      <c r="FB1005" s="307"/>
      <c r="FC1005" s="307"/>
      <c r="FD1005" s="307"/>
      <c r="FE1005" s="307"/>
      <c r="FF1005" s="307"/>
      <c r="FG1005" s="307"/>
      <c r="FH1005" s="307"/>
      <c r="FI1005" s="307"/>
      <c r="FJ1005" s="307"/>
      <c r="FK1005" s="307"/>
      <c r="FL1005" s="307"/>
      <c r="FM1005" s="307"/>
      <c r="FN1005" s="307"/>
      <c r="FO1005" s="307"/>
      <c r="FP1005" s="307"/>
      <c r="FQ1005" s="307"/>
      <c r="FR1005" s="307"/>
      <c r="FS1005" s="307"/>
      <c r="FT1005" s="307"/>
      <c r="FU1005" s="307"/>
      <c r="FV1005" s="307"/>
      <c r="FW1005" s="307"/>
      <c r="FX1005" s="307"/>
      <c r="FY1005" s="307"/>
      <c r="FZ1005" s="307"/>
      <c r="GA1005" s="307"/>
      <c r="GB1005" s="307"/>
      <c r="GC1005" s="307"/>
      <c r="GD1005" s="307"/>
      <c r="GE1005" s="307"/>
      <c r="GF1005" s="307"/>
      <c r="GG1005" s="307"/>
      <c r="GH1005" s="307"/>
      <c r="GI1005" s="307"/>
      <c r="GJ1005" s="307"/>
      <c r="GK1005" s="307"/>
      <c r="GL1005" s="307"/>
      <c r="GM1005" s="307"/>
      <c r="GN1005" s="307"/>
      <c r="GO1005" s="307"/>
      <c r="GP1005" s="307"/>
      <c r="GQ1005" s="307"/>
      <c r="GR1005" s="307"/>
      <c r="GS1005" s="307"/>
      <c r="GT1005" s="307"/>
      <c r="GU1005" s="307"/>
      <c r="GV1005" s="307"/>
      <c r="GW1005" s="307"/>
      <c r="GX1005" s="307"/>
      <c r="GY1005" s="307"/>
      <c r="GZ1005" s="307"/>
      <c r="HA1005" s="307"/>
      <c r="HB1005" s="307"/>
      <c r="HC1005" s="307"/>
      <c r="HD1005" s="307"/>
      <c r="HE1005" s="307"/>
      <c r="HF1005" s="307"/>
      <c r="HG1005" s="307"/>
      <c r="HH1005" s="307"/>
      <c r="HI1005" s="307"/>
      <c r="HJ1005" s="307"/>
      <c r="HK1005" s="307"/>
      <c r="HL1005" s="307"/>
      <c r="HM1005" s="307"/>
      <c r="HN1005" s="307"/>
      <c r="HO1005" s="307"/>
      <c r="HP1005" s="307"/>
      <c r="HQ1005" s="307"/>
      <c r="HR1005" s="307"/>
      <c r="HS1005" s="307"/>
      <c r="HT1005" s="307"/>
      <c r="HU1005" s="307"/>
      <c r="HV1005" s="307"/>
      <c r="HW1005" s="307"/>
      <c r="HX1005" s="307"/>
      <c r="HY1005" s="307"/>
      <c r="HZ1005" s="307"/>
      <c r="IA1005" s="307"/>
      <c r="IB1005" s="307"/>
      <c r="IC1005" s="307"/>
      <c r="ID1005" s="307"/>
      <c r="IE1005" s="307"/>
      <c r="IF1005" s="307"/>
      <c r="IG1005" s="307"/>
      <c r="IH1005" s="307"/>
      <c r="II1005" s="307"/>
      <c r="IJ1005" s="307"/>
      <c r="IK1005" s="307"/>
      <c r="IL1005" s="307"/>
      <c r="IM1005" s="307"/>
      <c r="IN1005" s="307"/>
      <c r="IO1005" s="307"/>
      <c r="IP1005" s="307"/>
      <c r="IQ1005" s="307"/>
      <c r="IR1005" s="307"/>
      <c r="IS1005" s="307"/>
      <c r="IT1005" s="307"/>
      <c r="IU1005" s="307"/>
      <c r="IV1005" s="307"/>
      <c r="IW1005" s="307"/>
      <c r="IX1005" s="307"/>
      <c r="IY1005" s="307"/>
      <c r="IZ1005" s="307"/>
      <c r="JA1005" s="307"/>
      <c r="JB1005" s="307"/>
      <c r="JC1005" s="307"/>
      <c r="JD1005" s="307"/>
      <c r="JE1005" s="307"/>
      <c r="JF1005" s="307"/>
      <c r="JG1005" s="307"/>
      <c r="JH1005" s="307"/>
      <c r="JI1005" s="307"/>
      <c r="JJ1005" s="307"/>
      <c r="JK1005" s="307"/>
      <c r="JL1005" s="307"/>
      <c r="JM1005" s="307"/>
      <c r="JN1005" s="307"/>
      <c r="JO1005" s="307"/>
      <c r="JP1005" s="307"/>
      <c r="JQ1005" s="307"/>
      <c r="JR1005" s="307"/>
      <c r="JS1005" s="307"/>
      <c r="JT1005" s="307"/>
      <c r="JU1005" s="307"/>
      <c r="JV1005" s="307"/>
      <c r="JW1005" s="307"/>
      <c r="JX1005" s="307"/>
      <c r="JY1005" s="307"/>
      <c r="JZ1005" s="307"/>
      <c r="KA1005" s="307"/>
      <c r="KB1005" s="307"/>
      <c r="KC1005" s="307"/>
      <c r="KD1005" s="307"/>
      <c r="KE1005" s="307"/>
      <c r="KF1005" s="307"/>
      <c r="KG1005" s="307"/>
      <c r="KH1005" s="307"/>
      <c r="KI1005" s="307"/>
      <c r="KJ1005" s="307"/>
      <c r="KK1005" s="307"/>
      <c r="KL1005" s="307"/>
      <c r="KM1005" s="307"/>
      <c r="KN1005" s="307"/>
      <c r="KO1005" s="307"/>
      <c r="KP1005" s="307"/>
      <c r="KQ1005" s="307"/>
      <c r="KR1005" s="307"/>
      <c r="KS1005" s="307"/>
      <c r="KT1005" s="307"/>
    </row>
    <row r="1006" spans="14:306" s="56" customFormat="1" ht="15" customHeight="1">
      <c r="N1006" s="410"/>
      <c r="O1006" s="410"/>
      <c r="P1006" s="311"/>
      <c r="Q1006" s="311"/>
      <c r="R1006" s="311"/>
      <c r="AJ1006" s="354">
        <v>41</v>
      </c>
      <c r="AK1006" s="432">
        <v>122</v>
      </c>
      <c r="AL1006" s="432">
        <v>93</v>
      </c>
      <c r="AM1006" s="433" t="s">
        <v>1127</v>
      </c>
      <c r="AN1006" s="433" t="s">
        <v>1128</v>
      </c>
      <c r="CB1006" s="307"/>
      <c r="CC1006" s="307"/>
      <c r="CD1006" s="307"/>
      <c r="CE1006" s="307"/>
      <c r="CF1006" s="307"/>
      <c r="CG1006" s="307"/>
      <c r="CH1006" s="307"/>
      <c r="CI1006" s="307"/>
      <c r="CJ1006" s="307"/>
      <c r="CK1006" s="307"/>
      <c r="CL1006" s="307"/>
      <c r="CM1006" s="307"/>
      <c r="CN1006" s="307"/>
      <c r="CO1006" s="307"/>
      <c r="CP1006" s="307"/>
      <c r="CQ1006" s="307"/>
      <c r="CR1006" s="307"/>
      <c r="CS1006" s="307"/>
      <c r="CT1006" s="307"/>
      <c r="CU1006" s="307"/>
      <c r="CV1006" s="307"/>
      <c r="CW1006" s="307"/>
      <c r="CX1006" s="307"/>
      <c r="CY1006" s="307"/>
      <c r="CZ1006" s="307"/>
      <c r="DA1006" s="307"/>
      <c r="DB1006" s="307"/>
      <c r="DC1006" s="307"/>
      <c r="DD1006" s="307"/>
      <c r="DE1006" s="307"/>
      <c r="DF1006" s="307"/>
      <c r="DG1006" s="307"/>
      <c r="DH1006" s="307"/>
      <c r="DI1006" s="390"/>
      <c r="DJ1006" s="390"/>
      <c r="DK1006" s="307"/>
      <c r="DL1006" s="307"/>
      <c r="DM1006" s="307"/>
      <c r="DN1006" s="307"/>
      <c r="DO1006" s="307"/>
      <c r="DP1006" s="307"/>
      <c r="DQ1006" s="307"/>
      <c r="DR1006" s="307"/>
      <c r="DS1006" s="307"/>
      <c r="DT1006" s="307"/>
      <c r="DU1006" s="307"/>
      <c r="DV1006" s="307"/>
      <c r="DW1006" s="307"/>
      <c r="DX1006" s="307"/>
      <c r="DY1006" s="307"/>
      <c r="DZ1006" s="307"/>
      <c r="EA1006" s="307"/>
      <c r="EB1006" s="307"/>
      <c r="EC1006" s="307"/>
      <c r="ED1006" s="307"/>
      <c r="EE1006" s="307"/>
      <c r="EF1006" s="307"/>
      <c r="EG1006" s="307"/>
      <c r="EH1006" s="307"/>
      <c r="EI1006" s="307"/>
      <c r="EJ1006" s="307"/>
      <c r="EK1006" s="307"/>
      <c r="EL1006" s="307"/>
      <c r="EM1006" s="307"/>
      <c r="EN1006" s="307"/>
      <c r="EO1006" s="307"/>
      <c r="EP1006" s="307"/>
      <c r="EQ1006" s="307"/>
      <c r="ER1006" s="307"/>
      <c r="ES1006" s="307"/>
      <c r="ET1006" s="307"/>
      <c r="EU1006" s="390"/>
      <c r="EV1006" s="390"/>
      <c r="EW1006" s="307"/>
      <c r="EX1006" s="307"/>
      <c r="EY1006" s="307"/>
      <c r="EZ1006" s="307"/>
      <c r="FA1006" s="307"/>
      <c r="FB1006" s="307"/>
      <c r="FC1006" s="307"/>
      <c r="FD1006" s="307"/>
      <c r="FE1006" s="307"/>
      <c r="FF1006" s="307"/>
      <c r="FG1006" s="307"/>
      <c r="FH1006" s="307"/>
      <c r="FI1006" s="307"/>
      <c r="FJ1006" s="307"/>
      <c r="FK1006" s="307"/>
      <c r="FL1006" s="307"/>
      <c r="FM1006" s="307"/>
      <c r="FN1006" s="307"/>
      <c r="FO1006" s="307"/>
      <c r="FP1006" s="307"/>
      <c r="FQ1006" s="307"/>
      <c r="FR1006" s="307"/>
      <c r="FS1006" s="307"/>
      <c r="FT1006" s="307"/>
      <c r="FU1006" s="307"/>
      <c r="FV1006" s="307"/>
      <c r="FW1006" s="307"/>
      <c r="FX1006" s="307"/>
      <c r="FY1006" s="307"/>
      <c r="FZ1006" s="307"/>
      <c r="GA1006" s="307"/>
      <c r="GB1006" s="307"/>
      <c r="GC1006" s="307"/>
      <c r="GD1006" s="307"/>
      <c r="GE1006" s="307"/>
      <c r="GF1006" s="307"/>
      <c r="GG1006" s="307"/>
      <c r="GH1006" s="307"/>
      <c r="GI1006" s="307"/>
      <c r="GJ1006" s="307"/>
      <c r="GK1006" s="307"/>
      <c r="GL1006" s="307"/>
      <c r="GM1006" s="307"/>
      <c r="GN1006" s="307"/>
      <c r="GO1006" s="307"/>
      <c r="GP1006" s="307"/>
      <c r="GQ1006" s="307"/>
      <c r="GR1006" s="307"/>
      <c r="GS1006" s="307"/>
      <c r="GT1006" s="307"/>
      <c r="GU1006" s="307"/>
      <c r="GV1006" s="307"/>
      <c r="GW1006" s="307"/>
      <c r="GX1006" s="307"/>
      <c r="GY1006" s="307"/>
      <c r="GZ1006" s="307"/>
      <c r="HA1006" s="307"/>
      <c r="HB1006" s="307"/>
      <c r="HC1006" s="307"/>
      <c r="HD1006" s="307"/>
      <c r="HE1006" s="307"/>
      <c r="HF1006" s="307"/>
      <c r="HG1006" s="307"/>
      <c r="HH1006" s="307"/>
      <c r="HI1006" s="307"/>
      <c r="HJ1006" s="307"/>
      <c r="HK1006" s="307"/>
      <c r="HL1006" s="307"/>
      <c r="HM1006" s="307"/>
      <c r="HN1006" s="307"/>
      <c r="HO1006" s="307"/>
      <c r="HP1006" s="307"/>
      <c r="HQ1006" s="307"/>
      <c r="HR1006" s="307"/>
      <c r="HS1006" s="307"/>
      <c r="HT1006" s="307"/>
      <c r="HU1006" s="307"/>
      <c r="HV1006" s="307"/>
      <c r="HW1006" s="307"/>
      <c r="HX1006" s="307"/>
      <c r="HY1006" s="307"/>
      <c r="HZ1006" s="307"/>
      <c r="IA1006" s="307"/>
      <c r="IB1006" s="307"/>
      <c r="IC1006" s="307"/>
      <c r="ID1006" s="307"/>
      <c r="IE1006" s="307"/>
      <c r="IF1006" s="307"/>
      <c r="IG1006" s="307"/>
      <c r="IH1006" s="307"/>
      <c r="II1006" s="307"/>
      <c r="IJ1006" s="307"/>
      <c r="IK1006" s="307"/>
      <c r="IL1006" s="307"/>
      <c r="IM1006" s="307"/>
      <c r="IN1006" s="307"/>
      <c r="IO1006" s="307"/>
      <c r="IP1006" s="307"/>
      <c r="IQ1006" s="307"/>
      <c r="IR1006" s="307"/>
      <c r="IS1006" s="307"/>
      <c r="IT1006" s="307"/>
      <c r="IU1006" s="307"/>
      <c r="IV1006" s="307"/>
      <c r="IW1006" s="307"/>
      <c r="IX1006" s="307"/>
      <c r="IY1006" s="307"/>
      <c r="IZ1006" s="307"/>
      <c r="JA1006" s="307"/>
      <c r="JB1006" s="307"/>
      <c r="JC1006" s="307"/>
      <c r="JD1006" s="307"/>
      <c r="JE1006" s="307"/>
      <c r="JF1006" s="307"/>
      <c r="JG1006" s="307"/>
      <c r="JH1006" s="307"/>
      <c r="JI1006" s="307"/>
      <c r="JJ1006" s="307"/>
      <c r="JK1006" s="307"/>
      <c r="JL1006" s="307"/>
      <c r="JM1006" s="307"/>
      <c r="JN1006" s="307"/>
      <c r="JO1006" s="307"/>
      <c r="JP1006" s="307"/>
      <c r="JQ1006" s="307"/>
      <c r="JR1006" s="307"/>
      <c r="JS1006" s="307"/>
      <c r="JT1006" s="307"/>
      <c r="JU1006" s="307"/>
      <c r="JV1006" s="307"/>
      <c r="JW1006" s="307"/>
      <c r="JX1006" s="307"/>
      <c r="JY1006" s="307"/>
      <c r="JZ1006" s="307"/>
      <c r="KA1006" s="307"/>
      <c r="KB1006" s="307"/>
      <c r="KC1006" s="307"/>
      <c r="KD1006" s="307"/>
      <c r="KE1006" s="307"/>
      <c r="KF1006" s="307"/>
      <c r="KG1006" s="307"/>
      <c r="KH1006" s="307"/>
      <c r="KI1006" s="307"/>
      <c r="KJ1006" s="307"/>
      <c r="KK1006" s="307"/>
      <c r="KL1006" s="307"/>
      <c r="KM1006" s="307"/>
      <c r="KN1006" s="307"/>
      <c r="KO1006" s="307"/>
      <c r="KP1006" s="307"/>
      <c r="KQ1006" s="307"/>
      <c r="KR1006" s="307"/>
      <c r="KS1006" s="307"/>
      <c r="KT1006" s="307"/>
    </row>
    <row r="1007" spans="14:306" s="56" customFormat="1" ht="15" customHeight="1">
      <c r="N1007" s="410"/>
      <c r="O1007" s="410"/>
      <c r="P1007" s="311"/>
      <c r="Q1007" s="311"/>
      <c r="R1007" s="311"/>
      <c r="AJ1007" s="354">
        <v>42</v>
      </c>
      <c r="AK1007" s="432">
        <v>124</v>
      </c>
      <c r="AL1007" s="432">
        <v>95</v>
      </c>
      <c r="AM1007" s="433" t="s">
        <v>1129</v>
      </c>
      <c r="AN1007" s="433" t="s">
        <v>1130</v>
      </c>
      <c r="CB1007" s="307"/>
      <c r="CC1007" s="307"/>
      <c r="CD1007" s="307"/>
      <c r="CE1007" s="307"/>
      <c r="CF1007" s="307"/>
      <c r="CG1007" s="307"/>
      <c r="CH1007" s="307"/>
      <c r="CI1007" s="307"/>
      <c r="CJ1007" s="307"/>
      <c r="CK1007" s="307"/>
      <c r="CL1007" s="307"/>
      <c r="CM1007" s="307"/>
      <c r="CN1007" s="307"/>
      <c r="CO1007" s="307"/>
      <c r="CP1007" s="307"/>
      <c r="CQ1007" s="307"/>
      <c r="CR1007" s="307"/>
      <c r="CS1007" s="307"/>
      <c r="CT1007" s="307"/>
      <c r="CU1007" s="307"/>
      <c r="CV1007" s="307"/>
      <c r="CW1007" s="307"/>
      <c r="CX1007" s="307"/>
      <c r="CY1007" s="307"/>
      <c r="CZ1007" s="307"/>
      <c r="DA1007" s="307"/>
      <c r="DB1007" s="307"/>
      <c r="DC1007" s="307"/>
      <c r="DD1007" s="307"/>
      <c r="DE1007" s="307"/>
      <c r="DF1007" s="307"/>
      <c r="DG1007" s="307"/>
      <c r="DH1007" s="307"/>
      <c r="DI1007" s="390"/>
      <c r="DJ1007" s="390"/>
      <c r="DK1007" s="307"/>
      <c r="DL1007" s="307"/>
      <c r="DM1007" s="307"/>
      <c r="DN1007" s="307"/>
      <c r="DO1007" s="307"/>
      <c r="DP1007" s="307"/>
      <c r="DQ1007" s="307"/>
      <c r="DR1007" s="307"/>
      <c r="DS1007" s="307"/>
      <c r="DT1007" s="307"/>
      <c r="DU1007" s="307"/>
      <c r="DV1007" s="307"/>
      <c r="DW1007" s="307"/>
      <c r="DX1007" s="307"/>
      <c r="DY1007" s="307"/>
      <c r="DZ1007" s="307"/>
      <c r="EA1007" s="307"/>
      <c r="EB1007" s="307"/>
      <c r="EC1007" s="307"/>
      <c r="ED1007" s="307"/>
      <c r="EE1007" s="307"/>
      <c r="EF1007" s="307"/>
      <c r="EG1007" s="307"/>
      <c r="EH1007" s="307"/>
      <c r="EI1007" s="307"/>
      <c r="EJ1007" s="307"/>
      <c r="EK1007" s="307"/>
      <c r="EL1007" s="307"/>
      <c r="EM1007" s="307"/>
      <c r="EN1007" s="307"/>
      <c r="EO1007" s="307"/>
      <c r="EP1007" s="307"/>
      <c r="EQ1007" s="307"/>
      <c r="ER1007" s="307"/>
      <c r="ES1007" s="307"/>
      <c r="ET1007" s="307"/>
      <c r="EU1007" s="390"/>
      <c r="EV1007" s="390"/>
      <c r="EW1007" s="307"/>
      <c r="EX1007" s="307"/>
      <c r="EY1007" s="307"/>
      <c r="EZ1007" s="307"/>
      <c r="FA1007" s="307"/>
      <c r="FB1007" s="307"/>
      <c r="FC1007" s="307"/>
      <c r="FD1007" s="307"/>
      <c r="FE1007" s="307"/>
      <c r="FF1007" s="307"/>
      <c r="FG1007" s="307"/>
      <c r="FH1007" s="307"/>
      <c r="FI1007" s="307"/>
      <c r="FJ1007" s="307"/>
      <c r="FK1007" s="307"/>
      <c r="FL1007" s="307"/>
      <c r="FM1007" s="307"/>
      <c r="FN1007" s="307"/>
      <c r="FO1007" s="307"/>
      <c r="FP1007" s="307"/>
      <c r="FQ1007" s="307"/>
      <c r="FR1007" s="307"/>
      <c r="FS1007" s="307"/>
      <c r="FT1007" s="307"/>
      <c r="FU1007" s="307"/>
      <c r="FV1007" s="307"/>
      <c r="FW1007" s="307"/>
      <c r="FX1007" s="307"/>
      <c r="FY1007" s="307"/>
      <c r="FZ1007" s="307"/>
      <c r="GA1007" s="307"/>
      <c r="GB1007" s="307"/>
      <c r="GC1007" s="307"/>
      <c r="GD1007" s="307"/>
      <c r="GE1007" s="307"/>
      <c r="GF1007" s="307"/>
      <c r="GG1007" s="307"/>
      <c r="GH1007" s="307"/>
      <c r="GI1007" s="307"/>
      <c r="GJ1007" s="307"/>
      <c r="GK1007" s="307"/>
      <c r="GL1007" s="307"/>
      <c r="GM1007" s="307"/>
      <c r="GN1007" s="307"/>
      <c r="GO1007" s="307"/>
      <c r="GP1007" s="307"/>
      <c r="GQ1007" s="307"/>
      <c r="GR1007" s="307"/>
      <c r="GS1007" s="307"/>
      <c r="GT1007" s="307"/>
      <c r="GU1007" s="307"/>
      <c r="GV1007" s="307"/>
      <c r="GW1007" s="307"/>
      <c r="GX1007" s="307"/>
      <c r="GY1007" s="307"/>
      <c r="GZ1007" s="307"/>
      <c r="HA1007" s="307"/>
      <c r="HB1007" s="307"/>
      <c r="HC1007" s="307"/>
      <c r="HD1007" s="307"/>
      <c r="HE1007" s="307"/>
      <c r="HF1007" s="307"/>
      <c r="HG1007" s="307"/>
      <c r="HH1007" s="307"/>
      <c r="HI1007" s="307"/>
      <c r="HJ1007" s="307"/>
      <c r="HK1007" s="307"/>
      <c r="HL1007" s="307"/>
      <c r="HM1007" s="307"/>
      <c r="HN1007" s="307"/>
      <c r="HO1007" s="307"/>
      <c r="HP1007" s="307"/>
      <c r="HQ1007" s="307"/>
      <c r="HR1007" s="307"/>
      <c r="HS1007" s="307"/>
      <c r="HT1007" s="307"/>
      <c r="HU1007" s="307"/>
      <c r="HV1007" s="307"/>
      <c r="HW1007" s="307"/>
      <c r="HX1007" s="307"/>
      <c r="HY1007" s="307"/>
      <c r="HZ1007" s="307"/>
      <c r="IA1007" s="307"/>
      <c r="IB1007" s="307"/>
      <c r="IC1007" s="307"/>
      <c r="ID1007" s="307"/>
      <c r="IE1007" s="307"/>
      <c r="IF1007" s="307"/>
      <c r="IG1007" s="307"/>
      <c r="IH1007" s="307"/>
      <c r="II1007" s="307"/>
      <c r="IJ1007" s="307"/>
      <c r="IK1007" s="307"/>
      <c r="IL1007" s="307"/>
      <c r="IM1007" s="307"/>
      <c r="IN1007" s="307"/>
      <c r="IO1007" s="307"/>
      <c r="IP1007" s="307"/>
      <c r="IQ1007" s="307"/>
      <c r="IR1007" s="307"/>
      <c r="IS1007" s="307"/>
      <c r="IT1007" s="307"/>
      <c r="IU1007" s="307"/>
      <c r="IV1007" s="307"/>
      <c r="IW1007" s="307"/>
      <c r="IX1007" s="307"/>
      <c r="IY1007" s="307"/>
      <c r="IZ1007" s="307"/>
      <c r="JA1007" s="307"/>
      <c r="JB1007" s="307"/>
      <c r="JC1007" s="307"/>
      <c r="JD1007" s="307"/>
      <c r="JE1007" s="307"/>
      <c r="JF1007" s="307"/>
      <c r="JG1007" s="307"/>
      <c r="JH1007" s="307"/>
      <c r="JI1007" s="307"/>
      <c r="JJ1007" s="307"/>
      <c r="JK1007" s="307"/>
      <c r="JL1007" s="307"/>
      <c r="JM1007" s="307"/>
      <c r="JN1007" s="307"/>
      <c r="JO1007" s="307"/>
      <c r="JP1007" s="307"/>
      <c r="JQ1007" s="307"/>
      <c r="JR1007" s="307"/>
      <c r="JS1007" s="307"/>
      <c r="JT1007" s="307"/>
      <c r="JU1007" s="307"/>
      <c r="JV1007" s="307"/>
      <c r="JW1007" s="307"/>
      <c r="JX1007" s="307"/>
      <c r="JY1007" s="307"/>
      <c r="JZ1007" s="307"/>
      <c r="KA1007" s="307"/>
      <c r="KB1007" s="307"/>
      <c r="KC1007" s="307"/>
      <c r="KD1007" s="307"/>
      <c r="KE1007" s="307"/>
      <c r="KF1007" s="307"/>
      <c r="KG1007" s="307"/>
      <c r="KH1007" s="307"/>
      <c r="KI1007" s="307"/>
      <c r="KJ1007" s="307"/>
      <c r="KK1007" s="307"/>
      <c r="KL1007" s="307"/>
      <c r="KM1007" s="307"/>
      <c r="KN1007" s="307"/>
      <c r="KO1007" s="307"/>
      <c r="KP1007" s="307"/>
      <c r="KQ1007" s="307"/>
      <c r="KR1007" s="307"/>
      <c r="KS1007" s="307"/>
      <c r="KT1007" s="307"/>
    </row>
    <row r="1008" spans="14:306" s="56" customFormat="1" ht="15" customHeight="1">
      <c r="N1008" s="410"/>
      <c r="O1008" s="410"/>
      <c r="P1008" s="311"/>
      <c r="Q1008" s="311"/>
      <c r="R1008" s="311"/>
      <c r="AJ1008" s="354">
        <v>43</v>
      </c>
      <c r="AK1008" s="432">
        <v>126</v>
      </c>
      <c r="AL1008" s="432">
        <v>96</v>
      </c>
      <c r="AM1008" s="433" t="s">
        <v>497</v>
      </c>
      <c r="AN1008" s="433" t="s">
        <v>46</v>
      </c>
      <c r="CB1008" s="307"/>
      <c r="CC1008" s="307"/>
      <c r="CD1008" s="307"/>
      <c r="CE1008" s="307"/>
      <c r="CF1008" s="307"/>
      <c r="CG1008" s="307"/>
      <c r="CH1008" s="307"/>
      <c r="CI1008" s="307"/>
      <c r="CJ1008" s="307"/>
      <c r="CK1008" s="307"/>
      <c r="CL1008" s="307"/>
      <c r="CM1008" s="307"/>
      <c r="CN1008" s="307"/>
      <c r="CO1008" s="307"/>
      <c r="CP1008" s="307"/>
      <c r="CQ1008" s="307"/>
      <c r="CR1008" s="307"/>
      <c r="CS1008" s="307"/>
      <c r="CT1008" s="307"/>
      <c r="CU1008" s="307"/>
      <c r="CV1008" s="307"/>
      <c r="CW1008" s="307"/>
      <c r="CX1008" s="307"/>
      <c r="CY1008" s="307"/>
      <c r="CZ1008" s="307"/>
      <c r="DA1008" s="307"/>
      <c r="DB1008" s="307"/>
      <c r="DC1008" s="307"/>
      <c r="DD1008" s="307"/>
      <c r="DE1008" s="307"/>
      <c r="DF1008" s="307"/>
      <c r="DG1008" s="307"/>
      <c r="DH1008" s="307"/>
      <c r="DI1008" s="390"/>
      <c r="DJ1008" s="390"/>
      <c r="DK1008" s="307"/>
      <c r="DL1008" s="307"/>
      <c r="DM1008" s="307"/>
      <c r="DN1008" s="307"/>
      <c r="DO1008" s="307"/>
      <c r="DP1008" s="307"/>
      <c r="DQ1008" s="307"/>
      <c r="DR1008" s="307"/>
      <c r="DS1008" s="307"/>
      <c r="DT1008" s="307"/>
      <c r="DU1008" s="307"/>
      <c r="DV1008" s="307"/>
      <c r="DW1008" s="307"/>
      <c r="DX1008" s="307"/>
      <c r="DY1008" s="307"/>
      <c r="DZ1008" s="307"/>
      <c r="EA1008" s="307"/>
      <c r="EB1008" s="307"/>
      <c r="EC1008" s="307"/>
      <c r="ED1008" s="307"/>
      <c r="EE1008" s="307"/>
      <c r="EF1008" s="307"/>
      <c r="EG1008" s="307"/>
      <c r="EH1008" s="307"/>
      <c r="EI1008" s="307"/>
      <c r="EJ1008" s="307"/>
      <c r="EK1008" s="307"/>
      <c r="EL1008" s="307"/>
      <c r="EM1008" s="307"/>
      <c r="EN1008" s="307"/>
      <c r="EO1008" s="307"/>
      <c r="EP1008" s="307"/>
      <c r="EQ1008" s="307"/>
      <c r="ER1008" s="307"/>
      <c r="ES1008" s="307"/>
      <c r="ET1008" s="307"/>
      <c r="EU1008" s="390"/>
      <c r="EV1008" s="390"/>
      <c r="EW1008" s="307"/>
      <c r="EX1008" s="307"/>
      <c r="EY1008" s="307"/>
      <c r="EZ1008" s="307"/>
      <c r="FA1008" s="307"/>
      <c r="FB1008" s="307"/>
      <c r="FC1008" s="307"/>
      <c r="FD1008" s="307"/>
      <c r="FE1008" s="307"/>
      <c r="FF1008" s="307"/>
      <c r="FG1008" s="307"/>
      <c r="FH1008" s="307"/>
      <c r="FI1008" s="307"/>
      <c r="FJ1008" s="307"/>
      <c r="FK1008" s="307"/>
      <c r="FL1008" s="307"/>
      <c r="FM1008" s="307"/>
      <c r="FN1008" s="307"/>
      <c r="FO1008" s="307"/>
      <c r="FP1008" s="307"/>
      <c r="FQ1008" s="307"/>
      <c r="FR1008" s="307"/>
      <c r="FS1008" s="307"/>
      <c r="FT1008" s="307"/>
      <c r="FU1008" s="307"/>
      <c r="FV1008" s="307"/>
      <c r="FW1008" s="307"/>
      <c r="FX1008" s="307"/>
      <c r="FY1008" s="307"/>
      <c r="FZ1008" s="307"/>
      <c r="GA1008" s="307"/>
      <c r="GB1008" s="307"/>
      <c r="GC1008" s="307"/>
      <c r="GD1008" s="307"/>
      <c r="GE1008" s="307"/>
      <c r="GF1008" s="307"/>
      <c r="GG1008" s="307"/>
      <c r="GH1008" s="307"/>
      <c r="GI1008" s="307"/>
      <c r="GJ1008" s="307"/>
      <c r="GK1008" s="307"/>
      <c r="GL1008" s="307"/>
      <c r="GM1008" s="307"/>
      <c r="GN1008" s="307"/>
      <c r="GO1008" s="307"/>
      <c r="GP1008" s="307"/>
      <c r="GQ1008" s="307"/>
      <c r="GR1008" s="307"/>
      <c r="GS1008" s="307"/>
      <c r="GT1008" s="307"/>
      <c r="GU1008" s="307"/>
      <c r="GV1008" s="307"/>
      <c r="GW1008" s="307"/>
      <c r="GX1008" s="307"/>
      <c r="GY1008" s="307"/>
      <c r="GZ1008" s="307"/>
      <c r="HA1008" s="307"/>
      <c r="HB1008" s="307"/>
      <c r="HC1008" s="307"/>
      <c r="HD1008" s="307"/>
      <c r="HE1008" s="307"/>
      <c r="HF1008" s="307"/>
      <c r="HG1008" s="307"/>
      <c r="HH1008" s="307"/>
      <c r="HI1008" s="307"/>
      <c r="HJ1008" s="307"/>
      <c r="HK1008" s="307"/>
      <c r="HL1008" s="307"/>
      <c r="HM1008" s="307"/>
      <c r="HN1008" s="307"/>
      <c r="HO1008" s="307"/>
      <c r="HP1008" s="307"/>
      <c r="HQ1008" s="307"/>
      <c r="HR1008" s="307"/>
      <c r="HS1008" s="307"/>
      <c r="HT1008" s="307"/>
      <c r="HU1008" s="307"/>
      <c r="HV1008" s="307"/>
      <c r="HW1008" s="307"/>
      <c r="HX1008" s="307"/>
      <c r="HY1008" s="307"/>
      <c r="HZ1008" s="307"/>
      <c r="IA1008" s="307"/>
      <c r="IB1008" s="307"/>
      <c r="IC1008" s="307"/>
      <c r="ID1008" s="307"/>
      <c r="IE1008" s="307"/>
      <c r="IF1008" s="307"/>
      <c r="IG1008" s="307"/>
      <c r="IH1008" s="307"/>
      <c r="II1008" s="307"/>
      <c r="IJ1008" s="307"/>
      <c r="IK1008" s="307"/>
      <c r="IL1008" s="307"/>
      <c r="IM1008" s="307"/>
      <c r="IN1008" s="307"/>
      <c r="IO1008" s="307"/>
      <c r="IP1008" s="307"/>
      <c r="IQ1008" s="307"/>
      <c r="IR1008" s="307"/>
      <c r="IS1008" s="307"/>
      <c r="IT1008" s="307"/>
      <c r="IU1008" s="307"/>
      <c r="IV1008" s="307"/>
      <c r="IW1008" s="307"/>
      <c r="IX1008" s="307"/>
      <c r="IY1008" s="307"/>
      <c r="IZ1008" s="307"/>
      <c r="JA1008" s="307"/>
      <c r="JB1008" s="307"/>
      <c r="JC1008" s="307"/>
      <c r="JD1008" s="307"/>
      <c r="JE1008" s="307"/>
      <c r="JF1008" s="307"/>
      <c r="JG1008" s="307"/>
      <c r="JH1008" s="307"/>
      <c r="JI1008" s="307"/>
      <c r="JJ1008" s="307"/>
      <c r="JK1008" s="307"/>
      <c r="JL1008" s="307"/>
      <c r="JM1008" s="307"/>
      <c r="JN1008" s="307"/>
      <c r="JO1008" s="307"/>
      <c r="JP1008" s="307"/>
      <c r="JQ1008" s="307"/>
      <c r="JR1008" s="307"/>
      <c r="JS1008" s="307"/>
      <c r="JT1008" s="307"/>
      <c r="JU1008" s="307"/>
      <c r="JV1008" s="307"/>
      <c r="JW1008" s="307"/>
      <c r="JX1008" s="307"/>
      <c r="JY1008" s="307"/>
      <c r="JZ1008" s="307"/>
      <c r="KA1008" s="307"/>
      <c r="KB1008" s="307"/>
      <c r="KC1008" s="307"/>
      <c r="KD1008" s="307"/>
      <c r="KE1008" s="307"/>
      <c r="KF1008" s="307"/>
      <c r="KG1008" s="307"/>
      <c r="KH1008" s="307"/>
      <c r="KI1008" s="307"/>
      <c r="KJ1008" s="307"/>
      <c r="KK1008" s="307"/>
      <c r="KL1008" s="307"/>
      <c r="KM1008" s="307"/>
      <c r="KN1008" s="307"/>
      <c r="KO1008" s="307"/>
      <c r="KP1008" s="307"/>
      <c r="KQ1008" s="307"/>
      <c r="KR1008" s="307"/>
      <c r="KS1008" s="307"/>
      <c r="KT1008" s="307"/>
    </row>
    <row r="1009" spans="14:306" s="56" customFormat="1" ht="15" customHeight="1">
      <c r="N1009" s="410"/>
      <c r="O1009" s="410"/>
      <c r="P1009" s="311"/>
      <c r="Q1009" s="311"/>
      <c r="R1009" s="311"/>
      <c r="AJ1009" s="354">
        <v>44</v>
      </c>
      <c r="AK1009" s="432">
        <v>128</v>
      </c>
      <c r="AL1009" s="432">
        <v>97</v>
      </c>
      <c r="AM1009" s="433" t="s">
        <v>498</v>
      </c>
      <c r="AN1009" s="433" t="s">
        <v>47</v>
      </c>
      <c r="CB1009" s="307"/>
      <c r="CC1009" s="307"/>
      <c r="CD1009" s="307"/>
      <c r="CE1009" s="307"/>
      <c r="CF1009" s="307"/>
      <c r="CG1009" s="307"/>
      <c r="CH1009" s="307"/>
      <c r="CI1009" s="307"/>
      <c r="CJ1009" s="307"/>
      <c r="CK1009" s="307"/>
      <c r="CL1009" s="307"/>
      <c r="CM1009" s="307"/>
      <c r="CN1009" s="307"/>
      <c r="CO1009" s="307"/>
      <c r="CP1009" s="307"/>
      <c r="CQ1009" s="307"/>
      <c r="CR1009" s="307"/>
      <c r="CS1009" s="307"/>
      <c r="CT1009" s="307"/>
      <c r="CU1009" s="307"/>
      <c r="CV1009" s="307"/>
      <c r="CW1009" s="307"/>
      <c r="CX1009" s="307"/>
      <c r="CY1009" s="307"/>
      <c r="CZ1009" s="307"/>
      <c r="DA1009" s="307"/>
      <c r="DB1009" s="307"/>
      <c r="DC1009" s="307"/>
      <c r="DD1009" s="307"/>
      <c r="DE1009" s="307"/>
      <c r="DF1009" s="307"/>
      <c r="DG1009" s="307"/>
      <c r="DH1009" s="307"/>
      <c r="DI1009" s="390"/>
      <c r="DJ1009" s="390"/>
      <c r="DK1009" s="307"/>
      <c r="DL1009" s="307"/>
      <c r="DM1009" s="307"/>
      <c r="DN1009" s="307"/>
      <c r="DO1009" s="307"/>
      <c r="DP1009" s="307"/>
      <c r="DQ1009" s="307"/>
      <c r="DR1009" s="307"/>
      <c r="DS1009" s="307"/>
      <c r="DT1009" s="307"/>
      <c r="DU1009" s="307"/>
      <c r="DV1009" s="307"/>
      <c r="DW1009" s="307"/>
      <c r="DX1009" s="307"/>
      <c r="DY1009" s="307"/>
      <c r="DZ1009" s="307"/>
      <c r="EA1009" s="307"/>
      <c r="EB1009" s="307"/>
      <c r="EC1009" s="307"/>
      <c r="ED1009" s="307"/>
      <c r="EE1009" s="307"/>
      <c r="EF1009" s="307"/>
      <c r="EG1009" s="307"/>
      <c r="EH1009" s="307"/>
      <c r="EI1009" s="307"/>
      <c r="EJ1009" s="307"/>
      <c r="EK1009" s="307"/>
      <c r="EL1009" s="307"/>
      <c r="EM1009" s="307"/>
      <c r="EN1009" s="307"/>
      <c r="EO1009" s="307"/>
      <c r="EP1009" s="307"/>
      <c r="EQ1009" s="307"/>
      <c r="ER1009" s="307"/>
      <c r="ES1009" s="307"/>
      <c r="ET1009" s="307"/>
      <c r="EU1009" s="390"/>
      <c r="EV1009" s="390"/>
      <c r="EW1009" s="307"/>
      <c r="EX1009" s="307"/>
      <c r="EY1009" s="307"/>
      <c r="EZ1009" s="307"/>
      <c r="FA1009" s="307"/>
      <c r="FB1009" s="307"/>
      <c r="FC1009" s="307"/>
      <c r="FD1009" s="307"/>
      <c r="FE1009" s="307"/>
      <c r="FF1009" s="307"/>
      <c r="FG1009" s="307"/>
      <c r="FH1009" s="307"/>
      <c r="FI1009" s="307"/>
      <c r="FJ1009" s="307"/>
      <c r="FK1009" s="307"/>
      <c r="FL1009" s="307"/>
      <c r="FM1009" s="307"/>
      <c r="FN1009" s="307"/>
      <c r="FO1009" s="307"/>
      <c r="FP1009" s="307"/>
      <c r="FQ1009" s="307"/>
      <c r="FR1009" s="307"/>
      <c r="FS1009" s="307"/>
      <c r="FT1009" s="307"/>
      <c r="FU1009" s="307"/>
      <c r="FV1009" s="307"/>
      <c r="FW1009" s="307"/>
      <c r="FX1009" s="307"/>
      <c r="FY1009" s="307"/>
      <c r="FZ1009" s="307"/>
      <c r="GA1009" s="307"/>
      <c r="GB1009" s="307"/>
      <c r="GC1009" s="307"/>
      <c r="GD1009" s="307"/>
      <c r="GE1009" s="307"/>
      <c r="GF1009" s="307"/>
      <c r="GG1009" s="307"/>
      <c r="GH1009" s="307"/>
      <c r="GI1009" s="307"/>
      <c r="GJ1009" s="307"/>
      <c r="GK1009" s="307"/>
      <c r="GL1009" s="307"/>
      <c r="GM1009" s="307"/>
      <c r="GN1009" s="307"/>
      <c r="GO1009" s="307"/>
      <c r="GP1009" s="307"/>
      <c r="GQ1009" s="307"/>
      <c r="GR1009" s="307"/>
      <c r="GS1009" s="307"/>
      <c r="GT1009" s="307"/>
      <c r="GU1009" s="307"/>
      <c r="GV1009" s="307"/>
      <c r="GW1009" s="307"/>
      <c r="GX1009" s="307"/>
      <c r="GY1009" s="307"/>
      <c r="GZ1009" s="307"/>
      <c r="HA1009" s="307"/>
      <c r="HB1009" s="307"/>
      <c r="HC1009" s="307"/>
      <c r="HD1009" s="307"/>
      <c r="HE1009" s="307"/>
      <c r="HF1009" s="307"/>
      <c r="HG1009" s="307"/>
      <c r="HH1009" s="307"/>
      <c r="HI1009" s="307"/>
      <c r="HJ1009" s="307"/>
      <c r="HK1009" s="307"/>
      <c r="HL1009" s="307"/>
      <c r="HM1009" s="307"/>
      <c r="HN1009" s="307"/>
      <c r="HO1009" s="307"/>
      <c r="HP1009" s="307"/>
      <c r="HQ1009" s="307"/>
      <c r="HR1009" s="307"/>
      <c r="HS1009" s="307"/>
      <c r="HT1009" s="307"/>
      <c r="HU1009" s="307"/>
      <c r="HV1009" s="307"/>
      <c r="HW1009" s="307"/>
      <c r="HX1009" s="307"/>
      <c r="HY1009" s="307"/>
      <c r="HZ1009" s="307"/>
      <c r="IA1009" s="307"/>
      <c r="IB1009" s="307"/>
      <c r="IC1009" s="307"/>
      <c r="ID1009" s="307"/>
      <c r="IE1009" s="307"/>
      <c r="IF1009" s="307"/>
      <c r="IG1009" s="307"/>
      <c r="IH1009" s="307"/>
      <c r="II1009" s="307"/>
      <c r="IJ1009" s="307"/>
      <c r="IK1009" s="307"/>
      <c r="IL1009" s="307"/>
      <c r="IM1009" s="307"/>
      <c r="IN1009" s="307"/>
      <c r="IO1009" s="307"/>
      <c r="IP1009" s="307"/>
      <c r="IQ1009" s="307"/>
      <c r="IR1009" s="307"/>
      <c r="IS1009" s="307"/>
      <c r="IT1009" s="307"/>
      <c r="IU1009" s="307"/>
      <c r="IV1009" s="307"/>
      <c r="IW1009" s="307"/>
      <c r="IX1009" s="307"/>
      <c r="IY1009" s="307"/>
      <c r="IZ1009" s="307"/>
      <c r="JA1009" s="307"/>
      <c r="JB1009" s="307"/>
      <c r="JC1009" s="307"/>
      <c r="JD1009" s="307"/>
      <c r="JE1009" s="307"/>
      <c r="JF1009" s="307"/>
      <c r="JG1009" s="307"/>
      <c r="JH1009" s="307"/>
      <c r="JI1009" s="307"/>
      <c r="JJ1009" s="307"/>
      <c r="JK1009" s="307"/>
      <c r="JL1009" s="307"/>
      <c r="JM1009" s="307"/>
      <c r="JN1009" s="307"/>
      <c r="JO1009" s="307"/>
      <c r="JP1009" s="307"/>
      <c r="JQ1009" s="307"/>
      <c r="JR1009" s="307"/>
      <c r="JS1009" s="307"/>
      <c r="JT1009" s="307"/>
      <c r="JU1009" s="307"/>
      <c r="JV1009" s="307"/>
      <c r="JW1009" s="307"/>
      <c r="JX1009" s="307"/>
      <c r="JY1009" s="307"/>
      <c r="JZ1009" s="307"/>
      <c r="KA1009" s="307"/>
      <c r="KB1009" s="307"/>
      <c r="KC1009" s="307"/>
      <c r="KD1009" s="307"/>
      <c r="KE1009" s="307"/>
      <c r="KF1009" s="307"/>
      <c r="KG1009" s="307"/>
      <c r="KH1009" s="307"/>
      <c r="KI1009" s="307"/>
      <c r="KJ1009" s="307"/>
      <c r="KK1009" s="307"/>
      <c r="KL1009" s="307"/>
      <c r="KM1009" s="307"/>
      <c r="KN1009" s="307"/>
      <c r="KO1009" s="307"/>
      <c r="KP1009" s="307"/>
      <c r="KQ1009" s="307"/>
      <c r="KR1009" s="307"/>
      <c r="KS1009" s="307"/>
      <c r="KT1009" s="307"/>
    </row>
    <row r="1010" spans="14:306" s="56" customFormat="1" ht="15" customHeight="1">
      <c r="N1010" s="410"/>
      <c r="O1010" s="410"/>
      <c r="P1010" s="311"/>
      <c r="Q1010" s="311"/>
      <c r="R1010" s="311"/>
      <c r="AJ1010" s="354">
        <v>45</v>
      </c>
      <c r="AK1010" s="432">
        <v>130</v>
      </c>
      <c r="AL1010" s="432">
        <v>98</v>
      </c>
      <c r="AM1010" s="433" t="s">
        <v>440</v>
      </c>
      <c r="AN1010" s="433" t="s">
        <v>48</v>
      </c>
      <c r="CB1010" s="307"/>
      <c r="CC1010" s="307"/>
      <c r="CD1010" s="307"/>
      <c r="CE1010" s="307"/>
      <c r="CF1010" s="307"/>
      <c r="CG1010" s="307"/>
      <c r="CH1010" s="307"/>
      <c r="CI1010" s="307"/>
      <c r="CJ1010" s="307"/>
      <c r="CK1010" s="307"/>
      <c r="CL1010" s="307"/>
      <c r="CM1010" s="307"/>
      <c r="CN1010" s="307"/>
      <c r="CO1010" s="307"/>
      <c r="CP1010" s="307"/>
      <c r="CQ1010" s="307"/>
      <c r="CR1010" s="307"/>
      <c r="CS1010" s="307"/>
      <c r="CT1010" s="307"/>
      <c r="CU1010" s="307"/>
      <c r="CV1010" s="307"/>
      <c r="CW1010" s="307"/>
      <c r="CX1010" s="307"/>
      <c r="CY1010" s="307"/>
      <c r="CZ1010" s="307"/>
      <c r="DA1010" s="307"/>
      <c r="DB1010" s="307"/>
      <c r="DC1010" s="307"/>
      <c r="DD1010" s="307"/>
      <c r="DE1010" s="307"/>
      <c r="DF1010" s="307"/>
      <c r="DG1010" s="307"/>
      <c r="DH1010" s="307"/>
      <c r="DI1010" s="390"/>
      <c r="DJ1010" s="390"/>
      <c r="DK1010" s="307"/>
      <c r="DL1010" s="307"/>
      <c r="DM1010" s="307"/>
      <c r="DN1010" s="307"/>
      <c r="DO1010" s="307"/>
      <c r="DP1010" s="307"/>
      <c r="DQ1010" s="307"/>
      <c r="DR1010" s="307"/>
      <c r="DS1010" s="307"/>
      <c r="DT1010" s="307"/>
      <c r="DU1010" s="307"/>
      <c r="DV1010" s="307"/>
      <c r="DW1010" s="307"/>
      <c r="DX1010" s="307"/>
      <c r="DY1010" s="307"/>
      <c r="DZ1010" s="307"/>
      <c r="EA1010" s="307"/>
      <c r="EB1010" s="307"/>
      <c r="EC1010" s="307"/>
      <c r="ED1010" s="307"/>
      <c r="EE1010" s="307"/>
      <c r="EF1010" s="307"/>
      <c r="EG1010" s="307"/>
      <c r="EH1010" s="307"/>
      <c r="EI1010" s="307"/>
      <c r="EJ1010" s="307"/>
      <c r="EK1010" s="307"/>
      <c r="EL1010" s="307"/>
      <c r="EM1010" s="307"/>
      <c r="EN1010" s="307"/>
      <c r="EO1010" s="307"/>
      <c r="EP1010" s="307"/>
      <c r="EQ1010" s="307"/>
      <c r="ER1010" s="307"/>
      <c r="ES1010" s="307"/>
      <c r="ET1010" s="307"/>
      <c r="EU1010" s="390"/>
      <c r="EV1010" s="390"/>
      <c r="EW1010" s="307"/>
      <c r="EX1010" s="307"/>
      <c r="EY1010" s="307"/>
      <c r="EZ1010" s="307"/>
      <c r="FA1010" s="307"/>
      <c r="FB1010" s="307"/>
      <c r="FC1010" s="307"/>
      <c r="FD1010" s="307"/>
      <c r="FE1010" s="307"/>
      <c r="FF1010" s="307"/>
      <c r="FG1010" s="307"/>
      <c r="FH1010" s="307"/>
      <c r="FI1010" s="307"/>
      <c r="FJ1010" s="307"/>
      <c r="FK1010" s="307"/>
      <c r="FL1010" s="307"/>
      <c r="FM1010" s="307"/>
      <c r="FN1010" s="307"/>
      <c r="FO1010" s="307"/>
      <c r="FP1010" s="307"/>
      <c r="FQ1010" s="307"/>
      <c r="FR1010" s="307"/>
      <c r="FS1010" s="307"/>
      <c r="FT1010" s="307"/>
      <c r="FU1010" s="307"/>
      <c r="FV1010" s="307"/>
      <c r="FW1010" s="307"/>
      <c r="FX1010" s="307"/>
      <c r="FY1010" s="307"/>
      <c r="FZ1010" s="307"/>
      <c r="GA1010" s="307"/>
      <c r="GB1010" s="307"/>
      <c r="GC1010" s="307"/>
      <c r="GD1010" s="307"/>
      <c r="GE1010" s="307"/>
      <c r="GF1010" s="307"/>
      <c r="GG1010" s="307"/>
      <c r="GH1010" s="307"/>
      <c r="GI1010" s="307"/>
      <c r="GJ1010" s="307"/>
      <c r="GK1010" s="307"/>
      <c r="GL1010" s="307"/>
      <c r="GM1010" s="307"/>
      <c r="GN1010" s="307"/>
      <c r="GO1010" s="307"/>
      <c r="GP1010" s="307"/>
      <c r="GQ1010" s="307"/>
      <c r="GR1010" s="307"/>
      <c r="GS1010" s="307"/>
      <c r="GT1010" s="307"/>
      <c r="GU1010" s="307"/>
      <c r="GV1010" s="307"/>
      <c r="GW1010" s="307"/>
      <c r="GX1010" s="307"/>
      <c r="GY1010" s="307"/>
      <c r="GZ1010" s="307"/>
      <c r="HA1010" s="307"/>
      <c r="HB1010" s="307"/>
      <c r="HC1010" s="307"/>
      <c r="HD1010" s="307"/>
      <c r="HE1010" s="307"/>
      <c r="HF1010" s="307"/>
      <c r="HG1010" s="307"/>
      <c r="HH1010" s="307"/>
      <c r="HI1010" s="307"/>
      <c r="HJ1010" s="307"/>
      <c r="HK1010" s="307"/>
      <c r="HL1010" s="307"/>
      <c r="HM1010" s="307"/>
      <c r="HN1010" s="307"/>
      <c r="HO1010" s="307"/>
      <c r="HP1010" s="307"/>
      <c r="HQ1010" s="307"/>
      <c r="HR1010" s="307"/>
      <c r="HS1010" s="307"/>
      <c r="HT1010" s="307"/>
      <c r="HU1010" s="307"/>
      <c r="HV1010" s="307"/>
      <c r="HW1010" s="307"/>
      <c r="HX1010" s="307"/>
      <c r="HY1010" s="307"/>
      <c r="HZ1010" s="307"/>
      <c r="IA1010" s="307"/>
      <c r="IB1010" s="307"/>
      <c r="IC1010" s="307"/>
      <c r="ID1010" s="307"/>
      <c r="IE1010" s="307"/>
      <c r="IF1010" s="307"/>
      <c r="IG1010" s="307"/>
      <c r="IH1010" s="307"/>
      <c r="II1010" s="307"/>
      <c r="IJ1010" s="307"/>
      <c r="IK1010" s="307"/>
      <c r="IL1010" s="307"/>
      <c r="IM1010" s="307"/>
      <c r="IN1010" s="307"/>
      <c r="IO1010" s="307"/>
      <c r="IP1010" s="307"/>
      <c r="IQ1010" s="307"/>
      <c r="IR1010" s="307"/>
      <c r="IS1010" s="307"/>
      <c r="IT1010" s="307"/>
      <c r="IU1010" s="307"/>
      <c r="IV1010" s="307"/>
      <c r="IW1010" s="307"/>
      <c r="IX1010" s="307"/>
      <c r="IY1010" s="307"/>
      <c r="IZ1010" s="307"/>
      <c r="JA1010" s="307"/>
      <c r="JB1010" s="307"/>
      <c r="JC1010" s="307"/>
      <c r="JD1010" s="307"/>
      <c r="JE1010" s="307"/>
      <c r="JF1010" s="307"/>
      <c r="JG1010" s="307"/>
      <c r="JH1010" s="307"/>
      <c r="JI1010" s="307"/>
      <c r="JJ1010" s="307"/>
      <c r="JK1010" s="307"/>
      <c r="JL1010" s="307"/>
      <c r="JM1010" s="307"/>
      <c r="JN1010" s="307"/>
      <c r="JO1010" s="307"/>
      <c r="JP1010" s="307"/>
      <c r="JQ1010" s="307"/>
      <c r="JR1010" s="307"/>
      <c r="JS1010" s="307"/>
      <c r="JT1010" s="307"/>
      <c r="JU1010" s="307"/>
      <c r="JV1010" s="307"/>
      <c r="JW1010" s="307"/>
      <c r="JX1010" s="307"/>
      <c r="JY1010" s="307"/>
      <c r="JZ1010" s="307"/>
      <c r="KA1010" s="307"/>
      <c r="KB1010" s="307"/>
      <c r="KC1010" s="307"/>
      <c r="KD1010" s="307"/>
      <c r="KE1010" s="307"/>
      <c r="KF1010" s="307"/>
      <c r="KG1010" s="307"/>
      <c r="KH1010" s="307"/>
      <c r="KI1010" s="307"/>
      <c r="KJ1010" s="307"/>
      <c r="KK1010" s="307"/>
      <c r="KL1010" s="307"/>
      <c r="KM1010" s="307"/>
      <c r="KN1010" s="307"/>
      <c r="KO1010" s="307"/>
      <c r="KP1010" s="307"/>
      <c r="KQ1010" s="307"/>
      <c r="KR1010" s="307"/>
      <c r="KS1010" s="307"/>
      <c r="KT1010" s="307"/>
    </row>
    <row r="1011" spans="14:306" s="56" customFormat="1" ht="15" customHeight="1">
      <c r="N1011" s="410"/>
      <c r="O1011" s="410"/>
      <c r="P1011" s="311"/>
      <c r="Q1011" s="311"/>
      <c r="R1011" s="311"/>
      <c r="AJ1011" s="354">
        <v>46</v>
      </c>
      <c r="AK1011" s="432">
        <v>132</v>
      </c>
      <c r="AL1011" s="432">
        <v>98</v>
      </c>
      <c r="AM1011" s="433" t="s">
        <v>442</v>
      </c>
      <c r="AN1011" s="433" t="s">
        <v>1091</v>
      </c>
      <c r="CB1011" s="307"/>
      <c r="CC1011" s="307"/>
      <c r="CD1011" s="307"/>
      <c r="CE1011" s="307"/>
      <c r="CF1011" s="307"/>
      <c r="CG1011" s="307"/>
      <c r="CH1011" s="307"/>
      <c r="CI1011" s="307"/>
      <c r="CJ1011" s="307"/>
      <c r="CK1011" s="307"/>
      <c r="CL1011" s="307"/>
      <c r="CM1011" s="307"/>
      <c r="CN1011" s="307"/>
      <c r="CO1011" s="307"/>
      <c r="CP1011" s="307"/>
      <c r="CQ1011" s="307"/>
      <c r="CR1011" s="307"/>
      <c r="CS1011" s="307"/>
      <c r="CT1011" s="307"/>
      <c r="CU1011" s="307"/>
      <c r="CV1011" s="307"/>
      <c r="CW1011" s="307"/>
      <c r="CX1011" s="307"/>
      <c r="CY1011" s="307"/>
      <c r="CZ1011" s="307"/>
      <c r="DA1011" s="307"/>
      <c r="DB1011" s="307"/>
      <c r="DC1011" s="307"/>
      <c r="DD1011" s="307"/>
      <c r="DE1011" s="307"/>
      <c r="DF1011" s="307"/>
      <c r="DG1011" s="307"/>
      <c r="DH1011" s="307"/>
      <c r="DI1011" s="390"/>
      <c r="DJ1011" s="390"/>
      <c r="DK1011" s="307"/>
      <c r="DL1011" s="307"/>
      <c r="DM1011" s="307"/>
      <c r="DN1011" s="307"/>
      <c r="DO1011" s="307"/>
      <c r="DP1011" s="307"/>
      <c r="DQ1011" s="307"/>
      <c r="DR1011" s="307"/>
      <c r="DS1011" s="307"/>
      <c r="DT1011" s="307"/>
      <c r="DU1011" s="307"/>
      <c r="DV1011" s="307"/>
      <c r="DW1011" s="307"/>
      <c r="DX1011" s="307"/>
      <c r="DY1011" s="307"/>
      <c r="DZ1011" s="307"/>
      <c r="EA1011" s="307"/>
      <c r="EB1011" s="307"/>
      <c r="EC1011" s="307"/>
      <c r="ED1011" s="307"/>
      <c r="EE1011" s="307"/>
      <c r="EF1011" s="307"/>
      <c r="EG1011" s="307"/>
      <c r="EH1011" s="307"/>
      <c r="EI1011" s="307"/>
      <c r="EJ1011" s="307"/>
      <c r="EK1011" s="307"/>
      <c r="EL1011" s="307"/>
      <c r="EM1011" s="307"/>
      <c r="EN1011" s="307"/>
      <c r="EO1011" s="307"/>
      <c r="EP1011" s="307"/>
      <c r="EQ1011" s="307"/>
      <c r="ER1011" s="307"/>
      <c r="ES1011" s="307"/>
      <c r="ET1011" s="307"/>
      <c r="EU1011" s="390"/>
      <c r="EV1011" s="390"/>
      <c r="EW1011" s="307"/>
      <c r="EX1011" s="307"/>
      <c r="EY1011" s="307"/>
      <c r="EZ1011" s="307"/>
      <c r="FA1011" s="307"/>
      <c r="FB1011" s="307"/>
      <c r="FC1011" s="307"/>
      <c r="FD1011" s="307"/>
      <c r="FE1011" s="307"/>
      <c r="FF1011" s="307"/>
      <c r="FG1011" s="307"/>
      <c r="FH1011" s="307"/>
      <c r="FI1011" s="307"/>
      <c r="FJ1011" s="307"/>
      <c r="FK1011" s="307"/>
      <c r="FL1011" s="307"/>
      <c r="FM1011" s="307"/>
      <c r="FN1011" s="307"/>
      <c r="FO1011" s="307"/>
      <c r="FP1011" s="307"/>
      <c r="FQ1011" s="307"/>
      <c r="FR1011" s="307"/>
      <c r="FS1011" s="307"/>
      <c r="FT1011" s="307"/>
      <c r="FU1011" s="307"/>
      <c r="FV1011" s="307"/>
      <c r="FW1011" s="307"/>
      <c r="FX1011" s="307"/>
      <c r="FY1011" s="307"/>
      <c r="FZ1011" s="307"/>
      <c r="GA1011" s="307"/>
      <c r="GB1011" s="307"/>
      <c r="GC1011" s="307"/>
      <c r="GD1011" s="307"/>
      <c r="GE1011" s="307"/>
      <c r="GF1011" s="307"/>
      <c r="GG1011" s="307"/>
      <c r="GH1011" s="307"/>
      <c r="GI1011" s="307"/>
      <c r="GJ1011" s="307"/>
      <c r="GK1011" s="307"/>
      <c r="GL1011" s="307"/>
      <c r="GM1011" s="307"/>
      <c r="GN1011" s="307"/>
      <c r="GO1011" s="307"/>
      <c r="GP1011" s="307"/>
      <c r="GQ1011" s="307"/>
      <c r="GR1011" s="307"/>
      <c r="GS1011" s="307"/>
      <c r="GT1011" s="307"/>
      <c r="GU1011" s="307"/>
      <c r="GV1011" s="307"/>
      <c r="GW1011" s="307"/>
      <c r="GX1011" s="307"/>
      <c r="GY1011" s="307"/>
      <c r="GZ1011" s="307"/>
      <c r="HA1011" s="307"/>
      <c r="HB1011" s="307"/>
      <c r="HC1011" s="307"/>
      <c r="HD1011" s="307"/>
      <c r="HE1011" s="307"/>
      <c r="HF1011" s="307"/>
      <c r="HG1011" s="307"/>
      <c r="HH1011" s="307"/>
      <c r="HI1011" s="307"/>
      <c r="HJ1011" s="307"/>
      <c r="HK1011" s="307"/>
      <c r="HL1011" s="307"/>
      <c r="HM1011" s="307"/>
      <c r="HN1011" s="307"/>
      <c r="HO1011" s="307"/>
      <c r="HP1011" s="307"/>
      <c r="HQ1011" s="307"/>
      <c r="HR1011" s="307"/>
      <c r="HS1011" s="307"/>
      <c r="HT1011" s="307"/>
      <c r="HU1011" s="307"/>
      <c r="HV1011" s="307"/>
      <c r="HW1011" s="307"/>
      <c r="HX1011" s="307"/>
      <c r="HY1011" s="307"/>
      <c r="HZ1011" s="307"/>
      <c r="IA1011" s="307"/>
      <c r="IB1011" s="307"/>
      <c r="IC1011" s="307"/>
      <c r="ID1011" s="307"/>
      <c r="IE1011" s="307"/>
      <c r="IF1011" s="307"/>
      <c r="IG1011" s="307"/>
      <c r="IH1011" s="307"/>
      <c r="II1011" s="307"/>
      <c r="IJ1011" s="307"/>
      <c r="IK1011" s="307"/>
      <c r="IL1011" s="307"/>
      <c r="IM1011" s="307"/>
      <c r="IN1011" s="307"/>
      <c r="IO1011" s="307"/>
      <c r="IP1011" s="307"/>
      <c r="IQ1011" s="307"/>
      <c r="IR1011" s="307"/>
      <c r="IS1011" s="307"/>
      <c r="IT1011" s="307"/>
      <c r="IU1011" s="307"/>
      <c r="IV1011" s="307"/>
      <c r="IW1011" s="307"/>
      <c r="IX1011" s="307"/>
      <c r="IY1011" s="307"/>
      <c r="IZ1011" s="307"/>
      <c r="JA1011" s="307"/>
      <c r="JB1011" s="307"/>
      <c r="JC1011" s="307"/>
      <c r="JD1011" s="307"/>
      <c r="JE1011" s="307"/>
      <c r="JF1011" s="307"/>
      <c r="JG1011" s="307"/>
      <c r="JH1011" s="307"/>
      <c r="JI1011" s="307"/>
      <c r="JJ1011" s="307"/>
      <c r="JK1011" s="307"/>
      <c r="JL1011" s="307"/>
      <c r="JM1011" s="307"/>
      <c r="JN1011" s="307"/>
      <c r="JO1011" s="307"/>
      <c r="JP1011" s="307"/>
      <c r="JQ1011" s="307"/>
      <c r="JR1011" s="307"/>
      <c r="JS1011" s="307"/>
      <c r="JT1011" s="307"/>
      <c r="JU1011" s="307"/>
      <c r="JV1011" s="307"/>
      <c r="JW1011" s="307"/>
      <c r="JX1011" s="307"/>
      <c r="JY1011" s="307"/>
      <c r="JZ1011" s="307"/>
      <c r="KA1011" s="307"/>
      <c r="KB1011" s="307"/>
      <c r="KC1011" s="307"/>
      <c r="KD1011" s="307"/>
      <c r="KE1011" s="307"/>
      <c r="KF1011" s="307"/>
      <c r="KG1011" s="307"/>
      <c r="KH1011" s="307"/>
      <c r="KI1011" s="307"/>
      <c r="KJ1011" s="307"/>
      <c r="KK1011" s="307"/>
      <c r="KL1011" s="307"/>
      <c r="KM1011" s="307"/>
      <c r="KN1011" s="307"/>
      <c r="KO1011" s="307"/>
      <c r="KP1011" s="307"/>
      <c r="KQ1011" s="307"/>
      <c r="KR1011" s="307"/>
      <c r="KS1011" s="307"/>
      <c r="KT1011" s="307"/>
    </row>
    <row r="1012" spans="14:306" s="56" customFormat="1" ht="15" customHeight="1">
      <c r="N1012" s="410"/>
      <c r="O1012" s="410"/>
      <c r="P1012" s="311"/>
      <c r="Q1012" s="311"/>
      <c r="R1012" s="311"/>
      <c r="AJ1012" s="354">
        <v>47</v>
      </c>
      <c r="AK1012" s="432">
        <v>134</v>
      </c>
      <c r="AL1012" s="432">
        <v>99</v>
      </c>
      <c r="AM1012" s="433" t="s">
        <v>502</v>
      </c>
      <c r="AN1012" s="433" t="s">
        <v>1092</v>
      </c>
      <c r="CB1012" s="307"/>
      <c r="CC1012" s="307"/>
      <c r="CD1012" s="307"/>
      <c r="CE1012" s="307"/>
      <c r="CF1012" s="307"/>
      <c r="CG1012" s="307"/>
      <c r="CH1012" s="307"/>
      <c r="CI1012" s="307"/>
      <c r="CJ1012" s="307"/>
      <c r="CK1012" s="307"/>
      <c r="CL1012" s="307"/>
      <c r="CM1012" s="307"/>
      <c r="CN1012" s="307"/>
      <c r="CO1012" s="307"/>
      <c r="CP1012" s="307"/>
      <c r="CQ1012" s="307"/>
      <c r="CR1012" s="307"/>
      <c r="CS1012" s="307"/>
      <c r="CT1012" s="307"/>
      <c r="CU1012" s="307"/>
      <c r="CV1012" s="307"/>
      <c r="CW1012" s="307"/>
      <c r="CX1012" s="307"/>
      <c r="CY1012" s="307"/>
      <c r="CZ1012" s="307"/>
      <c r="DA1012" s="307"/>
      <c r="DB1012" s="307"/>
      <c r="DC1012" s="307"/>
      <c r="DD1012" s="307"/>
      <c r="DE1012" s="307"/>
      <c r="DF1012" s="307"/>
      <c r="DG1012" s="307"/>
      <c r="DH1012" s="307"/>
      <c r="DI1012" s="390"/>
      <c r="DJ1012" s="390"/>
      <c r="DK1012" s="307"/>
      <c r="DL1012" s="307"/>
      <c r="DM1012" s="307"/>
      <c r="DN1012" s="307"/>
      <c r="DO1012" s="307"/>
      <c r="DP1012" s="307"/>
      <c r="DQ1012" s="307"/>
      <c r="DR1012" s="307"/>
      <c r="DS1012" s="307"/>
      <c r="DT1012" s="307"/>
      <c r="DU1012" s="307"/>
      <c r="DV1012" s="307"/>
      <c r="DW1012" s="307"/>
      <c r="DX1012" s="307"/>
      <c r="DY1012" s="307"/>
      <c r="DZ1012" s="307"/>
      <c r="EA1012" s="307"/>
      <c r="EB1012" s="307"/>
      <c r="EC1012" s="307"/>
      <c r="ED1012" s="307"/>
      <c r="EE1012" s="307"/>
      <c r="EF1012" s="307"/>
      <c r="EG1012" s="307"/>
      <c r="EH1012" s="307"/>
      <c r="EI1012" s="307"/>
      <c r="EJ1012" s="307"/>
      <c r="EK1012" s="307"/>
      <c r="EL1012" s="307"/>
      <c r="EM1012" s="307"/>
      <c r="EN1012" s="307"/>
      <c r="EO1012" s="307"/>
      <c r="EP1012" s="307"/>
      <c r="EQ1012" s="307"/>
      <c r="ER1012" s="307"/>
      <c r="ES1012" s="307"/>
      <c r="ET1012" s="307"/>
      <c r="EU1012" s="390"/>
      <c r="EV1012" s="390"/>
      <c r="EW1012" s="307"/>
      <c r="EX1012" s="307"/>
      <c r="EY1012" s="307"/>
      <c r="EZ1012" s="307"/>
      <c r="FA1012" s="307"/>
      <c r="FB1012" s="307"/>
      <c r="FC1012" s="307"/>
      <c r="FD1012" s="307"/>
      <c r="FE1012" s="307"/>
      <c r="FF1012" s="307"/>
      <c r="FG1012" s="307"/>
      <c r="FH1012" s="307"/>
      <c r="FI1012" s="307"/>
      <c r="FJ1012" s="307"/>
      <c r="FK1012" s="307"/>
      <c r="FL1012" s="307"/>
      <c r="FM1012" s="307"/>
      <c r="FN1012" s="307"/>
      <c r="FO1012" s="307"/>
      <c r="FP1012" s="307"/>
      <c r="FQ1012" s="307"/>
      <c r="FR1012" s="307"/>
      <c r="FS1012" s="307"/>
      <c r="FT1012" s="307"/>
      <c r="FU1012" s="307"/>
      <c r="FV1012" s="307"/>
      <c r="FW1012" s="307"/>
      <c r="FX1012" s="307"/>
      <c r="FY1012" s="307"/>
      <c r="FZ1012" s="307"/>
      <c r="GA1012" s="307"/>
      <c r="GB1012" s="307"/>
      <c r="GC1012" s="307"/>
      <c r="GD1012" s="307"/>
      <c r="GE1012" s="307"/>
      <c r="GF1012" s="307"/>
      <c r="GG1012" s="307"/>
      <c r="GH1012" s="307"/>
      <c r="GI1012" s="307"/>
      <c r="GJ1012" s="307"/>
      <c r="GK1012" s="307"/>
      <c r="GL1012" s="307"/>
      <c r="GM1012" s="307"/>
      <c r="GN1012" s="307"/>
      <c r="GO1012" s="307"/>
      <c r="GP1012" s="307"/>
      <c r="GQ1012" s="307"/>
      <c r="GR1012" s="307"/>
      <c r="GS1012" s="307"/>
      <c r="GT1012" s="307"/>
      <c r="GU1012" s="307"/>
      <c r="GV1012" s="307"/>
      <c r="GW1012" s="307"/>
      <c r="GX1012" s="307"/>
      <c r="GY1012" s="307"/>
      <c r="GZ1012" s="307"/>
      <c r="HA1012" s="307"/>
      <c r="HB1012" s="307"/>
      <c r="HC1012" s="307"/>
      <c r="HD1012" s="307"/>
      <c r="HE1012" s="307"/>
      <c r="HF1012" s="307"/>
      <c r="HG1012" s="307"/>
      <c r="HH1012" s="307"/>
      <c r="HI1012" s="307"/>
      <c r="HJ1012" s="307"/>
      <c r="HK1012" s="307"/>
      <c r="HL1012" s="307"/>
      <c r="HM1012" s="307"/>
      <c r="HN1012" s="307"/>
      <c r="HO1012" s="307"/>
      <c r="HP1012" s="307"/>
      <c r="HQ1012" s="307"/>
      <c r="HR1012" s="307"/>
      <c r="HS1012" s="307"/>
      <c r="HT1012" s="307"/>
      <c r="HU1012" s="307"/>
      <c r="HV1012" s="307"/>
      <c r="HW1012" s="307"/>
      <c r="HX1012" s="307"/>
      <c r="HY1012" s="307"/>
      <c r="HZ1012" s="307"/>
      <c r="IA1012" s="307"/>
      <c r="IB1012" s="307"/>
      <c r="IC1012" s="307"/>
      <c r="ID1012" s="307"/>
      <c r="IE1012" s="307"/>
      <c r="IF1012" s="307"/>
      <c r="IG1012" s="307"/>
      <c r="IH1012" s="307"/>
      <c r="II1012" s="307"/>
      <c r="IJ1012" s="307"/>
      <c r="IK1012" s="307"/>
      <c r="IL1012" s="307"/>
      <c r="IM1012" s="307"/>
      <c r="IN1012" s="307"/>
      <c r="IO1012" s="307"/>
      <c r="IP1012" s="307"/>
      <c r="IQ1012" s="307"/>
      <c r="IR1012" s="307"/>
      <c r="IS1012" s="307"/>
      <c r="IT1012" s="307"/>
      <c r="IU1012" s="307"/>
      <c r="IV1012" s="307"/>
      <c r="IW1012" s="307"/>
      <c r="IX1012" s="307"/>
      <c r="IY1012" s="307"/>
      <c r="IZ1012" s="307"/>
      <c r="JA1012" s="307"/>
      <c r="JB1012" s="307"/>
      <c r="JC1012" s="307"/>
      <c r="JD1012" s="307"/>
      <c r="JE1012" s="307"/>
      <c r="JF1012" s="307"/>
      <c r="JG1012" s="307"/>
      <c r="JH1012" s="307"/>
      <c r="JI1012" s="307"/>
      <c r="JJ1012" s="307"/>
      <c r="JK1012" s="307"/>
      <c r="JL1012" s="307"/>
      <c r="JM1012" s="307"/>
      <c r="JN1012" s="307"/>
      <c r="JO1012" s="307"/>
      <c r="JP1012" s="307"/>
      <c r="JQ1012" s="307"/>
      <c r="JR1012" s="307"/>
      <c r="JS1012" s="307"/>
      <c r="JT1012" s="307"/>
      <c r="JU1012" s="307"/>
      <c r="JV1012" s="307"/>
      <c r="JW1012" s="307"/>
      <c r="JX1012" s="307"/>
      <c r="JY1012" s="307"/>
      <c r="JZ1012" s="307"/>
      <c r="KA1012" s="307"/>
      <c r="KB1012" s="307"/>
      <c r="KC1012" s="307"/>
      <c r="KD1012" s="307"/>
      <c r="KE1012" s="307"/>
      <c r="KF1012" s="307"/>
      <c r="KG1012" s="307"/>
      <c r="KH1012" s="307"/>
      <c r="KI1012" s="307"/>
      <c r="KJ1012" s="307"/>
      <c r="KK1012" s="307"/>
      <c r="KL1012" s="307"/>
      <c r="KM1012" s="307"/>
      <c r="KN1012" s="307"/>
      <c r="KO1012" s="307"/>
      <c r="KP1012" s="307"/>
      <c r="KQ1012" s="307"/>
      <c r="KR1012" s="307"/>
      <c r="KS1012" s="307"/>
      <c r="KT1012" s="307"/>
    </row>
    <row r="1013" spans="14:306" s="56" customFormat="1" ht="15" customHeight="1">
      <c r="N1013" s="410"/>
      <c r="O1013" s="410"/>
      <c r="P1013" s="311"/>
      <c r="Q1013" s="311"/>
      <c r="R1013" s="311"/>
      <c r="AJ1013" s="354">
        <v>48</v>
      </c>
      <c r="AK1013" s="432">
        <v>136</v>
      </c>
      <c r="AL1013" s="432">
        <v>99</v>
      </c>
      <c r="AM1013" s="433" t="s">
        <v>1093</v>
      </c>
      <c r="AN1013" s="433" t="s">
        <v>1094</v>
      </c>
      <c r="CB1013" s="307"/>
      <c r="CC1013" s="307"/>
      <c r="CD1013" s="307"/>
      <c r="CE1013" s="307"/>
      <c r="CF1013" s="307"/>
      <c r="CG1013" s="307"/>
      <c r="CH1013" s="307"/>
      <c r="CI1013" s="307"/>
      <c r="CJ1013" s="307"/>
      <c r="CK1013" s="307"/>
      <c r="CL1013" s="307"/>
      <c r="CM1013" s="307"/>
      <c r="CN1013" s="307"/>
      <c r="CO1013" s="307"/>
      <c r="CP1013" s="307"/>
      <c r="CQ1013" s="307"/>
      <c r="CR1013" s="307"/>
      <c r="CS1013" s="307"/>
      <c r="CT1013" s="307"/>
      <c r="CU1013" s="307"/>
      <c r="CV1013" s="307"/>
      <c r="CW1013" s="307"/>
      <c r="CX1013" s="307"/>
      <c r="CY1013" s="307"/>
      <c r="CZ1013" s="307"/>
      <c r="DA1013" s="307"/>
      <c r="DB1013" s="307"/>
      <c r="DC1013" s="307"/>
      <c r="DD1013" s="307"/>
      <c r="DE1013" s="307"/>
      <c r="DF1013" s="307"/>
      <c r="DG1013" s="307"/>
      <c r="DH1013" s="307"/>
      <c r="DI1013" s="390"/>
      <c r="DJ1013" s="390"/>
      <c r="DK1013" s="307"/>
      <c r="DL1013" s="307"/>
      <c r="DM1013" s="307"/>
      <c r="DN1013" s="307"/>
      <c r="DO1013" s="307"/>
      <c r="DP1013" s="307"/>
      <c r="DQ1013" s="307"/>
      <c r="DR1013" s="307"/>
      <c r="DS1013" s="307"/>
      <c r="DT1013" s="307"/>
      <c r="DU1013" s="307"/>
      <c r="DV1013" s="307"/>
      <c r="DW1013" s="307"/>
      <c r="DX1013" s="307"/>
      <c r="DY1013" s="307"/>
      <c r="DZ1013" s="307"/>
      <c r="EA1013" s="307"/>
      <c r="EB1013" s="307"/>
      <c r="EC1013" s="307"/>
      <c r="ED1013" s="307"/>
      <c r="EE1013" s="307"/>
      <c r="EF1013" s="307"/>
      <c r="EG1013" s="307"/>
      <c r="EH1013" s="307"/>
      <c r="EI1013" s="307"/>
      <c r="EJ1013" s="307"/>
      <c r="EK1013" s="307"/>
      <c r="EL1013" s="307"/>
      <c r="EM1013" s="307"/>
      <c r="EN1013" s="307"/>
      <c r="EO1013" s="307"/>
      <c r="EP1013" s="307"/>
      <c r="EQ1013" s="307"/>
      <c r="ER1013" s="307"/>
      <c r="ES1013" s="307"/>
      <c r="ET1013" s="307"/>
      <c r="EU1013" s="390"/>
      <c r="EV1013" s="390"/>
      <c r="EW1013" s="307"/>
      <c r="EX1013" s="307"/>
      <c r="EY1013" s="307"/>
      <c r="EZ1013" s="307"/>
      <c r="FA1013" s="307"/>
      <c r="FB1013" s="307"/>
      <c r="FC1013" s="307"/>
      <c r="FD1013" s="307"/>
      <c r="FE1013" s="307"/>
      <c r="FF1013" s="307"/>
      <c r="FG1013" s="307"/>
      <c r="FH1013" s="307"/>
      <c r="FI1013" s="307"/>
      <c r="FJ1013" s="307"/>
      <c r="FK1013" s="307"/>
      <c r="FL1013" s="307"/>
      <c r="FM1013" s="307"/>
      <c r="FN1013" s="307"/>
      <c r="FO1013" s="307"/>
      <c r="FP1013" s="307"/>
      <c r="FQ1013" s="307"/>
      <c r="FR1013" s="307"/>
      <c r="FS1013" s="307"/>
      <c r="FT1013" s="307"/>
      <c r="FU1013" s="307"/>
      <c r="FV1013" s="307"/>
      <c r="FW1013" s="307"/>
      <c r="FX1013" s="307"/>
      <c r="FY1013" s="307"/>
      <c r="FZ1013" s="307"/>
      <c r="GA1013" s="307"/>
      <c r="GB1013" s="307"/>
      <c r="GC1013" s="307"/>
      <c r="GD1013" s="307"/>
      <c r="GE1013" s="307"/>
      <c r="GF1013" s="307"/>
      <c r="GG1013" s="307"/>
      <c r="GH1013" s="307"/>
      <c r="GI1013" s="307"/>
      <c r="GJ1013" s="307"/>
      <c r="GK1013" s="307"/>
      <c r="GL1013" s="307"/>
      <c r="GM1013" s="307"/>
      <c r="GN1013" s="307"/>
      <c r="GO1013" s="307"/>
      <c r="GP1013" s="307"/>
      <c r="GQ1013" s="307"/>
      <c r="GR1013" s="307"/>
      <c r="GS1013" s="307"/>
      <c r="GT1013" s="307"/>
      <c r="GU1013" s="307"/>
      <c r="GV1013" s="307"/>
      <c r="GW1013" s="307"/>
      <c r="GX1013" s="307"/>
      <c r="GY1013" s="307"/>
      <c r="GZ1013" s="307"/>
      <c r="HA1013" s="307"/>
      <c r="HB1013" s="307"/>
      <c r="HC1013" s="307"/>
      <c r="HD1013" s="307"/>
      <c r="HE1013" s="307"/>
      <c r="HF1013" s="307"/>
      <c r="HG1013" s="307"/>
      <c r="HH1013" s="307"/>
      <c r="HI1013" s="307"/>
      <c r="HJ1013" s="307"/>
      <c r="HK1013" s="307"/>
      <c r="HL1013" s="307"/>
      <c r="HM1013" s="307"/>
      <c r="HN1013" s="307"/>
      <c r="HO1013" s="307"/>
      <c r="HP1013" s="307"/>
      <c r="HQ1013" s="307"/>
      <c r="HR1013" s="307"/>
      <c r="HS1013" s="307"/>
      <c r="HT1013" s="307"/>
      <c r="HU1013" s="307"/>
      <c r="HV1013" s="307"/>
      <c r="HW1013" s="307"/>
      <c r="HX1013" s="307"/>
      <c r="HY1013" s="307"/>
      <c r="HZ1013" s="307"/>
      <c r="IA1013" s="307"/>
      <c r="IB1013" s="307"/>
      <c r="IC1013" s="307"/>
      <c r="ID1013" s="307"/>
      <c r="IE1013" s="307"/>
      <c r="IF1013" s="307"/>
      <c r="IG1013" s="307"/>
      <c r="IH1013" s="307"/>
      <c r="II1013" s="307"/>
      <c r="IJ1013" s="307"/>
      <c r="IK1013" s="307"/>
      <c r="IL1013" s="307"/>
      <c r="IM1013" s="307"/>
      <c r="IN1013" s="307"/>
      <c r="IO1013" s="307"/>
      <c r="IP1013" s="307"/>
      <c r="IQ1013" s="307"/>
      <c r="IR1013" s="307"/>
      <c r="IS1013" s="307"/>
      <c r="IT1013" s="307"/>
      <c r="IU1013" s="307"/>
      <c r="IV1013" s="307"/>
      <c r="IW1013" s="307"/>
      <c r="IX1013" s="307"/>
      <c r="IY1013" s="307"/>
      <c r="IZ1013" s="307"/>
      <c r="JA1013" s="307"/>
      <c r="JB1013" s="307"/>
      <c r="JC1013" s="307"/>
      <c r="JD1013" s="307"/>
      <c r="JE1013" s="307"/>
      <c r="JF1013" s="307"/>
      <c r="JG1013" s="307"/>
      <c r="JH1013" s="307"/>
      <c r="JI1013" s="307"/>
      <c r="JJ1013" s="307"/>
      <c r="JK1013" s="307"/>
      <c r="JL1013" s="307"/>
      <c r="JM1013" s="307"/>
      <c r="JN1013" s="307"/>
      <c r="JO1013" s="307"/>
      <c r="JP1013" s="307"/>
      <c r="JQ1013" s="307"/>
      <c r="JR1013" s="307"/>
      <c r="JS1013" s="307"/>
      <c r="JT1013" s="307"/>
      <c r="JU1013" s="307"/>
      <c r="JV1013" s="307"/>
      <c r="JW1013" s="307"/>
      <c r="JX1013" s="307"/>
      <c r="JY1013" s="307"/>
      <c r="JZ1013" s="307"/>
      <c r="KA1013" s="307"/>
      <c r="KB1013" s="307"/>
      <c r="KC1013" s="307"/>
      <c r="KD1013" s="307"/>
      <c r="KE1013" s="307"/>
      <c r="KF1013" s="307"/>
      <c r="KG1013" s="307"/>
      <c r="KH1013" s="307"/>
      <c r="KI1013" s="307"/>
      <c r="KJ1013" s="307"/>
      <c r="KK1013" s="307"/>
      <c r="KL1013" s="307"/>
      <c r="KM1013" s="307"/>
      <c r="KN1013" s="307"/>
      <c r="KO1013" s="307"/>
      <c r="KP1013" s="307"/>
      <c r="KQ1013" s="307"/>
      <c r="KR1013" s="307"/>
      <c r="KS1013" s="307"/>
      <c r="KT1013" s="307"/>
    </row>
    <row r="1014" spans="14:306" s="56" customFormat="1" ht="15" customHeight="1">
      <c r="N1014" s="410"/>
      <c r="O1014" s="410"/>
      <c r="P1014" s="311"/>
      <c r="Q1014" s="311"/>
      <c r="R1014" s="311"/>
      <c r="AJ1014" s="354">
        <v>49</v>
      </c>
      <c r="AK1014" s="438">
        <v>138</v>
      </c>
      <c r="AL1014" s="432">
        <v>99</v>
      </c>
      <c r="AM1014" s="433" t="s">
        <v>447</v>
      </c>
      <c r="AN1014" s="433" t="s">
        <v>1095</v>
      </c>
      <c r="CB1014" s="307"/>
      <c r="CC1014" s="307"/>
      <c r="CD1014" s="307"/>
      <c r="CE1014" s="307"/>
      <c r="CF1014" s="307"/>
      <c r="CG1014" s="307"/>
      <c r="CH1014" s="307"/>
      <c r="CI1014" s="307"/>
      <c r="CJ1014" s="307"/>
      <c r="CK1014" s="307"/>
      <c r="CL1014" s="307"/>
      <c r="CM1014" s="307"/>
      <c r="CN1014" s="307"/>
      <c r="CO1014" s="307"/>
      <c r="CP1014" s="307"/>
      <c r="CQ1014" s="307"/>
      <c r="CR1014" s="307"/>
      <c r="CS1014" s="307"/>
      <c r="CT1014" s="307"/>
      <c r="CU1014" s="307"/>
      <c r="CV1014" s="307"/>
      <c r="CW1014" s="307"/>
      <c r="CX1014" s="307"/>
      <c r="CY1014" s="307"/>
      <c r="CZ1014" s="307"/>
      <c r="DA1014" s="307"/>
      <c r="DB1014" s="307"/>
      <c r="DC1014" s="307"/>
      <c r="DD1014" s="307"/>
      <c r="DE1014" s="307"/>
      <c r="DF1014" s="307"/>
      <c r="DG1014" s="307"/>
      <c r="DH1014" s="307"/>
      <c r="DI1014" s="390"/>
      <c r="DJ1014" s="390"/>
      <c r="DK1014" s="307"/>
      <c r="DL1014" s="307"/>
      <c r="DM1014" s="307"/>
      <c r="DN1014" s="307"/>
      <c r="DO1014" s="307"/>
      <c r="DP1014" s="307"/>
      <c r="DQ1014" s="307"/>
      <c r="DR1014" s="307"/>
      <c r="DS1014" s="307"/>
      <c r="DT1014" s="307"/>
      <c r="DU1014" s="307"/>
      <c r="DV1014" s="307"/>
      <c r="DW1014" s="307"/>
      <c r="DX1014" s="307"/>
      <c r="DY1014" s="307"/>
      <c r="DZ1014" s="307"/>
      <c r="EA1014" s="307"/>
      <c r="EB1014" s="307"/>
      <c r="EC1014" s="307"/>
      <c r="ED1014" s="307"/>
      <c r="EE1014" s="307"/>
      <c r="EF1014" s="307"/>
      <c r="EG1014" s="307"/>
      <c r="EH1014" s="307"/>
      <c r="EI1014" s="307"/>
      <c r="EJ1014" s="307"/>
      <c r="EK1014" s="307"/>
      <c r="EL1014" s="307"/>
      <c r="EM1014" s="307"/>
      <c r="EN1014" s="307"/>
      <c r="EO1014" s="307"/>
      <c r="EP1014" s="307"/>
      <c r="EQ1014" s="307"/>
      <c r="ER1014" s="307"/>
      <c r="ES1014" s="307"/>
      <c r="ET1014" s="307"/>
      <c r="EU1014" s="390"/>
      <c r="EV1014" s="390"/>
      <c r="EW1014" s="307"/>
      <c r="EX1014" s="307"/>
      <c r="EY1014" s="307"/>
      <c r="EZ1014" s="307"/>
      <c r="FA1014" s="307"/>
      <c r="FB1014" s="307"/>
      <c r="FC1014" s="307"/>
      <c r="FD1014" s="307"/>
      <c r="FE1014" s="307"/>
      <c r="FF1014" s="307"/>
      <c r="FG1014" s="307"/>
      <c r="FH1014" s="307"/>
      <c r="FI1014" s="307"/>
      <c r="FJ1014" s="307"/>
      <c r="FK1014" s="307"/>
      <c r="FL1014" s="307"/>
      <c r="FM1014" s="307"/>
      <c r="FN1014" s="307"/>
      <c r="FO1014" s="307"/>
      <c r="FP1014" s="307"/>
      <c r="FQ1014" s="307"/>
      <c r="FR1014" s="307"/>
      <c r="FS1014" s="307"/>
      <c r="FT1014" s="307"/>
      <c r="FU1014" s="307"/>
      <c r="FV1014" s="307"/>
      <c r="FW1014" s="307"/>
      <c r="FX1014" s="307"/>
      <c r="FY1014" s="307"/>
      <c r="FZ1014" s="307"/>
      <c r="GA1014" s="307"/>
      <c r="GB1014" s="307"/>
      <c r="GC1014" s="307"/>
      <c r="GD1014" s="307"/>
      <c r="GE1014" s="307"/>
      <c r="GF1014" s="307"/>
      <c r="GG1014" s="307"/>
      <c r="GH1014" s="307"/>
      <c r="GI1014" s="307"/>
      <c r="GJ1014" s="307"/>
      <c r="GK1014" s="307"/>
      <c r="GL1014" s="307"/>
      <c r="GM1014" s="307"/>
      <c r="GN1014" s="307"/>
      <c r="GO1014" s="307"/>
      <c r="GP1014" s="307"/>
      <c r="GQ1014" s="307"/>
      <c r="GR1014" s="307"/>
      <c r="GS1014" s="307"/>
      <c r="GT1014" s="307"/>
      <c r="GU1014" s="307"/>
      <c r="GV1014" s="307"/>
      <c r="GW1014" s="307"/>
      <c r="GX1014" s="307"/>
      <c r="GY1014" s="307"/>
      <c r="GZ1014" s="307"/>
      <c r="HA1014" s="307"/>
      <c r="HB1014" s="307"/>
      <c r="HC1014" s="307"/>
      <c r="HD1014" s="307"/>
      <c r="HE1014" s="307"/>
      <c r="HF1014" s="307"/>
      <c r="HG1014" s="307"/>
      <c r="HH1014" s="307"/>
      <c r="HI1014" s="307"/>
      <c r="HJ1014" s="307"/>
      <c r="HK1014" s="307"/>
      <c r="HL1014" s="307"/>
      <c r="HM1014" s="307"/>
      <c r="HN1014" s="307"/>
      <c r="HO1014" s="307"/>
      <c r="HP1014" s="307"/>
      <c r="HQ1014" s="307"/>
      <c r="HR1014" s="307"/>
      <c r="HS1014" s="307"/>
      <c r="HT1014" s="307"/>
      <c r="HU1014" s="307"/>
      <c r="HV1014" s="307"/>
      <c r="HW1014" s="307"/>
      <c r="HX1014" s="307"/>
      <c r="HY1014" s="307"/>
      <c r="HZ1014" s="307"/>
      <c r="IA1014" s="307"/>
      <c r="IB1014" s="307"/>
      <c r="IC1014" s="307"/>
      <c r="ID1014" s="307"/>
      <c r="IE1014" s="307"/>
      <c r="IF1014" s="307"/>
      <c r="IG1014" s="307"/>
      <c r="IH1014" s="307"/>
      <c r="II1014" s="307"/>
      <c r="IJ1014" s="307"/>
      <c r="IK1014" s="307"/>
      <c r="IL1014" s="307"/>
      <c r="IM1014" s="307"/>
      <c r="IN1014" s="307"/>
      <c r="IO1014" s="307"/>
      <c r="IP1014" s="307"/>
      <c r="IQ1014" s="307"/>
      <c r="IR1014" s="307"/>
      <c r="IS1014" s="307"/>
      <c r="IT1014" s="307"/>
      <c r="IU1014" s="307"/>
      <c r="IV1014" s="307"/>
      <c r="IW1014" s="307"/>
      <c r="IX1014" s="307"/>
      <c r="IY1014" s="307"/>
      <c r="IZ1014" s="307"/>
      <c r="JA1014" s="307"/>
      <c r="JB1014" s="307"/>
      <c r="JC1014" s="307"/>
      <c r="JD1014" s="307"/>
      <c r="JE1014" s="307"/>
      <c r="JF1014" s="307"/>
      <c r="JG1014" s="307"/>
      <c r="JH1014" s="307"/>
      <c r="JI1014" s="307"/>
      <c r="JJ1014" s="307"/>
      <c r="JK1014" s="307"/>
      <c r="JL1014" s="307"/>
      <c r="JM1014" s="307"/>
      <c r="JN1014" s="307"/>
      <c r="JO1014" s="307"/>
      <c r="JP1014" s="307"/>
      <c r="JQ1014" s="307"/>
      <c r="JR1014" s="307"/>
      <c r="JS1014" s="307"/>
      <c r="JT1014" s="307"/>
      <c r="JU1014" s="307"/>
      <c r="JV1014" s="307"/>
      <c r="JW1014" s="307"/>
      <c r="JX1014" s="307"/>
      <c r="JY1014" s="307"/>
      <c r="JZ1014" s="307"/>
      <c r="KA1014" s="307"/>
      <c r="KB1014" s="307"/>
      <c r="KC1014" s="307"/>
      <c r="KD1014" s="307"/>
      <c r="KE1014" s="307"/>
      <c r="KF1014" s="307"/>
      <c r="KG1014" s="307"/>
      <c r="KH1014" s="307"/>
      <c r="KI1014" s="307"/>
      <c r="KJ1014" s="307"/>
      <c r="KK1014" s="307"/>
      <c r="KL1014" s="307"/>
      <c r="KM1014" s="307"/>
      <c r="KN1014" s="307"/>
      <c r="KO1014" s="307"/>
      <c r="KP1014" s="307"/>
      <c r="KQ1014" s="307"/>
      <c r="KR1014" s="307"/>
      <c r="KS1014" s="307"/>
      <c r="KT1014" s="307"/>
    </row>
    <row r="1015" spans="14:306" s="56" customFormat="1" ht="15" customHeight="1">
      <c r="N1015" s="410"/>
      <c r="O1015" s="410"/>
      <c r="P1015" s="311"/>
      <c r="Q1015" s="311"/>
      <c r="R1015" s="311"/>
      <c r="AJ1015" s="354">
        <v>50</v>
      </c>
      <c r="AK1015" s="432">
        <v>140</v>
      </c>
      <c r="AL1015" s="433" t="s">
        <v>51</v>
      </c>
      <c r="AM1015" s="432" t="s">
        <v>450</v>
      </c>
      <c r="AN1015" s="433" t="s">
        <v>50</v>
      </c>
      <c r="CB1015" s="307"/>
      <c r="CC1015" s="307"/>
      <c r="CD1015" s="307"/>
      <c r="CE1015" s="307"/>
      <c r="CF1015" s="307"/>
      <c r="CG1015" s="307"/>
      <c r="CH1015" s="307"/>
      <c r="CI1015" s="307"/>
      <c r="CJ1015" s="307"/>
      <c r="CK1015" s="307"/>
      <c r="CL1015" s="307"/>
      <c r="CM1015" s="307"/>
      <c r="CN1015" s="307"/>
      <c r="CO1015" s="307"/>
      <c r="CP1015" s="307"/>
      <c r="CQ1015" s="307"/>
      <c r="CR1015" s="307"/>
      <c r="CS1015" s="307"/>
      <c r="CT1015" s="307"/>
      <c r="CU1015" s="307"/>
      <c r="CV1015" s="307"/>
      <c r="CW1015" s="307"/>
      <c r="CX1015" s="307"/>
      <c r="CY1015" s="307"/>
      <c r="CZ1015" s="307"/>
      <c r="DA1015" s="307"/>
      <c r="DB1015" s="307"/>
      <c r="DC1015" s="307"/>
      <c r="DD1015" s="307"/>
      <c r="DE1015" s="307"/>
      <c r="DF1015" s="307"/>
      <c r="DG1015" s="307"/>
      <c r="DH1015" s="307"/>
      <c r="DI1015" s="390"/>
      <c r="DJ1015" s="390"/>
      <c r="DK1015" s="307"/>
      <c r="DL1015" s="307"/>
      <c r="DM1015" s="307"/>
      <c r="DN1015" s="307"/>
      <c r="DO1015" s="307"/>
      <c r="DP1015" s="307"/>
      <c r="DQ1015" s="307"/>
      <c r="DR1015" s="307"/>
      <c r="DS1015" s="307"/>
      <c r="DT1015" s="307"/>
      <c r="DU1015" s="307"/>
      <c r="DV1015" s="307"/>
      <c r="DW1015" s="307"/>
      <c r="DX1015" s="307"/>
      <c r="DY1015" s="307"/>
      <c r="DZ1015" s="307"/>
      <c r="EA1015" s="307"/>
      <c r="EB1015" s="307"/>
      <c r="EC1015" s="307"/>
      <c r="ED1015" s="307"/>
      <c r="EE1015" s="307"/>
      <c r="EF1015" s="307"/>
      <c r="EG1015" s="307"/>
      <c r="EH1015" s="307"/>
      <c r="EI1015" s="307"/>
      <c r="EJ1015" s="307"/>
      <c r="EK1015" s="307"/>
      <c r="EL1015" s="307"/>
      <c r="EM1015" s="307"/>
      <c r="EN1015" s="307"/>
      <c r="EO1015" s="307"/>
      <c r="EP1015" s="307"/>
      <c r="EQ1015" s="307"/>
      <c r="ER1015" s="307"/>
      <c r="ES1015" s="307"/>
      <c r="ET1015" s="307"/>
      <c r="EU1015" s="390"/>
      <c r="EV1015" s="390"/>
      <c r="EW1015" s="307"/>
      <c r="EX1015" s="307"/>
      <c r="EY1015" s="307"/>
      <c r="EZ1015" s="307"/>
      <c r="FA1015" s="307"/>
      <c r="FB1015" s="307"/>
      <c r="FC1015" s="307"/>
      <c r="FD1015" s="307"/>
      <c r="FE1015" s="307"/>
      <c r="FF1015" s="307"/>
      <c r="FG1015" s="307"/>
      <c r="FH1015" s="307"/>
      <c r="FI1015" s="307"/>
      <c r="FJ1015" s="307"/>
      <c r="FK1015" s="307"/>
      <c r="FL1015" s="307"/>
      <c r="FM1015" s="307"/>
      <c r="FN1015" s="307"/>
      <c r="FO1015" s="307"/>
      <c r="FP1015" s="307"/>
      <c r="FQ1015" s="307"/>
      <c r="FR1015" s="307"/>
      <c r="FS1015" s="307"/>
      <c r="FT1015" s="307"/>
      <c r="FU1015" s="307"/>
      <c r="FV1015" s="307"/>
      <c r="FW1015" s="307"/>
      <c r="FX1015" s="307"/>
      <c r="FY1015" s="307"/>
      <c r="FZ1015" s="307"/>
      <c r="GA1015" s="307"/>
      <c r="GB1015" s="307"/>
      <c r="GC1015" s="307"/>
      <c r="GD1015" s="307"/>
      <c r="GE1015" s="307"/>
      <c r="GF1015" s="307"/>
      <c r="GG1015" s="307"/>
      <c r="GH1015" s="307"/>
      <c r="GI1015" s="307"/>
      <c r="GJ1015" s="307"/>
      <c r="GK1015" s="307"/>
      <c r="GL1015" s="307"/>
      <c r="GM1015" s="307"/>
      <c r="GN1015" s="307"/>
      <c r="GO1015" s="307"/>
      <c r="GP1015" s="307"/>
      <c r="GQ1015" s="307"/>
      <c r="GR1015" s="307"/>
      <c r="GS1015" s="307"/>
      <c r="GT1015" s="307"/>
      <c r="GU1015" s="307"/>
      <c r="GV1015" s="307"/>
      <c r="GW1015" s="307"/>
      <c r="GX1015" s="307"/>
      <c r="GY1015" s="307"/>
      <c r="GZ1015" s="307"/>
      <c r="HA1015" s="307"/>
      <c r="HB1015" s="307"/>
      <c r="HC1015" s="307"/>
      <c r="HD1015" s="307"/>
      <c r="HE1015" s="307"/>
      <c r="HF1015" s="307"/>
      <c r="HG1015" s="307"/>
      <c r="HH1015" s="307"/>
      <c r="HI1015" s="307"/>
      <c r="HJ1015" s="307"/>
      <c r="HK1015" s="307"/>
      <c r="HL1015" s="307"/>
      <c r="HM1015" s="307"/>
      <c r="HN1015" s="307"/>
      <c r="HO1015" s="307"/>
      <c r="HP1015" s="307"/>
      <c r="HQ1015" s="307"/>
      <c r="HR1015" s="307"/>
      <c r="HS1015" s="307"/>
      <c r="HT1015" s="307"/>
      <c r="HU1015" s="307"/>
      <c r="HV1015" s="307"/>
      <c r="HW1015" s="307"/>
      <c r="HX1015" s="307"/>
      <c r="HY1015" s="307"/>
      <c r="HZ1015" s="307"/>
      <c r="IA1015" s="307"/>
      <c r="IB1015" s="307"/>
      <c r="IC1015" s="307"/>
      <c r="ID1015" s="307"/>
      <c r="IE1015" s="307"/>
      <c r="IF1015" s="307"/>
      <c r="IG1015" s="307"/>
      <c r="IH1015" s="307"/>
      <c r="II1015" s="307"/>
      <c r="IJ1015" s="307"/>
      <c r="IK1015" s="307"/>
      <c r="IL1015" s="307"/>
      <c r="IM1015" s="307"/>
      <c r="IN1015" s="307"/>
      <c r="IO1015" s="307"/>
      <c r="IP1015" s="307"/>
      <c r="IQ1015" s="307"/>
      <c r="IR1015" s="307"/>
      <c r="IS1015" s="307"/>
      <c r="IT1015" s="307"/>
      <c r="IU1015" s="307"/>
      <c r="IV1015" s="307"/>
      <c r="IW1015" s="307"/>
      <c r="IX1015" s="307"/>
      <c r="IY1015" s="307"/>
      <c r="IZ1015" s="307"/>
      <c r="JA1015" s="307"/>
      <c r="JB1015" s="307"/>
      <c r="JC1015" s="307"/>
      <c r="JD1015" s="307"/>
      <c r="JE1015" s="307"/>
      <c r="JF1015" s="307"/>
      <c r="JG1015" s="307"/>
      <c r="JH1015" s="307"/>
      <c r="JI1015" s="307"/>
      <c r="JJ1015" s="307"/>
      <c r="JK1015" s="307"/>
      <c r="JL1015" s="307"/>
      <c r="JM1015" s="307"/>
      <c r="JN1015" s="307"/>
      <c r="JO1015" s="307"/>
      <c r="JP1015" s="307"/>
      <c r="JQ1015" s="307"/>
      <c r="JR1015" s="307"/>
      <c r="JS1015" s="307"/>
      <c r="JT1015" s="307"/>
      <c r="JU1015" s="307"/>
      <c r="JV1015" s="307"/>
      <c r="JW1015" s="307"/>
      <c r="JX1015" s="307"/>
      <c r="JY1015" s="307"/>
      <c r="JZ1015" s="307"/>
      <c r="KA1015" s="307"/>
      <c r="KB1015" s="307"/>
      <c r="KC1015" s="307"/>
      <c r="KD1015" s="307"/>
      <c r="KE1015" s="307"/>
      <c r="KF1015" s="307"/>
      <c r="KG1015" s="307"/>
      <c r="KH1015" s="307"/>
      <c r="KI1015" s="307"/>
      <c r="KJ1015" s="307"/>
      <c r="KK1015" s="307"/>
      <c r="KL1015" s="307"/>
      <c r="KM1015" s="307"/>
      <c r="KN1015" s="307"/>
      <c r="KO1015" s="307"/>
      <c r="KP1015" s="307"/>
      <c r="KQ1015" s="307"/>
      <c r="KR1015" s="307"/>
      <c r="KS1015" s="307"/>
      <c r="KT1015" s="307"/>
    </row>
    <row r="1016" spans="14:306" s="56" customFormat="1" ht="15" customHeight="1">
      <c r="N1016" s="410"/>
      <c r="O1016" s="410"/>
      <c r="P1016" s="311"/>
      <c r="Q1016" s="311"/>
      <c r="R1016" s="311"/>
      <c r="AJ1016" s="354">
        <v>51</v>
      </c>
      <c r="AK1016" s="432">
        <v>142</v>
      </c>
      <c r="AL1016" s="434">
        <v>99.7</v>
      </c>
      <c r="AM1016" s="433" t="s">
        <v>454</v>
      </c>
      <c r="AN1016" s="433" t="s">
        <v>52</v>
      </c>
      <c r="CB1016" s="307"/>
      <c r="CC1016" s="307"/>
      <c r="CD1016" s="307"/>
      <c r="CE1016" s="307"/>
      <c r="CF1016" s="307"/>
      <c r="CG1016" s="307"/>
      <c r="CH1016" s="307"/>
      <c r="CI1016" s="307"/>
      <c r="CJ1016" s="307"/>
      <c r="CK1016" s="307"/>
      <c r="CL1016" s="307"/>
      <c r="CM1016" s="307"/>
      <c r="CN1016" s="307"/>
      <c r="CO1016" s="307"/>
      <c r="CP1016" s="307"/>
      <c r="CQ1016" s="307"/>
      <c r="CR1016" s="307"/>
      <c r="CS1016" s="307"/>
      <c r="CT1016" s="307"/>
      <c r="CU1016" s="307"/>
      <c r="CV1016" s="307"/>
      <c r="CW1016" s="307"/>
      <c r="CX1016" s="307"/>
      <c r="CY1016" s="307"/>
      <c r="CZ1016" s="307"/>
      <c r="DA1016" s="307"/>
      <c r="DB1016" s="307"/>
      <c r="DC1016" s="307"/>
      <c r="DD1016" s="307"/>
      <c r="DE1016" s="307"/>
      <c r="DF1016" s="307"/>
      <c r="DG1016" s="307"/>
      <c r="DH1016" s="307"/>
      <c r="DI1016" s="390"/>
      <c r="DJ1016" s="390"/>
      <c r="DK1016" s="307"/>
      <c r="DL1016" s="307"/>
      <c r="DM1016" s="307"/>
      <c r="DN1016" s="307"/>
      <c r="DO1016" s="307"/>
      <c r="DP1016" s="307"/>
      <c r="DQ1016" s="307"/>
      <c r="DR1016" s="307"/>
      <c r="DS1016" s="307"/>
      <c r="DT1016" s="307"/>
      <c r="DU1016" s="307"/>
      <c r="DV1016" s="307"/>
      <c r="DW1016" s="307"/>
      <c r="DX1016" s="307"/>
      <c r="DY1016" s="307"/>
      <c r="DZ1016" s="307"/>
      <c r="EA1016" s="307"/>
      <c r="EB1016" s="307"/>
      <c r="EC1016" s="307"/>
      <c r="ED1016" s="307"/>
      <c r="EE1016" s="307"/>
      <c r="EF1016" s="307"/>
      <c r="EG1016" s="307"/>
      <c r="EH1016" s="307"/>
      <c r="EI1016" s="307"/>
      <c r="EJ1016" s="307"/>
      <c r="EK1016" s="307"/>
      <c r="EL1016" s="307"/>
      <c r="EM1016" s="307"/>
      <c r="EN1016" s="307"/>
      <c r="EO1016" s="307"/>
      <c r="EP1016" s="307"/>
      <c r="EQ1016" s="307"/>
      <c r="ER1016" s="307"/>
      <c r="ES1016" s="307"/>
      <c r="ET1016" s="307"/>
      <c r="EU1016" s="390"/>
      <c r="EV1016" s="390"/>
      <c r="EW1016" s="307"/>
      <c r="EX1016" s="307"/>
      <c r="EY1016" s="307"/>
      <c r="EZ1016" s="307"/>
      <c r="FA1016" s="307"/>
      <c r="FB1016" s="307"/>
      <c r="FC1016" s="307"/>
      <c r="FD1016" s="307"/>
      <c r="FE1016" s="307"/>
      <c r="FF1016" s="307"/>
      <c r="FG1016" s="307"/>
      <c r="FH1016" s="307"/>
      <c r="FI1016" s="307"/>
      <c r="FJ1016" s="307"/>
      <c r="FK1016" s="307"/>
      <c r="FL1016" s="307"/>
      <c r="FM1016" s="307"/>
      <c r="FN1016" s="307"/>
      <c r="FO1016" s="307"/>
      <c r="FP1016" s="307"/>
      <c r="FQ1016" s="307"/>
      <c r="FR1016" s="307"/>
      <c r="FS1016" s="307"/>
      <c r="FT1016" s="307"/>
      <c r="FU1016" s="307"/>
      <c r="FV1016" s="307"/>
      <c r="FW1016" s="307"/>
      <c r="FX1016" s="307"/>
      <c r="FY1016" s="307"/>
      <c r="FZ1016" s="307"/>
      <c r="GA1016" s="307"/>
      <c r="GB1016" s="307"/>
      <c r="GC1016" s="307"/>
      <c r="GD1016" s="307"/>
      <c r="GE1016" s="307"/>
      <c r="GF1016" s="307"/>
      <c r="GG1016" s="307"/>
      <c r="GH1016" s="307"/>
      <c r="GI1016" s="307"/>
      <c r="GJ1016" s="307"/>
      <c r="GK1016" s="307"/>
      <c r="GL1016" s="307"/>
      <c r="GM1016" s="307"/>
      <c r="GN1016" s="307"/>
      <c r="GO1016" s="307"/>
      <c r="GP1016" s="307"/>
      <c r="GQ1016" s="307"/>
      <c r="GR1016" s="307"/>
      <c r="GS1016" s="307"/>
      <c r="GT1016" s="307"/>
      <c r="GU1016" s="307"/>
      <c r="GV1016" s="307"/>
      <c r="GW1016" s="307"/>
      <c r="GX1016" s="307"/>
      <c r="GY1016" s="307"/>
      <c r="GZ1016" s="307"/>
      <c r="HA1016" s="307"/>
      <c r="HB1016" s="307"/>
      <c r="HC1016" s="307"/>
      <c r="HD1016" s="307"/>
      <c r="HE1016" s="307"/>
      <c r="HF1016" s="307"/>
      <c r="HG1016" s="307"/>
      <c r="HH1016" s="307"/>
      <c r="HI1016" s="307"/>
      <c r="HJ1016" s="307"/>
      <c r="HK1016" s="307"/>
      <c r="HL1016" s="307"/>
      <c r="HM1016" s="307"/>
      <c r="HN1016" s="307"/>
      <c r="HO1016" s="307"/>
      <c r="HP1016" s="307"/>
      <c r="HQ1016" s="307"/>
      <c r="HR1016" s="307"/>
      <c r="HS1016" s="307"/>
      <c r="HT1016" s="307"/>
      <c r="HU1016" s="307"/>
      <c r="HV1016" s="307"/>
      <c r="HW1016" s="307"/>
      <c r="HX1016" s="307"/>
      <c r="HY1016" s="307"/>
      <c r="HZ1016" s="307"/>
      <c r="IA1016" s="307"/>
      <c r="IB1016" s="307"/>
      <c r="IC1016" s="307"/>
      <c r="ID1016" s="307"/>
      <c r="IE1016" s="307"/>
      <c r="IF1016" s="307"/>
      <c r="IG1016" s="307"/>
      <c r="IH1016" s="307"/>
      <c r="II1016" s="307"/>
      <c r="IJ1016" s="307"/>
      <c r="IK1016" s="307"/>
      <c r="IL1016" s="307"/>
      <c r="IM1016" s="307"/>
      <c r="IN1016" s="307"/>
      <c r="IO1016" s="307"/>
      <c r="IP1016" s="307"/>
      <c r="IQ1016" s="307"/>
      <c r="IR1016" s="307"/>
      <c r="IS1016" s="307"/>
      <c r="IT1016" s="307"/>
      <c r="IU1016" s="307"/>
      <c r="IV1016" s="307"/>
      <c r="IW1016" s="307"/>
      <c r="IX1016" s="307"/>
      <c r="IY1016" s="307"/>
      <c r="IZ1016" s="307"/>
      <c r="JA1016" s="307"/>
      <c r="JB1016" s="307"/>
      <c r="JC1016" s="307"/>
      <c r="JD1016" s="307"/>
      <c r="JE1016" s="307"/>
      <c r="JF1016" s="307"/>
      <c r="JG1016" s="307"/>
      <c r="JH1016" s="307"/>
      <c r="JI1016" s="307"/>
      <c r="JJ1016" s="307"/>
      <c r="JK1016" s="307"/>
      <c r="JL1016" s="307"/>
      <c r="JM1016" s="307"/>
      <c r="JN1016" s="307"/>
      <c r="JO1016" s="307"/>
      <c r="JP1016" s="307"/>
      <c r="JQ1016" s="307"/>
      <c r="JR1016" s="307"/>
      <c r="JS1016" s="307"/>
      <c r="JT1016" s="307"/>
      <c r="JU1016" s="307"/>
      <c r="JV1016" s="307"/>
      <c r="JW1016" s="307"/>
      <c r="JX1016" s="307"/>
      <c r="JY1016" s="307"/>
      <c r="JZ1016" s="307"/>
      <c r="KA1016" s="307"/>
      <c r="KB1016" s="307"/>
      <c r="KC1016" s="307"/>
      <c r="KD1016" s="307"/>
      <c r="KE1016" s="307"/>
      <c r="KF1016" s="307"/>
      <c r="KG1016" s="307"/>
      <c r="KH1016" s="307"/>
      <c r="KI1016" s="307"/>
      <c r="KJ1016" s="307"/>
      <c r="KK1016" s="307"/>
      <c r="KL1016" s="307"/>
      <c r="KM1016" s="307"/>
      <c r="KN1016" s="307"/>
      <c r="KO1016" s="307"/>
      <c r="KP1016" s="307"/>
      <c r="KQ1016" s="307"/>
      <c r="KR1016" s="307"/>
      <c r="KS1016" s="307"/>
      <c r="KT1016" s="307"/>
    </row>
    <row r="1017" spans="14:306" s="56" customFormat="1" ht="15" customHeight="1">
      <c r="N1017" s="410"/>
      <c r="O1017" s="410"/>
      <c r="P1017" s="311"/>
      <c r="Q1017" s="311"/>
      <c r="R1017" s="311"/>
      <c r="AJ1017" s="354">
        <v>52</v>
      </c>
      <c r="AK1017" s="432">
        <v>144</v>
      </c>
      <c r="AL1017" s="434">
        <v>99.8</v>
      </c>
      <c r="AM1017" s="433" t="s">
        <v>456</v>
      </c>
      <c r="AN1017" s="433" t="s">
        <v>53</v>
      </c>
      <c r="CB1017" s="307"/>
      <c r="CC1017" s="307"/>
      <c r="CD1017" s="307"/>
      <c r="CE1017" s="307"/>
      <c r="CF1017" s="307"/>
      <c r="CG1017" s="307"/>
      <c r="CH1017" s="307"/>
      <c r="CI1017" s="307"/>
      <c r="CJ1017" s="307"/>
      <c r="CK1017" s="307"/>
      <c r="CL1017" s="307"/>
      <c r="CM1017" s="307"/>
      <c r="CN1017" s="307"/>
      <c r="CO1017" s="307"/>
      <c r="CP1017" s="307"/>
      <c r="CQ1017" s="307"/>
      <c r="CR1017" s="307"/>
      <c r="CS1017" s="307"/>
      <c r="CT1017" s="307"/>
      <c r="CU1017" s="307"/>
      <c r="CV1017" s="307"/>
      <c r="CW1017" s="307"/>
      <c r="CX1017" s="307"/>
      <c r="CY1017" s="307"/>
      <c r="CZ1017" s="307"/>
      <c r="DA1017" s="307"/>
      <c r="DB1017" s="307"/>
      <c r="DC1017" s="307"/>
      <c r="DD1017" s="307"/>
      <c r="DE1017" s="307"/>
      <c r="DF1017" s="307"/>
      <c r="DG1017" s="307"/>
      <c r="DH1017" s="307"/>
      <c r="DI1017" s="390"/>
      <c r="DJ1017" s="390"/>
      <c r="DK1017" s="307"/>
      <c r="DL1017" s="307"/>
      <c r="DM1017" s="307"/>
      <c r="DN1017" s="307"/>
      <c r="DO1017" s="307"/>
      <c r="DP1017" s="307"/>
      <c r="DQ1017" s="307"/>
      <c r="DR1017" s="307"/>
      <c r="DS1017" s="307"/>
      <c r="DT1017" s="307"/>
      <c r="DU1017" s="307"/>
      <c r="DV1017" s="307"/>
      <c r="DW1017" s="307"/>
      <c r="DX1017" s="307"/>
      <c r="DY1017" s="307"/>
      <c r="DZ1017" s="307"/>
      <c r="EA1017" s="307"/>
      <c r="EB1017" s="307"/>
      <c r="EC1017" s="307"/>
      <c r="ED1017" s="307"/>
      <c r="EE1017" s="307"/>
      <c r="EF1017" s="307"/>
      <c r="EG1017" s="307"/>
      <c r="EH1017" s="307"/>
      <c r="EI1017" s="307"/>
      <c r="EJ1017" s="307"/>
      <c r="EK1017" s="307"/>
      <c r="EL1017" s="307"/>
      <c r="EM1017" s="307"/>
      <c r="EN1017" s="307"/>
      <c r="EO1017" s="307"/>
      <c r="EP1017" s="307"/>
      <c r="EQ1017" s="307"/>
      <c r="ER1017" s="307"/>
      <c r="ES1017" s="307"/>
      <c r="ET1017" s="307"/>
      <c r="EU1017" s="390"/>
      <c r="EV1017" s="390"/>
      <c r="EW1017" s="307"/>
      <c r="EX1017" s="307"/>
      <c r="EY1017" s="307"/>
      <c r="EZ1017" s="307"/>
      <c r="FA1017" s="307"/>
      <c r="FB1017" s="307"/>
      <c r="FC1017" s="307"/>
      <c r="FD1017" s="307"/>
      <c r="FE1017" s="307"/>
      <c r="FF1017" s="307"/>
      <c r="FG1017" s="307"/>
      <c r="FH1017" s="307"/>
      <c r="FI1017" s="307"/>
      <c r="FJ1017" s="307"/>
      <c r="FK1017" s="307"/>
      <c r="FL1017" s="307"/>
      <c r="FM1017" s="307"/>
      <c r="FN1017" s="307"/>
      <c r="FO1017" s="307"/>
      <c r="FP1017" s="307"/>
      <c r="FQ1017" s="307"/>
      <c r="FR1017" s="307"/>
      <c r="FS1017" s="307"/>
      <c r="FT1017" s="307"/>
      <c r="FU1017" s="307"/>
      <c r="FV1017" s="307"/>
      <c r="FW1017" s="307"/>
      <c r="FX1017" s="307"/>
      <c r="FY1017" s="307"/>
      <c r="FZ1017" s="307"/>
      <c r="GA1017" s="307"/>
      <c r="GB1017" s="307"/>
      <c r="GC1017" s="307"/>
      <c r="GD1017" s="307"/>
      <c r="GE1017" s="307"/>
      <c r="GF1017" s="307"/>
      <c r="GG1017" s="307"/>
      <c r="GH1017" s="307"/>
      <c r="GI1017" s="307"/>
      <c r="GJ1017" s="307"/>
      <c r="GK1017" s="307"/>
      <c r="GL1017" s="307"/>
      <c r="GM1017" s="307"/>
      <c r="GN1017" s="307"/>
      <c r="GO1017" s="307"/>
      <c r="GP1017" s="307"/>
      <c r="GQ1017" s="307"/>
      <c r="GR1017" s="307"/>
      <c r="GS1017" s="307"/>
      <c r="GT1017" s="307"/>
      <c r="GU1017" s="307"/>
      <c r="GV1017" s="307"/>
      <c r="GW1017" s="307"/>
      <c r="GX1017" s="307"/>
      <c r="GY1017" s="307"/>
      <c r="GZ1017" s="307"/>
      <c r="HA1017" s="307"/>
      <c r="HB1017" s="307"/>
      <c r="HC1017" s="307"/>
      <c r="HD1017" s="307"/>
      <c r="HE1017" s="307"/>
      <c r="HF1017" s="307"/>
      <c r="HG1017" s="307"/>
      <c r="HH1017" s="307"/>
      <c r="HI1017" s="307"/>
      <c r="HJ1017" s="307"/>
      <c r="HK1017" s="307"/>
      <c r="HL1017" s="307"/>
      <c r="HM1017" s="307"/>
      <c r="HN1017" s="307"/>
      <c r="HO1017" s="307"/>
      <c r="HP1017" s="307"/>
      <c r="HQ1017" s="307"/>
      <c r="HR1017" s="307"/>
      <c r="HS1017" s="307"/>
      <c r="HT1017" s="307"/>
      <c r="HU1017" s="307"/>
      <c r="HV1017" s="307"/>
      <c r="HW1017" s="307"/>
      <c r="HX1017" s="307"/>
      <c r="HY1017" s="307"/>
      <c r="HZ1017" s="307"/>
      <c r="IA1017" s="307"/>
      <c r="IB1017" s="307"/>
      <c r="IC1017" s="307"/>
      <c r="ID1017" s="307"/>
      <c r="IE1017" s="307"/>
      <c r="IF1017" s="307"/>
      <c r="IG1017" s="307"/>
      <c r="IH1017" s="307"/>
      <c r="II1017" s="307"/>
      <c r="IJ1017" s="307"/>
      <c r="IK1017" s="307"/>
      <c r="IL1017" s="307"/>
      <c r="IM1017" s="307"/>
      <c r="IN1017" s="307"/>
      <c r="IO1017" s="307"/>
      <c r="IP1017" s="307"/>
      <c r="IQ1017" s="307"/>
      <c r="IR1017" s="307"/>
      <c r="IS1017" s="307"/>
      <c r="IT1017" s="307"/>
      <c r="IU1017" s="307"/>
      <c r="IV1017" s="307"/>
      <c r="IW1017" s="307"/>
      <c r="IX1017" s="307"/>
      <c r="IY1017" s="307"/>
      <c r="IZ1017" s="307"/>
      <c r="JA1017" s="307"/>
      <c r="JB1017" s="307"/>
      <c r="JC1017" s="307"/>
      <c r="JD1017" s="307"/>
      <c r="JE1017" s="307"/>
      <c r="JF1017" s="307"/>
      <c r="JG1017" s="307"/>
      <c r="JH1017" s="307"/>
      <c r="JI1017" s="307"/>
      <c r="JJ1017" s="307"/>
      <c r="JK1017" s="307"/>
      <c r="JL1017" s="307"/>
      <c r="JM1017" s="307"/>
      <c r="JN1017" s="307"/>
      <c r="JO1017" s="307"/>
      <c r="JP1017" s="307"/>
      <c r="JQ1017" s="307"/>
      <c r="JR1017" s="307"/>
      <c r="JS1017" s="307"/>
      <c r="JT1017" s="307"/>
      <c r="JU1017" s="307"/>
      <c r="JV1017" s="307"/>
      <c r="JW1017" s="307"/>
      <c r="JX1017" s="307"/>
      <c r="JY1017" s="307"/>
      <c r="JZ1017" s="307"/>
      <c r="KA1017" s="307"/>
      <c r="KB1017" s="307"/>
      <c r="KC1017" s="307"/>
      <c r="KD1017" s="307"/>
      <c r="KE1017" s="307"/>
      <c r="KF1017" s="307"/>
      <c r="KG1017" s="307"/>
      <c r="KH1017" s="307"/>
      <c r="KI1017" s="307"/>
      <c r="KJ1017" s="307"/>
      <c r="KK1017" s="307"/>
      <c r="KL1017" s="307"/>
      <c r="KM1017" s="307"/>
      <c r="KN1017" s="307"/>
      <c r="KO1017" s="307"/>
      <c r="KP1017" s="307"/>
      <c r="KQ1017" s="307"/>
      <c r="KR1017" s="307"/>
      <c r="KS1017" s="307"/>
      <c r="KT1017" s="307"/>
    </row>
    <row r="1018" spans="14:306" s="56" customFormat="1" ht="15" customHeight="1">
      <c r="N1018" s="410"/>
      <c r="O1018" s="410"/>
      <c r="P1018" s="311"/>
      <c r="Q1018" s="311"/>
      <c r="R1018" s="311"/>
      <c r="AJ1018" s="354">
        <v>53</v>
      </c>
      <c r="AK1018" s="432">
        <v>146</v>
      </c>
      <c r="AL1018" s="433" t="s">
        <v>11</v>
      </c>
      <c r="AM1018" s="432" t="s">
        <v>459</v>
      </c>
      <c r="AN1018" s="433" t="s">
        <v>54</v>
      </c>
      <c r="CB1018" s="307"/>
      <c r="CC1018" s="307"/>
      <c r="CD1018" s="307"/>
      <c r="CE1018" s="307"/>
      <c r="CF1018" s="307"/>
      <c r="CG1018" s="307"/>
      <c r="CH1018" s="307"/>
      <c r="CI1018" s="307"/>
      <c r="CJ1018" s="307"/>
      <c r="CK1018" s="307"/>
      <c r="CL1018" s="307"/>
      <c r="CM1018" s="307"/>
      <c r="CN1018" s="307"/>
      <c r="CO1018" s="307"/>
      <c r="CP1018" s="307"/>
      <c r="CQ1018" s="307"/>
      <c r="CR1018" s="307"/>
      <c r="CS1018" s="307"/>
      <c r="CT1018" s="307"/>
      <c r="CU1018" s="307"/>
      <c r="CV1018" s="307"/>
      <c r="CW1018" s="307"/>
      <c r="CX1018" s="307"/>
      <c r="CY1018" s="307"/>
      <c r="CZ1018" s="307"/>
      <c r="DA1018" s="307"/>
      <c r="DB1018" s="307"/>
      <c r="DC1018" s="307"/>
      <c r="DD1018" s="307"/>
      <c r="DE1018" s="307"/>
      <c r="DF1018" s="307"/>
      <c r="DG1018" s="307"/>
      <c r="DH1018" s="307"/>
      <c r="DI1018" s="390"/>
      <c r="DJ1018" s="390"/>
      <c r="DK1018" s="307"/>
      <c r="DL1018" s="307"/>
      <c r="DM1018" s="307"/>
      <c r="DN1018" s="307"/>
      <c r="DO1018" s="307"/>
      <c r="DP1018" s="307"/>
      <c r="DQ1018" s="307"/>
      <c r="DR1018" s="307"/>
      <c r="DS1018" s="307"/>
      <c r="DT1018" s="307"/>
      <c r="DU1018" s="307"/>
      <c r="DV1018" s="307"/>
      <c r="DW1018" s="307"/>
      <c r="DX1018" s="307"/>
      <c r="DY1018" s="307"/>
      <c r="DZ1018" s="307"/>
      <c r="EA1018" s="307"/>
      <c r="EB1018" s="307"/>
      <c r="EC1018" s="307"/>
      <c r="ED1018" s="307"/>
      <c r="EE1018" s="307"/>
      <c r="EF1018" s="307"/>
      <c r="EG1018" s="307"/>
      <c r="EH1018" s="307"/>
      <c r="EI1018" s="307"/>
      <c r="EJ1018" s="307"/>
      <c r="EK1018" s="307"/>
      <c r="EL1018" s="307"/>
      <c r="EM1018" s="307"/>
      <c r="EN1018" s="307"/>
      <c r="EO1018" s="307"/>
      <c r="EP1018" s="307"/>
      <c r="EQ1018" s="307"/>
      <c r="ER1018" s="307"/>
      <c r="ES1018" s="307"/>
      <c r="ET1018" s="307"/>
      <c r="EU1018" s="390"/>
      <c r="EV1018" s="390"/>
      <c r="EW1018" s="307"/>
      <c r="EX1018" s="307"/>
      <c r="EY1018" s="307"/>
      <c r="EZ1018" s="307"/>
      <c r="FA1018" s="307"/>
      <c r="FB1018" s="307"/>
      <c r="FC1018" s="307"/>
      <c r="FD1018" s="307"/>
      <c r="FE1018" s="307"/>
      <c r="FF1018" s="307"/>
      <c r="FG1018" s="307"/>
      <c r="FH1018" s="307"/>
      <c r="FI1018" s="307"/>
      <c r="FJ1018" s="307"/>
      <c r="FK1018" s="307"/>
      <c r="FL1018" s="307"/>
      <c r="FM1018" s="307"/>
      <c r="FN1018" s="307"/>
      <c r="FO1018" s="307"/>
      <c r="FP1018" s="307"/>
      <c r="FQ1018" s="307"/>
      <c r="FR1018" s="307"/>
      <c r="FS1018" s="307"/>
      <c r="FT1018" s="307"/>
      <c r="FU1018" s="307"/>
      <c r="FV1018" s="307"/>
      <c r="FW1018" s="307"/>
      <c r="FX1018" s="307"/>
      <c r="FY1018" s="307"/>
      <c r="FZ1018" s="307"/>
      <c r="GA1018" s="307"/>
      <c r="GB1018" s="307"/>
      <c r="GC1018" s="307"/>
      <c r="GD1018" s="307"/>
      <c r="GE1018" s="307"/>
      <c r="GF1018" s="307"/>
      <c r="GG1018" s="307"/>
      <c r="GH1018" s="307"/>
      <c r="GI1018" s="307"/>
      <c r="GJ1018" s="307"/>
      <c r="GK1018" s="307"/>
      <c r="GL1018" s="307"/>
      <c r="GM1018" s="307"/>
      <c r="GN1018" s="307"/>
      <c r="GO1018" s="307"/>
      <c r="GP1018" s="307"/>
      <c r="GQ1018" s="307"/>
      <c r="GR1018" s="307"/>
      <c r="GS1018" s="307"/>
      <c r="GT1018" s="307"/>
      <c r="GU1018" s="307"/>
      <c r="GV1018" s="307"/>
      <c r="GW1018" s="307"/>
      <c r="GX1018" s="307"/>
      <c r="GY1018" s="307"/>
      <c r="GZ1018" s="307"/>
      <c r="HA1018" s="307"/>
      <c r="HB1018" s="307"/>
      <c r="HC1018" s="307"/>
      <c r="HD1018" s="307"/>
      <c r="HE1018" s="307"/>
      <c r="HF1018" s="307"/>
      <c r="HG1018" s="307"/>
      <c r="HH1018" s="307"/>
      <c r="HI1018" s="307"/>
      <c r="HJ1018" s="307"/>
      <c r="HK1018" s="307"/>
      <c r="HL1018" s="307"/>
      <c r="HM1018" s="307"/>
      <c r="HN1018" s="307"/>
      <c r="HO1018" s="307"/>
      <c r="HP1018" s="307"/>
      <c r="HQ1018" s="307"/>
      <c r="HR1018" s="307"/>
      <c r="HS1018" s="307"/>
      <c r="HT1018" s="307"/>
      <c r="HU1018" s="307"/>
      <c r="HV1018" s="307"/>
      <c r="HW1018" s="307"/>
      <c r="HX1018" s="307"/>
      <c r="HY1018" s="307"/>
      <c r="HZ1018" s="307"/>
      <c r="IA1018" s="307"/>
      <c r="IB1018" s="307"/>
      <c r="IC1018" s="307"/>
      <c r="ID1018" s="307"/>
      <c r="IE1018" s="307"/>
      <c r="IF1018" s="307"/>
      <c r="IG1018" s="307"/>
      <c r="IH1018" s="307"/>
      <c r="II1018" s="307"/>
      <c r="IJ1018" s="307"/>
      <c r="IK1018" s="307"/>
      <c r="IL1018" s="307"/>
      <c r="IM1018" s="307"/>
      <c r="IN1018" s="307"/>
      <c r="IO1018" s="307"/>
      <c r="IP1018" s="307"/>
      <c r="IQ1018" s="307"/>
      <c r="IR1018" s="307"/>
      <c r="IS1018" s="307"/>
      <c r="IT1018" s="307"/>
      <c r="IU1018" s="307"/>
      <c r="IV1018" s="307"/>
      <c r="IW1018" s="307"/>
      <c r="IX1018" s="307"/>
      <c r="IY1018" s="307"/>
      <c r="IZ1018" s="307"/>
      <c r="JA1018" s="307"/>
      <c r="JB1018" s="307"/>
      <c r="JC1018" s="307"/>
      <c r="JD1018" s="307"/>
      <c r="JE1018" s="307"/>
      <c r="JF1018" s="307"/>
      <c r="JG1018" s="307"/>
      <c r="JH1018" s="307"/>
      <c r="JI1018" s="307"/>
      <c r="JJ1018" s="307"/>
      <c r="JK1018" s="307"/>
      <c r="JL1018" s="307"/>
      <c r="JM1018" s="307"/>
      <c r="JN1018" s="307"/>
      <c r="JO1018" s="307"/>
      <c r="JP1018" s="307"/>
      <c r="JQ1018" s="307"/>
      <c r="JR1018" s="307"/>
      <c r="JS1018" s="307"/>
      <c r="JT1018" s="307"/>
      <c r="JU1018" s="307"/>
      <c r="JV1018" s="307"/>
      <c r="JW1018" s="307"/>
      <c r="JX1018" s="307"/>
      <c r="JY1018" s="307"/>
      <c r="JZ1018" s="307"/>
      <c r="KA1018" s="307"/>
      <c r="KB1018" s="307"/>
      <c r="KC1018" s="307"/>
      <c r="KD1018" s="307"/>
      <c r="KE1018" s="307"/>
      <c r="KF1018" s="307"/>
      <c r="KG1018" s="307"/>
      <c r="KH1018" s="307"/>
      <c r="KI1018" s="307"/>
      <c r="KJ1018" s="307"/>
      <c r="KK1018" s="307"/>
      <c r="KL1018" s="307"/>
      <c r="KM1018" s="307"/>
      <c r="KN1018" s="307"/>
      <c r="KO1018" s="307"/>
      <c r="KP1018" s="307"/>
      <c r="KQ1018" s="307"/>
      <c r="KR1018" s="307"/>
      <c r="KS1018" s="307"/>
      <c r="KT1018" s="307"/>
    </row>
    <row r="1019" spans="14:306" s="56" customFormat="1" ht="15" customHeight="1">
      <c r="N1019" s="410"/>
      <c r="O1019" s="410"/>
      <c r="P1019" s="311"/>
      <c r="Q1019" s="311"/>
      <c r="R1019" s="311"/>
      <c r="AJ1019" s="354">
        <v>54</v>
      </c>
      <c r="AK1019" s="432">
        <v>148</v>
      </c>
      <c r="AL1019" s="434">
        <v>99.9</v>
      </c>
      <c r="AM1019" s="433" t="s">
        <v>1098</v>
      </c>
      <c r="AN1019" s="433" t="s">
        <v>1099</v>
      </c>
      <c r="CB1019" s="307"/>
      <c r="CC1019" s="307"/>
      <c r="CD1019" s="307"/>
      <c r="CE1019" s="307"/>
      <c r="CF1019" s="307"/>
      <c r="CG1019" s="307"/>
      <c r="CH1019" s="307"/>
      <c r="CI1019" s="307"/>
      <c r="CJ1019" s="307"/>
      <c r="CK1019" s="307"/>
      <c r="CL1019" s="307"/>
      <c r="CM1019" s="307"/>
      <c r="CN1019" s="307"/>
      <c r="CO1019" s="307"/>
      <c r="CP1019" s="307"/>
      <c r="CQ1019" s="307"/>
      <c r="CR1019" s="307"/>
      <c r="CS1019" s="307"/>
      <c r="CT1019" s="307"/>
      <c r="CU1019" s="307"/>
      <c r="CV1019" s="307"/>
      <c r="CW1019" s="307"/>
      <c r="CX1019" s="307"/>
      <c r="CY1019" s="307"/>
      <c r="CZ1019" s="307"/>
      <c r="DA1019" s="307"/>
      <c r="DB1019" s="307"/>
      <c r="DC1019" s="307"/>
      <c r="DD1019" s="307"/>
      <c r="DE1019" s="307"/>
      <c r="DF1019" s="307"/>
      <c r="DG1019" s="307"/>
      <c r="DH1019" s="307"/>
      <c r="DI1019" s="390"/>
      <c r="DJ1019" s="390"/>
      <c r="DK1019" s="307"/>
      <c r="DL1019" s="307"/>
      <c r="DM1019" s="307"/>
      <c r="DN1019" s="307"/>
      <c r="DO1019" s="307"/>
      <c r="DP1019" s="307"/>
      <c r="DQ1019" s="307"/>
      <c r="DR1019" s="307"/>
      <c r="DS1019" s="307"/>
      <c r="DT1019" s="307"/>
      <c r="DU1019" s="307"/>
      <c r="DV1019" s="307"/>
      <c r="DW1019" s="307"/>
      <c r="DX1019" s="307"/>
      <c r="DY1019" s="307"/>
      <c r="DZ1019" s="307"/>
      <c r="EA1019" s="307"/>
      <c r="EB1019" s="307"/>
      <c r="EC1019" s="307"/>
      <c r="ED1019" s="307"/>
      <c r="EE1019" s="307"/>
      <c r="EF1019" s="307"/>
      <c r="EG1019" s="307"/>
      <c r="EH1019" s="307"/>
      <c r="EI1019" s="307"/>
      <c r="EJ1019" s="307"/>
      <c r="EK1019" s="307"/>
      <c r="EL1019" s="307"/>
      <c r="EM1019" s="307"/>
      <c r="EN1019" s="307"/>
      <c r="EO1019" s="307"/>
      <c r="EP1019" s="307"/>
      <c r="EQ1019" s="307"/>
      <c r="ER1019" s="307"/>
      <c r="ES1019" s="307"/>
      <c r="ET1019" s="307"/>
      <c r="EU1019" s="390"/>
      <c r="EV1019" s="390"/>
      <c r="EW1019" s="307"/>
      <c r="EX1019" s="307"/>
      <c r="EY1019" s="307"/>
      <c r="EZ1019" s="307"/>
      <c r="FA1019" s="307"/>
      <c r="FB1019" s="307"/>
      <c r="FC1019" s="307"/>
      <c r="FD1019" s="307"/>
      <c r="FE1019" s="307"/>
      <c r="FF1019" s="307"/>
      <c r="FG1019" s="307"/>
      <c r="FH1019" s="307"/>
      <c r="FI1019" s="307"/>
      <c r="FJ1019" s="307"/>
      <c r="FK1019" s="307"/>
      <c r="FL1019" s="307"/>
      <c r="FM1019" s="307"/>
      <c r="FN1019" s="307"/>
      <c r="FO1019" s="307"/>
      <c r="FP1019" s="307"/>
      <c r="FQ1019" s="307"/>
      <c r="FR1019" s="307"/>
      <c r="FS1019" s="307"/>
      <c r="FT1019" s="307"/>
      <c r="FU1019" s="307"/>
      <c r="FV1019" s="307"/>
      <c r="FW1019" s="307"/>
      <c r="FX1019" s="307"/>
      <c r="FY1019" s="307"/>
      <c r="FZ1019" s="307"/>
      <c r="GA1019" s="307"/>
      <c r="GB1019" s="307"/>
      <c r="GC1019" s="307"/>
      <c r="GD1019" s="307"/>
      <c r="GE1019" s="307"/>
      <c r="GF1019" s="307"/>
      <c r="GG1019" s="307"/>
      <c r="GH1019" s="307"/>
      <c r="GI1019" s="307"/>
      <c r="GJ1019" s="307"/>
      <c r="GK1019" s="307"/>
      <c r="GL1019" s="307"/>
      <c r="GM1019" s="307"/>
      <c r="GN1019" s="307"/>
      <c r="GO1019" s="307"/>
      <c r="GP1019" s="307"/>
      <c r="GQ1019" s="307"/>
      <c r="GR1019" s="307"/>
      <c r="GS1019" s="307"/>
      <c r="GT1019" s="307"/>
      <c r="GU1019" s="307"/>
      <c r="GV1019" s="307"/>
      <c r="GW1019" s="307"/>
      <c r="GX1019" s="307"/>
      <c r="GY1019" s="307"/>
      <c r="GZ1019" s="307"/>
      <c r="HA1019" s="307"/>
      <c r="HB1019" s="307"/>
      <c r="HC1019" s="307"/>
      <c r="HD1019" s="307"/>
      <c r="HE1019" s="307"/>
      <c r="HF1019" s="307"/>
      <c r="HG1019" s="307"/>
      <c r="HH1019" s="307"/>
      <c r="HI1019" s="307"/>
      <c r="HJ1019" s="307"/>
      <c r="HK1019" s="307"/>
      <c r="HL1019" s="307"/>
      <c r="HM1019" s="307"/>
      <c r="HN1019" s="307"/>
      <c r="HO1019" s="307"/>
      <c r="HP1019" s="307"/>
      <c r="HQ1019" s="307"/>
      <c r="HR1019" s="307"/>
      <c r="HS1019" s="307"/>
      <c r="HT1019" s="307"/>
      <c r="HU1019" s="307"/>
      <c r="HV1019" s="307"/>
      <c r="HW1019" s="307"/>
      <c r="HX1019" s="307"/>
      <c r="HY1019" s="307"/>
      <c r="HZ1019" s="307"/>
      <c r="IA1019" s="307"/>
      <c r="IB1019" s="307"/>
      <c r="IC1019" s="307"/>
      <c r="ID1019" s="307"/>
      <c r="IE1019" s="307"/>
      <c r="IF1019" s="307"/>
      <c r="IG1019" s="307"/>
      <c r="IH1019" s="307"/>
      <c r="II1019" s="307"/>
      <c r="IJ1019" s="307"/>
      <c r="IK1019" s="307"/>
      <c r="IL1019" s="307"/>
      <c r="IM1019" s="307"/>
      <c r="IN1019" s="307"/>
      <c r="IO1019" s="307"/>
      <c r="IP1019" s="307"/>
      <c r="IQ1019" s="307"/>
      <c r="IR1019" s="307"/>
      <c r="IS1019" s="307"/>
      <c r="IT1019" s="307"/>
      <c r="IU1019" s="307"/>
      <c r="IV1019" s="307"/>
      <c r="IW1019" s="307"/>
      <c r="IX1019" s="307"/>
      <c r="IY1019" s="307"/>
      <c r="IZ1019" s="307"/>
      <c r="JA1019" s="307"/>
      <c r="JB1019" s="307"/>
      <c r="JC1019" s="307"/>
      <c r="JD1019" s="307"/>
      <c r="JE1019" s="307"/>
      <c r="JF1019" s="307"/>
      <c r="JG1019" s="307"/>
      <c r="JH1019" s="307"/>
      <c r="JI1019" s="307"/>
      <c r="JJ1019" s="307"/>
      <c r="JK1019" s="307"/>
      <c r="JL1019" s="307"/>
      <c r="JM1019" s="307"/>
      <c r="JN1019" s="307"/>
      <c r="JO1019" s="307"/>
      <c r="JP1019" s="307"/>
      <c r="JQ1019" s="307"/>
      <c r="JR1019" s="307"/>
      <c r="JS1019" s="307"/>
      <c r="JT1019" s="307"/>
      <c r="JU1019" s="307"/>
      <c r="JV1019" s="307"/>
      <c r="JW1019" s="307"/>
      <c r="JX1019" s="307"/>
      <c r="JY1019" s="307"/>
      <c r="JZ1019" s="307"/>
      <c r="KA1019" s="307"/>
      <c r="KB1019" s="307"/>
      <c r="KC1019" s="307"/>
      <c r="KD1019" s="307"/>
      <c r="KE1019" s="307"/>
      <c r="KF1019" s="307"/>
      <c r="KG1019" s="307"/>
      <c r="KH1019" s="307"/>
      <c r="KI1019" s="307"/>
      <c r="KJ1019" s="307"/>
      <c r="KK1019" s="307"/>
      <c r="KL1019" s="307"/>
      <c r="KM1019" s="307"/>
      <c r="KN1019" s="307"/>
      <c r="KO1019" s="307"/>
      <c r="KP1019" s="307"/>
      <c r="KQ1019" s="307"/>
      <c r="KR1019" s="307"/>
      <c r="KS1019" s="307"/>
      <c r="KT1019" s="307"/>
    </row>
    <row r="1020" spans="14:306" s="56" customFormat="1" ht="15" customHeight="1">
      <c r="N1020" s="410"/>
      <c r="O1020" s="410"/>
      <c r="P1020" s="311"/>
      <c r="Q1020" s="311"/>
      <c r="R1020" s="311"/>
      <c r="AJ1020" s="354">
        <v>55</v>
      </c>
      <c r="AK1020" s="432">
        <v>150</v>
      </c>
      <c r="AL1020" s="433" t="s">
        <v>1100</v>
      </c>
      <c r="AM1020" s="433" t="s">
        <v>1131</v>
      </c>
      <c r="AN1020" s="433" t="s">
        <v>1132</v>
      </c>
      <c r="CB1020" s="307"/>
      <c r="CC1020" s="307"/>
      <c r="CD1020" s="307"/>
      <c r="CE1020" s="307"/>
      <c r="CF1020" s="307"/>
      <c r="CG1020" s="307"/>
      <c r="CH1020" s="307"/>
      <c r="CI1020" s="307"/>
      <c r="CJ1020" s="307"/>
      <c r="CK1020" s="307"/>
      <c r="CL1020" s="307"/>
      <c r="CM1020" s="307"/>
      <c r="CN1020" s="307"/>
      <c r="CO1020" s="307"/>
      <c r="CP1020" s="307"/>
      <c r="CQ1020" s="307"/>
      <c r="CR1020" s="307"/>
      <c r="CS1020" s="307"/>
      <c r="CT1020" s="307"/>
      <c r="CU1020" s="307"/>
      <c r="CV1020" s="307"/>
      <c r="CW1020" s="307"/>
      <c r="CX1020" s="307"/>
      <c r="CY1020" s="307"/>
      <c r="CZ1020" s="307"/>
      <c r="DA1020" s="307"/>
      <c r="DB1020" s="307"/>
      <c r="DC1020" s="307"/>
      <c r="DD1020" s="307"/>
      <c r="DE1020" s="307"/>
      <c r="DF1020" s="307"/>
      <c r="DG1020" s="307"/>
      <c r="DH1020" s="307"/>
      <c r="DI1020" s="390"/>
      <c r="DJ1020" s="390"/>
      <c r="DK1020" s="307"/>
      <c r="DL1020" s="307"/>
      <c r="DM1020" s="307"/>
      <c r="DN1020" s="307"/>
      <c r="DO1020" s="307"/>
      <c r="DP1020" s="307"/>
      <c r="DQ1020" s="307"/>
      <c r="DR1020" s="307"/>
      <c r="DS1020" s="307"/>
      <c r="DT1020" s="307"/>
      <c r="DU1020" s="307"/>
      <c r="DV1020" s="307"/>
      <c r="DW1020" s="307"/>
      <c r="DX1020" s="307"/>
      <c r="DY1020" s="307"/>
      <c r="DZ1020" s="307"/>
      <c r="EA1020" s="307"/>
      <c r="EB1020" s="307"/>
      <c r="EC1020" s="307"/>
      <c r="ED1020" s="307"/>
      <c r="EE1020" s="307"/>
      <c r="EF1020" s="307"/>
      <c r="EG1020" s="307"/>
      <c r="EH1020" s="307"/>
      <c r="EI1020" s="307"/>
      <c r="EJ1020" s="307"/>
      <c r="EK1020" s="307"/>
      <c r="EL1020" s="307"/>
      <c r="EM1020" s="307"/>
      <c r="EN1020" s="307"/>
      <c r="EO1020" s="307"/>
      <c r="EP1020" s="307"/>
      <c r="EQ1020" s="307"/>
      <c r="ER1020" s="307"/>
      <c r="ES1020" s="307"/>
      <c r="ET1020" s="307"/>
      <c r="EU1020" s="390"/>
      <c r="EV1020" s="390"/>
      <c r="EW1020" s="307"/>
      <c r="EX1020" s="307"/>
      <c r="EY1020" s="307"/>
      <c r="EZ1020" s="307"/>
      <c r="FA1020" s="307"/>
      <c r="FB1020" s="307"/>
      <c r="FC1020" s="307"/>
      <c r="FD1020" s="307"/>
      <c r="FE1020" s="307"/>
      <c r="FF1020" s="307"/>
      <c r="FG1020" s="307"/>
      <c r="FH1020" s="307"/>
      <c r="FI1020" s="307"/>
      <c r="FJ1020" s="307"/>
      <c r="FK1020" s="307"/>
      <c r="FL1020" s="307"/>
      <c r="FM1020" s="307"/>
      <c r="FN1020" s="307"/>
      <c r="FO1020" s="307"/>
      <c r="FP1020" s="307"/>
      <c r="FQ1020" s="307"/>
      <c r="FR1020" s="307"/>
      <c r="FS1020" s="307"/>
      <c r="FT1020" s="307"/>
      <c r="FU1020" s="307"/>
      <c r="FV1020" s="307"/>
      <c r="FW1020" s="307"/>
      <c r="FX1020" s="307"/>
      <c r="FY1020" s="307"/>
      <c r="FZ1020" s="307"/>
      <c r="GA1020" s="307"/>
      <c r="GB1020" s="307"/>
      <c r="GC1020" s="307"/>
      <c r="GD1020" s="307"/>
      <c r="GE1020" s="307"/>
      <c r="GF1020" s="307"/>
      <c r="GG1020" s="307"/>
      <c r="GH1020" s="307"/>
      <c r="GI1020" s="307"/>
      <c r="GJ1020" s="307"/>
      <c r="GK1020" s="307"/>
      <c r="GL1020" s="307"/>
      <c r="GM1020" s="307"/>
      <c r="GN1020" s="307"/>
      <c r="GO1020" s="307"/>
      <c r="GP1020" s="307"/>
      <c r="GQ1020" s="307"/>
      <c r="GR1020" s="307"/>
      <c r="GS1020" s="307"/>
      <c r="GT1020" s="307"/>
      <c r="GU1020" s="307"/>
      <c r="GV1020" s="307"/>
      <c r="GW1020" s="307"/>
      <c r="GX1020" s="307"/>
      <c r="GY1020" s="307"/>
      <c r="GZ1020" s="307"/>
      <c r="HA1020" s="307"/>
      <c r="HB1020" s="307"/>
      <c r="HC1020" s="307"/>
      <c r="HD1020" s="307"/>
      <c r="HE1020" s="307"/>
      <c r="HF1020" s="307"/>
      <c r="HG1020" s="307"/>
      <c r="HH1020" s="307"/>
      <c r="HI1020" s="307"/>
      <c r="HJ1020" s="307"/>
      <c r="HK1020" s="307"/>
      <c r="HL1020" s="307"/>
      <c r="HM1020" s="307"/>
      <c r="HN1020" s="307"/>
      <c r="HO1020" s="307"/>
      <c r="HP1020" s="307"/>
      <c r="HQ1020" s="307"/>
      <c r="HR1020" s="307"/>
      <c r="HS1020" s="307"/>
      <c r="HT1020" s="307"/>
      <c r="HU1020" s="307"/>
      <c r="HV1020" s="307"/>
      <c r="HW1020" s="307"/>
      <c r="HX1020" s="307"/>
      <c r="HY1020" s="307"/>
      <c r="HZ1020" s="307"/>
      <c r="IA1020" s="307"/>
      <c r="IB1020" s="307"/>
      <c r="IC1020" s="307"/>
      <c r="ID1020" s="307"/>
      <c r="IE1020" s="307"/>
      <c r="IF1020" s="307"/>
      <c r="IG1020" s="307"/>
      <c r="IH1020" s="307"/>
      <c r="II1020" s="307"/>
      <c r="IJ1020" s="307"/>
      <c r="IK1020" s="307"/>
      <c r="IL1020" s="307"/>
      <c r="IM1020" s="307"/>
      <c r="IN1020" s="307"/>
      <c r="IO1020" s="307"/>
      <c r="IP1020" s="307"/>
      <c r="IQ1020" s="307"/>
      <c r="IR1020" s="307"/>
      <c r="IS1020" s="307"/>
      <c r="IT1020" s="307"/>
      <c r="IU1020" s="307"/>
      <c r="IV1020" s="307"/>
      <c r="IW1020" s="307"/>
      <c r="IX1020" s="307"/>
      <c r="IY1020" s="307"/>
      <c r="IZ1020" s="307"/>
      <c r="JA1020" s="307"/>
      <c r="JB1020" s="307"/>
      <c r="JC1020" s="307"/>
      <c r="JD1020" s="307"/>
      <c r="JE1020" s="307"/>
      <c r="JF1020" s="307"/>
      <c r="JG1020" s="307"/>
      <c r="JH1020" s="307"/>
      <c r="JI1020" s="307"/>
      <c r="JJ1020" s="307"/>
      <c r="JK1020" s="307"/>
      <c r="JL1020" s="307"/>
      <c r="JM1020" s="307"/>
      <c r="JN1020" s="307"/>
      <c r="JO1020" s="307"/>
      <c r="JP1020" s="307"/>
      <c r="JQ1020" s="307"/>
      <c r="JR1020" s="307"/>
      <c r="JS1020" s="307"/>
      <c r="JT1020" s="307"/>
      <c r="JU1020" s="307"/>
      <c r="JV1020" s="307"/>
      <c r="JW1020" s="307"/>
      <c r="JX1020" s="307"/>
      <c r="JY1020" s="307"/>
      <c r="JZ1020" s="307"/>
      <c r="KA1020" s="307"/>
      <c r="KB1020" s="307"/>
      <c r="KC1020" s="307"/>
      <c r="KD1020" s="307"/>
      <c r="KE1020" s="307"/>
      <c r="KF1020" s="307"/>
      <c r="KG1020" s="307"/>
      <c r="KH1020" s="307"/>
      <c r="KI1020" s="307"/>
      <c r="KJ1020" s="307"/>
      <c r="KK1020" s="307"/>
      <c r="KL1020" s="307"/>
      <c r="KM1020" s="307"/>
      <c r="KN1020" s="307"/>
      <c r="KO1020" s="307"/>
      <c r="KP1020" s="307"/>
      <c r="KQ1020" s="307"/>
      <c r="KR1020" s="307"/>
      <c r="KS1020" s="307"/>
      <c r="KT1020" s="307"/>
    </row>
    <row r="1021" spans="14:306" s="56" customFormat="1" ht="15" customHeight="1">
      <c r="N1021" s="410"/>
      <c r="O1021" s="410"/>
      <c r="P1021" s="311"/>
      <c r="Q1021" s="311"/>
      <c r="R1021" s="311"/>
      <c r="AJ1021" s="354">
        <v>56</v>
      </c>
      <c r="AK1021" s="432">
        <v>152</v>
      </c>
      <c r="AL1021" s="433" t="s">
        <v>1100</v>
      </c>
      <c r="AM1021" s="433" t="s">
        <v>1133</v>
      </c>
      <c r="AN1021" s="432" t="s">
        <v>1134</v>
      </c>
      <c r="CB1021" s="307"/>
      <c r="CC1021" s="307"/>
      <c r="CD1021" s="307"/>
      <c r="CE1021" s="307"/>
      <c r="CF1021" s="307"/>
      <c r="CG1021" s="307"/>
      <c r="CH1021" s="307"/>
      <c r="CI1021" s="307"/>
      <c r="CJ1021" s="307"/>
      <c r="CK1021" s="307"/>
      <c r="CL1021" s="307"/>
      <c r="CM1021" s="307"/>
      <c r="CN1021" s="307"/>
      <c r="CO1021" s="307"/>
      <c r="CP1021" s="307"/>
      <c r="CQ1021" s="307"/>
      <c r="CR1021" s="307"/>
      <c r="CS1021" s="307"/>
      <c r="CT1021" s="307"/>
      <c r="CU1021" s="307"/>
      <c r="CV1021" s="307"/>
      <c r="CW1021" s="307"/>
      <c r="CX1021" s="307"/>
      <c r="CY1021" s="307"/>
      <c r="CZ1021" s="307"/>
      <c r="DA1021" s="307"/>
      <c r="DB1021" s="307"/>
      <c r="DC1021" s="307"/>
      <c r="DD1021" s="307"/>
      <c r="DE1021" s="307"/>
      <c r="DF1021" s="307"/>
      <c r="DG1021" s="307"/>
      <c r="DH1021" s="307"/>
      <c r="DI1021" s="390"/>
      <c r="DJ1021" s="390"/>
      <c r="DK1021" s="307"/>
      <c r="DL1021" s="307"/>
      <c r="DM1021" s="307"/>
      <c r="DN1021" s="307"/>
      <c r="DO1021" s="307"/>
      <c r="DP1021" s="307"/>
      <c r="DQ1021" s="307"/>
      <c r="DR1021" s="307"/>
      <c r="DS1021" s="307"/>
      <c r="DT1021" s="307"/>
      <c r="DU1021" s="307"/>
      <c r="DV1021" s="307"/>
      <c r="DW1021" s="307"/>
      <c r="DX1021" s="307"/>
      <c r="DY1021" s="307"/>
      <c r="DZ1021" s="307"/>
      <c r="EA1021" s="307"/>
      <c r="EB1021" s="307"/>
      <c r="EC1021" s="307"/>
      <c r="ED1021" s="307"/>
      <c r="EE1021" s="307"/>
      <c r="EF1021" s="307"/>
      <c r="EG1021" s="307"/>
      <c r="EH1021" s="307"/>
      <c r="EI1021" s="307"/>
      <c r="EJ1021" s="307"/>
      <c r="EK1021" s="307"/>
      <c r="EL1021" s="307"/>
      <c r="EM1021" s="307"/>
      <c r="EN1021" s="307"/>
      <c r="EO1021" s="307"/>
      <c r="EP1021" s="307"/>
      <c r="EQ1021" s="307"/>
      <c r="ER1021" s="307"/>
      <c r="ES1021" s="307"/>
      <c r="ET1021" s="307"/>
      <c r="EU1021" s="390"/>
      <c r="EV1021" s="390"/>
      <c r="EW1021" s="307"/>
      <c r="EX1021" s="307"/>
      <c r="EY1021" s="307"/>
      <c r="EZ1021" s="307"/>
      <c r="FA1021" s="307"/>
      <c r="FB1021" s="307"/>
      <c r="FC1021" s="307"/>
      <c r="FD1021" s="307"/>
      <c r="FE1021" s="307"/>
      <c r="FF1021" s="307"/>
      <c r="FG1021" s="307"/>
      <c r="FH1021" s="307"/>
      <c r="FI1021" s="307"/>
      <c r="FJ1021" s="307"/>
      <c r="FK1021" s="307"/>
      <c r="FL1021" s="307"/>
      <c r="FM1021" s="307"/>
      <c r="FN1021" s="307"/>
      <c r="FO1021" s="307"/>
      <c r="FP1021" s="307"/>
      <c r="FQ1021" s="307"/>
      <c r="FR1021" s="307"/>
      <c r="FS1021" s="307"/>
      <c r="FT1021" s="307"/>
      <c r="FU1021" s="307"/>
      <c r="FV1021" s="307"/>
      <c r="FW1021" s="307"/>
      <c r="FX1021" s="307"/>
      <c r="FY1021" s="307"/>
      <c r="FZ1021" s="307"/>
      <c r="GA1021" s="307"/>
      <c r="GB1021" s="307"/>
      <c r="GC1021" s="307"/>
      <c r="GD1021" s="307"/>
      <c r="GE1021" s="307"/>
      <c r="GF1021" s="307"/>
      <c r="GG1021" s="307"/>
      <c r="GH1021" s="307"/>
      <c r="GI1021" s="307"/>
      <c r="GJ1021" s="307"/>
      <c r="GK1021" s="307"/>
      <c r="GL1021" s="307"/>
      <c r="GM1021" s="307"/>
      <c r="GN1021" s="307"/>
      <c r="GO1021" s="307"/>
      <c r="GP1021" s="307"/>
      <c r="GQ1021" s="307"/>
      <c r="GR1021" s="307"/>
      <c r="GS1021" s="307"/>
      <c r="GT1021" s="307"/>
      <c r="GU1021" s="307"/>
      <c r="GV1021" s="307"/>
      <c r="GW1021" s="307"/>
      <c r="GX1021" s="307"/>
      <c r="GY1021" s="307"/>
      <c r="GZ1021" s="307"/>
      <c r="HA1021" s="307"/>
      <c r="HB1021" s="307"/>
      <c r="HC1021" s="307"/>
      <c r="HD1021" s="307"/>
      <c r="HE1021" s="307"/>
      <c r="HF1021" s="307"/>
      <c r="HG1021" s="307"/>
      <c r="HH1021" s="307"/>
      <c r="HI1021" s="307"/>
      <c r="HJ1021" s="307"/>
      <c r="HK1021" s="307"/>
      <c r="HL1021" s="307"/>
      <c r="HM1021" s="307"/>
      <c r="HN1021" s="307"/>
      <c r="HO1021" s="307"/>
      <c r="HP1021" s="307"/>
      <c r="HQ1021" s="307"/>
      <c r="HR1021" s="307"/>
      <c r="HS1021" s="307"/>
      <c r="HT1021" s="307"/>
      <c r="HU1021" s="307"/>
      <c r="HV1021" s="307"/>
      <c r="HW1021" s="307"/>
      <c r="HX1021" s="307"/>
      <c r="HY1021" s="307"/>
      <c r="HZ1021" s="307"/>
      <c r="IA1021" s="307"/>
      <c r="IB1021" s="307"/>
      <c r="IC1021" s="307"/>
      <c r="ID1021" s="307"/>
      <c r="IE1021" s="307"/>
      <c r="IF1021" s="307"/>
      <c r="IG1021" s="307"/>
      <c r="IH1021" s="307"/>
      <c r="II1021" s="307"/>
      <c r="IJ1021" s="307"/>
      <c r="IK1021" s="307"/>
      <c r="IL1021" s="307"/>
      <c r="IM1021" s="307"/>
      <c r="IN1021" s="307"/>
      <c r="IO1021" s="307"/>
      <c r="IP1021" s="307"/>
      <c r="IQ1021" s="307"/>
      <c r="IR1021" s="307"/>
      <c r="IS1021" s="307"/>
      <c r="IT1021" s="307"/>
      <c r="IU1021" s="307"/>
      <c r="IV1021" s="307"/>
      <c r="IW1021" s="307"/>
      <c r="IX1021" s="307"/>
      <c r="IY1021" s="307"/>
      <c r="IZ1021" s="307"/>
      <c r="JA1021" s="307"/>
      <c r="JB1021" s="307"/>
      <c r="JC1021" s="307"/>
      <c r="JD1021" s="307"/>
      <c r="JE1021" s="307"/>
      <c r="JF1021" s="307"/>
      <c r="JG1021" s="307"/>
      <c r="JH1021" s="307"/>
      <c r="JI1021" s="307"/>
      <c r="JJ1021" s="307"/>
      <c r="JK1021" s="307"/>
      <c r="JL1021" s="307"/>
      <c r="JM1021" s="307"/>
      <c r="JN1021" s="307"/>
      <c r="JO1021" s="307"/>
      <c r="JP1021" s="307"/>
      <c r="JQ1021" s="307"/>
      <c r="JR1021" s="307"/>
      <c r="JS1021" s="307"/>
      <c r="JT1021" s="307"/>
      <c r="JU1021" s="307"/>
      <c r="JV1021" s="307"/>
      <c r="JW1021" s="307"/>
      <c r="JX1021" s="307"/>
      <c r="JY1021" s="307"/>
      <c r="JZ1021" s="307"/>
      <c r="KA1021" s="307"/>
      <c r="KB1021" s="307"/>
      <c r="KC1021" s="307"/>
      <c r="KD1021" s="307"/>
      <c r="KE1021" s="307"/>
      <c r="KF1021" s="307"/>
      <c r="KG1021" s="307"/>
      <c r="KH1021" s="307"/>
      <c r="KI1021" s="307"/>
      <c r="KJ1021" s="307"/>
      <c r="KK1021" s="307"/>
      <c r="KL1021" s="307"/>
      <c r="KM1021" s="307"/>
      <c r="KN1021" s="307"/>
      <c r="KO1021" s="307"/>
      <c r="KP1021" s="307"/>
      <c r="KQ1021" s="307"/>
      <c r="KR1021" s="307"/>
      <c r="KS1021" s="307"/>
      <c r="KT1021" s="307"/>
    </row>
    <row r="1022" spans="14:306" s="56" customFormat="1" ht="15" customHeight="1">
      <c r="N1022" s="410"/>
      <c r="O1022" s="410"/>
      <c r="P1022" s="311"/>
      <c r="Q1022" s="311"/>
      <c r="R1022" s="311"/>
      <c r="AJ1022" s="354">
        <v>57</v>
      </c>
      <c r="AK1022" s="432">
        <v>155</v>
      </c>
      <c r="AL1022" s="433" t="s">
        <v>1100</v>
      </c>
      <c r="AM1022" s="433" t="s">
        <v>1105</v>
      </c>
      <c r="AN1022" s="433" t="s">
        <v>1106</v>
      </c>
      <c r="CB1022" s="307"/>
      <c r="CC1022" s="307"/>
      <c r="CD1022" s="307"/>
      <c r="CE1022" s="307"/>
      <c r="CF1022" s="307"/>
      <c r="CG1022" s="307"/>
      <c r="CH1022" s="307"/>
      <c r="CI1022" s="307"/>
      <c r="CJ1022" s="307"/>
      <c r="CK1022" s="307"/>
      <c r="CL1022" s="307"/>
      <c r="CM1022" s="307"/>
      <c r="CN1022" s="307"/>
      <c r="CO1022" s="307"/>
      <c r="CP1022" s="307"/>
      <c r="CQ1022" s="307"/>
      <c r="CR1022" s="307"/>
      <c r="CS1022" s="307"/>
      <c r="CT1022" s="307"/>
      <c r="CU1022" s="307"/>
      <c r="CV1022" s="307"/>
      <c r="CW1022" s="307"/>
      <c r="CX1022" s="307"/>
      <c r="CY1022" s="307"/>
      <c r="CZ1022" s="307"/>
      <c r="DA1022" s="307"/>
      <c r="DB1022" s="307"/>
      <c r="DC1022" s="307"/>
      <c r="DD1022" s="307"/>
      <c r="DE1022" s="307"/>
      <c r="DF1022" s="307"/>
      <c r="DG1022" s="307"/>
      <c r="DH1022" s="307"/>
      <c r="DI1022" s="390"/>
      <c r="DJ1022" s="390"/>
      <c r="DK1022" s="307"/>
      <c r="DL1022" s="307"/>
      <c r="DM1022" s="307"/>
      <c r="DN1022" s="307"/>
      <c r="DO1022" s="307"/>
      <c r="DP1022" s="307"/>
      <c r="DQ1022" s="307"/>
      <c r="DR1022" s="307"/>
      <c r="DS1022" s="307"/>
      <c r="DT1022" s="307"/>
      <c r="DU1022" s="307"/>
      <c r="DV1022" s="307"/>
      <c r="DW1022" s="307"/>
      <c r="DX1022" s="307"/>
      <c r="DY1022" s="307"/>
      <c r="DZ1022" s="307"/>
      <c r="EA1022" s="307"/>
      <c r="EB1022" s="307"/>
      <c r="EC1022" s="307"/>
      <c r="ED1022" s="307"/>
      <c r="EE1022" s="307"/>
      <c r="EF1022" s="307"/>
      <c r="EG1022" s="307"/>
      <c r="EH1022" s="307"/>
      <c r="EI1022" s="307"/>
      <c r="EJ1022" s="307"/>
      <c r="EK1022" s="307"/>
      <c r="EL1022" s="307"/>
      <c r="EM1022" s="307"/>
      <c r="EN1022" s="307"/>
      <c r="EO1022" s="307"/>
      <c r="EP1022" s="307"/>
      <c r="EQ1022" s="307"/>
      <c r="ER1022" s="307"/>
      <c r="ES1022" s="307"/>
      <c r="ET1022" s="307"/>
      <c r="EU1022" s="390"/>
      <c r="EV1022" s="390"/>
      <c r="EW1022" s="307"/>
      <c r="EX1022" s="307"/>
      <c r="EY1022" s="307"/>
      <c r="EZ1022" s="307"/>
      <c r="FA1022" s="307"/>
      <c r="FB1022" s="307"/>
      <c r="FC1022" s="307"/>
      <c r="FD1022" s="307"/>
      <c r="FE1022" s="307"/>
      <c r="FF1022" s="307"/>
      <c r="FG1022" s="307"/>
      <c r="FH1022" s="307"/>
      <c r="FI1022" s="307"/>
      <c r="FJ1022" s="307"/>
      <c r="FK1022" s="307"/>
      <c r="FL1022" s="307"/>
      <c r="FM1022" s="307"/>
      <c r="FN1022" s="307"/>
      <c r="FO1022" s="307"/>
      <c r="FP1022" s="307"/>
      <c r="FQ1022" s="307"/>
      <c r="FR1022" s="307"/>
      <c r="FS1022" s="307"/>
      <c r="FT1022" s="307"/>
      <c r="FU1022" s="307"/>
      <c r="FV1022" s="307"/>
      <c r="FW1022" s="307"/>
      <c r="FX1022" s="307"/>
      <c r="FY1022" s="307"/>
      <c r="FZ1022" s="307"/>
      <c r="GA1022" s="307"/>
      <c r="GB1022" s="307"/>
      <c r="GC1022" s="307"/>
      <c r="GD1022" s="307"/>
      <c r="GE1022" s="307"/>
      <c r="GF1022" s="307"/>
      <c r="GG1022" s="307"/>
      <c r="GH1022" s="307"/>
      <c r="GI1022" s="307"/>
      <c r="GJ1022" s="307"/>
      <c r="GK1022" s="307"/>
      <c r="GL1022" s="307"/>
      <c r="GM1022" s="307"/>
      <c r="GN1022" s="307"/>
      <c r="GO1022" s="307"/>
      <c r="GP1022" s="307"/>
      <c r="GQ1022" s="307"/>
      <c r="GR1022" s="307"/>
      <c r="GS1022" s="307"/>
      <c r="GT1022" s="307"/>
      <c r="GU1022" s="307"/>
      <c r="GV1022" s="307"/>
      <c r="GW1022" s="307"/>
      <c r="GX1022" s="307"/>
      <c r="GY1022" s="307"/>
      <c r="GZ1022" s="307"/>
      <c r="HA1022" s="307"/>
      <c r="HB1022" s="307"/>
      <c r="HC1022" s="307"/>
      <c r="HD1022" s="307"/>
      <c r="HE1022" s="307"/>
      <c r="HF1022" s="307"/>
      <c r="HG1022" s="307"/>
      <c r="HH1022" s="307"/>
      <c r="HI1022" s="307"/>
      <c r="HJ1022" s="307"/>
      <c r="HK1022" s="307"/>
      <c r="HL1022" s="307"/>
      <c r="HM1022" s="307"/>
      <c r="HN1022" s="307"/>
      <c r="HO1022" s="307"/>
      <c r="HP1022" s="307"/>
      <c r="HQ1022" s="307"/>
      <c r="HR1022" s="307"/>
      <c r="HS1022" s="307"/>
      <c r="HT1022" s="307"/>
      <c r="HU1022" s="307"/>
      <c r="HV1022" s="307"/>
      <c r="HW1022" s="307"/>
      <c r="HX1022" s="307"/>
      <c r="HY1022" s="307"/>
      <c r="HZ1022" s="307"/>
      <c r="IA1022" s="307"/>
      <c r="IB1022" s="307"/>
      <c r="IC1022" s="307"/>
      <c r="ID1022" s="307"/>
      <c r="IE1022" s="307"/>
      <c r="IF1022" s="307"/>
      <c r="IG1022" s="307"/>
      <c r="IH1022" s="307"/>
      <c r="II1022" s="307"/>
      <c r="IJ1022" s="307"/>
      <c r="IK1022" s="307"/>
      <c r="IL1022" s="307"/>
      <c r="IM1022" s="307"/>
      <c r="IN1022" s="307"/>
      <c r="IO1022" s="307"/>
      <c r="IP1022" s="307"/>
      <c r="IQ1022" s="307"/>
      <c r="IR1022" s="307"/>
      <c r="IS1022" s="307"/>
      <c r="IT1022" s="307"/>
      <c r="IU1022" s="307"/>
      <c r="IV1022" s="307"/>
      <c r="IW1022" s="307"/>
      <c r="IX1022" s="307"/>
      <c r="IY1022" s="307"/>
      <c r="IZ1022" s="307"/>
      <c r="JA1022" s="307"/>
      <c r="JB1022" s="307"/>
      <c r="JC1022" s="307"/>
      <c r="JD1022" s="307"/>
      <c r="JE1022" s="307"/>
      <c r="JF1022" s="307"/>
      <c r="JG1022" s="307"/>
      <c r="JH1022" s="307"/>
      <c r="JI1022" s="307"/>
      <c r="JJ1022" s="307"/>
      <c r="JK1022" s="307"/>
      <c r="JL1022" s="307"/>
      <c r="JM1022" s="307"/>
      <c r="JN1022" s="307"/>
      <c r="JO1022" s="307"/>
      <c r="JP1022" s="307"/>
      <c r="JQ1022" s="307"/>
      <c r="JR1022" s="307"/>
      <c r="JS1022" s="307"/>
      <c r="JT1022" s="307"/>
      <c r="JU1022" s="307"/>
      <c r="JV1022" s="307"/>
      <c r="JW1022" s="307"/>
      <c r="JX1022" s="307"/>
      <c r="JY1022" s="307"/>
      <c r="JZ1022" s="307"/>
      <c r="KA1022" s="307"/>
      <c r="KB1022" s="307"/>
      <c r="KC1022" s="307"/>
      <c r="KD1022" s="307"/>
      <c r="KE1022" s="307"/>
      <c r="KF1022" s="307"/>
      <c r="KG1022" s="307"/>
      <c r="KH1022" s="307"/>
      <c r="KI1022" s="307"/>
      <c r="KJ1022" s="307"/>
      <c r="KK1022" s="307"/>
      <c r="KL1022" s="307"/>
      <c r="KM1022" s="307"/>
      <c r="KN1022" s="307"/>
      <c r="KO1022" s="307"/>
      <c r="KP1022" s="307"/>
      <c r="KQ1022" s="307"/>
      <c r="KR1022" s="307"/>
      <c r="KS1022" s="307"/>
      <c r="KT1022" s="307"/>
    </row>
    <row r="1023" spans="14:306" s="56" customFormat="1" ht="15" customHeight="1">
      <c r="N1023" s="410"/>
      <c r="O1023" s="410"/>
      <c r="P1023" s="311"/>
      <c r="Q1023" s="311"/>
      <c r="R1023" s="311"/>
      <c r="AJ1023" s="354">
        <v>58</v>
      </c>
      <c r="AK1023" s="354" t="s">
        <v>1043</v>
      </c>
      <c r="AL1023" s="354" t="s">
        <v>1043</v>
      </c>
      <c r="AM1023" s="354" t="s">
        <v>1043</v>
      </c>
      <c r="AN1023" s="354" t="s">
        <v>1043</v>
      </c>
      <c r="CB1023" s="307"/>
      <c r="CC1023" s="307"/>
      <c r="CD1023" s="307"/>
      <c r="CE1023" s="307"/>
      <c r="CF1023" s="307"/>
      <c r="CG1023" s="307"/>
      <c r="CH1023" s="307"/>
      <c r="CI1023" s="307"/>
      <c r="CJ1023" s="307"/>
      <c r="CK1023" s="307"/>
      <c r="CL1023" s="307"/>
      <c r="CM1023" s="307"/>
      <c r="CN1023" s="307"/>
      <c r="CO1023" s="307"/>
      <c r="CP1023" s="307"/>
      <c r="CQ1023" s="307"/>
      <c r="CR1023" s="307"/>
      <c r="CS1023" s="307"/>
      <c r="CT1023" s="307"/>
      <c r="CU1023" s="307"/>
      <c r="CV1023" s="307"/>
      <c r="CW1023" s="307"/>
      <c r="CX1023" s="307"/>
      <c r="CY1023" s="307"/>
      <c r="CZ1023" s="307"/>
      <c r="DA1023" s="307"/>
      <c r="DB1023" s="307"/>
      <c r="DC1023" s="307"/>
      <c r="DD1023" s="307"/>
      <c r="DE1023" s="307"/>
      <c r="DF1023" s="307"/>
      <c r="DG1023" s="307"/>
      <c r="DH1023" s="307"/>
      <c r="DI1023" s="390"/>
      <c r="DJ1023" s="390"/>
      <c r="DK1023" s="307"/>
      <c r="DL1023" s="307"/>
      <c r="DM1023" s="307"/>
      <c r="DN1023" s="307"/>
      <c r="DO1023" s="307"/>
      <c r="DP1023" s="307"/>
      <c r="DQ1023" s="307"/>
      <c r="DR1023" s="307"/>
      <c r="DS1023" s="307"/>
      <c r="DT1023" s="307"/>
      <c r="DU1023" s="307"/>
      <c r="DV1023" s="307"/>
      <c r="DW1023" s="307"/>
      <c r="DX1023" s="307"/>
      <c r="DY1023" s="307"/>
      <c r="DZ1023" s="307"/>
      <c r="EA1023" s="307"/>
      <c r="EB1023" s="307"/>
      <c r="EC1023" s="307"/>
      <c r="ED1023" s="307"/>
      <c r="EE1023" s="307"/>
      <c r="EF1023" s="307"/>
      <c r="EG1023" s="307"/>
      <c r="EH1023" s="307"/>
      <c r="EI1023" s="307"/>
      <c r="EJ1023" s="307"/>
      <c r="EK1023" s="307"/>
      <c r="EL1023" s="307"/>
      <c r="EM1023" s="307"/>
      <c r="EN1023" s="307"/>
      <c r="EO1023" s="307"/>
      <c r="EP1023" s="307"/>
      <c r="EQ1023" s="307"/>
      <c r="ER1023" s="307"/>
      <c r="ES1023" s="307"/>
      <c r="ET1023" s="307"/>
      <c r="EU1023" s="390"/>
      <c r="EV1023" s="390"/>
      <c r="EW1023" s="307"/>
      <c r="EX1023" s="307"/>
      <c r="EY1023" s="307"/>
      <c r="EZ1023" s="307"/>
      <c r="FA1023" s="307"/>
      <c r="FB1023" s="307"/>
      <c r="FC1023" s="307"/>
      <c r="FD1023" s="307"/>
      <c r="FE1023" s="307"/>
      <c r="FF1023" s="307"/>
      <c r="FG1023" s="307"/>
      <c r="FH1023" s="307"/>
      <c r="FI1023" s="307"/>
      <c r="FJ1023" s="307"/>
      <c r="FK1023" s="307"/>
      <c r="FL1023" s="307"/>
      <c r="FM1023" s="307"/>
      <c r="FN1023" s="307"/>
      <c r="FO1023" s="307"/>
      <c r="FP1023" s="307"/>
      <c r="FQ1023" s="307"/>
      <c r="FR1023" s="307"/>
      <c r="FS1023" s="307"/>
      <c r="FT1023" s="307"/>
      <c r="FU1023" s="307"/>
      <c r="FV1023" s="307"/>
      <c r="FW1023" s="307"/>
      <c r="FX1023" s="307"/>
      <c r="FY1023" s="307"/>
      <c r="FZ1023" s="307"/>
      <c r="GA1023" s="307"/>
      <c r="GB1023" s="307"/>
      <c r="GC1023" s="307"/>
      <c r="GD1023" s="307"/>
      <c r="GE1023" s="307"/>
      <c r="GF1023" s="307"/>
      <c r="GG1023" s="307"/>
      <c r="GH1023" s="307"/>
      <c r="GI1023" s="307"/>
      <c r="GJ1023" s="307"/>
      <c r="GK1023" s="307"/>
      <c r="GL1023" s="307"/>
      <c r="GM1023" s="307"/>
      <c r="GN1023" s="307"/>
      <c r="GO1023" s="307"/>
      <c r="GP1023" s="307"/>
      <c r="GQ1023" s="307"/>
      <c r="GR1023" s="307"/>
      <c r="GS1023" s="307"/>
      <c r="GT1023" s="307"/>
      <c r="GU1023" s="307"/>
      <c r="GV1023" s="307"/>
      <c r="GW1023" s="307"/>
      <c r="GX1023" s="307"/>
      <c r="GY1023" s="307"/>
      <c r="GZ1023" s="307"/>
      <c r="HA1023" s="307"/>
      <c r="HB1023" s="307"/>
      <c r="HC1023" s="307"/>
      <c r="HD1023" s="307"/>
      <c r="HE1023" s="307"/>
      <c r="HF1023" s="307"/>
      <c r="HG1023" s="307"/>
      <c r="HH1023" s="307"/>
      <c r="HI1023" s="307"/>
      <c r="HJ1023" s="307"/>
      <c r="HK1023" s="307"/>
      <c r="HL1023" s="307"/>
      <c r="HM1023" s="307"/>
      <c r="HN1023" s="307"/>
      <c r="HO1023" s="307"/>
      <c r="HP1023" s="307"/>
      <c r="HQ1023" s="307"/>
      <c r="HR1023" s="307"/>
      <c r="HS1023" s="307"/>
      <c r="HT1023" s="307"/>
      <c r="HU1023" s="307"/>
      <c r="HV1023" s="307"/>
      <c r="HW1023" s="307"/>
      <c r="HX1023" s="307"/>
      <c r="HY1023" s="307"/>
      <c r="HZ1023" s="307"/>
      <c r="IA1023" s="307"/>
      <c r="IB1023" s="307"/>
      <c r="IC1023" s="307"/>
      <c r="ID1023" s="307"/>
      <c r="IE1023" s="307"/>
      <c r="IF1023" s="307"/>
      <c r="IG1023" s="307"/>
      <c r="IH1023" s="307"/>
      <c r="II1023" s="307"/>
      <c r="IJ1023" s="307"/>
      <c r="IK1023" s="307"/>
      <c r="IL1023" s="307"/>
      <c r="IM1023" s="307"/>
      <c r="IN1023" s="307"/>
      <c r="IO1023" s="307"/>
      <c r="IP1023" s="307"/>
      <c r="IQ1023" s="307"/>
      <c r="IR1023" s="307"/>
      <c r="IS1023" s="307"/>
      <c r="IT1023" s="307"/>
      <c r="IU1023" s="307"/>
      <c r="IV1023" s="307"/>
      <c r="IW1023" s="307"/>
      <c r="IX1023" s="307"/>
      <c r="IY1023" s="307"/>
      <c r="IZ1023" s="307"/>
      <c r="JA1023" s="307"/>
      <c r="JB1023" s="307"/>
      <c r="JC1023" s="307"/>
      <c r="JD1023" s="307"/>
      <c r="JE1023" s="307"/>
      <c r="JF1023" s="307"/>
      <c r="JG1023" s="307"/>
      <c r="JH1023" s="307"/>
      <c r="JI1023" s="307"/>
      <c r="JJ1023" s="307"/>
      <c r="JK1023" s="307"/>
      <c r="JL1023" s="307"/>
      <c r="JM1023" s="307"/>
      <c r="JN1023" s="307"/>
      <c r="JO1023" s="307"/>
      <c r="JP1023" s="307"/>
      <c r="JQ1023" s="307"/>
      <c r="JR1023" s="307"/>
      <c r="JS1023" s="307"/>
      <c r="JT1023" s="307"/>
      <c r="JU1023" s="307"/>
      <c r="JV1023" s="307"/>
      <c r="JW1023" s="307"/>
      <c r="JX1023" s="307"/>
      <c r="JY1023" s="307"/>
      <c r="JZ1023" s="307"/>
      <c r="KA1023" s="307"/>
      <c r="KB1023" s="307"/>
      <c r="KC1023" s="307"/>
      <c r="KD1023" s="307"/>
      <c r="KE1023" s="307"/>
      <c r="KF1023" s="307"/>
      <c r="KG1023" s="307"/>
      <c r="KH1023" s="307"/>
      <c r="KI1023" s="307"/>
      <c r="KJ1023" s="307"/>
      <c r="KK1023" s="307"/>
      <c r="KL1023" s="307"/>
      <c r="KM1023" s="307"/>
      <c r="KN1023" s="307"/>
      <c r="KO1023" s="307"/>
      <c r="KP1023" s="307"/>
      <c r="KQ1023" s="307"/>
      <c r="KR1023" s="307"/>
      <c r="KS1023" s="307"/>
      <c r="KT1023" s="307"/>
    </row>
    <row r="1024" spans="14:306" s="56" customFormat="1" ht="15" customHeight="1">
      <c r="N1024" s="410"/>
      <c r="O1024" s="410"/>
      <c r="P1024" s="311"/>
      <c r="Q1024" s="311"/>
      <c r="R1024" s="311"/>
      <c r="CB1024" s="307"/>
      <c r="CC1024" s="307"/>
      <c r="CD1024" s="307"/>
      <c r="CE1024" s="307"/>
      <c r="CF1024" s="307"/>
      <c r="CG1024" s="307"/>
      <c r="CH1024" s="307"/>
      <c r="CI1024" s="307"/>
      <c r="CJ1024" s="307"/>
      <c r="CK1024" s="307"/>
      <c r="CL1024" s="307"/>
      <c r="CM1024" s="307"/>
      <c r="CN1024" s="307"/>
      <c r="CO1024" s="307"/>
      <c r="CP1024" s="307"/>
      <c r="CQ1024" s="307"/>
      <c r="CR1024" s="307"/>
      <c r="CS1024" s="307"/>
      <c r="CT1024" s="307"/>
      <c r="CU1024" s="307"/>
      <c r="CV1024" s="307"/>
      <c r="CW1024" s="307"/>
      <c r="CX1024" s="307"/>
      <c r="CY1024" s="307"/>
      <c r="CZ1024" s="307"/>
      <c r="DA1024" s="307"/>
      <c r="DB1024" s="307"/>
      <c r="DC1024" s="307"/>
      <c r="DD1024" s="307"/>
      <c r="DE1024" s="307"/>
      <c r="DF1024" s="307"/>
      <c r="DG1024" s="307"/>
      <c r="DH1024" s="307"/>
      <c r="DI1024" s="390"/>
      <c r="DJ1024" s="390"/>
      <c r="DK1024" s="307"/>
      <c r="DL1024" s="307"/>
      <c r="DM1024" s="307"/>
      <c r="DN1024" s="307"/>
      <c r="DO1024" s="307"/>
      <c r="DP1024" s="307"/>
      <c r="DQ1024" s="307"/>
      <c r="DR1024" s="307"/>
      <c r="DS1024" s="307"/>
      <c r="DT1024" s="307"/>
      <c r="DU1024" s="307"/>
      <c r="DV1024" s="307"/>
      <c r="DW1024" s="307"/>
      <c r="DX1024" s="307"/>
      <c r="DY1024" s="307"/>
      <c r="DZ1024" s="307"/>
      <c r="EA1024" s="307"/>
      <c r="EB1024" s="307"/>
      <c r="EC1024" s="307"/>
      <c r="ED1024" s="307"/>
      <c r="EE1024" s="307"/>
      <c r="EF1024" s="307"/>
      <c r="EG1024" s="307"/>
      <c r="EH1024" s="307"/>
      <c r="EI1024" s="307"/>
      <c r="EJ1024" s="307"/>
      <c r="EK1024" s="307"/>
      <c r="EL1024" s="307"/>
      <c r="EM1024" s="307"/>
      <c r="EN1024" s="307"/>
      <c r="EO1024" s="307"/>
      <c r="EP1024" s="307"/>
      <c r="EQ1024" s="307"/>
      <c r="ER1024" s="307"/>
      <c r="ES1024" s="307"/>
      <c r="ET1024" s="307"/>
      <c r="EU1024" s="390"/>
      <c r="EV1024" s="390"/>
      <c r="EW1024" s="307"/>
      <c r="EX1024" s="307"/>
      <c r="EY1024" s="307"/>
      <c r="EZ1024" s="307"/>
      <c r="FA1024" s="307"/>
      <c r="FB1024" s="307"/>
      <c r="FC1024" s="307"/>
      <c r="FD1024" s="307"/>
      <c r="FE1024" s="307"/>
      <c r="FF1024" s="307"/>
      <c r="FG1024" s="307"/>
      <c r="FH1024" s="307"/>
      <c r="FI1024" s="307"/>
      <c r="FJ1024" s="307"/>
      <c r="FK1024" s="307"/>
      <c r="FL1024" s="307"/>
      <c r="FM1024" s="307"/>
      <c r="FN1024" s="307"/>
      <c r="FO1024" s="307"/>
      <c r="FP1024" s="307"/>
      <c r="FQ1024" s="307"/>
      <c r="FR1024" s="307"/>
      <c r="FS1024" s="307"/>
      <c r="FT1024" s="307"/>
      <c r="FU1024" s="307"/>
      <c r="FV1024" s="307"/>
      <c r="FW1024" s="307"/>
      <c r="FX1024" s="307"/>
      <c r="FY1024" s="307"/>
      <c r="FZ1024" s="307"/>
      <c r="GA1024" s="307"/>
      <c r="GB1024" s="307"/>
      <c r="GC1024" s="307"/>
      <c r="GD1024" s="307"/>
      <c r="GE1024" s="307"/>
      <c r="GF1024" s="307"/>
      <c r="GG1024" s="307"/>
      <c r="GH1024" s="307"/>
      <c r="GI1024" s="307"/>
      <c r="GJ1024" s="307"/>
      <c r="GK1024" s="307"/>
      <c r="GL1024" s="307"/>
      <c r="GM1024" s="307"/>
      <c r="GN1024" s="307"/>
      <c r="GO1024" s="307"/>
      <c r="GP1024" s="307"/>
      <c r="GQ1024" s="307"/>
      <c r="GR1024" s="307"/>
      <c r="GS1024" s="307"/>
      <c r="GT1024" s="307"/>
      <c r="GU1024" s="307"/>
      <c r="GV1024" s="307"/>
      <c r="GW1024" s="307"/>
      <c r="GX1024" s="307"/>
      <c r="GY1024" s="307"/>
      <c r="GZ1024" s="307"/>
      <c r="HA1024" s="307"/>
      <c r="HB1024" s="307"/>
      <c r="HC1024" s="307"/>
      <c r="HD1024" s="307"/>
      <c r="HE1024" s="307"/>
      <c r="HF1024" s="307"/>
      <c r="HG1024" s="307"/>
      <c r="HH1024" s="307"/>
      <c r="HI1024" s="307"/>
      <c r="HJ1024" s="307"/>
      <c r="HK1024" s="307"/>
      <c r="HL1024" s="307"/>
      <c r="HM1024" s="307"/>
      <c r="HN1024" s="307"/>
      <c r="HO1024" s="307"/>
      <c r="HP1024" s="307"/>
      <c r="HQ1024" s="307"/>
      <c r="HR1024" s="307"/>
      <c r="HS1024" s="307"/>
      <c r="HT1024" s="307"/>
      <c r="HU1024" s="307"/>
      <c r="HV1024" s="307"/>
      <c r="HW1024" s="307"/>
      <c r="HX1024" s="307"/>
      <c r="HY1024" s="307"/>
      <c r="HZ1024" s="307"/>
      <c r="IA1024" s="307"/>
      <c r="IB1024" s="307"/>
      <c r="IC1024" s="307"/>
      <c r="ID1024" s="307"/>
      <c r="IE1024" s="307"/>
      <c r="IF1024" s="307"/>
      <c r="IG1024" s="307"/>
      <c r="IH1024" s="307"/>
      <c r="II1024" s="307"/>
      <c r="IJ1024" s="307"/>
      <c r="IK1024" s="307"/>
      <c r="IL1024" s="307"/>
      <c r="IM1024" s="307"/>
      <c r="IN1024" s="307"/>
      <c r="IO1024" s="307"/>
      <c r="IP1024" s="307"/>
      <c r="IQ1024" s="307"/>
      <c r="IR1024" s="307"/>
      <c r="IS1024" s="307"/>
      <c r="IT1024" s="307"/>
      <c r="IU1024" s="307"/>
      <c r="IV1024" s="307"/>
      <c r="IW1024" s="307"/>
      <c r="IX1024" s="307"/>
      <c r="IY1024" s="307"/>
      <c r="IZ1024" s="307"/>
      <c r="JA1024" s="307"/>
      <c r="JB1024" s="307"/>
      <c r="JC1024" s="307"/>
      <c r="JD1024" s="307"/>
      <c r="JE1024" s="307"/>
      <c r="JF1024" s="307"/>
      <c r="JG1024" s="307"/>
      <c r="JH1024" s="307"/>
      <c r="JI1024" s="307"/>
      <c r="JJ1024" s="307"/>
      <c r="JK1024" s="307"/>
      <c r="JL1024" s="307"/>
      <c r="JM1024" s="307"/>
      <c r="JN1024" s="307"/>
      <c r="JO1024" s="307"/>
      <c r="JP1024" s="307"/>
      <c r="JQ1024" s="307"/>
      <c r="JR1024" s="307"/>
      <c r="JS1024" s="307"/>
      <c r="JT1024" s="307"/>
      <c r="JU1024" s="307"/>
      <c r="JV1024" s="307"/>
      <c r="JW1024" s="307"/>
      <c r="JX1024" s="307"/>
      <c r="JY1024" s="307"/>
      <c r="JZ1024" s="307"/>
      <c r="KA1024" s="307"/>
      <c r="KB1024" s="307"/>
      <c r="KC1024" s="307"/>
      <c r="KD1024" s="307"/>
      <c r="KE1024" s="307"/>
      <c r="KF1024" s="307"/>
      <c r="KG1024" s="307"/>
      <c r="KH1024" s="307"/>
      <c r="KI1024" s="307"/>
      <c r="KJ1024" s="307"/>
      <c r="KK1024" s="307"/>
      <c r="KL1024" s="307"/>
      <c r="KM1024" s="307"/>
      <c r="KN1024" s="307"/>
      <c r="KO1024" s="307"/>
      <c r="KP1024" s="307"/>
      <c r="KQ1024" s="307"/>
      <c r="KR1024" s="307"/>
      <c r="KS1024" s="307"/>
      <c r="KT1024" s="307"/>
    </row>
    <row r="1025" spans="14:306" s="56" customFormat="1" ht="15" customHeight="1">
      <c r="N1025" s="410"/>
      <c r="O1025" s="410"/>
      <c r="P1025" s="439"/>
      <c r="Q1025" s="311"/>
      <c r="R1025" s="311"/>
      <c r="AJ1025" s="440" t="s">
        <v>1135</v>
      </c>
      <c r="AK1025" s="440"/>
      <c r="AL1025" s="440"/>
      <c r="AM1025" s="440"/>
      <c r="AN1025" s="440"/>
      <c r="CB1025" s="307"/>
      <c r="CC1025" s="307"/>
      <c r="CD1025" s="307"/>
      <c r="CE1025" s="307"/>
      <c r="CF1025" s="307"/>
      <c r="CG1025" s="307"/>
      <c r="CH1025" s="307"/>
      <c r="CI1025" s="307"/>
      <c r="CJ1025" s="307"/>
      <c r="CK1025" s="307"/>
      <c r="CL1025" s="307"/>
      <c r="CM1025" s="307"/>
      <c r="CN1025" s="307"/>
      <c r="CO1025" s="307"/>
      <c r="CP1025" s="307"/>
      <c r="CQ1025" s="307"/>
      <c r="CR1025" s="307"/>
      <c r="CS1025" s="307"/>
      <c r="CT1025" s="307"/>
      <c r="CU1025" s="307"/>
      <c r="CV1025" s="307"/>
      <c r="CW1025" s="307"/>
      <c r="CX1025" s="307"/>
      <c r="CY1025" s="307"/>
      <c r="CZ1025" s="307"/>
      <c r="DA1025" s="307"/>
      <c r="DB1025" s="307"/>
      <c r="DC1025" s="307"/>
      <c r="DD1025" s="307"/>
      <c r="DE1025" s="307"/>
      <c r="DF1025" s="307"/>
      <c r="DG1025" s="307"/>
      <c r="DH1025" s="307"/>
      <c r="DI1025" s="390"/>
      <c r="DJ1025" s="390"/>
      <c r="DK1025" s="307"/>
      <c r="DL1025" s="307"/>
      <c r="DM1025" s="307"/>
      <c r="DN1025" s="307"/>
      <c r="DO1025" s="307"/>
      <c r="DP1025" s="307"/>
      <c r="DQ1025" s="307"/>
      <c r="DR1025" s="307"/>
      <c r="DS1025" s="307"/>
      <c r="DT1025" s="307"/>
      <c r="DU1025" s="307"/>
      <c r="DV1025" s="307"/>
      <c r="DW1025" s="307"/>
      <c r="DX1025" s="307"/>
      <c r="DY1025" s="307"/>
      <c r="DZ1025" s="307"/>
      <c r="EA1025" s="307"/>
      <c r="EB1025" s="307"/>
      <c r="EC1025" s="307"/>
      <c r="ED1025" s="307"/>
      <c r="EE1025" s="307"/>
      <c r="EF1025" s="307"/>
      <c r="EG1025" s="307"/>
      <c r="EH1025" s="307"/>
      <c r="EI1025" s="307"/>
      <c r="EJ1025" s="307"/>
      <c r="EK1025" s="307"/>
      <c r="EL1025" s="307"/>
      <c r="EM1025" s="307"/>
      <c r="EN1025" s="307"/>
      <c r="EO1025" s="307"/>
      <c r="EP1025" s="307"/>
      <c r="EQ1025" s="307"/>
      <c r="ER1025" s="307"/>
      <c r="ES1025" s="307"/>
      <c r="ET1025" s="307"/>
      <c r="EU1025" s="390"/>
      <c r="EV1025" s="390"/>
      <c r="EW1025" s="307"/>
      <c r="EX1025" s="307"/>
      <c r="EY1025" s="307"/>
      <c r="EZ1025" s="307"/>
      <c r="FA1025" s="307"/>
      <c r="FB1025" s="307"/>
      <c r="FC1025" s="307"/>
      <c r="FD1025" s="307"/>
      <c r="FE1025" s="307"/>
      <c r="FF1025" s="307"/>
      <c r="FG1025" s="307"/>
      <c r="FH1025" s="307"/>
      <c r="FI1025" s="307"/>
      <c r="FJ1025" s="307"/>
      <c r="FK1025" s="307"/>
      <c r="FL1025" s="307"/>
      <c r="FM1025" s="307"/>
      <c r="FN1025" s="307"/>
      <c r="FO1025" s="307"/>
      <c r="FP1025" s="307"/>
      <c r="FQ1025" s="307"/>
      <c r="FR1025" s="307"/>
      <c r="FS1025" s="307"/>
      <c r="FT1025" s="307"/>
      <c r="FU1025" s="307"/>
      <c r="FV1025" s="307"/>
      <c r="FW1025" s="307"/>
      <c r="FX1025" s="307"/>
      <c r="FY1025" s="307"/>
      <c r="FZ1025" s="307"/>
      <c r="GA1025" s="307"/>
      <c r="GB1025" s="307"/>
      <c r="GC1025" s="307"/>
      <c r="GD1025" s="307"/>
      <c r="GE1025" s="307"/>
      <c r="GF1025" s="307"/>
      <c r="GG1025" s="307"/>
      <c r="GH1025" s="307"/>
      <c r="GI1025" s="307"/>
      <c r="GJ1025" s="307"/>
      <c r="GK1025" s="307"/>
      <c r="GL1025" s="307"/>
      <c r="GM1025" s="307"/>
      <c r="GN1025" s="307"/>
      <c r="GO1025" s="307"/>
      <c r="GP1025" s="307"/>
      <c r="GQ1025" s="307"/>
      <c r="GR1025" s="307"/>
      <c r="GS1025" s="307"/>
      <c r="GT1025" s="307"/>
      <c r="GU1025" s="307"/>
      <c r="GV1025" s="307"/>
      <c r="GW1025" s="307"/>
      <c r="GX1025" s="307"/>
      <c r="GY1025" s="307"/>
      <c r="GZ1025" s="307"/>
      <c r="HA1025" s="307"/>
      <c r="HB1025" s="307"/>
      <c r="HC1025" s="307"/>
      <c r="HD1025" s="307"/>
      <c r="HE1025" s="307"/>
      <c r="HF1025" s="307"/>
      <c r="HG1025" s="307"/>
      <c r="HH1025" s="307"/>
      <c r="HI1025" s="307"/>
      <c r="HJ1025" s="307"/>
      <c r="HK1025" s="307"/>
      <c r="HL1025" s="307"/>
      <c r="HM1025" s="307"/>
      <c r="HN1025" s="307"/>
      <c r="HO1025" s="307"/>
      <c r="HP1025" s="307"/>
      <c r="HQ1025" s="307"/>
      <c r="HR1025" s="307"/>
      <c r="HS1025" s="307"/>
      <c r="HT1025" s="307"/>
      <c r="HU1025" s="307"/>
      <c r="HV1025" s="307"/>
      <c r="HW1025" s="307"/>
      <c r="HX1025" s="307"/>
      <c r="HY1025" s="307"/>
      <c r="HZ1025" s="307"/>
      <c r="IA1025" s="307"/>
      <c r="IB1025" s="307"/>
      <c r="IC1025" s="307"/>
      <c r="ID1025" s="307"/>
      <c r="IE1025" s="307"/>
      <c r="IF1025" s="307"/>
      <c r="IG1025" s="307"/>
      <c r="IH1025" s="307"/>
      <c r="II1025" s="307"/>
      <c r="IJ1025" s="307"/>
      <c r="IK1025" s="307"/>
      <c r="IL1025" s="307"/>
      <c r="IM1025" s="307"/>
      <c r="IN1025" s="307"/>
      <c r="IO1025" s="307"/>
      <c r="IP1025" s="307"/>
      <c r="IQ1025" s="307"/>
      <c r="IR1025" s="307"/>
      <c r="IS1025" s="307"/>
      <c r="IT1025" s="307"/>
      <c r="IU1025" s="307"/>
      <c r="IV1025" s="307"/>
      <c r="IW1025" s="307"/>
      <c r="IX1025" s="307"/>
      <c r="IY1025" s="307"/>
      <c r="IZ1025" s="307"/>
      <c r="JA1025" s="307"/>
      <c r="JB1025" s="307"/>
      <c r="JC1025" s="307"/>
      <c r="JD1025" s="307"/>
      <c r="JE1025" s="307"/>
      <c r="JF1025" s="307"/>
      <c r="JG1025" s="307"/>
      <c r="JH1025" s="307"/>
      <c r="JI1025" s="307"/>
      <c r="JJ1025" s="307"/>
      <c r="JK1025" s="307"/>
      <c r="JL1025" s="307"/>
      <c r="JM1025" s="307"/>
      <c r="JN1025" s="307"/>
      <c r="JO1025" s="307"/>
      <c r="JP1025" s="307"/>
      <c r="JQ1025" s="307"/>
      <c r="JR1025" s="307"/>
      <c r="JS1025" s="307"/>
      <c r="JT1025" s="307"/>
      <c r="JU1025" s="307"/>
      <c r="JV1025" s="307"/>
      <c r="JW1025" s="307"/>
      <c r="JX1025" s="307"/>
      <c r="JY1025" s="307"/>
      <c r="JZ1025" s="307"/>
      <c r="KA1025" s="307"/>
      <c r="KB1025" s="307"/>
      <c r="KC1025" s="307"/>
      <c r="KD1025" s="307"/>
      <c r="KE1025" s="307"/>
      <c r="KF1025" s="307"/>
      <c r="KG1025" s="307"/>
      <c r="KH1025" s="307"/>
      <c r="KI1025" s="307"/>
      <c r="KJ1025" s="307"/>
      <c r="KK1025" s="307"/>
      <c r="KL1025" s="307"/>
      <c r="KM1025" s="307"/>
      <c r="KN1025" s="307"/>
      <c r="KO1025" s="307"/>
      <c r="KP1025" s="307"/>
      <c r="KQ1025" s="307"/>
      <c r="KR1025" s="307"/>
      <c r="KS1025" s="307"/>
      <c r="KT1025" s="307"/>
    </row>
    <row r="1026" spans="14:306" s="56" customFormat="1" ht="15" customHeight="1">
      <c r="N1026" s="410"/>
      <c r="O1026" s="410"/>
      <c r="P1026" s="311"/>
      <c r="Q1026" s="311"/>
      <c r="R1026" s="311"/>
      <c r="AJ1026" s="440"/>
      <c r="AK1026" s="440"/>
      <c r="AL1026" s="440"/>
      <c r="AM1026" s="440"/>
      <c r="AN1026" s="440"/>
      <c r="CB1026" s="307"/>
      <c r="CC1026" s="307"/>
      <c r="CD1026" s="307"/>
      <c r="CE1026" s="307"/>
      <c r="CF1026" s="307"/>
      <c r="CG1026" s="307"/>
      <c r="CH1026" s="307"/>
      <c r="CI1026" s="307"/>
      <c r="CJ1026" s="307"/>
      <c r="CK1026" s="307"/>
      <c r="CL1026" s="307"/>
      <c r="CM1026" s="307"/>
      <c r="CN1026" s="307"/>
      <c r="CO1026" s="307"/>
      <c r="CP1026" s="307"/>
      <c r="CQ1026" s="307"/>
      <c r="CR1026" s="307"/>
      <c r="CS1026" s="307"/>
      <c r="CT1026" s="307"/>
      <c r="CU1026" s="307"/>
      <c r="CV1026" s="307"/>
      <c r="CW1026" s="307"/>
      <c r="CX1026" s="307"/>
      <c r="CY1026" s="307"/>
      <c r="CZ1026" s="307"/>
      <c r="DA1026" s="307"/>
      <c r="DB1026" s="307"/>
      <c r="DC1026" s="307"/>
      <c r="DD1026" s="307"/>
      <c r="DE1026" s="307"/>
      <c r="DF1026" s="307"/>
      <c r="DG1026" s="307"/>
      <c r="DH1026" s="307"/>
      <c r="DI1026" s="390"/>
      <c r="DJ1026" s="390"/>
      <c r="DK1026" s="307"/>
      <c r="DL1026" s="307"/>
      <c r="DM1026" s="307"/>
      <c r="DN1026" s="307"/>
      <c r="DO1026" s="307"/>
      <c r="DP1026" s="307"/>
      <c r="DQ1026" s="307"/>
      <c r="DR1026" s="307"/>
      <c r="DS1026" s="307"/>
      <c r="DT1026" s="307"/>
      <c r="DU1026" s="307"/>
      <c r="DV1026" s="307"/>
      <c r="DW1026" s="307"/>
      <c r="DX1026" s="307"/>
      <c r="DY1026" s="307"/>
      <c r="DZ1026" s="307"/>
      <c r="EA1026" s="307"/>
      <c r="EB1026" s="307"/>
      <c r="EC1026" s="307"/>
      <c r="ED1026" s="307"/>
      <c r="EE1026" s="307"/>
      <c r="EF1026" s="307"/>
      <c r="EG1026" s="307"/>
      <c r="EH1026" s="307"/>
      <c r="EI1026" s="307"/>
      <c r="EJ1026" s="307"/>
      <c r="EK1026" s="307"/>
      <c r="EL1026" s="307"/>
      <c r="EM1026" s="307"/>
      <c r="EN1026" s="307"/>
      <c r="EO1026" s="307"/>
      <c r="EP1026" s="307"/>
      <c r="EQ1026" s="307"/>
      <c r="ER1026" s="307"/>
      <c r="ES1026" s="307"/>
      <c r="ET1026" s="307"/>
      <c r="EU1026" s="390"/>
      <c r="EV1026" s="390"/>
      <c r="EW1026" s="307"/>
      <c r="EX1026" s="307"/>
      <c r="EY1026" s="307"/>
      <c r="EZ1026" s="307"/>
      <c r="FA1026" s="307"/>
      <c r="FB1026" s="307"/>
      <c r="FC1026" s="307"/>
      <c r="FD1026" s="307"/>
      <c r="FE1026" s="307"/>
      <c r="FF1026" s="307"/>
      <c r="FG1026" s="307"/>
      <c r="FH1026" s="307"/>
      <c r="FI1026" s="307"/>
      <c r="FJ1026" s="307"/>
      <c r="FK1026" s="307"/>
      <c r="FL1026" s="307"/>
      <c r="FM1026" s="307"/>
      <c r="FN1026" s="307"/>
      <c r="FO1026" s="307"/>
      <c r="FP1026" s="307"/>
      <c r="FQ1026" s="307"/>
      <c r="FR1026" s="307"/>
      <c r="FS1026" s="307"/>
      <c r="FT1026" s="307"/>
      <c r="FU1026" s="307"/>
      <c r="FV1026" s="307"/>
      <c r="FW1026" s="307"/>
      <c r="FX1026" s="307"/>
      <c r="FY1026" s="307"/>
      <c r="FZ1026" s="307"/>
      <c r="GA1026" s="307"/>
      <c r="GB1026" s="307"/>
      <c r="GC1026" s="307"/>
      <c r="GD1026" s="307"/>
      <c r="GE1026" s="307"/>
      <c r="GF1026" s="307"/>
      <c r="GG1026" s="307"/>
      <c r="GH1026" s="307"/>
      <c r="GI1026" s="307"/>
      <c r="GJ1026" s="307"/>
      <c r="GK1026" s="307"/>
      <c r="GL1026" s="307"/>
      <c r="GM1026" s="307"/>
      <c r="GN1026" s="307"/>
      <c r="GO1026" s="307"/>
      <c r="GP1026" s="307"/>
      <c r="GQ1026" s="307"/>
      <c r="GR1026" s="307"/>
      <c r="GS1026" s="307"/>
      <c r="GT1026" s="307"/>
      <c r="GU1026" s="307"/>
      <c r="GV1026" s="307"/>
      <c r="GW1026" s="307"/>
      <c r="GX1026" s="307"/>
      <c r="GY1026" s="307"/>
      <c r="GZ1026" s="307"/>
      <c r="HA1026" s="307"/>
      <c r="HB1026" s="307"/>
      <c r="HC1026" s="307"/>
      <c r="HD1026" s="307"/>
      <c r="HE1026" s="307"/>
      <c r="HF1026" s="307"/>
      <c r="HG1026" s="307"/>
      <c r="HH1026" s="307"/>
      <c r="HI1026" s="307"/>
      <c r="HJ1026" s="307"/>
      <c r="HK1026" s="307"/>
      <c r="HL1026" s="307"/>
      <c r="HM1026" s="307"/>
      <c r="HN1026" s="307"/>
      <c r="HO1026" s="307"/>
      <c r="HP1026" s="307"/>
      <c r="HQ1026" s="307"/>
      <c r="HR1026" s="307"/>
      <c r="HS1026" s="307"/>
      <c r="HT1026" s="307"/>
      <c r="HU1026" s="307"/>
      <c r="HV1026" s="307"/>
      <c r="HW1026" s="307"/>
      <c r="HX1026" s="307"/>
      <c r="HY1026" s="307"/>
      <c r="HZ1026" s="307"/>
      <c r="IA1026" s="307"/>
      <c r="IB1026" s="307"/>
      <c r="IC1026" s="307"/>
      <c r="ID1026" s="307"/>
      <c r="IE1026" s="307"/>
      <c r="IF1026" s="307"/>
      <c r="IG1026" s="307"/>
      <c r="IH1026" s="307"/>
      <c r="II1026" s="307"/>
      <c r="IJ1026" s="307"/>
      <c r="IK1026" s="307"/>
      <c r="IL1026" s="307"/>
      <c r="IM1026" s="307"/>
      <c r="IN1026" s="307"/>
      <c r="IO1026" s="307"/>
      <c r="IP1026" s="307"/>
      <c r="IQ1026" s="307"/>
      <c r="IR1026" s="307"/>
      <c r="IS1026" s="307"/>
      <c r="IT1026" s="307"/>
      <c r="IU1026" s="307"/>
      <c r="IV1026" s="307"/>
      <c r="IW1026" s="307"/>
      <c r="IX1026" s="307"/>
      <c r="IY1026" s="307"/>
      <c r="IZ1026" s="307"/>
      <c r="JA1026" s="307"/>
      <c r="JB1026" s="307"/>
      <c r="JC1026" s="307"/>
      <c r="JD1026" s="307"/>
      <c r="JE1026" s="307"/>
      <c r="JF1026" s="307"/>
      <c r="JG1026" s="307"/>
      <c r="JH1026" s="307"/>
      <c r="JI1026" s="307"/>
      <c r="JJ1026" s="307"/>
      <c r="JK1026" s="307"/>
      <c r="JL1026" s="307"/>
      <c r="JM1026" s="307"/>
      <c r="JN1026" s="307"/>
      <c r="JO1026" s="307"/>
      <c r="JP1026" s="307"/>
      <c r="JQ1026" s="307"/>
      <c r="JR1026" s="307"/>
      <c r="JS1026" s="307"/>
      <c r="JT1026" s="307"/>
      <c r="JU1026" s="307"/>
      <c r="JV1026" s="307"/>
      <c r="JW1026" s="307"/>
      <c r="JX1026" s="307"/>
      <c r="JY1026" s="307"/>
      <c r="JZ1026" s="307"/>
      <c r="KA1026" s="307"/>
      <c r="KB1026" s="307"/>
      <c r="KC1026" s="307"/>
      <c r="KD1026" s="307"/>
      <c r="KE1026" s="307"/>
      <c r="KF1026" s="307"/>
      <c r="KG1026" s="307"/>
      <c r="KH1026" s="307"/>
      <c r="KI1026" s="307"/>
      <c r="KJ1026" s="307"/>
      <c r="KK1026" s="307"/>
      <c r="KL1026" s="307"/>
      <c r="KM1026" s="307"/>
      <c r="KN1026" s="307"/>
      <c r="KO1026" s="307"/>
      <c r="KP1026" s="307"/>
      <c r="KQ1026" s="307"/>
      <c r="KR1026" s="307"/>
      <c r="KS1026" s="307"/>
      <c r="KT1026" s="307"/>
    </row>
    <row r="1027" spans="14:306" s="56" customFormat="1" ht="15" customHeight="1">
      <c r="N1027" s="410"/>
      <c r="O1027" s="410"/>
      <c r="P1027" s="311"/>
      <c r="Q1027" s="311"/>
      <c r="R1027" s="311"/>
      <c r="AJ1027" s="351" t="s">
        <v>1038</v>
      </c>
      <c r="AK1027" s="352"/>
      <c r="AL1027" s="351" t="s">
        <v>1039</v>
      </c>
      <c r="AM1027" s="697" t="s">
        <v>1435</v>
      </c>
      <c r="AN1027" s="697"/>
      <c r="CB1027" s="307"/>
      <c r="CC1027" s="307"/>
      <c r="CD1027" s="307"/>
      <c r="CE1027" s="307"/>
      <c r="CF1027" s="307"/>
      <c r="CG1027" s="307"/>
      <c r="CH1027" s="307"/>
      <c r="CI1027" s="307"/>
      <c r="CJ1027" s="307"/>
      <c r="CK1027" s="307"/>
      <c r="CL1027" s="307"/>
      <c r="CM1027" s="307"/>
      <c r="CN1027" s="307"/>
      <c r="CO1027" s="307"/>
      <c r="CP1027" s="307"/>
      <c r="CQ1027" s="307"/>
      <c r="CR1027" s="307"/>
      <c r="CS1027" s="307"/>
      <c r="CT1027" s="307"/>
      <c r="CU1027" s="307"/>
      <c r="CV1027" s="307"/>
      <c r="CW1027" s="307"/>
      <c r="CX1027" s="307"/>
      <c r="CY1027" s="307"/>
      <c r="CZ1027" s="307"/>
      <c r="DA1027" s="307"/>
      <c r="DB1027" s="307"/>
      <c r="DC1027" s="307"/>
      <c r="DD1027" s="307"/>
      <c r="DE1027" s="307"/>
      <c r="DF1027" s="307"/>
      <c r="DG1027" s="307"/>
      <c r="DH1027" s="307"/>
      <c r="DI1027" s="390"/>
      <c r="DJ1027" s="390"/>
      <c r="DK1027" s="307"/>
      <c r="DL1027" s="307"/>
      <c r="DM1027" s="307"/>
      <c r="DN1027" s="307"/>
      <c r="DO1027" s="307"/>
      <c r="DP1027" s="307"/>
      <c r="DQ1027" s="307"/>
      <c r="DR1027" s="307"/>
      <c r="DS1027" s="307"/>
      <c r="DT1027" s="307"/>
      <c r="DU1027" s="307"/>
      <c r="DV1027" s="307"/>
      <c r="DW1027" s="307"/>
      <c r="DX1027" s="307"/>
      <c r="DY1027" s="307"/>
      <c r="DZ1027" s="307"/>
      <c r="EA1027" s="307"/>
      <c r="EB1027" s="307"/>
      <c r="EC1027" s="307"/>
      <c r="ED1027" s="307"/>
      <c r="EE1027" s="307"/>
      <c r="EF1027" s="307"/>
      <c r="EG1027" s="307"/>
      <c r="EH1027" s="307"/>
      <c r="EI1027" s="307"/>
      <c r="EJ1027" s="307"/>
      <c r="EK1027" s="307"/>
      <c r="EL1027" s="307"/>
      <c r="EM1027" s="307"/>
      <c r="EN1027" s="307"/>
      <c r="EO1027" s="307"/>
      <c r="EP1027" s="307"/>
      <c r="EQ1027" s="307"/>
      <c r="ER1027" s="307"/>
      <c r="ES1027" s="307"/>
      <c r="ET1027" s="307"/>
      <c r="EU1027" s="390"/>
      <c r="EV1027" s="390"/>
      <c r="EW1027" s="307"/>
      <c r="EX1027" s="307"/>
      <c r="EY1027" s="307"/>
      <c r="EZ1027" s="307"/>
      <c r="FA1027" s="307"/>
      <c r="FB1027" s="307"/>
      <c r="FC1027" s="307"/>
      <c r="FD1027" s="307"/>
      <c r="FE1027" s="307"/>
      <c r="FF1027" s="307"/>
      <c r="FG1027" s="307"/>
      <c r="FH1027" s="307"/>
      <c r="FI1027" s="307"/>
      <c r="FJ1027" s="307"/>
      <c r="FK1027" s="307"/>
      <c r="FL1027" s="307"/>
      <c r="FM1027" s="307"/>
      <c r="FN1027" s="307"/>
      <c r="FO1027" s="307"/>
      <c r="FP1027" s="307"/>
      <c r="FQ1027" s="307"/>
      <c r="FR1027" s="307"/>
      <c r="FS1027" s="307"/>
      <c r="FT1027" s="307"/>
      <c r="FU1027" s="307"/>
      <c r="FV1027" s="307"/>
      <c r="FW1027" s="307"/>
      <c r="FX1027" s="307"/>
      <c r="FY1027" s="307"/>
      <c r="FZ1027" s="307"/>
      <c r="GA1027" s="307"/>
      <c r="GB1027" s="307"/>
      <c r="GC1027" s="307"/>
      <c r="GD1027" s="307"/>
      <c r="GE1027" s="307"/>
      <c r="GF1027" s="307"/>
      <c r="GG1027" s="307"/>
      <c r="GH1027" s="307"/>
      <c r="GI1027" s="307"/>
      <c r="GJ1027" s="307"/>
      <c r="GK1027" s="307"/>
      <c r="GL1027" s="307"/>
      <c r="GM1027" s="307"/>
      <c r="GN1027" s="307"/>
      <c r="GO1027" s="307"/>
      <c r="GP1027" s="307"/>
      <c r="GQ1027" s="307"/>
      <c r="GR1027" s="307"/>
      <c r="GS1027" s="307"/>
      <c r="GT1027" s="307"/>
      <c r="GU1027" s="307"/>
      <c r="GV1027" s="307"/>
      <c r="GW1027" s="307"/>
      <c r="GX1027" s="307"/>
      <c r="GY1027" s="307"/>
      <c r="GZ1027" s="307"/>
      <c r="HA1027" s="307"/>
      <c r="HB1027" s="307"/>
      <c r="HC1027" s="307"/>
      <c r="HD1027" s="307"/>
      <c r="HE1027" s="307"/>
      <c r="HF1027" s="307"/>
      <c r="HG1027" s="307"/>
      <c r="HH1027" s="307"/>
      <c r="HI1027" s="307"/>
      <c r="HJ1027" s="307"/>
      <c r="HK1027" s="307"/>
      <c r="HL1027" s="307"/>
      <c r="HM1027" s="307"/>
      <c r="HN1027" s="307"/>
      <c r="HO1027" s="307"/>
      <c r="HP1027" s="307"/>
      <c r="HQ1027" s="307"/>
      <c r="HR1027" s="307"/>
      <c r="HS1027" s="307"/>
      <c r="HT1027" s="307"/>
      <c r="HU1027" s="307"/>
      <c r="HV1027" s="307"/>
      <c r="HW1027" s="307"/>
      <c r="HX1027" s="307"/>
      <c r="HY1027" s="307"/>
      <c r="HZ1027" s="307"/>
      <c r="IA1027" s="307"/>
      <c r="IB1027" s="307"/>
      <c r="IC1027" s="307"/>
      <c r="ID1027" s="307"/>
      <c r="IE1027" s="307"/>
      <c r="IF1027" s="307"/>
      <c r="IG1027" s="307"/>
      <c r="IH1027" s="307"/>
      <c r="II1027" s="307"/>
      <c r="IJ1027" s="307"/>
      <c r="IK1027" s="307"/>
      <c r="IL1027" s="307"/>
      <c r="IM1027" s="307"/>
      <c r="IN1027" s="307"/>
      <c r="IO1027" s="307"/>
      <c r="IP1027" s="307"/>
      <c r="IQ1027" s="307"/>
      <c r="IR1027" s="307"/>
      <c r="IS1027" s="307"/>
      <c r="IT1027" s="307"/>
      <c r="IU1027" s="307"/>
      <c r="IV1027" s="307"/>
      <c r="IW1027" s="307"/>
      <c r="IX1027" s="307"/>
      <c r="IY1027" s="307"/>
      <c r="IZ1027" s="307"/>
      <c r="JA1027" s="307"/>
      <c r="JB1027" s="307"/>
      <c r="JC1027" s="307"/>
      <c r="JD1027" s="307"/>
      <c r="JE1027" s="307"/>
      <c r="JF1027" s="307"/>
      <c r="JG1027" s="307"/>
      <c r="JH1027" s="307"/>
      <c r="JI1027" s="307"/>
      <c r="JJ1027" s="307"/>
      <c r="JK1027" s="307"/>
      <c r="JL1027" s="307"/>
      <c r="JM1027" s="307"/>
      <c r="JN1027" s="307"/>
      <c r="JO1027" s="307"/>
      <c r="JP1027" s="307"/>
      <c r="JQ1027" s="307"/>
      <c r="JR1027" s="307"/>
      <c r="JS1027" s="307"/>
      <c r="JT1027" s="307"/>
      <c r="JU1027" s="307"/>
      <c r="JV1027" s="307"/>
      <c r="JW1027" s="307"/>
      <c r="JX1027" s="307"/>
      <c r="JY1027" s="307"/>
      <c r="JZ1027" s="307"/>
      <c r="KA1027" s="307"/>
      <c r="KB1027" s="307"/>
      <c r="KC1027" s="307"/>
      <c r="KD1027" s="307"/>
      <c r="KE1027" s="307"/>
      <c r="KF1027" s="307"/>
      <c r="KG1027" s="307"/>
      <c r="KH1027" s="307"/>
      <c r="KI1027" s="307"/>
      <c r="KJ1027" s="307"/>
      <c r="KK1027" s="307"/>
      <c r="KL1027" s="307"/>
      <c r="KM1027" s="307"/>
      <c r="KN1027" s="307"/>
      <c r="KO1027" s="307"/>
      <c r="KP1027" s="307"/>
      <c r="KQ1027" s="307"/>
      <c r="KR1027" s="307"/>
      <c r="KS1027" s="307"/>
      <c r="KT1027" s="307"/>
    </row>
    <row r="1028" spans="14:306" s="56" customFormat="1" ht="15" customHeight="1">
      <c r="N1028" s="410"/>
      <c r="O1028" s="410"/>
      <c r="P1028" s="311"/>
      <c r="Q1028" s="311"/>
      <c r="R1028" s="311"/>
      <c r="AJ1028" s="351" t="s">
        <v>1040</v>
      </c>
      <c r="AK1028" s="351" t="s">
        <v>1136</v>
      </c>
      <c r="AL1028" s="351" t="s">
        <v>1042</v>
      </c>
      <c r="AM1028" s="431">
        <v>0.9</v>
      </c>
      <c r="AN1028" s="431">
        <v>0.95</v>
      </c>
      <c r="CB1028" s="307"/>
      <c r="CC1028" s="307"/>
      <c r="CD1028" s="307"/>
      <c r="CE1028" s="307"/>
      <c r="CF1028" s="307"/>
      <c r="CG1028" s="307"/>
      <c r="CH1028" s="307"/>
      <c r="CI1028" s="307"/>
      <c r="CJ1028" s="307"/>
      <c r="CK1028" s="307"/>
      <c r="CL1028" s="307"/>
      <c r="CM1028" s="307"/>
      <c r="CN1028" s="307"/>
      <c r="CO1028" s="307"/>
      <c r="CP1028" s="307"/>
      <c r="CQ1028" s="307"/>
      <c r="CR1028" s="307"/>
      <c r="CS1028" s="307"/>
      <c r="CT1028" s="307"/>
      <c r="CU1028" s="307"/>
      <c r="CV1028" s="307"/>
      <c r="CW1028" s="307"/>
      <c r="CX1028" s="307"/>
      <c r="CY1028" s="307"/>
      <c r="CZ1028" s="307"/>
      <c r="DA1028" s="307"/>
      <c r="DB1028" s="307"/>
      <c r="DC1028" s="307"/>
      <c r="DD1028" s="307"/>
      <c r="DE1028" s="307"/>
      <c r="DF1028" s="307"/>
      <c r="DG1028" s="307"/>
      <c r="DH1028" s="307"/>
      <c r="DI1028" s="390"/>
      <c r="DJ1028" s="390"/>
      <c r="DK1028" s="307"/>
      <c r="DL1028" s="307"/>
      <c r="DM1028" s="307"/>
      <c r="DN1028" s="307"/>
      <c r="DO1028" s="307"/>
      <c r="DP1028" s="307"/>
      <c r="DQ1028" s="307"/>
      <c r="DR1028" s="307"/>
      <c r="DS1028" s="307"/>
      <c r="DT1028" s="307"/>
      <c r="DU1028" s="307"/>
      <c r="DV1028" s="307"/>
      <c r="DW1028" s="307"/>
      <c r="DX1028" s="307"/>
      <c r="DY1028" s="307"/>
      <c r="DZ1028" s="307"/>
      <c r="EA1028" s="307"/>
      <c r="EB1028" s="307"/>
      <c r="EC1028" s="307"/>
      <c r="ED1028" s="307"/>
      <c r="EE1028" s="307"/>
      <c r="EF1028" s="307"/>
      <c r="EG1028" s="307"/>
      <c r="EH1028" s="307"/>
      <c r="EI1028" s="307"/>
      <c r="EJ1028" s="307"/>
      <c r="EK1028" s="307"/>
      <c r="EL1028" s="307"/>
      <c r="EM1028" s="307"/>
      <c r="EN1028" s="307"/>
      <c r="EO1028" s="307"/>
      <c r="EP1028" s="307"/>
      <c r="EQ1028" s="307"/>
      <c r="ER1028" s="307"/>
      <c r="ES1028" s="307"/>
      <c r="ET1028" s="307"/>
      <c r="EU1028" s="390"/>
      <c r="EV1028" s="390"/>
      <c r="EW1028" s="307"/>
      <c r="EX1028" s="307"/>
      <c r="EY1028" s="307"/>
      <c r="EZ1028" s="307"/>
      <c r="FA1028" s="307"/>
      <c r="FB1028" s="307"/>
      <c r="FC1028" s="307"/>
      <c r="FD1028" s="307"/>
      <c r="FE1028" s="307"/>
      <c r="FF1028" s="307"/>
      <c r="FG1028" s="307"/>
      <c r="FH1028" s="307"/>
      <c r="FI1028" s="307"/>
      <c r="FJ1028" s="307"/>
      <c r="FK1028" s="307"/>
      <c r="FL1028" s="307"/>
      <c r="FM1028" s="307"/>
      <c r="FN1028" s="307"/>
      <c r="FO1028" s="307"/>
      <c r="FP1028" s="307"/>
      <c r="FQ1028" s="307"/>
      <c r="FR1028" s="307"/>
      <c r="FS1028" s="307"/>
      <c r="FT1028" s="307"/>
      <c r="FU1028" s="307"/>
      <c r="FV1028" s="307"/>
      <c r="FW1028" s="307"/>
      <c r="FX1028" s="307"/>
      <c r="FY1028" s="307"/>
      <c r="FZ1028" s="307"/>
      <c r="GA1028" s="307"/>
      <c r="GB1028" s="307"/>
      <c r="GC1028" s="307"/>
      <c r="GD1028" s="307"/>
      <c r="GE1028" s="307"/>
      <c r="GF1028" s="307"/>
      <c r="GG1028" s="307"/>
      <c r="GH1028" s="307"/>
      <c r="GI1028" s="307"/>
      <c r="GJ1028" s="307"/>
      <c r="GK1028" s="307"/>
      <c r="GL1028" s="307"/>
      <c r="GM1028" s="307"/>
      <c r="GN1028" s="307"/>
      <c r="GO1028" s="307"/>
      <c r="GP1028" s="307"/>
      <c r="GQ1028" s="307"/>
      <c r="GR1028" s="307"/>
      <c r="GS1028" s="307"/>
      <c r="GT1028" s="307"/>
      <c r="GU1028" s="307"/>
      <c r="GV1028" s="307"/>
      <c r="GW1028" s="307"/>
      <c r="GX1028" s="307"/>
      <c r="GY1028" s="307"/>
      <c r="GZ1028" s="307"/>
      <c r="HA1028" s="307"/>
      <c r="HB1028" s="307"/>
      <c r="HC1028" s="307"/>
      <c r="HD1028" s="307"/>
      <c r="HE1028" s="307"/>
      <c r="HF1028" s="307"/>
      <c r="HG1028" s="307"/>
      <c r="HH1028" s="307"/>
      <c r="HI1028" s="307"/>
      <c r="HJ1028" s="307"/>
      <c r="HK1028" s="307"/>
      <c r="HL1028" s="307"/>
      <c r="HM1028" s="307"/>
      <c r="HN1028" s="307"/>
      <c r="HO1028" s="307"/>
      <c r="HP1028" s="307"/>
      <c r="HQ1028" s="307"/>
      <c r="HR1028" s="307"/>
      <c r="HS1028" s="307"/>
      <c r="HT1028" s="307"/>
      <c r="HU1028" s="307"/>
      <c r="HV1028" s="307"/>
      <c r="HW1028" s="307"/>
      <c r="HX1028" s="307"/>
      <c r="HY1028" s="307"/>
      <c r="HZ1028" s="307"/>
      <c r="IA1028" s="307"/>
      <c r="IB1028" s="307"/>
      <c r="IC1028" s="307"/>
      <c r="ID1028" s="307"/>
      <c r="IE1028" s="307"/>
      <c r="IF1028" s="307"/>
      <c r="IG1028" s="307"/>
      <c r="IH1028" s="307"/>
      <c r="II1028" s="307"/>
      <c r="IJ1028" s="307"/>
      <c r="IK1028" s="307"/>
      <c r="IL1028" s="307"/>
      <c r="IM1028" s="307"/>
      <c r="IN1028" s="307"/>
      <c r="IO1028" s="307"/>
      <c r="IP1028" s="307"/>
      <c r="IQ1028" s="307"/>
      <c r="IR1028" s="307"/>
      <c r="IS1028" s="307"/>
      <c r="IT1028" s="307"/>
      <c r="IU1028" s="307"/>
      <c r="IV1028" s="307"/>
      <c r="IW1028" s="307"/>
      <c r="IX1028" s="307"/>
      <c r="IY1028" s="307"/>
      <c r="IZ1028" s="307"/>
      <c r="JA1028" s="307"/>
      <c r="JB1028" s="307"/>
      <c r="JC1028" s="307"/>
      <c r="JD1028" s="307"/>
      <c r="JE1028" s="307"/>
      <c r="JF1028" s="307"/>
      <c r="JG1028" s="307"/>
      <c r="JH1028" s="307"/>
      <c r="JI1028" s="307"/>
      <c r="JJ1028" s="307"/>
      <c r="JK1028" s="307"/>
      <c r="JL1028" s="307"/>
      <c r="JM1028" s="307"/>
      <c r="JN1028" s="307"/>
      <c r="JO1028" s="307"/>
      <c r="JP1028" s="307"/>
      <c r="JQ1028" s="307"/>
      <c r="JR1028" s="307"/>
      <c r="JS1028" s="307"/>
      <c r="JT1028" s="307"/>
      <c r="JU1028" s="307"/>
      <c r="JV1028" s="307"/>
      <c r="JW1028" s="307"/>
      <c r="JX1028" s="307"/>
      <c r="JY1028" s="307"/>
      <c r="JZ1028" s="307"/>
      <c r="KA1028" s="307"/>
      <c r="KB1028" s="307"/>
      <c r="KC1028" s="307"/>
      <c r="KD1028" s="307"/>
      <c r="KE1028" s="307"/>
      <c r="KF1028" s="307"/>
      <c r="KG1028" s="307"/>
      <c r="KH1028" s="307"/>
      <c r="KI1028" s="307"/>
      <c r="KJ1028" s="307"/>
      <c r="KK1028" s="307"/>
      <c r="KL1028" s="307"/>
      <c r="KM1028" s="307"/>
      <c r="KN1028" s="307"/>
      <c r="KO1028" s="307"/>
      <c r="KP1028" s="307"/>
      <c r="KQ1028" s="307"/>
      <c r="KR1028" s="307"/>
      <c r="KS1028" s="307"/>
      <c r="KT1028" s="307"/>
    </row>
    <row r="1029" spans="14:306" s="56" customFormat="1" ht="15" customHeight="1">
      <c r="N1029" s="410"/>
      <c r="O1029" s="410"/>
      <c r="P1029" s="311"/>
      <c r="Q1029" s="311"/>
      <c r="R1029" s="311"/>
      <c r="AJ1029" s="352">
        <v>0</v>
      </c>
      <c r="AK1029" s="352" t="s">
        <v>1043</v>
      </c>
      <c r="AL1029" s="352" t="s">
        <v>1043</v>
      </c>
      <c r="AM1029" s="352" t="s">
        <v>1043</v>
      </c>
      <c r="AN1029" s="352" t="s">
        <v>1043</v>
      </c>
      <c r="CB1029" s="307"/>
      <c r="CC1029" s="307"/>
      <c r="CD1029" s="307"/>
      <c r="CE1029" s="307"/>
      <c r="CF1029" s="307"/>
      <c r="CG1029" s="307"/>
      <c r="CH1029" s="307"/>
      <c r="CI1029" s="307"/>
      <c r="CJ1029" s="307"/>
      <c r="CK1029" s="307"/>
      <c r="CL1029" s="307"/>
      <c r="CM1029" s="307"/>
      <c r="CN1029" s="307"/>
      <c r="CO1029" s="307"/>
      <c r="CP1029" s="307"/>
      <c r="CQ1029" s="307"/>
      <c r="CR1029" s="307"/>
      <c r="CS1029" s="307"/>
      <c r="CT1029" s="307"/>
      <c r="CU1029" s="307"/>
      <c r="CV1029" s="307"/>
      <c r="CW1029" s="307"/>
      <c r="CX1029" s="307"/>
      <c r="CY1029" s="307"/>
      <c r="CZ1029" s="307"/>
      <c r="DA1029" s="307"/>
      <c r="DB1029" s="307"/>
      <c r="DC1029" s="307"/>
      <c r="DD1029" s="307"/>
      <c r="DE1029" s="307"/>
      <c r="DF1029" s="307"/>
      <c r="DG1029" s="307"/>
      <c r="DH1029" s="307"/>
      <c r="DI1029" s="390"/>
      <c r="DJ1029" s="390"/>
      <c r="DK1029" s="307"/>
      <c r="DL1029" s="307"/>
      <c r="DM1029" s="307"/>
      <c r="DN1029" s="307"/>
      <c r="DO1029" s="307"/>
      <c r="DP1029" s="307"/>
      <c r="DQ1029" s="307"/>
      <c r="DR1029" s="307"/>
      <c r="DS1029" s="307"/>
      <c r="DT1029" s="307"/>
      <c r="DU1029" s="307"/>
      <c r="DV1029" s="307"/>
      <c r="DW1029" s="307"/>
      <c r="DX1029" s="307"/>
      <c r="DY1029" s="307"/>
      <c r="DZ1029" s="307"/>
      <c r="EA1029" s="307"/>
      <c r="EB1029" s="307"/>
      <c r="EC1029" s="307"/>
      <c r="ED1029" s="307"/>
      <c r="EE1029" s="307"/>
      <c r="EF1029" s="307"/>
      <c r="EG1029" s="307"/>
      <c r="EH1029" s="307"/>
      <c r="EI1029" s="307"/>
      <c r="EJ1029" s="307"/>
      <c r="EK1029" s="307"/>
      <c r="EL1029" s="307"/>
      <c r="EM1029" s="307"/>
      <c r="EN1029" s="307"/>
      <c r="EO1029" s="307"/>
      <c r="EP1029" s="307"/>
      <c r="EQ1029" s="307"/>
      <c r="ER1029" s="307"/>
      <c r="ES1029" s="307"/>
      <c r="ET1029" s="307"/>
      <c r="EU1029" s="390"/>
      <c r="EV1029" s="390"/>
      <c r="EW1029" s="307"/>
      <c r="EX1029" s="307"/>
      <c r="EY1029" s="307"/>
      <c r="EZ1029" s="307"/>
      <c r="FA1029" s="307"/>
      <c r="FB1029" s="307"/>
      <c r="FC1029" s="307"/>
      <c r="FD1029" s="307"/>
      <c r="FE1029" s="307"/>
      <c r="FF1029" s="307"/>
      <c r="FG1029" s="307"/>
      <c r="FH1029" s="307"/>
      <c r="FI1029" s="307"/>
      <c r="FJ1029" s="307"/>
      <c r="FK1029" s="307"/>
      <c r="FL1029" s="307"/>
      <c r="FM1029" s="307"/>
      <c r="FN1029" s="307"/>
      <c r="FO1029" s="307"/>
      <c r="FP1029" s="307"/>
      <c r="FQ1029" s="307"/>
      <c r="FR1029" s="307"/>
      <c r="FS1029" s="307"/>
      <c r="FT1029" s="307"/>
      <c r="FU1029" s="307"/>
      <c r="FV1029" s="307"/>
      <c r="FW1029" s="307"/>
      <c r="FX1029" s="307"/>
      <c r="FY1029" s="307"/>
      <c r="FZ1029" s="307"/>
      <c r="GA1029" s="307"/>
      <c r="GB1029" s="307"/>
      <c r="GC1029" s="307"/>
      <c r="GD1029" s="307"/>
      <c r="GE1029" s="307"/>
      <c r="GF1029" s="307"/>
      <c r="GG1029" s="307"/>
      <c r="GH1029" s="307"/>
      <c r="GI1029" s="307"/>
      <c r="GJ1029" s="307"/>
      <c r="GK1029" s="307"/>
      <c r="GL1029" s="307"/>
      <c r="GM1029" s="307"/>
      <c r="GN1029" s="307"/>
      <c r="GO1029" s="307"/>
      <c r="GP1029" s="307"/>
      <c r="GQ1029" s="307"/>
      <c r="GR1029" s="307"/>
      <c r="GS1029" s="307"/>
      <c r="GT1029" s="307"/>
      <c r="GU1029" s="307"/>
      <c r="GV1029" s="307"/>
      <c r="GW1029" s="307"/>
      <c r="GX1029" s="307"/>
      <c r="GY1029" s="307"/>
      <c r="GZ1029" s="307"/>
      <c r="HA1029" s="307"/>
      <c r="HB1029" s="307"/>
      <c r="HC1029" s="307"/>
      <c r="HD1029" s="307"/>
      <c r="HE1029" s="307"/>
      <c r="HF1029" s="307"/>
      <c r="HG1029" s="307"/>
      <c r="HH1029" s="307"/>
      <c r="HI1029" s="307"/>
      <c r="HJ1029" s="307"/>
      <c r="HK1029" s="307"/>
      <c r="HL1029" s="307"/>
      <c r="HM1029" s="307"/>
      <c r="HN1029" s="307"/>
      <c r="HO1029" s="307"/>
      <c r="HP1029" s="307"/>
      <c r="HQ1029" s="307"/>
      <c r="HR1029" s="307"/>
      <c r="HS1029" s="307"/>
      <c r="HT1029" s="307"/>
      <c r="HU1029" s="307"/>
      <c r="HV1029" s="307"/>
      <c r="HW1029" s="307"/>
      <c r="HX1029" s="307"/>
      <c r="HY1029" s="307"/>
      <c r="HZ1029" s="307"/>
      <c r="IA1029" s="307"/>
      <c r="IB1029" s="307"/>
      <c r="IC1029" s="307"/>
      <c r="ID1029" s="307"/>
      <c r="IE1029" s="307"/>
      <c r="IF1029" s="307"/>
      <c r="IG1029" s="307"/>
      <c r="IH1029" s="307"/>
      <c r="II1029" s="307"/>
      <c r="IJ1029" s="307"/>
      <c r="IK1029" s="307"/>
      <c r="IL1029" s="307"/>
      <c r="IM1029" s="307"/>
      <c r="IN1029" s="307"/>
      <c r="IO1029" s="307"/>
      <c r="IP1029" s="307"/>
      <c r="IQ1029" s="307"/>
      <c r="IR1029" s="307"/>
      <c r="IS1029" s="307"/>
      <c r="IT1029" s="307"/>
      <c r="IU1029" s="307"/>
      <c r="IV1029" s="307"/>
      <c r="IW1029" s="307"/>
      <c r="IX1029" s="307"/>
      <c r="IY1029" s="307"/>
      <c r="IZ1029" s="307"/>
      <c r="JA1029" s="307"/>
      <c r="JB1029" s="307"/>
      <c r="JC1029" s="307"/>
      <c r="JD1029" s="307"/>
      <c r="JE1029" s="307"/>
      <c r="JF1029" s="307"/>
      <c r="JG1029" s="307"/>
      <c r="JH1029" s="307"/>
      <c r="JI1029" s="307"/>
      <c r="JJ1029" s="307"/>
      <c r="JK1029" s="307"/>
      <c r="JL1029" s="307"/>
      <c r="JM1029" s="307"/>
      <c r="JN1029" s="307"/>
      <c r="JO1029" s="307"/>
      <c r="JP1029" s="307"/>
      <c r="JQ1029" s="307"/>
      <c r="JR1029" s="307"/>
      <c r="JS1029" s="307"/>
      <c r="JT1029" s="307"/>
      <c r="JU1029" s="307"/>
      <c r="JV1029" s="307"/>
      <c r="JW1029" s="307"/>
      <c r="JX1029" s="307"/>
      <c r="JY1029" s="307"/>
      <c r="JZ1029" s="307"/>
      <c r="KA1029" s="307"/>
      <c r="KB1029" s="307"/>
      <c r="KC1029" s="307"/>
      <c r="KD1029" s="307"/>
      <c r="KE1029" s="307"/>
      <c r="KF1029" s="307"/>
      <c r="KG1029" s="307"/>
      <c r="KH1029" s="307"/>
      <c r="KI1029" s="307"/>
      <c r="KJ1029" s="307"/>
      <c r="KK1029" s="307"/>
      <c r="KL1029" s="307"/>
      <c r="KM1029" s="307"/>
      <c r="KN1029" s="307"/>
      <c r="KO1029" s="307"/>
      <c r="KP1029" s="307"/>
      <c r="KQ1029" s="307"/>
      <c r="KR1029" s="307"/>
      <c r="KS1029" s="307"/>
      <c r="KT1029" s="307"/>
    </row>
    <row r="1030" spans="14:306" s="56" customFormat="1" ht="15" customHeight="1">
      <c r="N1030" s="410"/>
      <c r="O1030" s="410"/>
      <c r="P1030" s="311"/>
      <c r="Q1030" s="311"/>
      <c r="R1030" s="311"/>
      <c r="AJ1030" s="441">
        <v>2</v>
      </c>
      <c r="AK1030" s="442">
        <v>45</v>
      </c>
      <c r="AL1030" s="443" t="s">
        <v>1044</v>
      </c>
      <c r="AM1030" s="443" t="s">
        <v>1045</v>
      </c>
      <c r="AN1030" s="443" t="s">
        <v>1046</v>
      </c>
      <c r="CB1030" s="307"/>
      <c r="CC1030" s="307"/>
      <c r="CD1030" s="307"/>
      <c r="CE1030" s="307"/>
      <c r="CF1030" s="307"/>
      <c r="CG1030" s="307"/>
      <c r="CH1030" s="307"/>
      <c r="CI1030" s="307"/>
      <c r="CJ1030" s="307"/>
      <c r="CK1030" s="307"/>
      <c r="CL1030" s="307"/>
      <c r="CM1030" s="307"/>
      <c r="CN1030" s="307"/>
      <c r="CO1030" s="307"/>
      <c r="CP1030" s="307"/>
      <c r="CQ1030" s="307"/>
      <c r="CR1030" s="307"/>
      <c r="CS1030" s="307"/>
      <c r="CT1030" s="307"/>
      <c r="CU1030" s="307"/>
      <c r="CV1030" s="307"/>
      <c r="CW1030" s="307"/>
      <c r="CX1030" s="307"/>
      <c r="CY1030" s="307"/>
      <c r="CZ1030" s="307"/>
      <c r="DA1030" s="307"/>
      <c r="DB1030" s="307"/>
      <c r="DC1030" s="307"/>
      <c r="DD1030" s="307"/>
      <c r="DE1030" s="307"/>
      <c r="DF1030" s="307"/>
      <c r="DG1030" s="307"/>
      <c r="DH1030" s="307"/>
      <c r="DI1030" s="390"/>
      <c r="DJ1030" s="390"/>
      <c r="DK1030" s="307"/>
      <c r="DL1030" s="307"/>
      <c r="DM1030" s="307"/>
      <c r="DN1030" s="307"/>
      <c r="DO1030" s="307"/>
      <c r="DP1030" s="307"/>
      <c r="DQ1030" s="307"/>
      <c r="DR1030" s="307"/>
      <c r="DS1030" s="307"/>
      <c r="DT1030" s="307"/>
      <c r="DU1030" s="307"/>
      <c r="DV1030" s="307"/>
      <c r="DW1030" s="307"/>
      <c r="DX1030" s="307"/>
      <c r="DY1030" s="307"/>
      <c r="DZ1030" s="307"/>
      <c r="EA1030" s="307"/>
      <c r="EB1030" s="307"/>
      <c r="EC1030" s="307"/>
      <c r="ED1030" s="307"/>
      <c r="EE1030" s="307"/>
      <c r="EF1030" s="307"/>
      <c r="EG1030" s="307"/>
      <c r="EH1030" s="307"/>
      <c r="EI1030" s="307"/>
      <c r="EJ1030" s="307"/>
      <c r="EK1030" s="307"/>
      <c r="EL1030" s="307"/>
      <c r="EM1030" s="307"/>
      <c r="EN1030" s="307"/>
      <c r="EO1030" s="307"/>
      <c r="EP1030" s="307"/>
      <c r="EQ1030" s="307"/>
      <c r="ER1030" s="307"/>
      <c r="ES1030" s="307"/>
      <c r="ET1030" s="307"/>
      <c r="EU1030" s="390"/>
      <c r="EV1030" s="390"/>
      <c r="EW1030" s="307"/>
      <c r="EX1030" s="307"/>
      <c r="EY1030" s="307"/>
      <c r="EZ1030" s="307"/>
      <c r="FA1030" s="307"/>
      <c r="FB1030" s="307"/>
      <c r="FC1030" s="307"/>
      <c r="FD1030" s="307"/>
      <c r="FE1030" s="307"/>
      <c r="FF1030" s="307"/>
      <c r="FG1030" s="307"/>
      <c r="FH1030" s="307"/>
      <c r="FI1030" s="307"/>
      <c r="FJ1030" s="307"/>
      <c r="FK1030" s="307"/>
      <c r="FL1030" s="307"/>
      <c r="FM1030" s="307"/>
      <c r="FN1030" s="307"/>
      <c r="FO1030" s="307"/>
      <c r="FP1030" s="307"/>
      <c r="FQ1030" s="307"/>
      <c r="FR1030" s="307"/>
      <c r="FS1030" s="307"/>
      <c r="FT1030" s="307"/>
      <c r="FU1030" s="307"/>
      <c r="FV1030" s="307"/>
      <c r="FW1030" s="307"/>
      <c r="FX1030" s="307"/>
      <c r="FY1030" s="307"/>
      <c r="FZ1030" s="307"/>
      <c r="GA1030" s="307"/>
      <c r="GB1030" s="307"/>
      <c r="GC1030" s="307"/>
      <c r="GD1030" s="307"/>
      <c r="GE1030" s="307"/>
      <c r="GF1030" s="307"/>
      <c r="GG1030" s="307"/>
      <c r="GH1030" s="307"/>
      <c r="GI1030" s="307"/>
      <c r="GJ1030" s="307"/>
      <c r="GK1030" s="307"/>
      <c r="GL1030" s="307"/>
      <c r="GM1030" s="307"/>
      <c r="GN1030" s="307"/>
      <c r="GO1030" s="307"/>
      <c r="GP1030" s="307"/>
      <c r="GQ1030" s="307"/>
      <c r="GR1030" s="307"/>
      <c r="GS1030" s="307"/>
      <c r="GT1030" s="307"/>
      <c r="GU1030" s="307"/>
      <c r="GV1030" s="307"/>
      <c r="GW1030" s="307"/>
      <c r="GX1030" s="307"/>
      <c r="GY1030" s="307"/>
      <c r="GZ1030" s="307"/>
      <c r="HA1030" s="307"/>
      <c r="HB1030" s="307"/>
      <c r="HC1030" s="307"/>
      <c r="HD1030" s="307"/>
      <c r="HE1030" s="307"/>
      <c r="HF1030" s="307"/>
      <c r="HG1030" s="307"/>
      <c r="HH1030" s="307"/>
      <c r="HI1030" s="307"/>
      <c r="HJ1030" s="307"/>
      <c r="HK1030" s="307"/>
      <c r="HL1030" s="307"/>
      <c r="HM1030" s="307"/>
      <c r="HN1030" s="307"/>
      <c r="HO1030" s="307"/>
      <c r="HP1030" s="307"/>
      <c r="HQ1030" s="307"/>
      <c r="HR1030" s="307"/>
      <c r="HS1030" s="307"/>
      <c r="HT1030" s="307"/>
      <c r="HU1030" s="307"/>
      <c r="HV1030" s="307"/>
      <c r="HW1030" s="307"/>
      <c r="HX1030" s="307"/>
      <c r="HY1030" s="307"/>
      <c r="HZ1030" s="307"/>
      <c r="IA1030" s="307"/>
      <c r="IB1030" s="307"/>
      <c r="IC1030" s="307"/>
      <c r="ID1030" s="307"/>
      <c r="IE1030" s="307"/>
      <c r="IF1030" s="307"/>
      <c r="IG1030" s="307"/>
      <c r="IH1030" s="307"/>
      <c r="II1030" s="307"/>
      <c r="IJ1030" s="307"/>
      <c r="IK1030" s="307"/>
      <c r="IL1030" s="307"/>
      <c r="IM1030" s="307"/>
      <c r="IN1030" s="307"/>
      <c r="IO1030" s="307"/>
      <c r="IP1030" s="307"/>
      <c r="IQ1030" s="307"/>
      <c r="IR1030" s="307"/>
      <c r="IS1030" s="307"/>
      <c r="IT1030" s="307"/>
      <c r="IU1030" s="307"/>
      <c r="IV1030" s="307"/>
      <c r="IW1030" s="307"/>
      <c r="IX1030" s="307"/>
      <c r="IY1030" s="307"/>
      <c r="IZ1030" s="307"/>
      <c r="JA1030" s="307"/>
      <c r="JB1030" s="307"/>
      <c r="JC1030" s="307"/>
      <c r="JD1030" s="307"/>
      <c r="JE1030" s="307"/>
      <c r="JF1030" s="307"/>
      <c r="JG1030" s="307"/>
      <c r="JH1030" s="307"/>
      <c r="JI1030" s="307"/>
      <c r="JJ1030" s="307"/>
      <c r="JK1030" s="307"/>
      <c r="JL1030" s="307"/>
      <c r="JM1030" s="307"/>
      <c r="JN1030" s="307"/>
      <c r="JO1030" s="307"/>
      <c r="JP1030" s="307"/>
      <c r="JQ1030" s="307"/>
      <c r="JR1030" s="307"/>
      <c r="JS1030" s="307"/>
      <c r="JT1030" s="307"/>
      <c r="JU1030" s="307"/>
      <c r="JV1030" s="307"/>
      <c r="JW1030" s="307"/>
      <c r="JX1030" s="307"/>
      <c r="JY1030" s="307"/>
      <c r="JZ1030" s="307"/>
      <c r="KA1030" s="307"/>
      <c r="KB1030" s="307"/>
      <c r="KC1030" s="307"/>
      <c r="KD1030" s="307"/>
      <c r="KE1030" s="307"/>
      <c r="KF1030" s="307"/>
      <c r="KG1030" s="307"/>
      <c r="KH1030" s="307"/>
      <c r="KI1030" s="307"/>
      <c r="KJ1030" s="307"/>
      <c r="KK1030" s="307"/>
      <c r="KL1030" s="307"/>
      <c r="KM1030" s="307"/>
      <c r="KN1030" s="307"/>
      <c r="KO1030" s="307"/>
      <c r="KP1030" s="307"/>
      <c r="KQ1030" s="307"/>
      <c r="KR1030" s="307"/>
      <c r="KS1030" s="307"/>
      <c r="KT1030" s="307"/>
    </row>
    <row r="1031" spans="14:306" s="56" customFormat="1" ht="15" customHeight="1">
      <c r="N1031" s="410"/>
      <c r="O1031" s="410"/>
      <c r="P1031" s="311"/>
      <c r="Q1031" s="311"/>
      <c r="R1031" s="311"/>
      <c r="AJ1031" s="441">
        <v>3</v>
      </c>
      <c r="AK1031" s="442">
        <v>49</v>
      </c>
      <c r="AL1031" s="443" t="s">
        <v>1044</v>
      </c>
      <c r="AM1031" s="443" t="s">
        <v>1049</v>
      </c>
      <c r="AN1031" s="443" t="s">
        <v>285</v>
      </c>
      <c r="CB1031" s="307"/>
      <c r="CC1031" s="307"/>
      <c r="CD1031" s="307"/>
      <c r="CE1031" s="307"/>
      <c r="CF1031" s="307"/>
      <c r="CG1031" s="307"/>
      <c r="CH1031" s="307"/>
      <c r="CI1031" s="307"/>
      <c r="CJ1031" s="307"/>
      <c r="CK1031" s="307"/>
      <c r="CL1031" s="307"/>
      <c r="CM1031" s="307"/>
      <c r="CN1031" s="307"/>
      <c r="CO1031" s="307"/>
      <c r="CP1031" s="307"/>
      <c r="CQ1031" s="307"/>
      <c r="CR1031" s="307"/>
      <c r="CS1031" s="307"/>
      <c r="CT1031" s="307"/>
      <c r="CU1031" s="307"/>
      <c r="CV1031" s="307"/>
      <c r="CW1031" s="307"/>
      <c r="CX1031" s="307"/>
      <c r="CY1031" s="307"/>
      <c r="CZ1031" s="307"/>
      <c r="DA1031" s="307"/>
      <c r="DB1031" s="307"/>
      <c r="DC1031" s="307"/>
      <c r="DD1031" s="307"/>
      <c r="DE1031" s="307"/>
      <c r="DF1031" s="307"/>
      <c r="DG1031" s="307"/>
      <c r="DH1031" s="307"/>
      <c r="DI1031" s="390"/>
      <c r="DJ1031" s="390"/>
      <c r="DK1031" s="307"/>
      <c r="DL1031" s="307"/>
      <c r="DM1031" s="307"/>
      <c r="DN1031" s="307"/>
      <c r="DO1031" s="307"/>
      <c r="DP1031" s="307"/>
      <c r="DQ1031" s="307"/>
      <c r="DR1031" s="307"/>
      <c r="DS1031" s="307"/>
      <c r="DT1031" s="307"/>
      <c r="DU1031" s="307"/>
      <c r="DV1031" s="307"/>
      <c r="DW1031" s="307"/>
      <c r="DX1031" s="307"/>
      <c r="DY1031" s="307"/>
      <c r="DZ1031" s="307"/>
      <c r="EA1031" s="307"/>
      <c r="EB1031" s="307"/>
      <c r="EC1031" s="307"/>
      <c r="ED1031" s="307"/>
      <c r="EE1031" s="307"/>
      <c r="EF1031" s="307"/>
      <c r="EG1031" s="307"/>
      <c r="EH1031" s="307"/>
      <c r="EI1031" s="307"/>
      <c r="EJ1031" s="307"/>
      <c r="EK1031" s="307"/>
      <c r="EL1031" s="307"/>
      <c r="EM1031" s="307"/>
      <c r="EN1031" s="307"/>
      <c r="EO1031" s="307"/>
      <c r="EP1031" s="307"/>
      <c r="EQ1031" s="307"/>
      <c r="ER1031" s="307"/>
      <c r="ES1031" s="307"/>
      <c r="ET1031" s="307"/>
      <c r="EU1031" s="390"/>
      <c r="EV1031" s="390"/>
      <c r="EW1031" s="307"/>
      <c r="EX1031" s="307"/>
      <c r="EY1031" s="307"/>
      <c r="EZ1031" s="307"/>
      <c r="FA1031" s="307"/>
      <c r="FB1031" s="307"/>
      <c r="FC1031" s="307"/>
      <c r="FD1031" s="307"/>
      <c r="FE1031" s="307"/>
      <c r="FF1031" s="307"/>
      <c r="FG1031" s="307"/>
      <c r="FH1031" s="307"/>
      <c r="FI1031" s="307"/>
      <c r="FJ1031" s="307"/>
      <c r="FK1031" s="307"/>
      <c r="FL1031" s="307"/>
      <c r="FM1031" s="307"/>
      <c r="FN1031" s="307"/>
      <c r="FO1031" s="307"/>
      <c r="FP1031" s="307"/>
      <c r="FQ1031" s="307"/>
      <c r="FR1031" s="307"/>
      <c r="FS1031" s="307"/>
      <c r="FT1031" s="307"/>
      <c r="FU1031" s="307"/>
      <c r="FV1031" s="307"/>
      <c r="FW1031" s="307"/>
      <c r="FX1031" s="307"/>
      <c r="FY1031" s="307"/>
      <c r="FZ1031" s="307"/>
      <c r="GA1031" s="307"/>
      <c r="GB1031" s="307"/>
      <c r="GC1031" s="307"/>
      <c r="GD1031" s="307"/>
      <c r="GE1031" s="307"/>
      <c r="GF1031" s="307"/>
      <c r="GG1031" s="307"/>
      <c r="GH1031" s="307"/>
      <c r="GI1031" s="307"/>
      <c r="GJ1031" s="307"/>
      <c r="GK1031" s="307"/>
      <c r="GL1031" s="307"/>
      <c r="GM1031" s="307"/>
      <c r="GN1031" s="307"/>
      <c r="GO1031" s="307"/>
      <c r="GP1031" s="307"/>
      <c r="GQ1031" s="307"/>
      <c r="GR1031" s="307"/>
      <c r="GS1031" s="307"/>
      <c r="GT1031" s="307"/>
      <c r="GU1031" s="307"/>
      <c r="GV1031" s="307"/>
      <c r="GW1031" s="307"/>
      <c r="GX1031" s="307"/>
      <c r="GY1031" s="307"/>
      <c r="GZ1031" s="307"/>
      <c r="HA1031" s="307"/>
      <c r="HB1031" s="307"/>
      <c r="HC1031" s="307"/>
      <c r="HD1031" s="307"/>
      <c r="HE1031" s="307"/>
      <c r="HF1031" s="307"/>
      <c r="HG1031" s="307"/>
      <c r="HH1031" s="307"/>
      <c r="HI1031" s="307"/>
      <c r="HJ1031" s="307"/>
      <c r="HK1031" s="307"/>
      <c r="HL1031" s="307"/>
      <c r="HM1031" s="307"/>
      <c r="HN1031" s="307"/>
      <c r="HO1031" s="307"/>
      <c r="HP1031" s="307"/>
      <c r="HQ1031" s="307"/>
      <c r="HR1031" s="307"/>
      <c r="HS1031" s="307"/>
      <c r="HT1031" s="307"/>
      <c r="HU1031" s="307"/>
      <c r="HV1031" s="307"/>
      <c r="HW1031" s="307"/>
      <c r="HX1031" s="307"/>
      <c r="HY1031" s="307"/>
      <c r="HZ1031" s="307"/>
      <c r="IA1031" s="307"/>
      <c r="IB1031" s="307"/>
      <c r="IC1031" s="307"/>
      <c r="ID1031" s="307"/>
      <c r="IE1031" s="307"/>
      <c r="IF1031" s="307"/>
      <c r="IG1031" s="307"/>
      <c r="IH1031" s="307"/>
      <c r="II1031" s="307"/>
      <c r="IJ1031" s="307"/>
      <c r="IK1031" s="307"/>
      <c r="IL1031" s="307"/>
      <c r="IM1031" s="307"/>
      <c r="IN1031" s="307"/>
      <c r="IO1031" s="307"/>
      <c r="IP1031" s="307"/>
      <c r="IQ1031" s="307"/>
      <c r="IR1031" s="307"/>
      <c r="IS1031" s="307"/>
      <c r="IT1031" s="307"/>
      <c r="IU1031" s="307"/>
      <c r="IV1031" s="307"/>
      <c r="IW1031" s="307"/>
      <c r="IX1031" s="307"/>
      <c r="IY1031" s="307"/>
      <c r="IZ1031" s="307"/>
      <c r="JA1031" s="307"/>
      <c r="JB1031" s="307"/>
      <c r="JC1031" s="307"/>
      <c r="JD1031" s="307"/>
      <c r="JE1031" s="307"/>
      <c r="JF1031" s="307"/>
      <c r="JG1031" s="307"/>
      <c r="JH1031" s="307"/>
      <c r="JI1031" s="307"/>
      <c r="JJ1031" s="307"/>
      <c r="JK1031" s="307"/>
      <c r="JL1031" s="307"/>
      <c r="JM1031" s="307"/>
      <c r="JN1031" s="307"/>
      <c r="JO1031" s="307"/>
      <c r="JP1031" s="307"/>
      <c r="JQ1031" s="307"/>
      <c r="JR1031" s="307"/>
      <c r="JS1031" s="307"/>
      <c r="JT1031" s="307"/>
      <c r="JU1031" s="307"/>
      <c r="JV1031" s="307"/>
      <c r="JW1031" s="307"/>
      <c r="JX1031" s="307"/>
      <c r="JY1031" s="307"/>
      <c r="JZ1031" s="307"/>
      <c r="KA1031" s="307"/>
      <c r="KB1031" s="307"/>
      <c r="KC1031" s="307"/>
      <c r="KD1031" s="307"/>
      <c r="KE1031" s="307"/>
      <c r="KF1031" s="307"/>
      <c r="KG1031" s="307"/>
      <c r="KH1031" s="307"/>
      <c r="KI1031" s="307"/>
      <c r="KJ1031" s="307"/>
      <c r="KK1031" s="307"/>
      <c r="KL1031" s="307"/>
      <c r="KM1031" s="307"/>
      <c r="KN1031" s="307"/>
      <c r="KO1031" s="307"/>
      <c r="KP1031" s="307"/>
      <c r="KQ1031" s="307"/>
      <c r="KR1031" s="307"/>
      <c r="KS1031" s="307"/>
      <c r="KT1031" s="307"/>
    </row>
    <row r="1032" spans="14:306" s="56" customFormat="1" ht="15" customHeight="1">
      <c r="N1032" s="410"/>
      <c r="O1032" s="410"/>
      <c r="P1032" s="311"/>
      <c r="Q1032" s="311"/>
      <c r="R1032" s="311"/>
      <c r="AJ1032" s="441">
        <v>4</v>
      </c>
      <c r="AK1032" s="442">
        <v>52</v>
      </c>
      <c r="AL1032" s="443" t="s">
        <v>3</v>
      </c>
      <c r="AM1032" s="442" t="s">
        <v>1137</v>
      </c>
      <c r="AN1032" s="443" t="s">
        <v>1138</v>
      </c>
      <c r="CB1032" s="307"/>
      <c r="CC1032" s="307"/>
      <c r="CD1032" s="307"/>
      <c r="CE1032" s="307"/>
      <c r="CF1032" s="307"/>
      <c r="CG1032" s="307"/>
      <c r="CH1032" s="307"/>
      <c r="CI1032" s="307"/>
      <c r="CJ1032" s="307"/>
      <c r="CK1032" s="307"/>
      <c r="CL1032" s="307"/>
      <c r="CM1032" s="307"/>
      <c r="CN1032" s="307"/>
      <c r="CO1032" s="307"/>
      <c r="CP1032" s="307"/>
      <c r="CQ1032" s="307"/>
      <c r="CR1032" s="307"/>
      <c r="CS1032" s="307"/>
      <c r="CT1032" s="307"/>
      <c r="CU1032" s="307"/>
      <c r="CV1032" s="307"/>
      <c r="CW1032" s="307"/>
      <c r="CX1032" s="307"/>
      <c r="CY1032" s="307"/>
      <c r="CZ1032" s="307"/>
      <c r="DA1032" s="307"/>
      <c r="DB1032" s="307"/>
      <c r="DC1032" s="307"/>
      <c r="DD1032" s="307"/>
      <c r="DE1032" s="307"/>
      <c r="DF1032" s="307"/>
      <c r="DG1032" s="307"/>
      <c r="DH1032" s="307"/>
      <c r="DI1032" s="390"/>
      <c r="DJ1032" s="390"/>
      <c r="DK1032" s="307"/>
      <c r="DL1032" s="307"/>
      <c r="DM1032" s="307"/>
      <c r="DN1032" s="307"/>
      <c r="DO1032" s="307"/>
      <c r="DP1032" s="307"/>
      <c r="DQ1032" s="307"/>
      <c r="DR1032" s="307"/>
      <c r="DS1032" s="307"/>
      <c r="DT1032" s="307"/>
      <c r="DU1032" s="307"/>
      <c r="DV1032" s="307"/>
      <c r="DW1032" s="307"/>
      <c r="DX1032" s="307"/>
      <c r="DY1032" s="307"/>
      <c r="DZ1032" s="307"/>
      <c r="EA1032" s="307"/>
      <c r="EB1032" s="307"/>
      <c r="EC1032" s="307"/>
      <c r="ED1032" s="307"/>
      <c r="EE1032" s="307"/>
      <c r="EF1032" s="307"/>
      <c r="EG1032" s="307"/>
      <c r="EH1032" s="307"/>
      <c r="EI1032" s="307"/>
      <c r="EJ1032" s="307"/>
      <c r="EK1032" s="307"/>
      <c r="EL1032" s="307"/>
      <c r="EM1032" s="307"/>
      <c r="EN1032" s="307"/>
      <c r="EO1032" s="307"/>
      <c r="EP1032" s="307"/>
      <c r="EQ1032" s="307"/>
      <c r="ER1032" s="307"/>
      <c r="ES1032" s="307"/>
      <c r="ET1032" s="307"/>
      <c r="EU1032" s="390"/>
      <c r="EV1032" s="390"/>
      <c r="EW1032" s="307"/>
      <c r="EX1032" s="307"/>
      <c r="EY1032" s="307"/>
      <c r="EZ1032" s="307"/>
      <c r="FA1032" s="307"/>
      <c r="FB1032" s="307"/>
      <c r="FC1032" s="307"/>
      <c r="FD1032" s="307"/>
      <c r="FE1032" s="307"/>
      <c r="FF1032" s="307"/>
      <c r="FG1032" s="307"/>
      <c r="FH1032" s="307"/>
      <c r="FI1032" s="307"/>
      <c r="FJ1032" s="307"/>
      <c r="FK1032" s="307"/>
      <c r="FL1032" s="307"/>
      <c r="FM1032" s="307"/>
      <c r="FN1032" s="307"/>
      <c r="FO1032" s="307"/>
      <c r="FP1032" s="307"/>
      <c r="FQ1032" s="307"/>
      <c r="FR1032" s="307"/>
      <c r="FS1032" s="307"/>
      <c r="FT1032" s="307"/>
      <c r="FU1032" s="307"/>
      <c r="FV1032" s="307"/>
      <c r="FW1032" s="307"/>
      <c r="FX1032" s="307"/>
      <c r="FY1032" s="307"/>
      <c r="FZ1032" s="307"/>
      <c r="GA1032" s="307"/>
      <c r="GB1032" s="307"/>
      <c r="GC1032" s="307"/>
      <c r="GD1032" s="307"/>
      <c r="GE1032" s="307"/>
      <c r="GF1032" s="307"/>
      <c r="GG1032" s="307"/>
      <c r="GH1032" s="307"/>
      <c r="GI1032" s="307"/>
      <c r="GJ1032" s="307"/>
      <c r="GK1032" s="307"/>
      <c r="GL1032" s="307"/>
      <c r="GM1032" s="307"/>
      <c r="GN1032" s="307"/>
      <c r="GO1032" s="307"/>
      <c r="GP1032" s="307"/>
      <c r="GQ1032" s="307"/>
      <c r="GR1032" s="307"/>
      <c r="GS1032" s="307"/>
      <c r="GT1032" s="307"/>
      <c r="GU1032" s="307"/>
      <c r="GV1032" s="307"/>
      <c r="GW1032" s="307"/>
      <c r="GX1032" s="307"/>
      <c r="GY1032" s="307"/>
      <c r="GZ1032" s="307"/>
      <c r="HA1032" s="307"/>
      <c r="HB1032" s="307"/>
      <c r="HC1032" s="307"/>
      <c r="HD1032" s="307"/>
      <c r="HE1032" s="307"/>
      <c r="HF1032" s="307"/>
      <c r="HG1032" s="307"/>
      <c r="HH1032" s="307"/>
      <c r="HI1032" s="307"/>
      <c r="HJ1032" s="307"/>
      <c r="HK1032" s="307"/>
      <c r="HL1032" s="307"/>
      <c r="HM1032" s="307"/>
      <c r="HN1032" s="307"/>
      <c r="HO1032" s="307"/>
      <c r="HP1032" s="307"/>
      <c r="HQ1032" s="307"/>
      <c r="HR1032" s="307"/>
      <c r="HS1032" s="307"/>
      <c r="HT1032" s="307"/>
      <c r="HU1032" s="307"/>
      <c r="HV1032" s="307"/>
      <c r="HW1032" s="307"/>
      <c r="HX1032" s="307"/>
      <c r="HY1032" s="307"/>
      <c r="HZ1032" s="307"/>
      <c r="IA1032" s="307"/>
      <c r="IB1032" s="307"/>
      <c r="IC1032" s="307"/>
      <c r="ID1032" s="307"/>
      <c r="IE1032" s="307"/>
      <c r="IF1032" s="307"/>
      <c r="IG1032" s="307"/>
      <c r="IH1032" s="307"/>
      <c r="II1032" s="307"/>
      <c r="IJ1032" s="307"/>
      <c r="IK1032" s="307"/>
      <c r="IL1032" s="307"/>
      <c r="IM1032" s="307"/>
      <c r="IN1032" s="307"/>
      <c r="IO1032" s="307"/>
      <c r="IP1032" s="307"/>
      <c r="IQ1032" s="307"/>
      <c r="IR1032" s="307"/>
      <c r="IS1032" s="307"/>
      <c r="IT1032" s="307"/>
      <c r="IU1032" s="307"/>
      <c r="IV1032" s="307"/>
      <c r="IW1032" s="307"/>
      <c r="IX1032" s="307"/>
      <c r="IY1032" s="307"/>
      <c r="IZ1032" s="307"/>
      <c r="JA1032" s="307"/>
      <c r="JB1032" s="307"/>
      <c r="JC1032" s="307"/>
      <c r="JD1032" s="307"/>
      <c r="JE1032" s="307"/>
      <c r="JF1032" s="307"/>
      <c r="JG1032" s="307"/>
      <c r="JH1032" s="307"/>
      <c r="JI1032" s="307"/>
      <c r="JJ1032" s="307"/>
      <c r="JK1032" s="307"/>
      <c r="JL1032" s="307"/>
      <c r="JM1032" s="307"/>
      <c r="JN1032" s="307"/>
      <c r="JO1032" s="307"/>
      <c r="JP1032" s="307"/>
      <c r="JQ1032" s="307"/>
      <c r="JR1032" s="307"/>
      <c r="JS1032" s="307"/>
      <c r="JT1032" s="307"/>
      <c r="JU1032" s="307"/>
      <c r="JV1032" s="307"/>
      <c r="JW1032" s="307"/>
      <c r="JX1032" s="307"/>
      <c r="JY1032" s="307"/>
      <c r="JZ1032" s="307"/>
      <c r="KA1032" s="307"/>
      <c r="KB1032" s="307"/>
      <c r="KC1032" s="307"/>
      <c r="KD1032" s="307"/>
      <c r="KE1032" s="307"/>
      <c r="KF1032" s="307"/>
      <c r="KG1032" s="307"/>
      <c r="KH1032" s="307"/>
      <c r="KI1032" s="307"/>
      <c r="KJ1032" s="307"/>
      <c r="KK1032" s="307"/>
      <c r="KL1032" s="307"/>
      <c r="KM1032" s="307"/>
      <c r="KN1032" s="307"/>
      <c r="KO1032" s="307"/>
      <c r="KP1032" s="307"/>
      <c r="KQ1032" s="307"/>
      <c r="KR1032" s="307"/>
      <c r="KS1032" s="307"/>
      <c r="KT1032" s="307"/>
    </row>
    <row r="1033" spans="14:306" s="56" customFormat="1" ht="15" customHeight="1">
      <c r="N1033" s="410"/>
      <c r="O1033" s="410"/>
      <c r="P1033" s="311"/>
      <c r="Q1033" s="311"/>
      <c r="R1033" s="311"/>
      <c r="AJ1033" s="441">
        <v>5</v>
      </c>
      <c r="AK1033" s="442">
        <v>56</v>
      </c>
      <c r="AL1033" s="444">
        <v>0.2</v>
      </c>
      <c r="AM1033" s="443" t="s">
        <v>352</v>
      </c>
      <c r="AN1033" s="443" t="s">
        <v>1139</v>
      </c>
      <c r="CB1033" s="307"/>
      <c r="CC1033" s="307"/>
      <c r="CD1033" s="307"/>
      <c r="CE1033" s="307"/>
      <c r="CF1033" s="307"/>
      <c r="CG1033" s="307"/>
      <c r="CH1033" s="307"/>
      <c r="CI1033" s="307"/>
      <c r="CJ1033" s="307"/>
      <c r="CK1033" s="307"/>
      <c r="CL1033" s="307"/>
      <c r="CM1033" s="307"/>
      <c r="CN1033" s="307"/>
      <c r="CO1033" s="307"/>
      <c r="CP1033" s="307"/>
      <c r="CQ1033" s="307"/>
      <c r="CR1033" s="307"/>
      <c r="CS1033" s="307"/>
      <c r="CT1033" s="307"/>
      <c r="CU1033" s="307"/>
      <c r="CV1033" s="307"/>
      <c r="CW1033" s="307"/>
      <c r="CX1033" s="307"/>
      <c r="CY1033" s="307"/>
      <c r="CZ1033" s="307"/>
      <c r="DA1033" s="307"/>
      <c r="DB1033" s="307"/>
      <c r="DC1033" s="307"/>
      <c r="DD1033" s="307"/>
      <c r="DE1033" s="307"/>
      <c r="DF1033" s="307"/>
      <c r="DG1033" s="307"/>
      <c r="DH1033" s="307"/>
      <c r="DI1033" s="390"/>
      <c r="DJ1033" s="390"/>
      <c r="DK1033" s="307"/>
      <c r="DL1033" s="307"/>
      <c r="DM1033" s="307"/>
      <c r="DN1033" s="307"/>
      <c r="DO1033" s="307"/>
      <c r="DP1033" s="307"/>
      <c r="DQ1033" s="307"/>
      <c r="DR1033" s="307"/>
      <c r="DS1033" s="307"/>
      <c r="DT1033" s="307"/>
      <c r="DU1033" s="307"/>
      <c r="DV1033" s="307"/>
      <c r="DW1033" s="307"/>
      <c r="DX1033" s="307"/>
      <c r="DY1033" s="307"/>
      <c r="DZ1033" s="307"/>
      <c r="EA1033" s="307"/>
      <c r="EB1033" s="307"/>
      <c r="EC1033" s="307"/>
      <c r="ED1033" s="307"/>
      <c r="EE1033" s="307"/>
      <c r="EF1033" s="307"/>
      <c r="EG1033" s="307"/>
      <c r="EH1033" s="307"/>
      <c r="EI1033" s="307"/>
      <c r="EJ1033" s="307"/>
      <c r="EK1033" s="307"/>
      <c r="EL1033" s="307"/>
      <c r="EM1033" s="307"/>
      <c r="EN1033" s="307"/>
      <c r="EO1033" s="307"/>
      <c r="EP1033" s="307"/>
      <c r="EQ1033" s="307"/>
      <c r="ER1033" s="307"/>
      <c r="ES1033" s="307"/>
      <c r="ET1033" s="307"/>
      <c r="EU1033" s="390"/>
      <c r="EV1033" s="390"/>
      <c r="EW1033" s="307"/>
      <c r="EX1033" s="307"/>
      <c r="EY1033" s="307"/>
      <c r="EZ1033" s="307"/>
      <c r="FA1033" s="307"/>
      <c r="FB1033" s="307"/>
      <c r="FC1033" s="307"/>
      <c r="FD1033" s="307"/>
      <c r="FE1033" s="307"/>
      <c r="FF1033" s="307"/>
      <c r="FG1033" s="307"/>
      <c r="FH1033" s="307"/>
      <c r="FI1033" s="307"/>
      <c r="FJ1033" s="307"/>
      <c r="FK1033" s="307"/>
      <c r="FL1033" s="307"/>
      <c r="FM1033" s="307"/>
      <c r="FN1033" s="307"/>
      <c r="FO1033" s="307"/>
      <c r="FP1033" s="307"/>
      <c r="FQ1033" s="307"/>
      <c r="FR1033" s="307"/>
      <c r="FS1033" s="307"/>
      <c r="FT1033" s="307"/>
      <c r="FU1033" s="307"/>
      <c r="FV1033" s="307"/>
      <c r="FW1033" s="307"/>
      <c r="FX1033" s="307"/>
      <c r="FY1033" s="307"/>
      <c r="FZ1033" s="307"/>
      <c r="GA1033" s="307"/>
      <c r="GB1033" s="307"/>
      <c r="GC1033" s="307"/>
      <c r="GD1033" s="307"/>
      <c r="GE1033" s="307"/>
      <c r="GF1033" s="307"/>
      <c r="GG1033" s="307"/>
      <c r="GH1033" s="307"/>
      <c r="GI1033" s="307"/>
      <c r="GJ1033" s="307"/>
      <c r="GK1033" s="307"/>
      <c r="GL1033" s="307"/>
      <c r="GM1033" s="307"/>
      <c r="GN1033" s="307"/>
      <c r="GO1033" s="307"/>
      <c r="GP1033" s="307"/>
      <c r="GQ1033" s="307"/>
      <c r="GR1033" s="307"/>
      <c r="GS1033" s="307"/>
      <c r="GT1033" s="307"/>
      <c r="GU1033" s="307"/>
      <c r="GV1033" s="307"/>
      <c r="GW1033" s="307"/>
      <c r="GX1033" s="307"/>
      <c r="GY1033" s="307"/>
      <c r="GZ1033" s="307"/>
      <c r="HA1033" s="307"/>
      <c r="HB1033" s="307"/>
      <c r="HC1033" s="307"/>
      <c r="HD1033" s="307"/>
      <c r="HE1033" s="307"/>
      <c r="HF1033" s="307"/>
      <c r="HG1033" s="307"/>
      <c r="HH1033" s="307"/>
      <c r="HI1033" s="307"/>
      <c r="HJ1033" s="307"/>
      <c r="HK1033" s="307"/>
      <c r="HL1033" s="307"/>
      <c r="HM1033" s="307"/>
      <c r="HN1033" s="307"/>
      <c r="HO1033" s="307"/>
      <c r="HP1033" s="307"/>
      <c r="HQ1033" s="307"/>
      <c r="HR1033" s="307"/>
      <c r="HS1033" s="307"/>
      <c r="HT1033" s="307"/>
      <c r="HU1033" s="307"/>
      <c r="HV1033" s="307"/>
      <c r="HW1033" s="307"/>
      <c r="HX1033" s="307"/>
      <c r="HY1033" s="307"/>
      <c r="HZ1033" s="307"/>
      <c r="IA1033" s="307"/>
      <c r="IB1033" s="307"/>
      <c r="IC1033" s="307"/>
      <c r="ID1033" s="307"/>
      <c r="IE1033" s="307"/>
      <c r="IF1033" s="307"/>
      <c r="IG1033" s="307"/>
      <c r="IH1033" s="307"/>
      <c r="II1033" s="307"/>
      <c r="IJ1033" s="307"/>
      <c r="IK1033" s="307"/>
      <c r="IL1033" s="307"/>
      <c r="IM1033" s="307"/>
      <c r="IN1033" s="307"/>
      <c r="IO1033" s="307"/>
      <c r="IP1033" s="307"/>
      <c r="IQ1033" s="307"/>
      <c r="IR1033" s="307"/>
      <c r="IS1033" s="307"/>
      <c r="IT1033" s="307"/>
      <c r="IU1033" s="307"/>
      <c r="IV1033" s="307"/>
      <c r="IW1033" s="307"/>
      <c r="IX1033" s="307"/>
      <c r="IY1033" s="307"/>
      <c r="IZ1033" s="307"/>
      <c r="JA1033" s="307"/>
      <c r="JB1033" s="307"/>
      <c r="JC1033" s="307"/>
      <c r="JD1033" s="307"/>
      <c r="JE1033" s="307"/>
      <c r="JF1033" s="307"/>
      <c r="JG1033" s="307"/>
      <c r="JH1033" s="307"/>
      <c r="JI1033" s="307"/>
      <c r="JJ1033" s="307"/>
      <c r="JK1033" s="307"/>
      <c r="JL1033" s="307"/>
      <c r="JM1033" s="307"/>
      <c r="JN1033" s="307"/>
      <c r="JO1033" s="307"/>
      <c r="JP1033" s="307"/>
      <c r="JQ1033" s="307"/>
      <c r="JR1033" s="307"/>
      <c r="JS1033" s="307"/>
      <c r="JT1033" s="307"/>
      <c r="JU1033" s="307"/>
      <c r="JV1033" s="307"/>
      <c r="JW1033" s="307"/>
      <c r="JX1033" s="307"/>
      <c r="JY1033" s="307"/>
      <c r="JZ1033" s="307"/>
      <c r="KA1033" s="307"/>
      <c r="KB1033" s="307"/>
      <c r="KC1033" s="307"/>
      <c r="KD1033" s="307"/>
      <c r="KE1033" s="307"/>
      <c r="KF1033" s="307"/>
      <c r="KG1033" s="307"/>
      <c r="KH1033" s="307"/>
      <c r="KI1033" s="307"/>
      <c r="KJ1033" s="307"/>
      <c r="KK1033" s="307"/>
      <c r="KL1033" s="307"/>
      <c r="KM1033" s="307"/>
      <c r="KN1033" s="307"/>
      <c r="KO1033" s="307"/>
      <c r="KP1033" s="307"/>
      <c r="KQ1033" s="307"/>
      <c r="KR1033" s="307"/>
      <c r="KS1033" s="307"/>
      <c r="KT1033" s="307"/>
    </row>
    <row r="1034" spans="14:306" s="56" customFormat="1" ht="15" customHeight="1">
      <c r="N1034" s="410"/>
      <c r="O1034" s="410"/>
      <c r="P1034" s="311"/>
      <c r="Q1034" s="311"/>
      <c r="R1034" s="311"/>
      <c r="AJ1034" s="441">
        <v>6</v>
      </c>
      <c r="AK1034" s="442">
        <v>59</v>
      </c>
      <c r="AL1034" s="444">
        <v>0.3</v>
      </c>
      <c r="AM1034" s="443" t="s">
        <v>284</v>
      </c>
      <c r="AN1034" s="443" t="s">
        <v>1055</v>
      </c>
      <c r="CB1034" s="307"/>
      <c r="CC1034" s="307"/>
      <c r="CD1034" s="307"/>
      <c r="CE1034" s="307"/>
      <c r="CF1034" s="307"/>
      <c r="CG1034" s="307"/>
      <c r="CH1034" s="307"/>
      <c r="CI1034" s="307"/>
      <c r="CJ1034" s="307"/>
      <c r="CK1034" s="307"/>
      <c r="CL1034" s="307"/>
      <c r="CM1034" s="307"/>
      <c r="CN1034" s="307"/>
      <c r="CO1034" s="307"/>
      <c r="CP1034" s="307"/>
      <c r="CQ1034" s="307"/>
      <c r="CR1034" s="307"/>
      <c r="CS1034" s="307"/>
      <c r="CT1034" s="307"/>
      <c r="CU1034" s="307"/>
      <c r="CV1034" s="307"/>
      <c r="CW1034" s="307"/>
      <c r="CX1034" s="307"/>
      <c r="CY1034" s="307"/>
      <c r="CZ1034" s="307"/>
      <c r="DA1034" s="307"/>
      <c r="DB1034" s="307"/>
      <c r="DC1034" s="307"/>
      <c r="DD1034" s="307"/>
      <c r="DE1034" s="307"/>
      <c r="DF1034" s="307"/>
      <c r="DG1034" s="307"/>
      <c r="DH1034" s="307"/>
      <c r="DI1034" s="390"/>
      <c r="DJ1034" s="390"/>
      <c r="DK1034" s="307"/>
      <c r="DL1034" s="307"/>
      <c r="DM1034" s="307"/>
      <c r="DN1034" s="307"/>
      <c r="DO1034" s="307"/>
      <c r="DP1034" s="307"/>
      <c r="DQ1034" s="307"/>
      <c r="DR1034" s="307"/>
      <c r="DS1034" s="307"/>
      <c r="DT1034" s="307"/>
      <c r="DU1034" s="307"/>
      <c r="DV1034" s="307"/>
      <c r="DW1034" s="307"/>
      <c r="DX1034" s="307"/>
      <c r="DY1034" s="307"/>
      <c r="DZ1034" s="307"/>
      <c r="EA1034" s="307"/>
      <c r="EB1034" s="307"/>
      <c r="EC1034" s="307"/>
      <c r="ED1034" s="307"/>
      <c r="EE1034" s="307"/>
      <c r="EF1034" s="307"/>
      <c r="EG1034" s="307"/>
      <c r="EH1034" s="307"/>
      <c r="EI1034" s="307"/>
      <c r="EJ1034" s="307"/>
      <c r="EK1034" s="307"/>
      <c r="EL1034" s="307"/>
      <c r="EM1034" s="307"/>
      <c r="EN1034" s="307"/>
      <c r="EO1034" s="307"/>
      <c r="EP1034" s="307"/>
      <c r="EQ1034" s="307"/>
      <c r="ER1034" s="307"/>
      <c r="ES1034" s="307"/>
      <c r="ET1034" s="307"/>
      <c r="EU1034" s="390"/>
      <c r="EV1034" s="390"/>
      <c r="EW1034" s="307"/>
      <c r="EX1034" s="307"/>
      <c r="EY1034" s="307"/>
      <c r="EZ1034" s="307"/>
      <c r="FA1034" s="307"/>
      <c r="FB1034" s="307"/>
      <c r="FC1034" s="307"/>
      <c r="FD1034" s="307"/>
      <c r="FE1034" s="307"/>
      <c r="FF1034" s="307"/>
      <c r="FG1034" s="307"/>
      <c r="FH1034" s="307"/>
      <c r="FI1034" s="307"/>
      <c r="FJ1034" s="307"/>
      <c r="FK1034" s="307"/>
      <c r="FL1034" s="307"/>
      <c r="FM1034" s="307"/>
      <c r="FN1034" s="307"/>
      <c r="FO1034" s="307"/>
      <c r="FP1034" s="307"/>
      <c r="FQ1034" s="307"/>
      <c r="FR1034" s="307"/>
      <c r="FS1034" s="307"/>
      <c r="FT1034" s="307"/>
      <c r="FU1034" s="307"/>
      <c r="FV1034" s="307"/>
      <c r="FW1034" s="307"/>
      <c r="FX1034" s="307"/>
      <c r="FY1034" s="307"/>
      <c r="FZ1034" s="307"/>
      <c r="GA1034" s="307"/>
      <c r="GB1034" s="307"/>
      <c r="GC1034" s="307"/>
      <c r="GD1034" s="307"/>
      <c r="GE1034" s="307"/>
      <c r="GF1034" s="307"/>
      <c r="GG1034" s="307"/>
      <c r="GH1034" s="307"/>
      <c r="GI1034" s="307"/>
      <c r="GJ1034" s="307"/>
      <c r="GK1034" s="307"/>
      <c r="GL1034" s="307"/>
      <c r="GM1034" s="307"/>
      <c r="GN1034" s="307"/>
      <c r="GO1034" s="307"/>
      <c r="GP1034" s="307"/>
      <c r="GQ1034" s="307"/>
      <c r="GR1034" s="307"/>
      <c r="GS1034" s="307"/>
      <c r="GT1034" s="307"/>
      <c r="GU1034" s="307"/>
      <c r="GV1034" s="307"/>
      <c r="GW1034" s="307"/>
      <c r="GX1034" s="307"/>
      <c r="GY1034" s="307"/>
      <c r="GZ1034" s="307"/>
      <c r="HA1034" s="307"/>
      <c r="HB1034" s="307"/>
      <c r="HC1034" s="307"/>
      <c r="HD1034" s="307"/>
      <c r="HE1034" s="307"/>
      <c r="HF1034" s="307"/>
      <c r="HG1034" s="307"/>
      <c r="HH1034" s="307"/>
      <c r="HI1034" s="307"/>
      <c r="HJ1034" s="307"/>
      <c r="HK1034" s="307"/>
      <c r="HL1034" s="307"/>
      <c r="HM1034" s="307"/>
      <c r="HN1034" s="307"/>
      <c r="HO1034" s="307"/>
      <c r="HP1034" s="307"/>
      <c r="HQ1034" s="307"/>
      <c r="HR1034" s="307"/>
      <c r="HS1034" s="307"/>
      <c r="HT1034" s="307"/>
      <c r="HU1034" s="307"/>
      <c r="HV1034" s="307"/>
      <c r="HW1034" s="307"/>
      <c r="HX1034" s="307"/>
      <c r="HY1034" s="307"/>
      <c r="HZ1034" s="307"/>
      <c r="IA1034" s="307"/>
      <c r="IB1034" s="307"/>
      <c r="IC1034" s="307"/>
      <c r="ID1034" s="307"/>
      <c r="IE1034" s="307"/>
      <c r="IF1034" s="307"/>
      <c r="IG1034" s="307"/>
      <c r="IH1034" s="307"/>
      <c r="II1034" s="307"/>
      <c r="IJ1034" s="307"/>
      <c r="IK1034" s="307"/>
      <c r="IL1034" s="307"/>
      <c r="IM1034" s="307"/>
      <c r="IN1034" s="307"/>
      <c r="IO1034" s="307"/>
      <c r="IP1034" s="307"/>
      <c r="IQ1034" s="307"/>
      <c r="IR1034" s="307"/>
      <c r="IS1034" s="307"/>
      <c r="IT1034" s="307"/>
      <c r="IU1034" s="307"/>
      <c r="IV1034" s="307"/>
      <c r="IW1034" s="307"/>
      <c r="IX1034" s="307"/>
      <c r="IY1034" s="307"/>
      <c r="IZ1034" s="307"/>
      <c r="JA1034" s="307"/>
      <c r="JB1034" s="307"/>
      <c r="JC1034" s="307"/>
      <c r="JD1034" s="307"/>
      <c r="JE1034" s="307"/>
      <c r="JF1034" s="307"/>
      <c r="JG1034" s="307"/>
      <c r="JH1034" s="307"/>
      <c r="JI1034" s="307"/>
      <c r="JJ1034" s="307"/>
      <c r="JK1034" s="307"/>
      <c r="JL1034" s="307"/>
      <c r="JM1034" s="307"/>
      <c r="JN1034" s="307"/>
      <c r="JO1034" s="307"/>
      <c r="JP1034" s="307"/>
      <c r="JQ1034" s="307"/>
      <c r="JR1034" s="307"/>
      <c r="JS1034" s="307"/>
      <c r="JT1034" s="307"/>
      <c r="JU1034" s="307"/>
      <c r="JV1034" s="307"/>
      <c r="JW1034" s="307"/>
      <c r="JX1034" s="307"/>
      <c r="JY1034" s="307"/>
      <c r="JZ1034" s="307"/>
      <c r="KA1034" s="307"/>
      <c r="KB1034" s="307"/>
      <c r="KC1034" s="307"/>
      <c r="KD1034" s="307"/>
      <c r="KE1034" s="307"/>
      <c r="KF1034" s="307"/>
      <c r="KG1034" s="307"/>
      <c r="KH1034" s="307"/>
      <c r="KI1034" s="307"/>
      <c r="KJ1034" s="307"/>
      <c r="KK1034" s="307"/>
      <c r="KL1034" s="307"/>
      <c r="KM1034" s="307"/>
      <c r="KN1034" s="307"/>
      <c r="KO1034" s="307"/>
      <c r="KP1034" s="307"/>
      <c r="KQ1034" s="307"/>
      <c r="KR1034" s="307"/>
      <c r="KS1034" s="307"/>
      <c r="KT1034" s="307"/>
    </row>
    <row r="1035" spans="14:306" s="56" customFormat="1" ht="15" customHeight="1">
      <c r="N1035" s="410"/>
      <c r="O1035" s="410"/>
      <c r="P1035" s="311"/>
      <c r="Q1035" s="311"/>
      <c r="R1035" s="311"/>
      <c r="AJ1035" s="441">
        <v>7</v>
      </c>
      <c r="AK1035" s="442">
        <v>62</v>
      </c>
      <c r="AL1035" s="442">
        <v>1</v>
      </c>
      <c r="AM1035" s="443" t="s">
        <v>360</v>
      </c>
      <c r="AN1035" s="443" t="s">
        <v>1140</v>
      </c>
      <c r="CB1035" s="307"/>
      <c r="CC1035" s="307"/>
      <c r="CD1035" s="307"/>
      <c r="CE1035" s="307"/>
      <c r="CF1035" s="307"/>
      <c r="CG1035" s="307"/>
      <c r="CH1035" s="307"/>
      <c r="CI1035" s="307"/>
      <c r="CJ1035" s="307"/>
      <c r="CK1035" s="307"/>
      <c r="CL1035" s="307"/>
      <c r="CM1035" s="307"/>
      <c r="CN1035" s="307"/>
      <c r="CO1035" s="307"/>
      <c r="CP1035" s="307"/>
      <c r="CQ1035" s="307"/>
      <c r="CR1035" s="307"/>
      <c r="CS1035" s="307"/>
      <c r="CT1035" s="307"/>
      <c r="CU1035" s="307"/>
      <c r="CV1035" s="307"/>
      <c r="CW1035" s="307"/>
      <c r="CX1035" s="307"/>
      <c r="CY1035" s="307"/>
      <c r="CZ1035" s="307"/>
      <c r="DA1035" s="307"/>
      <c r="DB1035" s="307"/>
      <c r="DC1035" s="307"/>
      <c r="DD1035" s="307"/>
      <c r="DE1035" s="307"/>
      <c r="DF1035" s="307"/>
      <c r="DG1035" s="307"/>
      <c r="DH1035" s="307"/>
      <c r="DI1035" s="390"/>
      <c r="DJ1035" s="390"/>
      <c r="DK1035" s="307"/>
      <c r="DL1035" s="307"/>
      <c r="DM1035" s="307"/>
      <c r="DN1035" s="307"/>
      <c r="DO1035" s="307"/>
      <c r="DP1035" s="307"/>
      <c r="DQ1035" s="307"/>
      <c r="DR1035" s="307"/>
      <c r="DS1035" s="307"/>
      <c r="DT1035" s="307"/>
      <c r="DU1035" s="307"/>
      <c r="DV1035" s="307"/>
      <c r="DW1035" s="307"/>
      <c r="DX1035" s="307"/>
      <c r="DY1035" s="307"/>
      <c r="DZ1035" s="307"/>
      <c r="EA1035" s="307"/>
      <c r="EB1035" s="307"/>
      <c r="EC1035" s="307"/>
      <c r="ED1035" s="307"/>
      <c r="EE1035" s="307"/>
      <c r="EF1035" s="307"/>
      <c r="EG1035" s="307"/>
      <c r="EH1035" s="307"/>
      <c r="EI1035" s="307"/>
      <c r="EJ1035" s="307"/>
      <c r="EK1035" s="307"/>
      <c r="EL1035" s="307"/>
      <c r="EM1035" s="307"/>
      <c r="EN1035" s="307"/>
      <c r="EO1035" s="307"/>
      <c r="EP1035" s="307"/>
      <c r="EQ1035" s="307"/>
      <c r="ER1035" s="307"/>
      <c r="ES1035" s="307"/>
      <c r="ET1035" s="307"/>
      <c r="EU1035" s="390"/>
      <c r="EV1035" s="390"/>
      <c r="EW1035" s="307"/>
      <c r="EX1035" s="307"/>
      <c r="EY1035" s="307"/>
      <c r="EZ1035" s="307"/>
      <c r="FA1035" s="307"/>
      <c r="FB1035" s="307"/>
      <c r="FC1035" s="307"/>
      <c r="FD1035" s="307"/>
      <c r="FE1035" s="307"/>
      <c r="FF1035" s="307"/>
      <c r="FG1035" s="307"/>
      <c r="FH1035" s="307"/>
      <c r="FI1035" s="307"/>
      <c r="FJ1035" s="307"/>
      <c r="FK1035" s="307"/>
      <c r="FL1035" s="307"/>
      <c r="FM1035" s="307"/>
      <c r="FN1035" s="307"/>
      <c r="FO1035" s="307"/>
      <c r="FP1035" s="307"/>
      <c r="FQ1035" s="307"/>
      <c r="FR1035" s="307"/>
      <c r="FS1035" s="307"/>
      <c r="FT1035" s="307"/>
      <c r="FU1035" s="307"/>
      <c r="FV1035" s="307"/>
      <c r="FW1035" s="307"/>
      <c r="FX1035" s="307"/>
      <c r="FY1035" s="307"/>
      <c r="FZ1035" s="307"/>
      <c r="GA1035" s="307"/>
      <c r="GB1035" s="307"/>
      <c r="GC1035" s="307"/>
      <c r="GD1035" s="307"/>
      <c r="GE1035" s="307"/>
      <c r="GF1035" s="307"/>
      <c r="GG1035" s="307"/>
      <c r="GH1035" s="307"/>
      <c r="GI1035" s="307"/>
      <c r="GJ1035" s="307"/>
      <c r="GK1035" s="307"/>
      <c r="GL1035" s="307"/>
      <c r="GM1035" s="307"/>
      <c r="GN1035" s="307"/>
      <c r="GO1035" s="307"/>
      <c r="GP1035" s="307"/>
      <c r="GQ1035" s="307"/>
      <c r="GR1035" s="307"/>
      <c r="GS1035" s="307"/>
      <c r="GT1035" s="307"/>
      <c r="GU1035" s="307"/>
      <c r="GV1035" s="307"/>
      <c r="GW1035" s="307"/>
      <c r="GX1035" s="307"/>
      <c r="GY1035" s="307"/>
      <c r="GZ1035" s="307"/>
      <c r="HA1035" s="307"/>
      <c r="HB1035" s="307"/>
      <c r="HC1035" s="307"/>
      <c r="HD1035" s="307"/>
      <c r="HE1035" s="307"/>
      <c r="HF1035" s="307"/>
      <c r="HG1035" s="307"/>
      <c r="HH1035" s="307"/>
      <c r="HI1035" s="307"/>
      <c r="HJ1035" s="307"/>
      <c r="HK1035" s="307"/>
      <c r="HL1035" s="307"/>
      <c r="HM1035" s="307"/>
      <c r="HN1035" s="307"/>
      <c r="HO1035" s="307"/>
      <c r="HP1035" s="307"/>
      <c r="HQ1035" s="307"/>
      <c r="HR1035" s="307"/>
      <c r="HS1035" s="307"/>
      <c r="HT1035" s="307"/>
      <c r="HU1035" s="307"/>
      <c r="HV1035" s="307"/>
      <c r="HW1035" s="307"/>
      <c r="HX1035" s="307"/>
      <c r="HY1035" s="307"/>
      <c r="HZ1035" s="307"/>
      <c r="IA1035" s="307"/>
      <c r="IB1035" s="307"/>
      <c r="IC1035" s="307"/>
      <c r="ID1035" s="307"/>
      <c r="IE1035" s="307"/>
      <c r="IF1035" s="307"/>
      <c r="IG1035" s="307"/>
      <c r="IH1035" s="307"/>
      <c r="II1035" s="307"/>
      <c r="IJ1035" s="307"/>
      <c r="IK1035" s="307"/>
      <c r="IL1035" s="307"/>
      <c r="IM1035" s="307"/>
      <c r="IN1035" s="307"/>
      <c r="IO1035" s="307"/>
      <c r="IP1035" s="307"/>
      <c r="IQ1035" s="307"/>
      <c r="IR1035" s="307"/>
      <c r="IS1035" s="307"/>
      <c r="IT1035" s="307"/>
      <c r="IU1035" s="307"/>
      <c r="IV1035" s="307"/>
      <c r="IW1035" s="307"/>
      <c r="IX1035" s="307"/>
      <c r="IY1035" s="307"/>
      <c r="IZ1035" s="307"/>
      <c r="JA1035" s="307"/>
      <c r="JB1035" s="307"/>
      <c r="JC1035" s="307"/>
      <c r="JD1035" s="307"/>
      <c r="JE1035" s="307"/>
      <c r="JF1035" s="307"/>
      <c r="JG1035" s="307"/>
      <c r="JH1035" s="307"/>
      <c r="JI1035" s="307"/>
      <c r="JJ1035" s="307"/>
      <c r="JK1035" s="307"/>
      <c r="JL1035" s="307"/>
      <c r="JM1035" s="307"/>
      <c r="JN1035" s="307"/>
      <c r="JO1035" s="307"/>
      <c r="JP1035" s="307"/>
      <c r="JQ1035" s="307"/>
      <c r="JR1035" s="307"/>
      <c r="JS1035" s="307"/>
      <c r="JT1035" s="307"/>
      <c r="JU1035" s="307"/>
      <c r="JV1035" s="307"/>
      <c r="JW1035" s="307"/>
      <c r="JX1035" s="307"/>
      <c r="JY1035" s="307"/>
      <c r="JZ1035" s="307"/>
      <c r="KA1035" s="307"/>
      <c r="KB1035" s="307"/>
      <c r="KC1035" s="307"/>
      <c r="KD1035" s="307"/>
      <c r="KE1035" s="307"/>
      <c r="KF1035" s="307"/>
      <c r="KG1035" s="307"/>
      <c r="KH1035" s="307"/>
      <c r="KI1035" s="307"/>
      <c r="KJ1035" s="307"/>
      <c r="KK1035" s="307"/>
      <c r="KL1035" s="307"/>
      <c r="KM1035" s="307"/>
      <c r="KN1035" s="307"/>
      <c r="KO1035" s="307"/>
      <c r="KP1035" s="307"/>
      <c r="KQ1035" s="307"/>
      <c r="KR1035" s="307"/>
      <c r="KS1035" s="307"/>
      <c r="KT1035" s="307"/>
    </row>
    <row r="1036" spans="14:306" s="56" customFormat="1" ht="15" customHeight="1">
      <c r="N1036" s="410"/>
      <c r="O1036" s="410"/>
      <c r="P1036" s="311"/>
      <c r="Q1036" s="311"/>
      <c r="R1036" s="311"/>
      <c r="AJ1036" s="441">
        <v>8</v>
      </c>
      <c r="AK1036" s="442">
        <v>65</v>
      </c>
      <c r="AL1036" s="442">
        <v>1</v>
      </c>
      <c r="AM1036" s="443" t="s">
        <v>1058</v>
      </c>
      <c r="AN1036" s="443" t="s">
        <v>1059</v>
      </c>
      <c r="CB1036" s="307"/>
      <c r="CC1036" s="307"/>
      <c r="CD1036" s="307"/>
      <c r="CE1036" s="307"/>
      <c r="CF1036" s="307"/>
      <c r="CG1036" s="307"/>
      <c r="CH1036" s="307"/>
      <c r="CI1036" s="307"/>
      <c r="CJ1036" s="307"/>
      <c r="CK1036" s="307"/>
      <c r="CL1036" s="307"/>
      <c r="CM1036" s="307"/>
      <c r="CN1036" s="307"/>
      <c r="CO1036" s="307"/>
      <c r="CP1036" s="307"/>
      <c r="CQ1036" s="307"/>
      <c r="CR1036" s="307"/>
      <c r="CS1036" s="307"/>
      <c r="CT1036" s="307"/>
      <c r="CU1036" s="307"/>
      <c r="CV1036" s="307"/>
      <c r="CW1036" s="307"/>
      <c r="CX1036" s="307"/>
      <c r="CY1036" s="307"/>
      <c r="CZ1036" s="307"/>
      <c r="DA1036" s="307"/>
      <c r="DB1036" s="307"/>
      <c r="DC1036" s="307"/>
      <c r="DD1036" s="307"/>
      <c r="DE1036" s="307"/>
      <c r="DF1036" s="307"/>
      <c r="DG1036" s="307"/>
      <c r="DH1036" s="307"/>
      <c r="DI1036" s="390"/>
      <c r="DJ1036" s="390"/>
      <c r="DK1036" s="307"/>
      <c r="DL1036" s="307"/>
      <c r="DM1036" s="307"/>
      <c r="DN1036" s="307"/>
      <c r="DO1036" s="307"/>
      <c r="DP1036" s="307"/>
      <c r="DQ1036" s="307"/>
      <c r="DR1036" s="307"/>
      <c r="DS1036" s="307"/>
      <c r="DT1036" s="307"/>
      <c r="DU1036" s="307"/>
      <c r="DV1036" s="307"/>
      <c r="DW1036" s="307"/>
      <c r="DX1036" s="307"/>
      <c r="DY1036" s="307"/>
      <c r="DZ1036" s="307"/>
      <c r="EA1036" s="307"/>
      <c r="EB1036" s="307"/>
      <c r="EC1036" s="307"/>
      <c r="ED1036" s="307"/>
      <c r="EE1036" s="307"/>
      <c r="EF1036" s="307"/>
      <c r="EG1036" s="307"/>
      <c r="EH1036" s="307"/>
      <c r="EI1036" s="307"/>
      <c r="EJ1036" s="307"/>
      <c r="EK1036" s="307"/>
      <c r="EL1036" s="307"/>
      <c r="EM1036" s="307"/>
      <c r="EN1036" s="307"/>
      <c r="EO1036" s="307"/>
      <c r="EP1036" s="307"/>
      <c r="EQ1036" s="307"/>
      <c r="ER1036" s="307"/>
      <c r="ES1036" s="307"/>
      <c r="ET1036" s="307"/>
      <c r="EU1036" s="390"/>
      <c r="EV1036" s="390"/>
      <c r="EW1036" s="307"/>
      <c r="EX1036" s="307"/>
      <c r="EY1036" s="307"/>
      <c r="EZ1036" s="307"/>
      <c r="FA1036" s="307"/>
      <c r="FB1036" s="307"/>
      <c r="FC1036" s="307"/>
      <c r="FD1036" s="307"/>
      <c r="FE1036" s="307"/>
      <c r="FF1036" s="307"/>
      <c r="FG1036" s="307"/>
      <c r="FH1036" s="307"/>
      <c r="FI1036" s="307"/>
      <c r="FJ1036" s="307"/>
      <c r="FK1036" s="307"/>
      <c r="FL1036" s="307"/>
      <c r="FM1036" s="307"/>
      <c r="FN1036" s="307"/>
      <c r="FO1036" s="307"/>
      <c r="FP1036" s="307"/>
      <c r="FQ1036" s="307"/>
      <c r="FR1036" s="307"/>
      <c r="FS1036" s="307"/>
      <c r="FT1036" s="307"/>
      <c r="FU1036" s="307"/>
      <c r="FV1036" s="307"/>
      <c r="FW1036" s="307"/>
      <c r="FX1036" s="307"/>
      <c r="FY1036" s="307"/>
      <c r="FZ1036" s="307"/>
      <c r="GA1036" s="307"/>
      <c r="GB1036" s="307"/>
      <c r="GC1036" s="307"/>
      <c r="GD1036" s="307"/>
      <c r="GE1036" s="307"/>
      <c r="GF1036" s="307"/>
      <c r="GG1036" s="307"/>
      <c r="GH1036" s="307"/>
      <c r="GI1036" s="307"/>
      <c r="GJ1036" s="307"/>
      <c r="GK1036" s="307"/>
      <c r="GL1036" s="307"/>
      <c r="GM1036" s="307"/>
      <c r="GN1036" s="307"/>
      <c r="GO1036" s="307"/>
      <c r="GP1036" s="307"/>
      <c r="GQ1036" s="307"/>
      <c r="GR1036" s="307"/>
      <c r="GS1036" s="307"/>
      <c r="GT1036" s="307"/>
      <c r="GU1036" s="307"/>
      <c r="GV1036" s="307"/>
      <c r="GW1036" s="307"/>
      <c r="GX1036" s="307"/>
      <c r="GY1036" s="307"/>
      <c r="GZ1036" s="307"/>
      <c r="HA1036" s="307"/>
      <c r="HB1036" s="307"/>
      <c r="HC1036" s="307"/>
      <c r="HD1036" s="307"/>
      <c r="HE1036" s="307"/>
      <c r="HF1036" s="307"/>
      <c r="HG1036" s="307"/>
      <c r="HH1036" s="307"/>
      <c r="HI1036" s="307"/>
      <c r="HJ1036" s="307"/>
      <c r="HK1036" s="307"/>
      <c r="HL1036" s="307"/>
      <c r="HM1036" s="307"/>
      <c r="HN1036" s="307"/>
      <c r="HO1036" s="307"/>
      <c r="HP1036" s="307"/>
      <c r="HQ1036" s="307"/>
      <c r="HR1036" s="307"/>
      <c r="HS1036" s="307"/>
      <c r="HT1036" s="307"/>
      <c r="HU1036" s="307"/>
      <c r="HV1036" s="307"/>
      <c r="HW1036" s="307"/>
      <c r="HX1036" s="307"/>
      <c r="HY1036" s="307"/>
      <c r="HZ1036" s="307"/>
      <c r="IA1036" s="307"/>
      <c r="IB1036" s="307"/>
      <c r="IC1036" s="307"/>
      <c r="ID1036" s="307"/>
      <c r="IE1036" s="307"/>
      <c r="IF1036" s="307"/>
      <c r="IG1036" s="307"/>
      <c r="IH1036" s="307"/>
      <c r="II1036" s="307"/>
      <c r="IJ1036" s="307"/>
      <c r="IK1036" s="307"/>
      <c r="IL1036" s="307"/>
      <c r="IM1036" s="307"/>
      <c r="IN1036" s="307"/>
      <c r="IO1036" s="307"/>
      <c r="IP1036" s="307"/>
      <c r="IQ1036" s="307"/>
      <c r="IR1036" s="307"/>
      <c r="IS1036" s="307"/>
      <c r="IT1036" s="307"/>
      <c r="IU1036" s="307"/>
      <c r="IV1036" s="307"/>
      <c r="IW1036" s="307"/>
      <c r="IX1036" s="307"/>
      <c r="IY1036" s="307"/>
      <c r="IZ1036" s="307"/>
      <c r="JA1036" s="307"/>
      <c r="JB1036" s="307"/>
      <c r="JC1036" s="307"/>
      <c r="JD1036" s="307"/>
      <c r="JE1036" s="307"/>
      <c r="JF1036" s="307"/>
      <c r="JG1036" s="307"/>
      <c r="JH1036" s="307"/>
      <c r="JI1036" s="307"/>
      <c r="JJ1036" s="307"/>
      <c r="JK1036" s="307"/>
      <c r="JL1036" s="307"/>
      <c r="JM1036" s="307"/>
      <c r="JN1036" s="307"/>
      <c r="JO1036" s="307"/>
      <c r="JP1036" s="307"/>
      <c r="JQ1036" s="307"/>
      <c r="JR1036" s="307"/>
      <c r="JS1036" s="307"/>
      <c r="JT1036" s="307"/>
      <c r="JU1036" s="307"/>
      <c r="JV1036" s="307"/>
      <c r="JW1036" s="307"/>
      <c r="JX1036" s="307"/>
      <c r="JY1036" s="307"/>
      <c r="JZ1036" s="307"/>
      <c r="KA1036" s="307"/>
      <c r="KB1036" s="307"/>
      <c r="KC1036" s="307"/>
      <c r="KD1036" s="307"/>
      <c r="KE1036" s="307"/>
      <c r="KF1036" s="307"/>
      <c r="KG1036" s="307"/>
      <c r="KH1036" s="307"/>
      <c r="KI1036" s="307"/>
      <c r="KJ1036" s="307"/>
      <c r="KK1036" s="307"/>
      <c r="KL1036" s="307"/>
      <c r="KM1036" s="307"/>
      <c r="KN1036" s="307"/>
      <c r="KO1036" s="307"/>
      <c r="KP1036" s="307"/>
      <c r="KQ1036" s="307"/>
      <c r="KR1036" s="307"/>
      <c r="KS1036" s="307"/>
      <c r="KT1036" s="307"/>
    </row>
    <row r="1037" spans="14:306" s="56" customFormat="1" ht="15" customHeight="1">
      <c r="N1037" s="410"/>
      <c r="O1037" s="410"/>
      <c r="P1037" s="311"/>
      <c r="Q1037" s="311"/>
      <c r="R1037" s="311"/>
      <c r="AJ1037" s="441">
        <v>9</v>
      </c>
      <c r="AK1037" s="442">
        <v>68</v>
      </c>
      <c r="AL1037" s="442">
        <v>2</v>
      </c>
      <c r="AM1037" s="443" t="s">
        <v>468</v>
      </c>
      <c r="AN1037" s="443" t="s">
        <v>33</v>
      </c>
      <c r="CB1037" s="307"/>
      <c r="CC1037" s="307"/>
      <c r="CD1037" s="307"/>
      <c r="CE1037" s="307"/>
      <c r="CF1037" s="307"/>
      <c r="CG1037" s="307"/>
      <c r="CH1037" s="307"/>
      <c r="CI1037" s="307"/>
      <c r="CJ1037" s="307"/>
      <c r="CK1037" s="307"/>
      <c r="CL1037" s="307"/>
      <c r="CM1037" s="307"/>
      <c r="CN1037" s="307"/>
      <c r="CO1037" s="307"/>
      <c r="CP1037" s="307"/>
      <c r="CQ1037" s="307"/>
      <c r="CR1037" s="307"/>
      <c r="CS1037" s="307"/>
      <c r="CT1037" s="307"/>
      <c r="CU1037" s="307"/>
      <c r="CV1037" s="307"/>
      <c r="CW1037" s="307"/>
      <c r="CX1037" s="307"/>
      <c r="CY1037" s="307"/>
      <c r="CZ1037" s="307"/>
      <c r="DA1037" s="307"/>
      <c r="DB1037" s="307"/>
      <c r="DC1037" s="307"/>
      <c r="DD1037" s="307"/>
      <c r="DE1037" s="307"/>
      <c r="DF1037" s="307"/>
      <c r="DG1037" s="307"/>
      <c r="DH1037" s="307"/>
      <c r="DI1037" s="390"/>
      <c r="DJ1037" s="390"/>
      <c r="DK1037" s="307"/>
      <c r="DL1037" s="307"/>
      <c r="DM1037" s="307"/>
      <c r="DN1037" s="307"/>
      <c r="DO1037" s="307"/>
      <c r="DP1037" s="307"/>
      <c r="DQ1037" s="307"/>
      <c r="DR1037" s="307"/>
      <c r="DS1037" s="307"/>
      <c r="DT1037" s="307"/>
      <c r="DU1037" s="307"/>
      <c r="DV1037" s="307"/>
      <c r="DW1037" s="307"/>
      <c r="DX1037" s="307"/>
      <c r="DY1037" s="307"/>
      <c r="DZ1037" s="307"/>
      <c r="EA1037" s="307"/>
      <c r="EB1037" s="307"/>
      <c r="EC1037" s="307"/>
      <c r="ED1037" s="307"/>
      <c r="EE1037" s="307"/>
      <c r="EF1037" s="307"/>
      <c r="EG1037" s="307"/>
      <c r="EH1037" s="307"/>
      <c r="EI1037" s="307"/>
      <c r="EJ1037" s="307"/>
      <c r="EK1037" s="307"/>
      <c r="EL1037" s="307"/>
      <c r="EM1037" s="307"/>
      <c r="EN1037" s="307"/>
      <c r="EO1037" s="307"/>
      <c r="EP1037" s="307"/>
      <c r="EQ1037" s="307"/>
      <c r="ER1037" s="307"/>
      <c r="ES1037" s="307"/>
      <c r="ET1037" s="307"/>
      <c r="EU1037" s="390"/>
      <c r="EV1037" s="390"/>
      <c r="EW1037" s="307"/>
      <c r="EX1037" s="307"/>
      <c r="EY1037" s="307"/>
      <c r="EZ1037" s="307"/>
      <c r="FA1037" s="307"/>
      <c r="FB1037" s="307"/>
      <c r="FC1037" s="307"/>
      <c r="FD1037" s="307"/>
      <c r="FE1037" s="307"/>
      <c r="FF1037" s="307"/>
      <c r="FG1037" s="307"/>
      <c r="FH1037" s="307"/>
      <c r="FI1037" s="307"/>
      <c r="FJ1037" s="307"/>
      <c r="FK1037" s="307"/>
      <c r="FL1037" s="307"/>
      <c r="FM1037" s="307"/>
      <c r="FN1037" s="307"/>
      <c r="FO1037" s="307"/>
      <c r="FP1037" s="307"/>
      <c r="FQ1037" s="307"/>
      <c r="FR1037" s="307"/>
      <c r="FS1037" s="307"/>
      <c r="FT1037" s="307"/>
      <c r="FU1037" s="307"/>
      <c r="FV1037" s="307"/>
      <c r="FW1037" s="307"/>
      <c r="FX1037" s="307"/>
      <c r="FY1037" s="307"/>
      <c r="FZ1037" s="307"/>
      <c r="GA1037" s="307"/>
      <c r="GB1037" s="307"/>
      <c r="GC1037" s="307"/>
      <c r="GD1037" s="307"/>
      <c r="GE1037" s="307"/>
      <c r="GF1037" s="307"/>
      <c r="GG1037" s="307"/>
      <c r="GH1037" s="307"/>
      <c r="GI1037" s="307"/>
      <c r="GJ1037" s="307"/>
      <c r="GK1037" s="307"/>
      <c r="GL1037" s="307"/>
      <c r="GM1037" s="307"/>
      <c r="GN1037" s="307"/>
      <c r="GO1037" s="307"/>
      <c r="GP1037" s="307"/>
      <c r="GQ1037" s="307"/>
      <c r="GR1037" s="307"/>
      <c r="GS1037" s="307"/>
      <c r="GT1037" s="307"/>
      <c r="GU1037" s="307"/>
      <c r="GV1037" s="307"/>
      <c r="GW1037" s="307"/>
      <c r="GX1037" s="307"/>
      <c r="GY1037" s="307"/>
      <c r="GZ1037" s="307"/>
      <c r="HA1037" s="307"/>
      <c r="HB1037" s="307"/>
      <c r="HC1037" s="307"/>
      <c r="HD1037" s="307"/>
      <c r="HE1037" s="307"/>
      <c r="HF1037" s="307"/>
      <c r="HG1037" s="307"/>
      <c r="HH1037" s="307"/>
      <c r="HI1037" s="307"/>
      <c r="HJ1037" s="307"/>
      <c r="HK1037" s="307"/>
      <c r="HL1037" s="307"/>
      <c r="HM1037" s="307"/>
      <c r="HN1037" s="307"/>
      <c r="HO1037" s="307"/>
      <c r="HP1037" s="307"/>
      <c r="HQ1037" s="307"/>
      <c r="HR1037" s="307"/>
      <c r="HS1037" s="307"/>
      <c r="HT1037" s="307"/>
      <c r="HU1037" s="307"/>
      <c r="HV1037" s="307"/>
      <c r="HW1037" s="307"/>
      <c r="HX1037" s="307"/>
      <c r="HY1037" s="307"/>
      <c r="HZ1037" s="307"/>
      <c r="IA1037" s="307"/>
      <c r="IB1037" s="307"/>
      <c r="IC1037" s="307"/>
      <c r="ID1037" s="307"/>
      <c r="IE1037" s="307"/>
      <c r="IF1037" s="307"/>
      <c r="IG1037" s="307"/>
      <c r="IH1037" s="307"/>
      <c r="II1037" s="307"/>
      <c r="IJ1037" s="307"/>
      <c r="IK1037" s="307"/>
      <c r="IL1037" s="307"/>
      <c r="IM1037" s="307"/>
      <c r="IN1037" s="307"/>
      <c r="IO1037" s="307"/>
      <c r="IP1037" s="307"/>
      <c r="IQ1037" s="307"/>
      <c r="IR1037" s="307"/>
      <c r="IS1037" s="307"/>
      <c r="IT1037" s="307"/>
      <c r="IU1037" s="307"/>
      <c r="IV1037" s="307"/>
      <c r="IW1037" s="307"/>
      <c r="IX1037" s="307"/>
      <c r="IY1037" s="307"/>
      <c r="IZ1037" s="307"/>
      <c r="JA1037" s="307"/>
      <c r="JB1037" s="307"/>
      <c r="JC1037" s="307"/>
      <c r="JD1037" s="307"/>
      <c r="JE1037" s="307"/>
      <c r="JF1037" s="307"/>
      <c r="JG1037" s="307"/>
      <c r="JH1037" s="307"/>
      <c r="JI1037" s="307"/>
      <c r="JJ1037" s="307"/>
      <c r="JK1037" s="307"/>
      <c r="JL1037" s="307"/>
      <c r="JM1037" s="307"/>
      <c r="JN1037" s="307"/>
      <c r="JO1037" s="307"/>
      <c r="JP1037" s="307"/>
      <c r="JQ1037" s="307"/>
      <c r="JR1037" s="307"/>
      <c r="JS1037" s="307"/>
      <c r="JT1037" s="307"/>
      <c r="JU1037" s="307"/>
      <c r="JV1037" s="307"/>
      <c r="JW1037" s="307"/>
      <c r="JX1037" s="307"/>
      <c r="JY1037" s="307"/>
      <c r="JZ1037" s="307"/>
      <c r="KA1037" s="307"/>
      <c r="KB1037" s="307"/>
      <c r="KC1037" s="307"/>
      <c r="KD1037" s="307"/>
      <c r="KE1037" s="307"/>
      <c r="KF1037" s="307"/>
      <c r="KG1037" s="307"/>
      <c r="KH1037" s="307"/>
      <c r="KI1037" s="307"/>
      <c r="KJ1037" s="307"/>
      <c r="KK1037" s="307"/>
      <c r="KL1037" s="307"/>
      <c r="KM1037" s="307"/>
      <c r="KN1037" s="307"/>
      <c r="KO1037" s="307"/>
      <c r="KP1037" s="307"/>
      <c r="KQ1037" s="307"/>
      <c r="KR1037" s="307"/>
      <c r="KS1037" s="307"/>
      <c r="KT1037" s="307"/>
    </row>
    <row r="1038" spans="14:306" s="56" customFormat="1" ht="15" customHeight="1">
      <c r="N1038" s="410"/>
      <c r="O1038" s="410"/>
      <c r="P1038" s="311"/>
      <c r="Q1038" s="311"/>
      <c r="R1038" s="311"/>
      <c r="AJ1038" s="441">
        <v>10</v>
      </c>
      <c r="AK1038" s="442">
        <v>71</v>
      </c>
      <c r="AL1038" s="442">
        <v>3</v>
      </c>
      <c r="AM1038" s="443" t="s">
        <v>1141</v>
      </c>
      <c r="AN1038" s="443" t="s">
        <v>34</v>
      </c>
      <c r="CB1038" s="307"/>
      <c r="CC1038" s="307"/>
      <c r="CD1038" s="307"/>
      <c r="CE1038" s="307"/>
      <c r="CF1038" s="307"/>
      <c r="CG1038" s="307"/>
      <c r="CH1038" s="307"/>
      <c r="CI1038" s="307"/>
      <c r="CJ1038" s="307"/>
      <c r="CK1038" s="307"/>
      <c r="CL1038" s="307"/>
      <c r="CM1038" s="307"/>
      <c r="CN1038" s="307"/>
      <c r="CO1038" s="307"/>
      <c r="CP1038" s="307"/>
      <c r="CQ1038" s="307"/>
      <c r="CR1038" s="307"/>
      <c r="CS1038" s="307"/>
      <c r="CT1038" s="307"/>
      <c r="CU1038" s="307"/>
      <c r="CV1038" s="307"/>
      <c r="CW1038" s="307"/>
      <c r="CX1038" s="307"/>
      <c r="CY1038" s="307"/>
      <c r="CZ1038" s="307"/>
      <c r="DA1038" s="307"/>
      <c r="DB1038" s="307"/>
      <c r="DC1038" s="307"/>
      <c r="DD1038" s="307"/>
      <c r="DE1038" s="307"/>
      <c r="DF1038" s="307"/>
      <c r="DG1038" s="307"/>
      <c r="DH1038" s="307"/>
      <c r="DI1038" s="390"/>
      <c r="DJ1038" s="390"/>
      <c r="DK1038" s="307"/>
      <c r="DL1038" s="307"/>
      <c r="DM1038" s="307"/>
      <c r="DN1038" s="307"/>
      <c r="DO1038" s="307"/>
      <c r="DP1038" s="307"/>
      <c r="DQ1038" s="307"/>
      <c r="DR1038" s="307"/>
      <c r="DS1038" s="307"/>
      <c r="DT1038" s="307"/>
      <c r="DU1038" s="307"/>
      <c r="DV1038" s="307"/>
      <c r="DW1038" s="307"/>
      <c r="DX1038" s="307"/>
      <c r="DY1038" s="307"/>
      <c r="DZ1038" s="307"/>
      <c r="EA1038" s="307"/>
      <c r="EB1038" s="307"/>
      <c r="EC1038" s="307"/>
      <c r="ED1038" s="307"/>
      <c r="EE1038" s="307"/>
      <c r="EF1038" s="307"/>
      <c r="EG1038" s="307"/>
      <c r="EH1038" s="307"/>
      <c r="EI1038" s="307"/>
      <c r="EJ1038" s="307"/>
      <c r="EK1038" s="307"/>
      <c r="EL1038" s="307"/>
      <c r="EM1038" s="307"/>
      <c r="EN1038" s="307"/>
      <c r="EO1038" s="307"/>
      <c r="EP1038" s="307"/>
      <c r="EQ1038" s="307"/>
      <c r="ER1038" s="307"/>
      <c r="ES1038" s="307"/>
      <c r="ET1038" s="307"/>
      <c r="EU1038" s="390"/>
      <c r="EV1038" s="390"/>
      <c r="EW1038" s="307"/>
      <c r="EX1038" s="307"/>
      <c r="EY1038" s="307"/>
      <c r="EZ1038" s="307"/>
      <c r="FA1038" s="307"/>
      <c r="FB1038" s="307"/>
      <c r="FC1038" s="307"/>
      <c r="FD1038" s="307"/>
      <c r="FE1038" s="307"/>
      <c r="FF1038" s="307"/>
      <c r="FG1038" s="307"/>
      <c r="FH1038" s="307"/>
      <c r="FI1038" s="307"/>
      <c r="FJ1038" s="307"/>
      <c r="FK1038" s="307"/>
      <c r="FL1038" s="307"/>
      <c r="FM1038" s="307"/>
      <c r="FN1038" s="307"/>
      <c r="FO1038" s="307"/>
      <c r="FP1038" s="307"/>
      <c r="FQ1038" s="307"/>
      <c r="FR1038" s="307"/>
      <c r="FS1038" s="307"/>
      <c r="FT1038" s="307"/>
      <c r="FU1038" s="307"/>
      <c r="FV1038" s="307"/>
      <c r="FW1038" s="307"/>
      <c r="FX1038" s="307"/>
      <c r="FY1038" s="307"/>
      <c r="FZ1038" s="307"/>
      <c r="GA1038" s="307"/>
      <c r="GB1038" s="307"/>
      <c r="GC1038" s="307"/>
      <c r="GD1038" s="307"/>
      <c r="GE1038" s="307"/>
      <c r="GF1038" s="307"/>
      <c r="GG1038" s="307"/>
      <c r="GH1038" s="307"/>
      <c r="GI1038" s="307"/>
      <c r="GJ1038" s="307"/>
      <c r="GK1038" s="307"/>
      <c r="GL1038" s="307"/>
      <c r="GM1038" s="307"/>
      <c r="GN1038" s="307"/>
      <c r="GO1038" s="307"/>
      <c r="GP1038" s="307"/>
      <c r="GQ1038" s="307"/>
      <c r="GR1038" s="307"/>
      <c r="GS1038" s="307"/>
      <c r="GT1038" s="307"/>
      <c r="GU1038" s="307"/>
      <c r="GV1038" s="307"/>
      <c r="GW1038" s="307"/>
      <c r="GX1038" s="307"/>
      <c r="GY1038" s="307"/>
      <c r="GZ1038" s="307"/>
      <c r="HA1038" s="307"/>
      <c r="HB1038" s="307"/>
      <c r="HC1038" s="307"/>
      <c r="HD1038" s="307"/>
      <c r="HE1038" s="307"/>
      <c r="HF1038" s="307"/>
      <c r="HG1038" s="307"/>
      <c r="HH1038" s="307"/>
      <c r="HI1038" s="307"/>
      <c r="HJ1038" s="307"/>
      <c r="HK1038" s="307"/>
      <c r="HL1038" s="307"/>
      <c r="HM1038" s="307"/>
      <c r="HN1038" s="307"/>
      <c r="HO1038" s="307"/>
      <c r="HP1038" s="307"/>
      <c r="HQ1038" s="307"/>
      <c r="HR1038" s="307"/>
      <c r="HS1038" s="307"/>
      <c r="HT1038" s="307"/>
      <c r="HU1038" s="307"/>
      <c r="HV1038" s="307"/>
      <c r="HW1038" s="307"/>
      <c r="HX1038" s="307"/>
      <c r="HY1038" s="307"/>
      <c r="HZ1038" s="307"/>
      <c r="IA1038" s="307"/>
      <c r="IB1038" s="307"/>
      <c r="IC1038" s="307"/>
      <c r="ID1038" s="307"/>
      <c r="IE1038" s="307"/>
      <c r="IF1038" s="307"/>
      <c r="IG1038" s="307"/>
      <c r="IH1038" s="307"/>
      <c r="II1038" s="307"/>
      <c r="IJ1038" s="307"/>
      <c r="IK1038" s="307"/>
      <c r="IL1038" s="307"/>
      <c r="IM1038" s="307"/>
      <c r="IN1038" s="307"/>
      <c r="IO1038" s="307"/>
      <c r="IP1038" s="307"/>
      <c r="IQ1038" s="307"/>
      <c r="IR1038" s="307"/>
      <c r="IS1038" s="307"/>
      <c r="IT1038" s="307"/>
      <c r="IU1038" s="307"/>
      <c r="IV1038" s="307"/>
      <c r="IW1038" s="307"/>
      <c r="IX1038" s="307"/>
      <c r="IY1038" s="307"/>
      <c r="IZ1038" s="307"/>
      <c r="JA1038" s="307"/>
      <c r="JB1038" s="307"/>
      <c r="JC1038" s="307"/>
      <c r="JD1038" s="307"/>
      <c r="JE1038" s="307"/>
      <c r="JF1038" s="307"/>
      <c r="JG1038" s="307"/>
      <c r="JH1038" s="307"/>
      <c r="JI1038" s="307"/>
      <c r="JJ1038" s="307"/>
      <c r="JK1038" s="307"/>
      <c r="JL1038" s="307"/>
      <c r="JM1038" s="307"/>
      <c r="JN1038" s="307"/>
      <c r="JO1038" s="307"/>
      <c r="JP1038" s="307"/>
      <c r="JQ1038" s="307"/>
      <c r="JR1038" s="307"/>
      <c r="JS1038" s="307"/>
      <c r="JT1038" s="307"/>
      <c r="JU1038" s="307"/>
      <c r="JV1038" s="307"/>
      <c r="JW1038" s="307"/>
      <c r="JX1038" s="307"/>
      <c r="JY1038" s="307"/>
      <c r="JZ1038" s="307"/>
      <c r="KA1038" s="307"/>
      <c r="KB1038" s="307"/>
      <c r="KC1038" s="307"/>
      <c r="KD1038" s="307"/>
      <c r="KE1038" s="307"/>
      <c r="KF1038" s="307"/>
      <c r="KG1038" s="307"/>
      <c r="KH1038" s="307"/>
      <c r="KI1038" s="307"/>
      <c r="KJ1038" s="307"/>
      <c r="KK1038" s="307"/>
      <c r="KL1038" s="307"/>
      <c r="KM1038" s="307"/>
      <c r="KN1038" s="307"/>
      <c r="KO1038" s="307"/>
      <c r="KP1038" s="307"/>
      <c r="KQ1038" s="307"/>
      <c r="KR1038" s="307"/>
      <c r="KS1038" s="307"/>
      <c r="KT1038" s="307"/>
    </row>
    <row r="1039" spans="14:306" s="56" customFormat="1" ht="15" customHeight="1">
      <c r="N1039" s="410"/>
      <c r="O1039" s="410"/>
      <c r="P1039" s="311"/>
      <c r="Q1039" s="311"/>
      <c r="R1039" s="311"/>
      <c r="AJ1039" s="441">
        <v>11</v>
      </c>
      <c r="AK1039" s="442">
        <v>74</v>
      </c>
      <c r="AL1039" s="442">
        <v>4</v>
      </c>
      <c r="AM1039" s="443" t="s">
        <v>370</v>
      </c>
      <c r="AN1039" s="443" t="s">
        <v>36</v>
      </c>
      <c r="CB1039" s="307"/>
      <c r="CC1039" s="307"/>
      <c r="CD1039" s="307"/>
      <c r="CE1039" s="307"/>
      <c r="CF1039" s="307"/>
      <c r="CG1039" s="307"/>
      <c r="CH1039" s="307"/>
      <c r="CI1039" s="307"/>
      <c r="CJ1039" s="307"/>
      <c r="CK1039" s="307"/>
      <c r="CL1039" s="307"/>
      <c r="CM1039" s="307"/>
      <c r="CN1039" s="307"/>
      <c r="CO1039" s="307"/>
      <c r="CP1039" s="307"/>
      <c r="CQ1039" s="307"/>
      <c r="CR1039" s="307"/>
      <c r="CS1039" s="307"/>
      <c r="CT1039" s="307"/>
      <c r="CU1039" s="307"/>
      <c r="CV1039" s="307"/>
      <c r="CW1039" s="307"/>
      <c r="CX1039" s="307"/>
      <c r="CY1039" s="307"/>
      <c r="CZ1039" s="307"/>
      <c r="DA1039" s="307"/>
      <c r="DB1039" s="307"/>
      <c r="DC1039" s="307"/>
      <c r="DD1039" s="307"/>
      <c r="DE1039" s="307"/>
      <c r="DF1039" s="307"/>
      <c r="DG1039" s="307"/>
      <c r="DH1039" s="307"/>
      <c r="DI1039" s="390"/>
      <c r="DJ1039" s="390"/>
      <c r="DK1039" s="307"/>
      <c r="DL1039" s="307"/>
      <c r="DM1039" s="307"/>
      <c r="DN1039" s="307"/>
      <c r="DO1039" s="307"/>
      <c r="DP1039" s="307"/>
      <c r="DQ1039" s="307"/>
      <c r="DR1039" s="307"/>
      <c r="DS1039" s="307"/>
      <c r="DT1039" s="307"/>
      <c r="DU1039" s="307"/>
      <c r="DV1039" s="307"/>
      <c r="DW1039" s="307"/>
      <c r="DX1039" s="307"/>
      <c r="DY1039" s="307"/>
      <c r="DZ1039" s="307"/>
      <c r="EA1039" s="307"/>
      <c r="EB1039" s="307"/>
      <c r="EC1039" s="307"/>
      <c r="ED1039" s="307"/>
      <c r="EE1039" s="307"/>
      <c r="EF1039" s="307"/>
      <c r="EG1039" s="307"/>
      <c r="EH1039" s="307"/>
      <c r="EI1039" s="307"/>
      <c r="EJ1039" s="307"/>
      <c r="EK1039" s="307"/>
      <c r="EL1039" s="307"/>
      <c r="EM1039" s="307"/>
      <c r="EN1039" s="307"/>
      <c r="EO1039" s="307"/>
      <c r="EP1039" s="307"/>
      <c r="EQ1039" s="307"/>
      <c r="ER1039" s="307"/>
      <c r="ES1039" s="307"/>
      <c r="ET1039" s="307"/>
      <c r="EU1039" s="390"/>
      <c r="EV1039" s="390"/>
      <c r="EW1039" s="307"/>
      <c r="EX1039" s="307"/>
      <c r="EY1039" s="307"/>
      <c r="EZ1039" s="307"/>
      <c r="FA1039" s="307"/>
      <c r="FB1039" s="307"/>
      <c r="FC1039" s="307"/>
      <c r="FD1039" s="307"/>
      <c r="FE1039" s="307"/>
      <c r="FF1039" s="307"/>
      <c r="FG1039" s="307"/>
      <c r="FH1039" s="307"/>
      <c r="FI1039" s="307"/>
      <c r="FJ1039" s="307"/>
      <c r="FK1039" s="307"/>
      <c r="FL1039" s="307"/>
      <c r="FM1039" s="307"/>
      <c r="FN1039" s="307"/>
      <c r="FO1039" s="307"/>
      <c r="FP1039" s="307"/>
      <c r="FQ1039" s="307"/>
      <c r="FR1039" s="307"/>
      <c r="FS1039" s="307"/>
      <c r="FT1039" s="307"/>
      <c r="FU1039" s="307"/>
      <c r="FV1039" s="307"/>
      <c r="FW1039" s="307"/>
      <c r="FX1039" s="307"/>
      <c r="FY1039" s="307"/>
      <c r="FZ1039" s="307"/>
      <c r="GA1039" s="307"/>
      <c r="GB1039" s="307"/>
      <c r="GC1039" s="307"/>
      <c r="GD1039" s="307"/>
      <c r="GE1039" s="307"/>
      <c r="GF1039" s="307"/>
      <c r="GG1039" s="307"/>
      <c r="GH1039" s="307"/>
      <c r="GI1039" s="307"/>
      <c r="GJ1039" s="307"/>
      <c r="GK1039" s="307"/>
      <c r="GL1039" s="307"/>
      <c r="GM1039" s="307"/>
      <c r="GN1039" s="307"/>
      <c r="GO1039" s="307"/>
      <c r="GP1039" s="307"/>
      <c r="GQ1039" s="307"/>
      <c r="GR1039" s="307"/>
      <c r="GS1039" s="307"/>
      <c r="GT1039" s="307"/>
      <c r="GU1039" s="307"/>
      <c r="GV1039" s="307"/>
      <c r="GW1039" s="307"/>
      <c r="GX1039" s="307"/>
      <c r="GY1039" s="307"/>
      <c r="GZ1039" s="307"/>
      <c r="HA1039" s="307"/>
      <c r="HB1039" s="307"/>
      <c r="HC1039" s="307"/>
      <c r="HD1039" s="307"/>
      <c r="HE1039" s="307"/>
      <c r="HF1039" s="307"/>
      <c r="HG1039" s="307"/>
      <c r="HH1039" s="307"/>
      <c r="HI1039" s="307"/>
      <c r="HJ1039" s="307"/>
      <c r="HK1039" s="307"/>
      <c r="HL1039" s="307"/>
      <c r="HM1039" s="307"/>
      <c r="HN1039" s="307"/>
      <c r="HO1039" s="307"/>
      <c r="HP1039" s="307"/>
      <c r="HQ1039" s="307"/>
      <c r="HR1039" s="307"/>
      <c r="HS1039" s="307"/>
      <c r="HT1039" s="307"/>
      <c r="HU1039" s="307"/>
      <c r="HV1039" s="307"/>
      <c r="HW1039" s="307"/>
      <c r="HX1039" s="307"/>
      <c r="HY1039" s="307"/>
      <c r="HZ1039" s="307"/>
      <c r="IA1039" s="307"/>
      <c r="IB1039" s="307"/>
      <c r="IC1039" s="307"/>
      <c r="ID1039" s="307"/>
      <c r="IE1039" s="307"/>
      <c r="IF1039" s="307"/>
      <c r="IG1039" s="307"/>
      <c r="IH1039" s="307"/>
      <c r="II1039" s="307"/>
      <c r="IJ1039" s="307"/>
      <c r="IK1039" s="307"/>
      <c r="IL1039" s="307"/>
      <c r="IM1039" s="307"/>
      <c r="IN1039" s="307"/>
      <c r="IO1039" s="307"/>
      <c r="IP1039" s="307"/>
      <c r="IQ1039" s="307"/>
      <c r="IR1039" s="307"/>
      <c r="IS1039" s="307"/>
      <c r="IT1039" s="307"/>
      <c r="IU1039" s="307"/>
      <c r="IV1039" s="307"/>
      <c r="IW1039" s="307"/>
      <c r="IX1039" s="307"/>
      <c r="IY1039" s="307"/>
      <c r="IZ1039" s="307"/>
      <c r="JA1039" s="307"/>
      <c r="JB1039" s="307"/>
      <c r="JC1039" s="307"/>
      <c r="JD1039" s="307"/>
      <c r="JE1039" s="307"/>
      <c r="JF1039" s="307"/>
      <c r="JG1039" s="307"/>
      <c r="JH1039" s="307"/>
      <c r="JI1039" s="307"/>
      <c r="JJ1039" s="307"/>
      <c r="JK1039" s="307"/>
      <c r="JL1039" s="307"/>
      <c r="JM1039" s="307"/>
      <c r="JN1039" s="307"/>
      <c r="JO1039" s="307"/>
      <c r="JP1039" s="307"/>
      <c r="JQ1039" s="307"/>
      <c r="JR1039" s="307"/>
      <c r="JS1039" s="307"/>
      <c r="JT1039" s="307"/>
      <c r="JU1039" s="307"/>
      <c r="JV1039" s="307"/>
      <c r="JW1039" s="307"/>
      <c r="JX1039" s="307"/>
      <c r="JY1039" s="307"/>
      <c r="JZ1039" s="307"/>
      <c r="KA1039" s="307"/>
      <c r="KB1039" s="307"/>
      <c r="KC1039" s="307"/>
      <c r="KD1039" s="307"/>
      <c r="KE1039" s="307"/>
      <c r="KF1039" s="307"/>
      <c r="KG1039" s="307"/>
      <c r="KH1039" s="307"/>
      <c r="KI1039" s="307"/>
      <c r="KJ1039" s="307"/>
      <c r="KK1039" s="307"/>
      <c r="KL1039" s="307"/>
      <c r="KM1039" s="307"/>
      <c r="KN1039" s="307"/>
      <c r="KO1039" s="307"/>
      <c r="KP1039" s="307"/>
      <c r="KQ1039" s="307"/>
      <c r="KR1039" s="307"/>
      <c r="KS1039" s="307"/>
      <c r="KT1039" s="307"/>
    </row>
    <row r="1040" spans="14:306" s="56" customFormat="1" ht="15" customHeight="1">
      <c r="N1040" s="410"/>
      <c r="O1040" s="410"/>
      <c r="P1040" s="311"/>
      <c r="Q1040" s="311"/>
      <c r="R1040" s="311"/>
      <c r="AJ1040" s="441">
        <v>12</v>
      </c>
      <c r="AK1040" s="442">
        <v>77</v>
      </c>
      <c r="AL1040" s="442">
        <v>6</v>
      </c>
      <c r="AM1040" s="443" t="s">
        <v>373</v>
      </c>
      <c r="AN1040" s="443" t="s">
        <v>1113</v>
      </c>
      <c r="CB1040" s="307"/>
      <c r="CC1040" s="307"/>
      <c r="CD1040" s="307"/>
      <c r="CE1040" s="307"/>
      <c r="CF1040" s="307"/>
      <c r="CG1040" s="307"/>
      <c r="CH1040" s="307"/>
      <c r="CI1040" s="307"/>
      <c r="CJ1040" s="307"/>
      <c r="CK1040" s="307"/>
      <c r="CL1040" s="307"/>
      <c r="CM1040" s="307"/>
      <c r="CN1040" s="307"/>
      <c r="CO1040" s="307"/>
      <c r="CP1040" s="307"/>
      <c r="CQ1040" s="307"/>
      <c r="CR1040" s="307"/>
      <c r="CS1040" s="307"/>
      <c r="CT1040" s="307"/>
      <c r="CU1040" s="307"/>
      <c r="CV1040" s="307"/>
      <c r="CW1040" s="307"/>
      <c r="CX1040" s="307"/>
      <c r="CY1040" s="307"/>
      <c r="CZ1040" s="307"/>
      <c r="DA1040" s="307"/>
      <c r="DB1040" s="307"/>
      <c r="DC1040" s="307"/>
      <c r="DD1040" s="307"/>
      <c r="DE1040" s="307"/>
      <c r="DF1040" s="307"/>
      <c r="DG1040" s="307"/>
      <c r="DH1040" s="307"/>
      <c r="DI1040" s="390"/>
      <c r="DJ1040" s="390"/>
      <c r="DK1040" s="307"/>
      <c r="DL1040" s="307"/>
      <c r="DM1040" s="307"/>
      <c r="DN1040" s="307"/>
      <c r="DO1040" s="307"/>
      <c r="DP1040" s="307"/>
      <c r="DQ1040" s="307"/>
      <c r="DR1040" s="307"/>
      <c r="DS1040" s="307"/>
      <c r="DT1040" s="307"/>
      <c r="DU1040" s="307"/>
      <c r="DV1040" s="307"/>
      <c r="DW1040" s="307"/>
      <c r="DX1040" s="307"/>
      <c r="DY1040" s="307"/>
      <c r="DZ1040" s="307"/>
      <c r="EA1040" s="307"/>
      <c r="EB1040" s="307"/>
      <c r="EC1040" s="307"/>
      <c r="ED1040" s="307"/>
      <c r="EE1040" s="307"/>
      <c r="EF1040" s="307"/>
      <c r="EG1040" s="307"/>
      <c r="EH1040" s="307"/>
      <c r="EI1040" s="307"/>
      <c r="EJ1040" s="307"/>
      <c r="EK1040" s="307"/>
      <c r="EL1040" s="307"/>
      <c r="EM1040" s="307"/>
      <c r="EN1040" s="307"/>
      <c r="EO1040" s="307"/>
      <c r="EP1040" s="307"/>
      <c r="EQ1040" s="307"/>
      <c r="ER1040" s="307"/>
      <c r="ES1040" s="307"/>
      <c r="ET1040" s="307"/>
      <c r="EU1040" s="390"/>
      <c r="EV1040" s="390"/>
      <c r="EW1040" s="307"/>
      <c r="EX1040" s="307"/>
      <c r="EY1040" s="307"/>
      <c r="EZ1040" s="307"/>
      <c r="FA1040" s="307"/>
      <c r="FB1040" s="307"/>
      <c r="FC1040" s="307"/>
      <c r="FD1040" s="307"/>
      <c r="FE1040" s="307"/>
      <c r="FF1040" s="307"/>
      <c r="FG1040" s="307"/>
      <c r="FH1040" s="307"/>
      <c r="FI1040" s="307"/>
      <c r="FJ1040" s="307"/>
      <c r="FK1040" s="307"/>
      <c r="FL1040" s="307"/>
      <c r="FM1040" s="307"/>
      <c r="FN1040" s="307"/>
      <c r="FO1040" s="307"/>
      <c r="FP1040" s="307"/>
      <c r="FQ1040" s="307"/>
      <c r="FR1040" s="307"/>
      <c r="FS1040" s="307"/>
      <c r="FT1040" s="307"/>
      <c r="FU1040" s="307"/>
      <c r="FV1040" s="307"/>
      <c r="FW1040" s="307"/>
      <c r="FX1040" s="307"/>
      <c r="FY1040" s="307"/>
      <c r="FZ1040" s="307"/>
      <c r="GA1040" s="307"/>
      <c r="GB1040" s="307"/>
      <c r="GC1040" s="307"/>
      <c r="GD1040" s="307"/>
      <c r="GE1040" s="307"/>
      <c r="GF1040" s="307"/>
      <c r="GG1040" s="307"/>
      <c r="GH1040" s="307"/>
      <c r="GI1040" s="307"/>
      <c r="GJ1040" s="307"/>
      <c r="GK1040" s="307"/>
      <c r="GL1040" s="307"/>
      <c r="GM1040" s="307"/>
      <c r="GN1040" s="307"/>
      <c r="GO1040" s="307"/>
      <c r="GP1040" s="307"/>
      <c r="GQ1040" s="307"/>
      <c r="GR1040" s="307"/>
      <c r="GS1040" s="307"/>
      <c r="GT1040" s="307"/>
      <c r="GU1040" s="307"/>
      <c r="GV1040" s="307"/>
      <c r="GW1040" s="307"/>
      <c r="GX1040" s="307"/>
      <c r="GY1040" s="307"/>
      <c r="GZ1040" s="307"/>
      <c r="HA1040" s="307"/>
      <c r="HB1040" s="307"/>
      <c r="HC1040" s="307"/>
      <c r="HD1040" s="307"/>
      <c r="HE1040" s="307"/>
      <c r="HF1040" s="307"/>
      <c r="HG1040" s="307"/>
      <c r="HH1040" s="307"/>
      <c r="HI1040" s="307"/>
      <c r="HJ1040" s="307"/>
      <c r="HK1040" s="307"/>
      <c r="HL1040" s="307"/>
      <c r="HM1040" s="307"/>
      <c r="HN1040" s="307"/>
      <c r="HO1040" s="307"/>
      <c r="HP1040" s="307"/>
      <c r="HQ1040" s="307"/>
      <c r="HR1040" s="307"/>
      <c r="HS1040" s="307"/>
      <c r="HT1040" s="307"/>
      <c r="HU1040" s="307"/>
      <c r="HV1040" s="307"/>
      <c r="HW1040" s="307"/>
      <c r="HX1040" s="307"/>
      <c r="HY1040" s="307"/>
      <c r="HZ1040" s="307"/>
      <c r="IA1040" s="307"/>
      <c r="IB1040" s="307"/>
      <c r="IC1040" s="307"/>
      <c r="ID1040" s="307"/>
      <c r="IE1040" s="307"/>
      <c r="IF1040" s="307"/>
      <c r="IG1040" s="307"/>
      <c r="IH1040" s="307"/>
      <c r="II1040" s="307"/>
      <c r="IJ1040" s="307"/>
      <c r="IK1040" s="307"/>
      <c r="IL1040" s="307"/>
      <c r="IM1040" s="307"/>
      <c r="IN1040" s="307"/>
      <c r="IO1040" s="307"/>
      <c r="IP1040" s="307"/>
      <c r="IQ1040" s="307"/>
      <c r="IR1040" s="307"/>
      <c r="IS1040" s="307"/>
      <c r="IT1040" s="307"/>
      <c r="IU1040" s="307"/>
      <c r="IV1040" s="307"/>
      <c r="IW1040" s="307"/>
      <c r="IX1040" s="307"/>
      <c r="IY1040" s="307"/>
      <c r="IZ1040" s="307"/>
      <c r="JA1040" s="307"/>
      <c r="JB1040" s="307"/>
      <c r="JC1040" s="307"/>
      <c r="JD1040" s="307"/>
      <c r="JE1040" s="307"/>
      <c r="JF1040" s="307"/>
      <c r="JG1040" s="307"/>
      <c r="JH1040" s="307"/>
      <c r="JI1040" s="307"/>
      <c r="JJ1040" s="307"/>
      <c r="JK1040" s="307"/>
      <c r="JL1040" s="307"/>
      <c r="JM1040" s="307"/>
      <c r="JN1040" s="307"/>
      <c r="JO1040" s="307"/>
      <c r="JP1040" s="307"/>
      <c r="JQ1040" s="307"/>
      <c r="JR1040" s="307"/>
      <c r="JS1040" s="307"/>
      <c r="JT1040" s="307"/>
      <c r="JU1040" s="307"/>
      <c r="JV1040" s="307"/>
      <c r="JW1040" s="307"/>
      <c r="JX1040" s="307"/>
      <c r="JY1040" s="307"/>
      <c r="JZ1040" s="307"/>
      <c r="KA1040" s="307"/>
      <c r="KB1040" s="307"/>
      <c r="KC1040" s="307"/>
      <c r="KD1040" s="307"/>
      <c r="KE1040" s="307"/>
      <c r="KF1040" s="307"/>
      <c r="KG1040" s="307"/>
      <c r="KH1040" s="307"/>
      <c r="KI1040" s="307"/>
      <c r="KJ1040" s="307"/>
      <c r="KK1040" s="307"/>
      <c r="KL1040" s="307"/>
      <c r="KM1040" s="307"/>
      <c r="KN1040" s="307"/>
      <c r="KO1040" s="307"/>
      <c r="KP1040" s="307"/>
      <c r="KQ1040" s="307"/>
      <c r="KR1040" s="307"/>
      <c r="KS1040" s="307"/>
      <c r="KT1040" s="307"/>
    </row>
    <row r="1041" spans="14:306" s="56" customFormat="1" ht="15" customHeight="1">
      <c r="N1041" s="410"/>
      <c r="O1041" s="410"/>
      <c r="P1041" s="311"/>
      <c r="Q1041" s="311"/>
      <c r="R1041" s="311"/>
      <c r="AJ1041" s="441">
        <v>13</v>
      </c>
      <c r="AK1041" s="442">
        <v>80</v>
      </c>
      <c r="AL1041" s="442">
        <v>9</v>
      </c>
      <c r="AM1041" s="443" t="s">
        <v>376</v>
      </c>
      <c r="AN1041" s="443" t="s">
        <v>1067</v>
      </c>
      <c r="CB1041" s="307"/>
      <c r="CC1041" s="307"/>
      <c r="CD1041" s="307"/>
      <c r="CE1041" s="307"/>
      <c r="CF1041" s="307"/>
      <c r="CG1041" s="307"/>
      <c r="CH1041" s="307"/>
      <c r="CI1041" s="307"/>
      <c r="CJ1041" s="307"/>
      <c r="CK1041" s="307"/>
      <c r="CL1041" s="307"/>
      <c r="CM1041" s="307"/>
      <c r="CN1041" s="307"/>
      <c r="CO1041" s="307"/>
      <c r="CP1041" s="307"/>
      <c r="CQ1041" s="307"/>
      <c r="CR1041" s="307"/>
      <c r="CS1041" s="307"/>
      <c r="CT1041" s="307"/>
      <c r="CU1041" s="307"/>
      <c r="CV1041" s="307"/>
      <c r="CW1041" s="307"/>
      <c r="CX1041" s="307"/>
      <c r="CY1041" s="307"/>
      <c r="CZ1041" s="307"/>
      <c r="DA1041" s="307"/>
      <c r="DB1041" s="307"/>
      <c r="DC1041" s="307"/>
      <c r="DD1041" s="307"/>
      <c r="DE1041" s="307"/>
      <c r="DF1041" s="307"/>
      <c r="DG1041" s="307"/>
      <c r="DH1041" s="307"/>
      <c r="DI1041" s="390"/>
      <c r="DJ1041" s="390"/>
      <c r="DK1041" s="307"/>
      <c r="DL1041" s="307"/>
      <c r="DM1041" s="307"/>
      <c r="DN1041" s="307"/>
      <c r="DO1041" s="307"/>
      <c r="DP1041" s="307"/>
      <c r="DQ1041" s="307"/>
      <c r="DR1041" s="307"/>
      <c r="DS1041" s="307"/>
      <c r="DT1041" s="307"/>
      <c r="DU1041" s="307"/>
      <c r="DV1041" s="307"/>
      <c r="DW1041" s="307"/>
      <c r="DX1041" s="307"/>
      <c r="DY1041" s="307"/>
      <c r="DZ1041" s="307"/>
      <c r="EA1041" s="307"/>
      <c r="EB1041" s="307"/>
      <c r="EC1041" s="307"/>
      <c r="ED1041" s="307"/>
      <c r="EE1041" s="307"/>
      <c r="EF1041" s="307"/>
      <c r="EG1041" s="307"/>
      <c r="EH1041" s="307"/>
      <c r="EI1041" s="307"/>
      <c r="EJ1041" s="307"/>
      <c r="EK1041" s="307"/>
      <c r="EL1041" s="307"/>
      <c r="EM1041" s="307"/>
      <c r="EN1041" s="307"/>
      <c r="EO1041" s="307"/>
      <c r="EP1041" s="307"/>
      <c r="EQ1041" s="307"/>
      <c r="ER1041" s="307"/>
      <c r="ES1041" s="307"/>
      <c r="ET1041" s="307"/>
      <c r="EU1041" s="390"/>
      <c r="EV1041" s="390"/>
      <c r="EW1041" s="307"/>
      <c r="EX1041" s="307"/>
      <c r="EY1041" s="307"/>
      <c r="EZ1041" s="307"/>
      <c r="FA1041" s="307"/>
      <c r="FB1041" s="307"/>
      <c r="FC1041" s="307"/>
      <c r="FD1041" s="307"/>
      <c r="FE1041" s="307"/>
      <c r="FF1041" s="307"/>
      <c r="FG1041" s="307"/>
      <c r="FH1041" s="307"/>
      <c r="FI1041" s="307"/>
      <c r="FJ1041" s="307"/>
      <c r="FK1041" s="307"/>
      <c r="FL1041" s="307"/>
      <c r="FM1041" s="307"/>
      <c r="FN1041" s="307"/>
      <c r="FO1041" s="307"/>
      <c r="FP1041" s="307"/>
      <c r="FQ1041" s="307"/>
      <c r="FR1041" s="307"/>
      <c r="FS1041" s="307"/>
      <c r="FT1041" s="307"/>
      <c r="FU1041" s="307"/>
      <c r="FV1041" s="307"/>
      <c r="FW1041" s="307"/>
      <c r="FX1041" s="307"/>
      <c r="FY1041" s="307"/>
      <c r="FZ1041" s="307"/>
      <c r="GA1041" s="307"/>
      <c r="GB1041" s="307"/>
      <c r="GC1041" s="307"/>
      <c r="GD1041" s="307"/>
      <c r="GE1041" s="307"/>
      <c r="GF1041" s="307"/>
      <c r="GG1041" s="307"/>
      <c r="GH1041" s="307"/>
      <c r="GI1041" s="307"/>
      <c r="GJ1041" s="307"/>
      <c r="GK1041" s="307"/>
      <c r="GL1041" s="307"/>
      <c r="GM1041" s="307"/>
      <c r="GN1041" s="307"/>
      <c r="GO1041" s="307"/>
      <c r="GP1041" s="307"/>
      <c r="GQ1041" s="307"/>
      <c r="GR1041" s="307"/>
      <c r="GS1041" s="307"/>
      <c r="GT1041" s="307"/>
      <c r="GU1041" s="307"/>
      <c r="GV1041" s="307"/>
      <c r="GW1041" s="307"/>
      <c r="GX1041" s="307"/>
      <c r="GY1041" s="307"/>
      <c r="GZ1041" s="307"/>
      <c r="HA1041" s="307"/>
      <c r="HB1041" s="307"/>
      <c r="HC1041" s="307"/>
      <c r="HD1041" s="307"/>
      <c r="HE1041" s="307"/>
      <c r="HF1041" s="307"/>
      <c r="HG1041" s="307"/>
      <c r="HH1041" s="307"/>
      <c r="HI1041" s="307"/>
      <c r="HJ1041" s="307"/>
      <c r="HK1041" s="307"/>
      <c r="HL1041" s="307"/>
      <c r="HM1041" s="307"/>
      <c r="HN1041" s="307"/>
      <c r="HO1041" s="307"/>
      <c r="HP1041" s="307"/>
      <c r="HQ1041" s="307"/>
      <c r="HR1041" s="307"/>
      <c r="HS1041" s="307"/>
      <c r="HT1041" s="307"/>
      <c r="HU1041" s="307"/>
      <c r="HV1041" s="307"/>
      <c r="HW1041" s="307"/>
      <c r="HX1041" s="307"/>
      <c r="HY1041" s="307"/>
      <c r="HZ1041" s="307"/>
      <c r="IA1041" s="307"/>
      <c r="IB1041" s="307"/>
      <c r="IC1041" s="307"/>
      <c r="ID1041" s="307"/>
      <c r="IE1041" s="307"/>
      <c r="IF1041" s="307"/>
      <c r="IG1041" s="307"/>
      <c r="IH1041" s="307"/>
      <c r="II1041" s="307"/>
      <c r="IJ1041" s="307"/>
      <c r="IK1041" s="307"/>
      <c r="IL1041" s="307"/>
      <c r="IM1041" s="307"/>
      <c r="IN1041" s="307"/>
      <c r="IO1041" s="307"/>
      <c r="IP1041" s="307"/>
      <c r="IQ1041" s="307"/>
      <c r="IR1041" s="307"/>
      <c r="IS1041" s="307"/>
      <c r="IT1041" s="307"/>
      <c r="IU1041" s="307"/>
      <c r="IV1041" s="307"/>
      <c r="IW1041" s="307"/>
      <c r="IX1041" s="307"/>
      <c r="IY1041" s="307"/>
      <c r="IZ1041" s="307"/>
      <c r="JA1041" s="307"/>
      <c r="JB1041" s="307"/>
      <c r="JC1041" s="307"/>
      <c r="JD1041" s="307"/>
      <c r="JE1041" s="307"/>
      <c r="JF1041" s="307"/>
      <c r="JG1041" s="307"/>
      <c r="JH1041" s="307"/>
      <c r="JI1041" s="307"/>
      <c r="JJ1041" s="307"/>
      <c r="JK1041" s="307"/>
      <c r="JL1041" s="307"/>
      <c r="JM1041" s="307"/>
      <c r="JN1041" s="307"/>
      <c r="JO1041" s="307"/>
      <c r="JP1041" s="307"/>
      <c r="JQ1041" s="307"/>
      <c r="JR1041" s="307"/>
      <c r="JS1041" s="307"/>
      <c r="JT1041" s="307"/>
      <c r="JU1041" s="307"/>
      <c r="JV1041" s="307"/>
      <c r="JW1041" s="307"/>
      <c r="JX1041" s="307"/>
      <c r="JY1041" s="307"/>
      <c r="JZ1041" s="307"/>
      <c r="KA1041" s="307"/>
      <c r="KB1041" s="307"/>
      <c r="KC1041" s="307"/>
      <c r="KD1041" s="307"/>
      <c r="KE1041" s="307"/>
      <c r="KF1041" s="307"/>
      <c r="KG1041" s="307"/>
      <c r="KH1041" s="307"/>
      <c r="KI1041" s="307"/>
      <c r="KJ1041" s="307"/>
      <c r="KK1041" s="307"/>
      <c r="KL1041" s="307"/>
      <c r="KM1041" s="307"/>
      <c r="KN1041" s="307"/>
      <c r="KO1041" s="307"/>
      <c r="KP1041" s="307"/>
      <c r="KQ1041" s="307"/>
      <c r="KR1041" s="307"/>
      <c r="KS1041" s="307"/>
      <c r="KT1041" s="307"/>
    </row>
    <row r="1042" spans="14:306" s="56" customFormat="1" ht="15" customHeight="1">
      <c r="N1042" s="410"/>
      <c r="O1042" s="410"/>
      <c r="P1042" s="311"/>
      <c r="Q1042" s="311"/>
      <c r="R1042" s="311"/>
      <c r="AJ1042" s="441">
        <v>14</v>
      </c>
      <c r="AK1042" s="442">
        <v>83</v>
      </c>
      <c r="AL1042" s="442">
        <v>13</v>
      </c>
      <c r="AM1042" s="443" t="s">
        <v>380</v>
      </c>
      <c r="AN1042" s="443" t="s">
        <v>1117</v>
      </c>
      <c r="CB1042" s="307"/>
      <c r="CC1042" s="307"/>
      <c r="CD1042" s="307"/>
      <c r="CE1042" s="307"/>
      <c r="CF1042" s="307"/>
      <c r="CG1042" s="307"/>
      <c r="CH1042" s="307"/>
      <c r="CI1042" s="307"/>
      <c r="CJ1042" s="307"/>
      <c r="CK1042" s="307"/>
      <c r="CL1042" s="307"/>
      <c r="CM1042" s="307"/>
      <c r="CN1042" s="307"/>
      <c r="CO1042" s="307"/>
      <c r="CP1042" s="307"/>
      <c r="CQ1042" s="307"/>
      <c r="CR1042" s="307"/>
      <c r="CS1042" s="307"/>
      <c r="CT1042" s="307"/>
      <c r="CU1042" s="307"/>
      <c r="CV1042" s="307"/>
      <c r="CW1042" s="307"/>
      <c r="CX1042" s="307"/>
      <c r="CY1042" s="307"/>
      <c r="CZ1042" s="307"/>
      <c r="DA1042" s="307"/>
      <c r="DB1042" s="307"/>
      <c r="DC1042" s="307"/>
      <c r="DD1042" s="307"/>
      <c r="DE1042" s="307"/>
      <c r="DF1042" s="307"/>
      <c r="DG1042" s="307"/>
      <c r="DH1042" s="307"/>
      <c r="DI1042" s="390"/>
      <c r="DJ1042" s="390"/>
      <c r="DK1042" s="307"/>
      <c r="DL1042" s="307"/>
      <c r="DM1042" s="307"/>
      <c r="DN1042" s="307"/>
      <c r="DO1042" s="307"/>
      <c r="DP1042" s="307"/>
      <c r="DQ1042" s="307"/>
      <c r="DR1042" s="307"/>
      <c r="DS1042" s="307"/>
      <c r="DT1042" s="307"/>
      <c r="DU1042" s="307"/>
      <c r="DV1042" s="307"/>
      <c r="DW1042" s="307"/>
      <c r="DX1042" s="307"/>
      <c r="DY1042" s="307"/>
      <c r="DZ1042" s="307"/>
      <c r="EA1042" s="307"/>
      <c r="EB1042" s="307"/>
      <c r="EC1042" s="307"/>
      <c r="ED1042" s="307"/>
      <c r="EE1042" s="307"/>
      <c r="EF1042" s="307"/>
      <c r="EG1042" s="307"/>
      <c r="EH1042" s="307"/>
      <c r="EI1042" s="307"/>
      <c r="EJ1042" s="307"/>
      <c r="EK1042" s="307"/>
      <c r="EL1042" s="307"/>
      <c r="EM1042" s="307"/>
      <c r="EN1042" s="307"/>
      <c r="EO1042" s="307"/>
      <c r="EP1042" s="307"/>
      <c r="EQ1042" s="307"/>
      <c r="ER1042" s="307"/>
      <c r="ES1042" s="307"/>
      <c r="ET1042" s="307"/>
      <c r="EU1042" s="390"/>
      <c r="EV1042" s="390"/>
      <c r="EW1042" s="307"/>
      <c r="EX1042" s="307"/>
      <c r="EY1042" s="307"/>
      <c r="EZ1042" s="307"/>
      <c r="FA1042" s="307"/>
      <c r="FB1042" s="307"/>
      <c r="FC1042" s="307"/>
      <c r="FD1042" s="307"/>
      <c r="FE1042" s="307"/>
      <c r="FF1042" s="307"/>
      <c r="FG1042" s="307"/>
      <c r="FH1042" s="307"/>
      <c r="FI1042" s="307"/>
      <c r="FJ1042" s="307"/>
      <c r="FK1042" s="307"/>
      <c r="FL1042" s="307"/>
      <c r="FM1042" s="307"/>
      <c r="FN1042" s="307"/>
      <c r="FO1042" s="307"/>
      <c r="FP1042" s="307"/>
      <c r="FQ1042" s="307"/>
      <c r="FR1042" s="307"/>
      <c r="FS1042" s="307"/>
      <c r="FT1042" s="307"/>
      <c r="FU1042" s="307"/>
      <c r="FV1042" s="307"/>
      <c r="FW1042" s="307"/>
      <c r="FX1042" s="307"/>
      <c r="FY1042" s="307"/>
      <c r="FZ1042" s="307"/>
      <c r="GA1042" s="307"/>
      <c r="GB1042" s="307"/>
      <c r="GC1042" s="307"/>
      <c r="GD1042" s="307"/>
      <c r="GE1042" s="307"/>
      <c r="GF1042" s="307"/>
      <c r="GG1042" s="307"/>
      <c r="GH1042" s="307"/>
      <c r="GI1042" s="307"/>
      <c r="GJ1042" s="307"/>
      <c r="GK1042" s="307"/>
      <c r="GL1042" s="307"/>
      <c r="GM1042" s="307"/>
      <c r="GN1042" s="307"/>
      <c r="GO1042" s="307"/>
      <c r="GP1042" s="307"/>
      <c r="GQ1042" s="307"/>
      <c r="GR1042" s="307"/>
      <c r="GS1042" s="307"/>
      <c r="GT1042" s="307"/>
      <c r="GU1042" s="307"/>
      <c r="GV1042" s="307"/>
      <c r="GW1042" s="307"/>
      <c r="GX1042" s="307"/>
      <c r="GY1042" s="307"/>
      <c r="GZ1042" s="307"/>
      <c r="HA1042" s="307"/>
      <c r="HB1042" s="307"/>
      <c r="HC1042" s="307"/>
      <c r="HD1042" s="307"/>
      <c r="HE1042" s="307"/>
      <c r="HF1042" s="307"/>
      <c r="HG1042" s="307"/>
      <c r="HH1042" s="307"/>
      <c r="HI1042" s="307"/>
      <c r="HJ1042" s="307"/>
      <c r="HK1042" s="307"/>
      <c r="HL1042" s="307"/>
      <c r="HM1042" s="307"/>
      <c r="HN1042" s="307"/>
      <c r="HO1042" s="307"/>
      <c r="HP1042" s="307"/>
      <c r="HQ1042" s="307"/>
      <c r="HR1042" s="307"/>
      <c r="HS1042" s="307"/>
      <c r="HT1042" s="307"/>
      <c r="HU1042" s="307"/>
      <c r="HV1042" s="307"/>
      <c r="HW1042" s="307"/>
      <c r="HX1042" s="307"/>
      <c r="HY1042" s="307"/>
      <c r="HZ1042" s="307"/>
      <c r="IA1042" s="307"/>
      <c r="IB1042" s="307"/>
      <c r="IC1042" s="307"/>
      <c r="ID1042" s="307"/>
      <c r="IE1042" s="307"/>
      <c r="IF1042" s="307"/>
      <c r="IG1042" s="307"/>
      <c r="IH1042" s="307"/>
      <c r="II1042" s="307"/>
      <c r="IJ1042" s="307"/>
      <c r="IK1042" s="307"/>
      <c r="IL1042" s="307"/>
      <c r="IM1042" s="307"/>
      <c r="IN1042" s="307"/>
      <c r="IO1042" s="307"/>
      <c r="IP1042" s="307"/>
      <c r="IQ1042" s="307"/>
      <c r="IR1042" s="307"/>
      <c r="IS1042" s="307"/>
      <c r="IT1042" s="307"/>
      <c r="IU1042" s="307"/>
      <c r="IV1042" s="307"/>
      <c r="IW1042" s="307"/>
      <c r="IX1042" s="307"/>
      <c r="IY1042" s="307"/>
      <c r="IZ1042" s="307"/>
      <c r="JA1042" s="307"/>
      <c r="JB1042" s="307"/>
      <c r="JC1042" s="307"/>
      <c r="JD1042" s="307"/>
      <c r="JE1042" s="307"/>
      <c r="JF1042" s="307"/>
      <c r="JG1042" s="307"/>
      <c r="JH1042" s="307"/>
      <c r="JI1042" s="307"/>
      <c r="JJ1042" s="307"/>
      <c r="JK1042" s="307"/>
      <c r="JL1042" s="307"/>
      <c r="JM1042" s="307"/>
      <c r="JN1042" s="307"/>
      <c r="JO1042" s="307"/>
      <c r="JP1042" s="307"/>
      <c r="JQ1042" s="307"/>
      <c r="JR1042" s="307"/>
      <c r="JS1042" s="307"/>
      <c r="JT1042" s="307"/>
      <c r="JU1042" s="307"/>
      <c r="JV1042" s="307"/>
      <c r="JW1042" s="307"/>
      <c r="JX1042" s="307"/>
      <c r="JY1042" s="307"/>
      <c r="JZ1042" s="307"/>
      <c r="KA1042" s="307"/>
      <c r="KB1042" s="307"/>
      <c r="KC1042" s="307"/>
      <c r="KD1042" s="307"/>
      <c r="KE1042" s="307"/>
      <c r="KF1042" s="307"/>
      <c r="KG1042" s="307"/>
      <c r="KH1042" s="307"/>
      <c r="KI1042" s="307"/>
      <c r="KJ1042" s="307"/>
      <c r="KK1042" s="307"/>
      <c r="KL1042" s="307"/>
      <c r="KM1042" s="307"/>
      <c r="KN1042" s="307"/>
      <c r="KO1042" s="307"/>
      <c r="KP1042" s="307"/>
      <c r="KQ1042" s="307"/>
      <c r="KR1042" s="307"/>
      <c r="KS1042" s="307"/>
      <c r="KT1042" s="307"/>
    </row>
    <row r="1043" spans="14:306" s="56" customFormat="1" ht="15" customHeight="1">
      <c r="N1043" s="410"/>
      <c r="O1043" s="410"/>
      <c r="P1043" s="311"/>
      <c r="Q1043" s="311"/>
      <c r="R1043" s="311"/>
      <c r="AJ1043" s="441">
        <v>15</v>
      </c>
      <c r="AK1043" s="442">
        <v>85</v>
      </c>
      <c r="AL1043" s="442">
        <v>16</v>
      </c>
      <c r="AM1043" s="443" t="s">
        <v>383</v>
      </c>
      <c r="AN1043" s="443" t="s">
        <v>37</v>
      </c>
      <c r="CB1043" s="307"/>
      <c r="CC1043" s="307"/>
      <c r="CD1043" s="307"/>
      <c r="CE1043" s="307"/>
      <c r="CF1043" s="307"/>
      <c r="CG1043" s="307"/>
      <c r="CH1043" s="307"/>
      <c r="CI1043" s="307"/>
      <c r="CJ1043" s="307"/>
      <c r="CK1043" s="307"/>
      <c r="CL1043" s="307"/>
      <c r="CM1043" s="307"/>
      <c r="CN1043" s="307"/>
      <c r="CO1043" s="307"/>
      <c r="CP1043" s="307"/>
      <c r="CQ1043" s="307"/>
      <c r="CR1043" s="307"/>
      <c r="CS1043" s="307"/>
      <c r="CT1043" s="307"/>
      <c r="CU1043" s="307"/>
      <c r="CV1043" s="307"/>
      <c r="CW1043" s="307"/>
      <c r="CX1043" s="307"/>
      <c r="CY1043" s="307"/>
      <c r="CZ1043" s="307"/>
      <c r="DA1043" s="307"/>
      <c r="DB1043" s="307"/>
      <c r="DC1043" s="307"/>
      <c r="DD1043" s="307"/>
      <c r="DE1043" s="307"/>
      <c r="DF1043" s="307"/>
      <c r="DG1043" s="307"/>
      <c r="DH1043" s="307"/>
      <c r="DI1043" s="390"/>
      <c r="DJ1043" s="390"/>
      <c r="DK1043" s="307"/>
      <c r="DL1043" s="307"/>
      <c r="DM1043" s="307"/>
      <c r="DN1043" s="307"/>
      <c r="DO1043" s="307"/>
      <c r="DP1043" s="307"/>
      <c r="DQ1043" s="307"/>
      <c r="DR1043" s="307"/>
      <c r="DS1043" s="307"/>
      <c r="DT1043" s="307"/>
      <c r="DU1043" s="307"/>
      <c r="DV1043" s="307"/>
      <c r="DW1043" s="307"/>
      <c r="DX1043" s="307"/>
      <c r="DY1043" s="307"/>
      <c r="DZ1043" s="307"/>
      <c r="EA1043" s="307"/>
      <c r="EB1043" s="307"/>
      <c r="EC1043" s="307"/>
      <c r="ED1043" s="307"/>
      <c r="EE1043" s="307"/>
      <c r="EF1043" s="307"/>
      <c r="EG1043" s="307"/>
      <c r="EH1043" s="307"/>
      <c r="EI1043" s="307"/>
      <c r="EJ1043" s="307"/>
      <c r="EK1043" s="307"/>
      <c r="EL1043" s="307"/>
      <c r="EM1043" s="307"/>
      <c r="EN1043" s="307"/>
      <c r="EO1043" s="307"/>
      <c r="EP1043" s="307"/>
      <c r="EQ1043" s="307"/>
      <c r="ER1043" s="307"/>
      <c r="ES1043" s="307"/>
      <c r="ET1043" s="307"/>
      <c r="EU1043" s="390"/>
      <c r="EV1043" s="390"/>
      <c r="EW1043" s="307"/>
      <c r="EX1043" s="307"/>
      <c r="EY1043" s="307"/>
      <c r="EZ1043" s="307"/>
      <c r="FA1043" s="307"/>
      <c r="FB1043" s="307"/>
      <c r="FC1043" s="307"/>
      <c r="FD1043" s="307"/>
      <c r="FE1043" s="307"/>
      <c r="FF1043" s="307"/>
      <c r="FG1043" s="307"/>
      <c r="FH1043" s="307"/>
      <c r="FI1043" s="307"/>
      <c r="FJ1043" s="307"/>
      <c r="FK1043" s="307"/>
      <c r="FL1043" s="307"/>
      <c r="FM1043" s="307"/>
      <c r="FN1043" s="307"/>
      <c r="FO1043" s="307"/>
      <c r="FP1043" s="307"/>
      <c r="FQ1043" s="307"/>
      <c r="FR1043" s="307"/>
      <c r="FS1043" s="307"/>
      <c r="FT1043" s="307"/>
      <c r="FU1043" s="307"/>
      <c r="FV1043" s="307"/>
      <c r="FW1043" s="307"/>
      <c r="FX1043" s="307"/>
      <c r="FY1043" s="307"/>
      <c r="FZ1043" s="307"/>
      <c r="GA1043" s="307"/>
      <c r="GB1043" s="307"/>
      <c r="GC1043" s="307"/>
      <c r="GD1043" s="307"/>
      <c r="GE1043" s="307"/>
      <c r="GF1043" s="307"/>
      <c r="GG1043" s="307"/>
      <c r="GH1043" s="307"/>
      <c r="GI1043" s="307"/>
      <c r="GJ1043" s="307"/>
      <c r="GK1043" s="307"/>
      <c r="GL1043" s="307"/>
      <c r="GM1043" s="307"/>
      <c r="GN1043" s="307"/>
      <c r="GO1043" s="307"/>
      <c r="GP1043" s="307"/>
      <c r="GQ1043" s="307"/>
      <c r="GR1043" s="307"/>
      <c r="GS1043" s="307"/>
      <c r="GT1043" s="307"/>
      <c r="GU1043" s="307"/>
      <c r="GV1043" s="307"/>
      <c r="GW1043" s="307"/>
      <c r="GX1043" s="307"/>
      <c r="GY1043" s="307"/>
      <c r="GZ1043" s="307"/>
      <c r="HA1043" s="307"/>
      <c r="HB1043" s="307"/>
      <c r="HC1043" s="307"/>
      <c r="HD1043" s="307"/>
      <c r="HE1043" s="307"/>
      <c r="HF1043" s="307"/>
      <c r="HG1043" s="307"/>
      <c r="HH1043" s="307"/>
      <c r="HI1043" s="307"/>
      <c r="HJ1043" s="307"/>
      <c r="HK1043" s="307"/>
      <c r="HL1043" s="307"/>
      <c r="HM1043" s="307"/>
      <c r="HN1043" s="307"/>
      <c r="HO1043" s="307"/>
      <c r="HP1043" s="307"/>
      <c r="HQ1043" s="307"/>
      <c r="HR1043" s="307"/>
      <c r="HS1043" s="307"/>
      <c r="HT1043" s="307"/>
      <c r="HU1043" s="307"/>
      <c r="HV1043" s="307"/>
      <c r="HW1043" s="307"/>
      <c r="HX1043" s="307"/>
      <c r="HY1043" s="307"/>
      <c r="HZ1043" s="307"/>
      <c r="IA1043" s="307"/>
      <c r="IB1043" s="307"/>
      <c r="IC1043" s="307"/>
      <c r="ID1043" s="307"/>
      <c r="IE1043" s="307"/>
      <c r="IF1043" s="307"/>
      <c r="IG1043" s="307"/>
      <c r="IH1043" s="307"/>
      <c r="II1043" s="307"/>
      <c r="IJ1043" s="307"/>
      <c r="IK1043" s="307"/>
      <c r="IL1043" s="307"/>
      <c r="IM1043" s="307"/>
      <c r="IN1043" s="307"/>
      <c r="IO1043" s="307"/>
      <c r="IP1043" s="307"/>
      <c r="IQ1043" s="307"/>
      <c r="IR1043" s="307"/>
      <c r="IS1043" s="307"/>
      <c r="IT1043" s="307"/>
      <c r="IU1043" s="307"/>
      <c r="IV1043" s="307"/>
      <c r="IW1043" s="307"/>
      <c r="IX1043" s="307"/>
      <c r="IY1043" s="307"/>
      <c r="IZ1043" s="307"/>
      <c r="JA1043" s="307"/>
      <c r="JB1043" s="307"/>
      <c r="JC1043" s="307"/>
      <c r="JD1043" s="307"/>
      <c r="JE1043" s="307"/>
      <c r="JF1043" s="307"/>
      <c r="JG1043" s="307"/>
      <c r="JH1043" s="307"/>
      <c r="JI1043" s="307"/>
      <c r="JJ1043" s="307"/>
      <c r="JK1043" s="307"/>
      <c r="JL1043" s="307"/>
      <c r="JM1043" s="307"/>
      <c r="JN1043" s="307"/>
      <c r="JO1043" s="307"/>
      <c r="JP1043" s="307"/>
      <c r="JQ1043" s="307"/>
      <c r="JR1043" s="307"/>
      <c r="JS1043" s="307"/>
      <c r="JT1043" s="307"/>
      <c r="JU1043" s="307"/>
      <c r="JV1043" s="307"/>
      <c r="JW1043" s="307"/>
      <c r="JX1043" s="307"/>
      <c r="JY1043" s="307"/>
      <c r="JZ1043" s="307"/>
      <c r="KA1043" s="307"/>
      <c r="KB1043" s="307"/>
      <c r="KC1043" s="307"/>
      <c r="KD1043" s="307"/>
      <c r="KE1043" s="307"/>
      <c r="KF1043" s="307"/>
      <c r="KG1043" s="307"/>
      <c r="KH1043" s="307"/>
      <c r="KI1043" s="307"/>
      <c r="KJ1043" s="307"/>
      <c r="KK1043" s="307"/>
      <c r="KL1043" s="307"/>
      <c r="KM1043" s="307"/>
      <c r="KN1043" s="307"/>
      <c r="KO1043" s="307"/>
      <c r="KP1043" s="307"/>
      <c r="KQ1043" s="307"/>
      <c r="KR1043" s="307"/>
      <c r="KS1043" s="307"/>
      <c r="KT1043" s="307"/>
    </row>
    <row r="1044" spans="14:306" s="56" customFormat="1" ht="15" customHeight="1">
      <c r="N1044" s="410"/>
      <c r="O1044" s="410"/>
      <c r="P1044" s="311"/>
      <c r="Q1044" s="311"/>
      <c r="R1044" s="311"/>
      <c r="AJ1044" s="441">
        <v>16</v>
      </c>
      <c r="AK1044" s="443">
        <v>88</v>
      </c>
      <c r="AL1044" s="442">
        <v>21</v>
      </c>
      <c r="AM1044" s="443" t="s">
        <v>388</v>
      </c>
      <c r="AN1044" s="443" t="s">
        <v>1071</v>
      </c>
      <c r="CB1044" s="307"/>
      <c r="CC1044" s="307"/>
      <c r="CD1044" s="307"/>
      <c r="CE1044" s="307"/>
      <c r="CF1044" s="307"/>
      <c r="CG1044" s="307"/>
      <c r="CH1044" s="307"/>
      <c r="CI1044" s="307"/>
      <c r="CJ1044" s="307"/>
      <c r="CK1044" s="307"/>
      <c r="CL1044" s="307"/>
      <c r="CM1044" s="307"/>
      <c r="CN1044" s="307"/>
      <c r="CO1044" s="307"/>
      <c r="CP1044" s="307"/>
      <c r="CQ1044" s="307"/>
      <c r="CR1044" s="307"/>
      <c r="CS1044" s="307"/>
      <c r="CT1044" s="307"/>
      <c r="CU1044" s="307"/>
      <c r="CV1044" s="307"/>
      <c r="CW1044" s="307"/>
      <c r="CX1044" s="307"/>
      <c r="CY1044" s="307"/>
      <c r="CZ1044" s="307"/>
      <c r="DA1044" s="307"/>
      <c r="DB1044" s="307"/>
      <c r="DC1044" s="307"/>
      <c r="DD1044" s="307"/>
      <c r="DE1044" s="307"/>
      <c r="DF1044" s="307"/>
      <c r="DG1044" s="307"/>
      <c r="DH1044" s="307"/>
      <c r="DI1044" s="390"/>
      <c r="DJ1044" s="390"/>
      <c r="DK1044" s="307"/>
      <c r="DL1044" s="307"/>
      <c r="DM1044" s="307"/>
      <c r="DN1044" s="307"/>
      <c r="DO1044" s="307"/>
      <c r="DP1044" s="307"/>
      <c r="DQ1044" s="307"/>
      <c r="DR1044" s="307"/>
      <c r="DS1044" s="307"/>
      <c r="DT1044" s="307"/>
      <c r="DU1044" s="307"/>
      <c r="DV1044" s="307"/>
      <c r="DW1044" s="307"/>
      <c r="DX1044" s="307"/>
      <c r="DY1044" s="307"/>
      <c r="DZ1044" s="307"/>
      <c r="EA1044" s="307"/>
      <c r="EB1044" s="307"/>
      <c r="EC1044" s="307"/>
      <c r="ED1044" s="307"/>
      <c r="EE1044" s="307"/>
      <c r="EF1044" s="307"/>
      <c r="EG1044" s="307"/>
      <c r="EH1044" s="307"/>
      <c r="EI1044" s="307"/>
      <c r="EJ1044" s="307"/>
      <c r="EK1044" s="307"/>
      <c r="EL1044" s="307"/>
      <c r="EM1044" s="307"/>
      <c r="EN1044" s="307"/>
      <c r="EO1044" s="307"/>
      <c r="EP1044" s="307"/>
      <c r="EQ1044" s="307"/>
      <c r="ER1044" s="307"/>
      <c r="ES1044" s="307"/>
      <c r="ET1044" s="307"/>
      <c r="EU1044" s="390"/>
      <c r="EV1044" s="390"/>
      <c r="EW1044" s="307"/>
      <c r="EX1044" s="307"/>
      <c r="EY1044" s="307"/>
      <c r="EZ1044" s="307"/>
      <c r="FA1044" s="307"/>
      <c r="FB1044" s="307"/>
      <c r="FC1044" s="307"/>
      <c r="FD1044" s="307"/>
      <c r="FE1044" s="307"/>
      <c r="FF1044" s="307"/>
      <c r="FG1044" s="307"/>
      <c r="FH1044" s="307"/>
      <c r="FI1044" s="307"/>
      <c r="FJ1044" s="307"/>
      <c r="FK1044" s="307"/>
      <c r="FL1044" s="307"/>
      <c r="FM1044" s="307"/>
      <c r="FN1044" s="307"/>
      <c r="FO1044" s="307"/>
      <c r="FP1044" s="307"/>
      <c r="FQ1044" s="307"/>
      <c r="FR1044" s="307"/>
      <c r="FS1044" s="307"/>
      <c r="FT1044" s="307"/>
      <c r="FU1044" s="307"/>
      <c r="FV1044" s="307"/>
      <c r="FW1044" s="307"/>
      <c r="FX1044" s="307"/>
      <c r="FY1044" s="307"/>
      <c r="FZ1044" s="307"/>
      <c r="GA1044" s="307"/>
      <c r="GB1044" s="307"/>
      <c r="GC1044" s="307"/>
      <c r="GD1044" s="307"/>
      <c r="GE1044" s="307"/>
      <c r="GF1044" s="307"/>
      <c r="GG1044" s="307"/>
      <c r="GH1044" s="307"/>
      <c r="GI1044" s="307"/>
      <c r="GJ1044" s="307"/>
      <c r="GK1044" s="307"/>
      <c r="GL1044" s="307"/>
      <c r="GM1044" s="307"/>
      <c r="GN1044" s="307"/>
      <c r="GO1044" s="307"/>
      <c r="GP1044" s="307"/>
      <c r="GQ1044" s="307"/>
      <c r="GR1044" s="307"/>
      <c r="GS1044" s="307"/>
      <c r="GT1044" s="307"/>
      <c r="GU1044" s="307"/>
      <c r="GV1044" s="307"/>
      <c r="GW1044" s="307"/>
      <c r="GX1044" s="307"/>
      <c r="GY1044" s="307"/>
      <c r="GZ1044" s="307"/>
      <c r="HA1044" s="307"/>
      <c r="HB1044" s="307"/>
      <c r="HC1044" s="307"/>
      <c r="HD1044" s="307"/>
      <c r="HE1044" s="307"/>
      <c r="HF1044" s="307"/>
      <c r="HG1044" s="307"/>
      <c r="HH1044" s="307"/>
      <c r="HI1044" s="307"/>
      <c r="HJ1044" s="307"/>
      <c r="HK1044" s="307"/>
      <c r="HL1044" s="307"/>
      <c r="HM1044" s="307"/>
      <c r="HN1044" s="307"/>
      <c r="HO1044" s="307"/>
      <c r="HP1044" s="307"/>
      <c r="HQ1044" s="307"/>
      <c r="HR1044" s="307"/>
      <c r="HS1044" s="307"/>
      <c r="HT1044" s="307"/>
      <c r="HU1044" s="307"/>
      <c r="HV1044" s="307"/>
      <c r="HW1044" s="307"/>
      <c r="HX1044" s="307"/>
      <c r="HY1044" s="307"/>
      <c r="HZ1044" s="307"/>
      <c r="IA1044" s="307"/>
      <c r="IB1044" s="307"/>
      <c r="IC1044" s="307"/>
      <c r="ID1044" s="307"/>
      <c r="IE1044" s="307"/>
      <c r="IF1044" s="307"/>
      <c r="IG1044" s="307"/>
      <c r="IH1044" s="307"/>
      <c r="II1044" s="307"/>
      <c r="IJ1044" s="307"/>
      <c r="IK1044" s="307"/>
      <c r="IL1044" s="307"/>
      <c r="IM1044" s="307"/>
      <c r="IN1044" s="307"/>
      <c r="IO1044" s="307"/>
      <c r="IP1044" s="307"/>
      <c r="IQ1044" s="307"/>
      <c r="IR1044" s="307"/>
      <c r="IS1044" s="307"/>
      <c r="IT1044" s="307"/>
      <c r="IU1044" s="307"/>
      <c r="IV1044" s="307"/>
      <c r="IW1044" s="307"/>
      <c r="IX1044" s="307"/>
      <c r="IY1044" s="307"/>
      <c r="IZ1044" s="307"/>
      <c r="JA1044" s="307"/>
      <c r="JB1044" s="307"/>
      <c r="JC1044" s="307"/>
      <c r="JD1044" s="307"/>
      <c r="JE1044" s="307"/>
      <c r="JF1044" s="307"/>
      <c r="JG1044" s="307"/>
      <c r="JH1044" s="307"/>
      <c r="JI1044" s="307"/>
      <c r="JJ1044" s="307"/>
      <c r="JK1044" s="307"/>
      <c r="JL1044" s="307"/>
      <c r="JM1044" s="307"/>
      <c r="JN1044" s="307"/>
      <c r="JO1044" s="307"/>
      <c r="JP1044" s="307"/>
      <c r="JQ1044" s="307"/>
      <c r="JR1044" s="307"/>
      <c r="JS1044" s="307"/>
      <c r="JT1044" s="307"/>
      <c r="JU1044" s="307"/>
      <c r="JV1044" s="307"/>
      <c r="JW1044" s="307"/>
      <c r="JX1044" s="307"/>
      <c r="JY1044" s="307"/>
      <c r="JZ1044" s="307"/>
      <c r="KA1044" s="307"/>
      <c r="KB1044" s="307"/>
      <c r="KC1044" s="307"/>
      <c r="KD1044" s="307"/>
      <c r="KE1044" s="307"/>
      <c r="KF1044" s="307"/>
      <c r="KG1044" s="307"/>
      <c r="KH1044" s="307"/>
      <c r="KI1044" s="307"/>
      <c r="KJ1044" s="307"/>
      <c r="KK1044" s="307"/>
      <c r="KL1044" s="307"/>
      <c r="KM1044" s="307"/>
      <c r="KN1044" s="307"/>
      <c r="KO1044" s="307"/>
      <c r="KP1044" s="307"/>
      <c r="KQ1044" s="307"/>
      <c r="KR1044" s="307"/>
      <c r="KS1044" s="307"/>
      <c r="KT1044" s="307"/>
    </row>
    <row r="1045" spans="14:306" s="56" customFormat="1" ht="15" customHeight="1">
      <c r="N1045" s="410"/>
      <c r="O1045" s="410"/>
      <c r="P1045" s="311"/>
      <c r="Q1045" s="311"/>
      <c r="R1045" s="311"/>
      <c r="AJ1045" s="441">
        <v>17</v>
      </c>
      <c r="AK1045" s="442">
        <v>91</v>
      </c>
      <c r="AL1045" s="442">
        <v>27</v>
      </c>
      <c r="AM1045" s="443" t="s">
        <v>481</v>
      </c>
      <c r="AN1045" s="443" t="s">
        <v>1072</v>
      </c>
      <c r="CB1045" s="307"/>
      <c r="CC1045" s="307"/>
      <c r="CD1045" s="307"/>
      <c r="CE1045" s="307"/>
      <c r="CF1045" s="307"/>
      <c r="CG1045" s="307"/>
      <c r="CH1045" s="307"/>
      <c r="CI1045" s="307"/>
      <c r="CJ1045" s="307"/>
      <c r="CK1045" s="307"/>
      <c r="CL1045" s="307"/>
      <c r="CM1045" s="307"/>
      <c r="CN1045" s="307"/>
      <c r="CO1045" s="307"/>
      <c r="CP1045" s="307"/>
      <c r="CQ1045" s="307"/>
      <c r="CR1045" s="307"/>
      <c r="CS1045" s="307"/>
      <c r="CT1045" s="307"/>
      <c r="CU1045" s="307"/>
      <c r="CV1045" s="307"/>
      <c r="CW1045" s="307"/>
      <c r="CX1045" s="307"/>
      <c r="CY1045" s="307"/>
      <c r="CZ1045" s="307"/>
      <c r="DA1045" s="307"/>
      <c r="DB1045" s="307"/>
      <c r="DC1045" s="307"/>
      <c r="DD1045" s="307"/>
      <c r="DE1045" s="307"/>
      <c r="DF1045" s="307"/>
      <c r="DG1045" s="307"/>
      <c r="DH1045" s="307"/>
      <c r="DI1045" s="390"/>
      <c r="DJ1045" s="390"/>
      <c r="DK1045" s="307"/>
      <c r="DL1045" s="307"/>
      <c r="DM1045" s="307"/>
      <c r="DN1045" s="307"/>
      <c r="DO1045" s="307"/>
      <c r="DP1045" s="307"/>
      <c r="DQ1045" s="307"/>
      <c r="DR1045" s="307"/>
      <c r="DS1045" s="307"/>
      <c r="DT1045" s="307"/>
      <c r="DU1045" s="307"/>
      <c r="DV1045" s="307"/>
      <c r="DW1045" s="307"/>
      <c r="DX1045" s="307"/>
      <c r="DY1045" s="307"/>
      <c r="DZ1045" s="307"/>
      <c r="EA1045" s="307"/>
      <c r="EB1045" s="307"/>
      <c r="EC1045" s="307"/>
      <c r="ED1045" s="307"/>
      <c r="EE1045" s="307"/>
      <c r="EF1045" s="307"/>
      <c r="EG1045" s="307"/>
      <c r="EH1045" s="307"/>
      <c r="EI1045" s="307"/>
      <c r="EJ1045" s="307"/>
      <c r="EK1045" s="307"/>
      <c r="EL1045" s="307"/>
      <c r="EM1045" s="307"/>
      <c r="EN1045" s="307"/>
      <c r="EO1045" s="307"/>
      <c r="EP1045" s="307"/>
      <c r="EQ1045" s="307"/>
      <c r="ER1045" s="307"/>
      <c r="ES1045" s="307"/>
      <c r="ET1045" s="307"/>
      <c r="EU1045" s="390"/>
      <c r="EV1045" s="390"/>
      <c r="EW1045" s="307"/>
      <c r="EX1045" s="307"/>
      <c r="EY1045" s="307"/>
      <c r="EZ1045" s="307"/>
      <c r="FA1045" s="307"/>
      <c r="FB1045" s="307"/>
      <c r="FC1045" s="307"/>
      <c r="FD1045" s="307"/>
      <c r="FE1045" s="307"/>
      <c r="FF1045" s="307"/>
      <c r="FG1045" s="307"/>
      <c r="FH1045" s="307"/>
      <c r="FI1045" s="307"/>
      <c r="FJ1045" s="307"/>
      <c r="FK1045" s="307"/>
      <c r="FL1045" s="307"/>
      <c r="FM1045" s="307"/>
      <c r="FN1045" s="307"/>
      <c r="FO1045" s="307"/>
      <c r="FP1045" s="307"/>
      <c r="FQ1045" s="307"/>
      <c r="FR1045" s="307"/>
      <c r="FS1045" s="307"/>
      <c r="FT1045" s="307"/>
      <c r="FU1045" s="307"/>
      <c r="FV1045" s="307"/>
      <c r="FW1045" s="307"/>
      <c r="FX1045" s="307"/>
      <c r="FY1045" s="307"/>
      <c r="FZ1045" s="307"/>
      <c r="GA1045" s="307"/>
      <c r="GB1045" s="307"/>
      <c r="GC1045" s="307"/>
      <c r="GD1045" s="307"/>
      <c r="GE1045" s="307"/>
      <c r="GF1045" s="307"/>
      <c r="GG1045" s="307"/>
      <c r="GH1045" s="307"/>
      <c r="GI1045" s="307"/>
      <c r="GJ1045" s="307"/>
      <c r="GK1045" s="307"/>
      <c r="GL1045" s="307"/>
      <c r="GM1045" s="307"/>
      <c r="GN1045" s="307"/>
      <c r="GO1045" s="307"/>
      <c r="GP1045" s="307"/>
      <c r="GQ1045" s="307"/>
      <c r="GR1045" s="307"/>
      <c r="GS1045" s="307"/>
      <c r="GT1045" s="307"/>
      <c r="GU1045" s="307"/>
      <c r="GV1045" s="307"/>
      <c r="GW1045" s="307"/>
      <c r="GX1045" s="307"/>
      <c r="GY1045" s="307"/>
      <c r="GZ1045" s="307"/>
      <c r="HA1045" s="307"/>
      <c r="HB1045" s="307"/>
      <c r="HC1045" s="307"/>
      <c r="HD1045" s="307"/>
      <c r="HE1045" s="307"/>
      <c r="HF1045" s="307"/>
      <c r="HG1045" s="307"/>
      <c r="HH1045" s="307"/>
      <c r="HI1045" s="307"/>
      <c r="HJ1045" s="307"/>
      <c r="HK1045" s="307"/>
      <c r="HL1045" s="307"/>
      <c r="HM1045" s="307"/>
      <c r="HN1045" s="307"/>
      <c r="HO1045" s="307"/>
      <c r="HP1045" s="307"/>
      <c r="HQ1045" s="307"/>
      <c r="HR1045" s="307"/>
      <c r="HS1045" s="307"/>
      <c r="HT1045" s="307"/>
      <c r="HU1045" s="307"/>
      <c r="HV1045" s="307"/>
      <c r="HW1045" s="307"/>
      <c r="HX1045" s="307"/>
      <c r="HY1045" s="307"/>
      <c r="HZ1045" s="307"/>
      <c r="IA1045" s="307"/>
      <c r="IB1045" s="307"/>
      <c r="IC1045" s="307"/>
      <c r="ID1045" s="307"/>
      <c r="IE1045" s="307"/>
      <c r="IF1045" s="307"/>
      <c r="IG1045" s="307"/>
      <c r="IH1045" s="307"/>
      <c r="II1045" s="307"/>
      <c r="IJ1045" s="307"/>
      <c r="IK1045" s="307"/>
      <c r="IL1045" s="307"/>
      <c r="IM1045" s="307"/>
      <c r="IN1045" s="307"/>
      <c r="IO1045" s="307"/>
      <c r="IP1045" s="307"/>
      <c r="IQ1045" s="307"/>
      <c r="IR1045" s="307"/>
      <c r="IS1045" s="307"/>
      <c r="IT1045" s="307"/>
      <c r="IU1045" s="307"/>
      <c r="IV1045" s="307"/>
      <c r="IW1045" s="307"/>
      <c r="IX1045" s="307"/>
      <c r="IY1045" s="307"/>
      <c r="IZ1045" s="307"/>
      <c r="JA1045" s="307"/>
      <c r="JB1045" s="307"/>
      <c r="JC1045" s="307"/>
      <c r="JD1045" s="307"/>
      <c r="JE1045" s="307"/>
      <c r="JF1045" s="307"/>
      <c r="JG1045" s="307"/>
      <c r="JH1045" s="307"/>
      <c r="JI1045" s="307"/>
      <c r="JJ1045" s="307"/>
      <c r="JK1045" s="307"/>
      <c r="JL1045" s="307"/>
      <c r="JM1045" s="307"/>
      <c r="JN1045" s="307"/>
      <c r="JO1045" s="307"/>
      <c r="JP1045" s="307"/>
      <c r="JQ1045" s="307"/>
      <c r="JR1045" s="307"/>
      <c r="JS1045" s="307"/>
      <c r="JT1045" s="307"/>
      <c r="JU1045" s="307"/>
      <c r="JV1045" s="307"/>
      <c r="JW1045" s="307"/>
      <c r="JX1045" s="307"/>
      <c r="JY1045" s="307"/>
      <c r="JZ1045" s="307"/>
      <c r="KA1045" s="307"/>
      <c r="KB1045" s="307"/>
      <c r="KC1045" s="307"/>
      <c r="KD1045" s="307"/>
      <c r="KE1045" s="307"/>
      <c r="KF1045" s="307"/>
      <c r="KG1045" s="307"/>
      <c r="KH1045" s="307"/>
      <c r="KI1045" s="307"/>
      <c r="KJ1045" s="307"/>
      <c r="KK1045" s="307"/>
      <c r="KL1045" s="307"/>
      <c r="KM1045" s="307"/>
      <c r="KN1045" s="307"/>
      <c r="KO1045" s="307"/>
      <c r="KP1045" s="307"/>
      <c r="KQ1045" s="307"/>
      <c r="KR1045" s="307"/>
      <c r="KS1045" s="307"/>
      <c r="KT1045" s="307"/>
    </row>
    <row r="1046" spans="14:306" s="56" customFormat="1" ht="15" customHeight="1">
      <c r="N1046" s="410"/>
      <c r="O1046" s="410"/>
      <c r="P1046" s="311"/>
      <c r="Q1046" s="311"/>
      <c r="R1046" s="311"/>
      <c r="AJ1046" s="441">
        <v>18</v>
      </c>
      <c r="AK1046" s="442">
        <v>94</v>
      </c>
      <c r="AL1046" s="442">
        <v>34</v>
      </c>
      <c r="AM1046" s="443" t="s">
        <v>392</v>
      </c>
      <c r="AN1046" s="443" t="s">
        <v>1121</v>
      </c>
      <c r="CB1046" s="307"/>
      <c r="CC1046" s="307"/>
      <c r="CD1046" s="307"/>
      <c r="CE1046" s="307"/>
      <c r="CF1046" s="307"/>
      <c r="CG1046" s="307"/>
      <c r="CH1046" s="307"/>
      <c r="CI1046" s="307"/>
      <c r="CJ1046" s="307"/>
      <c r="CK1046" s="307"/>
      <c r="CL1046" s="307"/>
      <c r="CM1046" s="307"/>
      <c r="CN1046" s="307"/>
      <c r="CO1046" s="307"/>
      <c r="CP1046" s="307"/>
      <c r="CQ1046" s="307"/>
      <c r="CR1046" s="307"/>
      <c r="CS1046" s="307"/>
      <c r="CT1046" s="307"/>
      <c r="CU1046" s="307"/>
      <c r="CV1046" s="307"/>
      <c r="CW1046" s="307"/>
      <c r="CX1046" s="307"/>
      <c r="CY1046" s="307"/>
      <c r="CZ1046" s="307"/>
      <c r="DA1046" s="307"/>
      <c r="DB1046" s="307"/>
      <c r="DC1046" s="307"/>
      <c r="DD1046" s="307"/>
      <c r="DE1046" s="307"/>
      <c r="DF1046" s="307"/>
      <c r="DG1046" s="307"/>
      <c r="DH1046" s="307"/>
      <c r="DI1046" s="390"/>
      <c r="DJ1046" s="390"/>
      <c r="DK1046" s="307"/>
      <c r="DL1046" s="307"/>
      <c r="DM1046" s="307"/>
      <c r="DN1046" s="307"/>
      <c r="DO1046" s="307"/>
      <c r="DP1046" s="307"/>
      <c r="DQ1046" s="307"/>
      <c r="DR1046" s="307"/>
      <c r="DS1046" s="307"/>
      <c r="DT1046" s="307"/>
      <c r="DU1046" s="307"/>
      <c r="DV1046" s="307"/>
      <c r="DW1046" s="307"/>
      <c r="DX1046" s="307"/>
      <c r="DY1046" s="307"/>
      <c r="DZ1046" s="307"/>
      <c r="EA1046" s="307"/>
      <c r="EB1046" s="307"/>
      <c r="EC1046" s="307"/>
      <c r="ED1046" s="307"/>
      <c r="EE1046" s="307"/>
      <c r="EF1046" s="307"/>
      <c r="EG1046" s="307"/>
      <c r="EH1046" s="307"/>
      <c r="EI1046" s="307"/>
      <c r="EJ1046" s="307"/>
      <c r="EK1046" s="307"/>
      <c r="EL1046" s="307"/>
      <c r="EM1046" s="307"/>
      <c r="EN1046" s="307"/>
      <c r="EO1046" s="307"/>
      <c r="EP1046" s="307"/>
      <c r="EQ1046" s="307"/>
      <c r="ER1046" s="307"/>
      <c r="ES1046" s="307"/>
      <c r="ET1046" s="307"/>
      <c r="EU1046" s="390"/>
      <c r="EV1046" s="390"/>
      <c r="EW1046" s="307"/>
      <c r="EX1046" s="307"/>
      <c r="EY1046" s="307"/>
      <c r="EZ1046" s="307"/>
      <c r="FA1046" s="307"/>
      <c r="FB1046" s="307"/>
      <c r="FC1046" s="307"/>
      <c r="FD1046" s="307"/>
      <c r="FE1046" s="307"/>
      <c r="FF1046" s="307"/>
      <c r="FG1046" s="307"/>
      <c r="FH1046" s="307"/>
      <c r="FI1046" s="307"/>
      <c r="FJ1046" s="307"/>
      <c r="FK1046" s="307"/>
      <c r="FL1046" s="307"/>
      <c r="FM1046" s="307"/>
      <c r="FN1046" s="307"/>
      <c r="FO1046" s="307"/>
      <c r="FP1046" s="307"/>
      <c r="FQ1046" s="307"/>
      <c r="FR1046" s="307"/>
      <c r="FS1046" s="307"/>
      <c r="FT1046" s="307"/>
      <c r="FU1046" s="307"/>
      <c r="FV1046" s="307"/>
      <c r="FW1046" s="307"/>
      <c r="FX1046" s="307"/>
      <c r="FY1046" s="307"/>
      <c r="FZ1046" s="307"/>
      <c r="GA1046" s="307"/>
      <c r="GB1046" s="307"/>
      <c r="GC1046" s="307"/>
      <c r="GD1046" s="307"/>
      <c r="GE1046" s="307"/>
      <c r="GF1046" s="307"/>
      <c r="GG1046" s="307"/>
      <c r="GH1046" s="307"/>
      <c r="GI1046" s="307"/>
      <c r="GJ1046" s="307"/>
      <c r="GK1046" s="307"/>
      <c r="GL1046" s="307"/>
      <c r="GM1046" s="307"/>
      <c r="GN1046" s="307"/>
      <c r="GO1046" s="307"/>
      <c r="GP1046" s="307"/>
      <c r="GQ1046" s="307"/>
      <c r="GR1046" s="307"/>
      <c r="GS1046" s="307"/>
      <c r="GT1046" s="307"/>
      <c r="GU1046" s="307"/>
      <c r="GV1046" s="307"/>
      <c r="GW1046" s="307"/>
      <c r="GX1046" s="307"/>
      <c r="GY1046" s="307"/>
      <c r="GZ1046" s="307"/>
      <c r="HA1046" s="307"/>
      <c r="HB1046" s="307"/>
      <c r="HC1046" s="307"/>
      <c r="HD1046" s="307"/>
      <c r="HE1046" s="307"/>
      <c r="HF1046" s="307"/>
      <c r="HG1046" s="307"/>
      <c r="HH1046" s="307"/>
      <c r="HI1046" s="307"/>
      <c r="HJ1046" s="307"/>
      <c r="HK1046" s="307"/>
      <c r="HL1046" s="307"/>
      <c r="HM1046" s="307"/>
      <c r="HN1046" s="307"/>
      <c r="HO1046" s="307"/>
      <c r="HP1046" s="307"/>
      <c r="HQ1046" s="307"/>
      <c r="HR1046" s="307"/>
      <c r="HS1046" s="307"/>
      <c r="HT1046" s="307"/>
      <c r="HU1046" s="307"/>
      <c r="HV1046" s="307"/>
      <c r="HW1046" s="307"/>
      <c r="HX1046" s="307"/>
      <c r="HY1046" s="307"/>
      <c r="HZ1046" s="307"/>
      <c r="IA1046" s="307"/>
      <c r="IB1046" s="307"/>
      <c r="IC1046" s="307"/>
      <c r="ID1046" s="307"/>
      <c r="IE1046" s="307"/>
      <c r="IF1046" s="307"/>
      <c r="IG1046" s="307"/>
      <c r="IH1046" s="307"/>
      <c r="II1046" s="307"/>
      <c r="IJ1046" s="307"/>
      <c r="IK1046" s="307"/>
      <c r="IL1046" s="307"/>
      <c r="IM1046" s="307"/>
      <c r="IN1046" s="307"/>
      <c r="IO1046" s="307"/>
      <c r="IP1046" s="307"/>
      <c r="IQ1046" s="307"/>
      <c r="IR1046" s="307"/>
      <c r="IS1046" s="307"/>
      <c r="IT1046" s="307"/>
      <c r="IU1046" s="307"/>
      <c r="IV1046" s="307"/>
      <c r="IW1046" s="307"/>
      <c r="IX1046" s="307"/>
      <c r="IY1046" s="307"/>
      <c r="IZ1046" s="307"/>
      <c r="JA1046" s="307"/>
      <c r="JB1046" s="307"/>
      <c r="JC1046" s="307"/>
      <c r="JD1046" s="307"/>
      <c r="JE1046" s="307"/>
      <c r="JF1046" s="307"/>
      <c r="JG1046" s="307"/>
      <c r="JH1046" s="307"/>
      <c r="JI1046" s="307"/>
      <c r="JJ1046" s="307"/>
      <c r="JK1046" s="307"/>
      <c r="JL1046" s="307"/>
      <c r="JM1046" s="307"/>
      <c r="JN1046" s="307"/>
      <c r="JO1046" s="307"/>
      <c r="JP1046" s="307"/>
      <c r="JQ1046" s="307"/>
      <c r="JR1046" s="307"/>
      <c r="JS1046" s="307"/>
      <c r="JT1046" s="307"/>
      <c r="JU1046" s="307"/>
      <c r="JV1046" s="307"/>
      <c r="JW1046" s="307"/>
      <c r="JX1046" s="307"/>
      <c r="JY1046" s="307"/>
      <c r="JZ1046" s="307"/>
      <c r="KA1046" s="307"/>
      <c r="KB1046" s="307"/>
      <c r="KC1046" s="307"/>
      <c r="KD1046" s="307"/>
      <c r="KE1046" s="307"/>
      <c r="KF1046" s="307"/>
      <c r="KG1046" s="307"/>
      <c r="KH1046" s="307"/>
      <c r="KI1046" s="307"/>
      <c r="KJ1046" s="307"/>
      <c r="KK1046" s="307"/>
      <c r="KL1046" s="307"/>
      <c r="KM1046" s="307"/>
      <c r="KN1046" s="307"/>
      <c r="KO1046" s="307"/>
      <c r="KP1046" s="307"/>
      <c r="KQ1046" s="307"/>
      <c r="KR1046" s="307"/>
      <c r="KS1046" s="307"/>
      <c r="KT1046" s="307"/>
    </row>
    <row r="1047" spans="14:306" s="56" customFormat="1" ht="15" customHeight="1">
      <c r="N1047" s="410"/>
      <c r="O1047" s="410"/>
      <c r="P1047" s="311"/>
      <c r="Q1047" s="311"/>
      <c r="R1047" s="311"/>
      <c r="AJ1047" s="441">
        <v>19</v>
      </c>
      <c r="AK1047" s="442">
        <v>97</v>
      </c>
      <c r="AL1047" s="442">
        <v>42</v>
      </c>
      <c r="AM1047" s="443" t="s">
        <v>396</v>
      </c>
      <c r="AN1047" s="443" t="s">
        <v>1076</v>
      </c>
      <c r="CB1047" s="307"/>
      <c r="CC1047" s="307"/>
      <c r="CD1047" s="307"/>
      <c r="CE1047" s="307"/>
      <c r="CF1047" s="307"/>
      <c r="CG1047" s="307"/>
      <c r="CH1047" s="307"/>
      <c r="CI1047" s="307"/>
      <c r="CJ1047" s="307"/>
      <c r="CK1047" s="307"/>
      <c r="CL1047" s="307"/>
      <c r="CM1047" s="307"/>
      <c r="CN1047" s="307"/>
      <c r="CO1047" s="307"/>
      <c r="CP1047" s="307"/>
      <c r="CQ1047" s="307"/>
      <c r="CR1047" s="307"/>
      <c r="CS1047" s="307"/>
      <c r="CT1047" s="307"/>
      <c r="CU1047" s="307"/>
      <c r="CV1047" s="307"/>
      <c r="CW1047" s="307"/>
      <c r="CX1047" s="307"/>
      <c r="CY1047" s="307"/>
      <c r="CZ1047" s="307"/>
      <c r="DA1047" s="307"/>
      <c r="DB1047" s="307"/>
      <c r="DC1047" s="307"/>
      <c r="DD1047" s="307"/>
      <c r="DE1047" s="307"/>
      <c r="DF1047" s="307"/>
      <c r="DG1047" s="307"/>
      <c r="DH1047" s="307"/>
      <c r="DI1047" s="390"/>
      <c r="DJ1047" s="390"/>
      <c r="DK1047" s="307"/>
      <c r="DL1047" s="307"/>
      <c r="DM1047" s="307"/>
      <c r="DN1047" s="307"/>
      <c r="DO1047" s="307"/>
      <c r="DP1047" s="307"/>
      <c r="DQ1047" s="307"/>
      <c r="DR1047" s="307"/>
      <c r="DS1047" s="307"/>
      <c r="DT1047" s="307"/>
      <c r="DU1047" s="307"/>
      <c r="DV1047" s="307"/>
      <c r="DW1047" s="307"/>
      <c r="DX1047" s="307"/>
      <c r="DY1047" s="307"/>
      <c r="DZ1047" s="307"/>
      <c r="EA1047" s="307"/>
      <c r="EB1047" s="307"/>
      <c r="EC1047" s="307"/>
      <c r="ED1047" s="307"/>
      <c r="EE1047" s="307"/>
      <c r="EF1047" s="307"/>
      <c r="EG1047" s="307"/>
      <c r="EH1047" s="307"/>
      <c r="EI1047" s="307"/>
      <c r="EJ1047" s="307"/>
      <c r="EK1047" s="307"/>
      <c r="EL1047" s="307"/>
      <c r="EM1047" s="307"/>
      <c r="EN1047" s="307"/>
      <c r="EO1047" s="307"/>
      <c r="EP1047" s="307"/>
      <c r="EQ1047" s="307"/>
      <c r="ER1047" s="307"/>
      <c r="ES1047" s="307"/>
      <c r="ET1047" s="307"/>
      <c r="EU1047" s="390"/>
      <c r="EV1047" s="390"/>
      <c r="EW1047" s="307"/>
      <c r="EX1047" s="307"/>
      <c r="EY1047" s="307"/>
      <c r="EZ1047" s="307"/>
      <c r="FA1047" s="307"/>
      <c r="FB1047" s="307"/>
      <c r="FC1047" s="307"/>
      <c r="FD1047" s="307"/>
      <c r="FE1047" s="307"/>
      <c r="FF1047" s="307"/>
      <c r="FG1047" s="307"/>
      <c r="FH1047" s="307"/>
      <c r="FI1047" s="307"/>
      <c r="FJ1047" s="307"/>
      <c r="FK1047" s="307"/>
      <c r="FL1047" s="307"/>
      <c r="FM1047" s="307"/>
      <c r="FN1047" s="307"/>
      <c r="FO1047" s="307"/>
      <c r="FP1047" s="307"/>
      <c r="FQ1047" s="307"/>
      <c r="FR1047" s="307"/>
      <c r="FS1047" s="307"/>
      <c r="FT1047" s="307"/>
      <c r="FU1047" s="307"/>
      <c r="FV1047" s="307"/>
      <c r="FW1047" s="307"/>
      <c r="FX1047" s="307"/>
      <c r="FY1047" s="307"/>
      <c r="FZ1047" s="307"/>
      <c r="GA1047" s="307"/>
      <c r="GB1047" s="307"/>
      <c r="GC1047" s="307"/>
      <c r="GD1047" s="307"/>
      <c r="GE1047" s="307"/>
      <c r="GF1047" s="307"/>
      <c r="GG1047" s="307"/>
      <c r="GH1047" s="307"/>
      <c r="GI1047" s="307"/>
      <c r="GJ1047" s="307"/>
      <c r="GK1047" s="307"/>
      <c r="GL1047" s="307"/>
      <c r="GM1047" s="307"/>
      <c r="GN1047" s="307"/>
      <c r="GO1047" s="307"/>
      <c r="GP1047" s="307"/>
      <c r="GQ1047" s="307"/>
      <c r="GR1047" s="307"/>
      <c r="GS1047" s="307"/>
      <c r="GT1047" s="307"/>
      <c r="GU1047" s="307"/>
      <c r="GV1047" s="307"/>
      <c r="GW1047" s="307"/>
      <c r="GX1047" s="307"/>
      <c r="GY1047" s="307"/>
      <c r="GZ1047" s="307"/>
      <c r="HA1047" s="307"/>
      <c r="HB1047" s="307"/>
      <c r="HC1047" s="307"/>
      <c r="HD1047" s="307"/>
      <c r="HE1047" s="307"/>
      <c r="HF1047" s="307"/>
      <c r="HG1047" s="307"/>
      <c r="HH1047" s="307"/>
      <c r="HI1047" s="307"/>
      <c r="HJ1047" s="307"/>
      <c r="HK1047" s="307"/>
      <c r="HL1047" s="307"/>
      <c r="HM1047" s="307"/>
      <c r="HN1047" s="307"/>
      <c r="HO1047" s="307"/>
      <c r="HP1047" s="307"/>
      <c r="HQ1047" s="307"/>
      <c r="HR1047" s="307"/>
      <c r="HS1047" s="307"/>
      <c r="HT1047" s="307"/>
      <c r="HU1047" s="307"/>
      <c r="HV1047" s="307"/>
      <c r="HW1047" s="307"/>
      <c r="HX1047" s="307"/>
      <c r="HY1047" s="307"/>
      <c r="HZ1047" s="307"/>
      <c r="IA1047" s="307"/>
      <c r="IB1047" s="307"/>
      <c r="IC1047" s="307"/>
      <c r="ID1047" s="307"/>
      <c r="IE1047" s="307"/>
      <c r="IF1047" s="307"/>
      <c r="IG1047" s="307"/>
      <c r="IH1047" s="307"/>
      <c r="II1047" s="307"/>
      <c r="IJ1047" s="307"/>
      <c r="IK1047" s="307"/>
      <c r="IL1047" s="307"/>
      <c r="IM1047" s="307"/>
      <c r="IN1047" s="307"/>
      <c r="IO1047" s="307"/>
      <c r="IP1047" s="307"/>
      <c r="IQ1047" s="307"/>
      <c r="IR1047" s="307"/>
      <c r="IS1047" s="307"/>
      <c r="IT1047" s="307"/>
      <c r="IU1047" s="307"/>
      <c r="IV1047" s="307"/>
      <c r="IW1047" s="307"/>
      <c r="IX1047" s="307"/>
      <c r="IY1047" s="307"/>
      <c r="IZ1047" s="307"/>
      <c r="JA1047" s="307"/>
      <c r="JB1047" s="307"/>
      <c r="JC1047" s="307"/>
      <c r="JD1047" s="307"/>
      <c r="JE1047" s="307"/>
      <c r="JF1047" s="307"/>
      <c r="JG1047" s="307"/>
      <c r="JH1047" s="307"/>
      <c r="JI1047" s="307"/>
      <c r="JJ1047" s="307"/>
      <c r="JK1047" s="307"/>
      <c r="JL1047" s="307"/>
      <c r="JM1047" s="307"/>
      <c r="JN1047" s="307"/>
      <c r="JO1047" s="307"/>
      <c r="JP1047" s="307"/>
      <c r="JQ1047" s="307"/>
      <c r="JR1047" s="307"/>
      <c r="JS1047" s="307"/>
      <c r="JT1047" s="307"/>
      <c r="JU1047" s="307"/>
      <c r="JV1047" s="307"/>
      <c r="JW1047" s="307"/>
      <c r="JX1047" s="307"/>
      <c r="JY1047" s="307"/>
      <c r="JZ1047" s="307"/>
      <c r="KA1047" s="307"/>
      <c r="KB1047" s="307"/>
      <c r="KC1047" s="307"/>
      <c r="KD1047" s="307"/>
      <c r="KE1047" s="307"/>
      <c r="KF1047" s="307"/>
      <c r="KG1047" s="307"/>
      <c r="KH1047" s="307"/>
      <c r="KI1047" s="307"/>
      <c r="KJ1047" s="307"/>
      <c r="KK1047" s="307"/>
      <c r="KL1047" s="307"/>
      <c r="KM1047" s="307"/>
      <c r="KN1047" s="307"/>
      <c r="KO1047" s="307"/>
      <c r="KP1047" s="307"/>
      <c r="KQ1047" s="307"/>
      <c r="KR1047" s="307"/>
      <c r="KS1047" s="307"/>
      <c r="KT1047" s="307"/>
    </row>
    <row r="1048" spans="14:306" s="56" customFormat="1" ht="15" customHeight="1">
      <c r="N1048" s="410"/>
      <c r="O1048" s="410"/>
      <c r="P1048" s="311"/>
      <c r="Q1048" s="311"/>
      <c r="R1048" s="311"/>
      <c r="AJ1048" s="441">
        <v>20</v>
      </c>
      <c r="AK1048" s="442">
        <v>100</v>
      </c>
      <c r="AL1048" s="442">
        <v>50</v>
      </c>
      <c r="AM1048" s="443" t="s">
        <v>402</v>
      </c>
      <c r="AN1048" s="443" t="s">
        <v>39</v>
      </c>
      <c r="CB1048" s="307"/>
      <c r="CC1048" s="307"/>
      <c r="CD1048" s="307"/>
      <c r="CE1048" s="307"/>
      <c r="CF1048" s="307"/>
      <c r="CG1048" s="307"/>
      <c r="CH1048" s="307"/>
      <c r="CI1048" s="307"/>
      <c r="CJ1048" s="307"/>
      <c r="CK1048" s="307"/>
      <c r="CL1048" s="307"/>
      <c r="CM1048" s="307"/>
      <c r="CN1048" s="307"/>
      <c r="CO1048" s="307"/>
      <c r="CP1048" s="307"/>
      <c r="CQ1048" s="307"/>
      <c r="CR1048" s="307"/>
      <c r="CS1048" s="307"/>
      <c r="CT1048" s="307"/>
      <c r="CU1048" s="307"/>
      <c r="CV1048" s="307"/>
      <c r="CW1048" s="307"/>
      <c r="CX1048" s="307"/>
      <c r="CY1048" s="307"/>
      <c r="CZ1048" s="307"/>
      <c r="DA1048" s="307"/>
      <c r="DB1048" s="307"/>
      <c r="DC1048" s="307"/>
      <c r="DD1048" s="307"/>
      <c r="DE1048" s="307"/>
      <c r="DF1048" s="307"/>
      <c r="DG1048" s="307"/>
      <c r="DH1048" s="307"/>
      <c r="DI1048" s="390"/>
      <c r="DJ1048" s="390"/>
      <c r="DK1048" s="307"/>
      <c r="DL1048" s="307"/>
      <c r="DM1048" s="307"/>
      <c r="DN1048" s="307"/>
      <c r="DO1048" s="307"/>
      <c r="DP1048" s="307"/>
      <c r="DQ1048" s="307"/>
      <c r="DR1048" s="307"/>
      <c r="DS1048" s="307"/>
      <c r="DT1048" s="307"/>
      <c r="DU1048" s="307"/>
      <c r="DV1048" s="307"/>
      <c r="DW1048" s="307"/>
      <c r="DX1048" s="307"/>
      <c r="DY1048" s="307"/>
      <c r="DZ1048" s="307"/>
      <c r="EA1048" s="307"/>
      <c r="EB1048" s="307"/>
      <c r="EC1048" s="307"/>
      <c r="ED1048" s="307"/>
      <c r="EE1048" s="307"/>
      <c r="EF1048" s="307"/>
      <c r="EG1048" s="307"/>
      <c r="EH1048" s="307"/>
      <c r="EI1048" s="307"/>
      <c r="EJ1048" s="307"/>
      <c r="EK1048" s="307"/>
      <c r="EL1048" s="307"/>
      <c r="EM1048" s="307"/>
      <c r="EN1048" s="307"/>
      <c r="EO1048" s="307"/>
      <c r="EP1048" s="307"/>
      <c r="EQ1048" s="307"/>
      <c r="ER1048" s="307"/>
      <c r="ES1048" s="307"/>
      <c r="ET1048" s="307"/>
      <c r="EU1048" s="390"/>
      <c r="EV1048" s="390"/>
      <c r="EW1048" s="307"/>
      <c r="EX1048" s="307"/>
      <c r="EY1048" s="307"/>
      <c r="EZ1048" s="307"/>
      <c r="FA1048" s="307"/>
      <c r="FB1048" s="307"/>
      <c r="FC1048" s="307"/>
      <c r="FD1048" s="307"/>
      <c r="FE1048" s="307"/>
      <c r="FF1048" s="307"/>
      <c r="FG1048" s="307"/>
      <c r="FH1048" s="307"/>
      <c r="FI1048" s="307"/>
      <c r="FJ1048" s="307"/>
      <c r="FK1048" s="307"/>
      <c r="FL1048" s="307"/>
      <c r="FM1048" s="307"/>
      <c r="FN1048" s="307"/>
      <c r="FO1048" s="307"/>
      <c r="FP1048" s="307"/>
      <c r="FQ1048" s="307"/>
      <c r="FR1048" s="307"/>
      <c r="FS1048" s="307"/>
      <c r="FT1048" s="307"/>
      <c r="FU1048" s="307"/>
      <c r="FV1048" s="307"/>
      <c r="FW1048" s="307"/>
      <c r="FX1048" s="307"/>
      <c r="FY1048" s="307"/>
      <c r="FZ1048" s="307"/>
      <c r="GA1048" s="307"/>
      <c r="GB1048" s="307"/>
      <c r="GC1048" s="307"/>
      <c r="GD1048" s="307"/>
      <c r="GE1048" s="307"/>
      <c r="GF1048" s="307"/>
      <c r="GG1048" s="307"/>
      <c r="GH1048" s="307"/>
      <c r="GI1048" s="307"/>
      <c r="GJ1048" s="307"/>
      <c r="GK1048" s="307"/>
      <c r="GL1048" s="307"/>
      <c r="GM1048" s="307"/>
      <c r="GN1048" s="307"/>
      <c r="GO1048" s="307"/>
      <c r="GP1048" s="307"/>
      <c r="GQ1048" s="307"/>
      <c r="GR1048" s="307"/>
      <c r="GS1048" s="307"/>
      <c r="GT1048" s="307"/>
      <c r="GU1048" s="307"/>
      <c r="GV1048" s="307"/>
      <c r="GW1048" s="307"/>
      <c r="GX1048" s="307"/>
      <c r="GY1048" s="307"/>
      <c r="GZ1048" s="307"/>
      <c r="HA1048" s="307"/>
      <c r="HB1048" s="307"/>
      <c r="HC1048" s="307"/>
      <c r="HD1048" s="307"/>
      <c r="HE1048" s="307"/>
      <c r="HF1048" s="307"/>
      <c r="HG1048" s="307"/>
      <c r="HH1048" s="307"/>
      <c r="HI1048" s="307"/>
      <c r="HJ1048" s="307"/>
      <c r="HK1048" s="307"/>
      <c r="HL1048" s="307"/>
      <c r="HM1048" s="307"/>
      <c r="HN1048" s="307"/>
      <c r="HO1048" s="307"/>
      <c r="HP1048" s="307"/>
      <c r="HQ1048" s="307"/>
      <c r="HR1048" s="307"/>
      <c r="HS1048" s="307"/>
      <c r="HT1048" s="307"/>
      <c r="HU1048" s="307"/>
      <c r="HV1048" s="307"/>
      <c r="HW1048" s="307"/>
      <c r="HX1048" s="307"/>
      <c r="HY1048" s="307"/>
      <c r="HZ1048" s="307"/>
      <c r="IA1048" s="307"/>
      <c r="IB1048" s="307"/>
      <c r="IC1048" s="307"/>
      <c r="ID1048" s="307"/>
      <c r="IE1048" s="307"/>
      <c r="IF1048" s="307"/>
      <c r="IG1048" s="307"/>
      <c r="IH1048" s="307"/>
      <c r="II1048" s="307"/>
      <c r="IJ1048" s="307"/>
      <c r="IK1048" s="307"/>
      <c r="IL1048" s="307"/>
      <c r="IM1048" s="307"/>
      <c r="IN1048" s="307"/>
      <c r="IO1048" s="307"/>
      <c r="IP1048" s="307"/>
      <c r="IQ1048" s="307"/>
      <c r="IR1048" s="307"/>
      <c r="IS1048" s="307"/>
      <c r="IT1048" s="307"/>
      <c r="IU1048" s="307"/>
      <c r="IV1048" s="307"/>
      <c r="IW1048" s="307"/>
      <c r="IX1048" s="307"/>
      <c r="IY1048" s="307"/>
      <c r="IZ1048" s="307"/>
      <c r="JA1048" s="307"/>
      <c r="JB1048" s="307"/>
      <c r="JC1048" s="307"/>
      <c r="JD1048" s="307"/>
      <c r="JE1048" s="307"/>
      <c r="JF1048" s="307"/>
      <c r="JG1048" s="307"/>
      <c r="JH1048" s="307"/>
      <c r="JI1048" s="307"/>
      <c r="JJ1048" s="307"/>
      <c r="JK1048" s="307"/>
      <c r="JL1048" s="307"/>
      <c r="JM1048" s="307"/>
      <c r="JN1048" s="307"/>
      <c r="JO1048" s="307"/>
      <c r="JP1048" s="307"/>
      <c r="JQ1048" s="307"/>
      <c r="JR1048" s="307"/>
      <c r="JS1048" s="307"/>
      <c r="JT1048" s="307"/>
      <c r="JU1048" s="307"/>
      <c r="JV1048" s="307"/>
      <c r="JW1048" s="307"/>
      <c r="JX1048" s="307"/>
      <c r="JY1048" s="307"/>
      <c r="JZ1048" s="307"/>
      <c r="KA1048" s="307"/>
      <c r="KB1048" s="307"/>
      <c r="KC1048" s="307"/>
      <c r="KD1048" s="307"/>
      <c r="KE1048" s="307"/>
      <c r="KF1048" s="307"/>
      <c r="KG1048" s="307"/>
      <c r="KH1048" s="307"/>
      <c r="KI1048" s="307"/>
      <c r="KJ1048" s="307"/>
      <c r="KK1048" s="307"/>
      <c r="KL1048" s="307"/>
      <c r="KM1048" s="307"/>
      <c r="KN1048" s="307"/>
      <c r="KO1048" s="307"/>
      <c r="KP1048" s="307"/>
      <c r="KQ1048" s="307"/>
      <c r="KR1048" s="307"/>
      <c r="KS1048" s="307"/>
      <c r="KT1048" s="307"/>
    </row>
    <row r="1049" spans="14:306" s="56" customFormat="1" ht="15" customHeight="1">
      <c r="N1049" s="410"/>
      <c r="O1049" s="410"/>
      <c r="P1049" s="311"/>
      <c r="Q1049" s="311"/>
      <c r="R1049" s="311"/>
      <c r="AJ1049" s="441">
        <v>21</v>
      </c>
      <c r="AK1049" s="442">
        <v>103</v>
      </c>
      <c r="AL1049" s="442">
        <v>58</v>
      </c>
      <c r="AM1049" s="443" t="s">
        <v>408</v>
      </c>
      <c r="AN1049" s="443" t="s">
        <v>1079</v>
      </c>
      <c r="CB1049" s="307"/>
      <c r="CC1049" s="307"/>
      <c r="CD1049" s="307"/>
      <c r="CE1049" s="307"/>
      <c r="CF1049" s="307"/>
      <c r="CG1049" s="307"/>
      <c r="CH1049" s="307"/>
      <c r="CI1049" s="307"/>
      <c r="CJ1049" s="307"/>
      <c r="CK1049" s="307"/>
      <c r="CL1049" s="307"/>
      <c r="CM1049" s="307"/>
      <c r="CN1049" s="307"/>
      <c r="CO1049" s="307"/>
      <c r="CP1049" s="307"/>
      <c r="CQ1049" s="307"/>
      <c r="CR1049" s="307"/>
      <c r="CS1049" s="307"/>
      <c r="CT1049" s="307"/>
      <c r="CU1049" s="307"/>
      <c r="CV1049" s="307"/>
      <c r="CW1049" s="307"/>
      <c r="CX1049" s="307"/>
      <c r="CY1049" s="307"/>
      <c r="CZ1049" s="307"/>
      <c r="DA1049" s="307"/>
      <c r="DB1049" s="307"/>
      <c r="DC1049" s="307"/>
      <c r="DD1049" s="307"/>
      <c r="DE1049" s="307"/>
      <c r="DF1049" s="307"/>
      <c r="DG1049" s="307"/>
      <c r="DH1049" s="307"/>
      <c r="DI1049" s="390"/>
      <c r="DJ1049" s="390"/>
      <c r="DK1049" s="307"/>
      <c r="DL1049" s="307"/>
      <c r="DM1049" s="307"/>
      <c r="DN1049" s="307"/>
      <c r="DO1049" s="307"/>
      <c r="DP1049" s="307"/>
      <c r="DQ1049" s="307"/>
      <c r="DR1049" s="307"/>
      <c r="DS1049" s="307"/>
      <c r="DT1049" s="307"/>
      <c r="DU1049" s="307"/>
      <c r="DV1049" s="307"/>
      <c r="DW1049" s="307"/>
      <c r="DX1049" s="307"/>
      <c r="DY1049" s="307"/>
      <c r="DZ1049" s="307"/>
      <c r="EA1049" s="307"/>
      <c r="EB1049" s="307"/>
      <c r="EC1049" s="307"/>
      <c r="ED1049" s="307"/>
      <c r="EE1049" s="307"/>
      <c r="EF1049" s="307"/>
      <c r="EG1049" s="307"/>
      <c r="EH1049" s="307"/>
      <c r="EI1049" s="307"/>
      <c r="EJ1049" s="307"/>
      <c r="EK1049" s="307"/>
      <c r="EL1049" s="307"/>
      <c r="EM1049" s="307"/>
      <c r="EN1049" s="307"/>
      <c r="EO1049" s="307"/>
      <c r="EP1049" s="307"/>
      <c r="EQ1049" s="307"/>
      <c r="ER1049" s="307"/>
      <c r="ES1049" s="307"/>
      <c r="ET1049" s="307"/>
      <c r="EU1049" s="390"/>
      <c r="EV1049" s="390"/>
      <c r="EW1049" s="307"/>
      <c r="EX1049" s="307"/>
      <c r="EY1049" s="307"/>
      <c r="EZ1049" s="307"/>
      <c r="FA1049" s="307"/>
      <c r="FB1049" s="307"/>
      <c r="FC1049" s="307"/>
      <c r="FD1049" s="307"/>
      <c r="FE1049" s="307"/>
      <c r="FF1049" s="307"/>
      <c r="FG1049" s="307"/>
      <c r="FH1049" s="307"/>
      <c r="FI1049" s="307"/>
      <c r="FJ1049" s="307"/>
      <c r="FK1049" s="307"/>
      <c r="FL1049" s="307"/>
      <c r="FM1049" s="307"/>
      <c r="FN1049" s="307"/>
      <c r="FO1049" s="307"/>
      <c r="FP1049" s="307"/>
      <c r="FQ1049" s="307"/>
      <c r="FR1049" s="307"/>
      <c r="FS1049" s="307"/>
      <c r="FT1049" s="307"/>
      <c r="FU1049" s="307"/>
      <c r="FV1049" s="307"/>
      <c r="FW1049" s="307"/>
      <c r="FX1049" s="307"/>
      <c r="FY1049" s="307"/>
      <c r="FZ1049" s="307"/>
      <c r="GA1049" s="307"/>
      <c r="GB1049" s="307"/>
      <c r="GC1049" s="307"/>
      <c r="GD1049" s="307"/>
      <c r="GE1049" s="307"/>
      <c r="GF1049" s="307"/>
      <c r="GG1049" s="307"/>
      <c r="GH1049" s="307"/>
      <c r="GI1049" s="307"/>
      <c r="GJ1049" s="307"/>
      <c r="GK1049" s="307"/>
      <c r="GL1049" s="307"/>
      <c r="GM1049" s="307"/>
      <c r="GN1049" s="307"/>
      <c r="GO1049" s="307"/>
      <c r="GP1049" s="307"/>
      <c r="GQ1049" s="307"/>
      <c r="GR1049" s="307"/>
      <c r="GS1049" s="307"/>
      <c r="GT1049" s="307"/>
      <c r="GU1049" s="307"/>
      <c r="GV1049" s="307"/>
      <c r="GW1049" s="307"/>
      <c r="GX1049" s="307"/>
      <c r="GY1049" s="307"/>
      <c r="GZ1049" s="307"/>
      <c r="HA1049" s="307"/>
      <c r="HB1049" s="307"/>
      <c r="HC1049" s="307"/>
      <c r="HD1049" s="307"/>
      <c r="HE1049" s="307"/>
      <c r="HF1049" s="307"/>
      <c r="HG1049" s="307"/>
      <c r="HH1049" s="307"/>
      <c r="HI1049" s="307"/>
      <c r="HJ1049" s="307"/>
      <c r="HK1049" s="307"/>
      <c r="HL1049" s="307"/>
      <c r="HM1049" s="307"/>
      <c r="HN1049" s="307"/>
      <c r="HO1049" s="307"/>
      <c r="HP1049" s="307"/>
      <c r="HQ1049" s="307"/>
      <c r="HR1049" s="307"/>
      <c r="HS1049" s="307"/>
      <c r="HT1049" s="307"/>
      <c r="HU1049" s="307"/>
      <c r="HV1049" s="307"/>
      <c r="HW1049" s="307"/>
      <c r="HX1049" s="307"/>
      <c r="HY1049" s="307"/>
      <c r="HZ1049" s="307"/>
      <c r="IA1049" s="307"/>
      <c r="IB1049" s="307"/>
      <c r="IC1049" s="307"/>
      <c r="ID1049" s="307"/>
      <c r="IE1049" s="307"/>
      <c r="IF1049" s="307"/>
      <c r="IG1049" s="307"/>
      <c r="IH1049" s="307"/>
      <c r="II1049" s="307"/>
      <c r="IJ1049" s="307"/>
      <c r="IK1049" s="307"/>
      <c r="IL1049" s="307"/>
      <c r="IM1049" s="307"/>
      <c r="IN1049" s="307"/>
      <c r="IO1049" s="307"/>
      <c r="IP1049" s="307"/>
      <c r="IQ1049" s="307"/>
      <c r="IR1049" s="307"/>
      <c r="IS1049" s="307"/>
      <c r="IT1049" s="307"/>
      <c r="IU1049" s="307"/>
      <c r="IV1049" s="307"/>
      <c r="IW1049" s="307"/>
      <c r="IX1049" s="307"/>
      <c r="IY1049" s="307"/>
      <c r="IZ1049" s="307"/>
      <c r="JA1049" s="307"/>
      <c r="JB1049" s="307"/>
      <c r="JC1049" s="307"/>
      <c r="JD1049" s="307"/>
      <c r="JE1049" s="307"/>
      <c r="JF1049" s="307"/>
      <c r="JG1049" s="307"/>
      <c r="JH1049" s="307"/>
      <c r="JI1049" s="307"/>
      <c r="JJ1049" s="307"/>
      <c r="JK1049" s="307"/>
      <c r="JL1049" s="307"/>
      <c r="JM1049" s="307"/>
      <c r="JN1049" s="307"/>
      <c r="JO1049" s="307"/>
      <c r="JP1049" s="307"/>
      <c r="JQ1049" s="307"/>
      <c r="JR1049" s="307"/>
      <c r="JS1049" s="307"/>
      <c r="JT1049" s="307"/>
      <c r="JU1049" s="307"/>
      <c r="JV1049" s="307"/>
      <c r="JW1049" s="307"/>
      <c r="JX1049" s="307"/>
      <c r="JY1049" s="307"/>
      <c r="JZ1049" s="307"/>
      <c r="KA1049" s="307"/>
      <c r="KB1049" s="307"/>
      <c r="KC1049" s="307"/>
      <c r="KD1049" s="307"/>
      <c r="KE1049" s="307"/>
      <c r="KF1049" s="307"/>
      <c r="KG1049" s="307"/>
      <c r="KH1049" s="307"/>
      <c r="KI1049" s="307"/>
      <c r="KJ1049" s="307"/>
      <c r="KK1049" s="307"/>
      <c r="KL1049" s="307"/>
      <c r="KM1049" s="307"/>
      <c r="KN1049" s="307"/>
      <c r="KO1049" s="307"/>
      <c r="KP1049" s="307"/>
      <c r="KQ1049" s="307"/>
      <c r="KR1049" s="307"/>
      <c r="KS1049" s="307"/>
      <c r="KT1049" s="307"/>
    </row>
    <row r="1050" spans="14:306" s="56" customFormat="1" ht="15" customHeight="1">
      <c r="N1050" s="410"/>
      <c r="O1050" s="410"/>
      <c r="P1050" s="311"/>
      <c r="Q1050" s="311"/>
      <c r="R1050" s="311"/>
      <c r="AJ1050" s="441">
        <v>22</v>
      </c>
      <c r="AK1050" s="442">
        <v>106</v>
      </c>
      <c r="AL1050" s="442">
        <v>66</v>
      </c>
      <c r="AM1050" s="443" t="s">
        <v>485</v>
      </c>
      <c r="AN1050" s="443" t="s">
        <v>1081</v>
      </c>
      <c r="CB1050" s="307"/>
      <c r="CC1050" s="307"/>
      <c r="CD1050" s="307"/>
      <c r="CE1050" s="307"/>
      <c r="CF1050" s="307"/>
      <c r="CG1050" s="307"/>
      <c r="CH1050" s="307"/>
      <c r="CI1050" s="307"/>
      <c r="CJ1050" s="307"/>
      <c r="CK1050" s="307"/>
      <c r="CL1050" s="307"/>
      <c r="CM1050" s="307"/>
      <c r="CN1050" s="307"/>
      <c r="CO1050" s="307"/>
      <c r="CP1050" s="307"/>
      <c r="CQ1050" s="307"/>
      <c r="CR1050" s="307"/>
      <c r="CS1050" s="307"/>
      <c r="CT1050" s="307"/>
      <c r="CU1050" s="307"/>
      <c r="CV1050" s="307"/>
      <c r="CW1050" s="307"/>
      <c r="CX1050" s="307"/>
      <c r="CY1050" s="307"/>
      <c r="CZ1050" s="307"/>
      <c r="DA1050" s="307"/>
      <c r="DB1050" s="307"/>
      <c r="DC1050" s="307"/>
      <c r="DD1050" s="307"/>
      <c r="DE1050" s="307"/>
      <c r="DF1050" s="307"/>
      <c r="DG1050" s="307"/>
      <c r="DH1050" s="307"/>
      <c r="DI1050" s="390"/>
      <c r="DJ1050" s="390"/>
      <c r="DK1050" s="307"/>
      <c r="DL1050" s="307"/>
      <c r="DM1050" s="307"/>
      <c r="DN1050" s="307"/>
      <c r="DO1050" s="307"/>
      <c r="DP1050" s="307"/>
      <c r="DQ1050" s="307"/>
      <c r="DR1050" s="307"/>
      <c r="DS1050" s="307"/>
      <c r="DT1050" s="307"/>
      <c r="DU1050" s="307"/>
      <c r="DV1050" s="307"/>
      <c r="DW1050" s="307"/>
      <c r="DX1050" s="307"/>
      <c r="DY1050" s="307"/>
      <c r="DZ1050" s="307"/>
      <c r="EA1050" s="307"/>
      <c r="EB1050" s="307"/>
      <c r="EC1050" s="307"/>
      <c r="ED1050" s="307"/>
      <c r="EE1050" s="307"/>
      <c r="EF1050" s="307"/>
      <c r="EG1050" s="307"/>
      <c r="EH1050" s="307"/>
      <c r="EI1050" s="307"/>
      <c r="EJ1050" s="307"/>
      <c r="EK1050" s="307"/>
      <c r="EL1050" s="307"/>
      <c r="EM1050" s="307"/>
      <c r="EN1050" s="307"/>
      <c r="EO1050" s="307"/>
      <c r="EP1050" s="307"/>
      <c r="EQ1050" s="307"/>
      <c r="ER1050" s="307"/>
      <c r="ES1050" s="307"/>
      <c r="ET1050" s="307"/>
      <c r="EU1050" s="390"/>
      <c r="EV1050" s="390"/>
      <c r="EW1050" s="307"/>
      <c r="EX1050" s="307"/>
      <c r="EY1050" s="307"/>
      <c r="EZ1050" s="307"/>
      <c r="FA1050" s="307"/>
      <c r="FB1050" s="307"/>
      <c r="FC1050" s="307"/>
      <c r="FD1050" s="307"/>
      <c r="FE1050" s="307"/>
      <c r="FF1050" s="307"/>
      <c r="FG1050" s="307"/>
      <c r="FH1050" s="307"/>
      <c r="FI1050" s="307"/>
      <c r="FJ1050" s="307"/>
      <c r="FK1050" s="307"/>
      <c r="FL1050" s="307"/>
      <c r="FM1050" s="307"/>
      <c r="FN1050" s="307"/>
      <c r="FO1050" s="307"/>
      <c r="FP1050" s="307"/>
      <c r="FQ1050" s="307"/>
      <c r="FR1050" s="307"/>
      <c r="FS1050" s="307"/>
      <c r="FT1050" s="307"/>
      <c r="FU1050" s="307"/>
      <c r="FV1050" s="307"/>
      <c r="FW1050" s="307"/>
      <c r="FX1050" s="307"/>
      <c r="FY1050" s="307"/>
      <c r="FZ1050" s="307"/>
      <c r="GA1050" s="307"/>
      <c r="GB1050" s="307"/>
      <c r="GC1050" s="307"/>
      <c r="GD1050" s="307"/>
      <c r="GE1050" s="307"/>
      <c r="GF1050" s="307"/>
      <c r="GG1050" s="307"/>
      <c r="GH1050" s="307"/>
      <c r="GI1050" s="307"/>
      <c r="GJ1050" s="307"/>
      <c r="GK1050" s="307"/>
      <c r="GL1050" s="307"/>
      <c r="GM1050" s="307"/>
      <c r="GN1050" s="307"/>
      <c r="GO1050" s="307"/>
      <c r="GP1050" s="307"/>
      <c r="GQ1050" s="307"/>
      <c r="GR1050" s="307"/>
      <c r="GS1050" s="307"/>
      <c r="GT1050" s="307"/>
      <c r="GU1050" s="307"/>
      <c r="GV1050" s="307"/>
      <c r="GW1050" s="307"/>
      <c r="GX1050" s="307"/>
      <c r="GY1050" s="307"/>
      <c r="GZ1050" s="307"/>
      <c r="HA1050" s="307"/>
      <c r="HB1050" s="307"/>
      <c r="HC1050" s="307"/>
      <c r="HD1050" s="307"/>
      <c r="HE1050" s="307"/>
      <c r="HF1050" s="307"/>
      <c r="HG1050" s="307"/>
      <c r="HH1050" s="307"/>
      <c r="HI1050" s="307"/>
      <c r="HJ1050" s="307"/>
      <c r="HK1050" s="307"/>
      <c r="HL1050" s="307"/>
      <c r="HM1050" s="307"/>
      <c r="HN1050" s="307"/>
      <c r="HO1050" s="307"/>
      <c r="HP1050" s="307"/>
      <c r="HQ1050" s="307"/>
      <c r="HR1050" s="307"/>
      <c r="HS1050" s="307"/>
      <c r="HT1050" s="307"/>
      <c r="HU1050" s="307"/>
      <c r="HV1050" s="307"/>
      <c r="HW1050" s="307"/>
      <c r="HX1050" s="307"/>
      <c r="HY1050" s="307"/>
      <c r="HZ1050" s="307"/>
      <c r="IA1050" s="307"/>
      <c r="IB1050" s="307"/>
      <c r="IC1050" s="307"/>
      <c r="ID1050" s="307"/>
      <c r="IE1050" s="307"/>
      <c r="IF1050" s="307"/>
      <c r="IG1050" s="307"/>
      <c r="IH1050" s="307"/>
      <c r="II1050" s="307"/>
      <c r="IJ1050" s="307"/>
      <c r="IK1050" s="307"/>
      <c r="IL1050" s="307"/>
      <c r="IM1050" s="307"/>
      <c r="IN1050" s="307"/>
      <c r="IO1050" s="307"/>
      <c r="IP1050" s="307"/>
      <c r="IQ1050" s="307"/>
      <c r="IR1050" s="307"/>
      <c r="IS1050" s="307"/>
      <c r="IT1050" s="307"/>
      <c r="IU1050" s="307"/>
      <c r="IV1050" s="307"/>
      <c r="IW1050" s="307"/>
      <c r="IX1050" s="307"/>
      <c r="IY1050" s="307"/>
      <c r="IZ1050" s="307"/>
      <c r="JA1050" s="307"/>
      <c r="JB1050" s="307"/>
      <c r="JC1050" s="307"/>
      <c r="JD1050" s="307"/>
      <c r="JE1050" s="307"/>
      <c r="JF1050" s="307"/>
      <c r="JG1050" s="307"/>
      <c r="JH1050" s="307"/>
      <c r="JI1050" s="307"/>
      <c r="JJ1050" s="307"/>
      <c r="JK1050" s="307"/>
      <c r="JL1050" s="307"/>
      <c r="JM1050" s="307"/>
      <c r="JN1050" s="307"/>
      <c r="JO1050" s="307"/>
      <c r="JP1050" s="307"/>
      <c r="JQ1050" s="307"/>
      <c r="JR1050" s="307"/>
      <c r="JS1050" s="307"/>
      <c r="JT1050" s="307"/>
      <c r="JU1050" s="307"/>
      <c r="JV1050" s="307"/>
      <c r="JW1050" s="307"/>
      <c r="JX1050" s="307"/>
      <c r="JY1050" s="307"/>
      <c r="JZ1050" s="307"/>
      <c r="KA1050" s="307"/>
      <c r="KB1050" s="307"/>
      <c r="KC1050" s="307"/>
      <c r="KD1050" s="307"/>
      <c r="KE1050" s="307"/>
      <c r="KF1050" s="307"/>
      <c r="KG1050" s="307"/>
      <c r="KH1050" s="307"/>
      <c r="KI1050" s="307"/>
      <c r="KJ1050" s="307"/>
      <c r="KK1050" s="307"/>
      <c r="KL1050" s="307"/>
      <c r="KM1050" s="307"/>
      <c r="KN1050" s="307"/>
      <c r="KO1050" s="307"/>
      <c r="KP1050" s="307"/>
      <c r="KQ1050" s="307"/>
      <c r="KR1050" s="307"/>
      <c r="KS1050" s="307"/>
      <c r="KT1050" s="307"/>
    </row>
    <row r="1051" spans="14:306" s="56" customFormat="1" ht="15" customHeight="1">
      <c r="N1051" s="410"/>
      <c r="O1051" s="410"/>
      <c r="P1051" s="311"/>
      <c r="Q1051" s="311"/>
      <c r="R1051" s="311"/>
      <c r="AJ1051" s="441">
        <v>23</v>
      </c>
      <c r="AK1051" s="442">
        <v>109</v>
      </c>
      <c r="AL1051" s="442">
        <v>73</v>
      </c>
      <c r="AM1051" s="443" t="s">
        <v>486</v>
      </c>
      <c r="AN1051" s="443" t="s">
        <v>1142</v>
      </c>
      <c r="CB1051" s="307"/>
      <c r="CC1051" s="307"/>
      <c r="CD1051" s="307"/>
      <c r="CE1051" s="307"/>
      <c r="CF1051" s="307"/>
      <c r="CG1051" s="307"/>
      <c r="CH1051" s="307"/>
      <c r="CI1051" s="307"/>
      <c r="CJ1051" s="307"/>
      <c r="CK1051" s="307"/>
      <c r="CL1051" s="307"/>
      <c r="CM1051" s="307"/>
      <c r="CN1051" s="307"/>
      <c r="CO1051" s="307"/>
      <c r="CP1051" s="307"/>
      <c r="CQ1051" s="307"/>
      <c r="CR1051" s="307"/>
      <c r="CS1051" s="307"/>
      <c r="CT1051" s="307"/>
      <c r="CU1051" s="307"/>
      <c r="CV1051" s="307"/>
      <c r="CW1051" s="307"/>
      <c r="CX1051" s="307"/>
      <c r="CY1051" s="307"/>
      <c r="CZ1051" s="307"/>
      <c r="DA1051" s="307"/>
      <c r="DB1051" s="307"/>
      <c r="DC1051" s="307"/>
      <c r="DD1051" s="307"/>
      <c r="DE1051" s="307"/>
      <c r="DF1051" s="307"/>
      <c r="DG1051" s="307"/>
      <c r="DH1051" s="307"/>
      <c r="DI1051" s="390"/>
      <c r="DJ1051" s="390"/>
      <c r="DK1051" s="307"/>
      <c r="DL1051" s="307"/>
      <c r="DM1051" s="307"/>
      <c r="DN1051" s="307"/>
      <c r="DO1051" s="307"/>
      <c r="DP1051" s="307"/>
      <c r="DQ1051" s="307"/>
      <c r="DR1051" s="307"/>
      <c r="DS1051" s="307"/>
      <c r="DT1051" s="307"/>
      <c r="DU1051" s="307"/>
      <c r="DV1051" s="307"/>
      <c r="DW1051" s="307"/>
      <c r="DX1051" s="307"/>
      <c r="DY1051" s="307"/>
      <c r="DZ1051" s="307"/>
      <c r="EA1051" s="307"/>
      <c r="EB1051" s="307"/>
      <c r="EC1051" s="307"/>
      <c r="ED1051" s="307"/>
      <c r="EE1051" s="307"/>
      <c r="EF1051" s="307"/>
      <c r="EG1051" s="307"/>
      <c r="EH1051" s="307"/>
      <c r="EI1051" s="307"/>
      <c r="EJ1051" s="307"/>
      <c r="EK1051" s="307"/>
      <c r="EL1051" s="307"/>
      <c r="EM1051" s="307"/>
      <c r="EN1051" s="307"/>
      <c r="EO1051" s="307"/>
      <c r="EP1051" s="307"/>
      <c r="EQ1051" s="307"/>
      <c r="ER1051" s="307"/>
      <c r="ES1051" s="307"/>
      <c r="ET1051" s="307"/>
      <c r="EU1051" s="390"/>
      <c r="EV1051" s="390"/>
      <c r="EW1051" s="307"/>
      <c r="EX1051" s="307"/>
      <c r="EY1051" s="307"/>
      <c r="EZ1051" s="307"/>
      <c r="FA1051" s="307"/>
      <c r="FB1051" s="307"/>
      <c r="FC1051" s="307"/>
      <c r="FD1051" s="307"/>
      <c r="FE1051" s="307"/>
      <c r="FF1051" s="307"/>
      <c r="FG1051" s="307"/>
      <c r="FH1051" s="307"/>
      <c r="FI1051" s="307"/>
      <c r="FJ1051" s="307"/>
      <c r="FK1051" s="307"/>
      <c r="FL1051" s="307"/>
      <c r="FM1051" s="307"/>
      <c r="FN1051" s="307"/>
      <c r="FO1051" s="307"/>
      <c r="FP1051" s="307"/>
      <c r="FQ1051" s="307"/>
      <c r="FR1051" s="307"/>
      <c r="FS1051" s="307"/>
      <c r="FT1051" s="307"/>
      <c r="FU1051" s="307"/>
      <c r="FV1051" s="307"/>
      <c r="FW1051" s="307"/>
      <c r="FX1051" s="307"/>
      <c r="FY1051" s="307"/>
      <c r="FZ1051" s="307"/>
      <c r="GA1051" s="307"/>
      <c r="GB1051" s="307"/>
      <c r="GC1051" s="307"/>
      <c r="GD1051" s="307"/>
      <c r="GE1051" s="307"/>
      <c r="GF1051" s="307"/>
      <c r="GG1051" s="307"/>
      <c r="GH1051" s="307"/>
      <c r="GI1051" s="307"/>
      <c r="GJ1051" s="307"/>
      <c r="GK1051" s="307"/>
      <c r="GL1051" s="307"/>
      <c r="GM1051" s="307"/>
      <c r="GN1051" s="307"/>
      <c r="GO1051" s="307"/>
      <c r="GP1051" s="307"/>
      <c r="GQ1051" s="307"/>
      <c r="GR1051" s="307"/>
      <c r="GS1051" s="307"/>
      <c r="GT1051" s="307"/>
      <c r="GU1051" s="307"/>
      <c r="GV1051" s="307"/>
      <c r="GW1051" s="307"/>
      <c r="GX1051" s="307"/>
      <c r="GY1051" s="307"/>
      <c r="GZ1051" s="307"/>
      <c r="HA1051" s="307"/>
      <c r="HB1051" s="307"/>
      <c r="HC1051" s="307"/>
      <c r="HD1051" s="307"/>
      <c r="HE1051" s="307"/>
      <c r="HF1051" s="307"/>
      <c r="HG1051" s="307"/>
      <c r="HH1051" s="307"/>
      <c r="HI1051" s="307"/>
      <c r="HJ1051" s="307"/>
      <c r="HK1051" s="307"/>
      <c r="HL1051" s="307"/>
      <c r="HM1051" s="307"/>
      <c r="HN1051" s="307"/>
      <c r="HO1051" s="307"/>
      <c r="HP1051" s="307"/>
      <c r="HQ1051" s="307"/>
      <c r="HR1051" s="307"/>
      <c r="HS1051" s="307"/>
      <c r="HT1051" s="307"/>
      <c r="HU1051" s="307"/>
      <c r="HV1051" s="307"/>
      <c r="HW1051" s="307"/>
      <c r="HX1051" s="307"/>
      <c r="HY1051" s="307"/>
      <c r="HZ1051" s="307"/>
      <c r="IA1051" s="307"/>
      <c r="IB1051" s="307"/>
      <c r="IC1051" s="307"/>
      <c r="ID1051" s="307"/>
      <c r="IE1051" s="307"/>
      <c r="IF1051" s="307"/>
      <c r="IG1051" s="307"/>
      <c r="IH1051" s="307"/>
      <c r="II1051" s="307"/>
      <c r="IJ1051" s="307"/>
      <c r="IK1051" s="307"/>
      <c r="IL1051" s="307"/>
      <c r="IM1051" s="307"/>
      <c r="IN1051" s="307"/>
      <c r="IO1051" s="307"/>
      <c r="IP1051" s="307"/>
      <c r="IQ1051" s="307"/>
      <c r="IR1051" s="307"/>
      <c r="IS1051" s="307"/>
      <c r="IT1051" s="307"/>
      <c r="IU1051" s="307"/>
      <c r="IV1051" s="307"/>
      <c r="IW1051" s="307"/>
      <c r="IX1051" s="307"/>
      <c r="IY1051" s="307"/>
      <c r="IZ1051" s="307"/>
      <c r="JA1051" s="307"/>
      <c r="JB1051" s="307"/>
      <c r="JC1051" s="307"/>
      <c r="JD1051" s="307"/>
      <c r="JE1051" s="307"/>
      <c r="JF1051" s="307"/>
      <c r="JG1051" s="307"/>
      <c r="JH1051" s="307"/>
      <c r="JI1051" s="307"/>
      <c r="JJ1051" s="307"/>
      <c r="JK1051" s="307"/>
      <c r="JL1051" s="307"/>
      <c r="JM1051" s="307"/>
      <c r="JN1051" s="307"/>
      <c r="JO1051" s="307"/>
      <c r="JP1051" s="307"/>
      <c r="JQ1051" s="307"/>
      <c r="JR1051" s="307"/>
      <c r="JS1051" s="307"/>
      <c r="JT1051" s="307"/>
      <c r="JU1051" s="307"/>
      <c r="JV1051" s="307"/>
      <c r="JW1051" s="307"/>
      <c r="JX1051" s="307"/>
      <c r="JY1051" s="307"/>
      <c r="JZ1051" s="307"/>
      <c r="KA1051" s="307"/>
      <c r="KB1051" s="307"/>
      <c r="KC1051" s="307"/>
      <c r="KD1051" s="307"/>
      <c r="KE1051" s="307"/>
      <c r="KF1051" s="307"/>
      <c r="KG1051" s="307"/>
      <c r="KH1051" s="307"/>
      <c r="KI1051" s="307"/>
      <c r="KJ1051" s="307"/>
      <c r="KK1051" s="307"/>
      <c r="KL1051" s="307"/>
      <c r="KM1051" s="307"/>
      <c r="KN1051" s="307"/>
      <c r="KO1051" s="307"/>
      <c r="KP1051" s="307"/>
      <c r="KQ1051" s="307"/>
      <c r="KR1051" s="307"/>
      <c r="KS1051" s="307"/>
      <c r="KT1051" s="307"/>
    </row>
    <row r="1052" spans="14:306" s="56" customFormat="1" ht="15" customHeight="1">
      <c r="N1052" s="410"/>
      <c r="O1052" s="410"/>
      <c r="P1052" s="311"/>
      <c r="Q1052" s="311"/>
      <c r="R1052" s="311"/>
      <c r="AJ1052" s="441">
        <v>24</v>
      </c>
      <c r="AK1052" s="442">
        <v>112</v>
      </c>
      <c r="AL1052" s="442">
        <v>79</v>
      </c>
      <c r="AM1052" s="443" t="s">
        <v>490</v>
      </c>
      <c r="AN1052" s="443" t="s">
        <v>1123</v>
      </c>
      <c r="CB1052" s="307"/>
      <c r="CC1052" s="307"/>
      <c r="CD1052" s="307"/>
      <c r="CE1052" s="307"/>
      <c r="CF1052" s="307"/>
      <c r="CG1052" s="307"/>
      <c r="CH1052" s="307"/>
      <c r="CI1052" s="307"/>
      <c r="CJ1052" s="307"/>
      <c r="CK1052" s="307"/>
      <c r="CL1052" s="307"/>
      <c r="CM1052" s="307"/>
      <c r="CN1052" s="307"/>
      <c r="CO1052" s="307"/>
      <c r="CP1052" s="307"/>
      <c r="CQ1052" s="307"/>
      <c r="CR1052" s="307"/>
      <c r="CS1052" s="307"/>
      <c r="CT1052" s="307"/>
      <c r="CU1052" s="307"/>
      <c r="CV1052" s="307"/>
      <c r="CW1052" s="307"/>
      <c r="CX1052" s="307"/>
      <c r="CY1052" s="307"/>
      <c r="CZ1052" s="307"/>
      <c r="DA1052" s="307"/>
      <c r="DB1052" s="307"/>
      <c r="DC1052" s="307"/>
      <c r="DD1052" s="307"/>
      <c r="DE1052" s="307"/>
      <c r="DF1052" s="307"/>
      <c r="DG1052" s="307"/>
      <c r="DH1052" s="307"/>
      <c r="DI1052" s="390"/>
      <c r="DJ1052" s="390"/>
      <c r="DK1052" s="307"/>
      <c r="DL1052" s="307"/>
      <c r="DM1052" s="307"/>
      <c r="DN1052" s="307"/>
      <c r="DO1052" s="307"/>
      <c r="DP1052" s="307"/>
      <c r="DQ1052" s="307"/>
      <c r="DR1052" s="307"/>
      <c r="DS1052" s="307"/>
      <c r="DT1052" s="307"/>
      <c r="DU1052" s="307"/>
      <c r="DV1052" s="307"/>
      <c r="DW1052" s="307"/>
      <c r="DX1052" s="307"/>
      <c r="DY1052" s="307"/>
      <c r="DZ1052" s="307"/>
      <c r="EA1052" s="307"/>
      <c r="EB1052" s="307"/>
      <c r="EC1052" s="307"/>
      <c r="ED1052" s="307"/>
      <c r="EE1052" s="307"/>
      <c r="EF1052" s="307"/>
      <c r="EG1052" s="307"/>
      <c r="EH1052" s="307"/>
      <c r="EI1052" s="307"/>
      <c r="EJ1052" s="307"/>
      <c r="EK1052" s="307"/>
      <c r="EL1052" s="307"/>
      <c r="EM1052" s="307"/>
      <c r="EN1052" s="307"/>
      <c r="EO1052" s="307"/>
      <c r="EP1052" s="307"/>
      <c r="EQ1052" s="307"/>
      <c r="ER1052" s="307"/>
      <c r="ES1052" s="307"/>
      <c r="ET1052" s="307"/>
      <c r="EU1052" s="390"/>
      <c r="EV1052" s="390"/>
      <c r="EW1052" s="307"/>
      <c r="EX1052" s="307"/>
      <c r="EY1052" s="307"/>
      <c r="EZ1052" s="307"/>
      <c r="FA1052" s="307"/>
      <c r="FB1052" s="307"/>
      <c r="FC1052" s="307"/>
      <c r="FD1052" s="307"/>
      <c r="FE1052" s="307"/>
      <c r="FF1052" s="307"/>
      <c r="FG1052" s="307"/>
      <c r="FH1052" s="307"/>
      <c r="FI1052" s="307"/>
      <c r="FJ1052" s="307"/>
      <c r="FK1052" s="307"/>
      <c r="FL1052" s="307"/>
      <c r="FM1052" s="307"/>
      <c r="FN1052" s="307"/>
      <c r="FO1052" s="307"/>
      <c r="FP1052" s="307"/>
      <c r="FQ1052" s="307"/>
      <c r="FR1052" s="307"/>
      <c r="FS1052" s="307"/>
      <c r="FT1052" s="307"/>
      <c r="FU1052" s="307"/>
      <c r="FV1052" s="307"/>
      <c r="FW1052" s="307"/>
      <c r="FX1052" s="307"/>
      <c r="FY1052" s="307"/>
      <c r="FZ1052" s="307"/>
      <c r="GA1052" s="307"/>
      <c r="GB1052" s="307"/>
      <c r="GC1052" s="307"/>
      <c r="GD1052" s="307"/>
      <c r="GE1052" s="307"/>
      <c r="GF1052" s="307"/>
      <c r="GG1052" s="307"/>
      <c r="GH1052" s="307"/>
      <c r="GI1052" s="307"/>
      <c r="GJ1052" s="307"/>
      <c r="GK1052" s="307"/>
      <c r="GL1052" s="307"/>
      <c r="GM1052" s="307"/>
      <c r="GN1052" s="307"/>
      <c r="GO1052" s="307"/>
      <c r="GP1052" s="307"/>
      <c r="GQ1052" s="307"/>
      <c r="GR1052" s="307"/>
      <c r="GS1052" s="307"/>
      <c r="GT1052" s="307"/>
      <c r="GU1052" s="307"/>
      <c r="GV1052" s="307"/>
      <c r="GW1052" s="307"/>
      <c r="GX1052" s="307"/>
      <c r="GY1052" s="307"/>
      <c r="GZ1052" s="307"/>
      <c r="HA1052" s="307"/>
      <c r="HB1052" s="307"/>
      <c r="HC1052" s="307"/>
      <c r="HD1052" s="307"/>
      <c r="HE1052" s="307"/>
      <c r="HF1052" s="307"/>
      <c r="HG1052" s="307"/>
      <c r="HH1052" s="307"/>
      <c r="HI1052" s="307"/>
      <c r="HJ1052" s="307"/>
      <c r="HK1052" s="307"/>
      <c r="HL1052" s="307"/>
      <c r="HM1052" s="307"/>
      <c r="HN1052" s="307"/>
      <c r="HO1052" s="307"/>
      <c r="HP1052" s="307"/>
      <c r="HQ1052" s="307"/>
      <c r="HR1052" s="307"/>
      <c r="HS1052" s="307"/>
      <c r="HT1052" s="307"/>
      <c r="HU1052" s="307"/>
      <c r="HV1052" s="307"/>
      <c r="HW1052" s="307"/>
      <c r="HX1052" s="307"/>
      <c r="HY1052" s="307"/>
      <c r="HZ1052" s="307"/>
      <c r="IA1052" s="307"/>
      <c r="IB1052" s="307"/>
      <c r="IC1052" s="307"/>
      <c r="ID1052" s="307"/>
      <c r="IE1052" s="307"/>
      <c r="IF1052" s="307"/>
      <c r="IG1052" s="307"/>
      <c r="IH1052" s="307"/>
      <c r="II1052" s="307"/>
      <c r="IJ1052" s="307"/>
      <c r="IK1052" s="307"/>
      <c r="IL1052" s="307"/>
      <c r="IM1052" s="307"/>
      <c r="IN1052" s="307"/>
      <c r="IO1052" s="307"/>
      <c r="IP1052" s="307"/>
      <c r="IQ1052" s="307"/>
      <c r="IR1052" s="307"/>
      <c r="IS1052" s="307"/>
      <c r="IT1052" s="307"/>
      <c r="IU1052" s="307"/>
      <c r="IV1052" s="307"/>
      <c r="IW1052" s="307"/>
      <c r="IX1052" s="307"/>
      <c r="IY1052" s="307"/>
      <c r="IZ1052" s="307"/>
      <c r="JA1052" s="307"/>
      <c r="JB1052" s="307"/>
      <c r="JC1052" s="307"/>
      <c r="JD1052" s="307"/>
      <c r="JE1052" s="307"/>
      <c r="JF1052" s="307"/>
      <c r="JG1052" s="307"/>
      <c r="JH1052" s="307"/>
      <c r="JI1052" s="307"/>
      <c r="JJ1052" s="307"/>
      <c r="JK1052" s="307"/>
      <c r="JL1052" s="307"/>
      <c r="JM1052" s="307"/>
      <c r="JN1052" s="307"/>
      <c r="JO1052" s="307"/>
      <c r="JP1052" s="307"/>
      <c r="JQ1052" s="307"/>
      <c r="JR1052" s="307"/>
      <c r="JS1052" s="307"/>
      <c r="JT1052" s="307"/>
      <c r="JU1052" s="307"/>
      <c r="JV1052" s="307"/>
      <c r="JW1052" s="307"/>
      <c r="JX1052" s="307"/>
      <c r="JY1052" s="307"/>
      <c r="JZ1052" s="307"/>
      <c r="KA1052" s="307"/>
      <c r="KB1052" s="307"/>
      <c r="KC1052" s="307"/>
      <c r="KD1052" s="307"/>
      <c r="KE1052" s="307"/>
      <c r="KF1052" s="307"/>
      <c r="KG1052" s="307"/>
      <c r="KH1052" s="307"/>
      <c r="KI1052" s="307"/>
      <c r="KJ1052" s="307"/>
      <c r="KK1052" s="307"/>
      <c r="KL1052" s="307"/>
      <c r="KM1052" s="307"/>
      <c r="KN1052" s="307"/>
      <c r="KO1052" s="307"/>
      <c r="KP1052" s="307"/>
      <c r="KQ1052" s="307"/>
      <c r="KR1052" s="307"/>
      <c r="KS1052" s="307"/>
      <c r="KT1052" s="307"/>
    </row>
    <row r="1053" spans="14:306" s="56" customFormat="1" ht="15" customHeight="1">
      <c r="N1053" s="410"/>
      <c r="O1053" s="410"/>
      <c r="P1053" s="311"/>
      <c r="Q1053" s="311"/>
      <c r="R1053" s="311"/>
      <c r="AJ1053" s="441">
        <v>25</v>
      </c>
      <c r="AK1053" s="442">
        <v>115</v>
      </c>
      <c r="AL1053" s="442">
        <v>84</v>
      </c>
      <c r="AM1053" s="443" t="s">
        <v>494</v>
      </c>
      <c r="AN1053" s="443" t="s">
        <v>43</v>
      </c>
      <c r="CB1053" s="307"/>
      <c r="CC1053" s="307"/>
      <c r="CD1053" s="307"/>
      <c r="CE1053" s="307"/>
      <c r="CF1053" s="307"/>
      <c r="CG1053" s="307"/>
      <c r="CH1053" s="307"/>
      <c r="CI1053" s="307"/>
      <c r="CJ1053" s="307"/>
      <c r="CK1053" s="307"/>
      <c r="CL1053" s="307"/>
      <c r="CM1053" s="307"/>
      <c r="CN1053" s="307"/>
      <c r="CO1053" s="307"/>
      <c r="CP1053" s="307"/>
      <c r="CQ1053" s="307"/>
      <c r="CR1053" s="307"/>
      <c r="CS1053" s="307"/>
      <c r="CT1053" s="307"/>
      <c r="CU1053" s="307"/>
      <c r="CV1053" s="307"/>
      <c r="CW1053" s="307"/>
      <c r="CX1053" s="307"/>
      <c r="CY1053" s="307"/>
      <c r="CZ1053" s="307"/>
      <c r="DA1053" s="307"/>
      <c r="DB1053" s="307"/>
      <c r="DC1053" s="307"/>
      <c r="DD1053" s="307"/>
      <c r="DE1053" s="307"/>
      <c r="DF1053" s="307"/>
      <c r="DG1053" s="307"/>
      <c r="DH1053" s="307"/>
      <c r="DI1053" s="390"/>
      <c r="DJ1053" s="390"/>
      <c r="DK1053" s="307"/>
      <c r="DL1053" s="307"/>
      <c r="DM1053" s="307"/>
      <c r="DN1053" s="307"/>
      <c r="DO1053" s="307"/>
      <c r="DP1053" s="307"/>
      <c r="DQ1053" s="307"/>
      <c r="DR1053" s="307"/>
      <c r="DS1053" s="307"/>
      <c r="DT1053" s="307"/>
      <c r="DU1053" s="307"/>
      <c r="DV1053" s="307"/>
      <c r="DW1053" s="307"/>
      <c r="DX1053" s="307"/>
      <c r="DY1053" s="307"/>
      <c r="DZ1053" s="307"/>
      <c r="EA1053" s="307"/>
      <c r="EB1053" s="307"/>
      <c r="EC1053" s="307"/>
      <c r="ED1053" s="307"/>
      <c r="EE1053" s="307"/>
      <c r="EF1053" s="307"/>
      <c r="EG1053" s="307"/>
      <c r="EH1053" s="307"/>
      <c r="EI1053" s="307"/>
      <c r="EJ1053" s="307"/>
      <c r="EK1053" s="307"/>
      <c r="EL1053" s="307"/>
      <c r="EM1053" s="307"/>
      <c r="EN1053" s="307"/>
      <c r="EO1053" s="307"/>
      <c r="EP1053" s="307"/>
      <c r="EQ1053" s="307"/>
      <c r="ER1053" s="307"/>
      <c r="ES1053" s="307"/>
      <c r="ET1053" s="307"/>
      <c r="EU1053" s="390"/>
      <c r="EV1053" s="390"/>
      <c r="EW1053" s="307"/>
      <c r="EX1053" s="307"/>
      <c r="EY1053" s="307"/>
      <c r="EZ1053" s="307"/>
      <c r="FA1053" s="307"/>
      <c r="FB1053" s="307"/>
      <c r="FC1053" s="307"/>
      <c r="FD1053" s="307"/>
      <c r="FE1053" s="307"/>
      <c r="FF1053" s="307"/>
      <c r="FG1053" s="307"/>
      <c r="FH1053" s="307"/>
      <c r="FI1053" s="307"/>
      <c r="FJ1053" s="307"/>
      <c r="FK1053" s="307"/>
      <c r="FL1053" s="307"/>
      <c r="FM1053" s="307"/>
      <c r="FN1053" s="307"/>
      <c r="FO1053" s="307"/>
      <c r="FP1053" s="307"/>
      <c r="FQ1053" s="307"/>
      <c r="FR1053" s="307"/>
      <c r="FS1053" s="307"/>
      <c r="FT1053" s="307"/>
      <c r="FU1053" s="307"/>
      <c r="FV1053" s="307"/>
      <c r="FW1053" s="307"/>
      <c r="FX1053" s="307"/>
      <c r="FY1053" s="307"/>
      <c r="FZ1053" s="307"/>
      <c r="GA1053" s="307"/>
      <c r="GB1053" s="307"/>
      <c r="GC1053" s="307"/>
      <c r="GD1053" s="307"/>
      <c r="GE1053" s="307"/>
      <c r="GF1053" s="307"/>
      <c r="GG1053" s="307"/>
      <c r="GH1053" s="307"/>
      <c r="GI1053" s="307"/>
      <c r="GJ1053" s="307"/>
      <c r="GK1053" s="307"/>
      <c r="GL1053" s="307"/>
      <c r="GM1053" s="307"/>
      <c r="GN1053" s="307"/>
      <c r="GO1053" s="307"/>
      <c r="GP1053" s="307"/>
      <c r="GQ1053" s="307"/>
      <c r="GR1053" s="307"/>
      <c r="GS1053" s="307"/>
      <c r="GT1053" s="307"/>
      <c r="GU1053" s="307"/>
      <c r="GV1053" s="307"/>
      <c r="GW1053" s="307"/>
      <c r="GX1053" s="307"/>
      <c r="GY1053" s="307"/>
      <c r="GZ1053" s="307"/>
      <c r="HA1053" s="307"/>
      <c r="HB1053" s="307"/>
      <c r="HC1053" s="307"/>
      <c r="HD1053" s="307"/>
      <c r="HE1053" s="307"/>
      <c r="HF1053" s="307"/>
      <c r="HG1053" s="307"/>
      <c r="HH1053" s="307"/>
      <c r="HI1053" s="307"/>
      <c r="HJ1053" s="307"/>
      <c r="HK1053" s="307"/>
      <c r="HL1053" s="307"/>
      <c r="HM1053" s="307"/>
      <c r="HN1053" s="307"/>
      <c r="HO1053" s="307"/>
      <c r="HP1053" s="307"/>
      <c r="HQ1053" s="307"/>
      <c r="HR1053" s="307"/>
      <c r="HS1053" s="307"/>
      <c r="HT1053" s="307"/>
      <c r="HU1053" s="307"/>
      <c r="HV1053" s="307"/>
      <c r="HW1053" s="307"/>
      <c r="HX1053" s="307"/>
      <c r="HY1053" s="307"/>
      <c r="HZ1053" s="307"/>
      <c r="IA1053" s="307"/>
      <c r="IB1053" s="307"/>
      <c r="IC1053" s="307"/>
      <c r="ID1053" s="307"/>
      <c r="IE1053" s="307"/>
      <c r="IF1053" s="307"/>
      <c r="IG1053" s="307"/>
      <c r="IH1053" s="307"/>
      <c r="II1053" s="307"/>
      <c r="IJ1053" s="307"/>
      <c r="IK1053" s="307"/>
      <c r="IL1053" s="307"/>
      <c r="IM1053" s="307"/>
      <c r="IN1053" s="307"/>
      <c r="IO1053" s="307"/>
      <c r="IP1053" s="307"/>
      <c r="IQ1053" s="307"/>
      <c r="IR1053" s="307"/>
      <c r="IS1053" s="307"/>
      <c r="IT1053" s="307"/>
      <c r="IU1053" s="307"/>
      <c r="IV1053" s="307"/>
      <c r="IW1053" s="307"/>
      <c r="IX1053" s="307"/>
      <c r="IY1053" s="307"/>
      <c r="IZ1053" s="307"/>
      <c r="JA1053" s="307"/>
      <c r="JB1053" s="307"/>
      <c r="JC1053" s="307"/>
      <c r="JD1053" s="307"/>
      <c r="JE1053" s="307"/>
      <c r="JF1053" s="307"/>
      <c r="JG1053" s="307"/>
      <c r="JH1053" s="307"/>
      <c r="JI1053" s="307"/>
      <c r="JJ1053" s="307"/>
      <c r="JK1053" s="307"/>
      <c r="JL1053" s="307"/>
      <c r="JM1053" s="307"/>
      <c r="JN1053" s="307"/>
      <c r="JO1053" s="307"/>
      <c r="JP1053" s="307"/>
      <c r="JQ1053" s="307"/>
      <c r="JR1053" s="307"/>
      <c r="JS1053" s="307"/>
      <c r="JT1053" s="307"/>
      <c r="JU1053" s="307"/>
      <c r="JV1053" s="307"/>
      <c r="JW1053" s="307"/>
      <c r="JX1053" s="307"/>
      <c r="JY1053" s="307"/>
      <c r="JZ1053" s="307"/>
      <c r="KA1053" s="307"/>
      <c r="KB1053" s="307"/>
      <c r="KC1053" s="307"/>
      <c r="KD1053" s="307"/>
      <c r="KE1053" s="307"/>
      <c r="KF1053" s="307"/>
      <c r="KG1053" s="307"/>
      <c r="KH1053" s="307"/>
      <c r="KI1053" s="307"/>
      <c r="KJ1053" s="307"/>
      <c r="KK1053" s="307"/>
      <c r="KL1053" s="307"/>
      <c r="KM1053" s="307"/>
      <c r="KN1053" s="307"/>
      <c r="KO1053" s="307"/>
      <c r="KP1053" s="307"/>
      <c r="KQ1053" s="307"/>
      <c r="KR1053" s="307"/>
      <c r="KS1053" s="307"/>
      <c r="KT1053" s="307"/>
    </row>
    <row r="1054" spans="14:306" s="56" customFormat="1" ht="15" customHeight="1">
      <c r="N1054" s="410"/>
      <c r="O1054" s="410"/>
      <c r="P1054" s="311"/>
      <c r="Q1054" s="311"/>
      <c r="R1054" s="311"/>
      <c r="AJ1054" s="441">
        <v>26</v>
      </c>
      <c r="AK1054" s="442">
        <v>118</v>
      </c>
      <c r="AL1054" s="442">
        <v>88</v>
      </c>
      <c r="AM1054" s="442" t="s">
        <v>423</v>
      </c>
      <c r="AN1054" s="443" t="s">
        <v>45</v>
      </c>
      <c r="CB1054" s="307"/>
      <c r="CC1054" s="307"/>
      <c r="CD1054" s="307"/>
      <c r="CE1054" s="307"/>
      <c r="CF1054" s="307"/>
      <c r="CG1054" s="307"/>
      <c r="CH1054" s="307"/>
      <c r="CI1054" s="307"/>
      <c r="CJ1054" s="307"/>
      <c r="CK1054" s="307"/>
      <c r="CL1054" s="307"/>
      <c r="CM1054" s="307"/>
      <c r="CN1054" s="307"/>
      <c r="CO1054" s="307"/>
      <c r="CP1054" s="307"/>
      <c r="CQ1054" s="307"/>
      <c r="CR1054" s="307"/>
      <c r="CS1054" s="307"/>
      <c r="CT1054" s="307"/>
      <c r="CU1054" s="307"/>
      <c r="CV1054" s="307"/>
      <c r="CW1054" s="307"/>
      <c r="CX1054" s="307"/>
      <c r="CY1054" s="307"/>
      <c r="CZ1054" s="307"/>
      <c r="DA1054" s="307"/>
      <c r="DB1054" s="307"/>
      <c r="DC1054" s="307"/>
      <c r="DD1054" s="307"/>
      <c r="DE1054" s="307"/>
      <c r="DF1054" s="307"/>
      <c r="DG1054" s="307"/>
      <c r="DH1054" s="307"/>
      <c r="DI1054" s="390"/>
      <c r="DJ1054" s="390"/>
      <c r="DK1054" s="307"/>
      <c r="DL1054" s="307"/>
      <c r="DM1054" s="307"/>
      <c r="DN1054" s="307"/>
      <c r="DO1054" s="307"/>
      <c r="DP1054" s="307"/>
      <c r="DQ1054" s="307"/>
      <c r="DR1054" s="307"/>
      <c r="DS1054" s="307"/>
      <c r="DT1054" s="307"/>
      <c r="DU1054" s="307"/>
      <c r="DV1054" s="307"/>
      <c r="DW1054" s="307"/>
      <c r="DX1054" s="307"/>
      <c r="DY1054" s="307"/>
      <c r="DZ1054" s="307"/>
      <c r="EA1054" s="307"/>
      <c r="EB1054" s="307"/>
      <c r="EC1054" s="307"/>
      <c r="ED1054" s="307"/>
      <c r="EE1054" s="307"/>
      <c r="EF1054" s="307"/>
      <c r="EG1054" s="307"/>
      <c r="EH1054" s="307"/>
      <c r="EI1054" s="307"/>
      <c r="EJ1054" s="307"/>
      <c r="EK1054" s="307"/>
      <c r="EL1054" s="307"/>
      <c r="EM1054" s="307"/>
      <c r="EN1054" s="307"/>
      <c r="EO1054" s="307"/>
      <c r="EP1054" s="307"/>
      <c r="EQ1054" s="307"/>
      <c r="ER1054" s="307"/>
      <c r="ES1054" s="307"/>
      <c r="ET1054" s="307"/>
      <c r="EU1054" s="390"/>
      <c r="EV1054" s="390"/>
      <c r="EW1054" s="307"/>
      <c r="EX1054" s="307"/>
      <c r="EY1054" s="307"/>
      <c r="EZ1054" s="307"/>
      <c r="FA1054" s="307"/>
      <c r="FB1054" s="307"/>
      <c r="FC1054" s="307"/>
      <c r="FD1054" s="307"/>
      <c r="FE1054" s="307"/>
      <c r="FF1054" s="307"/>
      <c r="FG1054" s="307"/>
      <c r="FH1054" s="307"/>
      <c r="FI1054" s="307"/>
      <c r="FJ1054" s="307"/>
      <c r="FK1054" s="307"/>
      <c r="FL1054" s="307"/>
      <c r="FM1054" s="307"/>
      <c r="FN1054" s="307"/>
      <c r="FO1054" s="307"/>
      <c r="FP1054" s="307"/>
      <c r="FQ1054" s="307"/>
      <c r="FR1054" s="307"/>
      <c r="FS1054" s="307"/>
      <c r="FT1054" s="307"/>
      <c r="FU1054" s="307"/>
      <c r="FV1054" s="307"/>
      <c r="FW1054" s="307"/>
      <c r="FX1054" s="307"/>
      <c r="FY1054" s="307"/>
      <c r="FZ1054" s="307"/>
      <c r="GA1054" s="307"/>
      <c r="GB1054" s="307"/>
      <c r="GC1054" s="307"/>
      <c r="GD1054" s="307"/>
      <c r="GE1054" s="307"/>
      <c r="GF1054" s="307"/>
      <c r="GG1054" s="307"/>
      <c r="GH1054" s="307"/>
      <c r="GI1054" s="307"/>
      <c r="GJ1054" s="307"/>
      <c r="GK1054" s="307"/>
      <c r="GL1054" s="307"/>
      <c r="GM1054" s="307"/>
      <c r="GN1054" s="307"/>
      <c r="GO1054" s="307"/>
      <c r="GP1054" s="307"/>
      <c r="GQ1054" s="307"/>
      <c r="GR1054" s="307"/>
      <c r="GS1054" s="307"/>
      <c r="GT1054" s="307"/>
      <c r="GU1054" s="307"/>
      <c r="GV1054" s="307"/>
      <c r="GW1054" s="307"/>
      <c r="GX1054" s="307"/>
      <c r="GY1054" s="307"/>
      <c r="GZ1054" s="307"/>
      <c r="HA1054" s="307"/>
      <c r="HB1054" s="307"/>
      <c r="HC1054" s="307"/>
      <c r="HD1054" s="307"/>
      <c r="HE1054" s="307"/>
      <c r="HF1054" s="307"/>
      <c r="HG1054" s="307"/>
      <c r="HH1054" s="307"/>
      <c r="HI1054" s="307"/>
      <c r="HJ1054" s="307"/>
      <c r="HK1054" s="307"/>
      <c r="HL1054" s="307"/>
      <c r="HM1054" s="307"/>
      <c r="HN1054" s="307"/>
      <c r="HO1054" s="307"/>
      <c r="HP1054" s="307"/>
      <c r="HQ1054" s="307"/>
      <c r="HR1054" s="307"/>
      <c r="HS1054" s="307"/>
      <c r="HT1054" s="307"/>
      <c r="HU1054" s="307"/>
      <c r="HV1054" s="307"/>
      <c r="HW1054" s="307"/>
      <c r="HX1054" s="307"/>
      <c r="HY1054" s="307"/>
      <c r="HZ1054" s="307"/>
      <c r="IA1054" s="307"/>
      <c r="IB1054" s="307"/>
      <c r="IC1054" s="307"/>
      <c r="ID1054" s="307"/>
      <c r="IE1054" s="307"/>
      <c r="IF1054" s="307"/>
      <c r="IG1054" s="307"/>
      <c r="IH1054" s="307"/>
      <c r="II1054" s="307"/>
      <c r="IJ1054" s="307"/>
      <c r="IK1054" s="307"/>
      <c r="IL1054" s="307"/>
      <c r="IM1054" s="307"/>
      <c r="IN1054" s="307"/>
      <c r="IO1054" s="307"/>
      <c r="IP1054" s="307"/>
      <c r="IQ1054" s="307"/>
      <c r="IR1054" s="307"/>
      <c r="IS1054" s="307"/>
      <c r="IT1054" s="307"/>
      <c r="IU1054" s="307"/>
      <c r="IV1054" s="307"/>
      <c r="IW1054" s="307"/>
      <c r="IX1054" s="307"/>
      <c r="IY1054" s="307"/>
      <c r="IZ1054" s="307"/>
      <c r="JA1054" s="307"/>
      <c r="JB1054" s="307"/>
      <c r="JC1054" s="307"/>
      <c r="JD1054" s="307"/>
      <c r="JE1054" s="307"/>
      <c r="JF1054" s="307"/>
      <c r="JG1054" s="307"/>
      <c r="JH1054" s="307"/>
      <c r="JI1054" s="307"/>
      <c r="JJ1054" s="307"/>
      <c r="JK1054" s="307"/>
      <c r="JL1054" s="307"/>
      <c r="JM1054" s="307"/>
      <c r="JN1054" s="307"/>
      <c r="JO1054" s="307"/>
      <c r="JP1054" s="307"/>
      <c r="JQ1054" s="307"/>
      <c r="JR1054" s="307"/>
      <c r="JS1054" s="307"/>
      <c r="JT1054" s="307"/>
      <c r="JU1054" s="307"/>
      <c r="JV1054" s="307"/>
      <c r="JW1054" s="307"/>
      <c r="JX1054" s="307"/>
      <c r="JY1054" s="307"/>
      <c r="JZ1054" s="307"/>
      <c r="KA1054" s="307"/>
      <c r="KB1054" s="307"/>
      <c r="KC1054" s="307"/>
      <c r="KD1054" s="307"/>
      <c r="KE1054" s="307"/>
      <c r="KF1054" s="307"/>
      <c r="KG1054" s="307"/>
      <c r="KH1054" s="307"/>
      <c r="KI1054" s="307"/>
      <c r="KJ1054" s="307"/>
      <c r="KK1054" s="307"/>
      <c r="KL1054" s="307"/>
      <c r="KM1054" s="307"/>
      <c r="KN1054" s="307"/>
      <c r="KO1054" s="307"/>
      <c r="KP1054" s="307"/>
      <c r="KQ1054" s="307"/>
      <c r="KR1054" s="307"/>
      <c r="KS1054" s="307"/>
      <c r="KT1054" s="307"/>
    </row>
    <row r="1055" spans="14:306" s="56" customFormat="1" ht="15" customHeight="1">
      <c r="N1055" s="410"/>
      <c r="O1055" s="410"/>
      <c r="P1055" s="311"/>
      <c r="Q1055" s="311"/>
      <c r="R1055" s="311"/>
      <c r="AJ1055" s="441">
        <v>27</v>
      </c>
      <c r="AK1055" s="442">
        <v>120</v>
      </c>
      <c r="AL1055" s="442">
        <v>91</v>
      </c>
      <c r="AM1055" s="443" t="s">
        <v>427</v>
      </c>
      <c r="AN1055" s="443" t="s">
        <v>1126</v>
      </c>
      <c r="CB1055" s="307"/>
      <c r="CC1055" s="307"/>
      <c r="CD1055" s="307"/>
      <c r="CE1055" s="307"/>
      <c r="CF1055" s="307"/>
      <c r="CG1055" s="307"/>
      <c r="CH1055" s="307"/>
      <c r="CI1055" s="307"/>
      <c r="CJ1055" s="307"/>
      <c r="CK1055" s="307"/>
      <c r="CL1055" s="307"/>
      <c r="CM1055" s="307"/>
      <c r="CN1055" s="307"/>
      <c r="CO1055" s="307"/>
      <c r="CP1055" s="307"/>
      <c r="CQ1055" s="307"/>
      <c r="CR1055" s="307"/>
      <c r="CS1055" s="307"/>
      <c r="CT1055" s="307"/>
      <c r="CU1055" s="307"/>
      <c r="CV1055" s="307"/>
      <c r="CW1055" s="307"/>
      <c r="CX1055" s="307"/>
      <c r="CY1055" s="307"/>
      <c r="CZ1055" s="307"/>
      <c r="DA1055" s="307"/>
      <c r="DB1055" s="307"/>
      <c r="DC1055" s="307"/>
      <c r="DD1055" s="307"/>
      <c r="DE1055" s="307"/>
      <c r="DF1055" s="307"/>
      <c r="DG1055" s="307"/>
      <c r="DH1055" s="307"/>
      <c r="DI1055" s="390"/>
      <c r="DJ1055" s="390"/>
      <c r="DK1055" s="307"/>
      <c r="DL1055" s="307"/>
      <c r="DM1055" s="307"/>
      <c r="DN1055" s="307"/>
      <c r="DO1055" s="307"/>
      <c r="DP1055" s="307"/>
      <c r="DQ1055" s="307"/>
      <c r="DR1055" s="307"/>
      <c r="DS1055" s="307"/>
      <c r="DT1055" s="307"/>
      <c r="DU1055" s="307"/>
      <c r="DV1055" s="307"/>
      <c r="DW1055" s="307"/>
      <c r="DX1055" s="307"/>
      <c r="DY1055" s="307"/>
      <c r="DZ1055" s="307"/>
      <c r="EA1055" s="307"/>
      <c r="EB1055" s="307"/>
      <c r="EC1055" s="307"/>
      <c r="ED1055" s="307"/>
      <c r="EE1055" s="307"/>
      <c r="EF1055" s="307"/>
      <c r="EG1055" s="307"/>
      <c r="EH1055" s="307"/>
      <c r="EI1055" s="307"/>
      <c r="EJ1055" s="307"/>
      <c r="EK1055" s="307"/>
      <c r="EL1055" s="307"/>
      <c r="EM1055" s="307"/>
      <c r="EN1055" s="307"/>
      <c r="EO1055" s="307"/>
      <c r="EP1055" s="307"/>
      <c r="EQ1055" s="307"/>
      <c r="ER1055" s="307"/>
      <c r="ES1055" s="307"/>
      <c r="ET1055" s="307"/>
      <c r="EU1055" s="390"/>
      <c r="EV1055" s="390"/>
      <c r="EW1055" s="307"/>
      <c r="EX1055" s="307"/>
      <c r="EY1055" s="307"/>
      <c r="EZ1055" s="307"/>
      <c r="FA1055" s="307"/>
      <c r="FB1055" s="307"/>
      <c r="FC1055" s="307"/>
      <c r="FD1055" s="307"/>
      <c r="FE1055" s="307"/>
      <c r="FF1055" s="307"/>
      <c r="FG1055" s="307"/>
      <c r="FH1055" s="307"/>
      <c r="FI1055" s="307"/>
      <c r="FJ1055" s="307"/>
      <c r="FK1055" s="307"/>
      <c r="FL1055" s="307"/>
      <c r="FM1055" s="307"/>
      <c r="FN1055" s="307"/>
      <c r="FO1055" s="307"/>
      <c r="FP1055" s="307"/>
      <c r="FQ1055" s="307"/>
      <c r="FR1055" s="307"/>
      <c r="FS1055" s="307"/>
      <c r="FT1055" s="307"/>
      <c r="FU1055" s="307"/>
      <c r="FV1055" s="307"/>
      <c r="FW1055" s="307"/>
      <c r="FX1055" s="307"/>
      <c r="FY1055" s="307"/>
      <c r="FZ1055" s="307"/>
      <c r="GA1055" s="307"/>
      <c r="GB1055" s="307"/>
      <c r="GC1055" s="307"/>
      <c r="GD1055" s="307"/>
      <c r="GE1055" s="307"/>
      <c r="GF1055" s="307"/>
      <c r="GG1055" s="307"/>
      <c r="GH1055" s="307"/>
      <c r="GI1055" s="307"/>
      <c r="GJ1055" s="307"/>
      <c r="GK1055" s="307"/>
      <c r="GL1055" s="307"/>
      <c r="GM1055" s="307"/>
      <c r="GN1055" s="307"/>
      <c r="GO1055" s="307"/>
      <c r="GP1055" s="307"/>
      <c r="GQ1055" s="307"/>
      <c r="GR1055" s="307"/>
      <c r="GS1055" s="307"/>
      <c r="GT1055" s="307"/>
      <c r="GU1055" s="307"/>
      <c r="GV1055" s="307"/>
      <c r="GW1055" s="307"/>
      <c r="GX1055" s="307"/>
      <c r="GY1055" s="307"/>
      <c r="GZ1055" s="307"/>
      <c r="HA1055" s="307"/>
      <c r="HB1055" s="307"/>
      <c r="HC1055" s="307"/>
      <c r="HD1055" s="307"/>
      <c r="HE1055" s="307"/>
      <c r="HF1055" s="307"/>
      <c r="HG1055" s="307"/>
      <c r="HH1055" s="307"/>
      <c r="HI1055" s="307"/>
      <c r="HJ1055" s="307"/>
      <c r="HK1055" s="307"/>
      <c r="HL1055" s="307"/>
      <c r="HM1055" s="307"/>
      <c r="HN1055" s="307"/>
      <c r="HO1055" s="307"/>
      <c r="HP1055" s="307"/>
      <c r="HQ1055" s="307"/>
      <c r="HR1055" s="307"/>
      <c r="HS1055" s="307"/>
      <c r="HT1055" s="307"/>
      <c r="HU1055" s="307"/>
      <c r="HV1055" s="307"/>
      <c r="HW1055" s="307"/>
      <c r="HX1055" s="307"/>
      <c r="HY1055" s="307"/>
      <c r="HZ1055" s="307"/>
      <c r="IA1055" s="307"/>
      <c r="IB1055" s="307"/>
      <c r="IC1055" s="307"/>
      <c r="ID1055" s="307"/>
      <c r="IE1055" s="307"/>
      <c r="IF1055" s="307"/>
      <c r="IG1055" s="307"/>
      <c r="IH1055" s="307"/>
      <c r="II1055" s="307"/>
      <c r="IJ1055" s="307"/>
      <c r="IK1055" s="307"/>
      <c r="IL1055" s="307"/>
      <c r="IM1055" s="307"/>
      <c r="IN1055" s="307"/>
      <c r="IO1055" s="307"/>
      <c r="IP1055" s="307"/>
      <c r="IQ1055" s="307"/>
      <c r="IR1055" s="307"/>
      <c r="IS1055" s="307"/>
      <c r="IT1055" s="307"/>
      <c r="IU1055" s="307"/>
      <c r="IV1055" s="307"/>
      <c r="IW1055" s="307"/>
      <c r="IX1055" s="307"/>
      <c r="IY1055" s="307"/>
      <c r="IZ1055" s="307"/>
      <c r="JA1055" s="307"/>
      <c r="JB1055" s="307"/>
      <c r="JC1055" s="307"/>
      <c r="JD1055" s="307"/>
      <c r="JE1055" s="307"/>
      <c r="JF1055" s="307"/>
      <c r="JG1055" s="307"/>
      <c r="JH1055" s="307"/>
      <c r="JI1055" s="307"/>
      <c r="JJ1055" s="307"/>
      <c r="JK1055" s="307"/>
      <c r="JL1055" s="307"/>
      <c r="JM1055" s="307"/>
      <c r="JN1055" s="307"/>
      <c r="JO1055" s="307"/>
      <c r="JP1055" s="307"/>
      <c r="JQ1055" s="307"/>
      <c r="JR1055" s="307"/>
      <c r="JS1055" s="307"/>
      <c r="JT1055" s="307"/>
      <c r="JU1055" s="307"/>
      <c r="JV1055" s="307"/>
      <c r="JW1055" s="307"/>
      <c r="JX1055" s="307"/>
      <c r="JY1055" s="307"/>
      <c r="JZ1055" s="307"/>
      <c r="KA1055" s="307"/>
      <c r="KB1055" s="307"/>
      <c r="KC1055" s="307"/>
      <c r="KD1055" s="307"/>
      <c r="KE1055" s="307"/>
      <c r="KF1055" s="307"/>
      <c r="KG1055" s="307"/>
      <c r="KH1055" s="307"/>
      <c r="KI1055" s="307"/>
      <c r="KJ1055" s="307"/>
      <c r="KK1055" s="307"/>
      <c r="KL1055" s="307"/>
      <c r="KM1055" s="307"/>
      <c r="KN1055" s="307"/>
      <c r="KO1055" s="307"/>
      <c r="KP1055" s="307"/>
      <c r="KQ1055" s="307"/>
      <c r="KR1055" s="307"/>
      <c r="KS1055" s="307"/>
      <c r="KT1055" s="307"/>
    </row>
    <row r="1056" spans="14:306" s="56" customFormat="1" ht="15" customHeight="1">
      <c r="N1056" s="410"/>
      <c r="O1056" s="410"/>
      <c r="P1056" s="311"/>
      <c r="Q1056" s="311"/>
      <c r="R1056" s="311"/>
      <c r="AJ1056" s="441">
        <v>28</v>
      </c>
      <c r="AK1056" s="442">
        <v>123</v>
      </c>
      <c r="AL1056" s="442">
        <v>94</v>
      </c>
      <c r="AM1056" s="443" t="s">
        <v>430</v>
      </c>
      <c r="AN1056" s="443" t="s">
        <v>1088</v>
      </c>
      <c r="CB1056" s="307"/>
      <c r="CC1056" s="307"/>
      <c r="CD1056" s="307"/>
      <c r="CE1056" s="307"/>
      <c r="CF1056" s="307"/>
      <c r="CG1056" s="307"/>
      <c r="CH1056" s="307"/>
      <c r="CI1056" s="307"/>
      <c r="CJ1056" s="307"/>
      <c r="CK1056" s="307"/>
      <c r="CL1056" s="307"/>
      <c r="CM1056" s="307"/>
      <c r="CN1056" s="307"/>
      <c r="CO1056" s="307"/>
      <c r="CP1056" s="307"/>
      <c r="CQ1056" s="307"/>
      <c r="CR1056" s="307"/>
      <c r="CS1056" s="307"/>
      <c r="CT1056" s="307"/>
      <c r="CU1056" s="307"/>
      <c r="CV1056" s="307"/>
      <c r="CW1056" s="307"/>
      <c r="CX1056" s="307"/>
      <c r="CY1056" s="307"/>
      <c r="CZ1056" s="307"/>
      <c r="DA1056" s="307"/>
      <c r="DB1056" s="307"/>
      <c r="DC1056" s="307"/>
      <c r="DD1056" s="307"/>
      <c r="DE1056" s="307"/>
      <c r="DF1056" s="307"/>
      <c r="DG1056" s="307"/>
      <c r="DH1056" s="307"/>
      <c r="DI1056" s="390"/>
      <c r="DJ1056" s="390"/>
      <c r="DK1056" s="307"/>
      <c r="DL1056" s="307"/>
      <c r="DM1056" s="307"/>
      <c r="DN1056" s="307"/>
      <c r="DO1056" s="307"/>
      <c r="DP1056" s="307"/>
      <c r="DQ1056" s="307"/>
      <c r="DR1056" s="307"/>
      <c r="DS1056" s="307"/>
      <c r="DT1056" s="307"/>
      <c r="DU1056" s="307"/>
      <c r="DV1056" s="307"/>
      <c r="DW1056" s="307"/>
      <c r="DX1056" s="307"/>
      <c r="DY1056" s="307"/>
      <c r="DZ1056" s="307"/>
      <c r="EA1056" s="307"/>
      <c r="EB1056" s="307"/>
      <c r="EC1056" s="307"/>
      <c r="ED1056" s="307"/>
      <c r="EE1056" s="307"/>
      <c r="EF1056" s="307"/>
      <c r="EG1056" s="307"/>
      <c r="EH1056" s="307"/>
      <c r="EI1056" s="307"/>
      <c r="EJ1056" s="307"/>
      <c r="EK1056" s="307"/>
      <c r="EL1056" s="307"/>
      <c r="EM1056" s="307"/>
      <c r="EN1056" s="307"/>
      <c r="EO1056" s="307"/>
      <c r="EP1056" s="307"/>
      <c r="EQ1056" s="307"/>
      <c r="ER1056" s="307"/>
      <c r="ES1056" s="307"/>
      <c r="ET1056" s="307"/>
      <c r="EU1056" s="390"/>
      <c r="EV1056" s="390"/>
      <c r="EW1056" s="307"/>
      <c r="EX1056" s="307"/>
      <c r="EY1056" s="307"/>
      <c r="EZ1056" s="307"/>
      <c r="FA1056" s="307"/>
      <c r="FB1056" s="307"/>
      <c r="FC1056" s="307"/>
      <c r="FD1056" s="307"/>
      <c r="FE1056" s="307"/>
      <c r="FF1056" s="307"/>
      <c r="FG1056" s="307"/>
      <c r="FH1056" s="307"/>
      <c r="FI1056" s="307"/>
      <c r="FJ1056" s="307"/>
      <c r="FK1056" s="307"/>
      <c r="FL1056" s="307"/>
      <c r="FM1056" s="307"/>
      <c r="FN1056" s="307"/>
      <c r="FO1056" s="307"/>
      <c r="FP1056" s="307"/>
      <c r="FQ1056" s="307"/>
      <c r="FR1056" s="307"/>
      <c r="FS1056" s="307"/>
      <c r="FT1056" s="307"/>
      <c r="FU1056" s="307"/>
      <c r="FV1056" s="307"/>
      <c r="FW1056" s="307"/>
      <c r="FX1056" s="307"/>
      <c r="FY1056" s="307"/>
      <c r="FZ1056" s="307"/>
      <c r="GA1056" s="307"/>
      <c r="GB1056" s="307"/>
      <c r="GC1056" s="307"/>
      <c r="GD1056" s="307"/>
      <c r="GE1056" s="307"/>
      <c r="GF1056" s="307"/>
      <c r="GG1056" s="307"/>
      <c r="GH1056" s="307"/>
      <c r="GI1056" s="307"/>
      <c r="GJ1056" s="307"/>
      <c r="GK1056" s="307"/>
      <c r="GL1056" s="307"/>
      <c r="GM1056" s="307"/>
      <c r="GN1056" s="307"/>
      <c r="GO1056" s="307"/>
      <c r="GP1056" s="307"/>
      <c r="GQ1056" s="307"/>
      <c r="GR1056" s="307"/>
      <c r="GS1056" s="307"/>
      <c r="GT1056" s="307"/>
      <c r="GU1056" s="307"/>
      <c r="GV1056" s="307"/>
      <c r="GW1056" s="307"/>
      <c r="GX1056" s="307"/>
      <c r="GY1056" s="307"/>
      <c r="GZ1056" s="307"/>
      <c r="HA1056" s="307"/>
      <c r="HB1056" s="307"/>
      <c r="HC1056" s="307"/>
      <c r="HD1056" s="307"/>
      <c r="HE1056" s="307"/>
      <c r="HF1056" s="307"/>
      <c r="HG1056" s="307"/>
      <c r="HH1056" s="307"/>
      <c r="HI1056" s="307"/>
      <c r="HJ1056" s="307"/>
      <c r="HK1056" s="307"/>
      <c r="HL1056" s="307"/>
      <c r="HM1056" s="307"/>
      <c r="HN1056" s="307"/>
      <c r="HO1056" s="307"/>
      <c r="HP1056" s="307"/>
      <c r="HQ1056" s="307"/>
      <c r="HR1056" s="307"/>
      <c r="HS1056" s="307"/>
      <c r="HT1056" s="307"/>
      <c r="HU1056" s="307"/>
      <c r="HV1056" s="307"/>
      <c r="HW1056" s="307"/>
      <c r="HX1056" s="307"/>
      <c r="HY1056" s="307"/>
      <c r="HZ1056" s="307"/>
      <c r="IA1056" s="307"/>
      <c r="IB1056" s="307"/>
      <c r="IC1056" s="307"/>
      <c r="ID1056" s="307"/>
      <c r="IE1056" s="307"/>
      <c r="IF1056" s="307"/>
      <c r="IG1056" s="307"/>
      <c r="IH1056" s="307"/>
      <c r="II1056" s="307"/>
      <c r="IJ1056" s="307"/>
      <c r="IK1056" s="307"/>
      <c r="IL1056" s="307"/>
      <c r="IM1056" s="307"/>
      <c r="IN1056" s="307"/>
      <c r="IO1056" s="307"/>
      <c r="IP1056" s="307"/>
      <c r="IQ1056" s="307"/>
      <c r="IR1056" s="307"/>
      <c r="IS1056" s="307"/>
      <c r="IT1056" s="307"/>
      <c r="IU1056" s="307"/>
      <c r="IV1056" s="307"/>
      <c r="IW1056" s="307"/>
      <c r="IX1056" s="307"/>
      <c r="IY1056" s="307"/>
      <c r="IZ1056" s="307"/>
      <c r="JA1056" s="307"/>
      <c r="JB1056" s="307"/>
      <c r="JC1056" s="307"/>
      <c r="JD1056" s="307"/>
      <c r="JE1056" s="307"/>
      <c r="JF1056" s="307"/>
      <c r="JG1056" s="307"/>
      <c r="JH1056" s="307"/>
      <c r="JI1056" s="307"/>
      <c r="JJ1056" s="307"/>
      <c r="JK1056" s="307"/>
      <c r="JL1056" s="307"/>
      <c r="JM1056" s="307"/>
      <c r="JN1056" s="307"/>
      <c r="JO1056" s="307"/>
      <c r="JP1056" s="307"/>
      <c r="JQ1056" s="307"/>
      <c r="JR1056" s="307"/>
      <c r="JS1056" s="307"/>
      <c r="JT1056" s="307"/>
      <c r="JU1056" s="307"/>
      <c r="JV1056" s="307"/>
      <c r="JW1056" s="307"/>
      <c r="JX1056" s="307"/>
      <c r="JY1056" s="307"/>
      <c r="JZ1056" s="307"/>
      <c r="KA1056" s="307"/>
      <c r="KB1056" s="307"/>
      <c r="KC1056" s="307"/>
      <c r="KD1056" s="307"/>
      <c r="KE1056" s="307"/>
      <c r="KF1056" s="307"/>
      <c r="KG1056" s="307"/>
      <c r="KH1056" s="307"/>
      <c r="KI1056" s="307"/>
      <c r="KJ1056" s="307"/>
      <c r="KK1056" s="307"/>
      <c r="KL1056" s="307"/>
      <c r="KM1056" s="307"/>
      <c r="KN1056" s="307"/>
      <c r="KO1056" s="307"/>
      <c r="KP1056" s="307"/>
      <c r="KQ1056" s="307"/>
      <c r="KR1056" s="307"/>
      <c r="KS1056" s="307"/>
      <c r="KT1056" s="307"/>
    </row>
    <row r="1057" spans="14:306" s="56" customFormat="1" ht="15" customHeight="1">
      <c r="N1057" s="410"/>
      <c r="O1057" s="410"/>
      <c r="P1057" s="311"/>
      <c r="Q1057" s="311"/>
      <c r="R1057" s="311"/>
      <c r="AJ1057" s="441">
        <v>29</v>
      </c>
      <c r="AK1057" s="442">
        <v>126</v>
      </c>
      <c r="AL1057" s="442">
        <v>96</v>
      </c>
      <c r="AM1057" s="443" t="s">
        <v>497</v>
      </c>
      <c r="AN1057" s="443" t="s">
        <v>46</v>
      </c>
      <c r="CB1057" s="307"/>
      <c r="CC1057" s="307"/>
      <c r="CD1057" s="307"/>
      <c r="CE1057" s="307"/>
      <c r="CF1057" s="307"/>
      <c r="CG1057" s="307"/>
      <c r="CH1057" s="307"/>
      <c r="CI1057" s="307"/>
      <c r="CJ1057" s="307"/>
      <c r="CK1057" s="307"/>
      <c r="CL1057" s="307"/>
      <c r="CM1057" s="307"/>
      <c r="CN1057" s="307"/>
      <c r="CO1057" s="307"/>
      <c r="CP1057" s="307"/>
      <c r="CQ1057" s="307"/>
      <c r="CR1057" s="307"/>
      <c r="CS1057" s="307"/>
      <c r="CT1057" s="307"/>
      <c r="CU1057" s="307"/>
      <c r="CV1057" s="307"/>
      <c r="CW1057" s="307"/>
      <c r="CX1057" s="307"/>
      <c r="CY1057" s="307"/>
      <c r="CZ1057" s="307"/>
      <c r="DA1057" s="307"/>
      <c r="DB1057" s="307"/>
      <c r="DC1057" s="307"/>
      <c r="DD1057" s="307"/>
      <c r="DE1057" s="307"/>
      <c r="DF1057" s="307"/>
      <c r="DG1057" s="307"/>
      <c r="DH1057" s="307"/>
      <c r="DI1057" s="390"/>
      <c r="DJ1057" s="390"/>
      <c r="DK1057" s="307"/>
      <c r="DL1057" s="307"/>
      <c r="DM1057" s="307"/>
      <c r="DN1057" s="307"/>
      <c r="DO1057" s="307"/>
      <c r="DP1057" s="307"/>
      <c r="DQ1057" s="307"/>
      <c r="DR1057" s="307"/>
      <c r="DS1057" s="307"/>
      <c r="DT1057" s="307"/>
      <c r="DU1057" s="307"/>
      <c r="DV1057" s="307"/>
      <c r="DW1057" s="307"/>
      <c r="DX1057" s="307"/>
      <c r="DY1057" s="307"/>
      <c r="DZ1057" s="307"/>
      <c r="EA1057" s="307"/>
      <c r="EB1057" s="307"/>
      <c r="EC1057" s="307"/>
      <c r="ED1057" s="307"/>
      <c r="EE1057" s="307"/>
      <c r="EF1057" s="307"/>
      <c r="EG1057" s="307"/>
      <c r="EH1057" s="307"/>
      <c r="EI1057" s="307"/>
      <c r="EJ1057" s="307"/>
      <c r="EK1057" s="307"/>
      <c r="EL1057" s="307"/>
      <c r="EM1057" s="307"/>
      <c r="EN1057" s="307"/>
      <c r="EO1057" s="307"/>
      <c r="EP1057" s="307"/>
      <c r="EQ1057" s="307"/>
      <c r="ER1057" s="307"/>
      <c r="ES1057" s="307"/>
      <c r="ET1057" s="307"/>
      <c r="EU1057" s="390"/>
      <c r="EV1057" s="390"/>
      <c r="EW1057" s="307"/>
      <c r="EX1057" s="307"/>
      <c r="EY1057" s="307"/>
      <c r="EZ1057" s="307"/>
      <c r="FA1057" s="307"/>
      <c r="FB1057" s="307"/>
      <c r="FC1057" s="307"/>
      <c r="FD1057" s="307"/>
      <c r="FE1057" s="307"/>
      <c r="FF1057" s="307"/>
      <c r="FG1057" s="307"/>
      <c r="FH1057" s="307"/>
      <c r="FI1057" s="307"/>
      <c r="FJ1057" s="307"/>
      <c r="FK1057" s="307"/>
      <c r="FL1057" s="307"/>
      <c r="FM1057" s="307"/>
      <c r="FN1057" s="307"/>
      <c r="FO1057" s="307"/>
      <c r="FP1057" s="307"/>
      <c r="FQ1057" s="307"/>
      <c r="FR1057" s="307"/>
      <c r="FS1057" s="307"/>
      <c r="FT1057" s="307"/>
      <c r="FU1057" s="307"/>
      <c r="FV1057" s="307"/>
      <c r="FW1057" s="307"/>
      <c r="FX1057" s="307"/>
      <c r="FY1057" s="307"/>
      <c r="FZ1057" s="307"/>
      <c r="GA1057" s="307"/>
      <c r="GB1057" s="307"/>
      <c r="GC1057" s="307"/>
      <c r="GD1057" s="307"/>
      <c r="GE1057" s="307"/>
      <c r="GF1057" s="307"/>
      <c r="GG1057" s="307"/>
      <c r="GH1057" s="307"/>
      <c r="GI1057" s="307"/>
      <c r="GJ1057" s="307"/>
      <c r="GK1057" s="307"/>
      <c r="GL1057" s="307"/>
      <c r="GM1057" s="307"/>
      <c r="GN1057" s="307"/>
      <c r="GO1057" s="307"/>
      <c r="GP1057" s="307"/>
      <c r="GQ1057" s="307"/>
      <c r="GR1057" s="307"/>
      <c r="GS1057" s="307"/>
      <c r="GT1057" s="307"/>
      <c r="GU1057" s="307"/>
      <c r="GV1057" s="307"/>
      <c r="GW1057" s="307"/>
      <c r="GX1057" s="307"/>
      <c r="GY1057" s="307"/>
      <c r="GZ1057" s="307"/>
      <c r="HA1057" s="307"/>
      <c r="HB1057" s="307"/>
      <c r="HC1057" s="307"/>
      <c r="HD1057" s="307"/>
      <c r="HE1057" s="307"/>
      <c r="HF1057" s="307"/>
      <c r="HG1057" s="307"/>
      <c r="HH1057" s="307"/>
      <c r="HI1057" s="307"/>
      <c r="HJ1057" s="307"/>
      <c r="HK1057" s="307"/>
      <c r="HL1057" s="307"/>
      <c r="HM1057" s="307"/>
      <c r="HN1057" s="307"/>
      <c r="HO1057" s="307"/>
      <c r="HP1057" s="307"/>
      <c r="HQ1057" s="307"/>
      <c r="HR1057" s="307"/>
      <c r="HS1057" s="307"/>
      <c r="HT1057" s="307"/>
      <c r="HU1057" s="307"/>
      <c r="HV1057" s="307"/>
      <c r="HW1057" s="307"/>
      <c r="HX1057" s="307"/>
      <c r="HY1057" s="307"/>
      <c r="HZ1057" s="307"/>
      <c r="IA1057" s="307"/>
      <c r="IB1057" s="307"/>
      <c r="IC1057" s="307"/>
      <c r="ID1057" s="307"/>
      <c r="IE1057" s="307"/>
      <c r="IF1057" s="307"/>
      <c r="IG1057" s="307"/>
      <c r="IH1057" s="307"/>
      <c r="II1057" s="307"/>
      <c r="IJ1057" s="307"/>
      <c r="IK1057" s="307"/>
      <c r="IL1057" s="307"/>
      <c r="IM1057" s="307"/>
      <c r="IN1057" s="307"/>
      <c r="IO1057" s="307"/>
      <c r="IP1057" s="307"/>
      <c r="IQ1057" s="307"/>
      <c r="IR1057" s="307"/>
      <c r="IS1057" s="307"/>
      <c r="IT1057" s="307"/>
      <c r="IU1057" s="307"/>
      <c r="IV1057" s="307"/>
      <c r="IW1057" s="307"/>
      <c r="IX1057" s="307"/>
      <c r="IY1057" s="307"/>
      <c r="IZ1057" s="307"/>
      <c r="JA1057" s="307"/>
      <c r="JB1057" s="307"/>
      <c r="JC1057" s="307"/>
      <c r="JD1057" s="307"/>
      <c r="JE1057" s="307"/>
      <c r="JF1057" s="307"/>
      <c r="JG1057" s="307"/>
      <c r="JH1057" s="307"/>
      <c r="JI1057" s="307"/>
      <c r="JJ1057" s="307"/>
      <c r="JK1057" s="307"/>
      <c r="JL1057" s="307"/>
      <c r="JM1057" s="307"/>
      <c r="JN1057" s="307"/>
      <c r="JO1057" s="307"/>
      <c r="JP1057" s="307"/>
      <c r="JQ1057" s="307"/>
      <c r="JR1057" s="307"/>
      <c r="JS1057" s="307"/>
      <c r="JT1057" s="307"/>
      <c r="JU1057" s="307"/>
      <c r="JV1057" s="307"/>
      <c r="JW1057" s="307"/>
      <c r="JX1057" s="307"/>
      <c r="JY1057" s="307"/>
      <c r="JZ1057" s="307"/>
      <c r="KA1057" s="307"/>
      <c r="KB1057" s="307"/>
      <c r="KC1057" s="307"/>
      <c r="KD1057" s="307"/>
      <c r="KE1057" s="307"/>
      <c r="KF1057" s="307"/>
      <c r="KG1057" s="307"/>
      <c r="KH1057" s="307"/>
      <c r="KI1057" s="307"/>
      <c r="KJ1057" s="307"/>
      <c r="KK1057" s="307"/>
      <c r="KL1057" s="307"/>
      <c r="KM1057" s="307"/>
      <c r="KN1057" s="307"/>
      <c r="KO1057" s="307"/>
      <c r="KP1057" s="307"/>
      <c r="KQ1057" s="307"/>
      <c r="KR1057" s="307"/>
      <c r="KS1057" s="307"/>
      <c r="KT1057" s="307"/>
    </row>
    <row r="1058" spans="14:306" s="56" customFormat="1" ht="15" customHeight="1">
      <c r="N1058" s="410"/>
      <c r="O1058" s="410"/>
      <c r="P1058" s="311"/>
      <c r="Q1058" s="311"/>
      <c r="R1058" s="311"/>
      <c r="AJ1058" s="441">
        <v>30</v>
      </c>
      <c r="AK1058" s="442">
        <v>129</v>
      </c>
      <c r="AL1058" s="442">
        <v>97</v>
      </c>
      <c r="AM1058" s="443" t="s">
        <v>438</v>
      </c>
      <c r="AN1058" s="443" t="s">
        <v>1143</v>
      </c>
      <c r="CB1058" s="307"/>
      <c r="CC1058" s="307"/>
      <c r="CD1058" s="307"/>
      <c r="CE1058" s="307"/>
      <c r="CF1058" s="307"/>
      <c r="CG1058" s="307"/>
      <c r="CH1058" s="307"/>
      <c r="CI1058" s="307"/>
      <c r="CJ1058" s="307"/>
      <c r="CK1058" s="307"/>
      <c r="CL1058" s="307"/>
      <c r="CM1058" s="307"/>
      <c r="CN1058" s="307"/>
      <c r="CO1058" s="307"/>
      <c r="CP1058" s="307"/>
      <c r="CQ1058" s="307"/>
      <c r="CR1058" s="307"/>
      <c r="CS1058" s="307"/>
      <c r="CT1058" s="307"/>
      <c r="CU1058" s="307"/>
      <c r="CV1058" s="307"/>
      <c r="CW1058" s="307"/>
      <c r="CX1058" s="307"/>
      <c r="CY1058" s="307"/>
      <c r="CZ1058" s="307"/>
      <c r="DA1058" s="307"/>
      <c r="DB1058" s="307"/>
      <c r="DC1058" s="307"/>
      <c r="DD1058" s="307"/>
      <c r="DE1058" s="307"/>
      <c r="DF1058" s="307"/>
      <c r="DG1058" s="307"/>
      <c r="DH1058" s="307"/>
      <c r="DI1058" s="390"/>
      <c r="DJ1058" s="390"/>
      <c r="DK1058" s="307"/>
      <c r="DL1058" s="307"/>
      <c r="DM1058" s="307"/>
      <c r="DN1058" s="307"/>
      <c r="DO1058" s="307"/>
      <c r="DP1058" s="307"/>
      <c r="DQ1058" s="307"/>
      <c r="DR1058" s="307"/>
      <c r="DS1058" s="307"/>
      <c r="DT1058" s="307"/>
      <c r="DU1058" s="307"/>
      <c r="DV1058" s="307"/>
      <c r="DW1058" s="307"/>
      <c r="DX1058" s="307"/>
      <c r="DY1058" s="307"/>
      <c r="DZ1058" s="307"/>
      <c r="EA1058" s="307"/>
      <c r="EB1058" s="307"/>
      <c r="EC1058" s="307"/>
      <c r="ED1058" s="307"/>
      <c r="EE1058" s="307"/>
      <c r="EF1058" s="307"/>
      <c r="EG1058" s="307"/>
      <c r="EH1058" s="307"/>
      <c r="EI1058" s="307"/>
      <c r="EJ1058" s="307"/>
      <c r="EK1058" s="307"/>
      <c r="EL1058" s="307"/>
      <c r="EM1058" s="307"/>
      <c r="EN1058" s="307"/>
      <c r="EO1058" s="307"/>
      <c r="EP1058" s="307"/>
      <c r="EQ1058" s="307"/>
      <c r="ER1058" s="307"/>
      <c r="ES1058" s="307"/>
      <c r="ET1058" s="307"/>
      <c r="EU1058" s="390"/>
      <c r="EV1058" s="390"/>
      <c r="EW1058" s="307"/>
      <c r="EX1058" s="307"/>
      <c r="EY1058" s="307"/>
      <c r="EZ1058" s="307"/>
      <c r="FA1058" s="307"/>
      <c r="FB1058" s="307"/>
      <c r="FC1058" s="307"/>
      <c r="FD1058" s="307"/>
      <c r="FE1058" s="307"/>
      <c r="FF1058" s="307"/>
      <c r="FG1058" s="307"/>
      <c r="FH1058" s="307"/>
      <c r="FI1058" s="307"/>
      <c r="FJ1058" s="307"/>
      <c r="FK1058" s="307"/>
      <c r="FL1058" s="307"/>
      <c r="FM1058" s="307"/>
      <c r="FN1058" s="307"/>
      <c r="FO1058" s="307"/>
      <c r="FP1058" s="307"/>
      <c r="FQ1058" s="307"/>
      <c r="FR1058" s="307"/>
      <c r="FS1058" s="307"/>
      <c r="FT1058" s="307"/>
      <c r="FU1058" s="307"/>
      <c r="FV1058" s="307"/>
      <c r="FW1058" s="307"/>
      <c r="FX1058" s="307"/>
      <c r="FY1058" s="307"/>
      <c r="FZ1058" s="307"/>
      <c r="GA1058" s="307"/>
      <c r="GB1058" s="307"/>
      <c r="GC1058" s="307"/>
      <c r="GD1058" s="307"/>
      <c r="GE1058" s="307"/>
      <c r="GF1058" s="307"/>
      <c r="GG1058" s="307"/>
      <c r="GH1058" s="307"/>
      <c r="GI1058" s="307"/>
      <c r="GJ1058" s="307"/>
      <c r="GK1058" s="307"/>
      <c r="GL1058" s="307"/>
      <c r="GM1058" s="307"/>
      <c r="GN1058" s="307"/>
      <c r="GO1058" s="307"/>
      <c r="GP1058" s="307"/>
      <c r="GQ1058" s="307"/>
      <c r="GR1058" s="307"/>
      <c r="GS1058" s="307"/>
      <c r="GT1058" s="307"/>
      <c r="GU1058" s="307"/>
      <c r="GV1058" s="307"/>
      <c r="GW1058" s="307"/>
      <c r="GX1058" s="307"/>
      <c r="GY1058" s="307"/>
      <c r="GZ1058" s="307"/>
      <c r="HA1058" s="307"/>
      <c r="HB1058" s="307"/>
      <c r="HC1058" s="307"/>
      <c r="HD1058" s="307"/>
      <c r="HE1058" s="307"/>
      <c r="HF1058" s="307"/>
      <c r="HG1058" s="307"/>
      <c r="HH1058" s="307"/>
      <c r="HI1058" s="307"/>
      <c r="HJ1058" s="307"/>
      <c r="HK1058" s="307"/>
      <c r="HL1058" s="307"/>
      <c r="HM1058" s="307"/>
      <c r="HN1058" s="307"/>
      <c r="HO1058" s="307"/>
      <c r="HP1058" s="307"/>
      <c r="HQ1058" s="307"/>
      <c r="HR1058" s="307"/>
      <c r="HS1058" s="307"/>
      <c r="HT1058" s="307"/>
      <c r="HU1058" s="307"/>
      <c r="HV1058" s="307"/>
      <c r="HW1058" s="307"/>
      <c r="HX1058" s="307"/>
      <c r="HY1058" s="307"/>
      <c r="HZ1058" s="307"/>
      <c r="IA1058" s="307"/>
      <c r="IB1058" s="307"/>
      <c r="IC1058" s="307"/>
      <c r="ID1058" s="307"/>
      <c r="IE1058" s="307"/>
      <c r="IF1058" s="307"/>
      <c r="IG1058" s="307"/>
      <c r="IH1058" s="307"/>
      <c r="II1058" s="307"/>
      <c r="IJ1058" s="307"/>
      <c r="IK1058" s="307"/>
      <c r="IL1058" s="307"/>
      <c r="IM1058" s="307"/>
      <c r="IN1058" s="307"/>
      <c r="IO1058" s="307"/>
      <c r="IP1058" s="307"/>
      <c r="IQ1058" s="307"/>
      <c r="IR1058" s="307"/>
      <c r="IS1058" s="307"/>
      <c r="IT1058" s="307"/>
      <c r="IU1058" s="307"/>
      <c r="IV1058" s="307"/>
      <c r="IW1058" s="307"/>
      <c r="IX1058" s="307"/>
      <c r="IY1058" s="307"/>
      <c r="IZ1058" s="307"/>
      <c r="JA1058" s="307"/>
      <c r="JB1058" s="307"/>
      <c r="JC1058" s="307"/>
      <c r="JD1058" s="307"/>
      <c r="JE1058" s="307"/>
      <c r="JF1058" s="307"/>
      <c r="JG1058" s="307"/>
      <c r="JH1058" s="307"/>
      <c r="JI1058" s="307"/>
      <c r="JJ1058" s="307"/>
      <c r="JK1058" s="307"/>
      <c r="JL1058" s="307"/>
      <c r="JM1058" s="307"/>
      <c r="JN1058" s="307"/>
      <c r="JO1058" s="307"/>
      <c r="JP1058" s="307"/>
      <c r="JQ1058" s="307"/>
      <c r="JR1058" s="307"/>
      <c r="JS1058" s="307"/>
      <c r="JT1058" s="307"/>
      <c r="JU1058" s="307"/>
      <c r="JV1058" s="307"/>
      <c r="JW1058" s="307"/>
      <c r="JX1058" s="307"/>
      <c r="JY1058" s="307"/>
      <c r="JZ1058" s="307"/>
      <c r="KA1058" s="307"/>
      <c r="KB1058" s="307"/>
      <c r="KC1058" s="307"/>
      <c r="KD1058" s="307"/>
      <c r="KE1058" s="307"/>
      <c r="KF1058" s="307"/>
      <c r="KG1058" s="307"/>
      <c r="KH1058" s="307"/>
      <c r="KI1058" s="307"/>
      <c r="KJ1058" s="307"/>
      <c r="KK1058" s="307"/>
      <c r="KL1058" s="307"/>
      <c r="KM1058" s="307"/>
      <c r="KN1058" s="307"/>
      <c r="KO1058" s="307"/>
      <c r="KP1058" s="307"/>
      <c r="KQ1058" s="307"/>
      <c r="KR1058" s="307"/>
      <c r="KS1058" s="307"/>
      <c r="KT1058" s="307"/>
    </row>
    <row r="1059" spans="14:306" s="56" customFormat="1" ht="15" customHeight="1">
      <c r="N1059" s="410"/>
      <c r="O1059" s="410"/>
      <c r="P1059" s="311"/>
      <c r="Q1059" s="311"/>
      <c r="R1059" s="311"/>
      <c r="AJ1059" s="441">
        <v>31</v>
      </c>
      <c r="AK1059" s="442">
        <v>132</v>
      </c>
      <c r="AL1059" s="442">
        <v>98</v>
      </c>
      <c r="AM1059" s="443" t="s">
        <v>442</v>
      </c>
      <c r="AN1059" s="443" t="s">
        <v>1091</v>
      </c>
      <c r="CB1059" s="307"/>
      <c r="CC1059" s="307"/>
      <c r="CD1059" s="307"/>
      <c r="CE1059" s="307"/>
      <c r="CF1059" s="307"/>
      <c r="CG1059" s="307"/>
      <c r="CH1059" s="307"/>
      <c r="CI1059" s="307"/>
      <c r="CJ1059" s="307"/>
      <c r="CK1059" s="307"/>
      <c r="CL1059" s="307"/>
      <c r="CM1059" s="307"/>
      <c r="CN1059" s="307"/>
      <c r="CO1059" s="307"/>
      <c r="CP1059" s="307"/>
      <c r="CQ1059" s="307"/>
      <c r="CR1059" s="307"/>
      <c r="CS1059" s="307"/>
      <c r="CT1059" s="307"/>
      <c r="CU1059" s="307"/>
      <c r="CV1059" s="307"/>
      <c r="CW1059" s="307"/>
      <c r="CX1059" s="307"/>
      <c r="CY1059" s="307"/>
      <c r="CZ1059" s="307"/>
      <c r="DA1059" s="307"/>
      <c r="DB1059" s="307"/>
      <c r="DC1059" s="307"/>
      <c r="DD1059" s="307"/>
      <c r="DE1059" s="307"/>
      <c r="DF1059" s="307"/>
      <c r="DG1059" s="307"/>
      <c r="DH1059" s="307"/>
      <c r="DI1059" s="390"/>
      <c r="DJ1059" s="390"/>
      <c r="DK1059" s="307"/>
      <c r="DL1059" s="307"/>
      <c r="DM1059" s="307"/>
      <c r="DN1059" s="307"/>
      <c r="DO1059" s="307"/>
      <c r="DP1059" s="307"/>
      <c r="DQ1059" s="307"/>
      <c r="DR1059" s="307"/>
      <c r="DS1059" s="307"/>
      <c r="DT1059" s="307"/>
      <c r="DU1059" s="307"/>
      <c r="DV1059" s="307"/>
      <c r="DW1059" s="307"/>
      <c r="DX1059" s="307"/>
      <c r="DY1059" s="307"/>
      <c r="DZ1059" s="307"/>
      <c r="EA1059" s="307"/>
      <c r="EB1059" s="307"/>
      <c r="EC1059" s="307"/>
      <c r="ED1059" s="307"/>
      <c r="EE1059" s="307"/>
      <c r="EF1059" s="307"/>
      <c r="EG1059" s="307"/>
      <c r="EH1059" s="307"/>
      <c r="EI1059" s="307"/>
      <c r="EJ1059" s="307"/>
      <c r="EK1059" s="307"/>
      <c r="EL1059" s="307"/>
      <c r="EM1059" s="307"/>
      <c r="EN1059" s="307"/>
      <c r="EO1059" s="307"/>
      <c r="EP1059" s="307"/>
      <c r="EQ1059" s="307"/>
      <c r="ER1059" s="307"/>
      <c r="ES1059" s="307"/>
      <c r="ET1059" s="307"/>
      <c r="EU1059" s="390"/>
      <c r="EV1059" s="390"/>
      <c r="EW1059" s="307"/>
      <c r="EX1059" s="307"/>
      <c r="EY1059" s="307"/>
      <c r="EZ1059" s="307"/>
      <c r="FA1059" s="307"/>
      <c r="FB1059" s="307"/>
      <c r="FC1059" s="307"/>
      <c r="FD1059" s="307"/>
      <c r="FE1059" s="307"/>
      <c r="FF1059" s="307"/>
      <c r="FG1059" s="307"/>
      <c r="FH1059" s="307"/>
      <c r="FI1059" s="307"/>
      <c r="FJ1059" s="307"/>
      <c r="FK1059" s="307"/>
      <c r="FL1059" s="307"/>
      <c r="FM1059" s="307"/>
      <c r="FN1059" s="307"/>
      <c r="FO1059" s="307"/>
      <c r="FP1059" s="307"/>
      <c r="FQ1059" s="307"/>
      <c r="FR1059" s="307"/>
      <c r="FS1059" s="307"/>
      <c r="FT1059" s="307"/>
      <c r="FU1059" s="307"/>
      <c r="FV1059" s="307"/>
      <c r="FW1059" s="307"/>
      <c r="FX1059" s="307"/>
      <c r="FY1059" s="307"/>
      <c r="FZ1059" s="307"/>
      <c r="GA1059" s="307"/>
      <c r="GB1059" s="307"/>
      <c r="GC1059" s="307"/>
      <c r="GD1059" s="307"/>
      <c r="GE1059" s="307"/>
      <c r="GF1059" s="307"/>
      <c r="GG1059" s="307"/>
      <c r="GH1059" s="307"/>
      <c r="GI1059" s="307"/>
      <c r="GJ1059" s="307"/>
      <c r="GK1059" s="307"/>
      <c r="GL1059" s="307"/>
      <c r="GM1059" s="307"/>
      <c r="GN1059" s="307"/>
      <c r="GO1059" s="307"/>
      <c r="GP1059" s="307"/>
      <c r="GQ1059" s="307"/>
      <c r="GR1059" s="307"/>
      <c r="GS1059" s="307"/>
      <c r="GT1059" s="307"/>
      <c r="GU1059" s="307"/>
      <c r="GV1059" s="307"/>
      <c r="GW1059" s="307"/>
      <c r="GX1059" s="307"/>
      <c r="GY1059" s="307"/>
      <c r="GZ1059" s="307"/>
      <c r="HA1059" s="307"/>
      <c r="HB1059" s="307"/>
      <c r="HC1059" s="307"/>
      <c r="HD1059" s="307"/>
      <c r="HE1059" s="307"/>
      <c r="HF1059" s="307"/>
      <c r="HG1059" s="307"/>
      <c r="HH1059" s="307"/>
      <c r="HI1059" s="307"/>
      <c r="HJ1059" s="307"/>
      <c r="HK1059" s="307"/>
      <c r="HL1059" s="307"/>
      <c r="HM1059" s="307"/>
      <c r="HN1059" s="307"/>
      <c r="HO1059" s="307"/>
      <c r="HP1059" s="307"/>
      <c r="HQ1059" s="307"/>
      <c r="HR1059" s="307"/>
      <c r="HS1059" s="307"/>
      <c r="HT1059" s="307"/>
      <c r="HU1059" s="307"/>
      <c r="HV1059" s="307"/>
      <c r="HW1059" s="307"/>
      <c r="HX1059" s="307"/>
      <c r="HY1059" s="307"/>
      <c r="HZ1059" s="307"/>
      <c r="IA1059" s="307"/>
      <c r="IB1059" s="307"/>
      <c r="IC1059" s="307"/>
      <c r="ID1059" s="307"/>
      <c r="IE1059" s="307"/>
      <c r="IF1059" s="307"/>
      <c r="IG1059" s="307"/>
      <c r="IH1059" s="307"/>
      <c r="II1059" s="307"/>
      <c r="IJ1059" s="307"/>
      <c r="IK1059" s="307"/>
      <c r="IL1059" s="307"/>
      <c r="IM1059" s="307"/>
      <c r="IN1059" s="307"/>
      <c r="IO1059" s="307"/>
      <c r="IP1059" s="307"/>
      <c r="IQ1059" s="307"/>
      <c r="IR1059" s="307"/>
      <c r="IS1059" s="307"/>
      <c r="IT1059" s="307"/>
      <c r="IU1059" s="307"/>
      <c r="IV1059" s="307"/>
      <c r="IW1059" s="307"/>
      <c r="IX1059" s="307"/>
      <c r="IY1059" s="307"/>
      <c r="IZ1059" s="307"/>
      <c r="JA1059" s="307"/>
      <c r="JB1059" s="307"/>
      <c r="JC1059" s="307"/>
      <c r="JD1059" s="307"/>
      <c r="JE1059" s="307"/>
      <c r="JF1059" s="307"/>
      <c r="JG1059" s="307"/>
      <c r="JH1059" s="307"/>
      <c r="JI1059" s="307"/>
      <c r="JJ1059" s="307"/>
      <c r="JK1059" s="307"/>
      <c r="JL1059" s="307"/>
      <c r="JM1059" s="307"/>
      <c r="JN1059" s="307"/>
      <c r="JO1059" s="307"/>
      <c r="JP1059" s="307"/>
      <c r="JQ1059" s="307"/>
      <c r="JR1059" s="307"/>
      <c r="JS1059" s="307"/>
      <c r="JT1059" s="307"/>
      <c r="JU1059" s="307"/>
      <c r="JV1059" s="307"/>
      <c r="JW1059" s="307"/>
      <c r="JX1059" s="307"/>
      <c r="JY1059" s="307"/>
      <c r="JZ1059" s="307"/>
      <c r="KA1059" s="307"/>
      <c r="KB1059" s="307"/>
      <c r="KC1059" s="307"/>
      <c r="KD1059" s="307"/>
      <c r="KE1059" s="307"/>
      <c r="KF1059" s="307"/>
      <c r="KG1059" s="307"/>
      <c r="KH1059" s="307"/>
      <c r="KI1059" s="307"/>
      <c r="KJ1059" s="307"/>
      <c r="KK1059" s="307"/>
      <c r="KL1059" s="307"/>
      <c r="KM1059" s="307"/>
      <c r="KN1059" s="307"/>
      <c r="KO1059" s="307"/>
      <c r="KP1059" s="307"/>
      <c r="KQ1059" s="307"/>
      <c r="KR1059" s="307"/>
      <c r="KS1059" s="307"/>
      <c r="KT1059" s="307"/>
    </row>
    <row r="1060" spans="14:306" s="56" customFormat="1" ht="15" customHeight="1">
      <c r="N1060" s="410"/>
      <c r="O1060" s="410"/>
      <c r="P1060" s="311"/>
      <c r="Q1060" s="311"/>
      <c r="R1060" s="311"/>
      <c r="AJ1060" s="441">
        <v>32</v>
      </c>
      <c r="AK1060" s="442">
        <v>135</v>
      </c>
      <c r="AL1060" s="442">
        <v>99</v>
      </c>
      <c r="AM1060" s="443" t="s">
        <v>1144</v>
      </c>
      <c r="AN1060" s="443" t="s">
        <v>1145</v>
      </c>
      <c r="CB1060" s="307"/>
      <c r="CC1060" s="307"/>
      <c r="CD1060" s="307"/>
      <c r="CE1060" s="307"/>
      <c r="CF1060" s="307"/>
      <c r="CG1060" s="307"/>
      <c r="CH1060" s="307"/>
      <c r="CI1060" s="307"/>
      <c r="CJ1060" s="307"/>
      <c r="CK1060" s="307"/>
      <c r="CL1060" s="307"/>
      <c r="CM1060" s="307"/>
      <c r="CN1060" s="307"/>
      <c r="CO1060" s="307"/>
      <c r="CP1060" s="307"/>
      <c r="CQ1060" s="307"/>
      <c r="CR1060" s="307"/>
      <c r="CS1060" s="307"/>
      <c r="CT1060" s="307"/>
      <c r="CU1060" s="307"/>
      <c r="CV1060" s="307"/>
      <c r="CW1060" s="307"/>
      <c r="CX1060" s="307"/>
      <c r="CY1060" s="307"/>
      <c r="CZ1060" s="307"/>
      <c r="DA1060" s="307"/>
      <c r="DB1060" s="307"/>
      <c r="DC1060" s="307"/>
      <c r="DD1060" s="307"/>
      <c r="DE1060" s="307"/>
      <c r="DF1060" s="307"/>
      <c r="DG1060" s="307"/>
      <c r="DH1060" s="307"/>
      <c r="DI1060" s="390"/>
      <c r="DJ1060" s="390"/>
      <c r="DK1060" s="307"/>
      <c r="DL1060" s="307"/>
      <c r="DM1060" s="307"/>
      <c r="DN1060" s="307"/>
      <c r="DO1060" s="307"/>
      <c r="DP1060" s="307"/>
      <c r="DQ1060" s="307"/>
      <c r="DR1060" s="307"/>
      <c r="DS1060" s="307"/>
      <c r="DT1060" s="307"/>
      <c r="DU1060" s="307"/>
      <c r="DV1060" s="307"/>
      <c r="DW1060" s="307"/>
      <c r="DX1060" s="307"/>
      <c r="DY1060" s="307"/>
      <c r="DZ1060" s="307"/>
      <c r="EA1060" s="307"/>
      <c r="EB1060" s="307"/>
      <c r="EC1060" s="307"/>
      <c r="ED1060" s="307"/>
      <c r="EE1060" s="307"/>
      <c r="EF1060" s="307"/>
      <c r="EG1060" s="307"/>
      <c r="EH1060" s="307"/>
      <c r="EI1060" s="307"/>
      <c r="EJ1060" s="307"/>
      <c r="EK1060" s="307"/>
      <c r="EL1060" s="307"/>
      <c r="EM1060" s="307"/>
      <c r="EN1060" s="307"/>
      <c r="EO1060" s="307"/>
      <c r="EP1060" s="307"/>
      <c r="EQ1060" s="307"/>
      <c r="ER1060" s="307"/>
      <c r="ES1060" s="307"/>
      <c r="ET1060" s="307"/>
      <c r="EU1060" s="390"/>
      <c r="EV1060" s="390"/>
      <c r="EW1060" s="307"/>
      <c r="EX1060" s="307"/>
      <c r="EY1060" s="307"/>
      <c r="EZ1060" s="307"/>
      <c r="FA1060" s="307"/>
      <c r="FB1060" s="307"/>
      <c r="FC1060" s="307"/>
      <c r="FD1060" s="307"/>
      <c r="FE1060" s="307"/>
      <c r="FF1060" s="307"/>
      <c r="FG1060" s="307"/>
      <c r="FH1060" s="307"/>
      <c r="FI1060" s="307"/>
      <c r="FJ1060" s="307"/>
      <c r="FK1060" s="307"/>
      <c r="FL1060" s="307"/>
      <c r="FM1060" s="307"/>
      <c r="FN1060" s="307"/>
      <c r="FO1060" s="307"/>
      <c r="FP1060" s="307"/>
      <c r="FQ1060" s="307"/>
      <c r="FR1060" s="307"/>
      <c r="FS1060" s="307"/>
      <c r="FT1060" s="307"/>
      <c r="FU1060" s="307"/>
      <c r="FV1060" s="307"/>
      <c r="FW1060" s="307"/>
      <c r="FX1060" s="307"/>
      <c r="FY1060" s="307"/>
      <c r="FZ1060" s="307"/>
      <c r="GA1060" s="307"/>
      <c r="GB1060" s="307"/>
      <c r="GC1060" s="307"/>
      <c r="GD1060" s="307"/>
      <c r="GE1060" s="307"/>
      <c r="GF1060" s="307"/>
      <c r="GG1060" s="307"/>
      <c r="GH1060" s="307"/>
      <c r="GI1060" s="307"/>
      <c r="GJ1060" s="307"/>
      <c r="GK1060" s="307"/>
      <c r="GL1060" s="307"/>
      <c r="GM1060" s="307"/>
      <c r="GN1060" s="307"/>
      <c r="GO1060" s="307"/>
      <c r="GP1060" s="307"/>
      <c r="GQ1060" s="307"/>
      <c r="GR1060" s="307"/>
      <c r="GS1060" s="307"/>
      <c r="GT1060" s="307"/>
      <c r="GU1060" s="307"/>
      <c r="GV1060" s="307"/>
      <c r="GW1060" s="307"/>
      <c r="GX1060" s="307"/>
      <c r="GY1060" s="307"/>
      <c r="GZ1060" s="307"/>
      <c r="HA1060" s="307"/>
      <c r="HB1060" s="307"/>
      <c r="HC1060" s="307"/>
      <c r="HD1060" s="307"/>
      <c r="HE1060" s="307"/>
      <c r="HF1060" s="307"/>
      <c r="HG1060" s="307"/>
      <c r="HH1060" s="307"/>
      <c r="HI1060" s="307"/>
      <c r="HJ1060" s="307"/>
      <c r="HK1060" s="307"/>
      <c r="HL1060" s="307"/>
      <c r="HM1060" s="307"/>
      <c r="HN1060" s="307"/>
      <c r="HO1060" s="307"/>
      <c r="HP1060" s="307"/>
      <c r="HQ1060" s="307"/>
      <c r="HR1060" s="307"/>
      <c r="HS1060" s="307"/>
      <c r="HT1060" s="307"/>
      <c r="HU1060" s="307"/>
      <c r="HV1060" s="307"/>
      <c r="HW1060" s="307"/>
      <c r="HX1060" s="307"/>
      <c r="HY1060" s="307"/>
      <c r="HZ1060" s="307"/>
      <c r="IA1060" s="307"/>
      <c r="IB1060" s="307"/>
      <c r="IC1060" s="307"/>
      <c r="ID1060" s="307"/>
      <c r="IE1060" s="307"/>
      <c r="IF1060" s="307"/>
      <c r="IG1060" s="307"/>
      <c r="IH1060" s="307"/>
      <c r="II1060" s="307"/>
      <c r="IJ1060" s="307"/>
      <c r="IK1060" s="307"/>
      <c r="IL1060" s="307"/>
      <c r="IM1060" s="307"/>
      <c r="IN1060" s="307"/>
      <c r="IO1060" s="307"/>
      <c r="IP1060" s="307"/>
      <c r="IQ1060" s="307"/>
      <c r="IR1060" s="307"/>
      <c r="IS1060" s="307"/>
      <c r="IT1060" s="307"/>
      <c r="IU1060" s="307"/>
      <c r="IV1060" s="307"/>
      <c r="IW1060" s="307"/>
      <c r="IX1060" s="307"/>
      <c r="IY1060" s="307"/>
      <c r="IZ1060" s="307"/>
      <c r="JA1060" s="307"/>
      <c r="JB1060" s="307"/>
      <c r="JC1060" s="307"/>
      <c r="JD1060" s="307"/>
      <c r="JE1060" s="307"/>
      <c r="JF1060" s="307"/>
      <c r="JG1060" s="307"/>
      <c r="JH1060" s="307"/>
      <c r="JI1060" s="307"/>
      <c r="JJ1060" s="307"/>
      <c r="JK1060" s="307"/>
      <c r="JL1060" s="307"/>
      <c r="JM1060" s="307"/>
      <c r="JN1060" s="307"/>
      <c r="JO1060" s="307"/>
      <c r="JP1060" s="307"/>
      <c r="JQ1060" s="307"/>
      <c r="JR1060" s="307"/>
      <c r="JS1060" s="307"/>
      <c r="JT1060" s="307"/>
      <c r="JU1060" s="307"/>
      <c r="JV1060" s="307"/>
      <c r="JW1060" s="307"/>
      <c r="JX1060" s="307"/>
      <c r="JY1060" s="307"/>
      <c r="JZ1060" s="307"/>
      <c r="KA1060" s="307"/>
      <c r="KB1060" s="307"/>
      <c r="KC1060" s="307"/>
      <c r="KD1060" s="307"/>
      <c r="KE1060" s="307"/>
      <c r="KF1060" s="307"/>
      <c r="KG1060" s="307"/>
      <c r="KH1060" s="307"/>
      <c r="KI1060" s="307"/>
      <c r="KJ1060" s="307"/>
      <c r="KK1060" s="307"/>
      <c r="KL1060" s="307"/>
      <c r="KM1060" s="307"/>
      <c r="KN1060" s="307"/>
      <c r="KO1060" s="307"/>
      <c r="KP1060" s="307"/>
      <c r="KQ1060" s="307"/>
      <c r="KR1060" s="307"/>
      <c r="KS1060" s="307"/>
      <c r="KT1060" s="307"/>
    </row>
    <row r="1061" spans="14:306" s="56" customFormat="1" ht="15" customHeight="1">
      <c r="N1061" s="410"/>
      <c r="O1061" s="410"/>
      <c r="P1061" s="311"/>
      <c r="Q1061" s="311"/>
      <c r="R1061" s="311"/>
      <c r="AJ1061" s="441">
        <v>33</v>
      </c>
      <c r="AK1061" s="442">
        <v>138</v>
      </c>
      <c r="AL1061" s="442">
        <v>99</v>
      </c>
      <c r="AM1061" s="443" t="s">
        <v>447</v>
      </c>
      <c r="AN1061" s="443" t="s">
        <v>1095</v>
      </c>
      <c r="CB1061" s="307"/>
      <c r="CC1061" s="307"/>
      <c r="CD1061" s="307"/>
      <c r="CE1061" s="307"/>
      <c r="CF1061" s="307"/>
      <c r="CG1061" s="307"/>
      <c r="CH1061" s="307"/>
      <c r="CI1061" s="307"/>
      <c r="CJ1061" s="307"/>
      <c r="CK1061" s="307"/>
      <c r="CL1061" s="307"/>
      <c r="CM1061" s="307"/>
      <c r="CN1061" s="307"/>
      <c r="CO1061" s="307"/>
      <c r="CP1061" s="307"/>
      <c r="CQ1061" s="307"/>
      <c r="CR1061" s="307"/>
      <c r="CS1061" s="307"/>
      <c r="CT1061" s="307"/>
      <c r="CU1061" s="307"/>
      <c r="CV1061" s="307"/>
      <c r="CW1061" s="307"/>
      <c r="CX1061" s="307"/>
      <c r="CY1061" s="307"/>
      <c r="CZ1061" s="307"/>
      <c r="DA1061" s="307"/>
      <c r="DB1061" s="307"/>
      <c r="DC1061" s="307"/>
      <c r="DD1061" s="307"/>
      <c r="DE1061" s="307"/>
      <c r="DF1061" s="307"/>
      <c r="DG1061" s="307"/>
      <c r="DH1061" s="307"/>
      <c r="DI1061" s="390"/>
      <c r="DJ1061" s="390"/>
      <c r="DK1061" s="307"/>
      <c r="DL1061" s="307"/>
      <c r="DM1061" s="307"/>
      <c r="DN1061" s="307"/>
      <c r="DO1061" s="307"/>
      <c r="DP1061" s="307"/>
      <c r="DQ1061" s="307"/>
      <c r="DR1061" s="307"/>
      <c r="DS1061" s="307"/>
      <c r="DT1061" s="307"/>
      <c r="DU1061" s="307"/>
      <c r="DV1061" s="307"/>
      <c r="DW1061" s="307"/>
      <c r="DX1061" s="307"/>
      <c r="DY1061" s="307"/>
      <c r="DZ1061" s="307"/>
      <c r="EA1061" s="307"/>
      <c r="EB1061" s="307"/>
      <c r="EC1061" s="307"/>
      <c r="ED1061" s="307"/>
      <c r="EE1061" s="307"/>
      <c r="EF1061" s="307"/>
      <c r="EG1061" s="307"/>
      <c r="EH1061" s="307"/>
      <c r="EI1061" s="307"/>
      <c r="EJ1061" s="307"/>
      <c r="EK1061" s="307"/>
      <c r="EL1061" s="307"/>
      <c r="EM1061" s="307"/>
      <c r="EN1061" s="307"/>
      <c r="EO1061" s="307"/>
      <c r="EP1061" s="307"/>
      <c r="EQ1061" s="307"/>
      <c r="ER1061" s="307"/>
      <c r="ES1061" s="307"/>
      <c r="ET1061" s="307"/>
      <c r="EU1061" s="390"/>
      <c r="EV1061" s="390"/>
      <c r="EW1061" s="307"/>
      <c r="EX1061" s="307"/>
      <c r="EY1061" s="307"/>
      <c r="EZ1061" s="307"/>
      <c r="FA1061" s="307"/>
      <c r="FB1061" s="307"/>
      <c r="FC1061" s="307"/>
      <c r="FD1061" s="307"/>
      <c r="FE1061" s="307"/>
      <c r="FF1061" s="307"/>
      <c r="FG1061" s="307"/>
      <c r="FH1061" s="307"/>
      <c r="FI1061" s="307"/>
      <c r="FJ1061" s="307"/>
      <c r="FK1061" s="307"/>
      <c r="FL1061" s="307"/>
      <c r="FM1061" s="307"/>
      <c r="FN1061" s="307"/>
      <c r="FO1061" s="307"/>
      <c r="FP1061" s="307"/>
      <c r="FQ1061" s="307"/>
      <c r="FR1061" s="307"/>
      <c r="FS1061" s="307"/>
      <c r="FT1061" s="307"/>
      <c r="FU1061" s="307"/>
      <c r="FV1061" s="307"/>
      <c r="FW1061" s="307"/>
      <c r="FX1061" s="307"/>
      <c r="FY1061" s="307"/>
      <c r="FZ1061" s="307"/>
      <c r="GA1061" s="307"/>
      <c r="GB1061" s="307"/>
      <c r="GC1061" s="307"/>
      <c r="GD1061" s="307"/>
      <c r="GE1061" s="307"/>
      <c r="GF1061" s="307"/>
      <c r="GG1061" s="307"/>
      <c r="GH1061" s="307"/>
      <c r="GI1061" s="307"/>
      <c r="GJ1061" s="307"/>
      <c r="GK1061" s="307"/>
      <c r="GL1061" s="307"/>
      <c r="GM1061" s="307"/>
      <c r="GN1061" s="307"/>
      <c r="GO1061" s="307"/>
      <c r="GP1061" s="307"/>
      <c r="GQ1061" s="307"/>
      <c r="GR1061" s="307"/>
      <c r="GS1061" s="307"/>
      <c r="GT1061" s="307"/>
      <c r="GU1061" s="307"/>
      <c r="GV1061" s="307"/>
      <c r="GW1061" s="307"/>
      <c r="GX1061" s="307"/>
      <c r="GY1061" s="307"/>
      <c r="GZ1061" s="307"/>
      <c r="HA1061" s="307"/>
      <c r="HB1061" s="307"/>
      <c r="HC1061" s="307"/>
      <c r="HD1061" s="307"/>
      <c r="HE1061" s="307"/>
      <c r="HF1061" s="307"/>
      <c r="HG1061" s="307"/>
      <c r="HH1061" s="307"/>
      <c r="HI1061" s="307"/>
      <c r="HJ1061" s="307"/>
      <c r="HK1061" s="307"/>
      <c r="HL1061" s="307"/>
      <c r="HM1061" s="307"/>
      <c r="HN1061" s="307"/>
      <c r="HO1061" s="307"/>
      <c r="HP1061" s="307"/>
      <c r="HQ1061" s="307"/>
      <c r="HR1061" s="307"/>
      <c r="HS1061" s="307"/>
      <c r="HT1061" s="307"/>
      <c r="HU1061" s="307"/>
      <c r="HV1061" s="307"/>
      <c r="HW1061" s="307"/>
      <c r="HX1061" s="307"/>
      <c r="HY1061" s="307"/>
      <c r="HZ1061" s="307"/>
      <c r="IA1061" s="307"/>
      <c r="IB1061" s="307"/>
      <c r="IC1061" s="307"/>
      <c r="ID1061" s="307"/>
      <c r="IE1061" s="307"/>
      <c r="IF1061" s="307"/>
      <c r="IG1061" s="307"/>
      <c r="IH1061" s="307"/>
      <c r="II1061" s="307"/>
      <c r="IJ1061" s="307"/>
      <c r="IK1061" s="307"/>
      <c r="IL1061" s="307"/>
      <c r="IM1061" s="307"/>
      <c r="IN1061" s="307"/>
      <c r="IO1061" s="307"/>
      <c r="IP1061" s="307"/>
      <c r="IQ1061" s="307"/>
      <c r="IR1061" s="307"/>
      <c r="IS1061" s="307"/>
      <c r="IT1061" s="307"/>
      <c r="IU1061" s="307"/>
      <c r="IV1061" s="307"/>
      <c r="IW1061" s="307"/>
      <c r="IX1061" s="307"/>
      <c r="IY1061" s="307"/>
      <c r="IZ1061" s="307"/>
      <c r="JA1061" s="307"/>
      <c r="JB1061" s="307"/>
      <c r="JC1061" s="307"/>
      <c r="JD1061" s="307"/>
      <c r="JE1061" s="307"/>
      <c r="JF1061" s="307"/>
      <c r="JG1061" s="307"/>
      <c r="JH1061" s="307"/>
      <c r="JI1061" s="307"/>
      <c r="JJ1061" s="307"/>
      <c r="JK1061" s="307"/>
      <c r="JL1061" s="307"/>
      <c r="JM1061" s="307"/>
      <c r="JN1061" s="307"/>
      <c r="JO1061" s="307"/>
      <c r="JP1061" s="307"/>
      <c r="JQ1061" s="307"/>
      <c r="JR1061" s="307"/>
      <c r="JS1061" s="307"/>
      <c r="JT1061" s="307"/>
      <c r="JU1061" s="307"/>
      <c r="JV1061" s="307"/>
      <c r="JW1061" s="307"/>
      <c r="JX1061" s="307"/>
      <c r="JY1061" s="307"/>
      <c r="JZ1061" s="307"/>
      <c r="KA1061" s="307"/>
      <c r="KB1061" s="307"/>
      <c r="KC1061" s="307"/>
      <c r="KD1061" s="307"/>
      <c r="KE1061" s="307"/>
      <c r="KF1061" s="307"/>
      <c r="KG1061" s="307"/>
      <c r="KH1061" s="307"/>
      <c r="KI1061" s="307"/>
      <c r="KJ1061" s="307"/>
      <c r="KK1061" s="307"/>
      <c r="KL1061" s="307"/>
      <c r="KM1061" s="307"/>
      <c r="KN1061" s="307"/>
      <c r="KO1061" s="307"/>
      <c r="KP1061" s="307"/>
      <c r="KQ1061" s="307"/>
      <c r="KR1061" s="307"/>
      <c r="KS1061" s="307"/>
      <c r="KT1061" s="307"/>
    </row>
    <row r="1062" spans="14:306" s="56" customFormat="1" ht="15" customHeight="1">
      <c r="N1062" s="410"/>
      <c r="O1062" s="410"/>
      <c r="P1062" s="311"/>
      <c r="Q1062" s="311"/>
      <c r="R1062" s="311"/>
      <c r="AJ1062" s="441">
        <v>34</v>
      </c>
      <c r="AK1062" s="442">
        <v>141</v>
      </c>
      <c r="AL1062" s="443" t="s">
        <v>9</v>
      </c>
      <c r="AM1062" s="443" t="s">
        <v>452</v>
      </c>
      <c r="AN1062" s="443" t="s">
        <v>1096</v>
      </c>
      <c r="CB1062" s="307"/>
      <c r="CC1062" s="307"/>
      <c r="CD1062" s="307"/>
      <c r="CE1062" s="307"/>
      <c r="CF1062" s="307"/>
      <c r="CG1062" s="307"/>
      <c r="CH1062" s="307"/>
      <c r="CI1062" s="307"/>
      <c r="CJ1062" s="307"/>
      <c r="CK1062" s="307"/>
      <c r="CL1062" s="307"/>
      <c r="CM1062" s="307"/>
      <c r="CN1062" s="307"/>
      <c r="CO1062" s="307"/>
      <c r="CP1062" s="307"/>
      <c r="CQ1062" s="307"/>
      <c r="CR1062" s="307"/>
      <c r="CS1062" s="307"/>
      <c r="CT1062" s="307"/>
      <c r="CU1062" s="307"/>
      <c r="CV1062" s="307"/>
      <c r="CW1062" s="307"/>
      <c r="CX1062" s="307"/>
      <c r="CY1062" s="307"/>
      <c r="CZ1062" s="307"/>
      <c r="DA1062" s="307"/>
      <c r="DB1062" s="307"/>
      <c r="DC1062" s="307"/>
      <c r="DD1062" s="307"/>
      <c r="DE1062" s="307"/>
      <c r="DF1062" s="307"/>
      <c r="DG1062" s="307"/>
      <c r="DH1062" s="307"/>
      <c r="DI1062" s="390"/>
      <c r="DJ1062" s="390"/>
      <c r="DK1062" s="307"/>
      <c r="DL1062" s="307"/>
      <c r="DM1062" s="307"/>
      <c r="DN1062" s="307"/>
      <c r="DO1062" s="307"/>
      <c r="DP1062" s="307"/>
      <c r="DQ1062" s="307"/>
      <c r="DR1062" s="307"/>
      <c r="DS1062" s="307"/>
      <c r="DT1062" s="307"/>
      <c r="DU1062" s="307"/>
      <c r="DV1062" s="307"/>
      <c r="DW1062" s="307"/>
      <c r="DX1062" s="307"/>
      <c r="DY1062" s="307"/>
      <c r="DZ1062" s="307"/>
      <c r="EA1062" s="307"/>
      <c r="EB1062" s="307"/>
      <c r="EC1062" s="307"/>
      <c r="ED1062" s="307"/>
      <c r="EE1062" s="307"/>
      <c r="EF1062" s="307"/>
      <c r="EG1062" s="307"/>
      <c r="EH1062" s="307"/>
      <c r="EI1062" s="307"/>
      <c r="EJ1062" s="307"/>
      <c r="EK1062" s="307"/>
      <c r="EL1062" s="307"/>
      <c r="EM1062" s="307"/>
      <c r="EN1062" s="307"/>
      <c r="EO1062" s="307"/>
      <c r="EP1062" s="307"/>
      <c r="EQ1062" s="307"/>
      <c r="ER1062" s="307"/>
      <c r="ES1062" s="307"/>
      <c r="ET1062" s="307"/>
      <c r="EU1062" s="390"/>
      <c r="EV1062" s="390"/>
      <c r="EW1062" s="307"/>
      <c r="EX1062" s="307"/>
      <c r="EY1062" s="307"/>
      <c r="EZ1062" s="307"/>
      <c r="FA1062" s="307"/>
      <c r="FB1062" s="307"/>
      <c r="FC1062" s="307"/>
      <c r="FD1062" s="307"/>
      <c r="FE1062" s="307"/>
      <c r="FF1062" s="307"/>
      <c r="FG1062" s="307"/>
      <c r="FH1062" s="307"/>
      <c r="FI1062" s="307"/>
      <c r="FJ1062" s="307"/>
      <c r="FK1062" s="307"/>
      <c r="FL1062" s="307"/>
      <c r="FM1062" s="307"/>
      <c r="FN1062" s="307"/>
      <c r="FO1062" s="307"/>
      <c r="FP1062" s="307"/>
      <c r="FQ1062" s="307"/>
      <c r="FR1062" s="307"/>
      <c r="FS1062" s="307"/>
      <c r="FT1062" s="307"/>
      <c r="FU1062" s="307"/>
      <c r="FV1062" s="307"/>
      <c r="FW1062" s="307"/>
      <c r="FX1062" s="307"/>
      <c r="FY1062" s="307"/>
      <c r="FZ1062" s="307"/>
      <c r="GA1062" s="307"/>
      <c r="GB1062" s="307"/>
      <c r="GC1062" s="307"/>
      <c r="GD1062" s="307"/>
      <c r="GE1062" s="307"/>
      <c r="GF1062" s="307"/>
      <c r="GG1062" s="307"/>
      <c r="GH1062" s="307"/>
      <c r="GI1062" s="307"/>
      <c r="GJ1062" s="307"/>
      <c r="GK1062" s="307"/>
      <c r="GL1062" s="307"/>
      <c r="GM1062" s="307"/>
      <c r="GN1062" s="307"/>
      <c r="GO1062" s="307"/>
      <c r="GP1062" s="307"/>
      <c r="GQ1062" s="307"/>
      <c r="GR1062" s="307"/>
      <c r="GS1062" s="307"/>
      <c r="GT1062" s="307"/>
      <c r="GU1062" s="307"/>
      <c r="GV1062" s="307"/>
      <c r="GW1062" s="307"/>
      <c r="GX1062" s="307"/>
      <c r="GY1062" s="307"/>
      <c r="GZ1062" s="307"/>
      <c r="HA1062" s="307"/>
      <c r="HB1062" s="307"/>
      <c r="HC1062" s="307"/>
      <c r="HD1062" s="307"/>
      <c r="HE1062" s="307"/>
      <c r="HF1062" s="307"/>
      <c r="HG1062" s="307"/>
      <c r="HH1062" s="307"/>
      <c r="HI1062" s="307"/>
      <c r="HJ1062" s="307"/>
      <c r="HK1062" s="307"/>
      <c r="HL1062" s="307"/>
      <c r="HM1062" s="307"/>
      <c r="HN1062" s="307"/>
      <c r="HO1062" s="307"/>
      <c r="HP1062" s="307"/>
      <c r="HQ1062" s="307"/>
      <c r="HR1062" s="307"/>
      <c r="HS1062" s="307"/>
      <c r="HT1062" s="307"/>
      <c r="HU1062" s="307"/>
      <c r="HV1062" s="307"/>
      <c r="HW1062" s="307"/>
      <c r="HX1062" s="307"/>
      <c r="HY1062" s="307"/>
      <c r="HZ1062" s="307"/>
      <c r="IA1062" s="307"/>
      <c r="IB1062" s="307"/>
      <c r="IC1062" s="307"/>
      <c r="ID1062" s="307"/>
      <c r="IE1062" s="307"/>
      <c r="IF1062" s="307"/>
      <c r="IG1062" s="307"/>
      <c r="IH1062" s="307"/>
      <c r="II1062" s="307"/>
      <c r="IJ1062" s="307"/>
      <c r="IK1062" s="307"/>
      <c r="IL1062" s="307"/>
      <c r="IM1062" s="307"/>
      <c r="IN1062" s="307"/>
      <c r="IO1062" s="307"/>
      <c r="IP1062" s="307"/>
      <c r="IQ1062" s="307"/>
      <c r="IR1062" s="307"/>
      <c r="IS1062" s="307"/>
      <c r="IT1062" s="307"/>
      <c r="IU1062" s="307"/>
      <c r="IV1062" s="307"/>
      <c r="IW1062" s="307"/>
      <c r="IX1062" s="307"/>
      <c r="IY1062" s="307"/>
      <c r="IZ1062" s="307"/>
      <c r="JA1062" s="307"/>
      <c r="JB1062" s="307"/>
      <c r="JC1062" s="307"/>
      <c r="JD1062" s="307"/>
      <c r="JE1062" s="307"/>
      <c r="JF1062" s="307"/>
      <c r="JG1062" s="307"/>
      <c r="JH1062" s="307"/>
      <c r="JI1062" s="307"/>
      <c r="JJ1062" s="307"/>
      <c r="JK1062" s="307"/>
      <c r="JL1062" s="307"/>
      <c r="JM1062" s="307"/>
      <c r="JN1062" s="307"/>
      <c r="JO1062" s="307"/>
      <c r="JP1062" s="307"/>
      <c r="JQ1062" s="307"/>
      <c r="JR1062" s="307"/>
      <c r="JS1062" s="307"/>
      <c r="JT1062" s="307"/>
      <c r="JU1062" s="307"/>
      <c r="JV1062" s="307"/>
      <c r="JW1062" s="307"/>
      <c r="JX1062" s="307"/>
      <c r="JY1062" s="307"/>
      <c r="JZ1062" s="307"/>
      <c r="KA1062" s="307"/>
      <c r="KB1062" s="307"/>
      <c r="KC1062" s="307"/>
      <c r="KD1062" s="307"/>
      <c r="KE1062" s="307"/>
      <c r="KF1062" s="307"/>
      <c r="KG1062" s="307"/>
      <c r="KH1062" s="307"/>
      <c r="KI1062" s="307"/>
      <c r="KJ1062" s="307"/>
      <c r="KK1062" s="307"/>
      <c r="KL1062" s="307"/>
      <c r="KM1062" s="307"/>
      <c r="KN1062" s="307"/>
      <c r="KO1062" s="307"/>
      <c r="KP1062" s="307"/>
      <c r="KQ1062" s="307"/>
      <c r="KR1062" s="307"/>
      <c r="KS1062" s="307"/>
      <c r="KT1062" s="307"/>
    </row>
    <row r="1063" spans="14:306" s="56" customFormat="1" ht="15" customHeight="1">
      <c r="N1063" s="410"/>
      <c r="O1063" s="410"/>
      <c r="P1063" s="311"/>
      <c r="Q1063" s="311"/>
      <c r="R1063" s="311"/>
      <c r="AJ1063" s="441">
        <v>35</v>
      </c>
      <c r="AK1063" s="442">
        <v>144</v>
      </c>
      <c r="AL1063" s="444">
        <v>99.8</v>
      </c>
      <c r="AM1063" s="443" t="s">
        <v>456</v>
      </c>
      <c r="AN1063" s="443" t="s">
        <v>53</v>
      </c>
      <c r="CB1063" s="307"/>
      <c r="CC1063" s="307"/>
      <c r="CD1063" s="307"/>
      <c r="CE1063" s="307"/>
      <c r="CF1063" s="307"/>
      <c r="CG1063" s="307"/>
      <c r="CH1063" s="307"/>
      <c r="CI1063" s="307"/>
      <c r="CJ1063" s="307"/>
      <c r="CK1063" s="307"/>
      <c r="CL1063" s="307"/>
      <c r="CM1063" s="307"/>
      <c r="CN1063" s="307"/>
      <c r="CO1063" s="307"/>
      <c r="CP1063" s="307"/>
      <c r="CQ1063" s="307"/>
      <c r="CR1063" s="307"/>
      <c r="CS1063" s="307"/>
      <c r="CT1063" s="307"/>
      <c r="CU1063" s="307"/>
      <c r="CV1063" s="307"/>
      <c r="CW1063" s="307"/>
      <c r="CX1063" s="307"/>
      <c r="CY1063" s="307"/>
      <c r="CZ1063" s="307"/>
      <c r="DA1063" s="307"/>
      <c r="DB1063" s="307"/>
      <c r="DC1063" s="307"/>
      <c r="DD1063" s="307"/>
      <c r="DE1063" s="307"/>
      <c r="DF1063" s="307"/>
      <c r="DG1063" s="307"/>
      <c r="DH1063" s="307"/>
      <c r="DI1063" s="390"/>
      <c r="DJ1063" s="390"/>
      <c r="DK1063" s="307"/>
      <c r="DL1063" s="307"/>
      <c r="DM1063" s="307"/>
      <c r="DN1063" s="307"/>
      <c r="DO1063" s="307"/>
      <c r="DP1063" s="307"/>
      <c r="DQ1063" s="307"/>
      <c r="DR1063" s="307"/>
      <c r="DS1063" s="307"/>
      <c r="DT1063" s="307"/>
      <c r="DU1063" s="307"/>
      <c r="DV1063" s="307"/>
      <c r="DW1063" s="307"/>
      <c r="DX1063" s="307"/>
      <c r="DY1063" s="307"/>
      <c r="DZ1063" s="307"/>
      <c r="EA1063" s="307"/>
      <c r="EB1063" s="307"/>
      <c r="EC1063" s="307"/>
      <c r="ED1063" s="307"/>
      <c r="EE1063" s="307"/>
      <c r="EF1063" s="307"/>
      <c r="EG1063" s="307"/>
      <c r="EH1063" s="307"/>
      <c r="EI1063" s="307"/>
      <c r="EJ1063" s="307"/>
      <c r="EK1063" s="307"/>
      <c r="EL1063" s="307"/>
      <c r="EM1063" s="307"/>
      <c r="EN1063" s="307"/>
      <c r="EO1063" s="307"/>
      <c r="EP1063" s="307"/>
      <c r="EQ1063" s="307"/>
      <c r="ER1063" s="307"/>
      <c r="ES1063" s="307"/>
      <c r="ET1063" s="307"/>
      <c r="EU1063" s="390"/>
      <c r="EV1063" s="390"/>
      <c r="EW1063" s="307"/>
      <c r="EX1063" s="307"/>
      <c r="EY1063" s="307"/>
      <c r="EZ1063" s="307"/>
      <c r="FA1063" s="307"/>
      <c r="FB1063" s="307"/>
      <c r="FC1063" s="307"/>
      <c r="FD1063" s="307"/>
      <c r="FE1063" s="307"/>
      <c r="FF1063" s="307"/>
      <c r="FG1063" s="307"/>
      <c r="FH1063" s="307"/>
      <c r="FI1063" s="307"/>
      <c r="FJ1063" s="307"/>
      <c r="FK1063" s="307"/>
      <c r="FL1063" s="307"/>
      <c r="FM1063" s="307"/>
      <c r="FN1063" s="307"/>
      <c r="FO1063" s="307"/>
      <c r="FP1063" s="307"/>
      <c r="FQ1063" s="307"/>
      <c r="FR1063" s="307"/>
      <c r="FS1063" s="307"/>
      <c r="FT1063" s="307"/>
      <c r="FU1063" s="307"/>
      <c r="FV1063" s="307"/>
      <c r="FW1063" s="307"/>
      <c r="FX1063" s="307"/>
      <c r="FY1063" s="307"/>
      <c r="FZ1063" s="307"/>
      <c r="GA1063" s="307"/>
      <c r="GB1063" s="307"/>
      <c r="GC1063" s="307"/>
      <c r="GD1063" s="307"/>
      <c r="GE1063" s="307"/>
      <c r="GF1063" s="307"/>
      <c r="GG1063" s="307"/>
      <c r="GH1063" s="307"/>
      <c r="GI1063" s="307"/>
      <c r="GJ1063" s="307"/>
      <c r="GK1063" s="307"/>
      <c r="GL1063" s="307"/>
      <c r="GM1063" s="307"/>
      <c r="GN1063" s="307"/>
      <c r="GO1063" s="307"/>
      <c r="GP1063" s="307"/>
      <c r="GQ1063" s="307"/>
      <c r="GR1063" s="307"/>
      <c r="GS1063" s="307"/>
      <c r="GT1063" s="307"/>
      <c r="GU1063" s="307"/>
      <c r="GV1063" s="307"/>
      <c r="GW1063" s="307"/>
      <c r="GX1063" s="307"/>
      <c r="GY1063" s="307"/>
      <c r="GZ1063" s="307"/>
      <c r="HA1063" s="307"/>
      <c r="HB1063" s="307"/>
      <c r="HC1063" s="307"/>
      <c r="HD1063" s="307"/>
      <c r="HE1063" s="307"/>
      <c r="HF1063" s="307"/>
      <c r="HG1063" s="307"/>
      <c r="HH1063" s="307"/>
      <c r="HI1063" s="307"/>
      <c r="HJ1063" s="307"/>
      <c r="HK1063" s="307"/>
      <c r="HL1063" s="307"/>
      <c r="HM1063" s="307"/>
      <c r="HN1063" s="307"/>
      <c r="HO1063" s="307"/>
      <c r="HP1063" s="307"/>
      <c r="HQ1063" s="307"/>
      <c r="HR1063" s="307"/>
      <c r="HS1063" s="307"/>
      <c r="HT1063" s="307"/>
      <c r="HU1063" s="307"/>
      <c r="HV1063" s="307"/>
      <c r="HW1063" s="307"/>
      <c r="HX1063" s="307"/>
      <c r="HY1063" s="307"/>
      <c r="HZ1063" s="307"/>
      <c r="IA1063" s="307"/>
      <c r="IB1063" s="307"/>
      <c r="IC1063" s="307"/>
      <c r="ID1063" s="307"/>
      <c r="IE1063" s="307"/>
      <c r="IF1063" s="307"/>
      <c r="IG1063" s="307"/>
      <c r="IH1063" s="307"/>
      <c r="II1063" s="307"/>
      <c r="IJ1063" s="307"/>
      <c r="IK1063" s="307"/>
      <c r="IL1063" s="307"/>
      <c r="IM1063" s="307"/>
      <c r="IN1063" s="307"/>
      <c r="IO1063" s="307"/>
      <c r="IP1063" s="307"/>
      <c r="IQ1063" s="307"/>
      <c r="IR1063" s="307"/>
      <c r="IS1063" s="307"/>
      <c r="IT1063" s="307"/>
      <c r="IU1063" s="307"/>
      <c r="IV1063" s="307"/>
      <c r="IW1063" s="307"/>
      <c r="IX1063" s="307"/>
      <c r="IY1063" s="307"/>
      <c r="IZ1063" s="307"/>
      <c r="JA1063" s="307"/>
      <c r="JB1063" s="307"/>
      <c r="JC1063" s="307"/>
      <c r="JD1063" s="307"/>
      <c r="JE1063" s="307"/>
      <c r="JF1063" s="307"/>
      <c r="JG1063" s="307"/>
      <c r="JH1063" s="307"/>
      <c r="JI1063" s="307"/>
      <c r="JJ1063" s="307"/>
      <c r="JK1063" s="307"/>
      <c r="JL1063" s="307"/>
      <c r="JM1063" s="307"/>
      <c r="JN1063" s="307"/>
      <c r="JO1063" s="307"/>
      <c r="JP1063" s="307"/>
      <c r="JQ1063" s="307"/>
      <c r="JR1063" s="307"/>
      <c r="JS1063" s="307"/>
      <c r="JT1063" s="307"/>
      <c r="JU1063" s="307"/>
      <c r="JV1063" s="307"/>
      <c r="JW1063" s="307"/>
      <c r="JX1063" s="307"/>
      <c r="JY1063" s="307"/>
      <c r="JZ1063" s="307"/>
      <c r="KA1063" s="307"/>
      <c r="KB1063" s="307"/>
      <c r="KC1063" s="307"/>
      <c r="KD1063" s="307"/>
      <c r="KE1063" s="307"/>
      <c r="KF1063" s="307"/>
      <c r="KG1063" s="307"/>
      <c r="KH1063" s="307"/>
      <c r="KI1063" s="307"/>
      <c r="KJ1063" s="307"/>
      <c r="KK1063" s="307"/>
      <c r="KL1063" s="307"/>
      <c r="KM1063" s="307"/>
      <c r="KN1063" s="307"/>
      <c r="KO1063" s="307"/>
      <c r="KP1063" s="307"/>
      <c r="KQ1063" s="307"/>
      <c r="KR1063" s="307"/>
      <c r="KS1063" s="307"/>
      <c r="KT1063" s="307"/>
    </row>
    <row r="1064" spans="14:306" s="56" customFormat="1" ht="15" customHeight="1">
      <c r="N1064" s="410"/>
      <c r="O1064" s="410"/>
      <c r="P1064" s="311"/>
      <c r="Q1064" s="311"/>
      <c r="R1064" s="311"/>
      <c r="AJ1064" s="441">
        <v>36</v>
      </c>
      <c r="AK1064" s="442">
        <v>147</v>
      </c>
      <c r="AL1064" s="444">
        <v>99.9</v>
      </c>
      <c r="AM1064" s="443" t="s">
        <v>461</v>
      </c>
      <c r="AN1064" s="443" t="s">
        <v>1146</v>
      </c>
      <c r="CB1064" s="307"/>
      <c r="CC1064" s="307"/>
      <c r="CD1064" s="307"/>
      <c r="CE1064" s="307"/>
      <c r="CF1064" s="307"/>
      <c r="CG1064" s="307"/>
      <c r="CH1064" s="307"/>
      <c r="CI1064" s="307"/>
      <c r="CJ1064" s="307"/>
      <c r="CK1064" s="307"/>
      <c r="CL1064" s="307"/>
      <c r="CM1064" s="307"/>
      <c r="CN1064" s="307"/>
      <c r="CO1064" s="307"/>
      <c r="CP1064" s="307"/>
      <c r="CQ1064" s="307"/>
      <c r="CR1064" s="307"/>
      <c r="CS1064" s="307"/>
      <c r="CT1064" s="307"/>
      <c r="CU1064" s="307"/>
      <c r="CV1064" s="307"/>
      <c r="CW1064" s="307"/>
      <c r="CX1064" s="307"/>
      <c r="CY1064" s="307"/>
      <c r="CZ1064" s="307"/>
      <c r="DA1064" s="307"/>
      <c r="DB1064" s="307"/>
      <c r="DC1064" s="307"/>
      <c r="DD1064" s="307"/>
      <c r="DE1064" s="307"/>
      <c r="DF1064" s="307"/>
      <c r="DG1064" s="307"/>
      <c r="DH1064" s="307"/>
      <c r="DI1064" s="390"/>
      <c r="DJ1064" s="390"/>
      <c r="DK1064" s="307"/>
      <c r="DL1064" s="307"/>
      <c r="DM1064" s="307"/>
      <c r="DN1064" s="307"/>
      <c r="DO1064" s="307"/>
      <c r="DP1064" s="307"/>
      <c r="DQ1064" s="307"/>
      <c r="DR1064" s="307"/>
      <c r="DS1064" s="307"/>
      <c r="DT1064" s="307"/>
      <c r="DU1064" s="307"/>
      <c r="DV1064" s="307"/>
      <c r="DW1064" s="307"/>
      <c r="DX1064" s="307"/>
      <c r="DY1064" s="307"/>
      <c r="DZ1064" s="307"/>
      <c r="EA1064" s="307"/>
      <c r="EB1064" s="307"/>
      <c r="EC1064" s="307"/>
      <c r="ED1064" s="307"/>
      <c r="EE1064" s="307"/>
      <c r="EF1064" s="307"/>
      <c r="EG1064" s="307"/>
      <c r="EH1064" s="307"/>
      <c r="EI1064" s="307"/>
      <c r="EJ1064" s="307"/>
      <c r="EK1064" s="307"/>
      <c r="EL1064" s="307"/>
      <c r="EM1064" s="307"/>
      <c r="EN1064" s="307"/>
      <c r="EO1064" s="307"/>
      <c r="EP1064" s="307"/>
      <c r="EQ1064" s="307"/>
      <c r="ER1064" s="307"/>
      <c r="ES1064" s="307"/>
      <c r="ET1064" s="307"/>
      <c r="EU1064" s="390"/>
      <c r="EV1064" s="390"/>
      <c r="EW1064" s="307"/>
      <c r="EX1064" s="307"/>
      <c r="EY1064" s="307"/>
      <c r="EZ1064" s="307"/>
      <c r="FA1064" s="307"/>
      <c r="FB1064" s="307"/>
      <c r="FC1064" s="307"/>
      <c r="FD1064" s="307"/>
      <c r="FE1064" s="307"/>
      <c r="FF1064" s="307"/>
      <c r="FG1064" s="307"/>
      <c r="FH1064" s="307"/>
      <c r="FI1064" s="307"/>
      <c r="FJ1064" s="307"/>
      <c r="FK1064" s="307"/>
      <c r="FL1064" s="307"/>
      <c r="FM1064" s="307"/>
      <c r="FN1064" s="307"/>
      <c r="FO1064" s="307"/>
      <c r="FP1064" s="307"/>
      <c r="FQ1064" s="307"/>
      <c r="FR1064" s="307"/>
      <c r="FS1064" s="307"/>
      <c r="FT1064" s="307"/>
      <c r="FU1064" s="307"/>
      <c r="FV1064" s="307"/>
      <c r="FW1064" s="307"/>
      <c r="FX1064" s="307"/>
      <c r="FY1064" s="307"/>
      <c r="FZ1064" s="307"/>
      <c r="GA1064" s="307"/>
      <c r="GB1064" s="307"/>
      <c r="GC1064" s="307"/>
      <c r="GD1064" s="307"/>
      <c r="GE1064" s="307"/>
      <c r="GF1064" s="307"/>
      <c r="GG1064" s="307"/>
      <c r="GH1064" s="307"/>
      <c r="GI1064" s="307"/>
      <c r="GJ1064" s="307"/>
      <c r="GK1064" s="307"/>
      <c r="GL1064" s="307"/>
      <c r="GM1064" s="307"/>
      <c r="GN1064" s="307"/>
      <c r="GO1064" s="307"/>
      <c r="GP1064" s="307"/>
      <c r="GQ1064" s="307"/>
      <c r="GR1064" s="307"/>
      <c r="GS1064" s="307"/>
      <c r="GT1064" s="307"/>
      <c r="GU1064" s="307"/>
      <c r="GV1064" s="307"/>
      <c r="GW1064" s="307"/>
      <c r="GX1064" s="307"/>
      <c r="GY1064" s="307"/>
      <c r="GZ1064" s="307"/>
      <c r="HA1064" s="307"/>
      <c r="HB1064" s="307"/>
      <c r="HC1064" s="307"/>
      <c r="HD1064" s="307"/>
      <c r="HE1064" s="307"/>
      <c r="HF1064" s="307"/>
      <c r="HG1064" s="307"/>
      <c r="HH1064" s="307"/>
      <c r="HI1064" s="307"/>
      <c r="HJ1064" s="307"/>
      <c r="HK1064" s="307"/>
      <c r="HL1064" s="307"/>
      <c r="HM1064" s="307"/>
      <c r="HN1064" s="307"/>
      <c r="HO1064" s="307"/>
      <c r="HP1064" s="307"/>
      <c r="HQ1064" s="307"/>
      <c r="HR1064" s="307"/>
      <c r="HS1064" s="307"/>
      <c r="HT1064" s="307"/>
      <c r="HU1064" s="307"/>
      <c r="HV1064" s="307"/>
      <c r="HW1064" s="307"/>
      <c r="HX1064" s="307"/>
      <c r="HY1064" s="307"/>
      <c r="HZ1064" s="307"/>
      <c r="IA1064" s="307"/>
      <c r="IB1064" s="307"/>
      <c r="IC1064" s="307"/>
      <c r="ID1064" s="307"/>
      <c r="IE1064" s="307"/>
      <c r="IF1064" s="307"/>
      <c r="IG1064" s="307"/>
      <c r="IH1064" s="307"/>
      <c r="II1064" s="307"/>
      <c r="IJ1064" s="307"/>
      <c r="IK1064" s="307"/>
      <c r="IL1064" s="307"/>
      <c r="IM1064" s="307"/>
      <c r="IN1064" s="307"/>
      <c r="IO1064" s="307"/>
      <c r="IP1064" s="307"/>
      <c r="IQ1064" s="307"/>
      <c r="IR1064" s="307"/>
      <c r="IS1064" s="307"/>
      <c r="IT1064" s="307"/>
      <c r="IU1064" s="307"/>
      <c r="IV1064" s="307"/>
      <c r="IW1064" s="307"/>
      <c r="IX1064" s="307"/>
      <c r="IY1064" s="307"/>
      <c r="IZ1064" s="307"/>
      <c r="JA1064" s="307"/>
      <c r="JB1064" s="307"/>
      <c r="JC1064" s="307"/>
      <c r="JD1064" s="307"/>
      <c r="JE1064" s="307"/>
      <c r="JF1064" s="307"/>
      <c r="JG1064" s="307"/>
      <c r="JH1064" s="307"/>
      <c r="JI1064" s="307"/>
      <c r="JJ1064" s="307"/>
      <c r="JK1064" s="307"/>
      <c r="JL1064" s="307"/>
      <c r="JM1064" s="307"/>
      <c r="JN1064" s="307"/>
      <c r="JO1064" s="307"/>
      <c r="JP1064" s="307"/>
      <c r="JQ1064" s="307"/>
      <c r="JR1064" s="307"/>
      <c r="JS1064" s="307"/>
      <c r="JT1064" s="307"/>
      <c r="JU1064" s="307"/>
      <c r="JV1064" s="307"/>
      <c r="JW1064" s="307"/>
      <c r="JX1064" s="307"/>
      <c r="JY1064" s="307"/>
      <c r="JZ1064" s="307"/>
      <c r="KA1064" s="307"/>
      <c r="KB1064" s="307"/>
      <c r="KC1064" s="307"/>
      <c r="KD1064" s="307"/>
      <c r="KE1064" s="307"/>
      <c r="KF1064" s="307"/>
      <c r="KG1064" s="307"/>
      <c r="KH1064" s="307"/>
      <c r="KI1064" s="307"/>
      <c r="KJ1064" s="307"/>
      <c r="KK1064" s="307"/>
      <c r="KL1064" s="307"/>
      <c r="KM1064" s="307"/>
      <c r="KN1064" s="307"/>
      <c r="KO1064" s="307"/>
      <c r="KP1064" s="307"/>
      <c r="KQ1064" s="307"/>
      <c r="KR1064" s="307"/>
      <c r="KS1064" s="307"/>
      <c r="KT1064" s="307"/>
    </row>
    <row r="1065" spans="14:306" s="56" customFormat="1" ht="15" customHeight="1">
      <c r="N1065" s="410"/>
      <c r="O1065" s="410"/>
      <c r="P1065" s="311"/>
      <c r="Q1065" s="311"/>
      <c r="R1065" s="311"/>
      <c r="AJ1065" s="441">
        <v>37</v>
      </c>
      <c r="AK1065" s="442">
        <v>151</v>
      </c>
      <c r="AL1065" s="443" t="s">
        <v>1100</v>
      </c>
      <c r="AM1065" s="443" t="s">
        <v>1147</v>
      </c>
      <c r="AN1065" s="443" t="s">
        <v>1102</v>
      </c>
      <c r="CB1065" s="307"/>
      <c r="CC1065" s="307"/>
      <c r="CD1065" s="307"/>
      <c r="CE1065" s="307"/>
      <c r="CF1065" s="307"/>
      <c r="CG1065" s="307"/>
      <c r="CH1065" s="307"/>
      <c r="CI1065" s="307"/>
      <c r="CJ1065" s="307"/>
      <c r="CK1065" s="307"/>
      <c r="CL1065" s="307"/>
      <c r="CM1065" s="307"/>
      <c r="CN1065" s="307"/>
      <c r="CO1065" s="307"/>
      <c r="CP1065" s="307"/>
      <c r="CQ1065" s="307"/>
      <c r="CR1065" s="307"/>
      <c r="CS1065" s="307"/>
      <c r="CT1065" s="307"/>
      <c r="CU1065" s="307"/>
      <c r="CV1065" s="307"/>
      <c r="CW1065" s="307"/>
      <c r="CX1065" s="307"/>
      <c r="CY1065" s="307"/>
      <c r="CZ1065" s="307"/>
      <c r="DA1065" s="307"/>
      <c r="DB1065" s="307"/>
      <c r="DC1065" s="307"/>
      <c r="DD1065" s="307"/>
      <c r="DE1065" s="307"/>
      <c r="DF1065" s="307"/>
      <c r="DG1065" s="307"/>
      <c r="DH1065" s="307"/>
      <c r="DI1065" s="390"/>
      <c r="DJ1065" s="390"/>
      <c r="DK1065" s="307"/>
      <c r="DL1065" s="307"/>
      <c r="DM1065" s="307"/>
      <c r="DN1065" s="307"/>
      <c r="DO1065" s="307"/>
      <c r="DP1065" s="307"/>
      <c r="DQ1065" s="307"/>
      <c r="DR1065" s="307"/>
      <c r="DS1065" s="307"/>
      <c r="DT1065" s="307"/>
      <c r="DU1065" s="307"/>
      <c r="DV1065" s="307"/>
      <c r="DW1065" s="307"/>
      <c r="DX1065" s="307"/>
      <c r="DY1065" s="307"/>
      <c r="DZ1065" s="307"/>
      <c r="EA1065" s="307"/>
      <c r="EB1065" s="307"/>
      <c r="EC1065" s="307"/>
      <c r="ED1065" s="307"/>
      <c r="EE1065" s="307"/>
      <c r="EF1065" s="307"/>
      <c r="EG1065" s="307"/>
      <c r="EH1065" s="307"/>
      <c r="EI1065" s="307"/>
      <c r="EJ1065" s="307"/>
      <c r="EK1065" s="307"/>
      <c r="EL1065" s="307"/>
      <c r="EM1065" s="307"/>
      <c r="EN1065" s="307"/>
      <c r="EO1065" s="307"/>
      <c r="EP1065" s="307"/>
      <c r="EQ1065" s="307"/>
      <c r="ER1065" s="307"/>
      <c r="ES1065" s="307"/>
      <c r="ET1065" s="307"/>
      <c r="EU1065" s="390"/>
      <c r="EV1065" s="390"/>
      <c r="EW1065" s="307"/>
      <c r="EX1065" s="307"/>
      <c r="EY1065" s="307"/>
      <c r="EZ1065" s="307"/>
      <c r="FA1065" s="307"/>
      <c r="FB1065" s="307"/>
      <c r="FC1065" s="307"/>
      <c r="FD1065" s="307"/>
      <c r="FE1065" s="307"/>
      <c r="FF1065" s="307"/>
      <c r="FG1065" s="307"/>
      <c r="FH1065" s="307"/>
      <c r="FI1065" s="307"/>
      <c r="FJ1065" s="307"/>
      <c r="FK1065" s="307"/>
      <c r="FL1065" s="307"/>
      <c r="FM1065" s="307"/>
      <c r="FN1065" s="307"/>
      <c r="FO1065" s="307"/>
      <c r="FP1065" s="307"/>
      <c r="FQ1065" s="307"/>
      <c r="FR1065" s="307"/>
      <c r="FS1065" s="307"/>
      <c r="FT1065" s="307"/>
      <c r="FU1065" s="307"/>
      <c r="FV1065" s="307"/>
      <c r="FW1065" s="307"/>
      <c r="FX1065" s="307"/>
      <c r="FY1065" s="307"/>
      <c r="FZ1065" s="307"/>
      <c r="GA1065" s="307"/>
      <c r="GB1065" s="307"/>
      <c r="GC1065" s="307"/>
      <c r="GD1065" s="307"/>
      <c r="GE1065" s="307"/>
      <c r="GF1065" s="307"/>
      <c r="GG1065" s="307"/>
      <c r="GH1065" s="307"/>
      <c r="GI1065" s="307"/>
      <c r="GJ1065" s="307"/>
      <c r="GK1065" s="307"/>
      <c r="GL1065" s="307"/>
      <c r="GM1065" s="307"/>
      <c r="GN1065" s="307"/>
      <c r="GO1065" s="307"/>
      <c r="GP1065" s="307"/>
      <c r="GQ1065" s="307"/>
      <c r="GR1065" s="307"/>
      <c r="GS1065" s="307"/>
      <c r="GT1065" s="307"/>
      <c r="GU1065" s="307"/>
      <c r="GV1065" s="307"/>
      <c r="GW1065" s="307"/>
      <c r="GX1065" s="307"/>
      <c r="GY1065" s="307"/>
      <c r="GZ1065" s="307"/>
      <c r="HA1065" s="307"/>
      <c r="HB1065" s="307"/>
      <c r="HC1065" s="307"/>
      <c r="HD1065" s="307"/>
      <c r="HE1065" s="307"/>
      <c r="HF1065" s="307"/>
      <c r="HG1065" s="307"/>
      <c r="HH1065" s="307"/>
      <c r="HI1065" s="307"/>
      <c r="HJ1065" s="307"/>
      <c r="HK1065" s="307"/>
      <c r="HL1065" s="307"/>
      <c r="HM1065" s="307"/>
      <c r="HN1065" s="307"/>
      <c r="HO1065" s="307"/>
      <c r="HP1065" s="307"/>
      <c r="HQ1065" s="307"/>
      <c r="HR1065" s="307"/>
      <c r="HS1065" s="307"/>
      <c r="HT1065" s="307"/>
      <c r="HU1065" s="307"/>
      <c r="HV1065" s="307"/>
      <c r="HW1065" s="307"/>
      <c r="HX1065" s="307"/>
      <c r="HY1065" s="307"/>
      <c r="HZ1065" s="307"/>
      <c r="IA1065" s="307"/>
      <c r="IB1065" s="307"/>
      <c r="IC1065" s="307"/>
      <c r="ID1065" s="307"/>
      <c r="IE1065" s="307"/>
      <c r="IF1065" s="307"/>
      <c r="IG1065" s="307"/>
      <c r="IH1065" s="307"/>
      <c r="II1065" s="307"/>
      <c r="IJ1065" s="307"/>
      <c r="IK1065" s="307"/>
      <c r="IL1065" s="307"/>
      <c r="IM1065" s="307"/>
      <c r="IN1065" s="307"/>
      <c r="IO1065" s="307"/>
      <c r="IP1065" s="307"/>
      <c r="IQ1065" s="307"/>
      <c r="IR1065" s="307"/>
      <c r="IS1065" s="307"/>
      <c r="IT1065" s="307"/>
      <c r="IU1065" s="307"/>
      <c r="IV1065" s="307"/>
      <c r="IW1065" s="307"/>
      <c r="IX1065" s="307"/>
      <c r="IY1065" s="307"/>
      <c r="IZ1065" s="307"/>
      <c r="JA1065" s="307"/>
      <c r="JB1065" s="307"/>
      <c r="JC1065" s="307"/>
      <c r="JD1065" s="307"/>
      <c r="JE1065" s="307"/>
      <c r="JF1065" s="307"/>
      <c r="JG1065" s="307"/>
      <c r="JH1065" s="307"/>
      <c r="JI1065" s="307"/>
      <c r="JJ1065" s="307"/>
      <c r="JK1065" s="307"/>
      <c r="JL1065" s="307"/>
      <c r="JM1065" s="307"/>
      <c r="JN1065" s="307"/>
      <c r="JO1065" s="307"/>
      <c r="JP1065" s="307"/>
      <c r="JQ1065" s="307"/>
      <c r="JR1065" s="307"/>
      <c r="JS1065" s="307"/>
      <c r="JT1065" s="307"/>
      <c r="JU1065" s="307"/>
      <c r="JV1065" s="307"/>
      <c r="JW1065" s="307"/>
      <c r="JX1065" s="307"/>
      <c r="JY1065" s="307"/>
      <c r="JZ1065" s="307"/>
      <c r="KA1065" s="307"/>
      <c r="KB1065" s="307"/>
      <c r="KC1065" s="307"/>
      <c r="KD1065" s="307"/>
      <c r="KE1065" s="307"/>
      <c r="KF1065" s="307"/>
      <c r="KG1065" s="307"/>
      <c r="KH1065" s="307"/>
      <c r="KI1065" s="307"/>
      <c r="KJ1065" s="307"/>
      <c r="KK1065" s="307"/>
      <c r="KL1065" s="307"/>
      <c r="KM1065" s="307"/>
      <c r="KN1065" s="307"/>
      <c r="KO1065" s="307"/>
      <c r="KP1065" s="307"/>
      <c r="KQ1065" s="307"/>
      <c r="KR1065" s="307"/>
      <c r="KS1065" s="307"/>
      <c r="KT1065" s="307"/>
    </row>
    <row r="1066" spans="14:306" s="56" customFormat="1" ht="15" customHeight="1">
      <c r="N1066" s="410"/>
      <c r="O1066" s="410"/>
      <c r="P1066" s="311"/>
      <c r="Q1066" s="311"/>
      <c r="R1066" s="311"/>
      <c r="AJ1066" s="441">
        <v>38</v>
      </c>
      <c r="AK1066" s="442">
        <v>155</v>
      </c>
      <c r="AL1066" s="443" t="s">
        <v>1100</v>
      </c>
      <c r="AM1066" s="443" t="s">
        <v>1105</v>
      </c>
      <c r="AN1066" s="443" t="s">
        <v>1106</v>
      </c>
      <c r="CB1066" s="307"/>
      <c r="CC1066" s="307"/>
      <c r="CD1066" s="307"/>
      <c r="CE1066" s="307"/>
      <c r="CF1066" s="307"/>
      <c r="CG1066" s="307"/>
      <c r="CH1066" s="307"/>
      <c r="CI1066" s="307"/>
      <c r="CJ1066" s="307"/>
      <c r="CK1066" s="307"/>
      <c r="CL1066" s="307"/>
      <c r="CM1066" s="307"/>
      <c r="CN1066" s="307"/>
      <c r="CO1066" s="307"/>
      <c r="CP1066" s="307"/>
      <c r="CQ1066" s="307"/>
      <c r="CR1066" s="307"/>
      <c r="CS1066" s="307"/>
      <c r="CT1066" s="307"/>
      <c r="CU1066" s="307"/>
      <c r="CV1066" s="307"/>
      <c r="CW1066" s="307"/>
      <c r="CX1066" s="307"/>
      <c r="CY1066" s="307"/>
      <c r="CZ1066" s="307"/>
      <c r="DA1066" s="307"/>
      <c r="DB1066" s="307"/>
      <c r="DC1066" s="307"/>
      <c r="DD1066" s="307"/>
      <c r="DE1066" s="307"/>
      <c r="DF1066" s="307"/>
      <c r="DG1066" s="307"/>
      <c r="DH1066" s="307"/>
      <c r="DI1066" s="390"/>
      <c r="DJ1066" s="390"/>
      <c r="DK1066" s="307"/>
      <c r="DL1066" s="307"/>
      <c r="DM1066" s="307"/>
      <c r="DN1066" s="307"/>
      <c r="DO1066" s="307"/>
      <c r="DP1066" s="307"/>
      <c r="DQ1066" s="307"/>
      <c r="DR1066" s="307"/>
      <c r="DS1066" s="307"/>
      <c r="DT1066" s="307"/>
      <c r="DU1066" s="307"/>
      <c r="DV1066" s="307"/>
      <c r="DW1066" s="307"/>
      <c r="DX1066" s="307"/>
      <c r="DY1066" s="307"/>
      <c r="DZ1066" s="307"/>
      <c r="EA1066" s="307"/>
      <c r="EB1066" s="307"/>
      <c r="EC1066" s="307"/>
      <c r="ED1066" s="307"/>
      <c r="EE1066" s="307"/>
      <c r="EF1066" s="307"/>
      <c r="EG1066" s="307"/>
      <c r="EH1066" s="307"/>
      <c r="EI1066" s="307"/>
      <c r="EJ1066" s="307"/>
      <c r="EK1066" s="307"/>
      <c r="EL1066" s="307"/>
      <c r="EM1066" s="307"/>
      <c r="EN1066" s="307"/>
      <c r="EO1066" s="307"/>
      <c r="EP1066" s="307"/>
      <c r="EQ1066" s="307"/>
      <c r="ER1066" s="307"/>
      <c r="ES1066" s="307"/>
      <c r="ET1066" s="307"/>
      <c r="EU1066" s="390"/>
      <c r="EV1066" s="390"/>
      <c r="EW1066" s="307"/>
      <c r="EX1066" s="307"/>
      <c r="EY1066" s="307"/>
      <c r="EZ1066" s="307"/>
      <c r="FA1066" s="307"/>
      <c r="FB1066" s="307"/>
      <c r="FC1066" s="307"/>
      <c r="FD1066" s="307"/>
      <c r="FE1066" s="307"/>
      <c r="FF1066" s="307"/>
      <c r="FG1066" s="307"/>
      <c r="FH1066" s="307"/>
      <c r="FI1066" s="307"/>
      <c r="FJ1066" s="307"/>
      <c r="FK1066" s="307"/>
      <c r="FL1066" s="307"/>
      <c r="FM1066" s="307"/>
      <c r="FN1066" s="307"/>
      <c r="FO1066" s="307"/>
      <c r="FP1066" s="307"/>
      <c r="FQ1066" s="307"/>
      <c r="FR1066" s="307"/>
      <c r="FS1066" s="307"/>
      <c r="FT1066" s="307"/>
      <c r="FU1066" s="307"/>
      <c r="FV1066" s="307"/>
      <c r="FW1066" s="307"/>
      <c r="FX1066" s="307"/>
      <c r="FY1066" s="307"/>
      <c r="FZ1066" s="307"/>
      <c r="GA1066" s="307"/>
      <c r="GB1066" s="307"/>
      <c r="GC1066" s="307"/>
      <c r="GD1066" s="307"/>
      <c r="GE1066" s="307"/>
      <c r="GF1066" s="307"/>
      <c r="GG1066" s="307"/>
      <c r="GH1066" s="307"/>
      <c r="GI1066" s="307"/>
      <c r="GJ1066" s="307"/>
      <c r="GK1066" s="307"/>
      <c r="GL1066" s="307"/>
      <c r="GM1066" s="307"/>
      <c r="GN1066" s="307"/>
      <c r="GO1066" s="307"/>
      <c r="GP1066" s="307"/>
      <c r="GQ1066" s="307"/>
      <c r="GR1066" s="307"/>
      <c r="GS1066" s="307"/>
      <c r="GT1066" s="307"/>
      <c r="GU1066" s="307"/>
      <c r="GV1066" s="307"/>
      <c r="GW1066" s="307"/>
      <c r="GX1066" s="307"/>
      <c r="GY1066" s="307"/>
      <c r="GZ1066" s="307"/>
      <c r="HA1066" s="307"/>
      <c r="HB1066" s="307"/>
      <c r="HC1066" s="307"/>
      <c r="HD1066" s="307"/>
      <c r="HE1066" s="307"/>
      <c r="HF1066" s="307"/>
      <c r="HG1066" s="307"/>
      <c r="HH1066" s="307"/>
      <c r="HI1066" s="307"/>
      <c r="HJ1066" s="307"/>
      <c r="HK1066" s="307"/>
      <c r="HL1066" s="307"/>
      <c r="HM1066" s="307"/>
      <c r="HN1066" s="307"/>
      <c r="HO1066" s="307"/>
      <c r="HP1066" s="307"/>
      <c r="HQ1066" s="307"/>
      <c r="HR1066" s="307"/>
      <c r="HS1066" s="307"/>
      <c r="HT1066" s="307"/>
      <c r="HU1066" s="307"/>
      <c r="HV1066" s="307"/>
      <c r="HW1066" s="307"/>
      <c r="HX1066" s="307"/>
      <c r="HY1066" s="307"/>
      <c r="HZ1066" s="307"/>
      <c r="IA1066" s="307"/>
      <c r="IB1066" s="307"/>
      <c r="IC1066" s="307"/>
      <c r="ID1066" s="307"/>
      <c r="IE1066" s="307"/>
      <c r="IF1066" s="307"/>
      <c r="IG1066" s="307"/>
      <c r="IH1066" s="307"/>
      <c r="II1066" s="307"/>
      <c r="IJ1066" s="307"/>
      <c r="IK1066" s="307"/>
      <c r="IL1066" s="307"/>
      <c r="IM1066" s="307"/>
      <c r="IN1066" s="307"/>
      <c r="IO1066" s="307"/>
      <c r="IP1066" s="307"/>
      <c r="IQ1066" s="307"/>
      <c r="IR1066" s="307"/>
      <c r="IS1066" s="307"/>
      <c r="IT1066" s="307"/>
      <c r="IU1066" s="307"/>
      <c r="IV1066" s="307"/>
      <c r="IW1066" s="307"/>
      <c r="IX1066" s="307"/>
      <c r="IY1066" s="307"/>
      <c r="IZ1066" s="307"/>
      <c r="JA1066" s="307"/>
      <c r="JB1066" s="307"/>
      <c r="JC1066" s="307"/>
      <c r="JD1066" s="307"/>
      <c r="JE1066" s="307"/>
      <c r="JF1066" s="307"/>
      <c r="JG1066" s="307"/>
      <c r="JH1066" s="307"/>
      <c r="JI1066" s="307"/>
      <c r="JJ1066" s="307"/>
      <c r="JK1066" s="307"/>
      <c r="JL1066" s="307"/>
      <c r="JM1066" s="307"/>
      <c r="JN1066" s="307"/>
      <c r="JO1066" s="307"/>
      <c r="JP1066" s="307"/>
      <c r="JQ1066" s="307"/>
      <c r="JR1066" s="307"/>
      <c r="JS1066" s="307"/>
      <c r="JT1066" s="307"/>
      <c r="JU1066" s="307"/>
      <c r="JV1066" s="307"/>
      <c r="JW1066" s="307"/>
      <c r="JX1066" s="307"/>
      <c r="JY1066" s="307"/>
      <c r="JZ1066" s="307"/>
      <c r="KA1066" s="307"/>
      <c r="KB1066" s="307"/>
      <c r="KC1066" s="307"/>
      <c r="KD1066" s="307"/>
      <c r="KE1066" s="307"/>
      <c r="KF1066" s="307"/>
      <c r="KG1066" s="307"/>
      <c r="KH1066" s="307"/>
      <c r="KI1066" s="307"/>
      <c r="KJ1066" s="307"/>
      <c r="KK1066" s="307"/>
      <c r="KL1066" s="307"/>
      <c r="KM1066" s="307"/>
      <c r="KN1066" s="307"/>
      <c r="KO1066" s="307"/>
      <c r="KP1066" s="307"/>
      <c r="KQ1066" s="307"/>
      <c r="KR1066" s="307"/>
      <c r="KS1066" s="307"/>
      <c r="KT1066" s="307"/>
    </row>
    <row r="1067" spans="14:306" s="56" customFormat="1" ht="15" customHeight="1">
      <c r="N1067" s="410"/>
      <c r="O1067" s="410"/>
      <c r="P1067" s="311"/>
      <c r="Q1067" s="311"/>
      <c r="R1067" s="311"/>
      <c r="AJ1067" s="354">
        <v>39</v>
      </c>
      <c r="AK1067" s="354" t="s">
        <v>1043</v>
      </c>
      <c r="AL1067" s="354" t="s">
        <v>1043</v>
      </c>
      <c r="AM1067" s="354" t="s">
        <v>1043</v>
      </c>
      <c r="AN1067" s="354" t="s">
        <v>1043</v>
      </c>
      <c r="CB1067" s="307"/>
      <c r="CC1067" s="307"/>
      <c r="CD1067" s="307"/>
      <c r="CE1067" s="307"/>
      <c r="CF1067" s="307"/>
      <c r="CG1067" s="307"/>
      <c r="CH1067" s="307"/>
      <c r="CI1067" s="307"/>
      <c r="CJ1067" s="307"/>
      <c r="CK1067" s="307"/>
      <c r="CL1067" s="307"/>
      <c r="CM1067" s="307"/>
      <c r="CN1067" s="307"/>
      <c r="CO1067" s="307"/>
      <c r="CP1067" s="307"/>
      <c r="CQ1067" s="307"/>
      <c r="CR1067" s="307"/>
      <c r="CS1067" s="307"/>
      <c r="CT1067" s="307"/>
      <c r="CU1067" s="307"/>
      <c r="CV1067" s="307"/>
      <c r="CW1067" s="307"/>
      <c r="CX1067" s="307"/>
      <c r="CY1067" s="307"/>
      <c r="CZ1067" s="307"/>
      <c r="DA1067" s="307"/>
      <c r="DB1067" s="307"/>
      <c r="DC1067" s="307"/>
      <c r="DD1067" s="307"/>
      <c r="DE1067" s="307"/>
      <c r="DF1067" s="307"/>
      <c r="DG1067" s="307"/>
      <c r="DH1067" s="307"/>
      <c r="DI1067" s="390"/>
      <c r="DJ1067" s="390"/>
      <c r="DK1067" s="307"/>
      <c r="DL1067" s="307"/>
      <c r="DM1067" s="307"/>
      <c r="DN1067" s="307"/>
      <c r="DO1067" s="307"/>
      <c r="DP1067" s="307"/>
      <c r="DQ1067" s="307"/>
      <c r="DR1067" s="307"/>
      <c r="DS1067" s="307"/>
      <c r="DT1067" s="307"/>
      <c r="DU1067" s="307"/>
      <c r="DV1067" s="307"/>
      <c r="DW1067" s="307"/>
      <c r="DX1067" s="307"/>
      <c r="DY1067" s="307"/>
      <c r="DZ1067" s="307"/>
      <c r="EA1067" s="307"/>
      <c r="EB1067" s="307"/>
      <c r="EC1067" s="307"/>
      <c r="ED1067" s="307"/>
      <c r="EE1067" s="307"/>
      <c r="EF1067" s="307"/>
      <c r="EG1067" s="307"/>
      <c r="EH1067" s="307"/>
      <c r="EI1067" s="307"/>
      <c r="EJ1067" s="307"/>
      <c r="EK1067" s="307"/>
      <c r="EL1067" s="307"/>
      <c r="EM1067" s="307"/>
      <c r="EN1067" s="307"/>
      <c r="EO1067" s="307"/>
      <c r="EP1067" s="307"/>
      <c r="EQ1067" s="307"/>
      <c r="ER1067" s="307"/>
      <c r="ES1067" s="307"/>
      <c r="ET1067" s="307"/>
      <c r="EU1067" s="390"/>
      <c r="EV1067" s="390"/>
      <c r="EW1067" s="307"/>
      <c r="EX1067" s="307"/>
      <c r="EY1067" s="307"/>
      <c r="EZ1067" s="307"/>
      <c r="FA1067" s="307"/>
      <c r="FB1067" s="307"/>
      <c r="FC1067" s="307"/>
      <c r="FD1067" s="307"/>
      <c r="FE1067" s="307"/>
      <c r="FF1067" s="307"/>
      <c r="FG1067" s="307"/>
      <c r="FH1067" s="307"/>
      <c r="FI1067" s="307"/>
      <c r="FJ1067" s="307"/>
      <c r="FK1067" s="307"/>
      <c r="FL1067" s="307"/>
      <c r="FM1067" s="307"/>
      <c r="FN1067" s="307"/>
      <c r="FO1067" s="307"/>
      <c r="FP1067" s="307"/>
      <c r="FQ1067" s="307"/>
      <c r="FR1067" s="307"/>
      <c r="FS1067" s="307"/>
      <c r="FT1067" s="307"/>
      <c r="FU1067" s="307"/>
      <c r="FV1067" s="307"/>
      <c r="FW1067" s="307"/>
      <c r="FX1067" s="307"/>
      <c r="FY1067" s="307"/>
      <c r="FZ1067" s="307"/>
      <c r="GA1067" s="307"/>
      <c r="GB1067" s="307"/>
      <c r="GC1067" s="307"/>
      <c r="GD1067" s="307"/>
      <c r="GE1067" s="307"/>
      <c r="GF1067" s="307"/>
      <c r="GG1067" s="307"/>
      <c r="GH1067" s="307"/>
      <c r="GI1067" s="307"/>
      <c r="GJ1067" s="307"/>
      <c r="GK1067" s="307"/>
      <c r="GL1067" s="307"/>
      <c r="GM1067" s="307"/>
      <c r="GN1067" s="307"/>
      <c r="GO1067" s="307"/>
      <c r="GP1067" s="307"/>
      <c r="GQ1067" s="307"/>
      <c r="GR1067" s="307"/>
      <c r="GS1067" s="307"/>
      <c r="GT1067" s="307"/>
      <c r="GU1067" s="307"/>
      <c r="GV1067" s="307"/>
      <c r="GW1067" s="307"/>
      <c r="GX1067" s="307"/>
      <c r="GY1067" s="307"/>
      <c r="GZ1067" s="307"/>
      <c r="HA1067" s="307"/>
      <c r="HB1067" s="307"/>
      <c r="HC1067" s="307"/>
      <c r="HD1067" s="307"/>
      <c r="HE1067" s="307"/>
      <c r="HF1067" s="307"/>
      <c r="HG1067" s="307"/>
      <c r="HH1067" s="307"/>
      <c r="HI1067" s="307"/>
      <c r="HJ1067" s="307"/>
      <c r="HK1067" s="307"/>
      <c r="HL1067" s="307"/>
      <c r="HM1067" s="307"/>
      <c r="HN1067" s="307"/>
      <c r="HO1067" s="307"/>
      <c r="HP1067" s="307"/>
      <c r="HQ1067" s="307"/>
      <c r="HR1067" s="307"/>
      <c r="HS1067" s="307"/>
      <c r="HT1067" s="307"/>
      <c r="HU1067" s="307"/>
      <c r="HV1067" s="307"/>
      <c r="HW1067" s="307"/>
      <c r="HX1067" s="307"/>
      <c r="HY1067" s="307"/>
      <c r="HZ1067" s="307"/>
      <c r="IA1067" s="307"/>
      <c r="IB1067" s="307"/>
      <c r="IC1067" s="307"/>
      <c r="ID1067" s="307"/>
      <c r="IE1067" s="307"/>
      <c r="IF1067" s="307"/>
      <c r="IG1067" s="307"/>
      <c r="IH1067" s="307"/>
      <c r="II1067" s="307"/>
      <c r="IJ1067" s="307"/>
      <c r="IK1067" s="307"/>
      <c r="IL1067" s="307"/>
      <c r="IM1067" s="307"/>
      <c r="IN1067" s="307"/>
      <c r="IO1067" s="307"/>
      <c r="IP1067" s="307"/>
      <c r="IQ1067" s="307"/>
      <c r="IR1067" s="307"/>
      <c r="IS1067" s="307"/>
      <c r="IT1067" s="307"/>
      <c r="IU1067" s="307"/>
      <c r="IV1067" s="307"/>
      <c r="IW1067" s="307"/>
      <c r="IX1067" s="307"/>
      <c r="IY1067" s="307"/>
      <c r="IZ1067" s="307"/>
      <c r="JA1067" s="307"/>
      <c r="JB1067" s="307"/>
      <c r="JC1067" s="307"/>
      <c r="JD1067" s="307"/>
      <c r="JE1067" s="307"/>
      <c r="JF1067" s="307"/>
      <c r="JG1067" s="307"/>
      <c r="JH1067" s="307"/>
      <c r="JI1067" s="307"/>
      <c r="JJ1067" s="307"/>
      <c r="JK1067" s="307"/>
      <c r="JL1067" s="307"/>
      <c r="JM1067" s="307"/>
      <c r="JN1067" s="307"/>
      <c r="JO1067" s="307"/>
      <c r="JP1067" s="307"/>
      <c r="JQ1067" s="307"/>
      <c r="JR1067" s="307"/>
      <c r="JS1067" s="307"/>
      <c r="JT1067" s="307"/>
      <c r="JU1067" s="307"/>
      <c r="JV1067" s="307"/>
      <c r="JW1067" s="307"/>
      <c r="JX1067" s="307"/>
      <c r="JY1067" s="307"/>
      <c r="JZ1067" s="307"/>
      <c r="KA1067" s="307"/>
      <c r="KB1067" s="307"/>
      <c r="KC1067" s="307"/>
      <c r="KD1067" s="307"/>
      <c r="KE1067" s="307"/>
      <c r="KF1067" s="307"/>
      <c r="KG1067" s="307"/>
      <c r="KH1067" s="307"/>
      <c r="KI1067" s="307"/>
      <c r="KJ1067" s="307"/>
      <c r="KK1067" s="307"/>
      <c r="KL1067" s="307"/>
      <c r="KM1067" s="307"/>
      <c r="KN1067" s="307"/>
      <c r="KO1067" s="307"/>
      <c r="KP1067" s="307"/>
      <c r="KQ1067" s="307"/>
      <c r="KR1067" s="307"/>
      <c r="KS1067" s="307"/>
      <c r="KT1067" s="307"/>
    </row>
    <row r="1068" spans="14:306" s="56" customFormat="1" ht="15" customHeight="1">
      <c r="N1068" s="410"/>
      <c r="O1068" s="410"/>
      <c r="P1068" s="311"/>
      <c r="Q1068" s="311"/>
      <c r="R1068" s="311"/>
      <c r="AJ1068" s="440" t="s">
        <v>1148</v>
      </c>
      <c r="AK1068" s="440"/>
      <c r="AL1068" s="440"/>
      <c r="AM1068" s="440"/>
      <c r="AN1068" s="440"/>
      <c r="CB1068" s="307"/>
      <c r="CC1068" s="307"/>
      <c r="CD1068" s="307"/>
      <c r="CE1068" s="307"/>
      <c r="CF1068" s="307"/>
      <c r="CG1068" s="307"/>
      <c r="CH1068" s="307"/>
      <c r="CI1068" s="307"/>
      <c r="CJ1068" s="307"/>
      <c r="CK1068" s="307"/>
      <c r="CL1068" s="307"/>
      <c r="CM1068" s="307"/>
      <c r="CN1068" s="307"/>
      <c r="CO1068" s="307"/>
      <c r="CP1068" s="307"/>
      <c r="CQ1068" s="307"/>
      <c r="CR1068" s="307"/>
      <c r="CS1068" s="307"/>
      <c r="CT1068" s="307"/>
      <c r="CU1068" s="307"/>
      <c r="CV1068" s="307"/>
      <c r="CW1068" s="307"/>
      <c r="CX1068" s="307"/>
      <c r="CY1068" s="307"/>
      <c r="CZ1068" s="307"/>
      <c r="DA1068" s="307"/>
      <c r="DB1068" s="307"/>
      <c r="DC1068" s="307"/>
      <c r="DD1068" s="307"/>
      <c r="DE1068" s="307"/>
      <c r="DF1068" s="307"/>
      <c r="DG1068" s="307"/>
      <c r="DH1068" s="307"/>
      <c r="DI1068" s="390"/>
      <c r="DJ1068" s="390"/>
      <c r="DK1068" s="307"/>
      <c r="DL1068" s="307"/>
      <c r="DM1068" s="307"/>
      <c r="DN1068" s="307"/>
      <c r="DO1068" s="307"/>
      <c r="DP1068" s="307"/>
      <c r="DQ1068" s="307"/>
      <c r="DR1068" s="307"/>
      <c r="DS1068" s="307"/>
      <c r="DT1068" s="307"/>
      <c r="DU1068" s="307"/>
      <c r="DV1068" s="307"/>
      <c r="DW1068" s="307"/>
      <c r="DX1068" s="307"/>
      <c r="DY1068" s="307"/>
      <c r="DZ1068" s="307"/>
      <c r="EA1068" s="307"/>
      <c r="EB1068" s="307"/>
      <c r="EC1068" s="307"/>
      <c r="ED1068" s="307"/>
      <c r="EE1068" s="307"/>
      <c r="EF1068" s="307"/>
      <c r="EG1068" s="307"/>
      <c r="EH1068" s="307"/>
      <c r="EI1068" s="307"/>
      <c r="EJ1068" s="307"/>
      <c r="EK1068" s="307"/>
      <c r="EL1068" s="307"/>
      <c r="EM1068" s="307"/>
      <c r="EN1068" s="307"/>
      <c r="EO1068" s="307"/>
      <c r="EP1068" s="307"/>
      <c r="EQ1068" s="307"/>
      <c r="ER1068" s="307"/>
      <c r="ES1068" s="307"/>
      <c r="ET1068" s="307"/>
      <c r="EU1068" s="390"/>
      <c r="EV1068" s="390"/>
      <c r="EW1068" s="307"/>
      <c r="EX1068" s="307"/>
      <c r="EY1068" s="307"/>
      <c r="EZ1068" s="307"/>
      <c r="FA1068" s="307"/>
      <c r="FB1068" s="307"/>
      <c r="FC1068" s="307"/>
      <c r="FD1068" s="307"/>
      <c r="FE1068" s="307"/>
      <c r="FF1068" s="307"/>
      <c r="FG1068" s="307"/>
      <c r="FH1068" s="307"/>
      <c r="FI1068" s="307"/>
      <c r="FJ1068" s="307"/>
      <c r="FK1068" s="307"/>
      <c r="FL1068" s="307"/>
      <c r="FM1068" s="307"/>
      <c r="FN1068" s="307"/>
      <c r="FO1068" s="307"/>
      <c r="FP1068" s="307"/>
      <c r="FQ1068" s="307"/>
      <c r="FR1068" s="307"/>
      <c r="FS1068" s="307"/>
      <c r="FT1068" s="307"/>
      <c r="FU1068" s="307"/>
      <c r="FV1068" s="307"/>
      <c r="FW1068" s="307"/>
      <c r="FX1068" s="307"/>
      <c r="FY1068" s="307"/>
      <c r="FZ1068" s="307"/>
      <c r="GA1068" s="307"/>
      <c r="GB1068" s="307"/>
      <c r="GC1068" s="307"/>
      <c r="GD1068" s="307"/>
      <c r="GE1068" s="307"/>
      <c r="GF1068" s="307"/>
      <c r="GG1068" s="307"/>
      <c r="GH1068" s="307"/>
      <c r="GI1068" s="307"/>
      <c r="GJ1068" s="307"/>
      <c r="GK1068" s="307"/>
      <c r="GL1068" s="307"/>
      <c r="GM1068" s="307"/>
      <c r="GN1068" s="307"/>
      <c r="GO1068" s="307"/>
      <c r="GP1068" s="307"/>
      <c r="GQ1068" s="307"/>
      <c r="GR1068" s="307"/>
      <c r="GS1068" s="307"/>
      <c r="GT1068" s="307"/>
      <c r="GU1068" s="307"/>
      <c r="GV1068" s="307"/>
      <c r="GW1068" s="307"/>
      <c r="GX1068" s="307"/>
      <c r="GY1068" s="307"/>
      <c r="GZ1068" s="307"/>
      <c r="HA1068" s="307"/>
      <c r="HB1068" s="307"/>
      <c r="HC1068" s="307"/>
      <c r="HD1068" s="307"/>
      <c r="HE1068" s="307"/>
      <c r="HF1068" s="307"/>
      <c r="HG1068" s="307"/>
      <c r="HH1068" s="307"/>
      <c r="HI1068" s="307"/>
      <c r="HJ1068" s="307"/>
      <c r="HK1068" s="307"/>
      <c r="HL1068" s="307"/>
      <c r="HM1068" s="307"/>
      <c r="HN1068" s="307"/>
      <c r="HO1068" s="307"/>
      <c r="HP1068" s="307"/>
      <c r="HQ1068" s="307"/>
      <c r="HR1068" s="307"/>
      <c r="HS1068" s="307"/>
      <c r="HT1068" s="307"/>
      <c r="HU1068" s="307"/>
      <c r="HV1068" s="307"/>
      <c r="HW1068" s="307"/>
      <c r="HX1068" s="307"/>
      <c r="HY1068" s="307"/>
      <c r="HZ1068" s="307"/>
      <c r="IA1068" s="307"/>
      <c r="IB1068" s="307"/>
      <c r="IC1068" s="307"/>
      <c r="ID1068" s="307"/>
      <c r="IE1068" s="307"/>
      <c r="IF1068" s="307"/>
      <c r="IG1068" s="307"/>
      <c r="IH1068" s="307"/>
      <c r="II1068" s="307"/>
      <c r="IJ1068" s="307"/>
      <c r="IK1068" s="307"/>
      <c r="IL1068" s="307"/>
      <c r="IM1068" s="307"/>
      <c r="IN1068" s="307"/>
      <c r="IO1068" s="307"/>
      <c r="IP1068" s="307"/>
      <c r="IQ1068" s="307"/>
      <c r="IR1068" s="307"/>
      <c r="IS1068" s="307"/>
      <c r="IT1068" s="307"/>
      <c r="IU1068" s="307"/>
      <c r="IV1068" s="307"/>
      <c r="IW1068" s="307"/>
      <c r="IX1068" s="307"/>
      <c r="IY1068" s="307"/>
      <c r="IZ1068" s="307"/>
      <c r="JA1068" s="307"/>
      <c r="JB1068" s="307"/>
      <c r="JC1068" s="307"/>
      <c r="JD1068" s="307"/>
      <c r="JE1068" s="307"/>
      <c r="JF1068" s="307"/>
      <c r="JG1068" s="307"/>
      <c r="JH1068" s="307"/>
      <c r="JI1068" s="307"/>
      <c r="JJ1068" s="307"/>
      <c r="JK1068" s="307"/>
      <c r="JL1068" s="307"/>
      <c r="JM1068" s="307"/>
      <c r="JN1068" s="307"/>
      <c r="JO1068" s="307"/>
      <c r="JP1068" s="307"/>
      <c r="JQ1068" s="307"/>
      <c r="JR1068" s="307"/>
      <c r="JS1068" s="307"/>
      <c r="JT1068" s="307"/>
      <c r="JU1068" s="307"/>
      <c r="JV1068" s="307"/>
      <c r="JW1068" s="307"/>
      <c r="JX1068" s="307"/>
      <c r="JY1068" s="307"/>
      <c r="JZ1068" s="307"/>
      <c r="KA1068" s="307"/>
      <c r="KB1068" s="307"/>
      <c r="KC1068" s="307"/>
      <c r="KD1068" s="307"/>
      <c r="KE1068" s="307"/>
      <c r="KF1068" s="307"/>
      <c r="KG1068" s="307"/>
      <c r="KH1068" s="307"/>
      <c r="KI1068" s="307"/>
      <c r="KJ1068" s="307"/>
      <c r="KK1068" s="307"/>
      <c r="KL1068" s="307"/>
      <c r="KM1068" s="307"/>
      <c r="KN1068" s="307"/>
      <c r="KO1068" s="307"/>
      <c r="KP1068" s="307"/>
      <c r="KQ1068" s="307"/>
      <c r="KR1068" s="307"/>
      <c r="KS1068" s="307"/>
      <c r="KT1068" s="307"/>
    </row>
    <row r="1069" spans="14:306" s="56" customFormat="1" ht="15" customHeight="1">
      <c r="N1069" s="410"/>
      <c r="O1069" s="410"/>
      <c r="P1069" s="311"/>
      <c r="Q1069" s="311"/>
      <c r="R1069" s="311"/>
      <c r="AJ1069" s="391" t="s">
        <v>1149</v>
      </c>
      <c r="AK1069" s="440"/>
      <c r="AL1069" s="440"/>
      <c r="AM1069" s="440"/>
      <c r="AN1069" s="440"/>
      <c r="CB1069" s="307"/>
      <c r="CC1069" s="307"/>
      <c r="CD1069" s="307"/>
      <c r="CE1069" s="307"/>
      <c r="CF1069" s="307"/>
      <c r="CG1069" s="307"/>
      <c r="CH1069" s="307"/>
      <c r="CI1069" s="307"/>
      <c r="CJ1069" s="307"/>
      <c r="CK1069" s="307"/>
      <c r="CL1069" s="307"/>
      <c r="CM1069" s="307"/>
      <c r="CN1069" s="307"/>
      <c r="CO1069" s="307"/>
      <c r="CP1069" s="307"/>
      <c r="CQ1069" s="307"/>
      <c r="CR1069" s="307"/>
      <c r="CS1069" s="307"/>
      <c r="CT1069" s="307"/>
      <c r="CU1069" s="307"/>
      <c r="CV1069" s="307"/>
      <c r="CW1069" s="307"/>
      <c r="CX1069" s="307"/>
      <c r="CY1069" s="307"/>
      <c r="CZ1069" s="307"/>
      <c r="DA1069" s="307"/>
      <c r="DB1069" s="307"/>
      <c r="DC1069" s="307"/>
      <c r="DD1069" s="307"/>
      <c r="DE1069" s="307"/>
      <c r="DF1069" s="307"/>
      <c r="DG1069" s="307"/>
      <c r="DH1069" s="307"/>
      <c r="DI1069" s="390"/>
      <c r="DJ1069" s="390"/>
      <c r="DK1069" s="307"/>
      <c r="DL1069" s="307"/>
      <c r="DM1069" s="307"/>
      <c r="DN1069" s="307"/>
      <c r="DO1069" s="307"/>
      <c r="DP1069" s="307"/>
      <c r="DQ1069" s="307"/>
      <c r="DR1069" s="307"/>
      <c r="DS1069" s="307"/>
      <c r="DT1069" s="307"/>
      <c r="DU1069" s="307"/>
      <c r="DV1069" s="307"/>
      <c r="DW1069" s="307"/>
      <c r="DX1069" s="307"/>
      <c r="DY1069" s="307"/>
      <c r="DZ1069" s="307"/>
      <c r="EA1069" s="307"/>
      <c r="EB1069" s="307"/>
      <c r="EC1069" s="307"/>
      <c r="ED1069" s="307"/>
      <c r="EE1069" s="307"/>
      <c r="EF1069" s="307"/>
      <c r="EG1069" s="307"/>
      <c r="EH1069" s="307"/>
      <c r="EI1069" s="307"/>
      <c r="EJ1069" s="307"/>
      <c r="EK1069" s="307"/>
      <c r="EL1069" s="307"/>
      <c r="EM1069" s="307"/>
      <c r="EN1069" s="307"/>
      <c r="EO1069" s="307"/>
      <c r="EP1069" s="307"/>
      <c r="EQ1069" s="307"/>
      <c r="ER1069" s="307"/>
      <c r="ES1069" s="307"/>
      <c r="ET1069" s="307"/>
      <c r="EU1069" s="390"/>
      <c r="EV1069" s="390"/>
      <c r="EW1069" s="307"/>
      <c r="EX1069" s="307"/>
      <c r="EY1069" s="307"/>
      <c r="EZ1069" s="307"/>
      <c r="FA1069" s="307"/>
      <c r="FB1069" s="307"/>
      <c r="FC1069" s="307"/>
      <c r="FD1069" s="307"/>
      <c r="FE1069" s="307"/>
      <c r="FF1069" s="307"/>
      <c r="FG1069" s="307"/>
      <c r="FH1069" s="307"/>
      <c r="FI1069" s="307"/>
      <c r="FJ1069" s="307"/>
      <c r="FK1069" s="307"/>
      <c r="FL1069" s="307"/>
      <c r="FM1069" s="307"/>
      <c r="FN1069" s="307"/>
      <c r="FO1069" s="307"/>
      <c r="FP1069" s="307"/>
      <c r="FQ1069" s="307"/>
      <c r="FR1069" s="307"/>
      <c r="FS1069" s="307"/>
      <c r="FT1069" s="307"/>
      <c r="FU1069" s="307"/>
      <c r="FV1069" s="307"/>
      <c r="FW1069" s="307"/>
      <c r="FX1069" s="307"/>
      <c r="FY1069" s="307"/>
      <c r="FZ1069" s="307"/>
      <c r="GA1069" s="307"/>
      <c r="GB1069" s="307"/>
      <c r="GC1069" s="307"/>
      <c r="GD1069" s="307"/>
      <c r="GE1069" s="307"/>
      <c r="GF1069" s="307"/>
      <c r="GG1069" s="307"/>
      <c r="GH1069" s="307"/>
      <c r="GI1069" s="307"/>
      <c r="GJ1069" s="307"/>
      <c r="GK1069" s="307"/>
      <c r="GL1069" s="307"/>
      <c r="GM1069" s="307"/>
      <c r="GN1069" s="307"/>
      <c r="GO1069" s="307"/>
      <c r="GP1069" s="307"/>
      <c r="GQ1069" s="307"/>
      <c r="GR1069" s="307"/>
      <c r="GS1069" s="307"/>
      <c r="GT1069" s="307"/>
      <c r="GU1069" s="307"/>
      <c r="GV1069" s="307"/>
      <c r="GW1069" s="307"/>
      <c r="GX1069" s="307"/>
      <c r="GY1069" s="307"/>
      <c r="GZ1069" s="307"/>
      <c r="HA1069" s="307"/>
      <c r="HB1069" s="307"/>
      <c r="HC1069" s="307"/>
      <c r="HD1069" s="307"/>
      <c r="HE1069" s="307"/>
      <c r="HF1069" s="307"/>
      <c r="HG1069" s="307"/>
      <c r="HH1069" s="307"/>
      <c r="HI1069" s="307"/>
      <c r="HJ1069" s="307"/>
      <c r="HK1069" s="307"/>
      <c r="HL1069" s="307"/>
      <c r="HM1069" s="307"/>
      <c r="HN1069" s="307"/>
      <c r="HO1069" s="307"/>
      <c r="HP1069" s="307"/>
      <c r="HQ1069" s="307"/>
      <c r="HR1069" s="307"/>
      <c r="HS1069" s="307"/>
      <c r="HT1069" s="307"/>
      <c r="HU1069" s="307"/>
      <c r="HV1069" s="307"/>
      <c r="HW1069" s="307"/>
      <c r="HX1069" s="307"/>
      <c r="HY1069" s="307"/>
      <c r="HZ1069" s="307"/>
      <c r="IA1069" s="307"/>
      <c r="IB1069" s="307"/>
      <c r="IC1069" s="307"/>
      <c r="ID1069" s="307"/>
      <c r="IE1069" s="307"/>
      <c r="IF1069" s="307"/>
      <c r="IG1069" s="307"/>
      <c r="IH1069" s="307"/>
      <c r="II1069" s="307"/>
      <c r="IJ1069" s="307"/>
      <c r="IK1069" s="307"/>
      <c r="IL1069" s="307"/>
      <c r="IM1069" s="307"/>
      <c r="IN1069" s="307"/>
      <c r="IO1069" s="307"/>
      <c r="IP1069" s="307"/>
      <c r="IQ1069" s="307"/>
      <c r="IR1069" s="307"/>
      <c r="IS1069" s="307"/>
      <c r="IT1069" s="307"/>
      <c r="IU1069" s="307"/>
      <c r="IV1069" s="307"/>
      <c r="IW1069" s="307"/>
      <c r="IX1069" s="307"/>
      <c r="IY1069" s="307"/>
      <c r="IZ1069" s="307"/>
      <c r="JA1069" s="307"/>
      <c r="JB1069" s="307"/>
      <c r="JC1069" s="307"/>
      <c r="JD1069" s="307"/>
      <c r="JE1069" s="307"/>
      <c r="JF1069" s="307"/>
      <c r="JG1069" s="307"/>
      <c r="JH1069" s="307"/>
      <c r="JI1069" s="307"/>
      <c r="JJ1069" s="307"/>
      <c r="JK1069" s="307"/>
      <c r="JL1069" s="307"/>
      <c r="JM1069" s="307"/>
      <c r="JN1069" s="307"/>
      <c r="JO1069" s="307"/>
      <c r="JP1069" s="307"/>
      <c r="JQ1069" s="307"/>
      <c r="JR1069" s="307"/>
      <c r="JS1069" s="307"/>
      <c r="JT1069" s="307"/>
      <c r="JU1069" s="307"/>
      <c r="JV1069" s="307"/>
      <c r="JW1069" s="307"/>
      <c r="JX1069" s="307"/>
      <c r="JY1069" s="307"/>
      <c r="JZ1069" s="307"/>
      <c r="KA1069" s="307"/>
      <c r="KB1069" s="307"/>
      <c r="KC1069" s="307"/>
      <c r="KD1069" s="307"/>
      <c r="KE1069" s="307"/>
      <c r="KF1069" s="307"/>
      <c r="KG1069" s="307"/>
      <c r="KH1069" s="307"/>
      <c r="KI1069" s="307"/>
      <c r="KJ1069" s="307"/>
      <c r="KK1069" s="307"/>
      <c r="KL1069" s="307"/>
      <c r="KM1069" s="307"/>
      <c r="KN1069" s="307"/>
      <c r="KO1069" s="307"/>
      <c r="KP1069" s="307"/>
      <c r="KQ1069" s="307"/>
      <c r="KR1069" s="307"/>
      <c r="KS1069" s="307"/>
      <c r="KT1069" s="307"/>
    </row>
    <row r="1070" spans="14:306" s="56" customFormat="1" ht="15" customHeight="1">
      <c r="N1070" s="410"/>
      <c r="O1070" s="410"/>
      <c r="P1070" s="311"/>
      <c r="Q1070" s="311"/>
      <c r="R1070" s="311"/>
      <c r="AJ1070" s="351" t="s">
        <v>1038</v>
      </c>
      <c r="AK1070" s="352"/>
      <c r="AL1070" s="351" t="s">
        <v>1039</v>
      </c>
      <c r="AM1070" s="697" t="s">
        <v>1435</v>
      </c>
      <c r="AN1070" s="697"/>
      <c r="CB1070" s="307"/>
      <c r="CC1070" s="307"/>
      <c r="CD1070" s="307"/>
      <c r="CE1070" s="307"/>
      <c r="CF1070" s="307"/>
      <c r="CG1070" s="307"/>
      <c r="CH1070" s="307"/>
      <c r="CI1070" s="307"/>
      <c r="CJ1070" s="307"/>
      <c r="CK1070" s="307"/>
      <c r="CL1070" s="307"/>
      <c r="CM1070" s="307"/>
      <c r="CN1070" s="307"/>
      <c r="CO1070" s="307"/>
      <c r="CP1070" s="307"/>
      <c r="CQ1070" s="307"/>
      <c r="CR1070" s="307"/>
      <c r="CS1070" s="307"/>
      <c r="CT1070" s="307"/>
      <c r="CU1070" s="307"/>
      <c r="CV1070" s="307"/>
      <c r="CW1070" s="307"/>
      <c r="CX1070" s="307"/>
      <c r="CY1070" s="307"/>
      <c r="CZ1070" s="307"/>
      <c r="DA1070" s="307"/>
      <c r="DB1070" s="307"/>
      <c r="DC1070" s="307"/>
      <c r="DD1070" s="307"/>
      <c r="DE1070" s="307"/>
      <c r="DF1070" s="307"/>
      <c r="DG1070" s="307"/>
      <c r="DH1070" s="307"/>
      <c r="DI1070" s="390"/>
      <c r="DJ1070" s="390"/>
      <c r="DK1070" s="307"/>
      <c r="DL1070" s="307"/>
      <c r="DM1070" s="307"/>
      <c r="DN1070" s="307"/>
      <c r="DO1070" s="307"/>
      <c r="DP1070" s="307"/>
      <c r="DQ1070" s="307"/>
      <c r="DR1070" s="307"/>
      <c r="DS1070" s="307"/>
      <c r="DT1070" s="307"/>
      <c r="DU1070" s="307"/>
      <c r="DV1070" s="307"/>
      <c r="DW1070" s="307"/>
      <c r="DX1070" s="307"/>
      <c r="DY1070" s="307"/>
      <c r="DZ1070" s="307"/>
      <c r="EA1070" s="307"/>
      <c r="EB1070" s="307"/>
      <c r="EC1070" s="307"/>
      <c r="ED1070" s="307"/>
      <c r="EE1070" s="307"/>
      <c r="EF1070" s="307"/>
      <c r="EG1070" s="307"/>
      <c r="EH1070" s="307"/>
      <c r="EI1070" s="307"/>
      <c r="EJ1070" s="307"/>
      <c r="EK1070" s="307"/>
      <c r="EL1070" s="307"/>
      <c r="EM1070" s="307"/>
      <c r="EN1070" s="307"/>
      <c r="EO1070" s="307"/>
      <c r="EP1070" s="307"/>
      <c r="EQ1070" s="307"/>
      <c r="ER1070" s="307"/>
      <c r="ES1070" s="307"/>
      <c r="ET1070" s="307"/>
      <c r="EU1070" s="390"/>
      <c r="EV1070" s="390"/>
      <c r="EW1070" s="307"/>
      <c r="EX1070" s="307"/>
      <c r="EY1070" s="307"/>
      <c r="EZ1070" s="307"/>
      <c r="FA1070" s="307"/>
      <c r="FB1070" s="307"/>
      <c r="FC1070" s="307"/>
      <c r="FD1070" s="307"/>
      <c r="FE1070" s="307"/>
      <c r="FF1070" s="307"/>
      <c r="FG1070" s="307"/>
      <c r="FH1070" s="307"/>
      <c r="FI1070" s="307"/>
      <c r="FJ1070" s="307"/>
      <c r="FK1070" s="307"/>
      <c r="FL1070" s="307"/>
      <c r="FM1070" s="307"/>
      <c r="FN1070" s="307"/>
      <c r="FO1070" s="307"/>
      <c r="FP1070" s="307"/>
      <c r="FQ1070" s="307"/>
      <c r="FR1070" s="307"/>
      <c r="FS1070" s="307"/>
      <c r="FT1070" s="307"/>
      <c r="FU1070" s="307"/>
      <c r="FV1070" s="307"/>
      <c r="FW1070" s="307"/>
      <c r="FX1070" s="307"/>
      <c r="FY1070" s="307"/>
      <c r="FZ1070" s="307"/>
      <c r="GA1070" s="307"/>
      <c r="GB1070" s="307"/>
      <c r="GC1070" s="307"/>
      <c r="GD1070" s="307"/>
      <c r="GE1070" s="307"/>
      <c r="GF1070" s="307"/>
      <c r="GG1070" s="307"/>
      <c r="GH1070" s="307"/>
      <c r="GI1070" s="307"/>
      <c r="GJ1070" s="307"/>
      <c r="GK1070" s="307"/>
      <c r="GL1070" s="307"/>
      <c r="GM1070" s="307"/>
      <c r="GN1070" s="307"/>
      <c r="GO1070" s="307"/>
      <c r="GP1070" s="307"/>
      <c r="GQ1070" s="307"/>
      <c r="GR1070" s="307"/>
      <c r="GS1070" s="307"/>
      <c r="GT1070" s="307"/>
      <c r="GU1070" s="307"/>
      <c r="GV1070" s="307"/>
      <c r="GW1070" s="307"/>
      <c r="GX1070" s="307"/>
      <c r="GY1070" s="307"/>
      <c r="GZ1070" s="307"/>
      <c r="HA1070" s="307"/>
      <c r="HB1070" s="307"/>
      <c r="HC1070" s="307"/>
      <c r="HD1070" s="307"/>
      <c r="HE1070" s="307"/>
      <c r="HF1070" s="307"/>
      <c r="HG1070" s="307"/>
      <c r="HH1070" s="307"/>
      <c r="HI1070" s="307"/>
      <c r="HJ1070" s="307"/>
      <c r="HK1070" s="307"/>
      <c r="HL1070" s="307"/>
      <c r="HM1070" s="307"/>
      <c r="HN1070" s="307"/>
      <c r="HO1070" s="307"/>
      <c r="HP1070" s="307"/>
      <c r="HQ1070" s="307"/>
      <c r="HR1070" s="307"/>
      <c r="HS1070" s="307"/>
      <c r="HT1070" s="307"/>
      <c r="HU1070" s="307"/>
      <c r="HV1070" s="307"/>
      <c r="HW1070" s="307"/>
      <c r="HX1070" s="307"/>
      <c r="HY1070" s="307"/>
      <c r="HZ1070" s="307"/>
      <c r="IA1070" s="307"/>
      <c r="IB1070" s="307"/>
      <c r="IC1070" s="307"/>
      <c r="ID1070" s="307"/>
      <c r="IE1070" s="307"/>
      <c r="IF1070" s="307"/>
      <c r="IG1070" s="307"/>
      <c r="IH1070" s="307"/>
      <c r="II1070" s="307"/>
      <c r="IJ1070" s="307"/>
      <c r="IK1070" s="307"/>
      <c r="IL1070" s="307"/>
      <c r="IM1070" s="307"/>
      <c r="IN1070" s="307"/>
      <c r="IO1070" s="307"/>
      <c r="IP1070" s="307"/>
      <c r="IQ1070" s="307"/>
      <c r="IR1070" s="307"/>
      <c r="IS1070" s="307"/>
      <c r="IT1070" s="307"/>
      <c r="IU1070" s="307"/>
      <c r="IV1070" s="307"/>
      <c r="IW1070" s="307"/>
      <c r="IX1070" s="307"/>
      <c r="IY1070" s="307"/>
      <c r="IZ1070" s="307"/>
      <c r="JA1070" s="307"/>
      <c r="JB1070" s="307"/>
      <c r="JC1070" s="307"/>
      <c r="JD1070" s="307"/>
      <c r="JE1070" s="307"/>
      <c r="JF1070" s="307"/>
      <c r="JG1070" s="307"/>
      <c r="JH1070" s="307"/>
      <c r="JI1070" s="307"/>
      <c r="JJ1070" s="307"/>
      <c r="JK1070" s="307"/>
      <c r="JL1070" s="307"/>
      <c r="JM1070" s="307"/>
      <c r="JN1070" s="307"/>
      <c r="JO1070" s="307"/>
      <c r="JP1070" s="307"/>
      <c r="JQ1070" s="307"/>
      <c r="JR1070" s="307"/>
      <c r="JS1070" s="307"/>
      <c r="JT1070" s="307"/>
      <c r="JU1070" s="307"/>
      <c r="JV1070" s="307"/>
      <c r="JW1070" s="307"/>
      <c r="JX1070" s="307"/>
      <c r="JY1070" s="307"/>
      <c r="JZ1070" s="307"/>
      <c r="KA1070" s="307"/>
      <c r="KB1070" s="307"/>
      <c r="KC1070" s="307"/>
      <c r="KD1070" s="307"/>
      <c r="KE1070" s="307"/>
      <c r="KF1070" s="307"/>
      <c r="KG1070" s="307"/>
      <c r="KH1070" s="307"/>
      <c r="KI1070" s="307"/>
      <c r="KJ1070" s="307"/>
      <c r="KK1070" s="307"/>
      <c r="KL1070" s="307"/>
      <c r="KM1070" s="307"/>
      <c r="KN1070" s="307"/>
      <c r="KO1070" s="307"/>
      <c r="KP1070" s="307"/>
      <c r="KQ1070" s="307"/>
      <c r="KR1070" s="307"/>
      <c r="KS1070" s="307"/>
      <c r="KT1070" s="307"/>
    </row>
    <row r="1071" spans="14:306" s="56" customFormat="1" ht="15" customHeight="1">
      <c r="N1071" s="410"/>
      <c r="O1071" s="410"/>
      <c r="P1071" s="311"/>
      <c r="Q1071" s="311"/>
      <c r="R1071" s="311"/>
      <c r="AJ1071" s="351" t="s">
        <v>1040</v>
      </c>
      <c r="AK1071" s="351" t="s">
        <v>1150</v>
      </c>
      <c r="AL1071" s="351" t="s">
        <v>1042</v>
      </c>
      <c r="AM1071" s="431">
        <v>0.9</v>
      </c>
      <c r="AN1071" s="431">
        <v>0.95</v>
      </c>
      <c r="CB1071" s="307"/>
      <c r="CC1071" s="307"/>
      <c r="CD1071" s="307"/>
      <c r="CE1071" s="307"/>
      <c r="CF1071" s="307"/>
      <c r="CG1071" s="307"/>
      <c r="CH1071" s="307"/>
      <c r="CI1071" s="307"/>
      <c r="CJ1071" s="307"/>
      <c r="CK1071" s="307"/>
      <c r="CL1071" s="307"/>
      <c r="CM1071" s="307"/>
      <c r="CN1071" s="307"/>
      <c r="CO1071" s="307"/>
      <c r="CP1071" s="307"/>
      <c r="CQ1071" s="307"/>
      <c r="CR1071" s="307"/>
      <c r="CS1071" s="307"/>
      <c r="CT1071" s="307"/>
      <c r="CU1071" s="307"/>
      <c r="CV1071" s="307"/>
      <c r="CW1071" s="307"/>
      <c r="CX1071" s="307"/>
      <c r="CY1071" s="307"/>
      <c r="CZ1071" s="307"/>
      <c r="DA1071" s="307"/>
      <c r="DB1071" s="307"/>
      <c r="DC1071" s="307"/>
      <c r="DD1071" s="307"/>
      <c r="DE1071" s="307"/>
      <c r="DF1071" s="307"/>
      <c r="DG1071" s="307"/>
      <c r="DH1071" s="307"/>
      <c r="DI1071" s="390"/>
      <c r="DJ1071" s="390"/>
      <c r="DK1071" s="307"/>
      <c r="DL1071" s="307"/>
      <c r="DM1071" s="307"/>
      <c r="DN1071" s="307"/>
      <c r="DO1071" s="307"/>
      <c r="DP1071" s="307"/>
      <c r="DQ1071" s="307"/>
      <c r="DR1071" s="307"/>
      <c r="DS1071" s="307"/>
      <c r="DT1071" s="307"/>
      <c r="DU1071" s="307"/>
      <c r="DV1071" s="307"/>
      <c r="DW1071" s="307"/>
      <c r="DX1071" s="307"/>
      <c r="DY1071" s="307"/>
      <c r="DZ1071" s="307"/>
      <c r="EA1071" s="307"/>
      <c r="EB1071" s="307"/>
      <c r="EC1071" s="307"/>
      <c r="ED1071" s="307"/>
      <c r="EE1071" s="307"/>
      <c r="EF1071" s="307"/>
      <c r="EG1071" s="307"/>
      <c r="EH1071" s="307"/>
      <c r="EI1071" s="307"/>
      <c r="EJ1071" s="307"/>
      <c r="EK1071" s="307"/>
      <c r="EL1071" s="307"/>
      <c r="EM1071" s="307"/>
      <c r="EN1071" s="307"/>
      <c r="EO1071" s="307"/>
      <c r="EP1071" s="307"/>
      <c r="EQ1071" s="307"/>
      <c r="ER1071" s="307"/>
      <c r="ES1071" s="307"/>
      <c r="ET1071" s="307"/>
      <c r="EU1071" s="390"/>
      <c r="EV1071" s="390"/>
      <c r="EW1071" s="307"/>
      <c r="EX1071" s="307"/>
      <c r="EY1071" s="307"/>
      <c r="EZ1071" s="307"/>
      <c r="FA1071" s="307"/>
      <c r="FB1071" s="307"/>
      <c r="FC1071" s="307"/>
      <c r="FD1071" s="307"/>
      <c r="FE1071" s="307"/>
      <c r="FF1071" s="307"/>
      <c r="FG1071" s="307"/>
      <c r="FH1071" s="307"/>
      <c r="FI1071" s="307"/>
      <c r="FJ1071" s="307"/>
      <c r="FK1071" s="307"/>
      <c r="FL1071" s="307"/>
      <c r="FM1071" s="307"/>
      <c r="FN1071" s="307"/>
      <c r="FO1071" s="307"/>
      <c r="FP1071" s="307"/>
      <c r="FQ1071" s="307"/>
      <c r="FR1071" s="307"/>
      <c r="FS1071" s="307"/>
      <c r="FT1071" s="307"/>
      <c r="FU1071" s="307"/>
      <c r="FV1071" s="307"/>
      <c r="FW1071" s="307"/>
      <c r="FX1071" s="307"/>
      <c r="FY1071" s="307"/>
      <c r="FZ1071" s="307"/>
      <c r="GA1071" s="307"/>
      <c r="GB1071" s="307"/>
      <c r="GC1071" s="307"/>
      <c r="GD1071" s="307"/>
      <c r="GE1071" s="307"/>
      <c r="GF1071" s="307"/>
      <c r="GG1071" s="307"/>
      <c r="GH1071" s="307"/>
      <c r="GI1071" s="307"/>
      <c r="GJ1071" s="307"/>
      <c r="GK1071" s="307"/>
      <c r="GL1071" s="307"/>
      <c r="GM1071" s="307"/>
      <c r="GN1071" s="307"/>
      <c r="GO1071" s="307"/>
      <c r="GP1071" s="307"/>
      <c r="GQ1071" s="307"/>
      <c r="GR1071" s="307"/>
      <c r="GS1071" s="307"/>
      <c r="GT1071" s="307"/>
      <c r="GU1071" s="307"/>
      <c r="GV1071" s="307"/>
      <c r="GW1071" s="307"/>
      <c r="GX1071" s="307"/>
      <c r="GY1071" s="307"/>
      <c r="GZ1071" s="307"/>
      <c r="HA1071" s="307"/>
      <c r="HB1071" s="307"/>
      <c r="HC1071" s="307"/>
      <c r="HD1071" s="307"/>
      <c r="HE1071" s="307"/>
      <c r="HF1071" s="307"/>
      <c r="HG1071" s="307"/>
      <c r="HH1071" s="307"/>
      <c r="HI1071" s="307"/>
      <c r="HJ1071" s="307"/>
      <c r="HK1071" s="307"/>
      <c r="HL1071" s="307"/>
      <c r="HM1071" s="307"/>
      <c r="HN1071" s="307"/>
      <c r="HO1071" s="307"/>
      <c r="HP1071" s="307"/>
      <c r="HQ1071" s="307"/>
      <c r="HR1071" s="307"/>
      <c r="HS1071" s="307"/>
      <c r="HT1071" s="307"/>
      <c r="HU1071" s="307"/>
      <c r="HV1071" s="307"/>
      <c r="HW1071" s="307"/>
      <c r="HX1071" s="307"/>
      <c r="HY1071" s="307"/>
      <c r="HZ1071" s="307"/>
      <c r="IA1071" s="307"/>
      <c r="IB1071" s="307"/>
      <c r="IC1071" s="307"/>
      <c r="ID1071" s="307"/>
      <c r="IE1071" s="307"/>
      <c r="IF1071" s="307"/>
      <c r="IG1071" s="307"/>
      <c r="IH1071" s="307"/>
      <c r="II1071" s="307"/>
      <c r="IJ1071" s="307"/>
      <c r="IK1071" s="307"/>
      <c r="IL1071" s="307"/>
      <c r="IM1071" s="307"/>
      <c r="IN1071" s="307"/>
      <c r="IO1071" s="307"/>
      <c r="IP1071" s="307"/>
      <c r="IQ1071" s="307"/>
      <c r="IR1071" s="307"/>
      <c r="IS1071" s="307"/>
      <c r="IT1071" s="307"/>
      <c r="IU1071" s="307"/>
      <c r="IV1071" s="307"/>
      <c r="IW1071" s="307"/>
      <c r="IX1071" s="307"/>
      <c r="IY1071" s="307"/>
      <c r="IZ1071" s="307"/>
      <c r="JA1071" s="307"/>
      <c r="JB1071" s="307"/>
      <c r="JC1071" s="307"/>
      <c r="JD1071" s="307"/>
      <c r="JE1071" s="307"/>
      <c r="JF1071" s="307"/>
      <c r="JG1071" s="307"/>
      <c r="JH1071" s="307"/>
      <c r="JI1071" s="307"/>
      <c r="JJ1071" s="307"/>
      <c r="JK1071" s="307"/>
      <c r="JL1071" s="307"/>
      <c r="JM1071" s="307"/>
      <c r="JN1071" s="307"/>
      <c r="JO1071" s="307"/>
      <c r="JP1071" s="307"/>
      <c r="JQ1071" s="307"/>
      <c r="JR1071" s="307"/>
      <c r="JS1071" s="307"/>
      <c r="JT1071" s="307"/>
      <c r="JU1071" s="307"/>
      <c r="JV1071" s="307"/>
      <c r="JW1071" s="307"/>
      <c r="JX1071" s="307"/>
      <c r="JY1071" s="307"/>
      <c r="JZ1071" s="307"/>
      <c r="KA1071" s="307"/>
      <c r="KB1071" s="307"/>
      <c r="KC1071" s="307"/>
      <c r="KD1071" s="307"/>
      <c r="KE1071" s="307"/>
      <c r="KF1071" s="307"/>
      <c r="KG1071" s="307"/>
      <c r="KH1071" s="307"/>
      <c r="KI1071" s="307"/>
      <c r="KJ1071" s="307"/>
      <c r="KK1071" s="307"/>
      <c r="KL1071" s="307"/>
      <c r="KM1071" s="307"/>
      <c r="KN1071" s="307"/>
      <c r="KO1071" s="307"/>
      <c r="KP1071" s="307"/>
      <c r="KQ1071" s="307"/>
      <c r="KR1071" s="307"/>
      <c r="KS1071" s="307"/>
      <c r="KT1071" s="307"/>
    </row>
    <row r="1072" spans="14:306" s="56" customFormat="1" ht="15" customHeight="1">
      <c r="N1072" s="410"/>
      <c r="O1072" s="410"/>
      <c r="P1072" s="311"/>
      <c r="Q1072" s="311"/>
      <c r="R1072" s="311"/>
      <c r="AJ1072" s="352">
        <v>0</v>
      </c>
      <c r="AK1072" s="352" t="s">
        <v>1043</v>
      </c>
      <c r="AL1072" s="352" t="s">
        <v>1043</v>
      </c>
      <c r="AM1072" s="352" t="s">
        <v>1043</v>
      </c>
      <c r="AN1072" s="352" t="s">
        <v>1043</v>
      </c>
      <c r="CB1072" s="307"/>
      <c r="CC1072" s="307"/>
      <c r="CD1072" s="307"/>
      <c r="CE1072" s="307"/>
      <c r="CF1072" s="307"/>
      <c r="CG1072" s="307"/>
      <c r="CH1072" s="307"/>
      <c r="CI1072" s="307"/>
      <c r="CJ1072" s="307"/>
      <c r="CK1072" s="307"/>
      <c r="CL1072" s="307"/>
      <c r="CM1072" s="307"/>
      <c r="CN1072" s="307"/>
      <c r="CO1072" s="307"/>
      <c r="CP1072" s="307"/>
      <c r="CQ1072" s="307"/>
      <c r="CR1072" s="307"/>
      <c r="CS1072" s="307"/>
      <c r="CT1072" s="307"/>
      <c r="CU1072" s="307"/>
      <c r="CV1072" s="307"/>
      <c r="CW1072" s="307"/>
      <c r="CX1072" s="307"/>
      <c r="CY1072" s="307"/>
      <c r="CZ1072" s="307"/>
      <c r="DA1072" s="307"/>
      <c r="DB1072" s="307"/>
      <c r="DC1072" s="307"/>
      <c r="DD1072" s="307"/>
      <c r="DE1072" s="307"/>
      <c r="DF1072" s="307"/>
      <c r="DG1072" s="307"/>
      <c r="DH1072" s="307"/>
      <c r="DI1072" s="390"/>
      <c r="DJ1072" s="390"/>
      <c r="DK1072" s="307"/>
      <c r="DL1072" s="307"/>
      <c r="DM1072" s="307"/>
      <c r="DN1072" s="307"/>
      <c r="DO1072" s="307"/>
      <c r="DP1072" s="307"/>
      <c r="DQ1072" s="307"/>
      <c r="DR1072" s="307"/>
      <c r="DS1072" s="307"/>
      <c r="DT1072" s="307"/>
      <c r="DU1072" s="307"/>
      <c r="DV1072" s="307"/>
      <c r="DW1072" s="307"/>
      <c r="DX1072" s="307"/>
      <c r="DY1072" s="307"/>
      <c r="DZ1072" s="307"/>
      <c r="EA1072" s="307"/>
      <c r="EB1072" s="307"/>
      <c r="EC1072" s="307"/>
      <c r="ED1072" s="307"/>
      <c r="EE1072" s="307"/>
      <c r="EF1072" s="307"/>
      <c r="EG1072" s="307"/>
      <c r="EH1072" s="307"/>
      <c r="EI1072" s="307"/>
      <c r="EJ1072" s="307"/>
      <c r="EK1072" s="307"/>
      <c r="EL1072" s="307"/>
      <c r="EM1072" s="307"/>
      <c r="EN1072" s="307"/>
      <c r="EO1072" s="307"/>
      <c r="EP1072" s="307"/>
      <c r="EQ1072" s="307"/>
      <c r="ER1072" s="307"/>
      <c r="ES1072" s="307"/>
      <c r="ET1072" s="307"/>
      <c r="EU1072" s="390"/>
      <c r="EV1072" s="390"/>
      <c r="EW1072" s="307"/>
      <c r="EX1072" s="307"/>
      <c r="EY1072" s="307"/>
      <c r="EZ1072" s="307"/>
      <c r="FA1072" s="307"/>
      <c r="FB1072" s="307"/>
      <c r="FC1072" s="307"/>
      <c r="FD1072" s="307"/>
      <c r="FE1072" s="307"/>
      <c r="FF1072" s="307"/>
      <c r="FG1072" s="307"/>
      <c r="FH1072" s="307"/>
      <c r="FI1072" s="307"/>
      <c r="FJ1072" s="307"/>
      <c r="FK1072" s="307"/>
      <c r="FL1072" s="307"/>
      <c r="FM1072" s="307"/>
      <c r="FN1072" s="307"/>
      <c r="FO1072" s="307"/>
      <c r="FP1072" s="307"/>
      <c r="FQ1072" s="307"/>
      <c r="FR1072" s="307"/>
      <c r="FS1072" s="307"/>
      <c r="FT1072" s="307"/>
      <c r="FU1072" s="307"/>
      <c r="FV1072" s="307"/>
      <c r="FW1072" s="307"/>
      <c r="FX1072" s="307"/>
      <c r="FY1072" s="307"/>
      <c r="FZ1072" s="307"/>
      <c r="GA1072" s="307"/>
      <c r="GB1072" s="307"/>
      <c r="GC1072" s="307"/>
      <c r="GD1072" s="307"/>
      <c r="GE1072" s="307"/>
      <c r="GF1072" s="307"/>
      <c r="GG1072" s="307"/>
      <c r="GH1072" s="307"/>
      <c r="GI1072" s="307"/>
      <c r="GJ1072" s="307"/>
      <c r="GK1072" s="307"/>
      <c r="GL1072" s="307"/>
      <c r="GM1072" s="307"/>
      <c r="GN1072" s="307"/>
      <c r="GO1072" s="307"/>
      <c r="GP1072" s="307"/>
      <c r="GQ1072" s="307"/>
      <c r="GR1072" s="307"/>
      <c r="GS1072" s="307"/>
      <c r="GT1072" s="307"/>
      <c r="GU1072" s="307"/>
      <c r="GV1072" s="307"/>
      <c r="GW1072" s="307"/>
      <c r="GX1072" s="307"/>
      <c r="GY1072" s="307"/>
      <c r="GZ1072" s="307"/>
      <c r="HA1072" s="307"/>
      <c r="HB1072" s="307"/>
      <c r="HC1072" s="307"/>
      <c r="HD1072" s="307"/>
      <c r="HE1072" s="307"/>
      <c r="HF1072" s="307"/>
      <c r="HG1072" s="307"/>
      <c r="HH1072" s="307"/>
      <c r="HI1072" s="307"/>
      <c r="HJ1072" s="307"/>
      <c r="HK1072" s="307"/>
      <c r="HL1072" s="307"/>
      <c r="HM1072" s="307"/>
      <c r="HN1072" s="307"/>
      <c r="HO1072" s="307"/>
      <c r="HP1072" s="307"/>
      <c r="HQ1072" s="307"/>
      <c r="HR1072" s="307"/>
      <c r="HS1072" s="307"/>
      <c r="HT1072" s="307"/>
      <c r="HU1072" s="307"/>
      <c r="HV1072" s="307"/>
      <c r="HW1072" s="307"/>
      <c r="HX1072" s="307"/>
      <c r="HY1072" s="307"/>
      <c r="HZ1072" s="307"/>
      <c r="IA1072" s="307"/>
      <c r="IB1072" s="307"/>
      <c r="IC1072" s="307"/>
      <c r="ID1072" s="307"/>
      <c r="IE1072" s="307"/>
      <c r="IF1072" s="307"/>
      <c r="IG1072" s="307"/>
      <c r="IH1072" s="307"/>
      <c r="II1072" s="307"/>
      <c r="IJ1072" s="307"/>
      <c r="IK1072" s="307"/>
      <c r="IL1072" s="307"/>
      <c r="IM1072" s="307"/>
      <c r="IN1072" s="307"/>
      <c r="IO1072" s="307"/>
      <c r="IP1072" s="307"/>
      <c r="IQ1072" s="307"/>
      <c r="IR1072" s="307"/>
      <c r="IS1072" s="307"/>
      <c r="IT1072" s="307"/>
      <c r="IU1072" s="307"/>
      <c r="IV1072" s="307"/>
      <c r="IW1072" s="307"/>
      <c r="IX1072" s="307"/>
      <c r="IY1072" s="307"/>
      <c r="IZ1072" s="307"/>
      <c r="JA1072" s="307"/>
      <c r="JB1072" s="307"/>
      <c r="JC1072" s="307"/>
      <c r="JD1072" s="307"/>
      <c r="JE1072" s="307"/>
      <c r="JF1072" s="307"/>
      <c r="JG1072" s="307"/>
      <c r="JH1072" s="307"/>
      <c r="JI1072" s="307"/>
      <c r="JJ1072" s="307"/>
      <c r="JK1072" s="307"/>
      <c r="JL1072" s="307"/>
      <c r="JM1072" s="307"/>
      <c r="JN1072" s="307"/>
      <c r="JO1072" s="307"/>
      <c r="JP1072" s="307"/>
      <c r="JQ1072" s="307"/>
      <c r="JR1072" s="307"/>
      <c r="JS1072" s="307"/>
      <c r="JT1072" s="307"/>
      <c r="JU1072" s="307"/>
      <c r="JV1072" s="307"/>
      <c r="JW1072" s="307"/>
      <c r="JX1072" s="307"/>
      <c r="JY1072" s="307"/>
      <c r="JZ1072" s="307"/>
      <c r="KA1072" s="307"/>
      <c r="KB1072" s="307"/>
      <c r="KC1072" s="307"/>
      <c r="KD1072" s="307"/>
      <c r="KE1072" s="307"/>
      <c r="KF1072" s="307"/>
      <c r="KG1072" s="307"/>
      <c r="KH1072" s="307"/>
      <c r="KI1072" s="307"/>
      <c r="KJ1072" s="307"/>
      <c r="KK1072" s="307"/>
      <c r="KL1072" s="307"/>
      <c r="KM1072" s="307"/>
      <c r="KN1072" s="307"/>
      <c r="KO1072" s="307"/>
      <c r="KP1072" s="307"/>
      <c r="KQ1072" s="307"/>
      <c r="KR1072" s="307"/>
      <c r="KS1072" s="307"/>
      <c r="KT1072" s="307"/>
    </row>
    <row r="1073" spans="14:306" s="56" customFormat="1" ht="15" customHeight="1">
      <c r="N1073" s="410"/>
      <c r="O1073" s="410"/>
      <c r="P1073" s="311"/>
      <c r="Q1073" s="311"/>
      <c r="R1073" s="311"/>
      <c r="AJ1073" s="441">
        <v>2</v>
      </c>
      <c r="AK1073" s="442">
        <v>45</v>
      </c>
      <c r="AL1073" s="443" t="s">
        <v>1044</v>
      </c>
      <c r="AM1073" s="443" t="s">
        <v>1151</v>
      </c>
      <c r="AN1073" s="443" t="s">
        <v>1152</v>
      </c>
      <c r="CB1073" s="307"/>
      <c r="CC1073" s="307"/>
      <c r="CD1073" s="307"/>
      <c r="CE1073" s="307"/>
      <c r="CF1073" s="307"/>
      <c r="CG1073" s="307"/>
      <c r="CH1073" s="307"/>
      <c r="CI1073" s="307"/>
      <c r="CJ1073" s="307"/>
      <c r="CK1073" s="307"/>
      <c r="CL1073" s="307"/>
      <c r="CM1073" s="307"/>
      <c r="CN1073" s="307"/>
      <c r="CO1073" s="307"/>
      <c r="CP1073" s="307"/>
      <c r="CQ1073" s="307"/>
      <c r="CR1073" s="307"/>
      <c r="CS1073" s="307"/>
      <c r="CT1073" s="307"/>
      <c r="CU1073" s="307"/>
      <c r="CV1073" s="307"/>
      <c r="CW1073" s="307"/>
      <c r="CX1073" s="307"/>
      <c r="CY1073" s="307"/>
      <c r="CZ1073" s="307"/>
      <c r="DA1073" s="307"/>
      <c r="DB1073" s="307"/>
      <c r="DC1073" s="307"/>
      <c r="DD1073" s="307"/>
      <c r="DE1073" s="307"/>
      <c r="DF1073" s="307"/>
      <c r="DG1073" s="307"/>
      <c r="DH1073" s="307"/>
      <c r="DI1073" s="390"/>
      <c r="DJ1073" s="390"/>
      <c r="DK1073" s="307"/>
      <c r="DL1073" s="307"/>
      <c r="DM1073" s="307"/>
      <c r="DN1073" s="307"/>
      <c r="DO1073" s="307"/>
      <c r="DP1073" s="307"/>
      <c r="DQ1073" s="307"/>
      <c r="DR1073" s="307"/>
      <c r="DS1073" s="307"/>
      <c r="DT1073" s="307"/>
      <c r="DU1073" s="307"/>
      <c r="DV1073" s="307"/>
      <c r="DW1073" s="307"/>
      <c r="DX1073" s="307"/>
      <c r="DY1073" s="307"/>
      <c r="DZ1073" s="307"/>
      <c r="EA1073" s="307"/>
      <c r="EB1073" s="307"/>
      <c r="EC1073" s="307"/>
      <c r="ED1073" s="307"/>
      <c r="EE1073" s="307"/>
      <c r="EF1073" s="307"/>
      <c r="EG1073" s="307"/>
      <c r="EH1073" s="307"/>
      <c r="EI1073" s="307"/>
      <c r="EJ1073" s="307"/>
      <c r="EK1073" s="307"/>
      <c r="EL1073" s="307"/>
      <c r="EM1073" s="307"/>
      <c r="EN1073" s="307"/>
      <c r="EO1073" s="307"/>
      <c r="EP1073" s="307"/>
      <c r="EQ1073" s="307"/>
      <c r="ER1073" s="307"/>
      <c r="ES1073" s="307"/>
      <c r="ET1073" s="307"/>
      <c r="EU1073" s="390"/>
      <c r="EV1073" s="390"/>
      <c r="EW1073" s="307"/>
      <c r="EX1073" s="307"/>
      <c r="EY1073" s="307"/>
      <c r="EZ1073" s="307"/>
      <c r="FA1073" s="307"/>
      <c r="FB1073" s="307"/>
      <c r="FC1073" s="307"/>
      <c r="FD1073" s="307"/>
      <c r="FE1073" s="307"/>
      <c r="FF1073" s="307"/>
      <c r="FG1073" s="307"/>
      <c r="FH1073" s="307"/>
      <c r="FI1073" s="307"/>
      <c r="FJ1073" s="307"/>
      <c r="FK1073" s="307"/>
      <c r="FL1073" s="307"/>
      <c r="FM1073" s="307"/>
      <c r="FN1073" s="307"/>
      <c r="FO1073" s="307"/>
      <c r="FP1073" s="307"/>
      <c r="FQ1073" s="307"/>
      <c r="FR1073" s="307"/>
      <c r="FS1073" s="307"/>
      <c r="FT1073" s="307"/>
      <c r="FU1073" s="307"/>
      <c r="FV1073" s="307"/>
      <c r="FW1073" s="307"/>
      <c r="FX1073" s="307"/>
      <c r="FY1073" s="307"/>
      <c r="FZ1073" s="307"/>
      <c r="GA1073" s="307"/>
      <c r="GB1073" s="307"/>
      <c r="GC1073" s="307"/>
      <c r="GD1073" s="307"/>
      <c r="GE1073" s="307"/>
      <c r="GF1073" s="307"/>
      <c r="GG1073" s="307"/>
      <c r="GH1073" s="307"/>
      <c r="GI1073" s="307"/>
      <c r="GJ1073" s="307"/>
      <c r="GK1073" s="307"/>
      <c r="GL1073" s="307"/>
      <c r="GM1073" s="307"/>
      <c r="GN1073" s="307"/>
      <c r="GO1073" s="307"/>
      <c r="GP1073" s="307"/>
      <c r="GQ1073" s="307"/>
      <c r="GR1073" s="307"/>
      <c r="GS1073" s="307"/>
      <c r="GT1073" s="307"/>
      <c r="GU1073" s="307"/>
      <c r="GV1073" s="307"/>
      <c r="GW1073" s="307"/>
      <c r="GX1073" s="307"/>
      <c r="GY1073" s="307"/>
      <c r="GZ1073" s="307"/>
      <c r="HA1073" s="307"/>
      <c r="HB1073" s="307"/>
      <c r="HC1073" s="307"/>
      <c r="HD1073" s="307"/>
      <c r="HE1073" s="307"/>
      <c r="HF1073" s="307"/>
      <c r="HG1073" s="307"/>
      <c r="HH1073" s="307"/>
      <c r="HI1073" s="307"/>
      <c r="HJ1073" s="307"/>
      <c r="HK1073" s="307"/>
      <c r="HL1073" s="307"/>
      <c r="HM1073" s="307"/>
      <c r="HN1073" s="307"/>
      <c r="HO1073" s="307"/>
      <c r="HP1073" s="307"/>
      <c r="HQ1073" s="307"/>
      <c r="HR1073" s="307"/>
      <c r="HS1073" s="307"/>
      <c r="HT1073" s="307"/>
      <c r="HU1073" s="307"/>
      <c r="HV1073" s="307"/>
      <c r="HW1073" s="307"/>
      <c r="HX1073" s="307"/>
      <c r="HY1073" s="307"/>
      <c r="HZ1073" s="307"/>
      <c r="IA1073" s="307"/>
      <c r="IB1073" s="307"/>
      <c r="IC1073" s="307"/>
      <c r="ID1073" s="307"/>
      <c r="IE1073" s="307"/>
      <c r="IF1073" s="307"/>
      <c r="IG1073" s="307"/>
      <c r="IH1073" s="307"/>
      <c r="II1073" s="307"/>
      <c r="IJ1073" s="307"/>
      <c r="IK1073" s="307"/>
      <c r="IL1073" s="307"/>
      <c r="IM1073" s="307"/>
      <c r="IN1073" s="307"/>
      <c r="IO1073" s="307"/>
      <c r="IP1073" s="307"/>
      <c r="IQ1073" s="307"/>
      <c r="IR1073" s="307"/>
      <c r="IS1073" s="307"/>
      <c r="IT1073" s="307"/>
      <c r="IU1073" s="307"/>
      <c r="IV1073" s="307"/>
      <c r="IW1073" s="307"/>
      <c r="IX1073" s="307"/>
      <c r="IY1073" s="307"/>
      <c r="IZ1073" s="307"/>
      <c r="JA1073" s="307"/>
      <c r="JB1073" s="307"/>
      <c r="JC1073" s="307"/>
      <c r="JD1073" s="307"/>
      <c r="JE1073" s="307"/>
      <c r="JF1073" s="307"/>
      <c r="JG1073" s="307"/>
      <c r="JH1073" s="307"/>
      <c r="JI1073" s="307"/>
      <c r="JJ1073" s="307"/>
      <c r="JK1073" s="307"/>
      <c r="JL1073" s="307"/>
      <c r="JM1073" s="307"/>
      <c r="JN1073" s="307"/>
      <c r="JO1073" s="307"/>
      <c r="JP1073" s="307"/>
      <c r="JQ1073" s="307"/>
      <c r="JR1073" s="307"/>
      <c r="JS1073" s="307"/>
      <c r="JT1073" s="307"/>
      <c r="JU1073" s="307"/>
      <c r="JV1073" s="307"/>
      <c r="JW1073" s="307"/>
      <c r="JX1073" s="307"/>
      <c r="JY1073" s="307"/>
      <c r="JZ1073" s="307"/>
      <c r="KA1073" s="307"/>
      <c r="KB1073" s="307"/>
      <c r="KC1073" s="307"/>
      <c r="KD1073" s="307"/>
      <c r="KE1073" s="307"/>
      <c r="KF1073" s="307"/>
      <c r="KG1073" s="307"/>
      <c r="KH1073" s="307"/>
      <c r="KI1073" s="307"/>
      <c r="KJ1073" s="307"/>
      <c r="KK1073" s="307"/>
      <c r="KL1073" s="307"/>
      <c r="KM1073" s="307"/>
      <c r="KN1073" s="307"/>
      <c r="KO1073" s="307"/>
      <c r="KP1073" s="307"/>
      <c r="KQ1073" s="307"/>
      <c r="KR1073" s="307"/>
      <c r="KS1073" s="307"/>
      <c r="KT1073" s="307"/>
    </row>
    <row r="1074" spans="14:306" s="56" customFormat="1" ht="15" customHeight="1">
      <c r="N1074" s="410"/>
      <c r="O1074" s="410"/>
      <c r="P1074" s="311"/>
      <c r="Q1074" s="311"/>
      <c r="R1074" s="311"/>
      <c r="AJ1074" s="441">
        <v>3</v>
      </c>
      <c r="AK1074" s="442">
        <v>49</v>
      </c>
      <c r="AL1074" s="443" t="s">
        <v>1044</v>
      </c>
      <c r="AM1074" s="443" t="s">
        <v>1138</v>
      </c>
      <c r="AN1074" s="443" t="s">
        <v>1153</v>
      </c>
      <c r="CB1074" s="307"/>
      <c r="CC1074" s="307"/>
      <c r="CD1074" s="307"/>
      <c r="CE1074" s="307"/>
      <c r="CF1074" s="307"/>
      <c r="CG1074" s="307"/>
      <c r="CH1074" s="307"/>
      <c r="CI1074" s="307"/>
      <c r="CJ1074" s="307"/>
      <c r="CK1074" s="307"/>
      <c r="CL1074" s="307"/>
      <c r="CM1074" s="307"/>
      <c r="CN1074" s="307"/>
      <c r="CO1074" s="307"/>
      <c r="CP1074" s="307"/>
      <c r="CQ1074" s="307"/>
      <c r="CR1074" s="307"/>
      <c r="CS1074" s="307"/>
      <c r="CT1074" s="307"/>
      <c r="CU1074" s="307"/>
      <c r="CV1074" s="307"/>
      <c r="CW1074" s="307"/>
      <c r="CX1074" s="307"/>
      <c r="CY1074" s="307"/>
      <c r="CZ1074" s="307"/>
      <c r="DA1074" s="307"/>
      <c r="DB1074" s="307"/>
      <c r="DC1074" s="307"/>
      <c r="DD1074" s="307"/>
      <c r="DE1074" s="307"/>
      <c r="DF1074" s="307"/>
      <c r="DG1074" s="307"/>
      <c r="DH1074" s="307"/>
      <c r="DI1074" s="390"/>
      <c r="DJ1074" s="390"/>
      <c r="DK1074" s="307"/>
      <c r="DL1074" s="307"/>
      <c r="DM1074" s="307"/>
      <c r="DN1074" s="307"/>
      <c r="DO1074" s="307"/>
      <c r="DP1074" s="307"/>
      <c r="DQ1074" s="307"/>
      <c r="DR1074" s="307"/>
      <c r="DS1074" s="307"/>
      <c r="DT1074" s="307"/>
      <c r="DU1074" s="307"/>
      <c r="DV1074" s="307"/>
      <c r="DW1074" s="307"/>
      <c r="DX1074" s="307"/>
      <c r="DY1074" s="307"/>
      <c r="DZ1074" s="307"/>
      <c r="EA1074" s="307"/>
      <c r="EB1074" s="307"/>
      <c r="EC1074" s="307"/>
      <c r="ED1074" s="307"/>
      <c r="EE1074" s="307"/>
      <c r="EF1074" s="307"/>
      <c r="EG1074" s="307"/>
      <c r="EH1074" s="307"/>
      <c r="EI1074" s="307"/>
      <c r="EJ1074" s="307"/>
      <c r="EK1074" s="307"/>
      <c r="EL1074" s="307"/>
      <c r="EM1074" s="307"/>
      <c r="EN1074" s="307"/>
      <c r="EO1074" s="307"/>
      <c r="EP1074" s="307"/>
      <c r="EQ1074" s="307"/>
      <c r="ER1074" s="307"/>
      <c r="ES1074" s="307"/>
      <c r="ET1074" s="307"/>
      <c r="EU1074" s="390"/>
      <c r="EV1074" s="390"/>
      <c r="EW1074" s="307"/>
      <c r="EX1074" s="307"/>
      <c r="EY1074" s="307"/>
      <c r="EZ1074" s="307"/>
      <c r="FA1074" s="307"/>
      <c r="FB1074" s="307"/>
      <c r="FC1074" s="307"/>
      <c r="FD1074" s="307"/>
      <c r="FE1074" s="307"/>
      <c r="FF1074" s="307"/>
      <c r="FG1074" s="307"/>
      <c r="FH1074" s="307"/>
      <c r="FI1074" s="307"/>
      <c r="FJ1074" s="307"/>
      <c r="FK1074" s="307"/>
      <c r="FL1074" s="307"/>
      <c r="FM1074" s="307"/>
      <c r="FN1074" s="307"/>
      <c r="FO1074" s="307"/>
      <c r="FP1074" s="307"/>
      <c r="FQ1074" s="307"/>
      <c r="FR1074" s="307"/>
      <c r="FS1074" s="307"/>
      <c r="FT1074" s="307"/>
      <c r="FU1074" s="307"/>
      <c r="FV1074" s="307"/>
      <c r="FW1074" s="307"/>
      <c r="FX1074" s="307"/>
      <c r="FY1074" s="307"/>
      <c r="FZ1074" s="307"/>
      <c r="GA1074" s="307"/>
      <c r="GB1074" s="307"/>
      <c r="GC1074" s="307"/>
      <c r="GD1074" s="307"/>
      <c r="GE1074" s="307"/>
      <c r="GF1074" s="307"/>
      <c r="GG1074" s="307"/>
      <c r="GH1074" s="307"/>
      <c r="GI1074" s="307"/>
      <c r="GJ1074" s="307"/>
      <c r="GK1074" s="307"/>
      <c r="GL1074" s="307"/>
      <c r="GM1074" s="307"/>
      <c r="GN1074" s="307"/>
      <c r="GO1074" s="307"/>
      <c r="GP1074" s="307"/>
      <c r="GQ1074" s="307"/>
      <c r="GR1074" s="307"/>
      <c r="GS1074" s="307"/>
      <c r="GT1074" s="307"/>
      <c r="GU1074" s="307"/>
      <c r="GV1074" s="307"/>
      <c r="GW1074" s="307"/>
      <c r="GX1074" s="307"/>
      <c r="GY1074" s="307"/>
      <c r="GZ1074" s="307"/>
      <c r="HA1074" s="307"/>
      <c r="HB1074" s="307"/>
      <c r="HC1074" s="307"/>
      <c r="HD1074" s="307"/>
      <c r="HE1074" s="307"/>
      <c r="HF1074" s="307"/>
      <c r="HG1074" s="307"/>
      <c r="HH1074" s="307"/>
      <c r="HI1074" s="307"/>
      <c r="HJ1074" s="307"/>
      <c r="HK1074" s="307"/>
      <c r="HL1074" s="307"/>
      <c r="HM1074" s="307"/>
      <c r="HN1074" s="307"/>
      <c r="HO1074" s="307"/>
      <c r="HP1074" s="307"/>
      <c r="HQ1074" s="307"/>
      <c r="HR1074" s="307"/>
      <c r="HS1074" s="307"/>
      <c r="HT1074" s="307"/>
      <c r="HU1074" s="307"/>
      <c r="HV1074" s="307"/>
      <c r="HW1074" s="307"/>
      <c r="HX1074" s="307"/>
      <c r="HY1074" s="307"/>
      <c r="HZ1074" s="307"/>
      <c r="IA1074" s="307"/>
      <c r="IB1074" s="307"/>
      <c r="IC1074" s="307"/>
      <c r="ID1074" s="307"/>
      <c r="IE1074" s="307"/>
      <c r="IF1074" s="307"/>
      <c r="IG1074" s="307"/>
      <c r="IH1074" s="307"/>
      <c r="II1074" s="307"/>
      <c r="IJ1074" s="307"/>
      <c r="IK1074" s="307"/>
      <c r="IL1074" s="307"/>
      <c r="IM1074" s="307"/>
      <c r="IN1074" s="307"/>
      <c r="IO1074" s="307"/>
      <c r="IP1074" s="307"/>
      <c r="IQ1074" s="307"/>
      <c r="IR1074" s="307"/>
      <c r="IS1074" s="307"/>
      <c r="IT1074" s="307"/>
      <c r="IU1074" s="307"/>
      <c r="IV1074" s="307"/>
      <c r="IW1074" s="307"/>
      <c r="IX1074" s="307"/>
      <c r="IY1074" s="307"/>
      <c r="IZ1074" s="307"/>
      <c r="JA1074" s="307"/>
      <c r="JB1074" s="307"/>
      <c r="JC1074" s="307"/>
      <c r="JD1074" s="307"/>
      <c r="JE1074" s="307"/>
      <c r="JF1074" s="307"/>
      <c r="JG1074" s="307"/>
      <c r="JH1074" s="307"/>
      <c r="JI1074" s="307"/>
      <c r="JJ1074" s="307"/>
      <c r="JK1074" s="307"/>
      <c r="JL1074" s="307"/>
      <c r="JM1074" s="307"/>
      <c r="JN1074" s="307"/>
      <c r="JO1074" s="307"/>
      <c r="JP1074" s="307"/>
      <c r="JQ1074" s="307"/>
      <c r="JR1074" s="307"/>
      <c r="JS1074" s="307"/>
      <c r="JT1074" s="307"/>
      <c r="JU1074" s="307"/>
      <c r="JV1074" s="307"/>
      <c r="JW1074" s="307"/>
      <c r="JX1074" s="307"/>
      <c r="JY1074" s="307"/>
      <c r="JZ1074" s="307"/>
      <c r="KA1074" s="307"/>
      <c r="KB1074" s="307"/>
      <c r="KC1074" s="307"/>
      <c r="KD1074" s="307"/>
      <c r="KE1074" s="307"/>
      <c r="KF1074" s="307"/>
      <c r="KG1074" s="307"/>
      <c r="KH1074" s="307"/>
      <c r="KI1074" s="307"/>
      <c r="KJ1074" s="307"/>
      <c r="KK1074" s="307"/>
      <c r="KL1074" s="307"/>
      <c r="KM1074" s="307"/>
      <c r="KN1074" s="307"/>
      <c r="KO1074" s="307"/>
      <c r="KP1074" s="307"/>
      <c r="KQ1074" s="307"/>
      <c r="KR1074" s="307"/>
      <c r="KS1074" s="307"/>
      <c r="KT1074" s="307"/>
    </row>
    <row r="1075" spans="14:306" s="56" customFormat="1" ht="15" customHeight="1">
      <c r="N1075" s="410"/>
      <c r="O1075" s="410"/>
      <c r="P1075" s="311"/>
      <c r="Q1075" s="311"/>
      <c r="R1075" s="311"/>
      <c r="AJ1075" s="441">
        <v>4</v>
      </c>
      <c r="AK1075" s="442">
        <v>52</v>
      </c>
      <c r="AL1075" s="444">
        <v>0.1</v>
      </c>
      <c r="AM1075" s="443" t="s">
        <v>1154</v>
      </c>
      <c r="AN1075" s="443" t="s">
        <v>1155</v>
      </c>
      <c r="CB1075" s="307"/>
      <c r="CC1075" s="307"/>
      <c r="CD1075" s="307"/>
      <c r="CE1075" s="307"/>
      <c r="CF1075" s="307"/>
      <c r="CG1075" s="307"/>
      <c r="CH1075" s="307"/>
      <c r="CI1075" s="307"/>
      <c r="CJ1075" s="307"/>
      <c r="CK1075" s="307"/>
      <c r="CL1075" s="307"/>
      <c r="CM1075" s="307"/>
      <c r="CN1075" s="307"/>
      <c r="CO1075" s="307"/>
      <c r="CP1075" s="307"/>
      <c r="CQ1075" s="307"/>
      <c r="CR1075" s="307"/>
      <c r="CS1075" s="307"/>
      <c r="CT1075" s="307"/>
      <c r="CU1075" s="307"/>
      <c r="CV1075" s="307"/>
      <c r="CW1075" s="307"/>
      <c r="CX1075" s="307"/>
      <c r="CY1075" s="307"/>
      <c r="CZ1075" s="307"/>
      <c r="DA1075" s="307"/>
      <c r="DB1075" s="307"/>
      <c r="DC1075" s="307"/>
      <c r="DD1075" s="307"/>
      <c r="DE1075" s="307"/>
      <c r="DF1075" s="307"/>
      <c r="DG1075" s="307"/>
      <c r="DH1075" s="307"/>
      <c r="DI1075" s="390"/>
      <c r="DJ1075" s="390"/>
      <c r="DK1075" s="307"/>
      <c r="DL1075" s="307"/>
      <c r="DM1075" s="307"/>
      <c r="DN1075" s="307"/>
      <c r="DO1075" s="307"/>
      <c r="DP1075" s="307"/>
      <c r="DQ1075" s="307"/>
      <c r="DR1075" s="307"/>
      <c r="DS1075" s="307"/>
      <c r="DT1075" s="307"/>
      <c r="DU1075" s="307"/>
      <c r="DV1075" s="307"/>
      <c r="DW1075" s="307"/>
      <c r="DX1075" s="307"/>
      <c r="DY1075" s="307"/>
      <c r="DZ1075" s="307"/>
      <c r="EA1075" s="307"/>
      <c r="EB1075" s="307"/>
      <c r="EC1075" s="307"/>
      <c r="ED1075" s="307"/>
      <c r="EE1075" s="307"/>
      <c r="EF1075" s="307"/>
      <c r="EG1075" s="307"/>
      <c r="EH1075" s="307"/>
      <c r="EI1075" s="307"/>
      <c r="EJ1075" s="307"/>
      <c r="EK1075" s="307"/>
      <c r="EL1075" s="307"/>
      <c r="EM1075" s="307"/>
      <c r="EN1075" s="307"/>
      <c r="EO1075" s="307"/>
      <c r="EP1075" s="307"/>
      <c r="EQ1075" s="307"/>
      <c r="ER1075" s="307"/>
      <c r="ES1075" s="307"/>
      <c r="ET1075" s="307"/>
      <c r="EU1075" s="390"/>
      <c r="EV1075" s="390"/>
      <c r="EW1075" s="307"/>
      <c r="EX1075" s="307"/>
      <c r="EY1075" s="307"/>
      <c r="EZ1075" s="307"/>
      <c r="FA1075" s="307"/>
      <c r="FB1075" s="307"/>
      <c r="FC1075" s="307"/>
      <c r="FD1075" s="307"/>
      <c r="FE1075" s="307"/>
      <c r="FF1075" s="307"/>
      <c r="FG1075" s="307"/>
      <c r="FH1075" s="307"/>
      <c r="FI1075" s="307"/>
      <c r="FJ1075" s="307"/>
      <c r="FK1075" s="307"/>
      <c r="FL1075" s="307"/>
      <c r="FM1075" s="307"/>
      <c r="FN1075" s="307"/>
      <c r="FO1075" s="307"/>
      <c r="FP1075" s="307"/>
      <c r="FQ1075" s="307"/>
      <c r="FR1075" s="307"/>
      <c r="FS1075" s="307"/>
      <c r="FT1075" s="307"/>
      <c r="FU1075" s="307"/>
      <c r="FV1075" s="307"/>
      <c r="FW1075" s="307"/>
      <c r="FX1075" s="307"/>
      <c r="FY1075" s="307"/>
      <c r="FZ1075" s="307"/>
      <c r="GA1075" s="307"/>
      <c r="GB1075" s="307"/>
      <c r="GC1075" s="307"/>
      <c r="GD1075" s="307"/>
      <c r="GE1075" s="307"/>
      <c r="GF1075" s="307"/>
      <c r="GG1075" s="307"/>
      <c r="GH1075" s="307"/>
      <c r="GI1075" s="307"/>
      <c r="GJ1075" s="307"/>
      <c r="GK1075" s="307"/>
      <c r="GL1075" s="307"/>
      <c r="GM1075" s="307"/>
      <c r="GN1075" s="307"/>
      <c r="GO1075" s="307"/>
      <c r="GP1075" s="307"/>
      <c r="GQ1075" s="307"/>
      <c r="GR1075" s="307"/>
      <c r="GS1075" s="307"/>
      <c r="GT1075" s="307"/>
      <c r="GU1075" s="307"/>
      <c r="GV1075" s="307"/>
      <c r="GW1075" s="307"/>
      <c r="GX1075" s="307"/>
      <c r="GY1075" s="307"/>
      <c r="GZ1075" s="307"/>
      <c r="HA1075" s="307"/>
      <c r="HB1075" s="307"/>
      <c r="HC1075" s="307"/>
      <c r="HD1075" s="307"/>
      <c r="HE1075" s="307"/>
      <c r="HF1075" s="307"/>
      <c r="HG1075" s="307"/>
      <c r="HH1075" s="307"/>
      <c r="HI1075" s="307"/>
      <c r="HJ1075" s="307"/>
      <c r="HK1075" s="307"/>
      <c r="HL1075" s="307"/>
      <c r="HM1075" s="307"/>
      <c r="HN1075" s="307"/>
      <c r="HO1075" s="307"/>
      <c r="HP1075" s="307"/>
      <c r="HQ1075" s="307"/>
      <c r="HR1075" s="307"/>
      <c r="HS1075" s="307"/>
      <c r="HT1075" s="307"/>
      <c r="HU1075" s="307"/>
      <c r="HV1075" s="307"/>
      <c r="HW1075" s="307"/>
      <c r="HX1075" s="307"/>
      <c r="HY1075" s="307"/>
      <c r="HZ1075" s="307"/>
      <c r="IA1075" s="307"/>
      <c r="IB1075" s="307"/>
      <c r="IC1075" s="307"/>
      <c r="ID1075" s="307"/>
      <c r="IE1075" s="307"/>
      <c r="IF1075" s="307"/>
      <c r="IG1075" s="307"/>
      <c r="IH1075" s="307"/>
      <c r="II1075" s="307"/>
      <c r="IJ1075" s="307"/>
      <c r="IK1075" s="307"/>
      <c r="IL1075" s="307"/>
      <c r="IM1075" s="307"/>
      <c r="IN1075" s="307"/>
      <c r="IO1075" s="307"/>
      <c r="IP1075" s="307"/>
      <c r="IQ1075" s="307"/>
      <c r="IR1075" s="307"/>
      <c r="IS1075" s="307"/>
      <c r="IT1075" s="307"/>
      <c r="IU1075" s="307"/>
      <c r="IV1075" s="307"/>
      <c r="IW1075" s="307"/>
      <c r="IX1075" s="307"/>
      <c r="IY1075" s="307"/>
      <c r="IZ1075" s="307"/>
      <c r="JA1075" s="307"/>
      <c r="JB1075" s="307"/>
      <c r="JC1075" s="307"/>
      <c r="JD1075" s="307"/>
      <c r="JE1075" s="307"/>
      <c r="JF1075" s="307"/>
      <c r="JG1075" s="307"/>
      <c r="JH1075" s="307"/>
      <c r="JI1075" s="307"/>
      <c r="JJ1075" s="307"/>
      <c r="JK1075" s="307"/>
      <c r="JL1075" s="307"/>
      <c r="JM1075" s="307"/>
      <c r="JN1075" s="307"/>
      <c r="JO1075" s="307"/>
      <c r="JP1075" s="307"/>
      <c r="JQ1075" s="307"/>
      <c r="JR1075" s="307"/>
      <c r="JS1075" s="307"/>
      <c r="JT1075" s="307"/>
      <c r="JU1075" s="307"/>
      <c r="JV1075" s="307"/>
      <c r="JW1075" s="307"/>
      <c r="JX1075" s="307"/>
      <c r="JY1075" s="307"/>
      <c r="JZ1075" s="307"/>
      <c r="KA1075" s="307"/>
      <c r="KB1075" s="307"/>
      <c r="KC1075" s="307"/>
      <c r="KD1075" s="307"/>
      <c r="KE1075" s="307"/>
      <c r="KF1075" s="307"/>
      <c r="KG1075" s="307"/>
      <c r="KH1075" s="307"/>
      <c r="KI1075" s="307"/>
      <c r="KJ1075" s="307"/>
      <c r="KK1075" s="307"/>
      <c r="KL1075" s="307"/>
      <c r="KM1075" s="307"/>
      <c r="KN1075" s="307"/>
      <c r="KO1075" s="307"/>
      <c r="KP1075" s="307"/>
      <c r="KQ1075" s="307"/>
      <c r="KR1075" s="307"/>
      <c r="KS1075" s="307"/>
      <c r="KT1075" s="307"/>
    </row>
    <row r="1076" spans="14:306" s="56" customFormat="1" ht="15" customHeight="1">
      <c r="N1076" s="410"/>
      <c r="O1076" s="410"/>
      <c r="P1076" s="311"/>
      <c r="Q1076" s="311"/>
      <c r="R1076" s="311"/>
      <c r="AJ1076" s="441">
        <v>5</v>
      </c>
      <c r="AK1076" s="442">
        <v>55</v>
      </c>
      <c r="AL1076" s="444">
        <v>0.1</v>
      </c>
      <c r="AM1076" s="443" t="s">
        <v>862</v>
      </c>
      <c r="AN1076" s="443" t="s">
        <v>1156</v>
      </c>
      <c r="CB1076" s="307"/>
      <c r="CC1076" s="307"/>
      <c r="CD1076" s="307"/>
      <c r="CE1076" s="307"/>
      <c r="CF1076" s="307"/>
      <c r="CG1076" s="307"/>
      <c r="CH1076" s="307"/>
      <c r="CI1076" s="307"/>
      <c r="CJ1076" s="307"/>
      <c r="CK1076" s="307"/>
      <c r="CL1076" s="307"/>
      <c r="CM1076" s="307"/>
      <c r="CN1076" s="307"/>
      <c r="CO1076" s="307"/>
      <c r="CP1076" s="307"/>
      <c r="CQ1076" s="307"/>
      <c r="CR1076" s="307"/>
      <c r="CS1076" s="307"/>
      <c r="CT1076" s="307"/>
      <c r="CU1076" s="307"/>
      <c r="CV1076" s="307"/>
      <c r="CW1076" s="307"/>
      <c r="CX1076" s="307"/>
      <c r="CY1076" s="307"/>
      <c r="CZ1076" s="307"/>
      <c r="DA1076" s="307"/>
      <c r="DB1076" s="307"/>
      <c r="DC1076" s="307"/>
      <c r="DD1076" s="307"/>
      <c r="DE1076" s="307"/>
      <c r="DF1076" s="307"/>
      <c r="DG1076" s="307"/>
      <c r="DH1076" s="307"/>
      <c r="DI1076" s="390"/>
      <c r="DJ1076" s="390"/>
      <c r="DK1076" s="307"/>
      <c r="DL1076" s="307"/>
      <c r="DM1076" s="307"/>
      <c r="DN1076" s="307"/>
      <c r="DO1076" s="307"/>
      <c r="DP1076" s="307"/>
      <c r="DQ1076" s="307"/>
      <c r="DR1076" s="307"/>
      <c r="DS1076" s="307"/>
      <c r="DT1076" s="307"/>
      <c r="DU1076" s="307"/>
      <c r="DV1076" s="307"/>
      <c r="DW1076" s="307"/>
      <c r="DX1076" s="307"/>
      <c r="DY1076" s="307"/>
      <c r="DZ1076" s="307"/>
      <c r="EA1076" s="307"/>
      <c r="EB1076" s="307"/>
      <c r="EC1076" s="307"/>
      <c r="ED1076" s="307"/>
      <c r="EE1076" s="307"/>
      <c r="EF1076" s="307"/>
      <c r="EG1076" s="307"/>
      <c r="EH1076" s="307"/>
      <c r="EI1076" s="307"/>
      <c r="EJ1076" s="307"/>
      <c r="EK1076" s="307"/>
      <c r="EL1076" s="307"/>
      <c r="EM1076" s="307"/>
      <c r="EN1076" s="307"/>
      <c r="EO1076" s="307"/>
      <c r="EP1076" s="307"/>
      <c r="EQ1076" s="307"/>
      <c r="ER1076" s="307"/>
      <c r="ES1076" s="307"/>
      <c r="ET1076" s="307"/>
      <c r="EU1076" s="390"/>
      <c r="EV1076" s="390"/>
      <c r="EW1076" s="307"/>
      <c r="EX1076" s="307"/>
      <c r="EY1076" s="307"/>
      <c r="EZ1076" s="307"/>
      <c r="FA1076" s="307"/>
      <c r="FB1076" s="307"/>
      <c r="FC1076" s="307"/>
      <c r="FD1076" s="307"/>
      <c r="FE1076" s="307"/>
      <c r="FF1076" s="307"/>
      <c r="FG1076" s="307"/>
      <c r="FH1076" s="307"/>
      <c r="FI1076" s="307"/>
      <c r="FJ1076" s="307"/>
      <c r="FK1076" s="307"/>
      <c r="FL1076" s="307"/>
      <c r="FM1076" s="307"/>
      <c r="FN1076" s="307"/>
      <c r="FO1076" s="307"/>
      <c r="FP1076" s="307"/>
      <c r="FQ1076" s="307"/>
      <c r="FR1076" s="307"/>
      <c r="FS1076" s="307"/>
      <c r="FT1076" s="307"/>
      <c r="FU1076" s="307"/>
      <c r="FV1076" s="307"/>
      <c r="FW1076" s="307"/>
      <c r="FX1076" s="307"/>
      <c r="FY1076" s="307"/>
      <c r="FZ1076" s="307"/>
      <c r="GA1076" s="307"/>
      <c r="GB1076" s="307"/>
      <c r="GC1076" s="307"/>
      <c r="GD1076" s="307"/>
      <c r="GE1076" s="307"/>
      <c r="GF1076" s="307"/>
      <c r="GG1076" s="307"/>
      <c r="GH1076" s="307"/>
      <c r="GI1076" s="307"/>
      <c r="GJ1076" s="307"/>
      <c r="GK1076" s="307"/>
      <c r="GL1076" s="307"/>
      <c r="GM1076" s="307"/>
      <c r="GN1076" s="307"/>
      <c r="GO1076" s="307"/>
      <c r="GP1076" s="307"/>
      <c r="GQ1076" s="307"/>
      <c r="GR1076" s="307"/>
      <c r="GS1076" s="307"/>
      <c r="GT1076" s="307"/>
      <c r="GU1076" s="307"/>
      <c r="GV1076" s="307"/>
      <c r="GW1076" s="307"/>
      <c r="GX1076" s="307"/>
      <c r="GY1076" s="307"/>
      <c r="GZ1076" s="307"/>
      <c r="HA1076" s="307"/>
      <c r="HB1076" s="307"/>
      <c r="HC1076" s="307"/>
      <c r="HD1076" s="307"/>
      <c r="HE1076" s="307"/>
      <c r="HF1076" s="307"/>
      <c r="HG1076" s="307"/>
      <c r="HH1076" s="307"/>
      <c r="HI1076" s="307"/>
      <c r="HJ1076" s="307"/>
      <c r="HK1076" s="307"/>
      <c r="HL1076" s="307"/>
      <c r="HM1076" s="307"/>
      <c r="HN1076" s="307"/>
      <c r="HO1076" s="307"/>
      <c r="HP1076" s="307"/>
      <c r="HQ1076" s="307"/>
      <c r="HR1076" s="307"/>
      <c r="HS1076" s="307"/>
      <c r="HT1076" s="307"/>
      <c r="HU1076" s="307"/>
      <c r="HV1076" s="307"/>
      <c r="HW1076" s="307"/>
      <c r="HX1076" s="307"/>
      <c r="HY1076" s="307"/>
      <c r="HZ1076" s="307"/>
      <c r="IA1076" s="307"/>
      <c r="IB1076" s="307"/>
      <c r="IC1076" s="307"/>
      <c r="ID1076" s="307"/>
      <c r="IE1076" s="307"/>
      <c r="IF1076" s="307"/>
      <c r="IG1076" s="307"/>
      <c r="IH1076" s="307"/>
      <c r="II1076" s="307"/>
      <c r="IJ1076" s="307"/>
      <c r="IK1076" s="307"/>
      <c r="IL1076" s="307"/>
      <c r="IM1076" s="307"/>
      <c r="IN1076" s="307"/>
      <c r="IO1076" s="307"/>
      <c r="IP1076" s="307"/>
      <c r="IQ1076" s="307"/>
      <c r="IR1076" s="307"/>
      <c r="IS1076" s="307"/>
      <c r="IT1076" s="307"/>
      <c r="IU1076" s="307"/>
      <c r="IV1076" s="307"/>
      <c r="IW1076" s="307"/>
      <c r="IX1076" s="307"/>
      <c r="IY1076" s="307"/>
      <c r="IZ1076" s="307"/>
      <c r="JA1076" s="307"/>
      <c r="JB1076" s="307"/>
      <c r="JC1076" s="307"/>
      <c r="JD1076" s="307"/>
      <c r="JE1076" s="307"/>
      <c r="JF1076" s="307"/>
      <c r="JG1076" s="307"/>
      <c r="JH1076" s="307"/>
      <c r="JI1076" s="307"/>
      <c r="JJ1076" s="307"/>
      <c r="JK1076" s="307"/>
      <c r="JL1076" s="307"/>
      <c r="JM1076" s="307"/>
      <c r="JN1076" s="307"/>
      <c r="JO1076" s="307"/>
      <c r="JP1076" s="307"/>
      <c r="JQ1076" s="307"/>
      <c r="JR1076" s="307"/>
      <c r="JS1076" s="307"/>
      <c r="JT1076" s="307"/>
      <c r="JU1076" s="307"/>
      <c r="JV1076" s="307"/>
      <c r="JW1076" s="307"/>
      <c r="JX1076" s="307"/>
      <c r="JY1076" s="307"/>
      <c r="JZ1076" s="307"/>
      <c r="KA1076" s="307"/>
      <c r="KB1076" s="307"/>
      <c r="KC1076" s="307"/>
      <c r="KD1076" s="307"/>
      <c r="KE1076" s="307"/>
      <c r="KF1076" s="307"/>
      <c r="KG1076" s="307"/>
      <c r="KH1076" s="307"/>
      <c r="KI1076" s="307"/>
      <c r="KJ1076" s="307"/>
      <c r="KK1076" s="307"/>
      <c r="KL1076" s="307"/>
      <c r="KM1076" s="307"/>
      <c r="KN1076" s="307"/>
      <c r="KO1076" s="307"/>
      <c r="KP1076" s="307"/>
      <c r="KQ1076" s="307"/>
      <c r="KR1076" s="307"/>
      <c r="KS1076" s="307"/>
      <c r="KT1076" s="307"/>
    </row>
    <row r="1077" spans="14:306" s="56" customFormat="1" ht="15" customHeight="1">
      <c r="N1077" s="410"/>
      <c r="O1077" s="410"/>
      <c r="P1077" s="311"/>
      <c r="Q1077" s="311"/>
      <c r="R1077" s="311"/>
      <c r="AJ1077" s="441">
        <v>6</v>
      </c>
      <c r="AK1077" s="442">
        <v>58</v>
      </c>
      <c r="AL1077" s="443" t="s">
        <v>6</v>
      </c>
      <c r="AM1077" s="443" t="s">
        <v>1056</v>
      </c>
      <c r="AN1077" s="443" t="s">
        <v>1157</v>
      </c>
      <c r="CB1077" s="307"/>
      <c r="CC1077" s="307"/>
      <c r="CD1077" s="307"/>
      <c r="CE1077" s="307"/>
      <c r="CF1077" s="307"/>
      <c r="CG1077" s="307"/>
      <c r="CH1077" s="307"/>
      <c r="CI1077" s="307"/>
      <c r="CJ1077" s="307"/>
      <c r="CK1077" s="307"/>
      <c r="CL1077" s="307"/>
      <c r="CM1077" s="307"/>
      <c r="CN1077" s="307"/>
      <c r="CO1077" s="307"/>
      <c r="CP1077" s="307"/>
      <c r="CQ1077" s="307"/>
      <c r="CR1077" s="307"/>
      <c r="CS1077" s="307"/>
      <c r="CT1077" s="307"/>
      <c r="CU1077" s="307"/>
      <c r="CV1077" s="307"/>
      <c r="CW1077" s="307"/>
      <c r="CX1077" s="307"/>
      <c r="CY1077" s="307"/>
      <c r="CZ1077" s="307"/>
      <c r="DA1077" s="307"/>
      <c r="DB1077" s="307"/>
      <c r="DC1077" s="307"/>
      <c r="DD1077" s="307"/>
      <c r="DE1077" s="307"/>
      <c r="DF1077" s="307"/>
      <c r="DG1077" s="307"/>
      <c r="DH1077" s="307"/>
      <c r="DI1077" s="390"/>
      <c r="DJ1077" s="390"/>
      <c r="DK1077" s="307"/>
      <c r="DL1077" s="307"/>
      <c r="DM1077" s="307"/>
      <c r="DN1077" s="307"/>
      <c r="DO1077" s="307"/>
      <c r="DP1077" s="307"/>
      <c r="DQ1077" s="307"/>
      <c r="DR1077" s="307"/>
      <c r="DS1077" s="307"/>
      <c r="DT1077" s="307"/>
      <c r="DU1077" s="307"/>
      <c r="DV1077" s="307"/>
      <c r="DW1077" s="307"/>
      <c r="DX1077" s="307"/>
      <c r="DY1077" s="307"/>
      <c r="DZ1077" s="307"/>
      <c r="EA1077" s="307"/>
      <c r="EB1077" s="307"/>
      <c r="EC1077" s="307"/>
      <c r="ED1077" s="307"/>
      <c r="EE1077" s="307"/>
      <c r="EF1077" s="307"/>
      <c r="EG1077" s="307"/>
      <c r="EH1077" s="307"/>
      <c r="EI1077" s="307"/>
      <c r="EJ1077" s="307"/>
      <c r="EK1077" s="307"/>
      <c r="EL1077" s="307"/>
      <c r="EM1077" s="307"/>
      <c r="EN1077" s="307"/>
      <c r="EO1077" s="307"/>
      <c r="EP1077" s="307"/>
      <c r="EQ1077" s="307"/>
      <c r="ER1077" s="307"/>
      <c r="ES1077" s="307"/>
      <c r="ET1077" s="307"/>
      <c r="EU1077" s="390"/>
      <c r="EV1077" s="390"/>
      <c r="EW1077" s="307"/>
      <c r="EX1077" s="307"/>
      <c r="EY1077" s="307"/>
      <c r="EZ1077" s="307"/>
      <c r="FA1077" s="307"/>
      <c r="FB1077" s="307"/>
      <c r="FC1077" s="307"/>
      <c r="FD1077" s="307"/>
      <c r="FE1077" s="307"/>
      <c r="FF1077" s="307"/>
      <c r="FG1077" s="307"/>
      <c r="FH1077" s="307"/>
      <c r="FI1077" s="307"/>
      <c r="FJ1077" s="307"/>
      <c r="FK1077" s="307"/>
      <c r="FL1077" s="307"/>
      <c r="FM1077" s="307"/>
      <c r="FN1077" s="307"/>
      <c r="FO1077" s="307"/>
      <c r="FP1077" s="307"/>
      <c r="FQ1077" s="307"/>
      <c r="FR1077" s="307"/>
      <c r="FS1077" s="307"/>
      <c r="FT1077" s="307"/>
      <c r="FU1077" s="307"/>
      <c r="FV1077" s="307"/>
      <c r="FW1077" s="307"/>
      <c r="FX1077" s="307"/>
      <c r="FY1077" s="307"/>
      <c r="FZ1077" s="307"/>
      <c r="GA1077" s="307"/>
      <c r="GB1077" s="307"/>
      <c r="GC1077" s="307"/>
      <c r="GD1077" s="307"/>
      <c r="GE1077" s="307"/>
      <c r="GF1077" s="307"/>
      <c r="GG1077" s="307"/>
      <c r="GH1077" s="307"/>
      <c r="GI1077" s="307"/>
      <c r="GJ1077" s="307"/>
      <c r="GK1077" s="307"/>
      <c r="GL1077" s="307"/>
      <c r="GM1077" s="307"/>
      <c r="GN1077" s="307"/>
      <c r="GO1077" s="307"/>
      <c r="GP1077" s="307"/>
      <c r="GQ1077" s="307"/>
      <c r="GR1077" s="307"/>
      <c r="GS1077" s="307"/>
      <c r="GT1077" s="307"/>
      <c r="GU1077" s="307"/>
      <c r="GV1077" s="307"/>
      <c r="GW1077" s="307"/>
      <c r="GX1077" s="307"/>
      <c r="GY1077" s="307"/>
      <c r="GZ1077" s="307"/>
      <c r="HA1077" s="307"/>
      <c r="HB1077" s="307"/>
      <c r="HC1077" s="307"/>
      <c r="HD1077" s="307"/>
      <c r="HE1077" s="307"/>
      <c r="HF1077" s="307"/>
      <c r="HG1077" s="307"/>
      <c r="HH1077" s="307"/>
      <c r="HI1077" s="307"/>
      <c r="HJ1077" s="307"/>
      <c r="HK1077" s="307"/>
      <c r="HL1077" s="307"/>
      <c r="HM1077" s="307"/>
      <c r="HN1077" s="307"/>
      <c r="HO1077" s="307"/>
      <c r="HP1077" s="307"/>
      <c r="HQ1077" s="307"/>
      <c r="HR1077" s="307"/>
      <c r="HS1077" s="307"/>
      <c r="HT1077" s="307"/>
      <c r="HU1077" s="307"/>
      <c r="HV1077" s="307"/>
      <c r="HW1077" s="307"/>
      <c r="HX1077" s="307"/>
      <c r="HY1077" s="307"/>
      <c r="HZ1077" s="307"/>
      <c r="IA1077" s="307"/>
      <c r="IB1077" s="307"/>
      <c r="IC1077" s="307"/>
      <c r="ID1077" s="307"/>
      <c r="IE1077" s="307"/>
      <c r="IF1077" s="307"/>
      <c r="IG1077" s="307"/>
      <c r="IH1077" s="307"/>
      <c r="II1077" s="307"/>
      <c r="IJ1077" s="307"/>
      <c r="IK1077" s="307"/>
      <c r="IL1077" s="307"/>
      <c r="IM1077" s="307"/>
      <c r="IN1077" s="307"/>
      <c r="IO1077" s="307"/>
      <c r="IP1077" s="307"/>
      <c r="IQ1077" s="307"/>
      <c r="IR1077" s="307"/>
      <c r="IS1077" s="307"/>
      <c r="IT1077" s="307"/>
      <c r="IU1077" s="307"/>
      <c r="IV1077" s="307"/>
      <c r="IW1077" s="307"/>
      <c r="IX1077" s="307"/>
      <c r="IY1077" s="307"/>
      <c r="IZ1077" s="307"/>
      <c r="JA1077" s="307"/>
      <c r="JB1077" s="307"/>
      <c r="JC1077" s="307"/>
      <c r="JD1077" s="307"/>
      <c r="JE1077" s="307"/>
      <c r="JF1077" s="307"/>
      <c r="JG1077" s="307"/>
      <c r="JH1077" s="307"/>
      <c r="JI1077" s="307"/>
      <c r="JJ1077" s="307"/>
      <c r="JK1077" s="307"/>
      <c r="JL1077" s="307"/>
      <c r="JM1077" s="307"/>
      <c r="JN1077" s="307"/>
      <c r="JO1077" s="307"/>
      <c r="JP1077" s="307"/>
      <c r="JQ1077" s="307"/>
      <c r="JR1077" s="307"/>
      <c r="JS1077" s="307"/>
      <c r="JT1077" s="307"/>
      <c r="JU1077" s="307"/>
      <c r="JV1077" s="307"/>
      <c r="JW1077" s="307"/>
      <c r="JX1077" s="307"/>
      <c r="JY1077" s="307"/>
      <c r="JZ1077" s="307"/>
      <c r="KA1077" s="307"/>
      <c r="KB1077" s="307"/>
      <c r="KC1077" s="307"/>
      <c r="KD1077" s="307"/>
      <c r="KE1077" s="307"/>
      <c r="KF1077" s="307"/>
      <c r="KG1077" s="307"/>
      <c r="KH1077" s="307"/>
      <c r="KI1077" s="307"/>
      <c r="KJ1077" s="307"/>
      <c r="KK1077" s="307"/>
      <c r="KL1077" s="307"/>
      <c r="KM1077" s="307"/>
      <c r="KN1077" s="307"/>
      <c r="KO1077" s="307"/>
      <c r="KP1077" s="307"/>
      <c r="KQ1077" s="307"/>
      <c r="KR1077" s="307"/>
      <c r="KS1077" s="307"/>
      <c r="KT1077" s="307"/>
    </row>
    <row r="1078" spans="14:306" s="56" customFormat="1" ht="15" customHeight="1">
      <c r="N1078" s="410"/>
      <c r="O1078" s="410"/>
      <c r="P1078" s="311"/>
      <c r="Q1078" s="311"/>
      <c r="R1078" s="311"/>
      <c r="AJ1078" s="441">
        <v>7</v>
      </c>
      <c r="AK1078" s="442">
        <v>61</v>
      </c>
      <c r="AL1078" s="443" t="s">
        <v>13</v>
      </c>
      <c r="AM1078" s="443" t="s">
        <v>1057</v>
      </c>
      <c r="AN1078" s="443" t="s">
        <v>1158</v>
      </c>
      <c r="CB1078" s="307"/>
      <c r="CC1078" s="307"/>
      <c r="CD1078" s="307"/>
      <c r="CE1078" s="307"/>
      <c r="CF1078" s="307"/>
      <c r="CG1078" s="307"/>
      <c r="CH1078" s="307"/>
      <c r="CI1078" s="307"/>
      <c r="CJ1078" s="307"/>
      <c r="CK1078" s="307"/>
      <c r="CL1078" s="307"/>
      <c r="CM1078" s="307"/>
      <c r="CN1078" s="307"/>
      <c r="CO1078" s="307"/>
      <c r="CP1078" s="307"/>
      <c r="CQ1078" s="307"/>
      <c r="CR1078" s="307"/>
      <c r="CS1078" s="307"/>
      <c r="CT1078" s="307"/>
      <c r="CU1078" s="307"/>
      <c r="CV1078" s="307"/>
      <c r="CW1078" s="307"/>
      <c r="CX1078" s="307"/>
      <c r="CY1078" s="307"/>
      <c r="CZ1078" s="307"/>
      <c r="DA1078" s="307"/>
      <c r="DB1078" s="307"/>
      <c r="DC1078" s="307"/>
      <c r="DD1078" s="307"/>
      <c r="DE1078" s="307"/>
      <c r="DF1078" s="307"/>
      <c r="DG1078" s="307"/>
      <c r="DH1078" s="307"/>
      <c r="DI1078" s="390"/>
      <c r="DJ1078" s="390"/>
      <c r="DK1078" s="307"/>
      <c r="DL1078" s="307"/>
      <c r="DM1078" s="307"/>
      <c r="DN1078" s="307"/>
      <c r="DO1078" s="307"/>
      <c r="DP1078" s="307"/>
      <c r="DQ1078" s="307"/>
      <c r="DR1078" s="307"/>
      <c r="DS1078" s="307"/>
      <c r="DT1078" s="307"/>
      <c r="DU1078" s="307"/>
      <c r="DV1078" s="307"/>
      <c r="DW1078" s="307"/>
      <c r="DX1078" s="307"/>
      <c r="DY1078" s="307"/>
      <c r="DZ1078" s="307"/>
      <c r="EA1078" s="307"/>
      <c r="EB1078" s="307"/>
      <c r="EC1078" s="307"/>
      <c r="ED1078" s="307"/>
      <c r="EE1078" s="307"/>
      <c r="EF1078" s="307"/>
      <c r="EG1078" s="307"/>
      <c r="EH1078" s="307"/>
      <c r="EI1078" s="307"/>
      <c r="EJ1078" s="307"/>
      <c r="EK1078" s="307"/>
      <c r="EL1078" s="307"/>
      <c r="EM1078" s="307"/>
      <c r="EN1078" s="307"/>
      <c r="EO1078" s="307"/>
      <c r="EP1078" s="307"/>
      <c r="EQ1078" s="307"/>
      <c r="ER1078" s="307"/>
      <c r="ES1078" s="307"/>
      <c r="ET1078" s="307"/>
      <c r="EU1078" s="390"/>
      <c r="EV1078" s="390"/>
      <c r="EW1078" s="307"/>
      <c r="EX1078" s="307"/>
      <c r="EY1078" s="307"/>
      <c r="EZ1078" s="307"/>
      <c r="FA1078" s="307"/>
      <c r="FB1078" s="307"/>
      <c r="FC1078" s="307"/>
      <c r="FD1078" s="307"/>
      <c r="FE1078" s="307"/>
      <c r="FF1078" s="307"/>
      <c r="FG1078" s="307"/>
      <c r="FH1078" s="307"/>
      <c r="FI1078" s="307"/>
      <c r="FJ1078" s="307"/>
      <c r="FK1078" s="307"/>
      <c r="FL1078" s="307"/>
      <c r="FM1078" s="307"/>
      <c r="FN1078" s="307"/>
      <c r="FO1078" s="307"/>
      <c r="FP1078" s="307"/>
      <c r="FQ1078" s="307"/>
      <c r="FR1078" s="307"/>
      <c r="FS1078" s="307"/>
      <c r="FT1078" s="307"/>
      <c r="FU1078" s="307"/>
      <c r="FV1078" s="307"/>
      <c r="FW1078" s="307"/>
      <c r="FX1078" s="307"/>
      <c r="FY1078" s="307"/>
      <c r="FZ1078" s="307"/>
      <c r="GA1078" s="307"/>
      <c r="GB1078" s="307"/>
      <c r="GC1078" s="307"/>
      <c r="GD1078" s="307"/>
      <c r="GE1078" s="307"/>
      <c r="GF1078" s="307"/>
      <c r="GG1078" s="307"/>
      <c r="GH1078" s="307"/>
      <c r="GI1078" s="307"/>
      <c r="GJ1078" s="307"/>
      <c r="GK1078" s="307"/>
      <c r="GL1078" s="307"/>
      <c r="GM1078" s="307"/>
      <c r="GN1078" s="307"/>
      <c r="GO1078" s="307"/>
      <c r="GP1078" s="307"/>
      <c r="GQ1078" s="307"/>
      <c r="GR1078" s="307"/>
      <c r="GS1078" s="307"/>
      <c r="GT1078" s="307"/>
      <c r="GU1078" s="307"/>
      <c r="GV1078" s="307"/>
      <c r="GW1078" s="307"/>
      <c r="GX1078" s="307"/>
      <c r="GY1078" s="307"/>
      <c r="GZ1078" s="307"/>
      <c r="HA1078" s="307"/>
      <c r="HB1078" s="307"/>
      <c r="HC1078" s="307"/>
      <c r="HD1078" s="307"/>
      <c r="HE1078" s="307"/>
      <c r="HF1078" s="307"/>
      <c r="HG1078" s="307"/>
      <c r="HH1078" s="307"/>
      <c r="HI1078" s="307"/>
      <c r="HJ1078" s="307"/>
      <c r="HK1078" s="307"/>
      <c r="HL1078" s="307"/>
      <c r="HM1078" s="307"/>
      <c r="HN1078" s="307"/>
      <c r="HO1078" s="307"/>
      <c r="HP1078" s="307"/>
      <c r="HQ1078" s="307"/>
      <c r="HR1078" s="307"/>
      <c r="HS1078" s="307"/>
      <c r="HT1078" s="307"/>
      <c r="HU1078" s="307"/>
      <c r="HV1078" s="307"/>
      <c r="HW1078" s="307"/>
      <c r="HX1078" s="307"/>
      <c r="HY1078" s="307"/>
      <c r="HZ1078" s="307"/>
      <c r="IA1078" s="307"/>
      <c r="IB1078" s="307"/>
      <c r="IC1078" s="307"/>
      <c r="ID1078" s="307"/>
      <c r="IE1078" s="307"/>
      <c r="IF1078" s="307"/>
      <c r="IG1078" s="307"/>
      <c r="IH1078" s="307"/>
      <c r="II1078" s="307"/>
      <c r="IJ1078" s="307"/>
      <c r="IK1078" s="307"/>
      <c r="IL1078" s="307"/>
      <c r="IM1078" s="307"/>
      <c r="IN1078" s="307"/>
      <c r="IO1078" s="307"/>
      <c r="IP1078" s="307"/>
      <c r="IQ1078" s="307"/>
      <c r="IR1078" s="307"/>
      <c r="IS1078" s="307"/>
      <c r="IT1078" s="307"/>
      <c r="IU1078" s="307"/>
      <c r="IV1078" s="307"/>
      <c r="IW1078" s="307"/>
      <c r="IX1078" s="307"/>
      <c r="IY1078" s="307"/>
      <c r="IZ1078" s="307"/>
      <c r="JA1078" s="307"/>
      <c r="JB1078" s="307"/>
      <c r="JC1078" s="307"/>
      <c r="JD1078" s="307"/>
      <c r="JE1078" s="307"/>
      <c r="JF1078" s="307"/>
      <c r="JG1078" s="307"/>
      <c r="JH1078" s="307"/>
      <c r="JI1078" s="307"/>
      <c r="JJ1078" s="307"/>
      <c r="JK1078" s="307"/>
      <c r="JL1078" s="307"/>
      <c r="JM1078" s="307"/>
      <c r="JN1078" s="307"/>
      <c r="JO1078" s="307"/>
      <c r="JP1078" s="307"/>
      <c r="JQ1078" s="307"/>
      <c r="JR1078" s="307"/>
      <c r="JS1078" s="307"/>
      <c r="JT1078" s="307"/>
      <c r="JU1078" s="307"/>
      <c r="JV1078" s="307"/>
      <c r="JW1078" s="307"/>
      <c r="JX1078" s="307"/>
      <c r="JY1078" s="307"/>
      <c r="JZ1078" s="307"/>
      <c r="KA1078" s="307"/>
      <c r="KB1078" s="307"/>
      <c r="KC1078" s="307"/>
      <c r="KD1078" s="307"/>
      <c r="KE1078" s="307"/>
      <c r="KF1078" s="307"/>
      <c r="KG1078" s="307"/>
      <c r="KH1078" s="307"/>
      <c r="KI1078" s="307"/>
      <c r="KJ1078" s="307"/>
      <c r="KK1078" s="307"/>
      <c r="KL1078" s="307"/>
      <c r="KM1078" s="307"/>
      <c r="KN1078" s="307"/>
      <c r="KO1078" s="307"/>
      <c r="KP1078" s="307"/>
      <c r="KQ1078" s="307"/>
      <c r="KR1078" s="307"/>
      <c r="KS1078" s="307"/>
      <c r="KT1078" s="307"/>
    </row>
    <row r="1079" spans="14:306" s="56" customFormat="1" ht="15" customHeight="1">
      <c r="N1079" s="410"/>
      <c r="O1079" s="410"/>
      <c r="P1079" s="311"/>
      <c r="Q1079" s="311"/>
      <c r="R1079" s="311"/>
      <c r="AJ1079" s="441">
        <v>8</v>
      </c>
      <c r="AK1079" s="442">
        <v>64</v>
      </c>
      <c r="AL1079" s="442">
        <v>1</v>
      </c>
      <c r="AM1079" s="443" t="s">
        <v>1159</v>
      </c>
      <c r="AN1079" s="443" t="s">
        <v>1160</v>
      </c>
      <c r="CB1079" s="307"/>
      <c r="CC1079" s="307"/>
      <c r="CD1079" s="307"/>
      <c r="CE1079" s="307"/>
      <c r="CF1079" s="307"/>
      <c r="CG1079" s="307"/>
      <c r="CH1079" s="307"/>
      <c r="CI1079" s="307"/>
      <c r="CJ1079" s="307"/>
      <c r="CK1079" s="307"/>
      <c r="CL1079" s="307"/>
      <c r="CM1079" s="307"/>
      <c r="CN1079" s="307"/>
      <c r="CO1079" s="307"/>
      <c r="CP1079" s="307"/>
      <c r="CQ1079" s="307"/>
      <c r="CR1079" s="307"/>
      <c r="CS1079" s="307"/>
      <c r="CT1079" s="307"/>
      <c r="CU1079" s="307"/>
      <c r="CV1079" s="307"/>
      <c r="CW1079" s="307"/>
      <c r="CX1079" s="307"/>
      <c r="CY1079" s="307"/>
      <c r="CZ1079" s="307"/>
      <c r="DA1079" s="307"/>
      <c r="DB1079" s="307"/>
      <c r="DC1079" s="307"/>
      <c r="DD1079" s="307"/>
      <c r="DE1079" s="307"/>
      <c r="DF1079" s="307"/>
      <c r="DG1079" s="307"/>
      <c r="DH1079" s="307"/>
      <c r="DI1079" s="390"/>
      <c r="DJ1079" s="390"/>
      <c r="DK1079" s="307"/>
      <c r="DL1079" s="307"/>
      <c r="DM1079" s="307"/>
      <c r="DN1079" s="307"/>
      <c r="DO1079" s="307"/>
      <c r="DP1079" s="307"/>
      <c r="DQ1079" s="307"/>
      <c r="DR1079" s="307"/>
      <c r="DS1079" s="307"/>
      <c r="DT1079" s="307"/>
      <c r="DU1079" s="307"/>
      <c r="DV1079" s="307"/>
      <c r="DW1079" s="307"/>
      <c r="DX1079" s="307"/>
      <c r="DY1079" s="307"/>
      <c r="DZ1079" s="307"/>
      <c r="EA1079" s="307"/>
      <c r="EB1079" s="307"/>
      <c r="EC1079" s="307"/>
      <c r="ED1079" s="307"/>
      <c r="EE1079" s="307"/>
      <c r="EF1079" s="307"/>
      <c r="EG1079" s="307"/>
      <c r="EH1079" s="307"/>
      <c r="EI1079" s="307"/>
      <c r="EJ1079" s="307"/>
      <c r="EK1079" s="307"/>
      <c r="EL1079" s="307"/>
      <c r="EM1079" s="307"/>
      <c r="EN1079" s="307"/>
      <c r="EO1079" s="307"/>
      <c r="EP1079" s="307"/>
      <c r="EQ1079" s="307"/>
      <c r="ER1079" s="307"/>
      <c r="ES1079" s="307"/>
      <c r="ET1079" s="307"/>
      <c r="EU1079" s="390"/>
      <c r="EV1079" s="390"/>
      <c r="EW1079" s="307"/>
      <c r="EX1079" s="307"/>
      <c r="EY1079" s="307"/>
      <c r="EZ1079" s="307"/>
      <c r="FA1079" s="307"/>
      <c r="FB1079" s="307"/>
      <c r="FC1079" s="307"/>
      <c r="FD1079" s="307"/>
      <c r="FE1079" s="307"/>
      <c r="FF1079" s="307"/>
      <c r="FG1079" s="307"/>
      <c r="FH1079" s="307"/>
      <c r="FI1079" s="307"/>
      <c r="FJ1079" s="307"/>
      <c r="FK1079" s="307"/>
      <c r="FL1079" s="307"/>
      <c r="FM1079" s="307"/>
      <c r="FN1079" s="307"/>
      <c r="FO1079" s="307"/>
      <c r="FP1079" s="307"/>
      <c r="FQ1079" s="307"/>
      <c r="FR1079" s="307"/>
      <c r="FS1079" s="307"/>
      <c r="FT1079" s="307"/>
      <c r="FU1079" s="307"/>
      <c r="FV1079" s="307"/>
      <c r="FW1079" s="307"/>
      <c r="FX1079" s="307"/>
      <c r="FY1079" s="307"/>
      <c r="FZ1079" s="307"/>
      <c r="GA1079" s="307"/>
      <c r="GB1079" s="307"/>
      <c r="GC1079" s="307"/>
      <c r="GD1079" s="307"/>
      <c r="GE1079" s="307"/>
      <c r="GF1079" s="307"/>
      <c r="GG1079" s="307"/>
      <c r="GH1079" s="307"/>
      <c r="GI1079" s="307"/>
      <c r="GJ1079" s="307"/>
      <c r="GK1079" s="307"/>
      <c r="GL1079" s="307"/>
      <c r="GM1079" s="307"/>
      <c r="GN1079" s="307"/>
      <c r="GO1079" s="307"/>
      <c r="GP1079" s="307"/>
      <c r="GQ1079" s="307"/>
      <c r="GR1079" s="307"/>
      <c r="GS1079" s="307"/>
      <c r="GT1079" s="307"/>
      <c r="GU1079" s="307"/>
      <c r="GV1079" s="307"/>
      <c r="GW1079" s="307"/>
      <c r="GX1079" s="307"/>
      <c r="GY1079" s="307"/>
      <c r="GZ1079" s="307"/>
      <c r="HA1079" s="307"/>
      <c r="HB1079" s="307"/>
      <c r="HC1079" s="307"/>
      <c r="HD1079" s="307"/>
      <c r="HE1079" s="307"/>
      <c r="HF1079" s="307"/>
      <c r="HG1079" s="307"/>
      <c r="HH1079" s="307"/>
      <c r="HI1079" s="307"/>
      <c r="HJ1079" s="307"/>
      <c r="HK1079" s="307"/>
      <c r="HL1079" s="307"/>
      <c r="HM1079" s="307"/>
      <c r="HN1079" s="307"/>
      <c r="HO1079" s="307"/>
      <c r="HP1079" s="307"/>
      <c r="HQ1079" s="307"/>
      <c r="HR1079" s="307"/>
      <c r="HS1079" s="307"/>
      <c r="HT1079" s="307"/>
      <c r="HU1079" s="307"/>
      <c r="HV1079" s="307"/>
      <c r="HW1079" s="307"/>
      <c r="HX1079" s="307"/>
      <c r="HY1079" s="307"/>
      <c r="HZ1079" s="307"/>
      <c r="IA1079" s="307"/>
      <c r="IB1079" s="307"/>
      <c r="IC1079" s="307"/>
      <c r="ID1079" s="307"/>
      <c r="IE1079" s="307"/>
      <c r="IF1079" s="307"/>
      <c r="IG1079" s="307"/>
      <c r="IH1079" s="307"/>
      <c r="II1079" s="307"/>
      <c r="IJ1079" s="307"/>
      <c r="IK1079" s="307"/>
      <c r="IL1079" s="307"/>
      <c r="IM1079" s="307"/>
      <c r="IN1079" s="307"/>
      <c r="IO1079" s="307"/>
      <c r="IP1079" s="307"/>
      <c r="IQ1079" s="307"/>
      <c r="IR1079" s="307"/>
      <c r="IS1079" s="307"/>
      <c r="IT1079" s="307"/>
      <c r="IU1079" s="307"/>
      <c r="IV1079" s="307"/>
      <c r="IW1079" s="307"/>
      <c r="IX1079" s="307"/>
      <c r="IY1079" s="307"/>
      <c r="IZ1079" s="307"/>
      <c r="JA1079" s="307"/>
      <c r="JB1079" s="307"/>
      <c r="JC1079" s="307"/>
      <c r="JD1079" s="307"/>
      <c r="JE1079" s="307"/>
      <c r="JF1079" s="307"/>
      <c r="JG1079" s="307"/>
      <c r="JH1079" s="307"/>
      <c r="JI1079" s="307"/>
      <c r="JJ1079" s="307"/>
      <c r="JK1079" s="307"/>
      <c r="JL1079" s="307"/>
      <c r="JM1079" s="307"/>
      <c r="JN1079" s="307"/>
      <c r="JO1079" s="307"/>
      <c r="JP1079" s="307"/>
      <c r="JQ1079" s="307"/>
      <c r="JR1079" s="307"/>
      <c r="JS1079" s="307"/>
      <c r="JT1079" s="307"/>
      <c r="JU1079" s="307"/>
      <c r="JV1079" s="307"/>
      <c r="JW1079" s="307"/>
      <c r="JX1079" s="307"/>
      <c r="JY1079" s="307"/>
      <c r="JZ1079" s="307"/>
      <c r="KA1079" s="307"/>
      <c r="KB1079" s="307"/>
      <c r="KC1079" s="307"/>
      <c r="KD1079" s="307"/>
      <c r="KE1079" s="307"/>
      <c r="KF1079" s="307"/>
      <c r="KG1079" s="307"/>
      <c r="KH1079" s="307"/>
      <c r="KI1079" s="307"/>
      <c r="KJ1079" s="307"/>
      <c r="KK1079" s="307"/>
      <c r="KL1079" s="307"/>
      <c r="KM1079" s="307"/>
      <c r="KN1079" s="307"/>
      <c r="KO1079" s="307"/>
      <c r="KP1079" s="307"/>
      <c r="KQ1079" s="307"/>
      <c r="KR1079" s="307"/>
      <c r="KS1079" s="307"/>
      <c r="KT1079" s="307"/>
    </row>
    <row r="1080" spans="14:306" s="56" customFormat="1" ht="15" customHeight="1">
      <c r="N1080" s="410"/>
      <c r="O1080" s="410"/>
      <c r="P1080" s="311"/>
      <c r="Q1080" s="311"/>
      <c r="R1080" s="311"/>
      <c r="AJ1080" s="441">
        <v>9</v>
      </c>
      <c r="AK1080" s="442">
        <v>68</v>
      </c>
      <c r="AL1080" s="442">
        <v>2</v>
      </c>
      <c r="AM1080" s="443" t="s">
        <v>1161</v>
      </c>
      <c r="AN1080" s="442" t="s">
        <v>1162</v>
      </c>
      <c r="CB1080" s="307"/>
      <c r="CC1080" s="307"/>
      <c r="CD1080" s="307"/>
      <c r="CE1080" s="307"/>
      <c r="CF1080" s="307"/>
      <c r="CG1080" s="307"/>
      <c r="CH1080" s="307"/>
      <c r="CI1080" s="307"/>
      <c r="CJ1080" s="307"/>
      <c r="CK1080" s="307"/>
      <c r="CL1080" s="307"/>
      <c r="CM1080" s="307"/>
      <c r="CN1080" s="307"/>
      <c r="CO1080" s="307"/>
      <c r="CP1080" s="307"/>
      <c r="CQ1080" s="307"/>
      <c r="CR1080" s="307"/>
      <c r="CS1080" s="307"/>
      <c r="CT1080" s="307"/>
      <c r="CU1080" s="307"/>
      <c r="CV1080" s="307"/>
      <c r="CW1080" s="307"/>
      <c r="CX1080" s="307"/>
      <c r="CY1080" s="307"/>
      <c r="CZ1080" s="307"/>
      <c r="DA1080" s="307"/>
      <c r="DB1080" s="307"/>
      <c r="DC1080" s="307"/>
      <c r="DD1080" s="307"/>
      <c r="DE1080" s="307"/>
      <c r="DF1080" s="307"/>
      <c r="DG1080" s="307"/>
      <c r="DH1080" s="307"/>
      <c r="DI1080" s="390"/>
      <c r="DJ1080" s="390"/>
      <c r="DK1080" s="307"/>
      <c r="DL1080" s="307"/>
      <c r="DM1080" s="307"/>
      <c r="DN1080" s="307"/>
      <c r="DO1080" s="307"/>
      <c r="DP1080" s="307"/>
      <c r="DQ1080" s="307"/>
      <c r="DR1080" s="307"/>
      <c r="DS1080" s="307"/>
      <c r="DT1080" s="307"/>
      <c r="DU1080" s="307"/>
      <c r="DV1080" s="307"/>
      <c r="DW1080" s="307"/>
      <c r="DX1080" s="307"/>
      <c r="DY1080" s="307"/>
      <c r="DZ1080" s="307"/>
      <c r="EA1080" s="307"/>
      <c r="EB1080" s="307"/>
      <c r="EC1080" s="307"/>
      <c r="ED1080" s="307"/>
      <c r="EE1080" s="307"/>
      <c r="EF1080" s="307"/>
      <c r="EG1080" s="307"/>
      <c r="EH1080" s="307"/>
      <c r="EI1080" s="307"/>
      <c r="EJ1080" s="307"/>
      <c r="EK1080" s="307"/>
      <c r="EL1080" s="307"/>
      <c r="EM1080" s="307"/>
      <c r="EN1080" s="307"/>
      <c r="EO1080" s="307"/>
      <c r="EP1080" s="307"/>
      <c r="EQ1080" s="307"/>
      <c r="ER1080" s="307"/>
      <c r="ES1080" s="307"/>
      <c r="ET1080" s="307"/>
      <c r="EU1080" s="390"/>
      <c r="EV1080" s="390"/>
      <c r="EW1080" s="307"/>
      <c r="EX1080" s="307"/>
      <c r="EY1080" s="307"/>
      <c r="EZ1080" s="307"/>
      <c r="FA1080" s="307"/>
      <c r="FB1080" s="307"/>
      <c r="FC1080" s="307"/>
      <c r="FD1080" s="307"/>
      <c r="FE1080" s="307"/>
      <c r="FF1080" s="307"/>
      <c r="FG1080" s="307"/>
      <c r="FH1080" s="307"/>
      <c r="FI1080" s="307"/>
      <c r="FJ1080" s="307"/>
      <c r="FK1080" s="307"/>
      <c r="FL1080" s="307"/>
      <c r="FM1080" s="307"/>
      <c r="FN1080" s="307"/>
      <c r="FO1080" s="307"/>
      <c r="FP1080" s="307"/>
      <c r="FQ1080" s="307"/>
      <c r="FR1080" s="307"/>
      <c r="FS1080" s="307"/>
      <c r="FT1080" s="307"/>
      <c r="FU1080" s="307"/>
      <c r="FV1080" s="307"/>
      <c r="FW1080" s="307"/>
      <c r="FX1080" s="307"/>
      <c r="FY1080" s="307"/>
      <c r="FZ1080" s="307"/>
      <c r="GA1080" s="307"/>
      <c r="GB1080" s="307"/>
      <c r="GC1080" s="307"/>
      <c r="GD1080" s="307"/>
      <c r="GE1080" s="307"/>
      <c r="GF1080" s="307"/>
      <c r="GG1080" s="307"/>
      <c r="GH1080" s="307"/>
      <c r="GI1080" s="307"/>
      <c r="GJ1080" s="307"/>
      <c r="GK1080" s="307"/>
      <c r="GL1080" s="307"/>
      <c r="GM1080" s="307"/>
      <c r="GN1080" s="307"/>
      <c r="GO1080" s="307"/>
      <c r="GP1080" s="307"/>
      <c r="GQ1080" s="307"/>
      <c r="GR1080" s="307"/>
      <c r="GS1080" s="307"/>
      <c r="GT1080" s="307"/>
      <c r="GU1080" s="307"/>
      <c r="GV1080" s="307"/>
      <c r="GW1080" s="307"/>
      <c r="GX1080" s="307"/>
      <c r="GY1080" s="307"/>
      <c r="GZ1080" s="307"/>
      <c r="HA1080" s="307"/>
      <c r="HB1080" s="307"/>
      <c r="HC1080" s="307"/>
      <c r="HD1080" s="307"/>
      <c r="HE1080" s="307"/>
      <c r="HF1080" s="307"/>
      <c r="HG1080" s="307"/>
      <c r="HH1080" s="307"/>
      <c r="HI1080" s="307"/>
      <c r="HJ1080" s="307"/>
      <c r="HK1080" s="307"/>
      <c r="HL1080" s="307"/>
      <c r="HM1080" s="307"/>
      <c r="HN1080" s="307"/>
      <c r="HO1080" s="307"/>
      <c r="HP1080" s="307"/>
      <c r="HQ1080" s="307"/>
      <c r="HR1080" s="307"/>
      <c r="HS1080" s="307"/>
      <c r="HT1080" s="307"/>
      <c r="HU1080" s="307"/>
      <c r="HV1080" s="307"/>
      <c r="HW1080" s="307"/>
      <c r="HX1080" s="307"/>
      <c r="HY1080" s="307"/>
      <c r="HZ1080" s="307"/>
      <c r="IA1080" s="307"/>
      <c r="IB1080" s="307"/>
      <c r="IC1080" s="307"/>
      <c r="ID1080" s="307"/>
      <c r="IE1080" s="307"/>
      <c r="IF1080" s="307"/>
      <c r="IG1080" s="307"/>
      <c r="IH1080" s="307"/>
      <c r="II1080" s="307"/>
      <c r="IJ1080" s="307"/>
      <c r="IK1080" s="307"/>
      <c r="IL1080" s="307"/>
      <c r="IM1080" s="307"/>
      <c r="IN1080" s="307"/>
      <c r="IO1080" s="307"/>
      <c r="IP1080" s="307"/>
      <c r="IQ1080" s="307"/>
      <c r="IR1080" s="307"/>
      <c r="IS1080" s="307"/>
      <c r="IT1080" s="307"/>
      <c r="IU1080" s="307"/>
      <c r="IV1080" s="307"/>
      <c r="IW1080" s="307"/>
      <c r="IX1080" s="307"/>
      <c r="IY1080" s="307"/>
      <c r="IZ1080" s="307"/>
      <c r="JA1080" s="307"/>
      <c r="JB1080" s="307"/>
      <c r="JC1080" s="307"/>
      <c r="JD1080" s="307"/>
      <c r="JE1080" s="307"/>
      <c r="JF1080" s="307"/>
      <c r="JG1080" s="307"/>
      <c r="JH1080" s="307"/>
      <c r="JI1080" s="307"/>
      <c r="JJ1080" s="307"/>
      <c r="JK1080" s="307"/>
      <c r="JL1080" s="307"/>
      <c r="JM1080" s="307"/>
      <c r="JN1080" s="307"/>
      <c r="JO1080" s="307"/>
      <c r="JP1080" s="307"/>
      <c r="JQ1080" s="307"/>
      <c r="JR1080" s="307"/>
      <c r="JS1080" s="307"/>
      <c r="JT1080" s="307"/>
      <c r="JU1080" s="307"/>
      <c r="JV1080" s="307"/>
      <c r="JW1080" s="307"/>
      <c r="JX1080" s="307"/>
      <c r="JY1080" s="307"/>
      <c r="JZ1080" s="307"/>
      <c r="KA1080" s="307"/>
      <c r="KB1080" s="307"/>
      <c r="KC1080" s="307"/>
      <c r="KD1080" s="307"/>
      <c r="KE1080" s="307"/>
      <c r="KF1080" s="307"/>
      <c r="KG1080" s="307"/>
      <c r="KH1080" s="307"/>
      <c r="KI1080" s="307"/>
      <c r="KJ1080" s="307"/>
      <c r="KK1080" s="307"/>
      <c r="KL1080" s="307"/>
      <c r="KM1080" s="307"/>
      <c r="KN1080" s="307"/>
      <c r="KO1080" s="307"/>
      <c r="KP1080" s="307"/>
      <c r="KQ1080" s="307"/>
      <c r="KR1080" s="307"/>
      <c r="KS1080" s="307"/>
      <c r="KT1080" s="307"/>
    </row>
    <row r="1081" spans="14:306" s="56" customFormat="1" ht="15" customHeight="1">
      <c r="N1081" s="410"/>
      <c r="O1081" s="410"/>
      <c r="P1081" s="311"/>
      <c r="Q1081" s="311"/>
      <c r="R1081" s="311"/>
      <c r="AJ1081" s="441">
        <v>10</v>
      </c>
      <c r="AK1081" s="442">
        <v>71</v>
      </c>
      <c r="AL1081" s="442">
        <v>3</v>
      </c>
      <c r="AM1081" s="443" t="s">
        <v>1163</v>
      </c>
      <c r="AN1081" s="443" t="s">
        <v>505</v>
      </c>
      <c r="CB1081" s="307"/>
      <c r="CC1081" s="307"/>
      <c r="CD1081" s="307"/>
      <c r="CE1081" s="307"/>
      <c r="CF1081" s="307"/>
      <c r="CG1081" s="307"/>
      <c r="CH1081" s="307"/>
      <c r="CI1081" s="307"/>
      <c r="CJ1081" s="307"/>
      <c r="CK1081" s="307"/>
      <c r="CL1081" s="307"/>
      <c r="CM1081" s="307"/>
      <c r="CN1081" s="307"/>
      <c r="CO1081" s="307"/>
      <c r="CP1081" s="307"/>
      <c r="CQ1081" s="307"/>
      <c r="CR1081" s="307"/>
      <c r="CS1081" s="307"/>
      <c r="CT1081" s="307"/>
      <c r="CU1081" s="307"/>
      <c r="CV1081" s="307"/>
      <c r="CW1081" s="307"/>
      <c r="CX1081" s="307"/>
      <c r="CY1081" s="307"/>
      <c r="CZ1081" s="307"/>
      <c r="DA1081" s="307"/>
      <c r="DB1081" s="307"/>
      <c r="DC1081" s="307"/>
      <c r="DD1081" s="307"/>
      <c r="DE1081" s="307"/>
      <c r="DF1081" s="307"/>
      <c r="DG1081" s="307"/>
      <c r="DH1081" s="307"/>
      <c r="DI1081" s="390"/>
      <c r="DJ1081" s="390"/>
      <c r="DK1081" s="307"/>
      <c r="DL1081" s="307"/>
      <c r="DM1081" s="307"/>
      <c r="DN1081" s="307"/>
      <c r="DO1081" s="307"/>
      <c r="DP1081" s="307"/>
      <c r="DQ1081" s="307"/>
      <c r="DR1081" s="307"/>
      <c r="DS1081" s="307"/>
      <c r="DT1081" s="307"/>
      <c r="DU1081" s="307"/>
      <c r="DV1081" s="307"/>
      <c r="DW1081" s="307"/>
      <c r="DX1081" s="307"/>
      <c r="DY1081" s="307"/>
      <c r="DZ1081" s="307"/>
      <c r="EA1081" s="307"/>
      <c r="EB1081" s="307"/>
      <c r="EC1081" s="307"/>
      <c r="ED1081" s="307"/>
      <c r="EE1081" s="307"/>
      <c r="EF1081" s="307"/>
      <c r="EG1081" s="307"/>
      <c r="EH1081" s="307"/>
      <c r="EI1081" s="307"/>
      <c r="EJ1081" s="307"/>
      <c r="EK1081" s="307"/>
      <c r="EL1081" s="307"/>
      <c r="EM1081" s="307"/>
      <c r="EN1081" s="307"/>
      <c r="EO1081" s="307"/>
      <c r="EP1081" s="307"/>
      <c r="EQ1081" s="307"/>
      <c r="ER1081" s="307"/>
      <c r="ES1081" s="307"/>
      <c r="ET1081" s="307"/>
      <c r="EU1081" s="390"/>
      <c r="EV1081" s="390"/>
      <c r="EW1081" s="307"/>
      <c r="EX1081" s="307"/>
      <c r="EY1081" s="307"/>
      <c r="EZ1081" s="307"/>
      <c r="FA1081" s="307"/>
      <c r="FB1081" s="307"/>
      <c r="FC1081" s="307"/>
      <c r="FD1081" s="307"/>
      <c r="FE1081" s="307"/>
      <c r="FF1081" s="307"/>
      <c r="FG1081" s="307"/>
      <c r="FH1081" s="307"/>
      <c r="FI1081" s="307"/>
      <c r="FJ1081" s="307"/>
      <c r="FK1081" s="307"/>
      <c r="FL1081" s="307"/>
      <c r="FM1081" s="307"/>
      <c r="FN1081" s="307"/>
      <c r="FO1081" s="307"/>
      <c r="FP1081" s="307"/>
      <c r="FQ1081" s="307"/>
      <c r="FR1081" s="307"/>
      <c r="FS1081" s="307"/>
      <c r="FT1081" s="307"/>
      <c r="FU1081" s="307"/>
      <c r="FV1081" s="307"/>
      <c r="FW1081" s="307"/>
      <c r="FX1081" s="307"/>
      <c r="FY1081" s="307"/>
      <c r="FZ1081" s="307"/>
      <c r="GA1081" s="307"/>
      <c r="GB1081" s="307"/>
      <c r="GC1081" s="307"/>
      <c r="GD1081" s="307"/>
      <c r="GE1081" s="307"/>
      <c r="GF1081" s="307"/>
      <c r="GG1081" s="307"/>
      <c r="GH1081" s="307"/>
      <c r="GI1081" s="307"/>
      <c r="GJ1081" s="307"/>
      <c r="GK1081" s="307"/>
      <c r="GL1081" s="307"/>
      <c r="GM1081" s="307"/>
      <c r="GN1081" s="307"/>
      <c r="GO1081" s="307"/>
      <c r="GP1081" s="307"/>
      <c r="GQ1081" s="307"/>
      <c r="GR1081" s="307"/>
      <c r="GS1081" s="307"/>
      <c r="GT1081" s="307"/>
      <c r="GU1081" s="307"/>
      <c r="GV1081" s="307"/>
      <c r="GW1081" s="307"/>
      <c r="GX1081" s="307"/>
      <c r="GY1081" s="307"/>
      <c r="GZ1081" s="307"/>
      <c r="HA1081" s="307"/>
      <c r="HB1081" s="307"/>
      <c r="HC1081" s="307"/>
      <c r="HD1081" s="307"/>
      <c r="HE1081" s="307"/>
      <c r="HF1081" s="307"/>
      <c r="HG1081" s="307"/>
      <c r="HH1081" s="307"/>
      <c r="HI1081" s="307"/>
      <c r="HJ1081" s="307"/>
      <c r="HK1081" s="307"/>
      <c r="HL1081" s="307"/>
      <c r="HM1081" s="307"/>
      <c r="HN1081" s="307"/>
      <c r="HO1081" s="307"/>
      <c r="HP1081" s="307"/>
      <c r="HQ1081" s="307"/>
      <c r="HR1081" s="307"/>
      <c r="HS1081" s="307"/>
      <c r="HT1081" s="307"/>
      <c r="HU1081" s="307"/>
      <c r="HV1081" s="307"/>
      <c r="HW1081" s="307"/>
      <c r="HX1081" s="307"/>
      <c r="HY1081" s="307"/>
      <c r="HZ1081" s="307"/>
      <c r="IA1081" s="307"/>
      <c r="IB1081" s="307"/>
      <c r="IC1081" s="307"/>
      <c r="ID1081" s="307"/>
      <c r="IE1081" s="307"/>
      <c r="IF1081" s="307"/>
      <c r="IG1081" s="307"/>
      <c r="IH1081" s="307"/>
      <c r="II1081" s="307"/>
      <c r="IJ1081" s="307"/>
      <c r="IK1081" s="307"/>
      <c r="IL1081" s="307"/>
      <c r="IM1081" s="307"/>
      <c r="IN1081" s="307"/>
      <c r="IO1081" s="307"/>
      <c r="IP1081" s="307"/>
      <c r="IQ1081" s="307"/>
      <c r="IR1081" s="307"/>
      <c r="IS1081" s="307"/>
      <c r="IT1081" s="307"/>
      <c r="IU1081" s="307"/>
      <c r="IV1081" s="307"/>
      <c r="IW1081" s="307"/>
      <c r="IX1081" s="307"/>
      <c r="IY1081" s="307"/>
      <c r="IZ1081" s="307"/>
      <c r="JA1081" s="307"/>
      <c r="JB1081" s="307"/>
      <c r="JC1081" s="307"/>
      <c r="JD1081" s="307"/>
      <c r="JE1081" s="307"/>
      <c r="JF1081" s="307"/>
      <c r="JG1081" s="307"/>
      <c r="JH1081" s="307"/>
      <c r="JI1081" s="307"/>
      <c r="JJ1081" s="307"/>
      <c r="JK1081" s="307"/>
      <c r="JL1081" s="307"/>
      <c r="JM1081" s="307"/>
      <c r="JN1081" s="307"/>
      <c r="JO1081" s="307"/>
      <c r="JP1081" s="307"/>
      <c r="JQ1081" s="307"/>
      <c r="JR1081" s="307"/>
      <c r="JS1081" s="307"/>
      <c r="JT1081" s="307"/>
      <c r="JU1081" s="307"/>
      <c r="JV1081" s="307"/>
      <c r="JW1081" s="307"/>
      <c r="JX1081" s="307"/>
      <c r="JY1081" s="307"/>
      <c r="JZ1081" s="307"/>
      <c r="KA1081" s="307"/>
      <c r="KB1081" s="307"/>
      <c r="KC1081" s="307"/>
      <c r="KD1081" s="307"/>
      <c r="KE1081" s="307"/>
      <c r="KF1081" s="307"/>
      <c r="KG1081" s="307"/>
      <c r="KH1081" s="307"/>
      <c r="KI1081" s="307"/>
      <c r="KJ1081" s="307"/>
      <c r="KK1081" s="307"/>
      <c r="KL1081" s="307"/>
      <c r="KM1081" s="307"/>
      <c r="KN1081" s="307"/>
      <c r="KO1081" s="307"/>
      <c r="KP1081" s="307"/>
      <c r="KQ1081" s="307"/>
      <c r="KR1081" s="307"/>
      <c r="KS1081" s="307"/>
      <c r="KT1081" s="307"/>
    </row>
    <row r="1082" spans="14:306" s="56" customFormat="1" ht="15" customHeight="1">
      <c r="N1082" s="410"/>
      <c r="O1082" s="410"/>
      <c r="P1082" s="311"/>
      <c r="Q1082" s="311"/>
      <c r="R1082" s="311"/>
      <c r="AJ1082" s="445">
        <v>11</v>
      </c>
      <c r="AK1082" s="442">
        <v>74</v>
      </c>
      <c r="AL1082" s="442">
        <v>4</v>
      </c>
      <c r="AM1082" s="443" t="s">
        <v>1064</v>
      </c>
      <c r="AN1082" s="443" t="s">
        <v>1164</v>
      </c>
      <c r="CB1082" s="307"/>
      <c r="CC1082" s="307"/>
      <c r="CD1082" s="307"/>
      <c r="CE1082" s="307"/>
      <c r="CF1082" s="307"/>
      <c r="CG1082" s="307"/>
      <c r="CH1082" s="307"/>
      <c r="CI1082" s="307"/>
      <c r="CJ1082" s="307"/>
      <c r="CK1082" s="307"/>
      <c r="CL1082" s="307"/>
      <c r="CM1082" s="307"/>
      <c r="CN1082" s="307"/>
      <c r="CO1082" s="307"/>
      <c r="CP1082" s="307"/>
      <c r="CQ1082" s="307"/>
      <c r="CR1082" s="307"/>
      <c r="CS1082" s="307"/>
      <c r="CT1082" s="307"/>
      <c r="CU1082" s="307"/>
      <c r="CV1082" s="307"/>
      <c r="CW1082" s="307"/>
      <c r="CX1082" s="307"/>
      <c r="CY1082" s="307"/>
      <c r="CZ1082" s="307"/>
      <c r="DA1082" s="307"/>
      <c r="DB1082" s="307"/>
      <c r="DC1082" s="307"/>
      <c r="DD1082" s="307"/>
      <c r="DE1082" s="307"/>
      <c r="DF1082" s="307"/>
      <c r="DG1082" s="307"/>
      <c r="DH1082" s="307"/>
      <c r="DI1082" s="390"/>
      <c r="DJ1082" s="390"/>
      <c r="DK1082" s="307"/>
      <c r="DL1082" s="307"/>
      <c r="DM1082" s="307"/>
      <c r="DN1082" s="307"/>
      <c r="DO1082" s="307"/>
      <c r="DP1082" s="307"/>
      <c r="DQ1082" s="307"/>
      <c r="DR1082" s="307"/>
      <c r="DS1082" s="307"/>
      <c r="DT1082" s="307"/>
      <c r="DU1082" s="307"/>
      <c r="DV1082" s="307"/>
      <c r="DW1082" s="307"/>
      <c r="DX1082" s="307"/>
      <c r="DY1082" s="307"/>
      <c r="DZ1082" s="307"/>
      <c r="EA1082" s="307"/>
      <c r="EB1082" s="307"/>
      <c r="EC1082" s="307"/>
      <c r="ED1082" s="307"/>
      <c r="EE1082" s="307"/>
      <c r="EF1082" s="307"/>
      <c r="EG1082" s="307"/>
      <c r="EH1082" s="307"/>
      <c r="EI1082" s="307"/>
      <c r="EJ1082" s="307"/>
      <c r="EK1082" s="307"/>
      <c r="EL1082" s="307"/>
      <c r="EM1082" s="307"/>
      <c r="EN1082" s="307"/>
      <c r="EO1082" s="307"/>
      <c r="EP1082" s="307"/>
      <c r="EQ1082" s="307"/>
      <c r="ER1082" s="307"/>
      <c r="ES1082" s="307"/>
      <c r="ET1082" s="307"/>
      <c r="EU1082" s="390"/>
      <c r="EV1082" s="390"/>
      <c r="EW1082" s="307"/>
      <c r="EX1082" s="307"/>
      <c r="EY1082" s="307"/>
      <c r="EZ1082" s="307"/>
      <c r="FA1082" s="307"/>
      <c r="FB1082" s="307"/>
      <c r="FC1082" s="307"/>
      <c r="FD1082" s="307"/>
      <c r="FE1082" s="307"/>
      <c r="FF1082" s="307"/>
      <c r="FG1082" s="307"/>
      <c r="FH1082" s="307"/>
      <c r="FI1082" s="307"/>
      <c r="FJ1082" s="307"/>
      <c r="FK1082" s="307"/>
      <c r="FL1082" s="307"/>
      <c r="FM1082" s="307"/>
      <c r="FN1082" s="307"/>
      <c r="FO1082" s="307"/>
      <c r="FP1082" s="307"/>
      <c r="FQ1082" s="307"/>
      <c r="FR1082" s="307"/>
      <c r="FS1082" s="307"/>
      <c r="FT1082" s="307"/>
      <c r="FU1082" s="307"/>
      <c r="FV1082" s="307"/>
      <c r="FW1082" s="307"/>
      <c r="FX1082" s="307"/>
      <c r="FY1082" s="307"/>
      <c r="FZ1082" s="307"/>
      <c r="GA1082" s="307"/>
      <c r="GB1082" s="307"/>
      <c r="GC1082" s="307"/>
      <c r="GD1082" s="307"/>
      <c r="GE1082" s="307"/>
      <c r="GF1082" s="307"/>
      <c r="GG1082" s="307"/>
      <c r="GH1082" s="307"/>
      <c r="GI1082" s="307"/>
      <c r="GJ1082" s="307"/>
      <c r="GK1082" s="307"/>
      <c r="GL1082" s="307"/>
      <c r="GM1082" s="307"/>
      <c r="GN1082" s="307"/>
      <c r="GO1082" s="307"/>
      <c r="GP1082" s="307"/>
      <c r="GQ1082" s="307"/>
      <c r="GR1082" s="307"/>
      <c r="GS1082" s="307"/>
      <c r="GT1082" s="307"/>
      <c r="GU1082" s="307"/>
      <c r="GV1082" s="307"/>
      <c r="GW1082" s="307"/>
      <c r="GX1082" s="307"/>
      <c r="GY1082" s="307"/>
      <c r="GZ1082" s="307"/>
      <c r="HA1082" s="307"/>
      <c r="HB1082" s="307"/>
      <c r="HC1082" s="307"/>
      <c r="HD1082" s="307"/>
      <c r="HE1082" s="307"/>
      <c r="HF1082" s="307"/>
      <c r="HG1082" s="307"/>
      <c r="HH1082" s="307"/>
      <c r="HI1082" s="307"/>
      <c r="HJ1082" s="307"/>
      <c r="HK1082" s="307"/>
      <c r="HL1082" s="307"/>
      <c r="HM1082" s="307"/>
      <c r="HN1082" s="307"/>
      <c r="HO1082" s="307"/>
      <c r="HP1082" s="307"/>
      <c r="HQ1082" s="307"/>
      <c r="HR1082" s="307"/>
      <c r="HS1082" s="307"/>
      <c r="HT1082" s="307"/>
      <c r="HU1082" s="307"/>
      <c r="HV1082" s="307"/>
      <c r="HW1082" s="307"/>
      <c r="HX1082" s="307"/>
      <c r="HY1082" s="307"/>
      <c r="HZ1082" s="307"/>
      <c r="IA1082" s="307"/>
      <c r="IB1082" s="307"/>
      <c r="IC1082" s="307"/>
      <c r="ID1082" s="307"/>
      <c r="IE1082" s="307"/>
      <c r="IF1082" s="307"/>
      <c r="IG1082" s="307"/>
      <c r="IH1082" s="307"/>
      <c r="II1082" s="307"/>
      <c r="IJ1082" s="307"/>
      <c r="IK1082" s="307"/>
      <c r="IL1082" s="307"/>
      <c r="IM1082" s="307"/>
      <c r="IN1082" s="307"/>
      <c r="IO1082" s="307"/>
      <c r="IP1082" s="307"/>
      <c r="IQ1082" s="307"/>
      <c r="IR1082" s="307"/>
      <c r="IS1082" s="307"/>
      <c r="IT1082" s="307"/>
      <c r="IU1082" s="307"/>
      <c r="IV1082" s="307"/>
      <c r="IW1082" s="307"/>
      <c r="IX1082" s="307"/>
      <c r="IY1082" s="307"/>
      <c r="IZ1082" s="307"/>
      <c r="JA1082" s="307"/>
      <c r="JB1082" s="307"/>
      <c r="JC1082" s="307"/>
      <c r="JD1082" s="307"/>
      <c r="JE1082" s="307"/>
      <c r="JF1082" s="307"/>
      <c r="JG1082" s="307"/>
      <c r="JH1082" s="307"/>
      <c r="JI1082" s="307"/>
      <c r="JJ1082" s="307"/>
      <c r="JK1082" s="307"/>
      <c r="JL1082" s="307"/>
      <c r="JM1082" s="307"/>
      <c r="JN1082" s="307"/>
      <c r="JO1082" s="307"/>
      <c r="JP1082" s="307"/>
      <c r="JQ1082" s="307"/>
      <c r="JR1082" s="307"/>
      <c r="JS1082" s="307"/>
      <c r="JT1082" s="307"/>
      <c r="JU1082" s="307"/>
      <c r="JV1082" s="307"/>
      <c r="JW1082" s="307"/>
      <c r="JX1082" s="307"/>
      <c r="JY1082" s="307"/>
      <c r="JZ1082" s="307"/>
      <c r="KA1082" s="307"/>
      <c r="KB1082" s="307"/>
      <c r="KC1082" s="307"/>
      <c r="KD1082" s="307"/>
      <c r="KE1082" s="307"/>
      <c r="KF1082" s="307"/>
      <c r="KG1082" s="307"/>
      <c r="KH1082" s="307"/>
      <c r="KI1082" s="307"/>
      <c r="KJ1082" s="307"/>
      <c r="KK1082" s="307"/>
      <c r="KL1082" s="307"/>
      <c r="KM1082" s="307"/>
      <c r="KN1082" s="307"/>
      <c r="KO1082" s="307"/>
      <c r="KP1082" s="307"/>
      <c r="KQ1082" s="307"/>
      <c r="KR1082" s="307"/>
      <c r="KS1082" s="307"/>
      <c r="KT1082" s="307"/>
    </row>
    <row r="1083" spans="14:306" s="56" customFormat="1" ht="15" customHeight="1">
      <c r="N1083" s="410"/>
      <c r="O1083" s="410"/>
      <c r="P1083" s="311"/>
      <c r="Q1083" s="311"/>
      <c r="R1083" s="311"/>
      <c r="AJ1083" s="441">
        <v>12</v>
      </c>
      <c r="AK1083" s="442">
        <v>77</v>
      </c>
      <c r="AL1083" s="442">
        <v>6</v>
      </c>
      <c r="AM1083" s="443" t="s">
        <v>1066</v>
      </c>
      <c r="AN1083" s="443" t="s">
        <v>1165</v>
      </c>
      <c r="CB1083" s="307"/>
      <c r="CC1083" s="307"/>
      <c r="CD1083" s="307"/>
      <c r="CE1083" s="307"/>
      <c r="CF1083" s="307"/>
      <c r="CG1083" s="307"/>
      <c r="CH1083" s="307"/>
      <c r="CI1083" s="307"/>
      <c r="CJ1083" s="307"/>
      <c r="CK1083" s="307"/>
      <c r="CL1083" s="307"/>
      <c r="CM1083" s="307"/>
      <c r="CN1083" s="307"/>
      <c r="CO1083" s="307"/>
      <c r="CP1083" s="307"/>
      <c r="CQ1083" s="307"/>
      <c r="CR1083" s="307"/>
      <c r="CS1083" s="307"/>
      <c r="CT1083" s="307"/>
      <c r="CU1083" s="307"/>
      <c r="CV1083" s="307"/>
      <c r="CW1083" s="307"/>
      <c r="CX1083" s="307"/>
      <c r="CY1083" s="307"/>
      <c r="CZ1083" s="307"/>
      <c r="DA1083" s="307"/>
      <c r="DB1083" s="307"/>
      <c r="DC1083" s="307"/>
      <c r="DD1083" s="307"/>
      <c r="DE1083" s="307"/>
      <c r="DF1083" s="307"/>
      <c r="DG1083" s="307"/>
      <c r="DH1083" s="307"/>
      <c r="DI1083" s="390"/>
      <c r="DJ1083" s="390"/>
      <c r="DK1083" s="307"/>
      <c r="DL1083" s="307"/>
      <c r="DM1083" s="307"/>
      <c r="DN1083" s="307"/>
      <c r="DO1083" s="307"/>
      <c r="DP1083" s="307"/>
      <c r="DQ1083" s="307"/>
      <c r="DR1083" s="307"/>
      <c r="DS1083" s="307"/>
      <c r="DT1083" s="307"/>
      <c r="DU1083" s="307"/>
      <c r="DV1083" s="307"/>
      <c r="DW1083" s="307"/>
      <c r="DX1083" s="307"/>
      <c r="DY1083" s="307"/>
      <c r="DZ1083" s="307"/>
      <c r="EA1083" s="307"/>
      <c r="EB1083" s="307"/>
      <c r="EC1083" s="307"/>
      <c r="ED1083" s="307"/>
      <c r="EE1083" s="307"/>
      <c r="EF1083" s="307"/>
      <c r="EG1083" s="307"/>
      <c r="EH1083" s="307"/>
      <c r="EI1083" s="307"/>
      <c r="EJ1083" s="307"/>
      <c r="EK1083" s="307"/>
      <c r="EL1083" s="307"/>
      <c r="EM1083" s="307"/>
      <c r="EN1083" s="307"/>
      <c r="EO1083" s="307"/>
      <c r="EP1083" s="307"/>
      <c r="EQ1083" s="307"/>
      <c r="ER1083" s="307"/>
      <c r="ES1083" s="307"/>
      <c r="ET1083" s="307"/>
      <c r="EU1083" s="390"/>
      <c r="EV1083" s="390"/>
      <c r="EW1083" s="307"/>
      <c r="EX1083" s="307"/>
      <c r="EY1083" s="307"/>
      <c r="EZ1083" s="307"/>
      <c r="FA1083" s="307"/>
      <c r="FB1083" s="307"/>
      <c r="FC1083" s="307"/>
      <c r="FD1083" s="307"/>
      <c r="FE1083" s="307"/>
      <c r="FF1083" s="307"/>
      <c r="FG1083" s="307"/>
      <c r="FH1083" s="307"/>
      <c r="FI1083" s="307"/>
      <c r="FJ1083" s="307"/>
      <c r="FK1083" s="307"/>
      <c r="FL1083" s="307"/>
      <c r="FM1083" s="307"/>
      <c r="FN1083" s="307"/>
      <c r="FO1083" s="307"/>
      <c r="FP1083" s="307"/>
      <c r="FQ1083" s="307"/>
      <c r="FR1083" s="307"/>
      <c r="FS1083" s="307"/>
      <c r="FT1083" s="307"/>
      <c r="FU1083" s="307"/>
      <c r="FV1083" s="307"/>
      <c r="FW1083" s="307"/>
      <c r="FX1083" s="307"/>
      <c r="FY1083" s="307"/>
      <c r="FZ1083" s="307"/>
      <c r="GA1083" s="307"/>
      <c r="GB1083" s="307"/>
      <c r="GC1083" s="307"/>
      <c r="GD1083" s="307"/>
      <c r="GE1083" s="307"/>
      <c r="GF1083" s="307"/>
      <c r="GG1083" s="307"/>
      <c r="GH1083" s="307"/>
      <c r="GI1083" s="307"/>
      <c r="GJ1083" s="307"/>
      <c r="GK1083" s="307"/>
      <c r="GL1083" s="307"/>
      <c r="GM1083" s="307"/>
      <c r="GN1083" s="307"/>
      <c r="GO1083" s="307"/>
      <c r="GP1083" s="307"/>
      <c r="GQ1083" s="307"/>
      <c r="GR1083" s="307"/>
      <c r="GS1083" s="307"/>
      <c r="GT1083" s="307"/>
      <c r="GU1083" s="307"/>
      <c r="GV1083" s="307"/>
      <c r="GW1083" s="307"/>
      <c r="GX1083" s="307"/>
      <c r="GY1083" s="307"/>
      <c r="GZ1083" s="307"/>
      <c r="HA1083" s="307"/>
      <c r="HB1083" s="307"/>
      <c r="HC1083" s="307"/>
      <c r="HD1083" s="307"/>
      <c r="HE1083" s="307"/>
      <c r="HF1083" s="307"/>
      <c r="HG1083" s="307"/>
      <c r="HH1083" s="307"/>
      <c r="HI1083" s="307"/>
      <c r="HJ1083" s="307"/>
      <c r="HK1083" s="307"/>
      <c r="HL1083" s="307"/>
      <c r="HM1083" s="307"/>
      <c r="HN1083" s="307"/>
      <c r="HO1083" s="307"/>
      <c r="HP1083" s="307"/>
      <c r="HQ1083" s="307"/>
      <c r="HR1083" s="307"/>
      <c r="HS1083" s="307"/>
      <c r="HT1083" s="307"/>
      <c r="HU1083" s="307"/>
      <c r="HV1083" s="307"/>
      <c r="HW1083" s="307"/>
      <c r="HX1083" s="307"/>
      <c r="HY1083" s="307"/>
      <c r="HZ1083" s="307"/>
      <c r="IA1083" s="307"/>
      <c r="IB1083" s="307"/>
      <c r="IC1083" s="307"/>
      <c r="ID1083" s="307"/>
      <c r="IE1083" s="307"/>
      <c r="IF1083" s="307"/>
      <c r="IG1083" s="307"/>
      <c r="IH1083" s="307"/>
      <c r="II1083" s="307"/>
      <c r="IJ1083" s="307"/>
      <c r="IK1083" s="307"/>
      <c r="IL1083" s="307"/>
      <c r="IM1083" s="307"/>
      <c r="IN1083" s="307"/>
      <c r="IO1083" s="307"/>
      <c r="IP1083" s="307"/>
      <c r="IQ1083" s="307"/>
      <c r="IR1083" s="307"/>
      <c r="IS1083" s="307"/>
      <c r="IT1083" s="307"/>
      <c r="IU1083" s="307"/>
      <c r="IV1083" s="307"/>
      <c r="IW1083" s="307"/>
      <c r="IX1083" s="307"/>
      <c r="IY1083" s="307"/>
      <c r="IZ1083" s="307"/>
      <c r="JA1083" s="307"/>
      <c r="JB1083" s="307"/>
      <c r="JC1083" s="307"/>
      <c r="JD1083" s="307"/>
      <c r="JE1083" s="307"/>
      <c r="JF1083" s="307"/>
      <c r="JG1083" s="307"/>
      <c r="JH1083" s="307"/>
      <c r="JI1083" s="307"/>
      <c r="JJ1083" s="307"/>
      <c r="JK1083" s="307"/>
      <c r="JL1083" s="307"/>
      <c r="JM1083" s="307"/>
      <c r="JN1083" s="307"/>
      <c r="JO1083" s="307"/>
      <c r="JP1083" s="307"/>
      <c r="JQ1083" s="307"/>
      <c r="JR1083" s="307"/>
      <c r="JS1083" s="307"/>
      <c r="JT1083" s="307"/>
      <c r="JU1083" s="307"/>
      <c r="JV1083" s="307"/>
      <c r="JW1083" s="307"/>
      <c r="JX1083" s="307"/>
      <c r="JY1083" s="307"/>
      <c r="JZ1083" s="307"/>
      <c r="KA1083" s="307"/>
      <c r="KB1083" s="307"/>
      <c r="KC1083" s="307"/>
      <c r="KD1083" s="307"/>
      <c r="KE1083" s="307"/>
      <c r="KF1083" s="307"/>
      <c r="KG1083" s="307"/>
      <c r="KH1083" s="307"/>
      <c r="KI1083" s="307"/>
      <c r="KJ1083" s="307"/>
      <c r="KK1083" s="307"/>
      <c r="KL1083" s="307"/>
      <c r="KM1083" s="307"/>
      <c r="KN1083" s="307"/>
      <c r="KO1083" s="307"/>
      <c r="KP1083" s="307"/>
      <c r="KQ1083" s="307"/>
      <c r="KR1083" s="307"/>
      <c r="KS1083" s="307"/>
      <c r="KT1083" s="307"/>
    </row>
    <row r="1084" spans="14:306" s="56" customFormat="1" ht="15" customHeight="1">
      <c r="N1084" s="410"/>
      <c r="O1084" s="410"/>
      <c r="P1084" s="311"/>
      <c r="Q1084" s="311"/>
      <c r="R1084" s="311"/>
      <c r="AJ1084" s="441">
        <v>13</v>
      </c>
      <c r="AK1084" s="442">
        <v>80</v>
      </c>
      <c r="AL1084" s="442">
        <v>9</v>
      </c>
      <c r="AM1084" s="443" t="s">
        <v>1116</v>
      </c>
      <c r="AN1084" s="443" t="s">
        <v>1166</v>
      </c>
      <c r="CB1084" s="307"/>
      <c r="CC1084" s="307"/>
      <c r="CD1084" s="307"/>
      <c r="CE1084" s="307"/>
      <c r="CF1084" s="307"/>
      <c r="CG1084" s="307"/>
      <c r="CH1084" s="307"/>
      <c r="CI1084" s="307"/>
      <c r="CJ1084" s="307"/>
      <c r="CK1084" s="307"/>
      <c r="CL1084" s="307"/>
      <c r="CM1084" s="307"/>
      <c r="CN1084" s="307"/>
      <c r="CO1084" s="307"/>
      <c r="CP1084" s="307"/>
      <c r="CQ1084" s="307"/>
      <c r="CR1084" s="307"/>
      <c r="CS1084" s="307"/>
      <c r="CT1084" s="307"/>
      <c r="CU1084" s="307"/>
      <c r="CV1084" s="307"/>
      <c r="CW1084" s="307"/>
      <c r="CX1084" s="307"/>
      <c r="CY1084" s="307"/>
      <c r="CZ1084" s="307"/>
      <c r="DA1084" s="307"/>
      <c r="DB1084" s="307"/>
      <c r="DC1084" s="307"/>
      <c r="DD1084" s="307"/>
      <c r="DE1084" s="307"/>
      <c r="DF1084" s="307"/>
      <c r="DG1084" s="307"/>
      <c r="DH1084" s="307"/>
      <c r="DI1084" s="390"/>
      <c r="DJ1084" s="390"/>
      <c r="DK1084" s="307"/>
      <c r="DL1084" s="307"/>
      <c r="DM1084" s="307"/>
      <c r="DN1084" s="307"/>
      <c r="DO1084" s="307"/>
      <c r="DP1084" s="307"/>
      <c r="DQ1084" s="307"/>
      <c r="DR1084" s="307"/>
      <c r="DS1084" s="307"/>
      <c r="DT1084" s="307"/>
      <c r="DU1084" s="307"/>
      <c r="DV1084" s="307"/>
      <c r="DW1084" s="307"/>
      <c r="DX1084" s="307"/>
      <c r="DY1084" s="307"/>
      <c r="DZ1084" s="307"/>
      <c r="EA1084" s="307"/>
      <c r="EB1084" s="307"/>
      <c r="EC1084" s="307"/>
      <c r="ED1084" s="307"/>
      <c r="EE1084" s="307"/>
      <c r="EF1084" s="307"/>
      <c r="EG1084" s="307"/>
      <c r="EH1084" s="307"/>
      <c r="EI1084" s="307"/>
      <c r="EJ1084" s="307"/>
      <c r="EK1084" s="307"/>
      <c r="EL1084" s="307"/>
      <c r="EM1084" s="307"/>
      <c r="EN1084" s="307"/>
      <c r="EO1084" s="307"/>
      <c r="EP1084" s="307"/>
      <c r="EQ1084" s="307"/>
      <c r="ER1084" s="307"/>
      <c r="ES1084" s="307"/>
      <c r="ET1084" s="307"/>
      <c r="EU1084" s="390"/>
      <c r="EV1084" s="390"/>
      <c r="EW1084" s="307"/>
      <c r="EX1084" s="307"/>
      <c r="EY1084" s="307"/>
      <c r="EZ1084" s="307"/>
      <c r="FA1084" s="307"/>
      <c r="FB1084" s="307"/>
      <c r="FC1084" s="307"/>
      <c r="FD1084" s="307"/>
      <c r="FE1084" s="307"/>
      <c r="FF1084" s="307"/>
      <c r="FG1084" s="307"/>
      <c r="FH1084" s="307"/>
      <c r="FI1084" s="307"/>
      <c r="FJ1084" s="307"/>
      <c r="FK1084" s="307"/>
      <c r="FL1084" s="307"/>
      <c r="FM1084" s="307"/>
      <c r="FN1084" s="307"/>
      <c r="FO1084" s="307"/>
      <c r="FP1084" s="307"/>
      <c r="FQ1084" s="307"/>
      <c r="FR1084" s="307"/>
      <c r="FS1084" s="307"/>
      <c r="FT1084" s="307"/>
      <c r="FU1084" s="307"/>
      <c r="FV1084" s="307"/>
      <c r="FW1084" s="307"/>
      <c r="FX1084" s="307"/>
      <c r="FY1084" s="307"/>
      <c r="FZ1084" s="307"/>
      <c r="GA1084" s="307"/>
      <c r="GB1084" s="307"/>
      <c r="GC1084" s="307"/>
      <c r="GD1084" s="307"/>
      <c r="GE1084" s="307"/>
      <c r="GF1084" s="307"/>
      <c r="GG1084" s="307"/>
      <c r="GH1084" s="307"/>
      <c r="GI1084" s="307"/>
      <c r="GJ1084" s="307"/>
      <c r="GK1084" s="307"/>
      <c r="GL1084" s="307"/>
      <c r="GM1084" s="307"/>
      <c r="GN1084" s="307"/>
      <c r="GO1084" s="307"/>
      <c r="GP1084" s="307"/>
      <c r="GQ1084" s="307"/>
      <c r="GR1084" s="307"/>
      <c r="GS1084" s="307"/>
      <c r="GT1084" s="307"/>
      <c r="GU1084" s="307"/>
      <c r="GV1084" s="307"/>
      <c r="GW1084" s="307"/>
      <c r="GX1084" s="307"/>
      <c r="GY1084" s="307"/>
      <c r="GZ1084" s="307"/>
      <c r="HA1084" s="307"/>
      <c r="HB1084" s="307"/>
      <c r="HC1084" s="307"/>
      <c r="HD1084" s="307"/>
      <c r="HE1084" s="307"/>
      <c r="HF1084" s="307"/>
      <c r="HG1084" s="307"/>
      <c r="HH1084" s="307"/>
      <c r="HI1084" s="307"/>
      <c r="HJ1084" s="307"/>
      <c r="HK1084" s="307"/>
      <c r="HL1084" s="307"/>
      <c r="HM1084" s="307"/>
      <c r="HN1084" s="307"/>
      <c r="HO1084" s="307"/>
      <c r="HP1084" s="307"/>
      <c r="HQ1084" s="307"/>
      <c r="HR1084" s="307"/>
      <c r="HS1084" s="307"/>
      <c r="HT1084" s="307"/>
      <c r="HU1084" s="307"/>
      <c r="HV1084" s="307"/>
      <c r="HW1084" s="307"/>
      <c r="HX1084" s="307"/>
      <c r="HY1084" s="307"/>
      <c r="HZ1084" s="307"/>
      <c r="IA1084" s="307"/>
      <c r="IB1084" s="307"/>
      <c r="IC1084" s="307"/>
      <c r="ID1084" s="307"/>
      <c r="IE1084" s="307"/>
      <c r="IF1084" s="307"/>
      <c r="IG1084" s="307"/>
      <c r="IH1084" s="307"/>
      <c r="II1084" s="307"/>
      <c r="IJ1084" s="307"/>
      <c r="IK1084" s="307"/>
      <c r="IL1084" s="307"/>
      <c r="IM1084" s="307"/>
      <c r="IN1084" s="307"/>
      <c r="IO1084" s="307"/>
      <c r="IP1084" s="307"/>
      <c r="IQ1084" s="307"/>
      <c r="IR1084" s="307"/>
      <c r="IS1084" s="307"/>
      <c r="IT1084" s="307"/>
      <c r="IU1084" s="307"/>
      <c r="IV1084" s="307"/>
      <c r="IW1084" s="307"/>
      <c r="IX1084" s="307"/>
      <c r="IY1084" s="307"/>
      <c r="IZ1084" s="307"/>
      <c r="JA1084" s="307"/>
      <c r="JB1084" s="307"/>
      <c r="JC1084" s="307"/>
      <c r="JD1084" s="307"/>
      <c r="JE1084" s="307"/>
      <c r="JF1084" s="307"/>
      <c r="JG1084" s="307"/>
      <c r="JH1084" s="307"/>
      <c r="JI1084" s="307"/>
      <c r="JJ1084" s="307"/>
      <c r="JK1084" s="307"/>
      <c r="JL1084" s="307"/>
      <c r="JM1084" s="307"/>
      <c r="JN1084" s="307"/>
      <c r="JO1084" s="307"/>
      <c r="JP1084" s="307"/>
      <c r="JQ1084" s="307"/>
      <c r="JR1084" s="307"/>
      <c r="JS1084" s="307"/>
      <c r="JT1084" s="307"/>
      <c r="JU1084" s="307"/>
      <c r="JV1084" s="307"/>
      <c r="JW1084" s="307"/>
      <c r="JX1084" s="307"/>
      <c r="JY1084" s="307"/>
      <c r="JZ1084" s="307"/>
      <c r="KA1084" s="307"/>
      <c r="KB1084" s="307"/>
      <c r="KC1084" s="307"/>
      <c r="KD1084" s="307"/>
      <c r="KE1084" s="307"/>
      <c r="KF1084" s="307"/>
      <c r="KG1084" s="307"/>
      <c r="KH1084" s="307"/>
      <c r="KI1084" s="307"/>
      <c r="KJ1084" s="307"/>
      <c r="KK1084" s="307"/>
      <c r="KL1084" s="307"/>
      <c r="KM1084" s="307"/>
      <c r="KN1084" s="307"/>
      <c r="KO1084" s="307"/>
      <c r="KP1084" s="307"/>
      <c r="KQ1084" s="307"/>
      <c r="KR1084" s="307"/>
      <c r="KS1084" s="307"/>
      <c r="KT1084" s="307"/>
    </row>
    <row r="1085" spans="14:306" s="56" customFormat="1" ht="15" customHeight="1">
      <c r="N1085" s="410"/>
      <c r="O1085" s="410"/>
      <c r="P1085" s="311"/>
      <c r="Q1085" s="311"/>
      <c r="R1085" s="311"/>
      <c r="AJ1085" s="441">
        <v>14</v>
      </c>
      <c r="AK1085" s="442">
        <v>83</v>
      </c>
      <c r="AL1085" s="442">
        <v>13</v>
      </c>
      <c r="AM1085" s="443" t="s">
        <v>1167</v>
      </c>
      <c r="AN1085" s="443" t="s">
        <v>1168</v>
      </c>
      <c r="CB1085" s="307"/>
      <c r="CC1085" s="307"/>
      <c r="CD1085" s="307"/>
      <c r="CE1085" s="307"/>
      <c r="CF1085" s="307"/>
      <c r="CG1085" s="307"/>
      <c r="CH1085" s="307"/>
      <c r="CI1085" s="307"/>
      <c r="CJ1085" s="307"/>
      <c r="CK1085" s="307"/>
      <c r="CL1085" s="307"/>
      <c r="CM1085" s="307"/>
      <c r="CN1085" s="307"/>
      <c r="CO1085" s="307"/>
      <c r="CP1085" s="307"/>
      <c r="CQ1085" s="307"/>
      <c r="CR1085" s="307"/>
      <c r="CS1085" s="307"/>
      <c r="CT1085" s="307"/>
      <c r="CU1085" s="307"/>
      <c r="CV1085" s="307"/>
      <c r="CW1085" s="307"/>
      <c r="CX1085" s="307"/>
      <c r="CY1085" s="307"/>
      <c r="CZ1085" s="307"/>
      <c r="DA1085" s="307"/>
      <c r="DB1085" s="307"/>
      <c r="DC1085" s="307"/>
      <c r="DD1085" s="307"/>
      <c r="DE1085" s="307"/>
      <c r="DF1085" s="307"/>
      <c r="DG1085" s="307"/>
      <c r="DH1085" s="307"/>
      <c r="DI1085" s="390"/>
      <c r="DJ1085" s="390"/>
      <c r="DK1085" s="307"/>
      <c r="DL1085" s="307"/>
      <c r="DM1085" s="307"/>
      <c r="DN1085" s="307"/>
      <c r="DO1085" s="307"/>
      <c r="DP1085" s="307"/>
      <c r="DQ1085" s="307"/>
      <c r="DR1085" s="307"/>
      <c r="DS1085" s="307"/>
      <c r="DT1085" s="307"/>
      <c r="DU1085" s="307"/>
      <c r="DV1085" s="307"/>
      <c r="DW1085" s="307"/>
      <c r="DX1085" s="307"/>
      <c r="DY1085" s="307"/>
      <c r="DZ1085" s="307"/>
      <c r="EA1085" s="307"/>
      <c r="EB1085" s="307"/>
      <c r="EC1085" s="307"/>
      <c r="ED1085" s="307"/>
      <c r="EE1085" s="307"/>
      <c r="EF1085" s="307"/>
      <c r="EG1085" s="307"/>
      <c r="EH1085" s="307"/>
      <c r="EI1085" s="307"/>
      <c r="EJ1085" s="307"/>
      <c r="EK1085" s="307"/>
      <c r="EL1085" s="307"/>
      <c r="EM1085" s="307"/>
      <c r="EN1085" s="307"/>
      <c r="EO1085" s="307"/>
      <c r="EP1085" s="307"/>
      <c r="EQ1085" s="307"/>
      <c r="ER1085" s="307"/>
      <c r="ES1085" s="307"/>
      <c r="ET1085" s="307"/>
      <c r="EU1085" s="390"/>
      <c r="EV1085" s="390"/>
      <c r="EW1085" s="307"/>
      <c r="EX1085" s="307"/>
      <c r="EY1085" s="307"/>
      <c r="EZ1085" s="307"/>
      <c r="FA1085" s="307"/>
      <c r="FB1085" s="307"/>
      <c r="FC1085" s="307"/>
      <c r="FD1085" s="307"/>
      <c r="FE1085" s="307"/>
      <c r="FF1085" s="307"/>
      <c r="FG1085" s="307"/>
      <c r="FH1085" s="307"/>
      <c r="FI1085" s="307"/>
      <c r="FJ1085" s="307"/>
      <c r="FK1085" s="307"/>
      <c r="FL1085" s="307"/>
      <c r="FM1085" s="307"/>
      <c r="FN1085" s="307"/>
      <c r="FO1085" s="307"/>
      <c r="FP1085" s="307"/>
      <c r="FQ1085" s="307"/>
      <c r="FR1085" s="307"/>
      <c r="FS1085" s="307"/>
      <c r="FT1085" s="307"/>
      <c r="FU1085" s="307"/>
      <c r="FV1085" s="307"/>
      <c r="FW1085" s="307"/>
      <c r="FX1085" s="307"/>
      <c r="FY1085" s="307"/>
      <c r="FZ1085" s="307"/>
      <c r="GA1085" s="307"/>
      <c r="GB1085" s="307"/>
      <c r="GC1085" s="307"/>
      <c r="GD1085" s="307"/>
      <c r="GE1085" s="307"/>
      <c r="GF1085" s="307"/>
      <c r="GG1085" s="307"/>
      <c r="GH1085" s="307"/>
      <c r="GI1085" s="307"/>
      <c r="GJ1085" s="307"/>
      <c r="GK1085" s="307"/>
      <c r="GL1085" s="307"/>
      <c r="GM1085" s="307"/>
      <c r="GN1085" s="307"/>
      <c r="GO1085" s="307"/>
      <c r="GP1085" s="307"/>
      <c r="GQ1085" s="307"/>
      <c r="GR1085" s="307"/>
      <c r="GS1085" s="307"/>
      <c r="GT1085" s="307"/>
      <c r="GU1085" s="307"/>
      <c r="GV1085" s="307"/>
      <c r="GW1085" s="307"/>
      <c r="GX1085" s="307"/>
      <c r="GY1085" s="307"/>
      <c r="GZ1085" s="307"/>
      <c r="HA1085" s="307"/>
      <c r="HB1085" s="307"/>
      <c r="HC1085" s="307"/>
      <c r="HD1085" s="307"/>
      <c r="HE1085" s="307"/>
      <c r="HF1085" s="307"/>
      <c r="HG1085" s="307"/>
      <c r="HH1085" s="307"/>
      <c r="HI1085" s="307"/>
      <c r="HJ1085" s="307"/>
      <c r="HK1085" s="307"/>
      <c r="HL1085" s="307"/>
      <c r="HM1085" s="307"/>
      <c r="HN1085" s="307"/>
      <c r="HO1085" s="307"/>
      <c r="HP1085" s="307"/>
      <c r="HQ1085" s="307"/>
      <c r="HR1085" s="307"/>
      <c r="HS1085" s="307"/>
      <c r="HT1085" s="307"/>
      <c r="HU1085" s="307"/>
      <c r="HV1085" s="307"/>
      <c r="HW1085" s="307"/>
      <c r="HX1085" s="307"/>
      <c r="HY1085" s="307"/>
      <c r="HZ1085" s="307"/>
      <c r="IA1085" s="307"/>
      <c r="IB1085" s="307"/>
      <c r="IC1085" s="307"/>
      <c r="ID1085" s="307"/>
      <c r="IE1085" s="307"/>
      <c r="IF1085" s="307"/>
      <c r="IG1085" s="307"/>
      <c r="IH1085" s="307"/>
      <c r="II1085" s="307"/>
      <c r="IJ1085" s="307"/>
      <c r="IK1085" s="307"/>
      <c r="IL1085" s="307"/>
      <c r="IM1085" s="307"/>
      <c r="IN1085" s="307"/>
      <c r="IO1085" s="307"/>
      <c r="IP1085" s="307"/>
      <c r="IQ1085" s="307"/>
      <c r="IR1085" s="307"/>
      <c r="IS1085" s="307"/>
      <c r="IT1085" s="307"/>
      <c r="IU1085" s="307"/>
      <c r="IV1085" s="307"/>
      <c r="IW1085" s="307"/>
      <c r="IX1085" s="307"/>
      <c r="IY1085" s="307"/>
      <c r="IZ1085" s="307"/>
      <c r="JA1085" s="307"/>
      <c r="JB1085" s="307"/>
      <c r="JC1085" s="307"/>
      <c r="JD1085" s="307"/>
      <c r="JE1085" s="307"/>
      <c r="JF1085" s="307"/>
      <c r="JG1085" s="307"/>
      <c r="JH1085" s="307"/>
      <c r="JI1085" s="307"/>
      <c r="JJ1085" s="307"/>
      <c r="JK1085" s="307"/>
      <c r="JL1085" s="307"/>
      <c r="JM1085" s="307"/>
      <c r="JN1085" s="307"/>
      <c r="JO1085" s="307"/>
      <c r="JP1085" s="307"/>
      <c r="JQ1085" s="307"/>
      <c r="JR1085" s="307"/>
      <c r="JS1085" s="307"/>
      <c r="JT1085" s="307"/>
      <c r="JU1085" s="307"/>
      <c r="JV1085" s="307"/>
      <c r="JW1085" s="307"/>
      <c r="JX1085" s="307"/>
      <c r="JY1085" s="307"/>
      <c r="JZ1085" s="307"/>
      <c r="KA1085" s="307"/>
      <c r="KB1085" s="307"/>
      <c r="KC1085" s="307"/>
      <c r="KD1085" s="307"/>
      <c r="KE1085" s="307"/>
      <c r="KF1085" s="307"/>
      <c r="KG1085" s="307"/>
      <c r="KH1085" s="307"/>
      <c r="KI1085" s="307"/>
      <c r="KJ1085" s="307"/>
      <c r="KK1085" s="307"/>
      <c r="KL1085" s="307"/>
      <c r="KM1085" s="307"/>
      <c r="KN1085" s="307"/>
      <c r="KO1085" s="307"/>
      <c r="KP1085" s="307"/>
      <c r="KQ1085" s="307"/>
      <c r="KR1085" s="307"/>
      <c r="KS1085" s="307"/>
      <c r="KT1085" s="307"/>
    </row>
    <row r="1086" spans="14:306" s="56" customFormat="1" ht="15" customHeight="1">
      <c r="N1086" s="410"/>
      <c r="O1086" s="410"/>
      <c r="P1086" s="311"/>
      <c r="Q1086" s="311"/>
      <c r="R1086" s="311"/>
      <c r="AJ1086" s="441">
        <v>15</v>
      </c>
      <c r="AK1086" s="442">
        <v>86</v>
      </c>
      <c r="AL1086" s="442">
        <v>18</v>
      </c>
      <c r="AM1086" s="443" t="s">
        <v>1169</v>
      </c>
      <c r="AN1086" s="443" t="s">
        <v>1170</v>
      </c>
      <c r="CB1086" s="307"/>
      <c r="CC1086" s="307"/>
      <c r="CD1086" s="307"/>
      <c r="CE1086" s="307"/>
      <c r="CF1086" s="307"/>
      <c r="CG1086" s="307"/>
      <c r="CH1086" s="307"/>
      <c r="CI1086" s="307"/>
      <c r="CJ1086" s="307"/>
      <c r="CK1086" s="307"/>
      <c r="CL1086" s="307"/>
      <c r="CM1086" s="307"/>
      <c r="CN1086" s="307"/>
      <c r="CO1086" s="307"/>
      <c r="CP1086" s="307"/>
      <c r="CQ1086" s="307"/>
      <c r="CR1086" s="307"/>
      <c r="CS1086" s="307"/>
      <c r="CT1086" s="307"/>
      <c r="CU1086" s="307"/>
      <c r="CV1086" s="307"/>
      <c r="CW1086" s="307"/>
      <c r="CX1086" s="307"/>
      <c r="CY1086" s="307"/>
      <c r="CZ1086" s="307"/>
      <c r="DA1086" s="307"/>
      <c r="DB1086" s="307"/>
      <c r="DC1086" s="307"/>
      <c r="DD1086" s="307"/>
      <c r="DE1086" s="307"/>
      <c r="DF1086" s="307"/>
      <c r="DG1086" s="307"/>
      <c r="DH1086" s="307"/>
      <c r="DI1086" s="390"/>
      <c r="DJ1086" s="390"/>
      <c r="DK1086" s="307"/>
      <c r="DL1086" s="307"/>
      <c r="DM1086" s="307"/>
      <c r="DN1086" s="307"/>
      <c r="DO1086" s="307"/>
      <c r="DP1086" s="307"/>
      <c r="DQ1086" s="307"/>
      <c r="DR1086" s="307"/>
      <c r="DS1086" s="307"/>
      <c r="DT1086" s="307"/>
      <c r="DU1086" s="307"/>
      <c r="DV1086" s="307"/>
      <c r="DW1086" s="307"/>
      <c r="DX1086" s="307"/>
      <c r="DY1086" s="307"/>
      <c r="DZ1086" s="307"/>
      <c r="EA1086" s="307"/>
      <c r="EB1086" s="307"/>
      <c r="EC1086" s="307"/>
      <c r="ED1086" s="307"/>
      <c r="EE1086" s="307"/>
      <c r="EF1086" s="307"/>
      <c r="EG1086" s="307"/>
      <c r="EH1086" s="307"/>
      <c r="EI1086" s="307"/>
      <c r="EJ1086" s="307"/>
      <c r="EK1086" s="307"/>
      <c r="EL1086" s="307"/>
      <c r="EM1086" s="307"/>
      <c r="EN1086" s="307"/>
      <c r="EO1086" s="307"/>
      <c r="EP1086" s="307"/>
      <c r="EQ1086" s="307"/>
      <c r="ER1086" s="307"/>
      <c r="ES1086" s="307"/>
      <c r="ET1086" s="307"/>
      <c r="EU1086" s="390"/>
      <c r="EV1086" s="390"/>
      <c r="EW1086" s="307"/>
      <c r="EX1086" s="307"/>
      <c r="EY1086" s="307"/>
      <c r="EZ1086" s="307"/>
      <c r="FA1086" s="307"/>
      <c r="FB1086" s="307"/>
      <c r="FC1086" s="307"/>
      <c r="FD1086" s="307"/>
      <c r="FE1086" s="307"/>
      <c r="FF1086" s="307"/>
      <c r="FG1086" s="307"/>
      <c r="FH1086" s="307"/>
      <c r="FI1086" s="307"/>
      <c r="FJ1086" s="307"/>
      <c r="FK1086" s="307"/>
      <c r="FL1086" s="307"/>
      <c r="FM1086" s="307"/>
      <c r="FN1086" s="307"/>
      <c r="FO1086" s="307"/>
      <c r="FP1086" s="307"/>
      <c r="FQ1086" s="307"/>
      <c r="FR1086" s="307"/>
      <c r="FS1086" s="307"/>
      <c r="FT1086" s="307"/>
      <c r="FU1086" s="307"/>
      <c r="FV1086" s="307"/>
      <c r="FW1086" s="307"/>
      <c r="FX1086" s="307"/>
      <c r="FY1086" s="307"/>
      <c r="FZ1086" s="307"/>
      <c r="GA1086" s="307"/>
      <c r="GB1086" s="307"/>
      <c r="GC1086" s="307"/>
      <c r="GD1086" s="307"/>
      <c r="GE1086" s="307"/>
      <c r="GF1086" s="307"/>
      <c r="GG1086" s="307"/>
      <c r="GH1086" s="307"/>
      <c r="GI1086" s="307"/>
      <c r="GJ1086" s="307"/>
      <c r="GK1086" s="307"/>
      <c r="GL1086" s="307"/>
      <c r="GM1086" s="307"/>
      <c r="GN1086" s="307"/>
      <c r="GO1086" s="307"/>
      <c r="GP1086" s="307"/>
      <c r="GQ1086" s="307"/>
      <c r="GR1086" s="307"/>
      <c r="GS1086" s="307"/>
      <c r="GT1086" s="307"/>
      <c r="GU1086" s="307"/>
      <c r="GV1086" s="307"/>
      <c r="GW1086" s="307"/>
      <c r="GX1086" s="307"/>
      <c r="GY1086" s="307"/>
      <c r="GZ1086" s="307"/>
      <c r="HA1086" s="307"/>
      <c r="HB1086" s="307"/>
      <c r="HC1086" s="307"/>
      <c r="HD1086" s="307"/>
      <c r="HE1086" s="307"/>
      <c r="HF1086" s="307"/>
      <c r="HG1086" s="307"/>
      <c r="HH1086" s="307"/>
      <c r="HI1086" s="307"/>
      <c r="HJ1086" s="307"/>
      <c r="HK1086" s="307"/>
      <c r="HL1086" s="307"/>
      <c r="HM1086" s="307"/>
      <c r="HN1086" s="307"/>
      <c r="HO1086" s="307"/>
      <c r="HP1086" s="307"/>
      <c r="HQ1086" s="307"/>
      <c r="HR1086" s="307"/>
      <c r="HS1086" s="307"/>
      <c r="HT1086" s="307"/>
      <c r="HU1086" s="307"/>
      <c r="HV1086" s="307"/>
      <c r="HW1086" s="307"/>
      <c r="HX1086" s="307"/>
      <c r="HY1086" s="307"/>
      <c r="HZ1086" s="307"/>
      <c r="IA1086" s="307"/>
      <c r="IB1086" s="307"/>
      <c r="IC1086" s="307"/>
      <c r="ID1086" s="307"/>
      <c r="IE1086" s="307"/>
      <c r="IF1086" s="307"/>
      <c r="IG1086" s="307"/>
      <c r="IH1086" s="307"/>
      <c r="II1086" s="307"/>
      <c r="IJ1086" s="307"/>
      <c r="IK1086" s="307"/>
      <c r="IL1086" s="307"/>
      <c r="IM1086" s="307"/>
      <c r="IN1086" s="307"/>
      <c r="IO1086" s="307"/>
      <c r="IP1086" s="307"/>
      <c r="IQ1086" s="307"/>
      <c r="IR1086" s="307"/>
      <c r="IS1086" s="307"/>
      <c r="IT1086" s="307"/>
      <c r="IU1086" s="307"/>
      <c r="IV1086" s="307"/>
      <c r="IW1086" s="307"/>
      <c r="IX1086" s="307"/>
      <c r="IY1086" s="307"/>
      <c r="IZ1086" s="307"/>
      <c r="JA1086" s="307"/>
      <c r="JB1086" s="307"/>
      <c r="JC1086" s="307"/>
      <c r="JD1086" s="307"/>
      <c r="JE1086" s="307"/>
      <c r="JF1086" s="307"/>
      <c r="JG1086" s="307"/>
      <c r="JH1086" s="307"/>
      <c r="JI1086" s="307"/>
      <c r="JJ1086" s="307"/>
      <c r="JK1086" s="307"/>
      <c r="JL1086" s="307"/>
      <c r="JM1086" s="307"/>
      <c r="JN1086" s="307"/>
      <c r="JO1086" s="307"/>
      <c r="JP1086" s="307"/>
      <c r="JQ1086" s="307"/>
      <c r="JR1086" s="307"/>
      <c r="JS1086" s="307"/>
      <c r="JT1086" s="307"/>
      <c r="JU1086" s="307"/>
      <c r="JV1086" s="307"/>
      <c r="JW1086" s="307"/>
      <c r="JX1086" s="307"/>
      <c r="JY1086" s="307"/>
      <c r="JZ1086" s="307"/>
      <c r="KA1086" s="307"/>
      <c r="KB1086" s="307"/>
      <c r="KC1086" s="307"/>
      <c r="KD1086" s="307"/>
      <c r="KE1086" s="307"/>
      <c r="KF1086" s="307"/>
      <c r="KG1086" s="307"/>
      <c r="KH1086" s="307"/>
      <c r="KI1086" s="307"/>
      <c r="KJ1086" s="307"/>
      <c r="KK1086" s="307"/>
      <c r="KL1086" s="307"/>
      <c r="KM1086" s="307"/>
      <c r="KN1086" s="307"/>
      <c r="KO1086" s="307"/>
      <c r="KP1086" s="307"/>
      <c r="KQ1086" s="307"/>
      <c r="KR1086" s="307"/>
      <c r="KS1086" s="307"/>
      <c r="KT1086" s="307"/>
    </row>
    <row r="1087" spans="14:306" s="56" customFormat="1" ht="15" customHeight="1">
      <c r="N1087" s="410"/>
      <c r="O1087" s="410"/>
      <c r="P1087" s="311"/>
      <c r="Q1087" s="311"/>
      <c r="R1087" s="311"/>
      <c r="AJ1087" s="441">
        <v>16</v>
      </c>
      <c r="AK1087" s="442">
        <v>89</v>
      </c>
      <c r="AL1087" s="442">
        <v>23</v>
      </c>
      <c r="AM1087" s="443" t="s">
        <v>1118</v>
      </c>
      <c r="AN1087" s="443" t="s">
        <v>1171</v>
      </c>
      <c r="CB1087" s="307"/>
      <c r="CC1087" s="307"/>
      <c r="CD1087" s="307"/>
      <c r="CE1087" s="307"/>
      <c r="CF1087" s="307"/>
      <c r="CG1087" s="307"/>
      <c r="CH1087" s="307"/>
      <c r="CI1087" s="307"/>
      <c r="CJ1087" s="307"/>
      <c r="CK1087" s="307"/>
      <c r="CL1087" s="307"/>
      <c r="CM1087" s="307"/>
      <c r="CN1087" s="307"/>
      <c r="CO1087" s="307"/>
      <c r="CP1087" s="307"/>
      <c r="CQ1087" s="307"/>
      <c r="CR1087" s="307"/>
      <c r="CS1087" s="307"/>
      <c r="CT1087" s="307"/>
      <c r="CU1087" s="307"/>
      <c r="CV1087" s="307"/>
      <c r="CW1087" s="307"/>
      <c r="CX1087" s="307"/>
      <c r="CY1087" s="307"/>
      <c r="CZ1087" s="307"/>
      <c r="DA1087" s="307"/>
      <c r="DB1087" s="307"/>
      <c r="DC1087" s="307"/>
      <c r="DD1087" s="307"/>
      <c r="DE1087" s="307"/>
      <c r="DF1087" s="307"/>
      <c r="DG1087" s="307"/>
      <c r="DH1087" s="307"/>
      <c r="DI1087" s="390"/>
      <c r="DJ1087" s="390"/>
      <c r="DK1087" s="307"/>
      <c r="DL1087" s="307"/>
      <c r="DM1087" s="307"/>
      <c r="DN1087" s="307"/>
      <c r="DO1087" s="307"/>
      <c r="DP1087" s="307"/>
      <c r="DQ1087" s="307"/>
      <c r="DR1087" s="307"/>
      <c r="DS1087" s="307"/>
      <c r="DT1087" s="307"/>
      <c r="DU1087" s="307"/>
      <c r="DV1087" s="307"/>
      <c r="DW1087" s="307"/>
      <c r="DX1087" s="307"/>
      <c r="DY1087" s="307"/>
      <c r="DZ1087" s="307"/>
      <c r="EA1087" s="307"/>
      <c r="EB1087" s="307"/>
      <c r="EC1087" s="307"/>
      <c r="ED1087" s="307"/>
      <c r="EE1087" s="307"/>
      <c r="EF1087" s="307"/>
      <c r="EG1087" s="307"/>
      <c r="EH1087" s="307"/>
      <c r="EI1087" s="307"/>
      <c r="EJ1087" s="307"/>
      <c r="EK1087" s="307"/>
      <c r="EL1087" s="307"/>
      <c r="EM1087" s="307"/>
      <c r="EN1087" s="307"/>
      <c r="EO1087" s="307"/>
      <c r="EP1087" s="307"/>
      <c r="EQ1087" s="307"/>
      <c r="ER1087" s="307"/>
      <c r="ES1087" s="307"/>
      <c r="ET1087" s="307"/>
      <c r="EU1087" s="390"/>
      <c r="EV1087" s="390"/>
      <c r="EW1087" s="307"/>
      <c r="EX1087" s="307"/>
      <c r="EY1087" s="307"/>
      <c r="EZ1087" s="307"/>
      <c r="FA1087" s="307"/>
      <c r="FB1087" s="307"/>
      <c r="FC1087" s="307"/>
      <c r="FD1087" s="307"/>
      <c r="FE1087" s="307"/>
      <c r="FF1087" s="307"/>
      <c r="FG1087" s="307"/>
      <c r="FH1087" s="307"/>
      <c r="FI1087" s="307"/>
      <c r="FJ1087" s="307"/>
      <c r="FK1087" s="307"/>
      <c r="FL1087" s="307"/>
      <c r="FM1087" s="307"/>
      <c r="FN1087" s="307"/>
      <c r="FO1087" s="307"/>
      <c r="FP1087" s="307"/>
      <c r="FQ1087" s="307"/>
      <c r="FR1087" s="307"/>
      <c r="FS1087" s="307"/>
      <c r="FT1087" s="307"/>
      <c r="FU1087" s="307"/>
      <c r="FV1087" s="307"/>
      <c r="FW1087" s="307"/>
      <c r="FX1087" s="307"/>
      <c r="FY1087" s="307"/>
      <c r="FZ1087" s="307"/>
      <c r="GA1087" s="307"/>
      <c r="GB1087" s="307"/>
      <c r="GC1087" s="307"/>
      <c r="GD1087" s="307"/>
      <c r="GE1087" s="307"/>
      <c r="GF1087" s="307"/>
      <c r="GG1087" s="307"/>
      <c r="GH1087" s="307"/>
      <c r="GI1087" s="307"/>
      <c r="GJ1087" s="307"/>
      <c r="GK1087" s="307"/>
      <c r="GL1087" s="307"/>
      <c r="GM1087" s="307"/>
      <c r="GN1087" s="307"/>
      <c r="GO1087" s="307"/>
      <c r="GP1087" s="307"/>
      <c r="GQ1087" s="307"/>
      <c r="GR1087" s="307"/>
      <c r="GS1087" s="307"/>
      <c r="GT1087" s="307"/>
      <c r="GU1087" s="307"/>
      <c r="GV1087" s="307"/>
      <c r="GW1087" s="307"/>
      <c r="GX1087" s="307"/>
      <c r="GY1087" s="307"/>
      <c r="GZ1087" s="307"/>
      <c r="HA1087" s="307"/>
      <c r="HB1087" s="307"/>
      <c r="HC1087" s="307"/>
      <c r="HD1087" s="307"/>
      <c r="HE1087" s="307"/>
      <c r="HF1087" s="307"/>
      <c r="HG1087" s="307"/>
      <c r="HH1087" s="307"/>
      <c r="HI1087" s="307"/>
      <c r="HJ1087" s="307"/>
      <c r="HK1087" s="307"/>
      <c r="HL1087" s="307"/>
      <c r="HM1087" s="307"/>
      <c r="HN1087" s="307"/>
      <c r="HO1087" s="307"/>
      <c r="HP1087" s="307"/>
      <c r="HQ1087" s="307"/>
      <c r="HR1087" s="307"/>
      <c r="HS1087" s="307"/>
      <c r="HT1087" s="307"/>
      <c r="HU1087" s="307"/>
      <c r="HV1087" s="307"/>
      <c r="HW1087" s="307"/>
      <c r="HX1087" s="307"/>
      <c r="HY1087" s="307"/>
      <c r="HZ1087" s="307"/>
      <c r="IA1087" s="307"/>
      <c r="IB1087" s="307"/>
      <c r="IC1087" s="307"/>
      <c r="ID1087" s="307"/>
      <c r="IE1087" s="307"/>
      <c r="IF1087" s="307"/>
      <c r="IG1087" s="307"/>
      <c r="IH1087" s="307"/>
      <c r="II1087" s="307"/>
      <c r="IJ1087" s="307"/>
      <c r="IK1087" s="307"/>
      <c r="IL1087" s="307"/>
      <c r="IM1087" s="307"/>
      <c r="IN1087" s="307"/>
      <c r="IO1087" s="307"/>
      <c r="IP1087" s="307"/>
      <c r="IQ1087" s="307"/>
      <c r="IR1087" s="307"/>
      <c r="IS1087" s="307"/>
      <c r="IT1087" s="307"/>
      <c r="IU1087" s="307"/>
      <c r="IV1087" s="307"/>
      <c r="IW1087" s="307"/>
      <c r="IX1087" s="307"/>
      <c r="IY1087" s="307"/>
      <c r="IZ1087" s="307"/>
      <c r="JA1087" s="307"/>
      <c r="JB1087" s="307"/>
      <c r="JC1087" s="307"/>
      <c r="JD1087" s="307"/>
      <c r="JE1087" s="307"/>
      <c r="JF1087" s="307"/>
      <c r="JG1087" s="307"/>
      <c r="JH1087" s="307"/>
      <c r="JI1087" s="307"/>
      <c r="JJ1087" s="307"/>
      <c r="JK1087" s="307"/>
      <c r="JL1087" s="307"/>
      <c r="JM1087" s="307"/>
      <c r="JN1087" s="307"/>
      <c r="JO1087" s="307"/>
      <c r="JP1087" s="307"/>
      <c r="JQ1087" s="307"/>
      <c r="JR1087" s="307"/>
      <c r="JS1087" s="307"/>
      <c r="JT1087" s="307"/>
      <c r="JU1087" s="307"/>
      <c r="JV1087" s="307"/>
      <c r="JW1087" s="307"/>
      <c r="JX1087" s="307"/>
      <c r="JY1087" s="307"/>
      <c r="JZ1087" s="307"/>
      <c r="KA1087" s="307"/>
      <c r="KB1087" s="307"/>
      <c r="KC1087" s="307"/>
      <c r="KD1087" s="307"/>
      <c r="KE1087" s="307"/>
      <c r="KF1087" s="307"/>
      <c r="KG1087" s="307"/>
      <c r="KH1087" s="307"/>
      <c r="KI1087" s="307"/>
      <c r="KJ1087" s="307"/>
      <c r="KK1087" s="307"/>
      <c r="KL1087" s="307"/>
      <c r="KM1087" s="307"/>
      <c r="KN1087" s="307"/>
      <c r="KO1087" s="307"/>
      <c r="KP1087" s="307"/>
      <c r="KQ1087" s="307"/>
      <c r="KR1087" s="307"/>
      <c r="KS1087" s="307"/>
      <c r="KT1087" s="307"/>
    </row>
    <row r="1088" spans="14:306" s="56" customFormat="1" ht="15" customHeight="1">
      <c r="N1088" s="410"/>
      <c r="O1088" s="410"/>
      <c r="P1088" s="311"/>
      <c r="Q1088" s="311"/>
      <c r="R1088" s="311"/>
      <c r="AJ1088" s="441">
        <v>17</v>
      </c>
      <c r="AK1088" s="442">
        <v>92</v>
      </c>
      <c r="AL1088" s="442">
        <v>30</v>
      </c>
      <c r="AM1088" s="443" t="s">
        <v>1120</v>
      </c>
      <c r="AN1088" s="443" t="s">
        <v>1172</v>
      </c>
      <c r="CB1088" s="307"/>
      <c r="CC1088" s="307"/>
      <c r="CD1088" s="307"/>
      <c r="CE1088" s="307"/>
      <c r="CF1088" s="307"/>
      <c r="CG1088" s="307"/>
      <c r="CH1088" s="307"/>
      <c r="CI1088" s="307"/>
      <c r="CJ1088" s="307"/>
      <c r="CK1088" s="307"/>
      <c r="CL1088" s="307"/>
      <c r="CM1088" s="307"/>
      <c r="CN1088" s="307"/>
      <c r="CO1088" s="307"/>
      <c r="CP1088" s="307"/>
      <c r="CQ1088" s="307"/>
      <c r="CR1088" s="307"/>
      <c r="CS1088" s="307"/>
      <c r="CT1088" s="307"/>
      <c r="CU1088" s="307"/>
      <c r="CV1088" s="307"/>
      <c r="CW1088" s="307"/>
      <c r="CX1088" s="307"/>
      <c r="CY1088" s="307"/>
      <c r="CZ1088" s="307"/>
      <c r="DA1088" s="307"/>
      <c r="DB1088" s="307"/>
      <c r="DC1088" s="307"/>
      <c r="DD1088" s="307"/>
      <c r="DE1088" s="307"/>
      <c r="DF1088" s="307"/>
      <c r="DG1088" s="307"/>
      <c r="DH1088" s="307"/>
      <c r="DI1088" s="390"/>
      <c r="DJ1088" s="390"/>
      <c r="DK1088" s="307"/>
      <c r="DL1088" s="307"/>
      <c r="DM1088" s="307"/>
      <c r="DN1088" s="307"/>
      <c r="DO1088" s="307"/>
      <c r="DP1088" s="307"/>
      <c r="DQ1088" s="307"/>
      <c r="DR1088" s="307"/>
      <c r="DS1088" s="307"/>
      <c r="DT1088" s="307"/>
      <c r="DU1088" s="307"/>
      <c r="DV1088" s="307"/>
      <c r="DW1088" s="307"/>
      <c r="DX1088" s="307"/>
      <c r="DY1088" s="307"/>
      <c r="DZ1088" s="307"/>
      <c r="EA1088" s="307"/>
      <c r="EB1088" s="307"/>
      <c r="EC1088" s="307"/>
      <c r="ED1088" s="307"/>
      <c r="EE1088" s="307"/>
      <c r="EF1088" s="307"/>
      <c r="EG1088" s="307"/>
      <c r="EH1088" s="307"/>
      <c r="EI1088" s="307"/>
      <c r="EJ1088" s="307"/>
      <c r="EK1088" s="307"/>
      <c r="EL1088" s="307"/>
      <c r="EM1088" s="307"/>
      <c r="EN1088" s="307"/>
      <c r="EO1088" s="307"/>
      <c r="EP1088" s="307"/>
      <c r="EQ1088" s="307"/>
      <c r="ER1088" s="307"/>
      <c r="ES1088" s="307"/>
      <c r="ET1088" s="307"/>
      <c r="EU1088" s="390"/>
      <c r="EV1088" s="390"/>
      <c r="EW1088" s="307"/>
      <c r="EX1088" s="307"/>
      <c r="EY1088" s="307"/>
      <c r="EZ1088" s="307"/>
      <c r="FA1088" s="307"/>
      <c r="FB1088" s="307"/>
      <c r="FC1088" s="307"/>
      <c r="FD1088" s="307"/>
      <c r="FE1088" s="307"/>
      <c r="FF1088" s="307"/>
      <c r="FG1088" s="307"/>
      <c r="FH1088" s="307"/>
      <c r="FI1088" s="307"/>
      <c r="FJ1088" s="307"/>
      <c r="FK1088" s="307"/>
      <c r="FL1088" s="307"/>
      <c r="FM1088" s="307"/>
      <c r="FN1088" s="307"/>
      <c r="FO1088" s="307"/>
      <c r="FP1088" s="307"/>
      <c r="FQ1088" s="307"/>
      <c r="FR1088" s="307"/>
      <c r="FS1088" s="307"/>
      <c r="FT1088" s="307"/>
      <c r="FU1088" s="307"/>
      <c r="FV1088" s="307"/>
      <c r="FW1088" s="307"/>
      <c r="FX1088" s="307"/>
      <c r="FY1088" s="307"/>
      <c r="FZ1088" s="307"/>
      <c r="GA1088" s="307"/>
      <c r="GB1088" s="307"/>
      <c r="GC1088" s="307"/>
      <c r="GD1088" s="307"/>
      <c r="GE1088" s="307"/>
      <c r="GF1088" s="307"/>
      <c r="GG1088" s="307"/>
      <c r="GH1088" s="307"/>
      <c r="GI1088" s="307"/>
      <c r="GJ1088" s="307"/>
      <c r="GK1088" s="307"/>
      <c r="GL1088" s="307"/>
      <c r="GM1088" s="307"/>
      <c r="GN1088" s="307"/>
      <c r="GO1088" s="307"/>
      <c r="GP1088" s="307"/>
      <c r="GQ1088" s="307"/>
      <c r="GR1088" s="307"/>
      <c r="GS1088" s="307"/>
      <c r="GT1088" s="307"/>
      <c r="GU1088" s="307"/>
      <c r="GV1088" s="307"/>
      <c r="GW1088" s="307"/>
      <c r="GX1088" s="307"/>
      <c r="GY1088" s="307"/>
      <c r="GZ1088" s="307"/>
      <c r="HA1088" s="307"/>
      <c r="HB1088" s="307"/>
      <c r="HC1088" s="307"/>
      <c r="HD1088" s="307"/>
      <c r="HE1088" s="307"/>
      <c r="HF1088" s="307"/>
      <c r="HG1088" s="307"/>
      <c r="HH1088" s="307"/>
      <c r="HI1088" s="307"/>
      <c r="HJ1088" s="307"/>
      <c r="HK1088" s="307"/>
      <c r="HL1088" s="307"/>
      <c r="HM1088" s="307"/>
      <c r="HN1088" s="307"/>
      <c r="HO1088" s="307"/>
      <c r="HP1088" s="307"/>
      <c r="HQ1088" s="307"/>
      <c r="HR1088" s="307"/>
      <c r="HS1088" s="307"/>
      <c r="HT1088" s="307"/>
      <c r="HU1088" s="307"/>
      <c r="HV1088" s="307"/>
      <c r="HW1088" s="307"/>
      <c r="HX1088" s="307"/>
      <c r="HY1088" s="307"/>
      <c r="HZ1088" s="307"/>
      <c r="IA1088" s="307"/>
      <c r="IB1088" s="307"/>
      <c r="IC1088" s="307"/>
      <c r="ID1088" s="307"/>
      <c r="IE1088" s="307"/>
      <c r="IF1088" s="307"/>
      <c r="IG1088" s="307"/>
      <c r="IH1088" s="307"/>
      <c r="II1088" s="307"/>
      <c r="IJ1088" s="307"/>
      <c r="IK1088" s="307"/>
      <c r="IL1088" s="307"/>
      <c r="IM1088" s="307"/>
      <c r="IN1088" s="307"/>
      <c r="IO1088" s="307"/>
      <c r="IP1088" s="307"/>
      <c r="IQ1088" s="307"/>
      <c r="IR1088" s="307"/>
      <c r="IS1088" s="307"/>
      <c r="IT1088" s="307"/>
      <c r="IU1088" s="307"/>
      <c r="IV1088" s="307"/>
      <c r="IW1088" s="307"/>
      <c r="IX1088" s="307"/>
      <c r="IY1088" s="307"/>
      <c r="IZ1088" s="307"/>
      <c r="JA1088" s="307"/>
      <c r="JB1088" s="307"/>
      <c r="JC1088" s="307"/>
      <c r="JD1088" s="307"/>
      <c r="JE1088" s="307"/>
      <c r="JF1088" s="307"/>
      <c r="JG1088" s="307"/>
      <c r="JH1088" s="307"/>
      <c r="JI1088" s="307"/>
      <c r="JJ1088" s="307"/>
      <c r="JK1088" s="307"/>
      <c r="JL1088" s="307"/>
      <c r="JM1088" s="307"/>
      <c r="JN1088" s="307"/>
      <c r="JO1088" s="307"/>
      <c r="JP1088" s="307"/>
      <c r="JQ1088" s="307"/>
      <c r="JR1088" s="307"/>
      <c r="JS1088" s="307"/>
      <c r="JT1088" s="307"/>
      <c r="JU1088" s="307"/>
      <c r="JV1088" s="307"/>
      <c r="JW1088" s="307"/>
      <c r="JX1088" s="307"/>
      <c r="JY1088" s="307"/>
      <c r="JZ1088" s="307"/>
      <c r="KA1088" s="307"/>
      <c r="KB1088" s="307"/>
      <c r="KC1088" s="307"/>
      <c r="KD1088" s="307"/>
      <c r="KE1088" s="307"/>
      <c r="KF1088" s="307"/>
      <c r="KG1088" s="307"/>
      <c r="KH1088" s="307"/>
      <c r="KI1088" s="307"/>
      <c r="KJ1088" s="307"/>
      <c r="KK1088" s="307"/>
      <c r="KL1088" s="307"/>
      <c r="KM1088" s="307"/>
      <c r="KN1088" s="307"/>
      <c r="KO1088" s="307"/>
      <c r="KP1088" s="307"/>
      <c r="KQ1088" s="307"/>
      <c r="KR1088" s="307"/>
      <c r="KS1088" s="307"/>
      <c r="KT1088" s="307"/>
    </row>
    <row r="1089" spans="14:306" s="56" customFormat="1" ht="15" customHeight="1">
      <c r="N1089" s="410"/>
      <c r="O1089" s="410"/>
      <c r="P1089" s="311"/>
      <c r="Q1089" s="311"/>
      <c r="R1089" s="311"/>
      <c r="AJ1089" s="441">
        <v>18</v>
      </c>
      <c r="AK1089" s="442">
        <v>95</v>
      </c>
      <c r="AL1089" s="442">
        <v>37</v>
      </c>
      <c r="AM1089" s="442" t="s">
        <v>1075</v>
      </c>
      <c r="AN1089" s="443" t="s">
        <v>1173</v>
      </c>
      <c r="CB1089" s="307"/>
      <c r="CC1089" s="307"/>
      <c r="CD1089" s="307"/>
      <c r="CE1089" s="307"/>
      <c r="CF1089" s="307"/>
      <c r="CG1089" s="307"/>
      <c r="CH1089" s="307"/>
      <c r="CI1089" s="307"/>
      <c r="CJ1089" s="307"/>
      <c r="CK1089" s="307"/>
      <c r="CL1089" s="307"/>
      <c r="CM1089" s="307"/>
      <c r="CN1089" s="307"/>
      <c r="CO1089" s="307"/>
      <c r="CP1089" s="307"/>
      <c r="CQ1089" s="307"/>
      <c r="CR1089" s="307"/>
      <c r="CS1089" s="307"/>
      <c r="CT1089" s="307"/>
      <c r="CU1089" s="307"/>
      <c r="CV1089" s="307"/>
      <c r="CW1089" s="307"/>
      <c r="CX1089" s="307"/>
      <c r="CY1089" s="307"/>
      <c r="CZ1089" s="307"/>
      <c r="DA1089" s="307"/>
      <c r="DB1089" s="307"/>
      <c r="DC1089" s="307"/>
      <c r="DD1089" s="307"/>
      <c r="DE1089" s="307"/>
      <c r="DF1089" s="307"/>
      <c r="DG1089" s="307"/>
      <c r="DH1089" s="307"/>
      <c r="DI1089" s="390"/>
      <c r="DJ1089" s="390"/>
      <c r="DK1089" s="307"/>
      <c r="DL1089" s="307"/>
      <c r="DM1089" s="307"/>
      <c r="DN1089" s="307"/>
      <c r="DO1089" s="307"/>
      <c r="DP1089" s="307"/>
      <c r="DQ1089" s="307"/>
      <c r="DR1089" s="307"/>
      <c r="DS1089" s="307"/>
      <c r="DT1089" s="307"/>
      <c r="DU1089" s="307"/>
      <c r="DV1089" s="307"/>
      <c r="DW1089" s="307"/>
      <c r="DX1089" s="307"/>
      <c r="DY1089" s="307"/>
      <c r="DZ1089" s="307"/>
      <c r="EA1089" s="307"/>
      <c r="EB1089" s="307"/>
      <c r="EC1089" s="307"/>
      <c r="ED1089" s="307"/>
      <c r="EE1089" s="307"/>
      <c r="EF1089" s="307"/>
      <c r="EG1089" s="307"/>
      <c r="EH1089" s="307"/>
      <c r="EI1089" s="307"/>
      <c r="EJ1089" s="307"/>
      <c r="EK1089" s="307"/>
      <c r="EL1089" s="307"/>
      <c r="EM1089" s="307"/>
      <c r="EN1089" s="307"/>
      <c r="EO1089" s="307"/>
      <c r="EP1089" s="307"/>
      <c r="EQ1089" s="307"/>
      <c r="ER1089" s="307"/>
      <c r="ES1089" s="307"/>
      <c r="ET1089" s="307"/>
      <c r="EU1089" s="390"/>
      <c r="EV1089" s="390"/>
      <c r="EW1089" s="307"/>
      <c r="EX1089" s="307"/>
      <c r="EY1089" s="307"/>
      <c r="EZ1089" s="307"/>
      <c r="FA1089" s="307"/>
      <c r="FB1089" s="307"/>
      <c r="FC1089" s="307"/>
      <c r="FD1089" s="307"/>
      <c r="FE1089" s="307"/>
      <c r="FF1089" s="307"/>
      <c r="FG1089" s="307"/>
      <c r="FH1089" s="307"/>
      <c r="FI1089" s="307"/>
      <c r="FJ1089" s="307"/>
      <c r="FK1089" s="307"/>
      <c r="FL1089" s="307"/>
      <c r="FM1089" s="307"/>
      <c r="FN1089" s="307"/>
      <c r="FO1089" s="307"/>
      <c r="FP1089" s="307"/>
      <c r="FQ1089" s="307"/>
      <c r="FR1089" s="307"/>
      <c r="FS1089" s="307"/>
      <c r="FT1089" s="307"/>
      <c r="FU1089" s="307"/>
      <c r="FV1089" s="307"/>
      <c r="FW1089" s="307"/>
      <c r="FX1089" s="307"/>
      <c r="FY1089" s="307"/>
      <c r="FZ1089" s="307"/>
      <c r="GA1089" s="307"/>
      <c r="GB1089" s="307"/>
      <c r="GC1089" s="307"/>
      <c r="GD1089" s="307"/>
      <c r="GE1089" s="307"/>
      <c r="GF1089" s="307"/>
      <c r="GG1089" s="307"/>
      <c r="GH1089" s="307"/>
      <c r="GI1089" s="307"/>
      <c r="GJ1089" s="307"/>
      <c r="GK1089" s="307"/>
      <c r="GL1089" s="307"/>
      <c r="GM1089" s="307"/>
      <c r="GN1089" s="307"/>
      <c r="GO1089" s="307"/>
      <c r="GP1089" s="307"/>
      <c r="GQ1089" s="307"/>
      <c r="GR1089" s="307"/>
      <c r="GS1089" s="307"/>
      <c r="GT1089" s="307"/>
      <c r="GU1089" s="307"/>
      <c r="GV1089" s="307"/>
      <c r="GW1089" s="307"/>
      <c r="GX1089" s="307"/>
      <c r="GY1089" s="307"/>
      <c r="GZ1089" s="307"/>
      <c r="HA1089" s="307"/>
      <c r="HB1089" s="307"/>
      <c r="HC1089" s="307"/>
      <c r="HD1089" s="307"/>
      <c r="HE1089" s="307"/>
      <c r="HF1089" s="307"/>
      <c r="HG1089" s="307"/>
      <c r="HH1089" s="307"/>
      <c r="HI1089" s="307"/>
      <c r="HJ1089" s="307"/>
      <c r="HK1089" s="307"/>
      <c r="HL1089" s="307"/>
      <c r="HM1089" s="307"/>
      <c r="HN1089" s="307"/>
      <c r="HO1089" s="307"/>
      <c r="HP1089" s="307"/>
      <c r="HQ1089" s="307"/>
      <c r="HR1089" s="307"/>
      <c r="HS1089" s="307"/>
      <c r="HT1089" s="307"/>
      <c r="HU1089" s="307"/>
      <c r="HV1089" s="307"/>
      <c r="HW1089" s="307"/>
      <c r="HX1089" s="307"/>
      <c r="HY1089" s="307"/>
      <c r="HZ1089" s="307"/>
      <c r="IA1089" s="307"/>
      <c r="IB1089" s="307"/>
      <c r="IC1089" s="307"/>
      <c r="ID1089" s="307"/>
      <c r="IE1089" s="307"/>
      <c r="IF1089" s="307"/>
      <c r="IG1089" s="307"/>
      <c r="IH1089" s="307"/>
      <c r="II1089" s="307"/>
      <c r="IJ1089" s="307"/>
      <c r="IK1089" s="307"/>
      <c r="IL1089" s="307"/>
      <c r="IM1089" s="307"/>
      <c r="IN1089" s="307"/>
      <c r="IO1089" s="307"/>
      <c r="IP1089" s="307"/>
      <c r="IQ1089" s="307"/>
      <c r="IR1089" s="307"/>
      <c r="IS1089" s="307"/>
      <c r="IT1089" s="307"/>
      <c r="IU1089" s="307"/>
      <c r="IV1089" s="307"/>
      <c r="IW1089" s="307"/>
      <c r="IX1089" s="307"/>
      <c r="IY1089" s="307"/>
      <c r="IZ1089" s="307"/>
      <c r="JA1089" s="307"/>
      <c r="JB1089" s="307"/>
      <c r="JC1089" s="307"/>
      <c r="JD1089" s="307"/>
      <c r="JE1089" s="307"/>
      <c r="JF1089" s="307"/>
      <c r="JG1089" s="307"/>
      <c r="JH1089" s="307"/>
      <c r="JI1089" s="307"/>
      <c r="JJ1089" s="307"/>
      <c r="JK1089" s="307"/>
      <c r="JL1089" s="307"/>
      <c r="JM1089" s="307"/>
      <c r="JN1089" s="307"/>
      <c r="JO1089" s="307"/>
      <c r="JP1089" s="307"/>
      <c r="JQ1089" s="307"/>
      <c r="JR1089" s="307"/>
      <c r="JS1089" s="307"/>
      <c r="JT1089" s="307"/>
      <c r="JU1089" s="307"/>
      <c r="JV1089" s="307"/>
      <c r="JW1089" s="307"/>
      <c r="JX1089" s="307"/>
      <c r="JY1089" s="307"/>
      <c r="JZ1089" s="307"/>
      <c r="KA1089" s="307"/>
      <c r="KB1089" s="307"/>
      <c r="KC1089" s="307"/>
      <c r="KD1089" s="307"/>
      <c r="KE1089" s="307"/>
      <c r="KF1089" s="307"/>
      <c r="KG1089" s="307"/>
      <c r="KH1089" s="307"/>
      <c r="KI1089" s="307"/>
      <c r="KJ1089" s="307"/>
      <c r="KK1089" s="307"/>
      <c r="KL1089" s="307"/>
      <c r="KM1089" s="307"/>
      <c r="KN1089" s="307"/>
      <c r="KO1089" s="307"/>
      <c r="KP1089" s="307"/>
      <c r="KQ1089" s="307"/>
      <c r="KR1089" s="307"/>
      <c r="KS1089" s="307"/>
      <c r="KT1089" s="307"/>
    </row>
    <row r="1090" spans="14:306" s="56" customFormat="1" ht="15" customHeight="1">
      <c r="N1090" s="410"/>
      <c r="O1090" s="410"/>
      <c r="P1090" s="311"/>
      <c r="Q1090" s="311"/>
      <c r="R1090" s="311"/>
      <c r="AJ1090" s="441">
        <v>19</v>
      </c>
      <c r="AK1090" s="442">
        <v>97</v>
      </c>
      <c r="AL1090" s="442">
        <v>42</v>
      </c>
      <c r="AM1090" s="443" t="s">
        <v>1174</v>
      </c>
      <c r="AN1090" s="443" t="s">
        <v>1175</v>
      </c>
      <c r="CB1090" s="307"/>
      <c r="CC1090" s="307"/>
      <c r="CD1090" s="307"/>
      <c r="CE1090" s="307"/>
      <c r="CF1090" s="307"/>
      <c r="CG1090" s="307"/>
      <c r="CH1090" s="307"/>
      <c r="CI1090" s="307"/>
      <c r="CJ1090" s="307"/>
      <c r="CK1090" s="307"/>
      <c r="CL1090" s="307"/>
      <c r="CM1090" s="307"/>
      <c r="CN1090" s="307"/>
      <c r="CO1090" s="307"/>
      <c r="CP1090" s="307"/>
      <c r="CQ1090" s="307"/>
      <c r="CR1090" s="307"/>
      <c r="CS1090" s="307"/>
      <c r="CT1090" s="307"/>
      <c r="CU1090" s="307"/>
      <c r="CV1090" s="307"/>
      <c r="CW1090" s="307"/>
      <c r="CX1090" s="307"/>
      <c r="CY1090" s="307"/>
      <c r="CZ1090" s="307"/>
      <c r="DA1090" s="307"/>
      <c r="DB1090" s="307"/>
      <c r="DC1090" s="307"/>
      <c r="DD1090" s="307"/>
      <c r="DE1090" s="307"/>
      <c r="DF1090" s="307"/>
      <c r="DG1090" s="307"/>
      <c r="DH1090" s="307"/>
      <c r="DI1090" s="390"/>
      <c r="DJ1090" s="390"/>
      <c r="DK1090" s="307"/>
      <c r="DL1090" s="307"/>
      <c r="DM1090" s="307"/>
      <c r="DN1090" s="307"/>
      <c r="DO1090" s="307"/>
      <c r="DP1090" s="307"/>
      <c r="DQ1090" s="307"/>
      <c r="DR1090" s="307"/>
      <c r="DS1090" s="307"/>
      <c r="DT1090" s="307"/>
      <c r="DU1090" s="307"/>
      <c r="DV1090" s="307"/>
      <c r="DW1090" s="307"/>
      <c r="DX1090" s="307"/>
      <c r="DY1090" s="307"/>
      <c r="DZ1090" s="307"/>
      <c r="EA1090" s="307"/>
      <c r="EB1090" s="307"/>
      <c r="EC1090" s="307"/>
      <c r="ED1090" s="307"/>
      <c r="EE1090" s="307"/>
      <c r="EF1090" s="307"/>
      <c r="EG1090" s="307"/>
      <c r="EH1090" s="307"/>
      <c r="EI1090" s="307"/>
      <c r="EJ1090" s="307"/>
      <c r="EK1090" s="307"/>
      <c r="EL1090" s="307"/>
      <c r="EM1090" s="307"/>
      <c r="EN1090" s="307"/>
      <c r="EO1090" s="307"/>
      <c r="EP1090" s="307"/>
      <c r="EQ1090" s="307"/>
      <c r="ER1090" s="307"/>
      <c r="ES1090" s="307"/>
      <c r="ET1090" s="307"/>
      <c r="EU1090" s="390"/>
      <c r="EV1090" s="390"/>
      <c r="EW1090" s="307"/>
      <c r="EX1090" s="307"/>
      <c r="EY1090" s="307"/>
      <c r="EZ1090" s="307"/>
      <c r="FA1090" s="307"/>
      <c r="FB1090" s="307"/>
      <c r="FC1090" s="307"/>
      <c r="FD1090" s="307"/>
      <c r="FE1090" s="307"/>
      <c r="FF1090" s="307"/>
      <c r="FG1090" s="307"/>
      <c r="FH1090" s="307"/>
      <c r="FI1090" s="307"/>
      <c r="FJ1090" s="307"/>
      <c r="FK1090" s="307"/>
      <c r="FL1090" s="307"/>
      <c r="FM1090" s="307"/>
      <c r="FN1090" s="307"/>
      <c r="FO1090" s="307"/>
      <c r="FP1090" s="307"/>
      <c r="FQ1090" s="307"/>
      <c r="FR1090" s="307"/>
      <c r="FS1090" s="307"/>
      <c r="FT1090" s="307"/>
      <c r="FU1090" s="307"/>
      <c r="FV1090" s="307"/>
      <c r="FW1090" s="307"/>
      <c r="FX1090" s="307"/>
      <c r="FY1090" s="307"/>
      <c r="FZ1090" s="307"/>
      <c r="GA1090" s="307"/>
      <c r="GB1090" s="307"/>
      <c r="GC1090" s="307"/>
      <c r="GD1090" s="307"/>
      <c r="GE1090" s="307"/>
      <c r="GF1090" s="307"/>
      <c r="GG1090" s="307"/>
      <c r="GH1090" s="307"/>
      <c r="GI1090" s="307"/>
      <c r="GJ1090" s="307"/>
      <c r="GK1090" s="307"/>
      <c r="GL1090" s="307"/>
      <c r="GM1090" s="307"/>
      <c r="GN1090" s="307"/>
      <c r="GO1090" s="307"/>
      <c r="GP1090" s="307"/>
      <c r="GQ1090" s="307"/>
      <c r="GR1090" s="307"/>
      <c r="GS1090" s="307"/>
      <c r="GT1090" s="307"/>
      <c r="GU1090" s="307"/>
      <c r="GV1090" s="307"/>
      <c r="GW1090" s="307"/>
      <c r="GX1090" s="307"/>
      <c r="GY1090" s="307"/>
      <c r="GZ1090" s="307"/>
      <c r="HA1090" s="307"/>
      <c r="HB1090" s="307"/>
      <c r="HC1090" s="307"/>
      <c r="HD1090" s="307"/>
      <c r="HE1090" s="307"/>
      <c r="HF1090" s="307"/>
      <c r="HG1090" s="307"/>
      <c r="HH1090" s="307"/>
      <c r="HI1090" s="307"/>
      <c r="HJ1090" s="307"/>
      <c r="HK1090" s="307"/>
      <c r="HL1090" s="307"/>
      <c r="HM1090" s="307"/>
      <c r="HN1090" s="307"/>
      <c r="HO1090" s="307"/>
      <c r="HP1090" s="307"/>
      <c r="HQ1090" s="307"/>
      <c r="HR1090" s="307"/>
      <c r="HS1090" s="307"/>
      <c r="HT1090" s="307"/>
      <c r="HU1090" s="307"/>
      <c r="HV1090" s="307"/>
      <c r="HW1090" s="307"/>
      <c r="HX1090" s="307"/>
      <c r="HY1090" s="307"/>
      <c r="HZ1090" s="307"/>
      <c r="IA1090" s="307"/>
      <c r="IB1090" s="307"/>
      <c r="IC1090" s="307"/>
      <c r="ID1090" s="307"/>
      <c r="IE1090" s="307"/>
      <c r="IF1090" s="307"/>
      <c r="IG1090" s="307"/>
      <c r="IH1090" s="307"/>
      <c r="II1090" s="307"/>
      <c r="IJ1090" s="307"/>
      <c r="IK1090" s="307"/>
      <c r="IL1090" s="307"/>
      <c r="IM1090" s="307"/>
      <c r="IN1090" s="307"/>
      <c r="IO1090" s="307"/>
      <c r="IP1090" s="307"/>
      <c r="IQ1090" s="307"/>
      <c r="IR1090" s="307"/>
      <c r="IS1090" s="307"/>
      <c r="IT1090" s="307"/>
      <c r="IU1090" s="307"/>
      <c r="IV1090" s="307"/>
      <c r="IW1090" s="307"/>
      <c r="IX1090" s="307"/>
      <c r="IY1090" s="307"/>
      <c r="IZ1090" s="307"/>
      <c r="JA1090" s="307"/>
      <c r="JB1090" s="307"/>
      <c r="JC1090" s="307"/>
      <c r="JD1090" s="307"/>
      <c r="JE1090" s="307"/>
      <c r="JF1090" s="307"/>
      <c r="JG1090" s="307"/>
      <c r="JH1090" s="307"/>
      <c r="JI1090" s="307"/>
      <c r="JJ1090" s="307"/>
      <c r="JK1090" s="307"/>
      <c r="JL1090" s="307"/>
      <c r="JM1090" s="307"/>
      <c r="JN1090" s="307"/>
      <c r="JO1090" s="307"/>
      <c r="JP1090" s="307"/>
      <c r="JQ1090" s="307"/>
      <c r="JR1090" s="307"/>
      <c r="JS1090" s="307"/>
      <c r="JT1090" s="307"/>
      <c r="JU1090" s="307"/>
      <c r="JV1090" s="307"/>
      <c r="JW1090" s="307"/>
      <c r="JX1090" s="307"/>
      <c r="JY1090" s="307"/>
      <c r="JZ1090" s="307"/>
      <c r="KA1090" s="307"/>
      <c r="KB1090" s="307"/>
      <c r="KC1090" s="307"/>
      <c r="KD1090" s="307"/>
      <c r="KE1090" s="307"/>
      <c r="KF1090" s="307"/>
      <c r="KG1090" s="307"/>
      <c r="KH1090" s="307"/>
      <c r="KI1090" s="307"/>
      <c r="KJ1090" s="307"/>
      <c r="KK1090" s="307"/>
      <c r="KL1090" s="307"/>
      <c r="KM1090" s="307"/>
      <c r="KN1090" s="307"/>
      <c r="KO1090" s="307"/>
      <c r="KP1090" s="307"/>
      <c r="KQ1090" s="307"/>
      <c r="KR1090" s="307"/>
      <c r="KS1090" s="307"/>
      <c r="KT1090" s="307"/>
    </row>
    <row r="1091" spans="14:306" s="56" customFormat="1" ht="15" customHeight="1">
      <c r="N1091" s="410"/>
      <c r="O1091" s="410"/>
      <c r="P1091" s="311"/>
      <c r="Q1091" s="311"/>
      <c r="R1091" s="311"/>
      <c r="AJ1091" s="441">
        <v>20</v>
      </c>
      <c r="AK1091" s="442">
        <v>100</v>
      </c>
      <c r="AL1091" s="442">
        <v>50</v>
      </c>
      <c r="AM1091" s="443" t="s">
        <v>14</v>
      </c>
      <c r="AN1091" s="443" t="s">
        <v>1176</v>
      </c>
      <c r="CB1091" s="307"/>
      <c r="CC1091" s="307"/>
      <c r="CD1091" s="307"/>
      <c r="CE1091" s="307"/>
      <c r="CF1091" s="307"/>
      <c r="CG1091" s="307"/>
      <c r="CH1091" s="307"/>
      <c r="CI1091" s="307"/>
      <c r="CJ1091" s="307"/>
      <c r="CK1091" s="307"/>
      <c r="CL1091" s="307"/>
      <c r="CM1091" s="307"/>
      <c r="CN1091" s="307"/>
      <c r="CO1091" s="307"/>
      <c r="CP1091" s="307"/>
      <c r="CQ1091" s="307"/>
      <c r="CR1091" s="307"/>
      <c r="CS1091" s="307"/>
      <c r="CT1091" s="307"/>
      <c r="CU1091" s="307"/>
      <c r="CV1091" s="307"/>
      <c r="CW1091" s="307"/>
      <c r="CX1091" s="307"/>
      <c r="CY1091" s="307"/>
      <c r="CZ1091" s="307"/>
      <c r="DA1091" s="307"/>
      <c r="DB1091" s="307"/>
      <c r="DC1091" s="307"/>
      <c r="DD1091" s="307"/>
      <c r="DE1091" s="307"/>
      <c r="DF1091" s="307"/>
      <c r="DG1091" s="307"/>
      <c r="DH1091" s="307"/>
      <c r="DI1091" s="390"/>
      <c r="DJ1091" s="390"/>
      <c r="DK1091" s="307"/>
      <c r="DL1091" s="307"/>
      <c r="DM1091" s="307"/>
      <c r="DN1091" s="307"/>
      <c r="DO1091" s="307"/>
      <c r="DP1091" s="307"/>
      <c r="DQ1091" s="307"/>
      <c r="DR1091" s="307"/>
      <c r="DS1091" s="307"/>
      <c r="DT1091" s="307"/>
      <c r="DU1091" s="307"/>
      <c r="DV1091" s="307"/>
      <c r="DW1091" s="307"/>
      <c r="DX1091" s="307"/>
      <c r="DY1091" s="307"/>
      <c r="DZ1091" s="307"/>
      <c r="EA1091" s="307"/>
      <c r="EB1091" s="307"/>
      <c r="EC1091" s="307"/>
      <c r="ED1091" s="307"/>
      <c r="EE1091" s="307"/>
      <c r="EF1091" s="307"/>
      <c r="EG1091" s="307"/>
      <c r="EH1091" s="307"/>
      <c r="EI1091" s="307"/>
      <c r="EJ1091" s="307"/>
      <c r="EK1091" s="307"/>
      <c r="EL1091" s="307"/>
      <c r="EM1091" s="307"/>
      <c r="EN1091" s="307"/>
      <c r="EO1091" s="307"/>
      <c r="EP1091" s="307"/>
      <c r="EQ1091" s="307"/>
      <c r="ER1091" s="307"/>
      <c r="ES1091" s="307"/>
      <c r="ET1091" s="307"/>
      <c r="EU1091" s="390"/>
      <c r="EV1091" s="390"/>
      <c r="EW1091" s="307"/>
      <c r="EX1091" s="307"/>
      <c r="EY1091" s="307"/>
      <c r="EZ1091" s="307"/>
      <c r="FA1091" s="307"/>
      <c r="FB1091" s="307"/>
      <c r="FC1091" s="307"/>
      <c r="FD1091" s="307"/>
      <c r="FE1091" s="307"/>
      <c r="FF1091" s="307"/>
      <c r="FG1091" s="307"/>
      <c r="FH1091" s="307"/>
      <c r="FI1091" s="307"/>
      <c r="FJ1091" s="307"/>
      <c r="FK1091" s="307"/>
      <c r="FL1091" s="307"/>
      <c r="FM1091" s="307"/>
      <c r="FN1091" s="307"/>
      <c r="FO1091" s="307"/>
      <c r="FP1091" s="307"/>
      <c r="FQ1091" s="307"/>
      <c r="FR1091" s="307"/>
      <c r="FS1091" s="307"/>
      <c r="FT1091" s="307"/>
      <c r="FU1091" s="307"/>
      <c r="FV1091" s="307"/>
      <c r="FW1091" s="307"/>
      <c r="FX1091" s="307"/>
      <c r="FY1091" s="307"/>
      <c r="FZ1091" s="307"/>
      <c r="GA1091" s="307"/>
      <c r="GB1091" s="307"/>
      <c r="GC1091" s="307"/>
      <c r="GD1091" s="307"/>
      <c r="GE1091" s="307"/>
      <c r="GF1091" s="307"/>
      <c r="GG1091" s="307"/>
      <c r="GH1091" s="307"/>
      <c r="GI1091" s="307"/>
      <c r="GJ1091" s="307"/>
      <c r="GK1091" s="307"/>
      <c r="GL1091" s="307"/>
      <c r="GM1091" s="307"/>
      <c r="GN1091" s="307"/>
      <c r="GO1091" s="307"/>
      <c r="GP1091" s="307"/>
      <c r="GQ1091" s="307"/>
      <c r="GR1091" s="307"/>
      <c r="GS1091" s="307"/>
      <c r="GT1091" s="307"/>
      <c r="GU1091" s="307"/>
      <c r="GV1091" s="307"/>
      <c r="GW1091" s="307"/>
      <c r="GX1091" s="307"/>
      <c r="GY1091" s="307"/>
      <c r="GZ1091" s="307"/>
      <c r="HA1091" s="307"/>
      <c r="HB1091" s="307"/>
      <c r="HC1091" s="307"/>
      <c r="HD1091" s="307"/>
      <c r="HE1091" s="307"/>
      <c r="HF1091" s="307"/>
      <c r="HG1091" s="307"/>
      <c r="HH1091" s="307"/>
      <c r="HI1091" s="307"/>
      <c r="HJ1091" s="307"/>
      <c r="HK1091" s="307"/>
      <c r="HL1091" s="307"/>
      <c r="HM1091" s="307"/>
      <c r="HN1091" s="307"/>
      <c r="HO1091" s="307"/>
      <c r="HP1091" s="307"/>
      <c r="HQ1091" s="307"/>
      <c r="HR1091" s="307"/>
      <c r="HS1091" s="307"/>
      <c r="HT1091" s="307"/>
      <c r="HU1091" s="307"/>
      <c r="HV1091" s="307"/>
      <c r="HW1091" s="307"/>
      <c r="HX1091" s="307"/>
      <c r="HY1091" s="307"/>
      <c r="HZ1091" s="307"/>
      <c r="IA1091" s="307"/>
      <c r="IB1091" s="307"/>
      <c r="IC1091" s="307"/>
      <c r="ID1091" s="307"/>
      <c r="IE1091" s="307"/>
      <c r="IF1091" s="307"/>
      <c r="IG1091" s="307"/>
      <c r="IH1091" s="307"/>
      <c r="II1091" s="307"/>
      <c r="IJ1091" s="307"/>
      <c r="IK1091" s="307"/>
      <c r="IL1091" s="307"/>
      <c r="IM1091" s="307"/>
      <c r="IN1091" s="307"/>
      <c r="IO1091" s="307"/>
      <c r="IP1091" s="307"/>
      <c r="IQ1091" s="307"/>
      <c r="IR1091" s="307"/>
      <c r="IS1091" s="307"/>
      <c r="IT1091" s="307"/>
      <c r="IU1091" s="307"/>
      <c r="IV1091" s="307"/>
      <c r="IW1091" s="307"/>
      <c r="IX1091" s="307"/>
      <c r="IY1091" s="307"/>
      <c r="IZ1091" s="307"/>
      <c r="JA1091" s="307"/>
      <c r="JB1091" s="307"/>
      <c r="JC1091" s="307"/>
      <c r="JD1091" s="307"/>
      <c r="JE1091" s="307"/>
      <c r="JF1091" s="307"/>
      <c r="JG1091" s="307"/>
      <c r="JH1091" s="307"/>
      <c r="JI1091" s="307"/>
      <c r="JJ1091" s="307"/>
      <c r="JK1091" s="307"/>
      <c r="JL1091" s="307"/>
      <c r="JM1091" s="307"/>
      <c r="JN1091" s="307"/>
      <c r="JO1091" s="307"/>
      <c r="JP1091" s="307"/>
      <c r="JQ1091" s="307"/>
      <c r="JR1091" s="307"/>
      <c r="JS1091" s="307"/>
      <c r="JT1091" s="307"/>
      <c r="JU1091" s="307"/>
      <c r="JV1091" s="307"/>
      <c r="JW1091" s="307"/>
      <c r="JX1091" s="307"/>
      <c r="JY1091" s="307"/>
      <c r="JZ1091" s="307"/>
      <c r="KA1091" s="307"/>
      <c r="KB1091" s="307"/>
      <c r="KC1091" s="307"/>
      <c r="KD1091" s="307"/>
      <c r="KE1091" s="307"/>
      <c r="KF1091" s="307"/>
      <c r="KG1091" s="307"/>
      <c r="KH1091" s="307"/>
      <c r="KI1091" s="307"/>
      <c r="KJ1091" s="307"/>
      <c r="KK1091" s="307"/>
      <c r="KL1091" s="307"/>
      <c r="KM1091" s="307"/>
      <c r="KN1091" s="307"/>
      <c r="KO1091" s="307"/>
      <c r="KP1091" s="307"/>
      <c r="KQ1091" s="307"/>
      <c r="KR1091" s="307"/>
      <c r="KS1091" s="307"/>
      <c r="KT1091" s="307"/>
    </row>
    <row r="1092" spans="14:306" s="56" customFormat="1" ht="15" customHeight="1">
      <c r="N1092" s="410"/>
      <c r="O1092" s="410"/>
      <c r="P1092" s="311"/>
      <c r="Q1092" s="311"/>
      <c r="R1092" s="311"/>
      <c r="AJ1092" s="441">
        <v>21</v>
      </c>
      <c r="AK1092" s="442">
        <v>103</v>
      </c>
      <c r="AL1092" s="442">
        <v>58</v>
      </c>
      <c r="AM1092" s="443" t="s">
        <v>1177</v>
      </c>
      <c r="AN1092" s="443" t="s">
        <v>1178</v>
      </c>
      <c r="CB1092" s="307"/>
      <c r="CC1092" s="307"/>
      <c r="CD1092" s="307"/>
      <c r="CE1092" s="307"/>
      <c r="CF1092" s="307"/>
      <c r="CG1092" s="307"/>
      <c r="CH1092" s="307"/>
      <c r="CI1092" s="307"/>
      <c r="CJ1092" s="307"/>
      <c r="CK1092" s="307"/>
      <c r="CL1092" s="307"/>
      <c r="CM1092" s="307"/>
      <c r="CN1092" s="307"/>
      <c r="CO1092" s="307"/>
      <c r="CP1092" s="307"/>
      <c r="CQ1092" s="307"/>
      <c r="CR1092" s="307"/>
      <c r="CS1092" s="307"/>
      <c r="CT1092" s="307"/>
      <c r="CU1092" s="307"/>
      <c r="CV1092" s="307"/>
      <c r="CW1092" s="307"/>
      <c r="CX1092" s="307"/>
      <c r="CY1092" s="307"/>
      <c r="CZ1092" s="307"/>
      <c r="DA1092" s="307"/>
      <c r="DB1092" s="307"/>
      <c r="DC1092" s="307"/>
      <c r="DD1092" s="307"/>
      <c r="DE1092" s="307"/>
      <c r="DF1092" s="307"/>
      <c r="DG1092" s="307"/>
      <c r="DH1092" s="307"/>
      <c r="DI1092" s="390"/>
      <c r="DJ1092" s="390"/>
      <c r="DK1092" s="307"/>
      <c r="DL1092" s="307"/>
      <c r="DM1092" s="307"/>
      <c r="DN1092" s="307"/>
      <c r="DO1092" s="307"/>
      <c r="DP1092" s="307"/>
      <c r="DQ1092" s="307"/>
      <c r="DR1092" s="307"/>
      <c r="DS1092" s="307"/>
      <c r="DT1092" s="307"/>
      <c r="DU1092" s="307"/>
      <c r="DV1092" s="307"/>
      <c r="DW1092" s="307"/>
      <c r="DX1092" s="307"/>
      <c r="DY1092" s="307"/>
      <c r="DZ1092" s="307"/>
      <c r="EA1092" s="307"/>
      <c r="EB1092" s="307"/>
      <c r="EC1092" s="307"/>
      <c r="ED1092" s="307"/>
      <c r="EE1092" s="307"/>
      <c r="EF1092" s="307"/>
      <c r="EG1092" s="307"/>
      <c r="EH1092" s="307"/>
      <c r="EI1092" s="307"/>
      <c r="EJ1092" s="307"/>
      <c r="EK1092" s="307"/>
      <c r="EL1092" s="307"/>
      <c r="EM1092" s="307"/>
      <c r="EN1092" s="307"/>
      <c r="EO1092" s="307"/>
      <c r="EP1092" s="307"/>
      <c r="EQ1092" s="307"/>
      <c r="ER1092" s="307"/>
      <c r="ES1092" s="307"/>
      <c r="ET1092" s="307"/>
      <c r="EU1092" s="390"/>
      <c r="EV1092" s="390"/>
      <c r="EW1092" s="307"/>
      <c r="EX1092" s="307"/>
      <c r="EY1092" s="307"/>
      <c r="EZ1092" s="307"/>
      <c r="FA1092" s="307"/>
      <c r="FB1092" s="307"/>
      <c r="FC1092" s="307"/>
      <c r="FD1092" s="307"/>
      <c r="FE1092" s="307"/>
      <c r="FF1092" s="307"/>
      <c r="FG1092" s="307"/>
      <c r="FH1092" s="307"/>
      <c r="FI1092" s="307"/>
      <c r="FJ1092" s="307"/>
      <c r="FK1092" s="307"/>
      <c r="FL1092" s="307"/>
      <c r="FM1092" s="307"/>
      <c r="FN1092" s="307"/>
      <c r="FO1092" s="307"/>
      <c r="FP1092" s="307"/>
      <c r="FQ1092" s="307"/>
      <c r="FR1092" s="307"/>
      <c r="FS1092" s="307"/>
      <c r="FT1092" s="307"/>
      <c r="FU1092" s="307"/>
      <c r="FV1092" s="307"/>
      <c r="FW1092" s="307"/>
      <c r="FX1092" s="307"/>
      <c r="FY1092" s="307"/>
      <c r="FZ1092" s="307"/>
      <c r="GA1092" s="307"/>
      <c r="GB1092" s="307"/>
      <c r="GC1092" s="307"/>
      <c r="GD1092" s="307"/>
      <c r="GE1092" s="307"/>
      <c r="GF1092" s="307"/>
      <c r="GG1092" s="307"/>
      <c r="GH1092" s="307"/>
      <c r="GI1092" s="307"/>
      <c r="GJ1092" s="307"/>
      <c r="GK1092" s="307"/>
      <c r="GL1092" s="307"/>
      <c r="GM1092" s="307"/>
      <c r="GN1092" s="307"/>
      <c r="GO1092" s="307"/>
      <c r="GP1092" s="307"/>
      <c r="GQ1092" s="307"/>
      <c r="GR1092" s="307"/>
      <c r="GS1092" s="307"/>
      <c r="GT1092" s="307"/>
      <c r="GU1092" s="307"/>
      <c r="GV1092" s="307"/>
      <c r="GW1092" s="307"/>
      <c r="GX1092" s="307"/>
      <c r="GY1092" s="307"/>
      <c r="GZ1092" s="307"/>
      <c r="HA1092" s="307"/>
      <c r="HB1092" s="307"/>
      <c r="HC1092" s="307"/>
      <c r="HD1092" s="307"/>
      <c r="HE1092" s="307"/>
      <c r="HF1092" s="307"/>
      <c r="HG1092" s="307"/>
      <c r="HH1092" s="307"/>
      <c r="HI1092" s="307"/>
      <c r="HJ1092" s="307"/>
      <c r="HK1092" s="307"/>
      <c r="HL1092" s="307"/>
      <c r="HM1092" s="307"/>
      <c r="HN1092" s="307"/>
      <c r="HO1092" s="307"/>
      <c r="HP1092" s="307"/>
      <c r="HQ1092" s="307"/>
      <c r="HR1092" s="307"/>
      <c r="HS1092" s="307"/>
      <c r="HT1092" s="307"/>
      <c r="HU1092" s="307"/>
      <c r="HV1092" s="307"/>
      <c r="HW1092" s="307"/>
      <c r="HX1092" s="307"/>
      <c r="HY1092" s="307"/>
      <c r="HZ1092" s="307"/>
      <c r="IA1092" s="307"/>
      <c r="IB1092" s="307"/>
      <c r="IC1092" s="307"/>
      <c r="ID1092" s="307"/>
      <c r="IE1092" s="307"/>
      <c r="IF1092" s="307"/>
      <c r="IG1092" s="307"/>
      <c r="IH1092" s="307"/>
      <c r="II1092" s="307"/>
      <c r="IJ1092" s="307"/>
      <c r="IK1092" s="307"/>
      <c r="IL1092" s="307"/>
      <c r="IM1092" s="307"/>
      <c r="IN1092" s="307"/>
      <c r="IO1092" s="307"/>
      <c r="IP1092" s="307"/>
      <c r="IQ1092" s="307"/>
      <c r="IR1092" s="307"/>
      <c r="IS1092" s="307"/>
      <c r="IT1092" s="307"/>
      <c r="IU1092" s="307"/>
      <c r="IV1092" s="307"/>
      <c r="IW1092" s="307"/>
      <c r="IX1092" s="307"/>
      <c r="IY1092" s="307"/>
      <c r="IZ1092" s="307"/>
      <c r="JA1092" s="307"/>
      <c r="JB1092" s="307"/>
      <c r="JC1092" s="307"/>
      <c r="JD1092" s="307"/>
      <c r="JE1092" s="307"/>
      <c r="JF1092" s="307"/>
      <c r="JG1092" s="307"/>
      <c r="JH1092" s="307"/>
      <c r="JI1092" s="307"/>
      <c r="JJ1092" s="307"/>
      <c r="JK1092" s="307"/>
      <c r="JL1092" s="307"/>
      <c r="JM1092" s="307"/>
      <c r="JN1092" s="307"/>
      <c r="JO1092" s="307"/>
      <c r="JP1092" s="307"/>
      <c r="JQ1092" s="307"/>
      <c r="JR1092" s="307"/>
      <c r="JS1092" s="307"/>
      <c r="JT1092" s="307"/>
      <c r="JU1092" s="307"/>
      <c r="JV1092" s="307"/>
      <c r="JW1092" s="307"/>
      <c r="JX1092" s="307"/>
      <c r="JY1092" s="307"/>
      <c r="JZ1092" s="307"/>
      <c r="KA1092" s="307"/>
      <c r="KB1092" s="307"/>
      <c r="KC1092" s="307"/>
      <c r="KD1092" s="307"/>
      <c r="KE1092" s="307"/>
      <c r="KF1092" s="307"/>
      <c r="KG1092" s="307"/>
      <c r="KH1092" s="307"/>
      <c r="KI1092" s="307"/>
      <c r="KJ1092" s="307"/>
      <c r="KK1092" s="307"/>
      <c r="KL1092" s="307"/>
      <c r="KM1092" s="307"/>
      <c r="KN1092" s="307"/>
      <c r="KO1092" s="307"/>
      <c r="KP1092" s="307"/>
      <c r="KQ1092" s="307"/>
      <c r="KR1092" s="307"/>
      <c r="KS1092" s="307"/>
      <c r="KT1092" s="307"/>
    </row>
    <row r="1093" spans="14:306" s="56" customFormat="1" ht="15" customHeight="1">
      <c r="N1093" s="410"/>
      <c r="O1093" s="410"/>
      <c r="P1093" s="311"/>
      <c r="Q1093" s="311"/>
      <c r="R1093" s="311"/>
      <c r="AJ1093" s="441">
        <v>22</v>
      </c>
      <c r="AK1093" s="442">
        <v>105</v>
      </c>
      <c r="AL1093" s="442">
        <v>63</v>
      </c>
      <c r="AM1093" s="443" t="s">
        <v>1179</v>
      </c>
      <c r="AN1093" s="443" t="s">
        <v>1180</v>
      </c>
      <c r="CB1093" s="307"/>
      <c r="CC1093" s="307"/>
      <c r="CD1093" s="307"/>
      <c r="CE1093" s="307"/>
      <c r="CF1093" s="307"/>
      <c r="CG1093" s="307"/>
      <c r="CH1093" s="307"/>
      <c r="CI1093" s="307"/>
      <c r="CJ1093" s="307"/>
      <c r="CK1093" s="307"/>
      <c r="CL1093" s="307"/>
      <c r="CM1093" s="307"/>
      <c r="CN1093" s="307"/>
      <c r="CO1093" s="307"/>
      <c r="CP1093" s="307"/>
      <c r="CQ1093" s="307"/>
      <c r="CR1093" s="307"/>
      <c r="CS1093" s="307"/>
      <c r="CT1093" s="307"/>
      <c r="CU1093" s="307"/>
      <c r="CV1093" s="307"/>
      <c r="CW1093" s="307"/>
      <c r="CX1093" s="307"/>
      <c r="CY1093" s="307"/>
      <c r="CZ1093" s="307"/>
      <c r="DA1093" s="307"/>
      <c r="DB1093" s="307"/>
      <c r="DC1093" s="307"/>
      <c r="DD1093" s="307"/>
      <c r="DE1093" s="307"/>
      <c r="DF1093" s="307"/>
      <c r="DG1093" s="307"/>
      <c r="DH1093" s="307"/>
      <c r="DI1093" s="390"/>
      <c r="DJ1093" s="390"/>
      <c r="DK1093" s="307"/>
      <c r="DL1093" s="307"/>
      <c r="DM1093" s="307"/>
      <c r="DN1093" s="307"/>
      <c r="DO1093" s="307"/>
      <c r="DP1093" s="307"/>
      <c r="DQ1093" s="307"/>
      <c r="DR1093" s="307"/>
      <c r="DS1093" s="307"/>
      <c r="DT1093" s="307"/>
      <c r="DU1093" s="307"/>
      <c r="DV1093" s="307"/>
      <c r="DW1093" s="307"/>
      <c r="DX1093" s="307"/>
      <c r="DY1093" s="307"/>
      <c r="DZ1093" s="307"/>
      <c r="EA1093" s="307"/>
      <c r="EB1093" s="307"/>
      <c r="EC1093" s="307"/>
      <c r="ED1093" s="307"/>
      <c r="EE1093" s="307"/>
      <c r="EF1093" s="307"/>
      <c r="EG1093" s="307"/>
      <c r="EH1093" s="307"/>
      <c r="EI1093" s="307"/>
      <c r="EJ1093" s="307"/>
      <c r="EK1093" s="307"/>
      <c r="EL1093" s="307"/>
      <c r="EM1093" s="307"/>
      <c r="EN1093" s="307"/>
      <c r="EO1093" s="307"/>
      <c r="EP1093" s="307"/>
      <c r="EQ1093" s="307"/>
      <c r="ER1093" s="307"/>
      <c r="ES1093" s="307"/>
      <c r="ET1093" s="307"/>
      <c r="EU1093" s="390"/>
      <c r="EV1093" s="390"/>
      <c r="EW1093" s="307"/>
      <c r="EX1093" s="307"/>
      <c r="EY1093" s="307"/>
      <c r="EZ1093" s="307"/>
      <c r="FA1093" s="307"/>
      <c r="FB1093" s="307"/>
      <c r="FC1093" s="307"/>
      <c r="FD1093" s="307"/>
      <c r="FE1093" s="307"/>
      <c r="FF1093" s="307"/>
      <c r="FG1093" s="307"/>
      <c r="FH1093" s="307"/>
      <c r="FI1093" s="307"/>
      <c r="FJ1093" s="307"/>
      <c r="FK1093" s="307"/>
      <c r="FL1093" s="307"/>
      <c r="FM1093" s="307"/>
      <c r="FN1093" s="307"/>
      <c r="FO1093" s="307"/>
      <c r="FP1093" s="307"/>
      <c r="FQ1093" s="307"/>
      <c r="FR1093" s="307"/>
      <c r="FS1093" s="307"/>
      <c r="FT1093" s="307"/>
      <c r="FU1093" s="307"/>
      <c r="FV1093" s="307"/>
      <c r="FW1093" s="307"/>
      <c r="FX1093" s="307"/>
      <c r="FY1093" s="307"/>
      <c r="FZ1093" s="307"/>
      <c r="GA1093" s="307"/>
      <c r="GB1093" s="307"/>
      <c r="GC1093" s="307"/>
      <c r="GD1093" s="307"/>
      <c r="GE1093" s="307"/>
      <c r="GF1093" s="307"/>
      <c r="GG1093" s="307"/>
      <c r="GH1093" s="307"/>
      <c r="GI1093" s="307"/>
      <c r="GJ1093" s="307"/>
      <c r="GK1093" s="307"/>
      <c r="GL1093" s="307"/>
      <c r="GM1093" s="307"/>
      <c r="GN1093" s="307"/>
      <c r="GO1093" s="307"/>
      <c r="GP1093" s="307"/>
      <c r="GQ1093" s="307"/>
      <c r="GR1093" s="307"/>
      <c r="GS1093" s="307"/>
      <c r="GT1093" s="307"/>
      <c r="GU1093" s="307"/>
      <c r="GV1093" s="307"/>
      <c r="GW1093" s="307"/>
      <c r="GX1093" s="307"/>
      <c r="GY1093" s="307"/>
      <c r="GZ1093" s="307"/>
      <c r="HA1093" s="307"/>
      <c r="HB1093" s="307"/>
      <c r="HC1093" s="307"/>
      <c r="HD1093" s="307"/>
      <c r="HE1093" s="307"/>
      <c r="HF1093" s="307"/>
      <c r="HG1093" s="307"/>
      <c r="HH1093" s="307"/>
      <c r="HI1093" s="307"/>
      <c r="HJ1093" s="307"/>
      <c r="HK1093" s="307"/>
      <c r="HL1093" s="307"/>
      <c r="HM1093" s="307"/>
      <c r="HN1093" s="307"/>
      <c r="HO1093" s="307"/>
      <c r="HP1093" s="307"/>
      <c r="HQ1093" s="307"/>
      <c r="HR1093" s="307"/>
      <c r="HS1093" s="307"/>
      <c r="HT1093" s="307"/>
      <c r="HU1093" s="307"/>
      <c r="HV1093" s="307"/>
      <c r="HW1093" s="307"/>
      <c r="HX1093" s="307"/>
      <c r="HY1093" s="307"/>
      <c r="HZ1093" s="307"/>
      <c r="IA1093" s="307"/>
      <c r="IB1093" s="307"/>
      <c r="IC1093" s="307"/>
      <c r="ID1093" s="307"/>
      <c r="IE1093" s="307"/>
      <c r="IF1093" s="307"/>
      <c r="IG1093" s="307"/>
      <c r="IH1093" s="307"/>
      <c r="II1093" s="307"/>
      <c r="IJ1093" s="307"/>
      <c r="IK1093" s="307"/>
      <c r="IL1093" s="307"/>
      <c r="IM1093" s="307"/>
      <c r="IN1093" s="307"/>
      <c r="IO1093" s="307"/>
      <c r="IP1093" s="307"/>
      <c r="IQ1093" s="307"/>
      <c r="IR1093" s="307"/>
      <c r="IS1093" s="307"/>
      <c r="IT1093" s="307"/>
      <c r="IU1093" s="307"/>
      <c r="IV1093" s="307"/>
      <c r="IW1093" s="307"/>
      <c r="IX1093" s="307"/>
      <c r="IY1093" s="307"/>
      <c r="IZ1093" s="307"/>
      <c r="JA1093" s="307"/>
      <c r="JB1093" s="307"/>
      <c r="JC1093" s="307"/>
      <c r="JD1093" s="307"/>
      <c r="JE1093" s="307"/>
      <c r="JF1093" s="307"/>
      <c r="JG1093" s="307"/>
      <c r="JH1093" s="307"/>
      <c r="JI1093" s="307"/>
      <c r="JJ1093" s="307"/>
      <c r="JK1093" s="307"/>
      <c r="JL1093" s="307"/>
      <c r="JM1093" s="307"/>
      <c r="JN1093" s="307"/>
      <c r="JO1093" s="307"/>
      <c r="JP1093" s="307"/>
      <c r="JQ1093" s="307"/>
      <c r="JR1093" s="307"/>
      <c r="JS1093" s="307"/>
      <c r="JT1093" s="307"/>
      <c r="JU1093" s="307"/>
      <c r="JV1093" s="307"/>
      <c r="JW1093" s="307"/>
      <c r="JX1093" s="307"/>
      <c r="JY1093" s="307"/>
      <c r="JZ1093" s="307"/>
      <c r="KA1093" s="307"/>
      <c r="KB1093" s="307"/>
      <c r="KC1093" s="307"/>
      <c r="KD1093" s="307"/>
      <c r="KE1093" s="307"/>
      <c r="KF1093" s="307"/>
      <c r="KG1093" s="307"/>
      <c r="KH1093" s="307"/>
      <c r="KI1093" s="307"/>
      <c r="KJ1093" s="307"/>
      <c r="KK1093" s="307"/>
      <c r="KL1093" s="307"/>
      <c r="KM1093" s="307"/>
      <c r="KN1093" s="307"/>
      <c r="KO1093" s="307"/>
      <c r="KP1093" s="307"/>
      <c r="KQ1093" s="307"/>
      <c r="KR1093" s="307"/>
      <c r="KS1093" s="307"/>
      <c r="KT1093" s="307"/>
    </row>
    <row r="1094" spans="14:306" s="56" customFormat="1" ht="15" customHeight="1">
      <c r="N1094" s="410"/>
      <c r="O1094" s="410"/>
      <c r="P1094" s="311"/>
      <c r="Q1094" s="311"/>
      <c r="R1094" s="311"/>
      <c r="AJ1094" s="441">
        <v>23</v>
      </c>
      <c r="AK1094" s="442">
        <v>108</v>
      </c>
      <c r="AL1094" s="442">
        <v>70</v>
      </c>
      <c r="AM1094" s="443" t="s">
        <v>1083</v>
      </c>
      <c r="AN1094" s="443" t="s">
        <v>1181</v>
      </c>
      <c r="CB1094" s="307"/>
      <c r="CC1094" s="307"/>
      <c r="CD1094" s="307"/>
      <c r="CE1094" s="307"/>
      <c r="CF1094" s="307"/>
      <c r="CG1094" s="307"/>
      <c r="CH1094" s="307"/>
      <c r="CI1094" s="307"/>
      <c r="CJ1094" s="307"/>
      <c r="CK1094" s="307"/>
      <c r="CL1094" s="307"/>
      <c r="CM1094" s="307"/>
      <c r="CN1094" s="307"/>
      <c r="CO1094" s="307"/>
      <c r="CP1094" s="307"/>
      <c r="CQ1094" s="307"/>
      <c r="CR1094" s="307"/>
      <c r="CS1094" s="307"/>
      <c r="CT1094" s="307"/>
      <c r="CU1094" s="307"/>
      <c r="CV1094" s="307"/>
      <c r="CW1094" s="307"/>
      <c r="CX1094" s="307"/>
      <c r="CY1094" s="307"/>
      <c r="CZ1094" s="307"/>
      <c r="DA1094" s="307"/>
      <c r="DB1094" s="307"/>
      <c r="DC1094" s="307"/>
      <c r="DD1094" s="307"/>
      <c r="DE1094" s="307"/>
      <c r="DF1094" s="307"/>
      <c r="DG1094" s="307"/>
      <c r="DH1094" s="307"/>
      <c r="DI1094" s="390"/>
      <c r="DJ1094" s="390"/>
      <c r="DK1094" s="307"/>
      <c r="DL1094" s="307"/>
      <c r="DM1094" s="307"/>
      <c r="DN1094" s="307"/>
      <c r="DO1094" s="307"/>
      <c r="DP1094" s="307"/>
      <c r="DQ1094" s="307"/>
      <c r="DR1094" s="307"/>
      <c r="DS1094" s="307"/>
      <c r="DT1094" s="307"/>
      <c r="DU1094" s="307"/>
      <c r="DV1094" s="307"/>
      <c r="DW1094" s="307"/>
      <c r="DX1094" s="307"/>
      <c r="DY1094" s="307"/>
      <c r="DZ1094" s="307"/>
      <c r="EA1094" s="307"/>
      <c r="EB1094" s="307"/>
      <c r="EC1094" s="307"/>
      <c r="ED1094" s="307"/>
      <c r="EE1094" s="307"/>
      <c r="EF1094" s="307"/>
      <c r="EG1094" s="307"/>
      <c r="EH1094" s="307"/>
      <c r="EI1094" s="307"/>
      <c r="EJ1094" s="307"/>
      <c r="EK1094" s="307"/>
      <c r="EL1094" s="307"/>
      <c r="EM1094" s="307"/>
      <c r="EN1094" s="307"/>
      <c r="EO1094" s="307"/>
      <c r="EP1094" s="307"/>
      <c r="EQ1094" s="307"/>
      <c r="ER1094" s="307"/>
      <c r="ES1094" s="307"/>
      <c r="ET1094" s="307"/>
      <c r="EU1094" s="390"/>
      <c r="EV1094" s="390"/>
      <c r="EW1094" s="307"/>
      <c r="EX1094" s="307"/>
      <c r="EY1094" s="307"/>
      <c r="EZ1094" s="307"/>
      <c r="FA1094" s="307"/>
      <c r="FB1094" s="307"/>
      <c r="FC1094" s="307"/>
      <c r="FD1094" s="307"/>
      <c r="FE1094" s="307"/>
      <c r="FF1094" s="307"/>
      <c r="FG1094" s="307"/>
      <c r="FH1094" s="307"/>
      <c r="FI1094" s="307"/>
      <c r="FJ1094" s="307"/>
      <c r="FK1094" s="307"/>
      <c r="FL1094" s="307"/>
      <c r="FM1094" s="307"/>
      <c r="FN1094" s="307"/>
      <c r="FO1094" s="307"/>
      <c r="FP1094" s="307"/>
      <c r="FQ1094" s="307"/>
      <c r="FR1094" s="307"/>
      <c r="FS1094" s="307"/>
      <c r="FT1094" s="307"/>
      <c r="FU1094" s="307"/>
      <c r="FV1094" s="307"/>
      <c r="FW1094" s="307"/>
      <c r="FX1094" s="307"/>
      <c r="FY1094" s="307"/>
      <c r="FZ1094" s="307"/>
      <c r="GA1094" s="307"/>
      <c r="GB1094" s="307"/>
      <c r="GC1094" s="307"/>
      <c r="GD1094" s="307"/>
      <c r="GE1094" s="307"/>
      <c r="GF1094" s="307"/>
      <c r="GG1094" s="307"/>
      <c r="GH1094" s="307"/>
      <c r="GI1094" s="307"/>
      <c r="GJ1094" s="307"/>
      <c r="GK1094" s="307"/>
      <c r="GL1094" s="307"/>
      <c r="GM1094" s="307"/>
      <c r="GN1094" s="307"/>
      <c r="GO1094" s="307"/>
      <c r="GP1094" s="307"/>
      <c r="GQ1094" s="307"/>
      <c r="GR1094" s="307"/>
      <c r="GS1094" s="307"/>
      <c r="GT1094" s="307"/>
      <c r="GU1094" s="307"/>
      <c r="GV1094" s="307"/>
      <c r="GW1094" s="307"/>
      <c r="GX1094" s="307"/>
      <c r="GY1094" s="307"/>
      <c r="GZ1094" s="307"/>
      <c r="HA1094" s="307"/>
      <c r="HB1094" s="307"/>
      <c r="HC1094" s="307"/>
      <c r="HD1094" s="307"/>
      <c r="HE1094" s="307"/>
      <c r="HF1094" s="307"/>
      <c r="HG1094" s="307"/>
      <c r="HH1094" s="307"/>
      <c r="HI1094" s="307"/>
      <c r="HJ1094" s="307"/>
      <c r="HK1094" s="307"/>
      <c r="HL1094" s="307"/>
      <c r="HM1094" s="307"/>
      <c r="HN1094" s="307"/>
      <c r="HO1094" s="307"/>
      <c r="HP1094" s="307"/>
      <c r="HQ1094" s="307"/>
      <c r="HR1094" s="307"/>
      <c r="HS1094" s="307"/>
      <c r="HT1094" s="307"/>
      <c r="HU1094" s="307"/>
      <c r="HV1094" s="307"/>
      <c r="HW1094" s="307"/>
      <c r="HX1094" s="307"/>
      <c r="HY1094" s="307"/>
      <c r="HZ1094" s="307"/>
      <c r="IA1094" s="307"/>
      <c r="IB1094" s="307"/>
      <c r="IC1094" s="307"/>
      <c r="ID1094" s="307"/>
      <c r="IE1094" s="307"/>
      <c r="IF1094" s="307"/>
      <c r="IG1094" s="307"/>
      <c r="IH1094" s="307"/>
      <c r="II1094" s="307"/>
      <c r="IJ1094" s="307"/>
      <c r="IK1094" s="307"/>
      <c r="IL1094" s="307"/>
      <c r="IM1094" s="307"/>
      <c r="IN1094" s="307"/>
      <c r="IO1094" s="307"/>
      <c r="IP1094" s="307"/>
      <c r="IQ1094" s="307"/>
      <c r="IR1094" s="307"/>
      <c r="IS1094" s="307"/>
      <c r="IT1094" s="307"/>
      <c r="IU1094" s="307"/>
      <c r="IV1094" s="307"/>
      <c r="IW1094" s="307"/>
      <c r="IX1094" s="307"/>
      <c r="IY1094" s="307"/>
      <c r="IZ1094" s="307"/>
      <c r="JA1094" s="307"/>
      <c r="JB1094" s="307"/>
      <c r="JC1094" s="307"/>
      <c r="JD1094" s="307"/>
      <c r="JE1094" s="307"/>
      <c r="JF1094" s="307"/>
      <c r="JG1094" s="307"/>
      <c r="JH1094" s="307"/>
      <c r="JI1094" s="307"/>
      <c r="JJ1094" s="307"/>
      <c r="JK1094" s="307"/>
      <c r="JL1094" s="307"/>
      <c r="JM1094" s="307"/>
      <c r="JN1094" s="307"/>
      <c r="JO1094" s="307"/>
      <c r="JP1094" s="307"/>
      <c r="JQ1094" s="307"/>
      <c r="JR1094" s="307"/>
      <c r="JS1094" s="307"/>
      <c r="JT1094" s="307"/>
      <c r="JU1094" s="307"/>
      <c r="JV1094" s="307"/>
      <c r="JW1094" s="307"/>
      <c r="JX1094" s="307"/>
      <c r="JY1094" s="307"/>
      <c r="JZ1094" s="307"/>
      <c r="KA1094" s="307"/>
      <c r="KB1094" s="307"/>
      <c r="KC1094" s="307"/>
      <c r="KD1094" s="307"/>
      <c r="KE1094" s="307"/>
      <c r="KF1094" s="307"/>
      <c r="KG1094" s="307"/>
      <c r="KH1094" s="307"/>
      <c r="KI1094" s="307"/>
      <c r="KJ1094" s="307"/>
      <c r="KK1094" s="307"/>
      <c r="KL1094" s="307"/>
      <c r="KM1094" s="307"/>
      <c r="KN1094" s="307"/>
      <c r="KO1094" s="307"/>
      <c r="KP1094" s="307"/>
      <c r="KQ1094" s="307"/>
      <c r="KR1094" s="307"/>
      <c r="KS1094" s="307"/>
      <c r="KT1094" s="307"/>
    </row>
    <row r="1095" spans="14:306" s="56" customFormat="1" ht="15" customHeight="1">
      <c r="N1095" s="410"/>
      <c r="O1095" s="410"/>
      <c r="P1095" s="311"/>
      <c r="Q1095" s="311"/>
      <c r="R1095" s="311"/>
      <c r="AJ1095" s="441">
        <v>24</v>
      </c>
      <c r="AK1095" s="443">
        <v>111</v>
      </c>
      <c r="AL1095" s="442">
        <v>77</v>
      </c>
      <c r="AM1095" s="443" t="s">
        <v>1084</v>
      </c>
      <c r="AN1095" s="443" t="s">
        <v>1182</v>
      </c>
      <c r="CB1095" s="307"/>
      <c r="CC1095" s="307"/>
      <c r="CD1095" s="307"/>
      <c r="CE1095" s="307"/>
      <c r="CF1095" s="307"/>
      <c r="CG1095" s="307"/>
      <c r="CH1095" s="307"/>
      <c r="CI1095" s="307"/>
      <c r="CJ1095" s="307"/>
      <c r="CK1095" s="307"/>
      <c r="CL1095" s="307"/>
      <c r="CM1095" s="307"/>
      <c r="CN1095" s="307"/>
      <c r="CO1095" s="307"/>
      <c r="CP1095" s="307"/>
      <c r="CQ1095" s="307"/>
      <c r="CR1095" s="307"/>
      <c r="CS1095" s="307"/>
      <c r="CT1095" s="307"/>
      <c r="CU1095" s="307"/>
      <c r="CV1095" s="307"/>
      <c r="CW1095" s="307"/>
      <c r="CX1095" s="307"/>
      <c r="CY1095" s="307"/>
      <c r="CZ1095" s="307"/>
      <c r="DA1095" s="307"/>
      <c r="DB1095" s="307"/>
      <c r="DC1095" s="307"/>
      <c r="DD1095" s="307"/>
      <c r="DE1095" s="307"/>
      <c r="DF1095" s="307"/>
      <c r="DG1095" s="307"/>
      <c r="DH1095" s="307"/>
      <c r="DI1095" s="390"/>
      <c r="DJ1095" s="390"/>
      <c r="DK1095" s="307"/>
      <c r="DL1095" s="307"/>
      <c r="DM1095" s="307"/>
      <c r="DN1095" s="307"/>
      <c r="DO1095" s="307"/>
      <c r="DP1095" s="307"/>
      <c r="DQ1095" s="307"/>
      <c r="DR1095" s="307"/>
      <c r="DS1095" s="307"/>
      <c r="DT1095" s="307"/>
      <c r="DU1095" s="307"/>
      <c r="DV1095" s="307"/>
      <c r="DW1095" s="307"/>
      <c r="DX1095" s="307"/>
      <c r="DY1095" s="307"/>
      <c r="DZ1095" s="307"/>
      <c r="EA1095" s="307"/>
      <c r="EB1095" s="307"/>
      <c r="EC1095" s="307"/>
      <c r="ED1095" s="307"/>
      <c r="EE1095" s="307"/>
      <c r="EF1095" s="307"/>
      <c r="EG1095" s="307"/>
      <c r="EH1095" s="307"/>
      <c r="EI1095" s="307"/>
      <c r="EJ1095" s="307"/>
      <c r="EK1095" s="307"/>
      <c r="EL1095" s="307"/>
      <c r="EM1095" s="307"/>
      <c r="EN1095" s="307"/>
      <c r="EO1095" s="307"/>
      <c r="EP1095" s="307"/>
      <c r="EQ1095" s="307"/>
      <c r="ER1095" s="307"/>
      <c r="ES1095" s="307"/>
      <c r="ET1095" s="307"/>
      <c r="EU1095" s="390"/>
      <c r="EV1095" s="390"/>
      <c r="EW1095" s="307"/>
      <c r="EX1095" s="307"/>
      <c r="EY1095" s="307"/>
      <c r="EZ1095" s="307"/>
      <c r="FA1095" s="307"/>
      <c r="FB1095" s="307"/>
      <c r="FC1095" s="307"/>
      <c r="FD1095" s="307"/>
      <c r="FE1095" s="307"/>
      <c r="FF1095" s="307"/>
      <c r="FG1095" s="307"/>
      <c r="FH1095" s="307"/>
      <c r="FI1095" s="307"/>
      <c r="FJ1095" s="307"/>
      <c r="FK1095" s="307"/>
      <c r="FL1095" s="307"/>
      <c r="FM1095" s="307"/>
      <c r="FN1095" s="307"/>
      <c r="FO1095" s="307"/>
      <c r="FP1095" s="307"/>
      <c r="FQ1095" s="307"/>
      <c r="FR1095" s="307"/>
      <c r="FS1095" s="307"/>
      <c r="FT1095" s="307"/>
      <c r="FU1095" s="307"/>
      <c r="FV1095" s="307"/>
      <c r="FW1095" s="307"/>
      <c r="FX1095" s="307"/>
      <c r="FY1095" s="307"/>
      <c r="FZ1095" s="307"/>
      <c r="GA1095" s="307"/>
      <c r="GB1095" s="307"/>
      <c r="GC1095" s="307"/>
      <c r="GD1095" s="307"/>
      <c r="GE1095" s="307"/>
      <c r="GF1095" s="307"/>
      <c r="GG1095" s="307"/>
      <c r="GH1095" s="307"/>
      <c r="GI1095" s="307"/>
      <c r="GJ1095" s="307"/>
      <c r="GK1095" s="307"/>
      <c r="GL1095" s="307"/>
      <c r="GM1095" s="307"/>
      <c r="GN1095" s="307"/>
      <c r="GO1095" s="307"/>
      <c r="GP1095" s="307"/>
      <c r="GQ1095" s="307"/>
      <c r="GR1095" s="307"/>
      <c r="GS1095" s="307"/>
      <c r="GT1095" s="307"/>
      <c r="GU1095" s="307"/>
      <c r="GV1095" s="307"/>
      <c r="GW1095" s="307"/>
      <c r="GX1095" s="307"/>
      <c r="GY1095" s="307"/>
      <c r="GZ1095" s="307"/>
      <c r="HA1095" s="307"/>
      <c r="HB1095" s="307"/>
      <c r="HC1095" s="307"/>
      <c r="HD1095" s="307"/>
      <c r="HE1095" s="307"/>
      <c r="HF1095" s="307"/>
      <c r="HG1095" s="307"/>
      <c r="HH1095" s="307"/>
      <c r="HI1095" s="307"/>
      <c r="HJ1095" s="307"/>
      <c r="HK1095" s="307"/>
      <c r="HL1095" s="307"/>
      <c r="HM1095" s="307"/>
      <c r="HN1095" s="307"/>
      <c r="HO1095" s="307"/>
      <c r="HP1095" s="307"/>
      <c r="HQ1095" s="307"/>
      <c r="HR1095" s="307"/>
      <c r="HS1095" s="307"/>
      <c r="HT1095" s="307"/>
      <c r="HU1095" s="307"/>
      <c r="HV1095" s="307"/>
      <c r="HW1095" s="307"/>
      <c r="HX1095" s="307"/>
      <c r="HY1095" s="307"/>
      <c r="HZ1095" s="307"/>
      <c r="IA1095" s="307"/>
      <c r="IB1095" s="307"/>
      <c r="IC1095" s="307"/>
      <c r="ID1095" s="307"/>
      <c r="IE1095" s="307"/>
      <c r="IF1095" s="307"/>
      <c r="IG1095" s="307"/>
      <c r="IH1095" s="307"/>
      <c r="II1095" s="307"/>
      <c r="IJ1095" s="307"/>
      <c r="IK1095" s="307"/>
      <c r="IL1095" s="307"/>
      <c r="IM1095" s="307"/>
      <c r="IN1095" s="307"/>
      <c r="IO1095" s="307"/>
      <c r="IP1095" s="307"/>
      <c r="IQ1095" s="307"/>
      <c r="IR1095" s="307"/>
      <c r="IS1095" s="307"/>
      <c r="IT1095" s="307"/>
      <c r="IU1095" s="307"/>
      <c r="IV1095" s="307"/>
      <c r="IW1095" s="307"/>
      <c r="IX1095" s="307"/>
      <c r="IY1095" s="307"/>
      <c r="IZ1095" s="307"/>
      <c r="JA1095" s="307"/>
      <c r="JB1095" s="307"/>
      <c r="JC1095" s="307"/>
      <c r="JD1095" s="307"/>
      <c r="JE1095" s="307"/>
      <c r="JF1095" s="307"/>
      <c r="JG1095" s="307"/>
      <c r="JH1095" s="307"/>
      <c r="JI1095" s="307"/>
      <c r="JJ1095" s="307"/>
      <c r="JK1095" s="307"/>
      <c r="JL1095" s="307"/>
      <c r="JM1095" s="307"/>
      <c r="JN1095" s="307"/>
      <c r="JO1095" s="307"/>
      <c r="JP1095" s="307"/>
      <c r="JQ1095" s="307"/>
      <c r="JR1095" s="307"/>
      <c r="JS1095" s="307"/>
      <c r="JT1095" s="307"/>
      <c r="JU1095" s="307"/>
      <c r="JV1095" s="307"/>
      <c r="JW1095" s="307"/>
      <c r="JX1095" s="307"/>
      <c r="JY1095" s="307"/>
      <c r="JZ1095" s="307"/>
      <c r="KA1095" s="307"/>
      <c r="KB1095" s="307"/>
      <c r="KC1095" s="307"/>
      <c r="KD1095" s="307"/>
      <c r="KE1095" s="307"/>
      <c r="KF1095" s="307"/>
      <c r="KG1095" s="307"/>
      <c r="KH1095" s="307"/>
      <c r="KI1095" s="307"/>
      <c r="KJ1095" s="307"/>
      <c r="KK1095" s="307"/>
      <c r="KL1095" s="307"/>
      <c r="KM1095" s="307"/>
      <c r="KN1095" s="307"/>
      <c r="KO1095" s="307"/>
      <c r="KP1095" s="307"/>
      <c r="KQ1095" s="307"/>
      <c r="KR1095" s="307"/>
      <c r="KS1095" s="307"/>
      <c r="KT1095" s="307"/>
    </row>
    <row r="1096" spans="14:306" s="56" customFormat="1" ht="15" customHeight="1">
      <c r="N1096" s="410"/>
      <c r="O1096" s="410"/>
      <c r="P1096" s="311"/>
      <c r="Q1096" s="311"/>
      <c r="R1096" s="311"/>
      <c r="AJ1096" s="441">
        <v>25</v>
      </c>
      <c r="AK1096" s="443">
        <v>115</v>
      </c>
      <c r="AL1096" s="442">
        <v>84</v>
      </c>
      <c r="AM1096" s="443" t="s">
        <v>1183</v>
      </c>
      <c r="AN1096" s="442" t="s">
        <v>1184</v>
      </c>
      <c r="CB1096" s="307"/>
      <c r="CC1096" s="307"/>
      <c r="CD1096" s="307"/>
      <c r="CE1096" s="307"/>
      <c r="CF1096" s="307"/>
      <c r="CG1096" s="307"/>
      <c r="CH1096" s="307"/>
      <c r="CI1096" s="307"/>
      <c r="CJ1096" s="307"/>
      <c r="CK1096" s="307"/>
      <c r="CL1096" s="307"/>
      <c r="CM1096" s="307"/>
      <c r="CN1096" s="307"/>
      <c r="CO1096" s="307"/>
      <c r="CP1096" s="307"/>
      <c r="CQ1096" s="307"/>
      <c r="CR1096" s="307"/>
      <c r="CS1096" s="307"/>
      <c r="CT1096" s="307"/>
      <c r="CU1096" s="307"/>
      <c r="CV1096" s="307"/>
      <c r="CW1096" s="307"/>
      <c r="CX1096" s="307"/>
      <c r="CY1096" s="307"/>
      <c r="CZ1096" s="307"/>
      <c r="DA1096" s="307"/>
      <c r="DB1096" s="307"/>
      <c r="DC1096" s="307"/>
      <c r="DD1096" s="307"/>
      <c r="DE1096" s="307"/>
      <c r="DF1096" s="307"/>
      <c r="DG1096" s="307"/>
      <c r="DH1096" s="307"/>
      <c r="DI1096" s="390"/>
      <c r="DJ1096" s="390"/>
      <c r="DK1096" s="307"/>
      <c r="DL1096" s="307"/>
      <c r="DM1096" s="307"/>
      <c r="DN1096" s="307"/>
      <c r="DO1096" s="307"/>
      <c r="DP1096" s="307"/>
      <c r="DQ1096" s="307"/>
      <c r="DR1096" s="307"/>
      <c r="DS1096" s="307"/>
      <c r="DT1096" s="307"/>
      <c r="DU1096" s="307"/>
      <c r="DV1096" s="307"/>
      <c r="DW1096" s="307"/>
      <c r="DX1096" s="307"/>
      <c r="DY1096" s="307"/>
      <c r="DZ1096" s="307"/>
      <c r="EA1096" s="307"/>
      <c r="EB1096" s="307"/>
      <c r="EC1096" s="307"/>
      <c r="ED1096" s="307"/>
      <c r="EE1096" s="307"/>
      <c r="EF1096" s="307"/>
      <c r="EG1096" s="307"/>
      <c r="EH1096" s="307"/>
      <c r="EI1096" s="307"/>
      <c r="EJ1096" s="307"/>
      <c r="EK1096" s="307"/>
      <c r="EL1096" s="307"/>
      <c r="EM1096" s="307"/>
      <c r="EN1096" s="307"/>
      <c r="EO1096" s="307"/>
      <c r="EP1096" s="307"/>
      <c r="EQ1096" s="307"/>
      <c r="ER1096" s="307"/>
      <c r="ES1096" s="307"/>
      <c r="ET1096" s="307"/>
      <c r="EU1096" s="390"/>
      <c r="EV1096" s="390"/>
      <c r="EW1096" s="307"/>
      <c r="EX1096" s="307"/>
      <c r="EY1096" s="307"/>
      <c r="EZ1096" s="307"/>
      <c r="FA1096" s="307"/>
      <c r="FB1096" s="307"/>
      <c r="FC1096" s="307"/>
      <c r="FD1096" s="307"/>
      <c r="FE1096" s="307"/>
      <c r="FF1096" s="307"/>
      <c r="FG1096" s="307"/>
      <c r="FH1096" s="307"/>
      <c r="FI1096" s="307"/>
      <c r="FJ1096" s="307"/>
      <c r="FK1096" s="307"/>
      <c r="FL1096" s="307"/>
      <c r="FM1096" s="307"/>
      <c r="FN1096" s="307"/>
      <c r="FO1096" s="307"/>
      <c r="FP1096" s="307"/>
      <c r="FQ1096" s="307"/>
      <c r="FR1096" s="307"/>
      <c r="FS1096" s="307"/>
      <c r="FT1096" s="307"/>
      <c r="FU1096" s="307"/>
      <c r="FV1096" s="307"/>
      <c r="FW1096" s="307"/>
      <c r="FX1096" s="307"/>
      <c r="FY1096" s="307"/>
      <c r="FZ1096" s="307"/>
      <c r="GA1096" s="307"/>
      <c r="GB1096" s="307"/>
      <c r="GC1096" s="307"/>
      <c r="GD1096" s="307"/>
      <c r="GE1096" s="307"/>
      <c r="GF1096" s="307"/>
      <c r="GG1096" s="307"/>
      <c r="GH1096" s="307"/>
      <c r="GI1096" s="307"/>
      <c r="GJ1096" s="307"/>
      <c r="GK1096" s="307"/>
      <c r="GL1096" s="307"/>
      <c r="GM1096" s="307"/>
      <c r="GN1096" s="307"/>
      <c r="GO1096" s="307"/>
      <c r="GP1096" s="307"/>
      <c r="GQ1096" s="307"/>
      <c r="GR1096" s="307"/>
      <c r="GS1096" s="307"/>
      <c r="GT1096" s="307"/>
      <c r="GU1096" s="307"/>
      <c r="GV1096" s="307"/>
      <c r="GW1096" s="307"/>
      <c r="GX1096" s="307"/>
      <c r="GY1096" s="307"/>
      <c r="GZ1096" s="307"/>
      <c r="HA1096" s="307"/>
      <c r="HB1096" s="307"/>
      <c r="HC1096" s="307"/>
      <c r="HD1096" s="307"/>
      <c r="HE1096" s="307"/>
      <c r="HF1096" s="307"/>
      <c r="HG1096" s="307"/>
      <c r="HH1096" s="307"/>
      <c r="HI1096" s="307"/>
      <c r="HJ1096" s="307"/>
      <c r="HK1096" s="307"/>
      <c r="HL1096" s="307"/>
      <c r="HM1096" s="307"/>
      <c r="HN1096" s="307"/>
      <c r="HO1096" s="307"/>
      <c r="HP1096" s="307"/>
      <c r="HQ1096" s="307"/>
      <c r="HR1096" s="307"/>
      <c r="HS1096" s="307"/>
      <c r="HT1096" s="307"/>
      <c r="HU1096" s="307"/>
      <c r="HV1096" s="307"/>
      <c r="HW1096" s="307"/>
      <c r="HX1096" s="307"/>
      <c r="HY1096" s="307"/>
      <c r="HZ1096" s="307"/>
      <c r="IA1096" s="307"/>
      <c r="IB1096" s="307"/>
      <c r="IC1096" s="307"/>
      <c r="ID1096" s="307"/>
      <c r="IE1096" s="307"/>
      <c r="IF1096" s="307"/>
      <c r="IG1096" s="307"/>
      <c r="IH1096" s="307"/>
      <c r="II1096" s="307"/>
      <c r="IJ1096" s="307"/>
      <c r="IK1096" s="307"/>
      <c r="IL1096" s="307"/>
      <c r="IM1096" s="307"/>
      <c r="IN1096" s="307"/>
      <c r="IO1096" s="307"/>
      <c r="IP1096" s="307"/>
      <c r="IQ1096" s="307"/>
      <c r="IR1096" s="307"/>
      <c r="IS1096" s="307"/>
      <c r="IT1096" s="307"/>
      <c r="IU1096" s="307"/>
      <c r="IV1096" s="307"/>
      <c r="IW1096" s="307"/>
      <c r="IX1096" s="307"/>
      <c r="IY1096" s="307"/>
      <c r="IZ1096" s="307"/>
      <c r="JA1096" s="307"/>
      <c r="JB1096" s="307"/>
      <c r="JC1096" s="307"/>
      <c r="JD1096" s="307"/>
      <c r="JE1096" s="307"/>
      <c r="JF1096" s="307"/>
      <c r="JG1096" s="307"/>
      <c r="JH1096" s="307"/>
      <c r="JI1096" s="307"/>
      <c r="JJ1096" s="307"/>
      <c r="JK1096" s="307"/>
      <c r="JL1096" s="307"/>
      <c r="JM1096" s="307"/>
      <c r="JN1096" s="307"/>
      <c r="JO1096" s="307"/>
      <c r="JP1096" s="307"/>
      <c r="JQ1096" s="307"/>
      <c r="JR1096" s="307"/>
      <c r="JS1096" s="307"/>
      <c r="JT1096" s="307"/>
      <c r="JU1096" s="307"/>
      <c r="JV1096" s="307"/>
      <c r="JW1096" s="307"/>
      <c r="JX1096" s="307"/>
      <c r="JY1096" s="307"/>
      <c r="JZ1096" s="307"/>
      <c r="KA1096" s="307"/>
      <c r="KB1096" s="307"/>
      <c r="KC1096" s="307"/>
      <c r="KD1096" s="307"/>
      <c r="KE1096" s="307"/>
      <c r="KF1096" s="307"/>
      <c r="KG1096" s="307"/>
      <c r="KH1096" s="307"/>
      <c r="KI1096" s="307"/>
      <c r="KJ1096" s="307"/>
      <c r="KK1096" s="307"/>
      <c r="KL1096" s="307"/>
      <c r="KM1096" s="307"/>
      <c r="KN1096" s="307"/>
      <c r="KO1096" s="307"/>
      <c r="KP1096" s="307"/>
      <c r="KQ1096" s="307"/>
      <c r="KR1096" s="307"/>
      <c r="KS1096" s="307"/>
      <c r="KT1096" s="307"/>
    </row>
    <row r="1097" spans="14:306" s="56" customFormat="1" ht="15" customHeight="1">
      <c r="N1097" s="410"/>
      <c r="O1097" s="410"/>
      <c r="P1097" s="311"/>
      <c r="Q1097" s="311"/>
      <c r="R1097" s="311"/>
      <c r="AJ1097" s="441">
        <v>26</v>
      </c>
      <c r="AK1097" s="446">
        <v>118</v>
      </c>
      <c r="AL1097" s="433">
        <v>88</v>
      </c>
      <c r="AM1097" s="443" t="s">
        <v>1185</v>
      </c>
      <c r="AN1097" s="443" t="s">
        <v>1186</v>
      </c>
      <c r="CB1097" s="307"/>
      <c r="CC1097" s="307"/>
      <c r="CD1097" s="307"/>
      <c r="CE1097" s="307"/>
      <c r="CF1097" s="307"/>
      <c r="CG1097" s="307"/>
      <c r="CH1097" s="307"/>
      <c r="CI1097" s="307"/>
      <c r="CJ1097" s="307"/>
      <c r="CK1097" s="307"/>
      <c r="CL1097" s="307"/>
      <c r="CM1097" s="307"/>
      <c r="CN1097" s="307"/>
      <c r="CO1097" s="307"/>
      <c r="CP1097" s="307"/>
      <c r="CQ1097" s="307"/>
      <c r="CR1097" s="307"/>
      <c r="CS1097" s="307"/>
      <c r="CT1097" s="307"/>
      <c r="CU1097" s="307"/>
      <c r="CV1097" s="307"/>
      <c r="CW1097" s="307"/>
      <c r="CX1097" s="307"/>
      <c r="CY1097" s="307"/>
      <c r="CZ1097" s="307"/>
      <c r="DA1097" s="307"/>
      <c r="DB1097" s="307"/>
      <c r="DC1097" s="307"/>
      <c r="DD1097" s="307"/>
      <c r="DE1097" s="307"/>
      <c r="DF1097" s="307"/>
      <c r="DG1097" s="307"/>
      <c r="DH1097" s="307"/>
      <c r="DI1097" s="390"/>
      <c r="DJ1097" s="390"/>
      <c r="DK1097" s="307"/>
      <c r="DL1097" s="307"/>
      <c r="DM1097" s="307"/>
      <c r="DN1097" s="307"/>
      <c r="DO1097" s="307"/>
      <c r="DP1097" s="307"/>
      <c r="DQ1097" s="307"/>
      <c r="DR1097" s="307"/>
      <c r="DS1097" s="307"/>
      <c r="DT1097" s="307"/>
      <c r="DU1097" s="307"/>
      <c r="DV1097" s="307"/>
      <c r="DW1097" s="307"/>
      <c r="DX1097" s="307"/>
      <c r="DY1097" s="307"/>
      <c r="DZ1097" s="307"/>
      <c r="EA1097" s="307"/>
      <c r="EB1097" s="307"/>
      <c r="EC1097" s="307"/>
      <c r="ED1097" s="307"/>
      <c r="EE1097" s="307"/>
      <c r="EF1097" s="307"/>
      <c r="EG1097" s="307"/>
      <c r="EH1097" s="307"/>
      <c r="EI1097" s="307"/>
      <c r="EJ1097" s="307"/>
      <c r="EK1097" s="307"/>
      <c r="EL1097" s="307"/>
      <c r="EM1097" s="307"/>
      <c r="EN1097" s="307"/>
      <c r="EO1097" s="307"/>
      <c r="EP1097" s="307"/>
      <c r="EQ1097" s="307"/>
      <c r="ER1097" s="307"/>
      <c r="ES1097" s="307"/>
      <c r="ET1097" s="307"/>
      <c r="EU1097" s="390"/>
      <c r="EV1097" s="390"/>
      <c r="EW1097" s="307"/>
      <c r="EX1097" s="307"/>
      <c r="EY1097" s="307"/>
      <c r="EZ1097" s="307"/>
      <c r="FA1097" s="307"/>
      <c r="FB1097" s="307"/>
      <c r="FC1097" s="307"/>
      <c r="FD1097" s="307"/>
      <c r="FE1097" s="307"/>
      <c r="FF1097" s="307"/>
      <c r="FG1097" s="307"/>
      <c r="FH1097" s="307"/>
      <c r="FI1097" s="307"/>
      <c r="FJ1097" s="307"/>
      <c r="FK1097" s="307"/>
      <c r="FL1097" s="307"/>
      <c r="FM1097" s="307"/>
      <c r="FN1097" s="307"/>
      <c r="FO1097" s="307"/>
      <c r="FP1097" s="307"/>
      <c r="FQ1097" s="307"/>
      <c r="FR1097" s="307"/>
      <c r="FS1097" s="307"/>
      <c r="FT1097" s="307"/>
      <c r="FU1097" s="307"/>
      <c r="FV1097" s="307"/>
      <c r="FW1097" s="307"/>
      <c r="FX1097" s="307"/>
      <c r="FY1097" s="307"/>
      <c r="FZ1097" s="307"/>
      <c r="GA1097" s="307"/>
      <c r="GB1097" s="307"/>
      <c r="GC1097" s="307"/>
      <c r="GD1097" s="307"/>
      <c r="GE1097" s="307"/>
      <c r="GF1097" s="307"/>
      <c r="GG1097" s="307"/>
      <c r="GH1097" s="307"/>
      <c r="GI1097" s="307"/>
      <c r="GJ1097" s="307"/>
      <c r="GK1097" s="307"/>
      <c r="GL1097" s="307"/>
      <c r="GM1097" s="307"/>
      <c r="GN1097" s="307"/>
      <c r="GO1097" s="307"/>
      <c r="GP1097" s="307"/>
      <c r="GQ1097" s="307"/>
      <c r="GR1097" s="307"/>
      <c r="GS1097" s="307"/>
      <c r="GT1097" s="307"/>
      <c r="GU1097" s="307"/>
      <c r="GV1097" s="307"/>
      <c r="GW1097" s="307"/>
      <c r="GX1097" s="307"/>
      <c r="GY1097" s="307"/>
      <c r="GZ1097" s="307"/>
      <c r="HA1097" s="307"/>
      <c r="HB1097" s="307"/>
      <c r="HC1097" s="307"/>
      <c r="HD1097" s="307"/>
      <c r="HE1097" s="307"/>
      <c r="HF1097" s="307"/>
      <c r="HG1097" s="307"/>
      <c r="HH1097" s="307"/>
      <c r="HI1097" s="307"/>
      <c r="HJ1097" s="307"/>
      <c r="HK1097" s="307"/>
      <c r="HL1097" s="307"/>
      <c r="HM1097" s="307"/>
      <c r="HN1097" s="307"/>
      <c r="HO1097" s="307"/>
      <c r="HP1097" s="307"/>
      <c r="HQ1097" s="307"/>
      <c r="HR1097" s="307"/>
      <c r="HS1097" s="307"/>
      <c r="HT1097" s="307"/>
      <c r="HU1097" s="307"/>
      <c r="HV1097" s="307"/>
      <c r="HW1097" s="307"/>
      <c r="HX1097" s="307"/>
      <c r="HY1097" s="307"/>
      <c r="HZ1097" s="307"/>
      <c r="IA1097" s="307"/>
      <c r="IB1097" s="307"/>
      <c r="IC1097" s="307"/>
      <c r="ID1097" s="307"/>
      <c r="IE1097" s="307"/>
      <c r="IF1097" s="307"/>
      <c r="IG1097" s="307"/>
      <c r="IH1097" s="307"/>
      <c r="II1097" s="307"/>
      <c r="IJ1097" s="307"/>
      <c r="IK1097" s="307"/>
      <c r="IL1097" s="307"/>
      <c r="IM1097" s="307"/>
      <c r="IN1097" s="307"/>
      <c r="IO1097" s="307"/>
      <c r="IP1097" s="307"/>
      <c r="IQ1097" s="307"/>
      <c r="IR1097" s="307"/>
      <c r="IS1097" s="307"/>
      <c r="IT1097" s="307"/>
      <c r="IU1097" s="307"/>
      <c r="IV1097" s="307"/>
      <c r="IW1097" s="307"/>
      <c r="IX1097" s="307"/>
      <c r="IY1097" s="307"/>
      <c r="IZ1097" s="307"/>
      <c r="JA1097" s="307"/>
      <c r="JB1097" s="307"/>
      <c r="JC1097" s="307"/>
      <c r="JD1097" s="307"/>
      <c r="JE1097" s="307"/>
      <c r="JF1097" s="307"/>
      <c r="JG1097" s="307"/>
      <c r="JH1097" s="307"/>
      <c r="JI1097" s="307"/>
      <c r="JJ1097" s="307"/>
      <c r="JK1097" s="307"/>
      <c r="JL1097" s="307"/>
      <c r="JM1097" s="307"/>
      <c r="JN1097" s="307"/>
      <c r="JO1097" s="307"/>
      <c r="JP1097" s="307"/>
      <c r="JQ1097" s="307"/>
      <c r="JR1097" s="307"/>
      <c r="JS1097" s="307"/>
      <c r="JT1097" s="307"/>
      <c r="JU1097" s="307"/>
      <c r="JV1097" s="307"/>
      <c r="JW1097" s="307"/>
      <c r="JX1097" s="307"/>
      <c r="JY1097" s="307"/>
      <c r="JZ1097" s="307"/>
      <c r="KA1097" s="307"/>
      <c r="KB1097" s="307"/>
      <c r="KC1097" s="307"/>
      <c r="KD1097" s="307"/>
      <c r="KE1097" s="307"/>
      <c r="KF1097" s="307"/>
      <c r="KG1097" s="307"/>
      <c r="KH1097" s="307"/>
      <c r="KI1097" s="307"/>
      <c r="KJ1097" s="307"/>
      <c r="KK1097" s="307"/>
      <c r="KL1097" s="307"/>
      <c r="KM1097" s="307"/>
      <c r="KN1097" s="307"/>
      <c r="KO1097" s="307"/>
      <c r="KP1097" s="307"/>
      <c r="KQ1097" s="307"/>
      <c r="KR1097" s="307"/>
      <c r="KS1097" s="307"/>
      <c r="KT1097" s="307"/>
    </row>
    <row r="1098" spans="14:306" s="56" customFormat="1" ht="15" customHeight="1">
      <c r="N1098" s="447"/>
      <c r="AJ1098" s="441">
        <v>27</v>
      </c>
      <c r="AK1098" s="442">
        <v>121</v>
      </c>
      <c r="AL1098" s="442">
        <v>92</v>
      </c>
      <c r="AM1098" s="443" t="s">
        <v>1126</v>
      </c>
      <c r="AN1098" s="442" t="s">
        <v>462</v>
      </c>
      <c r="CB1098" s="307"/>
      <c r="CC1098" s="307"/>
      <c r="CD1098" s="307"/>
      <c r="CE1098" s="307"/>
      <c r="CF1098" s="307"/>
      <c r="CG1098" s="307"/>
      <c r="CH1098" s="307"/>
      <c r="CI1098" s="307"/>
      <c r="CJ1098" s="307"/>
      <c r="CK1098" s="307"/>
      <c r="CL1098" s="307"/>
      <c r="CM1098" s="307"/>
      <c r="CN1098" s="307"/>
      <c r="CO1098" s="307"/>
      <c r="CP1098" s="307"/>
      <c r="CQ1098" s="307"/>
      <c r="CR1098" s="307"/>
      <c r="CS1098" s="307"/>
      <c r="CT1098" s="307"/>
      <c r="CU1098" s="307"/>
      <c r="CV1098" s="307"/>
      <c r="CW1098" s="307"/>
      <c r="CX1098" s="307"/>
      <c r="CY1098" s="307"/>
      <c r="CZ1098" s="307"/>
      <c r="DA1098" s="307"/>
      <c r="DB1098" s="307"/>
      <c r="DC1098" s="307"/>
      <c r="DD1098" s="307"/>
      <c r="DE1098" s="307"/>
      <c r="DF1098" s="307"/>
      <c r="DG1098" s="307"/>
      <c r="DH1098" s="307"/>
      <c r="DI1098" s="390"/>
      <c r="DJ1098" s="390"/>
      <c r="DK1098" s="307"/>
      <c r="DL1098" s="307"/>
      <c r="DM1098" s="307"/>
      <c r="DN1098" s="307"/>
      <c r="DO1098" s="307"/>
      <c r="DP1098" s="307"/>
      <c r="DQ1098" s="307"/>
      <c r="DR1098" s="307"/>
      <c r="DS1098" s="307"/>
      <c r="DT1098" s="307"/>
      <c r="DU1098" s="307"/>
      <c r="DV1098" s="307"/>
      <c r="DW1098" s="307"/>
      <c r="DX1098" s="307"/>
      <c r="DY1098" s="307"/>
      <c r="DZ1098" s="307"/>
      <c r="EA1098" s="307"/>
      <c r="EB1098" s="307"/>
      <c r="EC1098" s="307"/>
      <c r="ED1098" s="307"/>
      <c r="EE1098" s="307"/>
      <c r="EF1098" s="307"/>
      <c r="EG1098" s="307"/>
      <c r="EH1098" s="307"/>
      <c r="EI1098" s="307"/>
      <c r="EJ1098" s="307"/>
      <c r="EK1098" s="307"/>
      <c r="EL1098" s="307"/>
      <c r="EM1098" s="307"/>
      <c r="EN1098" s="307"/>
      <c r="EO1098" s="307"/>
      <c r="EP1098" s="307"/>
      <c r="EQ1098" s="307"/>
      <c r="ER1098" s="307"/>
      <c r="ES1098" s="307"/>
      <c r="ET1098" s="307"/>
      <c r="EU1098" s="390"/>
      <c r="EV1098" s="390"/>
      <c r="EW1098" s="307"/>
      <c r="EX1098" s="307"/>
      <c r="EY1098" s="307"/>
      <c r="EZ1098" s="307"/>
      <c r="FA1098" s="307"/>
      <c r="FB1098" s="307"/>
      <c r="FC1098" s="307"/>
      <c r="FD1098" s="307"/>
      <c r="FE1098" s="307"/>
      <c r="FF1098" s="307"/>
      <c r="FG1098" s="307"/>
      <c r="FH1098" s="307"/>
      <c r="FI1098" s="307"/>
      <c r="FJ1098" s="307"/>
      <c r="FK1098" s="307"/>
      <c r="FL1098" s="307"/>
      <c r="FM1098" s="307"/>
      <c r="FN1098" s="307"/>
      <c r="FO1098" s="307"/>
      <c r="FP1098" s="307"/>
      <c r="FQ1098" s="307"/>
      <c r="FR1098" s="307"/>
      <c r="FS1098" s="307"/>
      <c r="FT1098" s="307"/>
      <c r="FU1098" s="307"/>
      <c r="FV1098" s="307"/>
      <c r="FW1098" s="307"/>
      <c r="FX1098" s="307"/>
      <c r="FY1098" s="307"/>
      <c r="FZ1098" s="307"/>
      <c r="GA1098" s="307"/>
      <c r="GB1098" s="307"/>
      <c r="GC1098" s="307"/>
      <c r="GD1098" s="307"/>
      <c r="GE1098" s="307"/>
      <c r="GF1098" s="307"/>
      <c r="GG1098" s="307"/>
      <c r="GH1098" s="307"/>
      <c r="GI1098" s="307"/>
      <c r="GJ1098" s="307"/>
      <c r="GK1098" s="307"/>
      <c r="GL1098" s="307"/>
      <c r="GM1098" s="307"/>
      <c r="GN1098" s="307"/>
      <c r="GO1098" s="307"/>
      <c r="GP1098" s="307"/>
      <c r="GQ1098" s="307"/>
      <c r="GR1098" s="307"/>
      <c r="GS1098" s="307"/>
      <c r="GT1098" s="307"/>
      <c r="GU1098" s="307"/>
      <c r="GV1098" s="307"/>
      <c r="GW1098" s="307"/>
      <c r="GX1098" s="307"/>
      <c r="GY1098" s="307"/>
      <c r="GZ1098" s="307"/>
      <c r="HA1098" s="307"/>
      <c r="HB1098" s="307"/>
      <c r="HC1098" s="307"/>
      <c r="HD1098" s="307"/>
      <c r="HE1098" s="307"/>
      <c r="HF1098" s="307"/>
      <c r="HG1098" s="307"/>
      <c r="HH1098" s="307"/>
      <c r="HI1098" s="307"/>
      <c r="HJ1098" s="307"/>
      <c r="HK1098" s="307"/>
      <c r="HL1098" s="307"/>
      <c r="HM1098" s="307"/>
      <c r="HN1098" s="307"/>
      <c r="HO1098" s="307"/>
      <c r="HP1098" s="307"/>
      <c r="HQ1098" s="307"/>
      <c r="HR1098" s="307"/>
      <c r="HS1098" s="307"/>
      <c r="HT1098" s="307"/>
      <c r="HU1098" s="307"/>
      <c r="HV1098" s="307"/>
      <c r="HW1098" s="307"/>
      <c r="HX1098" s="307"/>
      <c r="HY1098" s="307"/>
      <c r="HZ1098" s="307"/>
      <c r="IA1098" s="307"/>
      <c r="IB1098" s="307"/>
      <c r="IC1098" s="307"/>
      <c r="ID1098" s="307"/>
      <c r="IE1098" s="307"/>
      <c r="IF1098" s="307"/>
      <c r="IG1098" s="307"/>
      <c r="IH1098" s="307"/>
      <c r="II1098" s="307"/>
      <c r="IJ1098" s="307"/>
      <c r="IK1098" s="307"/>
      <c r="IL1098" s="307"/>
      <c r="IM1098" s="307"/>
      <c r="IN1098" s="307"/>
      <c r="IO1098" s="307"/>
      <c r="IP1098" s="307"/>
      <c r="IQ1098" s="307"/>
      <c r="IR1098" s="307"/>
      <c r="IS1098" s="307"/>
      <c r="IT1098" s="307"/>
      <c r="IU1098" s="307"/>
      <c r="IV1098" s="307"/>
      <c r="IW1098" s="307"/>
      <c r="IX1098" s="307"/>
      <c r="IY1098" s="307"/>
      <c r="IZ1098" s="307"/>
      <c r="JA1098" s="307"/>
      <c r="JB1098" s="307"/>
      <c r="JC1098" s="307"/>
      <c r="JD1098" s="307"/>
      <c r="JE1098" s="307"/>
      <c r="JF1098" s="307"/>
      <c r="JG1098" s="307"/>
      <c r="JH1098" s="307"/>
      <c r="JI1098" s="307"/>
      <c r="JJ1098" s="307"/>
      <c r="JK1098" s="307"/>
      <c r="JL1098" s="307"/>
      <c r="JM1098" s="307"/>
      <c r="JN1098" s="307"/>
      <c r="JO1098" s="307"/>
      <c r="JP1098" s="307"/>
      <c r="JQ1098" s="307"/>
      <c r="JR1098" s="307"/>
      <c r="JS1098" s="307"/>
      <c r="JT1098" s="307"/>
      <c r="JU1098" s="307"/>
      <c r="JV1098" s="307"/>
      <c r="JW1098" s="307"/>
      <c r="JX1098" s="307"/>
      <c r="JY1098" s="307"/>
      <c r="JZ1098" s="307"/>
      <c r="KA1098" s="307"/>
      <c r="KB1098" s="307"/>
      <c r="KC1098" s="307"/>
      <c r="KD1098" s="307"/>
      <c r="KE1098" s="307"/>
      <c r="KF1098" s="307"/>
      <c r="KG1098" s="307"/>
      <c r="KH1098" s="307"/>
      <c r="KI1098" s="307"/>
      <c r="KJ1098" s="307"/>
      <c r="KK1098" s="307"/>
      <c r="KL1098" s="307"/>
      <c r="KM1098" s="307"/>
      <c r="KN1098" s="307"/>
      <c r="KO1098" s="307"/>
      <c r="KP1098" s="307"/>
      <c r="KQ1098" s="307"/>
      <c r="KR1098" s="307"/>
      <c r="KS1098" s="307"/>
      <c r="KT1098" s="307"/>
    </row>
    <row r="1099" spans="14:306" s="56" customFormat="1" ht="15" customHeight="1">
      <c r="AJ1099" s="441">
        <v>28</v>
      </c>
      <c r="AK1099" s="442">
        <v>123</v>
      </c>
      <c r="AL1099" s="442">
        <v>94</v>
      </c>
      <c r="AM1099" s="443" t="s">
        <v>1128</v>
      </c>
      <c r="AN1099" s="443" t="s">
        <v>1187</v>
      </c>
      <c r="CB1099" s="307"/>
      <c r="CC1099" s="307"/>
      <c r="CD1099" s="307"/>
      <c r="CE1099" s="307"/>
      <c r="CF1099" s="307"/>
      <c r="CG1099" s="307"/>
      <c r="CH1099" s="307"/>
      <c r="CI1099" s="307"/>
      <c r="CJ1099" s="307"/>
      <c r="CK1099" s="307"/>
      <c r="CL1099" s="307"/>
      <c r="CM1099" s="307"/>
      <c r="CN1099" s="307"/>
      <c r="CO1099" s="307"/>
      <c r="CP1099" s="307"/>
      <c r="CQ1099" s="307"/>
      <c r="CR1099" s="307"/>
      <c r="CS1099" s="307"/>
      <c r="CT1099" s="307"/>
      <c r="CU1099" s="307"/>
      <c r="CV1099" s="307"/>
      <c r="CW1099" s="307"/>
      <c r="CX1099" s="307"/>
      <c r="CY1099" s="307"/>
      <c r="CZ1099" s="307"/>
      <c r="DA1099" s="307"/>
      <c r="DB1099" s="307"/>
      <c r="DC1099" s="307"/>
      <c r="DD1099" s="307"/>
      <c r="DE1099" s="307"/>
      <c r="DF1099" s="307"/>
      <c r="DG1099" s="307"/>
      <c r="DH1099" s="307"/>
      <c r="DI1099" s="390"/>
      <c r="DJ1099" s="390"/>
      <c r="DK1099" s="307"/>
      <c r="DL1099" s="307"/>
      <c r="DM1099" s="307"/>
      <c r="DN1099" s="307"/>
      <c r="DO1099" s="307"/>
      <c r="DP1099" s="307"/>
      <c r="DQ1099" s="307"/>
      <c r="DR1099" s="307"/>
      <c r="DS1099" s="307"/>
      <c r="DT1099" s="307"/>
      <c r="DU1099" s="307"/>
      <c r="DV1099" s="307"/>
      <c r="DW1099" s="307"/>
      <c r="DX1099" s="307"/>
      <c r="DY1099" s="307"/>
      <c r="DZ1099" s="307"/>
      <c r="EA1099" s="307"/>
      <c r="EB1099" s="307"/>
      <c r="EC1099" s="307"/>
      <c r="ED1099" s="307"/>
      <c r="EE1099" s="307"/>
      <c r="EF1099" s="307"/>
      <c r="EG1099" s="307"/>
      <c r="EH1099" s="307"/>
      <c r="EI1099" s="307"/>
      <c r="EJ1099" s="307"/>
      <c r="EK1099" s="307"/>
      <c r="EL1099" s="307"/>
      <c r="EM1099" s="307"/>
      <c r="EN1099" s="307"/>
      <c r="EO1099" s="307"/>
      <c r="EP1099" s="307"/>
      <c r="EQ1099" s="307"/>
      <c r="ER1099" s="307"/>
      <c r="ES1099" s="307"/>
      <c r="ET1099" s="307"/>
      <c r="EU1099" s="390"/>
      <c r="EV1099" s="390"/>
      <c r="EW1099" s="307"/>
      <c r="EX1099" s="307"/>
      <c r="EY1099" s="307"/>
      <c r="EZ1099" s="307"/>
      <c r="FA1099" s="307"/>
      <c r="FB1099" s="307"/>
      <c r="FC1099" s="307"/>
      <c r="FD1099" s="307"/>
      <c r="FE1099" s="307"/>
      <c r="FF1099" s="307"/>
      <c r="FG1099" s="307"/>
      <c r="FH1099" s="307"/>
      <c r="FI1099" s="307"/>
      <c r="FJ1099" s="307"/>
      <c r="FK1099" s="307"/>
      <c r="FL1099" s="307"/>
      <c r="FM1099" s="307"/>
      <c r="FN1099" s="307"/>
      <c r="FO1099" s="307"/>
      <c r="FP1099" s="307"/>
      <c r="FQ1099" s="307"/>
      <c r="FR1099" s="307"/>
      <c r="FS1099" s="307"/>
      <c r="FT1099" s="307"/>
      <c r="FU1099" s="307"/>
      <c r="FV1099" s="307"/>
      <c r="FW1099" s="307"/>
      <c r="FX1099" s="307"/>
      <c r="FY1099" s="307"/>
      <c r="FZ1099" s="307"/>
      <c r="GA1099" s="307"/>
      <c r="GB1099" s="307"/>
      <c r="GC1099" s="307"/>
      <c r="GD1099" s="307"/>
      <c r="GE1099" s="307"/>
      <c r="GF1099" s="307"/>
      <c r="GG1099" s="307"/>
      <c r="GH1099" s="307"/>
      <c r="GI1099" s="307"/>
      <c r="GJ1099" s="307"/>
      <c r="GK1099" s="307"/>
      <c r="GL1099" s="307"/>
      <c r="GM1099" s="307"/>
      <c r="GN1099" s="307"/>
      <c r="GO1099" s="307"/>
      <c r="GP1099" s="307"/>
      <c r="GQ1099" s="307"/>
      <c r="GR1099" s="307"/>
      <c r="GS1099" s="307"/>
      <c r="GT1099" s="307"/>
      <c r="GU1099" s="307"/>
      <c r="GV1099" s="307"/>
      <c r="GW1099" s="307"/>
      <c r="GX1099" s="307"/>
      <c r="GY1099" s="307"/>
      <c r="GZ1099" s="307"/>
      <c r="HA1099" s="307"/>
      <c r="HB1099" s="307"/>
      <c r="HC1099" s="307"/>
      <c r="HD1099" s="307"/>
      <c r="HE1099" s="307"/>
      <c r="HF1099" s="307"/>
      <c r="HG1099" s="307"/>
      <c r="HH1099" s="307"/>
      <c r="HI1099" s="307"/>
      <c r="HJ1099" s="307"/>
      <c r="HK1099" s="307"/>
      <c r="HL1099" s="307"/>
      <c r="HM1099" s="307"/>
      <c r="HN1099" s="307"/>
      <c r="HO1099" s="307"/>
      <c r="HP1099" s="307"/>
      <c r="HQ1099" s="307"/>
      <c r="HR1099" s="307"/>
      <c r="HS1099" s="307"/>
      <c r="HT1099" s="307"/>
      <c r="HU1099" s="307"/>
      <c r="HV1099" s="307"/>
      <c r="HW1099" s="307"/>
      <c r="HX1099" s="307"/>
      <c r="HY1099" s="307"/>
      <c r="HZ1099" s="307"/>
      <c r="IA1099" s="307"/>
      <c r="IB1099" s="307"/>
      <c r="IC1099" s="307"/>
      <c r="ID1099" s="307"/>
      <c r="IE1099" s="307"/>
      <c r="IF1099" s="307"/>
      <c r="IG1099" s="307"/>
      <c r="IH1099" s="307"/>
      <c r="II1099" s="307"/>
      <c r="IJ1099" s="307"/>
      <c r="IK1099" s="307"/>
      <c r="IL1099" s="307"/>
      <c r="IM1099" s="307"/>
      <c r="IN1099" s="307"/>
      <c r="IO1099" s="307"/>
      <c r="IP1099" s="307"/>
      <c r="IQ1099" s="307"/>
      <c r="IR1099" s="307"/>
      <c r="IS1099" s="307"/>
      <c r="IT1099" s="307"/>
      <c r="IU1099" s="307"/>
      <c r="IV1099" s="307"/>
      <c r="IW1099" s="307"/>
      <c r="IX1099" s="307"/>
      <c r="IY1099" s="307"/>
      <c r="IZ1099" s="307"/>
      <c r="JA1099" s="307"/>
      <c r="JB1099" s="307"/>
      <c r="JC1099" s="307"/>
      <c r="JD1099" s="307"/>
      <c r="JE1099" s="307"/>
      <c r="JF1099" s="307"/>
      <c r="JG1099" s="307"/>
      <c r="JH1099" s="307"/>
      <c r="JI1099" s="307"/>
      <c r="JJ1099" s="307"/>
      <c r="JK1099" s="307"/>
      <c r="JL1099" s="307"/>
      <c r="JM1099" s="307"/>
      <c r="JN1099" s="307"/>
      <c r="JO1099" s="307"/>
      <c r="JP1099" s="307"/>
      <c r="JQ1099" s="307"/>
      <c r="JR1099" s="307"/>
      <c r="JS1099" s="307"/>
      <c r="JT1099" s="307"/>
      <c r="JU1099" s="307"/>
      <c r="JV1099" s="307"/>
      <c r="JW1099" s="307"/>
      <c r="JX1099" s="307"/>
      <c r="JY1099" s="307"/>
      <c r="JZ1099" s="307"/>
      <c r="KA1099" s="307"/>
      <c r="KB1099" s="307"/>
      <c r="KC1099" s="307"/>
      <c r="KD1099" s="307"/>
      <c r="KE1099" s="307"/>
      <c r="KF1099" s="307"/>
      <c r="KG1099" s="307"/>
      <c r="KH1099" s="307"/>
      <c r="KI1099" s="307"/>
      <c r="KJ1099" s="307"/>
      <c r="KK1099" s="307"/>
      <c r="KL1099" s="307"/>
      <c r="KM1099" s="307"/>
      <c r="KN1099" s="307"/>
      <c r="KO1099" s="307"/>
      <c r="KP1099" s="307"/>
      <c r="KQ1099" s="307"/>
      <c r="KR1099" s="307"/>
      <c r="KS1099" s="307"/>
      <c r="KT1099" s="307"/>
    </row>
    <row r="1100" spans="14:306" s="56" customFormat="1" ht="15" customHeight="1">
      <c r="AJ1100" s="441">
        <v>29</v>
      </c>
      <c r="AK1100" s="442">
        <v>126</v>
      </c>
      <c r="AL1100" s="442">
        <v>96</v>
      </c>
      <c r="AM1100" s="443" t="s">
        <v>1130</v>
      </c>
      <c r="AN1100" s="443" t="s">
        <v>1188</v>
      </c>
      <c r="CB1100" s="307"/>
      <c r="CC1100" s="307"/>
      <c r="CD1100" s="307"/>
      <c r="CE1100" s="307"/>
      <c r="CF1100" s="307"/>
      <c r="CG1100" s="307"/>
      <c r="CH1100" s="307"/>
      <c r="CI1100" s="307"/>
      <c r="CJ1100" s="307"/>
      <c r="CK1100" s="307"/>
      <c r="CL1100" s="307"/>
      <c r="CM1100" s="307"/>
      <c r="CN1100" s="307"/>
      <c r="CO1100" s="307"/>
      <c r="CP1100" s="307"/>
      <c r="CQ1100" s="307"/>
      <c r="CR1100" s="307"/>
      <c r="CS1100" s="307"/>
      <c r="CT1100" s="307"/>
      <c r="CU1100" s="307"/>
      <c r="CV1100" s="307"/>
      <c r="CW1100" s="307"/>
      <c r="CX1100" s="307"/>
      <c r="CY1100" s="307"/>
      <c r="CZ1100" s="307"/>
      <c r="DA1100" s="307"/>
      <c r="DB1100" s="307"/>
      <c r="DC1100" s="307"/>
      <c r="DD1100" s="307"/>
      <c r="DE1100" s="307"/>
      <c r="DF1100" s="307"/>
      <c r="DG1100" s="307"/>
      <c r="DH1100" s="307"/>
      <c r="DI1100" s="390"/>
      <c r="DJ1100" s="390"/>
      <c r="DK1100" s="307"/>
      <c r="DL1100" s="307"/>
      <c r="DM1100" s="307"/>
      <c r="DN1100" s="307"/>
      <c r="DO1100" s="307"/>
      <c r="DP1100" s="307"/>
      <c r="DQ1100" s="307"/>
      <c r="DR1100" s="307"/>
      <c r="DS1100" s="307"/>
      <c r="DT1100" s="307"/>
      <c r="DU1100" s="307"/>
      <c r="DV1100" s="307"/>
      <c r="DW1100" s="307"/>
      <c r="DX1100" s="307"/>
      <c r="DY1100" s="307"/>
      <c r="DZ1100" s="307"/>
      <c r="EA1100" s="307"/>
      <c r="EB1100" s="307"/>
      <c r="EC1100" s="307"/>
      <c r="ED1100" s="307"/>
      <c r="EE1100" s="307"/>
      <c r="EF1100" s="307"/>
      <c r="EG1100" s="307"/>
      <c r="EH1100" s="307"/>
      <c r="EI1100" s="307"/>
      <c r="EJ1100" s="307"/>
      <c r="EK1100" s="307"/>
      <c r="EL1100" s="307"/>
      <c r="EM1100" s="307"/>
      <c r="EN1100" s="307"/>
      <c r="EO1100" s="307"/>
      <c r="EP1100" s="307"/>
      <c r="EQ1100" s="307"/>
      <c r="ER1100" s="307"/>
      <c r="ES1100" s="307"/>
      <c r="ET1100" s="307"/>
      <c r="EU1100" s="390"/>
      <c r="EV1100" s="390"/>
      <c r="EW1100" s="307"/>
      <c r="EX1100" s="307"/>
      <c r="EY1100" s="307"/>
      <c r="EZ1100" s="307"/>
      <c r="FA1100" s="307"/>
      <c r="FB1100" s="307"/>
      <c r="FC1100" s="307"/>
      <c r="FD1100" s="307"/>
      <c r="FE1100" s="307"/>
      <c r="FF1100" s="307"/>
      <c r="FG1100" s="307"/>
      <c r="FH1100" s="307"/>
      <c r="FI1100" s="307"/>
      <c r="FJ1100" s="307"/>
      <c r="FK1100" s="307"/>
      <c r="FL1100" s="307"/>
      <c r="FM1100" s="307"/>
      <c r="FN1100" s="307"/>
      <c r="FO1100" s="307"/>
      <c r="FP1100" s="307"/>
      <c r="FQ1100" s="307"/>
      <c r="FR1100" s="307"/>
      <c r="FS1100" s="307"/>
      <c r="FT1100" s="307"/>
      <c r="FU1100" s="307"/>
      <c r="FV1100" s="307"/>
      <c r="FW1100" s="307"/>
      <c r="FX1100" s="307"/>
      <c r="FY1100" s="307"/>
      <c r="FZ1100" s="307"/>
      <c r="GA1100" s="307"/>
      <c r="GB1100" s="307"/>
      <c r="GC1100" s="307"/>
      <c r="GD1100" s="307"/>
      <c r="GE1100" s="307"/>
      <c r="GF1100" s="307"/>
      <c r="GG1100" s="307"/>
      <c r="GH1100" s="307"/>
      <c r="GI1100" s="307"/>
      <c r="GJ1100" s="307"/>
      <c r="GK1100" s="307"/>
      <c r="GL1100" s="307"/>
      <c r="GM1100" s="307"/>
      <c r="GN1100" s="307"/>
      <c r="GO1100" s="307"/>
      <c r="GP1100" s="307"/>
      <c r="GQ1100" s="307"/>
      <c r="GR1100" s="307"/>
      <c r="GS1100" s="307"/>
      <c r="GT1100" s="307"/>
      <c r="GU1100" s="307"/>
      <c r="GV1100" s="307"/>
      <c r="GW1100" s="307"/>
      <c r="GX1100" s="307"/>
      <c r="GY1100" s="307"/>
      <c r="GZ1100" s="307"/>
      <c r="HA1100" s="307"/>
      <c r="HB1100" s="307"/>
      <c r="HC1100" s="307"/>
      <c r="HD1100" s="307"/>
      <c r="HE1100" s="307"/>
      <c r="HF1100" s="307"/>
      <c r="HG1100" s="307"/>
      <c r="HH1100" s="307"/>
      <c r="HI1100" s="307"/>
      <c r="HJ1100" s="307"/>
      <c r="HK1100" s="307"/>
      <c r="HL1100" s="307"/>
      <c r="HM1100" s="307"/>
      <c r="HN1100" s="307"/>
      <c r="HO1100" s="307"/>
      <c r="HP1100" s="307"/>
      <c r="HQ1100" s="307"/>
      <c r="HR1100" s="307"/>
      <c r="HS1100" s="307"/>
      <c r="HT1100" s="307"/>
      <c r="HU1100" s="307"/>
      <c r="HV1100" s="307"/>
      <c r="HW1100" s="307"/>
      <c r="HX1100" s="307"/>
      <c r="HY1100" s="307"/>
      <c r="HZ1100" s="307"/>
      <c r="IA1100" s="307"/>
      <c r="IB1100" s="307"/>
      <c r="IC1100" s="307"/>
      <c r="ID1100" s="307"/>
      <c r="IE1100" s="307"/>
      <c r="IF1100" s="307"/>
      <c r="IG1100" s="307"/>
      <c r="IH1100" s="307"/>
      <c r="II1100" s="307"/>
      <c r="IJ1100" s="307"/>
      <c r="IK1100" s="307"/>
      <c r="IL1100" s="307"/>
      <c r="IM1100" s="307"/>
      <c r="IN1100" s="307"/>
      <c r="IO1100" s="307"/>
      <c r="IP1100" s="307"/>
      <c r="IQ1100" s="307"/>
      <c r="IR1100" s="307"/>
      <c r="IS1100" s="307"/>
      <c r="IT1100" s="307"/>
      <c r="IU1100" s="307"/>
      <c r="IV1100" s="307"/>
      <c r="IW1100" s="307"/>
      <c r="IX1100" s="307"/>
      <c r="IY1100" s="307"/>
      <c r="IZ1100" s="307"/>
      <c r="JA1100" s="307"/>
      <c r="JB1100" s="307"/>
      <c r="JC1100" s="307"/>
      <c r="JD1100" s="307"/>
      <c r="JE1100" s="307"/>
      <c r="JF1100" s="307"/>
      <c r="JG1100" s="307"/>
      <c r="JH1100" s="307"/>
      <c r="JI1100" s="307"/>
      <c r="JJ1100" s="307"/>
      <c r="JK1100" s="307"/>
      <c r="JL1100" s="307"/>
      <c r="JM1100" s="307"/>
      <c r="JN1100" s="307"/>
      <c r="JO1100" s="307"/>
      <c r="JP1100" s="307"/>
      <c r="JQ1100" s="307"/>
      <c r="JR1100" s="307"/>
      <c r="JS1100" s="307"/>
      <c r="JT1100" s="307"/>
      <c r="JU1100" s="307"/>
      <c r="JV1100" s="307"/>
      <c r="JW1100" s="307"/>
      <c r="JX1100" s="307"/>
      <c r="JY1100" s="307"/>
      <c r="JZ1100" s="307"/>
      <c r="KA1100" s="307"/>
      <c r="KB1100" s="307"/>
      <c r="KC1100" s="307"/>
      <c r="KD1100" s="307"/>
      <c r="KE1100" s="307"/>
      <c r="KF1100" s="307"/>
      <c r="KG1100" s="307"/>
      <c r="KH1100" s="307"/>
      <c r="KI1100" s="307"/>
      <c r="KJ1100" s="307"/>
      <c r="KK1100" s="307"/>
      <c r="KL1100" s="307"/>
      <c r="KM1100" s="307"/>
      <c r="KN1100" s="307"/>
      <c r="KO1100" s="307"/>
      <c r="KP1100" s="307"/>
      <c r="KQ1100" s="307"/>
      <c r="KR1100" s="307"/>
      <c r="KS1100" s="307"/>
      <c r="KT1100" s="307"/>
    </row>
    <row r="1101" spans="14:306" s="56" customFormat="1" ht="15" customHeight="1">
      <c r="AJ1101" s="441">
        <v>30</v>
      </c>
      <c r="AK1101" s="442">
        <v>129</v>
      </c>
      <c r="AL1101" s="442">
        <v>97</v>
      </c>
      <c r="AM1101" s="443" t="s">
        <v>1189</v>
      </c>
      <c r="AN1101" s="443" t="s">
        <v>463</v>
      </c>
      <c r="CB1101" s="307"/>
      <c r="CC1101" s="307"/>
      <c r="CD1101" s="307"/>
      <c r="CE1101" s="307"/>
      <c r="CF1101" s="307"/>
      <c r="CG1101" s="307"/>
      <c r="CH1101" s="307"/>
      <c r="CI1101" s="307"/>
      <c r="CJ1101" s="307"/>
      <c r="CK1101" s="307"/>
      <c r="CL1101" s="307"/>
      <c r="CM1101" s="307"/>
      <c r="CN1101" s="307"/>
      <c r="CO1101" s="307"/>
      <c r="CP1101" s="307"/>
      <c r="CQ1101" s="307"/>
      <c r="CR1101" s="307"/>
      <c r="CS1101" s="307"/>
      <c r="CT1101" s="307"/>
      <c r="CU1101" s="307"/>
      <c r="CV1101" s="307"/>
      <c r="CW1101" s="307"/>
      <c r="CX1101" s="307"/>
      <c r="CY1101" s="307"/>
      <c r="CZ1101" s="307"/>
      <c r="DA1101" s="307"/>
      <c r="DB1101" s="307"/>
      <c r="DC1101" s="307"/>
      <c r="DD1101" s="307"/>
      <c r="DE1101" s="307"/>
      <c r="DF1101" s="307"/>
      <c r="DG1101" s="307"/>
      <c r="DH1101" s="307"/>
      <c r="DI1101" s="390"/>
      <c r="DJ1101" s="390"/>
      <c r="DK1101" s="307"/>
      <c r="DL1101" s="307"/>
      <c r="DM1101" s="307"/>
      <c r="DN1101" s="307"/>
      <c r="DO1101" s="307"/>
      <c r="DP1101" s="307"/>
      <c r="DQ1101" s="307"/>
      <c r="DR1101" s="307"/>
      <c r="DS1101" s="307"/>
      <c r="DT1101" s="307"/>
      <c r="DU1101" s="307"/>
      <c r="DV1101" s="307"/>
      <c r="DW1101" s="307"/>
      <c r="DX1101" s="307"/>
      <c r="DY1101" s="307"/>
      <c r="DZ1101" s="307"/>
      <c r="EA1101" s="307"/>
      <c r="EB1101" s="307"/>
      <c r="EC1101" s="307"/>
      <c r="ED1101" s="307"/>
      <c r="EE1101" s="307"/>
      <c r="EF1101" s="307"/>
      <c r="EG1101" s="307"/>
      <c r="EH1101" s="307"/>
      <c r="EI1101" s="307"/>
      <c r="EJ1101" s="307"/>
      <c r="EK1101" s="307"/>
      <c r="EL1101" s="307"/>
      <c r="EM1101" s="307"/>
      <c r="EN1101" s="307"/>
      <c r="EO1101" s="307"/>
      <c r="EP1101" s="307"/>
      <c r="EQ1101" s="307"/>
      <c r="ER1101" s="307"/>
      <c r="ES1101" s="307"/>
      <c r="ET1101" s="307"/>
      <c r="EU1101" s="390"/>
      <c r="EV1101" s="390"/>
      <c r="EW1101" s="307"/>
      <c r="EX1101" s="307"/>
      <c r="EY1101" s="307"/>
      <c r="EZ1101" s="307"/>
      <c r="FA1101" s="307"/>
      <c r="FB1101" s="307"/>
      <c r="FC1101" s="307"/>
      <c r="FD1101" s="307"/>
      <c r="FE1101" s="307"/>
      <c r="FF1101" s="307"/>
      <c r="FG1101" s="307"/>
      <c r="FH1101" s="307"/>
      <c r="FI1101" s="307"/>
      <c r="FJ1101" s="307"/>
      <c r="FK1101" s="307"/>
      <c r="FL1101" s="307"/>
      <c r="FM1101" s="307"/>
      <c r="FN1101" s="307"/>
      <c r="FO1101" s="307"/>
      <c r="FP1101" s="307"/>
      <c r="FQ1101" s="307"/>
      <c r="FR1101" s="307"/>
      <c r="FS1101" s="307"/>
      <c r="FT1101" s="307"/>
      <c r="FU1101" s="307"/>
      <c r="FV1101" s="307"/>
      <c r="FW1101" s="307"/>
      <c r="FX1101" s="307"/>
      <c r="FY1101" s="307"/>
      <c r="FZ1101" s="307"/>
      <c r="GA1101" s="307"/>
      <c r="GB1101" s="307"/>
      <c r="GC1101" s="307"/>
      <c r="GD1101" s="307"/>
      <c r="GE1101" s="307"/>
      <c r="GF1101" s="307"/>
      <c r="GG1101" s="307"/>
      <c r="GH1101" s="307"/>
      <c r="GI1101" s="307"/>
      <c r="GJ1101" s="307"/>
      <c r="GK1101" s="307"/>
      <c r="GL1101" s="307"/>
      <c r="GM1101" s="307"/>
      <c r="GN1101" s="307"/>
      <c r="GO1101" s="307"/>
      <c r="GP1101" s="307"/>
      <c r="GQ1101" s="307"/>
      <c r="GR1101" s="307"/>
      <c r="GS1101" s="307"/>
      <c r="GT1101" s="307"/>
      <c r="GU1101" s="307"/>
      <c r="GV1101" s="307"/>
      <c r="GW1101" s="307"/>
      <c r="GX1101" s="307"/>
      <c r="GY1101" s="307"/>
      <c r="GZ1101" s="307"/>
      <c r="HA1101" s="307"/>
      <c r="HB1101" s="307"/>
      <c r="HC1101" s="307"/>
      <c r="HD1101" s="307"/>
      <c r="HE1101" s="307"/>
      <c r="HF1101" s="307"/>
      <c r="HG1101" s="307"/>
      <c r="HH1101" s="307"/>
      <c r="HI1101" s="307"/>
      <c r="HJ1101" s="307"/>
      <c r="HK1101" s="307"/>
      <c r="HL1101" s="307"/>
      <c r="HM1101" s="307"/>
      <c r="HN1101" s="307"/>
      <c r="HO1101" s="307"/>
      <c r="HP1101" s="307"/>
      <c r="HQ1101" s="307"/>
      <c r="HR1101" s="307"/>
      <c r="HS1101" s="307"/>
      <c r="HT1101" s="307"/>
      <c r="HU1101" s="307"/>
      <c r="HV1101" s="307"/>
      <c r="HW1101" s="307"/>
      <c r="HX1101" s="307"/>
      <c r="HY1101" s="307"/>
      <c r="HZ1101" s="307"/>
      <c r="IA1101" s="307"/>
      <c r="IB1101" s="307"/>
      <c r="IC1101" s="307"/>
      <c r="ID1101" s="307"/>
      <c r="IE1101" s="307"/>
      <c r="IF1101" s="307"/>
      <c r="IG1101" s="307"/>
      <c r="IH1101" s="307"/>
      <c r="II1101" s="307"/>
      <c r="IJ1101" s="307"/>
      <c r="IK1101" s="307"/>
      <c r="IL1101" s="307"/>
      <c r="IM1101" s="307"/>
      <c r="IN1101" s="307"/>
      <c r="IO1101" s="307"/>
      <c r="IP1101" s="307"/>
      <c r="IQ1101" s="307"/>
      <c r="IR1101" s="307"/>
      <c r="IS1101" s="307"/>
      <c r="IT1101" s="307"/>
      <c r="IU1101" s="307"/>
      <c r="IV1101" s="307"/>
      <c r="IW1101" s="307"/>
      <c r="IX1101" s="307"/>
      <c r="IY1101" s="307"/>
      <c r="IZ1101" s="307"/>
      <c r="JA1101" s="307"/>
      <c r="JB1101" s="307"/>
      <c r="JC1101" s="307"/>
      <c r="JD1101" s="307"/>
      <c r="JE1101" s="307"/>
      <c r="JF1101" s="307"/>
      <c r="JG1101" s="307"/>
      <c r="JH1101" s="307"/>
      <c r="JI1101" s="307"/>
      <c r="JJ1101" s="307"/>
      <c r="JK1101" s="307"/>
      <c r="JL1101" s="307"/>
      <c r="JM1101" s="307"/>
      <c r="JN1101" s="307"/>
      <c r="JO1101" s="307"/>
      <c r="JP1101" s="307"/>
      <c r="JQ1101" s="307"/>
      <c r="JR1101" s="307"/>
      <c r="JS1101" s="307"/>
      <c r="JT1101" s="307"/>
      <c r="JU1101" s="307"/>
      <c r="JV1101" s="307"/>
      <c r="JW1101" s="307"/>
      <c r="JX1101" s="307"/>
      <c r="JY1101" s="307"/>
      <c r="JZ1101" s="307"/>
      <c r="KA1101" s="307"/>
      <c r="KB1101" s="307"/>
      <c r="KC1101" s="307"/>
      <c r="KD1101" s="307"/>
      <c r="KE1101" s="307"/>
      <c r="KF1101" s="307"/>
      <c r="KG1101" s="307"/>
      <c r="KH1101" s="307"/>
      <c r="KI1101" s="307"/>
      <c r="KJ1101" s="307"/>
      <c r="KK1101" s="307"/>
      <c r="KL1101" s="307"/>
      <c r="KM1101" s="307"/>
      <c r="KN1101" s="307"/>
      <c r="KO1101" s="307"/>
      <c r="KP1101" s="307"/>
      <c r="KQ1101" s="307"/>
      <c r="KR1101" s="307"/>
      <c r="KS1101" s="307"/>
      <c r="KT1101" s="307"/>
    </row>
    <row r="1102" spans="14:306" s="56" customFormat="1" ht="15" customHeight="1">
      <c r="AJ1102" s="441">
        <v>31</v>
      </c>
      <c r="AK1102" s="442">
        <v>131</v>
      </c>
      <c r="AL1102" s="442">
        <v>98</v>
      </c>
      <c r="AM1102" s="443" t="s">
        <v>1190</v>
      </c>
      <c r="AN1102" s="443" t="s">
        <v>1191</v>
      </c>
      <c r="CB1102" s="307"/>
      <c r="CC1102" s="307"/>
      <c r="CD1102" s="307"/>
      <c r="CE1102" s="307"/>
      <c r="CF1102" s="307"/>
      <c r="CG1102" s="307"/>
      <c r="CH1102" s="307"/>
      <c r="CI1102" s="307"/>
      <c r="CJ1102" s="307"/>
      <c r="CK1102" s="307"/>
      <c r="CL1102" s="307"/>
      <c r="CM1102" s="307"/>
      <c r="CN1102" s="307"/>
      <c r="CO1102" s="307"/>
      <c r="CP1102" s="307"/>
      <c r="CQ1102" s="307"/>
      <c r="CR1102" s="307"/>
      <c r="CS1102" s="307"/>
      <c r="CT1102" s="307"/>
      <c r="CU1102" s="307"/>
      <c r="CV1102" s="307"/>
      <c r="CW1102" s="307"/>
      <c r="CX1102" s="307"/>
      <c r="CY1102" s="307"/>
      <c r="CZ1102" s="307"/>
      <c r="DA1102" s="307"/>
      <c r="DB1102" s="307"/>
      <c r="DC1102" s="307"/>
      <c r="DD1102" s="307"/>
      <c r="DE1102" s="307"/>
      <c r="DF1102" s="307"/>
      <c r="DG1102" s="307"/>
      <c r="DH1102" s="307"/>
      <c r="DI1102" s="390"/>
      <c r="DJ1102" s="390"/>
      <c r="DK1102" s="307"/>
      <c r="DL1102" s="307"/>
      <c r="DM1102" s="307"/>
      <c r="DN1102" s="307"/>
      <c r="DO1102" s="307"/>
      <c r="DP1102" s="307"/>
      <c r="DQ1102" s="307"/>
      <c r="DR1102" s="307"/>
      <c r="DS1102" s="307"/>
      <c r="DT1102" s="307"/>
      <c r="DU1102" s="307"/>
      <c r="DV1102" s="307"/>
      <c r="DW1102" s="307"/>
      <c r="DX1102" s="307"/>
      <c r="DY1102" s="307"/>
      <c r="DZ1102" s="307"/>
      <c r="EA1102" s="307"/>
      <c r="EB1102" s="307"/>
      <c r="EC1102" s="307"/>
      <c r="ED1102" s="307"/>
      <c r="EE1102" s="307"/>
      <c r="EF1102" s="307"/>
      <c r="EG1102" s="307"/>
      <c r="EH1102" s="307"/>
      <c r="EI1102" s="307"/>
      <c r="EJ1102" s="307"/>
      <c r="EK1102" s="307"/>
      <c r="EL1102" s="307"/>
      <c r="EM1102" s="307"/>
      <c r="EN1102" s="307"/>
      <c r="EO1102" s="307"/>
      <c r="EP1102" s="307"/>
      <c r="EQ1102" s="307"/>
      <c r="ER1102" s="307"/>
      <c r="ES1102" s="307"/>
      <c r="ET1102" s="307"/>
      <c r="EU1102" s="390"/>
      <c r="EV1102" s="390"/>
      <c r="EW1102" s="307"/>
      <c r="EX1102" s="307"/>
      <c r="EY1102" s="307"/>
      <c r="EZ1102" s="307"/>
      <c r="FA1102" s="307"/>
      <c r="FB1102" s="307"/>
      <c r="FC1102" s="307"/>
      <c r="FD1102" s="307"/>
      <c r="FE1102" s="307"/>
      <c r="FF1102" s="307"/>
      <c r="FG1102" s="307"/>
      <c r="FH1102" s="307"/>
      <c r="FI1102" s="307"/>
      <c r="FJ1102" s="307"/>
      <c r="FK1102" s="307"/>
      <c r="FL1102" s="307"/>
      <c r="FM1102" s="307"/>
      <c r="FN1102" s="307"/>
      <c r="FO1102" s="307"/>
      <c r="FP1102" s="307"/>
      <c r="FQ1102" s="307"/>
      <c r="FR1102" s="307"/>
      <c r="FS1102" s="307"/>
      <c r="FT1102" s="307"/>
      <c r="FU1102" s="307"/>
      <c r="FV1102" s="307"/>
      <c r="FW1102" s="307"/>
      <c r="FX1102" s="307"/>
      <c r="FY1102" s="307"/>
      <c r="FZ1102" s="307"/>
      <c r="GA1102" s="307"/>
      <c r="GB1102" s="307"/>
      <c r="GC1102" s="307"/>
      <c r="GD1102" s="307"/>
      <c r="GE1102" s="307"/>
      <c r="GF1102" s="307"/>
      <c r="GG1102" s="307"/>
      <c r="GH1102" s="307"/>
      <c r="GI1102" s="307"/>
      <c r="GJ1102" s="307"/>
      <c r="GK1102" s="307"/>
      <c r="GL1102" s="307"/>
      <c r="GM1102" s="307"/>
      <c r="GN1102" s="307"/>
      <c r="GO1102" s="307"/>
      <c r="GP1102" s="307"/>
      <c r="GQ1102" s="307"/>
      <c r="GR1102" s="307"/>
      <c r="GS1102" s="307"/>
      <c r="GT1102" s="307"/>
      <c r="GU1102" s="307"/>
      <c r="GV1102" s="307"/>
      <c r="GW1102" s="307"/>
      <c r="GX1102" s="307"/>
      <c r="GY1102" s="307"/>
      <c r="GZ1102" s="307"/>
      <c r="HA1102" s="307"/>
      <c r="HB1102" s="307"/>
      <c r="HC1102" s="307"/>
      <c r="HD1102" s="307"/>
      <c r="HE1102" s="307"/>
      <c r="HF1102" s="307"/>
      <c r="HG1102" s="307"/>
      <c r="HH1102" s="307"/>
      <c r="HI1102" s="307"/>
      <c r="HJ1102" s="307"/>
      <c r="HK1102" s="307"/>
      <c r="HL1102" s="307"/>
      <c r="HM1102" s="307"/>
      <c r="HN1102" s="307"/>
      <c r="HO1102" s="307"/>
      <c r="HP1102" s="307"/>
      <c r="HQ1102" s="307"/>
      <c r="HR1102" s="307"/>
      <c r="HS1102" s="307"/>
      <c r="HT1102" s="307"/>
      <c r="HU1102" s="307"/>
      <c r="HV1102" s="307"/>
      <c r="HW1102" s="307"/>
      <c r="HX1102" s="307"/>
      <c r="HY1102" s="307"/>
      <c r="HZ1102" s="307"/>
      <c r="IA1102" s="307"/>
      <c r="IB1102" s="307"/>
      <c r="IC1102" s="307"/>
      <c r="ID1102" s="307"/>
      <c r="IE1102" s="307"/>
      <c r="IF1102" s="307"/>
      <c r="IG1102" s="307"/>
      <c r="IH1102" s="307"/>
      <c r="II1102" s="307"/>
      <c r="IJ1102" s="307"/>
      <c r="IK1102" s="307"/>
      <c r="IL1102" s="307"/>
      <c r="IM1102" s="307"/>
      <c r="IN1102" s="307"/>
      <c r="IO1102" s="307"/>
      <c r="IP1102" s="307"/>
      <c r="IQ1102" s="307"/>
      <c r="IR1102" s="307"/>
      <c r="IS1102" s="307"/>
      <c r="IT1102" s="307"/>
      <c r="IU1102" s="307"/>
      <c r="IV1102" s="307"/>
      <c r="IW1102" s="307"/>
      <c r="IX1102" s="307"/>
      <c r="IY1102" s="307"/>
      <c r="IZ1102" s="307"/>
      <c r="JA1102" s="307"/>
      <c r="JB1102" s="307"/>
      <c r="JC1102" s="307"/>
      <c r="JD1102" s="307"/>
      <c r="JE1102" s="307"/>
      <c r="JF1102" s="307"/>
      <c r="JG1102" s="307"/>
      <c r="JH1102" s="307"/>
      <c r="JI1102" s="307"/>
      <c r="JJ1102" s="307"/>
      <c r="JK1102" s="307"/>
      <c r="JL1102" s="307"/>
      <c r="JM1102" s="307"/>
      <c r="JN1102" s="307"/>
      <c r="JO1102" s="307"/>
      <c r="JP1102" s="307"/>
      <c r="JQ1102" s="307"/>
      <c r="JR1102" s="307"/>
      <c r="JS1102" s="307"/>
      <c r="JT1102" s="307"/>
      <c r="JU1102" s="307"/>
      <c r="JV1102" s="307"/>
      <c r="JW1102" s="307"/>
      <c r="JX1102" s="307"/>
      <c r="JY1102" s="307"/>
      <c r="JZ1102" s="307"/>
      <c r="KA1102" s="307"/>
      <c r="KB1102" s="307"/>
      <c r="KC1102" s="307"/>
      <c r="KD1102" s="307"/>
      <c r="KE1102" s="307"/>
      <c r="KF1102" s="307"/>
      <c r="KG1102" s="307"/>
      <c r="KH1102" s="307"/>
      <c r="KI1102" s="307"/>
      <c r="KJ1102" s="307"/>
      <c r="KK1102" s="307"/>
      <c r="KL1102" s="307"/>
      <c r="KM1102" s="307"/>
      <c r="KN1102" s="307"/>
      <c r="KO1102" s="307"/>
      <c r="KP1102" s="307"/>
      <c r="KQ1102" s="307"/>
      <c r="KR1102" s="307"/>
      <c r="KS1102" s="307"/>
      <c r="KT1102" s="307"/>
    </row>
    <row r="1103" spans="14:306" s="56" customFormat="1" ht="15" customHeight="1">
      <c r="AJ1103" s="441">
        <v>32</v>
      </c>
      <c r="AK1103" s="442">
        <v>134</v>
      </c>
      <c r="AL1103" s="442">
        <v>99</v>
      </c>
      <c r="AM1103" s="443" t="s">
        <v>1192</v>
      </c>
      <c r="AN1103" s="443" t="s">
        <v>1193</v>
      </c>
      <c r="CB1103" s="307"/>
      <c r="CC1103" s="307"/>
      <c r="CD1103" s="307"/>
      <c r="CE1103" s="307"/>
      <c r="CF1103" s="307"/>
      <c r="CG1103" s="307"/>
      <c r="CH1103" s="307"/>
      <c r="CI1103" s="307"/>
      <c r="CJ1103" s="307"/>
      <c r="CK1103" s="307"/>
      <c r="CL1103" s="307"/>
      <c r="CM1103" s="307"/>
      <c r="CN1103" s="307"/>
      <c r="CO1103" s="307"/>
      <c r="CP1103" s="307"/>
      <c r="CQ1103" s="307"/>
      <c r="CR1103" s="307"/>
      <c r="CS1103" s="307"/>
      <c r="CT1103" s="307"/>
      <c r="CU1103" s="307"/>
      <c r="CV1103" s="307"/>
      <c r="CW1103" s="307"/>
      <c r="CX1103" s="307"/>
      <c r="CY1103" s="307"/>
      <c r="CZ1103" s="307"/>
      <c r="DA1103" s="307"/>
      <c r="DB1103" s="307"/>
      <c r="DC1103" s="307"/>
      <c r="DD1103" s="307"/>
      <c r="DE1103" s="307"/>
      <c r="DF1103" s="307"/>
      <c r="DG1103" s="307"/>
      <c r="DH1103" s="307"/>
      <c r="DI1103" s="390"/>
      <c r="DJ1103" s="390"/>
      <c r="DK1103" s="307"/>
      <c r="DL1103" s="307"/>
      <c r="DM1103" s="307"/>
      <c r="DN1103" s="307"/>
      <c r="DO1103" s="307"/>
      <c r="DP1103" s="307"/>
      <c r="DQ1103" s="307"/>
      <c r="DR1103" s="307"/>
      <c r="DS1103" s="307"/>
      <c r="DT1103" s="307"/>
      <c r="DU1103" s="307"/>
      <c r="DV1103" s="307"/>
      <c r="DW1103" s="307"/>
      <c r="DX1103" s="307"/>
      <c r="DY1103" s="307"/>
      <c r="DZ1103" s="307"/>
      <c r="EA1103" s="307"/>
      <c r="EB1103" s="307"/>
      <c r="EC1103" s="307"/>
      <c r="ED1103" s="307"/>
      <c r="EE1103" s="307"/>
      <c r="EF1103" s="307"/>
      <c r="EG1103" s="307"/>
      <c r="EH1103" s="307"/>
      <c r="EI1103" s="307"/>
      <c r="EJ1103" s="307"/>
      <c r="EK1103" s="307"/>
      <c r="EL1103" s="307"/>
      <c r="EM1103" s="307"/>
      <c r="EN1103" s="307"/>
      <c r="EO1103" s="307"/>
      <c r="EP1103" s="307"/>
      <c r="EQ1103" s="307"/>
      <c r="ER1103" s="307"/>
      <c r="ES1103" s="307"/>
      <c r="ET1103" s="307"/>
      <c r="EU1103" s="390"/>
      <c r="EV1103" s="390"/>
      <c r="EW1103" s="307"/>
      <c r="EX1103" s="307"/>
      <c r="EY1103" s="307"/>
      <c r="EZ1103" s="307"/>
      <c r="FA1103" s="307"/>
      <c r="FB1103" s="307"/>
      <c r="FC1103" s="307"/>
      <c r="FD1103" s="307"/>
      <c r="FE1103" s="307"/>
      <c r="FF1103" s="307"/>
      <c r="FG1103" s="307"/>
      <c r="FH1103" s="307"/>
      <c r="FI1103" s="307"/>
      <c r="FJ1103" s="307"/>
      <c r="FK1103" s="307"/>
      <c r="FL1103" s="307"/>
      <c r="FM1103" s="307"/>
      <c r="FN1103" s="307"/>
      <c r="FO1103" s="307"/>
      <c r="FP1103" s="307"/>
      <c r="FQ1103" s="307"/>
      <c r="FR1103" s="307"/>
      <c r="FS1103" s="307"/>
      <c r="FT1103" s="307"/>
      <c r="FU1103" s="307"/>
      <c r="FV1103" s="307"/>
      <c r="FW1103" s="307"/>
      <c r="FX1103" s="307"/>
      <c r="FY1103" s="307"/>
      <c r="FZ1103" s="307"/>
      <c r="GA1103" s="307"/>
      <c r="GB1103" s="307"/>
      <c r="GC1103" s="307"/>
      <c r="GD1103" s="307"/>
      <c r="GE1103" s="307"/>
      <c r="GF1103" s="307"/>
      <c r="GG1103" s="307"/>
      <c r="GH1103" s="307"/>
      <c r="GI1103" s="307"/>
      <c r="GJ1103" s="307"/>
      <c r="GK1103" s="307"/>
      <c r="GL1103" s="307"/>
      <c r="GM1103" s="307"/>
      <c r="GN1103" s="307"/>
      <c r="GO1103" s="307"/>
      <c r="GP1103" s="307"/>
      <c r="GQ1103" s="307"/>
      <c r="GR1103" s="307"/>
      <c r="GS1103" s="307"/>
      <c r="GT1103" s="307"/>
      <c r="GU1103" s="307"/>
      <c r="GV1103" s="307"/>
      <c r="GW1103" s="307"/>
      <c r="GX1103" s="307"/>
      <c r="GY1103" s="307"/>
      <c r="GZ1103" s="307"/>
      <c r="HA1103" s="307"/>
      <c r="HB1103" s="307"/>
      <c r="HC1103" s="307"/>
      <c r="HD1103" s="307"/>
      <c r="HE1103" s="307"/>
      <c r="HF1103" s="307"/>
      <c r="HG1103" s="307"/>
      <c r="HH1103" s="307"/>
      <c r="HI1103" s="307"/>
      <c r="HJ1103" s="307"/>
      <c r="HK1103" s="307"/>
      <c r="HL1103" s="307"/>
      <c r="HM1103" s="307"/>
      <c r="HN1103" s="307"/>
      <c r="HO1103" s="307"/>
      <c r="HP1103" s="307"/>
      <c r="HQ1103" s="307"/>
      <c r="HR1103" s="307"/>
      <c r="HS1103" s="307"/>
      <c r="HT1103" s="307"/>
      <c r="HU1103" s="307"/>
      <c r="HV1103" s="307"/>
      <c r="HW1103" s="307"/>
      <c r="HX1103" s="307"/>
      <c r="HY1103" s="307"/>
      <c r="HZ1103" s="307"/>
      <c r="IA1103" s="307"/>
      <c r="IB1103" s="307"/>
      <c r="IC1103" s="307"/>
      <c r="ID1103" s="307"/>
      <c r="IE1103" s="307"/>
      <c r="IF1103" s="307"/>
      <c r="IG1103" s="307"/>
      <c r="IH1103" s="307"/>
      <c r="II1103" s="307"/>
      <c r="IJ1103" s="307"/>
      <c r="IK1103" s="307"/>
      <c r="IL1103" s="307"/>
      <c r="IM1103" s="307"/>
      <c r="IN1103" s="307"/>
      <c r="IO1103" s="307"/>
      <c r="IP1103" s="307"/>
      <c r="IQ1103" s="307"/>
      <c r="IR1103" s="307"/>
      <c r="IS1103" s="307"/>
      <c r="IT1103" s="307"/>
      <c r="IU1103" s="307"/>
      <c r="IV1103" s="307"/>
      <c r="IW1103" s="307"/>
      <c r="IX1103" s="307"/>
      <c r="IY1103" s="307"/>
      <c r="IZ1103" s="307"/>
      <c r="JA1103" s="307"/>
      <c r="JB1103" s="307"/>
      <c r="JC1103" s="307"/>
      <c r="JD1103" s="307"/>
      <c r="JE1103" s="307"/>
      <c r="JF1103" s="307"/>
      <c r="JG1103" s="307"/>
      <c r="JH1103" s="307"/>
      <c r="JI1103" s="307"/>
      <c r="JJ1103" s="307"/>
      <c r="JK1103" s="307"/>
      <c r="JL1103" s="307"/>
      <c r="JM1103" s="307"/>
      <c r="JN1103" s="307"/>
      <c r="JO1103" s="307"/>
      <c r="JP1103" s="307"/>
      <c r="JQ1103" s="307"/>
      <c r="JR1103" s="307"/>
      <c r="JS1103" s="307"/>
      <c r="JT1103" s="307"/>
      <c r="JU1103" s="307"/>
      <c r="JV1103" s="307"/>
      <c r="JW1103" s="307"/>
      <c r="JX1103" s="307"/>
      <c r="JY1103" s="307"/>
      <c r="JZ1103" s="307"/>
      <c r="KA1103" s="307"/>
      <c r="KB1103" s="307"/>
      <c r="KC1103" s="307"/>
      <c r="KD1103" s="307"/>
      <c r="KE1103" s="307"/>
      <c r="KF1103" s="307"/>
      <c r="KG1103" s="307"/>
      <c r="KH1103" s="307"/>
      <c r="KI1103" s="307"/>
      <c r="KJ1103" s="307"/>
      <c r="KK1103" s="307"/>
      <c r="KL1103" s="307"/>
      <c r="KM1103" s="307"/>
      <c r="KN1103" s="307"/>
      <c r="KO1103" s="307"/>
      <c r="KP1103" s="307"/>
      <c r="KQ1103" s="307"/>
      <c r="KR1103" s="307"/>
      <c r="KS1103" s="307"/>
      <c r="KT1103" s="307"/>
    </row>
    <row r="1104" spans="14:306" s="56" customFormat="1" ht="15" customHeight="1">
      <c r="AJ1104" s="441">
        <v>33</v>
      </c>
      <c r="AK1104" s="442">
        <v>137</v>
      </c>
      <c r="AL1104" s="442">
        <v>99</v>
      </c>
      <c r="AM1104" s="443" t="s">
        <v>1145</v>
      </c>
      <c r="AN1104" s="443" t="s">
        <v>1194</v>
      </c>
      <c r="CB1104" s="307"/>
      <c r="CC1104" s="307"/>
      <c r="CD1104" s="307"/>
      <c r="CE1104" s="307"/>
      <c r="CF1104" s="307"/>
      <c r="CG1104" s="307"/>
      <c r="CH1104" s="307"/>
      <c r="CI1104" s="307"/>
      <c r="CJ1104" s="307"/>
      <c r="CK1104" s="307"/>
      <c r="CL1104" s="307"/>
      <c r="CM1104" s="307"/>
      <c r="CN1104" s="307"/>
      <c r="CO1104" s="307"/>
      <c r="CP1104" s="307"/>
      <c r="CQ1104" s="307"/>
      <c r="CR1104" s="307"/>
      <c r="CS1104" s="307"/>
      <c r="CT1104" s="307"/>
      <c r="CU1104" s="307"/>
      <c r="CV1104" s="307"/>
      <c r="CW1104" s="307"/>
      <c r="CX1104" s="307"/>
      <c r="CY1104" s="307"/>
      <c r="CZ1104" s="307"/>
      <c r="DA1104" s="307"/>
      <c r="DB1104" s="307"/>
      <c r="DC1104" s="307"/>
      <c r="DD1104" s="307"/>
      <c r="DE1104" s="307"/>
      <c r="DF1104" s="307"/>
      <c r="DG1104" s="307"/>
      <c r="DH1104" s="307"/>
      <c r="DI1104" s="390"/>
      <c r="DJ1104" s="390"/>
      <c r="DK1104" s="307"/>
      <c r="DL1104" s="307"/>
      <c r="DM1104" s="307"/>
      <c r="DN1104" s="307"/>
      <c r="DO1104" s="307"/>
      <c r="DP1104" s="307"/>
      <c r="DQ1104" s="307"/>
      <c r="DR1104" s="307"/>
      <c r="DS1104" s="307"/>
      <c r="DT1104" s="307"/>
      <c r="DU1104" s="307"/>
      <c r="DV1104" s="307"/>
      <c r="DW1104" s="307"/>
      <c r="DX1104" s="307"/>
      <c r="DY1104" s="307"/>
      <c r="DZ1104" s="307"/>
      <c r="EA1104" s="307"/>
      <c r="EB1104" s="307"/>
      <c r="EC1104" s="307"/>
      <c r="ED1104" s="307"/>
      <c r="EE1104" s="307"/>
      <c r="EF1104" s="307"/>
      <c r="EG1104" s="307"/>
      <c r="EH1104" s="307"/>
      <c r="EI1104" s="307"/>
      <c r="EJ1104" s="307"/>
      <c r="EK1104" s="307"/>
      <c r="EL1104" s="307"/>
      <c r="EM1104" s="307"/>
      <c r="EN1104" s="307"/>
      <c r="EO1104" s="307"/>
      <c r="EP1104" s="307"/>
      <c r="EQ1104" s="307"/>
      <c r="ER1104" s="307"/>
      <c r="ES1104" s="307"/>
      <c r="ET1104" s="307"/>
      <c r="EU1104" s="390"/>
      <c r="EV1104" s="390"/>
      <c r="EW1104" s="307"/>
      <c r="EX1104" s="307"/>
      <c r="EY1104" s="307"/>
      <c r="EZ1104" s="307"/>
      <c r="FA1104" s="307"/>
      <c r="FB1104" s="307"/>
      <c r="FC1104" s="307"/>
      <c r="FD1104" s="307"/>
      <c r="FE1104" s="307"/>
      <c r="FF1104" s="307"/>
      <c r="FG1104" s="307"/>
      <c r="FH1104" s="307"/>
      <c r="FI1104" s="307"/>
      <c r="FJ1104" s="307"/>
      <c r="FK1104" s="307"/>
      <c r="FL1104" s="307"/>
      <c r="FM1104" s="307"/>
      <c r="FN1104" s="307"/>
      <c r="FO1104" s="307"/>
      <c r="FP1104" s="307"/>
      <c r="FQ1104" s="307"/>
      <c r="FR1104" s="307"/>
      <c r="FS1104" s="307"/>
      <c r="FT1104" s="307"/>
      <c r="FU1104" s="307"/>
      <c r="FV1104" s="307"/>
      <c r="FW1104" s="307"/>
      <c r="FX1104" s="307"/>
      <c r="FY1104" s="307"/>
      <c r="FZ1104" s="307"/>
      <c r="GA1104" s="307"/>
      <c r="GB1104" s="307"/>
      <c r="GC1104" s="307"/>
      <c r="GD1104" s="307"/>
      <c r="GE1104" s="307"/>
      <c r="GF1104" s="307"/>
      <c r="GG1104" s="307"/>
      <c r="GH1104" s="307"/>
      <c r="GI1104" s="307"/>
      <c r="GJ1104" s="307"/>
      <c r="GK1104" s="307"/>
      <c r="GL1104" s="307"/>
      <c r="GM1104" s="307"/>
      <c r="GN1104" s="307"/>
      <c r="GO1104" s="307"/>
      <c r="GP1104" s="307"/>
      <c r="GQ1104" s="307"/>
      <c r="GR1104" s="307"/>
      <c r="GS1104" s="307"/>
      <c r="GT1104" s="307"/>
      <c r="GU1104" s="307"/>
      <c r="GV1104" s="307"/>
      <c r="GW1104" s="307"/>
      <c r="GX1104" s="307"/>
      <c r="GY1104" s="307"/>
      <c r="GZ1104" s="307"/>
      <c r="HA1104" s="307"/>
      <c r="HB1104" s="307"/>
      <c r="HC1104" s="307"/>
      <c r="HD1104" s="307"/>
      <c r="HE1104" s="307"/>
      <c r="HF1104" s="307"/>
      <c r="HG1104" s="307"/>
      <c r="HH1104" s="307"/>
      <c r="HI1104" s="307"/>
      <c r="HJ1104" s="307"/>
      <c r="HK1104" s="307"/>
      <c r="HL1104" s="307"/>
      <c r="HM1104" s="307"/>
      <c r="HN1104" s="307"/>
      <c r="HO1104" s="307"/>
      <c r="HP1104" s="307"/>
      <c r="HQ1104" s="307"/>
      <c r="HR1104" s="307"/>
      <c r="HS1104" s="307"/>
      <c r="HT1104" s="307"/>
      <c r="HU1104" s="307"/>
      <c r="HV1104" s="307"/>
      <c r="HW1104" s="307"/>
      <c r="HX1104" s="307"/>
      <c r="HY1104" s="307"/>
      <c r="HZ1104" s="307"/>
      <c r="IA1104" s="307"/>
      <c r="IB1104" s="307"/>
      <c r="IC1104" s="307"/>
      <c r="ID1104" s="307"/>
      <c r="IE1104" s="307"/>
      <c r="IF1104" s="307"/>
      <c r="IG1104" s="307"/>
      <c r="IH1104" s="307"/>
      <c r="II1104" s="307"/>
      <c r="IJ1104" s="307"/>
      <c r="IK1104" s="307"/>
      <c r="IL1104" s="307"/>
      <c r="IM1104" s="307"/>
      <c r="IN1104" s="307"/>
      <c r="IO1104" s="307"/>
      <c r="IP1104" s="307"/>
      <c r="IQ1104" s="307"/>
      <c r="IR1104" s="307"/>
      <c r="IS1104" s="307"/>
      <c r="IT1104" s="307"/>
      <c r="IU1104" s="307"/>
      <c r="IV1104" s="307"/>
      <c r="IW1104" s="307"/>
      <c r="IX1104" s="307"/>
      <c r="IY1104" s="307"/>
      <c r="IZ1104" s="307"/>
      <c r="JA1104" s="307"/>
      <c r="JB1104" s="307"/>
      <c r="JC1104" s="307"/>
      <c r="JD1104" s="307"/>
      <c r="JE1104" s="307"/>
      <c r="JF1104" s="307"/>
      <c r="JG1104" s="307"/>
      <c r="JH1104" s="307"/>
      <c r="JI1104" s="307"/>
      <c r="JJ1104" s="307"/>
      <c r="JK1104" s="307"/>
      <c r="JL1104" s="307"/>
      <c r="JM1104" s="307"/>
      <c r="JN1104" s="307"/>
      <c r="JO1104" s="307"/>
      <c r="JP1104" s="307"/>
      <c r="JQ1104" s="307"/>
      <c r="JR1104" s="307"/>
      <c r="JS1104" s="307"/>
      <c r="JT1104" s="307"/>
      <c r="JU1104" s="307"/>
      <c r="JV1104" s="307"/>
      <c r="JW1104" s="307"/>
      <c r="JX1104" s="307"/>
      <c r="JY1104" s="307"/>
      <c r="JZ1104" s="307"/>
      <c r="KA1104" s="307"/>
      <c r="KB1104" s="307"/>
      <c r="KC1104" s="307"/>
      <c r="KD1104" s="307"/>
      <c r="KE1104" s="307"/>
      <c r="KF1104" s="307"/>
      <c r="KG1104" s="307"/>
      <c r="KH1104" s="307"/>
      <c r="KI1104" s="307"/>
      <c r="KJ1104" s="307"/>
      <c r="KK1104" s="307"/>
      <c r="KL1104" s="307"/>
      <c r="KM1104" s="307"/>
      <c r="KN1104" s="307"/>
      <c r="KO1104" s="307"/>
      <c r="KP1104" s="307"/>
      <c r="KQ1104" s="307"/>
      <c r="KR1104" s="307"/>
      <c r="KS1104" s="307"/>
      <c r="KT1104" s="307"/>
    </row>
    <row r="1105" spans="36:306" s="56" customFormat="1" ht="15" customHeight="1">
      <c r="AJ1105" s="441">
        <v>34</v>
      </c>
      <c r="AK1105" s="442">
        <v>141</v>
      </c>
      <c r="AL1105" s="444">
        <v>99.7</v>
      </c>
      <c r="AM1105" s="443" t="s">
        <v>1195</v>
      </c>
      <c r="AN1105" s="443" t="s">
        <v>1196</v>
      </c>
      <c r="CB1105" s="307"/>
      <c r="CC1105" s="307"/>
      <c r="CD1105" s="307"/>
      <c r="CE1105" s="307"/>
      <c r="CF1105" s="307"/>
      <c r="CG1105" s="307"/>
      <c r="CH1105" s="307"/>
      <c r="CI1105" s="307"/>
      <c r="CJ1105" s="307"/>
      <c r="CK1105" s="307"/>
      <c r="CL1105" s="307"/>
      <c r="CM1105" s="307"/>
      <c r="CN1105" s="307"/>
      <c r="CO1105" s="307"/>
      <c r="CP1105" s="307"/>
      <c r="CQ1105" s="307"/>
      <c r="CR1105" s="307"/>
      <c r="CS1105" s="307"/>
      <c r="CT1105" s="307"/>
      <c r="CU1105" s="307"/>
      <c r="CV1105" s="307"/>
      <c r="CW1105" s="307"/>
      <c r="CX1105" s="307"/>
      <c r="CY1105" s="307"/>
      <c r="CZ1105" s="307"/>
      <c r="DA1105" s="307"/>
      <c r="DB1105" s="307"/>
      <c r="DC1105" s="307"/>
      <c r="DD1105" s="307"/>
      <c r="DE1105" s="307"/>
      <c r="DF1105" s="307"/>
      <c r="DG1105" s="307"/>
      <c r="DH1105" s="307"/>
      <c r="DI1105" s="390"/>
      <c r="DJ1105" s="390"/>
      <c r="DK1105" s="307"/>
      <c r="DL1105" s="307"/>
      <c r="DM1105" s="307"/>
      <c r="DN1105" s="307"/>
      <c r="DO1105" s="307"/>
      <c r="DP1105" s="307"/>
      <c r="DQ1105" s="307"/>
      <c r="DR1105" s="307"/>
      <c r="DS1105" s="307"/>
      <c r="DT1105" s="307"/>
      <c r="DU1105" s="307"/>
      <c r="DV1105" s="307"/>
      <c r="DW1105" s="307"/>
      <c r="DX1105" s="307"/>
      <c r="DY1105" s="307"/>
      <c r="DZ1105" s="307"/>
      <c r="EA1105" s="307"/>
      <c r="EB1105" s="307"/>
      <c r="EC1105" s="307"/>
      <c r="ED1105" s="307"/>
      <c r="EE1105" s="307"/>
      <c r="EF1105" s="307"/>
      <c r="EG1105" s="307"/>
      <c r="EH1105" s="307"/>
      <c r="EI1105" s="307"/>
      <c r="EJ1105" s="307"/>
      <c r="EK1105" s="307"/>
      <c r="EL1105" s="307"/>
      <c r="EM1105" s="307"/>
      <c r="EN1105" s="307"/>
      <c r="EO1105" s="307"/>
      <c r="EP1105" s="307"/>
      <c r="EQ1105" s="307"/>
      <c r="ER1105" s="307"/>
      <c r="ES1105" s="307"/>
      <c r="ET1105" s="307"/>
      <c r="EU1105" s="390"/>
      <c r="EV1105" s="390"/>
      <c r="EW1105" s="307"/>
      <c r="EX1105" s="307"/>
      <c r="EY1105" s="307"/>
      <c r="EZ1105" s="307"/>
      <c r="FA1105" s="307"/>
      <c r="FB1105" s="307"/>
      <c r="FC1105" s="307"/>
      <c r="FD1105" s="307"/>
      <c r="FE1105" s="307"/>
      <c r="FF1105" s="307"/>
      <c r="FG1105" s="307"/>
      <c r="FH1105" s="307"/>
      <c r="FI1105" s="307"/>
      <c r="FJ1105" s="307"/>
      <c r="FK1105" s="307"/>
      <c r="FL1105" s="307"/>
      <c r="FM1105" s="307"/>
      <c r="FN1105" s="307"/>
      <c r="FO1105" s="307"/>
      <c r="FP1105" s="307"/>
      <c r="FQ1105" s="307"/>
      <c r="FR1105" s="307"/>
      <c r="FS1105" s="307"/>
      <c r="FT1105" s="307"/>
      <c r="FU1105" s="307"/>
      <c r="FV1105" s="307"/>
      <c r="FW1105" s="307"/>
      <c r="FX1105" s="307"/>
      <c r="FY1105" s="307"/>
      <c r="FZ1105" s="307"/>
      <c r="GA1105" s="307"/>
      <c r="GB1105" s="307"/>
      <c r="GC1105" s="307"/>
      <c r="GD1105" s="307"/>
      <c r="GE1105" s="307"/>
      <c r="GF1105" s="307"/>
      <c r="GG1105" s="307"/>
      <c r="GH1105" s="307"/>
      <c r="GI1105" s="307"/>
      <c r="GJ1105" s="307"/>
      <c r="GK1105" s="307"/>
      <c r="GL1105" s="307"/>
      <c r="GM1105" s="307"/>
      <c r="GN1105" s="307"/>
      <c r="GO1105" s="307"/>
      <c r="GP1105" s="307"/>
      <c r="GQ1105" s="307"/>
      <c r="GR1105" s="307"/>
      <c r="GS1105" s="307"/>
      <c r="GT1105" s="307"/>
      <c r="GU1105" s="307"/>
      <c r="GV1105" s="307"/>
      <c r="GW1105" s="307"/>
      <c r="GX1105" s="307"/>
      <c r="GY1105" s="307"/>
      <c r="GZ1105" s="307"/>
      <c r="HA1105" s="307"/>
      <c r="HB1105" s="307"/>
      <c r="HC1105" s="307"/>
      <c r="HD1105" s="307"/>
      <c r="HE1105" s="307"/>
      <c r="HF1105" s="307"/>
      <c r="HG1105" s="307"/>
      <c r="HH1105" s="307"/>
      <c r="HI1105" s="307"/>
      <c r="HJ1105" s="307"/>
      <c r="HK1105" s="307"/>
      <c r="HL1105" s="307"/>
      <c r="HM1105" s="307"/>
      <c r="HN1105" s="307"/>
      <c r="HO1105" s="307"/>
      <c r="HP1105" s="307"/>
      <c r="HQ1105" s="307"/>
      <c r="HR1105" s="307"/>
      <c r="HS1105" s="307"/>
      <c r="HT1105" s="307"/>
      <c r="HU1105" s="307"/>
      <c r="HV1105" s="307"/>
      <c r="HW1105" s="307"/>
      <c r="HX1105" s="307"/>
      <c r="HY1105" s="307"/>
      <c r="HZ1105" s="307"/>
      <c r="IA1105" s="307"/>
      <c r="IB1105" s="307"/>
      <c r="IC1105" s="307"/>
      <c r="ID1105" s="307"/>
      <c r="IE1105" s="307"/>
      <c r="IF1105" s="307"/>
      <c r="IG1105" s="307"/>
      <c r="IH1105" s="307"/>
      <c r="II1105" s="307"/>
      <c r="IJ1105" s="307"/>
      <c r="IK1105" s="307"/>
      <c r="IL1105" s="307"/>
      <c r="IM1105" s="307"/>
      <c r="IN1105" s="307"/>
      <c r="IO1105" s="307"/>
      <c r="IP1105" s="307"/>
      <c r="IQ1105" s="307"/>
      <c r="IR1105" s="307"/>
      <c r="IS1105" s="307"/>
      <c r="IT1105" s="307"/>
      <c r="IU1105" s="307"/>
      <c r="IV1105" s="307"/>
      <c r="IW1105" s="307"/>
      <c r="IX1105" s="307"/>
      <c r="IY1105" s="307"/>
      <c r="IZ1105" s="307"/>
      <c r="JA1105" s="307"/>
      <c r="JB1105" s="307"/>
      <c r="JC1105" s="307"/>
      <c r="JD1105" s="307"/>
      <c r="JE1105" s="307"/>
      <c r="JF1105" s="307"/>
      <c r="JG1105" s="307"/>
      <c r="JH1105" s="307"/>
      <c r="JI1105" s="307"/>
      <c r="JJ1105" s="307"/>
      <c r="JK1105" s="307"/>
      <c r="JL1105" s="307"/>
      <c r="JM1105" s="307"/>
      <c r="JN1105" s="307"/>
      <c r="JO1105" s="307"/>
      <c r="JP1105" s="307"/>
      <c r="JQ1105" s="307"/>
      <c r="JR1105" s="307"/>
      <c r="JS1105" s="307"/>
      <c r="JT1105" s="307"/>
      <c r="JU1105" s="307"/>
      <c r="JV1105" s="307"/>
      <c r="JW1105" s="307"/>
      <c r="JX1105" s="307"/>
      <c r="JY1105" s="307"/>
      <c r="JZ1105" s="307"/>
      <c r="KA1105" s="307"/>
      <c r="KB1105" s="307"/>
      <c r="KC1105" s="307"/>
      <c r="KD1105" s="307"/>
      <c r="KE1105" s="307"/>
      <c r="KF1105" s="307"/>
      <c r="KG1105" s="307"/>
      <c r="KH1105" s="307"/>
      <c r="KI1105" s="307"/>
      <c r="KJ1105" s="307"/>
      <c r="KK1105" s="307"/>
      <c r="KL1105" s="307"/>
      <c r="KM1105" s="307"/>
      <c r="KN1105" s="307"/>
      <c r="KO1105" s="307"/>
      <c r="KP1105" s="307"/>
      <c r="KQ1105" s="307"/>
      <c r="KR1105" s="307"/>
      <c r="KS1105" s="307"/>
      <c r="KT1105" s="307"/>
    </row>
    <row r="1106" spans="36:306" s="56" customFormat="1" ht="15" customHeight="1">
      <c r="AJ1106" s="441">
        <v>35</v>
      </c>
      <c r="AK1106" s="442">
        <v>144</v>
      </c>
      <c r="AL1106" s="443" t="s">
        <v>10</v>
      </c>
      <c r="AM1106" s="443" t="s">
        <v>1197</v>
      </c>
      <c r="AN1106" s="443" t="s">
        <v>1198</v>
      </c>
      <c r="CB1106" s="307"/>
      <c r="CC1106" s="307"/>
      <c r="CD1106" s="307"/>
      <c r="CE1106" s="307"/>
      <c r="CF1106" s="307"/>
      <c r="CG1106" s="307"/>
      <c r="CH1106" s="307"/>
      <c r="CI1106" s="307"/>
      <c r="CJ1106" s="307"/>
      <c r="CK1106" s="307"/>
      <c r="CL1106" s="307"/>
      <c r="CM1106" s="307"/>
      <c r="CN1106" s="307"/>
      <c r="CO1106" s="307"/>
      <c r="CP1106" s="307"/>
      <c r="CQ1106" s="307"/>
      <c r="CR1106" s="307"/>
      <c r="CS1106" s="307"/>
      <c r="CT1106" s="307"/>
      <c r="CU1106" s="307"/>
      <c r="CV1106" s="307"/>
      <c r="CW1106" s="307"/>
      <c r="CX1106" s="307"/>
      <c r="CY1106" s="307"/>
      <c r="CZ1106" s="307"/>
      <c r="DA1106" s="307"/>
      <c r="DB1106" s="307"/>
      <c r="DC1106" s="307"/>
      <c r="DD1106" s="307"/>
      <c r="DE1106" s="307"/>
      <c r="DF1106" s="307"/>
      <c r="DG1106" s="307"/>
      <c r="DH1106" s="307"/>
      <c r="DI1106" s="390"/>
      <c r="DJ1106" s="390"/>
      <c r="DK1106" s="307"/>
      <c r="DL1106" s="307"/>
      <c r="DM1106" s="307"/>
      <c r="DN1106" s="307"/>
      <c r="DO1106" s="307"/>
      <c r="DP1106" s="307"/>
      <c r="DQ1106" s="307"/>
      <c r="DR1106" s="307"/>
      <c r="DS1106" s="307"/>
      <c r="DT1106" s="307"/>
      <c r="DU1106" s="307"/>
      <c r="DV1106" s="307"/>
      <c r="DW1106" s="307"/>
      <c r="DX1106" s="307"/>
      <c r="DY1106" s="307"/>
      <c r="DZ1106" s="307"/>
      <c r="EA1106" s="307"/>
      <c r="EB1106" s="307"/>
      <c r="EC1106" s="307"/>
      <c r="ED1106" s="307"/>
      <c r="EE1106" s="307"/>
      <c r="EF1106" s="307"/>
      <c r="EG1106" s="307"/>
      <c r="EH1106" s="307"/>
      <c r="EI1106" s="307"/>
      <c r="EJ1106" s="307"/>
      <c r="EK1106" s="307"/>
      <c r="EL1106" s="307"/>
      <c r="EM1106" s="307"/>
      <c r="EN1106" s="307"/>
      <c r="EO1106" s="307"/>
      <c r="EP1106" s="307"/>
      <c r="EQ1106" s="307"/>
      <c r="ER1106" s="307"/>
      <c r="ES1106" s="307"/>
      <c r="ET1106" s="307"/>
      <c r="EU1106" s="390"/>
      <c r="EV1106" s="390"/>
      <c r="EW1106" s="307"/>
      <c r="EX1106" s="307"/>
      <c r="EY1106" s="307"/>
      <c r="EZ1106" s="307"/>
      <c r="FA1106" s="307"/>
      <c r="FB1106" s="307"/>
      <c r="FC1106" s="307"/>
      <c r="FD1106" s="307"/>
      <c r="FE1106" s="307"/>
      <c r="FF1106" s="307"/>
      <c r="FG1106" s="307"/>
      <c r="FH1106" s="307"/>
      <c r="FI1106" s="307"/>
      <c r="FJ1106" s="307"/>
      <c r="FK1106" s="307"/>
      <c r="FL1106" s="307"/>
      <c r="FM1106" s="307"/>
      <c r="FN1106" s="307"/>
      <c r="FO1106" s="307"/>
      <c r="FP1106" s="307"/>
      <c r="FQ1106" s="307"/>
      <c r="FR1106" s="307"/>
      <c r="FS1106" s="307"/>
      <c r="FT1106" s="307"/>
      <c r="FU1106" s="307"/>
      <c r="FV1106" s="307"/>
      <c r="FW1106" s="307"/>
      <c r="FX1106" s="307"/>
      <c r="FY1106" s="307"/>
      <c r="FZ1106" s="307"/>
      <c r="GA1106" s="307"/>
      <c r="GB1106" s="307"/>
      <c r="GC1106" s="307"/>
      <c r="GD1106" s="307"/>
      <c r="GE1106" s="307"/>
      <c r="GF1106" s="307"/>
      <c r="GG1106" s="307"/>
      <c r="GH1106" s="307"/>
      <c r="GI1106" s="307"/>
      <c r="GJ1106" s="307"/>
      <c r="GK1106" s="307"/>
      <c r="GL1106" s="307"/>
      <c r="GM1106" s="307"/>
      <c r="GN1106" s="307"/>
      <c r="GO1106" s="307"/>
      <c r="GP1106" s="307"/>
      <c r="GQ1106" s="307"/>
      <c r="GR1106" s="307"/>
      <c r="GS1106" s="307"/>
      <c r="GT1106" s="307"/>
      <c r="GU1106" s="307"/>
      <c r="GV1106" s="307"/>
      <c r="GW1106" s="307"/>
      <c r="GX1106" s="307"/>
      <c r="GY1106" s="307"/>
      <c r="GZ1106" s="307"/>
      <c r="HA1106" s="307"/>
      <c r="HB1106" s="307"/>
      <c r="HC1106" s="307"/>
      <c r="HD1106" s="307"/>
      <c r="HE1106" s="307"/>
      <c r="HF1106" s="307"/>
      <c r="HG1106" s="307"/>
      <c r="HH1106" s="307"/>
      <c r="HI1106" s="307"/>
      <c r="HJ1106" s="307"/>
      <c r="HK1106" s="307"/>
      <c r="HL1106" s="307"/>
      <c r="HM1106" s="307"/>
      <c r="HN1106" s="307"/>
      <c r="HO1106" s="307"/>
      <c r="HP1106" s="307"/>
      <c r="HQ1106" s="307"/>
      <c r="HR1106" s="307"/>
      <c r="HS1106" s="307"/>
      <c r="HT1106" s="307"/>
      <c r="HU1106" s="307"/>
      <c r="HV1106" s="307"/>
      <c r="HW1106" s="307"/>
      <c r="HX1106" s="307"/>
      <c r="HY1106" s="307"/>
      <c r="HZ1106" s="307"/>
      <c r="IA1106" s="307"/>
      <c r="IB1106" s="307"/>
      <c r="IC1106" s="307"/>
      <c r="ID1106" s="307"/>
      <c r="IE1106" s="307"/>
      <c r="IF1106" s="307"/>
      <c r="IG1106" s="307"/>
      <c r="IH1106" s="307"/>
      <c r="II1106" s="307"/>
      <c r="IJ1106" s="307"/>
      <c r="IK1106" s="307"/>
      <c r="IL1106" s="307"/>
      <c r="IM1106" s="307"/>
      <c r="IN1106" s="307"/>
      <c r="IO1106" s="307"/>
      <c r="IP1106" s="307"/>
      <c r="IQ1106" s="307"/>
      <c r="IR1106" s="307"/>
      <c r="IS1106" s="307"/>
      <c r="IT1106" s="307"/>
      <c r="IU1106" s="307"/>
      <c r="IV1106" s="307"/>
      <c r="IW1106" s="307"/>
      <c r="IX1106" s="307"/>
      <c r="IY1106" s="307"/>
      <c r="IZ1106" s="307"/>
      <c r="JA1106" s="307"/>
      <c r="JB1106" s="307"/>
      <c r="JC1106" s="307"/>
      <c r="JD1106" s="307"/>
      <c r="JE1106" s="307"/>
      <c r="JF1106" s="307"/>
      <c r="JG1106" s="307"/>
      <c r="JH1106" s="307"/>
      <c r="JI1106" s="307"/>
      <c r="JJ1106" s="307"/>
      <c r="JK1106" s="307"/>
      <c r="JL1106" s="307"/>
      <c r="JM1106" s="307"/>
      <c r="JN1106" s="307"/>
      <c r="JO1106" s="307"/>
      <c r="JP1106" s="307"/>
      <c r="JQ1106" s="307"/>
      <c r="JR1106" s="307"/>
      <c r="JS1106" s="307"/>
      <c r="JT1106" s="307"/>
      <c r="JU1106" s="307"/>
      <c r="JV1106" s="307"/>
      <c r="JW1106" s="307"/>
      <c r="JX1106" s="307"/>
      <c r="JY1106" s="307"/>
      <c r="JZ1106" s="307"/>
      <c r="KA1106" s="307"/>
      <c r="KB1106" s="307"/>
      <c r="KC1106" s="307"/>
      <c r="KD1106" s="307"/>
      <c r="KE1106" s="307"/>
      <c r="KF1106" s="307"/>
      <c r="KG1106" s="307"/>
      <c r="KH1106" s="307"/>
      <c r="KI1106" s="307"/>
      <c r="KJ1106" s="307"/>
      <c r="KK1106" s="307"/>
      <c r="KL1106" s="307"/>
      <c r="KM1106" s="307"/>
      <c r="KN1106" s="307"/>
      <c r="KO1106" s="307"/>
      <c r="KP1106" s="307"/>
      <c r="KQ1106" s="307"/>
      <c r="KR1106" s="307"/>
      <c r="KS1106" s="307"/>
      <c r="KT1106" s="307"/>
    </row>
    <row r="1107" spans="36:306" s="56" customFormat="1" ht="15" customHeight="1">
      <c r="AJ1107" s="441">
        <v>36</v>
      </c>
      <c r="AK1107" s="442">
        <v>147</v>
      </c>
      <c r="AL1107" s="443" t="s">
        <v>11</v>
      </c>
      <c r="AM1107" s="443" t="s">
        <v>1199</v>
      </c>
      <c r="AN1107" s="443" t="s">
        <v>1200</v>
      </c>
      <c r="CB1107" s="307"/>
      <c r="CC1107" s="307"/>
      <c r="CD1107" s="307"/>
      <c r="CE1107" s="307"/>
      <c r="CF1107" s="307"/>
      <c r="CG1107" s="307"/>
      <c r="CH1107" s="307"/>
      <c r="CI1107" s="307"/>
      <c r="CJ1107" s="307"/>
      <c r="CK1107" s="307"/>
      <c r="CL1107" s="307"/>
      <c r="CM1107" s="307"/>
      <c r="CN1107" s="307"/>
      <c r="CO1107" s="307"/>
      <c r="CP1107" s="307"/>
      <c r="CQ1107" s="307"/>
      <c r="CR1107" s="307"/>
      <c r="CS1107" s="307"/>
      <c r="CT1107" s="307"/>
      <c r="CU1107" s="307"/>
      <c r="CV1107" s="307"/>
      <c r="CW1107" s="307"/>
      <c r="CX1107" s="307"/>
      <c r="CY1107" s="307"/>
      <c r="CZ1107" s="307"/>
      <c r="DA1107" s="307"/>
      <c r="DB1107" s="307"/>
      <c r="DC1107" s="307"/>
      <c r="DD1107" s="307"/>
      <c r="DE1107" s="307"/>
      <c r="DF1107" s="307"/>
      <c r="DG1107" s="307"/>
      <c r="DH1107" s="307"/>
      <c r="DI1107" s="390"/>
      <c r="DJ1107" s="390"/>
      <c r="DK1107" s="307"/>
      <c r="DL1107" s="307"/>
      <c r="DM1107" s="307"/>
      <c r="DN1107" s="307"/>
      <c r="DO1107" s="307"/>
      <c r="DP1107" s="307"/>
      <c r="DQ1107" s="307"/>
      <c r="DR1107" s="307"/>
      <c r="DS1107" s="307"/>
      <c r="DT1107" s="307"/>
      <c r="DU1107" s="307"/>
      <c r="DV1107" s="307"/>
      <c r="DW1107" s="307"/>
      <c r="DX1107" s="307"/>
      <c r="DY1107" s="307"/>
      <c r="DZ1107" s="307"/>
      <c r="EA1107" s="307"/>
      <c r="EB1107" s="307"/>
      <c r="EC1107" s="307"/>
      <c r="ED1107" s="307"/>
      <c r="EE1107" s="307"/>
      <c r="EF1107" s="307"/>
      <c r="EG1107" s="307"/>
      <c r="EH1107" s="307"/>
      <c r="EI1107" s="307"/>
      <c r="EJ1107" s="307"/>
      <c r="EK1107" s="307"/>
      <c r="EL1107" s="307"/>
      <c r="EM1107" s="307"/>
      <c r="EN1107" s="307"/>
      <c r="EO1107" s="307"/>
      <c r="EP1107" s="307"/>
      <c r="EQ1107" s="307"/>
      <c r="ER1107" s="307"/>
      <c r="ES1107" s="307"/>
      <c r="ET1107" s="307"/>
      <c r="EU1107" s="390"/>
      <c r="EV1107" s="390"/>
      <c r="EW1107" s="307"/>
      <c r="EX1107" s="307"/>
      <c r="EY1107" s="307"/>
      <c r="EZ1107" s="307"/>
      <c r="FA1107" s="307"/>
      <c r="FB1107" s="307"/>
      <c r="FC1107" s="307"/>
      <c r="FD1107" s="307"/>
      <c r="FE1107" s="307"/>
      <c r="FF1107" s="307"/>
      <c r="FG1107" s="307"/>
      <c r="FH1107" s="307"/>
      <c r="FI1107" s="307"/>
      <c r="FJ1107" s="307"/>
      <c r="FK1107" s="307"/>
      <c r="FL1107" s="307"/>
      <c r="FM1107" s="307"/>
      <c r="FN1107" s="307"/>
      <c r="FO1107" s="307"/>
      <c r="FP1107" s="307"/>
      <c r="FQ1107" s="307"/>
      <c r="FR1107" s="307"/>
      <c r="FS1107" s="307"/>
      <c r="FT1107" s="307"/>
      <c r="FU1107" s="307"/>
      <c r="FV1107" s="307"/>
      <c r="FW1107" s="307"/>
      <c r="FX1107" s="307"/>
      <c r="FY1107" s="307"/>
      <c r="FZ1107" s="307"/>
      <c r="GA1107" s="307"/>
      <c r="GB1107" s="307"/>
      <c r="GC1107" s="307"/>
      <c r="GD1107" s="307"/>
      <c r="GE1107" s="307"/>
      <c r="GF1107" s="307"/>
      <c r="GG1107" s="307"/>
      <c r="GH1107" s="307"/>
      <c r="GI1107" s="307"/>
      <c r="GJ1107" s="307"/>
      <c r="GK1107" s="307"/>
      <c r="GL1107" s="307"/>
      <c r="GM1107" s="307"/>
      <c r="GN1107" s="307"/>
      <c r="GO1107" s="307"/>
      <c r="GP1107" s="307"/>
      <c r="GQ1107" s="307"/>
      <c r="GR1107" s="307"/>
      <c r="GS1107" s="307"/>
      <c r="GT1107" s="307"/>
      <c r="GU1107" s="307"/>
      <c r="GV1107" s="307"/>
      <c r="GW1107" s="307"/>
      <c r="GX1107" s="307"/>
      <c r="GY1107" s="307"/>
      <c r="GZ1107" s="307"/>
      <c r="HA1107" s="307"/>
      <c r="HB1107" s="307"/>
      <c r="HC1107" s="307"/>
      <c r="HD1107" s="307"/>
      <c r="HE1107" s="307"/>
      <c r="HF1107" s="307"/>
      <c r="HG1107" s="307"/>
      <c r="HH1107" s="307"/>
      <c r="HI1107" s="307"/>
      <c r="HJ1107" s="307"/>
      <c r="HK1107" s="307"/>
      <c r="HL1107" s="307"/>
      <c r="HM1107" s="307"/>
      <c r="HN1107" s="307"/>
      <c r="HO1107" s="307"/>
      <c r="HP1107" s="307"/>
      <c r="HQ1107" s="307"/>
      <c r="HR1107" s="307"/>
      <c r="HS1107" s="307"/>
      <c r="HT1107" s="307"/>
      <c r="HU1107" s="307"/>
      <c r="HV1107" s="307"/>
      <c r="HW1107" s="307"/>
      <c r="HX1107" s="307"/>
      <c r="HY1107" s="307"/>
      <c r="HZ1107" s="307"/>
      <c r="IA1107" s="307"/>
      <c r="IB1107" s="307"/>
      <c r="IC1107" s="307"/>
      <c r="ID1107" s="307"/>
      <c r="IE1107" s="307"/>
      <c r="IF1107" s="307"/>
      <c r="IG1107" s="307"/>
      <c r="IH1107" s="307"/>
      <c r="II1107" s="307"/>
      <c r="IJ1107" s="307"/>
      <c r="IK1107" s="307"/>
      <c r="IL1107" s="307"/>
      <c r="IM1107" s="307"/>
      <c r="IN1107" s="307"/>
      <c r="IO1107" s="307"/>
      <c r="IP1107" s="307"/>
      <c r="IQ1107" s="307"/>
      <c r="IR1107" s="307"/>
      <c r="IS1107" s="307"/>
      <c r="IT1107" s="307"/>
      <c r="IU1107" s="307"/>
      <c r="IV1107" s="307"/>
      <c r="IW1107" s="307"/>
      <c r="IX1107" s="307"/>
      <c r="IY1107" s="307"/>
      <c r="IZ1107" s="307"/>
      <c r="JA1107" s="307"/>
      <c r="JB1107" s="307"/>
      <c r="JC1107" s="307"/>
      <c r="JD1107" s="307"/>
      <c r="JE1107" s="307"/>
      <c r="JF1107" s="307"/>
      <c r="JG1107" s="307"/>
      <c r="JH1107" s="307"/>
      <c r="JI1107" s="307"/>
      <c r="JJ1107" s="307"/>
      <c r="JK1107" s="307"/>
      <c r="JL1107" s="307"/>
      <c r="JM1107" s="307"/>
      <c r="JN1107" s="307"/>
      <c r="JO1107" s="307"/>
      <c r="JP1107" s="307"/>
      <c r="JQ1107" s="307"/>
      <c r="JR1107" s="307"/>
      <c r="JS1107" s="307"/>
      <c r="JT1107" s="307"/>
      <c r="JU1107" s="307"/>
      <c r="JV1107" s="307"/>
      <c r="JW1107" s="307"/>
      <c r="JX1107" s="307"/>
      <c r="JY1107" s="307"/>
      <c r="JZ1107" s="307"/>
      <c r="KA1107" s="307"/>
      <c r="KB1107" s="307"/>
      <c r="KC1107" s="307"/>
      <c r="KD1107" s="307"/>
      <c r="KE1107" s="307"/>
      <c r="KF1107" s="307"/>
      <c r="KG1107" s="307"/>
      <c r="KH1107" s="307"/>
      <c r="KI1107" s="307"/>
      <c r="KJ1107" s="307"/>
      <c r="KK1107" s="307"/>
      <c r="KL1107" s="307"/>
      <c r="KM1107" s="307"/>
      <c r="KN1107" s="307"/>
      <c r="KO1107" s="307"/>
      <c r="KP1107" s="307"/>
      <c r="KQ1107" s="307"/>
      <c r="KR1107" s="307"/>
      <c r="KS1107" s="307"/>
      <c r="KT1107" s="307"/>
    </row>
    <row r="1108" spans="36:306" s="56" customFormat="1" ht="15" customHeight="1">
      <c r="AJ1108" s="441">
        <v>37</v>
      </c>
      <c r="AK1108" s="442">
        <v>151</v>
      </c>
      <c r="AL1108" s="443" t="s">
        <v>1100</v>
      </c>
      <c r="AM1108" s="443" t="s">
        <v>1099</v>
      </c>
      <c r="AN1108" s="443" t="s">
        <v>1201</v>
      </c>
      <c r="CB1108" s="307"/>
      <c r="CC1108" s="307"/>
      <c r="CD1108" s="307"/>
      <c r="CE1108" s="307"/>
      <c r="CF1108" s="307"/>
      <c r="CG1108" s="307"/>
      <c r="CH1108" s="307"/>
      <c r="CI1108" s="307"/>
      <c r="CJ1108" s="307"/>
      <c r="CK1108" s="307"/>
      <c r="CL1108" s="307"/>
      <c r="CM1108" s="307"/>
      <c r="CN1108" s="307"/>
      <c r="CO1108" s="307"/>
      <c r="CP1108" s="307"/>
      <c r="CQ1108" s="307"/>
      <c r="CR1108" s="307"/>
      <c r="CS1108" s="307"/>
      <c r="CT1108" s="307"/>
      <c r="CU1108" s="307"/>
      <c r="CV1108" s="307"/>
      <c r="CW1108" s="307"/>
      <c r="CX1108" s="307"/>
      <c r="CY1108" s="307"/>
      <c r="CZ1108" s="307"/>
      <c r="DA1108" s="307"/>
      <c r="DB1108" s="307"/>
      <c r="DC1108" s="307"/>
      <c r="DD1108" s="307"/>
      <c r="DE1108" s="307"/>
      <c r="DF1108" s="307"/>
      <c r="DG1108" s="307"/>
      <c r="DH1108" s="307"/>
      <c r="DI1108" s="390"/>
      <c r="DJ1108" s="390"/>
      <c r="DK1108" s="307"/>
      <c r="DL1108" s="307"/>
      <c r="DM1108" s="307"/>
      <c r="DN1108" s="307"/>
      <c r="DO1108" s="307"/>
      <c r="DP1108" s="307"/>
      <c r="DQ1108" s="307"/>
      <c r="DR1108" s="307"/>
      <c r="DS1108" s="307"/>
      <c r="DT1108" s="307"/>
      <c r="DU1108" s="307"/>
      <c r="DV1108" s="307"/>
      <c r="DW1108" s="307"/>
      <c r="DX1108" s="307"/>
      <c r="DY1108" s="307"/>
      <c r="DZ1108" s="307"/>
      <c r="EA1108" s="307"/>
      <c r="EB1108" s="307"/>
      <c r="EC1108" s="307"/>
      <c r="ED1108" s="307"/>
      <c r="EE1108" s="307"/>
      <c r="EF1108" s="307"/>
      <c r="EG1108" s="307"/>
      <c r="EH1108" s="307"/>
      <c r="EI1108" s="307"/>
      <c r="EJ1108" s="307"/>
      <c r="EK1108" s="307"/>
      <c r="EL1108" s="307"/>
      <c r="EM1108" s="307"/>
      <c r="EN1108" s="307"/>
      <c r="EO1108" s="307"/>
      <c r="EP1108" s="307"/>
      <c r="EQ1108" s="307"/>
      <c r="ER1108" s="307"/>
      <c r="ES1108" s="307"/>
      <c r="ET1108" s="307"/>
      <c r="EU1108" s="390"/>
      <c r="EV1108" s="390"/>
      <c r="EW1108" s="307"/>
      <c r="EX1108" s="307"/>
      <c r="EY1108" s="307"/>
      <c r="EZ1108" s="307"/>
      <c r="FA1108" s="307"/>
      <c r="FB1108" s="307"/>
      <c r="FC1108" s="307"/>
      <c r="FD1108" s="307"/>
      <c r="FE1108" s="307"/>
      <c r="FF1108" s="307"/>
      <c r="FG1108" s="307"/>
      <c r="FH1108" s="307"/>
      <c r="FI1108" s="307"/>
      <c r="FJ1108" s="307"/>
      <c r="FK1108" s="307"/>
      <c r="FL1108" s="307"/>
      <c r="FM1108" s="307"/>
      <c r="FN1108" s="307"/>
      <c r="FO1108" s="307"/>
      <c r="FP1108" s="307"/>
      <c r="FQ1108" s="307"/>
      <c r="FR1108" s="307"/>
      <c r="FS1108" s="307"/>
      <c r="FT1108" s="307"/>
      <c r="FU1108" s="307"/>
      <c r="FV1108" s="307"/>
      <c r="FW1108" s="307"/>
      <c r="FX1108" s="307"/>
      <c r="FY1108" s="307"/>
      <c r="FZ1108" s="307"/>
      <c r="GA1108" s="307"/>
      <c r="GB1108" s="307"/>
      <c r="GC1108" s="307"/>
      <c r="GD1108" s="307"/>
      <c r="GE1108" s="307"/>
      <c r="GF1108" s="307"/>
      <c r="GG1108" s="307"/>
      <c r="GH1108" s="307"/>
      <c r="GI1108" s="307"/>
      <c r="GJ1108" s="307"/>
      <c r="GK1108" s="307"/>
      <c r="GL1108" s="307"/>
      <c r="GM1108" s="307"/>
      <c r="GN1108" s="307"/>
      <c r="GO1108" s="307"/>
      <c r="GP1108" s="307"/>
      <c r="GQ1108" s="307"/>
      <c r="GR1108" s="307"/>
      <c r="GS1108" s="307"/>
      <c r="GT1108" s="307"/>
      <c r="GU1108" s="307"/>
      <c r="GV1108" s="307"/>
      <c r="GW1108" s="307"/>
      <c r="GX1108" s="307"/>
      <c r="GY1108" s="307"/>
      <c r="GZ1108" s="307"/>
      <c r="HA1108" s="307"/>
      <c r="HB1108" s="307"/>
      <c r="HC1108" s="307"/>
      <c r="HD1108" s="307"/>
      <c r="HE1108" s="307"/>
      <c r="HF1108" s="307"/>
      <c r="HG1108" s="307"/>
      <c r="HH1108" s="307"/>
      <c r="HI1108" s="307"/>
      <c r="HJ1108" s="307"/>
      <c r="HK1108" s="307"/>
      <c r="HL1108" s="307"/>
      <c r="HM1108" s="307"/>
      <c r="HN1108" s="307"/>
      <c r="HO1108" s="307"/>
      <c r="HP1108" s="307"/>
      <c r="HQ1108" s="307"/>
      <c r="HR1108" s="307"/>
      <c r="HS1108" s="307"/>
      <c r="HT1108" s="307"/>
      <c r="HU1108" s="307"/>
      <c r="HV1108" s="307"/>
      <c r="HW1108" s="307"/>
      <c r="HX1108" s="307"/>
      <c r="HY1108" s="307"/>
      <c r="HZ1108" s="307"/>
      <c r="IA1108" s="307"/>
      <c r="IB1108" s="307"/>
      <c r="IC1108" s="307"/>
      <c r="ID1108" s="307"/>
      <c r="IE1108" s="307"/>
      <c r="IF1108" s="307"/>
      <c r="IG1108" s="307"/>
      <c r="IH1108" s="307"/>
      <c r="II1108" s="307"/>
      <c r="IJ1108" s="307"/>
      <c r="IK1108" s="307"/>
      <c r="IL1108" s="307"/>
      <c r="IM1108" s="307"/>
      <c r="IN1108" s="307"/>
      <c r="IO1108" s="307"/>
      <c r="IP1108" s="307"/>
      <c r="IQ1108" s="307"/>
      <c r="IR1108" s="307"/>
      <c r="IS1108" s="307"/>
      <c r="IT1108" s="307"/>
      <c r="IU1108" s="307"/>
      <c r="IV1108" s="307"/>
      <c r="IW1108" s="307"/>
      <c r="IX1108" s="307"/>
      <c r="IY1108" s="307"/>
      <c r="IZ1108" s="307"/>
      <c r="JA1108" s="307"/>
      <c r="JB1108" s="307"/>
      <c r="JC1108" s="307"/>
      <c r="JD1108" s="307"/>
      <c r="JE1108" s="307"/>
      <c r="JF1108" s="307"/>
      <c r="JG1108" s="307"/>
      <c r="JH1108" s="307"/>
      <c r="JI1108" s="307"/>
      <c r="JJ1108" s="307"/>
      <c r="JK1108" s="307"/>
      <c r="JL1108" s="307"/>
      <c r="JM1108" s="307"/>
      <c r="JN1108" s="307"/>
      <c r="JO1108" s="307"/>
      <c r="JP1108" s="307"/>
      <c r="JQ1108" s="307"/>
      <c r="JR1108" s="307"/>
      <c r="JS1108" s="307"/>
      <c r="JT1108" s="307"/>
      <c r="JU1108" s="307"/>
      <c r="JV1108" s="307"/>
      <c r="JW1108" s="307"/>
      <c r="JX1108" s="307"/>
      <c r="JY1108" s="307"/>
      <c r="JZ1108" s="307"/>
      <c r="KA1108" s="307"/>
      <c r="KB1108" s="307"/>
      <c r="KC1108" s="307"/>
      <c r="KD1108" s="307"/>
      <c r="KE1108" s="307"/>
      <c r="KF1108" s="307"/>
      <c r="KG1108" s="307"/>
      <c r="KH1108" s="307"/>
      <c r="KI1108" s="307"/>
      <c r="KJ1108" s="307"/>
      <c r="KK1108" s="307"/>
      <c r="KL1108" s="307"/>
      <c r="KM1108" s="307"/>
      <c r="KN1108" s="307"/>
      <c r="KO1108" s="307"/>
      <c r="KP1108" s="307"/>
      <c r="KQ1108" s="307"/>
      <c r="KR1108" s="307"/>
      <c r="KS1108" s="307"/>
      <c r="KT1108" s="307"/>
    </row>
    <row r="1109" spans="36:306" s="56" customFormat="1" ht="15" customHeight="1">
      <c r="AJ1109" s="441">
        <v>38</v>
      </c>
      <c r="AK1109" s="442">
        <v>155</v>
      </c>
      <c r="AL1109" s="443" t="s">
        <v>1100</v>
      </c>
      <c r="AM1109" s="443" t="s">
        <v>1134</v>
      </c>
      <c r="AN1109" s="443" t="s">
        <v>1202</v>
      </c>
      <c r="CB1109" s="307"/>
      <c r="CC1109" s="307"/>
      <c r="CD1109" s="307"/>
      <c r="CE1109" s="307"/>
      <c r="CF1109" s="307"/>
      <c r="CG1109" s="307"/>
      <c r="CH1109" s="307"/>
      <c r="CI1109" s="307"/>
      <c r="CJ1109" s="307"/>
      <c r="CK1109" s="307"/>
      <c r="CL1109" s="307"/>
      <c r="CM1109" s="307"/>
      <c r="CN1109" s="307"/>
      <c r="CO1109" s="307"/>
      <c r="CP1109" s="307"/>
      <c r="CQ1109" s="307"/>
      <c r="CR1109" s="307"/>
      <c r="CS1109" s="307"/>
      <c r="CT1109" s="307"/>
      <c r="CU1109" s="307"/>
      <c r="CV1109" s="307"/>
      <c r="CW1109" s="307"/>
      <c r="CX1109" s="307"/>
      <c r="CY1109" s="307"/>
      <c r="CZ1109" s="307"/>
      <c r="DA1109" s="307"/>
      <c r="DB1109" s="307"/>
      <c r="DC1109" s="307"/>
      <c r="DD1109" s="307"/>
      <c r="DE1109" s="307"/>
      <c r="DF1109" s="307"/>
      <c r="DG1109" s="307"/>
      <c r="DH1109" s="307"/>
      <c r="DI1109" s="390"/>
      <c r="DJ1109" s="390"/>
      <c r="DK1109" s="307"/>
      <c r="DL1109" s="307"/>
      <c r="DM1109" s="307"/>
      <c r="DN1109" s="307"/>
      <c r="DO1109" s="307"/>
      <c r="DP1109" s="307"/>
      <c r="DQ1109" s="307"/>
      <c r="DR1109" s="307"/>
      <c r="DS1109" s="307"/>
      <c r="DT1109" s="307"/>
      <c r="DU1109" s="307"/>
      <c r="DV1109" s="307"/>
      <c r="DW1109" s="307"/>
      <c r="DX1109" s="307"/>
      <c r="DY1109" s="307"/>
      <c r="DZ1109" s="307"/>
      <c r="EA1109" s="307"/>
      <c r="EB1109" s="307"/>
      <c r="EC1109" s="307"/>
      <c r="ED1109" s="307"/>
      <c r="EE1109" s="307"/>
      <c r="EF1109" s="307"/>
      <c r="EG1109" s="307"/>
      <c r="EH1109" s="307"/>
      <c r="EI1109" s="307"/>
      <c r="EJ1109" s="307"/>
      <c r="EK1109" s="307"/>
      <c r="EL1109" s="307"/>
      <c r="EM1109" s="307"/>
      <c r="EN1109" s="307"/>
      <c r="EO1109" s="307"/>
      <c r="EP1109" s="307"/>
      <c r="EQ1109" s="307"/>
      <c r="ER1109" s="307"/>
      <c r="ES1109" s="307"/>
      <c r="ET1109" s="307"/>
      <c r="EU1109" s="390"/>
      <c r="EV1109" s="390"/>
      <c r="EW1109" s="307"/>
      <c r="EX1109" s="307"/>
      <c r="EY1109" s="307"/>
      <c r="EZ1109" s="307"/>
      <c r="FA1109" s="307"/>
      <c r="FB1109" s="307"/>
      <c r="FC1109" s="307"/>
      <c r="FD1109" s="307"/>
      <c r="FE1109" s="307"/>
      <c r="FF1109" s="307"/>
      <c r="FG1109" s="307"/>
      <c r="FH1109" s="307"/>
      <c r="FI1109" s="307"/>
      <c r="FJ1109" s="307"/>
      <c r="FK1109" s="307"/>
      <c r="FL1109" s="307"/>
      <c r="FM1109" s="307"/>
      <c r="FN1109" s="307"/>
      <c r="FO1109" s="307"/>
      <c r="FP1109" s="307"/>
      <c r="FQ1109" s="307"/>
      <c r="FR1109" s="307"/>
      <c r="FS1109" s="307"/>
      <c r="FT1109" s="307"/>
      <c r="FU1109" s="307"/>
      <c r="FV1109" s="307"/>
      <c r="FW1109" s="307"/>
      <c r="FX1109" s="307"/>
      <c r="FY1109" s="307"/>
      <c r="FZ1109" s="307"/>
      <c r="GA1109" s="307"/>
      <c r="GB1109" s="307"/>
      <c r="GC1109" s="307"/>
      <c r="GD1109" s="307"/>
      <c r="GE1109" s="307"/>
      <c r="GF1109" s="307"/>
      <c r="GG1109" s="307"/>
      <c r="GH1109" s="307"/>
      <c r="GI1109" s="307"/>
      <c r="GJ1109" s="307"/>
      <c r="GK1109" s="307"/>
      <c r="GL1109" s="307"/>
      <c r="GM1109" s="307"/>
      <c r="GN1109" s="307"/>
      <c r="GO1109" s="307"/>
      <c r="GP1109" s="307"/>
      <c r="GQ1109" s="307"/>
      <c r="GR1109" s="307"/>
      <c r="GS1109" s="307"/>
      <c r="GT1109" s="307"/>
      <c r="GU1109" s="307"/>
      <c r="GV1109" s="307"/>
      <c r="GW1109" s="307"/>
      <c r="GX1109" s="307"/>
      <c r="GY1109" s="307"/>
      <c r="GZ1109" s="307"/>
      <c r="HA1109" s="307"/>
      <c r="HB1109" s="307"/>
      <c r="HC1109" s="307"/>
      <c r="HD1109" s="307"/>
      <c r="HE1109" s="307"/>
      <c r="HF1109" s="307"/>
      <c r="HG1109" s="307"/>
      <c r="HH1109" s="307"/>
      <c r="HI1109" s="307"/>
      <c r="HJ1109" s="307"/>
      <c r="HK1109" s="307"/>
      <c r="HL1109" s="307"/>
      <c r="HM1109" s="307"/>
      <c r="HN1109" s="307"/>
      <c r="HO1109" s="307"/>
      <c r="HP1109" s="307"/>
      <c r="HQ1109" s="307"/>
      <c r="HR1109" s="307"/>
      <c r="HS1109" s="307"/>
      <c r="HT1109" s="307"/>
      <c r="HU1109" s="307"/>
      <c r="HV1109" s="307"/>
      <c r="HW1109" s="307"/>
      <c r="HX1109" s="307"/>
      <c r="HY1109" s="307"/>
      <c r="HZ1109" s="307"/>
      <c r="IA1109" s="307"/>
      <c r="IB1109" s="307"/>
      <c r="IC1109" s="307"/>
      <c r="ID1109" s="307"/>
      <c r="IE1109" s="307"/>
      <c r="IF1109" s="307"/>
      <c r="IG1109" s="307"/>
      <c r="IH1109" s="307"/>
      <c r="II1109" s="307"/>
      <c r="IJ1109" s="307"/>
      <c r="IK1109" s="307"/>
      <c r="IL1109" s="307"/>
      <c r="IM1109" s="307"/>
      <c r="IN1109" s="307"/>
      <c r="IO1109" s="307"/>
      <c r="IP1109" s="307"/>
      <c r="IQ1109" s="307"/>
      <c r="IR1109" s="307"/>
      <c r="IS1109" s="307"/>
      <c r="IT1109" s="307"/>
      <c r="IU1109" s="307"/>
      <c r="IV1109" s="307"/>
      <c r="IW1109" s="307"/>
      <c r="IX1109" s="307"/>
      <c r="IY1109" s="307"/>
      <c r="IZ1109" s="307"/>
      <c r="JA1109" s="307"/>
      <c r="JB1109" s="307"/>
      <c r="JC1109" s="307"/>
      <c r="JD1109" s="307"/>
      <c r="JE1109" s="307"/>
      <c r="JF1109" s="307"/>
      <c r="JG1109" s="307"/>
      <c r="JH1109" s="307"/>
      <c r="JI1109" s="307"/>
      <c r="JJ1109" s="307"/>
      <c r="JK1109" s="307"/>
      <c r="JL1109" s="307"/>
      <c r="JM1109" s="307"/>
      <c r="JN1109" s="307"/>
      <c r="JO1109" s="307"/>
      <c r="JP1109" s="307"/>
      <c r="JQ1109" s="307"/>
      <c r="JR1109" s="307"/>
      <c r="JS1109" s="307"/>
      <c r="JT1109" s="307"/>
      <c r="JU1109" s="307"/>
      <c r="JV1109" s="307"/>
      <c r="JW1109" s="307"/>
      <c r="JX1109" s="307"/>
      <c r="JY1109" s="307"/>
      <c r="JZ1109" s="307"/>
      <c r="KA1109" s="307"/>
      <c r="KB1109" s="307"/>
      <c r="KC1109" s="307"/>
      <c r="KD1109" s="307"/>
      <c r="KE1109" s="307"/>
      <c r="KF1109" s="307"/>
      <c r="KG1109" s="307"/>
      <c r="KH1109" s="307"/>
      <c r="KI1109" s="307"/>
      <c r="KJ1109" s="307"/>
      <c r="KK1109" s="307"/>
      <c r="KL1109" s="307"/>
      <c r="KM1109" s="307"/>
      <c r="KN1109" s="307"/>
      <c r="KO1109" s="307"/>
      <c r="KP1109" s="307"/>
      <c r="KQ1109" s="307"/>
      <c r="KR1109" s="307"/>
      <c r="KS1109" s="307"/>
      <c r="KT1109" s="307"/>
    </row>
    <row r="1110" spans="36:306" s="56" customFormat="1" ht="15" customHeight="1">
      <c r="AJ1110" s="354">
        <v>39</v>
      </c>
      <c r="AK1110" s="354" t="s">
        <v>1043</v>
      </c>
      <c r="AL1110" s="354" t="s">
        <v>1043</v>
      </c>
      <c r="AM1110" s="354" t="s">
        <v>1043</v>
      </c>
      <c r="AN1110" s="354" t="s">
        <v>1043</v>
      </c>
      <c r="CB1110" s="307"/>
      <c r="CC1110" s="307"/>
      <c r="CD1110" s="307"/>
      <c r="CE1110" s="307"/>
      <c r="CF1110" s="307"/>
      <c r="CG1110" s="307"/>
      <c r="CH1110" s="307"/>
      <c r="CI1110" s="307"/>
      <c r="CJ1110" s="307"/>
      <c r="CK1110" s="307"/>
      <c r="CL1110" s="307"/>
      <c r="CM1110" s="307"/>
      <c r="CN1110" s="307"/>
      <c r="CO1110" s="307"/>
      <c r="CP1110" s="307"/>
      <c r="CQ1110" s="307"/>
      <c r="CR1110" s="307"/>
      <c r="CS1110" s="307"/>
      <c r="CT1110" s="307"/>
      <c r="CU1110" s="307"/>
      <c r="CV1110" s="307"/>
      <c r="CW1110" s="307"/>
      <c r="CX1110" s="307"/>
      <c r="CY1110" s="307"/>
      <c r="CZ1110" s="307"/>
      <c r="DA1110" s="307"/>
      <c r="DB1110" s="307"/>
      <c r="DC1110" s="307"/>
      <c r="DD1110" s="307"/>
      <c r="DE1110" s="307"/>
      <c r="DF1110" s="307"/>
      <c r="DG1110" s="307"/>
      <c r="DH1110" s="307"/>
      <c r="DI1110" s="390"/>
      <c r="DJ1110" s="390"/>
      <c r="DK1110" s="307"/>
      <c r="DL1110" s="307"/>
      <c r="DM1110" s="307"/>
      <c r="DN1110" s="307"/>
      <c r="DO1110" s="307"/>
      <c r="DP1110" s="307"/>
      <c r="DQ1110" s="307"/>
      <c r="DR1110" s="307"/>
      <c r="DS1110" s="307"/>
      <c r="DT1110" s="307"/>
      <c r="DU1110" s="307"/>
      <c r="DV1110" s="307"/>
      <c r="DW1110" s="307"/>
      <c r="DX1110" s="307"/>
      <c r="DY1110" s="307"/>
      <c r="DZ1110" s="307"/>
      <c r="EA1110" s="307"/>
      <c r="EB1110" s="307"/>
      <c r="EC1110" s="307"/>
      <c r="ED1110" s="307"/>
      <c r="EE1110" s="307"/>
      <c r="EF1110" s="307"/>
      <c r="EG1110" s="307"/>
      <c r="EH1110" s="307"/>
      <c r="EI1110" s="307"/>
      <c r="EJ1110" s="307"/>
      <c r="EK1110" s="307"/>
      <c r="EL1110" s="307"/>
      <c r="EM1110" s="307"/>
      <c r="EN1110" s="307"/>
      <c r="EO1110" s="307"/>
      <c r="EP1110" s="307"/>
      <c r="EQ1110" s="307"/>
      <c r="ER1110" s="307"/>
      <c r="ES1110" s="307"/>
      <c r="ET1110" s="307"/>
      <c r="EU1110" s="390"/>
      <c r="EV1110" s="390"/>
      <c r="EW1110" s="307"/>
      <c r="EX1110" s="307"/>
      <c r="EY1110" s="307"/>
      <c r="EZ1110" s="307"/>
      <c r="FA1110" s="307"/>
      <c r="FB1110" s="307"/>
      <c r="FC1110" s="307"/>
      <c r="FD1110" s="307"/>
      <c r="FE1110" s="307"/>
      <c r="FF1110" s="307"/>
      <c r="FG1110" s="307"/>
      <c r="FH1110" s="307"/>
      <c r="FI1110" s="307"/>
      <c r="FJ1110" s="307"/>
      <c r="FK1110" s="307"/>
      <c r="FL1110" s="307"/>
      <c r="FM1110" s="307"/>
      <c r="FN1110" s="307"/>
      <c r="FO1110" s="307"/>
      <c r="FP1110" s="307"/>
      <c r="FQ1110" s="307"/>
      <c r="FR1110" s="307"/>
      <c r="FS1110" s="307"/>
      <c r="FT1110" s="307"/>
      <c r="FU1110" s="307"/>
      <c r="FV1110" s="307"/>
      <c r="FW1110" s="307"/>
      <c r="FX1110" s="307"/>
      <c r="FY1110" s="307"/>
      <c r="FZ1110" s="307"/>
      <c r="GA1110" s="307"/>
      <c r="GB1110" s="307"/>
      <c r="GC1110" s="307"/>
      <c r="GD1110" s="307"/>
      <c r="GE1110" s="307"/>
      <c r="GF1110" s="307"/>
      <c r="GG1110" s="307"/>
      <c r="GH1110" s="307"/>
      <c r="GI1110" s="307"/>
      <c r="GJ1110" s="307"/>
      <c r="GK1110" s="307"/>
      <c r="GL1110" s="307"/>
      <c r="GM1110" s="307"/>
      <c r="GN1110" s="307"/>
      <c r="GO1110" s="307"/>
      <c r="GP1110" s="307"/>
      <c r="GQ1110" s="307"/>
      <c r="GR1110" s="307"/>
      <c r="GS1110" s="307"/>
      <c r="GT1110" s="307"/>
      <c r="GU1110" s="307"/>
      <c r="GV1110" s="307"/>
      <c r="GW1110" s="307"/>
      <c r="GX1110" s="307"/>
      <c r="GY1110" s="307"/>
      <c r="GZ1110" s="307"/>
      <c r="HA1110" s="307"/>
      <c r="HB1110" s="307"/>
      <c r="HC1110" s="307"/>
      <c r="HD1110" s="307"/>
      <c r="HE1110" s="307"/>
      <c r="HF1110" s="307"/>
      <c r="HG1110" s="307"/>
      <c r="HH1110" s="307"/>
      <c r="HI1110" s="307"/>
      <c r="HJ1110" s="307"/>
      <c r="HK1110" s="307"/>
      <c r="HL1110" s="307"/>
      <c r="HM1110" s="307"/>
      <c r="HN1110" s="307"/>
      <c r="HO1110" s="307"/>
      <c r="HP1110" s="307"/>
      <c r="HQ1110" s="307"/>
      <c r="HR1110" s="307"/>
      <c r="HS1110" s="307"/>
      <c r="HT1110" s="307"/>
      <c r="HU1110" s="307"/>
      <c r="HV1110" s="307"/>
      <c r="HW1110" s="307"/>
      <c r="HX1110" s="307"/>
      <c r="HY1110" s="307"/>
      <c r="HZ1110" s="307"/>
      <c r="IA1110" s="307"/>
      <c r="IB1110" s="307"/>
      <c r="IC1110" s="307"/>
      <c r="ID1110" s="307"/>
      <c r="IE1110" s="307"/>
      <c r="IF1110" s="307"/>
      <c r="IG1110" s="307"/>
      <c r="IH1110" s="307"/>
      <c r="II1110" s="307"/>
      <c r="IJ1110" s="307"/>
      <c r="IK1110" s="307"/>
      <c r="IL1110" s="307"/>
      <c r="IM1110" s="307"/>
      <c r="IN1110" s="307"/>
      <c r="IO1110" s="307"/>
      <c r="IP1110" s="307"/>
      <c r="IQ1110" s="307"/>
      <c r="IR1110" s="307"/>
      <c r="IS1110" s="307"/>
      <c r="IT1110" s="307"/>
      <c r="IU1110" s="307"/>
      <c r="IV1110" s="307"/>
      <c r="IW1110" s="307"/>
      <c r="IX1110" s="307"/>
      <c r="IY1110" s="307"/>
      <c r="IZ1110" s="307"/>
      <c r="JA1110" s="307"/>
      <c r="JB1110" s="307"/>
      <c r="JC1110" s="307"/>
      <c r="JD1110" s="307"/>
      <c r="JE1110" s="307"/>
      <c r="JF1110" s="307"/>
      <c r="JG1110" s="307"/>
      <c r="JH1110" s="307"/>
      <c r="JI1110" s="307"/>
      <c r="JJ1110" s="307"/>
      <c r="JK1110" s="307"/>
      <c r="JL1110" s="307"/>
      <c r="JM1110" s="307"/>
      <c r="JN1110" s="307"/>
      <c r="JO1110" s="307"/>
      <c r="JP1110" s="307"/>
      <c r="JQ1110" s="307"/>
      <c r="JR1110" s="307"/>
      <c r="JS1110" s="307"/>
      <c r="JT1110" s="307"/>
      <c r="JU1110" s="307"/>
      <c r="JV1110" s="307"/>
      <c r="JW1110" s="307"/>
      <c r="JX1110" s="307"/>
      <c r="JY1110" s="307"/>
      <c r="JZ1110" s="307"/>
      <c r="KA1110" s="307"/>
      <c r="KB1110" s="307"/>
      <c r="KC1110" s="307"/>
      <c r="KD1110" s="307"/>
      <c r="KE1110" s="307"/>
      <c r="KF1110" s="307"/>
      <c r="KG1110" s="307"/>
      <c r="KH1110" s="307"/>
      <c r="KI1110" s="307"/>
      <c r="KJ1110" s="307"/>
      <c r="KK1110" s="307"/>
      <c r="KL1110" s="307"/>
      <c r="KM1110" s="307"/>
      <c r="KN1110" s="307"/>
      <c r="KO1110" s="307"/>
      <c r="KP1110" s="307"/>
      <c r="KQ1110" s="307"/>
      <c r="KR1110" s="307"/>
      <c r="KS1110" s="307"/>
      <c r="KT1110" s="307"/>
    </row>
    <row r="1111" spans="36:306" s="56" customFormat="1" ht="15" customHeight="1">
      <c r="CB1111" s="307"/>
      <c r="CC1111" s="307"/>
      <c r="CD1111" s="307"/>
      <c r="CE1111" s="307"/>
      <c r="CF1111" s="307"/>
      <c r="CG1111" s="307"/>
      <c r="CH1111" s="307"/>
      <c r="CI1111" s="307"/>
      <c r="CJ1111" s="307"/>
      <c r="CK1111" s="307"/>
      <c r="CL1111" s="307"/>
      <c r="CM1111" s="307"/>
      <c r="CN1111" s="307"/>
      <c r="CO1111" s="307"/>
      <c r="CP1111" s="307"/>
      <c r="CQ1111" s="307"/>
      <c r="CR1111" s="307"/>
      <c r="CS1111" s="307"/>
      <c r="CT1111" s="307"/>
      <c r="CU1111" s="307"/>
      <c r="CV1111" s="307"/>
      <c r="CW1111" s="307"/>
      <c r="CX1111" s="307"/>
      <c r="CY1111" s="307"/>
      <c r="CZ1111" s="307"/>
      <c r="DA1111" s="307"/>
      <c r="DB1111" s="307"/>
      <c r="DC1111" s="307"/>
      <c r="DD1111" s="307"/>
      <c r="DE1111" s="307"/>
      <c r="DF1111" s="307"/>
      <c r="DG1111" s="307"/>
      <c r="DH1111" s="307"/>
      <c r="DI1111" s="390"/>
      <c r="DJ1111" s="390"/>
      <c r="DK1111" s="307"/>
      <c r="DL1111" s="307"/>
      <c r="DM1111" s="307"/>
      <c r="DN1111" s="307"/>
      <c r="DO1111" s="307"/>
      <c r="DP1111" s="307"/>
      <c r="DQ1111" s="307"/>
      <c r="DR1111" s="307"/>
      <c r="DS1111" s="307"/>
      <c r="DT1111" s="307"/>
      <c r="DU1111" s="307"/>
      <c r="DV1111" s="307"/>
      <c r="DW1111" s="307"/>
      <c r="DX1111" s="307"/>
      <c r="DY1111" s="307"/>
      <c r="DZ1111" s="307"/>
      <c r="EA1111" s="307"/>
      <c r="EB1111" s="307"/>
      <c r="EC1111" s="307"/>
      <c r="ED1111" s="307"/>
      <c r="EE1111" s="307"/>
      <c r="EF1111" s="307"/>
      <c r="EG1111" s="307"/>
      <c r="EH1111" s="307"/>
      <c r="EI1111" s="307"/>
      <c r="EJ1111" s="307"/>
      <c r="EK1111" s="307"/>
      <c r="EL1111" s="307"/>
      <c r="EM1111" s="307"/>
      <c r="EN1111" s="307"/>
      <c r="EO1111" s="307"/>
      <c r="EP1111" s="307"/>
      <c r="EQ1111" s="307"/>
      <c r="ER1111" s="307"/>
      <c r="ES1111" s="307"/>
      <c r="ET1111" s="307"/>
      <c r="EU1111" s="390"/>
      <c r="EV1111" s="390"/>
      <c r="EW1111" s="307"/>
      <c r="EX1111" s="307"/>
      <c r="EY1111" s="307"/>
      <c r="EZ1111" s="307"/>
      <c r="FA1111" s="307"/>
      <c r="FB1111" s="307"/>
      <c r="FC1111" s="307"/>
      <c r="FD1111" s="307"/>
      <c r="FE1111" s="307"/>
      <c r="FF1111" s="307"/>
      <c r="FG1111" s="307"/>
      <c r="FH1111" s="307"/>
      <c r="FI1111" s="307"/>
      <c r="FJ1111" s="307"/>
      <c r="FK1111" s="307"/>
      <c r="FL1111" s="307"/>
      <c r="FM1111" s="307"/>
      <c r="FN1111" s="307"/>
      <c r="FO1111" s="307"/>
      <c r="FP1111" s="307"/>
      <c r="FQ1111" s="307"/>
      <c r="FR1111" s="307"/>
      <c r="FS1111" s="307"/>
      <c r="FT1111" s="307"/>
      <c r="FU1111" s="307"/>
      <c r="FV1111" s="307"/>
      <c r="FW1111" s="307"/>
      <c r="FX1111" s="307"/>
      <c r="FY1111" s="307"/>
      <c r="FZ1111" s="307"/>
      <c r="GA1111" s="307"/>
      <c r="GB1111" s="307"/>
      <c r="GC1111" s="307"/>
      <c r="GD1111" s="307"/>
      <c r="GE1111" s="307"/>
      <c r="GF1111" s="307"/>
      <c r="GG1111" s="307"/>
      <c r="GH1111" s="307"/>
      <c r="GI1111" s="307"/>
      <c r="GJ1111" s="307"/>
      <c r="GK1111" s="307"/>
      <c r="GL1111" s="307"/>
      <c r="GM1111" s="307"/>
      <c r="GN1111" s="307"/>
      <c r="GO1111" s="307"/>
      <c r="GP1111" s="307"/>
      <c r="GQ1111" s="307"/>
      <c r="GR1111" s="307"/>
      <c r="GS1111" s="307"/>
      <c r="GT1111" s="307"/>
      <c r="GU1111" s="307"/>
      <c r="GV1111" s="307"/>
      <c r="GW1111" s="307"/>
      <c r="GX1111" s="307"/>
      <c r="GY1111" s="307"/>
      <c r="GZ1111" s="307"/>
      <c r="HA1111" s="307"/>
      <c r="HB1111" s="307"/>
      <c r="HC1111" s="307"/>
      <c r="HD1111" s="307"/>
      <c r="HE1111" s="307"/>
      <c r="HF1111" s="307"/>
      <c r="HG1111" s="307"/>
      <c r="HH1111" s="307"/>
      <c r="HI1111" s="307"/>
      <c r="HJ1111" s="307"/>
      <c r="HK1111" s="307"/>
      <c r="HL1111" s="307"/>
      <c r="HM1111" s="307"/>
      <c r="HN1111" s="307"/>
      <c r="HO1111" s="307"/>
      <c r="HP1111" s="307"/>
      <c r="HQ1111" s="307"/>
      <c r="HR1111" s="307"/>
      <c r="HS1111" s="307"/>
      <c r="HT1111" s="307"/>
      <c r="HU1111" s="307"/>
      <c r="HV1111" s="307"/>
      <c r="HW1111" s="307"/>
      <c r="HX1111" s="307"/>
      <c r="HY1111" s="307"/>
      <c r="HZ1111" s="307"/>
      <c r="IA1111" s="307"/>
      <c r="IB1111" s="307"/>
      <c r="IC1111" s="307"/>
      <c r="ID1111" s="307"/>
      <c r="IE1111" s="307"/>
      <c r="IF1111" s="307"/>
      <c r="IG1111" s="307"/>
      <c r="IH1111" s="307"/>
      <c r="II1111" s="307"/>
      <c r="IJ1111" s="307"/>
      <c r="IK1111" s="307"/>
      <c r="IL1111" s="307"/>
      <c r="IM1111" s="307"/>
      <c r="IN1111" s="307"/>
      <c r="IO1111" s="307"/>
      <c r="IP1111" s="307"/>
      <c r="IQ1111" s="307"/>
      <c r="IR1111" s="307"/>
      <c r="IS1111" s="307"/>
      <c r="IT1111" s="307"/>
      <c r="IU1111" s="307"/>
      <c r="IV1111" s="307"/>
      <c r="IW1111" s="307"/>
      <c r="IX1111" s="307"/>
      <c r="IY1111" s="307"/>
      <c r="IZ1111" s="307"/>
      <c r="JA1111" s="307"/>
      <c r="JB1111" s="307"/>
      <c r="JC1111" s="307"/>
      <c r="JD1111" s="307"/>
      <c r="JE1111" s="307"/>
      <c r="JF1111" s="307"/>
      <c r="JG1111" s="307"/>
      <c r="JH1111" s="307"/>
      <c r="JI1111" s="307"/>
      <c r="JJ1111" s="307"/>
      <c r="JK1111" s="307"/>
      <c r="JL1111" s="307"/>
      <c r="JM1111" s="307"/>
      <c r="JN1111" s="307"/>
      <c r="JO1111" s="307"/>
      <c r="JP1111" s="307"/>
      <c r="JQ1111" s="307"/>
      <c r="JR1111" s="307"/>
      <c r="JS1111" s="307"/>
      <c r="JT1111" s="307"/>
      <c r="JU1111" s="307"/>
      <c r="JV1111" s="307"/>
      <c r="JW1111" s="307"/>
      <c r="JX1111" s="307"/>
      <c r="JY1111" s="307"/>
      <c r="JZ1111" s="307"/>
      <c r="KA1111" s="307"/>
      <c r="KB1111" s="307"/>
      <c r="KC1111" s="307"/>
      <c r="KD1111" s="307"/>
      <c r="KE1111" s="307"/>
      <c r="KF1111" s="307"/>
      <c r="KG1111" s="307"/>
      <c r="KH1111" s="307"/>
      <c r="KI1111" s="307"/>
      <c r="KJ1111" s="307"/>
      <c r="KK1111" s="307"/>
      <c r="KL1111" s="307"/>
      <c r="KM1111" s="307"/>
      <c r="KN1111" s="307"/>
      <c r="KO1111" s="307"/>
      <c r="KP1111" s="307"/>
      <c r="KQ1111" s="307"/>
      <c r="KR1111" s="307"/>
      <c r="KS1111" s="307"/>
      <c r="KT1111" s="307"/>
    </row>
    <row r="1112" spans="36:306" s="56" customFormat="1" ht="15" customHeight="1">
      <c r="AJ1112" s="303" t="s">
        <v>1203</v>
      </c>
      <c r="AK1112" s="303"/>
      <c r="AL1112" s="303"/>
      <c r="AM1112" s="303"/>
      <c r="AN1112" s="303"/>
      <c r="CB1112" s="307"/>
      <c r="CC1112" s="307"/>
      <c r="CD1112" s="307"/>
      <c r="CE1112" s="307"/>
      <c r="CF1112" s="307"/>
      <c r="CG1112" s="307"/>
      <c r="CH1112" s="307"/>
      <c r="CI1112" s="307"/>
      <c r="CJ1112" s="307"/>
      <c r="CK1112" s="307"/>
      <c r="CL1112" s="307"/>
      <c r="CM1112" s="307"/>
      <c r="CN1112" s="307"/>
      <c r="CO1112" s="307"/>
      <c r="CP1112" s="307"/>
      <c r="CQ1112" s="307"/>
      <c r="CR1112" s="307"/>
      <c r="CS1112" s="307"/>
      <c r="CT1112" s="307"/>
      <c r="CU1112" s="307"/>
      <c r="CV1112" s="307"/>
      <c r="CW1112" s="307"/>
      <c r="CX1112" s="307"/>
      <c r="CY1112" s="307"/>
      <c r="CZ1112" s="307"/>
      <c r="DA1112" s="307"/>
      <c r="DB1112" s="307"/>
      <c r="DC1112" s="307"/>
      <c r="DD1112" s="307"/>
      <c r="DE1112" s="307"/>
      <c r="DF1112" s="307"/>
      <c r="DG1112" s="307"/>
      <c r="DH1112" s="307"/>
      <c r="DI1112" s="390"/>
      <c r="DJ1112" s="390"/>
      <c r="DK1112" s="307"/>
      <c r="DL1112" s="307"/>
      <c r="DM1112" s="307"/>
      <c r="DN1112" s="307"/>
      <c r="DO1112" s="307"/>
      <c r="DP1112" s="307"/>
      <c r="DQ1112" s="307"/>
      <c r="DR1112" s="307"/>
      <c r="DS1112" s="307"/>
      <c r="DT1112" s="307"/>
      <c r="DU1112" s="307"/>
      <c r="DV1112" s="307"/>
      <c r="DW1112" s="307"/>
      <c r="DX1112" s="307"/>
      <c r="DY1112" s="307"/>
      <c r="DZ1112" s="307"/>
      <c r="EA1112" s="307"/>
      <c r="EB1112" s="307"/>
      <c r="EC1112" s="307"/>
      <c r="ED1112" s="307"/>
      <c r="EE1112" s="307"/>
      <c r="EF1112" s="307"/>
      <c r="EG1112" s="307"/>
      <c r="EH1112" s="307"/>
      <c r="EI1112" s="307"/>
      <c r="EJ1112" s="307"/>
      <c r="EK1112" s="307"/>
      <c r="EL1112" s="307"/>
      <c r="EM1112" s="307"/>
      <c r="EN1112" s="307"/>
      <c r="EO1112" s="307"/>
      <c r="EP1112" s="307"/>
      <c r="EQ1112" s="307"/>
      <c r="ER1112" s="307"/>
      <c r="ES1112" s="307"/>
      <c r="ET1112" s="307"/>
      <c r="EU1112" s="390"/>
      <c r="EV1112" s="390"/>
      <c r="EW1112" s="307"/>
      <c r="EX1112" s="307"/>
      <c r="EY1112" s="307"/>
      <c r="EZ1112" s="307"/>
      <c r="FA1112" s="307"/>
      <c r="FB1112" s="307"/>
      <c r="FC1112" s="307"/>
      <c r="FD1112" s="307"/>
      <c r="FE1112" s="307"/>
      <c r="FF1112" s="307"/>
      <c r="FG1112" s="307"/>
      <c r="FH1112" s="307"/>
      <c r="FI1112" s="307"/>
      <c r="FJ1112" s="307"/>
      <c r="FK1112" s="307"/>
      <c r="FL1112" s="307"/>
      <c r="FM1112" s="307"/>
      <c r="FN1112" s="307"/>
      <c r="FO1112" s="307"/>
      <c r="FP1112" s="307"/>
      <c r="FQ1112" s="307"/>
      <c r="FR1112" s="307"/>
      <c r="FS1112" s="307"/>
      <c r="FT1112" s="307"/>
      <c r="FU1112" s="307"/>
      <c r="FV1112" s="307"/>
      <c r="FW1112" s="307"/>
      <c r="FX1112" s="307"/>
      <c r="FY1112" s="307"/>
      <c r="FZ1112" s="307"/>
      <c r="GA1112" s="307"/>
      <c r="GB1112" s="307"/>
      <c r="GC1112" s="307"/>
      <c r="GD1112" s="307"/>
      <c r="GE1112" s="307"/>
      <c r="GF1112" s="307"/>
      <c r="GG1112" s="307"/>
      <c r="GH1112" s="307"/>
      <c r="GI1112" s="307"/>
      <c r="GJ1112" s="307"/>
      <c r="GK1112" s="307"/>
      <c r="GL1112" s="307"/>
      <c r="GM1112" s="307"/>
      <c r="GN1112" s="307"/>
      <c r="GO1112" s="307"/>
      <c r="GP1112" s="307"/>
      <c r="GQ1112" s="307"/>
      <c r="GR1112" s="307"/>
      <c r="GS1112" s="307"/>
      <c r="GT1112" s="307"/>
      <c r="GU1112" s="307"/>
      <c r="GV1112" s="307"/>
      <c r="GW1112" s="307"/>
      <c r="GX1112" s="307"/>
      <c r="GY1112" s="307"/>
      <c r="GZ1112" s="307"/>
      <c r="HA1112" s="307"/>
      <c r="HB1112" s="307"/>
      <c r="HC1112" s="307"/>
      <c r="HD1112" s="307"/>
      <c r="HE1112" s="307"/>
      <c r="HF1112" s="307"/>
      <c r="HG1112" s="307"/>
      <c r="HH1112" s="307"/>
      <c r="HI1112" s="307"/>
      <c r="HJ1112" s="307"/>
      <c r="HK1112" s="307"/>
      <c r="HL1112" s="307"/>
      <c r="HM1112" s="307"/>
      <c r="HN1112" s="307"/>
      <c r="HO1112" s="307"/>
      <c r="HP1112" s="307"/>
      <c r="HQ1112" s="307"/>
      <c r="HR1112" s="307"/>
      <c r="HS1112" s="307"/>
      <c r="HT1112" s="307"/>
      <c r="HU1112" s="307"/>
      <c r="HV1112" s="307"/>
      <c r="HW1112" s="307"/>
      <c r="HX1112" s="307"/>
      <c r="HY1112" s="307"/>
      <c r="HZ1112" s="307"/>
      <c r="IA1112" s="307"/>
      <c r="IB1112" s="307"/>
      <c r="IC1112" s="307"/>
      <c r="ID1112" s="307"/>
      <c r="IE1112" s="307"/>
      <c r="IF1112" s="307"/>
      <c r="IG1112" s="307"/>
      <c r="IH1112" s="307"/>
      <c r="II1112" s="307"/>
      <c r="IJ1112" s="307"/>
      <c r="IK1112" s="307"/>
      <c r="IL1112" s="307"/>
      <c r="IM1112" s="307"/>
      <c r="IN1112" s="307"/>
      <c r="IO1112" s="307"/>
      <c r="IP1112" s="307"/>
      <c r="IQ1112" s="307"/>
      <c r="IR1112" s="307"/>
      <c r="IS1112" s="307"/>
      <c r="IT1112" s="307"/>
      <c r="IU1112" s="307"/>
      <c r="IV1112" s="307"/>
      <c r="IW1112" s="307"/>
      <c r="IX1112" s="307"/>
      <c r="IY1112" s="307"/>
      <c r="IZ1112" s="307"/>
      <c r="JA1112" s="307"/>
      <c r="JB1112" s="307"/>
      <c r="JC1112" s="307"/>
      <c r="JD1112" s="307"/>
      <c r="JE1112" s="307"/>
      <c r="JF1112" s="307"/>
      <c r="JG1112" s="307"/>
      <c r="JH1112" s="307"/>
      <c r="JI1112" s="307"/>
      <c r="JJ1112" s="307"/>
      <c r="JK1112" s="307"/>
      <c r="JL1112" s="307"/>
      <c r="JM1112" s="307"/>
      <c r="JN1112" s="307"/>
      <c r="JO1112" s="307"/>
      <c r="JP1112" s="307"/>
      <c r="JQ1112" s="307"/>
      <c r="JR1112" s="307"/>
      <c r="JS1112" s="307"/>
      <c r="JT1112" s="307"/>
      <c r="JU1112" s="307"/>
      <c r="JV1112" s="307"/>
      <c r="JW1112" s="307"/>
      <c r="JX1112" s="307"/>
      <c r="JY1112" s="307"/>
      <c r="JZ1112" s="307"/>
      <c r="KA1112" s="307"/>
      <c r="KB1112" s="307"/>
      <c r="KC1112" s="307"/>
      <c r="KD1112" s="307"/>
      <c r="KE1112" s="307"/>
      <c r="KF1112" s="307"/>
      <c r="KG1112" s="307"/>
      <c r="KH1112" s="307"/>
      <c r="KI1112" s="307"/>
      <c r="KJ1112" s="307"/>
      <c r="KK1112" s="307"/>
      <c r="KL1112" s="307"/>
      <c r="KM1112" s="307"/>
      <c r="KN1112" s="307"/>
      <c r="KO1112" s="307"/>
      <c r="KP1112" s="307"/>
      <c r="KQ1112" s="307"/>
      <c r="KR1112" s="307"/>
      <c r="KS1112" s="307"/>
      <c r="KT1112" s="307"/>
    </row>
    <row r="1113" spans="36:306" s="56" customFormat="1" ht="15" customHeight="1">
      <c r="AJ1113" s="447" t="s">
        <v>1204</v>
      </c>
      <c r="AK1113" s="303"/>
      <c r="AL1113" s="303"/>
      <c r="AM1113" s="303"/>
      <c r="AN1113" s="303"/>
      <c r="CB1113" s="307"/>
      <c r="CC1113" s="307"/>
      <c r="CD1113" s="307"/>
      <c r="CE1113" s="307"/>
      <c r="CF1113" s="307"/>
      <c r="CG1113" s="307"/>
      <c r="CH1113" s="307"/>
      <c r="CI1113" s="307"/>
      <c r="CJ1113" s="307"/>
      <c r="CK1113" s="307"/>
      <c r="CL1113" s="307"/>
      <c r="CM1113" s="307"/>
      <c r="CN1113" s="307"/>
      <c r="CO1113" s="307"/>
      <c r="CP1113" s="307"/>
      <c r="CQ1113" s="307"/>
      <c r="CR1113" s="307"/>
      <c r="CS1113" s="307"/>
      <c r="CT1113" s="307"/>
      <c r="CU1113" s="307"/>
      <c r="CV1113" s="307"/>
      <c r="CW1113" s="307"/>
      <c r="CX1113" s="307"/>
      <c r="CY1113" s="307"/>
      <c r="CZ1113" s="307"/>
      <c r="DA1113" s="307"/>
      <c r="DB1113" s="307"/>
      <c r="DC1113" s="307"/>
      <c r="DD1113" s="307"/>
      <c r="DE1113" s="307"/>
      <c r="DF1113" s="307"/>
      <c r="DG1113" s="307"/>
      <c r="DH1113" s="307"/>
      <c r="DI1113" s="390"/>
      <c r="DJ1113" s="390"/>
      <c r="DK1113" s="307"/>
      <c r="DL1113" s="307"/>
      <c r="DM1113" s="307"/>
      <c r="DN1113" s="307"/>
      <c r="DO1113" s="307"/>
      <c r="DP1113" s="307"/>
      <c r="DQ1113" s="307"/>
      <c r="DR1113" s="307"/>
      <c r="DS1113" s="307"/>
      <c r="DT1113" s="307"/>
      <c r="DU1113" s="307"/>
      <c r="DV1113" s="307"/>
      <c r="DW1113" s="307"/>
      <c r="DX1113" s="307"/>
      <c r="DY1113" s="307"/>
      <c r="DZ1113" s="307"/>
      <c r="EA1113" s="307"/>
      <c r="EB1113" s="307"/>
      <c r="EC1113" s="307"/>
      <c r="ED1113" s="307"/>
      <c r="EE1113" s="307"/>
      <c r="EF1113" s="307"/>
      <c r="EG1113" s="307"/>
      <c r="EH1113" s="307"/>
      <c r="EI1113" s="307"/>
      <c r="EJ1113" s="307"/>
      <c r="EK1113" s="307"/>
      <c r="EL1113" s="307"/>
      <c r="EM1113" s="307"/>
      <c r="EN1113" s="307"/>
      <c r="EO1113" s="307"/>
      <c r="EP1113" s="307"/>
      <c r="EQ1113" s="307"/>
      <c r="ER1113" s="307"/>
      <c r="ES1113" s="307"/>
      <c r="ET1113" s="307"/>
      <c r="EU1113" s="390"/>
      <c r="EV1113" s="390"/>
      <c r="EW1113" s="307"/>
      <c r="EX1113" s="307"/>
      <c r="EY1113" s="307"/>
      <c r="EZ1113" s="307"/>
      <c r="FA1113" s="307"/>
      <c r="FB1113" s="307"/>
      <c r="FC1113" s="307"/>
      <c r="FD1113" s="307"/>
      <c r="FE1113" s="307"/>
      <c r="FF1113" s="307"/>
      <c r="FG1113" s="307"/>
      <c r="FH1113" s="307"/>
      <c r="FI1113" s="307"/>
      <c r="FJ1113" s="307"/>
      <c r="FK1113" s="307"/>
      <c r="FL1113" s="307"/>
      <c r="FM1113" s="307"/>
      <c r="FN1113" s="307"/>
      <c r="FO1113" s="307"/>
      <c r="FP1113" s="307"/>
      <c r="FQ1113" s="307"/>
      <c r="FR1113" s="307"/>
      <c r="FS1113" s="307"/>
      <c r="FT1113" s="307"/>
      <c r="FU1113" s="307"/>
      <c r="FV1113" s="307"/>
      <c r="FW1113" s="307"/>
      <c r="FX1113" s="307"/>
      <c r="FY1113" s="307"/>
      <c r="FZ1113" s="307"/>
      <c r="GA1113" s="307"/>
      <c r="GB1113" s="307"/>
      <c r="GC1113" s="307"/>
      <c r="GD1113" s="307"/>
      <c r="GE1113" s="307"/>
      <c r="GF1113" s="307"/>
      <c r="GG1113" s="307"/>
      <c r="GH1113" s="307"/>
      <c r="GI1113" s="307"/>
      <c r="GJ1113" s="307"/>
      <c r="GK1113" s="307"/>
      <c r="GL1113" s="307"/>
      <c r="GM1113" s="307"/>
      <c r="GN1113" s="307"/>
      <c r="GO1113" s="307"/>
      <c r="GP1113" s="307"/>
      <c r="GQ1113" s="307"/>
      <c r="GR1113" s="307"/>
      <c r="GS1113" s="307"/>
      <c r="GT1113" s="307"/>
      <c r="GU1113" s="307"/>
      <c r="GV1113" s="307"/>
      <c r="GW1113" s="307"/>
      <c r="GX1113" s="307"/>
      <c r="GY1113" s="307"/>
      <c r="GZ1113" s="307"/>
      <c r="HA1113" s="307"/>
      <c r="HB1113" s="307"/>
      <c r="HC1113" s="307"/>
      <c r="HD1113" s="307"/>
      <c r="HE1113" s="307"/>
      <c r="HF1113" s="307"/>
      <c r="HG1113" s="307"/>
      <c r="HH1113" s="307"/>
      <c r="HI1113" s="307"/>
      <c r="HJ1113" s="307"/>
      <c r="HK1113" s="307"/>
      <c r="HL1113" s="307"/>
      <c r="HM1113" s="307"/>
      <c r="HN1113" s="307"/>
      <c r="HO1113" s="307"/>
      <c r="HP1113" s="307"/>
      <c r="HQ1113" s="307"/>
      <c r="HR1113" s="307"/>
      <c r="HS1113" s="307"/>
      <c r="HT1113" s="307"/>
      <c r="HU1113" s="307"/>
      <c r="HV1113" s="307"/>
      <c r="HW1113" s="307"/>
      <c r="HX1113" s="307"/>
      <c r="HY1113" s="307"/>
      <c r="HZ1113" s="307"/>
      <c r="IA1113" s="307"/>
      <c r="IB1113" s="307"/>
      <c r="IC1113" s="307"/>
      <c r="ID1113" s="307"/>
      <c r="IE1113" s="307"/>
      <c r="IF1113" s="307"/>
      <c r="IG1113" s="307"/>
      <c r="IH1113" s="307"/>
      <c r="II1113" s="307"/>
      <c r="IJ1113" s="307"/>
      <c r="IK1113" s="307"/>
      <c r="IL1113" s="307"/>
      <c r="IM1113" s="307"/>
      <c r="IN1113" s="307"/>
      <c r="IO1113" s="307"/>
      <c r="IP1113" s="307"/>
      <c r="IQ1113" s="307"/>
      <c r="IR1113" s="307"/>
      <c r="IS1113" s="307"/>
      <c r="IT1113" s="307"/>
      <c r="IU1113" s="307"/>
      <c r="IV1113" s="307"/>
      <c r="IW1113" s="307"/>
      <c r="IX1113" s="307"/>
      <c r="IY1113" s="307"/>
      <c r="IZ1113" s="307"/>
      <c r="JA1113" s="307"/>
      <c r="JB1113" s="307"/>
      <c r="JC1113" s="307"/>
      <c r="JD1113" s="307"/>
      <c r="JE1113" s="307"/>
      <c r="JF1113" s="307"/>
      <c r="JG1113" s="307"/>
      <c r="JH1113" s="307"/>
      <c r="JI1113" s="307"/>
      <c r="JJ1113" s="307"/>
      <c r="JK1113" s="307"/>
      <c r="JL1113" s="307"/>
      <c r="JM1113" s="307"/>
      <c r="JN1113" s="307"/>
      <c r="JO1113" s="307"/>
      <c r="JP1113" s="307"/>
      <c r="JQ1113" s="307"/>
      <c r="JR1113" s="307"/>
      <c r="JS1113" s="307"/>
      <c r="JT1113" s="307"/>
      <c r="JU1113" s="307"/>
      <c r="JV1113" s="307"/>
      <c r="JW1113" s="307"/>
      <c r="JX1113" s="307"/>
      <c r="JY1113" s="307"/>
      <c r="JZ1113" s="307"/>
      <c r="KA1113" s="307"/>
      <c r="KB1113" s="307"/>
      <c r="KC1113" s="307"/>
      <c r="KD1113" s="307"/>
      <c r="KE1113" s="307"/>
      <c r="KF1113" s="307"/>
      <c r="KG1113" s="307"/>
      <c r="KH1113" s="307"/>
      <c r="KI1113" s="307"/>
      <c r="KJ1113" s="307"/>
      <c r="KK1113" s="307"/>
      <c r="KL1113" s="307"/>
      <c r="KM1113" s="307"/>
      <c r="KN1113" s="307"/>
      <c r="KO1113" s="307"/>
      <c r="KP1113" s="307"/>
      <c r="KQ1113" s="307"/>
      <c r="KR1113" s="307"/>
      <c r="KS1113" s="307"/>
      <c r="KT1113" s="307"/>
    </row>
    <row r="1114" spans="36:306" s="56" customFormat="1" ht="15" customHeight="1">
      <c r="AJ1114" s="351" t="s">
        <v>1038</v>
      </c>
      <c r="AK1114" s="352"/>
      <c r="AL1114" s="351" t="s">
        <v>1039</v>
      </c>
      <c r="AM1114" s="697" t="s">
        <v>1435</v>
      </c>
      <c r="AN1114" s="697"/>
      <c r="CB1114" s="307"/>
      <c r="CC1114" s="307"/>
      <c r="CD1114" s="307"/>
      <c r="CE1114" s="307"/>
      <c r="CF1114" s="307"/>
      <c r="CG1114" s="307"/>
      <c r="CH1114" s="307"/>
      <c r="CI1114" s="307"/>
      <c r="CJ1114" s="307"/>
      <c r="CK1114" s="307"/>
      <c r="CL1114" s="307"/>
      <c r="CM1114" s="307"/>
      <c r="CN1114" s="307"/>
      <c r="CO1114" s="307"/>
      <c r="CP1114" s="307"/>
      <c r="CQ1114" s="307"/>
      <c r="CR1114" s="307"/>
      <c r="CS1114" s="307"/>
      <c r="CT1114" s="307"/>
      <c r="CU1114" s="307"/>
      <c r="CV1114" s="307"/>
      <c r="CW1114" s="307"/>
      <c r="CX1114" s="307"/>
      <c r="CY1114" s="307"/>
      <c r="CZ1114" s="307"/>
      <c r="DA1114" s="307"/>
      <c r="DB1114" s="307"/>
      <c r="DC1114" s="307"/>
      <c r="DD1114" s="307"/>
      <c r="DE1114" s="307"/>
      <c r="DF1114" s="307"/>
      <c r="DG1114" s="307"/>
      <c r="DH1114" s="307"/>
      <c r="DI1114" s="390"/>
      <c r="DJ1114" s="390"/>
      <c r="DK1114" s="307"/>
      <c r="DL1114" s="307"/>
      <c r="DM1114" s="307"/>
      <c r="DN1114" s="307"/>
      <c r="DO1114" s="307"/>
      <c r="DP1114" s="307"/>
      <c r="DQ1114" s="307"/>
      <c r="DR1114" s="307"/>
      <c r="DS1114" s="307"/>
      <c r="DT1114" s="307"/>
      <c r="DU1114" s="307"/>
      <c r="DV1114" s="307"/>
      <c r="DW1114" s="307"/>
      <c r="DX1114" s="307"/>
      <c r="DY1114" s="307"/>
      <c r="DZ1114" s="307"/>
      <c r="EA1114" s="307"/>
      <c r="EB1114" s="307"/>
      <c r="EC1114" s="307"/>
      <c r="ED1114" s="307"/>
      <c r="EE1114" s="307"/>
      <c r="EF1114" s="307"/>
      <c r="EG1114" s="307"/>
      <c r="EH1114" s="307"/>
      <c r="EI1114" s="307"/>
      <c r="EJ1114" s="307"/>
      <c r="EK1114" s="307"/>
      <c r="EL1114" s="307"/>
      <c r="EM1114" s="307"/>
      <c r="EN1114" s="307"/>
      <c r="EO1114" s="307"/>
      <c r="EP1114" s="307"/>
      <c r="EQ1114" s="307"/>
      <c r="ER1114" s="307"/>
      <c r="ES1114" s="307"/>
      <c r="ET1114" s="307"/>
      <c r="EU1114" s="390"/>
      <c r="EV1114" s="390"/>
      <c r="EW1114" s="307"/>
      <c r="EX1114" s="307"/>
      <c r="EY1114" s="307"/>
      <c r="EZ1114" s="307"/>
      <c r="FA1114" s="307"/>
      <c r="FB1114" s="307"/>
      <c r="FC1114" s="307"/>
      <c r="FD1114" s="307"/>
      <c r="FE1114" s="307"/>
      <c r="FF1114" s="307"/>
      <c r="FG1114" s="307"/>
      <c r="FH1114" s="307"/>
      <c r="FI1114" s="307"/>
      <c r="FJ1114" s="307"/>
      <c r="FK1114" s="307"/>
      <c r="FL1114" s="307"/>
      <c r="FM1114" s="307"/>
      <c r="FN1114" s="307"/>
      <c r="FO1114" s="307"/>
      <c r="FP1114" s="307"/>
      <c r="FQ1114" s="307"/>
      <c r="FR1114" s="307"/>
      <c r="FS1114" s="307"/>
      <c r="FT1114" s="307"/>
      <c r="FU1114" s="307"/>
      <c r="FV1114" s="307"/>
      <c r="FW1114" s="307"/>
      <c r="FX1114" s="307"/>
      <c r="FY1114" s="307"/>
      <c r="FZ1114" s="307"/>
      <c r="GA1114" s="307"/>
      <c r="GB1114" s="307"/>
      <c r="GC1114" s="307"/>
      <c r="GD1114" s="307"/>
      <c r="GE1114" s="307"/>
      <c r="GF1114" s="307"/>
      <c r="GG1114" s="307"/>
      <c r="GH1114" s="307"/>
      <c r="GI1114" s="307"/>
      <c r="GJ1114" s="307"/>
      <c r="GK1114" s="307"/>
      <c r="GL1114" s="307"/>
      <c r="GM1114" s="307"/>
      <c r="GN1114" s="307"/>
      <c r="GO1114" s="307"/>
      <c r="GP1114" s="307"/>
      <c r="GQ1114" s="307"/>
      <c r="GR1114" s="307"/>
      <c r="GS1114" s="307"/>
      <c r="GT1114" s="307"/>
      <c r="GU1114" s="307"/>
      <c r="GV1114" s="307"/>
      <c r="GW1114" s="307"/>
      <c r="GX1114" s="307"/>
      <c r="GY1114" s="307"/>
      <c r="GZ1114" s="307"/>
      <c r="HA1114" s="307"/>
      <c r="HB1114" s="307"/>
      <c r="HC1114" s="307"/>
      <c r="HD1114" s="307"/>
      <c r="HE1114" s="307"/>
      <c r="HF1114" s="307"/>
      <c r="HG1114" s="307"/>
      <c r="HH1114" s="307"/>
      <c r="HI1114" s="307"/>
      <c r="HJ1114" s="307"/>
      <c r="HK1114" s="307"/>
      <c r="HL1114" s="307"/>
      <c r="HM1114" s="307"/>
      <c r="HN1114" s="307"/>
      <c r="HO1114" s="307"/>
      <c r="HP1114" s="307"/>
      <c r="HQ1114" s="307"/>
      <c r="HR1114" s="307"/>
      <c r="HS1114" s="307"/>
      <c r="HT1114" s="307"/>
      <c r="HU1114" s="307"/>
      <c r="HV1114" s="307"/>
      <c r="HW1114" s="307"/>
      <c r="HX1114" s="307"/>
      <c r="HY1114" s="307"/>
      <c r="HZ1114" s="307"/>
      <c r="IA1114" s="307"/>
      <c r="IB1114" s="307"/>
      <c r="IC1114" s="307"/>
      <c r="ID1114" s="307"/>
      <c r="IE1114" s="307"/>
      <c r="IF1114" s="307"/>
      <c r="IG1114" s="307"/>
      <c r="IH1114" s="307"/>
      <c r="II1114" s="307"/>
      <c r="IJ1114" s="307"/>
      <c r="IK1114" s="307"/>
      <c r="IL1114" s="307"/>
      <c r="IM1114" s="307"/>
      <c r="IN1114" s="307"/>
      <c r="IO1114" s="307"/>
      <c r="IP1114" s="307"/>
      <c r="IQ1114" s="307"/>
      <c r="IR1114" s="307"/>
      <c r="IS1114" s="307"/>
      <c r="IT1114" s="307"/>
      <c r="IU1114" s="307"/>
      <c r="IV1114" s="307"/>
      <c r="IW1114" s="307"/>
      <c r="IX1114" s="307"/>
      <c r="IY1114" s="307"/>
      <c r="IZ1114" s="307"/>
      <c r="JA1114" s="307"/>
      <c r="JB1114" s="307"/>
      <c r="JC1114" s="307"/>
      <c r="JD1114" s="307"/>
      <c r="JE1114" s="307"/>
      <c r="JF1114" s="307"/>
      <c r="JG1114" s="307"/>
      <c r="JH1114" s="307"/>
      <c r="JI1114" s="307"/>
      <c r="JJ1114" s="307"/>
      <c r="JK1114" s="307"/>
      <c r="JL1114" s="307"/>
      <c r="JM1114" s="307"/>
      <c r="JN1114" s="307"/>
      <c r="JO1114" s="307"/>
      <c r="JP1114" s="307"/>
      <c r="JQ1114" s="307"/>
      <c r="JR1114" s="307"/>
      <c r="JS1114" s="307"/>
      <c r="JT1114" s="307"/>
      <c r="JU1114" s="307"/>
      <c r="JV1114" s="307"/>
      <c r="JW1114" s="307"/>
      <c r="JX1114" s="307"/>
      <c r="JY1114" s="307"/>
      <c r="JZ1114" s="307"/>
      <c r="KA1114" s="307"/>
      <c r="KB1114" s="307"/>
      <c r="KC1114" s="307"/>
      <c r="KD1114" s="307"/>
      <c r="KE1114" s="307"/>
      <c r="KF1114" s="307"/>
      <c r="KG1114" s="307"/>
      <c r="KH1114" s="307"/>
      <c r="KI1114" s="307"/>
      <c r="KJ1114" s="307"/>
      <c r="KK1114" s="307"/>
      <c r="KL1114" s="307"/>
      <c r="KM1114" s="307"/>
      <c r="KN1114" s="307"/>
      <c r="KO1114" s="307"/>
      <c r="KP1114" s="307"/>
      <c r="KQ1114" s="307"/>
      <c r="KR1114" s="307"/>
      <c r="KS1114" s="307"/>
      <c r="KT1114" s="307"/>
    </row>
    <row r="1115" spans="36:306" s="56" customFormat="1" ht="15" customHeight="1">
      <c r="AJ1115" s="351" t="s">
        <v>1040</v>
      </c>
      <c r="AK1115" s="351" t="s">
        <v>1205</v>
      </c>
      <c r="AL1115" s="351" t="s">
        <v>1042</v>
      </c>
      <c r="AM1115" s="431">
        <v>0.9</v>
      </c>
      <c r="AN1115" s="431">
        <v>0.95</v>
      </c>
      <c r="CB1115" s="307"/>
      <c r="CC1115" s="307"/>
      <c r="CD1115" s="307"/>
      <c r="CE1115" s="307"/>
      <c r="CF1115" s="307"/>
      <c r="CG1115" s="307"/>
      <c r="CH1115" s="307"/>
      <c r="CI1115" s="307"/>
      <c r="CJ1115" s="307"/>
      <c r="CK1115" s="307"/>
      <c r="CL1115" s="307"/>
      <c r="CM1115" s="307"/>
      <c r="CN1115" s="307"/>
      <c r="CO1115" s="307"/>
      <c r="CP1115" s="307"/>
      <c r="CQ1115" s="307"/>
      <c r="CR1115" s="307"/>
      <c r="CS1115" s="307"/>
      <c r="CT1115" s="307"/>
      <c r="CU1115" s="307"/>
      <c r="CV1115" s="307"/>
      <c r="CW1115" s="307"/>
      <c r="CX1115" s="307"/>
      <c r="CY1115" s="307"/>
      <c r="CZ1115" s="307"/>
      <c r="DA1115" s="307"/>
      <c r="DB1115" s="307"/>
      <c r="DC1115" s="307"/>
      <c r="DD1115" s="307"/>
      <c r="DE1115" s="307"/>
      <c r="DF1115" s="307"/>
      <c r="DG1115" s="307"/>
      <c r="DH1115" s="307"/>
      <c r="DI1115" s="390"/>
      <c r="DJ1115" s="390"/>
      <c r="DK1115" s="307"/>
      <c r="DL1115" s="307"/>
      <c r="DM1115" s="307"/>
      <c r="DN1115" s="307"/>
      <c r="DO1115" s="307"/>
      <c r="DP1115" s="307"/>
      <c r="DQ1115" s="307"/>
      <c r="DR1115" s="307"/>
      <c r="DS1115" s="307"/>
      <c r="DT1115" s="307"/>
      <c r="DU1115" s="307"/>
      <c r="DV1115" s="307"/>
      <c r="DW1115" s="307"/>
      <c r="DX1115" s="307"/>
      <c r="DY1115" s="307"/>
      <c r="DZ1115" s="307"/>
      <c r="EA1115" s="307"/>
      <c r="EB1115" s="307"/>
      <c r="EC1115" s="307"/>
      <c r="ED1115" s="307"/>
      <c r="EE1115" s="307"/>
      <c r="EF1115" s="307"/>
      <c r="EG1115" s="307"/>
      <c r="EH1115" s="307"/>
      <c r="EI1115" s="307"/>
      <c r="EJ1115" s="307"/>
      <c r="EK1115" s="307"/>
      <c r="EL1115" s="307"/>
      <c r="EM1115" s="307"/>
      <c r="EN1115" s="307"/>
      <c r="EO1115" s="307"/>
      <c r="EP1115" s="307"/>
      <c r="EQ1115" s="307"/>
      <c r="ER1115" s="307"/>
      <c r="ES1115" s="307"/>
      <c r="ET1115" s="307"/>
      <c r="EU1115" s="390"/>
      <c r="EV1115" s="390"/>
      <c r="EW1115" s="307"/>
      <c r="EX1115" s="307"/>
      <c r="EY1115" s="307"/>
      <c r="EZ1115" s="307"/>
      <c r="FA1115" s="307"/>
      <c r="FB1115" s="307"/>
      <c r="FC1115" s="307"/>
      <c r="FD1115" s="307"/>
      <c r="FE1115" s="307"/>
      <c r="FF1115" s="307"/>
      <c r="FG1115" s="307"/>
      <c r="FH1115" s="307"/>
      <c r="FI1115" s="307"/>
      <c r="FJ1115" s="307"/>
      <c r="FK1115" s="307"/>
      <c r="FL1115" s="307"/>
      <c r="FM1115" s="307"/>
      <c r="FN1115" s="307"/>
      <c r="FO1115" s="307"/>
      <c r="FP1115" s="307"/>
      <c r="FQ1115" s="307"/>
      <c r="FR1115" s="307"/>
      <c r="FS1115" s="307"/>
      <c r="FT1115" s="307"/>
      <c r="FU1115" s="307"/>
      <c r="FV1115" s="307"/>
      <c r="FW1115" s="307"/>
      <c r="FX1115" s="307"/>
      <c r="FY1115" s="307"/>
      <c r="FZ1115" s="307"/>
      <c r="GA1115" s="307"/>
      <c r="GB1115" s="307"/>
      <c r="GC1115" s="307"/>
      <c r="GD1115" s="307"/>
      <c r="GE1115" s="307"/>
      <c r="GF1115" s="307"/>
      <c r="GG1115" s="307"/>
      <c r="GH1115" s="307"/>
      <c r="GI1115" s="307"/>
      <c r="GJ1115" s="307"/>
      <c r="GK1115" s="307"/>
      <c r="GL1115" s="307"/>
      <c r="GM1115" s="307"/>
      <c r="GN1115" s="307"/>
      <c r="GO1115" s="307"/>
      <c r="GP1115" s="307"/>
      <c r="GQ1115" s="307"/>
      <c r="GR1115" s="307"/>
      <c r="GS1115" s="307"/>
      <c r="GT1115" s="307"/>
      <c r="GU1115" s="307"/>
      <c r="GV1115" s="307"/>
      <c r="GW1115" s="307"/>
      <c r="GX1115" s="307"/>
      <c r="GY1115" s="307"/>
      <c r="GZ1115" s="307"/>
      <c r="HA1115" s="307"/>
      <c r="HB1115" s="307"/>
      <c r="HC1115" s="307"/>
      <c r="HD1115" s="307"/>
      <c r="HE1115" s="307"/>
      <c r="HF1115" s="307"/>
      <c r="HG1115" s="307"/>
      <c r="HH1115" s="307"/>
      <c r="HI1115" s="307"/>
      <c r="HJ1115" s="307"/>
      <c r="HK1115" s="307"/>
      <c r="HL1115" s="307"/>
      <c r="HM1115" s="307"/>
      <c r="HN1115" s="307"/>
      <c r="HO1115" s="307"/>
      <c r="HP1115" s="307"/>
      <c r="HQ1115" s="307"/>
      <c r="HR1115" s="307"/>
      <c r="HS1115" s="307"/>
      <c r="HT1115" s="307"/>
      <c r="HU1115" s="307"/>
      <c r="HV1115" s="307"/>
      <c r="HW1115" s="307"/>
      <c r="HX1115" s="307"/>
      <c r="HY1115" s="307"/>
      <c r="HZ1115" s="307"/>
      <c r="IA1115" s="307"/>
      <c r="IB1115" s="307"/>
      <c r="IC1115" s="307"/>
      <c r="ID1115" s="307"/>
      <c r="IE1115" s="307"/>
      <c r="IF1115" s="307"/>
      <c r="IG1115" s="307"/>
      <c r="IH1115" s="307"/>
      <c r="II1115" s="307"/>
      <c r="IJ1115" s="307"/>
      <c r="IK1115" s="307"/>
      <c r="IL1115" s="307"/>
      <c r="IM1115" s="307"/>
      <c r="IN1115" s="307"/>
      <c r="IO1115" s="307"/>
      <c r="IP1115" s="307"/>
      <c r="IQ1115" s="307"/>
      <c r="IR1115" s="307"/>
      <c r="IS1115" s="307"/>
      <c r="IT1115" s="307"/>
      <c r="IU1115" s="307"/>
      <c r="IV1115" s="307"/>
      <c r="IW1115" s="307"/>
      <c r="IX1115" s="307"/>
      <c r="IY1115" s="307"/>
      <c r="IZ1115" s="307"/>
      <c r="JA1115" s="307"/>
      <c r="JB1115" s="307"/>
      <c r="JC1115" s="307"/>
      <c r="JD1115" s="307"/>
      <c r="JE1115" s="307"/>
      <c r="JF1115" s="307"/>
      <c r="JG1115" s="307"/>
      <c r="JH1115" s="307"/>
      <c r="JI1115" s="307"/>
      <c r="JJ1115" s="307"/>
      <c r="JK1115" s="307"/>
      <c r="JL1115" s="307"/>
      <c r="JM1115" s="307"/>
      <c r="JN1115" s="307"/>
      <c r="JO1115" s="307"/>
      <c r="JP1115" s="307"/>
      <c r="JQ1115" s="307"/>
      <c r="JR1115" s="307"/>
      <c r="JS1115" s="307"/>
      <c r="JT1115" s="307"/>
      <c r="JU1115" s="307"/>
      <c r="JV1115" s="307"/>
      <c r="JW1115" s="307"/>
      <c r="JX1115" s="307"/>
      <c r="JY1115" s="307"/>
      <c r="JZ1115" s="307"/>
      <c r="KA1115" s="307"/>
      <c r="KB1115" s="307"/>
      <c r="KC1115" s="307"/>
      <c r="KD1115" s="307"/>
      <c r="KE1115" s="307"/>
      <c r="KF1115" s="307"/>
      <c r="KG1115" s="307"/>
      <c r="KH1115" s="307"/>
      <c r="KI1115" s="307"/>
      <c r="KJ1115" s="307"/>
      <c r="KK1115" s="307"/>
      <c r="KL1115" s="307"/>
      <c r="KM1115" s="307"/>
      <c r="KN1115" s="307"/>
      <c r="KO1115" s="307"/>
      <c r="KP1115" s="307"/>
      <c r="KQ1115" s="307"/>
      <c r="KR1115" s="307"/>
      <c r="KS1115" s="307"/>
      <c r="KT1115" s="307"/>
    </row>
    <row r="1116" spans="36:306" s="56" customFormat="1" ht="15" customHeight="1">
      <c r="AJ1116" s="352">
        <v>0</v>
      </c>
      <c r="AK1116" s="352" t="s">
        <v>1043</v>
      </c>
      <c r="AL1116" s="352" t="s">
        <v>1043</v>
      </c>
      <c r="AM1116" s="352" t="s">
        <v>1043</v>
      </c>
      <c r="AN1116" s="352" t="s">
        <v>1043</v>
      </c>
      <c r="CB1116" s="307"/>
      <c r="CC1116" s="307"/>
      <c r="CD1116" s="307"/>
      <c r="CE1116" s="307"/>
      <c r="CF1116" s="307"/>
      <c r="CG1116" s="307"/>
      <c r="CH1116" s="307"/>
      <c r="CI1116" s="307"/>
      <c r="CJ1116" s="307"/>
      <c r="CK1116" s="307"/>
      <c r="CL1116" s="307"/>
      <c r="CM1116" s="307"/>
      <c r="CN1116" s="307"/>
      <c r="CO1116" s="307"/>
      <c r="CP1116" s="307"/>
      <c r="CQ1116" s="307"/>
      <c r="CR1116" s="307"/>
      <c r="CS1116" s="307"/>
      <c r="CT1116" s="307"/>
      <c r="CU1116" s="307"/>
      <c r="CV1116" s="307"/>
      <c r="CW1116" s="307"/>
      <c r="CX1116" s="307"/>
      <c r="CY1116" s="307"/>
      <c r="CZ1116" s="307"/>
      <c r="DA1116" s="307"/>
      <c r="DB1116" s="307"/>
      <c r="DC1116" s="307"/>
      <c r="DD1116" s="307"/>
      <c r="DE1116" s="307"/>
      <c r="DF1116" s="307"/>
      <c r="DG1116" s="307"/>
      <c r="DH1116" s="307"/>
      <c r="DI1116" s="390"/>
      <c r="DJ1116" s="390"/>
      <c r="DK1116" s="307"/>
      <c r="DL1116" s="307"/>
      <c r="DM1116" s="307"/>
      <c r="DN1116" s="307"/>
      <c r="DO1116" s="307"/>
      <c r="DP1116" s="307"/>
      <c r="DQ1116" s="307"/>
      <c r="DR1116" s="307"/>
      <c r="DS1116" s="307"/>
      <c r="DT1116" s="307"/>
      <c r="DU1116" s="307"/>
      <c r="DV1116" s="307"/>
      <c r="DW1116" s="307"/>
      <c r="DX1116" s="307"/>
      <c r="DY1116" s="307"/>
      <c r="DZ1116" s="307"/>
      <c r="EA1116" s="307"/>
      <c r="EB1116" s="307"/>
      <c r="EC1116" s="307"/>
      <c r="ED1116" s="307"/>
      <c r="EE1116" s="307"/>
      <c r="EF1116" s="307"/>
      <c r="EG1116" s="307"/>
      <c r="EH1116" s="307"/>
      <c r="EI1116" s="307"/>
      <c r="EJ1116" s="307"/>
      <c r="EK1116" s="307"/>
      <c r="EL1116" s="307"/>
      <c r="EM1116" s="307"/>
      <c r="EN1116" s="307"/>
      <c r="EO1116" s="307"/>
      <c r="EP1116" s="307"/>
      <c r="EQ1116" s="307"/>
      <c r="ER1116" s="307"/>
      <c r="ES1116" s="307"/>
      <c r="ET1116" s="307"/>
      <c r="EU1116" s="390"/>
      <c r="EV1116" s="390"/>
      <c r="EW1116" s="307"/>
      <c r="EX1116" s="307"/>
      <c r="EY1116" s="307"/>
      <c r="EZ1116" s="307"/>
      <c r="FA1116" s="307"/>
      <c r="FB1116" s="307"/>
      <c r="FC1116" s="307"/>
      <c r="FD1116" s="307"/>
      <c r="FE1116" s="307"/>
      <c r="FF1116" s="307"/>
      <c r="FG1116" s="307"/>
      <c r="FH1116" s="307"/>
      <c r="FI1116" s="307"/>
      <c r="FJ1116" s="307"/>
      <c r="FK1116" s="307"/>
      <c r="FL1116" s="307"/>
      <c r="FM1116" s="307"/>
      <c r="FN1116" s="307"/>
      <c r="FO1116" s="307"/>
      <c r="FP1116" s="307"/>
      <c r="FQ1116" s="307"/>
      <c r="FR1116" s="307"/>
      <c r="FS1116" s="307"/>
      <c r="FT1116" s="307"/>
      <c r="FU1116" s="307"/>
      <c r="FV1116" s="307"/>
      <c r="FW1116" s="307"/>
      <c r="FX1116" s="307"/>
      <c r="FY1116" s="307"/>
      <c r="FZ1116" s="307"/>
      <c r="GA1116" s="307"/>
      <c r="GB1116" s="307"/>
      <c r="GC1116" s="307"/>
      <c r="GD1116" s="307"/>
      <c r="GE1116" s="307"/>
      <c r="GF1116" s="307"/>
      <c r="GG1116" s="307"/>
      <c r="GH1116" s="307"/>
      <c r="GI1116" s="307"/>
      <c r="GJ1116" s="307"/>
      <c r="GK1116" s="307"/>
      <c r="GL1116" s="307"/>
      <c r="GM1116" s="307"/>
      <c r="GN1116" s="307"/>
      <c r="GO1116" s="307"/>
      <c r="GP1116" s="307"/>
      <c r="GQ1116" s="307"/>
      <c r="GR1116" s="307"/>
      <c r="GS1116" s="307"/>
      <c r="GT1116" s="307"/>
      <c r="GU1116" s="307"/>
      <c r="GV1116" s="307"/>
      <c r="GW1116" s="307"/>
      <c r="GX1116" s="307"/>
      <c r="GY1116" s="307"/>
      <c r="GZ1116" s="307"/>
      <c r="HA1116" s="307"/>
      <c r="HB1116" s="307"/>
      <c r="HC1116" s="307"/>
      <c r="HD1116" s="307"/>
      <c r="HE1116" s="307"/>
      <c r="HF1116" s="307"/>
      <c r="HG1116" s="307"/>
      <c r="HH1116" s="307"/>
      <c r="HI1116" s="307"/>
      <c r="HJ1116" s="307"/>
      <c r="HK1116" s="307"/>
      <c r="HL1116" s="307"/>
      <c r="HM1116" s="307"/>
      <c r="HN1116" s="307"/>
      <c r="HO1116" s="307"/>
      <c r="HP1116" s="307"/>
      <c r="HQ1116" s="307"/>
      <c r="HR1116" s="307"/>
      <c r="HS1116" s="307"/>
      <c r="HT1116" s="307"/>
      <c r="HU1116" s="307"/>
      <c r="HV1116" s="307"/>
      <c r="HW1116" s="307"/>
      <c r="HX1116" s="307"/>
      <c r="HY1116" s="307"/>
      <c r="HZ1116" s="307"/>
      <c r="IA1116" s="307"/>
      <c r="IB1116" s="307"/>
      <c r="IC1116" s="307"/>
      <c r="ID1116" s="307"/>
      <c r="IE1116" s="307"/>
      <c r="IF1116" s="307"/>
      <c r="IG1116" s="307"/>
      <c r="IH1116" s="307"/>
      <c r="II1116" s="307"/>
      <c r="IJ1116" s="307"/>
      <c r="IK1116" s="307"/>
      <c r="IL1116" s="307"/>
      <c r="IM1116" s="307"/>
      <c r="IN1116" s="307"/>
      <c r="IO1116" s="307"/>
      <c r="IP1116" s="307"/>
      <c r="IQ1116" s="307"/>
      <c r="IR1116" s="307"/>
      <c r="IS1116" s="307"/>
      <c r="IT1116" s="307"/>
      <c r="IU1116" s="307"/>
      <c r="IV1116" s="307"/>
      <c r="IW1116" s="307"/>
      <c r="IX1116" s="307"/>
      <c r="IY1116" s="307"/>
      <c r="IZ1116" s="307"/>
      <c r="JA1116" s="307"/>
      <c r="JB1116" s="307"/>
      <c r="JC1116" s="307"/>
      <c r="JD1116" s="307"/>
      <c r="JE1116" s="307"/>
      <c r="JF1116" s="307"/>
      <c r="JG1116" s="307"/>
      <c r="JH1116" s="307"/>
      <c r="JI1116" s="307"/>
      <c r="JJ1116" s="307"/>
      <c r="JK1116" s="307"/>
      <c r="JL1116" s="307"/>
      <c r="JM1116" s="307"/>
      <c r="JN1116" s="307"/>
      <c r="JO1116" s="307"/>
      <c r="JP1116" s="307"/>
      <c r="JQ1116" s="307"/>
      <c r="JR1116" s="307"/>
      <c r="JS1116" s="307"/>
      <c r="JT1116" s="307"/>
      <c r="JU1116" s="307"/>
      <c r="JV1116" s="307"/>
      <c r="JW1116" s="307"/>
      <c r="JX1116" s="307"/>
      <c r="JY1116" s="307"/>
      <c r="JZ1116" s="307"/>
      <c r="KA1116" s="307"/>
      <c r="KB1116" s="307"/>
      <c r="KC1116" s="307"/>
      <c r="KD1116" s="307"/>
      <c r="KE1116" s="307"/>
      <c r="KF1116" s="307"/>
      <c r="KG1116" s="307"/>
      <c r="KH1116" s="307"/>
      <c r="KI1116" s="307"/>
      <c r="KJ1116" s="307"/>
      <c r="KK1116" s="307"/>
      <c r="KL1116" s="307"/>
      <c r="KM1116" s="307"/>
      <c r="KN1116" s="307"/>
      <c r="KO1116" s="307"/>
      <c r="KP1116" s="307"/>
      <c r="KQ1116" s="307"/>
      <c r="KR1116" s="307"/>
      <c r="KS1116" s="307"/>
      <c r="KT1116" s="307"/>
    </row>
    <row r="1117" spans="36:306" s="56" customFormat="1" ht="15" customHeight="1">
      <c r="AJ1117" s="448">
        <v>10</v>
      </c>
      <c r="AK1117" s="449">
        <v>40</v>
      </c>
      <c r="AL1117" s="450" t="s">
        <v>1044</v>
      </c>
      <c r="AM1117" s="450" t="s">
        <v>1206</v>
      </c>
      <c r="AN1117" s="450" t="s">
        <v>1207</v>
      </c>
      <c r="CB1117" s="307"/>
      <c r="CC1117" s="307"/>
      <c r="CD1117" s="307"/>
      <c r="CE1117" s="307"/>
      <c r="CF1117" s="307"/>
      <c r="CG1117" s="307"/>
      <c r="CH1117" s="307"/>
      <c r="CI1117" s="307"/>
      <c r="CJ1117" s="307"/>
      <c r="CK1117" s="307"/>
      <c r="CL1117" s="307"/>
      <c r="CM1117" s="307"/>
      <c r="CN1117" s="307"/>
      <c r="CO1117" s="307"/>
      <c r="CP1117" s="307"/>
      <c r="CQ1117" s="307"/>
      <c r="CR1117" s="307"/>
      <c r="CS1117" s="307"/>
      <c r="CT1117" s="307"/>
      <c r="CU1117" s="307"/>
      <c r="CV1117" s="307"/>
      <c r="CW1117" s="307"/>
      <c r="CX1117" s="307"/>
      <c r="CY1117" s="307"/>
      <c r="CZ1117" s="307"/>
      <c r="DA1117" s="307"/>
      <c r="DB1117" s="307"/>
      <c r="DC1117" s="307"/>
      <c r="DD1117" s="307"/>
      <c r="DE1117" s="307"/>
      <c r="DF1117" s="307"/>
      <c r="DG1117" s="307"/>
      <c r="DH1117" s="307"/>
      <c r="DI1117" s="390"/>
      <c r="DJ1117" s="390"/>
      <c r="DK1117" s="307"/>
      <c r="DL1117" s="307"/>
      <c r="DM1117" s="307"/>
      <c r="DN1117" s="307"/>
      <c r="DO1117" s="307"/>
      <c r="DP1117" s="307"/>
      <c r="DQ1117" s="307"/>
      <c r="DR1117" s="307"/>
      <c r="DS1117" s="307"/>
      <c r="DT1117" s="307"/>
      <c r="DU1117" s="307"/>
      <c r="DV1117" s="307"/>
      <c r="DW1117" s="307"/>
      <c r="DX1117" s="307"/>
      <c r="DY1117" s="307"/>
      <c r="DZ1117" s="307"/>
      <c r="EA1117" s="307"/>
      <c r="EB1117" s="307"/>
      <c r="EC1117" s="307"/>
      <c r="ED1117" s="307"/>
      <c r="EE1117" s="307"/>
      <c r="EF1117" s="307"/>
      <c r="EG1117" s="307"/>
      <c r="EH1117" s="307"/>
      <c r="EI1117" s="307"/>
      <c r="EJ1117" s="307"/>
      <c r="EK1117" s="307"/>
      <c r="EL1117" s="307"/>
      <c r="EM1117" s="307"/>
      <c r="EN1117" s="307"/>
      <c r="EO1117" s="307"/>
      <c r="EP1117" s="307"/>
      <c r="EQ1117" s="307"/>
      <c r="ER1117" s="307"/>
      <c r="ES1117" s="307"/>
      <c r="ET1117" s="307"/>
      <c r="EU1117" s="390"/>
      <c r="EV1117" s="390"/>
      <c r="EW1117" s="307"/>
      <c r="EX1117" s="307"/>
      <c r="EY1117" s="307"/>
      <c r="EZ1117" s="307"/>
      <c r="FA1117" s="307"/>
      <c r="FB1117" s="307"/>
      <c r="FC1117" s="307"/>
      <c r="FD1117" s="307"/>
      <c r="FE1117" s="307"/>
      <c r="FF1117" s="307"/>
      <c r="FG1117" s="307"/>
      <c r="FH1117" s="307"/>
      <c r="FI1117" s="307"/>
      <c r="FJ1117" s="307"/>
      <c r="FK1117" s="307"/>
      <c r="FL1117" s="307"/>
      <c r="FM1117" s="307"/>
      <c r="FN1117" s="307"/>
      <c r="FO1117" s="307"/>
      <c r="FP1117" s="307"/>
      <c r="FQ1117" s="307"/>
      <c r="FR1117" s="307"/>
      <c r="FS1117" s="307"/>
      <c r="FT1117" s="307"/>
      <c r="FU1117" s="307"/>
      <c r="FV1117" s="307"/>
      <c r="FW1117" s="307"/>
      <c r="FX1117" s="307"/>
      <c r="FY1117" s="307"/>
      <c r="FZ1117" s="307"/>
      <c r="GA1117" s="307"/>
      <c r="GB1117" s="307"/>
      <c r="GC1117" s="307"/>
      <c r="GD1117" s="307"/>
      <c r="GE1117" s="307"/>
      <c r="GF1117" s="307"/>
      <c r="GG1117" s="307"/>
      <c r="GH1117" s="307"/>
      <c r="GI1117" s="307"/>
      <c r="GJ1117" s="307"/>
      <c r="GK1117" s="307"/>
      <c r="GL1117" s="307"/>
      <c r="GM1117" s="307"/>
      <c r="GN1117" s="307"/>
      <c r="GO1117" s="307"/>
      <c r="GP1117" s="307"/>
      <c r="GQ1117" s="307"/>
      <c r="GR1117" s="307"/>
      <c r="GS1117" s="307"/>
      <c r="GT1117" s="307"/>
      <c r="GU1117" s="307"/>
      <c r="GV1117" s="307"/>
      <c r="GW1117" s="307"/>
      <c r="GX1117" s="307"/>
      <c r="GY1117" s="307"/>
      <c r="GZ1117" s="307"/>
      <c r="HA1117" s="307"/>
      <c r="HB1117" s="307"/>
      <c r="HC1117" s="307"/>
      <c r="HD1117" s="307"/>
      <c r="HE1117" s="307"/>
      <c r="HF1117" s="307"/>
      <c r="HG1117" s="307"/>
      <c r="HH1117" s="307"/>
      <c r="HI1117" s="307"/>
      <c r="HJ1117" s="307"/>
      <c r="HK1117" s="307"/>
      <c r="HL1117" s="307"/>
      <c r="HM1117" s="307"/>
      <c r="HN1117" s="307"/>
      <c r="HO1117" s="307"/>
      <c r="HP1117" s="307"/>
      <c r="HQ1117" s="307"/>
      <c r="HR1117" s="307"/>
      <c r="HS1117" s="307"/>
      <c r="HT1117" s="307"/>
      <c r="HU1117" s="307"/>
      <c r="HV1117" s="307"/>
      <c r="HW1117" s="307"/>
      <c r="HX1117" s="307"/>
      <c r="HY1117" s="307"/>
      <c r="HZ1117" s="307"/>
      <c r="IA1117" s="307"/>
      <c r="IB1117" s="307"/>
      <c r="IC1117" s="307"/>
      <c r="ID1117" s="307"/>
      <c r="IE1117" s="307"/>
      <c r="IF1117" s="307"/>
      <c r="IG1117" s="307"/>
      <c r="IH1117" s="307"/>
      <c r="II1117" s="307"/>
      <c r="IJ1117" s="307"/>
      <c r="IK1117" s="307"/>
      <c r="IL1117" s="307"/>
      <c r="IM1117" s="307"/>
      <c r="IN1117" s="307"/>
      <c r="IO1117" s="307"/>
      <c r="IP1117" s="307"/>
      <c r="IQ1117" s="307"/>
      <c r="IR1117" s="307"/>
      <c r="IS1117" s="307"/>
      <c r="IT1117" s="307"/>
      <c r="IU1117" s="307"/>
      <c r="IV1117" s="307"/>
      <c r="IW1117" s="307"/>
      <c r="IX1117" s="307"/>
      <c r="IY1117" s="307"/>
      <c r="IZ1117" s="307"/>
      <c r="JA1117" s="307"/>
      <c r="JB1117" s="307"/>
      <c r="JC1117" s="307"/>
      <c r="JD1117" s="307"/>
      <c r="JE1117" s="307"/>
      <c r="JF1117" s="307"/>
      <c r="JG1117" s="307"/>
      <c r="JH1117" s="307"/>
      <c r="JI1117" s="307"/>
      <c r="JJ1117" s="307"/>
      <c r="JK1117" s="307"/>
      <c r="JL1117" s="307"/>
      <c r="JM1117" s="307"/>
      <c r="JN1117" s="307"/>
      <c r="JO1117" s="307"/>
      <c r="JP1117" s="307"/>
      <c r="JQ1117" s="307"/>
      <c r="JR1117" s="307"/>
      <c r="JS1117" s="307"/>
      <c r="JT1117" s="307"/>
      <c r="JU1117" s="307"/>
      <c r="JV1117" s="307"/>
      <c r="JW1117" s="307"/>
      <c r="JX1117" s="307"/>
      <c r="JY1117" s="307"/>
      <c r="JZ1117" s="307"/>
      <c r="KA1117" s="307"/>
      <c r="KB1117" s="307"/>
      <c r="KC1117" s="307"/>
      <c r="KD1117" s="307"/>
      <c r="KE1117" s="307"/>
      <c r="KF1117" s="307"/>
      <c r="KG1117" s="307"/>
      <c r="KH1117" s="307"/>
      <c r="KI1117" s="307"/>
      <c r="KJ1117" s="307"/>
      <c r="KK1117" s="307"/>
      <c r="KL1117" s="307"/>
      <c r="KM1117" s="307"/>
      <c r="KN1117" s="307"/>
      <c r="KO1117" s="307"/>
      <c r="KP1117" s="307"/>
      <c r="KQ1117" s="307"/>
      <c r="KR1117" s="307"/>
      <c r="KS1117" s="307"/>
      <c r="KT1117" s="307"/>
    </row>
    <row r="1118" spans="36:306" s="56" customFormat="1" ht="15" customHeight="1">
      <c r="AJ1118" s="451">
        <v>11</v>
      </c>
      <c r="AK1118" s="449">
        <v>40</v>
      </c>
      <c r="AL1118" s="450" t="s">
        <v>1044</v>
      </c>
      <c r="AM1118" s="450" t="s">
        <v>1206</v>
      </c>
      <c r="AN1118" s="450" t="s">
        <v>1207</v>
      </c>
      <c r="CB1118" s="307"/>
      <c r="CC1118" s="307"/>
      <c r="CD1118" s="307"/>
      <c r="CE1118" s="307"/>
      <c r="CF1118" s="307"/>
      <c r="CG1118" s="307"/>
      <c r="CH1118" s="307"/>
      <c r="CI1118" s="307"/>
      <c r="CJ1118" s="307"/>
      <c r="CK1118" s="307"/>
      <c r="CL1118" s="307"/>
      <c r="CM1118" s="307"/>
      <c r="CN1118" s="307"/>
      <c r="CO1118" s="307"/>
      <c r="CP1118" s="307"/>
      <c r="CQ1118" s="307"/>
      <c r="CR1118" s="307"/>
      <c r="CS1118" s="307"/>
      <c r="CT1118" s="307"/>
      <c r="CU1118" s="307"/>
      <c r="CV1118" s="307"/>
      <c r="CW1118" s="307"/>
      <c r="CX1118" s="307"/>
      <c r="CY1118" s="307"/>
      <c r="CZ1118" s="307"/>
      <c r="DA1118" s="307"/>
      <c r="DB1118" s="307"/>
      <c r="DC1118" s="307"/>
      <c r="DD1118" s="307"/>
      <c r="DE1118" s="307"/>
      <c r="DF1118" s="307"/>
      <c r="DG1118" s="307"/>
      <c r="DH1118" s="307"/>
      <c r="DI1118" s="390"/>
      <c r="DJ1118" s="390"/>
      <c r="DK1118" s="307"/>
      <c r="DL1118" s="307"/>
      <c r="DM1118" s="307"/>
      <c r="DN1118" s="307"/>
      <c r="DO1118" s="307"/>
      <c r="DP1118" s="307"/>
      <c r="DQ1118" s="307"/>
      <c r="DR1118" s="307"/>
      <c r="DS1118" s="307"/>
      <c r="DT1118" s="307"/>
      <c r="DU1118" s="307"/>
      <c r="DV1118" s="307"/>
      <c r="DW1118" s="307"/>
      <c r="DX1118" s="307"/>
      <c r="DY1118" s="307"/>
      <c r="DZ1118" s="307"/>
      <c r="EA1118" s="307"/>
      <c r="EB1118" s="307"/>
      <c r="EC1118" s="307"/>
      <c r="ED1118" s="307"/>
      <c r="EE1118" s="307"/>
      <c r="EF1118" s="307"/>
      <c r="EG1118" s="307"/>
      <c r="EH1118" s="307"/>
      <c r="EI1118" s="307"/>
      <c r="EJ1118" s="307"/>
      <c r="EK1118" s="307"/>
      <c r="EL1118" s="307"/>
      <c r="EM1118" s="307"/>
      <c r="EN1118" s="307"/>
      <c r="EO1118" s="307"/>
      <c r="EP1118" s="307"/>
      <c r="EQ1118" s="307"/>
      <c r="ER1118" s="307"/>
      <c r="ES1118" s="307"/>
      <c r="ET1118" s="307"/>
      <c r="EU1118" s="390"/>
      <c r="EV1118" s="390"/>
      <c r="EW1118" s="307"/>
      <c r="EX1118" s="307"/>
      <c r="EY1118" s="307"/>
      <c r="EZ1118" s="307"/>
      <c r="FA1118" s="307"/>
      <c r="FB1118" s="307"/>
      <c r="FC1118" s="307"/>
      <c r="FD1118" s="307"/>
      <c r="FE1118" s="307"/>
      <c r="FF1118" s="307"/>
      <c r="FG1118" s="307"/>
      <c r="FH1118" s="307"/>
      <c r="FI1118" s="307"/>
      <c r="FJ1118" s="307"/>
      <c r="FK1118" s="307"/>
      <c r="FL1118" s="307"/>
      <c r="FM1118" s="307"/>
      <c r="FN1118" s="307"/>
      <c r="FO1118" s="307"/>
      <c r="FP1118" s="307"/>
      <c r="FQ1118" s="307"/>
      <c r="FR1118" s="307"/>
      <c r="FS1118" s="307"/>
      <c r="FT1118" s="307"/>
      <c r="FU1118" s="307"/>
      <c r="FV1118" s="307"/>
      <c r="FW1118" s="307"/>
      <c r="FX1118" s="307"/>
      <c r="FY1118" s="307"/>
      <c r="FZ1118" s="307"/>
      <c r="GA1118" s="307"/>
      <c r="GB1118" s="307"/>
      <c r="GC1118" s="307"/>
      <c r="GD1118" s="307"/>
      <c r="GE1118" s="307"/>
      <c r="GF1118" s="307"/>
      <c r="GG1118" s="307"/>
      <c r="GH1118" s="307"/>
      <c r="GI1118" s="307"/>
      <c r="GJ1118" s="307"/>
      <c r="GK1118" s="307"/>
      <c r="GL1118" s="307"/>
      <c r="GM1118" s="307"/>
      <c r="GN1118" s="307"/>
      <c r="GO1118" s="307"/>
      <c r="GP1118" s="307"/>
      <c r="GQ1118" s="307"/>
      <c r="GR1118" s="307"/>
      <c r="GS1118" s="307"/>
      <c r="GT1118" s="307"/>
      <c r="GU1118" s="307"/>
      <c r="GV1118" s="307"/>
      <c r="GW1118" s="307"/>
      <c r="GX1118" s="307"/>
      <c r="GY1118" s="307"/>
      <c r="GZ1118" s="307"/>
      <c r="HA1118" s="307"/>
      <c r="HB1118" s="307"/>
      <c r="HC1118" s="307"/>
      <c r="HD1118" s="307"/>
      <c r="HE1118" s="307"/>
      <c r="HF1118" s="307"/>
      <c r="HG1118" s="307"/>
      <c r="HH1118" s="307"/>
      <c r="HI1118" s="307"/>
      <c r="HJ1118" s="307"/>
      <c r="HK1118" s="307"/>
      <c r="HL1118" s="307"/>
      <c r="HM1118" s="307"/>
      <c r="HN1118" s="307"/>
      <c r="HO1118" s="307"/>
      <c r="HP1118" s="307"/>
      <c r="HQ1118" s="307"/>
      <c r="HR1118" s="307"/>
      <c r="HS1118" s="307"/>
      <c r="HT1118" s="307"/>
      <c r="HU1118" s="307"/>
      <c r="HV1118" s="307"/>
      <c r="HW1118" s="307"/>
      <c r="HX1118" s="307"/>
      <c r="HY1118" s="307"/>
      <c r="HZ1118" s="307"/>
      <c r="IA1118" s="307"/>
      <c r="IB1118" s="307"/>
      <c r="IC1118" s="307"/>
      <c r="ID1118" s="307"/>
      <c r="IE1118" s="307"/>
      <c r="IF1118" s="307"/>
      <c r="IG1118" s="307"/>
      <c r="IH1118" s="307"/>
      <c r="II1118" s="307"/>
      <c r="IJ1118" s="307"/>
      <c r="IK1118" s="307"/>
      <c r="IL1118" s="307"/>
      <c r="IM1118" s="307"/>
      <c r="IN1118" s="307"/>
      <c r="IO1118" s="307"/>
      <c r="IP1118" s="307"/>
      <c r="IQ1118" s="307"/>
      <c r="IR1118" s="307"/>
      <c r="IS1118" s="307"/>
      <c r="IT1118" s="307"/>
      <c r="IU1118" s="307"/>
      <c r="IV1118" s="307"/>
      <c r="IW1118" s="307"/>
      <c r="IX1118" s="307"/>
      <c r="IY1118" s="307"/>
      <c r="IZ1118" s="307"/>
      <c r="JA1118" s="307"/>
      <c r="JB1118" s="307"/>
      <c r="JC1118" s="307"/>
      <c r="JD1118" s="307"/>
      <c r="JE1118" s="307"/>
      <c r="JF1118" s="307"/>
      <c r="JG1118" s="307"/>
      <c r="JH1118" s="307"/>
      <c r="JI1118" s="307"/>
      <c r="JJ1118" s="307"/>
      <c r="JK1118" s="307"/>
      <c r="JL1118" s="307"/>
      <c r="JM1118" s="307"/>
      <c r="JN1118" s="307"/>
      <c r="JO1118" s="307"/>
      <c r="JP1118" s="307"/>
      <c r="JQ1118" s="307"/>
      <c r="JR1118" s="307"/>
      <c r="JS1118" s="307"/>
      <c r="JT1118" s="307"/>
      <c r="JU1118" s="307"/>
      <c r="JV1118" s="307"/>
      <c r="JW1118" s="307"/>
      <c r="JX1118" s="307"/>
      <c r="JY1118" s="307"/>
      <c r="JZ1118" s="307"/>
      <c r="KA1118" s="307"/>
      <c r="KB1118" s="307"/>
      <c r="KC1118" s="307"/>
      <c r="KD1118" s="307"/>
      <c r="KE1118" s="307"/>
      <c r="KF1118" s="307"/>
      <c r="KG1118" s="307"/>
      <c r="KH1118" s="307"/>
      <c r="KI1118" s="307"/>
      <c r="KJ1118" s="307"/>
      <c r="KK1118" s="307"/>
      <c r="KL1118" s="307"/>
      <c r="KM1118" s="307"/>
      <c r="KN1118" s="307"/>
      <c r="KO1118" s="307"/>
      <c r="KP1118" s="307"/>
      <c r="KQ1118" s="307"/>
      <c r="KR1118" s="307"/>
      <c r="KS1118" s="307"/>
      <c r="KT1118" s="307"/>
    </row>
    <row r="1119" spans="36:306" s="56" customFormat="1" ht="15" customHeight="1">
      <c r="AJ1119" s="451">
        <v>12</v>
      </c>
      <c r="AK1119" s="449">
        <v>41</v>
      </c>
      <c r="AL1119" s="450" t="s">
        <v>1044</v>
      </c>
      <c r="AM1119" s="450" t="s">
        <v>1208</v>
      </c>
      <c r="AN1119" s="450" t="s">
        <v>1209</v>
      </c>
      <c r="CB1119" s="307"/>
      <c r="CC1119" s="307"/>
      <c r="CD1119" s="307"/>
      <c r="CE1119" s="307"/>
      <c r="CF1119" s="307"/>
      <c r="CG1119" s="307"/>
      <c r="CH1119" s="307"/>
      <c r="CI1119" s="307"/>
      <c r="CJ1119" s="307"/>
      <c r="CK1119" s="307"/>
      <c r="CL1119" s="307"/>
      <c r="CM1119" s="307"/>
      <c r="CN1119" s="307"/>
      <c r="CO1119" s="307"/>
      <c r="CP1119" s="307"/>
      <c r="CQ1119" s="307"/>
      <c r="CR1119" s="307"/>
      <c r="CS1119" s="307"/>
      <c r="CT1119" s="307"/>
      <c r="CU1119" s="307"/>
      <c r="CV1119" s="307"/>
      <c r="CW1119" s="307"/>
      <c r="CX1119" s="307"/>
      <c r="CY1119" s="307"/>
      <c r="CZ1119" s="307"/>
      <c r="DA1119" s="307"/>
      <c r="DB1119" s="307"/>
      <c r="DC1119" s="307"/>
      <c r="DD1119" s="307"/>
      <c r="DE1119" s="307"/>
      <c r="DF1119" s="307"/>
      <c r="DG1119" s="307"/>
      <c r="DH1119" s="307"/>
      <c r="DI1119" s="390"/>
      <c r="DJ1119" s="390"/>
      <c r="DK1119" s="307"/>
      <c r="DL1119" s="307"/>
      <c r="DM1119" s="307"/>
      <c r="DN1119" s="307"/>
      <c r="DO1119" s="307"/>
      <c r="DP1119" s="307"/>
      <c r="DQ1119" s="307"/>
      <c r="DR1119" s="307"/>
      <c r="DS1119" s="307"/>
      <c r="DT1119" s="307"/>
      <c r="DU1119" s="307"/>
      <c r="DV1119" s="307"/>
      <c r="DW1119" s="307"/>
      <c r="DX1119" s="307"/>
      <c r="DY1119" s="307"/>
      <c r="DZ1119" s="307"/>
      <c r="EA1119" s="307"/>
      <c r="EB1119" s="307"/>
      <c r="EC1119" s="307"/>
      <c r="ED1119" s="307"/>
      <c r="EE1119" s="307"/>
      <c r="EF1119" s="307"/>
      <c r="EG1119" s="307"/>
      <c r="EH1119" s="307"/>
      <c r="EI1119" s="307"/>
      <c r="EJ1119" s="307"/>
      <c r="EK1119" s="307"/>
      <c r="EL1119" s="307"/>
      <c r="EM1119" s="307"/>
      <c r="EN1119" s="307"/>
      <c r="EO1119" s="307"/>
      <c r="EP1119" s="307"/>
      <c r="EQ1119" s="307"/>
      <c r="ER1119" s="307"/>
      <c r="ES1119" s="307"/>
      <c r="ET1119" s="307"/>
      <c r="EU1119" s="390"/>
      <c r="EV1119" s="390"/>
      <c r="EW1119" s="307"/>
      <c r="EX1119" s="307"/>
      <c r="EY1119" s="307"/>
      <c r="EZ1119" s="307"/>
      <c r="FA1119" s="307"/>
      <c r="FB1119" s="307"/>
      <c r="FC1119" s="307"/>
      <c r="FD1119" s="307"/>
      <c r="FE1119" s="307"/>
      <c r="FF1119" s="307"/>
      <c r="FG1119" s="307"/>
      <c r="FH1119" s="307"/>
      <c r="FI1119" s="307"/>
      <c r="FJ1119" s="307"/>
      <c r="FK1119" s="307"/>
      <c r="FL1119" s="307"/>
      <c r="FM1119" s="307"/>
      <c r="FN1119" s="307"/>
      <c r="FO1119" s="307"/>
      <c r="FP1119" s="307"/>
      <c r="FQ1119" s="307"/>
      <c r="FR1119" s="307"/>
      <c r="FS1119" s="307"/>
      <c r="FT1119" s="307"/>
      <c r="FU1119" s="307"/>
      <c r="FV1119" s="307"/>
      <c r="FW1119" s="307"/>
      <c r="FX1119" s="307"/>
      <c r="FY1119" s="307"/>
      <c r="FZ1119" s="307"/>
      <c r="GA1119" s="307"/>
      <c r="GB1119" s="307"/>
      <c r="GC1119" s="307"/>
      <c r="GD1119" s="307"/>
      <c r="GE1119" s="307"/>
      <c r="GF1119" s="307"/>
      <c r="GG1119" s="307"/>
      <c r="GH1119" s="307"/>
      <c r="GI1119" s="307"/>
      <c r="GJ1119" s="307"/>
      <c r="GK1119" s="307"/>
      <c r="GL1119" s="307"/>
      <c r="GM1119" s="307"/>
      <c r="GN1119" s="307"/>
      <c r="GO1119" s="307"/>
      <c r="GP1119" s="307"/>
      <c r="GQ1119" s="307"/>
      <c r="GR1119" s="307"/>
      <c r="GS1119" s="307"/>
      <c r="GT1119" s="307"/>
      <c r="GU1119" s="307"/>
      <c r="GV1119" s="307"/>
      <c r="GW1119" s="307"/>
      <c r="GX1119" s="307"/>
      <c r="GY1119" s="307"/>
      <c r="GZ1119" s="307"/>
      <c r="HA1119" s="307"/>
      <c r="HB1119" s="307"/>
      <c r="HC1119" s="307"/>
      <c r="HD1119" s="307"/>
      <c r="HE1119" s="307"/>
      <c r="HF1119" s="307"/>
      <c r="HG1119" s="307"/>
      <c r="HH1119" s="307"/>
      <c r="HI1119" s="307"/>
      <c r="HJ1119" s="307"/>
      <c r="HK1119" s="307"/>
      <c r="HL1119" s="307"/>
      <c r="HM1119" s="307"/>
      <c r="HN1119" s="307"/>
      <c r="HO1119" s="307"/>
      <c r="HP1119" s="307"/>
      <c r="HQ1119" s="307"/>
      <c r="HR1119" s="307"/>
      <c r="HS1119" s="307"/>
      <c r="HT1119" s="307"/>
      <c r="HU1119" s="307"/>
      <c r="HV1119" s="307"/>
      <c r="HW1119" s="307"/>
      <c r="HX1119" s="307"/>
      <c r="HY1119" s="307"/>
      <c r="HZ1119" s="307"/>
      <c r="IA1119" s="307"/>
      <c r="IB1119" s="307"/>
      <c r="IC1119" s="307"/>
      <c r="ID1119" s="307"/>
      <c r="IE1119" s="307"/>
      <c r="IF1119" s="307"/>
      <c r="IG1119" s="307"/>
      <c r="IH1119" s="307"/>
      <c r="II1119" s="307"/>
      <c r="IJ1119" s="307"/>
      <c r="IK1119" s="307"/>
      <c r="IL1119" s="307"/>
      <c r="IM1119" s="307"/>
      <c r="IN1119" s="307"/>
      <c r="IO1119" s="307"/>
      <c r="IP1119" s="307"/>
      <c r="IQ1119" s="307"/>
      <c r="IR1119" s="307"/>
      <c r="IS1119" s="307"/>
      <c r="IT1119" s="307"/>
      <c r="IU1119" s="307"/>
      <c r="IV1119" s="307"/>
      <c r="IW1119" s="307"/>
      <c r="IX1119" s="307"/>
      <c r="IY1119" s="307"/>
      <c r="IZ1119" s="307"/>
      <c r="JA1119" s="307"/>
      <c r="JB1119" s="307"/>
      <c r="JC1119" s="307"/>
      <c r="JD1119" s="307"/>
      <c r="JE1119" s="307"/>
      <c r="JF1119" s="307"/>
      <c r="JG1119" s="307"/>
      <c r="JH1119" s="307"/>
      <c r="JI1119" s="307"/>
      <c r="JJ1119" s="307"/>
      <c r="JK1119" s="307"/>
      <c r="JL1119" s="307"/>
      <c r="JM1119" s="307"/>
      <c r="JN1119" s="307"/>
      <c r="JO1119" s="307"/>
      <c r="JP1119" s="307"/>
      <c r="JQ1119" s="307"/>
      <c r="JR1119" s="307"/>
      <c r="JS1119" s="307"/>
      <c r="JT1119" s="307"/>
      <c r="JU1119" s="307"/>
      <c r="JV1119" s="307"/>
      <c r="JW1119" s="307"/>
      <c r="JX1119" s="307"/>
      <c r="JY1119" s="307"/>
      <c r="JZ1119" s="307"/>
      <c r="KA1119" s="307"/>
      <c r="KB1119" s="307"/>
      <c r="KC1119" s="307"/>
      <c r="KD1119" s="307"/>
      <c r="KE1119" s="307"/>
      <c r="KF1119" s="307"/>
      <c r="KG1119" s="307"/>
      <c r="KH1119" s="307"/>
      <c r="KI1119" s="307"/>
      <c r="KJ1119" s="307"/>
      <c r="KK1119" s="307"/>
      <c r="KL1119" s="307"/>
      <c r="KM1119" s="307"/>
      <c r="KN1119" s="307"/>
      <c r="KO1119" s="307"/>
      <c r="KP1119" s="307"/>
      <c r="KQ1119" s="307"/>
      <c r="KR1119" s="307"/>
      <c r="KS1119" s="307"/>
      <c r="KT1119" s="307"/>
    </row>
    <row r="1120" spans="36:306" s="56" customFormat="1" ht="15" customHeight="1">
      <c r="AJ1120" s="451">
        <v>13</v>
      </c>
      <c r="AK1120" s="449">
        <v>41</v>
      </c>
      <c r="AL1120" s="450" t="s">
        <v>1044</v>
      </c>
      <c r="AM1120" s="450" t="s">
        <v>1208</v>
      </c>
      <c r="AN1120" s="450" t="s">
        <v>1209</v>
      </c>
      <c r="CB1120" s="307"/>
      <c r="CC1120" s="307"/>
      <c r="CD1120" s="307"/>
      <c r="CE1120" s="307"/>
      <c r="CF1120" s="307"/>
      <c r="CG1120" s="307"/>
      <c r="CH1120" s="307"/>
      <c r="CI1120" s="307"/>
      <c r="CJ1120" s="307"/>
      <c r="CK1120" s="307"/>
      <c r="CL1120" s="307"/>
      <c r="CM1120" s="307"/>
      <c r="CN1120" s="307"/>
      <c r="CO1120" s="307"/>
      <c r="CP1120" s="307"/>
      <c r="CQ1120" s="307"/>
      <c r="CR1120" s="307"/>
      <c r="CS1120" s="307"/>
      <c r="CT1120" s="307"/>
      <c r="CU1120" s="307"/>
      <c r="CV1120" s="307"/>
      <c r="CW1120" s="307"/>
      <c r="CX1120" s="307"/>
      <c r="CY1120" s="307"/>
      <c r="CZ1120" s="307"/>
      <c r="DA1120" s="307"/>
      <c r="DB1120" s="307"/>
      <c r="DC1120" s="307"/>
      <c r="DD1120" s="307"/>
      <c r="DE1120" s="307"/>
      <c r="DF1120" s="307"/>
      <c r="DG1120" s="307"/>
      <c r="DH1120" s="307"/>
      <c r="DI1120" s="390"/>
      <c r="DJ1120" s="390"/>
      <c r="DK1120" s="307"/>
      <c r="DL1120" s="307"/>
      <c r="DM1120" s="307"/>
      <c r="DN1120" s="307"/>
      <c r="DO1120" s="307"/>
      <c r="DP1120" s="307"/>
      <c r="DQ1120" s="307"/>
      <c r="DR1120" s="307"/>
      <c r="DS1120" s="307"/>
      <c r="DT1120" s="307"/>
      <c r="DU1120" s="307"/>
      <c r="DV1120" s="307"/>
      <c r="DW1120" s="307"/>
      <c r="DX1120" s="307"/>
      <c r="DY1120" s="307"/>
      <c r="DZ1120" s="307"/>
      <c r="EA1120" s="307"/>
      <c r="EB1120" s="307"/>
      <c r="EC1120" s="307"/>
      <c r="ED1120" s="307"/>
      <c r="EE1120" s="307"/>
      <c r="EF1120" s="307"/>
      <c r="EG1120" s="307"/>
      <c r="EH1120" s="307"/>
      <c r="EI1120" s="307"/>
      <c r="EJ1120" s="307"/>
      <c r="EK1120" s="307"/>
      <c r="EL1120" s="307"/>
      <c r="EM1120" s="307"/>
      <c r="EN1120" s="307"/>
      <c r="EO1120" s="307"/>
      <c r="EP1120" s="307"/>
      <c r="EQ1120" s="307"/>
      <c r="ER1120" s="307"/>
      <c r="ES1120" s="307"/>
      <c r="ET1120" s="307"/>
      <c r="EU1120" s="390"/>
      <c r="EV1120" s="390"/>
      <c r="EW1120" s="307"/>
      <c r="EX1120" s="307"/>
      <c r="EY1120" s="307"/>
      <c r="EZ1120" s="307"/>
      <c r="FA1120" s="307"/>
      <c r="FB1120" s="307"/>
      <c r="FC1120" s="307"/>
      <c r="FD1120" s="307"/>
      <c r="FE1120" s="307"/>
      <c r="FF1120" s="307"/>
      <c r="FG1120" s="307"/>
      <c r="FH1120" s="307"/>
      <c r="FI1120" s="307"/>
      <c r="FJ1120" s="307"/>
      <c r="FK1120" s="307"/>
      <c r="FL1120" s="307"/>
      <c r="FM1120" s="307"/>
      <c r="FN1120" s="307"/>
      <c r="FO1120" s="307"/>
      <c r="FP1120" s="307"/>
      <c r="FQ1120" s="307"/>
      <c r="FR1120" s="307"/>
      <c r="FS1120" s="307"/>
      <c r="FT1120" s="307"/>
      <c r="FU1120" s="307"/>
      <c r="FV1120" s="307"/>
      <c r="FW1120" s="307"/>
      <c r="FX1120" s="307"/>
      <c r="FY1120" s="307"/>
      <c r="FZ1120" s="307"/>
      <c r="GA1120" s="307"/>
      <c r="GB1120" s="307"/>
      <c r="GC1120" s="307"/>
      <c r="GD1120" s="307"/>
      <c r="GE1120" s="307"/>
      <c r="GF1120" s="307"/>
      <c r="GG1120" s="307"/>
      <c r="GH1120" s="307"/>
      <c r="GI1120" s="307"/>
      <c r="GJ1120" s="307"/>
      <c r="GK1120" s="307"/>
      <c r="GL1120" s="307"/>
      <c r="GM1120" s="307"/>
      <c r="GN1120" s="307"/>
      <c r="GO1120" s="307"/>
      <c r="GP1120" s="307"/>
      <c r="GQ1120" s="307"/>
      <c r="GR1120" s="307"/>
      <c r="GS1120" s="307"/>
      <c r="GT1120" s="307"/>
      <c r="GU1120" s="307"/>
      <c r="GV1120" s="307"/>
      <c r="GW1120" s="307"/>
      <c r="GX1120" s="307"/>
      <c r="GY1120" s="307"/>
      <c r="GZ1120" s="307"/>
      <c r="HA1120" s="307"/>
      <c r="HB1120" s="307"/>
      <c r="HC1120" s="307"/>
      <c r="HD1120" s="307"/>
      <c r="HE1120" s="307"/>
      <c r="HF1120" s="307"/>
      <c r="HG1120" s="307"/>
      <c r="HH1120" s="307"/>
      <c r="HI1120" s="307"/>
      <c r="HJ1120" s="307"/>
      <c r="HK1120" s="307"/>
      <c r="HL1120" s="307"/>
      <c r="HM1120" s="307"/>
      <c r="HN1120" s="307"/>
      <c r="HO1120" s="307"/>
      <c r="HP1120" s="307"/>
      <c r="HQ1120" s="307"/>
      <c r="HR1120" s="307"/>
      <c r="HS1120" s="307"/>
      <c r="HT1120" s="307"/>
      <c r="HU1120" s="307"/>
      <c r="HV1120" s="307"/>
      <c r="HW1120" s="307"/>
      <c r="HX1120" s="307"/>
      <c r="HY1120" s="307"/>
      <c r="HZ1120" s="307"/>
      <c r="IA1120" s="307"/>
      <c r="IB1120" s="307"/>
      <c r="IC1120" s="307"/>
      <c r="ID1120" s="307"/>
      <c r="IE1120" s="307"/>
      <c r="IF1120" s="307"/>
      <c r="IG1120" s="307"/>
      <c r="IH1120" s="307"/>
      <c r="II1120" s="307"/>
      <c r="IJ1120" s="307"/>
      <c r="IK1120" s="307"/>
      <c r="IL1120" s="307"/>
      <c r="IM1120" s="307"/>
      <c r="IN1120" s="307"/>
      <c r="IO1120" s="307"/>
      <c r="IP1120" s="307"/>
      <c r="IQ1120" s="307"/>
      <c r="IR1120" s="307"/>
      <c r="IS1120" s="307"/>
      <c r="IT1120" s="307"/>
      <c r="IU1120" s="307"/>
      <c r="IV1120" s="307"/>
      <c r="IW1120" s="307"/>
      <c r="IX1120" s="307"/>
      <c r="IY1120" s="307"/>
      <c r="IZ1120" s="307"/>
      <c r="JA1120" s="307"/>
      <c r="JB1120" s="307"/>
      <c r="JC1120" s="307"/>
      <c r="JD1120" s="307"/>
      <c r="JE1120" s="307"/>
      <c r="JF1120" s="307"/>
      <c r="JG1120" s="307"/>
      <c r="JH1120" s="307"/>
      <c r="JI1120" s="307"/>
      <c r="JJ1120" s="307"/>
      <c r="JK1120" s="307"/>
      <c r="JL1120" s="307"/>
      <c r="JM1120" s="307"/>
      <c r="JN1120" s="307"/>
      <c r="JO1120" s="307"/>
      <c r="JP1120" s="307"/>
      <c r="JQ1120" s="307"/>
      <c r="JR1120" s="307"/>
      <c r="JS1120" s="307"/>
      <c r="JT1120" s="307"/>
      <c r="JU1120" s="307"/>
      <c r="JV1120" s="307"/>
      <c r="JW1120" s="307"/>
      <c r="JX1120" s="307"/>
      <c r="JY1120" s="307"/>
      <c r="JZ1120" s="307"/>
      <c r="KA1120" s="307"/>
      <c r="KB1120" s="307"/>
      <c r="KC1120" s="307"/>
      <c r="KD1120" s="307"/>
      <c r="KE1120" s="307"/>
      <c r="KF1120" s="307"/>
      <c r="KG1120" s="307"/>
      <c r="KH1120" s="307"/>
      <c r="KI1120" s="307"/>
      <c r="KJ1120" s="307"/>
      <c r="KK1120" s="307"/>
      <c r="KL1120" s="307"/>
      <c r="KM1120" s="307"/>
      <c r="KN1120" s="307"/>
      <c r="KO1120" s="307"/>
      <c r="KP1120" s="307"/>
      <c r="KQ1120" s="307"/>
      <c r="KR1120" s="307"/>
      <c r="KS1120" s="307"/>
      <c r="KT1120" s="307"/>
    </row>
    <row r="1121" spans="36:306" s="56" customFormat="1" ht="15" customHeight="1">
      <c r="AJ1121" s="451">
        <v>14</v>
      </c>
      <c r="AK1121" s="449">
        <v>42</v>
      </c>
      <c r="AL1121" s="450" t="s">
        <v>1044</v>
      </c>
      <c r="AM1121" s="449" t="s">
        <v>1210</v>
      </c>
      <c r="AN1121" s="449" t="s">
        <v>1211</v>
      </c>
      <c r="CB1121" s="307"/>
      <c r="CC1121" s="307"/>
      <c r="CD1121" s="307"/>
      <c r="CE1121" s="307"/>
      <c r="CF1121" s="307"/>
      <c r="CG1121" s="307"/>
      <c r="CH1121" s="307"/>
      <c r="CI1121" s="307"/>
      <c r="CJ1121" s="307"/>
      <c r="CK1121" s="307"/>
      <c r="CL1121" s="307"/>
      <c r="CM1121" s="307"/>
      <c r="CN1121" s="307"/>
      <c r="CO1121" s="307"/>
      <c r="CP1121" s="307"/>
      <c r="CQ1121" s="307"/>
      <c r="CR1121" s="307"/>
      <c r="CS1121" s="307"/>
      <c r="CT1121" s="307"/>
      <c r="CU1121" s="307"/>
      <c r="CV1121" s="307"/>
      <c r="CW1121" s="307"/>
      <c r="CX1121" s="307"/>
      <c r="CY1121" s="307"/>
      <c r="CZ1121" s="307"/>
      <c r="DA1121" s="307"/>
      <c r="DB1121" s="307"/>
      <c r="DC1121" s="307"/>
      <c r="DD1121" s="307"/>
      <c r="DE1121" s="307"/>
      <c r="DF1121" s="307"/>
      <c r="DG1121" s="307"/>
      <c r="DH1121" s="307"/>
      <c r="DI1121" s="390"/>
      <c r="DJ1121" s="390"/>
      <c r="DK1121" s="307"/>
      <c r="DL1121" s="307"/>
      <c r="DM1121" s="307"/>
      <c r="DN1121" s="307"/>
      <c r="DO1121" s="307"/>
      <c r="DP1121" s="307"/>
      <c r="DQ1121" s="307"/>
      <c r="DR1121" s="307"/>
      <c r="DS1121" s="307"/>
      <c r="DT1121" s="307"/>
      <c r="DU1121" s="307"/>
      <c r="DV1121" s="307"/>
      <c r="DW1121" s="307"/>
      <c r="DX1121" s="307"/>
      <c r="DY1121" s="307"/>
      <c r="DZ1121" s="307"/>
      <c r="EA1121" s="307"/>
      <c r="EB1121" s="307"/>
      <c r="EC1121" s="307"/>
      <c r="ED1121" s="307"/>
      <c r="EE1121" s="307"/>
      <c r="EF1121" s="307"/>
      <c r="EG1121" s="307"/>
      <c r="EH1121" s="307"/>
      <c r="EI1121" s="307"/>
      <c r="EJ1121" s="307"/>
      <c r="EK1121" s="307"/>
      <c r="EL1121" s="307"/>
      <c r="EM1121" s="307"/>
      <c r="EN1121" s="307"/>
      <c r="EO1121" s="307"/>
      <c r="EP1121" s="307"/>
      <c r="EQ1121" s="307"/>
      <c r="ER1121" s="307"/>
      <c r="ES1121" s="307"/>
      <c r="ET1121" s="307"/>
      <c r="EU1121" s="390"/>
      <c r="EV1121" s="390"/>
      <c r="EW1121" s="307"/>
      <c r="EX1121" s="307"/>
      <c r="EY1121" s="307"/>
      <c r="EZ1121" s="307"/>
      <c r="FA1121" s="307"/>
      <c r="FB1121" s="307"/>
      <c r="FC1121" s="307"/>
      <c r="FD1121" s="307"/>
      <c r="FE1121" s="307"/>
      <c r="FF1121" s="307"/>
      <c r="FG1121" s="307"/>
      <c r="FH1121" s="307"/>
      <c r="FI1121" s="307"/>
      <c r="FJ1121" s="307"/>
      <c r="FK1121" s="307"/>
      <c r="FL1121" s="307"/>
      <c r="FM1121" s="307"/>
      <c r="FN1121" s="307"/>
      <c r="FO1121" s="307"/>
      <c r="FP1121" s="307"/>
      <c r="FQ1121" s="307"/>
      <c r="FR1121" s="307"/>
      <c r="FS1121" s="307"/>
      <c r="FT1121" s="307"/>
      <c r="FU1121" s="307"/>
      <c r="FV1121" s="307"/>
      <c r="FW1121" s="307"/>
      <c r="FX1121" s="307"/>
      <c r="FY1121" s="307"/>
      <c r="FZ1121" s="307"/>
      <c r="GA1121" s="307"/>
      <c r="GB1121" s="307"/>
      <c r="GC1121" s="307"/>
      <c r="GD1121" s="307"/>
      <c r="GE1121" s="307"/>
      <c r="GF1121" s="307"/>
      <c r="GG1121" s="307"/>
      <c r="GH1121" s="307"/>
      <c r="GI1121" s="307"/>
      <c r="GJ1121" s="307"/>
      <c r="GK1121" s="307"/>
      <c r="GL1121" s="307"/>
      <c r="GM1121" s="307"/>
      <c r="GN1121" s="307"/>
      <c r="GO1121" s="307"/>
      <c r="GP1121" s="307"/>
      <c r="GQ1121" s="307"/>
      <c r="GR1121" s="307"/>
      <c r="GS1121" s="307"/>
      <c r="GT1121" s="307"/>
      <c r="GU1121" s="307"/>
      <c r="GV1121" s="307"/>
      <c r="GW1121" s="307"/>
      <c r="GX1121" s="307"/>
      <c r="GY1121" s="307"/>
      <c r="GZ1121" s="307"/>
      <c r="HA1121" s="307"/>
      <c r="HB1121" s="307"/>
      <c r="HC1121" s="307"/>
      <c r="HD1121" s="307"/>
      <c r="HE1121" s="307"/>
      <c r="HF1121" s="307"/>
      <c r="HG1121" s="307"/>
      <c r="HH1121" s="307"/>
      <c r="HI1121" s="307"/>
      <c r="HJ1121" s="307"/>
      <c r="HK1121" s="307"/>
      <c r="HL1121" s="307"/>
      <c r="HM1121" s="307"/>
      <c r="HN1121" s="307"/>
      <c r="HO1121" s="307"/>
      <c r="HP1121" s="307"/>
      <c r="HQ1121" s="307"/>
      <c r="HR1121" s="307"/>
      <c r="HS1121" s="307"/>
      <c r="HT1121" s="307"/>
      <c r="HU1121" s="307"/>
      <c r="HV1121" s="307"/>
      <c r="HW1121" s="307"/>
      <c r="HX1121" s="307"/>
      <c r="HY1121" s="307"/>
      <c r="HZ1121" s="307"/>
      <c r="IA1121" s="307"/>
      <c r="IB1121" s="307"/>
      <c r="IC1121" s="307"/>
      <c r="ID1121" s="307"/>
      <c r="IE1121" s="307"/>
      <c r="IF1121" s="307"/>
      <c r="IG1121" s="307"/>
      <c r="IH1121" s="307"/>
      <c r="II1121" s="307"/>
      <c r="IJ1121" s="307"/>
      <c r="IK1121" s="307"/>
      <c r="IL1121" s="307"/>
      <c r="IM1121" s="307"/>
      <c r="IN1121" s="307"/>
      <c r="IO1121" s="307"/>
      <c r="IP1121" s="307"/>
      <c r="IQ1121" s="307"/>
      <c r="IR1121" s="307"/>
      <c r="IS1121" s="307"/>
      <c r="IT1121" s="307"/>
      <c r="IU1121" s="307"/>
      <c r="IV1121" s="307"/>
      <c r="IW1121" s="307"/>
      <c r="IX1121" s="307"/>
      <c r="IY1121" s="307"/>
      <c r="IZ1121" s="307"/>
      <c r="JA1121" s="307"/>
      <c r="JB1121" s="307"/>
      <c r="JC1121" s="307"/>
      <c r="JD1121" s="307"/>
      <c r="JE1121" s="307"/>
      <c r="JF1121" s="307"/>
      <c r="JG1121" s="307"/>
      <c r="JH1121" s="307"/>
      <c r="JI1121" s="307"/>
      <c r="JJ1121" s="307"/>
      <c r="JK1121" s="307"/>
      <c r="JL1121" s="307"/>
      <c r="JM1121" s="307"/>
      <c r="JN1121" s="307"/>
      <c r="JO1121" s="307"/>
      <c r="JP1121" s="307"/>
      <c r="JQ1121" s="307"/>
      <c r="JR1121" s="307"/>
      <c r="JS1121" s="307"/>
      <c r="JT1121" s="307"/>
      <c r="JU1121" s="307"/>
      <c r="JV1121" s="307"/>
      <c r="JW1121" s="307"/>
      <c r="JX1121" s="307"/>
      <c r="JY1121" s="307"/>
      <c r="JZ1121" s="307"/>
      <c r="KA1121" s="307"/>
      <c r="KB1121" s="307"/>
      <c r="KC1121" s="307"/>
      <c r="KD1121" s="307"/>
      <c r="KE1121" s="307"/>
      <c r="KF1121" s="307"/>
      <c r="KG1121" s="307"/>
      <c r="KH1121" s="307"/>
      <c r="KI1121" s="307"/>
      <c r="KJ1121" s="307"/>
      <c r="KK1121" s="307"/>
      <c r="KL1121" s="307"/>
      <c r="KM1121" s="307"/>
      <c r="KN1121" s="307"/>
      <c r="KO1121" s="307"/>
      <c r="KP1121" s="307"/>
      <c r="KQ1121" s="307"/>
      <c r="KR1121" s="307"/>
      <c r="KS1121" s="307"/>
      <c r="KT1121" s="307"/>
    </row>
    <row r="1122" spans="36:306" s="56" customFormat="1" ht="15" customHeight="1">
      <c r="AJ1122" s="451">
        <v>15</v>
      </c>
      <c r="AK1122" s="449">
        <v>43</v>
      </c>
      <c r="AL1122" s="450" t="s">
        <v>1044</v>
      </c>
      <c r="AM1122" s="450" t="s">
        <v>1212</v>
      </c>
      <c r="AN1122" s="450" t="s">
        <v>1213</v>
      </c>
      <c r="CB1122" s="307"/>
      <c r="CC1122" s="307"/>
      <c r="CD1122" s="307"/>
      <c r="CE1122" s="307"/>
      <c r="CF1122" s="307"/>
      <c r="CG1122" s="307"/>
      <c r="CH1122" s="307"/>
      <c r="CI1122" s="307"/>
      <c r="CJ1122" s="307"/>
      <c r="CK1122" s="307"/>
      <c r="CL1122" s="307"/>
      <c r="CM1122" s="307"/>
      <c r="CN1122" s="307"/>
      <c r="CO1122" s="307"/>
      <c r="CP1122" s="307"/>
      <c r="CQ1122" s="307"/>
      <c r="CR1122" s="307"/>
      <c r="CS1122" s="307"/>
      <c r="CT1122" s="307"/>
      <c r="CU1122" s="307"/>
      <c r="CV1122" s="307"/>
      <c r="CW1122" s="307"/>
      <c r="CX1122" s="307"/>
      <c r="CY1122" s="307"/>
      <c r="CZ1122" s="307"/>
      <c r="DA1122" s="307"/>
      <c r="DB1122" s="307"/>
      <c r="DC1122" s="307"/>
      <c r="DD1122" s="307"/>
      <c r="DE1122" s="307"/>
      <c r="DF1122" s="307"/>
      <c r="DG1122" s="307"/>
      <c r="DH1122" s="307"/>
      <c r="DI1122" s="390"/>
      <c r="DJ1122" s="390"/>
      <c r="DK1122" s="307"/>
      <c r="DL1122" s="307"/>
      <c r="DM1122" s="307"/>
      <c r="DN1122" s="307"/>
      <c r="DO1122" s="307"/>
      <c r="DP1122" s="307"/>
      <c r="DQ1122" s="307"/>
      <c r="DR1122" s="307"/>
      <c r="DS1122" s="307"/>
      <c r="DT1122" s="307"/>
      <c r="DU1122" s="307"/>
      <c r="DV1122" s="307"/>
      <c r="DW1122" s="307"/>
      <c r="DX1122" s="307"/>
      <c r="DY1122" s="307"/>
      <c r="DZ1122" s="307"/>
      <c r="EA1122" s="307"/>
      <c r="EB1122" s="307"/>
      <c r="EC1122" s="307"/>
      <c r="ED1122" s="307"/>
      <c r="EE1122" s="307"/>
      <c r="EF1122" s="307"/>
      <c r="EG1122" s="307"/>
      <c r="EH1122" s="307"/>
      <c r="EI1122" s="307"/>
      <c r="EJ1122" s="307"/>
      <c r="EK1122" s="307"/>
      <c r="EL1122" s="307"/>
      <c r="EM1122" s="307"/>
      <c r="EN1122" s="307"/>
      <c r="EO1122" s="307"/>
      <c r="EP1122" s="307"/>
      <c r="EQ1122" s="307"/>
      <c r="ER1122" s="307"/>
      <c r="ES1122" s="307"/>
      <c r="ET1122" s="307"/>
      <c r="EU1122" s="390"/>
      <c r="EV1122" s="390"/>
      <c r="EW1122" s="307"/>
      <c r="EX1122" s="307"/>
      <c r="EY1122" s="307"/>
      <c r="EZ1122" s="307"/>
      <c r="FA1122" s="307"/>
      <c r="FB1122" s="307"/>
      <c r="FC1122" s="307"/>
      <c r="FD1122" s="307"/>
      <c r="FE1122" s="307"/>
      <c r="FF1122" s="307"/>
      <c r="FG1122" s="307"/>
      <c r="FH1122" s="307"/>
      <c r="FI1122" s="307"/>
      <c r="FJ1122" s="307"/>
      <c r="FK1122" s="307"/>
      <c r="FL1122" s="307"/>
      <c r="FM1122" s="307"/>
      <c r="FN1122" s="307"/>
      <c r="FO1122" s="307"/>
      <c r="FP1122" s="307"/>
      <c r="FQ1122" s="307"/>
      <c r="FR1122" s="307"/>
      <c r="FS1122" s="307"/>
      <c r="FT1122" s="307"/>
      <c r="FU1122" s="307"/>
      <c r="FV1122" s="307"/>
      <c r="FW1122" s="307"/>
      <c r="FX1122" s="307"/>
      <c r="FY1122" s="307"/>
      <c r="FZ1122" s="307"/>
      <c r="GA1122" s="307"/>
      <c r="GB1122" s="307"/>
      <c r="GC1122" s="307"/>
      <c r="GD1122" s="307"/>
      <c r="GE1122" s="307"/>
      <c r="GF1122" s="307"/>
      <c r="GG1122" s="307"/>
      <c r="GH1122" s="307"/>
      <c r="GI1122" s="307"/>
      <c r="GJ1122" s="307"/>
      <c r="GK1122" s="307"/>
      <c r="GL1122" s="307"/>
      <c r="GM1122" s="307"/>
      <c r="GN1122" s="307"/>
      <c r="GO1122" s="307"/>
      <c r="GP1122" s="307"/>
      <c r="GQ1122" s="307"/>
      <c r="GR1122" s="307"/>
      <c r="GS1122" s="307"/>
      <c r="GT1122" s="307"/>
      <c r="GU1122" s="307"/>
      <c r="GV1122" s="307"/>
      <c r="GW1122" s="307"/>
      <c r="GX1122" s="307"/>
      <c r="GY1122" s="307"/>
      <c r="GZ1122" s="307"/>
      <c r="HA1122" s="307"/>
      <c r="HB1122" s="307"/>
      <c r="HC1122" s="307"/>
      <c r="HD1122" s="307"/>
      <c r="HE1122" s="307"/>
      <c r="HF1122" s="307"/>
      <c r="HG1122" s="307"/>
      <c r="HH1122" s="307"/>
      <c r="HI1122" s="307"/>
      <c r="HJ1122" s="307"/>
      <c r="HK1122" s="307"/>
      <c r="HL1122" s="307"/>
      <c r="HM1122" s="307"/>
      <c r="HN1122" s="307"/>
      <c r="HO1122" s="307"/>
      <c r="HP1122" s="307"/>
      <c r="HQ1122" s="307"/>
      <c r="HR1122" s="307"/>
      <c r="HS1122" s="307"/>
      <c r="HT1122" s="307"/>
      <c r="HU1122" s="307"/>
      <c r="HV1122" s="307"/>
      <c r="HW1122" s="307"/>
      <c r="HX1122" s="307"/>
      <c r="HY1122" s="307"/>
      <c r="HZ1122" s="307"/>
      <c r="IA1122" s="307"/>
      <c r="IB1122" s="307"/>
      <c r="IC1122" s="307"/>
      <c r="ID1122" s="307"/>
      <c r="IE1122" s="307"/>
      <c r="IF1122" s="307"/>
      <c r="IG1122" s="307"/>
      <c r="IH1122" s="307"/>
      <c r="II1122" s="307"/>
      <c r="IJ1122" s="307"/>
      <c r="IK1122" s="307"/>
      <c r="IL1122" s="307"/>
      <c r="IM1122" s="307"/>
      <c r="IN1122" s="307"/>
      <c r="IO1122" s="307"/>
      <c r="IP1122" s="307"/>
      <c r="IQ1122" s="307"/>
      <c r="IR1122" s="307"/>
      <c r="IS1122" s="307"/>
      <c r="IT1122" s="307"/>
      <c r="IU1122" s="307"/>
      <c r="IV1122" s="307"/>
      <c r="IW1122" s="307"/>
      <c r="IX1122" s="307"/>
      <c r="IY1122" s="307"/>
      <c r="IZ1122" s="307"/>
      <c r="JA1122" s="307"/>
      <c r="JB1122" s="307"/>
      <c r="JC1122" s="307"/>
      <c r="JD1122" s="307"/>
      <c r="JE1122" s="307"/>
      <c r="JF1122" s="307"/>
      <c r="JG1122" s="307"/>
      <c r="JH1122" s="307"/>
      <c r="JI1122" s="307"/>
      <c r="JJ1122" s="307"/>
      <c r="JK1122" s="307"/>
      <c r="JL1122" s="307"/>
      <c r="JM1122" s="307"/>
      <c r="JN1122" s="307"/>
      <c r="JO1122" s="307"/>
      <c r="JP1122" s="307"/>
      <c r="JQ1122" s="307"/>
      <c r="JR1122" s="307"/>
      <c r="JS1122" s="307"/>
      <c r="JT1122" s="307"/>
      <c r="JU1122" s="307"/>
      <c r="JV1122" s="307"/>
      <c r="JW1122" s="307"/>
      <c r="JX1122" s="307"/>
      <c r="JY1122" s="307"/>
      <c r="JZ1122" s="307"/>
      <c r="KA1122" s="307"/>
      <c r="KB1122" s="307"/>
      <c r="KC1122" s="307"/>
      <c r="KD1122" s="307"/>
      <c r="KE1122" s="307"/>
      <c r="KF1122" s="307"/>
      <c r="KG1122" s="307"/>
      <c r="KH1122" s="307"/>
      <c r="KI1122" s="307"/>
      <c r="KJ1122" s="307"/>
      <c r="KK1122" s="307"/>
      <c r="KL1122" s="307"/>
      <c r="KM1122" s="307"/>
      <c r="KN1122" s="307"/>
      <c r="KO1122" s="307"/>
      <c r="KP1122" s="307"/>
      <c r="KQ1122" s="307"/>
      <c r="KR1122" s="307"/>
      <c r="KS1122" s="307"/>
      <c r="KT1122" s="307"/>
    </row>
    <row r="1123" spans="36:306" s="56" customFormat="1" ht="15" customHeight="1">
      <c r="AJ1123" s="451">
        <v>16</v>
      </c>
      <c r="AK1123" s="449">
        <v>43</v>
      </c>
      <c r="AL1123" s="450" t="s">
        <v>1044</v>
      </c>
      <c r="AM1123" s="450" t="s">
        <v>1212</v>
      </c>
      <c r="AN1123" s="450" t="s">
        <v>1213</v>
      </c>
      <c r="CB1123" s="307"/>
      <c r="CC1123" s="307"/>
      <c r="CD1123" s="307"/>
      <c r="CE1123" s="307"/>
      <c r="CF1123" s="307"/>
      <c r="CG1123" s="307"/>
      <c r="CH1123" s="307"/>
      <c r="CI1123" s="307"/>
      <c r="CJ1123" s="307"/>
      <c r="CK1123" s="307"/>
      <c r="CL1123" s="307"/>
      <c r="CM1123" s="307"/>
      <c r="CN1123" s="307"/>
      <c r="CO1123" s="307"/>
      <c r="CP1123" s="307"/>
      <c r="CQ1123" s="307"/>
      <c r="CR1123" s="307"/>
      <c r="CS1123" s="307"/>
      <c r="CT1123" s="307"/>
      <c r="CU1123" s="307"/>
      <c r="CV1123" s="307"/>
      <c r="CW1123" s="307"/>
      <c r="CX1123" s="307"/>
      <c r="CY1123" s="307"/>
      <c r="CZ1123" s="307"/>
      <c r="DA1123" s="307"/>
      <c r="DB1123" s="307"/>
      <c r="DC1123" s="307"/>
      <c r="DD1123" s="307"/>
      <c r="DE1123" s="307"/>
      <c r="DF1123" s="307"/>
      <c r="DG1123" s="307"/>
      <c r="DH1123" s="307"/>
      <c r="DI1123" s="390"/>
      <c r="DJ1123" s="390"/>
      <c r="DK1123" s="307"/>
      <c r="DL1123" s="307"/>
      <c r="DM1123" s="307"/>
      <c r="DN1123" s="307"/>
      <c r="DO1123" s="307"/>
      <c r="DP1123" s="307"/>
      <c r="DQ1123" s="307"/>
      <c r="DR1123" s="307"/>
      <c r="DS1123" s="307"/>
      <c r="DT1123" s="307"/>
      <c r="DU1123" s="307"/>
      <c r="DV1123" s="307"/>
      <c r="DW1123" s="307"/>
      <c r="DX1123" s="307"/>
      <c r="DY1123" s="307"/>
      <c r="DZ1123" s="307"/>
      <c r="EA1123" s="307"/>
      <c r="EB1123" s="307"/>
      <c r="EC1123" s="307"/>
      <c r="ED1123" s="307"/>
      <c r="EE1123" s="307"/>
      <c r="EF1123" s="307"/>
      <c r="EG1123" s="307"/>
      <c r="EH1123" s="307"/>
      <c r="EI1123" s="307"/>
      <c r="EJ1123" s="307"/>
      <c r="EK1123" s="307"/>
      <c r="EL1123" s="307"/>
      <c r="EM1123" s="307"/>
      <c r="EN1123" s="307"/>
      <c r="EO1123" s="307"/>
      <c r="EP1123" s="307"/>
      <c r="EQ1123" s="307"/>
      <c r="ER1123" s="307"/>
      <c r="ES1123" s="307"/>
      <c r="ET1123" s="307"/>
      <c r="EU1123" s="390"/>
      <c r="EV1123" s="390"/>
      <c r="EW1123" s="307"/>
      <c r="EX1123" s="307"/>
      <c r="EY1123" s="307"/>
      <c r="EZ1123" s="307"/>
      <c r="FA1123" s="307"/>
      <c r="FB1123" s="307"/>
      <c r="FC1123" s="307"/>
      <c r="FD1123" s="307"/>
      <c r="FE1123" s="307"/>
      <c r="FF1123" s="307"/>
      <c r="FG1123" s="307"/>
      <c r="FH1123" s="307"/>
      <c r="FI1123" s="307"/>
      <c r="FJ1123" s="307"/>
      <c r="FK1123" s="307"/>
      <c r="FL1123" s="307"/>
      <c r="FM1123" s="307"/>
      <c r="FN1123" s="307"/>
      <c r="FO1123" s="307"/>
      <c r="FP1123" s="307"/>
      <c r="FQ1123" s="307"/>
      <c r="FR1123" s="307"/>
      <c r="FS1123" s="307"/>
      <c r="FT1123" s="307"/>
      <c r="FU1123" s="307"/>
      <c r="FV1123" s="307"/>
      <c r="FW1123" s="307"/>
      <c r="FX1123" s="307"/>
      <c r="FY1123" s="307"/>
      <c r="FZ1123" s="307"/>
      <c r="GA1123" s="307"/>
      <c r="GB1123" s="307"/>
      <c r="GC1123" s="307"/>
      <c r="GD1123" s="307"/>
      <c r="GE1123" s="307"/>
      <c r="GF1123" s="307"/>
      <c r="GG1123" s="307"/>
      <c r="GH1123" s="307"/>
      <c r="GI1123" s="307"/>
      <c r="GJ1123" s="307"/>
      <c r="GK1123" s="307"/>
      <c r="GL1123" s="307"/>
      <c r="GM1123" s="307"/>
      <c r="GN1123" s="307"/>
      <c r="GO1123" s="307"/>
      <c r="GP1123" s="307"/>
      <c r="GQ1123" s="307"/>
      <c r="GR1123" s="307"/>
      <c r="GS1123" s="307"/>
      <c r="GT1123" s="307"/>
      <c r="GU1123" s="307"/>
      <c r="GV1123" s="307"/>
      <c r="GW1123" s="307"/>
      <c r="GX1123" s="307"/>
      <c r="GY1123" s="307"/>
      <c r="GZ1123" s="307"/>
      <c r="HA1123" s="307"/>
      <c r="HB1123" s="307"/>
      <c r="HC1123" s="307"/>
      <c r="HD1123" s="307"/>
      <c r="HE1123" s="307"/>
      <c r="HF1123" s="307"/>
      <c r="HG1123" s="307"/>
      <c r="HH1123" s="307"/>
      <c r="HI1123" s="307"/>
      <c r="HJ1123" s="307"/>
      <c r="HK1123" s="307"/>
      <c r="HL1123" s="307"/>
      <c r="HM1123" s="307"/>
      <c r="HN1123" s="307"/>
      <c r="HO1123" s="307"/>
      <c r="HP1123" s="307"/>
      <c r="HQ1123" s="307"/>
      <c r="HR1123" s="307"/>
      <c r="HS1123" s="307"/>
      <c r="HT1123" s="307"/>
      <c r="HU1123" s="307"/>
      <c r="HV1123" s="307"/>
      <c r="HW1123" s="307"/>
      <c r="HX1123" s="307"/>
      <c r="HY1123" s="307"/>
      <c r="HZ1123" s="307"/>
      <c r="IA1123" s="307"/>
      <c r="IB1123" s="307"/>
      <c r="IC1123" s="307"/>
      <c r="ID1123" s="307"/>
      <c r="IE1123" s="307"/>
      <c r="IF1123" s="307"/>
      <c r="IG1123" s="307"/>
      <c r="IH1123" s="307"/>
      <c r="II1123" s="307"/>
      <c r="IJ1123" s="307"/>
      <c r="IK1123" s="307"/>
      <c r="IL1123" s="307"/>
      <c r="IM1123" s="307"/>
      <c r="IN1123" s="307"/>
      <c r="IO1123" s="307"/>
      <c r="IP1123" s="307"/>
      <c r="IQ1123" s="307"/>
      <c r="IR1123" s="307"/>
      <c r="IS1123" s="307"/>
      <c r="IT1123" s="307"/>
      <c r="IU1123" s="307"/>
      <c r="IV1123" s="307"/>
      <c r="IW1123" s="307"/>
      <c r="IX1123" s="307"/>
      <c r="IY1123" s="307"/>
      <c r="IZ1123" s="307"/>
      <c r="JA1123" s="307"/>
      <c r="JB1123" s="307"/>
      <c r="JC1123" s="307"/>
      <c r="JD1123" s="307"/>
      <c r="JE1123" s="307"/>
      <c r="JF1123" s="307"/>
      <c r="JG1123" s="307"/>
      <c r="JH1123" s="307"/>
      <c r="JI1123" s="307"/>
      <c r="JJ1123" s="307"/>
      <c r="JK1123" s="307"/>
      <c r="JL1123" s="307"/>
      <c r="JM1123" s="307"/>
      <c r="JN1123" s="307"/>
      <c r="JO1123" s="307"/>
      <c r="JP1123" s="307"/>
      <c r="JQ1123" s="307"/>
      <c r="JR1123" s="307"/>
      <c r="JS1123" s="307"/>
      <c r="JT1123" s="307"/>
      <c r="JU1123" s="307"/>
      <c r="JV1123" s="307"/>
      <c r="JW1123" s="307"/>
      <c r="JX1123" s="307"/>
      <c r="JY1123" s="307"/>
      <c r="JZ1123" s="307"/>
      <c r="KA1123" s="307"/>
      <c r="KB1123" s="307"/>
      <c r="KC1123" s="307"/>
      <c r="KD1123" s="307"/>
      <c r="KE1123" s="307"/>
      <c r="KF1123" s="307"/>
      <c r="KG1123" s="307"/>
      <c r="KH1123" s="307"/>
      <c r="KI1123" s="307"/>
      <c r="KJ1123" s="307"/>
      <c r="KK1123" s="307"/>
      <c r="KL1123" s="307"/>
      <c r="KM1123" s="307"/>
      <c r="KN1123" s="307"/>
      <c r="KO1123" s="307"/>
      <c r="KP1123" s="307"/>
      <c r="KQ1123" s="307"/>
      <c r="KR1123" s="307"/>
      <c r="KS1123" s="307"/>
      <c r="KT1123" s="307"/>
    </row>
    <row r="1124" spans="36:306" s="56" customFormat="1" ht="15" customHeight="1">
      <c r="AJ1124" s="451">
        <v>17</v>
      </c>
      <c r="AK1124" s="449">
        <v>44</v>
      </c>
      <c r="AL1124" s="450" t="s">
        <v>1044</v>
      </c>
      <c r="AM1124" s="450" t="s">
        <v>1214</v>
      </c>
      <c r="AN1124" s="450" t="s">
        <v>1215</v>
      </c>
      <c r="CB1124" s="307"/>
      <c r="CC1124" s="307"/>
      <c r="CD1124" s="307"/>
      <c r="CE1124" s="307"/>
      <c r="CF1124" s="307"/>
      <c r="CG1124" s="307"/>
      <c r="CH1124" s="307"/>
      <c r="CI1124" s="307"/>
      <c r="CJ1124" s="307"/>
      <c r="CK1124" s="307"/>
      <c r="CL1124" s="307"/>
      <c r="CM1124" s="307"/>
      <c r="CN1124" s="307"/>
      <c r="CO1124" s="307"/>
      <c r="CP1124" s="307"/>
      <c r="CQ1124" s="307"/>
      <c r="CR1124" s="307"/>
      <c r="CS1124" s="307"/>
      <c r="CT1124" s="307"/>
      <c r="CU1124" s="307"/>
      <c r="CV1124" s="307"/>
      <c r="CW1124" s="307"/>
      <c r="CX1124" s="307"/>
      <c r="CY1124" s="307"/>
      <c r="CZ1124" s="307"/>
      <c r="DA1124" s="307"/>
      <c r="DB1124" s="307"/>
      <c r="DC1124" s="307"/>
      <c r="DD1124" s="307"/>
      <c r="DE1124" s="307"/>
      <c r="DF1124" s="307"/>
      <c r="DG1124" s="307"/>
      <c r="DH1124" s="307"/>
      <c r="DI1124" s="390"/>
      <c r="DJ1124" s="390"/>
      <c r="DK1124" s="307"/>
      <c r="DL1124" s="307"/>
      <c r="DM1124" s="307"/>
      <c r="DN1124" s="307"/>
      <c r="DO1124" s="307"/>
      <c r="DP1124" s="307"/>
      <c r="DQ1124" s="307"/>
      <c r="DR1124" s="307"/>
      <c r="DS1124" s="307"/>
      <c r="DT1124" s="307"/>
      <c r="DU1124" s="307"/>
      <c r="DV1124" s="307"/>
      <c r="DW1124" s="307"/>
      <c r="DX1124" s="307"/>
      <c r="DY1124" s="307"/>
      <c r="DZ1124" s="307"/>
      <c r="EA1124" s="307"/>
      <c r="EB1124" s="307"/>
      <c r="EC1124" s="307"/>
      <c r="ED1124" s="307"/>
      <c r="EE1124" s="307"/>
      <c r="EF1124" s="307"/>
      <c r="EG1124" s="307"/>
      <c r="EH1124" s="307"/>
      <c r="EI1124" s="307"/>
      <c r="EJ1124" s="307"/>
      <c r="EK1124" s="307"/>
      <c r="EL1124" s="307"/>
      <c r="EM1124" s="307"/>
      <c r="EN1124" s="307"/>
      <c r="EO1124" s="307"/>
      <c r="EP1124" s="307"/>
      <c r="EQ1124" s="307"/>
      <c r="ER1124" s="307"/>
      <c r="ES1124" s="307"/>
      <c r="ET1124" s="307"/>
      <c r="EU1124" s="390"/>
      <c r="EV1124" s="390"/>
      <c r="EW1124" s="307"/>
      <c r="EX1124" s="307"/>
      <c r="EY1124" s="307"/>
      <c r="EZ1124" s="307"/>
      <c r="FA1124" s="307"/>
      <c r="FB1124" s="307"/>
      <c r="FC1124" s="307"/>
      <c r="FD1124" s="307"/>
      <c r="FE1124" s="307"/>
      <c r="FF1124" s="307"/>
      <c r="FG1124" s="307"/>
      <c r="FH1124" s="307"/>
      <c r="FI1124" s="307"/>
      <c r="FJ1124" s="307"/>
      <c r="FK1124" s="307"/>
      <c r="FL1124" s="307"/>
      <c r="FM1124" s="307"/>
      <c r="FN1124" s="307"/>
      <c r="FO1124" s="307"/>
      <c r="FP1124" s="307"/>
      <c r="FQ1124" s="307"/>
      <c r="FR1124" s="307"/>
      <c r="FS1124" s="307"/>
      <c r="FT1124" s="307"/>
      <c r="FU1124" s="307"/>
      <c r="FV1124" s="307"/>
      <c r="FW1124" s="307"/>
      <c r="FX1124" s="307"/>
      <c r="FY1124" s="307"/>
      <c r="FZ1124" s="307"/>
      <c r="GA1124" s="307"/>
      <c r="GB1124" s="307"/>
      <c r="GC1124" s="307"/>
      <c r="GD1124" s="307"/>
      <c r="GE1124" s="307"/>
      <c r="GF1124" s="307"/>
      <c r="GG1124" s="307"/>
      <c r="GH1124" s="307"/>
      <c r="GI1124" s="307"/>
      <c r="GJ1124" s="307"/>
      <c r="GK1124" s="307"/>
      <c r="GL1124" s="307"/>
      <c r="GM1124" s="307"/>
      <c r="GN1124" s="307"/>
      <c r="GO1124" s="307"/>
      <c r="GP1124" s="307"/>
      <c r="GQ1124" s="307"/>
      <c r="GR1124" s="307"/>
      <c r="GS1124" s="307"/>
      <c r="GT1124" s="307"/>
      <c r="GU1124" s="307"/>
      <c r="GV1124" s="307"/>
      <c r="GW1124" s="307"/>
      <c r="GX1124" s="307"/>
      <c r="GY1124" s="307"/>
      <c r="GZ1124" s="307"/>
      <c r="HA1124" s="307"/>
      <c r="HB1124" s="307"/>
      <c r="HC1124" s="307"/>
      <c r="HD1124" s="307"/>
      <c r="HE1124" s="307"/>
      <c r="HF1124" s="307"/>
      <c r="HG1124" s="307"/>
      <c r="HH1124" s="307"/>
      <c r="HI1124" s="307"/>
      <c r="HJ1124" s="307"/>
      <c r="HK1124" s="307"/>
      <c r="HL1124" s="307"/>
      <c r="HM1124" s="307"/>
      <c r="HN1124" s="307"/>
      <c r="HO1124" s="307"/>
      <c r="HP1124" s="307"/>
      <c r="HQ1124" s="307"/>
      <c r="HR1124" s="307"/>
      <c r="HS1124" s="307"/>
      <c r="HT1124" s="307"/>
      <c r="HU1124" s="307"/>
      <c r="HV1124" s="307"/>
      <c r="HW1124" s="307"/>
      <c r="HX1124" s="307"/>
      <c r="HY1124" s="307"/>
      <c r="HZ1124" s="307"/>
      <c r="IA1124" s="307"/>
      <c r="IB1124" s="307"/>
      <c r="IC1124" s="307"/>
      <c r="ID1124" s="307"/>
      <c r="IE1124" s="307"/>
      <c r="IF1124" s="307"/>
      <c r="IG1124" s="307"/>
      <c r="IH1124" s="307"/>
      <c r="II1124" s="307"/>
      <c r="IJ1124" s="307"/>
      <c r="IK1124" s="307"/>
      <c r="IL1124" s="307"/>
      <c r="IM1124" s="307"/>
      <c r="IN1124" s="307"/>
      <c r="IO1124" s="307"/>
      <c r="IP1124" s="307"/>
      <c r="IQ1124" s="307"/>
      <c r="IR1124" s="307"/>
      <c r="IS1124" s="307"/>
      <c r="IT1124" s="307"/>
      <c r="IU1124" s="307"/>
      <c r="IV1124" s="307"/>
      <c r="IW1124" s="307"/>
      <c r="IX1124" s="307"/>
      <c r="IY1124" s="307"/>
      <c r="IZ1124" s="307"/>
      <c r="JA1124" s="307"/>
      <c r="JB1124" s="307"/>
      <c r="JC1124" s="307"/>
      <c r="JD1124" s="307"/>
      <c r="JE1124" s="307"/>
      <c r="JF1124" s="307"/>
      <c r="JG1124" s="307"/>
      <c r="JH1124" s="307"/>
      <c r="JI1124" s="307"/>
      <c r="JJ1124" s="307"/>
      <c r="JK1124" s="307"/>
      <c r="JL1124" s="307"/>
      <c r="JM1124" s="307"/>
      <c r="JN1124" s="307"/>
      <c r="JO1124" s="307"/>
      <c r="JP1124" s="307"/>
      <c r="JQ1124" s="307"/>
      <c r="JR1124" s="307"/>
      <c r="JS1124" s="307"/>
      <c r="JT1124" s="307"/>
      <c r="JU1124" s="307"/>
      <c r="JV1124" s="307"/>
      <c r="JW1124" s="307"/>
      <c r="JX1124" s="307"/>
      <c r="JY1124" s="307"/>
      <c r="JZ1124" s="307"/>
      <c r="KA1124" s="307"/>
      <c r="KB1124" s="307"/>
      <c r="KC1124" s="307"/>
      <c r="KD1124" s="307"/>
      <c r="KE1124" s="307"/>
      <c r="KF1124" s="307"/>
      <c r="KG1124" s="307"/>
      <c r="KH1124" s="307"/>
      <c r="KI1124" s="307"/>
      <c r="KJ1124" s="307"/>
      <c r="KK1124" s="307"/>
      <c r="KL1124" s="307"/>
      <c r="KM1124" s="307"/>
      <c r="KN1124" s="307"/>
      <c r="KO1124" s="307"/>
      <c r="KP1124" s="307"/>
      <c r="KQ1124" s="307"/>
      <c r="KR1124" s="307"/>
      <c r="KS1124" s="307"/>
      <c r="KT1124" s="307"/>
    </row>
    <row r="1125" spans="36:306" s="56" customFormat="1" ht="15" customHeight="1">
      <c r="AJ1125" s="451">
        <v>18</v>
      </c>
      <c r="AK1125" s="450">
        <v>44</v>
      </c>
      <c r="AL1125" s="450" t="s">
        <v>1044</v>
      </c>
      <c r="AM1125" s="450" t="s">
        <v>1214</v>
      </c>
      <c r="AN1125" s="450" t="s">
        <v>1215</v>
      </c>
      <c r="CB1125" s="307"/>
      <c r="CC1125" s="307"/>
      <c r="CD1125" s="307"/>
      <c r="CE1125" s="307"/>
      <c r="CF1125" s="307"/>
      <c r="CG1125" s="307"/>
      <c r="CH1125" s="307"/>
      <c r="CI1125" s="307"/>
      <c r="CJ1125" s="307"/>
      <c r="CK1125" s="307"/>
      <c r="CL1125" s="307"/>
      <c r="CM1125" s="307"/>
      <c r="CN1125" s="307"/>
      <c r="CO1125" s="307"/>
      <c r="CP1125" s="307"/>
      <c r="CQ1125" s="307"/>
      <c r="CR1125" s="307"/>
      <c r="CS1125" s="307"/>
      <c r="CT1125" s="307"/>
      <c r="CU1125" s="307"/>
      <c r="CV1125" s="307"/>
      <c r="CW1125" s="307"/>
      <c r="CX1125" s="307"/>
      <c r="CY1125" s="307"/>
      <c r="CZ1125" s="307"/>
      <c r="DA1125" s="307"/>
      <c r="DB1125" s="307"/>
      <c r="DC1125" s="307"/>
      <c r="DD1125" s="307"/>
      <c r="DE1125" s="307"/>
      <c r="DF1125" s="307"/>
      <c r="DG1125" s="307"/>
      <c r="DH1125" s="307"/>
      <c r="DI1125" s="390"/>
      <c r="DJ1125" s="390"/>
      <c r="DK1125" s="307"/>
      <c r="DL1125" s="307"/>
      <c r="DM1125" s="307"/>
      <c r="DN1125" s="307"/>
      <c r="DO1125" s="307"/>
      <c r="DP1125" s="307"/>
      <c r="DQ1125" s="307"/>
      <c r="DR1125" s="307"/>
      <c r="DS1125" s="307"/>
      <c r="DT1125" s="307"/>
      <c r="DU1125" s="307"/>
      <c r="DV1125" s="307"/>
      <c r="DW1125" s="307"/>
      <c r="DX1125" s="307"/>
      <c r="DY1125" s="307"/>
      <c r="DZ1125" s="307"/>
      <c r="EA1125" s="307"/>
      <c r="EB1125" s="307"/>
      <c r="EC1125" s="307"/>
      <c r="ED1125" s="307"/>
      <c r="EE1125" s="307"/>
      <c r="EF1125" s="307"/>
      <c r="EG1125" s="307"/>
      <c r="EH1125" s="307"/>
      <c r="EI1125" s="307"/>
      <c r="EJ1125" s="307"/>
      <c r="EK1125" s="307"/>
      <c r="EL1125" s="307"/>
      <c r="EM1125" s="307"/>
      <c r="EN1125" s="307"/>
      <c r="EO1125" s="307"/>
      <c r="EP1125" s="307"/>
      <c r="EQ1125" s="307"/>
      <c r="ER1125" s="307"/>
      <c r="ES1125" s="307"/>
      <c r="ET1125" s="307"/>
      <c r="EU1125" s="390"/>
      <c r="EV1125" s="390"/>
      <c r="EW1125" s="307"/>
      <c r="EX1125" s="307"/>
      <c r="EY1125" s="307"/>
      <c r="EZ1125" s="307"/>
      <c r="FA1125" s="307"/>
      <c r="FB1125" s="307"/>
      <c r="FC1125" s="307"/>
      <c r="FD1125" s="307"/>
      <c r="FE1125" s="307"/>
      <c r="FF1125" s="307"/>
      <c r="FG1125" s="307"/>
      <c r="FH1125" s="307"/>
      <c r="FI1125" s="307"/>
      <c r="FJ1125" s="307"/>
      <c r="FK1125" s="307"/>
      <c r="FL1125" s="307"/>
      <c r="FM1125" s="307"/>
      <c r="FN1125" s="307"/>
      <c r="FO1125" s="307"/>
      <c r="FP1125" s="307"/>
      <c r="FQ1125" s="307"/>
      <c r="FR1125" s="307"/>
      <c r="FS1125" s="307"/>
      <c r="FT1125" s="307"/>
      <c r="FU1125" s="307"/>
      <c r="FV1125" s="307"/>
      <c r="FW1125" s="307"/>
      <c r="FX1125" s="307"/>
      <c r="FY1125" s="307"/>
      <c r="FZ1125" s="307"/>
      <c r="GA1125" s="307"/>
      <c r="GB1125" s="307"/>
      <c r="GC1125" s="307"/>
      <c r="GD1125" s="307"/>
      <c r="GE1125" s="307"/>
      <c r="GF1125" s="307"/>
      <c r="GG1125" s="307"/>
      <c r="GH1125" s="307"/>
      <c r="GI1125" s="307"/>
      <c r="GJ1125" s="307"/>
      <c r="GK1125" s="307"/>
      <c r="GL1125" s="307"/>
      <c r="GM1125" s="307"/>
      <c r="GN1125" s="307"/>
      <c r="GO1125" s="307"/>
      <c r="GP1125" s="307"/>
      <c r="GQ1125" s="307"/>
      <c r="GR1125" s="307"/>
      <c r="GS1125" s="307"/>
      <c r="GT1125" s="307"/>
      <c r="GU1125" s="307"/>
      <c r="GV1125" s="307"/>
      <c r="GW1125" s="307"/>
      <c r="GX1125" s="307"/>
      <c r="GY1125" s="307"/>
      <c r="GZ1125" s="307"/>
      <c r="HA1125" s="307"/>
      <c r="HB1125" s="307"/>
      <c r="HC1125" s="307"/>
      <c r="HD1125" s="307"/>
      <c r="HE1125" s="307"/>
      <c r="HF1125" s="307"/>
      <c r="HG1125" s="307"/>
      <c r="HH1125" s="307"/>
      <c r="HI1125" s="307"/>
      <c r="HJ1125" s="307"/>
      <c r="HK1125" s="307"/>
      <c r="HL1125" s="307"/>
      <c r="HM1125" s="307"/>
      <c r="HN1125" s="307"/>
      <c r="HO1125" s="307"/>
      <c r="HP1125" s="307"/>
      <c r="HQ1125" s="307"/>
      <c r="HR1125" s="307"/>
      <c r="HS1125" s="307"/>
      <c r="HT1125" s="307"/>
      <c r="HU1125" s="307"/>
      <c r="HV1125" s="307"/>
      <c r="HW1125" s="307"/>
      <c r="HX1125" s="307"/>
      <c r="HY1125" s="307"/>
      <c r="HZ1125" s="307"/>
      <c r="IA1125" s="307"/>
      <c r="IB1125" s="307"/>
      <c r="IC1125" s="307"/>
      <c r="ID1125" s="307"/>
      <c r="IE1125" s="307"/>
      <c r="IF1125" s="307"/>
      <c r="IG1125" s="307"/>
      <c r="IH1125" s="307"/>
      <c r="II1125" s="307"/>
      <c r="IJ1125" s="307"/>
      <c r="IK1125" s="307"/>
      <c r="IL1125" s="307"/>
      <c r="IM1125" s="307"/>
      <c r="IN1125" s="307"/>
      <c r="IO1125" s="307"/>
      <c r="IP1125" s="307"/>
      <c r="IQ1125" s="307"/>
      <c r="IR1125" s="307"/>
      <c r="IS1125" s="307"/>
      <c r="IT1125" s="307"/>
      <c r="IU1125" s="307"/>
      <c r="IV1125" s="307"/>
      <c r="IW1125" s="307"/>
      <c r="IX1125" s="307"/>
      <c r="IY1125" s="307"/>
      <c r="IZ1125" s="307"/>
      <c r="JA1125" s="307"/>
      <c r="JB1125" s="307"/>
      <c r="JC1125" s="307"/>
      <c r="JD1125" s="307"/>
      <c r="JE1125" s="307"/>
      <c r="JF1125" s="307"/>
      <c r="JG1125" s="307"/>
      <c r="JH1125" s="307"/>
      <c r="JI1125" s="307"/>
      <c r="JJ1125" s="307"/>
      <c r="JK1125" s="307"/>
      <c r="JL1125" s="307"/>
      <c r="JM1125" s="307"/>
      <c r="JN1125" s="307"/>
      <c r="JO1125" s="307"/>
      <c r="JP1125" s="307"/>
      <c r="JQ1125" s="307"/>
      <c r="JR1125" s="307"/>
      <c r="JS1125" s="307"/>
      <c r="JT1125" s="307"/>
      <c r="JU1125" s="307"/>
      <c r="JV1125" s="307"/>
      <c r="JW1125" s="307"/>
      <c r="JX1125" s="307"/>
      <c r="JY1125" s="307"/>
      <c r="JZ1125" s="307"/>
      <c r="KA1125" s="307"/>
      <c r="KB1125" s="307"/>
      <c r="KC1125" s="307"/>
      <c r="KD1125" s="307"/>
      <c r="KE1125" s="307"/>
      <c r="KF1125" s="307"/>
      <c r="KG1125" s="307"/>
      <c r="KH1125" s="307"/>
      <c r="KI1125" s="307"/>
      <c r="KJ1125" s="307"/>
      <c r="KK1125" s="307"/>
      <c r="KL1125" s="307"/>
      <c r="KM1125" s="307"/>
      <c r="KN1125" s="307"/>
      <c r="KO1125" s="307"/>
      <c r="KP1125" s="307"/>
      <c r="KQ1125" s="307"/>
      <c r="KR1125" s="307"/>
      <c r="KS1125" s="307"/>
      <c r="KT1125" s="307"/>
    </row>
    <row r="1126" spans="36:306" s="56" customFormat="1" ht="15" customHeight="1">
      <c r="AJ1126" s="451">
        <v>19</v>
      </c>
      <c r="AK1126" s="449">
        <v>45</v>
      </c>
      <c r="AL1126" s="450" t="s">
        <v>1044</v>
      </c>
      <c r="AM1126" s="450" t="s">
        <v>1216</v>
      </c>
      <c r="AN1126" s="450" t="s">
        <v>318</v>
      </c>
      <c r="CB1126" s="307"/>
      <c r="CC1126" s="307"/>
      <c r="CD1126" s="307"/>
      <c r="CE1126" s="307"/>
      <c r="CF1126" s="307"/>
      <c r="CG1126" s="307"/>
      <c r="CH1126" s="307"/>
      <c r="CI1126" s="307"/>
      <c r="CJ1126" s="307"/>
      <c r="CK1126" s="307"/>
      <c r="CL1126" s="307"/>
      <c r="CM1126" s="307"/>
      <c r="CN1126" s="307"/>
      <c r="CO1126" s="307"/>
      <c r="CP1126" s="307"/>
      <c r="CQ1126" s="307"/>
      <c r="CR1126" s="307"/>
      <c r="CS1126" s="307"/>
      <c r="CT1126" s="307"/>
      <c r="CU1126" s="307"/>
      <c r="CV1126" s="307"/>
      <c r="CW1126" s="307"/>
      <c r="CX1126" s="307"/>
      <c r="CY1126" s="307"/>
      <c r="CZ1126" s="307"/>
      <c r="DA1126" s="307"/>
      <c r="DB1126" s="307"/>
      <c r="DC1126" s="307"/>
      <c r="DD1126" s="307"/>
      <c r="DE1126" s="307"/>
      <c r="DF1126" s="307"/>
      <c r="DG1126" s="307"/>
      <c r="DH1126" s="307"/>
      <c r="DI1126" s="390"/>
      <c r="DJ1126" s="390"/>
      <c r="DK1126" s="307"/>
      <c r="DL1126" s="307"/>
      <c r="DM1126" s="307"/>
      <c r="DN1126" s="307"/>
      <c r="DO1126" s="307"/>
      <c r="DP1126" s="307"/>
      <c r="DQ1126" s="307"/>
      <c r="DR1126" s="307"/>
      <c r="DS1126" s="307"/>
      <c r="DT1126" s="307"/>
      <c r="DU1126" s="307"/>
      <c r="DV1126" s="307"/>
      <c r="DW1126" s="307"/>
      <c r="DX1126" s="307"/>
      <c r="DY1126" s="307"/>
      <c r="DZ1126" s="307"/>
      <c r="EA1126" s="307"/>
      <c r="EB1126" s="307"/>
      <c r="EC1126" s="307"/>
      <c r="ED1126" s="307"/>
      <c r="EE1126" s="307"/>
      <c r="EF1126" s="307"/>
      <c r="EG1126" s="307"/>
      <c r="EH1126" s="307"/>
      <c r="EI1126" s="307"/>
      <c r="EJ1126" s="307"/>
      <c r="EK1126" s="307"/>
      <c r="EL1126" s="307"/>
      <c r="EM1126" s="307"/>
      <c r="EN1126" s="307"/>
      <c r="EO1126" s="307"/>
      <c r="EP1126" s="307"/>
      <c r="EQ1126" s="307"/>
      <c r="ER1126" s="307"/>
      <c r="ES1126" s="307"/>
      <c r="ET1126" s="307"/>
      <c r="EU1126" s="390"/>
      <c r="EV1126" s="390"/>
      <c r="EW1126" s="307"/>
      <c r="EX1126" s="307"/>
      <c r="EY1126" s="307"/>
      <c r="EZ1126" s="307"/>
      <c r="FA1126" s="307"/>
      <c r="FB1126" s="307"/>
      <c r="FC1126" s="307"/>
      <c r="FD1126" s="307"/>
      <c r="FE1126" s="307"/>
      <c r="FF1126" s="307"/>
      <c r="FG1126" s="307"/>
      <c r="FH1126" s="307"/>
      <c r="FI1126" s="307"/>
      <c r="FJ1126" s="307"/>
      <c r="FK1126" s="307"/>
      <c r="FL1126" s="307"/>
      <c r="FM1126" s="307"/>
      <c r="FN1126" s="307"/>
      <c r="FO1126" s="307"/>
      <c r="FP1126" s="307"/>
      <c r="FQ1126" s="307"/>
      <c r="FR1126" s="307"/>
      <c r="FS1126" s="307"/>
      <c r="FT1126" s="307"/>
      <c r="FU1126" s="307"/>
      <c r="FV1126" s="307"/>
      <c r="FW1126" s="307"/>
      <c r="FX1126" s="307"/>
      <c r="FY1126" s="307"/>
      <c r="FZ1126" s="307"/>
      <c r="GA1126" s="307"/>
      <c r="GB1126" s="307"/>
      <c r="GC1126" s="307"/>
      <c r="GD1126" s="307"/>
      <c r="GE1126" s="307"/>
      <c r="GF1126" s="307"/>
      <c r="GG1126" s="307"/>
      <c r="GH1126" s="307"/>
      <c r="GI1126" s="307"/>
      <c r="GJ1126" s="307"/>
      <c r="GK1126" s="307"/>
      <c r="GL1126" s="307"/>
      <c r="GM1126" s="307"/>
      <c r="GN1126" s="307"/>
      <c r="GO1126" s="307"/>
      <c r="GP1126" s="307"/>
      <c r="GQ1126" s="307"/>
      <c r="GR1126" s="307"/>
      <c r="GS1126" s="307"/>
      <c r="GT1126" s="307"/>
      <c r="GU1126" s="307"/>
      <c r="GV1126" s="307"/>
      <c r="GW1126" s="307"/>
      <c r="GX1126" s="307"/>
      <c r="GY1126" s="307"/>
      <c r="GZ1126" s="307"/>
      <c r="HA1126" s="307"/>
      <c r="HB1126" s="307"/>
      <c r="HC1126" s="307"/>
      <c r="HD1126" s="307"/>
      <c r="HE1126" s="307"/>
      <c r="HF1126" s="307"/>
      <c r="HG1126" s="307"/>
      <c r="HH1126" s="307"/>
      <c r="HI1126" s="307"/>
      <c r="HJ1126" s="307"/>
      <c r="HK1126" s="307"/>
      <c r="HL1126" s="307"/>
      <c r="HM1126" s="307"/>
      <c r="HN1126" s="307"/>
      <c r="HO1126" s="307"/>
      <c r="HP1126" s="307"/>
      <c r="HQ1126" s="307"/>
      <c r="HR1126" s="307"/>
      <c r="HS1126" s="307"/>
      <c r="HT1126" s="307"/>
      <c r="HU1126" s="307"/>
      <c r="HV1126" s="307"/>
      <c r="HW1126" s="307"/>
      <c r="HX1126" s="307"/>
      <c r="HY1126" s="307"/>
      <c r="HZ1126" s="307"/>
      <c r="IA1126" s="307"/>
      <c r="IB1126" s="307"/>
      <c r="IC1126" s="307"/>
      <c r="ID1126" s="307"/>
      <c r="IE1126" s="307"/>
      <c r="IF1126" s="307"/>
      <c r="IG1126" s="307"/>
      <c r="IH1126" s="307"/>
      <c r="II1126" s="307"/>
      <c r="IJ1126" s="307"/>
      <c r="IK1126" s="307"/>
      <c r="IL1126" s="307"/>
      <c r="IM1126" s="307"/>
      <c r="IN1126" s="307"/>
      <c r="IO1126" s="307"/>
      <c r="IP1126" s="307"/>
      <c r="IQ1126" s="307"/>
      <c r="IR1126" s="307"/>
      <c r="IS1126" s="307"/>
      <c r="IT1126" s="307"/>
      <c r="IU1126" s="307"/>
      <c r="IV1126" s="307"/>
      <c r="IW1126" s="307"/>
      <c r="IX1126" s="307"/>
      <c r="IY1126" s="307"/>
      <c r="IZ1126" s="307"/>
      <c r="JA1126" s="307"/>
      <c r="JB1126" s="307"/>
      <c r="JC1126" s="307"/>
      <c r="JD1126" s="307"/>
      <c r="JE1126" s="307"/>
      <c r="JF1126" s="307"/>
      <c r="JG1126" s="307"/>
      <c r="JH1126" s="307"/>
      <c r="JI1126" s="307"/>
      <c r="JJ1126" s="307"/>
      <c r="JK1126" s="307"/>
      <c r="JL1126" s="307"/>
      <c r="JM1126" s="307"/>
      <c r="JN1126" s="307"/>
      <c r="JO1126" s="307"/>
      <c r="JP1126" s="307"/>
      <c r="JQ1126" s="307"/>
      <c r="JR1126" s="307"/>
      <c r="JS1126" s="307"/>
      <c r="JT1126" s="307"/>
      <c r="JU1126" s="307"/>
      <c r="JV1126" s="307"/>
      <c r="JW1126" s="307"/>
      <c r="JX1126" s="307"/>
      <c r="JY1126" s="307"/>
      <c r="JZ1126" s="307"/>
      <c r="KA1126" s="307"/>
      <c r="KB1126" s="307"/>
      <c r="KC1126" s="307"/>
      <c r="KD1126" s="307"/>
      <c r="KE1126" s="307"/>
      <c r="KF1126" s="307"/>
      <c r="KG1126" s="307"/>
      <c r="KH1126" s="307"/>
      <c r="KI1126" s="307"/>
      <c r="KJ1126" s="307"/>
      <c r="KK1126" s="307"/>
      <c r="KL1126" s="307"/>
      <c r="KM1126" s="307"/>
      <c r="KN1126" s="307"/>
      <c r="KO1126" s="307"/>
      <c r="KP1126" s="307"/>
      <c r="KQ1126" s="307"/>
      <c r="KR1126" s="307"/>
      <c r="KS1126" s="307"/>
      <c r="KT1126" s="307"/>
    </row>
    <row r="1127" spans="36:306" s="56" customFormat="1" ht="15" customHeight="1">
      <c r="AJ1127" s="451">
        <v>20</v>
      </c>
      <c r="AK1127" s="449">
        <v>46</v>
      </c>
      <c r="AL1127" s="450" t="s">
        <v>1044</v>
      </c>
      <c r="AM1127" s="450" t="s">
        <v>1217</v>
      </c>
      <c r="AN1127" s="450" t="s">
        <v>1218</v>
      </c>
      <c r="CB1127" s="307"/>
      <c r="CC1127" s="307"/>
      <c r="CD1127" s="307"/>
      <c r="CE1127" s="307"/>
      <c r="CF1127" s="307"/>
      <c r="CG1127" s="307"/>
      <c r="CH1127" s="307"/>
      <c r="CI1127" s="307"/>
      <c r="CJ1127" s="307"/>
      <c r="CK1127" s="307"/>
      <c r="CL1127" s="307"/>
      <c r="CM1127" s="307"/>
      <c r="CN1127" s="307"/>
      <c r="CO1127" s="307"/>
      <c r="CP1127" s="307"/>
      <c r="CQ1127" s="307"/>
      <c r="CR1127" s="307"/>
      <c r="CS1127" s="307"/>
      <c r="CT1127" s="307"/>
      <c r="CU1127" s="307"/>
      <c r="CV1127" s="307"/>
      <c r="CW1127" s="307"/>
      <c r="CX1127" s="307"/>
      <c r="CY1127" s="307"/>
      <c r="CZ1127" s="307"/>
      <c r="DA1127" s="307"/>
      <c r="DB1127" s="307"/>
      <c r="DC1127" s="307"/>
      <c r="DD1127" s="307"/>
      <c r="DE1127" s="307"/>
      <c r="DF1127" s="307"/>
      <c r="DG1127" s="307"/>
      <c r="DH1127" s="307"/>
      <c r="DI1127" s="390"/>
      <c r="DJ1127" s="390"/>
      <c r="DK1127" s="307"/>
      <c r="DL1127" s="307"/>
      <c r="DM1127" s="307"/>
      <c r="DN1127" s="307"/>
      <c r="DO1127" s="307"/>
      <c r="DP1127" s="307"/>
      <c r="DQ1127" s="307"/>
      <c r="DR1127" s="307"/>
      <c r="DS1127" s="307"/>
      <c r="DT1127" s="307"/>
      <c r="DU1127" s="307"/>
      <c r="DV1127" s="307"/>
      <c r="DW1127" s="307"/>
      <c r="DX1127" s="307"/>
      <c r="DY1127" s="307"/>
      <c r="DZ1127" s="307"/>
      <c r="EA1127" s="307"/>
      <c r="EB1127" s="307"/>
      <c r="EC1127" s="307"/>
      <c r="ED1127" s="307"/>
      <c r="EE1127" s="307"/>
      <c r="EF1127" s="307"/>
      <c r="EG1127" s="307"/>
      <c r="EH1127" s="307"/>
      <c r="EI1127" s="307"/>
      <c r="EJ1127" s="307"/>
      <c r="EK1127" s="307"/>
      <c r="EL1127" s="307"/>
      <c r="EM1127" s="307"/>
      <c r="EN1127" s="307"/>
      <c r="EO1127" s="307"/>
      <c r="EP1127" s="307"/>
      <c r="EQ1127" s="307"/>
      <c r="ER1127" s="307"/>
      <c r="ES1127" s="307"/>
      <c r="ET1127" s="307"/>
      <c r="EU1127" s="390"/>
      <c r="EV1127" s="390"/>
      <c r="EW1127" s="307"/>
      <c r="EX1127" s="307"/>
      <c r="EY1127" s="307"/>
      <c r="EZ1127" s="307"/>
      <c r="FA1127" s="307"/>
      <c r="FB1127" s="307"/>
      <c r="FC1127" s="307"/>
      <c r="FD1127" s="307"/>
      <c r="FE1127" s="307"/>
      <c r="FF1127" s="307"/>
      <c r="FG1127" s="307"/>
      <c r="FH1127" s="307"/>
      <c r="FI1127" s="307"/>
      <c r="FJ1127" s="307"/>
      <c r="FK1127" s="307"/>
      <c r="FL1127" s="307"/>
      <c r="FM1127" s="307"/>
      <c r="FN1127" s="307"/>
      <c r="FO1127" s="307"/>
      <c r="FP1127" s="307"/>
      <c r="FQ1127" s="307"/>
      <c r="FR1127" s="307"/>
      <c r="FS1127" s="307"/>
      <c r="FT1127" s="307"/>
      <c r="FU1127" s="307"/>
      <c r="FV1127" s="307"/>
      <c r="FW1127" s="307"/>
      <c r="FX1127" s="307"/>
      <c r="FY1127" s="307"/>
      <c r="FZ1127" s="307"/>
      <c r="GA1127" s="307"/>
      <c r="GB1127" s="307"/>
      <c r="GC1127" s="307"/>
      <c r="GD1127" s="307"/>
      <c r="GE1127" s="307"/>
      <c r="GF1127" s="307"/>
      <c r="GG1127" s="307"/>
      <c r="GH1127" s="307"/>
      <c r="GI1127" s="307"/>
      <c r="GJ1127" s="307"/>
      <c r="GK1127" s="307"/>
      <c r="GL1127" s="307"/>
      <c r="GM1127" s="307"/>
      <c r="GN1127" s="307"/>
      <c r="GO1127" s="307"/>
      <c r="GP1127" s="307"/>
      <c r="GQ1127" s="307"/>
      <c r="GR1127" s="307"/>
      <c r="GS1127" s="307"/>
      <c r="GT1127" s="307"/>
      <c r="GU1127" s="307"/>
      <c r="GV1127" s="307"/>
      <c r="GW1127" s="307"/>
      <c r="GX1127" s="307"/>
      <c r="GY1127" s="307"/>
      <c r="GZ1127" s="307"/>
      <c r="HA1127" s="307"/>
      <c r="HB1127" s="307"/>
      <c r="HC1127" s="307"/>
      <c r="HD1127" s="307"/>
      <c r="HE1127" s="307"/>
      <c r="HF1127" s="307"/>
      <c r="HG1127" s="307"/>
      <c r="HH1127" s="307"/>
      <c r="HI1127" s="307"/>
      <c r="HJ1127" s="307"/>
      <c r="HK1127" s="307"/>
      <c r="HL1127" s="307"/>
      <c r="HM1127" s="307"/>
      <c r="HN1127" s="307"/>
      <c r="HO1127" s="307"/>
      <c r="HP1127" s="307"/>
      <c r="HQ1127" s="307"/>
      <c r="HR1127" s="307"/>
      <c r="HS1127" s="307"/>
      <c r="HT1127" s="307"/>
      <c r="HU1127" s="307"/>
      <c r="HV1127" s="307"/>
      <c r="HW1127" s="307"/>
      <c r="HX1127" s="307"/>
      <c r="HY1127" s="307"/>
      <c r="HZ1127" s="307"/>
      <c r="IA1127" s="307"/>
      <c r="IB1127" s="307"/>
      <c r="IC1127" s="307"/>
      <c r="ID1127" s="307"/>
      <c r="IE1127" s="307"/>
      <c r="IF1127" s="307"/>
      <c r="IG1127" s="307"/>
      <c r="IH1127" s="307"/>
      <c r="II1127" s="307"/>
      <c r="IJ1127" s="307"/>
      <c r="IK1127" s="307"/>
      <c r="IL1127" s="307"/>
      <c r="IM1127" s="307"/>
      <c r="IN1127" s="307"/>
      <c r="IO1127" s="307"/>
      <c r="IP1127" s="307"/>
      <c r="IQ1127" s="307"/>
      <c r="IR1127" s="307"/>
      <c r="IS1127" s="307"/>
      <c r="IT1127" s="307"/>
      <c r="IU1127" s="307"/>
      <c r="IV1127" s="307"/>
      <c r="IW1127" s="307"/>
      <c r="IX1127" s="307"/>
      <c r="IY1127" s="307"/>
      <c r="IZ1127" s="307"/>
      <c r="JA1127" s="307"/>
      <c r="JB1127" s="307"/>
      <c r="JC1127" s="307"/>
      <c r="JD1127" s="307"/>
      <c r="JE1127" s="307"/>
      <c r="JF1127" s="307"/>
      <c r="JG1127" s="307"/>
      <c r="JH1127" s="307"/>
      <c r="JI1127" s="307"/>
      <c r="JJ1127" s="307"/>
      <c r="JK1127" s="307"/>
      <c r="JL1127" s="307"/>
      <c r="JM1127" s="307"/>
      <c r="JN1127" s="307"/>
      <c r="JO1127" s="307"/>
      <c r="JP1127" s="307"/>
      <c r="JQ1127" s="307"/>
      <c r="JR1127" s="307"/>
      <c r="JS1127" s="307"/>
      <c r="JT1127" s="307"/>
      <c r="JU1127" s="307"/>
      <c r="JV1127" s="307"/>
      <c r="JW1127" s="307"/>
      <c r="JX1127" s="307"/>
      <c r="JY1127" s="307"/>
      <c r="JZ1127" s="307"/>
      <c r="KA1127" s="307"/>
      <c r="KB1127" s="307"/>
      <c r="KC1127" s="307"/>
      <c r="KD1127" s="307"/>
      <c r="KE1127" s="307"/>
      <c r="KF1127" s="307"/>
      <c r="KG1127" s="307"/>
      <c r="KH1127" s="307"/>
      <c r="KI1127" s="307"/>
      <c r="KJ1127" s="307"/>
      <c r="KK1127" s="307"/>
      <c r="KL1127" s="307"/>
      <c r="KM1127" s="307"/>
      <c r="KN1127" s="307"/>
      <c r="KO1127" s="307"/>
      <c r="KP1127" s="307"/>
      <c r="KQ1127" s="307"/>
      <c r="KR1127" s="307"/>
      <c r="KS1127" s="307"/>
      <c r="KT1127" s="307"/>
    </row>
    <row r="1128" spans="36:306" s="56" customFormat="1" ht="15" customHeight="1">
      <c r="AJ1128" s="451">
        <v>21</v>
      </c>
      <c r="AK1128" s="449">
        <v>46</v>
      </c>
      <c r="AL1128" s="450" t="s">
        <v>1044</v>
      </c>
      <c r="AM1128" s="450" t="s">
        <v>1217</v>
      </c>
      <c r="AN1128" s="450" t="s">
        <v>1218</v>
      </c>
      <c r="CB1128" s="307"/>
      <c r="CC1128" s="307"/>
      <c r="CD1128" s="307"/>
      <c r="CE1128" s="307"/>
      <c r="CF1128" s="307"/>
      <c r="CG1128" s="307"/>
      <c r="CH1128" s="307"/>
      <c r="CI1128" s="307"/>
      <c r="CJ1128" s="307"/>
      <c r="CK1128" s="307"/>
      <c r="CL1128" s="307"/>
      <c r="CM1128" s="307"/>
      <c r="CN1128" s="307"/>
      <c r="CO1128" s="307"/>
      <c r="CP1128" s="307"/>
      <c r="CQ1128" s="307"/>
      <c r="CR1128" s="307"/>
      <c r="CS1128" s="307"/>
      <c r="CT1128" s="307"/>
      <c r="CU1128" s="307"/>
      <c r="CV1128" s="307"/>
      <c r="CW1128" s="307"/>
      <c r="CX1128" s="307"/>
      <c r="CY1128" s="307"/>
      <c r="CZ1128" s="307"/>
      <c r="DA1128" s="307"/>
      <c r="DB1128" s="307"/>
      <c r="DC1128" s="307"/>
      <c r="DD1128" s="307"/>
      <c r="DE1128" s="307"/>
      <c r="DF1128" s="307"/>
      <c r="DG1128" s="307"/>
      <c r="DH1128" s="307"/>
      <c r="DI1128" s="390"/>
      <c r="DJ1128" s="390"/>
      <c r="DK1128" s="307"/>
      <c r="DL1128" s="307"/>
      <c r="DM1128" s="307"/>
      <c r="DN1128" s="307"/>
      <c r="DO1128" s="307"/>
      <c r="DP1128" s="307"/>
      <c r="DQ1128" s="307"/>
      <c r="DR1128" s="307"/>
      <c r="DS1128" s="307"/>
      <c r="DT1128" s="307"/>
      <c r="DU1128" s="307"/>
      <c r="DV1128" s="307"/>
      <c r="DW1128" s="307"/>
      <c r="DX1128" s="307"/>
      <c r="DY1128" s="307"/>
      <c r="DZ1128" s="307"/>
      <c r="EA1128" s="307"/>
      <c r="EB1128" s="307"/>
      <c r="EC1128" s="307"/>
      <c r="ED1128" s="307"/>
      <c r="EE1128" s="307"/>
      <c r="EF1128" s="307"/>
      <c r="EG1128" s="307"/>
      <c r="EH1128" s="307"/>
      <c r="EI1128" s="307"/>
      <c r="EJ1128" s="307"/>
      <c r="EK1128" s="307"/>
      <c r="EL1128" s="307"/>
      <c r="EM1128" s="307"/>
      <c r="EN1128" s="307"/>
      <c r="EO1128" s="307"/>
      <c r="EP1128" s="307"/>
      <c r="EQ1128" s="307"/>
      <c r="ER1128" s="307"/>
      <c r="ES1128" s="307"/>
      <c r="ET1128" s="307"/>
      <c r="EU1128" s="390"/>
      <c r="EV1128" s="390"/>
      <c r="EW1128" s="307"/>
      <c r="EX1128" s="307"/>
      <c r="EY1128" s="307"/>
      <c r="EZ1128" s="307"/>
      <c r="FA1128" s="307"/>
      <c r="FB1128" s="307"/>
      <c r="FC1128" s="307"/>
      <c r="FD1128" s="307"/>
      <c r="FE1128" s="307"/>
      <c r="FF1128" s="307"/>
      <c r="FG1128" s="307"/>
      <c r="FH1128" s="307"/>
      <c r="FI1128" s="307"/>
      <c r="FJ1128" s="307"/>
      <c r="FK1128" s="307"/>
      <c r="FL1128" s="307"/>
      <c r="FM1128" s="307"/>
      <c r="FN1128" s="307"/>
      <c r="FO1128" s="307"/>
      <c r="FP1128" s="307"/>
      <c r="FQ1128" s="307"/>
      <c r="FR1128" s="307"/>
      <c r="FS1128" s="307"/>
      <c r="FT1128" s="307"/>
      <c r="FU1128" s="307"/>
      <c r="FV1128" s="307"/>
      <c r="FW1128" s="307"/>
      <c r="FX1128" s="307"/>
      <c r="FY1128" s="307"/>
      <c r="FZ1128" s="307"/>
      <c r="GA1128" s="307"/>
      <c r="GB1128" s="307"/>
      <c r="GC1128" s="307"/>
      <c r="GD1128" s="307"/>
      <c r="GE1128" s="307"/>
      <c r="GF1128" s="307"/>
      <c r="GG1128" s="307"/>
      <c r="GH1128" s="307"/>
      <c r="GI1128" s="307"/>
      <c r="GJ1128" s="307"/>
      <c r="GK1128" s="307"/>
      <c r="GL1128" s="307"/>
      <c r="GM1128" s="307"/>
      <c r="GN1128" s="307"/>
      <c r="GO1128" s="307"/>
      <c r="GP1128" s="307"/>
      <c r="GQ1128" s="307"/>
      <c r="GR1128" s="307"/>
      <c r="GS1128" s="307"/>
      <c r="GT1128" s="307"/>
      <c r="GU1128" s="307"/>
      <c r="GV1128" s="307"/>
      <c r="GW1128" s="307"/>
      <c r="GX1128" s="307"/>
      <c r="GY1128" s="307"/>
      <c r="GZ1128" s="307"/>
      <c r="HA1128" s="307"/>
      <c r="HB1128" s="307"/>
      <c r="HC1128" s="307"/>
      <c r="HD1128" s="307"/>
      <c r="HE1128" s="307"/>
      <c r="HF1128" s="307"/>
      <c r="HG1128" s="307"/>
      <c r="HH1128" s="307"/>
      <c r="HI1128" s="307"/>
      <c r="HJ1128" s="307"/>
      <c r="HK1128" s="307"/>
      <c r="HL1128" s="307"/>
      <c r="HM1128" s="307"/>
      <c r="HN1128" s="307"/>
      <c r="HO1128" s="307"/>
      <c r="HP1128" s="307"/>
      <c r="HQ1128" s="307"/>
      <c r="HR1128" s="307"/>
      <c r="HS1128" s="307"/>
      <c r="HT1128" s="307"/>
      <c r="HU1128" s="307"/>
      <c r="HV1128" s="307"/>
      <c r="HW1128" s="307"/>
      <c r="HX1128" s="307"/>
      <c r="HY1128" s="307"/>
      <c r="HZ1128" s="307"/>
      <c r="IA1128" s="307"/>
      <c r="IB1128" s="307"/>
      <c r="IC1128" s="307"/>
      <c r="ID1128" s="307"/>
      <c r="IE1128" s="307"/>
      <c r="IF1128" s="307"/>
      <c r="IG1128" s="307"/>
      <c r="IH1128" s="307"/>
      <c r="II1128" s="307"/>
      <c r="IJ1128" s="307"/>
      <c r="IK1128" s="307"/>
      <c r="IL1128" s="307"/>
      <c r="IM1128" s="307"/>
      <c r="IN1128" s="307"/>
      <c r="IO1128" s="307"/>
      <c r="IP1128" s="307"/>
      <c r="IQ1128" s="307"/>
      <c r="IR1128" s="307"/>
      <c r="IS1128" s="307"/>
      <c r="IT1128" s="307"/>
      <c r="IU1128" s="307"/>
      <c r="IV1128" s="307"/>
      <c r="IW1128" s="307"/>
      <c r="IX1128" s="307"/>
      <c r="IY1128" s="307"/>
      <c r="IZ1128" s="307"/>
      <c r="JA1128" s="307"/>
      <c r="JB1128" s="307"/>
      <c r="JC1128" s="307"/>
      <c r="JD1128" s="307"/>
      <c r="JE1128" s="307"/>
      <c r="JF1128" s="307"/>
      <c r="JG1128" s="307"/>
      <c r="JH1128" s="307"/>
      <c r="JI1128" s="307"/>
      <c r="JJ1128" s="307"/>
      <c r="JK1128" s="307"/>
      <c r="JL1128" s="307"/>
      <c r="JM1128" s="307"/>
      <c r="JN1128" s="307"/>
      <c r="JO1128" s="307"/>
      <c r="JP1128" s="307"/>
      <c r="JQ1128" s="307"/>
      <c r="JR1128" s="307"/>
      <c r="JS1128" s="307"/>
      <c r="JT1128" s="307"/>
      <c r="JU1128" s="307"/>
      <c r="JV1128" s="307"/>
      <c r="JW1128" s="307"/>
      <c r="JX1128" s="307"/>
      <c r="JY1128" s="307"/>
      <c r="JZ1128" s="307"/>
      <c r="KA1128" s="307"/>
      <c r="KB1128" s="307"/>
      <c r="KC1128" s="307"/>
      <c r="KD1128" s="307"/>
      <c r="KE1128" s="307"/>
      <c r="KF1128" s="307"/>
      <c r="KG1128" s="307"/>
      <c r="KH1128" s="307"/>
      <c r="KI1128" s="307"/>
      <c r="KJ1128" s="307"/>
      <c r="KK1128" s="307"/>
      <c r="KL1128" s="307"/>
      <c r="KM1128" s="307"/>
      <c r="KN1128" s="307"/>
      <c r="KO1128" s="307"/>
      <c r="KP1128" s="307"/>
      <c r="KQ1128" s="307"/>
      <c r="KR1128" s="307"/>
      <c r="KS1128" s="307"/>
      <c r="KT1128" s="307"/>
    </row>
    <row r="1129" spans="36:306" s="56" customFormat="1" ht="15" customHeight="1">
      <c r="AJ1129" s="451">
        <v>22</v>
      </c>
      <c r="AK1129" s="449">
        <v>47</v>
      </c>
      <c r="AL1129" s="450" t="s">
        <v>1044</v>
      </c>
      <c r="AM1129" s="450" t="s">
        <v>1219</v>
      </c>
      <c r="AN1129" s="450" t="s">
        <v>1220</v>
      </c>
      <c r="CB1129" s="307"/>
      <c r="CC1129" s="307"/>
      <c r="CD1129" s="307"/>
      <c r="CE1129" s="307"/>
      <c r="CF1129" s="307"/>
      <c r="CG1129" s="307"/>
      <c r="CH1129" s="307"/>
      <c r="CI1129" s="307"/>
      <c r="CJ1129" s="307"/>
      <c r="CK1129" s="307"/>
      <c r="CL1129" s="307"/>
      <c r="CM1129" s="307"/>
      <c r="CN1129" s="307"/>
      <c r="CO1129" s="307"/>
      <c r="CP1129" s="307"/>
      <c r="CQ1129" s="307"/>
      <c r="CR1129" s="307"/>
      <c r="CS1129" s="307"/>
      <c r="CT1129" s="307"/>
      <c r="CU1129" s="307"/>
      <c r="CV1129" s="307"/>
      <c r="CW1129" s="307"/>
      <c r="CX1129" s="307"/>
      <c r="CY1129" s="307"/>
      <c r="CZ1129" s="307"/>
      <c r="DA1129" s="307"/>
      <c r="DB1129" s="307"/>
      <c r="DC1129" s="307"/>
      <c r="DD1129" s="307"/>
      <c r="DE1129" s="307"/>
      <c r="DF1129" s="307"/>
      <c r="DG1129" s="307"/>
      <c r="DH1129" s="307"/>
      <c r="DI1129" s="390"/>
      <c r="DJ1129" s="390"/>
      <c r="DK1129" s="307"/>
      <c r="DL1129" s="307"/>
      <c r="DM1129" s="307"/>
      <c r="DN1129" s="307"/>
      <c r="DO1129" s="307"/>
      <c r="DP1129" s="307"/>
      <c r="DQ1129" s="307"/>
      <c r="DR1129" s="307"/>
      <c r="DS1129" s="307"/>
      <c r="DT1129" s="307"/>
      <c r="DU1129" s="307"/>
      <c r="DV1129" s="307"/>
      <c r="DW1129" s="307"/>
      <c r="DX1129" s="307"/>
      <c r="DY1129" s="307"/>
      <c r="DZ1129" s="307"/>
      <c r="EA1129" s="307"/>
      <c r="EB1129" s="307"/>
      <c r="EC1129" s="307"/>
      <c r="ED1129" s="307"/>
      <c r="EE1129" s="307"/>
      <c r="EF1129" s="307"/>
      <c r="EG1129" s="307"/>
      <c r="EH1129" s="307"/>
      <c r="EI1129" s="307"/>
      <c r="EJ1129" s="307"/>
      <c r="EK1129" s="307"/>
      <c r="EL1129" s="307"/>
      <c r="EM1129" s="307"/>
      <c r="EN1129" s="307"/>
      <c r="EO1129" s="307"/>
      <c r="EP1129" s="307"/>
      <c r="EQ1129" s="307"/>
      <c r="ER1129" s="307"/>
      <c r="ES1129" s="307"/>
      <c r="ET1129" s="307"/>
      <c r="EU1129" s="390"/>
      <c r="EV1129" s="390"/>
      <c r="EW1129" s="307"/>
      <c r="EX1129" s="307"/>
      <c r="EY1129" s="307"/>
      <c r="EZ1129" s="307"/>
      <c r="FA1129" s="307"/>
      <c r="FB1129" s="307"/>
      <c r="FC1129" s="307"/>
      <c r="FD1129" s="307"/>
      <c r="FE1129" s="307"/>
      <c r="FF1129" s="307"/>
      <c r="FG1129" s="307"/>
      <c r="FH1129" s="307"/>
      <c r="FI1129" s="307"/>
      <c r="FJ1129" s="307"/>
      <c r="FK1129" s="307"/>
      <c r="FL1129" s="307"/>
      <c r="FM1129" s="307"/>
      <c r="FN1129" s="307"/>
      <c r="FO1129" s="307"/>
      <c r="FP1129" s="307"/>
      <c r="FQ1129" s="307"/>
      <c r="FR1129" s="307"/>
      <c r="FS1129" s="307"/>
      <c r="FT1129" s="307"/>
      <c r="FU1129" s="307"/>
      <c r="FV1129" s="307"/>
      <c r="FW1129" s="307"/>
      <c r="FX1129" s="307"/>
      <c r="FY1129" s="307"/>
      <c r="FZ1129" s="307"/>
      <c r="GA1129" s="307"/>
      <c r="GB1129" s="307"/>
      <c r="GC1129" s="307"/>
      <c r="GD1129" s="307"/>
      <c r="GE1129" s="307"/>
      <c r="GF1129" s="307"/>
      <c r="GG1129" s="307"/>
      <c r="GH1129" s="307"/>
      <c r="GI1129" s="307"/>
      <c r="GJ1129" s="307"/>
      <c r="GK1129" s="307"/>
      <c r="GL1129" s="307"/>
      <c r="GM1129" s="307"/>
      <c r="GN1129" s="307"/>
      <c r="GO1129" s="307"/>
      <c r="GP1129" s="307"/>
      <c r="GQ1129" s="307"/>
      <c r="GR1129" s="307"/>
      <c r="GS1129" s="307"/>
      <c r="GT1129" s="307"/>
      <c r="GU1129" s="307"/>
      <c r="GV1129" s="307"/>
      <c r="GW1129" s="307"/>
      <c r="GX1129" s="307"/>
      <c r="GY1129" s="307"/>
      <c r="GZ1129" s="307"/>
      <c r="HA1129" s="307"/>
      <c r="HB1129" s="307"/>
      <c r="HC1129" s="307"/>
      <c r="HD1129" s="307"/>
      <c r="HE1129" s="307"/>
      <c r="HF1129" s="307"/>
      <c r="HG1129" s="307"/>
      <c r="HH1129" s="307"/>
      <c r="HI1129" s="307"/>
      <c r="HJ1129" s="307"/>
      <c r="HK1129" s="307"/>
      <c r="HL1129" s="307"/>
      <c r="HM1129" s="307"/>
      <c r="HN1129" s="307"/>
      <c r="HO1129" s="307"/>
      <c r="HP1129" s="307"/>
      <c r="HQ1129" s="307"/>
      <c r="HR1129" s="307"/>
      <c r="HS1129" s="307"/>
      <c r="HT1129" s="307"/>
      <c r="HU1129" s="307"/>
      <c r="HV1129" s="307"/>
      <c r="HW1129" s="307"/>
      <c r="HX1129" s="307"/>
      <c r="HY1129" s="307"/>
      <c r="HZ1129" s="307"/>
      <c r="IA1129" s="307"/>
      <c r="IB1129" s="307"/>
      <c r="IC1129" s="307"/>
      <c r="ID1129" s="307"/>
      <c r="IE1129" s="307"/>
      <c r="IF1129" s="307"/>
      <c r="IG1129" s="307"/>
      <c r="IH1129" s="307"/>
      <c r="II1129" s="307"/>
      <c r="IJ1129" s="307"/>
      <c r="IK1129" s="307"/>
      <c r="IL1129" s="307"/>
      <c r="IM1129" s="307"/>
      <c r="IN1129" s="307"/>
      <c r="IO1129" s="307"/>
      <c r="IP1129" s="307"/>
      <c r="IQ1129" s="307"/>
      <c r="IR1129" s="307"/>
      <c r="IS1129" s="307"/>
      <c r="IT1129" s="307"/>
      <c r="IU1129" s="307"/>
      <c r="IV1129" s="307"/>
      <c r="IW1129" s="307"/>
      <c r="IX1129" s="307"/>
      <c r="IY1129" s="307"/>
      <c r="IZ1129" s="307"/>
      <c r="JA1129" s="307"/>
      <c r="JB1129" s="307"/>
      <c r="JC1129" s="307"/>
      <c r="JD1129" s="307"/>
      <c r="JE1129" s="307"/>
      <c r="JF1129" s="307"/>
      <c r="JG1129" s="307"/>
      <c r="JH1129" s="307"/>
      <c r="JI1129" s="307"/>
      <c r="JJ1129" s="307"/>
      <c r="JK1129" s="307"/>
      <c r="JL1129" s="307"/>
      <c r="JM1129" s="307"/>
      <c r="JN1129" s="307"/>
      <c r="JO1129" s="307"/>
      <c r="JP1129" s="307"/>
      <c r="JQ1129" s="307"/>
      <c r="JR1129" s="307"/>
      <c r="JS1129" s="307"/>
      <c r="JT1129" s="307"/>
      <c r="JU1129" s="307"/>
      <c r="JV1129" s="307"/>
      <c r="JW1129" s="307"/>
      <c r="JX1129" s="307"/>
      <c r="JY1129" s="307"/>
      <c r="JZ1129" s="307"/>
      <c r="KA1129" s="307"/>
      <c r="KB1129" s="307"/>
      <c r="KC1129" s="307"/>
      <c r="KD1129" s="307"/>
      <c r="KE1129" s="307"/>
      <c r="KF1129" s="307"/>
      <c r="KG1129" s="307"/>
      <c r="KH1129" s="307"/>
      <c r="KI1129" s="307"/>
      <c r="KJ1129" s="307"/>
      <c r="KK1129" s="307"/>
      <c r="KL1129" s="307"/>
      <c r="KM1129" s="307"/>
      <c r="KN1129" s="307"/>
      <c r="KO1129" s="307"/>
      <c r="KP1129" s="307"/>
      <c r="KQ1129" s="307"/>
      <c r="KR1129" s="307"/>
      <c r="KS1129" s="307"/>
      <c r="KT1129" s="307"/>
    </row>
    <row r="1130" spans="36:306" s="56" customFormat="1" ht="15" customHeight="1">
      <c r="AJ1130" s="451">
        <v>23</v>
      </c>
      <c r="AK1130" s="449">
        <v>47</v>
      </c>
      <c r="AL1130" s="450" t="s">
        <v>1044</v>
      </c>
      <c r="AM1130" s="450" t="s">
        <v>1219</v>
      </c>
      <c r="AN1130" s="450" t="s">
        <v>1220</v>
      </c>
      <c r="CB1130" s="307"/>
      <c r="CC1130" s="307"/>
      <c r="CD1130" s="307"/>
      <c r="CE1130" s="307"/>
      <c r="CF1130" s="307"/>
      <c r="CG1130" s="307"/>
      <c r="CH1130" s="307"/>
      <c r="CI1130" s="307"/>
      <c r="CJ1130" s="307"/>
      <c r="CK1130" s="307"/>
      <c r="CL1130" s="307"/>
      <c r="CM1130" s="307"/>
      <c r="CN1130" s="307"/>
      <c r="CO1130" s="307"/>
      <c r="CP1130" s="307"/>
      <c r="CQ1130" s="307"/>
      <c r="CR1130" s="307"/>
      <c r="CS1130" s="307"/>
      <c r="CT1130" s="307"/>
      <c r="CU1130" s="307"/>
      <c r="CV1130" s="307"/>
      <c r="CW1130" s="307"/>
      <c r="CX1130" s="307"/>
      <c r="CY1130" s="307"/>
      <c r="CZ1130" s="307"/>
      <c r="DA1130" s="307"/>
      <c r="DB1130" s="307"/>
      <c r="DC1130" s="307"/>
      <c r="DD1130" s="307"/>
      <c r="DE1130" s="307"/>
      <c r="DF1130" s="307"/>
      <c r="DG1130" s="307"/>
      <c r="DH1130" s="307"/>
      <c r="DI1130" s="390"/>
      <c r="DJ1130" s="390"/>
      <c r="DK1130" s="307"/>
      <c r="DL1130" s="307"/>
      <c r="DM1130" s="307"/>
      <c r="DN1130" s="307"/>
      <c r="DO1130" s="307"/>
      <c r="DP1130" s="307"/>
      <c r="DQ1130" s="307"/>
      <c r="DR1130" s="307"/>
      <c r="DS1130" s="307"/>
      <c r="DT1130" s="307"/>
      <c r="DU1130" s="307"/>
      <c r="DV1130" s="307"/>
      <c r="DW1130" s="307"/>
      <c r="DX1130" s="307"/>
      <c r="DY1130" s="307"/>
      <c r="DZ1130" s="307"/>
      <c r="EA1130" s="307"/>
      <c r="EB1130" s="307"/>
      <c r="EC1130" s="307"/>
      <c r="ED1130" s="307"/>
      <c r="EE1130" s="307"/>
      <c r="EF1130" s="307"/>
      <c r="EG1130" s="307"/>
      <c r="EH1130" s="307"/>
      <c r="EI1130" s="307"/>
      <c r="EJ1130" s="307"/>
      <c r="EK1130" s="307"/>
      <c r="EL1130" s="307"/>
      <c r="EM1130" s="307"/>
      <c r="EN1130" s="307"/>
      <c r="EO1130" s="307"/>
      <c r="EP1130" s="307"/>
      <c r="EQ1130" s="307"/>
      <c r="ER1130" s="307"/>
      <c r="ES1130" s="307"/>
      <c r="ET1130" s="307"/>
      <c r="EU1130" s="390"/>
      <c r="EV1130" s="390"/>
      <c r="EW1130" s="307"/>
      <c r="EX1130" s="307"/>
      <c r="EY1130" s="307"/>
      <c r="EZ1130" s="307"/>
      <c r="FA1130" s="307"/>
      <c r="FB1130" s="307"/>
      <c r="FC1130" s="307"/>
      <c r="FD1130" s="307"/>
      <c r="FE1130" s="307"/>
      <c r="FF1130" s="307"/>
      <c r="FG1130" s="307"/>
      <c r="FH1130" s="307"/>
      <c r="FI1130" s="307"/>
      <c r="FJ1130" s="307"/>
      <c r="FK1130" s="307"/>
      <c r="FL1130" s="307"/>
      <c r="FM1130" s="307"/>
      <c r="FN1130" s="307"/>
      <c r="FO1130" s="307"/>
      <c r="FP1130" s="307"/>
      <c r="FQ1130" s="307"/>
      <c r="FR1130" s="307"/>
      <c r="FS1130" s="307"/>
      <c r="FT1130" s="307"/>
      <c r="FU1130" s="307"/>
      <c r="FV1130" s="307"/>
      <c r="FW1130" s="307"/>
      <c r="FX1130" s="307"/>
      <c r="FY1130" s="307"/>
      <c r="FZ1130" s="307"/>
      <c r="GA1130" s="307"/>
      <c r="GB1130" s="307"/>
      <c r="GC1130" s="307"/>
      <c r="GD1130" s="307"/>
      <c r="GE1130" s="307"/>
      <c r="GF1130" s="307"/>
      <c r="GG1130" s="307"/>
      <c r="GH1130" s="307"/>
      <c r="GI1130" s="307"/>
      <c r="GJ1130" s="307"/>
      <c r="GK1130" s="307"/>
      <c r="GL1130" s="307"/>
      <c r="GM1130" s="307"/>
      <c r="GN1130" s="307"/>
      <c r="GO1130" s="307"/>
      <c r="GP1130" s="307"/>
      <c r="GQ1130" s="307"/>
      <c r="GR1130" s="307"/>
      <c r="GS1130" s="307"/>
      <c r="GT1130" s="307"/>
      <c r="GU1130" s="307"/>
      <c r="GV1130" s="307"/>
      <c r="GW1130" s="307"/>
      <c r="GX1130" s="307"/>
      <c r="GY1130" s="307"/>
      <c r="GZ1130" s="307"/>
      <c r="HA1130" s="307"/>
      <c r="HB1130" s="307"/>
      <c r="HC1130" s="307"/>
      <c r="HD1130" s="307"/>
      <c r="HE1130" s="307"/>
      <c r="HF1130" s="307"/>
      <c r="HG1130" s="307"/>
      <c r="HH1130" s="307"/>
      <c r="HI1130" s="307"/>
      <c r="HJ1130" s="307"/>
      <c r="HK1130" s="307"/>
      <c r="HL1130" s="307"/>
      <c r="HM1130" s="307"/>
      <c r="HN1130" s="307"/>
      <c r="HO1130" s="307"/>
      <c r="HP1130" s="307"/>
      <c r="HQ1130" s="307"/>
      <c r="HR1130" s="307"/>
      <c r="HS1130" s="307"/>
      <c r="HT1130" s="307"/>
      <c r="HU1130" s="307"/>
      <c r="HV1130" s="307"/>
      <c r="HW1130" s="307"/>
      <c r="HX1130" s="307"/>
      <c r="HY1130" s="307"/>
      <c r="HZ1130" s="307"/>
      <c r="IA1130" s="307"/>
      <c r="IB1130" s="307"/>
      <c r="IC1130" s="307"/>
      <c r="ID1130" s="307"/>
      <c r="IE1130" s="307"/>
      <c r="IF1130" s="307"/>
      <c r="IG1130" s="307"/>
      <c r="IH1130" s="307"/>
      <c r="II1130" s="307"/>
      <c r="IJ1130" s="307"/>
      <c r="IK1130" s="307"/>
      <c r="IL1130" s="307"/>
      <c r="IM1130" s="307"/>
      <c r="IN1130" s="307"/>
      <c r="IO1130" s="307"/>
      <c r="IP1130" s="307"/>
      <c r="IQ1130" s="307"/>
      <c r="IR1130" s="307"/>
      <c r="IS1130" s="307"/>
      <c r="IT1130" s="307"/>
      <c r="IU1130" s="307"/>
      <c r="IV1130" s="307"/>
      <c r="IW1130" s="307"/>
      <c r="IX1130" s="307"/>
      <c r="IY1130" s="307"/>
      <c r="IZ1130" s="307"/>
      <c r="JA1130" s="307"/>
      <c r="JB1130" s="307"/>
      <c r="JC1130" s="307"/>
      <c r="JD1130" s="307"/>
      <c r="JE1130" s="307"/>
      <c r="JF1130" s="307"/>
      <c r="JG1130" s="307"/>
      <c r="JH1130" s="307"/>
      <c r="JI1130" s="307"/>
      <c r="JJ1130" s="307"/>
      <c r="JK1130" s="307"/>
      <c r="JL1130" s="307"/>
      <c r="JM1130" s="307"/>
      <c r="JN1130" s="307"/>
      <c r="JO1130" s="307"/>
      <c r="JP1130" s="307"/>
      <c r="JQ1130" s="307"/>
      <c r="JR1130" s="307"/>
      <c r="JS1130" s="307"/>
      <c r="JT1130" s="307"/>
      <c r="JU1130" s="307"/>
      <c r="JV1130" s="307"/>
      <c r="JW1130" s="307"/>
      <c r="JX1130" s="307"/>
      <c r="JY1130" s="307"/>
      <c r="JZ1130" s="307"/>
      <c r="KA1130" s="307"/>
      <c r="KB1130" s="307"/>
      <c r="KC1130" s="307"/>
      <c r="KD1130" s="307"/>
      <c r="KE1130" s="307"/>
      <c r="KF1130" s="307"/>
      <c r="KG1130" s="307"/>
      <c r="KH1130" s="307"/>
      <c r="KI1130" s="307"/>
      <c r="KJ1130" s="307"/>
      <c r="KK1130" s="307"/>
      <c r="KL1130" s="307"/>
      <c r="KM1130" s="307"/>
      <c r="KN1130" s="307"/>
      <c r="KO1130" s="307"/>
      <c r="KP1130" s="307"/>
      <c r="KQ1130" s="307"/>
      <c r="KR1130" s="307"/>
      <c r="KS1130" s="307"/>
      <c r="KT1130" s="307"/>
    </row>
    <row r="1131" spans="36:306" s="56" customFormat="1" ht="15" customHeight="1">
      <c r="AJ1131" s="451">
        <v>24</v>
      </c>
      <c r="AK1131" s="449">
        <v>48</v>
      </c>
      <c r="AL1131" s="450" t="s">
        <v>1044</v>
      </c>
      <c r="AM1131" s="450" t="s">
        <v>1221</v>
      </c>
      <c r="AN1131" s="450" t="s">
        <v>1221</v>
      </c>
      <c r="CB1131" s="307"/>
      <c r="CC1131" s="307"/>
      <c r="CD1131" s="307"/>
      <c r="CE1131" s="307"/>
      <c r="CF1131" s="307"/>
      <c r="CG1131" s="307"/>
      <c r="CH1131" s="307"/>
      <c r="CI1131" s="307"/>
      <c r="CJ1131" s="307"/>
      <c r="CK1131" s="307"/>
      <c r="CL1131" s="307"/>
      <c r="CM1131" s="307"/>
      <c r="CN1131" s="307"/>
      <c r="CO1131" s="307"/>
      <c r="CP1131" s="307"/>
      <c r="CQ1131" s="307"/>
      <c r="CR1131" s="307"/>
      <c r="CS1131" s="307"/>
      <c r="CT1131" s="307"/>
      <c r="CU1131" s="307"/>
      <c r="CV1131" s="307"/>
      <c r="CW1131" s="307"/>
      <c r="CX1131" s="307"/>
      <c r="CY1131" s="307"/>
      <c r="CZ1131" s="307"/>
      <c r="DA1131" s="307"/>
      <c r="DB1131" s="307"/>
      <c r="DC1131" s="307"/>
      <c r="DD1131" s="307"/>
      <c r="DE1131" s="307"/>
      <c r="DF1131" s="307"/>
      <c r="DG1131" s="307"/>
      <c r="DH1131" s="307"/>
      <c r="DI1131" s="390"/>
      <c r="DJ1131" s="390"/>
      <c r="DK1131" s="307"/>
      <c r="DL1131" s="307"/>
      <c r="DM1131" s="307"/>
      <c r="DN1131" s="307"/>
      <c r="DO1131" s="307"/>
      <c r="DP1131" s="307"/>
      <c r="DQ1131" s="307"/>
      <c r="DR1131" s="307"/>
      <c r="DS1131" s="307"/>
      <c r="DT1131" s="307"/>
      <c r="DU1131" s="307"/>
      <c r="DV1131" s="307"/>
      <c r="DW1131" s="307"/>
      <c r="DX1131" s="307"/>
      <c r="DY1131" s="307"/>
      <c r="DZ1131" s="307"/>
      <c r="EA1131" s="307"/>
      <c r="EB1131" s="307"/>
      <c r="EC1131" s="307"/>
      <c r="ED1131" s="307"/>
      <c r="EE1131" s="307"/>
      <c r="EF1131" s="307"/>
      <c r="EG1131" s="307"/>
      <c r="EH1131" s="307"/>
      <c r="EI1131" s="307"/>
      <c r="EJ1131" s="307"/>
      <c r="EK1131" s="307"/>
      <c r="EL1131" s="307"/>
      <c r="EM1131" s="307"/>
      <c r="EN1131" s="307"/>
      <c r="EO1131" s="307"/>
      <c r="EP1131" s="307"/>
      <c r="EQ1131" s="307"/>
      <c r="ER1131" s="307"/>
      <c r="ES1131" s="307"/>
      <c r="ET1131" s="307"/>
      <c r="EU1131" s="390"/>
      <c r="EV1131" s="390"/>
      <c r="EW1131" s="307"/>
      <c r="EX1131" s="307"/>
      <c r="EY1131" s="307"/>
      <c r="EZ1131" s="307"/>
      <c r="FA1131" s="307"/>
      <c r="FB1131" s="307"/>
      <c r="FC1131" s="307"/>
      <c r="FD1131" s="307"/>
      <c r="FE1131" s="307"/>
      <c r="FF1131" s="307"/>
      <c r="FG1131" s="307"/>
      <c r="FH1131" s="307"/>
      <c r="FI1131" s="307"/>
      <c r="FJ1131" s="307"/>
      <c r="FK1131" s="307"/>
      <c r="FL1131" s="307"/>
      <c r="FM1131" s="307"/>
      <c r="FN1131" s="307"/>
      <c r="FO1131" s="307"/>
      <c r="FP1131" s="307"/>
      <c r="FQ1131" s="307"/>
      <c r="FR1131" s="307"/>
      <c r="FS1131" s="307"/>
      <c r="FT1131" s="307"/>
      <c r="FU1131" s="307"/>
      <c r="FV1131" s="307"/>
      <c r="FW1131" s="307"/>
      <c r="FX1131" s="307"/>
      <c r="FY1131" s="307"/>
      <c r="FZ1131" s="307"/>
      <c r="GA1131" s="307"/>
      <c r="GB1131" s="307"/>
      <c r="GC1131" s="307"/>
      <c r="GD1131" s="307"/>
      <c r="GE1131" s="307"/>
      <c r="GF1131" s="307"/>
      <c r="GG1131" s="307"/>
      <c r="GH1131" s="307"/>
      <c r="GI1131" s="307"/>
      <c r="GJ1131" s="307"/>
      <c r="GK1131" s="307"/>
      <c r="GL1131" s="307"/>
      <c r="GM1131" s="307"/>
      <c r="GN1131" s="307"/>
      <c r="GO1131" s="307"/>
      <c r="GP1131" s="307"/>
      <c r="GQ1131" s="307"/>
      <c r="GR1131" s="307"/>
      <c r="GS1131" s="307"/>
      <c r="GT1131" s="307"/>
      <c r="GU1131" s="307"/>
      <c r="GV1131" s="307"/>
      <c r="GW1131" s="307"/>
      <c r="GX1131" s="307"/>
      <c r="GY1131" s="307"/>
      <c r="GZ1131" s="307"/>
      <c r="HA1131" s="307"/>
      <c r="HB1131" s="307"/>
      <c r="HC1131" s="307"/>
      <c r="HD1131" s="307"/>
      <c r="HE1131" s="307"/>
      <c r="HF1131" s="307"/>
      <c r="HG1131" s="307"/>
      <c r="HH1131" s="307"/>
      <c r="HI1131" s="307"/>
      <c r="HJ1131" s="307"/>
      <c r="HK1131" s="307"/>
      <c r="HL1131" s="307"/>
      <c r="HM1131" s="307"/>
      <c r="HN1131" s="307"/>
      <c r="HO1131" s="307"/>
      <c r="HP1131" s="307"/>
      <c r="HQ1131" s="307"/>
      <c r="HR1131" s="307"/>
      <c r="HS1131" s="307"/>
      <c r="HT1131" s="307"/>
      <c r="HU1131" s="307"/>
      <c r="HV1131" s="307"/>
      <c r="HW1131" s="307"/>
      <c r="HX1131" s="307"/>
      <c r="HY1131" s="307"/>
      <c r="HZ1131" s="307"/>
      <c r="IA1131" s="307"/>
      <c r="IB1131" s="307"/>
      <c r="IC1131" s="307"/>
      <c r="ID1131" s="307"/>
      <c r="IE1131" s="307"/>
      <c r="IF1131" s="307"/>
      <c r="IG1131" s="307"/>
      <c r="IH1131" s="307"/>
      <c r="II1131" s="307"/>
      <c r="IJ1131" s="307"/>
      <c r="IK1131" s="307"/>
      <c r="IL1131" s="307"/>
      <c r="IM1131" s="307"/>
      <c r="IN1131" s="307"/>
      <c r="IO1131" s="307"/>
      <c r="IP1131" s="307"/>
      <c r="IQ1131" s="307"/>
      <c r="IR1131" s="307"/>
      <c r="IS1131" s="307"/>
      <c r="IT1131" s="307"/>
      <c r="IU1131" s="307"/>
      <c r="IV1131" s="307"/>
      <c r="IW1131" s="307"/>
      <c r="IX1131" s="307"/>
      <c r="IY1131" s="307"/>
      <c r="IZ1131" s="307"/>
      <c r="JA1131" s="307"/>
      <c r="JB1131" s="307"/>
      <c r="JC1131" s="307"/>
      <c r="JD1131" s="307"/>
      <c r="JE1131" s="307"/>
      <c r="JF1131" s="307"/>
      <c r="JG1131" s="307"/>
      <c r="JH1131" s="307"/>
      <c r="JI1131" s="307"/>
      <c r="JJ1131" s="307"/>
      <c r="JK1131" s="307"/>
      <c r="JL1131" s="307"/>
      <c r="JM1131" s="307"/>
      <c r="JN1131" s="307"/>
      <c r="JO1131" s="307"/>
      <c r="JP1131" s="307"/>
      <c r="JQ1131" s="307"/>
      <c r="JR1131" s="307"/>
      <c r="JS1131" s="307"/>
      <c r="JT1131" s="307"/>
      <c r="JU1131" s="307"/>
      <c r="JV1131" s="307"/>
      <c r="JW1131" s="307"/>
      <c r="JX1131" s="307"/>
      <c r="JY1131" s="307"/>
      <c r="JZ1131" s="307"/>
      <c r="KA1131" s="307"/>
      <c r="KB1131" s="307"/>
      <c r="KC1131" s="307"/>
      <c r="KD1131" s="307"/>
      <c r="KE1131" s="307"/>
      <c r="KF1131" s="307"/>
      <c r="KG1131" s="307"/>
      <c r="KH1131" s="307"/>
      <c r="KI1131" s="307"/>
      <c r="KJ1131" s="307"/>
      <c r="KK1131" s="307"/>
      <c r="KL1131" s="307"/>
      <c r="KM1131" s="307"/>
      <c r="KN1131" s="307"/>
      <c r="KO1131" s="307"/>
      <c r="KP1131" s="307"/>
      <c r="KQ1131" s="307"/>
      <c r="KR1131" s="307"/>
      <c r="KS1131" s="307"/>
      <c r="KT1131" s="307"/>
    </row>
    <row r="1132" spans="36:306" s="56" customFormat="1" ht="15" customHeight="1">
      <c r="AJ1132" s="451">
        <v>25</v>
      </c>
      <c r="AK1132" s="449">
        <v>49</v>
      </c>
      <c r="AL1132" s="450" t="s">
        <v>1044</v>
      </c>
      <c r="AM1132" s="450" t="s">
        <v>1222</v>
      </c>
      <c r="AN1132" s="450" t="s">
        <v>1222</v>
      </c>
      <c r="CB1132" s="307"/>
      <c r="CC1132" s="307"/>
      <c r="CD1132" s="307"/>
      <c r="CE1132" s="307"/>
      <c r="CF1132" s="307"/>
      <c r="CG1132" s="307"/>
      <c r="CH1132" s="307"/>
      <c r="CI1132" s="307"/>
      <c r="CJ1132" s="307"/>
      <c r="CK1132" s="307"/>
      <c r="CL1132" s="307"/>
      <c r="CM1132" s="307"/>
      <c r="CN1132" s="307"/>
      <c r="CO1132" s="307"/>
      <c r="CP1132" s="307"/>
      <c r="CQ1132" s="307"/>
      <c r="CR1132" s="307"/>
      <c r="CS1132" s="307"/>
      <c r="CT1132" s="307"/>
      <c r="CU1132" s="307"/>
      <c r="CV1132" s="307"/>
      <c r="CW1132" s="307"/>
      <c r="CX1132" s="307"/>
      <c r="CY1132" s="307"/>
      <c r="CZ1132" s="307"/>
      <c r="DA1132" s="307"/>
      <c r="DB1132" s="307"/>
      <c r="DC1132" s="307"/>
      <c r="DD1132" s="307"/>
      <c r="DE1132" s="307"/>
      <c r="DF1132" s="307"/>
      <c r="DG1132" s="307"/>
      <c r="DH1132" s="307"/>
      <c r="DI1132" s="390"/>
      <c r="DJ1132" s="390"/>
      <c r="DK1132" s="307"/>
      <c r="DL1132" s="307"/>
      <c r="DM1132" s="307"/>
      <c r="DN1132" s="307"/>
      <c r="DO1132" s="307"/>
      <c r="DP1132" s="307"/>
      <c r="DQ1132" s="307"/>
      <c r="DR1132" s="307"/>
      <c r="DS1132" s="307"/>
      <c r="DT1132" s="307"/>
      <c r="DU1132" s="307"/>
      <c r="DV1132" s="307"/>
      <c r="DW1132" s="307"/>
      <c r="DX1132" s="307"/>
      <c r="DY1132" s="307"/>
      <c r="DZ1132" s="307"/>
      <c r="EA1132" s="307"/>
      <c r="EB1132" s="307"/>
      <c r="EC1132" s="307"/>
      <c r="ED1132" s="307"/>
      <c r="EE1132" s="307"/>
      <c r="EF1132" s="307"/>
      <c r="EG1132" s="307"/>
      <c r="EH1132" s="307"/>
      <c r="EI1132" s="307"/>
      <c r="EJ1132" s="307"/>
      <c r="EK1132" s="307"/>
      <c r="EL1132" s="307"/>
      <c r="EM1132" s="307"/>
      <c r="EN1132" s="307"/>
      <c r="EO1132" s="307"/>
      <c r="EP1132" s="307"/>
      <c r="EQ1132" s="307"/>
      <c r="ER1132" s="307"/>
      <c r="ES1132" s="307"/>
      <c r="ET1132" s="307"/>
      <c r="EU1132" s="390"/>
      <c r="EV1132" s="390"/>
      <c r="EW1132" s="307"/>
      <c r="EX1132" s="307"/>
      <c r="EY1132" s="307"/>
      <c r="EZ1132" s="307"/>
      <c r="FA1132" s="307"/>
      <c r="FB1132" s="307"/>
      <c r="FC1132" s="307"/>
      <c r="FD1132" s="307"/>
      <c r="FE1132" s="307"/>
      <c r="FF1132" s="307"/>
      <c r="FG1132" s="307"/>
      <c r="FH1132" s="307"/>
      <c r="FI1132" s="307"/>
      <c r="FJ1132" s="307"/>
      <c r="FK1132" s="307"/>
      <c r="FL1132" s="307"/>
      <c r="FM1132" s="307"/>
      <c r="FN1132" s="307"/>
      <c r="FO1132" s="307"/>
      <c r="FP1132" s="307"/>
      <c r="FQ1132" s="307"/>
      <c r="FR1132" s="307"/>
      <c r="FS1132" s="307"/>
      <c r="FT1132" s="307"/>
      <c r="FU1132" s="307"/>
      <c r="FV1132" s="307"/>
      <c r="FW1132" s="307"/>
      <c r="FX1132" s="307"/>
      <c r="FY1132" s="307"/>
      <c r="FZ1132" s="307"/>
      <c r="GA1132" s="307"/>
      <c r="GB1132" s="307"/>
      <c r="GC1132" s="307"/>
      <c r="GD1132" s="307"/>
      <c r="GE1132" s="307"/>
      <c r="GF1132" s="307"/>
      <c r="GG1132" s="307"/>
      <c r="GH1132" s="307"/>
      <c r="GI1132" s="307"/>
      <c r="GJ1132" s="307"/>
      <c r="GK1132" s="307"/>
      <c r="GL1132" s="307"/>
      <c r="GM1132" s="307"/>
      <c r="GN1132" s="307"/>
      <c r="GO1132" s="307"/>
      <c r="GP1132" s="307"/>
      <c r="GQ1132" s="307"/>
      <c r="GR1132" s="307"/>
      <c r="GS1132" s="307"/>
      <c r="GT1132" s="307"/>
      <c r="GU1132" s="307"/>
      <c r="GV1132" s="307"/>
      <c r="GW1132" s="307"/>
      <c r="GX1132" s="307"/>
      <c r="GY1132" s="307"/>
      <c r="GZ1132" s="307"/>
      <c r="HA1132" s="307"/>
      <c r="HB1132" s="307"/>
      <c r="HC1132" s="307"/>
      <c r="HD1132" s="307"/>
      <c r="HE1132" s="307"/>
      <c r="HF1132" s="307"/>
      <c r="HG1132" s="307"/>
      <c r="HH1132" s="307"/>
      <c r="HI1132" s="307"/>
      <c r="HJ1132" s="307"/>
      <c r="HK1132" s="307"/>
      <c r="HL1132" s="307"/>
      <c r="HM1132" s="307"/>
      <c r="HN1132" s="307"/>
      <c r="HO1132" s="307"/>
      <c r="HP1132" s="307"/>
      <c r="HQ1132" s="307"/>
      <c r="HR1132" s="307"/>
      <c r="HS1132" s="307"/>
      <c r="HT1132" s="307"/>
      <c r="HU1132" s="307"/>
      <c r="HV1132" s="307"/>
      <c r="HW1132" s="307"/>
      <c r="HX1132" s="307"/>
      <c r="HY1132" s="307"/>
      <c r="HZ1132" s="307"/>
      <c r="IA1132" s="307"/>
      <c r="IB1132" s="307"/>
      <c r="IC1132" s="307"/>
      <c r="ID1132" s="307"/>
      <c r="IE1132" s="307"/>
      <c r="IF1132" s="307"/>
      <c r="IG1132" s="307"/>
      <c r="IH1132" s="307"/>
      <c r="II1132" s="307"/>
      <c r="IJ1132" s="307"/>
      <c r="IK1132" s="307"/>
      <c r="IL1132" s="307"/>
      <c r="IM1132" s="307"/>
      <c r="IN1132" s="307"/>
      <c r="IO1132" s="307"/>
      <c r="IP1132" s="307"/>
      <c r="IQ1132" s="307"/>
      <c r="IR1132" s="307"/>
      <c r="IS1132" s="307"/>
      <c r="IT1132" s="307"/>
      <c r="IU1132" s="307"/>
      <c r="IV1132" s="307"/>
      <c r="IW1132" s="307"/>
      <c r="IX1132" s="307"/>
      <c r="IY1132" s="307"/>
      <c r="IZ1132" s="307"/>
      <c r="JA1132" s="307"/>
      <c r="JB1132" s="307"/>
      <c r="JC1132" s="307"/>
      <c r="JD1132" s="307"/>
      <c r="JE1132" s="307"/>
      <c r="JF1132" s="307"/>
      <c r="JG1132" s="307"/>
      <c r="JH1132" s="307"/>
      <c r="JI1132" s="307"/>
      <c r="JJ1132" s="307"/>
      <c r="JK1132" s="307"/>
      <c r="JL1132" s="307"/>
      <c r="JM1132" s="307"/>
      <c r="JN1132" s="307"/>
      <c r="JO1132" s="307"/>
      <c r="JP1132" s="307"/>
      <c r="JQ1132" s="307"/>
      <c r="JR1132" s="307"/>
      <c r="JS1132" s="307"/>
      <c r="JT1132" s="307"/>
      <c r="JU1132" s="307"/>
      <c r="JV1132" s="307"/>
      <c r="JW1132" s="307"/>
      <c r="JX1132" s="307"/>
      <c r="JY1132" s="307"/>
      <c r="JZ1132" s="307"/>
      <c r="KA1132" s="307"/>
      <c r="KB1132" s="307"/>
      <c r="KC1132" s="307"/>
      <c r="KD1132" s="307"/>
      <c r="KE1132" s="307"/>
      <c r="KF1132" s="307"/>
      <c r="KG1132" s="307"/>
      <c r="KH1132" s="307"/>
      <c r="KI1132" s="307"/>
      <c r="KJ1132" s="307"/>
      <c r="KK1132" s="307"/>
      <c r="KL1132" s="307"/>
      <c r="KM1132" s="307"/>
      <c r="KN1132" s="307"/>
      <c r="KO1132" s="307"/>
      <c r="KP1132" s="307"/>
      <c r="KQ1132" s="307"/>
      <c r="KR1132" s="307"/>
      <c r="KS1132" s="307"/>
      <c r="KT1132" s="307"/>
    </row>
    <row r="1133" spans="36:306" s="56" customFormat="1" ht="15" customHeight="1">
      <c r="AJ1133" s="451">
        <v>26</v>
      </c>
      <c r="AK1133" s="449">
        <v>49</v>
      </c>
      <c r="AL1133" s="450" t="s">
        <v>1044</v>
      </c>
      <c r="AM1133" s="450" t="s">
        <v>1222</v>
      </c>
      <c r="AN1133" s="450" t="s">
        <v>1222</v>
      </c>
      <c r="CB1133" s="307"/>
      <c r="CC1133" s="307"/>
      <c r="CD1133" s="307"/>
      <c r="CE1133" s="307"/>
      <c r="CF1133" s="307"/>
      <c r="CG1133" s="307"/>
      <c r="CH1133" s="307"/>
      <c r="CI1133" s="307"/>
      <c r="CJ1133" s="307"/>
      <c r="CK1133" s="307"/>
      <c r="CL1133" s="307"/>
      <c r="CM1133" s="307"/>
      <c r="CN1133" s="307"/>
      <c r="CO1133" s="307"/>
      <c r="CP1133" s="307"/>
      <c r="CQ1133" s="307"/>
      <c r="CR1133" s="307"/>
      <c r="CS1133" s="307"/>
      <c r="CT1133" s="307"/>
      <c r="CU1133" s="307"/>
      <c r="CV1133" s="307"/>
      <c r="CW1133" s="307"/>
      <c r="CX1133" s="307"/>
      <c r="CY1133" s="307"/>
      <c r="CZ1133" s="307"/>
      <c r="DA1133" s="307"/>
      <c r="DB1133" s="307"/>
      <c r="DC1133" s="307"/>
      <c r="DD1133" s="307"/>
      <c r="DE1133" s="307"/>
      <c r="DF1133" s="307"/>
      <c r="DG1133" s="307"/>
      <c r="DH1133" s="307"/>
      <c r="DI1133" s="390"/>
      <c r="DJ1133" s="390"/>
      <c r="DK1133" s="307"/>
      <c r="DL1133" s="307"/>
      <c r="DM1133" s="307"/>
      <c r="DN1133" s="307"/>
      <c r="DO1133" s="307"/>
      <c r="DP1133" s="307"/>
      <c r="DQ1133" s="307"/>
      <c r="DR1133" s="307"/>
      <c r="DS1133" s="307"/>
      <c r="DT1133" s="307"/>
      <c r="DU1133" s="307"/>
      <c r="DV1133" s="307"/>
      <c r="DW1133" s="307"/>
      <c r="DX1133" s="307"/>
      <c r="DY1133" s="307"/>
      <c r="DZ1133" s="307"/>
      <c r="EA1133" s="307"/>
      <c r="EB1133" s="307"/>
      <c r="EC1133" s="307"/>
      <c r="ED1133" s="307"/>
      <c r="EE1133" s="307"/>
      <c r="EF1133" s="307"/>
      <c r="EG1133" s="307"/>
      <c r="EH1133" s="307"/>
      <c r="EI1133" s="307"/>
      <c r="EJ1133" s="307"/>
      <c r="EK1133" s="307"/>
      <c r="EL1133" s="307"/>
      <c r="EM1133" s="307"/>
      <c r="EN1133" s="307"/>
      <c r="EO1133" s="307"/>
      <c r="EP1133" s="307"/>
      <c r="EQ1133" s="307"/>
      <c r="ER1133" s="307"/>
      <c r="ES1133" s="307"/>
      <c r="ET1133" s="307"/>
      <c r="EU1133" s="390"/>
      <c r="EV1133" s="390"/>
      <c r="EW1133" s="307"/>
      <c r="EX1133" s="307"/>
      <c r="EY1133" s="307"/>
      <c r="EZ1133" s="307"/>
      <c r="FA1133" s="307"/>
      <c r="FB1133" s="307"/>
      <c r="FC1133" s="307"/>
      <c r="FD1133" s="307"/>
      <c r="FE1133" s="307"/>
      <c r="FF1133" s="307"/>
      <c r="FG1133" s="307"/>
      <c r="FH1133" s="307"/>
      <c r="FI1133" s="307"/>
      <c r="FJ1133" s="307"/>
      <c r="FK1133" s="307"/>
      <c r="FL1133" s="307"/>
      <c r="FM1133" s="307"/>
      <c r="FN1133" s="307"/>
      <c r="FO1133" s="307"/>
      <c r="FP1133" s="307"/>
      <c r="FQ1133" s="307"/>
      <c r="FR1133" s="307"/>
      <c r="FS1133" s="307"/>
      <c r="FT1133" s="307"/>
      <c r="FU1133" s="307"/>
      <c r="FV1133" s="307"/>
      <c r="FW1133" s="307"/>
      <c r="FX1133" s="307"/>
      <c r="FY1133" s="307"/>
      <c r="FZ1133" s="307"/>
      <c r="GA1133" s="307"/>
      <c r="GB1133" s="307"/>
      <c r="GC1133" s="307"/>
      <c r="GD1133" s="307"/>
      <c r="GE1133" s="307"/>
      <c r="GF1133" s="307"/>
      <c r="GG1133" s="307"/>
      <c r="GH1133" s="307"/>
      <c r="GI1133" s="307"/>
      <c r="GJ1133" s="307"/>
      <c r="GK1133" s="307"/>
      <c r="GL1133" s="307"/>
      <c r="GM1133" s="307"/>
      <c r="GN1133" s="307"/>
      <c r="GO1133" s="307"/>
      <c r="GP1133" s="307"/>
      <c r="GQ1133" s="307"/>
      <c r="GR1133" s="307"/>
      <c r="GS1133" s="307"/>
      <c r="GT1133" s="307"/>
      <c r="GU1133" s="307"/>
      <c r="GV1133" s="307"/>
      <c r="GW1133" s="307"/>
      <c r="GX1133" s="307"/>
      <c r="GY1133" s="307"/>
      <c r="GZ1133" s="307"/>
      <c r="HA1133" s="307"/>
      <c r="HB1133" s="307"/>
      <c r="HC1133" s="307"/>
      <c r="HD1133" s="307"/>
      <c r="HE1133" s="307"/>
      <c r="HF1133" s="307"/>
      <c r="HG1133" s="307"/>
      <c r="HH1133" s="307"/>
      <c r="HI1133" s="307"/>
      <c r="HJ1133" s="307"/>
      <c r="HK1133" s="307"/>
      <c r="HL1133" s="307"/>
      <c r="HM1133" s="307"/>
      <c r="HN1133" s="307"/>
      <c r="HO1133" s="307"/>
      <c r="HP1133" s="307"/>
      <c r="HQ1133" s="307"/>
      <c r="HR1133" s="307"/>
      <c r="HS1133" s="307"/>
      <c r="HT1133" s="307"/>
      <c r="HU1133" s="307"/>
      <c r="HV1133" s="307"/>
      <c r="HW1133" s="307"/>
      <c r="HX1133" s="307"/>
      <c r="HY1133" s="307"/>
      <c r="HZ1133" s="307"/>
      <c r="IA1133" s="307"/>
      <c r="IB1133" s="307"/>
      <c r="IC1133" s="307"/>
      <c r="ID1133" s="307"/>
      <c r="IE1133" s="307"/>
      <c r="IF1133" s="307"/>
      <c r="IG1133" s="307"/>
      <c r="IH1133" s="307"/>
      <c r="II1133" s="307"/>
      <c r="IJ1133" s="307"/>
      <c r="IK1133" s="307"/>
      <c r="IL1133" s="307"/>
      <c r="IM1133" s="307"/>
      <c r="IN1133" s="307"/>
      <c r="IO1133" s="307"/>
      <c r="IP1133" s="307"/>
      <c r="IQ1133" s="307"/>
      <c r="IR1133" s="307"/>
      <c r="IS1133" s="307"/>
      <c r="IT1133" s="307"/>
      <c r="IU1133" s="307"/>
      <c r="IV1133" s="307"/>
      <c r="IW1133" s="307"/>
      <c r="IX1133" s="307"/>
      <c r="IY1133" s="307"/>
      <c r="IZ1133" s="307"/>
      <c r="JA1133" s="307"/>
      <c r="JB1133" s="307"/>
      <c r="JC1133" s="307"/>
      <c r="JD1133" s="307"/>
      <c r="JE1133" s="307"/>
      <c r="JF1133" s="307"/>
      <c r="JG1133" s="307"/>
      <c r="JH1133" s="307"/>
      <c r="JI1133" s="307"/>
      <c r="JJ1133" s="307"/>
      <c r="JK1133" s="307"/>
      <c r="JL1133" s="307"/>
      <c r="JM1133" s="307"/>
      <c r="JN1133" s="307"/>
      <c r="JO1133" s="307"/>
      <c r="JP1133" s="307"/>
      <c r="JQ1133" s="307"/>
      <c r="JR1133" s="307"/>
      <c r="JS1133" s="307"/>
      <c r="JT1133" s="307"/>
      <c r="JU1133" s="307"/>
      <c r="JV1133" s="307"/>
      <c r="JW1133" s="307"/>
      <c r="JX1133" s="307"/>
      <c r="JY1133" s="307"/>
      <c r="JZ1133" s="307"/>
      <c r="KA1133" s="307"/>
      <c r="KB1133" s="307"/>
      <c r="KC1133" s="307"/>
      <c r="KD1133" s="307"/>
      <c r="KE1133" s="307"/>
      <c r="KF1133" s="307"/>
      <c r="KG1133" s="307"/>
      <c r="KH1133" s="307"/>
      <c r="KI1133" s="307"/>
      <c r="KJ1133" s="307"/>
      <c r="KK1133" s="307"/>
      <c r="KL1133" s="307"/>
      <c r="KM1133" s="307"/>
      <c r="KN1133" s="307"/>
      <c r="KO1133" s="307"/>
      <c r="KP1133" s="307"/>
      <c r="KQ1133" s="307"/>
      <c r="KR1133" s="307"/>
      <c r="KS1133" s="307"/>
      <c r="KT1133" s="307"/>
    </row>
    <row r="1134" spans="36:306" s="56" customFormat="1" ht="15" customHeight="1">
      <c r="AJ1134" s="451">
        <v>27</v>
      </c>
      <c r="AK1134" s="449">
        <v>50</v>
      </c>
      <c r="AL1134" s="450" t="s">
        <v>1044</v>
      </c>
      <c r="AM1134" s="450" t="s">
        <v>1223</v>
      </c>
      <c r="AN1134" s="450" t="s">
        <v>1223</v>
      </c>
      <c r="CB1134" s="307"/>
      <c r="CC1134" s="307"/>
      <c r="CD1134" s="307"/>
      <c r="CE1134" s="307"/>
      <c r="CF1134" s="307"/>
      <c r="CG1134" s="307"/>
      <c r="CH1134" s="307"/>
      <c r="CI1134" s="307"/>
      <c r="CJ1134" s="307"/>
      <c r="CK1134" s="307"/>
      <c r="CL1134" s="307"/>
      <c r="CM1134" s="307"/>
      <c r="CN1134" s="307"/>
      <c r="CO1134" s="307"/>
      <c r="CP1134" s="307"/>
      <c r="CQ1134" s="307"/>
      <c r="CR1134" s="307"/>
      <c r="CS1134" s="307"/>
      <c r="CT1134" s="307"/>
      <c r="CU1134" s="307"/>
      <c r="CV1134" s="307"/>
      <c r="CW1134" s="307"/>
      <c r="CX1134" s="307"/>
      <c r="CY1134" s="307"/>
      <c r="CZ1134" s="307"/>
      <c r="DA1134" s="307"/>
      <c r="DB1134" s="307"/>
      <c r="DC1134" s="307"/>
      <c r="DD1134" s="307"/>
      <c r="DE1134" s="307"/>
      <c r="DF1134" s="307"/>
      <c r="DG1134" s="307"/>
      <c r="DH1134" s="307"/>
      <c r="DI1134" s="390"/>
      <c r="DJ1134" s="390"/>
      <c r="DK1134" s="307"/>
      <c r="DL1134" s="307"/>
      <c r="DM1134" s="307"/>
      <c r="DN1134" s="307"/>
      <c r="DO1134" s="307"/>
      <c r="DP1134" s="307"/>
      <c r="DQ1134" s="307"/>
      <c r="DR1134" s="307"/>
      <c r="DS1134" s="307"/>
      <c r="DT1134" s="307"/>
      <c r="DU1134" s="307"/>
      <c r="DV1134" s="307"/>
      <c r="DW1134" s="307"/>
      <c r="DX1134" s="307"/>
      <c r="DY1134" s="307"/>
      <c r="DZ1134" s="307"/>
      <c r="EA1134" s="307"/>
      <c r="EB1134" s="307"/>
      <c r="EC1134" s="307"/>
      <c r="ED1134" s="307"/>
      <c r="EE1134" s="307"/>
      <c r="EF1134" s="307"/>
      <c r="EG1134" s="307"/>
      <c r="EH1134" s="307"/>
      <c r="EI1134" s="307"/>
      <c r="EJ1134" s="307"/>
      <c r="EK1134" s="307"/>
      <c r="EL1134" s="307"/>
      <c r="EM1134" s="307"/>
      <c r="EN1134" s="307"/>
      <c r="EO1134" s="307"/>
      <c r="EP1134" s="307"/>
      <c r="EQ1134" s="307"/>
      <c r="ER1134" s="307"/>
      <c r="ES1134" s="307"/>
      <c r="ET1134" s="307"/>
      <c r="EU1134" s="390"/>
      <c r="EV1134" s="390"/>
      <c r="EW1134" s="307"/>
      <c r="EX1134" s="307"/>
      <c r="EY1134" s="307"/>
      <c r="EZ1134" s="307"/>
      <c r="FA1134" s="307"/>
      <c r="FB1134" s="307"/>
      <c r="FC1134" s="307"/>
      <c r="FD1134" s="307"/>
      <c r="FE1134" s="307"/>
      <c r="FF1134" s="307"/>
      <c r="FG1134" s="307"/>
      <c r="FH1134" s="307"/>
      <c r="FI1134" s="307"/>
      <c r="FJ1134" s="307"/>
      <c r="FK1134" s="307"/>
      <c r="FL1134" s="307"/>
      <c r="FM1134" s="307"/>
      <c r="FN1134" s="307"/>
      <c r="FO1134" s="307"/>
      <c r="FP1134" s="307"/>
      <c r="FQ1134" s="307"/>
      <c r="FR1134" s="307"/>
      <c r="FS1134" s="307"/>
      <c r="FT1134" s="307"/>
      <c r="FU1134" s="307"/>
      <c r="FV1134" s="307"/>
      <c r="FW1134" s="307"/>
      <c r="FX1134" s="307"/>
      <c r="FY1134" s="307"/>
      <c r="FZ1134" s="307"/>
      <c r="GA1134" s="307"/>
      <c r="GB1134" s="307"/>
      <c r="GC1134" s="307"/>
      <c r="GD1134" s="307"/>
      <c r="GE1134" s="307"/>
      <c r="GF1134" s="307"/>
      <c r="GG1134" s="307"/>
      <c r="GH1134" s="307"/>
      <c r="GI1134" s="307"/>
      <c r="GJ1134" s="307"/>
      <c r="GK1134" s="307"/>
      <c r="GL1134" s="307"/>
      <c r="GM1134" s="307"/>
      <c r="GN1134" s="307"/>
      <c r="GO1134" s="307"/>
      <c r="GP1134" s="307"/>
      <c r="GQ1134" s="307"/>
      <c r="GR1134" s="307"/>
      <c r="GS1134" s="307"/>
      <c r="GT1134" s="307"/>
      <c r="GU1134" s="307"/>
      <c r="GV1134" s="307"/>
      <c r="GW1134" s="307"/>
      <c r="GX1134" s="307"/>
      <c r="GY1134" s="307"/>
      <c r="GZ1134" s="307"/>
      <c r="HA1134" s="307"/>
      <c r="HB1134" s="307"/>
      <c r="HC1134" s="307"/>
      <c r="HD1134" s="307"/>
      <c r="HE1134" s="307"/>
      <c r="HF1134" s="307"/>
      <c r="HG1134" s="307"/>
      <c r="HH1134" s="307"/>
      <c r="HI1134" s="307"/>
      <c r="HJ1134" s="307"/>
      <c r="HK1134" s="307"/>
      <c r="HL1134" s="307"/>
      <c r="HM1134" s="307"/>
      <c r="HN1134" s="307"/>
      <c r="HO1134" s="307"/>
      <c r="HP1134" s="307"/>
      <c r="HQ1134" s="307"/>
      <c r="HR1134" s="307"/>
      <c r="HS1134" s="307"/>
      <c r="HT1134" s="307"/>
      <c r="HU1134" s="307"/>
      <c r="HV1134" s="307"/>
      <c r="HW1134" s="307"/>
      <c r="HX1134" s="307"/>
      <c r="HY1134" s="307"/>
      <c r="HZ1134" s="307"/>
      <c r="IA1134" s="307"/>
      <c r="IB1134" s="307"/>
      <c r="IC1134" s="307"/>
      <c r="ID1134" s="307"/>
      <c r="IE1134" s="307"/>
      <c r="IF1134" s="307"/>
      <c r="IG1134" s="307"/>
      <c r="IH1134" s="307"/>
      <c r="II1134" s="307"/>
      <c r="IJ1134" s="307"/>
      <c r="IK1134" s="307"/>
      <c r="IL1134" s="307"/>
      <c r="IM1134" s="307"/>
      <c r="IN1134" s="307"/>
      <c r="IO1134" s="307"/>
      <c r="IP1134" s="307"/>
      <c r="IQ1134" s="307"/>
      <c r="IR1134" s="307"/>
      <c r="IS1134" s="307"/>
      <c r="IT1134" s="307"/>
      <c r="IU1134" s="307"/>
      <c r="IV1134" s="307"/>
      <c r="IW1134" s="307"/>
      <c r="IX1134" s="307"/>
      <c r="IY1134" s="307"/>
      <c r="IZ1134" s="307"/>
      <c r="JA1134" s="307"/>
      <c r="JB1134" s="307"/>
      <c r="JC1134" s="307"/>
      <c r="JD1134" s="307"/>
      <c r="JE1134" s="307"/>
      <c r="JF1134" s="307"/>
      <c r="JG1134" s="307"/>
      <c r="JH1134" s="307"/>
      <c r="JI1134" s="307"/>
      <c r="JJ1134" s="307"/>
      <c r="JK1134" s="307"/>
      <c r="JL1134" s="307"/>
      <c r="JM1134" s="307"/>
      <c r="JN1134" s="307"/>
      <c r="JO1134" s="307"/>
      <c r="JP1134" s="307"/>
      <c r="JQ1134" s="307"/>
      <c r="JR1134" s="307"/>
      <c r="JS1134" s="307"/>
      <c r="JT1134" s="307"/>
      <c r="JU1134" s="307"/>
      <c r="JV1134" s="307"/>
      <c r="JW1134" s="307"/>
      <c r="JX1134" s="307"/>
      <c r="JY1134" s="307"/>
      <c r="JZ1134" s="307"/>
      <c r="KA1134" s="307"/>
      <c r="KB1134" s="307"/>
      <c r="KC1134" s="307"/>
      <c r="KD1134" s="307"/>
      <c r="KE1134" s="307"/>
      <c r="KF1134" s="307"/>
      <c r="KG1134" s="307"/>
      <c r="KH1134" s="307"/>
      <c r="KI1134" s="307"/>
      <c r="KJ1134" s="307"/>
      <c r="KK1134" s="307"/>
      <c r="KL1134" s="307"/>
      <c r="KM1134" s="307"/>
      <c r="KN1134" s="307"/>
      <c r="KO1134" s="307"/>
      <c r="KP1134" s="307"/>
      <c r="KQ1134" s="307"/>
      <c r="KR1134" s="307"/>
      <c r="KS1134" s="307"/>
      <c r="KT1134" s="307"/>
    </row>
    <row r="1135" spans="36:306" s="56" customFormat="1" ht="15" customHeight="1">
      <c r="AJ1135" s="451">
        <v>28</v>
      </c>
      <c r="AK1135" s="449">
        <v>50</v>
      </c>
      <c r="AL1135" s="450" t="s">
        <v>1044</v>
      </c>
      <c r="AM1135" s="450" t="s">
        <v>1223</v>
      </c>
      <c r="AN1135" s="450" t="s">
        <v>1223</v>
      </c>
      <c r="CB1135" s="307"/>
      <c r="CC1135" s="307"/>
      <c r="CD1135" s="307"/>
      <c r="CE1135" s="307"/>
      <c r="CF1135" s="307"/>
      <c r="CG1135" s="307"/>
      <c r="CH1135" s="307"/>
      <c r="CI1135" s="307"/>
      <c r="CJ1135" s="307"/>
      <c r="CK1135" s="307"/>
      <c r="CL1135" s="307"/>
      <c r="CM1135" s="307"/>
      <c r="CN1135" s="307"/>
      <c r="CO1135" s="307"/>
      <c r="CP1135" s="307"/>
      <c r="CQ1135" s="307"/>
      <c r="CR1135" s="307"/>
      <c r="CS1135" s="307"/>
      <c r="CT1135" s="307"/>
      <c r="CU1135" s="307"/>
      <c r="CV1135" s="307"/>
      <c r="CW1135" s="307"/>
      <c r="CX1135" s="307"/>
      <c r="CY1135" s="307"/>
      <c r="CZ1135" s="307"/>
      <c r="DA1135" s="307"/>
      <c r="DB1135" s="307"/>
      <c r="DC1135" s="307"/>
      <c r="DD1135" s="307"/>
      <c r="DE1135" s="307"/>
      <c r="DF1135" s="307"/>
      <c r="DG1135" s="307"/>
      <c r="DH1135" s="307"/>
      <c r="DI1135" s="390"/>
      <c r="DJ1135" s="390"/>
      <c r="DK1135" s="307"/>
      <c r="DL1135" s="307"/>
      <c r="DM1135" s="307"/>
      <c r="DN1135" s="307"/>
      <c r="DO1135" s="307"/>
      <c r="DP1135" s="307"/>
      <c r="DQ1135" s="307"/>
      <c r="DR1135" s="307"/>
      <c r="DS1135" s="307"/>
      <c r="DT1135" s="307"/>
      <c r="DU1135" s="307"/>
      <c r="DV1135" s="307"/>
      <c r="DW1135" s="307"/>
      <c r="DX1135" s="307"/>
      <c r="DY1135" s="307"/>
      <c r="DZ1135" s="307"/>
      <c r="EA1135" s="307"/>
      <c r="EB1135" s="307"/>
      <c r="EC1135" s="307"/>
      <c r="ED1135" s="307"/>
      <c r="EE1135" s="307"/>
      <c r="EF1135" s="307"/>
      <c r="EG1135" s="307"/>
      <c r="EH1135" s="307"/>
      <c r="EI1135" s="307"/>
      <c r="EJ1135" s="307"/>
      <c r="EK1135" s="307"/>
      <c r="EL1135" s="307"/>
      <c r="EM1135" s="307"/>
      <c r="EN1135" s="307"/>
      <c r="EO1135" s="307"/>
      <c r="EP1135" s="307"/>
      <c r="EQ1135" s="307"/>
      <c r="ER1135" s="307"/>
      <c r="ES1135" s="307"/>
      <c r="ET1135" s="307"/>
      <c r="EU1135" s="390"/>
      <c r="EV1135" s="390"/>
      <c r="EW1135" s="307"/>
      <c r="EX1135" s="307"/>
      <c r="EY1135" s="307"/>
      <c r="EZ1135" s="307"/>
      <c r="FA1135" s="307"/>
      <c r="FB1135" s="307"/>
      <c r="FC1135" s="307"/>
      <c r="FD1135" s="307"/>
      <c r="FE1135" s="307"/>
      <c r="FF1135" s="307"/>
      <c r="FG1135" s="307"/>
      <c r="FH1135" s="307"/>
      <c r="FI1135" s="307"/>
      <c r="FJ1135" s="307"/>
      <c r="FK1135" s="307"/>
      <c r="FL1135" s="307"/>
      <c r="FM1135" s="307"/>
      <c r="FN1135" s="307"/>
      <c r="FO1135" s="307"/>
      <c r="FP1135" s="307"/>
      <c r="FQ1135" s="307"/>
      <c r="FR1135" s="307"/>
      <c r="FS1135" s="307"/>
      <c r="FT1135" s="307"/>
      <c r="FU1135" s="307"/>
      <c r="FV1135" s="307"/>
      <c r="FW1135" s="307"/>
      <c r="FX1135" s="307"/>
      <c r="FY1135" s="307"/>
      <c r="FZ1135" s="307"/>
      <c r="GA1135" s="307"/>
      <c r="GB1135" s="307"/>
      <c r="GC1135" s="307"/>
      <c r="GD1135" s="307"/>
      <c r="GE1135" s="307"/>
      <c r="GF1135" s="307"/>
      <c r="GG1135" s="307"/>
      <c r="GH1135" s="307"/>
      <c r="GI1135" s="307"/>
      <c r="GJ1135" s="307"/>
      <c r="GK1135" s="307"/>
      <c r="GL1135" s="307"/>
      <c r="GM1135" s="307"/>
      <c r="GN1135" s="307"/>
      <c r="GO1135" s="307"/>
      <c r="GP1135" s="307"/>
      <c r="GQ1135" s="307"/>
      <c r="GR1135" s="307"/>
      <c r="GS1135" s="307"/>
      <c r="GT1135" s="307"/>
      <c r="GU1135" s="307"/>
      <c r="GV1135" s="307"/>
      <c r="GW1135" s="307"/>
      <c r="GX1135" s="307"/>
      <c r="GY1135" s="307"/>
      <c r="GZ1135" s="307"/>
      <c r="HA1135" s="307"/>
      <c r="HB1135" s="307"/>
      <c r="HC1135" s="307"/>
      <c r="HD1135" s="307"/>
      <c r="HE1135" s="307"/>
      <c r="HF1135" s="307"/>
      <c r="HG1135" s="307"/>
      <c r="HH1135" s="307"/>
      <c r="HI1135" s="307"/>
      <c r="HJ1135" s="307"/>
      <c r="HK1135" s="307"/>
      <c r="HL1135" s="307"/>
      <c r="HM1135" s="307"/>
      <c r="HN1135" s="307"/>
      <c r="HO1135" s="307"/>
      <c r="HP1135" s="307"/>
      <c r="HQ1135" s="307"/>
      <c r="HR1135" s="307"/>
      <c r="HS1135" s="307"/>
      <c r="HT1135" s="307"/>
      <c r="HU1135" s="307"/>
      <c r="HV1135" s="307"/>
      <c r="HW1135" s="307"/>
      <c r="HX1135" s="307"/>
      <c r="HY1135" s="307"/>
      <c r="HZ1135" s="307"/>
      <c r="IA1135" s="307"/>
      <c r="IB1135" s="307"/>
      <c r="IC1135" s="307"/>
      <c r="ID1135" s="307"/>
      <c r="IE1135" s="307"/>
      <c r="IF1135" s="307"/>
      <c r="IG1135" s="307"/>
      <c r="IH1135" s="307"/>
      <c r="II1135" s="307"/>
      <c r="IJ1135" s="307"/>
      <c r="IK1135" s="307"/>
      <c r="IL1135" s="307"/>
      <c r="IM1135" s="307"/>
      <c r="IN1135" s="307"/>
      <c r="IO1135" s="307"/>
      <c r="IP1135" s="307"/>
      <c r="IQ1135" s="307"/>
      <c r="IR1135" s="307"/>
      <c r="IS1135" s="307"/>
      <c r="IT1135" s="307"/>
      <c r="IU1135" s="307"/>
      <c r="IV1135" s="307"/>
      <c r="IW1135" s="307"/>
      <c r="IX1135" s="307"/>
      <c r="IY1135" s="307"/>
      <c r="IZ1135" s="307"/>
      <c r="JA1135" s="307"/>
      <c r="JB1135" s="307"/>
      <c r="JC1135" s="307"/>
      <c r="JD1135" s="307"/>
      <c r="JE1135" s="307"/>
      <c r="JF1135" s="307"/>
      <c r="JG1135" s="307"/>
      <c r="JH1135" s="307"/>
      <c r="JI1135" s="307"/>
      <c r="JJ1135" s="307"/>
      <c r="JK1135" s="307"/>
      <c r="JL1135" s="307"/>
      <c r="JM1135" s="307"/>
      <c r="JN1135" s="307"/>
      <c r="JO1135" s="307"/>
      <c r="JP1135" s="307"/>
      <c r="JQ1135" s="307"/>
      <c r="JR1135" s="307"/>
      <c r="JS1135" s="307"/>
      <c r="JT1135" s="307"/>
      <c r="JU1135" s="307"/>
      <c r="JV1135" s="307"/>
      <c r="JW1135" s="307"/>
      <c r="JX1135" s="307"/>
      <c r="JY1135" s="307"/>
      <c r="JZ1135" s="307"/>
      <c r="KA1135" s="307"/>
      <c r="KB1135" s="307"/>
      <c r="KC1135" s="307"/>
      <c r="KD1135" s="307"/>
      <c r="KE1135" s="307"/>
      <c r="KF1135" s="307"/>
      <c r="KG1135" s="307"/>
      <c r="KH1135" s="307"/>
      <c r="KI1135" s="307"/>
      <c r="KJ1135" s="307"/>
      <c r="KK1135" s="307"/>
      <c r="KL1135" s="307"/>
      <c r="KM1135" s="307"/>
      <c r="KN1135" s="307"/>
      <c r="KO1135" s="307"/>
      <c r="KP1135" s="307"/>
      <c r="KQ1135" s="307"/>
      <c r="KR1135" s="307"/>
      <c r="KS1135" s="307"/>
      <c r="KT1135" s="307"/>
    </row>
    <row r="1136" spans="36:306" s="56" customFormat="1" ht="15" customHeight="1">
      <c r="AJ1136" s="448">
        <v>29</v>
      </c>
      <c r="AK1136" s="450">
        <v>51</v>
      </c>
      <c r="AL1136" s="450">
        <v>0.1</v>
      </c>
      <c r="AM1136" s="450" t="s">
        <v>1224</v>
      </c>
      <c r="AN1136" s="450" t="s">
        <v>1224</v>
      </c>
      <c r="CB1136" s="307"/>
      <c r="CC1136" s="307"/>
      <c r="CD1136" s="307"/>
      <c r="CE1136" s="307"/>
      <c r="CF1136" s="307"/>
      <c r="CG1136" s="307"/>
      <c r="CH1136" s="307"/>
      <c r="CI1136" s="307"/>
      <c r="CJ1136" s="307"/>
      <c r="CK1136" s="307"/>
      <c r="CL1136" s="307"/>
      <c r="CM1136" s="307"/>
      <c r="CN1136" s="307"/>
      <c r="CO1136" s="307"/>
      <c r="CP1136" s="307"/>
      <c r="CQ1136" s="307"/>
      <c r="CR1136" s="307"/>
      <c r="CS1136" s="307"/>
      <c r="CT1136" s="307"/>
      <c r="CU1136" s="307"/>
      <c r="CV1136" s="307"/>
      <c r="CW1136" s="307"/>
      <c r="CX1136" s="307"/>
      <c r="CY1136" s="307"/>
      <c r="CZ1136" s="307"/>
      <c r="DA1136" s="307"/>
      <c r="DB1136" s="307"/>
      <c r="DC1136" s="307"/>
      <c r="DD1136" s="307"/>
      <c r="DE1136" s="307"/>
      <c r="DF1136" s="307"/>
      <c r="DG1136" s="307"/>
      <c r="DH1136" s="307"/>
      <c r="DI1136" s="390"/>
      <c r="DJ1136" s="390"/>
      <c r="DK1136" s="307"/>
      <c r="DL1136" s="307"/>
      <c r="DM1136" s="307"/>
      <c r="DN1136" s="307"/>
      <c r="DO1136" s="307"/>
      <c r="DP1136" s="307"/>
      <c r="DQ1136" s="307"/>
      <c r="DR1136" s="307"/>
      <c r="DS1136" s="307"/>
      <c r="DT1136" s="307"/>
      <c r="DU1136" s="307"/>
      <c r="DV1136" s="307"/>
      <c r="DW1136" s="307"/>
      <c r="DX1136" s="307"/>
      <c r="DY1136" s="307"/>
      <c r="DZ1136" s="307"/>
      <c r="EA1136" s="307"/>
      <c r="EB1136" s="307"/>
      <c r="EC1136" s="307"/>
      <c r="ED1136" s="307"/>
      <c r="EE1136" s="307"/>
      <c r="EF1136" s="307"/>
      <c r="EG1136" s="307"/>
      <c r="EH1136" s="307"/>
      <c r="EI1136" s="307"/>
      <c r="EJ1136" s="307"/>
      <c r="EK1136" s="307"/>
      <c r="EL1136" s="307"/>
      <c r="EM1136" s="307"/>
      <c r="EN1136" s="307"/>
      <c r="EO1136" s="307"/>
      <c r="EP1136" s="307"/>
      <c r="EQ1136" s="307"/>
      <c r="ER1136" s="307"/>
      <c r="ES1136" s="307"/>
      <c r="ET1136" s="307"/>
      <c r="EU1136" s="390"/>
      <c r="EV1136" s="390"/>
      <c r="EW1136" s="307"/>
      <c r="EX1136" s="307"/>
      <c r="EY1136" s="307"/>
      <c r="EZ1136" s="307"/>
      <c r="FA1136" s="307"/>
      <c r="FB1136" s="307"/>
      <c r="FC1136" s="307"/>
      <c r="FD1136" s="307"/>
      <c r="FE1136" s="307"/>
      <c r="FF1136" s="307"/>
      <c r="FG1136" s="307"/>
      <c r="FH1136" s="307"/>
      <c r="FI1136" s="307"/>
      <c r="FJ1136" s="307"/>
      <c r="FK1136" s="307"/>
      <c r="FL1136" s="307"/>
      <c r="FM1136" s="307"/>
      <c r="FN1136" s="307"/>
      <c r="FO1136" s="307"/>
      <c r="FP1136" s="307"/>
      <c r="FQ1136" s="307"/>
      <c r="FR1136" s="307"/>
      <c r="FS1136" s="307"/>
      <c r="FT1136" s="307"/>
      <c r="FU1136" s="307"/>
      <c r="FV1136" s="307"/>
      <c r="FW1136" s="307"/>
      <c r="FX1136" s="307"/>
      <c r="FY1136" s="307"/>
      <c r="FZ1136" s="307"/>
      <c r="GA1136" s="307"/>
      <c r="GB1136" s="307"/>
      <c r="GC1136" s="307"/>
      <c r="GD1136" s="307"/>
      <c r="GE1136" s="307"/>
      <c r="GF1136" s="307"/>
      <c r="GG1136" s="307"/>
      <c r="GH1136" s="307"/>
      <c r="GI1136" s="307"/>
      <c r="GJ1136" s="307"/>
      <c r="GK1136" s="307"/>
      <c r="GL1136" s="307"/>
      <c r="GM1136" s="307"/>
      <c r="GN1136" s="307"/>
      <c r="GO1136" s="307"/>
      <c r="GP1136" s="307"/>
      <c r="GQ1136" s="307"/>
      <c r="GR1136" s="307"/>
      <c r="GS1136" s="307"/>
      <c r="GT1136" s="307"/>
      <c r="GU1136" s="307"/>
      <c r="GV1136" s="307"/>
      <c r="GW1136" s="307"/>
      <c r="GX1136" s="307"/>
      <c r="GY1136" s="307"/>
      <c r="GZ1136" s="307"/>
      <c r="HA1136" s="307"/>
      <c r="HB1136" s="307"/>
      <c r="HC1136" s="307"/>
      <c r="HD1136" s="307"/>
      <c r="HE1136" s="307"/>
      <c r="HF1136" s="307"/>
      <c r="HG1136" s="307"/>
      <c r="HH1136" s="307"/>
      <c r="HI1136" s="307"/>
      <c r="HJ1136" s="307"/>
      <c r="HK1136" s="307"/>
      <c r="HL1136" s="307"/>
      <c r="HM1136" s="307"/>
      <c r="HN1136" s="307"/>
      <c r="HO1136" s="307"/>
      <c r="HP1136" s="307"/>
      <c r="HQ1136" s="307"/>
      <c r="HR1136" s="307"/>
      <c r="HS1136" s="307"/>
      <c r="HT1136" s="307"/>
      <c r="HU1136" s="307"/>
      <c r="HV1136" s="307"/>
      <c r="HW1136" s="307"/>
      <c r="HX1136" s="307"/>
      <c r="HY1136" s="307"/>
      <c r="HZ1136" s="307"/>
      <c r="IA1136" s="307"/>
      <c r="IB1136" s="307"/>
      <c r="IC1136" s="307"/>
      <c r="ID1136" s="307"/>
      <c r="IE1136" s="307"/>
      <c r="IF1136" s="307"/>
      <c r="IG1136" s="307"/>
      <c r="IH1136" s="307"/>
      <c r="II1136" s="307"/>
      <c r="IJ1136" s="307"/>
      <c r="IK1136" s="307"/>
      <c r="IL1136" s="307"/>
      <c r="IM1136" s="307"/>
      <c r="IN1136" s="307"/>
      <c r="IO1136" s="307"/>
      <c r="IP1136" s="307"/>
      <c r="IQ1136" s="307"/>
      <c r="IR1136" s="307"/>
      <c r="IS1136" s="307"/>
      <c r="IT1136" s="307"/>
      <c r="IU1136" s="307"/>
      <c r="IV1136" s="307"/>
      <c r="IW1136" s="307"/>
      <c r="IX1136" s="307"/>
      <c r="IY1136" s="307"/>
      <c r="IZ1136" s="307"/>
      <c r="JA1136" s="307"/>
      <c r="JB1136" s="307"/>
      <c r="JC1136" s="307"/>
      <c r="JD1136" s="307"/>
      <c r="JE1136" s="307"/>
      <c r="JF1136" s="307"/>
      <c r="JG1136" s="307"/>
      <c r="JH1136" s="307"/>
      <c r="JI1136" s="307"/>
      <c r="JJ1136" s="307"/>
      <c r="JK1136" s="307"/>
      <c r="JL1136" s="307"/>
      <c r="JM1136" s="307"/>
      <c r="JN1136" s="307"/>
      <c r="JO1136" s="307"/>
      <c r="JP1136" s="307"/>
      <c r="JQ1136" s="307"/>
      <c r="JR1136" s="307"/>
      <c r="JS1136" s="307"/>
      <c r="JT1136" s="307"/>
      <c r="JU1136" s="307"/>
      <c r="JV1136" s="307"/>
      <c r="JW1136" s="307"/>
      <c r="JX1136" s="307"/>
      <c r="JY1136" s="307"/>
      <c r="JZ1136" s="307"/>
      <c r="KA1136" s="307"/>
      <c r="KB1136" s="307"/>
      <c r="KC1136" s="307"/>
      <c r="KD1136" s="307"/>
      <c r="KE1136" s="307"/>
      <c r="KF1136" s="307"/>
      <c r="KG1136" s="307"/>
      <c r="KH1136" s="307"/>
      <c r="KI1136" s="307"/>
      <c r="KJ1136" s="307"/>
      <c r="KK1136" s="307"/>
      <c r="KL1136" s="307"/>
      <c r="KM1136" s="307"/>
      <c r="KN1136" s="307"/>
      <c r="KO1136" s="307"/>
      <c r="KP1136" s="307"/>
      <c r="KQ1136" s="307"/>
      <c r="KR1136" s="307"/>
      <c r="KS1136" s="307"/>
      <c r="KT1136" s="307"/>
    </row>
    <row r="1137" spans="14:306" s="56" customFormat="1" ht="15" customHeight="1">
      <c r="AJ1137" s="451">
        <v>30</v>
      </c>
      <c r="AK1137" s="449">
        <v>52</v>
      </c>
      <c r="AL1137" s="450">
        <v>0.1</v>
      </c>
      <c r="AM1137" s="450" t="s">
        <v>1225</v>
      </c>
      <c r="AN1137" s="450" t="s">
        <v>1225</v>
      </c>
      <c r="CB1137" s="307"/>
      <c r="CC1137" s="307"/>
      <c r="CD1137" s="307"/>
      <c r="CE1137" s="307"/>
      <c r="CF1137" s="307"/>
      <c r="CG1137" s="307"/>
      <c r="CH1137" s="307"/>
      <c r="CI1137" s="307"/>
      <c r="CJ1137" s="307"/>
      <c r="CK1137" s="307"/>
      <c r="CL1137" s="307"/>
      <c r="CM1137" s="307"/>
      <c r="CN1137" s="307"/>
      <c r="CO1137" s="307"/>
      <c r="CP1137" s="307"/>
      <c r="CQ1137" s="307"/>
      <c r="CR1137" s="307"/>
      <c r="CS1137" s="307"/>
      <c r="CT1137" s="307"/>
      <c r="CU1137" s="307"/>
      <c r="CV1137" s="307"/>
      <c r="CW1137" s="307"/>
      <c r="CX1137" s="307"/>
      <c r="CY1137" s="307"/>
      <c r="CZ1137" s="307"/>
      <c r="DA1137" s="307"/>
      <c r="DB1137" s="307"/>
      <c r="DC1137" s="307"/>
      <c r="DD1137" s="307"/>
      <c r="DE1137" s="307"/>
      <c r="DF1137" s="307"/>
      <c r="DG1137" s="307"/>
      <c r="DH1137" s="307"/>
      <c r="DI1137" s="390"/>
      <c r="DJ1137" s="390"/>
      <c r="DK1137" s="307"/>
      <c r="DL1137" s="307"/>
      <c r="DM1137" s="307"/>
      <c r="DN1137" s="307"/>
      <c r="DO1137" s="307"/>
      <c r="DP1137" s="307"/>
      <c r="DQ1137" s="307"/>
      <c r="DR1137" s="307"/>
      <c r="DS1137" s="307"/>
      <c r="DT1137" s="307"/>
      <c r="DU1137" s="307"/>
      <c r="DV1137" s="307"/>
      <c r="DW1137" s="307"/>
      <c r="DX1137" s="307"/>
      <c r="DY1137" s="307"/>
      <c r="DZ1137" s="307"/>
      <c r="EA1137" s="307"/>
      <c r="EB1137" s="307"/>
      <c r="EC1137" s="307"/>
      <c r="ED1137" s="307"/>
      <c r="EE1137" s="307"/>
      <c r="EF1137" s="307"/>
      <c r="EG1137" s="307"/>
      <c r="EH1137" s="307"/>
      <c r="EI1137" s="307"/>
      <c r="EJ1137" s="307"/>
      <c r="EK1137" s="307"/>
      <c r="EL1137" s="307"/>
      <c r="EM1137" s="307"/>
      <c r="EN1137" s="307"/>
      <c r="EO1137" s="307"/>
      <c r="EP1137" s="307"/>
      <c r="EQ1137" s="307"/>
      <c r="ER1137" s="307"/>
      <c r="ES1137" s="307"/>
      <c r="ET1137" s="307"/>
      <c r="EU1137" s="390"/>
      <c r="EV1137" s="390"/>
      <c r="EW1137" s="307"/>
      <c r="EX1137" s="307"/>
      <c r="EY1137" s="307"/>
      <c r="EZ1137" s="307"/>
      <c r="FA1137" s="307"/>
      <c r="FB1137" s="307"/>
      <c r="FC1137" s="307"/>
      <c r="FD1137" s="307"/>
      <c r="FE1137" s="307"/>
      <c r="FF1137" s="307"/>
      <c r="FG1137" s="307"/>
      <c r="FH1137" s="307"/>
      <c r="FI1137" s="307"/>
      <c r="FJ1137" s="307"/>
      <c r="FK1137" s="307"/>
      <c r="FL1137" s="307"/>
      <c r="FM1137" s="307"/>
      <c r="FN1137" s="307"/>
      <c r="FO1137" s="307"/>
      <c r="FP1137" s="307"/>
      <c r="FQ1137" s="307"/>
      <c r="FR1137" s="307"/>
      <c r="FS1137" s="307"/>
      <c r="FT1137" s="307"/>
      <c r="FU1137" s="307"/>
      <c r="FV1137" s="307"/>
      <c r="FW1137" s="307"/>
      <c r="FX1137" s="307"/>
      <c r="FY1137" s="307"/>
      <c r="FZ1137" s="307"/>
      <c r="GA1137" s="307"/>
      <c r="GB1137" s="307"/>
      <c r="GC1137" s="307"/>
      <c r="GD1137" s="307"/>
      <c r="GE1137" s="307"/>
      <c r="GF1137" s="307"/>
      <c r="GG1137" s="307"/>
      <c r="GH1137" s="307"/>
      <c r="GI1137" s="307"/>
      <c r="GJ1137" s="307"/>
      <c r="GK1137" s="307"/>
      <c r="GL1137" s="307"/>
      <c r="GM1137" s="307"/>
      <c r="GN1137" s="307"/>
      <c r="GO1137" s="307"/>
      <c r="GP1137" s="307"/>
      <c r="GQ1137" s="307"/>
      <c r="GR1137" s="307"/>
      <c r="GS1137" s="307"/>
      <c r="GT1137" s="307"/>
      <c r="GU1137" s="307"/>
      <c r="GV1137" s="307"/>
      <c r="GW1137" s="307"/>
      <c r="GX1137" s="307"/>
      <c r="GY1137" s="307"/>
      <c r="GZ1137" s="307"/>
      <c r="HA1137" s="307"/>
      <c r="HB1137" s="307"/>
      <c r="HC1137" s="307"/>
      <c r="HD1137" s="307"/>
      <c r="HE1137" s="307"/>
      <c r="HF1137" s="307"/>
      <c r="HG1137" s="307"/>
      <c r="HH1137" s="307"/>
      <c r="HI1137" s="307"/>
      <c r="HJ1137" s="307"/>
      <c r="HK1137" s="307"/>
      <c r="HL1137" s="307"/>
      <c r="HM1137" s="307"/>
      <c r="HN1137" s="307"/>
      <c r="HO1137" s="307"/>
      <c r="HP1137" s="307"/>
      <c r="HQ1137" s="307"/>
      <c r="HR1137" s="307"/>
      <c r="HS1137" s="307"/>
      <c r="HT1137" s="307"/>
      <c r="HU1137" s="307"/>
      <c r="HV1137" s="307"/>
      <c r="HW1137" s="307"/>
      <c r="HX1137" s="307"/>
      <c r="HY1137" s="307"/>
      <c r="HZ1137" s="307"/>
      <c r="IA1137" s="307"/>
      <c r="IB1137" s="307"/>
      <c r="IC1137" s="307"/>
      <c r="ID1137" s="307"/>
      <c r="IE1137" s="307"/>
      <c r="IF1137" s="307"/>
      <c r="IG1137" s="307"/>
      <c r="IH1137" s="307"/>
      <c r="II1137" s="307"/>
      <c r="IJ1137" s="307"/>
      <c r="IK1137" s="307"/>
      <c r="IL1137" s="307"/>
      <c r="IM1137" s="307"/>
      <c r="IN1137" s="307"/>
      <c r="IO1137" s="307"/>
      <c r="IP1137" s="307"/>
      <c r="IQ1137" s="307"/>
      <c r="IR1137" s="307"/>
      <c r="IS1137" s="307"/>
      <c r="IT1137" s="307"/>
      <c r="IU1137" s="307"/>
      <c r="IV1137" s="307"/>
      <c r="IW1137" s="307"/>
      <c r="IX1137" s="307"/>
      <c r="IY1137" s="307"/>
      <c r="IZ1137" s="307"/>
      <c r="JA1137" s="307"/>
      <c r="JB1137" s="307"/>
      <c r="JC1137" s="307"/>
      <c r="JD1137" s="307"/>
      <c r="JE1137" s="307"/>
      <c r="JF1137" s="307"/>
      <c r="JG1137" s="307"/>
      <c r="JH1137" s="307"/>
      <c r="JI1137" s="307"/>
      <c r="JJ1137" s="307"/>
      <c r="JK1137" s="307"/>
      <c r="JL1137" s="307"/>
      <c r="JM1137" s="307"/>
      <c r="JN1137" s="307"/>
      <c r="JO1137" s="307"/>
      <c r="JP1137" s="307"/>
      <c r="JQ1137" s="307"/>
      <c r="JR1137" s="307"/>
      <c r="JS1137" s="307"/>
      <c r="JT1137" s="307"/>
      <c r="JU1137" s="307"/>
      <c r="JV1137" s="307"/>
      <c r="JW1137" s="307"/>
      <c r="JX1137" s="307"/>
      <c r="JY1137" s="307"/>
      <c r="JZ1137" s="307"/>
      <c r="KA1137" s="307"/>
      <c r="KB1137" s="307"/>
      <c r="KC1137" s="307"/>
      <c r="KD1137" s="307"/>
      <c r="KE1137" s="307"/>
      <c r="KF1137" s="307"/>
      <c r="KG1137" s="307"/>
      <c r="KH1137" s="307"/>
      <c r="KI1137" s="307"/>
      <c r="KJ1137" s="307"/>
      <c r="KK1137" s="307"/>
      <c r="KL1137" s="307"/>
      <c r="KM1137" s="307"/>
      <c r="KN1137" s="307"/>
      <c r="KO1137" s="307"/>
      <c r="KP1137" s="307"/>
      <c r="KQ1137" s="307"/>
      <c r="KR1137" s="307"/>
      <c r="KS1137" s="307"/>
      <c r="KT1137" s="307"/>
    </row>
    <row r="1138" spans="14:306" s="56" customFormat="1" ht="15" customHeight="1">
      <c r="AJ1138" s="451">
        <v>31</v>
      </c>
      <c r="AK1138" s="449">
        <v>52</v>
      </c>
      <c r="AL1138" s="450">
        <v>0.1</v>
      </c>
      <c r="AM1138" s="450" t="s">
        <v>1225</v>
      </c>
      <c r="AN1138" s="450" t="s">
        <v>1225</v>
      </c>
      <c r="CB1138" s="307"/>
      <c r="CC1138" s="307"/>
      <c r="CD1138" s="307"/>
      <c r="CE1138" s="307"/>
      <c r="CF1138" s="307"/>
      <c r="CG1138" s="307"/>
      <c r="CH1138" s="307"/>
      <c r="CI1138" s="307"/>
      <c r="CJ1138" s="307"/>
      <c r="CK1138" s="307"/>
      <c r="CL1138" s="307"/>
      <c r="CM1138" s="307"/>
      <c r="CN1138" s="307"/>
      <c r="CO1138" s="307"/>
      <c r="CP1138" s="307"/>
      <c r="CQ1138" s="307"/>
      <c r="CR1138" s="307"/>
      <c r="CS1138" s="307"/>
      <c r="CT1138" s="307"/>
      <c r="CU1138" s="307"/>
      <c r="CV1138" s="307"/>
      <c r="CW1138" s="307"/>
      <c r="CX1138" s="307"/>
      <c r="CY1138" s="307"/>
      <c r="CZ1138" s="307"/>
      <c r="DA1138" s="307"/>
      <c r="DB1138" s="307"/>
      <c r="DC1138" s="307"/>
      <c r="DD1138" s="307"/>
      <c r="DE1138" s="307"/>
      <c r="DF1138" s="307"/>
      <c r="DG1138" s="307"/>
      <c r="DH1138" s="307"/>
      <c r="DI1138" s="390"/>
      <c r="DJ1138" s="390"/>
      <c r="DK1138" s="307"/>
      <c r="DL1138" s="307"/>
      <c r="DM1138" s="307"/>
      <c r="DN1138" s="307"/>
      <c r="DO1138" s="307"/>
      <c r="DP1138" s="307"/>
      <c r="DQ1138" s="307"/>
      <c r="DR1138" s="307"/>
      <c r="DS1138" s="307"/>
      <c r="DT1138" s="307"/>
      <c r="DU1138" s="307"/>
      <c r="DV1138" s="307"/>
      <c r="DW1138" s="307"/>
      <c r="DX1138" s="307"/>
      <c r="DY1138" s="307"/>
      <c r="DZ1138" s="307"/>
      <c r="EA1138" s="307"/>
      <c r="EB1138" s="307"/>
      <c r="EC1138" s="307"/>
      <c r="ED1138" s="307"/>
      <c r="EE1138" s="307"/>
      <c r="EF1138" s="307"/>
      <c r="EG1138" s="307"/>
      <c r="EH1138" s="307"/>
      <c r="EI1138" s="307"/>
      <c r="EJ1138" s="307"/>
      <c r="EK1138" s="307"/>
      <c r="EL1138" s="307"/>
      <c r="EM1138" s="307"/>
      <c r="EN1138" s="307"/>
      <c r="EO1138" s="307"/>
      <c r="EP1138" s="307"/>
      <c r="EQ1138" s="307"/>
      <c r="ER1138" s="307"/>
      <c r="ES1138" s="307"/>
      <c r="ET1138" s="307"/>
      <c r="EU1138" s="390"/>
      <c r="EV1138" s="390"/>
      <c r="EW1138" s="307"/>
      <c r="EX1138" s="307"/>
      <c r="EY1138" s="307"/>
      <c r="EZ1138" s="307"/>
      <c r="FA1138" s="307"/>
      <c r="FB1138" s="307"/>
      <c r="FC1138" s="307"/>
      <c r="FD1138" s="307"/>
      <c r="FE1138" s="307"/>
      <c r="FF1138" s="307"/>
      <c r="FG1138" s="307"/>
      <c r="FH1138" s="307"/>
      <c r="FI1138" s="307"/>
      <c r="FJ1138" s="307"/>
      <c r="FK1138" s="307"/>
      <c r="FL1138" s="307"/>
      <c r="FM1138" s="307"/>
      <c r="FN1138" s="307"/>
      <c r="FO1138" s="307"/>
      <c r="FP1138" s="307"/>
      <c r="FQ1138" s="307"/>
      <c r="FR1138" s="307"/>
      <c r="FS1138" s="307"/>
      <c r="FT1138" s="307"/>
      <c r="FU1138" s="307"/>
      <c r="FV1138" s="307"/>
      <c r="FW1138" s="307"/>
      <c r="FX1138" s="307"/>
      <c r="FY1138" s="307"/>
      <c r="FZ1138" s="307"/>
      <c r="GA1138" s="307"/>
      <c r="GB1138" s="307"/>
      <c r="GC1138" s="307"/>
      <c r="GD1138" s="307"/>
      <c r="GE1138" s="307"/>
      <c r="GF1138" s="307"/>
      <c r="GG1138" s="307"/>
      <c r="GH1138" s="307"/>
      <c r="GI1138" s="307"/>
      <c r="GJ1138" s="307"/>
      <c r="GK1138" s="307"/>
      <c r="GL1138" s="307"/>
      <c r="GM1138" s="307"/>
      <c r="GN1138" s="307"/>
      <c r="GO1138" s="307"/>
      <c r="GP1138" s="307"/>
      <c r="GQ1138" s="307"/>
      <c r="GR1138" s="307"/>
      <c r="GS1138" s="307"/>
      <c r="GT1138" s="307"/>
      <c r="GU1138" s="307"/>
      <c r="GV1138" s="307"/>
      <c r="GW1138" s="307"/>
      <c r="GX1138" s="307"/>
      <c r="GY1138" s="307"/>
      <c r="GZ1138" s="307"/>
      <c r="HA1138" s="307"/>
      <c r="HB1138" s="307"/>
      <c r="HC1138" s="307"/>
      <c r="HD1138" s="307"/>
      <c r="HE1138" s="307"/>
      <c r="HF1138" s="307"/>
      <c r="HG1138" s="307"/>
      <c r="HH1138" s="307"/>
      <c r="HI1138" s="307"/>
      <c r="HJ1138" s="307"/>
      <c r="HK1138" s="307"/>
      <c r="HL1138" s="307"/>
      <c r="HM1138" s="307"/>
      <c r="HN1138" s="307"/>
      <c r="HO1138" s="307"/>
      <c r="HP1138" s="307"/>
      <c r="HQ1138" s="307"/>
      <c r="HR1138" s="307"/>
      <c r="HS1138" s="307"/>
      <c r="HT1138" s="307"/>
      <c r="HU1138" s="307"/>
      <c r="HV1138" s="307"/>
      <c r="HW1138" s="307"/>
      <c r="HX1138" s="307"/>
      <c r="HY1138" s="307"/>
      <c r="HZ1138" s="307"/>
      <c r="IA1138" s="307"/>
      <c r="IB1138" s="307"/>
      <c r="IC1138" s="307"/>
      <c r="ID1138" s="307"/>
      <c r="IE1138" s="307"/>
      <c r="IF1138" s="307"/>
      <c r="IG1138" s="307"/>
      <c r="IH1138" s="307"/>
      <c r="II1138" s="307"/>
      <c r="IJ1138" s="307"/>
      <c r="IK1138" s="307"/>
      <c r="IL1138" s="307"/>
      <c r="IM1138" s="307"/>
      <c r="IN1138" s="307"/>
      <c r="IO1138" s="307"/>
      <c r="IP1138" s="307"/>
      <c r="IQ1138" s="307"/>
      <c r="IR1138" s="307"/>
      <c r="IS1138" s="307"/>
      <c r="IT1138" s="307"/>
      <c r="IU1138" s="307"/>
      <c r="IV1138" s="307"/>
      <c r="IW1138" s="307"/>
      <c r="IX1138" s="307"/>
      <c r="IY1138" s="307"/>
      <c r="IZ1138" s="307"/>
      <c r="JA1138" s="307"/>
      <c r="JB1138" s="307"/>
      <c r="JC1138" s="307"/>
      <c r="JD1138" s="307"/>
      <c r="JE1138" s="307"/>
      <c r="JF1138" s="307"/>
      <c r="JG1138" s="307"/>
      <c r="JH1138" s="307"/>
      <c r="JI1138" s="307"/>
      <c r="JJ1138" s="307"/>
      <c r="JK1138" s="307"/>
      <c r="JL1138" s="307"/>
      <c r="JM1138" s="307"/>
      <c r="JN1138" s="307"/>
      <c r="JO1138" s="307"/>
      <c r="JP1138" s="307"/>
      <c r="JQ1138" s="307"/>
      <c r="JR1138" s="307"/>
      <c r="JS1138" s="307"/>
      <c r="JT1138" s="307"/>
      <c r="JU1138" s="307"/>
      <c r="JV1138" s="307"/>
      <c r="JW1138" s="307"/>
      <c r="JX1138" s="307"/>
      <c r="JY1138" s="307"/>
      <c r="JZ1138" s="307"/>
      <c r="KA1138" s="307"/>
      <c r="KB1138" s="307"/>
      <c r="KC1138" s="307"/>
      <c r="KD1138" s="307"/>
      <c r="KE1138" s="307"/>
      <c r="KF1138" s="307"/>
      <c r="KG1138" s="307"/>
      <c r="KH1138" s="307"/>
      <c r="KI1138" s="307"/>
      <c r="KJ1138" s="307"/>
      <c r="KK1138" s="307"/>
      <c r="KL1138" s="307"/>
      <c r="KM1138" s="307"/>
      <c r="KN1138" s="307"/>
      <c r="KO1138" s="307"/>
      <c r="KP1138" s="307"/>
      <c r="KQ1138" s="307"/>
      <c r="KR1138" s="307"/>
      <c r="KS1138" s="307"/>
      <c r="KT1138" s="307"/>
    </row>
    <row r="1139" spans="14:306" s="56" customFormat="1" ht="15" customHeight="1">
      <c r="AJ1139" s="452">
        <v>32</v>
      </c>
      <c r="AK1139" s="449">
        <v>53</v>
      </c>
      <c r="AL1139" s="450">
        <v>0.1</v>
      </c>
      <c r="AM1139" s="450" t="s">
        <v>1226</v>
      </c>
      <c r="AN1139" s="450" t="s">
        <v>1227</v>
      </c>
      <c r="CB1139" s="307"/>
      <c r="CC1139" s="307"/>
      <c r="CD1139" s="307"/>
      <c r="CE1139" s="307"/>
      <c r="CF1139" s="307"/>
      <c r="CG1139" s="307"/>
      <c r="CH1139" s="307"/>
      <c r="CI1139" s="307"/>
      <c r="CJ1139" s="307"/>
      <c r="CK1139" s="307"/>
      <c r="CL1139" s="307"/>
      <c r="CM1139" s="307"/>
      <c r="CN1139" s="307"/>
      <c r="CO1139" s="307"/>
      <c r="CP1139" s="307"/>
      <c r="CQ1139" s="307"/>
      <c r="CR1139" s="307"/>
      <c r="CS1139" s="307"/>
      <c r="CT1139" s="307"/>
      <c r="CU1139" s="307"/>
      <c r="CV1139" s="307"/>
      <c r="CW1139" s="307"/>
      <c r="CX1139" s="307"/>
      <c r="CY1139" s="307"/>
      <c r="CZ1139" s="307"/>
      <c r="DA1139" s="307"/>
      <c r="DB1139" s="307"/>
      <c r="DC1139" s="307"/>
      <c r="DD1139" s="307"/>
      <c r="DE1139" s="307"/>
      <c r="DF1139" s="307"/>
      <c r="DG1139" s="307"/>
      <c r="DH1139" s="307"/>
      <c r="DI1139" s="390"/>
      <c r="DJ1139" s="390"/>
      <c r="DK1139" s="307"/>
      <c r="DL1139" s="307"/>
      <c r="DM1139" s="307"/>
      <c r="DN1139" s="307"/>
      <c r="DO1139" s="307"/>
      <c r="DP1139" s="307"/>
      <c r="DQ1139" s="307"/>
      <c r="DR1139" s="307"/>
      <c r="DS1139" s="307"/>
      <c r="DT1139" s="307"/>
      <c r="DU1139" s="307"/>
      <c r="DV1139" s="307"/>
      <c r="DW1139" s="307"/>
      <c r="DX1139" s="307"/>
      <c r="DY1139" s="307"/>
      <c r="DZ1139" s="307"/>
      <c r="EA1139" s="307"/>
      <c r="EB1139" s="307"/>
      <c r="EC1139" s="307"/>
      <c r="ED1139" s="307"/>
      <c r="EE1139" s="307"/>
      <c r="EF1139" s="307"/>
      <c r="EG1139" s="307"/>
      <c r="EH1139" s="307"/>
      <c r="EI1139" s="307"/>
      <c r="EJ1139" s="307"/>
      <c r="EK1139" s="307"/>
      <c r="EL1139" s="307"/>
      <c r="EM1139" s="307"/>
      <c r="EN1139" s="307"/>
      <c r="EO1139" s="307"/>
      <c r="EP1139" s="307"/>
      <c r="EQ1139" s="307"/>
      <c r="ER1139" s="307"/>
      <c r="ES1139" s="307"/>
      <c r="ET1139" s="307"/>
      <c r="EU1139" s="390"/>
      <c r="EV1139" s="390"/>
      <c r="EW1139" s="307"/>
      <c r="EX1139" s="307"/>
      <c r="EY1139" s="307"/>
      <c r="EZ1139" s="307"/>
      <c r="FA1139" s="307"/>
      <c r="FB1139" s="307"/>
      <c r="FC1139" s="307"/>
      <c r="FD1139" s="307"/>
      <c r="FE1139" s="307"/>
      <c r="FF1139" s="307"/>
      <c r="FG1139" s="307"/>
      <c r="FH1139" s="307"/>
      <c r="FI1139" s="307"/>
      <c r="FJ1139" s="307"/>
      <c r="FK1139" s="307"/>
      <c r="FL1139" s="307"/>
      <c r="FM1139" s="307"/>
      <c r="FN1139" s="307"/>
      <c r="FO1139" s="307"/>
      <c r="FP1139" s="307"/>
      <c r="FQ1139" s="307"/>
      <c r="FR1139" s="307"/>
      <c r="FS1139" s="307"/>
      <c r="FT1139" s="307"/>
      <c r="FU1139" s="307"/>
      <c r="FV1139" s="307"/>
      <c r="FW1139" s="307"/>
      <c r="FX1139" s="307"/>
      <c r="FY1139" s="307"/>
      <c r="FZ1139" s="307"/>
      <c r="GA1139" s="307"/>
      <c r="GB1139" s="307"/>
      <c r="GC1139" s="307"/>
      <c r="GD1139" s="307"/>
      <c r="GE1139" s="307"/>
      <c r="GF1139" s="307"/>
      <c r="GG1139" s="307"/>
      <c r="GH1139" s="307"/>
      <c r="GI1139" s="307"/>
      <c r="GJ1139" s="307"/>
      <c r="GK1139" s="307"/>
      <c r="GL1139" s="307"/>
      <c r="GM1139" s="307"/>
      <c r="GN1139" s="307"/>
      <c r="GO1139" s="307"/>
      <c r="GP1139" s="307"/>
      <c r="GQ1139" s="307"/>
      <c r="GR1139" s="307"/>
      <c r="GS1139" s="307"/>
      <c r="GT1139" s="307"/>
      <c r="GU1139" s="307"/>
      <c r="GV1139" s="307"/>
      <c r="GW1139" s="307"/>
      <c r="GX1139" s="307"/>
      <c r="GY1139" s="307"/>
      <c r="GZ1139" s="307"/>
      <c r="HA1139" s="307"/>
      <c r="HB1139" s="307"/>
      <c r="HC1139" s="307"/>
      <c r="HD1139" s="307"/>
      <c r="HE1139" s="307"/>
      <c r="HF1139" s="307"/>
      <c r="HG1139" s="307"/>
      <c r="HH1139" s="307"/>
      <c r="HI1139" s="307"/>
      <c r="HJ1139" s="307"/>
      <c r="HK1139" s="307"/>
      <c r="HL1139" s="307"/>
      <c r="HM1139" s="307"/>
      <c r="HN1139" s="307"/>
      <c r="HO1139" s="307"/>
      <c r="HP1139" s="307"/>
      <c r="HQ1139" s="307"/>
      <c r="HR1139" s="307"/>
      <c r="HS1139" s="307"/>
      <c r="HT1139" s="307"/>
      <c r="HU1139" s="307"/>
      <c r="HV1139" s="307"/>
      <c r="HW1139" s="307"/>
      <c r="HX1139" s="307"/>
      <c r="HY1139" s="307"/>
      <c r="HZ1139" s="307"/>
      <c r="IA1139" s="307"/>
      <c r="IB1139" s="307"/>
      <c r="IC1139" s="307"/>
      <c r="ID1139" s="307"/>
      <c r="IE1139" s="307"/>
      <c r="IF1139" s="307"/>
      <c r="IG1139" s="307"/>
      <c r="IH1139" s="307"/>
      <c r="II1139" s="307"/>
      <c r="IJ1139" s="307"/>
      <c r="IK1139" s="307"/>
      <c r="IL1139" s="307"/>
      <c r="IM1139" s="307"/>
      <c r="IN1139" s="307"/>
      <c r="IO1139" s="307"/>
      <c r="IP1139" s="307"/>
      <c r="IQ1139" s="307"/>
      <c r="IR1139" s="307"/>
      <c r="IS1139" s="307"/>
      <c r="IT1139" s="307"/>
      <c r="IU1139" s="307"/>
      <c r="IV1139" s="307"/>
      <c r="IW1139" s="307"/>
      <c r="IX1139" s="307"/>
      <c r="IY1139" s="307"/>
      <c r="IZ1139" s="307"/>
      <c r="JA1139" s="307"/>
      <c r="JB1139" s="307"/>
      <c r="JC1139" s="307"/>
      <c r="JD1139" s="307"/>
      <c r="JE1139" s="307"/>
      <c r="JF1139" s="307"/>
      <c r="JG1139" s="307"/>
      <c r="JH1139" s="307"/>
      <c r="JI1139" s="307"/>
      <c r="JJ1139" s="307"/>
      <c r="JK1139" s="307"/>
      <c r="JL1139" s="307"/>
      <c r="JM1139" s="307"/>
      <c r="JN1139" s="307"/>
      <c r="JO1139" s="307"/>
      <c r="JP1139" s="307"/>
      <c r="JQ1139" s="307"/>
      <c r="JR1139" s="307"/>
      <c r="JS1139" s="307"/>
      <c r="JT1139" s="307"/>
      <c r="JU1139" s="307"/>
      <c r="JV1139" s="307"/>
      <c r="JW1139" s="307"/>
      <c r="JX1139" s="307"/>
      <c r="JY1139" s="307"/>
      <c r="JZ1139" s="307"/>
      <c r="KA1139" s="307"/>
      <c r="KB1139" s="307"/>
      <c r="KC1139" s="307"/>
      <c r="KD1139" s="307"/>
      <c r="KE1139" s="307"/>
      <c r="KF1139" s="307"/>
      <c r="KG1139" s="307"/>
      <c r="KH1139" s="307"/>
      <c r="KI1139" s="307"/>
      <c r="KJ1139" s="307"/>
      <c r="KK1139" s="307"/>
      <c r="KL1139" s="307"/>
      <c r="KM1139" s="307"/>
      <c r="KN1139" s="307"/>
      <c r="KO1139" s="307"/>
      <c r="KP1139" s="307"/>
      <c r="KQ1139" s="307"/>
      <c r="KR1139" s="307"/>
      <c r="KS1139" s="307"/>
      <c r="KT1139" s="307"/>
    </row>
    <row r="1140" spans="14:306" s="56" customFormat="1" ht="15" customHeight="1">
      <c r="AJ1140" s="451">
        <v>33</v>
      </c>
      <c r="AK1140" s="449">
        <v>53</v>
      </c>
      <c r="AL1140" s="450">
        <v>0.1</v>
      </c>
      <c r="AM1140" s="450" t="s">
        <v>1226</v>
      </c>
      <c r="AN1140" s="450" t="s">
        <v>1227</v>
      </c>
      <c r="CB1140" s="307"/>
      <c r="CC1140" s="307"/>
      <c r="CD1140" s="307"/>
      <c r="CE1140" s="307"/>
      <c r="CF1140" s="307"/>
      <c r="CG1140" s="307"/>
      <c r="CH1140" s="307"/>
      <c r="CI1140" s="307"/>
      <c r="CJ1140" s="307"/>
      <c r="CK1140" s="307"/>
      <c r="CL1140" s="307"/>
      <c r="CM1140" s="307"/>
      <c r="CN1140" s="307"/>
      <c r="CO1140" s="307"/>
      <c r="CP1140" s="307"/>
      <c r="CQ1140" s="307"/>
      <c r="CR1140" s="307"/>
      <c r="CS1140" s="307"/>
      <c r="CT1140" s="307"/>
      <c r="CU1140" s="307"/>
      <c r="CV1140" s="307"/>
      <c r="CW1140" s="307"/>
      <c r="CX1140" s="307"/>
      <c r="CY1140" s="307"/>
      <c r="CZ1140" s="307"/>
      <c r="DA1140" s="307"/>
      <c r="DB1140" s="307"/>
      <c r="DC1140" s="307"/>
      <c r="DD1140" s="307"/>
      <c r="DE1140" s="307"/>
      <c r="DF1140" s="307"/>
      <c r="DG1140" s="307"/>
      <c r="DH1140" s="307"/>
      <c r="DI1140" s="390"/>
      <c r="DJ1140" s="390"/>
      <c r="DK1140" s="307"/>
      <c r="DL1140" s="307"/>
      <c r="DM1140" s="307"/>
      <c r="DN1140" s="307"/>
      <c r="DO1140" s="307"/>
      <c r="DP1140" s="307"/>
      <c r="DQ1140" s="307"/>
      <c r="DR1140" s="307"/>
      <c r="DS1140" s="307"/>
      <c r="DT1140" s="307"/>
      <c r="DU1140" s="307"/>
      <c r="DV1140" s="307"/>
      <c r="DW1140" s="307"/>
      <c r="DX1140" s="307"/>
      <c r="DY1140" s="307"/>
      <c r="DZ1140" s="307"/>
      <c r="EA1140" s="307"/>
      <c r="EB1140" s="307"/>
      <c r="EC1140" s="307"/>
      <c r="ED1140" s="307"/>
      <c r="EE1140" s="307"/>
      <c r="EF1140" s="307"/>
      <c r="EG1140" s="307"/>
      <c r="EH1140" s="307"/>
      <c r="EI1140" s="307"/>
      <c r="EJ1140" s="307"/>
      <c r="EK1140" s="307"/>
      <c r="EL1140" s="307"/>
      <c r="EM1140" s="307"/>
      <c r="EN1140" s="307"/>
      <c r="EO1140" s="307"/>
      <c r="EP1140" s="307"/>
      <c r="EQ1140" s="307"/>
      <c r="ER1140" s="307"/>
      <c r="ES1140" s="307"/>
      <c r="ET1140" s="307"/>
      <c r="EU1140" s="390"/>
      <c r="EV1140" s="390"/>
      <c r="EW1140" s="307"/>
      <c r="EX1140" s="307"/>
      <c r="EY1140" s="307"/>
      <c r="EZ1140" s="307"/>
      <c r="FA1140" s="307"/>
      <c r="FB1140" s="307"/>
      <c r="FC1140" s="307"/>
      <c r="FD1140" s="307"/>
      <c r="FE1140" s="307"/>
      <c r="FF1140" s="307"/>
      <c r="FG1140" s="307"/>
      <c r="FH1140" s="307"/>
      <c r="FI1140" s="307"/>
      <c r="FJ1140" s="307"/>
      <c r="FK1140" s="307"/>
      <c r="FL1140" s="307"/>
      <c r="FM1140" s="307"/>
      <c r="FN1140" s="307"/>
      <c r="FO1140" s="307"/>
      <c r="FP1140" s="307"/>
      <c r="FQ1140" s="307"/>
      <c r="FR1140" s="307"/>
      <c r="FS1140" s="307"/>
      <c r="FT1140" s="307"/>
      <c r="FU1140" s="307"/>
      <c r="FV1140" s="307"/>
      <c r="FW1140" s="307"/>
      <c r="FX1140" s="307"/>
      <c r="FY1140" s="307"/>
      <c r="FZ1140" s="307"/>
      <c r="GA1140" s="307"/>
      <c r="GB1140" s="307"/>
      <c r="GC1140" s="307"/>
      <c r="GD1140" s="307"/>
      <c r="GE1140" s="307"/>
      <c r="GF1140" s="307"/>
      <c r="GG1140" s="307"/>
      <c r="GH1140" s="307"/>
      <c r="GI1140" s="307"/>
      <c r="GJ1140" s="307"/>
      <c r="GK1140" s="307"/>
      <c r="GL1140" s="307"/>
      <c r="GM1140" s="307"/>
      <c r="GN1140" s="307"/>
      <c r="GO1140" s="307"/>
      <c r="GP1140" s="307"/>
      <c r="GQ1140" s="307"/>
      <c r="GR1140" s="307"/>
      <c r="GS1140" s="307"/>
      <c r="GT1140" s="307"/>
      <c r="GU1140" s="307"/>
      <c r="GV1140" s="307"/>
      <c r="GW1140" s="307"/>
      <c r="GX1140" s="307"/>
      <c r="GY1140" s="307"/>
      <c r="GZ1140" s="307"/>
      <c r="HA1140" s="307"/>
      <c r="HB1140" s="307"/>
      <c r="HC1140" s="307"/>
      <c r="HD1140" s="307"/>
      <c r="HE1140" s="307"/>
      <c r="HF1140" s="307"/>
      <c r="HG1140" s="307"/>
      <c r="HH1140" s="307"/>
      <c r="HI1140" s="307"/>
      <c r="HJ1140" s="307"/>
      <c r="HK1140" s="307"/>
      <c r="HL1140" s="307"/>
      <c r="HM1140" s="307"/>
      <c r="HN1140" s="307"/>
      <c r="HO1140" s="307"/>
      <c r="HP1140" s="307"/>
      <c r="HQ1140" s="307"/>
      <c r="HR1140" s="307"/>
      <c r="HS1140" s="307"/>
      <c r="HT1140" s="307"/>
      <c r="HU1140" s="307"/>
      <c r="HV1140" s="307"/>
      <c r="HW1140" s="307"/>
      <c r="HX1140" s="307"/>
      <c r="HY1140" s="307"/>
      <c r="HZ1140" s="307"/>
      <c r="IA1140" s="307"/>
      <c r="IB1140" s="307"/>
      <c r="IC1140" s="307"/>
      <c r="ID1140" s="307"/>
      <c r="IE1140" s="307"/>
      <c r="IF1140" s="307"/>
      <c r="IG1140" s="307"/>
      <c r="IH1140" s="307"/>
      <c r="II1140" s="307"/>
      <c r="IJ1140" s="307"/>
      <c r="IK1140" s="307"/>
      <c r="IL1140" s="307"/>
      <c r="IM1140" s="307"/>
      <c r="IN1140" s="307"/>
      <c r="IO1140" s="307"/>
      <c r="IP1140" s="307"/>
      <c r="IQ1140" s="307"/>
      <c r="IR1140" s="307"/>
      <c r="IS1140" s="307"/>
      <c r="IT1140" s="307"/>
      <c r="IU1140" s="307"/>
      <c r="IV1140" s="307"/>
      <c r="IW1140" s="307"/>
      <c r="IX1140" s="307"/>
      <c r="IY1140" s="307"/>
      <c r="IZ1140" s="307"/>
      <c r="JA1140" s="307"/>
      <c r="JB1140" s="307"/>
      <c r="JC1140" s="307"/>
      <c r="JD1140" s="307"/>
      <c r="JE1140" s="307"/>
      <c r="JF1140" s="307"/>
      <c r="JG1140" s="307"/>
      <c r="JH1140" s="307"/>
      <c r="JI1140" s="307"/>
      <c r="JJ1140" s="307"/>
      <c r="JK1140" s="307"/>
      <c r="JL1140" s="307"/>
      <c r="JM1140" s="307"/>
      <c r="JN1140" s="307"/>
      <c r="JO1140" s="307"/>
      <c r="JP1140" s="307"/>
      <c r="JQ1140" s="307"/>
      <c r="JR1140" s="307"/>
      <c r="JS1140" s="307"/>
      <c r="JT1140" s="307"/>
      <c r="JU1140" s="307"/>
      <c r="JV1140" s="307"/>
      <c r="JW1140" s="307"/>
      <c r="JX1140" s="307"/>
      <c r="JY1140" s="307"/>
      <c r="JZ1140" s="307"/>
      <c r="KA1140" s="307"/>
      <c r="KB1140" s="307"/>
      <c r="KC1140" s="307"/>
      <c r="KD1140" s="307"/>
      <c r="KE1140" s="307"/>
      <c r="KF1140" s="307"/>
      <c r="KG1140" s="307"/>
      <c r="KH1140" s="307"/>
      <c r="KI1140" s="307"/>
      <c r="KJ1140" s="307"/>
      <c r="KK1140" s="307"/>
      <c r="KL1140" s="307"/>
      <c r="KM1140" s="307"/>
      <c r="KN1140" s="307"/>
      <c r="KO1140" s="307"/>
      <c r="KP1140" s="307"/>
      <c r="KQ1140" s="307"/>
      <c r="KR1140" s="307"/>
      <c r="KS1140" s="307"/>
      <c r="KT1140" s="307"/>
    </row>
    <row r="1141" spans="14:306" s="56" customFormat="1" ht="15" customHeight="1">
      <c r="AJ1141" s="448">
        <v>34</v>
      </c>
      <c r="AK1141" s="449">
        <v>54</v>
      </c>
      <c r="AL1141" s="450">
        <v>0.1</v>
      </c>
      <c r="AM1141" s="450" t="s">
        <v>1228</v>
      </c>
      <c r="AN1141" s="450" t="s">
        <v>1025</v>
      </c>
      <c r="CB1141" s="307"/>
      <c r="CC1141" s="307"/>
      <c r="CD1141" s="307"/>
      <c r="CE1141" s="307"/>
      <c r="CF1141" s="307"/>
      <c r="CG1141" s="307"/>
      <c r="CH1141" s="307"/>
      <c r="CI1141" s="307"/>
      <c r="CJ1141" s="307"/>
      <c r="CK1141" s="307"/>
      <c r="CL1141" s="307"/>
      <c r="CM1141" s="307"/>
      <c r="CN1141" s="307"/>
      <c r="CO1141" s="307"/>
      <c r="CP1141" s="307"/>
      <c r="CQ1141" s="307"/>
      <c r="CR1141" s="307"/>
      <c r="CS1141" s="307"/>
      <c r="CT1141" s="307"/>
      <c r="CU1141" s="307"/>
      <c r="CV1141" s="307"/>
      <c r="CW1141" s="307"/>
      <c r="CX1141" s="307"/>
      <c r="CY1141" s="307"/>
      <c r="CZ1141" s="307"/>
      <c r="DA1141" s="307"/>
      <c r="DB1141" s="307"/>
      <c r="DC1141" s="307"/>
      <c r="DD1141" s="307"/>
      <c r="DE1141" s="307"/>
      <c r="DF1141" s="307"/>
      <c r="DG1141" s="307"/>
      <c r="DH1141" s="307"/>
      <c r="DI1141" s="390"/>
      <c r="DJ1141" s="390"/>
      <c r="DK1141" s="307"/>
      <c r="DL1141" s="307"/>
      <c r="DM1141" s="307"/>
      <c r="DN1141" s="307"/>
      <c r="DO1141" s="307"/>
      <c r="DP1141" s="307"/>
      <c r="DQ1141" s="307"/>
      <c r="DR1141" s="307"/>
      <c r="DS1141" s="307"/>
      <c r="DT1141" s="307"/>
      <c r="DU1141" s="307"/>
      <c r="DV1141" s="307"/>
      <c r="DW1141" s="307"/>
      <c r="DX1141" s="307"/>
      <c r="DY1141" s="307"/>
      <c r="DZ1141" s="307"/>
      <c r="EA1141" s="307"/>
      <c r="EB1141" s="307"/>
      <c r="EC1141" s="307"/>
      <c r="ED1141" s="307"/>
      <c r="EE1141" s="307"/>
      <c r="EF1141" s="307"/>
      <c r="EG1141" s="307"/>
      <c r="EH1141" s="307"/>
      <c r="EI1141" s="307"/>
      <c r="EJ1141" s="307"/>
      <c r="EK1141" s="307"/>
      <c r="EL1141" s="307"/>
      <c r="EM1141" s="307"/>
      <c r="EN1141" s="307"/>
      <c r="EO1141" s="307"/>
      <c r="EP1141" s="307"/>
      <c r="EQ1141" s="307"/>
      <c r="ER1141" s="307"/>
      <c r="ES1141" s="307"/>
      <c r="ET1141" s="307"/>
      <c r="EU1141" s="390"/>
      <c r="EV1141" s="390"/>
      <c r="EW1141" s="307"/>
      <c r="EX1141" s="307"/>
      <c r="EY1141" s="307"/>
      <c r="EZ1141" s="307"/>
      <c r="FA1141" s="307"/>
      <c r="FB1141" s="307"/>
      <c r="FC1141" s="307"/>
      <c r="FD1141" s="307"/>
      <c r="FE1141" s="307"/>
      <c r="FF1141" s="307"/>
      <c r="FG1141" s="307"/>
      <c r="FH1141" s="307"/>
      <c r="FI1141" s="307"/>
      <c r="FJ1141" s="307"/>
      <c r="FK1141" s="307"/>
      <c r="FL1141" s="307"/>
      <c r="FM1141" s="307"/>
      <c r="FN1141" s="307"/>
      <c r="FO1141" s="307"/>
      <c r="FP1141" s="307"/>
      <c r="FQ1141" s="307"/>
      <c r="FR1141" s="307"/>
      <c r="FS1141" s="307"/>
      <c r="FT1141" s="307"/>
      <c r="FU1141" s="307"/>
      <c r="FV1141" s="307"/>
      <c r="FW1141" s="307"/>
      <c r="FX1141" s="307"/>
      <c r="FY1141" s="307"/>
      <c r="FZ1141" s="307"/>
      <c r="GA1141" s="307"/>
      <c r="GB1141" s="307"/>
      <c r="GC1141" s="307"/>
      <c r="GD1141" s="307"/>
      <c r="GE1141" s="307"/>
      <c r="GF1141" s="307"/>
      <c r="GG1141" s="307"/>
      <c r="GH1141" s="307"/>
      <c r="GI1141" s="307"/>
      <c r="GJ1141" s="307"/>
      <c r="GK1141" s="307"/>
      <c r="GL1141" s="307"/>
      <c r="GM1141" s="307"/>
      <c r="GN1141" s="307"/>
      <c r="GO1141" s="307"/>
      <c r="GP1141" s="307"/>
      <c r="GQ1141" s="307"/>
      <c r="GR1141" s="307"/>
      <c r="GS1141" s="307"/>
      <c r="GT1141" s="307"/>
      <c r="GU1141" s="307"/>
      <c r="GV1141" s="307"/>
      <c r="GW1141" s="307"/>
      <c r="GX1141" s="307"/>
      <c r="GY1141" s="307"/>
      <c r="GZ1141" s="307"/>
      <c r="HA1141" s="307"/>
      <c r="HB1141" s="307"/>
      <c r="HC1141" s="307"/>
      <c r="HD1141" s="307"/>
      <c r="HE1141" s="307"/>
      <c r="HF1141" s="307"/>
      <c r="HG1141" s="307"/>
      <c r="HH1141" s="307"/>
      <c r="HI1141" s="307"/>
      <c r="HJ1141" s="307"/>
      <c r="HK1141" s="307"/>
      <c r="HL1141" s="307"/>
      <c r="HM1141" s="307"/>
      <c r="HN1141" s="307"/>
      <c r="HO1141" s="307"/>
      <c r="HP1141" s="307"/>
      <c r="HQ1141" s="307"/>
      <c r="HR1141" s="307"/>
      <c r="HS1141" s="307"/>
      <c r="HT1141" s="307"/>
      <c r="HU1141" s="307"/>
      <c r="HV1141" s="307"/>
      <c r="HW1141" s="307"/>
      <c r="HX1141" s="307"/>
      <c r="HY1141" s="307"/>
      <c r="HZ1141" s="307"/>
      <c r="IA1141" s="307"/>
      <c r="IB1141" s="307"/>
      <c r="IC1141" s="307"/>
      <c r="ID1141" s="307"/>
      <c r="IE1141" s="307"/>
      <c r="IF1141" s="307"/>
      <c r="IG1141" s="307"/>
      <c r="IH1141" s="307"/>
      <c r="II1141" s="307"/>
      <c r="IJ1141" s="307"/>
      <c r="IK1141" s="307"/>
      <c r="IL1141" s="307"/>
      <c r="IM1141" s="307"/>
      <c r="IN1141" s="307"/>
      <c r="IO1141" s="307"/>
      <c r="IP1141" s="307"/>
      <c r="IQ1141" s="307"/>
      <c r="IR1141" s="307"/>
      <c r="IS1141" s="307"/>
      <c r="IT1141" s="307"/>
      <c r="IU1141" s="307"/>
      <c r="IV1141" s="307"/>
      <c r="IW1141" s="307"/>
      <c r="IX1141" s="307"/>
      <c r="IY1141" s="307"/>
      <c r="IZ1141" s="307"/>
      <c r="JA1141" s="307"/>
      <c r="JB1141" s="307"/>
      <c r="JC1141" s="307"/>
      <c r="JD1141" s="307"/>
      <c r="JE1141" s="307"/>
      <c r="JF1141" s="307"/>
      <c r="JG1141" s="307"/>
      <c r="JH1141" s="307"/>
      <c r="JI1141" s="307"/>
      <c r="JJ1141" s="307"/>
      <c r="JK1141" s="307"/>
      <c r="JL1141" s="307"/>
      <c r="JM1141" s="307"/>
      <c r="JN1141" s="307"/>
      <c r="JO1141" s="307"/>
      <c r="JP1141" s="307"/>
      <c r="JQ1141" s="307"/>
      <c r="JR1141" s="307"/>
      <c r="JS1141" s="307"/>
      <c r="JT1141" s="307"/>
      <c r="JU1141" s="307"/>
      <c r="JV1141" s="307"/>
      <c r="JW1141" s="307"/>
      <c r="JX1141" s="307"/>
      <c r="JY1141" s="307"/>
      <c r="JZ1141" s="307"/>
      <c r="KA1141" s="307"/>
      <c r="KB1141" s="307"/>
      <c r="KC1141" s="307"/>
      <c r="KD1141" s="307"/>
      <c r="KE1141" s="307"/>
      <c r="KF1141" s="307"/>
      <c r="KG1141" s="307"/>
      <c r="KH1141" s="307"/>
      <c r="KI1141" s="307"/>
      <c r="KJ1141" s="307"/>
      <c r="KK1141" s="307"/>
      <c r="KL1141" s="307"/>
      <c r="KM1141" s="307"/>
      <c r="KN1141" s="307"/>
      <c r="KO1141" s="307"/>
      <c r="KP1141" s="307"/>
      <c r="KQ1141" s="307"/>
      <c r="KR1141" s="307"/>
      <c r="KS1141" s="307"/>
      <c r="KT1141" s="307"/>
    </row>
    <row r="1142" spans="14:306" s="56" customFormat="1" ht="15" customHeight="1">
      <c r="AJ1142" s="448">
        <v>35</v>
      </c>
      <c r="AK1142" s="449">
        <v>55</v>
      </c>
      <c r="AL1142" s="450">
        <v>0.1</v>
      </c>
      <c r="AM1142" s="450" t="s">
        <v>240</v>
      </c>
      <c r="AN1142" s="450" t="s">
        <v>465</v>
      </c>
      <c r="CB1142" s="307"/>
      <c r="CC1142" s="307"/>
      <c r="CD1142" s="307"/>
      <c r="CE1142" s="307"/>
      <c r="CF1142" s="307"/>
      <c r="CG1142" s="307"/>
      <c r="CH1142" s="307"/>
      <c r="CI1142" s="307"/>
      <c r="CJ1142" s="307"/>
      <c r="CK1142" s="307"/>
      <c r="CL1142" s="307"/>
      <c r="CM1142" s="307"/>
      <c r="CN1142" s="307"/>
      <c r="CO1142" s="307"/>
      <c r="CP1142" s="307"/>
      <c r="CQ1142" s="307"/>
      <c r="CR1142" s="307"/>
      <c r="CS1142" s="307"/>
      <c r="CT1142" s="307"/>
      <c r="CU1142" s="307"/>
      <c r="CV1142" s="307"/>
      <c r="CW1142" s="307"/>
      <c r="CX1142" s="307"/>
      <c r="CY1142" s="307"/>
      <c r="CZ1142" s="307"/>
      <c r="DA1142" s="307"/>
      <c r="DB1142" s="307"/>
      <c r="DC1142" s="307"/>
      <c r="DD1142" s="307"/>
      <c r="DE1142" s="307"/>
      <c r="DF1142" s="307"/>
      <c r="DG1142" s="307"/>
      <c r="DH1142" s="307"/>
      <c r="DI1142" s="390"/>
      <c r="DJ1142" s="390"/>
      <c r="DK1142" s="307"/>
      <c r="DL1142" s="307"/>
      <c r="DM1142" s="307"/>
      <c r="DN1142" s="307"/>
      <c r="DO1142" s="307"/>
      <c r="DP1142" s="307"/>
      <c r="DQ1142" s="307"/>
      <c r="DR1142" s="307"/>
      <c r="DS1142" s="307"/>
      <c r="DT1142" s="307"/>
      <c r="DU1142" s="307"/>
      <c r="DV1142" s="307"/>
      <c r="DW1142" s="307"/>
      <c r="DX1142" s="307"/>
      <c r="DY1142" s="307"/>
      <c r="DZ1142" s="307"/>
      <c r="EA1142" s="307"/>
      <c r="EB1142" s="307"/>
      <c r="EC1142" s="307"/>
      <c r="ED1142" s="307"/>
      <c r="EE1142" s="307"/>
      <c r="EF1142" s="307"/>
      <c r="EG1142" s="307"/>
      <c r="EH1142" s="307"/>
      <c r="EI1142" s="307"/>
      <c r="EJ1142" s="307"/>
      <c r="EK1142" s="307"/>
      <c r="EL1142" s="307"/>
      <c r="EM1142" s="307"/>
      <c r="EN1142" s="307"/>
      <c r="EO1142" s="307"/>
      <c r="EP1142" s="307"/>
      <c r="EQ1142" s="307"/>
      <c r="ER1142" s="307"/>
      <c r="ES1142" s="307"/>
      <c r="ET1142" s="307"/>
      <c r="EU1142" s="390"/>
      <c r="EV1142" s="390"/>
      <c r="EW1142" s="307"/>
      <c r="EX1142" s="307"/>
      <c r="EY1142" s="307"/>
      <c r="EZ1142" s="307"/>
      <c r="FA1142" s="307"/>
      <c r="FB1142" s="307"/>
      <c r="FC1142" s="307"/>
      <c r="FD1142" s="307"/>
      <c r="FE1142" s="307"/>
      <c r="FF1142" s="307"/>
      <c r="FG1142" s="307"/>
      <c r="FH1142" s="307"/>
      <c r="FI1142" s="307"/>
      <c r="FJ1142" s="307"/>
      <c r="FK1142" s="307"/>
      <c r="FL1142" s="307"/>
      <c r="FM1142" s="307"/>
      <c r="FN1142" s="307"/>
      <c r="FO1142" s="307"/>
      <c r="FP1142" s="307"/>
      <c r="FQ1142" s="307"/>
      <c r="FR1142" s="307"/>
      <c r="FS1142" s="307"/>
      <c r="FT1142" s="307"/>
      <c r="FU1142" s="307"/>
      <c r="FV1142" s="307"/>
      <c r="FW1142" s="307"/>
      <c r="FX1142" s="307"/>
      <c r="FY1142" s="307"/>
      <c r="FZ1142" s="307"/>
      <c r="GA1142" s="307"/>
      <c r="GB1142" s="307"/>
      <c r="GC1142" s="307"/>
      <c r="GD1142" s="307"/>
      <c r="GE1142" s="307"/>
      <c r="GF1142" s="307"/>
      <c r="GG1142" s="307"/>
      <c r="GH1142" s="307"/>
      <c r="GI1142" s="307"/>
      <c r="GJ1142" s="307"/>
      <c r="GK1142" s="307"/>
      <c r="GL1142" s="307"/>
      <c r="GM1142" s="307"/>
      <c r="GN1142" s="307"/>
      <c r="GO1142" s="307"/>
      <c r="GP1142" s="307"/>
      <c r="GQ1142" s="307"/>
      <c r="GR1142" s="307"/>
      <c r="GS1142" s="307"/>
      <c r="GT1142" s="307"/>
      <c r="GU1142" s="307"/>
      <c r="GV1142" s="307"/>
      <c r="GW1142" s="307"/>
      <c r="GX1142" s="307"/>
      <c r="GY1142" s="307"/>
      <c r="GZ1142" s="307"/>
      <c r="HA1142" s="307"/>
      <c r="HB1142" s="307"/>
      <c r="HC1142" s="307"/>
      <c r="HD1142" s="307"/>
      <c r="HE1142" s="307"/>
      <c r="HF1142" s="307"/>
      <c r="HG1142" s="307"/>
      <c r="HH1142" s="307"/>
      <c r="HI1142" s="307"/>
      <c r="HJ1142" s="307"/>
      <c r="HK1142" s="307"/>
      <c r="HL1142" s="307"/>
      <c r="HM1142" s="307"/>
      <c r="HN1142" s="307"/>
      <c r="HO1142" s="307"/>
      <c r="HP1142" s="307"/>
      <c r="HQ1142" s="307"/>
      <c r="HR1142" s="307"/>
      <c r="HS1142" s="307"/>
      <c r="HT1142" s="307"/>
      <c r="HU1142" s="307"/>
      <c r="HV1142" s="307"/>
      <c r="HW1142" s="307"/>
      <c r="HX1142" s="307"/>
      <c r="HY1142" s="307"/>
      <c r="HZ1142" s="307"/>
      <c r="IA1142" s="307"/>
      <c r="IB1142" s="307"/>
      <c r="IC1142" s="307"/>
      <c r="ID1142" s="307"/>
      <c r="IE1142" s="307"/>
      <c r="IF1142" s="307"/>
      <c r="IG1142" s="307"/>
      <c r="IH1142" s="307"/>
      <c r="II1142" s="307"/>
      <c r="IJ1142" s="307"/>
      <c r="IK1142" s="307"/>
      <c r="IL1142" s="307"/>
      <c r="IM1142" s="307"/>
      <c r="IN1142" s="307"/>
      <c r="IO1142" s="307"/>
      <c r="IP1142" s="307"/>
      <c r="IQ1142" s="307"/>
      <c r="IR1142" s="307"/>
      <c r="IS1142" s="307"/>
      <c r="IT1142" s="307"/>
      <c r="IU1142" s="307"/>
      <c r="IV1142" s="307"/>
      <c r="IW1142" s="307"/>
      <c r="IX1142" s="307"/>
      <c r="IY1142" s="307"/>
      <c r="IZ1142" s="307"/>
      <c r="JA1142" s="307"/>
      <c r="JB1142" s="307"/>
      <c r="JC1142" s="307"/>
      <c r="JD1142" s="307"/>
      <c r="JE1142" s="307"/>
      <c r="JF1142" s="307"/>
      <c r="JG1142" s="307"/>
      <c r="JH1142" s="307"/>
      <c r="JI1142" s="307"/>
      <c r="JJ1142" s="307"/>
      <c r="JK1142" s="307"/>
      <c r="JL1142" s="307"/>
      <c r="JM1142" s="307"/>
      <c r="JN1142" s="307"/>
      <c r="JO1142" s="307"/>
      <c r="JP1142" s="307"/>
      <c r="JQ1142" s="307"/>
      <c r="JR1142" s="307"/>
      <c r="JS1142" s="307"/>
      <c r="JT1142" s="307"/>
      <c r="JU1142" s="307"/>
      <c r="JV1142" s="307"/>
      <c r="JW1142" s="307"/>
      <c r="JX1142" s="307"/>
      <c r="JY1142" s="307"/>
      <c r="JZ1142" s="307"/>
      <c r="KA1142" s="307"/>
      <c r="KB1142" s="307"/>
      <c r="KC1142" s="307"/>
      <c r="KD1142" s="307"/>
      <c r="KE1142" s="307"/>
      <c r="KF1142" s="307"/>
      <c r="KG1142" s="307"/>
      <c r="KH1142" s="307"/>
      <c r="KI1142" s="307"/>
      <c r="KJ1142" s="307"/>
      <c r="KK1142" s="307"/>
      <c r="KL1142" s="307"/>
      <c r="KM1142" s="307"/>
      <c r="KN1142" s="307"/>
      <c r="KO1142" s="307"/>
      <c r="KP1142" s="307"/>
      <c r="KQ1142" s="307"/>
      <c r="KR1142" s="307"/>
      <c r="KS1142" s="307"/>
      <c r="KT1142" s="307"/>
    </row>
    <row r="1143" spans="14:306" s="56" customFormat="1" ht="15" customHeight="1">
      <c r="AJ1143" s="451">
        <v>36</v>
      </c>
      <c r="AK1143" s="449">
        <v>55</v>
      </c>
      <c r="AL1143" s="450">
        <v>0.1</v>
      </c>
      <c r="AM1143" s="450" t="s">
        <v>240</v>
      </c>
      <c r="AN1143" s="450" t="s">
        <v>465</v>
      </c>
      <c r="CB1143" s="307"/>
      <c r="CC1143" s="307"/>
      <c r="CD1143" s="307"/>
      <c r="CE1143" s="307"/>
      <c r="CF1143" s="307"/>
      <c r="CG1143" s="307"/>
      <c r="CH1143" s="307"/>
      <c r="CI1143" s="307"/>
      <c r="CJ1143" s="307"/>
      <c r="CK1143" s="307"/>
      <c r="CL1143" s="307"/>
      <c r="CM1143" s="307"/>
      <c r="CN1143" s="307"/>
      <c r="CO1143" s="307"/>
      <c r="CP1143" s="307"/>
      <c r="CQ1143" s="307"/>
      <c r="CR1143" s="307"/>
      <c r="CS1143" s="307"/>
      <c r="CT1143" s="307"/>
      <c r="CU1143" s="307"/>
      <c r="CV1143" s="307"/>
      <c r="CW1143" s="307"/>
      <c r="CX1143" s="307"/>
      <c r="CY1143" s="307"/>
      <c r="CZ1143" s="307"/>
      <c r="DA1143" s="307"/>
      <c r="DB1143" s="307"/>
      <c r="DC1143" s="307"/>
      <c r="DD1143" s="307"/>
      <c r="DE1143" s="307"/>
      <c r="DF1143" s="307"/>
      <c r="DG1143" s="307"/>
      <c r="DH1143" s="307"/>
      <c r="DI1143" s="390"/>
      <c r="DJ1143" s="390"/>
      <c r="DK1143" s="307"/>
      <c r="DL1143" s="307"/>
      <c r="DM1143" s="307"/>
      <c r="DN1143" s="307"/>
      <c r="DO1143" s="307"/>
      <c r="DP1143" s="307"/>
      <c r="DQ1143" s="307"/>
      <c r="DR1143" s="307"/>
      <c r="DS1143" s="307"/>
      <c r="DT1143" s="307"/>
      <c r="DU1143" s="307"/>
      <c r="DV1143" s="307"/>
      <c r="DW1143" s="307"/>
      <c r="DX1143" s="307"/>
      <c r="DY1143" s="307"/>
      <c r="DZ1143" s="307"/>
      <c r="EA1143" s="307"/>
      <c r="EB1143" s="307"/>
      <c r="EC1143" s="307"/>
      <c r="ED1143" s="307"/>
      <c r="EE1143" s="307"/>
      <c r="EF1143" s="307"/>
      <c r="EG1143" s="307"/>
      <c r="EH1143" s="307"/>
      <c r="EI1143" s="307"/>
      <c r="EJ1143" s="307"/>
      <c r="EK1143" s="307"/>
      <c r="EL1143" s="307"/>
      <c r="EM1143" s="307"/>
      <c r="EN1143" s="307"/>
      <c r="EO1143" s="307"/>
      <c r="EP1143" s="307"/>
      <c r="EQ1143" s="307"/>
      <c r="ER1143" s="307"/>
      <c r="ES1143" s="307"/>
      <c r="ET1143" s="307"/>
      <c r="EU1143" s="390"/>
      <c r="EV1143" s="390"/>
      <c r="EW1143" s="307"/>
      <c r="EX1143" s="307"/>
      <c r="EY1143" s="307"/>
      <c r="EZ1143" s="307"/>
      <c r="FA1143" s="307"/>
      <c r="FB1143" s="307"/>
      <c r="FC1143" s="307"/>
      <c r="FD1143" s="307"/>
      <c r="FE1143" s="307"/>
      <c r="FF1143" s="307"/>
      <c r="FG1143" s="307"/>
      <c r="FH1143" s="307"/>
      <c r="FI1143" s="307"/>
      <c r="FJ1143" s="307"/>
      <c r="FK1143" s="307"/>
      <c r="FL1143" s="307"/>
      <c r="FM1143" s="307"/>
      <c r="FN1143" s="307"/>
      <c r="FO1143" s="307"/>
      <c r="FP1143" s="307"/>
      <c r="FQ1143" s="307"/>
      <c r="FR1143" s="307"/>
      <c r="FS1143" s="307"/>
      <c r="FT1143" s="307"/>
      <c r="FU1143" s="307"/>
      <c r="FV1143" s="307"/>
      <c r="FW1143" s="307"/>
      <c r="FX1143" s="307"/>
      <c r="FY1143" s="307"/>
      <c r="FZ1143" s="307"/>
      <c r="GA1143" s="307"/>
      <c r="GB1143" s="307"/>
      <c r="GC1143" s="307"/>
      <c r="GD1143" s="307"/>
      <c r="GE1143" s="307"/>
      <c r="GF1143" s="307"/>
      <c r="GG1143" s="307"/>
      <c r="GH1143" s="307"/>
      <c r="GI1143" s="307"/>
      <c r="GJ1143" s="307"/>
      <c r="GK1143" s="307"/>
      <c r="GL1143" s="307"/>
      <c r="GM1143" s="307"/>
      <c r="GN1143" s="307"/>
      <c r="GO1143" s="307"/>
      <c r="GP1143" s="307"/>
      <c r="GQ1143" s="307"/>
      <c r="GR1143" s="307"/>
      <c r="GS1143" s="307"/>
      <c r="GT1143" s="307"/>
      <c r="GU1143" s="307"/>
      <c r="GV1143" s="307"/>
      <c r="GW1143" s="307"/>
      <c r="GX1143" s="307"/>
      <c r="GY1143" s="307"/>
      <c r="GZ1143" s="307"/>
      <c r="HA1143" s="307"/>
      <c r="HB1143" s="307"/>
      <c r="HC1143" s="307"/>
      <c r="HD1143" s="307"/>
      <c r="HE1143" s="307"/>
      <c r="HF1143" s="307"/>
      <c r="HG1143" s="307"/>
      <c r="HH1143" s="307"/>
      <c r="HI1143" s="307"/>
      <c r="HJ1143" s="307"/>
      <c r="HK1143" s="307"/>
      <c r="HL1143" s="307"/>
      <c r="HM1143" s="307"/>
      <c r="HN1143" s="307"/>
      <c r="HO1143" s="307"/>
      <c r="HP1143" s="307"/>
      <c r="HQ1143" s="307"/>
      <c r="HR1143" s="307"/>
      <c r="HS1143" s="307"/>
      <c r="HT1143" s="307"/>
      <c r="HU1143" s="307"/>
      <c r="HV1143" s="307"/>
      <c r="HW1143" s="307"/>
      <c r="HX1143" s="307"/>
      <c r="HY1143" s="307"/>
      <c r="HZ1143" s="307"/>
      <c r="IA1143" s="307"/>
      <c r="IB1143" s="307"/>
      <c r="IC1143" s="307"/>
      <c r="ID1143" s="307"/>
      <c r="IE1143" s="307"/>
      <c r="IF1143" s="307"/>
      <c r="IG1143" s="307"/>
      <c r="IH1143" s="307"/>
      <c r="II1143" s="307"/>
      <c r="IJ1143" s="307"/>
      <c r="IK1143" s="307"/>
      <c r="IL1143" s="307"/>
      <c r="IM1143" s="307"/>
      <c r="IN1143" s="307"/>
      <c r="IO1143" s="307"/>
      <c r="IP1143" s="307"/>
      <c r="IQ1143" s="307"/>
      <c r="IR1143" s="307"/>
      <c r="IS1143" s="307"/>
      <c r="IT1143" s="307"/>
      <c r="IU1143" s="307"/>
      <c r="IV1143" s="307"/>
      <c r="IW1143" s="307"/>
      <c r="IX1143" s="307"/>
      <c r="IY1143" s="307"/>
      <c r="IZ1143" s="307"/>
      <c r="JA1143" s="307"/>
      <c r="JB1143" s="307"/>
      <c r="JC1143" s="307"/>
      <c r="JD1143" s="307"/>
      <c r="JE1143" s="307"/>
      <c r="JF1143" s="307"/>
      <c r="JG1143" s="307"/>
      <c r="JH1143" s="307"/>
      <c r="JI1143" s="307"/>
      <c r="JJ1143" s="307"/>
      <c r="JK1143" s="307"/>
      <c r="JL1143" s="307"/>
      <c r="JM1143" s="307"/>
      <c r="JN1143" s="307"/>
      <c r="JO1143" s="307"/>
      <c r="JP1143" s="307"/>
      <c r="JQ1143" s="307"/>
      <c r="JR1143" s="307"/>
      <c r="JS1143" s="307"/>
      <c r="JT1143" s="307"/>
      <c r="JU1143" s="307"/>
      <c r="JV1143" s="307"/>
      <c r="JW1143" s="307"/>
      <c r="JX1143" s="307"/>
      <c r="JY1143" s="307"/>
      <c r="JZ1143" s="307"/>
      <c r="KA1143" s="307"/>
      <c r="KB1143" s="307"/>
      <c r="KC1143" s="307"/>
      <c r="KD1143" s="307"/>
      <c r="KE1143" s="307"/>
      <c r="KF1143" s="307"/>
      <c r="KG1143" s="307"/>
      <c r="KH1143" s="307"/>
      <c r="KI1143" s="307"/>
      <c r="KJ1143" s="307"/>
      <c r="KK1143" s="307"/>
      <c r="KL1143" s="307"/>
      <c r="KM1143" s="307"/>
      <c r="KN1143" s="307"/>
      <c r="KO1143" s="307"/>
      <c r="KP1143" s="307"/>
      <c r="KQ1143" s="307"/>
      <c r="KR1143" s="307"/>
      <c r="KS1143" s="307"/>
      <c r="KT1143" s="307"/>
    </row>
    <row r="1144" spans="14:306" s="56" customFormat="1" ht="15" customHeight="1">
      <c r="AJ1144" s="451">
        <v>37</v>
      </c>
      <c r="AK1144" s="449">
        <v>56</v>
      </c>
      <c r="AL1144" s="450" t="s">
        <v>5</v>
      </c>
      <c r="AM1144" s="450" t="s">
        <v>1229</v>
      </c>
      <c r="AN1144" s="450" t="s">
        <v>348</v>
      </c>
      <c r="CB1144" s="307"/>
      <c r="CC1144" s="307"/>
      <c r="CD1144" s="307"/>
      <c r="CE1144" s="307"/>
      <c r="CF1144" s="307"/>
      <c r="CG1144" s="307"/>
      <c r="CH1144" s="307"/>
      <c r="CI1144" s="307"/>
      <c r="CJ1144" s="307"/>
      <c r="CK1144" s="307"/>
      <c r="CL1144" s="307"/>
      <c r="CM1144" s="307"/>
      <c r="CN1144" s="307"/>
      <c r="CO1144" s="307"/>
      <c r="CP1144" s="307"/>
      <c r="CQ1144" s="307"/>
      <c r="CR1144" s="307"/>
      <c r="CS1144" s="307"/>
      <c r="CT1144" s="307"/>
      <c r="CU1144" s="307"/>
      <c r="CV1144" s="307"/>
      <c r="CW1144" s="307"/>
      <c r="CX1144" s="307"/>
      <c r="CY1144" s="307"/>
      <c r="CZ1144" s="307"/>
      <c r="DA1144" s="307"/>
      <c r="DB1144" s="307"/>
      <c r="DC1144" s="307"/>
      <c r="DD1144" s="307"/>
      <c r="DE1144" s="307"/>
      <c r="DF1144" s="307"/>
      <c r="DG1144" s="307"/>
      <c r="DH1144" s="307"/>
      <c r="DI1144" s="390"/>
      <c r="DJ1144" s="390"/>
      <c r="DK1144" s="307"/>
      <c r="DL1144" s="307"/>
      <c r="DM1144" s="307"/>
      <c r="DN1144" s="307"/>
      <c r="DO1144" s="307"/>
      <c r="DP1144" s="307"/>
      <c r="DQ1144" s="307"/>
      <c r="DR1144" s="307"/>
      <c r="DS1144" s="307"/>
      <c r="DT1144" s="307"/>
      <c r="DU1144" s="307"/>
      <c r="DV1144" s="307"/>
      <c r="DW1144" s="307"/>
      <c r="DX1144" s="307"/>
      <c r="DY1144" s="307"/>
      <c r="DZ1144" s="307"/>
      <c r="EA1144" s="307"/>
      <c r="EB1144" s="307"/>
      <c r="EC1144" s="307"/>
      <c r="ED1144" s="307"/>
      <c r="EE1144" s="307"/>
      <c r="EF1144" s="307"/>
      <c r="EG1144" s="307"/>
      <c r="EH1144" s="307"/>
      <c r="EI1144" s="307"/>
      <c r="EJ1144" s="307"/>
      <c r="EK1144" s="307"/>
      <c r="EL1144" s="307"/>
      <c r="EM1144" s="307"/>
      <c r="EN1144" s="307"/>
      <c r="EO1144" s="307"/>
      <c r="EP1144" s="307"/>
      <c r="EQ1144" s="307"/>
      <c r="ER1144" s="307"/>
      <c r="ES1144" s="307"/>
      <c r="ET1144" s="307"/>
      <c r="EU1144" s="390"/>
      <c r="EV1144" s="390"/>
      <c r="EW1144" s="307"/>
      <c r="EX1144" s="307"/>
      <c r="EY1144" s="307"/>
      <c r="EZ1144" s="307"/>
      <c r="FA1144" s="307"/>
      <c r="FB1144" s="307"/>
      <c r="FC1144" s="307"/>
      <c r="FD1144" s="307"/>
      <c r="FE1144" s="307"/>
      <c r="FF1144" s="307"/>
      <c r="FG1144" s="307"/>
      <c r="FH1144" s="307"/>
      <c r="FI1144" s="307"/>
      <c r="FJ1144" s="307"/>
      <c r="FK1144" s="307"/>
      <c r="FL1144" s="307"/>
      <c r="FM1144" s="307"/>
      <c r="FN1144" s="307"/>
      <c r="FO1144" s="307"/>
      <c r="FP1144" s="307"/>
      <c r="FQ1144" s="307"/>
      <c r="FR1144" s="307"/>
      <c r="FS1144" s="307"/>
      <c r="FT1144" s="307"/>
      <c r="FU1144" s="307"/>
      <c r="FV1144" s="307"/>
      <c r="FW1144" s="307"/>
      <c r="FX1144" s="307"/>
      <c r="FY1144" s="307"/>
      <c r="FZ1144" s="307"/>
      <c r="GA1144" s="307"/>
      <c r="GB1144" s="307"/>
      <c r="GC1144" s="307"/>
      <c r="GD1144" s="307"/>
      <c r="GE1144" s="307"/>
      <c r="GF1144" s="307"/>
      <c r="GG1144" s="307"/>
      <c r="GH1144" s="307"/>
      <c r="GI1144" s="307"/>
      <c r="GJ1144" s="307"/>
      <c r="GK1144" s="307"/>
      <c r="GL1144" s="307"/>
      <c r="GM1144" s="307"/>
      <c r="GN1144" s="307"/>
      <c r="GO1144" s="307"/>
      <c r="GP1144" s="307"/>
      <c r="GQ1144" s="307"/>
      <c r="GR1144" s="307"/>
      <c r="GS1144" s="307"/>
      <c r="GT1144" s="307"/>
      <c r="GU1144" s="307"/>
      <c r="GV1144" s="307"/>
      <c r="GW1144" s="307"/>
      <c r="GX1144" s="307"/>
      <c r="GY1144" s="307"/>
      <c r="GZ1144" s="307"/>
      <c r="HA1144" s="307"/>
      <c r="HB1144" s="307"/>
      <c r="HC1144" s="307"/>
      <c r="HD1144" s="307"/>
      <c r="HE1144" s="307"/>
      <c r="HF1144" s="307"/>
      <c r="HG1144" s="307"/>
      <c r="HH1144" s="307"/>
      <c r="HI1144" s="307"/>
      <c r="HJ1144" s="307"/>
      <c r="HK1144" s="307"/>
      <c r="HL1144" s="307"/>
      <c r="HM1144" s="307"/>
      <c r="HN1144" s="307"/>
      <c r="HO1144" s="307"/>
      <c r="HP1144" s="307"/>
      <c r="HQ1144" s="307"/>
      <c r="HR1144" s="307"/>
      <c r="HS1144" s="307"/>
      <c r="HT1144" s="307"/>
      <c r="HU1144" s="307"/>
      <c r="HV1144" s="307"/>
      <c r="HW1144" s="307"/>
      <c r="HX1144" s="307"/>
      <c r="HY1144" s="307"/>
      <c r="HZ1144" s="307"/>
      <c r="IA1144" s="307"/>
      <c r="IB1144" s="307"/>
      <c r="IC1144" s="307"/>
      <c r="ID1144" s="307"/>
      <c r="IE1144" s="307"/>
      <c r="IF1144" s="307"/>
      <c r="IG1144" s="307"/>
      <c r="IH1144" s="307"/>
      <c r="II1144" s="307"/>
      <c r="IJ1144" s="307"/>
      <c r="IK1144" s="307"/>
      <c r="IL1144" s="307"/>
      <c r="IM1144" s="307"/>
      <c r="IN1144" s="307"/>
      <c r="IO1144" s="307"/>
      <c r="IP1144" s="307"/>
      <c r="IQ1144" s="307"/>
      <c r="IR1144" s="307"/>
      <c r="IS1144" s="307"/>
      <c r="IT1144" s="307"/>
      <c r="IU1144" s="307"/>
      <c r="IV1144" s="307"/>
      <c r="IW1144" s="307"/>
      <c r="IX1144" s="307"/>
      <c r="IY1144" s="307"/>
      <c r="IZ1144" s="307"/>
      <c r="JA1144" s="307"/>
      <c r="JB1144" s="307"/>
      <c r="JC1144" s="307"/>
      <c r="JD1144" s="307"/>
      <c r="JE1144" s="307"/>
      <c r="JF1144" s="307"/>
      <c r="JG1144" s="307"/>
      <c r="JH1144" s="307"/>
      <c r="JI1144" s="307"/>
      <c r="JJ1144" s="307"/>
      <c r="JK1144" s="307"/>
      <c r="JL1144" s="307"/>
      <c r="JM1144" s="307"/>
      <c r="JN1144" s="307"/>
      <c r="JO1144" s="307"/>
      <c r="JP1144" s="307"/>
      <c r="JQ1144" s="307"/>
      <c r="JR1144" s="307"/>
      <c r="JS1144" s="307"/>
      <c r="JT1144" s="307"/>
      <c r="JU1144" s="307"/>
      <c r="JV1144" s="307"/>
      <c r="JW1144" s="307"/>
      <c r="JX1144" s="307"/>
      <c r="JY1144" s="307"/>
      <c r="JZ1144" s="307"/>
      <c r="KA1144" s="307"/>
      <c r="KB1144" s="307"/>
      <c r="KC1144" s="307"/>
      <c r="KD1144" s="307"/>
      <c r="KE1144" s="307"/>
      <c r="KF1144" s="307"/>
      <c r="KG1144" s="307"/>
      <c r="KH1144" s="307"/>
      <c r="KI1144" s="307"/>
      <c r="KJ1144" s="307"/>
      <c r="KK1144" s="307"/>
      <c r="KL1144" s="307"/>
      <c r="KM1144" s="307"/>
      <c r="KN1144" s="307"/>
      <c r="KO1144" s="307"/>
      <c r="KP1144" s="307"/>
      <c r="KQ1144" s="307"/>
      <c r="KR1144" s="307"/>
      <c r="KS1144" s="307"/>
      <c r="KT1144" s="307"/>
    </row>
    <row r="1145" spans="14:306" s="56" customFormat="1" ht="15" customHeight="1">
      <c r="AJ1145" s="451">
        <v>38</v>
      </c>
      <c r="AK1145" s="449">
        <v>56</v>
      </c>
      <c r="AL1145" s="453">
        <v>0.2</v>
      </c>
      <c r="AM1145" s="450" t="s">
        <v>1229</v>
      </c>
      <c r="AN1145" s="450" t="s">
        <v>348</v>
      </c>
      <c r="CB1145" s="307"/>
      <c r="CC1145" s="307"/>
      <c r="CD1145" s="307"/>
      <c r="CE1145" s="307"/>
      <c r="CF1145" s="307"/>
      <c r="CG1145" s="307"/>
      <c r="CH1145" s="307"/>
      <c r="CI1145" s="307"/>
      <c r="CJ1145" s="307"/>
      <c r="CK1145" s="307"/>
      <c r="CL1145" s="307"/>
      <c r="CM1145" s="307"/>
      <c r="CN1145" s="307"/>
      <c r="CO1145" s="307"/>
      <c r="CP1145" s="307"/>
      <c r="CQ1145" s="307"/>
      <c r="CR1145" s="307"/>
      <c r="CS1145" s="307"/>
      <c r="CT1145" s="307"/>
      <c r="CU1145" s="307"/>
      <c r="CV1145" s="307"/>
      <c r="CW1145" s="307"/>
      <c r="CX1145" s="307"/>
      <c r="CY1145" s="307"/>
      <c r="CZ1145" s="307"/>
      <c r="DA1145" s="307"/>
      <c r="DB1145" s="307"/>
      <c r="DC1145" s="307"/>
      <c r="DD1145" s="307"/>
      <c r="DE1145" s="307"/>
      <c r="DF1145" s="307"/>
      <c r="DG1145" s="307"/>
      <c r="DH1145" s="307"/>
      <c r="DI1145" s="390"/>
      <c r="DJ1145" s="390"/>
      <c r="DK1145" s="307"/>
      <c r="DL1145" s="307"/>
      <c r="DM1145" s="307"/>
      <c r="DN1145" s="307"/>
      <c r="DO1145" s="307"/>
      <c r="DP1145" s="307"/>
      <c r="DQ1145" s="307"/>
      <c r="DR1145" s="307"/>
      <c r="DS1145" s="307"/>
      <c r="DT1145" s="307"/>
      <c r="DU1145" s="307"/>
      <c r="DV1145" s="307"/>
      <c r="DW1145" s="307"/>
      <c r="DX1145" s="307"/>
      <c r="DY1145" s="307"/>
      <c r="DZ1145" s="307"/>
      <c r="EA1145" s="307"/>
      <c r="EB1145" s="307"/>
      <c r="EC1145" s="307"/>
      <c r="ED1145" s="307"/>
      <c r="EE1145" s="307"/>
      <c r="EF1145" s="307"/>
      <c r="EG1145" s="307"/>
      <c r="EH1145" s="307"/>
      <c r="EI1145" s="307"/>
      <c r="EJ1145" s="307"/>
      <c r="EK1145" s="307"/>
      <c r="EL1145" s="307"/>
      <c r="EM1145" s="307"/>
      <c r="EN1145" s="307"/>
      <c r="EO1145" s="307"/>
      <c r="EP1145" s="307"/>
      <c r="EQ1145" s="307"/>
      <c r="ER1145" s="307"/>
      <c r="ES1145" s="307"/>
      <c r="ET1145" s="307"/>
      <c r="EU1145" s="390"/>
      <c r="EV1145" s="390"/>
      <c r="EW1145" s="307"/>
      <c r="EX1145" s="307"/>
      <c r="EY1145" s="307"/>
      <c r="EZ1145" s="307"/>
      <c r="FA1145" s="307"/>
      <c r="FB1145" s="307"/>
      <c r="FC1145" s="307"/>
      <c r="FD1145" s="307"/>
      <c r="FE1145" s="307"/>
      <c r="FF1145" s="307"/>
      <c r="FG1145" s="307"/>
      <c r="FH1145" s="307"/>
      <c r="FI1145" s="307"/>
      <c r="FJ1145" s="307"/>
      <c r="FK1145" s="307"/>
      <c r="FL1145" s="307"/>
      <c r="FM1145" s="307"/>
      <c r="FN1145" s="307"/>
      <c r="FO1145" s="307"/>
      <c r="FP1145" s="307"/>
      <c r="FQ1145" s="307"/>
      <c r="FR1145" s="307"/>
      <c r="FS1145" s="307"/>
      <c r="FT1145" s="307"/>
      <c r="FU1145" s="307"/>
      <c r="FV1145" s="307"/>
      <c r="FW1145" s="307"/>
      <c r="FX1145" s="307"/>
      <c r="FY1145" s="307"/>
      <c r="FZ1145" s="307"/>
      <c r="GA1145" s="307"/>
      <c r="GB1145" s="307"/>
      <c r="GC1145" s="307"/>
      <c r="GD1145" s="307"/>
      <c r="GE1145" s="307"/>
      <c r="GF1145" s="307"/>
      <c r="GG1145" s="307"/>
      <c r="GH1145" s="307"/>
      <c r="GI1145" s="307"/>
      <c r="GJ1145" s="307"/>
      <c r="GK1145" s="307"/>
      <c r="GL1145" s="307"/>
      <c r="GM1145" s="307"/>
      <c r="GN1145" s="307"/>
      <c r="GO1145" s="307"/>
      <c r="GP1145" s="307"/>
      <c r="GQ1145" s="307"/>
      <c r="GR1145" s="307"/>
      <c r="GS1145" s="307"/>
      <c r="GT1145" s="307"/>
      <c r="GU1145" s="307"/>
      <c r="GV1145" s="307"/>
      <c r="GW1145" s="307"/>
      <c r="GX1145" s="307"/>
      <c r="GY1145" s="307"/>
      <c r="GZ1145" s="307"/>
      <c r="HA1145" s="307"/>
      <c r="HB1145" s="307"/>
      <c r="HC1145" s="307"/>
      <c r="HD1145" s="307"/>
      <c r="HE1145" s="307"/>
      <c r="HF1145" s="307"/>
      <c r="HG1145" s="307"/>
      <c r="HH1145" s="307"/>
      <c r="HI1145" s="307"/>
      <c r="HJ1145" s="307"/>
      <c r="HK1145" s="307"/>
      <c r="HL1145" s="307"/>
      <c r="HM1145" s="307"/>
      <c r="HN1145" s="307"/>
      <c r="HO1145" s="307"/>
      <c r="HP1145" s="307"/>
      <c r="HQ1145" s="307"/>
      <c r="HR1145" s="307"/>
      <c r="HS1145" s="307"/>
      <c r="HT1145" s="307"/>
      <c r="HU1145" s="307"/>
      <c r="HV1145" s="307"/>
      <c r="HW1145" s="307"/>
      <c r="HX1145" s="307"/>
      <c r="HY1145" s="307"/>
      <c r="HZ1145" s="307"/>
      <c r="IA1145" s="307"/>
      <c r="IB1145" s="307"/>
      <c r="IC1145" s="307"/>
      <c r="ID1145" s="307"/>
      <c r="IE1145" s="307"/>
      <c r="IF1145" s="307"/>
      <c r="IG1145" s="307"/>
      <c r="IH1145" s="307"/>
      <c r="II1145" s="307"/>
      <c r="IJ1145" s="307"/>
      <c r="IK1145" s="307"/>
      <c r="IL1145" s="307"/>
      <c r="IM1145" s="307"/>
      <c r="IN1145" s="307"/>
      <c r="IO1145" s="307"/>
      <c r="IP1145" s="307"/>
      <c r="IQ1145" s="307"/>
      <c r="IR1145" s="307"/>
      <c r="IS1145" s="307"/>
      <c r="IT1145" s="307"/>
      <c r="IU1145" s="307"/>
      <c r="IV1145" s="307"/>
      <c r="IW1145" s="307"/>
      <c r="IX1145" s="307"/>
      <c r="IY1145" s="307"/>
      <c r="IZ1145" s="307"/>
      <c r="JA1145" s="307"/>
      <c r="JB1145" s="307"/>
      <c r="JC1145" s="307"/>
      <c r="JD1145" s="307"/>
      <c r="JE1145" s="307"/>
      <c r="JF1145" s="307"/>
      <c r="JG1145" s="307"/>
      <c r="JH1145" s="307"/>
      <c r="JI1145" s="307"/>
      <c r="JJ1145" s="307"/>
      <c r="JK1145" s="307"/>
      <c r="JL1145" s="307"/>
      <c r="JM1145" s="307"/>
      <c r="JN1145" s="307"/>
      <c r="JO1145" s="307"/>
      <c r="JP1145" s="307"/>
      <c r="JQ1145" s="307"/>
      <c r="JR1145" s="307"/>
      <c r="JS1145" s="307"/>
      <c r="JT1145" s="307"/>
      <c r="JU1145" s="307"/>
      <c r="JV1145" s="307"/>
      <c r="JW1145" s="307"/>
      <c r="JX1145" s="307"/>
      <c r="JY1145" s="307"/>
      <c r="JZ1145" s="307"/>
      <c r="KA1145" s="307"/>
      <c r="KB1145" s="307"/>
      <c r="KC1145" s="307"/>
      <c r="KD1145" s="307"/>
      <c r="KE1145" s="307"/>
      <c r="KF1145" s="307"/>
      <c r="KG1145" s="307"/>
      <c r="KH1145" s="307"/>
      <c r="KI1145" s="307"/>
      <c r="KJ1145" s="307"/>
      <c r="KK1145" s="307"/>
      <c r="KL1145" s="307"/>
      <c r="KM1145" s="307"/>
      <c r="KN1145" s="307"/>
      <c r="KO1145" s="307"/>
      <c r="KP1145" s="307"/>
      <c r="KQ1145" s="307"/>
      <c r="KR1145" s="307"/>
      <c r="KS1145" s="307"/>
      <c r="KT1145" s="307"/>
    </row>
    <row r="1146" spans="14:306" s="56" customFormat="1" ht="15" customHeight="1">
      <c r="AJ1146" s="451">
        <v>39</v>
      </c>
      <c r="AK1146" s="449">
        <v>57</v>
      </c>
      <c r="AL1146" s="453">
        <v>0.2</v>
      </c>
      <c r="AM1146" s="450" t="s">
        <v>1230</v>
      </c>
      <c r="AN1146" s="450" t="s">
        <v>349</v>
      </c>
      <c r="CB1146" s="307"/>
      <c r="CC1146" s="307"/>
      <c r="CD1146" s="307"/>
      <c r="CE1146" s="307"/>
      <c r="CF1146" s="307"/>
      <c r="CG1146" s="307"/>
      <c r="CH1146" s="307"/>
      <c r="CI1146" s="307"/>
      <c r="CJ1146" s="307"/>
      <c r="CK1146" s="307"/>
      <c r="CL1146" s="307"/>
      <c r="CM1146" s="307"/>
      <c r="CN1146" s="307"/>
      <c r="CO1146" s="307"/>
      <c r="CP1146" s="307"/>
      <c r="CQ1146" s="307"/>
      <c r="CR1146" s="307"/>
      <c r="CS1146" s="307"/>
      <c r="CT1146" s="307"/>
      <c r="CU1146" s="307"/>
      <c r="CV1146" s="307"/>
      <c r="CW1146" s="307"/>
      <c r="CX1146" s="307"/>
      <c r="CY1146" s="307"/>
      <c r="CZ1146" s="307"/>
      <c r="DA1146" s="307"/>
      <c r="DB1146" s="307"/>
      <c r="DC1146" s="307"/>
      <c r="DD1146" s="307"/>
      <c r="DE1146" s="307"/>
      <c r="DF1146" s="307"/>
      <c r="DG1146" s="307"/>
      <c r="DH1146" s="307"/>
      <c r="DI1146" s="390"/>
      <c r="DJ1146" s="390"/>
      <c r="DK1146" s="307"/>
      <c r="DL1146" s="307"/>
      <c r="DM1146" s="307"/>
      <c r="DN1146" s="307"/>
      <c r="DO1146" s="307"/>
      <c r="DP1146" s="307"/>
      <c r="DQ1146" s="307"/>
      <c r="DR1146" s="307"/>
      <c r="DS1146" s="307"/>
      <c r="DT1146" s="307"/>
      <c r="DU1146" s="307"/>
      <c r="DV1146" s="307"/>
      <c r="DW1146" s="307"/>
      <c r="DX1146" s="307"/>
      <c r="DY1146" s="307"/>
      <c r="DZ1146" s="307"/>
      <c r="EA1146" s="307"/>
      <c r="EB1146" s="307"/>
      <c r="EC1146" s="307"/>
      <c r="ED1146" s="307"/>
      <c r="EE1146" s="307"/>
      <c r="EF1146" s="307"/>
      <c r="EG1146" s="307"/>
      <c r="EH1146" s="307"/>
      <c r="EI1146" s="307"/>
      <c r="EJ1146" s="307"/>
      <c r="EK1146" s="307"/>
      <c r="EL1146" s="307"/>
      <c r="EM1146" s="307"/>
      <c r="EN1146" s="307"/>
      <c r="EO1146" s="307"/>
      <c r="EP1146" s="307"/>
      <c r="EQ1146" s="307"/>
      <c r="ER1146" s="307"/>
      <c r="ES1146" s="307"/>
      <c r="ET1146" s="307"/>
      <c r="EU1146" s="390"/>
      <c r="EV1146" s="390"/>
      <c r="EW1146" s="307"/>
      <c r="EX1146" s="307"/>
      <c r="EY1146" s="307"/>
      <c r="EZ1146" s="307"/>
      <c r="FA1146" s="307"/>
      <c r="FB1146" s="307"/>
      <c r="FC1146" s="307"/>
      <c r="FD1146" s="307"/>
      <c r="FE1146" s="307"/>
      <c r="FF1146" s="307"/>
      <c r="FG1146" s="307"/>
      <c r="FH1146" s="307"/>
      <c r="FI1146" s="307"/>
      <c r="FJ1146" s="307"/>
      <c r="FK1146" s="307"/>
      <c r="FL1146" s="307"/>
      <c r="FM1146" s="307"/>
      <c r="FN1146" s="307"/>
      <c r="FO1146" s="307"/>
      <c r="FP1146" s="307"/>
      <c r="FQ1146" s="307"/>
      <c r="FR1146" s="307"/>
      <c r="FS1146" s="307"/>
      <c r="FT1146" s="307"/>
      <c r="FU1146" s="307"/>
      <c r="FV1146" s="307"/>
      <c r="FW1146" s="307"/>
      <c r="FX1146" s="307"/>
      <c r="FY1146" s="307"/>
      <c r="FZ1146" s="307"/>
      <c r="GA1146" s="307"/>
      <c r="GB1146" s="307"/>
      <c r="GC1146" s="307"/>
      <c r="GD1146" s="307"/>
      <c r="GE1146" s="307"/>
      <c r="GF1146" s="307"/>
      <c r="GG1146" s="307"/>
      <c r="GH1146" s="307"/>
      <c r="GI1146" s="307"/>
      <c r="GJ1146" s="307"/>
      <c r="GK1146" s="307"/>
      <c r="GL1146" s="307"/>
      <c r="GM1146" s="307"/>
      <c r="GN1146" s="307"/>
      <c r="GO1146" s="307"/>
      <c r="GP1146" s="307"/>
      <c r="GQ1146" s="307"/>
      <c r="GR1146" s="307"/>
      <c r="GS1146" s="307"/>
      <c r="GT1146" s="307"/>
      <c r="GU1146" s="307"/>
      <c r="GV1146" s="307"/>
      <c r="GW1146" s="307"/>
      <c r="GX1146" s="307"/>
      <c r="GY1146" s="307"/>
      <c r="GZ1146" s="307"/>
      <c r="HA1146" s="307"/>
      <c r="HB1146" s="307"/>
      <c r="HC1146" s="307"/>
      <c r="HD1146" s="307"/>
      <c r="HE1146" s="307"/>
      <c r="HF1146" s="307"/>
      <c r="HG1146" s="307"/>
      <c r="HH1146" s="307"/>
      <c r="HI1146" s="307"/>
      <c r="HJ1146" s="307"/>
      <c r="HK1146" s="307"/>
      <c r="HL1146" s="307"/>
      <c r="HM1146" s="307"/>
      <c r="HN1146" s="307"/>
      <c r="HO1146" s="307"/>
      <c r="HP1146" s="307"/>
      <c r="HQ1146" s="307"/>
      <c r="HR1146" s="307"/>
      <c r="HS1146" s="307"/>
      <c r="HT1146" s="307"/>
      <c r="HU1146" s="307"/>
      <c r="HV1146" s="307"/>
      <c r="HW1146" s="307"/>
      <c r="HX1146" s="307"/>
      <c r="HY1146" s="307"/>
      <c r="HZ1146" s="307"/>
      <c r="IA1146" s="307"/>
      <c r="IB1146" s="307"/>
      <c r="IC1146" s="307"/>
      <c r="ID1146" s="307"/>
      <c r="IE1146" s="307"/>
      <c r="IF1146" s="307"/>
      <c r="IG1146" s="307"/>
      <c r="IH1146" s="307"/>
      <c r="II1146" s="307"/>
      <c r="IJ1146" s="307"/>
      <c r="IK1146" s="307"/>
      <c r="IL1146" s="307"/>
      <c r="IM1146" s="307"/>
      <c r="IN1146" s="307"/>
      <c r="IO1146" s="307"/>
      <c r="IP1146" s="307"/>
      <c r="IQ1146" s="307"/>
      <c r="IR1146" s="307"/>
      <c r="IS1146" s="307"/>
      <c r="IT1146" s="307"/>
      <c r="IU1146" s="307"/>
      <c r="IV1146" s="307"/>
      <c r="IW1146" s="307"/>
      <c r="IX1146" s="307"/>
      <c r="IY1146" s="307"/>
      <c r="IZ1146" s="307"/>
      <c r="JA1146" s="307"/>
      <c r="JB1146" s="307"/>
      <c r="JC1146" s="307"/>
      <c r="JD1146" s="307"/>
      <c r="JE1146" s="307"/>
      <c r="JF1146" s="307"/>
      <c r="JG1146" s="307"/>
      <c r="JH1146" s="307"/>
      <c r="JI1146" s="307"/>
      <c r="JJ1146" s="307"/>
      <c r="JK1146" s="307"/>
      <c r="JL1146" s="307"/>
      <c r="JM1146" s="307"/>
      <c r="JN1146" s="307"/>
      <c r="JO1146" s="307"/>
      <c r="JP1146" s="307"/>
      <c r="JQ1146" s="307"/>
      <c r="JR1146" s="307"/>
      <c r="JS1146" s="307"/>
      <c r="JT1146" s="307"/>
      <c r="JU1146" s="307"/>
      <c r="JV1146" s="307"/>
      <c r="JW1146" s="307"/>
      <c r="JX1146" s="307"/>
      <c r="JY1146" s="307"/>
      <c r="JZ1146" s="307"/>
      <c r="KA1146" s="307"/>
      <c r="KB1146" s="307"/>
      <c r="KC1146" s="307"/>
      <c r="KD1146" s="307"/>
      <c r="KE1146" s="307"/>
      <c r="KF1146" s="307"/>
      <c r="KG1146" s="307"/>
      <c r="KH1146" s="307"/>
      <c r="KI1146" s="307"/>
      <c r="KJ1146" s="307"/>
      <c r="KK1146" s="307"/>
      <c r="KL1146" s="307"/>
      <c r="KM1146" s="307"/>
      <c r="KN1146" s="307"/>
      <c r="KO1146" s="307"/>
      <c r="KP1146" s="307"/>
      <c r="KQ1146" s="307"/>
      <c r="KR1146" s="307"/>
      <c r="KS1146" s="307"/>
      <c r="KT1146" s="307"/>
    </row>
    <row r="1147" spans="14:306" s="56" customFormat="1" ht="15" customHeight="1">
      <c r="N1147" s="311"/>
      <c r="O1147" s="311"/>
      <c r="P1147" s="311"/>
      <c r="Q1147" s="311"/>
      <c r="R1147" s="311"/>
      <c r="S1147" s="311"/>
      <c r="T1147" s="311"/>
      <c r="U1147" s="311"/>
      <c r="V1147" s="311"/>
      <c r="W1147" s="311"/>
      <c r="AJ1147" s="452">
        <v>40</v>
      </c>
      <c r="AK1147" s="449">
        <v>58</v>
      </c>
      <c r="AL1147" s="453">
        <v>0.3</v>
      </c>
      <c r="AM1147" s="450" t="s">
        <v>1231</v>
      </c>
      <c r="AN1147" s="450" t="s">
        <v>351</v>
      </c>
      <c r="CB1147" s="307"/>
      <c r="CC1147" s="307"/>
      <c r="CD1147" s="307"/>
      <c r="CE1147" s="307"/>
      <c r="CF1147" s="307"/>
      <c r="CG1147" s="307"/>
      <c r="CH1147" s="307"/>
      <c r="CI1147" s="307"/>
      <c r="CJ1147" s="307"/>
      <c r="CK1147" s="307"/>
      <c r="CL1147" s="307"/>
      <c r="CM1147" s="307"/>
      <c r="CN1147" s="307"/>
      <c r="CO1147" s="307"/>
      <c r="CP1147" s="307"/>
      <c r="CQ1147" s="307"/>
      <c r="CR1147" s="307"/>
      <c r="CS1147" s="307"/>
      <c r="CT1147" s="307"/>
      <c r="CU1147" s="307"/>
      <c r="CV1147" s="307"/>
      <c r="CW1147" s="307"/>
      <c r="CX1147" s="307"/>
      <c r="CY1147" s="307"/>
      <c r="CZ1147" s="307"/>
      <c r="DA1147" s="307"/>
      <c r="DB1147" s="307"/>
      <c r="DC1147" s="307"/>
      <c r="DD1147" s="307"/>
      <c r="DE1147" s="307"/>
      <c r="DF1147" s="307"/>
      <c r="DG1147" s="307"/>
      <c r="DH1147" s="307"/>
      <c r="DI1147" s="390"/>
      <c r="DJ1147" s="390"/>
      <c r="DK1147" s="307"/>
      <c r="DL1147" s="307"/>
      <c r="DM1147" s="307"/>
      <c r="DN1147" s="307"/>
      <c r="DO1147" s="307"/>
      <c r="DP1147" s="307"/>
      <c r="DQ1147" s="307"/>
      <c r="DR1147" s="307"/>
      <c r="DS1147" s="307"/>
      <c r="DT1147" s="307"/>
      <c r="DU1147" s="307"/>
      <c r="DV1147" s="307"/>
      <c r="DW1147" s="307"/>
      <c r="DX1147" s="307"/>
      <c r="DY1147" s="307"/>
      <c r="DZ1147" s="307"/>
      <c r="EA1147" s="307"/>
      <c r="EB1147" s="307"/>
      <c r="EC1147" s="307"/>
      <c r="ED1147" s="307"/>
      <c r="EE1147" s="307"/>
      <c r="EF1147" s="307"/>
      <c r="EG1147" s="307"/>
      <c r="EH1147" s="307"/>
      <c r="EI1147" s="307"/>
      <c r="EJ1147" s="307"/>
      <c r="EK1147" s="307"/>
      <c r="EL1147" s="307"/>
      <c r="EM1147" s="307"/>
      <c r="EN1147" s="307"/>
      <c r="EO1147" s="307"/>
      <c r="EP1147" s="307"/>
      <c r="EQ1147" s="307"/>
      <c r="ER1147" s="307"/>
      <c r="ES1147" s="307"/>
      <c r="ET1147" s="307"/>
      <c r="EU1147" s="390"/>
      <c r="EV1147" s="390"/>
      <c r="EW1147" s="307"/>
      <c r="EX1147" s="307"/>
      <c r="EY1147" s="307"/>
      <c r="EZ1147" s="307"/>
      <c r="FA1147" s="307"/>
      <c r="FB1147" s="307"/>
      <c r="FC1147" s="307"/>
      <c r="FD1147" s="307"/>
      <c r="FE1147" s="307"/>
      <c r="FF1147" s="307"/>
      <c r="FG1147" s="307"/>
      <c r="FH1147" s="307"/>
      <c r="FI1147" s="307"/>
      <c r="FJ1147" s="307"/>
      <c r="FK1147" s="307"/>
      <c r="FL1147" s="307"/>
      <c r="FM1147" s="307"/>
      <c r="FN1147" s="307"/>
      <c r="FO1147" s="307"/>
      <c r="FP1147" s="307"/>
      <c r="FQ1147" s="307"/>
      <c r="FR1147" s="307"/>
      <c r="FS1147" s="307"/>
      <c r="FT1147" s="307"/>
      <c r="FU1147" s="307"/>
      <c r="FV1147" s="307"/>
      <c r="FW1147" s="307"/>
      <c r="FX1147" s="307"/>
      <c r="FY1147" s="307"/>
      <c r="FZ1147" s="307"/>
      <c r="GA1147" s="307"/>
      <c r="GB1147" s="307"/>
      <c r="GC1147" s="307"/>
      <c r="GD1147" s="307"/>
      <c r="GE1147" s="307"/>
      <c r="GF1147" s="307"/>
      <c r="GG1147" s="307"/>
      <c r="GH1147" s="307"/>
      <c r="GI1147" s="307"/>
      <c r="GJ1147" s="307"/>
      <c r="GK1147" s="307"/>
      <c r="GL1147" s="307"/>
      <c r="GM1147" s="307"/>
      <c r="GN1147" s="307"/>
      <c r="GO1147" s="307"/>
      <c r="GP1147" s="307"/>
      <c r="GQ1147" s="307"/>
      <c r="GR1147" s="307"/>
      <c r="GS1147" s="307"/>
      <c r="GT1147" s="307"/>
      <c r="GU1147" s="307"/>
      <c r="GV1147" s="307"/>
      <c r="GW1147" s="307"/>
      <c r="GX1147" s="307"/>
      <c r="GY1147" s="307"/>
      <c r="GZ1147" s="307"/>
      <c r="HA1147" s="307"/>
      <c r="HB1147" s="307"/>
      <c r="HC1147" s="307"/>
      <c r="HD1147" s="307"/>
      <c r="HE1147" s="307"/>
      <c r="HF1147" s="307"/>
      <c r="HG1147" s="307"/>
      <c r="HH1147" s="307"/>
      <c r="HI1147" s="307"/>
      <c r="HJ1147" s="307"/>
      <c r="HK1147" s="307"/>
      <c r="HL1147" s="307"/>
      <c r="HM1147" s="307"/>
      <c r="HN1147" s="307"/>
      <c r="HO1147" s="307"/>
      <c r="HP1147" s="307"/>
      <c r="HQ1147" s="307"/>
      <c r="HR1147" s="307"/>
      <c r="HS1147" s="307"/>
      <c r="HT1147" s="307"/>
      <c r="HU1147" s="307"/>
      <c r="HV1147" s="307"/>
      <c r="HW1147" s="307"/>
      <c r="HX1147" s="307"/>
      <c r="HY1147" s="307"/>
      <c r="HZ1147" s="307"/>
      <c r="IA1147" s="307"/>
      <c r="IB1147" s="307"/>
      <c r="IC1147" s="307"/>
      <c r="ID1147" s="307"/>
      <c r="IE1147" s="307"/>
      <c r="IF1147" s="307"/>
      <c r="IG1147" s="307"/>
      <c r="IH1147" s="307"/>
      <c r="II1147" s="307"/>
      <c r="IJ1147" s="307"/>
      <c r="IK1147" s="307"/>
      <c r="IL1147" s="307"/>
      <c r="IM1147" s="307"/>
      <c r="IN1147" s="307"/>
      <c r="IO1147" s="307"/>
      <c r="IP1147" s="307"/>
      <c r="IQ1147" s="307"/>
      <c r="IR1147" s="307"/>
      <c r="IS1147" s="307"/>
      <c r="IT1147" s="307"/>
      <c r="IU1147" s="307"/>
      <c r="IV1147" s="307"/>
      <c r="IW1147" s="307"/>
      <c r="IX1147" s="307"/>
      <c r="IY1147" s="307"/>
      <c r="IZ1147" s="307"/>
      <c r="JA1147" s="307"/>
      <c r="JB1147" s="307"/>
      <c r="JC1147" s="307"/>
      <c r="JD1147" s="307"/>
      <c r="JE1147" s="307"/>
      <c r="JF1147" s="307"/>
      <c r="JG1147" s="307"/>
      <c r="JH1147" s="307"/>
      <c r="JI1147" s="307"/>
      <c r="JJ1147" s="307"/>
      <c r="JK1147" s="307"/>
      <c r="JL1147" s="307"/>
      <c r="JM1147" s="307"/>
      <c r="JN1147" s="307"/>
      <c r="JO1147" s="307"/>
      <c r="JP1147" s="307"/>
      <c r="JQ1147" s="307"/>
      <c r="JR1147" s="307"/>
      <c r="JS1147" s="307"/>
      <c r="JT1147" s="307"/>
      <c r="JU1147" s="307"/>
      <c r="JV1147" s="307"/>
      <c r="JW1147" s="307"/>
      <c r="JX1147" s="307"/>
      <c r="JY1147" s="307"/>
      <c r="JZ1147" s="307"/>
      <c r="KA1147" s="307"/>
      <c r="KB1147" s="307"/>
      <c r="KC1147" s="307"/>
      <c r="KD1147" s="307"/>
      <c r="KE1147" s="307"/>
      <c r="KF1147" s="307"/>
      <c r="KG1147" s="307"/>
      <c r="KH1147" s="307"/>
      <c r="KI1147" s="307"/>
      <c r="KJ1147" s="307"/>
      <c r="KK1147" s="307"/>
      <c r="KL1147" s="307"/>
      <c r="KM1147" s="307"/>
      <c r="KN1147" s="307"/>
      <c r="KO1147" s="307"/>
      <c r="KP1147" s="307"/>
      <c r="KQ1147" s="307"/>
      <c r="KR1147" s="307"/>
      <c r="KS1147" s="307"/>
      <c r="KT1147" s="307"/>
    </row>
    <row r="1148" spans="14:306" s="56" customFormat="1" ht="15" customHeight="1">
      <c r="N1148" s="311"/>
      <c r="P1148" s="311"/>
      <c r="Q1148" s="311"/>
      <c r="R1148" s="311"/>
      <c r="S1148" s="311"/>
      <c r="T1148" s="311"/>
      <c r="U1148" s="311"/>
      <c r="V1148" s="311"/>
      <c r="W1148" s="454"/>
      <c r="AJ1148" s="451">
        <v>41</v>
      </c>
      <c r="AK1148" s="449">
        <v>58</v>
      </c>
      <c r="AL1148" s="450" t="s">
        <v>6</v>
      </c>
      <c r="AM1148" s="450" t="s">
        <v>1231</v>
      </c>
      <c r="AN1148" s="450" t="s">
        <v>351</v>
      </c>
      <c r="CB1148" s="307"/>
      <c r="CC1148" s="307"/>
      <c r="CD1148" s="307"/>
      <c r="CE1148" s="307"/>
      <c r="CF1148" s="307"/>
      <c r="CG1148" s="307"/>
      <c r="CH1148" s="307"/>
      <c r="CI1148" s="307"/>
      <c r="CJ1148" s="307"/>
      <c r="CK1148" s="307"/>
      <c r="CL1148" s="307"/>
      <c r="CM1148" s="307"/>
      <c r="CN1148" s="307"/>
      <c r="CO1148" s="307"/>
      <c r="CP1148" s="307"/>
      <c r="CQ1148" s="307"/>
      <c r="CR1148" s="307"/>
      <c r="CS1148" s="307"/>
      <c r="CT1148" s="307"/>
      <c r="CU1148" s="307"/>
      <c r="CV1148" s="307"/>
      <c r="CW1148" s="307"/>
      <c r="CX1148" s="307"/>
      <c r="CY1148" s="307"/>
      <c r="CZ1148" s="307"/>
      <c r="DA1148" s="307"/>
      <c r="DB1148" s="307"/>
      <c r="DC1148" s="307"/>
      <c r="DD1148" s="307"/>
      <c r="DE1148" s="307"/>
      <c r="DF1148" s="307"/>
      <c r="DG1148" s="307"/>
      <c r="DH1148" s="307"/>
      <c r="DI1148" s="390"/>
      <c r="DJ1148" s="390"/>
      <c r="DK1148" s="307"/>
      <c r="DL1148" s="307"/>
      <c r="DM1148" s="307"/>
      <c r="DN1148" s="307"/>
      <c r="DO1148" s="307"/>
      <c r="DP1148" s="307"/>
      <c r="DQ1148" s="307"/>
      <c r="DR1148" s="307"/>
      <c r="DS1148" s="307"/>
      <c r="DT1148" s="307"/>
      <c r="DU1148" s="307"/>
      <c r="DV1148" s="307"/>
      <c r="DW1148" s="307"/>
      <c r="DX1148" s="307"/>
      <c r="DY1148" s="307"/>
      <c r="DZ1148" s="307"/>
      <c r="EA1148" s="307"/>
      <c r="EB1148" s="307"/>
      <c r="EC1148" s="307"/>
      <c r="ED1148" s="307"/>
      <c r="EE1148" s="307"/>
      <c r="EF1148" s="307"/>
      <c r="EG1148" s="307"/>
      <c r="EH1148" s="307"/>
      <c r="EI1148" s="307"/>
      <c r="EJ1148" s="307"/>
      <c r="EK1148" s="307"/>
      <c r="EL1148" s="307"/>
      <c r="EM1148" s="307"/>
      <c r="EN1148" s="307"/>
      <c r="EO1148" s="307"/>
      <c r="EP1148" s="307"/>
      <c r="EQ1148" s="307"/>
      <c r="ER1148" s="307"/>
      <c r="ES1148" s="307"/>
      <c r="ET1148" s="307"/>
      <c r="EU1148" s="390"/>
      <c r="EV1148" s="390"/>
      <c r="EW1148" s="307"/>
      <c r="EX1148" s="307"/>
      <c r="EY1148" s="307"/>
      <c r="EZ1148" s="307"/>
      <c r="FA1148" s="307"/>
      <c r="FB1148" s="307"/>
      <c r="FC1148" s="307"/>
      <c r="FD1148" s="307"/>
      <c r="FE1148" s="307"/>
      <c r="FF1148" s="307"/>
      <c r="FG1148" s="307"/>
      <c r="FH1148" s="307"/>
      <c r="FI1148" s="307"/>
      <c r="FJ1148" s="307"/>
      <c r="FK1148" s="307"/>
      <c r="FL1148" s="307"/>
      <c r="FM1148" s="307"/>
      <c r="FN1148" s="307"/>
      <c r="FO1148" s="307"/>
      <c r="FP1148" s="307"/>
      <c r="FQ1148" s="307"/>
      <c r="FR1148" s="307"/>
      <c r="FS1148" s="307"/>
      <c r="FT1148" s="307"/>
      <c r="FU1148" s="307"/>
      <c r="FV1148" s="307"/>
      <c r="FW1148" s="307"/>
      <c r="FX1148" s="307"/>
      <c r="FY1148" s="307"/>
      <c r="FZ1148" s="307"/>
      <c r="GA1148" s="307"/>
      <c r="GB1148" s="307"/>
      <c r="GC1148" s="307"/>
      <c r="GD1148" s="307"/>
      <c r="GE1148" s="307"/>
      <c r="GF1148" s="307"/>
      <c r="GG1148" s="307"/>
      <c r="GH1148" s="307"/>
      <c r="GI1148" s="307"/>
      <c r="GJ1148" s="307"/>
      <c r="GK1148" s="307"/>
      <c r="GL1148" s="307"/>
      <c r="GM1148" s="307"/>
      <c r="GN1148" s="307"/>
      <c r="GO1148" s="307"/>
      <c r="GP1148" s="307"/>
      <c r="GQ1148" s="307"/>
      <c r="GR1148" s="307"/>
      <c r="GS1148" s="307"/>
      <c r="GT1148" s="307"/>
      <c r="GU1148" s="307"/>
      <c r="GV1148" s="307"/>
      <c r="GW1148" s="307"/>
      <c r="GX1148" s="307"/>
      <c r="GY1148" s="307"/>
      <c r="GZ1148" s="307"/>
      <c r="HA1148" s="307"/>
      <c r="HB1148" s="307"/>
      <c r="HC1148" s="307"/>
      <c r="HD1148" s="307"/>
      <c r="HE1148" s="307"/>
      <c r="HF1148" s="307"/>
      <c r="HG1148" s="307"/>
      <c r="HH1148" s="307"/>
      <c r="HI1148" s="307"/>
      <c r="HJ1148" s="307"/>
      <c r="HK1148" s="307"/>
      <c r="HL1148" s="307"/>
      <c r="HM1148" s="307"/>
      <c r="HN1148" s="307"/>
      <c r="HO1148" s="307"/>
      <c r="HP1148" s="307"/>
      <c r="HQ1148" s="307"/>
      <c r="HR1148" s="307"/>
      <c r="HS1148" s="307"/>
      <c r="HT1148" s="307"/>
      <c r="HU1148" s="307"/>
      <c r="HV1148" s="307"/>
      <c r="HW1148" s="307"/>
      <c r="HX1148" s="307"/>
      <c r="HY1148" s="307"/>
      <c r="HZ1148" s="307"/>
      <c r="IA1148" s="307"/>
      <c r="IB1148" s="307"/>
      <c r="IC1148" s="307"/>
      <c r="ID1148" s="307"/>
      <c r="IE1148" s="307"/>
      <c r="IF1148" s="307"/>
      <c r="IG1148" s="307"/>
      <c r="IH1148" s="307"/>
      <c r="II1148" s="307"/>
      <c r="IJ1148" s="307"/>
      <c r="IK1148" s="307"/>
      <c r="IL1148" s="307"/>
      <c r="IM1148" s="307"/>
      <c r="IN1148" s="307"/>
      <c r="IO1148" s="307"/>
      <c r="IP1148" s="307"/>
      <c r="IQ1148" s="307"/>
      <c r="IR1148" s="307"/>
      <c r="IS1148" s="307"/>
      <c r="IT1148" s="307"/>
      <c r="IU1148" s="307"/>
      <c r="IV1148" s="307"/>
      <c r="IW1148" s="307"/>
      <c r="IX1148" s="307"/>
      <c r="IY1148" s="307"/>
      <c r="IZ1148" s="307"/>
      <c r="JA1148" s="307"/>
      <c r="JB1148" s="307"/>
      <c r="JC1148" s="307"/>
      <c r="JD1148" s="307"/>
      <c r="JE1148" s="307"/>
      <c r="JF1148" s="307"/>
      <c r="JG1148" s="307"/>
      <c r="JH1148" s="307"/>
      <c r="JI1148" s="307"/>
      <c r="JJ1148" s="307"/>
      <c r="JK1148" s="307"/>
      <c r="JL1148" s="307"/>
      <c r="JM1148" s="307"/>
      <c r="JN1148" s="307"/>
      <c r="JO1148" s="307"/>
      <c r="JP1148" s="307"/>
      <c r="JQ1148" s="307"/>
      <c r="JR1148" s="307"/>
      <c r="JS1148" s="307"/>
      <c r="JT1148" s="307"/>
      <c r="JU1148" s="307"/>
      <c r="JV1148" s="307"/>
      <c r="JW1148" s="307"/>
      <c r="JX1148" s="307"/>
      <c r="JY1148" s="307"/>
      <c r="JZ1148" s="307"/>
      <c r="KA1148" s="307"/>
      <c r="KB1148" s="307"/>
      <c r="KC1148" s="307"/>
      <c r="KD1148" s="307"/>
      <c r="KE1148" s="307"/>
      <c r="KF1148" s="307"/>
      <c r="KG1148" s="307"/>
      <c r="KH1148" s="307"/>
      <c r="KI1148" s="307"/>
      <c r="KJ1148" s="307"/>
      <c r="KK1148" s="307"/>
      <c r="KL1148" s="307"/>
      <c r="KM1148" s="307"/>
      <c r="KN1148" s="307"/>
      <c r="KO1148" s="307"/>
      <c r="KP1148" s="307"/>
      <c r="KQ1148" s="307"/>
      <c r="KR1148" s="307"/>
      <c r="KS1148" s="307"/>
      <c r="KT1148" s="307"/>
    </row>
    <row r="1149" spans="14:306" s="56" customFormat="1" ht="15" customHeight="1">
      <c r="N1149" s="410"/>
      <c r="O1149" s="410"/>
      <c r="P1149" s="311"/>
      <c r="Q1149" s="311"/>
      <c r="R1149" s="311"/>
      <c r="AJ1149" s="451">
        <v>42</v>
      </c>
      <c r="AK1149" s="449">
        <v>59</v>
      </c>
      <c r="AL1149" s="450" t="s">
        <v>6</v>
      </c>
      <c r="AM1149" s="450" t="s">
        <v>1232</v>
      </c>
      <c r="AN1149" s="450" t="s">
        <v>353</v>
      </c>
      <c r="CB1149" s="307"/>
      <c r="CC1149" s="307"/>
      <c r="CD1149" s="307"/>
      <c r="CE1149" s="307"/>
      <c r="CF1149" s="307"/>
      <c r="CG1149" s="307"/>
      <c r="CH1149" s="307"/>
      <c r="CI1149" s="307"/>
      <c r="CJ1149" s="307"/>
      <c r="CK1149" s="307"/>
      <c r="CL1149" s="307"/>
      <c r="CM1149" s="307"/>
      <c r="CN1149" s="307"/>
      <c r="CO1149" s="307"/>
      <c r="CP1149" s="307"/>
      <c r="CQ1149" s="307"/>
      <c r="CR1149" s="307"/>
      <c r="CS1149" s="307"/>
      <c r="CT1149" s="307"/>
      <c r="CU1149" s="307"/>
      <c r="CV1149" s="307"/>
      <c r="CW1149" s="307"/>
      <c r="CX1149" s="307"/>
      <c r="CY1149" s="307"/>
      <c r="CZ1149" s="307"/>
      <c r="DA1149" s="307"/>
      <c r="DB1149" s="307"/>
      <c r="DC1149" s="307"/>
      <c r="DD1149" s="307"/>
      <c r="DE1149" s="307"/>
      <c r="DF1149" s="307"/>
      <c r="DG1149" s="307"/>
      <c r="DH1149" s="307"/>
      <c r="DI1149" s="390"/>
      <c r="DJ1149" s="390"/>
      <c r="DK1149" s="307"/>
      <c r="DL1149" s="307"/>
      <c r="DM1149" s="307"/>
      <c r="DN1149" s="307"/>
      <c r="DO1149" s="307"/>
      <c r="DP1149" s="307"/>
      <c r="DQ1149" s="307"/>
      <c r="DR1149" s="307"/>
      <c r="DS1149" s="307"/>
      <c r="DT1149" s="307"/>
      <c r="DU1149" s="307"/>
      <c r="DV1149" s="307"/>
      <c r="DW1149" s="307"/>
      <c r="DX1149" s="307"/>
      <c r="DY1149" s="307"/>
      <c r="DZ1149" s="307"/>
      <c r="EA1149" s="307"/>
      <c r="EB1149" s="307"/>
      <c r="EC1149" s="307"/>
      <c r="ED1149" s="307"/>
      <c r="EE1149" s="307"/>
      <c r="EF1149" s="307"/>
      <c r="EG1149" s="307"/>
      <c r="EH1149" s="307"/>
      <c r="EI1149" s="307"/>
      <c r="EJ1149" s="307"/>
      <c r="EK1149" s="307"/>
      <c r="EL1149" s="307"/>
      <c r="EM1149" s="307"/>
      <c r="EN1149" s="307"/>
      <c r="EO1149" s="307"/>
      <c r="EP1149" s="307"/>
      <c r="EQ1149" s="307"/>
      <c r="ER1149" s="307"/>
      <c r="ES1149" s="307"/>
      <c r="ET1149" s="307"/>
      <c r="EU1149" s="390"/>
      <c r="EV1149" s="390"/>
      <c r="EW1149" s="307"/>
      <c r="EX1149" s="307"/>
      <c r="EY1149" s="307"/>
      <c r="EZ1149" s="307"/>
      <c r="FA1149" s="307"/>
      <c r="FB1149" s="307"/>
      <c r="FC1149" s="307"/>
      <c r="FD1149" s="307"/>
      <c r="FE1149" s="307"/>
      <c r="FF1149" s="307"/>
      <c r="FG1149" s="307"/>
      <c r="FH1149" s="307"/>
      <c r="FI1149" s="307"/>
      <c r="FJ1149" s="307"/>
      <c r="FK1149" s="307"/>
      <c r="FL1149" s="307"/>
      <c r="FM1149" s="307"/>
      <c r="FN1149" s="307"/>
      <c r="FO1149" s="307"/>
      <c r="FP1149" s="307"/>
      <c r="FQ1149" s="307"/>
      <c r="FR1149" s="307"/>
      <c r="FS1149" s="307"/>
      <c r="FT1149" s="307"/>
      <c r="FU1149" s="307"/>
      <c r="FV1149" s="307"/>
      <c r="FW1149" s="307"/>
      <c r="FX1149" s="307"/>
      <c r="FY1149" s="307"/>
      <c r="FZ1149" s="307"/>
      <c r="GA1149" s="307"/>
      <c r="GB1149" s="307"/>
      <c r="GC1149" s="307"/>
      <c r="GD1149" s="307"/>
      <c r="GE1149" s="307"/>
      <c r="GF1149" s="307"/>
      <c r="GG1149" s="307"/>
      <c r="GH1149" s="307"/>
      <c r="GI1149" s="307"/>
      <c r="GJ1149" s="307"/>
      <c r="GK1149" s="307"/>
      <c r="GL1149" s="307"/>
      <c r="GM1149" s="307"/>
      <c r="GN1149" s="307"/>
      <c r="GO1149" s="307"/>
      <c r="GP1149" s="307"/>
      <c r="GQ1149" s="307"/>
      <c r="GR1149" s="307"/>
      <c r="GS1149" s="307"/>
      <c r="GT1149" s="307"/>
      <c r="GU1149" s="307"/>
      <c r="GV1149" s="307"/>
      <c r="GW1149" s="307"/>
      <c r="GX1149" s="307"/>
      <c r="GY1149" s="307"/>
      <c r="GZ1149" s="307"/>
      <c r="HA1149" s="307"/>
      <c r="HB1149" s="307"/>
      <c r="HC1149" s="307"/>
      <c r="HD1149" s="307"/>
      <c r="HE1149" s="307"/>
      <c r="HF1149" s="307"/>
      <c r="HG1149" s="307"/>
      <c r="HH1149" s="307"/>
      <c r="HI1149" s="307"/>
      <c r="HJ1149" s="307"/>
      <c r="HK1149" s="307"/>
      <c r="HL1149" s="307"/>
      <c r="HM1149" s="307"/>
      <c r="HN1149" s="307"/>
      <c r="HO1149" s="307"/>
      <c r="HP1149" s="307"/>
      <c r="HQ1149" s="307"/>
      <c r="HR1149" s="307"/>
      <c r="HS1149" s="307"/>
      <c r="HT1149" s="307"/>
      <c r="HU1149" s="307"/>
      <c r="HV1149" s="307"/>
      <c r="HW1149" s="307"/>
      <c r="HX1149" s="307"/>
      <c r="HY1149" s="307"/>
      <c r="HZ1149" s="307"/>
      <c r="IA1149" s="307"/>
      <c r="IB1149" s="307"/>
      <c r="IC1149" s="307"/>
      <c r="ID1149" s="307"/>
      <c r="IE1149" s="307"/>
      <c r="IF1149" s="307"/>
      <c r="IG1149" s="307"/>
      <c r="IH1149" s="307"/>
      <c r="II1149" s="307"/>
      <c r="IJ1149" s="307"/>
      <c r="IK1149" s="307"/>
      <c r="IL1149" s="307"/>
      <c r="IM1149" s="307"/>
      <c r="IN1149" s="307"/>
      <c r="IO1149" s="307"/>
      <c r="IP1149" s="307"/>
      <c r="IQ1149" s="307"/>
      <c r="IR1149" s="307"/>
      <c r="IS1149" s="307"/>
      <c r="IT1149" s="307"/>
      <c r="IU1149" s="307"/>
      <c r="IV1149" s="307"/>
      <c r="IW1149" s="307"/>
      <c r="IX1149" s="307"/>
      <c r="IY1149" s="307"/>
      <c r="IZ1149" s="307"/>
      <c r="JA1149" s="307"/>
      <c r="JB1149" s="307"/>
      <c r="JC1149" s="307"/>
      <c r="JD1149" s="307"/>
      <c r="JE1149" s="307"/>
      <c r="JF1149" s="307"/>
      <c r="JG1149" s="307"/>
      <c r="JH1149" s="307"/>
      <c r="JI1149" s="307"/>
      <c r="JJ1149" s="307"/>
      <c r="JK1149" s="307"/>
      <c r="JL1149" s="307"/>
      <c r="JM1149" s="307"/>
      <c r="JN1149" s="307"/>
      <c r="JO1149" s="307"/>
      <c r="JP1149" s="307"/>
      <c r="JQ1149" s="307"/>
      <c r="JR1149" s="307"/>
      <c r="JS1149" s="307"/>
      <c r="JT1149" s="307"/>
      <c r="JU1149" s="307"/>
      <c r="JV1149" s="307"/>
      <c r="JW1149" s="307"/>
      <c r="JX1149" s="307"/>
      <c r="JY1149" s="307"/>
      <c r="JZ1149" s="307"/>
      <c r="KA1149" s="307"/>
      <c r="KB1149" s="307"/>
      <c r="KC1149" s="307"/>
      <c r="KD1149" s="307"/>
      <c r="KE1149" s="307"/>
      <c r="KF1149" s="307"/>
      <c r="KG1149" s="307"/>
      <c r="KH1149" s="307"/>
      <c r="KI1149" s="307"/>
      <c r="KJ1149" s="307"/>
      <c r="KK1149" s="307"/>
      <c r="KL1149" s="307"/>
      <c r="KM1149" s="307"/>
      <c r="KN1149" s="307"/>
      <c r="KO1149" s="307"/>
      <c r="KP1149" s="307"/>
      <c r="KQ1149" s="307"/>
      <c r="KR1149" s="307"/>
      <c r="KS1149" s="307"/>
      <c r="KT1149" s="307"/>
    </row>
    <row r="1150" spans="14:306" s="56" customFormat="1" ht="15" customHeight="1">
      <c r="N1150" s="410"/>
      <c r="O1150" s="410"/>
      <c r="P1150" s="311"/>
      <c r="Q1150" s="311"/>
      <c r="R1150" s="311"/>
      <c r="AJ1150" s="451">
        <v>43</v>
      </c>
      <c r="AK1150" s="449">
        <v>59</v>
      </c>
      <c r="AL1150" s="453">
        <v>0.3</v>
      </c>
      <c r="AM1150" s="450" t="s">
        <v>1232</v>
      </c>
      <c r="AN1150" s="450" t="s">
        <v>353</v>
      </c>
      <c r="CB1150" s="307"/>
      <c r="CC1150" s="307"/>
      <c r="CD1150" s="307"/>
      <c r="CE1150" s="307"/>
      <c r="CF1150" s="307"/>
      <c r="CG1150" s="307"/>
      <c r="CH1150" s="307"/>
      <c r="CI1150" s="307"/>
      <c r="CJ1150" s="307"/>
      <c r="CK1150" s="307"/>
      <c r="CL1150" s="307"/>
      <c r="CM1150" s="307"/>
      <c r="CN1150" s="307"/>
      <c r="CO1150" s="307"/>
      <c r="CP1150" s="307"/>
      <c r="CQ1150" s="307"/>
      <c r="CR1150" s="307"/>
      <c r="CS1150" s="307"/>
      <c r="CT1150" s="307"/>
      <c r="CU1150" s="307"/>
      <c r="CV1150" s="307"/>
      <c r="CW1150" s="307"/>
      <c r="CX1150" s="307"/>
      <c r="CY1150" s="307"/>
      <c r="CZ1150" s="307"/>
      <c r="DA1150" s="307"/>
      <c r="DB1150" s="307"/>
      <c r="DC1150" s="307"/>
      <c r="DD1150" s="307"/>
      <c r="DE1150" s="307"/>
      <c r="DF1150" s="307"/>
      <c r="DG1150" s="307"/>
      <c r="DH1150" s="307"/>
      <c r="DI1150" s="390"/>
      <c r="DJ1150" s="390"/>
      <c r="DK1150" s="307"/>
      <c r="DL1150" s="307"/>
      <c r="DM1150" s="307"/>
      <c r="DN1150" s="307"/>
      <c r="DO1150" s="307"/>
      <c r="DP1150" s="307"/>
      <c r="DQ1150" s="307"/>
      <c r="DR1150" s="307"/>
      <c r="DS1150" s="307"/>
      <c r="DT1150" s="307"/>
      <c r="DU1150" s="307"/>
      <c r="DV1150" s="307"/>
      <c r="DW1150" s="307"/>
      <c r="DX1150" s="307"/>
      <c r="DY1150" s="307"/>
      <c r="DZ1150" s="307"/>
      <c r="EA1150" s="307"/>
      <c r="EB1150" s="307"/>
      <c r="EC1150" s="307"/>
      <c r="ED1150" s="307"/>
      <c r="EE1150" s="307"/>
      <c r="EF1150" s="307"/>
      <c r="EG1150" s="307"/>
      <c r="EH1150" s="307"/>
      <c r="EI1150" s="307"/>
      <c r="EJ1150" s="307"/>
      <c r="EK1150" s="307"/>
      <c r="EL1150" s="307"/>
      <c r="EM1150" s="307"/>
      <c r="EN1150" s="307"/>
      <c r="EO1150" s="307"/>
      <c r="EP1150" s="307"/>
      <c r="EQ1150" s="307"/>
      <c r="ER1150" s="307"/>
      <c r="ES1150" s="307"/>
      <c r="ET1150" s="307"/>
      <c r="EU1150" s="390"/>
      <c r="EV1150" s="390"/>
      <c r="EW1150" s="307"/>
      <c r="EX1150" s="307"/>
      <c r="EY1150" s="307"/>
      <c r="EZ1150" s="307"/>
      <c r="FA1150" s="307"/>
      <c r="FB1150" s="307"/>
      <c r="FC1150" s="307"/>
      <c r="FD1150" s="307"/>
      <c r="FE1150" s="307"/>
      <c r="FF1150" s="307"/>
      <c r="FG1150" s="307"/>
      <c r="FH1150" s="307"/>
      <c r="FI1150" s="307"/>
      <c r="FJ1150" s="307"/>
      <c r="FK1150" s="307"/>
      <c r="FL1150" s="307"/>
      <c r="FM1150" s="307"/>
      <c r="FN1150" s="307"/>
      <c r="FO1150" s="307"/>
      <c r="FP1150" s="307"/>
      <c r="FQ1150" s="307"/>
      <c r="FR1150" s="307"/>
      <c r="FS1150" s="307"/>
      <c r="FT1150" s="307"/>
      <c r="FU1150" s="307"/>
      <c r="FV1150" s="307"/>
      <c r="FW1150" s="307"/>
      <c r="FX1150" s="307"/>
      <c r="FY1150" s="307"/>
      <c r="FZ1150" s="307"/>
      <c r="GA1150" s="307"/>
      <c r="GB1150" s="307"/>
      <c r="GC1150" s="307"/>
      <c r="GD1150" s="307"/>
      <c r="GE1150" s="307"/>
      <c r="GF1150" s="307"/>
      <c r="GG1150" s="307"/>
      <c r="GH1150" s="307"/>
      <c r="GI1150" s="307"/>
      <c r="GJ1150" s="307"/>
      <c r="GK1150" s="307"/>
      <c r="GL1150" s="307"/>
      <c r="GM1150" s="307"/>
      <c r="GN1150" s="307"/>
      <c r="GO1150" s="307"/>
      <c r="GP1150" s="307"/>
      <c r="GQ1150" s="307"/>
      <c r="GR1150" s="307"/>
      <c r="GS1150" s="307"/>
      <c r="GT1150" s="307"/>
      <c r="GU1150" s="307"/>
      <c r="GV1150" s="307"/>
      <c r="GW1150" s="307"/>
      <c r="GX1150" s="307"/>
      <c r="GY1150" s="307"/>
      <c r="GZ1150" s="307"/>
      <c r="HA1150" s="307"/>
      <c r="HB1150" s="307"/>
      <c r="HC1150" s="307"/>
      <c r="HD1150" s="307"/>
      <c r="HE1150" s="307"/>
      <c r="HF1150" s="307"/>
      <c r="HG1150" s="307"/>
      <c r="HH1150" s="307"/>
      <c r="HI1150" s="307"/>
      <c r="HJ1150" s="307"/>
      <c r="HK1150" s="307"/>
      <c r="HL1150" s="307"/>
      <c r="HM1150" s="307"/>
      <c r="HN1150" s="307"/>
      <c r="HO1150" s="307"/>
      <c r="HP1150" s="307"/>
      <c r="HQ1150" s="307"/>
      <c r="HR1150" s="307"/>
      <c r="HS1150" s="307"/>
      <c r="HT1150" s="307"/>
      <c r="HU1150" s="307"/>
      <c r="HV1150" s="307"/>
      <c r="HW1150" s="307"/>
      <c r="HX1150" s="307"/>
      <c r="HY1150" s="307"/>
      <c r="HZ1150" s="307"/>
      <c r="IA1150" s="307"/>
      <c r="IB1150" s="307"/>
      <c r="IC1150" s="307"/>
      <c r="ID1150" s="307"/>
      <c r="IE1150" s="307"/>
      <c r="IF1150" s="307"/>
      <c r="IG1150" s="307"/>
      <c r="IH1150" s="307"/>
      <c r="II1150" s="307"/>
      <c r="IJ1150" s="307"/>
      <c r="IK1150" s="307"/>
      <c r="IL1150" s="307"/>
      <c r="IM1150" s="307"/>
      <c r="IN1150" s="307"/>
      <c r="IO1150" s="307"/>
      <c r="IP1150" s="307"/>
      <c r="IQ1150" s="307"/>
      <c r="IR1150" s="307"/>
      <c r="IS1150" s="307"/>
      <c r="IT1150" s="307"/>
      <c r="IU1150" s="307"/>
      <c r="IV1150" s="307"/>
      <c r="IW1150" s="307"/>
      <c r="IX1150" s="307"/>
      <c r="IY1150" s="307"/>
      <c r="IZ1150" s="307"/>
      <c r="JA1150" s="307"/>
      <c r="JB1150" s="307"/>
      <c r="JC1150" s="307"/>
      <c r="JD1150" s="307"/>
      <c r="JE1150" s="307"/>
      <c r="JF1150" s="307"/>
      <c r="JG1150" s="307"/>
      <c r="JH1150" s="307"/>
      <c r="JI1150" s="307"/>
      <c r="JJ1150" s="307"/>
      <c r="JK1150" s="307"/>
      <c r="JL1150" s="307"/>
      <c r="JM1150" s="307"/>
      <c r="JN1150" s="307"/>
      <c r="JO1150" s="307"/>
      <c r="JP1150" s="307"/>
      <c r="JQ1150" s="307"/>
      <c r="JR1150" s="307"/>
      <c r="JS1150" s="307"/>
      <c r="JT1150" s="307"/>
      <c r="JU1150" s="307"/>
      <c r="JV1150" s="307"/>
      <c r="JW1150" s="307"/>
      <c r="JX1150" s="307"/>
      <c r="JY1150" s="307"/>
      <c r="JZ1150" s="307"/>
      <c r="KA1150" s="307"/>
      <c r="KB1150" s="307"/>
      <c r="KC1150" s="307"/>
      <c r="KD1150" s="307"/>
      <c r="KE1150" s="307"/>
      <c r="KF1150" s="307"/>
      <c r="KG1150" s="307"/>
      <c r="KH1150" s="307"/>
      <c r="KI1150" s="307"/>
      <c r="KJ1150" s="307"/>
      <c r="KK1150" s="307"/>
      <c r="KL1150" s="307"/>
      <c r="KM1150" s="307"/>
      <c r="KN1150" s="307"/>
      <c r="KO1150" s="307"/>
      <c r="KP1150" s="307"/>
      <c r="KQ1150" s="307"/>
      <c r="KR1150" s="307"/>
      <c r="KS1150" s="307"/>
      <c r="KT1150" s="307"/>
    </row>
    <row r="1151" spans="14:306" s="56" customFormat="1" ht="15" customHeight="1">
      <c r="N1151" s="410"/>
      <c r="O1151" s="410"/>
      <c r="P1151" s="311"/>
      <c r="Q1151" s="311"/>
      <c r="R1151" s="311"/>
      <c r="AJ1151" s="451">
        <v>44</v>
      </c>
      <c r="AK1151" s="449">
        <v>60</v>
      </c>
      <c r="AL1151" s="450" t="s">
        <v>55</v>
      </c>
      <c r="AM1151" s="450" t="s">
        <v>1233</v>
      </c>
      <c r="AN1151" s="450" t="s">
        <v>355</v>
      </c>
      <c r="CB1151" s="307"/>
      <c r="CC1151" s="307"/>
      <c r="CD1151" s="307"/>
      <c r="CE1151" s="307"/>
      <c r="CF1151" s="307"/>
      <c r="CG1151" s="307"/>
      <c r="CH1151" s="307"/>
      <c r="CI1151" s="307"/>
      <c r="CJ1151" s="307"/>
      <c r="CK1151" s="307"/>
      <c r="CL1151" s="307"/>
      <c r="CM1151" s="307"/>
      <c r="CN1151" s="307"/>
      <c r="CO1151" s="307"/>
      <c r="CP1151" s="307"/>
      <c r="CQ1151" s="307"/>
      <c r="CR1151" s="307"/>
      <c r="CS1151" s="307"/>
      <c r="CT1151" s="307"/>
      <c r="CU1151" s="307"/>
      <c r="CV1151" s="307"/>
      <c r="CW1151" s="307"/>
      <c r="CX1151" s="307"/>
      <c r="CY1151" s="307"/>
      <c r="CZ1151" s="307"/>
      <c r="DA1151" s="307"/>
      <c r="DB1151" s="307"/>
      <c r="DC1151" s="307"/>
      <c r="DD1151" s="307"/>
      <c r="DE1151" s="307"/>
      <c r="DF1151" s="307"/>
      <c r="DG1151" s="307"/>
      <c r="DH1151" s="307"/>
      <c r="DI1151" s="390"/>
      <c r="DJ1151" s="390"/>
      <c r="DK1151" s="307"/>
      <c r="DL1151" s="307"/>
      <c r="DM1151" s="307"/>
      <c r="DN1151" s="307"/>
      <c r="DO1151" s="307"/>
      <c r="DP1151" s="307"/>
      <c r="DQ1151" s="307"/>
      <c r="DR1151" s="307"/>
      <c r="DS1151" s="307"/>
      <c r="DT1151" s="307"/>
      <c r="DU1151" s="307"/>
      <c r="DV1151" s="307"/>
      <c r="DW1151" s="307"/>
      <c r="DX1151" s="307"/>
      <c r="DY1151" s="307"/>
      <c r="DZ1151" s="307"/>
      <c r="EA1151" s="307"/>
      <c r="EB1151" s="307"/>
      <c r="EC1151" s="307"/>
      <c r="ED1151" s="307"/>
      <c r="EE1151" s="307"/>
      <c r="EF1151" s="307"/>
      <c r="EG1151" s="307"/>
      <c r="EH1151" s="307"/>
      <c r="EI1151" s="307"/>
      <c r="EJ1151" s="307"/>
      <c r="EK1151" s="307"/>
      <c r="EL1151" s="307"/>
      <c r="EM1151" s="307"/>
      <c r="EN1151" s="307"/>
      <c r="EO1151" s="307"/>
      <c r="EP1151" s="307"/>
      <c r="EQ1151" s="307"/>
      <c r="ER1151" s="307"/>
      <c r="ES1151" s="307"/>
      <c r="ET1151" s="307"/>
      <c r="EU1151" s="390"/>
      <c r="EV1151" s="390"/>
      <c r="EW1151" s="307"/>
      <c r="EX1151" s="307"/>
      <c r="EY1151" s="307"/>
      <c r="EZ1151" s="307"/>
      <c r="FA1151" s="307"/>
      <c r="FB1151" s="307"/>
      <c r="FC1151" s="307"/>
      <c r="FD1151" s="307"/>
      <c r="FE1151" s="307"/>
      <c r="FF1151" s="307"/>
      <c r="FG1151" s="307"/>
      <c r="FH1151" s="307"/>
      <c r="FI1151" s="307"/>
      <c r="FJ1151" s="307"/>
      <c r="FK1151" s="307"/>
      <c r="FL1151" s="307"/>
      <c r="FM1151" s="307"/>
      <c r="FN1151" s="307"/>
      <c r="FO1151" s="307"/>
      <c r="FP1151" s="307"/>
      <c r="FQ1151" s="307"/>
      <c r="FR1151" s="307"/>
      <c r="FS1151" s="307"/>
      <c r="FT1151" s="307"/>
      <c r="FU1151" s="307"/>
      <c r="FV1151" s="307"/>
      <c r="FW1151" s="307"/>
      <c r="FX1151" s="307"/>
      <c r="FY1151" s="307"/>
      <c r="FZ1151" s="307"/>
      <c r="GA1151" s="307"/>
      <c r="GB1151" s="307"/>
      <c r="GC1151" s="307"/>
      <c r="GD1151" s="307"/>
      <c r="GE1151" s="307"/>
      <c r="GF1151" s="307"/>
      <c r="GG1151" s="307"/>
      <c r="GH1151" s="307"/>
      <c r="GI1151" s="307"/>
      <c r="GJ1151" s="307"/>
      <c r="GK1151" s="307"/>
      <c r="GL1151" s="307"/>
      <c r="GM1151" s="307"/>
      <c r="GN1151" s="307"/>
      <c r="GO1151" s="307"/>
      <c r="GP1151" s="307"/>
      <c r="GQ1151" s="307"/>
      <c r="GR1151" s="307"/>
      <c r="GS1151" s="307"/>
      <c r="GT1151" s="307"/>
      <c r="GU1151" s="307"/>
      <c r="GV1151" s="307"/>
      <c r="GW1151" s="307"/>
      <c r="GX1151" s="307"/>
      <c r="GY1151" s="307"/>
      <c r="GZ1151" s="307"/>
      <c r="HA1151" s="307"/>
      <c r="HB1151" s="307"/>
      <c r="HC1151" s="307"/>
      <c r="HD1151" s="307"/>
      <c r="HE1151" s="307"/>
      <c r="HF1151" s="307"/>
      <c r="HG1151" s="307"/>
      <c r="HH1151" s="307"/>
      <c r="HI1151" s="307"/>
      <c r="HJ1151" s="307"/>
      <c r="HK1151" s="307"/>
      <c r="HL1151" s="307"/>
      <c r="HM1151" s="307"/>
      <c r="HN1151" s="307"/>
      <c r="HO1151" s="307"/>
      <c r="HP1151" s="307"/>
      <c r="HQ1151" s="307"/>
      <c r="HR1151" s="307"/>
      <c r="HS1151" s="307"/>
      <c r="HT1151" s="307"/>
      <c r="HU1151" s="307"/>
      <c r="HV1151" s="307"/>
      <c r="HW1151" s="307"/>
      <c r="HX1151" s="307"/>
      <c r="HY1151" s="307"/>
      <c r="HZ1151" s="307"/>
      <c r="IA1151" s="307"/>
      <c r="IB1151" s="307"/>
      <c r="IC1151" s="307"/>
      <c r="ID1151" s="307"/>
      <c r="IE1151" s="307"/>
      <c r="IF1151" s="307"/>
      <c r="IG1151" s="307"/>
      <c r="IH1151" s="307"/>
      <c r="II1151" s="307"/>
      <c r="IJ1151" s="307"/>
      <c r="IK1151" s="307"/>
      <c r="IL1151" s="307"/>
      <c r="IM1151" s="307"/>
      <c r="IN1151" s="307"/>
      <c r="IO1151" s="307"/>
      <c r="IP1151" s="307"/>
      <c r="IQ1151" s="307"/>
      <c r="IR1151" s="307"/>
      <c r="IS1151" s="307"/>
      <c r="IT1151" s="307"/>
      <c r="IU1151" s="307"/>
      <c r="IV1151" s="307"/>
      <c r="IW1151" s="307"/>
      <c r="IX1151" s="307"/>
      <c r="IY1151" s="307"/>
      <c r="IZ1151" s="307"/>
      <c r="JA1151" s="307"/>
      <c r="JB1151" s="307"/>
      <c r="JC1151" s="307"/>
      <c r="JD1151" s="307"/>
      <c r="JE1151" s="307"/>
      <c r="JF1151" s="307"/>
      <c r="JG1151" s="307"/>
      <c r="JH1151" s="307"/>
      <c r="JI1151" s="307"/>
      <c r="JJ1151" s="307"/>
      <c r="JK1151" s="307"/>
      <c r="JL1151" s="307"/>
      <c r="JM1151" s="307"/>
      <c r="JN1151" s="307"/>
      <c r="JO1151" s="307"/>
      <c r="JP1151" s="307"/>
      <c r="JQ1151" s="307"/>
      <c r="JR1151" s="307"/>
      <c r="JS1151" s="307"/>
      <c r="JT1151" s="307"/>
      <c r="JU1151" s="307"/>
      <c r="JV1151" s="307"/>
      <c r="JW1151" s="307"/>
      <c r="JX1151" s="307"/>
      <c r="JY1151" s="307"/>
      <c r="JZ1151" s="307"/>
      <c r="KA1151" s="307"/>
      <c r="KB1151" s="307"/>
      <c r="KC1151" s="307"/>
      <c r="KD1151" s="307"/>
      <c r="KE1151" s="307"/>
      <c r="KF1151" s="307"/>
      <c r="KG1151" s="307"/>
      <c r="KH1151" s="307"/>
      <c r="KI1151" s="307"/>
      <c r="KJ1151" s="307"/>
      <c r="KK1151" s="307"/>
      <c r="KL1151" s="307"/>
      <c r="KM1151" s="307"/>
      <c r="KN1151" s="307"/>
      <c r="KO1151" s="307"/>
      <c r="KP1151" s="307"/>
      <c r="KQ1151" s="307"/>
      <c r="KR1151" s="307"/>
      <c r="KS1151" s="307"/>
      <c r="KT1151" s="307"/>
    </row>
    <row r="1152" spans="14:306" s="56" customFormat="1" ht="15" customHeight="1">
      <c r="N1152" s="410"/>
      <c r="O1152" s="410"/>
      <c r="P1152" s="311"/>
      <c r="Q1152" s="311"/>
      <c r="R1152" s="311"/>
      <c r="AJ1152" s="451">
        <v>45</v>
      </c>
      <c r="AK1152" s="450">
        <v>60</v>
      </c>
      <c r="AL1152" s="450" t="s">
        <v>55</v>
      </c>
      <c r="AM1152" s="450" t="s">
        <v>1233</v>
      </c>
      <c r="AN1152" s="450" t="s">
        <v>355</v>
      </c>
      <c r="CB1152" s="307"/>
      <c r="CC1152" s="307"/>
      <c r="CD1152" s="307"/>
      <c r="CE1152" s="307"/>
      <c r="CF1152" s="307"/>
      <c r="CG1152" s="307"/>
      <c r="CH1152" s="307"/>
      <c r="CI1152" s="307"/>
      <c r="CJ1152" s="307"/>
      <c r="CK1152" s="307"/>
      <c r="CL1152" s="307"/>
      <c r="CM1152" s="307"/>
      <c r="CN1152" s="307"/>
      <c r="CO1152" s="307"/>
      <c r="CP1152" s="307"/>
      <c r="CQ1152" s="307"/>
      <c r="CR1152" s="307"/>
      <c r="CS1152" s="307"/>
      <c r="CT1152" s="307"/>
      <c r="CU1152" s="307"/>
      <c r="CV1152" s="307"/>
      <c r="CW1152" s="307"/>
      <c r="CX1152" s="307"/>
      <c r="CY1152" s="307"/>
      <c r="CZ1152" s="307"/>
      <c r="DA1152" s="307"/>
      <c r="DB1152" s="307"/>
      <c r="DC1152" s="307"/>
      <c r="DD1152" s="307"/>
      <c r="DE1152" s="307"/>
      <c r="DF1152" s="307"/>
      <c r="DG1152" s="307"/>
      <c r="DH1152" s="307"/>
      <c r="DI1152" s="390"/>
      <c r="DJ1152" s="390"/>
      <c r="DK1152" s="307"/>
      <c r="DL1152" s="307"/>
      <c r="DM1152" s="307"/>
      <c r="DN1152" s="307"/>
      <c r="DO1152" s="307"/>
      <c r="DP1152" s="307"/>
      <c r="DQ1152" s="307"/>
      <c r="DR1152" s="307"/>
      <c r="DS1152" s="307"/>
      <c r="DT1152" s="307"/>
      <c r="DU1152" s="307"/>
      <c r="DV1152" s="307"/>
      <c r="DW1152" s="307"/>
      <c r="DX1152" s="307"/>
      <c r="DY1152" s="307"/>
      <c r="DZ1152" s="307"/>
      <c r="EA1152" s="307"/>
      <c r="EB1152" s="307"/>
      <c r="EC1152" s="307"/>
      <c r="ED1152" s="307"/>
      <c r="EE1152" s="307"/>
      <c r="EF1152" s="307"/>
      <c r="EG1152" s="307"/>
      <c r="EH1152" s="307"/>
      <c r="EI1152" s="307"/>
      <c r="EJ1152" s="307"/>
      <c r="EK1152" s="307"/>
      <c r="EL1152" s="307"/>
      <c r="EM1152" s="307"/>
      <c r="EN1152" s="307"/>
      <c r="EO1152" s="307"/>
      <c r="EP1152" s="307"/>
      <c r="EQ1152" s="307"/>
      <c r="ER1152" s="307"/>
      <c r="ES1152" s="307"/>
      <c r="ET1152" s="307"/>
      <c r="EU1152" s="390"/>
      <c r="EV1152" s="390"/>
      <c r="EW1152" s="307"/>
      <c r="EX1152" s="307"/>
      <c r="EY1152" s="307"/>
      <c r="EZ1152" s="307"/>
      <c r="FA1152" s="307"/>
      <c r="FB1152" s="307"/>
      <c r="FC1152" s="307"/>
      <c r="FD1152" s="307"/>
      <c r="FE1152" s="307"/>
      <c r="FF1152" s="307"/>
      <c r="FG1152" s="307"/>
      <c r="FH1152" s="307"/>
      <c r="FI1152" s="307"/>
      <c r="FJ1152" s="307"/>
      <c r="FK1152" s="307"/>
      <c r="FL1152" s="307"/>
      <c r="FM1152" s="307"/>
      <c r="FN1152" s="307"/>
      <c r="FO1152" s="307"/>
      <c r="FP1152" s="307"/>
      <c r="FQ1152" s="307"/>
      <c r="FR1152" s="307"/>
      <c r="FS1152" s="307"/>
      <c r="FT1152" s="307"/>
      <c r="FU1152" s="307"/>
      <c r="FV1152" s="307"/>
      <c r="FW1152" s="307"/>
      <c r="FX1152" s="307"/>
      <c r="FY1152" s="307"/>
      <c r="FZ1152" s="307"/>
      <c r="GA1152" s="307"/>
      <c r="GB1152" s="307"/>
      <c r="GC1152" s="307"/>
      <c r="GD1152" s="307"/>
      <c r="GE1152" s="307"/>
      <c r="GF1152" s="307"/>
      <c r="GG1152" s="307"/>
      <c r="GH1152" s="307"/>
      <c r="GI1152" s="307"/>
      <c r="GJ1152" s="307"/>
      <c r="GK1152" s="307"/>
      <c r="GL1152" s="307"/>
      <c r="GM1152" s="307"/>
      <c r="GN1152" s="307"/>
      <c r="GO1152" s="307"/>
      <c r="GP1152" s="307"/>
      <c r="GQ1152" s="307"/>
      <c r="GR1152" s="307"/>
      <c r="GS1152" s="307"/>
      <c r="GT1152" s="307"/>
      <c r="GU1152" s="307"/>
      <c r="GV1152" s="307"/>
      <c r="GW1152" s="307"/>
      <c r="GX1152" s="307"/>
      <c r="GY1152" s="307"/>
      <c r="GZ1152" s="307"/>
      <c r="HA1152" s="307"/>
      <c r="HB1152" s="307"/>
      <c r="HC1152" s="307"/>
      <c r="HD1152" s="307"/>
      <c r="HE1152" s="307"/>
      <c r="HF1152" s="307"/>
      <c r="HG1152" s="307"/>
      <c r="HH1152" s="307"/>
      <c r="HI1152" s="307"/>
      <c r="HJ1152" s="307"/>
      <c r="HK1152" s="307"/>
      <c r="HL1152" s="307"/>
      <c r="HM1152" s="307"/>
      <c r="HN1152" s="307"/>
      <c r="HO1152" s="307"/>
      <c r="HP1152" s="307"/>
      <c r="HQ1152" s="307"/>
      <c r="HR1152" s="307"/>
      <c r="HS1152" s="307"/>
      <c r="HT1152" s="307"/>
      <c r="HU1152" s="307"/>
      <c r="HV1152" s="307"/>
      <c r="HW1152" s="307"/>
      <c r="HX1152" s="307"/>
      <c r="HY1152" s="307"/>
      <c r="HZ1152" s="307"/>
      <c r="IA1152" s="307"/>
      <c r="IB1152" s="307"/>
      <c r="IC1152" s="307"/>
      <c r="ID1152" s="307"/>
      <c r="IE1152" s="307"/>
      <c r="IF1152" s="307"/>
      <c r="IG1152" s="307"/>
      <c r="IH1152" s="307"/>
      <c r="II1152" s="307"/>
      <c r="IJ1152" s="307"/>
      <c r="IK1152" s="307"/>
      <c r="IL1152" s="307"/>
      <c r="IM1152" s="307"/>
      <c r="IN1152" s="307"/>
      <c r="IO1152" s="307"/>
      <c r="IP1152" s="307"/>
      <c r="IQ1152" s="307"/>
      <c r="IR1152" s="307"/>
      <c r="IS1152" s="307"/>
      <c r="IT1152" s="307"/>
      <c r="IU1152" s="307"/>
      <c r="IV1152" s="307"/>
      <c r="IW1152" s="307"/>
      <c r="IX1152" s="307"/>
      <c r="IY1152" s="307"/>
      <c r="IZ1152" s="307"/>
      <c r="JA1152" s="307"/>
      <c r="JB1152" s="307"/>
      <c r="JC1152" s="307"/>
      <c r="JD1152" s="307"/>
      <c r="JE1152" s="307"/>
      <c r="JF1152" s="307"/>
      <c r="JG1152" s="307"/>
      <c r="JH1152" s="307"/>
      <c r="JI1152" s="307"/>
      <c r="JJ1152" s="307"/>
      <c r="JK1152" s="307"/>
      <c r="JL1152" s="307"/>
      <c r="JM1152" s="307"/>
      <c r="JN1152" s="307"/>
      <c r="JO1152" s="307"/>
      <c r="JP1152" s="307"/>
      <c r="JQ1152" s="307"/>
      <c r="JR1152" s="307"/>
      <c r="JS1152" s="307"/>
      <c r="JT1152" s="307"/>
      <c r="JU1152" s="307"/>
      <c r="JV1152" s="307"/>
      <c r="JW1152" s="307"/>
      <c r="JX1152" s="307"/>
      <c r="JY1152" s="307"/>
      <c r="JZ1152" s="307"/>
      <c r="KA1152" s="307"/>
      <c r="KB1152" s="307"/>
      <c r="KC1152" s="307"/>
      <c r="KD1152" s="307"/>
      <c r="KE1152" s="307"/>
      <c r="KF1152" s="307"/>
      <c r="KG1152" s="307"/>
      <c r="KH1152" s="307"/>
      <c r="KI1152" s="307"/>
      <c r="KJ1152" s="307"/>
      <c r="KK1152" s="307"/>
      <c r="KL1152" s="307"/>
      <c r="KM1152" s="307"/>
      <c r="KN1152" s="307"/>
      <c r="KO1152" s="307"/>
      <c r="KP1152" s="307"/>
      <c r="KQ1152" s="307"/>
      <c r="KR1152" s="307"/>
      <c r="KS1152" s="307"/>
      <c r="KT1152" s="307"/>
    </row>
    <row r="1153" spans="14:306" s="56" customFormat="1" ht="15" customHeight="1">
      <c r="N1153" s="410"/>
      <c r="O1153" s="410"/>
      <c r="P1153" s="311"/>
      <c r="Q1153" s="311"/>
      <c r="R1153" s="311"/>
      <c r="AJ1153" s="451">
        <v>46</v>
      </c>
      <c r="AK1153" s="450">
        <v>61</v>
      </c>
      <c r="AL1153" s="450" t="s">
        <v>13</v>
      </c>
      <c r="AM1153" s="450" t="s">
        <v>103</v>
      </c>
      <c r="AN1153" s="450" t="s">
        <v>356</v>
      </c>
      <c r="CB1153" s="307"/>
      <c r="CC1153" s="307"/>
      <c r="CD1153" s="307"/>
      <c r="CE1153" s="307"/>
      <c r="CF1153" s="307"/>
      <c r="CG1153" s="307"/>
      <c r="CH1153" s="307"/>
      <c r="CI1153" s="307"/>
      <c r="CJ1153" s="307"/>
      <c r="CK1153" s="307"/>
      <c r="CL1153" s="307"/>
      <c r="CM1153" s="307"/>
      <c r="CN1153" s="307"/>
      <c r="CO1153" s="307"/>
      <c r="CP1153" s="307"/>
      <c r="CQ1153" s="307"/>
      <c r="CR1153" s="307"/>
      <c r="CS1153" s="307"/>
      <c r="CT1153" s="307"/>
      <c r="CU1153" s="307"/>
      <c r="CV1153" s="307"/>
      <c r="CW1153" s="307"/>
      <c r="CX1153" s="307"/>
      <c r="CY1153" s="307"/>
      <c r="CZ1153" s="307"/>
      <c r="DA1153" s="307"/>
      <c r="DB1153" s="307"/>
      <c r="DC1153" s="307"/>
      <c r="DD1153" s="307"/>
      <c r="DE1153" s="307"/>
      <c r="DF1153" s="307"/>
      <c r="DG1153" s="307"/>
      <c r="DH1153" s="307"/>
      <c r="DI1153" s="390"/>
      <c r="DJ1153" s="390"/>
      <c r="DK1153" s="307"/>
      <c r="DL1153" s="307"/>
      <c r="DM1153" s="307"/>
      <c r="DN1153" s="307"/>
      <c r="DO1153" s="307"/>
      <c r="DP1153" s="307"/>
      <c r="DQ1153" s="307"/>
      <c r="DR1153" s="307"/>
      <c r="DS1153" s="307"/>
      <c r="DT1153" s="307"/>
      <c r="DU1153" s="307"/>
      <c r="DV1153" s="307"/>
      <c r="DW1153" s="307"/>
      <c r="DX1153" s="307"/>
      <c r="DY1153" s="307"/>
      <c r="DZ1153" s="307"/>
      <c r="EA1153" s="307"/>
      <c r="EB1153" s="307"/>
      <c r="EC1153" s="307"/>
      <c r="ED1153" s="307"/>
      <c r="EE1153" s="307"/>
      <c r="EF1153" s="307"/>
      <c r="EG1153" s="307"/>
      <c r="EH1153" s="307"/>
      <c r="EI1153" s="307"/>
      <c r="EJ1153" s="307"/>
      <c r="EK1153" s="307"/>
      <c r="EL1153" s="307"/>
      <c r="EM1153" s="307"/>
      <c r="EN1153" s="307"/>
      <c r="EO1153" s="307"/>
      <c r="EP1153" s="307"/>
      <c r="EQ1153" s="307"/>
      <c r="ER1153" s="307"/>
      <c r="ES1153" s="307"/>
      <c r="ET1153" s="307"/>
      <c r="EU1153" s="390"/>
      <c r="EV1153" s="390"/>
      <c r="EW1153" s="307"/>
      <c r="EX1153" s="307"/>
      <c r="EY1153" s="307"/>
      <c r="EZ1153" s="307"/>
      <c r="FA1153" s="307"/>
      <c r="FB1153" s="307"/>
      <c r="FC1153" s="307"/>
      <c r="FD1153" s="307"/>
      <c r="FE1153" s="307"/>
      <c r="FF1153" s="307"/>
      <c r="FG1153" s="307"/>
      <c r="FH1153" s="307"/>
      <c r="FI1153" s="307"/>
      <c r="FJ1153" s="307"/>
      <c r="FK1153" s="307"/>
      <c r="FL1153" s="307"/>
      <c r="FM1153" s="307"/>
      <c r="FN1153" s="307"/>
      <c r="FO1153" s="307"/>
      <c r="FP1153" s="307"/>
      <c r="FQ1153" s="307"/>
      <c r="FR1153" s="307"/>
      <c r="FS1153" s="307"/>
      <c r="FT1153" s="307"/>
      <c r="FU1153" s="307"/>
      <c r="FV1153" s="307"/>
      <c r="FW1153" s="307"/>
      <c r="FX1153" s="307"/>
      <c r="FY1153" s="307"/>
      <c r="FZ1153" s="307"/>
      <c r="GA1153" s="307"/>
      <c r="GB1153" s="307"/>
      <c r="GC1153" s="307"/>
      <c r="GD1153" s="307"/>
      <c r="GE1153" s="307"/>
      <c r="GF1153" s="307"/>
      <c r="GG1153" s="307"/>
      <c r="GH1153" s="307"/>
      <c r="GI1153" s="307"/>
      <c r="GJ1153" s="307"/>
      <c r="GK1153" s="307"/>
      <c r="GL1153" s="307"/>
      <c r="GM1153" s="307"/>
      <c r="GN1153" s="307"/>
      <c r="GO1153" s="307"/>
      <c r="GP1153" s="307"/>
      <c r="GQ1153" s="307"/>
      <c r="GR1153" s="307"/>
      <c r="GS1153" s="307"/>
      <c r="GT1153" s="307"/>
      <c r="GU1153" s="307"/>
      <c r="GV1153" s="307"/>
      <c r="GW1153" s="307"/>
      <c r="GX1153" s="307"/>
      <c r="GY1153" s="307"/>
      <c r="GZ1153" s="307"/>
      <c r="HA1153" s="307"/>
      <c r="HB1153" s="307"/>
      <c r="HC1153" s="307"/>
      <c r="HD1153" s="307"/>
      <c r="HE1153" s="307"/>
      <c r="HF1153" s="307"/>
      <c r="HG1153" s="307"/>
      <c r="HH1153" s="307"/>
      <c r="HI1153" s="307"/>
      <c r="HJ1153" s="307"/>
      <c r="HK1153" s="307"/>
      <c r="HL1153" s="307"/>
      <c r="HM1153" s="307"/>
      <c r="HN1153" s="307"/>
      <c r="HO1153" s="307"/>
      <c r="HP1153" s="307"/>
      <c r="HQ1153" s="307"/>
      <c r="HR1153" s="307"/>
      <c r="HS1153" s="307"/>
      <c r="HT1153" s="307"/>
      <c r="HU1153" s="307"/>
      <c r="HV1153" s="307"/>
      <c r="HW1153" s="307"/>
      <c r="HX1153" s="307"/>
      <c r="HY1153" s="307"/>
      <c r="HZ1153" s="307"/>
      <c r="IA1153" s="307"/>
      <c r="IB1153" s="307"/>
      <c r="IC1153" s="307"/>
      <c r="ID1153" s="307"/>
      <c r="IE1153" s="307"/>
      <c r="IF1153" s="307"/>
      <c r="IG1153" s="307"/>
      <c r="IH1153" s="307"/>
      <c r="II1153" s="307"/>
      <c r="IJ1153" s="307"/>
      <c r="IK1153" s="307"/>
      <c r="IL1153" s="307"/>
      <c r="IM1153" s="307"/>
      <c r="IN1153" s="307"/>
      <c r="IO1153" s="307"/>
      <c r="IP1153" s="307"/>
      <c r="IQ1153" s="307"/>
      <c r="IR1153" s="307"/>
      <c r="IS1153" s="307"/>
      <c r="IT1153" s="307"/>
      <c r="IU1153" s="307"/>
      <c r="IV1153" s="307"/>
      <c r="IW1153" s="307"/>
      <c r="IX1153" s="307"/>
      <c r="IY1153" s="307"/>
      <c r="IZ1153" s="307"/>
      <c r="JA1153" s="307"/>
      <c r="JB1153" s="307"/>
      <c r="JC1153" s="307"/>
      <c r="JD1153" s="307"/>
      <c r="JE1153" s="307"/>
      <c r="JF1153" s="307"/>
      <c r="JG1153" s="307"/>
      <c r="JH1153" s="307"/>
      <c r="JI1153" s="307"/>
      <c r="JJ1153" s="307"/>
      <c r="JK1153" s="307"/>
      <c r="JL1153" s="307"/>
      <c r="JM1153" s="307"/>
      <c r="JN1153" s="307"/>
      <c r="JO1153" s="307"/>
      <c r="JP1153" s="307"/>
      <c r="JQ1153" s="307"/>
      <c r="JR1153" s="307"/>
      <c r="JS1153" s="307"/>
      <c r="JT1153" s="307"/>
      <c r="JU1153" s="307"/>
      <c r="JV1153" s="307"/>
      <c r="JW1153" s="307"/>
      <c r="JX1153" s="307"/>
      <c r="JY1153" s="307"/>
      <c r="JZ1153" s="307"/>
      <c r="KA1153" s="307"/>
      <c r="KB1153" s="307"/>
      <c r="KC1153" s="307"/>
      <c r="KD1153" s="307"/>
      <c r="KE1153" s="307"/>
      <c r="KF1153" s="307"/>
      <c r="KG1153" s="307"/>
      <c r="KH1153" s="307"/>
      <c r="KI1153" s="307"/>
      <c r="KJ1153" s="307"/>
      <c r="KK1153" s="307"/>
      <c r="KL1153" s="307"/>
      <c r="KM1153" s="307"/>
      <c r="KN1153" s="307"/>
      <c r="KO1153" s="307"/>
      <c r="KP1153" s="307"/>
      <c r="KQ1153" s="307"/>
      <c r="KR1153" s="307"/>
      <c r="KS1153" s="307"/>
      <c r="KT1153" s="307"/>
    </row>
    <row r="1154" spans="14:306" s="56" customFormat="1" ht="15" customHeight="1">
      <c r="N1154" s="410"/>
      <c r="O1154" s="410"/>
      <c r="P1154" s="311"/>
      <c r="Q1154" s="311"/>
      <c r="R1154" s="311"/>
      <c r="AJ1154" s="451">
        <v>47</v>
      </c>
      <c r="AK1154" s="449">
        <v>61</v>
      </c>
      <c r="AL1154" s="450" t="s">
        <v>13</v>
      </c>
      <c r="AM1154" s="449" t="s">
        <v>103</v>
      </c>
      <c r="AN1154" s="450" t="s">
        <v>356</v>
      </c>
      <c r="CB1154" s="307"/>
      <c r="CC1154" s="307"/>
      <c r="CD1154" s="307"/>
      <c r="CE1154" s="307"/>
      <c r="CF1154" s="307"/>
      <c r="CG1154" s="307"/>
      <c r="CH1154" s="307"/>
      <c r="CI1154" s="307"/>
      <c r="CJ1154" s="307"/>
      <c r="CK1154" s="307"/>
      <c r="CL1154" s="307"/>
      <c r="CM1154" s="307"/>
      <c r="CN1154" s="307"/>
      <c r="CO1154" s="307"/>
      <c r="CP1154" s="307"/>
      <c r="CQ1154" s="307"/>
      <c r="CR1154" s="307"/>
      <c r="CS1154" s="307"/>
      <c r="CT1154" s="307"/>
      <c r="CU1154" s="307"/>
      <c r="CV1154" s="307"/>
      <c r="CW1154" s="307"/>
      <c r="CX1154" s="307"/>
      <c r="CY1154" s="307"/>
      <c r="CZ1154" s="307"/>
      <c r="DA1154" s="307"/>
      <c r="DB1154" s="307"/>
      <c r="DC1154" s="307"/>
      <c r="DD1154" s="307"/>
      <c r="DE1154" s="307"/>
      <c r="DF1154" s="307"/>
      <c r="DG1154" s="307"/>
      <c r="DH1154" s="307"/>
      <c r="DI1154" s="390"/>
      <c r="DJ1154" s="390"/>
      <c r="DK1154" s="307"/>
      <c r="DL1154" s="307"/>
      <c r="DM1154" s="307"/>
      <c r="DN1154" s="307"/>
      <c r="DO1154" s="307"/>
      <c r="DP1154" s="307"/>
      <c r="DQ1154" s="307"/>
      <c r="DR1154" s="307"/>
      <c r="DS1154" s="307"/>
      <c r="DT1154" s="307"/>
      <c r="DU1154" s="307"/>
      <c r="DV1154" s="307"/>
      <c r="DW1154" s="307"/>
      <c r="DX1154" s="307"/>
      <c r="DY1154" s="307"/>
      <c r="DZ1154" s="307"/>
      <c r="EA1154" s="307"/>
      <c r="EB1154" s="307"/>
      <c r="EC1154" s="307"/>
      <c r="ED1154" s="307"/>
      <c r="EE1154" s="307"/>
      <c r="EF1154" s="307"/>
      <c r="EG1154" s="307"/>
      <c r="EH1154" s="307"/>
      <c r="EI1154" s="307"/>
      <c r="EJ1154" s="307"/>
      <c r="EK1154" s="307"/>
      <c r="EL1154" s="307"/>
      <c r="EM1154" s="307"/>
      <c r="EN1154" s="307"/>
      <c r="EO1154" s="307"/>
      <c r="EP1154" s="307"/>
      <c r="EQ1154" s="307"/>
      <c r="ER1154" s="307"/>
      <c r="ES1154" s="307"/>
      <c r="ET1154" s="307"/>
      <c r="EU1154" s="390"/>
      <c r="EV1154" s="390"/>
      <c r="EW1154" s="307"/>
      <c r="EX1154" s="307"/>
      <c r="EY1154" s="307"/>
      <c r="EZ1154" s="307"/>
      <c r="FA1154" s="307"/>
      <c r="FB1154" s="307"/>
      <c r="FC1154" s="307"/>
      <c r="FD1154" s="307"/>
      <c r="FE1154" s="307"/>
      <c r="FF1154" s="307"/>
      <c r="FG1154" s="307"/>
      <c r="FH1154" s="307"/>
      <c r="FI1154" s="307"/>
      <c r="FJ1154" s="307"/>
      <c r="FK1154" s="307"/>
      <c r="FL1154" s="307"/>
      <c r="FM1154" s="307"/>
      <c r="FN1154" s="307"/>
      <c r="FO1154" s="307"/>
      <c r="FP1154" s="307"/>
      <c r="FQ1154" s="307"/>
      <c r="FR1154" s="307"/>
      <c r="FS1154" s="307"/>
      <c r="FT1154" s="307"/>
      <c r="FU1154" s="307"/>
      <c r="FV1154" s="307"/>
      <c r="FW1154" s="307"/>
      <c r="FX1154" s="307"/>
      <c r="FY1154" s="307"/>
      <c r="FZ1154" s="307"/>
      <c r="GA1154" s="307"/>
      <c r="GB1154" s="307"/>
      <c r="GC1154" s="307"/>
      <c r="GD1154" s="307"/>
      <c r="GE1154" s="307"/>
      <c r="GF1154" s="307"/>
      <c r="GG1154" s="307"/>
      <c r="GH1154" s="307"/>
      <c r="GI1154" s="307"/>
      <c r="GJ1154" s="307"/>
      <c r="GK1154" s="307"/>
      <c r="GL1154" s="307"/>
      <c r="GM1154" s="307"/>
      <c r="GN1154" s="307"/>
      <c r="GO1154" s="307"/>
      <c r="GP1154" s="307"/>
      <c r="GQ1154" s="307"/>
      <c r="GR1154" s="307"/>
      <c r="GS1154" s="307"/>
      <c r="GT1154" s="307"/>
      <c r="GU1154" s="307"/>
      <c r="GV1154" s="307"/>
      <c r="GW1154" s="307"/>
      <c r="GX1154" s="307"/>
      <c r="GY1154" s="307"/>
      <c r="GZ1154" s="307"/>
      <c r="HA1154" s="307"/>
      <c r="HB1154" s="307"/>
      <c r="HC1154" s="307"/>
      <c r="HD1154" s="307"/>
      <c r="HE1154" s="307"/>
      <c r="HF1154" s="307"/>
      <c r="HG1154" s="307"/>
      <c r="HH1154" s="307"/>
      <c r="HI1154" s="307"/>
      <c r="HJ1154" s="307"/>
      <c r="HK1154" s="307"/>
      <c r="HL1154" s="307"/>
      <c r="HM1154" s="307"/>
      <c r="HN1154" s="307"/>
      <c r="HO1154" s="307"/>
      <c r="HP1154" s="307"/>
      <c r="HQ1154" s="307"/>
      <c r="HR1154" s="307"/>
      <c r="HS1154" s="307"/>
      <c r="HT1154" s="307"/>
      <c r="HU1154" s="307"/>
      <c r="HV1154" s="307"/>
      <c r="HW1154" s="307"/>
      <c r="HX1154" s="307"/>
      <c r="HY1154" s="307"/>
      <c r="HZ1154" s="307"/>
      <c r="IA1154" s="307"/>
      <c r="IB1154" s="307"/>
      <c r="IC1154" s="307"/>
      <c r="ID1154" s="307"/>
      <c r="IE1154" s="307"/>
      <c r="IF1154" s="307"/>
      <c r="IG1154" s="307"/>
      <c r="IH1154" s="307"/>
      <c r="II1154" s="307"/>
      <c r="IJ1154" s="307"/>
      <c r="IK1154" s="307"/>
      <c r="IL1154" s="307"/>
      <c r="IM1154" s="307"/>
      <c r="IN1154" s="307"/>
      <c r="IO1154" s="307"/>
      <c r="IP1154" s="307"/>
      <c r="IQ1154" s="307"/>
      <c r="IR1154" s="307"/>
      <c r="IS1154" s="307"/>
      <c r="IT1154" s="307"/>
      <c r="IU1154" s="307"/>
      <c r="IV1154" s="307"/>
      <c r="IW1154" s="307"/>
      <c r="IX1154" s="307"/>
      <c r="IY1154" s="307"/>
      <c r="IZ1154" s="307"/>
      <c r="JA1154" s="307"/>
      <c r="JB1154" s="307"/>
      <c r="JC1154" s="307"/>
      <c r="JD1154" s="307"/>
      <c r="JE1154" s="307"/>
      <c r="JF1154" s="307"/>
      <c r="JG1154" s="307"/>
      <c r="JH1154" s="307"/>
      <c r="JI1154" s="307"/>
      <c r="JJ1154" s="307"/>
      <c r="JK1154" s="307"/>
      <c r="JL1154" s="307"/>
      <c r="JM1154" s="307"/>
      <c r="JN1154" s="307"/>
      <c r="JO1154" s="307"/>
      <c r="JP1154" s="307"/>
      <c r="JQ1154" s="307"/>
      <c r="JR1154" s="307"/>
      <c r="JS1154" s="307"/>
      <c r="JT1154" s="307"/>
      <c r="JU1154" s="307"/>
      <c r="JV1154" s="307"/>
      <c r="JW1154" s="307"/>
      <c r="JX1154" s="307"/>
      <c r="JY1154" s="307"/>
      <c r="JZ1154" s="307"/>
      <c r="KA1154" s="307"/>
      <c r="KB1154" s="307"/>
      <c r="KC1154" s="307"/>
      <c r="KD1154" s="307"/>
      <c r="KE1154" s="307"/>
      <c r="KF1154" s="307"/>
      <c r="KG1154" s="307"/>
      <c r="KH1154" s="307"/>
      <c r="KI1154" s="307"/>
      <c r="KJ1154" s="307"/>
      <c r="KK1154" s="307"/>
      <c r="KL1154" s="307"/>
      <c r="KM1154" s="307"/>
      <c r="KN1154" s="307"/>
      <c r="KO1154" s="307"/>
      <c r="KP1154" s="307"/>
      <c r="KQ1154" s="307"/>
      <c r="KR1154" s="307"/>
      <c r="KS1154" s="307"/>
      <c r="KT1154" s="307"/>
    </row>
    <row r="1155" spans="14:306" s="56" customFormat="1" ht="15" customHeight="1">
      <c r="N1155" s="410"/>
      <c r="O1155" s="410"/>
      <c r="P1155" s="311"/>
      <c r="Q1155" s="311"/>
      <c r="R1155" s="311"/>
      <c r="AJ1155" s="451">
        <v>48</v>
      </c>
      <c r="AK1155" s="449">
        <v>62</v>
      </c>
      <c r="AL1155" s="449">
        <v>1</v>
      </c>
      <c r="AM1155" s="450" t="s">
        <v>1234</v>
      </c>
      <c r="AN1155" s="450" t="s">
        <v>151</v>
      </c>
      <c r="CB1155" s="307"/>
      <c r="CC1155" s="307"/>
      <c r="CD1155" s="307"/>
      <c r="CE1155" s="307"/>
      <c r="CF1155" s="307"/>
      <c r="CG1155" s="307"/>
      <c r="CH1155" s="307"/>
      <c r="CI1155" s="307"/>
      <c r="CJ1155" s="307"/>
      <c r="CK1155" s="307"/>
      <c r="CL1155" s="307"/>
      <c r="CM1155" s="307"/>
      <c r="CN1155" s="307"/>
      <c r="CO1155" s="307"/>
      <c r="CP1155" s="307"/>
      <c r="CQ1155" s="307"/>
      <c r="CR1155" s="307"/>
      <c r="CS1155" s="307"/>
      <c r="CT1155" s="307"/>
      <c r="CU1155" s="307"/>
      <c r="CV1155" s="307"/>
      <c r="CW1155" s="307"/>
      <c r="CX1155" s="307"/>
      <c r="CY1155" s="307"/>
      <c r="CZ1155" s="307"/>
      <c r="DA1155" s="307"/>
      <c r="DB1155" s="307"/>
      <c r="DC1155" s="307"/>
      <c r="DD1155" s="307"/>
      <c r="DE1155" s="307"/>
      <c r="DF1155" s="307"/>
      <c r="DG1155" s="307"/>
      <c r="DH1155" s="307"/>
      <c r="DI1155" s="390"/>
      <c r="DJ1155" s="390"/>
      <c r="DK1155" s="307"/>
      <c r="DL1155" s="307"/>
      <c r="DM1155" s="307"/>
      <c r="DN1155" s="307"/>
      <c r="DO1155" s="307"/>
      <c r="DP1155" s="307"/>
      <c r="DQ1155" s="307"/>
      <c r="DR1155" s="307"/>
      <c r="DS1155" s="307"/>
      <c r="DT1155" s="307"/>
      <c r="DU1155" s="307"/>
      <c r="DV1155" s="307"/>
      <c r="DW1155" s="307"/>
      <c r="DX1155" s="307"/>
      <c r="DY1155" s="307"/>
      <c r="DZ1155" s="307"/>
      <c r="EA1155" s="307"/>
      <c r="EB1155" s="307"/>
      <c r="EC1155" s="307"/>
      <c r="ED1155" s="307"/>
      <c r="EE1155" s="307"/>
      <c r="EF1155" s="307"/>
      <c r="EG1155" s="307"/>
      <c r="EH1155" s="307"/>
      <c r="EI1155" s="307"/>
      <c r="EJ1155" s="307"/>
      <c r="EK1155" s="307"/>
      <c r="EL1155" s="307"/>
      <c r="EM1155" s="307"/>
      <c r="EN1155" s="307"/>
      <c r="EO1155" s="307"/>
      <c r="EP1155" s="307"/>
      <c r="EQ1155" s="307"/>
      <c r="ER1155" s="307"/>
      <c r="ES1155" s="307"/>
      <c r="ET1155" s="307"/>
      <c r="EU1155" s="390"/>
      <c r="EV1155" s="390"/>
      <c r="EW1155" s="307"/>
      <c r="EX1155" s="307"/>
      <c r="EY1155" s="307"/>
      <c r="EZ1155" s="307"/>
      <c r="FA1155" s="307"/>
      <c r="FB1155" s="307"/>
      <c r="FC1155" s="307"/>
      <c r="FD1155" s="307"/>
      <c r="FE1155" s="307"/>
      <c r="FF1155" s="307"/>
      <c r="FG1155" s="307"/>
      <c r="FH1155" s="307"/>
      <c r="FI1155" s="307"/>
      <c r="FJ1155" s="307"/>
      <c r="FK1155" s="307"/>
      <c r="FL1155" s="307"/>
      <c r="FM1155" s="307"/>
      <c r="FN1155" s="307"/>
      <c r="FO1155" s="307"/>
      <c r="FP1155" s="307"/>
      <c r="FQ1155" s="307"/>
      <c r="FR1155" s="307"/>
      <c r="FS1155" s="307"/>
      <c r="FT1155" s="307"/>
      <c r="FU1155" s="307"/>
      <c r="FV1155" s="307"/>
      <c r="FW1155" s="307"/>
      <c r="FX1155" s="307"/>
      <c r="FY1155" s="307"/>
      <c r="FZ1155" s="307"/>
      <c r="GA1155" s="307"/>
      <c r="GB1155" s="307"/>
      <c r="GC1155" s="307"/>
      <c r="GD1155" s="307"/>
      <c r="GE1155" s="307"/>
      <c r="GF1155" s="307"/>
      <c r="GG1155" s="307"/>
      <c r="GH1155" s="307"/>
      <c r="GI1155" s="307"/>
      <c r="GJ1155" s="307"/>
      <c r="GK1155" s="307"/>
      <c r="GL1155" s="307"/>
      <c r="GM1155" s="307"/>
      <c r="GN1155" s="307"/>
      <c r="GO1155" s="307"/>
      <c r="GP1155" s="307"/>
      <c r="GQ1155" s="307"/>
      <c r="GR1155" s="307"/>
      <c r="GS1155" s="307"/>
      <c r="GT1155" s="307"/>
      <c r="GU1155" s="307"/>
      <c r="GV1155" s="307"/>
      <c r="GW1155" s="307"/>
      <c r="GX1155" s="307"/>
      <c r="GY1155" s="307"/>
      <c r="GZ1155" s="307"/>
      <c r="HA1155" s="307"/>
      <c r="HB1155" s="307"/>
      <c r="HC1155" s="307"/>
      <c r="HD1155" s="307"/>
      <c r="HE1155" s="307"/>
      <c r="HF1155" s="307"/>
      <c r="HG1155" s="307"/>
      <c r="HH1155" s="307"/>
      <c r="HI1155" s="307"/>
      <c r="HJ1155" s="307"/>
      <c r="HK1155" s="307"/>
      <c r="HL1155" s="307"/>
      <c r="HM1155" s="307"/>
      <c r="HN1155" s="307"/>
      <c r="HO1155" s="307"/>
      <c r="HP1155" s="307"/>
      <c r="HQ1155" s="307"/>
      <c r="HR1155" s="307"/>
      <c r="HS1155" s="307"/>
      <c r="HT1155" s="307"/>
      <c r="HU1155" s="307"/>
      <c r="HV1155" s="307"/>
      <c r="HW1155" s="307"/>
      <c r="HX1155" s="307"/>
      <c r="HY1155" s="307"/>
      <c r="HZ1155" s="307"/>
      <c r="IA1155" s="307"/>
      <c r="IB1155" s="307"/>
      <c r="IC1155" s="307"/>
      <c r="ID1155" s="307"/>
      <c r="IE1155" s="307"/>
      <c r="IF1155" s="307"/>
      <c r="IG1155" s="307"/>
      <c r="IH1155" s="307"/>
      <c r="II1155" s="307"/>
      <c r="IJ1155" s="307"/>
      <c r="IK1155" s="307"/>
      <c r="IL1155" s="307"/>
      <c r="IM1155" s="307"/>
      <c r="IN1155" s="307"/>
      <c r="IO1155" s="307"/>
      <c r="IP1155" s="307"/>
      <c r="IQ1155" s="307"/>
      <c r="IR1155" s="307"/>
      <c r="IS1155" s="307"/>
      <c r="IT1155" s="307"/>
      <c r="IU1155" s="307"/>
      <c r="IV1155" s="307"/>
      <c r="IW1155" s="307"/>
      <c r="IX1155" s="307"/>
      <c r="IY1155" s="307"/>
      <c r="IZ1155" s="307"/>
      <c r="JA1155" s="307"/>
      <c r="JB1155" s="307"/>
      <c r="JC1155" s="307"/>
      <c r="JD1155" s="307"/>
      <c r="JE1155" s="307"/>
      <c r="JF1155" s="307"/>
      <c r="JG1155" s="307"/>
      <c r="JH1155" s="307"/>
      <c r="JI1155" s="307"/>
      <c r="JJ1155" s="307"/>
      <c r="JK1155" s="307"/>
      <c r="JL1155" s="307"/>
      <c r="JM1155" s="307"/>
      <c r="JN1155" s="307"/>
      <c r="JO1155" s="307"/>
      <c r="JP1155" s="307"/>
      <c r="JQ1155" s="307"/>
      <c r="JR1155" s="307"/>
      <c r="JS1155" s="307"/>
      <c r="JT1155" s="307"/>
      <c r="JU1155" s="307"/>
      <c r="JV1155" s="307"/>
      <c r="JW1155" s="307"/>
      <c r="JX1155" s="307"/>
      <c r="JY1155" s="307"/>
      <c r="JZ1155" s="307"/>
      <c r="KA1155" s="307"/>
      <c r="KB1155" s="307"/>
      <c r="KC1155" s="307"/>
      <c r="KD1155" s="307"/>
      <c r="KE1155" s="307"/>
      <c r="KF1155" s="307"/>
      <c r="KG1155" s="307"/>
      <c r="KH1155" s="307"/>
      <c r="KI1155" s="307"/>
      <c r="KJ1155" s="307"/>
      <c r="KK1155" s="307"/>
      <c r="KL1155" s="307"/>
      <c r="KM1155" s="307"/>
      <c r="KN1155" s="307"/>
      <c r="KO1155" s="307"/>
      <c r="KP1155" s="307"/>
      <c r="KQ1155" s="307"/>
      <c r="KR1155" s="307"/>
      <c r="KS1155" s="307"/>
      <c r="KT1155" s="307"/>
    </row>
    <row r="1156" spans="14:306" s="56" customFormat="1" ht="15" customHeight="1">
      <c r="N1156" s="410"/>
      <c r="O1156" s="410"/>
      <c r="P1156" s="311"/>
      <c r="Q1156" s="311"/>
      <c r="R1156" s="311"/>
      <c r="AJ1156" s="451">
        <v>49</v>
      </c>
      <c r="AK1156" s="449">
        <v>62</v>
      </c>
      <c r="AL1156" s="449">
        <v>1</v>
      </c>
      <c r="AM1156" s="449" t="s">
        <v>1234</v>
      </c>
      <c r="AN1156" s="450" t="s">
        <v>151</v>
      </c>
      <c r="CB1156" s="307"/>
      <c r="CC1156" s="307"/>
      <c r="CD1156" s="307"/>
      <c r="CE1156" s="307"/>
      <c r="CF1156" s="307"/>
      <c r="CG1156" s="307"/>
      <c r="CH1156" s="307"/>
      <c r="CI1156" s="307"/>
      <c r="CJ1156" s="307"/>
      <c r="CK1156" s="307"/>
      <c r="CL1156" s="307"/>
      <c r="CM1156" s="307"/>
      <c r="CN1156" s="307"/>
      <c r="CO1156" s="307"/>
      <c r="CP1156" s="307"/>
      <c r="CQ1156" s="307"/>
      <c r="CR1156" s="307"/>
      <c r="CS1156" s="307"/>
      <c r="CT1156" s="307"/>
      <c r="CU1156" s="307"/>
      <c r="CV1156" s="307"/>
      <c r="CW1156" s="307"/>
      <c r="CX1156" s="307"/>
      <c r="CY1156" s="307"/>
      <c r="CZ1156" s="307"/>
      <c r="DA1156" s="307"/>
      <c r="DB1156" s="307"/>
      <c r="DC1156" s="307"/>
      <c r="DD1156" s="307"/>
      <c r="DE1156" s="307"/>
      <c r="DF1156" s="307"/>
      <c r="DG1156" s="307"/>
      <c r="DH1156" s="307"/>
      <c r="DI1156" s="390"/>
      <c r="DJ1156" s="390"/>
      <c r="DK1156" s="307"/>
      <c r="DL1156" s="307"/>
      <c r="DM1156" s="307"/>
      <c r="DN1156" s="307"/>
      <c r="DO1156" s="307"/>
      <c r="DP1156" s="307"/>
      <c r="DQ1156" s="307"/>
      <c r="DR1156" s="307"/>
      <c r="DS1156" s="307"/>
      <c r="DT1156" s="307"/>
      <c r="DU1156" s="307"/>
      <c r="DV1156" s="307"/>
      <c r="DW1156" s="307"/>
      <c r="DX1156" s="307"/>
      <c r="DY1156" s="307"/>
      <c r="DZ1156" s="307"/>
      <c r="EA1156" s="307"/>
      <c r="EB1156" s="307"/>
      <c r="EC1156" s="307"/>
      <c r="ED1156" s="307"/>
      <c r="EE1156" s="307"/>
      <c r="EF1156" s="307"/>
      <c r="EG1156" s="307"/>
      <c r="EH1156" s="307"/>
      <c r="EI1156" s="307"/>
      <c r="EJ1156" s="307"/>
      <c r="EK1156" s="307"/>
      <c r="EL1156" s="307"/>
      <c r="EM1156" s="307"/>
      <c r="EN1156" s="307"/>
      <c r="EO1156" s="307"/>
      <c r="EP1156" s="307"/>
      <c r="EQ1156" s="307"/>
      <c r="ER1156" s="307"/>
      <c r="ES1156" s="307"/>
      <c r="ET1156" s="307"/>
      <c r="EU1156" s="390"/>
      <c r="EV1156" s="390"/>
      <c r="EW1156" s="307"/>
      <c r="EX1156" s="307"/>
      <c r="EY1156" s="307"/>
      <c r="EZ1156" s="307"/>
      <c r="FA1156" s="307"/>
      <c r="FB1156" s="307"/>
      <c r="FC1156" s="307"/>
      <c r="FD1156" s="307"/>
      <c r="FE1156" s="307"/>
      <c r="FF1156" s="307"/>
      <c r="FG1156" s="307"/>
      <c r="FH1156" s="307"/>
      <c r="FI1156" s="307"/>
      <c r="FJ1156" s="307"/>
      <c r="FK1156" s="307"/>
      <c r="FL1156" s="307"/>
      <c r="FM1156" s="307"/>
      <c r="FN1156" s="307"/>
      <c r="FO1156" s="307"/>
      <c r="FP1156" s="307"/>
      <c r="FQ1156" s="307"/>
      <c r="FR1156" s="307"/>
      <c r="FS1156" s="307"/>
      <c r="FT1156" s="307"/>
      <c r="FU1156" s="307"/>
      <c r="FV1156" s="307"/>
      <c r="FW1156" s="307"/>
      <c r="FX1156" s="307"/>
      <c r="FY1156" s="307"/>
      <c r="FZ1156" s="307"/>
      <c r="GA1156" s="307"/>
      <c r="GB1156" s="307"/>
      <c r="GC1156" s="307"/>
      <c r="GD1156" s="307"/>
      <c r="GE1156" s="307"/>
      <c r="GF1156" s="307"/>
      <c r="GG1156" s="307"/>
      <c r="GH1156" s="307"/>
      <c r="GI1156" s="307"/>
      <c r="GJ1156" s="307"/>
      <c r="GK1156" s="307"/>
      <c r="GL1156" s="307"/>
      <c r="GM1156" s="307"/>
      <c r="GN1156" s="307"/>
      <c r="GO1156" s="307"/>
      <c r="GP1156" s="307"/>
      <c r="GQ1156" s="307"/>
      <c r="GR1156" s="307"/>
      <c r="GS1156" s="307"/>
      <c r="GT1156" s="307"/>
      <c r="GU1156" s="307"/>
      <c r="GV1156" s="307"/>
      <c r="GW1156" s="307"/>
      <c r="GX1156" s="307"/>
      <c r="GY1156" s="307"/>
      <c r="GZ1156" s="307"/>
      <c r="HA1156" s="307"/>
      <c r="HB1156" s="307"/>
      <c r="HC1156" s="307"/>
      <c r="HD1156" s="307"/>
      <c r="HE1156" s="307"/>
      <c r="HF1156" s="307"/>
      <c r="HG1156" s="307"/>
      <c r="HH1156" s="307"/>
      <c r="HI1156" s="307"/>
      <c r="HJ1156" s="307"/>
      <c r="HK1156" s="307"/>
      <c r="HL1156" s="307"/>
      <c r="HM1156" s="307"/>
      <c r="HN1156" s="307"/>
      <c r="HO1156" s="307"/>
      <c r="HP1156" s="307"/>
      <c r="HQ1156" s="307"/>
      <c r="HR1156" s="307"/>
      <c r="HS1156" s="307"/>
      <c r="HT1156" s="307"/>
      <c r="HU1156" s="307"/>
      <c r="HV1156" s="307"/>
      <c r="HW1156" s="307"/>
      <c r="HX1156" s="307"/>
      <c r="HY1156" s="307"/>
      <c r="HZ1156" s="307"/>
      <c r="IA1156" s="307"/>
      <c r="IB1156" s="307"/>
      <c r="IC1156" s="307"/>
      <c r="ID1156" s="307"/>
      <c r="IE1156" s="307"/>
      <c r="IF1156" s="307"/>
      <c r="IG1156" s="307"/>
      <c r="IH1156" s="307"/>
      <c r="II1156" s="307"/>
      <c r="IJ1156" s="307"/>
      <c r="IK1156" s="307"/>
      <c r="IL1156" s="307"/>
      <c r="IM1156" s="307"/>
      <c r="IN1156" s="307"/>
      <c r="IO1156" s="307"/>
      <c r="IP1156" s="307"/>
      <c r="IQ1156" s="307"/>
      <c r="IR1156" s="307"/>
      <c r="IS1156" s="307"/>
      <c r="IT1156" s="307"/>
      <c r="IU1156" s="307"/>
      <c r="IV1156" s="307"/>
      <c r="IW1156" s="307"/>
      <c r="IX1156" s="307"/>
      <c r="IY1156" s="307"/>
      <c r="IZ1156" s="307"/>
      <c r="JA1156" s="307"/>
      <c r="JB1156" s="307"/>
      <c r="JC1156" s="307"/>
      <c r="JD1156" s="307"/>
      <c r="JE1156" s="307"/>
      <c r="JF1156" s="307"/>
      <c r="JG1156" s="307"/>
      <c r="JH1156" s="307"/>
      <c r="JI1156" s="307"/>
      <c r="JJ1156" s="307"/>
      <c r="JK1156" s="307"/>
      <c r="JL1156" s="307"/>
      <c r="JM1156" s="307"/>
      <c r="JN1156" s="307"/>
      <c r="JO1156" s="307"/>
      <c r="JP1156" s="307"/>
      <c r="JQ1156" s="307"/>
      <c r="JR1156" s="307"/>
      <c r="JS1156" s="307"/>
      <c r="JT1156" s="307"/>
      <c r="JU1156" s="307"/>
      <c r="JV1156" s="307"/>
      <c r="JW1156" s="307"/>
      <c r="JX1156" s="307"/>
      <c r="JY1156" s="307"/>
      <c r="JZ1156" s="307"/>
      <c r="KA1156" s="307"/>
      <c r="KB1156" s="307"/>
      <c r="KC1156" s="307"/>
      <c r="KD1156" s="307"/>
      <c r="KE1156" s="307"/>
      <c r="KF1156" s="307"/>
      <c r="KG1156" s="307"/>
      <c r="KH1156" s="307"/>
      <c r="KI1156" s="307"/>
      <c r="KJ1156" s="307"/>
      <c r="KK1156" s="307"/>
      <c r="KL1156" s="307"/>
      <c r="KM1156" s="307"/>
      <c r="KN1156" s="307"/>
      <c r="KO1156" s="307"/>
      <c r="KP1156" s="307"/>
      <c r="KQ1156" s="307"/>
      <c r="KR1156" s="307"/>
      <c r="KS1156" s="307"/>
      <c r="KT1156" s="307"/>
    </row>
    <row r="1157" spans="14:306" s="56" customFormat="1" ht="15" customHeight="1">
      <c r="N1157" s="410"/>
      <c r="O1157" s="410"/>
      <c r="P1157" s="311"/>
      <c r="Q1157" s="311"/>
      <c r="R1157" s="311"/>
      <c r="AJ1157" s="451">
        <v>50</v>
      </c>
      <c r="AK1157" s="449">
        <v>63</v>
      </c>
      <c r="AL1157" s="449">
        <v>1</v>
      </c>
      <c r="AM1157" s="449" t="s">
        <v>203</v>
      </c>
      <c r="AN1157" s="449" t="s">
        <v>357</v>
      </c>
      <c r="CB1157" s="307"/>
      <c r="CC1157" s="307"/>
      <c r="CD1157" s="307"/>
      <c r="CE1157" s="307"/>
      <c r="CF1157" s="307"/>
      <c r="CG1157" s="307"/>
      <c r="CH1157" s="307"/>
      <c r="CI1157" s="307"/>
      <c r="CJ1157" s="307"/>
      <c r="CK1157" s="307"/>
      <c r="CL1157" s="307"/>
      <c r="CM1157" s="307"/>
      <c r="CN1157" s="307"/>
      <c r="CO1157" s="307"/>
      <c r="CP1157" s="307"/>
      <c r="CQ1157" s="307"/>
      <c r="CR1157" s="307"/>
      <c r="CS1157" s="307"/>
      <c r="CT1157" s="307"/>
      <c r="CU1157" s="307"/>
      <c r="CV1157" s="307"/>
      <c r="CW1157" s="307"/>
      <c r="CX1157" s="307"/>
      <c r="CY1157" s="307"/>
      <c r="CZ1157" s="307"/>
      <c r="DA1157" s="307"/>
      <c r="DB1157" s="307"/>
      <c r="DC1157" s="307"/>
      <c r="DD1157" s="307"/>
      <c r="DE1157" s="307"/>
      <c r="DF1157" s="307"/>
      <c r="DG1157" s="307"/>
      <c r="DH1157" s="307"/>
      <c r="DI1157" s="390"/>
      <c r="DJ1157" s="390"/>
      <c r="DK1157" s="307"/>
      <c r="DL1157" s="307"/>
      <c r="DM1157" s="307"/>
      <c r="DN1157" s="307"/>
      <c r="DO1157" s="307"/>
      <c r="DP1157" s="307"/>
      <c r="DQ1157" s="307"/>
      <c r="DR1157" s="307"/>
      <c r="DS1157" s="307"/>
      <c r="DT1157" s="307"/>
      <c r="DU1157" s="307"/>
      <c r="DV1157" s="307"/>
      <c r="DW1157" s="307"/>
      <c r="DX1157" s="307"/>
      <c r="DY1157" s="307"/>
      <c r="DZ1157" s="307"/>
      <c r="EA1157" s="307"/>
      <c r="EB1157" s="307"/>
      <c r="EC1157" s="307"/>
      <c r="ED1157" s="307"/>
      <c r="EE1157" s="307"/>
      <c r="EF1157" s="307"/>
      <c r="EG1157" s="307"/>
      <c r="EH1157" s="307"/>
      <c r="EI1157" s="307"/>
      <c r="EJ1157" s="307"/>
      <c r="EK1157" s="307"/>
      <c r="EL1157" s="307"/>
      <c r="EM1157" s="307"/>
      <c r="EN1157" s="307"/>
      <c r="EO1157" s="307"/>
      <c r="EP1157" s="307"/>
      <c r="EQ1157" s="307"/>
      <c r="ER1157" s="307"/>
      <c r="ES1157" s="307"/>
      <c r="ET1157" s="307"/>
      <c r="EU1157" s="390"/>
      <c r="EV1157" s="390"/>
      <c r="EW1157" s="307"/>
      <c r="EX1157" s="307"/>
      <c r="EY1157" s="307"/>
      <c r="EZ1157" s="307"/>
      <c r="FA1157" s="307"/>
      <c r="FB1157" s="307"/>
      <c r="FC1157" s="307"/>
      <c r="FD1157" s="307"/>
      <c r="FE1157" s="307"/>
      <c r="FF1157" s="307"/>
      <c r="FG1157" s="307"/>
      <c r="FH1157" s="307"/>
      <c r="FI1157" s="307"/>
      <c r="FJ1157" s="307"/>
      <c r="FK1157" s="307"/>
      <c r="FL1157" s="307"/>
      <c r="FM1157" s="307"/>
      <c r="FN1157" s="307"/>
      <c r="FO1157" s="307"/>
      <c r="FP1157" s="307"/>
      <c r="FQ1157" s="307"/>
      <c r="FR1157" s="307"/>
      <c r="FS1157" s="307"/>
      <c r="FT1157" s="307"/>
      <c r="FU1157" s="307"/>
      <c r="FV1157" s="307"/>
      <c r="FW1157" s="307"/>
      <c r="FX1157" s="307"/>
      <c r="FY1157" s="307"/>
      <c r="FZ1157" s="307"/>
      <c r="GA1157" s="307"/>
      <c r="GB1157" s="307"/>
      <c r="GC1157" s="307"/>
      <c r="GD1157" s="307"/>
      <c r="GE1157" s="307"/>
      <c r="GF1157" s="307"/>
      <c r="GG1157" s="307"/>
      <c r="GH1157" s="307"/>
      <c r="GI1157" s="307"/>
      <c r="GJ1157" s="307"/>
      <c r="GK1157" s="307"/>
      <c r="GL1157" s="307"/>
      <c r="GM1157" s="307"/>
      <c r="GN1157" s="307"/>
      <c r="GO1157" s="307"/>
      <c r="GP1157" s="307"/>
      <c r="GQ1157" s="307"/>
      <c r="GR1157" s="307"/>
      <c r="GS1157" s="307"/>
      <c r="GT1157" s="307"/>
      <c r="GU1157" s="307"/>
      <c r="GV1157" s="307"/>
      <c r="GW1157" s="307"/>
      <c r="GX1157" s="307"/>
      <c r="GY1157" s="307"/>
      <c r="GZ1157" s="307"/>
      <c r="HA1157" s="307"/>
      <c r="HB1157" s="307"/>
      <c r="HC1157" s="307"/>
      <c r="HD1157" s="307"/>
      <c r="HE1157" s="307"/>
      <c r="HF1157" s="307"/>
      <c r="HG1157" s="307"/>
      <c r="HH1157" s="307"/>
      <c r="HI1157" s="307"/>
      <c r="HJ1157" s="307"/>
      <c r="HK1157" s="307"/>
      <c r="HL1157" s="307"/>
      <c r="HM1157" s="307"/>
      <c r="HN1157" s="307"/>
      <c r="HO1157" s="307"/>
      <c r="HP1157" s="307"/>
      <c r="HQ1157" s="307"/>
      <c r="HR1157" s="307"/>
      <c r="HS1157" s="307"/>
      <c r="HT1157" s="307"/>
      <c r="HU1157" s="307"/>
      <c r="HV1157" s="307"/>
      <c r="HW1157" s="307"/>
      <c r="HX1157" s="307"/>
      <c r="HY1157" s="307"/>
      <c r="HZ1157" s="307"/>
      <c r="IA1157" s="307"/>
      <c r="IB1157" s="307"/>
      <c r="IC1157" s="307"/>
      <c r="ID1157" s="307"/>
      <c r="IE1157" s="307"/>
      <c r="IF1157" s="307"/>
      <c r="IG1157" s="307"/>
      <c r="IH1157" s="307"/>
      <c r="II1157" s="307"/>
      <c r="IJ1157" s="307"/>
      <c r="IK1157" s="307"/>
      <c r="IL1157" s="307"/>
      <c r="IM1157" s="307"/>
      <c r="IN1157" s="307"/>
      <c r="IO1157" s="307"/>
      <c r="IP1157" s="307"/>
      <c r="IQ1157" s="307"/>
      <c r="IR1157" s="307"/>
      <c r="IS1157" s="307"/>
      <c r="IT1157" s="307"/>
      <c r="IU1157" s="307"/>
      <c r="IV1157" s="307"/>
      <c r="IW1157" s="307"/>
      <c r="IX1157" s="307"/>
      <c r="IY1157" s="307"/>
      <c r="IZ1157" s="307"/>
      <c r="JA1157" s="307"/>
      <c r="JB1157" s="307"/>
      <c r="JC1157" s="307"/>
      <c r="JD1157" s="307"/>
      <c r="JE1157" s="307"/>
      <c r="JF1157" s="307"/>
      <c r="JG1157" s="307"/>
      <c r="JH1157" s="307"/>
      <c r="JI1157" s="307"/>
      <c r="JJ1157" s="307"/>
      <c r="JK1157" s="307"/>
      <c r="JL1157" s="307"/>
      <c r="JM1157" s="307"/>
      <c r="JN1157" s="307"/>
      <c r="JO1157" s="307"/>
      <c r="JP1157" s="307"/>
      <c r="JQ1157" s="307"/>
      <c r="JR1157" s="307"/>
      <c r="JS1157" s="307"/>
      <c r="JT1157" s="307"/>
      <c r="JU1157" s="307"/>
      <c r="JV1157" s="307"/>
      <c r="JW1157" s="307"/>
      <c r="JX1157" s="307"/>
      <c r="JY1157" s="307"/>
      <c r="JZ1157" s="307"/>
      <c r="KA1157" s="307"/>
      <c r="KB1157" s="307"/>
      <c r="KC1157" s="307"/>
      <c r="KD1157" s="307"/>
      <c r="KE1157" s="307"/>
      <c r="KF1157" s="307"/>
      <c r="KG1157" s="307"/>
      <c r="KH1157" s="307"/>
      <c r="KI1157" s="307"/>
      <c r="KJ1157" s="307"/>
      <c r="KK1157" s="307"/>
      <c r="KL1157" s="307"/>
      <c r="KM1157" s="307"/>
      <c r="KN1157" s="307"/>
      <c r="KO1157" s="307"/>
      <c r="KP1157" s="307"/>
      <c r="KQ1157" s="307"/>
      <c r="KR1157" s="307"/>
      <c r="KS1157" s="307"/>
      <c r="KT1157" s="307"/>
    </row>
    <row r="1158" spans="14:306" s="56" customFormat="1" ht="15" customHeight="1">
      <c r="N1158" s="410"/>
      <c r="O1158" s="410"/>
      <c r="P1158" s="311"/>
      <c r="Q1158" s="311"/>
      <c r="R1158" s="311"/>
      <c r="AJ1158" s="451">
        <v>51</v>
      </c>
      <c r="AK1158" s="449">
        <v>63</v>
      </c>
      <c r="AL1158" s="449">
        <v>1</v>
      </c>
      <c r="AM1158" s="449" t="s">
        <v>203</v>
      </c>
      <c r="AN1158" s="449" t="s">
        <v>357</v>
      </c>
      <c r="CB1158" s="307"/>
      <c r="CC1158" s="307"/>
      <c r="CD1158" s="307"/>
      <c r="CE1158" s="307"/>
      <c r="CF1158" s="307"/>
      <c r="CG1158" s="307"/>
      <c r="CH1158" s="307"/>
      <c r="CI1158" s="307"/>
      <c r="CJ1158" s="307"/>
      <c r="CK1158" s="307"/>
      <c r="CL1158" s="307"/>
      <c r="CM1158" s="307"/>
      <c r="CN1158" s="307"/>
      <c r="CO1158" s="307"/>
      <c r="CP1158" s="307"/>
      <c r="CQ1158" s="307"/>
      <c r="CR1158" s="307"/>
      <c r="CS1158" s="307"/>
      <c r="CT1158" s="307"/>
      <c r="CU1158" s="307"/>
      <c r="CV1158" s="307"/>
      <c r="CW1158" s="307"/>
      <c r="CX1158" s="307"/>
      <c r="CY1158" s="307"/>
      <c r="CZ1158" s="307"/>
      <c r="DA1158" s="307"/>
      <c r="DB1158" s="307"/>
      <c r="DC1158" s="307"/>
      <c r="DD1158" s="307"/>
      <c r="DE1158" s="307"/>
      <c r="DF1158" s="307"/>
      <c r="DG1158" s="307"/>
      <c r="DH1158" s="307"/>
      <c r="DI1158" s="390"/>
      <c r="DJ1158" s="390"/>
      <c r="DK1158" s="307"/>
      <c r="DL1158" s="307"/>
      <c r="DM1158" s="307"/>
      <c r="DN1158" s="307"/>
      <c r="DO1158" s="307"/>
      <c r="DP1158" s="307"/>
      <c r="DQ1158" s="307"/>
      <c r="DR1158" s="307"/>
      <c r="DS1158" s="307"/>
      <c r="DT1158" s="307"/>
      <c r="DU1158" s="307"/>
      <c r="DV1158" s="307"/>
      <c r="DW1158" s="307"/>
      <c r="DX1158" s="307"/>
      <c r="DY1158" s="307"/>
      <c r="DZ1158" s="307"/>
      <c r="EA1158" s="307"/>
      <c r="EB1158" s="307"/>
      <c r="EC1158" s="307"/>
      <c r="ED1158" s="307"/>
      <c r="EE1158" s="307"/>
      <c r="EF1158" s="307"/>
      <c r="EG1158" s="307"/>
      <c r="EH1158" s="307"/>
      <c r="EI1158" s="307"/>
      <c r="EJ1158" s="307"/>
      <c r="EK1158" s="307"/>
      <c r="EL1158" s="307"/>
      <c r="EM1158" s="307"/>
      <c r="EN1158" s="307"/>
      <c r="EO1158" s="307"/>
      <c r="EP1158" s="307"/>
      <c r="EQ1158" s="307"/>
      <c r="ER1158" s="307"/>
      <c r="ES1158" s="307"/>
      <c r="ET1158" s="307"/>
      <c r="EU1158" s="390"/>
      <c r="EV1158" s="390"/>
      <c r="EW1158" s="307"/>
      <c r="EX1158" s="307"/>
      <c r="EY1158" s="307"/>
      <c r="EZ1158" s="307"/>
      <c r="FA1158" s="307"/>
      <c r="FB1158" s="307"/>
      <c r="FC1158" s="307"/>
      <c r="FD1158" s="307"/>
      <c r="FE1158" s="307"/>
      <c r="FF1158" s="307"/>
      <c r="FG1158" s="307"/>
      <c r="FH1158" s="307"/>
      <c r="FI1158" s="307"/>
      <c r="FJ1158" s="307"/>
      <c r="FK1158" s="307"/>
      <c r="FL1158" s="307"/>
      <c r="FM1158" s="307"/>
      <c r="FN1158" s="307"/>
      <c r="FO1158" s="307"/>
      <c r="FP1158" s="307"/>
      <c r="FQ1158" s="307"/>
      <c r="FR1158" s="307"/>
      <c r="FS1158" s="307"/>
      <c r="FT1158" s="307"/>
      <c r="FU1158" s="307"/>
      <c r="FV1158" s="307"/>
      <c r="FW1158" s="307"/>
      <c r="FX1158" s="307"/>
      <c r="FY1158" s="307"/>
      <c r="FZ1158" s="307"/>
      <c r="GA1158" s="307"/>
      <c r="GB1158" s="307"/>
      <c r="GC1158" s="307"/>
      <c r="GD1158" s="307"/>
      <c r="GE1158" s="307"/>
      <c r="GF1158" s="307"/>
      <c r="GG1158" s="307"/>
      <c r="GH1158" s="307"/>
      <c r="GI1158" s="307"/>
      <c r="GJ1158" s="307"/>
      <c r="GK1158" s="307"/>
      <c r="GL1158" s="307"/>
      <c r="GM1158" s="307"/>
      <c r="GN1158" s="307"/>
      <c r="GO1158" s="307"/>
      <c r="GP1158" s="307"/>
      <c r="GQ1158" s="307"/>
      <c r="GR1158" s="307"/>
      <c r="GS1158" s="307"/>
      <c r="GT1158" s="307"/>
      <c r="GU1158" s="307"/>
      <c r="GV1158" s="307"/>
      <c r="GW1158" s="307"/>
      <c r="GX1158" s="307"/>
      <c r="GY1158" s="307"/>
      <c r="GZ1158" s="307"/>
      <c r="HA1158" s="307"/>
      <c r="HB1158" s="307"/>
      <c r="HC1158" s="307"/>
      <c r="HD1158" s="307"/>
      <c r="HE1158" s="307"/>
      <c r="HF1158" s="307"/>
      <c r="HG1158" s="307"/>
      <c r="HH1158" s="307"/>
      <c r="HI1158" s="307"/>
      <c r="HJ1158" s="307"/>
      <c r="HK1158" s="307"/>
      <c r="HL1158" s="307"/>
      <c r="HM1158" s="307"/>
      <c r="HN1158" s="307"/>
      <c r="HO1158" s="307"/>
      <c r="HP1158" s="307"/>
      <c r="HQ1158" s="307"/>
      <c r="HR1158" s="307"/>
      <c r="HS1158" s="307"/>
      <c r="HT1158" s="307"/>
      <c r="HU1158" s="307"/>
      <c r="HV1158" s="307"/>
      <c r="HW1158" s="307"/>
      <c r="HX1158" s="307"/>
      <c r="HY1158" s="307"/>
      <c r="HZ1158" s="307"/>
      <c r="IA1158" s="307"/>
      <c r="IB1158" s="307"/>
      <c r="IC1158" s="307"/>
      <c r="ID1158" s="307"/>
      <c r="IE1158" s="307"/>
      <c r="IF1158" s="307"/>
      <c r="IG1158" s="307"/>
      <c r="IH1158" s="307"/>
      <c r="II1158" s="307"/>
      <c r="IJ1158" s="307"/>
      <c r="IK1158" s="307"/>
      <c r="IL1158" s="307"/>
      <c r="IM1158" s="307"/>
      <c r="IN1158" s="307"/>
      <c r="IO1158" s="307"/>
      <c r="IP1158" s="307"/>
      <c r="IQ1158" s="307"/>
      <c r="IR1158" s="307"/>
      <c r="IS1158" s="307"/>
      <c r="IT1158" s="307"/>
      <c r="IU1158" s="307"/>
      <c r="IV1158" s="307"/>
      <c r="IW1158" s="307"/>
      <c r="IX1158" s="307"/>
      <c r="IY1158" s="307"/>
      <c r="IZ1158" s="307"/>
      <c r="JA1158" s="307"/>
      <c r="JB1158" s="307"/>
      <c r="JC1158" s="307"/>
      <c r="JD1158" s="307"/>
      <c r="JE1158" s="307"/>
      <c r="JF1158" s="307"/>
      <c r="JG1158" s="307"/>
      <c r="JH1158" s="307"/>
      <c r="JI1158" s="307"/>
      <c r="JJ1158" s="307"/>
      <c r="JK1158" s="307"/>
      <c r="JL1158" s="307"/>
      <c r="JM1158" s="307"/>
      <c r="JN1158" s="307"/>
      <c r="JO1158" s="307"/>
      <c r="JP1158" s="307"/>
      <c r="JQ1158" s="307"/>
      <c r="JR1158" s="307"/>
      <c r="JS1158" s="307"/>
      <c r="JT1158" s="307"/>
      <c r="JU1158" s="307"/>
      <c r="JV1158" s="307"/>
      <c r="JW1158" s="307"/>
      <c r="JX1158" s="307"/>
      <c r="JY1158" s="307"/>
      <c r="JZ1158" s="307"/>
      <c r="KA1158" s="307"/>
      <c r="KB1158" s="307"/>
      <c r="KC1158" s="307"/>
      <c r="KD1158" s="307"/>
      <c r="KE1158" s="307"/>
      <c r="KF1158" s="307"/>
      <c r="KG1158" s="307"/>
      <c r="KH1158" s="307"/>
      <c r="KI1158" s="307"/>
      <c r="KJ1158" s="307"/>
      <c r="KK1158" s="307"/>
      <c r="KL1158" s="307"/>
      <c r="KM1158" s="307"/>
      <c r="KN1158" s="307"/>
      <c r="KO1158" s="307"/>
      <c r="KP1158" s="307"/>
      <c r="KQ1158" s="307"/>
      <c r="KR1158" s="307"/>
      <c r="KS1158" s="307"/>
      <c r="KT1158" s="307"/>
    </row>
    <row r="1159" spans="14:306" s="56" customFormat="1" ht="15" customHeight="1">
      <c r="N1159" s="410"/>
      <c r="O1159" s="410"/>
      <c r="P1159" s="311"/>
      <c r="Q1159" s="311"/>
      <c r="R1159" s="311"/>
      <c r="AJ1159" s="451">
        <v>52</v>
      </c>
      <c r="AK1159" s="449">
        <v>64</v>
      </c>
      <c r="AL1159" s="449">
        <v>1</v>
      </c>
      <c r="AM1159" s="450" t="s">
        <v>1235</v>
      </c>
      <c r="AN1159" s="450" t="s">
        <v>359</v>
      </c>
      <c r="CB1159" s="307"/>
      <c r="CC1159" s="307"/>
      <c r="CD1159" s="307"/>
      <c r="CE1159" s="307"/>
      <c r="CF1159" s="307"/>
      <c r="CG1159" s="307"/>
      <c r="CH1159" s="307"/>
      <c r="CI1159" s="307"/>
      <c r="CJ1159" s="307"/>
      <c r="CK1159" s="307"/>
      <c r="CL1159" s="307"/>
      <c r="CM1159" s="307"/>
      <c r="CN1159" s="307"/>
      <c r="CO1159" s="307"/>
      <c r="CP1159" s="307"/>
      <c r="CQ1159" s="307"/>
      <c r="CR1159" s="307"/>
      <c r="CS1159" s="307"/>
      <c r="CT1159" s="307"/>
      <c r="CU1159" s="307"/>
      <c r="CV1159" s="307"/>
      <c r="CW1159" s="307"/>
      <c r="CX1159" s="307"/>
      <c r="CY1159" s="307"/>
      <c r="CZ1159" s="307"/>
      <c r="DA1159" s="307"/>
      <c r="DB1159" s="307"/>
      <c r="DC1159" s="307"/>
      <c r="DD1159" s="307"/>
      <c r="DE1159" s="307"/>
      <c r="DF1159" s="307"/>
      <c r="DG1159" s="307"/>
      <c r="DH1159" s="307"/>
      <c r="DI1159" s="390"/>
      <c r="DJ1159" s="390"/>
      <c r="DK1159" s="307"/>
      <c r="DL1159" s="307"/>
      <c r="DM1159" s="307"/>
      <c r="DN1159" s="307"/>
      <c r="DO1159" s="307"/>
      <c r="DP1159" s="307"/>
      <c r="DQ1159" s="307"/>
      <c r="DR1159" s="307"/>
      <c r="DS1159" s="307"/>
      <c r="DT1159" s="307"/>
      <c r="DU1159" s="307"/>
      <c r="DV1159" s="307"/>
      <c r="DW1159" s="307"/>
      <c r="DX1159" s="307"/>
      <c r="DY1159" s="307"/>
      <c r="DZ1159" s="307"/>
      <c r="EA1159" s="307"/>
      <c r="EB1159" s="307"/>
      <c r="EC1159" s="307"/>
      <c r="ED1159" s="307"/>
      <c r="EE1159" s="307"/>
      <c r="EF1159" s="307"/>
      <c r="EG1159" s="307"/>
      <c r="EH1159" s="307"/>
      <c r="EI1159" s="307"/>
      <c r="EJ1159" s="307"/>
      <c r="EK1159" s="307"/>
      <c r="EL1159" s="307"/>
      <c r="EM1159" s="307"/>
      <c r="EN1159" s="307"/>
      <c r="EO1159" s="307"/>
      <c r="EP1159" s="307"/>
      <c r="EQ1159" s="307"/>
      <c r="ER1159" s="307"/>
      <c r="ES1159" s="307"/>
      <c r="ET1159" s="307"/>
      <c r="EU1159" s="390"/>
      <c r="EV1159" s="390"/>
      <c r="EW1159" s="307"/>
      <c r="EX1159" s="307"/>
      <c r="EY1159" s="307"/>
      <c r="EZ1159" s="307"/>
      <c r="FA1159" s="307"/>
      <c r="FB1159" s="307"/>
      <c r="FC1159" s="307"/>
      <c r="FD1159" s="307"/>
      <c r="FE1159" s="307"/>
      <c r="FF1159" s="307"/>
      <c r="FG1159" s="307"/>
      <c r="FH1159" s="307"/>
      <c r="FI1159" s="307"/>
      <c r="FJ1159" s="307"/>
      <c r="FK1159" s="307"/>
      <c r="FL1159" s="307"/>
      <c r="FM1159" s="307"/>
      <c r="FN1159" s="307"/>
      <c r="FO1159" s="307"/>
      <c r="FP1159" s="307"/>
      <c r="FQ1159" s="307"/>
      <c r="FR1159" s="307"/>
      <c r="FS1159" s="307"/>
      <c r="FT1159" s="307"/>
      <c r="FU1159" s="307"/>
      <c r="FV1159" s="307"/>
      <c r="FW1159" s="307"/>
      <c r="FX1159" s="307"/>
      <c r="FY1159" s="307"/>
      <c r="FZ1159" s="307"/>
      <c r="GA1159" s="307"/>
      <c r="GB1159" s="307"/>
      <c r="GC1159" s="307"/>
      <c r="GD1159" s="307"/>
      <c r="GE1159" s="307"/>
      <c r="GF1159" s="307"/>
      <c r="GG1159" s="307"/>
      <c r="GH1159" s="307"/>
      <c r="GI1159" s="307"/>
      <c r="GJ1159" s="307"/>
      <c r="GK1159" s="307"/>
      <c r="GL1159" s="307"/>
      <c r="GM1159" s="307"/>
      <c r="GN1159" s="307"/>
      <c r="GO1159" s="307"/>
      <c r="GP1159" s="307"/>
      <c r="GQ1159" s="307"/>
      <c r="GR1159" s="307"/>
      <c r="GS1159" s="307"/>
      <c r="GT1159" s="307"/>
      <c r="GU1159" s="307"/>
      <c r="GV1159" s="307"/>
      <c r="GW1159" s="307"/>
      <c r="GX1159" s="307"/>
      <c r="GY1159" s="307"/>
      <c r="GZ1159" s="307"/>
      <c r="HA1159" s="307"/>
      <c r="HB1159" s="307"/>
      <c r="HC1159" s="307"/>
      <c r="HD1159" s="307"/>
      <c r="HE1159" s="307"/>
      <c r="HF1159" s="307"/>
      <c r="HG1159" s="307"/>
      <c r="HH1159" s="307"/>
      <c r="HI1159" s="307"/>
      <c r="HJ1159" s="307"/>
      <c r="HK1159" s="307"/>
      <c r="HL1159" s="307"/>
      <c r="HM1159" s="307"/>
      <c r="HN1159" s="307"/>
      <c r="HO1159" s="307"/>
      <c r="HP1159" s="307"/>
      <c r="HQ1159" s="307"/>
      <c r="HR1159" s="307"/>
      <c r="HS1159" s="307"/>
      <c r="HT1159" s="307"/>
      <c r="HU1159" s="307"/>
      <c r="HV1159" s="307"/>
      <c r="HW1159" s="307"/>
      <c r="HX1159" s="307"/>
      <c r="HY1159" s="307"/>
      <c r="HZ1159" s="307"/>
      <c r="IA1159" s="307"/>
      <c r="IB1159" s="307"/>
      <c r="IC1159" s="307"/>
      <c r="ID1159" s="307"/>
      <c r="IE1159" s="307"/>
      <c r="IF1159" s="307"/>
      <c r="IG1159" s="307"/>
      <c r="IH1159" s="307"/>
      <c r="II1159" s="307"/>
      <c r="IJ1159" s="307"/>
      <c r="IK1159" s="307"/>
      <c r="IL1159" s="307"/>
      <c r="IM1159" s="307"/>
      <c r="IN1159" s="307"/>
      <c r="IO1159" s="307"/>
      <c r="IP1159" s="307"/>
      <c r="IQ1159" s="307"/>
      <c r="IR1159" s="307"/>
      <c r="IS1159" s="307"/>
      <c r="IT1159" s="307"/>
      <c r="IU1159" s="307"/>
      <c r="IV1159" s="307"/>
      <c r="IW1159" s="307"/>
      <c r="IX1159" s="307"/>
      <c r="IY1159" s="307"/>
      <c r="IZ1159" s="307"/>
      <c r="JA1159" s="307"/>
      <c r="JB1159" s="307"/>
      <c r="JC1159" s="307"/>
      <c r="JD1159" s="307"/>
      <c r="JE1159" s="307"/>
      <c r="JF1159" s="307"/>
      <c r="JG1159" s="307"/>
      <c r="JH1159" s="307"/>
      <c r="JI1159" s="307"/>
      <c r="JJ1159" s="307"/>
      <c r="JK1159" s="307"/>
      <c r="JL1159" s="307"/>
      <c r="JM1159" s="307"/>
      <c r="JN1159" s="307"/>
      <c r="JO1159" s="307"/>
      <c r="JP1159" s="307"/>
      <c r="JQ1159" s="307"/>
      <c r="JR1159" s="307"/>
      <c r="JS1159" s="307"/>
      <c r="JT1159" s="307"/>
      <c r="JU1159" s="307"/>
      <c r="JV1159" s="307"/>
      <c r="JW1159" s="307"/>
      <c r="JX1159" s="307"/>
      <c r="JY1159" s="307"/>
      <c r="JZ1159" s="307"/>
      <c r="KA1159" s="307"/>
      <c r="KB1159" s="307"/>
      <c r="KC1159" s="307"/>
      <c r="KD1159" s="307"/>
      <c r="KE1159" s="307"/>
      <c r="KF1159" s="307"/>
      <c r="KG1159" s="307"/>
      <c r="KH1159" s="307"/>
      <c r="KI1159" s="307"/>
      <c r="KJ1159" s="307"/>
      <c r="KK1159" s="307"/>
      <c r="KL1159" s="307"/>
      <c r="KM1159" s="307"/>
      <c r="KN1159" s="307"/>
      <c r="KO1159" s="307"/>
      <c r="KP1159" s="307"/>
      <c r="KQ1159" s="307"/>
      <c r="KR1159" s="307"/>
      <c r="KS1159" s="307"/>
      <c r="KT1159" s="307"/>
    </row>
    <row r="1160" spans="14:306" s="56" customFormat="1" ht="15" customHeight="1">
      <c r="N1160" s="410"/>
      <c r="O1160" s="410"/>
      <c r="P1160" s="311"/>
      <c r="Q1160" s="311"/>
      <c r="R1160" s="311"/>
      <c r="AJ1160" s="451">
        <v>53</v>
      </c>
      <c r="AK1160" s="449">
        <v>65</v>
      </c>
      <c r="AL1160" s="449">
        <v>1</v>
      </c>
      <c r="AM1160" s="450" t="s">
        <v>1236</v>
      </c>
      <c r="AN1160" s="450" t="s">
        <v>361</v>
      </c>
      <c r="CB1160" s="307"/>
      <c r="CC1160" s="307"/>
      <c r="CD1160" s="307"/>
      <c r="CE1160" s="307"/>
      <c r="CF1160" s="307"/>
      <c r="CG1160" s="307"/>
      <c r="CH1160" s="307"/>
      <c r="CI1160" s="307"/>
      <c r="CJ1160" s="307"/>
      <c r="CK1160" s="307"/>
      <c r="CL1160" s="307"/>
      <c r="CM1160" s="307"/>
      <c r="CN1160" s="307"/>
      <c r="CO1160" s="307"/>
      <c r="CP1160" s="307"/>
      <c r="CQ1160" s="307"/>
      <c r="CR1160" s="307"/>
      <c r="CS1160" s="307"/>
      <c r="CT1160" s="307"/>
      <c r="CU1160" s="307"/>
      <c r="CV1160" s="307"/>
      <c r="CW1160" s="307"/>
      <c r="CX1160" s="307"/>
      <c r="CY1160" s="307"/>
      <c r="CZ1160" s="307"/>
      <c r="DA1160" s="307"/>
      <c r="DB1160" s="307"/>
      <c r="DC1160" s="307"/>
      <c r="DD1160" s="307"/>
      <c r="DE1160" s="307"/>
      <c r="DF1160" s="307"/>
      <c r="DG1160" s="307"/>
      <c r="DH1160" s="307"/>
      <c r="DI1160" s="390"/>
      <c r="DJ1160" s="390"/>
      <c r="DK1160" s="307"/>
      <c r="DL1160" s="307"/>
      <c r="DM1160" s="307"/>
      <c r="DN1160" s="307"/>
      <c r="DO1160" s="307"/>
      <c r="DP1160" s="307"/>
      <c r="DQ1160" s="307"/>
      <c r="DR1160" s="307"/>
      <c r="DS1160" s="307"/>
      <c r="DT1160" s="307"/>
      <c r="DU1160" s="307"/>
      <c r="DV1160" s="307"/>
      <c r="DW1160" s="307"/>
      <c r="DX1160" s="307"/>
      <c r="DY1160" s="307"/>
      <c r="DZ1160" s="307"/>
      <c r="EA1160" s="307"/>
      <c r="EB1160" s="307"/>
      <c r="EC1160" s="307"/>
      <c r="ED1160" s="307"/>
      <c r="EE1160" s="307"/>
      <c r="EF1160" s="307"/>
      <c r="EG1160" s="307"/>
      <c r="EH1160" s="307"/>
      <c r="EI1160" s="307"/>
      <c r="EJ1160" s="307"/>
      <c r="EK1160" s="307"/>
      <c r="EL1160" s="307"/>
      <c r="EM1160" s="307"/>
      <c r="EN1160" s="307"/>
      <c r="EO1160" s="307"/>
      <c r="EP1160" s="307"/>
      <c r="EQ1160" s="307"/>
      <c r="ER1160" s="307"/>
      <c r="ES1160" s="307"/>
      <c r="ET1160" s="307"/>
      <c r="EU1160" s="390"/>
      <c r="EV1160" s="390"/>
      <c r="EW1160" s="307"/>
      <c r="EX1160" s="307"/>
      <c r="EY1160" s="307"/>
      <c r="EZ1160" s="307"/>
      <c r="FA1160" s="307"/>
      <c r="FB1160" s="307"/>
      <c r="FC1160" s="307"/>
      <c r="FD1160" s="307"/>
      <c r="FE1160" s="307"/>
      <c r="FF1160" s="307"/>
      <c r="FG1160" s="307"/>
      <c r="FH1160" s="307"/>
      <c r="FI1160" s="307"/>
      <c r="FJ1160" s="307"/>
      <c r="FK1160" s="307"/>
      <c r="FL1160" s="307"/>
      <c r="FM1160" s="307"/>
      <c r="FN1160" s="307"/>
      <c r="FO1160" s="307"/>
      <c r="FP1160" s="307"/>
      <c r="FQ1160" s="307"/>
      <c r="FR1160" s="307"/>
      <c r="FS1160" s="307"/>
      <c r="FT1160" s="307"/>
      <c r="FU1160" s="307"/>
      <c r="FV1160" s="307"/>
      <c r="FW1160" s="307"/>
      <c r="FX1160" s="307"/>
      <c r="FY1160" s="307"/>
      <c r="FZ1160" s="307"/>
      <c r="GA1160" s="307"/>
      <c r="GB1160" s="307"/>
      <c r="GC1160" s="307"/>
      <c r="GD1160" s="307"/>
      <c r="GE1160" s="307"/>
      <c r="GF1160" s="307"/>
      <c r="GG1160" s="307"/>
      <c r="GH1160" s="307"/>
      <c r="GI1160" s="307"/>
      <c r="GJ1160" s="307"/>
      <c r="GK1160" s="307"/>
      <c r="GL1160" s="307"/>
      <c r="GM1160" s="307"/>
      <c r="GN1160" s="307"/>
      <c r="GO1160" s="307"/>
      <c r="GP1160" s="307"/>
      <c r="GQ1160" s="307"/>
      <c r="GR1160" s="307"/>
      <c r="GS1160" s="307"/>
      <c r="GT1160" s="307"/>
      <c r="GU1160" s="307"/>
      <c r="GV1160" s="307"/>
      <c r="GW1160" s="307"/>
      <c r="GX1160" s="307"/>
      <c r="GY1160" s="307"/>
      <c r="GZ1160" s="307"/>
      <c r="HA1160" s="307"/>
      <c r="HB1160" s="307"/>
      <c r="HC1160" s="307"/>
      <c r="HD1160" s="307"/>
      <c r="HE1160" s="307"/>
      <c r="HF1160" s="307"/>
      <c r="HG1160" s="307"/>
      <c r="HH1160" s="307"/>
      <c r="HI1160" s="307"/>
      <c r="HJ1160" s="307"/>
      <c r="HK1160" s="307"/>
      <c r="HL1160" s="307"/>
      <c r="HM1160" s="307"/>
      <c r="HN1160" s="307"/>
      <c r="HO1160" s="307"/>
      <c r="HP1160" s="307"/>
      <c r="HQ1160" s="307"/>
      <c r="HR1160" s="307"/>
      <c r="HS1160" s="307"/>
      <c r="HT1160" s="307"/>
      <c r="HU1160" s="307"/>
      <c r="HV1160" s="307"/>
      <c r="HW1160" s="307"/>
      <c r="HX1160" s="307"/>
      <c r="HY1160" s="307"/>
      <c r="HZ1160" s="307"/>
      <c r="IA1160" s="307"/>
      <c r="IB1160" s="307"/>
      <c r="IC1160" s="307"/>
      <c r="ID1160" s="307"/>
      <c r="IE1160" s="307"/>
      <c r="IF1160" s="307"/>
      <c r="IG1160" s="307"/>
      <c r="IH1160" s="307"/>
      <c r="II1160" s="307"/>
      <c r="IJ1160" s="307"/>
      <c r="IK1160" s="307"/>
      <c r="IL1160" s="307"/>
      <c r="IM1160" s="307"/>
      <c r="IN1160" s="307"/>
      <c r="IO1160" s="307"/>
      <c r="IP1160" s="307"/>
      <c r="IQ1160" s="307"/>
      <c r="IR1160" s="307"/>
      <c r="IS1160" s="307"/>
      <c r="IT1160" s="307"/>
      <c r="IU1160" s="307"/>
      <c r="IV1160" s="307"/>
      <c r="IW1160" s="307"/>
      <c r="IX1160" s="307"/>
      <c r="IY1160" s="307"/>
      <c r="IZ1160" s="307"/>
      <c r="JA1160" s="307"/>
      <c r="JB1160" s="307"/>
      <c r="JC1160" s="307"/>
      <c r="JD1160" s="307"/>
      <c r="JE1160" s="307"/>
      <c r="JF1160" s="307"/>
      <c r="JG1160" s="307"/>
      <c r="JH1160" s="307"/>
      <c r="JI1160" s="307"/>
      <c r="JJ1160" s="307"/>
      <c r="JK1160" s="307"/>
      <c r="JL1160" s="307"/>
      <c r="JM1160" s="307"/>
      <c r="JN1160" s="307"/>
      <c r="JO1160" s="307"/>
      <c r="JP1160" s="307"/>
      <c r="JQ1160" s="307"/>
      <c r="JR1160" s="307"/>
      <c r="JS1160" s="307"/>
      <c r="JT1160" s="307"/>
      <c r="JU1160" s="307"/>
      <c r="JV1160" s="307"/>
      <c r="JW1160" s="307"/>
      <c r="JX1160" s="307"/>
      <c r="JY1160" s="307"/>
      <c r="JZ1160" s="307"/>
      <c r="KA1160" s="307"/>
      <c r="KB1160" s="307"/>
      <c r="KC1160" s="307"/>
      <c r="KD1160" s="307"/>
      <c r="KE1160" s="307"/>
      <c r="KF1160" s="307"/>
      <c r="KG1160" s="307"/>
      <c r="KH1160" s="307"/>
      <c r="KI1160" s="307"/>
      <c r="KJ1160" s="307"/>
      <c r="KK1160" s="307"/>
      <c r="KL1160" s="307"/>
      <c r="KM1160" s="307"/>
      <c r="KN1160" s="307"/>
      <c r="KO1160" s="307"/>
      <c r="KP1160" s="307"/>
      <c r="KQ1160" s="307"/>
      <c r="KR1160" s="307"/>
      <c r="KS1160" s="307"/>
      <c r="KT1160" s="307"/>
    </row>
    <row r="1161" spans="14:306" s="56" customFormat="1" ht="15" customHeight="1">
      <c r="N1161" s="410"/>
      <c r="O1161" s="410"/>
      <c r="P1161" s="311"/>
      <c r="Q1161" s="311"/>
      <c r="R1161" s="311"/>
      <c r="AJ1161" s="451">
        <v>54</v>
      </c>
      <c r="AK1161" s="449">
        <v>65</v>
      </c>
      <c r="AL1161" s="449">
        <v>1</v>
      </c>
      <c r="AM1161" s="450" t="s">
        <v>1236</v>
      </c>
      <c r="AN1161" s="455" t="s">
        <v>361</v>
      </c>
      <c r="CB1161" s="307"/>
      <c r="CC1161" s="307"/>
      <c r="CD1161" s="307"/>
      <c r="CE1161" s="307"/>
      <c r="CF1161" s="307"/>
      <c r="CG1161" s="307"/>
      <c r="CH1161" s="307"/>
      <c r="CI1161" s="307"/>
      <c r="CJ1161" s="307"/>
      <c r="CK1161" s="307"/>
      <c r="CL1161" s="307"/>
      <c r="CM1161" s="307"/>
      <c r="CN1161" s="307"/>
      <c r="CO1161" s="307"/>
      <c r="CP1161" s="307"/>
      <c r="CQ1161" s="307"/>
      <c r="CR1161" s="307"/>
      <c r="CS1161" s="307"/>
      <c r="CT1161" s="307"/>
      <c r="CU1161" s="307"/>
      <c r="CV1161" s="307"/>
      <c r="CW1161" s="307"/>
      <c r="CX1161" s="307"/>
      <c r="CY1161" s="307"/>
      <c r="CZ1161" s="307"/>
      <c r="DA1161" s="307"/>
      <c r="DB1161" s="307"/>
      <c r="DC1161" s="307"/>
      <c r="DD1161" s="307"/>
      <c r="DE1161" s="307"/>
      <c r="DF1161" s="307"/>
      <c r="DG1161" s="307"/>
      <c r="DH1161" s="307"/>
      <c r="DI1161" s="390"/>
      <c r="DJ1161" s="390"/>
      <c r="DK1161" s="307"/>
      <c r="DL1161" s="307"/>
      <c r="DM1161" s="307"/>
      <c r="DN1161" s="307"/>
      <c r="DO1161" s="307"/>
      <c r="DP1161" s="307"/>
      <c r="DQ1161" s="307"/>
      <c r="DR1161" s="307"/>
      <c r="DS1161" s="307"/>
      <c r="DT1161" s="307"/>
      <c r="DU1161" s="307"/>
      <c r="DV1161" s="307"/>
      <c r="DW1161" s="307"/>
      <c r="DX1161" s="307"/>
      <c r="DY1161" s="307"/>
      <c r="DZ1161" s="307"/>
      <c r="EA1161" s="307"/>
      <c r="EB1161" s="307"/>
      <c r="EC1161" s="307"/>
      <c r="ED1161" s="307"/>
      <c r="EE1161" s="307"/>
      <c r="EF1161" s="307"/>
      <c r="EG1161" s="307"/>
      <c r="EH1161" s="307"/>
      <c r="EI1161" s="307"/>
      <c r="EJ1161" s="307"/>
      <c r="EK1161" s="307"/>
      <c r="EL1161" s="307"/>
      <c r="EM1161" s="307"/>
      <c r="EN1161" s="307"/>
      <c r="EO1161" s="307"/>
      <c r="EP1161" s="307"/>
      <c r="EQ1161" s="307"/>
      <c r="ER1161" s="307"/>
      <c r="ES1161" s="307"/>
      <c r="ET1161" s="307"/>
      <c r="EU1161" s="390"/>
      <c r="EV1161" s="390"/>
      <c r="EW1161" s="307"/>
      <c r="EX1161" s="307"/>
      <c r="EY1161" s="307"/>
      <c r="EZ1161" s="307"/>
      <c r="FA1161" s="307"/>
      <c r="FB1161" s="307"/>
      <c r="FC1161" s="307"/>
      <c r="FD1161" s="307"/>
      <c r="FE1161" s="307"/>
      <c r="FF1161" s="307"/>
      <c r="FG1161" s="307"/>
      <c r="FH1161" s="307"/>
      <c r="FI1161" s="307"/>
      <c r="FJ1161" s="307"/>
      <c r="FK1161" s="307"/>
      <c r="FL1161" s="307"/>
      <c r="FM1161" s="307"/>
      <c r="FN1161" s="307"/>
      <c r="FO1161" s="307"/>
      <c r="FP1161" s="307"/>
      <c r="FQ1161" s="307"/>
      <c r="FR1161" s="307"/>
      <c r="FS1161" s="307"/>
      <c r="FT1161" s="307"/>
      <c r="FU1161" s="307"/>
      <c r="FV1161" s="307"/>
      <c r="FW1161" s="307"/>
      <c r="FX1161" s="307"/>
      <c r="FY1161" s="307"/>
      <c r="FZ1161" s="307"/>
      <c r="GA1161" s="307"/>
      <c r="GB1161" s="307"/>
      <c r="GC1161" s="307"/>
      <c r="GD1161" s="307"/>
      <c r="GE1161" s="307"/>
      <c r="GF1161" s="307"/>
      <c r="GG1161" s="307"/>
      <c r="GH1161" s="307"/>
      <c r="GI1161" s="307"/>
      <c r="GJ1161" s="307"/>
      <c r="GK1161" s="307"/>
      <c r="GL1161" s="307"/>
      <c r="GM1161" s="307"/>
      <c r="GN1161" s="307"/>
      <c r="GO1161" s="307"/>
      <c r="GP1161" s="307"/>
      <c r="GQ1161" s="307"/>
      <c r="GR1161" s="307"/>
      <c r="GS1161" s="307"/>
      <c r="GT1161" s="307"/>
      <c r="GU1161" s="307"/>
      <c r="GV1161" s="307"/>
      <c r="GW1161" s="307"/>
      <c r="GX1161" s="307"/>
      <c r="GY1161" s="307"/>
      <c r="GZ1161" s="307"/>
      <c r="HA1161" s="307"/>
      <c r="HB1161" s="307"/>
      <c r="HC1161" s="307"/>
      <c r="HD1161" s="307"/>
      <c r="HE1161" s="307"/>
      <c r="HF1161" s="307"/>
      <c r="HG1161" s="307"/>
      <c r="HH1161" s="307"/>
      <c r="HI1161" s="307"/>
      <c r="HJ1161" s="307"/>
      <c r="HK1161" s="307"/>
      <c r="HL1161" s="307"/>
      <c r="HM1161" s="307"/>
      <c r="HN1161" s="307"/>
      <c r="HO1161" s="307"/>
      <c r="HP1161" s="307"/>
      <c r="HQ1161" s="307"/>
      <c r="HR1161" s="307"/>
      <c r="HS1161" s="307"/>
      <c r="HT1161" s="307"/>
      <c r="HU1161" s="307"/>
      <c r="HV1161" s="307"/>
      <c r="HW1161" s="307"/>
      <c r="HX1161" s="307"/>
      <c r="HY1161" s="307"/>
      <c r="HZ1161" s="307"/>
      <c r="IA1161" s="307"/>
      <c r="IB1161" s="307"/>
      <c r="IC1161" s="307"/>
      <c r="ID1161" s="307"/>
      <c r="IE1161" s="307"/>
      <c r="IF1161" s="307"/>
      <c r="IG1161" s="307"/>
      <c r="IH1161" s="307"/>
      <c r="II1161" s="307"/>
      <c r="IJ1161" s="307"/>
      <c r="IK1161" s="307"/>
      <c r="IL1161" s="307"/>
      <c r="IM1161" s="307"/>
      <c r="IN1161" s="307"/>
      <c r="IO1161" s="307"/>
      <c r="IP1161" s="307"/>
      <c r="IQ1161" s="307"/>
      <c r="IR1161" s="307"/>
      <c r="IS1161" s="307"/>
      <c r="IT1161" s="307"/>
      <c r="IU1161" s="307"/>
      <c r="IV1161" s="307"/>
      <c r="IW1161" s="307"/>
      <c r="IX1161" s="307"/>
      <c r="IY1161" s="307"/>
      <c r="IZ1161" s="307"/>
      <c r="JA1161" s="307"/>
      <c r="JB1161" s="307"/>
      <c r="JC1161" s="307"/>
      <c r="JD1161" s="307"/>
      <c r="JE1161" s="307"/>
      <c r="JF1161" s="307"/>
      <c r="JG1161" s="307"/>
      <c r="JH1161" s="307"/>
      <c r="JI1161" s="307"/>
      <c r="JJ1161" s="307"/>
      <c r="JK1161" s="307"/>
      <c r="JL1161" s="307"/>
      <c r="JM1161" s="307"/>
      <c r="JN1161" s="307"/>
      <c r="JO1161" s="307"/>
      <c r="JP1161" s="307"/>
      <c r="JQ1161" s="307"/>
      <c r="JR1161" s="307"/>
      <c r="JS1161" s="307"/>
      <c r="JT1161" s="307"/>
      <c r="JU1161" s="307"/>
      <c r="JV1161" s="307"/>
      <c r="JW1161" s="307"/>
      <c r="JX1161" s="307"/>
      <c r="JY1161" s="307"/>
      <c r="JZ1161" s="307"/>
      <c r="KA1161" s="307"/>
      <c r="KB1161" s="307"/>
      <c r="KC1161" s="307"/>
      <c r="KD1161" s="307"/>
      <c r="KE1161" s="307"/>
      <c r="KF1161" s="307"/>
      <c r="KG1161" s="307"/>
      <c r="KH1161" s="307"/>
      <c r="KI1161" s="307"/>
      <c r="KJ1161" s="307"/>
      <c r="KK1161" s="307"/>
      <c r="KL1161" s="307"/>
      <c r="KM1161" s="307"/>
      <c r="KN1161" s="307"/>
      <c r="KO1161" s="307"/>
      <c r="KP1161" s="307"/>
      <c r="KQ1161" s="307"/>
      <c r="KR1161" s="307"/>
      <c r="KS1161" s="307"/>
      <c r="KT1161" s="307"/>
    </row>
    <row r="1162" spans="14:306" s="56" customFormat="1" ht="15" customHeight="1">
      <c r="N1162" s="410"/>
      <c r="O1162" s="410"/>
      <c r="P1162" s="311"/>
      <c r="Q1162" s="311"/>
      <c r="R1162" s="311"/>
      <c r="AJ1162" s="451">
        <v>55</v>
      </c>
      <c r="AK1162" s="449">
        <v>66</v>
      </c>
      <c r="AL1162" s="449">
        <v>1</v>
      </c>
      <c r="AM1162" s="450" t="s">
        <v>1237</v>
      </c>
      <c r="AN1162" s="450" t="s">
        <v>363</v>
      </c>
      <c r="CB1162" s="307"/>
      <c r="CC1162" s="307"/>
      <c r="CD1162" s="307"/>
      <c r="CE1162" s="307"/>
      <c r="CF1162" s="307"/>
      <c r="CG1162" s="307"/>
      <c r="CH1162" s="307"/>
      <c r="CI1162" s="307"/>
      <c r="CJ1162" s="307"/>
      <c r="CK1162" s="307"/>
      <c r="CL1162" s="307"/>
      <c r="CM1162" s="307"/>
      <c r="CN1162" s="307"/>
      <c r="CO1162" s="307"/>
      <c r="CP1162" s="307"/>
      <c r="CQ1162" s="307"/>
      <c r="CR1162" s="307"/>
      <c r="CS1162" s="307"/>
      <c r="CT1162" s="307"/>
      <c r="CU1162" s="307"/>
      <c r="CV1162" s="307"/>
      <c r="CW1162" s="307"/>
      <c r="CX1162" s="307"/>
      <c r="CY1162" s="307"/>
      <c r="CZ1162" s="307"/>
      <c r="DA1162" s="307"/>
      <c r="DB1162" s="307"/>
      <c r="DC1162" s="307"/>
      <c r="DD1162" s="307"/>
      <c r="DE1162" s="307"/>
      <c r="DF1162" s="307"/>
      <c r="DG1162" s="307"/>
      <c r="DH1162" s="307"/>
      <c r="DI1162" s="390"/>
      <c r="DJ1162" s="390"/>
      <c r="DK1162" s="307"/>
      <c r="DL1162" s="307"/>
      <c r="DM1162" s="307"/>
      <c r="DN1162" s="307"/>
      <c r="DO1162" s="307"/>
      <c r="DP1162" s="307"/>
      <c r="DQ1162" s="307"/>
      <c r="DR1162" s="307"/>
      <c r="DS1162" s="307"/>
      <c r="DT1162" s="307"/>
      <c r="DU1162" s="307"/>
      <c r="DV1162" s="307"/>
      <c r="DW1162" s="307"/>
      <c r="DX1162" s="307"/>
      <c r="DY1162" s="307"/>
      <c r="DZ1162" s="307"/>
      <c r="EA1162" s="307"/>
      <c r="EB1162" s="307"/>
      <c r="EC1162" s="307"/>
      <c r="ED1162" s="307"/>
      <c r="EE1162" s="307"/>
      <c r="EF1162" s="307"/>
      <c r="EG1162" s="307"/>
      <c r="EH1162" s="307"/>
      <c r="EI1162" s="307"/>
      <c r="EJ1162" s="307"/>
      <c r="EK1162" s="307"/>
      <c r="EL1162" s="307"/>
      <c r="EM1162" s="307"/>
      <c r="EN1162" s="307"/>
      <c r="EO1162" s="307"/>
      <c r="EP1162" s="307"/>
      <c r="EQ1162" s="307"/>
      <c r="ER1162" s="307"/>
      <c r="ES1162" s="307"/>
      <c r="ET1162" s="307"/>
      <c r="EU1162" s="390"/>
      <c r="EV1162" s="390"/>
      <c r="EW1162" s="307"/>
      <c r="EX1162" s="307"/>
      <c r="EY1162" s="307"/>
      <c r="EZ1162" s="307"/>
      <c r="FA1162" s="307"/>
      <c r="FB1162" s="307"/>
      <c r="FC1162" s="307"/>
      <c r="FD1162" s="307"/>
      <c r="FE1162" s="307"/>
      <c r="FF1162" s="307"/>
      <c r="FG1162" s="307"/>
      <c r="FH1162" s="307"/>
      <c r="FI1162" s="307"/>
      <c r="FJ1162" s="307"/>
      <c r="FK1162" s="307"/>
      <c r="FL1162" s="307"/>
      <c r="FM1162" s="307"/>
      <c r="FN1162" s="307"/>
      <c r="FO1162" s="307"/>
      <c r="FP1162" s="307"/>
      <c r="FQ1162" s="307"/>
      <c r="FR1162" s="307"/>
      <c r="FS1162" s="307"/>
      <c r="FT1162" s="307"/>
      <c r="FU1162" s="307"/>
      <c r="FV1162" s="307"/>
      <c r="FW1162" s="307"/>
      <c r="FX1162" s="307"/>
      <c r="FY1162" s="307"/>
      <c r="FZ1162" s="307"/>
      <c r="GA1162" s="307"/>
      <c r="GB1162" s="307"/>
      <c r="GC1162" s="307"/>
      <c r="GD1162" s="307"/>
      <c r="GE1162" s="307"/>
      <c r="GF1162" s="307"/>
      <c r="GG1162" s="307"/>
      <c r="GH1162" s="307"/>
      <c r="GI1162" s="307"/>
      <c r="GJ1162" s="307"/>
      <c r="GK1162" s="307"/>
      <c r="GL1162" s="307"/>
      <c r="GM1162" s="307"/>
      <c r="GN1162" s="307"/>
      <c r="GO1162" s="307"/>
      <c r="GP1162" s="307"/>
      <c r="GQ1162" s="307"/>
      <c r="GR1162" s="307"/>
      <c r="GS1162" s="307"/>
      <c r="GT1162" s="307"/>
      <c r="GU1162" s="307"/>
      <c r="GV1162" s="307"/>
      <c r="GW1162" s="307"/>
      <c r="GX1162" s="307"/>
      <c r="GY1162" s="307"/>
      <c r="GZ1162" s="307"/>
      <c r="HA1162" s="307"/>
      <c r="HB1162" s="307"/>
      <c r="HC1162" s="307"/>
      <c r="HD1162" s="307"/>
      <c r="HE1162" s="307"/>
      <c r="HF1162" s="307"/>
      <c r="HG1162" s="307"/>
      <c r="HH1162" s="307"/>
      <c r="HI1162" s="307"/>
      <c r="HJ1162" s="307"/>
      <c r="HK1162" s="307"/>
      <c r="HL1162" s="307"/>
      <c r="HM1162" s="307"/>
      <c r="HN1162" s="307"/>
      <c r="HO1162" s="307"/>
      <c r="HP1162" s="307"/>
      <c r="HQ1162" s="307"/>
      <c r="HR1162" s="307"/>
      <c r="HS1162" s="307"/>
      <c r="HT1162" s="307"/>
      <c r="HU1162" s="307"/>
      <c r="HV1162" s="307"/>
      <c r="HW1162" s="307"/>
      <c r="HX1162" s="307"/>
      <c r="HY1162" s="307"/>
      <c r="HZ1162" s="307"/>
      <c r="IA1162" s="307"/>
      <c r="IB1162" s="307"/>
      <c r="IC1162" s="307"/>
      <c r="ID1162" s="307"/>
      <c r="IE1162" s="307"/>
      <c r="IF1162" s="307"/>
      <c r="IG1162" s="307"/>
      <c r="IH1162" s="307"/>
      <c r="II1162" s="307"/>
      <c r="IJ1162" s="307"/>
      <c r="IK1162" s="307"/>
      <c r="IL1162" s="307"/>
      <c r="IM1162" s="307"/>
      <c r="IN1162" s="307"/>
      <c r="IO1162" s="307"/>
      <c r="IP1162" s="307"/>
      <c r="IQ1162" s="307"/>
      <c r="IR1162" s="307"/>
      <c r="IS1162" s="307"/>
      <c r="IT1162" s="307"/>
      <c r="IU1162" s="307"/>
      <c r="IV1162" s="307"/>
      <c r="IW1162" s="307"/>
      <c r="IX1162" s="307"/>
      <c r="IY1162" s="307"/>
      <c r="IZ1162" s="307"/>
      <c r="JA1162" s="307"/>
      <c r="JB1162" s="307"/>
      <c r="JC1162" s="307"/>
      <c r="JD1162" s="307"/>
      <c r="JE1162" s="307"/>
      <c r="JF1162" s="307"/>
      <c r="JG1162" s="307"/>
      <c r="JH1162" s="307"/>
      <c r="JI1162" s="307"/>
      <c r="JJ1162" s="307"/>
      <c r="JK1162" s="307"/>
      <c r="JL1162" s="307"/>
      <c r="JM1162" s="307"/>
      <c r="JN1162" s="307"/>
      <c r="JO1162" s="307"/>
      <c r="JP1162" s="307"/>
      <c r="JQ1162" s="307"/>
      <c r="JR1162" s="307"/>
      <c r="JS1162" s="307"/>
      <c r="JT1162" s="307"/>
      <c r="JU1162" s="307"/>
      <c r="JV1162" s="307"/>
      <c r="JW1162" s="307"/>
      <c r="JX1162" s="307"/>
      <c r="JY1162" s="307"/>
      <c r="JZ1162" s="307"/>
      <c r="KA1162" s="307"/>
      <c r="KB1162" s="307"/>
      <c r="KC1162" s="307"/>
      <c r="KD1162" s="307"/>
      <c r="KE1162" s="307"/>
      <c r="KF1162" s="307"/>
      <c r="KG1162" s="307"/>
      <c r="KH1162" s="307"/>
      <c r="KI1162" s="307"/>
      <c r="KJ1162" s="307"/>
      <c r="KK1162" s="307"/>
      <c r="KL1162" s="307"/>
      <c r="KM1162" s="307"/>
      <c r="KN1162" s="307"/>
      <c r="KO1162" s="307"/>
      <c r="KP1162" s="307"/>
      <c r="KQ1162" s="307"/>
      <c r="KR1162" s="307"/>
      <c r="KS1162" s="307"/>
      <c r="KT1162" s="307"/>
    </row>
    <row r="1163" spans="14:306" s="56" customFormat="1" ht="15" customHeight="1">
      <c r="N1163" s="410"/>
      <c r="O1163" s="410"/>
      <c r="P1163" s="311"/>
      <c r="Q1163" s="311"/>
      <c r="R1163" s="311"/>
      <c r="AJ1163" s="451">
        <v>56</v>
      </c>
      <c r="AK1163" s="449">
        <v>67</v>
      </c>
      <c r="AL1163" s="449">
        <v>1</v>
      </c>
      <c r="AM1163" s="450" t="s">
        <v>1238</v>
      </c>
      <c r="AN1163" s="450" t="s">
        <v>364</v>
      </c>
      <c r="CB1163" s="307"/>
      <c r="CC1163" s="307"/>
      <c r="CD1163" s="307"/>
      <c r="CE1163" s="307"/>
      <c r="CF1163" s="307"/>
      <c r="CG1163" s="307"/>
      <c r="CH1163" s="307"/>
      <c r="CI1163" s="307"/>
      <c r="CJ1163" s="307"/>
      <c r="CK1163" s="307"/>
      <c r="CL1163" s="307"/>
      <c r="CM1163" s="307"/>
      <c r="CN1163" s="307"/>
      <c r="CO1163" s="307"/>
      <c r="CP1163" s="307"/>
      <c r="CQ1163" s="307"/>
      <c r="CR1163" s="307"/>
      <c r="CS1163" s="307"/>
      <c r="CT1163" s="307"/>
      <c r="CU1163" s="307"/>
      <c r="CV1163" s="307"/>
      <c r="CW1163" s="307"/>
      <c r="CX1163" s="307"/>
      <c r="CY1163" s="307"/>
      <c r="CZ1163" s="307"/>
      <c r="DA1163" s="307"/>
      <c r="DB1163" s="307"/>
      <c r="DC1163" s="307"/>
      <c r="DD1163" s="307"/>
      <c r="DE1163" s="307"/>
      <c r="DF1163" s="307"/>
      <c r="DG1163" s="307"/>
      <c r="DH1163" s="307"/>
      <c r="DI1163" s="390"/>
      <c r="DJ1163" s="390"/>
      <c r="DK1163" s="307"/>
      <c r="DL1163" s="307"/>
      <c r="DM1163" s="307"/>
      <c r="DN1163" s="307"/>
      <c r="DO1163" s="307"/>
      <c r="DP1163" s="307"/>
      <c r="DQ1163" s="307"/>
      <c r="DR1163" s="307"/>
      <c r="DS1163" s="307"/>
      <c r="DT1163" s="307"/>
      <c r="DU1163" s="307"/>
      <c r="DV1163" s="307"/>
      <c r="DW1163" s="307"/>
      <c r="DX1163" s="307"/>
      <c r="DY1163" s="307"/>
      <c r="DZ1163" s="307"/>
      <c r="EA1163" s="307"/>
      <c r="EB1163" s="307"/>
      <c r="EC1163" s="307"/>
      <c r="ED1163" s="307"/>
      <c r="EE1163" s="307"/>
      <c r="EF1163" s="307"/>
      <c r="EG1163" s="307"/>
      <c r="EH1163" s="307"/>
      <c r="EI1163" s="307"/>
      <c r="EJ1163" s="307"/>
      <c r="EK1163" s="307"/>
      <c r="EL1163" s="307"/>
      <c r="EM1163" s="307"/>
      <c r="EN1163" s="307"/>
      <c r="EO1163" s="307"/>
      <c r="EP1163" s="307"/>
      <c r="EQ1163" s="307"/>
      <c r="ER1163" s="307"/>
      <c r="ES1163" s="307"/>
      <c r="ET1163" s="307"/>
      <c r="EU1163" s="390"/>
      <c r="EV1163" s="390"/>
      <c r="EW1163" s="307"/>
      <c r="EX1163" s="307"/>
      <c r="EY1163" s="307"/>
      <c r="EZ1163" s="307"/>
      <c r="FA1163" s="307"/>
      <c r="FB1163" s="307"/>
      <c r="FC1163" s="307"/>
      <c r="FD1163" s="307"/>
      <c r="FE1163" s="307"/>
      <c r="FF1163" s="307"/>
      <c r="FG1163" s="307"/>
      <c r="FH1163" s="307"/>
      <c r="FI1163" s="307"/>
      <c r="FJ1163" s="307"/>
      <c r="FK1163" s="307"/>
      <c r="FL1163" s="307"/>
      <c r="FM1163" s="307"/>
      <c r="FN1163" s="307"/>
      <c r="FO1163" s="307"/>
      <c r="FP1163" s="307"/>
      <c r="FQ1163" s="307"/>
      <c r="FR1163" s="307"/>
      <c r="FS1163" s="307"/>
      <c r="FT1163" s="307"/>
      <c r="FU1163" s="307"/>
      <c r="FV1163" s="307"/>
      <c r="FW1163" s="307"/>
      <c r="FX1163" s="307"/>
      <c r="FY1163" s="307"/>
      <c r="FZ1163" s="307"/>
      <c r="GA1163" s="307"/>
      <c r="GB1163" s="307"/>
      <c r="GC1163" s="307"/>
      <c r="GD1163" s="307"/>
      <c r="GE1163" s="307"/>
      <c r="GF1163" s="307"/>
      <c r="GG1163" s="307"/>
      <c r="GH1163" s="307"/>
      <c r="GI1163" s="307"/>
      <c r="GJ1163" s="307"/>
      <c r="GK1163" s="307"/>
      <c r="GL1163" s="307"/>
      <c r="GM1163" s="307"/>
      <c r="GN1163" s="307"/>
      <c r="GO1163" s="307"/>
      <c r="GP1163" s="307"/>
      <c r="GQ1163" s="307"/>
      <c r="GR1163" s="307"/>
      <c r="GS1163" s="307"/>
      <c r="GT1163" s="307"/>
      <c r="GU1163" s="307"/>
      <c r="GV1163" s="307"/>
      <c r="GW1163" s="307"/>
      <c r="GX1163" s="307"/>
      <c r="GY1163" s="307"/>
      <c r="GZ1163" s="307"/>
      <c r="HA1163" s="307"/>
      <c r="HB1163" s="307"/>
      <c r="HC1163" s="307"/>
      <c r="HD1163" s="307"/>
      <c r="HE1163" s="307"/>
      <c r="HF1163" s="307"/>
      <c r="HG1163" s="307"/>
      <c r="HH1163" s="307"/>
      <c r="HI1163" s="307"/>
      <c r="HJ1163" s="307"/>
      <c r="HK1163" s="307"/>
      <c r="HL1163" s="307"/>
      <c r="HM1163" s="307"/>
      <c r="HN1163" s="307"/>
      <c r="HO1163" s="307"/>
      <c r="HP1163" s="307"/>
      <c r="HQ1163" s="307"/>
      <c r="HR1163" s="307"/>
      <c r="HS1163" s="307"/>
      <c r="HT1163" s="307"/>
      <c r="HU1163" s="307"/>
      <c r="HV1163" s="307"/>
      <c r="HW1163" s="307"/>
      <c r="HX1163" s="307"/>
      <c r="HY1163" s="307"/>
      <c r="HZ1163" s="307"/>
      <c r="IA1163" s="307"/>
      <c r="IB1163" s="307"/>
      <c r="IC1163" s="307"/>
      <c r="ID1163" s="307"/>
      <c r="IE1163" s="307"/>
      <c r="IF1163" s="307"/>
      <c r="IG1163" s="307"/>
      <c r="IH1163" s="307"/>
      <c r="II1163" s="307"/>
      <c r="IJ1163" s="307"/>
      <c r="IK1163" s="307"/>
      <c r="IL1163" s="307"/>
      <c r="IM1163" s="307"/>
      <c r="IN1163" s="307"/>
      <c r="IO1163" s="307"/>
      <c r="IP1163" s="307"/>
      <c r="IQ1163" s="307"/>
      <c r="IR1163" s="307"/>
      <c r="IS1163" s="307"/>
      <c r="IT1163" s="307"/>
      <c r="IU1163" s="307"/>
      <c r="IV1163" s="307"/>
      <c r="IW1163" s="307"/>
      <c r="IX1163" s="307"/>
      <c r="IY1163" s="307"/>
      <c r="IZ1163" s="307"/>
      <c r="JA1163" s="307"/>
      <c r="JB1163" s="307"/>
      <c r="JC1163" s="307"/>
      <c r="JD1163" s="307"/>
      <c r="JE1163" s="307"/>
      <c r="JF1163" s="307"/>
      <c r="JG1163" s="307"/>
      <c r="JH1163" s="307"/>
      <c r="JI1163" s="307"/>
      <c r="JJ1163" s="307"/>
      <c r="JK1163" s="307"/>
      <c r="JL1163" s="307"/>
      <c r="JM1163" s="307"/>
      <c r="JN1163" s="307"/>
      <c r="JO1163" s="307"/>
      <c r="JP1163" s="307"/>
      <c r="JQ1163" s="307"/>
      <c r="JR1163" s="307"/>
      <c r="JS1163" s="307"/>
      <c r="JT1163" s="307"/>
      <c r="JU1163" s="307"/>
      <c r="JV1163" s="307"/>
      <c r="JW1163" s="307"/>
      <c r="JX1163" s="307"/>
      <c r="JY1163" s="307"/>
      <c r="JZ1163" s="307"/>
      <c r="KA1163" s="307"/>
      <c r="KB1163" s="307"/>
      <c r="KC1163" s="307"/>
      <c r="KD1163" s="307"/>
      <c r="KE1163" s="307"/>
      <c r="KF1163" s="307"/>
      <c r="KG1163" s="307"/>
      <c r="KH1163" s="307"/>
      <c r="KI1163" s="307"/>
      <c r="KJ1163" s="307"/>
      <c r="KK1163" s="307"/>
      <c r="KL1163" s="307"/>
      <c r="KM1163" s="307"/>
      <c r="KN1163" s="307"/>
      <c r="KO1163" s="307"/>
      <c r="KP1163" s="307"/>
      <c r="KQ1163" s="307"/>
      <c r="KR1163" s="307"/>
      <c r="KS1163" s="307"/>
      <c r="KT1163" s="307"/>
    </row>
    <row r="1164" spans="14:306" s="56" customFormat="1" ht="15" customHeight="1">
      <c r="N1164" s="410"/>
      <c r="O1164" s="410"/>
      <c r="P1164" s="311"/>
      <c r="Q1164" s="311"/>
      <c r="R1164" s="311"/>
      <c r="AJ1164" s="451">
        <v>57</v>
      </c>
      <c r="AK1164" s="449">
        <v>67</v>
      </c>
      <c r="AL1164" s="449">
        <v>1</v>
      </c>
      <c r="AM1164" s="450" t="s">
        <v>1238</v>
      </c>
      <c r="AN1164" s="450" t="s">
        <v>364</v>
      </c>
      <c r="CB1164" s="307"/>
      <c r="CC1164" s="307"/>
      <c r="CD1164" s="307"/>
      <c r="CE1164" s="307"/>
      <c r="CF1164" s="307"/>
      <c r="CG1164" s="307"/>
      <c r="CH1164" s="307"/>
      <c r="CI1164" s="307"/>
      <c r="CJ1164" s="307"/>
      <c r="CK1164" s="307"/>
      <c r="CL1164" s="307"/>
      <c r="CM1164" s="307"/>
      <c r="CN1164" s="307"/>
      <c r="CO1164" s="307"/>
      <c r="CP1164" s="307"/>
      <c r="CQ1164" s="307"/>
      <c r="CR1164" s="307"/>
      <c r="CS1164" s="307"/>
      <c r="CT1164" s="307"/>
      <c r="CU1164" s="307"/>
      <c r="CV1164" s="307"/>
      <c r="CW1164" s="307"/>
      <c r="CX1164" s="307"/>
      <c r="CY1164" s="307"/>
      <c r="CZ1164" s="307"/>
      <c r="DA1164" s="307"/>
      <c r="DB1164" s="307"/>
      <c r="DC1164" s="307"/>
      <c r="DD1164" s="307"/>
      <c r="DE1164" s="307"/>
      <c r="DF1164" s="307"/>
      <c r="DG1164" s="307"/>
      <c r="DH1164" s="307"/>
      <c r="DI1164" s="390"/>
      <c r="DJ1164" s="390"/>
      <c r="DK1164" s="307"/>
      <c r="DL1164" s="307"/>
      <c r="DM1164" s="307"/>
      <c r="DN1164" s="307"/>
      <c r="DO1164" s="307"/>
      <c r="DP1164" s="307"/>
      <c r="DQ1164" s="307"/>
      <c r="DR1164" s="307"/>
      <c r="DS1164" s="307"/>
      <c r="DT1164" s="307"/>
      <c r="DU1164" s="307"/>
      <c r="DV1164" s="307"/>
      <c r="DW1164" s="307"/>
      <c r="DX1164" s="307"/>
      <c r="DY1164" s="307"/>
      <c r="DZ1164" s="307"/>
      <c r="EA1164" s="307"/>
      <c r="EB1164" s="307"/>
      <c r="EC1164" s="307"/>
      <c r="ED1164" s="307"/>
      <c r="EE1164" s="307"/>
      <c r="EF1164" s="307"/>
      <c r="EG1164" s="307"/>
      <c r="EH1164" s="307"/>
      <c r="EI1164" s="307"/>
      <c r="EJ1164" s="307"/>
      <c r="EK1164" s="307"/>
      <c r="EL1164" s="307"/>
      <c r="EM1164" s="307"/>
      <c r="EN1164" s="307"/>
      <c r="EO1164" s="307"/>
      <c r="EP1164" s="307"/>
      <c r="EQ1164" s="307"/>
      <c r="ER1164" s="307"/>
      <c r="ES1164" s="307"/>
      <c r="ET1164" s="307"/>
      <c r="EU1164" s="390"/>
      <c r="EV1164" s="390"/>
      <c r="EW1164" s="307"/>
      <c r="EX1164" s="307"/>
      <c r="EY1164" s="307"/>
      <c r="EZ1164" s="307"/>
      <c r="FA1164" s="307"/>
      <c r="FB1164" s="307"/>
      <c r="FC1164" s="307"/>
      <c r="FD1164" s="307"/>
      <c r="FE1164" s="307"/>
      <c r="FF1164" s="307"/>
      <c r="FG1164" s="307"/>
      <c r="FH1164" s="307"/>
      <c r="FI1164" s="307"/>
      <c r="FJ1164" s="307"/>
      <c r="FK1164" s="307"/>
      <c r="FL1164" s="307"/>
      <c r="FM1164" s="307"/>
      <c r="FN1164" s="307"/>
      <c r="FO1164" s="307"/>
      <c r="FP1164" s="307"/>
      <c r="FQ1164" s="307"/>
      <c r="FR1164" s="307"/>
      <c r="FS1164" s="307"/>
      <c r="FT1164" s="307"/>
      <c r="FU1164" s="307"/>
      <c r="FV1164" s="307"/>
      <c r="FW1164" s="307"/>
      <c r="FX1164" s="307"/>
      <c r="FY1164" s="307"/>
      <c r="FZ1164" s="307"/>
      <c r="GA1164" s="307"/>
      <c r="GB1164" s="307"/>
      <c r="GC1164" s="307"/>
      <c r="GD1164" s="307"/>
      <c r="GE1164" s="307"/>
      <c r="GF1164" s="307"/>
      <c r="GG1164" s="307"/>
      <c r="GH1164" s="307"/>
      <c r="GI1164" s="307"/>
      <c r="GJ1164" s="307"/>
      <c r="GK1164" s="307"/>
      <c r="GL1164" s="307"/>
      <c r="GM1164" s="307"/>
      <c r="GN1164" s="307"/>
      <c r="GO1164" s="307"/>
      <c r="GP1164" s="307"/>
      <c r="GQ1164" s="307"/>
      <c r="GR1164" s="307"/>
      <c r="GS1164" s="307"/>
      <c r="GT1164" s="307"/>
      <c r="GU1164" s="307"/>
      <c r="GV1164" s="307"/>
      <c r="GW1164" s="307"/>
      <c r="GX1164" s="307"/>
      <c r="GY1164" s="307"/>
      <c r="GZ1164" s="307"/>
      <c r="HA1164" s="307"/>
      <c r="HB1164" s="307"/>
      <c r="HC1164" s="307"/>
      <c r="HD1164" s="307"/>
      <c r="HE1164" s="307"/>
      <c r="HF1164" s="307"/>
      <c r="HG1164" s="307"/>
      <c r="HH1164" s="307"/>
      <c r="HI1164" s="307"/>
      <c r="HJ1164" s="307"/>
      <c r="HK1164" s="307"/>
      <c r="HL1164" s="307"/>
      <c r="HM1164" s="307"/>
      <c r="HN1164" s="307"/>
      <c r="HO1164" s="307"/>
      <c r="HP1164" s="307"/>
      <c r="HQ1164" s="307"/>
      <c r="HR1164" s="307"/>
      <c r="HS1164" s="307"/>
      <c r="HT1164" s="307"/>
      <c r="HU1164" s="307"/>
      <c r="HV1164" s="307"/>
      <c r="HW1164" s="307"/>
      <c r="HX1164" s="307"/>
      <c r="HY1164" s="307"/>
      <c r="HZ1164" s="307"/>
      <c r="IA1164" s="307"/>
      <c r="IB1164" s="307"/>
      <c r="IC1164" s="307"/>
      <c r="ID1164" s="307"/>
      <c r="IE1164" s="307"/>
      <c r="IF1164" s="307"/>
      <c r="IG1164" s="307"/>
      <c r="IH1164" s="307"/>
      <c r="II1164" s="307"/>
      <c r="IJ1164" s="307"/>
      <c r="IK1164" s="307"/>
      <c r="IL1164" s="307"/>
      <c r="IM1164" s="307"/>
      <c r="IN1164" s="307"/>
      <c r="IO1164" s="307"/>
      <c r="IP1164" s="307"/>
      <c r="IQ1164" s="307"/>
      <c r="IR1164" s="307"/>
      <c r="IS1164" s="307"/>
      <c r="IT1164" s="307"/>
      <c r="IU1164" s="307"/>
      <c r="IV1164" s="307"/>
      <c r="IW1164" s="307"/>
      <c r="IX1164" s="307"/>
      <c r="IY1164" s="307"/>
      <c r="IZ1164" s="307"/>
      <c r="JA1164" s="307"/>
      <c r="JB1164" s="307"/>
      <c r="JC1164" s="307"/>
      <c r="JD1164" s="307"/>
      <c r="JE1164" s="307"/>
      <c r="JF1164" s="307"/>
      <c r="JG1164" s="307"/>
      <c r="JH1164" s="307"/>
      <c r="JI1164" s="307"/>
      <c r="JJ1164" s="307"/>
      <c r="JK1164" s="307"/>
      <c r="JL1164" s="307"/>
      <c r="JM1164" s="307"/>
      <c r="JN1164" s="307"/>
      <c r="JO1164" s="307"/>
      <c r="JP1164" s="307"/>
      <c r="JQ1164" s="307"/>
      <c r="JR1164" s="307"/>
      <c r="JS1164" s="307"/>
      <c r="JT1164" s="307"/>
      <c r="JU1164" s="307"/>
      <c r="JV1164" s="307"/>
      <c r="JW1164" s="307"/>
      <c r="JX1164" s="307"/>
      <c r="JY1164" s="307"/>
      <c r="JZ1164" s="307"/>
      <c r="KA1164" s="307"/>
      <c r="KB1164" s="307"/>
      <c r="KC1164" s="307"/>
      <c r="KD1164" s="307"/>
      <c r="KE1164" s="307"/>
      <c r="KF1164" s="307"/>
      <c r="KG1164" s="307"/>
      <c r="KH1164" s="307"/>
      <c r="KI1164" s="307"/>
      <c r="KJ1164" s="307"/>
      <c r="KK1164" s="307"/>
      <c r="KL1164" s="307"/>
      <c r="KM1164" s="307"/>
      <c r="KN1164" s="307"/>
      <c r="KO1164" s="307"/>
      <c r="KP1164" s="307"/>
      <c r="KQ1164" s="307"/>
      <c r="KR1164" s="307"/>
      <c r="KS1164" s="307"/>
      <c r="KT1164" s="307"/>
    </row>
    <row r="1165" spans="14:306" s="56" customFormat="1" ht="15" customHeight="1">
      <c r="N1165" s="410"/>
      <c r="O1165" s="410"/>
      <c r="P1165" s="311"/>
      <c r="Q1165" s="311"/>
      <c r="R1165" s="311"/>
      <c r="AJ1165" s="451">
        <v>58</v>
      </c>
      <c r="AK1165" s="449">
        <v>66</v>
      </c>
      <c r="AL1165" s="449">
        <v>2</v>
      </c>
      <c r="AM1165" s="450" t="s">
        <v>1239</v>
      </c>
      <c r="AN1165" s="450" t="s">
        <v>365</v>
      </c>
      <c r="CB1165" s="307"/>
      <c r="CC1165" s="307"/>
      <c r="CD1165" s="307"/>
      <c r="CE1165" s="307"/>
      <c r="CF1165" s="307"/>
      <c r="CG1165" s="307"/>
      <c r="CH1165" s="307"/>
      <c r="CI1165" s="307"/>
      <c r="CJ1165" s="307"/>
      <c r="CK1165" s="307"/>
      <c r="CL1165" s="307"/>
      <c r="CM1165" s="307"/>
      <c r="CN1165" s="307"/>
      <c r="CO1165" s="307"/>
      <c r="CP1165" s="307"/>
      <c r="CQ1165" s="307"/>
      <c r="CR1165" s="307"/>
      <c r="CS1165" s="307"/>
      <c r="CT1165" s="307"/>
      <c r="CU1165" s="307"/>
      <c r="CV1165" s="307"/>
      <c r="CW1165" s="307"/>
      <c r="CX1165" s="307"/>
      <c r="CY1165" s="307"/>
      <c r="CZ1165" s="307"/>
      <c r="DA1165" s="307"/>
      <c r="DB1165" s="307"/>
      <c r="DC1165" s="307"/>
      <c r="DD1165" s="307"/>
      <c r="DE1165" s="307"/>
      <c r="DF1165" s="307"/>
      <c r="DG1165" s="307"/>
      <c r="DH1165" s="307"/>
      <c r="DI1165" s="390"/>
      <c r="DJ1165" s="390"/>
      <c r="DK1165" s="307"/>
      <c r="DL1165" s="307"/>
      <c r="DM1165" s="307"/>
      <c r="DN1165" s="307"/>
      <c r="DO1165" s="307"/>
      <c r="DP1165" s="307"/>
      <c r="DQ1165" s="307"/>
      <c r="DR1165" s="307"/>
      <c r="DS1165" s="307"/>
      <c r="DT1165" s="307"/>
      <c r="DU1165" s="307"/>
      <c r="DV1165" s="307"/>
      <c r="DW1165" s="307"/>
      <c r="DX1165" s="307"/>
      <c r="DY1165" s="307"/>
      <c r="DZ1165" s="307"/>
      <c r="EA1165" s="307"/>
      <c r="EB1165" s="307"/>
      <c r="EC1165" s="307"/>
      <c r="ED1165" s="307"/>
      <c r="EE1165" s="307"/>
      <c r="EF1165" s="307"/>
      <c r="EG1165" s="307"/>
      <c r="EH1165" s="307"/>
      <c r="EI1165" s="307"/>
      <c r="EJ1165" s="307"/>
      <c r="EK1165" s="307"/>
      <c r="EL1165" s="307"/>
      <c r="EM1165" s="307"/>
      <c r="EN1165" s="307"/>
      <c r="EO1165" s="307"/>
      <c r="EP1165" s="307"/>
      <c r="EQ1165" s="307"/>
      <c r="ER1165" s="307"/>
      <c r="ES1165" s="307"/>
      <c r="ET1165" s="307"/>
      <c r="EU1165" s="390"/>
      <c r="EV1165" s="390"/>
      <c r="EW1165" s="307"/>
      <c r="EX1165" s="307"/>
      <c r="EY1165" s="307"/>
      <c r="EZ1165" s="307"/>
      <c r="FA1165" s="307"/>
      <c r="FB1165" s="307"/>
      <c r="FC1165" s="307"/>
      <c r="FD1165" s="307"/>
      <c r="FE1165" s="307"/>
      <c r="FF1165" s="307"/>
      <c r="FG1165" s="307"/>
      <c r="FH1165" s="307"/>
      <c r="FI1165" s="307"/>
      <c r="FJ1165" s="307"/>
      <c r="FK1165" s="307"/>
      <c r="FL1165" s="307"/>
      <c r="FM1165" s="307"/>
      <c r="FN1165" s="307"/>
      <c r="FO1165" s="307"/>
      <c r="FP1165" s="307"/>
      <c r="FQ1165" s="307"/>
      <c r="FR1165" s="307"/>
      <c r="FS1165" s="307"/>
      <c r="FT1165" s="307"/>
      <c r="FU1165" s="307"/>
      <c r="FV1165" s="307"/>
      <c r="FW1165" s="307"/>
      <c r="FX1165" s="307"/>
      <c r="FY1165" s="307"/>
      <c r="FZ1165" s="307"/>
      <c r="GA1165" s="307"/>
      <c r="GB1165" s="307"/>
      <c r="GC1165" s="307"/>
      <c r="GD1165" s="307"/>
      <c r="GE1165" s="307"/>
      <c r="GF1165" s="307"/>
      <c r="GG1165" s="307"/>
      <c r="GH1165" s="307"/>
      <c r="GI1165" s="307"/>
      <c r="GJ1165" s="307"/>
      <c r="GK1165" s="307"/>
      <c r="GL1165" s="307"/>
      <c r="GM1165" s="307"/>
      <c r="GN1165" s="307"/>
      <c r="GO1165" s="307"/>
      <c r="GP1165" s="307"/>
      <c r="GQ1165" s="307"/>
      <c r="GR1165" s="307"/>
      <c r="GS1165" s="307"/>
      <c r="GT1165" s="307"/>
      <c r="GU1165" s="307"/>
      <c r="GV1165" s="307"/>
      <c r="GW1165" s="307"/>
      <c r="GX1165" s="307"/>
      <c r="GY1165" s="307"/>
      <c r="GZ1165" s="307"/>
      <c r="HA1165" s="307"/>
      <c r="HB1165" s="307"/>
      <c r="HC1165" s="307"/>
      <c r="HD1165" s="307"/>
      <c r="HE1165" s="307"/>
      <c r="HF1165" s="307"/>
      <c r="HG1165" s="307"/>
      <c r="HH1165" s="307"/>
      <c r="HI1165" s="307"/>
      <c r="HJ1165" s="307"/>
      <c r="HK1165" s="307"/>
      <c r="HL1165" s="307"/>
      <c r="HM1165" s="307"/>
      <c r="HN1165" s="307"/>
      <c r="HO1165" s="307"/>
      <c r="HP1165" s="307"/>
      <c r="HQ1165" s="307"/>
      <c r="HR1165" s="307"/>
      <c r="HS1165" s="307"/>
      <c r="HT1165" s="307"/>
      <c r="HU1165" s="307"/>
      <c r="HV1165" s="307"/>
      <c r="HW1165" s="307"/>
      <c r="HX1165" s="307"/>
      <c r="HY1165" s="307"/>
      <c r="HZ1165" s="307"/>
      <c r="IA1165" s="307"/>
      <c r="IB1165" s="307"/>
      <c r="IC1165" s="307"/>
      <c r="ID1165" s="307"/>
      <c r="IE1165" s="307"/>
      <c r="IF1165" s="307"/>
      <c r="IG1165" s="307"/>
      <c r="IH1165" s="307"/>
      <c r="II1165" s="307"/>
      <c r="IJ1165" s="307"/>
      <c r="IK1165" s="307"/>
      <c r="IL1165" s="307"/>
      <c r="IM1165" s="307"/>
      <c r="IN1165" s="307"/>
      <c r="IO1165" s="307"/>
      <c r="IP1165" s="307"/>
      <c r="IQ1165" s="307"/>
      <c r="IR1165" s="307"/>
      <c r="IS1165" s="307"/>
      <c r="IT1165" s="307"/>
      <c r="IU1165" s="307"/>
      <c r="IV1165" s="307"/>
      <c r="IW1165" s="307"/>
      <c r="IX1165" s="307"/>
      <c r="IY1165" s="307"/>
      <c r="IZ1165" s="307"/>
      <c r="JA1165" s="307"/>
      <c r="JB1165" s="307"/>
      <c r="JC1165" s="307"/>
      <c r="JD1165" s="307"/>
      <c r="JE1165" s="307"/>
      <c r="JF1165" s="307"/>
      <c r="JG1165" s="307"/>
      <c r="JH1165" s="307"/>
      <c r="JI1165" s="307"/>
      <c r="JJ1165" s="307"/>
      <c r="JK1165" s="307"/>
      <c r="JL1165" s="307"/>
      <c r="JM1165" s="307"/>
      <c r="JN1165" s="307"/>
      <c r="JO1165" s="307"/>
      <c r="JP1165" s="307"/>
      <c r="JQ1165" s="307"/>
      <c r="JR1165" s="307"/>
      <c r="JS1165" s="307"/>
      <c r="JT1165" s="307"/>
      <c r="JU1165" s="307"/>
      <c r="JV1165" s="307"/>
      <c r="JW1165" s="307"/>
      <c r="JX1165" s="307"/>
      <c r="JY1165" s="307"/>
      <c r="JZ1165" s="307"/>
      <c r="KA1165" s="307"/>
      <c r="KB1165" s="307"/>
      <c r="KC1165" s="307"/>
      <c r="KD1165" s="307"/>
      <c r="KE1165" s="307"/>
      <c r="KF1165" s="307"/>
      <c r="KG1165" s="307"/>
      <c r="KH1165" s="307"/>
      <c r="KI1165" s="307"/>
      <c r="KJ1165" s="307"/>
      <c r="KK1165" s="307"/>
      <c r="KL1165" s="307"/>
      <c r="KM1165" s="307"/>
      <c r="KN1165" s="307"/>
      <c r="KO1165" s="307"/>
      <c r="KP1165" s="307"/>
      <c r="KQ1165" s="307"/>
      <c r="KR1165" s="307"/>
      <c r="KS1165" s="307"/>
      <c r="KT1165" s="307"/>
    </row>
    <row r="1166" spans="14:306" s="56" customFormat="1" ht="15" customHeight="1">
      <c r="N1166" s="410"/>
      <c r="O1166" s="410"/>
      <c r="P1166" s="311"/>
      <c r="Q1166" s="311"/>
      <c r="R1166" s="311"/>
      <c r="AJ1166" s="451">
        <v>59</v>
      </c>
      <c r="AK1166" s="449">
        <v>69</v>
      </c>
      <c r="AL1166" s="449">
        <v>2</v>
      </c>
      <c r="AM1166" s="455" t="s">
        <v>1240</v>
      </c>
      <c r="AN1166" s="450" t="s">
        <v>467</v>
      </c>
      <c r="CB1166" s="307"/>
      <c r="CC1166" s="307"/>
      <c r="CD1166" s="307"/>
      <c r="CE1166" s="307"/>
      <c r="CF1166" s="307"/>
      <c r="CG1166" s="307"/>
      <c r="CH1166" s="307"/>
      <c r="CI1166" s="307"/>
      <c r="CJ1166" s="307"/>
      <c r="CK1166" s="307"/>
      <c r="CL1166" s="307"/>
      <c r="CM1166" s="307"/>
      <c r="CN1166" s="307"/>
      <c r="CO1166" s="307"/>
      <c r="CP1166" s="307"/>
      <c r="CQ1166" s="307"/>
      <c r="CR1166" s="307"/>
      <c r="CS1166" s="307"/>
      <c r="CT1166" s="307"/>
      <c r="CU1166" s="307"/>
      <c r="CV1166" s="307"/>
      <c r="CW1166" s="307"/>
      <c r="CX1166" s="307"/>
      <c r="CY1166" s="307"/>
      <c r="CZ1166" s="307"/>
      <c r="DA1166" s="307"/>
      <c r="DB1166" s="307"/>
      <c r="DC1166" s="307"/>
      <c r="DD1166" s="307"/>
      <c r="DE1166" s="307"/>
      <c r="DF1166" s="307"/>
      <c r="DG1166" s="307"/>
      <c r="DH1166" s="307"/>
      <c r="DI1166" s="390"/>
      <c r="DJ1166" s="390"/>
      <c r="DK1166" s="307"/>
      <c r="DL1166" s="307"/>
      <c r="DM1166" s="307"/>
      <c r="DN1166" s="307"/>
      <c r="DO1166" s="307"/>
      <c r="DP1166" s="307"/>
      <c r="DQ1166" s="307"/>
      <c r="DR1166" s="307"/>
      <c r="DS1166" s="307"/>
      <c r="DT1166" s="307"/>
      <c r="DU1166" s="307"/>
      <c r="DV1166" s="307"/>
      <c r="DW1166" s="307"/>
      <c r="DX1166" s="307"/>
      <c r="DY1166" s="307"/>
      <c r="DZ1166" s="307"/>
      <c r="EA1166" s="307"/>
      <c r="EB1166" s="307"/>
      <c r="EC1166" s="307"/>
      <c r="ED1166" s="307"/>
      <c r="EE1166" s="307"/>
      <c r="EF1166" s="307"/>
      <c r="EG1166" s="307"/>
      <c r="EH1166" s="307"/>
      <c r="EI1166" s="307"/>
      <c r="EJ1166" s="307"/>
      <c r="EK1166" s="307"/>
      <c r="EL1166" s="307"/>
      <c r="EM1166" s="307"/>
      <c r="EN1166" s="307"/>
      <c r="EO1166" s="307"/>
      <c r="EP1166" s="307"/>
      <c r="EQ1166" s="307"/>
      <c r="ER1166" s="307"/>
      <c r="ES1166" s="307"/>
      <c r="ET1166" s="307"/>
      <c r="EU1166" s="390"/>
      <c r="EV1166" s="390"/>
      <c r="EW1166" s="307"/>
      <c r="EX1166" s="307"/>
      <c r="EY1166" s="307"/>
      <c r="EZ1166" s="307"/>
      <c r="FA1166" s="307"/>
      <c r="FB1166" s="307"/>
      <c r="FC1166" s="307"/>
      <c r="FD1166" s="307"/>
      <c r="FE1166" s="307"/>
      <c r="FF1166" s="307"/>
      <c r="FG1166" s="307"/>
      <c r="FH1166" s="307"/>
      <c r="FI1166" s="307"/>
      <c r="FJ1166" s="307"/>
      <c r="FK1166" s="307"/>
      <c r="FL1166" s="307"/>
      <c r="FM1166" s="307"/>
      <c r="FN1166" s="307"/>
      <c r="FO1166" s="307"/>
      <c r="FP1166" s="307"/>
      <c r="FQ1166" s="307"/>
      <c r="FR1166" s="307"/>
      <c r="FS1166" s="307"/>
      <c r="FT1166" s="307"/>
      <c r="FU1166" s="307"/>
      <c r="FV1166" s="307"/>
      <c r="FW1166" s="307"/>
      <c r="FX1166" s="307"/>
      <c r="FY1166" s="307"/>
      <c r="FZ1166" s="307"/>
      <c r="GA1166" s="307"/>
      <c r="GB1166" s="307"/>
      <c r="GC1166" s="307"/>
      <c r="GD1166" s="307"/>
      <c r="GE1166" s="307"/>
      <c r="GF1166" s="307"/>
      <c r="GG1166" s="307"/>
      <c r="GH1166" s="307"/>
      <c r="GI1166" s="307"/>
      <c r="GJ1166" s="307"/>
      <c r="GK1166" s="307"/>
      <c r="GL1166" s="307"/>
      <c r="GM1166" s="307"/>
      <c r="GN1166" s="307"/>
      <c r="GO1166" s="307"/>
      <c r="GP1166" s="307"/>
      <c r="GQ1166" s="307"/>
      <c r="GR1166" s="307"/>
      <c r="GS1166" s="307"/>
      <c r="GT1166" s="307"/>
      <c r="GU1166" s="307"/>
      <c r="GV1166" s="307"/>
      <c r="GW1166" s="307"/>
      <c r="GX1166" s="307"/>
      <c r="GY1166" s="307"/>
      <c r="GZ1166" s="307"/>
      <c r="HA1166" s="307"/>
      <c r="HB1166" s="307"/>
      <c r="HC1166" s="307"/>
      <c r="HD1166" s="307"/>
      <c r="HE1166" s="307"/>
      <c r="HF1166" s="307"/>
      <c r="HG1166" s="307"/>
      <c r="HH1166" s="307"/>
      <c r="HI1166" s="307"/>
      <c r="HJ1166" s="307"/>
      <c r="HK1166" s="307"/>
      <c r="HL1166" s="307"/>
      <c r="HM1166" s="307"/>
      <c r="HN1166" s="307"/>
      <c r="HO1166" s="307"/>
      <c r="HP1166" s="307"/>
      <c r="HQ1166" s="307"/>
      <c r="HR1166" s="307"/>
      <c r="HS1166" s="307"/>
      <c r="HT1166" s="307"/>
      <c r="HU1166" s="307"/>
      <c r="HV1166" s="307"/>
      <c r="HW1166" s="307"/>
      <c r="HX1166" s="307"/>
      <c r="HY1166" s="307"/>
      <c r="HZ1166" s="307"/>
      <c r="IA1166" s="307"/>
      <c r="IB1166" s="307"/>
      <c r="IC1166" s="307"/>
      <c r="ID1166" s="307"/>
      <c r="IE1166" s="307"/>
      <c r="IF1166" s="307"/>
      <c r="IG1166" s="307"/>
      <c r="IH1166" s="307"/>
      <c r="II1166" s="307"/>
      <c r="IJ1166" s="307"/>
      <c r="IK1166" s="307"/>
      <c r="IL1166" s="307"/>
      <c r="IM1166" s="307"/>
      <c r="IN1166" s="307"/>
      <c r="IO1166" s="307"/>
      <c r="IP1166" s="307"/>
      <c r="IQ1166" s="307"/>
      <c r="IR1166" s="307"/>
      <c r="IS1166" s="307"/>
      <c r="IT1166" s="307"/>
      <c r="IU1166" s="307"/>
      <c r="IV1166" s="307"/>
      <c r="IW1166" s="307"/>
      <c r="IX1166" s="307"/>
      <c r="IY1166" s="307"/>
      <c r="IZ1166" s="307"/>
      <c r="JA1166" s="307"/>
      <c r="JB1166" s="307"/>
      <c r="JC1166" s="307"/>
      <c r="JD1166" s="307"/>
      <c r="JE1166" s="307"/>
      <c r="JF1166" s="307"/>
      <c r="JG1166" s="307"/>
      <c r="JH1166" s="307"/>
      <c r="JI1166" s="307"/>
      <c r="JJ1166" s="307"/>
      <c r="JK1166" s="307"/>
      <c r="JL1166" s="307"/>
      <c r="JM1166" s="307"/>
      <c r="JN1166" s="307"/>
      <c r="JO1166" s="307"/>
      <c r="JP1166" s="307"/>
      <c r="JQ1166" s="307"/>
      <c r="JR1166" s="307"/>
      <c r="JS1166" s="307"/>
      <c r="JT1166" s="307"/>
      <c r="JU1166" s="307"/>
      <c r="JV1166" s="307"/>
      <c r="JW1166" s="307"/>
      <c r="JX1166" s="307"/>
      <c r="JY1166" s="307"/>
      <c r="JZ1166" s="307"/>
      <c r="KA1166" s="307"/>
      <c r="KB1166" s="307"/>
      <c r="KC1166" s="307"/>
      <c r="KD1166" s="307"/>
      <c r="KE1166" s="307"/>
      <c r="KF1166" s="307"/>
      <c r="KG1166" s="307"/>
      <c r="KH1166" s="307"/>
      <c r="KI1166" s="307"/>
      <c r="KJ1166" s="307"/>
      <c r="KK1166" s="307"/>
      <c r="KL1166" s="307"/>
      <c r="KM1166" s="307"/>
      <c r="KN1166" s="307"/>
      <c r="KO1166" s="307"/>
      <c r="KP1166" s="307"/>
      <c r="KQ1166" s="307"/>
      <c r="KR1166" s="307"/>
      <c r="KS1166" s="307"/>
      <c r="KT1166" s="307"/>
    </row>
    <row r="1167" spans="14:306" s="56" customFormat="1" ht="15" customHeight="1">
      <c r="N1167" s="410"/>
      <c r="O1167" s="410"/>
      <c r="P1167" s="311"/>
      <c r="Q1167" s="311"/>
      <c r="R1167" s="311"/>
      <c r="AJ1167" s="451">
        <v>60</v>
      </c>
      <c r="AK1167" s="449">
        <v>69</v>
      </c>
      <c r="AL1167" s="449">
        <v>2</v>
      </c>
      <c r="AM1167" s="450" t="s">
        <v>1240</v>
      </c>
      <c r="AN1167" s="455" t="s">
        <v>467</v>
      </c>
      <c r="CB1167" s="307"/>
      <c r="CC1167" s="307"/>
      <c r="CD1167" s="307"/>
      <c r="CE1167" s="307"/>
      <c r="CF1167" s="307"/>
      <c r="CG1167" s="307"/>
      <c r="CH1167" s="307"/>
      <c r="CI1167" s="307"/>
      <c r="CJ1167" s="307"/>
      <c r="CK1167" s="307"/>
      <c r="CL1167" s="307"/>
      <c r="CM1167" s="307"/>
      <c r="CN1167" s="307"/>
      <c r="CO1167" s="307"/>
      <c r="CP1167" s="307"/>
      <c r="CQ1167" s="307"/>
      <c r="CR1167" s="307"/>
      <c r="CS1167" s="307"/>
      <c r="CT1167" s="307"/>
      <c r="CU1167" s="307"/>
      <c r="CV1167" s="307"/>
      <c r="CW1167" s="307"/>
      <c r="CX1167" s="307"/>
      <c r="CY1167" s="307"/>
      <c r="CZ1167" s="307"/>
      <c r="DA1167" s="307"/>
      <c r="DB1167" s="307"/>
      <c r="DC1167" s="307"/>
      <c r="DD1167" s="307"/>
      <c r="DE1167" s="307"/>
      <c r="DF1167" s="307"/>
      <c r="DG1167" s="307"/>
      <c r="DH1167" s="307"/>
      <c r="DI1167" s="390"/>
      <c r="DJ1167" s="390"/>
      <c r="DK1167" s="307"/>
      <c r="DL1167" s="307"/>
      <c r="DM1167" s="307"/>
      <c r="DN1167" s="307"/>
      <c r="DO1167" s="307"/>
      <c r="DP1167" s="307"/>
      <c r="DQ1167" s="307"/>
      <c r="DR1167" s="307"/>
      <c r="DS1167" s="307"/>
      <c r="DT1167" s="307"/>
      <c r="DU1167" s="307"/>
      <c r="DV1167" s="307"/>
      <c r="DW1167" s="307"/>
      <c r="DX1167" s="307"/>
      <c r="DY1167" s="307"/>
      <c r="DZ1167" s="307"/>
      <c r="EA1167" s="307"/>
      <c r="EB1167" s="307"/>
      <c r="EC1167" s="307"/>
      <c r="ED1167" s="307"/>
      <c r="EE1167" s="307"/>
      <c r="EF1167" s="307"/>
      <c r="EG1167" s="307"/>
      <c r="EH1167" s="307"/>
      <c r="EI1167" s="307"/>
      <c r="EJ1167" s="307"/>
      <c r="EK1167" s="307"/>
      <c r="EL1167" s="307"/>
      <c r="EM1167" s="307"/>
      <c r="EN1167" s="307"/>
      <c r="EO1167" s="307"/>
      <c r="EP1167" s="307"/>
      <c r="EQ1167" s="307"/>
      <c r="ER1167" s="307"/>
      <c r="ES1167" s="307"/>
      <c r="ET1167" s="307"/>
      <c r="EU1167" s="390"/>
      <c r="EV1167" s="390"/>
      <c r="EW1167" s="307"/>
      <c r="EX1167" s="307"/>
      <c r="EY1167" s="307"/>
      <c r="EZ1167" s="307"/>
      <c r="FA1167" s="307"/>
      <c r="FB1167" s="307"/>
      <c r="FC1167" s="307"/>
      <c r="FD1167" s="307"/>
      <c r="FE1167" s="307"/>
      <c r="FF1167" s="307"/>
      <c r="FG1167" s="307"/>
      <c r="FH1167" s="307"/>
      <c r="FI1167" s="307"/>
      <c r="FJ1167" s="307"/>
      <c r="FK1167" s="307"/>
      <c r="FL1167" s="307"/>
      <c r="FM1167" s="307"/>
      <c r="FN1167" s="307"/>
      <c r="FO1167" s="307"/>
      <c r="FP1167" s="307"/>
      <c r="FQ1167" s="307"/>
      <c r="FR1167" s="307"/>
      <c r="FS1167" s="307"/>
      <c r="FT1167" s="307"/>
      <c r="FU1167" s="307"/>
      <c r="FV1167" s="307"/>
      <c r="FW1167" s="307"/>
      <c r="FX1167" s="307"/>
      <c r="FY1167" s="307"/>
      <c r="FZ1167" s="307"/>
      <c r="GA1167" s="307"/>
      <c r="GB1167" s="307"/>
      <c r="GC1167" s="307"/>
      <c r="GD1167" s="307"/>
      <c r="GE1167" s="307"/>
      <c r="GF1167" s="307"/>
      <c r="GG1167" s="307"/>
      <c r="GH1167" s="307"/>
      <c r="GI1167" s="307"/>
      <c r="GJ1167" s="307"/>
      <c r="GK1167" s="307"/>
      <c r="GL1167" s="307"/>
      <c r="GM1167" s="307"/>
      <c r="GN1167" s="307"/>
      <c r="GO1167" s="307"/>
      <c r="GP1167" s="307"/>
      <c r="GQ1167" s="307"/>
      <c r="GR1167" s="307"/>
      <c r="GS1167" s="307"/>
      <c r="GT1167" s="307"/>
      <c r="GU1167" s="307"/>
      <c r="GV1167" s="307"/>
      <c r="GW1167" s="307"/>
      <c r="GX1167" s="307"/>
      <c r="GY1167" s="307"/>
      <c r="GZ1167" s="307"/>
      <c r="HA1167" s="307"/>
      <c r="HB1167" s="307"/>
      <c r="HC1167" s="307"/>
      <c r="HD1167" s="307"/>
      <c r="HE1167" s="307"/>
      <c r="HF1167" s="307"/>
      <c r="HG1167" s="307"/>
      <c r="HH1167" s="307"/>
      <c r="HI1167" s="307"/>
      <c r="HJ1167" s="307"/>
      <c r="HK1167" s="307"/>
      <c r="HL1167" s="307"/>
      <c r="HM1167" s="307"/>
      <c r="HN1167" s="307"/>
      <c r="HO1167" s="307"/>
      <c r="HP1167" s="307"/>
      <c r="HQ1167" s="307"/>
      <c r="HR1167" s="307"/>
      <c r="HS1167" s="307"/>
      <c r="HT1167" s="307"/>
      <c r="HU1167" s="307"/>
      <c r="HV1167" s="307"/>
      <c r="HW1167" s="307"/>
      <c r="HX1167" s="307"/>
      <c r="HY1167" s="307"/>
      <c r="HZ1167" s="307"/>
      <c r="IA1167" s="307"/>
      <c r="IB1167" s="307"/>
      <c r="IC1167" s="307"/>
      <c r="ID1167" s="307"/>
      <c r="IE1167" s="307"/>
      <c r="IF1167" s="307"/>
      <c r="IG1167" s="307"/>
      <c r="IH1167" s="307"/>
      <c r="II1167" s="307"/>
      <c r="IJ1167" s="307"/>
      <c r="IK1167" s="307"/>
      <c r="IL1167" s="307"/>
      <c r="IM1167" s="307"/>
      <c r="IN1167" s="307"/>
      <c r="IO1167" s="307"/>
      <c r="IP1167" s="307"/>
      <c r="IQ1167" s="307"/>
      <c r="IR1167" s="307"/>
      <c r="IS1167" s="307"/>
      <c r="IT1167" s="307"/>
      <c r="IU1167" s="307"/>
      <c r="IV1167" s="307"/>
      <c r="IW1167" s="307"/>
      <c r="IX1167" s="307"/>
      <c r="IY1167" s="307"/>
      <c r="IZ1167" s="307"/>
      <c r="JA1167" s="307"/>
      <c r="JB1167" s="307"/>
      <c r="JC1167" s="307"/>
      <c r="JD1167" s="307"/>
      <c r="JE1167" s="307"/>
      <c r="JF1167" s="307"/>
      <c r="JG1167" s="307"/>
      <c r="JH1167" s="307"/>
      <c r="JI1167" s="307"/>
      <c r="JJ1167" s="307"/>
      <c r="JK1167" s="307"/>
      <c r="JL1167" s="307"/>
      <c r="JM1167" s="307"/>
      <c r="JN1167" s="307"/>
      <c r="JO1167" s="307"/>
      <c r="JP1167" s="307"/>
      <c r="JQ1167" s="307"/>
      <c r="JR1167" s="307"/>
      <c r="JS1167" s="307"/>
      <c r="JT1167" s="307"/>
      <c r="JU1167" s="307"/>
      <c r="JV1167" s="307"/>
      <c r="JW1167" s="307"/>
      <c r="JX1167" s="307"/>
      <c r="JY1167" s="307"/>
      <c r="JZ1167" s="307"/>
      <c r="KA1167" s="307"/>
      <c r="KB1167" s="307"/>
      <c r="KC1167" s="307"/>
      <c r="KD1167" s="307"/>
      <c r="KE1167" s="307"/>
      <c r="KF1167" s="307"/>
      <c r="KG1167" s="307"/>
      <c r="KH1167" s="307"/>
      <c r="KI1167" s="307"/>
      <c r="KJ1167" s="307"/>
      <c r="KK1167" s="307"/>
      <c r="KL1167" s="307"/>
      <c r="KM1167" s="307"/>
      <c r="KN1167" s="307"/>
      <c r="KO1167" s="307"/>
      <c r="KP1167" s="307"/>
      <c r="KQ1167" s="307"/>
      <c r="KR1167" s="307"/>
      <c r="KS1167" s="307"/>
      <c r="KT1167" s="307"/>
    </row>
    <row r="1168" spans="14:306" s="56" customFormat="1" ht="15" customHeight="1">
      <c r="N1168" s="410"/>
      <c r="O1168" s="410"/>
      <c r="P1168" s="311"/>
      <c r="Q1168" s="311"/>
      <c r="R1168" s="311"/>
      <c r="AJ1168" s="451">
        <v>61</v>
      </c>
      <c r="AK1168" s="449">
        <v>70</v>
      </c>
      <c r="AL1168" s="449">
        <v>2</v>
      </c>
      <c r="AM1168" s="450" t="s">
        <v>1241</v>
      </c>
      <c r="AN1168" s="450" t="s">
        <v>469</v>
      </c>
      <c r="CB1168" s="307"/>
      <c r="CC1168" s="307"/>
      <c r="CD1168" s="307"/>
      <c r="CE1168" s="307"/>
      <c r="CF1168" s="307"/>
      <c r="CG1168" s="307"/>
      <c r="CH1168" s="307"/>
      <c r="CI1168" s="307"/>
      <c r="CJ1168" s="307"/>
      <c r="CK1168" s="307"/>
      <c r="CL1168" s="307"/>
      <c r="CM1168" s="307"/>
      <c r="CN1168" s="307"/>
      <c r="CO1168" s="307"/>
      <c r="CP1168" s="307"/>
      <c r="CQ1168" s="307"/>
      <c r="CR1168" s="307"/>
      <c r="CS1168" s="307"/>
      <c r="CT1168" s="307"/>
      <c r="CU1168" s="307"/>
      <c r="CV1168" s="307"/>
      <c r="CW1168" s="307"/>
      <c r="CX1168" s="307"/>
      <c r="CY1168" s="307"/>
      <c r="CZ1168" s="307"/>
      <c r="DA1168" s="307"/>
      <c r="DB1168" s="307"/>
      <c r="DC1168" s="307"/>
      <c r="DD1168" s="307"/>
      <c r="DE1168" s="307"/>
      <c r="DF1168" s="307"/>
      <c r="DG1168" s="307"/>
      <c r="DH1168" s="307"/>
      <c r="DI1168" s="390"/>
      <c r="DJ1168" s="390"/>
      <c r="DK1168" s="307"/>
      <c r="DL1168" s="307"/>
      <c r="DM1168" s="307"/>
      <c r="DN1168" s="307"/>
      <c r="DO1168" s="307"/>
      <c r="DP1168" s="307"/>
      <c r="DQ1168" s="307"/>
      <c r="DR1168" s="307"/>
      <c r="DS1168" s="307"/>
      <c r="DT1168" s="307"/>
      <c r="DU1168" s="307"/>
      <c r="DV1168" s="307"/>
      <c r="DW1168" s="307"/>
      <c r="DX1168" s="307"/>
      <c r="DY1168" s="307"/>
      <c r="DZ1168" s="307"/>
      <c r="EA1168" s="307"/>
      <c r="EB1168" s="307"/>
      <c r="EC1168" s="307"/>
      <c r="ED1168" s="307"/>
      <c r="EE1168" s="307"/>
      <c r="EF1168" s="307"/>
      <c r="EG1168" s="307"/>
      <c r="EH1168" s="307"/>
      <c r="EI1168" s="307"/>
      <c r="EJ1168" s="307"/>
      <c r="EK1168" s="307"/>
      <c r="EL1168" s="307"/>
      <c r="EM1168" s="307"/>
      <c r="EN1168" s="307"/>
      <c r="EO1168" s="307"/>
      <c r="EP1168" s="307"/>
      <c r="EQ1168" s="307"/>
      <c r="ER1168" s="307"/>
      <c r="ES1168" s="307"/>
      <c r="ET1168" s="307"/>
      <c r="EU1168" s="390"/>
      <c r="EV1168" s="390"/>
      <c r="EW1168" s="307"/>
      <c r="EX1168" s="307"/>
      <c r="EY1168" s="307"/>
      <c r="EZ1168" s="307"/>
      <c r="FA1168" s="307"/>
      <c r="FB1168" s="307"/>
      <c r="FC1168" s="307"/>
      <c r="FD1168" s="307"/>
      <c r="FE1168" s="307"/>
      <c r="FF1168" s="307"/>
      <c r="FG1168" s="307"/>
      <c r="FH1168" s="307"/>
      <c r="FI1168" s="307"/>
      <c r="FJ1168" s="307"/>
      <c r="FK1168" s="307"/>
      <c r="FL1168" s="307"/>
      <c r="FM1168" s="307"/>
      <c r="FN1168" s="307"/>
      <c r="FO1168" s="307"/>
      <c r="FP1168" s="307"/>
      <c r="FQ1168" s="307"/>
      <c r="FR1168" s="307"/>
      <c r="FS1168" s="307"/>
      <c r="FT1168" s="307"/>
      <c r="FU1168" s="307"/>
      <c r="FV1168" s="307"/>
      <c r="FW1168" s="307"/>
      <c r="FX1168" s="307"/>
      <c r="FY1168" s="307"/>
      <c r="FZ1168" s="307"/>
      <c r="GA1168" s="307"/>
      <c r="GB1168" s="307"/>
      <c r="GC1168" s="307"/>
      <c r="GD1168" s="307"/>
      <c r="GE1168" s="307"/>
      <c r="GF1168" s="307"/>
      <c r="GG1168" s="307"/>
      <c r="GH1168" s="307"/>
      <c r="GI1168" s="307"/>
      <c r="GJ1168" s="307"/>
      <c r="GK1168" s="307"/>
      <c r="GL1168" s="307"/>
      <c r="GM1168" s="307"/>
      <c r="GN1168" s="307"/>
      <c r="GO1168" s="307"/>
      <c r="GP1168" s="307"/>
      <c r="GQ1168" s="307"/>
      <c r="GR1168" s="307"/>
      <c r="GS1168" s="307"/>
      <c r="GT1168" s="307"/>
      <c r="GU1168" s="307"/>
      <c r="GV1168" s="307"/>
      <c r="GW1168" s="307"/>
      <c r="GX1168" s="307"/>
      <c r="GY1168" s="307"/>
      <c r="GZ1168" s="307"/>
      <c r="HA1168" s="307"/>
      <c r="HB1168" s="307"/>
      <c r="HC1168" s="307"/>
      <c r="HD1168" s="307"/>
      <c r="HE1168" s="307"/>
      <c r="HF1168" s="307"/>
      <c r="HG1168" s="307"/>
      <c r="HH1168" s="307"/>
      <c r="HI1168" s="307"/>
      <c r="HJ1168" s="307"/>
      <c r="HK1168" s="307"/>
      <c r="HL1168" s="307"/>
      <c r="HM1168" s="307"/>
      <c r="HN1168" s="307"/>
      <c r="HO1168" s="307"/>
      <c r="HP1168" s="307"/>
      <c r="HQ1168" s="307"/>
      <c r="HR1168" s="307"/>
      <c r="HS1168" s="307"/>
      <c r="HT1168" s="307"/>
      <c r="HU1168" s="307"/>
      <c r="HV1168" s="307"/>
      <c r="HW1168" s="307"/>
      <c r="HX1168" s="307"/>
      <c r="HY1168" s="307"/>
      <c r="HZ1168" s="307"/>
      <c r="IA1168" s="307"/>
      <c r="IB1168" s="307"/>
      <c r="IC1168" s="307"/>
      <c r="ID1168" s="307"/>
      <c r="IE1168" s="307"/>
      <c r="IF1168" s="307"/>
      <c r="IG1168" s="307"/>
      <c r="IH1168" s="307"/>
      <c r="II1168" s="307"/>
      <c r="IJ1168" s="307"/>
      <c r="IK1168" s="307"/>
      <c r="IL1168" s="307"/>
      <c r="IM1168" s="307"/>
      <c r="IN1168" s="307"/>
      <c r="IO1168" s="307"/>
      <c r="IP1168" s="307"/>
      <c r="IQ1168" s="307"/>
      <c r="IR1168" s="307"/>
      <c r="IS1168" s="307"/>
      <c r="IT1168" s="307"/>
      <c r="IU1168" s="307"/>
      <c r="IV1168" s="307"/>
      <c r="IW1168" s="307"/>
      <c r="IX1168" s="307"/>
      <c r="IY1168" s="307"/>
      <c r="IZ1168" s="307"/>
      <c r="JA1168" s="307"/>
      <c r="JB1168" s="307"/>
      <c r="JC1168" s="307"/>
      <c r="JD1168" s="307"/>
      <c r="JE1168" s="307"/>
      <c r="JF1168" s="307"/>
      <c r="JG1168" s="307"/>
      <c r="JH1168" s="307"/>
      <c r="JI1168" s="307"/>
      <c r="JJ1168" s="307"/>
      <c r="JK1168" s="307"/>
      <c r="JL1168" s="307"/>
      <c r="JM1168" s="307"/>
      <c r="JN1168" s="307"/>
      <c r="JO1168" s="307"/>
      <c r="JP1168" s="307"/>
      <c r="JQ1168" s="307"/>
      <c r="JR1168" s="307"/>
      <c r="JS1168" s="307"/>
      <c r="JT1168" s="307"/>
      <c r="JU1168" s="307"/>
      <c r="JV1168" s="307"/>
      <c r="JW1168" s="307"/>
      <c r="JX1168" s="307"/>
      <c r="JY1168" s="307"/>
      <c r="JZ1168" s="307"/>
      <c r="KA1168" s="307"/>
      <c r="KB1168" s="307"/>
      <c r="KC1168" s="307"/>
      <c r="KD1168" s="307"/>
      <c r="KE1168" s="307"/>
      <c r="KF1168" s="307"/>
      <c r="KG1168" s="307"/>
      <c r="KH1168" s="307"/>
      <c r="KI1168" s="307"/>
      <c r="KJ1168" s="307"/>
      <c r="KK1168" s="307"/>
      <c r="KL1168" s="307"/>
      <c r="KM1168" s="307"/>
      <c r="KN1168" s="307"/>
      <c r="KO1168" s="307"/>
      <c r="KP1168" s="307"/>
      <c r="KQ1168" s="307"/>
      <c r="KR1168" s="307"/>
      <c r="KS1168" s="307"/>
      <c r="KT1168" s="307"/>
    </row>
    <row r="1169" spans="14:306" s="56" customFormat="1" ht="15" customHeight="1">
      <c r="N1169" s="410"/>
      <c r="O1169" s="410"/>
      <c r="P1169" s="311"/>
      <c r="Q1169" s="311"/>
      <c r="R1169" s="311"/>
      <c r="AJ1169" s="451">
        <v>62</v>
      </c>
      <c r="AK1169" s="449">
        <v>71</v>
      </c>
      <c r="AL1169" s="449">
        <v>3</v>
      </c>
      <c r="AM1169" s="450" t="s">
        <v>1242</v>
      </c>
      <c r="AN1169" s="450" t="s">
        <v>367</v>
      </c>
      <c r="CB1169" s="307"/>
      <c r="CC1169" s="307"/>
      <c r="CD1169" s="307"/>
      <c r="CE1169" s="307"/>
      <c r="CF1169" s="307"/>
      <c r="CG1169" s="307"/>
      <c r="CH1169" s="307"/>
      <c r="CI1169" s="307"/>
      <c r="CJ1169" s="307"/>
      <c r="CK1169" s="307"/>
      <c r="CL1169" s="307"/>
      <c r="CM1169" s="307"/>
      <c r="CN1169" s="307"/>
      <c r="CO1169" s="307"/>
      <c r="CP1169" s="307"/>
      <c r="CQ1169" s="307"/>
      <c r="CR1169" s="307"/>
      <c r="CS1169" s="307"/>
      <c r="CT1169" s="307"/>
      <c r="CU1169" s="307"/>
      <c r="CV1169" s="307"/>
      <c r="CW1169" s="307"/>
      <c r="CX1169" s="307"/>
      <c r="CY1169" s="307"/>
      <c r="CZ1169" s="307"/>
      <c r="DA1169" s="307"/>
      <c r="DB1169" s="307"/>
      <c r="DC1169" s="307"/>
      <c r="DD1169" s="307"/>
      <c r="DE1169" s="307"/>
      <c r="DF1169" s="307"/>
      <c r="DG1169" s="307"/>
      <c r="DH1169" s="307"/>
      <c r="DI1169" s="390"/>
      <c r="DJ1169" s="390"/>
      <c r="DK1169" s="307"/>
      <c r="DL1169" s="307"/>
      <c r="DM1169" s="307"/>
      <c r="DN1169" s="307"/>
      <c r="DO1169" s="307"/>
      <c r="DP1169" s="307"/>
      <c r="DQ1169" s="307"/>
      <c r="DR1169" s="307"/>
      <c r="DS1169" s="307"/>
      <c r="DT1169" s="307"/>
      <c r="DU1169" s="307"/>
      <c r="DV1169" s="307"/>
      <c r="DW1169" s="307"/>
      <c r="DX1169" s="307"/>
      <c r="DY1169" s="307"/>
      <c r="DZ1169" s="307"/>
      <c r="EA1169" s="307"/>
      <c r="EB1169" s="307"/>
      <c r="EC1169" s="307"/>
      <c r="ED1169" s="307"/>
      <c r="EE1169" s="307"/>
      <c r="EF1169" s="307"/>
      <c r="EG1169" s="307"/>
      <c r="EH1169" s="307"/>
      <c r="EI1169" s="307"/>
      <c r="EJ1169" s="307"/>
      <c r="EK1169" s="307"/>
      <c r="EL1169" s="307"/>
      <c r="EM1169" s="307"/>
      <c r="EN1169" s="307"/>
      <c r="EO1169" s="307"/>
      <c r="EP1169" s="307"/>
      <c r="EQ1169" s="307"/>
      <c r="ER1169" s="307"/>
      <c r="ES1169" s="307"/>
      <c r="ET1169" s="307"/>
      <c r="EU1169" s="390"/>
      <c r="EV1169" s="390"/>
      <c r="EW1169" s="307"/>
      <c r="EX1169" s="307"/>
      <c r="EY1169" s="307"/>
      <c r="EZ1169" s="307"/>
      <c r="FA1169" s="307"/>
      <c r="FB1169" s="307"/>
      <c r="FC1169" s="307"/>
      <c r="FD1169" s="307"/>
      <c r="FE1169" s="307"/>
      <c r="FF1169" s="307"/>
      <c r="FG1169" s="307"/>
      <c r="FH1169" s="307"/>
      <c r="FI1169" s="307"/>
      <c r="FJ1169" s="307"/>
      <c r="FK1169" s="307"/>
      <c r="FL1169" s="307"/>
      <c r="FM1169" s="307"/>
      <c r="FN1169" s="307"/>
      <c r="FO1169" s="307"/>
      <c r="FP1169" s="307"/>
      <c r="FQ1169" s="307"/>
      <c r="FR1169" s="307"/>
      <c r="FS1169" s="307"/>
      <c r="FT1169" s="307"/>
      <c r="FU1169" s="307"/>
      <c r="FV1169" s="307"/>
      <c r="FW1169" s="307"/>
      <c r="FX1169" s="307"/>
      <c r="FY1169" s="307"/>
      <c r="FZ1169" s="307"/>
      <c r="GA1169" s="307"/>
      <c r="GB1169" s="307"/>
      <c r="GC1169" s="307"/>
      <c r="GD1169" s="307"/>
      <c r="GE1169" s="307"/>
      <c r="GF1169" s="307"/>
      <c r="GG1169" s="307"/>
      <c r="GH1169" s="307"/>
      <c r="GI1169" s="307"/>
      <c r="GJ1169" s="307"/>
      <c r="GK1169" s="307"/>
      <c r="GL1169" s="307"/>
      <c r="GM1169" s="307"/>
      <c r="GN1169" s="307"/>
      <c r="GO1169" s="307"/>
      <c r="GP1169" s="307"/>
      <c r="GQ1169" s="307"/>
      <c r="GR1169" s="307"/>
      <c r="GS1169" s="307"/>
      <c r="GT1169" s="307"/>
      <c r="GU1169" s="307"/>
      <c r="GV1169" s="307"/>
      <c r="GW1169" s="307"/>
      <c r="GX1169" s="307"/>
      <c r="GY1169" s="307"/>
      <c r="GZ1169" s="307"/>
      <c r="HA1169" s="307"/>
      <c r="HB1169" s="307"/>
      <c r="HC1169" s="307"/>
      <c r="HD1169" s="307"/>
      <c r="HE1169" s="307"/>
      <c r="HF1169" s="307"/>
      <c r="HG1169" s="307"/>
      <c r="HH1169" s="307"/>
      <c r="HI1169" s="307"/>
      <c r="HJ1169" s="307"/>
      <c r="HK1169" s="307"/>
      <c r="HL1169" s="307"/>
      <c r="HM1169" s="307"/>
      <c r="HN1169" s="307"/>
      <c r="HO1169" s="307"/>
      <c r="HP1169" s="307"/>
      <c r="HQ1169" s="307"/>
      <c r="HR1169" s="307"/>
      <c r="HS1169" s="307"/>
      <c r="HT1169" s="307"/>
      <c r="HU1169" s="307"/>
      <c r="HV1169" s="307"/>
      <c r="HW1169" s="307"/>
      <c r="HX1169" s="307"/>
      <c r="HY1169" s="307"/>
      <c r="HZ1169" s="307"/>
      <c r="IA1169" s="307"/>
      <c r="IB1169" s="307"/>
      <c r="IC1169" s="307"/>
      <c r="ID1169" s="307"/>
      <c r="IE1169" s="307"/>
      <c r="IF1169" s="307"/>
      <c r="IG1169" s="307"/>
      <c r="IH1169" s="307"/>
      <c r="II1169" s="307"/>
      <c r="IJ1169" s="307"/>
      <c r="IK1169" s="307"/>
      <c r="IL1169" s="307"/>
      <c r="IM1169" s="307"/>
      <c r="IN1169" s="307"/>
      <c r="IO1169" s="307"/>
      <c r="IP1169" s="307"/>
      <c r="IQ1169" s="307"/>
      <c r="IR1169" s="307"/>
      <c r="IS1169" s="307"/>
      <c r="IT1169" s="307"/>
      <c r="IU1169" s="307"/>
      <c r="IV1169" s="307"/>
      <c r="IW1169" s="307"/>
      <c r="IX1169" s="307"/>
      <c r="IY1169" s="307"/>
      <c r="IZ1169" s="307"/>
      <c r="JA1169" s="307"/>
      <c r="JB1169" s="307"/>
      <c r="JC1169" s="307"/>
      <c r="JD1169" s="307"/>
      <c r="JE1169" s="307"/>
      <c r="JF1169" s="307"/>
      <c r="JG1169" s="307"/>
      <c r="JH1169" s="307"/>
      <c r="JI1169" s="307"/>
      <c r="JJ1169" s="307"/>
      <c r="JK1169" s="307"/>
      <c r="JL1169" s="307"/>
      <c r="JM1169" s="307"/>
      <c r="JN1169" s="307"/>
      <c r="JO1169" s="307"/>
      <c r="JP1169" s="307"/>
      <c r="JQ1169" s="307"/>
      <c r="JR1169" s="307"/>
      <c r="JS1169" s="307"/>
      <c r="JT1169" s="307"/>
      <c r="JU1169" s="307"/>
      <c r="JV1169" s="307"/>
      <c r="JW1169" s="307"/>
      <c r="JX1169" s="307"/>
      <c r="JY1169" s="307"/>
      <c r="JZ1169" s="307"/>
      <c r="KA1169" s="307"/>
      <c r="KB1169" s="307"/>
      <c r="KC1169" s="307"/>
      <c r="KD1169" s="307"/>
      <c r="KE1169" s="307"/>
      <c r="KF1169" s="307"/>
      <c r="KG1169" s="307"/>
      <c r="KH1169" s="307"/>
      <c r="KI1169" s="307"/>
      <c r="KJ1169" s="307"/>
      <c r="KK1169" s="307"/>
      <c r="KL1169" s="307"/>
      <c r="KM1169" s="307"/>
      <c r="KN1169" s="307"/>
      <c r="KO1169" s="307"/>
      <c r="KP1169" s="307"/>
      <c r="KQ1169" s="307"/>
      <c r="KR1169" s="307"/>
      <c r="KS1169" s="307"/>
      <c r="KT1169" s="307"/>
    </row>
    <row r="1170" spans="14:306" s="56" customFormat="1" ht="15" customHeight="1">
      <c r="N1170" s="410"/>
      <c r="O1170" s="410"/>
      <c r="P1170" s="311"/>
      <c r="Q1170" s="311"/>
      <c r="R1170" s="311"/>
      <c r="AJ1170" s="451">
        <v>63</v>
      </c>
      <c r="AK1170" s="449">
        <v>72</v>
      </c>
      <c r="AL1170" s="449">
        <v>3</v>
      </c>
      <c r="AM1170" s="450" t="s">
        <v>1243</v>
      </c>
      <c r="AN1170" s="450" t="s">
        <v>471</v>
      </c>
      <c r="CB1170" s="307"/>
      <c r="CC1170" s="307"/>
      <c r="CD1170" s="307"/>
      <c r="CE1170" s="307"/>
      <c r="CF1170" s="307"/>
      <c r="CG1170" s="307"/>
      <c r="CH1170" s="307"/>
      <c r="CI1170" s="307"/>
      <c r="CJ1170" s="307"/>
      <c r="CK1170" s="307"/>
      <c r="CL1170" s="307"/>
      <c r="CM1170" s="307"/>
      <c r="CN1170" s="307"/>
      <c r="CO1170" s="307"/>
      <c r="CP1170" s="307"/>
      <c r="CQ1170" s="307"/>
      <c r="CR1170" s="307"/>
      <c r="CS1170" s="307"/>
      <c r="CT1170" s="307"/>
      <c r="CU1170" s="307"/>
      <c r="CV1170" s="307"/>
      <c r="CW1170" s="307"/>
      <c r="CX1170" s="307"/>
      <c r="CY1170" s="307"/>
      <c r="CZ1170" s="307"/>
      <c r="DA1170" s="307"/>
      <c r="DB1170" s="307"/>
      <c r="DC1170" s="307"/>
      <c r="DD1170" s="307"/>
      <c r="DE1170" s="307"/>
      <c r="DF1170" s="307"/>
      <c r="DG1170" s="307"/>
      <c r="DH1170" s="307"/>
      <c r="DI1170" s="390"/>
      <c r="DJ1170" s="390"/>
      <c r="DK1170" s="307"/>
      <c r="DL1170" s="307"/>
      <c r="DM1170" s="307"/>
      <c r="DN1170" s="307"/>
      <c r="DO1170" s="307"/>
      <c r="DP1170" s="307"/>
      <c r="DQ1170" s="307"/>
      <c r="DR1170" s="307"/>
      <c r="DS1170" s="307"/>
      <c r="DT1170" s="307"/>
      <c r="DU1170" s="307"/>
      <c r="DV1170" s="307"/>
      <c r="DW1170" s="307"/>
      <c r="DX1170" s="307"/>
      <c r="DY1170" s="307"/>
      <c r="DZ1170" s="307"/>
      <c r="EA1170" s="307"/>
      <c r="EB1170" s="307"/>
      <c r="EC1170" s="307"/>
      <c r="ED1170" s="307"/>
      <c r="EE1170" s="307"/>
      <c r="EF1170" s="307"/>
      <c r="EG1170" s="307"/>
      <c r="EH1170" s="307"/>
      <c r="EI1170" s="307"/>
      <c r="EJ1170" s="307"/>
      <c r="EK1170" s="307"/>
      <c r="EL1170" s="307"/>
      <c r="EM1170" s="307"/>
      <c r="EN1170" s="307"/>
      <c r="EO1170" s="307"/>
      <c r="EP1170" s="307"/>
      <c r="EQ1170" s="307"/>
      <c r="ER1170" s="307"/>
      <c r="ES1170" s="307"/>
      <c r="ET1170" s="307"/>
      <c r="EU1170" s="390"/>
      <c r="EV1170" s="390"/>
      <c r="EW1170" s="307"/>
      <c r="EX1170" s="307"/>
      <c r="EY1170" s="307"/>
      <c r="EZ1170" s="307"/>
      <c r="FA1170" s="307"/>
      <c r="FB1170" s="307"/>
      <c r="FC1170" s="307"/>
      <c r="FD1170" s="307"/>
      <c r="FE1170" s="307"/>
      <c r="FF1170" s="307"/>
      <c r="FG1170" s="307"/>
      <c r="FH1170" s="307"/>
      <c r="FI1170" s="307"/>
      <c r="FJ1170" s="307"/>
      <c r="FK1170" s="307"/>
      <c r="FL1170" s="307"/>
      <c r="FM1170" s="307"/>
      <c r="FN1170" s="307"/>
      <c r="FO1170" s="307"/>
      <c r="FP1170" s="307"/>
      <c r="FQ1170" s="307"/>
      <c r="FR1170" s="307"/>
      <c r="FS1170" s="307"/>
      <c r="FT1170" s="307"/>
      <c r="FU1170" s="307"/>
      <c r="FV1170" s="307"/>
      <c r="FW1170" s="307"/>
      <c r="FX1170" s="307"/>
      <c r="FY1170" s="307"/>
      <c r="FZ1170" s="307"/>
      <c r="GA1170" s="307"/>
      <c r="GB1170" s="307"/>
      <c r="GC1170" s="307"/>
      <c r="GD1170" s="307"/>
      <c r="GE1170" s="307"/>
      <c r="GF1170" s="307"/>
      <c r="GG1170" s="307"/>
      <c r="GH1170" s="307"/>
      <c r="GI1170" s="307"/>
      <c r="GJ1170" s="307"/>
      <c r="GK1170" s="307"/>
      <c r="GL1170" s="307"/>
      <c r="GM1170" s="307"/>
      <c r="GN1170" s="307"/>
      <c r="GO1170" s="307"/>
      <c r="GP1170" s="307"/>
      <c r="GQ1170" s="307"/>
      <c r="GR1170" s="307"/>
      <c r="GS1170" s="307"/>
      <c r="GT1170" s="307"/>
      <c r="GU1170" s="307"/>
      <c r="GV1170" s="307"/>
      <c r="GW1170" s="307"/>
      <c r="GX1170" s="307"/>
      <c r="GY1170" s="307"/>
      <c r="GZ1170" s="307"/>
      <c r="HA1170" s="307"/>
      <c r="HB1170" s="307"/>
      <c r="HC1170" s="307"/>
      <c r="HD1170" s="307"/>
      <c r="HE1170" s="307"/>
      <c r="HF1170" s="307"/>
      <c r="HG1170" s="307"/>
      <c r="HH1170" s="307"/>
      <c r="HI1170" s="307"/>
      <c r="HJ1170" s="307"/>
      <c r="HK1170" s="307"/>
      <c r="HL1170" s="307"/>
      <c r="HM1170" s="307"/>
      <c r="HN1170" s="307"/>
      <c r="HO1170" s="307"/>
      <c r="HP1170" s="307"/>
      <c r="HQ1170" s="307"/>
      <c r="HR1170" s="307"/>
      <c r="HS1170" s="307"/>
      <c r="HT1170" s="307"/>
      <c r="HU1170" s="307"/>
      <c r="HV1170" s="307"/>
      <c r="HW1170" s="307"/>
      <c r="HX1170" s="307"/>
      <c r="HY1170" s="307"/>
      <c r="HZ1170" s="307"/>
      <c r="IA1170" s="307"/>
      <c r="IB1170" s="307"/>
      <c r="IC1170" s="307"/>
      <c r="ID1170" s="307"/>
      <c r="IE1170" s="307"/>
      <c r="IF1170" s="307"/>
      <c r="IG1170" s="307"/>
      <c r="IH1170" s="307"/>
      <c r="II1170" s="307"/>
      <c r="IJ1170" s="307"/>
      <c r="IK1170" s="307"/>
      <c r="IL1170" s="307"/>
      <c r="IM1170" s="307"/>
      <c r="IN1170" s="307"/>
      <c r="IO1170" s="307"/>
      <c r="IP1170" s="307"/>
      <c r="IQ1170" s="307"/>
      <c r="IR1170" s="307"/>
      <c r="IS1170" s="307"/>
      <c r="IT1170" s="307"/>
      <c r="IU1170" s="307"/>
      <c r="IV1170" s="307"/>
      <c r="IW1170" s="307"/>
      <c r="IX1170" s="307"/>
      <c r="IY1170" s="307"/>
      <c r="IZ1170" s="307"/>
      <c r="JA1170" s="307"/>
      <c r="JB1170" s="307"/>
      <c r="JC1170" s="307"/>
      <c r="JD1170" s="307"/>
      <c r="JE1170" s="307"/>
      <c r="JF1170" s="307"/>
      <c r="JG1170" s="307"/>
      <c r="JH1170" s="307"/>
      <c r="JI1170" s="307"/>
      <c r="JJ1170" s="307"/>
      <c r="JK1170" s="307"/>
      <c r="JL1170" s="307"/>
      <c r="JM1170" s="307"/>
      <c r="JN1170" s="307"/>
      <c r="JO1170" s="307"/>
      <c r="JP1170" s="307"/>
      <c r="JQ1170" s="307"/>
      <c r="JR1170" s="307"/>
      <c r="JS1170" s="307"/>
      <c r="JT1170" s="307"/>
      <c r="JU1170" s="307"/>
      <c r="JV1170" s="307"/>
      <c r="JW1170" s="307"/>
      <c r="JX1170" s="307"/>
      <c r="JY1170" s="307"/>
      <c r="JZ1170" s="307"/>
      <c r="KA1170" s="307"/>
      <c r="KB1170" s="307"/>
      <c r="KC1170" s="307"/>
      <c r="KD1170" s="307"/>
      <c r="KE1170" s="307"/>
      <c r="KF1170" s="307"/>
      <c r="KG1170" s="307"/>
      <c r="KH1170" s="307"/>
      <c r="KI1170" s="307"/>
      <c r="KJ1170" s="307"/>
      <c r="KK1170" s="307"/>
      <c r="KL1170" s="307"/>
      <c r="KM1170" s="307"/>
      <c r="KN1170" s="307"/>
      <c r="KO1170" s="307"/>
      <c r="KP1170" s="307"/>
      <c r="KQ1170" s="307"/>
      <c r="KR1170" s="307"/>
      <c r="KS1170" s="307"/>
      <c r="KT1170" s="307"/>
    </row>
    <row r="1171" spans="14:306" s="56" customFormat="1" ht="15" customHeight="1">
      <c r="N1171" s="410"/>
      <c r="O1171" s="410"/>
      <c r="P1171" s="311"/>
      <c r="Q1171" s="311"/>
      <c r="R1171" s="311"/>
      <c r="AJ1171" s="451">
        <v>64</v>
      </c>
      <c r="AK1171" s="449">
        <v>73</v>
      </c>
      <c r="AL1171" s="449">
        <v>4</v>
      </c>
      <c r="AM1171" s="450" t="s">
        <v>1244</v>
      </c>
      <c r="AN1171" s="450" t="s">
        <v>368</v>
      </c>
      <c r="CB1171" s="307"/>
      <c r="CC1171" s="307"/>
      <c r="CD1171" s="307"/>
      <c r="CE1171" s="307"/>
      <c r="CF1171" s="307"/>
      <c r="CG1171" s="307"/>
      <c r="CH1171" s="307"/>
      <c r="CI1171" s="307"/>
      <c r="CJ1171" s="307"/>
      <c r="CK1171" s="307"/>
      <c r="CL1171" s="307"/>
      <c r="CM1171" s="307"/>
      <c r="CN1171" s="307"/>
      <c r="CO1171" s="307"/>
      <c r="CP1171" s="307"/>
      <c r="CQ1171" s="307"/>
      <c r="CR1171" s="307"/>
      <c r="CS1171" s="307"/>
      <c r="CT1171" s="307"/>
      <c r="CU1171" s="307"/>
      <c r="CV1171" s="307"/>
      <c r="CW1171" s="307"/>
      <c r="CX1171" s="307"/>
      <c r="CY1171" s="307"/>
      <c r="CZ1171" s="307"/>
      <c r="DA1171" s="307"/>
      <c r="DB1171" s="307"/>
      <c r="DC1171" s="307"/>
      <c r="DD1171" s="307"/>
      <c r="DE1171" s="307"/>
      <c r="DF1171" s="307"/>
      <c r="DG1171" s="307"/>
      <c r="DH1171" s="307"/>
      <c r="DI1171" s="390"/>
      <c r="DJ1171" s="390"/>
      <c r="DK1171" s="307"/>
      <c r="DL1171" s="307"/>
      <c r="DM1171" s="307"/>
      <c r="DN1171" s="307"/>
      <c r="DO1171" s="307"/>
      <c r="DP1171" s="307"/>
      <c r="DQ1171" s="307"/>
      <c r="DR1171" s="307"/>
      <c r="DS1171" s="307"/>
      <c r="DT1171" s="307"/>
      <c r="DU1171" s="307"/>
      <c r="DV1171" s="307"/>
      <c r="DW1171" s="307"/>
      <c r="DX1171" s="307"/>
      <c r="DY1171" s="307"/>
      <c r="DZ1171" s="307"/>
      <c r="EA1171" s="307"/>
      <c r="EB1171" s="307"/>
      <c r="EC1171" s="307"/>
      <c r="ED1171" s="307"/>
      <c r="EE1171" s="307"/>
      <c r="EF1171" s="307"/>
      <c r="EG1171" s="307"/>
      <c r="EH1171" s="307"/>
      <c r="EI1171" s="307"/>
      <c r="EJ1171" s="307"/>
      <c r="EK1171" s="307"/>
      <c r="EL1171" s="307"/>
      <c r="EM1171" s="307"/>
      <c r="EN1171" s="307"/>
      <c r="EO1171" s="307"/>
      <c r="EP1171" s="307"/>
      <c r="EQ1171" s="307"/>
      <c r="ER1171" s="307"/>
      <c r="ES1171" s="307"/>
      <c r="ET1171" s="307"/>
      <c r="EU1171" s="390"/>
      <c r="EV1171" s="390"/>
      <c r="EW1171" s="307"/>
      <c r="EX1171" s="307"/>
      <c r="EY1171" s="307"/>
      <c r="EZ1171" s="307"/>
      <c r="FA1171" s="307"/>
      <c r="FB1171" s="307"/>
      <c r="FC1171" s="307"/>
      <c r="FD1171" s="307"/>
      <c r="FE1171" s="307"/>
      <c r="FF1171" s="307"/>
      <c r="FG1171" s="307"/>
      <c r="FH1171" s="307"/>
      <c r="FI1171" s="307"/>
      <c r="FJ1171" s="307"/>
      <c r="FK1171" s="307"/>
      <c r="FL1171" s="307"/>
      <c r="FM1171" s="307"/>
      <c r="FN1171" s="307"/>
      <c r="FO1171" s="307"/>
      <c r="FP1171" s="307"/>
      <c r="FQ1171" s="307"/>
      <c r="FR1171" s="307"/>
      <c r="FS1171" s="307"/>
      <c r="FT1171" s="307"/>
      <c r="FU1171" s="307"/>
      <c r="FV1171" s="307"/>
      <c r="FW1171" s="307"/>
      <c r="FX1171" s="307"/>
      <c r="FY1171" s="307"/>
      <c r="FZ1171" s="307"/>
      <c r="GA1171" s="307"/>
      <c r="GB1171" s="307"/>
      <c r="GC1171" s="307"/>
      <c r="GD1171" s="307"/>
      <c r="GE1171" s="307"/>
      <c r="GF1171" s="307"/>
      <c r="GG1171" s="307"/>
      <c r="GH1171" s="307"/>
      <c r="GI1171" s="307"/>
      <c r="GJ1171" s="307"/>
      <c r="GK1171" s="307"/>
      <c r="GL1171" s="307"/>
      <c r="GM1171" s="307"/>
      <c r="GN1171" s="307"/>
      <c r="GO1171" s="307"/>
      <c r="GP1171" s="307"/>
      <c r="GQ1171" s="307"/>
      <c r="GR1171" s="307"/>
      <c r="GS1171" s="307"/>
      <c r="GT1171" s="307"/>
      <c r="GU1171" s="307"/>
      <c r="GV1171" s="307"/>
      <c r="GW1171" s="307"/>
      <c r="GX1171" s="307"/>
      <c r="GY1171" s="307"/>
      <c r="GZ1171" s="307"/>
      <c r="HA1171" s="307"/>
      <c r="HB1171" s="307"/>
      <c r="HC1171" s="307"/>
      <c r="HD1171" s="307"/>
      <c r="HE1171" s="307"/>
      <c r="HF1171" s="307"/>
      <c r="HG1171" s="307"/>
      <c r="HH1171" s="307"/>
      <c r="HI1171" s="307"/>
      <c r="HJ1171" s="307"/>
      <c r="HK1171" s="307"/>
      <c r="HL1171" s="307"/>
      <c r="HM1171" s="307"/>
      <c r="HN1171" s="307"/>
      <c r="HO1171" s="307"/>
      <c r="HP1171" s="307"/>
      <c r="HQ1171" s="307"/>
      <c r="HR1171" s="307"/>
      <c r="HS1171" s="307"/>
      <c r="HT1171" s="307"/>
      <c r="HU1171" s="307"/>
      <c r="HV1171" s="307"/>
      <c r="HW1171" s="307"/>
      <c r="HX1171" s="307"/>
      <c r="HY1171" s="307"/>
      <c r="HZ1171" s="307"/>
      <c r="IA1171" s="307"/>
      <c r="IB1171" s="307"/>
      <c r="IC1171" s="307"/>
      <c r="ID1171" s="307"/>
      <c r="IE1171" s="307"/>
      <c r="IF1171" s="307"/>
      <c r="IG1171" s="307"/>
      <c r="IH1171" s="307"/>
      <c r="II1171" s="307"/>
      <c r="IJ1171" s="307"/>
      <c r="IK1171" s="307"/>
      <c r="IL1171" s="307"/>
      <c r="IM1171" s="307"/>
      <c r="IN1171" s="307"/>
      <c r="IO1171" s="307"/>
      <c r="IP1171" s="307"/>
      <c r="IQ1171" s="307"/>
      <c r="IR1171" s="307"/>
      <c r="IS1171" s="307"/>
      <c r="IT1171" s="307"/>
      <c r="IU1171" s="307"/>
      <c r="IV1171" s="307"/>
      <c r="IW1171" s="307"/>
      <c r="IX1171" s="307"/>
      <c r="IY1171" s="307"/>
      <c r="IZ1171" s="307"/>
      <c r="JA1171" s="307"/>
      <c r="JB1171" s="307"/>
      <c r="JC1171" s="307"/>
      <c r="JD1171" s="307"/>
      <c r="JE1171" s="307"/>
      <c r="JF1171" s="307"/>
      <c r="JG1171" s="307"/>
      <c r="JH1171" s="307"/>
      <c r="JI1171" s="307"/>
      <c r="JJ1171" s="307"/>
      <c r="JK1171" s="307"/>
      <c r="JL1171" s="307"/>
      <c r="JM1171" s="307"/>
      <c r="JN1171" s="307"/>
      <c r="JO1171" s="307"/>
      <c r="JP1171" s="307"/>
      <c r="JQ1171" s="307"/>
      <c r="JR1171" s="307"/>
      <c r="JS1171" s="307"/>
      <c r="JT1171" s="307"/>
      <c r="JU1171" s="307"/>
      <c r="JV1171" s="307"/>
      <c r="JW1171" s="307"/>
      <c r="JX1171" s="307"/>
      <c r="JY1171" s="307"/>
      <c r="JZ1171" s="307"/>
      <c r="KA1171" s="307"/>
      <c r="KB1171" s="307"/>
      <c r="KC1171" s="307"/>
      <c r="KD1171" s="307"/>
      <c r="KE1171" s="307"/>
      <c r="KF1171" s="307"/>
      <c r="KG1171" s="307"/>
      <c r="KH1171" s="307"/>
      <c r="KI1171" s="307"/>
      <c r="KJ1171" s="307"/>
      <c r="KK1171" s="307"/>
      <c r="KL1171" s="307"/>
      <c r="KM1171" s="307"/>
      <c r="KN1171" s="307"/>
      <c r="KO1171" s="307"/>
      <c r="KP1171" s="307"/>
      <c r="KQ1171" s="307"/>
      <c r="KR1171" s="307"/>
      <c r="KS1171" s="307"/>
      <c r="KT1171" s="307"/>
    </row>
    <row r="1172" spans="14:306" s="56" customFormat="1" ht="15" customHeight="1">
      <c r="N1172" s="410"/>
      <c r="O1172" s="410"/>
      <c r="P1172" s="311"/>
      <c r="Q1172" s="311"/>
      <c r="R1172" s="311"/>
      <c r="AJ1172" s="451">
        <v>65</v>
      </c>
      <c r="AK1172" s="449">
        <v>73</v>
      </c>
      <c r="AL1172" s="449">
        <v>4</v>
      </c>
      <c r="AM1172" s="450" t="s">
        <v>1244</v>
      </c>
      <c r="AN1172" s="450" t="s">
        <v>368</v>
      </c>
      <c r="CB1172" s="307"/>
      <c r="CC1172" s="307"/>
      <c r="CD1172" s="307"/>
      <c r="CE1172" s="307"/>
      <c r="CF1172" s="307"/>
      <c r="CG1172" s="307"/>
      <c r="CH1172" s="307"/>
      <c r="CI1172" s="307"/>
      <c r="CJ1172" s="307"/>
      <c r="CK1172" s="307"/>
      <c r="CL1172" s="307"/>
      <c r="CM1172" s="307"/>
      <c r="CN1172" s="307"/>
      <c r="CO1172" s="307"/>
      <c r="CP1172" s="307"/>
      <c r="CQ1172" s="307"/>
      <c r="CR1172" s="307"/>
      <c r="CS1172" s="307"/>
      <c r="CT1172" s="307"/>
      <c r="CU1172" s="307"/>
      <c r="CV1172" s="307"/>
      <c r="CW1172" s="307"/>
      <c r="CX1172" s="307"/>
      <c r="CY1172" s="307"/>
      <c r="CZ1172" s="307"/>
      <c r="DA1172" s="307"/>
      <c r="DB1172" s="307"/>
      <c r="DC1172" s="307"/>
      <c r="DD1172" s="307"/>
      <c r="DE1172" s="307"/>
      <c r="DF1172" s="307"/>
      <c r="DG1172" s="307"/>
      <c r="DH1172" s="307"/>
      <c r="DI1172" s="390"/>
      <c r="DJ1172" s="390"/>
      <c r="DK1172" s="307"/>
      <c r="DL1172" s="307"/>
      <c r="DM1172" s="307"/>
      <c r="DN1172" s="307"/>
      <c r="DO1172" s="307"/>
      <c r="DP1172" s="307"/>
      <c r="DQ1172" s="307"/>
      <c r="DR1172" s="307"/>
      <c r="DS1172" s="307"/>
      <c r="DT1172" s="307"/>
      <c r="DU1172" s="307"/>
      <c r="DV1172" s="307"/>
      <c r="DW1172" s="307"/>
      <c r="DX1172" s="307"/>
      <c r="DY1172" s="307"/>
      <c r="DZ1172" s="307"/>
      <c r="EA1172" s="307"/>
      <c r="EB1172" s="307"/>
      <c r="EC1172" s="307"/>
      <c r="ED1172" s="307"/>
      <c r="EE1172" s="307"/>
      <c r="EF1172" s="307"/>
      <c r="EG1172" s="307"/>
      <c r="EH1172" s="307"/>
      <c r="EI1172" s="307"/>
      <c r="EJ1172" s="307"/>
      <c r="EK1172" s="307"/>
      <c r="EL1172" s="307"/>
      <c r="EM1172" s="307"/>
      <c r="EN1172" s="307"/>
      <c r="EO1172" s="307"/>
      <c r="EP1172" s="307"/>
      <c r="EQ1172" s="307"/>
      <c r="ER1172" s="307"/>
      <c r="ES1172" s="307"/>
      <c r="ET1172" s="307"/>
      <c r="EU1172" s="390"/>
      <c r="EV1172" s="390"/>
      <c r="EW1172" s="307"/>
      <c r="EX1172" s="307"/>
      <c r="EY1172" s="307"/>
      <c r="EZ1172" s="307"/>
      <c r="FA1172" s="307"/>
      <c r="FB1172" s="307"/>
      <c r="FC1172" s="307"/>
      <c r="FD1172" s="307"/>
      <c r="FE1172" s="307"/>
      <c r="FF1172" s="307"/>
      <c r="FG1172" s="307"/>
      <c r="FH1172" s="307"/>
      <c r="FI1172" s="307"/>
      <c r="FJ1172" s="307"/>
      <c r="FK1172" s="307"/>
      <c r="FL1172" s="307"/>
      <c r="FM1172" s="307"/>
      <c r="FN1172" s="307"/>
      <c r="FO1172" s="307"/>
      <c r="FP1172" s="307"/>
      <c r="FQ1172" s="307"/>
      <c r="FR1172" s="307"/>
      <c r="FS1172" s="307"/>
      <c r="FT1172" s="307"/>
      <c r="FU1172" s="307"/>
      <c r="FV1172" s="307"/>
      <c r="FW1172" s="307"/>
      <c r="FX1172" s="307"/>
      <c r="FY1172" s="307"/>
      <c r="FZ1172" s="307"/>
      <c r="GA1172" s="307"/>
      <c r="GB1172" s="307"/>
      <c r="GC1172" s="307"/>
      <c r="GD1172" s="307"/>
      <c r="GE1172" s="307"/>
      <c r="GF1172" s="307"/>
      <c r="GG1172" s="307"/>
      <c r="GH1172" s="307"/>
      <c r="GI1172" s="307"/>
      <c r="GJ1172" s="307"/>
      <c r="GK1172" s="307"/>
      <c r="GL1172" s="307"/>
      <c r="GM1172" s="307"/>
      <c r="GN1172" s="307"/>
      <c r="GO1172" s="307"/>
      <c r="GP1172" s="307"/>
      <c r="GQ1172" s="307"/>
      <c r="GR1172" s="307"/>
      <c r="GS1172" s="307"/>
      <c r="GT1172" s="307"/>
      <c r="GU1172" s="307"/>
      <c r="GV1172" s="307"/>
      <c r="GW1172" s="307"/>
      <c r="GX1172" s="307"/>
      <c r="GY1172" s="307"/>
      <c r="GZ1172" s="307"/>
      <c r="HA1172" s="307"/>
      <c r="HB1172" s="307"/>
      <c r="HC1172" s="307"/>
      <c r="HD1172" s="307"/>
      <c r="HE1172" s="307"/>
      <c r="HF1172" s="307"/>
      <c r="HG1172" s="307"/>
      <c r="HH1172" s="307"/>
      <c r="HI1172" s="307"/>
      <c r="HJ1172" s="307"/>
      <c r="HK1172" s="307"/>
      <c r="HL1172" s="307"/>
      <c r="HM1172" s="307"/>
      <c r="HN1172" s="307"/>
      <c r="HO1172" s="307"/>
      <c r="HP1172" s="307"/>
      <c r="HQ1172" s="307"/>
      <c r="HR1172" s="307"/>
      <c r="HS1172" s="307"/>
      <c r="HT1172" s="307"/>
      <c r="HU1172" s="307"/>
      <c r="HV1172" s="307"/>
      <c r="HW1172" s="307"/>
      <c r="HX1172" s="307"/>
      <c r="HY1172" s="307"/>
      <c r="HZ1172" s="307"/>
      <c r="IA1172" s="307"/>
      <c r="IB1172" s="307"/>
      <c r="IC1172" s="307"/>
      <c r="ID1172" s="307"/>
      <c r="IE1172" s="307"/>
      <c r="IF1172" s="307"/>
      <c r="IG1172" s="307"/>
      <c r="IH1172" s="307"/>
      <c r="II1172" s="307"/>
      <c r="IJ1172" s="307"/>
      <c r="IK1172" s="307"/>
      <c r="IL1172" s="307"/>
      <c r="IM1172" s="307"/>
      <c r="IN1172" s="307"/>
      <c r="IO1172" s="307"/>
      <c r="IP1172" s="307"/>
      <c r="IQ1172" s="307"/>
      <c r="IR1172" s="307"/>
      <c r="IS1172" s="307"/>
      <c r="IT1172" s="307"/>
      <c r="IU1172" s="307"/>
      <c r="IV1172" s="307"/>
      <c r="IW1172" s="307"/>
      <c r="IX1172" s="307"/>
      <c r="IY1172" s="307"/>
      <c r="IZ1172" s="307"/>
      <c r="JA1172" s="307"/>
      <c r="JB1172" s="307"/>
      <c r="JC1172" s="307"/>
      <c r="JD1172" s="307"/>
      <c r="JE1172" s="307"/>
      <c r="JF1172" s="307"/>
      <c r="JG1172" s="307"/>
      <c r="JH1172" s="307"/>
      <c r="JI1172" s="307"/>
      <c r="JJ1172" s="307"/>
      <c r="JK1172" s="307"/>
      <c r="JL1172" s="307"/>
      <c r="JM1172" s="307"/>
      <c r="JN1172" s="307"/>
      <c r="JO1172" s="307"/>
      <c r="JP1172" s="307"/>
      <c r="JQ1172" s="307"/>
      <c r="JR1172" s="307"/>
      <c r="JS1172" s="307"/>
      <c r="JT1172" s="307"/>
      <c r="JU1172" s="307"/>
      <c r="JV1172" s="307"/>
      <c r="JW1172" s="307"/>
      <c r="JX1172" s="307"/>
      <c r="JY1172" s="307"/>
      <c r="JZ1172" s="307"/>
      <c r="KA1172" s="307"/>
      <c r="KB1172" s="307"/>
      <c r="KC1172" s="307"/>
      <c r="KD1172" s="307"/>
      <c r="KE1172" s="307"/>
      <c r="KF1172" s="307"/>
      <c r="KG1172" s="307"/>
      <c r="KH1172" s="307"/>
      <c r="KI1172" s="307"/>
      <c r="KJ1172" s="307"/>
      <c r="KK1172" s="307"/>
      <c r="KL1172" s="307"/>
      <c r="KM1172" s="307"/>
      <c r="KN1172" s="307"/>
      <c r="KO1172" s="307"/>
      <c r="KP1172" s="307"/>
      <c r="KQ1172" s="307"/>
      <c r="KR1172" s="307"/>
      <c r="KS1172" s="307"/>
      <c r="KT1172" s="307"/>
    </row>
    <row r="1173" spans="14:306" s="56" customFormat="1" ht="15" customHeight="1">
      <c r="N1173" s="410"/>
      <c r="O1173" s="410"/>
      <c r="P1173" s="311"/>
      <c r="Q1173" s="311"/>
      <c r="R1173" s="311"/>
      <c r="AJ1173" s="451">
        <v>66</v>
      </c>
      <c r="AK1173" s="449">
        <v>74</v>
      </c>
      <c r="AL1173" s="449">
        <v>4</v>
      </c>
      <c r="AM1173" s="450" t="s">
        <v>1245</v>
      </c>
      <c r="AN1173" s="450" t="s">
        <v>1246</v>
      </c>
      <c r="CB1173" s="307"/>
      <c r="CC1173" s="307"/>
      <c r="CD1173" s="307"/>
      <c r="CE1173" s="307"/>
      <c r="CF1173" s="307"/>
      <c r="CG1173" s="307"/>
      <c r="CH1173" s="307"/>
      <c r="CI1173" s="307"/>
      <c r="CJ1173" s="307"/>
      <c r="CK1173" s="307"/>
      <c r="CL1173" s="307"/>
      <c r="CM1173" s="307"/>
      <c r="CN1173" s="307"/>
      <c r="CO1173" s="307"/>
      <c r="CP1173" s="307"/>
      <c r="CQ1173" s="307"/>
      <c r="CR1173" s="307"/>
      <c r="CS1173" s="307"/>
      <c r="CT1173" s="307"/>
      <c r="CU1173" s="307"/>
      <c r="CV1173" s="307"/>
      <c r="CW1173" s="307"/>
      <c r="CX1173" s="307"/>
      <c r="CY1173" s="307"/>
      <c r="CZ1173" s="307"/>
      <c r="DA1173" s="307"/>
      <c r="DB1173" s="307"/>
      <c r="DC1173" s="307"/>
      <c r="DD1173" s="307"/>
      <c r="DE1173" s="307"/>
      <c r="DF1173" s="307"/>
      <c r="DG1173" s="307"/>
      <c r="DH1173" s="307"/>
      <c r="DI1173" s="390"/>
      <c r="DJ1173" s="390"/>
      <c r="DK1173" s="307"/>
      <c r="DL1173" s="307"/>
      <c r="DM1173" s="307"/>
      <c r="DN1173" s="307"/>
      <c r="DO1173" s="307"/>
      <c r="DP1173" s="307"/>
      <c r="DQ1173" s="307"/>
      <c r="DR1173" s="307"/>
      <c r="DS1173" s="307"/>
      <c r="DT1173" s="307"/>
      <c r="DU1173" s="307"/>
      <c r="DV1173" s="307"/>
      <c r="DW1173" s="307"/>
      <c r="DX1173" s="307"/>
      <c r="DY1173" s="307"/>
      <c r="DZ1173" s="307"/>
      <c r="EA1173" s="307"/>
      <c r="EB1173" s="307"/>
      <c r="EC1173" s="307"/>
      <c r="ED1173" s="307"/>
      <c r="EE1173" s="307"/>
      <c r="EF1173" s="307"/>
      <c r="EG1173" s="307"/>
      <c r="EH1173" s="307"/>
      <c r="EI1173" s="307"/>
      <c r="EJ1173" s="307"/>
      <c r="EK1173" s="307"/>
      <c r="EL1173" s="307"/>
      <c r="EM1173" s="307"/>
      <c r="EN1173" s="307"/>
      <c r="EO1173" s="307"/>
      <c r="EP1173" s="307"/>
      <c r="EQ1173" s="307"/>
      <c r="ER1173" s="307"/>
      <c r="ES1173" s="307"/>
      <c r="ET1173" s="307"/>
      <c r="EU1173" s="390"/>
      <c r="EV1173" s="390"/>
      <c r="EW1173" s="307"/>
      <c r="EX1173" s="307"/>
      <c r="EY1173" s="307"/>
      <c r="EZ1173" s="307"/>
      <c r="FA1173" s="307"/>
      <c r="FB1173" s="307"/>
      <c r="FC1173" s="307"/>
      <c r="FD1173" s="307"/>
      <c r="FE1173" s="307"/>
      <c r="FF1173" s="307"/>
      <c r="FG1173" s="307"/>
      <c r="FH1173" s="307"/>
      <c r="FI1173" s="307"/>
      <c r="FJ1173" s="307"/>
      <c r="FK1173" s="307"/>
      <c r="FL1173" s="307"/>
      <c r="FM1173" s="307"/>
      <c r="FN1173" s="307"/>
      <c r="FO1173" s="307"/>
      <c r="FP1173" s="307"/>
      <c r="FQ1173" s="307"/>
      <c r="FR1173" s="307"/>
      <c r="FS1173" s="307"/>
      <c r="FT1173" s="307"/>
      <c r="FU1173" s="307"/>
      <c r="FV1173" s="307"/>
      <c r="FW1173" s="307"/>
      <c r="FX1173" s="307"/>
      <c r="FY1173" s="307"/>
      <c r="FZ1173" s="307"/>
      <c r="GA1173" s="307"/>
      <c r="GB1173" s="307"/>
      <c r="GC1173" s="307"/>
      <c r="GD1173" s="307"/>
      <c r="GE1173" s="307"/>
      <c r="GF1173" s="307"/>
      <c r="GG1173" s="307"/>
      <c r="GH1173" s="307"/>
      <c r="GI1173" s="307"/>
      <c r="GJ1173" s="307"/>
      <c r="GK1173" s="307"/>
      <c r="GL1173" s="307"/>
      <c r="GM1173" s="307"/>
      <c r="GN1173" s="307"/>
      <c r="GO1173" s="307"/>
      <c r="GP1173" s="307"/>
      <c r="GQ1173" s="307"/>
      <c r="GR1173" s="307"/>
      <c r="GS1173" s="307"/>
      <c r="GT1173" s="307"/>
      <c r="GU1173" s="307"/>
      <c r="GV1173" s="307"/>
      <c r="GW1173" s="307"/>
      <c r="GX1173" s="307"/>
      <c r="GY1173" s="307"/>
      <c r="GZ1173" s="307"/>
      <c r="HA1173" s="307"/>
      <c r="HB1173" s="307"/>
      <c r="HC1173" s="307"/>
      <c r="HD1173" s="307"/>
      <c r="HE1173" s="307"/>
      <c r="HF1173" s="307"/>
      <c r="HG1173" s="307"/>
      <c r="HH1173" s="307"/>
      <c r="HI1173" s="307"/>
      <c r="HJ1173" s="307"/>
      <c r="HK1173" s="307"/>
      <c r="HL1173" s="307"/>
      <c r="HM1173" s="307"/>
      <c r="HN1173" s="307"/>
      <c r="HO1173" s="307"/>
      <c r="HP1173" s="307"/>
      <c r="HQ1173" s="307"/>
      <c r="HR1173" s="307"/>
      <c r="HS1173" s="307"/>
      <c r="HT1173" s="307"/>
      <c r="HU1173" s="307"/>
      <c r="HV1173" s="307"/>
      <c r="HW1173" s="307"/>
      <c r="HX1173" s="307"/>
      <c r="HY1173" s="307"/>
      <c r="HZ1173" s="307"/>
      <c r="IA1173" s="307"/>
      <c r="IB1173" s="307"/>
      <c r="IC1173" s="307"/>
      <c r="ID1173" s="307"/>
      <c r="IE1173" s="307"/>
      <c r="IF1173" s="307"/>
      <c r="IG1173" s="307"/>
      <c r="IH1173" s="307"/>
      <c r="II1173" s="307"/>
      <c r="IJ1173" s="307"/>
      <c r="IK1173" s="307"/>
      <c r="IL1173" s="307"/>
      <c r="IM1173" s="307"/>
      <c r="IN1173" s="307"/>
      <c r="IO1173" s="307"/>
      <c r="IP1173" s="307"/>
      <c r="IQ1173" s="307"/>
      <c r="IR1173" s="307"/>
      <c r="IS1173" s="307"/>
      <c r="IT1173" s="307"/>
      <c r="IU1173" s="307"/>
      <c r="IV1173" s="307"/>
      <c r="IW1173" s="307"/>
      <c r="IX1173" s="307"/>
      <c r="IY1173" s="307"/>
      <c r="IZ1173" s="307"/>
      <c r="JA1173" s="307"/>
      <c r="JB1173" s="307"/>
      <c r="JC1173" s="307"/>
      <c r="JD1173" s="307"/>
      <c r="JE1173" s="307"/>
      <c r="JF1173" s="307"/>
      <c r="JG1173" s="307"/>
      <c r="JH1173" s="307"/>
      <c r="JI1173" s="307"/>
      <c r="JJ1173" s="307"/>
      <c r="JK1173" s="307"/>
      <c r="JL1173" s="307"/>
      <c r="JM1173" s="307"/>
      <c r="JN1173" s="307"/>
      <c r="JO1173" s="307"/>
      <c r="JP1173" s="307"/>
      <c r="JQ1173" s="307"/>
      <c r="JR1173" s="307"/>
      <c r="JS1173" s="307"/>
      <c r="JT1173" s="307"/>
      <c r="JU1173" s="307"/>
      <c r="JV1173" s="307"/>
      <c r="JW1173" s="307"/>
      <c r="JX1173" s="307"/>
      <c r="JY1173" s="307"/>
      <c r="JZ1173" s="307"/>
      <c r="KA1173" s="307"/>
      <c r="KB1173" s="307"/>
      <c r="KC1173" s="307"/>
      <c r="KD1173" s="307"/>
      <c r="KE1173" s="307"/>
      <c r="KF1173" s="307"/>
      <c r="KG1173" s="307"/>
      <c r="KH1173" s="307"/>
      <c r="KI1173" s="307"/>
      <c r="KJ1173" s="307"/>
      <c r="KK1173" s="307"/>
      <c r="KL1173" s="307"/>
      <c r="KM1173" s="307"/>
      <c r="KN1173" s="307"/>
      <c r="KO1173" s="307"/>
      <c r="KP1173" s="307"/>
      <c r="KQ1173" s="307"/>
      <c r="KR1173" s="307"/>
      <c r="KS1173" s="307"/>
      <c r="KT1173" s="307"/>
    </row>
    <row r="1174" spans="14:306" s="56" customFormat="1" ht="15" customHeight="1">
      <c r="N1174" s="410"/>
      <c r="O1174" s="410"/>
      <c r="P1174" s="311"/>
      <c r="Q1174" s="311"/>
      <c r="R1174" s="311"/>
      <c r="AJ1174" s="451">
        <v>67</v>
      </c>
      <c r="AK1174" s="449">
        <v>75</v>
      </c>
      <c r="AL1174" s="449">
        <v>5</v>
      </c>
      <c r="AM1174" s="450" t="s">
        <v>1247</v>
      </c>
      <c r="AN1174" s="450" t="s">
        <v>369</v>
      </c>
      <c r="CB1174" s="307"/>
      <c r="CC1174" s="307"/>
      <c r="CD1174" s="307"/>
      <c r="CE1174" s="307"/>
      <c r="CF1174" s="307"/>
      <c r="CG1174" s="307"/>
      <c r="CH1174" s="307"/>
      <c r="CI1174" s="307"/>
      <c r="CJ1174" s="307"/>
      <c r="CK1174" s="307"/>
      <c r="CL1174" s="307"/>
      <c r="CM1174" s="307"/>
      <c r="CN1174" s="307"/>
      <c r="CO1174" s="307"/>
      <c r="CP1174" s="307"/>
      <c r="CQ1174" s="307"/>
      <c r="CR1174" s="307"/>
      <c r="CS1174" s="307"/>
      <c r="CT1174" s="307"/>
      <c r="CU1174" s="307"/>
      <c r="CV1174" s="307"/>
      <c r="CW1174" s="307"/>
      <c r="CX1174" s="307"/>
      <c r="CY1174" s="307"/>
      <c r="CZ1174" s="307"/>
      <c r="DA1174" s="307"/>
      <c r="DB1174" s="307"/>
      <c r="DC1174" s="307"/>
      <c r="DD1174" s="307"/>
      <c r="DE1174" s="307"/>
      <c r="DF1174" s="307"/>
      <c r="DG1174" s="307"/>
      <c r="DH1174" s="307"/>
      <c r="DI1174" s="390"/>
      <c r="DJ1174" s="390"/>
      <c r="DK1174" s="307"/>
      <c r="DL1174" s="307"/>
      <c r="DM1174" s="307"/>
      <c r="DN1174" s="307"/>
      <c r="DO1174" s="307"/>
      <c r="DP1174" s="307"/>
      <c r="DQ1174" s="307"/>
      <c r="DR1174" s="307"/>
      <c r="DS1174" s="307"/>
      <c r="DT1174" s="307"/>
      <c r="DU1174" s="307"/>
      <c r="DV1174" s="307"/>
      <c r="DW1174" s="307"/>
      <c r="DX1174" s="307"/>
      <c r="DY1174" s="307"/>
      <c r="DZ1174" s="307"/>
      <c r="EA1174" s="307"/>
      <c r="EB1174" s="307"/>
      <c r="EC1174" s="307"/>
      <c r="ED1174" s="307"/>
      <c r="EE1174" s="307"/>
      <c r="EF1174" s="307"/>
      <c r="EG1174" s="307"/>
      <c r="EH1174" s="307"/>
      <c r="EI1174" s="307"/>
      <c r="EJ1174" s="307"/>
      <c r="EK1174" s="307"/>
      <c r="EL1174" s="307"/>
      <c r="EM1174" s="307"/>
      <c r="EN1174" s="307"/>
      <c r="EO1174" s="307"/>
      <c r="EP1174" s="307"/>
      <c r="EQ1174" s="307"/>
      <c r="ER1174" s="307"/>
      <c r="ES1174" s="307"/>
      <c r="ET1174" s="307"/>
      <c r="EU1174" s="390"/>
      <c r="EV1174" s="390"/>
      <c r="EW1174" s="307"/>
      <c r="EX1174" s="307"/>
      <c r="EY1174" s="307"/>
      <c r="EZ1174" s="307"/>
      <c r="FA1174" s="307"/>
      <c r="FB1174" s="307"/>
      <c r="FC1174" s="307"/>
      <c r="FD1174" s="307"/>
      <c r="FE1174" s="307"/>
      <c r="FF1174" s="307"/>
      <c r="FG1174" s="307"/>
      <c r="FH1174" s="307"/>
      <c r="FI1174" s="307"/>
      <c r="FJ1174" s="307"/>
      <c r="FK1174" s="307"/>
      <c r="FL1174" s="307"/>
      <c r="FM1174" s="307"/>
      <c r="FN1174" s="307"/>
      <c r="FO1174" s="307"/>
      <c r="FP1174" s="307"/>
      <c r="FQ1174" s="307"/>
      <c r="FR1174" s="307"/>
      <c r="FS1174" s="307"/>
      <c r="FT1174" s="307"/>
      <c r="FU1174" s="307"/>
      <c r="FV1174" s="307"/>
      <c r="FW1174" s="307"/>
      <c r="FX1174" s="307"/>
      <c r="FY1174" s="307"/>
      <c r="FZ1174" s="307"/>
      <c r="GA1174" s="307"/>
      <c r="GB1174" s="307"/>
      <c r="GC1174" s="307"/>
      <c r="GD1174" s="307"/>
      <c r="GE1174" s="307"/>
      <c r="GF1174" s="307"/>
      <c r="GG1174" s="307"/>
      <c r="GH1174" s="307"/>
      <c r="GI1174" s="307"/>
      <c r="GJ1174" s="307"/>
      <c r="GK1174" s="307"/>
      <c r="GL1174" s="307"/>
      <c r="GM1174" s="307"/>
      <c r="GN1174" s="307"/>
      <c r="GO1174" s="307"/>
      <c r="GP1174" s="307"/>
      <c r="GQ1174" s="307"/>
      <c r="GR1174" s="307"/>
      <c r="GS1174" s="307"/>
      <c r="GT1174" s="307"/>
      <c r="GU1174" s="307"/>
      <c r="GV1174" s="307"/>
      <c r="GW1174" s="307"/>
      <c r="GX1174" s="307"/>
      <c r="GY1174" s="307"/>
      <c r="GZ1174" s="307"/>
      <c r="HA1174" s="307"/>
      <c r="HB1174" s="307"/>
      <c r="HC1174" s="307"/>
      <c r="HD1174" s="307"/>
      <c r="HE1174" s="307"/>
      <c r="HF1174" s="307"/>
      <c r="HG1174" s="307"/>
      <c r="HH1174" s="307"/>
      <c r="HI1174" s="307"/>
      <c r="HJ1174" s="307"/>
      <c r="HK1174" s="307"/>
      <c r="HL1174" s="307"/>
      <c r="HM1174" s="307"/>
      <c r="HN1174" s="307"/>
      <c r="HO1174" s="307"/>
      <c r="HP1174" s="307"/>
      <c r="HQ1174" s="307"/>
      <c r="HR1174" s="307"/>
      <c r="HS1174" s="307"/>
      <c r="HT1174" s="307"/>
      <c r="HU1174" s="307"/>
      <c r="HV1174" s="307"/>
      <c r="HW1174" s="307"/>
      <c r="HX1174" s="307"/>
      <c r="HY1174" s="307"/>
      <c r="HZ1174" s="307"/>
      <c r="IA1174" s="307"/>
      <c r="IB1174" s="307"/>
      <c r="IC1174" s="307"/>
      <c r="ID1174" s="307"/>
      <c r="IE1174" s="307"/>
      <c r="IF1174" s="307"/>
      <c r="IG1174" s="307"/>
      <c r="IH1174" s="307"/>
      <c r="II1174" s="307"/>
      <c r="IJ1174" s="307"/>
      <c r="IK1174" s="307"/>
      <c r="IL1174" s="307"/>
      <c r="IM1174" s="307"/>
      <c r="IN1174" s="307"/>
      <c r="IO1174" s="307"/>
      <c r="IP1174" s="307"/>
      <c r="IQ1174" s="307"/>
      <c r="IR1174" s="307"/>
      <c r="IS1174" s="307"/>
      <c r="IT1174" s="307"/>
      <c r="IU1174" s="307"/>
      <c r="IV1174" s="307"/>
      <c r="IW1174" s="307"/>
      <c r="IX1174" s="307"/>
      <c r="IY1174" s="307"/>
      <c r="IZ1174" s="307"/>
      <c r="JA1174" s="307"/>
      <c r="JB1174" s="307"/>
      <c r="JC1174" s="307"/>
      <c r="JD1174" s="307"/>
      <c r="JE1174" s="307"/>
      <c r="JF1174" s="307"/>
      <c r="JG1174" s="307"/>
      <c r="JH1174" s="307"/>
      <c r="JI1174" s="307"/>
      <c r="JJ1174" s="307"/>
      <c r="JK1174" s="307"/>
      <c r="JL1174" s="307"/>
      <c r="JM1174" s="307"/>
      <c r="JN1174" s="307"/>
      <c r="JO1174" s="307"/>
      <c r="JP1174" s="307"/>
      <c r="JQ1174" s="307"/>
      <c r="JR1174" s="307"/>
      <c r="JS1174" s="307"/>
      <c r="JT1174" s="307"/>
      <c r="JU1174" s="307"/>
      <c r="JV1174" s="307"/>
      <c r="JW1174" s="307"/>
      <c r="JX1174" s="307"/>
      <c r="JY1174" s="307"/>
      <c r="JZ1174" s="307"/>
      <c r="KA1174" s="307"/>
      <c r="KB1174" s="307"/>
      <c r="KC1174" s="307"/>
      <c r="KD1174" s="307"/>
      <c r="KE1174" s="307"/>
      <c r="KF1174" s="307"/>
      <c r="KG1174" s="307"/>
      <c r="KH1174" s="307"/>
      <c r="KI1174" s="307"/>
      <c r="KJ1174" s="307"/>
      <c r="KK1174" s="307"/>
      <c r="KL1174" s="307"/>
      <c r="KM1174" s="307"/>
      <c r="KN1174" s="307"/>
      <c r="KO1174" s="307"/>
      <c r="KP1174" s="307"/>
      <c r="KQ1174" s="307"/>
      <c r="KR1174" s="307"/>
      <c r="KS1174" s="307"/>
      <c r="KT1174" s="307"/>
    </row>
    <row r="1175" spans="14:306" s="56" customFormat="1" ht="15" customHeight="1">
      <c r="N1175" s="410"/>
      <c r="O1175" s="410"/>
      <c r="P1175" s="311"/>
      <c r="Q1175" s="311"/>
      <c r="R1175" s="311"/>
      <c r="AJ1175" s="451">
        <v>68</v>
      </c>
      <c r="AK1175" s="449">
        <v>76</v>
      </c>
      <c r="AL1175" s="449">
        <v>5</v>
      </c>
      <c r="AM1175" s="450" t="s">
        <v>1248</v>
      </c>
      <c r="AN1175" s="450" t="s">
        <v>473</v>
      </c>
      <c r="CB1175" s="307"/>
      <c r="CC1175" s="307"/>
      <c r="CD1175" s="307"/>
      <c r="CE1175" s="307"/>
      <c r="CF1175" s="307"/>
      <c r="CG1175" s="307"/>
      <c r="CH1175" s="307"/>
      <c r="CI1175" s="307"/>
      <c r="CJ1175" s="307"/>
      <c r="CK1175" s="307"/>
      <c r="CL1175" s="307"/>
      <c r="CM1175" s="307"/>
      <c r="CN1175" s="307"/>
      <c r="CO1175" s="307"/>
      <c r="CP1175" s="307"/>
      <c r="CQ1175" s="307"/>
      <c r="CR1175" s="307"/>
      <c r="CS1175" s="307"/>
      <c r="CT1175" s="307"/>
      <c r="CU1175" s="307"/>
      <c r="CV1175" s="307"/>
      <c r="CW1175" s="307"/>
      <c r="CX1175" s="307"/>
      <c r="CY1175" s="307"/>
      <c r="CZ1175" s="307"/>
      <c r="DA1175" s="307"/>
      <c r="DB1175" s="307"/>
      <c r="DC1175" s="307"/>
      <c r="DD1175" s="307"/>
      <c r="DE1175" s="307"/>
      <c r="DF1175" s="307"/>
      <c r="DG1175" s="307"/>
      <c r="DH1175" s="307"/>
      <c r="DI1175" s="390"/>
      <c r="DJ1175" s="390"/>
      <c r="DK1175" s="307"/>
      <c r="DL1175" s="307"/>
      <c r="DM1175" s="307"/>
      <c r="DN1175" s="307"/>
      <c r="DO1175" s="307"/>
      <c r="DP1175" s="307"/>
      <c r="DQ1175" s="307"/>
      <c r="DR1175" s="307"/>
      <c r="DS1175" s="307"/>
      <c r="DT1175" s="307"/>
      <c r="DU1175" s="307"/>
      <c r="DV1175" s="307"/>
      <c r="DW1175" s="307"/>
      <c r="DX1175" s="307"/>
      <c r="DY1175" s="307"/>
      <c r="DZ1175" s="307"/>
      <c r="EA1175" s="307"/>
      <c r="EB1175" s="307"/>
      <c r="EC1175" s="307"/>
      <c r="ED1175" s="307"/>
      <c r="EE1175" s="307"/>
      <c r="EF1175" s="307"/>
      <c r="EG1175" s="307"/>
      <c r="EH1175" s="307"/>
      <c r="EI1175" s="307"/>
      <c r="EJ1175" s="307"/>
      <c r="EK1175" s="307"/>
      <c r="EL1175" s="307"/>
      <c r="EM1175" s="307"/>
      <c r="EN1175" s="307"/>
      <c r="EO1175" s="307"/>
      <c r="EP1175" s="307"/>
      <c r="EQ1175" s="307"/>
      <c r="ER1175" s="307"/>
      <c r="ES1175" s="307"/>
      <c r="ET1175" s="307"/>
      <c r="EU1175" s="390"/>
      <c r="EV1175" s="390"/>
      <c r="EW1175" s="307"/>
      <c r="EX1175" s="307"/>
      <c r="EY1175" s="307"/>
      <c r="EZ1175" s="307"/>
      <c r="FA1175" s="307"/>
      <c r="FB1175" s="307"/>
      <c r="FC1175" s="307"/>
      <c r="FD1175" s="307"/>
      <c r="FE1175" s="307"/>
      <c r="FF1175" s="307"/>
      <c r="FG1175" s="307"/>
      <c r="FH1175" s="307"/>
      <c r="FI1175" s="307"/>
      <c r="FJ1175" s="307"/>
      <c r="FK1175" s="307"/>
      <c r="FL1175" s="307"/>
      <c r="FM1175" s="307"/>
      <c r="FN1175" s="307"/>
      <c r="FO1175" s="307"/>
      <c r="FP1175" s="307"/>
      <c r="FQ1175" s="307"/>
      <c r="FR1175" s="307"/>
      <c r="FS1175" s="307"/>
      <c r="FT1175" s="307"/>
      <c r="FU1175" s="307"/>
      <c r="FV1175" s="307"/>
      <c r="FW1175" s="307"/>
      <c r="FX1175" s="307"/>
      <c r="FY1175" s="307"/>
      <c r="FZ1175" s="307"/>
      <c r="GA1175" s="307"/>
      <c r="GB1175" s="307"/>
      <c r="GC1175" s="307"/>
      <c r="GD1175" s="307"/>
      <c r="GE1175" s="307"/>
      <c r="GF1175" s="307"/>
      <c r="GG1175" s="307"/>
      <c r="GH1175" s="307"/>
      <c r="GI1175" s="307"/>
      <c r="GJ1175" s="307"/>
      <c r="GK1175" s="307"/>
      <c r="GL1175" s="307"/>
      <c r="GM1175" s="307"/>
      <c r="GN1175" s="307"/>
      <c r="GO1175" s="307"/>
      <c r="GP1175" s="307"/>
      <c r="GQ1175" s="307"/>
      <c r="GR1175" s="307"/>
      <c r="GS1175" s="307"/>
      <c r="GT1175" s="307"/>
      <c r="GU1175" s="307"/>
      <c r="GV1175" s="307"/>
      <c r="GW1175" s="307"/>
      <c r="GX1175" s="307"/>
      <c r="GY1175" s="307"/>
      <c r="GZ1175" s="307"/>
      <c r="HA1175" s="307"/>
      <c r="HB1175" s="307"/>
      <c r="HC1175" s="307"/>
      <c r="HD1175" s="307"/>
      <c r="HE1175" s="307"/>
      <c r="HF1175" s="307"/>
      <c r="HG1175" s="307"/>
      <c r="HH1175" s="307"/>
      <c r="HI1175" s="307"/>
      <c r="HJ1175" s="307"/>
      <c r="HK1175" s="307"/>
      <c r="HL1175" s="307"/>
      <c r="HM1175" s="307"/>
      <c r="HN1175" s="307"/>
      <c r="HO1175" s="307"/>
      <c r="HP1175" s="307"/>
      <c r="HQ1175" s="307"/>
      <c r="HR1175" s="307"/>
      <c r="HS1175" s="307"/>
      <c r="HT1175" s="307"/>
      <c r="HU1175" s="307"/>
      <c r="HV1175" s="307"/>
      <c r="HW1175" s="307"/>
      <c r="HX1175" s="307"/>
      <c r="HY1175" s="307"/>
      <c r="HZ1175" s="307"/>
      <c r="IA1175" s="307"/>
      <c r="IB1175" s="307"/>
      <c r="IC1175" s="307"/>
      <c r="ID1175" s="307"/>
      <c r="IE1175" s="307"/>
      <c r="IF1175" s="307"/>
      <c r="IG1175" s="307"/>
      <c r="IH1175" s="307"/>
      <c r="II1175" s="307"/>
      <c r="IJ1175" s="307"/>
      <c r="IK1175" s="307"/>
      <c r="IL1175" s="307"/>
      <c r="IM1175" s="307"/>
      <c r="IN1175" s="307"/>
      <c r="IO1175" s="307"/>
      <c r="IP1175" s="307"/>
      <c r="IQ1175" s="307"/>
      <c r="IR1175" s="307"/>
      <c r="IS1175" s="307"/>
      <c r="IT1175" s="307"/>
      <c r="IU1175" s="307"/>
      <c r="IV1175" s="307"/>
      <c r="IW1175" s="307"/>
      <c r="IX1175" s="307"/>
      <c r="IY1175" s="307"/>
      <c r="IZ1175" s="307"/>
      <c r="JA1175" s="307"/>
      <c r="JB1175" s="307"/>
      <c r="JC1175" s="307"/>
      <c r="JD1175" s="307"/>
      <c r="JE1175" s="307"/>
      <c r="JF1175" s="307"/>
      <c r="JG1175" s="307"/>
      <c r="JH1175" s="307"/>
      <c r="JI1175" s="307"/>
      <c r="JJ1175" s="307"/>
      <c r="JK1175" s="307"/>
      <c r="JL1175" s="307"/>
      <c r="JM1175" s="307"/>
      <c r="JN1175" s="307"/>
      <c r="JO1175" s="307"/>
      <c r="JP1175" s="307"/>
      <c r="JQ1175" s="307"/>
      <c r="JR1175" s="307"/>
      <c r="JS1175" s="307"/>
      <c r="JT1175" s="307"/>
      <c r="JU1175" s="307"/>
      <c r="JV1175" s="307"/>
      <c r="JW1175" s="307"/>
      <c r="JX1175" s="307"/>
      <c r="JY1175" s="307"/>
      <c r="JZ1175" s="307"/>
      <c r="KA1175" s="307"/>
      <c r="KB1175" s="307"/>
      <c r="KC1175" s="307"/>
      <c r="KD1175" s="307"/>
      <c r="KE1175" s="307"/>
      <c r="KF1175" s="307"/>
      <c r="KG1175" s="307"/>
      <c r="KH1175" s="307"/>
      <c r="KI1175" s="307"/>
      <c r="KJ1175" s="307"/>
      <c r="KK1175" s="307"/>
      <c r="KL1175" s="307"/>
      <c r="KM1175" s="307"/>
      <c r="KN1175" s="307"/>
      <c r="KO1175" s="307"/>
      <c r="KP1175" s="307"/>
      <c r="KQ1175" s="307"/>
      <c r="KR1175" s="307"/>
      <c r="KS1175" s="307"/>
      <c r="KT1175" s="307"/>
    </row>
    <row r="1176" spans="14:306" s="56" customFormat="1" ht="15" customHeight="1">
      <c r="N1176" s="410"/>
      <c r="O1176" s="410"/>
      <c r="P1176" s="311"/>
      <c r="Q1176" s="311"/>
      <c r="R1176" s="311"/>
      <c r="AJ1176" s="451">
        <v>69</v>
      </c>
      <c r="AK1176" s="449">
        <v>77</v>
      </c>
      <c r="AL1176" s="449">
        <v>6</v>
      </c>
      <c r="AM1176" s="450" t="s">
        <v>1249</v>
      </c>
      <c r="AN1176" s="450" t="s">
        <v>371</v>
      </c>
      <c r="CB1176" s="307"/>
      <c r="CC1176" s="307"/>
      <c r="CD1176" s="307"/>
      <c r="CE1176" s="307"/>
      <c r="CF1176" s="307"/>
      <c r="CG1176" s="307"/>
      <c r="CH1176" s="307"/>
      <c r="CI1176" s="307"/>
      <c r="CJ1176" s="307"/>
      <c r="CK1176" s="307"/>
      <c r="CL1176" s="307"/>
      <c r="CM1176" s="307"/>
      <c r="CN1176" s="307"/>
      <c r="CO1176" s="307"/>
      <c r="CP1176" s="307"/>
      <c r="CQ1176" s="307"/>
      <c r="CR1176" s="307"/>
      <c r="CS1176" s="307"/>
      <c r="CT1176" s="307"/>
      <c r="CU1176" s="307"/>
      <c r="CV1176" s="307"/>
      <c r="CW1176" s="307"/>
      <c r="CX1176" s="307"/>
      <c r="CY1176" s="307"/>
      <c r="CZ1176" s="307"/>
      <c r="DA1176" s="307"/>
      <c r="DB1176" s="307"/>
      <c r="DC1176" s="307"/>
      <c r="DD1176" s="307"/>
      <c r="DE1176" s="307"/>
      <c r="DF1176" s="307"/>
      <c r="DG1176" s="307"/>
      <c r="DH1176" s="307"/>
      <c r="DI1176" s="390"/>
      <c r="DJ1176" s="390"/>
      <c r="DK1176" s="307"/>
      <c r="DL1176" s="307"/>
      <c r="DM1176" s="307"/>
      <c r="DN1176" s="307"/>
      <c r="DO1176" s="307"/>
      <c r="DP1176" s="307"/>
      <c r="DQ1176" s="307"/>
      <c r="DR1176" s="307"/>
      <c r="DS1176" s="307"/>
      <c r="DT1176" s="307"/>
      <c r="DU1176" s="307"/>
      <c r="DV1176" s="307"/>
      <c r="DW1176" s="307"/>
      <c r="DX1176" s="307"/>
      <c r="DY1176" s="307"/>
      <c r="DZ1176" s="307"/>
      <c r="EA1176" s="307"/>
      <c r="EB1176" s="307"/>
      <c r="EC1176" s="307"/>
      <c r="ED1176" s="307"/>
      <c r="EE1176" s="307"/>
      <c r="EF1176" s="307"/>
      <c r="EG1176" s="307"/>
      <c r="EH1176" s="307"/>
      <c r="EI1176" s="307"/>
      <c r="EJ1176" s="307"/>
      <c r="EK1176" s="307"/>
      <c r="EL1176" s="307"/>
      <c r="EM1176" s="307"/>
      <c r="EN1176" s="307"/>
      <c r="EO1176" s="307"/>
      <c r="EP1176" s="307"/>
      <c r="EQ1176" s="307"/>
      <c r="ER1176" s="307"/>
      <c r="ES1176" s="307"/>
      <c r="ET1176" s="307"/>
      <c r="EU1176" s="390"/>
      <c r="EV1176" s="390"/>
      <c r="EW1176" s="307"/>
      <c r="EX1176" s="307"/>
      <c r="EY1176" s="307"/>
      <c r="EZ1176" s="307"/>
      <c r="FA1176" s="307"/>
      <c r="FB1176" s="307"/>
      <c r="FC1176" s="307"/>
      <c r="FD1176" s="307"/>
      <c r="FE1176" s="307"/>
      <c r="FF1176" s="307"/>
      <c r="FG1176" s="307"/>
      <c r="FH1176" s="307"/>
      <c r="FI1176" s="307"/>
      <c r="FJ1176" s="307"/>
      <c r="FK1176" s="307"/>
      <c r="FL1176" s="307"/>
      <c r="FM1176" s="307"/>
      <c r="FN1176" s="307"/>
      <c r="FO1176" s="307"/>
      <c r="FP1176" s="307"/>
      <c r="FQ1176" s="307"/>
      <c r="FR1176" s="307"/>
      <c r="FS1176" s="307"/>
      <c r="FT1176" s="307"/>
      <c r="FU1176" s="307"/>
      <c r="FV1176" s="307"/>
      <c r="FW1176" s="307"/>
      <c r="FX1176" s="307"/>
      <c r="FY1176" s="307"/>
      <c r="FZ1176" s="307"/>
      <c r="GA1176" s="307"/>
      <c r="GB1176" s="307"/>
      <c r="GC1176" s="307"/>
      <c r="GD1176" s="307"/>
      <c r="GE1176" s="307"/>
      <c r="GF1176" s="307"/>
      <c r="GG1176" s="307"/>
      <c r="GH1176" s="307"/>
      <c r="GI1176" s="307"/>
      <c r="GJ1176" s="307"/>
      <c r="GK1176" s="307"/>
      <c r="GL1176" s="307"/>
      <c r="GM1176" s="307"/>
      <c r="GN1176" s="307"/>
      <c r="GO1176" s="307"/>
      <c r="GP1176" s="307"/>
      <c r="GQ1176" s="307"/>
      <c r="GR1176" s="307"/>
      <c r="GS1176" s="307"/>
      <c r="GT1176" s="307"/>
      <c r="GU1176" s="307"/>
      <c r="GV1176" s="307"/>
      <c r="GW1176" s="307"/>
      <c r="GX1176" s="307"/>
      <c r="GY1176" s="307"/>
      <c r="GZ1176" s="307"/>
      <c r="HA1176" s="307"/>
      <c r="HB1176" s="307"/>
      <c r="HC1176" s="307"/>
      <c r="HD1176" s="307"/>
      <c r="HE1176" s="307"/>
      <c r="HF1176" s="307"/>
      <c r="HG1176" s="307"/>
      <c r="HH1176" s="307"/>
      <c r="HI1176" s="307"/>
      <c r="HJ1176" s="307"/>
      <c r="HK1176" s="307"/>
      <c r="HL1176" s="307"/>
      <c r="HM1176" s="307"/>
      <c r="HN1176" s="307"/>
      <c r="HO1176" s="307"/>
      <c r="HP1176" s="307"/>
      <c r="HQ1176" s="307"/>
      <c r="HR1176" s="307"/>
      <c r="HS1176" s="307"/>
      <c r="HT1176" s="307"/>
      <c r="HU1176" s="307"/>
      <c r="HV1176" s="307"/>
      <c r="HW1176" s="307"/>
      <c r="HX1176" s="307"/>
      <c r="HY1176" s="307"/>
      <c r="HZ1176" s="307"/>
      <c r="IA1176" s="307"/>
      <c r="IB1176" s="307"/>
      <c r="IC1176" s="307"/>
      <c r="ID1176" s="307"/>
      <c r="IE1176" s="307"/>
      <c r="IF1176" s="307"/>
      <c r="IG1176" s="307"/>
      <c r="IH1176" s="307"/>
      <c r="II1176" s="307"/>
      <c r="IJ1176" s="307"/>
      <c r="IK1176" s="307"/>
      <c r="IL1176" s="307"/>
      <c r="IM1176" s="307"/>
      <c r="IN1176" s="307"/>
      <c r="IO1176" s="307"/>
      <c r="IP1176" s="307"/>
      <c r="IQ1176" s="307"/>
      <c r="IR1176" s="307"/>
      <c r="IS1176" s="307"/>
      <c r="IT1176" s="307"/>
      <c r="IU1176" s="307"/>
      <c r="IV1176" s="307"/>
      <c r="IW1176" s="307"/>
      <c r="IX1176" s="307"/>
      <c r="IY1176" s="307"/>
      <c r="IZ1176" s="307"/>
      <c r="JA1176" s="307"/>
      <c r="JB1176" s="307"/>
      <c r="JC1176" s="307"/>
      <c r="JD1176" s="307"/>
      <c r="JE1176" s="307"/>
      <c r="JF1176" s="307"/>
      <c r="JG1176" s="307"/>
      <c r="JH1176" s="307"/>
      <c r="JI1176" s="307"/>
      <c r="JJ1176" s="307"/>
      <c r="JK1176" s="307"/>
      <c r="JL1176" s="307"/>
      <c r="JM1176" s="307"/>
      <c r="JN1176" s="307"/>
      <c r="JO1176" s="307"/>
      <c r="JP1176" s="307"/>
      <c r="JQ1176" s="307"/>
      <c r="JR1176" s="307"/>
      <c r="JS1176" s="307"/>
      <c r="JT1176" s="307"/>
      <c r="JU1176" s="307"/>
      <c r="JV1176" s="307"/>
      <c r="JW1176" s="307"/>
      <c r="JX1176" s="307"/>
      <c r="JY1176" s="307"/>
      <c r="JZ1176" s="307"/>
      <c r="KA1176" s="307"/>
      <c r="KB1176" s="307"/>
      <c r="KC1176" s="307"/>
      <c r="KD1176" s="307"/>
      <c r="KE1176" s="307"/>
      <c r="KF1176" s="307"/>
      <c r="KG1176" s="307"/>
      <c r="KH1176" s="307"/>
      <c r="KI1176" s="307"/>
      <c r="KJ1176" s="307"/>
      <c r="KK1176" s="307"/>
      <c r="KL1176" s="307"/>
      <c r="KM1176" s="307"/>
      <c r="KN1176" s="307"/>
      <c r="KO1176" s="307"/>
      <c r="KP1176" s="307"/>
      <c r="KQ1176" s="307"/>
      <c r="KR1176" s="307"/>
      <c r="KS1176" s="307"/>
      <c r="KT1176" s="307"/>
    </row>
    <row r="1177" spans="14:306" s="56" customFormat="1" ht="15" customHeight="1">
      <c r="N1177" s="410"/>
      <c r="O1177" s="410"/>
      <c r="P1177" s="311"/>
      <c r="Q1177" s="311"/>
      <c r="R1177" s="311"/>
      <c r="AJ1177" s="451">
        <v>70</v>
      </c>
      <c r="AK1177" s="449">
        <v>77</v>
      </c>
      <c r="AL1177" s="449">
        <v>6</v>
      </c>
      <c r="AM1177" s="450" t="s">
        <v>1249</v>
      </c>
      <c r="AN1177" s="450" t="s">
        <v>371</v>
      </c>
      <c r="CB1177" s="307"/>
      <c r="CC1177" s="307"/>
      <c r="CD1177" s="307"/>
      <c r="CE1177" s="307"/>
      <c r="CF1177" s="307"/>
      <c r="CG1177" s="307"/>
      <c r="CH1177" s="307"/>
      <c r="CI1177" s="307"/>
      <c r="CJ1177" s="307"/>
      <c r="CK1177" s="307"/>
      <c r="CL1177" s="307"/>
      <c r="CM1177" s="307"/>
      <c r="CN1177" s="307"/>
      <c r="CO1177" s="307"/>
      <c r="CP1177" s="307"/>
      <c r="CQ1177" s="307"/>
      <c r="CR1177" s="307"/>
      <c r="CS1177" s="307"/>
      <c r="CT1177" s="307"/>
      <c r="CU1177" s="307"/>
      <c r="CV1177" s="307"/>
      <c r="CW1177" s="307"/>
      <c r="CX1177" s="307"/>
      <c r="CY1177" s="307"/>
      <c r="CZ1177" s="307"/>
      <c r="DA1177" s="307"/>
      <c r="DB1177" s="307"/>
      <c r="DC1177" s="307"/>
      <c r="DD1177" s="307"/>
      <c r="DE1177" s="307"/>
      <c r="DF1177" s="307"/>
      <c r="DG1177" s="307"/>
      <c r="DH1177" s="307"/>
      <c r="DI1177" s="390"/>
      <c r="DJ1177" s="390"/>
      <c r="DK1177" s="307"/>
      <c r="DL1177" s="307"/>
      <c r="DM1177" s="307"/>
      <c r="DN1177" s="307"/>
      <c r="DO1177" s="307"/>
      <c r="DP1177" s="307"/>
      <c r="DQ1177" s="307"/>
      <c r="DR1177" s="307"/>
      <c r="DS1177" s="307"/>
      <c r="DT1177" s="307"/>
      <c r="DU1177" s="307"/>
      <c r="DV1177" s="307"/>
      <c r="DW1177" s="307"/>
      <c r="DX1177" s="307"/>
      <c r="DY1177" s="307"/>
      <c r="DZ1177" s="307"/>
      <c r="EA1177" s="307"/>
      <c r="EB1177" s="307"/>
      <c r="EC1177" s="307"/>
      <c r="ED1177" s="307"/>
      <c r="EE1177" s="307"/>
      <c r="EF1177" s="307"/>
      <c r="EG1177" s="307"/>
      <c r="EH1177" s="307"/>
      <c r="EI1177" s="307"/>
      <c r="EJ1177" s="307"/>
      <c r="EK1177" s="307"/>
      <c r="EL1177" s="307"/>
      <c r="EM1177" s="307"/>
      <c r="EN1177" s="307"/>
      <c r="EO1177" s="307"/>
      <c r="EP1177" s="307"/>
      <c r="EQ1177" s="307"/>
      <c r="ER1177" s="307"/>
      <c r="ES1177" s="307"/>
      <c r="ET1177" s="307"/>
      <c r="EU1177" s="390"/>
      <c r="EV1177" s="390"/>
      <c r="EW1177" s="307"/>
      <c r="EX1177" s="307"/>
      <c r="EY1177" s="307"/>
      <c r="EZ1177" s="307"/>
      <c r="FA1177" s="307"/>
      <c r="FB1177" s="307"/>
      <c r="FC1177" s="307"/>
      <c r="FD1177" s="307"/>
      <c r="FE1177" s="307"/>
      <c r="FF1177" s="307"/>
      <c r="FG1177" s="307"/>
      <c r="FH1177" s="307"/>
      <c r="FI1177" s="307"/>
      <c r="FJ1177" s="307"/>
      <c r="FK1177" s="307"/>
      <c r="FL1177" s="307"/>
      <c r="FM1177" s="307"/>
      <c r="FN1177" s="307"/>
      <c r="FO1177" s="307"/>
      <c r="FP1177" s="307"/>
      <c r="FQ1177" s="307"/>
      <c r="FR1177" s="307"/>
      <c r="FS1177" s="307"/>
      <c r="FT1177" s="307"/>
      <c r="FU1177" s="307"/>
      <c r="FV1177" s="307"/>
      <c r="FW1177" s="307"/>
      <c r="FX1177" s="307"/>
      <c r="FY1177" s="307"/>
      <c r="FZ1177" s="307"/>
      <c r="GA1177" s="307"/>
      <c r="GB1177" s="307"/>
      <c r="GC1177" s="307"/>
      <c r="GD1177" s="307"/>
      <c r="GE1177" s="307"/>
      <c r="GF1177" s="307"/>
      <c r="GG1177" s="307"/>
      <c r="GH1177" s="307"/>
      <c r="GI1177" s="307"/>
      <c r="GJ1177" s="307"/>
      <c r="GK1177" s="307"/>
      <c r="GL1177" s="307"/>
      <c r="GM1177" s="307"/>
      <c r="GN1177" s="307"/>
      <c r="GO1177" s="307"/>
      <c r="GP1177" s="307"/>
      <c r="GQ1177" s="307"/>
      <c r="GR1177" s="307"/>
      <c r="GS1177" s="307"/>
      <c r="GT1177" s="307"/>
      <c r="GU1177" s="307"/>
      <c r="GV1177" s="307"/>
      <c r="GW1177" s="307"/>
      <c r="GX1177" s="307"/>
      <c r="GY1177" s="307"/>
      <c r="GZ1177" s="307"/>
      <c r="HA1177" s="307"/>
      <c r="HB1177" s="307"/>
      <c r="HC1177" s="307"/>
      <c r="HD1177" s="307"/>
      <c r="HE1177" s="307"/>
      <c r="HF1177" s="307"/>
      <c r="HG1177" s="307"/>
      <c r="HH1177" s="307"/>
      <c r="HI1177" s="307"/>
      <c r="HJ1177" s="307"/>
      <c r="HK1177" s="307"/>
      <c r="HL1177" s="307"/>
      <c r="HM1177" s="307"/>
      <c r="HN1177" s="307"/>
      <c r="HO1177" s="307"/>
      <c r="HP1177" s="307"/>
      <c r="HQ1177" s="307"/>
      <c r="HR1177" s="307"/>
      <c r="HS1177" s="307"/>
      <c r="HT1177" s="307"/>
      <c r="HU1177" s="307"/>
      <c r="HV1177" s="307"/>
      <c r="HW1177" s="307"/>
      <c r="HX1177" s="307"/>
      <c r="HY1177" s="307"/>
      <c r="HZ1177" s="307"/>
      <c r="IA1177" s="307"/>
      <c r="IB1177" s="307"/>
      <c r="IC1177" s="307"/>
      <c r="ID1177" s="307"/>
      <c r="IE1177" s="307"/>
      <c r="IF1177" s="307"/>
      <c r="IG1177" s="307"/>
      <c r="IH1177" s="307"/>
      <c r="II1177" s="307"/>
      <c r="IJ1177" s="307"/>
      <c r="IK1177" s="307"/>
      <c r="IL1177" s="307"/>
      <c r="IM1177" s="307"/>
      <c r="IN1177" s="307"/>
      <c r="IO1177" s="307"/>
      <c r="IP1177" s="307"/>
      <c r="IQ1177" s="307"/>
      <c r="IR1177" s="307"/>
      <c r="IS1177" s="307"/>
      <c r="IT1177" s="307"/>
      <c r="IU1177" s="307"/>
      <c r="IV1177" s="307"/>
      <c r="IW1177" s="307"/>
      <c r="IX1177" s="307"/>
      <c r="IY1177" s="307"/>
      <c r="IZ1177" s="307"/>
      <c r="JA1177" s="307"/>
      <c r="JB1177" s="307"/>
      <c r="JC1177" s="307"/>
      <c r="JD1177" s="307"/>
      <c r="JE1177" s="307"/>
      <c r="JF1177" s="307"/>
      <c r="JG1177" s="307"/>
      <c r="JH1177" s="307"/>
      <c r="JI1177" s="307"/>
      <c r="JJ1177" s="307"/>
      <c r="JK1177" s="307"/>
      <c r="JL1177" s="307"/>
      <c r="JM1177" s="307"/>
      <c r="JN1177" s="307"/>
      <c r="JO1177" s="307"/>
      <c r="JP1177" s="307"/>
      <c r="JQ1177" s="307"/>
      <c r="JR1177" s="307"/>
      <c r="JS1177" s="307"/>
      <c r="JT1177" s="307"/>
      <c r="JU1177" s="307"/>
      <c r="JV1177" s="307"/>
      <c r="JW1177" s="307"/>
      <c r="JX1177" s="307"/>
      <c r="JY1177" s="307"/>
      <c r="JZ1177" s="307"/>
      <c r="KA1177" s="307"/>
      <c r="KB1177" s="307"/>
      <c r="KC1177" s="307"/>
      <c r="KD1177" s="307"/>
      <c r="KE1177" s="307"/>
      <c r="KF1177" s="307"/>
      <c r="KG1177" s="307"/>
      <c r="KH1177" s="307"/>
      <c r="KI1177" s="307"/>
      <c r="KJ1177" s="307"/>
      <c r="KK1177" s="307"/>
      <c r="KL1177" s="307"/>
      <c r="KM1177" s="307"/>
      <c r="KN1177" s="307"/>
      <c r="KO1177" s="307"/>
      <c r="KP1177" s="307"/>
      <c r="KQ1177" s="307"/>
      <c r="KR1177" s="307"/>
      <c r="KS1177" s="307"/>
      <c r="KT1177" s="307"/>
    </row>
    <row r="1178" spans="14:306" s="56" customFormat="1" ht="15" customHeight="1">
      <c r="N1178" s="410"/>
      <c r="O1178" s="410"/>
      <c r="P1178" s="311"/>
      <c r="Q1178" s="311"/>
      <c r="R1178" s="311"/>
      <c r="AJ1178" s="451">
        <v>71</v>
      </c>
      <c r="AK1178" s="449">
        <v>78</v>
      </c>
      <c r="AL1178" s="449">
        <v>7</v>
      </c>
      <c r="AM1178" s="450" t="s">
        <v>1250</v>
      </c>
      <c r="AN1178" s="450" t="s">
        <v>372</v>
      </c>
      <c r="CB1178" s="307"/>
      <c r="CC1178" s="307"/>
      <c r="CD1178" s="307"/>
      <c r="CE1178" s="307"/>
      <c r="CF1178" s="307"/>
      <c r="CG1178" s="307"/>
      <c r="CH1178" s="307"/>
      <c r="CI1178" s="307"/>
      <c r="CJ1178" s="307"/>
      <c r="CK1178" s="307"/>
      <c r="CL1178" s="307"/>
      <c r="CM1178" s="307"/>
      <c r="CN1178" s="307"/>
      <c r="CO1178" s="307"/>
      <c r="CP1178" s="307"/>
      <c r="CQ1178" s="307"/>
      <c r="CR1178" s="307"/>
      <c r="CS1178" s="307"/>
      <c r="CT1178" s="307"/>
      <c r="CU1178" s="307"/>
      <c r="CV1178" s="307"/>
      <c r="CW1178" s="307"/>
      <c r="CX1178" s="307"/>
      <c r="CY1178" s="307"/>
      <c r="CZ1178" s="307"/>
      <c r="DA1178" s="307"/>
      <c r="DB1178" s="307"/>
      <c r="DC1178" s="307"/>
      <c r="DD1178" s="307"/>
      <c r="DE1178" s="307"/>
      <c r="DF1178" s="307"/>
      <c r="DG1178" s="307"/>
      <c r="DH1178" s="307"/>
      <c r="DI1178" s="390"/>
      <c r="DJ1178" s="390"/>
      <c r="DK1178" s="307"/>
      <c r="DL1178" s="307"/>
      <c r="DM1178" s="307"/>
      <c r="DN1178" s="307"/>
      <c r="DO1178" s="307"/>
      <c r="DP1178" s="307"/>
      <c r="DQ1178" s="307"/>
      <c r="DR1178" s="307"/>
      <c r="DS1178" s="307"/>
      <c r="DT1178" s="307"/>
      <c r="DU1178" s="307"/>
      <c r="DV1178" s="307"/>
      <c r="DW1178" s="307"/>
      <c r="DX1178" s="307"/>
      <c r="DY1178" s="307"/>
      <c r="DZ1178" s="307"/>
      <c r="EA1178" s="307"/>
      <c r="EB1178" s="307"/>
      <c r="EC1178" s="307"/>
      <c r="ED1178" s="307"/>
      <c r="EE1178" s="307"/>
      <c r="EF1178" s="307"/>
      <c r="EG1178" s="307"/>
      <c r="EH1178" s="307"/>
      <c r="EI1178" s="307"/>
      <c r="EJ1178" s="307"/>
      <c r="EK1178" s="307"/>
      <c r="EL1178" s="307"/>
      <c r="EM1178" s="307"/>
      <c r="EN1178" s="307"/>
      <c r="EO1178" s="307"/>
      <c r="EP1178" s="307"/>
      <c r="EQ1178" s="307"/>
      <c r="ER1178" s="307"/>
      <c r="ES1178" s="307"/>
      <c r="ET1178" s="307"/>
      <c r="EU1178" s="390"/>
      <c r="EV1178" s="390"/>
      <c r="EW1178" s="307"/>
      <c r="EX1178" s="307"/>
      <c r="EY1178" s="307"/>
      <c r="EZ1178" s="307"/>
      <c r="FA1178" s="307"/>
      <c r="FB1178" s="307"/>
      <c r="FC1178" s="307"/>
      <c r="FD1178" s="307"/>
      <c r="FE1178" s="307"/>
      <c r="FF1178" s="307"/>
      <c r="FG1178" s="307"/>
      <c r="FH1178" s="307"/>
      <c r="FI1178" s="307"/>
      <c r="FJ1178" s="307"/>
      <c r="FK1178" s="307"/>
      <c r="FL1178" s="307"/>
      <c r="FM1178" s="307"/>
      <c r="FN1178" s="307"/>
      <c r="FO1178" s="307"/>
      <c r="FP1178" s="307"/>
      <c r="FQ1178" s="307"/>
      <c r="FR1178" s="307"/>
      <c r="FS1178" s="307"/>
      <c r="FT1178" s="307"/>
      <c r="FU1178" s="307"/>
      <c r="FV1178" s="307"/>
      <c r="FW1178" s="307"/>
      <c r="FX1178" s="307"/>
      <c r="FY1178" s="307"/>
      <c r="FZ1178" s="307"/>
      <c r="GA1178" s="307"/>
      <c r="GB1178" s="307"/>
      <c r="GC1178" s="307"/>
      <c r="GD1178" s="307"/>
      <c r="GE1178" s="307"/>
      <c r="GF1178" s="307"/>
      <c r="GG1178" s="307"/>
      <c r="GH1178" s="307"/>
      <c r="GI1178" s="307"/>
      <c r="GJ1178" s="307"/>
      <c r="GK1178" s="307"/>
      <c r="GL1178" s="307"/>
      <c r="GM1178" s="307"/>
      <c r="GN1178" s="307"/>
      <c r="GO1178" s="307"/>
      <c r="GP1178" s="307"/>
      <c r="GQ1178" s="307"/>
      <c r="GR1178" s="307"/>
      <c r="GS1178" s="307"/>
      <c r="GT1178" s="307"/>
      <c r="GU1178" s="307"/>
      <c r="GV1178" s="307"/>
      <c r="GW1178" s="307"/>
      <c r="GX1178" s="307"/>
      <c r="GY1178" s="307"/>
      <c r="GZ1178" s="307"/>
      <c r="HA1178" s="307"/>
      <c r="HB1178" s="307"/>
      <c r="HC1178" s="307"/>
      <c r="HD1178" s="307"/>
      <c r="HE1178" s="307"/>
      <c r="HF1178" s="307"/>
      <c r="HG1178" s="307"/>
      <c r="HH1178" s="307"/>
      <c r="HI1178" s="307"/>
      <c r="HJ1178" s="307"/>
      <c r="HK1178" s="307"/>
      <c r="HL1178" s="307"/>
      <c r="HM1178" s="307"/>
      <c r="HN1178" s="307"/>
      <c r="HO1178" s="307"/>
      <c r="HP1178" s="307"/>
      <c r="HQ1178" s="307"/>
      <c r="HR1178" s="307"/>
      <c r="HS1178" s="307"/>
      <c r="HT1178" s="307"/>
      <c r="HU1178" s="307"/>
      <c r="HV1178" s="307"/>
      <c r="HW1178" s="307"/>
      <c r="HX1178" s="307"/>
      <c r="HY1178" s="307"/>
      <c r="HZ1178" s="307"/>
      <c r="IA1178" s="307"/>
      <c r="IB1178" s="307"/>
      <c r="IC1178" s="307"/>
      <c r="ID1178" s="307"/>
      <c r="IE1178" s="307"/>
      <c r="IF1178" s="307"/>
      <c r="IG1178" s="307"/>
      <c r="IH1178" s="307"/>
      <c r="II1178" s="307"/>
      <c r="IJ1178" s="307"/>
      <c r="IK1178" s="307"/>
      <c r="IL1178" s="307"/>
      <c r="IM1178" s="307"/>
      <c r="IN1178" s="307"/>
      <c r="IO1178" s="307"/>
      <c r="IP1178" s="307"/>
      <c r="IQ1178" s="307"/>
      <c r="IR1178" s="307"/>
      <c r="IS1178" s="307"/>
      <c r="IT1178" s="307"/>
      <c r="IU1178" s="307"/>
      <c r="IV1178" s="307"/>
      <c r="IW1178" s="307"/>
      <c r="IX1178" s="307"/>
      <c r="IY1178" s="307"/>
      <c r="IZ1178" s="307"/>
      <c r="JA1178" s="307"/>
      <c r="JB1178" s="307"/>
      <c r="JC1178" s="307"/>
      <c r="JD1178" s="307"/>
      <c r="JE1178" s="307"/>
      <c r="JF1178" s="307"/>
      <c r="JG1178" s="307"/>
      <c r="JH1178" s="307"/>
      <c r="JI1178" s="307"/>
      <c r="JJ1178" s="307"/>
      <c r="JK1178" s="307"/>
      <c r="JL1178" s="307"/>
      <c r="JM1178" s="307"/>
      <c r="JN1178" s="307"/>
      <c r="JO1178" s="307"/>
      <c r="JP1178" s="307"/>
      <c r="JQ1178" s="307"/>
      <c r="JR1178" s="307"/>
      <c r="JS1178" s="307"/>
      <c r="JT1178" s="307"/>
      <c r="JU1178" s="307"/>
      <c r="JV1178" s="307"/>
      <c r="JW1178" s="307"/>
      <c r="JX1178" s="307"/>
      <c r="JY1178" s="307"/>
      <c r="JZ1178" s="307"/>
      <c r="KA1178" s="307"/>
      <c r="KB1178" s="307"/>
      <c r="KC1178" s="307"/>
      <c r="KD1178" s="307"/>
      <c r="KE1178" s="307"/>
      <c r="KF1178" s="307"/>
      <c r="KG1178" s="307"/>
      <c r="KH1178" s="307"/>
      <c r="KI1178" s="307"/>
      <c r="KJ1178" s="307"/>
      <c r="KK1178" s="307"/>
      <c r="KL1178" s="307"/>
      <c r="KM1178" s="307"/>
      <c r="KN1178" s="307"/>
      <c r="KO1178" s="307"/>
      <c r="KP1178" s="307"/>
      <c r="KQ1178" s="307"/>
      <c r="KR1178" s="307"/>
      <c r="KS1178" s="307"/>
      <c r="KT1178" s="307"/>
    </row>
    <row r="1179" spans="14:306" s="56" customFormat="1" ht="15" customHeight="1">
      <c r="N1179" s="410"/>
      <c r="O1179" s="410"/>
      <c r="P1179" s="311"/>
      <c r="Q1179" s="311"/>
      <c r="R1179" s="311"/>
      <c r="AJ1179" s="451">
        <v>72</v>
      </c>
      <c r="AK1179" s="449">
        <v>79</v>
      </c>
      <c r="AL1179" s="449">
        <v>8</v>
      </c>
      <c r="AM1179" s="450" t="s">
        <v>1251</v>
      </c>
      <c r="AN1179" s="450" t="s">
        <v>374</v>
      </c>
      <c r="CB1179" s="307"/>
      <c r="CC1179" s="307"/>
      <c r="CD1179" s="307"/>
      <c r="CE1179" s="307"/>
      <c r="CF1179" s="307"/>
      <c r="CG1179" s="307"/>
      <c r="CH1179" s="307"/>
      <c r="CI1179" s="307"/>
      <c r="CJ1179" s="307"/>
      <c r="CK1179" s="307"/>
      <c r="CL1179" s="307"/>
      <c r="CM1179" s="307"/>
      <c r="CN1179" s="307"/>
      <c r="CO1179" s="307"/>
      <c r="CP1179" s="307"/>
      <c r="CQ1179" s="307"/>
      <c r="CR1179" s="307"/>
      <c r="CS1179" s="307"/>
      <c r="CT1179" s="307"/>
      <c r="CU1179" s="307"/>
      <c r="CV1179" s="307"/>
      <c r="CW1179" s="307"/>
      <c r="CX1179" s="307"/>
      <c r="CY1179" s="307"/>
      <c r="CZ1179" s="307"/>
      <c r="DA1179" s="307"/>
      <c r="DB1179" s="307"/>
      <c r="DC1179" s="307"/>
      <c r="DD1179" s="307"/>
      <c r="DE1179" s="307"/>
      <c r="DF1179" s="307"/>
      <c r="DG1179" s="307"/>
      <c r="DH1179" s="307"/>
      <c r="DI1179" s="390"/>
      <c r="DJ1179" s="390"/>
      <c r="DK1179" s="307"/>
      <c r="DL1179" s="307"/>
      <c r="DM1179" s="307"/>
      <c r="DN1179" s="307"/>
      <c r="DO1179" s="307"/>
      <c r="DP1179" s="307"/>
      <c r="DQ1179" s="307"/>
      <c r="DR1179" s="307"/>
      <c r="DS1179" s="307"/>
      <c r="DT1179" s="307"/>
      <c r="DU1179" s="307"/>
      <c r="DV1179" s="307"/>
      <c r="DW1179" s="307"/>
      <c r="DX1179" s="307"/>
      <c r="DY1179" s="307"/>
      <c r="DZ1179" s="307"/>
      <c r="EA1179" s="307"/>
      <c r="EB1179" s="307"/>
      <c r="EC1179" s="307"/>
      <c r="ED1179" s="307"/>
      <c r="EE1179" s="307"/>
      <c r="EF1179" s="307"/>
      <c r="EG1179" s="307"/>
      <c r="EH1179" s="307"/>
      <c r="EI1179" s="307"/>
      <c r="EJ1179" s="307"/>
      <c r="EK1179" s="307"/>
      <c r="EL1179" s="307"/>
      <c r="EM1179" s="307"/>
      <c r="EN1179" s="307"/>
      <c r="EO1179" s="307"/>
      <c r="EP1179" s="307"/>
      <c r="EQ1179" s="307"/>
      <c r="ER1179" s="307"/>
      <c r="ES1179" s="307"/>
      <c r="ET1179" s="307"/>
      <c r="EU1179" s="390"/>
      <c r="EV1179" s="390"/>
      <c r="EW1179" s="307"/>
      <c r="EX1179" s="307"/>
      <c r="EY1179" s="307"/>
      <c r="EZ1179" s="307"/>
      <c r="FA1179" s="307"/>
      <c r="FB1179" s="307"/>
      <c r="FC1179" s="307"/>
      <c r="FD1179" s="307"/>
      <c r="FE1179" s="307"/>
      <c r="FF1179" s="307"/>
      <c r="FG1179" s="307"/>
      <c r="FH1179" s="307"/>
      <c r="FI1179" s="307"/>
      <c r="FJ1179" s="307"/>
      <c r="FK1179" s="307"/>
      <c r="FL1179" s="307"/>
      <c r="FM1179" s="307"/>
      <c r="FN1179" s="307"/>
      <c r="FO1179" s="307"/>
      <c r="FP1179" s="307"/>
      <c r="FQ1179" s="307"/>
      <c r="FR1179" s="307"/>
      <c r="FS1179" s="307"/>
      <c r="FT1179" s="307"/>
      <c r="FU1179" s="307"/>
      <c r="FV1179" s="307"/>
      <c r="FW1179" s="307"/>
      <c r="FX1179" s="307"/>
      <c r="FY1179" s="307"/>
      <c r="FZ1179" s="307"/>
      <c r="GA1179" s="307"/>
      <c r="GB1179" s="307"/>
      <c r="GC1179" s="307"/>
      <c r="GD1179" s="307"/>
      <c r="GE1179" s="307"/>
      <c r="GF1179" s="307"/>
      <c r="GG1179" s="307"/>
      <c r="GH1179" s="307"/>
      <c r="GI1179" s="307"/>
      <c r="GJ1179" s="307"/>
      <c r="GK1179" s="307"/>
      <c r="GL1179" s="307"/>
      <c r="GM1179" s="307"/>
      <c r="GN1179" s="307"/>
      <c r="GO1179" s="307"/>
      <c r="GP1179" s="307"/>
      <c r="GQ1179" s="307"/>
      <c r="GR1179" s="307"/>
      <c r="GS1179" s="307"/>
      <c r="GT1179" s="307"/>
      <c r="GU1179" s="307"/>
      <c r="GV1179" s="307"/>
      <c r="GW1179" s="307"/>
      <c r="GX1179" s="307"/>
      <c r="GY1179" s="307"/>
      <c r="GZ1179" s="307"/>
      <c r="HA1179" s="307"/>
      <c r="HB1179" s="307"/>
      <c r="HC1179" s="307"/>
      <c r="HD1179" s="307"/>
      <c r="HE1179" s="307"/>
      <c r="HF1179" s="307"/>
      <c r="HG1179" s="307"/>
      <c r="HH1179" s="307"/>
      <c r="HI1179" s="307"/>
      <c r="HJ1179" s="307"/>
      <c r="HK1179" s="307"/>
      <c r="HL1179" s="307"/>
      <c r="HM1179" s="307"/>
      <c r="HN1179" s="307"/>
      <c r="HO1179" s="307"/>
      <c r="HP1179" s="307"/>
      <c r="HQ1179" s="307"/>
      <c r="HR1179" s="307"/>
      <c r="HS1179" s="307"/>
      <c r="HT1179" s="307"/>
      <c r="HU1179" s="307"/>
      <c r="HV1179" s="307"/>
      <c r="HW1179" s="307"/>
      <c r="HX1179" s="307"/>
      <c r="HY1179" s="307"/>
      <c r="HZ1179" s="307"/>
      <c r="IA1179" s="307"/>
      <c r="IB1179" s="307"/>
      <c r="IC1179" s="307"/>
      <c r="ID1179" s="307"/>
      <c r="IE1179" s="307"/>
      <c r="IF1179" s="307"/>
      <c r="IG1179" s="307"/>
      <c r="IH1179" s="307"/>
      <c r="II1179" s="307"/>
      <c r="IJ1179" s="307"/>
      <c r="IK1179" s="307"/>
      <c r="IL1179" s="307"/>
      <c r="IM1179" s="307"/>
      <c r="IN1179" s="307"/>
      <c r="IO1179" s="307"/>
      <c r="IP1179" s="307"/>
      <c r="IQ1179" s="307"/>
      <c r="IR1179" s="307"/>
      <c r="IS1179" s="307"/>
      <c r="IT1179" s="307"/>
      <c r="IU1179" s="307"/>
      <c r="IV1179" s="307"/>
      <c r="IW1179" s="307"/>
      <c r="IX1179" s="307"/>
      <c r="IY1179" s="307"/>
      <c r="IZ1179" s="307"/>
      <c r="JA1179" s="307"/>
      <c r="JB1179" s="307"/>
      <c r="JC1179" s="307"/>
      <c r="JD1179" s="307"/>
      <c r="JE1179" s="307"/>
      <c r="JF1179" s="307"/>
      <c r="JG1179" s="307"/>
      <c r="JH1179" s="307"/>
      <c r="JI1179" s="307"/>
      <c r="JJ1179" s="307"/>
      <c r="JK1179" s="307"/>
      <c r="JL1179" s="307"/>
      <c r="JM1179" s="307"/>
      <c r="JN1179" s="307"/>
      <c r="JO1179" s="307"/>
      <c r="JP1179" s="307"/>
      <c r="JQ1179" s="307"/>
      <c r="JR1179" s="307"/>
      <c r="JS1179" s="307"/>
      <c r="JT1179" s="307"/>
      <c r="JU1179" s="307"/>
      <c r="JV1179" s="307"/>
      <c r="JW1179" s="307"/>
      <c r="JX1179" s="307"/>
      <c r="JY1179" s="307"/>
      <c r="JZ1179" s="307"/>
      <c r="KA1179" s="307"/>
      <c r="KB1179" s="307"/>
      <c r="KC1179" s="307"/>
      <c r="KD1179" s="307"/>
      <c r="KE1179" s="307"/>
      <c r="KF1179" s="307"/>
      <c r="KG1179" s="307"/>
      <c r="KH1179" s="307"/>
      <c r="KI1179" s="307"/>
      <c r="KJ1179" s="307"/>
      <c r="KK1179" s="307"/>
      <c r="KL1179" s="307"/>
      <c r="KM1179" s="307"/>
      <c r="KN1179" s="307"/>
      <c r="KO1179" s="307"/>
      <c r="KP1179" s="307"/>
      <c r="KQ1179" s="307"/>
      <c r="KR1179" s="307"/>
      <c r="KS1179" s="307"/>
      <c r="KT1179" s="307"/>
    </row>
    <row r="1180" spans="14:306" s="56" customFormat="1" ht="15" customHeight="1">
      <c r="N1180" s="410"/>
      <c r="O1180" s="410"/>
      <c r="P1180" s="311"/>
      <c r="Q1180" s="311"/>
      <c r="R1180" s="311"/>
      <c r="AJ1180" s="451">
        <v>73</v>
      </c>
      <c r="AK1180" s="449">
        <v>80</v>
      </c>
      <c r="AL1180" s="449">
        <v>9</v>
      </c>
      <c r="AM1180" s="450" t="s">
        <v>1252</v>
      </c>
      <c r="AN1180" s="450" t="s">
        <v>375</v>
      </c>
      <c r="CB1180" s="307"/>
      <c r="CC1180" s="307"/>
      <c r="CD1180" s="307"/>
      <c r="CE1180" s="307"/>
      <c r="CF1180" s="307"/>
      <c r="CG1180" s="307"/>
      <c r="CH1180" s="307"/>
      <c r="CI1180" s="307"/>
      <c r="CJ1180" s="307"/>
      <c r="CK1180" s="307"/>
      <c r="CL1180" s="307"/>
      <c r="CM1180" s="307"/>
      <c r="CN1180" s="307"/>
      <c r="CO1180" s="307"/>
      <c r="CP1180" s="307"/>
      <c r="CQ1180" s="307"/>
      <c r="CR1180" s="307"/>
      <c r="CS1180" s="307"/>
      <c r="CT1180" s="307"/>
      <c r="CU1180" s="307"/>
      <c r="CV1180" s="307"/>
      <c r="CW1180" s="307"/>
      <c r="CX1180" s="307"/>
      <c r="CY1180" s="307"/>
      <c r="CZ1180" s="307"/>
      <c r="DA1180" s="307"/>
      <c r="DB1180" s="307"/>
      <c r="DC1180" s="307"/>
      <c r="DD1180" s="307"/>
      <c r="DE1180" s="307"/>
      <c r="DF1180" s="307"/>
      <c r="DG1180" s="307"/>
      <c r="DH1180" s="307"/>
      <c r="DI1180" s="390"/>
      <c r="DJ1180" s="390"/>
      <c r="DK1180" s="307"/>
      <c r="DL1180" s="307"/>
      <c r="DM1180" s="307"/>
      <c r="DN1180" s="307"/>
      <c r="DO1180" s="307"/>
      <c r="DP1180" s="307"/>
      <c r="DQ1180" s="307"/>
      <c r="DR1180" s="307"/>
      <c r="DS1180" s="307"/>
      <c r="DT1180" s="307"/>
      <c r="DU1180" s="307"/>
      <c r="DV1180" s="307"/>
      <c r="DW1180" s="307"/>
      <c r="DX1180" s="307"/>
      <c r="DY1180" s="307"/>
      <c r="DZ1180" s="307"/>
      <c r="EA1180" s="307"/>
      <c r="EB1180" s="307"/>
      <c r="EC1180" s="307"/>
      <c r="ED1180" s="307"/>
      <c r="EE1180" s="307"/>
      <c r="EF1180" s="307"/>
      <c r="EG1180" s="307"/>
      <c r="EH1180" s="307"/>
      <c r="EI1180" s="307"/>
      <c r="EJ1180" s="307"/>
      <c r="EK1180" s="307"/>
      <c r="EL1180" s="307"/>
      <c r="EM1180" s="307"/>
      <c r="EN1180" s="307"/>
      <c r="EO1180" s="307"/>
      <c r="EP1180" s="307"/>
      <c r="EQ1180" s="307"/>
      <c r="ER1180" s="307"/>
      <c r="ES1180" s="307"/>
      <c r="ET1180" s="307"/>
      <c r="EU1180" s="390"/>
      <c r="EV1180" s="390"/>
      <c r="EW1180" s="307"/>
      <c r="EX1180" s="307"/>
      <c r="EY1180" s="307"/>
      <c r="EZ1180" s="307"/>
      <c r="FA1180" s="307"/>
      <c r="FB1180" s="307"/>
      <c r="FC1180" s="307"/>
      <c r="FD1180" s="307"/>
      <c r="FE1180" s="307"/>
      <c r="FF1180" s="307"/>
      <c r="FG1180" s="307"/>
      <c r="FH1180" s="307"/>
      <c r="FI1180" s="307"/>
      <c r="FJ1180" s="307"/>
      <c r="FK1180" s="307"/>
      <c r="FL1180" s="307"/>
      <c r="FM1180" s="307"/>
      <c r="FN1180" s="307"/>
      <c r="FO1180" s="307"/>
      <c r="FP1180" s="307"/>
      <c r="FQ1180" s="307"/>
      <c r="FR1180" s="307"/>
      <c r="FS1180" s="307"/>
      <c r="FT1180" s="307"/>
      <c r="FU1180" s="307"/>
      <c r="FV1180" s="307"/>
      <c r="FW1180" s="307"/>
      <c r="FX1180" s="307"/>
      <c r="FY1180" s="307"/>
      <c r="FZ1180" s="307"/>
      <c r="GA1180" s="307"/>
      <c r="GB1180" s="307"/>
      <c r="GC1180" s="307"/>
      <c r="GD1180" s="307"/>
      <c r="GE1180" s="307"/>
      <c r="GF1180" s="307"/>
      <c r="GG1180" s="307"/>
      <c r="GH1180" s="307"/>
      <c r="GI1180" s="307"/>
      <c r="GJ1180" s="307"/>
      <c r="GK1180" s="307"/>
      <c r="GL1180" s="307"/>
      <c r="GM1180" s="307"/>
      <c r="GN1180" s="307"/>
      <c r="GO1180" s="307"/>
      <c r="GP1180" s="307"/>
      <c r="GQ1180" s="307"/>
      <c r="GR1180" s="307"/>
      <c r="GS1180" s="307"/>
      <c r="GT1180" s="307"/>
      <c r="GU1180" s="307"/>
      <c r="GV1180" s="307"/>
      <c r="GW1180" s="307"/>
      <c r="GX1180" s="307"/>
      <c r="GY1180" s="307"/>
      <c r="GZ1180" s="307"/>
      <c r="HA1180" s="307"/>
      <c r="HB1180" s="307"/>
      <c r="HC1180" s="307"/>
      <c r="HD1180" s="307"/>
      <c r="HE1180" s="307"/>
      <c r="HF1180" s="307"/>
      <c r="HG1180" s="307"/>
      <c r="HH1180" s="307"/>
      <c r="HI1180" s="307"/>
      <c r="HJ1180" s="307"/>
      <c r="HK1180" s="307"/>
      <c r="HL1180" s="307"/>
      <c r="HM1180" s="307"/>
      <c r="HN1180" s="307"/>
      <c r="HO1180" s="307"/>
      <c r="HP1180" s="307"/>
      <c r="HQ1180" s="307"/>
      <c r="HR1180" s="307"/>
      <c r="HS1180" s="307"/>
      <c r="HT1180" s="307"/>
      <c r="HU1180" s="307"/>
      <c r="HV1180" s="307"/>
      <c r="HW1180" s="307"/>
      <c r="HX1180" s="307"/>
      <c r="HY1180" s="307"/>
      <c r="HZ1180" s="307"/>
      <c r="IA1180" s="307"/>
      <c r="IB1180" s="307"/>
      <c r="IC1180" s="307"/>
      <c r="ID1180" s="307"/>
      <c r="IE1180" s="307"/>
      <c r="IF1180" s="307"/>
      <c r="IG1180" s="307"/>
      <c r="IH1180" s="307"/>
      <c r="II1180" s="307"/>
      <c r="IJ1180" s="307"/>
      <c r="IK1180" s="307"/>
      <c r="IL1180" s="307"/>
      <c r="IM1180" s="307"/>
      <c r="IN1180" s="307"/>
      <c r="IO1180" s="307"/>
      <c r="IP1180" s="307"/>
      <c r="IQ1180" s="307"/>
      <c r="IR1180" s="307"/>
      <c r="IS1180" s="307"/>
      <c r="IT1180" s="307"/>
      <c r="IU1180" s="307"/>
      <c r="IV1180" s="307"/>
      <c r="IW1180" s="307"/>
      <c r="IX1180" s="307"/>
      <c r="IY1180" s="307"/>
      <c r="IZ1180" s="307"/>
      <c r="JA1180" s="307"/>
      <c r="JB1180" s="307"/>
      <c r="JC1180" s="307"/>
      <c r="JD1180" s="307"/>
      <c r="JE1180" s="307"/>
      <c r="JF1180" s="307"/>
      <c r="JG1180" s="307"/>
      <c r="JH1180" s="307"/>
      <c r="JI1180" s="307"/>
      <c r="JJ1180" s="307"/>
      <c r="JK1180" s="307"/>
      <c r="JL1180" s="307"/>
      <c r="JM1180" s="307"/>
      <c r="JN1180" s="307"/>
      <c r="JO1180" s="307"/>
      <c r="JP1180" s="307"/>
      <c r="JQ1180" s="307"/>
      <c r="JR1180" s="307"/>
      <c r="JS1180" s="307"/>
      <c r="JT1180" s="307"/>
      <c r="JU1180" s="307"/>
      <c r="JV1180" s="307"/>
      <c r="JW1180" s="307"/>
      <c r="JX1180" s="307"/>
      <c r="JY1180" s="307"/>
      <c r="JZ1180" s="307"/>
      <c r="KA1180" s="307"/>
      <c r="KB1180" s="307"/>
      <c r="KC1180" s="307"/>
      <c r="KD1180" s="307"/>
      <c r="KE1180" s="307"/>
      <c r="KF1180" s="307"/>
      <c r="KG1180" s="307"/>
      <c r="KH1180" s="307"/>
      <c r="KI1180" s="307"/>
      <c r="KJ1180" s="307"/>
      <c r="KK1180" s="307"/>
      <c r="KL1180" s="307"/>
      <c r="KM1180" s="307"/>
      <c r="KN1180" s="307"/>
      <c r="KO1180" s="307"/>
      <c r="KP1180" s="307"/>
      <c r="KQ1180" s="307"/>
      <c r="KR1180" s="307"/>
      <c r="KS1180" s="307"/>
      <c r="KT1180" s="307"/>
    </row>
    <row r="1181" spans="14:306" s="56" customFormat="1" ht="15" customHeight="1">
      <c r="N1181" s="410"/>
      <c r="O1181" s="410"/>
      <c r="P1181" s="311"/>
      <c r="Q1181" s="311"/>
      <c r="R1181" s="311"/>
      <c r="AJ1181" s="451">
        <v>74</v>
      </c>
      <c r="AK1181" s="449">
        <v>81</v>
      </c>
      <c r="AL1181" s="449">
        <v>10</v>
      </c>
      <c r="AM1181" s="450" t="s">
        <v>1253</v>
      </c>
      <c r="AN1181" s="450" t="s">
        <v>377</v>
      </c>
      <c r="CB1181" s="307"/>
      <c r="CC1181" s="307"/>
      <c r="CD1181" s="307"/>
      <c r="CE1181" s="307"/>
      <c r="CF1181" s="307"/>
      <c r="CG1181" s="307"/>
      <c r="CH1181" s="307"/>
      <c r="CI1181" s="307"/>
      <c r="CJ1181" s="307"/>
      <c r="CK1181" s="307"/>
      <c r="CL1181" s="307"/>
      <c r="CM1181" s="307"/>
      <c r="CN1181" s="307"/>
      <c r="CO1181" s="307"/>
      <c r="CP1181" s="307"/>
      <c r="CQ1181" s="307"/>
      <c r="CR1181" s="307"/>
      <c r="CS1181" s="307"/>
      <c r="CT1181" s="307"/>
      <c r="CU1181" s="307"/>
      <c r="CV1181" s="307"/>
      <c r="CW1181" s="307"/>
      <c r="CX1181" s="307"/>
      <c r="CY1181" s="307"/>
      <c r="CZ1181" s="307"/>
      <c r="DA1181" s="307"/>
      <c r="DB1181" s="307"/>
      <c r="DC1181" s="307"/>
      <c r="DD1181" s="307"/>
      <c r="DE1181" s="307"/>
      <c r="DF1181" s="307"/>
      <c r="DG1181" s="307"/>
      <c r="DH1181" s="307"/>
      <c r="DI1181" s="390"/>
      <c r="DJ1181" s="390"/>
      <c r="DK1181" s="307"/>
      <c r="DL1181" s="307"/>
      <c r="DM1181" s="307"/>
      <c r="DN1181" s="307"/>
      <c r="DO1181" s="307"/>
      <c r="DP1181" s="307"/>
      <c r="DQ1181" s="307"/>
      <c r="DR1181" s="307"/>
      <c r="DS1181" s="307"/>
      <c r="DT1181" s="307"/>
      <c r="DU1181" s="307"/>
      <c r="DV1181" s="307"/>
      <c r="DW1181" s="307"/>
      <c r="DX1181" s="307"/>
      <c r="DY1181" s="307"/>
      <c r="DZ1181" s="307"/>
      <c r="EA1181" s="307"/>
      <c r="EB1181" s="307"/>
      <c r="EC1181" s="307"/>
      <c r="ED1181" s="307"/>
      <c r="EE1181" s="307"/>
      <c r="EF1181" s="307"/>
      <c r="EG1181" s="307"/>
      <c r="EH1181" s="307"/>
      <c r="EI1181" s="307"/>
      <c r="EJ1181" s="307"/>
      <c r="EK1181" s="307"/>
      <c r="EL1181" s="307"/>
      <c r="EM1181" s="307"/>
      <c r="EN1181" s="307"/>
      <c r="EO1181" s="307"/>
      <c r="EP1181" s="307"/>
      <c r="EQ1181" s="307"/>
      <c r="ER1181" s="307"/>
      <c r="ES1181" s="307"/>
      <c r="ET1181" s="307"/>
      <c r="EU1181" s="390"/>
      <c r="EV1181" s="390"/>
      <c r="EW1181" s="307"/>
      <c r="EX1181" s="307"/>
      <c r="EY1181" s="307"/>
      <c r="EZ1181" s="307"/>
      <c r="FA1181" s="307"/>
      <c r="FB1181" s="307"/>
      <c r="FC1181" s="307"/>
      <c r="FD1181" s="307"/>
      <c r="FE1181" s="307"/>
      <c r="FF1181" s="307"/>
      <c r="FG1181" s="307"/>
      <c r="FH1181" s="307"/>
      <c r="FI1181" s="307"/>
      <c r="FJ1181" s="307"/>
      <c r="FK1181" s="307"/>
      <c r="FL1181" s="307"/>
      <c r="FM1181" s="307"/>
      <c r="FN1181" s="307"/>
      <c r="FO1181" s="307"/>
      <c r="FP1181" s="307"/>
      <c r="FQ1181" s="307"/>
      <c r="FR1181" s="307"/>
      <c r="FS1181" s="307"/>
      <c r="FT1181" s="307"/>
      <c r="FU1181" s="307"/>
      <c r="FV1181" s="307"/>
      <c r="FW1181" s="307"/>
      <c r="FX1181" s="307"/>
      <c r="FY1181" s="307"/>
      <c r="FZ1181" s="307"/>
      <c r="GA1181" s="307"/>
      <c r="GB1181" s="307"/>
      <c r="GC1181" s="307"/>
      <c r="GD1181" s="307"/>
      <c r="GE1181" s="307"/>
      <c r="GF1181" s="307"/>
      <c r="GG1181" s="307"/>
      <c r="GH1181" s="307"/>
      <c r="GI1181" s="307"/>
      <c r="GJ1181" s="307"/>
      <c r="GK1181" s="307"/>
      <c r="GL1181" s="307"/>
      <c r="GM1181" s="307"/>
      <c r="GN1181" s="307"/>
      <c r="GO1181" s="307"/>
      <c r="GP1181" s="307"/>
      <c r="GQ1181" s="307"/>
      <c r="GR1181" s="307"/>
      <c r="GS1181" s="307"/>
      <c r="GT1181" s="307"/>
      <c r="GU1181" s="307"/>
      <c r="GV1181" s="307"/>
      <c r="GW1181" s="307"/>
      <c r="GX1181" s="307"/>
      <c r="GY1181" s="307"/>
      <c r="GZ1181" s="307"/>
      <c r="HA1181" s="307"/>
      <c r="HB1181" s="307"/>
      <c r="HC1181" s="307"/>
      <c r="HD1181" s="307"/>
      <c r="HE1181" s="307"/>
      <c r="HF1181" s="307"/>
      <c r="HG1181" s="307"/>
      <c r="HH1181" s="307"/>
      <c r="HI1181" s="307"/>
      <c r="HJ1181" s="307"/>
      <c r="HK1181" s="307"/>
      <c r="HL1181" s="307"/>
      <c r="HM1181" s="307"/>
      <c r="HN1181" s="307"/>
      <c r="HO1181" s="307"/>
      <c r="HP1181" s="307"/>
      <c r="HQ1181" s="307"/>
      <c r="HR1181" s="307"/>
      <c r="HS1181" s="307"/>
      <c r="HT1181" s="307"/>
      <c r="HU1181" s="307"/>
      <c r="HV1181" s="307"/>
      <c r="HW1181" s="307"/>
      <c r="HX1181" s="307"/>
      <c r="HY1181" s="307"/>
      <c r="HZ1181" s="307"/>
      <c r="IA1181" s="307"/>
      <c r="IB1181" s="307"/>
      <c r="IC1181" s="307"/>
      <c r="ID1181" s="307"/>
      <c r="IE1181" s="307"/>
      <c r="IF1181" s="307"/>
      <c r="IG1181" s="307"/>
      <c r="IH1181" s="307"/>
      <c r="II1181" s="307"/>
      <c r="IJ1181" s="307"/>
      <c r="IK1181" s="307"/>
      <c r="IL1181" s="307"/>
      <c r="IM1181" s="307"/>
      <c r="IN1181" s="307"/>
      <c r="IO1181" s="307"/>
      <c r="IP1181" s="307"/>
      <c r="IQ1181" s="307"/>
      <c r="IR1181" s="307"/>
      <c r="IS1181" s="307"/>
      <c r="IT1181" s="307"/>
      <c r="IU1181" s="307"/>
      <c r="IV1181" s="307"/>
      <c r="IW1181" s="307"/>
      <c r="IX1181" s="307"/>
      <c r="IY1181" s="307"/>
      <c r="IZ1181" s="307"/>
      <c r="JA1181" s="307"/>
      <c r="JB1181" s="307"/>
      <c r="JC1181" s="307"/>
      <c r="JD1181" s="307"/>
      <c r="JE1181" s="307"/>
      <c r="JF1181" s="307"/>
      <c r="JG1181" s="307"/>
      <c r="JH1181" s="307"/>
      <c r="JI1181" s="307"/>
      <c r="JJ1181" s="307"/>
      <c r="JK1181" s="307"/>
      <c r="JL1181" s="307"/>
      <c r="JM1181" s="307"/>
      <c r="JN1181" s="307"/>
      <c r="JO1181" s="307"/>
      <c r="JP1181" s="307"/>
      <c r="JQ1181" s="307"/>
      <c r="JR1181" s="307"/>
      <c r="JS1181" s="307"/>
      <c r="JT1181" s="307"/>
      <c r="JU1181" s="307"/>
      <c r="JV1181" s="307"/>
      <c r="JW1181" s="307"/>
      <c r="JX1181" s="307"/>
      <c r="JY1181" s="307"/>
      <c r="JZ1181" s="307"/>
      <c r="KA1181" s="307"/>
      <c r="KB1181" s="307"/>
      <c r="KC1181" s="307"/>
      <c r="KD1181" s="307"/>
      <c r="KE1181" s="307"/>
      <c r="KF1181" s="307"/>
      <c r="KG1181" s="307"/>
      <c r="KH1181" s="307"/>
      <c r="KI1181" s="307"/>
      <c r="KJ1181" s="307"/>
      <c r="KK1181" s="307"/>
      <c r="KL1181" s="307"/>
      <c r="KM1181" s="307"/>
      <c r="KN1181" s="307"/>
      <c r="KO1181" s="307"/>
      <c r="KP1181" s="307"/>
      <c r="KQ1181" s="307"/>
      <c r="KR1181" s="307"/>
      <c r="KS1181" s="307"/>
      <c r="KT1181" s="307"/>
    </row>
    <row r="1182" spans="14:306" s="56" customFormat="1" ht="15" customHeight="1">
      <c r="N1182" s="410"/>
      <c r="O1182" s="410"/>
      <c r="P1182" s="311"/>
      <c r="Q1182" s="311"/>
      <c r="R1182" s="311"/>
      <c r="AJ1182" s="451">
        <v>75</v>
      </c>
      <c r="AK1182" s="449">
        <v>81</v>
      </c>
      <c r="AL1182" s="449">
        <v>10</v>
      </c>
      <c r="AM1182" s="450" t="s">
        <v>1253</v>
      </c>
      <c r="AN1182" s="450" t="s">
        <v>377</v>
      </c>
      <c r="CB1182" s="307"/>
      <c r="CC1182" s="307"/>
      <c r="CD1182" s="307"/>
      <c r="CE1182" s="307"/>
      <c r="CF1182" s="307"/>
      <c r="CG1182" s="307"/>
      <c r="CH1182" s="307"/>
      <c r="CI1182" s="307"/>
      <c r="CJ1182" s="307"/>
      <c r="CK1182" s="307"/>
      <c r="CL1182" s="307"/>
      <c r="CM1182" s="307"/>
      <c r="CN1182" s="307"/>
      <c r="CO1182" s="307"/>
      <c r="CP1182" s="307"/>
      <c r="CQ1182" s="307"/>
      <c r="CR1182" s="307"/>
      <c r="CS1182" s="307"/>
      <c r="CT1182" s="307"/>
      <c r="CU1182" s="307"/>
      <c r="CV1182" s="307"/>
      <c r="CW1182" s="307"/>
      <c r="CX1182" s="307"/>
      <c r="CY1182" s="307"/>
      <c r="CZ1182" s="307"/>
      <c r="DA1182" s="307"/>
      <c r="DB1182" s="307"/>
      <c r="DC1182" s="307"/>
      <c r="DD1182" s="307"/>
      <c r="DE1182" s="307"/>
      <c r="DF1182" s="307"/>
      <c r="DG1182" s="307"/>
      <c r="DH1182" s="307"/>
      <c r="DI1182" s="390"/>
      <c r="DJ1182" s="390"/>
      <c r="DK1182" s="307"/>
      <c r="DL1182" s="307"/>
      <c r="DM1182" s="307"/>
      <c r="DN1182" s="307"/>
      <c r="DO1182" s="307"/>
      <c r="DP1182" s="307"/>
      <c r="DQ1182" s="307"/>
      <c r="DR1182" s="307"/>
      <c r="DS1182" s="307"/>
      <c r="DT1182" s="307"/>
      <c r="DU1182" s="307"/>
      <c r="DV1182" s="307"/>
      <c r="DW1182" s="307"/>
      <c r="DX1182" s="307"/>
      <c r="DY1182" s="307"/>
      <c r="DZ1182" s="307"/>
      <c r="EA1182" s="307"/>
      <c r="EB1182" s="307"/>
      <c r="EC1182" s="307"/>
      <c r="ED1182" s="307"/>
      <c r="EE1182" s="307"/>
      <c r="EF1182" s="307"/>
      <c r="EG1182" s="307"/>
      <c r="EH1182" s="307"/>
      <c r="EI1182" s="307"/>
      <c r="EJ1182" s="307"/>
      <c r="EK1182" s="307"/>
      <c r="EL1182" s="307"/>
      <c r="EM1182" s="307"/>
      <c r="EN1182" s="307"/>
      <c r="EO1182" s="307"/>
      <c r="EP1182" s="307"/>
      <c r="EQ1182" s="307"/>
      <c r="ER1182" s="307"/>
      <c r="ES1182" s="307"/>
      <c r="ET1182" s="307"/>
      <c r="EU1182" s="390"/>
      <c r="EV1182" s="390"/>
      <c r="EW1182" s="307"/>
      <c r="EX1182" s="307"/>
      <c r="EY1182" s="307"/>
      <c r="EZ1182" s="307"/>
      <c r="FA1182" s="307"/>
      <c r="FB1182" s="307"/>
      <c r="FC1182" s="307"/>
      <c r="FD1182" s="307"/>
      <c r="FE1182" s="307"/>
      <c r="FF1182" s="307"/>
      <c r="FG1182" s="307"/>
      <c r="FH1182" s="307"/>
      <c r="FI1182" s="307"/>
      <c r="FJ1182" s="307"/>
      <c r="FK1182" s="307"/>
      <c r="FL1182" s="307"/>
      <c r="FM1182" s="307"/>
      <c r="FN1182" s="307"/>
      <c r="FO1182" s="307"/>
      <c r="FP1182" s="307"/>
      <c r="FQ1182" s="307"/>
      <c r="FR1182" s="307"/>
      <c r="FS1182" s="307"/>
      <c r="FT1182" s="307"/>
      <c r="FU1182" s="307"/>
      <c r="FV1182" s="307"/>
      <c r="FW1182" s="307"/>
      <c r="FX1182" s="307"/>
      <c r="FY1182" s="307"/>
      <c r="FZ1182" s="307"/>
      <c r="GA1182" s="307"/>
      <c r="GB1182" s="307"/>
      <c r="GC1182" s="307"/>
      <c r="GD1182" s="307"/>
      <c r="GE1182" s="307"/>
      <c r="GF1182" s="307"/>
      <c r="GG1182" s="307"/>
      <c r="GH1182" s="307"/>
      <c r="GI1182" s="307"/>
      <c r="GJ1182" s="307"/>
      <c r="GK1182" s="307"/>
      <c r="GL1182" s="307"/>
      <c r="GM1182" s="307"/>
      <c r="GN1182" s="307"/>
      <c r="GO1182" s="307"/>
      <c r="GP1182" s="307"/>
      <c r="GQ1182" s="307"/>
      <c r="GR1182" s="307"/>
      <c r="GS1182" s="307"/>
      <c r="GT1182" s="307"/>
      <c r="GU1182" s="307"/>
      <c r="GV1182" s="307"/>
      <c r="GW1182" s="307"/>
      <c r="GX1182" s="307"/>
      <c r="GY1182" s="307"/>
      <c r="GZ1182" s="307"/>
      <c r="HA1182" s="307"/>
      <c r="HB1182" s="307"/>
      <c r="HC1182" s="307"/>
      <c r="HD1182" s="307"/>
      <c r="HE1182" s="307"/>
      <c r="HF1182" s="307"/>
      <c r="HG1182" s="307"/>
      <c r="HH1182" s="307"/>
      <c r="HI1182" s="307"/>
      <c r="HJ1182" s="307"/>
      <c r="HK1182" s="307"/>
      <c r="HL1182" s="307"/>
      <c r="HM1182" s="307"/>
      <c r="HN1182" s="307"/>
      <c r="HO1182" s="307"/>
      <c r="HP1182" s="307"/>
      <c r="HQ1182" s="307"/>
      <c r="HR1182" s="307"/>
      <c r="HS1182" s="307"/>
      <c r="HT1182" s="307"/>
      <c r="HU1182" s="307"/>
      <c r="HV1182" s="307"/>
      <c r="HW1182" s="307"/>
      <c r="HX1182" s="307"/>
      <c r="HY1182" s="307"/>
      <c r="HZ1182" s="307"/>
      <c r="IA1182" s="307"/>
      <c r="IB1182" s="307"/>
      <c r="IC1182" s="307"/>
      <c r="ID1182" s="307"/>
      <c r="IE1182" s="307"/>
      <c r="IF1182" s="307"/>
      <c r="IG1182" s="307"/>
      <c r="IH1182" s="307"/>
      <c r="II1182" s="307"/>
      <c r="IJ1182" s="307"/>
      <c r="IK1182" s="307"/>
      <c r="IL1182" s="307"/>
      <c r="IM1182" s="307"/>
      <c r="IN1182" s="307"/>
      <c r="IO1182" s="307"/>
      <c r="IP1182" s="307"/>
      <c r="IQ1182" s="307"/>
      <c r="IR1182" s="307"/>
      <c r="IS1182" s="307"/>
      <c r="IT1182" s="307"/>
      <c r="IU1182" s="307"/>
      <c r="IV1182" s="307"/>
      <c r="IW1182" s="307"/>
      <c r="IX1182" s="307"/>
      <c r="IY1182" s="307"/>
      <c r="IZ1182" s="307"/>
      <c r="JA1182" s="307"/>
      <c r="JB1182" s="307"/>
      <c r="JC1182" s="307"/>
      <c r="JD1182" s="307"/>
      <c r="JE1182" s="307"/>
      <c r="JF1182" s="307"/>
      <c r="JG1182" s="307"/>
      <c r="JH1182" s="307"/>
      <c r="JI1182" s="307"/>
      <c r="JJ1182" s="307"/>
      <c r="JK1182" s="307"/>
      <c r="JL1182" s="307"/>
      <c r="JM1182" s="307"/>
      <c r="JN1182" s="307"/>
      <c r="JO1182" s="307"/>
      <c r="JP1182" s="307"/>
      <c r="JQ1182" s="307"/>
      <c r="JR1182" s="307"/>
      <c r="JS1182" s="307"/>
      <c r="JT1182" s="307"/>
      <c r="JU1182" s="307"/>
      <c r="JV1182" s="307"/>
      <c r="JW1182" s="307"/>
      <c r="JX1182" s="307"/>
      <c r="JY1182" s="307"/>
      <c r="JZ1182" s="307"/>
      <c r="KA1182" s="307"/>
      <c r="KB1182" s="307"/>
      <c r="KC1182" s="307"/>
      <c r="KD1182" s="307"/>
      <c r="KE1182" s="307"/>
      <c r="KF1182" s="307"/>
      <c r="KG1182" s="307"/>
      <c r="KH1182" s="307"/>
      <c r="KI1182" s="307"/>
      <c r="KJ1182" s="307"/>
      <c r="KK1182" s="307"/>
      <c r="KL1182" s="307"/>
      <c r="KM1182" s="307"/>
      <c r="KN1182" s="307"/>
      <c r="KO1182" s="307"/>
      <c r="KP1182" s="307"/>
      <c r="KQ1182" s="307"/>
      <c r="KR1182" s="307"/>
      <c r="KS1182" s="307"/>
      <c r="KT1182" s="307"/>
    </row>
    <row r="1183" spans="14:306" s="56" customFormat="1" ht="15" customHeight="1">
      <c r="N1183" s="410"/>
      <c r="O1183" s="410"/>
      <c r="P1183" s="311"/>
      <c r="Q1183" s="311"/>
      <c r="R1183" s="311"/>
      <c r="AJ1183" s="451">
        <v>76</v>
      </c>
      <c r="AK1183" s="449">
        <v>82</v>
      </c>
      <c r="AL1183" s="449">
        <v>12</v>
      </c>
      <c r="AM1183" s="450" t="s">
        <v>476</v>
      </c>
      <c r="AN1183" s="450" t="s">
        <v>476</v>
      </c>
      <c r="CB1183" s="307"/>
      <c r="CC1183" s="307"/>
      <c r="CD1183" s="307"/>
      <c r="CE1183" s="307"/>
      <c r="CF1183" s="307"/>
      <c r="CG1183" s="307"/>
      <c r="CH1183" s="307"/>
      <c r="CI1183" s="307"/>
      <c r="CJ1183" s="307"/>
      <c r="CK1183" s="307"/>
      <c r="CL1183" s="307"/>
      <c r="CM1183" s="307"/>
      <c r="CN1183" s="307"/>
      <c r="CO1183" s="307"/>
      <c r="CP1183" s="307"/>
      <c r="CQ1183" s="307"/>
      <c r="CR1183" s="307"/>
      <c r="CS1183" s="307"/>
      <c r="CT1183" s="307"/>
      <c r="CU1183" s="307"/>
      <c r="CV1183" s="307"/>
      <c r="CW1183" s="307"/>
      <c r="CX1183" s="307"/>
      <c r="CY1183" s="307"/>
      <c r="CZ1183" s="307"/>
      <c r="DA1183" s="307"/>
      <c r="DB1183" s="307"/>
      <c r="DC1183" s="307"/>
      <c r="DD1183" s="307"/>
      <c r="DE1183" s="307"/>
      <c r="DF1183" s="307"/>
      <c r="DG1183" s="307"/>
      <c r="DH1183" s="307"/>
      <c r="DI1183" s="390"/>
      <c r="DJ1183" s="390"/>
      <c r="DK1183" s="307"/>
      <c r="DL1183" s="307"/>
      <c r="DM1183" s="307"/>
      <c r="DN1183" s="307"/>
      <c r="DO1183" s="307"/>
      <c r="DP1183" s="307"/>
      <c r="DQ1183" s="307"/>
      <c r="DR1183" s="307"/>
      <c r="DS1183" s="307"/>
      <c r="DT1183" s="307"/>
      <c r="DU1183" s="307"/>
      <c r="DV1183" s="307"/>
      <c r="DW1183" s="307"/>
      <c r="DX1183" s="307"/>
      <c r="DY1183" s="307"/>
      <c r="DZ1183" s="307"/>
      <c r="EA1183" s="307"/>
      <c r="EB1183" s="307"/>
      <c r="EC1183" s="307"/>
      <c r="ED1183" s="307"/>
      <c r="EE1183" s="307"/>
      <c r="EF1183" s="307"/>
      <c r="EG1183" s="307"/>
      <c r="EH1183" s="307"/>
      <c r="EI1183" s="307"/>
      <c r="EJ1183" s="307"/>
      <c r="EK1183" s="307"/>
      <c r="EL1183" s="307"/>
      <c r="EM1183" s="307"/>
      <c r="EN1183" s="307"/>
      <c r="EO1183" s="307"/>
      <c r="EP1183" s="307"/>
      <c r="EQ1183" s="307"/>
      <c r="ER1183" s="307"/>
      <c r="ES1183" s="307"/>
      <c r="ET1183" s="307"/>
      <c r="EU1183" s="390"/>
      <c r="EV1183" s="390"/>
      <c r="EW1183" s="307"/>
      <c r="EX1183" s="307"/>
      <c r="EY1183" s="307"/>
      <c r="EZ1183" s="307"/>
      <c r="FA1183" s="307"/>
      <c r="FB1183" s="307"/>
      <c r="FC1183" s="307"/>
      <c r="FD1183" s="307"/>
      <c r="FE1183" s="307"/>
      <c r="FF1183" s="307"/>
      <c r="FG1183" s="307"/>
      <c r="FH1183" s="307"/>
      <c r="FI1183" s="307"/>
      <c r="FJ1183" s="307"/>
      <c r="FK1183" s="307"/>
      <c r="FL1183" s="307"/>
      <c r="FM1183" s="307"/>
      <c r="FN1183" s="307"/>
      <c r="FO1183" s="307"/>
      <c r="FP1183" s="307"/>
      <c r="FQ1183" s="307"/>
      <c r="FR1183" s="307"/>
      <c r="FS1183" s="307"/>
      <c r="FT1183" s="307"/>
      <c r="FU1183" s="307"/>
      <c r="FV1183" s="307"/>
      <c r="FW1183" s="307"/>
      <c r="FX1183" s="307"/>
      <c r="FY1183" s="307"/>
      <c r="FZ1183" s="307"/>
      <c r="GA1183" s="307"/>
      <c r="GB1183" s="307"/>
      <c r="GC1183" s="307"/>
      <c r="GD1183" s="307"/>
      <c r="GE1183" s="307"/>
      <c r="GF1183" s="307"/>
      <c r="GG1183" s="307"/>
      <c r="GH1183" s="307"/>
      <c r="GI1183" s="307"/>
      <c r="GJ1183" s="307"/>
      <c r="GK1183" s="307"/>
      <c r="GL1183" s="307"/>
      <c r="GM1183" s="307"/>
      <c r="GN1183" s="307"/>
      <c r="GO1183" s="307"/>
      <c r="GP1183" s="307"/>
      <c r="GQ1183" s="307"/>
      <c r="GR1183" s="307"/>
      <c r="GS1183" s="307"/>
      <c r="GT1183" s="307"/>
      <c r="GU1183" s="307"/>
      <c r="GV1183" s="307"/>
      <c r="GW1183" s="307"/>
      <c r="GX1183" s="307"/>
      <c r="GY1183" s="307"/>
      <c r="GZ1183" s="307"/>
      <c r="HA1183" s="307"/>
      <c r="HB1183" s="307"/>
      <c r="HC1183" s="307"/>
      <c r="HD1183" s="307"/>
      <c r="HE1183" s="307"/>
      <c r="HF1183" s="307"/>
      <c r="HG1183" s="307"/>
      <c r="HH1183" s="307"/>
      <c r="HI1183" s="307"/>
      <c r="HJ1183" s="307"/>
      <c r="HK1183" s="307"/>
      <c r="HL1183" s="307"/>
      <c r="HM1183" s="307"/>
      <c r="HN1183" s="307"/>
      <c r="HO1183" s="307"/>
      <c r="HP1183" s="307"/>
      <c r="HQ1183" s="307"/>
      <c r="HR1183" s="307"/>
      <c r="HS1183" s="307"/>
      <c r="HT1183" s="307"/>
      <c r="HU1183" s="307"/>
      <c r="HV1183" s="307"/>
      <c r="HW1183" s="307"/>
      <c r="HX1183" s="307"/>
      <c r="HY1183" s="307"/>
      <c r="HZ1183" s="307"/>
      <c r="IA1183" s="307"/>
      <c r="IB1183" s="307"/>
      <c r="IC1183" s="307"/>
      <c r="ID1183" s="307"/>
      <c r="IE1183" s="307"/>
      <c r="IF1183" s="307"/>
      <c r="IG1183" s="307"/>
      <c r="IH1183" s="307"/>
      <c r="II1183" s="307"/>
      <c r="IJ1183" s="307"/>
      <c r="IK1183" s="307"/>
      <c r="IL1183" s="307"/>
      <c r="IM1183" s="307"/>
      <c r="IN1183" s="307"/>
      <c r="IO1183" s="307"/>
      <c r="IP1183" s="307"/>
      <c r="IQ1183" s="307"/>
      <c r="IR1183" s="307"/>
      <c r="IS1183" s="307"/>
      <c r="IT1183" s="307"/>
      <c r="IU1183" s="307"/>
      <c r="IV1183" s="307"/>
      <c r="IW1183" s="307"/>
      <c r="IX1183" s="307"/>
      <c r="IY1183" s="307"/>
      <c r="IZ1183" s="307"/>
      <c r="JA1183" s="307"/>
      <c r="JB1183" s="307"/>
      <c r="JC1183" s="307"/>
      <c r="JD1183" s="307"/>
      <c r="JE1183" s="307"/>
      <c r="JF1183" s="307"/>
      <c r="JG1183" s="307"/>
      <c r="JH1183" s="307"/>
      <c r="JI1183" s="307"/>
      <c r="JJ1183" s="307"/>
      <c r="JK1183" s="307"/>
      <c r="JL1183" s="307"/>
      <c r="JM1183" s="307"/>
      <c r="JN1183" s="307"/>
      <c r="JO1183" s="307"/>
      <c r="JP1183" s="307"/>
      <c r="JQ1183" s="307"/>
      <c r="JR1183" s="307"/>
      <c r="JS1183" s="307"/>
      <c r="JT1183" s="307"/>
      <c r="JU1183" s="307"/>
      <c r="JV1183" s="307"/>
      <c r="JW1183" s="307"/>
      <c r="JX1183" s="307"/>
      <c r="JY1183" s="307"/>
      <c r="JZ1183" s="307"/>
      <c r="KA1183" s="307"/>
      <c r="KB1183" s="307"/>
      <c r="KC1183" s="307"/>
      <c r="KD1183" s="307"/>
      <c r="KE1183" s="307"/>
      <c r="KF1183" s="307"/>
      <c r="KG1183" s="307"/>
      <c r="KH1183" s="307"/>
      <c r="KI1183" s="307"/>
      <c r="KJ1183" s="307"/>
      <c r="KK1183" s="307"/>
      <c r="KL1183" s="307"/>
      <c r="KM1183" s="307"/>
      <c r="KN1183" s="307"/>
      <c r="KO1183" s="307"/>
      <c r="KP1183" s="307"/>
      <c r="KQ1183" s="307"/>
      <c r="KR1183" s="307"/>
      <c r="KS1183" s="307"/>
      <c r="KT1183" s="307"/>
    </row>
    <row r="1184" spans="14:306" s="56" customFormat="1" ht="15" customHeight="1">
      <c r="N1184" s="410"/>
      <c r="O1184" s="410"/>
      <c r="P1184" s="311"/>
      <c r="Q1184" s="311"/>
      <c r="R1184" s="311"/>
      <c r="AJ1184" s="451">
        <v>77</v>
      </c>
      <c r="AK1184" s="449">
        <v>83</v>
      </c>
      <c r="AL1184" s="449">
        <v>13</v>
      </c>
      <c r="AM1184" s="450" t="s">
        <v>477</v>
      </c>
      <c r="AN1184" s="450" t="s">
        <v>477</v>
      </c>
      <c r="CB1184" s="307"/>
      <c r="CC1184" s="307"/>
      <c r="CD1184" s="307"/>
      <c r="CE1184" s="307"/>
      <c r="CF1184" s="307"/>
      <c r="CG1184" s="307"/>
      <c r="CH1184" s="307"/>
      <c r="CI1184" s="307"/>
      <c r="CJ1184" s="307"/>
      <c r="CK1184" s="307"/>
      <c r="CL1184" s="307"/>
      <c r="CM1184" s="307"/>
      <c r="CN1184" s="307"/>
      <c r="CO1184" s="307"/>
      <c r="CP1184" s="307"/>
      <c r="CQ1184" s="307"/>
      <c r="CR1184" s="307"/>
      <c r="CS1184" s="307"/>
      <c r="CT1184" s="307"/>
      <c r="CU1184" s="307"/>
      <c r="CV1184" s="307"/>
      <c r="CW1184" s="307"/>
      <c r="CX1184" s="307"/>
      <c r="CY1184" s="307"/>
      <c r="CZ1184" s="307"/>
      <c r="DA1184" s="307"/>
      <c r="DB1184" s="307"/>
      <c r="DC1184" s="307"/>
      <c r="DD1184" s="307"/>
      <c r="DE1184" s="307"/>
      <c r="DF1184" s="307"/>
      <c r="DG1184" s="307"/>
      <c r="DH1184" s="307"/>
      <c r="DI1184" s="390"/>
      <c r="DJ1184" s="390"/>
      <c r="DK1184" s="307"/>
      <c r="DL1184" s="307"/>
      <c r="DM1184" s="307"/>
      <c r="DN1184" s="307"/>
      <c r="DO1184" s="307"/>
      <c r="DP1184" s="307"/>
      <c r="DQ1184" s="307"/>
      <c r="DR1184" s="307"/>
      <c r="DS1184" s="307"/>
      <c r="DT1184" s="307"/>
      <c r="DU1184" s="307"/>
      <c r="DV1184" s="307"/>
      <c r="DW1184" s="307"/>
      <c r="DX1184" s="307"/>
      <c r="DY1184" s="307"/>
      <c r="DZ1184" s="307"/>
      <c r="EA1184" s="307"/>
      <c r="EB1184" s="307"/>
      <c r="EC1184" s="307"/>
      <c r="ED1184" s="307"/>
      <c r="EE1184" s="307"/>
      <c r="EF1184" s="307"/>
      <c r="EG1184" s="307"/>
      <c r="EH1184" s="307"/>
      <c r="EI1184" s="307"/>
      <c r="EJ1184" s="307"/>
      <c r="EK1184" s="307"/>
      <c r="EL1184" s="307"/>
      <c r="EM1184" s="307"/>
      <c r="EN1184" s="307"/>
      <c r="EO1184" s="307"/>
      <c r="EP1184" s="307"/>
      <c r="EQ1184" s="307"/>
      <c r="ER1184" s="307"/>
      <c r="ES1184" s="307"/>
      <c r="ET1184" s="307"/>
      <c r="EU1184" s="390"/>
      <c r="EV1184" s="390"/>
      <c r="EW1184" s="307"/>
      <c r="EX1184" s="307"/>
      <c r="EY1184" s="307"/>
      <c r="EZ1184" s="307"/>
      <c r="FA1184" s="307"/>
      <c r="FB1184" s="307"/>
      <c r="FC1184" s="307"/>
      <c r="FD1184" s="307"/>
      <c r="FE1184" s="307"/>
      <c r="FF1184" s="307"/>
      <c r="FG1184" s="307"/>
      <c r="FH1184" s="307"/>
      <c r="FI1184" s="307"/>
      <c r="FJ1184" s="307"/>
      <c r="FK1184" s="307"/>
      <c r="FL1184" s="307"/>
      <c r="FM1184" s="307"/>
      <c r="FN1184" s="307"/>
      <c r="FO1184" s="307"/>
      <c r="FP1184" s="307"/>
      <c r="FQ1184" s="307"/>
      <c r="FR1184" s="307"/>
      <c r="FS1184" s="307"/>
      <c r="FT1184" s="307"/>
      <c r="FU1184" s="307"/>
      <c r="FV1184" s="307"/>
      <c r="FW1184" s="307"/>
      <c r="FX1184" s="307"/>
      <c r="FY1184" s="307"/>
      <c r="FZ1184" s="307"/>
      <c r="GA1184" s="307"/>
      <c r="GB1184" s="307"/>
      <c r="GC1184" s="307"/>
      <c r="GD1184" s="307"/>
      <c r="GE1184" s="307"/>
      <c r="GF1184" s="307"/>
      <c r="GG1184" s="307"/>
      <c r="GH1184" s="307"/>
      <c r="GI1184" s="307"/>
      <c r="GJ1184" s="307"/>
      <c r="GK1184" s="307"/>
      <c r="GL1184" s="307"/>
      <c r="GM1184" s="307"/>
      <c r="GN1184" s="307"/>
      <c r="GO1184" s="307"/>
      <c r="GP1184" s="307"/>
      <c r="GQ1184" s="307"/>
      <c r="GR1184" s="307"/>
      <c r="GS1184" s="307"/>
      <c r="GT1184" s="307"/>
      <c r="GU1184" s="307"/>
      <c r="GV1184" s="307"/>
      <c r="GW1184" s="307"/>
      <c r="GX1184" s="307"/>
      <c r="GY1184" s="307"/>
      <c r="GZ1184" s="307"/>
      <c r="HA1184" s="307"/>
      <c r="HB1184" s="307"/>
      <c r="HC1184" s="307"/>
      <c r="HD1184" s="307"/>
      <c r="HE1184" s="307"/>
      <c r="HF1184" s="307"/>
      <c r="HG1184" s="307"/>
      <c r="HH1184" s="307"/>
      <c r="HI1184" s="307"/>
      <c r="HJ1184" s="307"/>
      <c r="HK1184" s="307"/>
      <c r="HL1184" s="307"/>
      <c r="HM1184" s="307"/>
      <c r="HN1184" s="307"/>
      <c r="HO1184" s="307"/>
      <c r="HP1184" s="307"/>
      <c r="HQ1184" s="307"/>
      <c r="HR1184" s="307"/>
      <c r="HS1184" s="307"/>
      <c r="HT1184" s="307"/>
      <c r="HU1184" s="307"/>
      <c r="HV1184" s="307"/>
      <c r="HW1184" s="307"/>
      <c r="HX1184" s="307"/>
      <c r="HY1184" s="307"/>
      <c r="HZ1184" s="307"/>
      <c r="IA1184" s="307"/>
      <c r="IB1184" s="307"/>
      <c r="IC1184" s="307"/>
      <c r="ID1184" s="307"/>
      <c r="IE1184" s="307"/>
      <c r="IF1184" s="307"/>
      <c r="IG1184" s="307"/>
      <c r="IH1184" s="307"/>
      <c r="II1184" s="307"/>
      <c r="IJ1184" s="307"/>
      <c r="IK1184" s="307"/>
      <c r="IL1184" s="307"/>
      <c r="IM1184" s="307"/>
      <c r="IN1184" s="307"/>
      <c r="IO1184" s="307"/>
      <c r="IP1184" s="307"/>
      <c r="IQ1184" s="307"/>
      <c r="IR1184" s="307"/>
      <c r="IS1184" s="307"/>
      <c r="IT1184" s="307"/>
      <c r="IU1184" s="307"/>
      <c r="IV1184" s="307"/>
      <c r="IW1184" s="307"/>
      <c r="IX1184" s="307"/>
      <c r="IY1184" s="307"/>
      <c r="IZ1184" s="307"/>
      <c r="JA1184" s="307"/>
      <c r="JB1184" s="307"/>
      <c r="JC1184" s="307"/>
      <c r="JD1184" s="307"/>
      <c r="JE1184" s="307"/>
      <c r="JF1184" s="307"/>
      <c r="JG1184" s="307"/>
      <c r="JH1184" s="307"/>
      <c r="JI1184" s="307"/>
      <c r="JJ1184" s="307"/>
      <c r="JK1184" s="307"/>
      <c r="JL1184" s="307"/>
      <c r="JM1184" s="307"/>
      <c r="JN1184" s="307"/>
      <c r="JO1184" s="307"/>
      <c r="JP1184" s="307"/>
      <c r="JQ1184" s="307"/>
      <c r="JR1184" s="307"/>
      <c r="JS1184" s="307"/>
      <c r="JT1184" s="307"/>
      <c r="JU1184" s="307"/>
      <c r="JV1184" s="307"/>
      <c r="JW1184" s="307"/>
      <c r="JX1184" s="307"/>
      <c r="JY1184" s="307"/>
      <c r="JZ1184" s="307"/>
      <c r="KA1184" s="307"/>
      <c r="KB1184" s="307"/>
      <c r="KC1184" s="307"/>
      <c r="KD1184" s="307"/>
      <c r="KE1184" s="307"/>
      <c r="KF1184" s="307"/>
      <c r="KG1184" s="307"/>
      <c r="KH1184" s="307"/>
      <c r="KI1184" s="307"/>
      <c r="KJ1184" s="307"/>
      <c r="KK1184" s="307"/>
      <c r="KL1184" s="307"/>
      <c r="KM1184" s="307"/>
      <c r="KN1184" s="307"/>
      <c r="KO1184" s="307"/>
      <c r="KP1184" s="307"/>
      <c r="KQ1184" s="307"/>
      <c r="KR1184" s="307"/>
      <c r="KS1184" s="307"/>
      <c r="KT1184" s="307"/>
    </row>
    <row r="1185" spans="14:306" s="56" customFormat="1" ht="15" customHeight="1">
      <c r="N1185" s="410"/>
      <c r="O1185" s="410"/>
      <c r="P1185" s="311"/>
      <c r="Q1185" s="311"/>
      <c r="R1185" s="311"/>
      <c r="AJ1185" s="451">
        <v>78</v>
      </c>
      <c r="AK1185" s="449">
        <v>84</v>
      </c>
      <c r="AL1185" s="450">
        <v>14</v>
      </c>
      <c r="AM1185" s="450" t="s">
        <v>1254</v>
      </c>
      <c r="AN1185" s="450" t="s">
        <v>1254</v>
      </c>
      <c r="CB1185" s="307"/>
      <c r="CC1185" s="307"/>
      <c r="CD1185" s="307"/>
      <c r="CE1185" s="307"/>
      <c r="CF1185" s="307"/>
      <c r="CG1185" s="307"/>
      <c r="CH1185" s="307"/>
      <c r="CI1185" s="307"/>
      <c r="CJ1185" s="307"/>
      <c r="CK1185" s="307"/>
      <c r="CL1185" s="307"/>
      <c r="CM1185" s="307"/>
      <c r="CN1185" s="307"/>
      <c r="CO1185" s="307"/>
      <c r="CP1185" s="307"/>
      <c r="CQ1185" s="307"/>
      <c r="CR1185" s="307"/>
      <c r="CS1185" s="307"/>
      <c r="CT1185" s="307"/>
      <c r="CU1185" s="307"/>
      <c r="CV1185" s="307"/>
      <c r="CW1185" s="307"/>
      <c r="CX1185" s="307"/>
      <c r="CY1185" s="307"/>
      <c r="CZ1185" s="307"/>
      <c r="DA1185" s="307"/>
      <c r="DB1185" s="307"/>
      <c r="DC1185" s="307"/>
      <c r="DD1185" s="307"/>
      <c r="DE1185" s="307"/>
      <c r="DF1185" s="307"/>
      <c r="DG1185" s="307"/>
      <c r="DH1185" s="307"/>
      <c r="DI1185" s="390"/>
      <c r="DJ1185" s="390"/>
      <c r="DK1185" s="307"/>
      <c r="DL1185" s="307"/>
      <c r="DM1185" s="307"/>
      <c r="DN1185" s="307"/>
      <c r="DO1185" s="307"/>
      <c r="DP1185" s="307"/>
      <c r="DQ1185" s="307"/>
      <c r="DR1185" s="307"/>
      <c r="DS1185" s="307"/>
      <c r="DT1185" s="307"/>
      <c r="DU1185" s="307"/>
      <c r="DV1185" s="307"/>
      <c r="DW1185" s="307"/>
      <c r="DX1185" s="307"/>
      <c r="DY1185" s="307"/>
      <c r="DZ1185" s="307"/>
      <c r="EA1185" s="307"/>
      <c r="EB1185" s="307"/>
      <c r="EC1185" s="307"/>
      <c r="ED1185" s="307"/>
      <c r="EE1185" s="307"/>
      <c r="EF1185" s="307"/>
      <c r="EG1185" s="307"/>
      <c r="EH1185" s="307"/>
      <c r="EI1185" s="307"/>
      <c r="EJ1185" s="307"/>
      <c r="EK1185" s="307"/>
      <c r="EL1185" s="307"/>
      <c r="EM1185" s="307"/>
      <c r="EN1185" s="307"/>
      <c r="EO1185" s="307"/>
      <c r="EP1185" s="307"/>
      <c r="EQ1185" s="307"/>
      <c r="ER1185" s="307"/>
      <c r="ES1185" s="307"/>
      <c r="ET1185" s="307"/>
      <c r="EU1185" s="390"/>
      <c r="EV1185" s="390"/>
      <c r="EW1185" s="307"/>
      <c r="EX1185" s="307"/>
      <c r="EY1185" s="307"/>
      <c r="EZ1185" s="307"/>
      <c r="FA1185" s="307"/>
      <c r="FB1185" s="307"/>
      <c r="FC1185" s="307"/>
      <c r="FD1185" s="307"/>
      <c r="FE1185" s="307"/>
      <c r="FF1185" s="307"/>
      <c r="FG1185" s="307"/>
      <c r="FH1185" s="307"/>
      <c r="FI1185" s="307"/>
      <c r="FJ1185" s="307"/>
      <c r="FK1185" s="307"/>
      <c r="FL1185" s="307"/>
      <c r="FM1185" s="307"/>
      <c r="FN1185" s="307"/>
      <c r="FO1185" s="307"/>
      <c r="FP1185" s="307"/>
      <c r="FQ1185" s="307"/>
      <c r="FR1185" s="307"/>
      <c r="FS1185" s="307"/>
      <c r="FT1185" s="307"/>
      <c r="FU1185" s="307"/>
      <c r="FV1185" s="307"/>
      <c r="FW1185" s="307"/>
      <c r="FX1185" s="307"/>
      <c r="FY1185" s="307"/>
      <c r="FZ1185" s="307"/>
      <c r="GA1185" s="307"/>
      <c r="GB1185" s="307"/>
      <c r="GC1185" s="307"/>
      <c r="GD1185" s="307"/>
      <c r="GE1185" s="307"/>
      <c r="GF1185" s="307"/>
      <c r="GG1185" s="307"/>
      <c r="GH1185" s="307"/>
      <c r="GI1185" s="307"/>
      <c r="GJ1185" s="307"/>
      <c r="GK1185" s="307"/>
      <c r="GL1185" s="307"/>
      <c r="GM1185" s="307"/>
      <c r="GN1185" s="307"/>
      <c r="GO1185" s="307"/>
      <c r="GP1185" s="307"/>
      <c r="GQ1185" s="307"/>
      <c r="GR1185" s="307"/>
      <c r="GS1185" s="307"/>
      <c r="GT1185" s="307"/>
      <c r="GU1185" s="307"/>
      <c r="GV1185" s="307"/>
      <c r="GW1185" s="307"/>
      <c r="GX1185" s="307"/>
      <c r="GY1185" s="307"/>
      <c r="GZ1185" s="307"/>
      <c r="HA1185" s="307"/>
      <c r="HB1185" s="307"/>
      <c r="HC1185" s="307"/>
      <c r="HD1185" s="307"/>
      <c r="HE1185" s="307"/>
      <c r="HF1185" s="307"/>
      <c r="HG1185" s="307"/>
      <c r="HH1185" s="307"/>
      <c r="HI1185" s="307"/>
      <c r="HJ1185" s="307"/>
      <c r="HK1185" s="307"/>
      <c r="HL1185" s="307"/>
      <c r="HM1185" s="307"/>
      <c r="HN1185" s="307"/>
      <c r="HO1185" s="307"/>
      <c r="HP1185" s="307"/>
      <c r="HQ1185" s="307"/>
      <c r="HR1185" s="307"/>
      <c r="HS1185" s="307"/>
      <c r="HT1185" s="307"/>
      <c r="HU1185" s="307"/>
      <c r="HV1185" s="307"/>
      <c r="HW1185" s="307"/>
      <c r="HX1185" s="307"/>
      <c r="HY1185" s="307"/>
      <c r="HZ1185" s="307"/>
      <c r="IA1185" s="307"/>
      <c r="IB1185" s="307"/>
      <c r="IC1185" s="307"/>
      <c r="ID1185" s="307"/>
      <c r="IE1185" s="307"/>
      <c r="IF1185" s="307"/>
      <c r="IG1185" s="307"/>
      <c r="IH1185" s="307"/>
      <c r="II1185" s="307"/>
      <c r="IJ1185" s="307"/>
      <c r="IK1185" s="307"/>
      <c r="IL1185" s="307"/>
      <c r="IM1185" s="307"/>
      <c r="IN1185" s="307"/>
      <c r="IO1185" s="307"/>
      <c r="IP1185" s="307"/>
      <c r="IQ1185" s="307"/>
      <c r="IR1185" s="307"/>
      <c r="IS1185" s="307"/>
      <c r="IT1185" s="307"/>
      <c r="IU1185" s="307"/>
      <c r="IV1185" s="307"/>
      <c r="IW1185" s="307"/>
      <c r="IX1185" s="307"/>
      <c r="IY1185" s="307"/>
      <c r="IZ1185" s="307"/>
      <c r="JA1185" s="307"/>
      <c r="JB1185" s="307"/>
      <c r="JC1185" s="307"/>
      <c r="JD1185" s="307"/>
      <c r="JE1185" s="307"/>
      <c r="JF1185" s="307"/>
      <c r="JG1185" s="307"/>
      <c r="JH1185" s="307"/>
      <c r="JI1185" s="307"/>
      <c r="JJ1185" s="307"/>
      <c r="JK1185" s="307"/>
      <c r="JL1185" s="307"/>
      <c r="JM1185" s="307"/>
      <c r="JN1185" s="307"/>
      <c r="JO1185" s="307"/>
      <c r="JP1185" s="307"/>
      <c r="JQ1185" s="307"/>
      <c r="JR1185" s="307"/>
      <c r="JS1185" s="307"/>
      <c r="JT1185" s="307"/>
      <c r="JU1185" s="307"/>
      <c r="JV1185" s="307"/>
      <c r="JW1185" s="307"/>
      <c r="JX1185" s="307"/>
      <c r="JY1185" s="307"/>
      <c r="JZ1185" s="307"/>
      <c r="KA1185" s="307"/>
      <c r="KB1185" s="307"/>
      <c r="KC1185" s="307"/>
      <c r="KD1185" s="307"/>
      <c r="KE1185" s="307"/>
      <c r="KF1185" s="307"/>
      <c r="KG1185" s="307"/>
      <c r="KH1185" s="307"/>
      <c r="KI1185" s="307"/>
      <c r="KJ1185" s="307"/>
      <c r="KK1185" s="307"/>
      <c r="KL1185" s="307"/>
      <c r="KM1185" s="307"/>
      <c r="KN1185" s="307"/>
      <c r="KO1185" s="307"/>
      <c r="KP1185" s="307"/>
      <c r="KQ1185" s="307"/>
      <c r="KR1185" s="307"/>
      <c r="KS1185" s="307"/>
      <c r="KT1185" s="307"/>
    </row>
    <row r="1186" spans="14:306" s="56" customFormat="1" ht="15" customHeight="1">
      <c r="N1186" s="410"/>
      <c r="O1186" s="410"/>
      <c r="P1186" s="311"/>
      <c r="Q1186" s="311"/>
      <c r="R1186" s="311"/>
      <c r="AJ1186" s="451">
        <v>79</v>
      </c>
      <c r="AK1186" s="449">
        <v>84</v>
      </c>
      <c r="AL1186" s="450">
        <v>14</v>
      </c>
      <c r="AM1186" s="450" t="s">
        <v>1254</v>
      </c>
      <c r="AN1186" s="450" t="s">
        <v>1254</v>
      </c>
      <c r="CB1186" s="307"/>
      <c r="CC1186" s="307"/>
      <c r="CD1186" s="307"/>
      <c r="CE1186" s="307"/>
      <c r="CF1186" s="307"/>
      <c r="CG1186" s="307"/>
      <c r="CH1186" s="307"/>
      <c r="CI1186" s="307"/>
      <c r="CJ1186" s="307"/>
      <c r="CK1186" s="307"/>
      <c r="CL1186" s="307"/>
      <c r="CM1186" s="307"/>
      <c r="CN1186" s="307"/>
      <c r="CO1186" s="307"/>
      <c r="CP1186" s="307"/>
      <c r="CQ1186" s="307"/>
      <c r="CR1186" s="307"/>
      <c r="CS1186" s="307"/>
      <c r="CT1186" s="307"/>
      <c r="CU1186" s="307"/>
      <c r="CV1186" s="307"/>
      <c r="CW1186" s="307"/>
      <c r="CX1186" s="307"/>
      <c r="CY1186" s="307"/>
      <c r="CZ1186" s="307"/>
      <c r="DA1186" s="307"/>
      <c r="DB1186" s="307"/>
      <c r="DC1186" s="307"/>
      <c r="DD1186" s="307"/>
      <c r="DE1186" s="307"/>
      <c r="DF1186" s="307"/>
      <c r="DG1186" s="307"/>
      <c r="DH1186" s="307"/>
      <c r="DI1186" s="390"/>
      <c r="DJ1186" s="390"/>
      <c r="DK1186" s="307"/>
      <c r="DL1186" s="307"/>
      <c r="DM1186" s="307"/>
      <c r="DN1186" s="307"/>
      <c r="DO1186" s="307"/>
      <c r="DP1186" s="307"/>
      <c r="DQ1186" s="307"/>
      <c r="DR1186" s="307"/>
      <c r="DS1186" s="307"/>
      <c r="DT1186" s="307"/>
      <c r="DU1186" s="307"/>
      <c r="DV1186" s="307"/>
      <c r="DW1186" s="307"/>
      <c r="DX1186" s="307"/>
      <c r="DY1186" s="307"/>
      <c r="DZ1186" s="307"/>
      <c r="EA1186" s="307"/>
      <c r="EB1186" s="307"/>
      <c r="EC1186" s="307"/>
      <c r="ED1186" s="307"/>
      <c r="EE1186" s="307"/>
      <c r="EF1186" s="307"/>
      <c r="EG1186" s="307"/>
      <c r="EH1186" s="307"/>
      <c r="EI1186" s="307"/>
      <c r="EJ1186" s="307"/>
      <c r="EK1186" s="307"/>
      <c r="EL1186" s="307"/>
      <c r="EM1186" s="307"/>
      <c r="EN1186" s="307"/>
      <c r="EO1186" s="307"/>
      <c r="EP1186" s="307"/>
      <c r="EQ1186" s="307"/>
      <c r="ER1186" s="307"/>
      <c r="ES1186" s="307"/>
      <c r="ET1186" s="307"/>
      <c r="EU1186" s="390"/>
      <c r="EV1186" s="390"/>
      <c r="EW1186" s="307"/>
      <c r="EX1186" s="307"/>
      <c r="EY1186" s="307"/>
      <c r="EZ1186" s="307"/>
      <c r="FA1186" s="307"/>
      <c r="FB1186" s="307"/>
      <c r="FC1186" s="307"/>
      <c r="FD1186" s="307"/>
      <c r="FE1186" s="307"/>
      <c r="FF1186" s="307"/>
      <c r="FG1186" s="307"/>
      <c r="FH1186" s="307"/>
      <c r="FI1186" s="307"/>
      <c r="FJ1186" s="307"/>
      <c r="FK1186" s="307"/>
      <c r="FL1186" s="307"/>
      <c r="FM1186" s="307"/>
      <c r="FN1186" s="307"/>
      <c r="FO1186" s="307"/>
      <c r="FP1186" s="307"/>
      <c r="FQ1186" s="307"/>
      <c r="FR1186" s="307"/>
      <c r="FS1186" s="307"/>
      <c r="FT1186" s="307"/>
      <c r="FU1186" s="307"/>
      <c r="FV1186" s="307"/>
      <c r="FW1186" s="307"/>
      <c r="FX1186" s="307"/>
      <c r="FY1186" s="307"/>
      <c r="FZ1186" s="307"/>
      <c r="GA1186" s="307"/>
      <c r="GB1186" s="307"/>
      <c r="GC1186" s="307"/>
      <c r="GD1186" s="307"/>
      <c r="GE1186" s="307"/>
      <c r="GF1186" s="307"/>
      <c r="GG1186" s="307"/>
      <c r="GH1186" s="307"/>
      <c r="GI1186" s="307"/>
      <c r="GJ1186" s="307"/>
      <c r="GK1186" s="307"/>
      <c r="GL1186" s="307"/>
      <c r="GM1186" s="307"/>
      <c r="GN1186" s="307"/>
      <c r="GO1186" s="307"/>
      <c r="GP1186" s="307"/>
      <c r="GQ1186" s="307"/>
      <c r="GR1186" s="307"/>
      <c r="GS1186" s="307"/>
      <c r="GT1186" s="307"/>
      <c r="GU1186" s="307"/>
      <c r="GV1186" s="307"/>
      <c r="GW1186" s="307"/>
      <c r="GX1186" s="307"/>
      <c r="GY1186" s="307"/>
      <c r="GZ1186" s="307"/>
      <c r="HA1186" s="307"/>
      <c r="HB1186" s="307"/>
      <c r="HC1186" s="307"/>
      <c r="HD1186" s="307"/>
      <c r="HE1186" s="307"/>
      <c r="HF1186" s="307"/>
      <c r="HG1186" s="307"/>
      <c r="HH1186" s="307"/>
      <c r="HI1186" s="307"/>
      <c r="HJ1186" s="307"/>
      <c r="HK1186" s="307"/>
      <c r="HL1186" s="307"/>
      <c r="HM1186" s="307"/>
      <c r="HN1186" s="307"/>
      <c r="HO1186" s="307"/>
      <c r="HP1186" s="307"/>
      <c r="HQ1186" s="307"/>
      <c r="HR1186" s="307"/>
      <c r="HS1186" s="307"/>
      <c r="HT1186" s="307"/>
      <c r="HU1186" s="307"/>
      <c r="HV1186" s="307"/>
      <c r="HW1186" s="307"/>
      <c r="HX1186" s="307"/>
      <c r="HY1186" s="307"/>
      <c r="HZ1186" s="307"/>
      <c r="IA1186" s="307"/>
      <c r="IB1186" s="307"/>
      <c r="IC1186" s="307"/>
      <c r="ID1186" s="307"/>
      <c r="IE1186" s="307"/>
      <c r="IF1186" s="307"/>
      <c r="IG1186" s="307"/>
      <c r="IH1186" s="307"/>
      <c r="II1186" s="307"/>
      <c r="IJ1186" s="307"/>
      <c r="IK1186" s="307"/>
      <c r="IL1186" s="307"/>
      <c r="IM1186" s="307"/>
      <c r="IN1186" s="307"/>
      <c r="IO1186" s="307"/>
      <c r="IP1186" s="307"/>
      <c r="IQ1186" s="307"/>
      <c r="IR1186" s="307"/>
      <c r="IS1186" s="307"/>
      <c r="IT1186" s="307"/>
      <c r="IU1186" s="307"/>
      <c r="IV1186" s="307"/>
      <c r="IW1186" s="307"/>
      <c r="IX1186" s="307"/>
      <c r="IY1186" s="307"/>
      <c r="IZ1186" s="307"/>
      <c r="JA1186" s="307"/>
      <c r="JB1186" s="307"/>
      <c r="JC1186" s="307"/>
      <c r="JD1186" s="307"/>
      <c r="JE1186" s="307"/>
      <c r="JF1186" s="307"/>
      <c r="JG1186" s="307"/>
      <c r="JH1186" s="307"/>
      <c r="JI1186" s="307"/>
      <c r="JJ1186" s="307"/>
      <c r="JK1186" s="307"/>
      <c r="JL1186" s="307"/>
      <c r="JM1186" s="307"/>
      <c r="JN1186" s="307"/>
      <c r="JO1186" s="307"/>
      <c r="JP1186" s="307"/>
      <c r="JQ1186" s="307"/>
      <c r="JR1186" s="307"/>
      <c r="JS1186" s="307"/>
      <c r="JT1186" s="307"/>
      <c r="JU1186" s="307"/>
      <c r="JV1186" s="307"/>
      <c r="JW1186" s="307"/>
      <c r="JX1186" s="307"/>
      <c r="JY1186" s="307"/>
      <c r="JZ1186" s="307"/>
      <c r="KA1186" s="307"/>
      <c r="KB1186" s="307"/>
      <c r="KC1186" s="307"/>
      <c r="KD1186" s="307"/>
      <c r="KE1186" s="307"/>
      <c r="KF1186" s="307"/>
      <c r="KG1186" s="307"/>
      <c r="KH1186" s="307"/>
      <c r="KI1186" s="307"/>
      <c r="KJ1186" s="307"/>
      <c r="KK1186" s="307"/>
      <c r="KL1186" s="307"/>
      <c r="KM1186" s="307"/>
      <c r="KN1186" s="307"/>
      <c r="KO1186" s="307"/>
      <c r="KP1186" s="307"/>
      <c r="KQ1186" s="307"/>
      <c r="KR1186" s="307"/>
      <c r="KS1186" s="307"/>
      <c r="KT1186" s="307"/>
    </row>
    <row r="1187" spans="14:306" s="56" customFormat="1" ht="15" customHeight="1">
      <c r="N1187" s="410"/>
      <c r="O1187" s="410"/>
      <c r="P1187" s="311"/>
      <c r="Q1187" s="311"/>
      <c r="R1187" s="311"/>
      <c r="AJ1187" s="451">
        <v>80</v>
      </c>
      <c r="AK1187" s="449">
        <v>85</v>
      </c>
      <c r="AL1187" s="449">
        <v>16</v>
      </c>
      <c r="AM1187" s="450" t="s">
        <v>1255</v>
      </c>
      <c r="AN1187" s="450" t="s">
        <v>1255</v>
      </c>
      <c r="CB1187" s="307"/>
      <c r="CC1187" s="307"/>
      <c r="CD1187" s="307"/>
      <c r="CE1187" s="307"/>
      <c r="CF1187" s="307"/>
      <c r="CG1187" s="307"/>
      <c r="CH1187" s="307"/>
      <c r="CI1187" s="307"/>
      <c r="CJ1187" s="307"/>
      <c r="CK1187" s="307"/>
      <c r="CL1187" s="307"/>
      <c r="CM1187" s="307"/>
      <c r="CN1187" s="307"/>
      <c r="CO1187" s="307"/>
      <c r="CP1187" s="307"/>
      <c r="CQ1187" s="307"/>
      <c r="CR1187" s="307"/>
      <c r="CS1187" s="307"/>
      <c r="CT1187" s="307"/>
      <c r="CU1187" s="307"/>
      <c r="CV1187" s="307"/>
      <c r="CW1187" s="307"/>
      <c r="CX1187" s="307"/>
      <c r="CY1187" s="307"/>
      <c r="CZ1187" s="307"/>
      <c r="DA1187" s="307"/>
      <c r="DB1187" s="307"/>
      <c r="DC1187" s="307"/>
      <c r="DD1187" s="307"/>
      <c r="DE1187" s="307"/>
      <c r="DF1187" s="307"/>
      <c r="DG1187" s="307"/>
      <c r="DH1187" s="307"/>
      <c r="DI1187" s="390"/>
      <c r="DJ1187" s="390"/>
      <c r="DK1187" s="307"/>
      <c r="DL1187" s="307"/>
      <c r="DM1187" s="307"/>
      <c r="DN1187" s="307"/>
      <c r="DO1187" s="307"/>
      <c r="DP1187" s="307"/>
      <c r="DQ1187" s="307"/>
      <c r="DR1187" s="307"/>
      <c r="DS1187" s="307"/>
      <c r="DT1187" s="307"/>
      <c r="DU1187" s="307"/>
      <c r="DV1187" s="307"/>
      <c r="DW1187" s="307"/>
      <c r="DX1187" s="307"/>
      <c r="DY1187" s="307"/>
      <c r="DZ1187" s="307"/>
      <c r="EA1187" s="307"/>
      <c r="EB1187" s="307"/>
      <c r="EC1187" s="307"/>
      <c r="ED1187" s="307"/>
      <c r="EE1187" s="307"/>
      <c r="EF1187" s="307"/>
      <c r="EG1187" s="307"/>
      <c r="EH1187" s="307"/>
      <c r="EI1187" s="307"/>
      <c r="EJ1187" s="307"/>
      <c r="EK1187" s="307"/>
      <c r="EL1187" s="307"/>
      <c r="EM1187" s="307"/>
      <c r="EN1187" s="307"/>
      <c r="EO1187" s="307"/>
      <c r="EP1187" s="307"/>
      <c r="EQ1187" s="307"/>
      <c r="ER1187" s="307"/>
      <c r="ES1187" s="307"/>
      <c r="ET1187" s="307"/>
      <c r="EU1187" s="390"/>
      <c r="EV1187" s="390"/>
      <c r="EW1187" s="307"/>
      <c r="EX1187" s="307"/>
      <c r="EY1187" s="307"/>
      <c r="EZ1187" s="307"/>
      <c r="FA1187" s="307"/>
      <c r="FB1187" s="307"/>
      <c r="FC1187" s="307"/>
      <c r="FD1187" s="307"/>
      <c r="FE1187" s="307"/>
      <c r="FF1187" s="307"/>
      <c r="FG1187" s="307"/>
      <c r="FH1187" s="307"/>
      <c r="FI1187" s="307"/>
      <c r="FJ1187" s="307"/>
      <c r="FK1187" s="307"/>
      <c r="FL1187" s="307"/>
      <c r="FM1187" s="307"/>
      <c r="FN1187" s="307"/>
      <c r="FO1187" s="307"/>
      <c r="FP1187" s="307"/>
      <c r="FQ1187" s="307"/>
      <c r="FR1187" s="307"/>
      <c r="FS1187" s="307"/>
      <c r="FT1187" s="307"/>
      <c r="FU1187" s="307"/>
      <c r="FV1187" s="307"/>
      <c r="FW1187" s="307"/>
      <c r="FX1187" s="307"/>
      <c r="FY1187" s="307"/>
      <c r="FZ1187" s="307"/>
      <c r="GA1187" s="307"/>
      <c r="GB1187" s="307"/>
      <c r="GC1187" s="307"/>
      <c r="GD1187" s="307"/>
      <c r="GE1187" s="307"/>
      <c r="GF1187" s="307"/>
      <c r="GG1187" s="307"/>
      <c r="GH1187" s="307"/>
      <c r="GI1187" s="307"/>
      <c r="GJ1187" s="307"/>
      <c r="GK1187" s="307"/>
      <c r="GL1187" s="307"/>
      <c r="GM1187" s="307"/>
      <c r="GN1187" s="307"/>
      <c r="GO1187" s="307"/>
      <c r="GP1187" s="307"/>
      <c r="GQ1187" s="307"/>
      <c r="GR1187" s="307"/>
      <c r="GS1187" s="307"/>
      <c r="GT1187" s="307"/>
      <c r="GU1187" s="307"/>
      <c r="GV1187" s="307"/>
      <c r="GW1187" s="307"/>
      <c r="GX1187" s="307"/>
      <c r="GY1187" s="307"/>
      <c r="GZ1187" s="307"/>
      <c r="HA1187" s="307"/>
      <c r="HB1187" s="307"/>
      <c r="HC1187" s="307"/>
      <c r="HD1187" s="307"/>
      <c r="HE1187" s="307"/>
      <c r="HF1187" s="307"/>
      <c r="HG1187" s="307"/>
      <c r="HH1187" s="307"/>
      <c r="HI1187" s="307"/>
      <c r="HJ1187" s="307"/>
      <c r="HK1187" s="307"/>
      <c r="HL1187" s="307"/>
      <c r="HM1187" s="307"/>
      <c r="HN1187" s="307"/>
      <c r="HO1187" s="307"/>
      <c r="HP1187" s="307"/>
      <c r="HQ1187" s="307"/>
      <c r="HR1187" s="307"/>
      <c r="HS1187" s="307"/>
      <c r="HT1187" s="307"/>
      <c r="HU1187" s="307"/>
      <c r="HV1187" s="307"/>
      <c r="HW1187" s="307"/>
      <c r="HX1187" s="307"/>
      <c r="HY1187" s="307"/>
      <c r="HZ1187" s="307"/>
      <c r="IA1187" s="307"/>
      <c r="IB1187" s="307"/>
      <c r="IC1187" s="307"/>
      <c r="ID1187" s="307"/>
      <c r="IE1187" s="307"/>
      <c r="IF1187" s="307"/>
      <c r="IG1187" s="307"/>
      <c r="IH1187" s="307"/>
      <c r="II1187" s="307"/>
      <c r="IJ1187" s="307"/>
      <c r="IK1187" s="307"/>
      <c r="IL1187" s="307"/>
      <c r="IM1187" s="307"/>
      <c r="IN1187" s="307"/>
      <c r="IO1187" s="307"/>
      <c r="IP1187" s="307"/>
      <c r="IQ1187" s="307"/>
      <c r="IR1187" s="307"/>
      <c r="IS1187" s="307"/>
      <c r="IT1187" s="307"/>
      <c r="IU1187" s="307"/>
      <c r="IV1187" s="307"/>
      <c r="IW1187" s="307"/>
      <c r="IX1187" s="307"/>
      <c r="IY1187" s="307"/>
      <c r="IZ1187" s="307"/>
      <c r="JA1187" s="307"/>
      <c r="JB1187" s="307"/>
      <c r="JC1187" s="307"/>
      <c r="JD1187" s="307"/>
      <c r="JE1187" s="307"/>
      <c r="JF1187" s="307"/>
      <c r="JG1187" s="307"/>
      <c r="JH1187" s="307"/>
      <c r="JI1187" s="307"/>
      <c r="JJ1187" s="307"/>
      <c r="JK1187" s="307"/>
      <c r="JL1187" s="307"/>
      <c r="JM1187" s="307"/>
      <c r="JN1187" s="307"/>
      <c r="JO1187" s="307"/>
      <c r="JP1187" s="307"/>
      <c r="JQ1187" s="307"/>
      <c r="JR1187" s="307"/>
      <c r="JS1187" s="307"/>
      <c r="JT1187" s="307"/>
      <c r="JU1187" s="307"/>
      <c r="JV1187" s="307"/>
      <c r="JW1187" s="307"/>
      <c r="JX1187" s="307"/>
      <c r="JY1187" s="307"/>
      <c r="JZ1187" s="307"/>
      <c r="KA1187" s="307"/>
      <c r="KB1187" s="307"/>
      <c r="KC1187" s="307"/>
      <c r="KD1187" s="307"/>
      <c r="KE1187" s="307"/>
      <c r="KF1187" s="307"/>
      <c r="KG1187" s="307"/>
      <c r="KH1187" s="307"/>
      <c r="KI1187" s="307"/>
      <c r="KJ1187" s="307"/>
      <c r="KK1187" s="307"/>
      <c r="KL1187" s="307"/>
      <c r="KM1187" s="307"/>
      <c r="KN1187" s="307"/>
      <c r="KO1187" s="307"/>
      <c r="KP1187" s="307"/>
      <c r="KQ1187" s="307"/>
      <c r="KR1187" s="307"/>
      <c r="KS1187" s="307"/>
      <c r="KT1187" s="307"/>
    </row>
    <row r="1188" spans="14:306" s="56" customFormat="1" ht="15" customHeight="1">
      <c r="N1188" s="410"/>
      <c r="O1188" s="410"/>
      <c r="P1188" s="311"/>
      <c r="Q1188" s="311"/>
      <c r="R1188" s="311"/>
      <c r="AJ1188" s="451">
        <v>81</v>
      </c>
      <c r="AK1188" s="449">
        <v>86</v>
      </c>
      <c r="AL1188" s="449">
        <v>18</v>
      </c>
      <c r="AM1188" s="450" t="s">
        <v>1256</v>
      </c>
      <c r="AN1188" s="450" t="s">
        <v>382</v>
      </c>
      <c r="CB1188" s="307"/>
      <c r="CC1188" s="307"/>
      <c r="CD1188" s="307"/>
      <c r="CE1188" s="307"/>
      <c r="CF1188" s="307"/>
      <c r="CG1188" s="307"/>
      <c r="CH1188" s="307"/>
      <c r="CI1188" s="307"/>
      <c r="CJ1188" s="307"/>
      <c r="CK1188" s="307"/>
      <c r="CL1188" s="307"/>
      <c r="CM1188" s="307"/>
      <c r="CN1188" s="307"/>
      <c r="CO1188" s="307"/>
      <c r="CP1188" s="307"/>
      <c r="CQ1188" s="307"/>
      <c r="CR1188" s="307"/>
      <c r="CS1188" s="307"/>
      <c r="CT1188" s="307"/>
      <c r="CU1188" s="307"/>
      <c r="CV1188" s="307"/>
      <c r="CW1188" s="307"/>
      <c r="CX1188" s="307"/>
      <c r="CY1188" s="307"/>
      <c r="CZ1188" s="307"/>
      <c r="DA1188" s="307"/>
      <c r="DB1188" s="307"/>
      <c r="DC1188" s="307"/>
      <c r="DD1188" s="307"/>
      <c r="DE1188" s="307"/>
      <c r="DF1188" s="307"/>
      <c r="DG1188" s="307"/>
      <c r="DH1188" s="307"/>
      <c r="DI1188" s="390"/>
      <c r="DJ1188" s="390"/>
      <c r="DK1188" s="307"/>
      <c r="DL1188" s="307"/>
      <c r="DM1188" s="307"/>
      <c r="DN1188" s="307"/>
      <c r="DO1188" s="307"/>
      <c r="DP1188" s="307"/>
      <c r="DQ1188" s="307"/>
      <c r="DR1188" s="307"/>
      <c r="DS1188" s="307"/>
      <c r="DT1188" s="307"/>
      <c r="DU1188" s="307"/>
      <c r="DV1188" s="307"/>
      <c r="DW1188" s="307"/>
      <c r="DX1188" s="307"/>
      <c r="DY1188" s="307"/>
      <c r="DZ1188" s="307"/>
      <c r="EA1188" s="307"/>
      <c r="EB1188" s="307"/>
      <c r="EC1188" s="307"/>
      <c r="ED1188" s="307"/>
      <c r="EE1188" s="307"/>
      <c r="EF1188" s="307"/>
      <c r="EG1188" s="307"/>
      <c r="EH1188" s="307"/>
      <c r="EI1188" s="307"/>
      <c r="EJ1188" s="307"/>
      <c r="EK1188" s="307"/>
      <c r="EL1188" s="307"/>
      <c r="EM1188" s="307"/>
      <c r="EN1188" s="307"/>
      <c r="EO1188" s="307"/>
      <c r="EP1188" s="307"/>
      <c r="EQ1188" s="307"/>
      <c r="ER1188" s="307"/>
      <c r="ES1188" s="307"/>
      <c r="ET1188" s="307"/>
      <c r="EU1188" s="390"/>
      <c r="EV1188" s="390"/>
      <c r="EW1188" s="307"/>
      <c r="EX1188" s="307"/>
      <c r="EY1188" s="307"/>
      <c r="EZ1188" s="307"/>
      <c r="FA1188" s="307"/>
      <c r="FB1188" s="307"/>
      <c r="FC1188" s="307"/>
      <c r="FD1188" s="307"/>
      <c r="FE1188" s="307"/>
      <c r="FF1188" s="307"/>
      <c r="FG1188" s="307"/>
      <c r="FH1188" s="307"/>
      <c r="FI1188" s="307"/>
      <c r="FJ1188" s="307"/>
      <c r="FK1188" s="307"/>
      <c r="FL1188" s="307"/>
      <c r="FM1188" s="307"/>
      <c r="FN1188" s="307"/>
      <c r="FO1188" s="307"/>
      <c r="FP1188" s="307"/>
      <c r="FQ1188" s="307"/>
      <c r="FR1188" s="307"/>
      <c r="FS1188" s="307"/>
      <c r="FT1188" s="307"/>
      <c r="FU1188" s="307"/>
      <c r="FV1188" s="307"/>
      <c r="FW1188" s="307"/>
      <c r="FX1188" s="307"/>
      <c r="FY1188" s="307"/>
      <c r="FZ1188" s="307"/>
      <c r="GA1188" s="307"/>
      <c r="GB1188" s="307"/>
      <c r="GC1188" s="307"/>
      <c r="GD1188" s="307"/>
      <c r="GE1188" s="307"/>
      <c r="GF1188" s="307"/>
      <c r="GG1188" s="307"/>
      <c r="GH1188" s="307"/>
      <c r="GI1188" s="307"/>
      <c r="GJ1188" s="307"/>
      <c r="GK1188" s="307"/>
      <c r="GL1188" s="307"/>
      <c r="GM1188" s="307"/>
      <c r="GN1188" s="307"/>
      <c r="GO1188" s="307"/>
      <c r="GP1188" s="307"/>
      <c r="GQ1188" s="307"/>
      <c r="GR1188" s="307"/>
      <c r="GS1188" s="307"/>
      <c r="GT1188" s="307"/>
      <c r="GU1188" s="307"/>
      <c r="GV1188" s="307"/>
      <c r="GW1188" s="307"/>
      <c r="GX1188" s="307"/>
      <c r="GY1188" s="307"/>
      <c r="GZ1188" s="307"/>
      <c r="HA1188" s="307"/>
      <c r="HB1188" s="307"/>
      <c r="HC1188" s="307"/>
      <c r="HD1188" s="307"/>
      <c r="HE1188" s="307"/>
      <c r="HF1188" s="307"/>
      <c r="HG1188" s="307"/>
      <c r="HH1188" s="307"/>
      <c r="HI1188" s="307"/>
      <c r="HJ1188" s="307"/>
      <c r="HK1188" s="307"/>
      <c r="HL1188" s="307"/>
      <c r="HM1188" s="307"/>
      <c r="HN1188" s="307"/>
      <c r="HO1188" s="307"/>
      <c r="HP1188" s="307"/>
      <c r="HQ1188" s="307"/>
      <c r="HR1188" s="307"/>
      <c r="HS1188" s="307"/>
      <c r="HT1188" s="307"/>
      <c r="HU1188" s="307"/>
      <c r="HV1188" s="307"/>
      <c r="HW1188" s="307"/>
      <c r="HX1188" s="307"/>
      <c r="HY1188" s="307"/>
      <c r="HZ1188" s="307"/>
      <c r="IA1188" s="307"/>
      <c r="IB1188" s="307"/>
      <c r="IC1188" s="307"/>
      <c r="ID1188" s="307"/>
      <c r="IE1188" s="307"/>
      <c r="IF1188" s="307"/>
      <c r="IG1188" s="307"/>
      <c r="IH1188" s="307"/>
      <c r="II1188" s="307"/>
      <c r="IJ1188" s="307"/>
      <c r="IK1188" s="307"/>
      <c r="IL1188" s="307"/>
      <c r="IM1188" s="307"/>
      <c r="IN1188" s="307"/>
      <c r="IO1188" s="307"/>
      <c r="IP1188" s="307"/>
      <c r="IQ1188" s="307"/>
      <c r="IR1188" s="307"/>
      <c r="IS1188" s="307"/>
      <c r="IT1188" s="307"/>
      <c r="IU1188" s="307"/>
      <c r="IV1188" s="307"/>
      <c r="IW1188" s="307"/>
      <c r="IX1188" s="307"/>
      <c r="IY1188" s="307"/>
      <c r="IZ1188" s="307"/>
      <c r="JA1188" s="307"/>
      <c r="JB1188" s="307"/>
      <c r="JC1188" s="307"/>
      <c r="JD1188" s="307"/>
      <c r="JE1188" s="307"/>
      <c r="JF1188" s="307"/>
      <c r="JG1188" s="307"/>
      <c r="JH1188" s="307"/>
      <c r="JI1188" s="307"/>
      <c r="JJ1188" s="307"/>
      <c r="JK1188" s="307"/>
      <c r="JL1188" s="307"/>
      <c r="JM1188" s="307"/>
      <c r="JN1188" s="307"/>
      <c r="JO1188" s="307"/>
      <c r="JP1188" s="307"/>
      <c r="JQ1188" s="307"/>
      <c r="JR1188" s="307"/>
      <c r="JS1188" s="307"/>
      <c r="JT1188" s="307"/>
      <c r="JU1188" s="307"/>
      <c r="JV1188" s="307"/>
      <c r="JW1188" s="307"/>
      <c r="JX1188" s="307"/>
      <c r="JY1188" s="307"/>
      <c r="JZ1188" s="307"/>
      <c r="KA1188" s="307"/>
      <c r="KB1188" s="307"/>
      <c r="KC1188" s="307"/>
      <c r="KD1188" s="307"/>
      <c r="KE1188" s="307"/>
      <c r="KF1188" s="307"/>
      <c r="KG1188" s="307"/>
      <c r="KH1188" s="307"/>
      <c r="KI1188" s="307"/>
      <c r="KJ1188" s="307"/>
      <c r="KK1188" s="307"/>
      <c r="KL1188" s="307"/>
      <c r="KM1188" s="307"/>
      <c r="KN1188" s="307"/>
      <c r="KO1188" s="307"/>
      <c r="KP1188" s="307"/>
      <c r="KQ1188" s="307"/>
      <c r="KR1188" s="307"/>
      <c r="KS1188" s="307"/>
      <c r="KT1188" s="307"/>
    </row>
    <row r="1189" spans="14:306" s="56" customFormat="1" ht="15" customHeight="1">
      <c r="N1189" s="410"/>
      <c r="O1189" s="410"/>
      <c r="P1189" s="311"/>
      <c r="Q1189" s="311"/>
      <c r="R1189" s="311"/>
      <c r="AJ1189" s="451">
        <v>82</v>
      </c>
      <c r="AK1189" s="449">
        <v>86</v>
      </c>
      <c r="AL1189" s="449">
        <v>18</v>
      </c>
      <c r="AM1189" s="450" t="s">
        <v>1256</v>
      </c>
      <c r="AN1189" s="450" t="s">
        <v>382</v>
      </c>
      <c r="CB1189" s="307"/>
      <c r="CC1189" s="307"/>
      <c r="CD1189" s="307"/>
      <c r="CE1189" s="307"/>
      <c r="CF1189" s="307"/>
      <c r="CG1189" s="307"/>
      <c r="CH1189" s="307"/>
      <c r="CI1189" s="307"/>
      <c r="CJ1189" s="307"/>
      <c r="CK1189" s="307"/>
      <c r="CL1189" s="307"/>
      <c r="CM1189" s="307"/>
      <c r="CN1189" s="307"/>
      <c r="CO1189" s="307"/>
      <c r="CP1189" s="307"/>
      <c r="CQ1189" s="307"/>
      <c r="CR1189" s="307"/>
      <c r="CS1189" s="307"/>
      <c r="CT1189" s="307"/>
      <c r="CU1189" s="307"/>
      <c r="CV1189" s="307"/>
      <c r="CW1189" s="307"/>
      <c r="CX1189" s="307"/>
      <c r="CY1189" s="307"/>
      <c r="CZ1189" s="307"/>
      <c r="DA1189" s="307"/>
      <c r="DB1189" s="307"/>
      <c r="DC1189" s="307"/>
      <c r="DD1189" s="307"/>
      <c r="DE1189" s="307"/>
      <c r="DF1189" s="307"/>
      <c r="DG1189" s="307"/>
      <c r="DH1189" s="307"/>
      <c r="DI1189" s="390"/>
      <c r="DJ1189" s="390"/>
      <c r="DK1189" s="307"/>
      <c r="DL1189" s="307"/>
      <c r="DM1189" s="307"/>
      <c r="DN1189" s="307"/>
      <c r="DO1189" s="307"/>
      <c r="DP1189" s="307"/>
      <c r="DQ1189" s="307"/>
      <c r="DR1189" s="307"/>
      <c r="DS1189" s="307"/>
      <c r="DT1189" s="307"/>
      <c r="DU1189" s="307"/>
      <c r="DV1189" s="307"/>
      <c r="DW1189" s="307"/>
      <c r="DX1189" s="307"/>
      <c r="DY1189" s="307"/>
      <c r="DZ1189" s="307"/>
      <c r="EA1189" s="307"/>
      <c r="EB1189" s="307"/>
      <c r="EC1189" s="307"/>
      <c r="ED1189" s="307"/>
      <c r="EE1189" s="307"/>
      <c r="EF1189" s="307"/>
      <c r="EG1189" s="307"/>
      <c r="EH1189" s="307"/>
      <c r="EI1189" s="307"/>
      <c r="EJ1189" s="307"/>
      <c r="EK1189" s="307"/>
      <c r="EL1189" s="307"/>
      <c r="EM1189" s="307"/>
      <c r="EN1189" s="307"/>
      <c r="EO1189" s="307"/>
      <c r="EP1189" s="307"/>
      <c r="EQ1189" s="307"/>
      <c r="ER1189" s="307"/>
      <c r="ES1189" s="307"/>
      <c r="ET1189" s="307"/>
      <c r="EU1189" s="390"/>
      <c r="EV1189" s="390"/>
      <c r="EW1189" s="307"/>
      <c r="EX1189" s="307"/>
      <c r="EY1189" s="307"/>
      <c r="EZ1189" s="307"/>
      <c r="FA1189" s="307"/>
      <c r="FB1189" s="307"/>
      <c r="FC1189" s="307"/>
      <c r="FD1189" s="307"/>
      <c r="FE1189" s="307"/>
      <c r="FF1189" s="307"/>
      <c r="FG1189" s="307"/>
      <c r="FH1189" s="307"/>
      <c r="FI1189" s="307"/>
      <c r="FJ1189" s="307"/>
      <c r="FK1189" s="307"/>
      <c r="FL1189" s="307"/>
      <c r="FM1189" s="307"/>
      <c r="FN1189" s="307"/>
      <c r="FO1189" s="307"/>
      <c r="FP1189" s="307"/>
      <c r="FQ1189" s="307"/>
      <c r="FR1189" s="307"/>
      <c r="FS1189" s="307"/>
      <c r="FT1189" s="307"/>
      <c r="FU1189" s="307"/>
      <c r="FV1189" s="307"/>
      <c r="FW1189" s="307"/>
      <c r="FX1189" s="307"/>
      <c r="FY1189" s="307"/>
      <c r="FZ1189" s="307"/>
      <c r="GA1189" s="307"/>
      <c r="GB1189" s="307"/>
      <c r="GC1189" s="307"/>
      <c r="GD1189" s="307"/>
      <c r="GE1189" s="307"/>
      <c r="GF1189" s="307"/>
      <c r="GG1189" s="307"/>
      <c r="GH1189" s="307"/>
      <c r="GI1189" s="307"/>
      <c r="GJ1189" s="307"/>
      <c r="GK1189" s="307"/>
      <c r="GL1189" s="307"/>
      <c r="GM1189" s="307"/>
      <c r="GN1189" s="307"/>
      <c r="GO1189" s="307"/>
      <c r="GP1189" s="307"/>
      <c r="GQ1189" s="307"/>
      <c r="GR1189" s="307"/>
      <c r="GS1189" s="307"/>
      <c r="GT1189" s="307"/>
      <c r="GU1189" s="307"/>
      <c r="GV1189" s="307"/>
      <c r="GW1189" s="307"/>
      <c r="GX1189" s="307"/>
      <c r="GY1189" s="307"/>
      <c r="GZ1189" s="307"/>
      <c r="HA1189" s="307"/>
      <c r="HB1189" s="307"/>
      <c r="HC1189" s="307"/>
      <c r="HD1189" s="307"/>
      <c r="HE1189" s="307"/>
      <c r="HF1189" s="307"/>
      <c r="HG1189" s="307"/>
      <c r="HH1189" s="307"/>
      <c r="HI1189" s="307"/>
      <c r="HJ1189" s="307"/>
      <c r="HK1189" s="307"/>
      <c r="HL1189" s="307"/>
      <c r="HM1189" s="307"/>
      <c r="HN1189" s="307"/>
      <c r="HO1189" s="307"/>
      <c r="HP1189" s="307"/>
      <c r="HQ1189" s="307"/>
      <c r="HR1189" s="307"/>
      <c r="HS1189" s="307"/>
      <c r="HT1189" s="307"/>
      <c r="HU1189" s="307"/>
      <c r="HV1189" s="307"/>
      <c r="HW1189" s="307"/>
      <c r="HX1189" s="307"/>
      <c r="HY1189" s="307"/>
      <c r="HZ1189" s="307"/>
      <c r="IA1189" s="307"/>
      <c r="IB1189" s="307"/>
      <c r="IC1189" s="307"/>
      <c r="ID1189" s="307"/>
      <c r="IE1189" s="307"/>
      <c r="IF1189" s="307"/>
      <c r="IG1189" s="307"/>
      <c r="IH1189" s="307"/>
      <c r="II1189" s="307"/>
      <c r="IJ1189" s="307"/>
      <c r="IK1189" s="307"/>
      <c r="IL1189" s="307"/>
      <c r="IM1189" s="307"/>
      <c r="IN1189" s="307"/>
      <c r="IO1189" s="307"/>
      <c r="IP1189" s="307"/>
      <c r="IQ1189" s="307"/>
      <c r="IR1189" s="307"/>
      <c r="IS1189" s="307"/>
      <c r="IT1189" s="307"/>
      <c r="IU1189" s="307"/>
      <c r="IV1189" s="307"/>
      <c r="IW1189" s="307"/>
      <c r="IX1189" s="307"/>
      <c r="IY1189" s="307"/>
      <c r="IZ1189" s="307"/>
      <c r="JA1189" s="307"/>
      <c r="JB1189" s="307"/>
      <c r="JC1189" s="307"/>
      <c r="JD1189" s="307"/>
      <c r="JE1189" s="307"/>
      <c r="JF1189" s="307"/>
      <c r="JG1189" s="307"/>
      <c r="JH1189" s="307"/>
      <c r="JI1189" s="307"/>
      <c r="JJ1189" s="307"/>
      <c r="JK1189" s="307"/>
      <c r="JL1189" s="307"/>
      <c r="JM1189" s="307"/>
      <c r="JN1189" s="307"/>
      <c r="JO1189" s="307"/>
      <c r="JP1189" s="307"/>
      <c r="JQ1189" s="307"/>
      <c r="JR1189" s="307"/>
      <c r="JS1189" s="307"/>
      <c r="JT1189" s="307"/>
      <c r="JU1189" s="307"/>
      <c r="JV1189" s="307"/>
      <c r="JW1189" s="307"/>
      <c r="JX1189" s="307"/>
      <c r="JY1189" s="307"/>
      <c r="JZ1189" s="307"/>
      <c r="KA1189" s="307"/>
      <c r="KB1189" s="307"/>
      <c r="KC1189" s="307"/>
      <c r="KD1189" s="307"/>
      <c r="KE1189" s="307"/>
      <c r="KF1189" s="307"/>
      <c r="KG1189" s="307"/>
      <c r="KH1189" s="307"/>
      <c r="KI1189" s="307"/>
      <c r="KJ1189" s="307"/>
      <c r="KK1189" s="307"/>
      <c r="KL1189" s="307"/>
      <c r="KM1189" s="307"/>
      <c r="KN1189" s="307"/>
      <c r="KO1189" s="307"/>
      <c r="KP1189" s="307"/>
      <c r="KQ1189" s="307"/>
      <c r="KR1189" s="307"/>
      <c r="KS1189" s="307"/>
      <c r="KT1189" s="307"/>
    </row>
    <row r="1190" spans="14:306" s="56" customFormat="1" ht="15" customHeight="1">
      <c r="N1190" s="410"/>
      <c r="O1190" s="410"/>
      <c r="P1190" s="311"/>
      <c r="Q1190" s="311"/>
      <c r="R1190" s="311"/>
      <c r="S1190" s="311"/>
      <c r="T1190" s="311"/>
      <c r="U1190" s="311"/>
      <c r="V1190" s="311"/>
      <c r="W1190" s="311"/>
      <c r="AJ1190" s="451">
        <v>83</v>
      </c>
      <c r="AK1190" s="449">
        <v>87</v>
      </c>
      <c r="AL1190" s="449">
        <v>19</v>
      </c>
      <c r="AM1190" s="450" t="s">
        <v>1257</v>
      </c>
      <c r="AN1190" s="455" t="s">
        <v>384</v>
      </c>
      <c r="CB1190" s="307"/>
      <c r="CC1190" s="307"/>
      <c r="CD1190" s="307"/>
      <c r="CE1190" s="307"/>
      <c r="CF1190" s="307"/>
      <c r="CG1190" s="307"/>
      <c r="CH1190" s="307"/>
      <c r="CI1190" s="307"/>
      <c r="CJ1190" s="307"/>
      <c r="CK1190" s="307"/>
      <c r="CL1190" s="307"/>
      <c r="CM1190" s="307"/>
      <c r="CN1190" s="307"/>
      <c r="CO1190" s="307"/>
      <c r="CP1190" s="307"/>
      <c r="CQ1190" s="307"/>
      <c r="CR1190" s="307"/>
      <c r="CS1190" s="307"/>
      <c r="CT1190" s="307"/>
      <c r="CU1190" s="307"/>
      <c r="CV1190" s="307"/>
      <c r="CW1190" s="307"/>
      <c r="CX1190" s="307"/>
      <c r="CY1190" s="307"/>
      <c r="CZ1190" s="307"/>
      <c r="DA1190" s="307"/>
      <c r="DB1190" s="307"/>
      <c r="DC1190" s="307"/>
      <c r="DD1190" s="307"/>
      <c r="DE1190" s="307"/>
      <c r="DF1190" s="307"/>
      <c r="DG1190" s="307"/>
      <c r="DH1190" s="307"/>
      <c r="DI1190" s="390"/>
      <c r="DJ1190" s="390"/>
      <c r="DK1190" s="307"/>
      <c r="DL1190" s="307"/>
      <c r="DM1190" s="307"/>
      <c r="DN1190" s="307"/>
      <c r="DO1190" s="307"/>
      <c r="DP1190" s="307"/>
      <c r="DQ1190" s="307"/>
      <c r="DR1190" s="307"/>
      <c r="DS1190" s="307"/>
      <c r="DT1190" s="307"/>
      <c r="DU1190" s="307"/>
      <c r="DV1190" s="307"/>
      <c r="DW1190" s="307"/>
      <c r="DX1190" s="307"/>
      <c r="DY1190" s="307"/>
      <c r="DZ1190" s="307"/>
      <c r="EA1190" s="307"/>
      <c r="EB1190" s="307"/>
      <c r="EC1190" s="307"/>
      <c r="ED1190" s="307"/>
      <c r="EE1190" s="307"/>
      <c r="EF1190" s="307"/>
      <c r="EG1190" s="307"/>
      <c r="EH1190" s="307"/>
      <c r="EI1190" s="307"/>
      <c r="EJ1190" s="307"/>
      <c r="EK1190" s="307"/>
      <c r="EL1190" s="307"/>
      <c r="EM1190" s="307"/>
      <c r="EN1190" s="307"/>
      <c r="EO1190" s="307"/>
      <c r="EP1190" s="307"/>
      <c r="EQ1190" s="307"/>
      <c r="ER1190" s="307"/>
      <c r="ES1190" s="307"/>
      <c r="ET1190" s="307"/>
      <c r="EU1190" s="390"/>
      <c r="EV1190" s="390"/>
      <c r="EW1190" s="307"/>
      <c r="EX1190" s="307"/>
      <c r="EY1190" s="307"/>
      <c r="EZ1190" s="307"/>
      <c r="FA1190" s="307"/>
      <c r="FB1190" s="307"/>
      <c r="FC1190" s="307"/>
      <c r="FD1190" s="307"/>
      <c r="FE1190" s="307"/>
      <c r="FF1190" s="307"/>
      <c r="FG1190" s="307"/>
      <c r="FH1190" s="307"/>
      <c r="FI1190" s="307"/>
      <c r="FJ1190" s="307"/>
      <c r="FK1190" s="307"/>
      <c r="FL1190" s="307"/>
      <c r="FM1190" s="307"/>
      <c r="FN1190" s="307"/>
      <c r="FO1190" s="307"/>
      <c r="FP1190" s="307"/>
      <c r="FQ1190" s="307"/>
      <c r="FR1190" s="307"/>
      <c r="FS1190" s="307"/>
      <c r="FT1190" s="307"/>
      <c r="FU1190" s="307"/>
      <c r="FV1190" s="307"/>
      <c r="FW1190" s="307"/>
      <c r="FX1190" s="307"/>
      <c r="FY1190" s="307"/>
      <c r="FZ1190" s="307"/>
      <c r="GA1190" s="307"/>
      <c r="GB1190" s="307"/>
      <c r="GC1190" s="307"/>
      <c r="GD1190" s="307"/>
      <c r="GE1190" s="307"/>
      <c r="GF1190" s="307"/>
      <c r="GG1190" s="307"/>
      <c r="GH1190" s="307"/>
      <c r="GI1190" s="307"/>
      <c r="GJ1190" s="307"/>
      <c r="GK1190" s="307"/>
      <c r="GL1190" s="307"/>
      <c r="GM1190" s="307"/>
      <c r="GN1190" s="307"/>
      <c r="GO1190" s="307"/>
      <c r="GP1190" s="307"/>
      <c r="GQ1190" s="307"/>
      <c r="GR1190" s="307"/>
      <c r="GS1190" s="307"/>
      <c r="GT1190" s="307"/>
      <c r="GU1190" s="307"/>
      <c r="GV1190" s="307"/>
      <c r="GW1190" s="307"/>
      <c r="GX1190" s="307"/>
      <c r="GY1190" s="307"/>
      <c r="GZ1190" s="307"/>
      <c r="HA1190" s="307"/>
      <c r="HB1190" s="307"/>
      <c r="HC1190" s="307"/>
      <c r="HD1190" s="307"/>
      <c r="HE1190" s="307"/>
      <c r="HF1190" s="307"/>
      <c r="HG1190" s="307"/>
      <c r="HH1190" s="307"/>
      <c r="HI1190" s="307"/>
      <c r="HJ1190" s="307"/>
      <c r="HK1190" s="307"/>
      <c r="HL1190" s="307"/>
      <c r="HM1190" s="307"/>
      <c r="HN1190" s="307"/>
      <c r="HO1190" s="307"/>
      <c r="HP1190" s="307"/>
      <c r="HQ1190" s="307"/>
      <c r="HR1190" s="307"/>
      <c r="HS1190" s="307"/>
      <c r="HT1190" s="307"/>
      <c r="HU1190" s="307"/>
      <c r="HV1190" s="307"/>
      <c r="HW1190" s="307"/>
      <c r="HX1190" s="307"/>
      <c r="HY1190" s="307"/>
      <c r="HZ1190" s="307"/>
      <c r="IA1190" s="307"/>
      <c r="IB1190" s="307"/>
      <c r="IC1190" s="307"/>
      <c r="ID1190" s="307"/>
      <c r="IE1190" s="307"/>
      <c r="IF1190" s="307"/>
      <c r="IG1190" s="307"/>
      <c r="IH1190" s="307"/>
      <c r="II1190" s="307"/>
      <c r="IJ1190" s="307"/>
      <c r="IK1190" s="307"/>
      <c r="IL1190" s="307"/>
      <c r="IM1190" s="307"/>
      <c r="IN1190" s="307"/>
      <c r="IO1190" s="307"/>
      <c r="IP1190" s="307"/>
      <c r="IQ1190" s="307"/>
      <c r="IR1190" s="307"/>
      <c r="IS1190" s="307"/>
      <c r="IT1190" s="307"/>
      <c r="IU1190" s="307"/>
      <c r="IV1190" s="307"/>
      <c r="IW1190" s="307"/>
      <c r="IX1190" s="307"/>
      <c r="IY1190" s="307"/>
      <c r="IZ1190" s="307"/>
      <c r="JA1190" s="307"/>
      <c r="JB1190" s="307"/>
      <c r="JC1190" s="307"/>
      <c r="JD1190" s="307"/>
      <c r="JE1190" s="307"/>
      <c r="JF1190" s="307"/>
      <c r="JG1190" s="307"/>
      <c r="JH1190" s="307"/>
      <c r="JI1190" s="307"/>
      <c r="JJ1190" s="307"/>
      <c r="JK1190" s="307"/>
      <c r="JL1190" s="307"/>
      <c r="JM1190" s="307"/>
      <c r="JN1190" s="307"/>
      <c r="JO1190" s="307"/>
      <c r="JP1190" s="307"/>
      <c r="JQ1190" s="307"/>
      <c r="JR1190" s="307"/>
      <c r="JS1190" s="307"/>
      <c r="JT1190" s="307"/>
      <c r="JU1190" s="307"/>
      <c r="JV1190" s="307"/>
      <c r="JW1190" s="307"/>
      <c r="JX1190" s="307"/>
      <c r="JY1190" s="307"/>
      <c r="JZ1190" s="307"/>
      <c r="KA1190" s="307"/>
      <c r="KB1190" s="307"/>
      <c r="KC1190" s="307"/>
      <c r="KD1190" s="307"/>
      <c r="KE1190" s="307"/>
      <c r="KF1190" s="307"/>
      <c r="KG1190" s="307"/>
      <c r="KH1190" s="307"/>
      <c r="KI1190" s="307"/>
      <c r="KJ1190" s="307"/>
      <c r="KK1190" s="307"/>
      <c r="KL1190" s="307"/>
      <c r="KM1190" s="307"/>
      <c r="KN1190" s="307"/>
      <c r="KO1190" s="307"/>
      <c r="KP1190" s="307"/>
      <c r="KQ1190" s="307"/>
      <c r="KR1190" s="307"/>
      <c r="KS1190" s="307"/>
      <c r="KT1190" s="307"/>
    </row>
    <row r="1191" spans="14:306" s="56" customFormat="1" ht="15" customHeight="1">
      <c r="N1191" s="410"/>
      <c r="O1191" s="410"/>
      <c r="P1191" s="311"/>
      <c r="Q1191" s="311"/>
      <c r="R1191" s="311"/>
      <c r="AJ1191" s="451">
        <v>84</v>
      </c>
      <c r="AK1191" s="449">
        <v>87</v>
      </c>
      <c r="AL1191" s="449">
        <v>19</v>
      </c>
      <c r="AM1191" s="450" t="s">
        <v>1257</v>
      </c>
      <c r="AN1191" s="450" t="s">
        <v>384</v>
      </c>
      <c r="CB1191" s="307"/>
      <c r="CC1191" s="307"/>
      <c r="CD1191" s="307"/>
      <c r="CE1191" s="307"/>
      <c r="CF1191" s="307"/>
      <c r="CG1191" s="307"/>
      <c r="CH1191" s="307"/>
      <c r="CI1191" s="307"/>
      <c r="CJ1191" s="307"/>
      <c r="CK1191" s="307"/>
      <c r="CL1191" s="307"/>
      <c r="CM1191" s="307"/>
      <c r="CN1191" s="307"/>
      <c r="CO1191" s="307"/>
      <c r="CP1191" s="307"/>
      <c r="CQ1191" s="307"/>
      <c r="CR1191" s="307"/>
      <c r="CS1191" s="307"/>
      <c r="CT1191" s="307"/>
      <c r="CU1191" s="307"/>
      <c r="CV1191" s="307"/>
      <c r="CW1191" s="307"/>
      <c r="CX1191" s="307"/>
      <c r="CY1191" s="307"/>
      <c r="CZ1191" s="307"/>
      <c r="DA1191" s="307"/>
      <c r="DB1191" s="307"/>
      <c r="DC1191" s="307"/>
      <c r="DD1191" s="307"/>
      <c r="DE1191" s="307"/>
      <c r="DF1191" s="307"/>
      <c r="DG1191" s="307"/>
      <c r="DH1191" s="307"/>
      <c r="DI1191" s="390"/>
      <c r="DJ1191" s="390"/>
      <c r="DK1191" s="307"/>
      <c r="DL1191" s="307"/>
      <c r="DM1191" s="307"/>
      <c r="DN1191" s="307"/>
      <c r="DO1191" s="307"/>
      <c r="DP1191" s="307"/>
      <c r="DQ1191" s="307"/>
      <c r="DR1191" s="307"/>
      <c r="DS1191" s="307"/>
      <c r="DT1191" s="307"/>
      <c r="DU1191" s="307"/>
      <c r="DV1191" s="307"/>
      <c r="DW1191" s="307"/>
      <c r="DX1191" s="307"/>
      <c r="DY1191" s="307"/>
      <c r="DZ1191" s="307"/>
      <c r="EA1191" s="307"/>
      <c r="EB1191" s="307"/>
      <c r="EC1191" s="307"/>
      <c r="ED1191" s="307"/>
      <c r="EE1191" s="307"/>
      <c r="EF1191" s="307"/>
      <c r="EG1191" s="307"/>
      <c r="EH1191" s="307"/>
      <c r="EI1191" s="307"/>
      <c r="EJ1191" s="307"/>
      <c r="EK1191" s="307"/>
      <c r="EL1191" s="307"/>
      <c r="EM1191" s="307"/>
      <c r="EN1191" s="307"/>
      <c r="EO1191" s="307"/>
      <c r="EP1191" s="307"/>
      <c r="EQ1191" s="307"/>
      <c r="ER1191" s="307"/>
      <c r="ES1191" s="307"/>
      <c r="ET1191" s="307"/>
      <c r="EU1191" s="390"/>
      <c r="EV1191" s="390"/>
      <c r="EW1191" s="307"/>
      <c r="EX1191" s="307"/>
      <c r="EY1191" s="307"/>
      <c r="EZ1191" s="307"/>
      <c r="FA1191" s="307"/>
      <c r="FB1191" s="307"/>
      <c r="FC1191" s="307"/>
      <c r="FD1191" s="307"/>
      <c r="FE1191" s="307"/>
      <c r="FF1191" s="307"/>
      <c r="FG1191" s="307"/>
      <c r="FH1191" s="307"/>
      <c r="FI1191" s="307"/>
      <c r="FJ1191" s="307"/>
      <c r="FK1191" s="307"/>
      <c r="FL1191" s="307"/>
      <c r="FM1191" s="307"/>
      <c r="FN1191" s="307"/>
      <c r="FO1191" s="307"/>
      <c r="FP1191" s="307"/>
      <c r="FQ1191" s="307"/>
      <c r="FR1191" s="307"/>
      <c r="FS1191" s="307"/>
      <c r="FT1191" s="307"/>
      <c r="FU1191" s="307"/>
      <c r="FV1191" s="307"/>
      <c r="FW1191" s="307"/>
      <c r="FX1191" s="307"/>
      <c r="FY1191" s="307"/>
      <c r="FZ1191" s="307"/>
      <c r="GA1191" s="307"/>
      <c r="GB1191" s="307"/>
      <c r="GC1191" s="307"/>
      <c r="GD1191" s="307"/>
      <c r="GE1191" s="307"/>
      <c r="GF1191" s="307"/>
      <c r="GG1191" s="307"/>
      <c r="GH1191" s="307"/>
      <c r="GI1191" s="307"/>
      <c r="GJ1191" s="307"/>
      <c r="GK1191" s="307"/>
      <c r="GL1191" s="307"/>
      <c r="GM1191" s="307"/>
      <c r="GN1191" s="307"/>
      <c r="GO1191" s="307"/>
      <c r="GP1191" s="307"/>
      <c r="GQ1191" s="307"/>
      <c r="GR1191" s="307"/>
      <c r="GS1191" s="307"/>
      <c r="GT1191" s="307"/>
      <c r="GU1191" s="307"/>
      <c r="GV1191" s="307"/>
      <c r="GW1191" s="307"/>
      <c r="GX1191" s="307"/>
      <c r="GY1191" s="307"/>
      <c r="GZ1191" s="307"/>
      <c r="HA1191" s="307"/>
      <c r="HB1191" s="307"/>
      <c r="HC1191" s="307"/>
      <c r="HD1191" s="307"/>
      <c r="HE1191" s="307"/>
      <c r="HF1191" s="307"/>
      <c r="HG1191" s="307"/>
      <c r="HH1191" s="307"/>
      <c r="HI1191" s="307"/>
      <c r="HJ1191" s="307"/>
      <c r="HK1191" s="307"/>
      <c r="HL1191" s="307"/>
      <c r="HM1191" s="307"/>
      <c r="HN1191" s="307"/>
      <c r="HO1191" s="307"/>
      <c r="HP1191" s="307"/>
      <c r="HQ1191" s="307"/>
      <c r="HR1191" s="307"/>
      <c r="HS1191" s="307"/>
      <c r="HT1191" s="307"/>
      <c r="HU1191" s="307"/>
      <c r="HV1191" s="307"/>
      <c r="HW1191" s="307"/>
      <c r="HX1191" s="307"/>
      <c r="HY1191" s="307"/>
      <c r="HZ1191" s="307"/>
      <c r="IA1191" s="307"/>
      <c r="IB1191" s="307"/>
      <c r="IC1191" s="307"/>
      <c r="ID1191" s="307"/>
      <c r="IE1191" s="307"/>
      <c r="IF1191" s="307"/>
      <c r="IG1191" s="307"/>
      <c r="IH1191" s="307"/>
      <c r="II1191" s="307"/>
      <c r="IJ1191" s="307"/>
      <c r="IK1191" s="307"/>
      <c r="IL1191" s="307"/>
      <c r="IM1191" s="307"/>
      <c r="IN1191" s="307"/>
      <c r="IO1191" s="307"/>
      <c r="IP1191" s="307"/>
      <c r="IQ1191" s="307"/>
      <c r="IR1191" s="307"/>
      <c r="IS1191" s="307"/>
      <c r="IT1191" s="307"/>
      <c r="IU1191" s="307"/>
      <c r="IV1191" s="307"/>
      <c r="IW1191" s="307"/>
      <c r="IX1191" s="307"/>
      <c r="IY1191" s="307"/>
      <c r="IZ1191" s="307"/>
      <c r="JA1191" s="307"/>
      <c r="JB1191" s="307"/>
      <c r="JC1191" s="307"/>
      <c r="JD1191" s="307"/>
      <c r="JE1191" s="307"/>
      <c r="JF1191" s="307"/>
      <c r="JG1191" s="307"/>
      <c r="JH1191" s="307"/>
      <c r="JI1191" s="307"/>
      <c r="JJ1191" s="307"/>
      <c r="JK1191" s="307"/>
      <c r="JL1191" s="307"/>
      <c r="JM1191" s="307"/>
      <c r="JN1191" s="307"/>
      <c r="JO1191" s="307"/>
      <c r="JP1191" s="307"/>
      <c r="JQ1191" s="307"/>
      <c r="JR1191" s="307"/>
      <c r="JS1191" s="307"/>
      <c r="JT1191" s="307"/>
      <c r="JU1191" s="307"/>
      <c r="JV1191" s="307"/>
      <c r="JW1191" s="307"/>
      <c r="JX1191" s="307"/>
      <c r="JY1191" s="307"/>
      <c r="JZ1191" s="307"/>
      <c r="KA1191" s="307"/>
      <c r="KB1191" s="307"/>
      <c r="KC1191" s="307"/>
      <c r="KD1191" s="307"/>
      <c r="KE1191" s="307"/>
      <c r="KF1191" s="307"/>
      <c r="KG1191" s="307"/>
      <c r="KH1191" s="307"/>
      <c r="KI1191" s="307"/>
      <c r="KJ1191" s="307"/>
      <c r="KK1191" s="307"/>
      <c r="KL1191" s="307"/>
      <c r="KM1191" s="307"/>
      <c r="KN1191" s="307"/>
      <c r="KO1191" s="307"/>
      <c r="KP1191" s="307"/>
      <c r="KQ1191" s="307"/>
      <c r="KR1191" s="307"/>
      <c r="KS1191" s="307"/>
      <c r="KT1191" s="307"/>
    </row>
    <row r="1192" spans="14:306" s="56" customFormat="1" ht="15" customHeight="1">
      <c r="N1192" s="410"/>
      <c r="O1192" s="410"/>
      <c r="P1192" s="311"/>
      <c r="Q1192" s="311"/>
      <c r="R1192" s="311"/>
      <c r="AJ1192" s="451">
        <v>85</v>
      </c>
      <c r="AK1192" s="449">
        <v>88</v>
      </c>
      <c r="AL1192" s="449">
        <v>21</v>
      </c>
      <c r="AM1192" s="450" t="s">
        <v>478</v>
      </c>
      <c r="AN1192" s="450" t="s">
        <v>386</v>
      </c>
      <c r="CB1192" s="307"/>
      <c r="CC1192" s="307"/>
      <c r="CD1192" s="307"/>
      <c r="CE1192" s="307"/>
      <c r="CF1192" s="307"/>
      <c r="CG1192" s="307"/>
      <c r="CH1192" s="307"/>
      <c r="CI1192" s="307"/>
      <c r="CJ1192" s="307"/>
      <c r="CK1192" s="307"/>
      <c r="CL1192" s="307"/>
      <c r="CM1192" s="307"/>
      <c r="CN1192" s="307"/>
      <c r="CO1192" s="307"/>
      <c r="CP1192" s="307"/>
      <c r="CQ1192" s="307"/>
      <c r="CR1192" s="307"/>
      <c r="CS1192" s="307"/>
      <c r="CT1192" s="307"/>
      <c r="CU1192" s="307"/>
      <c r="CV1192" s="307"/>
      <c r="CW1192" s="307"/>
      <c r="CX1192" s="307"/>
      <c r="CY1192" s="307"/>
      <c r="CZ1192" s="307"/>
      <c r="DA1192" s="307"/>
      <c r="DB1192" s="307"/>
      <c r="DC1192" s="307"/>
      <c r="DD1192" s="307"/>
      <c r="DE1192" s="307"/>
      <c r="DF1192" s="307"/>
      <c r="DG1192" s="307"/>
      <c r="DH1192" s="307"/>
      <c r="DI1192" s="390"/>
      <c r="DJ1192" s="390"/>
      <c r="DK1192" s="307"/>
      <c r="DL1192" s="307"/>
      <c r="DM1192" s="307"/>
      <c r="DN1192" s="307"/>
      <c r="DO1192" s="307"/>
      <c r="DP1192" s="307"/>
      <c r="DQ1192" s="307"/>
      <c r="DR1192" s="307"/>
      <c r="DS1192" s="307"/>
      <c r="DT1192" s="307"/>
      <c r="DU1192" s="307"/>
      <c r="DV1192" s="307"/>
      <c r="DW1192" s="307"/>
      <c r="DX1192" s="307"/>
      <c r="DY1192" s="307"/>
      <c r="DZ1192" s="307"/>
      <c r="EA1192" s="307"/>
      <c r="EB1192" s="307"/>
      <c r="EC1192" s="307"/>
      <c r="ED1192" s="307"/>
      <c r="EE1192" s="307"/>
      <c r="EF1192" s="307"/>
      <c r="EG1192" s="307"/>
      <c r="EH1192" s="307"/>
      <c r="EI1192" s="307"/>
      <c r="EJ1192" s="307"/>
      <c r="EK1192" s="307"/>
      <c r="EL1192" s="307"/>
      <c r="EM1192" s="307"/>
      <c r="EN1192" s="307"/>
      <c r="EO1192" s="307"/>
      <c r="EP1192" s="307"/>
      <c r="EQ1192" s="307"/>
      <c r="ER1192" s="307"/>
      <c r="ES1192" s="307"/>
      <c r="ET1192" s="307"/>
      <c r="EU1192" s="390"/>
      <c r="EV1192" s="390"/>
      <c r="EW1192" s="307"/>
      <c r="EX1192" s="307"/>
      <c r="EY1192" s="307"/>
      <c r="EZ1192" s="307"/>
      <c r="FA1192" s="307"/>
      <c r="FB1192" s="307"/>
      <c r="FC1192" s="307"/>
      <c r="FD1192" s="307"/>
      <c r="FE1192" s="307"/>
      <c r="FF1192" s="307"/>
      <c r="FG1192" s="307"/>
      <c r="FH1192" s="307"/>
      <c r="FI1192" s="307"/>
      <c r="FJ1192" s="307"/>
      <c r="FK1192" s="307"/>
      <c r="FL1192" s="307"/>
      <c r="FM1192" s="307"/>
      <c r="FN1192" s="307"/>
      <c r="FO1192" s="307"/>
      <c r="FP1192" s="307"/>
      <c r="FQ1192" s="307"/>
      <c r="FR1192" s="307"/>
      <c r="FS1192" s="307"/>
      <c r="FT1192" s="307"/>
      <c r="FU1192" s="307"/>
      <c r="FV1192" s="307"/>
      <c r="FW1192" s="307"/>
      <c r="FX1192" s="307"/>
      <c r="FY1192" s="307"/>
      <c r="FZ1192" s="307"/>
      <c r="GA1192" s="307"/>
      <c r="GB1192" s="307"/>
      <c r="GC1192" s="307"/>
      <c r="GD1192" s="307"/>
      <c r="GE1192" s="307"/>
      <c r="GF1192" s="307"/>
      <c r="GG1192" s="307"/>
      <c r="GH1192" s="307"/>
      <c r="GI1192" s="307"/>
      <c r="GJ1192" s="307"/>
      <c r="GK1192" s="307"/>
      <c r="GL1192" s="307"/>
      <c r="GM1192" s="307"/>
      <c r="GN1192" s="307"/>
      <c r="GO1192" s="307"/>
      <c r="GP1192" s="307"/>
      <c r="GQ1192" s="307"/>
      <c r="GR1192" s="307"/>
      <c r="GS1192" s="307"/>
      <c r="GT1192" s="307"/>
      <c r="GU1192" s="307"/>
      <c r="GV1192" s="307"/>
      <c r="GW1192" s="307"/>
      <c r="GX1192" s="307"/>
      <c r="GY1192" s="307"/>
      <c r="GZ1192" s="307"/>
      <c r="HA1192" s="307"/>
      <c r="HB1192" s="307"/>
      <c r="HC1192" s="307"/>
      <c r="HD1192" s="307"/>
      <c r="HE1192" s="307"/>
      <c r="HF1192" s="307"/>
      <c r="HG1192" s="307"/>
      <c r="HH1192" s="307"/>
      <c r="HI1192" s="307"/>
      <c r="HJ1192" s="307"/>
      <c r="HK1192" s="307"/>
      <c r="HL1192" s="307"/>
      <c r="HM1192" s="307"/>
      <c r="HN1192" s="307"/>
      <c r="HO1192" s="307"/>
      <c r="HP1192" s="307"/>
      <c r="HQ1192" s="307"/>
      <c r="HR1192" s="307"/>
      <c r="HS1192" s="307"/>
      <c r="HT1192" s="307"/>
      <c r="HU1192" s="307"/>
      <c r="HV1192" s="307"/>
      <c r="HW1192" s="307"/>
      <c r="HX1192" s="307"/>
      <c r="HY1192" s="307"/>
      <c r="HZ1192" s="307"/>
      <c r="IA1192" s="307"/>
      <c r="IB1192" s="307"/>
      <c r="IC1192" s="307"/>
      <c r="ID1192" s="307"/>
      <c r="IE1192" s="307"/>
      <c r="IF1192" s="307"/>
      <c r="IG1192" s="307"/>
      <c r="IH1192" s="307"/>
      <c r="II1192" s="307"/>
      <c r="IJ1192" s="307"/>
      <c r="IK1192" s="307"/>
      <c r="IL1192" s="307"/>
      <c r="IM1192" s="307"/>
      <c r="IN1192" s="307"/>
      <c r="IO1192" s="307"/>
      <c r="IP1192" s="307"/>
      <c r="IQ1192" s="307"/>
      <c r="IR1192" s="307"/>
      <c r="IS1192" s="307"/>
      <c r="IT1192" s="307"/>
      <c r="IU1192" s="307"/>
      <c r="IV1192" s="307"/>
      <c r="IW1192" s="307"/>
      <c r="IX1192" s="307"/>
      <c r="IY1192" s="307"/>
      <c r="IZ1192" s="307"/>
      <c r="JA1192" s="307"/>
      <c r="JB1192" s="307"/>
      <c r="JC1192" s="307"/>
      <c r="JD1192" s="307"/>
      <c r="JE1192" s="307"/>
      <c r="JF1192" s="307"/>
      <c r="JG1192" s="307"/>
      <c r="JH1192" s="307"/>
      <c r="JI1192" s="307"/>
      <c r="JJ1192" s="307"/>
      <c r="JK1192" s="307"/>
      <c r="JL1192" s="307"/>
      <c r="JM1192" s="307"/>
      <c r="JN1192" s="307"/>
      <c r="JO1192" s="307"/>
      <c r="JP1192" s="307"/>
      <c r="JQ1192" s="307"/>
      <c r="JR1192" s="307"/>
      <c r="JS1192" s="307"/>
      <c r="JT1192" s="307"/>
      <c r="JU1192" s="307"/>
      <c r="JV1192" s="307"/>
      <c r="JW1192" s="307"/>
      <c r="JX1192" s="307"/>
      <c r="JY1192" s="307"/>
      <c r="JZ1192" s="307"/>
      <c r="KA1192" s="307"/>
      <c r="KB1192" s="307"/>
      <c r="KC1192" s="307"/>
      <c r="KD1192" s="307"/>
      <c r="KE1192" s="307"/>
      <c r="KF1192" s="307"/>
      <c r="KG1192" s="307"/>
      <c r="KH1192" s="307"/>
      <c r="KI1192" s="307"/>
      <c r="KJ1192" s="307"/>
      <c r="KK1192" s="307"/>
      <c r="KL1192" s="307"/>
      <c r="KM1192" s="307"/>
      <c r="KN1192" s="307"/>
      <c r="KO1192" s="307"/>
      <c r="KP1192" s="307"/>
      <c r="KQ1192" s="307"/>
      <c r="KR1192" s="307"/>
      <c r="KS1192" s="307"/>
      <c r="KT1192" s="307"/>
    </row>
    <row r="1193" spans="14:306" s="56" customFormat="1" ht="15" customHeight="1">
      <c r="N1193" s="410"/>
      <c r="O1193" s="410"/>
      <c r="P1193" s="311"/>
      <c r="Q1193" s="311"/>
      <c r="R1193" s="311"/>
      <c r="AJ1193" s="451">
        <v>86</v>
      </c>
      <c r="AK1193" s="449">
        <v>89</v>
      </c>
      <c r="AL1193" s="449">
        <v>23</v>
      </c>
      <c r="AM1193" s="450" t="s">
        <v>1258</v>
      </c>
      <c r="AN1193" s="450" t="s">
        <v>387</v>
      </c>
      <c r="CB1193" s="307"/>
      <c r="CC1193" s="307"/>
      <c r="CD1193" s="307"/>
      <c r="CE1193" s="307"/>
      <c r="CF1193" s="307"/>
      <c r="CG1193" s="307"/>
      <c r="CH1193" s="307"/>
      <c r="CI1193" s="307"/>
      <c r="CJ1193" s="307"/>
      <c r="CK1193" s="307"/>
      <c r="CL1193" s="307"/>
      <c r="CM1193" s="307"/>
      <c r="CN1193" s="307"/>
      <c r="CO1193" s="307"/>
      <c r="CP1193" s="307"/>
      <c r="CQ1193" s="307"/>
      <c r="CR1193" s="307"/>
      <c r="CS1193" s="307"/>
      <c r="CT1193" s="307"/>
      <c r="CU1193" s="307"/>
      <c r="CV1193" s="307"/>
      <c r="CW1193" s="307"/>
      <c r="CX1193" s="307"/>
      <c r="CY1193" s="307"/>
      <c r="CZ1193" s="307"/>
      <c r="DA1193" s="307"/>
      <c r="DB1193" s="307"/>
      <c r="DC1193" s="307"/>
      <c r="DD1193" s="307"/>
      <c r="DE1193" s="307"/>
      <c r="DF1193" s="307"/>
      <c r="DG1193" s="307"/>
      <c r="DH1193" s="307"/>
      <c r="DI1193" s="390"/>
      <c r="DJ1193" s="390"/>
      <c r="DK1193" s="307"/>
      <c r="DL1193" s="307"/>
      <c r="DM1193" s="307"/>
      <c r="DN1193" s="307"/>
      <c r="DO1193" s="307"/>
      <c r="DP1193" s="307"/>
      <c r="DQ1193" s="307"/>
      <c r="DR1193" s="307"/>
      <c r="DS1193" s="307"/>
      <c r="DT1193" s="307"/>
      <c r="DU1193" s="307"/>
      <c r="DV1193" s="307"/>
      <c r="DW1193" s="307"/>
      <c r="DX1193" s="307"/>
      <c r="DY1193" s="307"/>
      <c r="DZ1193" s="307"/>
      <c r="EA1193" s="307"/>
      <c r="EB1193" s="307"/>
      <c r="EC1193" s="307"/>
      <c r="ED1193" s="307"/>
      <c r="EE1193" s="307"/>
      <c r="EF1193" s="307"/>
      <c r="EG1193" s="307"/>
      <c r="EH1193" s="307"/>
      <c r="EI1193" s="307"/>
      <c r="EJ1193" s="307"/>
      <c r="EK1193" s="307"/>
      <c r="EL1193" s="307"/>
      <c r="EM1193" s="307"/>
      <c r="EN1193" s="307"/>
      <c r="EO1193" s="307"/>
      <c r="EP1193" s="307"/>
      <c r="EQ1193" s="307"/>
      <c r="ER1193" s="307"/>
      <c r="ES1193" s="307"/>
      <c r="ET1193" s="307"/>
      <c r="EU1193" s="390"/>
      <c r="EV1193" s="390"/>
      <c r="EW1193" s="307"/>
      <c r="EX1193" s="307"/>
      <c r="EY1193" s="307"/>
      <c r="EZ1193" s="307"/>
      <c r="FA1193" s="307"/>
      <c r="FB1193" s="307"/>
      <c r="FC1193" s="307"/>
      <c r="FD1193" s="307"/>
      <c r="FE1193" s="307"/>
      <c r="FF1193" s="307"/>
      <c r="FG1193" s="307"/>
      <c r="FH1193" s="307"/>
      <c r="FI1193" s="307"/>
      <c r="FJ1193" s="307"/>
      <c r="FK1193" s="307"/>
      <c r="FL1193" s="307"/>
      <c r="FM1193" s="307"/>
      <c r="FN1193" s="307"/>
      <c r="FO1193" s="307"/>
      <c r="FP1193" s="307"/>
      <c r="FQ1193" s="307"/>
      <c r="FR1193" s="307"/>
      <c r="FS1193" s="307"/>
      <c r="FT1193" s="307"/>
      <c r="FU1193" s="307"/>
      <c r="FV1193" s="307"/>
      <c r="FW1193" s="307"/>
      <c r="FX1193" s="307"/>
      <c r="FY1193" s="307"/>
      <c r="FZ1193" s="307"/>
      <c r="GA1193" s="307"/>
      <c r="GB1193" s="307"/>
      <c r="GC1193" s="307"/>
      <c r="GD1193" s="307"/>
      <c r="GE1193" s="307"/>
      <c r="GF1193" s="307"/>
      <c r="GG1193" s="307"/>
      <c r="GH1193" s="307"/>
      <c r="GI1193" s="307"/>
      <c r="GJ1193" s="307"/>
      <c r="GK1193" s="307"/>
      <c r="GL1193" s="307"/>
      <c r="GM1193" s="307"/>
      <c r="GN1193" s="307"/>
      <c r="GO1193" s="307"/>
      <c r="GP1193" s="307"/>
      <c r="GQ1193" s="307"/>
      <c r="GR1193" s="307"/>
      <c r="GS1193" s="307"/>
      <c r="GT1193" s="307"/>
      <c r="GU1193" s="307"/>
      <c r="GV1193" s="307"/>
      <c r="GW1193" s="307"/>
      <c r="GX1193" s="307"/>
      <c r="GY1193" s="307"/>
      <c r="GZ1193" s="307"/>
      <c r="HA1193" s="307"/>
      <c r="HB1193" s="307"/>
      <c r="HC1193" s="307"/>
      <c r="HD1193" s="307"/>
      <c r="HE1193" s="307"/>
      <c r="HF1193" s="307"/>
      <c r="HG1193" s="307"/>
      <c r="HH1193" s="307"/>
      <c r="HI1193" s="307"/>
      <c r="HJ1193" s="307"/>
      <c r="HK1193" s="307"/>
      <c r="HL1193" s="307"/>
      <c r="HM1193" s="307"/>
      <c r="HN1193" s="307"/>
      <c r="HO1193" s="307"/>
      <c r="HP1193" s="307"/>
      <c r="HQ1193" s="307"/>
      <c r="HR1193" s="307"/>
      <c r="HS1193" s="307"/>
      <c r="HT1193" s="307"/>
      <c r="HU1193" s="307"/>
      <c r="HV1193" s="307"/>
      <c r="HW1193" s="307"/>
      <c r="HX1193" s="307"/>
      <c r="HY1193" s="307"/>
      <c r="HZ1193" s="307"/>
      <c r="IA1193" s="307"/>
      <c r="IB1193" s="307"/>
      <c r="IC1193" s="307"/>
      <c r="ID1193" s="307"/>
      <c r="IE1193" s="307"/>
      <c r="IF1193" s="307"/>
      <c r="IG1193" s="307"/>
      <c r="IH1193" s="307"/>
      <c r="II1193" s="307"/>
      <c r="IJ1193" s="307"/>
      <c r="IK1193" s="307"/>
      <c r="IL1193" s="307"/>
      <c r="IM1193" s="307"/>
      <c r="IN1193" s="307"/>
      <c r="IO1193" s="307"/>
      <c r="IP1193" s="307"/>
      <c r="IQ1193" s="307"/>
      <c r="IR1193" s="307"/>
      <c r="IS1193" s="307"/>
      <c r="IT1193" s="307"/>
      <c r="IU1193" s="307"/>
      <c r="IV1193" s="307"/>
      <c r="IW1193" s="307"/>
      <c r="IX1193" s="307"/>
      <c r="IY1193" s="307"/>
      <c r="IZ1193" s="307"/>
      <c r="JA1193" s="307"/>
      <c r="JB1193" s="307"/>
      <c r="JC1193" s="307"/>
      <c r="JD1193" s="307"/>
      <c r="JE1193" s="307"/>
      <c r="JF1193" s="307"/>
      <c r="JG1193" s="307"/>
      <c r="JH1193" s="307"/>
      <c r="JI1193" s="307"/>
      <c r="JJ1193" s="307"/>
      <c r="JK1193" s="307"/>
      <c r="JL1193" s="307"/>
      <c r="JM1193" s="307"/>
      <c r="JN1193" s="307"/>
      <c r="JO1193" s="307"/>
      <c r="JP1193" s="307"/>
      <c r="JQ1193" s="307"/>
      <c r="JR1193" s="307"/>
      <c r="JS1193" s="307"/>
      <c r="JT1193" s="307"/>
      <c r="JU1193" s="307"/>
      <c r="JV1193" s="307"/>
      <c r="JW1193" s="307"/>
      <c r="JX1193" s="307"/>
      <c r="JY1193" s="307"/>
      <c r="JZ1193" s="307"/>
      <c r="KA1193" s="307"/>
      <c r="KB1193" s="307"/>
      <c r="KC1193" s="307"/>
      <c r="KD1193" s="307"/>
      <c r="KE1193" s="307"/>
      <c r="KF1193" s="307"/>
      <c r="KG1193" s="307"/>
      <c r="KH1193" s="307"/>
      <c r="KI1193" s="307"/>
      <c r="KJ1193" s="307"/>
      <c r="KK1193" s="307"/>
      <c r="KL1193" s="307"/>
      <c r="KM1193" s="307"/>
      <c r="KN1193" s="307"/>
      <c r="KO1193" s="307"/>
      <c r="KP1193" s="307"/>
      <c r="KQ1193" s="307"/>
      <c r="KR1193" s="307"/>
      <c r="KS1193" s="307"/>
      <c r="KT1193" s="307"/>
    </row>
    <row r="1194" spans="14:306" s="56" customFormat="1" ht="15" customHeight="1">
      <c r="N1194" s="410"/>
      <c r="O1194" s="410"/>
      <c r="P1194" s="311"/>
      <c r="Q1194" s="311"/>
      <c r="R1194" s="311"/>
      <c r="AJ1194" s="451">
        <v>87</v>
      </c>
      <c r="AK1194" s="449">
        <v>89</v>
      </c>
      <c r="AL1194" s="449">
        <v>23</v>
      </c>
      <c r="AM1194" s="450" t="s">
        <v>1258</v>
      </c>
      <c r="AN1194" s="450" t="s">
        <v>387</v>
      </c>
      <c r="CB1194" s="307"/>
      <c r="CC1194" s="307"/>
      <c r="CD1194" s="307"/>
      <c r="CE1194" s="307"/>
      <c r="CF1194" s="307"/>
      <c r="CG1194" s="307"/>
      <c r="CH1194" s="307"/>
      <c r="CI1194" s="307"/>
      <c r="CJ1194" s="307"/>
      <c r="CK1194" s="307"/>
      <c r="CL1194" s="307"/>
      <c r="CM1194" s="307"/>
      <c r="CN1194" s="307"/>
      <c r="CO1194" s="307"/>
      <c r="CP1194" s="307"/>
      <c r="CQ1194" s="307"/>
      <c r="CR1194" s="307"/>
      <c r="CS1194" s="307"/>
      <c r="CT1194" s="307"/>
      <c r="CU1194" s="307"/>
      <c r="CV1194" s="307"/>
      <c r="CW1194" s="307"/>
      <c r="CX1194" s="307"/>
      <c r="CY1194" s="307"/>
      <c r="CZ1194" s="307"/>
      <c r="DA1194" s="307"/>
      <c r="DB1194" s="307"/>
      <c r="DC1194" s="307"/>
      <c r="DD1194" s="307"/>
      <c r="DE1194" s="307"/>
      <c r="DF1194" s="307"/>
      <c r="DG1194" s="307"/>
      <c r="DH1194" s="307"/>
      <c r="DI1194" s="390"/>
      <c r="DJ1194" s="390"/>
      <c r="DK1194" s="307"/>
      <c r="DL1194" s="307"/>
      <c r="DM1194" s="307"/>
      <c r="DN1194" s="307"/>
      <c r="DO1194" s="307"/>
      <c r="DP1194" s="307"/>
      <c r="DQ1194" s="307"/>
      <c r="DR1194" s="307"/>
      <c r="DS1194" s="307"/>
      <c r="DT1194" s="307"/>
      <c r="DU1194" s="307"/>
      <c r="DV1194" s="307"/>
      <c r="DW1194" s="307"/>
      <c r="DX1194" s="307"/>
      <c r="DY1194" s="307"/>
      <c r="DZ1194" s="307"/>
      <c r="EA1194" s="307"/>
      <c r="EB1194" s="307"/>
      <c r="EC1194" s="307"/>
      <c r="ED1194" s="307"/>
      <c r="EE1194" s="307"/>
      <c r="EF1194" s="307"/>
      <c r="EG1194" s="307"/>
      <c r="EH1194" s="307"/>
      <c r="EI1194" s="307"/>
      <c r="EJ1194" s="307"/>
      <c r="EK1194" s="307"/>
      <c r="EL1194" s="307"/>
      <c r="EM1194" s="307"/>
      <c r="EN1194" s="307"/>
      <c r="EO1194" s="307"/>
      <c r="EP1194" s="307"/>
      <c r="EQ1194" s="307"/>
      <c r="ER1194" s="307"/>
      <c r="ES1194" s="307"/>
      <c r="ET1194" s="307"/>
      <c r="EU1194" s="390"/>
      <c r="EV1194" s="390"/>
      <c r="EW1194" s="307"/>
      <c r="EX1194" s="307"/>
      <c r="EY1194" s="307"/>
      <c r="EZ1194" s="307"/>
      <c r="FA1194" s="307"/>
      <c r="FB1194" s="307"/>
      <c r="FC1194" s="307"/>
      <c r="FD1194" s="307"/>
      <c r="FE1194" s="307"/>
      <c r="FF1194" s="307"/>
      <c r="FG1194" s="307"/>
      <c r="FH1194" s="307"/>
      <c r="FI1194" s="307"/>
      <c r="FJ1194" s="307"/>
      <c r="FK1194" s="307"/>
      <c r="FL1194" s="307"/>
      <c r="FM1194" s="307"/>
      <c r="FN1194" s="307"/>
      <c r="FO1194" s="307"/>
      <c r="FP1194" s="307"/>
      <c r="FQ1194" s="307"/>
      <c r="FR1194" s="307"/>
      <c r="FS1194" s="307"/>
      <c r="FT1194" s="307"/>
      <c r="FU1194" s="307"/>
      <c r="FV1194" s="307"/>
      <c r="FW1194" s="307"/>
      <c r="FX1194" s="307"/>
      <c r="FY1194" s="307"/>
      <c r="FZ1194" s="307"/>
      <c r="GA1194" s="307"/>
      <c r="GB1194" s="307"/>
      <c r="GC1194" s="307"/>
      <c r="GD1194" s="307"/>
      <c r="GE1194" s="307"/>
      <c r="GF1194" s="307"/>
      <c r="GG1194" s="307"/>
      <c r="GH1194" s="307"/>
      <c r="GI1194" s="307"/>
      <c r="GJ1194" s="307"/>
      <c r="GK1194" s="307"/>
      <c r="GL1194" s="307"/>
      <c r="GM1194" s="307"/>
      <c r="GN1194" s="307"/>
      <c r="GO1194" s="307"/>
      <c r="GP1194" s="307"/>
      <c r="GQ1194" s="307"/>
      <c r="GR1194" s="307"/>
      <c r="GS1194" s="307"/>
      <c r="GT1194" s="307"/>
      <c r="GU1194" s="307"/>
      <c r="GV1194" s="307"/>
      <c r="GW1194" s="307"/>
      <c r="GX1194" s="307"/>
      <c r="GY1194" s="307"/>
      <c r="GZ1194" s="307"/>
      <c r="HA1194" s="307"/>
      <c r="HB1194" s="307"/>
      <c r="HC1194" s="307"/>
      <c r="HD1194" s="307"/>
      <c r="HE1194" s="307"/>
      <c r="HF1194" s="307"/>
      <c r="HG1194" s="307"/>
      <c r="HH1194" s="307"/>
      <c r="HI1194" s="307"/>
      <c r="HJ1194" s="307"/>
      <c r="HK1194" s="307"/>
      <c r="HL1194" s="307"/>
      <c r="HM1194" s="307"/>
      <c r="HN1194" s="307"/>
      <c r="HO1194" s="307"/>
      <c r="HP1194" s="307"/>
      <c r="HQ1194" s="307"/>
      <c r="HR1194" s="307"/>
      <c r="HS1194" s="307"/>
      <c r="HT1194" s="307"/>
      <c r="HU1194" s="307"/>
      <c r="HV1194" s="307"/>
      <c r="HW1194" s="307"/>
      <c r="HX1194" s="307"/>
      <c r="HY1194" s="307"/>
      <c r="HZ1194" s="307"/>
      <c r="IA1194" s="307"/>
      <c r="IB1194" s="307"/>
      <c r="IC1194" s="307"/>
      <c r="ID1194" s="307"/>
      <c r="IE1194" s="307"/>
      <c r="IF1194" s="307"/>
      <c r="IG1194" s="307"/>
      <c r="IH1194" s="307"/>
      <c r="II1194" s="307"/>
      <c r="IJ1194" s="307"/>
      <c r="IK1194" s="307"/>
      <c r="IL1194" s="307"/>
      <c r="IM1194" s="307"/>
      <c r="IN1194" s="307"/>
      <c r="IO1194" s="307"/>
      <c r="IP1194" s="307"/>
      <c r="IQ1194" s="307"/>
      <c r="IR1194" s="307"/>
      <c r="IS1194" s="307"/>
      <c r="IT1194" s="307"/>
      <c r="IU1194" s="307"/>
      <c r="IV1194" s="307"/>
      <c r="IW1194" s="307"/>
      <c r="IX1194" s="307"/>
      <c r="IY1194" s="307"/>
      <c r="IZ1194" s="307"/>
      <c r="JA1194" s="307"/>
      <c r="JB1194" s="307"/>
      <c r="JC1194" s="307"/>
      <c r="JD1194" s="307"/>
      <c r="JE1194" s="307"/>
      <c r="JF1194" s="307"/>
      <c r="JG1194" s="307"/>
      <c r="JH1194" s="307"/>
      <c r="JI1194" s="307"/>
      <c r="JJ1194" s="307"/>
      <c r="JK1194" s="307"/>
      <c r="JL1194" s="307"/>
      <c r="JM1194" s="307"/>
      <c r="JN1194" s="307"/>
      <c r="JO1194" s="307"/>
      <c r="JP1194" s="307"/>
      <c r="JQ1194" s="307"/>
      <c r="JR1194" s="307"/>
      <c r="JS1194" s="307"/>
      <c r="JT1194" s="307"/>
      <c r="JU1194" s="307"/>
      <c r="JV1194" s="307"/>
      <c r="JW1194" s="307"/>
      <c r="JX1194" s="307"/>
      <c r="JY1194" s="307"/>
      <c r="JZ1194" s="307"/>
      <c r="KA1194" s="307"/>
      <c r="KB1194" s="307"/>
      <c r="KC1194" s="307"/>
      <c r="KD1194" s="307"/>
      <c r="KE1194" s="307"/>
      <c r="KF1194" s="307"/>
      <c r="KG1194" s="307"/>
      <c r="KH1194" s="307"/>
      <c r="KI1194" s="307"/>
      <c r="KJ1194" s="307"/>
      <c r="KK1194" s="307"/>
      <c r="KL1194" s="307"/>
      <c r="KM1194" s="307"/>
      <c r="KN1194" s="307"/>
      <c r="KO1194" s="307"/>
      <c r="KP1194" s="307"/>
      <c r="KQ1194" s="307"/>
      <c r="KR1194" s="307"/>
      <c r="KS1194" s="307"/>
      <c r="KT1194" s="307"/>
    </row>
    <row r="1195" spans="14:306" s="56" customFormat="1" ht="15" customHeight="1">
      <c r="N1195" s="410"/>
      <c r="O1195" s="410"/>
      <c r="P1195" s="311"/>
      <c r="Q1195" s="311"/>
      <c r="R1195" s="311"/>
      <c r="AJ1195" s="451">
        <v>88</v>
      </c>
      <c r="AK1195" s="449">
        <v>90</v>
      </c>
      <c r="AL1195" s="449">
        <v>25</v>
      </c>
      <c r="AM1195" s="450" t="s">
        <v>1259</v>
      </c>
      <c r="AN1195" s="450" t="s">
        <v>389</v>
      </c>
      <c r="CB1195" s="307"/>
      <c r="CC1195" s="307"/>
      <c r="CD1195" s="307"/>
      <c r="CE1195" s="307"/>
      <c r="CF1195" s="307"/>
      <c r="CG1195" s="307"/>
      <c r="CH1195" s="307"/>
      <c r="CI1195" s="307"/>
      <c r="CJ1195" s="307"/>
      <c r="CK1195" s="307"/>
      <c r="CL1195" s="307"/>
      <c r="CM1195" s="307"/>
      <c r="CN1195" s="307"/>
      <c r="CO1195" s="307"/>
      <c r="CP1195" s="307"/>
      <c r="CQ1195" s="307"/>
      <c r="CR1195" s="307"/>
      <c r="CS1195" s="307"/>
      <c r="CT1195" s="307"/>
      <c r="CU1195" s="307"/>
      <c r="CV1195" s="307"/>
      <c r="CW1195" s="307"/>
      <c r="CX1195" s="307"/>
      <c r="CY1195" s="307"/>
      <c r="CZ1195" s="307"/>
      <c r="DA1195" s="307"/>
      <c r="DB1195" s="307"/>
      <c r="DC1195" s="307"/>
      <c r="DD1195" s="307"/>
      <c r="DE1195" s="307"/>
      <c r="DF1195" s="307"/>
      <c r="DG1195" s="307"/>
      <c r="DH1195" s="307"/>
      <c r="DI1195" s="390"/>
      <c r="DJ1195" s="390"/>
      <c r="DK1195" s="307"/>
      <c r="DL1195" s="307"/>
      <c r="DM1195" s="307"/>
      <c r="DN1195" s="307"/>
      <c r="DO1195" s="307"/>
      <c r="DP1195" s="307"/>
      <c r="DQ1195" s="307"/>
      <c r="DR1195" s="307"/>
      <c r="DS1195" s="307"/>
      <c r="DT1195" s="307"/>
      <c r="DU1195" s="307"/>
      <c r="DV1195" s="307"/>
      <c r="DW1195" s="307"/>
      <c r="DX1195" s="307"/>
      <c r="DY1195" s="307"/>
      <c r="DZ1195" s="307"/>
      <c r="EA1195" s="307"/>
      <c r="EB1195" s="307"/>
      <c r="EC1195" s="307"/>
      <c r="ED1195" s="307"/>
      <c r="EE1195" s="307"/>
      <c r="EF1195" s="307"/>
      <c r="EG1195" s="307"/>
      <c r="EH1195" s="307"/>
      <c r="EI1195" s="307"/>
      <c r="EJ1195" s="307"/>
      <c r="EK1195" s="307"/>
      <c r="EL1195" s="307"/>
      <c r="EM1195" s="307"/>
      <c r="EN1195" s="307"/>
      <c r="EO1195" s="307"/>
      <c r="EP1195" s="307"/>
      <c r="EQ1195" s="307"/>
      <c r="ER1195" s="307"/>
      <c r="ES1195" s="307"/>
      <c r="ET1195" s="307"/>
      <c r="EU1195" s="390"/>
      <c r="EV1195" s="390"/>
      <c r="EW1195" s="307"/>
      <c r="EX1195" s="307"/>
      <c r="EY1195" s="307"/>
      <c r="EZ1195" s="307"/>
      <c r="FA1195" s="307"/>
      <c r="FB1195" s="307"/>
      <c r="FC1195" s="307"/>
      <c r="FD1195" s="307"/>
      <c r="FE1195" s="307"/>
      <c r="FF1195" s="307"/>
      <c r="FG1195" s="307"/>
      <c r="FH1195" s="307"/>
      <c r="FI1195" s="307"/>
      <c r="FJ1195" s="307"/>
      <c r="FK1195" s="307"/>
      <c r="FL1195" s="307"/>
      <c r="FM1195" s="307"/>
      <c r="FN1195" s="307"/>
      <c r="FO1195" s="307"/>
      <c r="FP1195" s="307"/>
      <c r="FQ1195" s="307"/>
      <c r="FR1195" s="307"/>
      <c r="FS1195" s="307"/>
      <c r="FT1195" s="307"/>
      <c r="FU1195" s="307"/>
      <c r="FV1195" s="307"/>
      <c r="FW1195" s="307"/>
      <c r="FX1195" s="307"/>
      <c r="FY1195" s="307"/>
      <c r="FZ1195" s="307"/>
      <c r="GA1195" s="307"/>
      <c r="GB1195" s="307"/>
      <c r="GC1195" s="307"/>
      <c r="GD1195" s="307"/>
      <c r="GE1195" s="307"/>
      <c r="GF1195" s="307"/>
      <c r="GG1195" s="307"/>
      <c r="GH1195" s="307"/>
      <c r="GI1195" s="307"/>
      <c r="GJ1195" s="307"/>
      <c r="GK1195" s="307"/>
      <c r="GL1195" s="307"/>
      <c r="GM1195" s="307"/>
      <c r="GN1195" s="307"/>
      <c r="GO1195" s="307"/>
      <c r="GP1195" s="307"/>
      <c r="GQ1195" s="307"/>
      <c r="GR1195" s="307"/>
      <c r="GS1195" s="307"/>
      <c r="GT1195" s="307"/>
      <c r="GU1195" s="307"/>
      <c r="GV1195" s="307"/>
      <c r="GW1195" s="307"/>
      <c r="GX1195" s="307"/>
      <c r="GY1195" s="307"/>
      <c r="GZ1195" s="307"/>
      <c r="HA1195" s="307"/>
      <c r="HB1195" s="307"/>
      <c r="HC1195" s="307"/>
      <c r="HD1195" s="307"/>
      <c r="HE1195" s="307"/>
      <c r="HF1195" s="307"/>
      <c r="HG1195" s="307"/>
      <c r="HH1195" s="307"/>
      <c r="HI1195" s="307"/>
      <c r="HJ1195" s="307"/>
      <c r="HK1195" s="307"/>
      <c r="HL1195" s="307"/>
      <c r="HM1195" s="307"/>
      <c r="HN1195" s="307"/>
      <c r="HO1195" s="307"/>
      <c r="HP1195" s="307"/>
      <c r="HQ1195" s="307"/>
      <c r="HR1195" s="307"/>
      <c r="HS1195" s="307"/>
      <c r="HT1195" s="307"/>
      <c r="HU1195" s="307"/>
      <c r="HV1195" s="307"/>
      <c r="HW1195" s="307"/>
      <c r="HX1195" s="307"/>
      <c r="HY1195" s="307"/>
      <c r="HZ1195" s="307"/>
      <c r="IA1195" s="307"/>
      <c r="IB1195" s="307"/>
      <c r="IC1195" s="307"/>
      <c r="ID1195" s="307"/>
      <c r="IE1195" s="307"/>
      <c r="IF1195" s="307"/>
      <c r="IG1195" s="307"/>
      <c r="IH1195" s="307"/>
      <c r="II1195" s="307"/>
      <c r="IJ1195" s="307"/>
      <c r="IK1195" s="307"/>
      <c r="IL1195" s="307"/>
      <c r="IM1195" s="307"/>
      <c r="IN1195" s="307"/>
      <c r="IO1195" s="307"/>
      <c r="IP1195" s="307"/>
      <c r="IQ1195" s="307"/>
      <c r="IR1195" s="307"/>
      <c r="IS1195" s="307"/>
      <c r="IT1195" s="307"/>
      <c r="IU1195" s="307"/>
      <c r="IV1195" s="307"/>
      <c r="IW1195" s="307"/>
      <c r="IX1195" s="307"/>
      <c r="IY1195" s="307"/>
      <c r="IZ1195" s="307"/>
      <c r="JA1195" s="307"/>
      <c r="JB1195" s="307"/>
      <c r="JC1195" s="307"/>
      <c r="JD1195" s="307"/>
      <c r="JE1195" s="307"/>
      <c r="JF1195" s="307"/>
      <c r="JG1195" s="307"/>
      <c r="JH1195" s="307"/>
      <c r="JI1195" s="307"/>
      <c r="JJ1195" s="307"/>
      <c r="JK1195" s="307"/>
      <c r="JL1195" s="307"/>
      <c r="JM1195" s="307"/>
      <c r="JN1195" s="307"/>
      <c r="JO1195" s="307"/>
      <c r="JP1195" s="307"/>
      <c r="JQ1195" s="307"/>
      <c r="JR1195" s="307"/>
      <c r="JS1195" s="307"/>
      <c r="JT1195" s="307"/>
      <c r="JU1195" s="307"/>
      <c r="JV1195" s="307"/>
      <c r="JW1195" s="307"/>
      <c r="JX1195" s="307"/>
      <c r="JY1195" s="307"/>
      <c r="JZ1195" s="307"/>
      <c r="KA1195" s="307"/>
      <c r="KB1195" s="307"/>
      <c r="KC1195" s="307"/>
      <c r="KD1195" s="307"/>
      <c r="KE1195" s="307"/>
      <c r="KF1195" s="307"/>
      <c r="KG1195" s="307"/>
      <c r="KH1195" s="307"/>
      <c r="KI1195" s="307"/>
      <c r="KJ1195" s="307"/>
      <c r="KK1195" s="307"/>
      <c r="KL1195" s="307"/>
      <c r="KM1195" s="307"/>
      <c r="KN1195" s="307"/>
      <c r="KO1195" s="307"/>
      <c r="KP1195" s="307"/>
      <c r="KQ1195" s="307"/>
      <c r="KR1195" s="307"/>
      <c r="KS1195" s="307"/>
      <c r="KT1195" s="307"/>
    </row>
    <row r="1196" spans="14:306" s="56" customFormat="1" ht="15" customHeight="1">
      <c r="N1196" s="410"/>
      <c r="O1196" s="410"/>
      <c r="P1196" s="311"/>
      <c r="Q1196" s="311"/>
      <c r="R1196" s="311"/>
      <c r="AJ1196" s="451">
        <v>89</v>
      </c>
      <c r="AK1196" s="449">
        <v>91</v>
      </c>
      <c r="AL1196" s="449">
        <v>27</v>
      </c>
      <c r="AM1196" s="450" t="s">
        <v>1260</v>
      </c>
      <c r="AN1196" s="450" t="s">
        <v>479</v>
      </c>
      <c r="CB1196" s="307"/>
      <c r="CC1196" s="307"/>
      <c r="CD1196" s="307"/>
      <c r="CE1196" s="307"/>
      <c r="CF1196" s="307"/>
      <c r="CG1196" s="307"/>
      <c r="CH1196" s="307"/>
      <c r="CI1196" s="307"/>
      <c r="CJ1196" s="307"/>
      <c r="CK1196" s="307"/>
      <c r="CL1196" s="307"/>
      <c r="CM1196" s="307"/>
      <c r="CN1196" s="307"/>
      <c r="CO1196" s="307"/>
      <c r="CP1196" s="307"/>
      <c r="CQ1196" s="307"/>
      <c r="CR1196" s="307"/>
      <c r="CS1196" s="307"/>
      <c r="CT1196" s="307"/>
      <c r="CU1196" s="307"/>
      <c r="CV1196" s="307"/>
      <c r="CW1196" s="307"/>
      <c r="CX1196" s="307"/>
      <c r="CY1196" s="307"/>
      <c r="CZ1196" s="307"/>
      <c r="DA1196" s="307"/>
      <c r="DB1196" s="307"/>
      <c r="DC1196" s="307"/>
      <c r="DD1196" s="307"/>
      <c r="DE1196" s="307"/>
      <c r="DF1196" s="307"/>
      <c r="DG1196" s="307"/>
      <c r="DH1196" s="307"/>
      <c r="DI1196" s="390"/>
      <c r="DJ1196" s="390"/>
      <c r="DK1196" s="307"/>
      <c r="DL1196" s="307"/>
      <c r="DM1196" s="307"/>
      <c r="DN1196" s="307"/>
      <c r="DO1196" s="307"/>
      <c r="DP1196" s="307"/>
      <c r="DQ1196" s="307"/>
      <c r="DR1196" s="307"/>
      <c r="DS1196" s="307"/>
      <c r="DT1196" s="307"/>
      <c r="DU1196" s="307"/>
      <c r="DV1196" s="307"/>
      <c r="DW1196" s="307"/>
      <c r="DX1196" s="307"/>
      <c r="DY1196" s="307"/>
      <c r="DZ1196" s="307"/>
      <c r="EA1196" s="307"/>
      <c r="EB1196" s="307"/>
      <c r="EC1196" s="307"/>
      <c r="ED1196" s="307"/>
      <c r="EE1196" s="307"/>
      <c r="EF1196" s="307"/>
      <c r="EG1196" s="307"/>
      <c r="EH1196" s="307"/>
      <c r="EI1196" s="307"/>
      <c r="EJ1196" s="307"/>
      <c r="EK1196" s="307"/>
      <c r="EL1196" s="307"/>
      <c r="EM1196" s="307"/>
      <c r="EN1196" s="307"/>
      <c r="EO1196" s="307"/>
      <c r="EP1196" s="307"/>
      <c r="EQ1196" s="307"/>
      <c r="ER1196" s="307"/>
      <c r="ES1196" s="307"/>
      <c r="ET1196" s="307"/>
      <c r="EU1196" s="390"/>
      <c r="EV1196" s="390"/>
      <c r="EW1196" s="307"/>
      <c r="EX1196" s="307"/>
      <c r="EY1196" s="307"/>
      <c r="EZ1196" s="307"/>
      <c r="FA1196" s="307"/>
      <c r="FB1196" s="307"/>
      <c r="FC1196" s="307"/>
      <c r="FD1196" s="307"/>
      <c r="FE1196" s="307"/>
      <c r="FF1196" s="307"/>
      <c r="FG1196" s="307"/>
      <c r="FH1196" s="307"/>
      <c r="FI1196" s="307"/>
      <c r="FJ1196" s="307"/>
      <c r="FK1196" s="307"/>
      <c r="FL1196" s="307"/>
      <c r="FM1196" s="307"/>
      <c r="FN1196" s="307"/>
      <c r="FO1196" s="307"/>
      <c r="FP1196" s="307"/>
      <c r="FQ1196" s="307"/>
      <c r="FR1196" s="307"/>
      <c r="FS1196" s="307"/>
      <c r="FT1196" s="307"/>
      <c r="FU1196" s="307"/>
      <c r="FV1196" s="307"/>
      <c r="FW1196" s="307"/>
      <c r="FX1196" s="307"/>
      <c r="FY1196" s="307"/>
      <c r="FZ1196" s="307"/>
      <c r="GA1196" s="307"/>
      <c r="GB1196" s="307"/>
      <c r="GC1196" s="307"/>
      <c r="GD1196" s="307"/>
      <c r="GE1196" s="307"/>
      <c r="GF1196" s="307"/>
      <c r="GG1196" s="307"/>
      <c r="GH1196" s="307"/>
      <c r="GI1196" s="307"/>
      <c r="GJ1196" s="307"/>
      <c r="GK1196" s="307"/>
      <c r="GL1196" s="307"/>
      <c r="GM1196" s="307"/>
      <c r="GN1196" s="307"/>
      <c r="GO1196" s="307"/>
      <c r="GP1196" s="307"/>
      <c r="GQ1196" s="307"/>
      <c r="GR1196" s="307"/>
      <c r="GS1196" s="307"/>
      <c r="GT1196" s="307"/>
      <c r="GU1196" s="307"/>
      <c r="GV1196" s="307"/>
      <c r="GW1196" s="307"/>
      <c r="GX1196" s="307"/>
      <c r="GY1196" s="307"/>
      <c r="GZ1196" s="307"/>
      <c r="HA1196" s="307"/>
      <c r="HB1196" s="307"/>
      <c r="HC1196" s="307"/>
      <c r="HD1196" s="307"/>
      <c r="HE1196" s="307"/>
      <c r="HF1196" s="307"/>
      <c r="HG1196" s="307"/>
      <c r="HH1196" s="307"/>
      <c r="HI1196" s="307"/>
      <c r="HJ1196" s="307"/>
      <c r="HK1196" s="307"/>
      <c r="HL1196" s="307"/>
      <c r="HM1196" s="307"/>
      <c r="HN1196" s="307"/>
      <c r="HO1196" s="307"/>
      <c r="HP1196" s="307"/>
      <c r="HQ1196" s="307"/>
      <c r="HR1196" s="307"/>
      <c r="HS1196" s="307"/>
      <c r="HT1196" s="307"/>
      <c r="HU1196" s="307"/>
      <c r="HV1196" s="307"/>
      <c r="HW1196" s="307"/>
      <c r="HX1196" s="307"/>
      <c r="HY1196" s="307"/>
      <c r="HZ1196" s="307"/>
      <c r="IA1196" s="307"/>
      <c r="IB1196" s="307"/>
      <c r="IC1196" s="307"/>
      <c r="ID1196" s="307"/>
      <c r="IE1196" s="307"/>
      <c r="IF1196" s="307"/>
      <c r="IG1196" s="307"/>
      <c r="IH1196" s="307"/>
      <c r="II1196" s="307"/>
      <c r="IJ1196" s="307"/>
      <c r="IK1196" s="307"/>
      <c r="IL1196" s="307"/>
      <c r="IM1196" s="307"/>
      <c r="IN1196" s="307"/>
      <c r="IO1196" s="307"/>
      <c r="IP1196" s="307"/>
      <c r="IQ1196" s="307"/>
      <c r="IR1196" s="307"/>
      <c r="IS1196" s="307"/>
      <c r="IT1196" s="307"/>
      <c r="IU1196" s="307"/>
      <c r="IV1196" s="307"/>
      <c r="IW1196" s="307"/>
      <c r="IX1196" s="307"/>
      <c r="IY1196" s="307"/>
      <c r="IZ1196" s="307"/>
      <c r="JA1196" s="307"/>
      <c r="JB1196" s="307"/>
      <c r="JC1196" s="307"/>
      <c r="JD1196" s="307"/>
      <c r="JE1196" s="307"/>
      <c r="JF1196" s="307"/>
      <c r="JG1196" s="307"/>
      <c r="JH1196" s="307"/>
      <c r="JI1196" s="307"/>
      <c r="JJ1196" s="307"/>
      <c r="JK1196" s="307"/>
      <c r="JL1196" s="307"/>
      <c r="JM1196" s="307"/>
      <c r="JN1196" s="307"/>
      <c r="JO1196" s="307"/>
      <c r="JP1196" s="307"/>
      <c r="JQ1196" s="307"/>
      <c r="JR1196" s="307"/>
      <c r="JS1196" s="307"/>
      <c r="JT1196" s="307"/>
      <c r="JU1196" s="307"/>
      <c r="JV1196" s="307"/>
      <c r="JW1196" s="307"/>
      <c r="JX1196" s="307"/>
      <c r="JY1196" s="307"/>
      <c r="JZ1196" s="307"/>
      <c r="KA1196" s="307"/>
      <c r="KB1196" s="307"/>
      <c r="KC1196" s="307"/>
      <c r="KD1196" s="307"/>
      <c r="KE1196" s="307"/>
      <c r="KF1196" s="307"/>
      <c r="KG1196" s="307"/>
      <c r="KH1196" s="307"/>
      <c r="KI1196" s="307"/>
      <c r="KJ1196" s="307"/>
      <c r="KK1196" s="307"/>
      <c r="KL1196" s="307"/>
      <c r="KM1196" s="307"/>
      <c r="KN1196" s="307"/>
      <c r="KO1196" s="307"/>
      <c r="KP1196" s="307"/>
      <c r="KQ1196" s="307"/>
      <c r="KR1196" s="307"/>
      <c r="KS1196" s="307"/>
      <c r="KT1196" s="307"/>
    </row>
    <row r="1197" spans="14:306" s="56" customFormat="1" ht="15" customHeight="1">
      <c r="N1197" s="410"/>
      <c r="O1197" s="410"/>
      <c r="P1197" s="311"/>
      <c r="Q1197" s="311"/>
      <c r="R1197" s="311"/>
      <c r="AJ1197" s="451">
        <v>90</v>
      </c>
      <c r="AK1197" s="449">
        <v>92</v>
      </c>
      <c r="AL1197" s="449">
        <v>30</v>
      </c>
      <c r="AM1197" s="450" t="s">
        <v>1261</v>
      </c>
      <c r="AN1197" s="450" t="s">
        <v>390</v>
      </c>
      <c r="CB1197" s="307"/>
      <c r="CC1197" s="307"/>
      <c r="CD1197" s="307"/>
      <c r="CE1197" s="307"/>
      <c r="CF1197" s="307"/>
      <c r="CG1197" s="307"/>
      <c r="CH1197" s="307"/>
      <c r="CI1197" s="307"/>
      <c r="CJ1197" s="307"/>
      <c r="CK1197" s="307"/>
      <c r="CL1197" s="307"/>
      <c r="CM1197" s="307"/>
      <c r="CN1197" s="307"/>
      <c r="CO1197" s="307"/>
      <c r="CP1197" s="307"/>
      <c r="CQ1197" s="307"/>
      <c r="CR1197" s="307"/>
      <c r="CS1197" s="307"/>
      <c r="CT1197" s="307"/>
      <c r="CU1197" s="307"/>
      <c r="CV1197" s="307"/>
      <c r="CW1197" s="307"/>
      <c r="CX1197" s="307"/>
      <c r="CY1197" s="307"/>
      <c r="CZ1197" s="307"/>
      <c r="DA1197" s="307"/>
      <c r="DB1197" s="307"/>
      <c r="DC1197" s="307"/>
      <c r="DD1197" s="307"/>
      <c r="DE1197" s="307"/>
      <c r="DF1197" s="307"/>
      <c r="DG1197" s="307"/>
      <c r="DH1197" s="307"/>
      <c r="DI1197" s="390"/>
      <c r="DJ1197" s="390"/>
      <c r="DK1197" s="307"/>
      <c r="DL1197" s="307"/>
      <c r="DM1197" s="307"/>
      <c r="DN1197" s="307"/>
      <c r="DO1197" s="307"/>
      <c r="DP1197" s="307"/>
      <c r="DQ1197" s="307"/>
      <c r="DR1197" s="307"/>
      <c r="DS1197" s="307"/>
      <c r="DT1197" s="307"/>
      <c r="DU1197" s="307"/>
      <c r="DV1197" s="307"/>
      <c r="DW1197" s="307"/>
      <c r="DX1197" s="307"/>
      <c r="DY1197" s="307"/>
      <c r="DZ1197" s="307"/>
      <c r="EA1197" s="307"/>
      <c r="EB1197" s="307"/>
      <c r="EC1197" s="307"/>
      <c r="ED1197" s="307"/>
      <c r="EE1197" s="307"/>
      <c r="EF1197" s="307"/>
      <c r="EG1197" s="307"/>
      <c r="EH1197" s="307"/>
      <c r="EI1197" s="307"/>
      <c r="EJ1197" s="307"/>
      <c r="EK1197" s="307"/>
      <c r="EL1197" s="307"/>
      <c r="EM1197" s="307"/>
      <c r="EN1197" s="307"/>
      <c r="EO1197" s="307"/>
      <c r="EP1197" s="307"/>
      <c r="EQ1197" s="307"/>
      <c r="ER1197" s="307"/>
      <c r="ES1197" s="307"/>
      <c r="ET1197" s="307"/>
      <c r="EU1197" s="390"/>
      <c r="EV1197" s="390"/>
      <c r="EW1197" s="307"/>
      <c r="EX1197" s="307"/>
      <c r="EY1197" s="307"/>
      <c r="EZ1197" s="307"/>
      <c r="FA1197" s="307"/>
      <c r="FB1197" s="307"/>
      <c r="FC1197" s="307"/>
      <c r="FD1197" s="307"/>
      <c r="FE1197" s="307"/>
      <c r="FF1197" s="307"/>
      <c r="FG1197" s="307"/>
      <c r="FH1197" s="307"/>
      <c r="FI1197" s="307"/>
      <c r="FJ1197" s="307"/>
      <c r="FK1197" s="307"/>
      <c r="FL1197" s="307"/>
      <c r="FM1197" s="307"/>
      <c r="FN1197" s="307"/>
      <c r="FO1197" s="307"/>
      <c r="FP1197" s="307"/>
      <c r="FQ1197" s="307"/>
      <c r="FR1197" s="307"/>
      <c r="FS1197" s="307"/>
      <c r="FT1197" s="307"/>
      <c r="FU1197" s="307"/>
      <c r="FV1197" s="307"/>
      <c r="FW1197" s="307"/>
      <c r="FX1197" s="307"/>
      <c r="FY1197" s="307"/>
      <c r="FZ1197" s="307"/>
      <c r="GA1197" s="307"/>
      <c r="GB1197" s="307"/>
      <c r="GC1197" s="307"/>
      <c r="GD1197" s="307"/>
      <c r="GE1197" s="307"/>
      <c r="GF1197" s="307"/>
      <c r="GG1197" s="307"/>
      <c r="GH1197" s="307"/>
      <c r="GI1197" s="307"/>
      <c r="GJ1197" s="307"/>
      <c r="GK1197" s="307"/>
      <c r="GL1197" s="307"/>
      <c r="GM1197" s="307"/>
      <c r="GN1197" s="307"/>
      <c r="GO1197" s="307"/>
      <c r="GP1197" s="307"/>
      <c r="GQ1197" s="307"/>
      <c r="GR1197" s="307"/>
      <c r="GS1197" s="307"/>
      <c r="GT1197" s="307"/>
      <c r="GU1197" s="307"/>
      <c r="GV1197" s="307"/>
      <c r="GW1197" s="307"/>
      <c r="GX1197" s="307"/>
      <c r="GY1197" s="307"/>
      <c r="GZ1197" s="307"/>
      <c r="HA1197" s="307"/>
      <c r="HB1197" s="307"/>
      <c r="HC1197" s="307"/>
      <c r="HD1197" s="307"/>
      <c r="HE1197" s="307"/>
      <c r="HF1197" s="307"/>
      <c r="HG1197" s="307"/>
      <c r="HH1197" s="307"/>
      <c r="HI1197" s="307"/>
      <c r="HJ1197" s="307"/>
      <c r="HK1197" s="307"/>
      <c r="HL1197" s="307"/>
      <c r="HM1197" s="307"/>
      <c r="HN1197" s="307"/>
      <c r="HO1197" s="307"/>
      <c r="HP1197" s="307"/>
      <c r="HQ1197" s="307"/>
      <c r="HR1197" s="307"/>
      <c r="HS1197" s="307"/>
      <c r="HT1197" s="307"/>
      <c r="HU1197" s="307"/>
      <c r="HV1197" s="307"/>
      <c r="HW1197" s="307"/>
      <c r="HX1197" s="307"/>
      <c r="HY1197" s="307"/>
      <c r="HZ1197" s="307"/>
      <c r="IA1197" s="307"/>
      <c r="IB1197" s="307"/>
      <c r="IC1197" s="307"/>
      <c r="ID1197" s="307"/>
      <c r="IE1197" s="307"/>
      <c r="IF1197" s="307"/>
      <c r="IG1197" s="307"/>
      <c r="IH1197" s="307"/>
      <c r="II1197" s="307"/>
      <c r="IJ1197" s="307"/>
      <c r="IK1197" s="307"/>
      <c r="IL1197" s="307"/>
      <c r="IM1197" s="307"/>
      <c r="IN1197" s="307"/>
      <c r="IO1197" s="307"/>
      <c r="IP1197" s="307"/>
      <c r="IQ1197" s="307"/>
      <c r="IR1197" s="307"/>
      <c r="IS1197" s="307"/>
      <c r="IT1197" s="307"/>
      <c r="IU1197" s="307"/>
      <c r="IV1197" s="307"/>
      <c r="IW1197" s="307"/>
      <c r="IX1197" s="307"/>
      <c r="IY1197" s="307"/>
      <c r="IZ1197" s="307"/>
      <c r="JA1197" s="307"/>
      <c r="JB1197" s="307"/>
      <c r="JC1197" s="307"/>
      <c r="JD1197" s="307"/>
      <c r="JE1197" s="307"/>
      <c r="JF1197" s="307"/>
      <c r="JG1197" s="307"/>
      <c r="JH1197" s="307"/>
      <c r="JI1197" s="307"/>
      <c r="JJ1197" s="307"/>
      <c r="JK1197" s="307"/>
      <c r="JL1197" s="307"/>
      <c r="JM1197" s="307"/>
      <c r="JN1197" s="307"/>
      <c r="JO1197" s="307"/>
      <c r="JP1197" s="307"/>
      <c r="JQ1197" s="307"/>
      <c r="JR1197" s="307"/>
      <c r="JS1197" s="307"/>
      <c r="JT1197" s="307"/>
      <c r="JU1197" s="307"/>
      <c r="JV1197" s="307"/>
      <c r="JW1197" s="307"/>
      <c r="JX1197" s="307"/>
      <c r="JY1197" s="307"/>
      <c r="JZ1197" s="307"/>
      <c r="KA1197" s="307"/>
      <c r="KB1197" s="307"/>
      <c r="KC1197" s="307"/>
      <c r="KD1197" s="307"/>
      <c r="KE1197" s="307"/>
      <c r="KF1197" s="307"/>
      <c r="KG1197" s="307"/>
      <c r="KH1197" s="307"/>
      <c r="KI1197" s="307"/>
      <c r="KJ1197" s="307"/>
      <c r="KK1197" s="307"/>
      <c r="KL1197" s="307"/>
      <c r="KM1197" s="307"/>
      <c r="KN1197" s="307"/>
      <c r="KO1197" s="307"/>
      <c r="KP1197" s="307"/>
      <c r="KQ1197" s="307"/>
      <c r="KR1197" s="307"/>
      <c r="KS1197" s="307"/>
      <c r="KT1197" s="307"/>
    </row>
    <row r="1198" spans="14:306" s="56" customFormat="1" ht="15" customHeight="1">
      <c r="N1198" s="410"/>
      <c r="O1198" s="410"/>
      <c r="P1198" s="311"/>
      <c r="Q1198" s="311"/>
      <c r="R1198" s="311"/>
      <c r="AJ1198" s="451">
        <v>91</v>
      </c>
      <c r="AK1198" s="449">
        <v>93</v>
      </c>
      <c r="AL1198" s="449">
        <v>32</v>
      </c>
      <c r="AM1198" s="450" t="s">
        <v>1262</v>
      </c>
      <c r="AN1198" s="450" t="s">
        <v>482</v>
      </c>
      <c r="CB1198" s="307"/>
      <c r="CC1198" s="307"/>
      <c r="CD1198" s="307"/>
      <c r="CE1198" s="307"/>
      <c r="CF1198" s="307"/>
      <c r="CG1198" s="307"/>
      <c r="CH1198" s="307"/>
      <c r="CI1198" s="307"/>
      <c r="CJ1198" s="307"/>
      <c r="CK1198" s="307"/>
      <c r="CL1198" s="307"/>
      <c r="CM1198" s="307"/>
      <c r="CN1198" s="307"/>
      <c r="CO1198" s="307"/>
      <c r="CP1198" s="307"/>
      <c r="CQ1198" s="307"/>
      <c r="CR1198" s="307"/>
      <c r="CS1198" s="307"/>
      <c r="CT1198" s="307"/>
      <c r="CU1198" s="307"/>
      <c r="CV1198" s="307"/>
      <c r="CW1198" s="307"/>
      <c r="CX1198" s="307"/>
      <c r="CY1198" s="307"/>
      <c r="CZ1198" s="307"/>
      <c r="DA1198" s="307"/>
      <c r="DB1198" s="307"/>
      <c r="DC1198" s="307"/>
      <c r="DD1198" s="307"/>
      <c r="DE1198" s="307"/>
      <c r="DF1198" s="307"/>
      <c r="DG1198" s="307"/>
      <c r="DH1198" s="307"/>
      <c r="DI1198" s="390"/>
      <c r="DJ1198" s="390"/>
      <c r="DK1198" s="307"/>
      <c r="DL1198" s="307"/>
      <c r="DM1198" s="307"/>
      <c r="DN1198" s="307"/>
      <c r="DO1198" s="307"/>
      <c r="DP1198" s="307"/>
      <c r="DQ1198" s="307"/>
      <c r="DR1198" s="307"/>
      <c r="DS1198" s="307"/>
      <c r="DT1198" s="307"/>
      <c r="DU1198" s="307"/>
      <c r="DV1198" s="307"/>
      <c r="DW1198" s="307"/>
      <c r="DX1198" s="307"/>
      <c r="DY1198" s="307"/>
      <c r="DZ1198" s="307"/>
      <c r="EA1198" s="307"/>
      <c r="EB1198" s="307"/>
      <c r="EC1198" s="307"/>
      <c r="ED1198" s="307"/>
      <c r="EE1198" s="307"/>
      <c r="EF1198" s="307"/>
      <c r="EG1198" s="307"/>
      <c r="EH1198" s="307"/>
      <c r="EI1198" s="307"/>
      <c r="EJ1198" s="307"/>
      <c r="EK1198" s="307"/>
      <c r="EL1198" s="307"/>
      <c r="EM1198" s="307"/>
      <c r="EN1198" s="307"/>
      <c r="EO1198" s="307"/>
      <c r="EP1198" s="307"/>
      <c r="EQ1198" s="307"/>
      <c r="ER1198" s="307"/>
      <c r="ES1198" s="307"/>
      <c r="ET1198" s="307"/>
      <c r="EU1198" s="390"/>
      <c r="EV1198" s="390"/>
      <c r="EW1198" s="307"/>
      <c r="EX1198" s="307"/>
      <c r="EY1198" s="307"/>
      <c r="EZ1198" s="307"/>
      <c r="FA1198" s="307"/>
      <c r="FB1198" s="307"/>
      <c r="FC1198" s="307"/>
      <c r="FD1198" s="307"/>
      <c r="FE1198" s="307"/>
      <c r="FF1198" s="307"/>
      <c r="FG1198" s="307"/>
      <c r="FH1198" s="307"/>
      <c r="FI1198" s="307"/>
      <c r="FJ1198" s="307"/>
      <c r="FK1198" s="307"/>
      <c r="FL1198" s="307"/>
      <c r="FM1198" s="307"/>
      <c r="FN1198" s="307"/>
      <c r="FO1198" s="307"/>
      <c r="FP1198" s="307"/>
      <c r="FQ1198" s="307"/>
      <c r="FR1198" s="307"/>
      <c r="FS1198" s="307"/>
      <c r="FT1198" s="307"/>
      <c r="FU1198" s="307"/>
      <c r="FV1198" s="307"/>
      <c r="FW1198" s="307"/>
      <c r="FX1198" s="307"/>
      <c r="FY1198" s="307"/>
      <c r="FZ1198" s="307"/>
      <c r="GA1198" s="307"/>
      <c r="GB1198" s="307"/>
      <c r="GC1198" s="307"/>
      <c r="GD1198" s="307"/>
      <c r="GE1198" s="307"/>
      <c r="GF1198" s="307"/>
      <c r="GG1198" s="307"/>
      <c r="GH1198" s="307"/>
      <c r="GI1198" s="307"/>
      <c r="GJ1198" s="307"/>
      <c r="GK1198" s="307"/>
      <c r="GL1198" s="307"/>
      <c r="GM1198" s="307"/>
      <c r="GN1198" s="307"/>
      <c r="GO1198" s="307"/>
      <c r="GP1198" s="307"/>
      <c r="GQ1198" s="307"/>
      <c r="GR1198" s="307"/>
      <c r="GS1198" s="307"/>
      <c r="GT1198" s="307"/>
      <c r="GU1198" s="307"/>
      <c r="GV1198" s="307"/>
      <c r="GW1198" s="307"/>
      <c r="GX1198" s="307"/>
      <c r="GY1198" s="307"/>
      <c r="GZ1198" s="307"/>
      <c r="HA1198" s="307"/>
      <c r="HB1198" s="307"/>
      <c r="HC1198" s="307"/>
      <c r="HD1198" s="307"/>
      <c r="HE1198" s="307"/>
      <c r="HF1198" s="307"/>
      <c r="HG1198" s="307"/>
      <c r="HH1198" s="307"/>
      <c r="HI1198" s="307"/>
      <c r="HJ1198" s="307"/>
      <c r="HK1198" s="307"/>
      <c r="HL1198" s="307"/>
      <c r="HM1198" s="307"/>
      <c r="HN1198" s="307"/>
      <c r="HO1198" s="307"/>
      <c r="HP1198" s="307"/>
      <c r="HQ1198" s="307"/>
      <c r="HR1198" s="307"/>
      <c r="HS1198" s="307"/>
      <c r="HT1198" s="307"/>
      <c r="HU1198" s="307"/>
      <c r="HV1198" s="307"/>
      <c r="HW1198" s="307"/>
      <c r="HX1198" s="307"/>
      <c r="HY1198" s="307"/>
      <c r="HZ1198" s="307"/>
      <c r="IA1198" s="307"/>
      <c r="IB1198" s="307"/>
      <c r="IC1198" s="307"/>
      <c r="ID1198" s="307"/>
      <c r="IE1198" s="307"/>
      <c r="IF1198" s="307"/>
      <c r="IG1198" s="307"/>
      <c r="IH1198" s="307"/>
      <c r="II1198" s="307"/>
      <c r="IJ1198" s="307"/>
      <c r="IK1198" s="307"/>
      <c r="IL1198" s="307"/>
      <c r="IM1198" s="307"/>
      <c r="IN1198" s="307"/>
      <c r="IO1198" s="307"/>
      <c r="IP1198" s="307"/>
      <c r="IQ1198" s="307"/>
      <c r="IR1198" s="307"/>
      <c r="IS1198" s="307"/>
      <c r="IT1198" s="307"/>
      <c r="IU1198" s="307"/>
      <c r="IV1198" s="307"/>
      <c r="IW1198" s="307"/>
      <c r="IX1198" s="307"/>
      <c r="IY1198" s="307"/>
      <c r="IZ1198" s="307"/>
      <c r="JA1198" s="307"/>
      <c r="JB1198" s="307"/>
      <c r="JC1198" s="307"/>
      <c r="JD1198" s="307"/>
      <c r="JE1198" s="307"/>
      <c r="JF1198" s="307"/>
      <c r="JG1198" s="307"/>
      <c r="JH1198" s="307"/>
      <c r="JI1198" s="307"/>
      <c r="JJ1198" s="307"/>
      <c r="JK1198" s="307"/>
      <c r="JL1198" s="307"/>
      <c r="JM1198" s="307"/>
      <c r="JN1198" s="307"/>
      <c r="JO1198" s="307"/>
      <c r="JP1198" s="307"/>
      <c r="JQ1198" s="307"/>
      <c r="JR1198" s="307"/>
      <c r="JS1198" s="307"/>
      <c r="JT1198" s="307"/>
      <c r="JU1198" s="307"/>
      <c r="JV1198" s="307"/>
      <c r="JW1198" s="307"/>
      <c r="JX1198" s="307"/>
      <c r="JY1198" s="307"/>
      <c r="JZ1198" s="307"/>
      <c r="KA1198" s="307"/>
      <c r="KB1198" s="307"/>
      <c r="KC1198" s="307"/>
      <c r="KD1198" s="307"/>
      <c r="KE1198" s="307"/>
      <c r="KF1198" s="307"/>
      <c r="KG1198" s="307"/>
      <c r="KH1198" s="307"/>
      <c r="KI1198" s="307"/>
      <c r="KJ1198" s="307"/>
      <c r="KK1198" s="307"/>
      <c r="KL1198" s="307"/>
      <c r="KM1198" s="307"/>
      <c r="KN1198" s="307"/>
      <c r="KO1198" s="307"/>
      <c r="KP1198" s="307"/>
      <c r="KQ1198" s="307"/>
      <c r="KR1198" s="307"/>
      <c r="KS1198" s="307"/>
      <c r="KT1198" s="307"/>
    </row>
    <row r="1199" spans="14:306" s="56" customFormat="1" ht="15" customHeight="1">
      <c r="N1199" s="410"/>
      <c r="O1199" s="410"/>
      <c r="P1199" s="311"/>
      <c r="Q1199" s="311"/>
      <c r="R1199" s="311"/>
      <c r="AJ1199" s="451">
        <v>92</v>
      </c>
      <c r="AK1199" s="449">
        <v>94</v>
      </c>
      <c r="AL1199" s="449">
        <v>34</v>
      </c>
      <c r="AM1199" s="450" t="s">
        <v>1263</v>
      </c>
      <c r="AN1199" s="450" t="s">
        <v>391</v>
      </c>
      <c r="CB1199" s="307"/>
      <c r="CC1199" s="307"/>
      <c r="CD1199" s="307"/>
      <c r="CE1199" s="307"/>
      <c r="CF1199" s="307"/>
      <c r="CG1199" s="307"/>
      <c r="CH1199" s="307"/>
      <c r="CI1199" s="307"/>
      <c r="CJ1199" s="307"/>
      <c r="CK1199" s="307"/>
      <c r="CL1199" s="307"/>
      <c r="CM1199" s="307"/>
      <c r="CN1199" s="307"/>
      <c r="CO1199" s="307"/>
      <c r="CP1199" s="307"/>
      <c r="CQ1199" s="307"/>
      <c r="CR1199" s="307"/>
      <c r="CS1199" s="307"/>
      <c r="CT1199" s="307"/>
      <c r="CU1199" s="307"/>
      <c r="CV1199" s="307"/>
      <c r="CW1199" s="307"/>
      <c r="CX1199" s="307"/>
      <c r="CY1199" s="307"/>
      <c r="CZ1199" s="307"/>
      <c r="DA1199" s="307"/>
      <c r="DB1199" s="307"/>
      <c r="DC1199" s="307"/>
      <c r="DD1199" s="307"/>
      <c r="DE1199" s="307"/>
      <c r="DF1199" s="307"/>
      <c r="DG1199" s="307"/>
      <c r="DH1199" s="307"/>
      <c r="DI1199" s="390"/>
      <c r="DJ1199" s="390"/>
      <c r="DK1199" s="307"/>
      <c r="DL1199" s="307"/>
      <c r="DM1199" s="307"/>
      <c r="DN1199" s="307"/>
      <c r="DO1199" s="307"/>
      <c r="DP1199" s="307"/>
      <c r="DQ1199" s="307"/>
      <c r="DR1199" s="307"/>
      <c r="DS1199" s="307"/>
      <c r="DT1199" s="307"/>
      <c r="DU1199" s="307"/>
      <c r="DV1199" s="307"/>
      <c r="DW1199" s="307"/>
      <c r="DX1199" s="307"/>
      <c r="DY1199" s="307"/>
      <c r="DZ1199" s="307"/>
      <c r="EA1199" s="307"/>
      <c r="EB1199" s="307"/>
      <c r="EC1199" s="307"/>
      <c r="ED1199" s="307"/>
      <c r="EE1199" s="307"/>
      <c r="EF1199" s="307"/>
      <c r="EG1199" s="307"/>
      <c r="EH1199" s="307"/>
      <c r="EI1199" s="307"/>
      <c r="EJ1199" s="307"/>
      <c r="EK1199" s="307"/>
      <c r="EL1199" s="307"/>
      <c r="EM1199" s="307"/>
      <c r="EN1199" s="307"/>
      <c r="EO1199" s="307"/>
      <c r="EP1199" s="307"/>
      <c r="EQ1199" s="307"/>
      <c r="ER1199" s="307"/>
      <c r="ES1199" s="307"/>
      <c r="ET1199" s="307"/>
      <c r="EU1199" s="390"/>
      <c r="EV1199" s="390"/>
      <c r="EW1199" s="307"/>
      <c r="EX1199" s="307"/>
      <c r="EY1199" s="307"/>
      <c r="EZ1199" s="307"/>
      <c r="FA1199" s="307"/>
      <c r="FB1199" s="307"/>
      <c r="FC1199" s="307"/>
      <c r="FD1199" s="307"/>
      <c r="FE1199" s="307"/>
      <c r="FF1199" s="307"/>
      <c r="FG1199" s="307"/>
      <c r="FH1199" s="307"/>
      <c r="FI1199" s="307"/>
      <c r="FJ1199" s="307"/>
      <c r="FK1199" s="307"/>
      <c r="FL1199" s="307"/>
      <c r="FM1199" s="307"/>
      <c r="FN1199" s="307"/>
      <c r="FO1199" s="307"/>
      <c r="FP1199" s="307"/>
      <c r="FQ1199" s="307"/>
      <c r="FR1199" s="307"/>
      <c r="FS1199" s="307"/>
      <c r="FT1199" s="307"/>
      <c r="FU1199" s="307"/>
      <c r="FV1199" s="307"/>
      <c r="FW1199" s="307"/>
      <c r="FX1199" s="307"/>
      <c r="FY1199" s="307"/>
      <c r="FZ1199" s="307"/>
      <c r="GA1199" s="307"/>
      <c r="GB1199" s="307"/>
      <c r="GC1199" s="307"/>
      <c r="GD1199" s="307"/>
      <c r="GE1199" s="307"/>
      <c r="GF1199" s="307"/>
      <c r="GG1199" s="307"/>
      <c r="GH1199" s="307"/>
      <c r="GI1199" s="307"/>
      <c r="GJ1199" s="307"/>
      <c r="GK1199" s="307"/>
      <c r="GL1199" s="307"/>
      <c r="GM1199" s="307"/>
      <c r="GN1199" s="307"/>
      <c r="GO1199" s="307"/>
      <c r="GP1199" s="307"/>
      <c r="GQ1199" s="307"/>
      <c r="GR1199" s="307"/>
      <c r="GS1199" s="307"/>
      <c r="GT1199" s="307"/>
      <c r="GU1199" s="307"/>
      <c r="GV1199" s="307"/>
      <c r="GW1199" s="307"/>
      <c r="GX1199" s="307"/>
      <c r="GY1199" s="307"/>
      <c r="GZ1199" s="307"/>
      <c r="HA1199" s="307"/>
      <c r="HB1199" s="307"/>
      <c r="HC1199" s="307"/>
      <c r="HD1199" s="307"/>
      <c r="HE1199" s="307"/>
      <c r="HF1199" s="307"/>
      <c r="HG1199" s="307"/>
      <c r="HH1199" s="307"/>
      <c r="HI1199" s="307"/>
      <c r="HJ1199" s="307"/>
      <c r="HK1199" s="307"/>
      <c r="HL1199" s="307"/>
      <c r="HM1199" s="307"/>
      <c r="HN1199" s="307"/>
      <c r="HO1199" s="307"/>
      <c r="HP1199" s="307"/>
      <c r="HQ1199" s="307"/>
      <c r="HR1199" s="307"/>
      <c r="HS1199" s="307"/>
      <c r="HT1199" s="307"/>
      <c r="HU1199" s="307"/>
      <c r="HV1199" s="307"/>
      <c r="HW1199" s="307"/>
      <c r="HX1199" s="307"/>
      <c r="HY1199" s="307"/>
      <c r="HZ1199" s="307"/>
      <c r="IA1199" s="307"/>
      <c r="IB1199" s="307"/>
      <c r="IC1199" s="307"/>
      <c r="ID1199" s="307"/>
      <c r="IE1199" s="307"/>
      <c r="IF1199" s="307"/>
      <c r="IG1199" s="307"/>
      <c r="IH1199" s="307"/>
      <c r="II1199" s="307"/>
      <c r="IJ1199" s="307"/>
      <c r="IK1199" s="307"/>
      <c r="IL1199" s="307"/>
      <c r="IM1199" s="307"/>
      <c r="IN1199" s="307"/>
      <c r="IO1199" s="307"/>
      <c r="IP1199" s="307"/>
      <c r="IQ1199" s="307"/>
      <c r="IR1199" s="307"/>
      <c r="IS1199" s="307"/>
      <c r="IT1199" s="307"/>
      <c r="IU1199" s="307"/>
      <c r="IV1199" s="307"/>
      <c r="IW1199" s="307"/>
      <c r="IX1199" s="307"/>
      <c r="IY1199" s="307"/>
      <c r="IZ1199" s="307"/>
      <c r="JA1199" s="307"/>
      <c r="JB1199" s="307"/>
      <c r="JC1199" s="307"/>
      <c r="JD1199" s="307"/>
      <c r="JE1199" s="307"/>
      <c r="JF1199" s="307"/>
      <c r="JG1199" s="307"/>
      <c r="JH1199" s="307"/>
      <c r="JI1199" s="307"/>
      <c r="JJ1199" s="307"/>
      <c r="JK1199" s="307"/>
      <c r="JL1199" s="307"/>
      <c r="JM1199" s="307"/>
      <c r="JN1199" s="307"/>
      <c r="JO1199" s="307"/>
      <c r="JP1199" s="307"/>
      <c r="JQ1199" s="307"/>
      <c r="JR1199" s="307"/>
      <c r="JS1199" s="307"/>
      <c r="JT1199" s="307"/>
      <c r="JU1199" s="307"/>
      <c r="JV1199" s="307"/>
      <c r="JW1199" s="307"/>
      <c r="JX1199" s="307"/>
      <c r="JY1199" s="307"/>
      <c r="JZ1199" s="307"/>
      <c r="KA1199" s="307"/>
      <c r="KB1199" s="307"/>
      <c r="KC1199" s="307"/>
      <c r="KD1199" s="307"/>
      <c r="KE1199" s="307"/>
      <c r="KF1199" s="307"/>
      <c r="KG1199" s="307"/>
      <c r="KH1199" s="307"/>
      <c r="KI1199" s="307"/>
      <c r="KJ1199" s="307"/>
      <c r="KK1199" s="307"/>
      <c r="KL1199" s="307"/>
      <c r="KM1199" s="307"/>
      <c r="KN1199" s="307"/>
      <c r="KO1199" s="307"/>
      <c r="KP1199" s="307"/>
      <c r="KQ1199" s="307"/>
      <c r="KR1199" s="307"/>
      <c r="KS1199" s="307"/>
      <c r="KT1199" s="307"/>
    </row>
    <row r="1200" spans="14:306" s="56" customFormat="1" ht="15" customHeight="1">
      <c r="N1200" s="410"/>
      <c r="O1200" s="410"/>
      <c r="P1200" s="311"/>
      <c r="Q1200" s="311"/>
      <c r="R1200" s="311"/>
      <c r="AJ1200" s="451">
        <v>93</v>
      </c>
      <c r="AK1200" s="449">
        <v>94</v>
      </c>
      <c r="AL1200" s="449">
        <v>34</v>
      </c>
      <c r="AM1200" s="450" t="s">
        <v>1263</v>
      </c>
      <c r="AN1200" s="450" t="s">
        <v>391</v>
      </c>
      <c r="CB1200" s="307"/>
      <c r="CC1200" s="307"/>
      <c r="CD1200" s="307"/>
      <c r="CE1200" s="307"/>
      <c r="CF1200" s="307"/>
      <c r="CG1200" s="307"/>
      <c r="CH1200" s="307"/>
      <c r="CI1200" s="307"/>
      <c r="CJ1200" s="307"/>
      <c r="CK1200" s="307"/>
      <c r="CL1200" s="307"/>
      <c r="CM1200" s="307"/>
      <c r="CN1200" s="307"/>
      <c r="CO1200" s="307"/>
      <c r="CP1200" s="307"/>
      <c r="CQ1200" s="307"/>
      <c r="CR1200" s="307"/>
      <c r="CS1200" s="307"/>
      <c r="CT1200" s="307"/>
      <c r="CU1200" s="307"/>
      <c r="CV1200" s="307"/>
      <c r="CW1200" s="307"/>
      <c r="CX1200" s="307"/>
      <c r="CY1200" s="307"/>
      <c r="CZ1200" s="307"/>
      <c r="DA1200" s="307"/>
      <c r="DB1200" s="307"/>
      <c r="DC1200" s="307"/>
      <c r="DD1200" s="307"/>
      <c r="DE1200" s="307"/>
      <c r="DF1200" s="307"/>
      <c r="DG1200" s="307"/>
      <c r="DH1200" s="307"/>
      <c r="DI1200" s="390"/>
      <c r="DJ1200" s="390"/>
      <c r="DK1200" s="307"/>
      <c r="DL1200" s="307"/>
      <c r="DM1200" s="307"/>
      <c r="DN1200" s="307"/>
      <c r="DO1200" s="307"/>
      <c r="DP1200" s="307"/>
      <c r="DQ1200" s="307"/>
      <c r="DR1200" s="307"/>
      <c r="DS1200" s="307"/>
      <c r="DT1200" s="307"/>
      <c r="DU1200" s="307"/>
      <c r="DV1200" s="307"/>
      <c r="DW1200" s="307"/>
      <c r="DX1200" s="307"/>
      <c r="DY1200" s="307"/>
      <c r="DZ1200" s="307"/>
      <c r="EA1200" s="307"/>
      <c r="EB1200" s="307"/>
      <c r="EC1200" s="307"/>
      <c r="ED1200" s="307"/>
      <c r="EE1200" s="307"/>
      <c r="EF1200" s="307"/>
      <c r="EG1200" s="307"/>
      <c r="EH1200" s="307"/>
      <c r="EI1200" s="307"/>
      <c r="EJ1200" s="307"/>
      <c r="EK1200" s="307"/>
      <c r="EL1200" s="307"/>
      <c r="EM1200" s="307"/>
      <c r="EN1200" s="307"/>
      <c r="EO1200" s="307"/>
      <c r="EP1200" s="307"/>
      <c r="EQ1200" s="307"/>
      <c r="ER1200" s="307"/>
      <c r="ES1200" s="307"/>
      <c r="ET1200" s="307"/>
      <c r="EU1200" s="390"/>
      <c r="EV1200" s="390"/>
      <c r="EW1200" s="307"/>
      <c r="EX1200" s="307"/>
      <c r="EY1200" s="307"/>
      <c r="EZ1200" s="307"/>
      <c r="FA1200" s="307"/>
      <c r="FB1200" s="307"/>
      <c r="FC1200" s="307"/>
      <c r="FD1200" s="307"/>
      <c r="FE1200" s="307"/>
      <c r="FF1200" s="307"/>
      <c r="FG1200" s="307"/>
      <c r="FH1200" s="307"/>
      <c r="FI1200" s="307"/>
      <c r="FJ1200" s="307"/>
      <c r="FK1200" s="307"/>
      <c r="FL1200" s="307"/>
      <c r="FM1200" s="307"/>
      <c r="FN1200" s="307"/>
      <c r="FO1200" s="307"/>
      <c r="FP1200" s="307"/>
      <c r="FQ1200" s="307"/>
      <c r="FR1200" s="307"/>
      <c r="FS1200" s="307"/>
      <c r="FT1200" s="307"/>
      <c r="FU1200" s="307"/>
      <c r="FV1200" s="307"/>
      <c r="FW1200" s="307"/>
      <c r="FX1200" s="307"/>
      <c r="FY1200" s="307"/>
      <c r="FZ1200" s="307"/>
      <c r="GA1200" s="307"/>
      <c r="GB1200" s="307"/>
      <c r="GC1200" s="307"/>
      <c r="GD1200" s="307"/>
      <c r="GE1200" s="307"/>
      <c r="GF1200" s="307"/>
      <c r="GG1200" s="307"/>
      <c r="GH1200" s="307"/>
      <c r="GI1200" s="307"/>
      <c r="GJ1200" s="307"/>
      <c r="GK1200" s="307"/>
      <c r="GL1200" s="307"/>
      <c r="GM1200" s="307"/>
      <c r="GN1200" s="307"/>
      <c r="GO1200" s="307"/>
      <c r="GP1200" s="307"/>
      <c r="GQ1200" s="307"/>
      <c r="GR1200" s="307"/>
      <c r="GS1200" s="307"/>
      <c r="GT1200" s="307"/>
      <c r="GU1200" s="307"/>
      <c r="GV1200" s="307"/>
      <c r="GW1200" s="307"/>
      <c r="GX1200" s="307"/>
      <c r="GY1200" s="307"/>
      <c r="GZ1200" s="307"/>
      <c r="HA1200" s="307"/>
      <c r="HB1200" s="307"/>
      <c r="HC1200" s="307"/>
      <c r="HD1200" s="307"/>
      <c r="HE1200" s="307"/>
      <c r="HF1200" s="307"/>
      <c r="HG1200" s="307"/>
      <c r="HH1200" s="307"/>
      <c r="HI1200" s="307"/>
      <c r="HJ1200" s="307"/>
      <c r="HK1200" s="307"/>
      <c r="HL1200" s="307"/>
      <c r="HM1200" s="307"/>
      <c r="HN1200" s="307"/>
      <c r="HO1200" s="307"/>
      <c r="HP1200" s="307"/>
      <c r="HQ1200" s="307"/>
      <c r="HR1200" s="307"/>
      <c r="HS1200" s="307"/>
      <c r="HT1200" s="307"/>
      <c r="HU1200" s="307"/>
      <c r="HV1200" s="307"/>
      <c r="HW1200" s="307"/>
      <c r="HX1200" s="307"/>
      <c r="HY1200" s="307"/>
      <c r="HZ1200" s="307"/>
      <c r="IA1200" s="307"/>
      <c r="IB1200" s="307"/>
      <c r="IC1200" s="307"/>
      <c r="ID1200" s="307"/>
      <c r="IE1200" s="307"/>
      <c r="IF1200" s="307"/>
      <c r="IG1200" s="307"/>
      <c r="IH1200" s="307"/>
      <c r="II1200" s="307"/>
      <c r="IJ1200" s="307"/>
      <c r="IK1200" s="307"/>
      <c r="IL1200" s="307"/>
      <c r="IM1200" s="307"/>
      <c r="IN1200" s="307"/>
      <c r="IO1200" s="307"/>
      <c r="IP1200" s="307"/>
      <c r="IQ1200" s="307"/>
      <c r="IR1200" s="307"/>
      <c r="IS1200" s="307"/>
      <c r="IT1200" s="307"/>
      <c r="IU1200" s="307"/>
      <c r="IV1200" s="307"/>
      <c r="IW1200" s="307"/>
      <c r="IX1200" s="307"/>
      <c r="IY1200" s="307"/>
      <c r="IZ1200" s="307"/>
      <c r="JA1200" s="307"/>
      <c r="JB1200" s="307"/>
      <c r="JC1200" s="307"/>
      <c r="JD1200" s="307"/>
      <c r="JE1200" s="307"/>
      <c r="JF1200" s="307"/>
      <c r="JG1200" s="307"/>
      <c r="JH1200" s="307"/>
      <c r="JI1200" s="307"/>
      <c r="JJ1200" s="307"/>
      <c r="JK1200" s="307"/>
      <c r="JL1200" s="307"/>
      <c r="JM1200" s="307"/>
      <c r="JN1200" s="307"/>
      <c r="JO1200" s="307"/>
      <c r="JP1200" s="307"/>
      <c r="JQ1200" s="307"/>
      <c r="JR1200" s="307"/>
      <c r="JS1200" s="307"/>
      <c r="JT1200" s="307"/>
      <c r="JU1200" s="307"/>
      <c r="JV1200" s="307"/>
      <c r="JW1200" s="307"/>
      <c r="JX1200" s="307"/>
      <c r="JY1200" s="307"/>
      <c r="JZ1200" s="307"/>
      <c r="KA1200" s="307"/>
      <c r="KB1200" s="307"/>
      <c r="KC1200" s="307"/>
      <c r="KD1200" s="307"/>
      <c r="KE1200" s="307"/>
      <c r="KF1200" s="307"/>
      <c r="KG1200" s="307"/>
      <c r="KH1200" s="307"/>
      <c r="KI1200" s="307"/>
      <c r="KJ1200" s="307"/>
      <c r="KK1200" s="307"/>
      <c r="KL1200" s="307"/>
      <c r="KM1200" s="307"/>
      <c r="KN1200" s="307"/>
      <c r="KO1200" s="307"/>
      <c r="KP1200" s="307"/>
      <c r="KQ1200" s="307"/>
      <c r="KR1200" s="307"/>
      <c r="KS1200" s="307"/>
      <c r="KT1200" s="307"/>
    </row>
    <row r="1201" spans="14:306" s="56" customFormat="1" ht="15" customHeight="1">
      <c r="N1201" s="410"/>
      <c r="O1201" s="410"/>
      <c r="P1201" s="311"/>
      <c r="Q1201" s="311"/>
      <c r="R1201" s="311"/>
      <c r="AJ1201" s="451">
        <v>94</v>
      </c>
      <c r="AK1201" s="449">
        <v>95</v>
      </c>
      <c r="AL1201" s="449">
        <v>37</v>
      </c>
      <c r="AM1201" s="450" t="s">
        <v>1264</v>
      </c>
      <c r="AN1201" s="450" t="s">
        <v>393</v>
      </c>
      <c r="CB1201" s="307"/>
      <c r="CC1201" s="307"/>
      <c r="CD1201" s="307"/>
      <c r="CE1201" s="307"/>
      <c r="CF1201" s="307"/>
      <c r="CG1201" s="307"/>
      <c r="CH1201" s="307"/>
      <c r="CI1201" s="307"/>
      <c r="CJ1201" s="307"/>
      <c r="CK1201" s="307"/>
      <c r="CL1201" s="307"/>
      <c r="CM1201" s="307"/>
      <c r="CN1201" s="307"/>
      <c r="CO1201" s="307"/>
      <c r="CP1201" s="307"/>
      <c r="CQ1201" s="307"/>
      <c r="CR1201" s="307"/>
      <c r="CS1201" s="307"/>
      <c r="CT1201" s="307"/>
      <c r="CU1201" s="307"/>
      <c r="CV1201" s="307"/>
      <c r="CW1201" s="307"/>
      <c r="CX1201" s="307"/>
      <c r="CY1201" s="307"/>
      <c r="CZ1201" s="307"/>
      <c r="DA1201" s="307"/>
      <c r="DB1201" s="307"/>
      <c r="DC1201" s="307"/>
      <c r="DD1201" s="307"/>
      <c r="DE1201" s="307"/>
      <c r="DF1201" s="307"/>
      <c r="DG1201" s="307"/>
      <c r="DH1201" s="307"/>
      <c r="DI1201" s="390"/>
      <c r="DJ1201" s="390"/>
      <c r="DK1201" s="307"/>
      <c r="DL1201" s="307"/>
      <c r="DM1201" s="307"/>
      <c r="DN1201" s="307"/>
      <c r="DO1201" s="307"/>
      <c r="DP1201" s="307"/>
      <c r="DQ1201" s="307"/>
      <c r="DR1201" s="307"/>
      <c r="DS1201" s="307"/>
      <c r="DT1201" s="307"/>
      <c r="DU1201" s="307"/>
      <c r="DV1201" s="307"/>
      <c r="DW1201" s="307"/>
      <c r="DX1201" s="307"/>
      <c r="DY1201" s="307"/>
      <c r="DZ1201" s="307"/>
      <c r="EA1201" s="307"/>
      <c r="EB1201" s="307"/>
      <c r="EC1201" s="307"/>
      <c r="ED1201" s="307"/>
      <c r="EE1201" s="307"/>
      <c r="EF1201" s="307"/>
      <c r="EG1201" s="307"/>
      <c r="EH1201" s="307"/>
      <c r="EI1201" s="307"/>
      <c r="EJ1201" s="307"/>
      <c r="EK1201" s="307"/>
      <c r="EL1201" s="307"/>
      <c r="EM1201" s="307"/>
      <c r="EN1201" s="307"/>
      <c r="EO1201" s="307"/>
      <c r="EP1201" s="307"/>
      <c r="EQ1201" s="307"/>
      <c r="ER1201" s="307"/>
      <c r="ES1201" s="307"/>
      <c r="ET1201" s="307"/>
      <c r="EU1201" s="390"/>
      <c r="EV1201" s="390"/>
      <c r="EW1201" s="307"/>
      <c r="EX1201" s="307"/>
      <c r="EY1201" s="307"/>
      <c r="EZ1201" s="307"/>
      <c r="FA1201" s="307"/>
      <c r="FB1201" s="307"/>
      <c r="FC1201" s="307"/>
      <c r="FD1201" s="307"/>
      <c r="FE1201" s="307"/>
      <c r="FF1201" s="307"/>
      <c r="FG1201" s="307"/>
      <c r="FH1201" s="307"/>
      <c r="FI1201" s="307"/>
      <c r="FJ1201" s="307"/>
      <c r="FK1201" s="307"/>
      <c r="FL1201" s="307"/>
      <c r="FM1201" s="307"/>
      <c r="FN1201" s="307"/>
      <c r="FO1201" s="307"/>
      <c r="FP1201" s="307"/>
      <c r="FQ1201" s="307"/>
      <c r="FR1201" s="307"/>
      <c r="FS1201" s="307"/>
      <c r="FT1201" s="307"/>
      <c r="FU1201" s="307"/>
      <c r="FV1201" s="307"/>
      <c r="FW1201" s="307"/>
      <c r="FX1201" s="307"/>
      <c r="FY1201" s="307"/>
      <c r="FZ1201" s="307"/>
      <c r="GA1201" s="307"/>
      <c r="GB1201" s="307"/>
      <c r="GC1201" s="307"/>
      <c r="GD1201" s="307"/>
      <c r="GE1201" s="307"/>
      <c r="GF1201" s="307"/>
      <c r="GG1201" s="307"/>
      <c r="GH1201" s="307"/>
      <c r="GI1201" s="307"/>
      <c r="GJ1201" s="307"/>
      <c r="GK1201" s="307"/>
      <c r="GL1201" s="307"/>
      <c r="GM1201" s="307"/>
      <c r="GN1201" s="307"/>
      <c r="GO1201" s="307"/>
      <c r="GP1201" s="307"/>
      <c r="GQ1201" s="307"/>
      <c r="GR1201" s="307"/>
      <c r="GS1201" s="307"/>
      <c r="GT1201" s="307"/>
      <c r="GU1201" s="307"/>
      <c r="GV1201" s="307"/>
      <c r="GW1201" s="307"/>
      <c r="GX1201" s="307"/>
      <c r="GY1201" s="307"/>
      <c r="GZ1201" s="307"/>
      <c r="HA1201" s="307"/>
      <c r="HB1201" s="307"/>
      <c r="HC1201" s="307"/>
      <c r="HD1201" s="307"/>
      <c r="HE1201" s="307"/>
      <c r="HF1201" s="307"/>
      <c r="HG1201" s="307"/>
      <c r="HH1201" s="307"/>
      <c r="HI1201" s="307"/>
      <c r="HJ1201" s="307"/>
      <c r="HK1201" s="307"/>
      <c r="HL1201" s="307"/>
      <c r="HM1201" s="307"/>
      <c r="HN1201" s="307"/>
      <c r="HO1201" s="307"/>
      <c r="HP1201" s="307"/>
      <c r="HQ1201" s="307"/>
      <c r="HR1201" s="307"/>
      <c r="HS1201" s="307"/>
      <c r="HT1201" s="307"/>
      <c r="HU1201" s="307"/>
      <c r="HV1201" s="307"/>
      <c r="HW1201" s="307"/>
      <c r="HX1201" s="307"/>
      <c r="HY1201" s="307"/>
      <c r="HZ1201" s="307"/>
      <c r="IA1201" s="307"/>
      <c r="IB1201" s="307"/>
      <c r="IC1201" s="307"/>
      <c r="ID1201" s="307"/>
      <c r="IE1201" s="307"/>
      <c r="IF1201" s="307"/>
      <c r="IG1201" s="307"/>
      <c r="IH1201" s="307"/>
      <c r="II1201" s="307"/>
      <c r="IJ1201" s="307"/>
      <c r="IK1201" s="307"/>
      <c r="IL1201" s="307"/>
      <c r="IM1201" s="307"/>
      <c r="IN1201" s="307"/>
      <c r="IO1201" s="307"/>
      <c r="IP1201" s="307"/>
      <c r="IQ1201" s="307"/>
      <c r="IR1201" s="307"/>
      <c r="IS1201" s="307"/>
      <c r="IT1201" s="307"/>
      <c r="IU1201" s="307"/>
      <c r="IV1201" s="307"/>
      <c r="IW1201" s="307"/>
      <c r="IX1201" s="307"/>
      <c r="IY1201" s="307"/>
      <c r="IZ1201" s="307"/>
      <c r="JA1201" s="307"/>
      <c r="JB1201" s="307"/>
      <c r="JC1201" s="307"/>
      <c r="JD1201" s="307"/>
      <c r="JE1201" s="307"/>
      <c r="JF1201" s="307"/>
      <c r="JG1201" s="307"/>
      <c r="JH1201" s="307"/>
      <c r="JI1201" s="307"/>
      <c r="JJ1201" s="307"/>
      <c r="JK1201" s="307"/>
      <c r="JL1201" s="307"/>
      <c r="JM1201" s="307"/>
      <c r="JN1201" s="307"/>
      <c r="JO1201" s="307"/>
      <c r="JP1201" s="307"/>
      <c r="JQ1201" s="307"/>
      <c r="JR1201" s="307"/>
      <c r="JS1201" s="307"/>
      <c r="JT1201" s="307"/>
      <c r="JU1201" s="307"/>
      <c r="JV1201" s="307"/>
      <c r="JW1201" s="307"/>
      <c r="JX1201" s="307"/>
      <c r="JY1201" s="307"/>
      <c r="JZ1201" s="307"/>
      <c r="KA1201" s="307"/>
      <c r="KB1201" s="307"/>
      <c r="KC1201" s="307"/>
      <c r="KD1201" s="307"/>
      <c r="KE1201" s="307"/>
      <c r="KF1201" s="307"/>
      <c r="KG1201" s="307"/>
      <c r="KH1201" s="307"/>
      <c r="KI1201" s="307"/>
      <c r="KJ1201" s="307"/>
      <c r="KK1201" s="307"/>
      <c r="KL1201" s="307"/>
      <c r="KM1201" s="307"/>
      <c r="KN1201" s="307"/>
      <c r="KO1201" s="307"/>
      <c r="KP1201" s="307"/>
      <c r="KQ1201" s="307"/>
      <c r="KR1201" s="307"/>
      <c r="KS1201" s="307"/>
      <c r="KT1201" s="307"/>
    </row>
    <row r="1202" spans="14:306" s="56" customFormat="1" ht="15" customHeight="1">
      <c r="N1202" s="410"/>
      <c r="O1202" s="410"/>
      <c r="P1202" s="311"/>
      <c r="Q1202" s="311"/>
      <c r="R1202" s="311"/>
      <c r="AJ1202" s="451">
        <v>95</v>
      </c>
      <c r="AK1202" s="449">
        <v>96</v>
      </c>
      <c r="AL1202" s="449">
        <v>39</v>
      </c>
      <c r="AM1202" s="450" t="s">
        <v>1265</v>
      </c>
      <c r="AN1202" s="456" t="s">
        <v>483</v>
      </c>
      <c r="CB1202" s="307"/>
      <c r="CC1202" s="307"/>
      <c r="CD1202" s="307"/>
      <c r="CE1202" s="307"/>
      <c r="CF1202" s="307"/>
      <c r="CG1202" s="307"/>
      <c r="CH1202" s="307"/>
      <c r="CI1202" s="307"/>
      <c r="CJ1202" s="307"/>
      <c r="CK1202" s="307"/>
      <c r="CL1202" s="307"/>
      <c r="CM1202" s="307"/>
      <c r="CN1202" s="307"/>
      <c r="CO1202" s="307"/>
      <c r="CP1202" s="307"/>
      <c r="CQ1202" s="307"/>
      <c r="CR1202" s="307"/>
      <c r="CS1202" s="307"/>
      <c r="CT1202" s="307"/>
      <c r="CU1202" s="307"/>
      <c r="CV1202" s="307"/>
      <c r="CW1202" s="307"/>
      <c r="CX1202" s="307"/>
      <c r="CY1202" s="307"/>
      <c r="CZ1202" s="307"/>
      <c r="DA1202" s="307"/>
      <c r="DB1202" s="307"/>
      <c r="DC1202" s="307"/>
      <c r="DD1202" s="307"/>
      <c r="DE1202" s="307"/>
      <c r="DF1202" s="307"/>
      <c r="DG1202" s="307"/>
      <c r="DH1202" s="307"/>
      <c r="DI1202" s="390"/>
      <c r="DJ1202" s="390"/>
      <c r="DK1202" s="307"/>
      <c r="DL1202" s="307"/>
      <c r="DM1202" s="307"/>
      <c r="DN1202" s="307"/>
      <c r="DO1202" s="307"/>
      <c r="DP1202" s="307"/>
      <c r="DQ1202" s="307"/>
      <c r="DR1202" s="307"/>
      <c r="DS1202" s="307"/>
      <c r="DT1202" s="307"/>
      <c r="DU1202" s="307"/>
      <c r="DV1202" s="307"/>
      <c r="DW1202" s="307"/>
      <c r="DX1202" s="307"/>
      <c r="DY1202" s="307"/>
      <c r="DZ1202" s="307"/>
      <c r="EA1202" s="307"/>
      <c r="EB1202" s="307"/>
      <c r="EC1202" s="307"/>
      <c r="ED1202" s="307"/>
      <c r="EE1202" s="307"/>
      <c r="EF1202" s="307"/>
      <c r="EG1202" s="307"/>
      <c r="EH1202" s="307"/>
      <c r="EI1202" s="307"/>
      <c r="EJ1202" s="307"/>
      <c r="EK1202" s="307"/>
      <c r="EL1202" s="307"/>
      <c r="EM1202" s="307"/>
      <c r="EN1202" s="307"/>
      <c r="EO1202" s="307"/>
      <c r="EP1202" s="307"/>
      <c r="EQ1202" s="307"/>
      <c r="ER1202" s="307"/>
      <c r="ES1202" s="307"/>
      <c r="ET1202" s="307"/>
      <c r="EU1202" s="390"/>
      <c r="EV1202" s="390"/>
      <c r="EW1202" s="307"/>
      <c r="EX1202" s="307"/>
      <c r="EY1202" s="307"/>
      <c r="EZ1202" s="307"/>
      <c r="FA1202" s="307"/>
      <c r="FB1202" s="307"/>
      <c r="FC1202" s="307"/>
      <c r="FD1202" s="307"/>
      <c r="FE1202" s="307"/>
      <c r="FF1202" s="307"/>
      <c r="FG1202" s="307"/>
      <c r="FH1202" s="307"/>
      <c r="FI1202" s="307"/>
      <c r="FJ1202" s="307"/>
      <c r="FK1202" s="307"/>
      <c r="FL1202" s="307"/>
      <c r="FM1202" s="307"/>
      <c r="FN1202" s="307"/>
      <c r="FO1202" s="307"/>
      <c r="FP1202" s="307"/>
      <c r="FQ1202" s="307"/>
      <c r="FR1202" s="307"/>
      <c r="FS1202" s="307"/>
      <c r="FT1202" s="307"/>
      <c r="FU1202" s="307"/>
      <c r="FV1202" s="307"/>
      <c r="FW1202" s="307"/>
      <c r="FX1202" s="307"/>
      <c r="FY1202" s="307"/>
      <c r="FZ1202" s="307"/>
      <c r="GA1202" s="307"/>
      <c r="GB1202" s="307"/>
      <c r="GC1202" s="307"/>
      <c r="GD1202" s="307"/>
      <c r="GE1202" s="307"/>
      <c r="GF1202" s="307"/>
      <c r="GG1202" s="307"/>
      <c r="GH1202" s="307"/>
      <c r="GI1202" s="307"/>
      <c r="GJ1202" s="307"/>
      <c r="GK1202" s="307"/>
      <c r="GL1202" s="307"/>
      <c r="GM1202" s="307"/>
      <c r="GN1202" s="307"/>
      <c r="GO1202" s="307"/>
      <c r="GP1202" s="307"/>
      <c r="GQ1202" s="307"/>
      <c r="GR1202" s="307"/>
      <c r="GS1202" s="307"/>
      <c r="GT1202" s="307"/>
      <c r="GU1202" s="307"/>
      <c r="GV1202" s="307"/>
      <c r="GW1202" s="307"/>
      <c r="GX1202" s="307"/>
      <c r="GY1202" s="307"/>
      <c r="GZ1202" s="307"/>
      <c r="HA1202" s="307"/>
      <c r="HB1202" s="307"/>
      <c r="HC1202" s="307"/>
      <c r="HD1202" s="307"/>
      <c r="HE1202" s="307"/>
      <c r="HF1202" s="307"/>
      <c r="HG1202" s="307"/>
      <c r="HH1202" s="307"/>
      <c r="HI1202" s="307"/>
      <c r="HJ1202" s="307"/>
      <c r="HK1202" s="307"/>
      <c r="HL1202" s="307"/>
      <c r="HM1202" s="307"/>
      <c r="HN1202" s="307"/>
      <c r="HO1202" s="307"/>
      <c r="HP1202" s="307"/>
      <c r="HQ1202" s="307"/>
      <c r="HR1202" s="307"/>
      <c r="HS1202" s="307"/>
      <c r="HT1202" s="307"/>
      <c r="HU1202" s="307"/>
      <c r="HV1202" s="307"/>
      <c r="HW1202" s="307"/>
      <c r="HX1202" s="307"/>
      <c r="HY1202" s="307"/>
      <c r="HZ1202" s="307"/>
      <c r="IA1202" s="307"/>
      <c r="IB1202" s="307"/>
      <c r="IC1202" s="307"/>
      <c r="ID1202" s="307"/>
      <c r="IE1202" s="307"/>
      <c r="IF1202" s="307"/>
      <c r="IG1202" s="307"/>
      <c r="IH1202" s="307"/>
      <c r="II1202" s="307"/>
      <c r="IJ1202" s="307"/>
      <c r="IK1202" s="307"/>
      <c r="IL1202" s="307"/>
      <c r="IM1202" s="307"/>
      <c r="IN1202" s="307"/>
      <c r="IO1202" s="307"/>
      <c r="IP1202" s="307"/>
      <c r="IQ1202" s="307"/>
      <c r="IR1202" s="307"/>
      <c r="IS1202" s="307"/>
      <c r="IT1202" s="307"/>
      <c r="IU1202" s="307"/>
      <c r="IV1202" s="307"/>
      <c r="IW1202" s="307"/>
      <c r="IX1202" s="307"/>
      <c r="IY1202" s="307"/>
      <c r="IZ1202" s="307"/>
      <c r="JA1202" s="307"/>
      <c r="JB1202" s="307"/>
      <c r="JC1202" s="307"/>
      <c r="JD1202" s="307"/>
      <c r="JE1202" s="307"/>
      <c r="JF1202" s="307"/>
      <c r="JG1202" s="307"/>
      <c r="JH1202" s="307"/>
      <c r="JI1202" s="307"/>
      <c r="JJ1202" s="307"/>
      <c r="JK1202" s="307"/>
      <c r="JL1202" s="307"/>
      <c r="JM1202" s="307"/>
      <c r="JN1202" s="307"/>
      <c r="JO1202" s="307"/>
      <c r="JP1202" s="307"/>
      <c r="JQ1202" s="307"/>
      <c r="JR1202" s="307"/>
      <c r="JS1202" s="307"/>
      <c r="JT1202" s="307"/>
      <c r="JU1202" s="307"/>
      <c r="JV1202" s="307"/>
      <c r="JW1202" s="307"/>
      <c r="JX1202" s="307"/>
      <c r="JY1202" s="307"/>
      <c r="JZ1202" s="307"/>
      <c r="KA1202" s="307"/>
      <c r="KB1202" s="307"/>
      <c r="KC1202" s="307"/>
      <c r="KD1202" s="307"/>
      <c r="KE1202" s="307"/>
      <c r="KF1202" s="307"/>
      <c r="KG1202" s="307"/>
      <c r="KH1202" s="307"/>
      <c r="KI1202" s="307"/>
      <c r="KJ1202" s="307"/>
      <c r="KK1202" s="307"/>
      <c r="KL1202" s="307"/>
      <c r="KM1202" s="307"/>
      <c r="KN1202" s="307"/>
      <c r="KO1202" s="307"/>
      <c r="KP1202" s="307"/>
      <c r="KQ1202" s="307"/>
      <c r="KR1202" s="307"/>
      <c r="KS1202" s="307"/>
      <c r="KT1202" s="307"/>
    </row>
    <row r="1203" spans="14:306" s="56" customFormat="1" ht="15" customHeight="1">
      <c r="N1203" s="410"/>
      <c r="O1203" s="410"/>
      <c r="P1203" s="311"/>
      <c r="Q1203" s="311"/>
      <c r="R1203" s="311"/>
      <c r="AJ1203" s="451">
        <v>96</v>
      </c>
      <c r="AK1203" s="449">
        <v>97</v>
      </c>
      <c r="AL1203" s="449">
        <v>42</v>
      </c>
      <c r="AM1203" s="450" t="s">
        <v>1266</v>
      </c>
      <c r="AN1203" s="450" t="s">
        <v>395</v>
      </c>
      <c r="CB1203" s="307"/>
      <c r="CC1203" s="307"/>
      <c r="CD1203" s="307"/>
      <c r="CE1203" s="307"/>
      <c r="CF1203" s="307"/>
      <c r="CG1203" s="307"/>
      <c r="CH1203" s="307"/>
      <c r="CI1203" s="307"/>
      <c r="CJ1203" s="307"/>
      <c r="CK1203" s="307"/>
      <c r="CL1203" s="307"/>
      <c r="CM1203" s="307"/>
      <c r="CN1203" s="307"/>
      <c r="CO1203" s="307"/>
      <c r="CP1203" s="307"/>
      <c r="CQ1203" s="307"/>
      <c r="CR1203" s="307"/>
      <c r="CS1203" s="307"/>
      <c r="CT1203" s="307"/>
      <c r="CU1203" s="307"/>
      <c r="CV1203" s="307"/>
      <c r="CW1203" s="307"/>
      <c r="CX1203" s="307"/>
      <c r="CY1203" s="307"/>
      <c r="CZ1203" s="307"/>
      <c r="DA1203" s="307"/>
      <c r="DB1203" s="307"/>
      <c r="DC1203" s="307"/>
      <c r="DD1203" s="307"/>
      <c r="DE1203" s="307"/>
      <c r="DF1203" s="307"/>
      <c r="DG1203" s="307"/>
      <c r="DH1203" s="307"/>
      <c r="DI1203" s="390"/>
      <c r="DJ1203" s="390"/>
      <c r="DK1203" s="307"/>
      <c r="DL1203" s="307"/>
      <c r="DM1203" s="307"/>
      <c r="DN1203" s="307"/>
      <c r="DO1203" s="307"/>
      <c r="DP1203" s="307"/>
      <c r="DQ1203" s="307"/>
      <c r="DR1203" s="307"/>
      <c r="DS1203" s="307"/>
      <c r="DT1203" s="307"/>
      <c r="DU1203" s="307"/>
      <c r="DV1203" s="307"/>
      <c r="DW1203" s="307"/>
      <c r="DX1203" s="307"/>
      <c r="DY1203" s="307"/>
      <c r="DZ1203" s="307"/>
      <c r="EA1203" s="307"/>
      <c r="EB1203" s="307"/>
      <c r="EC1203" s="307"/>
      <c r="ED1203" s="307"/>
      <c r="EE1203" s="307"/>
      <c r="EF1203" s="307"/>
      <c r="EG1203" s="307"/>
      <c r="EH1203" s="307"/>
      <c r="EI1203" s="307"/>
      <c r="EJ1203" s="307"/>
      <c r="EK1203" s="307"/>
      <c r="EL1203" s="307"/>
      <c r="EM1203" s="307"/>
      <c r="EN1203" s="307"/>
      <c r="EO1203" s="307"/>
      <c r="EP1203" s="307"/>
      <c r="EQ1203" s="307"/>
      <c r="ER1203" s="307"/>
      <c r="ES1203" s="307"/>
      <c r="ET1203" s="307"/>
      <c r="EU1203" s="390"/>
      <c r="EV1203" s="390"/>
      <c r="EW1203" s="307"/>
      <c r="EX1203" s="307"/>
      <c r="EY1203" s="307"/>
      <c r="EZ1203" s="307"/>
      <c r="FA1203" s="307"/>
      <c r="FB1203" s="307"/>
      <c r="FC1203" s="307"/>
      <c r="FD1203" s="307"/>
      <c r="FE1203" s="307"/>
      <c r="FF1203" s="307"/>
      <c r="FG1203" s="307"/>
      <c r="FH1203" s="307"/>
      <c r="FI1203" s="307"/>
      <c r="FJ1203" s="307"/>
      <c r="FK1203" s="307"/>
      <c r="FL1203" s="307"/>
      <c r="FM1203" s="307"/>
      <c r="FN1203" s="307"/>
      <c r="FO1203" s="307"/>
      <c r="FP1203" s="307"/>
      <c r="FQ1203" s="307"/>
      <c r="FR1203" s="307"/>
      <c r="FS1203" s="307"/>
      <c r="FT1203" s="307"/>
      <c r="FU1203" s="307"/>
      <c r="FV1203" s="307"/>
      <c r="FW1203" s="307"/>
      <c r="FX1203" s="307"/>
      <c r="FY1203" s="307"/>
      <c r="FZ1203" s="307"/>
      <c r="GA1203" s="307"/>
      <c r="GB1203" s="307"/>
      <c r="GC1203" s="307"/>
      <c r="GD1203" s="307"/>
      <c r="GE1203" s="307"/>
      <c r="GF1203" s="307"/>
      <c r="GG1203" s="307"/>
      <c r="GH1203" s="307"/>
      <c r="GI1203" s="307"/>
      <c r="GJ1203" s="307"/>
      <c r="GK1203" s="307"/>
      <c r="GL1203" s="307"/>
      <c r="GM1203" s="307"/>
      <c r="GN1203" s="307"/>
      <c r="GO1203" s="307"/>
      <c r="GP1203" s="307"/>
      <c r="GQ1203" s="307"/>
      <c r="GR1203" s="307"/>
      <c r="GS1203" s="307"/>
      <c r="GT1203" s="307"/>
      <c r="GU1203" s="307"/>
      <c r="GV1203" s="307"/>
      <c r="GW1203" s="307"/>
      <c r="GX1203" s="307"/>
      <c r="GY1203" s="307"/>
      <c r="GZ1203" s="307"/>
      <c r="HA1203" s="307"/>
      <c r="HB1203" s="307"/>
      <c r="HC1203" s="307"/>
      <c r="HD1203" s="307"/>
      <c r="HE1203" s="307"/>
      <c r="HF1203" s="307"/>
      <c r="HG1203" s="307"/>
      <c r="HH1203" s="307"/>
      <c r="HI1203" s="307"/>
      <c r="HJ1203" s="307"/>
      <c r="HK1203" s="307"/>
      <c r="HL1203" s="307"/>
      <c r="HM1203" s="307"/>
      <c r="HN1203" s="307"/>
      <c r="HO1203" s="307"/>
      <c r="HP1203" s="307"/>
      <c r="HQ1203" s="307"/>
      <c r="HR1203" s="307"/>
      <c r="HS1203" s="307"/>
      <c r="HT1203" s="307"/>
      <c r="HU1203" s="307"/>
      <c r="HV1203" s="307"/>
      <c r="HW1203" s="307"/>
      <c r="HX1203" s="307"/>
      <c r="HY1203" s="307"/>
      <c r="HZ1203" s="307"/>
      <c r="IA1203" s="307"/>
      <c r="IB1203" s="307"/>
      <c r="IC1203" s="307"/>
      <c r="ID1203" s="307"/>
      <c r="IE1203" s="307"/>
      <c r="IF1203" s="307"/>
      <c r="IG1203" s="307"/>
      <c r="IH1203" s="307"/>
      <c r="II1203" s="307"/>
      <c r="IJ1203" s="307"/>
      <c r="IK1203" s="307"/>
      <c r="IL1203" s="307"/>
      <c r="IM1203" s="307"/>
      <c r="IN1203" s="307"/>
      <c r="IO1203" s="307"/>
      <c r="IP1203" s="307"/>
      <c r="IQ1203" s="307"/>
      <c r="IR1203" s="307"/>
      <c r="IS1203" s="307"/>
      <c r="IT1203" s="307"/>
      <c r="IU1203" s="307"/>
      <c r="IV1203" s="307"/>
      <c r="IW1203" s="307"/>
      <c r="IX1203" s="307"/>
      <c r="IY1203" s="307"/>
      <c r="IZ1203" s="307"/>
      <c r="JA1203" s="307"/>
      <c r="JB1203" s="307"/>
      <c r="JC1203" s="307"/>
      <c r="JD1203" s="307"/>
      <c r="JE1203" s="307"/>
      <c r="JF1203" s="307"/>
      <c r="JG1203" s="307"/>
      <c r="JH1203" s="307"/>
      <c r="JI1203" s="307"/>
      <c r="JJ1203" s="307"/>
      <c r="JK1203" s="307"/>
      <c r="JL1203" s="307"/>
      <c r="JM1203" s="307"/>
      <c r="JN1203" s="307"/>
      <c r="JO1203" s="307"/>
      <c r="JP1203" s="307"/>
      <c r="JQ1203" s="307"/>
      <c r="JR1203" s="307"/>
      <c r="JS1203" s="307"/>
      <c r="JT1203" s="307"/>
      <c r="JU1203" s="307"/>
      <c r="JV1203" s="307"/>
      <c r="JW1203" s="307"/>
      <c r="JX1203" s="307"/>
      <c r="JY1203" s="307"/>
      <c r="JZ1203" s="307"/>
      <c r="KA1203" s="307"/>
      <c r="KB1203" s="307"/>
      <c r="KC1203" s="307"/>
      <c r="KD1203" s="307"/>
      <c r="KE1203" s="307"/>
      <c r="KF1203" s="307"/>
      <c r="KG1203" s="307"/>
      <c r="KH1203" s="307"/>
      <c r="KI1203" s="307"/>
      <c r="KJ1203" s="307"/>
      <c r="KK1203" s="307"/>
      <c r="KL1203" s="307"/>
      <c r="KM1203" s="307"/>
      <c r="KN1203" s="307"/>
      <c r="KO1203" s="307"/>
      <c r="KP1203" s="307"/>
      <c r="KQ1203" s="307"/>
      <c r="KR1203" s="307"/>
      <c r="KS1203" s="307"/>
      <c r="KT1203" s="307"/>
    </row>
    <row r="1204" spans="14:306" s="56" customFormat="1" ht="15" customHeight="1">
      <c r="N1204" s="410"/>
      <c r="O1204" s="410"/>
      <c r="P1204" s="311"/>
      <c r="Q1204" s="311"/>
      <c r="R1204" s="311"/>
      <c r="AJ1204" s="451">
        <v>97</v>
      </c>
      <c r="AK1204" s="449">
        <v>98</v>
      </c>
      <c r="AL1204" s="449">
        <v>45</v>
      </c>
      <c r="AM1204" s="450" t="s">
        <v>1267</v>
      </c>
      <c r="AN1204" s="450" t="s">
        <v>397</v>
      </c>
      <c r="CB1204" s="307"/>
      <c r="CC1204" s="307"/>
      <c r="CD1204" s="307"/>
      <c r="CE1204" s="307"/>
      <c r="CF1204" s="307"/>
      <c r="CG1204" s="307"/>
      <c r="CH1204" s="307"/>
      <c r="CI1204" s="307"/>
      <c r="CJ1204" s="307"/>
      <c r="CK1204" s="307"/>
      <c r="CL1204" s="307"/>
      <c r="CM1204" s="307"/>
      <c r="CN1204" s="307"/>
      <c r="CO1204" s="307"/>
      <c r="CP1204" s="307"/>
      <c r="CQ1204" s="307"/>
      <c r="CR1204" s="307"/>
      <c r="CS1204" s="307"/>
      <c r="CT1204" s="307"/>
      <c r="CU1204" s="307"/>
      <c r="CV1204" s="307"/>
      <c r="CW1204" s="307"/>
      <c r="CX1204" s="307"/>
      <c r="CY1204" s="307"/>
      <c r="CZ1204" s="307"/>
      <c r="DA1204" s="307"/>
      <c r="DB1204" s="307"/>
      <c r="DC1204" s="307"/>
      <c r="DD1204" s="307"/>
      <c r="DE1204" s="307"/>
      <c r="DF1204" s="307"/>
      <c r="DG1204" s="307"/>
      <c r="DH1204" s="307"/>
      <c r="DI1204" s="390"/>
      <c r="DJ1204" s="390"/>
      <c r="DK1204" s="307"/>
      <c r="DL1204" s="307"/>
      <c r="DM1204" s="307"/>
      <c r="DN1204" s="307"/>
      <c r="DO1204" s="307"/>
      <c r="DP1204" s="307"/>
      <c r="DQ1204" s="307"/>
      <c r="DR1204" s="307"/>
      <c r="DS1204" s="307"/>
      <c r="DT1204" s="307"/>
      <c r="DU1204" s="307"/>
      <c r="DV1204" s="307"/>
      <c r="DW1204" s="307"/>
      <c r="DX1204" s="307"/>
      <c r="DY1204" s="307"/>
      <c r="DZ1204" s="307"/>
      <c r="EA1204" s="307"/>
      <c r="EB1204" s="307"/>
      <c r="EC1204" s="307"/>
      <c r="ED1204" s="307"/>
      <c r="EE1204" s="307"/>
      <c r="EF1204" s="307"/>
      <c r="EG1204" s="307"/>
      <c r="EH1204" s="307"/>
      <c r="EI1204" s="307"/>
      <c r="EJ1204" s="307"/>
      <c r="EK1204" s="307"/>
      <c r="EL1204" s="307"/>
      <c r="EM1204" s="307"/>
      <c r="EN1204" s="307"/>
      <c r="EO1204" s="307"/>
      <c r="EP1204" s="307"/>
      <c r="EQ1204" s="307"/>
      <c r="ER1204" s="307"/>
      <c r="ES1204" s="307"/>
      <c r="ET1204" s="307"/>
      <c r="EU1204" s="390"/>
      <c r="EV1204" s="390"/>
      <c r="EW1204" s="307"/>
      <c r="EX1204" s="307"/>
      <c r="EY1204" s="307"/>
      <c r="EZ1204" s="307"/>
      <c r="FA1204" s="307"/>
      <c r="FB1204" s="307"/>
      <c r="FC1204" s="307"/>
      <c r="FD1204" s="307"/>
      <c r="FE1204" s="307"/>
      <c r="FF1204" s="307"/>
      <c r="FG1204" s="307"/>
      <c r="FH1204" s="307"/>
      <c r="FI1204" s="307"/>
      <c r="FJ1204" s="307"/>
      <c r="FK1204" s="307"/>
      <c r="FL1204" s="307"/>
      <c r="FM1204" s="307"/>
      <c r="FN1204" s="307"/>
      <c r="FO1204" s="307"/>
      <c r="FP1204" s="307"/>
      <c r="FQ1204" s="307"/>
      <c r="FR1204" s="307"/>
      <c r="FS1204" s="307"/>
      <c r="FT1204" s="307"/>
      <c r="FU1204" s="307"/>
      <c r="FV1204" s="307"/>
      <c r="FW1204" s="307"/>
      <c r="FX1204" s="307"/>
      <c r="FY1204" s="307"/>
      <c r="FZ1204" s="307"/>
      <c r="GA1204" s="307"/>
      <c r="GB1204" s="307"/>
      <c r="GC1204" s="307"/>
      <c r="GD1204" s="307"/>
      <c r="GE1204" s="307"/>
      <c r="GF1204" s="307"/>
      <c r="GG1204" s="307"/>
      <c r="GH1204" s="307"/>
      <c r="GI1204" s="307"/>
      <c r="GJ1204" s="307"/>
      <c r="GK1204" s="307"/>
      <c r="GL1204" s="307"/>
      <c r="GM1204" s="307"/>
      <c r="GN1204" s="307"/>
      <c r="GO1204" s="307"/>
      <c r="GP1204" s="307"/>
      <c r="GQ1204" s="307"/>
      <c r="GR1204" s="307"/>
      <c r="GS1204" s="307"/>
      <c r="GT1204" s="307"/>
      <c r="GU1204" s="307"/>
      <c r="GV1204" s="307"/>
      <c r="GW1204" s="307"/>
      <c r="GX1204" s="307"/>
      <c r="GY1204" s="307"/>
      <c r="GZ1204" s="307"/>
      <c r="HA1204" s="307"/>
      <c r="HB1204" s="307"/>
      <c r="HC1204" s="307"/>
      <c r="HD1204" s="307"/>
      <c r="HE1204" s="307"/>
      <c r="HF1204" s="307"/>
      <c r="HG1204" s="307"/>
      <c r="HH1204" s="307"/>
      <c r="HI1204" s="307"/>
      <c r="HJ1204" s="307"/>
      <c r="HK1204" s="307"/>
      <c r="HL1204" s="307"/>
      <c r="HM1204" s="307"/>
      <c r="HN1204" s="307"/>
      <c r="HO1204" s="307"/>
      <c r="HP1204" s="307"/>
      <c r="HQ1204" s="307"/>
      <c r="HR1204" s="307"/>
      <c r="HS1204" s="307"/>
      <c r="HT1204" s="307"/>
      <c r="HU1204" s="307"/>
      <c r="HV1204" s="307"/>
      <c r="HW1204" s="307"/>
      <c r="HX1204" s="307"/>
      <c r="HY1204" s="307"/>
      <c r="HZ1204" s="307"/>
      <c r="IA1204" s="307"/>
      <c r="IB1204" s="307"/>
      <c r="IC1204" s="307"/>
      <c r="ID1204" s="307"/>
      <c r="IE1204" s="307"/>
      <c r="IF1204" s="307"/>
      <c r="IG1204" s="307"/>
      <c r="IH1204" s="307"/>
      <c r="II1204" s="307"/>
      <c r="IJ1204" s="307"/>
      <c r="IK1204" s="307"/>
      <c r="IL1204" s="307"/>
      <c r="IM1204" s="307"/>
      <c r="IN1204" s="307"/>
      <c r="IO1204" s="307"/>
      <c r="IP1204" s="307"/>
      <c r="IQ1204" s="307"/>
      <c r="IR1204" s="307"/>
      <c r="IS1204" s="307"/>
      <c r="IT1204" s="307"/>
      <c r="IU1204" s="307"/>
      <c r="IV1204" s="307"/>
      <c r="IW1204" s="307"/>
      <c r="IX1204" s="307"/>
      <c r="IY1204" s="307"/>
      <c r="IZ1204" s="307"/>
      <c r="JA1204" s="307"/>
      <c r="JB1204" s="307"/>
      <c r="JC1204" s="307"/>
      <c r="JD1204" s="307"/>
      <c r="JE1204" s="307"/>
      <c r="JF1204" s="307"/>
      <c r="JG1204" s="307"/>
      <c r="JH1204" s="307"/>
      <c r="JI1204" s="307"/>
      <c r="JJ1204" s="307"/>
      <c r="JK1204" s="307"/>
      <c r="JL1204" s="307"/>
      <c r="JM1204" s="307"/>
      <c r="JN1204" s="307"/>
      <c r="JO1204" s="307"/>
      <c r="JP1204" s="307"/>
      <c r="JQ1204" s="307"/>
      <c r="JR1204" s="307"/>
      <c r="JS1204" s="307"/>
      <c r="JT1204" s="307"/>
      <c r="JU1204" s="307"/>
      <c r="JV1204" s="307"/>
      <c r="JW1204" s="307"/>
      <c r="JX1204" s="307"/>
      <c r="JY1204" s="307"/>
      <c r="JZ1204" s="307"/>
      <c r="KA1204" s="307"/>
      <c r="KB1204" s="307"/>
      <c r="KC1204" s="307"/>
      <c r="KD1204" s="307"/>
      <c r="KE1204" s="307"/>
      <c r="KF1204" s="307"/>
      <c r="KG1204" s="307"/>
      <c r="KH1204" s="307"/>
      <c r="KI1204" s="307"/>
      <c r="KJ1204" s="307"/>
      <c r="KK1204" s="307"/>
      <c r="KL1204" s="307"/>
      <c r="KM1204" s="307"/>
      <c r="KN1204" s="307"/>
      <c r="KO1204" s="307"/>
      <c r="KP1204" s="307"/>
      <c r="KQ1204" s="307"/>
      <c r="KR1204" s="307"/>
      <c r="KS1204" s="307"/>
      <c r="KT1204" s="307"/>
    </row>
    <row r="1205" spans="14:306" s="56" customFormat="1" ht="15" customHeight="1">
      <c r="N1205" s="410"/>
      <c r="O1205" s="410"/>
      <c r="P1205" s="311"/>
      <c r="Q1205" s="311"/>
      <c r="R1205" s="311"/>
      <c r="AJ1205" s="451">
        <v>98</v>
      </c>
      <c r="AK1205" s="449">
        <v>98</v>
      </c>
      <c r="AL1205" s="449">
        <v>45</v>
      </c>
      <c r="AM1205" s="449" t="s">
        <v>1267</v>
      </c>
      <c r="AN1205" s="450" t="s">
        <v>397</v>
      </c>
      <c r="CB1205" s="307"/>
      <c r="CC1205" s="307"/>
      <c r="CD1205" s="307"/>
      <c r="CE1205" s="307"/>
      <c r="CF1205" s="307"/>
      <c r="CG1205" s="307"/>
      <c r="CH1205" s="307"/>
      <c r="CI1205" s="307"/>
      <c r="CJ1205" s="307"/>
      <c r="CK1205" s="307"/>
      <c r="CL1205" s="307"/>
      <c r="CM1205" s="307"/>
      <c r="CN1205" s="307"/>
      <c r="CO1205" s="307"/>
      <c r="CP1205" s="307"/>
      <c r="CQ1205" s="307"/>
      <c r="CR1205" s="307"/>
      <c r="CS1205" s="307"/>
      <c r="CT1205" s="307"/>
      <c r="CU1205" s="307"/>
      <c r="CV1205" s="307"/>
      <c r="CW1205" s="307"/>
      <c r="CX1205" s="307"/>
      <c r="CY1205" s="307"/>
      <c r="CZ1205" s="307"/>
      <c r="DA1205" s="307"/>
      <c r="DB1205" s="307"/>
      <c r="DC1205" s="307"/>
      <c r="DD1205" s="307"/>
      <c r="DE1205" s="307"/>
      <c r="DF1205" s="307"/>
      <c r="DG1205" s="307"/>
      <c r="DH1205" s="307"/>
      <c r="DI1205" s="390"/>
      <c r="DJ1205" s="390"/>
      <c r="DK1205" s="307"/>
      <c r="DL1205" s="307"/>
      <c r="DM1205" s="307"/>
      <c r="DN1205" s="307"/>
      <c r="DO1205" s="307"/>
      <c r="DP1205" s="307"/>
      <c r="DQ1205" s="307"/>
      <c r="DR1205" s="307"/>
      <c r="DS1205" s="307"/>
      <c r="DT1205" s="307"/>
      <c r="DU1205" s="307"/>
      <c r="DV1205" s="307"/>
      <c r="DW1205" s="307"/>
      <c r="DX1205" s="307"/>
      <c r="DY1205" s="307"/>
      <c r="DZ1205" s="307"/>
      <c r="EA1205" s="307"/>
      <c r="EB1205" s="307"/>
      <c r="EC1205" s="307"/>
      <c r="ED1205" s="307"/>
      <c r="EE1205" s="307"/>
      <c r="EF1205" s="307"/>
      <c r="EG1205" s="307"/>
      <c r="EH1205" s="307"/>
      <c r="EI1205" s="307"/>
      <c r="EJ1205" s="307"/>
      <c r="EK1205" s="307"/>
      <c r="EL1205" s="307"/>
      <c r="EM1205" s="307"/>
      <c r="EN1205" s="307"/>
      <c r="EO1205" s="307"/>
      <c r="EP1205" s="307"/>
      <c r="EQ1205" s="307"/>
      <c r="ER1205" s="307"/>
      <c r="ES1205" s="307"/>
      <c r="ET1205" s="307"/>
      <c r="EU1205" s="390"/>
      <c r="EV1205" s="390"/>
      <c r="EW1205" s="307"/>
      <c r="EX1205" s="307"/>
      <c r="EY1205" s="307"/>
      <c r="EZ1205" s="307"/>
      <c r="FA1205" s="307"/>
      <c r="FB1205" s="307"/>
      <c r="FC1205" s="307"/>
      <c r="FD1205" s="307"/>
      <c r="FE1205" s="307"/>
      <c r="FF1205" s="307"/>
      <c r="FG1205" s="307"/>
      <c r="FH1205" s="307"/>
      <c r="FI1205" s="307"/>
      <c r="FJ1205" s="307"/>
      <c r="FK1205" s="307"/>
      <c r="FL1205" s="307"/>
      <c r="FM1205" s="307"/>
      <c r="FN1205" s="307"/>
      <c r="FO1205" s="307"/>
      <c r="FP1205" s="307"/>
      <c r="FQ1205" s="307"/>
      <c r="FR1205" s="307"/>
      <c r="FS1205" s="307"/>
      <c r="FT1205" s="307"/>
      <c r="FU1205" s="307"/>
      <c r="FV1205" s="307"/>
      <c r="FW1205" s="307"/>
      <c r="FX1205" s="307"/>
      <c r="FY1205" s="307"/>
      <c r="FZ1205" s="307"/>
      <c r="GA1205" s="307"/>
      <c r="GB1205" s="307"/>
      <c r="GC1205" s="307"/>
      <c r="GD1205" s="307"/>
      <c r="GE1205" s="307"/>
      <c r="GF1205" s="307"/>
      <c r="GG1205" s="307"/>
      <c r="GH1205" s="307"/>
      <c r="GI1205" s="307"/>
      <c r="GJ1205" s="307"/>
      <c r="GK1205" s="307"/>
      <c r="GL1205" s="307"/>
      <c r="GM1205" s="307"/>
      <c r="GN1205" s="307"/>
      <c r="GO1205" s="307"/>
      <c r="GP1205" s="307"/>
      <c r="GQ1205" s="307"/>
      <c r="GR1205" s="307"/>
      <c r="GS1205" s="307"/>
      <c r="GT1205" s="307"/>
      <c r="GU1205" s="307"/>
      <c r="GV1205" s="307"/>
      <c r="GW1205" s="307"/>
      <c r="GX1205" s="307"/>
      <c r="GY1205" s="307"/>
      <c r="GZ1205" s="307"/>
      <c r="HA1205" s="307"/>
      <c r="HB1205" s="307"/>
      <c r="HC1205" s="307"/>
      <c r="HD1205" s="307"/>
      <c r="HE1205" s="307"/>
      <c r="HF1205" s="307"/>
      <c r="HG1205" s="307"/>
      <c r="HH1205" s="307"/>
      <c r="HI1205" s="307"/>
      <c r="HJ1205" s="307"/>
      <c r="HK1205" s="307"/>
      <c r="HL1205" s="307"/>
      <c r="HM1205" s="307"/>
      <c r="HN1205" s="307"/>
      <c r="HO1205" s="307"/>
      <c r="HP1205" s="307"/>
      <c r="HQ1205" s="307"/>
      <c r="HR1205" s="307"/>
      <c r="HS1205" s="307"/>
      <c r="HT1205" s="307"/>
      <c r="HU1205" s="307"/>
      <c r="HV1205" s="307"/>
      <c r="HW1205" s="307"/>
      <c r="HX1205" s="307"/>
      <c r="HY1205" s="307"/>
      <c r="HZ1205" s="307"/>
      <c r="IA1205" s="307"/>
      <c r="IB1205" s="307"/>
      <c r="IC1205" s="307"/>
      <c r="ID1205" s="307"/>
      <c r="IE1205" s="307"/>
      <c r="IF1205" s="307"/>
      <c r="IG1205" s="307"/>
      <c r="IH1205" s="307"/>
      <c r="II1205" s="307"/>
      <c r="IJ1205" s="307"/>
      <c r="IK1205" s="307"/>
      <c r="IL1205" s="307"/>
      <c r="IM1205" s="307"/>
      <c r="IN1205" s="307"/>
      <c r="IO1205" s="307"/>
      <c r="IP1205" s="307"/>
      <c r="IQ1205" s="307"/>
      <c r="IR1205" s="307"/>
      <c r="IS1205" s="307"/>
      <c r="IT1205" s="307"/>
      <c r="IU1205" s="307"/>
      <c r="IV1205" s="307"/>
      <c r="IW1205" s="307"/>
      <c r="IX1205" s="307"/>
      <c r="IY1205" s="307"/>
      <c r="IZ1205" s="307"/>
      <c r="JA1205" s="307"/>
      <c r="JB1205" s="307"/>
      <c r="JC1205" s="307"/>
      <c r="JD1205" s="307"/>
      <c r="JE1205" s="307"/>
      <c r="JF1205" s="307"/>
      <c r="JG1205" s="307"/>
      <c r="JH1205" s="307"/>
      <c r="JI1205" s="307"/>
      <c r="JJ1205" s="307"/>
      <c r="JK1205" s="307"/>
      <c r="JL1205" s="307"/>
      <c r="JM1205" s="307"/>
      <c r="JN1205" s="307"/>
      <c r="JO1205" s="307"/>
      <c r="JP1205" s="307"/>
      <c r="JQ1205" s="307"/>
      <c r="JR1205" s="307"/>
      <c r="JS1205" s="307"/>
      <c r="JT1205" s="307"/>
      <c r="JU1205" s="307"/>
      <c r="JV1205" s="307"/>
      <c r="JW1205" s="307"/>
      <c r="JX1205" s="307"/>
      <c r="JY1205" s="307"/>
      <c r="JZ1205" s="307"/>
      <c r="KA1205" s="307"/>
      <c r="KB1205" s="307"/>
      <c r="KC1205" s="307"/>
      <c r="KD1205" s="307"/>
      <c r="KE1205" s="307"/>
      <c r="KF1205" s="307"/>
      <c r="KG1205" s="307"/>
      <c r="KH1205" s="307"/>
      <c r="KI1205" s="307"/>
      <c r="KJ1205" s="307"/>
      <c r="KK1205" s="307"/>
      <c r="KL1205" s="307"/>
      <c r="KM1205" s="307"/>
      <c r="KN1205" s="307"/>
      <c r="KO1205" s="307"/>
      <c r="KP1205" s="307"/>
      <c r="KQ1205" s="307"/>
      <c r="KR1205" s="307"/>
      <c r="KS1205" s="307"/>
      <c r="KT1205" s="307"/>
    </row>
    <row r="1206" spans="14:306" s="56" customFormat="1" ht="15" customHeight="1">
      <c r="N1206" s="410"/>
      <c r="O1206" s="410"/>
      <c r="P1206" s="311"/>
      <c r="Q1206" s="311"/>
      <c r="R1206" s="311"/>
      <c r="AJ1206" s="451">
        <v>99</v>
      </c>
      <c r="AK1206" s="449">
        <v>99</v>
      </c>
      <c r="AL1206" s="449">
        <v>47</v>
      </c>
      <c r="AM1206" s="450" t="s">
        <v>1268</v>
      </c>
      <c r="AN1206" s="450" t="s">
        <v>399</v>
      </c>
      <c r="CB1206" s="307"/>
      <c r="CC1206" s="307"/>
      <c r="CD1206" s="307"/>
      <c r="CE1206" s="307"/>
      <c r="CF1206" s="307"/>
      <c r="CG1206" s="307"/>
      <c r="CH1206" s="307"/>
      <c r="CI1206" s="307"/>
      <c r="CJ1206" s="307"/>
      <c r="CK1206" s="307"/>
      <c r="CL1206" s="307"/>
      <c r="CM1206" s="307"/>
      <c r="CN1206" s="307"/>
      <c r="CO1206" s="307"/>
      <c r="CP1206" s="307"/>
      <c r="CQ1206" s="307"/>
      <c r="CR1206" s="307"/>
      <c r="CS1206" s="307"/>
      <c r="CT1206" s="307"/>
      <c r="CU1206" s="307"/>
      <c r="CV1206" s="307"/>
      <c r="CW1206" s="307"/>
      <c r="CX1206" s="307"/>
      <c r="CY1206" s="307"/>
      <c r="CZ1206" s="307"/>
      <c r="DA1206" s="307"/>
      <c r="DB1206" s="307"/>
      <c r="DC1206" s="307"/>
      <c r="DD1206" s="307"/>
      <c r="DE1206" s="307"/>
      <c r="DF1206" s="307"/>
      <c r="DG1206" s="307"/>
      <c r="DH1206" s="307"/>
      <c r="DI1206" s="390"/>
      <c r="DJ1206" s="390"/>
      <c r="DK1206" s="307"/>
      <c r="DL1206" s="307"/>
      <c r="DM1206" s="307"/>
      <c r="DN1206" s="307"/>
      <c r="DO1206" s="307"/>
      <c r="DP1206" s="307"/>
      <c r="DQ1206" s="307"/>
      <c r="DR1206" s="307"/>
      <c r="DS1206" s="307"/>
      <c r="DT1206" s="307"/>
      <c r="DU1206" s="307"/>
      <c r="DV1206" s="307"/>
      <c r="DW1206" s="307"/>
      <c r="DX1206" s="307"/>
      <c r="DY1206" s="307"/>
      <c r="DZ1206" s="307"/>
      <c r="EA1206" s="307"/>
      <c r="EB1206" s="307"/>
      <c r="EC1206" s="307"/>
      <c r="ED1206" s="307"/>
      <c r="EE1206" s="307"/>
      <c r="EF1206" s="307"/>
      <c r="EG1206" s="307"/>
      <c r="EH1206" s="307"/>
      <c r="EI1206" s="307"/>
      <c r="EJ1206" s="307"/>
      <c r="EK1206" s="307"/>
      <c r="EL1206" s="307"/>
      <c r="EM1206" s="307"/>
      <c r="EN1206" s="307"/>
      <c r="EO1206" s="307"/>
      <c r="EP1206" s="307"/>
      <c r="EQ1206" s="307"/>
      <c r="ER1206" s="307"/>
      <c r="ES1206" s="307"/>
      <c r="ET1206" s="307"/>
      <c r="EU1206" s="390"/>
      <c r="EV1206" s="390"/>
      <c r="EW1206" s="307"/>
      <c r="EX1206" s="307"/>
      <c r="EY1206" s="307"/>
      <c r="EZ1206" s="307"/>
      <c r="FA1206" s="307"/>
      <c r="FB1206" s="307"/>
      <c r="FC1206" s="307"/>
      <c r="FD1206" s="307"/>
      <c r="FE1206" s="307"/>
      <c r="FF1206" s="307"/>
      <c r="FG1206" s="307"/>
      <c r="FH1206" s="307"/>
      <c r="FI1206" s="307"/>
      <c r="FJ1206" s="307"/>
      <c r="FK1206" s="307"/>
      <c r="FL1206" s="307"/>
      <c r="FM1206" s="307"/>
      <c r="FN1206" s="307"/>
      <c r="FO1206" s="307"/>
      <c r="FP1206" s="307"/>
      <c r="FQ1206" s="307"/>
      <c r="FR1206" s="307"/>
      <c r="FS1206" s="307"/>
      <c r="FT1206" s="307"/>
      <c r="FU1206" s="307"/>
      <c r="FV1206" s="307"/>
      <c r="FW1206" s="307"/>
      <c r="FX1206" s="307"/>
      <c r="FY1206" s="307"/>
      <c r="FZ1206" s="307"/>
      <c r="GA1206" s="307"/>
      <c r="GB1206" s="307"/>
      <c r="GC1206" s="307"/>
      <c r="GD1206" s="307"/>
      <c r="GE1206" s="307"/>
      <c r="GF1206" s="307"/>
      <c r="GG1206" s="307"/>
      <c r="GH1206" s="307"/>
      <c r="GI1206" s="307"/>
      <c r="GJ1206" s="307"/>
      <c r="GK1206" s="307"/>
      <c r="GL1206" s="307"/>
      <c r="GM1206" s="307"/>
      <c r="GN1206" s="307"/>
      <c r="GO1206" s="307"/>
      <c r="GP1206" s="307"/>
      <c r="GQ1206" s="307"/>
      <c r="GR1206" s="307"/>
      <c r="GS1206" s="307"/>
      <c r="GT1206" s="307"/>
      <c r="GU1206" s="307"/>
      <c r="GV1206" s="307"/>
      <c r="GW1206" s="307"/>
      <c r="GX1206" s="307"/>
      <c r="GY1206" s="307"/>
      <c r="GZ1206" s="307"/>
      <c r="HA1206" s="307"/>
      <c r="HB1206" s="307"/>
      <c r="HC1206" s="307"/>
      <c r="HD1206" s="307"/>
      <c r="HE1206" s="307"/>
      <c r="HF1206" s="307"/>
      <c r="HG1206" s="307"/>
      <c r="HH1206" s="307"/>
      <c r="HI1206" s="307"/>
      <c r="HJ1206" s="307"/>
      <c r="HK1206" s="307"/>
      <c r="HL1206" s="307"/>
      <c r="HM1206" s="307"/>
      <c r="HN1206" s="307"/>
      <c r="HO1206" s="307"/>
      <c r="HP1206" s="307"/>
      <c r="HQ1206" s="307"/>
      <c r="HR1206" s="307"/>
      <c r="HS1206" s="307"/>
      <c r="HT1206" s="307"/>
      <c r="HU1206" s="307"/>
      <c r="HV1206" s="307"/>
      <c r="HW1206" s="307"/>
      <c r="HX1206" s="307"/>
      <c r="HY1206" s="307"/>
      <c r="HZ1206" s="307"/>
      <c r="IA1206" s="307"/>
      <c r="IB1206" s="307"/>
      <c r="IC1206" s="307"/>
      <c r="ID1206" s="307"/>
      <c r="IE1206" s="307"/>
      <c r="IF1206" s="307"/>
      <c r="IG1206" s="307"/>
      <c r="IH1206" s="307"/>
      <c r="II1206" s="307"/>
      <c r="IJ1206" s="307"/>
      <c r="IK1206" s="307"/>
      <c r="IL1206" s="307"/>
      <c r="IM1206" s="307"/>
      <c r="IN1206" s="307"/>
      <c r="IO1206" s="307"/>
      <c r="IP1206" s="307"/>
      <c r="IQ1206" s="307"/>
      <c r="IR1206" s="307"/>
      <c r="IS1206" s="307"/>
      <c r="IT1206" s="307"/>
      <c r="IU1206" s="307"/>
      <c r="IV1206" s="307"/>
      <c r="IW1206" s="307"/>
      <c r="IX1206" s="307"/>
      <c r="IY1206" s="307"/>
      <c r="IZ1206" s="307"/>
      <c r="JA1206" s="307"/>
      <c r="JB1206" s="307"/>
      <c r="JC1206" s="307"/>
      <c r="JD1206" s="307"/>
      <c r="JE1206" s="307"/>
      <c r="JF1206" s="307"/>
      <c r="JG1206" s="307"/>
      <c r="JH1206" s="307"/>
      <c r="JI1206" s="307"/>
      <c r="JJ1206" s="307"/>
      <c r="JK1206" s="307"/>
      <c r="JL1206" s="307"/>
      <c r="JM1206" s="307"/>
      <c r="JN1206" s="307"/>
      <c r="JO1206" s="307"/>
      <c r="JP1206" s="307"/>
      <c r="JQ1206" s="307"/>
      <c r="JR1206" s="307"/>
      <c r="JS1206" s="307"/>
      <c r="JT1206" s="307"/>
      <c r="JU1206" s="307"/>
      <c r="JV1206" s="307"/>
      <c r="JW1206" s="307"/>
      <c r="JX1206" s="307"/>
      <c r="JY1206" s="307"/>
      <c r="JZ1206" s="307"/>
      <c r="KA1206" s="307"/>
      <c r="KB1206" s="307"/>
      <c r="KC1206" s="307"/>
      <c r="KD1206" s="307"/>
      <c r="KE1206" s="307"/>
      <c r="KF1206" s="307"/>
      <c r="KG1206" s="307"/>
      <c r="KH1206" s="307"/>
      <c r="KI1206" s="307"/>
      <c r="KJ1206" s="307"/>
      <c r="KK1206" s="307"/>
      <c r="KL1206" s="307"/>
      <c r="KM1206" s="307"/>
      <c r="KN1206" s="307"/>
      <c r="KO1206" s="307"/>
      <c r="KP1206" s="307"/>
      <c r="KQ1206" s="307"/>
      <c r="KR1206" s="307"/>
      <c r="KS1206" s="307"/>
      <c r="KT1206" s="307"/>
    </row>
    <row r="1207" spans="14:306" s="56" customFormat="1" ht="15" customHeight="1">
      <c r="N1207" s="410"/>
      <c r="O1207" s="410"/>
      <c r="P1207" s="311"/>
      <c r="Q1207" s="311"/>
      <c r="R1207" s="311"/>
      <c r="AJ1207" s="451">
        <v>100</v>
      </c>
      <c r="AK1207" s="449">
        <v>100</v>
      </c>
      <c r="AL1207" s="449">
        <v>50</v>
      </c>
      <c r="AM1207" s="450" t="s">
        <v>1269</v>
      </c>
      <c r="AN1207" s="450" t="s">
        <v>401</v>
      </c>
      <c r="CB1207" s="307"/>
      <c r="CC1207" s="307"/>
      <c r="CD1207" s="307"/>
      <c r="CE1207" s="307"/>
      <c r="CF1207" s="307"/>
      <c r="CG1207" s="307"/>
      <c r="CH1207" s="307"/>
      <c r="CI1207" s="307"/>
      <c r="CJ1207" s="307"/>
      <c r="CK1207" s="307"/>
      <c r="CL1207" s="307"/>
      <c r="CM1207" s="307"/>
      <c r="CN1207" s="307"/>
      <c r="CO1207" s="307"/>
      <c r="CP1207" s="307"/>
      <c r="CQ1207" s="307"/>
      <c r="CR1207" s="307"/>
      <c r="CS1207" s="307"/>
      <c r="CT1207" s="307"/>
      <c r="CU1207" s="307"/>
      <c r="CV1207" s="307"/>
      <c r="CW1207" s="307"/>
      <c r="CX1207" s="307"/>
      <c r="CY1207" s="307"/>
      <c r="CZ1207" s="307"/>
      <c r="DA1207" s="307"/>
      <c r="DB1207" s="307"/>
      <c r="DC1207" s="307"/>
      <c r="DD1207" s="307"/>
      <c r="DE1207" s="307"/>
      <c r="DF1207" s="307"/>
      <c r="DG1207" s="307"/>
      <c r="DH1207" s="307"/>
      <c r="DI1207" s="390"/>
      <c r="DJ1207" s="390"/>
      <c r="DK1207" s="307"/>
      <c r="DL1207" s="307"/>
      <c r="DM1207" s="307"/>
      <c r="DN1207" s="307"/>
      <c r="DO1207" s="307"/>
      <c r="DP1207" s="307"/>
      <c r="DQ1207" s="307"/>
      <c r="DR1207" s="307"/>
      <c r="DS1207" s="307"/>
      <c r="DT1207" s="307"/>
      <c r="DU1207" s="307"/>
      <c r="DV1207" s="307"/>
      <c r="DW1207" s="307"/>
      <c r="DX1207" s="307"/>
      <c r="DY1207" s="307"/>
      <c r="DZ1207" s="307"/>
      <c r="EA1207" s="307"/>
      <c r="EB1207" s="307"/>
      <c r="EC1207" s="307"/>
      <c r="ED1207" s="307"/>
      <c r="EE1207" s="307"/>
      <c r="EF1207" s="307"/>
      <c r="EG1207" s="307"/>
      <c r="EH1207" s="307"/>
      <c r="EI1207" s="307"/>
      <c r="EJ1207" s="307"/>
      <c r="EK1207" s="307"/>
      <c r="EL1207" s="307"/>
      <c r="EM1207" s="307"/>
      <c r="EN1207" s="307"/>
      <c r="EO1207" s="307"/>
      <c r="EP1207" s="307"/>
      <c r="EQ1207" s="307"/>
      <c r="ER1207" s="307"/>
      <c r="ES1207" s="307"/>
      <c r="ET1207" s="307"/>
      <c r="EU1207" s="390"/>
      <c r="EV1207" s="390"/>
      <c r="EW1207" s="307"/>
      <c r="EX1207" s="307"/>
      <c r="EY1207" s="307"/>
      <c r="EZ1207" s="307"/>
      <c r="FA1207" s="307"/>
      <c r="FB1207" s="307"/>
      <c r="FC1207" s="307"/>
      <c r="FD1207" s="307"/>
      <c r="FE1207" s="307"/>
      <c r="FF1207" s="307"/>
      <c r="FG1207" s="307"/>
      <c r="FH1207" s="307"/>
      <c r="FI1207" s="307"/>
      <c r="FJ1207" s="307"/>
      <c r="FK1207" s="307"/>
      <c r="FL1207" s="307"/>
      <c r="FM1207" s="307"/>
      <c r="FN1207" s="307"/>
      <c r="FO1207" s="307"/>
      <c r="FP1207" s="307"/>
      <c r="FQ1207" s="307"/>
      <c r="FR1207" s="307"/>
      <c r="FS1207" s="307"/>
      <c r="FT1207" s="307"/>
      <c r="FU1207" s="307"/>
      <c r="FV1207" s="307"/>
      <c r="FW1207" s="307"/>
      <c r="FX1207" s="307"/>
      <c r="FY1207" s="307"/>
      <c r="FZ1207" s="307"/>
      <c r="GA1207" s="307"/>
      <c r="GB1207" s="307"/>
      <c r="GC1207" s="307"/>
      <c r="GD1207" s="307"/>
      <c r="GE1207" s="307"/>
      <c r="GF1207" s="307"/>
      <c r="GG1207" s="307"/>
      <c r="GH1207" s="307"/>
      <c r="GI1207" s="307"/>
      <c r="GJ1207" s="307"/>
      <c r="GK1207" s="307"/>
      <c r="GL1207" s="307"/>
      <c r="GM1207" s="307"/>
      <c r="GN1207" s="307"/>
      <c r="GO1207" s="307"/>
      <c r="GP1207" s="307"/>
      <c r="GQ1207" s="307"/>
      <c r="GR1207" s="307"/>
      <c r="GS1207" s="307"/>
      <c r="GT1207" s="307"/>
      <c r="GU1207" s="307"/>
      <c r="GV1207" s="307"/>
      <c r="GW1207" s="307"/>
      <c r="GX1207" s="307"/>
      <c r="GY1207" s="307"/>
      <c r="GZ1207" s="307"/>
      <c r="HA1207" s="307"/>
      <c r="HB1207" s="307"/>
      <c r="HC1207" s="307"/>
      <c r="HD1207" s="307"/>
      <c r="HE1207" s="307"/>
      <c r="HF1207" s="307"/>
      <c r="HG1207" s="307"/>
      <c r="HH1207" s="307"/>
      <c r="HI1207" s="307"/>
      <c r="HJ1207" s="307"/>
      <c r="HK1207" s="307"/>
      <c r="HL1207" s="307"/>
      <c r="HM1207" s="307"/>
      <c r="HN1207" s="307"/>
      <c r="HO1207" s="307"/>
      <c r="HP1207" s="307"/>
      <c r="HQ1207" s="307"/>
      <c r="HR1207" s="307"/>
      <c r="HS1207" s="307"/>
      <c r="HT1207" s="307"/>
      <c r="HU1207" s="307"/>
      <c r="HV1207" s="307"/>
      <c r="HW1207" s="307"/>
      <c r="HX1207" s="307"/>
      <c r="HY1207" s="307"/>
      <c r="HZ1207" s="307"/>
      <c r="IA1207" s="307"/>
      <c r="IB1207" s="307"/>
      <c r="IC1207" s="307"/>
      <c r="ID1207" s="307"/>
      <c r="IE1207" s="307"/>
      <c r="IF1207" s="307"/>
      <c r="IG1207" s="307"/>
      <c r="IH1207" s="307"/>
      <c r="II1207" s="307"/>
      <c r="IJ1207" s="307"/>
      <c r="IK1207" s="307"/>
      <c r="IL1207" s="307"/>
      <c r="IM1207" s="307"/>
      <c r="IN1207" s="307"/>
      <c r="IO1207" s="307"/>
      <c r="IP1207" s="307"/>
      <c r="IQ1207" s="307"/>
      <c r="IR1207" s="307"/>
      <c r="IS1207" s="307"/>
      <c r="IT1207" s="307"/>
      <c r="IU1207" s="307"/>
      <c r="IV1207" s="307"/>
      <c r="IW1207" s="307"/>
      <c r="IX1207" s="307"/>
      <c r="IY1207" s="307"/>
      <c r="IZ1207" s="307"/>
      <c r="JA1207" s="307"/>
      <c r="JB1207" s="307"/>
      <c r="JC1207" s="307"/>
      <c r="JD1207" s="307"/>
      <c r="JE1207" s="307"/>
      <c r="JF1207" s="307"/>
      <c r="JG1207" s="307"/>
      <c r="JH1207" s="307"/>
      <c r="JI1207" s="307"/>
      <c r="JJ1207" s="307"/>
      <c r="JK1207" s="307"/>
      <c r="JL1207" s="307"/>
      <c r="JM1207" s="307"/>
      <c r="JN1207" s="307"/>
      <c r="JO1207" s="307"/>
      <c r="JP1207" s="307"/>
      <c r="JQ1207" s="307"/>
      <c r="JR1207" s="307"/>
      <c r="JS1207" s="307"/>
      <c r="JT1207" s="307"/>
      <c r="JU1207" s="307"/>
      <c r="JV1207" s="307"/>
      <c r="JW1207" s="307"/>
      <c r="JX1207" s="307"/>
      <c r="JY1207" s="307"/>
      <c r="JZ1207" s="307"/>
      <c r="KA1207" s="307"/>
      <c r="KB1207" s="307"/>
      <c r="KC1207" s="307"/>
      <c r="KD1207" s="307"/>
      <c r="KE1207" s="307"/>
      <c r="KF1207" s="307"/>
      <c r="KG1207" s="307"/>
      <c r="KH1207" s="307"/>
      <c r="KI1207" s="307"/>
      <c r="KJ1207" s="307"/>
      <c r="KK1207" s="307"/>
      <c r="KL1207" s="307"/>
      <c r="KM1207" s="307"/>
      <c r="KN1207" s="307"/>
      <c r="KO1207" s="307"/>
      <c r="KP1207" s="307"/>
      <c r="KQ1207" s="307"/>
      <c r="KR1207" s="307"/>
      <c r="KS1207" s="307"/>
      <c r="KT1207" s="307"/>
    </row>
    <row r="1208" spans="14:306" s="56" customFormat="1" ht="15" customHeight="1">
      <c r="N1208" s="410"/>
      <c r="O1208" s="410"/>
      <c r="P1208" s="311"/>
      <c r="Q1208" s="311"/>
      <c r="R1208" s="311"/>
      <c r="AJ1208" s="451">
        <v>101</v>
      </c>
      <c r="AK1208" s="449">
        <v>101</v>
      </c>
      <c r="AL1208" s="449">
        <v>53</v>
      </c>
      <c r="AM1208" s="450" t="s">
        <v>1270</v>
      </c>
      <c r="AN1208" s="450" t="s">
        <v>403</v>
      </c>
      <c r="CB1208" s="307"/>
      <c r="CC1208" s="307"/>
      <c r="CD1208" s="307"/>
      <c r="CE1208" s="307"/>
      <c r="CF1208" s="307"/>
      <c r="CG1208" s="307"/>
      <c r="CH1208" s="307"/>
      <c r="CI1208" s="307"/>
      <c r="CJ1208" s="307"/>
      <c r="CK1208" s="307"/>
      <c r="CL1208" s="307"/>
      <c r="CM1208" s="307"/>
      <c r="CN1208" s="307"/>
      <c r="CO1208" s="307"/>
      <c r="CP1208" s="307"/>
      <c r="CQ1208" s="307"/>
      <c r="CR1208" s="307"/>
      <c r="CS1208" s="307"/>
      <c r="CT1208" s="307"/>
      <c r="CU1208" s="307"/>
      <c r="CV1208" s="307"/>
      <c r="CW1208" s="307"/>
      <c r="CX1208" s="307"/>
      <c r="CY1208" s="307"/>
      <c r="CZ1208" s="307"/>
      <c r="DA1208" s="307"/>
      <c r="DB1208" s="307"/>
      <c r="DC1208" s="307"/>
      <c r="DD1208" s="307"/>
      <c r="DE1208" s="307"/>
      <c r="DF1208" s="307"/>
      <c r="DG1208" s="307"/>
      <c r="DH1208" s="307"/>
      <c r="DI1208" s="390"/>
      <c r="DJ1208" s="390"/>
      <c r="DK1208" s="307"/>
      <c r="DL1208" s="307"/>
      <c r="DM1208" s="307"/>
      <c r="DN1208" s="307"/>
      <c r="DO1208" s="307"/>
      <c r="DP1208" s="307"/>
      <c r="DQ1208" s="307"/>
      <c r="DR1208" s="307"/>
      <c r="DS1208" s="307"/>
      <c r="DT1208" s="307"/>
      <c r="DU1208" s="307"/>
      <c r="DV1208" s="307"/>
      <c r="DW1208" s="307"/>
      <c r="DX1208" s="307"/>
      <c r="DY1208" s="307"/>
      <c r="DZ1208" s="307"/>
      <c r="EA1208" s="307"/>
      <c r="EB1208" s="307"/>
      <c r="EC1208" s="307"/>
      <c r="ED1208" s="307"/>
      <c r="EE1208" s="307"/>
      <c r="EF1208" s="307"/>
      <c r="EG1208" s="307"/>
      <c r="EH1208" s="307"/>
      <c r="EI1208" s="307"/>
      <c r="EJ1208" s="307"/>
      <c r="EK1208" s="307"/>
      <c r="EL1208" s="307"/>
      <c r="EM1208" s="307"/>
      <c r="EN1208" s="307"/>
      <c r="EO1208" s="307"/>
      <c r="EP1208" s="307"/>
      <c r="EQ1208" s="307"/>
      <c r="ER1208" s="307"/>
      <c r="ES1208" s="307"/>
      <c r="ET1208" s="307"/>
      <c r="EU1208" s="390"/>
      <c r="EV1208" s="390"/>
      <c r="EW1208" s="307"/>
      <c r="EX1208" s="307"/>
      <c r="EY1208" s="307"/>
      <c r="EZ1208" s="307"/>
      <c r="FA1208" s="307"/>
      <c r="FB1208" s="307"/>
      <c r="FC1208" s="307"/>
      <c r="FD1208" s="307"/>
      <c r="FE1208" s="307"/>
      <c r="FF1208" s="307"/>
      <c r="FG1208" s="307"/>
      <c r="FH1208" s="307"/>
      <c r="FI1208" s="307"/>
      <c r="FJ1208" s="307"/>
      <c r="FK1208" s="307"/>
      <c r="FL1208" s="307"/>
      <c r="FM1208" s="307"/>
      <c r="FN1208" s="307"/>
      <c r="FO1208" s="307"/>
      <c r="FP1208" s="307"/>
      <c r="FQ1208" s="307"/>
      <c r="FR1208" s="307"/>
      <c r="FS1208" s="307"/>
      <c r="FT1208" s="307"/>
      <c r="FU1208" s="307"/>
      <c r="FV1208" s="307"/>
      <c r="FW1208" s="307"/>
      <c r="FX1208" s="307"/>
      <c r="FY1208" s="307"/>
      <c r="FZ1208" s="307"/>
      <c r="GA1208" s="307"/>
      <c r="GB1208" s="307"/>
      <c r="GC1208" s="307"/>
      <c r="GD1208" s="307"/>
      <c r="GE1208" s="307"/>
      <c r="GF1208" s="307"/>
      <c r="GG1208" s="307"/>
      <c r="GH1208" s="307"/>
      <c r="GI1208" s="307"/>
      <c r="GJ1208" s="307"/>
      <c r="GK1208" s="307"/>
      <c r="GL1208" s="307"/>
      <c r="GM1208" s="307"/>
      <c r="GN1208" s="307"/>
      <c r="GO1208" s="307"/>
      <c r="GP1208" s="307"/>
      <c r="GQ1208" s="307"/>
      <c r="GR1208" s="307"/>
      <c r="GS1208" s="307"/>
      <c r="GT1208" s="307"/>
      <c r="GU1208" s="307"/>
      <c r="GV1208" s="307"/>
      <c r="GW1208" s="307"/>
      <c r="GX1208" s="307"/>
      <c r="GY1208" s="307"/>
      <c r="GZ1208" s="307"/>
      <c r="HA1208" s="307"/>
      <c r="HB1208" s="307"/>
      <c r="HC1208" s="307"/>
      <c r="HD1208" s="307"/>
      <c r="HE1208" s="307"/>
      <c r="HF1208" s="307"/>
      <c r="HG1208" s="307"/>
      <c r="HH1208" s="307"/>
      <c r="HI1208" s="307"/>
      <c r="HJ1208" s="307"/>
      <c r="HK1208" s="307"/>
      <c r="HL1208" s="307"/>
      <c r="HM1208" s="307"/>
      <c r="HN1208" s="307"/>
      <c r="HO1208" s="307"/>
      <c r="HP1208" s="307"/>
      <c r="HQ1208" s="307"/>
      <c r="HR1208" s="307"/>
      <c r="HS1208" s="307"/>
      <c r="HT1208" s="307"/>
      <c r="HU1208" s="307"/>
      <c r="HV1208" s="307"/>
      <c r="HW1208" s="307"/>
      <c r="HX1208" s="307"/>
      <c r="HY1208" s="307"/>
      <c r="HZ1208" s="307"/>
      <c r="IA1208" s="307"/>
      <c r="IB1208" s="307"/>
      <c r="IC1208" s="307"/>
      <c r="ID1208" s="307"/>
      <c r="IE1208" s="307"/>
      <c r="IF1208" s="307"/>
      <c r="IG1208" s="307"/>
      <c r="IH1208" s="307"/>
      <c r="II1208" s="307"/>
      <c r="IJ1208" s="307"/>
      <c r="IK1208" s="307"/>
      <c r="IL1208" s="307"/>
      <c r="IM1208" s="307"/>
      <c r="IN1208" s="307"/>
      <c r="IO1208" s="307"/>
      <c r="IP1208" s="307"/>
      <c r="IQ1208" s="307"/>
      <c r="IR1208" s="307"/>
      <c r="IS1208" s="307"/>
      <c r="IT1208" s="307"/>
      <c r="IU1208" s="307"/>
      <c r="IV1208" s="307"/>
      <c r="IW1208" s="307"/>
      <c r="IX1208" s="307"/>
      <c r="IY1208" s="307"/>
      <c r="IZ1208" s="307"/>
      <c r="JA1208" s="307"/>
      <c r="JB1208" s="307"/>
      <c r="JC1208" s="307"/>
      <c r="JD1208" s="307"/>
      <c r="JE1208" s="307"/>
      <c r="JF1208" s="307"/>
      <c r="JG1208" s="307"/>
      <c r="JH1208" s="307"/>
      <c r="JI1208" s="307"/>
      <c r="JJ1208" s="307"/>
      <c r="JK1208" s="307"/>
      <c r="JL1208" s="307"/>
      <c r="JM1208" s="307"/>
      <c r="JN1208" s="307"/>
      <c r="JO1208" s="307"/>
      <c r="JP1208" s="307"/>
      <c r="JQ1208" s="307"/>
      <c r="JR1208" s="307"/>
      <c r="JS1208" s="307"/>
      <c r="JT1208" s="307"/>
      <c r="JU1208" s="307"/>
      <c r="JV1208" s="307"/>
      <c r="JW1208" s="307"/>
      <c r="JX1208" s="307"/>
      <c r="JY1208" s="307"/>
      <c r="JZ1208" s="307"/>
      <c r="KA1208" s="307"/>
      <c r="KB1208" s="307"/>
      <c r="KC1208" s="307"/>
      <c r="KD1208" s="307"/>
      <c r="KE1208" s="307"/>
      <c r="KF1208" s="307"/>
      <c r="KG1208" s="307"/>
      <c r="KH1208" s="307"/>
      <c r="KI1208" s="307"/>
      <c r="KJ1208" s="307"/>
      <c r="KK1208" s="307"/>
      <c r="KL1208" s="307"/>
      <c r="KM1208" s="307"/>
      <c r="KN1208" s="307"/>
      <c r="KO1208" s="307"/>
      <c r="KP1208" s="307"/>
      <c r="KQ1208" s="307"/>
      <c r="KR1208" s="307"/>
      <c r="KS1208" s="307"/>
      <c r="KT1208" s="307"/>
    </row>
    <row r="1209" spans="14:306" s="56" customFormat="1" ht="15" customHeight="1">
      <c r="N1209" s="410"/>
      <c r="O1209" s="410"/>
      <c r="P1209" s="311"/>
      <c r="Q1209" s="311"/>
      <c r="R1209" s="311"/>
      <c r="AJ1209" s="451">
        <v>102</v>
      </c>
      <c r="AK1209" s="449">
        <v>102</v>
      </c>
      <c r="AL1209" s="449">
        <v>55</v>
      </c>
      <c r="AM1209" s="450" t="s">
        <v>1271</v>
      </c>
      <c r="AN1209" s="450" t="s">
        <v>405</v>
      </c>
      <c r="CB1209" s="307"/>
      <c r="CC1209" s="307"/>
      <c r="CD1209" s="307"/>
      <c r="CE1209" s="307"/>
      <c r="CF1209" s="307"/>
      <c r="CG1209" s="307"/>
      <c r="CH1209" s="307"/>
      <c r="CI1209" s="307"/>
      <c r="CJ1209" s="307"/>
      <c r="CK1209" s="307"/>
      <c r="CL1209" s="307"/>
      <c r="CM1209" s="307"/>
      <c r="CN1209" s="307"/>
      <c r="CO1209" s="307"/>
      <c r="CP1209" s="307"/>
      <c r="CQ1209" s="307"/>
      <c r="CR1209" s="307"/>
      <c r="CS1209" s="307"/>
      <c r="CT1209" s="307"/>
      <c r="CU1209" s="307"/>
      <c r="CV1209" s="307"/>
      <c r="CW1209" s="307"/>
      <c r="CX1209" s="307"/>
      <c r="CY1209" s="307"/>
      <c r="CZ1209" s="307"/>
      <c r="DA1209" s="307"/>
      <c r="DB1209" s="307"/>
      <c r="DC1209" s="307"/>
      <c r="DD1209" s="307"/>
      <c r="DE1209" s="307"/>
      <c r="DF1209" s="307"/>
      <c r="DG1209" s="307"/>
      <c r="DH1209" s="307"/>
      <c r="DI1209" s="390"/>
      <c r="DJ1209" s="390"/>
      <c r="DK1209" s="307"/>
      <c r="DL1209" s="307"/>
      <c r="DM1209" s="307"/>
      <c r="DN1209" s="307"/>
      <c r="DO1209" s="307"/>
      <c r="DP1209" s="307"/>
      <c r="DQ1209" s="307"/>
      <c r="DR1209" s="307"/>
      <c r="DS1209" s="307"/>
      <c r="DT1209" s="307"/>
      <c r="DU1209" s="307"/>
      <c r="DV1209" s="307"/>
      <c r="DW1209" s="307"/>
      <c r="DX1209" s="307"/>
      <c r="DY1209" s="307"/>
      <c r="DZ1209" s="307"/>
      <c r="EA1209" s="307"/>
      <c r="EB1209" s="307"/>
      <c r="EC1209" s="307"/>
      <c r="ED1209" s="307"/>
      <c r="EE1209" s="307"/>
      <c r="EF1209" s="307"/>
      <c r="EG1209" s="307"/>
      <c r="EH1209" s="307"/>
      <c r="EI1209" s="307"/>
      <c r="EJ1209" s="307"/>
      <c r="EK1209" s="307"/>
      <c r="EL1209" s="307"/>
      <c r="EM1209" s="307"/>
      <c r="EN1209" s="307"/>
      <c r="EO1209" s="307"/>
      <c r="EP1209" s="307"/>
      <c r="EQ1209" s="307"/>
      <c r="ER1209" s="307"/>
      <c r="ES1209" s="307"/>
      <c r="ET1209" s="307"/>
      <c r="EU1209" s="390"/>
      <c r="EV1209" s="390"/>
      <c r="EW1209" s="307"/>
      <c r="EX1209" s="307"/>
      <c r="EY1209" s="307"/>
      <c r="EZ1209" s="307"/>
      <c r="FA1209" s="307"/>
      <c r="FB1209" s="307"/>
      <c r="FC1209" s="307"/>
      <c r="FD1209" s="307"/>
      <c r="FE1209" s="307"/>
      <c r="FF1209" s="307"/>
      <c r="FG1209" s="307"/>
      <c r="FH1209" s="307"/>
      <c r="FI1209" s="307"/>
      <c r="FJ1209" s="307"/>
      <c r="FK1209" s="307"/>
      <c r="FL1209" s="307"/>
      <c r="FM1209" s="307"/>
      <c r="FN1209" s="307"/>
      <c r="FO1209" s="307"/>
      <c r="FP1209" s="307"/>
      <c r="FQ1209" s="307"/>
      <c r="FR1209" s="307"/>
      <c r="FS1209" s="307"/>
      <c r="FT1209" s="307"/>
      <c r="FU1209" s="307"/>
      <c r="FV1209" s="307"/>
      <c r="FW1209" s="307"/>
      <c r="FX1209" s="307"/>
      <c r="FY1209" s="307"/>
      <c r="FZ1209" s="307"/>
      <c r="GA1209" s="307"/>
      <c r="GB1209" s="307"/>
      <c r="GC1209" s="307"/>
      <c r="GD1209" s="307"/>
      <c r="GE1209" s="307"/>
      <c r="GF1209" s="307"/>
      <c r="GG1209" s="307"/>
      <c r="GH1209" s="307"/>
      <c r="GI1209" s="307"/>
      <c r="GJ1209" s="307"/>
      <c r="GK1209" s="307"/>
      <c r="GL1209" s="307"/>
      <c r="GM1209" s="307"/>
      <c r="GN1209" s="307"/>
      <c r="GO1209" s="307"/>
      <c r="GP1209" s="307"/>
      <c r="GQ1209" s="307"/>
      <c r="GR1209" s="307"/>
      <c r="GS1209" s="307"/>
      <c r="GT1209" s="307"/>
      <c r="GU1209" s="307"/>
      <c r="GV1209" s="307"/>
      <c r="GW1209" s="307"/>
      <c r="GX1209" s="307"/>
      <c r="GY1209" s="307"/>
      <c r="GZ1209" s="307"/>
      <c r="HA1209" s="307"/>
      <c r="HB1209" s="307"/>
      <c r="HC1209" s="307"/>
      <c r="HD1209" s="307"/>
      <c r="HE1209" s="307"/>
      <c r="HF1209" s="307"/>
      <c r="HG1209" s="307"/>
      <c r="HH1209" s="307"/>
      <c r="HI1209" s="307"/>
      <c r="HJ1209" s="307"/>
      <c r="HK1209" s="307"/>
      <c r="HL1209" s="307"/>
      <c r="HM1209" s="307"/>
      <c r="HN1209" s="307"/>
      <c r="HO1209" s="307"/>
      <c r="HP1209" s="307"/>
      <c r="HQ1209" s="307"/>
      <c r="HR1209" s="307"/>
      <c r="HS1209" s="307"/>
      <c r="HT1209" s="307"/>
      <c r="HU1209" s="307"/>
      <c r="HV1209" s="307"/>
      <c r="HW1209" s="307"/>
      <c r="HX1209" s="307"/>
      <c r="HY1209" s="307"/>
      <c r="HZ1209" s="307"/>
      <c r="IA1209" s="307"/>
      <c r="IB1209" s="307"/>
      <c r="IC1209" s="307"/>
      <c r="ID1209" s="307"/>
      <c r="IE1209" s="307"/>
      <c r="IF1209" s="307"/>
      <c r="IG1209" s="307"/>
      <c r="IH1209" s="307"/>
      <c r="II1209" s="307"/>
      <c r="IJ1209" s="307"/>
      <c r="IK1209" s="307"/>
      <c r="IL1209" s="307"/>
      <c r="IM1209" s="307"/>
      <c r="IN1209" s="307"/>
      <c r="IO1209" s="307"/>
      <c r="IP1209" s="307"/>
      <c r="IQ1209" s="307"/>
      <c r="IR1209" s="307"/>
      <c r="IS1209" s="307"/>
      <c r="IT1209" s="307"/>
      <c r="IU1209" s="307"/>
      <c r="IV1209" s="307"/>
      <c r="IW1209" s="307"/>
      <c r="IX1209" s="307"/>
      <c r="IY1209" s="307"/>
      <c r="IZ1209" s="307"/>
      <c r="JA1209" s="307"/>
      <c r="JB1209" s="307"/>
      <c r="JC1209" s="307"/>
      <c r="JD1209" s="307"/>
      <c r="JE1209" s="307"/>
      <c r="JF1209" s="307"/>
      <c r="JG1209" s="307"/>
      <c r="JH1209" s="307"/>
      <c r="JI1209" s="307"/>
      <c r="JJ1209" s="307"/>
      <c r="JK1209" s="307"/>
      <c r="JL1209" s="307"/>
      <c r="JM1209" s="307"/>
      <c r="JN1209" s="307"/>
      <c r="JO1209" s="307"/>
      <c r="JP1209" s="307"/>
      <c r="JQ1209" s="307"/>
      <c r="JR1209" s="307"/>
      <c r="JS1209" s="307"/>
      <c r="JT1209" s="307"/>
      <c r="JU1209" s="307"/>
      <c r="JV1209" s="307"/>
      <c r="JW1209" s="307"/>
      <c r="JX1209" s="307"/>
      <c r="JY1209" s="307"/>
      <c r="JZ1209" s="307"/>
      <c r="KA1209" s="307"/>
      <c r="KB1209" s="307"/>
      <c r="KC1209" s="307"/>
      <c r="KD1209" s="307"/>
      <c r="KE1209" s="307"/>
      <c r="KF1209" s="307"/>
      <c r="KG1209" s="307"/>
      <c r="KH1209" s="307"/>
      <c r="KI1209" s="307"/>
      <c r="KJ1209" s="307"/>
      <c r="KK1209" s="307"/>
      <c r="KL1209" s="307"/>
      <c r="KM1209" s="307"/>
      <c r="KN1209" s="307"/>
      <c r="KO1209" s="307"/>
      <c r="KP1209" s="307"/>
      <c r="KQ1209" s="307"/>
      <c r="KR1209" s="307"/>
      <c r="KS1209" s="307"/>
      <c r="KT1209" s="307"/>
    </row>
    <row r="1210" spans="14:306" s="56" customFormat="1" ht="15" customHeight="1">
      <c r="N1210" s="410"/>
      <c r="O1210" s="410"/>
      <c r="P1210" s="311"/>
      <c r="Q1210" s="311"/>
      <c r="R1210" s="311"/>
      <c r="AJ1210" s="451">
        <v>103</v>
      </c>
      <c r="AK1210" s="449">
        <v>102</v>
      </c>
      <c r="AL1210" s="449">
        <v>55</v>
      </c>
      <c r="AM1210" s="450" t="s">
        <v>1271</v>
      </c>
      <c r="AN1210" s="450" t="s">
        <v>405</v>
      </c>
      <c r="CB1210" s="307"/>
      <c r="CC1210" s="307"/>
      <c r="CD1210" s="307"/>
      <c r="CE1210" s="307"/>
      <c r="CF1210" s="307"/>
      <c r="CG1210" s="307"/>
      <c r="CH1210" s="307"/>
      <c r="CI1210" s="307"/>
      <c r="CJ1210" s="307"/>
      <c r="CK1210" s="307"/>
      <c r="CL1210" s="307"/>
      <c r="CM1210" s="307"/>
      <c r="CN1210" s="307"/>
      <c r="CO1210" s="307"/>
      <c r="CP1210" s="307"/>
      <c r="CQ1210" s="307"/>
      <c r="CR1210" s="307"/>
      <c r="CS1210" s="307"/>
      <c r="CT1210" s="307"/>
      <c r="CU1210" s="307"/>
      <c r="CV1210" s="307"/>
      <c r="CW1210" s="307"/>
      <c r="CX1210" s="307"/>
      <c r="CY1210" s="307"/>
      <c r="CZ1210" s="307"/>
      <c r="DA1210" s="307"/>
      <c r="DB1210" s="307"/>
      <c r="DC1210" s="307"/>
      <c r="DD1210" s="307"/>
      <c r="DE1210" s="307"/>
      <c r="DF1210" s="307"/>
      <c r="DG1210" s="307"/>
      <c r="DH1210" s="307"/>
      <c r="DI1210" s="390"/>
      <c r="DJ1210" s="390"/>
      <c r="DK1210" s="307"/>
      <c r="DL1210" s="307"/>
      <c r="DM1210" s="307"/>
      <c r="DN1210" s="307"/>
      <c r="DO1210" s="307"/>
      <c r="DP1210" s="307"/>
      <c r="DQ1210" s="307"/>
      <c r="DR1210" s="307"/>
      <c r="DS1210" s="307"/>
      <c r="DT1210" s="307"/>
      <c r="DU1210" s="307"/>
      <c r="DV1210" s="307"/>
      <c r="DW1210" s="307"/>
      <c r="DX1210" s="307"/>
      <c r="DY1210" s="307"/>
      <c r="DZ1210" s="307"/>
      <c r="EA1210" s="307"/>
      <c r="EB1210" s="307"/>
      <c r="EC1210" s="307"/>
      <c r="ED1210" s="307"/>
      <c r="EE1210" s="307"/>
      <c r="EF1210" s="307"/>
      <c r="EG1210" s="307"/>
      <c r="EH1210" s="307"/>
      <c r="EI1210" s="307"/>
      <c r="EJ1210" s="307"/>
      <c r="EK1210" s="307"/>
      <c r="EL1210" s="307"/>
      <c r="EM1210" s="307"/>
      <c r="EN1210" s="307"/>
      <c r="EO1210" s="307"/>
      <c r="EP1210" s="307"/>
      <c r="EQ1210" s="307"/>
      <c r="ER1210" s="307"/>
      <c r="ES1210" s="307"/>
      <c r="ET1210" s="307"/>
      <c r="EU1210" s="390"/>
      <c r="EV1210" s="390"/>
      <c r="EW1210" s="307"/>
      <c r="EX1210" s="307"/>
      <c r="EY1210" s="307"/>
      <c r="EZ1210" s="307"/>
      <c r="FA1210" s="307"/>
      <c r="FB1210" s="307"/>
      <c r="FC1210" s="307"/>
      <c r="FD1210" s="307"/>
      <c r="FE1210" s="307"/>
      <c r="FF1210" s="307"/>
      <c r="FG1210" s="307"/>
      <c r="FH1210" s="307"/>
      <c r="FI1210" s="307"/>
      <c r="FJ1210" s="307"/>
      <c r="FK1210" s="307"/>
      <c r="FL1210" s="307"/>
      <c r="FM1210" s="307"/>
      <c r="FN1210" s="307"/>
      <c r="FO1210" s="307"/>
      <c r="FP1210" s="307"/>
      <c r="FQ1210" s="307"/>
      <c r="FR1210" s="307"/>
      <c r="FS1210" s="307"/>
      <c r="FT1210" s="307"/>
      <c r="FU1210" s="307"/>
      <c r="FV1210" s="307"/>
      <c r="FW1210" s="307"/>
      <c r="FX1210" s="307"/>
      <c r="FY1210" s="307"/>
      <c r="FZ1210" s="307"/>
      <c r="GA1210" s="307"/>
      <c r="GB1210" s="307"/>
      <c r="GC1210" s="307"/>
      <c r="GD1210" s="307"/>
      <c r="GE1210" s="307"/>
      <c r="GF1210" s="307"/>
      <c r="GG1210" s="307"/>
      <c r="GH1210" s="307"/>
      <c r="GI1210" s="307"/>
      <c r="GJ1210" s="307"/>
      <c r="GK1210" s="307"/>
      <c r="GL1210" s="307"/>
      <c r="GM1210" s="307"/>
      <c r="GN1210" s="307"/>
      <c r="GO1210" s="307"/>
      <c r="GP1210" s="307"/>
      <c r="GQ1210" s="307"/>
      <c r="GR1210" s="307"/>
      <c r="GS1210" s="307"/>
      <c r="GT1210" s="307"/>
      <c r="GU1210" s="307"/>
      <c r="GV1210" s="307"/>
      <c r="GW1210" s="307"/>
      <c r="GX1210" s="307"/>
      <c r="GY1210" s="307"/>
      <c r="GZ1210" s="307"/>
      <c r="HA1210" s="307"/>
      <c r="HB1210" s="307"/>
      <c r="HC1210" s="307"/>
      <c r="HD1210" s="307"/>
      <c r="HE1210" s="307"/>
      <c r="HF1210" s="307"/>
      <c r="HG1210" s="307"/>
      <c r="HH1210" s="307"/>
      <c r="HI1210" s="307"/>
      <c r="HJ1210" s="307"/>
      <c r="HK1210" s="307"/>
      <c r="HL1210" s="307"/>
      <c r="HM1210" s="307"/>
      <c r="HN1210" s="307"/>
      <c r="HO1210" s="307"/>
      <c r="HP1210" s="307"/>
      <c r="HQ1210" s="307"/>
      <c r="HR1210" s="307"/>
      <c r="HS1210" s="307"/>
      <c r="HT1210" s="307"/>
      <c r="HU1210" s="307"/>
      <c r="HV1210" s="307"/>
      <c r="HW1210" s="307"/>
      <c r="HX1210" s="307"/>
      <c r="HY1210" s="307"/>
      <c r="HZ1210" s="307"/>
      <c r="IA1210" s="307"/>
      <c r="IB1210" s="307"/>
      <c r="IC1210" s="307"/>
      <c r="ID1210" s="307"/>
      <c r="IE1210" s="307"/>
      <c r="IF1210" s="307"/>
      <c r="IG1210" s="307"/>
      <c r="IH1210" s="307"/>
      <c r="II1210" s="307"/>
      <c r="IJ1210" s="307"/>
      <c r="IK1210" s="307"/>
      <c r="IL1210" s="307"/>
      <c r="IM1210" s="307"/>
      <c r="IN1210" s="307"/>
      <c r="IO1210" s="307"/>
      <c r="IP1210" s="307"/>
      <c r="IQ1210" s="307"/>
      <c r="IR1210" s="307"/>
      <c r="IS1210" s="307"/>
      <c r="IT1210" s="307"/>
      <c r="IU1210" s="307"/>
      <c r="IV1210" s="307"/>
      <c r="IW1210" s="307"/>
      <c r="IX1210" s="307"/>
      <c r="IY1210" s="307"/>
      <c r="IZ1210" s="307"/>
      <c r="JA1210" s="307"/>
      <c r="JB1210" s="307"/>
      <c r="JC1210" s="307"/>
      <c r="JD1210" s="307"/>
      <c r="JE1210" s="307"/>
      <c r="JF1210" s="307"/>
      <c r="JG1210" s="307"/>
      <c r="JH1210" s="307"/>
      <c r="JI1210" s="307"/>
      <c r="JJ1210" s="307"/>
      <c r="JK1210" s="307"/>
      <c r="JL1210" s="307"/>
      <c r="JM1210" s="307"/>
      <c r="JN1210" s="307"/>
      <c r="JO1210" s="307"/>
      <c r="JP1210" s="307"/>
      <c r="JQ1210" s="307"/>
      <c r="JR1210" s="307"/>
      <c r="JS1210" s="307"/>
      <c r="JT1210" s="307"/>
      <c r="JU1210" s="307"/>
      <c r="JV1210" s="307"/>
      <c r="JW1210" s="307"/>
      <c r="JX1210" s="307"/>
      <c r="JY1210" s="307"/>
      <c r="JZ1210" s="307"/>
      <c r="KA1210" s="307"/>
      <c r="KB1210" s="307"/>
      <c r="KC1210" s="307"/>
      <c r="KD1210" s="307"/>
      <c r="KE1210" s="307"/>
      <c r="KF1210" s="307"/>
      <c r="KG1210" s="307"/>
      <c r="KH1210" s="307"/>
      <c r="KI1210" s="307"/>
      <c r="KJ1210" s="307"/>
      <c r="KK1210" s="307"/>
      <c r="KL1210" s="307"/>
      <c r="KM1210" s="307"/>
      <c r="KN1210" s="307"/>
      <c r="KO1210" s="307"/>
      <c r="KP1210" s="307"/>
      <c r="KQ1210" s="307"/>
      <c r="KR1210" s="307"/>
      <c r="KS1210" s="307"/>
      <c r="KT1210" s="307"/>
    </row>
    <row r="1211" spans="14:306" s="56" customFormat="1" ht="15" customHeight="1">
      <c r="N1211" s="410"/>
      <c r="O1211" s="410"/>
      <c r="P1211" s="311"/>
      <c r="Q1211" s="311"/>
      <c r="R1211" s="311"/>
      <c r="AJ1211" s="451">
        <v>104</v>
      </c>
      <c r="AK1211" s="449">
        <v>103</v>
      </c>
      <c r="AL1211" s="449">
        <v>58</v>
      </c>
      <c r="AM1211" s="450" t="s">
        <v>1272</v>
      </c>
      <c r="AN1211" s="450" t="s">
        <v>407</v>
      </c>
      <c r="CB1211" s="307"/>
      <c r="CC1211" s="307"/>
      <c r="CD1211" s="307"/>
      <c r="CE1211" s="307"/>
      <c r="CF1211" s="307"/>
      <c r="CG1211" s="307"/>
      <c r="CH1211" s="307"/>
      <c r="CI1211" s="307"/>
      <c r="CJ1211" s="307"/>
      <c r="CK1211" s="307"/>
      <c r="CL1211" s="307"/>
      <c r="CM1211" s="307"/>
      <c r="CN1211" s="307"/>
      <c r="CO1211" s="307"/>
      <c r="CP1211" s="307"/>
      <c r="CQ1211" s="307"/>
      <c r="CR1211" s="307"/>
      <c r="CS1211" s="307"/>
      <c r="CT1211" s="307"/>
      <c r="CU1211" s="307"/>
      <c r="CV1211" s="307"/>
      <c r="CW1211" s="307"/>
      <c r="CX1211" s="307"/>
      <c r="CY1211" s="307"/>
      <c r="CZ1211" s="307"/>
      <c r="DA1211" s="307"/>
      <c r="DB1211" s="307"/>
      <c r="DC1211" s="307"/>
      <c r="DD1211" s="307"/>
      <c r="DE1211" s="307"/>
      <c r="DF1211" s="307"/>
      <c r="DG1211" s="307"/>
      <c r="DH1211" s="307"/>
      <c r="DI1211" s="390"/>
      <c r="DJ1211" s="390"/>
      <c r="DK1211" s="307"/>
      <c r="DL1211" s="307"/>
      <c r="DM1211" s="307"/>
      <c r="DN1211" s="307"/>
      <c r="DO1211" s="307"/>
      <c r="DP1211" s="307"/>
      <c r="DQ1211" s="307"/>
      <c r="DR1211" s="307"/>
      <c r="DS1211" s="307"/>
      <c r="DT1211" s="307"/>
      <c r="DU1211" s="307"/>
      <c r="DV1211" s="307"/>
      <c r="DW1211" s="307"/>
      <c r="DX1211" s="307"/>
      <c r="DY1211" s="307"/>
      <c r="DZ1211" s="307"/>
      <c r="EA1211" s="307"/>
      <c r="EB1211" s="307"/>
      <c r="EC1211" s="307"/>
      <c r="ED1211" s="307"/>
      <c r="EE1211" s="307"/>
      <c r="EF1211" s="307"/>
      <c r="EG1211" s="307"/>
      <c r="EH1211" s="307"/>
      <c r="EI1211" s="307"/>
      <c r="EJ1211" s="307"/>
      <c r="EK1211" s="307"/>
      <c r="EL1211" s="307"/>
      <c r="EM1211" s="307"/>
      <c r="EN1211" s="307"/>
      <c r="EO1211" s="307"/>
      <c r="EP1211" s="307"/>
      <c r="EQ1211" s="307"/>
      <c r="ER1211" s="307"/>
      <c r="ES1211" s="307"/>
      <c r="ET1211" s="307"/>
      <c r="EU1211" s="390"/>
      <c r="EV1211" s="390"/>
      <c r="EW1211" s="307"/>
      <c r="EX1211" s="307"/>
      <c r="EY1211" s="307"/>
      <c r="EZ1211" s="307"/>
      <c r="FA1211" s="307"/>
      <c r="FB1211" s="307"/>
      <c r="FC1211" s="307"/>
      <c r="FD1211" s="307"/>
      <c r="FE1211" s="307"/>
      <c r="FF1211" s="307"/>
      <c r="FG1211" s="307"/>
      <c r="FH1211" s="307"/>
      <c r="FI1211" s="307"/>
      <c r="FJ1211" s="307"/>
      <c r="FK1211" s="307"/>
      <c r="FL1211" s="307"/>
      <c r="FM1211" s="307"/>
      <c r="FN1211" s="307"/>
      <c r="FO1211" s="307"/>
      <c r="FP1211" s="307"/>
      <c r="FQ1211" s="307"/>
      <c r="FR1211" s="307"/>
      <c r="FS1211" s="307"/>
      <c r="FT1211" s="307"/>
      <c r="FU1211" s="307"/>
      <c r="FV1211" s="307"/>
      <c r="FW1211" s="307"/>
      <c r="FX1211" s="307"/>
      <c r="FY1211" s="307"/>
      <c r="FZ1211" s="307"/>
      <c r="GA1211" s="307"/>
      <c r="GB1211" s="307"/>
      <c r="GC1211" s="307"/>
      <c r="GD1211" s="307"/>
      <c r="GE1211" s="307"/>
      <c r="GF1211" s="307"/>
      <c r="GG1211" s="307"/>
      <c r="GH1211" s="307"/>
      <c r="GI1211" s="307"/>
      <c r="GJ1211" s="307"/>
      <c r="GK1211" s="307"/>
      <c r="GL1211" s="307"/>
      <c r="GM1211" s="307"/>
      <c r="GN1211" s="307"/>
      <c r="GO1211" s="307"/>
      <c r="GP1211" s="307"/>
      <c r="GQ1211" s="307"/>
      <c r="GR1211" s="307"/>
      <c r="GS1211" s="307"/>
      <c r="GT1211" s="307"/>
      <c r="GU1211" s="307"/>
      <c r="GV1211" s="307"/>
      <c r="GW1211" s="307"/>
      <c r="GX1211" s="307"/>
      <c r="GY1211" s="307"/>
      <c r="GZ1211" s="307"/>
      <c r="HA1211" s="307"/>
      <c r="HB1211" s="307"/>
      <c r="HC1211" s="307"/>
      <c r="HD1211" s="307"/>
      <c r="HE1211" s="307"/>
      <c r="HF1211" s="307"/>
      <c r="HG1211" s="307"/>
      <c r="HH1211" s="307"/>
      <c r="HI1211" s="307"/>
      <c r="HJ1211" s="307"/>
      <c r="HK1211" s="307"/>
      <c r="HL1211" s="307"/>
      <c r="HM1211" s="307"/>
      <c r="HN1211" s="307"/>
      <c r="HO1211" s="307"/>
      <c r="HP1211" s="307"/>
      <c r="HQ1211" s="307"/>
      <c r="HR1211" s="307"/>
      <c r="HS1211" s="307"/>
      <c r="HT1211" s="307"/>
      <c r="HU1211" s="307"/>
      <c r="HV1211" s="307"/>
      <c r="HW1211" s="307"/>
      <c r="HX1211" s="307"/>
      <c r="HY1211" s="307"/>
      <c r="HZ1211" s="307"/>
      <c r="IA1211" s="307"/>
      <c r="IB1211" s="307"/>
      <c r="IC1211" s="307"/>
      <c r="ID1211" s="307"/>
      <c r="IE1211" s="307"/>
      <c r="IF1211" s="307"/>
      <c r="IG1211" s="307"/>
      <c r="IH1211" s="307"/>
      <c r="II1211" s="307"/>
      <c r="IJ1211" s="307"/>
      <c r="IK1211" s="307"/>
      <c r="IL1211" s="307"/>
      <c r="IM1211" s="307"/>
      <c r="IN1211" s="307"/>
      <c r="IO1211" s="307"/>
      <c r="IP1211" s="307"/>
      <c r="IQ1211" s="307"/>
      <c r="IR1211" s="307"/>
      <c r="IS1211" s="307"/>
      <c r="IT1211" s="307"/>
      <c r="IU1211" s="307"/>
      <c r="IV1211" s="307"/>
      <c r="IW1211" s="307"/>
      <c r="IX1211" s="307"/>
      <c r="IY1211" s="307"/>
      <c r="IZ1211" s="307"/>
      <c r="JA1211" s="307"/>
      <c r="JB1211" s="307"/>
      <c r="JC1211" s="307"/>
      <c r="JD1211" s="307"/>
      <c r="JE1211" s="307"/>
      <c r="JF1211" s="307"/>
      <c r="JG1211" s="307"/>
      <c r="JH1211" s="307"/>
      <c r="JI1211" s="307"/>
      <c r="JJ1211" s="307"/>
      <c r="JK1211" s="307"/>
      <c r="JL1211" s="307"/>
      <c r="JM1211" s="307"/>
      <c r="JN1211" s="307"/>
      <c r="JO1211" s="307"/>
      <c r="JP1211" s="307"/>
      <c r="JQ1211" s="307"/>
      <c r="JR1211" s="307"/>
      <c r="JS1211" s="307"/>
      <c r="JT1211" s="307"/>
      <c r="JU1211" s="307"/>
      <c r="JV1211" s="307"/>
      <c r="JW1211" s="307"/>
      <c r="JX1211" s="307"/>
      <c r="JY1211" s="307"/>
      <c r="JZ1211" s="307"/>
      <c r="KA1211" s="307"/>
      <c r="KB1211" s="307"/>
      <c r="KC1211" s="307"/>
      <c r="KD1211" s="307"/>
      <c r="KE1211" s="307"/>
      <c r="KF1211" s="307"/>
      <c r="KG1211" s="307"/>
      <c r="KH1211" s="307"/>
      <c r="KI1211" s="307"/>
      <c r="KJ1211" s="307"/>
      <c r="KK1211" s="307"/>
      <c r="KL1211" s="307"/>
      <c r="KM1211" s="307"/>
      <c r="KN1211" s="307"/>
      <c r="KO1211" s="307"/>
      <c r="KP1211" s="307"/>
      <c r="KQ1211" s="307"/>
      <c r="KR1211" s="307"/>
      <c r="KS1211" s="307"/>
      <c r="KT1211" s="307"/>
    </row>
    <row r="1212" spans="14:306" s="56" customFormat="1" ht="15" customHeight="1">
      <c r="N1212" s="410"/>
      <c r="O1212" s="410"/>
      <c r="P1212" s="311"/>
      <c r="Q1212" s="311"/>
      <c r="R1212" s="311"/>
      <c r="AJ1212" s="451">
        <v>105</v>
      </c>
      <c r="AK1212" s="449">
        <v>104</v>
      </c>
      <c r="AL1212" s="449">
        <v>61</v>
      </c>
      <c r="AM1212" s="450" t="s">
        <v>1273</v>
      </c>
      <c r="AN1212" s="449" t="s">
        <v>409</v>
      </c>
      <c r="CB1212" s="307"/>
      <c r="CC1212" s="307"/>
      <c r="CD1212" s="307"/>
      <c r="CE1212" s="307"/>
      <c r="CF1212" s="307"/>
      <c r="CG1212" s="307"/>
      <c r="CH1212" s="307"/>
      <c r="CI1212" s="307"/>
      <c r="CJ1212" s="307"/>
      <c r="CK1212" s="307"/>
      <c r="CL1212" s="307"/>
      <c r="CM1212" s="307"/>
      <c r="CN1212" s="307"/>
      <c r="CO1212" s="307"/>
      <c r="CP1212" s="307"/>
      <c r="CQ1212" s="307"/>
      <c r="CR1212" s="307"/>
      <c r="CS1212" s="307"/>
      <c r="CT1212" s="307"/>
      <c r="CU1212" s="307"/>
      <c r="CV1212" s="307"/>
      <c r="CW1212" s="307"/>
      <c r="CX1212" s="307"/>
      <c r="CY1212" s="307"/>
      <c r="CZ1212" s="307"/>
      <c r="DA1212" s="307"/>
      <c r="DB1212" s="307"/>
      <c r="DC1212" s="307"/>
      <c r="DD1212" s="307"/>
      <c r="DE1212" s="307"/>
      <c r="DF1212" s="307"/>
      <c r="DG1212" s="307"/>
      <c r="DH1212" s="307"/>
      <c r="DI1212" s="390"/>
      <c r="DJ1212" s="390"/>
      <c r="DK1212" s="307"/>
      <c r="DL1212" s="307"/>
      <c r="DM1212" s="307"/>
      <c r="DN1212" s="307"/>
      <c r="DO1212" s="307"/>
      <c r="DP1212" s="307"/>
      <c r="DQ1212" s="307"/>
      <c r="DR1212" s="307"/>
      <c r="DS1212" s="307"/>
      <c r="DT1212" s="307"/>
      <c r="DU1212" s="307"/>
      <c r="DV1212" s="307"/>
      <c r="DW1212" s="307"/>
      <c r="DX1212" s="307"/>
      <c r="DY1212" s="307"/>
      <c r="DZ1212" s="307"/>
      <c r="EA1212" s="307"/>
      <c r="EB1212" s="307"/>
      <c r="EC1212" s="307"/>
      <c r="ED1212" s="307"/>
      <c r="EE1212" s="307"/>
      <c r="EF1212" s="307"/>
      <c r="EG1212" s="307"/>
      <c r="EH1212" s="307"/>
      <c r="EI1212" s="307"/>
      <c r="EJ1212" s="307"/>
      <c r="EK1212" s="307"/>
      <c r="EL1212" s="307"/>
      <c r="EM1212" s="307"/>
      <c r="EN1212" s="307"/>
      <c r="EO1212" s="307"/>
      <c r="EP1212" s="307"/>
      <c r="EQ1212" s="307"/>
      <c r="ER1212" s="307"/>
      <c r="ES1212" s="307"/>
      <c r="ET1212" s="307"/>
      <c r="EU1212" s="390"/>
      <c r="EV1212" s="390"/>
      <c r="EW1212" s="307"/>
      <c r="EX1212" s="307"/>
      <c r="EY1212" s="307"/>
      <c r="EZ1212" s="307"/>
      <c r="FA1212" s="307"/>
      <c r="FB1212" s="307"/>
      <c r="FC1212" s="307"/>
      <c r="FD1212" s="307"/>
      <c r="FE1212" s="307"/>
      <c r="FF1212" s="307"/>
      <c r="FG1212" s="307"/>
      <c r="FH1212" s="307"/>
      <c r="FI1212" s="307"/>
      <c r="FJ1212" s="307"/>
      <c r="FK1212" s="307"/>
      <c r="FL1212" s="307"/>
      <c r="FM1212" s="307"/>
      <c r="FN1212" s="307"/>
      <c r="FO1212" s="307"/>
      <c r="FP1212" s="307"/>
      <c r="FQ1212" s="307"/>
      <c r="FR1212" s="307"/>
      <c r="FS1212" s="307"/>
      <c r="FT1212" s="307"/>
      <c r="FU1212" s="307"/>
      <c r="FV1212" s="307"/>
      <c r="FW1212" s="307"/>
      <c r="FX1212" s="307"/>
      <c r="FY1212" s="307"/>
      <c r="FZ1212" s="307"/>
      <c r="GA1212" s="307"/>
      <c r="GB1212" s="307"/>
      <c r="GC1212" s="307"/>
      <c r="GD1212" s="307"/>
      <c r="GE1212" s="307"/>
      <c r="GF1212" s="307"/>
      <c r="GG1212" s="307"/>
      <c r="GH1212" s="307"/>
      <c r="GI1212" s="307"/>
      <c r="GJ1212" s="307"/>
      <c r="GK1212" s="307"/>
      <c r="GL1212" s="307"/>
      <c r="GM1212" s="307"/>
      <c r="GN1212" s="307"/>
      <c r="GO1212" s="307"/>
      <c r="GP1212" s="307"/>
      <c r="GQ1212" s="307"/>
      <c r="GR1212" s="307"/>
      <c r="GS1212" s="307"/>
      <c r="GT1212" s="307"/>
      <c r="GU1212" s="307"/>
      <c r="GV1212" s="307"/>
      <c r="GW1212" s="307"/>
      <c r="GX1212" s="307"/>
      <c r="GY1212" s="307"/>
      <c r="GZ1212" s="307"/>
      <c r="HA1212" s="307"/>
      <c r="HB1212" s="307"/>
      <c r="HC1212" s="307"/>
      <c r="HD1212" s="307"/>
      <c r="HE1212" s="307"/>
      <c r="HF1212" s="307"/>
      <c r="HG1212" s="307"/>
      <c r="HH1212" s="307"/>
      <c r="HI1212" s="307"/>
      <c r="HJ1212" s="307"/>
      <c r="HK1212" s="307"/>
      <c r="HL1212" s="307"/>
      <c r="HM1212" s="307"/>
      <c r="HN1212" s="307"/>
      <c r="HO1212" s="307"/>
      <c r="HP1212" s="307"/>
      <c r="HQ1212" s="307"/>
      <c r="HR1212" s="307"/>
      <c r="HS1212" s="307"/>
      <c r="HT1212" s="307"/>
      <c r="HU1212" s="307"/>
      <c r="HV1212" s="307"/>
      <c r="HW1212" s="307"/>
      <c r="HX1212" s="307"/>
      <c r="HY1212" s="307"/>
      <c r="HZ1212" s="307"/>
      <c r="IA1212" s="307"/>
      <c r="IB1212" s="307"/>
      <c r="IC1212" s="307"/>
      <c r="ID1212" s="307"/>
      <c r="IE1212" s="307"/>
      <c r="IF1212" s="307"/>
      <c r="IG1212" s="307"/>
      <c r="IH1212" s="307"/>
      <c r="II1212" s="307"/>
      <c r="IJ1212" s="307"/>
      <c r="IK1212" s="307"/>
      <c r="IL1212" s="307"/>
      <c r="IM1212" s="307"/>
      <c r="IN1212" s="307"/>
      <c r="IO1212" s="307"/>
      <c r="IP1212" s="307"/>
      <c r="IQ1212" s="307"/>
      <c r="IR1212" s="307"/>
      <c r="IS1212" s="307"/>
      <c r="IT1212" s="307"/>
      <c r="IU1212" s="307"/>
      <c r="IV1212" s="307"/>
      <c r="IW1212" s="307"/>
      <c r="IX1212" s="307"/>
      <c r="IY1212" s="307"/>
      <c r="IZ1212" s="307"/>
      <c r="JA1212" s="307"/>
      <c r="JB1212" s="307"/>
      <c r="JC1212" s="307"/>
      <c r="JD1212" s="307"/>
      <c r="JE1212" s="307"/>
      <c r="JF1212" s="307"/>
      <c r="JG1212" s="307"/>
      <c r="JH1212" s="307"/>
      <c r="JI1212" s="307"/>
      <c r="JJ1212" s="307"/>
      <c r="JK1212" s="307"/>
      <c r="JL1212" s="307"/>
      <c r="JM1212" s="307"/>
      <c r="JN1212" s="307"/>
      <c r="JO1212" s="307"/>
      <c r="JP1212" s="307"/>
      <c r="JQ1212" s="307"/>
      <c r="JR1212" s="307"/>
      <c r="JS1212" s="307"/>
      <c r="JT1212" s="307"/>
      <c r="JU1212" s="307"/>
      <c r="JV1212" s="307"/>
      <c r="JW1212" s="307"/>
      <c r="JX1212" s="307"/>
      <c r="JY1212" s="307"/>
      <c r="JZ1212" s="307"/>
      <c r="KA1212" s="307"/>
      <c r="KB1212" s="307"/>
      <c r="KC1212" s="307"/>
      <c r="KD1212" s="307"/>
      <c r="KE1212" s="307"/>
      <c r="KF1212" s="307"/>
      <c r="KG1212" s="307"/>
      <c r="KH1212" s="307"/>
      <c r="KI1212" s="307"/>
      <c r="KJ1212" s="307"/>
      <c r="KK1212" s="307"/>
      <c r="KL1212" s="307"/>
      <c r="KM1212" s="307"/>
      <c r="KN1212" s="307"/>
      <c r="KO1212" s="307"/>
      <c r="KP1212" s="307"/>
      <c r="KQ1212" s="307"/>
      <c r="KR1212" s="307"/>
      <c r="KS1212" s="307"/>
      <c r="KT1212" s="307"/>
    </row>
    <row r="1213" spans="14:306" s="56" customFormat="1" ht="15" customHeight="1">
      <c r="N1213" s="410"/>
      <c r="O1213" s="410"/>
      <c r="P1213" s="311"/>
      <c r="Q1213" s="311"/>
      <c r="R1213" s="311"/>
      <c r="AJ1213" s="451">
        <v>106</v>
      </c>
      <c r="AK1213" s="449">
        <v>105</v>
      </c>
      <c r="AL1213" s="449">
        <v>63</v>
      </c>
      <c r="AM1213" s="450" t="s">
        <v>1274</v>
      </c>
      <c r="AN1213" s="450" t="s">
        <v>411</v>
      </c>
      <c r="CB1213" s="307"/>
      <c r="CC1213" s="307"/>
      <c r="CD1213" s="307"/>
      <c r="CE1213" s="307"/>
      <c r="CF1213" s="307"/>
      <c r="CG1213" s="307"/>
      <c r="CH1213" s="307"/>
      <c r="CI1213" s="307"/>
      <c r="CJ1213" s="307"/>
      <c r="CK1213" s="307"/>
      <c r="CL1213" s="307"/>
      <c r="CM1213" s="307"/>
      <c r="CN1213" s="307"/>
      <c r="CO1213" s="307"/>
      <c r="CP1213" s="307"/>
      <c r="CQ1213" s="307"/>
      <c r="CR1213" s="307"/>
      <c r="CS1213" s="307"/>
      <c r="CT1213" s="307"/>
      <c r="CU1213" s="307"/>
      <c r="CV1213" s="307"/>
      <c r="CW1213" s="307"/>
      <c r="CX1213" s="307"/>
      <c r="CY1213" s="307"/>
      <c r="CZ1213" s="307"/>
      <c r="DA1213" s="307"/>
      <c r="DB1213" s="307"/>
      <c r="DC1213" s="307"/>
      <c r="DD1213" s="307"/>
      <c r="DE1213" s="307"/>
      <c r="DF1213" s="307"/>
      <c r="DG1213" s="307"/>
      <c r="DH1213" s="307"/>
      <c r="DI1213" s="390"/>
      <c r="DJ1213" s="390"/>
      <c r="DK1213" s="307"/>
      <c r="DL1213" s="307"/>
      <c r="DM1213" s="307"/>
      <c r="DN1213" s="307"/>
      <c r="DO1213" s="307"/>
      <c r="DP1213" s="307"/>
      <c r="DQ1213" s="307"/>
      <c r="DR1213" s="307"/>
      <c r="DS1213" s="307"/>
      <c r="DT1213" s="307"/>
      <c r="DU1213" s="307"/>
      <c r="DV1213" s="307"/>
      <c r="DW1213" s="307"/>
      <c r="DX1213" s="307"/>
      <c r="DY1213" s="307"/>
      <c r="DZ1213" s="307"/>
      <c r="EA1213" s="307"/>
      <c r="EB1213" s="307"/>
      <c r="EC1213" s="307"/>
      <c r="ED1213" s="307"/>
      <c r="EE1213" s="307"/>
      <c r="EF1213" s="307"/>
      <c r="EG1213" s="307"/>
      <c r="EH1213" s="307"/>
      <c r="EI1213" s="307"/>
      <c r="EJ1213" s="307"/>
      <c r="EK1213" s="307"/>
      <c r="EL1213" s="307"/>
      <c r="EM1213" s="307"/>
      <c r="EN1213" s="307"/>
      <c r="EO1213" s="307"/>
      <c r="EP1213" s="307"/>
      <c r="EQ1213" s="307"/>
      <c r="ER1213" s="307"/>
      <c r="ES1213" s="307"/>
      <c r="ET1213" s="307"/>
      <c r="EU1213" s="390"/>
      <c r="EV1213" s="390"/>
      <c r="EW1213" s="307"/>
      <c r="EX1213" s="307"/>
      <c r="EY1213" s="307"/>
      <c r="EZ1213" s="307"/>
      <c r="FA1213" s="307"/>
      <c r="FB1213" s="307"/>
      <c r="FC1213" s="307"/>
      <c r="FD1213" s="307"/>
      <c r="FE1213" s="307"/>
      <c r="FF1213" s="307"/>
      <c r="FG1213" s="307"/>
      <c r="FH1213" s="307"/>
      <c r="FI1213" s="307"/>
      <c r="FJ1213" s="307"/>
      <c r="FK1213" s="307"/>
      <c r="FL1213" s="307"/>
      <c r="FM1213" s="307"/>
      <c r="FN1213" s="307"/>
      <c r="FO1213" s="307"/>
      <c r="FP1213" s="307"/>
      <c r="FQ1213" s="307"/>
      <c r="FR1213" s="307"/>
      <c r="FS1213" s="307"/>
      <c r="FT1213" s="307"/>
      <c r="FU1213" s="307"/>
      <c r="FV1213" s="307"/>
      <c r="FW1213" s="307"/>
      <c r="FX1213" s="307"/>
      <c r="FY1213" s="307"/>
      <c r="FZ1213" s="307"/>
      <c r="GA1213" s="307"/>
      <c r="GB1213" s="307"/>
      <c r="GC1213" s="307"/>
      <c r="GD1213" s="307"/>
      <c r="GE1213" s="307"/>
      <c r="GF1213" s="307"/>
      <c r="GG1213" s="307"/>
      <c r="GH1213" s="307"/>
      <c r="GI1213" s="307"/>
      <c r="GJ1213" s="307"/>
      <c r="GK1213" s="307"/>
      <c r="GL1213" s="307"/>
      <c r="GM1213" s="307"/>
      <c r="GN1213" s="307"/>
      <c r="GO1213" s="307"/>
      <c r="GP1213" s="307"/>
      <c r="GQ1213" s="307"/>
      <c r="GR1213" s="307"/>
      <c r="GS1213" s="307"/>
      <c r="GT1213" s="307"/>
      <c r="GU1213" s="307"/>
      <c r="GV1213" s="307"/>
      <c r="GW1213" s="307"/>
      <c r="GX1213" s="307"/>
      <c r="GY1213" s="307"/>
      <c r="GZ1213" s="307"/>
      <c r="HA1213" s="307"/>
      <c r="HB1213" s="307"/>
      <c r="HC1213" s="307"/>
      <c r="HD1213" s="307"/>
      <c r="HE1213" s="307"/>
      <c r="HF1213" s="307"/>
      <c r="HG1213" s="307"/>
      <c r="HH1213" s="307"/>
      <c r="HI1213" s="307"/>
      <c r="HJ1213" s="307"/>
      <c r="HK1213" s="307"/>
      <c r="HL1213" s="307"/>
      <c r="HM1213" s="307"/>
      <c r="HN1213" s="307"/>
      <c r="HO1213" s="307"/>
      <c r="HP1213" s="307"/>
      <c r="HQ1213" s="307"/>
      <c r="HR1213" s="307"/>
      <c r="HS1213" s="307"/>
      <c r="HT1213" s="307"/>
      <c r="HU1213" s="307"/>
      <c r="HV1213" s="307"/>
      <c r="HW1213" s="307"/>
      <c r="HX1213" s="307"/>
      <c r="HY1213" s="307"/>
      <c r="HZ1213" s="307"/>
      <c r="IA1213" s="307"/>
      <c r="IB1213" s="307"/>
      <c r="IC1213" s="307"/>
      <c r="ID1213" s="307"/>
      <c r="IE1213" s="307"/>
      <c r="IF1213" s="307"/>
      <c r="IG1213" s="307"/>
      <c r="IH1213" s="307"/>
      <c r="II1213" s="307"/>
      <c r="IJ1213" s="307"/>
      <c r="IK1213" s="307"/>
      <c r="IL1213" s="307"/>
      <c r="IM1213" s="307"/>
      <c r="IN1213" s="307"/>
      <c r="IO1213" s="307"/>
      <c r="IP1213" s="307"/>
      <c r="IQ1213" s="307"/>
      <c r="IR1213" s="307"/>
      <c r="IS1213" s="307"/>
      <c r="IT1213" s="307"/>
      <c r="IU1213" s="307"/>
      <c r="IV1213" s="307"/>
      <c r="IW1213" s="307"/>
      <c r="IX1213" s="307"/>
      <c r="IY1213" s="307"/>
      <c r="IZ1213" s="307"/>
      <c r="JA1213" s="307"/>
      <c r="JB1213" s="307"/>
      <c r="JC1213" s="307"/>
      <c r="JD1213" s="307"/>
      <c r="JE1213" s="307"/>
      <c r="JF1213" s="307"/>
      <c r="JG1213" s="307"/>
      <c r="JH1213" s="307"/>
      <c r="JI1213" s="307"/>
      <c r="JJ1213" s="307"/>
      <c r="JK1213" s="307"/>
      <c r="JL1213" s="307"/>
      <c r="JM1213" s="307"/>
      <c r="JN1213" s="307"/>
      <c r="JO1213" s="307"/>
      <c r="JP1213" s="307"/>
      <c r="JQ1213" s="307"/>
      <c r="JR1213" s="307"/>
      <c r="JS1213" s="307"/>
      <c r="JT1213" s="307"/>
      <c r="JU1213" s="307"/>
      <c r="JV1213" s="307"/>
      <c r="JW1213" s="307"/>
      <c r="JX1213" s="307"/>
      <c r="JY1213" s="307"/>
      <c r="JZ1213" s="307"/>
      <c r="KA1213" s="307"/>
      <c r="KB1213" s="307"/>
      <c r="KC1213" s="307"/>
      <c r="KD1213" s="307"/>
      <c r="KE1213" s="307"/>
      <c r="KF1213" s="307"/>
      <c r="KG1213" s="307"/>
      <c r="KH1213" s="307"/>
      <c r="KI1213" s="307"/>
      <c r="KJ1213" s="307"/>
      <c r="KK1213" s="307"/>
      <c r="KL1213" s="307"/>
      <c r="KM1213" s="307"/>
      <c r="KN1213" s="307"/>
      <c r="KO1213" s="307"/>
      <c r="KP1213" s="307"/>
      <c r="KQ1213" s="307"/>
      <c r="KR1213" s="307"/>
      <c r="KS1213" s="307"/>
      <c r="KT1213" s="307"/>
    </row>
    <row r="1214" spans="14:306" s="56" customFormat="1" ht="15" customHeight="1">
      <c r="N1214" s="410"/>
      <c r="O1214" s="410"/>
      <c r="P1214" s="311"/>
      <c r="Q1214" s="311"/>
      <c r="R1214" s="311"/>
      <c r="AJ1214" s="451">
        <v>107</v>
      </c>
      <c r="AK1214" s="449">
        <v>105</v>
      </c>
      <c r="AL1214" s="449">
        <v>63</v>
      </c>
      <c r="AM1214" s="450" t="s">
        <v>1274</v>
      </c>
      <c r="AN1214" s="450" t="s">
        <v>411</v>
      </c>
      <c r="CB1214" s="307"/>
      <c r="CC1214" s="307"/>
      <c r="CD1214" s="307"/>
      <c r="CE1214" s="307"/>
      <c r="CF1214" s="307"/>
      <c r="CG1214" s="307"/>
      <c r="CH1214" s="307"/>
      <c r="CI1214" s="307"/>
      <c r="CJ1214" s="307"/>
      <c r="CK1214" s="307"/>
      <c r="CL1214" s="307"/>
      <c r="CM1214" s="307"/>
      <c r="CN1214" s="307"/>
      <c r="CO1214" s="307"/>
      <c r="CP1214" s="307"/>
      <c r="CQ1214" s="307"/>
      <c r="CR1214" s="307"/>
      <c r="CS1214" s="307"/>
      <c r="CT1214" s="307"/>
      <c r="CU1214" s="307"/>
      <c r="CV1214" s="307"/>
      <c r="CW1214" s="307"/>
      <c r="CX1214" s="307"/>
      <c r="CY1214" s="307"/>
      <c r="CZ1214" s="307"/>
      <c r="DA1214" s="307"/>
      <c r="DB1214" s="307"/>
      <c r="DC1214" s="307"/>
      <c r="DD1214" s="307"/>
      <c r="DE1214" s="307"/>
      <c r="DF1214" s="307"/>
      <c r="DG1214" s="307"/>
      <c r="DH1214" s="307"/>
      <c r="DI1214" s="390"/>
      <c r="DJ1214" s="390"/>
      <c r="DK1214" s="307"/>
      <c r="DL1214" s="307"/>
      <c r="DM1214" s="307"/>
      <c r="DN1214" s="307"/>
      <c r="DO1214" s="307"/>
      <c r="DP1214" s="307"/>
      <c r="DQ1214" s="307"/>
      <c r="DR1214" s="307"/>
      <c r="DS1214" s="307"/>
      <c r="DT1214" s="307"/>
      <c r="DU1214" s="307"/>
      <c r="DV1214" s="307"/>
      <c r="DW1214" s="307"/>
      <c r="DX1214" s="307"/>
      <c r="DY1214" s="307"/>
      <c r="DZ1214" s="307"/>
      <c r="EA1214" s="307"/>
      <c r="EB1214" s="307"/>
      <c r="EC1214" s="307"/>
      <c r="ED1214" s="307"/>
      <c r="EE1214" s="307"/>
      <c r="EF1214" s="307"/>
      <c r="EG1214" s="307"/>
      <c r="EH1214" s="307"/>
      <c r="EI1214" s="307"/>
      <c r="EJ1214" s="307"/>
      <c r="EK1214" s="307"/>
      <c r="EL1214" s="307"/>
      <c r="EM1214" s="307"/>
      <c r="EN1214" s="307"/>
      <c r="EO1214" s="307"/>
      <c r="EP1214" s="307"/>
      <c r="EQ1214" s="307"/>
      <c r="ER1214" s="307"/>
      <c r="ES1214" s="307"/>
      <c r="ET1214" s="307"/>
      <c r="EU1214" s="390"/>
      <c r="EV1214" s="390"/>
      <c r="EW1214" s="307"/>
      <c r="EX1214" s="307"/>
      <c r="EY1214" s="307"/>
      <c r="EZ1214" s="307"/>
      <c r="FA1214" s="307"/>
      <c r="FB1214" s="307"/>
      <c r="FC1214" s="307"/>
      <c r="FD1214" s="307"/>
      <c r="FE1214" s="307"/>
      <c r="FF1214" s="307"/>
      <c r="FG1214" s="307"/>
      <c r="FH1214" s="307"/>
      <c r="FI1214" s="307"/>
      <c r="FJ1214" s="307"/>
      <c r="FK1214" s="307"/>
      <c r="FL1214" s="307"/>
      <c r="FM1214" s="307"/>
      <c r="FN1214" s="307"/>
      <c r="FO1214" s="307"/>
      <c r="FP1214" s="307"/>
      <c r="FQ1214" s="307"/>
      <c r="FR1214" s="307"/>
      <c r="FS1214" s="307"/>
      <c r="FT1214" s="307"/>
      <c r="FU1214" s="307"/>
      <c r="FV1214" s="307"/>
      <c r="FW1214" s="307"/>
      <c r="FX1214" s="307"/>
      <c r="FY1214" s="307"/>
      <c r="FZ1214" s="307"/>
      <c r="GA1214" s="307"/>
      <c r="GB1214" s="307"/>
      <c r="GC1214" s="307"/>
      <c r="GD1214" s="307"/>
      <c r="GE1214" s="307"/>
      <c r="GF1214" s="307"/>
      <c r="GG1214" s="307"/>
      <c r="GH1214" s="307"/>
      <c r="GI1214" s="307"/>
      <c r="GJ1214" s="307"/>
      <c r="GK1214" s="307"/>
      <c r="GL1214" s="307"/>
      <c r="GM1214" s="307"/>
      <c r="GN1214" s="307"/>
      <c r="GO1214" s="307"/>
      <c r="GP1214" s="307"/>
      <c r="GQ1214" s="307"/>
      <c r="GR1214" s="307"/>
      <c r="GS1214" s="307"/>
      <c r="GT1214" s="307"/>
      <c r="GU1214" s="307"/>
      <c r="GV1214" s="307"/>
      <c r="GW1214" s="307"/>
      <c r="GX1214" s="307"/>
      <c r="GY1214" s="307"/>
      <c r="GZ1214" s="307"/>
      <c r="HA1214" s="307"/>
      <c r="HB1214" s="307"/>
      <c r="HC1214" s="307"/>
      <c r="HD1214" s="307"/>
      <c r="HE1214" s="307"/>
      <c r="HF1214" s="307"/>
      <c r="HG1214" s="307"/>
      <c r="HH1214" s="307"/>
      <c r="HI1214" s="307"/>
      <c r="HJ1214" s="307"/>
      <c r="HK1214" s="307"/>
      <c r="HL1214" s="307"/>
      <c r="HM1214" s="307"/>
      <c r="HN1214" s="307"/>
      <c r="HO1214" s="307"/>
      <c r="HP1214" s="307"/>
      <c r="HQ1214" s="307"/>
      <c r="HR1214" s="307"/>
      <c r="HS1214" s="307"/>
      <c r="HT1214" s="307"/>
      <c r="HU1214" s="307"/>
      <c r="HV1214" s="307"/>
      <c r="HW1214" s="307"/>
      <c r="HX1214" s="307"/>
      <c r="HY1214" s="307"/>
      <c r="HZ1214" s="307"/>
      <c r="IA1214" s="307"/>
      <c r="IB1214" s="307"/>
      <c r="IC1214" s="307"/>
      <c r="ID1214" s="307"/>
      <c r="IE1214" s="307"/>
      <c r="IF1214" s="307"/>
      <c r="IG1214" s="307"/>
      <c r="IH1214" s="307"/>
      <c r="II1214" s="307"/>
      <c r="IJ1214" s="307"/>
      <c r="IK1214" s="307"/>
      <c r="IL1214" s="307"/>
      <c r="IM1214" s="307"/>
      <c r="IN1214" s="307"/>
      <c r="IO1214" s="307"/>
      <c r="IP1214" s="307"/>
      <c r="IQ1214" s="307"/>
      <c r="IR1214" s="307"/>
      <c r="IS1214" s="307"/>
      <c r="IT1214" s="307"/>
      <c r="IU1214" s="307"/>
      <c r="IV1214" s="307"/>
      <c r="IW1214" s="307"/>
      <c r="IX1214" s="307"/>
      <c r="IY1214" s="307"/>
      <c r="IZ1214" s="307"/>
      <c r="JA1214" s="307"/>
      <c r="JB1214" s="307"/>
      <c r="JC1214" s="307"/>
      <c r="JD1214" s="307"/>
      <c r="JE1214" s="307"/>
      <c r="JF1214" s="307"/>
      <c r="JG1214" s="307"/>
      <c r="JH1214" s="307"/>
      <c r="JI1214" s="307"/>
      <c r="JJ1214" s="307"/>
      <c r="JK1214" s="307"/>
      <c r="JL1214" s="307"/>
      <c r="JM1214" s="307"/>
      <c r="JN1214" s="307"/>
      <c r="JO1214" s="307"/>
      <c r="JP1214" s="307"/>
      <c r="JQ1214" s="307"/>
      <c r="JR1214" s="307"/>
      <c r="JS1214" s="307"/>
      <c r="JT1214" s="307"/>
      <c r="JU1214" s="307"/>
      <c r="JV1214" s="307"/>
      <c r="JW1214" s="307"/>
      <c r="JX1214" s="307"/>
      <c r="JY1214" s="307"/>
      <c r="JZ1214" s="307"/>
      <c r="KA1214" s="307"/>
      <c r="KB1214" s="307"/>
      <c r="KC1214" s="307"/>
      <c r="KD1214" s="307"/>
      <c r="KE1214" s="307"/>
      <c r="KF1214" s="307"/>
      <c r="KG1214" s="307"/>
      <c r="KH1214" s="307"/>
      <c r="KI1214" s="307"/>
      <c r="KJ1214" s="307"/>
      <c r="KK1214" s="307"/>
      <c r="KL1214" s="307"/>
      <c r="KM1214" s="307"/>
      <c r="KN1214" s="307"/>
      <c r="KO1214" s="307"/>
      <c r="KP1214" s="307"/>
      <c r="KQ1214" s="307"/>
      <c r="KR1214" s="307"/>
      <c r="KS1214" s="307"/>
      <c r="KT1214" s="307"/>
    </row>
    <row r="1215" spans="14:306" s="56" customFormat="1" ht="15" customHeight="1">
      <c r="N1215" s="410"/>
      <c r="O1215" s="410"/>
      <c r="P1215" s="311"/>
      <c r="Q1215" s="311"/>
      <c r="R1215" s="311"/>
      <c r="AJ1215" s="451">
        <v>108</v>
      </c>
      <c r="AK1215" s="449">
        <v>106</v>
      </c>
      <c r="AL1215" s="449">
        <v>66</v>
      </c>
      <c r="AM1215" s="450" t="s">
        <v>1275</v>
      </c>
      <c r="AN1215" s="450" t="s">
        <v>412</v>
      </c>
      <c r="CB1215" s="307"/>
      <c r="CC1215" s="307"/>
      <c r="CD1215" s="307"/>
      <c r="CE1215" s="307"/>
      <c r="CF1215" s="307"/>
      <c r="CG1215" s="307"/>
      <c r="CH1215" s="307"/>
      <c r="CI1215" s="307"/>
      <c r="CJ1215" s="307"/>
      <c r="CK1215" s="307"/>
      <c r="CL1215" s="307"/>
      <c r="CM1215" s="307"/>
      <c r="CN1215" s="307"/>
      <c r="CO1215" s="307"/>
      <c r="CP1215" s="307"/>
      <c r="CQ1215" s="307"/>
      <c r="CR1215" s="307"/>
      <c r="CS1215" s="307"/>
      <c r="CT1215" s="307"/>
      <c r="CU1215" s="307"/>
      <c r="CV1215" s="307"/>
      <c r="CW1215" s="307"/>
      <c r="CX1215" s="307"/>
      <c r="CY1215" s="307"/>
      <c r="CZ1215" s="307"/>
      <c r="DA1215" s="307"/>
      <c r="DB1215" s="307"/>
      <c r="DC1215" s="307"/>
      <c r="DD1215" s="307"/>
      <c r="DE1215" s="307"/>
      <c r="DF1215" s="307"/>
      <c r="DG1215" s="307"/>
      <c r="DH1215" s="307"/>
      <c r="DI1215" s="390"/>
      <c r="DJ1215" s="390"/>
      <c r="DK1215" s="307"/>
      <c r="DL1215" s="307"/>
      <c r="DM1215" s="307"/>
      <c r="DN1215" s="307"/>
      <c r="DO1215" s="307"/>
      <c r="DP1215" s="307"/>
      <c r="DQ1215" s="307"/>
      <c r="DR1215" s="307"/>
      <c r="DS1215" s="307"/>
      <c r="DT1215" s="307"/>
      <c r="DU1215" s="307"/>
      <c r="DV1215" s="307"/>
      <c r="DW1215" s="307"/>
      <c r="DX1215" s="307"/>
      <c r="DY1215" s="307"/>
      <c r="DZ1215" s="307"/>
      <c r="EA1215" s="307"/>
      <c r="EB1215" s="307"/>
      <c r="EC1215" s="307"/>
      <c r="ED1215" s="307"/>
      <c r="EE1215" s="307"/>
      <c r="EF1215" s="307"/>
      <c r="EG1215" s="307"/>
      <c r="EH1215" s="307"/>
      <c r="EI1215" s="307"/>
      <c r="EJ1215" s="307"/>
      <c r="EK1215" s="307"/>
      <c r="EL1215" s="307"/>
      <c r="EM1215" s="307"/>
      <c r="EN1215" s="307"/>
      <c r="EO1215" s="307"/>
      <c r="EP1215" s="307"/>
      <c r="EQ1215" s="307"/>
      <c r="ER1215" s="307"/>
      <c r="ES1215" s="307"/>
      <c r="ET1215" s="307"/>
      <c r="EU1215" s="390"/>
      <c r="EV1215" s="390"/>
      <c r="EW1215" s="307"/>
      <c r="EX1215" s="307"/>
      <c r="EY1215" s="307"/>
      <c r="EZ1215" s="307"/>
      <c r="FA1215" s="307"/>
      <c r="FB1215" s="307"/>
      <c r="FC1215" s="307"/>
      <c r="FD1215" s="307"/>
      <c r="FE1215" s="307"/>
      <c r="FF1215" s="307"/>
      <c r="FG1215" s="307"/>
      <c r="FH1215" s="307"/>
      <c r="FI1215" s="307"/>
      <c r="FJ1215" s="307"/>
      <c r="FK1215" s="307"/>
      <c r="FL1215" s="307"/>
      <c r="FM1215" s="307"/>
      <c r="FN1215" s="307"/>
      <c r="FO1215" s="307"/>
      <c r="FP1215" s="307"/>
      <c r="FQ1215" s="307"/>
      <c r="FR1215" s="307"/>
      <c r="FS1215" s="307"/>
      <c r="FT1215" s="307"/>
      <c r="FU1215" s="307"/>
      <c r="FV1215" s="307"/>
      <c r="FW1215" s="307"/>
      <c r="FX1215" s="307"/>
      <c r="FY1215" s="307"/>
      <c r="FZ1215" s="307"/>
      <c r="GA1215" s="307"/>
      <c r="GB1215" s="307"/>
      <c r="GC1215" s="307"/>
      <c r="GD1215" s="307"/>
      <c r="GE1215" s="307"/>
      <c r="GF1215" s="307"/>
      <c r="GG1215" s="307"/>
      <c r="GH1215" s="307"/>
      <c r="GI1215" s="307"/>
      <c r="GJ1215" s="307"/>
      <c r="GK1215" s="307"/>
      <c r="GL1215" s="307"/>
      <c r="GM1215" s="307"/>
      <c r="GN1215" s="307"/>
      <c r="GO1215" s="307"/>
      <c r="GP1215" s="307"/>
      <c r="GQ1215" s="307"/>
      <c r="GR1215" s="307"/>
      <c r="GS1215" s="307"/>
      <c r="GT1215" s="307"/>
      <c r="GU1215" s="307"/>
      <c r="GV1215" s="307"/>
      <c r="GW1215" s="307"/>
      <c r="GX1215" s="307"/>
      <c r="GY1215" s="307"/>
      <c r="GZ1215" s="307"/>
      <c r="HA1215" s="307"/>
      <c r="HB1215" s="307"/>
      <c r="HC1215" s="307"/>
      <c r="HD1215" s="307"/>
      <c r="HE1215" s="307"/>
      <c r="HF1215" s="307"/>
      <c r="HG1215" s="307"/>
      <c r="HH1215" s="307"/>
      <c r="HI1215" s="307"/>
      <c r="HJ1215" s="307"/>
      <c r="HK1215" s="307"/>
      <c r="HL1215" s="307"/>
      <c r="HM1215" s="307"/>
      <c r="HN1215" s="307"/>
      <c r="HO1215" s="307"/>
      <c r="HP1215" s="307"/>
      <c r="HQ1215" s="307"/>
      <c r="HR1215" s="307"/>
      <c r="HS1215" s="307"/>
      <c r="HT1215" s="307"/>
      <c r="HU1215" s="307"/>
      <c r="HV1215" s="307"/>
      <c r="HW1215" s="307"/>
      <c r="HX1215" s="307"/>
      <c r="HY1215" s="307"/>
      <c r="HZ1215" s="307"/>
      <c r="IA1215" s="307"/>
      <c r="IB1215" s="307"/>
      <c r="IC1215" s="307"/>
      <c r="ID1215" s="307"/>
      <c r="IE1215" s="307"/>
      <c r="IF1215" s="307"/>
      <c r="IG1215" s="307"/>
      <c r="IH1215" s="307"/>
      <c r="II1215" s="307"/>
      <c r="IJ1215" s="307"/>
      <c r="IK1215" s="307"/>
      <c r="IL1215" s="307"/>
      <c r="IM1215" s="307"/>
      <c r="IN1215" s="307"/>
      <c r="IO1215" s="307"/>
      <c r="IP1215" s="307"/>
      <c r="IQ1215" s="307"/>
      <c r="IR1215" s="307"/>
      <c r="IS1215" s="307"/>
      <c r="IT1215" s="307"/>
      <c r="IU1215" s="307"/>
      <c r="IV1215" s="307"/>
      <c r="IW1215" s="307"/>
      <c r="IX1215" s="307"/>
      <c r="IY1215" s="307"/>
      <c r="IZ1215" s="307"/>
      <c r="JA1215" s="307"/>
      <c r="JB1215" s="307"/>
      <c r="JC1215" s="307"/>
      <c r="JD1215" s="307"/>
      <c r="JE1215" s="307"/>
      <c r="JF1215" s="307"/>
      <c r="JG1215" s="307"/>
      <c r="JH1215" s="307"/>
      <c r="JI1215" s="307"/>
      <c r="JJ1215" s="307"/>
      <c r="JK1215" s="307"/>
      <c r="JL1215" s="307"/>
      <c r="JM1215" s="307"/>
      <c r="JN1215" s="307"/>
      <c r="JO1215" s="307"/>
      <c r="JP1215" s="307"/>
      <c r="JQ1215" s="307"/>
      <c r="JR1215" s="307"/>
      <c r="JS1215" s="307"/>
      <c r="JT1215" s="307"/>
      <c r="JU1215" s="307"/>
      <c r="JV1215" s="307"/>
      <c r="JW1215" s="307"/>
      <c r="JX1215" s="307"/>
      <c r="JY1215" s="307"/>
      <c r="JZ1215" s="307"/>
      <c r="KA1215" s="307"/>
      <c r="KB1215" s="307"/>
      <c r="KC1215" s="307"/>
      <c r="KD1215" s="307"/>
      <c r="KE1215" s="307"/>
      <c r="KF1215" s="307"/>
      <c r="KG1215" s="307"/>
      <c r="KH1215" s="307"/>
      <c r="KI1215" s="307"/>
      <c r="KJ1215" s="307"/>
      <c r="KK1215" s="307"/>
      <c r="KL1215" s="307"/>
      <c r="KM1215" s="307"/>
      <c r="KN1215" s="307"/>
      <c r="KO1215" s="307"/>
      <c r="KP1215" s="307"/>
      <c r="KQ1215" s="307"/>
      <c r="KR1215" s="307"/>
      <c r="KS1215" s="307"/>
      <c r="KT1215" s="307"/>
    </row>
    <row r="1216" spans="14:306" s="56" customFormat="1" ht="15" customHeight="1">
      <c r="N1216" s="410"/>
      <c r="O1216" s="410"/>
      <c r="P1216" s="311"/>
      <c r="Q1216" s="311"/>
      <c r="R1216" s="311"/>
      <c r="AJ1216" s="451">
        <v>109</v>
      </c>
      <c r="AK1216" s="449">
        <v>107</v>
      </c>
      <c r="AL1216" s="449">
        <v>68</v>
      </c>
      <c r="AM1216" s="450" t="s">
        <v>1276</v>
      </c>
      <c r="AN1216" s="450" t="s">
        <v>413</v>
      </c>
      <c r="CB1216" s="307"/>
      <c r="CC1216" s="307"/>
      <c r="CD1216" s="307"/>
      <c r="CE1216" s="307"/>
      <c r="CF1216" s="307"/>
      <c r="CG1216" s="307"/>
      <c r="CH1216" s="307"/>
      <c r="CI1216" s="307"/>
      <c r="CJ1216" s="307"/>
      <c r="CK1216" s="307"/>
      <c r="CL1216" s="307"/>
      <c r="CM1216" s="307"/>
      <c r="CN1216" s="307"/>
      <c r="CO1216" s="307"/>
      <c r="CP1216" s="307"/>
      <c r="CQ1216" s="307"/>
      <c r="CR1216" s="307"/>
      <c r="CS1216" s="307"/>
      <c r="CT1216" s="307"/>
      <c r="CU1216" s="307"/>
      <c r="CV1216" s="307"/>
      <c r="CW1216" s="307"/>
      <c r="CX1216" s="307"/>
      <c r="CY1216" s="307"/>
      <c r="CZ1216" s="307"/>
      <c r="DA1216" s="307"/>
      <c r="DB1216" s="307"/>
      <c r="DC1216" s="307"/>
      <c r="DD1216" s="307"/>
      <c r="DE1216" s="307"/>
      <c r="DF1216" s="307"/>
      <c r="DG1216" s="307"/>
      <c r="DH1216" s="307"/>
      <c r="DI1216" s="390"/>
      <c r="DJ1216" s="390"/>
      <c r="DK1216" s="307"/>
      <c r="DL1216" s="307"/>
      <c r="DM1216" s="307"/>
      <c r="DN1216" s="307"/>
      <c r="DO1216" s="307"/>
      <c r="DP1216" s="307"/>
      <c r="DQ1216" s="307"/>
      <c r="DR1216" s="307"/>
      <c r="DS1216" s="307"/>
      <c r="DT1216" s="307"/>
      <c r="DU1216" s="307"/>
      <c r="DV1216" s="307"/>
      <c r="DW1216" s="307"/>
      <c r="DX1216" s="307"/>
      <c r="DY1216" s="307"/>
      <c r="DZ1216" s="307"/>
      <c r="EA1216" s="307"/>
      <c r="EB1216" s="307"/>
      <c r="EC1216" s="307"/>
      <c r="ED1216" s="307"/>
      <c r="EE1216" s="307"/>
      <c r="EF1216" s="307"/>
      <c r="EG1216" s="307"/>
      <c r="EH1216" s="307"/>
      <c r="EI1216" s="307"/>
      <c r="EJ1216" s="307"/>
      <c r="EK1216" s="307"/>
      <c r="EL1216" s="307"/>
      <c r="EM1216" s="307"/>
      <c r="EN1216" s="307"/>
      <c r="EO1216" s="307"/>
      <c r="EP1216" s="307"/>
      <c r="EQ1216" s="307"/>
      <c r="ER1216" s="307"/>
      <c r="ES1216" s="307"/>
      <c r="ET1216" s="307"/>
      <c r="EU1216" s="390"/>
      <c r="EV1216" s="390"/>
      <c r="EW1216" s="307"/>
      <c r="EX1216" s="307"/>
      <c r="EY1216" s="307"/>
      <c r="EZ1216" s="307"/>
      <c r="FA1216" s="307"/>
      <c r="FB1216" s="307"/>
      <c r="FC1216" s="307"/>
      <c r="FD1216" s="307"/>
      <c r="FE1216" s="307"/>
      <c r="FF1216" s="307"/>
      <c r="FG1216" s="307"/>
      <c r="FH1216" s="307"/>
      <c r="FI1216" s="307"/>
      <c r="FJ1216" s="307"/>
      <c r="FK1216" s="307"/>
      <c r="FL1216" s="307"/>
      <c r="FM1216" s="307"/>
      <c r="FN1216" s="307"/>
      <c r="FO1216" s="307"/>
      <c r="FP1216" s="307"/>
      <c r="FQ1216" s="307"/>
      <c r="FR1216" s="307"/>
      <c r="FS1216" s="307"/>
      <c r="FT1216" s="307"/>
      <c r="FU1216" s="307"/>
      <c r="FV1216" s="307"/>
      <c r="FW1216" s="307"/>
      <c r="FX1216" s="307"/>
      <c r="FY1216" s="307"/>
      <c r="FZ1216" s="307"/>
      <c r="GA1216" s="307"/>
      <c r="GB1216" s="307"/>
      <c r="GC1216" s="307"/>
      <c r="GD1216" s="307"/>
      <c r="GE1216" s="307"/>
      <c r="GF1216" s="307"/>
      <c r="GG1216" s="307"/>
      <c r="GH1216" s="307"/>
      <c r="GI1216" s="307"/>
      <c r="GJ1216" s="307"/>
      <c r="GK1216" s="307"/>
      <c r="GL1216" s="307"/>
      <c r="GM1216" s="307"/>
      <c r="GN1216" s="307"/>
      <c r="GO1216" s="307"/>
      <c r="GP1216" s="307"/>
      <c r="GQ1216" s="307"/>
      <c r="GR1216" s="307"/>
      <c r="GS1216" s="307"/>
      <c r="GT1216" s="307"/>
      <c r="GU1216" s="307"/>
      <c r="GV1216" s="307"/>
      <c r="GW1216" s="307"/>
      <c r="GX1216" s="307"/>
      <c r="GY1216" s="307"/>
      <c r="GZ1216" s="307"/>
      <c r="HA1216" s="307"/>
      <c r="HB1216" s="307"/>
      <c r="HC1216" s="307"/>
      <c r="HD1216" s="307"/>
      <c r="HE1216" s="307"/>
      <c r="HF1216" s="307"/>
      <c r="HG1216" s="307"/>
      <c r="HH1216" s="307"/>
      <c r="HI1216" s="307"/>
      <c r="HJ1216" s="307"/>
      <c r="HK1216" s="307"/>
      <c r="HL1216" s="307"/>
      <c r="HM1216" s="307"/>
      <c r="HN1216" s="307"/>
      <c r="HO1216" s="307"/>
      <c r="HP1216" s="307"/>
      <c r="HQ1216" s="307"/>
      <c r="HR1216" s="307"/>
      <c r="HS1216" s="307"/>
      <c r="HT1216" s="307"/>
      <c r="HU1216" s="307"/>
      <c r="HV1216" s="307"/>
      <c r="HW1216" s="307"/>
      <c r="HX1216" s="307"/>
      <c r="HY1216" s="307"/>
      <c r="HZ1216" s="307"/>
      <c r="IA1216" s="307"/>
      <c r="IB1216" s="307"/>
      <c r="IC1216" s="307"/>
      <c r="ID1216" s="307"/>
      <c r="IE1216" s="307"/>
      <c r="IF1216" s="307"/>
      <c r="IG1216" s="307"/>
      <c r="IH1216" s="307"/>
      <c r="II1216" s="307"/>
      <c r="IJ1216" s="307"/>
      <c r="IK1216" s="307"/>
      <c r="IL1216" s="307"/>
      <c r="IM1216" s="307"/>
      <c r="IN1216" s="307"/>
      <c r="IO1216" s="307"/>
      <c r="IP1216" s="307"/>
      <c r="IQ1216" s="307"/>
      <c r="IR1216" s="307"/>
      <c r="IS1216" s="307"/>
      <c r="IT1216" s="307"/>
      <c r="IU1216" s="307"/>
      <c r="IV1216" s="307"/>
      <c r="IW1216" s="307"/>
      <c r="IX1216" s="307"/>
      <c r="IY1216" s="307"/>
      <c r="IZ1216" s="307"/>
      <c r="JA1216" s="307"/>
      <c r="JB1216" s="307"/>
      <c r="JC1216" s="307"/>
      <c r="JD1216" s="307"/>
      <c r="JE1216" s="307"/>
      <c r="JF1216" s="307"/>
      <c r="JG1216" s="307"/>
      <c r="JH1216" s="307"/>
      <c r="JI1216" s="307"/>
      <c r="JJ1216" s="307"/>
      <c r="JK1216" s="307"/>
      <c r="JL1216" s="307"/>
      <c r="JM1216" s="307"/>
      <c r="JN1216" s="307"/>
      <c r="JO1216" s="307"/>
      <c r="JP1216" s="307"/>
      <c r="JQ1216" s="307"/>
      <c r="JR1216" s="307"/>
      <c r="JS1216" s="307"/>
      <c r="JT1216" s="307"/>
      <c r="JU1216" s="307"/>
      <c r="JV1216" s="307"/>
      <c r="JW1216" s="307"/>
      <c r="JX1216" s="307"/>
      <c r="JY1216" s="307"/>
      <c r="JZ1216" s="307"/>
      <c r="KA1216" s="307"/>
      <c r="KB1216" s="307"/>
      <c r="KC1216" s="307"/>
      <c r="KD1216" s="307"/>
      <c r="KE1216" s="307"/>
      <c r="KF1216" s="307"/>
      <c r="KG1216" s="307"/>
      <c r="KH1216" s="307"/>
      <c r="KI1216" s="307"/>
      <c r="KJ1216" s="307"/>
      <c r="KK1216" s="307"/>
      <c r="KL1216" s="307"/>
      <c r="KM1216" s="307"/>
      <c r="KN1216" s="307"/>
      <c r="KO1216" s="307"/>
      <c r="KP1216" s="307"/>
      <c r="KQ1216" s="307"/>
      <c r="KR1216" s="307"/>
      <c r="KS1216" s="307"/>
      <c r="KT1216" s="307"/>
    </row>
    <row r="1217" spans="14:306" s="56" customFormat="1" ht="15" customHeight="1">
      <c r="N1217" s="410"/>
      <c r="O1217" s="410"/>
      <c r="P1217" s="311"/>
      <c r="Q1217" s="311"/>
      <c r="R1217" s="311"/>
      <c r="AJ1217" s="451">
        <v>110</v>
      </c>
      <c r="AK1217" s="449">
        <v>107</v>
      </c>
      <c r="AL1217" s="449">
        <v>68</v>
      </c>
      <c r="AM1217" s="450" t="s">
        <v>1276</v>
      </c>
      <c r="AN1217" s="450" t="s">
        <v>413</v>
      </c>
      <c r="CB1217" s="307"/>
      <c r="CC1217" s="307"/>
      <c r="CD1217" s="307"/>
      <c r="CE1217" s="307"/>
      <c r="CF1217" s="307"/>
      <c r="CG1217" s="307"/>
      <c r="CH1217" s="307"/>
      <c r="CI1217" s="307"/>
      <c r="CJ1217" s="307"/>
      <c r="CK1217" s="307"/>
      <c r="CL1217" s="307"/>
      <c r="CM1217" s="307"/>
      <c r="CN1217" s="307"/>
      <c r="CO1217" s="307"/>
      <c r="CP1217" s="307"/>
      <c r="CQ1217" s="307"/>
      <c r="CR1217" s="307"/>
      <c r="CS1217" s="307"/>
      <c r="CT1217" s="307"/>
      <c r="CU1217" s="307"/>
      <c r="CV1217" s="307"/>
      <c r="CW1217" s="307"/>
      <c r="CX1217" s="307"/>
      <c r="CY1217" s="307"/>
      <c r="CZ1217" s="307"/>
      <c r="DA1217" s="307"/>
      <c r="DB1217" s="307"/>
      <c r="DC1217" s="307"/>
      <c r="DD1217" s="307"/>
      <c r="DE1217" s="307"/>
      <c r="DF1217" s="307"/>
      <c r="DG1217" s="307"/>
      <c r="DH1217" s="307"/>
      <c r="DI1217" s="390"/>
      <c r="DJ1217" s="390"/>
      <c r="DK1217" s="307"/>
      <c r="DL1217" s="307"/>
      <c r="DM1217" s="307"/>
      <c r="DN1217" s="307"/>
      <c r="DO1217" s="307"/>
      <c r="DP1217" s="307"/>
      <c r="DQ1217" s="307"/>
      <c r="DR1217" s="307"/>
      <c r="DS1217" s="307"/>
      <c r="DT1217" s="307"/>
      <c r="DU1217" s="307"/>
      <c r="DV1217" s="307"/>
      <c r="DW1217" s="307"/>
      <c r="DX1217" s="307"/>
      <c r="DY1217" s="307"/>
      <c r="DZ1217" s="307"/>
      <c r="EA1217" s="307"/>
      <c r="EB1217" s="307"/>
      <c r="EC1217" s="307"/>
      <c r="ED1217" s="307"/>
      <c r="EE1217" s="307"/>
      <c r="EF1217" s="307"/>
      <c r="EG1217" s="307"/>
      <c r="EH1217" s="307"/>
      <c r="EI1217" s="307"/>
      <c r="EJ1217" s="307"/>
      <c r="EK1217" s="307"/>
      <c r="EL1217" s="307"/>
      <c r="EM1217" s="307"/>
      <c r="EN1217" s="307"/>
      <c r="EO1217" s="307"/>
      <c r="EP1217" s="307"/>
      <c r="EQ1217" s="307"/>
      <c r="ER1217" s="307"/>
      <c r="ES1217" s="307"/>
      <c r="ET1217" s="307"/>
      <c r="EU1217" s="390"/>
      <c r="EV1217" s="390"/>
      <c r="EW1217" s="307"/>
      <c r="EX1217" s="307"/>
      <c r="EY1217" s="307"/>
      <c r="EZ1217" s="307"/>
      <c r="FA1217" s="307"/>
      <c r="FB1217" s="307"/>
      <c r="FC1217" s="307"/>
      <c r="FD1217" s="307"/>
      <c r="FE1217" s="307"/>
      <c r="FF1217" s="307"/>
      <c r="FG1217" s="307"/>
      <c r="FH1217" s="307"/>
      <c r="FI1217" s="307"/>
      <c r="FJ1217" s="307"/>
      <c r="FK1217" s="307"/>
      <c r="FL1217" s="307"/>
      <c r="FM1217" s="307"/>
      <c r="FN1217" s="307"/>
      <c r="FO1217" s="307"/>
      <c r="FP1217" s="307"/>
      <c r="FQ1217" s="307"/>
      <c r="FR1217" s="307"/>
      <c r="FS1217" s="307"/>
      <c r="FT1217" s="307"/>
      <c r="FU1217" s="307"/>
      <c r="FV1217" s="307"/>
      <c r="FW1217" s="307"/>
      <c r="FX1217" s="307"/>
      <c r="FY1217" s="307"/>
      <c r="FZ1217" s="307"/>
      <c r="GA1217" s="307"/>
      <c r="GB1217" s="307"/>
      <c r="GC1217" s="307"/>
      <c r="GD1217" s="307"/>
      <c r="GE1217" s="307"/>
      <c r="GF1217" s="307"/>
      <c r="GG1217" s="307"/>
      <c r="GH1217" s="307"/>
      <c r="GI1217" s="307"/>
      <c r="GJ1217" s="307"/>
      <c r="GK1217" s="307"/>
      <c r="GL1217" s="307"/>
      <c r="GM1217" s="307"/>
      <c r="GN1217" s="307"/>
      <c r="GO1217" s="307"/>
      <c r="GP1217" s="307"/>
      <c r="GQ1217" s="307"/>
      <c r="GR1217" s="307"/>
      <c r="GS1217" s="307"/>
      <c r="GT1217" s="307"/>
      <c r="GU1217" s="307"/>
      <c r="GV1217" s="307"/>
      <c r="GW1217" s="307"/>
      <c r="GX1217" s="307"/>
      <c r="GY1217" s="307"/>
      <c r="GZ1217" s="307"/>
      <c r="HA1217" s="307"/>
      <c r="HB1217" s="307"/>
      <c r="HC1217" s="307"/>
      <c r="HD1217" s="307"/>
      <c r="HE1217" s="307"/>
      <c r="HF1217" s="307"/>
      <c r="HG1217" s="307"/>
      <c r="HH1217" s="307"/>
      <c r="HI1217" s="307"/>
      <c r="HJ1217" s="307"/>
      <c r="HK1217" s="307"/>
      <c r="HL1217" s="307"/>
      <c r="HM1217" s="307"/>
      <c r="HN1217" s="307"/>
      <c r="HO1217" s="307"/>
      <c r="HP1217" s="307"/>
      <c r="HQ1217" s="307"/>
      <c r="HR1217" s="307"/>
      <c r="HS1217" s="307"/>
      <c r="HT1217" s="307"/>
      <c r="HU1217" s="307"/>
      <c r="HV1217" s="307"/>
      <c r="HW1217" s="307"/>
      <c r="HX1217" s="307"/>
      <c r="HY1217" s="307"/>
      <c r="HZ1217" s="307"/>
      <c r="IA1217" s="307"/>
      <c r="IB1217" s="307"/>
      <c r="IC1217" s="307"/>
      <c r="ID1217" s="307"/>
      <c r="IE1217" s="307"/>
      <c r="IF1217" s="307"/>
      <c r="IG1217" s="307"/>
      <c r="IH1217" s="307"/>
      <c r="II1217" s="307"/>
      <c r="IJ1217" s="307"/>
      <c r="IK1217" s="307"/>
      <c r="IL1217" s="307"/>
      <c r="IM1217" s="307"/>
      <c r="IN1217" s="307"/>
      <c r="IO1217" s="307"/>
      <c r="IP1217" s="307"/>
      <c r="IQ1217" s="307"/>
      <c r="IR1217" s="307"/>
      <c r="IS1217" s="307"/>
      <c r="IT1217" s="307"/>
      <c r="IU1217" s="307"/>
      <c r="IV1217" s="307"/>
      <c r="IW1217" s="307"/>
      <c r="IX1217" s="307"/>
      <c r="IY1217" s="307"/>
      <c r="IZ1217" s="307"/>
      <c r="JA1217" s="307"/>
      <c r="JB1217" s="307"/>
      <c r="JC1217" s="307"/>
      <c r="JD1217" s="307"/>
      <c r="JE1217" s="307"/>
      <c r="JF1217" s="307"/>
      <c r="JG1217" s="307"/>
      <c r="JH1217" s="307"/>
      <c r="JI1217" s="307"/>
      <c r="JJ1217" s="307"/>
      <c r="JK1217" s="307"/>
      <c r="JL1217" s="307"/>
      <c r="JM1217" s="307"/>
      <c r="JN1217" s="307"/>
      <c r="JO1217" s="307"/>
      <c r="JP1217" s="307"/>
      <c r="JQ1217" s="307"/>
      <c r="JR1217" s="307"/>
      <c r="JS1217" s="307"/>
      <c r="JT1217" s="307"/>
      <c r="JU1217" s="307"/>
      <c r="JV1217" s="307"/>
      <c r="JW1217" s="307"/>
      <c r="JX1217" s="307"/>
      <c r="JY1217" s="307"/>
      <c r="JZ1217" s="307"/>
      <c r="KA1217" s="307"/>
      <c r="KB1217" s="307"/>
      <c r="KC1217" s="307"/>
      <c r="KD1217" s="307"/>
      <c r="KE1217" s="307"/>
      <c r="KF1217" s="307"/>
      <c r="KG1217" s="307"/>
      <c r="KH1217" s="307"/>
      <c r="KI1217" s="307"/>
      <c r="KJ1217" s="307"/>
      <c r="KK1217" s="307"/>
      <c r="KL1217" s="307"/>
      <c r="KM1217" s="307"/>
      <c r="KN1217" s="307"/>
      <c r="KO1217" s="307"/>
      <c r="KP1217" s="307"/>
      <c r="KQ1217" s="307"/>
      <c r="KR1217" s="307"/>
      <c r="KS1217" s="307"/>
      <c r="KT1217" s="307"/>
    </row>
    <row r="1218" spans="14:306" s="56" customFormat="1" ht="15" customHeight="1">
      <c r="N1218" s="410"/>
      <c r="O1218" s="410"/>
      <c r="P1218" s="311"/>
      <c r="Q1218" s="311"/>
      <c r="R1218" s="311"/>
      <c r="AJ1218" s="448">
        <v>111</v>
      </c>
      <c r="AK1218" s="449">
        <v>108</v>
      </c>
      <c r="AL1218" s="449">
        <v>70</v>
      </c>
      <c r="AM1218" s="450" t="s">
        <v>1277</v>
      </c>
      <c r="AN1218" s="450" t="s">
        <v>414</v>
      </c>
      <c r="CB1218" s="307"/>
      <c r="CC1218" s="307"/>
      <c r="CD1218" s="307"/>
      <c r="CE1218" s="307"/>
      <c r="CF1218" s="307"/>
      <c r="CG1218" s="307"/>
      <c r="CH1218" s="307"/>
      <c r="CI1218" s="307"/>
      <c r="CJ1218" s="307"/>
      <c r="CK1218" s="307"/>
      <c r="CL1218" s="307"/>
      <c r="CM1218" s="307"/>
      <c r="CN1218" s="307"/>
      <c r="CO1218" s="307"/>
      <c r="CP1218" s="307"/>
      <c r="CQ1218" s="307"/>
      <c r="CR1218" s="307"/>
      <c r="CS1218" s="307"/>
      <c r="CT1218" s="307"/>
      <c r="CU1218" s="307"/>
      <c r="CV1218" s="307"/>
      <c r="CW1218" s="307"/>
      <c r="CX1218" s="307"/>
      <c r="CY1218" s="307"/>
      <c r="CZ1218" s="307"/>
      <c r="DA1218" s="307"/>
      <c r="DB1218" s="307"/>
      <c r="DC1218" s="307"/>
      <c r="DD1218" s="307"/>
      <c r="DE1218" s="307"/>
      <c r="DF1218" s="307"/>
      <c r="DG1218" s="307"/>
      <c r="DH1218" s="307"/>
      <c r="DI1218" s="390"/>
      <c r="DJ1218" s="390"/>
      <c r="DK1218" s="307"/>
      <c r="DL1218" s="307"/>
      <c r="DM1218" s="307"/>
      <c r="DN1218" s="307"/>
      <c r="DO1218" s="307"/>
      <c r="DP1218" s="307"/>
      <c r="DQ1218" s="307"/>
      <c r="DR1218" s="307"/>
      <c r="DS1218" s="307"/>
      <c r="DT1218" s="307"/>
      <c r="DU1218" s="307"/>
      <c r="DV1218" s="307"/>
      <c r="DW1218" s="307"/>
      <c r="DX1218" s="307"/>
      <c r="DY1218" s="307"/>
      <c r="DZ1218" s="307"/>
      <c r="EA1218" s="307"/>
      <c r="EB1218" s="307"/>
      <c r="EC1218" s="307"/>
      <c r="ED1218" s="307"/>
      <c r="EE1218" s="307"/>
      <c r="EF1218" s="307"/>
      <c r="EG1218" s="307"/>
      <c r="EH1218" s="307"/>
      <c r="EI1218" s="307"/>
      <c r="EJ1218" s="307"/>
      <c r="EK1218" s="307"/>
      <c r="EL1218" s="307"/>
      <c r="EM1218" s="307"/>
      <c r="EN1218" s="307"/>
      <c r="EO1218" s="307"/>
      <c r="EP1218" s="307"/>
      <c r="EQ1218" s="307"/>
      <c r="ER1218" s="307"/>
      <c r="ES1218" s="307"/>
      <c r="ET1218" s="307"/>
      <c r="EU1218" s="390"/>
      <c r="EV1218" s="390"/>
      <c r="EW1218" s="307"/>
      <c r="EX1218" s="307"/>
      <c r="EY1218" s="307"/>
      <c r="EZ1218" s="307"/>
      <c r="FA1218" s="307"/>
      <c r="FB1218" s="307"/>
      <c r="FC1218" s="307"/>
      <c r="FD1218" s="307"/>
      <c r="FE1218" s="307"/>
      <c r="FF1218" s="307"/>
      <c r="FG1218" s="307"/>
      <c r="FH1218" s="307"/>
      <c r="FI1218" s="307"/>
      <c r="FJ1218" s="307"/>
      <c r="FK1218" s="307"/>
      <c r="FL1218" s="307"/>
      <c r="FM1218" s="307"/>
      <c r="FN1218" s="307"/>
      <c r="FO1218" s="307"/>
      <c r="FP1218" s="307"/>
      <c r="FQ1218" s="307"/>
      <c r="FR1218" s="307"/>
      <c r="FS1218" s="307"/>
      <c r="FT1218" s="307"/>
      <c r="FU1218" s="307"/>
      <c r="FV1218" s="307"/>
      <c r="FW1218" s="307"/>
      <c r="FX1218" s="307"/>
      <c r="FY1218" s="307"/>
      <c r="FZ1218" s="307"/>
      <c r="GA1218" s="307"/>
      <c r="GB1218" s="307"/>
      <c r="GC1218" s="307"/>
      <c r="GD1218" s="307"/>
      <c r="GE1218" s="307"/>
      <c r="GF1218" s="307"/>
      <c r="GG1218" s="307"/>
      <c r="GH1218" s="307"/>
      <c r="GI1218" s="307"/>
      <c r="GJ1218" s="307"/>
      <c r="GK1218" s="307"/>
      <c r="GL1218" s="307"/>
      <c r="GM1218" s="307"/>
      <c r="GN1218" s="307"/>
      <c r="GO1218" s="307"/>
      <c r="GP1218" s="307"/>
      <c r="GQ1218" s="307"/>
      <c r="GR1218" s="307"/>
      <c r="GS1218" s="307"/>
      <c r="GT1218" s="307"/>
      <c r="GU1218" s="307"/>
      <c r="GV1218" s="307"/>
      <c r="GW1218" s="307"/>
      <c r="GX1218" s="307"/>
      <c r="GY1218" s="307"/>
      <c r="GZ1218" s="307"/>
      <c r="HA1218" s="307"/>
      <c r="HB1218" s="307"/>
      <c r="HC1218" s="307"/>
      <c r="HD1218" s="307"/>
      <c r="HE1218" s="307"/>
      <c r="HF1218" s="307"/>
      <c r="HG1218" s="307"/>
      <c r="HH1218" s="307"/>
      <c r="HI1218" s="307"/>
      <c r="HJ1218" s="307"/>
      <c r="HK1218" s="307"/>
      <c r="HL1218" s="307"/>
      <c r="HM1218" s="307"/>
      <c r="HN1218" s="307"/>
      <c r="HO1218" s="307"/>
      <c r="HP1218" s="307"/>
      <c r="HQ1218" s="307"/>
      <c r="HR1218" s="307"/>
      <c r="HS1218" s="307"/>
      <c r="HT1218" s="307"/>
      <c r="HU1218" s="307"/>
      <c r="HV1218" s="307"/>
      <c r="HW1218" s="307"/>
      <c r="HX1218" s="307"/>
      <c r="HY1218" s="307"/>
      <c r="HZ1218" s="307"/>
      <c r="IA1218" s="307"/>
      <c r="IB1218" s="307"/>
      <c r="IC1218" s="307"/>
      <c r="ID1218" s="307"/>
      <c r="IE1218" s="307"/>
      <c r="IF1218" s="307"/>
      <c r="IG1218" s="307"/>
      <c r="IH1218" s="307"/>
      <c r="II1218" s="307"/>
      <c r="IJ1218" s="307"/>
      <c r="IK1218" s="307"/>
      <c r="IL1218" s="307"/>
      <c r="IM1218" s="307"/>
      <c r="IN1218" s="307"/>
      <c r="IO1218" s="307"/>
      <c r="IP1218" s="307"/>
      <c r="IQ1218" s="307"/>
      <c r="IR1218" s="307"/>
      <c r="IS1218" s="307"/>
      <c r="IT1218" s="307"/>
      <c r="IU1218" s="307"/>
      <c r="IV1218" s="307"/>
      <c r="IW1218" s="307"/>
      <c r="IX1218" s="307"/>
      <c r="IY1218" s="307"/>
      <c r="IZ1218" s="307"/>
      <c r="JA1218" s="307"/>
      <c r="JB1218" s="307"/>
      <c r="JC1218" s="307"/>
      <c r="JD1218" s="307"/>
      <c r="JE1218" s="307"/>
      <c r="JF1218" s="307"/>
      <c r="JG1218" s="307"/>
      <c r="JH1218" s="307"/>
      <c r="JI1218" s="307"/>
      <c r="JJ1218" s="307"/>
      <c r="JK1218" s="307"/>
      <c r="JL1218" s="307"/>
      <c r="JM1218" s="307"/>
      <c r="JN1218" s="307"/>
      <c r="JO1218" s="307"/>
      <c r="JP1218" s="307"/>
      <c r="JQ1218" s="307"/>
      <c r="JR1218" s="307"/>
      <c r="JS1218" s="307"/>
      <c r="JT1218" s="307"/>
      <c r="JU1218" s="307"/>
      <c r="JV1218" s="307"/>
      <c r="JW1218" s="307"/>
      <c r="JX1218" s="307"/>
      <c r="JY1218" s="307"/>
      <c r="JZ1218" s="307"/>
      <c r="KA1218" s="307"/>
      <c r="KB1218" s="307"/>
      <c r="KC1218" s="307"/>
      <c r="KD1218" s="307"/>
      <c r="KE1218" s="307"/>
      <c r="KF1218" s="307"/>
      <c r="KG1218" s="307"/>
      <c r="KH1218" s="307"/>
      <c r="KI1218" s="307"/>
      <c r="KJ1218" s="307"/>
      <c r="KK1218" s="307"/>
      <c r="KL1218" s="307"/>
      <c r="KM1218" s="307"/>
      <c r="KN1218" s="307"/>
      <c r="KO1218" s="307"/>
      <c r="KP1218" s="307"/>
      <c r="KQ1218" s="307"/>
      <c r="KR1218" s="307"/>
      <c r="KS1218" s="307"/>
      <c r="KT1218" s="307"/>
    </row>
    <row r="1219" spans="14:306" s="56" customFormat="1" ht="15" customHeight="1">
      <c r="N1219" s="410"/>
      <c r="O1219" s="410"/>
      <c r="P1219" s="311"/>
      <c r="Q1219" s="311"/>
      <c r="R1219" s="311"/>
      <c r="AJ1219" s="451">
        <v>112</v>
      </c>
      <c r="AK1219" s="449">
        <v>109</v>
      </c>
      <c r="AL1219" s="449">
        <v>73</v>
      </c>
      <c r="AM1219" s="450" t="s">
        <v>1278</v>
      </c>
      <c r="AN1219" s="450" t="s">
        <v>415</v>
      </c>
      <c r="CB1219" s="307"/>
      <c r="CC1219" s="307"/>
      <c r="CD1219" s="307"/>
      <c r="CE1219" s="307"/>
      <c r="CF1219" s="307"/>
      <c r="CG1219" s="307"/>
      <c r="CH1219" s="307"/>
      <c r="CI1219" s="307"/>
      <c r="CJ1219" s="307"/>
      <c r="CK1219" s="307"/>
      <c r="CL1219" s="307"/>
      <c r="CM1219" s="307"/>
      <c r="CN1219" s="307"/>
      <c r="CO1219" s="307"/>
      <c r="CP1219" s="307"/>
      <c r="CQ1219" s="307"/>
      <c r="CR1219" s="307"/>
      <c r="CS1219" s="307"/>
      <c r="CT1219" s="307"/>
      <c r="CU1219" s="307"/>
      <c r="CV1219" s="307"/>
      <c r="CW1219" s="307"/>
      <c r="CX1219" s="307"/>
      <c r="CY1219" s="307"/>
      <c r="CZ1219" s="307"/>
      <c r="DA1219" s="307"/>
      <c r="DB1219" s="307"/>
      <c r="DC1219" s="307"/>
      <c r="DD1219" s="307"/>
      <c r="DE1219" s="307"/>
      <c r="DF1219" s="307"/>
      <c r="DG1219" s="307"/>
      <c r="DH1219" s="307"/>
      <c r="DI1219" s="390"/>
      <c r="DJ1219" s="390"/>
      <c r="DK1219" s="307"/>
      <c r="DL1219" s="307"/>
      <c r="DM1219" s="307"/>
      <c r="DN1219" s="307"/>
      <c r="DO1219" s="307"/>
      <c r="DP1219" s="307"/>
      <c r="DQ1219" s="307"/>
      <c r="DR1219" s="307"/>
      <c r="DS1219" s="307"/>
      <c r="DT1219" s="307"/>
      <c r="DU1219" s="307"/>
      <c r="DV1219" s="307"/>
      <c r="DW1219" s="307"/>
      <c r="DX1219" s="307"/>
      <c r="DY1219" s="307"/>
      <c r="DZ1219" s="307"/>
      <c r="EA1219" s="307"/>
      <c r="EB1219" s="307"/>
      <c r="EC1219" s="307"/>
      <c r="ED1219" s="307"/>
      <c r="EE1219" s="307"/>
      <c r="EF1219" s="307"/>
      <c r="EG1219" s="307"/>
      <c r="EH1219" s="307"/>
      <c r="EI1219" s="307"/>
      <c r="EJ1219" s="307"/>
      <c r="EK1219" s="307"/>
      <c r="EL1219" s="307"/>
      <c r="EM1219" s="307"/>
      <c r="EN1219" s="307"/>
      <c r="EO1219" s="307"/>
      <c r="EP1219" s="307"/>
      <c r="EQ1219" s="307"/>
      <c r="ER1219" s="307"/>
      <c r="ES1219" s="307"/>
      <c r="ET1219" s="307"/>
      <c r="EU1219" s="390"/>
      <c r="EV1219" s="390"/>
      <c r="EW1219" s="307"/>
      <c r="EX1219" s="307"/>
      <c r="EY1219" s="307"/>
      <c r="EZ1219" s="307"/>
      <c r="FA1219" s="307"/>
      <c r="FB1219" s="307"/>
      <c r="FC1219" s="307"/>
      <c r="FD1219" s="307"/>
      <c r="FE1219" s="307"/>
      <c r="FF1219" s="307"/>
      <c r="FG1219" s="307"/>
      <c r="FH1219" s="307"/>
      <c r="FI1219" s="307"/>
      <c r="FJ1219" s="307"/>
      <c r="FK1219" s="307"/>
      <c r="FL1219" s="307"/>
      <c r="FM1219" s="307"/>
      <c r="FN1219" s="307"/>
      <c r="FO1219" s="307"/>
      <c r="FP1219" s="307"/>
      <c r="FQ1219" s="307"/>
      <c r="FR1219" s="307"/>
      <c r="FS1219" s="307"/>
      <c r="FT1219" s="307"/>
      <c r="FU1219" s="307"/>
      <c r="FV1219" s="307"/>
      <c r="FW1219" s="307"/>
      <c r="FX1219" s="307"/>
      <c r="FY1219" s="307"/>
      <c r="FZ1219" s="307"/>
      <c r="GA1219" s="307"/>
      <c r="GB1219" s="307"/>
      <c r="GC1219" s="307"/>
      <c r="GD1219" s="307"/>
      <c r="GE1219" s="307"/>
      <c r="GF1219" s="307"/>
      <c r="GG1219" s="307"/>
      <c r="GH1219" s="307"/>
      <c r="GI1219" s="307"/>
      <c r="GJ1219" s="307"/>
      <c r="GK1219" s="307"/>
      <c r="GL1219" s="307"/>
      <c r="GM1219" s="307"/>
      <c r="GN1219" s="307"/>
      <c r="GO1219" s="307"/>
      <c r="GP1219" s="307"/>
      <c r="GQ1219" s="307"/>
      <c r="GR1219" s="307"/>
      <c r="GS1219" s="307"/>
      <c r="GT1219" s="307"/>
      <c r="GU1219" s="307"/>
      <c r="GV1219" s="307"/>
      <c r="GW1219" s="307"/>
      <c r="GX1219" s="307"/>
      <c r="GY1219" s="307"/>
      <c r="GZ1219" s="307"/>
      <c r="HA1219" s="307"/>
      <c r="HB1219" s="307"/>
      <c r="HC1219" s="307"/>
      <c r="HD1219" s="307"/>
      <c r="HE1219" s="307"/>
      <c r="HF1219" s="307"/>
      <c r="HG1219" s="307"/>
      <c r="HH1219" s="307"/>
      <c r="HI1219" s="307"/>
      <c r="HJ1219" s="307"/>
      <c r="HK1219" s="307"/>
      <c r="HL1219" s="307"/>
      <c r="HM1219" s="307"/>
      <c r="HN1219" s="307"/>
      <c r="HO1219" s="307"/>
      <c r="HP1219" s="307"/>
      <c r="HQ1219" s="307"/>
      <c r="HR1219" s="307"/>
      <c r="HS1219" s="307"/>
      <c r="HT1219" s="307"/>
      <c r="HU1219" s="307"/>
      <c r="HV1219" s="307"/>
      <c r="HW1219" s="307"/>
      <c r="HX1219" s="307"/>
      <c r="HY1219" s="307"/>
      <c r="HZ1219" s="307"/>
      <c r="IA1219" s="307"/>
      <c r="IB1219" s="307"/>
      <c r="IC1219" s="307"/>
      <c r="ID1219" s="307"/>
      <c r="IE1219" s="307"/>
      <c r="IF1219" s="307"/>
      <c r="IG1219" s="307"/>
      <c r="IH1219" s="307"/>
      <c r="II1219" s="307"/>
      <c r="IJ1219" s="307"/>
      <c r="IK1219" s="307"/>
      <c r="IL1219" s="307"/>
      <c r="IM1219" s="307"/>
      <c r="IN1219" s="307"/>
      <c r="IO1219" s="307"/>
      <c r="IP1219" s="307"/>
      <c r="IQ1219" s="307"/>
      <c r="IR1219" s="307"/>
      <c r="IS1219" s="307"/>
      <c r="IT1219" s="307"/>
      <c r="IU1219" s="307"/>
      <c r="IV1219" s="307"/>
      <c r="IW1219" s="307"/>
      <c r="IX1219" s="307"/>
      <c r="IY1219" s="307"/>
      <c r="IZ1219" s="307"/>
      <c r="JA1219" s="307"/>
      <c r="JB1219" s="307"/>
      <c r="JC1219" s="307"/>
      <c r="JD1219" s="307"/>
      <c r="JE1219" s="307"/>
      <c r="JF1219" s="307"/>
      <c r="JG1219" s="307"/>
      <c r="JH1219" s="307"/>
      <c r="JI1219" s="307"/>
      <c r="JJ1219" s="307"/>
      <c r="JK1219" s="307"/>
      <c r="JL1219" s="307"/>
      <c r="JM1219" s="307"/>
      <c r="JN1219" s="307"/>
      <c r="JO1219" s="307"/>
      <c r="JP1219" s="307"/>
      <c r="JQ1219" s="307"/>
      <c r="JR1219" s="307"/>
      <c r="JS1219" s="307"/>
      <c r="JT1219" s="307"/>
      <c r="JU1219" s="307"/>
      <c r="JV1219" s="307"/>
      <c r="JW1219" s="307"/>
      <c r="JX1219" s="307"/>
      <c r="JY1219" s="307"/>
      <c r="JZ1219" s="307"/>
      <c r="KA1219" s="307"/>
      <c r="KB1219" s="307"/>
      <c r="KC1219" s="307"/>
      <c r="KD1219" s="307"/>
      <c r="KE1219" s="307"/>
      <c r="KF1219" s="307"/>
      <c r="KG1219" s="307"/>
      <c r="KH1219" s="307"/>
      <c r="KI1219" s="307"/>
      <c r="KJ1219" s="307"/>
      <c r="KK1219" s="307"/>
      <c r="KL1219" s="307"/>
      <c r="KM1219" s="307"/>
      <c r="KN1219" s="307"/>
      <c r="KO1219" s="307"/>
      <c r="KP1219" s="307"/>
      <c r="KQ1219" s="307"/>
      <c r="KR1219" s="307"/>
      <c r="KS1219" s="307"/>
      <c r="KT1219" s="307"/>
    </row>
    <row r="1220" spans="14:306" s="56" customFormat="1" ht="15" customHeight="1">
      <c r="N1220" s="410"/>
      <c r="O1220" s="410"/>
      <c r="P1220" s="311"/>
      <c r="Q1220" s="311"/>
      <c r="R1220" s="311"/>
      <c r="AJ1220" s="451">
        <v>113</v>
      </c>
      <c r="AK1220" s="449">
        <v>110</v>
      </c>
      <c r="AL1220" s="449">
        <v>75</v>
      </c>
      <c r="AM1220" s="450" t="s">
        <v>1279</v>
      </c>
      <c r="AN1220" s="450" t="s">
        <v>488</v>
      </c>
      <c r="CB1220" s="307"/>
      <c r="CC1220" s="307"/>
      <c r="CD1220" s="307"/>
      <c r="CE1220" s="307"/>
      <c r="CF1220" s="307"/>
      <c r="CG1220" s="307"/>
      <c r="CH1220" s="307"/>
      <c r="CI1220" s="307"/>
      <c r="CJ1220" s="307"/>
      <c r="CK1220" s="307"/>
      <c r="CL1220" s="307"/>
      <c r="CM1220" s="307"/>
      <c r="CN1220" s="307"/>
      <c r="CO1220" s="307"/>
      <c r="CP1220" s="307"/>
      <c r="CQ1220" s="307"/>
      <c r="CR1220" s="307"/>
      <c r="CS1220" s="307"/>
      <c r="CT1220" s="307"/>
      <c r="CU1220" s="307"/>
      <c r="CV1220" s="307"/>
      <c r="CW1220" s="307"/>
      <c r="CX1220" s="307"/>
      <c r="CY1220" s="307"/>
      <c r="CZ1220" s="307"/>
      <c r="DA1220" s="307"/>
      <c r="DB1220" s="307"/>
      <c r="DC1220" s="307"/>
      <c r="DD1220" s="307"/>
      <c r="DE1220" s="307"/>
      <c r="DF1220" s="307"/>
      <c r="DG1220" s="307"/>
      <c r="DH1220" s="307"/>
      <c r="DI1220" s="390"/>
      <c r="DJ1220" s="390"/>
      <c r="DK1220" s="307"/>
      <c r="DL1220" s="307"/>
      <c r="DM1220" s="307"/>
      <c r="DN1220" s="307"/>
      <c r="DO1220" s="307"/>
      <c r="DP1220" s="307"/>
      <c r="DQ1220" s="307"/>
      <c r="DR1220" s="307"/>
      <c r="DS1220" s="307"/>
      <c r="DT1220" s="307"/>
      <c r="DU1220" s="307"/>
      <c r="DV1220" s="307"/>
      <c r="DW1220" s="307"/>
      <c r="DX1220" s="307"/>
      <c r="DY1220" s="307"/>
      <c r="DZ1220" s="307"/>
      <c r="EA1220" s="307"/>
      <c r="EB1220" s="307"/>
      <c r="EC1220" s="307"/>
      <c r="ED1220" s="307"/>
      <c r="EE1220" s="307"/>
      <c r="EF1220" s="307"/>
      <c r="EG1220" s="307"/>
      <c r="EH1220" s="307"/>
      <c r="EI1220" s="307"/>
      <c r="EJ1220" s="307"/>
      <c r="EK1220" s="307"/>
      <c r="EL1220" s="307"/>
      <c r="EM1220" s="307"/>
      <c r="EN1220" s="307"/>
      <c r="EO1220" s="307"/>
      <c r="EP1220" s="307"/>
      <c r="EQ1220" s="307"/>
      <c r="ER1220" s="307"/>
      <c r="ES1220" s="307"/>
      <c r="ET1220" s="307"/>
      <c r="EU1220" s="390"/>
      <c r="EV1220" s="390"/>
      <c r="EW1220" s="307"/>
      <c r="EX1220" s="307"/>
      <c r="EY1220" s="307"/>
      <c r="EZ1220" s="307"/>
      <c r="FA1220" s="307"/>
      <c r="FB1220" s="307"/>
      <c r="FC1220" s="307"/>
      <c r="FD1220" s="307"/>
      <c r="FE1220" s="307"/>
      <c r="FF1220" s="307"/>
      <c r="FG1220" s="307"/>
      <c r="FH1220" s="307"/>
      <c r="FI1220" s="307"/>
      <c r="FJ1220" s="307"/>
      <c r="FK1220" s="307"/>
      <c r="FL1220" s="307"/>
      <c r="FM1220" s="307"/>
      <c r="FN1220" s="307"/>
      <c r="FO1220" s="307"/>
      <c r="FP1220" s="307"/>
      <c r="FQ1220" s="307"/>
      <c r="FR1220" s="307"/>
      <c r="FS1220" s="307"/>
      <c r="FT1220" s="307"/>
      <c r="FU1220" s="307"/>
      <c r="FV1220" s="307"/>
      <c r="FW1220" s="307"/>
      <c r="FX1220" s="307"/>
      <c r="FY1220" s="307"/>
      <c r="FZ1220" s="307"/>
      <c r="GA1220" s="307"/>
      <c r="GB1220" s="307"/>
      <c r="GC1220" s="307"/>
      <c r="GD1220" s="307"/>
      <c r="GE1220" s="307"/>
      <c r="GF1220" s="307"/>
      <c r="GG1220" s="307"/>
      <c r="GH1220" s="307"/>
      <c r="GI1220" s="307"/>
      <c r="GJ1220" s="307"/>
      <c r="GK1220" s="307"/>
      <c r="GL1220" s="307"/>
      <c r="GM1220" s="307"/>
      <c r="GN1220" s="307"/>
      <c r="GO1220" s="307"/>
      <c r="GP1220" s="307"/>
      <c r="GQ1220" s="307"/>
      <c r="GR1220" s="307"/>
      <c r="GS1220" s="307"/>
      <c r="GT1220" s="307"/>
      <c r="GU1220" s="307"/>
      <c r="GV1220" s="307"/>
      <c r="GW1220" s="307"/>
      <c r="GX1220" s="307"/>
      <c r="GY1220" s="307"/>
      <c r="GZ1220" s="307"/>
      <c r="HA1220" s="307"/>
      <c r="HB1220" s="307"/>
      <c r="HC1220" s="307"/>
      <c r="HD1220" s="307"/>
      <c r="HE1220" s="307"/>
      <c r="HF1220" s="307"/>
      <c r="HG1220" s="307"/>
      <c r="HH1220" s="307"/>
      <c r="HI1220" s="307"/>
      <c r="HJ1220" s="307"/>
      <c r="HK1220" s="307"/>
      <c r="HL1220" s="307"/>
      <c r="HM1220" s="307"/>
      <c r="HN1220" s="307"/>
      <c r="HO1220" s="307"/>
      <c r="HP1220" s="307"/>
      <c r="HQ1220" s="307"/>
      <c r="HR1220" s="307"/>
      <c r="HS1220" s="307"/>
      <c r="HT1220" s="307"/>
      <c r="HU1220" s="307"/>
      <c r="HV1220" s="307"/>
      <c r="HW1220" s="307"/>
      <c r="HX1220" s="307"/>
      <c r="HY1220" s="307"/>
      <c r="HZ1220" s="307"/>
      <c r="IA1220" s="307"/>
      <c r="IB1220" s="307"/>
      <c r="IC1220" s="307"/>
      <c r="ID1220" s="307"/>
      <c r="IE1220" s="307"/>
      <c r="IF1220" s="307"/>
      <c r="IG1220" s="307"/>
      <c r="IH1220" s="307"/>
      <c r="II1220" s="307"/>
      <c r="IJ1220" s="307"/>
      <c r="IK1220" s="307"/>
      <c r="IL1220" s="307"/>
      <c r="IM1220" s="307"/>
      <c r="IN1220" s="307"/>
      <c r="IO1220" s="307"/>
      <c r="IP1220" s="307"/>
      <c r="IQ1220" s="307"/>
      <c r="IR1220" s="307"/>
      <c r="IS1220" s="307"/>
      <c r="IT1220" s="307"/>
      <c r="IU1220" s="307"/>
      <c r="IV1220" s="307"/>
      <c r="IW1220" s="307"/>
      <c r="IX1220" s="307"/>
      <c r="IY1220" s="307"/>
      <c r="IZ1220" s="307"/>
      <c r="JA1220" s="307"/>
      <c r="JB1220" s="307"/>
      <c r="JC1220" s="307"/>
      <c r="JD1220" s="307"/>
      <c r="JE1220" s="307"/>
      <c r="JF1220" s="307"/>
      <c r="JG1220" s="307"/>
      <c r="JH1220" s="307"/>
      <c r="JI1220" s="307"/>
      <c r="JJ1220" s="307"/>
      <c r="JK1220" s="307"/>
      <c r="JL1220" s="307"/>
      <c r="JM1220" s="307"/>
      <c r="JN1220" s="307"/>
      <c r="JO1220" s="307"/>
      <c r="JP1220" s="307"/>
      <c r="JQ1220" s="307"/>
      <c r="JR1220" s="307"/>
      <c r="JS1220" s="307"/>
      <c r="JT1220" s="307"/>
      <c r="JU1220" s="307"/>
      <c r="JV1220" s="307"/>
      <c r="JW1220" s="307"/>
      <c r="JX1220" s="307"/>
      <c r="JY1220" s="307"/>
      <c r="JZ1220" s="307"/>
      <c r="KA1220" s="307"/>
      <c r="KB1220" s="307"/>
      <c r="KC1220" s="307"/>
      <c r="KD1220" s="307"/>
      <c r="KE1220" s="307"/>
      <c r="KF1220" s="307"/>
      <c r="KG1220" s="307"/>
      <c r="KH1220" s="307"/>
      <c r="KI1220" s="307"/>
      <c r="KJ1220" s="307"/>
      <c r="KK1220" s="307"/>
      <c r="KL1220" s="307"/>
      <c r="KM1220" s="307"/>
      <c r="KN1220" s="307"/>
      <c r="KO1220" s="307"/>
      <c r="KP1220" s="307"/>
      <c r="KQ1220" s="307"/>
      <c r="KR1220" s="307"/>
      <c r="KS1220" s="307"/>
      <c r="KT1220" s="307"/>
    </row>
    <row r="1221" spans="14:306" s="56" customFormat="1" ht="15" customHeight="1">
      <c r="N1221" s="410"/>
      <c r="O1221" s="410"/>
      <c r="P1221" s="311"/>
      <c r="Q1221" s="311"/>
      <c r="R1221" s="311"/>
      <c r="AJ1221" s="451">
        <v>114</v>
      </c>
      <c r="AK1221" s="450">
        <v>111</v>
      </c>
      <c r="AL1221" s="449">
        <v>77</v>
      </c>
      <c r="AM1221" s="450" t="s">
        <v>1280</v>
      </c>
      <c r="AN1221" s="450" t="s">
        <v>416</v>
      </c>
      <c r="CB1221" s="307"/>
      <c r="CC1221" s="307"/>
      <c r="CD1221" s="307"/>
      <c r="CE1221" s="307"/>
      <c r="CF1221" s="307"/>
      <c r="CG1221" s="307"/>
      <c r="CH1221" s="307"/>
      <c r="CI1221" s="307"/>
      <c r="CJ1221" s="307"/>
      <c r="CK1221" s="307"/>
      <c r="CL1221" s="307"/>
      <c r="CM1221" s="307"/>
      <c r="CN1221" s="307"/>
      <c r="CO1221" s="307"/>
      <c r="CP1221" s="307"/>
      <c r="CQ1221" s="307"/>
      <c r="CR1221" s="307"/>
      <c r="CS1221" s="307"/>
      <c r="CT1221" s="307"/>
      <c r="CU1221" s="307"/>
      <c r="CV1221" s="307"/>
      <c r="CW1221" s="307"/>
      <c r="CX1221" s="307"/>
      <c r="CY1221" s="307"/>
      <c r="CZ1221" s="307"/>
      <c r="DA1221" s="307"/>
      <c r="DB1221" s="307"/>
      <c r="DC1221" s="307"/>
      <c r="DD1221" s="307"/>
      <c r="DE1221" s="307"/>
      <c r="DF1221" s="307"/>
      <c r="DG1221" s="307"/>
      <c r="DH1221" s="307"/>
      <c r="DI1221" s="390"/>
      <c r="DJ1221" s="390"/>
      <c r="DK1221" s="307"/>
      <c r="DL1221" s="307"/>
      <c r="DM1221" s="307"/>
      <c r="DN1221" s="307"/>
      <c r="DO1221" s="307"/>
      <c r="DP1221" s="307"/>
      <c r="DQ1221" s="307"/>
      <c r="DR1221" s="307"/>
      <c r="DS1221" s="307"/>
      <c r="DT1221" s="307"/>
      <c r="DU1221" s="307"/>
      <c r="DV1221" s="307"/>
      <c r="DW1221" s="307"/>
      <c r="DX1221" s="307"/>
      <c r="DY1221" s="307"/>
      <c r="DZ1221" s="307"/>
      <c r="EA1221" s="307"/>
      <c r="EB1221" s="307"/>
      <c r="EC1221" s="307"/>
      <c r="ED1221" s="307"/>
      <c r="EE1221" s="307"/>
      <c r="EF1221" s="307"/>
      <c r="EG1221" s="307"/>
      <c r="EH1221" s="307"/>
      <c r="EI1221" s="307"/>
      <c r="EJ1221" s="307"/>
      <c r="EK1221" s="307"/>
      <c r="EL1221" s="307"/>
      <c r="EM1221" s="307"/>
      <c r="EN1221" s="307"/>
      <c r="EO1221" s="307"/>
      <c r="EP1221" s="307"/>
      <c r="EQ1221" s="307"/>
      <c r="ER1221" s="307"/>
      <c r="ES1221" s="307"/>
      <c r="ET1221" s="307"/>
      <c r="EU1221" s="390"/>
      <c r="EV1221" s="390"/>
      <c r="EW1221" s="307"/>
      <c r="EX1221" s="307"/>
      <c r="EY1221" s="307"/>
      <c r="EZ1221" s="307"/>
      <c r="FA1221" s="307"/>
      <c r="FB1221" s="307"/>
      <c r="FC1221" s="307"/>
      <c r="FD1221" s="307"/>
      <c r="FE1221" s="307"/>
      <c r="FF1221" s="307"/>
      <c r="FG1221" s="307"/>
      <c r="FH1221" s="307"/>
      <c r="FI1221" s="307"/>
      <c r="FJ1221" s="307"/>
      <c r="FK1221" s="307"/>
      <c r="FL1221" s="307"/>
      <c r="FM1221" s="307"/>
      <c r="FN1221" s="307"/>
      <c r="FO1221" s="307"/>
      <c r="FP1221" s="307"/>
      <c r="FQ1221" s="307"/>
      <c r="FR1221" s="307"/>
      <c r="FS1221" s="307"/>
      <c r="FT1221" s="307"/>
      <c r="FU1221" s="307"/>
      <c r="FV1221" s="307"/>
      <c r="FW1221" s="307"/>
      <c r="FX1221" s="307"/>
      <c r="FY1221" s="307"/>
      <c r="FZ1221" s="307"/>
      <c r="GA1221" s="307"/>
      <c r="GB1221" s="307"/>
      <c r="GC1221" s="307"/>
      <c r="GD1221" s="307"/>
      <c r="GE1221" s="307"/>
      <c r="GF1221" s="307"/>
      <c r="GG1221" s="307"/>
      <c r="GH1221" s="307"/>
      <c r="GI1221" s="307"/>
      <c r="GJ1221" s="307"/>
      <c r="GK1221" s="307"/>
      <c r="GL1221" s="307"/>
      <c r="GM1221" s="307"/>
      <c r="GN1221" s="307"/>
      <c r="GO1221" s="307"/>
      <c r="GP1221" s="307"/>
      <c r="GQ1221" s="307"/>
      <c r="GR1221" s="307"/>
      <c r="GS1221" s="307"/>
      <c r="GT1221" s="307"/>
      <c r="GU1221" s="307"/>
      <c r="GV1221" s="307"/>
      <c r="GW1221" s="307"/>
      <c r="GX1221" s="307"/>
      <c r="GY1221" s="307"/>
      <c r="GZ1221" s="307"/>
      <c r="HA1221" s="307"/>
      <c r="HB1221" s="307"/>
      <c r="HC1221" s="307"/>
      <c r="HD1221" s="307"/>
      <c r="HE1221" s="307"/>
      <c r="HF1221" s="307"/>
      <c r="HG1221" s="307"/>
      <c r="HH1221" s="307"/>
      <c r="HI1221" s="307"/>
      <c r="HJ1221" s="307"/>
      <c r="HK1221" s="307"/>
      <c r="HL1221" s="307"/>
      <c r="HM1221" s="307"/>
      <c r="HN1221" s="307"/>
      <c r="HO1221" s="307"/>
      <c r="HP1221" s="307"/>
      <c r="HQ1221" s="307"/>
      <c r="HR1221" s="307"/>
      <c r="HS1221" s="307"/>
      <c r="HT1221" s="307"/>
      <c r="HU1221" s="307"/>
      <c r="HV1221" s="307"/>
      <c r="HW1221" s="307"/>
      <c r="HX1221" s="307"/>
      <c r="HY1221" s="307"/>
      <c r="HZ1221" s="307"/>
      <c r="IA1221" s="307"/>
      <c r="IB1221" s="307"/>
      <c r="IC1221" s="307"/>
      <c r="ID1221" s="307"/>
      <c r="IE1221" s="307"/>
      <c r="IF1221" s="307"/>
      <c r="IG1221" s="307"/>
      <c r="IH1221" s="307"/>
      <c r="II1221" s="307"/>
      <c r="IJ1221" s="307"/>
      <c r="IK1221" s="307"/>
      <c r="IL1221" s="307"/>
      <c r="IM1221" s="307"/>
      <c r="IN1221" s="307"/>
      <c r="IO1221" s="307"/>
      <c r="IP1221" s="307"/>
      <c r="IQ1221" s="307"/>
      <c r="IR1221" s="307"/>
      <c r="IS1221" s="307"/>
      <c r="IT1221" s="307"/>
      <c r="IU1221" s="307"/>
      <c r="IV1221" s="307"/>
      <c r="IW1221" s="307"/>
      <c r="IX1221" s="307"/>
      <c r="IY1221" s="307"/>
      <c r="IZ1221" s="307"/>
      <c r="JA1221" s="307"/>
      <c r="JB1221" s="307"/>
      <c r="JC1221" s="307"/>
      <c r="JD1221" s="307"/>
      <c r="JE1221" s="307"/>
      <c r="JF1221" s="307"/>
      <c r="JG1221" s="307"/>
      <c r="JH1221" s="307"/>
      <c r="JI1221" s="307"/>
      <c r="JJ1221" s="307"/>
      <c r="JK1221" s="307"/>
      <c r="JL1221" s="307"/>
      <c r="JM1221" s="307"/>
      <c r="JN1221" s="307"/>
      <c r="JO1221" s="307"/>
      <c r="JP1221" s="307"/>
      <c r="JQ1221" s="307"/>
      <c r="JR1221" s="307"/>
      <c r="JS1221" s="307"/>
      <c r="JT1221" s="307"/>
      <c r="JU1221" s="307"/>
      <c r="JV1221" s="307"/>
      <c r="JW1221" s="307"/>
      <c r="JX1221" s="307"/>
      <c r="JY1221" s="307"/>
      <c r="JZ1221" s="307"/>
      <c r="KA1221" s="307"/>
      <c r="KB1221" s="307"/>
      <c r="KC1221" s="307"/>
      <c r="KD1221" s="307"/>
      <c r="KE1221" s="307"/>
      <c r="KF1221" s="307"/>
      <c r="KG1221" s="307"/>
      <c r="KH1221" s="307"/>
      <c r="KI1221" s="307"/>
      <c r="KJ1221" s="307"/>
      <c r="KK1221" s="307"/>
      <c r="KL1221" s="307"/>
      <c r="KM1221" s="307"/>
      <c r="KN1221" s="307"/>
      <c r="KO1221" s="307"/>
      <c r="KP1221" s="307"/>
      <c r="KQ1221" s="307"/>
      <c r="KR1221" s="307"/>
      <c r="KS1221" s="307"/>
      <c r="KT1221" s="307"/>
    </row>
    <row r="1222" spans="14:306" s="56" customFormat="1" ht="15" customHeight="1">
      <c r="N1222" s="410"/>
      <c r="O1222" s="410"/>
      <c r="P1222" s="311"/>
      <c r="Q1222" s="311"/>
      <c r="R1222" s="311"/>
      <c r="AJ1222" s="451">
        <v>115</v>
      </c>
      <c r="AK1222" s="450">
        <v>111</v>
      </c>
      <c r="AL1222" s="449">
        <v>77</v>
      </c>
      <c r="AM1222" s="450" t="s">
        <v>1280</v>
      </c>
      <c r="AN1222" s="450" t="s">
        <v>416</v>
      </c>
      <c r="CB1222" s="307"/>
      <c r="CC1222" s="307"/>
      <c r="CD1222" s="307"/>
      <c r="CE1222" s="307"/>
      <c r="CF1222" s="307"/>
      <c r="CG1222" s="307"/>
      <c r="CH1222" s="307"/>
      <c r="CI1222" s="307"/>
      <c r="CJ1222" s="307"/>
      <c r="CK1222" s="307"/>
      <c r="CL1222" s="307"/>
      <c r="CM1222" s="307"/>
      <c r="CN1222" s="307"/>
      <c r="CO1222" s="307"/>
      <c r="CP1222" s="307"/>
      <c r="CQ1222" s="307"/>
      <c r="CR1222" s="307"/>
      <c r="CS1222" s="307"/>
      <c r="CT1222" s="307"/>
      <c r="CU1222" s="307"/>
      <c r="CV1222" s="307"/>
      <c r="CW1222" s="307"/>
      <c r="CX1222" s="307"/>
      <c r="CY1222" s="307"/>
      <c r="CZ1222" s="307"/>
      <c r="DA1222" s="307"/>
      <c r="DB1222" s="307"/>
      <c r="DC1222" s="307"/>
      <c r="DD1222" s="307"/>
      <c r="DE1222" s="307"/>
      <c r="DF1222" s="307"/>
      <c r="DG1222" s="307"/>
      <c r="DH1222" s="307"/>
      <c r="DI1222" s="390"/>
      <c r="DJ1222" s="390"/>
      <c r="DK1222" s="307"/>
      <c r="DL1222" s="307"/>
      <c r="DM1222" s="307"/>
      <c r="DN1222" s="307"/>
      <c r="DO1222" s="307"/>
      <c r="DP1222" s="307"/>
      <c r="DQ1222" s="307"/>
      <c r="DR1222" s="307"/>
      <c r="DS1222" s="307"/>
      <c r="DT1222" s="307"/>
      <c r="DU1222" s="307"/>
      <c r="DV1222" s="307"/>
      <c r="DW1222" s="307"/>
      <c r="DX1222" s="307"/>
      <c r="DY1222" s="307"/>
      <c r="DZ1222" s="307"/>
      <c r="EA1222" s="307"/>
      <c r="EB1222" s="307"/>
      <c r="EC1222" s="307"/>
      <c r="ED1222" s="307"/>
      <c r="EE1222" s="307"/>
      <c r="EF1222" s="307"/>
      <c r="EG1222" s="307"/>
      <c r="EH1222" s="307"/>
      <c r="EI1222" s="307"/>
      <c r="EJ1222" s="307"/>
      <c r="EK1222" s="307"/>
      <c r="EL1222" s="307"/>
      <c r="EM1222" s="307"/>
      <c r="EN1222" s="307"/>
      <c r="EO1222" s="307"/>
      <c r="EP1222" s="307"/>
      <c r="EQ1222" s="307"/>
      <c r="ER1222" s="307"/>
      <c r="ES1222" s="307"/>
      <c r="ET1222" s="307"/>
      <c r="EU1222" s="390"/>
      <c r="EV1222" s="390"/>
      <c r="EW1222" s="307"/>
      <c r="EX1222" s="307"/>
      <c r="EY1222" s="307"/>
      <c r="EZ1222" s="307"/>
      <c r="FA1222" s="307"/>
      <c r="FB1222" s="307"/>
      <c r="FC1222" s="307"/>
      <c r="FD1222" s="307"/>
      <c r="FE1222" s="307"/>
      <c r="FF1222" s="307"/>
      <c r="FG1222" s="307"/>
      <c r="FH1222" s="307"/>
      <c r="FI1222" s="307"/>
      <c r="FJ1222" s="307"/>
      <c r="FK1222" s="307"/>
      <c r="FL1222" s="307"/>
      <c r="FM1222" s="307"/>
      <c r="FN1222" s="307"/>
      <c r="FO1222" s="307"/>
      <c r="FP1222" s="307"/>
      <c r="FQ1222" s="307"/>
      <c r="FR1222" s="307"/>
      <c r="FS1222" s="307"/>
      <c r="FT1222" s="307"/>
      <c r="FU1222" s="307"/>
      <c r="FV1222" s="307"/>
      <c r="FW1222" s="307"/>
      <c r="FX1222" s="307"/>
      <c r="FY1222" s="307"/>
      <c r="FZ1222" s="307"/>
      <c r="GA1222" s="307"/>
      <c r="GB1222" s="307"/>
      <c r="GC1222" s="307"/>
      <c r="GD1222" s="307"/>
      <c r="GE1222" s="307"/>
      <c r="GF1222" s="307"/>
      <c r="GG1222" s="307"/>
      <c r="GH1222" s="307"/>
      <c r="GI1222" s="307"/>
      <c r="GJ1222" s="307"/>
      <c r="GK1222" s="307"/>
      <c r="GL1222" s="307"/>
      <c r="GM1222" s="307"/>
      <c r="GN1222" s="307"/>
      <c r="GO1222" s="307"/>
      <c r="GP1222" s="307"/>
      <c r="GQ1222" s="307"/>
      <c r="GR1222" s="307"/>
      <c r="GS1222" s="307"/>
      <c r="GT1222" s="307"/>
      <c r="GU1222" s="307"/>
      <c r="GV1222" s="307"/>
      <c r="GW1222" s="307"/>
      <c r="GX1222" s="307"/>
      <c r="GY1222" s="307"/>
      <c r="GZ1222" s="307"/>
      <c r="HA1222" s="307"/>
      <c r="HB1222" s="307"/>
      <c r="HC1222" s="307"/>
      <c r="HD1222" s="307"/>
      <c r="HE1222" s="307"/>
      <c r="HF1222" s="307"/>
      <c r="HG1222" s="307"/>
      <c r="HH1222" s="307"/>
      <c r="HI1222" s="307"/>
      <c r="HJ1222" s="307"/>
      <c r="HK1222" s="307"/>
      <c r="HL1222" s="307"/>
      <c r="HM1222" s="307"/>
      <c r="HN1222" s="307"/>
      <c r="HO1222" s="307"/>
      <c r="HP1222" s="307"/>
      <c r="HQ1222" s="307"/>
      <c r="HR1222" s="307"/>
      <c r="HS1222" s="307"/>
      <c r="HT1222" s="307"/>
      <c r="HU1222" s="307"/>
      <c r="HV1222" s="307"/>
      <c r="HW1222" s="307"/>
      <c r="HX1222" s="307"/>
      <c r="HY1222" s="307"/>
      <c r="HZ1222" s="307"/>
      <c r="IA1222" s="307"/>
      <c r="IB1222" s="307"/>
      <c r="IC1222" s="307"/>
      <c r="ID1222" s="307"/>
      <c r="IE1222" s="307"/>
      <c r="IF1222" s="307"/>
      <c r="IG1222" s="307"/>
      <c r="IH1222" s="307"/>
      <c r="II1222" s="307"/>
      <c r="IJ1222" s="307"/>
      <c r="IK1222" s="307"/>
      <c r="IL1222" s="307"/>
      <c r="IM1222" s="307"/>
      <c r="IN1222" s="307"/>
      <c r="IO1222" s="307"/>
      <c r="IP1222" s="307"/>
      <c r="IQ1222" s="307"/>
      <c r="IR1222" s="307"/>
      <c r="IS1222" s="307"/>
      <c r="IT1222" s="307"/>
      <c r="IU1222" s="307"/>
      <c r="IV1222" s="307"/>
      <c r="IW1222" s="307"/>
      <c r="IX1222" s="307"/>
      <c r="IY1222" s="307"/>
      <c r="IZ1222" s="307"/>
      <c r="JA1222" s="307"/>
      <c r="JB1222" s="307"/>
      <c r="JC1222" s="307"/>
      <c r="JD1222" s="307"/>
      <c r="JE1222" s="307"/>
      <c r="JF1222" s="307"/>
      <c r="JG1222" s="307"/>
      <c r="JH1222" s="307"/>
      <c r="JI1222" s="307"/>
      <c r="JJ1222" s="307"/>
      <c r="JK1222" s="307"/>
      <c r="JL1222" s="307"/>
      <c r="JM1222" s="307"/>
      <c r="JN1222" s="307"/>
      <c r="JO1222" s="307"/>
      <c r="JP1222" s="307"/>
      <c r="JQ1222" s="307"/>
      <c r="JR1222" s="307"/>
      <c r="JS1222" s="307"/>
      <c r="JT1222" s="307"/>
      <c r="JU1222" s="307"/>
      <c r="JV1222" s="307"/>
      <c r="JW1222" s="307"/>
      <c r="JX1222" s="307"/>
      <c r="JY1222" s="307"/>
      <c r="JZ1222" s="307"/>
      <c r="KA1222" s="307"/>
      <c r="KB1222" s="307"/>
      <c r="KC1222" s="307"/>
      <c r="KD1222" s="307"/>
      <c r="KE1222" s="307"/>
      <c r="KF1222" s="307"/>
      <c r="KG1222" s="307"/>
      <c r="KH1222" s="307"/>
      <c r="KI1222" s="307"/>
      <c r="KJ1222" s="307"/>
      <c r="KK1222" s="307"/>
      <c r="KL1222" s="307"/>
      <c r="KM1222" s="307"/>
      <c r="KN1222" s="307"/>
      <c r="KO1222" s="307"/>
      <c r="KP1222" s="307"/>
      <c r="KQ1222" s="307"/>
      <c r="KR1222" s="307"/>
      <c r="KS1222" s="307"/>
      <c r="KT1222" s="307"/>
    </row>
    <row r="1223" spans="14:306" s="56" customFormat="1" ht="15" customHeight="1">
      <c r="N1223" s="410"/>
      <c r="O1223" s="410"/>
      <c r="P1223" s="311"/>
      <c r="Q1223" s="311"/>
      <c r="R1223" s="311"/>
      <c r="AJ1223" s="451">
        <v>116</v>
      </c>
      <c r="AK1223" s="449">
        <v>112</v>
      </c>
      <c r="AL1223" s="449">
        <v>79</v>
      </c>
      <c r="AM1223" s="450" t="s">
        <v>491</v>
      </c>
      <c r="AN1223" s="450" t="s">
        <v>492</v>
      </c>
      <c r="CB1223" s="307"/>
      <c r="CC1223" s="307"/>
      <c r="CD1223" s="307"/>
      <c r="CE1223" s="307"/>
      <c r="CF1223" s="307"/>
      <c r="CG1223" s="307"/>
      <c r="CH1223" s="307"/>
      <c r="CI1223" s="307"/>
      <c r="CJ1223" s="307"/>
      <c r="CK1223" s="307"/>
      <c r="CL1223" s="307"/>
      <c r="CM1223" s="307"/>
      <c r="CN1223" s="307"/>
      <c r="CO1223" s="307"/>
      <c r="CP1223" s="307"/>
      <c r="CQ1223" s="307"/>
      <c r="CR1223" s="307"/>
      <c r="CS1223" s="307"/>
      <c r="CT1223" s="307"/>
      <c r="CU1223" s="307"/>
      <c r="CV1223" s="307"/>
      <c r="CW1223" s="307"/>
      <c r="CX1223" s="307"/>
      <c r="CY1223" s="307"/>
      <c r="CZ1223" s="307"/>
      <c r="DA1223" s="307"/>
      <c r="DB1223" s="307"/>
      <c r="DC1223" s="307"/>
      <c r="DD1223" s="307"/>
      <c r="DE1223" s="307"/>
      <c r="DF1223" s="307"/>
      <c r="DG1223" s="307"/>
      <c r="DH1223" s="307"/>
      <c r="DI1223" s="390"/>
      <c r="DJ1223" s="390"/>
      <c r="DK1223" s="307"/>
      <c r="DL1223" s="307"/>
      <c r="DM1223" s="307"/>
      <c r="DN1223" s="307"/>
      <c r="DO1223" s="307"/>
      <c r="DP1223" s="307"/>
      <c r="DQ1223" s="307"/>
      <c r="DR1223" s="307"/>
      <c r="DS1223" s="307"/>
      <c r="DT1223" s="307"/>
      <c r="DU1223" s="307"/>
      <c r="DV1223" s="307"/>
      <c r="DW1223" s="307"/>
      <c r="DX1223" s="307"/>
      <c r="DY1223" s="307"/>
      <c r="DZ1223" s="307"/>
      <c r="EA1223" s="307"/>
      <c r="EB1223" s="307"/>
      <c r="EC1223" s="307"/>
      <c r="ED1223" s="307"/>
      <c r="EE1223" s="307"/>
      <c r="EF1223" s="307"/>
      <c r="EG1223" s="307"/>
      <c r="EH1223" s="307"/>
      <c r="EI1223" s="307"/>
      <c r="EJ1223" s="307"/>
      <c r="EK1223" s="307"/>
      <c r="EL1223" s="307"/>
      <c r="EM1223" s="307"/>
      <c r="EN1223" s="307"/>
      <c r="EO1223" s="307"/>
      <c r="EP1223" s="307"/>
      <c r="EQ1223" s="307"/>
      <c r="ER1223" s="307"/>
      <c r="ES1223" s="307"/>
      <c r="ET1223" s="307"/>
      <c r="EU1223" s="390"/>
      <c r="EV1223" s="390"/>
      <c r="EW1223" s="307"/>
      <c r="EX1223" s="307"/>
      <c r="EY1223" s="307"/>
      <c r="EZ1223" s="307"/>
      <c r="FA1223" s="307"/>
      <c r="FB1223" s="307"/>
      <c r="FC1223" s="307"/>
      <c r="FD1223" s="307"/>
      <c r="FE1223" s="307"/>
      <c r="FF1223" s="307"/>
      <c r="FG1223" s="307"/>
      <c r="FH1223" s="307"/>
      <c r="FI1223" s="307"/>
      <c r="FJ1223" s="307"/>
      <c r="FK1223" s="307"/>
      <c r="FL1223" s="307"/>
      <c r="FM1223" s="307"/>
      <c r="FN1223" s="307"/>
      <c r="FO1223" s="307"/>
      <c r="FP1223" s="307"/>
      <c r="FQ1223" s="307"/>
      <c r="FR1223" s="307"/>
      <c r="FS1223" s="307"/>
      <c r="FT1223" s="307"/>
      <c r="FU1223" s="307"/>
      <c r="FV1223" s="307"/>
      <c r="FW1223" s="307"/>
      <c r="FX1223" s="307"/>
      <c r="FY1223" s="307"/>
      <c r="FZ1223" s="307"/>
      <c r="GA1223" s="307"/>
      <c r="GB1223" s="307"/>
      <c r="GC1223" s="307"/>
      <c r="GD1223" s="307"/>
      <c r="GE1223" s="307"/>
      <c r="GF1223" s="307"/>
      <c r="GG1223" s="307"/>
      <c r="GH1223" s="307"/>
      <c r="GI1223" s="307"/>
      <c r="GJ1223" s="307"/>
      <c r="GK1223" s="307"/>
      <c r="GL1223" s="307"/>
      <c r="GM1223" s="307"/>
      <c r="GN1223" s="307"/>
      <c r="GO1223" s="307"/>
      <c r="GP1223" s="307"/>
      <c r="GQ1223" s="307"/>
      <c r="GR1223" s="307"/>
      <c r="GS1223" s="307"/>
      <c r="GT1223" s="307"/>
      <c r="GU1223" s="307"/>
      <c r="GV1223" s="307"/>
      <c r="GW1223" s="307"/>
      <c r="GX1223" s="307"/>
      <c r="GY1223" s="307"/>
      <c r="GZ1223" s="307"/>
      <c r="HA1223" s="307"/>
      <c r="HB1223" s="307"/>
      <c r="HC1223" s="307"/>
      <c r="HD1223" s="307"/>
      <c r="HE1223" s="307"/>
      <c r="HF1223" s="307"/>
      <c r="HG1223" s="307"/>
      <c r="HH1223" s="307"/>
      <c r="HI1223" s="307"/>
      <c r="HJ1223" s="307"/>
      <c r="HK1223" s="307"/>
      <c r="HL1223" s="307"/>
      <c r="HM1223" s="307"/>
      <c r="HN1223" s="307"/>
      <c r="HO1223" s="307"/>
      <c r="HP1223" s="307"/>
      <c r="HQ1223" s="307"/>
      <c r="HR1223" s="307"/>
      <c r="HS1223" s="307"/>
      <c r="HT1223" s="307"/>
      <c r="HU1223" s="307"/>
      <c r="HV1223" s="307"/>
      <c r="HW1223" s="307"/>
      <c r="HX1223" s="307"/>
      <c r="HY1223" s="307"/>
      <c r="HZ1223" s="307"/>
      <c r="IA1223" s="307"/>
      <c r="IB1223" s="307"/>
      <c r="IC1223" s="307"/>
      <c r="ID1223" s="307"/>
      <c r="IE1223" s="307"/>
      <c r="IF1223" s="307"/>
      <c r="IG1223" s="307"/>
      <c r="IH1223" s="307"/>
      <c r="II1223" s="307"/>
      <c r="IJ1223" s="307"/>
      <c r="IK1223" s="307"/>
      <c r="IL1223" s="307"/>
      <c r="IM1223" s="307"/>
      <c r="IN1223" s="307"/>
      <c r="IO1223" s="307"/>
      <c r="IP1223" s="307"/>
      <c r="IQ1223" s="307"/>
      <c r="IR1223" s="307"/>
      <c r="IS1223" s="307"/>
      <c r="IT1223" s="307"/>
      <c r="IU1223" s="307"/>
      <c r="IV1223" s="307"/>
      <c r="IW1223" s="307"/>
      <c r="IX1223" s="307"/>
      <c r="IY1223" s="307"/>
      <c r="IZ1223" s="307"/>
      <c r="JA1223" s="307"/>
      <c r="JB1223" s="307"/>
      <c r="JC1223" s="307"/>
      <c r="JD1223" s="307"/>
      <c r="JE1223" s="307"/>
      <c r="JF1223" s="307"/>
      <c r="JG1223" s="307"/>
      <c r="JH1223" s="307"/>
      <c r="JI1223" s="307"/>
      <c r="JJ1223" s="307"/>
      <c r="JK1223" s="307"/>
      <c r="JL1223" s="307"/>
      <c r="JM1223" s="307"/>
      <c r="JN1223" s="307"/>
      <c r="JO1223" s="307"/>
      <c r="JP1223" s="307"/>
      <c r="JQ1223" s="307"/>
      <c r="JR1223" s="307"/>
      <c r="JS1223" s="307"/>
      <c r="JT1223" s="307"/>
      <c r="JU1223" s="307"/>
      <c r="JV1223" s="307"/>
      <c r="JW1223" s="307"/>
      <c r="JX1223" s="307"/>
      <c r="JY1223" s="307"/>
      <c r="JZ1223" s="307"/>
      <c r="KA1223" s="307"/>
      <c r="KB1223" s="307"/>
      <c r="KC1223" s="307"/>
      <c r="KD1223" s="307"/>
      <c r="KE1223" s="307"/>
      <c r="KF1223" s="307"/>
      <c r="KG1223" s="307"/>
      <c r="KH1223" s="307"/>
      <c r="KI1223" s="307"/>
      <c r="KJ1223" s="307"/>
      <c r="KK1223" s="307"/>
      <c r="KL1223" s="307"/>
      <c r="KM1223" s="307"/>
      <c r="KN1223" s="307"/>
      <c r="KO1223" s="307"/>
      <c r="KP1223" s="307"/>
      <c r="KQ1223" s="307"/>
      <c r="KR1223" s="307"/>
      <c r="KS1223" s="307"/>
      <c r="KT1223" s="307"/>
    </row>
    <row r="1224" spans="14:306" s="56" customFormat="1" ht="15" customHeight="1">
      <c r="N1224" s="410"/>
      <c r="O1224" s="410"/>
      <c r="P1224" s="311"/>
      <c r="Q1224" s="311"/>
      <c r="R1224" s="311"/>
      <c r="AJ1224" s="451">
        <v>117</v>
      </c>
      <c r="AK1224" s="449">
        <v>113</v>
      </c>
      <c r="AL1224" s="449">
        <v>81</v>
      </c>
      <c r="AM1224" s="450" t="s">
        <v>417</v>
      </c>
      <c r="AN1224" s="450" t="s">
        <v>418</v>
      </c>
      <c r="CB1224" s="307"/>
      <c r="CC1224" s="307"/>
      <c r="CD1224" s="307"/>
      <c r="CE1224" s="307"/>
      <c r="CF1224" s="307"/>
      <c r="CG1224" s="307"/>
      <c r="CH1224" s="307"/>
      <c r="CI1224" s="307"/>
      <c r="CJ1224" s="307"/>
      <c r="CK1224" s="307"/>
      <c r="CL1224" s="307"/>
      <c r="CM1224" s="307"/>
      <c r="CN1224" s="307"/>
      <c r="CO1224" s="307"/>
      <c r="CP1224" s="307"/>
      <c r="CQ1224" s="307"/>
      <c r="CR1224" s="307"/>
      <c r="CS1224" s="307"/>
      <c r="CT1224" s="307"/>
      <c r="CU1224" s="307"/>
      <c r="CV1224" s="307"/>
      <c r="CW1224" s="307"/>
      <c r="CX1224" s="307"/>
      <c r="CY1224" s="307"/>
      <c r="CZ1224" s="307"/>
      <c r="DA1224" s="307"/>
      <c r="DB1224" s="307"/>
      <c r="DC1224" s="307"/>
      <c r="DD1224" s="307"/>
      <c r="DE1224" s="307"/>
      <c r="DF1224" s="307"/>
      <c r="DG1224" s="307"/>
      <c r="DH1224" s="307"/>
      <c r="DI1224" s="390"/>
      <c r="DJ1224" s="390"/>
      <c r="DK1224" s="307"/>
      <c r="DL1224" s="307"/>
      <c r="DM1224" s="307"/>
      <c r="DN1224" s="307"/>
      <c r="DO1224" s="307"/>
      <c r="DP1224" s="307"/>
      <c r="DQ1224" s="307"/>
      <c r="DR1224" s="307"/>
      <c r="DS1224" s="307"/>
      <c r="DT1224" s="307"/>
      <c r="DU1224" s="307"/>
      <c r="DV1224" s="307"/>
      <c r="DW1224" s="307"/>
      <c r="DX1224" s="307"/>
      <c r="DY1224" s="307"/>
      <c r="DZ1224" s="307"/>
      <c r="EA1224" s="307"/>
      <c r="EB1224" s="307"/>
      <c r="EC1224" s="307"/>
      <c r="ED1224" s="307"/>
      <c r="EE1224" s="307"/>
      <c r="EF1224" s="307"/>
      <c r="EG1224" s="307"/>
      <c r="EH1224" s="307"/>
      <c r="EI1224" s="307"/>
      <c r="EJ1224" s="307"/>
      <c r="EK1224" s="307"/>
      <c r="EL1224" s="307"/>
      <c r="EM1224" s="307"/>
      <c r="EN1224" s="307"/>
      <c r="EO1224" s="307"/>
      <c r="EP1224" s="307"/>
      <c r="EQ1224" s="307"/>
      <c r="ER1224" s="307"/>
      <c r="ES1224" s="307"/>
      <c r="ET1224" s="307"/>
      <c r="EU1224" s="390"/>
      <c r="EV1224" s="390"/>
      <c r="EW1224" s="307"/>
      <c r="EX1224" s="307"/>
      <c r="EY1224" s="307"/>
      <c r="EZ1224" s="307"/>
      <c r="FA1224" s="307"/>
      <c r="FB1224" s="307"/>
      <c r="FC1224" s="307"/>
      <c r="FD1224" s="307"/>
      <c r="FE1224" s="307"/>
      <c r="FF1224" s="307"/>
      <c r="FG1224" s="307"/>
      <c r="FH1224" s="307"/>
      <c r="FI1224" s="307"/>
      <c r="FJ1224" s="307"/>
      <c r="FK1224" s="307"/>
      <c r="FL1224" s="307"/>
      <c r="FM1224" s="307"/>
      <c r="FN1224" s="307"/>
      <c r="FO1224" s="307"/>
      <c r="FP1224" s="307"/>
      <c r="FQ1224" s="307"/>
      <c r="FR1224" s="307"/>
      <c r="FS1224" s="307"/>
      <c r="FT1224" s="307"/>
      <c r="FU1224" s="307"/>
      <c r="FV1224" s="307"/>
      <c r="FW1224" s="307"/>
      <c r="FX1224" s="307"/>
      <c r="FY1224" s="307"/>
      <c r="FZ1224" s="307"/>
      <c r="GA1224" s="307"/>
      <c r="GB1224" s="307"/>
      <c r="GC1224" s="307"/>
      <c r="GD1224" s="307"/>
      <c r="GE1224" s="307"/>
      <c r="GF1224" s="307"/>
      <c r="GG1224" s="307"/>
      <c r="GH1224" s="307"/>
      <c r="GI1224" s="307"/>
      <c r="GJ1224" s="307"/>
      <c r="GK1224" s="307"/>
      <c r="GL1224" s="307"/>
      <c r="GM1224" s="307"/>
      <c r="GN1224" s="307"/>
      <c r="GO1224" s="307"/>
      <c r="GP1224" s="307"/>
      <c r="GQ1224" s="307"/>
      <c r="GR1224" s="307"/>
      <c r="GS1224" s="307"/>
      <c r="GT1224" s="307"/>
      <c r="GU1224" s="307"/>
      <c r="GV1224" s="307"/>
      <c r="GW1224" s="307"/>
      <c r="GX1224" s="307"/>
      <c r="GY1224" s="307"/>
      <c r="GZ1224" s="307"/>
      <c r="HA1224" s="307"/>
      <c r="HB1224" s="307"/>
      <c r="HC1224" s="307"/>
      <c r="HD1224" s="307"/>
      <c r="HE1224" s="307"/>
      <c r="HF1224" s="307"/>
      <c r="HG1224" s="307"/>
      <c r="HH1224" s="307"/>
      <c r="HI1224" s="307"/>
      <c r="HJ1224" s="307"/>
      <c r="HK1224" s="307"/>
      <c r="HL1224" s="307"/>
      <c r="HM1224" s="307"/>
      <c r="HN1224" s="307"/>
      <c r="HO1224" s="307"/>
      <c r="HP1224" s="307"/>
      <c r="HQ1224" s="307"/>
      <c r="HR1224" s="307"/>
      <c r="HS1224" s="307"/>
      <c r="HT1224" s="307"/>
      <c r="HU1224" s="307"/>
      <c r="HV1224" s="307"/>
      <c r="HW1224" s="307"/>
      <c r="HX1224" s="307"/>
      <c r="HY1224" s="307"/>
      <c r="HZ1224" s="307"/>
      <c r="IA1224" s="307"/>
      <c r="IB1224" s="307"/>
      <c r="IC1224" s="307"/>
      <c r="ID1224" s="307"/>
      <c r="IE1224" s="307"/>
      <c r="IF1224" s="307"/>
      <c r="IG1224" s="307"/>
      <c r="IH1224" s="307"/>
      <c r="II1224" s="307"/>
      <c r="IJ1224" s="307"/>
      <c r="IK1224" s="307"/>
      <c r="IL1224" s="307"/>
      <c r="IM1224" s="307"/>
      <c r="IN1224" s="307"/>
      <c r="IO1224" s="307"/>
      <c r="IP1224" s="307"/>
      <c r="IQ1224" s="307"/>
      <c r="IR1224" s="307"/>
      <c r="IS1224" s="307"/>
      <c r="IT1224" s="307"/>
      <c r="IU1224" s="307"/>
      <c r="IV1224" s="307"/>
      <c r="IW1224" s="307"/>
      <c r="IX1224" s="307"/>
      <c r="IY1224" s="307"/>
      <c r="IZ1224" s="307"/>
      <c r="JA1224" s="307"/>
      <c r="JB1224" s="307"/>
      <c r="JC1224" s="307"/>
      <c r="JD1224" s="307"/>
      <c r="JE1224" s="307"/>
      <c r="JF1224" s="307"/>
      <c r="JG1224" s="307"/>
      <c r="JH1224" s="307"/>
      <c r="JI1224" s="307"/>
      <c r="JJ1224" s="307"/>
      <c r="JK1224" s="307"/>
      <c r="JL1224" s="307"/>
      <c r="JM1224" s="307"/>
      <c r="JN1224" s="307"/>
      <c r="JO1224" s="307"/>
      <c r="JP1224" s="307"/>
      <c r="JQ1224" s="307"/>
      <c r="JR1224" s="307"/>
      <c r="JS1224" s="307"/>
      <c r="JT1224" s="307"/>
      <c r="JU1224" s="307"/>
      <c r="JV1224" s="307"/>
      <c r="JW1224" s="307"/>
      <c r="JX1224" s="307"/>
      <c r="JY1224" s="307"/>
      <c r="JZ1224" s="307"/>
      <c r="KA1224" s="307"/>
      <c r="KB1224" s="307"/>
      <c r="KC1224" s="307"/>
      <c r="KD1224" s="307"/>
      <c r="KE1224" s="307"/>
      <c r="KF1224" s="307"/>
      <c r="KG1224" s="307"/>
      <c r="KH1224" s="307"/>
      <c r="KI1224" s="307"/>
      <c r="KJ1224" s="307"/>
      <c r="KK1224" s="307"/>
      <c r="KL1224" s="307"/>
      <c r="KM1224" s="307"/>
      <c r="KN1224" s="307"/>
      <c r="KO1224" s="307"/>
      <c r="KP1224" s="307"/>
      <c r="KQ1224" s="307"/>
      <c r="KR1224" s="307"/>
      <c r="KS1224" s="307"/>
      <c r="KT1224" s="307"/>
    </row>
    <row r="1225" spans="14:306" s="56" customFormat="1" ht="15" customHeight="1">
      <c r="N1225" s="410"/>
      <c r="O1225" s="410"/>
      <c r="P1225" s="311"/>
      <c r="Q1225" s="311"/>
      <c r="R1225" s="311"/>
      <c r="AJ1225" s="451">
        <v>118</v>
      </c>
      <c r="AK1225" s="449">
        <v>114</v>
      </c>
      <c r="AL1225" s="449">
        <v>82</v>
      </c>
      <c r="AM1225" s="450" t="s">
        <v>1281</v>
      </c>
      <c r="AN1225" s="450" t="s">
        <v>420</v>
      </c>
      <c r="CB1225" s="307"/>
      <c r="CC1225" s="307"/>
      <c r="CD1225" s="307"/>
      <c r="CE1225" s="307"/>
      <c r="CF1225" s="307"/>
      <c r="CG1225" s="307"/>
      <c r="CH1225" s="307"/>
      <c r="CI1225" s="307"/>
      <c r="CJ1225" s="307"/>
      <c r="CK1225" s="307"/>
      <c r="CL1225" s="307"/>
      <c r="CM1225" s="307"/>
      <c r="CN1225" s="307"/>
      <c r="CO1225" s="307"/>
      <c r="CP1225" s="307"/>
      <c r="CQ1225" s="307"/>
      <c r="CR1225" s="307"/>
      <c r="CS1225" s="307"/>
      <c r="CT1225" s="307"/>
      <c r="CU1225" s="307"/>
      <c r="CV1225" s="307"/>
      <c r="CW1225" s="307"/>
      <c r="CX1225" s="307"/>
      <c r="CY1225" s="307"/>
      <c r="CZ1225" s="307"/>
      <c r="DA1225" s="307"/>
      <c r="DB1225" s="307"/>
      <c r="DC1225" s="307"/>
      <c r="DD1225" s="307"/>
      <c r="DE1225" s="307"/>
      <c r="DF1225" s="307"/>
      <c r="DG1225" s="307"/>
      <c r="DH1225" s="307"/>
      <c r="DI1225" s="390"/>
      <c r="DJ1225" s="390"/>
      <c r="DK1225" s="307"/>
      <c r="DL1225" s="307"/>
      <c r="DM1225" s="307"/>
      <c r="DN1225" s="307"/>
      <c r="DO1225" s="307"/>
      <c r="DP1225" s="307"/>
      <c r="DQ1225" s="307"/>
      <c r="DR1225" s="307"/>
      <c r="DS1225" s="307"/>
      <c r="DT1225" s="307"/>
      <c r="DU1225" s="307"/>
      <c r="DV1225" s="307"/>
      <c r="DW1225" s="307"/>
      <c r="DX1225" s="307"/>
      <c r="DY1225" s="307"/>
      <c r="DZ1225" s="307"/>
      <c r="EA1225" s="307"/>
      <c r="EB1225" s="307"/>
      <c r="EC1225" s="307"/>
      <c r="ED1225" s="307"/>
      <c r="EE1225" s="307"/>
      <c r="EF1225" s="307"/>
      <c r="EG1225" s="307"/>
      <c r="EH1225" s="307"/>
      <c r="EI1225" s="307"/>
      <c r="EJ1225" s="307"/>
      <c r="EK1225" s="307"/>
      <c r="EL1225" s="307"/>
      <c r="EM1225" s="307"/>
      <c r="EN1225" s="307"/>
      <c r="EO1225" s="307"/>
      <c r="EP1225" s="307"/>
      <c r="EQ1225" s="307"/>
      <c r="ER1225" s="307"/>
      <c r="ES1225" s="307"/>
      <c r="ET1225" s="307"/>
      <c r="EU1225" s="390"/>
      <c r="EV1225" s="390"/>
      <c r="EW1225" s="307"/>
      <c r="EX1225" s="307"/>
      <c r="EY1225" s="307"/>
      <c r="EZ1225" s="307"/>
      <c r="FA1225" s="307"/>
      <c r="FB1225" s="307"/>
      <c r="FC1225" s="307"/>
      <c r="FD1225" s="307"/>
      <c r="FE1225" s="307"/>
      <c r="FF1225" s="307"/>
      <c r="FG1225" s="307"/>
      <c r="FH1225" s="307"/>
      <c r="FI1225" s="307"/>
      <c r="FJ1225" s="307"/>
      <c r="FK1225" s="307"/>
      <c r="FL1225" s="307"/>
      <c r="FM1225" s="307"/>
      <c r="FN1225" s="307"/>
      <c r="FO1225" s="307"/>
      <c r="FP1225" s="307"/>
      <c r="FQ1225" s="307"/>
      <c r="FR1225" s="307"/>
      <c r="FS1225" s="307"/>
      <c r="FT1225" s="307"/>
      <c r="FU1225" s="307"/>
      <c r="FV1225" s="307"/>
      <c r="FW1225" s="307"/>
      <c r="FX1225" s="307"/>
      <c r="FY1225" s="307"/>
      <c r="FZ1225" s="307"/>
      <c r="GA1225" s="307"/>
      <c r="GB1225" s="307"/>
      <c r="GC1225" s="307"/>
      <c r="GD1225" s="307"/>
      <c r="GE1225" s="307"/>
      <c r="GF1225" s="307"/>
      <c r="GG1225" s="307"/>
      <c r="GH1225" s="307"/>
      <c r="GI1225" s="307"/>
      <c r="GJ1225" s="307"/>
      <c r="GK1225" s="307"/>
      <c r="GL1225" s="307"/>
      <c r="GM1225" s="307"/>
      <c r="GN1225" s="307"/>
      <c r="GO1225" s="307"/>
      <c r="GP1225" s="307"/>
      <c r="GQ1225" s="307"/>
      <c r="GR1225" s="307"/>
      <c r="GS1225" s="307"/>
      <c r="GT1225" s="307"/>
      <c r="GU1225" s="307"/>
      <c r="GV1225" s="307"/>
      <c r="GW1225" s="307"/>
      <c r="GX1225" s="307"/>
      <c r="GY1225" s="307"/>
      <c r="GZ1225" s="307"/>
      <c r="HA1225" s="307"/>
      <c r="HB1225" s="307"/>
      <c r="HC1225" s="307"/>
      <c r="HD1225" s="307"/>
      <c r="HE1225" s="307"/>
      <c r="HF1225" s="307"/>
      <c r="HG1225" s="307"/>
      <c r="HH1225" s="307"/>
      <c r="HI1225" s="307"/>
      <c r="HJ1225" s="307"/>
      <c r="HK1225" s="307"/>
      <c r="HL1225" s="307"/>
      <c r="HM1225" s="307"/>
      <c r="HN1225" s="307"/>
      <c r="HO1225" s="307"/>
      <c r="HP1225" s="307"/>
      <c r="HQ1225" s="307"/>
      <c r="HR1225" s="307"/>
      <c r="HS1225" s="307"/>
      <c r="HT1225" s="307"/>
      <c r="HU1225" s="307"/>
      <c r="HV1225" s="307"/>
      <c r="HW1225" s="307"/>
      <c r="HX1225" s="307"/>
      <c r="HY1225" s="307"/>
      <c r="HZ1225" s="307"/>
      <c r="IA1225" s="307"/>
      <c r="IB1225" s="307"/>
      <c r="IC1225" s="307"/>
      <c r="ID1225" s="307"/>
      <c r="IE1225" s="307"/>
      <c r="IF1225" s="307"/>
      <c r="IG1225" s="307"/>
      <c r="IH1225" s="307"/>
      <c r="II1225" s="307"/>
      <c r="IJ1225" s="307"/>
      <c r="IK1225" s="307"/>
      <c r="IL1225" s="307"/>
      <c r="IM1225" s="307"/>
      <c r="IN1225" s="307"/>
      <c r="IO1225" s="307"/>
      <c r="IP1225" s="307"/>
      <c r="IQ1225" s="307"/>
      <c r="IR1225" s="307"/>
      <c r="IS1225" s="307"/>
      <c r="IT1225" s="307"/>
      <c r="IU1225" s="307"/>
      <c r="IV1225" s="307"/>
      <c r="IW1225" s="307"/>
      <c r="IX1225" s="307"/>
      <c r="IY1225" s="307"/>
      <c r="IZ1225" s="307"/>
      <c r="JA1225" s="307"/>
      <c r="JB1225" s="307"/>
      <c r="JC1225" s="307"/>
      <c r="JD1225" s="307"/>
      <c r="JE1225" s="307"/>
      <c r="JF1225" s="307"/>
      <c r="JG1225" s="307"/>
      <c r="JH1225" s="307"/>
      <c r="JI1225" s="307"/>
      <c r="JJ1225" s="307"/>
      <c r="JK1225" s="307"/>
      <c r="JL1225" s="307"/>
      <c r="JM1225" s="307"/>
      <c r="JN1225" s="307"/>
      <c r="JO1225" s="307"/>
      <c r="JP1225" s="307"/>
      <c r="JQ1225" s="307"/>
      <c r="JR1225" s="307"/>
      <c r="JS1225" s="307"/>
      <c r="JT1225" s="307"/>
      <c r="JU1225" s="307"/>
      <c r="JV1225" s="307"/>
      <c r="JW1225" s="307"/>
      <c r="JX1225" s="307"/>
      <c r="JY1225" s="307"/>
      <c r="JZ1225" s="307"/>
      <c r="KA1225" s="307"/>
      <c r="KB1225" s="307"/>
      <c r="KC1225" s="307"/>
      <c r="KD1225" s="307"/>
      <c r="KE1225" s="307"/>
      <c r="KF1225" s="307"/>
      <c r="KG1225" s="307"/>
      <c r="KH1225" s="307"/>
      <c r="KI1225" s="307"/>
      <c r="KJ1225" s="307"/>
      <c r="KK1225" s="307"/>
      <c r="KL1225" s="307"/>
      <c r="KM1225" s="307"/>
      <c r="KN1225" s="307"/>
      <c r="KO1225" s="307"/>
      <c r="KP1225" s="307"/>
      <c r="KQ1225" s="307"/>
      <c r="KR1225" s="307"/>
      <c r="KS1225" s="307"/>
      <c r="KT1225" s="307"/>
    </row>
    <row r="1226" spans="14:306" s="56" customFormat="1" ht="15" customHeight="1">
      <c r="N1226" s="410"/>
      <c r="O1226" s="410"/>
      <c r="P1226" s="311"/>
      <c r="Q1226" s="311"/>
      <c r="R1226" s="311"/>
      <c r="AJ1226" s="451">
        <v>119</v>
      </c>
      <c r="AK1226" s="449">
        <v>114</v>
      </c>
      <c r="AL1226" s="449">
        <v>82</v>
      </c>
      <c r="AM1226" s="450" t="s">
        <v>1281</v>
      </c>
      <c r="AN1226" s="450" t="s">
        <v>420</v>
      </c>
      <c r="CB1226" s="307"/>
      <c r="CC1226" s="307"/>
      <c r="CD1226" s="307"/>
      <c r="CE1226" s="307"/>
      <c r="CF1226" s="307"/>
      <c r="CG1226" s="307"/>
      <c r="CH1226" s="307"/>
      <c r="CI1226" s="307"/>
      <c r="CJ1226" s="307"/>
      <c r="CK1226" s="307"/>
      <c r="CL1226" s="307"/>
      <c r="CM1226" s="307"/>
      <c r="CN1226" s="307"/>
      <c r="CO1226" s="307"/>
      <c r="CP1226" s="307"/>
      <c r="CQ1226" s="307"/>
      <c r="CR1226" s="307"/>
      <c r="CS1226" s="307"/>
      <c r="CT1226" s="307"/>
      <c r="CU1226" s="307"/>
      <c r="CV1226" s="307"/>
      <c r="CW1226" s="307"/>
      <c r="CX1226" s="307"/>
      <c r="CY1226" s="307"/>
      <c r="CZ1226" s="307"/>
      <c r="DA1226" s="307"/>
      <c r="DB1226" s="307"/>
      <c r="DC1226" s="307"/>
      <c r="DD1226" s="307"/>
      <c r="DE1226" s="307"/>
      <c r="DF1226" s="307"/>
      <c r="DG1226" s="307"/>
      <c r="DH1226" s="307"/>
      <c r="DI1226" s="390"/>
      <c r="DJ1226" s="390"/>
      <c r="DK1226" s="307"/>
      <c r="DL1226" s="307"/>
      <c r="DM1226" s="307"/>
      <c r="DN1226" s="307"/>
      <c r="DO1226" s="307"/>
      <c r="DP1226" s="307"/>
      <c r="DQ1226" s="307"/>
      <c r="DR1226" s="307"/>
      <c r="DS1226" s="307"/>
      <c r="DT1226" s="307"/>
      <c r="DU1226" s="307"/>
      <c r="DV1226" s="307"/>
      <c r="DW1226" s="307"/>
      <c r="DX1226" s="307"/>
      <c r="DY1226" s="307"/>
      <c r="DZ1226" s="307"/>
      <c r="EA1226" s="307"/>
      <c r="EB1226" s="307"/>
      <c r="EC1226" s="307"/>
      <c r="ED1226" s="307"/>
      <c r="EE1226" s="307"/>
      <c r="EF1226" s="307"/>
      <c r="EG1226" s="307"/>
      <c r="EH1226" s="307"/>
      <c r="EI1226" s="307"/>
      <c r="EJ1226" s="307"/>
      <c r="EK1226" s="307"/>
      <c r="EL1226" s="307"/>
      <c r="EM1226" s="307"/>
      <c r="EN1226" s="307"/>
      <c r="EO1226" s="307"/>
      <c r="EP1226" s="307"/>
      <c r="EQ1226" s="307"/>
      <c r="ER1226" s="307"/>
      <c r="ES1226" s="307"/>
      <c r="ET1226" s="307"/>
      <c r="EU1226" s="390"/>
      <c r="EV1226" s="390"/>
      <c r="EW1226" s="307"/>
      <c r="EX1226" s="307"/>
      <c r="EY1226" s="307"/>
      <c r="EZ1226" s="307"/>
      <c r="FA1226" s="307"/>
      <c r="FB1226" s="307"/>
      <c r="FC1226" s="307"/>
      <c r="FD1226" s="307"/>
      <c r="FE1226" s="307"/>
      <c r="FF1226" s="307"/>
      <c r="FG1226" s="307"/>
      <c r="FH1226" s="307"/>
      <c r="FI1226" s="307"/>
      <c r="FJ1226" s="307"/>
      <c r="FK1226" s="307"/>
      <c r="FL1226" s="307"/>
      <c r="FM1226" s="307"/>
      <c r="FN1226" s="307"/>
      <c r="FO1226" s="307"/>
      <c r="FP1226" s="307"/>
      <c r="FQ1226" s="307"/>
      <c r="FR1226" s="307"/>
      <c r="FS1226" s="307"/>
      <c r="FT1226" s="307"/>
      <c r="FU1226" s="307"/>
      <c r="FV1226" s="307"/>
      <c r="FW1226" s="307"/>
      <c r="FX1226" s="307"/>
      <c r="FY1226" s="307"/>
      <c r="FZ1226" s="307"/>
      <c r="GA1226" s="307"/>
      <c r="GB1226" s="307"/>
      <c r="GC1226" s="307"/>
      <c r="GD1226" s="307"/>
      <c r="GE1226" s="307"/>
      <c r="GF1226" s="307"/>
      <c r="GG1226" s="307"/>
      <c r="GH1226" s="307"/>
      <c r="GI1226" s="307"/>
      <c r="GJ1226" s="307"/>
      <c r="GK1226" s="307"/>
      <c r="GL1226" s="307"/>
      <c r="GM1226" s="307"/>
      <c r="GN1226" s="307"/>
      <c r="GO1226" s="307"/>
      <c r="GP1226" s="307"/>
      <c r="GQ1226" s="307"/>
      <c r="GR1226" s="307"/>
      <c r="GS1226" s="307"/>
      <c r="GT1226" s="307"/>
      <c r="GU1226" s="307"/>
      <c r="GV1226" s="307"/>
      <c r="GW1226" s="307"/>
      <c r="GX1226" s="307"/>
      <c r="GY1226" s="307"/>
      <c r="GZ1226" s="307"/>
      <c r="HA1226" s="307"/>
      <c r="HB1226" s="307"/>
      <c r="HC1226" s="307"/>
      <c r="HD1226" s="307"/>
      <c r="HE1226" s="307"/>
      <c r="HF1226" s="307"/>
      <c r="HG1226" s="307"/>
      <c r="HH1226" s="307"/>
      <c r="HI1226" s="307"/>
      <c r="HJ1226" s="307"/>
      <c r="HK1226" s="307"/>
      <c r="HL1226" s="307"/>
      <c r="HM1226" s="307"/>
      <c r="HN1226" s="307"/>
      <c r="HO1226" s="307"/>
      <c r="HP1226" s="307"/>
      <c r="HQ1226" s="307"/>
      <c r="HR1226" s="307"/>
      <c r="HS1226" s="307"/>
      <c r="HT1226" s="307"/>
      <c r="HU1226" s="307"/>
      <c r="HV1226" s="307"/>
      <c r="HW1226" s="307"/>
      <c r="HX1226" s="307"/>
      <c r="HY1226" s="307"/>
      <c r="HZ1226" s="307"/>
      <c r="IA1226" s="307"/>
      <c r="IB1226" s="307"/>
      <c r="IC1226" s="307"/>
      <c r="ID1226" s="307"/>
      <c r="IE1226" s="307"/>
      <c r="IF1226" s="307"/>
      <c r="IG1226" s="307"/>
      <c r="IH1226" s="307"/>
      <c r="II1226" s="307"/>
      <c r="IJ1226" s="307"/>
      <c r="IK1226" s="307"/>
      <c r="IL1226" s="307"/>
      <c r="IM1226" s="307"/>
      <c r="IN1226" s="307"/>
      <c r="IO1226" s="307"/>
      <c r="IP1226" s="307"/>
      <c r="IQ1226" s="307"/>
      <c r="IR1226" s="307"/>
      <c r="IS1226" s="307"/>
      <c r="IT1226" s="307"/>
      <c r="IU1226" s="307"/>
      <c r="IV1226" s="307"/>
      <c r="IW1226" s="307"/>
      <c r="IX1226" s="307"/>
      <c r="IY1226" s="307"/>
      <c r="IZ1226" s="307"/>
      <c r="JA1226" s="307"/>
      <c r="JB1226" s="307"/>
      <c r="JC1226" s="307"/>
      <c r="JD1226" s="307"/>
      <c r="JE1226" s="307"/>
      <c r="JF1226" s="307"/>
      <c r="JG1226" s="307"/>
      <c r="JH1226" s="307"/>
      <c r="JI1226" s="307"/>
      <c r="JJ1226" s="307"/>
      <c r="JK1226" s="307"/>
      <c r="JL1226" s="307"/>
      <c r="JM1226" s="307"/>
      <c r="JN1226" s="307"/>
      <c r="JO1226" s="307"/>
      <c r="JP1226" s="307"/>
      <c r="JQ1226" s="307"/>
      <c r="JR1226" s="307"/>
      <c r="JS1226" s="307"/>
      <c r="JT1226" s="307"/>
      <c r="JU1226" s="307"/>
      <c r="JV1226" s="307"/>
      <c r="JW1226" s="307"/>
      <c r="JX1226" s="307"/>
      <c r="JY1226" s="307"/>
      <c r="JZ1226" s="307"/>
      <c r="KA1226" s="307"/>
      <c r="KB1226" s="307"/>
      <c r="KC1226" s="307"/>
      <c r="KD1226" s="307"/>
      <c r="KE1226" s="307"/>
      <c r="KF1226" s="307"/>
      <c r="KG1226" s="307"/>
      <c r="KH1226" s="307"/>
      <c r="KI1226" s="307"/>
      <c r="KJ1226" s="307"/>
      <c r="KK1226" s="307"/>
      <c r="KL1226" s="307"/>
      <c r="KM1226" s="307"/>
      <c r="KN1226" s="307"/>
      <c r="KO1226" s="307"/>
      <c r="KP1226" s="307"/>
      <c r="KQ1226" s="307"/>
      <c r="KR1226" s="307"/>
      <c r="KS1226" s="307"/>
      <c r="KT1226" s="307"/>
    </row>
    <row r="1227" spans="14:306" s="56" customFormat="1" ht="15" customHeight="1">
      <c r="N1227" s="410"/>
      <c r="O1227" s="410"/>
      <c r="P1227" s="311"/>
      <c r="Q1227" s="311"/>
      <c r="R1227" s="311"/>
      <c r="AJ1227" s="451">
        <v>120</v>
      </c>
      <c r="AK1227" s="449">
        <v>115</v>
      </c>
      <c r="AL1227" s="449">
        <v>84</v>
      </c>
      <c r="AM1227" s="450" t="s">
        <v>1282</v>
      </c>
      <c r="AN1227" s="450" t="s">
        <v>1282</v>
      </c>
      <c r="CB1227" s="307"/>
      <c r="CC1227" s="307"/>
      <c r="CD1227" s="307"/>
      <c r="CE1227" s="307"/>
      <c r="CF1227" s="307"/>
      <c r="CG1227" s="307"/>
      <c r="CH1227" s="307"/>
      <c r="CI1227" s="307"/>
      <c r="CJ1227" s="307"/>
      <c r="CK1227" s="307"/>
      <c r="CL1227" s="307"/>
      <c r="CM1227" s="307"/>
      <c r="CN1227" s="307"/>
      <c r="CO1227" s="307"/>
      <c r="CP1227" s="307"/>
      <c r="CQ1227" s="307"/>
      <c r="CR1227" s="307"/>
      <c r="CS1227" s="307"/>
      <c r="CT1227" s="307"/>
      <c r="CU1227" s="307"/>
      <c r="CV1227" s="307"/>
      <c r="CW1227" s="307"/>
      <c r="CX1227" s="307"/>
      <c r="CY1227" s="307"/>
      <c r="CZ1227" s="307"/>
      <c r="DA1227" s="307"/>
      <c r="DB1227" s="307"/>
      <c r="DC1227" s="307"/>
      <c r="DD1227" s="307"/>
      <c r="DE1227" s="307"/>
      <c r="DF1227" s="307"/>
      <c r="DG1227" s="307"/>
      <c r="DH1227" s="307"/>
      <c r="DI1227" s="390"/>
      <c r="DJ1227" s="390"/>
      <c r="DK1227" s="307"/>
      <c r="DL1227" s="307"/>
      <c r="DM1227" s="307"/>
      <c r="DN1227" s="307"/>
      <c r="DO1227" s="307"/>
      <c r="DP1227" s="307"/>
      <c r="DQ1227" s="307"/>
      <c r="DR1227" s="307"/>
      <c r="DS1227" s="307"/>
      <c r="DT1227" s="307"/>
      <c r="DU1227" s="307"/>
      <c r="DV1227" s="307"/>
      <c r="DW1227" s="307"/>
      <c r="DX1227" s="307"/>
      <c r="DY1227" s="307"/>
      <c r="DZ1227" s="307"/>
      <c r="EA1227" s="307"/>
      <c r="EB1227" s="307"/>
      <c r="EC1227" s="307"/>
      <c r="ED1227" s="307"/>
      <c r="EE1227" s="307"/>
      <c r="EF1227" s="307"/>
      <c r="EG1227" s="307"/>
      <c r="EH1227" s="307"/>
      <c r="EI1227" s="307"/>
      <c r="EJ1227" s="307"/>
      <c r="EK1227" s="307"/>
      <c r="EL1227" s="307"/>
      <c r="EM1227" s="307"/>
      <c r="EN1227" s="307"/>
      <c r="EO1227" s="307"/>
      <c r="EP1227" s="307"/>
      <c r="EQ1227" s="307"/>
      <c r="ER1227" s="307"/>
      <c r="ES1227" s="307"/>
      <c r="ET1227" s="307"/>
      <c r="EU1227" s="390"/>
      <c r="EV1227" s="390"/>
      <c r="EW1227" s="307"/>
      <c r="EX1227" s="307"/>
      <c r="EY1227" s="307"/>
      <c r="EZ1227" s="307"/>
      <c r="FA1227" s="307"/>
      <c r="FB1227" s="307"/>
      <c r="FC1227" s="307"/>
      <c r="FD1227" s="307"/>
      <c r="FE1227" s="307"/>
      <c r="FF1227" s="307"/>
      <c r="FG1227" s="307"/>
      <c r="FH1227" s="307"/>
      <c r="FI1227" s="307"/>
      <c r="FJ1227" s="307"/>
      <c r="FK1227" s="307"/>
      <c r="FL1227" s="307"/>
      <c r="FM1227" s="307"/>
      <c r="FN1227" s="307"/>
      <c r="FO1227" s="307"/>
      <c r="FP1227" s="307"/>
      <c r="FQ1227" s="307"/>
      <c r="FR1227" s="307"/>
      <c r="FS1227" s="307"/>
      <c r="FT1227" s="307"/>
      <c r="FU1227" s="307"/>
      <c r="FV1227" s="307"/>
      <c r="FW1227" s="307"/>
      <c r="FX1227" s="307"/>
      <c r="FY1227" s="307"/>
      <c r="FZ1227" s="307"/>
      <c r="GA1227" s="307"/>
      <c r="GB1227" s="307"/>
      <c r="GC1227" s="307"/>
      <c r="GD1227" s="307"/>
      <c r="GE1227" s="307"/>
      <c r="GF1227" s="307"/>
      <c r="GG1227" s="307"/>
      <c r="GH1227" s="307"/>
      <c r="GI1227" s="307"/>
      <c r="GJ1227" s="307"/>
      <c r="GK1227" s="307"/>
      <c r="GL1227" s="307"/>
      <c r="GM1227" s="307"/>
      <c r="GN1227" s="307"/>
      <c r="GO1227" s="307"/>
      <c r="GP1227" s="307"/>
      <c r="GQ1227" s="307"/>
      <c r="GR1227" s="307"/>
      <c r="GS1227" s="307"/>
      <c r="GT1227" s="307"/>
      <c r="GU1227" s="307"/>
      <c r="GV1227" s="307"/>
      <c r="GW1227" s="307"/>
      <c r="GX1227" s="307"/>
      <c r="GY1227" s="307"/>
      <c r="GZ1227" s="307"/>
      <c r="HA1227" s="307"/>
      <c r="HB1227" s="307"/>
      <c r="HC1227" s="307"/>
      <c r="HD1227" s="307"/>
      <c r="HE1227" s="307"/>
      <c r="HF1227" s="307"/>
      <c r="HG1227" s="307"/>
      <c r="HH1227" s="307"/>
      <c r="HI1227" s="307"/>
      <c r="HJ1227" s="307"/>
      <c r="HK1227" s="307"/>
      <c r="HL1227" s="307"/>
      <c r="HM1227" s="307"/>
      <c r="HN1227" s="307"/>
      <c r="HO1227" s="307"/>
      <c r="HP1227" s="307"/>
      <c r="HQ1227" s="307"/>
      <c r="HR1227" s="307"/>
      <c r="HS1227" s="307"/>
      <c r="HT1227" s="307"/>
      <c r="HU1227" s="307"/>
      <c r="HV1227" s="307"/>
      <c r="HW1227" s="307"/>
      <c r="HX1227" s="307"/>
      <c r="HY1227" s="307"/>
      <c r="HZ1227" s="307"/>
      <c r="IA1227" s="307"/>
      <c r="IB1227" s="307"/>
      <c r="IC1227" s="307"/>
      <c r="ID1227" s="307"/>
      <c r="IE1227" s="307"/>
      <c r="IF1227" s="307"/>
      <c r="IG1227" s="307"/>
      <c r="IH1227" s="307"/>
      <c r="II1227" s="307"/>
      <c r="IJ1227" s="307"/>
      <c r="IK1227" s="307"/>
      <c r="IL1227" s="307"/>
      <c r="IM1227" s="307"/>
      <c r="IN1227" s="307"/>
      <c r="IO1227" s="307"/>
      <c r="IP1227" s="307"/>
      <c r="IQ1227" s="307"/>
      <c r="IR1227" s="307"/>
      <c r="IS1227" s="307"/>
      <c r="IT1227" s="307"/>
      <c r="IU1227" s="307"/>
      <c r="IV1227" s="307"/>
      <c r="IW1227" s="307"/>
      <c r="IX1227" s="307"/>
      <c r="IY1227" s="307"/>
      <c r="IZ1227" s="307"/>
      <c r="JA1227" s="307"/>
      <c r="JB1227" s="307"/>
      <c r="JC1227" s="307"/>
      <c r="JD1227" s="307"/>
      <c r="JE1227" s="307"/>
      <c r="JF1227" s="307"/>
      <c r="JG1227" s="307"/>
      <c r="JH1227" s="307"/>
      <c r="JI1227" s="307"/>
      <c r="JJ1227" s="307"/>
      <c r="JK1227" s="307"/>
      <c r="JL1227" s="307"/>
      <c r="JM1227" s="307"/>
      <c r="JN1227" s="307"/>
      <c r="JO1227" s="307"/>
      <c r="JP1227" s="307"/>
      <c r="JQ1227" s="307"/>
      <c r="JR1227" s="307"/>
      <c r="JS1227" s="307"/>
      <c r="JT1227" s="307"/>
      <c r="JU1227" s="307"/>
      <c r="JV1227" s="307"/>
      <c r="JW1227" s="307"/>
      <c r="JX1227" s="307"/>
      <c r="JY1227" s="307"/>
      <c r="JZ1227" s="307"/>
      <c r="KA1227" s="307"/>
      <c r="KB1227" s="307"/>
      <c r="KC1227" s="307"/>
      <c r="KD1227" s="307"/>
      <c r="KE1227" s="307"/>
      <c r="KF1227" s="307"/>
      <c r="KG1227" s="307"/>
      <c r="KH1227" s="307"/>
      <c r="KI1227" s="307"/>
      <c r="KJ1227" s="307"/>
      <c r="KK1227" s="307"/>
      <c r="KL1227" s="307"/>
      <c r="KM1227" s="307"/>
      <c r="KN1227" s="307"/>
      <c r="KO1227" s="307"/>
      <c r="KP1227" s="307"/>
      <c r="KQ1227" s="307"/>
      <c r="KR1227" s="307"/>
      <c r="KS1227" s="307"/>
      <c r="KT1227" s="307"/>
    </row>
    <row r="1228" spans="14:306" s="56" customFormat="1" ht="15" customHeight="1">
      <c r="N1228" s="410"/>
      <c r="O1228" s="410"/>
      <c r="P1228" s="311"/>
      <c r="Q1228" s="311"/>
      <c r="R1228" s="311"/>
      <c r="AJ1228" s="451">
        <v>121</v>
      </c>
      <c r="AK1228" s="449">
        <v>116</v>
      </c>
      <c r="AL1228" s="449">
        <v>86</v>
      </c>
      <c r="AM1228" s="450" t="s">
        <v>495</v>
      </c>
      <c r="AN1228" s="450" t="s">
        <v>495</v>
      </c>
      <c r="CB1228" s="307"/>
      <c r="CC1228" s="307"/>
      <c r="CD1228" s="307"/>
      <c r="CE1228" s="307"/>
      <c r="CF1228" s="307"/>
      <c r="CG1228" s="307"/>
      <c r="CH1228" s="307"/>
      <c r="CI1228" s="307"/>
      <c r="CJ1228" s="307"/>
      <c r="CK1228" s="307"/>
      <c r="CL1228" s="307"/>
      <c r="CM1228" s="307"/>
      <c r="CN1228" s="307"/>
      <c r="CO1228" s="307"/>
      <c r="CP1228" s="307"/>
      <c r="CQ1228" s="307"/>
      <c r="CR1228" s="307"/>
      <c r="CS1228" s="307"/>
      <c r="CT1228" s="307"/>
      <c r="CU1228" s="307"/>
      <c r="CV1228" s="307"/>
      <c r="CW1228" s="307"/>
      <c r="CX1228" s="307"/>
      <c r="CY1228" s="307"/>
      <c r="CZ1228" s="307"/>
      <c r="DA1228" s="307"/>
      <c r="DB1228" s="307"/>
      <c r="DC1228" s="307"/>
      <c r="DD1228" s="307"/>
      <c r="DE1228" s="307"/>
      <c r="DF1228" s="307"/>
      <c r="DG1228" s="307"/>
      <c r="DH1228" s="307"/>
      <c r="DI1228" s="390"/>
      <c r="DJ1228" s="390"/>
      <c r="DK1228" s="307"/>
      <c r="DL1228" s="307"/>
      <c r="DM1228" s="307"/>
      <c r="DN1228" s="307"/>
      <c r="DO1228" s="307"/>
      <c r="DP1228" s="307"/>
      <c r="DQ1228" s="307"/>
      <c r="DR1228" s="307"/>
      <c r="DS1228" s="307"/>
      <c r="DT1228" s="307"/>
      <c r="DU1228" s="307"/>
      <c r="DV1228" s="307"/>
      <c r="DW1228" s="307"/>
      <c r="DX1228" s="307"/>
      <c r="DY1228" s="307"/>
      <c r="DZ1228" s="307"/>
      <c r="EA1228" s="307"/>
      <c r="EB1228" s="307"/>
      <c r="EC1228" s="307"/>
      <c r="ED1228" s="307"/>
      <c r="EE1228" s="307"/>
      <c r="EF1228" s="307"/>
      <c r="EG1228" s="307"/>
      <c r="EH1228" s="307"/>
      <c r="EI1228" s="307"/>
      <c r="EJ1228" s="307"/>
      <c r="EK1228" s="307"/>
      <c r="EL1228" s="307"/>
      <c r="EM1228" s="307"/>
      <c r="EN1228" s="307"/>
      <c r="EO1228" s="307"/>
      <c r="EP1228" s="307"/>
      <c r="EQ1228" s="307"/>
      <c r="ER1228" s="307"/>
      <c r="ES1228" s="307"/>
      <c r="ET1228" s="307"/>
      <c r="EU1228" s="390"/>
      <c r="EV1228" s="390"/>
      <c r="EW1228" s="307"/>
      <c r="EX1228" s="307"/>
      <c r="EY1228" s="307"/>
      <c r="EZ1228" s="307"/>
      <c r="FA1228" s="307"/>
      <c r="FB1228" s="307"/>
      <c r="FC1228" s="307"/>
      <c r="FD1228" s="307"/>
      <c r="FE1228" s="307"/>
      <c r="FF1228" s="307"/>
      <c r="FG1228" s="307"/>
      <c r="FH1228" s="307"/>
      <c r="FI1228" s="307"/>
      <c r="FJ1228" s="307"/>
      <c r="FK1228" s="307"/>
      <c r="FL1228" s="307"/>
      <c r="FM1228" s="307"/>
      <c r="FN1228" s="307"/>
      <c r="FO1228" s="307"/>
      <c r="FP1228" s="307"/>
      <c r="FQ1228" s="307"/>
      <c r="FR1228" s="307"/>
      <c r="FS1228" s="307"/>
      <c r="FT1228" s="307"/>
      <c r="FU1228" s="307"/>
      <c r="FV1228" s="307"/>
      <c r="FW1228" s="307"/>
      <c r="FX1228" s="307"/>
      <c r="FY1228" s="307"/>
      <c r="FZ1228" s="307"/>
      <c r="GA1228" s="307"/>
      <c r="GB1228" s="307"/>
      <c r="GC1228" s="307"/>
      <c r="GD1228" s="307"/>
      <c r="GE1228" s="307"/>
      <c r="GF1228" s="307"/>
      <c r="GG1228" s="307"/>
      <c r="GH1228" s="307"/>
      <c r="GI1228" s="307"/>
      <c r="GJ1228" s="307"/>
      <c r="GK1228" s="307"/>
      <c r="GL1228" s="307"/>
      <c r="GM1228" s="307"/>
      <c r="GN1228" s="307"/>
      <c r="GO1228" s="307"/>
      <c r="GP1228" s="307"/>
      <c r="GQ1228" s="307"/>
      <c r="GR1228" s="307"/>
      <c r="GS1228" s="307"/>
      <c r="GT1228" s="307"/>
      <c r="GU1228" s="307"/>
      <c r="GV1228" s="307"/>
      <c r="GW1228" s="307"/>
      <c r="GX1228" s="307"/>
      <c r="GY1228" s="307"/>
      <c r="GZ1228" s="307"/>
      <c r="HA1228" s="307"/>
      <c r="HB1228" s="307"/>
      <c r="HC1228" s="307"/>
      <c r="HD1228" s="307"/>
      <c r="HE1228" s="307"/>
      <c r="HF1228" s="307"/>
      <c r="HG1228" s="307"/>
      <c r="HH1228" s="307"/>
      <c r="HI1228" s="307"/>
      <c r="HJ1228" s="307"/>
      <c r="HK1228" s="307"/>
      <c r="HL1228" s="307"/>
      <c r="HM1228" s="307"/>
      <c r="HN1228" s="307"/>
      <c r="HO1228" s="307"/>
      <c r="HP1228" s="307"/>
      <c r="HQ1228" s="307"/>
      <c r="HR1228" s="307"/>
      <c r="HS1228" s="307"/>
      <c r="HT1228" s="307"/>
      <c r="HU1228" s="307"/>
      <c r="HV1228" s="307"/>
      <c r="HW1228" s="307"/>
      <c r="HX1228" s="307"/>
      <c r="HY1228" s="307"/>
      <c r="HZ1228" s="307"/>
      <c r="IA1228" s="307"/>
      <c r="IB1228" s="307"/>
      <c r="IC1228" s="307"/>
      <c r="ID1228" s="307"/>
      <c r="IE1228" s="307"/>
      <c r="IF1228" s="307"/>
      <c r="IG1228" s="307"/>
      <c r="IH1228" s="307"/>
      <c r="II1228" s="307"/>
      <c r="IJ1228" s="307"/>
      <c r="IK1228" s="307"/>
      <c r="IL1228" s="307"/>
      <c r="IM1228" s="307"/>
      <c r="IN1228" s="307"/>
      <c r="IO1228" s="307"/>
      <c r="IP1228" s="307"/>
      <c r="IQ1228" s="307"/>
      <c r="IR1228" s="307"/>
      <c r="IS1228" s="307"/>
      <c r="IT1228" s="307"/>
      <c r="IU1228" s="307"/>
      <c r="IV1228" s="307"/>
      <c r="IW1228" s="307"/>
      <c r="IX1228" s="307"/>
      <c r="IY1228" s="307"/>
      <c r="IZ1228" s="307"/>
      <c r="JA1228" s="307"/>
      <c r="JB1228" s="307"/>
      <c r="JC1228" s="307"/>
      <c r="JD1228" s="307"/>
      <c r="JE1228" s="307"/>
      <c r="JF1228" s="307"/>
      <c r="JG1228" s="307"/>
      <c r="JH1228" s="307"/>
      <c r="JI1228" s="307"/>
      <c r="JJ1228" s="307"/>
      <c r="JK1228" s="307"/>
      <c r="JL1228" s="307"/>
      <c r="JM1228" s="307"/>
      <c r="JN1228" s="307"/>
      <c r="JO1228" s="307"/>
      <c r="JP1228" s="307"/>
      <c r="JQ1228" s="307"/>
      <c r="JR1228" s="307"/>
      <c r="JS1228" s="307"/>
      <c r="JT1228" s="307"/>
      <c r="JU1228" s="307"/>
      <c r="JV1228" s="307"/>
      <c r="JW1228" s="307"/>
      <c r="JX1228" s="307"/>
      <c r="JY1228" s="307"/>
      <c r="JZ1228" s="307"/>
      <c r="KA1228" s="307"/>
      <c r="KB1228" s="307"/>
      <c r="KC1228" s="307"/>
      <c r="KD1228" s="307"/>
      <c r="KE1228" s="307"/>
      <c r="KF1228" s="307"/>
      <c r="KG1228" s="307"/>
      <c r="KH1228" s="307"/>
      <c r="KI1228" s="307"/>
      <c r="KJ1228" s="307"/>
      <c r="KK1228" s="307"/>
      <c r="KL1228" s="307"/>
      <c r="KM1228" s="307"/>
      <c r="KN1228" s="307"/>
      <c r="KO1228" s="307"/>
      <c r="KP1228" s="307"/>
      <c r="KQ1228" s="307"/>
      <c r="KR1228" s="307"/>
      <c r="KS1228" s="307"/>
      <c r="KT1228" s="307"/>
    </row>
    <row r="1229" spans="14:306" s="56" customFormat="1" ht="15" customHeight="1">
      <c r="N1229" s="410"/>
      <c r="O1229" s="410"/>
      <c r="P1229" s="311"/>
      <c r="Q1229" s="311"/>
      <c r="R1229" s="311"/>
      <c r="AJ1229" s="451">
        <v>122</v>
      </c>
      <c r="AK1229" s="450">
        <v>117</v>
      </c>
      <c r="AL1229" s="449">
        <v>87</v>
      </c>
      <c r="AM1229" s="450" t="s">
        <v>496</v>
      </c>
      <c r="AN1229" s="450" t="s">
        <v>496</v>
      </c>
      <c r="CB1229" s="307"/>
      <c r="CC1229" s="307"/>
      <c r="CD1229" s="307"/>
      <c r="CE1229" s="307"/>
      <c r="CF1229" s="307"/>
      <c r="CG1229" s="307"/>
      <c r="CH1229" s="307"/>
      <c r="CI1229" s="307"/>
      <c r="CJ1229" s="307"/>
      <c r="CK1229" s="307"/>
      <c r="CL1229" s="307"/>
      <c r="CM1229" s="307"/>
      <c r="CN1229" s="307"/>
      <c r="CO1229" s="307"/>
      <c r="CP1229" s="307"/>
      <c r="CQ1229" s="307"/>
      <c r="CR1229" s="307"/>
      <c r="CS1229" s="307"/>
      <c r="CT1229" s="307"/>
      <c r="CU1229" s="307"/>
      <c r="CV1229" s="307"/>
      <c r="CW1229" s="307"/>
      <c r="CX1229" s="307"/>
      <c r="CY1229" s="307"/>
      <c r="CZ1229" s="307"/>
      <c r="DA1229" s="307"/>
      <c r="DB1229" s="307"/>
      <c r="DC1229" s="307"/>
      <c r="DD1229" s="307"/>
      <c r="DE1229" s="307"/>
      <c r="DF1229" s="307"/>
      <c r="DG1229" s="307"/>
      <c r="DH1229" s="307"/>
      <c r="DI1229" s="390"/>
      <c r="DJ1229" s="390"/>
      <c r="DK1229" s="307"/>
      <c r="DL1229" s="307"/>
      <c r="DM1229" s="307"/>
      <c r="DN1229" s="307"/>
      <c r="DO1229" s="307"/>
      <c r="DP1229" s="307"/>
      <c r="DQ1229" s="307"/>
      <c r="DR1229" s="307"/>
      <c r="DS1229" s="307"/>
      <c r="DT1229" s="307"/>
      <c r="DU1229" s="307"/>
      <c r="DV1229" s="307"/>
      <c r="DW1229" s="307"/>
      <c r="DX1229" s="307"/>
      <c r="DY1229" s="307"/>
      <c r="DZ1229" s="307"/>
      <c r="EA1229" s="307"/>
      <c r="EB1229" s="307"/>
      <c r="EC1229" s="307"/>
      <c r="ED1229" s="307"/>
      <c r="EE1229" s="307"/>
      <c r="EF1229" s="307"/>
      <c r="EG1229" s="307"/>
      <c r="EH1229" s="307"/>
      <c r="EI1229" s="307"/>
      <c r="EJ1229" s="307"/>
      <c r="EK1229" s="307"/>
      <c r="EL1229" s="307"/>
      <c r="EM1229" s="307"/>
      <c r="EN1229" s="307"/>
      <c r="EO1229" s="307"/>
      <c r="EP1229" s="307"/>
      <c r="EQ1229" s="307"/>
      <c r="ER1229" s="307"/>
      <c r="ES1229" s="307"/>
      <c r="ET1229" s="307"/>
      <c r="EU1229" s="390"/>
      <c r="EV1229" s="390"/>
      <c r="EW1229" s="307"/>
      <c r="EX1229" s="307"/>
      <c r="EY1229" s="307"/>
      <c r="EZ1229" s="307"/>
      <c r="FA1229" s="307"/>
      <c r="FB1229" s="307"/>
      <c r="FC1229" s="307"/>
      <c r="FD1229" s="307"/>
      <c r="FE1229" s="307"/>
      <c r="FF1229" s="307"/>
      <c r="FG1229" s="307"/>
      <c r="FH1229" s="307"/>
      <c r="FI1229" s="307"/>
      <c r="FJ1229" s="307"/>
      <c r="FK1229" s="307"/>
      <c r="FL1229" s="307"/>
      <c r="FM1229" s="307"/>
      <c r="FN1229" s="307"/>
      <c r="FO1229" s="307"/>
      <c r="FP1229" s="307"/>
      <c r="FQ1229" s="307"/>
      <c r="FR1229" s="307"/>
      <c r="FS1229" s="307"/>
      <c r="FT1229" s="307"/>
      <c r="FU1229" s="307"/>
      <c r="FV1229" s="307"/>
      <c r="FW1229" s="307"/>
      <c r="FX1229" s="307"/>
      <c r="FY1229" s="307"/>
      <c r="FZ1229" s="307"/>
      <c r="GA1229" s="307"/>
      <c r="GB1229" s="307"/>
      <c r="GC1229" s="307"/>
      <c r="GD1229" s="307"/>
      <c r="GE1229" s="307"/>
      <c r="GF1229" s="307"/>
      <c r="GG1229" s="307"/>
      <c r="GH1229" s="307"/>
      <c r="GI1229" s="307"/>
      <c r="GJ1229" s="307"/>
      <c r="GK1229" s="307"/>
      <c r="GL1229" s="307"/>
      <c r="GM1229" s="307"/>
      <c r="GN1229" s="307"/>
      <c r="GO1229" s="307"/>
      <c r="GP1229" s="307"/>
      <c r="GQ1229" s="307"/>
      <c r="GR1229" s="307"/>
      <c r="GS1229" s="307"/>
      <c r="GT1229" s="307"/>
      <c r="GU1229" s="307"/>
      <c r="GV1229" s="307"/>
      <c r="GW1229" s="307"/>
      <c r="GX1229" s="307"/>
      <c r="GY1229" s="307"/>
      <c r="GZ1229" s="307"/>
      <c r="HA1229" s="307"/>
      <c r="HB1229" s="307"/>
      <c r="HC1229" s="307"/>
      <c r="HD1229" s="307"/>
      <c r="HE1229" s="307"/>
      <c r="HF1229" s="307"/>
      <c r="HG1229" s="307"/>
      <c r="HH1229" s="307"/>
      <c r="HI1229" s="307"/>
      <c r="HJ1229" s="307"/>
      <c r="HK1229" s="307"/>
      <c r="HL1229" s="307"/>
      <c r="HM1229" s="307"/>
      <c r="HN1229" s="307"/>
      <c r="HO1229" s="307"/>
      <c r="HP1229" s="307"/>
      <c r="HQ1229" s="307"/>
      <c r="HR1229" s="307"/>
      <c r="HS1229" s="307"/>
      <c r="HT1229" s="307"/>
      <c r="HU1229" s="307"/>
      <c r="HV1229" s="307"/>
      <c r="HW1229" s="307"/>
      <c r="HX1229" s="307"/>
      <c r="HY1229" s="307"/>
      <c r="HZ1229" s="307"/>
      <c r="IA1229" s="307"/>
      <c r="IB1229" s="307"/>
      <c r="IC1229" s="307"/>
      <c r="ID1229" s="307"/>
      <c r="IE1229" s="307"/>
      <c r="IF1229" s="307"/>
      <c r="IG1229" s="307"/>
      <c r="IH1229" s="307"/>
      <c r="II1229" s="307"/>
      <c r="IJ1229" s="307"/>
      <c r="IK1229" s="307"/>
      <c r="IL1229" s="307"/>
      <c r="IM1229" s="307"/>
      <c r="IN1229" s="307"/>
      <c r="IO1229" s="307"/>
      <c r="IP1229" s="307"/>
      <c r="IQ1229" s="307"/>
      <c r="IR1229" s="307"/>
      <c r="IS1229" s="307"/>
      <c r="IT1229" s="307"/>
      <c r="IU1229" s="307"/>
      <c r="IV1229" s="307"/>
      <c r="IW1229" s="307"/>
      <c r="IX1229" s="307"/>
      <c r="IY1229" s="307"/>
      <c r="IZ1229" s="307"/>
      <c r="JA1229" s="307"/>
      <c r="JB1229" s="307"/>
      <c r="JC1229" s="307"/>
      <c r="JD1229" s="307"/>
      <c r="JE1229" s="307"/>
      <c r="JF1229" s="307"/>
      <c r="JG1229" s="307"/>
      <c r="JH1229" s="307"/>
      <c r="JI1229" s="307"/>
      <c r="JJ1229" s="307"/>
      <c r="JK1229" s="307"/>
      <c r="JL1229" s="307"/>
      <c r="JM1229" s="307"/>
      <c r="JN1229" s="307"/>
      <c r="JO1229" s="307"/>
      <c r="JP1229" s="307"/>
      <c r="JQ1229" s="307"/>
      <c r="JR1229" s="307"/>
      <c r="JS1229" s="307"/>
      <c r="JT1229" s="307"/>
      <c r="JU1229" s="307"/>
      <c r="JV1229" s="307"/>
      <c r="JW1229" s="307"/>
      <c r="JX1229" s="307"/>
      <c r="JY1229" s="307"/>
      <c r="JZ1229" s="307"/>
      <c r="KA1229" s="307"/>
      <c r="KB1229" s="307"/>
      <c r="KC1229" s="307"/>
      <c r="KD1229" s="307"/>
      <c r="KE1229" s="307"/>
      <c r="KF1229" s="307"/>
      <c r="KG1229" s="307"/>
      <c r="KH1229" s="307"/>
      <c r="KI1229" s="307"/>
      <c r="KJ1229" s="307"/>
      <c r="KK1229" s="307"/>
      <c r="KL1229" s="307"/>
      <c r="KM1229" s="307"/>
      <c r="KN1229" s="307"/>
      <c r="KO1229" s="307"/>
      <c r="KP1229" s="307"/>
      <c r="KQ1229" s="307"/>
      <c r="KR1229" s="307"/>
      <c r="KS1229" s="307"/>
      <c r="KT1229" s="307"/>
    </row>
    <row r="1230" spans="14:306" s="56" customFormat="1" ht="15" customHeight="1">
      <c r="N1230" s="410"/>
      <c r="O1230" s="410"/>
      <c r="P1230" s="311"/>
      <c r="Q1230" s="311"/>
      <c r="R1230" s="311"/>
      <c r="AJ1230" s="451">
        <v>123</v>
      </c>
      <c r="AK1230" s="449">
        <v>118</v>
      </c>
      <c r="AL1230" s="449">
        <v>88</v>
      </c>
      <c r="AM1230" s="450" t="s">
        <v>1283</v>
      </c>
      <c r="AN1230" s="450" t="s">
        <v>1283</v>
      </c>
      <c r="CB1230" s="307"/>
      <c r="CC1230" s="307"/>
      <c r="CD1230" s="307"/>
      <c r="CE1230" s="307"/>
      <c r="CF1230" s="307"/>
      <c r="CG1230" s="307"/>
      <c r="CH1230" s="307"/>
      <c r="CI1230" s="307"/>
      <c r="CJ1230" s="307"/>
      <c r="CK1230" s="307"/>
      <c r="CL1230" s="307"/>
      <c r="CM1230" s="307"/>
      <c r="CN1230" s="307"/>
      <c r="CO1230" s="307"/>
      <c r="CP1230" s="307"/>
      <c r="CQ1230" s="307"/>
      <c r="CR1230" s="307"/>
      <c r="CS1230" s="307"/>
      <c r="CT1230" s="307"/>
      <c r="CU1230" s="307"/>
      <c r="CV1230" s="307"/>
      <c r="CW1230" s="307"/>
      <c r="CX1230" s="307"/>
      <c r="CY1230" s="307"/>
      <c r="CZ1230" s="307"/>
      <c r="DA1230" s="307"/>
      <c r="DB1230" s="307"/>
      <c r="DC1230" s="307"/>
      <c r="DD1230" s="307"/>
      <c r="DE1230" s="307"/>
      <c r="DF1230" s="307"/>
      <c r="DG1230" s="307"/>
      <c r="DH1230" s="307"/>
      <c r="DI1230" s="390"/>
      <c r="DJ1230" s="390"/>
      <c r="DK1230" s="307"/>
      <c r="DL1230" s="307"/>
      <c r="DM1230" s="307"/>
      <c r="DN1230" s="307"/>
      <c r="DO1230" s="307"/>
      <c r="DP1230" s="307"/>
      <c r="DQ1230" s="307"/>
      <c r="DR1230" s="307"/>
      <c r="DS1230" s="307"/>
      <c r="DT1230" s="307"/>
      <c r="DU1230" s="307"/>
      <c r="DV1230" s="307"/>
      <c r="DW1230" s="307"/>
      <c r="DX1230" s="307"/>
      <c r="DY1230" s="307"/>
      <c r="DZ1230" s="307"/>
      <c r="EA1230" s="307"/>
      <c r="EB1230" s="307"/>
      <c r="EC1230" s="307"/>
      <c r="ED1230" s="307"/>
      <c r="EE1230" s="307"/>
      <c r="EF1230" s="307"/>
      <c r="EG1230" s="307"/>
      <c r="EH1230" s="307"/>
      <c r="EI1230" s="307"/>
      <c r="EJ1230" s="307"/>
      <c r="EK1230" s="307"/>
      <c r="EL1230" s="307"/>
      <c r="EM1230" s="307"/>
      <c r="EN1230" s="307"/>
      <c r="EO1230" s="307"/>
      <c r="EP1230" s="307"/>
      <c r="EQ1230" s="307"/>
      <c r="ER1230" s="307"/>
      <c r="ES1230" s="307"/>
      <c r="ET1230" s="307"/>
      <c r="EU1230" s="390"/>
      <c r="EV1230" s="390"/>
      <c r="EW1230" s="307"/>
      <c r="EX1230" s="307"/>
      <c r="EY1230" s="307"/>
      <c r="EZ1230" s="307"/>
      <c r="FA1230" s="307"/>
      <c r="FB1230" s="307"/>
      <c r="FC1230" s="307"/>
      <c r="FD1230" s="307"/>
      <c r="FE1230" s="307"/>
      <c r="FF1230" s="307"/>
      <c r="FG1230" s="307"/>
      <c r="FH1230" s="307"/>
      <c r="FI1230" s="307"/>
      <c r="FJ1230" s="307"/>
      <c r="FK1230" s="307"/>
      <c r="FL1230" s="307"/>
      <c r="FM1230" s="307"/>
      <c r="FN1230" s="307"/>
      <c r="FO1230" s="307"/>
      <c r="FP1230" s="307"/>
      <c r="FQ1230" s="307"/>
      <c r="FR1230" s="307"/>
      <c r="FS1230" s="307"/>
      <c r="FT1230" s="307"/>
      <c r="FU1230" s="307"/>
      <c r="FV1230" s="307"/>
      <c r="FW1230" s="307"/>
      <c r="FX1230" s="307"/>
      <c r="FY1230" s="307"/>
      <c r="FZ1230" s="307"/>
      <c r="GA1230" s="307"/>
      <c r="GB1230" s="307"/>
      <c r="GC1230" s="307"/>
      <c r="GD1230" s="307"/>
      <c r="GE1230" s="307"/>
      <c r="GF1230" s="307"/>
      <c r="GG1230" s="307"/>
      <c r="GH1230" s="307"/>
      <c r="GI1230" s="307"/>
      <c r="GJ1230" s="307"/>
      <c r="GK1230" s="307"/>
      <c r="GL1230" s="307"/>
      <c r="GM1230" s="307"/>
      <c r="GN1230" s="307"/>
      <c r="GO1230" s="307"/>
      <c r="GP1230" s="307"/>
      <c r="GQ1230" s="307"/>
      <c r="GR1230" s="307"/>
      <c r="GS1230" s="307"/>
      <c r="GT1230" s="307"/>
      <c r="GU1230" s="307"/>
      <c r="GV1230" s="307"/>
      <c r="GW1230" s="307"/>
      <c r="GX1230" s="307"/>
      <c r="GY1230" s="307"/>
      <c r="GZ1230" s="307"/>
      <c r="HA1230" s="307"/>
      <c r="HB1230" s="307"/>
      <c r="HC1230" s="307"/>
      <c r="HD1230" s="307"/>
      <c r="HE1230" s="307"/>
      <c r="HF1230" s="307"/>
      <c r="HG1230" s="307"/>
      <c r="HH1230" s="307"/>
      <c r="HI1230" s="307"/>
      <c r="HJ1230" s="307"/>
      <c r="HK1230" s="307"/>
      <c r="HL1230" s="307"/>
      <c r="HM1230" s="307"/>
      <c r="HN1230" s="307"/>
      <c r="HO1230" s="307"/>
      <c r="HP1230" s="307"/>
      <c r="HQ1230" s="307"/>
      <c r="HR1230" s="307"/>
      <c r="HS1230" s="307"/>
      <c r="HT1230" s="307"/>
      <c r="HU1230" s="307"/>
      <c r="HV1230" s="307"/>
      <c r="HW1230" s="307"/>
      <c r="HX1230" s="307"/>
      <c r="HY1230" s="307"/>
      <c r="HZ1230" s="307"/>
      <c r="IA1230" s="307"/>
      <c r="IB1230" s="307"/>
      <c r="IC1230" s="307"/>
      <c r="ID1230" s="307"/>
      <c r="IE1230" s="307"/>
      <c r="IF1230" s="307"/>
      <c r="IG1230" s="307"/>
      <c r="IH1230" s="307"/>
      <c r="II1230" s="307"/>
      <c r="IJ1230" s="307"/>
      <c r="IK1230" s="307"/>
      <c r="IL1230" s="307"/>
      <c r="IM1230" s="307"/>
      <c r="IN1230" s="307"/>
      <c r="IO1230" s="307"/>
      <c r="IP1230" s="307"/>
      <c r="IQ1230" s="307"/>
      <c r="IR1230" s="307"/>
      <c r="IS1230" s="307"/>
      <c r="IT1230" s="307"/>
      <c r="IU1230" s="307"/>
      <c r="IV1230" s="307"/>
      <c r="IW1230" s="307"/>
      <c r="IX1230" s="307"/>
      <c r="IY1230" s="307"/>
      <c r="IZ1230" s="307"/>
      <c r="JA1230" s="307"/>
      <c r="JB1230" s="307"/>
      <c r="JC1230" s="307"/>
      <c r="JD1230" s="307"/>
      <c r="JE1230" s="307"/>
      <c r="JF1230" s="307"/>
      <c r="JG1230" s="307"/>
      <c r="JH1230" s="307"/>
      <c r="JI1230" s="307"/>
      <c r="JJ1230" s="307"/>
      <c r="JK1230" s="307"/>
      <c r="JL1230" s="307"/>
      <c r="JM1230" s="307"/>
      <c r="JN1230" s="307"/>
      <c r="JO1230" s="307"/>
      <c r="JP1230" s="307"/>
      <c r="JQ1230" s="307"/>
      <c r="JR1230" s="307"/>
      <c r="JS1230" s="307"/>
      <c r="JT1230" s="307"/>
      <c r="JU1230" s="307"/>
      <c r="JV1230" s="307"/>
      <c r="JW1230" s="307"/>
      <c r="JX1230" s="307"/>
      <c r="JY1230" s="307"/>
      <c r="JZ1230" s="307"/>
      <c r="KA1230" s="307"/>
      <c r="KB1230" s="307"/>
      <c r="KC1230" s="307"/>
      <c r="KD1230" s="307"/>
      <c r="KE1230" s="307"/>
      <c r="KF1230" s="307"/>
      <c r="KG1230" s="307"/>
      <c r="KH1230" s="307"/>
      <c r="KI1230" s="307"/>
      <c r="KJ1230" s="307"/>
      <c r="KK1230" s="307"/>
      <c r="KL1230" s="307"/>
      <c r="KM1230" s="307"/>
      <c r="KN1230" s="307"/>
      <c r="KO1230" s="307"/>
      <c r="KP1230" s="307"/>
      <c r="KQ1230" s="307"/>
      <c r="KR1230" s="307"/>
      <c r="KS1230" s="307"/>
      <c r="KT1230" s="307"/>
    </row>
    <row r="1231" spans="14:306" s="56" customFormat="1" ht="15" customHeight="1">
      <c r="N1231" s="410"/>
      <c r="O1231" s="410"/>
      <c r="P1231" s="311"/>
      <c r="Q1231" s="311"/>
      <c r="R1231" s="311"/>
      <c r="AJ1231" s="451">
        <v>124</v>
      </c>
      <c r="AK1231" s="449">
        <v>119</v>
      </c>
      <c r="AL1231" s="449">
        <v>90</v>
      </c>
      <c r="AM1231" s="450" t="s">
        <v>1284</v>
      </c>
      <c r="AN1231" s="450" t="s">
        <v>424</v>
      </c>
      <c r="CB1231" s="307"/>
      <c r="CC1231" s="307"/>
      <c r="CD1231" s="307"/>
      <c r="CE1231" s="307"/>
      <c r="CF1231" s="307"/>
      <c r="CG1231" s="307"/>
      <c r="CH1231" s="307"/>
      <c r="CI1231" s="307"/>
      <c r="CJ1231" s="307"/>
      <c r="CK1231" s="307"/>
      <c r="CL1231" s="307"/>
      <c r="CM1231" s="307"/>
      <c r="CN1231" s="307"/>
      <c r="CO1231" s="307"/>
      <c r="CP1231" s="307"/>
      <c r="CQ1231" s="307"/>
      <c r="CR1231" s="307"/>
      <c r="CS1231" s="307"/>
      <c r="CT1231" s="307"/>
      <c r="CU1231" s="307"/>
      <c r="CV1231" s="307"/>
      <c r="CW1231" s="307"/>
      <c r="CX1231" s="307"/>
      <c r="CY1231" s="307"/>
      <c r="CZ1231" s="307"/>
      <c r="DA1231" s="307"/>
      <c r="DB1231" s="307"/>
      <c r="DC1231" s="307"/>
      <c r="DD1231" s="307"/>
      <c r="DE1231" s="307"/>
      <c r="DF1231" s="307"/>
      <c r="DG1231" s="307"/>
      <c r="DH1231" s="307"/>
      <c r="DI1231" s="390"/>
      <c r="DJ1231" s="390"/>
      <c r="DK1231" s="307"/>
      <c r="DL1231" s="307"/>
      <c r="DM1231" s="307"/>
      <c r="DN1231" s="307"/>
      <c r="DO1231" s="307"/>
      <c r="DP1231" s="307"/>
      <c r="DQ1231" s="307"/>
      <c r="DR1231" s="307"/>
      <c r="DS1231" s="307"/>
      <c r="DT1231" s="307"/>
      <c r="DU1231" s="307"/>
      <c r="DV1231" s="307"/>
      <c r="DW1231" s="307"/>
      <c r="DX1231" s="307"/>
      <c r="DY1231" s="307"/>
      <c r="DZ1231" s="307"/>
      <c r="EA1231" s="307"/>
      <c r="EB1231" s="307"/>
      <c r="EC1231" s="307"/>
      <c r="ED1231" s="307"/>
      <c r="EE1231" s="307"/>
      <c r="EF1231" s="307"/>
      <c r="EG1231" s="307"/>
      <c r="EH1231" s="307"/>
      <c r="EI1231" s="307"/>
      <c r="EJ1231" s="307"/>
      <c r="EK1231" s="307"/>
      <c r="EL1231" s="307"/>
      <c r="EM1231" s="307"/>
      <c r="EN1231" s="307"/>
      <c r="EO1231" s="307"/>
      <c r="EP1231" s="307"/>
      <c r="EQ1231" s="307"/>
      <c r="ER1231" s="307"/>
      <c r="ES1231" s="307"/>
      <c r="ET1231" s="307"/>
      <c r="EU1231" s="390"/>
      <c r="EV1231" s="390"/>
      <c r="EW1231" s="307"/>
      <c r="EX1231" s="307"/>
      <c r="EY1231" s="307"/>
      <c r="EZ1231" s="307"/>
      <c r="FA1231" s="307"/>
      <c r="FB1231" s="307"/>
      <c r="FC1231" s="307"/>
      <c r="FD1231" s="307"/>
      <c r="FE1231" s="307"/>
      <c r="FF1231" s="307"/>
      <c r="FG1231" s="307"/>
      <c r="FH1231" s="307"/>
      <c r="FI1231" s="307"/>
      <c r="FJ1231" s="307"/>
      <c r="FK1231" s="307"/>
      <c r="FL1231" s="307"/>
      <c r="FM1231" s="307"/>
      <c r="FN1231" s="307"/>
      <c r="FO1231" s="307"/>
      <c r="FP1231" s="307"/>
      <c r="FQ1231" s="307"/>
      <c r="FR1231" s="307"/>
      <c r="FS1231" s="307"/>
      <c r="FT1231" s="307"/>
      <c r="FU1231" s="307"/>
      <c r="FV1231" s="307"/>
      <c r="FW1231" s="307"/>
      <c r="FX1231" s="307"/>
      <c r="FY1231" s="307"/>
      <c r="FZ1231" s="307"/>
      <c r="GA1231" s="307"/>
      <c r="GB1231" s="307"/>
      <c r="GC1231" s="307"/>
      <c r="GD1231" s="307"/>
      <c r="GE1231" s="307"/>
      <c r="GF1231" s="307"/>
      <c r="GG1231" s="307"/>
      <c r="GH1231" s="307"/>
      <c r="GI1231" s="307"/>
      <c r="GJ1231" s="307"/>
      <c r="GK1231" s="307"/>
      <c r="GL1231" s="307"/>
      <c r="GM1231" s="307"/>
      <c r="GN1231" s="307"/>
      <c r="GO1231" s="307"/>
      <c r="GP1231" s="307"/>
      <c r="GQ1231" s="307"/>
      <c r="GR1231" s="307"/>
      <c r="GS1231" s="307"/>
      <c r="GT1231" s="307"/>
      <c r="GU1231" s="307"/>
      <c r="GV1231" s="307"/>
      <c r="GW1231" s="307"/>
      <c r="GX1231" s="307"/>
      <c r="GY1231" s="307"/>
      <c r="GZ1231" s="307"/>
      <c r="HA1231" s="307"/>
      <c r="HB1231" s="307"/>
      <c r="HC1231" s="307"/>
      <c r="HD1231" s="307"/>
      <c r="HE1231" s="307"/>
      <c r="HF1231" s="307"/>
      <c r="HG1231" s="307"/>
      <c r="HH1231" s="307"/>
      <c r="HI1231" s="307"/>
      <c r="HJ1231" s="307"/>
      <c r="HK1231" s="307"/>
      <c r="HL1231" s="307"/>
      <c r="HM1231" s="307"/>
      <c r="HN1231" s="307"/>
      <c r="HO1231" s="307"/>
      <c r="HP1231" s="307"/>
      <c r="HQ1231" s="307"/>
      <c r="HR1231" s="307"/>
      <c r="HS1231" s="307"/>
      <c r="HT1231" s="307"/>
      <c r="HU1231" s="307"/>
      <c r="HV1231" s="307"/>
      <c r="HW1231" s="307"/>
      <c r="HX1231" s="307"/>
      <c r="HY1231" s="307"/>
      <c r="HZ1231" s="307"/>
      <c r="IA1231" s="307"/>
      <c r="IB1231" s="307"/>
      <c r="IC1231" s="307"/>
      <c r="ID1231" s="307"/>
      <c r="IE1231" s="307"/>
      <c r="IF1231" s="307"/>
      <c r="IG1231" s="307"/>
      <c r="IH1231" s="307"/>
      <c r="II1231" s="307"/>
      <c r="IJ1231" s="307"/>
      <c r="IK1231" s="307"/>
      <c r="IL1231" s="307"/>
      <c r="IM1231" s="307"/>
      <c r="IN1231" s="307"/>
      <c r="IO1231" s="307"/>
      <c r="IP1231" s="307"/>
      <c r="IQ1231" s="307"/>
      <c r="IR1231" s="307"/>
      <c r="IS1231" s="307"/>
      <c r="IT1231" s="307"/>
      <c r="IU1231" s="307"/>
      <c r="IV1231" s="307"/>
      <c r="IW1231" s="307"/>
      <c r="IX1231" s="307"/>
      <c r="IY1231" s="307"/>
      <c r="IZ1231" s="307"/>
      <c r="JA1231" s="307"/>
      <c r="JB1231" s="307"/>
      <c r="JC1231" s="307"/>
      <c r="JD1231" s="307"/>
      <c r="JE1231" s="307"/>
      <c r="JF1231" s="307"/>
      <c r="JG1231" s="307"/>
      <c r="JH1231" s="307"/>
      <c r="JI1231" s="307"/>
      <c r="JJ1231" s="307"/>
      <c r="JK1231" s="307"/>
      <c r="JL1231" s="307"/>
      <c r="JM1231" s="307"/>
      <c r="JN1231" s="307"/>
      <c r="JO1231" s="307"/>
      <c r="JP1231" s="307"/>
      <c r="JQ1231" s="307"/>
      <c r="JR1231" s="307"/>
      <c r="JS1231" s="307"/>
      <c r="JT1231" s="307"/>
      <c r="JU1231" s="307"/>
      <c r="JV1231" s="307"/>
      <c r="JW1231" s="307"/>
      <c r="JX1231" s="307"/>
      <c r="JY1231" s="307"/>
      <c r="JZ1231" s="307"/>
      <c r="KA1231" s="307"/>
      <c r="KB1231" s="307"/>
      <c r="KC1231" s="307"/>
      <c r="KD1231" s="307"/>
      <c r="KE1231" s="307"/>
      <c r="KF1231" s="307"/>
      <c r="KG1231" s="307"/>
      <c r="KH1231" s="307"/>
      <c r="KI1231" s="307"/>
      <c r="KJ1231" s="307"/>
      <c r="KK1231" s="307"/>
      <c r="KL1231" s="307"/>
      <c r="KM1231" s="307"/>
      <c r="KN1231" s="307"/>
      <c r="KO1231" s="307"/>
      <c r="KP1231" s="307"/>
      <c r="KQ1231" s="307"/>
      <c r="KR1231" s="307"/>
      <c r="KS1231" s="307"/>
      <c r="KT1231" s="307"/>
    </row>
    <row r="1232" spans="14:306" s="56" customFormat="1" ht="15" customHeight="1">
      <c r="N1232" s="447"/>
      <c r="AJ1232" s="451">
        <v>125</v>
      </c>
      <c r="AK1232" s="449">
        <v>119</v>
      </c>
      <c r="AL1232" s="449">
        <v>90</v>
      </c>
      <c r="AM1232" s="450" t="s">
        <v>1284</v>
      </c>
      <c r="AN1232" s="450" t="s">
        <v>424</v>
      </c>
      <c r="CB1232" s="307"/>
      <c r="CC1232" s="307"/>
      <c r="CD1232" s="307"/>
      <c r="CE1232" s="307"/>
      <c r="CF1232" s="307"/>
      <c r="CG1232" s="307"/>
      <c r="CH1232" s="307"/>
      <c r="CI1232" s="307"/>
      <c r="CJ1232" s="307"/>
      <c r="CK1232" s="307"/>
      <c r="CL1232" s="307"/>
      <c r="CM1232" s="307"/>
      <c r="CN1232" s="307"/>
      <c r="CO1232" s="307"/>
      <c r="CP1232" s="307"/>
      <c r="CQ1232" s="307"/>
      <c r="CR1232" s="307"/>
      <c r="CS1232" s="307"/>
      <c r="CT1232" s="307"/>
      <c r="CU1232" s="307"/>
      <c r="CV1232" s="307"/>
      <c r="CW1232" s="307"/>
      <c r="CX1232" s="307"/>
      <c r="CY1232" s="307"/>
      <c r="CZ1232" s="307"/>
      <c r="DA1232" s="307"/>
      <c r="DB1232" s="307"/>
      <c r="DC1232" s="307"/>
      <c r="DD1232" s="307"/>
      <c r="DE1232" s="307"/>
      <c r="DF1232" s="307"/>
      <c r="DG1232" s="307"/>
      <c r="DH1232" s="307"/>
      <c r="DI1232" s="390"/>
      <c r="DJ1232" s="390"/>
      <c r="DK1232" s="307"/>
      <c r="DL1232" s="307"/>
      <c r="DM1232" s="307"/>
      <c r="DN1232" s="307"/>
      <c r="DO1232" s="307"/>
      <c r="DP1232" s="307"/>
      <c r="DQ1232" s="307"/>
      <c r="DR1232" s="307"/>
      <c r="DS1232" s="307"/>
      <c r="DT1232" s="307"/>
      <c r="DU1232" s="307"/>
      <c r="DV1232" s="307"/>
      <c r="DW1232" s="307"/>
      <c r="DX1232" s="307"/>
      <c r="DY1232" s="307"/>
      <c r="DZ1232" s="307"/>
      <c r="EA1232" s="307"/>
      <c r="EB1232" s="307"/>
      <c r="EC1232" s="307"/>
      <c r="ED1232" s="307"/>
      <c r="EE1232" s="307"/>
      <c r="EF1232" s="307"/>
      <c r="EG1232" s="307"/>
      <c r="EH1232" s="307"/>
      <c r="EI1232" s="307"/>
      <c r="EJ1232" s="307"/>
      <c r="EK1232" s="307"/>
      <c r="EL1232" s="307"/>
      <c r="EM1232" s="307"/>
      <c r="EN1232" s="307"/>
      <c r="EO1232" s="307"/>
      <c r="EP1232" s="307"/>
      <c r="EQ1232" s="307"/>
      <c r="ER1232" s="307"/>
      <c r="ES1232" s="307"/>
      <c r="ET1232" s="307"/>
      <c r="EU1232" s="390"/>
      <c r="EV1232" s="390"/>
      <c r="EW1232" s="307"/>
      <c r="EX1232" s="307"/>
      <c r="EY1232" s="307"/>
      <c r="EZ1232" s="307"/>
      <c r="FA1232" s="307"/>
      <c r="FB1232" s="307"/>
      <c r="FC1232" s="307"/>
      <c r="FD1232" s="307"/>
      <c r="FE1232" s="307"/>
      <c r="FF1232" s="307"/>
      <c r="FG1232" s="307"/>
      <c r="FH1232" s="307"/>
      <c r="FI1232" s="307"/>
      <c r="FJ1232" s="307"/>
      <c r="FK1232" s="307"/>
      <c r="FL1232" s="307"/>
      <c r="FM1232" s="307"/>
      <c r="FN1232" s="307"/>
      <c r="FO1232" s="307"/>
      <c r="FP1232" s="307"/>
      <c r="FQ1232" s="307"/>
      <c r="FR1232" s="307"/>
      <c r="FS1232" s="307"/>
      <c r="FT1232" s="307"/>
      <c r="FU1232" s="307"/>
      <c r="FV1232" s="307"/>
      <c r="FW1232" s="307"/>
      <c r="FX1232" s="307"/>
      <c r="FY1232" s="307"/>
      <c r="FZ1232" s="307"/>
      <c r="GA1232" s="307"/>
      <c r="GB1232" s="307"/>
      <c r="GC1232" s="307"/>
      <c r="GD1232" s="307"/>
      <c r="GE1232" s="307"/>
      <c r="GF1232" s="307"/>
      <c r="GG1232" s="307"/>
      <c r="GH1232" s="307"/>
      <c r="GI1232" s="307"/>
      <c r="GJ1232" s="307"/>
      <c r="GK1232" s="307"/>
      <c r="GL1232" s="307"/>
      <c r="GM1232" s="307"/>
      <c r="GN1232" s="307"/>
      <c r="GO1232" s="307"/>
      <c r="GP1232" s="307"/>
      <c r="GQ1232" s="307"/>
      <c r="GR1232" s="307"/>
      <c r="GS1232" s="307"/>
      <c r="GT1232" s="307"/>
      <c r="GU1232" s="307"/>
      <c r="GV1232" s="307"/>
      <c r="GW1232" s="307"/>
      <c r="GX1232" s="307"/>
      <c r="GY1232" s="307"/>
      <c r="GZ1232" s="307"/>
      <c r="HA1232" s="307"/>
      <c r="HB1232" s="307"/>
      <c r="HC1232" s="307"/>
      <c r="HD1232" s="307"/>
      <c r="HE1232" s="307"/>
      <c r="HF1232" s="307"/>
      <c r="HG1232" s="307"/>
      <c r="HH1232" s="307"/>
      <c r="HI1232" s="307"/>
      <c r="HJ1232" s="307"/>
      <c r="HK1232" s="307"/>
      <c r="HL1232" s="307"/>
      <c r="HM1232" s="307"/>
      <c r="HN1232" s="307"/>
      <c r="HO1232" s="307"/>
      <c r="HP1232" s="307"/>
      <c r="HQ1232" s="307"/>
      <c r="HR1232" s="307"/>
      <c r="HS1232" s="307"/>
      <c r="HT1232" s="307"/>
      <c r="HU1232" s="307"/>
      <c r="HV1232" s="307"/>
      <c r="HW1232" s="307"/>
      <c r="HX1232" s="307"/>
      <c r="HY1232" s="307"/>
      <c r="HZ1232" s="307"/>
      <c r="IA1232" s="307"/>
      <c r="IB1232" s="307"/>
      <c r="IC1232" s="307"/>
      <c r="ID1232" s="307"/>
      <c r="IE1232" s="307"/>
      <c r="IF1232" s="307"/>
      <c r="IG1232" s="307"/>
      <c r="IH1232" s="307"/>
      <c r="II1232" s="307"/>
      <c r="IJ1232" s="307"/>
      <c r="IK1232" s="307"/>
      <c r="IL1232" s="307"/>
      <c r="IM1232" s="307"/>
      <c r="IN1232" s="307"/>
      <c r="IO1232" s="307"/>
      <c r="IP1232" s="307"/>
      <c r="IQ1232" s="307"/>
      <c r="IR1232" s="307"/>
      <c r="IS1232" s="307"/>
      <c r="IT1232" s="307"/>
      <c r="IU1232" s="307"/>
      <c r="IV1232" s="307"/>
      <c r="IW1232" s="307"/>
      <c r="IX1232" s="307"/>
      <c r="IY1232" s="307"/>
      <c r="IZ1232" s="307"/>
      <c r="JA1232" s="307"/>
      <c r="JB1232" s="307"/>
      <c r="JC1232" s="307"/>
      <c r="JD1232" s="307"/>
      <c r="JE1232" s="307"/>
      <c r="JF1232" s="307"/>
      <c r="JG1232" s="307"/>
      <c r="JH1232" s="307"/>
      <c r="JI1232" s="307"/>
      <c r="JJ1232" s="307"/>
      <c r="JK1232" s="307"/>
      <c r="JL1232" s="307"/>
      <c r="JM1232" s="307"/>
      <c r="JN1232" s="307"/>
      <c r="JO1232" s="307"/>
      <c r="JP1232" s="307"/>
      <c r="JQ1232" s="307"/>
      <c r="JR1232" s="307"/>
      <c r="JS1232" s="307"/>
      <c r="JT1232" s="307"/>
      <c r="JU1232" s="307"/>
      <c r="JV1232" s="307"/>
      <c r="JW1232" s="307"/>
      <c r="JX1232" s="307"/>
      <c r="JY1232" s="307"/>
      <c r="JZ1232" s="307"/>
      <c r="KA1232" s="307"/>
      <c r="KB1232" s="307"/>
      <c r="KC1232" s="307"/>
      <c r="KD1232" s="307"/>
      <c r="KE1232" s="307"/>
      <c r="KF1232" s="307"/>
      <c r="KG1232" s="307"/>
      <c r="KH1232" s="307"/>
      <c r="KI1232" s="307"/>
      <c r="KJ1232" s="307"/>
      <c r="KK1232" s="307"/>
      <c r="KL1232" s="307"/>
      <c r="KM1232" s="307"/>
      <c r="KN1232" s="307"/>
      <c r="KO1232" s="307"/>
      <c r="KP1232" s="307"/>
      <c r="KQ1232" s="307"/>
      <c r="KR1232" s="307"/>
      <c r="KS1232" s="307"/>
      <c r="KT1232" s="307"/>
    </row>
    <row r="1233" spans="14:306" s="56" customFormat="1" ht="15" customHeight="1">
      <c r="AJ1233" s="451">
        <v>126</v>
      </c>
      <c r="AK1233" s="449">
        <v>120</v>
      </c>
      <c r="AL1233" s="449">
        <v>91</v>
      </c>
      <c r="AM1233" s="450" t="s">
        <v>1285</v>
      </c>
      <c r="AN1233" s="450" t="s">
        <v>426</v>
      </c>
      <c r="CB1233" s="307"/>
      <c r="CC1233" s="307"/>
      <c r="CD1233" s="307"/>
      <c r="CE1233" s="307"/>
      <c r="CF1233" s="307"/>
      <c r="CG1233" s="307"/>
      <c r="CH1233" s="307"/>
      <c r="CI1233" s="307"/>
      <c r="CJ1233" s="307"/>
      <c r="CK1233" s="307"/>
      <c r="CL1233" s="307"/>
      <c r="CM1233" s="307"/>
      <c r="CN1233" s="307"/>
      <c r="CO1233" s="307"/>
      <c r="CP1233" s="307"/>
      <c r="CQ1233" s="307"/>
      <c r="CR1233" s="307"/>
      <c r="CS1233" s="307"/>
      <c r="CT1233" s="307"/>
      <c r="CU1233" s="307"/>
      <c r="CV1233" s="307"/>
      <c r="CW1233" s="307"/>
      <c r="CX1233" s="307"/>
      <c r="CY1233" s="307"/>
      <c r="CZ1233" s="307"/>
      <c r="DA1233" s="307"/>
      <c r="DB1233" s="307"/>
      <c r="DC1233" s="307"/>
      <c r="DD1233" s="307"/>
      <c r="DE1233" s="307"/>
      <c r="DF1233" s="307"/>
      <c r="DG1233" s="307"/>
      <c r="DH1233" s="307"/>
      <c r="DI1233" s="390"/>
      <c r="DJ1233" s="390"/>
      <c r="DK1233" s="307"/>
      <c r="DL1233" s="307"/>
      <c r="DM1233" s="307"/>
      <c r="DN1233" s="307"/>
      <c r="DO1233" s="307"/>
      <c r="DP1233" s="307"/>
      <c r="DQ1233" s="307"/>
      <c r="DR1233" s="307"/>
      <c r="DS1233" s="307"/>
      <c r="DT1233" s="307"/>
      <c r="DU1233" s="307"/>
      <c r="DV1233" s="307"/>
      <c r="DW1233" s="307"/>
      <c r="DX1233" s="307"/>
      <c r="DY1233" s="307"/>
      <c r="DZ1233" s="307"/>
      <c r="EA1233" s="307"/>
      <c r="EB1233" s="307"/>
      <c r="EC1233" s="307"/>
      <c r="ED1233" s="307"/>
      <c r="EE1233" s="307"/>
      <c r="EF1233" s="307"/>
      <c r="EG1233" s="307"/>
      <c r="EH1233" s="307"/>
      <c r="EI1233" s="307"/>
      <c r="EJ1233" s="307"/>
      <c r="EK1233" s="307"/>
      <c r="EL1233" s="307"/>
      <c r="EM1233" s="307"/>
      <c r="EN1233" s="307"/>
      <c r="EO1233" s="307"/>
      <c r="EP1233" s="307"/>
      <c r="EQ1233" s="307"/>
      <c r="ER1233" s="307"/>
      <c r="ES1233" s="307"/>
      <c r="ET1233" s="307"/>
      <c r="EU1233" s="390"/>
      <c r="EV1233" s="390"/>
      <c r="EW1233" s="307"/>
      <c r="EX1233" s="307"/>
      <c r="EY1233" s="307"/>
      <c r="EZ1233" s="307"/>
      <c r="FA1233" s="307"/>
      <c r="FB1233" s="307"/>
      <c r="FC1233" s="307"/>
      <c r="FD1233" s="307"/>
      <c r="FE1233" s="307"/>
      <c r="FF1233" s="307"/>
      <c r="FG1233" s="307"/>
      <c r="FH1233" s="307"/>
      <c r="FI1233" s="307"/>
      <c r="FJ1233" s="307"/>
      <c r="FK1233" s="307"/>
      <c r="FL1233" s="307"/>
      <c r="FM1233" s="307"/>
      <c r="FN1233" s="307"/>
      <c r="FO1233" s="307"/>
      <c r="FP1233" s="307"/>
      <c r="FQ1233" s="307"/>
      <c r="FR1233" s="307"/>
      <c r="FS1233" s="307"/>
      <c r="FT1233" s="307"/>
      <c r="FU1233" s="307"/>
      <c r="FV1233" s="307"/>
      <c r="FW1233" s="307"/>
      <c r="FX1233" s="307"/>
      <c r="FY1233" s="307"/>
      <c r="FZ1233" s="307"/>
      <c r="GA1233" s="307"/>
      <c r="GB1233" s="307"/>
      <c r="GC1233" s="307"/>
      <c r="GD1233" s="307"/>
      <c r="GE1233" s="307"/>
      <c r="GF1233" s="307"/>
      <c r="GG1233" s="307"/>
      <c r="GH1233" s="307"/>
      <c r="GI1233" s="307"/>
      <c r="GJ1233" s="307"/>
      <c r="GK1233" s="307"/>
      <c r="GL1233" s="307"/>
      <c r="GM1233" s="307"/>
      <c r="GN1233" s="307"/>
      <c r="GO1233" s="307"/>
      <c r="GP1233" s="307"/>
      <c r="GQ1233" s="307"/>
      <c r="GR1233" s="307"/>
      <c r="GS1233" s="307"/>
      <c r="GT1233" s="307"/>
      <c r="GU1233" s="307"/>
      <c r="GV1233" s="307"/>
      <c r="GW1233" s="307"/>
      <c r="GX1233" s="307"/>
      <c r="GY1233" s="307"/>
      <c r="GZ1233" s="307"/>
      <c r="HA1233" s="307"/>
      <c r="HB1233" s="307"/>
      <c r="HC1233" s="307"/>
      <c r="HD1233" s="307"/>
      <c r="HE1233" s="307"/>
      <c r="HF1233" s="307"/>
      <c r="HG1233" s="307"/>
      <c r="HH1233" s="307"/>
      <c r="HI1233" s="307"/>
      <c r="HJ1233" s="307"/>
      <c r="HK1233" s="307"/>
      <c r="HL1233" s="307"/>
      <c r="HM1233" s="307"/>
      <c r="HN1233" s="307"/>
      <c r="HO1233" s="307"/>
      <c r="HP1233" s="307"/>
      <c r="HQ1233" s="307"/>
      <c r="HR1233" s="307"/>
      <c r="HS1233" s="307"/>
      <c r="HT1233" s="307"/>
      <c r="HU1233" s="307"/>
      <c r="HV1233" s="307"/>
      <c r="HW1233" s="307"/>
      <c r="HX1233" s="307"/>
      <c r="HY1233" s="307"/>
      <c r="HZ1233" s="307"/>
      <c r="IA1233" s="307"/>
      <c r="IB1233" s="307"/>
      <c r="IC1233" s="307"/>
      <c r="ID1233" s="307"/>
      <c r="IE1233" s="307"/>
      <c r="IF1233" s="307"/>
      <c r="IG1233" s="307"/>
      <c r="IH1233" s="307"/>
      <c r="II1233" s="307"/>
      <c r="IJ1233" s="307"/>
      <c r="IK1233" s="307"/>
      <c r="IL1233" s="307"/>
      <c r="IM1233" s="307"/>
      <c r="IN1233" s="307"/>
      <c r="IO1233" s="307"/>
      <c r="IP1233" s="307"/>
      <c r="IQ1233" s="307"/>
      <c r="IR1233" s="307"/>
      <c r="IS1233" s="307"/>
      <c r="IT1233" s="307"/>
      <c r="IU1233" s="307"/>
      <c r="IV1233" s="307"/>
      <c r="IW1233" s="307"/>
      <c r="IX1233" s="307"/>
      <c r="IY1233" s="307"/>
      <c r="IZ1233" s="307"/>
      <c r="JA1233" s="307"/>
      <c r="JB1233" s="307"/>
      <c r="JC1233" s="307"/>
      <c r="JD1233" s="307"/>
      <c r="JE1233" s="307"/>
      <c r="JF1233" s="307"/>
      <c r="JG1233" s="307"/>
      <c r="JH1233" s="307"/>
      <c r="JI1233" s="307"/>
      <c r="JJ1233" s="307"/>
      <c r="JK1233" s="307"/>
      <c r="JL1233" s="307"/>
      <c r="JM1233" s="307"/>
      <c r="JN1233" s="307"/>
      <c r="JO1233" s="307"/>
      <c r="JP1233" s="307"/>
      <c r="JQ1233" s="307"/>
      <c r="JR1233" s="307"/>
      <c r="JS1233" s="307"/>
      <c r="JT1233" s="307"/>
      <c r="JU1233" s="307"/>
      <c r="JV1233" s="307"/>
      <c r="JW1233" s="307"/>
      <c r="JX1233" s="307"/>
      <c r="JY1233" s="307"/>
      <c r="JZ1233" s="307"/>
      <c r="KA1233" s="307"/>
      <c r="KB1233" s="307"/>
      <c r="KC1233" s="307"/>
      <c r="KD1233" s="307"/>
      <c r="KE1233" s="307"/>
      <c r="KF1233" s="307"/>
      <c r="KG1233" s="307"/>
      <c r="KH1233" s="307"/>
      <c r="KI1233" s="307"/>
      <c r="KJ1233" s="307"/>
      <c r="KK1233" s="307"/>
      <c r="KL1233" s="307"/>
      <c r="KM1233" s="307"/>
      <c r="KN1233" s="307"/>
      <c r="KO1233" s="307"/>
      <c r="KP1233" s="307"/>
      <c r="KQ1233" s="307"/>
      <c r="KR1233" s="307"/>
      <c r="KS1233" s="307"/>
      <c r="KT1233" s="307"/>
    </row>
    <row r="1234" spans="14:306" s="56" customFormat="1" ht="15" customHeight="1">
      <c r="AJ1234" s="451">
        <v>127</v>
      </c>
      <c r="AK1234" s="449">
        <v>121</v>
      </c>
      <c r="AL1234" s="449">
        <v>92</v>
      </c>
      <c r="AM1234" s="450" t="s">
        <v>1286</v>
      </c>
      <c r="AN1234" s="450" t="s">
        <v>428</v>
      </c>
      <c r="CB1234" s="307"/>
      <c r="CC1234" s="307"/>
      <c r="CD1234" s="307"/>
      <c r="CE1234" s="307"/>
      <c r="CF1234" s="307"/>
      <c r="CG1234" s="307"/>
      <c r="CH1234" s="307"/>
      <c r="CI1234" s="307"/>
      <c r="CJ1234" s="307"/>
      <c r="CK1234" s="307"/>
      <c r="CL1234" s="307"/>
      <c r="CM1234" s="307"/>
      <c r="CN1234" s="307"/>
      <c r="CO1234" s="307"/>
      <c r="CP1234" s="307"/>
      <c r="CQ1234" s="307"/>
      <c r="CR1234" s="307"/>
      <c r="CS1234" s="307"/>
      <c r="CT1234" s="307"/>
      <c r="CU1234" s="307"/>
      <c r="CV1234" s="307"/>
      <c r="CW1234" s="307"/>
      <c r="CX1234" s="307"/>
      <c r="CY1234" s="307"/>
      <c r="CZ1234" s="307"/>
      <c r="DA1234" s="307"/>
      <c r="DB1234" s="307"/>
      <c r="DC1234" s="307"/>
      <c r="DD1234" s="307"/>
      <c r="DE1234" s="307"/>
      <c r="DF1234" s="307"/>
      <c r="DG1234" s="307"/>
      <c r="DH1234" s="307"/>
      <c r="DI1234" s="390"/>
      <c r="DJ1234" s="390"/>
      <c r="DK1234" s="307"/>
      <c r="DL1234" s="307"/>
      <c r="DM1234" s="307"/>
      <c r="DN1234" s="307"/>
      <c r="DO1234" s="307"/>
      <c r="DP1234" s="307"/>
      <c r="DQ1234" s="307"/>
      <c r="DR1234" s="307"/>
      <c r="DS1234" s="307"/>
      <c r="DT1234" s="307"/>
      <c r="DU1234" s="307"/>
      <c r="DV1234" s="307"/>
      <c r="DW1234" s="307"/>
      <c r="DX1234" s="307"/>
      <c r="DY1234" s="307"/>
      <c r="DZ1234" s="307"/>
      <c r="EA1234" s="307"/>
      <c r="EB1234" s="307"/>
      <c r="EC1234" s="307"/>
      <c r="ED1234" s="307"/>
      <c r="EE1234" s="307"/>
      <c r="EF1234" s="307"/>
      <c r="EG1234" s="307"/>
      <c r="EH1234" s="307"/>
      <c r="EI1234" s="307"/>
      <c r="EJ1234" s="307"/>
      <c r="EK1234" s="307"/>
      <c r="EL1234" s="307"/>
      <c r="EM1234" s="307"/>
      <c r="EN1234" s="307"/>
      <c r="EO1234" s="307"/>
      <c r="EP1234" s="307"/>
      <c r="EQ1234" s="307"/>
      <c r="ER1234" s="307"/>
      <c r="ES1234" s="307"/>
      <c r="ET1234" s="307"/>
      <c r="EU1234" s="390"/>
      <c r="EV1234" s="390"/>
      <c r="EW1234" s="307"/>
      <c r="EX1234" s="307"/>
      <c r="EY1234" s="307"/>
      <c r="EZ1234" s="307"/>
      <c r="FA1234" s="307"/>
      <c r="FB1234" s="307"/>
      <c r="FC1234" s="307"/>
      <c r="FD1234" s="307"/>
      <c r="FE1234" s="307"/>
      <c r="FF1234" s="307"/>
      <c r="FG1234" s="307"/>
      <c r="FH1234" s="307"/>
      <c r="FI1234" s="307"/>
      <c r="FJ1234" s="307"/>
      <c r="FK1234" s="307"/>
      <c r="FL1234" s="307"/>
      <c r="FM1234" s="307"/>
      <c r="FN1234" s="307"/>
      <c r="FO1234" s="307"/>
      <c r="FP1234" s="307"/>
      <c r="FQ1234" s="307"/>
      <c r="FR1234" s="307"/>
      <c r="FS1234" s="307"/>
      <c r="FT1234" s="307"/>
      <c r="FU1234" s="307"/>
      <c r="FV1234" s="307"/>
      <c r="FW1234" s="307"/>
      <c r="FX1234" s="307"/>
      <c r="FY1234" s="307"/>
      <c r="FZ1234" s="307"/>
      <c r="GA1234" s="307"/>
      <c r="GB1234" s="307"/>
      <c r="GC1234" s="307"/>
      <c r="GD1234" s="307"/>
      <c r="GE1234" s="307"/>
      <c r="GF1234" s="307"/>
      <c r="GG1234" s="307"/>
      <c r="GH1234" s="307"/>
      <c r="GI1234" s="307"/>
      <c r="GJ1234" s="307"/>
      <c r="GK1234" s="307"/>
      <c r="GL1234" s="307"/>
      <c r="GM1234" s="307"/>
      <c r="GN1234" s="307"/>
      <c r="GO1234" s="307"/>
      <c r="GP1234" s="307"/>
      <c r="GQ1234" s="307"/>
      <c r="GR1234" s="307"/>
      <c r="GS1234" s="307"/>
      <c r="GT1234" s="307"/>
      <c r="GU1234" s="307"/>
      <c r="GV1234" s="307"/>
      <c r="GW1234" s="307"/>
      <c r="GX1234" s="307"/>
      <c r="GY1234" s="307"/>
      <c r="GZ1234" s="307"/>
      <c r="HA1234" s="307"/>
      <c r="HB1234" s="307"/>
      <c r="HC1234" s="307"/>
      <c r="HD1234" s="307"/>
      <c r="HE1234" s="307"/>
      <c r="HF1234" s="307"/>
      <c r="HG1234" s="307"/>
      <c r="HH1234" s="307"/>
      <c r="HI1234" s="307"/>
      <c r="HJ1234" s="307"/>
      <c r="HK1234" s="307"/>
      <c r="HL1234" s="307"/>
      <c r="HM1234" s="307"/>
      <c r="HN1234" s="307"/>
      <c r="HO1234" s="307"/>
      <c r="HP1234" s="307"/>
      <c r="HQ1234" s="307"/>
      <c r="HR1234" s="307"/>
      <c r="HS1234" s="307"/>
      <c r="HT1234" s="307"/>
      <c r="HU1234" s="307"/>
      <c r="HV1234" s="307"/>
      <c r="HW1234" s="307"/>
      <c r="HX1234" s="307"/>
      <c r="HY1234" s="307"/>
      <c r="HZ1234" s="307"/>
      <c r="IA1234" s="307"/>
      <c r="IB1234" s="307"/>
      <c r="IC1234" s="307"/>
      <c r="ID1234" s="307"/>
      <c r="IE1234" s="307"/>
      <c r="IF1234" s="307"/>
      <c r="IG1234" s="307"/>
      <c r="IH1234" s="307"/>
      <c r="II1234" s="307"/>
      <c r="IJ1234" s="307"/>
      <c r="IK1234" s="307"/>
      <c r="IL1234" s="307"/>
      <c r="IM1234" s="307"/>
      <c r="IN1234" s="307"/>
      <c r="IO1234" s="307"/>
      <c r="IP1234" s="307"/>
      <c r="IQ1234" s="307"/>
      <c r="IR1234" s="307"/>
      <c r="IS1234" s="307"/>
      <c r="IT1234" s="307"/>
      <c r="IU1234" s="307"/>
      <c r="IV1234" s="307"/>
      <c r="IW1234" s="307"/>
      <c r="IX1234" s="307"/>
      <c r="IY1234" s="307"/>
      <c r="IZ1234" s="307"/>
      <c r="JA1234" s="307"/>
      <c r="JB1234" s="307"/>
      <c r="JC1234" s="307"/>
      <c r="JD1234" s="307"/>
      <c r="JE1234" s="307"/>
      <c r="JF1234" s="307"/>
      <c r="JG1234" s="307"/>
      <c r="JH1234" s="307"/>
      <c r="JI1234" s="307"/>
      <c r="JJ1234" s="307"/>
      <c r="JK1234" s="307"/>
      <c r="JL1234" s="307"/>
      <c r="JM1234" s="307"/>
      <c r="JN1234" s="307"/>
      <c r="JO1234" s="307"/>
      <c r="JP1234" s="307"/>
      <c r="JQ1234" s="307"/>
      <c r="JR1234" s="307"/>
      <c r="JS1234" s="307"/>
      <c r="JT1234" s="307"/>
      <c r="JU1234" s="307"/>
      <c r="JV1234" s="307"/>
      <c r="JW1234" s="307"/>
      <c r="JX1234" s="307"/>
      <c r="JY1234" s="307"/>
      <c r="JZ1234" s="307"/>
      <c r="KA1234" s="307"/>
      <c r="KB1234" s="307"/>
      <c r="KC1234" s="307"/>
      <c r="KD1234" s="307"/>
      <c r="KE1234" s="307"/>
      <c r="KF1234" s="307"/>
      <c r="KG1234" s="307"/>
      <c r="KH1234" s="307"/>
      <c r="KI1234" s="307"/>
      <c r="KJ1234" s="307"/>
      <c r="KK1234" s="307"/>
      <c r="KL1234" s="307"/>
      <c r="KM1234" s="307"/>
      <c r="KN1234" s="307"/>
      <c r="KO1234" s="307"/>
      <c r="KP1234" s="307"/>
      <c r="KQ1234" s="307"/>
      <c r="KR1234" s="307"/>
      <c r="KS1234" s="307"/>
      <c r="KT1234" s="307"/>
    </row>
    <row r="1235" spans="14:306" s="56" customFormat="1" ht="15" customHeight="1">
      <c r="AJ1235" s="451">
        <v>128</v>
      </c>
      <c r="AK1235" s="449">
        <v>122</v>
      </c>
      <c r="AL1235" s="449">
        <v>93</v>
      </c>
      <c r="AM1235" s="450" t="s">
        <v>1287</v>
      </c>
      <c r="AN1235" s="450" t="s">
        <v>429</v>
      </c>
      <c r="CB1235" s="307"/>
      <c r="CC1235" s="307"/>
      <c r="CD1235" s="307"/>
      <c r="CE1235" s="307"/>
      <c r="CF1235" s="307"/>
      <c r="CG1235" s="307"/>
      <c r="CH1235" s="307"/>
      <c r="CI1235" s="307"/>
      <c r="CJ1235" s="307"/>
      <c r="CK1235" s="307"/>
      <c r="CL1235" s="307"/>
      <c r="CM1235" s="307"/>
      <c r="CN1235" s="307"/>
      <c r="CO1235" s="307"/>
      <c r="CP1235" s="307"/>
      <c r="CQ1235" s="307"/>
      <c r="CR1235" s="307"/>
      <c r="CS1235" s="307"/>
      <c r="CT1235" s="307"/>
      <c r="CU1235" s="307"/>
      <c r="CV1235" s="307"/>
      <c r="CW1235" s="307"/>
      <c r="CX1235" s="307"/>
      <c r="CY1235" s="307"/>
      <c r="CZ1235" s="307"/>
      <c r="DA1235" s="307"/>
      <c r="DB1235" s="307"/>
      <c r="DC1235" s="307"/>
      <c r="DD1235" s="307"/>
      <c r="DE1235" s="307"/>
      <c r="DF1235" s="307"/>
      <c r="DG1235" s="307"/>
      <c r="DH1235" s="307"/>
      <c r="DI1235" s="390"/>
      <c r="DJ1235" s="390"/>
      <c r="DK1235" s="307"/>
      <c r="DL1235" s="307"/>
      <c r="DM1235" s="307"/>
      <c r="DN1235" s="307"/>
      <c r="DO1235" s="307"/>
      <c r="DP1235" s="307"/>
      <c r="DQ1235" s="307"/>
      <c r="DR1235" s="307"/>
      <c r="DS1235" s="307"/>
      <c r="DT1235" s="307"/>
      <c r="DU1235" s="307"/>
      <c r="DV1235" s="307"/>
      <c r="DW1235" s="307"/>
      <c r="DX1235" s="307"/>
      <c r="DY1235" s="307"/>
      <c r="DZ1235" s="307"/>
      <c r="EA1235" s="307"/>
      <c r="EB1235" s="307"/>
      <c r="EC1235" s="307"/>
      <c r="ED1235" s="307"/>
      <c r="EE1235" s="307"/>
      <c r="EF1235" s="307"/>
      <c r="EG1235" s="307"/>
      <c r="EH1235" s="307"/>
      <c r="EI1235" s="307"/>
      <c r="EJ1235" s="307"/>
      <c r="EK1235" s="307"/>
      <c r="EL1235" s="307"/>
      <c r="EM1235" s="307"/>
      <c r="EN1235" s="307"/>
      <c r="EO1235" s="307"/>
      <c r="EP1235" s="307"/>
      <c r="EQ1235" s="307"/>
      <c r="ER1235" s="307"/>
      <c r="ES1235" s="307"/>
      <c r="ET1235" s="307"/>
      <c r="EU1235" s="390"/>
      <c r="EV1235" s="390"/>
      <c r="EW1235" s="307"/>
      <c r="EX1235" s="307"/>
      <c r="EY1235" s="307"/>
      <c r="EZ1235" s="307"/>
      <c r="FA1235" s="307"/>
      <c r="FB1235" s="307"/>
      <c r="FC1235" s="307"/>
      <c r="FD1235" s="307"/>
      <c r="FE1235" s="307"/>
      <c r="FF1235" s="307"/>
      <c r="FG1235" s="307"/>
      <c r="FH1235" s="307"/>
      <c r="FI1235" s="307"/>
      <c r="FJ1235" s="307"/>
      <c r="FK1235" s="307"/>
      <c r="FL1235" s="307"/>
      <c r="FM1235" s="307"/>
      <c r="FN1235" s="307"/>
      <c r="FO1235" s="307"/>
      <c r="FP1235" s="307"/>
      <c r="FQ1235" s="307"/>
      <c r="FR1235" s="307"/>
      <c r="FS1235" s="307"/>
      <c r="FT1235" s="307"/>
      <c r="FU1235" s="307"/>
      <c r="FV1235" s="307"/>
      <c r="FW1235" s="307"/>
      <c r="FX1235" s="307"/>
      <c r="FY1235" s="307"/>
      <c r="FZ1235" s="307"/>
      <c r="GA1235" s="307"/>
      <c r="GB1235" s="307"/>
      <c r="GC1235" s="307"/>
      <c r="GD1235" s="307"/>
      <c r="GE1235" s="307"/>
      <c r="GF1235" s="307"/>
      <c r="GG1235" s="307"/>
      <c r="GH1235" s="307"/>
      <c r="GI1235" s="307"/>
      <c r="GJ1235" s="307"/>
      <c r="GK1235" s="307"/>
      <c r="GL1235" s="307"/>
      <c r="GM1235" s="307"/>
      <c r="GN1235" s="307"/>
      <c r="GO1235" s="307"/>
      <c r="GP1235" s="307"/>
      <c r="GQ1235" s="307"/>
      <c r="GR1235" s="307"/>
      <c r="GS1235" s="307"/>
      <c r="GT1235" s="307"/>
      <c r="GU1235" s="307"/>
      <c r="GV1235" s="307"/>
      <c r="GW1235" s="307"/>
      <c r="GX1235" s="307"/>
      <c r="GY1235" s="307"/>
      <c r="GZ1235" s="307"/>
      <c r="HA1235" s="307"/>
      <c r="HB1235" s="307"/>
      <c r="HC1235" s="307"/>
      <c r="HD1235" s="307"/>
      <c r="HE1235" s="307"/>
      <c r="HF1235" s="307"/>
      <c r="HG1235" s="307"/>
      <c r="HH1235" s="307"/>
      <c r="HI1235" s="307"/>
      <c r="HJ1235" s="307"/>
      <c r="HK1235" s="307"/>
      <c r="HL1235" s="307"/>
      <c r="HM1235" s="307"/>
      <c r="HN1235" s="307"/>
      <c r="HO1235" s="307"/>
      <c r="HP1235" s="307"/>
      <c r="HQ1235" s="307"/>
      <c r="HR1235" s="307"/>
      <c r="HS1235" s="307"/>
      <c r="HT1235" s="307"/>
      <c r="HU1235" s="307"/>
      <c r="HV1235" s="307"/>
      <c r="HW1235" s="307"/>
      <c r="HX1235" s="307"/>
      <c r="HY1235" s="307"/>
      <c r="HZ1235" s="307"/>
      <c r="IA1235" s="307"/>
      <c r="IB1235" s="307"/>
      <c r="IC1235" s="307"/>
      <c r="ID1235" s="307"/>
      <c r="IE1235" s="307"/>
      <c r="IF1235" s="307"/>
      <c r="IG1235" s="307"/>
      <c r="IH1235" s="307"/>
      <c r="II1235" s="307"/>
      <c r="IJ1235" s="307"/>
      <c r="IK1235" s="307"/>
      <c r="IL1235" s="307"/>
      <c r="IM1235" s="307"/>
      <c r="IN1235" s="307"/>
      <c r="IO1235" s="307"/>
      <c r="IP1235" s="307"/>
      <c r="IQ1235" s="307"/>
      <c r="IR1235" s="307"/>
      <c r="IS1235" s="307"/>
      <c r="IT1235" s="307"/>
      <c r="IU1235" s="307"/>
      <c r="IV1235" s="307"/>
      <c r="IW1235" s="307"/>
      <c r="IX1235" s="307"/>
      <c r="IY1235" s="307"/>
      <c r="IZ1235" s="307"/>
      <c r="JA1235" s="307"/>
      <c r="JB1235" s="307"/>
      <c r="JC1235" s="307"/>
      <c r="JD1235" s="307"/>
      <c r="JE1235" s="307"/>
      <c r="JF1235" s="307"/>
      <c r="JG1235" s="307"/>
      <c r="JH1235" s="307"/>
      <c r="JI1235" s="307"/>
      <c r="JJ1235" s="307"/>
      <c r="JK1235" s="307"/>
      <c r="JL1235" s="307"/>
      <c r="JM1235" s="307"/>
      <c r="JN1235" s="307"/>
      <c r="JO1235" s="307"/>
      <c r="JP1235" s="307"/>
      <c r="JQ1235" s="307"/>
      <c r="JR1235" s="307"/>
      <c r="JS1235" s="307"/>
      <c r="JT1235" s="307"/>
      <c r="JU1235" s="307"/>
      <c r="JV1235" s="307"/>
      <c r="JW1235" s="307"/>
      <c r="JX1235" s="307"/>
      <c r="JY1235" s="307"/>
      <c r="JZ1235" s="307"/>
      <c r="KA1235" s="307"/>
      <c r="KB1235" s="307"/>
      <c r="KC1235" s="307"/>
      <c r="KD1235" s="307"/>
      <c r="KE1235" s="307"/>
      <c r="KF1235" s="307"/>
      <c r="KG1235" s="307"/>
      <c r="KH1235" s="307"/>
      <c r="KI1235" s="307"/>
      <c r="KJ1235" s="307"/>
      <c r="KK1235" s="307"/>
      <c r="KL1235" s="307"/>
      <c r="KM1235" s="307"/>
      <c r="KN1235" s="307"/>
      <c r="KO1235" s="307"/>
      <c r="KP1235" s="307"/>
      <c r="KQ1235" s="307"/>
      <c r="KR1235" s="307"/>
      <c r="KS1235" s="307"/>
      <c r="KT1235" s="307"/>
    </row>
    <row r="1236" spans="14:306" s="56" customFormat="1" ht="15" customHeight="1">
      <c r="AJ1236" s="451">
        <v>129</v>
      </c>
      <c r="AK1236" s="449">
        <v>123</v>
      </c>
      <c r="AL1236" s="449">
        <v>94</v>
      </c>
      <c r="AM1236" s="450" t="s">
        <v>1288</v>
      </c>
      <c r="AN1236" s="450" t="s">
        <v>431</v>
      </c>
      <c r="CB1236" s="307"/>
      <c r="CC1236" s="307"/>
      <c r="CD1236" s="307"/>
      <c r="CE1236" s="307"/>
      <c r="CF1236" s="307"/>
      <c r="CG1236" s="307"/>
      <c r="CH1236" s="307"/>
      <c r="CI1236" s="307"/>
      <c r="CJ1236" s="307"/>
      <c r="CK1236" s="307"/>
      <c r="CL1236" s="307"/>
      <c r="CM1236" s="307"/>
      <c r="CN1236" s="307"/>
      <c r="CO1236" s="307"/>
      <c r="CP1236" s="307"/>
      <c r="CQ1236" s="307"/>
      <c r="CR1236" s="307"/>
      <c r="CS1236" s="307"/>
      <c r="CT1236" s="307"/>
      <c r="CU1236" s="307"/>
      <c r="CV1236" s="307"/>
      <c r="CW1236" s="307"/>
      <c r="CX1236" s="307"/>
      <c r="CY1236" s="307"/>
      <c r="CZ1236" s="307"/>
      <c r="DA1236" s="307"/>
      <c r="DB1236" s="307"/>
      <c r="DC1236" s="307"/>
      <c r="DD1236" s="307"/>
      <c r="DE1236" s="307"/>
      <c r="DF1236" s="307"/>
      <c r="DG1236" s="307"/>
      <c r="DH1236" s="307"/>
      <c r="DI1236" s="390"/>
      <c r="DJ1236" s="390"/>
      <c r="DK1236" s="307"/>
      <c r="DL1236" s="307"/>
      <c r="DM1236" s="307"/>
      <c r="DN1236" s="307"/>
      <c r="DO1236" s="307"/>
      <c r="DP1236" s="307"/>
      <c r="DQ1236" s="307"/>
      <c r="DR1236" s="307"/>
      <c r="DS1236" s="307"/>
      <c r="DT1236" s="307"/>
      <c r="DU1236" s="307"/>
      <c r="DV1236" s="307"/>
      <c r="DW1236" s="307"/>
      <c r="DX1236" s="307"/>
      <c r="DY1236" s="307"/>
      <c r="DZ1236" s="307"/>
      <c r="EA1236" s="307"/>
      <c r="EB1236" s="307"/>
      <c r="EC1236" s="307"/>
      <c r="ED1236" s="307"/>
      <c r="EE1236" s="307"/>
      <c r="EF1236" s="307"/>
      <c r="EG1236" s="307"/>
      <c r="EH1236" s="307"/>
      <c r="EI1236" s="307"/>
      <c r="EJ1236" s="307"/>
      <c r="EK1236" s="307"/>
      <c r="EL1236" s="307"/>
      <c r="EM1236" s="307"/>
      <c r="EN1236" s="307"/>
      <c r="EO1236" s="307"/>
      <c r="EP1236" s="307"/>
      <c r="EQ1236" s="307"/>
      <c r="ER1236" s="307"/>
      <c r="ES1236" s="307"/>
      <c r="ET1236" s="307"/>
      <c r="EU1236" s="390"/>
      <c r="EV1236" s="390"/>
      <c r="EW1236" s="307"/>
      <c r="EX1236" s="307"/>
      <c r="EY1236" s="307"/>
      <c r="EZ1236" s="307"/>
      <c r="FA1236" s="307"/>
      <c r="FB1236" s="307"/>
      <c r="FC1236" s="307"/>
      <c r="FD1236" s="307"/>
      <c r="FE1236" s="307"/>
      <c r="FF1236" s="307"/>
      <c r="FG1236" s="307"/>
      <c r="FH1236" s="307"/>
      <c r="FI1236" s="307"/>
      <c r="FJ1236" s="307"/>
      <c r="FK1236" s="307"/>
      <c r="FL1236" s="307"/>
      <c r="FM1236" s="307"/>
      <c r="FN1236" s="307"/>
      <c r="FO1236" s="307"/>
      <c r="FP1236" s="307"/>
      <c r="FQ1236" s="307"/>
      <c r="FR1236" s="307"/>
      <c r="FS1236" s="307"/>
      <c r="FT1236" s="307"/>
      <c r="FU1236" s="307"/>
      <c r="FV1236" s="307"/>
      <c r="FW1236" s="307"/>
      <c r="FX1236" s="307"/>
      <c r="FY1236" s="307"/>
      <c r="FZ1236" s="307"/>
      <c r="GA1236" s="307"/>
      <c r="GB1236" s="307"/>
      <c r="GC1236" s="307"/>
      <c r="GD1236" s="307"/>
      <c r="GE1236" s="307"/>
      <c r="GF1236" s="307"/>
      <c r="GG1236" s="307"/>
      <c r="GH1236" s="307"/>
      <c r="GI1236" s="307"/>
      <c r="GJ1236" s="307"/>
      <c r="GK1236" s="307"/>
      <c r="GL1236" s="307"/>
      <c r="GM1236" s="307"/>
      <c r="GN1236" s="307"/>
      <c r="GO1236" s="307"/>
      <c r="GP1236" s="307"/>
      <c r="GQ1236" s="307"/>
      <c r="GR1236" s="307"/>
      <c r="GS1236" s="307"/>
      <c r="GT1236" s="307"/>
      <c r="GU1236" s="307"/>
      <c r="GV1236" s="307"/>
      <c r="GW1236" s="307"/>
      <c r="GX1236" s="307"/>
      <c r="GY1236" s="307"/>
      <c r="GZ1236" s="307"/>
      <c r="HA1236" s="307"/>
      <c r="HB1236" s="307"/>
      <c r="HC1236" s="307"/>
      <c r="HD1236" s="307"/>
      <c r="HE1236" s="307"/>
      <c r="HF1236" s="307"/>
      <c r="HG1236" s="307"/>
      <c r="HH1236" s="307"/>
      <c r="HI1236" s="307"/>
      <c r="HJ1236" s="307"/>
      <c r="HK1236" s="307"/>
      <c r="HL1236" s="307"/>
      <c r="HM1236" s="307"/>
      <c r="HN1236" s="307"/>
      <c r="HO1236" s="307"/>
      <c r="HP1236" s="307"/>
      <c r="HQ1236" s="307"/>
      <c r="HR1236" s="307"/>
      <c r="HS1236" s="307"/>
      <c r="HT1236" s="307"/>
      <c r="HU1236" s="307"/>
      <c r="HV1236" s="307"/>
      <c r="HW1236" s="307"/>
      <c r="HX1236" s="307"/>
      <c r="HY1236" s="307"/>
      <c r="HZ1236" s="307"/>
      <c r="IA1236" s="307"/>
      <c r="IB1236" s="307"/>
      <c r="IC1236" s="307"/>
      <c r="ID1236" s="307"/>
      <c r="IE1236" s="307"/>
      <c r="IF1236" s="307"/>
      <c r="IG1236" s="307"/>
      <c r="IH1236" s="307"/>
      <c r="II1236" s="307"/>
      <c r="IJ1236" s="307"/>
      <c r="IK1236" s="307"/>
      <c r="IL1236" s="307"/>
      <c r="IM1236" s="307"/>
      <c r="IN1236" s="307"/>
      <c r="IO1236" s="307"/>
      <c r="IP1236" s="307"/>
      <c r="IQ1236" s="307"/>
      <c r="IR1236" s="307"/>
      <c r="IS1236" s="307"/>
      <c r="IT1236" s="307"/>
      <c r="IU1236" s="307"/>
      <c r="IV1236" s="307"/>
      <c r="IW1236" s="307"/>
      <c r="IX1236" s="307"/>
      <c r="IY1236" s="307"/>
      <c r="IZ1236" s="307"/>
      <c r="JA1236" s="307"/>
      <c r="JB1236" s="307"/>
      <c r="JC1236" s="307"/>
      <c r="JD1236" s="307"/>
      <c r="JE1236" s="307"/>
      <c r="JF1236" s="307"/>
      <c r="JG1236" s="307"/>
      <c r="JH1236" s="307"/>
      <c r="JI1236" s="307"/>
      <c r="JJ1236" s="307"/>
      <c r="JK1236" s="307"/>
      <c r="JL1236" s="307"/>
      <c r="JM1236" s="307"/>
      <c r="JN1236" s="307"/>
      <c r="JO1236" s="307"/>
      <c r="JP1236" s="307"/>
      <c r="JQ1236" s="307"/>
      <c r="JR1236" s="307"/>
      <c r="JS1236" s="307"/>
      <c r="JT1236" s="307"/>
      <c r="JU1236" s="307"/>
      <c r="JV1236" s="307"/>
      <c r="JW1236" s="307"/>
      <c r="JX1236" s="307"/>
      <c r="JY1236" s="307"/>
      <c r="JZ1236" s="307"/>
      <c r="KA1236" s="307"/>
      <c r="KB1236" s="307"/>
      <c r="KC1236" s="307"/>
      <c r="KD1236" s="307"/>
      <c r="KE1236" s="307"/>
      <c r="KF1236" s="307"/>
      <c r="KG1236" s="307"/>
      <c r="KH1236" s="307"/>
      <c r="KI1236" s="307"/>
      <c r="KJ1236" s="307"/>
      <c r="KK1236" s="307"/>
      <c r="KL1236" s="307"/>
      <c r="KM1236" s="307"/>
      <c r="KN1236" s="307"/>
      <c r="KO1236" s="307"/>
      <c r="KP1236" s="307"/>
      <c r="KQ1236" s="307"/>
      <c r="KR1236" s="307"/>
      <c r="KS1236" s="307"/>
      <c r="KT1236" s="307"/>
    </row>
    <row r="1237" spans="14:306" s="56" customFormat="1" ht="15" customHeight="1">
      <c r="AJ1237" s="451">
        <v>130</v>
      </c>
      <c r="AK1237" s="449">
        <v>123</v>
      </c>
      <c r="AL1237" s="449">
        <v>94</v>
      </c>
      <c r="AM1237" s="450" t="s">
        <v>1288</v>
      </c>
      <c r="AN1237" s="450" t="s">
        <v>431</v>
      </c>
      <c r="CB1237" s="307"/>
      <c r="CC1237" s="307"/>
      <c r="CD1237" s="307"/>
      <c r="CE1237" s="307"/>
      <c r="CF1237" s="307"/>
      <c r="CG1237" s="307"/>
      <c r="CH1237" s="307"/>
      <c r="CI1237" s="307"/>
      <c r="CJ1237" s="307"/>
      <c r="CK1237" s="307"/>
      <c r="CL1237" s="307"/>
      <c r="CM1237" s="307"/>
      <c r="CN1237" s="307"/>
      <c r="CO1237" s="307"/>
      <c r="CP1237" s="307"/>
      <c r="CQ1237" s="307"/>
      <c r="CR1237" s="307"/>
      <c r="CS1237" s="307"/>
      <c r="CT1237" s="307"/>
      <c r="CU1237" s="307"/>
      <c r="CV1237" s="307"/>
      <c r="CW1237" s="307"/>
      <c r="CX1237" s="307"/>
      <c r="CY1237" s="307"/>
      <c r="CZ1237" s="307"/>
      <c r="DA1237" s="307"/>
      <c r="DB1237" s="307"/>
      <c r="DC1237" s="307"/>
      <c r="DD1237" s="307"/>
      <c r="DE1237" s="307"/>
      <c r="DF1237" s="307"/>
      <c r="DG1237" s="307"/>
      <c r="DH1237" s="307"/>
      <c r="DI1237" s="390"/>
      <c r="DJ1237" s="390"/>
      <c r="DK1237" s="307"/>
      <c r="DL1237" s="307"/>
      <c r="DM1237" s="307"/>
      <c r="DN1237" s="307"/>
      <c r="DO1237" s="307"/>
      <c r="DP1237" s="307"/>
      <c r="DQ1237" s="307"/>
      <c r="DR1237" s="307"/>
      <c r="DS1237" s="307"/>
      <c r="DT1237" s="307"/>
      <c r="DU1237" s="307"/>
      <c r="DV1237" s="307"/>
      <c r="DW1237" s="307"/>
      <c r="DX1237" s="307"/>
      <c r="DY1237" s="307"/>
      <c r="DZ1237" s="307"/>
      <c r="EA1237" s="307"/>
      <c r="EB1237" s="307"/>
      <c r="EC1237" s="307"/>
      <c r="ED1237" s="307"/>
      <c r="EE1237" s="307"/>
      <c r="EF1237" s="307"/>
      <c r="EG1237" s="307"/>
      <c r="EH1237" s="307"/>
      <c r="EI1237" s="307"/>
      <c r="EJ1237" s="307"/>
      <c r="EK1237" s="307"/>
      <c r="EL1237" s="307"/>
      <c r="EM1237" s="307"/>
      <c r="EN1237" s="307"/>
      <c r="EO1237" s="307"/>
      <c r="EP1237" s="307"/>
      <c r="EQ1237" s="307"/>
      <c r="ER1237" s="307"/>
      <c r="ES1237" s="307"/>
      <c r="ET1237" s="307"/>
      <c r="EU1237" s="390"/>
      <c r="EV1237" s="390"/>
      <c r="EW1237" s="307"/>
      <c r="EX1237" s="307"/>
      <c r="EY1237" s="307"/>
      <c r="EZ1237" s="307"/>
      <c r="FA1237" s="307"/>
      <c r="FB1237" s="307"/>
      <c r="FC1237" s="307"/>
      <c r="FD1237" s="307"/>
      <c r="FE1237" s="307"/>
      <c r="FF1237" s="307"/>
      <c r="FG1237" s="307"/>
      <c r="FH1237" s="307"/>
      <c r="FI1237" s="307"/>
      <c r="FJ1237" s="307"/>
      <c r="FK1237" s="307"/>
      <c r="FL1237" s="307"/>
      <c r="FM1237" s="307"/>
      <c r="FN1237" s="307"/>
      <c r="FO1237" s="307"/>
      <c r="FP1237" s="307"/>
      <c r="FQ1237" s="307"/>
      <c r="FR1237" s="307"/>
      <c r="FS1237" s="307"/>
      <c r="FT1237" s="307"/>
      <c r="FU1237" s="307"/>
      <c r="FV1237" s="307"/>
      <c r="FW1237" s="307"/>
      <c r="FX1237" s="307"/>
      <c r="FY1237" s="307"/>
      <c r="FZ1237" s="307"/>
      <c r="GA1237" s="307"/>
      <c r="GB1237" s="307"/>
      <c r="GC1237" s="307"/>
      <c r="GD1237" s="307"/>
      <c r="GE1237" s="307"/>
      <c r="GF1237" s="307"/>
      <c r="GG1237" s="307"/>
      <c r="GH1237" s="307"/>
      <c r="GI1237" s="307"/>
      <c r="GJ1237" s="307"/>
      <c r="GK1237" s="307"/>
      <c r="GL1237" s="307"/>
      <c r="GM1237" s="307"/>
      <c r="GN1237" s="307"/>
      <c r="GO1237" s="307"/>
      <c r="GP1237" s="307"/>
      <c r="GQ1237" s="307"/>
      <c r="GR1237" s="307"/>
      <c r="GS1237" s="307"/>
      <c r="GT1237" s="307"/>
      <c r="GU1237" s="307"/>
      <c r="GV1237" s="307"/>
      <c r="GW1237" s="307"/>
      <c r="GX1237" s="307"/>
      <c r="GY1237" s="307"/>
      <c r="GZ1237" s="307"/>
      <c r="HA1237" s="307"/>
      <c r="HB1237" s="307"/>
      <c r="HC1237" s="307"/>
      <c r="HD1237" s="307"/>
      <c r="HE1237" s="307"/>
      <c r="HF1237" s="307"/>
      <c r="HG1237" s="307"/>
      <c r="HH1237" s="307"/>
      <c r="HI1237" s="307"/>
      <c r="HJ1237" s="307"/>
      <c r="HK1237" s="307"/>
      <c r="HL1237" s="307"/>
      <c r="HM1237" s="307"/>
      <c r="HN1237" s="307"/>
      <c r="HO1237" s="307"/>
      <c r="HP1237" s="307"/>
      <c r="HQ1237" s="307"/>
      <c r="HR1237" s="307"/>
      <c r="HS1237" s="307"/>
      <c r="HT1237" s="307"/>
      <c r="HU1237" s="307"/>
      <c r="HV1237" s="307"/>
      <c r="HW1237" s="307"/>
      <c r="HX1237" s="307"/>
      <c r="HY1237" s="307"/>
      <c r="HZ1237" s="307"/>
      <c r="IA1237" s="307"/>
      <c r="IB1237" s="307"/>
      <c r="IC1237" s="307"/>
      <c r="ID1237" s="307"/>
      <c r="IE1237" s="307"/>
      <c r="IF1237" s="307"/>
      <c r="IG1237" s="307"/>
      <c r="IH1237" s="307"/>
      <c r="II1237" s="307"/>
      <c r="IJ1237" s="307"/>
      <c r="IK1237" s="307"/>
      <c r="IL1237" s="307"/>
      <c r="IM1237" s="307"/>
      <c r="IN1237" s="307"/>
      <c r="IO1237" s="307"/>
      <c r="IP1237" s="307"/>
      <c r="IQ1237" s="307"/>
      <c r="IR1237" s="307"/>
      <c r="IS1237" s="307"/>
      <c r="IT1237" s="307"/>
      <c r="IU1237" s="307"/>
      <c r="IV1237" s="307"/>
      <c r="IW1237" s="307"/>
      <c r="IX1237" s="307"/>
      <c r="IY1237" s="307"/>
      <c r="IZ1237" s="307"/>
      <c r="JA1237" s="307"/>
      <c r="JB1237" s="307"/>
      <c r="JC1237" s="307"/>
      <c r="JD1237" s="307"/>
      <c r="JE1237" s="307"/>
      <c r="JF1237" s="307"/>
      <c r="JG1237" s="307"/>
      <c r="JH1237" s="307"/>
      <c r="JI1237" s="307"/>
      <c r="JJ1237" s="307"/>
      <c r="JK1237" s="307"/>
      <c r="JL1237" s="307"/>
      <c r="JM1237" s="307"/>
      <c r="JN1237" s="307"/>
      <c r="JO1237" s="307"/>
      <c r="JP1237" s="307"/>
      <c r="JQ1237" s="307"/>
      <c r="JR1237" s="307"/>
      <c r="JS1237" s="307"/>
      <c r="JT1237" s="307"/>
      <c r="JU1237" s="307"/>
      <c r="JV1237" s="307"/>
      <c r="JW1237" s="307"/>
      <c r="JX1237" s="307"/>
      <c r="JY1237" s="307"/>
      <c r="JZ1237" s="307"/>
      <c r="KA1237" s="307"/>
      <c r="KB1237" s="307"/>
      <c r="KC1237" s="307"/>
      <c r="KD1237" s="307"/>
      <c r="KE1237" s="307"/>
      <c r="KF1237" s="307"/>
      <c r="KG1237" s="307"/>
      <c r="KH1237" s="307"/>
      <c r="KI1237" s="307"/>
      <c r="KJ1237" s="307"/>
      <c r="KK1237" s="307"/>
      <c r="KL1237" s="307"/>
      <c r="KM1237" s="307"/>
      <c r="KN1237" s="307"/>
      <c r="KO1237" s="307"/>
      <c r="KP1237" s="307"/>
      <c r="KQ1237" s="307"/>
      <c r="KR1237" s="307"/>
      <c r="KS1237" s="307"/>
      <c r="KT1237" s="307"/>
    </row>
    <row r="1238" spans="14:306" s="56" customFormat="1" ht="15" customHeight="1">
      <c r="AJ1238" s="451">
        <v>131</v>
      </c>
      <c r="AK1238" s="449">
        <v>124</v>
      </c>
      <c r="AL1238" s="449">
        <v>95</v>
      </c>
      <c r="AM1238" s="450" t="s">
        <v>1289</v>
      </c>
      <c r="AN1238" s="450" t="s">
        <v>432</v>
      </c>
      <c r="CB1238" s="307"/>
      <c r="CC1238" s="307"/>
      <c r="CD1238" s="307"/>
      <c r="CE1238" s="307"/>
      <c r="CF1238" s="307"/>
      <c r="CG1238" s="307"/>
      <c r="CH1238" s="307"/>
      <c r="CI1238" s="307"/>
      <c r="CJ1238" s="307"/>
      <c r="CK1238" s="307"/>
      <c r="CL1238" s="307"/>
      <c r="CM1238" s="307"/>
      <c r="CN1238" s="307"/>
      <c r="CO1238" s="307"/>
      <c r="CP1238" s="307"/>
      <c r="CQ1238" s="307"/>
      <c r="CR1238" s="307"/>
      <c r="CS1238" s="307"/>
      <c r="CT1238" s="307"/>
      <c r="CU1238" s="307"/>
      <c r="CV1238" s="307"/>
      <c r="CW1238" s="307"/>
      <c r="CX1238" s="307"/>
      <c r="CY1238" s="307"/>
      <c r="CZ1238" s="307"/>
      <c r="DA1238" s="307"/>
      <c r="DB1238" s="307"/>
      <c r="DC1238" s="307"/>
      <c r="DD1238" s="307"/>
      <c r="DE1238" s="307"/>
      <c r="DF1238" s="307"/>
      <c r="DG1238" s="307"/>
      <c r="DH1238" s="307"/>
      <c r="DI1238" s="390"/>
      <c r="DJ1238" s="390"/>
      <c r="DK1238" s="307"/>
      <c r="DL1238" s="307"/>
      <c r="DM1238" s="307"/>
      <c r="DN1238" s="307"/>
      <c r="DO1238" s="307"/>
      <c r="DP1238" s="307"/>
      <c r="DQ1238" s="307"/>
      <c r="DR1238" s="307"/>
      <c r="DS1238" s="307"/>
      <c r="DT1238" s="307"/>
      <c r="DU1238" s="307"/>
      <c r="DV1238" s="307"/>
      <c r="DW1238" s="307"/>
      <c r="DX1238" s="307"/>
      <c r="DY1238" s="307"/>
      <c r="DZ1238" s="307"/>
      <c r="EA1238" s="307"/>
      <c r="EB1238" s="307"/>
      <c r="EC1238" s="307"/>
      <c r="ED1238" s="307"/>
      <c r="EE1238" s="307"/>
      <c r="EF1238" s="307"/>
      <c r="EG1238" s="307"/>
      <c r="EH1238" s="307"/>
      <c r="EI1238" s="307"/>
      <c r="EJ1238" s="307"/>
      <c r="EK1238" s="307"/>
      <c r="EL1238" s="307"/>
      <c r="EM1238" s="307"/>
      <c r="EN1238" s="307"/>
      <c r="EO1238" s="307"/>
      <c r="EP1238" s="307"/>
      <c r="EQ1238" s="307"/>
      <c r="ER1238" s="307"/>
      <c r="ES1238" s="307"/>
      <c r="ET1238" s="307"/>
      <c r="EU1238" s="390"/>
      <c r="EV1238" s="390"/>
      <c r="EW1238" s="307"/>
      <c r="EX1238" s="307"/>
      <c r="EY1238" s="307"/>
      <c r="EZ1238" s="307"/>
      <c r="FA1238" s="307"/>
      <c r="FB1238" s="307"/>
      <c r="FC1238" s="307"/>
      <c r="FD1238" s="307"/>
      <c r="FE1238" s="307"/>
      <c r="FF1238" s="307"/>
      <c r="FG1238" s="307"/>
      <c r="FH1238" s="307"/>
      <c r="FI1238" s="307"/>
      <c r="FJ1238" s="307"/>
      <c r="FK1238" s="307"/>
      <c r="FL1238" s="307"/>
      <c r="FM1238" s="307"/>
      <c r="FN1238" s="307"/>
      <c r="FO1238" s="307"/>
      <c r="FP1238" s="307"/>
      <c r="FQ1238" s="307"/>
      <c r="FR1238" s="307"/>
      <c r="FS1238" s="307"/>
      <c r="FT1238" s="307"/>
      <c r="FU1238" s="307"/>
      <c r="FV1238" s="307"/>
      <c r="FW1238" s="307"/>
      <c r="FX1238" s="307"/>
      <c r="FY1238" s="307"/>
      <c r="FZ1238" s="307"/>
      <c r="GA1238" s="307"/>
      <c r="GB1238" s="307"/>
      <c r="GC1238" s="307"/>
      <c r="GD1238" s="307"/>
      <c r="GE1238" s="307"/>
      <c r="GF1238" s="307"/>
      <c r="GG1238" s="307"/>
      <c r="GH1238" s="307"/>
      <c r="GI1238" s="307"/>
      <c r="GJ1238" s="307"/>
      <c r="GK1238" s="307"/>
      <c r="GL1238" s="307"/>
      <c r="GM1238" s="307"/>
      <c r="GN1238" s="307"/>
      <c r="GO1238" s="307"/>
      <c r="GP1238" s="307"/>
      <c r="GQ1238" s="307"/>
      <c r="GR1238" s="307"/>
      <c r="GS1238" s="307"/>
      <c r="GT1238" s="307"/>
      <c r="GU1238" s="307"/>
      <c r="GV1238" s="307"/>
      <c r="GW1238" s="307"/>
      <c r="GX1238" s="307"/>
      <c r="GY1238" s="307"/>
      <c r="GZ1238" s="307"/>
      <c r="HA1238" s="307"/>
      <c r="HB1238" s="307"/>
      <c r="HC1238" s="307"/>
      <c r="HD1238" s="307"/>
      <c r="HE1238" s="307"/>
      <c r="HF1238" s="307"/>
      <c r="HG1238" s="307"/>
      <c r="HH1238" s="307"/>
      <c r="HI1238" s="307"/>
      <c r="HJ1238" s="307"/>
      <c r="HK1238" s="307"/>
      <c r="HL1238" s="307"/>
      <c r="HM1238" s="307"/>
      <c r="HN1238" s="307"/>
      <c r="HO1238" s="307"/>
      <c r="HP1238" s="307"/>
      <c r="HQ1238" s="307"/>
      <c r="HR1238" s="307"/>
      <c r="HS1238" s="307"/>
      <c r="HT1238" s="307"/>
      <c r="HU1238" s="307"/>
      <c r="HV1238" s="307"/>
      <c r="HW1238" s="307"/>
      <c r="HX1238" s="307"/>
      <c r="HY1238" s="307"/>
      <c r="HZ1238" s="307"/>
      <c r="IA1238" s="307"/>
      <c r="IB1238" s="307"/>
      <c r="IC1238" s="307"/>
      <c r="ID1238" s="307"/>
      <c r="IE1238" s="307"/>
      <c r="IF1238" s="307"/>
      <c r="IG1238" s="307"/>
      <c r="IH1238" s="307"/>
      <c r="II1238" s="307"/>
      <c r="IJ1238" s="307"/>
      <c r="IK1238" s="307"/>
      <c r="IL1238" s="307"/>
      <c r="IM1238" s="307"/>
      <c r="IN1238" s="307"/>
      <c r="IO1238" s="307"/>
      <c r="IP1238" s="307"/>
      <c r="IQ1238" s="307"/>
      <c r="IR1238" s="307"/>
      <c r="IS1238" s="307"/>
      <c r="IT1238" s="307"/>
      <c r="IU1238" s="307"/>
      <c r="IV1238" s="307"/>
      <c r="IW1238" s="307"/>
      <c r="IX1238" s="307"/>
      <c r="IY1238" s="307"/>
      <c r="IZ1238" s="307"/>
      <c r="JA1238" s="307"/>
      <c r="JB1238" s="307"/>
      <c r="JC1238" s="307"/>
      <c r="JD1238" s="307"/>
      <c r="JE1238" s="307"/>
      <c r="JF1238" s="307"/>
      <c r="JG1238" s="307"/>
      <c r="JH1238" s="307"/>
      <c r="JI1238" s="307"/>
      <c r="JJ1238" s="307"/>
      <c r="JK1238" s="307"/>
      <c r="JL1238" s="307"/>
      <c r="JM1238" s="307"/>
      <c r="JN1238" s="307"/>
      <c r="JO1238" s="307"/>
      <c r="JP1238" s="307"/>
      <c r="JQ1238" s="307"/>
      <c r="JR1238" s="307"/>
      <c r="JS1238" s="307"/>
      <c r="JT1238" s="307"/>
      <c r="JU1238" s="307"/>
      <c r="JV1238" s="307"/>
      <c r="JW1238" s="307"/>
      <c r="JX1238" s="307"/>
      <c r="JY1238" s="307"/>
      <c r="JZ1238" s="307"/>
      <c r="KA1238" s="307"/>
      <c r="KB1238" s="307"/>
      <c r="KC1238" s="307"/>
      <c r="KD1238" s="307"/>
      <c r="KE1238" s="307"/>
      <c r="KF1238" s="307"/>
      <c r="KG1238" s="307"/>
      <c r="KH1238" s="307"/>
      <c r="KI1238" s="307"/>
      <c r="KJ1238" s="307"/>
      <c r="KK1238" s="307"/>
      <c r="KL1238" s="307"/>
      <c r="KM1238" s="307"/>
      <c r="KN1238" s="307"/>
      <c r="KO1238" s="307"/>
      <c r="KP1238" s="307"/>
      <c r="KQ1238" s="307"/>
      <c r="KR1238" s="307"/>
      <c r="KS1238" s="307"/>
      <c r="KT1238" s="307"/>
    </row>
    <row r="1239" spans="14:306" s="56" customFormat="1" ht="15" customHeight="1">
      <c r="AJ1239" s="451">
        <v>132</v>
      </c>
      <c r="AK1239" s="449">
        <v>125</v>
      </c>
      <c r="AL1239" s="449">
        <v>95</v>
      </c>
      <c r="AM1239" s="450" t="s">
        <v>1290</v>
      </c>
      <c r="AN1239" s="450" t="s">
        <v>434</v>
      </c>
      <c r="CB1239" s="307"/>
      <c r="CC1239" s="307"/>
      <c r="CD1239" s="307"/>
      <c r="CE1239" s="307"/>
      <c r="CF1239" s="307"/>
      <c r="CG1239" s="307"/>
      <c r="CH1239" s="307"/>
      <c r="CI1239" s="307"/>
      <c r="CJ1239" s="307"/>
      <c r="CK1239" s="307"/>
      <c r="CL1239" s="307"/>
      <c r="CM1239" s="307"/>
      <c r="CN1239" s="307"/>
      <c r="CO1239" s="307"/>
      <c r="CP1239" s="307"/>
      <c r="CQ1239" s="307"/>
      <c r="CR1239" s="307"/>
      <c r="CS1239" s="307"/>
      <c r="CT1239" s="307"/>
      <c r="CU1239" s="307"/>
      <c r="CV1239" s="307"/>
      <c r="CW1239" s="307"/>
      <c r="CX1239" s="307"/>
      <c r="CY1239" s="307"/>
      <c r="CZ1239" s="307"/>
      <c r="DA1239" s="307"/>
      <c r="DB1239" s="307"/>
      <c r="DC1239" s="307"/>
      <c r="DD1239" s="307"/>
      <c r="DE1239" s="307"/>
      <c r="DF1239" s="307"/>
      <c r="DG1239" s="307"/>
      <c r="DH1239" s="307"/>
      <c r="DI1239" s="390"/>
      <c r="DJ1239" s="390"/>
      <c r="DK1239" s="307"/>
      <c r="DL1239" s="307"/>
      <c r="DM1239" s="307"/>
      <c r="DN1239" s="307"/>
      <c r="DO1239" s="307"/>
      <c r="DP1239" s="307"/>
      <c r="DQ1239" s="307"/>
      <c r="DR1239" s="307"/>
      <c r="DS1239" s="307"/>
      <c r="DT1239" s="307"/>
      <c r="DU1239" s="307"/>
      <c r="DV1239" s="307"/>
      <c r="DW1239" s="307"/>
      <c r="DX1239" s="307"/>
      <c r="DY1239" s="307"/>
      <c r="DZ1239" s="307"/>
      <c r="EA1239" s="307"/>
      <c r="EB1239" s="307"/>
      <c r="EC1239" s="307"/>
      <c r="ED1239" s="307"/>
      <c r="EE1239" s="307"/>
      <c r="EF1239" s="307"/>
      <c r="EG1239" s="307"/>
      <c r="EH1239" s="307"/>
      <c r="EI1239" s="307"/>
      <c r="EJ1239" s="307"/>
      <c r="EK1239" s="307"/>
      <c r="EL1239" s="307"/>
      <c r="EM1239" s="307"/>
      <c r="EN1239" s="307"/>
      <c r="EO1239" s="307"/>
      <c r="EP1239" s="307"/>
      <c r="EQ1239" s="307"/>
      <c r="ER1239" s="307"/>
      <c r="ES1239" s="307"/>
      <c r="ET1239" s="307"/>
      <c r="EU1239" s="390"/>
      <c r="EV1239" s="390"/>
      <c r="EW1239" s="307"/>
      <c r="EX1239" s="307"/>
      <c r="EY1239" s="307"/>
      <c r="EZ1239" s="307"/>
      <c r="FA1239" s="307"/>
      <c r="FB1239" s="307"/>
      <c r="FC1239" s="307"/>
      <c r="FD1239" s="307"/>
      <c r="FE1239" s="307"/>
      <c r="FF1239" s="307"/>
      <c r="FG1239" s="307"/>
      <c r="FH1239" s="307"/>
      <c r="FI1239" s="307"/>
      <c r="FJ1239" s="307"/>
      <c r="FK1239" s="307"/>
      <c r="FL1239" s="307"/>
      <c r="FM1239" s="307"/>
      <c r="FN1239" s="307"/>
      <c r="FO1239" s="307"/>
      <c r="FP1239" s="307"/>
      <c r="FQ1239" s="307"/>
      <c r="FR1239" s="307"/>
      <c r="FS1239" s="307"/>
      <c r="FT1239" s="307"/>
      <c r="FU1239" s="307"/>
      <c r="FV1239" s="307"/>
      <c r="FW1239" s="307"/>
      <c r="FX1239" s="307"/>
      <c r="FY1239" s="307"/>
      <c r="FZ1239" s="307"/>
      <c r="GA1239" s="307"/>
      <c r="GB1239" s="307"/>
      <c r="GC1239" s="307"/>
      <c r="GD1239" s="307"/>
      <c r="GE1239" s="307"/>
      <c r="GF1239" s="307"/>
      <c r="GG1239" s="307"/>
      <c r="GH1239" s="307"/>
      <c r="GI1239" s="307"/>
      <c r="GJ1239" s="307"/>
      <c r="GK1239" s="307"/>
      <c r="GL1239" s="307"/>
      <c r="GM1239" s="307"/>
      <c r="GN1239" s="307"/>
      <c r="GO1239" s="307"/>
      <c r="GP1239" s="307"/>
      <c r="GQ1239" s="307"/>
      <c r="GR1239" s="307"/>
      <c r="GS1239" s="307"/>
      <c r="GT1239" s="307"/>
      <c r="GU1239" s="307"/>
      <c r="GV1239" s="307"/>
      <c r="GW1239" s="307"/>
      <c r="GX1239" s="307"/>
      <c r="GY1239" s="307"/>
      <c r="GZ1239" s="307"/>
      <c r="HA1239" s="307"/>
      <c r="HB1239" s="307"/>
      <c r="HC1239" s="307"/>
      <c r="HD1239" s="307"/>
      <c r="HE1239" s="307"/>
      <c r="HF1239" s="307"/>
      <c r="HG1239" s="307"/>
      <c r="HH1239" s="307"/>
      <c r="HI1239" s="307"/>
      <c r="HJ1239" s="307"/>
      <c r="HK1239" s="307"/>
      <c r="HL1239" s="307"/>
      <c r="HM1239" s="307"/>
      <c r="HN1239" s="307"/>
      <c r="HO1239" s="307"/>
      <c r="HP1239" s="307"/>
      <c r="HQ1239" s="307"/>
      <c r="HR1239" s="307"/>
      <c r="HS1239" s="307"/>
      <c r="HT1239" s="307"/>
      <c r="HU1239" s="307"/>
      <c r="HV1239" s="307"/>
      <c r="HW1239" s="307"/>
      <c r="HX1239" s="307"/>
      <c r="HY1239" s="307"/>
      <c r="HZ1239" s="307"/>
      <c r="IA1239" s="307"/>
      <c r="IB1239" s="307"/>
      <c r="IC1239" s="307"/>
      <c r="ID1239" s="307"/>
      <c r="IE1239" s="307"/>
      <c r="IF1239" s="307"/>
      <c r="IG1239" s="307"/>
      <c r="IH1239" s="307"/>
      <c r="II1239" s="307"/>
      <c r="IJ1239" s="307"/>
      <c r="IK1239" s="307"/>
      <c r="IL1239" s="307"/>
      <c r="IM1239" s="307"/>
      <c r="IN1239" s="307"/>
      <c r="IO1239" s="307"/>
      <c r="IP1239" s="307"/>
      <c r="IQ1239" s="307"/>
      <c r="IR1239" s="307"/>
      <c r="IS1239" s="307"/>
      <c r="IT1239" s="307"/>
      <c r="IU1239" s="307"/>
      <c r="IV1239" s="307"/>
      <c r="IW1239" s="307"/>
      <c r="IX1239" s="307"/>
      <c r="IY1239" s="307"/>
      <c r="IZ1239" s="307"/>
      <c r="JA1239" s="307"/>
      <c r="JB1239" s="307"/>
      <c r="JC1239" s="307"/>
      <c r="JD1239" s="307"/>
      <c r="JE1239" s="307"/>
      <c r="JF1239" s="307"/>
      <c r="JG1239" s="307"/>
      <c r="JH1239" s="307"/>
      <c r="JI1239" s="307"/>
      <c r="JJ1239" s="307"/>
      <c r="JK1239" s="307"/>
      <c r="JL1239" s="307"/>
      <c r="JM1239" s="307"/>
      <c r="JN1239" s="307"/>
      <c r="JO1239" s="307"/>
      <c r="JP1239" s="307"/>
      <c r="JQ1239" s="307"/>
      <c r="JR1239" s="307"/>
      <c r="JS1239" s="307"/>
      <c r="JT1239" s="307"/>
      <c r="JU1239" s="307"/>
      <c r="JV1239" s="307"/>
      <c r="JW1239" s="307"/>
      <c r="JX1239" s="307"/>
      <c r="JY1239" s="307"/>
      <c r="JZ1239" s="307"/>
      <c r="KA1239" s="307"/>
      <c r="KB1239" s="307"/>
      <c r="KC1239" s="307"/>
      <c r="KD1239" s="307"/>
      <c r="KE1239" s="307"/>
      <c r="KF1239" s="307"/>
      <c r="KG1239" s="307"/>
      <c r="KH1239" s="307"/>
      <c r="KI1239" s="307"/>
      <c r="KJ1239" s="307"/>
      <c r="KK1239" s="307"/>
      <c r="KL1239" s="307"/>
      <c r="KM1239" s="307"/>
      <c r="KN1239" s="307"/>
      <c r="KO1239" s="307"/>
      <c r="KP1239" s="307"/>
      <c r="KQ1239" s="307"/>
      <c r="KR1239" s="307"/>
      <c r="KS1239" s="307"/>
      <c r="KT1239" s="307"/>
    </row>
    <row r="1240" spans="14:306" s="56" customFormat="1" ht="15" customHeight="1">
      <c r="AJ1240" s="451">
        <v>133</v>
      </c>
      <c r="AK1240" s="449">
        <v>126</v>
      </c>
      <c r="AL1240" s="449">
        <v>96</v>
      </c>
      <c r="AM1240" s="450" t="s">
        <v>1291</v>
      </c>
      <c r="AN1240" s="450" t="s">
        <v>435</v>
      </c>
      <c r="CB1240" s="307"/>
      <c r="CC1240" s="307"/>
      <c r="CD1240" s="307"/>
      <c r="CE1240" s="307"/>
      <c r="CF1240" s="307"/>
      <c r="CG1240" s="307"/>
      <c r="CH1240" s="307"/>
      <c r="CI1240" s="307"/>
      <c r="CJ1240" s="307"/>
      <c r="CK1240" s="307"/>
      <c r="CL1240" s="307"/>
      <c r="CM1240" s="307"/>
      <c r="CN1240" s="307"/>
      <c r="CO1240" s="307"/>
      <c r="CP1240" s="307"/>
      <c r="CQ1240" s="307"/>
      <c r="CR1240" s="307"/>
      <c r="CS1240" s="307"/>
      <c r="CT1240" s="307"/>
      <c r="CU1240" s="307"/>
      <c r="CV1240" s="307"/>
      <c r="CW1240" s="307"/>
      <c r="CX1240" s="307"/>
      <c r="CY1240" s="307"/>
      <c r="CZ1240" s="307"/>
      <c r="DA1240" s="307"/>
      <c r="DB1240" s="307"/>
      <c r="DC1240" s="307"/>
      <c r="DD1240" s="307"/>
      <c r="DE1240" s="307"/>
      <c r="DF1240" s="307"/>
      <c r="DG1240" s="307"/>
      <c r="DH1240" s="307"/>
      <c r="DI1240" s="390"/>
      <c r="DJ1240" s="390"/>
      <c r="DK1240" s="307"/>
      <c r="DL1240" s="307"/>
      <c r="DM1240" s="307"/>
      <c r="DN1240" s="307"/>
      <c r="DO1240" s="307"/>
      <c r="DP1240" s="307"/>
      <c r="DQ1240" s="307"/>
      <c r="DR1240" s="307"/>
      <c r="DS1240" s="307"/>
      <c r="DT1240" s="307"/>
      <c r="DU1240" s="307"/>
      <c r="DV1240" s="307"/>
      <c r="DW1240" s="307"/>
      <c r="DX1240" s="307"/>
      <c r="DY1240" s="307"/>
      <c r="DZ1240" s="307"/>
      <c r="EA1240" s="307"/>
      <c r="EB1240" s="307"/>
      <c r="EC1240" s="307"/>
      <c r="ED1240" s="307"/>
      <c r="EE1240" s="307"/>
      <c r="EF1240" s="307"/>
      <c r="EG1240" s="307"/>
      <c r="EH1240" s="307"/>
      <c r="EI1240" s="307"/>
      <c r="EJ1240" s="307"/>
      <c r="EK1240" s="307"/>
      <c r="EL1240" s="307"/>
      <c r="EM1240" s="307"/>
      <c r="EN1240" s="307"/>
      <c r="EO1240" s="307"/>
      <c r="EP1240" s="307"/>
      <c r="EQ1240" s="307"/>
      <c r="ER1240" s="307"/>
      <c r="ES1240" s="307"/>
      <c r="ET1240" s="307"/>
      <c r="EU1240" s="390"/>
      <c r="EV1240" s="390"/>
      <c r="EW1240" s="307"/>
      <c r="EX1240" s="307"/>
      <c r="EY1240" s="307"/>
      <c r="EZ1240" s="307"/>
      <c r="FA1240" s="307"/>
      <c r="FB1240" s="307"/>
      <c r="FC1240" s="307"/>
      <c r="FD1240" s="307"/>
      <c r="FE1240" s="307"/>
      <c r="FF1240" s="307"/>
      <c r="FG1240" s="307"/>
      <c r="FH1240" s="307"/>
      <c r="FI1240" s="307"/>
      <c r="FJ1240" s="307"/>
      <c r="FK1240" s="307"/>
      <c r="FL1240" s="307"/>
      <c r="FM1240" s="307"/>
      <c r="FN1240" s="307"/>
      <c r="FO1240" s="307"/>
      <c r="FP1240" s="307"/>
      <c r="FQ1240" s="307"/>
      <c r="FR1240" s="307"/>
      <c r="FS1240" s="307"/>
      <c r="FT1240" s="307"/>
      <c r="FU1240" s="307"/>
      <c r="FV1240" s="307"/>
      <c r="FW1240" s="307"/>
      <c r="FX1240" s="307"/>
      <c r="FY1240" s="307"/>
      <c r="FZ1240" s="307"/>
      <c r="GA1240" s="307"/>
      <c r="GB1240" s="307"/>
      <c r="GC1240" s="307"/>
      <c r="GD1240" s="307"/>
      <c r="GE1240" s="307"/>
      <c r="GF1240" s="307"/>
      <c r="GG1240" s="307"/>
      <c r="GH1240" s="307"/>
      <c r="GI1240" s="307"/>
      <c r="GJ1240" s="307"/>
      <c r="GK1240" s="307"/>
      <c r="GL1240" s="307"/>
      <c r="GM1240" s="307"/>
      <c r="GN1240" s="307"/>
      <c r="GO1240" s="307"/>
      <c r="GP1240" s="307"/>
      <c r="GQ1240" s="307"/>
      <c r="GR1240" s="307"/>
      <c r="GS1240" s="307"/>
      <c r="GT1240" s="307"/>
      <c r="GU1240" s="307"/>
      <c r="GV1240" s="307"/>
      <c r="GW1240" s="307"/>
      <c r="GX1240" s="307"/>
      <c r="GY1240" s="307"/>
      <c r="GZ1240" s="307"/>
      <c r="HA1240" s="307"/>
      <c r="HB1240" s="307"/>
      <c r="HC1240" s="307"/>
      <c r="HD1240" s="307"/>
      <c r="HE1240" s="307"/>
      <c r="HF1240" s="307"/>
      <c r="HG1240" s="307"/>
      <c r="HH1240" s="307"/>
      <c r="HI1240" s="307"/>
      <c r="HJ1240" s="307"/>
      <c r="HK1240" s="307"/>
      <c r="HL1240" s="307"/>
      <c r="HM1240" s="307"/>
      <c r="HN1240" s="307"/>
      <c r="HO1240" s="307"/>
      <c r="HP1240" s="307"/>
      <c r="HQ1240" s="307"/>
      <c r="HR1240" s="307"/>
      <c r="HS1240" s="307"/>
      <c r="HT1240" s="307"/>
      <c r="HU1240" s="307"/>
      <c r="HV1240" s="307"/>
      <c r="HW1240" s="307"/>
      <c r="HX1240" s="307"/>
      <c r="HY1240" s="307"/>
      <c r="HZ1240" s="307"/>
      <c r="IA1240" s="307"/>
      <c r="IB1240" s="307"/>
      <c r="IC1240" s="307"/>
      <c r="ID1240" s="307"/>
      <c r="IE1240" s="307"/>
      <c r="IF1240" s="307"/>
      <c r="IG1240" s="307"/>
      <c r="IH1240" s="307"/>
      <c r="II1240" s="307"/>
      <c r="IJ1240" s="307"/>
      <c r="IK1240" s="307"/>
      <c r="IL1240" s="307"/>
      <c r="IM1240" s="307"/>
      <c r="IN1240" s="307"/>
      <c r="IO1240" s="307"/>
      <c r="IP1240" s="307"/>
      <c r="IQ1240" s="307"/>
      <c r="IR1240" s="307"/>
      <c r="IS1240" s="307"/>
      <c r="IT1240" s="307"/>
      <c r="IU1240" s="307"/>
      <c r="IV1240" s="307"/>
      <c r="IW1240" s="307"/>
      <c r="IX1240" s="307"/>
      <c r="IY1240" s="307"/>
      <c r="IZ1240" s="307"/>
      <c r="JA1240" s="307"/>
      <c r="JB1240" s="307"/>
      <c r="JC1240" s="307"/>
      <c r="JD1240" s="307"/>
      <c r="JE1240" s="307"/>
      <c r="JF1240" s="307"/>
      <c r="JG1240" s="307"/>
      <c r="JH1240" s="307"/>
      <c r="JI1240" s="307"/>
      <c r="JJ1240" s="307"/>
      <c r="JK1240" s="307"/>
      <c r="JL1240" s="307"/>
      <c r="JM1240" s="307"/>
      <c r="JN1240" s="307"/>
      <c r="JO1240" s="307"/>
      <c r="JP1240" s="307"/>
      <c r="JQ1240" s="307"/>
      <c r="JR1240" s="307"/>
      <c r="JS1240" s="307"/>
      <c r="JT1240" s="307"/>
      <c r="JU1240" s="307"/>
      <c r="JV1240" s="307"/>
      <c r="JW1240" s="307"/>
      <c r="JX1240" s="307"/>
      <c r="JY1240" s="307"/>
      <c r="JZ1240" s="307"/>
      <c r="KA1240" s="307"/>
      <c r="KB1240" s="307"/>
      <c r="KC1240" s="307"/>
      <c r="KD1240" s="307"/>
      <c r="KE1240" s="307"/>
      <c r="KF1240" s="307"/>
      <c r="KG1240" s="307"/>
      <c r="KH1240" s="307"/>
      <c r="KI1240" s="307"/>
      <c r="KJ1240" s="307"/>
      <c r="KK1240" s="307"/>
      <c r="KL1240" s="307"/>
      <c r="KM1240" s="307"/>
      <c r="KN1240" s="307"/>
      <c r="KO1240" s="307"/>
      <c r="KP1240" s="307"/>
      <c r="KQ1240" s="307"/>
      <c r="KR1240" s="307"/>
      <c r="KS1240" s="307"/>
      <c r="KT1240" s="307"/>
    </row>
    <row r="1241" spans="14:306" s="56" customFormat="1" ht="15" customHeight="1">
      <c r="AJ1241" s="451">
        <v>134</v>
      </c>
      <c r="AK1241" s="449">
        <v>126</v>
      </c>
      <c r="AL1241" s="449">
        <v>96</v>
      </c>
      <c r="AM1241" s="450" t="s">
        <v>1291</v>
      </c>
      <c r="AN1241" s="450" t="s">
        <v>435</v>
      </c>
      <c r="CB1241" s="307"/>
      <c r="CC1241" s="307"/>
      <c r="CD1241" s="307"/>
      <c r="CE1241" s="307"/>
      <c r="CF1241" s="307"/>
      <c r="CG1241" s="307"/>
      <c r="CH1241" s="307"/>
      <c r="CI1241" s="307"/>
      <c r="CJ1241" s="307"/>
      <c r="CK1241" s="307"/>
      <c r="CL1241" s="307"/>
      <c r="CM1241" s="307"/>
      <c r="CN1241" s="307"/>
      <c r="CO1241" s="307"/>
      <c r="CP1241" s="307"/>
      <c r="CQ1241" s="307"/>
      <c r="CR1241" s="307"/>
      <c r="CS1241" s="307"/>
      <c r="CT1241" s="307"/>
      <c r="CU1241" s="307"/>
      <c r="CV1241" s="307"/>
      <c r="CW1241" s="307"/>
      <c r="CX1241" s="307"/>
      <c r="CY1241" s="307"/>
      <c r="CZ1241" s="307"/>
      <c r="DA1241" s="307"/>
      <c r="DB1241" s="307"/>
      <c r="DC1241" s="307"/>
      <c r="DD1241" s="307"/>
      <c r="DE1241" s="307"/>
      <c r="DF1241" s="307"/>
      <c r="DG1241" s="307"/>
      <c r="DH1241" s="307"/>
      <c r="DI1241" s="390"/>
      <c r="DJ1241" s="390"/>
      <c r="DK1241" s="307"/>
      <c r="DL1241" s="307"/>
      <c r="DM1241" s="307"/>
      <c r="DN1241" s="307"/>
      <c r="DO1241" s="307"/>
      <c r="DP1241" s="307"/>
      <c r="DQ1241" s="307"/>
      <c r="DR1241" s="307"/>
      <c r="DS1241" s="307"/>
      <c r="DT1241" s="307"/>
      <c r="DU1241" s="307"/>
      <c r="DV1241" s="307"/>
      <c r="DW1241" s="307"/>
      <c r="DX1241" s="307"/>
      <c r="DY1241" s="307"/>
      <c r="DZ1241" s="307"/>
      <c r="EA1241" s="307"/>
      <c r="EB1241" s="307"/>
      <c r="EC1241" s="307"/>
      <c r="ED1241" s="307"/>
      <c r="EE1241" s="307"/>
      <c r="EF1241" s="307"/>
      <c r="EG1241" s="307"/>
      <c r="EH1241" s="307"/>
      <c r="EI1241" s="307"/>
      <c r="EJ1241" s="307"/>
      <c r="EK1241" s="307"/>
      <c r="EL1241" s="307"/>
      <c r="EM1241" s="307"/>
      <c r="EN1241" s="307"/>
      <c r="EO1241" s="307"/>
      <c r="EP1241" s="307"/>
      <c r="EQ1241" s="307"/>
      <c r="ER1241" s="307"/>
      <c r="ES1241" s="307"/>
      <c r="ET1241" s="307"/>
      <c r="EU1241" s="390"/>
      <c r="EV1241" s="390"/>
      <c r="EW1241" s="307"/>
      <c r="EX1241" s="307"/>
      <c r="EY1241" s="307"/>
      <c r="EZ1241" s="307"/>
      <c r="FA1241" s="307"/>
      <c r="FB1241" s="307"/>
      <c r="FC1241" s="307"/>
      <c r="FD1241" s="307"/>
      <c r="FE1241" s="307"/>
      <c r="FF1241" s="307"/>
      <c r="FG1241" s="307"/>
      <c r="FH1241" s="307"/>
      <c r="FI1241" s="307"/>
      <c r="FJ1241" s="307"/>
      <c r="FK1241" s="307"/>
      <c r="FL1241" s="307"/>
      <c r="FM1241" s="307"/>
      <c r="FN1241" s="307"/>
      <c r="FO1241" s="307"/>
      <c r="FP1241" s="307"/>
      <c r="FQ1241" s="307"/>
      <c r="FR1241" s="307"/>
      <c r="FS1241" s="307"/>
      <c r="FT1241" s="307"/>
      <c r="FU1241" s="307"/>
      <c r="FV1241" s="307"/>
      <c r="FW1241" s="307"/>
      <c r="FX1241" s="307"/>
      <c r="FY1241" s="307"/>
      <c r="FZ1241" s="307"/>
      <c r="GA1241" s="307"/>
      <c r="GB1241" s="307"/>
      <c r="GC1241" s="307"/>
      <c r="GD1241" s="307"/>
      <c r="GE1241" s="307"/>
      <c r="GF1241" s="307"/>
      <c r="GG1241" s="307"/>
      <c r="GH1241" s="307"/>
      <c r="GI1241" s="307"/>
      <c r="GJ1241" s="307"/>
      <c r="GK1241" s="307"/>
      <c r="GL1241" s="307"/>
      <c r="GM1241" s="307"/>
      <c r="GN1241" s="307"/>
      <c r="GO1241" s="307"/>
      <c r="GP1241" s="307"/>
      <c r="GQ1241" s="307"/>
      <c r="GR1241" s="307"/>
      <c r="GS1241" s="307"/>
      <c r="GT1241" s="307"/>
      <c r="GU1241" s="307"/>
      <c r="GV1241" s="307"/>
      <c r="GW1241" s="307"/>
      <c r="GX1241" s="307"/>
      <c r="GY1241" s="307"/>
      <c r="GZ1241" s="307"/>
      <c r="HA1241" s="307"/>
      <c r="HB1241" s="307"/>
      <c r="HC1241" s="307"/>
      <c r="HD1241" s="307"/>
      <c r="HE1241" s="307"/>
      <c r="HF1241" s="307"/>
      <c r="HG1241" s="307"/>
      <c r="HH1241" s="307"/>
      <c r="HI1241" s="307"/>
      <c r="HJ1241" s="307"/>
      <c r="HK1241" s="307"/>
      <c r="HL1241" s="307"/>
      <c r="HM1241" s="307"/>
      <c r="HN1241" s="307"/>
      <c r="HO1241" s="307"/>
      <c r="HP1241" s="307"/>
      <c r="HQ1241" s="307"/>
      <c r="HR1241" s="307"/>
      <c r="HS1241" s="307"/>
      <c r="HT1241" s="307"/>
      <c r="HU1241" s="307"/>
      <c r="HV1241" s="307"/>
      <c r="HW1241" s="307"/>
      <c r="HX1241" s="307"/>
      <c r="HY1241" s="307"/>
      <c r="HZ1241" s="307"/>
      <c r="IA1241" s="307"/>
      <c r="IB1241" s="307"/>
      <c r="IC1241" s="307"/>
      <c r="ID1241" s="307"/>
      <c r="IE1241" s="307"/>
      <c r="IF1241" s="307"/>
      <c r="IG1241" s="307"/>
      <c r="IH1241" s="307"/>
      <c r="II1241" s="307"/>
      <c r="IJ1241" s="307"/>
      <c r="IK1241" s="307"/>
      <c r="IL1241" s="307"/>
      <c r="IM1241" s="307"/>
      <c r="IN1241" s="307"/>
      <c r="IO1241" s="307"/>
      <c r="IP1241" s="307"/>
      <c r="IQ1241" s="307"/>
      <c r="IR1241" s="307"/>
      <c r="IS1241" s="307"/>
      <c r="IT1241" s="307"/>
      <c r="IU1241" s="307"/>
      <c r="IV1241" s="307"/>
      <c r="IW1241" s="307"/>
      <c r="IX1241" s="307"/>
      <c r="IY1241" s="307"/>
      <c r="IZ1241" s="307"/>
      <c r="JA1241" s="307"/>
      <c r="JB1241" s="307"/>
      <c r="JC1241" s="307"/>
      <c r="JD1241" s="307"/>
      <c r="JE1241" s="307"/>
      <c r="JF1241" s="307"/>
      <c r="JG1241" s="307"/>
      <c r="JH1241" s="307"/>
      <c r="JI1241" s="307"/>
      <c r="JJ1241" s="307"/>
      <c r="JK1241" s="307"/>
      <c r="JL1241" s="307"/>
      <c r="JM1241" s="307"/>
      <c r="JN1241" s="307"/>
      <c r="JO1241" s="307"/>
      <c r="JP1241" s="307"/>
      <c r="JQ1241" s="307"/>
      <c r="JR1241" s="307"/>
      <c r="JS1241" s="307"/>
      <c r="JT1241" s="307"/>
      <c r="JU1241" s="307"/>
      <c r="JV1241" s="307"/>
      <c r="JW1241" s="307"/>
      <c r="JX1241" s="307"/>
      <c r="JY1241" s="307"/>
      <c r="JZ1241" s="307"/>
      <c r="KA1241" s="307"/>
      <c r="KB1241" s="307"/>
      <c r="KC1241" s="307"/>
      <c r="KD1241" s="307"/>
      <c r="KE1241" s="307"/>
      <c r="KF1241" s="307"/>
      <c r="KG1241" s="307"/>
      <c r="KH1241" s="307"/>
      <c r="KI1241" s="307"/>
      <c r="KJ1241" s="307"/>
      <c r="KK1241" s="307"/>
      <c r="KL1241" s="307"/>
      <c r="KM1241" s="307"/>
      <c r="KN1241" s="307"/>
      <c r="KO1241" s="307"/>
      <c r="KP1241" s="307"/>
      <c r="KQ1241" s="307"/>
      <c r="KR1241" s="307"/>
      <c r="KS1241" s="307"/>
      <c r="KT1241" s="307"/>
    </row>
    <row r="1242" spans="14:306" s="56" customFormat="1" ht="15" customHeight="1">
      <c r="AJ1242" s="451">
        <v>135</v>
      </c>
      <c r="AK1242" s="449">
        <v>127</v>
      </c>
      <c r="AL1242" s="449">
        <v>96</v>
      </c>
      <c r="AM1242" s="450" t="s">
        <v>1292</v>
      </c>
      <c r="AN1242" s="450" t="s">
        <v>436</v>
      </c>
      <c r="CB1242" s="307"/>
      <c r="CC1242" s="307"/>
      <c r="CD1242" s="307"/>
      <c r="CE1242" s="307"/>
      <c r="CF1242" s="307"/>
      <c r="CG1242" s="307"/>
      <c r="CH1242" s="307"/>
      <c r="CI1242" s="307"/>
      <c r="CJ1242" s="307"/>
      <c r="CK1242" s="307"/>
      <c r="CL1242" s="307"/>
      <c r="CM1242" s="307"/>
      <c r="CN1242" s="307"/>
      <c r="CO1242" s="307"/>
      <c r="CP1242" s="307"/>
      <c r="CQ1242" s="307"/>
      <c r="CR1242" s="307"/>
      <c r="CS1242" s="307"/>
      <c r="CT1242" s="307"/>
      <c r="CU1242" s="307"/>
      <c r="CV1242" s="307"/>
      <c r="CW1242" s="307"/>
      <c r="CX1242" s="307"/>
      <c r="CY1242" s="307"/>
      <c r="CZ1242" s="307"/>
      <c r="DA1242" s="307"/>
      <c r="DB1242" s="307"/>
      <c r="DC1242" s="307"/>
      <c r="DD1242" s="307"/>
      <c r="DE1242" s="307"/>
      <c r="DF1242" s="307"/>
      <c r="DG1242" s="307"/>
      <c r="DH1242" s="307"/>
      <c r="DI1242" s="390"/>
      <c r="DJ1242" s="390"/>
      <c r="DK1242" s="307"/>
      <c r="DL1242" s="307"/>
      <c r="DM1242" s="307"/>
      <c r="DN1242" s="307"/>
      <c r="DO1242" s="307"/>
      <c r="DP1242" s="307"/>
      <c r="DQ1242" s="307"/>
      <c r="DR1242" s="307"/>
      <c r="DS1242" s="307"/>
      <c r="DT1242" s="307"/>
      <c r="DU1242" s="307"/>
      <c r="DV1242" s="307"/>
      <c r="DW1242" s="307"/>
      <c r="DX1242" s="307"/>
      <c r="DY1242" s="307"/>
      <c r="DZ1242" s="307"/>
      <c r="EA1242" s="307"/>
      <c r="EB1242" s="307"/>
      <c r="EC1242" s="307"/>
      <c r="ED1242" s="307"/>
      <c r="EE1242" s="307"/>
      <c r="EF1242" s="307"/>
      <c r="EG1242" s="307"/>
      <c r="EH1242" s="307"/>
      <c r="EI1242" s="307"/>
      <c r="EJ1242" s="307"/>
      <c r="EK1242" s="307"/>
      <c r="EL1242" s="307"/>
      <c r="EM1242" s="307"/>
      <c r="EN1242" s="307"/>
      <c r="EO1242" s="307"/>
      <c r="EP1242" s="307"/>
      <c r="EQ1242" s="307"/>
      <c r="ER1242" s="307"/>
      <c r="ES1242" s="307"/>
      <c r="ET1242" s="307"/>
      <c r="EU1242" s="390"/>
      <c r="EV1242" s="390"/>
      <c r="EW1242" s="307"/>
      <c r="EX1242" s="307"/>
      <c r="EY1242" s="307"/>
      <c r="EZ1242" s="307"/>
      <c r="FA1242" s="307"/>
      <c r="FB1242" s="307"/>
      <c r="FC1242" s="307"/>
      <c r="FD1242" s="307"/>
      <c r="FE1242" s="307"/>
      <c r="FF1242" s="307"/>
      <c r="FG1242" s="307"/>
      <c r="FH1242" s="307"/>
      <c r="FI1242" s="307"/>
      <c r="FJ1242" s="307"/>
      <c r="FK1242" s="307"/>
      <c r="FL1242" s="307"/>
      <c r="FM1242" s="307"/>
      <c r="FN1242" s="307"/>
      <c r="FO1242" s="307"/>
      <c r="FP1242" s="307"/>
      <c r="FQ1242" s="307"/>
      <c r="FR1242" s="307"/>
      <c r="FS1242" s="307"/>
      <c r="FT1242" s="307"/>
      <c r="FU1242" s="307"/>
      <c r="FV1242" s="307"/>
      <c r="FW1242" s="307"/>
      <c r="FX1242" s="307"/>
      <c r="FY1242" s="307"/>
      <c r="FZ1242" s="307"/>
      <c r="GA1242" s="307"/>
      <c r="GB1242" s="307"/>
      <c r="GC1242" s="307"/>
      <c r="GD1242" s="307"/>
      <c r="GE1242" s="307"/>
      <c r="GF1242" s="307"/>
      <c r="GG1242" s="307"/>
      <c r="GH1242" s="307"/>
      <c r="GI1242" s="307"/>
      <c r="GJ1242" s="307"/>
      <c r="GK1242" s="307"/>
      <c r="GL1242" s="307"/>
      <c r="GM1242" s="307"/>
      <c r="GN1242" s="307"/>
      <c r="GO1242" s="307"/>
      <c r="GP1242" s="307"/>
      <c r="GQ1242" s="307"/>
      <c r="GR1242" s="307"/>
      <c r="GS1242" s="307"/>
      <c r="GT1242" s="307"/>
      <c r="GU1242" s="307"/>
      <c r="GV1242" s="307"/>
      <c r="GW1242" s="307"/>
      <c r="GX1242" s="307"/>
      <c r="GY1242" s="307"/>
      <c r="GZ1242" s="307"/>
      <c r="HA1242" s="307"/>
      <c r="HB1242" s="307"/>
      <c r="HC1242" s="307"/>
      <c r="HD1242" s="307"/>
      <c r="HE1242" s="307"/>
      <c r="HF1242" s="307"/>
      <c r="HG1242" s="307"/>
      <c r="HH1242" s="307"/>
      <c r="HI1242" s="307"/>
      <c r="HJ1242" s="307"/>
      <c r="HK1242" s="307"/>
      <c r="HL1242" s="307"/>
      <c r="HM1242" s="307"/>
      <c r="HN1242" s="307"/>
      <c r="HO1242" s="307"/>
      <c r="HP1242" s="307"/>
      <c r="HQ1242" s="307"/>
      <c r="HR1242" s="307"/>
      <c r="HS1242" s="307"/>
      <c r="HT1242" s="307"/>
      <c r="HU1242" s="307"/>
      <c r="HV1242" s="307"/>
      <c r="HW1242" s="307"/>
      <c r="HX1242" s="307"/>
      <c r="HY1242" s="307"/>
      <c r="HZ1242" s="307"/>
      <c r="IA1242" s="307"/>
      <c r="IB1242" s="307"/>
      <c r="IC1242" s="307"/>
      <c r="ID1242" s="307"/>
      <c r="IE1242" s="307"/>
      <c r="IF1242" s="307"/>
      <c r="IG1242" s="307"/>
      <c r="IH1242" s="307"/>
      <c r="II1242" s="307"/>
      <c r="IJ1242" s="307"/>
      <c r="IK1242" s="307"/>
      <c r="IL1242" s="307"/>
      <c r="IM1242" s="307"/>
      <c r="IN1242" s="307"/>
      <c r="IO1242" s="307"/>
      <c r="IP1242" s="307"/>
      <c r="IQ1242" s="307"/>
      <c r="IR1242" s="307"/>
      <c r="IS1242" s="307"/>
      <c r="IT1242" s="307"/>
      <c r="IU1242" s="307"/>
      <c r="IV1242" s="307"/>
      <c r="IW1242" s="307"/>
      <c r="IX1242" s="307"/>
      <c r="IY1242" s="307"/>
      <c r="IZ1242" s="307"/>
      <c r="JA1242" s="307"/>
      <c r="JB1242" s="307"/>
      <c r="JC1242" s="307"/>
      <c r="JD1242" s="307"/>
      <c r="JE1242" s="307"/>
      <c r="JF1242" s="307"/>
      <c r="JG1242" s="307"/>
      <c r="JH1242" s="307"/>
      <c r="JI1242" s="307"/>
      <c r="JJ1242" s="307"/>
      <c r="JK1242" s="307"/>
      <c r="JL1242" s="307"/>
      <c r="JM1242" s="307"/>
      <c r="JN1242" s="307"/>
      <c r="JO1242" s="307"/>
      <c r="JP1242" s="307"/>
      <c r="JQ1242" s="307"/>
      <c r="JR1242" s="307"/>
      <c r="JS1242" s="307"/>
      <c r="JT1242" s="307"/>
      <c r="JU1242" s="307"/>
      <c r="JV1242" s="307"/>
      <c r="JW1242" s="307"/>
      <c r="JX1242" s="307"/>
      <c r="JY1242" s="307"/>
      <c r="JZ1242" s="307"/>
      <c r="KA1242" s="307"/>
      <c r="KB1242" s="307"/>
      <c r="KC1242" s="307"/>
      <c r="KD1242" s="307"/>
      <c r="KE1242" s="307"/>
      <c r="KF1242" s="307"/>
      <c r="KG1242" s="307"/>
      <c r="KH1242" s="307"/>
      <c r="KI1242" s="307"/>
      <c r="KJ1242" s="307"/>
      <c r="KK1242" s="307"/>
      <c r="KL1242" s="307"/>
      <c r="KM1242" s="307"/>
      <c r="KN1242" s="307"/>
      <c r="KO1242" s="307"/>
      <c r="KP1242" s="307"/>
      <c r="KQ1242" s="307"/>
      <c r="KR1242" s="307"/>
      <c r="KS1242" s="307"/>
      <c r="KT1242" s="307"/>
    </row>
    <row r="1243" spans="14:306" s="56" customFormat="1" ht="15" customHeight="1">
      <c r="AJ1243" s="451">
        <v>136</v>
      </c>
      <c r="AK1243" s="449">
        <v>128</v>
      </c>
      <c r="AL1243" s="449">
        <v>97</v>
      </c>
      <c r="AM1243" s="450" t="s">
        <v>1293</v>
      </c>
      <c r="AN1243" s="450" t="s">
        <v>437</v>
      </c>
      <c r="CB1243" s="307"/>
      <c r="CC1243" s="307"/>
      <c r="CD1243" s="307"/>
      <c r="CE1243" s="307"/>
      <c r="CF1243" s="307"/>
      <c r="CG1243" s="307"/>
      <c r="CH1243" s="307"/>
      <c r="CI1243" s="307"/>
      <c r="CJ1243" s="307"/>
      <c r="CK1243" s="307"/>
      <c r="CL1243" s="307"/>
      <c r="CM1243" s="307"/>
      <c r="CN1243" s="307"/>
      <c r="CO1243" s="307"/>
      <c r="CP1243" s="307"/>
      <c r="CQ1243" s="307"/>
      <c r="CR1243" s="307"/>
      <c r="CS1243" s="307"/>
      <c r="CT1243" s="307"/>
      <c r="CU1243" s="307"/>
      <c r="CV1243" s="307"/>
      <c r="CW1243" s="307"/>
      <c r="CX1243" s="307"/>
      <c r="CY1243" s="307"/>
      <c r="CZ1243" s="307"/>
      <c r="DA1243" s="307"/>
      <c r="DB1243" s="307"/>
      <c r="DC1243" s="307"/>
      <c r="DD1243" s="307"/>
      <c r="DE1243" s="307"/>
      <c r="DF1243" s="307"/>
      <c r="DG1243" s="307"/>
      <c r="DH1243" s="307"/>
      <c r="DI1243" s="390"/>
      <c r="DJ1243" s="390"/>
      <c r="DK1243" s="307"/>
      <c r="DL1243" s="307"/>
      <c r="DM1243" s="307"/>
      <c r="DN1243" s="307"/>
      <c r="DO1243" s="307"/>
      <c r="DP1243" s="307"/>
      <c r="DQ1243" s="307"/>
      <c r="DR1243" s="307"/>
      <c r="DS1243" s="307"/>
      <c r="DT1243" s="307"/>
      <c r="DU1243" s="307"/>
      <c r="DV1243" s="307"/>
      <c r="DW1243" s="307"/>
      <c r="DX1243" s="307"/>
      <c r="DY1243" s="307"/>
      <c r="DZ1243" s="307"/>
      <c r="EA1243" s="307"/>
      <c r="EB1243" s="307"/>
      <c r="EC1243" s="307"/>
      <c r="ED1243" s="307"/>
      <c r="EE1243" s="307"/>
      <c r="EF1243" s="307"/>
      <c r="EG1243" s="307"/>
      <c r="EH1243" s="307"/>
      <c r="EI1243" s="307"/>
      <c r="EJ1243" s="307"/>
      <c r="EK1243" s="307"/>
      <c r="EL1243" s="307"/>
      <c r="EM1243" s="307"/>
      <c r="EN1243" s="307"/>
      <c r="EO1243" s="307"/>
      <c r="EP1243" s="307"/>
      <c r="EQ1243" s="307"/>
      <c r="ER1243" s="307"/>
      <c r="ES1243" s="307"/>
      <c r="ET1243" s="307"/>
      <c r="EU1243" s="390"/>
      <c r="EV1243" s="390"/>
      <c r="EW1243" s="307"/>
      <c r="EX1243" s="307"/>
      <c r="EY1243" s="307"/>
      <c r="EZ1243" s="307"/>
      <c r="FA1243" s="307"/>
      <c r="FB1243" s="307"/>
      <c r="FC1243" s="307"/>
      <c r="FD1243" s="307"/>
      <c r="FE1243" s="307"/>
      <c r="FF1243" s="307"/>
      <c r="FG1243" s="307"/>
      <c r="FH1243" s="307"/>
      <c r="FI1243" s="307"/>
      <c r="FJ1243" s="307"/>
      <c r="FK1243" s="307"/>
      <c r="FL1243" s="307"/>
      <c r="FM1243" s="307"/>
      <c r="FN1243" s="307"/>
      <c r="FO1243" s="307"/>
      <c r="FP1243" s="307"/>
      <c r="FQ1243" s="307"/>
      <c r="FR1243" s="307"/>
      <c r="FS1243" s="307"/>
      <c r="FT1243" s="307"/>
      <c r="FU1243" s="307"/>
      <c r="FV1243" s="307"/>
      <c r="FW1243" s="307"/>
      <c r="FX1243" s="307"/>
      <c r="FY1243" s="307"/>
      <c r="FZ1243" s="307"/>
      <c r="GA1243" s="307"/>
      <c r="GB1243" s="307"/>
      <c r="GC1243" s="307"/>
      <c r="GD1243" s="307"/>
      <c r="GE1243" s="307"/>
      <c r="GF1243" s="307"/>
      <c r="GG1243" s="307"/>
      <c r="GH1243" s="307"/>
      <c r="GI1243" s="307"/>
      <c r="GJ1243" s="307"/>
      <c r="GK1243" s="307"/>
      <c r="GL1243" s="307"/>
      <c r="GM1243" s="307"/>
      <c r="GN1243" s="307"/>
      <c r="GO1243" s="307"/>
      <c r="GP1243" s="307"/>
      <c r="GQ1243" s="307"/>
      <c r="GR1243" s="307"/>
      <c r="GS1243" s="307"/>
      <c r="GT1243" s="307"/>
      <c r="GU1243" s="307"/>
      <c r="GV1243" s="307"/>
      <c r="GW1243" s="307"/>
      <c r="GX1243" s="307"/>
      <c r="GY1243" s="307"/>
      <c r="GZ1243" s="307"/>
      <c r="HA1243" s="307"/>
      <c r="HB1243" s="307"/>
      <c r="HC1243" s="307"/>
      <c r="HD1243" s="307"/>
      <c r="HE1243" s="307"/>
      <c r="HF1243" s="307"/>
      <c r="HG1243" s="307"/>
      <c r="HH1243" s="307"/>
      <c r="HI1243" s="307"/>
      <c r="HJ1243" s="307"/>
      <c r="HK1243" s="307"/>
      <c r="HL1243" s="307"/>
      <c r="HM1243" s="307"/>
      <c r="HN1243" s="307"/>
      <c r="HO1243" s="307"/>
      <c r="HP1243" s="307"/>
      <c r="HQ1243" s="307"/>
      <c r="HR1243" s="307"/>
      <c r="HS1243" s="307"/>
      <c r="HT1243" s="307"/>
      <c r="HU1243" s="307"/>
      <c r="HV1243" s="307"/>
      <c r="HW1243" s="307"/>
      <c r="HX1243" s="307"/>
      <c r="HY1243" s="307"/>
      <c r="HZ1243" s="307"/>
      <c r="IA1243" s="307"/>
      <c r="IB1243" s="307"/>
      <c r="IC1243" s="307"/>
      <c r="ID1243" s="307"/>
      <c r="IE1243" s="307"/>
      <c r="IF1243" s="307"/>
      <c r="IG1243" s="307"/>
      <c r="IH1243" s="307"/>
      <c r="II1243" s="307"/>
      <c r="IJ1243" s="307"/>
      <c r="IK1243" s="307"/>
      <c r="IL1243" s="307"/>
      <c r="IM1243" s="307"/>
      <c r="IN1243" s="307"/>
      <c r="IO1243" s="307"/>
      <c r="IP1243" s="307"/>
      <c r="IQ1243" s="307"/>
      <c r="IR1243" s="307"/>
      <c r="IS1243" s="307"/>
      <c r="IT1243" s="307"/>
      <c r="IU1243" s="307"/>
      <c r="IV1243" s="307"/>
      <c r="IW1243" s="307"/>
      <c r="IX1243" s="307"/>
      <c r="IY1243" s="307"/>
      <c r="IZ1243" s="307"/>
      <c r="JA1243" s="307"/>
      <c r="JB1243" s="307"/>
      <c r="JC1243" s="307"/>
      <c r="JD1243" s="307"/>
      <c r="JE1243" s="307"/>
      <c r="JF1243" s="307"/>
      <c r="JG1243" s="307"/>
      <c r="JH1243" s="307"/>
      <c r="JI1243" s="307"/>
      <c r="JJ1243" s="307"/>
      <c r="JK1243" s="307"/>
      <c r="JL1243" s="307"/>
      <c r="JM1243" s="307"/>
      <c r="JN1243" s="307"/>
      <c r="JO1243" s="307"/>
      <c r="JP1243" s="307"/>
      <c r="JQ1243" s="307"/>
      <c r="JR1243" s="307"/>
      <c r="JS1243" s="307"/>
      <c r="JT1243" s="307"/>
      <c r="JU1243" s="307"/>
      <c r="JV1243" s="307"/>
      <c r="JW1243" s="307"/>
      <c r="JX1243" s="307"/>
      <c r="JY1243" s="307"/>
      <c r="JZ1243" s="307"/>
      <c r="KA1243" s="307"/>
      <c r="KB1243" s="307"/>
      <c r="KC1243" s="307"/>
      <c r="KD1243" s="307"/>
      <c r="KE1243" s="307"/>
      <c r="KF1243" s="307"/>
      <c r="KG1243" s="307"/>
      <c r="KH1243" s="307"/>
      <c r="KI1243" s="307"/>
      <c r="KJ1243" s="307"/>
      <c r="KK1243" s="307"/>
      <c r="KL1243" s="307"/>
      <c r="KM1243" s="307"/>
      <c r="KN1243" s="307"/>
      <c r="KO1243" s="307"/>
      <c r="KP1243" s="307"/>
      <c r="KQ1243" s="307"/>
      <c r="KR1243" s="307"/>
      <c r="KS1243" s="307"/>
      <c r="KT1243" s="307"/>
    </row>
    <row r="1244" spans="14:306" s="56" customFormat="1" ht="15" customHeight="1">
      <c r="AJ1244" s="451">
        <v>137</v>
      </c>
      <c r="AK1244" s="449">
        <v>129</v>
      </c>
      <c r="AL1244" s="449">
        <v>97</v>
      </c>
      <c r="AM1244" s="450" t="s">
        <v>1294</v>
      </c>
      <c r="AN1244" s="450" t="s">
        <v>439</v>
      </c>
      <c r="CB1244" s="307"/>
      <c r="CC1244" s="307"/>
      <c r="CD1244" s="307"/>
      <c r="CE1244" s="307"/>
      <c r="CF1244" s="307"/>
      <c r="CG1244" s="307"/>
      <c r="CH1244" s="307"/>
      <c r="CI1244" s="307"/>
      <c r="CJ1244" s="307"/>
      <c r="CK1244" s="307"/>
      <c r="CL1244" s="307"/>
      <c r="CM1244" s="307"/>
      <c r="CN1244" s="307"/>
      <c r="CO1244" s="307"/>
      <c r="CP1244" s="307"/>
      <c r="CQ1244" s="307"/>
      <c r="CR1244" s="307"/>
      <c r="CS1244" s="307"/>
      <c r="CT1244" s="307"/>
      <c r="CU1244" s="307"/>
      <c r="CV1244" s="307"/>
      <c r="CW1244" s="307"/>
      <c r="CX1244" s="307"/>
      <c r="CY1244" s="307"/>
      <c r="CZ1244" s="307"/>
      <c r="DA1244" s="307"/>
      <c r="DB1244" s="307"/>
      <c r="DC1244" s="307"/>
      <c r="DD1244" s="307"/>
      <c r="DE1244" s="307"/>
      <c r="DF1244" s="307"/>
      <c r="DG1244" s="307"/>
      <c r="DH1244" s="307"/>
      <c r="DI1244" s="390"/>
      <c r="DJ1244" s="390"/>
      <c r="DK1244" s="307"/>
      <c r="DL1244" s="307"/>
      <c r="DM1244" s="307"/>
      <c r="DN1244" s="307"/>
      <c r="DO1244" s="307"/>
      <c r="DP1244" s="307"/>
      <c r="DQ1244" s="307"/>
      <c r="DR1244" s="307"/>
      <c r="DS1244" s="307"/>
      <c r="DT1244" s="307"/>
      <c r="DU1244" s="307"/>
      <c r="DV1244" s="307"/>
      <c r="DW1244" s="307"/>
      <c r="DX1244" s="307"/>
      <c r="DY1244" s="307"/>
      <c r="DZ1244" s="307"/>
      <c r="EA1244" s="307"/>
      <c r="EB1244" s="307"/>
      <c r="EC1244" s="307"/>
      <c r="ED1244" s="307"/>
      <c r="EE1244" s="307"/>
      <c r="EF1244" s="307"/>
      <c r="EG1244" s="307"/>
      <c r="EH1244" s="307"/>
      <c r="EI1244" s="307"/>
      <c r="EJ1244" s="307"/>
      <c r="EK1244" s="307"/>
      <c r="EL1244" s="307"/>
      <c r="EM1244" s="307"/>
      <c r="EN1244" s="307"/>
      <c r="EO1244" s="307"/>
      <c r="EP1244" s="307"/>
      <c r="EQ1244" s="307"/>
      <c r="ER1244" s="307"/>
      <c r="ES1244" s="307"/>
      <c r="ET1244" s="307"/>
      <c r="EU1244" s="390"/>
      <c r="EV1244" s="390"/>
      <c r="EW1244" s="307"/>
      <c r="EX1244" s="307"/>
      <c r="EY1244" s="307"/>
      <c r="EZ1244" s="307"/>
      <c r="FA1244" s="307"/>
      <c r="FB1244" s="307"/>
      <c r="FC1244" s="307"/>
      <c r="FD1244" s="307"/>
      <c r="FE1244" s="307"/>
      <c r="FF1244" s="307"/>
      <c r="FG1244" s="307"/>
      <c r="FH1244" s="307"/>
      <c r="FI1244" s="307"/>
      <c r="FJ1244" s="307"/>
      <c r="FK1244" s="307"/>
      <c r="FL1244" s="307"/>
      <c r="FM1244" s="307"/>
      <c r="FN1244" s="307"/>
      <c r="FO1244" s="307"/>
      <c r="FP1244" s="307"/>
      <c r="FQ1244" s="307"/>
      <c r="FR1244" s="307"/>
      <c r="FS1244" s="307"/>
      <c r="FT1244" s="307"/>
      <c r="FU1244" s="307"/>
      <c r="FV1244" s="307"/>
      <c r="FW1244" s="307"/>
      <c r="FX1244" s="307"/>
      <c r="FY1244" s="307"/>
      <c r="FZ1244" s="307"/>
      <c r="GA1244" s="307"/>
      <c r="GB1244" s="307"/>
      <c r="GC1244" s="307"/>
      <c r="GD1244" s="307"/>
      <c r="GE1244" s="307"/>
      <c r="GF1244" s="307"/>
      <c r="GG1244" s="307"/>
      <c r="GH1244" s="307"/>
      <c r="GI1244" s="307"/>
      <c r="GJ1244" s="307"/>
      <c r="GK1244" s="307"/>
      <c r="GL1244" s="307"/>
      <c r="GM1244" s="307"/>
      <c r="GN1244" s="307"/>
      <c r="GO1244" s="307"/>
      <c r="GP1244" s="307"/>
      <c r="GQ1244" s="307"/>
      <c r="GR1244" s="307"/>
      <c r="GS1244" s="307"/>
      <c r="GT1244" s="307"/>
      <c r="GU1244" s="307"/>
      <c r="GV1244" s="307"/>
      <c r="GW1244" s="307"/>
      <c r="GX1244" s="307"/>
      <c r="GY1244" s="307"/>
      <c r="GZ1244" s="307"/>
      <c r="HA1244" s="307"/>
      <c r="HB1244" s="307"/>
      <c r="HC1244" s="307"/>
      <c r="HD1244" s="307"/>
      <c r="HE1244" s="307"/>
      <c r="HF1244" s="307"/>
      <c r="HG1244" s="307"/>
      <c r="HH1244" s="307"/>
      <c r="HI1244" s="307"/>
      <c r="HJ1244" s="307"/>
      <c r="HK1244" s="307"/>
      <c r="HL1244" s="307"/>
      <c r="HM1244" s="307"/>
      <c r="HN1244" s="307"/>
      <c r="HO1244" s="307"/>
      <c r="HP1244" s="307"/>
      <c r="HQ1244" s="307"/>
      <c r="HR1244" s="307"/>
      <c r="HS1244" s="307"/>
      <c r="HT1244" s="307"/>
      <c r="HU1244" s="307"/>
      <c r="HV1244" s="307"/>
      <c r="HW1244" s="307"/>
      <c r="HX1244" s="307"/>
      <c r="HY1244" s="307"/>
      <c r="HZ1244" s="307"/>
      <c r="IA1244" s="307"/>
      <c r="IB1244" s="307"/>
      <c r="IC1244" s="307"/>
      <c r="ID1244" s="307"/>
      <c r="IE1244" s="307"/>
      <c r="IF1244" s="307"/>
      <c r="IG1244" s="307"/>
      <c r="IH1244" s="307"/>
      <c r="II1244" s="307"/>
      <c r="IJ1244" s="307"/>
      <c r="IK1244" s="307"/>
      <c r="IL1244" s="307"/>
      <c r="IM1244" s="307"/>
      <c r="IN1244" s="307"/>
      <c r="IO1244" s="307"/>
      <c r="IP1244" s="307"/>
      <c r="IQ1244" s="307"/>
      <c r="IR1244" s="307"/>
      <c r="IS1244" s="307"/>
      <c r="IT1244" s="307"/>
      <c r="IU1244" s="307"/>
      <c r="IV1244" s="307"/>
      <c r="IW1244" s="307"/>
      <c r="IX1244" s="307"/>
      <c r="IY1244" s="307"/>
      <c r="IZ1244" s="307"/>
      <c r="JA1244" s="307"/>
      <c r="JB1244" s="307"/>
      <c r="JC1244" s="307"/>
      <c r="JD1244" s="307"/>
      <c r="JE1244" s="307"/>
      <c r="JF1244" s="307"/>
      <c r="JG1244" s="307"/>
      <c r="JH1244" s="307"/>
      <c r="JI1244" s="307"/>
      <c r="JJ1244" s="307"/>
      <c r="JK1244" s="307"/>
      <c r="JL1244" s="307"/>
      <c r="JM1244" s="307"/>
      <c r="JN1244" s="307"/>
      <c r="JO1244" s="307"/>
      <c r="JP1244" s="307"/>
      <c r="JQ1244" s="307"/>
      <c r="JR1244" s="307"/>
      <c r="JS1244" s="307"/>
      <c r="JT1244" s="307"/>
      <c r="JU1244" s="307"/>
      <c r="JV1244" s="307"/>
      <c r="JW1244" s="307"/>
      <c r="JX1244" s="307"/>
      <c r="JY1244" s="307"/>
      <c r="JZ1244" s="307"/>
      <c r="KA1244" s="307"/>
      <c r="KB1244" s="307"/>
      <c r="KC1244" s="307"/>
      <c r="KD1244" s="307"/>
      <c r="KE1244" s="307"/>
      <c r="KF1244" s="307"/>
      <c r="KG1244" s="307"/>
      <c r="KH1244" s="307"/>
      <c r="KI1244" s="307"/>
      <c r="KJ1244" s="307"/>
      <c r="KK1244" s="307"/>
      <c r="KL1244" s="307"/>
      <c r="KM1244" s="307"/>
      <c r="KN1244" s="307"/>
      <c r="KO1244" s="307"/>
      <c r="KP1244" s="307"/>
      <c r="KQ1244" s="307"/>
      <c r="KR1244" s="307"/>
      <c r="KS1244" s="307"/>
      <c r="KT1244" s="307"/>
    </row>
    <row r="1245" spans="14:306" s="56" customFormat="1" ht="15" customHeight="1">
      <c r="AJ1245" s="451">
        <v>138</v>
      </c>
      <c r="AK1245" s="449">
        <v>129</v>
      </c>
      <c r="AL1245" s="449">
        <v>97</v>
      </c>
      <c r="AM1245" s="450" t="s">
        <v>1294</v>
      </c>
      <c r="AN1245" s="450" t="s">
        <v>439</v>
      </c>
      <c r="CB1245" s="307"/>
      <c r="CC1245" s="307"/>
      <c r="CD1245" s="307"/>
      <c r="CE1245" s="307"/>
      <c r="CF1245" s="307"/>
      <c r="CG1245" s="307"/>
      <c r="CH1245" s="307"/>
      <c r="CI1245" s="307"/>
      <c r="CJ1245" s="307"/>
      <c r="CK1245" s="307"/>
      <c r="CL1245" s="307"/>
      <c r="CM1245" s="307"/>
      <c r="CN1245" s="307"/>
      <c r="CO1245" s="307"/>
      <c r="CP1245" s="307"/>
      <c r="CQ1245" s="307"/>
      <c r="CR1245" s="307"/>
      <c r="CS1245" s="307"/>
      <c r="CT1245" s="307"/>
      <c r="CU1245" s="307"/>
      <c r="CV1245" s="307"/>
      <c r="CW1245" s="307"/>
      <c r="CX1245" s="307"/>
      <c r="CY1245" s="307"/>
      <c r="CZ1245" s="307"/>
      <c r="DA1245" s="307"/>
      <c r="DB1245" s="307"/>
      <c r="DC1245" s="307"/>
      <c r="DD1245" s="307"/>
      <c r="DE1245" s="307"/>
      <c r="DF1245" s="307"/>
      <c r="DG1245" s="307"/>
      <c r="DH1245" s="307"/>
      <c r="DI1245" s="390"/>
      <c r="DJ1245" s="390"/>
      <c r="DK1245" s="307"/>
      <c r="DL1245" s="307"/>
      <c r="DM1245" s="307"/>
      <c r="DN1245" s="307"/>
      <c r="DO1245" s="307"/>
      <c r="DP1245" s="307"/>
      <c r="DQ1245" s="307"/>
      <c r="DR1245" s="307"/>
      <c r="DS1245" s="307"/>
      <c r="DT1245" s="307"/>
      <c r="DU1245" s="307"/>
      <c r="DV1245" s="307"/>
      <c r="DW1245" s="307"/>
      <c r="DX1245" s="307"/>
      <c r="DY1245" s="307"/>
      <c r="DZ1245" s="307"/>
      <c r="EA1245" s="307"/>
      <c r="EB1245" s="307"/>
      <c r="EC1245" s="307"/>
      <c r="ED1245" s="307"/>
      <c r="EE1245" s="307"/>
      <c r="EF1245" s="307"/>
      <c r="EG1245" s="307"/>
      <c r="EH1245" s="307"/>
      <c r="EI1245" s="307"/>
      <c r="EJ1245" s="307"/>
      <c r="EK1245" s="307"/>
      <c r="EL1245" s="307"/>
      <c r="EM1245" s="307"/>
      <c r="EN1245" s="307"/>
      <c r="EO1245" s="307"/>
      <c r="EP1245" s="307"/>
      <c r="EQ1245" s="307"/>
      <c r="ER1245" s="307"/>
      <c r="ES1245" s="307"/>
      <c r="ET1245" s="307"/>
      <c r="EU1245" s="390"/>
      <c r="EV1245" s="390"/>
      <c r="EW1245" s="307"/>
      <c r="EX1245" s="307"/>
      <c r="EY1245" s="307"/>
      <c r="EZ1245" s="307"/>
      <c r="FA1245" s="307"/>
      <c r="FB1245" s="307"/>
      <c r="FC1245" s="307"/>
      <c r="FD1245" s="307"/>
      <c r="FE1245" s="307"/>
      <c r="FF1245" s="307"/>
      <c r="FG1245" s="307"/>
      <c r="FH1245" s="307"/>
      <c r="FI1245" s="307"/>
      <c r="FJ1245" s="307"/>
      <c r="FK1245" s="307"/>
      <c r="FL1245" s="307"/>
      <c r="FM1245" s="307"/>
      <c r="FN1245" s="307"/>
      <c r="FO1245" s="307"/>
      <c r="FP1245" s="307"/>
      <c r="FQ1245" s="307"/>
      <c r="FR1245" s="307"/>
      <c r="FS1245" s="307"/>
      <c r="FT1245" s="307"/>
      <c r="FU1245" s="307"/>
      <c r="FV1245" s="307"/>
      <c r="FW1245" s="307"/>
      <c r="FX1245" s="307"/>
      <c r="FY1245" s="307"/>
      <c r="FZ1245" s="307"/>
      <c r="GA1245" s="307"/>
      <c r="GB1245" s="307"/>
      <c r="GC1245" s="307"/>
      <c r="GD1245" s="307"/>
      <c r="GE1245" s="307"/>
      <c r="GF1245" s="307"/>
      <c r="GG1245" s="307"/>
      <c r="GH1245" s="307"/>
      <c r="GI1245" s="307"/>
      <c r="GJ1245" s="307"/>
      <c r="GK1245" s="307"/>
      <c r="GL1245" s="307"/>
      <c r="GM1245" s="307"/>
      <c r="GN1245" s="307"/>
      <c r="GO1245" s="307"/>
      <c r="GP1245" s="307"/>
      <c r="GQ1245" s="307"/>
      <c r="GR1245" s="307"/>
      <c r="GS1245" s="307"/>
      <c r="GT1245" s="307"/>
      <c r="GU1245" s="307"/>
      <c r="GV1245" s="307"/>
      <c r="GW1245" s="307"/>
      <c r="GX1245" s="307"/>
      <c r="GY1245" s="307"/>
      <c r="GZ1245" s="307"/>
      <c r="HA1245" s="307"/>
      <c r="HB1245" s="307"/>
      <c r="HC1245" s="307"/>
      <c r="HD1245" s="307"/>
      <c r="HE1245" s="307"/>
      <c r="HF1245" s="307"/>
      <c r="HG1245" s="307"/>
      <c r="HH1245" s="307"/>
      <c r="HI1245" s="307"/>
      <c r="HJ1245" s="307"/>
      <c r="HK1245" s="307"/>
      <c r="HL1245" s="307"/>
      <c r="HM1245" s="307"/>
      <c r="HN1245" s="307"/>
      <c r="HO1245" s="307"/>
      <c r="HP1245" s="307"/>
      <c r="HQ1245" s="307"/>
      <c r="HR1245" s="307"/>
      <c r="HS1245" s="307"/>
      <c r="HT1245" s="307"/>
      <c r="HU1245" s="307"/>
      <c r="HV1245" s="307"/>
      <c r="HW1245" s="307"/>
      <c r="HX1245" s="307"/>
      <c r="HY1245" s="307"/>
      <c r="HZ1245" s="307"/>
      <c r="IA1245" s="307"/>
      <c r="IB1245" s="307"/>
      <c r="IC1245" s="307"/>
      <c r="ID1245" s="307"/>
      <c r="IE1245" s="307"/>
      <c r="IF1245" s="307"/>
      <c r="IG1245" s="307"/>
      <c r="IH1245" s="307"/>
      <c r="II1245" s="307"/>
      <c r="IJ1245" s="307"/>
      <c r="IK1245" s="307"/>
      <c r="IL1245" s="307"/>
      <c r="IM1245" s="307"/>
      <c r="IN1245" s="307"/>
      <c r="IO1245" s="307"/>
      <c r="IP1245" s="307"/>
      <c r="IQ1245" s="307"/>
      <c r="IR1245" s="307"/>
      <c r="IS1245" s="307"/>
      <c r="IT1245" s="307"/>
      <c r="IU1245" s="307"/>
      <c r="IV1245" s="307"/>
      <c r="IW1245" s="307"/>
      <c r="IX1245" s="307"/>
      <c r="IY1245" s="307"/>
      <c r="IZ1245" s="307"/>
      <c r="JA1245" s="307"/>
      <c r="JB1245" s="307"/>
      <c r="JC1245" s="307"/>
      <c r="JD1245" s="307"/>
      <c r="JE1245" s="307"/>
      <c r="JF1245" s="307"/>
      <c r="JG1245" s="307"/>
      <c r="JH1245" s="307"/>
      <c r="JI1245" s="307"/>
      <c r="JJ1245" s="307"/>
      <c r="JK1245" s="307"/>
      <c r="JL1245" s="307"/>
      <c r="JM1245" s="307"/>
      <c r="JN1245" s="307"/>
      <c r="JO1245" s="307"/>
      <c r="JP1245" s="307"/>
      <c r="JQ1245" s="307"/>
      <c r="JR1245" s="307"/>
      <c r="JS1245" s="307"/>
      <c r="JT1245" s="307"/>
      <c r="JU1245" s="307"/>
      <c r="JV1245" s="307"/>
      <c r="JW1245" s="307"/>
      <c r="JX1245" s="307"/>
      <c r="JY1245" s="307"/>
      <c r="JZ1245" s="307"/>
      <c r="KA1245" s="307"/>
      <c r="KB1245" s="307"/>
      <c r="KC1245" s="307"/>
      <c r="KD1245" s="307"/>
      <c r="KE1245" s="307"/>
      <c r="KF1245" s="307"/>
      <c r="KG1245" s="307"/>
      <c r="KH1245" s="307"/>
      <c r="KI1245" s="307"/>
      <c r="KJ1245" s="307"/>
      <c r="KK1245" s="307"/>
      <c r="KL1245" s="307"/>
      <c r="KM1245" s="307"/>
      <c r="KN1245" s="307"/>
      <c r="KO1245" s="307"/>
      <c r="KP1245" s="307"/>
      <c r="KQ1245" s="307"/>
      <c r="KR1245" s="307"/>
      <c r="KS1245" s="307"/>
      <c r="KT1245" s="307"/>
    </row>
    <row r="1246" spans="14:306" s="56" customFormat="1" ht="15" customHeight="1">
      <c r="AJ1246" s="451">
        <v>139</v>
      </c>
      <c r="AK1246" s="449">
        <v>130</v>
      </c>
      <c r="AL1246" s="449">
        <v>98</v>
      </c>
      <c r="AM1246" s="450" t="s">
        <v>1295</v>
      </c>
      <c r="AN1246" s="450" t="s">
        <v>499</v>
      </c>
      <c r="CB1246" s="307"/>
      <c r="CC1246" s="307"/>
      <c r="CD1246" s="307"/>
      <c r="CE1246" s="307"/>
      <c r="CF1246" s="307"/>
      <c r="CG1246" s="307"/>
      <c r="CH1246" s="307"/>
      <c r="CI1246" s="307"/>
      <c r="CJ1246" s="307"/>
      <c r="CK1246" s="307"/>
      <c r="CL1246" s="307"/>
      <c r="CM1246" s="307"/>
      <c r="CN1246" s="307"/>
      <c r="CO1246" s="307"/>
      <c r="CP1246" s="307"/>
      <c r="CQ1246" s="307"/>
      <c r="CR1246" s="307"/>
      <c r="CS1246" s="307"/>
      <c r="CT1246" s="307"/>
      <c r="CU1246" s="307"/>
      <c r="CV1246" s="307"/>
      <c r="CW1246" s="307"/>
      <c r="CX1246" s="307"/>
      <c r="CY1246" s="307"/>
      <c r="CZ1246" s="307"/>
      <c r="DA1246" s="307"/>
      <c r="DB1246" s="307"/>
      <c r="DC1246" s="307"/>
      <c r="DD1246" s="307"/>
      <c r="DE1246" s="307"/>
      <c r="DF1246" s="307"/>
      <c r="DG1246" s="307"/>
      <c r="DH1246" s="307"/>
      <c r="DI1246" s="390"/>
      <c r="DJ1246" s="390"/>
      <c r="DK1246" s="307"/>
      <c r="DL1246" s="307"/>
      <c r="DM1246" s="307"/>
      <c r="DN1246" s="307"/>
      <c r="DO1246" s="307"/>
      <c r="DP1246" s="307"/>
      <c r="DQ1246" s="307"/>
      <c r="DR1246" s="307"/>
      <c r="DS1246" s="307"/>
      <c r="DT1246" s="307"/>
      <c r="DU1246" s="307"/>
      <c r="DV1246" s="307"/>
      <c r="DW1246" s="307"/>
      <c r="DX1246" s="307"/>
      <c r="DY1246" s="307"/>
      <c r="DZ1246" s="307"/>
      <c r="EA1246" s="307"/>
      <c r="EB1246" s="307"/>
      <c r="EC1246" s="307"/>
      <c r="ED1246" s="307"/>
      <c r="EE1246" s="307"/>
      <c r="EF1246" s="307"/>
      <c r="EG1246" s="307"/>
      <c r="EH1246" s="307"/>
      <c r="EI1246" s="307"/>
      <c r="EJ1246" s="307"/>
      <c r="EK1246" s="307"/>
      <c r="EL1246" s="307"/>
      <c r="EM1246" s="307"/>
      <c r="EN1246" s="307"/>
      <c r="EO1246" s="307"/>
      <c r="EP1246" s="307"/>
      <c r="EQ1246" s="307"/>
      <c r="ER1246" s="307"/>
      <c r="ES1246" s="307"/>
      <c r="ET1246" s="307"/>
      <c r="EU1246" s="390"/>
      <c r="EV1246" s="390"/>
      <c r="EW1246" s="307"/>
      <c r="EX1246" s="307"/>
      <c r="EY1246" s="307"/>
      <c r="EZ1246" s="307"/>
      <c r="FA1246" s="307"/>
      <c r="FB1246" s="307"/>
      <c r="FC1246" s="307"/>
      <c r="FD1246" s="307"/>
      <c r="FE1246" s="307"/>
      <c r="FF1246" s="307"/>
      <c r="FG1246" s="307"/>
      <c r="FH1246" s="307"/>
      <c r="FI1246" s="307"/>
      <c r="FJ1246" s="307"/>
      <c r="FK1246" s="307"/>
      <c r="FL1246" s="307"/>
      <c r="FM1246" s="307"/>
      <c r="FN1246" s="307"/>
      <c r="FO1246" s="307"/>
      <c r="FP1246" s="307"/>
      <c r="FQ1246" s="307"/>
      <c r="FR1246" s="307"/>
      <c r="FS1246" s="307"/>
      <c r="FT1246" s="307"/>
      <c r="FU1246" s="307"/>
      <c r="FV1246" s="307"/>
      <c r="FW1246" s="307"/>
      <c r="FX1246" s="307"/>
      <c r="FY1246" s="307"/>
      <c r="FZ1246" s="307"/>
      <c r="GA1246" s="307"/>
      <c r="GB1246" s="307"/>
      <c r="GC1246" s="307"/>
      <c r="GD1246" s="307"/>
      <c r="GE1246" s="307"/>
      <c r="GF1246" s="307"/>
      <c r="GG1246" s="307"/>
      <c r="GH1246" s="307"/>
      <c r="GI1246" s="307"/>
      <c r="GJ1246" s="307"/>
      <c r="GK1246" s="307"/>
      <c r="GL1246" s="307"/>
      <c r="GM1246" s="307"/>
      <c r="GN1246" s="307"/>
      <c r="GO1246" s="307"/>
      <c r="GP1246" s="307"/>
      <c r="GQ1246" s="307"/>
      <c r="GR1246" s="307"/>
      <c r="GS1246" s="307"/>
      <c r="GT1246" s="307"/>
      <c r="GU1246" s="307"/>
      <c r="GV1246" s="307"/>
      <c r="GW1246" s="307"/>
      <c r="GX1246" s="307"/>
      <c r="GY1246" s="307"/>
      <c r="GZ1246" s="307"/>
      <c r="HA1246" s="307"/>
      <c r="HB1246" s="307"/>
      <c r="HC1246" s="307"/>
      <c r="HD1246" s="307"/>
      <c r="HE1246" s="307"/>
      <c r="HF1246" s="307"/>
      <c r="HG1246" s="307"/>
      <c r="HH1246" s="307"/>
      <c r="HI1246" s="307"/>
      <c r="HJ1246" s="307"/>
      <c r="HK1246" s="307"/>
      <c r="HL1246" s="307"/>
      <c r="HM1246" s="307"/>
      <c r="HN1246" s="307"/>
      <c r="HO1246" s="307"/>
      <c r="HP1246" s="307"/>
      <c r="HQ1246" s="307"/>
      <c r="HR1246" s="307"/>
      <c r="HS1246" s="307"/>
      <c r="HT1246" s="307"/>
      <c r="HU1246" s="307"/>
      <c r="HV1246" s="307"/>
      <c r="HW1246" s="307"/>
      <c r="HX1246" s="307"/>
      <c r="HY1246" s="307"/>
      <c r="HZ1246" s="307"/>
      <c r="IA1246" s="307"/>
      <c r="IB1246" s="307"/>
      <c r="IC1246" s="307"/>
      <c r="ID1246" s="307"/>
      <c r="IE1246" s="307"/>
      <c r="IF1246" s="307"/>
      <c r="IG1246" s="307"/>
      <c r="IH1246" s="307"/>
      <c r="II1246" s="307"/>
      <c r="IJ1246" s="307"/>
      <c r="IK1246" s="307"/>
      <c r="IL1246" s="307"/>
      <c r="IM1246" s="307"/>
      <c r="IN1246" s="307"/>
      <c r="IO1246" s="307"/>
      <c r="IP1246" s="307"/>
      <c r="IQ1246" s="307"/>
      <c r="IR1246" s="307"/>
      <c r="IS1246" s="307"/>
      <c r="IT1246" s="307"/>
      <c r="IU1246" s="307"/>
      <c r="IV1246" s="307"/>
      <c r="IW1246" s="307"/>
      <c r="IX1246" s="307"/>
      <c r="IY1246" s="307"/>
      <c r="IZ1246" s="307"/>
      <c r="JA1246" s="307"/>
      <c r="JB1246" s="307"/>
      <c r="JC1246" s="307"/>
      <c r="JD1246" s="307"/>
      <c r="JE1246" s="307"/>
      <c r="JF1246" s="307"/>
      <c r="JG1246" s="307"/>
      <c r="JH1246" s="307"/>
      <c r="JI1246" s="307"/>
      <c r="JJ1246" s="307"/>
      <c r="JK1246" s="307"/>
      <c r="JL1246" s="307"/>
      <c r="JM1246" s="307"/>
      <c r="JN1246" s="307"/>
      <c r="JO1246" s="307"/>
      <c r="JP1246" s="307"/>
      <c r="JQ1246" s="307"/>
      <c r="JR1246" s="307"/>
      <c r="JS1246" s="307"/>
      <c r="JT1246" s="307"/>
      <c r="JU1246" s="307"/>
      <c r="JV1246" s="307"/>
      <c r="JW1246" s="307"/>
      <c r="JX1246" s="307"/>
      <c r="JY1246" s="307"/>
      <c r="JZ1246" s="307"/>
      <c r="KA1246" s="307"/>
      <c r="KB1246" s="307"/>
      <c r="KC1246" s="307"/>
      <c r="KD1246" s="307"/>
      <c r="KE1246" s="307"/>
      <c r="KF1246" s="307"/>
      <c r="KG1246" s="307"/>
      <c r="KH1246" s="307"/>
      <c r="KI1246" s="307"/>
      <c r="KJ1246" s="307"/>
      <c r="KK1246" s="307"/>
      <c r="KL1246" s="307"/>
      <c r="KM1246" s="307"/>
      <c r="KN1246" s="307"/>
      <c r="KO1246" s="307"/>
      <c r="KP1246" s="307"/>
      <c r="KQ1246" s="307"/>
      <c r="KR1246" s="307"/>
      <c r="KS1246" s="307"/>
      <c r="KT1246" s="307"/>
    </row>
    <row r="1247" spans="14:306" s="56" customFormat="1" ht="15" customHeight="1">
      <c r="N1247" s="311"/>
      <c r="O1247" s="311"/>
      <c r="P1247" s="311"/>
      <c r="Q1247" s="311"/>
      <c r="R1247" s="311"/>
      <c r="S1247" s="311"/>
      <c r="T1247" s="311"/>
      <c r="U1247" s="311"/>
      <c r="V1247" s="311"/>
      <c r="W1247" s="311"/>
      <c r="AJ1247" s="451">
        <v>140</v>
      </c>
      <c r="AK1247" s="449">
        <v>131</v>
      </c>
      <c r="AL1247" s="449">
        <v>98</v>
      </c>
      <c r="AM1247" s="450" t="s">
        <v>1296</v>
      </c>
      <c r="AN1247" s="450" t="s">
        <v>441</v>
      </c>
      <c r="CB1247" s="307"/>
      <c r="CC1247" s="307"/>
      <c r="CD1247" s="307"/>
      <c r="CE1247" s="307"/>
      <c r="CF1247" s="307"/>
      <c r="CG1247" s="307"/>
      <c r="CH1247" s="307"/>
      <c r="CI1247" s="307"/>
      <c r="CJ1247" s="307"/>
      <c r="CK1247" s="307"/>
      <c r="CL1247" s="307"/>
      <c r="CM1247" s="307"/>
      <c r="CN1247" s="307"/>
      <c r="CO1247" s="307"/>
      <c r="CP1247" s="307"/>
      <c r="CQ1247" s="307"/>
      <c r="CR1247" s="307"/>
      <c r="CS1247" s="307"/>
      <c r="CT1247" s="307"/>
      <c r="CU1247" s="307"/>
      <c r="CV1247" s="307"/>
      <c r="CW1247" s="307"/>
      <c r="CX1247" s="307"/>
      <c r="CY1247" s="307"/>
      <c r="CZ1247" s="307"/>
      <c r="DA1247" s="307"/>
      <c r="DB1247" s="307"/>
      <c r="DC1247" s="307"/>
      <c r="DD1247" s="307"/>
      <c r="DE1247" s="307"/>
      <c r="DF1247" s="307"/>
      <c r="DG1247" s="307"/>
      <c r="DH1247" s="307"/>
      <c r="DI1247" s="390"/>
      <c r="DJ1247" s="390"/>
      <c r="DK1247" s="307"/>
      <c r="DL1247" s="307"/>
      <c r="DM1247" s="307"/>
      <c r="DN1247" s="307"/>
      <c r="DO1247" s="307"/>
      <c r="DP1247" s="307"/>
      <c r="DQ1247" s="307"/>
      <c r="DR1247" s="307"/>
      <c r="DS1247" s="307"/>
      <c r="DT1247" s="307"/>
      <c r="DU1247" s="307"/>
      <c r="DV1247" s="307"/>
      <c r="DW1247" s="307"/>
      <c r="DX1247" s="307"/>
      <c r="DY1247" s="307"/>
      <c r="DZ1247" s="307"/>
      <c r="EA1247" s="307"/>
      <c r="EB1247" s="307"/>
      <c r="EC1247" s="307"/>
      <c r="ED1247" s="307"/>
      <c r="EE1247" s="307"/>
      <c r="EF1247" s="307"/>
      <c r="EG1247" s="307"/>
      <c r="EH1247" s="307"/>
      <c r="EI1247" s="307"/>
      <c r="EJ1247" s="307"/>
      <c r="EK1247" s="307"/>
      <c r="EL1247" s="307"/>
      <c r="EM1247" s="307"/>
      <c r="EN1247" s="307"/>
      <c r="EO1247" s="307"/>
      <c r="EP1247" s="307"/>
      <c r="EQ1247" s="307"/>
      <c r="ER1247" s="307"/>
      <c r="ES1247" s="307"/>
      <c r="ET1247" s="307"/>
      <c r="EU1247" s="390"/>
      <c r="EV1247" s="390"/>
      <c r="EW1247" s="307"/>
      <c r="EX1247" s="307"/>
      <c r="EY1247" s="307"/>
      <c r="EZ1247" s="307"/>
      <c r="FA1247" s="307"/>
      <c r="FB1247" s="307"/>
      <c r="FC1247" s="307"/>
      <c r="FD1247" s="307"/>
      <c r="FE1247" s="307"/>
      <c r="FF1247" s="307"/>
      <c r="FG1247" s="307"/>
      <c r="FH1247" s="307"/>
      <c r="FI1247" s="307"/>
      <c r="FJ1247" s="307"/>
      <c r="FK1247" s="307"/>
      <c r="FL1247" s="307"/>
      <c r="FM1247" s="307"/>
      <c r="FN1247" s="307"/>
      <c r="FO1247" s="307"/>
      <c r="FP1247" s="307"/>
      <c r="FQ1247" s="307"/>
      <c r="FR1247" s="307"/>
      <c r="FS1247" s="307"/>
      <c r="FT1247" s="307"/>
      <c r="FU1247" s="307"/>
      <c r="FV1247" s="307"/>
      <c r="FW1247" s="307"/>
      <c r="FX1247" s="307"/>
      <c r="FY1247" s="307"/>
      <c r="FZ1247" s="307"/>
      <c r="GA1247" s="307"/>
      <c r="GB1247" s="307"/>
      <c r="GC1247" s="307"/>
      <c r="GD1247" s="307"/>
      <c r="GE1247" s="307"/>
      <c r="GF1247" s="307"/>
      <c r="GG1247" s="307"/>
      <c r="GH1247" s="307"/>
      <c r="GI1247" s="307"/>
      <c r="GJ1247" s="307"/>
      <c r="GK1247" s="307"/>
      <c r="GL1247" s="307"/>
      <c r="GM1247" s="307"/>
      <c r="GN1247" s="307"/>
      <c r="GO1247" s="307"/>
      <c r="GP1247" s="307"/>
      <c r="GQ1247" s="307"/>
      <c r="GR1247" s="307"/>
      <c r="GS1247" s="307"/>
      <c r="GT1247" s="307"/>
      <c r="GU1247" s="307"/>
      <c r="GV1247" s="307"/>
      <c r="GW1247" s="307"/>
      <c r="GX1247" s="307"/>
      <c r="GY1247" s="307"/>
      <c r="GZ1247" s="307"/>
      <c r="HA1247" s="307"/>
      <c r="HB1247" s="307"/>
      <c r="HC1247" s="307"/>
      <c r="HD1247" s="307"/>
      <c r="HE1247" s="307"/>
      <c r="HF1247" s="307"/>
      <c r="HG1247" s="307"/>
      <c r="HH1247" s="307"/>
      <c r="HI1247" s="307"/>
      <c r="HJ1247" s="307"/>
      <c r="HK1247" s="307"/>
      <c r="HL1247" s="307"/>
      <c r="HM1247" s="307"/>
      <c r="HN1247" s="307"/>
      <c r="HO1247" s="307"/>
      <c r="HP1247" s="307"/>
      <c r="HQ1247" s="307"/>
      <c r="HR1247" s="307"/>
      <c r="HS1247" s="307"/>
      <c r="HT1247" s="307"/>
      <c r="HU1247" s="307"/>
      <c r="HV1247" s="307"/>
      <c r="HW1247" s="307"/>
      <c r="HX1247" s="307"/>
      <c r="HY1247" s="307"/>
      <c r="HZ1247" s="307"/>
      <c r="IA1247" s="307"/>
      <c r="IB1247" s="307"/>
      <c r="IC1247" s="307"/>
      <c r="ID1247" s="307"/>
      <c r="IE1247" s="307"/>
      <c r="IF1247" s="307"/>
      <c r="IG1247" s="307"/>
      <c r="IH1247" s="307"/>
      <c r="II1247" s="307"/>
      <c r="IJ1247" s="307"/>
      <c r="IK1247" s="307"/>
      <c r="IL1247" s="307"/>
      <c r="IM1247" s="307"/>
      <c r="IN1247" s="307"/>
      <c r="IO1247" s="307"/>
      <c r="IP1247" s="307"/>
      <c r="IQ1247" s="307"/>
      <c r="IR1247" s="307"/>
      <c r="IS1247" s="307"/>
      <c r="IT1247" s="307"/>
      <c r="IU1247" s="307"/>
      <c r="IV1247" s="307"/>
      <c r="IW1247" s="307"/>
      <c r="IX1247" s="307"/>
      <c r="IY1247" s="307"/>
      <c r="IZ1247" s="307"/>
      <c r="JA1247" s="307"/>
      <c r="JB1247" s="307"/>
      <c r="JC1247" s="307"/>
      <c r="JD1247" s="307"/>
      <c r="JE1247" s="307"/>
      <c r="JF1247" s="307"/>
      <c r="JG1247" s="307"/>
      <c r="JH1247" s="307"/>
      <c r="JI1247" s="307"/>
      <c r="JJ1247" s="307"/>
      <c r="JK1247" s="307"/>
      <c r="JL1247" s="307"/>
      <c r="JM1247" s="307"/>
      <c r="JN1247" s="307"/>
      <c r="JO1247" s="307"/>
      <c r="JP1247" s="307"/>
      <c r="JQ1247" s="307"/>
      <c r="JR1247" s="307"/>
      <c r="JS1247" s="307"/>
      <c r="JT1247" s="307"/>
      <c r="JU1247" s="307"/>
      <c r="JV1247" s="307"/>
      <c r="JW1247" s="307"/>
      <c r="JX1247" s="307"/>
      <c r="JY1247" s="307"/>
      <c r="JZ1247" s="307"/>
      <c r="KA1247" s="307"/>
      <c r="KB1247" s="307"/>
      <c r="KC1247" s="307"/>
      <c r="KD1247" s="307"/>
      <c r="KE1247" s="307"/>
      <c r="KF1247" s="307"/>
      <c r="KG1247" s="307"/>
      <c r="KH1247" s="307"/>
      <c r="KI1247" s="307"/>
      <c r="KJ1247" s="307"/>
      <c r="KK1247" s="307"/>
      <c r="KL1247" s="307"/>
      <c r="KM1247" s="307"/>
      <c r="KN1247" s="307"/>
      <c r="KO1247" s="307"/>
      <c r="KP1247" s="307"/>
      <c r="KQ1247" s="307"/>
      <c r="KR1247" s="307"/>
      <c r="KS1247" s="307"/>
      <c r="KT1247" s="307"/>
    </row>
    <row r="1248" spans="14:306" s="56" customFormat="1" ht="15" customHeight="1">
      <c r="N1248" s="311"/>
      <c r="O1248" s="311"/>
      <c r="P1248" s="311"/>
      <c r="Q1248" s="311"/>
      <c r="R1248" s="311"/>
      <c r="S1248" s="311"/>
      <c r="T1248" s="311"/>
      <c r="U1248" s="311"/>
      <c r="V1248" s="311"/>
      <c r="W1248" s="454"/>
      <c r="AJ1248" s="451">
        <v>141</v>
      </c>
      <c r="AK1248" s="449">
        <v>131</v>
      </c>
      <c r="AL1248" s="449">
        <v>98</v>
      </c>
      <c r="AM1248" s="450" t="s">
        <v>1296</v>
      </c>
      <c r="AN1248" s="450" t="s">
        <v>441</v>
      </c>
      <c r="CB1248" s="307"/>
      <c r="CC1248" s="307"/>
      <c r="CD1248" s="307"/>
      <c r="CE1248" s="307"/>
      <c r="CF1248" s="307"/>
      <c r="CG1248" s="307"/>
      <c r="CH1248" s="307"/>
      <c r="CI1248" s="307"/>
      <c r="CJ1248" s="307"/>
      <c r="CK1248" s="307"/>
      <c r="CL1248" s="307"/>
      <c r="CM1248" s="307"/>
      <c r="CN1248" s="307"/>
      <c r="CO1248" s="307"/>
      <c r="CP1248" s="307"/>
      <c r="CQ1248" s="307"/>
      <c r="CR1248" s="307"/>
      <c r="CS1248" s="307"/>
      <c r="CT1248" s="307"/>
      <c r="CU1248" s="307"/>
      <c r="CV1248" s="307"/>
      <c r="CW1248" s="307"/>
      <c r="CX1248" s="307"/>
      <c r="CY1248" s="307"/>
      <c r="CZ1248" s="307"/>
      <c r="DA1248" s="307"/>
      <c r="DB1248" s="307"/>
      <c r="DC1248" s="307"/>
      <c r="DD1248" s="307"/>
      <c r="DE1248" s="307"/>
      <c r="DF1248" s="307"/>
      <c r="DG1248" s="307"/>
      <c r="DH1248" s="307"/>
      <c r="DI1248" s="390"/>
      <c r="DJ1248" s="390"/>
      <c r="DK1248" s="307"/>
      <c r="DL1248" s="307"/>
      <c r="DM1248" s="307"/>
      <c r="DN1248" s="307"/>
      <c r="DO1248" s="307"/>
      <c r="DP1248" s="307"/>
      <c r="DQ1248" s="307"/>
      <c r="DR1248" s="307"/>
      <c r="DS1248" s="307"/>
      <c r="DT1248" s="307"/>
      <c r="DU1248" s="307"/>
      <c r="DV1248" s="307"/>
      <c r="DW1248" s="307"/>
      <c r="DX1248" s="307"/>
      <c r="DY1248" s="307"/>
      <c r="DZ1248" s="307"/>
      <c r="EA1248" s="307"/>
      <c r="EB1248" s="307"/>
      <c r="EC1248" s="307"/>
      <c r="ED1248" s="307"/>
      <c r="EE1248" s="307"/>
      <c r="EF1248" s="307"/>
      <c r="EG1248" s="307"/>
      <c r="EH1248" s="307"/>
      <c r="EI1248" s="307"/>
      <c r="EJ1248" s="307"/>
      <c r="EK1248" s="307"/>
      <c r="EL1248" s="307"/>
      <c r="EM1248" s="307"/>
      <c r="EN1248" s="307"/>
      <c r="EO1248" s="307"/>
      <c r="EP1248" s="307"/>
      <c r="EQ1248" s="307"/>
      <c r="ER1248" s="307"/>
      <c r="ES1248" s="307"/>
      <c r="ET1248" s="307"/>
      <c r="EU1248" s="390"/>
      <c r="EV1248" s="390"/>
      <c r="EW1248" s="307"/>
      <c r="EX1248" s="307"/>
      <c r="EY1248" s="307"/>
      <c r="EZ1248" s="307"/>
      <c r="FA1248" s="307"/>
      <c r="FB1248" s="307"/>
      <c r="FC1248" s="307"/>
      <c r="FD1248" s="307"/>
      <c r="FE1248" s="307"/>
      <c r="FF1248" s="307"/>
      <c r="FG1248" s="307"/>
      <c r="FH1248" s="307"/>
      <c r="FI1248" s="307"/>
      <c r="FJ1248" s="307"/>
      <c r="FK1248" s="307"/>
      <c r="FL1248" s="307"/>
      <c r="FM1248" s="307"/>
      <c r="FN1248" s="307"/>
      <c r="FO1248" s="307"/>
      <c r="FP1248" s="307"/>
      <c r="FQ1248" s="307"/>
      <c r="FR1248" s="307"/>
      <c r="FS1248" s="307"/>
      <c r="FT1248" s="307"/>
      <c r="FU1248" s="307"/>
      <c r="FV1248" s="307"/>
      <c r="FW1248" s="307"/>
      <c r="FX1248" s="307"/>
      <c r="FY1248" s="307"/>
      <c r="FZ1248" s="307"/>
      <c r="GA1248" s="307"/>
      <c r="GB1248" s="307"/>
      <c r="GC1248" s="307"/>
      <c r="GD1248" s="307"/>
      <c r="GE1248" s="307"/>
      <c r="GF1248" s="307"/>
      <c r="GG1248" s="307"/>
      <c r="GH1248" s="307"/>
      <c r="GI1248" s="307"/>
      <c r="GJ1248" s="307"/>
      <c r="GK1248" s="307"/>
      <c r="GL1248" s="307"/>
      <c r="GM1248" s="307"/>
      <c r="GN1248" s="307"/>
      <c r="GO1248" s="307"/>
      <c r="GP1248" s="307"/>
      <c r="GQ1248" s="307"/>
      <c r="GR1248" s="307"/>
      <c r="GS1248" s="307"/>
      <c r="GT1248" s="307"/>
      <c r="GU1248" s="307"/>
      <c r="GV1248" s="307"/>
      <c r="GW1248" s="307"/>
      <c r="GX1248" s="307"/>
      <c r="GY1248" s="307"/>
      <c r="GZ1248" s="307"/>
      <c r="HA1248" s="307"/>
      <c r="HB1248" s="307"/>
      <c r="HC1248" s="307"/>
      <c r="HD1248" s="307"/>
      <c r="HE1248" s="307"/>
      <c r="HF1248" s="307"/>
      <c r="HG1248" s="307"/>
      <c r="HH1248" s="307"/>
      <c r="HI1248" s="307"/>
      <c r="HJ1248" s="307"/>
      <c r="HK1248" s="307"/>
      <c r="HL1248" s="307"/>
      <c r="HM1248" s="307"/>
      <c r="HN1248" s="307"/>
      <c r="HO1248" s="307"/>
      <c r="HP1248" s="307"/>
      <c r="HQ1248" s="307"/>
      <c r="HR1248" s="307"/>
      <c r="HS1248" s="307"/>
      <c r="HT1248" s="307"/>
      <c r="HU1248" s="307"/>
      <c r="HV1248" s="307"/>
      <c r="HW1248" s="307"/>
      <c r="HX1248" s="307"/>
      <c r="HY1248" s="307"/>
      <c r="HZ1248" s="307"/>
      <c r="IA1248" s="307"/>
      <c r="IB1248" s="307"/>
      <c r="IC1248" s="307"/>
      <c r="ID1248" s="307"/>
      <c r="IE1248" s="307"/>
      <c r="IF1248" s="307"/>
      <c r="IG1248" s="307"/>
      <c r="IH1248" s="307"/>
      <c r="II1248" s="307"/>
      <c r="IJ1248" s="307"/>
      <c r="IK1248" s="307"/>
      <c r="IL1248" s="307"/>
      <c r="IM1248" s="307"/>
      <c r="IN1248" s="307"/>
      <c r="IO1248" s="307"/>
      <c r="IP1248" s="307"/>
      <c r="IQ1248" s="307"/>
      <c r="IR1248" s="307"/>
      <c r="IS1248" s="307"/>
      <c r="IT1248" s="307"/>
      <c r="IU1248" s="307"/>
      <c r="IV1248" s="307"/>
      <c r="IW1248" s="307"/>
      <c r="IX1248" s="307"/>
      <c r="IY1248" s="307"/>
      <c r="IZ1248" s="307"/>
      <c r="JA1248" s="307"/>
      <c r="JB1248" s="307"/>
      <c r="JC1248" s="307"/>
      <c r="JD1248" s="307"/>
      <c r="JE1248" s="307"/>
      <c r="JF1248" s="307"/>
      <c r="JG1248" s="307"/>
      <c r="JH1248" s="307"/>
      <c r="JI1248" s="307"/>
      <c r="JJ1248" s="307"/>
      <c r="JK1248" s="307"/>
      <c r="JL1248" s="307"/>
      <c r="JM1248" s="307"/>
      <c r="JN1248" s="307"/>
      <c r="JO1248" s="307"/>
      <c r="JP1248" s="307"/>
      <c r="JQ1248" s="307"/>
      <c r="JR1248" s="307"/>
      <c r="JS1248" s="307"/>
      <c r="JT1248" s="307"/>
      <c r="JU1248" s="307"/>
      <c r="JV1248" s="307"/>
      <c r="JW1248" s="307"/>
      <c r="JX1248" s="307"/>
      <c r="JY1248" s="307"/>
      <c r="JZ1248" s="307"/>
      <c r="KA1248" s="307"/>
      <c r="KB1248" s="307"/>
      <c r="KC1248" s="307"/>
      <c r="KD1248" s="307"/>
      <c r="KE1248" s="307"/>
      <c r="KF1248" s="307"/>
      <c r="KG1248" s="307"/>
      <c r="KH1248" s="307"/>
      <c r="KI1248" s="307"/>
      <c r="KJ1248" s="307"/>
      <c r="KK1248" s="307"/>
      <c r="KL1248" s="307"/>
      <c r="KM1248" s="307"/>
      <c r="KN1248" s="307"/>
      <c r="KO1248" s="307"/>
      <c r="KP1248" s="307"/>
      <c r="KQ1248" s="307"/>
      <c r="KR1248" s="307"/>
      <c r="KS1248" s="307"/>
      <c r="KT1248" s="307"/>
    </row>
    <row r="1249" spans="14:306" s="56" customFormat="1" ht="15" customHeight="1">
      <c r="N1249" s="410"/>
      <c r="O1249" s="410"/>
      <c r="P1249" s="311"/>
      <c r="Q1249" s="311"/>
      <c r="R1249" s="311"/>
      <c r="AJ1249" s="451">
        <v>142</v>
      </c>
      <c r="AK1249" s="449">
        <v>132</v>
      </c>
      <c r="AL1249" s="449">
        <v>98</v>
      </c>
      <c r="AM1249" s="450" t="s">
        <v>1297</v>
      </c>
      <c r="AN1249" s="450" t="s">
        <v>443</v>
      </c>
      <c r="CB1249" s="307"/>
      <c r="CC1249" s="307"/>
      <c r="CD1249" s="307"/>
      <c r="CE1249" s="307"/>
      <c r="CF1249" s="307"/>
      <c r="CG1249" s="307"/>
      <c r="CH1249" s="307"/>
      <c r="CI1249" s="307"/>
      <c r="CJ1249" s="307"/>
      <c r="CK1249" s="307"/>
      <c r="CL1249" s="307"/>
      <c r="CM1249" s="307"/>
      <c r="CN1249" s="307"/>
      <c r="CO1249" s="307"/>
      <c r="CP1249" s="307"/>
      <c r="CQ1249" s="307"/>
      <c r="CR1249" s="307"/>
      <c r="CS1249" s="307"/>
      <c r="CT1249" s="307"/>
      <c r="CU1249" s="307"/>
      <c r="CV1249" s="307"/>
      <c r="CW1249" s="307"/>
      <c r="CX1249" s="307"/>
      <c r="CY1249" s="307"/>
      <c r="CZ1249" s="307"/>
      <c r="DA1249" s="307"/>
      <c r="DB1249" s="307"/>
      <c r="DC1249" s="307"/>
      <c r="DD1249" s="307"/>
      <c r="DE1249" s="307"/>
      <c r="DF1249" s="307"/>
      <c r="DG1249" s="307"/>
      <c r="DH1249" s="307"/>
      <c r="DI1249" s="390"/>
      <c r="DJ1249" s="390"/>
      <c r="DK1249" s="307"/>
      <c r="DL1249" s="307"/>
      <c r="DM1249" s="307"/>
      <c r="DN1249" s="307"/>
      <c r="DO1249" s="307"/>
      <c r="DP1249" s="307"/>
      <c r="DQ1249" s="307"/>
      <c r="DR1249" s="307"/>
      <c r="DS1249" s="307"/>
      <c r="DT1249" s="307"/>
      <c r="DU1249" s="307"/>
      <c r="DV1249" s="307"/>
      <c r="DW1249" s="307"/>
      <c r="DX1249" s="307"/>
      <c r="DY1249" s="307"/>
      <c r="DZ1249" s="307"/>
      <c r="EA1249" s="307"/>
      <c r="EB1249" s="307"/>
      <c r="EC1249" s="307"/>
      <c r="ED1249" s="307"/>
      <c r="EE1249" s="307"/>
      <c r="EF1249" s="307"/>
      <c r="EG1249" s="307"/>
      <c r="EH1249" s="307"/>
      <c r="EI1249" s="307"/>
      <c r="EJ1249" s="307"/>
      <c r="EK1249" s="307"/>
      <c r="EL1249" s="307"/>
      <c r="EM1249" s="307"/>
      <c r="EN1249" s="307"/>
      <c r="EO1249" s="307"/>
      <c r="EP1249" s="307"/>
      <c r="EQ1249" s="307"/>
      <c r="ER1249" s="307"/>
      <c r="ES1249" s="307"/>
      <c r="ET1249" s="307"/>
      <c r="EU1249" s="390"/>
      <c r="EV1249" s="390"/>
      <c r="EW1249" s="307"/>
      <c r="EX1249" s="307"/>
      <c r="EY1249" s="307"/>
      <c r="EZ1249" s="307"/>
      <c r="FA1249" s="307"/>
      <c r="FB1249" s="307"/>
      <c r="FC1249" s="307"/>
      <c r="FD1249" s="307"/>
      <c r="FE1249" s="307"/>
      <c r="FF1249" s="307"/>
      <c r="FG1249" s="307"/>
      <c r="FH1249" s="307"/>
      <c r="FI1249" s="307"/>
      <c r="FJ1249" s="307"/>
      <c r="FK1249" s="307"/>
      <c r="FL1249" s="307"/>
      <c r="FM1249" s="307"/>
      <c r="FN1249" s="307"/>
      <c r="FO1249" s="307"/>
      <c r="FP1249" s="307"/>
      <c r="FQ1249" s="307"/>
      <c r="FR1249" s="307"/>
      <c r="FS1249" s="307"/>
      <c r="FT1249" s="307"/>
      <c r="FU1249" s="307"/>
      <c r="FV1249" s="307"/>
      <c r="FW1249" s="307"/>
      <c r="FX1249" s="307"/>
      <c r="FY1249" s="307"/>
      <c r="FZ1249" s="307"/>
      <c r="GA1249" s="307"/>
      <c r="GB1249" s="307"/>
      <c r="GC1249" s="307"/>
      <c r="GD1249" s="307"/>
      <c r="GE1249" s="307"/>
      <c r="GF1249" s="307"/>
      <c r="GG1249" s="307"/>
      <c r="GH1249" s="307"/>
      <c r="GI1249" s="307"/>
      <c r="GJ1249" s="307"/>
      <c r="GK1249" s="307"/>
      <c r="GL1249" s="307"/>
      <c r="GM1249" s="307"/>
      <c r="GN1249" s="307"/>
      <c r="GO1249" s="307"/>
      <c r="GP1249" s="307"/>
      <c r="GQ1249" s="307"/>
      <c r="GR1249" s="307"/>
      <c r="GS1249" s="307"/>
      <c r="GT1249" s="307"/>
      <c r="GU1249" s="307"/>
      <c r="GV1249" s="307"/>
      <c r="GW1249" s="307"/>
      <c r="GX1249" s="307"/>
      <c r="GY1249" s="307"/>
      <c r="GZ1249" s="307"/>
      <c r="HA1249" s="307"/>
      <c r="HB1249" s="307"/>
      <c r="HC1249" s="307"/>
      <c r="HD1249" s="307"/>
      <c r="HE1249" s="307"/>
      <c r="HF1249" s="307"/>
      <c r="HG1249" s="307"/>
      <c r="HH1249" s="307"/>
      <c r="HI1249" s="307"/>
      <c r="HJ1249" s="307"/>
      <c r="HK1249" s="307"/>
      <c r="HL1249" s="307"/>
      <c r="HM1249" s="307"/>
      <c r="HN1249" s="307"/>
      <c r="HO1249" s="307"/>
      <c r="HP1249" s="307"/>
      <c r="HQ1249" s="307"/>
      <c r="HR1249" s="307"/>
      <c r="HS1249" s="307"/>
      <c r="HT1249" s="307"/>
      <c r="HU1249" s="307"/>
      <c r="HV1249" s="307"/>
      <c r="HW1249" s="307"/>
      <c r="HX1249" s="307"/>
      <c r="HY1249" s="307"/>
      <c r="HZ1249" s="307"/>
      <c r="IA1249" s="307"/>
      <c r="IB1249" s="307"/>
      <c r="IC1249" s="307"/>
      <c r="ID1249" s="307"/>
      <c r="IE1249" s="307"/>
      <c r="IF1249" s="307"/>
      <c r="IG1249" s="307"/>
      <c r="IH1249" s="307"/>
      <c r="II1249" s="307"/>
      <c r="IJ1249" s="307"/>
      <c r="IK1249" s="307"/>
      <c r="IL1249" s="307"/>
      <c r="IM1249" s="307"/>
      <c r="IN1249" s="307"/>
      <c r="IO1249" s="307"/>
      <c r="IP1249" s="307"/>
      <c r="IQ1249" s="307"/>
      <c r="IR1249" s="307"/>
      <c r="IS1249" s="307"/>
      <c r="IT1249" s="307"/>
      <c r="IU1249" s="307"/>
      <c r="IV1249" s="307"/>
      <c r="IW1249" s="307"/>
      <c r="IX1249" s="307"/>
      <c r="IY1249" s="307"/>
      <c r="IZ1249" s="307"/>
      <c r="JA1249" s="307"/>
      <c r="JB1249" s="307"/>
      <c r="JC1249" s="307"/>
      <c r="JD1249" s="307"/>
      <c r="JE1249" s="307"/>
      <c r="JF1249" s="307"/>
      <c r="JG1249" s="307"/>
      <c r="JH1249" s="307"/>
      <c r="JI1249" s="307"/>
      <c r="JJ1249" s="307"/>
      <c r="JK1249" s="307"/>
      <c r="JL1249" s="307"/>
      <c r="JM1249" s="307"/>
      <c r="JN1249" s="307"/>
      <c r="JO1249" s="307"/>
      <c r="JP1249" s="307"/>
      <c r="JQ1249" s="307"/>
      <c r="JR1249" s="307"/>
      <c r="JS1249" s="307"/>
      <c r="JT1249" s="307"/>
      <c r="JU1249" s="307"/>
      <c r="JV1249" s="307"/>
      <c r="JW1249" s="307"/>
      <c r="JX1249" s="307"/>
      <c r="JY1249" s="307"/>
      <c r="JZ1249" s="307"/>
      <c r="KA1249" s="307"/>
      <c r="KB1249" s="307"/>
      <c r="KC1249" s="307"/>
      <c r="KD1249" s="307"/>
      <c r="KE1249" s="307"/>
      <c r="KF1249" s="307"/>
      <c r="KG1249" s="307"/>
      <c r="KH1249" s="307"/>
      <c r="KI1249" s="307"/>
      <c r="KJ1249" s="307"/>
      <c r="KK1249" s="307"/>
      <c r="KL1249" s="307"/>
      <c r="KM1249" s="307"/>
      <c r="KN1249" s="307"/>
      <c r="KO1249" s="307"/>
      <c r="KP1249" s="307"/>
      <c r="KQ1249" s="307"/>
      <c r="KR1249" s="307"/>
      <c r="KS1249" s="307"/>
      <c r="KT1249" s="307"/>
    </row>
    <row r="1250" spans="14:306" s="56" customFormat="1" ht="15" customHeight="1">
      <c r="N1250" s="410"/>
      <c r="O1250" s="410"/>
      <c r="P1250" s="311"/>
      <c r="Q1250" s="311"/>
      <c r="R1250" s="311"/>
      <c r="AJ1250" s="451">
        <v>143</v>
      </c>
      <c r="AK1250" s="449">
        <v>133</v>
      </c>
      <c r="AL1250" s="449">
        <v>99</v>
      </c>
      <c r="AM1250" s="450" t="s">
        <v>1298</v>
      </c>
      <c r="AN1250" s="450" t="s">
        <v>501</v>
      </c>
      <c r="CB1250" s="307"/>
      <c r="CC1250" s="307"/>
      <c r="CD1250" s="307"/>
      <c r="CE1250" s="307"/>
      <c r="CF1250" s="307"/>
      <c r="CG1250" s="307"/>
      <c r="CH1250" s="307"/>
      <c r="CI1250" s="307"/>
      <c r="CJ1250" s="307"/>
      <c r="CK1250" s="307"/>
      <c r="CL1250" s="307"/>
      <c r="CM1250" s="307"/>
      <c r="CN1250" s="307"/>
      <c r="CO1250" s="307"/>
      <c r="CP1250" s="307"/>
      <c r="CQ1250" s="307"/>
      <c r="CR1250" s="307"/>
      <c r="CS1250" s="307"/>
      <c r="CT1250" s="307"/>
      <c r="CU1250" s="307"/>
      <c r="CV1250" s="307"/>
      <c r="CW1250" s="307"/>
      <c r="CX1250" s="307"/>
      <c r="CY1250" s="307"/>
      <c r="CZ1250" s="307"/>
      <c r="DA1250" s="307"/>
      <c r="DB1250" s="307"/>
      <c r="DC1250" s="307"/>
      <c r="DD1250" s="307"/>
      <c r="DE1250" s="307"/>
      <c r="DF1250" s="307"/>
      <c r="DG1250" s="307"/>
      <c r="DH1250" s="307"/>
      <c r="DI1250" s="390"/>
      <c r="DJ1250" s="390"/>
      <c r="DK1250" s="307"/>
      <c r="DL1250" s="307"/>
      <c r="DM1250" s="307"/>
      <c r="DN1250" s="307"/>
      <c r="DO1250" s="307"/>
      <c r="DP1250" s="307"/>
      <c r="DQ1250" s="307"/>
      <c r="DR1250" s="307"/>
      <c r="DS1250" s="307"/>
      <c r="DT1250" s="307"/>
      <c r="DU1250" s="307"/>
      <c r="DV1250" s="307"/>
      <c r="DW1250" s="307"/>
      <c r="DX1250" s="307"/>
      <c r="DY1250" s="307"/>
      <c r="DZ1250" s="307"/>
      <c r="EA1250" s="307"/>
      <c r="EB1250" s="307"/>
      <c r="EC1250" s="307"/>
      <c r="ED1250" s="307"/>
      <c r="EE1250" s="307"/>
      <c r="EF1250" s="307"/>
      <c r="EG1250" s="307"/>
      <c r="EH1250" s="307"/>
      <c r="EI1250" s="307"/>
      <c r="EJ1250" s="307"/>
      <c r="EK1250" s="307"/>
      <c r="EL1250" s="307"/>
      <c r="EM1250" s="307"/>
      <c r="EN1250" s="307"/>
      <c r="EO1250" s="307"/>
      <c r="EP1250" s="307"/>
      <c r="EQ1250" s="307"/>
      <c r="ER1250" s="307"/>
      <c r="ES1250" s="307"/>
      <c r="ET1250" s="307"/>
      <c r="EU1250" s="390"/>
      <c r="EV1250" s="390"/>
      <c r="EW1250" s="307"/>
      <c r="EX1250" s="307"/>
      <c r="EY1250" s="307"/>
      <c r="EZ1250" s="307"/>
      <c r="FA1250" s="307"/>
      <c r="FB1250" s="307"/>
      <c r="FC1250" s="307"/>
      <c r="FD1250" s="307"/>
      <c r="FE1250" s="307"/>
      <c r="FF1250" s="307"/>
      <c r="FG1250" s="307"/>
      <c r="FH1250" s="307"/>
      <c r="FI1250" s="307"/>
      <c r="FJ1250" s="307"/>
      <c r="FK1250" s="307"/>
      <c r="FL1250" s="307"/>
      <c r="FM1250" s="307"/>
      <c r="FN1250" s="307"/>
      <c r="FO1250" s="307"/>
      <c r="FP1250" s="307"/>
      <c r="FQ1250" s="307"/>
      <c r="FR1250" s="307"/>
      <c r="FS1250" s="307"/>
      <c r="FT1250" s="307"/>
      <c r="FU1250" s="307"/>
      <c r="FV1250" s="307"/>
      <c r="FW1250" s="307"/>
      <c r="FX1250" s="307"/>
      <c r="FY1250" s="307"/>
      <c r="FZ1250" s="307"/>
      <c r="GA1250" s="307"/>
      <c r="GB1250" s="307"/>
      <c r="GC1250" s="307"/>
      <c r="GD1250" s="307"/>
      <c r="GE1250" s="307"/>
      <c r="GF1250" s="307"/>
      <c r="GG1250" s="307"/>
      <c r="GH1250" s="307"/>
      <c r="GI1250" s="307"/>
      <c r="GJ1250" s="307"/>
      <c r="GK1250" s="307"/>
      <c r="GL1250" s="307"/>
      <c r="GM1250" s="307"/>
      <c r="GN1250" s="307"/>
      <c r="GO1250" s="307"/>
      <c r="GP1250" s="307"/>
      <c r="GQ1250" s="307"/>
      <c r="GR1250" s="307"/>
      <c r="GS1250" s="307"/>
      <c r="GT1250" s="307"/>
      <c r="GU1250" s="307"/>
      <c r="GV1250" s="307"/>
      <c r="GW1250" s="307"/>
      <c r="GX1250" s="307"/>
      <c r="GY1250" s="307"/>
      <c r="GZ1250" s="307"/>
      <c r="HA1250" s="307"/>
      <c r="HB1250" s="307"/>
      <c r="HC1250" s="307"/>
      <c r="HD1250" s="307"/>
      <c r="HE1250" s="307"/>
      <c r="HF1250" s="307"/>
      <c r="HG1250" s="307"/>
      <c r="HH1250" s="307"/>
      <c r="HI1250" s="307"/>
      <c r="HJ1250" s="307"/>
      <c r="HK1250" s="307"/>
      <c r="HL1250" s="307"/>
      <c r="HM1250" s="307"/>
      <c r="HN1250" s="307"/>
      <c r="HO1250" s="307"/>
      <c r="HP1250" s="307"/>
      <c r="HQ1250" s="307"/>
      <c r="HR1250" s="307"/>
      <c r="HS1250" s="307"/>
      <c r="HT1250" s="307"/>
      <c r="HU1250" s="307"/>
      <c r="HV1250" s="307"/>
      <c r="HW1250" s="307"/>
      <c r="HX1250" s="307"/>
      <c r="HY1250" s="307"/>
      <c r="HZ1250" s="307"/>
      <c r="IA1250" s="307"/>
      <c r="IB1250" s="307"/>
      <c r="IC1250" s="307"/>
      <c r="ID1250" s="307"/>
      <c r="IE1250" s="307"/>
      <c r="IF1250" s="307"/>
      <c r="IG1250" s="307"/>
      <c r="IH1250" s="307"/>
      <c r="II1250" s="307"/>
      <c r="IJ1250" s="307"/>
      <c r="IK1250" s="307"/>
      <c r="IL1250" s="307"/>
      <c r="IM1250" s="307"/>
      <c r="IN1250" s="307"/>
      <c r="IO1250" s="307"/>
      <c r="IP1250" s="307"/>
      <c r="IQ1250" s="307"/>
      <c r="IR1250" s="307"/>
      <c r="IS1250" s="307"/>
      <c r="IT1250" s="307"/>
      <c r="IU1250" s="307"/>
      <c r="IV1250" s="307"/>
      <c r="IW1250" s="307"/>
      <c r="IX1250" s="307"/>
      <c r="IY1250" s="307"/>
      <c r="IZ1250" s="307"/>
      <c r="JA1250" s="307"/>
      <c r="JB1250" s="307"/>
      <c r="JC1250" s="307"/>
      <c r="JD1250" s="307"/>
      <c r="JE1250" s="307"/>
      <c r="JF1250" s="307"/>
      <c r="JG1250" s="307"/>
      <c r="JH1250" s="307"/>
      <c r="JI1250" s="307"/>
      <c r="JJ1250" s="307"/>
      <c r="JK1250" s="307"/>
      <c r="JL1250" s="307"/>
      <c r="JM1250" s="307"/>
      <c r="JN1250" s="307"/>
      <c r="JO1250" s="307"/>
      <c r="JP1250" s="307"/>
      <c r="JQ1250" s="307"/>
      <c r="JR1250" s="307"/>
      <c r="JS1250" s="307"/>
      <c r="JT1250" s="307"/>
      <c r="JU1250" s="307"/>
      <c r="JV1250" s="307"/>
      <c r="JW1250" s="307"/>
      <c r="JX1250" s="307"/>
      <c r="JY1250" s="307"/>
      <c r="JZ1250" s="307"/>
      <c r="KA1250" s="307"/>
      <c r="KB1250" s="307"/>
      <c r="KC1250" s="307"/>
      <c r="KD1250" s="307"/>
      <c r="KE1250" s="307"/>
      <c r="KF1250" s="307"/>
      <c r="KG1250" s="307"/>
      <c r="KH1250" s="307"/>
      <c r="KI1250" s="307"/>
      <c r="KJ1250" s="307"/>
      <c r="KK1250" s="307"/>
      <c r="KL1250" s="307"/>
      <c r="KM1250" s="307"/>
      <c r="KN1250" s="307"/>
      <c r="KO1250" s="307"/>
      <c r="KP1250" s="307"/>
      <c r="KQ1250" s="307"/>
      <c r="KR1250" s="307"/>
      <c r="KS1250" s="307"/>
      <c r="KT1250" s="307"/>
    </row>
    <row r="1251" spans="14:306" s="56" customFormat="1" ht="15" customHeight="1">
      <c r="N1251" s="410"/>
      <c r="O1251" s="410"/>
      <c r="P1251" s="311"/>
      <c r="Q1251" s="311"/>
      <c r="R1251" s="311"/>
      <c r="AJ1251" s="451">
        <v>144</v>
      </c>
      <c r="AK1251" s="449">
        <v>133</v>
      </c>
      <c r="AL1251" s="449">
        <v>99</v>
      </c>
      <c r="AM1251" s="450" t="s">
        <v>1298</v>
      </c>
      <c r="AN1251" s="456" t="s">
        <v>501</v>
      </c>
      <c r="CB1251" s="307"/>
      <c r="CC1251" s="307"/>
      <c r="CD1251" s="307"/>
      <c r="CE1251" s="307"/>
      <c r="CF1251" s="307"/>
      <c r="CG1251" s="307"/>
      <c r="CH1251" s="307"/>
      <c r="CI1251" s="307"/>
      <c r="CJ1251" s="307"/>
      <c r="CK1251" s="307"/>
      <c r="CL1251" s="307"/>
      <c r="CM1251" s="307"/>
      <c r="CN1251" s="307"/>
      <c r="CO1251" s="307"/>
      <c r="CP1251" s="307"/>
      <c r="CQ1251" s="307"/>
      <c r="CR1251" s="307"/>
      <c r="CS1251" s="307"/>
      <c r="CT1251" s="307"/>
      <c r="CU1251" s="307"/>
      <c r="CV1251" s="307"/>
      <c r="CW1251" s="307"/>
      <c r="CX1251" s="307"/>
      <c r="CY1251" s="307"/>
      <c r="CZ1251" s="307"/>
      <c r="DA1251" s="307"/>
      <c r="DB1251" s="307"/>
      <c r="DC1251" s="307"/>
      <c r="DD1251" s="307"/>
      <c r="DE1251" s="307"/>
      <c r="DF1251" s="307"/>
      <c r="DG1251" s="307"/>
      <c r="DH1251" s="307"/>
      <c r="DI1251" s="390"/>
      <c r="DJ1251" s="390"/>
      <c r="DK1251" s="307"/>
      <c r="DL1251" s="307"/>
      <c r="DM1251" s="307"/>
      <c r="DN1251" s="307"/>
      <c r="DO1251" s="307"/>
      <c r="DP1251" s="307"/>
      <c r="DQ1251" s="307"/>
      <c r="DR1251" s="307"/>
      <c r="DS1251" s="307"/>
      <c r="DT1251" s="307"/>
      <c r="DU1251" s="307"/>
      <c r="DV1251" s="307"/>
      <c r="DW1251" s="307"/>
      <c r="DX1251" s="307"/>
      <c r="DY1251" s="307"/>
      <c r="DZ1251" s="307"/>
      <c r="EA1251" s="307"/>
      <c r="EB1251" s="307"/>
      <c r="EC1251" s="307"/>
      <c r="ED1251" s="307"/>
      <c r="EE1251" s="307"/>
      <c r="EF1251" s="307"/>
      <c r="EG1251" s="307"/>
      <c r="EH1251" s="307"/>
      <c r="EI1251" s="307"/>
      <c r="EJ1251" s="307"/>
      <c r="EK1251" s="307"/>
      <c r="EL1251" s="307"/>
      <c r="EM1251" s="307"/>
      <c r="EN1251" s="307"/>
      <c r="EO1251" s="307"/>
      <c r="EP1251" s="307"/>
      <c r="EQ1251" s="307"/>
      <c r="ER1251" s="307"/>
      <c r="ES1251" s="307"/>
      <c r="ET1251" s="307"/>
      <c r="EU1251" s="390"/>
      <c r="EV1251" s="390"/>
      <c r="EW1251" s="307"/>
      <c r="EX1251" s="307"/>
      <c r="EY1251" s="307"/>
      <c r="EZ1251" s="307"/>
      <c r="FA1251" s="307"/>
      <c r="FB1251" s="307"/>
      <c r="FC1251" s="307"/>
      <c r="FD1251" s="307"/>
      <c r="FE1251" s="307"/>
      <c r="FF1251" s="307"/>
      <c r="FG1251" s="307"/>
      <c r="FH1251" s="307"/>
      <c r="FI1251" s="307"/>
      <c r="FJ1251" s="307"/>
      <c r="FK1251" s="307"/>
      <c r="FL1251" s="307"/>
      <c r="FM1251" s="307"/>
      <c r="FN1251" s="307"/>
      <c r="FO1251" s="307"/>
      <c r="FP1251" s="307"/>
      <c r="FQ1251" s="307"/>
      <c r="FR1251" s="307"/>
      <c r="FS1251" s="307"/>
      <c r="FT1251" s="307"/>
      <c r="FU1251" s="307"/>
      <c r="FV1251" s="307"/>
      <c r="FW1251" s="307"/>
      <c r="FX1251" s="307"/>
      <c r="FY1251" s="307"/>
      <c r="FZ1251" s="307"/>
      <c r="GA1251" s="307"/>
      <c r="GB1251" s="307"/>
      <c r="GC1251" s="307"/>
      <c r="GD1251" s="307"/>
      <c r="GE1251" s="307"/>
      <c r="GF1251" s="307"/>
      <c r="GG1251" s="307"/>
      <c r="GH1251" s="307"/>
      <c r="GI1251" s="307"/>
      <c r="GJ1251" s="307"/>
      <c r="GK1251" s="307"/>
      <c r="GL1251" s="307"/>
      <c r="GM1251" s="307"/>
      <c r="GN1251" s="307"/>
      <c r="GO1251" s="307"/>
      <c r="GP1251" s="307"/>
      <c r="GQ1251" s="307"/>
      <c r="GR1251" s="307"/>
      <c r="GS1251" s="307"/>
      <c r="GT1251" s="307"/>
      <c r="GU1251" s="307"/>
      <c r="GV1251" s="307"/>
      <c r="GW1251" s="307"/>
      <c r="GX1251" s="307"/>
      <c r="GY1251" s="307"/>
      <c r="GZ1251" s="307"/>
      <c r="HA1251" s="307"/>
      <c r="HB1251" s="307"/>
      <c r="HC1251" s="307"/>
      <c r="HD1251" s="307"/>
      <c r="HE1251" s="307"/>
      <c r="HF1251" s="307"/>
      <c r="HG1251" s="307"/>
      <c r="HH1251" s="307"/>
      <c r="HI1251" s="307"/>
      <c r="HJ1251" s="307"/>
      <c r="HK1251" s="307"/>
      <c r="HL1251" s="307"/>
      <c r="HM1251" s="307"/>
      <c r="HN1251" s="307"/>
      <c r="HO1251" s="307"/>
      <c r="HP1251" s="307"/>
      <c r="HQ1251" s="307"/>
      <c r="HR1251" s="307"/>
      <c r="HS1251" s="307"/>
      <c r="HT1251" s="307"/>
      <c r="HU1251" s="307"/>
      <c r="HV1251" s="307"/>
      <c r="HW1251" s="307"/>
      <c r="HX1251" s="307"/>
      <c r="HY1251" s="307"/>
      <c r="HZ1251" s="307"/>
      <c r="IA1251" s="307"/>
      <c r="IB1251" s="307"/>
      <c r="IC1251" s="307"/>
      <c r="ID1251" s="307"/>
      <c r="IE1251" s="307"/>
      <c r="IF1251" s="307"/>
      <c r="IG1251" s="307"/>
      <c r="IH1251" s="307"/>
      <c r="II1251" s="307"/>
      <c r="IJ1251" s="307"/>
      <c r="IK1251" s="307"/>
      <c r="IL1251" s="307"/>
      <c r="IM1251" s="307"/>
      <c r="IN1251" s="307"/>
      <c r="IO1251" s="307"/>
      <c r="IP1251" s="307"/>
      <c r="IQ1251" s="307"/>
      <c r="IR1251" s="307"/>
      <c r="IS1251" s="307"/>
      <c r="IT1251" s="307"/>
      <c r="IU1251" s="307"/>
      <c r="IV1251" s="307"/>
      <c r="IW1251" s="307"/>
      <c r="IX1251" s="307"/>
      <c r="IY1251" s="307"/>
      <c r="IZ1251" s="307"/>
      <c r="JA1251" s="307"/>
      <c r="JB1251" s="307"/>
      <c r="JC1251" s="307"/>
      <c r="JD1251" s="307"/>
      <c r="JE1251" s="307"/>
      <c r="JF1251" s="307"/>
      <c r="JG1251" s="307"/>
      <c r="JH1251" s="307"/>
      <c r="JI1251" s="307"/>
      <c r="JJ1251" s="307"/>
      <c r="JK1251" s="307"/>
      <c r="JL1251" s="307"/>
      <c r="JM1251" s="307"/>
      <c r="JN1251" s="307"/>
      <c r="JO1251" s="307"/>
      <c r="JP1251" s="307"/>
      <c r="JQ1251" s="307"/>
      <c r="JR1251" s="307"/>
      <c r="JS1251" s="307"/>
      <c r="JT1251" s="307"/>
      <c r="JU1251" s="307"/>
      <c r="JV1251" s="307"/>
      <c r="JW1251" s="307"/>
      <c r="JX1251" s="307"/>
      <c r="JY1251" s="307"/>
      <c r="JZ1251" s="307"/>
      <c r="KA1251" s="307"/>
      <c r="KB1251" s="307"/>
      <c r="KC1251" s="307"/>
      <c r="KD1251" s="307"/>
      <c r="KE1251" s="307"/>
      <c r="KF1251" s="307"/>
      <c r="KG1251" s="307"/>
      <c r="KH1251" s="307"/>
      <c r="KI1251" s="307"/>
      <c r="KJ1251" s="307"/>
      <c r="KK1251" s="307"/>
      <c r="KL1251" s="307"/>
      <c r="KM1251" s="307"/>
      <c r="KN1251" s="307"/>
      <c r="KO1251" s="307"/>
      <c r="KP1251" s="307"/>
      <c r="KQ1251" s="307"/>
      <c r="KR1251" s="307"/>
      <c r="KS1251" s="307"/>
      <c r="KT1251" s="307"/>
    </row>
    <row r="1252" spans="14:306" s="56" customFormat="1" ht="15" customHeight="1">
      <c r="N1252" s="410"/>
      <c r="O1252" s="410"/>
      <c r="P1252" s="311"/>
      <c r="Q1252" s="311"/>
      <c r="R1252" s="311"/>
      <c r="AJ1252" s="451">
        <v>145</v>
      </c>
      <c r="AK1252" s="449">
        <v>134</v>
      </c>
      <c r="AL1252" s="449">
        <v>99</v>
      </c>
      <c r="AM1252" s="450" t="s">
        <v>1299</v>
      </c>
      <c r="AN1252" s="450" t="s">
        <v>444</v>
      </c>
      <c r="CB1252" s="307"/>
      <c r="CC1252" s="307"/>
      <c r="CD1252" s="307"/>
      <c r="CE1252" s="307"/>
      <c r="CF1252" s="307"/>
      <c r="CG1252" s="307"/>
      <c r="CH1252" s="307"/>
      <c r="CI1252" s="307"/>
      <c r="CJ1252" s="307"/>
      <c r="CK1252" s="307"/>
      <c r="CL1252" s="307"/>
      <c r="CM1252" s="307"/>
      <c r="CN1252" s="307"/>
      <c r="CO1252" s="307"/>
      <c r="CP1252" s="307"/>
      <c r="CQ1252" s="307"/>
      <c r="CR1252" s="307"/>
      <c r="CS1252" s="307"/>
      <c r="CT1252" s="307"/>
      <c r="CU1252" s="307"/>
      <c r="CV1252" s="307"/>
      <c r="CW1252" s="307"/>
      <c r="CX1252" s="307"/>
      <c r="CY1252" s="307"/>
      <c r="CZ1252" s="307"/>
      <c r="DA1252" s="307"/>
      <c r="DB1252" s="307"/>
      <c r="DC1252" s="307"/>
      <c r="DD1252" s="307"/>
      <c r="DE1252" s="307"/>
      <c r="DF1252" s="307"/>
      <c r="DG1252" s="307"/>
      <c r="DH1252" s="307"/>
      <c r="DI1252" s="390"/>
      <c r="DJ1252" s="390"/>
      <c r="DK1252" s="307"/>
      <c r="DL1252" s="307"/>
      <c r="DM1252" s="307"/>
      <c r="DN1252" s="307"/>
      <c r="DO1252" s="307"/>
      <c r="DP1252" s="307"/>
      <c r="DQ1252" s="307"/>
      <c r="DR1252" s="307"/>
      <c r="DS1252" s="307"/>
      <c r="DT1252" s="307"/>
      <c r="DU1252" s="307"/>
      <c r="DV1252" s="307"/>
      <c r="DW1252" s="307"/>
      <c r="DX1252" s="307"/>
      <c r="DY1252" s="307"/>
      <c r="DZ1252" s="307"/>
      <c r="EA1252" s="307"/>
      <c r="EB1252" s="307"/>
      <c r="EC1252" s="307"/>
      <c r="ED1252" s="307"/>
      <c r="EE1252" s="307"/>
      <c r="EF1252" s="307"/>
      <c r="EG1252" s="307"/>
      <c r="EH1252" s="307"/>
      <c r="EI1252" s="307"/>
      <c r="EJ1252" s="307"/>
      <c r="EK1252" s="307"/>
      <c r="EL1252" s="307"/>
      <c r="EM1252" s="307"/>
      <c r="EN1252" s="307"/>
      <c r="EO1252" s="307"/>
      <c r="EP1252" s="307"/>
      <c r="EQ1252" s="307"/>
      <c r="ER1252" s="307"/>
      <c r="ES1252" s="307"/>
      <c r="ET1252" s="307"/>
      <c r="EU1252" s="390"/>
      <c r="EV1252" s="390"/>
      <c r="EW1252" s="307"/>
      <c r="EX1252" s="307"/>
      <c r="EY1252" s="307"/>
      <c r="EZ1252" s="307"/>
      <c r="FA1252" s="307"/>
      <c r="FB1252" s="307"/>
      <c r="FC1252" s="307"/>
      <c r="FD1252" s="307"/>
      <c r="FE1252" s="307"/>
      <c r="FF1252" s="307"/>
      <c r="FG1252" s="307"/>
      <c r="FH1252" s="307"/>
      <c r="FI1252" s="307"/>
      <c r="FJ1252" s="307"/>
      <c r="FK1252" s="307"/>
      <c r="FL1252" s="307"/>
      <c r="FM1252" s="307"/>
      <c r="FN1252" s="307"/>
      <c r="FO1252" s="307"/>
      <c r="FP1252" s="307"/>
      <c r="FQ1252" s="307"/>
      <c r="FR1252" s="307"/>
      <c r="FS1252" s="307"/>
      <c r="FT1252" s="307"/>
      <c r="FU1252" s="307"/>
      <c r="FV1252" s="307"/>
      <c r="FW1252" s="307"/>
      <c r="FX1252" s="307"/>
      <c r="FY1252" s="307"/>
      <c r="FZ1252" s="307"/>
      <c r="GA1252" s="307"/>
      <c r="GB1252" s="307"/>
      <c r="GC1252" s="307"/>
      <c r="GD1252" s="307"/>
      <c r="GE1252" s="307"/>
      <c r="GF1252" s="307"/>
      <c r="GG1252" s="307"/>
      <c r="GH1252" s="307"/>
      <c r="GI1252" s="307"/>
      <c r="GJ1252" s="307"/>
      <c r="GK1252" s="307"/>
      <c r="GL1252" s="307"/>
      <c r="GM1252" s="307"/>
      <c r="GN1252" s="307"/>
      <c r="GO1252" s="307"/>
      <c r="GP1252" s="307"/>
      <c r="GQ1252" s="307"/>
      <c r="GR1252" s="307"/>
      <c r="GS1252" s="307"/>
      <c r="GT1252" s="307"/>
      <c r="GU1252" s="307"/>
      <c r="GV1252" s="307"/>
      <c r="GW1252" s="307"/>
      <c r="GX1252" s="307"/>
      <c r="GY1252" s="307"/>
      <c r="GZ1252" s="307"/>
      <c r="HA1252" s="307"/>
      <c r="HB1252" s="307"/>
      <c r="HC1252" s="307"/>
      <c r="HD1252" s="307"/>
      <c r="HE1252" s="307"/>
      <c r="HF1252" s="307"/>
      <c r="HG1252" s="307"/>
      <c r="HH1252" s="307"/>
      <c r="HI1252" s="307"/>
      <c r="HJ1252" s="307"/>
      <c r="HK1252" s="307"/>
      <c r="HL1252" s="307"/>
      <c r="HM1252" s="307"/>
      <c r="HN1252" s="307"/>
      <c r="HO1252" s="307"/>
      <c r="HP1252" s="307"/>
      <c r="HQ1252" s="307"/>
      <c r="HR1252" s="307"/>
      <c r="HS1252" s="307"/>
      <c r="HT1252" s="307"/>
      <c r="HU1252" s="307"/>
      <c r="HV1252" s="307"/>
      <c r="HW1252" s="307"/>
      <c r="HX1252" s="307"/>
      <c r="HY1252" s="307"/>
      <c r="HZ1252" s="307"/>
      <c r="IA1252" s="307"/>
      <c r="IB1252" s="307"/>
      <c r="IC1252" s="307"/>
      <c r="ID1252" s="307"/>
      <c r="IE1252" s="307"/>
      <c r="IF1252" s="307"/>
      <c r="IG1252" s="307"/>
      <c r="IH1252" s="307"/>
      <c r="II1252" s="307"/>
      <c r="IJ1252" s="307"/>
      <c r="IK1252" s="307"/>
      <c r="IL1252" s="307"/>
      <c r="IM1252" s="307"/>
      <c r="IN1252" s="307"/>
      <c r="IO1252" s="307"/>
      <c r="IP1252" s="307"/>
      <c r="IQ1252" s="307"/>
      <c r="IR1252" s="307"/>
      <c r="IS1252" s="307"/>
      <c r="IT1252" s="307"/>
      <c r="IU1252" s="307"/>
      <c r="IV1252" s="307"/>
      <c r="IW1252" s="307"/>
      <c r="IX1252" s="307"/>
      <c r="IY1252" s="307"/>
      <c r="IZ1252" s="307"/>
      <c r="JA1252" s="307"/>
      <c r="JB1252" s="307"/>
      <c r="JC1252" s="307"/>
      <c r="JD1252" s="307"/>
      <c r="JE1252" s="307"/>
      <c r="JF1252" s="307"/>
      <c r="JG1252" s="307"/>
      <c r="JH1252" s="307"/>
      <c r="JI1252" s="307"/>
      <c r="JJ1252" s="307"/>
      <c r="JK1252" s="307"/>
      <c r="JL1252" s="307"/>
      <c r="JM1252" s="307"/>
      <c r="JN1252" s="307"/>
      <c r="JO1252" s="307"/>
      <c r="JP1252" s="307"/>
      <c r="JQ1252" s="307"/>
      <c r="JR1252" s="307"/>
      <c r="JS1252" s="307"/>
      <c r="JT1252" s="307"/>
      <c r="JU1252" s="307"/>
      <c r="JV1252" s="307"/>
      <c r="JW1252" s="307"/>
      <c r="JX1252" s="307"/>
      <c r="JY1252" s="307"/>
      <c r="JZ1252" s="307"/>
      <c r="KA1252" s="307"/>
      <c r="KB1252" s="307"/>
      <c r="KC1252" s="307"/>
      <c r="KD1252" s="307"/>
      <c r="KE1252" s="307"/>
      <c r="KF1252" s="307"/>
      <c r="KG1252" s="307"/>
      <c r="KH1252" s="307"/>
      <c r="KI1252" s="307"/>
      <c r="KJ1252" s="307"/>
      <c r="KK1252" s="307"/>
      <c r="KL1252" s="307"/>
      <c r="KM1252" s="307"/>
      <c r="KN1252" s="307"/>
      <c r="KO1252" s="307"/>
      <c r="KP1252" s="307"/>
      <c r="KQ1252" s="307"/>
      <c r="KR1252" s="307"/>
      <c r="KS1252" s="307"/>
      <c r="KT1252" s="307"/>
    </row>
    <row r="1253" spans="14:306" s="56" customFormat="1" ht="15" customHeight="1">
      <c r="N1253" s="410"/>
      <c r="O1253" s="410"/>
      <c r="P1253" s="311"/>
      <c r="Q1253" s="311"/>
      <c r="R1253" s="311"/>
      <c r="AJ1253" s="451">
        <v>146</v>
      </c>
      <c r="AK1253" s="449">
        <v>134</v>
      </c>
      <c r="AL1253" s="449">
        <v>99</v>
      </c>
      <c r="AM1253" s="450" t="s">
        <v>1299</v>
      </c>
      <c r="AN1253" s="450" t="s">
        <v>444</v>
      </c>
      <c r="CB1253" s="307"/>
      <c r="CC1253" s="307"/>
      <c r="CD1253" s="307"/>
      <c r="CE1253" s="307"/>
      <c r="CF1253" s="307"/>
      <c r="CG1253" s="307"/>
      <c r="CH1253" s="307"/>
      <c r="CI1253" s="307"/>
      <c r="CJ1253" s="307"/>
      <c r="CK1253" s="307"/>
      <c r="CL1253" s="307"/>
      <c r="CM1253" s="307"/>
      <c r="CN1253" s="307"/>
      <c r="CO1253" s="307"/>
      <c r="CP1253" s="307"/>
      <c r="CQ1253" s="307"/>
      <c r="CR1253" s="307"/>
      <c r="CS1253" s="307"/>
      <c r="CT1253" s="307"/>
      <c r="CU1253" s="307"/>
      <c r="CV1253" s="307"/>
      <c r="CW1253" s="307"/>
      <c r="CX1253" s="307"/>
      <c r="CY1253" s="307"/>
      <c r="CZ1253" s="307"/>
      <c r="DA1253" s="307"/>
      <c r="DB1253" s="307"/>
      <c r="DC1253" s="307"/>
      <c r="DD1253" s="307"/>
      <c r="DE1253" s="307"/>
      <c r="DF1253" s="307"/>
      <c r="DG1253" s="307"/>
      <c r="DH1253" s="307"/>
      <c r="DI1253" s="390"/>
      <c r="DJ1253" s="390"/>
      <c r="DK1253" s="307"/>
      <c r="DL1253" s="307"/>
      <c r="DM1253" s="307"/>
      <c r="DN1253" s="307"/>
      <c r="DO1253" s="307"/>
      <c r="DP1253" s="307"/>
      <c r="DQ1253" s="307"/>
      <c r="DR1253" s="307"/>
      <c r="DS1253" s="307"/>
      <c r="DT1253" s="307"/>
      <c r="DU1253" s="307"/>
      <c r="DV1253" s="307"/>
      <c r="DW1253" s="307"/>
      <c r="DX1253" s="307"/>
      <c r="DY1253" s="307"/>
      <c r="DZ1253" s="307"/>
      <c r="EA1253" s="307"/>
      <c r="EB1253" s="307"/>
      <c r="EC1253" s="307"/>
      <c r="ED1253" s="307"/>
      <c r="EE1253" s="307"/>
      <c r="EF1253" s="307"/>
      <c r="EG1253" s="307"/>
      <c r="EH1253" s="307"/>
      <c r="EI1253" s="307"/>
      <c r="EJ1253" s="307"/>
      <c r="EK1253" s="307"/>
      <c r="EL1253" s="307"/>
      <c r="EM1253" s="307"/>
      <c r="EN1253" s="307"/>
      <c r="EO1253" s="307"/>
      <c r="EP1253" s="307"/>
      <c r="EQ1253" s="307"/>
      <c r="ER1253" s="307"/>
      <c r="ES1253" s="307"/>
      <c r="ET1253" s="307"/>
      <c r="EU1253" s="390"/>
      <c r="EV1253" s="390"/>
      <c r="EW1253" s="307"/>
      <c r="EX1253" s="307"/>
      <c r="EY1253" s="307"/>
      <c r="EZ1253" s="307"/>
      <c r="FA1253" s="307"/>
      <c r="FB1253" s="307"/>
      <c r="FC1253" s="307"/>
      <c r="FD1253" s="307"/>
      <c r="FE1253" s="307"/>
      <c r="FF1253" s="307"/>
      <c r="FG1253" s="307"/>
      <c r="FH1253" s="307"/>
      <c r="FI1253" s="307"/>
      <c r="FJ1253" s="307"/>
      <c r="FK1253" s="307"/>
      <c r="FL1253" s="307"/>
      <c r="FM1253" s="307"/>
      <c r="FN1253" s="307"/>
      <c r="FO1253" s="307"/>
      <c r="FP1253" s="307"/>
      <c r="FQ1253" s="307"/>
      <c r="FR1253" s="307"/>
      <c r="FS1253" s="307"/>
      <c r="FT1253" s="307"/>
      <c r="FU1253" s="307"/>
      <c r="FV1253" s="307"/>
      <c r="FW1253" s="307"/>
      <c r="FX1253" s="307"/>
      <c r="FY1253" s="307"/>
      <c r="FZ1253" s="307"/>
      <c r="GA1253" s="307"/>
      <c r="GB1253" s="307"/>
      <c r="GC1253" s="307"/>
      <c r="GD1253" s="307"/>
      <c r="GE1253" s="307"/>
      <c r="GF1253" s="307"/>
      <c r="GG1253" s="307"/>
      <c r="GH1253" s="307"/>
      <c r="GI1253" s="307"/>
      <c r="GJ1253" s="307"/>
      <c r="GK1253" s="307"/>
      <c r="GL1253" s="307"/>
      <c r="GM1253" s="307"/>
      <c r="GN1253" s="307"/>
      <c r="GO1253" s="307"/>
      <c r="GP1253" s="307"/>
      <c r="GQ1253" s="307"/>
      <c r="GR1253" s="307"/>
      <c r="GS1253" s="307"/>
      <c r="GT1253" s="307"/>
      <c r="GU1253" s="307"/>
      <c r="GV1253" s="307"/>
      <c r="GW1253" s="307"/>
      <c r="GX1253" s="307"/>
      <c r="GY1253" s="307"/>
      <c r="GZ1253" s="307"/>
      <c r="HA1253" s="307"/>
      <c r="HB1253" s="307"/>
      <c r="HC1253" s="307"/>
      <c r="HD1253" s="307"/>
      <c r="HE1253" s="307"/>
      <c r="HF1253" s="307"/>
      <c r="HG1253" s="307"/>
      <c r="HH1253" s="307"/>
      <c r="HI1253" s="307"/>
      <c r="HJ1253" s="307"/>
      <c r="HK1253" s="307"/>
      <c r="HL1253" s="307"/>
      <c r="HM1253" s="307"/>
      <c r="HN1253" s="307"/>
      <c r="HO1253" s="307"/>
      <c r="HP1253" s="307"/>
      <c r="HQ1253" s="307"/>
      <c r="HR1253" s="307"/>
      <c r="HS1253" s="307"/>
      <c r="HT1253" s="307"/>
      <c r="HU1253" s="307"/>
      <c r="HV1253" s="307"/>
      <c r="HW1253" s="307"/>
      <c r="HX1253" s="307"/>
      <c r="HY1253" s="307"/>
      <c r="HZ1253" s="307"/>
      <c r="IA1253" s="307"/>
      <c r="IB1253" s="307"/>
      <c r="IC1253" s="307"/>
      <c r="ID1253" s="307"/>
      <c r="IE1253" s="307"/>
      <c r="IF1253" s="307"/>
      <c r="IG1253" s="307"/>
      <c r="IH1253" s="307"/>
      <c r="II1253" s="307"/>
      <c r="IJ1253" s="307"/>
      <c r="IK1253" s="307"/>
      <c r="IL1253" s="307"/>
      <c r="IM1253" s="307"/>
      <c r="IN1253" s="307"/>
      <c r="IO1253" s="307"/>
      <c r="IP1253" s="307"/>
      <c r="IQ1253" s="307"/>
      <c r="IR1253" s="307"/>
      <c r="IS1253" s="307"/>
      <c r="IT1253" s="307"/>
      <c r="IU1253" s="307"/>
      <c r="IV1253" s="307"/>
      <c r="IW1253" s="307"/>
      <c r="IX1253" s="307"/>
      <c r="IY1253" s="307"/>
      <c r="IZ1253" s="307"/>
      <c r="JA1253" s="307"/>
      <c r="JB1253" s="307"/>
      <c r="JC1253" s="307"/>
      <c r="JD1253" s="307"/>
      <c r="JE1253" s="307"/>
      <c r="JF1253" s="307"/>
      <c r="JG1253" s="307"/>
      <c r="JH1253" s="307"/>
      <c r="JI1253" s="307"/>
      <c r="JJ1253" s="307"/>
      <c r="JK1253" s="307"/>
      <c r="JL1253" s="307"/>
      <c r="JM1253" s="307"/>
      <c r="JN1253" s="307"/>
      <c r="JO1253" s="307"/>
      <c r="JP1253" s="307"/>
      <c r="JQ1253" s="307"/>
      <c r="JR1253" s="307"/>
      <c r="JS1253" s="307"/>
      <c r="JT1253" s="307"/>
      <c r="JU1253" s="307"/>
      <c r="JV1253" s="307"/>
      <c r="JW1253" s="307"/>
      <c r="JX1253" s="307"/>
      <c r="JY1253" s="307"/>
      <c r="JZ1253" s="307"/>
      <c r="KA1253" s="307"/>
      <c r="KB1253" s="307"/>
      <c r="KC1253" s="307"/>
      <c r="KD1253" s="307"/>
      <c r="KE1253" s="307"/>
      <c r="KF1253" s="307"/>
      <c r="KG1253" s="307"/>
      <c r="KH1253" s="307"/>
      <c r="KI1253" s="307"/>
      <c r="KJ1253" s="307"/>
      <c r="KK1253" s="307"/>
      <c r="KL1253" s="307"/>
      <c r="KM1253" s="307"/>
      <c r="KN1253" s="307"/>
      <c r="KO1253" s="307"/>
      <c r="KP1253" s="307"/>
      <c r="KQ1253" s="307"/>
      <c r="KR1253" s="307"/>
      <c r="KS1253" s="307"/>
      <c r="KT1253" s="307"/>
    </row>
    <row r="1254" spans="14:306" s="56" customFormat="1" ht="15" customHeight="1">
      <c r="N1254" s="410"/>
      <c r="O1254" s="410"/>
      <c r="P1254" s="311"/>
      <c r="Q1254" s="311"/>
      <c r="R1254" s="311"/>
      <c r="AJ1254" s="451">
        <v>147</v>
      </c>
      <c r="AK1254" s="449">
        <v>135</v>
      </c>
      <c r="AL1254" s="449">
        <v>99</v>
      </c>
      <c r="AM1254" s="450" t="s">
        <v>1300</v>
      </c>
      <c r="AN1254" s="450" t="s">
        <v>445</v>
      </c>
      <c r="CB1254" s="307"/>
      <c r="CC1254" s="307"/>
      <c r="CD1254" s="307"/>
      <c r="CE1254" s="307"/>
      <c r="CF1254" s="307"/>
      <c r="CG1254" s="307"/>
      <c r="CH1254" s="307"/>
      <c r="CI1254" s="307"/>
      <c r="CJ1254" s="307"/>
      <c r="CK1254" s="307"/>
      <c r="CL1254" s="307"/>
      <c r="CM1254" s="307"/>
      <c r="CN1254" s="307"/>
      <c r="CO1254" s="307"/>
      <c r="CP1254" s="307"/>
      <c r="CQ1254" s="307"/>
      <c r="CR1254" s="307"/>
      <c r="CS1254" s="307"/>
      <c r="CT1254" s="307"/>
      <c r="CU1254" s="307"/>
      <c r="CV1254" s="307"/>
      <c r="CW1254" s="307"/>
      <c r="CX1254" s="307"/>
      <c r="CY1254" s="307"/>
      <c r="CZ1254" s="307"/>
      <c r="DA1254" s="307"/>
      <c r="DB1254" s="307"/>
      <c r="DC1254" s="307"/>
      <c r="DD1254" s="307"/>
      <c r="DE1254" s="307"/>
      <c r="DF1254" s="307"/>
      <c r="DG1254" s="307"/>
      <c r="DH1254" s="307"/>
      <c r="DI1254" s="390"/>
      <c r="DJ1254" s="390"/>
      <c r="DK1254" s="307"/>
      <c r="DL1254" s="307"/>
      <c r="DM1254" s="307"/>
      <c r="DN1254" s="307"/>
      <c r="DO1254" s="307"/>
      <c r="DP1254" s="307"/>
      <c r="DQ1254" s="307"/>
      <c r="DR1254" s="307"/>
      <c r="DS1254" s="307"/>
      <c r="DT1254" s="307"/>
      <c r="DU1254" s="307"/>
      <c r="DV1254" s="307"/>
      <c r="DW1254" s="307"/>
      <c r="DX1254" s="307"/>
      <c r="DY1254" s="307"/>
      <c r="DZ1254" s="307"/>
      <c r="EA1254" s="307"/>
      <c r="EB1254" s="307"/>
      <c r="EC1254" s="307"/>
      <c r="ED1254" s="307"/>
      <c r="EE1254" s="307"/>
      <c r="EF1254" s="307"/>
      <c r="EG1254" s="307"/>
      <c r="EH1254" s="307"/>
      <c r="EI1254" s="307"/>
      <c r="EJ1254" s="307"/>
      <c r="EK1254" s="307"/>
      <c r="EL1254" s="307"/>
      <c r="EM1254" s="307"/>
      <c r="EN1254" s="307"/>
      <c r="EO1254" s="307"/>
      <c r="EP1254" s="307"/>
      <c r="EQ1254" s="307"/>
      <c r="ER1254" s="307"/>
      <c r="ES1254" s="307"/>
      <c r="ET1254" s="307"/>
      <c r="EU1254" s="390"/>
      <c r="EV1254" s="390"/>
      <c r="EW1254" s="307"/>
      <c r="EX1254" s="307"/>
      <c r="EY1254" s="307"/>
      <c r="EZ1254" s="307"/>
      <c r="FA1254" s="307"/>
      <c r="FB1254" s="307"/>
      <c r="FC1254" s="307"/>
      <c r="FD1254" s="307"/>
      <c r="FE1254" s="307"/>
      <c r="FF1254" s="307"/>
      <c r="FG1254" s="307"/>
      <c r="FH1254" s="307"/>
      <c r="FI1254" s="307"/>
      <c r="FJ1254" s="307"/>
      <c r="FK1254" s="307"/>
      <c r="FL1254" s="307"/>
      <c r="FM1254" s="307"/>
      <c r="FN1254" s="307"/>
      <c r="FO1254" s="307"/>
      <c r="FP1254" s="307"/>
      <c r="FQ1254" s="307"/>
      <c r="FR1254" s="307"/>
      <c r="FS1254" s="307"/>
      <c r="FT1254" s="307"/>
      <c r="FU1254" s="307"/>
      <c r="FV1254" s="307"/>
      <c r="FW1254" s="307"/>
      <c r="FX1254" s="307"/>
      <c r="FY1254" s="307"/>
      <c r="FZ1254" s="307"/>
      <c r="GA1254" s="307"/>
      <c r="GB1254" s="307"/>
      <c r="GC1254" s="307"/>
      <c r="GD1254" s="307"/>
      <c r="GE1254" s="307"/>
      <c r="GF1254" s="307"/>
      <c r="GG1254" s="307"/>
      <c r="GH1254" s="307"/>
      <c r="GI1254" s="307"/>
      <c r="GJ1254" s="307"/>
      <c r="GK1254" s="307"/>
      <c r="GL1254" s="307"/>
      <c r="GM1254" s="307"/>
      <c r="GN1254" s="307"/>
      <c r="GO1254" s="307"/>
      <c r="GP1254" s="307"/>
      <c r="GQ1254" s="307"/>
      <c r="GR1254" s="307"/>
      <c r="GS1254" s="307"/>
      <c r="GT1254" s="307"/>
      <c r="GU1254" s="307"/>
      <c r="GV1254" s="307"/>
      <c r="GW1254" s="307"/>
      <c r="GX1254" s="307"/>
      <c r="GY1254" s="307"/>
      <c r="GZ1254" s="307"/>
      <c r="HA1254" s="307"/>
      <c r="HB1254" s="307"/>
      <c r="HC1254" s="307"/>
      <c r="HD1254" s="307"/>
      <c r="HE1254" s="307"/>
      <c r="HF1254" s="307"/>
      <c r="HG1254" s="307"/>
      <c r="HH1254" s="307"/>
      <c r="HI1254" s="307"/>
      <c r="HJ1254" s="307"/>
      <c r="HK1254" s="307"/>
      <c r="HL1254" s="307"/>
      <c r="HM1254" s="307"/>
      <c r="HN1254" s="307"/>
      <c r="HO1254" s="307"/>
      <c r="HP1254" s="307"/>
      <c r="HQ1254" s="307"/>
      <c r="HR1254" s="307"/>
      <c r="HS1254" s="307"/>
      <c r="HT1254" s="307"/>
      <c r="HU1254" s="307"/>
      <c r="HV1254" s="307"/>
      <c r="HW1254" s="307"/>
      <c r="HX1254" s="307"/>
      <c r="HY1254" s="307"/>
      <c r="HZ1254" s="307"/>
      <c r="IA1254" s="307"/>
      <c r="IB1254" s="307"/>
      <c r="IC1254" s="307"/>
      <c r="ID1254" s="307"/>
      <c r="IE1254" s="307"/>
      <c r="IF1254" s="307"/>
      <c r="IG1254" s="307"/>
      <c r="IH1254" s="307"/>
      <c r="II1254" s="307"/>
      <c r="IJ1254" s="307"/>
      <c r="IK1254" s="307"/>
      <c r="IL1254" s="307"/>
      <c r="IM1254" s="307"/>
      <c r="IN1254" s="307"/>
      <c r="IO1254" s="307"/>
      <c r="IP1254" s="307"/>
      <c r="IQ1254" s="307"/>
      <c r="IR1254" s="307"/>
      <c r="IS1254" s="307"/>
      <c r="IT1254" s="307"/>
      <c r="IU1254" s="307"/>
      <c r="IV1254" s="307"/>
      <c r="IW1254" s="307"/>
      <c r="IX1254" s="307"/>
      <c r="IY1254" s="307"/>
      <c r="IZ1254" s="307"/>
      <c r="JA1254" s="307"/>
      <c r="JB1254" s="307"/>
      <c r="JC1254" s="307"/>
      <c r="JD1254" s="307"/>
      <c r="JE1254" s="307"/>
      <c r="JF1254" s="307"/>
      <c r="JG1254" s="307"/>
      <c r="JH1254" s="307"/>
      <c r="JI1254" s="307"/>
      <c r="JJ1254" s="307"/>
      <c r="JK1254" s="307"/>
      <c r="JL1254" s="307"/>
      <c r="JM1254" s="307"/>
      <c r="JN1254" s="307"/>
      <c r="JO1254" s="307"/>
      <c r="JP1254" s="307"/>
      <c r="JQ1254" s="307"/>
      <c r="JR1254" s="307"/>
      <c r="JS1254" s="307"/>
      <c r="JT1254" s="307"/>
      <c r="JU1254" s="307"/>
      <c r="JV1254" s="307"/>
      <c r="JW1254" s="307"/>
      <c r="JX1254" s="307"/>
      <c r="JY1254" s="307"/>
      <c r="JZ1254" s="307"/>
      <c r="KA1254" s="307"/>
      <c r="KB1254" s="307"/>
      <c r="KC1254" s="307"/>
      <c r="KD1254" s="307"/>
      <c r="KE1254" s="307"/>
      <c r="KF1254" s="307"/>
      <c r="KG1254" s="307"/>
      <c r="KH1254" s="307"/>
      <c r="KI1254" s="307"/>
      <c r="KJ1254" s="307"/>
      <c r="KK1254" s="307"/>
      <c r="KL1254" s="307"/>
      <c r="KM1254" s="307"/>
      <c r="KN1254" s="307"/>
      <c r="KO1254" s="307"/>
      <c r="KP1254" s="307"/>
      <c r="KQ1254" s="307"/>
      <c r="KR1254" s="307"/>
      <c r="KS1254" s="307"/>
      <c r="KT1254" s="307"/>
    </row>
    <row r="1255" spans="14:306" s="56" customFormat="1" ht="15" customHeight="1">
      <c r="N1255" s="410"/>
      <c r="O1255" s="410"/>
      <c r="P1255" s="311"/>
      <c r="Q1255" s="311"/>
      <c r="R1255" s="311"/>
      <c r="AJ1255" s="451">
        <v>148</v>
      </c>
      <c r="AK1255" s="449">
        <v>136</v>
      </c>
      <c r="AL1255" s="449">
        <v>99</v>
      </c>
      <c r="AM1255" s="450" t="s">
        <v>1301</v>
      </c>
      <c r="AN1255" s="450" t="s">
        <v>446</v>
      </c>
      <c r="CB1255" s="307"/>
      <c r="CC1255" s="307"/>
      <c r="CD1255" s="307"/>
      <c r="CE1255" s="307"/>
      <c r="CF1255" s="307"/>
      <c r="CG1255" s="307"/>
      <c r="CH1255" s="307"/>
      <c r="CI1255" s="307"/>
      <c r="CJ1255" s="307"/>
      <c r="CK1255" s="307"/>
      <c r="CL1255" s="307"/>
      <c r="CM1255" s="307"/>
      <c r="CN1255" s="307"/>
      <c r="CO1255" s="307"/>
      <c r="CP1255" s="307"/>
      <c r="CQ1255" s="307"/>
      <c r="CR1255" s="307"/>
      <c r="CS1255" s="307"/>
      <c r="CT1255" s="307"/>
      <c r="CU1255" s="307"/>
      <c r="CV1255" s="307"/>
      <c r="CW1255" s="307"/>
      <c r="CX1255" s="307"/>
      <c r="CY1255" s="307"/>
      <c r="CZ1255" s="307"/>
      <c r="DA1255" s="307"/>
      <c r="DB1255" s="307"/>
      <c r="DC1255" s="307"/>
      <c r="DD1255" s="307"/>
      <c r="DE1255" s="307"/>
      <c r="DF1255" s="307"/>
      <c r="DG1255" s="307"/>
      <c r="DH1255" s="307"/>
      <c r="DI1255" s="390"/>
      <c r="DJ1255" s="390"/>
      <c r="DK1255" s="307"/>
      <c r="DL1255" s="307"/>
      <c r="DM1255" s="307"/>
      <c r="DN1255" s="307"/>
      <c r="DO1255" s="307"/>
      <c r="DP1255" s="307"/>
      <c r="DQ1255" s="307"/>
      <c r="DR1255" s="307"/>
      <c r="DS1255" s="307"/>
      <c r="DT1255" s="307"/>
      <c r="DU1255" s="307"/>
      <c r="DV1255" s="307"/>
      <c r="DW1255" s="307"/>
      <c r="DX1255" s="307"/>
      <c r="DY1255" s="307"/>
      <c r="DZ1255" s="307"/>
      <c r="EA1255" s="307"/>
      <c r="EB1255" s="307"/>
      <c r="EC1255" s="307"/>
      <c r="ED1255" s="307"/>
      <c r="EE1255" s="307"/>
      <c r="EF1255" s="307"/>
      <c r="EG1255" s="307"/>
      <c r="EH1255" s="307"/>
      <c r="EI1255" s="307"/>
      <c r="EJ1255" s="307"/>
      <c r="EK1255" s="307"/>
      <c r="EL1255" s="307"/>
      <c r="EM1255" s="307"/>
      <c r="EN1255" s="307"/>
      <c r="EO1255" s="307"/>
      <c r="EP1255" s="307"/>
      <c r="EQ1255" s="307"/>
      <c r="ER1255" s="307"/>
      <c r="ES1255" s="307"/>
      <c r="ET1255" s="307"/>
      <c r="EU1255" s="390"/>
      <c r="EV1255" s="390"/>
      <c r="EW1255" s="307"/>
      <c r="EX1255" s="307"/>
      <c r="EY1255" s="307"/>
      <c r="EZ1255" s="307"/>
      <c r="FA1255" s="307"/>
      <c r="FB1255" s="307"/>
      <c r="FC1255" s="307"/>
      <c r="FD1255" s="307"/>
      <c r="FE1255" s="307"/>
      <c r="FF1255" s="307"/>
      <c r="FG1255" s="307"/>
      <c r="FH1255" s="307"/>
      <c r="FI1255" s="307"/>
      <c r="FJ1255" s="307"/>
      <c r="FK1255" s="307"/>
      <c r="FL1255" s="307"/>
      <c r="FM1255" s="307"/>
      <c r="FN1255" s="307"/>
      <c r="FO1255" s="307"/>
      <c r="FP1255" s="307"/>
      <c r="FQ1255" s="307"/>
      <c r="FR1255" s="307"/>
      <c r="FS1255" s="307"/>
      <c r="FT1255" s="307"/>
      <c r="FU1255" s="307"/>
      <c r="FV1255" s="307"/>
      <c r="FW1255" s="307"/>
      <c r="FX1255" s="307"/>
      <c r="FY1255" s="307"/>
      <c r="FZ1255" s="307"/>
      <c r="GA1255" s="307"/>
      <c r="GB1255" s="307"/>
      <c r="GC1255" s="307"/>
      <c r="GD1255" s="307"/>
      <c r="GE1255" s="307"/>
      <c r="GF1255" s="307"/>
      <c r="GG1255" s="307"/>
      <c r="GH1255" s="307"/>
      <c r="GI1255" s="307"/>
      <c r="GJ1255" s="307"/>
      <c r="GK1255" s="307"/>
      <c r="GL1255" s="307"/>
      <c r="GM1255" s="307"/>
      <c r="GN1255" s="307"/>
      <c r="GO1255" s="307"/>
      <c r="GP1255" s="307"/>
      <c r="GQ1255" s="307"/>
      <c r="GR1255" s="307"/>
      <c r="GS1255" s="307"/>
      <c r="GT1255" s="307"/>
      <c r="GU1255" s="307"/>
      <c r="GV1255" s="307"/>
      <c r="GW1255" s="307"/>
      <c r="GX1255" s="307"/>
      <c r="GY1255" s="307"/>
      <c r="GZ1255" s="307"/>
      <c r="HA1255" s="307"/>
      <c r="HB1255" s="307"/>
      <c r="HC1255" s="307"/>
      <c r="HD1255" s="307"/>
      <c r="HE1255" s="307"/>
      <c r="HF1255" s="307"/>
      <c r="HG1255" s="307"/>
      <c r="HH1255" s="307"/>
      <c r="HI1255" s="307"/>
      <c r="HJ1255" s="307"/>
      <c r="HK1255" s="307"/>
      <c r="HL1255" s="307"/>
      <c r="HM1255" s="307"/>
      <c r="HN1255" s="307"/>
      <c r="HO1255" s="307"/>
      <c r="HP1255" s="307"/>
      <c r="HQ1255" s="307"/>
      <c r="HR1255" s="307"/>
      <c r="HS1255" s="307"/>
      <c r="HT1255" s="307"/>
      <c r="HU1255" s="307"/>
      <c r="HV1255" s="307"/>
      <c r="HW1255" s="307"/>
      <c r="HX1255" s="307"/>
      <c r="HY1255" s="307"/>
      <c r="HZ1255" s="307"/>
      <c r="IA1255" s="307"/>
      <c r="IB1255" s="307"/>
      <c r="IC1255" s="307"/>
      <c r="ID1255" s="307"/>
      <c r="IE1255" s="307"/>
      <c r="IF1255" s="307"/>
      <c r="IG1255" s="307"/>
      <c r="IH1255" s="307"/>
      <c r="II1255" s="307"/>
      <c r="IJ1255" s="307"/>
      <c r="IK1255" s="307"/>
      <c r="IL1255" s="307"/>
      <c r="IM1255" s="307"/>
      <c r="IN1255" s="307"/>
      <c r="IO1255" s="307"/>
      <c r="IP1255" s="307"/>
      <c r="IQ1255" s="307"/>
      <c r="IR1255" s="307"/>
      <c r="IS1255" s="307"/>
      <c r="IT1255" s="307"/>
      <c r="IU1255" s="307"/>
      <c r="IV1255" s="307"/>
      <c r="IW1255" s="307"/>
      <c r="IX1255" s="307"/>
      <c r="IY1255" s="307"/>
      <c r="IZ1255" s="307"/>
      <c r="JA1255" s="307"/>
      <c r="JB1255" s="307"/>
      <c r="JC1255" s="307"/>
      <c r="JD1255" s="307"/>
      <c r="JE1255" s="307"/>
      <c r="JF1255" s="307"/>
      <c r="JG1255" s="307"/>
      <c r="JH1255" s="307"/>
      <c r="JI1255" s="307"/>
      <c r="JJ1255" s="307"/>
      <c r="JK1255" s="307"/>
      <c r="JL1255" s="307"/>
      <c r="JM1255" s="307"/>
      <c r="JN1255" s="307"/>
      <c r="JO1255" s="307"/>
      <c r="JP1255" s="307"/>
      <c r="JQ1255" s="307"/>
      <c r="JR1255" s="307"/>
      <c r="JS1255" s="307"/>
      <c r="JT1255" s="307"/>
      <c r="JU1255" s="307"/>
      <c r="JV1255" s="307"/>
      <c r="JW1255" s="307"/>
      <c r="JX1255" s="307"/>
      <c r="JY1255" s="307"/>
      <c r="JZ1255" s="307"/>
      <c r="KA1255" s="307"/>
      <c r="KB1255" s="307"/>
      <c r="KC1255" s="307"/>
      <c r="KD1255" s="307"/>
      <c r="KE1255" s="307"/>
      <c r="KF1255" s="307"/>
      <c r="KG1255" s="307"/>
      <c r="KH1255" s="307"/>
      <c r="KI1255" s="307"/>
      <c r="KJ1255" s="307"/>
      <c r="KK1255" s="307"/>
      <c r="KL1255" s="307"/>
      <c r="KM1255" s="307"/>
      <c r="KN1255" s="307"/>
      <c r="KO1255" s="307"/>
      <c r="KP1255" s="307"/>
      <c r="KQ1255" s="307"/>
      <c r="KR1255" s="307"/>
      <c r="KS1255" s="307"/>
      <c r="KT1255" s="307"/>
    </row>
    <row r="1256" spans="14:306" s="56" customFormat="1" ht="15" customHeight="1">
      <c r="N1256" s="410"/>
      <c r="O1256" s="410"/>
      <c r="P1256" s="311"/>
      <c r="Q1256" s="311"/>
      <c r="R1256" s="311"/>
      <c r="AJ1256" s="451">
        <v>149</v>
      </c>
      <c r="AK1256" s="449">
        <v>136</v>
      </c>
      <c r="AL1256" s="449">
        <v>99</v>
      </c>
      <c r="AM1256" s="450" t="s">
        <v>1301</v>
      </c>
      <c r="AN1256" s="450" t="s">
        <v>446</v>
      </c>
      <c r="CB1256" s="307"/>
      <c r="CC1256" s="307"/>
      <c r="CD1256" s="307"/>
      <c r="CE1256" s="307"/>
      <c r="CF1256" s="307"/>
      <c r="CG1256" s="307"/>
      <c r="CH1256" s="307"/>
      <c r="CI1256" s="307"/>
      <c r="CJ1256" s="307"/>
      <c r="CK1256" s="307"/>
      <c r="CL1256" s="307"/>
      <c r="CM1256" s="307"/>
      <c r="CN1256" s="307"/>
      <c r="CO1256" s="307"/>
      <c r="CP1256" s="307"/>
      <c r="CQ1256" s="307"/>
      <c r="CR1256" s="307"/>
      <c r="CS1256" s="307"/>
      <c r="CT1256" s="307"/>
      <c r="CU1256" s="307"/>
      <c r="CV1256" s="307"/>
      <c r="CW1256" s="307"/>
      <c r="CX1256" s="307"/>
      <c r="CY1256" s="307"/>
      <c r="CZ1256" s="307"/>
      <c r="DA1256" s="307"/>
      <c r="DB1256" s="307"/>
      <c r="DC1256" s="307"/>
      <c r="DD1256" s="307"/>
      <c r="DE1256" s="307"/>
      <c r="DF1256" s="307"/>
      <c r="DG1256" s="307"/>
      <c r="DH1256" s="307"/>
      <c r="DI1256" s="390"/>
      <c r="DJ1256" s="390"/>
      <c r="DK1256" s="307"/>
      <c r="DL1256" s="307"/>
      <c r="DM1256" s="307"/>
      <c r="DN1256" s="307"/>
      <c r="DO1256" s="307"/>
      <c r="DP1256" s="307"/>
      <c r="DQ1256" s="307"/>
      <c r="DR1256" s="307"/>
      <c r="DS1256" s="307"/>
      <c r="DT1256" s="307"/>
      <c r="DU1256" s="307"/>
      <c r="DV1256" s="307"/>
      <c r="DW1256" s="307"/>
      <c r="DX1256" s="307"/>
      <c r="DY1256" s="307"/>
      <c r="DZ1256" s="307"/>
      <c r="EA1256" s="307"/>
      <c r="EB1256" s="307"/>
      <c r="EC1256" s="307"/>
      <c r="ED1256" s="307"/>
      <c r="EE1256" s="307"/>
      <c r="EF1256" s="307"/>
      <c r="EG1256" s="307"/>
      <c r="EH1256" s="307"/>
      <c r="EI1256" s="307"/>
      <c r="EJ1256" s="307"/>
      <c r="EK1256" s="307"/>
      <c r="EL1256" s="307"/>
      <c r="EM1256" s="307"/>
      <c r="EN1256" s="307"/>
      <c r="EO1256" s="307"/>
      <c r="EP1256" s="307"/>
      <c r="EQ1256" s="307"/>
      <c r="ER1256" s="307"/>
      <c r="ES1256" s="307"/>
      <c r="ET1256" s="307"/>
      <c r="EU1256" s="390"/>
      <c r="EV1256" s="390"/>
      <c r="EW1256" s="307"/>
      <c r="EX1256" s="307"/>
      <c r="EY1256" s="307"/>
      <c r="EZ1256" s="307"/>
      <c r="FA1256" s="307"/>
      <c r="FB1256" s="307"/>
      <c r="FC1256" s="307"/>
      <c r="FD1256" s="307"/>
      <c r="FE1256" s="307"/>
      <c r="FF1256" s="307"/>
      <c r="FG1256" s="307"/>
      <c r="FH1256" s="307"/>
      <c r="FI1256" s="307"/>
      <c r="FJ1256" s="307"/>
      <c r="FK1256" s="307"/>
      <c r="FL1256" s="307"/>
      <c r="FM1256" s="307"/>
      <c r="FN1256" s="307"/>
      <c r="FO1256" s="307"/>
      <c r="FP1256" s="307"/>
      <c r="FQ1256" s="307"/>
      <c r="FR1256" s="307"/>
      <c r="FS1256" s="307"/>
      <c r="FT1256" s="307"/>
      <c r="FU1256" s="307"/>
      <c r="FV1256" s="307"/>
      <c r="FW1256" s="307"/>
      <c r="FX1256" s="307"/>
      <c r="FY1256" s="307"/>
      <c r="FZ1256" s="307"/>
      <c r="GA1256" s="307"/>
      <c r="GB1256" s="307"/>
      <c r="GC1256" s="307"/>
      <c r="GD1256" s="307"/>
      <c r="GE1256" s="307"/>
      <c r="GF1256" s="307"/>
      <c r="GG1256" s="307"/>
      <c r="GH1256" s="307"/>
      <c r="GI1256" s="307"/>
      <c r="GJ1256" s="307"/>
      <c r="GK1256" s="307"/>
      <c r="GL1256" s="307"/>
      <c r="GM1256" s="307"/>
      <c r="GN1256" s="307"/>
      <c r="GO1256" s="307"/>
      <c r="GP1256" s="307"/>
      <c r="GQ1256" s="307"/>
      <c r="GR1256" s="307"/>
      <c r="GS1256" s="307"/>
      <c r="GT1256" s="307"/>
      <c r="GU1256" s="307"/>
      <c r="GV1256" s="307"/>
      <c r="GW1256" s="307"/>
      <c r="GX1256" s="307"/>
      <c r="GY1256" s="307"/>
      <c r="GZ1256" s="307"/>
      <c r="HA1256" s="307"/>
      <c r="HB1256" s="307"/>
      <c r="HC1256" s="307"/>
      <c r="HD1256" s="307"/>
      <c r="HE1256" s="307"/>
      <c r="HF1256" s="307"/>
      <c r="HG1256" s="307"/>
      <c r="HH1256" s="307"/>
      <c r="HI1256" s="307"/>
      <c r="HJ1256" s="307"/>
      <c r="HK1256" s="307"/>
      <c r="HL1256" s="307"/>
      <c r="HM1256" s="307"/>
      <c r="HN1256" s="307"/>
      <c r="HO1256" s="307"/>
      <c r="HP1256" s="307"/>
      <c r="HQ1256" s="307"/>
      <c r="HR1256" s="307"/>
      <c r="HS1256" s="307"/>
      <c r="HT1256" s="307"/>
      <c r="HU1256" s="307"/>
      <c r="HV1256" s="307"/>
      <c r="HW1256" s="307"/>
      <c r="HX1256" s="307"/>
      <c r="HY1256" s="307"/>
      <c r="HZ1256" s="307"/>
      <c r="IA1256" s="307"/>
      <c r="IB1256" s="307"/>
      <c r="IC1256" s="307"/>
      <c r="ID1256" s="307"/>
      <c r="IE1256" s="307"/>
      <c r="IF1256" s="307"/>
      <c r="IG1256" s="307"/>
      <c r="IH1256" s="307"/>
      <c r="II1256" s="307"/>
      <c r="IJ1256" s="307"/>
      <c r="IK1256" s="307"/>
      <c r="IL1256" s="307"/>
      <c r="IM1256" s="307"/>
      <c r="IN1256" s="307"/>
      <c r="IO1256" s="307"/>
      <c r="IP1256" s="307"/>
      <c r="IQ1256" s="307"/>
      <c r="IR1256" s="307"/>
      <c r="IS1256" s="307"/>
      <c r="IT1256" s="307"/>
      <c r="IU1256" s="307"/>
      <c r="IV1256" s="307"/>
      <c r="IW1256" s="307"/>
      <c r="IX1256" s="307"/>
      <c r="IY1256" s="307"/>
      <c r="IZ1256" s="307"/>
      <c r="JA1256" s="307"/>
      <c r="JB1256" s="307"/>
      <c r="JC1256" s="307"/>
      <c r="JD1256" s="307"/>
      <c r="JE1256" s="307"/>
      <c r="JF1256" s="307"/>
      <c r="JG1256" s="307"/>
      <c r="JH1256" s="307"/>
      <c r="JI1256" s="307"/>
      <c r="JJ1256" s="307"/>
      <c r="JK1256" s="307"/>
      <c r="JL1256" s="307"/>
      <c r="JM1256" s="307"/>
      <c r="JN1256" s="307"/>
      <c r="JO1256" s="307"/>
      <c r="JP1256" s="307"/>
      <c r="JQ1256" s="307"/>
      <c r="JR1256" s="307"/>
      <c r="JS1256" s="307"/>
      <c r="JT1256" s="307"/>
      <c r="JU1256" s="307"/>
      <c r="JV1256" s="307"/>
      <c r="JW1256" s="307"/>
      <c r="JX1256" s="307"/>
      <c r="JY1256" s="307"/>
      <c r="JZ1256" s="307"/>
      <c r="KA1256" s="307"/>
      <c r="KB1256" s="307"/>
      <c r="KC1256" s="307"/>
      <c r="KD1256" s="307"/>
      <c r="KE1256" s="307"/>
      <c r="KF1256" s="307"/>
      <c r="KG1256" s="307"/>
      <c r="KH1256" s="307"/>
      <c r="KI1256" s="307"/>
      <c r="KJ1256" s="307"/>
      <c r="KK1256" s="307"/>
      <c r="KL1256" s="307"/>
      <c r="KM1256" s="307"/>
      <c r="KN1256" s="307"/>
      <c r="KO1256" s="307"/>
      <c r="KP1256" s="307"/>
      <c r="KQ1256" s="307"/>
      <c r="KR1256" s="307"/>
      <c r="KS1256" s="307"/>
      <c r="KT1256" s="307"/>
    </row>
    <row r="1257" spans="14:306" s="56" customFormat="1" ht="15" customHeight="1">
      <c r="N1257" s="410"/>
      <c r="O1257" s="410"/>
      <c r="P1257" s="311"/>
      <c r="Q1257" s="311"/>
      <c r="R1257" s="311"/>
      <c r="AJ1257" s="451">
        <v>150</v>
      </c>
      <c r="AK1257" s="449">
        <v>137</v>
      </c>
      <c r="AL1257" s="449">
        <v>99</v>
      </c>
      <c r="AM1257" s="450" t="s">
        <v>1302</v>
      </c>
      <c r="AN1257" s="450" t="s">
        <v>448</v>
      </c>
      <c r="CB1257" s="307"/>
      <c r="CC1257" s="307"/>
      <c r="CD1257" s="307"/>
      <c r="CE1257" s="307"/>
      <c r="CF1257" s="307"/>
      <c r="CG1257" s="307"/>
      <c r="CH1257" s="307"/>
      <c r="CI1257" s="307"/>
      <c r="CJ1257" s="307"/>
      <c r="CK1257" s="307"/>
      <c r="CL1257" s="307"/>
      <c r="CM1257" s="307"/>
      <c r="CN1257" s="307"/>
      <c r="CO1257" s="307"/>
      <c r="CP1257" s="307"/>
      <c r="CQ1257" s="307"/>
      <c r="CR1257" s="307"/>
      <c r="CS1257" s="307"/>
      <c r="CT1257" s="307"/>
      <c r="CU1257" s="307"/>
      <c r="CV1257" s="307"/>
      <c r="CW1257" s="307"/>
      <c r="CX1257" s="307"/>
      <c r="CY1257" s="307"/>
      <c r="CZ1257" s="307"/>
      <c r="DA1257" s="307"/>
      <c r="DB1257" s="307"/>
      <c r="DC1257" s="307"/>
      <c r="DD1257" s="307"/>
      <c r="DE1257" s="307"/>
      <c r="DF1257" s="307"/>
      <c r="DG1257" s="307"/>
      <c r="DH1257" s="307"/>
      <c r="DI1257" s="390"/>
      <c r="DJ1257" s="390"/>
      <c r="DK1257" s="307"/>
      <c r="DL1257" s="307"/>
      <c r="DM1257" s="307"/>
      <c r="DN1257" s="307"/>
      <c r="DO1257" s="307"/>
      <c r="DP1257" s="307"/>
      <c r="DQ1257" s="307"/>
      <c r="DR1257" s="307"/>
      <c r="DS1257" s="307"/>
      <c r="DT1257" s="307"/>
      <c r="DU1257" s="307"/>
      <c r="DV1257" s="307"/>
      <c r="DW1257" s="307"/>
      <c r="DX1257" s="307"/>
      <c r="DY1257" s="307"/>
      <c r="DZ1257" s="307"/>
      <c r="EA1257" s="307"/>
      <c r="EB1257" s="307"/>
      <c r="EC1257" s="307"/>
      <c r="ED1257" s="307"/>
      <c r="EE1257" s="307"/>
      <c r="EF1257" s="307"/>
      <c r="EG1257" s="307"/>
      <c r="EH1257" s="307"/>
      <c r="EI1257" s="307"/>
      <c r="EJ1257" s="307"/>
      <c r="EK1257" s="307"/>
      <c r="EL1257" s="307"/>
      <c r="EM1257" s="307"/>
      <c r="EN1257" s="307"/>
      <c r="EO1257" s="307"/>
      <c r="EP1257" s="307"/>
      <c r="EQ1257" s="307"/>
      <c r="ER1257" s="307"/>
      <c r="ES1257" s="307"/>
      <c r="ET1257" s="307"/>
      <c r="EU1257" s="390"/>
      <c r="EV1257" s="390"/>
      <c r="EW1257" s="307"/>
      <c r="EX1257" s="307"/>
      <c r="EY1257" s="307"/>
      <c r="EZ1257" s="307"/>
      <c r="FA1257" s="307"/>
      <c r="FB1257" s="307"/>
      <c r="FC1257" s="307"/>
      <c r="FD1257" s="307"/>
      <c r="FE1257" s="307"/>
      <c r="FF1257" s="307"/>
      <c r="FG1257" s="307"/>
      <c r="FH1257" s="307"/>
      <c r="FI1257" s="307"/>
      <c r="FJ1257" s="307"/>
      <c r="FK1257" s="307"/>
      <c r="FL1257" s="307"/>
      <c r="FM1257" s="307"/>
      <c r="FN1257" s="307"/>
      <c r="FO1257" s="307"/>
      <c r="FP1257" s="307"/>
      <c r="FQ1257" s="307"/>
      <c r="FR1257" s="307"/>
      <c r="FS1257" s="307"/>
      <c r="FT1257" s="307"/>
      <c r="FU1257" s="307"/>
      <c r="FV1257" s="307"/>
      <c r="FW1257" s="307"/>
      <c r="FX1257" s="307"/>
      <c r="FY1257" s="307"/>
      <c r="FZ1257" s="307"/>
      <c r="GA1257" s="307"/>
      <c r="GB1257" s="307"/>
      <c r="GC1257" s="307"/>
      <c r="GD1257" s="307"/>
      <c r="GE1257" s="307"/>
      <c r="GF1257" s="307"/>
      <c r="GG1257" s="307"/>
      <c r="GH1257" s="307"/>
      <c r="GI1257" s="307"/>
      <c r="GJ1257" s="307"/>
      <c r="GK1257" s="307"/>
      <c r="GL1257" s="307"/>
      <c r="GM1257" s="307"/>
      <c r="GN1257" s="307"/>
      <c r="GO1257" s="307"/>
      <c r="GP1257" s="307"/>
      <c r="GQ1257" s="307"/>
      <c r="GR1257" s="307"/>
      <c r="GS1257" s="307"/>
      <c r="GT1257" s="307"/>
      <c r="GU1257" s="307"/>
      <c r="GV1257" s="307"/>
      <c r="GW1257" s="307"/>
      <c r="GX1257" s="307"/>
      <c r="GY1257" s="307"/>
      <c r="GZ1257" s="307"/>
      <c r="HA1257" s="307"/>
      <c r="HB1257" s="307"/>
      <c r="HC1257" s="307"/>
      <c r="HD1257" s="307"/>
      <c r="HE1257" s="307"/>
      <c r="HF1257" s="307"/>
      <c r="HG1257" s="307"/>
      <c r="HH1257" s="307"/>
      <c r="HI1257" s="307"/>
      <c r="HJ1257" s="307"/>
      <c r="HK1257" s="307"/>
      <c r="HL1257" s="307"/>
      <c r="HM1257" s="307"/>
      <c r="HN1257" s="307"/>
      <c r="HO1257" s="307"/>
      <c r="HP1257" s="307"/>
      <c r="HQ1257" s="307"/>
      <c r="HR1257" s="307"/>
      <c r="HS1257" s="307"/>
      <c r="HT1257" s="307"/>
      <c r="HU1257" s="307"/>
      <c r="HV1257" s="307"/>
      <c r="HW1257" s="307"/>
      <c r="HX1257" s="307"/>
      <c r="HY1257" s="307"/>
      <c r="HZ1257" s="307"/>
      <c r="IA1257" s="307"/>
      <c r="IB1257" s="307"/>
      <c r="IC1257" s="307"/>
      <c r="ID1257" s="307"/>
      <c r="IE1257" s="307"/>
      <c r="IF1257" s="307"/>
      <c r="IG1257" s="307"/>
      <c r="IH1257" s="307"/>
      <c r="II1257" s="307"/>
      <c r="IJ1257" s="307"/>
      <c r="IK1257" s="307"/>
      <c r="IL1257" s="307"/>
      <c r="IM1257" s="307"/>
      <c r="IN1257" s="307"/>
      <c r="IO1257" s="307"/>
      <c r="IP1257" s="307"/>
      <c r="IQ1257" s="307"/>
      <c r="IR1257" s="307"/>
      <c r="IS1257" s="307"/>
      <c r="IT1257" s="307"/>
      <c r="IU1257" s="307"/>
      <c r="IV1257" s="307"/>
      <c r="IW1257" s="307"/>
      <c r="IX1257" s="307"/>
      <c r="IY1257" s="307"/>
      <c r="IZ1257" s="307"/>
      <c r="JA1257" s="307"/>
      <c r="JB1257" s="307"/>
      <c r="JC1257" s="307"/>
      <c r="JD1257" s="307"/>
      <c r="JE1257" s="307"/>
      <c r="JF1257" s="307"/>
      <c r="JG1257" s="307"/>
      <c r="JH1257" s="307"/>
      <c r="JI1257" s="307"/>
      <c r="JJ1257" s="307"/>
      <c r="JK1257" s="307"/>
      <c r="JL1257" s="307"/>
      <c r="JM1257" s="307"/>
      <c r="JN1257" s="307"/>
      <c r="JO1257" s="307"/>
      <c r="JP1257" s="307"/>
      <c r="JQ1257" s="307"/>
      <c r="JR1257" s="307"/>
      <c r="JS1257" s="307"/>
      <c r="JT1257" s="307"/>
      <c r="JU1257" s="307"/>
      <c r="JV1257" s="307"/>
      <c r="JW1257" s="307"/>
      <c r="JX1257" s="307"/>
      <c r="JY1257" s="307"/>
      <c r="JZ1257" s="307"/>
      <c r="KA1257" s="307"/>
      <c r="KB1257" s="307"/>
      <c r="KC1257" s="307"/>
      <c r="KD1257" s="307"/>
      <c r="KE1257" s="307"/>
      <c r="KF1257" s="307"/>
      <c r="KG1257" s="307"/>
      <c r="KH1257" s="307"/>
      <c r="KI1257" s="307"/>
      <c r="KJ1257" s="307"/>
      <c r="KK1257" s="307"/>
      <c r="KL1257" s="307"/>
      <c r="KM1257" s="307"/>
      <c r="KN1257" s="307"/>
      <c r="KO1257" s="307"/>
      <c r="KP1257" s="307"/>
      <c r="KQ1257" s="307"/>
      <c r="KR1257" s="307"/>
      <c r="KS1257" s="307"/>
      <c r="KT1257" s="307"/>
    </row>
    <row r="1258" spans="14:306" s="56" customFormat="1" ht="15" customHeight="1">
      <c r="N1258" s="410"/>
      <c r="O1258" s="410"/>
      <c r="P1258" s="311"/>
      <c r="Q1258" s="311"/>
      <c r="R1258" s="311"/>
      <c r="AJ1258" s="451">
        <v>151</v>
      </c>
      <c r="AK1258" s="449">
        <v>138</v>
      </c>
      <c r="AL1258" s="449">
        <v>99</v>
      </c>
      <c r="AM1258" s="450" t="s">
        <v>1303</v>
      </c>
      <c r="AN1258" s="450" t="s">
        <v>449</v>
      </c>
      <c r="CB1258" s="307"/>
      <c r="CC1258" s="307"/>
      <c r="CD1258" s="307"/>
      <c r="CE1258" s="307"/>
      <c r="CF1258" s="307"/>
      <c r="CG1258" s="307"/>
      <c r="CH1258" s="307"/>
      <c r="CI1258" s="307"/>
      <c r="CJ1258" s="307"/>
      <c r="CK1258" s="307"/>
      <c r="CL1258" s="307"/>
      <c r="CM1258" s="307"/>
      <c r="CN1258" s="307"/>
      <c r="CO1258" s="307"/>
      <c r="CP1258" s="307"/>
      <c r="CQ1258" s="307"/>
      <c r="CR1258" s="307"/>
      <c r="CS1258" s="307"/>
      <c r="CT1258" s="307"/>
      <c r="CU1258" s="307"/>
      <c r="CV1258" s="307"/>
      <c r="CW1258" s="307"/>
      <c r="CX1258" s="307"/>
      <c r="CY1258" s="307"/>
      <c r="CZ1258" s="307"/>
      <c r="DA1258" s="307"/>
      <c r="DB1258" s="307"/>
      <c r="DC1258" s="307"/>
      <c r="DD1258" s="307"/>
      <c r="DE1258" s="307"/>
      <c r="DF1258" s="307"/>
      <c r="DG1258" s="307"/>
      <c r="DH1258" s="307"/>
      <c r="DI1258" s="390"/>
      <c r="DJ1258" s="390"/>
      <c r="DK1258" s="307"/>
      <c r="DL1258" s="307"/>
      <c r="DM1258" s="307"/>
      <c r="DN1258" s="307"/>
      <c r="DO1258" s="307"/>
      <c r="DP1258" s="307"/>
      <c r="DQ1258" s="307"/>
      <c r="DR1258" s="307"/>
      <c r="DS1258" s="307"/>
      <c r="DT1258" s="307"/>
      <c r="DU1258" s="307"/>
      <c r="DV1258" s="307"/>
      <c r="DW1258" s="307"/>
      <c r="DX1258" s="307"/>
      <c r="DY1258" s="307"/>
      <c r="DZ1258" s="307"/>
      <c r="EA1258" s="307"/>
      <c r="EB1258" s="307"/>
      <c r="EC1258" s="307"/>
      <c r="ED1258" s="307"/>
      <c r="EE1258" s="307"/>
      <c r="EF1258" s="307"/>
      <c r="EG1258" s="307"/>
      <c r="EH1258" s="307"/>
      <c r="EI1258" s="307"/>
      <c r="EJ1258" s="307"/>
      <c r="EK1258" s="307"/>
      <c r="EL1258" s="307"/>
      <c r="EM1258" s="307"/>
      <c r="EN1258" s="307"/>
      <c r="EO1258" s="307"/>
      <c r="EP1258" s="307"/>
      <c r="EQ1258" s="307"/>
      <c r="ER1258" s="307"/>
      <c r="ES1258" s="307"/>
      <c r="ET1258" s="307"/>
      <c r="EU1258" s="390"/>
      <c r="EV1258" s="390"/>
      <c r="EW1258" s="307"/>
      <c r="EX1258" s="307"/>
      <c r="EY1258" s="307"/>
      <c r="EZ1258" s="307"/>
      <c r="FA1258" s="307"/>
      <c r="FB1258" s="307"/>
      <c r="FC1258" s="307"/>
      <c r="FD1258" s="307"/>
      <c r="FE1258" s="307"/>
      <c r="FF1258" s="307"/>
      <c r="FG1258" s="307"/>
      <c r="FH1258" s="307"/>
      <c r="FI1258" s="307"/>
      <c r="FJ1258" s="307"/>
      <c r="FK1258" s="307"/>
      <c r="FL1258" s="307"/>
      <c r="FM1258" s="307"/>
      <c r="FN1258" s="307"/>
      <c r="FO1258" s="307"/>
      <c r="FP1258" s="307"/>
      <c r="FQ1258" s="307"/>
      <c r="FR1258" s="307"/>
      <c r="FS1258" s="307"/>
      <c r="FT1258" s="307"/>
      <c r="FU1258" s="307"/>
      <c r="FV1258" s="307"/>
      <c r="FW1258" s="307"/>
      <c r="FX1258" s="307"/>
      <c r="FY1258" s="307"/>
      <c r="FZ1258" s="307"/>
      <c r="GA1258" s="307"/>
      <c r="GB1258" s="307"/>
      <c r="GC1258" s="307"/>
      <c r="GD1258" s="307"/>
      <c r="GE1258" s="307"/>
      <c r="GF1258" s="307"/>
      <c r="GG1258" s="307"/>
      <c r="GH1258" s="307"/>
      <c r="GI1258" s="307"/>
      <c r="GJ1258" s="307"/>
      <c r="GK1258" s="307"/>
      <c r="GL1258" s="307"/>
      <c r="GM1258" s="307"/>
      <c r="GN1258" s="307"/>
      <c r="GO1258" s="307"/>
      <c r="GP1258" s="307"/>
      <c r="GQ1258" s="307"/>
      <c r="GR1258" s="307"/>
      <c r="GS1258" s="307"/>
      <c r="GT1258" s="307"/>
      <c r="GU1258" s="307"/>
      <c r="GV1258" s="307"/>
      <c r="GW1258" s="307"/>
      <c r="GX1258" s="307"/>
      <c r="GY1258" s="307"/>
      <c r="GZ1258" s="307"/>
      <c r="HA1258" s="307"/>
      <c r="HB1258" s="307"/>
      <c r="HC1258" s="307"/>
      <c r="HD1258" s="307"/>
      <c r="HE1258" s="307"/>
      <c r="HF1258" s="307"/>
      <c r="HG1258" s="307"/>
      <c r="HH1258" s="307"/>
      <c r="HI1258" s="307"/>
      <c r="HJ1258" s="307"/>
      <c r="HK1258" s="307"/>
      <c r="HL1258" s="307"/>
      <c r="HM1258" s="307"/>
      <c r="HN1258" s="307"/>
      <c r="HO1258" s="307"/>
      <c r="HP1258" s="307"/>
      <c r="HQ1258" s="307"/>
      <c r="HR1258" s="307"/>
      <c r="HS1258" s="307"/>
      <c r="HT1258" s="307"/>
      <c r="HU1258" s="307"/>
      <c r="HV1258" s="307"/>
      <c r="HW1258" s="307"/>
      <c r="HX1258" s="307"/>
      <c r="HY1258" s="307"/>
      <c r="HZ1258" s="307"/>
      <c r="IA1258" s="307"/>
      <c r="IB1258" s="307"/>
      <c r="IC1258" s="307"/>
      <c r="ID1258" s="307"/>
      <c r="IE1258" s="307"/>
      <c r="IF1258" s="307"/>
      <c r="IG1258" s="307"/>
      <c r="IH1258" s="307"/>
      <c r="II1258" s="307"/>
      <c r="IJ1258" s="307"/>
      <c r="IK1258" s="307"/>
      <c r="IL1258" s="307"/>
      <c r="IM1258" s="307"/>
      <c r="IN1258" s="307"/>
      <c r="IO1258" s="307"/>
      <c r="IP1258" s="307"/>
      <c r="IQ1258" s="307"/>
      <c r="IR1258" s="307"/>
      <c r="IS1258" s="307"/>
      <c r="IT1258" s="307"/>
      <c r="IU1258" s="307"/>
      <c r="IV1258" s="307"/>
      <c r="IW1258" s="307"/>
      <c r="IX1258" s="307"/>
      <c r="IY1258" s="307"/>
      <c r="IZ1258" s="307"/>
      <c r="JA1258" s="307"/>
      <c r="JB1258" s="307"/>
      <c r="JC1258" s="307"/>
      <c r="JD1258" s="307"/>
      <c r="JE1258" s="307"/>
      <c r="JF1258" s="307"/>
      <c r="JG1258" s="307"/>
      <c r="JH1258" s="307"/>
      <c r="JI1258" s="307"/>
      <c r="JJ1258" s="307"/>
      <c r="JK1258" s="307"/>
      <c r="JL1258" s="307"/>
      <c r="JM1258" s="307"/>
      <c r="JN1258" s="307"/>
      <c r="JO1258" s="307"/>
      <c r="JP1258" s="307"/>
      <c r="JQ1258" s="307"/>
      <c r="JR1258" s="307"/>
      <c r="JS1258" s="307"/>
      <c r="JT1258" s="307"/>
      <c r="JU1258" s="307"/>
      <c r="JV1258" s="307"/>
      <c r="JW1258" s="307"/>
      <c r="JX1258" s="307"/>
      <c r="JY1258" s="307"/>
      <c r="JZ1258" s="307"/>
      <c r="KA1258" s="307"/>
      <c r="KB1258" s="307"/>
      <c r="KC1258" s="307"/>
      <c r="KD1258" s="307"/>
      <c r="KE1258" s="307"/>
      <c r="KF1258" s="307"/>
      <c r="KG1258" s="307"/>
      <c r="KH1258" s="307"/>
      <c r="KI1258" s="307"/>
      <c r="KJ1258" s="307"/>
      <c r="KK1258" s="307"/>
      <c r="KL1258" s="307"/>
      <c r="KM1258" s="307"/>
      <c r="KN1258" s="307"/>
      <c r="KO1258" s="307"/>
      <c r="KP1258" s="307"/>
      <c r="KQ1258" s="307"/>
      <c r="KR1258" s="307"/>
      <c r="KS1258" s="307"/>
      <c r="KT1258" s="307"/>
    </row>
    <row r="1259" spans="14:306" s="56" customFormat="1" ht="15" customHeight="1">
      <c r="N1259" s="410"/>
      <c r="O1259" s="410"/>
      <c r="P1259" s="311"/>
      <c r="Q1259" s="311"/>
      <c r="R1259" s="311"/>
      <c r="AJ1259" s="451">
        <v>152</v>
      </c>
      <c r="AK1259" s="449">
        <v>138</v>
      </c>
      <c r="AL1259" s="449">
        <v>99</v>
      </c>
      <c r="AM1259" s="450" t="s">
        <v>1303</v>
      </c>
      <c r="AN1259" s="450" t="s">
        <v>449</v>
      </c>
      <c r="CB1259" s="307"/>
      <c r="CC1259" s="307"/>
      <c r="CD1259" s="307"/>
      <c r="CE1259" s="307"/>
      <c r="CF1259" s="307"/>
      <c r="CG1259" s="307"/>
      <c r="CH1259" s="307"/>
      <c r="CI1259" s="307"/>
      <c r="CJ1259" s="307"/>
      <c r="CK1259" s="307"/>
      <c r="CL1259" s="307"/>
      <c r="CM1259" s="307"/>
      <c r="CN1259" s="307"/>
      <c r="CO1259" s="307"/>
      <c r="CP1259" s="307"/>
      <c r="CQ1259" s="307"/>
      <c r="CR1259" s="307"/>
      <c r="CS1259" s="307"/>
      <c r="CT1259" s="307"/>
      <c r="CU1259" s="307"/>
      <c r="CV1259" s="307"/>
      <c r="CW1259" s="307"/>
      <c r="CX1259" s="307"/>
      <c r="CY1259" s="307"/>
      <c r="CZ1259" s="307"/>
      <c r="DA1259" s="307"/>
      <c r="DB1259" s="307"/>
      <c r="DC1259" s="307"/>
      <c r="DD1259" s="307"/>
      <c r="DE1259" s="307"/>
      <c r="DF1259" s="307"/>
      <c r="DG1259" s="307"/>
      <c r="DH1259" s="307"/>
      <c r="DI1259" s="390"/>
      <c r="DJ1259" s="390"/>
      <c r="DK1259" s="307"/>
      <c r="DL1259" s="307"/>
      <c r="DM1259" s="307"/>
      <c r="DN1259" s="307"/>
      <c r="DO1259" s="307"/>
      <c r="DP1259" s="307"/>
      <c r="DQ1259" s="307"/>
      <c r="DR1259" s="307"/>
      <c r="DS1259" s="307"/>
      <c r="DT1259" s="307"/>
      <c r="DU1259" s="307"/>
      <c r="DV1259" s="307"/>
      <c r="DW1259" s="307"/>
      <c r="DX1259" s="307"/>
      <c r="DY1259" s="307"/>
      <c r="DZ1259" s="307"/>
      <c r="EA1259" s="307"/>
      <c r="EB1259" s="307"/>
      <c r="EC1259" s="307"/>
      <c r="ED1259" s="307"/>
      <c r="EE1259" s="307"/>
      <c r="EF1259" s="307"/>
      <c r="EG1259" s="307"/>
      <c r="EH1259" s="307"/>
      <c r="EI1259" s="307"/>
      <c r="EJ1259" s="307"/>
      <c r="EK1259" s="307"/>
      <c r="EL1259" s="307"/>
      <c r="EM1259" s="307"/>
      <c r="EN1259" s="307"/>
      <c r="EO1259" s="307"/>
      <c r="EP1259" s="307"/>
      <c r="EQ1259" s="307"/>
      <c r="ER1259" s="307"/>
      <c r="ES1259" s="307"/>
      <c r="ET1259" s="307"/>
      <c r="EU1259" s="390"/>
      <c r="EV1259" s="390"/>
      <c r="EW1259" s="307"/>
      <c r="EX1259" s="307"/>
      <c r="EY1259" s="307"/>
      <c r="EZ1259" s="307"/>
      <c r="FA1259" s="307"/>
      <c r="FB1259" s="307"/>
      <c r="FC1259" s="307"/>
      <c r="FD1259" s="307"/>
      <c r="FE1259" s="307"/>
      <c r="FF1259" s="307"/>
      <c r="FG1259" s="307"/>
      <c r="FH1259" s="307"/>
      <c r="FI1259" s="307"/>
      <c r="FJ1259" s="307"/>
      <c r="FK1259" s="307"/>
      <c r="FL1259" s="307"/>
      <c r="FM1259" s="307"/>
      <c r="FN1259" s="307"/>
      <c r="FO1259" s="307"/>
      <c r="FP1259" s="307"/>
      <c r="FQ1259" s="307"/>
      <c r="FR1259" s="307"/>
      <c r="FS1259" s="307"/>
      <c r="FT1259" s="307"/>
      <c r="FU1259" s="307"/>
      <c r="FV1259" s="307"/>
      <c r="FW1259" s="307"/>
      <c r="FX1259" s="307"/>
      <c r="FY1259" s="307"/>
      <c r="FZ1259" s="307"/>
      <c r="GA1259" s="307"/>
      <c r="GB1259" s="307"/>
      <c r="GC1259" s="307"/>
      <c r="GD1259" s="307"/>
      <c r="GE1259" s="307"/>
      <c r="GF1259" s="307"/>
      <c r="GG1259" s="307"/>
      <c r="GH1259" s="307"/>
      <c r="GI1259" s="307"/>
      <c r="GJ1259" s="307"/>
      <c r="GK1259" s="307"/>
      <c r="GL1259" s="307"/>
      <c r="GM1259" s="307"/>
      <c r="GN1259" s="307"/>
      <c r="GO1259" s="307"/>
      <c r="GP1259" s="307"/>
      <c r="GQ1259" s="307"/>
      <c r="GR1259" s="307"/>
      <c r="GS1259" s="307"/>
      <c r="GT1259" s="307"/>
      <c r="GU1259" s="307"/>
      <c r="GV1259" s="307"/>
      <c r="GW1259" s="307"/>
      <c r="GX1259" s="307"/>
      <c r="GY1259" s="307"/>
      <c r="GZ1259" s="307"/>
      <c r="HA1259" s="307"/>
      <c r="HB1259" s="307"/>
      <c r="HC1259" s="307"/>
      <c r="HD1259" s="307"/>
      <c r="HE1259" s="307"/>
      <c r="HF1259" s="307"/>
      <c r="HG1259" s="307"/>
      <c r="HH1259" s="307"/>
      <c r="HI1259" s="307"/>
      <c r="HJ1259" s="307"/>
      <c r="HK1259" s="307"/>
      <c r="HL1259" s="307"/>
      <c r="HM1259" s="307"/>
      <c r="HN1259" s="307"/>
      <c r="HO1259" s="307"/>
      <c r="HP1259" s="307"/>
      <c r="HQ1259" s="307"/>
      <c r="HR1259" s="307"/>
      <c r="HS1259" s="307"/>
      <c r="HT1259" s="307"/>
      <c r="HU1259" s="307"/>
      <c r="HV1259" s="307"/>
      <c r="HW1259" s="307"/>
      <c r="HX1259" s="307"/>
      <c r="HY1259" s="307"/>
      <c r="HZ1259" s="307"/>
      <c r="IA1259" s="307"/>
      <c r="IB1259" s="307"/>
      <c r="IC1259" s="307"/>
      <c r="ID1259" s="307"/>
      <c r="IE1259" s="307"/>
      <c r="IF1259" s="307"/>
      <c r="IG1259" s="307"/>
      <c r="IH1259" s="307"/>
      <c r="II1259" s="307"/>
      <c r="IJ1259" s="307"/>
      <c r="IK1259" s="307"/>
      <c r="IL1259" s="307"/>
      <c r="IM1259" s="307"/>
      <c r="IN1259" s="307"/>
      <c r="IO1259" s="307"/>
      <c r="IP1259" s="307"/>
      <c r="IQ1259" s="307"/>
      <c r="IR1259" s="307"/>
      <c r="IS1259" s="307"/>
      <c r="IT1259" s="307"/>
      <c r="IU1259" s="307"/>
      <c r="IV1259" s="307"/>
      <c r="IW1259" s="307"/>
      <c r="IX1259" s="307"/>
      <c r="IY1259" s="307"/>
      <c r="IZ1259" s="307"/>
      <c r="JA1259" s="307"/>
      <c r="JB1259" s="307"/>
      <c r="JC1259" s="307"/>
      <c r="JD1259" s="307"/>
      <c r="JE1259" s="307"/>
      <c r="JF1259" s="307"/>
      <c r="JG1259" s="307"/>
      <c r="JH1259" s="307"/>
      <c r="JI1259" s="307"/>
      <c r="JJ1259" s="307"/>
      <c r="JK1259" s="307"/>
      <c r="JL1259" s="307"/>
      <c r="JM1259" s="307"/>
      <c r="JN1259" s="307"/>
      <c r="JO1259" s="307"/>
      <c r="JP1259" s="307"/>
      <c r="JQ1259" s="307"/>
      <c r="JR1259" s="307"/>
      <c r="JS1259" s="307"/>
      <c r="JT1259" s="307"/>
      <c r="JU1259" s="307"/>
      <c r="JV1259" s="307"/>
      <c r="JW1259" s="307"/>
      <c r="JX1259" s="307"/>
      <c r="JY1259" s="307"/>
      <c r="JZ1259" s="307"/>
      <c r="KA1259" s="307"/>
      <c r="KB1259" s="307"/>
      <c r="KC1259" s="307"/>
      <c r="KD1259" s="307"/>
      <c r="KE1259" s="307"/>
      <c r="KF1259" s="307"/>
      <c r="KG1259" s="307"/>
      <c r="KH1259" s="307"/>
      <c r="KI1259" s="307"/>
      <c r="KJ1259" s="307"/>
      <c r="KK1259" s="307"/>
      <c r="KL1259" s="307"/>
      <c r="KM1259" s="307"/>
      <c r="KN1259" s="307"/>
      <c r="KO1259" s="307"/>
      <c r="KP1259" s="307"/>
      <c r="KQ1259" s="307"/>
      <c r="KR1259" s="307"/>
      <c r="KS1259" s="307"/>
      <c r="KT1259" s="307"/>
    </row>
    <row r="1260" spans="14:306" s="56" customFormat="1" ht="15" customHeight="1">
      <c r="N1260" s="410"/>
      <c r="O1260" s="410"/>
      <c r="P1260" s="311"/>
      <c r="Q1260" s="311"/>
      <c r="R1260" s="311"/>
      <c r="AJ1260" s="451">
        <v>153</v>
      </c>
      <c r="AK1260" s="449">
        <v>139</v>
      </c>
      <c r="AL1260" s="450" t="s">
        <v>8</v>
      </c>
      <c r="AM1260" s="450" t="s">
        <v>1304</v>
      </c>
      <c r="AN1260" s="450" t="s">
        <v>451</v>
      </c>
      <c r="CB1260" s="307"/>
      <c r="CC1260" s="307"/>
      <c r="CD1260" s="307"/>
      <c r="CE1260" s="307"/>
      <c r="CF1260" s="307"/>
      <c r="CG1260" s="307"/>
      <c r="CH1260" s="307"/>
      <c r="CI1260" s="307"/>
      <c r="CJ1260" s="307"/>
      <c r="CK1260" s="307"/>
      <c r="CL1260" s="307"/>
      <c r="CM1260" s="307"/>
      <c r="CN1260" s="307"/>
      <c r="CO1260" s="307"/>
      <c r="CP1260" s="307"/>
      <c r="CQ1260" s="307"/>
      <c r="CR1260" s="307"/>
      <c r="CS1260" s="307"/>
      <c r="CT1260" s="307"/>
      <c r="CU1260" s="307"/>
      <c r="CV1260" s="307"/>
      <c r="CW1260" s="307"/>
      <c r="CX1260" s="307"/>
      <c r="CY1260" s="307"/>
      <c r="CZ1260" s="307"/>
      <c r="DA1260" s="307"/>
      <c r="DB1260" s="307"/>
      <c r="DC1260" s="307"/>
      <c r="DD1260" s="307"/>
      <c r="DE1260" s="307"/>
      <c r="DF1260" s="307"/>
      <c r="DG1260" s="307"/>
      <c r="DH1260" s="307"/>
      <c r="DI1260" s="390"/>
      <c r="DJ1260" s="390"/>
      <c r="DK1260" s="307"/>
      <c r="DL1260" s="307"/>
      <c r="DM1260" s="307"/>
      <c r="DN1260" s="307"/>
      <c r="DO1260" s="307"/>
      <c r="DP1260" s="307"/>
      <c r="DQ1260" s="307"/>
      <c r="DR1260" s="307"/>
      <c r="DS1260" s="307"/>
      <c r="DT1260" s="307"/>
      <c r="DU1260" s="307"/>
      <c r="DV1260" s="307"/>
      <c r="DW1260" s="307"/>
      <c r="DX1260" s="307"/>
      <c r="DY1260" s="307"/>
      <c r="DZ1260" s="307"/>
      <c r="EA1260" s="307"/>
      <c r="EB1260" s="307"/>
      <c r="EC1260" s="307"/>
      <c r="ED1260" s="307"/>
      <c r="EE1260" s="307"/>
      <c r="EF1260" s="307"/>
      <c r="EG1260" s="307"/>
      <c r="EH1260" s="307"/>
      <c r="EI1260" s="307"/>
      <c r="EJ1260" s="307"/>
      <c r="EK1260" s="307"/>
      <c r="EL1260" s="307"/>
      <c r="EM1260" s="307"/>
      <c r="EN1260" s="307"/>
      <c r="EO1260" s="307"/>
      <c r="EP1260" s="307"/>
      <c r="EQ1260" s="307"/>
      <c r="ER1260" s="307"/>
      <c r="ES1260" s="307"/>
      <c r="ET1260" s="307"/>
      <c r="EU1260" s="390"/>
      <c r="EV1260" s="390"/>
      <c r="EW1260" s="307"/>
      <c r="EX1260" s="307"/>
      <c r="EY1260" s="307"/>
      <c r="EZ1260" s="307"/>
      <c r="FA1260" s="307"/>
      <c r="FB1260" s="307"/>
      <c r="FC1260" s="307"/>
      <c r="FD1260" s="307"/>
      <c r="FE1260" s="307"/>
      <c r="FF1260" s="307"/>
      <c r="FG1260" s="307"/>
      <c r="FH1260" s="307"/>
      <c r="FI1260" s="307"/>
      <c r="FJ1260" s="307"/>
      <c r="FK1260" s="307"/>
      <c r="FL1260" s="307"/>
      <c r="FM1260" s="307"/>
      <c r="FN1260" s="307"/>
      <c r="FO1260" s="307"/>
      <c r="FP1260" s="307"/>
      <c r="FQ1260" s="307"/>
      <c r="FR1260" s="307"/>
      <c r="FS1260" s="307"/>
      <c r="FT1260" s="307"/>
      <c r="FU1260" s="307"/>
      <c r="FV1260" s="307"/>
      <c r="FW1260" s="307"/>
      <c r="FX1260" s="307"/>
      <c r="FY1260" s="307"/>
      <c r="FZ1260" s="307"/>
      <c r="GA1260" s="307"/>
      <c r="GB1260" s="307"/>
      <c r="GC1260" s="307"/>
      <c r="GD1260" s="307"/>
      <c r="GE1260" s="307"/>
      <c r="GF1260" s="307"/>
      <c r="GG1260" s="307"/>
      <c r="GH1260" s="307"/>
      <c r="GI1260" s="307"/>
      <c r="GJ1260" s="307"/>
      <c r="GK1260" s="307"/>
      <c r="GL1260" s="307"/>
      <c r="GM1260" s="307"/>
      <c r="GN1260" s="307"/>
      <c r="GO1260" s="307"/>
      <c r="GP1260" s="307"/>
      <c r="GQ1260" s="307"/>
      <c r="GR1260" s="307"/>
      <c r="GS1260" s="307"/>
      <c r="GT1260" s="307"/>
      <c r="GU1260" s="307"/>
      <c r="GV1260" s="307"/>
      <c r="GW1260" s="307"/>
      <c r="GX1260" s="307"/>
      <c r="GY1260" s="307"/>
      <c r="GZ1260" s="307"/>
      <c r="HA1260" s="307"/>
      <c r="HB1260" s="307"/>
      <c r="HC1260" s="307"/>
      <c r="HD1260" s="307"/>
      <c r="HE1260" s="307"/>
      <c r="HF1260" s="307"/>
      <c r="HG1260" s="307"/>
      <c r="HH1260" s="307"/>
      <c r="HI1260" s="307"/>
      <c r="HJ1260" s="307"/>
      <c r="HK1260" s="307"/>
      <c r="HL1260" s="307"/>
      <c r="HM1260" s="307"/>
      <c r="HN1260" s="307"/>
      <c r="HO1260" s="307"/>
      <c r="HP1260" s="307"/>
      <c r="HQ1260" s="307"/>
      <c r="HR1260" s="307"/>
      <c r="HS1260" s="307"/>
      <c r="HT1260" s="307"/>
      <c r="HU1260" s="307"/>
      <c r="HV1260" s="307"/>
      <c r="HW1260" s="307"/>
      <c r="HX1260" s="307"/>
      <c r="HY1260" s="307"/>
      <c r="HZ1260" s="307"/>
      <c r="IA1260" s="307"/>
      <c r="IB1260" s="307"/>
      <c r="IC1260" s="307"/>
      <c r="ID1260" s="307"/>
      <c r="IE1260" s="307"/>
      <c r="IF1260" s="307"/>
      <c r="IG1260" s="307"/>
      <c r="IH1260" s="307"/>
      <c r="II1260" s="307"/>
      <c r="IJ1260" s="307"/>
      <c r="IK1260" s="307"/>
      <c r="IL1260" s="307"/>
      <c r="IM1260" s="307"/>
      <c r="IN1260" s="307"/>
      <c r="IO1260" s="307"/>
      <c r="IP1260" s="307"/>
      <c r="IQ1260" s="307"/>
      <c r="IR1260" s="307"/>
      <c r="IS1260" s="307"/>
      <c r="IT1260" s="307"/>
      <c r="IU1260" s="307"/>
      <c r="IV1260" s="307"/>
      <c r="IW1260" s="307"/>
      <c r="IX1260" s="307"/>
      <c r="IY1260" s="307"/>
      <c r="IZ1260" s="307"/>
      <c r="JA1260" s="307"/>
      <c r="JB1260" s="307"/>
      <c r="JC1260" s="307"/>
      <c r="JD1260" s="307"/>
      <c r="JE1260" s="307"/>
      <c r="JF1260" s="307"/>
      <c r="JG1260" s="307"/>
      <c r="JH1260" s="307"/>
      <c r="JI1260" s="307"/>
      <c r="JJ1260" s="307"/>
      <c r="JK1260" s="307"/>
      <c r="JL1260" s="307"/>
      <c r="JM1260" s="307"/>
      <c r="JN1260" s="307"/>
      <c r="JO1260" s="307"/>
      <c r="JP1260" s="307"/>
      <c r="JQ1260" s="307"/>
      <c r="JR1260" s="307"/>
      <c r="JS1260" s="307"/>
      <c r="JT1260" s="307"/>
      <c r="JU1260" s="307"/>
      <c r="JV1260" s="307"/>
      <c r="JW1260" s="307"/>
      <c r="JX1260" s="307"/>
      <c r="JY1260" s="307"/>
      <c r="JZ1260" s="307"/>
      <c r="KA1260" s="307"/>
      <c r="KB1260" s="307"/>
      <c r="KC1260" s="307"/>
      <c r="KD1260" s="307"/>
      <c r="KE1260" s="307"/>
      <c r="KF1260" s="307"/>
      <c r="KG1260" s="307"/>
      <c r="KH1260" s="307"/>
      <c r="KI1260" s="307"/>
      <c r="KJ1260" s="307"/>
      <c r="KK1260" s="307"/>
      <c r="KL1260" s="307"/>
      <c r="KM1260" s="307"/>
      <c r="KN1260" s="307"/>
      <c r="KO1260" s="307"/>
      <c r="KP1260" s="307"/>
      <c r="KQ1260" s="307"/>
      <c r="KR1260" s="307"/>
      <c r="KS1260" s="307"/>
      <c r="KT1260" s="307"/>
    </row>
    <row r="1261" spans="14:306" s="56" customFormat="1" ht="15" customHeight="1">
      <c r="N1261" s="410"/>
      <c r="O1261" s="410"/>
      <c r="P1261" s="311"/>
      <c r="Q1261" s="311"/>
      <c r="R1261" s="311"/>
      <c r="AJ1261" s="451">
        <v>154</v>
      </c>
      <c r="AK1261" s="449">
        <v>140</v>
      </c>
      <c r="AL1261" s="453">
        <v>99.6</v>
      </c>
      <c r="AM1261" s="450" t="s">
        <v>1305</v>
      </c>
      <c r="AN1261" s="450" t="s">
        <v>453</v>
      </c>
      <c r="CB1261" s="307"/>
      <c r="CC1261" s="307"/>
      <c r="CD1261" s="307"/>
      <c r="CE1261" s="307"/>
      <c r="CF1261" s="307"/>
      <c r="CG1261" s="307"/>
      <c r="CH1261" s="307"/>
      <c r="CI1261" s="307"/>
      <c r="CJ1261" s="307"/>
      <c r="CK1261" s="307"/>
      <c r="CL1261" s="307"/>
      <c r="CM1261" s="307"/>
      <c r="CN1261" s="307"/>
      <c r="CO1261" s="307"/>
      <c r="CP1261" s="307"/>
      <c r="CQ1261" s="307"/>
      <c r="CR1261" s="307"/>
      <c r="CS1261" s="307"/>
      <c r="CT1261" s="307"/>
      <c r="CU1261" s="307"/>
      <c r="CV1261" s="307"/>
      <c r="CW1261" s="307"/>
      <c r="CX1261" s="307"/>
      <c r="CY1261" s="307"/>
      <c r="CZ1261" s="307"/>
      <c r="DA1261" s="307"/>
      <c r="DB1261" s="307"/>
      <c r="DC1261" s="307"/>
      <c r="DD1261" s="307"/>
      <c r="DE1261" s="307"/>
      <c r="DF1261" s="307"/>
      <c r="DG1261" s="307"/>
      <c r="DH1261" s="307"/>
      <c r="DI1261" s="390"/>
      <c r="DJ1261" s="390"/>
      <c r="DK1261" s="307"/>
      <c r="DL1261" s="307"/>
      <c r="DM1261" s="307"/>
      <c r="DN1261" s="307"/>
      <c r="DO1261" s="307"/>
      <c r="DP1261" s="307"/>
      <c r="DQ1261" s="307"/>
      <c r="DR1261" s="307"/>
      <c r="DS1261" s="307"/>
      <c r="DT1261" s="307"/>
      <c r="DU1261" s="307"/>
      <c r="DV1261" s="307"/>
      <c r="DW1261" s="307"/>
      <c r="DX1261" s="307"/>
      <c r="DY1261" s="307"/>
      <c r="DZ1261" s="307"/>
      <c r="EA1261" s="307"/>
      <c r="EB1261" s="307"/>
      <c r="EC1261" s="307"/>
      <c r="ED1261" s="307"/>
      <c r="EE1261" s="307"/>
      <c r="EF1261" s="307"/>
      <c r="EG1261" s="307"/>
      <c r="EH1261" s="307"/>
      <c r="EI1261" s="307"/>
      <c r="EJ1261" s="307"/>
      <c r="EK1261" s="307"/>
      <c r="EL1261" s="307"/>
      <c r="EM1261" s="307"/>
      <c r="EN1261" s="307"/>
      <c r="EO1261" s="307"/>
      <c r="EP1261" s="307"/>
      <c r="EQ1261" s="307"/>
      <c r="ER1261" s="307"/>
      <c r="ES1261" s="307"/>
      <c r="ET1261" s="307"/>
      <c r="EU1261" s="390"/>
      <c r="EV1261" s="390"/>
      <c r="EW1261" s="307"/>
      <c r="EX1261" s="307"/>
      <c r="EY1261" s="307"/>
      <c r="EZ1261" s="307"/>
      <c r="FA1261" s="307"/>
      <c r="FB1261" s="307"/>
      <c r="FC1261" s="307"/>
      <c r="FD1261" s="307"/>
      <c r="FE1261" s="307"/>
      <c r="FF1261" s="307"/>
      <c r="FG1261" s="307"/>
      <c r="FH1261" s="307"/>
      <c r="FI1261" s="307"/>
      <c r="FJ1261" s="307"/>
      <c r="FK1261" s="307"/>
      <c r="FL1261" s="307"/>
      <c r="FM1261" s="307"/>
      <c r="FN1261" s="307"/>
      <c r="FO1261" s="307"/>
      <c r="FP1261" s="307"/>
      <c r="FQ1261" s="307"/>
      <c r="FR1261" s="307"/>
      <c r="FS1261" s="307"/>
      <c r="FT1261" s="307"/>
      <c r="FU1261" s="307"/>
      <c r="FV1261" s="307"/>
      <c r="FW1261" s="307"/>
      <c r="FX1261" s="307"/>
      <c r="FY1261" s="307"/>
      <c r="FZ1261" s="307"/>
      <c r="GA1261" s="307"/>
      <c r="GB1261" s="307"/>
      <c r="GC1261" s="307"/>
      <c r="GD1261" s="307"/>
      <c r="GE1261" s="307"/>
      <c r="GF1261" s="307"/>
      <c r="GG1261" s="307"/>
      <c r="GH1261" s="307"/>
      <c r="GI1261" s="307"/>
      <c r="GJ1261" s="307"/>
      <c r="GK1261" s="307"/>
      <c r="GL1261" s="307"/>
      <c r="GM1261" s="307"/>
      <c r="GN1261" s="307"/>
      <c r="GO1261" s="307"/>
      <c r="GP1261" s="307"/>
      <c r="GQ1261" s="307"/>
      <c r="GR1261" s="307"/>
      <c r="GS1261" s="307"/>
      <c r="GT1261" s="307"/>
      <c r="GU1261" s="307"/>
      <c r="GV1261" s="307"/>
      <c r="GW1261" s="307"/>
      <c r="GX1261" s="307"/>
      <c r="GY1261" s="307"/>
      <c r="GZ1261" s="307"/>
      <c r="HA1261" s="307"/>
      <c r="HB1261" s="307"/>
      <c r="HC1261" s="307"/>
      <c r="HD1261" s="307"/>
      <c r="HE1261" s="307"/>
      <c r="HF1261" s="307"/>
      <c r="HG1261" s="307"/>
      <c r="HH1261" s="307"/>
      <c r="HI1261" s="307"/>
      <c r="HJ1261" s="307"/>
      <c r="HK1261" s="307"/>
      <c r="HL1261" s="307"/>
      <c r="HM1261" s="307"/>
      <c r="HN1261" s="307"/>
      <c r="HO1261" s="307"/>
      <c r="HP1261" s="307"/>
      <c r="HQ1261" s="307"/>
      <c r="HR1261" s="307"/>
      <c r="HS1261" s="307"/>
      <c r="HT1261" s="307"/>
      <c r="HU1261" s="307"/>
      <c r="HV1261" s="307"/>
      <c r="HW1261" s="307"/>
      <c r="HX1261" s="307"/>
      <c r="HY1261" s="307"/>
      <c r="HZ1261" s="307"/>
      <c r="IA1261" s="307"/>
      <c r="IB1261" s="307"/>
      <c r="IC1261" s="307"/>
      <c r="ID1261" s="307"/>
      <c r="IE1261" s="307"/>
      <c r="IF1261" s="307"/>
      <c r="IG1261" s="307"/>
      <c r="IH1261" s="307"/>
      <c r="II1261" s="307"/>
      <c r="IJ1261" s="307"/>
      <c r="IK1261" s="307"/>
      <c r="IL1261" s="307"/>
      <c r="IM1261" s="307"/>
      <c r="IN1261" s="307"/>
      <c r="IO1261" s="307"/>
      <c r="IP1261" s="307"/>
      <c r="IQ1261" s="307"/>
      <c r="IR1261" s="307"/>
      <c r="IS1261" s="307"/>
      <c r="IT1261" s="307"/>
      <c r="IU1261" s="307"/>
      <c r="IV1261" s="307"/>
      <c r="IW1261" s="307"/>
      <c r="IX1261" s="307"/>
      <c r="IY1261" s="307"/>
      <c r="IZ1261" s="307"/>
      <c r="JA1261" s="307"/>
      <c r="JB1261" s="307"/>
      <c r="JC1261" s="307"/>
      <c r="JD1261" s="307"/>
      <c r="JE1261" s="307"/>
      <c r="JF1261" s="307"/>
      <c r="JG1261" s="307"/>
      <c r="JH1261" s="307"/>
      <c r="JI1261" s="307"/>
      <c r="JJ1261" s="307"/>
      <c r="JK1261" s="307"/>
      <c r="JL1261" s="307"/>
      <c r="JM1261" s="307"/>
      <c r="JN1261" s="307"/>
      <c r="JO1261" s="307"/>
      <c r="JP1261" s="307"/>
      <c r="JQ1261" s="307"/>
      <c r="JR1261" s="307"/>
      <c r="JS1261" s="307"/>
      <c r="JT1261" s="307"/>
      <c r="JU1261" s="307"/>
      <c r="JV1261" s="307"/>
      <c r="JW1261" s="307"/>
      <c r="JX1261" s="307"/>
      <c r="JY1261" s="307"/>
      <c r="JZ1261" s="307"/>
      <c r="KA1261" s="307"/>
      <c r="KB1261" s="307"/>
      <c r="KC1261" s="307"/>
      <c r="KD1261" s="307"/>
      <c r="KE1261" s="307"/>
      <c r="KF1261" s="307"/>
      <c r="KG1261" s="307"/>
      <c r="KH1261" s="307"/>
      <c r="KI1261" s="307"/>
      <c r="KJ1261" s="307"/>
      <c r="KK1261" s="307"/>
      <c r="KL1261" s="307"/>
      <c r="KM1261" s="307"/>
      <c r="KN1261" s="307"/>
      <c r="KO1261" s="307"/>
      <c r="KP1261" s="307"/>
      <c r="KQ1261" s="307"/>
      <c r="KR1261" s="307"/>
      <c r="KS1261" s="307"/>
      <c r="KT1261" s="307"/>
    </row>
    <row r="1262" spans="14:306" s="56" customFormat="1" ht="15" customHeight="1">
      <c r="N1262" s="410"/>
      <c r="O1262" s="410"/>
      <c r="P1262" s="311"/>
      <c r="Q1262" s="311"/>
      <c r="R1262" s="311"/>
      <c r="AJ1262" s="451">
        <v>155</v>
      </c>
      <c r="AK1262" s="449">
        <v>140</v>
      </c>
      <c r="AL1262" s="453">
        <v>99.6</v>
      </c>
      <c r="AM1262" s="450" t="s">
        <v>1305</v>
      </c>
      <c r="AN1262" s="450" t="s">
        <v>453</v>
      </c>
      <c r="CB1262" s="307"/>
      <c r="CC1262" s="307"/>
      <c r="CD1262" s="307"/>
      <c r="CE1262" s="307"/>
      <c r="CF1262" s="307"/>
      <c r="CG1262" s="307"/>
      <c r="CH1262" s="307"/>
      <c r="CI1262" s="307"/>
      <c r="CJ1262" s="307"/>
      <c r="CK1262" s="307"/>
      <c r="CL1262" s="307"/>
      <c r="CM1262" s="307"/>
      <c r="CN1262" s="307"/>
      <c r="CO1262" s="307"/>
      <c r="CP1262" s="307"/>
      <c r="CQ1262" s="307"/>
      <c r="CR1262" s="307"/>
      <c r="CS1262" s="307"/>
      <c r="CT1262" s="307"/>
      <c r="CU1262" s="307"/>
      <c r="CV1262" s="307"/>
      <c r="CW1262" s="307"/>
      <c r="CX1262" s="307"/>
      <c r="CY1262" s="307"/>
      <c r="CZ1262" s="307"/>
      <c r="DA1262" s="307"/>
      <c r="DB1262" s="307"/>
      <c r="DC1262" s="307"/>
      <c r="DD1262" s="307"/>
      <c r="DE1262" s="307"/>
      <c r="DF1262" s="307"/>
      <c r="DG1262" s="307"/>
      <c r="DH1262" s="307"/>
      <c r="DI1262" s="390"/>
      <c r="DJ1262" s="390"/>
      <c r="DK1262" s="307"/>
      <c r="DL1262" s="307"/>
      <c r="DM1262" s="307"/>
      <c r="DN1262" s="307"/>
      <c r="DO1262" s="307"/>
      <c r="DP1262" s="307"/>
      <c r="DQ1262" s="307"/>
      <c r="DR1262" s="307"/>
      <c r="DS1262" s="307"/>
      <c r="DT1262" s="307"/>
      <c r="DU1262" s="307"/>
      <c r="DV1262" s="307"/>
      <c r="DW1262" s="307"/>
      <c r="DX1262" s="307"/>
      <c r="DY1262" s="307"/>
      <c r="DZ1262" s="307"/>
      <c r="EA1262" s="307"/>
      <c r="EB1262" s="307"/>
      <c r="EC1262" s="307"/>
      <c r="ED1262" s="307"/>
      <c r="EE1262" s="307"/>
      <c r="EF1262" s="307"/>
      <c r="EG1262" s="307"/>
      <c r="EH1262" s="307"/>
      <c r="EI1262" s="307"/>
      <c r="EJ1262" s="307"/>
      <c r="EK1262" s="307"/>
      <c r="EL1262" s="307"/>
      <c r="EM1262" s="307"/>
      <c r="EN1262" s="307"/>
      <c r="EO1262" s="307"/>
      <c r="EP1262" s="307"/>
      <c r="EQ1262" s="307"/>
      <c r="ER1262" s="307"/>
      <c r="ES1262" s="307"/>
      <c r="ET1262" s="307"/>
      <c r="EU1262" s="390"/>
      <c r="EV1262" s="390"/>
      <c r="EW1262" s="307"/>
      <c r="EX1262" s="307"/>
      <c r="EY1262" s="307"/>
      <c r="EZ1262" s="307"/>
      <c r="FA1262" s="307"/>
      <c r="FB1262" s="307"/>
      <c r="FC1262" s="307"/>
      <c r="FD1262" s="307"/>
      <c r="FE1262" s="307"/>
      <c r="FF1262" s="307"/>
      <c r="FG1262" s="307"/>
      <c r="FH1262" s="307"/>
      <c r="FI1262" s="307"/>
      <c r="FJ1262" s="307"/>
      <c r="FK1262" s="307"/>
      <c r="FL1262" s="307"/>
      <c r="FM1262" s="307"/>
      <c r="FN1262" s="307"/>
      <c r="FO1262" s="307"/>
      <c r="FP1262" s="307"/>
      <c r="FQ1262" s="307"/>
      <c r="FR1262" s="307"/>
      <c r="FS1262" s="307"/>
      <c r="FT1262" s="307"/>
      <c r="FU1262" s="307"/>
      <c r="FV1262" s="307"/>
      <c r="FW1262" s="307"/>
      <c r="FX1262" s="307"/>
      <c r="FY1262" s="307"/>
      <c r="FZ1262" s="307"/>
      <c r="GA1262" s="307"/>
      <c r="GB1262" s="307"/>
      <c r="GC1262" s="307"/>
      <c r="GD1262" s="307"/>
      <c r="GE1262" s="307"/>
      <c r="GF1262" s="307"/>
      <c r="GG1262" s="307"/>
      <c r="GH1262" s="307"/>
      <c r="GI1262" s="307"/>
      <c r="GJ1262" s="307"/>
      <c r="GK1262" s="307"/>
      <c r="GL1262" s="307"/>
      <c r="GM1262" s="307"/>
      <c r="GN1262" s="307"/>
      <c r="GO1262" s="307"/>
      <c r="GP1262" s="307"/>
      <c r="GQ1262" s="307"/>
      <c r="GR1262" s="307"/>
      <c r="GS1262" s="307"/>
      <c r="GT1262" s="307"/>
      <c r="GU1262" s="307"/>
      <c r="GV1262" s="307"/>
      <c r="GW1262" s="307"/>
      <c r="GX1262" s="307"/>
      <c r="GY1262" s="307"/>
      <c r="GZ1262" s="307"/>
      <c r="HA1262" s="307"/>
      <c r="HB1262" s="307"/>
      <c r="HC1262" s="307"/>
      <c r="HD1262" s="307"/>
      <c r="HE1262" s="307"/>
      <c r="HF1262" s="307"/>
      <c r="HG1262" s="307"/>
      <c r="HH1262" s="307"/>
      <c r="HI1262" s="307"/>
      <c r="HJ1262" s="307"/>
      <c r="HK1262" s="307"/>
      <c r="HL1262" s="307"/>
      <c r="HM1262" s="307"/>
      <c r="HN1262" s="307"/>
      <c r="HO1262" s="307"/>
      <c r="HP1262" s="307"/>
      <c r="HQ1262" s="307"/>
      <c r="HR1262" s="307"/>
      <c r="HS1262" s="307"/>
      <c r="HT1262" s="307"/>
      <c r="HU1262" s="307"/>
      <c r="HV1262" s="307"/>
      <c r="HW1262" s="307"/>
      <c r="HX1262" s="307"/>
      <c r="HY1262" s="307"/>
      <c r="HZ1262" s="307"/>
      <c r="IA1262" s="307"/>
      <c r="IB1262" s="307"/>
      <c r="IC1262" s="307"/>
      <c r="ID1262" s="307"/>
      <c r="IE1262" s="307"/>
      <c r="IF1262" s="307"/>
      <c r="IG1262" s="307"/>
      <c r="IH1262" s="307"/>
      <c r="II1262" s="307"/>
      <c r="IJ1262" s="307"/>
      <c r="IK1262" s="307"/>
      <c r="IL1262" s="307"/>
      <c r="IM1262" s="307"/>
      <c r="IN1262" s="307"/>
      <c r="IO1262" s="307"/>
      <c r="IP1262" s="307"/>
      <c r="IQ1262" s="307"/>
      <c r="IR1262" s="307"/>
      <c r="IS1262" s="307"/>
      <c r="IT1262" s="307"/>
      <c r="IU1262" s="307"/>
      <c r="IV1262" s="307"/>
      <c r="IW1262" s="307"/>
      <c r="IX1262" s="307"/>
      <c r="IY1262" s="307"/>
      <c r="IZ1262" s="307"/>
      <c r="JA1262" s="307"/>
      <c r="JB1262" s="307"/>
      <c r="JC1262" s="307"/>
      <c r="JD1262" s="307"/>
      <c r="JE1262" s="307"/>
      <c r="JF1262" s="307"/>
      <c r="JG1262" s="307"/>
      <c r="JH1262" s="307"/>
      <c r="JI1262" s="307"/>
      <c r="JJ1262" s="307"/>
      <c r="JK1262" s="307"/>
      <c r="JL1262" s="307"/>
      <c r="JM1262" s="307"/>
      <c r="JN1262" s="307"/>
      <c r="JO1262" s="307"/>
      <c r="JP1262" s="307"/>
      <c r="JQ1262" s="307"/>
      <c r="JR1262" s="307"/>
      <c r="JS1262" s="307"/>
      <c r="JT1262" s="307"/>
      <c r="JU1262" s="307"/>
      <c r="JV1262" s="307"/>
      <c r="JW1262" s="307"/>
      <c r="JX1262" s="307"/>
      <c r="JY1262" s="307"/>
      <c r="JZ1262" s="307"/>
      <c r="KA1262" s="307"/>
      <c r="KB1262" s="307"/>
      <c r="KC1262" s="307"/>
      <c r="KD1262" s="307"/>
      <c r="KE1262" s="307"/>
      <c r="KF1262" s="307"/>
      <c r="KG1262" s="307"/>
      <c r="KH1262" s="307"/>
      <c r="KI1262" s="307"/>
      <c r="KJ1262" s="307"/>
      <c r="KK1262" s="307"/>
      <c r="KL1262" s="307"/>
      <c r="KM1262" s="307"/>
      <c r="KN1262" s="307"/>
      <c r="KO1262" s="307"/>
      <c r="KP1262" s="307"/>
      <c r="KQ1262" s="307"/>
      <c r="KR1262" s="307"/>
      <c r="KS1262" s="307"/>
      <c r="KT1262" s="307"/>
    </row>
    <row r="1263" spans="14:306" s="56" customFormat="1" ht="15" customHeight="1">
      <c r="N1263" s="410"/>
      <c r="O1263" s="410"/>
      <c r="P1263" s="311"/>
      <c r="Q1263" s="311"/>
      <c r="R1263" s="311"/>
      <c r="AJ1263" s="451">
        <v>156</v>
      </c>
      <c r="AK1263" s="449">
        <v>141</v>
      </c>
      <c r="AL1263" s="450" t="s">
        <v>9</v>
      </c>
      <c r="AM1263" s="450" t="s">
        <v>1306</v>
      </c>
      <c r="AN1263" s="450" t="s">
        <v>503</v>
      </c>
      <c r="CB1263" s="307"/>
      <c r="CC1263" s="307"/>
      <c r="CD1263" s="307"/>
      <c r="CE1263" s="307"/>
      <c r="CF1263" s="307"/>
      <c r="CG1263" s="307"/>
      <c r="CH1263" s="307"/>
      <c r="CI1263" s="307"/>
      <c r="CJ1263" s="307"/>
      <c r="CK1263" s="307"/>
      <c r="CL1263" s="307"/>
      <c r="CM1263" s="307"/>
      <c r="CN1263" s="307"/>
      <c r="CO1263" s="307"/>
      <c r="CP1263" s="307"/>
      <c r="CQ1263" s="307"/>
      <c r="CR1263" s="307"/>
      <c r="CS1263" s="307"/>
      <c r="CT1263" s="307"/>
      <c r="CU1263" s="307"/>
      <c r="CV1263" s="307"/>
      <c r="CW1263" s="307"/>
      <c r="CX1263" s="307"/>
      <c r="CY1263" s="307"/>
      <c r="CZ1263" s="307"/>
      <c r="DA1263" s="307"/>
      <c r="DB1263" s="307"/>
      <c r="DC1263" s="307"/>
      <c r="DD1263" s="307"/>
      <c r="DE1263" s="307"/>
      <c r="DF1263" s="307"/>
      <c r="DG1263" s="307"/>
      <c r="DH1263" s="307"/>
      <c r="DI1263" s="390"/>
      <c r="DJ1263" s="390"/>
      <c r="DK1263" s="307"/>
      <c r="DL1263" s="307"/>
      <c r="DM1263" s="307"/>
      <c r="DN1263" s="307"/>
      <c r="DO1263" s="307"/>
      <c r="DP1263" s="307"/>
      <c r="DQ1263" s="307"/>
      <c r="DR1263" s="307"/>
      <c r="DS1263" s="307"/>
      <c r="DT1263" s="307"/>
      <c r="DU1263" s="307"/>
      <c r="DV1263" s="307"/>
      <c r="DW1263" s="307"/>
      <c r="DX1263" s="307"/>
      <c r="DY1263" s="307"/>
      <c r="DZ1263" s="307"/>
      <c r="EA1263" s="307"/>
      <c r="EB1263" s="307"/>
      <c r="EC1263" s="307"/>
      <c r="ED1263" s="307"/>
      <c r="EE1263" s="307"/>
      <c r="EF1263" s="307"/>
      <c r="EG1263" s="307"/>
      <c r="EH1263" s="307"/>
      <c r="EI1263" s="307"/>
      <c r="EJ1263" s="307"/>
      <c r="EK1263" s="307"/>
      <c r="EL1263" s="307"/>
      <c r="EM1263" s="307"/>
      <c r="EN1263" s="307"/>
      <c r="EO1263" s="307"/>
      <c r="EP1263" s="307"/>
      <c r="EQ1263" s="307"/>
      <c r="ER1263" s="307"/>
      <c r="ES1263" s="307"/>
      <c r="ET1263" s="307"/>
      <c r="EU1263" s="390"/>
      <c r="EV1263" s="390"/>
      <c r="EW1263" s="307"/>
      <c r="EX1263" s="307"/>
      <c r="EY1263" s="307"/>
      <c r="EZ1263" s="307"/>
      <c r="FA1263" s="307"/>
      <c r="FB1263" s="307"/>
      <c r="FC1263" s="307"/>
      <c r="FD1263" s="307"/>
      <c r="FE1263" s="307"/>
      <c r="FF1263" s="307"/>
      <c r="FG1263" s="307"/>
      <c r="FH1263" s="307"/>
      <c r="FI1263" s="307"/>
      <c r="FJ1263" s="307"/>
      <c r="FK1263" s="307"/>
      <c r="FL1263" s="307"/>
      <c r="FM1263" s="307"/>
      <c r="FN1263" s="307"/>
      <c r="FO1263" s="307"/>
      <c r="FP1263" s="307"/>
      <c r="FQ1263" s="307"/>
      <c r="FR1263" s="307"/>
      <c r="FS1263" s="307"/>
      <c r="FT1263" s="307"/>
      <c r="FU1263" s="307"/>
      <c r="FV1263" s="307"/>
      <c r="FW1263" s="307"/>
      <c r="FX1263" s="307"/>
      <c r="FY1263" s="307"/>
      <c r="FZ1263" s="307"/>
      <c r="GA1263" s="307"/>
      <c r="GB1263" s="307"/>
      <c r="GC1263" s="307"/>
      <c r="GD1263" s="307"/>
      <c r="GE1263" s="307"/>
      <c r="GF1263" s="307"/>
      <c r="GG1263" s="307"/>
      <c r="GH1263" s="307"/>
      <c r="GI1263" s="307"/>
      <c r="GJ1263" s="307"/>
      <c r="GK1263" s="307"/>
      <c r="GL1263" s="307"/>
      <c r="GM1263" s="307"/>
      <c r="GN1263" s="307"/>
      <c r="GO1263" s="307"/>
      <c r="GP1263" s="307"/>
      <c r="GQ1263" s="307"/>
      <c r="GR1263" s="307"/>
      <c r="GS1263" s="307"/>
      <c r="GT1263" s="307"/>
      <c r="GU1263" s="307"/>
      <c r="GV1263" s="307"/>
      <c r="GW1263" s="307"/>
      <c r="GX1263" s="307"/>
      <c r="GY1263" s="307"/>
      <c r="GZ1263" s="307"/>
      <c r="HA1263" s="307"/>
      <c r="HB1263" s="307"/>
      <c r="HC1263" s="307"/>
      <c r="HD1263" s="307"/>
      <c r="HE1263" s="307"/>
      <c r="HF1263" s="307"/>
      <c r="HG1263" s="307"/>
      <c r="HH1263" s="307"/>
      <c r="HI1263" s="307"/>
      <c r="HJ1263" s="307"/>
      <c r="HK1263" s="307"/>
      <c r="HL1263" s="307"/>
      <c r="HM1263" s="307"/>
      <c r="HN1263" s="307"/>
      <c r="HO1263" s="307"/>
      <c r="HP1263" s="307"/>
      <c r="HQ1263" s="307"/>
      <c r="HR1263" s="307"/>
      <c r="HS1263" s="307"/>
      <c r="HT1263" s="307"/>
      <c r="HU1263" s="307"/>
      <c r="HV1263" s="307"/>
      <c r="HW1263" s="307"/>
      <c r="HX1263" s="307"/>
      <c r="HY1263" s="307"/>
      <c r="HZ1263" s="307"/>
      <c r="IA1263" s="307"/>
      <c r="IB1263" s="307"/>
      <c r="IC1263" s="307"/>
      <c r="ID1263" s="307"/>
      <c r="IE1263" s="307"/>
      <c r="IF1263" s="307"/>
      <c r="IG1263" s="307"/>
      <c r="IH1263" s="307"/>
      <c r="II1263" s="307"/>
      <c r="IJ1263" s="307"/>
      <c r="IK1263" s="307"/>
      <c r="IL1263" s="307"/>
      <c r="IM1263" s="307"/>
      <c r="IN1263" s="307"/>
      <c r="IO1263" s="307"/>
      <c r="IP1263" s="307"/>
      <c r="IQ1263" s="307"/>
      <c r="IR1263" s="307"/>
      <c r="IS1263" s="307"/>
      <c r="IT1263" s="307"/>
      <c r="IU1263" s="307"/>
      <c r="IV1263" s="307"/>
      <c r="IW1263" s="307"/>
      <c r="IX1263" s="307"/>
      <c r="IY1263" s="307"/>
      <c r="IZ1263" s="307"/>
      <c r="JA1263" s="307"/>
      <c r="JB1263" s="307"/>
      <c r="JC1263" s="307"/>
      <c r="JD1263" s="307"/>
      <c r="JE1263" s="307"/>
      <c r="JF1263" s="307"/>
      <c r="JG1263" s="307"/>
      <c r="JH1263" s="307"/>
      <c r="JI1263" s="307"/>
      <c r="JJ1263" s="307"/>
      <c r="JK1263" s="307"/>
      <c r="JL1263" s="307"/>
      <c r="JM1263" s="307"/>
      <c r="JN1263" s="307"/>
      <c r="JO1263" s="307"/>
      <c r="JP1263" s="307"/>
      <c r="JQ1263" s="307"/>
      <c r="JR1263" s="307"/>
      <c r="JS1263" s="307"/>
      <c r="JT1263" s="307"/>
      <c r="JU1263" s="307"/>
      <c r="JV1263" s="307"/>
      <c r="JW1263" s="307"/>
      <c r="JX1263" s="307"/>
      <c r="JY1263" s="307"/>
      <c r="JZ1263" s="307"/>
      <c r="KA1263" s="307"/>
      <c r="KB1263" s="307"/>
      <c r="KC1263" s="307"/>
      <c r="KD1263" s="307"/>
      <c r="KE1263" s="307"/>
      <c r="KF1263" s="307"/>
      <c r="KG1263" s="307"/>
      <c r="KH1263" s="307"/>
      <c r="KI1263" s="307"/>
      <c r="KJ1263" s="307"/>
      <c r="KK1263" s="307"/>
      <c r="KL1263" s="307"/>
      <c r="KM1263" s="307"/>
      <c r="KN1263" s="307"/>
      <c r="KO1263" s="307"/>
      <c r="KP1263" s="307"/>
      <c r="KQ1263" s="307"/>
      <c r="KR1263" s="307"/>
      <c r="KS1263" s="307"/>
      <c r="KT1263" s="307"/>
    </row>
    <row r="1264" spans="14:306" s="56" customFormat="1" ht="15" customHeight="1">
      <c r="N1264" s="410"/>
      <c r="O1264" s="410"/>
      <c r="P1264" s="311"/>
      <c r="Q1264" s="311"/>
      <c r="R1264" s="311"/>
      <c r="AJ1264" s="451">
        <v>157</v>
      </c>
      <c r="AK1264" s="449">
        <v>142</v>
      </c>
      <c r="AL1264" s="453">
        <v>99.7</v>
      </c>
      <c r="AM1264" s="450" t="s">
        <v>1307</v>
      </c>
      <c r="AN1264" s="450" t="s">
        <v>455</v>
      </c>
      <c r="CB1264" s="307"/>
      <c r="CC1264" s="307"/>
      <c r="CD1264" s="307"/>
      <c r="CE1264" s="307"/>
      <c r="CF1264" s="307"/>
      <c r="CG1264" s="307"/>
      <c r="CH1264" s="307"/>
      <c r="CI1264" s="307"/>
      <c r="CJ1264" s="307"/>
      <c r="CK1264" s="307"/>
      <c r="CL1264" s="307"/>
      <c r="CM1264" s="307"/>
      <c r="CN1264" s="307"/>
      <c r="CO1264" s="307"/>
      <c r="CP1264" s="307"/>
      <c r="CQ1264" s="307"/>
      <c r="CR1264" s="307"/>
      <c r="CS1264" s="307"/>
      <c r="CT1264" s="307"/>
      <c r="CU1264" s="307"/>
      <c r="CV1264" s="307"/>
      <c r="CW1264" s="307"/>
      <c r="CX1264" s="307"/>
      <c r="CY1264" s="307"/>
      <c r="CZ1264" s="307"/>
      <c r="DA1264" s="307"/>
      <c r="DB1264" s="307"/>
      <c r="DC1264" s="307"/>
      <c r="DD1264" s="307"/>
      <c r="DE1264" s="307"/>
      <c r="DF1264" s="307"/>
      <c r="DG1264" s="307"/>
      <c r="DH1264" s="307"/>
      <c r="DI1264" s="390"/>
      <c r="DJ1264" s="390"/>
      <c r="DK1264" s="307"/>
      <c r="DL1264" s="307"/>
      <c r="DM1264" s="307"/>
      <c r="DN1264" s="307"/>
      <c r="DO1264" s="307"/>
      <c r="DP1264" s="307"/>
      <c r="DQ1264" s="307"/>
      <c r="DR1264" s="307"/>
      <c r="DS1264" s="307"/>
      <c r="DT1264" s="307"/>
      <c r="DU1264" s="307"/>
      <c r="DV1264" s="307"/>
      <c r="DW1264" s="307"/>
      <c r="DX1264" s="307"/>
      <c r="DY1264" s="307"/>
      <c r="DZ1264" s="307"/>
      <c r="EA1264" s="307"/>
      <c r="EB1264" s="307"/>
      <c r="EC1264" s="307"/>
      <c r="ED1264" s="307"/>
      <c r="EE1264" s="307"/>
      <c r="EF1264" s="307"/>
      <c r="EG1264" s="307"/>
      <c r="EH1264" s="307"/>
      <c r="EI1264" s="307"/>
      <c r="EJ1264" s="307"/>
      <c r="EK1264" s="307"/>
      <c r="EL1264" s="307"/>
      <c r="EM1264" s="307"/>
      <c r="EN1264" s="307"/>
      <c r="EO1264" s="307"/>
      <c r="EP1264" s="307"/>
      <c r="EQ1264" s="307"/>
      <c r="ER1264" s="307"/>
      <c r="ES1264" s="307"/>
      <c r="ET1264" s="307"/>
      <c r="EU1264" s="390"/>
      <c r="EV1264" s="390"/>
      <c r="EW1264" s="307"/>
      <c r="EX1264" s="307"/>
      <c r="EY1264" s="307"/>
      <c r="EZ1264" s="307"/>
      <c r="FA1264" s="307"/>
      <c r="FB1264" s="307"/>
      <c r="FC1264" s="307"/>
      <c r="FD1264" s="307"/>
      <c r="FE1264" s="307"/>
      <c r="FF1264" s="307"/>
      <c r="FG1264" s="307"/>
      <c r="FH1264" s="307"/>
      <c r="FI1264" s="307"/>
      <c r="FJ1264" s="307"/>
      <c r="FK1264" s="307"/>
      <c r="FL1264" s="307"/>
      <c r="FM1264" s="307"/>
      <c r="FN1264" s="307"/>
      <c r="FO1264" s="307"/>
      <c r="FP1264" s="307"/>
      <c r="FQ1264" s="307"/>
      <c r="FR1264" s="307"/>
      <c r="FS1264" s="307"/>
      <c r="FT1264" s="307"/>
      <c r="FU1264" s="307"/>
      <c r="FV1264" s="307"/>
      <c r="FW1264" s="307"/>
      <c r="FX1264" s="307"/>
      <c r="FY1264" s="307"/>
      <c r="FZ1264" s="307"/>
      <c r="GA1264" s="307"/>
      <c r="GB1264" s="307"/>
      <c r="GC1264" s="307"/>
      <c r="GD1264" s="307"/>
      <c r="GE1264" s="307"/>
      <c r="GF1264" s="307"/>
      <c r="GG1264" s="307"/>
      <c r="GH1264" s="307"/>
      <c r="GI1264" s="307"/>
      <c r="GJ1264" s="307"/>
      <c r="GK1264" s="307"/>
      <c r="GL1264" s="307"/>
      <c r="GM1264" s="307"/>
      <c r="GN1264" s="307"/>
      <c r="GO1264" s="307"/>
      <c r="GP1264" s="307"/>
      <c r="GQ1264" s="307"/>
      <c r="GR1264" s="307"/>
      <c r="GS1264" s="307"/>
      <c r="GT1264" s="307"/>
      <c r="GU1264" s="307"/>
      <c r="GV1264" s="307"/>
      <c r="GW1264" s="307"/>
      <c r="GX1264" s="307"/>
      <c r="GY1264" s="307"/>
      <c r="GZ1264" s="307"/>
      <c r="HA1264" s="307"/>
      <c r="HB1264" s="307"/>
      <c r="HC1264" s="307"/>
      <c r="HD1264" s="307"/>
      <c r="HE1264" s="307"/>
      <c r="HF1264" s="307"/>
      <c r="HG1264" s="307"/>
      <c r="HH1264" s="307"/>
      <c r="HI1264" s="307"/>
      <c r="HJ1264" s="307"/>
      <c r="HK1264" s="307"/>
      <c r="HL1264" s="307"/>
      <c r="HM1264" s="307"/>
      <c r="HN1264" s="307"/>
      <c r="HO1264" s="307"/>
      <c r="HP1264" s="307"/>
      <c r="HQ1264" s="307"/>
      <c r="HR1264" s="307"/>
      <c r="HS1264" s="307"/>
      <c r="HT1264" s="307"/>
      <c r="HU1264" s="307"/>
      <c r="HV1264" s="307"/>
      <c r="HW1264" s="307"/>
      <c r="HX1264" s="307"/>
      <c r="HY1264" s="307"/>
      <c r="HZ1264" s="307"/>
      <c r="IA1264" s="307"/>
      <c r="IB1264" s="307"/>
      <c r="IC1264" s="307"/>
      <c r="ID1264" s="307"/>
      <c r="IE1264" s="307"/>
      <c r="IF1264" s="307"/>
      <c r="IG1264" s="307"/>
      <c r="IH1264" s="307"/>
      <c r="II1264" s="307"/>
      <c r="IJ1264" s="307"/>
      <c r="IK1264" s="307"/>
      <c r="IL1264" s="307"/>
      <c r="IM1264" s="307"/>
      <c r="IN1264" s="307"/>
      <c r="IO1264" s="307"/>
      <c r="IP1264" s="307"/>
      <c r="IQ1264" s="307"/>
      <c r="IR1264" s="307"/>
      <c r="IS1264" s="307"/>
      <c r="IT1264" s="307"/>
      <c r="IU1264" s="307"/>
      <c r="IV1264" s="307"/>
      <c r="IW1264" s="307"/>
      <c r="IX1264" s="307"/>
      <c r="IY1264" s="307"/>
      <c r="IZ1264" s="307"/>
      <c r="JA1264" s="307"/>
      <c r="JB1264" s="307"/>
      <c r="JC1264" s="307"/>
      <c r="JD1264" s="307"/>
      <c r="JE1264" s="307"/>
      <c r="JF1264" s="307"/>
      <c r="JG1264" s="307"/>
      <c r="JH1264" s="307"/>
      <c r="JI1264" s="307"/>
      <c r="JJ1264" s="307"/>
      <c r="JK1264" s="307"/>
      <c r="JL1264" s="307"/>
      <c r="JM1264" s="307"/>
      <c r="JN1264" s="307"/>
      <c r="JO1264" s="307"/>
      <c r="JP1264" s="307"/>
      <c r="JQ1264" s="307"/>
      <c r="JR1264" s="307"/>
      <c r="JS1264" s="307"/>
      <c r="JT1264" s="307"/>
      <c r="JU1264" s="307"/>
      <c r="JV1264" s="307"/>
      <c r="JW1264" s="307"/>
      <c r="JX1264" s="307"/>
      <c r="JY1264" s="307"/>
      <c r="JZ1264" s="307"/>
      <c r="KA1264" s="307"/>
      <c r="KB1264" s="307"/>
      <c r="KC1264" s="307"/>
      <c r="KD1264" s="307"/>
      <c r="KE1264" s="307"/>
      <c r="KF1264" s="307"/>
      <c r="KG1264" s="307"/>
      <c r="KH1264" s="307"/>
      <c r="KI1264" s="307"/>
      <c r="KJ1264" s="307"/>
      <c r="KK1264" s="307"/>
      <c r="KL1264" s="307"/>
      <c r="KM1264" s="307"/>
      <c r="KN1264" s="307"/>
      <c r="KO1264" s="307"/>
      <c r="KP1264" s="307"/>
      <c r="KQ1264" s="307"/>
      <c r="KR1264" s="307"/>
      <c r="KS1264" s="307"/>
      <c r="KT1264" s="307"/>
    </row>
    <row r="1265" spans="14:306" s="56" customFormat="1" ht="15" customHeight="1">
      <c r="N1265" s="410"/>
      <c r="O1265" s="410"/>
      <c r="P1265" s="311"/>
      <c r="Q1265" s="311"/>
      <c r="R1265" s="311"/>
      <c r="AJ1265" s="451">
        <v>158</v>
      </c>
      <c r="AK1265" s="449">
        <v>142</v>
      </c>
      <c r="AL1265" s="453">
        <v>99.7</v>
      </c>
      <c r="AM1265" s="450" t="s">
        <v>1307</v>
      </c>
      <c r="AN1265" s="450" t="s">
        <v>455</v>
      </c>
      <c r="CB1265" s="307"/>
      <c r="CC1265" s="307"/>
      <c r="CD1265" s="307"/>
      <c r="CE1265" s="307"/>
      <c r="CF1265" s="307"/>
      <c r="CG1265" s="307"/>
      <c r="CH1265" s="307"/>
      <c r="CI1265" s="307"/>
      <c r="CJ1265" s="307"/>
      <c r="CK1265" s="307"/>
      <c r="CL1265" s="307"/>
      <c r="CM1265" s="307"/>
      <c r="CN1265" s="307"/>
      <c r="CO1265" s="307"/>
      <c r="CP1265" s="307"/>
      <c r="CQ1265" s="307"/>
      <c r="CR1265" s="307"/>
      <c r="CS1265" s="307"/>
      <c r="CT1265" s="307"/>
      <c r="CU1265" s="307"/>
      <c r="CV1265" s="307"/>
      <c r="CW1265" s="307"/>
      <c r="CX1265" s="307"/>
      <c r="CY1265" s="307"/>
      <c r="CZ1265" s="307"/>
      <c r="DA1265" s="307"/>
      <c r="DB1265" s="307"/>
      <c r="DC1265" s="307"/>
      <c r="DD1265" s="307"/>
      <c r="DE1265" s="307"/>
      <c r="DF1265" s="307"/>
      <c r="DG1265" s="307"/>
      <c r="DH1265" s="307"/>
      <c r="DI1265" s="390"/>
      <c r="DJ1265" s="390"/>
      <c r="DK1265" s="307"/>
      <c r="DL1265" s="307"/>
      <c r="DM1265" s="307"/>
      <c r="DN1265" s="307"/>
      <c r="DO1265" s="307"/>
      <c r="DP1265" s="307"/>
      <c r="DQ1265" s="307"/>
      <c r="DR1265" s="307"/>
      <c r="DS1265" s="307"/>
      <c r="DT1265" s="307"/>
      <c r="DU1265" s="307"/>
      <c r="DV1265" s="307"/>
      <c r="DW1265" s="307"/>
      <c r="DX1265" s="307"/>
      <c r="DY1265" s="307"/>
      <c r="DZ1265" s="307"/>
      <c r="EA1265" s="307"/>
      <c r="EB1265" s="307"/>
      <c r="EC1265" s="307"/>
      <c r="ED1265" s="307"/>
      <c r="EE1265" s="307"/>
      <c r="EF1265" s="307"/>
      <c r="EG1265" s="307"/>
      <c r="EH1265" s="307"/>
      <c r="EI1265" s="307"/>
      <c r="EJ1265" s="307"/>
      <c r="EK1265" s="307"/>
      <c r="EL1265" s="307"/>
      <c r="EM1265" s="307"/>
      <c r="EN1265" s="307"/>
      <c r="EO1265" s="307"/>
      <c r="EP1265" s="307"/>
      <c r="EQ1265" s="307"/>
      <c r="ER1265" s="307"/>
      <c r="ES1265" s="307"/>
      <c r="ET1265" s="307"/>
      <c r="EU1265" s="390"/>
      <c r="EV1265" s="390"/>
      <c r="EW1265" s="307"/>
      <c r="EX1265" s="307"/>
      <c r="EY1265" s="307"/>
      <c r="EZ1265" s="307"/>
      <c r="FA1265" s="307"/>
      <c r="FB1265" s="307"/>
      <c r="FC1265" s="307"/>
      <c r="FD1265" s="307"/>
      <c r="FE1265" s="307"/>
      <c r="FF1265" s="307"/>
      <c r="FG1265" s="307"/>
      <c r="FH1265" s="307"/>
      <c r="FI1265" s="307"/>
      <c r="FJ1265" s="307"/>
      <c r="FK1265" s="307"/>
      <c r="FL1265" s="307"/>
      <c r="FM1265" s="307"/>
      <c r="FN1265" s="307"/>
      <c r="FO1265" s="307"/>
      <c r="FP1265" s="307"/>
      <c r="FQ1265" s="307"/>
      <c r="FR1265" s="307"/>
      <c r="FS1265" s="307"/>
      <c r="FT1265" s="307"/>
      <c r="FU1265" s="307"/>
      <c r="FV1265" s="307"/>
      <c r="FW1265" s="307"/>
      <c r="FX1265" s="307"/>
      <c r="FY1265" s="307"/>
      <c r="FZ1265" s="307"/>
      <c r="GA1265" s="307"/>
      <c r="GB1265" s="307"/>
      <c r="GC1265" s="307"/>
      <c r="GD1265" s="307"/>
      <c r="GE1265" s="307"/>
      <c r="GF1265" s="307"/>
      <c r="GG1265" s="307"/>
      <c r="GH1265" s="307"/>
      <c r="GI1265" s="307"/>
      <c r="GJ1265" s="307"/>
      <c r="GK1265" s="307"/>
      <c r="GL1265" s="307"/>
      <c r="GM1265" s="307"/>
      <c r="GN1265" s="307"/>
      <c r="GO1265" s="307"/>
      <c r="GP1265" s="307"/>
      <c r="GQ1265" s="307"/>
      <c r="GR1265" s="307"/>
      <c r="GS1265" s="307"/>
      <c r="GT1265" s="307"/>
      <c r="GU1265" s="307"/>
      <c r="GV1265" s="307"/>
      <c r="GW1265" s="307"/>
      <c r="GX1265" s="307"/>
      <c r="GY1265" s="307"/>
      <c r="GZ1265" s="307"/>
      <c r="HA1265" s="307"/>
      <c r="HB1265" s="307"/>
      <c r="HC1265" s="307"/>
      <c r="HD1265" s="307"/>
      <c r="HE1265" s="307"/>
      <c r="HF1265" s="307"/>
      <c r="HG1265" s="307"/>
      <c r="HH1265" s="307"/>
      <c r="HI1265" s="307"/>
      <c r="HJ1265" s="307"/>
      <c r="HK1265" s="307"/>
      <c r="HL1265" s="307"/>
      <c r="HM1265" s="307"/>
      <c r="HN1265" s="307"/>
      <c r="HO1265" s="307"/>
      <c r="HP1265" s="307"/>
      <c r="HQ1265" s="307"/>
      <c r="HR1265" s="307"/>
      <c r="HS1265" s="307"/>
      <c r="HT1265" s="307"/>
      <c r="HU1265" s="307"/>
      <c r="HV1265" s="307"/>
      <c r="HW1265" s="307"/>
      <c r="HX1265" s="307"/>
      <c r="HY1265" s="307"/>
      <c r="HZ1265" s="307"/>
      <c r="IA1265" s="307"/>
      <c r="IB1265" s="307"/>
      <c r="IC1265" s="307"/>
      <c r="ID1265" s="307"/>
      <c r="IE1265" s="307"/>
      <c r="IF1265" s="307"/>
      <c r="IG1265" s="307"/>
      <c r="IH1265" s="307"/>
      <c r="II1265" s="307"/>
      <c r="IJ1265" s="307"/>
      <c r="IK1265" s="307"/>
      <c r="IL1265" s="307"/>
      <c r="IM1265" s="307"/>
      <c r="IN1265" s="307"/>
      <c r="IO1265" s="307"/>
      <c r="IP1265" s="307"/>
      <c r="IQ1265" s="307"/>
      <c r="IR1265" s="307"/>
      <c r="IS1265" s="307"/>
      <c r="IT1265" s="307"/>
      <c r="IU1265" s="307"/>
      <c r="IV1265" s="307"/>
      <c r="IW1265" s="307"/>
      <c r="IX1265" s="307"/>
      <c r="IY1265" s="307"/>
      <c r="IZ1265" s="307"/>
      <c r="JA1265" s="307"/>
      <c r="JB1265" s="307"/>
      <c r="JC1265" s="307"/>
      <c r="JD1265" s="307"/>
      <c r="JE1265" s="307"/>
      <c r="JF1265" s="307"/>
      <c r="JG1265" s="307"/>
      <c r="JH1265" s="307"/>
      <c r="JI1265" s="307"/>
      <c r="JJ1265" s="307"/>
      <c r="JK1265" s="307"/>
      <c r="JL1265" s="307"/>
      <c r="JM1265" s="307"/>
      <c r="JN1265" s="307"/>
      <c r="JO1265" s="307"/>
      <c r="JP1265" s="307"/>
      <c r="JQ1265" s="307"/>
      <c r="JR1265" s="307"/>
      <c r="JS1265" s="307"/>
      <c r="JT1265" s="307"/>
      <c r="JU1265" s="307"/>
      <c r="JV1265" s="307"/>
      <c r="JW1265" s="307"/>
      <c r="JX1265" s="307"/>
      <c r="JY1265" s="307"/>
      <c r="JZ1265" s="307"/>
      <c r="KA1265" s="307"/>
      <c r="KB1265" s="307"/>
      <c r="KC1265" s="307"/>
      <c r="KD1265" s="307"/>
      <c r="KE1265" s="307"/>
      <c r="KF1265" s="307"/>
      <c r="KG1265" s="307"/>
      <c r="KH1265" s="307"/>
      <c r="KI1265" s="307"/>
      <c r="KJ1265" s="307"/>
      <c r="KK1265" s="307"/>
      <c r="KL1265" s="307"/>
      <c r="KM1265" s="307"/>
      <c r="KN1265" s="307"/>
      <c r="KO1265" s="307"/>
      <c r="KP1265" s="307"/>
      <c r="KQ1265" s="307"/>
      <c r="KR1265" s="307"/>
      <c r="KS1265" s="307"/>
      <c r="KT1265" s="307"/>
    </row>
    <row r="1266" spans="14:306" s="56" customFormat="1" ht="15" customHeight="1">
      <c r="N1266" s="410"/>
      <c r="O1266" s="410"/>
      <c r="P1266" s="311"/>
      <c r="Q1266" s="311"/>
      <c r="R1266" s="311"/>
      <c r="AJ1266" s="451">
        <v>159</v>
      </c>
      <c r="AK1266" s="449">
        <v>143</v>
      </c>
      <c r="AL1266" s="450" t="s">
        <v>10</v>
      </c>
      <c r="AM1266" s="450" t="s">
        <v>1308</v>
      </c>
      <c r="AN1266" s="450" t="s">
        <v>457</v>
      </c>
      <c r="CB1266" s="307"/>
      <c r="CC1266" s="307"/>
      <c r="CD1266" s="307"/>
      <c r="CE1266" s="307"/>
      <c r="CF1266" s="307"/>
      <c r="CG1266" s="307"/>
      <c r="CH1266" s="307"/>
      <c r="CI1266" s="307"/>
      <c r="CJ1266" s="307"/>
      <c r="CK1266" s="307"/>
      <c r="CL1266" s="307"/>
      <c r="CM1266" s="307"/>
      <c r="CN1266" s="307"/>
      <c r="CO1266" s="307"/>
      <c r="CP1266" s="307"/>
      <c r="CQ1266" s="307"/>
      <c r="CR1266" s="307"/>
      <c r="CS1266" s="307"/>
      <c r="CT1266" s="307"/>
      <c r="CU1266" s="307"/>
      <c r="CV1266" s="307"/>
      <c r="CW1266" s="307"/>
      <c r="CX1266" s="307"/>
      <c r="CY1266" s="307"/>
      <c r="CZ1266" s="307"/>
      <c r="DA1266" s="307"/>
      <c r="DB1266" s="307"/>
      <c r="DC1266" s="307"/>
      <c r="DD1266" s="307"/>
      <c r="DE1266" s="307"/>
      <c r="DF1266" s="307"/>
      <c r="DG1266" s="307"/>
      <c r="DH1266" s="307"/>
      <c r="DI1266" s="390"/>
      <c r="DJ1266" s="390"/>
      <c r="DK1266" s="307"/>
      <c r="DL1266" s="307"/>
      <c r="DM1266" s="307"/>
      <c r="DN1266" s="307"/>
      <c r="DO1266" s="307"/>
      <c r="DP1266" s="307"/>
      <c r="DQ1266" s="307"/>
      <c r="DR1266" s="307"/>
      <c r="DS1266" s="307"/>
      <c r="DT1266" s="307"/>
      <c r="DU1266" s="307"/>
      <c r="DV1266" s="307"/>
      <c r="DW1266" s="307"/>
      <c r="DX1266" s="307"/>
      <c r="DY1266" s="307"/>
      <c r="DZ1266" s="307"/>
      <c r="EA1266" s="307"/>
      <c r="EB1266" s="307"/>
      <c r="EC1266" s="307"/>
      <c r="ED1266" s="307"/>
      <c r="EE1266" s="307"/>
      <c r="EF1266" s="307"/>
      <c r="EG1266" s="307"/>
      <c r="EH1266" s="307"/>
      <c r="EI1266" s="307"/>
      <c r="EJ1266" s="307"/>
      <c r="EK1266" s="307"/>
      <c r="EL1266" s="307"/>
      <c r="EM1266" s="307"/>
      <c r="EN1266" s="307"/>
      <c r="EO1266" s="307"/>
      <c r="EP1266" s="307"/>
      <c r="EQ1266" s="307"/>
      <c r="ER1266" s="307"/>
      <c r="ES1266" s="307"/>
      <c r="ET1266" s="307"/>
      <c r="EU1266" s="390"/>
      <c r="EV1266" s="390"/>
      <c r="EW1266" s="307"/>
      <c r="EX1266" s="307"/>
      <c r="EY1266" s="307"/>
      <c r="EZ1266" s="307"/>
      <c r="FA1266" s="307"/>
      <c r="FB1266" s="307"/>
      <c r="FC1266" s="307"/>
      <c r="FD1266" s="307"/>
      <c r="FE1266" s="307"/>
      <c r="FF1266" s="307"/>
      <c r="FG1266" s="307"/>
      <c r="FH1266" s="307"/>
      <c r="FI1266" s="307"/>
      <c r="FJ1266" s="307"/>
      <c r="FK1266" s="307"/>
      <c r="FL1266" s="307"/>
      <c r="FM1266" s="307"/>
      <c r="FN1266" s="307"/>
      <c r="FO1266" s="307"/>
      <c r="FP1266" s="307"/>
      <c r="FQ1266" s="307"/>
      <c r="FR1266" s="307"/>
      <c r="FS1266" s="307"/>
      <c r="FT1266" s="307"/>
      <c r="FU1266" s="307"/>
      <c r="FV1266" s="307"/>
      <c r="FW1266" s="307"/>
      <c r="FX1266" s="307"/>
      <c r="FY1266" s="307"/>
      <c r="FZ1266" s="307"/>
      <c r="GA1266" s="307"/>
      <c r="GB1266" s="307"/>
      <c r="GC1266" s="307"/>
      <c r="GD1266" s="307"/>
      <c r="GE1266" s="307"/>
      <c r="GF1266" s="307"/>
      <c r="GG1266" s="307"/>
      <c r="GH1266" s="307"/>
      <c r="GI1266" s="307"/>
      <c r="GJ1266" s="307"/>
      <c r="GK1266" s="307"/>
      <c r="GL1266" s="307"/>
      <c r="GM1266" s="307"/>
      <c r="GN1266" s="307"/>
      <c r="GO1266" s="307"/>
      <c r="GP1266" s="307"/>
      <c r="GQ1266" s="307"/>
      <c r="GR1266" s="307"/>
      <c r="GS1266" s="307"/>
      <c r="GT1266" s="307"/>
      <c r="GU1266" s="307"/>
      <c r="GV1266" s="307"/>
      <c r="GW1266" s="307"/>
      <c r="GX1266" s="307"/>
      <c r="GY1266" s="307"/>
      <c r="GZ1266" s="307"/>
      <c r="HA1266" s="307"/>
      <c r="HB1266" s="307"/>
      <c r="HC1266" s="307"/>
      <c r="HD1266" s="307"/>
      <c r="HE1266" s="307"/>
      <c r="HF1266" s="307"/>
      <c r="HG1266" s="307"/>
      <c r="HH1266" s="307"/>
      <c r="HI1266" s="307"/>
      <c r="HJ1266" s="307"/>
      <c r="HK1266" s="307"/>
      <c r="HL1266" s="307"/>
      <c r="HM1266" s="307"/>
      <c r="HN1266" s="307"/>
      <c r="HO1266" s="307"/>
      <c r="HP1266" s="307"/>
      <c r="HQ1266" s="307"/>
      <c r="HR1266" s="307"/>
      <c r="HS1266" s="307"/>
      <c r="HT1266" s="307"/>
      <c r="HU1266" s="307"/>
      <c r="HV1266" s="307"/>
      <c r="HW1266" s="307"/>
      <c r="HX1266" s="307"/>
      <c r="HY1266" s="307"/>
      <c r="HZ1266" s="307"/>
      <c r="IA1266" s="307"/>
      <c r="IB1266" s="307"/>
      <c r="IC1266" s="307"/>
      <c r="ID1266" s="307"/>
      <c r="IE1266" s="307"/>
      <c r="IF1266" s="307"/>
      <c r="IG1266" s="307"/>
      <c r="IH1266" s="307"/>
      <c r="II1266" s="307"/>
      <c r="IJ1266" s="307"/>
      <c r="IK1266" s="307"/>
      <c r="IL1266" s="307"/>
      <c r="IM1266" s="307"/>
      <c r="IN1266" s="307"/>
      <c r="IO1266" s="307"/>
      <c r="IP1266" s="307"/>
      <c r="IQ1266" s="307"/>
      <c r="IR1266" s="307"/>
      <c r="IS1266" s="307"/>
      <c r="IT1266" s="307"/>
      <c r="IU1266" s="307"/>
      <c r="IV1266" s="307"/>
      <c r="IW1266" s="307"/>
      <c r="IX1266" s="307"/>
      <c r="IY1266" s="307"/>
      <c r="IZ1266" s="307"/>
      <c r="JA1266" s="307"/>
      <c r="JB1266" s="307"/>
      <c r="JC1266" s="307"/>
      <c r="JD1266" s="307"/>
      <c r="JE1266" s="307"/>
      <c r="JF1266" s="307"/>
      <c r="JG1266" s="307"/>
      <c r="JH1266" s="307"/>
      <c r="JI1266" s="307"/>
      <c r="JJ1266" s="307"/>
      <c r="JK1266" s="307"/>
      <c r="JL1266" s="307"/>
      <c r="JM1266" s="307"/>
      <c r="JN1266" s="307"/>
      <c r="JO1266" s="307"/>
      <c r="JP1266" s="307"/>
      <c r="JQ1266" s="307"/>
      <c r="JR1266" s="307"/>
      <c r="JS1266" s="307"/>
      <c r="JT1266" s="307"/>
      <c r="JU1266" s="307"/>
      <c r="JV1266" s="307"/>
      <c r="JW1266" s="307"/>
      <c r="JX1266" s="307"/>
      <c r="JY1266" s="307"/>
      <c r="JZ1266" s="307"/>
      <c r="KA1266" s="307"/>
      <c r="KB1266" s="307"/>
      <c r="KC1266" s="307"/>
      <c r="KD1266" s="307"/>
      <c r="KE1266" s="307"/>
      <c r="KF1266" s="307"/>
      <c r="KG1266" s="307"/>
      <c r="KH1266" s="307"/>
      <c r="KI1266" s="307"/>
      <c r="KJ1266" s="307"/>
      <c r="KK1266" s="307"/>
      <c r="KL1266" s="307"/>
      <c r="KM1266" s="307"/>
      <c r="KN1266" s="307"/>
      <c r="KO1266" s="307"/>
      <c r="KP1266" s="307"/>
      <c r="KQ1266" s="307"/>
      <c r="KR1266" s="307"/>
      <c r="KS1266" s="307"/>
      <c r="KT1266" s="307"/>
    </row>
    <row r="1267" spans="14:306" s="56" customFormat="1" ht="15" customHeight="1">
      <c r="N1267" s="410"/>
      <c r="O1267" s="410"/>
      <c r="P1267" s="311"/>
      <c r="Q1267" s="311"/>
      <c r="R1267" s="311"/>
      <c r="AJ1267" s="451">
        <v>160</v>
      </c>
      <c r="AK1267" s="449">
        <v>144</v>
      </c>
      <c r="AL1267" s="453">
        <v>99.8</v>
      </c>
      <c r="AM1267" s="450" t="s">
        <v>1309</v>
      </c>
      <c r="AN1267" s="450" t="s">
        <v>458</v>
      </c>
      <c r="CB1267" s="307"/>
      <c r="CC1267" s="307"/>
      <c r="CD1267" s="307"/>
      <c r="CE1267" s="307"/>
      <c r="CF1267" s="307"/>
      <c r="CG1267" s="307"/>
      <c r="CH1267" s="307"/>
      <c r="CI1267" s="307"/>
      <c r="CJ1267" s="307"/>
      <c r="CK1267" s="307"/>
      <c r="CL1267" s="307"/>
      <c r="CM1267" s="307"/>
      <c r="CN1267" s="307"/>
      <c r="CO1267" s="307"/>
      <c r="CP1267" s="307"/>
      <c r="CQ1267" s="307"/>
      <c r="CR1267" s="307"/>
      <c r="CS1267" s="307"/>
      <c r="CT1267" s="307"/>
      <c r="CU1267" s="307"/>
      <c r="CV1267" s="307"/>
      <c r="CW1267" s="307"/>
      <c r="CX1267" s="307"/>
      <c r="CY1267" s="307"/>
      <c r="CZ1267" s="307"/>
      <c r="DA1267" s="307"/>
      <c r="DB1267" s="307"/>
      <c r="DC1267" s="307"/>
      <c r="DD1267" s="307"/>
      <c r="DE1267" s="307"/>
      <c r="DF1267" s="307"/>
      <c r="DG1267" s="307"/>
      <c r="DH1267" s="307"/>
      <c r="DI1267" s="390"/>
      <c r="DJ1267" s="390"/>
      <c r="DK1267" s="307"/>
      <c r="DL1267" s="307"/>
      <c r="DM1267" s="307"/>
      <c r="DN1267" s="307"/>
      <c r="DO1267" s="307"/>
      <c r="DP1267" s="307"/>
      <c r="DQ1267" s="307"/>
      <c r="DR1267" s="307"/>
      <c r="DS1267" s="307"/>
      <c r="DT1267" s="307"/>
      <c r="DU1267" s="307"/>
      <c r="DV1267" s="307"/>
      <c r="DW1267" s="307"/>
      <c r="DX1267" s="307"/>
      <c r="DY1267" s="307"/>
      <c r="DZ1267" s="307"/>
      <c r="EA1267" s="307"/>
      <c r="EB1267" s="307"/>
      <c r="EC1267" s="307"/>
      <c r="ED1267" s="307"/>
      <c r="EE1267" s="307"/>
      <c r="EF1267" s="307"/>
      <c r="EG1267" s="307"/>
      <c r="EH1267" s="307"/>
      <c r="EI1267" s="307"/>
      <c r="EJ1267" s="307"/>
      <c r="EK1267" s="307"/>
      <c r="EL1267" s="307"/>
      <c r="EM1267" s="307"/>
      <c r="EN1267" s="307"/>
      <c r="EO1267" s="307"/>
      <c r="EP1267" s="307"/>
      <c r="EQ1267" s="307"/>
      <c r="ER1267" s="307"/>
      <c r="ES1267" s="307"/>
      <c r="ET1267" s="307"/>
      <c r="EU1267" s="390"/>
      <c r="EV1267" s="390"/>
      <c r="EW1267" s="307"/>
      <c r="EX1267" s="307"/>
      <c r="EY1267" s="307"/>
      <c r="EZ1267" s="307"/>
      <c r="FA1267" s="307"/>
      <c r="FB1267" s="307"/>
      <c r="FC1267" s="307"/>
      <c r="FD1267" s="307"/>
      <c r="FE1267" s="307"/>
      <c r="FF1267" s="307"/>
      <c r="FG1267" s="307"/>
      <c r="FH1267" s="307"/>
      <c r="FI1267" s="307"/>
      <c r="FJ1267" s="307"/>
      <c r="FK1267" s="307"/>
      <c r="FL1267" s="307"/>
      <c r="FM1267" s="307"/>
      <c r="FN1267" s="307"/>
      <c r="FO1267" s="307"/>
      <c r="FP1267" s="307"/>
      <c r="FQ1267" s="307"/>
      <c r="FR1267" s="307"/>
      <c r="FS1267" s="307"/>
      <c r="FT1267" s="307"/>
      <c r="FU1267" s="307"/>
      <c r="FV1267" s="307"/>
      <c r="FW1267" s="307"/>
      <c r="FX1267" s="307"/>
      <c r="FY1267" s="307"/>
      <c r="FZ1267" s="307"/>
      <c r="GA1267" s="307"/>
      <c r="GB1267" s="307"/>
      <c r="GC1267" s="307"/>
      <c r="GD1267" s="307"/>
      <c r="GE1267" s="307"/>
      <c r="GF1267" s="307"/>
      <c r="GG1267" s="307"/>
      <c r="GH1267" s="307"/>
      <c r="GI1267" s="307"/>
      <c r="GJ1267" s="307"/>
      <c r="GK1267" s="307"/>
      <c r="GL1267" s="307"/>
      <c r="GM1267" s="307"/>
      <c r="GN1267" s="307"/>
      <c r="GO1267" s="307"/>
      <c r="GP1267" s="307"/>
      <c r="GQ1267" s="307"/>
      <c r="GR1267" s="307"/>
      <c r="GS1267" s="307"/>
      <c r="GT1267" s="307"/>
      <c r="GU1267" s="307"/>
      <c r="GV1267" s="307"/>
      <c r="GW1267" s="307"/>
      <c r="GX1267" s="307"/>
      <c r="GY1267" s="307"/>
      <c r="GZ1267" s="307"/>
      <c r="HA1267" s="307"/>
      <c r="HB1267" s="307"/>
      <c r="HC1267" s="307"/>
      <c r="HD1267" s="307"/>
      <c r="HE1267" s="307"/>
      <c r="HF1267" s="307"/>
      <c r="HG1267" s="307"/>
      <c r="HH1267" s="307"/>
      <c r="HI1267" s="307"/>
      <c r="HJ1267" s="307"/>
      <c r="HK1267" s="307"/>
      <c r="HL1267" s="307"/>
      <c r="HM1267" s="307"/>
      <c r="HN1267" s="307"/>
      <c r="HO1267" s="307"/>
      <c r="HP1267" s="307"/>
      <c r="HQ1267" s="307"/>
      <c r="HR1267" s="307"/>
      <c r="HS1267" s="307"/>
      <c r="HT1267" s="307"/>
      <c r="HU1267" s="307"/>
      <c r="HV1267" s="307"/>
      <c r="HW1267" s="307"/>
      <c r="HX1267" s="307"/>
      <c r="HY1267" s="307"/>
      <c r="HZ1267" s="307"/>
      <c r="IA1267" s="307"/>
      <c r="IB1267" s="307"/>
      <c r="IC1267" s="307"/>
      <c r="ID1267" s="307"/>
      <c r="IE1267" s="307"/>
      <c r="IF1267" s="307"/>
      <c r="IG1267" s="307"/>
      <c r="IH1267" s="307"/>
      <c r="II1267" s="307"/>
      <c r="IJ1267" s="307"/>
      <c r="IK1267" s="307"/>
      <c r="IL1267" s="307"/>
      <c r="IM1267" s="307"/>
      <c r="IN1267" s="307"/>
      <c r="IO1267" s="307"/>
      <c r="IP1267" s="307"/>
      <c r="IQ1267" s="307"/>
      <c r="IR1267" s="307"/>
      <c r="IS1267" s="307"/>
      <c r="IT1267" s="307"/>
      <c r="IU1267" s="307"/>
      <c r="IV1267" s="307"/>
      <c r="IW1267" s="307"/>
      <c r="IX1267" s="307"/>
      <c r="IY1267" s="307"/>
      <c r="IZ1267" s="307"/>
      <c r="JA1267" s="307"/>
      <c r="JB1267" s="307"/>
      <c r="JC1267" s="307"/>
      <c r="JD1267" s="307"/>
      <c r="JE1267" s="307"/>
      <c r="JF1267" s="307"/>
      <c r="JG1267" s="307"/>
      <c r="JH1267" s="307"/>
      <c r="JI1267" s="307"/>
      <c r="JJ1267" s="307"/>
      <c r="JK1267" s="307"/>
      <c r="JL1267" s="307"/>
      <c r="JM1267" s="307"/>
      <c r="JN1267" s="307"/>
      <c r="JO1267" s="307"/>
      <c r="JP1267" s="307"/>
      <c r="JQ1267" s="307"/>
      <c r="JR1267" s="307"/>
      <c r="JS1267" s="307"/>
      <c r="JT1267" s="307"/>
      <c r="JU1267" s="307"/>
      <c r="JV1267" s="307"/>
      <c r="JW1267" s="307"/>
      <c r="JX1267" s="307"/>
      <c r="JY1267" s="307"/>
      <c r="JZ1267" s="307"/>
      <c r="KA1267" s="307"/>
      <c r="KB1267" s="307"/>
      <c r="KC1267" s="307"/>
      <c r="KD1267" s="307"/>
      <c r="KE1267" s="307"/>
      <c r="KF1267" s="307"/>
      <c r="KG1267" s="307"/>
      <c r="KH1267" s="307"/>
      <c r="KI1267" s="307"/>
      <c r="KJ1267" s="307"/>
      <c r="KK1267" s="307"/>
      <c r="KL1267" s="307"/>
      <c r="KM1267" s="307"/>
      <c r="KN1267" s="307"/>
      <c r="KO1267" s="307"/>
      <c r="KP1267" s="307"/>
      <c r="KQ1267" s="307"/>
      <c r="KR1267" s="307"/>
      <c r="KS1267" s="307"/>
      <c r="KT1267" s="307"/>
    </row>
    <row r="1268" spans="14:306" s="56" customFormat="1" ht="15" customHeight="1">
      <c r="N1268" s="410"/>
      <c r="O1268" s="410"/>
      <c r="P1268" s="311"/>
      <c r="Q1268" s="311"/>
      <c r="R1268" s="311"/>
      <c r="AJ1268" s="451">
        <v>161</v>
      </c>
      <c r="AK1268" s="449">
        <v>144</v>
      </c>
      <c r="AL1268" s="453">
        <v>99.8</v>
      </c>
      <c r="AM1268" s="450" t="s">
        <v>1309</v>
      </c>
      <c r="AN1268" s="450" t="s">
        <v>458</v>
      </c>
      <c r="CB1268" s="307"/>
      <c r="CC1268" s="307"/>
      <c r="CD1268" s="307"/>
      <c r="CE1268" s="307"/>
      <c r="CF1268" s="307"/>
      <c r="CG1268" s="307"/>
      <c r="CH1268" s="307"/>
      <c r="CI1268" s="307"/>
      <c r="CJ1268" s="307"/>
      <c r="CK1268" s="307"/>
      <c r="CL1268" s="307"/>
      <c r="CM1268" s="307"/>
      <c r="CN1268" s="307"/>
      <c r="CO1268" s="307"/>
      <c r="CP1268" s="307"/>
      <c r="CQ1268" s="307"/>
      <c r="CR1268" s="307"/>
      <c r="CS1268" s="307"/>
      <c r="CT1268" s="307"/>
      <c r="CU1268" s="307"/>
      <c r="CV1268" s="307"/>
      <c r="CW1268" s="307"/>
      <c r="CX1268" s="307"/>
      <c r="CY1268" s="307"/>
      <c r="CZ1268" s="307"/>
      <c r="DA1268" s="307"/>
      <c r="DB1268" s="307"/>
      <c r="DC1268" s="307"/>
      <c r="DD1268" s="307"/>
      <c r="DE1268" s="307"/>
      <c r="DF1268" s="307"/>
      <c r="DG1268" s="307"/>
      <c r="DH1268" s="307"/>
      <c r="DI1268" s="390"/>
      <c r="DJ1268" s="390"/>
      <c r="DK1268" s="307"/>
      <c r="DL1268" s="307"/>
      <c r="DM1268" s="307"/>
      <c r="DN1268" s="307"/>
      <c r="DO1268" s="307"/>
      <c r="DP1268" s="307"/>
      <c r="DQ1268" s="307"/>
      <c r="DR1268" s="307"/>
      <c r="DS1268" s="307"/>
      <c r="DT1268" s="307"/>
      <c r="DU1268" s="307"/>
      <c r="DV1268" s="307"/>
      <c r="DW1268" s="307"/>
      <c r="DX1268" s="307"/>
      <c r="DY1268" s="307"/>
      <c r="DZ1268" s="307"/>
      <c r="EA1268" s="307"/>
      <c r="EB1268" s="307"/>
      <c r="EC1268" s="307"/>
      <c r="ED1268" s="307"/>
      <c r="EE1268" s="307"/>
      <c r="EF1268" s="307"/>
      <c r="EG1268" s="307"/>
      <c r="EH1268" s="307"/>
      <c r="EI1268" s="307"/>
      <c r="EJ1268" s="307"/>
      <c r="EK1268" s="307"/>
      <c r="EL1268" s="307"/>
      <c r="EM1268" s="307"/>
      <c r="EN1268" s="307"/>
      <c r="EO1268" s="307"/>
      <c r="EP1268" s="307"/>
      <c r="EQ1268" s="307"/>
      <c r="ER1268" s="307"/>
      <c r="ES1268" s="307"/>
      <c r="ET1268" s="307"/>
      <c r="EU1268" s="390"/>
      <c r="EV1268" s="390"/>
      <c r="EW1268" s="307"/>
      <c r="EX1268" s="307"/>
      <c r="EY1268" s="307"/>
      <c r="EZ1268" s="307"/>
      <c r="FA1268" s="307"/>
      <c r="FB1268" s="307"/>
      <c r="FC1268" s="307"/>
      <c r="FD1268" s="307"/>
      <c r="FE1268" s="307"/>
      <c r="FF1268" s="307"/>
      <c r="FG1268" s="307"/>
      <c r="FH1268" s="307"/>
      <c r="FI1268" s="307"/>
      <c r="FJ1268" s="307"/>
      <c r="FK1268" s="307"/>
      <c r="FL1268" s="307"/>
      <c r="FM1268" s="307"/>
      <c r="FN1268" s="307"/>
      <c r="FO1268" s="307"/>
      <c r="FP1268" s="307"/>
      <c r="FQ1268" s="307"/>
      <c r="FR1268" s="307"/>
      <c r="FS1268" s="307"/>
      <c r="FT1268" s="307"/>
      <c r="FU1268" s="307"/>
      <c r="FV1268" s="307"/>
      <c r="FW1268" s="307"/>
      <c r="FX1268" s="307"/>
      <c r="FY1268" s="307"/>
      <c r="FZ1268" s="307"/>
      <c r="GA1268" s="307"/>
      <c r="GB1268" s="307"/>
      <c r="GC1268" s="307"/>
      <c r="GD1268" s="307"/>
      <c r="GE1268" s="307"/>
      <c r="GF1268" s="307"/>
      <c r="GG1268" s="307"/>
      <c r="GH1268" s="307"/>
      <c r="GI1268" s="307"/>
      <c r="GJ1268" s="307"/>
      <c r="GK1268" s="307"/>
      <c r="GL1268" s="307"/>
      <c r="GM1268" s="307"/>
      <c r="GN1268" s="307"/>
      <c r="GO1268" s="307"/>
      <c r="GP1268" s="307"/>
      <c r="GQ1268" s="307"/>
      <c r="GR1268" s="307"/>
      <c r="GS1268" s="307"/>
      <c r="GT1268" s="307"/>
      <c r="GU1268" s="307"/>
      <c r="GV1268" s="307"/>
      <c r="GW1268" s="307"/>
      <c r="GX1268" s="307"/>
      <c r="GY1268" s="307"/>
      <c r="GZ1268" s="307"/>
      <c r="HA1268" s="307"/>
      <c r="HB1268" s="307"/>
      <c r="HC1268" s="307"/>
      <c r="HD1268" s="307"/>
      <c r="HE1268" s="307"/>
      <c r="HF1268" s="307"/>
      <c r="HG1268" s="307"/>
      <c r="HH1268" s="307"/>
      <c r="HI1268" s="307"/>
      <c r="HJ1268" s="307"/>
      <c r="HK1268" s="307"/>
      <c r="HL1268" s="307"/>
      <c r="HM1268" s="307"/>
      <c r="HN1268" s="307"/>
      <c r="HO1268" s="307"/>
      <c r="HP1268" s="307"/>
      <c r="HQ1268" s="307"/>
      <c r="HR1268" s="307"/>
      <c r="HS1268" s="307"/>
      <c r="HT1268" s="307"/>
      <c r="HU1268" s="307"/>
      <c r="HV1268" s="307"/>
      <c r="HW1268" s="307"/>
      <c r="HX1268" s="307"/>
      <c r="HY1268" s="307"/>
      <c r="HZ1268" s="307"/>
      <c r="IA1268" s="307"/>
      <c r="IB1268" s="307"/>
      <c r="IC1268" s="307"/>
      <c r="ID1268" s="307"/>
      <c r="IE1268" s="307"/>
      <c r="IF1268" s="307"/>
      <c r="IG1268" s="307"/>
      <c r="IH1268" s="307"/>
      <c r="II1268" s="307"/>
      <c r="IJ1268" s="307"/>
      <c r="IK1268" s="307"/>
      <c r="IL1268" s="307"/>
      <c r="IM1268" s="307"/>
      <c r="IN1268" s="307"/>
      <c r="IO1268" s="307"/>
      <c r="IP1268" s="307"/>
      <c r="IQ1268" s="307"/>
      <c r="IR1268" s="307"/>
      <c r="IS1268" s="307"/>
      <c r="IT1268" s="307"/>
      <c r="IU1268" s="307"/>
      <c r="IV1268" s="307"/>
      <c r="IW1268" s="307"/>
      <c r="IX1268" s="307"/>
      <c r="IY1268" s="307"/>
      <c r="IZ1268" s="307"/>
      <c r="JA1268" s="307"/>
      <c r="JB1268" s="307"/>
      <c r="JC1268" s="307"/>
      <c r="JD1268" s="307"/>
      <c r="JE1268" s="307"/>
      <c r="JF1268" s="307"/>
      <c r="JG1268" s="307"/>
      <c r="JH1268" s="307"/>
      <c r="JI1268" s="307"/>
      <c r="JJ1268" s="307"/>
      <c r="JK1268" s="307"/>
      <c r="JL1268" s="307"/>
      <c r="JM1268" s="307"/>
      <c r="JN1268" s="307"/>
      <c r="JO1268" s="307"/>
      <c r="JP1268" s="307"/>
      <c r="JQ1268" s="307"/>
      <c r="JR1268" s="307"/>
      <c r="JS1268" s="307"/>
      <c r="JT1268" s="307"/>
      <c r="JU1268" s="307"/>
      <c r="JV1268" s="307"/>
      <c r="JW1268" s="307"/>
      <c r="JX1268" s="307"/>
      <c r="JY1268" s="307"/>
      <c r="JZ1268" s="307"/>
      <c r="KA1268" s="307"/>
      <c r="KB1268" s="307"/>
      <c r="KC1268" s="307"/>
      <c r="KD1268" s="307"/>
      <c r="KE1268" s="307"/>
      <c r="KF1268" s="307"/>
      <c r="KG1268" s="307"/>
      <c r="KH1268" s="307"/>
      <c r="KI1268" s="307"/>
      <c r="KJ1268" s="307"/>
      <c r="KK1268" s="307"/>
      <c r="KL1268" s="307"/>
      <c r="KM1268" s="307"/>
      <c r="KN1268" s="307"/>
      <c r="KO1268" s="307"/>
      <c r="KP1268" s="307"/>
      <c r="KQ1268" s="307"/>
      <c r="KR1268" s="307"/>
      <c r="KS1268" s="307"/>
      <c r="KT1268" s="307"/>
    </row>
    <row r="1269" spans="14:306" s="56" customFormat="1" ht="15" customHeight="1">
      <c r="N1269" s="410"/>
      <c r="O1269" s="410"/>
      <c r="P1269" s="311"/>
      <c r="Q1269" s="311"/>
      <c r="R1269" s="311"/>
      <c r="AJ1269" s="451">
        <v>162</v>
      </c>
      <c r="AK1269" s="449">
        <v>145</v>
      </c>
      <c r="AL1269" s="453">
        <v>99.9</v>
      </c>
      <c r="AM1269" s="450" t="s">
        <v>1310</v>
      </c>
      <c r="AN1269" s="450" t="s">
        <v>460</v>
      </c>
      <c r="CB1269" s="307"/>
      <c r="CC1269" s="307"/>
      <c r="CD1269" s="307"/>
      <c r="CE1269" s="307"/>
      <c r="CF1269" s="307"/>
      <c r="CG1269" s="307"/>
      <c r="CH1269" s="307"/>
      <c r="CI1269" s="307"/>
      <c r="CJ1269" s="307"/>
      <c r="CK1269" s="307"/>
      <c r="CL1269" s="307"/>
      <c r="CM1269" s="307"/>
      <c r="CN1269" s="307"/>
      <c r="CO1269" s="307"/>
      <c r="CP1269" s="307"/>
      <c r="CQ1269" s="307"/>
      <c r="CR1269" s="307"/>
      <c r="CS1269" s="307"/>
      <c r="CT1269" s="307"/>
      <c r="CU1269" s="307"/>
      <c r="CV1269" s="307"/>
      <c r="CW1269" s="307"/>
      <c r="CX1269" s="307"/>
      <c r="CY1269" s="307"/>
      <c r="CZ1269" s="307"/>
      <c r="DA1269" s="307"/>
      <c r="DB1269" s="307"/>
      <c r="DC1269" s="307"/>
      <c r="DD1269" s="307"/>
      <c r="DE1269" s="307"/>
      <c r="DF1269" s="307"/>
      <c r="DG1269" s="307"/>
      <c r="DH1269" s="307"/>
      <c r="DI1269" s="390"/>
      <c r="DJ1269" s="390"/>
      <c r="DK1269" s="307"/>
      <c r="DL1269" s="307"/>
      <c r="DM1269" s="307"/>
      <c r="DN1269" s="307"/>
      <c r="DO1269" s="307"/>
      <c r="DP1269" s="307"/>
      <c r="DQ1269" s="307"/>
      <c r="DR1269" s="307"/>
      <c r="DS1269" s="307"/>
      <c r="DT1269" s="307"/>
      <c r="DU1269" s="307"/>
      <c r="DV1269" s="307"/>
      <c r="DW1269" s="307"/>
      <c r="DX1269" s="307"/>
      <c r="DY1269" s="307"/>
      <c r="DZ1269" s="307"/>
      <c r="EA1269" s="307"/>
      <c r="EB1269" s="307"/>
      <c r="EC1269" s="307"/>
      <c r="ED1269" s="307"/>
      <c r="EE1269" s="307"/>
      <c r="EF1269" s="307"/>
      <c r="EG1269" s="307"/>
      <c r="EH1269" s="307"/>
      <c r="EI1269" s="307"/>
      <c r="EJ1269" s="307"/>
      <c r="EK1269" s="307"/>
      <c r="EL1269" s="307"/>
      <c r="EM1269" s="307"/>
      <c r="EN1269" s="307"/>
      <c r="EO1269" s="307"/>
      <c r="EP1269" s="307"/>
      <c r="EQ1269" s="307"/>
      <c r="ER1269" s="307"/>
      <c r="ES1269" s="307"/>
      <c r="ET1269" s="307"/>
      <c r="EU1269" s="390"/>
      <c r="EV1269" s="390"/>
      <c r="EW1269" s="307"/>
      <c r="EX1269" s="307"/>
      <c r="EY1269" s="307"/>
      <c r="EZ1269" s="307"/>
      <c r="FA1269" s="307"/>
      <c r="FB1269" s="307"/>
      <c r="FC1269" s="307"/>
      <c r="FD1269" s="307"/>
      <c r="FE1269" s="307"/>
      <c r="FF1269" s="307"/>
      <c r="FG1269" s="307"/>
      <c r="FH1269" s="307"/>
      <c r="FI1269" s="307"/>
      <c r="FJ1269" s="307"/>
      <c r="FK1269" s="307"/>
      <c r="FL1269" s="307"/>
      <c r="FM1269" s="307"/>
      <c r="FN1269" s="307"/>
      <c r="FO1269" s="307"/>
      <c r="FP1269" s="307"/>
      <c r="FQ1269" s="307"/>
      <c r="FR1269" s="307"/>
      <c r="FS1269" s="307"/>
      <c r="FT1269" s="307"/>
      <c r="FU1269" s="307"/>
      <c r="FV1269" s="307"/>
      <c r="FW1269" s="307"/>
      <c r="FX1269" s="307"/>
      <c r="FY1269" s="307"/>
      <c r="FZ1269" s="307"/>
      <c r="GA1269" s="307"/>
      <c r="GB1269" s="307"/>
      <c r="GC1269" s="307"/>
      <c r="GD1269" s="307"/>
      <c r="GE1269" s="307"/>
      <c r="GF1269" s="307"/>
      <c r="GG1269" s="307"/>
      <c r="GH1269" s="307"/>
      <c r="GI1269" s="307"/>
      <c r="GJ1269" s="307"/>
      <c r="GK1269" s="307"/>
      <c r="GL1269" s="307"/>
      <c r="GM1269" s="307"/>
      <c r="GN1269" s="307"/>
      <c r="GO1269" s="307"/>
      <c r="GP1269" s="307"/>
      <c r="GQ1269" s="307"/>
      <c r="GR1269" s="307"/>
      <c r="GS1269" s="307"/>
      <c r="GT1269" s="307"/>
      <c r="GU1269" s="307"/>
      <c r="GV1269" s="307"/>
      <c r="GW1269" s="307"/>
      <c r="GX1269" s="307"/>
      <c r="GY1269" s="307"/>
      <c r="GZ1269" s="307"/>
      <c r="HA1269" s="307"/>
      <c r="HB1269" s="307"/>
      <c r="HC1269" s="307"/>
      <c r="HD1269" s="307"/>
      <c r="HE1269" s="307"/>
      <c r="HF1269" s="307"/>
      <c r="HG1269" s="307"/>
      <c r="HH1269" s="307"/>
      <c r="HI1269" s="307"/>
      <c r="HJ1269" s="307"/>
      <c r="HK1269" s="307"/>
      <c r="HL1269" s="307"/>
      <c r="HM1269" s="307"/>
      <c r="HN1269" s="307"/>
      <c r="HO1269" s="307"/>
      <c r="HP1269" s="307"/>
      <c r="HQ1269" s="307"/>
      <c r="HR1269" s="307"/>
      <c r="HS1269" s="307"/>
      <c r="HT1269" s="307"/>
      <c r="HU1269" s="307"/>
      <c r="HV1269" s="307"/>
      <c r="HW1269" s="307"/>
      <c r="HX1269" s="307"/>
      <c r="HY1269" s="307"/>
      <c r="HZ1269" s="307"/>
      <c r="IA1269" s="307"/>
      <c r="IB1269" s="307"/>
      <c r="IC1269" s="307"/>
      <c r="ID1269" s="307"/>
      <c r="IE1269" s="307"/>
      <c r="IF1269" s="307"/>
      <c r="IG1269" s="307"/>
      <c r="IH1269" s="307"/>
      <c r="II1269" s="307"/>
      <c r="IJ1269" s="307"/>
      <c r="IK1269" s="307"/>
      <c r="IL1269" s="307"/>
      <c r="IM1269" s="307"/>
      <c r="IN1269" s="307"/>
      <c r="IO1269" s="307"/>
      <c r="IP1269" s="307"/>
      <c r="IQ1269" s="307"/>
      <c r="IR1269" s="307"/>
      <c r="IS1269" s="307"/>
      <c r="IT1269" s="307"/>
      <c r="IU1269" s="307"/>
      <c r="IV1269" s="307"/>
      <c r="IW1269" s="307"/>
      <c r="IX1269" s="307"/>
      <c r="IY1269" s="307"/>
      <c r="IZ1269" s="307"/>
      <c r="JA1269" s="307"/>
      <c r="JB1269" s="307"/>
      <c r="JC1269" s="307"/>
      <c r="JD1269" s="307"/>
      <c r="JE1269" s="307"/>
      <c r="JF1269" s="307"/>
      <c r="JG1269" s="307"/>
      <c r="JH1269" s="307"/>
      <c r="JI1269" s="307"/>
      <c r="JJ1269" s="307"/>
      <c r="JK1269" s="307"/>
      <c r="JL1269" s="307"/>
      <c r="JM1269" s="307"/>
      <c r="JN1269" s="307"/>
      <c r="JO1269" s="307"/>
      <c r="JP1269" s="307"/>
      <c r="JQ1269" s="307"/>
      <c r="JR1269" s="307"/>
      <c r="JS1269" s="307"/>
      <c r="JT1269" s="307"/>
      <c r="JU1269" s="307"/>
      <c r="JV1269" s="307"/>
      <c r="JW1269" s="307"/>
      <c r="JX1269" s="307"/>
      <c r="JY1269" s="307"/>
      <c r="JZ1269" s="307"/>
      <c r="KA1269" s="307"/>
      <c r="KB1269" s="307"/>
      <c r="KC1269" s="307"/>
      <c r="KD1269" s="307"/>
      <c r="KE1269" s="307"/>
      <c r="KF1269" s="307"/>
      <c r="KG1269" s="307"/>
      <c r="KH1269" s="307"/>
      <c r="KI1269" s="307"/>
      <c r="KJ1269" s="307"/>
      <c r="KK1269" s="307"/>
      <c r="KL1269" s="307"/>
      <c r="KM1269" s="307"/>
      <c r="KN1269" s="307"/>
      <c r="KO1269" s="307"/>
      <c r="KP1269" s="307"/>
      <c r="KQ1269" s="307"/>
      <c r="KR1269" s="307"/>
      <c r="KS1269" s="307"/>
      <c r="KT1269" s="307"/>
    </row>
    <row r="1270" spans="14:306" s="56" customFormat="1" ht="15" customHeight="1">
      <c r="N1270" s="410"/>
      <c r="O1270" s="410"/>
      <c r="P1270" s="311"/>
      <c r="Q1270" s="311"/>
      <c r="R1270" s="311"/>
      <c r="AJ1270" s="451">
        <v>163</v>
      </c>
      <c r="AK1270" s="449">
        <v>146</v>
      </c>
      <c r="AL1270" s="450" t="s">
        <v>11</v>
      </c>
      <c r="AM1270" s="450" t="s">
        <v>1311</v>
      </c>
      <c r="AN1270" s="450" t="s">
        <v>1312</v>
      </c>
      <c r="CB1270" s="307"/>
      <c r="CC1270" s="307"/>
      <c r="CD1270" s="307"/>
      <c r="CE1270" s="307"/>
      <c r="CF1270" s="307"/>
      <c r="CG1270" s="307"/>
      <c r="CH1270" s="307"/>
      <c r="CI1270" s="307"/>
      <c r="CJ1270" s="307"/>
      <c r="CK1270" s="307"/>
      <c r="CL1270" s="307"/>
      <c r="CM1270" s="307"/>
      <c r="CN1270" s="307"/>
      <c r="CO1270" s="307"/>
      <c r="CP1270" s="307"/>
      <c r="CQ1270" s="307"/>
      <c r="CR1270" s="307"/>
      <c r="CS1270" s="307"/>
      <c r="CT1270" s="307"/>
      <c r="CU1270" s="307"/>
      <c r="CV1270" s="307"/>
      <c r="CW1270" s="307"/>
      <c r="CX1270" s="307"/>
      <c r="CY1270" s="307"/>
      <c r="CZ1270" s="307"/>
      <c r="DA1270" s="307"/>
      <c r="DB1270" s="307"/>
      <c r="DC1270" s="307"/>
      <c r="DD1270" s="307"/>
      <c r="DE1270" s="307"/>
      <c r="DF1270" s="307"/>
      <c r="DG1270" s="307"/>
      <c r="DH1270" s="307"/>
      <c r="DI1270" s="390"/>
      <c r="DJ1270" s="390"/>
      <c r="DK1270" s="307"/>
      <c r="DL1270" s="307"/>
      <c r="DM1270" s="307"/>
      <c r="DN1270" s="307"/>
      <c r="DO1270" s="307"/>
      <c r="DP1270" s="307"/>
      <c r="DQ1270" s="307"/>
      <c r="DR1270" s="307"/>
      <c r="DS1270" s="307"/>
      <c r="DT1270" s="307"/>
      <c r="DU1270" s="307"/>
      <c r="DV1270" s="307"/>
      <c r="DW1270" s="307"/>
      <c r="DX1270" s="307"/>
      <c r="DY1270" s="307"/>
      <c r="DZ1270" s="307"/>
      <c r="EA1270" s="307"/>
      <c r="EB1270" s="307"/>
      <c r="EC1270" s="307"/>
      <c r="ED1270" s="307"/>
      <c r="EE1270" s="307"/>
      <c r="EF1270" s="307"/>
      <c r="EG1270" s="307"/>
      <c r="EH1270" s="307"/>
      <c r="EI1270" s="307"/>
      <c r="EJ1270" s="307"/>
      <c r="EK1270" s="307"/>
      <c r="EL1270" s="307"/>
      <c r="EM1270" s="307"/>
      <c r="EN1270" s="307"/>
      <c r="EO1270" s="307"/>
      <c r="EP1270" s="307"/>
      <c r="EQ1270" s="307"/>
      <c r="ER1270" s="307"/>
      <c r="ES1270" s="307"/>
      <c r="ET1270" s="307"/>
      <c r="EU1270" s="390"/>
      <c r="EV1270" s="390"/>
      <c r="EW1270" s="307"/>
      <c r="EX1270" s="307"/>
      <c r="EY1270" s="307"/>
      <c r="EZ1270" s="307"/>
      <c r="FA1270" s="307"/>
      <c r="FB1270" s="307"/>
      <c r="FC1270" s="307"/>
      <c r="FD1270" s="307"/>
      <c r="FE1270" s="307"/>
      <c r="FF1270" s="307"/>
      <c r="FG1270" s="307"/>
      <c r="FH1270" s="307"/>
      <c r="FI1270" s="307"/>
      <c r="FJ1270" s="307"/>
      <c r="FK1270" s="307"/>
      <c r="FL1270" s="307"/>
      <c r="FM1270" s="307"/>
      <c r="FN1270" s="307"/>
      <c r="FO1270" s="307"/>
      <c r="FP1270" s="307"/>
      <c r="FQ1270" s="307"/>
      <c r="FR1270" s="307"/>
      <c r="FS1270" s="307"/>
      <c r="FT1270" s="307"/>
      <c r="FU1270" s="307"/>
      <c r="FV1270" s="307"/>
      <c r="FW1270" s="307"/>
      <c r="FX1270" s="307"/>
      <c r="FY1270" s="307"/>
      <c r="FZ1270" s="307"/>
      <c r="GA1270" s="307"/>
      <c r="GB1270" s="307"/>
      <c r="GC1270" s="307"/>
      <c r="GD1270" s="307"/>
      <c r="GE1270" s="307"/>
      <c r="GF1270" s="307"/>
      <c r="GG1270" s="307"/>
      <c r="GH1270" s="307"/>
      <c r="GI1270" s="307"/>
      <c r="GJ1270" s="307"/>
      <c r="GK1270" s="307"/>
      <c r="GL1270" s="307"/>
      <c r="GM1270" s="307"/>
      <c r="GN1270" s="307"/>
      <c r="GO1270" s="307"/>
      <c r="GP1270" s="307"/>
      <c r="GQ1270" s="307"/>
      <c r="GR1270" s="307"/>
      <c r="GS1270" s="307"/>
      <c r="GT1270" s="307"/>
      <c r="GU1270" s="307"/>
      <c r="GV1270" s="307"/>
      <c r="GW1270" s="307"/>
      <c r="GX1270" s="307"/>
      <c r="GY1270" s="307"/>
      <c r="GZ1270" s="307"/>
      <c r="HA1270" s="307"/>
      <c r="HB1270" s="307"/>
      <c r="HC1270" s="307"/>
      <c r="HD1270" s="307"/>
      <c r="HE1270" s="307"/>
      <c r="HF1270" s="307"/>
      <c r="HG1270" s="307"/>
      <c r="HH1270" s="307"/>
      <c r="HI1270" s="307"/>
      <c r="HJ1270" s="307"/>
      <c r="HK1270" s="307"/>
      <c r="HL1270" s="307"/>
      <c r="HM1270" s="307"/>
      <c r="HN1270" s="307"/>
      <c r="HO1270" s="307"/>
      <c r="HP1270" s="307"/>
      <c r="HQ1270" s="307"/>
      <c r="HR1270" s="307"/>
      <c r="HS1270" s="307"/>
      <c r="HT1270" s="307"/>
      <c r="HU1270" s="307"/>
      <c r="HV1270" s="307"/>
      <c r="HW1270" s="307"/>
      <c r="HX1270" s="307"/>
      <c r="HY1270" s="307"/>
      <c r="HZ1270" s="307"/>
      <c r="IA1270" s="307"/>
      <c r="IB1270" s="307"/>
      <c r="IC1270" s="307"/>
      <c r="ID1270" s="307"/>
      <c r="IE1270" s="307"/>
      <c r="IF1270" s="307"/>
      <c r="IG1270" s="307"/>
      <c r="IH1270" s="307"/>
      <c r="II1270" s="307"/>
      <c r="IJ1270" s="307"/>
      <c r="IK1270" s="307"/>
      <c r="IL1270" s="307"/>
      <c r="IM1270" s="307"/>
      <c r="IN1270" s="307"/>
      <c r="IO1270" s="307"/>
      <c r="IP1270" s="307"/>
      <c r="IQ1270" s="307"/>
      <c r="IR1270" s="307"/>
      <c r="IS1270" s="307"/>
      <c r="IT1270" s="307"/>
      <c r="IU1270" s="307"/>
      <c r="IV1270" s="307"/>
      <c r="IW1270" s="307"/>
      <c r="IX1270" s="307"/>
      <c r="IY1270" s="307"/>
      <c r="IZ1270" s="307"/>
      <c r="JA1270" s="307"/>
      <c r="JB1270" s="307"/>
      <c r="JC1270" s="307"/>
      <c r="JD1270" s="307"/>
      <c r="JE1270" s="307"/>
      <c r="JF1270" s="307"/>
      <c r="JG1270" s="307"/>
      <c r="JH1270" s="307"/>
      <c r="JI1270" s="307"/>
      <c r="JJ1270" s="307"/>
      <c r="JK1270" s="307"/>
      <c r="JL1270" s="307"/>
      <c r="JM1270" s="307"/>
      <c r="JN1270" s="307"/>
      <c r="JO1270" s="307"/>
      <c r="JP1270" s="307"/>
      <c r="JQ1270" s="307"/>
      <c r="JR1270" s="307"/>
      <c r="JS1270" s="307"/>
      <c r="JT1270" s="307"/>
      <c r="JU1270" s="307"/>
      <c r="JV1270" s="307"/>
      <c r="JW1270" s="307"/>
      <c r="JX1270" s="307"/>
      <c r="JY1270" s="307"/>
      <c r="JZ1270" s="307"/>
      <c r="KA1270" s="307"/>
      <c r="KB1270" s="307"/>
      <c r="KC1270" s="307"/>
      <c r="KD1270" s="307"/>
      <c r="KE1270" s="307"/>
      <c r="KF1270" s="307"/>
      <c r="KG1270" s="307"/>
      <c r="KH1270" s="307"/>
      <c r="KI1270" s="307"/>
      <c r="KJ1270" s="307"/>
      <c r="KK1270" s="307"/>
      <c r="KL1270" s="307"/>
      <c r="KM1270" s="307"/>
      <c r="KN1270" s="307"/>
      <c r="KO1270" s="307"/>
      <c r="KP1270" s="307"/>
      <c r="KQ1270" s="307"/>
      <c r="KR1270" s="307"/>
      <c r="KS1270" s="307"/>
      <c r="KT1270" s="307"/>
    </row>
    <row r="1271" spans="14:306" s="56" customFormat="1" ht="15" customHeight="1">
      <c r="N1271" s="410"/>
      <c r="O1271" s="410"/>
      <c r="P1271" s="311"/>
      <c r="Q1271" s="311"/>
      <c r="R1271" s="311"/>
      <c r="AJ1271" s="451">
        <v>164</v>
      </c>
      <c r="AK1271" s="449">
        <v>146</v>
      </c>
      <c r="AL1271" s="453">
        <v>99.9</v>
      </c>
      <c r="AM1271" s="450" t="s">
        <v>1311</v>
      </c>
      <c r="AN1271" s="450" t="s">
        <v>1312</v>
      </c>
      <c r="CB1271" s="307"/>
      <c r="CC1271" s="307"/>
      <c r="CD1271" s="307"/>
      <c r="CE1271" s="307"/>
      <c r="CF1271" s="307"/>
      <c r="CG1271" s="307"/>
      <c r="CH1271" s="307"/>
      <c r="CI1271" s="307"/>
      <c r="CJ1271" s="307"/>
      <c r="CK1271" s="307"/>
      <c r="CL1271" s="307"/>
      <c r="CM1271" s="307"/>
      <c r="CN1271" s="307"/>
      <c r="CO1271" s="307"/>
      <c r="CP1271" s="307"/>
      <c r="CQ1271" s="307"/>
      <c r="CR1271" s="307"/>
      <c r="CS1271" s="307"/>
      <c r="CT1271" s="307"/>
      <c r="CU1271" s="307"/>
      <c r="CV1271" s="307"/>
      <c r="CW1271" s="307"/>
      <c r="CX1271" s="307"/>
      <c r="CY1271" s="307"/>
      <c r="CZ1271" s="307"/>
      <c r="DA1271" s="307"/>
      <c r="DB1271" s="307"/>
      <c r="DC1271" s="307"/>
      <c r="DD1271" s="307"/>
      <c r="DE1271" s="307"/>
      <c r="DF1271" s="307"/>
      <c r="DG1271" s="307"/>
      <c r="DH1271" s="307"/>
      <c r="DI1271" s="390"/>
      <c r="DJ1271" s="390"/>
      <c r="DK1271" s="307"/>
      <c r="DL1271" s="307"/>
      <c r="DM1271" s="307"/>
      <c r="DN1271" s="307"/>
      <c r="DO1271" s="307"/>
      <c r="DP1271" s="307"/>
      <c r="DQ1271" s="307"/>
      <c r="DR1271" s="307"/>
      <c r="DS1271" s="307"/>
      <c r="DT1271" s="307"/>
      <c r="DU1271" s="307"/>
      <c r="DV1271" s="307"/>
      <c r="DW1271" s="307"/>
      <c r="DX1271" s="307"/>
      <c r="DY1271" s="307"/>
      <c r="DZ1271" s="307"/>
      <c r="EA1271" s="307"/>
      <c r="EB1271" s="307"/>
      <c r="EC1271" s="307"/>
      <c r="ED1271" s="307"/>
      <c r="EE1271" s="307"/>
      <c r="EF1271" s="307"/>
      <c r="EG1271" s="307"/>
      <c r="EH1271" s="307"/>
      <c r="EI1271" s="307"/>
      <c r="EJ1271" s="307"/>
      <c r="EK1271" s="307"/>
      <c r="EL1271" s="307"/>
      <c r="EM1271" s="307"/>
      <c r="EN1271" s="307"/>
      <c r="EO1271" s="307"/>
      <c r="EP1271" s="307"/>
      <c r="EQ1271" s="307"/>
      <c r="ER1271" s="307"/>
      <c r="ES1271" s="307"/>
      <c r="ET1271" s="307"/>
      <c r="EU1271" s="390"/>
      <c r="EV1271" s="390"/>
      <c r="EW1271" s="307"/>
      <c r="EX1271" s="307"/>
      <c r="EY1271" s="307"/>
      <c r="EZ1271" s="307"/>
      <c r="FA1271" s="307"/>
      <c r="FB1271" s="307"/>
      <c r="FC1271" s="307"/>
      <c r="FD1271" s="307"/>
      <c r="FE1271" s="307"/>
      <c r="FF1271" s="307"/>
      <c r="FG1271" s="307"/>
      <c r="FH1271" s="307"/>
      <c r="FI1271" s="307"/>
      <c r="FJ1271" s="307"/>
      <c r="FK1271" s="307"/>
      <c r="FL1271" s="307"/>
      <c r="FM1271" s="307"/>
      <c r="FN1271" s="307"/>
      <c r="FO1271" s="307"/>
      <c r="FP1271" s="307"/>
      <c r="FQ1271" s="307"/>
      <c r="FR1271" s="307"/>
      <c r="FS1271" s="307"/>
      <c r="FT1271" s="307"/>
      <c r="FU1271" s="307"/>
      <c r="FV1271" s="307"/>
      <c r="FW1271" s="307"/>
      <c r="FX1271" s="307"/>
      <c r="FY1271" s="307"/>
      <c r="FZ1271" s="307"/>
      <c r="GA1271" s="307"/>
      <c r="GB1271" s="307"/>
      <c r="GC1271" s="307"/>
      <c r="GD1271" s="307"/>
      <c r="GE1271" s="307"/>
      <c r="GF1271" s="307"/>
      <c r="GG1271" s="307"/>
      <c r="GH1271" s="307"/>
      <c r="GI1271" s="307"/>
      <c r="GJ1271" s="307"/>
      <c r="GK1271" s="307"/>
      <c r="GL1271" s="307"/>
      <c r="GM1271" s="307"/>
      <c r="GN1271" s="307"/>
      <c r="GO1271" s="307"/>
      <c r="GP1271" s="307"/>
      <c r="GQ1271" s="307"/>
      <c r="GR1271" s="307"/>
      <c r="GS1271" s="307"/>
      <c r="GT1271" s="307"/>
      <c r="GU1271" s="307"/>
      <c r="GV1271" s="307"/>
      <c r="GW1271" s="307"/>
      <c r="GX1271" s="307"/>
      <c r="GY1271" s="307"/>
      <c r="GZ1271" s="307"/>
      <c r="HA1271" s="307"/>
      <c r="HB1271" s="307"/>
      <c r="HC1271" s="307"/>
      <c r="HD1271" s="307"/>
      <c r="HE1271" s="307"/>
      <c r="HF1271" s="307"/>
      <c r="HG1271" s="307"/>
      <c r="HH1271" s="307"/>
      <c r="HI1271" s="307"/>
      <c r="HJ1271" s="307"/>
      <c r="HK1271" s="307"/>
      <c r="HL1271" s="307"/>
      <c r="HM1271" s="307"/>
      <c r="HN1271" s="307"/>
      <c r="HO1271" s="307"/>
      <c r="HP1271" s="307"/>
      <c r="HQ1271" s="307"/>
      <c r="HR1271" s="307"/>
      <c r="HS1271" s="307"/>
      <c r="HT1271" s="307"/>
      <c r="HU1271" s="307"/>
      <c r="HV1271" s="307"/>
      <c r="HW1271" s="307"/>
      <c r="HX1271" s="307"/>
      <c r="HY1271" s="307"/>
      <c r="HZ1271" s="307"/>
      <c r="IA1271" s="307"/>
      <c r="IB1271" s="307"/>
      <c r="IC1271" s="307"/>
      <c r="ID1271" s="307"/>
      <c r="IE1271" s="307"/>
      <c r="IF1271" s="307"/>
      <c r="IG1271" s="307"/>
      <c r="IH1271" s="307"/>
      <c r="II1271" s="307"/>
      <c r="IJ1271" s="307"/>
      <c r="IK1271" s="307"/>
      <c r="IL1271" s="307"/>
      <c r="IM1271" s="307"/>
      <c r="IN1271" s="307"/>
      <c r="IO1271" s="307"/>
      <c r="IP1271" s="307"/>
      <c r="IQ1271" s="307"/>
      <c r="IR1271" s="307"/>
      <c r="IS1271" s="307"/>
      <c r="IT1271" s="307"/>
      <c r="IU1271" s="307"/>
      <c r="IV1271" s="307"/>
      <c r="IW1271" s="307"/>
      <c r="IX1271" s="307"/>
      <c r="IY1271" s="307"/>
      <c r="IZ1271" s="307"/>
      <c r="JA1271" s="307"/>
      <c r="JB1271" s="307"/>
      <c r="JC1271" s="307"/>
      <c r="JD1271" s="307"/>
      <c r="JE1271" s="307"/>
      <c r="JF1271" s="307"/>
      <c r="JG1271" s="307"/>
      <c r="JH1271" s="307"/>
      <c r="JI1271" s="307"/>
      <c r="JJ1271" s="307"/>
      <c r="JK1271" s="307"/>
      <c r="JL1271" s="307"/>
      <c r="JM1271" s="307"/>
      <c r="JN1271" s="307"/>
      <c r="JO1271" s="307"/>
      <c r="JP1271" s="307"/>
      <c r="JQ1271" s="307"/>
      <c r="JR1271" s="307"/>
      <c r="JS1271" s="307"/>
      <c r="JT1271" s="307"/>
      <c r="JU1271" s="307"/>
      <c r="JV1271" s="307"/>
      <c r="JW1271" s="307"/>
      <c r="JX1271" s="307"/>
      <c r="JY1271" s="307"/>
      <c r="JZ1271" s="307"/>
      <c r="KA1271" s="307"/>
      <c r="KB1271" s="307"/>
      <c r="KC1271" s="307"/>
      <c r="KD1271" s="307"/>
      <c r="KE1271" s="307"/>
      <c r="KF1271" s="307"/>
      <c r="KG1271" s="307"/>
      <c r="KH1271" s="307"/>
      <c r="KI1271" s="307"/>
      <c r="KJ1271" s="307"/>
      <c r="KK1271" s="307"/>
      <c r="KL1271" s="307"/>
      <c r="KM1271" s="307"/>
      <c r="KN1271" s="307"/>
      <c r="KO1271" s="307"/>
      <c r="KP1271" s="307"/>
      <c r="KQ1271" s="307"/>
      <c r="KR1271" s="307"/>
      <c r="KS1271" s="307"/>
      <c r="KT1271" s="307"/>
    </row>
    <row r="1272" spans="14:306" s="56" customFormat="1" ht="15" customHeight="1">
      <c r="N1272" s="410"/>
      <c r="O1272" s="410"/>
      <c r="P1272" s="311"/>
      <c r="Q1272" s="311"/>
      <c r="R1272" s="311"/>
      <c r="AJ1272" s="451">
        <v>165</v>
      </c>
      <c r="AK1272" s="449">
        <v>147</v>
      </c>
      <c r="AL1272" s="450" t="s">
        <v>11</v>
      </c>
      <c r="AM1272" s="450" t="s">
        <v>1313</v>
      </c>
      <c r="AN1272" s="450" t="s">
        <v>1314</v>
      </c>
      <c r="CB1272" s="307"/>
      <c r="CC1272" s="307"/>
      <c r="CD1272" s="307"/>
      <c r="CE1272" s="307"/>
      <c r="CF1272" s="307"/>
      <c r="CG1272" s="307"/>
      <c r="CH1272" s="307"/>
      <c r="CI1272" s="307"/>
      <c r="CJ1272" s="307"/>
      <c r="CK1272" s="307"/>
      <c r="CL1272" s="307"/>
      <c r="CM1272" s="307"/>
      <c r="CN1272" s="307"/>
      <c r="CO1272" s="307"/>
      <c r="CP1272" s="307"/>
      <c r="CQ1272" s="307"/>
      <c r="CR1272" s="307"/>
      <c r="CS1272" s="307"/>
      <c r="CT1272" s="307"/>
      <c r="CU1272" s="307"/>
      <c r="CV1272" s="307"/>
      <c r="CW1272" s="307"/>
      <c r="CX1272" s="307"/>
      <c r="CY1272" s="307"/>
      <c r="CZ1272" s="307"/>
      <c r="DA1272" s="307"/>
      <c r="DB1272" s="307"/>
      <c r="DC1272" s="307"/>
      <c r="DD1272" s="307"/>
      <c r="DE1272" s="307"/>
      <c r="DF1272" s="307"/>
      <c r="DG1272" s="307"/>
      <c r="DH1272" s="307"/>
      <c r="DI1272" s="390"/>
      <c r="DJ1272" s="390"/>
      <c r="DK1272" s="307"/>
      <c r="DL1272" s="307"/>
      <c r="DM1272" s="307"/>
      <c r="DN1272" s="307"/>
      <c r="DO1272" s="307"/>
      <c r="DP1272" s="307"/>
      <c r="DQ1272" s="307"/>
      <c r="DR1272" s="307"/>
      <c r="DS1272" s="307"/>
      <c r="DT1272" s="307"/>
      <c r="DU1272" s="307"/>
      <c r="DV1272" s="307"/>
      <c r="DW1272" s="307"/>
      <c r="DX1272" s="307"/>
      <c r="DY1272" s="307"/>
      <c r="DZ1272" s="307"/>
      <c r="EA1272" s="307"/>
      <c r="EB1272" s="307"/>
      <c r="EC1272" s="307"/>
      <c r="ED1272" s="307"/>
      <c r="EE1272" s="307"/>
      <c r="EF1272" s="307"/>
      <c r="EG1272" s="307"/>
      <c r="EH1272" s="307"/>
      <c r="EI1272" s="307"/>
      <c r="EJ1272" s="307"/>
      <c r="EK1272" s="307"/>
      <c r="EL1272" s="307"/>
      <c r="EM1272" s="307"/>
      <c r="EN1272" s="307"/>
      <c r="EO1272" s="307"/>
      <c r="EP1272" s="307"/>
      <c r="EQ1272" s="307"/>
      <c r="ER1272" s="307"/>
      <c r="ES1272" s="307"/>
      <c r="ET1272" s="307"/>
      <c r="EU1272" s="390"/>
      <c r="EV1272" s="390"/>
      <c r="EW1272" s="307"/>
      <c r="EX1272" s="307"/>
      <c r="EY1272" s="307"/>
      <c r="EZ1272" s="307"/>
      <c r="FA1272" s="307"/>
      <c r="FB1272" s="307"/>
      <c r="FC1272" s="307"/>
      <c r="FD1272" s="307"/>
      <c r="FE1272" s="307"/>
      <c r="FF1272" s="307"/>
      <c r="FG1272" s="307"/>
      <c r="FH1272" s="307"/>
      <c r="FI1272" s="307"/>
      <c r="FJ1272" s="307"/>
      <c r="FK1272" s="307"/>
      <c r="FL1272" s="307"/>
      <c r="FM1272" s="307"/>
      <c r="FN1272" s="307"/>
      <c r="FO1272" s="307"/>
      <c r="FP1272" s="307"/>
      <c r="FQ1272" s="307"/>
      <c r="FR1272" s="307"/>
      <c r="FS1272" s="307"/>
      <c r="FT1272" s="307"/>
      <c r="FU1272" s="307"/>
      <c r="FV1272" s="307"/>
      <c r="FW1272" s="307"/>
      <c r="FX1272" s="307"/>
      <c r="FY1272" s="307"/>
      <c r="FZ1272" s="307"/>
      <c r="GA1272" s="307"/>
      <c r="GB1272" s="307"/>
      <c r="GC1272" s="307"/>
      <c r="GD1272" s="307"/>
      <c r="GE1272" s="307"/>
      <c r="GF1272" s="307"/>
      <c r="GG1272" s="307"/>
      <c r="GH1272" s="307"/>
      <c r="GI1272" s="307"/>
      <c r="GJ1272" s="307"/>
      <c r="GK1272" s="307"/>
      <c r="GL1272" s="307"/>
      <c r="GM1272" s="307"/>
      <c r="GN1272" s="307"/>
      <c r="GO1272" s="307"/>
      <c r="GP1272" s="307"/>
      <c r="GQ1272" s="307"/>
      <c r="GR1272" s="307"/>
      <c r="GS1272" s="307"/>
      <c r="GT1272" s="307"/>
      <c r="GU1272" s="307"/>
      <c r="GV1272" s="307"/>
      <c r="GW1272" s="307"/>
      <c r="GX1272" s="307"/>
      <c r="GY1272" s="307"/>
      <c r="GZ1272" s="307"/>
      <c r="HA1272" s="307"/>
      <c r="HB1272" s="307"/>
      <c r="HC1272" s="307"/>
      <c r="HD1272" s="307"/>
      <c r="HE1272" s="307"/>
      <c r="HF1272" s="307"/>
      <c r="HG1272" s="307"/>
      <c r="HH1272" s="307"/>
      <c r="HI1272" s="307"/>
      <c r="HJ1272" s="307"/>
      <c r="HK1272" s="307"/>
      <c r="HL1272" s="307"/>
      <c r="HM1272" s="307"/>
      <c r="HN1272" s="307"/>
      <c r="HO1272" s="307"/>
      <c r="HP1272" s="307"/>
      <c r="HQ1272" s="307"/>
      <c r="HR1272" s="307"/>
      <c r="HS1272" s="307"/>
      <c r="HT1272" s="307"/>
      <c r="HU1272" s="307"/>
      <c r="HV1272" s="307"/>
      <c r="HW1272" s="307"/>
      <c r="HX1272" s="307"/>
      <c r="HY1272" s="307"/>
      <c r="HZ1272" s="307"/>
      <c r="IA1272" s="307"/>
      <c r="IB1272" s="307"/>
      <c r="IC1272" s="307"/>
      <c r="ID1272" s="307"/>
      <c r="IE1272" s="307"/>
      <c r="IF1272" s="307"/>
      <c r="IG1272" s="307"/>
      <c r="IH1272" s="307"/>
      <c r="II1272" s="307"/>
      <c r="IJ1272" s="307"/>
      <c r="IK1272" s="307"/>
      <c r="IL1272" s="307"/>
      <c r="IM1272" s="307"/>
      <c r="IN1272" s="307"/>
      <c r="IO1272" s="307"/>
      <c r="IP1272" s="307"/>
      <c r="IQ1272" s="307"/>
      <c r="IR1272" s="307"/>
      <c r="IS1272" s="307"/>
      <c r="IT1272" s="307"/>
      <c r="IU1272" s="307"/>
      <c r="IV1272" s="307"/>
      <c r="IW1272" s="307"/>
      <c r="IX1272" s="307"/>
      <c r="IY1272" s="307"/>
      <c r="IZ1272" s="307"/>
      <c r="JA1272" s="307"/>
      <c r="JB1272" s="307"/>
      <c r="JC1272" s="307"/>
      <c r="JD1272" s="307"/>
      <c r="JE1272" s="307"/>
      <c r="JF1272" s="307"/>
      <c r="JG1272" s="307"/>
      <c r="JH1272" s="307"/>
      <c r="JI1272" s="307"/>
      <c r="JJ1272" s="307"/>
      <c r="JK1272" s="307"/>
      <c r="JL1272" s="307"/>
      <c r="JM1272" s="307"/>
      <c r="JN1272" s="307"/>
      <c r="JO1272" s="307"/>
      <c r="JP1272" s="307"/>
      <c r="JQ1272" s="307"/>
      <c r="JR1272" s="307"/>
      <c r="JS1272" s="307"/>
      <c r="JT1272" s="307"/>
      <c r="JU1272" s="307"/>
      <c r="JV1272" s="307"/>
      <c r="JW1272" s="307"/>
      <c r="JX1272" s="307"/>
      <c r="JY1272" s="307"/>
      <c r="JZ1272" s="307"/>
      <c r="KA1272" s="307"/>
      <c r="KB1272" s="307"/>
      <c r="KC1272" s="307"/>
      <c r="KD1272" s="307"/>
      <c r="KE1272" s="307"/>
      <c r="KF1272" s="307"/>
      <c r="KG1272" s="307"/>
      <c r="KH1272" s="307"/>
      <c r="KI1272" s="307"/>
      <c r="KJ1272" s="307"/>
      <c r="KK1272" s="307"/>
      <c r="KL1272" s="307"/>
      <c r="KM1272" s="307"/>
      <c r="KN1272" s="307"/>
      <c r="KO1272" s="307"/>
      <c r="KP1272" s="307"/>
      <c r="KQ1272" s="307"/>
      <c r="KR1272" s="307"/>
      <c r="KS1272" s="307"/>
      <c r="KT1272" s="307"/>
    </row>
    <row r="1273" spans="14:306" s="56" customFormat="1" ht="15" customHeight="1">
      <c r="N1273" s="410"/>
      <c r="O1273" s="410"/>
      <c r="P1273" s="311"/>
      <c r="Q1273" s="311"/>
      <c r="R1273" s="311"/>
      <c r="AJ1273" s="451">
        <v>166</v>
      </c>
      <c r="AK1273" s="449">
        <v>148</v>
      </c>
      <c r="AL1273" s="450" t="s">
        <v>11</v>
      </c>
      <c r="AM1273" s="450" t="s">
        <v>1315</v>
      </c>
      <c r="AN1273" s="450" t="s">
        <v>1315</v>
      </c>
      <c r="CB1273" s="307"/>
      <c r="CC1273" s="307"/>
      <c r="CD1273" s="307"/>
      <c r="CE1273" s="307"/>
      <c r="CF1273" s="307"/>
      <c r="CG1273" s="307"/>
      <c r="CH1273" s="307"/>
      <c r="CI1273" s="307"/>
      <c r="CJ1273" s="307"/>
      <c r="CK1273" s="307"/>
      <c r="CL1273" s="307"/>
      <c r="CM1273" s="307"/>
      <c r="CN1273" s="307"/>
      <c r="CO1273" s="307"/>
      <c r="CP1273" s="307"/>
      <c r="CQ1273" s="307"/>
      <c r="CR1273" s="307"/>
      <c r="CS1273" s="307"/>
      <c r="CT1273" s="307"/>
      <c r="CU1273" s="307"/>
      <c r="CV1273" s="307"/>
      <c r="CW1273" s="307"/>
      <c r="CX1273" s="307"/>
      <c r="CY1273" s="307"/>
      <c r="CZ1273" s="307"/>
      <c r="DA1273" s="307"/>
      <c r="DB1273" s="307"/>
      <c r="DC1273" s="307"/>
      <c r="DD1273" s="307"/>
      <c r="DE1273" s="307"/>
      <c r="DF1273" s="307"/>
      <c r="DG1273" s="307"/>
      <c r="DH1273" s="307"/>
      <c r="DI1273" s="390"/>
      <c r="DJ1273" s="390"/>
      <c r="DK1273" s="307"/>
      <c r="DL1273" s="307"/>
      <c r="DM1273" s="307"/>
      <c r="DN1273" s="307"/>
      <c r="DO1273" s="307"/>
      <c r="DP1273" s="307"/>
      <c r="DQ1273" s="307"/>
      <c r="DR1273" s="307"/>
      <c r="DS1273" s="307"/>
      <c r="DT1273" s="307"/>
      <c r="DU1273" s="307"/>
      <c r="DV1273" s="307"/>
      <c r="DW1273" s="307"/>
      <c r="DX1273" s="307"/>
      <c r="DY1273" s="307"/>
      <c r="DZ1273" s="307"/>
      <c r="EA1273" s="307"/>
      <c r="EB1273" s="307"/>
      <c r="EC1273" s="307"/>
      <c r="ED1273" s="307"/>
      <c r="EE1273" s="307"/>
      <c r="EF1273" s="307"/>
      <c r="EG1273" s="307"/>
      <c r="EH1273" s="307"/>
      <c r="EI1273" s="307"/>
      <c r="EJ1273" s="307"/>
      <c r="EK1273" s="307"/>
      <c r="EL1273" s="307"/>
      <c r="EM1273" s="307"/>
      <c r="EN1273" s="307"/>
      <c r="EO1273" s="307"/>
      <c r="EP1273" s="307"/>
      <c r="EQ1273" s="307"/>
      <c r="ER1273" s="307"/>
      <c r="ES1273" s="307"/>
      <c r="ET1273" s="307"/>
      <c r="EU1273" s="390"/>
      <c r="EV1273" s="390"/>
      <c r="EW1273" s="307"/>
      <c r="EX1273" s="307"/>
      <c r="EY1273" s="307"/>
      <c r="EZ1273" s="307"/>
      <c r="FA1273" s="307"/>
      <c r="FB1273" s="307"/>
      <c r="FC1273" s="307"/>
      <c r="FD1273" s="307"/>
      <c r="FE1273" s="307"/>
      <c r="FF1273" s="307"/>
      <c r="FG1273" s="307"/>
      <c r="FH1273" s="307"/>
      <c r="FI1273" s="307"/>
      <c r="FJ1273" s="307"/>
      <c r="FK1273" s="307"/>
      <c r="FL1273" s="307"/>
      <c r="FM1273" s="307"/>
      <c r="FN1273" s="307"/>
      <c r="FO1273" s="307"/>
      <c r="FP1273" s="307"/>
      <c r="FQ1273" s="307"/>
      <c r="FR1273" s="307"/>
      <c r="FS1273" s="307"/>
      <c r="FT1273" s="307"/>
      <c r="FU1273" s="307"/>
      <c r="FV1273" s="307"/>
      <c r="FW1273" s="307"/>
      <c r="FX1273" s="307"/>
      <c r="FY1273" s="307"/>
      <c r="FZ1273" s="307"/>
      <c r="GA1273" s="307"/>
      <c r="GB1273" s="307"/>
      <c r="GC1273" s="307"/>
      <c r="GD1273" s="307"/>
      <c r="GE1273" s="307"/>
      <c r="GF1273" s="307"/>
      <c r="GG1273" s="307"/>
      <c r="GH1273" s="307"/>
      <c r="GI1273" s="307"/>
      <c r="GJ1273" s="307"/>
      <c r="GK1273" s="307"/>
      <c r="GL1273" s="307"/>
      <c r="GM1273" s="307"/>
      <c r="GN1273" s="307"/>
      <c r="GO1273" s="307"/>
      <c r="GP1273" s="307"/>
      <c r="GQ1273" s="307"/>
      <c r="GR1273" s="307"/>
      <c r="GS1273" s="307"/>
      <c r="GT1273" s="307"/>
      <c r="GU1273" s="307"/>
      <c r="GV1273" s="307"/>
      <c r="GW1273" s="307"/>
      <c r="GX1273" s="307"/>
      <c r="GY1273" s="307"/>
      <c r="GZ1273" s="307"/>
      <c r="HA1273" s="307"/>
      <c r="HB1273" s="307"/>
      <c r="HC1273" s="307"/>
      <c r="HD1273" s="307"/>
      <c r="HE1273" s="307"/>
      <c r="HF1273" s="307"/>
      <c r="HG1273" s="307"/>
      <c r="HH1273" s="307"/>
      <c r="HI1273" s="307"/>
      <c r="HJ1273" s="307"/>
      <c r="HK1273" s="307"/>
      <c r="HL1273" s="307"/>
      <c r="HM1273" s="307"/>
      <c r="HN1273" s="307"/>
      <c r="HO1273" s="307"/>
      <c r="HP1273" s="307"/>
      <c r="HQ1273" s="307"/>
      <c r="HR1273" s="307"/>
      <c r="HS1273" s="307"/>
      <c r="HT1273" s="307"/>
      <c r="HU1273" s="307"/>
      <c r="HV1273" s="307"/>
      <c r="HW1273" s="307"/>
      <c r="HX1273" s="307"/>
      <c r="HY1273" s="307"/>
      <c r="HZ1273" s="307"/>
      <c r="IA1273" s="307"/>
      <c r="IB1273" s="307"/>
      <c r="IC1273" s="307"/>
      <c r="ID1273" s="307"/>
      <c r="IE1273" s="307"/>
      <c r="IF1273" s="307"/>
      <c r="IG1273" s="307"/>
      <c r="IH1273" s="307"/>
      <c r="II1273" s="307"/>
      <c r="IJ1273" s="307"/>
      <c r="IK1273" s="307"/>
      <c r="IL1273" s="307"/>
      <c r="IM1273" s="307"/>
      <c r="IN1273" s="307"/>
      <c r="IO1273" s="307"/>
      <c r="IP1273" s="307"/>
      <c r="IQ1273" s="307"/>
      <c r="IR1273" s="307"/>
      <c r="IS1273" s="307"/>
      <c r="IT1273" s="307"/>
      <c r="IU1273" s="307"/>
      <c r="IV1273" s="307"/>
      <c r="IW1273" s="307"/>
      <c r="IX1273" s="307"/>
      <c r="IY1273" s="307"/>
      <c r="IZ1273" s="307"/>
      <c r="JA1273" s="307"/>
      <c r="JB1273" s="307"/>
      <c r="JC1273" s="307"/>
      <c r="JD1273" s="307"/>
      <c r="JE1273" s="307"/>
      <c r="JF1273" s="307"/>
      <c r="JG1273" s="307"/>
      <c r="JH1273" s="307"/>
      <c r="JI1273" s="307"/>
      <c r="JJ1273" s="307"/>
      <c r="JK1273" s="307"/>
      <c r="JL1273" s="307"/>
      <c r="JM1273" s="307"/>
      <c r="JN1273" s="307"/>
      <c r="JO1273" s="307"/>
      <c r="JP1273" s="307"/>
      <c r="JQ1273" s="307"/>
      <c r="JR1273" s="307"/>
      <c r="JS1273" s="307"/>
      <c r="JT1273" s="307"/>
      <c r="JU1273" s="307"/>
      <c r="JV1273" s="307"/>
      <c r="JW1273" s="307"/>
      <c r="JX1273" s="307"/>
      <c r="JY1273" s="307"/>
      <c r="JZ1273" s="307"/>
      <c r="KA1273" s="307"/>
      <c r="KB1273" s="307"/>
      <c r="KC1273" s="307"/>
      <c r="KD1273" s="307"/>
      <c r="KE1273" s="307"/>
      <c r="KF1273" s="307"/>
      <c r="KG1273" s="307"/>
      <c r="KH1273" s="307"/>
      <c r="KI1273" s="307"/>
      <c r="KJ1273" s="307"/>
      <c r="KK1273" s="307"/>
      <c r="KL1273" s="307"/>
      <c r="KM1273" s="307"/>
      <c r="KN1273" s="307"/>
      <c r="KO1273" s="307"/>
      <c r="KP1273" s="307"/>
      <c r="KQ1273" s="307"/>
      <c r="KR1273" s="307"/>
      <c r="KS1273" s="307"/>
      <c r="KT1273" s="307"/>
    </row>
    <row r="1274" spans="14:306" s="56" customFormat="1" ht="15" customHeight="1">
      <c r="N1274" s="410"/>
      <c r="O1274" s="410"/>
      <c r="P1274" s="311"/>
      <c r="Q1274" s="311"/>
      <c r="R1274" s="311"/>
      <c r="AJ1274" s="451">
        <v>167</v>
      </c>
      <c r="AK1274" s="449">
        <v>148</v>
      </c>
      <c r="AL1274" s="453">
        <v>99.9</v>
      </c>
      <c r="AM1274" s="450" t="s">
        <v>1315</v>
      </c>
      <c r="AN1274" s="450" t="s">
        <v>1315</v>
      </c>
      <c r="CB1274" s="307"/>
      <c r="CC1274" s="307"/>
      <c r="CD1274" s="307"/>
      <c r="CE1274" s="307"/>
      <c r="CF1274" s="307"/>
      <c r="CG1274" s="307"/>
      <c r="CH1274" s="307"/>
      <c r="CI1274" s="307"/>
      <c r="CJ1274" s="307"/>
      <c r="CK1274" s="307"/>
      <c r="CL1274" s="307"/>
      <c r="CM1274" s="307"/>
      <c r="CN1274" s="307"/>
      <c r="CO1274" s="307"/>
      <c r="CP1274" s="307"/>
      <c r="CQ1274" s="307"/>
      <c r="CR1274" s="307"/>
      <c r="CS1274" s="307"/>
      <c r="CT1274" s="307"/>
      <c r="CU1274" s="307"/>
      <c r="CV1274" s="307"/>
      <c r="CW1274" s="307"/>
      <c r="CX1274" s="307"/>
      <c r="CY1274" s="307"/>
      <c r="CZ1274" s="307"/>
      <c r="DA1274" s="307"/>
      <c r="DB1274" s="307"/>
      <c r="DC1274" s="307"/>
      <c r="DD1274" s="307"/>
      <c r="DE1274" s="307"/>
      <c r="DF1274" s="307"/>
      <c r="DG1274" s="307"/>
      <c r="DH1274" s="307"/>
      <c r="DI1274" s="390"/>
      <c r="DJ1274" s="390"/>
      <c r="DK1274" s="307"/>
      <c r="DL1274" s="307"/>
      <c r="DM1274" s="307"/>
      <c r="DN1274" s="307"/>
      <c r="DO1274" s="307"/>
      <c r="DP1274" s="307"/>
      <c r="DQ1274" s="307"/>
      <c r="DR1274" s="307"/>
      <c r="DS1274" s="307"/>
      <c r="DT1274" s="307"/>
      <c r="DU1274" s="307"/>
      <c r="DV1274" s="307"/>
      <c r="DW1274" s="307"/>
      <c r="DX1274" s="307"/>
      <c r="DY1274" s="307"/>
      <c r="DZ1274" s="307"/>
      <c r="EA1274" s="307"/>
      <c r="EB1274" s="307"/>
      <c r="EC1274" s="307"/>
      <c r="ED1274" s="307"/>
      <c r="EE1274" s="307"/>
      <c r="EF1274" s="307"/>
      <c r="EG1274" s="307"/>
      <c r="EH1274" s="307"/>
      <c r="EI1274" s="307"/>
      <c r="EJ1274" s="307"/>
      <c r="EK1274" s="307"/>
      <c r="EL1274" s="307"/>
      <c r="EM1274" s="307"/>
      <c r="EN1274" s="307"/>
      <c r="EO1274" s="307"/>
      <c r="EP1274" s="307"/>
      <c r="EQ1274" s="307"/>
      <c r="ER1274" s="307"/>
      <c r="ES1274" s="307"/>
      <c r="ET1274" s="307"/>
      <c r="EU1274" s="390"/>
      <c r="EV1274" s="390"/>
      <c r="EW1274" s="307"/>
      <c r="EX1274" s="307"/>
      <c r="EY1274" s="307"/>
      <c r="EZ1274" s="307"/>
      <c r="FA1274" s="307"/>
      <c r="FB1274" s="307"/>
      <c r="FC1274" s="307"/>
      <c r="FD1274" s="307"/>
      <c r="FE1274" s="307"/>
      <c r="FF1274" s="307"/>
      <c r="FG1274" s="307"/>
      <c r="FH1274" s="307"/>
      <c r="FI1274" s="307"/>
      <c r="FJ1274" s="307"/>
      <c r="FK1274" s="307"/>
      <c r="FL1274" s="307"/>
      <c r="FM1274" s="307"/>
      <c r="FN1274" s="307"/>
      <c r="FO1274" s="307"/>
      <c r="FP1274" s="307"/>
      <c r="FQ1274" s="307"/>
      <c r="FR1274" s="307"/>
      <c r="FS1274" s="307"/>
      <c r="FT1274" s="307"/>
      <c r="FU1274" s="307"/>
      <c r="FV1274" s="307"/>
      <c r="FW1274" s="307"/>
      <c r="FX1274" s="307"/>
      <c r="FY1274" s="307"/>
      <c r="FZ1274" s="307"/>
      <c r="GA1274" s="307"/>
      <c r="GB1274" s="307"/>
      <c r="GC1274" s="307"/>
      <c r="GD1274" s="307"/>
      <c r="GE1274" s="307"/>
      <c r="GF1274" s="307"/>
      <c r="GG1274" s="307"/>
      <c r="GH1274" s="307"/>
      <c r="GI1274" s="307"/>
      <c r="GJ1274" s="307"/>
      <c r="GK1274" s="307"/>
      <c r="GL1274" s="307"/>
      <c r="GM1274" s="307"/>
      <c r="GN1274" s="307"/>
      <c r="GO1274" s="307"/>
      <c r="GP1274" s="307"/>
      <c r="GQ1274" s="307"/>
      <c r="GR1274" s="307"/>
      <c r="GS1274" s="307"/>
      <c r="GT1274" s="307"/>
      <c r="GU1274" s="307"/>
      <c r="GV1274" s="307"/>
      <c r="GW1274" s="307"/>
      <c r="GX1274" s="307"/>
      <c r="GY1274" s="307"/>
      <c r="GZ1274" s="307"/>
      <c r="HA1274" s="307"/>
      <c r="HB1274" s="307"/>
      <c r="HC1274" s="307"/>
      <c r="HD1274" s="307"/>
      <c r="HE1274" s="307"/>
      <c r="HF1274" s="307"/>
      <c r="HG1274" s="307"/>
      <c r="HH1274" s="307"/>
      <c r="HI1274" s="307"/>
      <c r="HJ1274" s="307"/>
      <c r="HK1274" s="307"/>
      <c r="HL1274" s="307"/>
      <c r="HM1274" s="307"/>
      <c r="HN1274" s="307"/>
      <c r="HO1274" s="307"/>
      <c r="HP1274" s="307"/>
      <c r="HQ1274" s="307"/>
      <c r="HR1274" s="307"/>
      <c r="HS1274" s="307"/>
      <c r="HT1274" s="307"/>
      <c r="HU1274" s="307"/>
      <c r="HV1274" s="307"/>
      <c r="HW1274" s="307"/>
      <c r="HX1274" s="307"/>
      <c r="HY1274" s="307"/>
      <c r="HZ1274" s="307"/>
      <c r="IA1274" s="307"/>
      <c r="IB1274" s="307"/>
      <c r="IC1274" s="307"/>
      <c r="ID1274" s="307"/>
      <c r="IE1274" s="307"/>
      <c r="IF1274" s="307"/>
      <c r="IG1274" s="307"/>
      <c r="IH1274" s="307"/>
      <c r="II1274" s="307"/>
      <c r="IJ1274" s="307"/>
      <c r="IK1274" s="307"/>
      <c r="IL1274" s="307"/>
      <c r="IM1274" s="307"/>
      <c r="IN1274" s="307"/>
      <c r="IO1274" s="307"/>
      <c r="IP1274" s="307"/>
      <c r="IQ1274" s="307"/>
      <c r="IR1274" s="307"/>
      <c r="IS1274" s="307"/>
      <c r="IT1274" s="307"/>
      <c r="IU1274" s="307"/>
      <c r="IV1274" s="307"/>
      <c r="IW1274" s="307"/>
      <c r="IX1274" s="307"/>
      <c r="IY1274" s="307"/>
      <c r="IZ1274" s="307"/>
      <c r="JA1274" s="307"/>
      <c r="JB1274" s="307"/>
      <c r="JC1274" s="307"/>
      <c r="JD1274" s="307"/>
      <c r="JE1274" s="307"/>
      <c r="JF1274" s="307"/>
      <c r="JG1274" s="307"/>
      <c r="JH1274" s="307"/>
      <c r="JI1274" s="307"/>
      <c r="JJ1274" s="307"/>
      <c r="JK1274" s="307"/>
      <c r="JL1274" s="307"/>
      <c r="JM1274" s="307"/>
      <c r="JN1274" s="307"/>
      <c r="JO1274" s="307"/>
      <c r="JP1274" s="307"/>
      <c r="JQ1274" s="307"/>
      <c r="JR1274" s="307"/>
      <c r="JS1274" s="307"/>
      <c r="JT1274" s="307"/>
      <c r="JU1274" s="307"/>
      <c r="JV1274" s="307"/>
      <c r="JW1274" s="307"/>
      <c r="JX1274" s="307"/>
      <c r="JY1274" s="307"/>
      <c r="JZ1274" s="307"/>
      <c r="KA1274" s="307"/>
      <c r="KB1274" s="307"/>
      <c r="KC1274" s="307"/>
      <c r="KD1274" s="307"/>
      <c r="KE1274" s="307"/>
      <c r="KF1274" s="307"/>
      <c r="KG1274" s="307"/>
      <c r="KH1274" s="307"/>
      <c r="KI1274" s="307"/>
      <c r="KJ1274" s="307"/>
      <c r="KK1274" s="307"/>
      <c r="KL1274" s="307"/>
      <c r="KM1274" s="307"/>
      <c r="KN1274" s="307"/>
      <c r="KO1274" s="307"/>
      <c r="KP1274" s="307"/>
      <c r="KQ1274" s="307"/>
      <c r="KR1274" s="307"/>
      <c r="KS1274" s="307"/>
      <c r="KT1274" s="307"/>
    </row>
    <row r="1275" spans="14:306" s="56" customFormat="1" ht="15" customHeight="1">
      <c r="N1275" s="410"/>
      <c r="O1275" s="410"/>
      <c r="P1275" s="311"/>
      <c r="Q1275" s="311"/>
      <c r="R1275" s="311"/>
      <c r="AJ1275" s="451">
        <v>168</v>
      </c>
      <c r="AK1275" s="449">
        <v>149</v>
      </c>
      <c r="AL1275" s="453">
        <v>99.9</v>
      </c>
      <c r="AM1275" s="450" t="s">
        <v>1316</v>
      </c>
      <c r="AN1275" s="450" t="s">
        <v>1316</v>
      </c>
      <c r="CB1275" s="307"/>
      <c r="CC1275" s="307"/>
      <c r="CD1275" s="307"/>
      <c r="CE1275" s="307"/>
      <c r="CF1275" s="307"/>
      <c r="CG1275" s="307"/>
      <c r="CH1275" s="307"/>
      <c r="CI1275" s="307"/>
      <c r="CJ1275" s="307"/>
      <c r="CK1275" s="307"/>
      <c r="CL1275" s="307"/>
      <c r="CM1275" s="307"/>
      <c r="CN1275" s="307"/>
      <c r="CO1275" s="307"/>
      <c r="CP1275" s="307"/>
      <c r="CQ1275" s="307"/>
      <c r="CR1275" s="307"/>
      <c r="CS1275" s="307"/>
      <c r="CT1275" s="307"/>
      <c r="CU1275" s="307"/>
      <c r="CV1275" s="307"/>
      <c r="CW1275" s="307"/>
      <c r="CX1275" s="307"/>
      <c r="CY1275" s="307"/>
      <c r="CZ1275" s="307"/>
      <c r="DA1275" s="307"/>
      <c r="DB1275" s="307"/>
      <c r="DC1275" s="307"/>
      <c r="DD1275" s="307"/>
      <c r="DE1275" s="307"/>
      <c r="DF1275" s="307"/>
      <c r="DG1275" s="307"/>
      <c r="DH1275" s="307"/>
      <c r="DI1275" s="390"/>
      <c r="DJ1275" s="390"/>
      <c r="DK1275" s="307"/>
      <c r="DL1275" s="307"/>
      <c r="DM1275" s="307"/>
      <c r="DN1275" s="307"/>
      <c r="DO1275" s="307"/>
      <c r="DP1275" s="307"/>
      <c r="DQ1275" s="307"/>
      <c r="DR1275" s="307"/>
      <c r="DS1275" s="307"/>
      <c r="DT1275" s="307"/>
      <c r="DU1275" s="307"/>
      <c r="DV1275" s="307"/>
      <c r="DW1275" s="307"/>
      <c r="DX1275" s="307"/>
      <c r="DY1275" s="307"/>
      <c r="DZ1275" s="307"/>
      <c r="EA1275" s="307"/>
      <c r="EB1275" s="307"/>
      <c r="EC1275" s="307"/>
      <c r="ED1275" s="307"/>
      <c r="EE1275" s="307"/>
      <c r="EF1275" s="307"/>
      <c r="EG1275" s="307"/>
      <c r="EH1275" s="307"/>
      <c r="EI1275" s="307"/>
      <c r="EJ1275" s="307"/>
      <c r="EK1275" s="307"/>
      <c r="EL1275" s="307"/>
      <c r="EM1275" s="307"/>
      <c r="EN1275" s="307"/>
      <c r="EO1275" s="307"/>
      <c r="EP1275" s="307"/>
      <c r="EQ1275" s="307"/>
      <c r="ER1275" s="307"/>
      <c r="ES1275" s="307"/>
      <c r="ET1275" s="307"/>
      <c r="EU1275" s="390"/>
      <c r="EV1275" s="390"/>
      <c r="EW1275" s="307"/>
      <c r="EX1275" s="307"/>
      <c r="EY1275" s="307"/>
      <c r="EZ1275" s="307"/>
      <c r="FA1275" s="307"/>
      <c r="FB1275" s="307"/>
      <c r="FC1275" s="307"/>
      <c r="FD1275" s="307"/>
      <c r="FE1275" s="307"/>
      <c r="FF1275" s="307"/>
      <c r="FG1275" s="307"/>
      <c r="FH1275" s="307"/>
      <c r="FI1275" s="307"/>
      <c r="FJ1275" s="307"/>
      <c r="FK1275" s="307"/>
      <c r="FL1275" s="307"/>
      <c r="FM1275" s="307"/>
      <c r="FN1275" s="307"/>
      <c r="FO1275" s="307"/>
      <c r="FP1275" s="307"/>
      <c r="FQ1275" s="307"/>
      <c r="FR1275" s="307"/>
      <c r="FS1275" s="307"/>
      <c r="FT1275" s="307"/>
      <c r="FU1275" s="307"/>
      <c r="FV1275" s="307"/>
      <c r="FW1275" s="307"/>
      <c r="FX1275" s="307"/>
      <c r="FY1275" s="307"/>
      <c r="FZ1275" s="307"/>
      <c r="GA1275" s="307"/>
      <c r="GB1275" s="307"/>
      <c r="GC1275" s="307"/>
      <c r="GD1275" s="307"/>
      <c r="GE1275" s="307"/>
      <c r="GF1275" s="307"/>
      <c r="GG1275" s="307"/>
      <c r="GH1275" s="307"/>
      <c r="GI1275" s="307"/>
      <c r="GJ1275" s="307"/>
      <c r="GK1275" s="307"/>
      <c r="GL1275" s="307"/>
      <c r="GM1275" s="307"/>
      <c r="GN1275" s="307"/>
      <c r="GO1275" s="307"/>
      <c r="GP1275" s="307"/>
      <c r="GQ1275" s="307"/>
      <c r="GR1275" s="307"/>
      <c r="GS1275" s="307"/>
      <c r="GT1275" s="307"/>
      <c r="GU1275" s="307"/>
      <c r="GV1275" s="307"/>
      <c r="GW1275" s="307"/>
      <c r="GX1275" s="307"/>
      <c r="GY1275" s="307"/>
      <c r="GZ1275" s="307"/>
      <c r="HA1275" s="307"/>
      <c r="HB1275" s="307"/>
      <c r="HC1275" s="307"/>
      <c r="HD1275" s="307"/>
      <c r="HE1275" s="307"/>
      <c r="HF1275" s="307"/>
      <c r="HG1275" s="307"/>
      <c r="HH1275" s="307"/>
      <c r="HI1275" s="307"/>
      <c r="HJ1275" s="307"/>
      <c r="HK1275" s="307"/>
      <c r="HL1275" s="307"/>
      <c r="HM1275" s="307"/>
      <c r="HN1275" s="307"/>
      <c r="HO1275" s="307"/>
      <c r="HP1275" s="307"/>
      <c r="HQ1275" s="307"/>
      <c r="HR1275" s="307"/>
      <c r="HS1275" s="307"/>
      <c r="HT1275" s="307"/>
      <c r="HU1275" s="307"/>
      <c r="HV1275" s="307"/>
      <c r="HW1275" s="307"/>
      <c r="HX1275" s="307"/>
      <c r="HY1275" s="307"/>
      <c r="HZ1275" s="307"/>
      <c r="IA1275" s="307"/>
      <c r="IB1275" s="307"/>
      <c r="IC1275" s="307"/>
      <c r="ID1275" s="307"/>
      <c r="IE1275" s="307"/>
      <c r="IF1275" s="307"/>
      <c r="IG1275" s="307"/>
      <c r="IH1275" s="307"/>
      <c r="II1275" s="307"/>
      <c r="IJ1275" s="307"/>
      <c r="IK1275" s="307"/>
      <c r="IL1275" s="307"/>
      <c r="IM1275" s="307"/>
      <c r="IN1275" s="307"/>
      <c r="IO1275" s="307"/>
      <c r="IP1275" s="307"/>
      <c r="IQ1275" s="307"/>
      <c r="IR1275" s="307"/>
      <c r="IS1275" s="307"/>
      <c r="IT1275" s="307"/>
      <c r="IU1275" s="307"/>
      <c r="IV1275" s="307"/>
      <c r="IW1275" s="307"/>
      <c r="IX1275" s="307"/>
      <c r="IY1275" s="307"/>
      <c r="IZ1275" s="307"/>
      <c r="JA1275" s="307"/>
      <c r="JB1275" s="307"/>
      <c r="JC1275" s="307"/>
      <c r="JD1275" s="307"/>
      <c r="JE1275" s="307"/>
      <c r="JF1275" s="307"/>
      <c r="JG1275" s="307"/>
      <c r="JH1275" s="307"/>
      <c r="JI1275" s="307"/>
      <c r="JJ1275" s="307"/>
      <c r="JK1275" s="307"/>
      <c r="JL1275" s="307"/>
      <c r="JM1275" s="307"/>
      <c r="JN1275" s="307"/>
      <c r="JO1275" s="307"/>
      <c r="JP1275" s="307"/>
      <c r="JQ1275" s="307"/>
      <c r="JR1275" s="307"/>
      <c r="JS1275" s="307"/>
      <c r="JT1275" s="307"/>
      <c r="JU1275" s="307"/>
      <c r="JV1275" s="307"/>
      <c r="JW1275" s="307"/>
      <c r="JX1275" s="307"/>
      <c r="JY1275" s="307"/>
      <c r="JZ1275" s="307"/>
      <c r="KA1275" s="307"/>
      <c r="KB1275" s="307"/>
      <c r="KC1275" s="307"/>
      <c r="KD1275" s="307"/>
      <c r="KE1275" s="307"/>
      <c r="KF1275" s="307"/>
      <c r="KG1275" s="307"/>
      <c r="KH1275" s="307"/>
      <c r="KI1275" s="307"/>
      <c r="KJ1275" s="307"/>
      <c r="KK1275" s="307"/>
      <c r="KL1275" s="307"/>
      <c r="KM1275" s="307"/>
      <c r="KN1275" s="307"/>
      <c r="KO1275" s="307"/>
      <c r="KP1275" s="307"/>
      <c r="KQ1275" s="307"/>
      <c r="KR1275" s="307"/>
      <c r="KS1275" s="307"/>
      <c r="KT1275" s="307"/>
    </row>
    <row r="1276" spans="14:306" s="56" customFormat="1" ht="15" customHeight="1">
      <c r="N1276" s="410"/>
      <c r="O1276" s="410"/>
      <c r="P1276" s="311"/>
      <c r="Q1276" s="311"/>
      <c r="R1276" s="311"/>
      <c r="AJ1276" s="451">
        <v>169</v>
      </c>
      <c r="AK1276" s="449">
        <v>150</v>
      </c>
      <c r="AL1276" s="450" t="s">
        <v>1100</v>
      </c>
      <c r="AM1276" s="450" t="s">
        <v>1317</v>
      </c>
      <c r="AN1276" s="450" t="s">
        <v>1317</v>
      </c>
      <c r="CB1276" s="307"/>
      <c r="CC1276" s="307"/>
      <c r="CD1276" s="307"/>
      <c r="CE1276" s="307"/>
      <c r="CF1276" s="307"/>
      <c r="CG1276" s="307"/>
      <c r="CH1276" s="307"/>
      <c r="CI1276" s="307"/>
      <c r="CJ1276" s="307"/>
      <c r="CK1276" s="307"/>
      <c r="CL1276" s="307"/>
      <c r="CM1276" s="307"/>
      <c r="CN1276" s="307"/>
      <c r="CO1276" s="307"/>
      <c r="CP1276" s="307"/>
      <c r="CQ1276" s="307"/>
      <c r="CR1276" s="307"/>
      <c r="CS1276" s="307"/>
      <c r="CT1276" s="307"/>
      <c r="CU1276" s="307"/>
      <c r="CV1276" s="307"/>
      <c r="CW1276" s="307"/>
      <c r="CX1276" s="307"/>
      <c r="CY1276" s="307"/>
      <c r="CZ1276" s="307"/>
      <c r="DA1276" s="307"/>
      <c r="DB1276" s="307"/>
      <c r="DC1276" s="307"/>
      <c r="DD1276" s="307"/>
      <c r="DE1276" s="307"/>
      <c r="DF1276" s="307"/>
      <c r="DG1276" s="307"/>
      <c r="DH1276" s="307"/>
      <c r="DI1276" s="390"/>
      <c r="DJ1276" s="390"/>
      <c r="DK1276" s="307"/>
      <c r="DL1276" s="307"/>
      <c r="DM1276" s="307"/>
      <c r="DN1276" s="307"/>
      <c r="DO1276" s="307"/>
      <c r="DP1276" s="307"/>
      <c r="DQ1276" s="307"/>
      <c r="DR1276" s="307"/>
      <c r="DS1276" s="307"/>
      <c r="DT1276" s="307"/>
      <c r="DU1276" s="307"/>
      <c r="DV1276" s="307"/>
      <c r="DW1276" s="307"/>
      <c r="DX1276" s="307"/>
      <c r="DY1276" s="307"/>
      <c r="DZ1276" s="307"/>
      <c r="EA1276" s="307"/>
      <c r="EB1276" s="307"/>
      <c r="EC1276" s="307"/>
      <c r="ED1276" s="307"/>
      <c r="EE1276" s="307"/>
      <c r="EF1276" s="307"/>
      <c r="EG1276" s="307"/>
      <c r="EH1276" s="307"/>
      <c r="EI1276" s="307"/>
      <c r="EJ1276" s="307"/>
      <c r="EK1276" s="307"/>
      <c r="EL1276" s="307"/>
      <c r="EM1276" s="307"/>
      <c r="EN1276" s="307"/>
      <c r="EO1276" s="307"/>
      <c r="EP1276" s="307"/>
      <c r="EQ1276" s="307"/>
      <c r="ER1276" s="307"/>
      <c r="ES1276" s="307"/>
      <c r="ET1276" s="307"/>
      <c r="EU1276" s="390"/>
      <c r="EV1276" s="390"/>
      <c r="EW1276" s="307"/>
      <c r="EX1276" s="307"/>
      <c r="EY1276" s="307"/>
      <c r="EZ1276" s="307"/>
      <c r="FA1276" s="307"/>
      <c r="FB1276" s="307"/>
      <c r="FC1276" s="307"/>
      <c r="FD1276" s="307"/>
      <c r="FE1276" s="307"/>
      <c r="FF1276" s="307"/>
      <c r="FG1276" s="307"/>
      <c r="FH1276" s="307"/>
      <c r="FI1276" s="307"/>
      <c r="FJ1276" s="307"/>
      <c r="FK1276" s="307"/>
      <c r="FL1276" s="307"/>
      <c r="FM1276" s="307"/>
      <c r="FN1276" s="307"/>
      <c r="FO1276" s="307"/>
      <c r="FP1276" s="307"/>
      <c r="FQ1276" s="307"/>
      <c r="FR1276" s="307"/>
      <c r="FS1276" s="307"/>
      <c r="FT1276" s="307"/>
      <c r="FU1276" s="307"/>
      <c r="FV1276" s="307"/>
      <c r="FW1276" s="307"/>
      <c r="FX1276" s="307"/>
      <c r="FY1276" s="307"/>
      <c r="FZ1276" s="307"/>
      <c r="GA1276" s="307"/>
      <c r="GB1276" s="307"/>
      <c r="GC1276" s="307"/>
      <c r="GD1276" s="307"/>
      <c r="GE1276" s="307"/>
      <c r="GF1276" s="307"/>
      <c r="GG1276" s="307"/>
      <c r="GH1276" s="307"/>
      <c r="GI1276" s="307"/>
      <c r="GJ1276" s="307"/>
      <c r="GK1276" s="307"/>
      <c r="GL1276" s="307"/>
      <c r="GM1276" s="307"/>
      <c r="GN1276" s="307"/>
      <c r="GO1276" s="307"/>
      <c r="GP1276" s="307"/>
      <c r="GQ1276" s="307"/>
      <c r="GR1276" s="307"/>
      <c r="GS1276" s="307"/>
      <c r="GT1276" s="307"/>
      <c r="GU1276" s="307"/>
      <c r="GV1276" s="307"/>
      <c r="GW1276" s="307"/>
      <c r="GX1276" s="307"/>
      <c r="GY1276" s="307"/>
      <c r="GZ1276" s="307"/>
      <c r="HA1276" s="307"/>
      <c r="HB1276" s="307"/>
      <c r="HC1276" s="307"/>
      <c r="HD1276" s="307"/>
      <c r="HE1276" s="307"/>
      <c r="HF1276" s="307"/>
      <c r="HG1276" s="307"/>
      <c r="HH1276" s="307"/>
      <c r="HI1276" s="307"/>
      <c r="HJ1276" s="307"/>
      <c r="HK1276" s="307"/>
      <c r="HL1276" s="307"/>
      <c r="HM1276" s="307"/>
      <c r="HN1276" s="307"/>
      <c r="HO1276" s="307"/>
      <c r="HP1276" s="307"/>
      <c r="HQ1276" s="307"/>
      <c r="HR1276" s="307"/>
      <c r="HS1276" s="307"/>
      <c r="HT1276" s="307"/>
      <c r="HU1276" s="307"/>
      <c r="HV1276" s="307"/>
      <c r="HW1276" s="307"/>
      <c r="HX1276" s="307"/>
      <c r="HY1276" s="307"/>
      <c r="HZ1276" s="307"/>
      <c r="IA1276" s="307"/>
      <c r="IB1276" s="307"/>
      <c r="IC1276" s="307"/>
      <c r="ID1276" s="307"/>
      <c r="IE1276" s="307"/>
      <c r="IF1276" s="307"/>
      <c r="IG1276" s="307"/>
      <c r="IH1276" s="307"/>
      <c r="II1276" s="307"/>
      <c r="IJ1276" s="307"/>
      <c r="IK1276" s="307"/>
      <c r="IL1276" s="307"/>
      <c r="IM1276" s="307"/>
      <c r="IN1276" s="307"/>
      <c r="IO1276" s="307"/>
      <c r="IP1276" s="307"/>
      <c r="IQ1276" s="307"/>
      <c r="IR1276" s="307"/>
      <c r="IS1276" s="307"/>
      <c r="IT1276" s="307"/>
      <c r="IU1276" s="307"/>
      <c r="IV1276" s="307"/>
      <c r="IW1276" s="307"/>
      <c r="IX1276" s="307"/>
      <c r="IY1276" s="307"/>
      <c r="IZ1276" s="307"/>
      <c r="JA1276" s="307"/>
      <c r="JB1276" s="307"/>
      <c r="JC1276" s="307"/>
      <c r="JD1276" s="307"/>
      <c r="JE1276" s="307"/>
      <c r="JF1276" s="307"/>
      <c r="JG1276" s="307"/>
      <c r="JH1276" s="307"/>
      <c r="JI1276" s="307"/>
      <c r="JJ1276" s="307"/>
      <c r="JK1276" s="307"/>
      <c r="JL1276" s="307"/>
      <c r="JM1276" s="307"/>
      <c r="JN1276" s="307"/>
      <c r="JO1276" s="307"/>
      <c r="JP1276" s="307"/>
      <c r="JQ1276" s="307"/>
      <c r="JR1276" s="307"/>
      <c r="JS1276" s="307"/>
      <c r="JT1276" s="307"/>
      <c r="JU1276" s="307"/>
      <c r="JV1276" s="307"/>
      <c r="JW1276" s="307"/>
      <c r="JX1276" s="307"/>
      <c r="JY1276" s="307"/>
      <c r="JZ1276" s="307"/>
      <c r="KA1276" s="307"/>
      <c r="KB1276" s="307"/>
      <c r="KC1276" s="307"/>
      <c r="KD1276" s="307"/>
      <c r="KE1276" s="307"/>
      <c r="KF1276" s="307"/>
      <c r="KG1276" s="307"/>
      <c r="KH1276" s="307"/>
      <c r="KI1276" s="307"/>
      <c r="KJ1276" s="307"/>
      <c r="KK1276" s="307"/>
      <c r="KL1276" s="307"/>
      <c r="KM1276" s="307"/>
      <c r="KN1276" s="307"/>
      <c r="KO1276" s="307"/>
      <c r="KP1276" s="307"/>
      <c r="KQ1276" s="307"/>
      <c r="KR1276" s="307"/>
      <c r="KS1276" s="307"/>
      <c r="KT1276" s="307"/>
    </row>
    <row r="1277" spans="14:306" s="56" customFormat="1" ht="15" customHeight="1">
      <c r="N1277" s="410"/>
      <c r="O1277" s="410"/>
      <c r="P1277" s="311"/>
      <c r="Q1277" s="311"/>
      <c r="R1277" s="311"/>
      <c r="AJ1277" s="451">
        <v>170</v>
      </c>
      <c r="AK1277" s="449">
        <v>150</v>
      </c>
      <c r="AL1277" s="450" t="s">
        <v>1100</v>
      </c>
      <c r="AM1277" s="450" t="s">
        <v>1317</v>
      </c>
      <c r="AN1277" s="450" t="s">
        <v>1317</v>
      </c>
      <c r="CB1277" s="307"/>
      <c r="CC1277" s="307"/>
      <c r="CD1277" s="307"/>
      <c r="CE1277" s="307"/>
      <c r="CF1277" s="307"/>
      <c r="CG1277" s="307"/>
      <c r="CH1277" s="307"/>
      <c r="CI1277" s="307"/>
      <c r="CJ1277" s="307"/>
      <c r="CK1277" s="307"/>
      <c r="CL1277" s="307"/>
      <c r="CM1277" s="307"/>
      <c r="CN1277" s="307"/>
      <c r="CO1277" s="307"/>
      <c r="CP1277" s="307"/>
      <c r="CQ1277" s="307"/>
      <c r="CR1277" s="307"/>
      <c r="CS1277" s="307"/>
      <c r="CT1277" s="307"/>
      <c r="CU1277" s="307"/>
      <c r="CV1277" s="307"/>
      <c r="CW1277" s="307"/>
      <c r="CX1277" s="307"/>
      <c r="CY1277" s="307"/>
      <c r="CZ1277" s="307"/>
      <c r="DA1277" s="307"/>
      <c r="DB1277" s="307"/>
      <c r="DC1277" s="307"/>
      <c r="DD1277" s="307"/>
      <c r="DE1277" s="307"/>
      <c r="DF1277" s="307"/>
      <c r="DG1277" s="307"/>
      <c r="DH1277" s="307"/>
      <c r="DI1277" s="390"/>
      <c r="DJ1277" s="390"/>
      <c r="DK1277" s="307"/>
      <c r="DL1277" s="307"/>
      <c r="DM1277" s="307"/>
      <c r="DN1277" s="307"/>
      <c r="DO1277" s="307"/>
      <c r="DP1277" s="307"/>
      <c r="DQ1277" s="307"/>
      <c r="DR1277" s="307"/>
      <c r="DS1277" s="307"/>
      <c r="DT1277" s="307"/>
      <c r="DU1277" s="307"/>
      <c r="DV1277" s="307"/>
      <c r="DW1277" s="307"/>
      <c r="DX1277" s="307"/>
      <c r="DY1277" s="307"/>
      <c r="DZ1277" s="307"/>
      <c r="EA1277" s="307"/>
      <c r="EB1277" s="307"/>
      <c r="EC1277" s="307"/>
      <c r="ED1277" s="307"/>
      <c r="EE1277" s="307"/>
      <c r="EF1277" s="307"/>
      <c r="EG1277" s="307"/>
      <c r="EH1277" s="307"/>
      <c r="EI1277" s="307"/>
      <c r="EJ1277" s="307"/>
      <c r="EK1277" s="307"/>
      <c r="EL1277" s="307"/>
      <c r="EM1277" s="307"/>
      <c r="EN1277" s="307"/>
      <c r="EO1277" s="307"/>
      <c r="EP1277" s="307"/>
      <c r="EQ1277" s="307"/>
      <c r="ER1277" s="307"/>
      <c r="ES1277" s="307"/>
      <c r="ET1277" s="307"/>
      <c r="EU1277" s="390"/>
      <c r="EV1277" s="390"/>
      <c r="EW1277" s="307"/>
      <c r="EX1277" s="307"/>
      <c r="EY1277" s="307"/>
      <c r="EZ1277" s="307"/>
      <c r="FA1277" s="307"/>
      <c r="FB1277" s="307"/>
      <c r="FC1277" s="307"/>
      <c r="FD1277" s="307"/>
      <c r="FE1277" s="307"/>
      <c r="FF1277" s="307"/>
      <c r="FG1277" s="307"/>
      <c r="FH1277" s="307"/>
      <c r="FI1277" s="307"/>
      <c r="FJ1277" s="307"/>
      <c r="FK1277" s="307"/>
      <c r="FL1277" s="307"/>
      <c r="FM1277" s="307"/>
      <c r="FN1277" s="307"/>
      <c r="FO1277" s="307"/>
      <c r="FP1277" s="307"/>
      <c r="FQ1277" s="307"/>
      <c r="FR1277" s="307"/>
      <c r="FS1277" s="307"/>
      <c r="FT1277" s="307"/>
      <c r="FU1277" s="307"/>
      <c r="FV1277" s="307"/>
      <c r="FW1277" s="307"/>
      <c r="FX1277" s="307"/>
      <c r="FY1277" s="307"/>
      <c r="FZ1277" s="307"/>
      <c r="GA1277" s="307"/>
      <c r="GB1277" s="307"/>
      <c r="GC1277" s="307"/>
      <c r="GD1277" s="307"/>
      <c r="GE1277" s="307"/>
      <c r="GF1277" s="307"/>
      <c r="GG1277" s="307"/>
      <c r="GH1277" s="307"/>
      <c r="GI1277" s="307"/>
      <c r="GJ1277" s="307"/>
      <c r="GK1277" s="307"/>
      <c r="GL1277" s="307"/>
      <c r="GM1277" s="307"/>
      <c r="GN1277" s="307"/>
      <c r="GO1277" s="307"/>
      <c r="GP1277" s="307"/>
      <c r="GQ1277" s="307"/>
      <c r="GR1277" s="307"/>
      <c r="GS1277" s="307"/>
      <c r="GT1277" s="307"/>
      <c r="GU1277" s="307"/>
      <c r="GV1277" s="307"/>
      <c r="GW1277" s="307"/>
      <c r="GX1277" s="307"/>
      <c r="GY1277" s="307"/>
      <c r="GZ1277" s="307"/>
      <c r="HA1277" s="307"/>
      <c r="HB1277" s="307"/>
      <c r="HC1277" s="307"/>
      <c r="HD1277" s="307"/>
      <c r="HE1277" s="307"/>
      <c r="HF1277" s="307"/>
      <c r="HG1277" s="307"/>
      <c r="HH1277" s="307"/>
      <c r="HI1277" s="307"/>
      <c r="HJ1277" s="307"/>
      <c r="HK1277" s="307"/>
      <c r="HL1277" s="307"/>
      <c r="HM1277" s="307"/>
      <c r="HN1277" s="307"/>
      <c r="HO1277" s="307"/>
      <c r="HP1277" s="307"/>
      <c r="HQ1277" s="307"/>
      <c r="HR1277" s="307"/>
      <c r="HS1277" s="307"/>
      <c r="HT1277" s="307"/>
      <c r="HU1277" s="307"/>
      <c r="HV1277" s="307"/>
      <c r="HW1277" s="307"/>
      <c r="HX1277" s="307"/>
      <c r="HY1277" s="307"/>
      <c r="HZ1277" s="307"/>
      <c r="IA1277" s="307"/>
      <c r="IB1277" s="307"/>
      <c r="IC1277" s="307"/>
      <c r="ID1277" s="307"/>
      <c r="IE1277" s="307"/>
      <c r="IF1277" s="307"/>
      <c r="IG1277" s="307"/>
      <c r="IH1277" s="307"/>
      <c r="II1277" s="307"/>
      <c r="IJ1277" s="307"/>
      <c r="IK1277" s="307"/>
      <c r="IL1277" s="307"/>
      <c r="IM1277" s="307"/>
      <c r="IN1277" s="307"/>
      <c r="IO1277" s="307"/>
      <c r="IP1277" s="307"/>
      <c r="IQ1277" s="307"/>
      <c r="IR1277" s="307"/>
      <c r="IS1277" s="307"/>
      <c r="IT1277" s="307"/>
      <c r="IU1277" s="307"/>
      <c r="IV1277" s="307"/>
      <c r="IW1277" s="307"/>
      <c r="IX1277" s="307"/>
      <c r="IY1277" s="307"/>
      <c r="IZ1277" s="307"/>
      <c r="JA1277" s="307"/>
      <c r="JB1277" s="307"/>
      <c r="JC1277" s="307"/>
      <c r="JD1277" s="307"/>
      <c r="JE1277" s="307"/>
      <c r="JF1277" s="307"/>
      <c r="JG1277" s="307"/>
      <c r="JH1277" s="307"/>
      <c r="JI1277" s="307"/>
      <c r="JJ1277" s="307"/>
      <c r="JK1277" s="307"/>
      <c r="JL1277" s="307"/>
      <c r="JM1277" s="307"/>
      <c r="JN1277" s="307"/>
      <c r="JO1277" s="307"/>
      <c r="JP1277" s="307"/>
      <c r="JQ1277" s="307"/>
      <c r="JR1277" s="307"/>
      <c r="JS1277" s="307"/>
      <c r="JT1277" s="307"/>
      <c r="JU1277" s="307"/>
      <c r="JV1277" s="307"/>
      <c r="JW1277" s="307"/>
      <c r="JX1277" s="307"/>
      <c r="JY1277" s="307"/>
      <c r="JZ1277" s="307"/>
      <c r="KA1277" s="307"/>
      <c r="KB1277" s="307"/>
      <c r="KC1277" s="307"/>
      <c r="KD1277" s="307"/>
      <c r="KE1277" s="307"/>
      <c r="KF1277" s="307"/>
      <c r="KG1277" s="307"/>
      <c r="KH1277" s="307"/>
      <c r="KI1277" s="307"/>
      <c r="KJ1277" s="307"/>
      <c r="KK1277" s="307"/>
      <c r="KL1277" s="307"/>
      <c r="KM1277" s="307"/>
      <c r="KN1277" s="307"/>
      <c r="KO1277" s="307"/>
      <c r="KP1277" s="307"/>
      <c r="KQ1277" s="307"/>
      <c r="KR1277" s="307"/>
      <c r="KS1277" s="307"/>
      <c r="KT1277" s="307"/>
    </row>
    <row r="1278" spans="14:306" s="56" customFormat="1" ht="15" customHeight="1">
      <c r="N1278" s="410"/>
      <c r="O1278" s="410"/>
      <c r="P1278" s="311"/>
      <c r="Q1278" s="311"/>
      <c r="R1278" s="311"/>
      <c r="AJ1278" s="451">
        <v>171</v>
      </c>
      <c r="AK1278" s="449">
        <v>151</v>
      </c>
      <c r="AL1278" s="450" t="s">
        <v>1100</v>
      </c>
      <c r="AM1278" s="450" t="s">
        <v>1318</v>
      </c>
      <c r="AN1278" s="450" t="s">
        <v>1318</v>
      </c>
      <c r="CB1278" s="307"/>
      <c r="CC1278" s="307"/>
      <c r="CD1278" s="307"/>
      <c r="CE1278" s="307"/>
      <c r="CF1278" s="307"/>
      <c r="CG1278" s="307"/>
      <c r="CH1278" s="307"/>
      <c r="CI1278" s="307"/>
      <c r="CJ1278" s="307"/>
      <c r="CK1278" s="307"/>
      <c r="CL1278" s="307"/>
      <c r="CM1278" s="307"/>
      <c r="CN1278" s="307"/>
      <c r="CO1278" s="307"/>
      <c r="CP1278" s="307"/>
      <c r="CQ1278" s="307"/>
      <c r="CR1278" s="307"/>
      <c r="CS1278" s="307"/>
      <c r="CT1278" s="307"/>
      <c r="CU1278" s="307"/>
      <c r="CV1278" s="307"/>
      <c r="CW1278" s="307"/>
      <c r="CX1278" s="307"/>
      <c r="CY1278" s="307"/>
      <c r="CZ1278" s="307"/>
      <c r="DA1278" s="307"/>
      <c r="DB1278" s="307"/>
      <c r="DC1278" s="307"/>
      <c r="DD1278" s="307"/>
      <c r="DE1278" s="307"/>
      <c r="DF1278" s="307"/>
      <c r="DG1278" s="307"/>
      <c r="DH1278" s="307"/>
      <c r="DI1278" s="390"/>
      <c r="DJ1278" s="390"/>
      <c r="DK1278" s="307"/>
      <c r="DL1278" s="307"/>
      <c r="DM1278" s="307"/>
      <c r="DN1278" s="307"/>
      <c r="DO1278" s="307"/>
      <c r="DP1278" s="307"/>
      <c r="DQ1278" s="307"/>
      <c r="DR1278" s="307"/>
      <c r="DS1278" s="307"/>
      <c r="DT1278" s="307"/>
      <c r="DU1278" s="307"/>
      <c r="DV1278" s="307"/>
      <c r="DW1278" s="307"/>
      <c r="DX1278" s="307"/>
      <c r="DY1278" s="307"/>
      <c r="DZ1278" s="307"/>
      <c r="EA1278" s="307"/>
      <c r="EB1278" s="307"/>
      <c r="EC1278" s="307"/>
      <c r="ED1278" s="307"/>
      <c r="EE1278" s="307"/>
      <c r="EF1278" s="307"/>
      <c r="EG1278" s="307"/>
      <c r="EH1278" s="307"/>
      <c r="EI1278" s="307"/>
      <c r="EJ1278" s="307"/>
      <c r="EK1278" s="307"/>
      <c r="EL1278" s="307"/>
      <c r="EM1278" s="307"/>
      <c r="EN1278" s="307"/>
      <c r="EO1278" s="307"/>
      <c r="EP1278" s="307"/>
      <c r="EQ1278" s="307"/>
      <c r="ER1278" s="307"/>
      <c r="ES1278" s="307"/>
      <c r="ET1278" s="307"/>
      <c r="EU1278" s="390"/>
      <c r="EV1278" s="390"/>
      <c r="EW1278" s="307"/>
      <c r="EX1278" s="307"/>
      <c r="EY1278" s="307"/>
      <c r="EZ1278" s="307"/>
      <c r="FA1278" s="307"/>
      <c r="FB1278" s="307"/>
      <c r="FC1278" s="307"/>
      <c r="FD1278" s="307"/>
      <c r="FE1278" s="307"/>
      <c r="FF1278" s="307"/>
      <c r="FG1278" s="307"/>
      <c r="FH1278" s="307"/>
      <c r="FI1278" s="307"/>
      <c r="FJ1278" s="307"/>
      <c r="FK1278" s="307"/>
      <c r="FL1278" s="307"/>
      <c r="FM1278" s="307"/>
      <c r="FN1278" s="307"/>
      <c r="FO1278" s="307"/>
      <c r="FP1278" s="307"/>
      <c r="FQ1278" s="307"/>
      <c r="FR1278" s="307"/>
      <c r="FS1278" s="307"/>
      <c r="FT1278" s="307"/>
      <c r="FU1278" s="307"/>
      <c r="FV1278" s="307"/>
      <c r="FW1278" s="307"/>
      <c r="FX1278" s="307"/>
      <c r="FY1278" s="307"/>
      <c r="FZ1278" s="307"/>
      <c r="GA1278" s="307"/>
      <c r="GB1278" s="307"/>
      <c r="GC1278" s="307"/>
      <c r="GD1278" s="307"/>
      <c r="GE1278" s="307"/>
      <c r="GF1278" s="307"/>
      <c r="GG1278" s="307"/>
      <c r="GH1278" s="307"/>
      <c r="GI1278" s="307"/>
      <c r="GJ1278" s="307"/>
      <c r="GK1278" s="307"/>
      <c r="GL1278" s="307"/>
      <c r="GM1278" s="307"/>
      <c r="GN1278" s="307"/>
      <c r="GO1278" s="307"/>
      <c r="GP1278" s="307"/>
      <c r="GQ1278" s="307"/>
      <c r="GR1278" s="307"/>
      <c r="GS1278" s="307"/>
      <c r="GT1278" s="307"/>
      <c r="GU1278" s="307"/>
      <c r="GV1278" s="307"/>
      <c r="GW1278" s="307"/>
      <c r="GX1278" s="307"/>
      <c r="GY1278" s="307"/>
      <c r="GZ1278" s="307"/>
      <c r="HA1278" s="307"/>
      <c r="HB1278" s="307"/>
      <c r="HC1278" s="307"/>
      <c r="HD1278" s="307"/>
      <c r="HE1278" s="307"/>
      <c r="HF1278" s="307"/>
      <c r="HG1278" s="307"/>
      <c r="HH1278" s="307"/>
      <c r="HI1278" s="307"/>
      <c r="HJ1278" s="307"/>
      <c r="HK1278" s="307"/>
      <c r="HL1278" s="307"/>
      <c r="HM1278" s="307"/>
      <c r="HN1278" s="307"/>
      <c r="HO1278" s="307"/>
      <c r="HP1278" s="307"/>
      <c r="HQ1278" s="307"/>
      <c r="HR1278" s="307"/>
      <c r="HS1278" s="307"/>
      <c r="HT1278" s="307"/>
      <c r="HU1278" s="307"/>
      <c r="HV1278" s="307"/>
      <c r="HW1278" s="307"/>
      <c r="HX1278" s="307"/>
      <c r="HY1278" s="307"/>
      <c r="HZ1278" s="307"/>
      <c r="IA1278" s="307"/>
      <c r="IB1278" s="307"/>
      <c r="IC1278" s="307"/>
      <c r="ID1278" s="307"/>
      <c r="IE1278" s="307"/>
      <c r="IF1278" s="307"/>
      <c r="IG1278" s="307"/>
      <c r="IH1278" s="307"/>
      <c r="II1278" s="307"/>
      <c r="IJ1278" s="307"/>
      <c r="IK1278" s="307"/>
      <c r="IL1278" s="307"/>
      <c r="IM1278" s="307"/>
      <c r="IN1278" s="307"/>
      <c r="IO1278" s="307"/>
      <c r="IP1278" s="307"/>
      <c r="IQ1278" s="307"/>
      <c r="IR1278" s="307"/>
      <c r="IS1278" s="307"/>
      <c r="IT1278" s="307"/>
      <c r="IU1278" s="307"/>
      <c r="IV1278" s="307"/>
      <c r="IW1278" s="307"/>
      <c r="IX1278" s="307"/>
      <c r="IY1278" s="307"/>
      <c r="IZ1278" s="307"/>
      <c r="JA1278" s="307"/>
      <c r="JB1278" s="307"/>
      <c r="JC1278" s="307"/>
      <c r="JD1278" s="307"/>
      <c r="JE1278" s="307"/>
      <c r="JF1278" s="307"/>
      <c r="JG1278" s="307"/>
      <c r="JH1278" s="307"/>
      <c r="JI1278" s="307"/>
      <c r="JJ1278" s="307"/>
      <c r="JK1278" s="307"/>
      <c r="JL1278" s="307"/>
      <c r="JM1278" s="307"/>
      <c r="JN1278" s="307"/>
      <c r="JO1278" s="307"/>
      <c r="JP1278" s="307"/>
      <c r="JQ1278" s="307"/>
      <c r="JR1278" s="307"/>
      <c r="JS1278" s="307"/>
      <c r="JT1278" s="307"/>
      <c r="JU1278" s="307"/>
      <c r="JV1278" s="307"/>
      <c r="JW1278" s="307"/>
      <c r="JX1278" s="307"/>
      <c r="JY1278" s="307"/>
      <c r="JZ1278" s="307"/>
      <c r="KA1278" s="307"/>
      <c r="KB1278" s="307"/>
      <c r="KC1278" s="307"/>
      <c r="KD1278" s="307"/>
      <c r="KE1278" s="307"/>
      <c r="KF1278" s="307"/>
      <c r="KG1278" s="307"/>
      <c r="KH1278" s="307"/>
      <c r="KI1278" s="307"/>
      <c r="KJ1278" s="307"/>
      <c r="KK1278" s="307"/>
      <c r="KL1278" s="307"/>
      <c r="KM1278" s="307"/>
      <c r="KN1278" s="307"/>
      <c r="KO1278" s="307"/>
      <c r="KP1278" s="307"/>
      <c r="KQ1278" s="307"/>
      <c r="KR1278" s="307"/>
      <c r="KS1278" s="307"/>
      <c r="KT1278" s="307"/>
    </row>
    <row r="1279" spans="14:306" s="56" customFormat="1" ht="15" customHeight="1">
      <c r="N1279" s="410"/>
      <c r="O1279" s="410"/>
      <c r="P1279" s="311"/>
      <c r="Q1279" s="311"/>
      <c r="R1279" s="311"/>
      <c r="AJ1279" s="451">
        <v>172</v>
      </c>
      <c r="AK1279" s="449">
        <v>151</v>
      </c>
      <c r="AL1279" s="450" t="s">
        <v>1100</v>
      </c>
      <c r="AM1279" s="450" t="s">
        <v>1318</v>
      </c>
      <c r="AN1279" s="450" t="s">
        <v>1318</v>
      </c>
      <c r="CB1279" s="307"/>
      <c r="CC1279" s="307"/>
      <c r="CD1279" s="307"/>
      <c r="CE1279" s="307"/>
      <c r="CF1279" s="307"/>
      <c r="CG1279" s="307"/>
      <c r="CH1279" s="307"/>
      <c r="CI1279" s="307"/>
      <c r="CJ1279" s="307"/>
      <c r="CK1279" s="307"/>
      <c r="CL1279" s="307"/>
      <c r="CM1279" s="307"/>
      <c r="CN1279" s="307"/>
      <c r="CO1279" s="307"/>
      <c r="CP1279" s="307"/>
      <c r="CQ1279" s="307"/>
      <c r="CR1279" s="307"/>
      <c r="CS1279" s="307"/>
      <c r="CT1279" s="307"/>
      <c r="CU1279" s="307"/>
      <c r="CV1279" s="307"/>
      <c r="CW1279" s="307"/>
      <c r="CX1279" s="307"/>
      <c r="CY1279" s="307"/>
      <c r="CZ1279" s="307"/>
      <c r="DA1279" s="307"/>
      <c r="DB1279" s="307"/>
      <c r="DC1279" s="307"/>
      <c r="DD1279" s="307"/>
      <c r="DE1279" s="307"/>
      <c r="DF1279" s="307"/>
      <c r="DG1279" s="307"/>
      <c r="DH1279" s="307"/>
      <c r="DI1279" s="390"/>
      <c r="DJ1279" s="390"/>
      <c r="DK1279" s="307"/>
      <c r="DL1279" s="307"/>
      <c r="DM1279" s="307"/>
      <c r="DN1279" s="307"/>
      <c r="DO1279" s="307"/>
      <c r="DP1279" s="307"/>
      <c r="DQ1279" s="307"/>
      <c r="DR1279" s="307"/>
      <c r="DS1279" s="307"/>
      <c r="DT1279" s="307"/>
      <c r="DU1279" s="307"/>
      <c r="DV1279" s="307"/>
      <c r="DW1279" s="307"/>
      <c r="DX1279" s="307"/>
      <c r="DY1279" s="307"/>
      <c r="DZ1279" s="307"/>
      <c r="EA1279" s="307"/>
      <c r="EB1279" s="307"/>
      <c r="EC1279" s="307"/>
      <c r="ED1279" s="307"/>
      <c r="EE1279" s="307"/>
      <c r="EF1279" s="307"/>
      <c r="EG1279" s="307"/>
      <c r="EH1279" s="307"/>
      <c r="EI1279" s="307"/>
      <c r="EJ1279" s="307"/>
      <c r="EK1279" s="307"/>
      <c r="EL1279" s="307"/>
      <c r="EM1279" s="307"/>
      <c r="EN1279" s="307"/>
      <c r="EO1279" s="307"/>
      <c r="EP1279" s="307"/>
      <c r="EQ1279" s="307"/>
      <c r="ER1279" s="307"/>
      <c r="ES1279" s="307"/>
      <c r="ET1279" s="307"/>
      <c r="EU1279" s="390"/>
      <c r="EV1279" s="390"/>
      <c r="EW1279" s="307"/>
      <c r="EX1279" s="307"/>
      <c r="EY1279" s="307"/>
      <c r="EZ1279" s="307"/>
      <c r="FA1279" s="307"/>
      <c r="FB1279" s="307"/>
      <c r="FC1279" s="307"/>
      <c r="FD1279" s="307"/>
      <c r="FE1279" s="307"/>
      <c r="FF1279" s="307"/>
      <c r="FG1279" s="307"/>
      <c r="FH1279" s="307"/>
      <c r="FI1279" s="307"/>
      <c r="FJ1279" s="307"/>
      <c r="FK1279" s="307"/>
      <c r="FL1279" s="307"/>
      <c r="FM1279" s="307"/>
      <c r="FN1279" s="307"/>
      <c r="FO1279" s="307"/>
      <c r="FP1279" s="307"/>
      <c r="FQ1279" s="307"/>
      <c r="FR1279" s="307"/>
      <c r="FS1279" s="307"/>
      <c r="FT1279" s="307"/>
      <c r="FU1279" s="307"/>
      <c r="FV1279" s="307"/>
      <c r="FW1279" s="307"/>
      <c r="FX1279" s="307"/>
      <c r="FY1279" s="307"/>
      <c r="FZ1279" s="307"/>
      <c r="GA1279" s="307"/>
      <c r="GB1279" s="307"/>
      <c r="GC1279" s="307"/>
      <c r="GD1279" s="307"/>
      <c r="GE1279" s="307"/>
      <c r="GF1279" s="307"/>
      <c r="GG1279" s="307"/>
      <c r="GH1279" s="307"/>
      <c r="GI1279" s="307"/>
      <c r="GJ1279" s="307"/>
      <c r="GK1279" s="307"/>
      <c r="GL1279" s="307"/>
      <c r="GM1279" s="307"/>
      <c r="GN1279" s="307"/>
      <c r="GO1279" s="307"/>
      <c r="GP1279" s="307"/>
      <c r="GQ1279" s="307"/>
      <c r="GR1279" s="307"/>
      <c r="GS1279" s="307"/>
      <c r="GT1279" s="307"/>
      <c r="GU1279" s="307"/>
      <c r="GV1279" s="307"/>
      <c r="GW1279" s="307"/>
      <c r="GX1279" s="307"/>
      <c r="GY1279" s="307"/>
      <c r="GZ1279" s="307"/>
      <c r="HA1279" s="307"/>
      <c r="HB1279" s="307"/>
      <c r="HC1279" s="307"/>
      <c r="HD1279" s="307"/>
      <c r="HE1279" s="307"/>
      <c r="HF1279" s="307"/>
      <c r="HG1279" s="307"/>
      <c r="HH1279" s="307"/>
      <c r="HI1279" s="307"/>
      <c r="HJ1279" s="307"/>
      <c r="HK1279" s="307"/>
      <c r="HL1279" s="307"/>
      <c r="HM1279" s="307"/>
      <c r="HN1279" s="307"/>
      <c r="HO1279" s="307"/>
      <c r="HP1279" s="307"/>
      <c r="HQ1279" s="307"/>
      <c r="HR1279" s="307"/>
      <c r="HS1279" s="307"/>
      <c r="HT1279" s="307"/>
      <c r="HU1279" s="307"/>
      <c r="HV1279" s="307"/>
      <c r="HW1279" s="307"/>
      <c r="HX1279" s="307"/>
      <c r="HY1279" s="307"/>
      <c r="HZ1279" s="307"/>
      <c r="IA1279" s="307"/>
      <c r="IB1279" s="307"/>
      <c r="IC1279" s="307"/>
      <c r="ID1279" s="307"/>
      <c r="IE1279" s="307"/>
      <c r="IF1279" s="307"/>
      <c r="IG1279" s="307"/>
      <c r="IH1279" s="307"/>
      <c r="II1279" s="307"/>
      <c r="IJ1279" s="307"/>
      <c r="IK1279" s="307"/>
      <c r="IL1279" s="307"/>
      <c r="IM1279" s="307"/>
      <c r="IN1279" s="307"/>
      <c r="IO1279" s="307"/>
      <c r="IP1279" s="307"/>
      <c r="IQ1279" s="307"/>
      <c r="IR1279" s="307"/>
      <c r="IS1279" s="307"/>
      <c r="IT1279" s="307"/>
      <c r="IU1279" s="307"/>
      <c r="IV1279" s="307"/>
      <c r="IW1279" s="307"/>
      <c r="IX1279" s="307"/>
      <c r="IY1279" s="307"/>
      <c r="IZ1279" s="307"/>
      <c r="JA1279" s="307"/>
      <c r="JB1279" s="307"/>
      <c r="JC1279" s="307"/>
      <c r="JD1279" s="307"/>
      <c r="JE1279" s="307"/>
      <c r="JF1279" s="307"/>
      <c r="JG1279" s="307"/>
      <c r="JH1279" s="307"/>
      <c r="JI1279" s="307"/>
      <c r="JJ1279" s="307"/>
      <c r="JK1279" s="307"/>
      <c r="JL1279" s="307"/>
      <c r="JM1279" s="307"/>
      <c r="JN1279" s="307"/>
      <c r="JO1279" s="307"/>
      <c r="JP1279" s="307"/>
      <c r="JQ1279" s="307"/>
      <c r="JR1279" s="307"/>
      <c r="JS1279" s="307"/>
      <c r="JT1279" s="307"/>
      <c r="JU1279" s="307"/>
      <c r="JV1279" s="307"/>
      <c r="JW1279" s="307"/>
      <c r="JX1279" s="307"/>
      <c r="JY1279" s="307"/>
      <c r="JZ1279" s="307"/>
      <c r="KA1279" s="307"/>
      <c r="KB1279" s="307"/>
      <c r="KC1279" s="307"/>
      <c r="KD1279" s="307"/>
      <c r="KE1279" s="307"/>
      <c r="KF1279" s="307"/>
      <c r="KG1279" s="307"/>
      <c r="KH1279" s="307"/>
      <c r="KI1279" s="307"/>
      <c r="KJ1279" s="307"/>
      <c r="KK1279" s="307"/>
      <c r="KL1279" s="307"/>
      <c r="KM1279" s="307"/>
      <c r="KN1279" s="307"/>
      <c r="KO1279" s="307"/>
      <c r="KP1279" s="307"/>
      <c r="KQ1279" s="307"/>
      <c r="KR1279" s="307"/>
      <c r="KS1279" s="307"/>
      <c r="KT1279" s="307"/>
    </row>
    <row r="1280" spans="14:306" s="56" customFormat="1" ht="15" customHeight="1">
      <c r="N1280" s="410"/>
      <c r="O1280" s="410"/>
      <c r="P1280" s="311"/>
      <c r="Q1280" s="311"/>
      <c r="R1280" s="311"/>
      <c r="AJ1280" s="451">
        <v>173</v>
      </c>
      <c r="AK1280" s="449">
        <v>152</v>
      </c>
      <c r="AL1280" s="450" t="s">
        <v>1100</v>
      </c>
      <c r="AM1280" s="450" t="s">
        <v>1319</v>
      </c>
      <c r="AN1280" s="450" t="s">
        <v>1319</v>
      </c>
      <c r="CB1280" s="307"/>
      <c r="CC1280" s="307"/>
      <c r="CD1280" s="307"/>
      <c r="CE1280" s="307"/>
      <c r="CF1280" s="307"/>
      <c r="CG1280" s="307"/>
      <c r="CH1280" s="307"/>
      <c r="CI1280" s="307"/>
      <c r="CJ1280" s="307"/>
      <c r="CK1280" s="307"/>
      <c r="CL1280" s="307"/>
      <c r="CM1280" s="307"/>
      <c r="CN1280" s="307"/>
      <c r="CO1280" s="307"/>
      <c r="CP1280" s="307"/>
      <c r="CQ1280" s="307"/>
      <c r="CR1280" s="307"/>
      <c r="CS1280" s="307"/>
      <c r="CT1280" s="307"/>
      <c r="CU1280" s="307"/>
      <c r="CV1280" s="307"/>
      <c r="CW1280" s="307"/>
      <c r="CX1280" s="307"/>
      <c r="CY1280" s="307"/>
      <c r="CZ1280" s="307"/>
      <c r="DA1280" s="307"/>
      <c r="DB1280" s="307"/>
      <c r="DC1280" s="307"/>
      <c r="DD1280" s="307"/>
      <c r="DE1280" s="307"/>
      <c r="DF1280" s="307"/>
      <c r="DG1280" s="307"/>
      <c r="DH1280" s="307"/>
      <c r="DI1280" s="390"/>
      <c r="DJ1280" s="390"/>
      <c r="DK1280" s="307"/>
      <c r="DL1280" s="307"/>
      <c r="DM1280" s="307"/>
      <c r="DN1280" s="307"/>
      <c r="DO1280" s="307"/>
      <c r="DP1280" s="307"/>
      <c r="DQ1280" s="307"/>
      <c r="DR1280" s="307"/>
      <c r="DS1280" s="307"/>
      <c r="DT1280" s="307"/>
      <c r="DU1280" s="307"/>
      <c r="DV1280" s="307"/>
      <c r="DW1280" s="307"/>
      <c r="DX1280" s="307"/>
      <c r="DY1280" s="307"/>
      <c r="DZ1280" s="307"/>
      <c r="EA1280" s="307"/>
      <c r="EB1280" s="307"/>
      <c r="EC1280" s="307"/>
      <c r="ED1280" s="307"/>
      <c r="EE1280" s="307"/>
      <c r="EF1280" s="307"/>
      <c r="EG1280" s="307"/>
      <c r="EH1280" s="307"/>
      <c r="EI1280" s="307"/>
      <c r="EJ1280" s="307"/>
      <c r="EK1280" s="307"/>
      <c r="EL1280" s="307"/>
      <c r="EM1280" s="307"/>
      <c r="EN1280" s="307"/>
      <c r="EO1280" s="307"/>
      <c r="EP1280" s="307"/>
      <c r="EQ1280" s="307"/>
      <c r="ER1280" s="307"/>
      <c r="ES1280" s="307"/>
      <c r="ET1280" s="307"/>
      <c r="EU1280" s="390"/>
      <c r="EV1280" s="390"/>
      <c r="EW1280" s="307"/>
      <c r="EX1280" s="307"/>
      <c r="EY1280" s="307"/>
      <c r="EZ1280" s="307"/>
      <c r="FA1280" s="307"/>
      <c r="FB1280" s="307"/>
      <c r="FC1280" s="307"/>
      <c r="FD1280" s="307"/>
      <c r="FE1280" s="307"/>
      <c r="FF1280" s="307"/>
      <c r="FG1280" s="307"/>
      <c r="FH1280" s="307"/>
      <c r="FI1280" s="307"/>
      <c r="FJ1280" s="307"/>
      <c r="FK1280" s="307"/>
      <c r="FL1280" s="307"/>
      <c r="FM1280" s="307"/>
      <c r="FN1280" s="307"/>
      <c r="FO1280" s="307"/>
      <c r="FP1280" s="307"/>
      <c r="FQ1280" s="307"/>
      <c r="FR1280" s="307"/>
      <c r="FS1280" s="307"/>
      <c r="FT1280" s="307"/>
      <c r="FU1280" s="307"/>
      <c r="FV1280" s="307"/>
      <c r="FW1280" s="307"/>
      <c r="FX1280" s="307"/>
      <c r="FY1280" s="307"/>
      <c r="FZ1280" s="307"/>
      <c r="GA1280" s="307"/>
      <c r="GB1280" s="307"/>
      <c r="GC1280" s="307"/>
      <c r="GD1280" s="307"/>
      <c r="GE1280" s="307"/>
      <c r="GF1280" s="307"/>
      <c r="GG1280" s="307"/>
      <c r="GH1280" s="307"/>
      <c r="GI1280" s="307"/>
      <c r="GJ1280" s="307"/>
      <c r="GK1280" s="307"/>
      <c r="GL1280" s="307"/>
      <c r="GM1280" s="307"/>
      <c r="GN1280" s="307"/>
      <c r="GO1280" s="307"/>
      <c r="GP1280" s="307"/>
      <c r="GQ1280" s="307"/>
      <c r="GR1280" s="307"/>
      <c r="GS1280" s="307"/>
      <c r="GT1280" s="307"/>
      <c r="GU1280" s="307"/>
      <c r="GV1280" s="307"/>
      <c r="GW1280" s="307"/>
      <c r="GX1280" s="307"/>
      <c r="GY1280" s="307"/>
      <c r="GZ1280" s="307"/>
      <c r="HA1280" s="307"/>
      <c r="HB1280" s="307"/>
      <c r="HC1280" s="307"/>
      <c r="HD1280" s="307"/>
      <c r="HE1280" s="307"/>
      <c r="HF1280" s="307"/>
      <c r="HG1280" s="307"/>
      <c r="HH1280" s="307"/>
      <c r="HI1280" s="307"/>
      <c r="HJ1280" s="307"/>
      <c r="HK1280" s="307"/>
      <c r="HL1280" s="307"/>
      <c r="HM1280" s="307"/>
      <c r="HN1280" s="307"/>
      <c r="HO1280" s="307"/>
      <c r="HP1280" s="307"/>
      <c r="HQ1280" s="307"/>
      <c r="HR1280" s="307"/>
      <c r="HS1280" s="307"/>
      <c r="HT1280" s="307"/>
      <c r="HU1280" s="307"/>
      <c r="HV1280" s="307"/>
      <c r="HW1280" s="307"/>
      <c r="HX1280" s="307"/>
      <c r="HY1280" s="307"/>
      <c r="HZ1280" s="307"/>
      <c r="IA1280" s="307"/>
      <c r="IB1280" s="307"/>
      <c r="IC1280" s="307"/>
      <c r="ID1280" s="307"/>
      <c r="IE1280" s="307"/>
      <c r="IF1280" s="307"/>
      <c r="IG1280" s="307"/>
      <c r="IH1280" s="307"/>
      <c r="II1280" s="307"/>
      <c r="IJ1280" s="307"/>
      <c r="IK1280" s="307"/>
      <c r="IL1280" s="307"/>
      <c r="IM1280" s="307"/>
      <c r="IN1280" s="307"/>
      <c r="IO1280" s="307"/>
      <c r="IP1280" s="307"/>
      <c r="IQ1280" s="307"/>
      <c r="IR1280" s="307"/>
      <c r="IS1280" s="307"/>
      <c r="IT1280" s="307"/>
      <c r="IU1280" s="307"/>
      <c r="IV1280" s="307"/>
      <c r="IW1280" s="307"/>
      <c r="IX1280" s="307"/>
      <c r="IY1280" s="307"/>
      <c r="IZ1280" s="307"/>
      <c r="JA1280" s="307"/>
      <c r="JB1280" s="307"/>
      <c r="JC1280" s="307"/>
      <c r="JD1280" s="307"/>
      <c r="JE1280" s="307"/>
      <c r="JF1280" s="307"/>
      <c r="JG1280" s="307"/>
      <c r="JH1280" s="307"/>
      <c r="JI1280" s="307"/>
      <c r="JJ1280" s="307"/>
      <c r="JK1280" s="307"/>
      <c r="JL1280" s="307"/>
      <c r="JM1280" s="307"/>
      <c r="JN1280" s="307"/>
      <c r="JO1280" s="307"/>
      <c r="JP1280" s="307"/>
      <c r="JQ1280" s="307"/>
      <c r="JR1280" s="307"/>
      <c r="JS1280" s="307"/>
      <c r="JT1280" s="307"/>
      <c r="JU1280" s="307"/>
      <c r="JV1280" s="307"/>
      <c r="JW1280" s="307"/>
      <c r="JX1280" s="307"/>
      <c r="JY1280" s="307"/>
      <c r="JZ1280" s="307"/>
      <c r="KA1280" s="307"/>
      <c r="KB1280" s="307"/>
      <c r="KC1280" s="307"/>
      <c r="KD1280" s="307"/>
      <c r="KE1280" s="307"/>
      <c r="KF1280" s="307"/>
      <c r="KG1280" s="307"/>
      <c r="KH1280" s="307"/>
      <c r="KI1280" s="307"/>
      <c r="KJ1280" s="307"/>
      <c r="KK1280" s="307"/>
      <c r="KL1280" s="307"/>
      <c r="KM1280" s="307"/>
      <c r="KN1280" s="307"/>
      <c r="KO1280" s="307"/>
      <c r="KP1280" s="307"/>
      <c r="KQ1280" s="307"/>
      <c r="KR1280" s="307"/>
      <c r="KS1280" s="307"/>
      <c r="KT1280" s="307"/>
    </row>
    <row r="1281" spans="14:306" s="56" customFormat="1" ht="15" customHeight="1">
      <c r="N1281" s="410"/>
      <c r="O1281" s="410"/>
      <c r="P1281" s="311"/>
      <c r="Q1281" s="311"/>
      <c r="R1281" s="311"/>
      <c r="AJ1281" s="451">
        <v>174</v>
      </c>
      <c r="AK1281" s="449">
        <v>152</v>
      </c>
      <c r="AL1281" s="450" t="s">
        <v>1100</v>
      </c>
      <c r="AM1281" s="450" t="s">
        <v>1319</v>
      </c>
      <c r="AN1281" s="450" t="s">
        <v>1319</v>
      </c>
      <c r="CB1281" s="307"/>
      <c r="CC1281" s="307"/>
      <c r="CD1281" s="307"/>
      <c r="CE1281" s="307"/>
      <c r="CF1281" s="307"/>
      <c r="CG1281" s="307"/>
      <c r="CH1281" s="307"/>
      <c r="CI1281" s="307"/>
      <c r="CJ1281" s="307"/>
      <c r="CK1281" s="307"/>
      <c r="CL1281" s="307"/>
      <c r="CM1281" s="307"/>
      <c r="CN1281" s="307"/>
      <c r="CO1281" s="307"/>
      <c r="CP1281" s="307"/>
      <c r="CQ1281" s="307"/>
      <c r="CR1281" s="307"/>
      <c r="CS1281" s="307"/>
      <c r="CT1281" s="307"/>
      <c r="CU1281" s="307"/>
      <c r="CV1281" s="307"/>
      <c r="CW1281" s="307"/>
      <c r="CX1281" s="307"/>
      <c r="CY1281" s="307"/>
      <c r="CZ1281" s="307"/>
      <c r="DA1281" s="307"/>
      <c r="DB1281" s="307"/>
      <c r="DC1281" s="307"/>
      <c r="DD1281" s="307"/>
      <c r="DE1281" s="307"/>
      <c r="DF1281" s="307"/>
      <c r="DG1281" s="307"/>
      <c r="DH1281" s="307"/>
      <c r="DI1281" s="390"/>
      <c r="DJ1281" s="390"/>
      <c r="DK1281" s="307"/>
      <c r="DL1281" s="307"/>
      <c r="DM1281" s="307"/>
      <c r="DN1281" s="307"/>
      <c r="DO1281" s="307"/>
      <c r="DP1281" s="307"/>
      <c r="DQ1281" s="307"/>
      <c r="DR1281" s="307"/>
      <c r="DS1281" s="307"/>
      <c r="DT1281" s="307"/>
      <c r="DU1281" s="307"/>
      <c r="DV1281" s="307"/>
      <c r="DW1281" s="307"/>
      <c r="DX1281" s="307"/>
      <c r="DY1281" s="307"/>
      <c r="DZ1281" s="307"/>
      <c r="EA1281" s="307"/>
      <c r="EB1281" s="307"/>
      <c r="EC1281" s="307"/>
      <c r="ED1281" s="307"/>
      <c r="EE1281" s="307"/>
      <c r="EF1281" s="307"/>
      <c r="EG1281" s="307"/>
      <c r="EH1281" s="307"/>
      <c r="EI1281" s="307"/>
      <c r="EJ1281" s="307"/>
      <c r="EK1281" s="307"/>
      <c r="EL1281" s="307"/>
      <c r="EM1281" s="307"/>
      <c r="EN1281" s="307"/>
      <c r="EO1281" s="307"/>
      <c r="EP1281" s="307"/>
      <c r="EQ1281" s="307"/>
      <c r="ER1281" s="307"/>
      <c r="ES1281" s="307"/>
      <c r="ET1281" s="307"/>
      <c r="EU1281" s="390"/>
      <c r="EV1281" s="390"/>
      <c r="EW1281" s="307"/>
      <c r="EX1281" s="307"/>
      <c r="EY1281" s="307"/>
      <c r="EZ1281" s="307"/>
      <c r="FA1281" s="307"/>
      <c r="FB1281" s="307"/>
      <c r="FC1281" s="307"/>
      <c r="FD1281" s="307"/>
      <c r="FE1281" s="307"/>
      <c r="FF1281" s="307"/>
      <c r="FG1281" s="307"/>
      <c r="FH1281" s="307"/>
      <c r="FI1281" s="307"/>
      <c r="FJ1281" s="307"/>
      <c r="FK1281" s="307"/>
      <c r="FL1281" s="307"/>
      <c r="FM1281" s="307"/>
      <c r="FN1281" s="307"/>
      <c r="FO1281" s="307"/>
      <c r="FP1281" s="307"/>
      <c r="FQ1281" s="307"/>
      <c r="FR1281" s="307"/>
      <c r="FS1281" s="307"/>
      <c r="FT1281" s="307"/>
      <c r="FU1281" s="307"/>
      <c r="FV1281" s="307"/>
      <c r="FW1281" s="307"/>
      <c r="FX1281" s="307"/>
      <c r="FY1281" s="307"/>
      <c r="FZ1281" s="307"/>
      <c r="GA1281" s="307"/>
      <c r="GB1281" s="307"/>
      <c r="GC1281" s="307"/>
      <c r="GD1281" s="307"/>
      <c r="GE1281" s="307"/>
      <c r="GF1281" s="307"/>
      <c r="GG1281" s="307"/>
      <c r="GH1281" s="307"/>
      <c r="GI1281" s="307"/>
      <c r="GJ1281" s="307"/>
      <c r="GK1281" s="307"/>
      <c r="GL1281" s="307"/>
      <c r="GM1281" s="307"/>
      <c r="GN1281" s="307"/>
      <c r="GO1281" s="307"/>
      <c r="GP1281" s="307"/>
      <c r="GQ1281" s="307"/>
      <c r="GR1281" s="307"/>
      <c r="GS1281" s="307"/>
      <c r="GT1281" s="307"/>
      <c r="GU1281" s="307"/>
      <c r="GV1281" s="307"/>
      <c r="GW1281" s="307"/>
      <c r="GX1281" s="307"/>
      <c r="GY1281" s="307"/>
      <c r="GZ1281" s="307"/>
      <c r="HA1281" s="307"/>
      <c r="HB1281" s="307"/>
      <c r="HC1281" s="307"/>
      <c r="HD1281" s="307"/>
      <c r="HE1281" s="307"/>
      <c r="HF1281" s="307"/>
      <c r="HG1281" s="307"/>
      <c r="HH1281" s="307"/>
      <c r="HI1281" s="307"/>
      <c r="HJ1281" s="307"/>
      <c r="HK1281" s="307"/>
      <c r="HL1281" s="307"/>
      <c r="HM1281" s="307"/>
      <c r="HN1281" s="307"/>
      <c r="HO1281" s="307"/>
      <c r="HP1281" s="307"/>
      <c r="HQ1281" s="307"/>
      <c r="HR1281" s="307"/>
      <c r="HS1281" s="307"/>
      <c r="HT1281" s="307"/>
      <c r="HU1281" s="307"/>
      <c r="HV1281" s="307"/>
      <c r="HW1281" s="307"/>
      <c r="HX1281" s="307"/>
      <c r="HY1281" s="307"/>
      <c r="HZ1281" s="307"/>
      <c r="IA1281" s="307"/>
      <c r="IB1281" s="307"/>
      <c r="IC1281" s="307"/>
      <c r="ID1281" s="307"/>
      <c r="IE1281" s="307"/>
      <c r="IF1281" s="307"/>
      <c r="IG1281" s="307"/>
      <c r="IH1281" s="307"/>
      <c r="II1281" s="307"/>
      <c r="IJ1281" s="307"/>
      <c r="IK1281" s="307"/>
      <c r="IL1281" s="307"/>
      <c r="IM1281" s="307"/>
      <c r="IN1281" s="307"/>
      <c r="IO1281" s="307"/>
      <c r="IP1281" s="307"/>
      <c r="IQ1281" s="307"/>
      <c r="IR1281" s="307"/>
      <c r="IS1281" s="307"/>
      <c r="IT1281" s="307"/>
      <c r="IU1281" s="307"/>
      <c r="IV1281" s="307"/>
      <c r="IW1281" s="307"/>
      <c r="IX1281" s="307"/>
      <c r="IY1281" s="307"/>
      <c r="IZ1281" s="307"/>
      <c r="JA1281" s="307"/>
      <c r="JB1281" s="307"/>
      <c r="JC1281" s="307"/>
      <c r="JD1281" s="307"/>
      <c r="JE1281" s="307"/>
      <c r="JF1281" s="307"/>
      <c r="JG1281" s="307"/>
      <c r="JH1281" s="307"/>
      <c r="JI1281" s="307"/>
      <c r="JJ1281" s="307"/>
      <c r="JK1281" s="307"/>
      <c r="JL1281" s="307"/>
      <c r="JM1281" s="307"/>
      <c r="JN1281" s="307"/>
      <c r="JO1281" s="307"/>
      <c r="JP1281" s="307"/>
      <c r="JQ1281" s="307"/>
      <c r="JR1281" s="307"/>
      <c r="JS1281" s="307"/>
      <c r="JT1281" s="307"/>
      <c r="JU1281" s="307"/>
      <c r="JV1281" s="307"/>
      <c r="JW1281" s="307"/>
      <c r="JX1281" s="307"/>
      <c r="JY1281" s="307"/>
      <c r="JZ1281" s="307"/>
      <c r="KA1281" s="307"/>
      <c r="KB1281" s="307"/>
      <c r="KC1281" s="307"/>
      <c r="KD1281" s="307"/>
      <c r="KE1281" s="307"/>
      <c r="KF1281" s="307"/>
      <c r="KG1281" s="307"/>
      <c r="KH1281" s="307"/>
      <c r="KI1281" s="307"/>
      <c r="KJ1281" s="307"/>
      <c r="KK1281" s="307"/>
      <c r="KL1281" s="307"/>
      <c r="KM1281" s="307"/>
      <c r="KN1281" s="307"/>
      <c r="KO1281" s="307"/>
      <c r="KP1281" s="307"/>
      <c r="KQ1281" s="307"/>
      <c r="KR1281" s="307"/>
      <c r="KS1281" s="307"/>
      <c r="KT1281" s="307"/>
    </row>
    <row r="1282" spans="14:306" s="56" customFormat="1" ht="15" customHeight="1">
      <c r="N1282" s="410"/>
      <c r="O1282" s="410"/>
      <c r="P1282" s="311"/>
      <c r="Q1282" s="311"/>
      <c r="R1282" s="311"/>
      <c r="AJ1282" s="451">
        <v>175</v>
      </c>
      <c r="AK1282" s="449">
        <v>153</v>
      </c>
      <c r="AL1282" s="450" t="s">
        <v>1100</v>
      </c>
      <c r="AM1282" s="450" t="s">
        <v>1320</v>
      </c>
      <c r="AN1282" s="450" t="s">
        <v>1321</v>
      </c>
      <c r="CB1282" s="307"/>
      <c r="CC1282" s="307"/>
      <c r="CD1282" s="307"/>
      <c r="CE1282" s="307"/>
      <c r="CF1282" s="307"/>
      <c r="CG1282" s="307"/>
      <c r="CH1282" s="307"/>
      <c r="CI1282" s="307"/>
      <c r="CJ1282" s="307"/>
      <c r="CK1282" s="307"/>
      <c r="CL1282" s="307"/>
      <c r="CM1282" s="307"/>
      <c r="CN1282" s="307"/>
      <c r="CO1282" s="307"/>
      <c r="CP1282" s="307"/>
      <c r="CQ1282" s="307"/>
      <c r="CR1282" s="307"/>
      <c r="CS1282" s="307"/>
      <c r="CT1282" s="307"/>
      <c r="CU1282" s="307"/>
      <c r="CV1282" s="307"/>
      <c r="CW1282" s="307"/>
      <c r="CX1282" s="307"/>
      <c r="CY1282" s="307"/>
      <c r="CZ1282" s="307"/>
      <c r="DA1282" s="307"/>
      <c r="DB1282" s="307"/>
      <c r="DC1282" s="307"/>
      <c r="DD1282" s="307"/>
      <c r="DE1282" s="307"/>
      <c r="DF1282" s="307"/>
      <c r="DG1282" s="307"/>
      <c r="DH1282" s="307"/>
      <c r="DI1282" s="390"/>
      <c r="DJ1282" s="390"/>
      <c r="DK1282" s="307"/>
      <c r="DL1282" s="307"/>
      <c r="DM1282" s="307"/>
      <c r="DN1282" s="307"/>
      <c r="DO1282" s="307"/>
      <c r="DP1282" s="307"/>
      <c r="DQ1282" s="307"/>
      <c r="DR1282" s="307"/>
      <c r="DS1282" s="307"/>
      <c r="DT1282" s="307"/>
      <c r="DU1282" s="307"/>
      <c r="DV1282" s="307"/>
      <c r="DW1282" s="307"/>
      <c r="DX1282" s="307"/>
      <c r="DY1282" s="307"/>
      <c r="DZ1282" s="307"/>
      <c r="EA1282" s="307"/>
      <c r="EB1282" s="307"/>
      <c r="EC1282" s="307"/>
      <c r="ED1282" s="307"/>
      <c r="EE1282" s="307"/>
      <c r="EF1282" s="307"/>
      <c r="EG1282" s="307"/>
      <c r="EH1282" s="307"/>
      <c r="EI1282" s="307"/>
      <c r="EJ1282" s="307"/>
      <c r="EK1282" s="307"/>
      <c r="EL1282" s="307"/>
      <c r="EM1282" s="307"/>
      <c r="EN1282" s="307"/>
      <c r="EO1282" s="307"/>
      <c r="EP1282" s="307"/>
      <c r="EQ1282" s="307"/>
      <c r="ER1282" s="307"/>
      <c r="ES1282" s="307"/>
      <c r="ET1282" s="307"/>
      <c r="EU1282" s="390"/>
      <c r="EV1282" s="390"/>
      <c r="EW1282" s="307"/>
      <c r="EX1282" s="307"/>
      <c r="EY1282" s="307"/>
      <c r="EZ1282" s="307"/>
      <c r="FA1282" s="307"/>
      <c r="FB1282" s="307"/>
      <c r="FC1282" s="307"/>
      <c r="FD1282" s="307"/>
      <c r="FE1282" s="307"/>
      <c r="FF1282" s="307"/>
      <c r="FG1282" s="307"/>
      <c r="FH1282" s="307"/>
      <c r="FI1282" s="307"/>
      <c r="FJ1282" s="307"/>
      <c r="FK1282" s="307"/>
      <c r="FL1282" s="307"/>
      <c r="FM1282" s="307"/>
      <c r="FN1282" s="307"/>
      <c r="FO1282" s="307"/>
      <c r="FP1282" s="307"/>
      <c r="FQ1282" s="307"/>
      <c r="FR1282" s="307"/>
      <c r="FS1282" s="307"/>
      <c r="FT1282" s="307"/>
      <c r="FU1282" s="307"/>
      <c r="FV1282" s="307"/>
      <c r="FW1282" s="307"/>
      <c r="FX1282" s="307"/>
      <c r="FY1282" s="307"/>
      <c r="FZ1282" s="307"/>
      <c r="GA1282" s="307"/>
      <c r="GB1282" s="307"/>
      <c r="GC1282" s="307"/>
      <c r="GD1282" s="307"/>
      <c r="GE1282" s="307"/>
      <c r="GF1282" s="307"/>
      <c r="GG1282" s="307"/>
      <c r="GH1282" s="307"/>
      <c r="GI1282" s="307"/>
      <c r="GJ1282" s="307"/>
      <c r="GK1282" s="307"/>
      <c r="GL1282" s="307"/>
      <c r="GM1282" s="307"/>
      <c r="GN1282" s="307"/>
      <c r="GO1282" s="307"/>
      <c r="GP1282" s="307"/>
      <c r="GQ1282" s="307"/>
      <c r="GR1282" s="307"/>
      <c r="GS1282" s="307"/>
      <c r="GT1282" s="307"/>
      <c r="GU1282" s="307"/>
      <c r="GV1282" s="307"/>
      <c r="GW1282" s="307"/>
      <c r="GX1282" s="307"/>
      <c r="GY1282" s="307"/>
      <c r="GZ1282" s="307"/>
      <c r="HA1282" s="307"/>
      <c r="HB1282" s="307"/>
      <c r="HC1282" s="307"/>
      <c r="HD1282" s="307"/>
      <c r="HE1282" s="307"/>
      <c r="HF1282" s="307"/>
      <c r="HG1282" s="307"/>
      <c r="HH1282" s="307"/>
      <c r="HI1282" s="307"/>
      <c r="HJ1282" s="307"/>
      <c r="HK1282" s="307"/>
      <c r="HL1282" s="307"/>
      <c r="HM1282" s="307"/>
      <c r="HN1282" s="307"/>
      <c r="HO1282" s="307"/>
      <c r="HP1282" s="307"/>
      <c r="HQ1282" s="307"/>
      <c r="HR1282" s="307"/>
      <c r="HS1282" s="307"/>
      <c r="HT1282" s="307"/>
      <c r="HU1282" s="307"/>
      <c r="HV1282" s="307"/>
      <c r="HW1282" s="307"/>
      <c r="HX1282" s="307"/>
      <c r="HY1282" s="307"/>
      <c r="HZ1282" s="307"/>
      <c r="IA1282" s="307"/>
      <c r="IB1282" s="307"/>
      <c r="IC1282" s="307"/>
      <c r="ID1282" s="307"/>
      <c r="IE1282" s="307"/>
      <c r="IF1282" s="307"/>
      <c r="IG1282" s="307"/>
      <c r="IH1282" s="307"/>
      <c r="II1282" s="307"/>
      <c r="IJ1282" s="307"/>
      <c r="IK1282" s="307"/>
      <c r="IL1282" s="307"/>
      <c r="IM1282" s="307"/>
      <c r="IN1282" s="307"/>
      <c r="IO1282" s="307"/>
      <c r="IP1282" s="307"/>
      <c r="IQ1282" s="307"/>
      <c r="IR1282" s="307"/>
      <c r="IS1282" s="307"/>
      <c r="IT1282" s="307"/>
      <c r="IU1282" s="307"/>
      <c r="IV1282" s="307"/>
      <c r="IW1282" s="307"/>
      <c r="IX1282" s="307"/>
      <c r="IY1282" s="307"/>
      <c r="IZ1282" s="307"/>
      <c r="JA1282" s="307"/>
      <c r="JB1282" s="307"/>
      <c r="JC1282" s="307"/>
      <c r="JD1282" s="307"/>
      <c r="JE1282" s="307"/>
      <c r="JF1282" s="307"/>
      <c r="JG1282" s="307"/>
      <c r="JH1282" s="307"/>
      <c r="JI1282" s="307"/>
      <c r="JJ1282" s="307"/>
      <c r="JK1282" s="307"/>
      <c r="JL1282" s="307"/>
      <c r="JM1282" s="307"/>
      <c r="JN1282" s="307"/>
      <c r="JO1282" s="307"/>
      <c r="JP1282" s="307"/>
      <c r="JQ1282" s="307"/>
      <c r="JR1282" s="307"/>
      <c r="JS1282" s="307"/>
      <c r="JT1282" s="307"/>
      <c r="JU1282" s="307"/>
      <c r="JV1282" s="307"/>
      <c r="JW1282" s="307"/>
      <c r="JX1282" s="307"/>
      <c r="JY1282" s="307"/>
      <c r="JZ1282" s="307"/>
      <c r="KA1282" s="307"/>
      <c r="KB1282" s="307"/>
      <c r="KC1282" s="307"/>
      <c r="KD1282" s="307"/>
      <c r="KE1282" s="307"/>
      <c r="KF1282" s="307"/>
      <c r="KG1282" s="307"/>
      <c r="KH1282" s="307"/>
      <c r="KI1282" s="307"/>
      <c r="KJ1282" s="307"/>
      <c r="KK1282" s="307"/>
      <c r="KL1282" s="307"/>
      <c r="KM1282" s="307"/>
      <c r="KN1282" s="307"/>
      <c r="KO1282" s="307"/>
      <c r="KP1282" s="307"/>
      <c r="KQ1282" s="307"/>
      <c r="KR1282" s="307"/>
      <c r="KS1282" s="307"/>
      <c r="KT1282" s="307"/>
    </row>
    <row r="1283" spans="14:306" s="56" customFormat="1" ht="15" customHeight="1">
      <c r="N1283" s="410"/>
      <c r="O1283" s="410"/>
      <c r="P1283" s="311"/>
      <c r="Q1283" s="311"/>
      <c r="R1283" s="311"/>
      <c r="AJ1283" s="451">
        <v>176</v>
      </c>
      <c r="AK1283" s="449">
        <v>153</v>
      </c>
      <c r="AL1283" s="450" t="s">
        <v>1100</v>
      </c>
      <c r="AM1283" s="450" t="s">
        <v>1320</v>
      </c>
      <c r="AN1283" s="450" t="s">
        <v>1321</v>
      </c>
      <c r="CB1283" s="307"/>
      <c r="CC1283" s="307"/>
      <c r="CD1283" s="307"/>
      <c r="CE1283" s="307"/>
      <c r="CF1283" s="307"/>
      <c r="CG1283" s="307"/>
      <c r="CH1283" s="307"/>
      <c r="CI1283" s="307"/>
      <c r="CJ1283" s="307"/>
      <c r="CK1283" s="307"/>
      <c r="CL1283" s="307"/>
      <c r="CM1283" s="307"/>
      <c r="CN1283" s="307"/>
      <c r="CO1283" s="307"/>
      <c r="CP1283" s="307"/>
      <c r="CQ1283" s="307"/>
      <c r="CR1283" s="307"/>
      <c r="CS1283" s="307"/>
      <c r="CT1283" s="307"/>
      <c r="CU1283" s="307"/>
      <c r="CV1283" s="307"/>
      <c r="CW1283" s="307"/>
      <c r="CX1283" s="307"/>
      <c r="CY1283" s="307"/>
      <c r="CZ1283" s="307"/>
      <c r="DA1283" s="307"/>
      <c r="DB1283" s="307"/>
      <c r="DC1283" s="307"/>
      <c r="DD1283" s="307"/>
      <c r="DE1283" s="307"/>
      <c r="DF1283" s="307"/>
      <c r="DG1283" s="307"/>
      <c r="DH1283" s="307"/>
      <c r="DI1283" s="390"/>
      <c r="DJ1283" s="390"/>
      <c r="DK1283" s="307"/>
      <c r="DL1283" s="307"/>
      <c r="DM1283" s="307"/>
      <c r="DN1283" s="307"/>
      <c r="DO1283" s="307"/>
      <c r="DP1283" s="307"/>
      <c r="DQ1283" s="307"/>
      <c r="DR1283" s="307"/>
      <c r="DS1283" s="307"/>
      <c r="DT1283" s="307"/>
      <c r="DU1283" s="307"/>
      <c r="DV1283" s="307"/>
      <c r="DW1283" s="307"/>
      <c r="DX1283" s="307"/>
      <c r="DY1283" s="307"/>
      <c r="DZ1283" s="307"/>
      <c r="EA1283" s="307"/>
      <c r="EB1283" s="307"/>
      <c r="EC1283" s="307"/>
      <c r="ED1283" s="307"/>
      <c r="EE1283" s="307"/>
      <c r="EF1283" s="307"/>
      <c r="EG1283" s="307"/>
      <c r="EH1283" s="307"/>
      <c r="EI1283" s="307"/>
      <c r="EJ1283" s="307"/>
      <c r="EK1283" s="307"/>
      <c r="EL1283" s="307"/>
      <c r="EM1283" s="307"/>
      <c r="EN1283" s="307"/>
      <c r="EO1283" s="307"/>
      <c r="EP1283" s="307"/>
      <c r="EQ1283" s="307"/>
      <c r="ER1283" s="307"/>
      <c r="ES1283" s="307"/>
      <c r="ET1283" s="307"/>
      <c r="EU1283" s="390"/>
      <c r="EV1283" s="390"/>
      <c r="EW1283" s="307"/>
      <c r="EX1283" s="307"/>
      <c r="EY1283" s="307"/>
      <c r="EZ1283" s="307"/>
      <c r="FA1283" s="307"/>
      <c r="FB1283" s="307"/>
      <c r="FC1283" s="307"/>
      <c r="FD1283" s="307"/>
      <c r="FE1283" s="307"/>
      <c r="FF1283" s="307"/>
      <c r="FG1283" s="307"/>
      <c r="FH1283" s="307"/>
      <c r="FI1283" s="307"/>
      <c r="FJ1283" s="307"/>
      <c r="FK1283" s="307"/>
      <c r="FL1283" s="307"/>
      <c r="FM1283" s="307"/>
      <c r="FN1283" s="307"/>
      <c r="FO1283" s="307"/>
      <c r="FP1283" s="307"/>
      <c r="FQ1283" s="307"/>
      <c r="FR1283" s="307"/>
      <c r="FS1283" s="307"/>
      <c r="FT1283" s="307"/>
      <c r="FU1283" s="307"/>
      <c r="FV1283" s="307"/>
      <c r="FW1283" s="307"/>
      <c r="FX1283" s="307"/>
      <c r="FY1283" s="307"/>
      <c r="FZ1283" s="307"/>
      <c r="GA1283" s="307"/>
      <c r="GB1283" s="307"/>
      <c r="GC1283" s="307"/>
      <c r="GD1283" s="307"/>
      <c r="GE1283" s="307"/>
      <c r="GF1283" s="307"/>
      <c r="GG1283" s="307"/>
      <c r="GH1283" s="307"/>
      <c r="GI1283" s="307"/>
      <c r="GJ1283" s="307"/>
      <c r="GK1283" s="307"/>
      <c r="GL1283" s="307"/>
      <c r="GM1283" s="307"/>
      <c r="GN1283" s="307"/>
      <c r="GO1283" s="307"/>
      <c r="GP1283" s="307"/>
      <c r="GQ1283" s="307"/>
      <c r="GR1283" s="307"/>
      <c r="GS1283" s="307"/>
      <c r="GT1283" s="307"/>
      <c r="GU1283" s="307"/>
      <c r="GV1283" s="307"/>
      <c r="GW1283" s="307"/>
      <c r="GX1283" s="307"/>
      <c r="GY1283" s="307"/>
      <c r="GZ1283" s="307"/>
      <c r="HA1283" s="307"/>
      <c r="HB1283" s="307"/>
      <c r="HC1283" s="307"/>
      <c r="HD1283" s="307"/>
      <c r="HE1283" s="307"/>
      <c r="HF1283" s="307"/>
      <c r="HG1283" s="307"/>
      <c r="HH1283" s="307"/>
      <c r="HI1283" s="307"/>
      <c r="HJ1283" s="307"/>
      <c r="HK1283" s="307"/>
      <c r="HL1283" s="307"/>
      <c r="HM1283" s="307"/>
      <c r="HN1283" s="307"/>
      <c r="HO1283" s="307"/>
      <c r="HP1283" s="307"/>
      <c r="HQ1283" s="307"/>
      <c r="HR1283" s="307"/>
      <c r="HS1283" s="307"/>
      <c r="HT1283" s="307"/>
      <c r="HU1283" s="307"/>
      <c r="HV1283" s="307"/>
      <c r="HW1283" s="307"/>
      <c r="HX1283" s="307"/>
      <c r="HY1283" s="307"/>
      <c r="HZ1283" s="307"/>
      <c r="IA1283" s="307"/>
      <c r="IB1283" s="307"/>
      <c r="IC1283" s="307"/>
      <c r="ID1283" s="307"/>
      <c r="IE1283" s="307"/>
      <c r="IF1283" s="307"/>
      <c r="IG1283" s="307"/>
      <c r="IH1283" s="307"/>
      <c r="II1283" s="307"/>
      <c r="IJ1283" s="307"/>
      <c r="IK1283" s="307"/>
      <c r="IL1283" s="307"/>
      <c r="IM1283" s="307"/>
      <c r="IN1283" s="307"/>
      <c r="IO1283" s="307"/>
      <c r="IP1283" s="307"/>
      <c r="IQ1283" s="307"/>
      <c r="IR1283" s="307"/>
      <c r="IS1283" s="307"/>
      <c r="IT1283" s="307"/>
      <c r="IU1283" s="307"/>
      <c r="IV1283" s="307"/>
      <c r="IW1283" s="307"/>
      <c r="IX1283" s="307"/>
      <c r="IY1283" s="307"/>
      <c r="IZ1283" s="307"/>
      <c r="JA1283" s="307"/>
      <c r="JB1283" s="307"/>
      <c r="JC1283" s="307"/>
      <c r="JD1283" s="307"/>
      <c r="JE1283" s="307"/>
      <c r="JF1283" s="307"/>
      <c r="JG1283" s="307"/>
      <c r="JH1283" s="307"/>
      <c r="JI1283" s="307"/>
      <c r="JJ1283" s="307"/>
      <c r="JK1283" s="307"/>
      <c r="JL1283" s="307"/>
      <c r="JM1283" s="307"/>
      <c r="JN1283" s="307"/>
      <c r="JO1283" s="307"/>
      <c r="JP1283" s="307"/>
      <c r="JQ1283" s="307"/>
      <c r="JR1283" s="307"/>
      <c r="JS1283" s="307"/>
      <c r="JT1283" s="307"/>
      <c r="JU1283" s="307"/>
      <c r="JV1283" s="307"/>
      <c r="JW1283" s="307"/>
      <c r="JX1283" s="307"/>
      <c r="JY1283" s="307"/>
      <c r="JZ1283" s="307"/>
      <c r="KA1283" s="307"/>
      <c r="KB1283" s="307"/>
      <c r="KC1283" s="307"/>
      <c r="KD1283" s="307"/>
      <c r="KE1283" s="307"/>
      <c r="KF1283" s="307"/>
      <c r="KG1283" s="307"/>
      <c r="KH1283" s="307"/>
      <c r="KI1283" s="307"/>
      <c r="KJ1283" s="307"/>
      <c r="KK1283" s="307"/>
      <c r="KL1283" s="307"/>
      <c r="KM1283" s="307"/>
      <c r="KN1283" s="307"/>
      <c r="KO1283" s="307"/>
      <c r="KP1283" s="307"/>
      <c r="KQ1283" s="307"/>
      <c r="KR1283" s="307"/>
      <c r="KS1283" s="307"/>
      <c r="KT1283" s="307"/>
    </row>
    <row r="1284" spans="14:306" s="56" customFormat="1" ht="15" customHeight="1">
      <c r="N1284" s="410"/>
      <c r="O1284" s="410"/>
      <c r="P1284" s="311"/>
      <c r="Q1284" s="311"/>
      <c r="R1284" s="311"/>
      <c r="AJ1284" s="451">
        <v>177</v>
      </c>
      <c r="AK1284" s="449">
        <v>154</v>
      </c>
      <c r="AL1284" s="450" t="s">
        <v>1100</v>
      </c>
      <c r="AM1284" s="450" t="s">
        <v>1322</v>
      </c>
      <c r="AN1284" s="450" t="s">
        <v>1323</v>
      </c>
      <c r="CB1284" s="307"/>
      <c r="CC1284" s="307"/>
      <c r="CD1284" s="307"/>
      <c r="CE1284" s="307"/>
      <c r="CF1284" s="307"/>
      <c r="CG1284" s="307"/>
      <c r="CH1284" s="307"/>
      <c r="CI1284" s="307"/>
      <c r="CJ1284" s="307"/>
      <c r="CK1284" s="307"/>
      <c r="CL1284" s="307"/>
      <c r="CM1284" s="307"/>
      <c r="CN1284" s="307"/>
      <c r="CO1284" s="307"/>
      <c r="CP1284" s="307"/>
      <c r="CQ1284" s="307"/>
      <c r="CR1284" s="307"/>
      <c r="CS1284" s="307"/>
      <c r="CT1284" s="307"/>
      <c r="CU1284" s="307"/>
      <c r="CV1284" s="307"/>
      <c r="CW1284" s="307"/>
      <c r="CX1284" s="307"/>
      <c r="CY1284" s="307"/>
      <c r="CZ1284" s="307"/>
      <c r="DA1284" s="307"/>
      <c r="DB1284" s="307"/>
      <c r="DC1284" s="307"/>
      <c r="DD1284" s="307"/>
      <c r="DE1284" s="307"/>
      <c r="DF1284" s="307"/>
      <c r="DG1284" s="307"/>
      <c r="DH1284" s="307"/>
      <c r="DI1284" s="390"/>
      <c r="DJ1284" s="390"/>
      <c r="DK1284" s="307"/>
      <c r="DL1284" s="307"/>
      <c r="DM1284" s="307"/>
      <c r="DN1284" s="307"/>
      <c r="DO1284" s="307"/>
      <c r="DP1284" s="307"/>
      <c r="DQ1284" s="307"/>
      <c r="DR1284" s="307"/>
      <c r="DS1284" s="307"/>
      <c r="DT1284" s="307"/>
      <c r="DU1284" s="307"/>
      <c r="DV1284" s="307"/>
      <c r="DW1284" s="307"/>
      <c r="DX1284" s="307"/>
      <c r="DY1284" s="307"/>
      <c r="DZ1284" s="307"/>
      <c r="EA1284" s="307"/>
      <c r="EB1284" s="307"/>
      <c r="EC1284" s="307"/>
      <c r="ED1284" s="307"/>
      <c r="EE1284" s="307"/>
      <c r="EF1284" s="307"/>
      <c r="EG1284" s="307"/>
      <c r="EH1284" s="307"/>
      <c r="EI1284" s="307"/>
      <c r="EJ1284" s="307"/>
      <c r="EK1284" s="307"/>
      <c r="EL1284" s="307"/>
      <c r="EM1284" s="307"/>
      <c r="EN1284" s="307"/>
      <c r="EO1284" s="307"/>
      <c r="EP1284" s="307"/>
      <c r="EQ1284" s="307"/>
      <c r="ER1284" s="307"/>
      <c r="ES1284" s="307"/>
      <c r="ET1284" s="307"/>
      <c r="EU1284" s="390"/>
      <c r="EV1284" s="390"/>
      <c r="EW1284" s="307"/>
      <c r="EX1284" s="307"/>
      <c r="EY1284" s="307"/>
      <c r="EZ1284" s="307"/>
      <c r="FA1284" s="307"/>
      <c r="FB1284" s="307"/>
      <c r="FC1284" s="307"/>
      <c r="FD1284" s="307"/>
      <c r="FE1284" s="307"/>
      <c r="FF1284" s="307"/>
      <c r="FG1284" s="307"/>
      <c r="FH1284" s="307"/>
      <c r="FI1284" s="307"/>
      <c r="FJ1284" s="307"/>
      <c r="FK1284" s="307"/>
      <c r="FL1284" s="307"/>
      <c r="FM1284" s="307"/>
      <c r="FN1284" s="307"/>
      <c r="FO1284" s="307"/>
      <c r="FP1284" s="307"/>
      <c r="FQ1284" s="307"/>
      <c r="FR1284" s="307"/>
      <c r="FS1284" s="307"/>
      <c r="FT1284" s="307"/>
      <c r="FU1284" s="307"/>
      <c r="FV1284" s="307"/>
      <c r="FW1284" s="307"/>
      <c r="FX1284" s="307"/>
      <c r="FY1284" s="307"/>
      <c r="FZ1284" s="307"/>
      <c r="GA1284" s="307"/>
      <c r="GB1284" s="307"/>
      <c r="GC1284" s="307"/>
      <c r="GD1284" s="307"/>
      <c r="GE1284" s="307"/>
      <c r="GF1284" s="307"/>
      <c r="GG1284" s="307"/>
      <c r="GH1284" s="307"/>
      <c r="GI1284" s="307"/>
      <c r="GJ1284" s="307"/>
      <c r="GK1284" s="307"/>
      <c r="GL1284" s="307"/>
      <c r="GM1284" s="307"/>
      <c r="GN1284" s="307"/>
      <c r="GO1284" s="307"/>
      <c r="GP1284" s="307"/>
      <c r="GQ1284" s="307"/>
      <c r="GR1284" s="307"/>
      <c r="GS1284" s="307"/>
      <c r="GT1284" s="307"/>
      <c r="GU1284" s="307"/>
      <c r="GV1284" s="307"/>
      <c r="GW1284" s="307"/>
      <c r="GX1284" s="307"/>
      <c r="GY1284" s="307"/>
      <c r="GZ1284" s="307"/>
      <c r="HA1284" s="307"/>
      <c r="HB1284" s="307"/>
      <c r="HC1284" s="307"/>
      <c r="HD1284" s="307"/>
      <c r="HE1284" s="307"/>
      <c r="HF1284" s="307"/>
      <c r="HG1284" s="307"/>
      <c r="HH1284" s="307"/>
      <c r="HI1284" s="307"/>
      <c r="HJ1284" s="307"/>
      <c r="HK1284" s="307"/>
      <c r="HL1284" s="307"/>
      <c r="HM1284" s="307"/>
      <c r="HN1284" s="307"/>
      <c r="HO1284" s="307"/>
      <c r="HP1284" s="307"/>
      <c r="HQ1284" s="307"/>
      <c r="HR1284" s="307"/>
      <c r="HS1284" s="307"/>
      <c r="HT1284" s="307"/>
      <c r="HU1284" s="307"/>
      <c r="HV1284" s="307"/>
      <c r="HW1284" s="307"/>
      <c r="HX1284" s="307"/>
      <c r="HY1284" s="307"/>
      <c r="HZ1284" s="307"/>
      <c r="IA1284" s="307"/>
      <c r="IB1284" s="307"/>
      <c r="IC1284" s="307"/>
      <c r="ID1284" s="307"/>
      <c r="IE1284" s="307"/>
      <c r="IF1284" s="307"/>
      <c r="IG1284" s="307"/>
      <c r="IH1284" s="307"/>
      <c r="II1284" s="307"/>
      <c r="IJ1284" s="307"/>
      <c r="IK1284" s="307"/>
      <c r="IL1284" s="307"/>
      <c r="IM1284" s="307"/>
      <c r="IN1284" s="307"/>
      <c r="IO1284" s="307"/>
      <c r="IP1284" s="307"/>
      <c r="IQ1284" s="307"/>
      <c r="IR1284" s="307"/>
      <c r="IS1284" s="307"/>
      <c r="IT1284" s="307"/>
      <c r="IU1284" s="307"/>
      <c r="IV1284" s="307"/>
      <c r="IW1284" s="307"/>
      <c r="IX1284" s="307"/>
      <c r="IY1284" s="307"/>
      <c r="IZ1284" s="307"/>
      <c r="JA1284" s="307"/>
      <c r="JB1284" s="307"/>
      <c r="JC1284" s="307"/>
      <c r="JD1284" s="307"/>
      <c r="JE1284" s="307"/>
      <c r="JF1284" s="307"/>
      <c r="JG1284" s="307"/>
      <c r="JH1284" s="307"/>
      <c r="JI1284" s="307"/>
      <c r="JJ1284" s="307"/>
      <c r="JK1284" s="307"/>
      <c r="JL1284" s="307"/>
      <c r="JM1284" s="307"/>
      <c r="JN1284" s="307"/>
      <c r="JO1284" s="307"/>
      <c r="JP1284" s="307"/>
      <c r="JQ1284" s="307"/>
      <c r="JR1284" s="307"/>
      <c r="JS1284" s="307"/>
      <c r="JT1284" s="307"/>
      <c r="JU1284" s="307"/>
      <c r="JV1284" s="307"/>
      <c r="JW1284" s="307"/>
      <c r="JX1284" s="307"/>
      <c r="JY1284" s="307"/>
      <c r="JZ1284" s="307"/>
      <c r="KA1284" s="307"/>
      <c r="KB1284" s="307"/>
      <c r="KC1284" s="307"/>
      <c r="KD1284" s="307"/>
      <c r="KE1284" s="307"/>
      <c r="KF1284" s="307"/>
      <c r="KG1284" s="307"/>
      <c r="KH1284" s="307"/>
      <c r="KI1284" s="307"/>
      <c r="KJ1284" s="307"/>
      <c r="KK1284" s="307"/>
      <c r="KL1284" s="307"/>
      <c r="KM1284" s="307"/>
      <c r="KN1284" s="307"/>
      <c r="KO1284" s="307"/>
      <c r="KP1284" s="307"/>
      <c r="KQ1284" s="307"/>
      <c r="KR1284" s="307"/>
      <c r="KS1284" s="307"/>
      <c r="KT1284" s="307"/>
    </row>
    <row r="1285" spans="14:306" s="56" customFormat="1" ht="15" customHeight="1">
      <c r="N1285" s="410"/>
      <c r="O1285" s="410"/>
      <c r="P1285" s="311"/>
      <c r="Q1285" s="311"/>
      <c r="R1285" s="311"/>
      <c r="AJ1285" s="451">
        <v>178</v>
      </c>
      <c r="AK1285" s="449">
        <v>154</v>
      </c>
      <c r="AL1285" s="450" t="s">
        <v>1100</v>
      </c>
      <c r="AM1285" s="450" t="s">
        <v>1322</v>
      </c>
      <c r="AN1285" s="450" t="s">
        <v>1323</v>
      </c>
      <c r="CB1285" s="307"/>
      <c r="CC1285" s="307"/>
      <c r="CD1285" s="307"/>
      <c r="CE1285" s="307"/>
      <c r="CF1285" s="307"/>
      <c r="CG1285" s="307"/>
      <c r="CH1285" s="307"/>
      <c r="CI1285" s="307"/>
      <c r="CJ1285" s="307"/>
      <c r="CK1285" s="307"/>
      <c r="CL1285" s="307"/>
      <c r="CM1285" s="307"/>
      <c r="CN1285" s="307"/>
      <c r="CO1285" s="307"/>
      <c r="CP1285" s="307"/>
      <c r="CQ1285" s="307"/>
      <c r="CR1285" s="307"/>
      <c r="CS1285" s="307"/>
      <c r="CT1285" s="307"/>
      <c r="CU1285" s="307"/>
      <c r="CV1285" s="307"/>
      <c r="CW1285" s="307"/>
      <c r="CX1285" s="307"/>
      <c r="CY1285" s="307"/>
      <c r="CZ1285" s="307"/>
      <c r="DA1285" s="307"/>
      <c r="DB1285" s="307"/>
      <c r="DC1285" s="307"/>
      <c r="DD1285" s="307"/>
      <c r="DE1285" s="307"/>
      <c r="DF1285" s="307"/>
      <c r="DG1285" s="307"/>
      <c r="DH1285" s="307"/>
      <c r="DI1285" s="390"/>
      <c r="DJ1285" s="390"/>
      <c r="DK1285" s="307"/>
      <c r="DL1285" s="307"/>
      <c r="DM1285" s="307"/>
      <c r="DN1285" s="307"/>
      <c r="DO1285" s="307"/>
      <c r="DP1285" s="307"/>
      <c r="DQ1285" s="307"/>
      <c r="DR1285" s="307"/>
      <c r="DS1285" s="307"/>
      <c r="DT1285" s="307"/>
      <c r="DU1285" s="307"/>
      <c r="DV1285" s="307"/>
      <c r="DW1285" s="307"/>
      <c r="DX1285" s="307"/>
      <c r="DY1285" s="307"/>
      <c r="DZ1285" s="307"/>
      <c r="EA1285" s="307"/>
      <c r="EB1285" s="307"/>
      <c r="EC1285" s="307"/>
      <c r="ED1285" s="307"/>
      <c r="EE1285" s="307"/>
      <c r="EF1285" s="307"/>
      <c r="EG1285" s="307"/>
      <c r="EH1285" s="307"/>
      <c r="EI1285" s="307"/>
      <c r="EJ1285" s="307"/>
      <c r="EK1285" s="307"/>
      <c r="EL1285" s="307"/>
      <c r="EM1285" s="307"/>
      <c r="EN1285" s="307"/>
      <c r="EO1285" s="307"/>
      <c r="EP1285" s="307"/>
      <c r="EQ1285" s="307"/>
      <c r="ER1285" s="307"/>
      <c r="ES1285" s="307"/>
      <c r="ET1285" s="307"/>
      <c r="EU1285" s="390"/>
      <c r="EV1285" s="390"/>
      <c r="EW1285" s="307"/>
      <c r="EX1285" s="307"/>
      <c r="EY1285" s="307"/>
      <c r="EZ1285" s="307"/>
      <c r="FA1285" s="307"/>
      <c r="FB1285" s="307"/>
      <c r="FC1285" s="307"/>
      <c r="FD1285" s="307"/>
      <c r="FE1285" s="307"/>
      <c r="FF1285" s="307"/>
      <c r="FG1285" s="307"/>
      <c r="FH1285" s="307"/>
      <c r="FI1285" s="307"/>
      <c r="FJ1285" s="307"/>
      <c r="FK1285" s="307"/>
      <c r="FL1285" s="307"/>
      <c r="FM1285" s="307"/>
      <c r="FN1285" s="307"/>
      <c r="FO1285" s="307"/>
      <c r="FP1285" s="307"/>
      <c r="FQ1285" s="307"/>
      <c r="FR1285" s="307"/>
      <c r="FS1285" s="307"/>
      <c r="FT1285" s="307"/>
      <c r="FU1285" s="307"/>
      <c r="FV1285" s="307"/>
      <c r="FW1285" s="307"/>
      <c r="FX1285" s="307"/>
      <c r="FY1285" s="307"/>
      <c r="FZ1285" s="307"/>
      <c r="GA1285" s="307"/>
      <c r="GB1285" s="307"/>
      <c r="GC1285" s="307"/>
      <c r="GD1285" s="307"/>
      <c r="GE1285" s="307"/>
      <c r="GF1285" s="307"/>
      <c r="GG1285" s="307"/>
      <c r="GH1285" s="307"/>
      <c r="GI1285" s="307"/>
      <c r="GJ1285" s="307"/>
      <c r="GK1285" s="307"/>
      <c r="GL1285" s="307"/>
      <c r="GM1285" s="307"/>
      <c r="GN1285" s="307"/>
      <c r="GO1285" s="307"/>
      <c r="GP1285" s="307"/>
      <c r="GQ1285" s="307"/>
      <c r="GR1285" s="307"/>
      <c r="GS1285" s="307"/>
      <c r="GT1285" s="307"/>
      <c r="GU1285" s="307"/>
      <c r="GV1285" s="307"/>
      <c r="GW1285" s="307"/>
      <c r="GX1285" s="307"/>
      <c r="GY1285" s="307"/>
      <c r="GZ1285" s="307"/>
      <c r="HA1285" s="307"/>
      <c r="HB1285" s="307"/>
      <c r="HC1285" s="307"/>
      <c r="HD1285" s="307"/>
      <c r="HE1285" s="307"/>
      <c r="HF1285" s="307"/>
      <c r="HG1285" s="307"/>
      <c r="HH1285" s="307"/>
      <c r="HI1285" s="307"/>
      <c r="HJ1285" s="307"/>
      <c r="HK1285" s="307"/>
      <c r="HL1285" s="307"/>
      <c r="HM1285" s="307"/>
      <c r="HN1285" s="307"/>
      <c r="HO1285" s="307"/>
      <c r="HP1285" s="307"/>
      <c r="HQ1285" s="307"/>
      <c r="HR1285" s="307"/>
      <c r="HS1285" s="307"/>
      <c r="HT1285" s="307"/>
      <c r="HU1285" s="307"/>
      <c r="HV1285" s="307"/>
      <c r="HW1285" s="307"/>
      <c r="HX1285" s="307"/>
      <c r="HY1285" s="307"/>
      <c r="HZ1285" s="307"/>
      <c r="IA1285" s="307"/>
      <c r="IB1285" s="307"/>
      <c r="IC1285" s="307"/>
      <c r="ID1285" s="307"/>
      <c r="IE1285" s="307"/>
      <c r="IF1285" s="307"/>
      <c r="IG1285" s="307"/>
      <c r="IH1285" s="307"/>
      <c r="II1285" s="307"/>
      <c r="IJ1285" s="307"/>
      <c r="IK1285" s="307"/>
      <c r="IL1285" s="307"/>
      <c r="IM1285" s="307"/>
      <c r="IN1285" s="307"/>
      <c r="IO1285" s="307"/>
      <c r="IP1285" s="307"/>
      <c r="IQ1285" s="307"/>
      <c r="IR1285" s="307"/>
      <c r="IS1285" s="307"/>
      <c r="IT1285" s="307"/>
      <c r="IU1285" s="307"/>
      <c r="IV1285" s="307"/>
      <c r="IW1285" s="307"/>
      <c r="IX1285" s="307"/>
      <c r="IY1285" s="307"/>
      <c r="IZ1285" s="307"/>
      <c r="JA1285" s="307"/>
      <c r="JB1285" s="307"/>
      <c r="JC1285" s="307"/>
      <c r="JD1285" s="307"/>
      <c r="JE1285" s="307"/>
      <c r="JF1285" s="307"/>
      <c r="JG1285" s="307"/>
      <c r="JH1285" s="307"/>
      <c r="JI1285" s="307"/>
      <c r="JJ1285" s="307"/>
      <c r="JK1285" s="307"/>
      <c r="JL1285" s="307"/>
      <c r="JM1285" s="307"/>
      <c r="JN1285" s="307"/>
      <c r="JO1285" s="307"/>
      <c r="JP1285" s="307"/>
      <c r="JQ1285" s="307"/>
      <c r="JR1285" s="307"/>
      <c r="JS1285" s="307"/>
      <c r="JT1285" s="307"/>
      <c r="JU1285" s="307"/>
      <c r="JV1285" s="307"/>
      <c r="JW1285" s="307"/>
      <c r="JX1285" s="307"/>
      <c r="JY1285" s="307"/>
      <c r="JZ1285" s="307"/>
      <c r="KA1285" s="307"/>
      <c r="KB1285" s="307"/>
      <c r="KC1285" s="307"/>
      <c r="KD1285" s="307"/>
      <c r="KE1285" s="307"/>
      <c r="KF1285" s="307"/>
      <c r="KG1285" s="307"/>
      <c r="KH1285" s="307"/>
      <c r="KI1285" s="307"/>
      <c r="KJ1285" s="307"/>
      <c r="KK1285" s="307"/>
      <c r="KL1285" s="307"/>
      <c r="KM1285" s="307"/>
      <c r="KN1285" s="307"/>
      <c r="KO1285" s="307"/>
      <c r="KP1285" s="307"/>
      <c r="KQ1285" s="307"/>
      <c r="KR1285" s="307"/>
      <c r="KS1285" s="307"/>
      <c r="KT1285" s="307"/>
    </row>
    <row r="1286" spans="14:306" s="56" customFormat="1" ht="15" customHeight="1">
      <c r="N1286" s="410"/>
      <c r="O1286" s="410"/>
      <c r="P1286" s="311"/>
      <c r="Q1286" s="311"/>
      <c r="R1286" s="311"/>
      <c r="AJ1286" s="451">
        <v>179</v>
      </c>
      <c r="AK1286" s="449">
        <v>155</v>
      </c>
      <c r="AL1286" s="450" t="s">
        <v>1100</v>
      </c>
      <c r="AM1286" s="450" t="s">
        <v>1324</v>
      </c>
      <c r="AN1286" s="450" t="s">
        <v>1325</v>
      </c>
      <c r="CB1286" s="307"/>
      <c r="CC1286" s="307"/>
      <c r="CD1286" s="307"/>
      <c r="CE1286" s="307"/>
      <c r="CF1286" s="307"/>
      <c r="CG1286" s="307"/>
      <c r="CH1286" s="307"/>
      <c r="CI1286" s="307"/>
      <c r="CJ1286" s="307"/>
      <c r="CK1286" s="307"/>
      <c r="CL1286" s="307"/>
      <c r="CM1286" s="307"/>
      <c r="CN1286" s="307"/>
      <c r="CO1286" s="307"/>
      <c r="CP1286" s="307"/>
      <c r="CQ1286" s="307"/>
      <c r="CR1286" s="307"/>
      <c r="CS1286" s="307"/>
      <c r="CT1286" s="307"/>
      <c r="CU1286" s="307"/>
      <c r="CV1286" s="307"/>
      <c r="CW1286" s="307"/>
      <c r="CX1286" s="307"/>
      <c r="CY1286" s="307"/>
      <c r="CZ1286" s="307"/>
      <c r="DA1286" s="307"/>
      <c r="DB1286" s="307"/>
      <c r="DC1286" s="307"/>
      <c r="DD1286" s="307"/>
      <c r="DE1286" s="307"/>
      <c r="DF1286" s="307"/>
      <c r="DG1286" s="307"/>
      <c r="DH1286" s="307"/>
      <c r="DI1286" s="390"/>
      <c r="DJ1286" s="390"/>
      <c r="DK1286" s="307"/>
      <c r="DL1286" s="307"/>
      <c r="DM1286" s="307"/>
      <c r="DN1286" s="307"/>
      <c r="DO1286" s="307"/>
      <c r="DP1286" s="307"/>
      <c r="DQ1286" s="307"/>
      <c r="DR1286" s="307"/>
      <c r="DS1286" s="307"/>
      <c r="DT1286" s="307"/>
      <c r="DU1286" s="307"/>
      <c r="DV1286" s="307"/>
      <c r="DW1286" s="307"/>
      <c r="DX1286" s="307"/>
      <c r="DY1286" s="307"/>
      <c r="DZ1286" s="307"/>
      <c r="EA1286" s="307"/>
      <c r="EB1286" s="307"/>
      <c r="EC1286" s="307"/>
      <c r="ED1286" s="307"/>
      <c r="EE1286" s="307"/>
      <c r="EF1286" s="307"/>
      <c r="EG1286" s="307"/>
      <c r="EH1286" s="307"/>
      <c r="EI1286" s="307"/>
      <c r="EJ1286" s="307"/>
      <c r="EK1286" s="307"/>
      <c r="EL1286" s="307"/>
      <c r="EM1286" s="307"/>
      <c r="EN1286" s="307"/>
      <c r="EO1286" s="307"/>
      <c r="EP1286" s="307"/>
      <c r="EQ1286" s="307"/>
      <c r="ER1286" s="307"/>
      <c r="ES1286" s="307"/>
      <c r="ET1286" s="307"/>
      <c r="EU1286" s="390"/>
      <c r="EV1286" s="390"/>
      <c r="EW1286" s="307"/>
      <c r="EX1286" s="307"/>
      <c r="EY1286" s="307"/>
      <c r="EZ1286" s="307"/>
      <c r="FA1286" s="307"/>
      <c r="FB1286" s="307"/>
      <c r="FC1286" s="307"/>
      <c r="FD1286" s="307"/>
      <c r="FE1286" s="307"/>
      <c r="FF1286" s="307"/>
      <c r="FG1286" s="307"/>
      <c r="FH1286" s="307"/>
      <c r="FI1286" s="307"/>
      <c r="FJ1286" s="307"/>
      <c r="FK1286" s="307"/>
      <c r="FL1286" s="307"/>
      <c r="FM1286" s="307"/>
      <c r="FN1286" s="307"/>
      <c r="FO1286" s="307"/>
      <c r="FP1286" s="307"/>
      <c r="FQ1286" s="307"/>
      <c r="FR1286" s="307"/>
      <c r="FS1286" s="307"/>
      <c r="FT1286" s="307"/>
      <c r="FU1286" s="307"/>
      <c r="FV1286" s="307"/>
      <c r="FW1286" s="307"/>
      <c r="FX1286" s="307"/>
      <c r="FY1286" s="307"/>
      <c r="FZ1286" s="307"/>
      <c r="GA1286" s="307"/>
      <c r="GB1286" s="307"/>
      <c r="GC1286" s="307"/>
      <c r="GD1286" s="307"/>
      <c r="GE1286" s="307"/>
      <c r="GF1286" s="307"/>
      <c r="GG1286" s="307"/>
      <c r="GH1286" s="307"/>
      <c r="GI1286" s="307"/>
      <c r="GJ1286" s="307"/>
      <c r="GK1286" s="307"/>
      <c r="GL1286" s="307"/>
      <c r="GM1286" s="307"/>
      <c r="GN1286" s="307"/>
      <c r="GO1286" s="307"/>
      <c r="GP1286" s="307"/>
      <c r="GQ1286" s="307"/>
      <c r="GR1286" s="307"/>
      <c r="GS1286" s="307"/>
      <c r="GT1286" s="307"/>
      <c r="GU1286" s="307"/>
      <c r="GV1286" s="307"/>
      <c r="GW1286" s="307"/>
      <c r="GX1286" s="307"/>
      <c r="GY1286" s="307"/>
      <c r="GZ1286" s="307"/>
      <c r="HA1286" s="307"/>
      <c r="HB1286" s="307"/>
      <c r="HC1286" s="307"/>
      <c r="HD1286" s="307"/>
      <c r="HE1286" s="307"/>
      <c r="HF1286" s="307"/>
      <c r="HG1286" s="307"/>
      <c r="HH1286" s="307"/>
      <c r="HI1286" s="307"/>
      <c r="HJ1286" s="307"/>
      <c r="HK1286" s="307"/>
      <c r="HL1286" s="307"/>
      <c r="HM1286" s="307"/>
      <c r="HN1286" s="307"/>
      <c r="HO1286" s="307"/>
      <c r="HP1286" s="307"/>
      <c r="HQ1286" s="307"/>
      <c r="HR1286" s="307"/>
      <c r="HS1286" s="307"/>
      <c r="HT1286" s="307"/>
      <c r="HU1286" s="307"/>
      <c r="HV1286" s="307"/>
      <c r="HW1286" s="307"/>
      <c r="HX1286" s="307"/>
      <c r="HY1286" s="307"/>
      <c r="HZ1286" s="307"/>
      <c r="IA1286" s="307"/>
      <c r="IB1286" s="307"/>
      <c r="IC1286" s="307"/>
      <c r="ID1286" s="307"/>
      <c r="IE1286" s="307"/>
      <c r="IF1286" s="307"/>
      <c r="IG1286" s="307"/>
      <c r="IH1286" s="307"/>
      <c r="II1286" s="307"/>
      <c r="IJ1286" s="307"/>
      <c r="IK1286" s="307"/>
      <c r="IL1286" s="307"/>
      <c r="IM1286" s="307"/>
      <c r="IN1286" s="307"/>
      <c r="IO1286" s="307"/>
      <c r="IP1286" s="307"/>
      <c r="IQ1286" s="307"/>
      <c r="IR1286" s="307"/>
      <c r="IS1286" s="307"/>
      <c r="IT1286" s="307"/>
      <c r="IU1286" s="307"/>
      <c r="IV1286" s="307"/>
      <c r="IW1286" s="307"/>
      <c r="IX1286" s="307"/>
      <c r="IY1286" s="307"/>
      <c r="IZ1286" s="307"/>
      <c r="JA1286" s="307"/>
      <c r="JB1286" s="307"/>
      <c r="JC1286" s="307"/>
      <c r="JD1286" s="307"/>
      <c r="JE1286" s="307"/>
      <c r="JF1286" s="307"/>
      <c r="JG1286" s="307"/>
      <c r="JH1286" s="307"/>
      <c r="JI1286" s="307"/>
      <c r="JJ1286" s="307"/>
      <c r="JK1286" s="307"/>
      <c r="JL1286" s="307"/>
      <c r="JM1286" s="307"/>
      <c r="JN1286" s="307"/>
      <c r="JO1286" s="307"/>
      <c r="JP1286" s="307"/>
      <c r="JQ1286" s="307"/>
      <c r="JR1286" s="307"/>
      <c r="JS1286" s="307"/>
      <c r="JT1286" s="307"/>
      <c r="JU1286" s="307"/>
      <c r="JV1286" s="307"/>
      <c r="JW1286" s="307"/>
      <c r="JX1286" s="307"/>
      <c r="JY1286" s="307"/>
      <c r="JZ1286" s="307"/>
      <c r="KA1286" s="307"/>
      <c r="KB1286" s="307"/>
      <c r="KC1286" s="307"/>
      <c r="KD1286" s="307"/>
      <c r="KE1286" s="307"/>
      <c r="KF1286" s="307"/>
      <c r="KG1286" s="307"/>
      <c r="KH1286" s="307"/>
      <c r="KI1286" s="307"/>
      <c r="KJ1286" s="307"/>
      <c r="KK1286" s="307"/>
      <c r="KL1286" s="307"/>
      <c r="KM1286" s="307"/>
      <c r="KN1286" s="307"/>
      <c r="KO1286" s="307"/>
      <c r="KP1286" s="307"/>
      <c r="KQ1286" s="307"/>
      <c r="KR1286" s="307"/>
      <c r="KS1286" s="307"/>
      <c r="KT1286" s="307"/>
    </row>
    <row r="1287" spans="14:306" s="56" customFormat="1" ht="15" customHeight="1">
      <c r="N1287" s="410"/>
      <c r="O1287" s="410"/>
      <c r="P1287" s="311"/>
      <c r="Q1287" s="311"/>
      <c r="R1287" s="311"/>
      <c r="AJ1287" s="451">
        <v>180</v>
      </c>
      <c r="AK1287" s="449">
        <v>155</v>
      </c>
      <c r="AL1287" s="450" t="s">
        <v>1100</v>
      </c>
      <c r="AM1287" s="450" t="s">
        <v>1324</v>
      </c>
      <c r="AN1287" s="450" t="s">
        <v>1325</v>
      </c>
      <c r="CB1287" s="307"/>
      <c r="CC1287" s="307"/>
      <c r="CD1287" s="307"/>
      <c r="CE1287" s="307"/>
      <c r="CF1287" s="307"/>
      <c r="CG1287" s="307"/>
      <c r="CH1287" s="307"/>
      <c r="CI1287" s="307"/>
      <c r="CJ1287" s="307"/>
      <c r="CK1287" s="307"/>
      <c r="CL1287" s="307"/>
      <c r="CM1287" s="307"/>
      <c r="CN1287" s="307"/>
      <c r="CO1287" s="307"/>
      <c r="CP1287" s="307"/>
      <c r="CQ1287" s="307"/>
      <c r="CR1287" s="307"/>
      <c r="CS1287" s="307"/>
      <c r="CT1287" s="307"/>
      <c r="CU1287" s="307"/>
      <c r="CV1287" s="307"/>
      <c r="CW1287" s="307"/>
      <c r="CX1287" s="307"/>
      <c r="CY1287" s="307"/>
      <c r="CZ1287" s="307"/>
      <c r="DA1287" s="307"/>
      <c r="DB1287" s="307"/>
      <c r="DC1287" s="307"/>
      <c r="DD1287" s="307"/>
      <c r="DE1287" s="307"/>
      <c r="DF1287" s="307"/>
      <c r="DG1287" s="307"/>
      <c r="DH1287" s="307"/>
      <c r="DI1287" s="390"/>
      <c r="DJ1287" s="390"/>
      <c r="DK1287" s="307"/>
      <c r="DL1287" s="307"/>
      <c r="DM1287" s="307"/>
      <c r="DN1287" s="307"/>
      <c r="DO1287" s="307"/>
      <c r="DP1287" s="307"/>
      <c r="DQ1287" s="307"/>
      <c r="DR1287" s="307"/>
      <c r="DS1287" s="307"/>
      <c r="DT1287" s="307"/>
      <c r="DU1287" s="307"/>
      <c r="DV1287" s="307"/>
      <c r="DW1287" s="307"/>
      <c r="DX1287" s="307"/>
      <c r="DY1287" s="307"/>
      <c r="DZ1287" s="307"/>
      <c r="EA1287" s="307"/>
      <c r="EB1287" s="307"/>
      <c r="EC1287" s="307"/>
      <c r="ED1287" s="307"/>
      <c r="EE1287" s="307"/>
      <c r="EF1287" s="307"/>
      <c r="EG1287" s="307"/>
      <c r="EH1287" s="307"/>
      <c r="EI1287" s="307"/>
      <c r="EJ1287" s="307"/>
      <c r="EK1287" s="307"/>
      <c r="EL1287" s="307"/>
      <c r="EM1287" s="307"/>
      <c r="EN1287" s="307"/>
      <c r="EO1287" s="307"/>
      <c r="EP1287" s="307"/>
      <c r="EQ1287" s="307"/>
      <c r="ER1287" s="307"/>
      <c r="ES1287" s="307"/>
      <c r="ET1287" s="307"/>
      <c r="EU1287" s="390"/>
      <c r="EV1287" s="390"/>
      <c r="EW1287" s="307"/>
      <c r="EX1287" s="307"/>
      <c r="EY1287" s="307"/>
      <c r="EZ1287" s="307"/>
      <c r="FA1287" s="307"/>
      <c r="FB1287" s="307"/>
      <c r="FC1287" s="307"/>
      <c r="FD1287" s="307"/>
      <c r="FE1287" s="307"/>
      <c r="FF1287" s="307"/>
      <c r="FG1287" s="307"/>
      <c r="FH1287" s="307"/>
      <c r="FI1287" s="307"/>
      <c r="FJ1287" s="307"/>
      <c r="FK1287" s="307"/>
      <c r="FL1287" s="307"/>
      <c r="FM1287" s="307"/>
      <c r="FN1287" s="307"/>
      <c r="FO1287" s="307"/>
      <c r="FP1287" s="307"/>
      <c r="FQ1287" s="307"/>
      <c r="FR1287" s="307"/>
      <c r="FS1287" s="307"/>
      <c r="FT1287" s="307"/>
      <c r="FU1287" s="307"/>
      <c r="FV1287" s="307"/>
      <c r="FW1287" s="307"/>
      <c r="FX1287" s="307"/>
      <c r="FY1287" s="307"/>
      <c r="FZ1287" s="307"/>
      <c r="GA1287" s="307"/>
      <c r="GB1287" s="307"/>
      <c r="GC1287" s="307"/>
      <c r="GD1287" s="307"/>
      <c r="GE1287" s="307"/>
      <c r="GF1287" s="307"/>
      <c r="GG1287" s="307"/>
      <c r="GH1287" s="307"/>
      <c r="GI1287" s="307"/>
      <c r="GJ1287" s="307"/>
      <c r="GK1287" s="307"/>
      <c r="GL1287" s="307"/>
      <c r="GM1287" s="307"/>
      <c r="GN1287" s="307"/>
      <c r="GO1287" s="307"/>
      <c r="GP1287" s="307"/>
      <c r="GQ1287" s="307"/>
      <c r="GR1287" s="307"/>
      <c r="GS1287" s="307"/>
      <c r="GT1287" s="307"/>
      <c r="GU1287" s="307"/>
      <c r="GV1287" s="307"/>
      <c r="GW1287" s="307"/>
      <c r="GX1287" s="307"/>
      <c r="GY1287" s="307"/>
      <c r="GZ1287" s="307"/>
      <c r="HA1287" s="307"/>
      <c r="HB1287" s="307"/>
      <c r="HC1287" s="307"/>
      <c r="HD1287" s="307"/>
      <c r="HE1287" s="307"/>
      <c r="HF1287" s="307"/>
      <c r="HG1287" s="307"/>
      <c r="HH1287" s="307"/>
      <c r="HI1287" s="307"/>
      <c r="HJ1287" s="307"/>
      <c r="HK1287" s="307"/>
      <c r="HL1287" s="307"/>
      <c r="HM1287" s="307"/>
      <c r="HN1287" s="307"/>
      <c r="HO1287" s="307"/>
      <c r="HP1287" s="307"/>
      <c r="HQ1287" s="307"/>
      <c r="HR1287" s="307"/>
      <c r="HS1287" s="307"/>
      <c r="HT1287" s="307"/>
      <c r="HU1287" s="307"/>
      <c r="HV1287" s="307"/>
      <c r="HW1287" s="307"/>
      <c r="HX1287" s="307"/>
      <c r="HY1287" s="307"/>
      <c r="HZ1287" s="307"/>
      <c r="IA1287" s="307"/>
      <c r="IB1287" s="307"/>
      <c r="IC1287" s="307"/>
      <c r="ID1287" s="307"/>
      <c r="IE1287" s="307"/>
      <c r="IF1287" s="307"/>
      <c r="IG1287" s="307"/>
      <c r="IH1287" s="307"/>
      <c r="II1287" s="307"/>
      <c r="IJ1287" s="307"/>
      <c r="IK1287" s="307"/>
      <c r="IL1287" s="307"/>
      <c r="IM1287" s="307"/>
      <c r="IN1287" s="307"/>
      <c r="IO1287" s="307"/>
      <c r="IP1287" s="307"/>
      <c r="IQ1287" s="307"/>
      <c r="IR1287" s="307"/>
      <c r="IS1287" s="307"/>
      <c r="IT1287" s="307"/>
      <c r="IU1287" s="307"/>
      <c r="IV1287" s="307"/>
      <c r="IW1287" s="307"/>
      <c r="IX1287" s="307"/>
      <c r="IY1287" s="307"/>
      <c r="IZ1287" s="307"/>
      <c r="JA1287" s="307"/>
      <c r="JB1287" s="307"/>
      <c r="JC1287" s="307"/>
      <c r="JD1287" s="307"/>
      <c r="JE1287" s="307"/>
      <c r="JF1287" s="307"/>
      <c r="JG1287" s="307"/>
      <c r="JH1287" s="307"/>
      <c r="JI1287" s="307"/>
      <c r="JJ1287" s="307"/>
      <c r="JK1287" s="307"/>
      <c r="JL1287" s="307"/>
      <c r="JM1287" s="307"/>
      <c r="JN1287" s="307"/>
      <c r="JO1287" s="307"/>
      <c r="JP1287" s="307"/>
      <c r="JQ1287" s="307"/>
      <c r="JR1287" s="307"/>
      <c r="JS1287" s="307"/>
      <c r="JT1287" s="307"/>
      <c r="JU1287" s="307"/>
      <c r="JV1287" s="307"/>
      <c r="JW1287" s="307"/>
      <c r="JX1287" s="307"/>
      <c r="JY1287" s="307"/>
      <c r="JZ1287" s="307"/>
      <c r="KA1287" s="307"/>
      <c r="KB1287" s="307"/>
      <c r="KC1287" s="307"/>
      <c r="KD1287" s="307"/>
      <c r="KE1287" s="307"/>
      <c r="KF1287" s="307"/>
      <c r="KG1287" s="307"/>
      <c r="KH1287" s="307"/>
      <c r="KI1287" s="307"/>
      <c r="KJ1287" s="307"/>
      <c r="KK1287" s="307"/>
      <c r="KL1287" s="307"/>
      <c r="KM1287" s="307"/>
      <c r="KN1287" s="307"/>
      <c r="KO1287" s="307"/>
      <c r="KP1287" s="307"/>
      <c r="KQ1287" s="307"/>
      <c r="KR1287" s="307"/>
      <c r="KS1287" s="307"/>
      <c r="KT1287" s="307"/>
    </row>
    <row r="1288" spans="14:306" s="56" customFormat="1" ht="15" customHeight="1">
      <c r="N1288" s="410"/>
      <c r="O1288" s="410"/>
      <c r="P1288" s="311"/>
      <c r="Q1288" s="311"/>
      <c r="R1288" s="311"/>
      <c r="AJ1288" s="451">
        <v>181</v>
      </c>
      <c r="AK1288" s="449">
        <v>156</v>
      </c>
      <c r="AL1288" s="450" t="s">
        <v>1100</v>
      </c>
      <c r="AM1288" s="450" t="s">
        <v>1326</v>
      </c>
      <c r="AN1288" s="450" t="s">
        <v>1327</v>
      </c>
      <c r="CB1288" s="307"/>
      <c r="CC1288" s="307"/>
      <c r="CD1288" s="307"/>
      <c r="CE1288" s="307"/>
      <c r="CF1288" s="307"/>
      <c r="CG1288" s="307"/>
      <c r="CH1288" s="307"/>
      <c r="CI1288" s="307"/>
      <c r="CJ1288" s="307"/>
      <c r="CK1288" s="307"/>
      <c r="CL1288" s="307"/>
      <c r="CM1288" s="307"/>
      <c r="CN1288" s="307"/>
      <c r="CO1288" s="307"/>
      <c r="CP1288" s="307"/>
      <c r="CQ1288" s="307"/>
      <c r="CR1288" s="307"/>
      <c r="CS1288" s="307"/>
      <c r="CT1288" s="307"/>
      <c r="CU1288" s="307"/>
      <c r="CV1288" s="307"/>
      <c r="CW1288" s="307"/>
      <c r="CX1288" s="307"/>
      <c r="CY1288" s="307"/>
      <c r="CZ1288" s="307"/>
      <c r="DA1288" s="307"/>
      <c r="DB1288" s="307"/>
      <c r="DC1288" s="307"/>
      <c r="DD1288" s="307"/>
      <c r="DE1288" s="307"/>
      <c r="DF1288" s="307"/>
      <c r="DG1288" s="307"/>
      <c r="DH1288" s="307"/>
      <c r="DI1288" s="390"/>
      <c r="DJ1288" s="390"/>
      <c r="DK1288" s="307"/>
      <c r="DL1288" s="307"/>
      <c r="DM1288" s="307"/>
      <c r="DN1288" s="307"/>
      <c r="DO1288" s="307"/>
      <c r="DP1288" s="307"/>
      <c r="DQ1288" s="307"/>
      <c r="DR1288" s="307"/>
      <c r="DS1288" s="307"/>
      <c r="DT1288" s="307"/>
      <c r="DU1288" s="307"/>
      <c r="DV1288" s="307"/>
      <c r="DW1288" s="307"/>
      <c r="DX1288" s="307"/>
      <c r="DY1288" s="307"/>
      <c r="DZ1288" s="307"/>
      <c r="EA1288" s="307"/>
      <c r="EB1288" s="307"/>
      <c r="EC1288" s="307"/>
      <c r="ED1288" s="307"/>
      <c r="EE1288" s="307"/>
      <c r="EF1288" s="307"/>
      <c r="EG1288" s="307"/>
      <c r="EH1288" s="307"/>
      <c r="EI1288" s="307"/>
      <c r="EJ1288" s="307"/>
      <c r="EK1288" s="307"/>
      <c r="EL1288" s="307"/>
      <c r="EM1288" s="307"/>
      <c r="EN1288" s="307"/>
      <c r="EO1288" s="307"/>
      <c r="EP1288" s="307"/>
      <c r="EQ1288" s="307"/>
      <c r="ER1288" s="307"/>
      <c r="ES1288" s="307"/>
      <c r="ET1288" s="307"/>
      <c r="EU1288" s="390"/>
      <c r="EV1288" s="390"/>
      <c r="EW1288" s="307"/>
      <c r="EX1288" s="307"/>
      <c r="EY1288" s="307"/>
      <c r="EZ1288" s="307"/>
      <c r="FA1288" s="307"/>
      <c r="FB1288" s="307"/>
      <c r="FC1288" s="307"/>
      <c r="FD1288" s="307"/>
      <c r="FE1288" s="307"/>
      <c r="FF1288" s="307"/>
      <c r="FG1288" s="307"/>
      <c r="FH1288" s="307"/>
      <c r="FI1288" s="307"/>
      <c r="FJ1288" s="307"/>
      <c r="FK1288" s="307"/>
      <c r="FL1288" s="307"/>
      <c r="FM1288" s="307"/>
      <c r="FN1288" s="307"/>
      <c r="FO1288" s="307"/>
      <c r="FP1288" s="307"/>
      <c r="FQ1288" s="307"/>
      <c r="FR1288" s="307"/>
      <c r="FS1288" s="307"/>
      <c r="FT1288" s="307"/>
      <c r="FU1288" s="307"/>
      <c r="FV1288" s="307"/>
      <c r="FW1288" s="307"/>
      <c r="FX1288" s="307"/>
      <c r="FY1288" s="307"/>
      <c r="FZ1288" s="307"/>
      <c r="GA1288" s="307"/>
      <c r="GB1288" s="307"/>
      <c r="GC1288" s="307"/>
      <c r="GD1288" s="307"/>
      <c r="GE1288" s="307"/>
      <c r="GF1288" s="307"/>
      <c r="GG1288" s="307"/>
      <c r="GH1288" s="307"/>
      <c r="GI1288" s="307"/>
      <c r="GJ1288" s="307"/>
      <c r="GK1288" s="307"/>
      <c r="GL1288" s="307"/>
      <c r="GM1288" s="307"/>
      <c r="GN1288" s="307"/>
      <c r="GO1288" s="307"/>
      <c r="GP1288" s="307"/>
      <c r="GQ1288" s="307"/>
      <c r="GR1288" s="307"/>
      <c r="GS1288" s="307"/>
      <c r="GT1288" s="307"/>
      <c r="GU1288" s="307"/>
      <c r="GV1288" s="307"/>
      <c r="GW1288" s="307"/>
      <c r="GX1288" s="307"/>
      <c r="GY1288" s="307"/>
      <c r="GZ1288" s="307"/>
      <c r="HA1288" s="307"/>
      <c r="HB1288" s="307"/>
      <c r="HC1288" s="307"/>
      <c r="HD1288" s="307"/>
      <c r="HE1288" s="307"/>
      <c r="HF1288" s="307"/>
      <c r="HG1288" s="307"/>
      <c r="HH1288" s="307"/>
      <c r="HI1288" s="307"/>
      <c r="HJ1288" s="307"/>
      <c r="HK1288" s="307"/>
      <c r="HL1288" s="307"/>
      <c r="HM1288" s="307"/>
      <c r="HN1288" s="307"/>
      <c r="HO1288" s="307"/>
      <c r="HP1288" s="307"/>
      <c r="HQ1288" s="307"/>
      <c r="HR1288" s="307"/>
      <c r="HS1288" s="307"/>
      <c r="HT1288" s="307"/>
      <c r="HU1288" s="307"/>
      <c r="HV1288" s="307"/>
      <c r="HW1288" s="307"/>
      <c r="HX1288" s="307"/>
      <c r="HY1288" s="307"/>
      <c r="HZ1288" s="307"/>
      <c r="IA1288" s="307"/>
      <c r="IB1288" s="307"/>
      <c r="IC1288" s="307"/>
      <c r="ID1288" s="307"/>
      <c r="IE1288" s="307"/>
      <c r="IF1288" s="307"/>
      <c r="IG1288" s="307"/>
      <c r="IH1288" s="307"/>
      <c r="II1288" s="307"/>
      <c r="IJ1288" s="307"/>
      <c r="IK1288" s="307"/>
      <c r="IL1288" s="307"/>
      <c r="IM1288" s="307"/>
      <c r="IN1288" s="307"/>
      <c r="IO1288" s="307"/>
      <c r="IP1288" s="307"/>
      <c r="IQ1288" s="307"/>
      <c r="IR1288" s="307"/>
      <c r="IS1288" s="307"/>
      <c r="IT1288" s="307"/>
      <c r="IU1288" s="307"/>
      <c r="IV1288" s="307"/>
      <c r="IW1288" s="307"/>
      <c r="IX1288" s="307"/>
      <c r="IY1288" s="307"/>
      <c r="IZ1288" s="307"/>
      <c r="JA1288" s="307"/>
      <c r="JB1288" s="307"/>
      <c r="JC1288" s="307"/>
      <c r="JD1288" s="307"/>
      <c r="JE1288" s="307"/>
      <c r="JF1288" s="307"/>
      <c r="JG1288" s="307"/>
      <c r="JH1288" s="307"/>
      <c r="JI1288" s="307"/>
      <c r="JJ1288" s="307"/>
      <c r="JK1288" s="307"/>
      <c r="JL1288" s="307"/>
      <c r="JM1288" s="307"/>
      <c r="JN1288" s="307"/>
      <c r="JO1288" s="307"/>
      <c r="JP1288" s="307"/>
      <c r="JQ1288" s="307"/>
      <c r="JR1288" s="307"/>
      <c r="JS1288" s="307"/>
      <c r="JT1288" s="307"/>
      <c r="JU1288" s="307"/>
      <c r="JV1288" s="307"/>
      <c r="JW1288" s="307"/>
      <c r="JX1288" s="307"/>
      <c r="JY1288" s="307"/>
      <c r="JZ1288" s="307"/>
      <c r="KA1288" s="307"/>
      <c r="KB1288" s="307"/>
      <c r="KC1288" s="307"/>
      <c r="KD1288" s="307"/>
      <c r="KE1288" s="307"/>
      <c r="KF1288" s="307"/>
      <c r="KG1288" s="307"/>
      <c r="KH1288" s="307"/>
      <c r="KI1288" s="307"/>
      <c r="KJ1288" s="307"/>
      <c r="KK1288" s="307"/>
      <c r="KL1288" s="307"/>
      <c r="KM1288" s="307"/>
      <c r="KN1288" s="307"/>
      <c r="KO1288" s="307"/>
      <c r="KP1288" s="307"/>
      <c r="KQ1288" s="307"/>
      <c r="KR1288" s="307"/>
      <c r="KS1288" s="307"/>
      <c r="KT1288" s="307"/>
    </row>
    <row r="1289" spans="14:306" s="56" customFormat="1" ht="15" customHeight="1">
      <c r="N1289" s="410"/>
      <c r="O1289" s="410"/>
      <c r="P1289" s="311"/>
      <c r="Q1289" s="311"/>
      <c r="R1289" s="311"/>
      <c r="AJ1289" s="451">
        <v>182</v>
      </c>
      <c r="AK1289" s="449">
        <v>156</v>
      </c>
      <c r="AL1289" s="450" t="s">
        <v>1100</v>
      </c>
      <c r="AM1289" s="450" t="s">
        <v>1326</v>
      </c>
      <c r="AN1289" s="450" t="s">
        <v>1327</v>
      </c>
      <c r="CB1289" s="307"/>
      <c r="CC1289" s="307"/>
      <c r="CD1289" s="307"/>
      <c r="CE1289" s="307"/>
      <c r="CF1289" s="307"/>
      <c r="CG1289" s="307"/>
      <c r="CH1289" s="307"/>
      <c r="CI1289" s="307"/>
      <c r="CJ1289" s="307"/>
      <c r="CK1289" s="307"/>
      <c r="CL1289" s="307"/>
      <c r="CM1289" s="307"/>
      <c r="CN1289" s="307"/>
      <c r="CO1289" s="307"/>
      <c r="CP1289" s="307"/>
      <c r="CQ1289" s="307"/>
      <c r="CR1289" s="307"/>
      <c r="CS1289" s="307"/>
      <c r="CT1289" s="307"/>
      <c r="CU1289" s="307"/>
      <c r="CV1289" s="307"/>
      <c r="CW1289" s="307"/>
      <c r="CX1289" s="307"/>
      <c r="CY1289" s="307"/>
      <c r="CZ1289" s="307"/>
      <c r="DA1289" s="307"/>
      <c r="DB1289" s="307"/>
      <c r="DC1289" s="307"/>
      <c r="DD1289" s="307"/>
      <c r="DE1289" s="307"/>
      <c r="DF1289" s="307"/>
      <c r="DG1289" s="307"/>
      <c r="DH1289" s="307"/>
      <c r="DI1289" s="390"/>
      <c r="DJ1289" s="390"/>
      <c r="DK1289" s="307"/>
      <c r="DL1289" s="307"/>
      <c r="DM1289" s="307"/>
      <c r="DN1289" s="307"/>
      <c r="DO1289" s="307"/>
      <c r="DP1289" s="307"/>
      <c r="DQ1289" s="307"/>
      <c r="DR1289" s="307"/>
      <c r="DS1289" s="307"/>
      <c r="DT1289" s="307"/>
      <c r="DU1289" s="307"/>
      <c r="DV1289" s="307"/>
      <c r="DW1289" s="307"/>
      <c r="DX1289" s="307"/>
      <c r="DY1289" s="307"/>
      <c r="DZ1289" s="307"/>
      <c r="EA1289" s="307"/>
      <c r="EB1289" s="307"/>
      <c r="EC1289" s="307"/>
      <c r="ED1289" s="307"/>
      <c r="EE1289" s="307"/>
      <c r="EF1289" s="307"/>
      <c r="EG1289" s="307"/>
      <c r="EH1289" s="307"/>
      <c r="EI1289" s="307"/>
      <c r="EJ1289" s="307"/>
      <c r="EK1289" s="307"/>
      <c r="EL1289" s="307"/>
      <c r="EM1289" s="307"/>
      <c r="EN1289" s="307"/>
      <c r="EO1289" s="307"/>
      <c r="EP1289" s="307"/>
      <c r="EQ1289" s="307"/>
      <c r="ER1289" s="307"/>
      <c r="ES1289" s="307"/>
      <c r="ET1289" s="307"/>
      <c r="EU1289" s="390"/>
      <c r="EV1289" s="390"/>
      <c r="EW1289" s="307"/>
      <c r="EX1289" s="307"/>
      <c r="EY1289" s="307"/>
      <c r="EZ1289" s="307"/>
      <c r="FA1289" s="307"/>
      <c r="FB1289" s="307"/>
      <c r="FC1289" s="307"/>
      <c r="FD1289" s="307"/>
      <c r="FE1289" s="307"/>
      <c r="FF1289" s="307"/>
      <c r="FG1289" s="307"/>
      <c r="FH1289" s="307"/>
      <c r="FI1289" s="307"/>
      <c r="FJ1289" s="307"/>
      <c r="FK1289" s="307"/>
      <c r="FL1289" s="307"/>
      <c r="FM1289" s="307"/>
      <c r="FN1289" s="307"/>
      <c r="FO1289" s="307"/>
      <c r="FP1289" s="307"/>
      <c r="FQ1289" s="307"/>
      <c r="FR1289" s="307"/>
      <c r="FS1289" s="307"/>
      <c r="FT1289" s="307"/>
      <c r="FU1289" s="307"/>
      <c r="FV1289" s="307"/>
      <c r="FW1289" s="307"/>
      <c r="FX1289" s="307"/>
      <c r="FY1289" s="307"/>
      <c r="FZ1289" s="307"/>
      <c r="GA1289" s="307"/>
      <c r="GB1289" s="307"/>
      <c r="GC1289" s="307"/>
      <c r="GD1289" s="307"/>
      <c r="GE1289" s="307"/>
      <c r="GF1289" s="307"/>
      <c r="GG1289" s="307"/>
      <c r="GH1289" s="307"/>
      <c r="GI1289" s="307"/>
      <c r="GJ1289" s="307"/>
      <c r="GK1289" s="307"/>
      <c r="GL1289" s="307"/>
      <c r="GM1289" s="307"/>
      <c r="GN1289" s="307"/>
      <c r="GO1289" s="307"/>
      <c r="GP1289" s="307"/>
      <c r="GQ1289" s="307"/>
      <c r="GR1289" s="307"/>
      <c r="GS1289" s="307"/>
      <c r="GT1289" s="307"/>
      <c r="GU1289" s="307"/>
      <c r="GV1289" s="307"/>
      <c r="GW1289" s="307"/>
      <c r="GX1289" s="307"/>
      <c r="GY1289" s="307"/>
      <c r="GZ1289" s="307"/>
      <c r="HA1289" s="307"/>
      <c r="HB1289" s="307"/>
      <c r="HC1289" s="307"/>
      <c r="HD1289" s="307"/>
      <c r="HE1289" s="307"/>
      <c r="HF1289" s="307"/>
      <c r="HG1289" s="307"/>
      <c r="HH1289" s="307"/>
      <c r="HI1289" s="307"/>
      <c r="HJ1289" s="307"/>
      <c r="HK1289" s="307"/>
      <c r="HL1289" s="307"/>
      <c r="HM1289" s="307"/>
      <c r="HN1289" s="307"/>
      <c r="HO1289" s="307"/>
      <c r="HP1289" s="307"/>
      <c r="HQ1289" s="307"/>
      <c r="HR1289" s="307"/>
      <c r="HS1289" s="307"/>
      <c r="HT1289" s="307"/>
      <c r="HU1289" s="307"/>
      <c r="HV1289" s="307"/>
      <c r="HW1289" s="307"/>
      <c r="HX1289" s="307"/>
      <c r="HY1289" s="307"/>
      <c r="HZ1289" s="307"/>
      <c r="IA1289" s="307"/>
      <c r="IB1289" s="307"/>
      <c r="IC1289" s="307"/>
      <c r="ID1289" s="307"/>
      <c r="IE1289" s="307"/>
      <c r="IF1289" s="307"/>
      <c r="IG1289" s="307"/>
      <c r="IH1289" s="307"/>
      <c r="II1289" s="307"/>
      <c r="IJ1289" s="307"/>
      <c r="IK1289" s="307"/>
      <c r="IL1289" s="307"/>
      <c r="IM1289" s="307"/>
      <c r="IN1289" s="307"/>
      <c r="IO1289" s="307"/>
      <c r="IP1289" s="307"/>
      <c r="IQ1289" s="307"/>
      <c r="IR1289" s="307"/>
      <c r="IS1289" s="307"/>
      <c r="IT1289" s="307"/>
      <c r="IU1289" s="307"/>
      <c r="IV1289" s="307"/>
      <c r="IW1289" s="307"/>
      <c r="IX1289" s="307"/>
      <c r="IY1289" s="307"/>
      <c r="IZ1289" s="307"/>
      <c r="JA1289" s="307"/>
      <c r="JB1289" s="307"/>
      <c r="JC1289" s="307"/>
      <c r="JD1289" s="307"/>
      <c r="JE1289" s="307"/>
      <c r="JF1289" s="307"/>
      <c r="JG1289" s="307"/>
      <c r="JH1289" s="307"/>
      <c r="JI1289" s="307"/>
      <c r="JJ1289" s="307"/>
      <c r="JK1289" s="307"/>
      <c r="JL1289" s="307"/>
      <c r="JM1289" s="307"/>
      <c r="JN1289" s="307"/>
      <c r="JO1289" s="307"/>
      <c r="JP1289" s="307"/>
      <c r="JQ1289" s="307"/>
      <c r="JR1289" s="307"/>
      <c r="JS1289" s="307"/>
      <c r="JT1289" s="307"/>
      <c r="JU1289" s="307"/>
      <c r="JV1289" s="307"/>
      <c r="JW1289" s="307"/>
      <c r="JX1289" s="307"/>
      <c r="JY1289" s="307"/>
      <c r="JZ1289" s="307"/>
      <c r="KA1289" s="307"/>
      <c r="KB1289" s="307"/>
      <c r="KC1289" s="307"/>
      <c r="KD1289" s="307"/>
      <c r="KE1289" s="307"/>
      <c r="KF1289" s="307"/>
      <c r="KG1289" s="307"/>
      <c r="KH1289" s="307"/>
      <c r="KI1289" s="307"/>
      <c r="KJ1289" s="307"/>
      <c r="KK1289" s="307"/>
      <c r="KL1289" s="307"/>
      <c r="KM1289" s="307"/>
      <c r="KN1289" s="307"/>
      <c r="KO1289" s="307"/>
      <c r="KP1289" s="307"/>
      <c r="KQ1289" s="307"/>
      <c r="KR1289" s="307"/>
      <c r="KS1289" s="307"/>
      <c r="KT1289" s="307"/>
    </row>
    <row r="1290" spans="14:306" s="56" customFormat="1" ht="15" customHeight="1">
      <c r="N1290" s="410"/>
      <c r="O1290" s="410"/>
      <c r="P1290" s="311"/>
      <c r="Q1290" s="311"/>
      <c r="R1290" s="311"/>
      <c r="AJ1290" s="451">
        <v>183</v>
      </c>
      <c r="AK1290" s="449">
        <v>157</v>
      </c>
      <c r="AL1290" s="450" t="s">
        <v>1100</v>
      </c>
      <c r="AM1290" s="450" t="s">
        <v>1328</v>
      </c>
      <c r="AN1290" s="450" t="s">
        <v>1329</v>
      </c>
      <c r="CB1290" s="307"/>
      <c r="CC1290" s="307"/>
      <c r="CD1290" s="307"/>
      <c r="CE1290" s="307"/>
      <c r="CF1290" s="307"/>
      <c r="CG1290" s="307"/>
      <c r="CH1290" s="307"/>
      <c r="CI1290" s="307"/>
      <c r="CJ1290" s="307"/>
      <c r="CK1290" s="307"/>
      <c r="CL1290" s="307"/>
      <c r="CM1290" s="307"/>
      <c r="CN1290" s="307"/>
      <c r="CO1290" s="307"/>
      <c r="CP1290" s="307"/>
      <c r="CQ1290" s="307"/>
      <c r="CR1290" s="307"/>
      <c r="CS1290" s="307"/>
      <c r="CT1290" s="307"/>
      <c r="CU1290" s="307"/>
      <c r="CV1290" s="307"/>
      <c r="CW1290" s="307"/>
      <c r="CX1290" s="307"/>
      <c r="CY1290" s="307"/>
      <c r="CZ1290" s="307"/>
      <c r="DA1290" s="307"/>
      <c r="DB1290" s="307"/>
      <c r="DC1290" s="307"/>
      <c r="DD1290" s="307"/>
      <c r="DE1290" s="307"/>
      <c r="DF1290" s="307"/>
      <c r="DG1290" s="307"/>
      <c r="DH1290" s="307"/>
      <c r="DI1290" s="390"/>
      <c r="DJ1290" s="390"/>
      <c r="DK1290" s="307"/>
      <c r="DL1290" s="307"/>
      <c r="DM1290" s="307"/>
      <c r="DN1290" s="307"/>
      <c r="DO1290" s="307"/>
      <c r="DP1290" s="307"/>
      <c r="DQ1290" s="307"/>
      <c r="DR1290" s="307"/>
      <c r="DS1290" s="307"/>
      <c r="DT1290" s="307"/>
      <c r="DU1290" s="307"/>
      <c r="DV1290" s="307"/>
      <c r="DW1290" s="307"/>
      <c r="DX1290" s="307"/>
      <c r="DY1290" s="307"/>
      <c r="DZ1290" s="307"/>
      <c r="EA1290" s="307"/>
      <c r="EB1290" s="307"/>
      <c r="EC1290" s="307"/>
      <c r="ED1290" s="307"/>
      <c r="EE1290" s="307"/>
      <c r="EF1290" s="307"/>
      <c r="EG1290" s="307"/>
      <c r="EH1290" s="307"/>
      <c r="EI1290" s="307"/>
      <c r="EJ1290" s="307"/>
      <c r="EK1290" s="307"/>
      <c r="EL1290" s="307"/>
      <c r="EM1290" s="307"/>
      <c r="EN1290" s="307"/>
      <c r="EO1290" s="307"/>
      <c r="EP1290" s="307"/>
      <c r="EQ1290" s="307"/>
      <c r="ER1290" s="307"/>
      <c r="ES1290" s="307"/>
      <c r="ET1290" s="307"/>
      <c r="EU1290" s="390"/>
      <c r="EV1290" s="390"/>
      <c r="EW1290" s="307"/>
      <c r="EX1290" s="307"/>
      <c r="EY1290" s="307"/>
      <c r="EZ1290" s="307"/>
      <c r="FA1290" s="307"/>
      <c r="FB1290" s="307"/>
      <c r="FC1290" s="307"/>
      <c r="FD1290" s="307"/>
      <c r="FE1290" s="307"/>
      <c r="FF1290" s="307"/>
      <c r="FG1290" s="307"/>
      <c r="FH1290" s="307"/>
      <c r="FI1290" s="307"/>
      <c r="FJ1290" s="307"/>
      <c r="FK1290" s="307"/>
      <c r="FL1290" s="307"/>
      <c r="FM1290" s="307"/>
      <c r="FN1290" s="307"/>
      <c r="FO1290" s="307"/>
      <c r="FP1290" s="307"/>
      <c r="FQ1290" s="307"/>
      <c r="FR1290" s="307"/>
      <c r="FS1290" s="307"/>
      <c r="FT1290" s="307"/>
      <c r="FU1290" s="307"/>
      <c r="FV1290" s="307"/>
      <c r="FW1290" s="307"/>
      <c r="FX1290" s="307"/>
      <c r="FY1290" s="307"/>
      <c r="FZ1290" s="307"/>
      <c r="GA1290" s="307"/>
      <c r="GB1290" s="307"/>
      <c r="GC1290" s="307"/>
      <c r="GD1290" s="307"/>
      <c r="GE1290" s="307"/>
      <c r="GF1290" s="307"/>
      <c r="GG1290" s="307"/>
      <c r="GH1290" s="307"/>
      <c r="GI1290" s="307"/>
      <c r="GJ1290" s="307"/>
      <c r="GK1290" s="307"/>
      <c r="GL1290" s="307"/>
      <c r="GM1290" s="307"/>
      <c r="GN1290" s="307"/>
      <c r="GO1290" s="307"/>
      <c r="GP1290" s="307"/>
      <c r="GQ1290" s="307"/>
      <c r="GR1290" s="307"/>
      <c r="GS1290" s="307"/>
      <c r="GT1290" s="307"/>
      <c r="GU1290" s="307"/>
      <c r="GV1290" s="307"/>
      <c r="GW1290" s="307"/>
      <c r="GX1290" s="307"/>
      <c r="GY1290" s="307"/>
      <c r="GZ1290" s="307"/>
      <c r="HA1290" s="307"/>
      <c r="HB1290" s="307"/>
      <c r="HC1290" s="307"/>
      <c r="HD1290" s="307"/>
      <c r="HE1290" s="307"/>
      <c r="HF1290" s="307"/>
      <c r="HG1290" s="307"/>
      <c r="HH1290" s="307"/>
      <c r="HI1290" s="307"/>
      <c r="HJ1290" s="307"/>
      <c r="HK1290" s="307"/>
      <c r="HL1290" s="307"/>
      <c r="HM1290" s="307"/>
      <c r="HN1290" s="307"/>
      <c r="HO1290" s="307"/>
      <c r="HP1290" s="307"/>
      <c r="HQ1290" s="307"/>
      <c r="HR1290" s="307"/>
      <c r="HS1290" s="307"/>
      <c r="HT1290" s="307"/>
      <c r="HU1290" s="307"/>
      <c r="HV1290" s="307"/>
      <c r="HW1290" s="307"/>
      <c r="HX1290" s="307"/>
      <c r="HY1290" s="307"/>
      <c r="HZ1290" s="307"/>
      <c r="IA1290" s="307"/>
      <c r="IB1290" s="307"/>
      <c r="IC1290" s="307"/>
      <c r="ID1290" s="307"/>
      <c r="IE1290" s="307"/>
      <c r="IF1290" s="307"/>
      <c r="IG1290" s="307"/>
      <c r="IH1290" s="307"/>
      <c r="II1290" s="307"/>
      <c r="IJ1290" s="307"/>
      <c r="IK1290" s="307"/>
      <c r="IL1290" s="307"/>
      <c r="IM1290" s="307"/>
      <c r="IN1290" s="307"/>
      <c r="IO1290" s="307"/>
      <c r="IP1290" s="307"/>
      <c r="IQ1290" s="307"/>
      <c r="IR1290" s="307"/>
      <c r="IS1290" s="307"/>
      <c r="IT1290" s="307"/>
      <c r="IU1290" s="307"/>
      <c r="IV1290" s="307"/>
      <c r="IW1290" s="307"/>
      <c r="IX1290" s="307"/>
      <c r="IY1290" s="307"/>
      <c r="IZ1290" s="307"/>
      <c r="JA1290" s="307"/>
      <c r="JB1290" s="307"/>
      <c r="JC1290" s="307"/>
      <c r="JD1290" s="307"/>
      <c r="JE1290" s="307"/>
      <c r="JF1290" s="307"/>
      <c r="JG1290" s="307"/>
      <c r="JH1290" s="307"/>
      <c r="JI1290" s="307"/>
      <c r="JJ1290" s="307"/>
      <c r="JK1290" s="307"/>
      <c r="JL1290" s="307"/>
      <c r="JM1290" s="307"/>
      <c r="JN1290" s="307"/>
      <c r="JO1290" s="307"/>
      <c r="JP1290" s="307"/>
      <c r="JQ1290" s="307"/>
      <c r="JR1290" s="307"/>
      <c r="JS1290" s="307"/>
      <c r="JT1290" s="307"/>
      <c r="JU1290" s="307"/>
      <c r="JV1290" s="307"/>
      <c r="JW1290" s="307"/>
      <c r="JX1290" s="307"/>
      <c r="JY1290" s="307"/>
      <c r="JZ1290" s="307"/>
      <c r="KA1290" s="307"/>
      <c r="KB1290" s="307"/>
      <c r="KC1290" s="307"/>
      <c r="KD1290" s="307"/>
      <c r="KE1290" s="307"/>
      <c r="KF1290" s="307"/>
      <c r="KG1290" s="307"/>
      <c r="KH1290" s="307"/>
      <c r="KI1290" s="307"/>
      <c r="KJ1290" s="307"/>
      <c r="KK1290" s="307"/>
      <c r="KL1290" s="307"/>
      <c r="KM1290" s="307"/>
      <c r="KN1290" s="307"/>
      <c r="KO1290" s="307"/>
      <c r="KP1290" s="307"/>
      <c r="KQ1290" s="307"/>
      <c r="KR1290" s="307"/>
      <c r="KS1290" s="307"/>
      <c r="KT1290" s="307"/>
    </row>
    <row r="1291" spans="14:306" s="56" customFormat="1" ht="15" customHeight="1">
      <c r="N1291" s="410"/>
      <c r="O1291" s="410"/>
      <c r="P1291" s="311"/>
      <c r="Q1291" s="311"/>
      <c r="R1291" s="311"/>
      <c r="AJ1291" s="451">
        <v>184</v>
      </c>
      <c r="AK1291" s="449">
        <v>157</v>
      </c>
      <c r="AL1291" s="450" t="s">
        <v>1100</v>
      </c>
      <c r="AM1291" s="450" t="s">
        <v>1328</v>
      </c>
      <c r="AN1291" s="450" t="s">
        <v>1329</v>
      </c>
      <c r="CB1291" s="307"/>
      <c r="CC1291" s="307"/>
      <c r="CD1291" s="307"/>
      <c r="CE1291" s="307"/>
      <c r="CF1291" s="307"/>
      <c r="CG1291" s="307"/>
      <c r="CH1291" s="307"/>
      <c r="CI1291" s="307"/>
      <c r="CJ1291" s="307"/>
      <c r="CK1291" s="307"/>
      <c r="CL1291" s="307"/>
      <c r="CM1291" s="307"/>
      <c r="CN1291" s="307"/>
      <c r="CO1291" s="307"/>
      <c r="CP1291" s="307"/>
      <c r="CQ1291" s="307"/>
      <c r="CR1291" s="307"/>
      <c r="CS1291" s="307"/>
      <c r="CT1291" s="307"/>
      <c r="CU1291" s="307"/>
      <c r="CV1291" s="307"/>
      <c r="CW1291" s="307"/>
      <c r="CX1291" s="307"/>
      <c r="CY1291" s="307"/>
      <c r="CZ1291" s="307"/>
      <c r="DA1291" s="307"/>
      <c r="DB1291" s="307"/>
      <c r="DC1291" s="307"/>
      <c r="DD1291" s="307"/>
      <c r="DE1291" s="307"/>
      <c r="DF1291" s="307"/>
      <c r="DG1291" s="307"/>
      <c r="DH1291" s="307"/>
      <c r="DI1291" s="390"/>
      <c r="DJ1291" s="390"/>
      <c r="DK1291" s="307"/>
      <c r="DL1291" s="307"/>
      <c r="DM1291" s="307"/>
      <c r="DN1291" s="307"/>
      <c r="DO1291" s="307"/>
      <c r="DP1291" s="307"/>
      <c r="DQ1291" s="307"/>
      <c r="DR1291" s="307"/>
      <c r="DS1291" s="307"/>
      <c r="DT1291" s="307"/>
      <c r="DU1291" s="307"/>
      <c r="DV1291" s="307"/>
      <c r="DW1291" s="307"/>
      <c r="DX1291" s="307"/>
      <c r="DY1291" s="307"/>
      <c r="DZ1291" s="307"/>
      <c r="EA1291" s="307"/>
      <c r="EB1291" s="307"/>
      <c r="EC1291" s="307"/>
      <c r="ED1291" s="307"/>
      <c r="EE1291" s="307"/>
      <c r="EF1291" s="307"/>
      <c r="EG1291" s="307"/>
      <c r="EH1291" s="307"/>
      <c r="EI1291" s="307"/>
      <c r="EJ1291" s="307"/>
      <c r="EK1291" s="307"/>
      <c r="EL1291" s="307"/>
      <c r="EM1291" s="307"/>
      <c r="EN1291" s="307"/>
      <c r="EO1291" s="307"/>
      <c r="EP1291" s="307"/>
      <c r="EQ1291" s="307"/>
      <c r="ER1291" s="307"/>
      <c r="ES1291" s="307"/>
      <c r="ET1291" s="307"/>
      <c r="EU1291" s="390"/>
      <c r="EV1291" s="390"/>
      <c r="EW1291" s="307"/>
      <c r="EX1291" s="307"/>
      <c r="EY1291" s="307"/>
      <c r="EZ1291" s="307"/>
      <c r="FA1291" s="307"/>
      <c r="FB1291" s="307"/>
      <c r="FC1291" s="307"/>
      <c r="FD1291" s="307"/>
      <c r="FE1291" s="307"/>
      <c r="FF1291" s="307"/>
      <c r="FG1291" s="307"/>
      <c r="FH1291" s="307"/>
      <c r="FI1291" s="307"/>
      <c r="FJ1291" s="307"/>
      <c r="FK1291" s="307"/>
      <c r="FL1291" s="307"/>
      <c r="FM1291" s="307"/>
      <c r="FN1291" s="307"/>
      <c r="FO1291" s="307"/>
      <c r="FP1291" s="307"/>
      <c r="FQ1291" s="307"/>
      <c r="FR1291" s="307"/>
      <c r="FS1291" s="307"/>
      <c r="FT1291" s="307"/>
      <c r="FU1291" s="307"/>
      <c r="FV1291" s="307"/>
      <c r="FW1291" s="307"/>
      <c r="FX1291" s="307"/>
      <c r="FY1291" s="307"/>
      <c r="FZ1291" s="307"/>
      <c r="GA1291" s="307"/>
      <c r="GB1291" s="307"/>
      <c r="GC1291" s="307"/>
      <c r="GD1291" s="307"/>
      <c r="GE1291" s="307"/>
      <c r="GF1291" s="307"/>
      <c r="GG1291" s="307"/>
      <c r="GH1291" s="307"/>
      <c r="GI1291" s="307"/>
      <c r="GJ1291" s="307"/>
      <c r="GK1291" s="307"/>
      <c r="GL1291" s="307"/>
      <c r="GM1291" s="307"/>
      <c r="GN1291" s="307"/>
      <c r="GO1291" s="307"/>
      <c r="GP1291" s="307"/>
      <c r="GQ1291" s="307"/>
      <c r="GR1291" s="307"/>
      <c r="GS1291" s="307"/>
      <c r="GT1291" s="307"/>
      <c r="GU1291" s="307"/>
      <c r="GV1291" s="307"/>
      <c r="GW1291" s="307"/>
      <c r="GX1291" s="307"/>
      <c r="GY1291" s="307"/>
      <c r="GZ1291" s="307"/>
      <c r="HA1291" s="307"/>
      <c r="HB1291" s="307"/>
      <c r="HC1291" s="307"/>
      <c r="HD1291" s="307"/>
      <c r="HE1291" s="307"/>
      <c r="HF1291" s="307"/>
      <c r="HG1291" s="307"/>
      <c r="HH1291" s="307"/>
      <c r="HI1291" s="307"/>
      <c r="HJ1291" s="307"/>
      <c r="HK1291" s="307"/>
      <c r="HL1291" s="307"/>
      <c r="HM1291" s="307"/>
      <c r="HN1291" s="307"/>
      <c r="HO1291" s="307"/>
      <c r="HP1291" s="307"/>
      <c r="HQ1291" s="307"/>
      <c r="HR1291" s="307"/>
      <c r="HS1291" s="307"/>
      <c r="HT1291" s="307"/>
      <c r="HU1291" s="307"/>
      <c r="HV1291" s="307"/>
      <c r="HW1291" s="307"/>
      <c r="HX1291" s="307"/>
      <c r="HY1291" s="307"/>
      <c r="HZ1291" s="307"/>
      <c r="IA1291" s="307"/>
      <c r="IB1291" s="307"/>
      <c r="IC1291" s="307"/>
      <c r="ID1291" s="307"/>
      <c r="IE1291" s="307"/>
      <c r="IF1291" s="307"/>
      <c r="IG1291" s="307"/>
      <c r="IH1291" s="307"/>
      <c r="II1291" s="307"/>
      <c r="IJ1291" s="307"/>
      <c r="IK1291" s="307"/>
      <c r="IL1291" s="307"/>
      <c r="IM1291" s="307"/>
      <c r="IN1291" s="307"/>
      <c r="IO1291" s="307"/>
      <c r="IP1291" s="307"/>
      <c r="IQ1291" s="307"/>
      <c r="IR1291" s="307"/>
      <c r="IS1291" s="307"/>
      <c r="IT1291" s="307"/>
      <c r="IU1291" s="307"/>
      <c r="IV1291" s="307"/>
      <c r="IW1291" s="307"/>
      <c r="IX1291" s="307"/>
      <c r="IY1291" s="307"/>
      <c r="IZ1291" s="307"/>
      <c r="JA1291" s="307"/>
      <c r="JB1291" s="307"/>
      <c r="JC1291" s="307"/>
      <c r="JD1291" s="307"/>
      <c r="JE1291" s="307"/>
      <c r="JF1291" s="307"/>
      <c r="JG1291" s="307"/>
      <c r="JH1291" s="307"/>
      <c r="JI1291" s="307"/>
      <c r="JJ1291" s="307"/>
      <c r="JK1291" s="307"/>
      <c r="JL1291" s="307"/>
      <c r="JM1291" s="307"/>
      <c r="JN1291" s="307"/>
      <c r="JO1291" s="307"/>
      <c r="JP1291" s="307"/>
      <c r="JQ1291" s="307"/>
      <c r="JR1291" s="307"/>
      <c r="JS1291" s="307"/>
      <c r="JT1291" s="307"/>
      <c r="JU1291" s="307"/>
      <c r="JV1291" s="307"/>
      <c r="JW1291" s="307"/>
      <c r="JX1291" s="307"/>
      <c r="JY1291" s="307"/>
      <c r="JZ1291" s="307"/>
      <c r="KA1291" s="307"/>
      <c r="KB1291" s="307"/>
      <c r="KC1291" s="307"/>
      <c r="KD1291" s="307"/>
      <c r="KE1291" s="307"/>
      <c r="KF1291" s="307"/>
      <c r="KG1291" s="307"/>
      <c r="KH1291" s="307"/>
      <c r="KI1291" s="307"/>
      <c r="KJ1291" s="307"/>
      <c r="KK1291" s="307"/>
      <c r="KL1291" s="307"/>
      <c r="KM1291" s="307"/>
      <c r="KN1291" s="307"/>
      <c r="KO1291" s="307"/>
      <c r="KP1291" s="307"/>
      <c r="KQ1291" s="307"/>
      <c r="KR1291" s="307"/>
      <c r="KS1291" s="307"/>
      <c r="KT1291" s="307"/>
    </row>
    <row r="1292" spans="14:306" s="56" customFormat="1" ht="15" customHeight="1">
      <c r="N1292" s="410"/>
      <c r="O1292" s="410"/>
      <c r="P1292" s="311"/>
      <c r="Q1292" s="311"/>
      <c r="R1292" s="311"/>
      <c r="AJ1292" s="451">
        <v>185</v>
      </c>
      <c r="AK1292" s="449">
        <v>158</v>
      </c>
      <c r="AL1292" s="450" t="s">
        <v>1100</v>
      </c>
      <c r="AM1292" s="450" t="s">
        <v>1330</v>
      </c>
      <c r="AN1292" s="450" t="s">
        <v>1331</v>
      </c>
      <c r="CB1292" s="307"/>
      <c r="CC1292" s="307"/>
      <c r="CD1292" s="307"/>
      <c r="CE1292" s="307"/>
      <c r="CF1292" s="307"/>
      <c r="CG1292" s="307"/>
      <c r="CH1292" s="307"/>
      <c r="CI1292" s="307"/>
      <c r="CJ1292" s="307"/>
      <c r="CK1292" s="307"/>
      <c r="CL1292" s="307"/>
      <c r="CM1292" s="307"/>
      <c r="CN1292" s="307"/>
      <c r="CO1292" s="307"/>
      <c r="CP1292" s="307"/>
      <c r="CQ1292" s="307"/>
      <c r="CR1292" s="307"/>
      <c r="CS1292" s="307"/>
      <c r="CT1292" s="307"/>
      <c r="CU1292" s="307"/>
      <c r="CV1292" s="307"/>
      <c r="CW1292" s="307"/>
      <c r="CX1292" s="307"/>
      <c r="CY1292" s="307"/>
      <c r="CZ1292" s="307"/>
      <c r="DA1292" s="307"/>
      <c r="DB1292" s="307"/>
      <c r="DC1292" s="307"/>
      <c r="DD1292" s="307"/>
      <c r="DE1292" s="307"/>
      <c r="DF1292" s="307"/>
      <c r="DG1292" s="307"/>
      <c r="DH1292" s="307"/>
      <c r="DI1292" s="390"/>
      <c r="DJ1292" s="390"/>
      <c r="DK1292" s="307"/>
      <c r="DL1292" s="307"/>
      <c r="DM1292" s="307"/>
      <c r="DN1292" s="307"/>
      <c r="DO1292" s="307"/>
      <c r="DP1292" s="307"/>
      <c r="DQ1292" s="307"/>
      <c r="DR1292" s="307"/>
      <c r="DS1292" s="307"/>
      <c r="DT1292" s="307"/>
      <c r="DU1292" s="307"/>
      <c r="DV1292" s="307"/>
      <c r="DW1292" s="307"/>
      <c r="DX1292" s="307"/>
      <c r="DY1292" s="307"/>
      <c r="DZ1292" s="307"/>
      <c r="EA1292" s="307"/>
      <c r="EB1292" s="307"/>
      <c r="EC1292" s="307"/>
      <c r="ED1292" s="307"/>
      <c r="EE1292" s="307"/>
      <c r="EF1292" s="307"/>
      <c r="EG1292" s="307"/>
      <c r="EH1292" s="307"/>
      <c r="EI1292" s="307"/>
      <c r="EJ1292" s="307"/>
      <c r="EK1292" s="307"/>
      <c r="EL1292" s="307"/>
      <c r="EM1292" s="307"/>
      <c r="EN1292" s="307"/>
      <c r="EO1292" s="307"/>
      <c r="EP1292" s="307"/>
      <c r="EQ1292" s="307"/>
      <c r="ER1292" s="307"/>
      <c r="ES1292" s="307"/>
      <c r="ET1292" s="307"/>
      <c r="EU1292" s="390"/>
      <c r="EV1292" s="390"/>
      <c r="EW1292" s="307"/>
      <c r="EX1292" s="307"/>
      <c r="EY1292" s="307"/>
      <c r="EZ1292" s="307"/>
      <c r="FA1292" s="307"/>
      <c r="FB1292" s="307"/>
      <c r="FC1292" s="307"/>
      <c r="FD1292" s="307"/>
      <c r="FE1292" s="307"/>
      <c r="FF1292" s="307"/>
      <c r="FG1292" s="307"/>
      <c r="FH1292" s="307"/>
      <c r="FI1292" s="307"/>
      <c r="FJ1292" s="307"/>
      <c r="FK1292" s="307"/>
      <c r="FL1292" s="307"/>
      <c r="FM1292" s="307"/>
      <c r="FN1292" s="307"/>
      <c r="FO1292" s="307"/>
      <c r="FP1292" s="307"/>
      <c r="FQ1292" s="307"/>
      <c r="FR1292" s="307"/>
      <c r="FS1292" s="307"/>
      <c r="FT1292" s="307"/>
      <c r="FU1292" s="307"/>
      <c r="FV1292" s="307"/>
      <c r="FW1292" s="307"/>
      <c r="FX1292" s="307"/>
      <c r="FY1292" s="307"/>
      <c r="FZ1292" s="307"/>
      <c r="GA1292" s="307"/>
      <c r="GB1292" s="307"/>
      <c r="GC1292" s="307"/>
      <c r="GD1292" s="307"/>
      <c r="GE1292" s="307"/>
      <c r="GF1292" s="307"/>
      <c r="GG1292" s="307"/>
      <c r="GH1292" s="307"/>
      <c r="GI1292" s="307"/>
      <c r="GJ1292" s="307"/>
      <c r="GK1292" s="307"/>
      <c r="GL1292" s="307"/>
      <c r="GM1292" s="307"/>
      <c r="GN1292" s="307"/>
      <c r="GO1292" s="307"/>
      <c r="GP1292" s="307"/>
      <c r="GQ1292" s="307"/>
      <c r="GR1292" s="307"/>
      <c r="GS1292" s="307"/>
      <c r="GT1292" s="307"/>
      <c r="GU1292" s="307"/>
      <c r="GV1292" s="307"/>
      <c r="GW1292" s="307"/>
      <c r="GX1292" s="307"/>
      <c r="GY1292" s="307"/>
      <c r="GZ1292" s="307"/>
      <c r="HA1292" s="307"/>
      <c r="HB1292" s="307"/>
      <c r="HC1292" s="307"/>
      <c r="HD1292" s="307"/>
      <c r="HE1292" s="307"/>
      <c r="HF1292" s="307"/>
      <c r="HG1292" s="307"/>
      <c r="HH1292" s="307"/>
      <c r="HI1292" s="307"/>
      <c r="HJ1292" s="307"/>
      <c r="HK1292" s="307"/>
      <c r="HL1292" s="307"/>
      <c r="HM1292" s="307"/>
      <c r="HN1292" s="307"/>
      <c r="HO1292" s="307"/>
      <c r="HP1292" s="307"/>
      <c r="HQ1292" s="307"/>
      <c r="HR1292" s="307"/>
      <c r="HS1292" s="307"/>
      <c r="HT1292" s="307"/>
      <c r="HU1292" s="307"/>
      <c r="HV1292" s="307"/>
      <c r="HW1292" s="307"/>
      <c r="HX1292" s="307"/>
      <c r="HY1292" s="307"/>
      <c r="HZ1292" s="307"/>
      <c r="IA1292" s="307"/>
      <c r="IB1292" s="307"/>
      <c r="IC1292" s="307"/>
      <c r="ID1292" s="307"/>
      <c r="IE1292" s="307"/>
      <c r="IF1292" s="307"/>
      <c r="IG1292" s="307"/>
      <c r="IH1292" s="307"/>
      <c r="II1292" s="307"/>
      <c r="IJ1292" s="307"/>
      <c r="IK1292" s="307"/>
      <c r="IL1292" s="307"/>
      <c r="IM1292" s="307"/>
      <c r="IN1292" s="307"/>
      <c r="IO1292" s="307"/>
      <c r="IP1292" s="307"/>
      <c r="IQ1292" s="307"/>
      <c r="IR1292" s="307"/>
      <c r="IS1292" s="307"/>
      <c r="IT1292" s="307"/>
      <c r="IU1292" s="307"/>
      <c r="IV1292" s="307"/>
      <c r="IW1292" s="307"/>
      <c r="IX1292" s="307"/>
      <c r="IY1292" s="307"/>
      <c r="IZ1292" s="307"/>
      <c r="JA1292" s="307"/>
      <c r="JB1292" s="307"/>
      <c r="JC1292" s="307"/>
      <c r="JD1292" s="307"/>
      <c r="JE1292" s="307"/>
      <c r="JF1292" s="307"/>
      <c r="JG1292" s="307"/>
      <c r="JH1292" s="307"/>
      <c r="JI1292" s="307"/>
      <c r="JJ1292" s="307"/>
      <c r="JK1292" s="307"/>
      <c r="JL1292" s="307"/>
      <c r="JM1292" s="307"/>
      <c r="JN1292" s="307"/>
      <c r="JO1292" s="307"/>
      <c r="JP1292" s="307"/>
      <c r="JQ1292" s="307"/>
      <c r="JR1292" s="307"/>
      <c r="JS1292" s="307"/>
      <c r="JT1292" s="307"/>
      <c r="JU1292" s="307"/>
      <c r="JV1292" s="307"/>
      <c r="JW1292" s="307"/>
      <c r="JX1292" s="307"/>
      <c r="JY1292" s="307"/>
      <c r="JZ1292" s="307"/>
      <c r="KA1292" s="307"/>
      <c r="KB1292" s="307"/>
      <c r="KC1292" s="307"/>
      <c r="KD1292" s="307"/>
      <c r="KE1292" s="307"/>
      <c r="KF1292" s="307"/>
      <c r="KG1292" s="307"/>
      <c r="KH1292" s="307"/>
      <c r="KI1292" s="307"/>
      <c r="KJ1292" s="307"/>
      <c r="KK1292" s="307"/>
      <c r="KL1292" s="307"/>
      <c r="KM1292" s="307"/>
      <c r="KN1292" s="307"/>
      <c r="KO1292" s="307"/>
      <c r="KP1292" s="307"/>
      <c r="KQ1292" s="307"/>
      <c r="KR1292" s="307"/>
      <c r="KS1292" s="307"/>
      <c r="KT1292" s="307"/>
    </row>
    <row r="1293" spans="14:306" s="56" customFormat="1" ht="15" customHeight="1">
      <c r="N1293" s="410"/>
      <c r="O1293" s="410"/>
      <c r="P1293" s="311"/>
      <c r="Q1293" s="311"/>
      <c r="R1293" s="311"/>
      <c r="AJ1293" s="451">
        <v>186</v>
      </c>
      <c r="AK1293" s="449">
        <v>158</v>
      </c>
      <c r="AL1293" s="450" t="s">
        <v>1100</v>
      </c>
      <c r="AM1293" s="450" t="s">
        <v>1330</v>
      </c>
      <c r="AN1293" s="450" t="s">
        <v>1331</v>
      </c>
      <c r="CB1293" s="307"/>
      <c r="CC1293" s="307"/>
      <c r="CD1293" s="307"/>
      <c r="CE1293" s="307"/>
      <c r="CF1293" s="307"/>
      <c r="CG1293" s="307"/>
      <c r="CH1293" s="307"/>
      <c r="CI1293" s="307"/>
      <c r="CJ1293" s="307"/>
      <c r="CK1293" s="307"/>
      <c r="CL1293" s="307"/>
      <c r="CM1293" s="307"/>
      <c r="CN1293" s="307"/>
      <c r="CO1293" s="307"/>
      <c r="CP1293" s="307"/>
      <c r="CQ1293" s="307"/>
      <c r="CR1293" s="307"/>
      <c r="CS1293" s="307"/>
      <c r="CT1293" s="307"/>
      <c r="CU1293" s="307"/>
      <c r="CV1293" s="307"/>
      <c r="CW1293" s="307"/>
      <c r="CX1293" s="307"/>
      <c r="CY1293" s="307"/>
      <c r="CZ1293" s="307"/>
      <c r="DA1293" s="307"/>
      <c r="DB1293" s="307"/>
      <c r="DC1293" s="307"/>
      <c r="DD1293" s="307"/>
      <c r="DE1293" s="307"/>
      <c r="DF1293" s="307"/>
      <c r="DG1293" s="307"/>
      <c r="DH1293" s="307"/>
      <c r="DI1293" s="390"/>
      <c r="DJ1293" s="390"/>
      <c r="DK1293" s="307"/>
      <c r="DL1293" s="307"/>
      <c r="DM1293" s="307"/>
      <c r="DN1293" s="307"/>
      <c r="DO1293" s="307"/>
      <c r="DP1293" s="307"/>
      <c r="DQ1293" s="307"/>
      <c r="DR1293" s="307"/>
      <c r="DS1293" s="307"/>
      <c r="DT1293" s="307"/>
      <c r="DU1293" s="307"/>
      <c r="DV1293" s="307"/>
      <c r="DW1293" s="307"/>
      <c r="DX1293" s="307"/>
      <c r="DY1293" s="307"/>
      <c r="DZ1293" s="307"/>
      <c r="EA1293" s="307"/>
      <c r="EB1293" s="307"/>
      <c r="EC1293" s="307"/>
      <c r="ED1293" s="307"/>
      <c r="EE1293" s="307"/>
      <c r="EF1293" s="307"/>
      <c r="EG1293" s="307"/>
      <c r="EH1293" s="307"/>
      <c r="EI1293" s="307"/>
      <c r="EJ1293" s="307"/>
      <c r="EK1293" s="307"/>
      <c r="EL1293" s="307"/>
      <c r="EM1293" s="307"/>
      <c r="EN1293" s="307"/>
      <c r="EO1293" s="307"/>
      <c r="EP1293" s="307"/>
      <c r="EQ1293" s="307"/>
      <c r="ER1293" s="307"/>
      <c r="ES1293" s="307"/>
      <c r="ET1293" s="307"/>
      <c r="EU1293" s="390"/>
      <c r="EV1293" s="390"/>
      <c r="EW1293" s="307"/>
      <c r="EX1293" s="307"/>
      <c r="EY1293" s="307"/>
      <c r="EZ1293" s="307"/>
      <c r="FA1293" s="307"/>
      <c r="FB1293" s="307"/>
      <c r="FC1293" s="307"/>
      <c r="FD1293" s="307"/>
      <c r="FE1293" s="307"/>
      <c r="FF1293" s="307"/>
      <c r="FG1293" s="307"/>
      <c r="FH1293" s="307"/>
      <c r="FI1293" s="307"/>
      <c r="FJ1293" s="307"/>
      <c r="FK1293" s="307"/>
      <c r="FL1293" s="307"/>
      <c r="FM1293" s="307"/>
      <c r="FN1293" s="307"/>
      <c r="FO1293" s="307"/>
      <c r="FP1293" s="307"/>
      <c r="FQ1293" s="307"/>
      <c r="FR1293" s="307"/>
      <c r="FS1293" s="307"/>
      <c r="FT1293" s="307"/>
      <c r="FU1293" s="307"/>
      <c r="FV1293" s="307"/>
      <c r="FW1293" s="307"/>
      <c r="FX1293" s="307"/>
      <c r="FY1293" s="307"/>
      <c r="FZ1293" s="307"/>
      <c r="GA1293" s="307"/>
      <c r="GB1293" s="307"/>
      <c r="GC1293" s="307"/>
      <c r="GD1293" s="307"/>
      <c r="GE1293" s="307"/>
      <c r="GF1293" s="307"/>
      <c r="GG1293" s="307"/>
      <c r="GH1293" s="307"/>
      <c r="GI1293" s="307"/>
      <c r="GJ1293" s="307"/>
      <c r="GK1293" s="307"/>
      <c r="GL1293" s="307"/>
      <c r="GM1293" s="307"/>
      <c r="GN1293" s="307"/>
      <c r="GO1293" s="307"/>
      <c r="GP1293" s="307"/>
      <c r="GQ1293" s="307"/>
      <c r="GR1293" s="307"/>
      <c r="GS1293" s="307"/>
      <c r="GT1293" s="307"/>
      <c r="GU1293" s="307"/>
      <c r="GV1293" s="307"/>
      <c r="GW1293" s="307"/>
      <c r="GX1293" s="307"/>
      <c r="GY1293" s="307"/>
      <c r="GZ1293" s="307"/>
      <c r="HA1293" s="307"/>
      <c r="HB1293" s="307"/>
      <c r="HC1293" s="307"/>
      <c r="HD1293" s="307"/>
      <c r="HE1293" s="307"/>
      <c r="HF1293" s="307"/>
      <c r="HG1293" s="307"/>
      <c r="HH1293" s="307"/>
      <c r="HI1293" s="307"/>
      <c r="HJ1293" s="307"/>
      <c r="HK1293" s="307"/>
      <c r="HL1293" s="307"/>
      <c r="HM1293" s="307"/>
      <c r="HN1293" s="307"/>
      <c r="HO1293" s="307"/>
      <c r="HP1293" s="307"/>
      <c r="HQ1293" s="307"/>
      <c r="HR1293" s="307"/>
      <c r="HS1293" s="307"/>
      <c r="HT1293" s="307"/>
      <c r="HU1293" s="307"/>
      <c r="HV1293" s="307"/>
      <c r="HW1293" s="307"/>
      <c r="HX1293" s="307"/>
      <c r="HY1293" s="307"/>
      <c r="HZ1293" s="307"/>
      <c r="IA1293" s="307"/>
      <c r="IB1293" s="307"/>
      <c r="IC1293" s="307"/>
      <c r="ID1293" s="307"/>
      <c r="IE1293" s="307"/>
      <c r="IF1293" s="307"/>
      <c r="IG1293" s="307"/>
      <c r="IH1293" s="307"/>
      <c r="II1293" s="307"/>
      <c r="IJ1293" s="307"/>
      <c r="IK1293" s="307"/>
      <c r="IL1293" s="307"/>
      <c r="IM1293" s="307"/>
      <c r="IN1293" s="307"/>
      <c r="IO1293" s="307"/>
      <c r="IP1293" s="307"/>
      <c r="IQ1293" s="307"/>
      <c r="IR1293" s="307"/>
      <c r="IS1293" s="307"/>
      <c r="IT1293" s="307"/>
      <c r="IU1293" s="307"/>
      <c r="IV1293" s="307"/>
      <c r="IW1293" s="307"/>
      <c r="IX1293" s="307"/>
      <c r="IY1293" s="307"/>
      <c r="IZ1293" s="307"/>
      <c r="JA1293" s="307"/>
      <c r="JB1293" s="307"/>
      <c r="JC1293" s="307"/>
      <c r="JD1293" s="307"/>
      <c r="JE1293" s="307"/>
      <c r="JF1293" s="307"/>
      <c r="JG1293" s="307"/>
      <c r="JH1293" s="307"/>
      <c r="JI1293" s="307"/>
      <c r="JJ1293" s="307"/>
      <c r="JK1293" s="307"/>
      <c r="JL1293" s="307"/>
      <c r="JM1293" s="307"/>
      <c r="JN1293" s="307"/>
      <c r="JO1293" s="307"/>
      <c r="JP1293" s="307"/>
      <c r="JQ1293" s="307"/>
      <c r="JR1293" s="307"/>
      <c r="JS1293" s="307"/>
      <c r="JT1293" s="307"/>
      <c r="JU1293" s="307"/>
      <c r="JV1293" s="307"/>
      <c r="JW1293" s="307"/>
      <c r="JX1293" s="307"/>
      <c r="JY1293" s="307"/>
      <c r="JZ1293" s="307"/>
      <c r="KA1293" s="307"/>
      <c r="KB1293" s="307"/>
      <c r="KC1293" s="307"/>
      <c r="KD1293" s="307"/>
      <c r="KE1293" s="307"/>
      <c r="KF1293" s="307"/>
      <c r="KG1293" s="307"/>
      <c r="KH1293" s="307"/>
      <c r="KI1293" s="307"/>
      <c r="KJ1293" s="307"/>
      <c r="KK1293" s="307"/>
      <c r="KL1293" s="307"/>
      <c r="KM1293" s="307"/>
      <c r="KN1293" s="307"/>
      <c r="KO1293" s="307"/>
      <c r="KP1293" s="307"/>
      <c r="KQ1293" s="307"/>
      <c r="KR1293" s="307"/>
      <c r="KS1293" s="307"/>
      <c r="KT1293" s="307"/>
    </row>
    <row r="1294" spans="14:306" s="56" customFormat="1" ht="15" customHeight="1">
      <c r="N1294" s="410"/>
      <c r="O1294" s="410"/>
      <c r="P1294" s="311"/>
      <c r="Q1294" s="311"/>
      <c r="R1294" s="311"/>
      <c r="AJ1294" s="451">
        <v>187</v>
      </c>
      <c r="AK1294" s="449">
        <v>159</v>
      </c>
      <c r="AL1294" s="450" t="s">
        <v>1100</v>
      </c>
      <c r="AM1294" s="450" t="s">
        <v>1332</v>
      </c>
      <c r="AN1294" s="450" t="s">
        <v>1333</v>
      </c>
      <c r="CB1294" s="307"/>
      <c r="CC1294" s="307"/>
      <c r="CD1294" s="307"/>
      <c r="CE1294" s="307"/>
      <c r="CF1294" s="307"/>
      <c r="CG1294" s="307"/>
      <c r="CH1294" s="307"/>
      <c r="CI1294" s="307"/>
      <c r="CJ1294" s="307"/>
      <c r="CK1294" s="307"/>
      <c r="CL1294" s="307"/>
      <c r="CM1294" s="307"/>
      <c r="CN1294" s="307"/>
      <c r="CO1294" s="307"/>
      <c r="CP1294" s="307"/>
      <c r="CQ1294" s="307"/>
      <c r="CR1294" s="307"/>
      <c r="CS1294" s="307"/>
      <c r="CT1294" s="307"/>
      <c r="CU1294" s="307"/>
      <c r="CV1294" s="307"/>
      <c r="CW1294" s="307"/>
      <c r="CX1294" s="307"/>
      <c r="CY1294" s="307"/>
      <c r="CZ1294" s="307"/>
      <c r="DA1294" s="307"/>
      <c r="DB1294" s="307"/>
      <c r="DC1294" s="307"/>
      <c r="DD1294" s="307"/>
      <c r="DE1294" s="307"/>
      <c r="DF1294" s="307"/>
      <c r="DG1294" s="307"/>
      <c r="DH1294" s="307"/>
      <c r="DI1294" s="390"/>
      <c r="DJ1294" s="390"/>
      <c r="DK1294" s="307"/>
      <c r="DL1294" s="307"/>
      <c r="DM1294" s="307"/>
      <c r="DN1294" s="307"/>
      <c r="DO1294" s="307"/>
      <c r="DP1294" s="307"/>
      <c r="DQ1294" s="307"/>
      <c r="DR1294" s="307"/>
      <c r="DS1294" s="307"/>
      <c r="DT1294" s="307"/>
      <c r="DU1294" s="307"/>
      <c r="DV1294" s="307"/>
      <c r="DW1294" s="307"/>
      <c r="DX1294" s="307"/>
      <c r="DY1294" s="307"/>
      <c r="DZ1294" s="307"/>
      <c r="EA1294" s="307"/>
      <c r="EB1294" s="307"/>
      <c r="EC1294" s="307"/>
      <c r="ED1294" s="307"/>
      <c r="EE1294" s="307"/>
      <c r="EF1294" s="307"/>
      <c r="EG1294" s="307"/>
      <c r="EH1294" s="307"/>
      <c r="EI1294" s="307"/>
      <c r="EJ1294" s="307"/>
      <c r="EK1294" s="307"/>
      <c r="EL1294" s="307"/>
      <c r="EM1294" s="307"/>
      <c r="EN1294" s="307"/>
      <c r="EO1294" s="307"/>
      <c r="EP1294" s="307"/>
      <c r="EQ1294" s="307"/>
      <c r="ER1294" s="307"/>
      <c r="ES1294" s="307"/>
      <c r="ET1294" s="307"/>
      <c r="EU1294" s="390"/>
      <c r="EV1294" s="390"/>
      <c r="EW1294" s="307"/>
      <c r="EX1294" s="307"/>
      <c r="EY1294" s="307"/>
      <c r="EZ1294" s="307"/>
      <c r="FA1294" s="307"/>
      <c r="FB1294" s="307"/>
      <c r="FC1294" s="307"/>
      <c r="FD1294" s="307"/>
      <c r="FE1294" s="307"/>
      <c r="FF1294" s="307"/>
      <c r="FG1294" s="307"/>
      <c r="FH1294" s="307"/>
      <c r="FI1294" s="307"/>
      <c r="FJ1294" s="307"/>
      <c r="FK1294" s="307"/>
      <c r="FL1294" s="307"/>
      <c r="FM1294" s="307"/>
      <c r="FN1294" s="307"/>
      <c r="FO1294" s="307"/>
      <c r="FP1294" s="307"/>
      <c r="FQ1294" s="307"/>
      <c r="FR1294" s="307"/>
      <c r="FS1294" s="307"/>
      <c r="FT1294" s="307"/>
      <c r="FU1294" s="307"/>
      <c r="FV1294" s="307"/>
      <c r="FW1294" s="307"/>
      <c r="FX1294" s="307"/>
      <c r="FY1294" s="307"/>
      <c r="FZ1294" s="307"/>
      <c r="GA1294" s="307"/>
      <c r="GB1294" s="307"/>
      <c r="GC1294" s="307"/>
      <c r="GD1294" s="307"/>
      <c r="GE1294" s="307"/>
      <c r="GF1294" s="307"/>
      <c r="GG1294" s="307"/>
      <c r="GH1294" s="307"/>
      <c r="GI1294" s="307"/>
      <c r="GJ1294" s="307"/>
      <c r="GK1294" s="307"/>
      <c r="GL1294" s="307"/>
      <c r="GM1294" s="307"/>
      <c r="GN1294" s="307"/>
      <c r="GO1294" s="307"/>
      <c r="GP1294" s="307"/>
      <c r="GQ1294" s="307"/>
      <c r="GR1294" s="307"/>
      <c r="GS1294" s="307"/>
      <c r="GT1294" s="307"/>
      <c r="GU1294" s="307"/>
      <c r="GV1294" s="307"/>
      <c r="GW1294" s="307"/>
      <c r="GX1294" s="307"/>
      <c r="GY1294" s="307"/>
      <c r="GZ1294" s="307"/>
      <c r="HA1294" s="307"/>
      <c r="HB1294" s="307"/>
      <c r="HC1294" s="307"/>
      <c r="HD1294" s="307"/>
      <c r="HE1294" s="307"/>
      <c r="HF1294" s="307"/>
      <c r="HG1294" s="307"/>
      <c r="HH1294" s="307"/>
      <c r="HI1294" s="307"/>
      <c r="HJ1294" s="307"/>
      <c r="HK1294" s="307"/>
      <c r="HL1294" s="307"/>
      <c r="HM1294" s="307"/>
      <c r="HN1294" s="307"/>
      <c r="HO1294" s="307"/>
      <c r="HP1294" s="307"/>
      <c r="HQ1294" s="307"/>
      <c r="HR1294" s="307"/>
      <c r="HS1294" s="307"/>
      <c r="HT1294" s="307"/>
      <c r="HU1294" s="307"/>
      <c r="HV1294" s="307"/>
      <c r="HW1294" s="307"/>
      <c r="HX1294" s="307"/>
      <c r="HY1294" s="307"/>
      <c r="HZ1294" s="307"/>
      <c r="IA1294" s="307"/>
      <c r="IB1294" s="307"/>
      <c r="IC1294" s="307"/>
      <c r="ID1294" s="307"/>
      <c r="IE1294" s="307"/>
      <c r="IF1294" s="307"/>
      <c r="IG1294" s="307"/>
      <c r="IH1294" s="307"/>
      <c r="II1294" s="307"/>
      <c r="IJ1294" s="307"/>
      <c r="IK1294" s="307"/>
      <c r="IL1294" s="307"/>
      <c r="IM1294" s="307"/>
      <c r="IN1294" s="307"/>
      <c r="IO1294" s="307"/>
      <c r="IP1294" s="307"/>
      <c r="IQ1294" s="307"/>
      <c r="IR1294" s="307"/>
      <c r="IS1294" s="307"/>
      <c r="IT1294" s="307"/>
      <c r="IU1294" s="307"/>
      <c r="IV1294" s="307"/>
      <c r="IW1294" s="307"/>
      <c r="IX1294" s="307"/>
      <c r="IY1294" s="307"/>
      <c r="IZ1294" s="307"/>
      <c r="JA1294" s="307"/>
      <c r="JB1294" s="307"/>
      <c r="JC1294" s="307"/>
      <c r="JD1294" s="307"/>
      <c r="JE1294" s="307"/>
      <c r="JF1294" s="307"/>
      <c r="JG1294" s="307"/>
      <c r="JH1294" s="307"/>
      <c r="JI1294" s="307"/>
      <c r="JJ1294" s="307"/>
      <c r="JK1294" s="307"/>
      <c r="JL1294" s="307"/>
      <c r="JM1294" s="307"/>
      <c r="JN1294" s="307"/>
      <c r="JO1294" s="307"/>
      <c r="JP1294" s="307"/>
      <c r="JQ1294" s="307"/>
      <c r="JR1294" s="307"/>
      <c r="JS1294" s="307"/>
      <c r="JT1294" s="307"/>
      <c r="JU1294" s="307"/>
      <c r="JV1294" s="307"/>
      <c r="JW1294" s="307"/>
      <c r="JX1294" s="307"/>
      <c r="JY1294" s="307"/>
      <c r="JZ1294" s="307"/>
      <c r="KA1294" s="307"/>
      <c r="KB1294" s="307"/>
      <c r="KC1294" s="307"/>
      <c r="KD1294" s="307"/>
      <c r="KE1294" s="307"/>
      <c r="KF1294" s="307"/>
      <c r="KG1294" s="307"/>
      <c r="KH1294" s="307"/>
      <c r="KI1294" s="307"/>
      <c r="KJ1294" s="307"/>
      <c r="KK1294" s="307"/>
      <c r="KL1294" s="307"/>
      <c r="KM1294" s="307"/>
      <c r="KN1294" s="307"/>
      <c r="KO1294" s="307"/>
      <c r="KP1294" s="307"/>
      <c r="KQ1294" s="307"/>
      <c r="KR1294" s="307"/>
      <c r="KS1294" s="307"/>
      <c r="KT1294" s="307"/>
    </row>
    <row r="1295" spans="14:306" s="56" customFormat="1" ht="15" customHeight="1">
      <c r="N1295" s="410"/>
      <c r="O1295" s="410"/>
      <c r="P1295" s="311"/>
      <c r="Q1295" s="311"/>
      <c r="R1295" s="311"/>
      <c r="AJ1295" s="451">
        <v>188</v>
      </c>
      <c r="AK1295" s="449">
        <v>159</v>
      </c>
      <c r="AL1295" s="450" t="s">
        <v>1100</v>
      </c>
      <c r="AM1295" s="450" t="s">
        <v>1332</v>
      </c>
      <c r="AN1295" s="450" t="s">
        <v>1333</v>
      </c>
      <c r="CB1295" s="307"/>
      <c r="CC1295" s="307"/>
      <c r="CD1295" s="307"/>
      <c r="CE1295" s="307"/>
      <c r="CF1295" s="307"/>
      <c r="CG1295" s="307"/>
      <c r="CH1295" s="307"/>
      <c r="CI1295" s="307"/>
      <c r="CJ1295" s="307"/>
      <c r="CK1295" s="307"/>
      <c r="CL1295" s="307"/>
      <c r="CM1295" s="307"/>
      <c r="CN1295" s="307"/>
      <c r="CO1295" s="307"/>
      <c r="CP1295" s="307"/>
      <c r="CQ1295" s="307"/>
      <c r="CR1295" s="307"/>
      <c r="CS1295" s="307"/>
      <c r="CT1295" s="307"/>
      <c r="CU1295" s="307"/>
      <c r="CV1295" s="307"/>
      <c r="CW1295" s="307"/>
      <c r="CX1295" s="307"/>
      <c r="CY1295" s="307"/>
      <c r="CZ1295" s="307"/>
      <c r="DA1295" s="307"/>
      <c r="DB1295" s="307"/>
      <c r="DC1295" s="307"/>
      <c r="DD1295" s="307"/>
      <c r="DE1295" s="307"/>
      <c r="DF1295" s="307"/>
      <c r="DG1295" s="307"/>
      <c r="DH1295" s="307"/>
      <c r="DI1295" s="390"/>
      <c r="DJ1295" s="390"/>
      <c r="DK1295" s="307"/>
      <c r="DL1295" s="307"/>
      <c r="DM1295" s="307"/>
      <c r="DN1295" s="307"/>
      <c r="DO1295" s="307"/>
      <c r="DP1295" s="307"/>
      <c r="DQ1295" s="307"/>
      <c r="DR1295" s="307"/>
      <c r="DS1295" s="307"/>
      <c r="DT1295" s="307"/>
      <c r="DU1295" s="307"/>
      <c r="DV1295" s="307"/>
      <c r="DW1295" s="307"/>
      <c r="DX1295" s="307"/>
      <c r="DY1295" s="307"/>
      <c r="DZ1295" s="307"/>
      <c r="EA1295" s="307"/>
      <c r="EB1295" s="307"/>
      <c r="EC1295" s="307"/>
      <c r="ED1295" s="307"/>
      <c r="EE1295" s="307"/>
      <c r="EF1295" s="307"/>
      <c r="EG1295" s="307"/>
      <c r="EH1295" s="307"/>
      <c r="EI1295" s="307"/>
      <c r="EJ1295" s="307"/>
      <c r="EK1295" s="307"/>
      <c r="EL1295" s="307"/>
      <c r="EM1295" s="307"/>
      <c r="EN1295" s="307"/>
      <c r="EO1295" s="307"/>
      <c r="EP1295" s="307"/>
      <c r="EQ1295" s="307"/>
      <c r="ER1295" s="307"/>
      <c r="ES1295" s="307"/>
      <c r="ET1295" s="307"/>
      <c r="EU1295" s="390"/>
      <c r="EV1295" s="390"/>
      <c r="EW1295" s="307"/>
      <c r="EX1295" s="307"/>
      <c r="EY1295" s="307"/>
      <c r="EZ1295" s="307"/>
      <c r="FA1295" s="307"/>
      <c r="FB1295" s="307"/>
      <c r="FC1295" s="307"/>
      <c r="FD1295" s="307"/>
      <c r="FE1295" s="307"/>
      <c r="FF1295" s="307"/>
      <c r="FG1295" s="307"/>
      <c r="FH1295" s="307"/>
      <c r="FI1295" s="307"/>
      <c r="FJ1295" s="307"/>
      <c r="FK1295" s="307"/>
      <c r="FL1295" s="307"/>
      <c r="FM1295" s="307"/>
      <c r="FN1295" s="307"/>
      <c r="FO1295" s="307"/>
      <c r="FP1295" s="307"/>
      <c r="FQ1295" s="307"/>
      <c r="FR1295" s="307"/>
      <c r="FS1295" s="307"/>
      <c r="FT1295" s="307"/>
      <c r="FU1295" s="307"/>
      <c r="FV1295" s="307"/>
      <c r="FW1295" s="307"/>
      <c r="FX1295" s="307"/>
      <c r="FY1295" s="307"/>
      <c r="FZ1295" s="307"/>
      <c r="GA1295" s="307"/>
      <c r="GB1295" s="307"/>
      <c r="GC1295" s="307"/>
      <c r="GD1295" s="307"/>
      <c r="GE1295" s="307"/>
      <c r="GF1295" s="307"/>
      <c r="GG1295" s="307"/>
      <c r="GH1295" s="307"/>
      <c r="GI1295" s="307"/>
      <c r="GJ1295" s="307"/>
      <c r="GK1295" s="307"/>
      <c r="GL1295" s="307"/>
      <c r="GM1295" s="307"/>
      <c r="GN1295" s="307"/>
      <c r="GO1295" s="307"/>
      <c r="GP1295" s="307"/>
      <c r="GQ1295" s="307"/>
      <c r="GR1295" s="307"/>
      <c r="GS1295" s="307"/>
      <c r="GT1295" s="307"/>
      <c r="GU1295" s="307"/>
      <c r="GV1295" s="307"/>
      <c r="GW1295" s="307"/>
      <c r="GX1295" s="307"/>
      <c r="GY1295" s="307"/>
      <c r="GZ1295" s="307"/>
      <c r="HA1295" s="307"/>
      <c r="HB1295" s="307"/>
      <c r="HC1295" s="307"/>
      <c r="HD1295" s="307"/>
      <c r="HE1295" s="307"/>
      <c r="HF1295" s="307"/>
      <c r="HG1295" s="307"/>
      <c r="HH1295" s="307"/>
      <c r="HI1295" s="307"/>
      <c r="HJ1295" s="307"/>
      <c r="HK1295" s="307"/>
      <c r="HL1295" s="307"/>
      <c r="HM1295" s="307"/>
      <c r="HN1295" s="307"/>
      <c r="HO1295" s="307"/>
      <c r="HP1295" s="307"/>
      <c r="HQ1295" s="307"/>
      <c r="HR1295" s="307"/>
      <c r="HS1295" s="307"/>
      <c r="HT1295" s="307"/>
      <c r="HU1295" s="307"/>
      <c r="HV1295" s="307"/>
      <c r="HW1295" s="307"/>
      <c r="HX1295" s="307"/>
      <c r="HY1295" s="307"/>
      <c r="HZ1295" s="307"/>
      <c r="IA1295" s="307"/>
      <c r="IB1295" s="307"/>
      <c r="IC1295" s="307"/>
      <c r="ID1295" s="307"/>
      <c r="IE1295" s="307"/>
      <c r="IF1295" s="307"/>
      <c r="IG1295" s="307"/>
      <c r="IH1295" s="307"/>
      <c r="II1295" s="307"/>
      <c r="IJ1295" s="307"/>
      <c r="IK1295" s="307"/>
      <c r="IL1295" s="307"/>
      <c r="IM1295" s="307"/>
      <c r="IN1295" s="307"/>
      <c r="IO1295" s="307"/>
      <c r="IP1295" s="307"/>
      <c r="IQ1295" s="307"/>
      <c r="IR1295" s="307"/>
      <c r="IS1295" s="307"/>
      <c r="IT1295" s="307"/>
      <c r="IU1295" s="307"/>
      <c r="IV1295" s="307"/>
      <c r="IW1295" s="307"/>
      <c r="IX1295" s="307"/>
      <c r="IY1295" s="307"/>
      <c r="IZ1295" s="307"/>
      <c r="JA1295" s="307"/>
      <c r="JB1295" s="307"/>
      <c r="JC1295" s="307"/>
      <c r="JD1295" s="307"/>
      <c r="JE1295" s="307"/>
      <c r="JF1295" s="307"/>
      <c r="JG1295" s="307"/>
      <c r="JH1295" s="307"/>
      <c r="JI1295" s="307"/>
      <c r="JJ1295" s="307"/>
      <c r="JK1295" s="307"/>
      <c r="JL1295" s="307"/>
      <c r="JM1295" s="307"/>
      <c r="JN1295" s="307"/>
      <c r="JO1295" s="307"/>
      <c r="JP1295" s="307"/>
      <c r="JQ1295" s="307"/>
      <c r="JR1295" s="307"/>
      <c r="JS1295" s="307"/>
      <c r="JT1295" s="307"/>
      <c r="JU1295" s="307"/>
      <c r="JV1295" s="307"/>
      <c r="JW1295" s="307"/>
      <c r="JX1295" s="307"/>
      <c r="JY1295" s="307"/>
      <c r="JZ1295" s="307"/>
      <c r="KA1295" s="307"/>
      <c r="KB1295" s="307"/>
      <c r="KC1295" s="307"/>
      <c r="KD1295" s="307"/>
      <c r="KE1295" s="307"/>
      <c r="KF1295" s="307"/>
      <c r="KG1295" s="307"/>
      <c r="KH1295" s="307"/>
      <c r="KI1295" s="307"/>
      <c r="KJ1295" s="307"/>
      <c r="KK1295" s="307"/>
      <c r="KL1295" s="307"/>
      <c r="KM1295" s="307"/>
      <c r="KN1295" s="307"/>
      <c r="KO1295" s="307"/>
      <c r="KP1295" s="307"/>
      <c r="KQ1295" s="307"/>
      <c r="KR1295" s="307"/>
      <c r="KS1295" s="307"/>
      <c r="KT1295" s="307"/>
    </row>
    <row r="1296" spans="14:306" s="56" customFormat="1" ht="15" customHeight="1">
      <c r="N1296" s="410"/>
      <c r="O1296" s="410"/>
      <c r="P1296" s="311"/>
      <c r="Q1296" s="311"/>
      <c r="R1296" s="311"/>
      <c r="AJ1296" s="451">
        <v>189</v>
      </c>
      <c r="AK1296" s="449">
        <v>160</v>
      </c>
      <c r="AL1296" s="450" t="s">
        <v>1100</v>
      </c>
      <c r="AM1296" s="450" t="s">
        <v>1334</v>
      </c>
      <c r="AN1296" s="450" t="s">
        <v>1335</v>
      </c>
      <c r="CB1296" s="307"/>
      <c r="CC1296" s="307"/>
      <c r="CD1296" s="307"/>
      <c r="CE1296" s="307"/>
      <c r="CF1296" s="307"/>
      <c r="CG1296" s="307"/>
      <c r="CH1296" s="307"/>
      <c r="CI1296" s="307"/>
      <c r="CJ1296" s="307"/>
      <c r="CK1296" s="307"/>
      <c r="CL1296" s="307"/>
      <c r="CM1296" s="307"/>
      <c r="CN1296" s="307"/>
      <c r="CO1296" s="307"/>
      <c r="CP1296" s="307"/>
      <c r="CQ1296" s="307"/>
      <c r="CR1296" s="307"/>
      <c r="CS1296" s="307"/>
      <c r="CT1296" s="307"/>
      <c r="CU1296" s="307"/>
      <c r="CV1296" s="307"/>
      <c r="CW1296" s="307"/>
      <c r="CX1296" s="307"/>
      <c r="CY1296" s="307"/>
      <c r="CZ1296" s="307"/>
      <c r="DA1296" s="307"/>
      <c r="DB1296" s="307"/>
      <c r="DC1296" s="307"/>
      <c r="DD1296" s="307"/>
      <c r="DE1296" s="307"/>
      <c r="DF1296" s="307"/>
      <c r="DG1296" s="307"/>
      <c r="DH1296" s="307"/>
      <c r="DI1296" s="390"/>
      <c r="DJ1296" s="390"/>
      <c r="DK1296" s="307"/>
      <c r="DL1296" s="307"/>
      <c r="DM1296" s="307"/>
      <c r="DN1296" s="307"/>
      <c r="DO1296" s="307"/>
      <c r="DP1296" s="307"/>
      <c r="DQ1296" s="307"/>
      <c r="DR1296" s="307"/>
      <c r="DS1296" s="307"/>
      <c r="DT1296" s="307"/>
      <c r="DU1296" s="307"/>
      <c r="DV1296" s="307"/>
      <c r="DW1296" s="307"/>
      <c r="DX1296" s="307"/>
      <c r="DY1296" s="307"/>
      <c r="DZ1296" s="307"/>
      <c r="EA1296" s="307"/>
      <c r="EB1296" s="307"/>
      <c r="EC1296" s="307"/>
      <c r="ED1296" s="307"/>
      <c r="EE1296" s="307"/>
      <c r="EF1296" s="307"/>
      <c r="EG1296" s="307"/>
      <c r="EH1296" s="307"/>
      <c r="EI1296" s="307"/>
      <c r="EJ1296" s="307"/>
      <c r="EK1296" s="307"/>
      <c r="EL1296" s="307"/>
      <c r="EM1296" s="307"/>
      <c r="EN1296" s="307"/>
      <c r="EO1296" s="307"/>
      <c r="EP1296" s="307"/>
      <c r="EQ1296" s="307"/>
      <c r="ER1296" s="307"/>
      <c r="ES1296" s="307"/>
      <c r="ET1296" s="307"/>
      <c r="EU1296" s="390"/>
      <c r="EV1296" s="390"/>
      <c r="EW1296" s="307"/>
      <c r="EX1296" s="307"/>
      <c r="EY1296" s="307"/>
      <c r="EZ1296" s="307"/>
      <c r="FA1296" s="307"/>
      <c r="FB1296" s="307"/>
      <c r="FC1296" s="307"/>
      <c r="FD1296" s="307"/>
      <c r="FE1296" s="307"/>
      <c r="FF1296" s="307"/>
      <c r="FG1296" s="307"/>
      <c r="FH1296" s="307"/>
      <c r="FI1296" s="307"/>
      <c r="FJ1296" s="307"/>
      <c r="FK1296" s="307"/>
      <c r="FL1296" s="307"/>
      <c r="FM1296" s="307"/>
      <c r="FN1296" s="307"/>
      <c r="FO1296" s="307"/>
      <c r="FP1296" s="307"/>
      <c r="FQ1296" s="307"/>
      <c r="FR1296" s="307"/>
      <c r="FS1296" s="307"/>
      <c r="FT1296" s="307"/>
      <c r="FU1296" s="307"/>
      <c r="FV1296" s="307"/>
      <c r="FW1296" s="307"/>
      <c r="FX1296" s="307"/>
      <c r="FY1296" s="307"/>
      <c r="FZ1296" s="307"/>
      <c r="GA1296" s="307"/>
      <c r="GB1296" s="307"/>
      <c r="GC1296" s="307"/>
      <c r="GD1296" s="307"/>
      <c r="GE1296" s="307"/>
      <c r="GF1296" s="307"/>
      <c r="GG1296" s="307"/>
      <c r="GH1296" s="307"/>
      <c r="GI1296" s="307"/>
      <c r="GJ1296" s="307"/>
      <c r="GK1296" s="307"/>
      <c r="GL1296" s="307"/>
      <c r="GM1296" s="307"/>
      <c r="GN1296" s="307"/>
      <c r="GO1296" s="307"/>
      <c r="GP1296" s="307"/>
      <c r="GQ1296" s="307"/>
      <c r="GR1296" s="307"/>
      <c r="GS1296" s="307"/>
      <c r="GT1296" s="307"/>
      <c r="GU1296" s="307"/>
      <c r="GV1296" s="307"/>
      <c r="GW1296" s="307"/>
      <c r="GX1296" s="307"/>
      <c r="GY1296" s="307"/>
      <c r="GZ1296" s="307"/>
      <c r="HA1296" s="307"/>
      <c r="HB1296" s="307"/>
      <c r="HC1296" s="307"/>
      <c r="HD1296" s="307"/>
      <c r="HE1296" s="307"/>
      <c r="HF1296" s="307"/>
      <c r="HG1296" s="307"/>
      <c r="HH1296" s="307"/>
      <c r="HI1296" s="307"/>
      <c r="HJ1296" s="307"/>
      <c r="HK1296" s="307"/>
      <c r="HL1296" s="307"/>
      <c r="HM1296" s="307"/>
      <c r="HN1296" s="307"/>
      <c r="HO1296" s="307"/>
      <c r="HP1296" s="307"/>
      <c r="HQ1296" s="307"/>
      <c r="HR1296" s="307"/>
      <c r="HS1296" s="307"/>
      <c r="HT1296" s="307"/>
      <c r="HU1296" s="307"/>
      <c r="HV1296" s="307"/>
      <c r="HW1296" s="307"/>
      <c r="HX1296" s="307"/>
      <c r="HY1296" s="307"/>
      <c r="HZ1296" s="307"/>
      <c r="IA1296" s="307"/>
      <c r="IB1296" s="307"/>
      <c r="IC1296" s="307"/>
      <c r="ID1296" s="307"/>
      <c r="IE1296" s="307"/>
      <c r="IF1296" s="307"/>
      <c r="IG1296" s="307"/>
      <c r="IH1296" s="307"/>
      <c r="II1296" s="307"/>
      <c r="IJ1296" s="307"/>
      <c r="IK1296" s="307"/>
      <c r="IL1296" s="307"/>
      <c r="IM1296" s="307"/>
      <c r="IN1296" s="307"/>
      <c r="IO1296" s="307"/>
      <c r="IP1296" s="307"/>
      <c r="IQ1296" s="307"/>
      <c r="IR1296" s="307"/>
      <c r="IS1296" s="307"/>
      <c r="IT1296" s="307"/>
      <c r="IU1296" s="307"/>
      <c r="IV1296" s="307"/>
      <c r="IW1296" s="307"/>
      <c r="IX1296" s="307"/>
      <c r="IY1296" s="307"/>
      <c r="IZ1296" s="307"/>
      <c r="JA1296" s="307"/>
      <c r="JB1296" s="307"/>
      <c r="JC1296" s="307"/>
      <c r="JD1296" s="307"/>
      <c r="JE1296" s="307"/>
      <c r="JF1296" s="307"/>
      <c r="JG1296" s="307"/>
      <c r="JH1296" s="307"/>
      <c r="JI1296" s="307"/>
      <c r="JJ1296" s="307"/>
      <c r="JK1296" s="307"/>
      <c r="JL1296" s="307"/>
      <c r="JM1296" s="307"/>
      <c r="JN1296" s="307"/>
      <c r="JO1296" s="307"/>
      <c r="JP1296" s="307"/>
      <c r="JQ1296" s="307"/>
      <c r="JR1296" s="307"/>
      <c r="JS1296" s="307"/>
      <c r="JT1296" s="307"/>
      <c r="JU1296" s="307"/>
      <c r="JV1296" s="307"/>
      <c r="JW1296" s="307"/>
      <c r="JX1296" s="307"/>
      <c r="JY1296" s="307"/>
      <c r="JZ1296" s="307"/>
      <c r="KA1296" s="307"/>
      <c r="KB1296" s="307"/>
      <c r="KC1296" s="307"/>
      <c r="KD1296" s="307"/>
      <c r="KE1296" s="307"/>
      <c r="KF1296" s="307"/>
      <c r="KG1296" s="307"/>
      <c r="KH1296" s="307"/>
      <c r="KI1296" s="307"/>
      <c r="KJ1296" s="307"/>
      <c r="KK1296" s="307"/>
      <c r="KL1296" s="307"/>
      <c r="KM1296" s="307"/>
      <c r="KN1296" s="307"/>
      <c r="KO1296" s="307"/>
      <c r="KP1296" s="307"/>
      <c r="KQ1296" s="307"/>
      <c r="KR1296" s="307"/>
      <c r="KS1296" s="307"/>
      <c r="KT1296" s="307"/>
    </row>
    <row r="1297" spans="14:306" s="56" customFormat="1" ht="15" customHeight="1">
      <c r="N1297" s="410"/>
      <c r="O1297" s="410"/>
      <c r="P1297" s="311"/>
      <c r="Q1297" s="311"/>
      <c r="R1297" s="311"/>
      <c r="AJ1297" s="451">
        <v>190</v>
      </c>
      <c r="AK1297" s="449">
        <v>160</v>
      </c>
      <c r="AL1297" s="450" t="s">
        <v>1100</v>
      </c>
      <c r="AM1297" s="450" t="s">
        <v>1334</v>
      </c>
      <c r="AN1297" s="450" t="s">
        <v>1335</v>
      </c>
      <c r="CB1297" s="307"/>
      <c r="CC1297" s="307"/>
      <c r="CD1297" s="307"/>
      <c r="CE1297" s="307"/>
      <c r="CF1297" s="307"/>
      <c r="CG1297" s="307"/>
      <c r="CH1297" s="307"/>
      <c r="CI1297" s="307"/>
      <c r="CJ1297" s="307"/>
      <c r="CK1297" s="307"/>
      <c r="CL1297" s="307"/>
      <c r="CM1297" s="307"/>
      <c r="CN1297" s="307"/>
      <c r="CO1297" s="307"/>
      <c r="CP1297" s="307"/>
      <c r="CQ1297" s="307"/>
      <c r="CR1297" s="307"/>
      <c r="CS1297" s="307"/>
      <c r="CT1297" s="307"/>
      <c r="CU1297" s="307"/>
      <c r="CV1297" s="307"/>
      <c r="CW1297" s="307"/>
      <c r="CX1297" s="307"/>
      <c r="CY1297" s="307"/>
      <c r="CZ1297" s="307"/>
      <c r="DA1297" s="307"/>
      <c r="DB1297" s="307"/>
      <c r="DC1297" s="307"/>
      <c r="DD1297" s="307"/>
      <c r="DE1297" s="307"/>
      <c r="DF1297" s="307"/>
      <c r="DG1297" s="307"/>
      <c r="DH1297" s="307"/>
      <c r="DI1297" s="390"/>
      <c r="DJ1297" s="390"/>
      <c r="DK1297" s="307"/>
      <c r="DL1297" s="307"/>
      <c r="DM1297" s="307"/>
      <c r="DN1297" s="307"/>
      <c r="DO1297" s="307"/>
      <c r="DP1297" s="307"/>
      <c r="DQ1297" s="307"/>
      <c r="DR1297" s="307"/>
      <c r="DS1297" s="307"/>
      <c r="DT1297" s="307"/>
      <c r="DU1297" s="307"/>
      <c r="DV1297" s="307"/>
      <c r="DW1297" s="307"/>
      <c r="DX1297" s="307"/>
      <c r="DY1297" s="307"/>
      <c r="DZ1297" s="307"/>
      <c r="EA1297" s="307"/>
      <c r="EB1297" s="307"/>
      <c r="EC1297" s="307"/>
      <c r="ED1297" s="307"/>
      <c r="EE1297" s="307"/>
      <c r="EF1297" s="307"/>
      <c r="EG1297" s="307"/>
      <c r="EH1297" s="307"/>
      <c r="EI1297" s="307"/>
      <c r="EJ1297" s="307"/>
      <c r="EK1297" s="307"/>
      <c r="EL1297" s="307"/>
      <c r="EM1297" s="307"/>
      <c r="EN1297" s="307"/>
      <c r="EO1297" s="307"/>
      <c r="EP1297" s="307"/>
      <c r="EQ1297" s="307"/>
      <c r="ER1297" s="307"/>
      <c r="ES1297" s="307"/>
      <c r="ET1297" s="307"/>
      <c r="EU1297" s="390"/>
      <c r="EV1297" s="390"/>
      <c r="EW1297" s="307"/>
      <c r="EX1297" s="307"/>
      <c r="EY1297" s="307"/>
      <c r="EZ1297" s="307"/>
      <c r="FA1297" s="307"/>
      <c r="FB1297" s="307"/>
      <c r="FC1297" s="307"/>
      <c r="FD1297" s="307"/>
      <c r="FE1297" s="307"/>
      <c r="FF1297" s="307"/>
      <c r="FG1297" s="307"/>
      <c r="FH1297" s="307"/>
      <c r="FI1297" s="307"/>
      <c r="FJ1297" s="307"/>
      <c r="FK1297" s="307"/>
      <c r="FL1297" s="307"/>
      <c r="FM1297" s="307"/>
      <c r="FN1297" s="307"/>
      <c r="FO1297" s="307"/>
      <c r="FP1297" s="307"/>
      <c r="FQ1297" s="307"/>
      <c r="FR1297" s="307"/>
      <c r="FS1297" s="307"/>
      <c r="FT1297" s="307"/>
      <c r="FU1297" s="307"/>
      <c r="FV1297" s="307"/>
      <c r="FW1297" s="307"/>
      <c r="FX1297" s="307"/>
      <c r="FY1297" s="307"/>
      <c r="FZ1297" s="307"/>
      <c r="GA1297" s="307"/>
      <c r="GB1297" s="307"/>
      <c r="GC1297" s="307"/>
      <c r="GD1297" s="307"/>
      <c r="GE1297" s="307"/>
      <c r="GF1297" s="307"/>
      <c r="GG1297" s="307"/>
      <c r="GH1297" s="307"/>
      <c r="GI1297" s="307"/>
      <c r="GJ1297" s="307"/>
      <c r="GK1297" s="307"/>
      <c r="GL1297" s="307"/>
      <c r="GM1297" s="307"/>
      <c r="GN1297" s="307"/>
      <c r="GO1297" s="307"/>
      <c r="GP1297" s="307"/>
      <c r="GQ1297" s="307"/>
      <c r="GR1297" s="307"/>
      <c r="GS1297" s="307"/>
      <c r="GT1297" s="307"/>
      <c r="GU1297" s="307"/>
      <c r="GV1297" s="307"/>
      <c r="GW1297" s="307"/>
      <c r="GX1297" s="307"/>
      <c r="GY1297" s="307"/>
      <c r="GZ1297" s="307"/>
      <c r="HA1297" s="307"/>
      <c r="HB1297" s="307"/>
      <c r="HC1297" s="307"/>
      <c r="HD1297" s="307"/>
      <c r="HE1297" s="307"/>
      <c r="HF1297" s="307"/>
      <c r="HG1297" s="307"/>
      <c r="HH1297" s="307"/>
      <c r="HI1297" s="307"/>
      <c r="HJ1297" s="307"/>
      <c r="HK1297" s="307"/>
      <c r="HL1297" s="307"/>
      <c r="HM1297" s="307"/>
      <c r="HN1297" s="307"/>
      <c r="HO1297" s="307"/>
      <c r="HP1297" s="307"/>
      <c r="HQ1297" s="307"/>
      <c r="HR1297" s="307"/>
      <c r="HS1297" s="307"/>
      <c r="HT1297" s="307"/>
      <c r="HU1297" s="307"/>
      <c r="HV1297" s="307"/>
      <c r="HW1297" s="307"/>
      <c r="HX1297" s="307"/>
      <c r="HY1297" s="307"/>
      <c r="HZ1297" s="307"/>
      <c r="IA1297" s="307"/>
      <c r="IB1297" s="307"/>
      <c r="IC1297" s="307"/>
      <c r="ID1297" s="307"/>
      <c r="IE1297" s="307"/>
      <c r="IF1297" s="307"/>
      <c r="IG1297" s="307"/>
      <c r="IH1297" s="307"/>
      <c r="II1297" s="307"/>
      <c r="IJ1297" s="307"/>
      <c r="IK1297" s="307"/>
      <c r="IL1297" s="307"/>
      <c r="IM1297" s="307"/>
      <c r="IN1297" s="307"/>
      <c r="IO1297" s="307"/>
      <c r="IP1297" s="307"/>
      <c r="IQ1297" s="307"/>
      <c r="IR1297" s="307"/>
      <c r="IS1297" s="307"/>
      <c r="IT1297" s="307"/>
      <c r="IU1297" s="307"/>
      <c r="IV1297" s="307"/>
      <c r="IW1297" s="307"/>
      <c r="IX1297" s="307"/>
      <c r="IY1297" s="307"/>
      <c r="IZ1297" s="307"/>
      <c r="JA1297" s="307"/>
      <c r="JB1297" s="307"/>
      <c r="JC1297" s="307"/>
      <c r="JD1297" s="307"/>
      <c r="JE1297" s="307"/>
      <c r="JF1297" s="307"/>
      <c r="JG1297" s="307"/>
      <c r="JH1297" s="307"/>
      <c r="JI1297" s="307"/>
      <c r="JJ1297" s="307"/>
      <c r="JK1297" s="307"/>
      <c r="JL1297" s="307"/>
      <c r="JM1297" s="307"/>
      <c r="JN1297" s="307"/>
      <c r="JO1297" s="307"/>
      <c r="JP1297" s="307"/>
      <c r="JQ1297" s="307"/>
      <c r="JR1297" s="307"/>
      <c r="JS1297" s="307"/>
      <c r="JT1297" s="307"/>
      <c r="JU1297" s="307"/>
      <c r="JV1297" s="307"/>
      <c r="JW1297" s="307"/>
      <c r="JX1297" s="307"/>
      <c r="JY1297" s="307"/>
      <c r="JZ1297" s="307"/>
      <c r="KA1297" s="307"/>
      <c r="KB1297" s="307"/>
      <c r="KC1297" s="307"/>
      <c r="KD1297" s="307"/>
      <c r="KE1297" s="307"/>
      <c r="KF1297" s="307"/>
      <c r="KG1297" s="307"/>
      <c r="KH1297" s="307"/>
      <c r="KI1297" s="307"/>
      <c r="KJ1297" s="307"/>
      <c r="KK1297" s="307"/>
      <c r="KL1297" s="307"/>
      <c r="KM1297" s="307"/>
      <c r="KN1297" s="307"/>
      <c r="KO1297" s="307"/>
      <c r="KP1297" s="307"/>
      <c r="KQ1297" s="307"/>
      <c r="KR1297" s="307"/>
      <c r="KS1297" s="307"/>
      <c r="KT1297" s="307"/>
    </row>
    <row r="1298" spans="14:306" s="56" customFormat="1" ht="15" customHeight="1">
      <c r="N1298" s="410"/>
      <c r="O1298" s="410"/>
      <c r="P1298" s="311"/>
      <c r="Q1298" s="311"/>
      <c r="R1298" s="311"/>
      <c r="AJ1298" s="354">
        <v>191</v>
      </c>
      <c r="AK1298" s="354" t="s">
        <v>1043</v>
      </c>
      <c r="AL1298" s="354" t="s">
        <v>1043</v>
      </c>
      <c r="AM1298" s="354" t="s">
        <v>1043</v>
      </c>
      <c r="AN1298" s="354" t="s">
        <v>1043</v>
      </c>
      <c r="CB1298" s="307"/>
      <c r="CC1298" s="307"/>
      <c r="CD1298" s="307"/>
      <c r="CE1298" s="307"/>
      <c r="CF1298" s="307"/>
      <c r="CG1298" s="307"/>
      <c r="CH1298" s="307"/>
      <c r="CI1298" s="307"/>
      <c r="CJ1298" s="307"/>
      <c r="CK1298" s="307"/>
      <c r="CL1298" s="307"/>
      <c r="CM1298" s="307"/>
      <c r="CN1298" s="307"/>
      <c r="CO1298" s="307"/>
      <c r="CP1298" s="307"/>
      <c r="CQ1298" s="307"/>
      <c r="CR1298" s="307"/>
      <c r="CS1298" s="307"/>
      <c r="CT1298" s="307"/>
      <c r="CU1298" s="307"/>
      <c r="CV1298" s="307"/>
      <c r="CW1298" s="307"/>
      <c r="CX1298" s="307"/>
      <c r="CY1298" s="307"/>
      <c r="CZ1298" s="307"/>
      <c r="DA1298" s="307"/>
      <c r="DB1298" s="307"/>
      <c r="DC1298" s="307"/>
      <c r="DD1298" s="307"/>
      <c r="DE1298" s="307"/>
      <c r="DF1298" s="307"/>
      <c r="DG1298" s="307"/>
      <c r="DH1298" s="307"/>
      <c r="DI1298" s="390"/>
      <c r="DJ1298" s="390"/>
      <c r="DK1298" s="307"/>
      <c r="DL1298" s="307"/>
      <c r="DM1298" s="307"/>
      <c r="DN1298" s="307"/>
      <c r="DO1298" s="307"/>
      <c r="DP1298" s="307"/>
      <c r="DQ1298" s="307"/>
      <c r="DR1298" s="307"/>
      <c r="DS1298" s="307"/>
      <c r="DT1298" s="307"/>
      <c r="DU1298" s="307"/>
      <c r="DV1298" s="307"/>
      <c r="DW1298" s="307"/>
      <c r="DX1298" s="307"/>
      <c r="DY1298" s="307"/>
      <c r="DZ1298" s="307"/>
      <c r="EA1298" s="307"/>
      <c r="EB1298" s="307"/>
      <c r="EC1298" s="307"/>
      <c r="ED1298" s="307"/>
      <c r="EE1298" s="307"/>
      <c r="EF1298" s="307"/>
      <c r="EG1298" s="307"/>
      <c r="EH1298" s="307"/>
      <c r="EI1298" s="307"/>
      <c r="EJ1298" s="307"/>
      <c r="EK1298" s="307"/>
      <c r="EL1298" s="307"/>
      <c r="EM1298" s="307"/>
      <c r="EN1298" s="307"/>
      <c r="EO1298" s="307"/>
      <c r="EP1298" s="307"/>
      <c r="EQ1298" s="307"/>
      <c r="ER1298" s="307"/>
      <c r="ES1298" s="307"/>
      <c r="ET1298" s="307"/>
      <c r="EU1298" s="390"/>
      <c r="EV1298" s="390"/>
      <c r="EW1298" s="307"/>
      <c r="EX1298" s="307"/>
      <c r="EY1298" s="307"/>
      <c r="EZ1298" s="307"/>
      <c r="FA1298" s="307"/>
      <c r="FB1298" s="307"/>
      <c r="FC1298" s="307"/>
      <c r="FD1298" s="307"/>
      <c r="FE1298" s="307"/>
      <c r="FF1298" s="307"/>
      <c r="FG1298" s="307"/>
      <c r="FH1298" s="307"/>
      <c r="FI1298" s="307"/>
      <c r="FJ1298" s="307"/>
      <c r="FK1298" s="307"/>
      <c r="FL1298" s="307"/>
      <c r="FM1298" s="307"/>
      <c r="FN1298" s="307"/>
      <c r="FO1298" s="307"/>
      <c r="FP1298" s="307"/>
      <c r="FQ1298" s="307"/>
      <c r="FR1298" s="307"/>
      <c r="FS1298" s="307"/>
      <c r="FT1298" s="307"/>
      <c r="FU1298" s="307"/>
      <c r="FV1298" s="307"/>
      <c r="FW1298" s="307"/>
      <c r="FX1298" s="307"/>
      <c r="FY1298" s="307"/>
      <c r="FZ1298" s="307"/>
      <c r="GA1298" s="307"/>
      <c r="GB1298" s="307"/>
      <c r="GC1298" s="307"/>
      <c r="GD1298" s="307"/>
      <c r="GE1298" s="307"/>
      <c r="GF1298" s="307"/>
      <c r="GG1298" s="307"/>
      <c r="GH1298" s="307"/>
      <c r="GI1298" s="307"/>
      <c r="GJ1298" s="307"/>
      <c r="GK1298" s="307"/>
      <c r="GL1298" s="307"/>
      <c r="GM1298" s="307"/>
      <c r="GN1298" s="307"/>
      <c r="GO1298" s="307"/>
      <c r="GP1298" s="307"/>
      <c r="GQ1298" s="307"/>
      <c r="GR1298" s="307"/>
      <c r="GS1298" s="307"/>
      <c r="GT1298" s="307"/>
      <c r="GU1298" s="307"/>
      <c r="GV1298" s="307"/>
      <c r="GW1298" s="307"/>
      <c r="GX1298" s="307"/>
      <c r="GY1298" s="307"/>
      <c r="GZ1298" s="307"/>
      <c r="HA1298" s="307"/>
      <c r="HB1298" s="307"/>
      <c r="HC1298" s="307"/>
      <c r="HD1298" s="307"/>
      <c r="HE1298" s="307"/>
      <c r="HF1298" s="307"/>
      <c r="HG1298" s="307"/>
      <c r="HH1298" s="307"/>
      <c r="HI1298" s="307"/>
      <c r="HJ1298" s="307"/>
      <c r="HK1298" s="307"/>
      <c r="HL1298" s="307"/>
      <c r="HM1298" s="307"/>
      <c r="HN1298" s="307"/>
      <c r="HO1298" s="307"/>
      <c r="HP1298" s="307"/>
      <c r="HQ1298" s="307"/>
      <c r="HR1298" s="307"/>
      <c r="HS1298" s="307"/>
      <c r="HT1298" s="307"/>
      <c r="HU1298" s="307"/>
      <c r="HV1298" s="307"/>
      <c r="HW1298" s="307"/>
      <c r="HX1298" s="307"/>
      <c r="HY1298" s="307"/>
      <c r="HZ1298" s="307"/>
      <c r="IA1298" s="307"/>
      <c r="IB1298" s="307"/>
      <c r="IC1298" s="307"/>
      <c r="ID1298" s="307"/>
      <c r="IE1298" s="307"/>
      <c r="IF1298" s="307"/>
      <c r="IG1298" s="307"/>
      <c r="IH1298" s="307"/>
      <c r="II1298" s="307"/>
      <c r="IJ1298" s="307"/>
      <c r="IK1298" s="307"/>
      <c r="IL1298" s="307"/>
      <c r="IM1298" s="307"/>
      <c r="IN1298" s="307"/>
      <c r="IO1298" s="307"/>
      <c r="IP1298" s="307"/>
      <c r="IQ1298" s="307"/>
      <c r="IR1298" s="307"/>
      <c r="IS1298" s="307"/>
      <c r="IT1298" s="307"/>
      <c r="IU1298" s="307"/>
      <c r="IV1298" s="307"/>
      <c r="IW1298" s="307"/>
      <c r="IX1298" s="307"/>
      <c r="IY1298" s="307"/>
      <c r="IZ1298" s="307"/>
      <c r="JA1298" s="307"/>
      <c r="JB1298" s="307"/>
      <c r="JC1298" s="307"/>
      <c r="JD1298" s="307"/>
      <c r="JE1298" s="307"/>
      <c r="JF1298" s="307"/>
      <c r="JG1298" s="307"/>
      <c r="JH1298" s="307"/>
      <c r="JI1298" s="307"/>
      <c r="JJ1298" s="307"/>
      <c r="JK1298" s="307"/>
      <c r="JL1298" s="307"/>
      <c r="JM1298" s="307"/>
      <c r="JN1298" s="307"/>
      <c r="JO1298" s="307"/>
      <c r="JP1298" s="307"/>
      <c r="JQ1298" s="307"/>
      <c r="JR1298" s="307"/>
      <c r="JS1298" s="307"/>
      <c r="JT1298" s="307"/>
      <c r="JU1298" s="307"/>
      <c r="JV1298" s="307"/>
      <c r="JW1298" s="307"/>
      <c r="JX1298" s="307"/>
      <c r="JY1298" s="307"/>
      <c r="JZ1298" s="307"/>
      <c r="KA1298" s="307"/>
      <c r="KB1298" s="307"/>
      <c r="KC1298" s="307"/>
      <c r="KD1298" s="307"/>
      <c r="KE1298" s="307"/>
      <c r="KF1298" s="307"/>
      <c r="KG1298" s="307"/>
      <c r="KH1298" s="307"/>
      <c r="KI1298" s="307"/>
      <c r="KJ1298" s="307"/>
      <c r="KK1298" s="307"/>
      <c r="KL1298" s="307"/>
      <c r="KM1298" s="307"/>
      <c r="KN1298" s="307"/>
      <c r="KO1298" s="307"/>
      <c r="KP1298" s="307"/>
      <c r="KQ1298" s="307"/>
      <c r="KR1298" s="307"/>
      <c r="KS1298" s="307"/>
      <c r="KT1298" s="307"/>
    </row>
    <row r="1299" spans="14:306" s="56" customFormat="1" ht="15" customHeight="1">
      <c r="N1299" s="410"/>
      <c r="O1299" s="410"/>
      <c r="P1299" s="311"/>
      <c r="Q1299" s="311"/>
      <c r="R1299" s="311"/>
      <c r="CB1299" s="307"/>
      <c r="CC1299" s="307"/>
      <c r="CD1299" s="307"/>
      <c r="CE1299" s="307"/>
      <c r="CF1299" s="307"/>
      <c r="CG1299" s="307"/>
      <c r="CH1299" s="307"/>
      <c r="CI1299" s="307"/>
      <c r="CJ1299" s="307"/>
      <c r="CK1299" s="307"/>
      <c r="CL1299" s="307"/>
      <c r="CM1299" s="307"/>
      <c r="CN1299" s="307"/>
      <c r="CO1299" s="307"/>
      <c r="CP1299" s="307"/>
      <c r="CQ1299" s="307"/>
      <c r="CR1299" s="307"/>
      <c r="CS1299" s="307"/>
      <c r="CT1299" s="307"/>
      <c r="CU1299" s="307"/>
      <c r="CV1299" s="307"/>
      <c r="CW1299" s="307"/>
      <c r="CX1299" s="307"/>
      <c r="CY1299" s="307"/>
      <c r="CZ1299" s="307"/>
      <c r="DA1299" s="307"/>
      <c r="DB1299" s="307"/>
      <c r="DC1299" s="307"/>
      <c r="DD1299" s="307"/>
      <c r="DE1299" s="307"/>
      <c r="DF1299" s="307"/>
      <c r="DG1299" s="307"/>
      <c r="DH1299" s="307"/>
      <c r="DI1299" s="390"/>
      <c r="DJ1299" s="390"/>
      <c r="DK1299" s="307"/>
      <c r="DL1299" s="307"/>
      <c r="DM1299" s="307"/>
      <c r="DN1299" s="307"/>
      <c r="DO1299" s="307"/>
      <c r="DP1299" s="307"/>
      <c r="DQ1299" s="307"/>
      <c r="DR1299" s="307"/>
      <c r="DS1299" s="307"/>
      <c r="DT1299" s="307"/>
      <c r="DU1299" s="307"/>
      <c r="DV1299" s="307"/>
      <c r="DW1299" s="307"/>
      <c r="DX1299" s="307"/>
      <c r="DY1299" s="307"/>
      <c r="DZ1299" s="307"/>
      <c r="EA1299" s="307"/>
      <c r="EB1299" s="307"/>
      <c r="EC1299" s="307"/>
      <c r="ED1299" s="307"/>
      <c r="EE1299" s="307"/>
      <c r="EF1299" s="307"/>
      <c r="EG1299" s="307"/>
      <c r="EH1299" s="307"/>
      <c r="EI1299" s="307"/>
      <c r="EJ1299" s="307"/>
      <c r="EK1299" s="307"/>
      <c r="EL1299" s="307"/>
      <c r="EM1299" s="307"/>
      <c r="EN1299" s="307"/>
      <c r="EO1299" s="307"/>
      <c r="EP1299" s="307"/>
      <c r="EQ1299" s="307"/>
      <c r="ER1299" s="307"/>
      <c r="ES1299" s="307"/>
      <c r="ET1299" s="307"/>
      <c r="EU1299" s="390"/>
      <c r="EV1299" s="390"/>
      <c r="EW1299" s="307"/>
      <c r="EX1299" s="307"/>
      <c r="EY1299" s="307"/>
      <c r="EZ1299" s="307"/>
      <c r="FA1299" s="307"/>
      <c r="FB1299" s="307"/>
      <c r="FC1299" s="307"/>
      <c r="FD1299" s="307"/>
      <c r="FE1299" s="307"/>
      <c r="FF1299" s="307"/>
      <c r="FG1299" s="307"/>
      <c r="FH1299" s="307"/>
      <c r="FI1299" s="307"/>
      <c r="FJ1299" s="307"/>
      <c r="FK1299" s="307"/>
      <c r="FL1299" s="307"/>
      <c r="FM1299" s="307"/>
      <c r="FN1299" s="307"/>
      <c r="FO1299" s="307"/>
      <c r="FP1299" s="307"/>
      <c r="FQ1299" s="307"/>
      <c r="FR1299" s="307"/>
      <c r="FS1299" s="307"/>
      <c r="FT1299" s="307"/>
      <c r="FU1299" s="307"/>
      <c r="FV1299" s="307"/>
      <c r="FW1299" s="307"/>
      <c r="FX1299" s="307"/>
      <c r="FY1299" s="307"/>
      <c r="FZ1299" s="307"/>
      <c r="GA1299" s="307"/>
      <c r="GB1299" s="307"/>
      <c r="GC1299" s="307"/>
      <c r="GD1299" s="307"/>
      <c r="GE1299" s="307"/>
      <c r="GF1299" s="307"/>
      <c r="GG1299" s="307"/>
      <c r="GH1299" s="307"/>
      <c r="GI1299" s="307"/>
      <c r="GJ1299" s="307"/>
      <c r="GK1299" s="307"/>
      <c r="GL1299" s="307"/>
      <c r="GM1299" s="307"/>
      <c r="GN1299" s="307"/>
      <c r="GO1299" s="307"/>
      <c r="GP1299" s="307"/>
      <c r="GQ1299" s="307"/>
      <c r="GR1299" s="307"/>
      <c r="GS1299" s="307"/>
      <c r="GT1299" s="307"/>
      <c r="GU1299" s="307"/>
      <c r="GV1299" s="307"/>
      <c r="GW1299" s="307"/>
      <c r="GX1299" s="307"/>
      <c r="GY1299" s="307"/>
      <c r="GZ1299" s="307"/>
      <c r="HA1299" s="307"/>
      <c r="HB1299" s="307"/>
      <c r="HC1299" s="307"/>
      <c r="HD1299" s="307"/>
      <c r="HE1299" s="307"/>
      <c r="HF1299" s="307"/>
      <c r="HG1299" s="307"/>
      <c r="HH1299" s="307"/>
      <c r="HI1299" s="307"/>
      <c r="HJ1299" s="307"/>
      <c r="HK1299" s="307"/>
      <c r="HL1299" s="307"/>
      <c r="HM1299" s="307"/>
      <c r="HN1299" s="307"/>
      <c r="HO1299" s="307"/>
      <c r="HP1299" s="307"/>
      <c r="HQ1299" s="307"/>
      <c r="HR1299" s="307"/>
      <c r="HS1299" s="307"/>
      <c r="HT1299" s="307"/>
      <c r="HU1299" s="307"/>
      <c r="HV1299" s="307"/>
      <c r="HW1299" s="307"/>
      <c r="HX1299" s="307"/>
      <c r="HY1299" s="307"/>
      <c r="HZ1299" s="307"/>
      <c r="IA1299" s="307"/>
      <c r="IB1299" s="307"/>
      <c r="IC1299" s="307"/>
      <c r="ID1299" s="307"/>
      <c r="IE1299" s="307"/>
      <c r="IF1299" s="307"/>
      <c r="IG1299" s="307"/>
      <c r="IH1299" s="307"/>
      <c r="II1299" s="307"/>
      <c r="IJ1299" s="307"/>
      <c r="IK1299" s="307"/>
      <c r="IL1299" s="307"/>
      <c r="IM1299" s="307"/>
      <c r="IN1299" s="307"/>
      <c r="IO1299" s="307"/>
      <c r="IP1299" s="307"/>
      <c r="IQ1299" s="307"/>
      <c r="IR1299" s="307"/>
      <c r="IS1299" s="307"/>
      <c r="IT1299" s="307"/>
      <c r="IU1299" s="307"/>
      <c r="IV1299" s="307"/>
      <c r="IW1299" s="307"/>
      <c r="IX1299" s="307"/>
      <c r="IY1299" s="307"/>
      <c r="IZ1299" s="307"/>
      <c r="JA1299" s="307"/>
      <c r="JB1299" s="307"/>
      <c r="JC1299" s="307"/>
      <c r="JD1299" s="307"/>
      <c r="JE1299" s="307"/>
      <c r="JF1299" s="307"/>
      <c r="JG1299" s="307"/>
      <c r="JH1299" s="307"/>
      <c r="JI1299" s="307"/>
      <c r="JJ1299" s="307"/>
      <c r="JK1299" s="307"/>
      <c r="JL1299" s="307"/>
      <c r="JM1299" s="307"/>
      <c r="JN1299" s="307"/>
      <c r="JO1299" s="307"/>
      <c r="JP1299" s="307"/>
      <c r="JQ1299" s="307"/>
      <c r="JR1299" s="307"/>
      <c r="JS1299" s="307"/>
      <c r="JT1299" s="307"/>
      <c r="JU1299" s="307"/>
      <c r="JV1299" s="307"/>
      <c r="JW1299" s="307"/>
      <c r="JX1299" s="307"/>
      <c r="JY1299" s="307"/>
      <c r="JZ1299" s="307"/>
      <c r="KA1299" s="307"/>
      <c r="KB1299" s="307"/>
      <c r="KC1299" s="307"/>
      <c r="KD1299" s="307"/>
      <c r="KE1299" s="307"/>
      <c r="KF1299" s="307"/>
      <c r="KG1299" s="307"/>
      <c r="KH1299" s="307"/>
      <c r="KI1299" s="307"/>
      <c r="KJ1299" s="307"/>
      <c r="KK1299" s="307"/>
      <c r="KL1299" s="307"/>
      <c r="KM1299" s="307"/>
      <c r="KN1299" s="307"/>
      <c r="KO1299" s="307"/>
      <c r="KP1299" s="307"/>
      <c r="KQ1299" s="307"/>
      <c r="KR1299" s="307"/>
      <c r="KS1299" s="307"/>
      <c r="KT1299" s="307"/>
    </row>
    <row r="1300" spans="14:306" s="56" customFormat="1" ht="15" customHeight="1">
      <c r="N1300" s="410"/>
      <c r="O1300" s="410"/>
      <c r="P1300" s="311"/>
      <c r="Q1300" s="311"/>
      <c r="R1300" s="311"/>
      <c r="AJ1300" s="303" t="s">
        <v>1336</v>
      </c>
      <c r="AK1300" s="303"/>
      <c r="CB1300" s="307"/>
      <c r="CC1300" s="307"/>
      <c r="CD1300" s="307"/>
      <c r="CE1300" s="307"/>
      <c r="CF1300" s="307"/>
      <c r="CG1300" s="307"/>
      <c r="CH1300" s="307"/>
      <c r="CI1300" s="307"/>
      <c r="CJ1300" s="307"/>
      <c r="CK1300" s="307"/>
      <c r="CL1300" s="307"/>
      <c r="CM1300" s="307"/>
      <c r="CN1300" s="307"/>
      <c r="CO1300" s="307"/>
      <c r="CP1300" s="307"/>
      <c r="CQ1300" s="307"/>
      <c r="CR1300" s="307"/>
      <c r="CS1300" s="307"/>
      <c r="CT1300" s="307"/>
      <c r="CU1300" s="307"/>
      <c r="CV1300" s="307"/>
      <c r="CW1300" s="307"/>
      <c r="CX1300" s="307"/>
      <c r="CY1300" s="307"/>
      <c r="CZ1300" s="307"/>
      <c r="DA1300" s="307"/>
      <c r="DB1300" s="307"/>
      <c r="DC1300" s="307"/>
      <c r="DD1300" s="307"/>
      <c r="DE1300" s="307"/>
      <c r="DF1300" s="307"/>
      <c r="DG1300" s="307"/>
      <c r="DH1300" s="307"/>
      <c r="DI1300" s="390"/>
      <c r="DJ1300" s="390"/>
      <c r="DK1300" s="307"/>
      <c r="DL1300" s="307"/>
      <c r="DM1300" s="307"/>
      <c r="DN1300" s="307"/>
      <c r="DO1300" s="307"/>
      <c r="DP1300" s="307"/>
      <c r="DQ1300" s="307"/>
      <c r="DR1300" s="307"/>
      <c r="DS1300" s="307"/>
      <c r="DT1300" s="307"/>
      <c r="DU1300" s="307"/>
      <c r="DV1300" s="307"/>
      <c r="DW1300" s="307"/>
      <c r="DX1300" s="307"/>
      <c r="DY1300" s="307"/>
      <c r="DZ1300" s="307"/>
      <c r="EA1300" s="307"/>
      <c r="EB1300" s="307"/>
      <c r="EC1300" s="307"/>
      <c r="ED1300" s="307"/>
      <c r="EE1300" s="307"/>
      <c r="EF1300" s="307"/>
      <c r="EG1300" s="307"/>
      <c r="EH1300" s="307"/>
      <c r="EI1300" s="307"/>
      <c r="EJ1300" s="307"/>
      <c r="EK1300" s="307"/>
      <c r="EL1300" s="307"/>
      <c r="EM1300" s="307"/>
      <c r="EN1300" s="307"/>
      <c r="EO1300" s="307"/>
      <c r="EP1300" s="307"/>
      <c r="EQ1300" s="307"/>
      <c r="ER1300" s="307"/>
      <c r="ES1300" s="307"/>
      <c r="ET1300" s="307"/>
      <c r="EU1300" s="390"/>
      <c r="EV1300" s="390"/>
      <c r="EW1300" s="307"/>
      <c r="EX1300" s="307"/>
      <c r="EY1300" s="307"/>
      <c r="EZ1300" s="307"/>
      <c r="FA1300" s="307"/>
      <c r="FB1300" s="307"/>
      <c r="FC1300" s="307"/>
      <c r="FD1300" s="307"/>
      <c r="FE1300" s="307"/>
      <c r="FF1300" s="307"/>
      <c r="FG1300" s="307"/>
      <c r="FH1300" s="307"/>
      <c r="FI1300" s="307"/>
      <c r="FJ1300" s="307"/>
      <c r="FK1300" s="307"/>
      <c r="FL1300" s="307"/>
      <c r="FM1300" s="307"/>
      <c r="FN1300" s="307"/>
      <c r="FO1300" s="307"/>
      <c r="FP1300" s="307"/>
      <c r="FQ1300" s="307"/>
      <c r="FR1300" s="307"/>
      <c r="FS1300" s="307"/>
      <c r="FT1300" s="307"/>
      <c r="FU1300" s="307"/>
      <c r="FV1300" s="307"/>
      <c r="FW1300" s="307"/>
      <c r="FX1300" s="307"/>
      <c r="FY1300" s="307"/>
      <c r="FZ1300" s="307"/>
      <c r="GA1300" s="307"/>
      <c r="GB1300" s="307"/>
      <c r="GC1300" s="307"/>
      <c r="GD1300" s="307"/>
      <c r="GE1300" s="307"/>
      <c r="GF1300" s="307"/>
      <c r="GG1300" s="307"/>
      <c r="GH1300" s="307"/>
      <c r="GI1300" s="307"/>
      <c r="GJ1300" s="307"/>
      <c r="GK1300" s="307"/>
      <c r="GL1300" s="307"/>
      <c r="GM1300" s="307"/>
      <c r="GN1300" s="307"/>
      <c r="GO1300" s="307"/>
      <c r="GP1300" s="307"/>
      <c r="GQ1300" s="307"/>
      <c r="GR1300" s="307"/>
      <c r="GS1300" s="307"/>
      <c r="GT1300" s="307"/>
      <c r="GU1300" s="307"/>
      <c r="GV1300" s="307"/>
      <c r="GW1300" s="307"/>
      <c r="GX1300" s="307"/>
      <c r="GY1300" s="307"/>
      <c r="GZ1300" s="307"/>
      <c r="HA1300" s="307"/>
      <c r="HB1300" s="307"/>
      <c r="HC1300" s="307"/>
      <c r="HD1300" s="307"/>
      <c r="HE1300" s="307"/>
      <c r="HF1300" s="307"/>
      <c r="HG1300" s="307"/>
      <c r="HH1300" s="307"/>
      <c r="HI1300" s="307"/>
      <c r="HJ1300" s="307"/>
      <c r="HK1300" s="307"/>
      <c r="HL1300" s="307"/>
      <c r="HM1300" s="307"/>
      <c r="HN1300" s="307"/>
      <c r="HO1300" s="307"/>
      <c r="HP1300" s="307"/>
      <c r="HQ1300" s="307"/>
      <c r="HR1300" s="307"/>
      <c r="HS1300" s="307"/>
      <c r="HT1300" s="307"/>
      <c r="HU1300" s="307"/>
      <c r="HV1300" s="307"/>
      <c r="HW1300" s="307"/>
      <c r="HX1300" s="307"/>
      <c r="HY1300" s="307"/>
      <c r="HZ1300" s="307"/>
      <c r="IA1300" s="307"/>
      <c r="IB1300" s="307"/>
      <c r="IC1300" s="307"/>
      <c r="ID1300" s="307"/>
      <c r="IE1300" s="307"/>
      <c r="IF1300" s="307"/>
      <c r="IG1300" s="307"/>
      <c r="IH1300" s="307"/>
      <c r="II1300" s="307"/>
      <c r="IJ1300" s="307"/>
      <c r="IK1300" s="307"/>
      <c r="IL1300" s="307"/>
      <c r="IM1300" s="307"/>
      <c r="IN1300" s="307"/>
      <c r="IO1300" s="307"/>
      <c r="IP1300" s="307"/>
      <c r="IQ1300" s="307"/>
      <c r="IR1300" s="307"/>
      <c r="IS1300" s="307"/>
      <c r="IT1300" s="307"/>
      <c r="IU1300" s="307"/>
      <c r="IV1300" s="307"/>
      <c r="IW1300" s="307"/>
      <c r="IX1300" s="307"/>
      <c r="IY1300" s="307"/>
      <c r="IZ1300" s="307"/>
      <c r="JA1300" s="307"/>
      <c r="JB1300" s="307"/>
      <c r="JC1300" s="307"/>
      <c r="JD1300" s="307"/>
      <c r="JE1300" s="307"/>
      <c r="JF1300" s="307"/>
      <c r="JG1300" s="307"/>
      <c r="JH1300" s="307"/>
      <c r="JI1300" s="307"/>
      <c r="JJ1300" s="307"/>
      <c r="JK1300" s="307"/>
      <c r="JL1300" s="307"/>
      <c r="JM1300" s="307"/>
      <c r="JN1300" s="307"/>
      <c r="JO1300" s="307"/>
      <c r="JP1300" s="307"/>
      <c r="JQ1300" s="307"/>
      <c r="JR1300" s="307"/>
      <c r="JS1300" s="307"/>
      <c r="JT1300" s="307"/>
      <c r="JU1300" s="307"/>
      <c r="JV1300" s="307"/>
      <c r="JW1300" s="307"/>
      <c r="JX1300" s="307"/>
      <c r="JY1300" s="307"/>
      <c r="JZ1300" s="307"/>
      <c r="KA1300" s="307"/>
      <c r="KB1300" s="307"/>
      <c r="KC1300" s="307"/>
      <c r="KD1300" s="307"/>
      <c r="KE1300" s="307"/>
      <c r="KF1300" s="307"/>
      <c r="KG1300" s="307"/>
      <c r="KH1300" s="307"/>
      <c r="KI1300" s="307"/>
      <c r="KJ1300" s="307"/>
      <c r="KK1300" s="307"/>
      <c r="KL1300" s="307"/>
      <c r="KM1300" s="307"/>
      <c r="KN1300" s="307"/>
      <c r="KO1300" s="307"/>
      <c r="KP1300" s="307"/>
      <c r="KQ1300" s="307"/>
      <c r="KR1300" s="307"/>
      <c r="KS1300" s="307"/>
      <c r="KT1300" s="307"/>
    </row>
    <row r="1301" spans="14:306" s="56" customFormat="1" ht="15" customHeight="1">
      <c r="N1301" s="410"/>
      <c r="O1301" s="410"/>
      <c r="P1301" s="311"/>
      <c r="Q1301" s="311"/>
      <c r="R1301" s="311"/>
      <c r="AJ1301" s="447" t="s">
        <v>1337</v>
      </c>
      <c r="AK1301" s="303"/>
      <c r="CB1301" s="307"/>
      <c r="CC1301" s="307"/>
      <c r="CD1301" s="307"/>
      <c r="CE1301" s="307"/>
      <c r="CF1301" s="307"/>
      <c r="CG1301" s="307"/>
      <c r="CH1301" s="307"/>
      <c r="CI1301" s="307"/>
      <c r="CJ1301" s="307"/>
      <c r="CK1301" s="307"/>
      <c r="CL1301" s="307"/>
      <c r="CM1301" s="307"/>
      <c r="CN1301" s="307"/>
      <c r="CO1301" s="307"/>
      <c r="CP1301" s="307"/>
      <c r="CQ1301" s="307"/>
      <c r="CR1301" s="307"/>
      <c r="CS1301" s="307"/>
      <c r="CT1301" s="307"/>
      <c r="CU1301" s="307"/>
      <c r="CV1301" s="307"/>
      <c r="CW1301" s="307"/>
      <c r="CX1301" s="307"/>
      <c r="CY1301" s="307"/>
      <c r="CZ1301" s="307"/>
      <c r="DA1301" s="307"/>
      <c r="DB1301" s="307"/>
      <c r="DC1301" s="307"/>
      <c r="DD1301" s="307"/>
      <c r="DE1301" s="307"/>
      <c r="DF1301" s="307"/>
      <c r="DG1301" s="307"/>
      <c r="DH1301" s="307"/>
      <c r="DI1301" s="390"/>
      <c r="DJ1301" s="390"/>
      <c r="DK1301" s="307"/>
      <c r="DL1301" s="307"/>
      <c r="DM1301" s="307"/>
      <c r="DN1301" s="307"/>
      <c r="DO1301" s="307"/>
      <c r="DP1301" s="307"/>
      <c r="DQ1301" s="307"/>
      <c r="DR1301" s="307"/>
      <c r="DS1301" s="307"/>
      <c r="DT1301" s="307"/>
      <c r="DU1301" s="307"/>
      <c r="DV1301" s="307"/>
      <c r="DW1301" s="307"/>
      <c r="DX1301" s="307"/>
      <c r="DY1301" s="307"/>
      <c r="DZ1301" s="307"/>
      <c r="EA1301" s="307"/>
      <c r="EB1301" s="307"/>
      <c r="EC1301" s="307"/>
      <c r="ED1301" s="307"/>
      <c r="EE1301" s="307"/>
      <c r="EF1301" s="307"/>
      <c r="EG1301" s="307"/>
      <c r="EH1301" s="307"/>
      <c r="EI1301" s="307"/>
      <c r="EJ1301" s="307"/>
      <c r="EK1301" s="307"/>
      <c r="EL1301" s="307"/>
      <c r="EM1301" s="307"/>
      <c r="EN1301" s="307"/>
      <c r="EO1301" s="307"/>
      <c r="EP1301" s="307"/>
      <c r="EQ1301" s="307"/>
      <c r="ER1301" s="307"/>
      <c r="ES1301" s="307"/>
      <c r="ET1301" s="307"/>
      <c r="EU1301" s="390"/>
      <c r="EV1301" s="390"/>
      <c r="EW1301" s="307"/>
      <c r="EX1301" s="307"/>
      <c r="EY1301" s="307"/>
      <c r="EZ1301" s="307"/>
      <c r="FA1301" s="307"/>
      <c r="FB1301" s="307"/>
      <c r="FC1301" s="307"/>
      <c r="FD1301" s="307"/>
      <c r="FE1301" s="307"/>
      <c r="FF1301" s="307"/>
      <c r="FG1301" s="307"/>
      <c r="FH1301" s="307"/>
      <c r="FI1301" s="307"/>
      <c r="FJ1301" s="307"/>
      <c r="FK1301" s="307"/>
      <c r="FL1301" s="307"/>
      <c r="FM1301" s="307"/>
      <c r="FN1301" s="307"/>
      <c r="FO1301" s="307"/>
      <c r="FP1301" s="307"/>
      <c r="FQ1301" s="307"/>
      <c r="FR1301" s="307"/>
      <c r="FS1301" s="307"/>
      <c r="FT1301" s="307"/>
      <c r="FU1301" s="307"/>
      <c r="FV1301" s="307"/>
      <c r="FW1301" s="307"/>
      <c r="FX1301" s="307"/>
      <c r="FY1301" s="307"/>
      <c r="FZ1301" s="307"/>
      <c r="GA1301" s="307"/>
      <c r="GB1301" s="307"/>
      <c r="GC1301" s="307"/>
      <c r="GD1301" s="307"/>
      <c r="GE1301" s="307"/>
      <c r="GF1301" s="307"/>
      <c r="GG1301" s="307"/>
      <c r="GH1301" s="307"/>
      <c r="GI1301" s="307"/>
      <c r="GJ1301" s="307"/>
      <c r="GK1301" s="307"/>
      <c r="GL1301" s="307"/>
      <c r="GM1301" s="307"/>
      <c r="GN1301" s="307"/>
      <c r="GO1301" s="307"/>
      <c r="GP1301" s="307"/>
      <c r="GQ1301" s="307"/>
      <c r="GR1301" s="307"/>
      <c r="GS1301" s="307"/>
      <c r="GT1301" s="307"/>
      <c r="GU1301" s="307"/>
      <c r="GV1301" s="307"/>
      <c r="GW1301" s="307"/>
      <c r="GX1301" s="307"/>
      <c r="GY1301" s="307"/>
      <c r="GZ1301" s="307"/>
      <c r="HA1301" s="307"/>
      <c r="HB1301" s="307"/>
      <c r="HC1301" s="307"/>
      <c r="HD1301" s="307"/>
      <c r="HE1301" s="307"/>
      <c r="HF1301" s="307"/>
      <c r="HG1301" s="307"/>
      <c r="HH1301" s="307"/>
      <c r="HI1301" s="307"/>
      <c r="HJ1301" s="307"/>
      <c r="HK1301" s="307"/>
      <c r="HL1301" s="307"/>
      <c r="HM1301" s="307"/>
      <c r="HN1301" s="307"/>
      <c r="HO1301" s="307"/>
      <c r="HP1301" s="307"/>
      <c r="HQ1301" s="307"/>
      <c r="HR1301" s="307"/>
      <c r="HS1301" s="307"/>
      <c r="HT1301" s="307"/>
      <c r="HU1301" s="307"/>
      <c r="HV1301" s="307"/>
      <c r="HW1301" s="307"/>
      <c r="HX1301" s="307"/>
      <c r="HY1301" s="307"/>
      <c r="HZ1301" s="307"/>
      <c r="IA1301" s="307"/>
      <c r="IB1301" s="307"/>
      <c r="IC1301" s="307"/>
      <c r="ID1301" s="307"/>
      <c r="IE1301" s="307"/>
      <c r="IF1301" s="307"/>
      <c r="IG1301" s="307"/>
      <c r="IH1301" s="307"/>
      <c r="II1301" s="307"/>
      <c r="IJ1301" s="307"/>
      <c r="IK1301" s="307"/>
      <c r="IL1301" s="307"/>
      <c r="IM1301" s="307"/>
      <c r="IN1301" s="307"/>
      <c r="IO1301" s="307"/>
      <c r="IP1301" s="307"/>
      <c r="IQ1301" s="307"/>
      <c r="IR1301" s="307"/>
      <c r="IS1301" s="307"/>
      <c r="IT1301" s="307"/>
      <c r="IU1301" s="307"/>
      <c r="IV1301" s="307"/>
      <c r="IW1301" s="307"/>
      <c r="IX1301" s="307"/>
      <c r="IY1301" s="307"/>
      <c r="IZ1301" s="307"/>
      <c r="JA1301" s="307"/>
      <c r="JB1301" s="307"/>
      <c r="JC1301" s="307"/>
      <c r="JD1301" s="307"/>
      <c r="JE1301" s="307"/>
      <c r="JF1301" s="307"/>
      <c r="JG1301" s="307"/>
      <c r="JH1301" s="307"/>
      <c r="JI1301" s="307"/>
      <c r="JJ1301" s="307"/>
      <c r="JK1301" s="307"/>
      <c r="JL1301" s="307"/>
      <c r="JM1301" s="307"/>
      <c r="JN1301" s="307"/>
      <c r="JO1301" s="307"/>
      <c r="JP1301" s="307"/>
      <c r="JQ1301" s="307"/>
      <c r="JR1301" s="307"/>
      <c r="JS1301" s="307"/>
      <c r="JT1301" s="307"/>
      <c r="JU1301" s="307"/>
      <c r="JV1301" s="307"/>
      <c r="JW1301" s="307"/>
      <c r="JX1301" s="307"/>
      <c r="JY1301" s="307"/>
      <c r="JZ1301" s="307"/>
      <c r="KA1301" s="307"/>
      <c r="KB1301" s="307"/>
      <c r="KC1301" s="307"/>
      <c r="KD1301" s="307"/>
      <c r="KE1301" s="307"/>
      <c r="KF1301" s="307"/>
      <c r="KG1301" s="307"/>
      <c r="KH1301" s="307"/>
      <c r="KI1301" s="307"/>
      <c r="KJ1301" s="307"/>
      <c r="KK1301" s="307"/>
      <c r="KL1301" s="307"/>
      <c r="KM1301" s="307"/>
      <c r="KN1301" s="307"/>
      <c r="KO1301" s="307"/>
      <c r="KP1301" s="307"/>
      <c r="KQ1301" s="307"/>
      <c r="KR1301" s="307"/>
      <c r="KS1301" s="307"/>
      <c r="KT1301" s="307"/>
    </row>
    <row r="1302" spans="14:306" s="56" customFormat="1" ht="15" customHeight="1">
      <c r="N1302" s="410"/>
      <c r="O1302" s="410"/>
      <c r="P1302" s="311"/>
      <c r="Q1302" s="311"/>
      <c r="R1302" s="311"/>
      <c r="AJ1302" s="448" t="s">
        <v>1338</v>
      </c>
      <c r="AK1302" s="452"/>
      <c r="CB1302" s="307"/>
      <c r="CC1302" s="307"/>
      <c r="CD1302" s="307"/>
      <c r="CE1302" s="307"/>
      <c r="CF1302" s="307"/>
      <c r="CG1302" s="307"/>
      <c r="CH1302" s="307"/>
      <c r="CI1302" s="307"/>
      <c r="CJ1302" s="307"/>
      <c r="CK1302" s="307"/>
      <c r="CL1302" s="307"/>
      <c r="CM1302" s="307"/>
      <c r="CN1302" s="307"/>
      <c r="CO1302" s="307"/>
      <c r="CP1302" s="307"/>
      <c r="CQ1302" s="307"/>
      <c r="CR1302" s="307"/>
      <c r="CS1302" s="307"/>
      <c r="CT1302" s="307"/>
      <c r="CU1302" s="307"/>
      <c r="CV1302" s="307"/>
      <c r="CW1302" s="307"/>
      <c r="CX1302" s="307"/>
      <c r="CY1302" s="307"/>
      <c r="CZ1302" s="307"/>
      <c r="DA1302" s="307"/>
      <c r="DB1302" s="307"/>
      <c r="DC1302" s="307"/>
      <c r="DD1302" s="307"/>
      <c r="DE1302" s="307"/>
      <c r="DF1302" s="307"/>
      <c r="DG1302" s="307"/>
      <c r="DH1302" s="307"/>
      <c r="DI1302" s="390"/>
      <c r="DJ1302" s="390"/>
      <c r="DK1302" s="307"/>
      <c r="DL1302" s="307"/>
      <c r="DM1302" s="307"/>
      <c r="DN1302" s="307"/>
      <c r="DO1302" s="307"/>
      <c r="DP1302" s="307"/>
      <c r="DQ1302" s="307"/>
      <c r="DR1302" s="307"/>
      <c r="DS1302" s="307"/>
      <c r="DT1302" s="307"/>
      <c r="DU1302" s="307"/>
      <c r="DV1302" s="307"/>
      <c r="DW1302" s="307"/>
      <c r="DX1302" s="307"/>
      <c r="DY1302" s="307"/>
      <c r="DZ1302" s="307"/>
      <c r="EA1302" s="307"/>
      <c r="EB1302" s="307"/>
      <c r="EC1302" s="307"/>
      <c r="ED1302" s="307"/>
      <c r="EE1302" s="307"/>
      <c r="EF1302" s="307"/>
      <c r="EG1302" s="307"/>
      <c r="EH1302" s="307"/>
      <c r="EI1302" s="307"/>
      <c r="EJ1302" s="307"/>
      <c r="EK1302" s="307"/>
      <c r="EL1302" s="307"/>
      <c r="EM1302" s="307"/>
      <c r="EN1302" s="307"/>
      <c r="EO1302" s="307"/>
      <c r="EP1302" s="307"/>
      <c r="EQ1302" s="307"/>
      <c r="ER1302" s="307"/>
      <c r="ES1302" s="307"/>
      <c r="ET1302" s="307"/>
      <c r="EU1302" s="390"/>
      <c r="EV1302" s="390"/>
      <c r="EW1302" s="307"/>
      <c r="EX1302" s="307"/>
      <c r="EY1302" s="307"/>
      <c r="EZ1302" s="307"/>
      <c r="FA1302" s="307"/>
      <c r="FB1302" s="307"/>
      <c r="FC1302" s="307"/>
      <c r="FD1302" s="307"/>
      <c r="FE1302" s="307"/>
      <c r="FF1302" s="307"/>
      <c r="FG1302" s="307"/>
      <c r="FH1302" s="307"/>
      <c r="FI1302" s="307"/>
      <c r="FJ1302" s="307"/>
      <c r="FK1302" s="307"/>
      <c r="FL1302" s="307"/>
      <c r="FM1302" s="307"/>
      <c r="FN1302" s="307"/>
      <c r="FO1302" s="307"/>
      <c r="FP1302" s="307"/>
      <c r="FQ1302" s="307"/>
      <c r="FR1302" s="307"/>
      <c r="FS1302" s="307"/>
      <c r="FT1302" s="307"/>
      <c r="FU1302" s="307"/>
      <c r="FV1302" s="307"/>
      <c r="FW1302" s="307"/>
      <c r="FX1302" s="307"/>
      <c r="FY1302" s="307"/>
      <c r="FZ1302" s="307"/>
      <c r="GA1302" s="307"/>
      <c r="GB1302" s="307"/>
      <c r="GC1302" s="307"/>
      <c r="GD1302" s="307"/>
      <c r="GE1302" s="307"/>
      <c r="GF1302" s="307"/>
      <c r="GG1302" s="307"/>
      <c r="GH1302" s="307"/>
      <c r="GI1302" s="307"/>
      <c r="GJ1302" s="307"/>
      <c r="GK1302" s="307"/>
      <c r="GL1302" s="307"/>
      <c r="GM1302" s="307"/>
      <c r="GN1302" s="307"/>
      <c r="GO1302" s="307"/>
      <c r="GP1302" s="307"/>
      <c r="GQ1302" s="307"/>
      <c r="GR1302" s="307"/>
      <c r="GS1302" s="307"/>
      <c r="GT1302" s="307"/>
      <c r="GU1302" s="307"/>
      <c r="GV1302" s="307"/>
      <c r="GW1302" s="307"/>
      <c r="GX1302" s="307"/>
      <c r="GY1302" s="307"/>
      <c r="GZ1302" s="307"/>
      <c r="HA1302" s="307"/>
      <c r="HB1302" s="307"/>
      <c r="HC1302" s="307"/>
      <c r="HD1302" s="307"/>
      <c r="HE1302" s="307"/>
      <c r="HF1302" s="307"/>
      <c r="HG1302" s="307"/>
      <c r="HH1302" s="307"/>
      <c r="HI1302" s="307"/>
      <c r="HJ1302" s="307"/>
      <c r="HK1302" s="307"/>
      <c r="HL1302" s="307"/>
      <c r="HM1302" s="307"/>
      <c r="HN1302" s="307"/>
      <c r="HO1302" s="307"/>
      <c r="HP1302" s="307"/>
      <c r="HQ1302" s="307"/>
      <c r="HR1302" s="307"/>
      <c r="HS1302" s="307"/>
      <c r="HT1302" s="307"/>
      <c r="HU1302" s="307"/>
      <c r="HV1302" s="307"/>
      <c r="HW1302" s="307"/>
      <c r="HX1302" s="307"/>
      <c r="HY1302" s="307"/>
      <c r="HZ1302" s="307"/>
      <c r="IA1302" s="307"/>
      <c r="IB1302" s="307"/>
      <c r="IC1302" s="307"/>
      <c r="ID1302" s="307"/>
      <c r="IE1302" s="307"/>
      <c r="IF1302" s="307"/>
      <c r="IG1302" s="307"/>
      <c r="IH1302" s="307"/>
      <c r="II1302" s="307"/>
      <c r="IJ1302" s="307"/>
      <c r="IK1302" s="307"/>
      <c r="IL1302" s="307"/>
      <c r="IM1302" s="307"/>
      <c r="IN1302" s="307"/>
      <c r="IO1302" s="307"/>
      <c r="IP1302" s="307"/>
      <c r="IQ1302" s="307"/>
      <c r="IR1302" s="307"/>
      <c r="IS1302" s="307"/>
      <c r="IT1302" s="307"/>
      <c r="IU1302" s="307"/>
      <c r="IV1302" s="307"/>
      <c r="IW1302" s="307"/>
      <c r="IX1302" s="307"/>
      <c r="IY1302" s="307"/>
      <c r="IZ1302" s="307"/>
      <c r="JA1302" s="307"/>
      <c r="JB1302" s="307"/>
      <c r="JC1302" s="307"/>
      <c r="JD1302" s="307"/>
      <c r="JE1302" s="307"/>
      <c r="JF1302" s="307"/>
      <c r="JG1302" s="307"/>
      <c r="JH1302" s="307"/>
      <c r="JI1302" s="307"/>
      <c r="JJ1302" s="307"/>
      <c r="JK1302" s="307"/>
      <c r="JL1302" s="307"/>
      <c r="JM1302" s="307"/>
      <c r="JN1302" s="307"/>
      <c r="JO1302" s="307"/>
      <c r="JP1302" s="307"/>
      <c r="JQ1302" s="307"/>
      <c r="JR1302" s="307"/>
      <c r="JS1302" s="307"/>
      <c r="JT1302" s="307"/>
      <c r="JU1302" s="307"/>
      <c r="JV1302" s="307"/>
      <c r="JW1302" s="307"/>
      <c r="JX1302" s="307"/>
      <c r="JY1302" s="307"/>
      <c r="JZ1302" s="307"/>
      <c r="KA1302" s="307"/>
      <c r="KB1302" s="307"/>
      <c r="KC1302" s="307"/>
      <c r="KD1302" s="307"/>
      <c r="KE1302" s="307"/>
      <c r="KF1302" s="307"/>
      <c r="KG1302" s="307"/>
      <c r="KH1302" s="307"/>
      <c r="KI1302" s="307"/>
      <c r="KJ1302" s="307"/>
      <c r="KK1302" s="307"/>
      <c r="KL1302" s="307"/>
      <c r="KM1302" s="307"/>
      <c r="KN1302" s="307"/>
      <c r="KO1302" s="307"/>
      <c r="KP1302" s="307"/>
      <c r="KQ1302" s="307"/>
      <c r="KR1302" s="307"/>
      <c r="KS1302" s="307"/>
      <c r="KT1302" s="307"/>
    </row>
    <row r="1303" spans="14:306" s="56" customFormat="1" ht="15" customHeight="1">
      <c r="N1303" s="410"/>
      <c r="O1303" s="410"/>
      <c r="P1303" s="311"/>
      <c r="Q1303" s="311"/>
      <c r="R1303" s="311"/>
      <c r="AJ1303" s="352">
        <v>0</v>
      </c>
      <c r="AK1303" s="457" t="s">
        <v>1043</v>
      </c>
      <c r="CB1303" s="307"/>
      <c r="CC1303" s="307"/>
      <c r="CD1303" s="307"/>
      <c r="CE1303" s="307"/>
      <c r="CF1303" s="307"/>
      <c r="CG1303" s="307"/>
      <c r="CH1303" s="307"/>
      <c r="CI1303" s="307"/>
      <c r="CJ1303" s="307"/>
      <c r="CK1303" s="307"/>
      <c r="CL1303" s="307"/>
      <c r="CM1303" s="307"/>
      <c r="CN1303" s="307"/>
      <c r="CO1303" s="307"/>
      <c r="CP1303" s="307"/>
      <c r="CQ1303" s="307"/>
      <c r="CR1303" s="307"/>
      <c r="CS1303" s="307"/>
      <c r="CT1303" s="307"/>
      <c r="CU1303" s="307"/>
      <c r="CV1303" s="307"/>
      <c r="CW1303" s="307"/>
      <c r="CX1303" s="307"/>
      <c r="CY1303" s="307"/>
      <c r="CZ1303" s="307"/>
      <c r="DA1303" s="307"/>
      <c r="DB1303" s="307"/>
      <c r="DC1303" s="307"/>
      <c r="DD1303" s="307"/>
      <c r="DE1303" s="307"/>
      <c r="DF1303" s="307"/>
      <c r="DG1303" s="307"/>
      <c r="DH1303" s="307"/>
      <c r="DI1303" s="390"/>
      <c r="DJ1303" s="390"/>
      <c r="DK1303" s="307"/>
      <c r="DL1303" s="307"/>
      <c r="DM1303" s="307"/>
      <c r="DN1303" s="307"/>
      <c r="DO1303" s="307"/>
      <c r="DP1303" s="307"/>
      <c r="DQ1303" s="307"/>
      <c r="DR1303" s="307"/>
      <c r="DS1303" s="307"/>
      <c r="DT1303" s="307"/>
      <c r="DU1303" s="307"/>
      <c r="DV1303" s="307"/>
      <c r="DW1303" s="307"/>
      <c r="DX1303" s="307"/>
      <c r="DY1303" s="307"/>
      <c r="DZ1303" s="307"/>
      <c r="EA1303" s="307"/>
      <c r="EB1303" s="307"/>
      <c r="EC1303" s="307"/>
      <c r="ED1303" s="307"/>
      <c r="EE1303" s="307"/>
      <c r="EF1303" s="307"/>
      <c r="EG1303" s="307"/>
      <c r="EH1303" s="307"/>
      <c r="EI1303" s="307"/>
      <c r="EJ1303" s="307"/>
      <c r="EK1303" s="307"/>
      <c r="EL1303" s="307"/>
      <c r="EM1303" s="307"/>
      <c r="EN1303" s="307"/>
      <c r="EO1303" s="307"/>
      <c r="EP1303" s="307"/>
      <c r="EQ1303" s="307"/>
      <c r="ER1303" s="307"/>
      <c r="ES1303" s="307"/>
      <c r="ET1303" s="307"/>
      <c r="EU1303" s="390"/>
      <c r="EV1303" s="390"/>
      <c r="EW1303" s="307"/>
      <c r="EX1303" s="307"/>
      <c r="EY1303" s="307"/>
      <c r="EZ1303" s="307"/>
      <c r="FA1303" s="307"/>
      <c r="FB1303" s="307"/>
      <c r="FC1303" s="307"/>
      <c r="FD1303" s="307"/>
      <c r="FE1303" s="307"/>
      <c r="FF1303" s="307"/>
      <c r="FG1303" s="307"/>
      <c r="FH1303" s="307"/>
      <c r="FI1303" s="307"/>
      <c r="FJ1303" s="307"/>
      <c r="FK1303" s="307"/>
      <c r="FL1303" s="307"/>
      <c r="FM1303" s="307"/>
      <c r="FN1303" s="307"/>
      <c r="FO1303" s="307"/>
      <c r="FP1303" s="307"/>
      <c r="FQ1303" s="307"/>
      <c r="FR1303" s="307"/>
      <c r="FS1303" s="307"/>
      <c r="FT1303" s="307"/>
      <c r="FU1303" s="307"/>
      <c r="FV1303" s="307"/>
      <c r="FW1303" s="307"/>
      <c r="FX1303" s="307"/>
      <c r="FY1303" s="307"/>
      <c r="FZ1303" s="307"/>
      <c r="GA1303" s="307"/>
      <c r="GB1303" s="307"/>
      <c r="GC1303" s="307"/>
      <c r="GD1303" s="307"/>
      <c r="GE1303" s="307"/>
      <c r="GF1303" s="307"/>
      <c r="GG1303" s="307"/>
      <c r="GH1303" s="307"/>
      <c r="GI1303" s="307"/>
      <c r="GJ1303" s="307"/>
      <c r="GK1303" s="307"/>
      <c r="GL1303" s="307"/>
      <c r="GM1303" s="307"/>
      <c r="GN1303" s="307"/>
      <c r="GO1303" s="307"/>
      <c r="GP1303" s="307"/>
      <c r="GQ1303" s="307"/>
      <c r="GR1303" s="307"/>
      <c r="GS1303" s="307"/>
      <c r="GT1303" s="307"/>
      <c r="GU1303" s="307"/>
      <c r="GV1303" s="307"/>
      <c r="GW1303" s="307"/>
      <c r="GX1303" s="307"/>
      <c r="GY1303" s="307"/>
      <c r="GZ1303" s="307"/>
      <c r="HA1303" s="307"/>
      <c r="HB1303" s="307"/>
      <c r="HC1303" s="307"/>
      <c r="HD1303" s="307"/>
      <c r="HE1303" s="307"/>
      <c r="HF1303" s="307"/>
      <c r="HG1303" s="307"/>
      <c r="HH1303" s="307"/>
      <c r="HI1303" s="307"/>
      <c r="HJ1303" s="307"/>
      <c r="HK1303" s="307"/>
      <c r="HL1303" s="307"/>
      <c r="HM1303" s="307"/>
      <c r="HN1303" s="307"/>
      <c r="HO1303" s="307"/>
      <c r="HP1303" s="307"/>
      <c r="HQ1303" s="307"/>
      <c r="HR1303" s="307"/>
      <c r="HS1303" s="307"/>
      <c r="HT1303" s="307"/>
      <c r="HU1303" s="307"/>
      <c r="HV1303" s="307"/>
      <c r="HW1303" s="307"/>
      <c r="HX1303" s="307"/>
      <c r="HY1303" s="307"/>
      <c r="HZ1303" s="307"/>
      <c r="IA1303" s="307"/>
      <c r="IB1303" s="307"/>
      <c r="IC1303" s="307"/>
      <c r="ID1303" s="307"/>
      <c r="IE1303" s="307"/>
      <c r="IF1303" s="307"/>
      <c r="IG1303" s="307"/>
      <c r="IH1303" s="307"/>
      <c r="II1303" s="307"/>
      <c r="IJ1303" s="307"/>
      <c r="IK1303" s="307"/>
      <c r="IL1303" s="307"/>
      <c r="IM1303" s="307"/>
      <c r="IN1303" s="307"/>
      <c r="IO1303" s="307"/>
      <c r="IP1303" s="307"/>
      <c r="IQ1303" s="307"/>
      <c r="IR1303" s="307"/>
      <c r="IS1303" s="307"/>
      <c r="IT1303" s="307"/>
      <c r="IU1303" s="307"/>
      <c r="IV1303" s="307"/>
      <c r="IW1303" s="307"/>
      <c r="IX1303" s="307"/>
      <c r="IY1303" s="307"/>
      <c r="IZ1303" s="307"/>
      <c r="JA1303" s="307"/>
      <c r="JB1303" s="307"/>
      <c r="JC1303" s="307"/>
      <c r="JD1303" s="307"/>
      <c r="JE1303" s="307"/>
      <c r="JF1303" s="307"/>
      <c r="JG1303" s="307"/>
      <c r="JH1303" s="307"/>
      <c r="JI1303" s="307"/>
      <c r="JJ1303" s="307"/>
      <c r="JK1303" s="307"/>
      <c r="JL1303" s="307"/>
      <c r="JM1303" s="307"/>
      <c r="JN1303" s="307"/>
      <c r="JO1303" s="307"/>
      <c r="JP1303" s="307"/>
      <c r="JQ1303" s="307"/>
      <c r="JR1303" s="307"/>
      <c r="JS1303" s="307"/>
      <c r="JT1303" s="307"/>
      <c r="JU1303" s="307"/>
      <c r="JV1303" s="307"/>
      <c r="JW1303" s="307"/>
      <c r="JX1303" s="307"/>
      <c r="JY1303" s="307"/>
      <c r="JZ1303" s="307"/>
      <c r="KA1303" s="307"/>
      <c r="KB1303" s="307"/>
      <c r="KC1303" s="307"/>
      <c r="KD1303" s="307"/>
      <c r="KE1303" s="307"/>
      <c r="KF1303" s="307"/>
      <c r="KG1303" s="307"/>
      <c r="KH1303" s="307"/>
      <c r="KI1303" s="307"/>
      <c r="KJ1303" s="307"/>
      <c r="KK1303" s="307"/>
      <c r="KL1303" s="307"/>
      <c r="KM1303" s="307"/>
      <c r="KN1303" s="307"/>
      <c r="KO1303" s="307"/>
      <c r="KP1303" s="307"/>
      <c r="KQ1303" s="307"/>
      <c r="KR1303" s="307"/>
      <c r="KS1303" s="307"/>
      <c r="KT1303" s="307"/>
    </row>
    <row r="1304" spans="14:306" s="56" customFormat="1" ht="15" customHeight="1">
      <c r="N1304" s="410"/>
      <c r="O1304" s="410"/>
      <c r="P1304" s="311"/>
      <c r="Q1304" s="311"/>
      <c r="R1304" s="311"/>
      <c r="AJ1304" s="451">
        <v>2</v>
      </c>
      <c r="AK1304" s="449">
        <v>3</v>
      </c>
      <c r="CB1304" s="307"/>
      <c r="CC1304" s="307"/>
      <c r="CD1304" s="307"/>
      <c r="CE1304" s="307"/>
      <c r="CF1304" s="307"/>
      <c r="CG1304" s="307"/>
      <c r="CH1304" s="307"/>
      <c r="CI1304" s="307"/>
      <c r="CJ1304" s="307"/>
      <c r="CK1304" s="307"/>
      <c r="CL1304" s="307"/>
      <c r="CM1304" s="307"/>
      <c r="CN1304" s="307"/>
      <c r="CO1304" s="307"/>
      <c r="CP1304" s="307"/>
      <c r="CQ1304" s="307"/>
      <c r="CR1304" s="307"/>
      <c r="CS1304" s="307"/>
      <c r="CT1304" s="307"/>
      <c r="CU1304" s="307"/>
      <c r="CV1304" s="307"/>
      <c r="CW1304" s="307"/>
      <c r="CX1304" s="307"/>
      <c r="CY1304" s="307"/>
      <c r="CZ1304" s="307"/>
      <c r="DA1304" s="307"/>
      <c r="DB1304" s="307"/>
      <c r="DC1304" s="307"/>
      <c r="DD1304" s="307"/>
      <c r="DE1304" s="307"/>
      <c r="DF1304" s="307"/>
      <c r="DG1304" s="307"/>
      <c r="DH1304" s="307"/>
      <c r="DI1304" s="390"/>
      <c r="DJ1304" s="390"/>
      <c r="DK1304" s="307"/>
      <c r="DL1304" s="307"/>
      <c r="DM1304" s="307"/>
      <c r="DN1304" s="307"/>
      <c r="DO1304" s="307"/>
      <c r="DP1304" s="307"/>
      <c r="DQ1304" s="307"/>
      <c r="DR1304" s="307"/>
      <c r="DS1304" s="307"/>
      <c r="DT1304" s="307"/>
      <c r="DU1304" s="307"/>
      <c r="DV1304" s="307"/>
      <c r="DW1304" s="307"/>
      <c r="DX1304" s="307"/>
      <c r="DY1304" s="307"/>
      <c r="DZ1304" s="307"/>
      <c r="EA1304" s="307"/>
      <c r="EB1304" s="307"/>
      <c r="EC1304" s="307"/>
      <c r="ED1304" s="307"/>
      <c r="EE1304" s="307"/>
      <c r="EF1304" s="307"/>
      <c r="EG1304" s="307"/>
      <c r="EH1304" s="307"/>
      <c r="EI1304" s="307"/>
      <c r="EJ1304" s="307"/>
      <c r="EK1304" s="307"/>
      <c r="EL1304" s="307"/>
      <c r="EM1304" s="307"/>
      <c r="EN1304" s="307"/>
      <c r="EO1304" s="307"/>
      <c r="EP1304" s="307"/>
      <c r="EQ1304" s="307"/>
      <c r="ER1304" s="307"/>
      <c r="ES1304" s="307"/>
      <c r="ET1304" s="307"/>
      <c r="EU1304" s="390"/>
      <c r="EV1304" s="390"/>
      <c r="EW1304" s="307"/>
      <c r="EX1304" s="307"/>
      <c r="EY1304" s="307"/>
      <c r="EZ1304" s="307"/>
      <c r="FA1304" s="307"/>
      <c r="FB1304" s="307"/>
      <c r="FC1304" s="307"/>
      <c r="FD1304" s="307"/>
      <c r="FE1304" s="307"/>
      <c r="FF1304" s="307"/>
      <c r="FG1304" s="307"/>
      <c r="FH1304" s="307"/>
      <c r="FI1304" s="307"/>
      <c r="FJ1304" s="307"/>
      <c r="FK1304" s="307"/>
      <c r="FL1304" s="307"/>
      <c r="FM1304" s="307"/>
      <c r="FN1304" s="307"/>
      <c r="FO1304" s="307"/>
      <c r="FP1304" s="307"/>
      <c r="FQ1304" s="307"/>
      <c r="FR1304" s="307"/>
      <c r="FS1304" s="307"/>
      <c r="FT1304" s="307"/>
      <c r="FU1304" s="307"/>
      <c r="FV1304" s="307"/>
      <c r="FW1304" s="307"/>
      <c r="FX1304" s="307"/>
      <c r="FY1304" s="307"/>
      <c r="FZ1304" s="307"/>
      <c r="GA1304" s="307"/>
      <c r="GB1304" s="307"/>
      <c r="GC1304" s="307"/>
      <c r="GD1304" s="307"/>
      <c r="GE1304" s="307"/>
      <c r="GF1304" s="307"/>
      <c r="GG1304" s="307"/>
      <c r="GH1304" s="307"/>
      <c r="GI1304" s="307"/>
      <c r="GJ1304" s="307"/>
      <c r="GK1304" s="307"/>
      <c r="GL1304" s="307"/>
      <c r="GM1304" s="307"/>
      <c r="GN1304" s="307"/>
      <c r="GO1304" s="307"/>
      <c r="GP1304" s="307"/>
      <c r="GQ1304" s="307"/>
      <c r="GR1304" s="307"/>
      <c r="GS1304" s="307"/>
      <c r="GT1304" s="307"/>
      <c r="GU1304" s="307"/>
      <c r="GV1304" s="307"/>
      <c r="GW1304" s="307"/>
      <c r="GX1304" s="307"/>
      <c r="GY1304" s="307"/>
      <c r="GZ1304" s="307"/>
      <c r="HA1304" s="307"/>
      <c r="HB1304" s="307"/>
      <c r="HC1304" s="307"/>
      <c r="HD1304" s="307"/>
      <c r="HE1304" s="307"/>
      <c r="HF1304" s="307"/>
      <c r="HG1304" s="307"/>
      <c r="HH1304" s="307"/>
      <c r="HI1304" s="307"/>
      <c r="HJ1304" s="307"/>
      <c r="HK1304" s="307"/>
      <c r="HL1304" s="307"/>
      <c r="HM1304" s="307"/>
      <c r="HN1304" s="307"/>
      <c r="HO1304" s="307"/>
      <c r="HP1304" s="307"/>
      <c r="HQ1304" s="307"/>
      <c r="HR1304" s="307"/>
      <c r="HS1304" s="307"/>
      <c r="HT1304" s="307"/>
      <c r="HU1304" s="307"/>
      <c r="HV1304" s="307"/>
      <c r="HW1304" s="307"/>
      <c r="HX1304" s="307"/>
      <c r="HY1304" s="307"/>
      <c r="HZ1304" s="307"/>
      <c r="IA1304" s="307"/>
      <c r="IB1304" s="307"/>
      <c r="IC1304" s="307"/>
      <c r="ID1304" s="307"/>
      <c r="IE1304" s="307"/>
      <c r="IF1304" s="307"/>
      <c r="IG1304" s="307"/>
      <c r="IH1304" s="307"/>
      <c r="II1304" s="307"/>
      <c r="IJ1304" s="307"/>
      <c r="IK1304" s="307"/>
      <c r="IL1304" s="307"/>
      <c r="IM1304" s="307"/>
      <c r="IN1304" s="307"/>
      <c r="IO1304" s="307"/>
      <c r="IP1304" s="307"/>
      <c r="IQ1304" s="307"/>
      <c r="IR1304" s="307"/>
      <c r="IS1304" s="307"/>
      <c r="IT1304" s="307"/>
      <c r="IU1304" s="307"/>
      <c r="IV1304" s="307"/>
      <c r="IW1304" s="307"/>
      <c r="IX1304" s="307"/>
      <c r="IY1304" s="307"/>
      <c r="IZ1304" s="307"/>
      <c r="JA1304" s="307"/>
      <c r="JB1304" s="307"/>
      <c r="JC1304" s="307"/>
      <c r="JD1304" s="307"/>
      <c r="JE1304" s="307"/>
      <c r="JF1304" s="307"/>
      <c r="JG1304" s="307"/>
      <c r="JH1304" s="307"/>
      <c r="JI1304" s="307"/>
      <c r="JJ1304" s="307"/>
      <c r="JK1304" s="307"/>
      <c r="JL1304" s="307"/>
      <c r="JM1304" s="307"/>
      <c r="JN1304" s="307"/>
      <c r="JO1304" s="307"/>
      <c r="JP1304" s="307"/>
      <c r="JQ1304" s="307"/>
      <c r="JR1304" s="307"/>
      <c r="JS1304" s="307"/>
      <c r="JT1304" s="307"/>
      <c r="JU1304" s="307"/>
      <c r="JV1304" s="307"/>
      <c r="JW1304" s="307"/>
      <c r="JX1304" s="307"/>
      <c r="JY1304" s="307"/>
      <c r="JZ1304" s="307"/>
      <c r="KA1304" s="307"/>
      <c r="KB1304" s="307"/>
      <c r="KC1304" s="307"/>
      <c r="KD1304" s="307"/>
      <c r="KE1304" s="307"/>
      <c r="KF1304" s="307"/>
      <c r="KG1304" s="307"/>
      <c r="KH1304" s="307"/>
      <c r="KI1304" s="307"/>
      <c r="KJ1304" s="307"/>
      <c r="KK1304" s="307"/>
      <c r="KL1304" s="307"/>
      <c r="KM1304" s="307"/>
      <c r="KN1304" s="307"/>
      <c r="KO1304" s="307"/>
      <c r="KP1304" s="307"/>
      <c r="KQ1304" s="307"/>
      <c r="KR1304" s="307"/>
      <c r="KS1304" s="307"/>
      <c r="KT1304" s="307"/>
    </row>
    <row r="1305" spans="14:306" s="56" customFormat="1" ht="15" customHeight="1">
      <c r="N1305" s="410"/>
      <c r="O1305" s="410"/>
      <c r="P1305" s="311"/>
      <c r="Q1305" s="311"/>
      <c r="R1305" s="311"/>
      <c r="AJ1305" s="451">
        <v>3</v>
      </c>
      <c r="AK1305" s="449">
        <v>5</v>
      </c>
      <c r="CB1305" s="307"/>
      <c r="CC1305" s="307"/>
      <c r="CD1305" s="307"/>
      <c r="CE1305" s="307"/>
      <c r="CF1305" s="307"/>
      <c r="CG1305" s="307"/>
      <c r="CH1305" s="307"/>
      <c r="CI1305" s="307"/>
      <c r="CJ1305" s="307"/>
      <c r="CK1305" s="307"/>
      <c r="CL1305" s="307"/>
      <c r="CM1305" s="307"/>
      <c r="CN1305" s="307"/>
      <c r="CO1305" s="307"/>
      <c r="CP1305" s="307"/>
      <c r="CQ1305" s="307"/>
      <c r="CR1305" s="307"/>
      <c r="CS1305" s="307"/>
      <c r="CT1305" s="307"/>
      <c r="CU1305" s="307"/>
      <c r="CV1305" s="307"/>
      <c r="CW1305" s="307"/>
      <c r="CX1305" s="307"/>
      <c r="CY1305" s="307"/>
      <c r="CZ1305" s="307"/>
      <c r="DA1305" s="307"/>
      <c r="DB1305" s="307"/>
      <c r="DC1305" s="307"/>
      <c r="DD1305" s="307"/>
      <c r="DE1305" s="307"/>
      <c r="DF1305" s="307"/>
      <c r="DG1305" s="307"/>
      <c r="DH1305" s="307"/>
      <c r="DI1305" s="390"/>
      <c r="DJ1305" s="390"/>
      <c r="DK1305" s="307"/>
      <c r="DL1305" s="307"/>
      <c r="DM1305" s="307"/>
      <c r="DN1305" s="307"/>
      <c r="DO1305" s="307"/>
      <c r="DP1305" s="307"/>
      <c r="DQ1305" s="307"/>
      <c r="DR1305" s="307"/>
      <c r="DS1305" s="307"/>
      <c r="DT1305" s="307"/>
      <c r="DU1305" s="307"/>
      <c r="DV1305" s="307"/>
      <c r="DW1305" s="307"/>
      <c r="DX1305" s="307"/>
      <c r="DY1305" s="307"/>
      <c r="DZ1305" s="307"/>
      <c r="EA1305" s="307"/>
      <c r="EB1305" s="307"/>
      <c r="EC1305" s="307"/>
      <c r="ED1305" s="307"/>
      <c r="EE1305" s="307"/>
      <c r="EF1305" s="307"/>
      <c r="EG1305" s="307"/>
      <c r="EH1305" s="307"/>
      <c r="EI1305" s="307"/>
      <c r="EJ1305" s="307"/>
      <c r="EK1305" s="307"/>
      <c r="EL1305" s="307"/>
      <c r="EM1305" s="307"/>
      <c r="EN1305" s="307"/>
      <c r="EO1305" s="307"/>
      <c r="EP1305" s="307"/>
      <c r="EQ1305" s="307"/>
      <c r="ER1305" s="307"/>
      <c r="ES1305" s="307"/>
      <c r="ET1305" s="307"/>
      <c r="EU1305" s="390"/>
      <c r="EV1305" s="390"/>
      <c r="EW1305" s="307"/>
      <c r="EX1305" s="307"/>
      <c r="EY1305" s="307"/>
      <c r="EZ1305" s="307"/>
      <c r="FA1305" s="307"/>
      <c r="FB1305" s="307"/>
      <c r="FC1305" s="307"/>
      <c r="FD1305" s="307"/>
      <c r="FE1305" s="307"/>
      <c r="FF1305" s="307"/>
      <c r="FG1305" s="307"/>
      <c r="FH1305" s="307"/>
      <c r="FI1305" s="307"/>
      <c r="FJ1305" s="307"/>
      <c r="FK1305" s="307"/>
      <c r="FL1305" s="307"/>
      <c r="FM1305" s="307"/>
      <c r="FN1305" s="307"/>
      <c r="FO1305" s="307"/>
      <c r="FP1305" s="307"/>
      <c r="FQ1305" s="307"/>
      <c r="FR1305" s="307"/>
      <c r="FS1305" s="307"/>
      <c r="FT1305" s="307"/>
      <c r="FU1305" s="307"/>
      <c r="FV1305" s="307"/>
      <c r="FW1305" s="307"/>
      <c r="FX1305" s="307"/>
      <c r="FY1305" s="307"/>
      <c r="FZ1305" s="307"/>
      <c r="GA1305" s="307"/>
      <c r="GB1305" s="307"/>
      <c r="GC1305" s="307"/>
      <c r="GD1305" s="307"/>
      <c r="GE1305" s="307"/>
      <c r="GF1305" s="307"/>
      <c r="GG1305" s="307"/>
      <c r="GH1305" s="307"/>
      <c r="GI1305" s="307"/>
      <c r="GJ1305" s="307"/>
      <c r="GK1305" s="307"/>
      <c r="GL1305" s="307"/>
      <c r="GM1305" s="307"/>
      <c r="GN1305" s="307"/>
      <c r="GO1305" s="307"/>
      <c r="GP1305" s="307"/>
      <c r="GQ1305" s="307"/>
      <c r="GR1305" s="307"/>
      <c r="GS1305" s="307"/>
      <c r="GT1305" s="307"/>
      <c r="GU1305" s="307"/>
      <c r="GV1305" s="307"/>
      <c r="GW1305" s="307"/>
      <c r="GX1305" s="307"/>
      <c r="GY1305" s="307"/>
      <c r="GZ1305" s="307"/>
      <c r="HA1305" s="307"/>
      <c r="HB1305" s="307"/>
      <c r="HC1305" s="307"/>
      <c r="HD1305" s="307"/>
      <c r="HE1305" s="307"/>
      <c r="HF1305" s="307"/>
      <c r="HG1305" s="307"/>
      <c r="HH1305" s="307"/>
      <c r="HI1305" s="307"/>
      <c r="HJ1305" s="307"/>
      <c r="HK1305" s="307"/>
      <c r="HL1305" s="307"/>
      <c r="HM1305" s="307"/>
      <c r="HN1305" s="307"/>
      <c r="HO1305" s="307"/>
      <c r="HP1305" s="307"/>
      <c r="HQ1305" s="307"/>
      <c r="HR1305" s="307"/>
      <c r="HS1305" s="307"/>
      <c r="HT1305" s="307"/>
      <c r="HU1305" s="307"/>
      <c r="HV1305" s="307"/>
      <c r="HW1305" s="307"/>
      <c r="HX1305" s="307"/>
      <c r="HY1305" s="307"/>
      <c r="HZ1305" s="307"/>
      <c r="IA1305" s="307"/>
      <c r="IB1305" s="307"/>
      <c r="IC1305" s="307"/>
      <c r="ID1305" s="307"/>
      <c r="IE1305" s="307"/>
      <c r="IF1305" s="307"/>
      <c r="IG1305" s="307"/>
      <c r="IH1305" s="307"/>
      <c r="II1305" s="307"/>
      <c r="IJ1305" s="307"/>
      <c r="IK1305" s="307"/>
      <c r="IL1305" s="307"/>
      <c r="IM1305" s="307"/>
      <c r="IN1305" s="307"/>
      <c r="IO1305" s="307"/>
      <c r="IP1305" s="307"/>
      <c r="IQ1305" s="307"/>
      <c r="IR1305" s="307"/>
      <c r="IS1305" s="307"/>
      <c r="IT1305" s="307"/>
      <c r="IU1305" s="307"/>
      <c r="IV1305" s="307"/>
      <c r="IW1305" s="307"/>
      <c r="IX1305" s="307"/>
      <c r="IY1305" s="307"/>
      <c r="IZ1305" s="307"/>
      <c r="JA1305" s="307"/>
      <c r="JB1305" s="307"/>
      <c r="JC1305" s="307"/>
      <c r="JD1305" s="307"/>
      <c r="JE1305" s="307"/>
      <c r="JF1305" s="307"/>
      <c r="JG1305" s="307"/>
      <c r="JH1305" s="307"/>
      <c r="JI1305" s="307"/>
      <c r="JJ1305" s="307"/>
      <c r="JK1305" s="307"/>
      <c r="JL1305" s="307"/>
      <c r="JM1305" s="307"/>
      <c r="JN1305" s="307"/>
      <c r="JO1305" s="307"/>
      <c r="JP1305" s="307"/>
      <c r="JQ1305" s="307"/>
      <c r="JR1305" s="307"/>
      <c r="JS1305" s="307"/>
      <c r="JT1305" s="307"/>
      <c r="JU1305" s="307"/>
      <c r="JV1305" s="307"/>
      <c r="JW1305" s="307"/>
      <c r="JX1305" s="307"/>
      <c r="JY1305" s="307"/>
      <c r="JZ1305" s="307"/>
      <c r="KA1305" s="307"/>
      <c r="KB1305" s="307"/>
      <c r="KC1305" s="307"/>
      <c r="KD1305" s="307"/>
      <c r="KE1305" s="307"/>
      <c r="KF1305" s="307"/>
      <c r="KG1305" s="307"/>
      <c r="KH1305" s="307"/>
      <c r="KI1305" s="307"/>
      <c r="KJ1305" s="307"/>
      <c r="KK1305" s="307"/>
      <c r="KL1305" s="307"/>
      <c r="KM1305" s="307"/>
      <c r="KN1305" s="307"/>
      <c r="KO1305" s="307"/>
      <c r="KP1305" s="307"/>
      <c r="KQ1305" s="307"/>
      <c r="KR1305" s="307"/>
      <c r="KS1305" s="307"/>
      <c r="KT1305" s="307"/>
    </row>
    <row r="1306" spans="14:306" s="56" customFormat="1" ht="15" customHeight="1">
      <c r="N1306" s="410"/>
      <c r="O1306" s="410"/>
      <c r="P1306" s="311"/>
      <c r="Q1306" s="311"/>
      <c r="R1306" s="311"/>
      <c r="AJ1306" s="451">
        <v>4</v>
      </c>
      <c r="AK1306" s="449">
        <v>6</v>
      </c>
      <c r="CB1306" s="307"/>
      <c r="CC1306" s="307"/>
      <c r="CD1306" s="307"/>
      <c r="CE1306" s="307"/>
      <c r="CF1306" s="307"/>
      <c r="CG1306" s="307"/>
      <c r="CH1306" s="307"/>
      <c r="CI1306" s="307"/>
      <c r="CJ1306" s="307"/>
      <c r="CK1306" s="307"/>
      <c r="CL1306" s="307"/>
      <c r="CM1306" s="307"/>
      <c r="CN1306" s="307"/>
      <c r="CO1306" s="307"/>
      <c r="CP1306" s="307"/>
      <c r="CQ1306" s="307"/>
      <c r="CR1306" s="307"/>
      <c r="CS1306" s="307"/>
      <c r="CT1306" s="307"/>
      <c r="CU1306" s="307"/>
      <c r="CV1306" s="307"/>
      <c r="CW1306" s="307"/>
      <c r="CX1306" s="307"/>
      <c r="CY1306" s="307"/>
      <c r="CZ1306" s="307"/>
      <c r="DA1306" s="307"/>
      <c r="DB1306" s="307"/>
      <c r="DC1306" s="307"/>
      <c r="DD1306" s="307"/>
      <c r="DE1306" s="307"/>
      <c r="DF1306" s="307"/>
      <c r="DG1306" s="307"/>
      <c r="DH1306" s="307"/>
      <c r="DI1306" s="390"/>
      <c r="DJ1306" s="390"/>
      <c r="DK1306" s="307"/>
      <c r="DL1306" s="307"/>
      <c r="DM1306" s="307"/>
      <c r="DN1306" s="307"/>
      <c r="DO1306" s="307"/>
      <c r="DP1306" s="307"/>
      <c r="DQ1306" s="307"/>
      <c r="DR1306" s="307"/>
      <c r="DS1306" s="307"/>
      <c r="DT1306" s="307"/>
      <c r="DU1306" s="307"/>
      <c r="DV1306" s="307"/>
      <c r="DW1306" s="307"/>
      <c r="DX1306" s="307"/>
      <c r="DY1306" s="307"/>
      <c r="DZ1306" s="307"/>
      <c r="EA1306" s="307"/>
      <c r="EB1306" s="307"/>
      <c r="EC1306" s="307"/>
      <c r="ED1306" s="307"/>
      <c r="EE1306" s="307"/>
      <c r="EF1306" s="307"/>
      <c r="EG1306" s="307"/>
      <c r="EH1306" s="307"/>
      <c r="EI1306" s="307"/>
      <c r="EJ1306" s="307"/>
      <c r="EK1306" s="307"/>
      <c r="EL1306" s="307"/>
      <c r="EM1306" s="307"/>
      <c r="EN1306" s="307"/>
      <c r="EO1306" s="307"/>
      <c r="EP1306" s="307"/>
      <c r="EQ1306" s="307"/>
      <c r="ER1306" s="307"/>
      <c r="ES1306" s="307"/>
      <c r="ET1306" s="307"/>
      <c r="EU1306" s="390"/>
      <c r="EV1306" s="390"/>
      <c r="EW1306" s="307"/>
      <c r="EX1306" s="307"/>
      <c r="EY1306" s="307"/>
      <c r="EZ1306" s="307"/>
      <c r="FA1306" s="307"/>
      <c r="FB1306" s="307"/>
      <c r="FC1306" s="307"/>
      <c r="FD1306" s="307"/>
      <c r="FE1306" s="307"/>
      <c r="FF1306" s="307"/>
      <c r="FG1306" s="307"/>
      <c r="FH1306" s="307"/>
      <c r="FI1306" s="307"/>
      <c r="FJ1306" s="307"/>
      <c r="FK1306" s="307"/>
      <c r="FL1306" s="307"/>
      <c r="FM1306" s="307"/>
      <c r="FN1306" s="307"/>
      <c r="FO1306" s="307"/>
      <c r="FP1306" s="307"/>
      <c r="FQ1306" s="307"/>
      <c r="FR1306" s="307"/>
      <c r="FS1306" s="307"/>
      <c r="FT1306" s="307"/>
      <c r="FU1306" s="307"/>
      <c r="FV1306" s="307"/>
      <c r="FW1306" s="307"/>
      <c r="FX1306" s="307"/>
      <c r="FY1306" s="307"/>
      <c r="FZ1306" s="307"/>
      <c r="GA1306" s="307"/>
      <c r="GB1306" s="307"/>
      <c r="GC1306" s="307"/>
      <c r="GD1306" s="307"/>
      <c r="GE1306" s="307"/>
      <c r="GF1306" s="307"/>
      <c r="GG1306" s="307"/>
      <c r="GH1306" s="307"/>
      <c r="GI1306" s="307"/>
      <c r="GJ1306" s="307"/>
      <c r="GK1306" s="307"/>
      <c r="GL1306" s="307"/>
      <c r="GM1306" s="307"/>
      <c r="GN1306" s="307"/>
      <c r="GO1306" s="307"/>
      <c r="GP1306" s="307"/>
      <c r="GQ1306" s="307"/>
      <c r="GR1306" s="307"/>
      <c r="GS1306" s="307"/>
      <c r="GT1306" s="307"/>
      <c r="GU1306" s="307"/>
      <c r="GV1306" s="307"/>
      <c r="GW1306" s="307"/>
      <c r="GX1306" s="307"/>
      <c r="GY1306" s="307"/>
      <c r="GZ1306" s="307"/>
      <c r="HA1306" s="307"/>
      <c r="HB1306" s="307"/>
      <c r="HC1306" s="307"/>
      <c r="HD1306" s="307"/>
      <c r="HE1306" s="307"/>
      <c r="HF1306" s="307"/>
      <c r="HG1306" s="307"/>
      <c r="HH1306" s="307"/>
      <c r="HI1306" s="307"/>
      <c r="HJ1306" s="307"/>
      <c r="HK1306" s="307"/>
      <c r="HL1306" s="307"/>
      <c r="HM1306" s="307"/>
      <c r="HN1306" s="307"/>
      <c r="HO1306" s="307"/>
      <c r="HP1306" s="307"/>
      <c r="HQ1306" s="307"/>
      <c r="HR1306" s="307"/>
      <c r="HS1306" s="307"/>
      <c r="HT1306" s="307"/>
      <c r="HU1306" s="307"/>
      <c r="HV1306" s="307"/>
      <c r="HW1306" s="307"/>
      <c r="HX1306" s="307"/>
      <c r="HY1306" s="307"/>
      <c r="HZ1306" s="307"/>
      <c r="IA1306" s="307"/>
      <c r="IB1306" s="307"/>
      <c r="IC1306" s="307"/>
      <c r="ID1306" s="307"/>
      <c r="IE1306" s="307"/>
      <c r="IF1306" s="307"/>
      <c r="IG1306" s="307"/>
      <c r="IH1306" s="307"/>
      <c r="II1306" s="307"/>
      <c r="IJ1306" s="307"/>
      <c r="IK1306" s="307"/>
      <c r="IL1306" s="307"/>
      <c r="IM1306" s="307"/>
      <c r="IN1306" s="307"/>
      <c r="IO1306" s="307"/>
      <c r="IP1306" s="307"/>
      <c r="IQ1306" s="307"/>
      <c r="IR1306" s="307"/>
      <c r="IS1306" s="307"/>
      <c r="IT1306" s="307"/>
      <c r="IU1306" s="307"/>
      <c r="IV1306" s="307"/>
      <c r="IW1306" s="307"/>
      <c r="IX1306" s="307"/>
      <c r="IY1306" s="307"/>
      <c r="IZ1306" s="307"/>
      <c r="JA1306" s="307"/>
      <c r="JB1306" s="307"/>
      <c r="JC1306" s="307"/>
      <c r="JD1306" s="307"/>
      <c r="JE1306" s="307"/>
      <c r="JF1306" s="307"/>
      <c r="JG1306" s="307"/>
      <c r="JH1306" s="307"/>
      <c r="JI1306" s="307"/>
      <c r="JJ1306" s="307"/>
      <c r="JK1306" s="307"/>
      <c r="JL1306" s="307"/>
      <c r="JM1306" s="307"/>
      <c r="JN1306" s="307"/>
      <c r="JO1306" s="307"/>
      <c r="JP1306" s="307"/>
      <c r="JQ1306" s="307"/>
      <c r="JR1306" s="307"/>
      <c r="JS1306" s="307"/>
      <c r="JT1306" s="307"/>
      <c r="JU1306" s="307"/>
      <c r="JV1306" s="307"/>
      <c r="JW1306" s="307"/>
      <c r="JX1306" s="307"/>
      <c r="JY1306" s="307"/>
      <c r="JZ1306" s="307"/>
      <c r="KA1306" s="307"/>
      <c r="KB1306" s="307"/>
      <c r="KC1306" s="307"/>
      <c r="KD1306" s="307"/>
      <c r="KE1306" s="307"/>
      <c r="KF1306" s="307"/>
      <c r="KG1306" s="307"/>
      <c r="KH1306" s="307"/>
      <c r="KI1306" s="307"/>
      <c r="KJ1306" s="307"/>
      <c r="KK1306" s="307"/>
      <c r="KL1306" s="307"/>
      <c r="KM1306" s="307"/>
      <c r="KN1306" s="307"/>
      <c r="KO1306" s="307"/>
      <c r="KP1306" s="307"/>
      <c r="KQ1306" s="307"/>
      <c r="KR1306" s="307"/>
      <c r="KS1306" s="307"/>
      <c r="KT1306" s="307"/>
    </row>
    <row r="1307" spans="14:306" s="56" customFormat="1" ht="15" customHeight="1">
      <c r="N1307" s="410"/>
      <c r="O1307" s="410"/>
      <c r="P1307" s="311"/>
      <c r="Q1307" s="311"/>
      <c r="R1307" s="311"/>
      <c r="AJ1307" s="451">
        <v>5</v>
      </c>
      <c r="AK1307" s="449">
        <v>8</v>
      </c>
      <c r="CB1307" s="307"/>
      <c r="CC1307" s="307"/>
      <c r="CD1307" s="307"/>
      <c r="CE1307" s="307"/>
      <c r="CF1307" s="307"/>
      <c r="CG1307" s="307"/>
      <c r="CH1307" s="307"/>
      <c r="CI1307" s="307"/>
      <c r="CJ1307" s="307"/>
      <c r="CK1307" s="307"/>
      <c r="CL1307" s="307"/>
      <c r="CM1307" s="307"/>
      <c r="CN1307" s="307"/>
      <c r="CO1307" s="307"/>
      <c r="CP1307" s="307"/>
      <c r="CQ1307" s="307"/>
      <c r="CR1307" s="307"/>
      <c r="CS1307" s="307"/>
      <c r="CT1307" s="307"/>
      <c r="CU1307" s="307"/>
      <c r="CV1307" s="307"/>
      <c r="CW1307" s="307"/>
      <c r="CX1307" s="307"/>
      <c r="CY1307" s="307"/>
      <c r="CZ1307" s="307"/>
      <c r="DA1307" s="307"/>
      <c r="DB1307" s="307"/>
      <c r="DC1307" s="307"/>
      <c r="DD1307" s="307"/>
      <c r="DE1307" s="307"/>
      <c r="DF1307" s="307"/>
      <c r="DG1307" s="307"/>
      <c r="DH1307" s="307"/>
      <c r="DI1307" s="390"/>
      <c r="DJ1307" s="390"/>
      <c r="DK1307" s="307"/>
      <c r="DL1307" s="307"/>
      <c r="DM1307" s="307"/>
      <c r="DN1307" s="307"/>
      <c r="DO1307" s="307"/>
      <c r="DP1307" s="307"/>
      <c r="DQ1307" s="307"/>
      <c r="DR1307" s="307"/>
      <c r="DS1307" s="307"/>
      <c r="DT1307" s="307"/>
      <c r="DU1307" s="307"/>
      <c r="DV1307" s="307"/>
      <c r="DW1307" s="307"/>
      <c r="DX1307" s="307"/>
      <c r="DY1307" s="307"/>
      <c r="DZ1307" s="307"/>
      <c r="EA1307" s="307"/>
      <c r="EB1307" s="307"/>
      <c r="EC1307" s="307"/>
      <c r="ED1307" s="307"/>
      <c r="EE1307" s="307"/>
      <c r="EF1307" s="307"/>
      <c r="EG1307" s="307"/>
      <c r="EH1307" s="307"/>
      <c r="EI1307" s="307"/>
      <c r="EJ1307" s="307"/>
      <c r="EK1307" s="307"/>
      <c r="EL1307" s="307"/>
      <c r="EM1307" s="307"/>
      <c r="EN1307" s="307"/>
      <c r="EO1307" s="307"/>
      <c r="EP1307" s="307"/>
      <c r="EQ1307" s="307"/>
      <c r="ER1307" s="307"/>
      <c r="ES1307" s="307"/>
      <c r="ET1307" s="307"/>
      <c r="EU1307" s="390"/>
      <c r="EV1307" s="390"/>
      <c r="EW1307" s="307"/>
      <c r="EX1307" s="307"/>
      <c r="EY1307" s="307"/>
      <c r="EZ1307" s="307"/>
      <c r="FA1307" s="307"/>
      <c r="FB1307" s="307"/>
      <c r="FC1307" s="307"/>
      <c r="FD1307" s="307"/>
      <c r="FE1307" s="307"/>
      <c r="FF1307" s="307"/>
      <c r="FG1307" s="307"/>
      <c r="FH1307" s="307"/>
      <c r="FI1307" s="307"/>
      <c r="FJ1307" s="307"/>
      <c r="FK1307" s="307"/>
      <c r="FL1307" s="307"/>
      <c r="FM1307" s="307"/>
      <c r="FN1307" s="307"/>
      <c r="FO1307" s="307"/>
      <c r="FP1307" s="307"/>
      <c r="FQ1307" s="307"/>
      <c r="FR1307" s="307"/>
      <c r="FS1307" s="307"/>
      <c r="FT1307" s="307"/>
      <c r="FU1307" s="307"/>
      <c r="FV1307" s="307"/>
      <c r="FW1307" s="307"/>
      <c r="FX1307" s="307"/>
      <c r="FY1307" s="307"/>
      <c r="FZ1307" s="307"/>
      <c r="GA1307" s="307"/>
      <c r="GB1307" s="307"/>
      <c r="GC1307" s="307"/>
      <c r="GD1307" s="307"/>
      <c r="GE1307" s="307"/>
      <c r="GF1307" s="307"/>
      <c r="GG1307" s="307"/>
      <c r="GH1307" s="307"/>
      <c r="GI1307" s="307"/>
      <c r="GJ1307" s="307"/>
      <c r="GK1307" s="307"/>
      <c r="GL1307" s="307"/>
      <c r="GM1307" s="307"/>
      <c r="GN1307" s="307"/>
      <c r="GO1307" s="307"/>
      <c r="GP1307" s="307"/>
      <c r="GQ1307" s="307"/>
      <c r="GR1307" s="307"/>
      <c r="GS1307" s="307"/>
      <c r="GT1307" s="307"/>
      <c r="GU1307" s="307"/>
      <c r="GV1307" s="307"/>
      <c r="GW1307" s="307"/>
      <c r="GX1307" s="307"/>
      <c r="GY1307" s="307"/>
      <c r="GZ1307" s="307"/>
      <c r="HA1307" s="307"/>
      <c r="HB1307" s="307"/>
      <c r="HC1307" s="307"/>
      <c r="HD1307" s="307"/>
      <c r="HE1307" s="307"/>
      <c r="HF1307" s="307"/>
      <c r="HG1307" s="307"/>
      <c r="HH1307" s="307"/>
      <c r="HI1307" s="307"/>
      <c r="HJ1307" s="307"/>
      <c r="HK1307" s="307"/>
      <c r="HL1307" s="307"/>
      <c r="HM1307" s="307"/>
      <c r="HN1307" s="307"/>
      <c r="HO1307" s="307"/>
      <c r="HP1307" s="307"/>
      <c r="HQ1307" s="307"/>
      <c r="HR1307" s="307"/>
      <c r="HS1307" s="307"/>
      <c r="HT1307" s="307"/>
      <c r="HU1307" s="307"/>
      <c r="HV1307" s="307"/>
      <c r="HW1307" s="307"/>
      <c r="HX1307" s="307"/>
      <c r="HY1307" s="307"/>
      <c r="HZ1307" s="307"/>
      <c r="IA1307" s="307"/>
      <c r="IB1307" s="307"/>
      <c r="IC1307" s="307"/>
      <c r="ID1307" s="307"/>
      <c r="IE1307" s="307"/>
      <c r="IF1307" s="307"/>
      <c r="IG1307" s="307"/>
      <c r="IH1307" s="307"/>
      <c r="II1307" s="307"/>
      <c r="IJ1307" s="307"/>
      <c r="IK1307" s="307"/>
      <c r="IL1307" s="307"/>
      <c r="IM1307" s="307"/>
      <c r="IN1307" s="307"/>
      <c r="IO1307" s="307"/>
      <c r="IP1307" s="307"/>
      <c r="IQ1307" s="307"/>
      <c r="IR1307" s="307"/>
      <c r="IS1307" s="307"/>
      <c r="IT1307" s="307"/>
      <c r="IU1307" s="307"/>
      <c r="IV1307" s="307"/>
      <c r="IW1307" s="307"/>
      <c r="IX1307" s="307"/>
      <c r="IY1307" s="307"/>
      <c r="IZ1307" s="307"/>
      <c r="JA1307" s="307"/>
      <c r="JB1307" s="307"/>
      <c r="JC1307" s="307"/>
      <c r="JD1307" s="307"/>
      <c r="JE1307" s="307"/>
      <c r="JF1307" s="307"/>
      <c r="JG1307" s="307"/>
      <c r="JH1307" s="307"/>
      <c r="JI1307" s="307"/>
      <c r="JJ1307" s="307"/>
      <c r="JK1307" s="307"/>
      <c r="JL1307" s="307"/>
      <c r="JM1307" s="307"/>
      <c r="JN1307" s="307"/>
      <c r="JO1307" s="307"/>
      <c r="JP1307" s="307"/>
      <c r="JQ1307" s="307"/>
      <c r="JR1307" s="307"/>
      <c r="JS1307" s="307"/>
      <c r="JT1307" s="307"/>
      <c r="JU1307" s="307"/>
      <c r="JV1307" s="307"/>
      <c r="JW1307" s="307"/>
      <c r="JX1307" s="307"/>
      <c r="JY1307" s="307"/>
      <c r="JZ1307" s="307"/>
      <c r="KA1307" s="307"/>
      <c r="KB1307" s="307"/>
      <c r="KC1307" s="307"/>
      <c r="KD1307" s="307"/>
      <c r="KE1307" s="307"/>
      <c r="KF1307" s="307"/>
      <c r="KG1307" s="307"/>
      <c r="KH1307" s="307"/>
      <c r="KI1307" s="307"/>
      <c r="KJ1307" s="307"/>
      <c r="KK1307" s="307"/>
      <c r="KL1307" s="307"/>
      <c r="KM1307" s="307"/>
      <c r="KN1307" s="307"/>
      <c r="KO1307" s="307"/>
      <c r="KP1307" s="307"/>
      <c r="KQ1307" s="307"/>
      <c r="KR1307" s="307"/>
      <c r="KS1307" s="307"/>
      <c r="KT1307" s="307"/>
    </row>
    <row r="1308" spans="14:306" s="56" customFormat="1" ht="15" customHeight="1">
      <c r="N1308" s="410"/>
      <c r="O1308" s="410"/>
      <c r="P1308" s="311"/>
      <c r="Q1308" s="311"/>
      <c r="R1308" s="311"/>
      <c r="AJ1308" s="451">
        <v>6</v>
      </c>
      <c r="AK1308" s="449">
        <v>9</v>
      </c>
      <c r="CB1308" s="307"/>
      <c r="CC1308" s="307"/>
      <c r="CD1308" s="307"/>
      <c r="CE1308" s="307"/>
      <c r="CF1308" s="307"/>
      <c r="CG1308" s="307"/>
      <c r="CH1308" s="307"/>
      <c r="CI1308" s="307"/>
      <c r="CJ1308" s="307"/>
      <c r="CK1308" s="307"/>
      <c r="CL1308" s="307"/>
      <c r="CM1308" s="307"/>
      <c r="CN1308" s="307"/>
      <c r="CO1308" s="307"/>
      <c r="CP1308" s="307"/>
      <c r="CQ1308" s="307"/>
      <c r="CR1308" s="307"/>
      <c r="CS1308" s="307"/>
      <c r="CT1308" s="307"/>
      <c r="CU1308" s="307"/>
      <c r="CV1308" s="307"/>
      <c r="CW1308" s="307"/>
      <c r="CX1308" s="307"/>
      <c r="CY1308" s="307"/>
      <c r="CZ1308" s="307"/>
      <c r="DA1308" s="307"/>
      <c r="DB1308" s="307"/>
      <c r="DC1308" s="307"/>
      <c r="DD1308" s="307"/>
      <c r="DE1308" s="307"/>
      <c r="DF1308" s="307"/>
      <c r="DG1308" s="307"/>
      <c r="DH1308" s="307"/>
      <c r="DI1308" s="390"/>
      <c r="DJ1308" s="390"/>
      <c r="DK1308" s="307"/>
      <c r="DL1308" s="307"/>
      <c r="DM1308" s="307"/>
      <c r="DN1308" s="307"/>
      <c r="DO1308" s="307"/>
      <c r="DP1308" s="307"/>
      <c r="DQ1308" s="307"/>
      <c r="DR1308" s="307"/>
      <c r="DS1308" s="307"/>
      <c r="DT1308" s="307"/>
      <c r="DU1308" s="307"/>
      <c r="DV1308" s="307"/>
      <c r="DW1308" s="307"/>
      <c r="DX1308" s="307"/>
      <c r="DY1308" s="307"/>
      <c r="DZ1308" s="307"/>
      <c r="EA1308" s="307"/>
      <c r="EB1308" s="307"/>
      <c r="EC1308" s="307"/>
      <c r="ED1308" s="307"/>
      <c r="EE1308" s="307"/>
      <c r="EF1308" s="307"/>
      <c r="EG1308" s="307"/>
      <c r="EH1308" s="307"/>
      <c r="EI1308" s="307"/>
      <c r="EJ1308" s="307"/>
      <c r="EK1308" s="307"/>
      <c r="EL1308" s="307"/>
      <c r="EM1308" s="307"/>
      <c r="EN1308" s="307"/>
      <c r="EO1308" s="307"/>
      <c r="EP1308" s="307"/>
      <c r="EQ1308" s="307"/>
      <c r="ER1308" s="307"/>
      <c r="ES1308" s="307"/>
      <c r="ET1308" s="307"/>
      <c r="EU1308" s="390"/>
      <c r="EV1308" s="390"/>
      <c r="EW1308" s="307"/>
      <c r="EX1308" s="307"/>
      <c r="EY1308" s="307"/>
      <c r="EZ1308" s="307"/>
      <c r="FA1308" s="307"/>
      <c r="FB1308" s="307"/>
      <c r="FC1308" s="307"/>
      <c r="FD1308" s="307"/>
      <c r="FE1308" s="307"/>
      <c r="FF1308" s="307"/>
      <c r="FG1308" s="307"/>
      <c r="FH1308" s="307"/>
      <c r="FI1308" s="307"/>
      <c r="FJ1308" s="307"/>
      <c r="FK1308" s="307"/>
      <c r="FL1308" s="307"/>
      <c r="FM1308" s="307"/>
      <c r="FN1308" s="307"/>
      <c r="FO1308" s="307"/>
      <c r="FP1308" s="307"/>
      <c r="FQ1308" s="307"/>
      <c r="FR1308" s="307"/>
      <c r="FS1308" s="307"/>
      <c r="FT1308" s="307"/>
      <c r="FU1308" s="307"/>
      <c r="FV1308" s="307"/>
      <c r="FW1308" s="307"/>
      <c r="FX1308" s="307"/>
      <c r="FY1308" s="307"/>
      <c r="FZ1308" s="307"/>
      <c r="GA1308" s="307"/>
      <c r="GB1308" s="307"/>
      <c r="GC1308" s="307"/>
      <c r="GD1308" s="307"/>
      <c r="GE1308" s="307"/>
      <c r="GF1308" s="307"/>
      <c r="GG1308" s="307"/>
      <c r="GH1308" s="307"/>
      <c r="GI1308" s="307"/>
      <c r="GJ1308" s="307"/>
      <c r="GK1308" s="307"/>
      <c r="GL1308" s="307"/>
      <c r="GM1308" s="307"/>
      <c r="GN1308" s="307"/>
      <c r="GO1308" s="307"/>
      <c r="GP1308" s="307"/>
      <c r="GQ1308" s="307"/>
      <c r="GR1308" s="307"/>
      <c r="GS1308" s="307"/>
      <c r="GT1308" s="307"/>
      <c r="GU1308" s="307"/>
      <c r="GV1308" s="307"/>
      <c r="GW1308" s="307"/>
      <c r="GX1308" s="307"/>
      <c r="GY1308" s="307"/>
      <c r="GZ1308" s="307"/>
      <c r="HA1308" s="307"/>
      <c r="HB1308" s="307"/>
      <c r="HC1308" s="307"/>
      <c r="HD1308" s="307"/>
      <c r="HE1308" s="307"/>
      <c r="HF1308" s="307"/>
      <c r="HG1308" s="307"/>
      <c r="HH1308" s="307"/>
      <c r="HI1308" s="307"/>
      <c r="HJ1308" s="307"/>
      <c r="HK1308" s="307"/>
      <c r="HL1308" s="307"/>
      <c r="HM1308" s="307"/>
      <c r="HN1308" s="307"/>
      <c r="HO1308" s="307"/>
      <c r="HP1308" s="307"/>
      <c r="HQ1308" s="307"/>
      <c r="HR1308" s="307"/>
      <c r="HS1308" s="307"/>
      <c r="HT1308" s="307"/>
      <c r="HU1308" s="307"/>
      <c r="HV1308" s="307"/>
      <c r="HW1308" s="307"/>
      <c r="HX1308" s="307"/>
      <c r="HY1308" s="307"/>
      <c r="HZ1308" s="307"/>
      <c r="IA1308" s="307"/>
      <c r="IB1308" s="307"/>
      <c r="IC1308" s="307"/>
      <c r="ID1308" s="307"/>
      <c r="IE1308" s="307"/>
      <c r="IF1308" s="307"/>
      <c r="IG1308" s="307"/>
      <c r="IH1308" s="307"/>
      <c r="II1308" s="307"/>
      <c r="IJ1308" s="307"/>
      <c r="IK1308" s="307"/>
      <c r="IL1308" s="307"/>
      <c r="IM1308" s="307"/>
      <c r="IN1308" s="307"/>
      <c r="IO1308" s="307"/>
      <c r="IP1308" s="307"/>
      <c r="IQ1308" s="307"/>
      <c r="IR1308" s="307"/>
      <c r="IS1308" s="307"/>
      <c r="IT1308" s="307"/>
      <c r="IU1308" s="307"/>
      <c r="IV1308" s="307"/>
      <c r="IW1308" s="307"/>
      <c r="IX1308" s="307"/>
      <c r="IY1308" s="307"/>
      <c r="IZ1308" s="307"/>
      <c r="JA1308" s="307"/>
      <c r="JB1308" s="307"/>
      <c r="JC1308" s="307"/>
      <c r="JD1308" s="307"/>
      <c r="JE1308" s="307"/>
      <c r="JF1308" s="307"/>
      <c r="JG1308" s="307"/>
      <c r="JH1308" s="307"/>
      <c r="JI1308" s="307"/>
      <c r="JJ1308" s="307"/>
      <c r="JK1308" s="307"/>
      <c r="JL1308" s="307"/>
      <c r="JM1308" s="307"/>
      <c r="JN1308" s="307"/>
      <c r="JO1308" s="307"/>
      <c r="JP1308" s="307"/>
      <c r="JQ1308" s="307"/>
      <c r="JR1308" s="307"/>
      <c r="JS1308" s="307"/>
      <c r="JT1308" s="307"/>
      <c r="JU1308" s="307"/>
      <c r="JV1308" s="307"/>
      <c r="JW1308" s="307"/>
      <c r="JX1308" s="307"/>
      <c r="JY1308" s="307"/>
      <c r="JZ1308" s="307"/>
      <c r="KA1308" s="307"/>
      <c r="KB1308" s="307"/>
      <c r="KC1308" s="307"/>
      <c r="KD1308" s="307"/>
      <c r="KE1308" s="307"/>
      <c r="KF1308" s="307"/>
      <c r="KG1308" s="307"/>
      <c r="KH1308" s="307"/>
      <c r="KI1308" s="307"/>
      <c r="KJ1308" s="307"/>
      <c r="KK1308" s="307"/>
      <c r="KL1308" s="307"/>
      <c r="KM1308" s="307"/>
      <c r="KN1308" s="307"/>
      <c r="KO1308" s="307"/>
      <c r="KP1308" s="307"/>
      <c r="KQ1308" s="307"/>
      <c r="KR1308" s="307"/>
      <c r="KS1308" s="307"/>
      <c r="KT1308" s="307"/>
    </row>
    <row r="1309" spans="14:306" s="56" customFormat="1" ht="15" customHeight="1">
      <c r="N1309" s="410"/>
      <c r="O1309" s="410"/>
      <c r="P1309" s="311"/>
      <c r="Q1309" s="311"/>
      <c r="R1309" s="311"/>
      <c r="AJ1309" s="451">
        <v>7</v>
      </c>
      <c r="AK1309" s="449">
        <v>11</v>
      </c>
      <c r="CB1309" s="307"/>
      <c r="CC1309" s="307"/>
      <c r="CD1309" s="307"/>
      <c r="CE1309" s="307"/>
      <c r="CF1309" s="307"/>
      <c r="CG1309" s="307"/>
      <c r="CH1309" s="307"/>
      <c r="CI1309" s="307"/>
      <c r="CJ1309" s="307"/>
      <c r="CK1309" s="307"/>
      <c r="CL1309" s="307"/>
      <c r="CM1309" s="307"/>
      <c r="CN1309" s="307"/>
      <c r="CO1309" s="307"/>
      <c r="CP1309" s="307"/>
      <c r="CQ1309" s="307"/>
      <c r="CR1309" s="307"/>
      <c r="CS1309" s="307"/>
      <c r="CT1309" s="307"/>
      <c r="CU1309" s="307"/>
      <c r="CV1309" s="307"/>
      <c r="CW1309" s="307"/>
      <c r="CX1309" s="307"/>
      <c r="CY1309" s="307"/>
      <c r="CZ1309" s="307"/>
      <c r="DA1309" s="307"/>
      <c r="DB1309" s="307"/>
      <c r="DC1309" s="307"/>
      <c r="DD1309" s="307"/>
      <c r="DE1309" s="307"/>
      <c r="DF1309" s="307"/>
      <c r="DG1309" s="307"/>
      <c r="DH1309" s="307"/>
      <c r="DI1309" s="390"/>
      <c r="DJ1309" s="390"/>
      <c r="DK1309" s="307"/>
      <c r="DL1309" s="307"/>
      <c r="DM1309" s="307"/>
      <c r="DN1309" s="307"/>
      <c r="DO1309" s="307"/>
      <c r="DP1309" s="307"/>
      <c r="DQ1309" s="307"/>
      <c r="DR1309" s="307"/>
      <c r="DS1309" s="307"/>
      <c r="DT1309" s="307"/>
      <c r="DU1309" s="307"/>
      <c r="DV1309" s="307"/>
      <c r="DW1309" s="307"/>
      <c r="DX1309" s="307"/>
      <c r="DY1309" s="307"/>
      <c r="DZ1309" s="307"/>
      <c r="EA1309" s="307"/>
      <c r="EB1309" s="307"/>
      <c r="EC1309" s="307"/>
      <c r="ED1309" s="307"/>
      <c r="EE1309" s="307"/>
      <c r="EF1309" s="307"/>
      <c r="EG1309" s="307"/>
      <c r="EH1309" s="307"/>
      <c r="EI1309" s="307"/>
      <c r="EJ1309" s="307"/>
      <c r="EK1309" s="307"/>
      <c r="EL1309" s="307"/>
      <c r="EM1309" s="307"/>
      <c r="EN1309" s="307"/>
      <c r="EO1309" s="307"/>
      <c r="EP1309" s="307"/>
      <c r="EQ1309" s="307"/>
      <c r="ER1309" s="307"/>
      <c r="ES1309" s="307"/>
      <c r="ET1309" s="307"/>
      <c r="EU1309" s="390"/>
      <c r="EV1309" s="390"/>
      <c r="EW1309" s="307"/>
      <c r="EX1309" s="307"/>
      <c r="EY1309" s="307"/>
      <c r="EZ1309" s="307"/>
      <c r="FA1309" s="307"/>
      <c r="FB1309" s="307"/>
      <c r="FC1309" s="307"/>
      <c r="FD1309" s="307"/>
      <c r="FE1309" s="307"/>
      <c r="FF1309" s="307"/>
      <c r="FG1309" s="307"/>
      <c r="FH1309" s="307"/>
      <c r="FI1309" s="307"/>
      <c r="FJ1309" s="307"/>
      <c r="FK1309" s="307"/>
      <c r="FL1309" s="307"/>
      <c r="FM1309" s="307"/>
      <c r="FN1309" s="307"/>
      <c r="FO1309" s="307"/>
      <c r="FP1309" s="307"/>
      <c r="FQ1309" s="307"/>
      <c r="FR1309" s="307"/>
      <c r="FS1309" s="307"/>
      <c r="FT1309" s="307"/>
      <c r="FU1309" s="307"/>
      <c r="FV1309" s="307"/>
      <c r="FW1309" s="307"/>
      <c r="FX1309" s="307"/>
      <c r="FY1309" s="307"/>
      <c r="FZ1309" s="307"/>
      <c r="GA1309" s="307"/>
      <c r="GB1309" s="307"/>
      <c r="GC1309" s="307"/>
      <c r="GD1309" s="307"/>
      <c r="GE1309" s="307"/>
      <c r="GF1309" s="307"/>
      <c r="GG1309" s="307"/>
      <c r="GH1309" s="307"/>
      <c r="GI1309" s="307"/>
      <c r="GJ1309" s="307"/>
      <c r="GK1309" s="307"/>
      <c r="GL1309" s="307"/>
      <c r="GM1309" s="307"/>
      <c r="GN1309" s="307"/>
      <c r="GO1309" s="307"/>
      <c r="GP1309" s="307"/>
      <c r="GQ1309" s="307"/>
      <c r="GR1309" s="307"/>
      <c r="GS1309" s="307"/>
      <c r="GT1309" s="307"/>
      <c r="GU1309" s="307"/>
      <c r="GV1309" s="307"/>
      <c r="GW1309" s="307"/>
      <c r="GX1309" s="307"/>
      <c r="GY1309" s="307"/>
      <c r="GZ1309" s="307"/>
      <c r="HA1309" s="307"/>
      <c r="HB1309" s="307"/>
      <c r="HC1309" s="307"/>
      <c r="HD1309" s="307"/>
      <c r="HE1309" s="307"/>
      <c r="HF1309" s="307"/>
      <c r="HG1309" s="307"/>
      <c r="HH1309" s="307"/>
      <c r="HI1309" s="307"/>
      <c r="HJ1309" s="307"/>
      <c r="HK1309" s="307"/>
      <c r="HL1309" s="307"/>
      <c r="HM1309" s="307"/>
      <c r="HN1309" s="307"/>
      <c r="HO1309" s="307"/>
      <c r="HP1309" s="307"/>
      <c r="HQ1309" s="307"/>
      <c r="HR1309" s="307"/>
      <c r="HS1309" s="307"/>
      <c r="HT1309" s="307"/>
      <c r="HU1309" s="307"/>
      <c r="HV1309" s="307"/>
      <c r="HW1309" s="307"/>
      <c r="HX1309" s="307"/>
      <c r="HY1309" s="307"/>
      <c r="HZ1309" s="307"/>
      <c r="IA1309" s="307"/>
      <c r="IB1309" s="307"/>
      <c r="IC1309" s="307"/>
      <c r="ID1309" s="307"/>
      <c r="IE1309" s="307"/>
      <c r="IF1309" s="307"/>
      <c r="IG1309" s="307"/>
      <c r="IH1309" s="307"/>
      <c r="II1309" s="307"/>
      <c r="IJ1309" s="307"/>
      <c r="IK1309" s="307"/>
      <c r="IL1309" s="307"/>
      <c r="IM1309" s="307"/>
      <c r="IN1309" s="307"/>
      <c r="IO1309" s="307"/>
      <c r="IP1309" s="307"/>
      <c r="IQ1309" s="307"/>
      <c r="IR1309" s="307"/>
      <c r="IS1309" s="307"/>
      <c r="IT1309" s="307"/>
      <c r="IU1309" s="307"/>
      <c r="IV1309" s="307"/>
      <c r="IW1309" s="307"/>
      <c r="IX1309" s="307"/>
      <c r="IY1309" s="307"/>
      <c r="IZ1309" s="307"/>
      <c r="JA1309" s="307"/>
      <c r="JB1309" s="307"/>
      <c r="JC1309" s="307"/>
      <c r="JD1309" s="307"/>
      <c r="JE1309" s="307"/>
      <c r="JF1309" s="307"/>
      <c r="JG1309" s="307"/>
      <c r="JH1309" s="307"/>
      <c r="JI1309" s="307"/>
      <c r="JJ1309" s="307"/>
      <c r="JK1309" s="307"/>
      <c r="JL1309" s="307"/>
      <c r="JM1309" s="307"/>
      <c r="JN1309" s="307"/>
      <c r="JO1309" s="307"/>
      <c r="JP1309" s="307"/>
      <c r="JQ1309" s="307"/>
      <c r="JR1309" s="307"/>
      <c r="JS1309" s="307"/>
      <c r="JT1309" s="307"/>
      <c r="JU1309" s="307"/>
      <c r="JV1309" s="307"/>
      <c r="JW1309" s="307"/>
      <c r="JX1309" s="307"/>
      <c r="JY1309" s="307"/>
      <c r="JZ1309" s="307"/>
      <c r="KA1309" s="307"/>
      <c r="KB1309" s="307"/>
      <c r="KC1309" s="307"/>
      <c r="KD1309" s="307"/>
      <c r="KE1309" s="307"/>
      <c r="KF1309" s="307"/>
      <c r="KG1309" s="307"/>
      <c r="KH1309" s="307"/>
      <c r="KI1309" s="307"/>
      <c r="KJ1309" s="307"/>
      <c r="KK1309" s="307"/>
      <c r="KL1309" s="307"/>
      <c r="KM1309" s="307"/>
      <c r="KN1309" s="307"/>
      <c r="KO1309" s="307"/>
      <c r="KP1309" s="307"/>
      <c r="KQ1309" s="307"/>
      <c r="KR1309" s="307"/>
      <c r="KS1309" s="307"/>
      <c r="KT1309" s="307"/>
    </row>
    <row r="1310" spans="14:306" s="56" customFormat="1" ht="15" customHeight="1">
      <c r="N1310" s="410"/>
      <c r="O1310" s="410"/>
      <c r="P1310" s="311"/>
      <c r="Q1310" s="311"/>
      <c r="R1310" s="311"/>
      <c r="AJ1310" s="451">
        <v>8</v>
      </c>
      <c r="AK1310" s="449">
        <v>12</v>
      </c>
      <c r="CB1310" s="307"/>
      <c r="CC1310" s="307"/>
      <c r="CD1310" s="307"/>
      <c r="CE1310" s="307"/>
      <c r="CF1310" s="307"/>
      <c r="CG1310" s="307"/>
      <c r="CH1310" s="307"/>
      <c r="CI1310" s="307"/>
      <c r="CJ1310" s="307"/>
      <c r="CK1310" s="307"/>
      <c r="CL1310" s="307"/>
      <c r="CM1310" s="307"/>
      <c r="CN1310" s="307"/>
      <c r="CO1310" s="307"/>
      <c r="CP1310" s="307"/>
      <c r="CQ1310" s="307"/>
      <c r="CR1310" s="307"/>
      <c r="CS1310" s="307"/>
      <c r="CT1310" s="307"/>
      <c r="CU1310" s="307"/>
      <c r="CV1310" s="307"/>
      <c r="CW1310" s="307"/>
      <c r="CX1310" s="307"/>
      <c r="CY1310" s="307"/>
      <c r="CZ1310" s="307"/>
      <c r="DA1310" s="307"/>
      <c r="DB1310" s="307"/>
      <c r="DC1310" s="307"/>
      <c r="DD1310" s="307"/>
      <c r="DE1310" s="307"/>
      <c r="DF1310" s="307"/>
      <c r="DG1310" s="307"/>
      <c r="DH1310" s="307"/>
      <c r="DI1310" s="390"/>
      <c r="DJ1310" s="390"/>
      <c r="DK1310" s="307"/>
      <c r="DL1310" s="307"/>
      <c r="DM1310" s="307"/>
      <c r="DN1310" s="307"/>
      <c r="DO1310" s="307"/>
      <c r="DP1310" s="307"/>
      <c r="DQ1310" s="307"/>
      <c r="DR1310" s="307"/>
      <c r="DS1310" s="307"/>
      <c r="DT1310" s="307"/>
      <c r="DU1310" s="307"/>
      <c r="DV1310" s="307"/>
      <c r="DW1310" s="307"/>
      <c r="DX1310" s="307"/>
      <c r="DY1310" s="307"/>
      <c r="DZ1310" s="307"/>
      <c r="EA1310" s="307"/>
      <c r="EB1310" s="307"/>
      <c r="EC1310" s="307"/>
      <c r="ED1310" s="307"/>
      <c r="EE1310" s="307"/>
      <c r="EF1310" s="307"/>
      <c r="EG1310" s="307"/>
      <c r="EH1310" s="307"/>
      <c r="EI1310" s="307"/>
      <c r="EJ1310" s="307"/>
      <c r="EK1310" s="307"/>
      <c r="EL1310" s="307"/>
      <c r="EM1310" s="307"/>
      <c r="EN1310" s="307"/>
      <c r="EO1310" s="307"/>
      <c r="EP1310" s="307"/>
      <c r="EQ1310" s="307"/>
      <c r="ER1310" s="307"/>
      <c r="ES1310" s="307"/>
      <c r="ET1310" s="307"/>
      <c r="EU1310" s="390"/>
      <c r="EV1310" s="390"/>
      <c r="EW1310" s="307"/>
      <c r="EX1310" s="307"/>
      <c r="EY1310" s="307"/>
      <c r="EZ1310" s="307"/>
      <c r="FA1310" s="307"/>
      <c r="FB1310" s="307"/>
      <c r="FC1310" s="307"/>
      <c r="FD1310" s="307"/>
      <c r="FE1310" s="307"/>
      <c r="FF1310" s="307"/>
      <c r="FG1310" s="307"/>
      <c r="FH1310" s="307"/>
      <c r="FI1310" s="307"/>
      <c r="FJ1310" s="307"/>
      <c r="FK1310" s="307"/>
      <c r="FL1310" s="307"/>
      <c r="FM1310" s="307"/>
      <c r="FN1310" s="307"/>
      <c r="FO1310" s="307"/>
      <c r="FP1310" s="307"/>
      <c r="FQ1310" s="307"/>
      <c r="FR1310" s="307"/>
      <c r="FS1310" s="307"/>
      <c r="FT1310" s="307"/>
      <c r="FU1310" s="307"/>
      <c r="FV1310" s="307"/>
      <c r="FW1310" s="307"/>
      <c r="FX1310" s="307"/>
      <c r="FY1310" s="307"/>
      <c r="FZ1310" s="307"/>
      <c r="GA1310" s="307"/>
      <c r="GB1310" s="307"/>
      <c r="GC1310" s="307"/>
      <c r="GD1310" s="307"/>
      <c r="GE1310" s="307"/>
      <c r="GF1310" s="307"/>
      <c r="GG1310" s="307"/>
      <c r="GH1310" s="307"/>
      <c r="GI1310" s="307"/>
      <c r="GJ1310" s="307"/>
      <c r="GK1310" s="307"/>
      <c r="GL1310" s="307"/>
      <c r="GM1310" s="307"/>
      <c r="GN1310" s="307"/>
      <c r="GO1310" s="307"/>
      <c r="GP1310" s="307"/>
      <c r="GQ1310" s="307"/>
      <c r="GR1310" s="307"/>
      <c r="GS1310" s="307"/>
      <c r="GT1310" s="307"/>
      <c r="GU1310" s="307"/>
      <c r="GV1310" s="307"/>
      <c r="GW1310" s="307"/>
      <c r="GX1310" s="307"/>
      <c r="GY1310" s="307"/>
      <c r="GZ1310" s="307"/>
      <c r="HA1310" s="307"/>
      <c r="HB1310" s="307"/>
      <c r="HC1310" s="307"/>
      <c r="HD1310" s="307"/>
      <c r="HE1310" s="307"/>
      <c r="HF1310" s="307"/>
      <c r="HG1310" s="307"/>
      <c r="HH1310" s="307"/>
      <c r="HI1310" s="307"/>
      <c r="HJ1310" s="307"/>
      <c r="HK1310" s="307"/>
      <c r="HL1310" s="307"/>
      <c r="HM1310" s="307"/>
      <c r="HN1310" s="307"/>
      <c r="HO1310" s="307"/>
      <c r="HP1310" s="307"/>
      <c r="HQ1310" s="307"/>
      <c r="HR1310" s="307"/>
      <c r="HS1310" s="307"/>
      <c r="HT1310" s="307"/>
      <c r="HU1310" s="307"/>
      <c r="HV1310" s="307"/>
      <c r="HW1310" s="307"/>
      <c r="HX1310" s="307"/>
      <c r="HY1310" s="307"/>
      <c r="HZ1310" s="307"/>
      <c r="IA1310" s="307"/>
      <c r="IB1310" s="307"/>
      <c r="IC1310" s="307"/>
      <c r="ID1310" s="307"/>
      <c r="IE1310" s="307"/>
      <c r="IF1310" s="307"/>
      <c r="IG1310" s="307"/>
      <c r="IH1310" s="307"/>
      <c r="II1310" s="307"/>
      <c r="IJ1310" s="307"/>
      <c r="IK1310" s="307"/>
      <c r="IL1310" s="307"/>
      <c r="IM1310" s="307"/>
      <c r="IN1310" s="307"/>
      <c r="IO1310" s="307"/>
      <c r="IP1310" s="307"/>
      <c r="IQ1310" s="307"/>
      <c r="IR1310" s="307"/>
      <c r="IS1310" s="307"/>
      <c r="IT1310" s="307"/>
      <c r="IU1310" s="307"/>
      <c r="IV1310" s="307"/>
      <c r="IW1310" s="307"/>
      <c r="IX1310" s="307"/>
      <c r="IY1310" s="307"/>
      <c r="IZ1310" s="307"/>
      <c r="JA1310" s="307"/>
      <c r="JB1310" s="307"/>
      <c r="JC1310" s="307"/>
      <c r="JD1310" s="307"/>
      <c r="JE1310" s="307"/>
      <c r="JF1310" s="307"/>
      <c r="JG1310" s="307"/>
      <c r="JH1310" s="307"/>
      <c r="JI1310" s="307"/>
      <c r="JJ1310" s="307"/>
      <c r="JK1310" s="307"/>
      <c r="JL1310" s="307"/>
      <c r="JM1310" s="307"/>
      <c r="JN1310" s="307"/>
      <c r="JO1310" s="307"/>
      <c r="JP1310" s="307"/>
      <c r="JQ1310" s="307"/>
      <c r="JR1310" s="307"/>
      <c r="JS1310" s="307"/>
      <c r="JT1310" s="307"/>
      <c r="JU1310" s="307"/>
      <c r="JV1310" s="307"/>
      <c r="JW1310" s="307"/>
      <c r="JX1310" s="307"/>
      <c r="JY1310" s="307"/>
      <c r="JZ1310" s="307"/>
      <c r="KA1310" s="307"/>
      <c r="KB1310" s="307"/>
      <c r="KC1310" s="307"/>
      <c r="KD1310" s="307"/>
      <c r="KE1310" s="307"/>
      <c r="KF1310" s="307"/>
      <c r="KG1310" s="307"/>
      <c r="KH1310" s="307"/>
      <c r="KI1310" s="307"/>
      <c r="KJ1310" s="307"/>
      <c r="KK1310" s="307"/>
      <c r="KL1310" s="307"/>
      <c r="KM1310" s="307"/>
      <c r="KN1310" s="307"/>
      <c r="KO1310" s="307"/>
      <c r="KP1310" s="307"/>
      <c r="KQ1310" s="307"/>
      <c r="KR1310" s="307"/>
      <c r="KS1310" s="307"/>
      <c r="KT1310" s="307"/>
    </row>
    <row r="1311" spans="14:306" s="56" customFormat="1" ht="15" customHeight="1">
      <c r="N1311" s="410"/>
      <c r="O1311" s="410"/>
      <c r="P1311" s="311"/>
      <c r="Q1311" s="311"/>
      <c r="R1311" s="311"/>
      <c r="AJ1311" s="451">
        <v>9</v>
      </c>
      <c r="AK1311" s="449">
        <v>14</v>
      </c>
      <c r="CB1311" s="307"/>
      <c r="CC1311" s="307"/>
      <c r="CD1311" s="307"/>
      <c r="CE1311" s="307"/>
      <c r="CF1311" s="307"/>
      <c r="CG1311" s="307"/>
      <c r="CH1311" s="307"/>
      <c r="CI1311" s="307"/>
      <c r="CJ1311" s="307"/>
      <c r="CK1311" s="307"/>
      <c r="CL1311" s="307"/>
      <c r="CM1311" s="307"/>
      <c r="CN1311" s="307"/>
      <c r="CO1311" s="307"/>
      <c r="CP1311" s="307"/>
      <c r="CQ1311" s="307"/>
      <c r="CR1311" s="307"/>
      <c r="CS1311" s="307"/>
      <c r="CT1311" s="307"/>
      <c r="CU1311" s="307"/>
      <c r="CV1311" s="307"/>
      <c r="CW1311" s="307"/>
      <c r="CX1311" s="307"/>
      <c r="CY1311" s="307"/>
      <c r="CZ1311" s="307"/>
      <c r="DA1311" s="307"/>
      <c r="DB1311" s="307"/>
      <c r="DC1311" s="307"/>
      <c r="DD1311" s="307"/>
      <c r="DE1311" s="307"/>
      <c r="DF1311" s="307"/>
      <c r="DG1311" s="307"/>
      <c r="DH1311" s="307"/>
      <c r="DI1311" s="390"/>
      <c r="DJ1311" s="390"/>
      <c r="DK1311" s="307"/>
      <c r="DL1311" s="307"/>
      <c r="DM1311" s="307"/>
      <c r="DN1311" s="307"/>
      <c r="DO1311" s="307"/>
      <c r="DP1311" s="307"/>
      <c r="DQ1311" s="307"/>
      <c r="DR1311" s="307"/>
      <c r="DS1311" s="307"/>
      <c r="DT1311" s="307"/>
      <c r="DU1311" s="307"/>
      <c r="DV1311" s="307"/>
      <c r="DW1311" s="307"/>
      <c r="DX1311" s="307"/>
      <c r="DY1311" s="307"/>
      <c r="DZ1311" s="307"/>
      <c r="EA1311" s="307"/>
      <c r="EB1311" s="307"/>
      <c r="EC1311" s="307"/>
      <c r="ED1311" s="307"/>
      <c r="EE1311" s="307"/>
      <c r="EF1311" s="307"/>
      <c r="EG1311" s="307"/>
      <c r="EH1311" s="307"/>
      <c r="EI1311" s="307"/>
      <c r="EJ1311" s="307"/>
      <c r="EK1311" s="307"/>
      <c r="EL1311" s="307"/>
      <c r="EM1311" s="307"/>
      <c r="EN1311" s="307"/>
      <c r="EO1311" s="307"/>
      <c r="EP1311" s="307"/>
      <c r="EQ1311" s="307"/>
      <c r="ER1311" s="307"/>
      <c r="ES1311" s="307"/>
      <c r="ET1311" s="307"/>
      <c r="EU1311" s="390"/>
      <c r="EV1311" s="390"/>
      <c r="EW1311" s="307"/>
      <c r="EX1311" s="307"/>
      <c r="EY1311" s="307"/>
      <c r="EZ1311" s="307"/>
      <c r="FA1311" s="307"/>
      <c r="FB1311" s="307"/>
      <c r="FC1311" s="307"/>
      <c r="FD1311" s="307"/>
      <c r="FE1311" s="307"/>
      <c r="FF1311" s="307"/>
      <c r="FG1311" s="307"/>
      <c r="FH1311" s="307"/>
      <c r="FI1311" s="307"/>
      <c r="FJ1311" s="307"/>
      <c r="FK1311" s="307"/>
      <c r="FL1311" s="307"/>
      <c r="FM1311" s="307"/>
      <c r="FN1311" s="307"/>
      <c r="FO1311" s="307"/>
      <c r="FP1311" s="307"/>
      <c r="FQ1311" s="307"/>
      <c r="FR1311" s="307"/>
      <c r="FS1311" s="307"/>
      <c r="FT1311" s="307"/>
      <c r="FU1311" s="307"/>
      <c r="FV1311" s="307"/>
      <c r="FW1311" s="307"/>
      <c r="FX1311" s="307"/>
      <c r="FY1311" s="307"/>
      <c r="FZ1311" s="307"/>
      <c r="GA1311" s="307"/>
      <c r="GB1311" s="307"/>
      <c r="GC1311" s="307"/>
      <c r="GD1311" s="307"/>
      <c r="GE1311" s="307"/>
      <c r="GF1311" s="307"/>
      <c r="GG1311" s="307"/>
      <c r="GH1311" s="307"/>
      <c r="GI1311" s="307"/>
      <c r="GJ1311" s="307"/>
      <c r="GK1311" s="307"/>
      <c r="GL1311" s="307"/>
      <c r="GM1311" s="307"/>
      <c r="GN1311" s="307"/>
      <c r="GO1311" s="307"/>
      <c r="GP1311" s="307"/>
      <c r="GQ1311" s="307"/>
      <c r="GR1311" s="307"/>
      <c r="GS1311" s="307"/>
      <c r="GT1311" s="307"/>
      <c r="GU1311" s="307"/>
      <c r="GV1311" s="307"/>
      <c r="GW1311" s="307"/>
      <c r="GX1311" s="307"/>
      <c r="GY1311" s="307"/>
      <c r="GZ1311" s="307"/>
      <c r="HA1311" s="307"/>
      <c r="HB1311" s="307"/>
      <c r="HC1311" s="307"/>
      <c r="HD1311" s="307"/>
      <c r="HE1311" s="307"/>
      <c r="HF1311" s="307"/>
      <c r="HG1311" s="307"/>
      <c r="HH1311" s="307"/>
      <c r="HI1311" s="307"/>
      <c r="HJ1311" s="307"/>
      <c r="HK1311" s="307"/>
      <c r="HL1311" s="307"/>
      <c r="HM1311" s="307"/>
      <c r="HN1311" s="307"/>
      <c r="HO1311" s="307"/>
      <c r="HP1311" s="307"/>
      <c r="HQ1311" s="307"/>
      <c r="HR1311" s="307"/>
      <c r="HS1311" s="307"/>
      <c r="HT1311" s="307"/>
      <c r="HU1311" s="307"/>
      <c r="HV1311" s="307"/>
      <c r="HW1311" s="307"/>
      <c r="HX1311" s="307"/>
      <c r="HY1311" s="307"/>
      <c r="HZ1311" s="307"/>
      <c r="IA1311" s="307"/>
      <c r="IB1311" s="307"/>
      <c r="IC1311" s="307"/>
      <c r="ID1311" s="307"/>
      <c r="IE1311" s="307"/>
      <c r="IF1311" s="307"/>
      <c r="IG1311" s="307"/>
      <c r="IH1311" s="307"/>
      <c r="II1311" s="307"/>
      <c r="IJ1311" s="307"/>
      <c r="IK1311" s="307"/>
      <c r="IL1311" s="307"/>
      <c r="IM1311" s="307"/>
      <c r="IN1311" s="307"/>
      <c r="IO1311" s="307"/>
      <c r="IP1311" s="307"/>
      <c r="IQ1311" s="307"/>
      <c r="IR1311" s="307"/>
      <c r="IS1311" s="307"/>
      <c r="IT1311" s="307"/>
      <c r="IU1311" s="307"/>
      <c r="IV1311" s="307"/>
      <c r="IW1311" s="307"/>
      <c r="IX1311" s="307"/>
      <c r="IY1311" s="307"/>
      <c r="IZ1311" s="307"/>
      <c r="JA1311" s="307"/>
      <c r="JB1311" s="307"/>
      <c r="JC1311" s="307"/>
      <c r="JD1311" s="307"/>
      <c r="JE1311" s="307"/>
      <c r="JF1311" s="307"/>
      <c r="JG1311" s="307"/>
      <c r="JH1311" s="307"/>
      <c r="JI1311" s="307"/>
      <c r="JJ1311" s="307"/>
      <c r="JK1311" s="307"/>
      <c r="JL1311" s="307"/>
      <c r="JM1311" s="307"/>
      <c r="JN1311" s="307"/>
      <c r="JO1311" s="307"/>
      <c r="JP1311" s="307"/>
      <c r="JQ1311" s="307"/>
      <c r="JR1311" s="307"/>
      <c r="JS1311" s="307"/>
      <c r="JT1311" s="307"/>
      <c r="JU1311" s="307"/>
      <c r="JV1311" s="307"/>
      <c r="JW1311" s="307"/>
      <c r="JX1311" s="307"/>
      <c r="JY1311" s="307"/>
      <c r="JZ1311" s="307"/>
      <c r="KA1311" s="307"/>
      <c r="KB1311" s="307"/>
      <c r="KC1311" s="307"/>
      <c r="KD1311" s="307"/>
      <c r="KE1311" s="307"/>
      <c r="KF1311" s="307"/>
      <c r="KG1311" s="307"/>
      <c r="KH1311" s="307"/>
      <c r="KI1311" s="307"/>
      <c r="KJ1311" s="307"/>
      <c r="KK1311" s="307"/>
      <c r="KL1311" s="307"/>
      <c r="KM1311" s="307"/>
      <c r="KN1311" s="307"/>
      <c r="KO1311" s="307"/>
      <c r="KP1311" s="307"/>
      <c r="KQ1311" s="307"/>
      <c r="KR1311" s="307"/>
      <c r="KS1311" s="307"/>
      <c r="KT1311" s="307"/>
    </row>
    <row r="1312" spans="14:306" s="56" customFormat="1" ht="15" customHeight="1">
      <c r="N1312" s="410"/>
      <c r="O1312" s="410"/>
      <c r="P1312" s="311"/>
      <c r="Q1312" s="311"/>
      <c r="R1312" s="311"/>
      <c r="AJ1312" s="451">
        <v>10</v>
      </c>
      <c r="AK1312" s="449">
        <v>15</v>
      </c>
      <c r="CB1312" s="307"/>
      <c r="CC1312" s="307"/>
      <c r="CD1312" s="307"/>
      <c r="CE1312" s="307"/>
      <c r="CF1312" s="307"/>
      <c r="CG1312" s="307"/>
      <c r="CH1312" s="307"/>
      <c r="CI1312" s="307"/>
      <c r="CJ1312" s="307"/>
      <c r="CK1312" s="307"/>
      <c r="CL1312" s="307"/>
      <c r="CM1312" s="307"/>
      <c r="CN1312" s="307"/>
      <c r="CO1312" s="307"/>
      <c r="CP1312" s="307"/>
      <c r="CQ1312" s="307"/>
      <c r="CR1312" s="307"/>
      <c r="CS1312" s="307"/>
      <c r="CT1312" s="307"/>
      <c r="CU1312" s="307"/>
      <c r="CV1312" s="307"/>
      <c r="CW1312" s="307"/>
      <c r="CX1312" s="307"/>
      <c r="CY1312" s="307"/>
      <c r="CZ1312" s="307"/>
      <c r="DA1312" s="307"/>
      <c r="DB1312" s="307"/>
      <c r="DC1312" s="307"/>
      <c r="DD1312" s="307"/>
      <c r="DE1312" s="307"/>
      <c r="DF1312" s="307"/>
      <c r="DG1312" s="307"/>
      <c r="DH1312" s="307"/>
      <c r="DI1312" s="390"/>
      <c r="DJ1312" s="390"/>
      <c r="DK1312" s="307"/>
      <c r="DL1312" s="307"/>
      <c r="DM1312" s="307"/>
      <c r="DN1312" s="307"/>
      <c r="DO1312" s="307"/>
      <c r="DP1312" s="307"/>
      <c r="DQ1312" s="307"/>
      <c r="DR1312" s="307"/>
      <c r="DS1312" s="307"/>
      <c r="DT1312" s="307"/>
      <c r="DU1312" s="307"/>
      <c r="DV1312" s="307"/>
      <c r="DW1312" s="307"/>
      <c r="DX1312" s="307"/>
      <c r="DY1312" s="307"/>
      <c r="DZ1312" s="307"/>
      <c r="EA1312" s="307"/>
      <c r="EB1312" s="307"/>
      <c r="EC1312" s="307"/>
      <c r="ED1312" s="307"/>
      <c r="EE1312" s="307"/>
      <c r="EF1312" s="307"/>
      <c r="EG1312" s="307"/>
      <c r="EH1312" s="307"/>
      <c r="EI1312" s="307"/>
      <c r="EJ1312" s="307"/>
      <c r="EK1312" s="307"/>
      <c r="EL1312" s="307"/>
      <c r="EM1312" s="307"/>
      <c r="EN1312" s="307"/>
      <c r="EO1312" s="307"/>
      <c r="EP1312" s="307"/>
      <c r="EQ1312" s="307"/>
      <c r="ER1312" s="307"/>
      <c r="ES1312" s="307"/>
      <c r="ET1312" s="307"/>
      <c r="EU1312" s="390"/>
      <c r="EV1312" s="390"/>
      <c r="EW1312" s="307"/>
      <c r="EX1312" s="307"/>
      <c r="EY1312" s="307"/>
      <c r="EZ1312" s="307"/>
      <c r="FA1312" s="307"/>
      <c r="FB1312" s="307"/>
      <c r="FC1312" s="307"/>
      <c r="FD1312" s="307"/>
      <c r="FE1312" s="307"/>
      <c r="FF1312" s="307"/>
      <c r="FG1312" s="307"/>
      <c r="FH1312" s="307"/>
      <c r="FI1312" s="307"/>
      <c r="FJ1312" s="307"/>
      <c r="FK1312" s="307"/>
      <c r="FL1312" s="307"/>
      <c r="FM1312" s="307"/>
      <c r="FN1312" s="307"/>
      <c r="FO1312" s="307"/>
      <c r="FP1312" s="307"/>
      <c r="FQ1312" s="307"/>
      <c r="FR1312" s="307"/>
      <c r="FS1312" s="307"/>
      <c r="FT1312" s="307"/>
      <c r="FU1312" s="307"/>
      <c r="FV1312" s="307"/>
      <c r="FW1312" s="307"/>
      <c r="FX1312" s="307"/>
      <c r="FY1312" s="307"/>
      <c r="FZ1312" s="307"/>
      <c r="GA1312" s="307"/>
      <c r="GB1312" s="307"/>
      <c r="GC1312" s="307"/>
      <c r="GD1312" s="307"/>
      <c r="GE1312" s="307"/>
      <c r="GF1312" s="307"/>
      <c r="GG1312" s="307"/>
      <c r="GH1312" s="307"/>
      <c r="GI1312" s="307"/>
      <c r="GJ1312" s="307"/>
      <c r="GK1312" s="307"/>
      <c r="GL1312" s="307"/>
      <c r="GM1312" s="307"/>
      <c r="GN1312" s="307"/>
      <c r="GO1312" s="307"/>
      <c r="GP1312" s="307"/>
      <c r="GQ1312" s="307"/>
      <c r="GR1312" s="307"/>
      <c r="GS1312" s="307"/>
      <c r="GT1312" s="307"/>
      <c r="GU1312" s="307"/>
      <c r="GV1312" s="307"/>
      <c r="GW1312" s="307"/>
      <c r="GX1312" s="307"/>
      <c r="GY1312" s="307"/>
      <c r="GZ1312" s="307"/>
      <c r="HA1312" s="307"/>
      <c r="HB1312" s="307"/>
      <c r="HC1312" s="307"/>
      <c r="HD1312" s="307"/>
      <c r="HE1312" s="307"/>
      <c r="HF1312" s="307"/>
      <c r="HG1312" s="307"/>
      <c r="HH1312" s="307"/>
      <c r="HI1312" s="307"/>
      <c r="HJ1312" s="307"/>
      <c r="HK1312" s="307"/>
      <c r="HL1312" s="307"/>
      <c r="HM1312" s="307"/>
      <c r="HN1312" s="307"/>
      <c r="HO1312" s="307"/>
      <c r="HP1312" s="307"/>
      <c r="HQ1312" s="307"/>
      <c r="HR1312" s="307"/>
      <c r="HS1312" s="307"/>
      <c r="HT1312" s="307"/>
      <c r="HU1312" s="307"/>
      <c r="HV1312" s="307"/>
      <c r="HW1312" s="307"/>
      <c r="HX1312" s="307"/>
      <c r="HY1312" s="307"/>
      <c r="HZ1312" s="307"/>
      <c r="IA1312" s="307"/>
      <c r="IB1312" s="307"/>
      <c r="IC1312" s="307"/>
      <c r="ID1312" s="307"/>
      <c r="IE1312" s="307"/>
      <c r="IF1312" s="307"/>
      <c r="IG1312" s="307"/>
      <c r="IH1312" s="307"/>
      <c r="II1312" s="307"/>
      <c r="IJ1312" s="307"/>
      <c r="IK1312" s="307"/>
      <c r="IL1312" s="307"/>
      <c r="IM1312" s="307"/>
      <c r="IN1312" s="307"/>
      <c r="IO1312" s="307"/>
      <c r="IP1312" s="307"/>
      <c r="IQ1312" s="307"/>
      <c r="IR1312" s="307"/>
      <c r="IS1312" s="307"/>
      <c r="IT1312" s="307"/>
      <c r="IU1312" s="307"/>
      <c r="IV1312" s="307"/>
      <c r="IW1312" s="307"/>
      <c r="IX1312" s="307"/>
      <c r="IY1312" s="307"/>
      <c r="IZ1312" s="307"/>
      <c r="JA1312" s="307"/>
      <c r="JB1312" s="307"/>
      <c r="JC1312" s="307"/>
      <c r="JD1312" s="307"/>
      <c r="JE1312" s="307"/>
      <c r="JF1312" s="307"/>
      <c r="JG1312" s="307"/>
      <c r="JH1312" s="307"/>
      <c r="JI1312" s="307"/>
      <c r="JJ1312" s="307"/>
      <c r="JK1312" s="307"/>
      <c r="JL1312" s="307"/>
      <c r="JM1312" s="307"/>
      <c r="JN1312" s="307"/>
      <c r="JO1312" s="307"/>
      <c r="JP1312" s="307"/>
      <c r="JQ1312" s="307"/>
      <c r="JR1312" s="307"/>
      <c r="JS1312" s="307"/>
      <c r="JT1312" s="307"/>
      <c r="JU1312" s="307"/>
      <c r="JV1312" s="307"/>
      <c r="JW1312" s="307"/>
      <c r="JX1312" s="307"/>
      <c r="JY1312" s="307"/>
      <c r="JZ1312" s="307"/>
      <c r="KA1312" s="307"/>
      <c r="KB1312" s="307"/>
      <c r="KC1312" s="307"/>
      <c r="KD1312" s="307"/>
      <c r="KE1312" s="307"/>
      <c r="KF1312" s="307"/>
      <c r="KG1312" s="307"/>
      <c r="KH1312" s="307"/>
      <c r="KI1312" s="307"/>
      <c r="KJ1312" s="307"/>
      <c r="KK1312" s="307"/>
      <c r="KL1312" s="307"/>
      <c r="KM1312" s="307"/>
      <c r="KN1312" s="307"/>
      <c r="KO1312" s="307"/>
      <c r="KP1312" s="307"/>
      <c r="KQ1312" s="307"/>
      <c r="KR1312" s="307"/>
      <c r="KS1312" s="307"/>
      <c r="KT1312" s="307"/>
    </row>
    <row r="1313" spans="14:306" s="56" customFormat="1" ht="15" customHeight="1">
      <c r="N1313" s="410"/>
      <c r="O1313" s="410"/>
      <c r="P1313" s="311"/>
      <c r="Q1313" s="311"/>
      <c r="R1313" s="311"/>
      <c r="AJ1313" s="451">
        <v>11</v>
      </c>
      <c r="AK1313" s="449">
        <v>17</v>
      </c>
      <c r="CB1313" s="307"/>
      <c r="CC1313" s="307"/>
      <c r="CD1313" s="307"/>
      <c r="CE1313" s="307"/>
      <c r="CF1313" s="307"/>
      <c r="CG1313" s="307"/>
      <c r="CH1313" s="307"/>
      <c r="CI1313" s="307"/>
      <c r="CJ1313" s="307"/>
      <c r="CK1313" s="307"/>
      <c r="CL1313" s="307"/>
      <c r="CM1313" s="307"/>
      <c r="CN1313" s="307"/>
      <c r="CO1313" s="307"/>
      <c r="CP1313" s="307"/>
      <c r="CQ1313" s="307"/>
      <c r="CR1313" s="307"/>
      <c r="CS1313" s="307"/>
      <c r="CT1313" s="307"/>
      <c r="CU1313" s="307"/>
      <c r="CV1313" s="307"/>
      <c r="CW1313" s="307"/>
      <c r="CX1313" s="307"/>
      <c r="CY1313" s="307"/>
      <c r="CZ1313" s="307"/>
      <c r="DA1313" s="307"/>
      <c r="DB1313" s="307"/>
      <c r="DC1313" s="307"/>
      <c r="DD1313" s="307"/>
      <c r="DE1313" s="307"/>
      <c r="DF1313" s="307"/>
      <c r="DG1313" s="307"/>
      <c r="DH1313" s="307"/>
      <c r="DI1313" s="390"/>
      <c r="DJ1313" s="390"/>
      <c r="DK1313" s="307"/>
      <c r="DL1313" s="307"/>
      <c r="DM1313" s="307"/>
      <c r="DN1313" s="307"/>
      <c r="DO1313" s="307"/>
      <c r="DP1313" s="307"/>
      <c r="DQ1313" s="307"/>
      <c r="DR1313" s="307"/>
      <c r="DS1313" s="307"/>
      <c r="DT1313" s="307"/>
      <c r="DU1313" s="307"/>
      <c r="DV1313" s="307"/>
      <c r="DW1313" s="307"/>
      <c r="DX1313" s="307"/>
      <c r="DY1313" s="307"/>
      <c r="DZ1313" s="307"/>
      <c r="EA1313" s="307"/>
      <c r="EB1313" s="307"/>
      <c r="EC1313" s="307"/>
      <c r="ED1313" s="307"/>
      <c r="EE1313" s="307"/>
      <c r="EF1313" s="307"/>
      <c r="EG1313" s="307"/>
      <c r="EH1313" s="307"/>
      <c r="EI1313" s="307"/>
      <c r="EJ1313" s="307"/>
      <c r="EK1313" s="307"/>
      <c r="EL1313" s="307"/>
      <c r="EM1313" s="307"/>
      <c r="EN1313" s="307"/>
      <c r="EO1313" s="307"/>
      <c r="EP1313" s="307"/>
      <c r="EQ1313" s="307"/>
      <c r="ER1313" s="307"/>
      <c r="ES1313" s="307"/>
      <c r="ET1313" s="307"/>
      <c r="EU1313" s="390"/>
      <c r="EV1313" s="390"/>
      <c r="EW1313" s="307"/>
      <c r="EX1313" s="307"/>
      <c r="EY1313" s="307"/>
      <c r="EZ1313" s="307"/>
      <c r="FA1313" s="307"/>
      <c r="FB1313" s="307"/>
      <c r="FC1313" s="307"/>
      <c r="FD1313" s="307"/>
      <c r="FE1313" s="307"/>
      <c r="FF1313" s="307"/>
      <c r="FG1313" s="307"/>
      <c r="FH1313" s="307"/>
      <c r="FI1313" s="307"/>
      <c r="FJ1313" s="307"/>
      <c r="FK1313" s="307"/>
      <c r="FL1313" s="307"/>
      <c r="FM1313" s="307"/>
      <c r="FN1313" s="307"/>
      <c r="FO1313" s="307"/>
      <c r="FP1313" s="307"/>
      <c r="FQ1313" s="307"/>
      <c r="FR1313" s="307"/>
      <c r="FS1313" s="307"/>
      <c r="FT1313" s="307"/>
      <c r="FU1313" s="307"/>
      <c r="FV1313" s="307"/>
      <c r="FW1313" s="307"/>
      <c r="FX1313" s="307"/>
      <c r="FY1313" s="307"/>
      <c r="FZ1313" s="307"/>
      <c r="GA1313" s="307"/>
      <c r="GB1313" s="307"/>
      <c r="GC1313" s="307"/>
      <c r="GD1313" s="307"/>
      <c r="GE1313" s="307"/>
      <c r="GF1313" s="307"/>
      <c r="GG1313" s="307"/>
      <c r="GH1313" s="307"/>
      <c r="GI1313" s="307"/>
      <c r="GJ1313" s="307"/>
      <c r="GK1313" s="307"/>
      <c r="GL1313" s="307"/>
      <c r="GM1313" s="307"/>
      <c r="GN1313" s="307"/>
      <c r="GO1313" s="307"/>
      <c r="GP1313" s="307"/>
      <c r="GQ1313" s="307"/>
      <c r="GR1313" s="307"/>
      <c r="GS1313" s="307"/>
      <c r="GT1313" s="307"/>
      <c r="GU1313" s="307"/>
      <c r="GV1313" s="307"/>
      <c r="GW1313" s="307"/>
      <c r="GX1313" s="307"/>
      <c r="GY1313" s="307"/>
      <c r="GZ1313" s="307"/>
      <c r="HA1313" s="307"/>
      <c r="HB1313" s="307"/>
      <c r="HC1313" s="307"/>
      <c r="HD1313" s="307"/>
      <c r="HE1313" s="307"/>
      <c r="HF1313" s="307"/>
      <c r="HG1313" s="307"/>
      <c r="HH1313" s="307"/>
      <c r="HI1313" s="307"/>
      <c r="HJ1313" s="307"/>
      <c r="HK1313" s="307"/>
      <c r="HL1313" s="307"/>
      <c r="HM1313" s="307"/>
      <c r="HN1313" s="307"/>
      <c r="HO1313" s="307"/>
      <c r="HP1313" s="307"/>
      <c r="HQ1313" s="307"/>
      <c r="HR1313" s="307"/>
      <c r="HS1313" s="307"/>
      <c r="HT1313" s="307"/>
      <c r="HU1313" s="307"/>
      <c r="HV1313" s="307"/>
      <c r="HW1313" s="307"/>
      <c r="HX1313" s="307"/>
      <c r="HY1313" s="307"/>
      <c r="HZ1313" s="307"/>
      <c r="IA1313" s="307"/>
      <c r="IB1313" s="307"/>
      <c r="IC1313" s="307"/>
      <c r="ID1313" s="307"/>
      <c r="IE1313" s="307"/>
      <c r="IF1313" s="307"/>
      <c r="IG1313" s="307"/>
      <c r="IH1313" s="307"/>
      <c r="II1313" s="307"/>
      <c r="IJ1313" s="307"/>
      <c r="IK1313" s="307"/>
      <c r="IL1313" s="307"/>
      <c r="IM1313" s="307"/>
      <c r="IN1313" s="307"/>
      <c r="IO1313" s="307"/>
      <c r="IP1313" s="307"/>
      <c r="IQ1313" s="307"/>
      <c r="IR1313" s="307"/>
      <c r="IS1313" s="307"/>
      <c r="IT1313" s="307"/>
      <c r="IU1313" s="307"/>
      <c r="IV1313" s="307"/>
      <c r="IW1313" s="307"/>
      <c r="IX1313" s="307"/>
      <c r="IY1313" s="307"/>
      <c r="IZ1313" s="307"/>
      <c r="JA1313" s="307"/>
      <c r="JB1313" s="307"/>
      <c r="JC1313" s="307"/>
      <c r="JD1313" s="307"/>
      <c r="JE1313" s="307"/>
      <c r="JF1313" s="307"/>
      <c r="JG1313" s="307"/>
      <c r="JH1313" s="307"/>
      <c r="JI1313" s="307"/>
      <c r="JJ1313" s="307"/>
      <c r="JK1313" s="307"/>
      <c r="JL1313" s="307"/>
      <c r="JM1313" s="307"/>
      <c r="JN1313" s="307"/>
      <c r="JO1313" s="307"/>
      <c r="JP1313" s="307"/>
      <c r="JQ1313" s="307"/>
      <c r="JR1313" s="307"/>
      <c r="JS1313" s="307"/>
      <c r="JT1313" s="307"/>
      <c r="JU1313" s="307"/>
      <c r="JV1313" s="307"/>
      <c r="JW1313" s="307"/>
      <c r="JX1313" s="307"/>
      <c r="JY1313" s="307"/>
      <c r="JZ1313" s="307"/>
      <c r="KA1313" s="307"/>
      <c r="KB1313" s="307"/>
      <c r="KC1313" s="307"/>
      <c r="KD1313" s="307"/>
      <c r="KE1313" s="307"/>
      <c r="KF1313" s="307"/>
      <c r="KG1313" s="307"/>
      <c r="KH1313" s="307"/>
      <c r="KI1313" s="307"/>
      <c r="KJ1313" s="307"/>
      <c r="KK1313" s="307"/>
      <c r="KL1313" s="307"/>
      <c r="KM1313" s="307"/>
      <c r="KN1313" s="307"/>
      <c r="KO1313" s="307"/>
      <c r="KP1313" s="307"/>
      <c r="KQ1313" s="307"/>
      <c r="KR1313" s="307"/>
      <c r="KS1313" s="307"/>
      <c r="KT1313" s="307"/>
    </row>
    <row r="1314" spans="14:306" s="56" customFormat="1" ht="15" customHeight="1">
      <c r="N1314" s="410"/>
      <c r="O1314" s="410"/>
      <c r="P1314" s="311"/>
      <c r="Q1314" s="311"/>
      <c r="R1314" s="311"/>
      <c r="AJ1314" s="451">
        <v>12</v>
      </c>
      <c r="AK1314" s="449">
        <v>18</v>
      </c>
      <c r="CB1314" s="307"/>
      <c r="CC1314" s="307"/>
      <c r="CD1314" s="307"/>
      <c r="CE1314" s="307"/>
      <c r="CF1314" s="307"/>
      <c r="CG1314" s="307"/>
      <c r="CH1314" s="307"/>
      <c r="CI1314" s="307"/>
      <c r="CJ1314" s="307"/>
      <c r="CK1314" s="307"/>
      <c r="CL1314" s="307"/>
      <c r="CM1314" s="307"/>
      <c r="CN1314" s="307"/>
      <c r="CO1314" s="307"/>
      <c r="CP1314" s="307"/>
      <c r="CQ1314" s="307"/>
      <c r="CR1314" s="307"/>
      <c r="CS1314" s="307"/>
      <c r="CT1314" s="307"/>
      <c r="CU1314" s="307"/>
      <c r="CV1314" s="307"/>
      <c r="CW1314" s="307"/>
      <c r="CX1314" s="307"/>
      <c r="CY1314" s="307"/>
      <c r="CZ1314" s="307"/>
      <c r="DA1314" s="307"/>
      <c r="DB1314" s="307"/>
      <c r="DC1314" s="307"/>
      <c r="DD1314" s="307"/>
      <c r="DE1314" s="307"/>
      <c r="DF1314" s="307"/>
      <c r="DG1314" s="307"/>
      <c r="DH1314" s="307"/>
      <c r="DI1314" s="390"/>
      <c r="DJ1314" s="390"/>
      <c r="DK1314" s="307"/>
      <c r="DL1314" s="307"/>
      <c r="DM1314" s="307"/>
      <c r="DN1314" s="307"/>
      <c r="DO1314" s="307"/>
      <c r="DP1314" s="307"/>
      <c r="DQ1314" s="307"/>
      <c r="DR1314" s="307"/>
      <c r="DS1314" s="307"/>
      <c r="DT1314" s="307"/>
      <c r="DU1314" s="307"/>
      <c r="DV1314" s="307"/>
      <c r="DW1314" s="307"/>
      <c r="DX1314" s="307"/>
      <c r="DY1314" s="307"/>
      <c r="DZ1314" s="307"/>
      <c r="EA1314" s="307"/>
      <c r="EB1314" s="307"/>
      <c r="EC1314" s="307"/>
      <c r="ED1314" s="307"/>
      <c r="EE1314" s="307"/>
      <c r="EF1314" s="307"/>
      <c r="EG1314" s="307"/>
      <c r="EH1314" s="307"/>
      <c r="EI1314" s="307"/>
      <c r="EJ1314" s="307"/>
      <c r="EK1314" s="307"/>
      <c r="EL1314" s="307"/>
      <c r="EM1314" s="307"/>
      <c r="EN1314" s="307"/>
      <c r="EO1314" s="307"/>
      <c r="EP1314" s="307"/>
      <c r="EQ1314" s="307"/>
      <c r="ER1314" s="307"/>
      <c r="ES1314" s="307"/>
      <c r="ET1314" s="307"/>
      <c r="EU1314" s="390"/>
      <c r="EV1314" s="390"/>
      <c r="EW1314" s="307"/>
      <c r="EX1314" s="307"/>
      <c r="EY1314" s="307"/>
      <c r="EZ1314" s="307"/>
      <c r="FA1314" s="307"/>
      <c r="FB1314" s="307"/>
      <c r="FC1314" s="307"/>
      <c r="FD1314" s="307"/>
      <c r="FE1314" s="307"/>
      <c r="FF1314" s="307"/>
      <c r="FG1314" s="307"/>
      <c r="FH1314" s="307"/>
      <c r="FI1314" s="307"/>
      <c r="FJ1314" s="307"/>
      <c r="FK1314" s="307"/>
      <c r="FL1314" s="307"/>
      <c r="FM1314" s="307"/>
      <c r="FN1314" s="307"/>
      <c r="FO1314" s="307"/>
      <c r="FP1314" s="307"/>
      <c r="FQ1314" s="307"/>
      <c r="FR1314" s="307"/>
      <c r="FS1314" s="307"/>
      <c r="FT1314" s="307"/>
      <c r="FU1314" s="307"/>
      <c r="FV1314" s="307"/>
      <c r="FW1314" s="307"/>
      <c r="FX1314" s="307"/>
      <c r="FY1314" s="307"/>
      <c r="FZ1314" s="307"/>
      <c r="GA1314" s="307"/>
      <c r="GB1314" s="307"/>
      <c r="GC1314" s="307"/>
      <c r="GD1314" s="307"/>
      <c r="GE1314" s="307"/>
      <c r="GF1314" s="307"/>
      <c r="GG1314" s="307"/>
      <c r="GH1314" s="307"/>
      <c r="GI1314" s="307"/>
      <c r="GJ1314" s="307"/>
      <c r="GK1314" s="307"/>
      <c r="GL1314" s="307"/>
      <c r="GM1314" s="307"/>
      <c r="GN1314" s="307"/>
      <c r="GO1314" s="307"/>
      <c r="GP1314" s="307"/>
      <c r="GQ1314" s="307"/>
      <c r="GR1314" s="307"/>
      <c r="GS1314" s="307"/>
      <c r="GT1314" s="307"/>
      <c r="GU1314" s="307"/>
      <c r="GV1314" s="307"/>
      <c r="GW1314" s="307"/>
      <c r="GX1314" s="307"/>
      <c r="GY1314" s="307"/>
      <c r="GZ1314" s="307"/>
      <c r="HA1314" s="307"/>
      <c r="HB1314" s="307"/>
      <c r="HC1314" s="307"/>
      <c r="HD1314" s="307"/>
      <c r="HE1314" s="307"/>
      <c r="HF1314" s="307"/>
      <c r="HG1314" s="307"/>
      <c r="HH1314" s="307"/>
      <c r="HI1314" s="307"/>
      <c r="HJ1314" s="307"/>
      <c r="HK1314" s="307"/>
      <c r="HL1314" s="307"/>
      <c r="HM1314" s="307"/>
      <c r="HN1314" s="307"/>
      <c r="HO1314" s="307"/>
      <c r="HP1314" s="307"/>
      <c r="HQ1314" s="307"/>
      <c r="HR1314" s="307"/>
      <c r="HS1314" s="307"/>
      <c r="HT1314" s="307"/>
      <c r="HU1314" s="307"/>
      <c r="HV1314" s="307"/>
      <c r="HW1314" s="307"/>
      <c r="HX1314" s="307"/>
      <c r="HY1314" s="307"/>
      <c r="HZ1314" s="307"/>
      <c r="IA1314" s="307"/>
      <c r="IB1314" s="307"/>
      <c r="IC1314" s="307"/>
      <c r="ID1314" s="307"/>
      <c r="IE1314" s="307"/>
      <c r="IF1314" s="307"/>
      <c r="IG1314" s="307"/>
      <c r="IH1314" s="307"/>
      <c r="II1314" s="307"/>
      <c r="IJ1314" s="307"/>
      <c r="IK1314" s="307"/>
      <c r="IL1314" s="307"/>
      <c r="IM1314" s="307"/>
      <c r="IN1314" s="307"/>
      <c r="IO1314" s="307"/>
      <c r="IP1314" s="307"/>
      <c r="IQ1314" s="307"/>
      <c r="IR1314" s="307"/>
      <c r="IS1314" s="307"/>
      <c r="IT1314" s="307"/>
      <c r="IU1314" s="307"/>
      <c r="IV1314" s="307"/>
      <c r="IW1314" s="307"/>
      <c r="IX1314" s="307"/>
      <c r="IY1314" s="307"/>
      <c r="IZ1314" s="307"/>
      <c r="JA1314" s="307"/>
      <c r="JB1314" s="307"/>
      <c r="JC1314" s="307"/>
      <c r="JD1314" s="307"/>
      <c r="JE1314" s="307"/>
      <c r="JF1314" s="307"/>
      <c r="JG1314" s="307"/>
      <c r="JH1314" s="307"/>
      <c r="JI1314" s="307"/>
      <c r="JJ1314" s="307"/>
      <c r="JK1314" s="307"/>
      <c r="JL1314" s="307"/>
      <c r="JM1314" s="307"/>
      <c r="JN1314" s="307"/>
      <c r="JO1314" s="307"/>
      <c r="JP1314" s="307"/>
      <c r="JQ1314" s="307"/>
      <c r="JR1314" s="307"/>
      <c r="JS1314" s="307"/>
      <c r="JT1314" s="307"/>
      <c r="JU1314" s="307"/>
      <c r="JV1314" s="307"/>
      <c r="JW1314" s="307"/>
      <c r="JX1314" s="307"/>
      <c r="JY1314" s="307"/>
      <c r="JZ1314" s="307"/>
      <c r="KA1314" s="307"/>
      <c r="KB1314" s="307"/>
      <c r="KC1314" s="307"/>
      <c r="KD1314" s="307"/>
      <c r="KE1314" s="307"/>
      <c r="KF1314" s="307"/>
      <c r="KG1314" s="307"/>
      <c r="KH1314" s="307"/>
      <c r="KI1314" s="307"/>
      <c r="KJ1314" s="307"/>
      <c r="KK1314" s="307"/>
      <c r="KL1314" s="307"/>
      <c r="KM1314" s="307"/>
      <c r="KN1314" s="307"/>
      <c r="KO1314" s="307"/>
      <c r="KP1314" s="307"/>
      <c r="KQ1314" s="307"/>
      <c r="KR1314" s="307"/>
      <c r="KS1314" s="307"/>
      <c r="KT1314" s="307"/>
    </row>
    <row r="1315" spans="14:306" s="56" customFormat="1" ht="15" customHeight="1">
      <c r="N1315" s="410"/>
      <c r="O1315" s="410"/>
      <c r="P1315" s="311"/>
      <c r="Q1315" s="311"/>
      <c r="R1315" s="311"/>
      <c r="AJ1315" s="451">
        <v>13</v>
      </c>
      <c r="AK1315" s="449">
        <v>20</v>
      </c>
      <c r="CB1315" s="307"/>
      <c r="CC1315" s="307"/>
      <c r="CD1315" s="307"/>
      <c r="CE1315" s="307"/>
      <c r="CF1315" s="307"/>
      <c r="CG1315" s="307"/>
      <c r="CH1315" s="307"/>
      <c r="CI1315" s="307"/>
      <c r="CJ1315" s="307"/>
      <c r="CK1315" s="307"/>
      <c r="CL1315" s="307"/>
      <c r="CM1315" s="307"/>
      <c r="CN1315" s="307"/>
      <c r="CO1315" s="307"/>
      <c r="CP1315" s="307"/>
      <c r="CQ1315" s="307"/>
      <c r="CR1315" s="307"/>
      <c r="CS1315" s="307"/>
      <c r="CT1315" s="307"/>
      <c r="CU1315" s="307"/>
      <c r="CV1315" s="307"/>
      <c r="CW1315" s="307"/>
      <c r="CX1315" s="307"/>
      <c r="CY1315" s="307"/>
      <c r="CZ1315" s="307"/>
      <c r="DA1315" s="307"/>
      <c r="DB1315" s="307"/>
      <c r="DC1315" s="307"/>
      <c r="DD1315" s="307"/>
      <c r="DE1315" s="307"/>
      <c r="DF1315" s="307"/>
      <c r="DG1315" s="307"/>
      <c r="DH1315" s="307"/>
      <c r="DI1315" s="390"/>
      <c r="DJ1315" s="390"/>
      <c r="DK1315" s="307"/>
      <c r="DL1315" s="307"/>
      <c r="DM1315" s="307"/>
      <c r="DN1315" s="307"/>
      <c r="DO1315" s="307"/>
      <c r="DP1315" s="307"/>
      <c r="DQ1315" s="307"/>
      <c r="DR1315" s="307"/>
      <c r="DS1315" s="307"/>
      <c r="DT1315" s="307"/>
      <c r="DU1315" s="307"/>
      <c r="DV1315" s="307"/>
      <c r="DW1315" s="307"/>
      <c r="DX1315" s="307"/>
      <c r="DY1315" s="307"/>
      <c r="DZ1315" s="307"/>
      <c r="EA1315" s="307"/>
      <c r="EB1315" s="307"/>
      <c r="EC1315" s="307"/>
      <c r="ED1315" s="307"/>
      <c r="EE1315" s="307"/>
      <c r="EF1315" s="307"/>
      <c r="EG1315" s="307"/>
      <c r="EH1315" s="307"/>
      <c r="EI1315" s="307"/>
      <c r="EJ1315" s="307"/>
      <c r="EK1315" s="307"/>
      <c r="EL1315" s="307"/>
      <c r="EM1315" s="307"/>
      <c r="EN1315" s="307"/>
      <c r="EO1315" s="307"/>
      <c r="EP1315" s="307"/>
      <c r="EQ1315" s="307"/>
      <c r="ER1315" s="307"/>
      <c r="ES1315" s="307"/>
      <c r="ET1315" s="307"/>
      <c r="EU1315" s="390"/>
      <c r="EV1315" s="390"/>
      <c r="EW1315" s="307"/>
      <c r="EX1315" s="307"/>
      <c r="EY1315" s="307"/>
      <c r="EZ1315" s="307"/>
      <c r="FA1315" s="307"/>
      <c r="FB1315" s="307"/>
      <c r="FC1315" s="307"/>
      <c r="FD1315" s="307"/>
      <c r="FE1315" s="307"/>
      <c r="FF1315" s="307"/>
      <c r="FG1315" s="307"/>
      <c r="FH1315" s="307"/>
      <c r="FI1315" s="307"/>
      <c r="FJ1315" s="307"/>
      <c r="FK1315" s="307"/>
      <c r="FL1315" s="307"/>
      <c r="FM1315" s="307"/>
      <c r="FN1315" s="307"/>
      <c r="FO1315" s="307"/>
      <c r="FP1315" s="307"/>
      <c r="FQ1315" s="307"/>
      <c r="FR1315" s="307"/>
      <c r="FS1315" s="307"/>
      <c r="FT1315" s="307"/>
      <c r="FU1315" s="307"/>
      <c r="FV1315" s="307"/>
      <c r="FW1315" s="307"/>
      <c r="FX1315" s="307"/>
      <c r="FY1315" s="307"/>
      <c r="FZ1315" s="307"/>
      <c r="GA1315" s="307"/>
      <c r="GB1315" s="307"/>
      <c r="GC1315" s="307"/>
      <c r="GD1315" s="307"/>
      <c r="GE1315" s="307"/>
      <c r="GF1315" s="307"/>
      <c r="GG1315" s="307"/>
      <c r="GH1315" s="307"/>
      <c r="GI1315" s="307"/>
      <c r="GJ1315" s="307"/>
      <c r="GK1315" s="307"/>
      <c r="GL1315" s="307"/>
      <c r="GM1315" s="307"/>
      <c r="GN1315" s="307"/>
      <c r="GO1315" s="307"/>
      <c r="GP1315" s="307"/>
      <c r="GQ1315" s="307"/>
      <c r="GR1315" s="307"/>
      <c r="GS1315" s="307"/>
      <c r="GT1315" s="307"/>
      <c r="GU1315" s="307"/>
      <c r="GV1315" s="307"/>
      <c r="GW1315" s="307"/>
      <c r="GX1315" s="307"/>
      <c r="GY1315" s="307"/>
      <c r="GZ1315" s="307"/>
      <c r="HA1315" s="307"/>
      <c r="HB1315" s="307"/>
      <c r="HC1315" s="307"/>
      <c r="HD1315" s="307"/>
      <c r="HE1315" s="307"/>
      <c r="HF1315" s="307"/>
      <c r="HG1315" s="307"/>
      <c r="HH1315" s="307"/>
      <c r="HI1315" s="307"/>
      <c r="HJ1315" s="307"/>
      <c r="HK1315" s="307"/>
      <c r="HL1315" s="307"/>
      <c r="HM1315" s="307"/>
      <c r="HN1315" s="307"/>
      <c r="HO1315" s="307"/>
      <c r="HP1315" s="307"/>
      <c r="HQ1315" s="307"/>
      <c r="HR1315" s="307"/>
      <c r="HS1315" s="307"/>
      <c r="HT1315" s="307"/>
      <c r="HU1315" s="307"/>
      <c r="HV1315" s="307"/>
      <c r="HW1315" s="307"/>
      <c r="HX1315" s="307"/>
      <c r="HY1315" s="307"/>
      <c r="HZ1315" s="307"/>
      <c r="IA1315" s="307"/>
      <c r="IB1315" s="307"/>
      <c r="IC1315" s="307"/>
      <c r="ID1315" s="307"/>
      <c r="IE1315" s="307"/>
      <c r="IF1315" s="307"/>
      <c r="IG1315" s="307"/>
      <c r="IH1315" s="307"/>
      <c r="II1315" s="307"/>
      <c r="IJ1315" s="307"/>
      <c r="IK1315" s="307"/>
      <c r="IL1315" s="307"/>
      <c r="IM1315" s="307"/>
      <c r="IN1315" s="307"/>
      <c r="IO1315" s="307"/>
      <c r="IP1315" s="307"/>
      <c r="IQ1315" s="307"/>
      <c r="IR1315" s="307"/>
      <c r="IS1315" s="307"/>
      <c r="IT1315" s="307"/>
      <c r="IU1315" s="307"/>
      <c r="IV1315" s="307"/>
      <c r="IW1315" s="307"/>
      <c r="IX1315" s="307"/>
      <c r="IY1315" s="307"/>
      <c r="IZ1315" s="307"/>
      <c r="JA1315" s="307"/>
      <c r="JB1315" s="307"/>
      <c r="JC1315" s="307"/>
      <c r="JD1315" s="307"/>
      <c r="JE1315" s="307"/>
      <c r="JF1315" s="307"/>
      <c r="JG1315" s="307"/>
      <c r="JH1315" s="307"/>
      <c r="JI1315" s="307"/>
      <c r="JJ1315" s="307"/>
      <c r="JK1315" s="307"/>
      <c r="JL1315" s="307"/>
      <c r="JM1315" s="307"/>
      <c r="JN1315" s="307"/>
      <c r="JO1315" s="307"/>
      <c r="JP1315" s="307"/>
      <c r="JQ1315" s="307"/>
      <c r="JR1315" s="307"/>
      <c r="JS1315" s="307"/>
      <c r="JT1315" s="307"/>
      <c r="JU1315" s="307"/>
      <c r="JV1315" s="307"/>
      <c r="JW1315" s="307"/>
      <c r="JX1315" s="307"/>
      <c r="JY1315" s="307"/>
      <c r="JZ1315" s="307"/>
      <c r="KA1315" s="307"/>
      <c r="KB1315" s="307"/>
      <c r="KC1315" s="307"/>
      <c r="KD1315" s="307"/>
      <c r="KE1315" s="307"/>
      <c r="KF1315" s="307"/>
      <c r="KG1315" s="307"/>
      <c r="KH1315" s="307"/>
      <c r="KI1315" s="307"/>
      <c r="KJ1315" s="307"/>
      <c r="KK1315" s="307"/>
      <c r="KL1315" s="307"/>
      <c r="KM1315" s="307"/>
      <c r="KN1315" s="307"/>
      <c r="KO1315" s="307"/>
      <c r="KP1315" s="307"/>
      <c r="KQ1315" s="307"/>
      <c r="KR1315" s="307"/>
      <c r="KS1315" s="307"/>
      <c r="KT1315" s="307"/>
    </row>
    <row r="1316" spans="14:306" s="56" customFormat="1" ht="15" customHeight="1">
      <c r="N1316" s="410"/>
      <c r="O1316" s="410"/>
      <c r="P1316" s="311"/>
      <c r="Q1316" s="311"/>
      <c r="R1316" s="311"/>
      <c r="AJ1316" s="451">
        <v>14</v>
      </c>
      <c r="AK1316" s="449">
        <v>21</v>
      </c>
      <c r="CB1316" s="307"/>
      <c r="CC1316" s="307"/>
      <c r="CD1316" s="307"/>
      <c r="CE1316" s="307"/>
      <c r="CF1316" s="307"/>
      <c r="CG1316" s="307"/>
      <c r="CH1316" s="307"/>
      <c r="CI1316" s="307"/>
      <c r="CJ1316" s="307"/>
      <c r="CK1316" s="307"/>
      <c r="CL1316" s="307"/>
      <c r="CM1316" s="307"/>
      <c r="CN1316" s="307"/>
      <c r="CO1316" s="307"/>
      <c r="CP1316" s="307"/>
      <c r="CQ1316" s="307"/>
      <c r="CR1316" s="307"/>
      <c r="CS1316" s="307"/>
      <c r="CT1316" s="307"/>
      <c r="CU1316" s="307"/>
      <c r="CV1316" s="307"/>
      <c r="CW1316" s="307"/>
      <c r="CX1316" s="307"/>
      <c r="CY1316" s="307"/>
      <c r="CZ1316" s="307"/>
      <c r="DA1316" s="307"/>
      <c r="DB1316" s="307"/>
      <c r="DC1316" s="307"/>
      <c r="DD1316" s="307"/>
      <c r="DE1316" s="307"/>
      <c r="DF1316" s="307"/>
      <c r="DG1316" s="307"/>
      <c r="DH1316" s="307"/>
      <c r="DI1316" s="390"/>
      <c r="DJ1316" s="390"/>
      <c r="DK1316" s="307"/>
      <c r="DL1316" s="307"/>
      <c r="DM1316" s="307"/>
      <c r="DN1316" s="307"/>
      <c r="DO1316" s="307"/>
      <c r="DP1316" s="307"/>
      <c r="DQ1316" s="307"/>
      <c r="DR1316" s="307"/>
      <c r="DS1316" s="307"/>
      <c r="DT1316" s="307"/>
      <c r="DU1316" s="307"/>
      <c r="DV1316" s="307"/>
      <c r="DW1316" s="307"/>
      <c r="DX1316" s="307"/>
      <c r="DY1316" s="307"/>
      <c r="DZ1316" s="307"/>
      <c r="EA1316" s="307"/>
      <c r="EB1316" s="307"/>
      <c r="EC1316" s="307"/>
      <c r="ED1316" s="307"/>
      <c r="EE1316" s="307"/>
      <c r="EF1316" s="307"/>
      <c r="EG1316" s="307"/>
      <c r="EH1316" s="307"/>
      <c r="EI1316" s="307"/>
      <c r="EJ1316" s="307"/>
      <c r="EK1316" s="307"/>
      <c r="EL1316" s="307"/>
      <c r="EM1316" s="307"/>
      <c r="EN1316" s="307"/>
      <c r="EO1316" s="307"/>
      <c r="EP1316" s="307"/>
      <c r="EQ1316" s="307"/>
      <c r="ER1316" s="307"/>
      <c r="ES1316" s="307"/>
      <c r="ET1316" s="307"/>
      <c r="EU1316" s="390"/>
      <c r="EV1316" s="390"/>
      <c r="EW1316" s="307"/>
      <c r="EX1316" s="307"/>
      <c r="EY1316" s="307"/>
      <c r="EZ1316" s="307"/>
      <c r="FA1316" s="307"/>
      <c r="FB1316" s="307"/>
      <c r="FC1316" s="307"/>
      <c r="FD1316" s="307"/>
      <c r="FE1316" s="307"/>
      <c r="FF1316" s="307"/>
      <c r="FG1316" s="307"/>
      <c r="FH1316" s="307"/>
      <c r="FI1316" s="307"/>
      <c r="FJ1316" s="307"/>
      <c r="FK1316" s="307"/>
      <c r="FL1316" s="307"/>
      <c r="FM1316" s="307"/>
      <c r="FN1316" s="307"/>
      <c r="FO1316" s="307"/>
      <c r="FP1316" s="307"/>
      <c r="FQ1316" s="307"/>
      <c r="FR1316" s="307"/>
      <c r="FS1316" s="307"/>
      <c r="FT1316" s="307"/>
      <c r="FU1316" s="307"/>
      <c r="FV1316" s="307"/>
      <c r="FW1316" s="307"/>
      <c r="FX1316" s="307"/>
      <c r="FY1316" s="307"/>
      <c r="FZ1316" s="307"/>
      <c r="GA1316" s="307"/>
      <c r="GB1316" s="307"/>
      <c r="GC1316" s="307"/>
      <c r="GD1316" s="307"/>
      <c r="GE1316" s="307"/>
      <c r="GF1316" s="307"/>
      <c r="GG1316" s="307"/>
      <c r="GH1316" s="307"/>
      <c r="GI1316" s="307"/>
      <c r="GJ1316" s="307"/>
      <c r="GK1316" s="307"/>
      <c r="GL1316" s="307"/>
      <c r="GM1316" s="307"/>
      <c r="GN1316" s="307"/>
      <c r="GO1316" s="307"/>
      <c r="GP1316" s="307"/>
      <c r="GQ1316" s="307"/>
      <c r="GR1316" s="307"/>
      <c r="GS1316" s="307"/>
      <c r="GT1316" s="307"/>
      <c r="GU1316" s="307"/>
      <c r="GV1316" s="307"/>
      <c r="GW1316" s="307"/>
      <c r="GX1316" s="307"/>
      <c r="GY1316" s="307"/>
      <c r="GZ1316" s="307"/>
      <c r="HA1316" s="307"/>
      <c r="HB1316" s="307"/>
      <c r="HC1316" s="307"/>
      <c r="HD1316" s="307"/>
      <c r="HE1316" s="307"/>
      <c r="HF1316" s="307"/>
      <c r="HG1316" s="307"/>
      <c r="HH1316" s="307"/>
      <c r="HI1316" s="307"/>
      <c r="HJ1316" s="307"/>
      <c r="HK1316" s="307"/>
      <c r="HL1316" s="307"/>
      <c r="HM1316" s="307"/>
      <c r="HN1316" s="307"/>
      <c r="HO1316" s="307"/>
      <c r="HP1316" s="307"/>
      <c r="HQ1316" s="307"/>
      <c r="HR1316" s="307"/>
      <c r="HS1316" s="307"/>
      <c r="HT1316" s="307"/>
      <c r="HU1316" s="307"/>
      <c r="HV1316" s="307"/>
      <c r="HW1316" s="307"/>
      <c r="HX1316" s="307"/>
      <c r="HY1316" s="307"/>
      <c r="HZ1316" s="307"/>
      <c r="IA1316" s="307"/>
      <c r="IB1316" s="307"/>
      <c r="IC1316" s="307"/>
      <c r="ID1316" s="307"/>
      <c r="IE1316" s="307"/>
      <c r="IF1316" s="307"/>
      <c r="IG1316" s="307"/>
      <c r="IH1316" s="307"/>
      <c r="II1316" s="307"/>
      <c r="IJ1316" s="307"/>
      <c r="IK1316" s="307"/>
      <c r="IL1316" s="307"/>
      <c r="IM1316" s="307"/>
      <c r="IN1316" s="307"/>
      <c r="IO1316" s="307"/>
      <c r="IP1316" s="307"/>
      <c r="IQ1316" s="307"/>
      <c r="IR1316" s="307"/>
      <c r="IS1316" s="307"/>
      <c r="IT1316" s="307"/>
      <c r="IU1316" s="307"/>
      <c r="IV1316" s="307"/>
      <c r="IW1316" s="307"/>
      <c r="IX1316" s="307"/>
      <c r="IY1316" s="307"/>
      <c r="IZ1316" s="307"/>
      <c r="JA1316" s="307"/>
      <c r="JB1316" s="307"/>
      <c r="JC1316" s="307"/>
      <c r="JD1316" s="307"/>
      <c r="JE1316" s="307"/>
      <c r="JF1316" s="307"/>
      <c r="JG1316" s="307"/>
      <c r="JH1316" s="307"/>
      <c r="JI1316" s="307"/>
      <c r="JJ1316" s="307"/>
      <c r="JK1316" s="307"/>
      <c r="JL1316" s="307"/>
      <c r="JM1316" s="307"/>
      <c r="JN1316" s="307"/>
      <c r="JO1316" s="307"/>
      <c r="JP1316" s="307"/>
      <c r="JQ1316" s="307"/>
      <c r="JR1316" s="307"/>
      <c r="JS1316" s="307"/>
      <c r="JT1316" s="307"/>
      <c r="JU1316" s="307"/>
      <c r="JV1316" s="307"/>
      <c r="JW1316" s="307"/>
      <c r="JX1316" s="307"/>
      <c r="JY1316" s="307"/>
      <c r="JZ1316" s="307"/>
      <c r="KA1316" s="307"/>
      <c r="KB1316" s="307"/>
      <c r="KC1316" s="307"/>
      <c r="KD1316" s="307"/>
      <c r="KE1316" s="307"/>
      <c r="KF1316" s="307"/>
      <c r="KG1316" s="307"/>
      <c r="KH1316" s="307"/>
      <c r="KI1316" s="307"/>
      <c r="KJ1316" s="307"/>
      <c r="KK1316" s="307"/>
      <c r="KL1316" s="307"/>
      <c r="KM1316" s="307"/>
      <c r="KN1316" s="307"/>
      <c r="KO1316" s="307"/>
      <c r="KP1316" s="307"/>
      <c r="KQ1316" s="307"/>
      <c r="KR1316" s="307"/>
      <c r="KS1316" s="307"/>
      <c r="KT1316" s="307"/>
    </row>
    <row r="1317" spans="14:306" s="56" customFormat="1" ht="15" customHeight="1">
      <c r="N1317" s="410"/>
      <c r="O1317" s="410"/>
      <c r="P1317" s="311"/>
      <c r="Q1317" s="311"/>
      <c r="R1317" s="311"/>
      <c r="AJ1317" s="451">
        <v>15</v>
      </c>
      <c r="AK1317" s="449">
        <v>23</v>
      </c>
      <c r="CB1317" s="307"/>
      <c r="CC1317" s="307"/>
      <c r="CD1317" s="307"/>
      <c r="CE1317" s="307"/>
      <c r="CF1317" s="307"/>
      <c r="CG1317" s="307"/>
      <c r="CH1317" s="307"/>
      <c r="CI1317" s="307"/>
      <c r="CJ1317" s="307"/>
      <c r="CK1317" s="307"/>
      <c r="CL1317" s="307"/>
      <c r="CM1317" s="307"/>
      <c r="CN1317" s="307"/>
      <c r="CO1317" s="307"/>
      <c r="CP1317" s="307"/>
      <c r="CQ1317" s="307"/>
      <c r="CR1317" s="307"/>
      <c r="CS1317" s="307"/>
      <c r="CT1317" s="307"/>
      <c r="CU1317" s="307"/>
      <c r="CV1317" s="307"/>
      <c r="CW1317" s="307"/>
      <c r="CX1317" s="307"/>
      <c r="CY1317" s="307"/>
      <c r="CZ1317" s="307"/>
      <c r="DA1317" s="307"/>
      <c r="DB1317" s="307"/>
      <c r="DC1317" s="307"/>
      <c r="DD1317" s="307"/>
      <c r="DE1317" s="307"/>
      <c r="DF1317" s="307"/>
      <c r="DG1317" s="307"/>
      <c r="DH1317" s="307"/>
      <c r="DI1317" s="390"/>
      <c r="DJ1317" s="390"/>
      <c r="DK1317" s="307"/>
      <c r="DL1317" s="307"/>
      <c r="DM1317" s="307"/>
      <c r="DN1317" s="307"/>
      <c r="DO1317" s="307"/>
      <c r="DP1317" s="307"/>
      <c r="DQ1317" s="307"/>
      <c r="DR1317" s="307"/>
      <c r="DS1317" s="307"/>
      <c r="DT1317" s="307"/>
      <c r="DU1317" s="307"/>
      <c r="DV1317" s="307"/>
      <c r="DW1317" s="307"/>
      <c r="DX1317" s="307"/>
      <c r="DY1317" s="307"/>
      <c r="DZ1317" s="307"/>
      <c r="EA1317" s="307"/>
      <c r="EB1317" s="307"/>
      <c r="EC1317" s="307"/>
      <c r="ED1317" s="307"/>
      <c r="EE1317" s="307"/>
      <c r="EF1317" s="307"/>
      <c r="EG1317" s="307"/>
      <c r="EH1317" s="307"/>
      <c r="EI1317" s="307"/>
      <c r="EJ1317" s="307"/>
      <c r="EK1317" s="307"/>
      <c r="EL1317" s="307"/>
      <c r="EM1317" s="307"/>
      <c r="EN1317" s="307"/>
      <c r="EO1317" s="307"/>
      <c r="EP1317" s="307"/>
      <c r="EQ1317" s="307"/>
      <c r="ER1317" s="307"/>
      <c r="ES1317" s="307"/>
      <c r="ET1317" s="307"/>
      <c r="EU1317" s="390"/>
      <c r="EV1317" s="390"/>
      <c r="EW1317" s="307"/>
      <c r="EX1317" s="307"/>
      <c r="EY1317" s="307"/>
      <c r="EZ1317" s="307"/>
      <c r="FA1317" s="307"/>
      <c r="FB1317" s="307"/>
      <c r="FC1317" s="307"/>
      <c r="FD1317" s="307"/>
      <c r="FE1317" s="307"/>
      <c r="FF1317" s="307"/>
      <c r="FG1317" s="307"/>
      <c r="FH1317" s="307"/>
      <c r="FI1317" s="307"/>
      <c r="FJ1317" s="307"/>
      <c r="FK1317" s="307"/>
      <c r="FL1317" s="307"/>
      <c r="FM1317" s="307"/>
      <c r="FN1317" s="307"/>
      <c r="FO1317" s="307"/>
      <c r="FP1317" s="307"/>
      <c r="FQ1317" s="307"/>
      <c r="FR1317" s="307"/>
      <c r="FS1317" s="307"/>
      <c r="FT1317" s="307"/>
      <c r="FU1317" s="307"/>
      <c r="FV1317" s="307"/>
      <c r="FW1317" s="307"/>
      <c r="FX1317" s="307"/>
      <c r="FY1317" s="307"/>
      <c r="FZ1317" s="307"/>
      <c r="GA1317" s="307"/>
      <c r="GB1317" s="307"/>
      <c r="GC1317" s="307"/>
      <c r="GD1317" s="307"/>
      <c r="GE1317" s="307"/>
      <c r="GF1317" s="307"/>
      <c r="GG1317" s="307"/>
      <c r="GH1317" s="307"/>
      <c r="GI1317" s="307"/>
      <c r="GJ1317" s="307"/>
      <c r="GK1317" s="307"/>
      <c r="GL1317" s="307"/>
      <c r="GM1317" s="307"/>
      <c r="GN1317" s="307"/>
      <c r="GO1317" s="307"/>
      <c r="GP1317" s="307"/>
      <c r="GQ1317" s="307"/>
      <c r="GR1317" s="307"/>
      <c r="GS1317" s="307"/>
      <c r="GT1317" s="307"/>
      <c r="GU1317" s="307"/>
      <c r="GV1317" s="307"/>
      <c r="GW1317" s="307"/>
      <c r="GX1317" s="307"/>
      <c r="GY1317" s="307"/>
      <c r="GZ1317" s="307"/>
      <c r="HA1317" s="307"/>
      <c r="HB1317" s="307"/>
      <c r="HC1317" s="307"/>
      <c r="HD1317" s="307"/>
      <c r="HE1317" s="307"/>
      <c r="HF1317" s="307"/>
      <c r="HG1317" s="307"/>
      <c r="HH1317" s="307"/>
      <c r="HI1317" s="307"/>
      <c r="HJ1317" s="307"/>
      <c r="HK1317" s="307"/>
      <c r="HL1317" s="307"/>
      <c r="HM1317" s="307"/>
      <c r="HN1317" s="307"/>
      <c r="HO1317" s="307"/>
      <c r="HP1317" s="307"/>
      <c r="HQ1317" s="307"/>
      <c r="HR1317" s="307"/>
      <c r="HS1317" s="307"/>
      <c r="HT1317" s="307"/>
      <c r="HU1317" s="307"/>
      <c r="HV1317" s="307"/>
      <c r="HW1317" s="307"/>
      <c r="HX1317" s="307"/>
      <c r="HY1317" s="307"/>
      <c r="HZ1317" s="307"/>
      <c r="IA1317" s="307"/>
      <c r="IB1317" s="307"/>
      <c r="IC1317" s="307"/>
      <c r="ID1317" s="307"/>
      <c r="IE1317" s="307"/>
      <c r="IF1317" s="307"/>
      <c r="IG1317" s="307"/>
      <c r="IH1317" s="307"/>
      <c r="II1317" s="307"/>
      <c r="IJ1317" s="307"/>
      <c r="IK1317" s="307"/>
      <c r="IL1317" s="307"/>
      <c r="IM1317" s="307"/>
      <c r="IN1317" s="307"/>
      <c r="IO1317" s="307"/>
      <c r="IP1317" s="307"/>
      <c r="IQ1317" s="307"/>
      <c r="IR1317" s="307"/>
      <c r="IS1317" s="307"/>
      <c r="IT1317" s="307"/>
      <c r="IU1317" s="307"/>
      <c r="IV1317" s="307"/>
      <c r="IW1317" s="307"/>
      <c r="IX1317" s="307"/>
      <c r="IY1317" s="307"/>
      <c r="IZ1317" s="307"/>
      <c r="JA1317" s="307"/>
      <c r="JB1317" s="307"/>
      <c r="JC1317" s="307"/>
      <c r="JD1317" s="307"/>
      <c r="JE1317" s="307"/>
      <c r="JF1317" s="307"/>
      <c r="JG1317" s="307"/>
      <c r="JH1317" s="307"/>
      <c r="JI1317" s="307"/>
      <c r="JJ1317" s="307"/>
      <c r="JK1317" s="307"/>
      <c r="JL1317" s="307"/>
      <c r="JM1317" s="307"/>
      <c r="JN1317" s="307"/>
      <c r="JO1317" s="307"/>
      <c r="JP1317" s="307"/>
      <c r="JQ1317" s="307"/>
      <c r="JR1317" s="307"/>
      <c r="JS1317" s="307"/>
      <c r="JT1317" s="307"/>
      <c r="JU1317" s="307"/>
      <c r="JV1317" s="307"/>
      <c r="JW1317" s="307"/>
      <c r="JX1317" s="307"/>
      <c r="JY1317" s="307"/>
      <c r="JZ1317" s="307"/>
      <c r="KA1317" s="307"/>
      <c r="KB1317" s="307"/>
      <c r="KC1317" s="307"/>
      <c r="KD1317" s="307"/>
      <c r="KE1317" s="307"/>
      <c r="KF1317" s="307"/>
      <c r="KG1317" s="307"/>
      <c r="KH1317" s="307"/>
      <c r="KI1317" s="307"/>
      <c r="KJ1317" s="307"/>
      <c r="KK1317" s="307"/>
      <c r="KL1317" s="307"/>
      <c r="KM1317" s="307"/>
      <c r="KN1317" s="307"/>
      <c r="KO1317" s="307"/>
      <c r="KP1317" s="307"/>
      <c r="KQ1317" s="307"/>
      <c r="KR1317" s="307"/>
      <c r="KS1317" s="307"/>
      <c r="KT1317" s="307"/>
    </row>
    <row r="1318" spans="14:306" s="56" customFormat="1" ht="15" customHeight="1">
      <c r="N1318" s="410"/>
      <c r="O1318" s="410"/>
      <c r="P1318" s="311"/>
      <c r="Q1318" s="311"/>
      <c r="R1318" s="311"/>
      <c r="AJ1318" s="451">
        <v>16</v>
      </c>
      <c r="AK1318" s="449">
        <v>24</v>
      </c>
      <c r="CB1318" s="307"/>
      <c r="CC1318" s="307"/>
      <c r="CD1318" s="307"/>
      <c r="CE1318" s="307"/>
      <c r="CF1318" s="307"/>
      <c r="CG1318" s="307"/>
      <c r="CH1318" s="307"/>
      <c r="CI1318" s="307"/>
      <c r="CJ1318" s="307"/>
      <c r="CK1318" s="307"/>
      <c r="CL1318" s="307"/>
      <c r="CM1318" s="307"/>
      <c r="CN1318" s="307"/>
      <c r="CO1318" s="307"/>
      <c r="CP1318" s="307"/>
      <c r="CQ1318" s="307"/>
      <c r="CR1318" s="307"/>
      <c r="CS1318" s="307"/>
      <c r="CT1318" s="307"/>
      <c r="CU1318" s="307"/>
      <c r="CV1318" s="307"/>
      <c r="CW1318" s="307"/>
      <c r="CX1318" s="307"/>
      <c r="CY1318" s="307"/>
      <c r="CZ1318" s="307"/>
      <c r="DA1318" s="307"/>
      <c r="DB1318" s="307"/>
      <c r="DC1318" s="307"/>
      <c r="DD1318" s="307"/>
      <c r="DE1318" s="307"/>
      <c r="DF1318" s="307"/>
      <c r="DG1318" s="307"/>
      <c r="DH1318" s="307"/>
      <c r="DI1318" s="390"/>
      <c r="DJ1318" s="390"/>
      <c r="DK1318" s="307"/>
      <c r="DL1318" s="307"/>
      <c r="DM1318" s="307"/>
      <c r="DN1318" s="307"/>
      <c r="DO1318" s="307"/>
      <c r="DP1318" s="307"/>
      <c r="DQ1318" s="307"/>
      <c r="DR1318" s="307"/>
      <c r="DS1318" s="307"/>
      <c r="DT1318" s="307"/>
      <c r="DU1318" s="307"/>
      <c r="DV1318" s="307"/>
      <c r="DW1318" s="307"/>
      <c r="DX1318" s="307"/>
      <c r="DY1318" s="307"/>
      <c r="DZ1318" s="307"/>
      <c r="EA1318" s="307"/>
      <c r="EB1318" s="307"/>
      <c r="EC1318" s="307"/>
      <c r="ED1318" s="307"/>
      <c r="EE1318" s="307"/>
      <c r="EF1318" s="307"/>
      <c r="EG1318" s="307"/>
      <c r="EH1318" s="307"/>
      <c r="EI1318" s="307"/>
      <c r="EJ1318" s="307"/>
      <c r="EK1318" s="307"/>
      <c r="EL1318" s="307"/>
      <c r="EM1318" s="307"/>
      <c r="EN1318" s="307"/>
      <c r="EO1318" s="307"/>
      <c r="EP1318" s="307"/>
      <c r="EQ1318" s="307"/>
      <c r="ER1318" s="307"/>
      <c r="ES1318" s="307"/>
      <c r="ET1318" s="307"/>
      <c r="EU1318" s="390"/>
      <c r="EV1318" s="390"/>
      <c r="EW1318" s="307"/>
      <c r="EX1318" s="307"/>
      <c r="EY1318" s="307"/>
      <c r="EZ1318" s="307"/>
      <c r="FA1318" s="307"/>
      <c r="FB1318" s="307"/>
      <c r="FC1318" s="307"/>
      <c r="FD1318" s="307"/>
      <c r="FE1318" s="307"/>
      <c r="FF1318" s="307"/>
      <c r="FG1318" s="307"/>
      <c r="FH1318" s="307"/>
      <c r="FI1318" s="307"/>
      <c r="FJ1318" s="307"/>
      <c r="FK1318" s="307"/>
      <c r="FL1318" s="307"/>
      <c r="FM1318" s="307"/>
      <c r="FN1318" s="307"/>
      <c r="FO1318" s="307"/>
      <c r="FP1318" s="307"/>
      <c r="FQ1318" s="307"/>
      <c r="FR1318" s="307"/>
      <c r="FS1318" s="307"/>
      <c r="FT1318" s="307"/>
      <c r="FU1318" s="307"/>
      <c r="FV1318" s="307"/>
      <c r="FW1318" s="307"/>
      <c r="FX1318" s="307"/>
      <c r="FY1318" s="307"/>
      <c r="FZ1318" s="307"/>
      <c r="GA1318" s="307"/>
      <c r="GB1318" s="307"/>
      <c r="GC1318" s="307"/>
      <c r="GD1318" s="307"/>
      <c r="GE1318" s="307"/>
      <c r="GF1318" s="307"/>
      <c r="GG1318" s="307"/>
      <c r="GH1318" s="307"/>
      <c r="GI1318" s="307"/>
      <c r="GJ1318" s="307"/>
      <c r="GK1318" s="307"/>
      <c r="GL1318" s="307"/>
      <c r="GM1318" s="307"/>
      <c r="GN1318" s="307"/>
      <c r="GO1318" s="307"/>
      <c r="GP1318" s="307"/>
      <c r="GQ1318" s="307"/>
      <c r="GR1318" s="307"/>
      <c r="GS1318" s="307"/>
      <c r="GT1318" s="307"/>
      <c r="GU1318" s="307"/>
      <c r="GV1318" s="307"/>
      <c r="GW1318" s="307"/>
      <c r="GX1318" s="307"/>
      <c r="GY1318" s="307"/>
      <c r="GZ1318" s="307"/>
      <c r="HA1318" s="307"/>
      <c r="HB1318" s="307"/>
      <c r="HC1318" s="307"/>
      <c r="HD1318" s="307"/>
      <c r="HE1318" s="307"/>
      <c r="HF1318" s="307"/>
      <c r="HG1318" s="307"/>
      <c r="HH1318" s="307"/>
      <c r="HI1318" s="307"/>
      <c r="HJ1318" s="307"/>
      <c r="HK1318" s="307"/>
      <c r="HL1318" s="307"/>
      <c r="HM1318" s="307"/>
      <c r="HN1318" s="307"/>
      <c r="HO1318" s="307"/>
      <c r="HP1318" s="307"/>
      <c r="HQ1318" s="307"/>
      <c r="HR1318" s="307"/>
      <c r="HS1318" s="307"/>
      <c r="HT1318" s="307"/>
      <c r="HU1318" s="307"/>
      <c r="HV1318" s="307"/>
      <c r="HW1318" s="307"/>
      <c r="HX1318" s="307"/>
      <c r="HY1318" s="307"/>
      <c r="HZ1318" s="307"/>
      <c r="IA1318" s="307"/>
      <c r="IB1318" s="307"/>
      <c r="IC1318" s="307"/>
      <c r="ID1318" s="307"/>
      <c r="IE1318" s="307"/>
      <c r="IF1318" s="307"/>
      <c r="IG1318" s="307"/>
      <c r="IH1318" s="307"/>
      <c r="II1318" s="307"/>
      <c r="IJ1318" s="307"/>
      <c r="IK1318" s="307"/>
      <c r="IL1318" s="307"/>
      <c r="IM1318" s="307"/>
      <c r="IN1318" s="307"/>
      <c r="IO1318" s="307"/>
      <c r="IP1318" s="307"/>
      <c r="IQ1318" s="307"/>
      <c r="IR1318" s="307"/>
      <c r="IS1318" s="307"/>
      <c r="IT1318" s="307"/>
      <c r="IU1318" s="307"/>
      <c r="IV1318" s="307"/>
      <c r="IW1318" s="307"/>
      <c r="IX1318" s="307"/>
      <c r="IY1318" s="307"/>
      <c r="IZ1318" s="307"/>
      <c r="JA1318" s="307"/>
      <c r="JB1318" s="307"/>
      <c r="JC1318" s="307"/>
      <c r="JD1318" s="307"/>
      <c r="JE1318" s="307"/>
      <c r="JF1318" s="307"/>
      <c r="JG1318" s="307"/>
      <c r="JH1318" s="307"/>
      <c r="JI1318" s="307"/>
      <c r="JJ1318" s="307"/>
      <c r="JK1318" s="307"/>
      <c r="JL1318" s="307"/>
      <c r="JM1318" s="307"/>
      <c r="JN1318" s="307"/>
      <c r="JO1318" s="307"/>
      <c r="JP1318" s="307"/>
      <c r="JQ1318" s="307"/>
      <c r="JR1318" s="307"/>
      <c r="JS1318" s="307"/>
      <c r="JT1318" s="307"/>
      <c r="JU1318" s="307"/>
      <c r="JV1318" s="307"/>
      <c r="JW1318" s="307"/>
      <c r="JX1318" s="307"/>
      <c r="JY1318" s="307"/>
      <c r="JZ1318" s="307"/>
      <c r="KA1318" s="307"/>
      <c r="KB1318" s="307"/>
      <c r="KC1318" s="307"/>
      <c r="KD1318" s="307"/>
      <c r="KE1318" s="307"/>
      <c r="KF1318" s="307"/>
      <c r="KG1318" s="307"/>
      <c r="KH1318" s="307"/>
      <c r="KI1318" s="307"/>
      <c r="KJ1318" s="307"/>
      <c r="KK1318" s="307"/>
      <c r="KL1318" s="307"/>
      <c r="KM1318" s="307"/>
      <c r="KN1318" s="307"/>
      <c r="KO1318" s="307"/>
      <c r="KP1318" s="307"/>
      <c r="KQ1318" s="307"/>
      <c r="KR1318" s="307"/>
      <c r="KS1318" s="307"/>
      <c r="KT1318" s="307"/>
    </row>
    <row r="1319" spans="14:306" s="56" customFormat="1" ht="15" customHeight="1">
      <c r="N1319" s="410"/>
      <c r="O1319" s="410"/>
      <c r="P1319" s="311"/>
      <c r="Q1319" s="311"/>
      <c r="R1319" s="311"/>
      <c r="AJ1319" s="451">
        <v>17</v>
      </c>
      <c r="AK1319" s="449">
        <v>26</v>
      </c>
      <c r="CB1319" s="307"/>
      <c r="CC1319" s="307"/>
      <c r="CD1319" s="307"/>
      <c r="CE1319" s="307"/>
      <c r="CF1319" s="307"/>
      <c r="CG1319" s="307"/>
      <c r="CH1319" s="307"/>
      <c r="CI1319" s="307"/>
      <c r="CJ1319" s="307"/>
      <c r="CK1319" s="307"/>
      <c r="CL1319" s="307"/>
      <c r="CM1319" s="307"/>
      <c r="CN1319" s="307"/>
      <c r="CO1319" s="307"/>
      <c r="CP1319" s="307"/>
      <c r="CQ1319" s="307"/>
      <c r="CR1319" s="307"/>
      <c r="CS1319" s="307"/>
      <c r="CT1319" s="307"/>
      <c r="CU1319" s="307"/>
      <c r="CV1319" s="307"/>
      <c r="CW1319" s="307"/>
      <c r="CX1319" s="307"/>
      <c r="CY1319" s="307"/>
      <c r="CZ1319" s="307"/>
      <c r="DA1319" s="307"/>
      <c r="DB1319" s="307"/>
      <c r="DC1319" s="307"/>
      <c r="DD1319" s="307"/>
      <c r="DE1319" s="307"/>
      <c r="DF1319" s="307"/>
      <c r="DG1319" s="307"/>
      <c r="DH1319" s="307"/>
      <c r="DI1319" s="390"/>
      <c r="DJ1319" s="390"/>
      <c r="DK1319" s="307"/>
      <c r="DL1319" s="307"/>
      <c r="DM1319" s="307"/>
      <c r="DN1319" s="307"/>
      <c r="DO1319" s="307"/>
      <c r="DP1319" s="307"/>
      <c r="DQ1319" s="307"/>
      <c r="DR1319" s="307"/>
      <c r="DS1319" s="307"/>
      <c r="DT1319" s="307"/>
      <c r="DU1319" s="307"/>
      <c r="DV1319" s="307"/>
      <c r="DW1319" s="307"/>
      <c r="DX1319" s="307"/>
      <c r="DY1319" s="307"/>
      <c r="DZ1319" s="307"/>
      <c r="EA1319" s="307"/>
      <c r="EB1319" s="307"/>
      <c r="EC1319" s="307"/>
      <c r="ED1319" s="307"/>
      <c r="EE1319" s="307"/>
      <c r="EF1319" s="307"/>
      <c r="EG1319" s="307"/>
      <c r="EH1319" s="307"/>
      <c r="EI1319" s="307"/>
      <c r="EJ1319" s="307"/>
      <c r="EK1319" s="307"/>
      <c r="EL1319" s="307"/>
      <c r="EM1319" s="307"/>
      <c r="EN1319" s="307"/>
      <c r="EO1319" s="307"/>
      <c r="EP1319" s="307"/>
      <c r="EQ1319" s="307"/>
      <c r="ER1319" s="307"/>
      <c r="ES1319" s="307"/>
      <c r="ET1319" s="307"/>
      <c r="EU1319" s="390"/>
      <c r="EV1319" s="390"/>
      <c r="EW1319" s="307"/>
      <c r="EX1319" s="307"/>
      <c r="EY1319" s="307"/>
      <c r="EZ1319" s="307"/>
      <c r="FA1319" s="307"/>
      <c r="FB1319" s="307"/>
      <c r="FC1319" s="307"/>
      <c r="FD1319" s="307"/>
      <c r="FE1319" s="307"/>
      <c r="FF1319" s="307"/>
      <c r="FG1319" s="307"/>
      <c r="FH1319" s="307"/>
      <c r="FI1319" s="307"/>
      <c r="FJ1319" s="307"/>
      <c r="FK1319" s="307"/>
      <c r="FL1319" s="307"/>
      <c r="FM1319" s="307"/>
      <c r="FN1319" s="307"/>
      <c r="FO1319" s="307"/>
      <c r="FP1319" s="307"/>
      <c r="FQ1319" s="307"/>
      <c r="FR1319" s="307"/>
      <c r="FS1319" s="307"/>
      <c r="FT1319" s="307"/>
      <c r="FU1319" s="307"/>
      <c r="FV1319" s="307"/>
      <c r="FW1319" s="307"/>
      <c r="FX1319" s="307"/>
      <c r="FY1319" s="307"/>
      <c r="FZ1319" s="307"/>
      <c r="GA1319" s="307"/>
      <c r="GB1319" s="307"/>
      <c r="GC1319" s="307"/>
      <c r="GD1319" s="307"/>
      <c r="GE1319" s="307"/>
      <c r="GF1319" s="307"/>
      <c r="GG1319" s="307"/>
      <c r="GH1319" s="307"/>
      <c r="GI1319" s="307"/>
      <c r="GJ1319" s="307"/>
      <c r="GK1319" s="307"/>
      <c r="GL1319" s="307"/>
      <c r="GM1319" s="307"/>
      <c r="GN1319" s="307"/>
      <c r="GO1319" s="307"/>
      <c r="GP1319" s="307"/>
      <c r="GQ1319" s="307"/>
      <c r="GR1319" s="307"/>
      <c r="GS1319" s="307"/>
      <c r="GT1319" s="307"/>
      <c r="GU1319" s="307"/>
      <c r="GV1319" s="307"/>
      <c r="GW1319" s="307"/>
      <c r="GX1319" s="307"/>
      <c r="GY1319" s="307"/>
      <c r="GZ1319" s="307"/>
      <c r="HA1319" s="307"/>
      <c r="HB1319" s="307"/>
      <c r="HC1319" s="307"/>
      <c r="HD1319" s="307"/>
      <c r="HE1319" s="307"/>
      <c r="HF1319" s="307"/>
      <c r="HG1319" s="307"/>
      <c r="HH1319" s="307"/>
      <c r="HI1319" s="307"/>
      <c r="HJ1319" s="307"/>
      <c r="HK1319" s="307"/>
      <c r="HL1319" s="307"/>
      <c r="HM1319" s="307"/>
      <c r="HN1319" s="307"/>
      <c r="HO1319" s="307"/>
      <c r="HP1319" s="307"/>
      <c r="HQ1319" s="307"/>
      <c r="HR1319" s="307"/>
      <c r="HS1319" s="307"/>
      <c r="HT1319" s="307"/>
      <c r="HU1319" s="307"/>
      <c r="HV1319" s="307"/>
      <c r="HW1319" s="307"/>
      <c r="HX1319" s="307"/>
      <c r="HY1319" s="307"/>
      <c r="HZ1319" s="307"/>
      <c r="IA1319" s="307"/>
      <c r="IB1319" s="307"/>
      <c r="IC1319" s="307"/>
      <c r="ID1319" s="307"/>
      <c r="IE1319" s="307"/>
      <c r="IF1319" s="307"/>
      <c r="IG1319" s="307"/>
      <c r="IH1319" s="307"/>
      <c r="II1319" s="307"/>
      <c r="IJ1319" s="307"/>
      <c r="IK1319" s="307"/>
      <c r="IL1319" s="307"/>
      <c r="IM1319" s="307"/>
      <c r="IN1319" s="307"/>
      <c r="IO1319" s="307"/>
      <c r="IP1319" s="307"/>
      <c r="IQ1319" s="307"/>
      <c r="IR1319" s="307"/>
      <c r="IS1319" s="307"/>
      <c r="IT1319" s="307"/>
      <c r="IU1319" s="307"/>
      <c r="IV1319" s="307"/>
      <c r="IW1319" s="307"/>
      <c r="IX1319" s="307"/>
      <c r="IY1319" s="307"/>
      <c r="IZ1319" s="307"/>
      <c r="JA1319" s="307"/>
      <c r="JB1319" s="307"/>
      <c r="JC1319" s="307"/>
      <c r="JD1319" s="307"/>
      <c r="JE1319" s="307"/>
      <c r="JF1319" s="307"/>
      <c r="JG1319" s="307"/>
      <c r="JH1319" s="307"/>
      <c r="JI1319" s="307"/>
      <c r="JJ1319" s="307"/>
      <c r="JK1319" s="307"/>
      <c r="JL1319" s="307"/>
      <c r="JM1319" s="307"/>
      <c r="JN1319" s="307"/>
      <c r="JO1319" s="307"/>
      <c r="JP1319" s="307"/>
      <c r="JQ1319" s="307"/>
      <c r="JR1319" s="307"/>
      <c r="JS1319" s="307"/>
      <c r="JT1319" s="307"/>
      <c r="JU1319" s="307"/>
      <c r="JV1319" s="307"/>
      <c r="JW1319" s="307"/>
      <c r="JX1319" s="307"/>
      <c r="JY1319" s="307"/>
      <c r="JZ1319" s="307"/>
      <c r="KA1319" s="307"/>
      <c r="KB1319" s="307"/>
      <c r="KC1319" s="307"/>
      <c r="KD1319" s="307"/>
      <c r="KE1319" s="307"/>
      <c r="KF1319" s="307"/>
      <c r="KG1319" s="307"/>
      <c r="KH1319" s="307"/>
      <c r="KI1319" s="307"/>
      <c r="KJ1319" s="307"/>
      <c r="KK1319" s="307"/>
      <c r="KL1319" s="307"/>
      <c r="KM1319" s="307"/>
      <c r="KN1319" s="307"/>
      <c r="KO1319" s="307"/>
      <c r="KP1319" s="307"/>
      <c r="KQ1319" s="307"/>
      <c r="KR1319" s="307"/>
      <c r="KS1319" s="307"/>
      <c r="KT1319" s="307"/>
    </row>
    <row r="1320" spans="14:306" s="56" customFormat="1" ht="15" customHeight="1">
      <c r="N1320" s="410"/>
      <c r="O1320" s="410"/>
      <c r="P1320" s="311"/>
      <c r="Q1320" s="311"/>
      <c r="R1320" s="311"/>
      <c r="AJ1320" s="451">
        <v>18</v>
      </c>
      <c r="AK1320" s="449">
        <v>27</v>
      </c>
      <c r="CB1320" s="307"/>
      <c r="CC1320" s="307"/>
      <c r="CD1320" s="307"/>
      <c r="CE1320" s="307"/>
      <c r="CF1320" s="307"/>
      <c r="CG1320" s="307"/>
      <c r="CH1320" s="307"/>
      <c r="CI1320" s="307"/>
      <c r="CJ1320" s="307"/>
      <c r="CK1320" s="307"/>
      <c r="CL1320" s="307"/>
      <c r="CM1320" s="307"/>
      <c r="CN1320" s="307"/>
      <c r="CO1320" s="307"/>
      <c r="CP1320" s="307"/>
      <c r="CQ1320" s="307"/>
      <c r="CR1320" s="307"/>
      <c r="CS1320" s="307"/>
      <c r="CT1320" s="307"/>
      <c r="CU1320" s="307"/>
      <c r="CV1320" s="307"/>
      <c r="CW1320" s="307"/>
      <c r="CX1320" s="307"/>
      <c r="CY1320" s="307"/>
      <c r="CZ1320" s="307"/>
      <c r="DA1320" s="307"/>
      <c r="DB1320" s="307"/>
      <c r="DC1320" s="307"/>
      <c r="DD1320" s="307"/>
      <c r="DE1320" s="307"/>
      <c r="DF1320" s="307"/>
      <c r="DG1320" s="307"/>
      <c r="DH1320" s="307"/>
      <c r="DI1320" s="390"/>
      <c r="DJ1320" s="390"/>
      <c r="DK1320" s="307"/>
      <c r="DL1320" s="307"/>
      <c r="DM1320" s="307"/>
      <c r="DN1320" s="307"/>
      <c r="DO1320" s="307"/>
      <c r="DP1320" s="307"/>
      <c r="DQ1320" s="307"/>
      <c r="DR1320" s="307"/>
      <c r="DS1320" s="307"/>
      <c r="DT1320" s="307"/>
      <c r="DU1320" s="307"/>
      <c r="DV1320" s="307"/>
      <c r="DW1320" s="307"/>
      <c r="DX1320" s="307"/>
      <c r="DY1320" s="307"/>
      <c r="DZ1320" s="307"/>
      <c r="EA1320" s="307"/>
      <c r="EB1320" s="307"/>
      <c r="EC1320" s="307"/>
      <c r="ED1320" s="307"/>
      <c r="EE1320" s="307"/>
      <c r="EF1320" s="307"/>
      <c r="EG1320" s="307"/>
      <c r="EH1320" s="307"/>
      <c r="EI1320" s="307"/>
      <c r="EJ1320" s="307"/>
      <c r="EK1320" s="307"/>
      <c r="EL1320" s="307"/>
      <c r="EM1320" s="307"/>
      <c r="EN1320" s="307"/>
      <c r="EO1320" s="307"/>
      <c r="EP1320" s="307"/>
      <c r="EQ1320" s="307"/>
      <c r="ER1320" s="307"/>
      <c r="ES1320" s="307"/>
      <c r="ET1320" s="307"/>
      <c r="EU1320" s="390"/>
      <c r="EV1320" s="390"/>
      <c r="EW1320" s="307"/>
      <c r="EX1320" s="307"/>
      <c r="EY1320" s="307"/>
      <c r="EZ1320" s="307"/>
      <c r="FA1320" s="307"/>
      <c r="FB1320" s="307"/>
      <c r="FC1320" s="307"/>
      <c r="FD1320" s="307"/>
      <c r="FE1320" s="307"/>
      <c r="FF1320" s="307"/>
      <c r="FG1320" s="307"/>
      <c r="FH1320" s="307"/>
      <c r="FI1320" s="307"/>
      <c r="FJ1320" s="307"/>
      <c r="FK1320" s="307"/>
      <c r="FL1320" s="307"/>
      <c r="FM1320" s="307"/>
      <c r="FN1320" s="307"/>
      <c r="FO1320" s="307"/>
      <c r="FP1320" s="307"/>
      <c r="FQ1320" s="307"/>
      <c r="FR1320" s="307"/>
      <c r="FS1320" s="307"/>
      <c r="FT1320" s="307"/>
      <c r="FU1320" s="307"/>
      <c r="FV1320" s="307"/>
      <c r="FW1320" s="307"/>
      <c r="FX1320" s="307"/>
      <c r="FY1320" s="307"/>
      <c r="FZ1320" s="307"/>
      <c r="GA1320" s="307"/>
      <c r="GB1320" s="307"/>
      <c r="GC1320" s="307"/>
      <c r="GD1320" s="307"/>
      <c r="GE1320" s="307"/>
      <c r="GF1320" s="307"/>
      <c r="GG1320" s="307"/>
      <c r="GH1320" s="307"/>
      <c r="GI1320" s="307"/>
      <c r="GJ1320" s="307"/>
      <c r="GK1320" s="307"/>
      <c r="GL1320" s="307"/>
      <c r="GM1320" s="307"/>
      <c r="GN1320" s="307"/>
      <c r="GO1320" s="307"/>
      <c r="GP1320" s="307"/>
      <c r="GQ1320" s="307"/>
      <c r="GR1320" s="307"/>
      <c r="GS1320" s="307"/>
      <c r="GT1320" s="307"/>
      <c r="GU1320" s="307"/>
      <c r="GV1320" s="307"/>
      <c r="GW1320" s="307"/>
      <c r="GX1320" s="307"/>
      <c r="GY1320" s="307"/>
      <c r="GZ1320" s="307"/>
      <c r="HA1320" s="307"/>
      <c r="HB1320" s="307"/>
      <c r="HC1320" s="307"/>
      <c r="HD1320" s="307"/>
      <c r="HE1320" s="307"/>
      <c r="HF1320" s="307"/>
      <c r="HG1320" s="307"/>
      <c r="HH1320" s="307"/>
      <c r="HI1320" s="307"/>
      <c r="HJ1320" s="307"/>
      <c r="HK1320" s="307"/>
      <c r="HL1320" s="307"/>
      <c r="HM1320" s="307"/>
      <c r="HN1320" s="307"/>
      <c r="HO1320" s="307"/>
      <c r="HP1320" s="307"/>
      <c r="HQ1320" s="307"/>
      <c r="HR1320" s="307"/>
      <c r="HS1320" s="307"/>
      <c r="HT1320" s="307"/>
      <c r="HU1320" s="307"/>
      <c r="HV1320" s="307"/>
      <c r="HW1320" s="307"/>
      <c r="HX1320" s="307"/>
      <c r="HY1320" s="307"/>
      <c r="HZ1320" s="307"/>
      <c r="IA1320" s="307"/>
      <c r="IB1320" s="307"/>
      <c r="IC1320" s="307"/>
      <c r="ID1320" s="307"/>
      <c r="IE1320" s="307"/>
      <c r="IF1320" s="307"/>
      <c r="IG1320" s="307"/>
      <c r="IH1320" s="307"/>
      <c r="II1320" s="307"/>
      <c r="IJ1320" s="307"/>
      <c r="IK1320" s="307"/>
      <c r="IL1320" s="307"/>
      <c r="IM1320" s="307"/>
      <c r="IN1320" s="307"/>
      <c r="IO1320" s="307"/>
      <c r="IP1320" s="307"/>
      <c r="IQ1320" s="307"/>
      <c r="IR1320" s="307"/>
      <c r="IS1320" s="307"/>
      <c r="IT1320" s="307"/>
      <c r="IU1320" s="307"/>
      <c r="IV1320" s="307"/>
      <c r="IW1320" s="307"/>
      <c r="IX1320" s="307"/>
      <c r="IY1320" s="307"/>
      <c r="IZ1320" s="307"/>
      <c r="JA1320" s="307"/>
      <c r="JB1320" s="307"/>
      <c r="JC1320" s="307"/>
      <c r="JD1320" s="307"/>
      <c r="JE1320" s="307"/>
      <c r="JF1320" s="307"/>
      <c r="JG1320" s="307"/>
      <c r="JH1320" s="307"/>
      <c r="JI1320" s="307"/>
      <c r="JJ1320" s="307"/>
      <c r="JK1320" s="307"/>
      <c r="JL1320" s="307"/>
      <c r="JM1320" s="307"/>
      <c r="JN1320" s="307"/>
      <c r="JO1320" s="307"/>
      <c r="JP1320" s="307"/>
      <c r="JQ1320" s="307"/>
      <c r="JR1320" s="307"/>
      <c r="JS1320" s="307"/>
      <c r="JT1320" s="307"/>
      <c r="JU1320" s="307"/>
      <c r="JV1320" s="307"/>
      <c r="JW1320" s="307"/>
      <c r="JX1320" s="307"/>
      <c r="JY1320" s="307"/>
      <c r="JZ1320" s="307"/>
      <c r="KA1320" s="307"/>
      <c r="KB1320" s="307"/>
      <c r="KC1320" s="307"/>
      <c r="KD1320" s="307"/>
      <c r="KE1320" s="307"/>
      <c r="KF1320" s="307"/>
      <c r="KG1320" s="307"/>
      <c r="KH1320" s="307"/>
      <c r="KI1320" s="307"/>
      <c r="KJ1320" s="307"/>
      <c r="KK1320" s="307"/>
      <c r="KL1320" s="307"/>
      <c r="KM1320" s="307"/>
      <c r="KN1320" s="307"/>
      <c r="KO1320" s="307"/>
      <c r="KP1320" s="307"/>
      <c r="KQ1320" s="307"/>
      <c r="KR1320" s="307"/>
      <c r="KS1320" s="307"/>
      <c r="KT1320" s="307"/>
    </row>
    <row r="1321" spans="14:306" s="56" customFormat="1" ht="15" customHeight="1">
      <c r="N1321" s="410"/>
      <c r="O1321" s="410"/>
      <c r="P1321" s="311"/>
      <c r="Q1321" s="311"/>
      <c r="R1321" s="311"/>
      <c r="AJ1321" s="451">
        <v>19</v>
      </c>
      <c r="AK1321" s="449">
        <v>29</v>
      </c>
      <c r="CB1321" s="307"/>
      <c r="CC1321" s="307"/>
      <c r="CD1321" s="307"/>
      <c r="CE1321" s="307"/>
      <c r="CF1321" s="307"/>
      <c r="CG1321" s="307"/>
      <c r="CH1321" s="307"/>
      <c r="CI1321" s="307"/>
      <c r="CJ1321" s="307"/>
      <c r="CK1321" s="307"/>
      <c r="CL1321" s="307"/>
      <c r="CM1321" s="307"/>
      <c r="CN1321" s="307"/>
      <c r="CO1321" s="307"/>
      <c r="CP1321" s="307"/>
      <c r="CQ1321" s="307"/>
      <c r="CR1321" s="307"/>
      <c r="CS1321" s="307"/>
      <c r="CT1321" s="307"/>
      <c r="CU1321" s="307"/>
      <c r="CV1321" s="307"/>
      <c r="CW1321" s="307"/>
      <c r="CX1321" s="307"/>
      <c r="CY1321" s="307"/>
      <c r="CZ1321" s="307"/>
      <c r="DA1321" s="307"/>
      <c r="DB1321" s="307"/>
      <c r="DC1321" s="307"/>
      <c r="DD1321" s="307"/>
      <c r="DE1321" s="307"/>
      <c r="DF1321" s="307"/>
      <c r="DG1321" s="307"/>
      <c r="DH1321" s="307"/>
      <c r="DI1321" s="390"/>
      <c r="DJ1321" s="390"/>
      <c r="DK1321" s="307"/>
      <c r="DL1321" s="307"/>
      <c r="DM1321" s="307"/>
      <c r="DN1321" s="307"/>
      <c r="DO1321" s="307"/>
      <c r="DP1321" s="307"/>
      <c r="DQ1321" s="307"/>
      <c r="DR1321" s="307"/>
      <c r="DS1321" s="307"/>
      <c r="DT1321" s="307"/>
      <c r="DU1321" s="307"/>
      <c r="DV1321" s="307"/>
      <c r="DW1321" s="307"/>
      <c r="DX1321" s="307"/>
      <c r="DY1321" s="307"/>
      <c r="DZ1321" s="307"/>
      <c r="EA1321" s="307"/>
      <c r="EB1321" s="307"/>
      <c r="EC1321" s="307"/>
      <c r="ED1321" s="307"/>
      <c r="EE1321" s="307"/>
      <c r="EF1321" s="307"/>
      <c r="EG1321" s="307"/>
      <c r="EH1321" s="307"/>
      <c r="EI1321" s="307"/>
      <c r="EJ1321" s="307"/>
      <c r="EK1321" s="307"/>
      <c r="EL1321" s="307"/>
      <c r="EM1321" s="307"/>
      <c r="EN1321" s="307"/>
      <c r="EO1321" s="307"/>
      <c r="EP1321" s="307"/>
      <c r="EQ1321" s="307"/>
      <c r="ER1321" s="307"/>
      <c r="ES1321" s="307"/>
      <c r="ET1321" s="307"/>
      <c r="EU1321" s="390"/>
      <c r="EV1321" s="390"/>
      <c r="EW1321" s="307"/>
      <c r="EX1321" s="307"/>
      <c r="EY1321" s="307"/>
      <c r="EZ1321" s="307"/>
      <c r="FA1321" s="307"/>
      <c r="FB1321" s="307"/>
      <c r="FC1321" s="307"/>
      <c r="FD1321" s="307"/>
      <c r="FE1321" s="307"/>
      <c r="FF1321" s="307"/>
      <c r="FG1321" s="307"/>
      <c r="FH1321" s="307"/>
      <c r="FI1321" s="307"/>
      <c r="FJ1321" s="307"/>
      <c r="FK1321" s="307"/>
      <c r="FL1321" s="307"/>
      <c r="FM1321" s="307"/>
      <c r="FN1321" s="307"/>
      <c r="FO1321" s="307"/>
      <c r="FP1321" s="307"/>
      <c r="FQ1321" s="307"/>
      <c r="FR1321" s="307"/>
      <c r="FS1321" s="307"/>
      <c r="FT1321" s="307"/>
      <c r="FU1321" s="307"/>
      <c r="FV1321" s="307"/>
      <c r="FW1321" s="307"/>
      <c r="FX1321" s="307"/>
      <c r="FY1321" s="307"/>
      <c r="FZ1321" s="307"/>
      <c r="GA1321" s="307"/>
      <c r="GB1321" s="307"/>
      <c r="GC1321" s="307"/>
      <c r="GD1321" s="307"/>
      <c r="GE1321" s="307"/>
      <c r="GF1321" s="307"/>
      <c r="GG1321" s="307"/>
      <c r="GH1321" s="307"/>
      <c r="GI1321" s="307"/>
      <c r="GJ1321" s="307"/>
      <c r="GK1321" s="307"/>
      <c r="GL1321" s="307"/>
      <c r="GM1321" s="307"/>
      <c r="GN1321" s="307"/>
      <c r="GO1321" s="307"/>
      <c r="GP1321" s="307"/>
      <c r="GQ1321" s="307"/>
      <c r="GR1321" s="307"/>
      <c r="GS1321" s="307"/>
      <c r="GT1321" s="307"/>
      <c r="GU1321" s="307"/>
      <c r="GV1321" s="307"/>
      <c r="GW1321" s="307"/>
      <c r="GX1321" s="307"/>
      <c r="GY1321" s="307"/>
      <c r="GZ1321" s="307"/>
      <c r="HA1321" s="307"/>
      <c r="HB1321" s="307"/>
      <c r="HC1321" s="307"/>
      <c r="HD1321" s="307"/>
      <c r="HE1321" s="307"/>
      <c r="HF1321" s="307"/>
      <c r="HG1321" s="307"/>
      <c r="HH1321" s="307"/>
      <c r="HI1321" s="307"/>
      <c r="HJ1321" s="307"/>
      <c r="HK1321" s="307"/>
      <c r="HL1321" s="307"/>
      <c r="HM1321" s="307"/>
      <c r="HN1321" s="307"/>
      <c r="HO1321" s="307"/>
      <c r="HP1321" s="307"/>
      <c r="HQ1321" s="307"/>
      <c r="HR1321" s="307"/>
      <c r="HS1321" s="307"/>
      <c r="HT1321" s="307"/>
      <c r="HU1321" s="307"/>
      <c r="HV1321" s="307"/>
      <c r="HW1321" s="307"/>
      <c r="HX1321" s="307"/>
      <c r="HY1321" s="307"/>
      <c r="HZ1321" s="307"/>
      <c r="IA1321" s="307"/>
      <c r="IB1321" s="307"/>
      <c r="IC1321" s="307"/>
      <c r="ID1321" s="307"/>
      <c r="IE1321" s="307"/>
      <c r="IF1321" s="307"/>
      <c r="IG1321" s="307"/>
      <c r="IH1321" s="307"/>
      <c r="II1321" s="307"/>
      <c r="IJ1321" s="307"/>
      <c r="IK1321" s="307"/>
      <c r="IL1321" s="307"/>
      <c r="IM1321" s="307"/>
      <c r="IN1321" s="307"/>
      <c r="IO1321" s="307"/>
      <c r="IP1321" s="307"/>
      <c r="IQ1321" s="307"/>
      <c r="IR1321" s="307"/>
      <c r="IS1321" s="307"/>
      <c r="IT1321" s="307"/>
      <c r="IU1321" s="307"/>
      <c r="IV1321" s="307"/>
      <c r="IW1321" s="307"/>
      <c r="IX1321" s="307"/>
      <c r="IY1321" s="307"/>
      <c r="IZ1321" s="307"/>
      <c r="JA1321" s="307"/>
      <c r="JB1321" s="307"/>
      <c r="JC1321" s="307"/>
      <c r="JD1321" s="307"/>
      <c r="JE1321" s="307"/>
      <c r="JF1321" s="307"/>
      <c r="JG1321" s="307"/>
      <c r="JH1321" s="307"/>
      <c r="JI1321" s="307"/>
      <c r="JJ1321" s="307"/>
      <c r="JK1321" s="307"/>
      <c r="JL1321" s="307"/>
      <c r="JM1321" s="307"/>
      <c r="JN1321" s="307"/>
      <c r="JO1321" s="307"/>
      <c r="JP1321" s="307"/>
      <c r="JQ1321" s="307"/>
      <c r="JR1321" s="307"/>
      <c r="JS1321" s="307"/>
      <c r="JT1321" s="307"/>
      <c r="JU1321" s="307"/>
      <c r="JV1321" s="307"/>
      <c r="JW1321" s="307"/>
      <c r="JX1321" s="307"/>
      <c r="JY1321" s="307"/>
      <c r="JZ1321" s="307"/>
      <c r="KA1321" s="307"/>
      <c r="KB1321" s="307"/>
      <c r="KC1321" s="307"/>
      <c r="KD1321" s="307"/>
      <c r="KE1321" s="307"/>
      <c r="KF1321" s="307"/>
      <c r="KG1321" s="307"/>
      <c r="KH1321" s="307"/>
      <c r="KI1321" s="307"/>
      <c r="KJ1321" s="307"/>
      <c r="KK1321" s="307"/>
      <c r="KL1321" s="307"/>
      <c r="KM1321" s="307"/>
      <c r="KN1321" s="307"/>
      <c r="KO1321" s="307"/>
      <c r="KP1321" s="307"/>
      <c r="KQ1321" s="307"/>
      <c r="KR1321" s="307"/>
      <c r="KS1321" s="307"/>
      <c r="KT1321" s="307"/>
    </row>
    <row r="1322" spans="14:306" s="56" customFormat="1" ht="15" customHeight="1">
      <c r="N1322" s="410"/>
      <c r="O1322" s="410"/>
      <c r="P1322" s="311"/>
      <c r="Q1322" s="311"/>
      <c r="R1322" s="311"/>
      <c r="AJ1322" s="451">
        <v>20</v>
      </c>
      <c r="AK1322" s="449">
        <v>30</v>
      </c>
      <c r="CB1322" s="307"/>
      <c r="CC1322" s="307"/>
      <c r="CD1322" s="307"/>
      <c r="CE1322" s="307"/>
      <c r="CF1322" s="307"/>
      <c r="CG1322" s="307"/>
      <c r="CH1322" s="307"/>
      <c r="CI1322" s="307"/>
      <c r="CJ1322" s="307"/>
      <c r="CK1322" s="307"/>
      <c r="CL1322" s="307"/>
      <c r="CM1322" s="307"/>
      <c r="CN1322" s="307"/>
      <c r="CO1322" s="307"/>
      <c r="CP1322" s="307"/>
      <c r="CQ1322" s="307"/>
      <c r="CR1322" s="307"/>
      <c r="CS1322" s="307"/>
      <c r="CT1322" s="307"/>
      <c r="CU1322" s="307"/>
      <c r="CV1322" s="307"/>
      <c r="CW1322" s="307"/>
      <c r="CX1322" s="307"/>
      <c r="CY1322" s="307"/>
      <c r="CZ1322" s="307"/>
      <c r="DA1322" s="307"/>
      <c r="DB1322" s="307"/>
      <c r="DC1322" s="307"/>
      <c r="DD1322" s="307"/>
      <c r="DE1322" s="307"/>
      <c r="DF1322" s="307"/>
      <c r="DG1322" s="307"/>
      <c r="DH1322" s="307"/>
      <c r="DI1322" s="390"/>
      <c r="DJ1322" s="390"/>
      <c r="DK1322" s="307"/>
      <c r="DL1322" s="307"/>
      <c r="DM1322" s="307"/>
      <c r="DN1322" s="307"/>
      <c r="DO1322" s="307"/>
      <c r="DP1322" s="307"/>
      <c r="DQ1322" s="307"/>
      <c r="DR1322" s="307"/>
      <c r="DS1322" s="307"/>
      <c r="DT1322" s="307"/>
      <c r="DU1322" s="307"/>
      <c r="DV1322" s="307"/>
      <c r="DW1322" s="307"/>
      <c r="DX1322" s="307"/>
      <c r="DY1322" s="307"/>
      <c r="DZ1322" s="307"/>
      <c r="EA1322" s="307"/>
      <c r="EB1322" s="307"/>
      <c r="EC1322" s="307"/>
      <c r="ED1322" s="307"/>
      <c r="EE1322" s="307"/>
      <c r="EF1322" s="307"/>
      <c r="EG1322" s="307"/>
      <c r="EH1322" s="307"/>
      <c r="EI1322" s="307"/>
      <c r="EJ1322" s="307"/>
      <c r="EK1322" s="307"/>
      <c r="EL1322" s="307"/>
      <c r="EM1322" s="307"/>
      <c r="EN1322" s="307"/>
      <c r="EO1322" s="307"/>
      <c r="EP1322" s="307"/>
      <c r="EQ1322" s="307"/>
      <c r="ER1322" s="307"/>
      <c r="ES1322" s="307"/>
      <c r="ET1322" s="307"/>
      <c r="EU1322" s="390"/>
      <c r="EV1322" s="390"/>
      <c r="EW1322" s="307"/>
      <c r="EX1322" s="307"/>
      <c r="EY1322" s="307"/>
      <c r="EZ1322" s="307"/>
      <c r="FA1322" s="307"/>
      <c r="FB1322" s="307"/>
      <c r="FC1322" s="307"/>
      <c r="FD1322" s="307"/>
      <c r="FE1322" s="307"/>
      <c r="FF1322" s="307"/>
      <c r="FG1322" s="307"/>
      <c r="FH1322" s="307"/>
      <c r="FI1322" s="307"/>
      <c r="FJ1322" s="307"/>
      <c r="FK1322" s="307"/>
      <c r="FL1322" s="307"/>
      <c r="FM1322" s="307"/>
      <c r="FN1322" s="307"/>
      <c r="FO1322" s="307"/>
      <c r="FP1322" s="307"/>
      <c r="FQ1322" s="307"/>
      <c r="FR1322" s="307"/>
      <c r="FS1322" s="307"/>
      <c r="FT1322" s="307"/>
      <c r="FU1322" s="307"/>
      <c r="FV1322" s="307"/>
      <c r="FW1322" s="307"/>
      <c r="FX1322" s="307"/>
      <c r="FY1322" s="307"/>
      <c r="FZ1322" s="307"/>
      <c r="GA1322" s="307"/>
      <c r="GB1322" s="307"/>
      <c r="GC1322" s="307"/>
      <c r="GD1322" s="307"/>
      <c r="GE1322" s="307"/>
      <c r="GF1322" s="307"/>
      <c r="GG1322" s="307"/>
      <c r="GH1322" s="307"/>
      <c r="GI1322" s="307"/>
      <c r="GJ1322" s="307"/>
      <c r="GK1322" s="307"/>
      <c r="GL1322" s="307"/>
      <c r="GM1322" s="307"/>
      <c r="GN1322" s="307"/>
      <c r="GO1322" s="307"/>
      <c r="GP1322" s="307"/>
      <c r="GQ1322" s="307"/>
      <c r="GR1322" s="307"/>
      <c r="GS1322" s="307"/>
      <c r="GT1322" s="307"/>
      <c r="GU1322" s="307"/>
      <c r="GV1322" s="307"/>
      <c r="GW1322" s="307"/>
      <c r="GX1322" s="307"/>
      <c r="GY1322" s="307"/>
      <c r="GZ1322" s="307"/>
      <c r="HA1322" s="307"/>
      <c r="HB1322" s="307"/>
      <c r="HC1322" s="307"/>
      <c r="HD1322" s="307"/>
      <c r="HE1322" s="307"/>
      <c r="HF1322" s="307"/>
      <c r="HG1322" s="307"/>
      <c r="HH1322" s="307"/>
      <c r="HI1322" s="307"/>
      <c r="HJ1322" s="307"/>
      <c r="HK1322" s="307"/>
      <c r="HL1322" s="307"/>
      <c r="HM1322" s="307"/>
      <c r="HN1322" s="307"/>
      <c r="HO1322" s="307"/>
      <c r="HP1322" s="307"/>
      <c r="HQ1322" s="307"/>
      <c r="HR1322" s="307"/>
      <c r="HS1322" s="307"/>
      <c r="HT1322" s="307"/>
      <c r="HU1322" s="307"/>
      <c r="HV1322" s="307"/>
      <c r="HW1322" s="307"/>
      <c r="HX1322" s="307"/>
      <c r="HY1322" s="307"/>
      <c r="HZ1322" s="307"/>
      <c r="IA1322" s="307"/>
      <c r="IB1322" s="307"/>
      <c r="IC1322" s="307"/>
      <c r="ID1322" s="307"/>
      <c r="IE1322" s="307"/>
      <c r="IF1322" s="307"/>
      <c r="IG1322" s="307"/>
      <c r="IH1322" s="307"/>
      <c r="II1322" s="307"/>
      <c r="IJ1322" s="307"/>
      <c r="IK1322" s="307"/>
      <c r="IL1322" s="307"/>
      <c r="IM1322" s="307"/>
      <c r="IN1322" s="307"/>
      <c r="IO1322" s="307"/>
      <c r="IP1322" s="307"/>
      <c r="IQ1322" s="307"/>
      <c r="IR1322" s="307"/>
      <c r="IS1322" s="307"/>
      <c r="IT1322" s="307"/>
      <c r="IU1322" s="307"/>
      <c r="IV1322" s="307"/>
      <c r="IW1322" s="307"/>
      <c r="IX1322" s="307"/>
      <c r="IY1322" s="307"/>
      <c r="IZ1322" s="307"/>
      <c r="JA1322" s="307"/>
      <c r="JB1322" s="307"/>
      <c r="JC1322" s="307"/>
      <c r="JD1322" s="307"/>
      <c r="JE1322" s="307"/>
      <c r="JF1322" s="307"/>
      <c r="JG1322" s="307"/>
      <c r="JH1322" s="307"/>
      <c r="JI1322" s="307"/>
      <c r="JJ1322" s="307"/>
      <c r="JK1322" s="307"/>
      <c r="JL1322" s="307"/>
      <c r="JM1322" s="307"/>
      <c r="JN1322" s="307"/>
      <c r="JO1322" s="307"/>
      <c r="JP1322" s="307"/>
      <c r="JQ1322" s="307"/>
      <c r="JR1322" s="307"/>
      <c r="JS1322" s="307"/>
      <c r="JT1322" s="307"/>
      <c r="JU1322" s="307"/>
      <c r="JV1322" s="307"/>
      <c r="JW1322" s="307"/>
      <c r="JX1322" s="307"/>
      <c r="JY1322" s="307"/>
      <c r="JZ1322" s="307"/>
      <c r="KA1322" s="307"/>
      <c r="KB1322" s="307"/>
      <c r="KC1322" s="307"/>
      <c r="KD1322" s="307"/>
      <c r="KE1322" s="307"/>
      <c r="KF1322" s="307"/>
      <c r="KG1322" s="307"/>
      <c r="KH1322" s="307"/>
      <c r="KI1322" s="307"/>
      <c r="KJ1322" s="307"/>
      <c r="KK1322" s="307"/>
      <c r="KL1322" s="307"/>
      <c r="KM1322" s="307"/>
      <c r="KN1322" s="307"/>
      <c r="KO1322" s="307"/>
      <c r="KP1322" s="307"/>
      <c r="KQ1322" s="307"/>
      <c r="KR1322" s="307"/>
      <c r="KS1322" s="307"/>
      <c r="KT1322" s="307"/>
    </row>
    <row r="1323" spans="14:306" s="56" customFormat="1" ht="15" customHeight="1">
      <c r="N1323" s="410"/>
      <c r="O1323" s="410"/>
      <c r="P1323" s="311"/>
      <c r="Q1323" s="311"/>
      <c r="R1323" s="311"/>
      <c r="AJ1323" s="451">
        <v>21</v>
      </c>
      <c r="AK1323" s="449">
        <v>32</v>
      </c>
      <c r="CB1323" s="307"/>
      <c r="CC1323" s="307"/>
      <c r="CD1323" s="307"/>
      <c r="CE1323" s="307"/>
      <c r="CF1323" s="307"/>
      <c r="CG1323" s="307"/>
      <c r="CH1323" s="307"/>
      <c r="CI1323" s="307"/>
      <c r="CJ1323" s="307"/>
      <c r="CK1323" s="307"/>
      <c r="CL1323" s="307"/>
      <c r="CM1323" s="307"/>
      <c r="CN1323" s="307"/>
      <c r="CO1323" s="307"/>
      <c r="CP1323" s="307"/>
      <c r="CQ1323" s="307"/>
      <c r="CR1323" s="307"/>
      <c r="CS1323" s="307"/>
      <c r="CT1323" s="307"/>
      <c r="CU1323" s="307"/>
      <c r="CV1323" s="307"/>
      <c r="CW1323" s="307"/>
      <c r="CX1323" s="307"/>
      <c r="CY1323" s="307"/>
      <c r="CZ1323" s="307"/>
      <c r="DA1323" s="307"/>
      <c r="DB1323" s="307"/>
      <c r="DC1323" s="307"/>
      <c r="DD1323" s="307"/>
      <c r="DE1323" s="307"/>
      <c r="DF1323" s="307"/>
      <c r="DG1323" s="307"/>
      <c r="DH1323" s="307"/>
      <c r="DI1323" s="390"/>
      <c r="DJ1323" s="390"/>
      <c r="DK1323" s="307"/>
      <c r="DL1323" s="307"/>
      <c r="DM1323" s="307"/>
      <c r="DN1323" s="307"/>
      <c r="DO1323" s="307"/>
      <c r="DP1323" s="307"/>
      <c r="DQ1323" s="307"/>
      <c r="DR1323" s="307"/>
      <c r="DS1323" s="307"/>
      <c r="DT1323" s="307"/>
      <c r="DU1323" s="307"/>
      <c r="DV1323" s="307"/>
      <c r="DW1323" s="307"/>
      <c r="DX1323" s="307"/>
      <c r="DY1323" s="307"/>
      <c r="DZ1323" s="307"/>
      <c r="EA1323" s="307"/>
      <c r="EB1323" s="307"/>
      <c r="EC1323" s="307"/>
      <c r="ED1323" s="307"/>
      <c r="EE1323" s="307"/>
      <c r="EF1323" s="307"/>
      <c r="EG1323" s="307"/>
      <c r="EH1323" s="307"/>
      <c r="EI1323" s="307"/>
      <c r="EJ1323" s="307"/>
      <c r="EK1323" s="307"/>
      <c r="EL1323" s="307"/>
      <c r="EM1323" s="307"/>
      <c r="EN1323" s="307"/>
      <c r="EO1323" s="307"/>
      <c r="EP1323" s="307"/>
      <c r="EQ1323" s="307"/>
      <c r="ER1323" s="307"/>
      <c r="ES1323" s="307"/>
      <c r="ET1323" s="307"/>
      <c r="EU1323" s="390"/>
      <c r="EV1323" s="390"/>
      <c r="EW1323" s="307"/>
      <c r="EX1323" s="307"/>
      <c r="EY1323" s="307"/>
      <c r="EZ1323" s="307"/>
      <c r="FA1323" s="307"/>
      <c r="FB1323" s="307"/>
      <c r="FC1323" s="307"/>
      <c r="FD1323" s="307"/>
      <c r="FE1323" s="307"/>
      <c r="FF1323" s="307"/>
      <c r="FG1323" s="307"/>
      <c r="FH1323" s="307"/>
      <c r="FI1323" s="307"/>
      <c r="FJ1323" s="307"/>
      <c r="FK1323" s="307"/>
      <c r="FL1323" s="307"/>
      <c r="FM1323" s="307"/>
      <c r="FN1323" s="307"/>
      <c r="FO1323" s="307"/>
      <c r="FP1323" s="307"/>
      <c r="FQ1323" s="307"/>
      <c r="FR1323" s="307"/>
      <c r="FS1323" s="307"/>
      <c r="FT1323" s="307"/>
      <c r="FU1323" s="307"/>
      <c r="FV1323" s="307"/>
      <c r="FW1323" s="307"/>
      <c r="FX1323" s="307"/>
      <c r="FY1323" s="307"/>
      <c r="FZ1323" s="307"/>
      <c r="GA1323" s="307"/>
      <c r="GB1323" s="307"/>
      <c r="GC1323" s="307"/>
      <c r="GD1323" s="307"/>
      <c r="GE1323" s="307"/>
      <c r="GF1323" s="307"/>
      <c r="GG1323" s="307"/>
      <c r="GH1323" s="307"/>
      <c r="GI1323" s="307"/>
      <c r="GJ1323" s="307"/>
      <c r="GK1323" s="307"/>
      <c r="GL1323" s="307"/>
      <c r="GM1323" s="307"/>
      <c r="GN1323" s="307"/>
      <c r="GO1323" s="307"/>
      <c r="GP1323" s="307"/>
      <c r="GQ1323" s="307"/>
      <c r="GR1323" s="307"/>
      <c r="GS1323" s="307"/>
      <c r="GT1323" s="307"/>
      <c r="GU1323" s="307"/>
      <c r="GV1323" s="307"/>
      <c r="GW1323" s="307"/>
      <c r="GX1323" s="307"/>
      <c r="GY1323" s="307"/>
      <c r="GZ1323" s="307"/>
      <c r="HA1323" s="307"/>
      <c r="HB1323" s="307"/>
      <c r="HC1323" s="307"/>
      <c r="HD1323" s="307"/>
      <c r="HE1323" s="307"/>
      <c r="HF1323" s="307"/>
      <c r="HG1323" s="307"/>
      <c r="HH1323" s="307"/>
      <c r="HI1323" s="307"/>
      <c r="HJ1323" s="307"/>
      <c r="HK1323" s="307"/>
      <c r="HL1323" s="307"/>
      <c r="HM1323" s="307"/>
      <c r="HN1323" s="307"/>
      <c r="HO1323" s="307"/>
      <c r="HP1323" s="307"/>
      <c r="HQ1323" s="307"/>
      <c r="HR1323" s="307"/>
      <c r="HS1323" s="307"/>
      <c r="HT1323" s="307"/>
      <c r="HU1323" s="307"/>
      <c r="HV1323" s="307"/>
      <c r="HW1323" s="307"/>
      <c r="HX1323" s="307"/>
      <c r="HY1323" s="307"/>
      <c r="HZ1323" s="307"/>
      <c r="IA1323" s="307"/>
      <c r="IB1323" s="307"/>
      <c r="IC1323" s="307"/>
      <c r="ID1323" s="307"/>
      <c r="IE1323" s="307"/>
      <c r="IF1323" s="307"/>
      <c r="IG1323" s="307"/>
      <c r="IH1323" s="307"/>
      <c r="II1323" s="307"/>
      <c r="IJ1323" s="307"/>
      <c r="IK1323" s="307"/>
      <c r="IL1323" s="307"/>
      <c r="IM1323" s="307"/>
      <c r="IN1323" s="307"/>
      <c r="IO1323" s="307"/>
      <c r="IP1323" s="307"/>
      <c r="IQ1323" s="307"/>
      <c r="IR1323" s="307"/>
      <c r="IS1323" s="307"/>
      <c r="IT1323" s="307"/>
      <c r="IU1323" s="307"/>
      <c r="IV1323" s="307"/>
      <c r="IW1323" s="307"/>
      <c r="IX1323" s="307"/>
      <c r="IY1323" s="307"/>
      <c r="IZ1323" s="307"/>
      <c r="JA1323" s="307"/>
      <c r="JB1323" s="307"/>
      <c r="JC1323" s="307"/>
      <c r="JD1323" s="307"/>
      <c r="JE1323" s="307"/>
      <c r="JF1323" s="307"/>
      <c r="JG1323" s="307"/>
      <c r="JH1323" s="307"/>
      <c r="JI1323" s="307"/>
      <c r="JJ1323" s="307"/>
      <c r="JK1323" s="307"/>
      <c r="JL1323" s="307"/>
      <c r="JM1323" s="307"/>
      <c r="JN1323" s="307"/>
      <c r="JO1323" s="307"/>
      <c r="JP1323" s="307"/>
      <c r="JQ1323" s="307"/>
      <c r="JR1323" s="307"/>
      <c r="JS1323" s="307"/>
      <c r="JT1323" s="307"/>
      <c r="JU1323" s="307"/>
      <c r="JV1323" s="307"/>
      <c r="JW1323" s="307"/>
      <c r="JX1323" s="307"/>
      <c r="JY1323" s="307"/>
      <c r="JZ1323" s="307"/>
      <c r="KA1323" s="307"/>
      <c r="KB1323" s="307"/>
      <c r="KC1323" s="307"/>
      <c r="KD1323" s="307"/>
      <c r="KE1323" s="307"/>
      <c r="KF1323" s="307"/>
      <c r="KG1323" s="307"/>
      <c r="KH1323" s="307"/>
      <c r="KI1323" s="307"/>
      <c r="KJ1323" s="307"/>
      <c r="KK1323" s="307"/>
      <c r="KL1323" s="307"/>
      <c r="KM1323" s="307"/>
      <c r="KN1323" s="307"/>
      <c r="KO1323" s="307"/>
      <c r="KP1323" s="307"/>
      <c r="KQ1323" s="307"/>
      <c r="KR1323" s="307"/>
      <c r="KS1323" s="307"/>
      <c r="KT1323" s="307"/>
    </row>
    <row r="1324" spans="14:306" s="56" customFormat="1" ht="15" customHeight="1">
      <c r="N1324" s="410"/>
      <c r="O1324" s="410"/>
      <c r="P1324" s="311"/>
      <c r="Q1324" s="311"/>
      <c r="R1324" s="311"/>
      <c r="AJ1324" s="451">
        <v>22</v>
      </c>
      <c r="AK1324" s="449">
        <v>33</v>
      </c>
      <c r="CB1324" s="307"/>
      <c r="CC1324" s="307"/>
      <c r="CD1324" s="307"/>
      <c r="CE1324" s="307"/>
      <c r="CF1324" s="307"/>
      <c r="CG1324" s="307"/>
      <c r="CH1324" s="307"/>
      <c r="CI1324" s="307"/>
      <c r="CJ1324" s="307"/>
      <c r="CK1324" s="307"/>
      <c r="CL1324" s="307"/>
      <c r="CM1324" s="307"/>
      <c r="CN1324" s="307"/>
      <c r="CO1324" s="307"/>
      <c r="CP1324" s="307"/>
      <c r="CQ1324" s="307"/>
      <c r="CR1324" s="307"/>
      <c r="CS1324" s="307"/>
      <c r="CT1324" s="307"/>
      <c r="CU1324" s="307"/>
      <c r="CV1324" s="307"/>
      <c r="CW1324" s="307"/>
      <c r="CX1324" s="307"/>
      <c r="CY1324" s="307"/>
      <c r="CZ1324" s="307"/>
      <c r="DA1324" s="307"/>
      <c r="DB1324" s="307"/>
      <c r="DC1324" s="307"/>
      <c r="DD1324" s="307"/>
      <c r="DE1324" s="307"/>
      <c r="DF1324" s="307"/>
      <c r="DG1324" s="307"/>
      <c r="DH1324" s="307"/>
      <c r="DI1324" s="390"/>
      <c r="DJ1324" s="390"/>
      <c r="DK1324" s="307"/>
      <c r="DL1324" s="307"/>
      <c r="DM1324" s="307"/>
      <c r="DN1324" s="307"/>
      <c r="DO1324" s="307"/>
      <c r="DP1324" s="307"/>
      <c r="DQ1324" s="307"/>
      <c r="DR1324" s="307"/>
      <c r="DS1324" s="307"/>
      <c r="DT1324" s="307"/>
      <c r="DU1324" s="307"/>
      <c r="DV1324" s="307"/>
      <c r="DW1324" s="307"/>
      <c r="DX1324" s="307"/>
      <c r="DY1324" s="307"/>
      <c r="DZ1324" s="307"/>
      <c r="EA1324" s="307"/>
      <c r="EB1324" s="307"/>
      <c r="EC1324" s="307"/>
      <c r="ED1324" s="307"/>
      <c r="EE1324" s="307"/>
      <c r="EF1324" s="307"/>
      <c r="EG1324" s="307"/>
      <c r="EH1324" s="307"/>
      <c r="EI1324" s="307"/>
      <c r="EJ1324" s="307"/>
      <c r="EK1324" s="307"/>
      <c r="EL1324" s="307"/>
      <c r="EM1324" s="307"/>
      <c r="EN1324" s="307"/>
      <c r="EO1324" s="307"/>
      <c r="EP1324" s="307"/>
      <c r="EQ1324" s="307"/>
      <c r="ER1324" s="307"/>
      <c r="ES1324" s="307"/>
      <c r="ET1324" s="307"/>
      <c r="EU1324" s="390"/>
      <c r="EV1324" s="390"/>
      <c r="EW1324" s="307"/>
      <c r="EX1324" s="307"/>
      <c r="EY1324" s="307"/>
      <c r="EZ1324" s="307"/>
      <c r="FA1324" s="307"/>
      <c r="FB1324" s="307"/>
      <c r="FC1324" s="307"/>
      <c r="FD1324" s="307"/>
      <c r="FE1324" s="307"/>
      <c r="FF1324" s="307"/>
      <c r="FG1324" s="307"/>
      <c r="FH1324" s="307"/>
      <c r="FI1324" s="307"/>
      <c r="FJ1324" s="307"/>
      <c r="FK1324" s="307"/>
      <c r="FL1324" s="307"/>
      <c r="FM1324" s="307"/>
      <c r="FN1324" s="307"/>
      <c r="FO1324" s="307"/>
      <c r="FP1324" s="307"/>
      <c r="FQ1324" s="307"/>
      <c r="FR1324" s="307"/>
      <c r="FS1324" s="307"/>
      <c r="FT1324" s="307"/>
      <c r="FU1324" s="307"/>
      <c r="FV1324" s="307"/>
      <c r="FW1324" s="307"/>
      <c r="FX1324" s="307"/>
      <c r="FY1324" s="307"/>
      <c r="FZ1324" s="307"/>
      <c r="GA1324" s="307"/>
      <c r="GB1324" s="307"/>
      <c r="GC1324" s="307"/>
      <c r="GD1324" s="307"/>
      <c r="GE1324" s="307"/>
      <c r="GF1324" s="307"/>
      <c r="GG1324" s="307"/>
      <c r="GH1324" s="307"/>
      <c r="GI1324" s="307"/>
      <c r="GJ1324" s="307"/>
      <c r="GK1324" s="307"/>
      <c r="GL1324" s="307"/>
      <c r="GM1324" s="307"/>
      <c r="GN1324" s="307"/>
      <c r="GO1324" s="307"/>
      <c r="GP1324" s="307"/>
      <c r="GQ1324" s="307"/>
      <c r="GR1324" s="307"/>
      <c r="GS1324" s="307"/>
      <c r="GT1324" s="307"/>
      <c r="GU1324" s="307"/>
      <c r="GV1324" s="307"/>
      <c r="GW1324" s="307"/>
      <c r="GX1324" s="307"/>
      <c r="GY1324" s="307"/>
      <c r="GZ1324" s="307"/>
      <c r="HA1324" s="307"/>
      <c r="HB1324" s="307"/>
      <c r="HC1324" s="307"/>
      <c r="HD1324" s="307"/>
      <c r="HE1324" s="307"/>
      <c r="HF1324" s="307"/>
      <c r="HG1324" s="307"/>
      <c r="HH1324" s="307"/>
      <c r="HI1324" s="307"/>
      <c r="HJ1324" s="307"/>
      <c r="HK1324" s="307"/>
      <c r="HL1324" s="307"/>
      <c r="HM1324" s="307"/>
      <c r="HN1324" s="307"/>
      <c r="HO1324" s="307"/>
      <c r="HP1324" s="307"/>
      <c r="HQ1324" s="307"/>
      <c r="HR1324" s="307"/>
      <c r="HS1324" s="307"/>
      <c r="HT1324" s="307"/>
      <c r="HU1324" s="307"/>
      <c r="HV1324" s="307"/>
      <c r="HW1324" s="307"/>
      <c r="HX1324" s="307"/>
      <c r="HY1324" s="307"/>
      <c r="HZ1324" s="307"/>
      <c r="IA1324" s="307"/>
      <c r="IB1324" s="307"/>
      <c r="IC1324" s="307"/>
      <c r="ID1324" s="307"/>
      <c r="IE1324" s="307"/>
      <c r="IF1324" s="307"/>
      <c r="IG1324" s="307"/>
      <c r="IH1324" s="307"/>
      <c r="II1324" s="307"/>
      <c r="IJ1324" s="307"/>
      <c r="IK1324" s="307"/>
      <c r="IL1324" s="307"/>
      <c r="IM1324" s="307"/>
      <c r="IN1324" s="307"/>
      <c r="IO1324" s="307"/>
      <c r="IP1324" s="307"/>
      <c r="IQ1324" s="307"/>
      <c r="IR1324" s="307"/>
      <c r="IS1324" s="307"/>
      <c r="IT1324" s="307"/>
      <c r="IU1324" s="307"/>
      <c r="IV1324" s="307"/>
      <c r="IW1324" s="307"/>
      <c r="IX1324" s="307"/>
      <c r="IY1324" s="307"/>
      <c r="IZ1324" s="307"/>
      <c r="JA1324" s="307"/>
      <c r="JB1324" s="307"/>
      <c r="JC1324" s="307"/>
      <c r="JD1324" s="307"/>
      <c r="JE1324" s="307"/>
      <c r="JF1324" s="307"/>
      <c r="JG1324" s="307"/>
      <c r="JH1324" s="307"/>
      <c r="JI1324" s="307"/>
      <c r="JJ1324" s="307"/>
      <c r="JK1324" s="307"/>
      <c r="JL1324" s="307"/>
      <c r="JM1324" s="307"/>
      <c r="JN1324" s="307"/>
      <c r="JO1324" s="307"/>
      <c r="JP1324" s="307"/>
      <c r="JQ1324" s="307"/>
      <c r="JR1324" s="307"/>
      <c r="JS1324" s="307"/>
      <c r="JT1324" s="307"/>
      <c r="JU1324" s="307"/>
      <c r="JV1324" s="307"/>
      <c r="JW1324" s="307"/>
      <c r="JX1324" s="307"/>
      <c r="JY1324" s="307"/>
      <c r="JZ1324" s="307"/>
      <c r="KA1324" s="307"/>
      <c r="KB1324" s="307"/>
      <c r="KC1324" s="307"/>
      <c r="KD1324" s="307"/>
      <c r="KE1324" s="307"/>
      <c r="KF1324" s="307"/>
      <c r="KG1324" s="307"/>
      <c r="KH1324" s="307"/>
      <c r="KI1324" s="307"/>
      <c r="KJ1324" s="307"/>
      <c r="KK1324" s="307"/>
      <c r="KL1324" s="307"/>
      <c r="KM1324" s="307"/>
      <c r="KN1324" s="307"/>
      <c r="KO1324" s="307"/>
      <c r="KP1324" s="307"/>
      <c r="KQ1324" s="307"/>
      <c r="KR1324" s="307"/>
      <c r="KS1324" s="307"/>
      <c r="KT1324" s="307"/>
    </row>
    <row r="1325" spans="14:306" s="56" customFormat="1" ht="15" customHeight="1">
      <c r="N1325" s="410"/>
      <c r="O1325" s="410"/>
      <c r="P1325" s="311"/>
      <c r="Q1325" s="311"/>
      <c r="R1325" s="311"/>
      <c r="AJ1325" s="451">
        <v>23</v>
      </c>
      <c r="AK1325" s="449">
        <v>35</v>
      </c>
      <c r="CB1325" s="307"/>
      <c r="CC1325" s="307"/>
      <c r="CD1325" s="307"/>
      <c r="CE1325" s="307"/>
      <c r="CF1325" s="307"/>
      <c r="CG1325" s="307"/>
      <c r="CH1325" s="307"/>
      <c r="CI1325" s="307"/>
      <c r="CJ1325" s="307"/>
      <c r="CK1325" s="307"/>
      <c r="CL1325" s="307"/>
      <c r="CM1325" s="307"/>
      <c r="CN1325" s="307"/>
      <c r="CO1325" s="307"/>
      <c r="CP1325" s="307"/>
      <c r="CQ1325" s="307"/>
      <c r="CR1325" s="307"/>
      <c r="CS1325" s="307"/>
      <c r="CT1325" s="307"/>
      <c r="CU1325" s="307"/>
      <c r="CV1325" s="307"/>
      <c r="CW1325" s="307"/>
      <c r="CX1325" s="307"/>
      <c r="CY1325" s="307"/>
      <c r="CZ1325" s="307"/>
      <c r="DA1325" s="307"/>
      <c r="DB1325" s="307"/>
      <c r="DC1325" s="307"/>
      <c r="DD1325" s="307"/>
      <c r="DE1325" s="307"/>
      <c r="DF1325" s="307"/>
      <c r="DG1325" s="307"/>
      <c r="DH1325" s="307"/>
      <c r="DI1325" s="390"/>
      <c r="DJ1325" s="390"/>
      <c r="DK1325" s="307"/>
      <c r="DL1325" s="307"/>
      <c r="DM1325" s="307"/>
      <c r="DN1325" s="307"/>
      <c r="DO1325" s="307"/>
      <c r="DP1325" s="307"/>
      <c r="DQ1325" s="307"/>
      <c r="DR1325" s="307"/>
      <c r="DS1325" s="307"/>
      <c r="DT1325" s="307"/>
      <c r="DU1325" s="307"/>
      <c r="DV1325" s="307"/>
      <c r="DW1325" s="307"/>
      <c r="DX1325" s="307"/>
      <c r="DY1325" s="307"/>
      <c r="DZ1325" s="307"/>
      <c r="EA1325" s="307"/>
      <c r="EB1325" s="307"/>
      <c r="EC1325" s="307"/>
      <c r="ED1325" s="307"/>
      <c r="EE1325" s="307"/>
      <c r="EF1325" s="307"/>
      <c r="EG1325" s="307"/>
      <c r="EH1325" s="307"/>
      <c r="EI1325" s="307"/>
      <c r="EJ1325" s="307"/>
      <c r="EK1325" s="307"/>
      <c r="EL1325" s="307"/>
      <c r="EM1325" s="307"/>
      <c r="EN1325" s="307"/>
      <c r="EO1325" s="307"/>
      <c r="EP1325" s="307"/>
      <c r="EQ1325" s="307"/>
      <c r="ER1325" s="307"/>
      <c r="ES1325" s="307"/>
      <c r="ET1325" s="307"/>
      <c r="EU1325" s="390"/>
      <c r="EV1325" s="390"/>
      <c r="EW1325" s="307"/>
      <c r="EX1325" s="307"/>
      <c r="EY1325" s="307"/>
      <c r="EZ1325" s="307"/>
      <c r="FA1325" s="307"/>
      <c r="FB1325" s="307"/>
      <c r="FC1325" s="307"/>
      <c r="FD1325" s="307"/>
      <c r="FE1325" s="307"/>
      <c r="FF1325" s="307"/>
      <c r="FG1325" s="307"/>
      <c r="FH1325" s="307"/>
      <c r="FI1325" s="307"/>
      <c r="FJ1325" s="307"/>
      <c r="FK1325" s="307"/>
      <c r="FL1325" s="307"/>
      <c r="FM1325" s="307"/>
      <c r="FN1325" s="307"/>
      <c r="FO1325" s="307"/>
      <c r="FP1325" s="307"/>
      <c r="FQ1325" s="307"/>
      <c r="FR1325" s="307"/>
      <c r="FS1325" s="307"/>
      <c r="FT1325" s="307"/>
      <c r="FU1325" s="307"/>
      <c r="FV1325" s="307"/>
      <c r="FW1325" s="307"/>
      <c r="FX1325" s="307"/>
      <c r="FY1325" s="307"/>
      <c r="FZ1325" s="307"/>
      <c r="GA1325" s="307"/>
      <c r="GB1325" s="307"/>
      <c r="GC1325" s="307"/>
      <c r="GD1325" s="307"/>
      <c r="GE1325" s="307"/>
      <c r="GF1325" s="307"/>
      <c r="GG1325" s="307"/>
      <c r="GH1325" s="307"/>
      <c r="GI1325" s="307"/>
      <c r="GJ1325" s="307"/>
      <c r="GK1325" s="307"/>
      <c r="GL1325" s="307"/>
      <c r="GM1325" s="307"/>
      <c r="GN1325" s="307"/>
      <c r="GO1325" s="307"/>
      <c r="GP1325" s="307"/>
      <c r="GQ1325" s="307"/>
      <c r="GR1325" s="307"/>
      <c r="GS1325" s="307"/>
      <c r="GT1325" s="307"/>
      <c r="GU1325" s="307"/>
      <c r="GV1325" s="307"/>
      <c r="GW1325" s="307"/>
      <c r="GX1325" s="307"/>
      <c r="GY1325" s="307"/>
      <c r="GZ1325" s="307"/>
      <c r="HA1325" s="307"/>
      <c r="HB1325" s="307"/>
      <c r="HC1325" s="307"/>
      <c r="HD1325" s="307"/>
      <c r="HE1325" s="307"/>
      <c r="HF1325" s="307"/>
      <c r="HG1325" s="307"/>
      <c r="HH1325" s="307"/>
      <c r="HI1325" s="307"/>
      <c r="HJ1325" s="307"/>
      <c r="HK1325" s="307"/>
      <c r="HL1325" s="307"/>
      <c r="HM1325" s="307"/>
      <c r="HN1325" s="307"/>
      <c r="HO1325" s="307"/>
      <c r="HP1325" s="307"/>
      <c r="HQ1325" s="307"/>
      <c r="HR1325" s="307"/>
      <c r="HS1325" s="307"/>
      <c r="HT1325" s="307"/>
      <c r="HU1325" s="307"/>
      <c r="HV1325" s="307"/>
      <c r="HW1325" s="307"/>
      <c r="HX1325" s="307"/>
      <c r="HY1325" s="307"/>
      <c r="HZ1325" s="307"/>
      <c r="IA1325" s="307"/>
      <c r="IB1325" s="307"/>
      <c r="IC1325" s="307"/>
      <c r="ID1325" s="307"/>
      <c r="IE1325" s="307"/>
      <c r="IF1325" s="307"/>
      <c r="IG1325" s="307"/>
      <c r="IH1325" s="307"/>
      <c r="II1325" s="307"/>
      <c r="IJ1325" s="307"/>
      <c r="IK1325" s="307"/>
      <c r="IL1325" s="307"/>
      <c r="IM1325" s="307"/>
      <c r="IN1325" s="307"/>
      <c r="IO1325" s="307"/>
      <c r="IP1325" s="307"/>
      <c r="IQ1325" s="307"/>
      <c r="IR1325" s="307"/>
      <c r="IS1325" s="307"/>
      <c r="IT1325" s="307"/>
      <c r="IU1325" s="307"/>
      <c r="IV1325" s="307"/>
      <c r="IW1325" s="307"/>
      <c r="IX1325" s="307"/>
      <c r="IY1325" s="307"/>
      <c r="IZ1325" s="307"/>
      <c r="JA1325" s="307"/>
      <c r="JB1325" s="307"/>
      <c r="JC1325" s="307"/>
      <c r="JD1325" s="307"/>
      <c r="JE1325" s="307"/>
      <c r="JF1325" s="307"/>
      <c r="JG1325" s="307"/>
      <c r="JH1325" s="307"/>
      <c r="JI1325" s="307"/>
      <c r="JJ1325" s="307"/>
      <c r="JK1325" s="307"/>
      <c r="JL1325" s="307"/>
      <c r="JM1325" s="307"/>
      <c r="JN1325" s="307"/>
      <c r="JO1325" s="307"/>
      <c r="JP1325" s="307"/>
      <c r="JQ1325" s="307"/>
      <c r="JR1325" s="307"/>
      <c r="JS1325" s="307"/>
      <c r="JT1325" s="307"/>
      <c r="JU1325" s="307"/>
      <c r="JV1325" s="307"/>
      <c r="JW1325" s="307"/>
      <c r="JX1325" s="307"/>
      <c r="JY1325" s="307"/>
      <c r="JZ1325" s="307"/>
      <c r="KA1325" s="307"/>
      <c r="KB1325" s="307"/>
      <c r="KC1325" s="307"/>
      <c r="KD1325" s="307"/>
      <c r="KE1325" s="307"/>
      <c r="KF1325" s="307"/>
      <c r="KG1325" s="307"/>
      <c r="KH1325" s="307"/>
      <c r="KI1325" s="307"/>
      <c r="KJ1325" s="307"/>
      <c r="KK1325" s="307"/>
      <c r="KL1325" s="307"/>
      <c r="KM1325" s="307"/>
      <c r="KN1325" s="307"/>
      <c r="KO1325" s="307"/>
      <c r="KP1325" s="307"/>
      <c r="KQ1325" s="307"/>
      <c r="KR1325" s="307"/>
      <c r="KS1325" s="307"/>
      <c r="KT1325" s="307"/>
    </row>
    <row r="1326" spans="14:306" s="56" customFormat="1" ht="15" customHeight="1">
      <c r="N1326" s="410"/>
      <c r="O1326" s="410"/>
      <c r="P1326" s="311"/>
      <c r="Q1326" s="311"/>
      <c r="R1326" s="311"/>
      <c r="AJ1326" s="451">
        <v>24</v>
      </c>
      <c r="AK1326" s="449">
        <v>36</v>
      </c>
      <c r="CB1326" s="307"/>
      <c r="CC1326" s="307"/>
      <c r="CD1326" s="307"/>
      <c r="CE1326" s="307"/>
      <c r="CF1326" s="307"/>
      <c r="CG1326" s="307"/>
      <c r="CH1326" s="307"/>
      <c r="CI1326" s="307"/>
      <c r="CJ1326" s="307"/>
      <c r="CK1326" s="307"/>
      <c r="CL1326" s="307"/>
      <c r="CM1326" s="307"/>
      <c r="CN1326" s="307"/>
      <c r="CO1326" s="307"/>
      <c r="CP1326" s="307"/>
      <c r="CQ1326" s="307"/>
      <c r="CR1326" s="307"/>
      <c r="CS1326" s="307"/>
      <c r="CT1326" s="307"/>
      <c r="CU1326" s="307"/>
      <c r="CV1326" s="307"/>
      <c r="CW1326" s="307"/>
      <c r="CX1326" s="307"/>
      <c r="CY1326" s="307"/>
      <c r="CZ1326" s="307"/>
      <c r="DA1326" s="307"/>
      <c r="DB1326" s="307"/>
      <c r="DC1326" s="307"/>
      <c r="DD1326" s="307"/>
      <c r="DE1326" s="307"/>
      <c r="DF1326" s="307"/>
      <c r="DG1326" s="307"/>
      <c r="DH1326" s="307"/>
      <c r="DI1326" s="390"/>
      <c r="DJ1326" s="390"/>
      <c r="DK1326" s="307"/>
      <c r="DL1326" s="307"/>
      <c r="DM1326" s="307"/>
      <c r="DN1326" s="307"/>
      <c r="DO1326" s="307"/>
      <c r="DP1326" s="307"/>
      <c r="DQ1326" s="307"/>
      <c r="DR1326" s="307"/>
      <c r="DS1326" s="307"/>
      <c r="DT1326" s="307"/>
      <c r="DU1326" s="307"/>
      <c r="DV1326" s="307"/>
      <c r="DW1326" s="307"/>
      <c r="DX1326" s="307"/>
      <c r="DY1326" s="307"/>
      <c r="DZ1326" s="307"/>
      <c r="EA1326" s="307"/>
      <c r="EB1326" s="307"/>
      <c r="EC1326" s="307"/>
      <c r="ED1326" s="307"/>
      <c r="EE1326" s="307"/>
      <c r="EF1326" s="307"/>
      <c r="EG1326" s="307"/>
      <c r="EH1326" s="307"/>
      <c r="EI1326" s="307"/>
      <c r="EJ1326" s="307"/>
      <c r="EK1326" s="307"/>
      <c r="EL1326" s="307"/>
      <c r="EM1326" s="307"/>
      <c r="EN1326" s="307"/>
      <c r="EO1326" s="307"/>
      <c r="EP1326" s="307"/>
      <c r="EQ1326" s="307"/>
      <c r="ER1326" s="307"/>
      <c r="ES1326" s="307"/>
      <c r="ET1326" s="307"/>
      <c r="EU1326" s="390"/>
      <c r="EV1326" s="390"/>
      <c r="EW1326" s="307"/>
      <c r="EX1326" s="307"/>
      <c r="EY1326" s="307"/>
      <c r="EZ1326" s="307"/>
      <c r="FA1326" s="307"/>
      <c r="FB1326" s="307"/>
      <c r="FC1326" s="307"/>
      <c r="FD1326" s="307"/>
      <c r="FE1326" s="307"/>
      <c r="FF1326" s="307"/>
      <c r="FG1326" s="307"/>
      <c r="FH1326" s="307"/>
      <c r="FI1326" s="307"/>
      <c r="FJ1326" s="307"/>
      <c r="FK1326" s="307"/>
      <c r="FL1326" s="307"/>
      <c r="FM1326" s="307"/>
      <c r="FN1326" s="307"/>
      <c r="FO1326" s="307"/>
      <c r="FP1326" s="307"/>
      <c r="FQ1326" s="307"/>
      <c r="FR1326" s="307"/>
      <c r="FS1326" s="307"/>
      <c r="FT1326" s="307"/>
      <c r="FU1326" s="307"/>
      <c r="FV1326" s="307"/>
      <c r="FW1326" s="307"/>
      <c r="FX1326" s="307"/>
      <c r="FY1326" s="307"/>
      <c r="FZ1326" s="307"/>
      <c r="GA1326" s="307"/>
      <c r="GB1326" s="307"/>
      <c r="GC1326" s="307"/>
      <c r="GD1326" s="307"/>
      <c r="GE1326" s="307"/>
      <c r="GF1326" s="307"/>
      <c r="GG1326" s="307"/>
      <c r="GH1326" s="307"/>
      <c r="GI1326" s="307"/>
      <c r="GJ1326" s="307"/>
      <c r="GK1326" s="307"/>
      <c r="GL1326" s="307"/>
      <c r="GM1326" s="307"/>
      <c r="GN1326" s="307"/>
      <c r="GO1326" s="307"/>
      <c r="GP1326" s="307"/>
      <c r="GQ1326" s="307"/>
      <c r="GR1326" s="307"/>
      <c r="GS1326" s="307"/>
      <c r="GT1326" s="307"/>
      <c r="GU1326" s="307"/>
      <c r="GV1326" s="307"/>
      <c r="GW1326" s="307"/>
      <c r="GX1326" s="307"/>
      <c r="GY1326" s="307"/>
      <c r="GZ1326" s="307"/>
      <c r="HA1326" s="307"/>
      <c r="HB1326" s="307"/>
      <c r="HC1326" s="307"/>
      <c r="HD1326" s="307"/>
      <c r="HE1326" s="307"/>
      <c r="HF1326" s="307"/>
      <c r="HG1326" s="307"/>
      <c r="HH1326" s="307"/>
      <c r="HI1326" s="307"/>
      <c r="HJ1326" s="307"/>
      <c r="HK1326" s="307"/>
      <c r="HL1326" s="307"/>
      <c r="HM1326" s="307"/>
      <c r="HN1326" s="307"/>
      <c r="HO1326" s="307"/>
      <c r="HP1326" s="307"/>
      <c r="HQ1326" s="307"/>
      <c r="HR1326" s="307"/>
      <c r="HS1326" s="307"/>
      <c r="HT1326" s="307"/>
      <c r="HU1326" s="307"/>
      <c r="HV1326" s="307"/>
      <c r="HW1326" s="307"/>
      <c r="HX1326" s="307"/>
      <c r="HY1326" s="307"/>
      <c r="HZ1326" s="307"/>
      <c r="IA1326" s="307"/>
      <c r="IB1326" s="307"/>
      <c r="IC1326" s="307"/>
      <c r="ID1326" s="307"/>
      <c r="IE1326" s="307"/>
      <c r="IF1326" s="307"/>
      <c r="IG1326" s="307"/>
      <c r="IH1326" s="307"/>
      <c r="II1326" s="307"/>
      <c r="IJ1326" s="307"/>
      <c r="IK1326" s="307"/>
      <c r="IL1326" s="307"/>
      <c r="IM1326" s="307"/>
      <c r="IN1326" s="307"/>
      <c r="IO1326" s="307"/>
      <c r="IP1326" s="307"/>
      <c r="IQ1326" s="307"/>
      <c r="IR1326" s="307"/>
      <c r="IS1326" s="307"/>
      <c r="IT1326" s="307"/>
      <c r="IU1326" s="307"/>
      <c r="IV1326" s="307"/>
      <c r="IW1326" s="307"/>
      <c r="IX1326" s="307"/>
      <c r="IY1326" s="307"/>
      <c r="IZ1326" s="307"/>
      <c r="JA1326" s="307"/>
      <c r="JB1326" s="307"/>
      <c r="JC1326" s="307"/>
      <c r="JD1326" s="307"/>
      <c r="JE1326" s="307"/>
      <c r="JF1326" s="307"/>
      <c r="JG1326" s="307"/>
      <c r="JH1326" s="307"/>
      <c r="JI1326" s="307"/>
      <c r="JJ1326" s="307"/>
      <c r="JK1326" s="307"/>
      <c r="JL1326" s="307"/>
      <c r="JM1326" s="307"/>
      <c r="JN1326" s="307"/>
      <c r="JO1326" s="307"/>
      <c r="JP1326" s="307"/>
      <c r="JQ1326" s="307"/>
      <c r="JR1326" s="307"/>
      <c r="JS1326" s="307"/>
      <c r="JT1326" s="307"/>
      <c r="JU1326" s="307"/>
      <c r="JV1326" s="307"/>
      <c r="JW1326" s="307"/>
      <c r="JX1326" s="307"/>
      <c r="JY1326" s="307"/>
      <c r="JZ1326" s="307"/>
      <c r="KA1326" s="307"/>
      <c r="KB1326" s="307"/>
      <c r="KC1326" s="307"/>
      <c r="KD1326" s="307"/>
      <c r="KE1326" s="307"/>
      <c r="KF1326" s="307"/>
      <c r="KG1326" s="307"/>
      <c r="KH1326" s="307"/>
      <c r="KI1326" s="307"/>
      <c r="KJ1326" s="307"/>
      <c r="KK1326" s="307"/>
      <c r="KL1326" s="307"/>
      <c r="KM1326" s="307"/>
      <c r="KN1326" s="307"/>
      <c r="KO1326" s="307"/>
      <c r="KP1326" s="307"/>
      <c r="KQ1326" s="307"/>
      <c r="KR1326" s="307"/>
      <c r="KS1326" s="307"/>
      <c r="KT1326" s="307"/>
    </row>
    <row r="1327" spans="14:306" s="56" customFormat="1" ht="15" customHeight="1">
      <c r="N1327" s="410"/>
      <c r="O1327" s="410"/>
      <c r="P1327" s="311"/>
      <c r="Q1327" s="311"/>
      <c r="R1327" s="311"/>
      <c r="AJ1327" s="451">
        <v>25</v>
      </c>
      <c r="AK1327" s="449">
        <v>38</v>
      </c>
      <c r="CB1327" s="307"/>
      <c r="CC1327" s="307"/>
      <c r="CD1327" s="307"/>
      <c r="CE1327" s="307"/>
      <c r="CF1327" s="307"/>
      <c r="CG1327" s="307"/>
      <c r="CH1327" s="307"/>
      <c r="CI1327" s="307"/>
      <c r="CJ1327" s="307"/>
      <c r="CK1327" s="307"/>
      <c r="CL1327" s="307"/>
      <c r="CM1327" s="307"/>
      <c r="CN1327" s="307"/>
      <c r="CO1327" s="307"/>
      <c r="CP1327" s="307"/>
      <c r="CQ1327" s="307"/>
      <c r="CR1327" s="307"/>
      <c r="CS1327" s="307"/>
      <c r="CT1327" s="307"/>
      <c r="CU1327" s="307"/>
      <c r="CV1327" s="307"/>
      <c r="CW1327" s="307"/>
      <c r="CX1327" s="307"/>
      <c r="CY1327" s="307"/>
      <c r="CZ1327" s="307"/>
      <c r="DA1327" s="307"/>
      <c r="DB1327" s="307"/>
      <c r="DC1327" s="307"/>
      <c r="DD1327" s="307"/>
      <c r="DE1327" s="307"/>
      <c r="DF1327" s="307"/>
      <c r="DG1327" s="307"/>
      <c r="DH1327" s="307"/>
      <c r="DI1327" s="390"/>
      <c r="DJ1327" s="390"/>
      <c r="DK1327" s="307"/>
      <c r="DL1327" s="307"/>
      <c r="DM1327" s="307"/>
      <c r="DN1327" s="307"/>
      <c r="DO1327" s="307"/>
      <c r="DP1327" s="307"/>
      <c r="DQ1327" s="307"/>
      <c r="DR1327" s="307"/>
      <c r="DS1327" s="307"/>
      <c r="DT1327" s="307"/>
      <c r="DU1327" s="307"/>
      <c r="DV1327" s="307"/>
      <c r="DW1327" s="307"/>
      <c r="DX1327" s="307"/>
      <c r="DY1327" s="307"/>
      <c r="DZ1327" s="307"/>
      <c r="EA1327" s="307"/>
      <c r="EB1327" s="307"/>
      <c r="EC1327" s="307"/>
      <c r="ED1327" s="307"/>
      <c r="EE1327" s="307"/>
      <c r="EF1327" s="307"/>
      <c r="EG1327" s="307"/>
      <c r="EH1327" s="307"/>
      <c r="EI1327" s="307"/>
      <c r="EJ1327" s="307"/>
      <c r="EK1327" s="307"/>
      <c r="EL1327" s="307"/>
      <c r="EM1327" s="307"/>
      <c r="EN1327" s="307"/>
      <c r="EO1327" s="307"/>
      <c r="EP1327" s="307"/>
      <c r="EQ1327" s="307"/>
      <c r="ER1327" s="307"/>
      <c r="ES1327" s="307"/>
      <c r="ET1327" s="307"/>
      <c r="EU1327" s="390"/>
      <c r="EV1327" s="390"/>
      <c r="EW1327" s="307"/>
      <c r="EX1327" s="307"/>
      <c r="EY1327" s="307"/>
      <c r="EZ1327" s="307"/>
      <c r="FA1327" s="307"/>
      <c r="FB1327" s="307"/>
      <c r="FC1327" s="307"/>
      <c r="FD1327" s="307"/>
      <c r="FE1327" s="307"/>
      <c r="FF1327" s="307"/>
      <c r="FG1327" s="307"/>
      <c r="FH1327" s="307"/>
      <c r="FI1327" s="307"/>
      <c r="FJ1327" s="307"/>
      <c r="FK1327" s="307"/>
      <c r="FL1327" s="307"/>
      <c r="FM1327" s="307"/>
      <c r="FN1327" s="307"/>
      <c r="FO1327" s="307"/>
      <c r="FP1327" s="307"/>
      <c r="FQ1327" s="307"/>
      <c r="FR1327" s="307"/>
      <c r="FS1327" s="307"/>
      <c r="FT1327" s="307"/>
      <c r="FU1327" s="307"/>
      <c r="FV1327" s="307"/>
      <c r="FW1327" s="307"/>
      <c r="FX1327" s="307"/>
      <c r="FY1327" s="307"/>
      <c r="FZ1327" s="307"/>
      <c r="GA1327" s="307"/>
      <c r="GB1327" s="307"/>
      <c r="GC1327" s="307"/>
      <c r="GD1327" s="307"/>
      <c r="GE1327" s="307"/>
      <c r="GF1327" s="307"/>
      <c r="GG1327" s="307"/>
      <c r="GH1327" s="307"/>
      <c r="GI1327" s="307"/>
      <c r="GJ1327" s="307"/>
      <c r="GK1327" s="307"/>
      <c r="GL1327" s="307"/>
      <c r="GM1327" s="307"/>
      <c r="GN1327" s="307"/>
      <c r="GO1327" s="307"/>
      <c r="GP1327" s="307"/>
      <c r="GQ1327" s="307"/>
      <c r="GR1327" s="307"/>
      <c r="GS1327" s="307"/>
      <c r="GT1327" s="307"/>
      <c r="GU1327" s="307"/>
      <c r="GV1327" s="307"/>
      <c r="GW1327" s="307"/>
      <c r="GX1327" s="307"/>
      <c r="GY1327" s="307"/>
      <c r="GZ1327" s="307"/>
      <c r="HA1327" s="307"/>
      <c r="HB1327" s="307"/>
      <c r="HC1327" s="307"/>
      <c r="HD1327" s="307"/>
      <c r="HE1327" s="307"/>
      <c r="HF1327" s="307"/>
      <c r="HG1327" s="307"/>
      <c r="HH1327" s="307"/>
      <c r="HI1327" s="307"/>
      <c r="HJ1327" s="307"/>
      <c r="HK1327" s="307"/>
      <c r="HL1327" s="307"/>
      <c r="HM1327" s="307"/>
      <c r="HN1327" s="307"/>
      <c r="HO1327" s="307"/>
      <c r="HP1327" s="307"/>
      <c r="HQ1327" s="307"/>
      <c r="HR1327" s="307"/>
      <c r="HS1327" s="307"/>
      <c r="HT1327" s="307"/>
      <c r="HU1327" s="307"/>
      <c r="HV1327" s="307"/>
      <c r="HW1327" s="307"/>
      <c r="HX1327" s="307"/>
      <c r="HY1327" s="307"/>
      <c r="HZ1327" s="307"/>
      <c r="IA1327" s="307"/>
      <c r="IB1327" s="307"/>
      <c r="IC1327" s="307"/>
      <c r="ID1327" s="307"/>
      <c r="IE1327" s="307"/>
      <c r="IF1327" s="307"/>
      <c r="IG1327" s="307"/>
      <c r="IH1327" s="307"/>
      <c r="II1327" s="307"/>
      <c r="IJ1327" s="307"/>
      <c r="IK1327" s="307"/>
      <c r="IL1327" s="307"/>
      <c r="IM1327" s="307"/>
      <c r="IN1327" s="307"/>
      <c r="IO1327" s="307"/>
      <c r="IP1327" s="307"/>
      <c r="IQ1327" s="307"/>
      <c r="IR1327" s="307"/>
      <c r="IS1327" s="307"/>
      <c r="IT1327" s="307"/>
      <c r="IU1327" s="307"/>
      <c r="IV1327" s="307"/>
      <c r="IW1327" s="307"/>
      <c r="IX1327" s="307"/>
      <c r="IY1327" s="307"/>
      <c r="IZ1327" s="307"/>
      <c r="JA1327" s="307"/>
      <c r="JB1327" s="307"/>
      <c r="JC1327" s="307"/>
      <c r="JD1327" s="307"/>
      <c r="JE1327" s="307"/>
      <c r="JF1327" s="307"/>
      <c r="JG1327" s="307"/>
      <c r="JH1327" s="307"/>
      <c r="JI1327" s="307"/>
      <c r="JJ1327" s="307"/>
      <c r="JK1327" s="307"/>
      <c r="JL1327" s="307"/>
      <c r="JM1327" s="307"/>
      <c r="JN1327" s="307"/>
      <c r="JO1327" s="307"/>
      <c r="JP1327" s="307"/>
      <c r="JQ1327" s="307"/>
      <c r="JR1327" s="307"/>
      <c r="JS1327" s="307"/>
      <c r="JT1327" s="307"/>
      <c r="JU1327" s="307"/>
      <c r="JV1327" s="307"/>
      <c r="JW1327" s="307"/>
      <c r="JX1327" s="307"/>
      <c r="JY1327" s="307"/>
      <c r="JZ1327" s="307"/>
      <c r="KA1327" s="307"/>
      <c r="KB1327" s="307"/>
      <c r="KC1327" s="307"/>
      <c r="KD1327" s="307"/>
      <c r="KE1327" s="307"/>
      <c r="KF1327" s="307"/>
      <c r="KG1327" s="307"/>
      <c r="KH1327" s="307"/>
      <c r="KI1327" s="307"/>
      <c r="KJ1327" s="307"/>
      <c r="KK1327" s="307"/>
      <c r="KL1327" s="307"/>
      <c r="KM1327" s="307"/>
      <c r="KN1327" s="307"/>
      <c r="KO1327" s="307"/>
      <c r="KP1327" s="307"/>
      <c r="KQ1327" s="307"/>
      <c r="KR1327" s="307"/>
      <c r="KS1327" s="307"/>
      <c r="KT1327" s="307"/>
    </row>
    <row r="1328" spans="14:306" s="56" customFormat="1" ht="15" customHeight="1">
      <c r="N1328" s="410"/>
      <c r="O1328" s="410"/>
      <c r="P1328" s="311"/>
      <c r="Q1328" s="311"/>
      <c r="R1328" s="311"/>
      <c r="AJ1328" s="451">
        <v>26</v>
      </c>
      <c r="AK1328" s="449">
        <v>39</v>
      </c>
      <c r="CB1328" s="307"/>
      <c r="CC1328" s="307"/>
      <c r="CD1328" s="307"/>
      <c r="CE1328" s="307"/>
      <c r="CF1328" s="307"/>
      <c r="CG1328" s="307"/>
      <c r="CH1328" s="307"/>
      <c r="CI1328" s="307"/>
      <c r="CJ1328" s="307"/>
      <c r="CK1328" s="307"/>
      <c r="CL1328" s="307"/>
      <c r="CM1328" s="307"/>
      <c r="CN1328" s="307"/>
      <c r="CO1328" s="307"/>
      <c r="CP1328" s="307"/>
      <c r="CQ1328" s="307"/>
      <c r="CR1328" s="307"/>
      <c r="CS1328" s="307"/>
      <c r="CT1328" s="307"/>
      <c r="CU1328" s="307"/>
      <c r="CV1328" s="307"/>
      <c r="CW1328" s="307"/>
      <c r="CX1328" s="307"/>
      <c r="CY1328" s="307"/>
      <c r="CZ1328" s="307"/>
      <c r="DA1328" s="307"/>
      <c r="DB1328" s="307"/>
      <c r="DC1328" s="307"/>
      <c r="DD1328" s="307"/>
      <c r="DE1328" s="307"/>
      <c r="DF1328" s="307"/>
      <c r="DG1328" s="307"/>
      <c r="DH1328" s="307"/>
      <c r="DI1328" s="390"/>
      <c r="DJ1328" s="390"/>
      <c r="DK1328" s="307"/>
      <c r="DL1328" s="307"/>
      <c r="DM1328" s="307"/>
      <c r="DN1328" s="307"/>
      <c r="DO1328" s="307"/>
      <c r="DP1328" s="307"/>
      <c r="DQ1328" s="307"/>
      <c r="DR1328" s="307"/>
      <c r="DS1328" s="307"/>
      <c r="DT1328" s="307"/>
      <c r="DU1328" s="307"/>
      <c r="DV1328" s="307"/>
      <c r="DW1328" s="307"/>
      <c r="DX1328" s="307"/>
      <c r="DY1328" s="307"/>
      <c r="DZ1328" s="307"/>
      <c r="EA1328" s="307"/>
      <c r="EB1328" s="307"/>
      <c r="EC1328" s="307"/>
      <c r="ED1328" s="307"/>
      <c r="EE1328" s="307"/>
      <c r="EF1328" s="307"/>
      <c r="EG1328" s="307"/>
      <c r="EH1328" s="307"/>
      <c r="EI1328" s="307"/>
      <c r="EJ1328" s="307"/>
      <c r="EK1328" s="307"/>
      <c r="EL1328" s="307"/>
      <c r="EM1328" s="307"/>
      <c r="EN1328" s="307"/>
      <c r="EO1328" s="307"/>
      <c r="EP1328" s="307"/>
      <c r="EQ1328" s="307"/>
      <c r="ER1328" s="307"/>
      <c r="ES1328" s="307"/>
      <c r="ET1328" s="307"/>
      <c r="EU1328" s="390"/>
      <c r="EV1328" s="390"/>
      <c r="EW1328" s="307"/>
      <c r="EX1328" s="307"/>
      <c r="EY1328" s="307"/>
      <c r="EZ1328" s="307"/>
      <c r="FA1328" s="307"/>
      <c r="FB1328" s="307"/>
      <c r="FC1328" s="307"/>
      <c r="FD1328" s="307"/>
      <c r="FE1328" s="307"/>
      <c r="FF1328" s="307"/>
      <c r="FG1328" s="307"/>
      <c r="FH1328" s="307"/>
      <c r="FI1328" s="307"/>
      <c r="FJ1328" s="307"/>
      <c r="FK1328" s="307"/>
      <c r="FL1328" s="307"/>
      <c r="FM1328" s="307"/>
      <c r="FN1328" s="307"/>
      <c r="FO1328" s="307"/>
      <c r="FP1328" s="307"/>
      <c r="FQ1328" s="307"/>
      <c r="FR1328" s="307"/>
      <c r="FS1328" s="307"/>
      <c r="FT1328" s="307"/>
      <c r="FU1328" s="307"/>
      <c r="FV1328" s="307"/>
      <c r="FW1328" s="307"/>
      <c r="FX1328" s="307"/>
      <c r="FY1328" s="307"/>
      <c r="FZ1328" s="307"/>
      <c r="GA1328" s="307"/>
      <c r="GB1328" s="307"/>
      <c r="GC1328" s="307"/>
      <c r="GD1328" s="307"/>
      <c r="GE1328" s="307"/>
      <c r="GF1328" s="307"/>
      <c r="GG1328" s="307"/>
      <c r="GH1328" s="307"/>
      <c r="GI1328" s="307"/>
      <c r="GJ1328" s="307"/>
      <c r="GK1328" s="307"/>
      <c r="GL1328" s="307"/>
      <c r="GM1328" s="307"/>
      <c r="GN1328" s="307"/>
      <c r="GO1328" s="307"/>
      <c r="GP1328" s="307"/>
      <c r="GQ1328" s="307"/>
      <c r="GR1328" s="307"/>
      <c r="GS1328" s="307"/>
      <c r="GT1328" s="307"/>
      <c r="GU1328" s="307"/>
      <c r="GV1328" s="307"/>
      <c r="GW1328" s="307"/>
      <c r="GX1328" s="307"/>
      <c r="GY1328" s="307"/>
      <c r="GZ1328" s="307"/>
      <c r="HA1328" s="307"/>
      <c r="HB1328" s="307"/>
      <c r="HC1328" s="307"/>
      <c r="HD1328" s="307"/>
      <c r="HE1328" s="307"/>
      <c r="HF1328" s="307"/>
      <c r="HG1328" s="307"/>
      <c r="HH1328" s="307"/>
      <c r="HI1328" s="307"/>
      <c r="HJ1328" s="307"/>
      <c r="HK1328" s="307"/>
      <c r="HL1328" s="307"/>
      <c r="HM1328" s="307"/>
      <c r="HN1328" s="307"/>
      <c r="HO1328" s="307"/>
      <c r="HP1328" s="307"/>
      <c r="HQ1328" s="307"/>
      <c r="HR1328" s="307"/>
      <c r="HS1328" s="307"/>
      <c r="HT1328" s="307"/>
      <c r="HU1328" s="307"/>
      <c r="HV1328" s="307"/>
      <c r="HW1328" s="307"/>
      <c r="HX1328" s="307"/>
      <c r="HY1328" s="307"/>
      <c r="HZ1328" s="307"/>
      <c r="IA1328" s="307"/>
      <c r="IB1328" s="307"/>
      <c r="IC1328" s="307"/>
      <c r="ID1328" s="307"/>
      <c r="IE1328" s="307"/>
      <c r="IF1328" s="307"/>
      <c r="IG1328" s="307"/>
      <c r="IH1328" s="307"/>
      <c r="II1328" s="307"/>
      <c r="IJ1328" s="307"/>
      <c r="IK1328" s="307"/>
      <c r="IL1328" s="307"/>
      <c r="IM1328" s="307"/>
      <c r="IN1328" s="307"/>
      <c r="IO1328" s="307"/>
      <c r="IP1328" s="307"/>
      <c r="IQ1328" s="307"/>
      <c r="IR1328" s="307"/>
      <c r="IS1328" s="307"/>
      <c r="IT1328" s="307"/>
      <c r="IU1328" s="307"/>
      <c r="IV1328" s="307"/>
      <c r="IW1328" s="307"/>
      <c r="IX1328" s="307"/>
      <c r="IY1328" s="307"/>
      <c r="IZ1328" s="307"/>
      <c r="JA1328" s="307"/>
      <c r="JB1328" s="307"/>
      <c r="JC1328" s="307"/>
      <c r="JD1328" s="307"/>
      <c r="JE1328" s="307"/>
      <c r="JF1328" s="307"/>
      <c r="JG1328" s="307"/>
      <c r="JH1328" s="307"/>
      <c r="JI1328" s="307"/>
      <c r="JJ1328" s="307"/>
      <c r="JK1328" s="307"/>
      <c r="JL1328" s="307"/>
      <c r="JM1328" s="307"/>
      <c r="JN1328" s="307"/>
      <c r="JO1328" s="307"/>
      <c r="JP1328" s="307"/>
      <c r="JQ1328" s="307"/>
      <c r="JR1328" s="307"/>
      <c r="JS1328" s="307"/>
      <c r="JT1328" s="307"/>
      <c r="JU1328" s="307"/>
      <c r="JV1328" s="307"/>
      <c r="JW1328" s="307"/>
      <c r="JX1328" s="307"/>
      <c r="JY1328" s="307"/>
      <c r="JZ1328" s="307"/>
      <c r="KA1328" s="307"/>
      <c r="KB1328" s="307"/>
      <c r="KC1328" s="307"/>
      <c r="KD1328" s="307"/>
      <c r="KE1328" s="307"/>
      <c r="KF1328" s="307"/>
      <c r="KG1328" s="307"/>
      <c r="KH1328" s="307"/>
      <c r="KI1328" s="307"/>
      <c r="KJ1328" s="307"/>
      <c r="KK1328" s="307"/>
      <c r="KL1328" s="307"/>
      <c r="KM1328" s="307"/>
      <c r="KN1328" s="307"/>
      <c r="KO1328" s="307"/>
      <c r="KP1328" s="307"/>
      <c r="KQ1328" s="307"/>
      <c r="KR1328" s="307"/>
      <c r="KS1328" s="307"/>
      <c r="KT1328" s="307"/>
    </row>
    <row r="1329" spans="14:306" s="56" customFormat="1" ht="15" customHeight="1">
      <c r="N1329" s="410"/>
      <c r="O1329" s="410"/>
      <c r="P1329" s="311"/>
      <c r="Q1329" s="311"/>
      <c r="R1329" s="311"/>
      <c r="AJ1329" s="451">
        <v>27</v>
      </c>
      <c r="AK1329" s="449">
        <v>41</v>
      </c>
      <c r="CB1329" s="307"/>
      <c r="CC1329" s="307"/>
      <c r="CD1329" s="307"/>
      <c r="CE1329" s="307"/>
      <c r="CF1329" s="307"/>
      <c r="CG1329" s="307"/>
      <c r="CH1329" s="307"/>
      <c r="CI1329" s="307"/>
      <c r="CJ1329" s="307"/>
      <c r="CK1329" s="307"/>
      <c r="CL1329" s="307"/>
      <c r="CM1329" s="307"/>
      <c r="CN1329" s="307"/>
      <c r="CO1329" s="307"/>
      <c r="CP1329" s="307"/>
      <c r="CQ1329" s="307"/>
      <c r="CR1329" s="307"/>
      <c r="CS1329" s="307"/>
      <c r="CT1329" s="307"/>
      <c r="CU1329" s="307"/>
      <c r="CV1329" s="307"/>
      <c r="CW1329" s="307"/>
      <c r="CX1329" s="307"/>
      <c r="CY1329" s="307"/>
      <c r="CZ1329" s="307"/>
      <c r="DA1329" s="307"/>
      <c r="DB1329" s="307"/>
      <c r="DC1329" s="307"/>
      <c r="DD1329" s="307"/>
      <c r="DE1329" s="307"/>
      <c r="DF1329" s="307"/>
      <c r="DG1329" s="307"/>
      <c r="DH1329" s="307"/>
      <c r="DI1329" s="390"/>
      <c r="DJ1329" s="390"/>
      <c r="DK1329" s="307"/>
      <c r="DL1329" s="307"/>
      <c r="DM1329" s="307"/>
      <c r="DN1329" s="307"/>
      <c r="DO1329" s="307"/>
      <c r="DP1329" s="307"/>
      <c r="DQ1329" s="307"/>
      <c r="DR1329" s="307"/>
      <c r="DS1329" s="307"/>
      <c r="DT1329" s="307"/>
      <c r="DU1329" s="307"/>
      <c r="DV1329" s="307"/>
      <c r="DW1329" s="307"/>
      <c r="DX1329" s="307"/>
      <c r="DY1329" s="307"/>
      <c r="DZ1329" s="307"/>
      <c r="EA1329" s="307"/>
      <c r="EB1329" s="307"/>
      <c r="EC1329" s="307"/>
      <c r="ED1329" s="307"/>
      <c r="EE1329" s="307"/>
      <c r="EF1329" s="307"/>
      <c r="EG1329" s="307"/>
      <c r="EH1329" s="307"/>
      <c r="EI1329" s="307"/>
      <c r="EJ1329" s="307"/>
      <c r="EK1329" s="307"/>
      <c r="EL1329" s="307"/>
      <c r="EM1329" s="307"/>
      <c r="EN1329" s="307"/>
      <c r="EO1329" s="307"/>
      <c r="EP1329" s="307"/>
      <c r="EQ1329" s="307"/>
      <c r="ER1329" s="307"/>
      <c r="ES1329" s="307"/>
      <c r="ET1329" s="307"/>
      <c r="EU1329" s="390"/>
      <c r="EV1329" s="390"/>
      <c r="EW1329" s="307"/>
      <c r="EX1329" s="307"/>
      <c r="EY1329" s="307"/>
      <c r="EZ1329" s="307"/>
      <c r="FA1329" s="307"/>
      <c r="FB1329" s="307"/>
      <c r="FC1329" s="307"/>
      <c r="FD1329" s="307"/>
      <c r="FE1329" s="307"/>
      <c r="FF1329" s="307"/>
      <c r="FG1329" s="307"/>
      <c r="FH1329" s="307"/>
      <c r="FI1329" s="307"/>
      <c r="FJ1329" s="307"/>
      <c r="FK1329" s="307"/>
      <c r="FL1329" s="307"/>
      <c r="FM1329" s="307"/>
      <c r="FN1329" s="307"/>
      <c r="FO1329" s="307"/>
      <c r="FP1329" s="307"/>
      <c r="FQ1329" s="307"/>
      <c r="FR1329" s="307"/>
      <c r="FS1329" s="307"/>
      <c r="FT1329" s="307"/>
      <c r="FU1329" s="307"/>
      <c r="FV1329" s="307"/>
      <c r="FW1329" s="307"/>
      <c r="FX1329" s="307"/>
      <c r="FY1329" s="307"/>
      <c r="FZ1329" s="307"/>
      <c r="GA1329" s="307"/>
      <c r="GB1329" s="307"/>
      <c r="GC1329" s="307"/>
      <c r="GD1329" s="307"/>
      <c r="GE1329" s="307"/>
      <c r="GF1329" s="307"/>
      <c r="GG1329" s="307"/>
      <c r="GH1329" s="307"/>
      <c r="GI1329" s="307"/>
      <c r="GJ1329" s="307"/>
      <c r="GK1329" s="307"/>
      <c r="GL1329" s="307"/>
      <c r="GM1329" s="307"/>
      <c r="GN1329" s="307"/>
      <c r="GO1329" s="307"/>
      <c r="GP1329" s="307"/>
      <c r="GQ1329" s="307"/>
      <c r="GR1329" s="307"/>
      <c r="GS1329" s="307"/>
      <c r="GT1329" s="307"/>
      <c r="GU1329" s="307"/>
      <c r="GV1329" s="307"/>
      <c r="GW1329" s="307"/>
      <c r="GX1329" s="307"/>
      <c r="GY1329" s="307"/>
      <c r="GZ1329" s="307"/>
      <c r="HA1329" s="307"/>
      <c r="HB1329" s="307"/>
      <c r="HC1329" s="307"/>
      <c r="HD1329" s="307"/>
      <c r="HE1329" s="307"/>
      <c r="HF1329" s="307"/>
      <c r="HG1329" s="307"/>
      <c r="HH1329" s="307"/>
      <c r="HI1329" s="307"/>
      <c r="HJ1329" s="307"/>
      <c r="HK1329" s="307"/>
      <c r="HL1329" s="307"/>
      <c r="HM1329" s="307"/>
      <c r="HN1329" s="307"/>
      <c r="HO1329" s="307"/>
      <c r="HP1329" s="307"/>
      <c r="HQ1329" s="307"/>
      <c r="HR1329" s="307"/>
      <c r="HS1329" s="307"/>
      <c r="HT1329" s="307"/>
      <c r="HU1329" s="307"/>
      <c r="HV1329" s="307"/>
      <c r="HW1329" s="307"/>
      <c r="HX1329" s="307"/>
      <c r="HY1329" s="307"/>
      <c r="HZ1329" s="307"/>
      <c r="IA1329" s="307"/>
      <c r="IB1329" s="307"/>
      <c r="IC1329" s="307"/>
      <c r="ID1329" s="307"/>
      <c r="IE1329" s="307"/>
      <c r="IF1329" s="307"/>
      <c r="IG1329" s="307"/>
      <c r="IH1329" s="307"/>
      <c r="II1329" s="307"/>
      <c r="IJ1329" s="307"/>
      <c r="IK1329" s="307"/>
      <c r="IL1329" s="307"/>
      <c r="IM1329" s="307"/>
      <c r="IN1329" s="307"/>
      <c r="IO1329" s="307"/>
      <c r="IP1329" s="307"/>
      <c r="IQ1329" s="307"/>
      <c r="IR1329" s="307"/>
      <c r="IS1329" s="307"/>
      <c r="IT1329" s="307"/>
      <c r="IU1329" s="307"/>
      <c r="IV1329" s="307"/>
      <c r="IW1329" s="307"/>
      <c r="IX1329" s="307"/>
      <c r="IY1329" s="307"/>
      <c r="IZ1329" s="307"/>
      <c r="JA1329" s="307"/>
      <c r="JB1329" s="307"/>
      <c r="JC1329" s="307"/>
      <c r="JD1329" s="307"/>
      <c r="JE1329" s="307"/>
      <c r="JF1329" s="307"/>
      <c r="JG1329" s="307"/>
      <c r="JH1329" s="307"/>
      <c r="JI1329" s="307"/>
      <c r="JJ1329" s="307"/>
      <c r="JK1329" s="307"/>
      <c r="JL1329" s="307"/>
      <c r="JM1329" s="307"/>
      <c r="JN1329" s="307"/>
      <c r="JO1329" s="307"/>
      <c r="JP1329" s="307"/>
      <c r="JQ1329" s="307"/>
      <c r="JR1329" s="307"/>
      <c r="JS1329" s="307"/>
      <c r="JT1329" s="307"/>
      <c r="JU1329" s="307"/>
      <c r="JV1329" s="307"/>
      <c r="JW1329" s="307"/>
      <c r="JX1329" s="307"/>
      <c r="JY1329" s="307"/>
      <c r="JZ1329" s="307"/>
      <c r="KA1329" s="307"/>
      <c r="KB1329" s="307"/>
      <c r="KC1329" s="307"/>
      <c r="KD1329" s="307"/>
      <c r="KE1329" s="307"/>
      <c r="KF1329" s="307"/>
      <c r="KG1329" s="307"/>
      <c r="KH1329" s="307"/>
      <c r="KI1329" s="307"/>
      <c r="KJ1329" s="307"/>
      <c r="KK1329" s="307"/>
      <c r="KL1329" s="307"/>
      <c r="KM1329" s="307"/>
      <c r="KN1329" s="307"/>
      <c r="KO1329" s="307"/>
      <c r="KP1329" s="307"/>
      <c r="KQ1329" s="307"/>
      <c r="KR1329" s="307"/>
      <c r="KS1329" s="307"/>
      <c r="KT1329" s="307"/>
    </row>
    <row r="1330" spans="14:306" s="56" customFormat="1" ht="15" customHeight="1">
      <c r="N1330" s="410"/>
      <c r="O1330" s="410"/>
      <c r="P1330" s="311"/>
      <c r="Q1330" s="311"/>
      <c r="R1330" s="311"/>
      <c r="AJ1330" s="451">
        <v>28</v>
      </c>
      <c r="AK1330" s="449">
        <v>42</v>
      </c>
      <c r="CB1330" s="307"/>
      <c r="CC1330" s="307"/>
      <c r="CD1330" s="307"/>
      <c r="CE1330" s="307"/>
      <c r="CF1330" s="307"/>
      <c r="CG1330" s="307"/>
      <c r="CH1330" s="307"/>
      <c r="CI1330" s="307"/>
      <c r="CJ1330" s="307"/>
      <c r="CK1330" s="307"/>
      <c r="CL1330" s="307"/>
      <c r="CM1330" s="307"/>
      <c r="CN1330" s="307"/>
      <c r="CO1330" s="307"/>
      <c r="CP1330" s="307"/>
      <c r="CQ1330" s="307"/>
      <c r="CR1330" s="307"/>
      <c r="CS1330" s="307"/>
      <c r="CT1330" s="307"/>
      <c r="CU1330" s="307"/>
      <c r="CV1330" s="307"/>
      <c r="CW1330" s="307"/>
      <c r="CX1330" s="307"/>
      <c r="CY1330" s="307"/>
      <c r="CZ1330" s="307"/>
      <c r="DA1330" s="307"/>
      <c r="DB1330" s="307"/>
      <c r="DC1330" s="307"/>
      <c r="DD1330" s="307"/>
      <c r="DE1330" s="307"/>
      <c r="DF1330" s="307"/>
      <c r="DG1330" s="307"/>
      <c r="DH1330" s="307"/>
      <c r="DI1330" s="390"/>
      <c r="DJ1330" s="390"/>
      <c r="DK1330" s="307"/>
      <c r="DL1330" s="307"/>
      <c r="DM1330" s="307"/>
      <c r="DN1330" s="307"/>
      <c r="DO1330" s="307"/>
      <c r="DP1330" s="307"/>
      <c r="DQ1330" s="307"/>
      <c r="DR1330" s="307"/>
      <c r="DS1330" s="307"/>
      <c r="DT1330" s="307"/>
      <c r="DU1330" s="307"/>
      <c r="DV1330" s="307"/>
      <c r="DW1330" s="307"/>
      <c r="DX1330" s="307"/>
      <c r="DY1330" s="307"/>
      <c r="DZ1330" s="307"/>
      <c r="EA1330" s="307"/>
      <c r="EB1330" s="307"/>
      <c r="EC1330" s="307"/>
      <c r="ED1330" s="307"/>
      <c r="EE1330" s="307"/>
      <c r="EF1330" s="307"/>
      <c r="EG1330" s="307"/>
      <c r="EH1330" s="307"/>
      <c r="EI1330" s="307"/>
      <c r="EJ1330" s="307"/>
      <c r="EK1330" s="307"/>
      <c r="EL1330" s="307"/>
      <c r="EM1330" s="307"/>
      <c r="EN1330" s="307"/>
      <c r="EO1330" s="307"/>
      <c r="EP1330" s="307"/>
      <c r="EQ1330" s="307"/>
      <c r="ER1330" s="307"/>
      <c r="ES1330" s="307"/>
      <c r="ET1330" s="307"/>
      <c r="EU1330" s="390"/>
      <c r="EV1330" s="390"/>
      <c r="EW1330" s="307"/>
      <c r="EX1330" s="307"/>
      <c r="EY1330" s="307"/>
      <c r="EZ1330" s="307"/>
      <c r="FA1330" s="307"/>
      <c r="FB1330" s="307"/>
      <c r="FC1330" s="307"/>
      <c r="FD1330" s="307"/>
      <c r="FE1330" s="307"/>
      <c r="FF1330" s="307"/>
      <c r="FG1330" s="307"/>
      <c r="FH1330" s="307"/>
      <c r="FI1330" s="307"/>
      <c r="FJ1330" s="307"/>
      <c r="FK1330" s="307"/>
      <c r="FL1330" s="307"/>
      <c r="FM1330" s="307"/>
      <c r="FN1330" s="307"/>
      <c r="FO1330" s="307"/>
      <c r="FP1330" s="307"/>
      <c r="FQ1330" s="307"/>
      <c r="FR1330" s="307"/>
      <c r="FS1330" s="307"/>
      <c r="FT1330" s="307"/>
      <c r="FU1330" s="307"/>
      <c r="FV1330" s="307"/>
      <c r="FW1330" s="307"/>
      <c r="FX1330" s="307"/>
      <c r="FY1330" s="307"/>
      <c r="FZ1330" s="307"/>
      <c r="GA1330" s="307"/>
      <c r="GB1330" s="307"/>
      <c r="GC1330" s="307"/>
      <c r="GD1330" s="307"/>
      <c r="GE1330" s="307"/>
      <c r="GF1330" s="307"/>
      <c r="GG1330" s="307"/>
      <c r="GH1330" s="307"/>
      <c r="GI1330" s="307"/>
      <c r="GJ1330" s="307"/>
      <c r="GK1330" s="307"/>
      <c r="GL1330" s="307"/>
      <c r="GM1330" s="307"/>
      <c r="GN1330" s="307"/>
      <c r="GO1330" s="307"/>
      <c r="GP1330" s="307"/>
      <c r="GQ1330" s="307"/>
      <c r="GR1330" s="307"/>
      <c r="GS1330" s="307"/>
      <c r="GT1330" s="307"/>
      <c r="GU1330" s="307"/>
      <c r="GV1330" s="307"/>
      <c r="GW1330" s="307"/>
      <c r="GX1330" s="307"/>
      <c r="GY1330" s="307"/>
      <c r="GZ1330" s="307"/>
      <c r="HA1330" s="307"/>
      <c r="HB1330" s="307"/>
      <c r="HC1330" s="307"/>
      <c r="HD1330" s="307"/>
      <c r="HE1330" s="307"/>
      <c r="HF1330" s="307"/>
      <c r="HG1330" s="307"/>
      <c r="HH1330" s="307"/>
      <c r="HI1330" s="307"/>
      <c r="HJ1330" s="307"/>
      <c r="HK1330" s="307"/>
      <c r="HL1330" s="307"/>
      <c r="HM1330" s="307"/>
      <c r="HN1330" s="307"/>
      <c r="HO1330" s="307"/>
      <c r="HP1330" s="307"/>
      <c r="HQ1330" s="307"/>
      <c r="HR1330" s="307"/>
      <c r="HS1330" s="307"/>
      <c r="HT1330" s="307"/>
      <c r="HU1330" s="307"/>
      <c r="HV1330" s="307"/>
      <c r="HW1330" s="307"/>
      <c r="HX1330" s="307"/>
      <c r="HY1330" s="307"/>
      <c r="HZ1330" s="307"/>
      <c r="IA1330" s="307"/>
      <c r="IB1330" s="307"/>
      <c r="IC1330" s="307"/>
      <c r="ID1330" s="307"/>
      <c r="IE1330" s="307"/>
      <c r="IF1330" s="307"/>
      <c r="IG1330" s="307"/>
      <c r="IH1330" s="307"/>
      <c r="II1330" s="307"/>
      <c r="IJ1330" s="307"/>
      <c r="IK1330" s="307"/>
      <c r="IL1330" s="307"/>
      <c r="IM1330" s="307"/>
      <c r="IN1330" s="307"/>
      <c r="IO1330" s="307"/>
      <c r="IP1330" s="307"/>
      <c r="IQ1330" s="307"/>
      <c r="IR1330" s="307"/>
      <c r="IS1330" s="307"/>
      <c r="IT1330" s="307"/>
      <c r="IU1330" s="307"/>
      <c r="IV1330" s="307"/>
      <c r="IW1330" s="307"/>
      <c r="IX1330" s="307"/>
      <c r="IY1330" s="307"/>
      <c r="IZ1330" s="307"/>
      <c r="JA1330" s="307"/>
      <c r="JB1330" s="307"/>
      <c r="JC1330" s="307"/>
      <c r="JD1330" s="307"/>
      <c r="JE1330" s="307"/>
      <c r="JF1330" s="307"/>
      <c r="JG1330" s="307"/>
      <c r="JH1330" s="307"/>
      <c r="JI1330" s="307"/>
      <c r="JJ1330" s="307"/>
      <c r="JK1330" s="307"/>
      <c r="JL1330" s="307"/>
      <c r="JM1330" s="307"/>
      <c r="JN1330" s="307"/>
      <c r="JO1330" s="307"/>
      <c r="JP1330" s="307"/>
      <c r="JQ1330" s="307"/>
      <c r="JR1330" s="307"/>
      <c r="JS1330" s="307"/>
      <c r="JT1330" s="307"/>
      <c r="JU1330" s="307"/>
      <c r="JV1330" s="307"/>
      <c r="JW1330" s="307"/>
      <c r="JX1330" s="307"/>
      <c r="JY1330" s="307"/>
      <c r="JZ1330" s="307"/>
      <c r="KA1330" s="307"/>
      <c r="KB1330" s="307"/>
      <c r="KC1330" s="307"/>
      <c r="KD1330" s="307"/>
      <c r="KE1330" s="307"/>
      <c r="KF1330" s="307"/>
      <c r="KG1330" s="307"/>
      <c r="KH1330" s="307"/>
      <c r="KI1330" s="307"/>
      <c r="KJ1330" s="307"/>
      <c r="KK1330" s="307"/>
      <c r="KL1330" s="307"/>
      <c r="KM1330" s="307"/>
      <c r="KN1330" s="307"/>
      <c r="KO1330" s="307"/>
      <c r="KP1330" s="307"/>
      <c r="KQ1330" s="307"/>
      <c r="KR1330" s="307"/>
      <c r="KS1330" s="307"/>
      <c r="KT1330" s="307"/>
    </row>
    <row r="1331" spans="14:306" s="56" customFormat="1" ht="15" customHeight="1">
      <c r="N1331" s="410"/>
      <c r="O1331" s="410"/>
      <c r="P1331" s="311"/>
      <c r="Q1331" s="311"/>
      <c r="R1331" s="311"/>
      <c r="AJ1331" s="451">
        <v>29</v>
      </c>
      <c r="AK1331" s="449">
        <v>44</v>
      </c>
      <c r="CB1331" s="307"/>
      <c r="CC1331" s="307"/>
      <c r="CD1331" s="307"/>
      <c r="CE1331" s="307"/>
      <c r="CF1331" s="307"/>
      <c r="CG1331" s="307"/>
      <c r="CH1331" s="307"/>
      <c r="CI1331" s="307"/>
      <c r="CJ1331" s="307"/>
      <c r="CK1331" s="307"/>
      <c r="CL1331" s="307"/>
      <c r="CM1331" s="307"/>
      <c r="CN1331" s="307"/>
      <c r="CO1331" s="307"/>
      <c r="CP1331" s="307"/>
      <c r="CQ1331" s="307"/>
      <c r="CR1331" s="307"/>
      <c r="CS1331" s="307"/>
      <c r="CT1331" s="307"/>
      <c r="CU1331" s="307"/>
      <c r="CV1331" s="307"/>
      <c r="CW1331" s="307"/>
      <c r="CX1331" s="307"/>
      <c r="CY1331" s="307"/>
      <c r="CZ1331" s="307"/>
      <c r="DA1331" s="307"/>
      <c r="DB1331" s="307"/>
      <c r="DC1331" s="307"/>
      <c r="DD1331" s="307"/>
      <c r="DE1331" s="307"/>
      <c r="DF1331" s="307"/>
      <c r="DG1331" s="307"/>
      <c r="DH1331" s="307"/>
      <c r="DI1331" s="390"/>
      <c r="DJ1331" s="390"/>
      <c r="DK1331" s="307"/>
      <c r="DL1331" s="307"/>
      <c r="DM1331" s="307"/>
      <c r="DN1331" s="307"/>
      <c r="DO1331" s="307"/>
      <c r="DP1331" s="307"/>
      <c r="DQ1331" s="307"/>
      <c r="DR1331" s="307"/>
      <c r="DS1331" s="307"/>
      <c r="DT1331" s="307"/>
      <c r="DU1331" s="307"/>
      <c r="DV1331" s="307"/>
      <c r="DW1331" s="307"/>
      <c r="DX1331" s="307"/>
      <c r="DY1331" s="307"/>
      <c r="DZ1331" s="307"/>
      <c r="EA1331" s="307"/>
      <c r="EB1331" s="307"/>
      <c r="EC1331" s="307"/>
      <c r="ED1331" s="307"/>
      <c r="EE1331" s="307"/>
      <c r="EF1331" s="307"/>
      <c r="EG1331" s="307"/>
      <c r="EH1331" s="307"/>
      <c r="EI1331" s="307"/>
      <c r="EJ1331" s="307"/>
      <c r="EK1331" s="307"/>
      <c r="EL1331" s="307"/>
      <c r="EM1331" s="307"/>
      <c r="EN1331" s="307"/>
      <c r="EO1331" s="307"/>
      <c r="EP1331" s="307"/>
      <c r="EQ1331" s="307"/>
      <c r="ER1331" s="307"/>
      <c r="ES1331" s="307"/>
      <c r="ET1331" s="307"/>
      <c r="EU1331" s="390"/>
      <c r="EV1331" s="390"/>
      <c r="EW1331" s="307"/>
      <c r="EX1331" s="307"/>
      <c r="EY1331" s="307"/>
      <c r="EZ1331" s="307"/>
      <c r="FA1331" s="307"/>
      <c r="FB1331" s="307"/>
      <c r="FC1331" s="307"/>
      <c r="FD1331" s="307"/>
      <c r="FE1331" s="307"/>
      <c r="FF1331" s="307"/>
      <c r="FG1331" s="307"/>
      <c r="FH1331" s="307"/>
      <c r="FI1331" s="307"/>
      <c r="FJ1331" s="307"/>
      <c r="FK1331" s="307"/>
      <c r="FL1331" s="307"/>
      <c r="FM1331" s="307"/>
      <c r="FN1331" s="307"/>
      <c r="FO1331" s="307"/>
      <c r="FP1331" s="307"/>
      <c r="FQ1331" s="307"/>
      <c r="FR1331" s="307"/>
      <c r="FS1331" s="307"/>
      <c r="FT1331" s="307"/>
      <c r="FU1331" s="307"/>
      <c r="FV1331" s="307"/>
      <c r="FW1331" s="307"/>
      <c r="FX1331" s="307"/>
      <c r="FY1331" s="307"/>
      <c r="FZ1331" s="307"/>
      <c r="GA1331" s="307"/>
      <c r="GB1331" s="307"/>
      <c r="GC1331" s="307"/>
      <c r="GD1331" s="307"/>
      <c r="GE1331" s="307"/>
      <c r="GF1331" s="307"/>
      <c r="GG1331" s="307"/>
      <c r="GH1331" s="307"/>
      <c r="GI1331" s="307"/>
      <c r="GJ1331" s="307"/>
      <c r="GK1331" s="307"/>
      <c r="GL1331" s="307"/>
      <c r="GM1331" s="307"/>
      <c r="GN1331" s="307"/>
      <c r="GO1331" s="307"/>
      <c r="GP1331" s="307"/>
      <c r="GQ1331" s="307"/>
      <c r="GR1331" s="307"/>
      <c r="GS1331" s="307"/>
      <c r="GT1331" s="307"/>
      <c r="GU1331" s="307"/>
      <c r="GV1331" s="307"/>
      <c r="GW1331" s="307"/>
      <c r="GX1331" s="307"/>
      <c r="GY1331" s="307"/>
      <c r="GZ1331" s="307"/>
      <c r="HA1331" s="307"/>
      <c r="HB1331" s="307"/>
      <c r="HC1331" s="307"/>
      <c r="HD1331" s="307"/>
      <c r="HE1331" s="307"/>
      <c r="HF1331" s="307"/>
      <c r="HG1331" s="307"/>
      <c r="HH1331" s="307"/>
      <c r="HI1331" s="307"/>
      <c r="HJ1331" s="307"/>
      <c r="HK1331" s="307"/>
      <c r="HL1331" s="307"/>
      <c r="HM1331" s="307"/>
      <c r="HN1331" s="307"/>
      <c r="HO1331" s="307"/>
      <c r="HP1331" s="307"/>
      <c r="HQ1331" s="307"/>
      <c r="HR1331" s="307"/>
      <c r="HS1331" s="307"/>
      <c r="HT1331" s="307"/>
      <c r="HU1331" s="307"/>
      <c r="HV1331" s="307"/>
      <c r="HW1331" s="307"/>
      <c r="HX1331" s="307"/>
      <c r="HY1331" s="307"/>
      <c r="HZ1331" s="307"/>
      <c r="IA1331" s="307"/>
      <c r="IB1331" s="307"/>
      <c r="IC1331" s="307"/>
      <c r="ID1331" s="307"/>
      <c r="IE1331" s="307"/>
      <c r="IF1331" s="307"/>
      <c r="IG1331" s="307"/>
      <c r="IH1331" s="307"/>
      <c r="II1331" s="307"/>
      <c r="IJ1331" s="307"/>
      <c r="IK1331" s="307"/>
      <c r="IL1331" s="307"/>
      <c r="IM1331" s="307"/>
      <c r="IN1331" s="307"/>
      <c r="IO1331" s="307"/>
      <c r="IP1331" s="307"/>
      <c r="IQ1331" s="307"/>
      <c r="IR1331" s="307"/>
      <c r="IS1331" s="307"/>
      <c r="IT1331" s="307"/>
      <c r="IU1331" s="307"/>
      <c r="IV1331" s="307"/>
      <c r="IW1331" s="307"/>
      <c r="IX1331" s="307"/>
      <c r="IY1331" s="307"/>
      <c r="IZ1331" s="307"/>
      <c r="JA1331" s="307"/>
      <c r="JB1331" s="307"/>
      <c r="JC1331" s="307"/>
      <c r="JD1331" s="307"/>
      <c r="JE1331" s="307"/>
      <c r="JF1331" s="307"/>
      <c r="JG1331" s="307"/>
      <c r="JH1331" s="307"/>
      <c r="JI1331" s="307"/>
      <c r="JJ1331" s="307"/>
      <c r="JK1331" s="307"/>
      <c r="JL1331" s="307"/>
      <c r="JM1331" s="307"/>
      <c r="JN1331" s="307"/>
      <c r="JO1331" s="307"/>
      <c r="JP1331" s="307"/>
      <c r="JQ1331" s="307"/>
      <c r="JR1331" s="307"/>
      <c r="JS1331" s="307"/>
      <c r="JT1331" s="307"/>
      <c r="JU1331" s="307"/>
      <c r="JV1331" s="307"/>
      <c r="JW1331" s="307"/>
      <c r="JX1331" s="307"/>
      <c r="JY1331" s="307"/>
      <c r="JZ1331" s="307"/>
      <c r="KA1331" s="307"/>
      <c r="KB1331" s="307"/>
      <c r="KC1331" s="307"/>
      <c r="KD1331" s="307"/>
      <c r="KE1331" s="307"/>
      <c r="KF1331" s="307"/>
      <c r="KG1331" s="307"/>
      <c r="KH1331" s="307"/>
      <c r="KI1331" s="307"/>
      <c r="KJ1331" s="307"/>
      <c r="KK1331" s="307"/>
      <c r="KL1331" s="307"/>
      <c r="KM1331" s="307"/>
      <c r="KN1331" s="307"/>
      <c r="KO1331" s="307"/>
      <c r="KP1331" s="307"/>
      <c r="KQ1331" s="307"/>
      <c r="KR1331" s="307"/>
      <c r="KS1331" s="307"/>
      <c r="KT1331" s="307"/>
    </row>
    <row r="1332" spans="14:306" s="56" customFormat="1" ht="15" customHeight="1">
      <c r="N1332" s="410"/>
      <c r="O1332" s="410"/>
      <c r="P1332" s="311"/>
      <c r="Q1332" s="311"/>
      <c r="R1332" s="311"/>
      <c r="AJ1332" s="451">
        <v>30</v>
      </c>
      <c r="AK1332" s="449">
        <v>45</v>
      </c>
      <c r="CB1332" s="307"/>
      <c r="CC1332" s="307"/>
      <c r="CD1332" s="307"/>
      <c r="CE1332" s="307"/>
      <c r="CF1332" s="307"/>
      <c r="CG1332" s="307"/>
      <c r="CH1332" s="307"/>
      <c r="CI1332" s="307"/>
      <c r="CJ1332" s="307"/>
      <c r="CK1332" s="307"/>
      <c r="CL1332" s="307"/>
      <c r="CM1332" s="307"/>
      <c r="CN1332" s="307"/>
      <c r="CO1332" s="307"/>
      <c r="CP1332" s="307"/>
      <c r="CQ1332" s="307"/>
      <c r="CR1332" s="307"/>
      <c r="CS1332" s="307"/>
      <c r="CT1332" s="307"/>
      <c r="CU1332" s="307"/>
      <c r="CV1332" s="307"/>
      <c r="CW1332" s="307"/>
      <c r="CX1332" s="307"/>
      <c r="CY1332" s="307"/>
      <c r="CZ1332" s="307"/>
      <c r="DA1332" s="307"/>
      <c r="DB1332" s="307"/>
      <c r="DC1332" s="307"/>
      <c r="DD1332" s="307"/>
      <c r="DE1332" s="307"/>
      <c r="DF1332" s="307"/>
      <c r="DG1332" s="307"/>
      <c r="DH1332" s="307"/>
      <c r="DI1332" s="390"/>
      <c r="DJ1332" s="390"/>
      <c r="DK1332" s="307"/>
      <c r="DL1332" s="307"/>
      <c r="DM1332" s="307"/>
      <c r="DN1332" s="307"/>
      <c r="DO1332" s="307"/>
      <c r="DP1332" s="307"/>
      <c r="DQ1332" s="307"/>
      <c r="DR1332" s="307"/>
      <c r="DS1332" s="307"/>
      <c r="DT1332" s="307"/>
      <c r="DU1332" s="307"/>
      <c r="DV1332" s="307"/>
      <c r="DW1332" s="307"/>
      <c r="DX1332" s="307"/>
      <c r="DY1332" s="307"/>
      <c r="DZ1332" s="307"/>
      <c r="EA1332" s="307"/>
      <c r="EB1332" s="307"/>
      <c r="EC1332" s="307"/>
      <c r="ED1332" s="307"/>
      <c r="EE1332" s="307"/>
      <c r="EF1332" s="307"/>
      <c r="EG1332" s="307"/>
      <c r="EH1332" s="307"/>
      <c r="EI1332" s="307"/>
      <c r="EJ1332" s="307"/>
      <c r="EK1332" s="307"/>
      <c r="EL1332" s="307"/>
      <c r="EM1332" s="307"/>
      <c r="EN1332" s="307"/>
      <c r="EO1332" s="307"/>
      <c r="EP1332" s="307"/>
      <c r="EQ1332" s="307"/>
      <c r="ER1332" s="307"/>
      <c r="ES1332" s="307"/>
      <c r="ET1332" s="307"/>
      <c r="EU1332" s="390"/>
      <c r="EV1332" s="390"/>
      <c r="EW1332" s="307"/>
      <c r="EX1332" s="307"/>
      <c r="EY1332" s="307"/>
      <c r="EZ1332" s="307"/>
      <c r="FA1332" s="307"/>
      <c r="FB1332" s="307"/>
      <c r="FC1332" s="307"/>
      <c r="FD1332" s="307"/>
      <c r="FE1332" s="307"/>
      <c r="FF1332" s="307"/>
      <c r="FG1332" s="307"/>
      <c r="FH1332" s="307"/>
      <c r="FI1332" s="307"/>
      <c r="FJ1332" s="307"/>
      <c r="FK1332" s="307"/>
      <c r="FL1332" s="307"/>
      <c r="FM1332" s="307"/>
      <c r="FN1332" s="307"/>
      <c r="FO1332" s="307"/>
      <c r="FP1332" s="307"/>
      <c r="FQ1332" s="307"/>
      <c r="FR1332" s="307"/>
      <c r="FS1332" s="307"/>
      <c r="FT1332" s="307"/>
      <c r="FU1332" s="307"/>
      <c r="FV1332" s="307"/>
      <c r="FW1332" s="307"/>
      <c r="FX1332" s="307"/>
      <c r="FY1332" s="307"/>
      <c r="FZ1332" s="307"/>
      <c r="GA1332" s="307"/>
      <c r="GB1332" s="307"/>
      <c r="GC1332" s="307"/>
      <c r="GD1332" s="307"/>
      <c r="GE1332" s="307"/>
      <c r="GF1332" s="307"/>
      <c r="GG1332" s="307"/>
      <c r="GH1332" s="307"/>
      <c r="GI1332" s="307"/>
      <c r="GJ1332" s="307"/>
      <c r="GK1332" s="307"/>
      <c r="GL1332" s="307"/>
      <c r="GM1332" s="307"/>
      <c r="GN1332" s="307"/>
      <c r="GO1332" s="307"/>
      <c r="GP1332" s="307"/>
      <c r="GQ1332" s="307"/>
      <c r="GR1332" s="307"/>
      <c r="GS1332" s="307"/>
      <c r="GT1332" s="307"/>
      <c r="GU1332" s="307"/>
      <c r="GV1332" s="307"/>
      <c r="GW1332" s="307"/>
      <c r="GX1332" s="307"/>
      <c r="GY1332" s="307"/>
      <c r="GZ1332" s="307"/>
      <c r="HA1332" s="307"/>
      <c r="HB1332" s="307"/>
      <c r="HC1332" s="307"/>
      <c r="HD1332" s="307"/>
      <c r="HE1332" s="307"/>
      <c r="HF1332" s="307"/>
      <c r="HG1332" s="307"/>
      <c r="HH1332" s="307"/>
      <c r="HI1332" s="307"/>
      <c r="HJ1332" s="307"/>
      <c r="HK1332" s="307"/>
      <c r="HL1332" s="307"/>
      <c r="HM1332" s="307"/>
      <c r="HN1332" s="307"/>
      <c r="HO1332" s="307"/>
      <c r="HP1332" s="307"/>
      <c r="HQ1332" s="307"/>
      <c r="HR1332" s="307"/>
      <c r="HS1332" s="307"/>
      <c r="HT1332" s="307"/>
      <c r="HU1332" s="307"/>
      <c r="HV1332" s="307"/>
      <c r="HW1332" s="307"/>
      <c r="HX1332" s="307"/>
      <c r="HY1332" s="307"/>
      <c r="HZ1332" s="307"/>
      <c r="IA1332" s="307"/>
      <c r="IB1332" s="307"/>
      <c r="IC1332" s="307"/>
      <c r="ID1332" s="307"/>
      <c r="IE1332" s="307"/>
      <c r="IF1332" s="307"/>
      <c r="IG1332" s="307"/>
      <c r="IH1332" s="307"/>
      <c r="II1332" s="307"/>
      <c r="IJ1332" s="307"/>
      <c r="IK1332" s="307"/>
      <c r="IL1332" s="307"/>
      <c r="IM1332" s="307"/>
      <c r="IN1332" s="307"/>
      <c r="IO1332" s="307"/>
      <c r="IP1332" s="307"/>
      <c r="IQ1332" s="307"/>
      <c r="IR1332" s="307"/>
      <c r="IS1332" s="307"/>
      <c r="IT1332" s="307"/>
      <c r="IU1332" s="307"/>
      <c r="IV1332" s="307"/>
      <c r="IW1332" s="307"/>
      <c r="IX1332" s="307"/>
      <c r="IY1332" s="307"/>
      <c r="IZ1332" s="307"/>
      <c r="JA1332" s="307"/>
      <c r="JB1332" s="307"/>
      <c r="JC1332" s="307"/>
      <c r="JD1332" s="307"/>
      <c r="JE1332" s="307"/>
      <c r="JF1332" s="307"/>
      <c r="JG1332" s="307"/>
      <c r="JH1332" s="307"/>
      <c r="JI1332" s="307"/>
      <c r="JJ1332" s="307"/>
      <c r="JK1332" s="307"/>
      <c r="JL1332" s="307"/>
      <c r="JM1332" s="307"/>
      <c r="JN1332" s="307"/>
      <c r="JO1332" s="307"/>
      <c r="JP1332" s="307"/>
      <c r="JQ1332" s="307"/>
      <c r="JR1332" s="307"/>
      <c r="JS1332" s="307"/>
      <c r="JT1332" s="307"/>
      <c r="JU1332" s="307"/>
      <c r="JV1332" s="307"/>
      <c r="JW1332" s="307"/>
      <c r="JX1332" s="307"/>
      <c r="JY1332" s="307"/>
      <c r="JZ1332" s="307"/>
      <c r="KA1332" s="307"/>
      <c r="KB1332" s="307"/>
      <c r="KC1332" s="307"/>
      <c r="KD1332" s="307"/>
      <c r="KE1332" s="307"/>
      <c r="KF1332" s="307"/>
      <c r="KG1332" s="307"/>
      <c r="KH1332" s="307"/>
      <c r="KI1332" s="307"/>
      <c r="KJ1332" s="307"/>
      <c r="KK1332" s="307"/>
      <c r="KL1332" s="307"/>
      <c r="KM1332" s="307"/>
      <c r="KN1332" s="307"/>
      <c r="KO1332" s="307"/>
      <c r="KP1332" s="307"/>
      <c r="KQ1332" s="307"/>
      <c r="KR1332" s="307"/>
      <c r="KS1332" s="307"/>
      <c r="KT1332" s="307"/>
    </row>
    <row r="1333" spans="14:306" s="56" customFormat="1" ht="15" customHeight="1">
      <c r="N1333" s="410"/>
      <c r="O1333" s="410"/>
      <c r="P1333" s="311"/>
      <c r="Q1333" s="311"/>
      <c r="R1333" s="311"/>
      <c r="AJ1333" s="451">
        <v>31</v>
      </c>
      <c r="AK1333" s="449">
        <v>47</v>
      </c>
      <c r="CB1333" s="307"/>
      <c r="CC1333" s="307"/>
      <c r="CD1333" s="307"/>
      <c r="CE1333" s="307"/>
      <c r="CF1333" s="307"/>
      <c r="CG1333" s="307"/>
      <c r="CH1333" s="307"/>
      <c r="CI1333" s="307"/>
      <c r="CJ1333" s="307"/>
      <c r="CK1333" s="307"/>
      <c r="CL1333" s="307"/>
      <c r="CM1333" s="307"/>
      <c r="CN1333" s="307"/>
      <c r="CO1333" s="307"/>
      <c r="CP1333" s="307"/>
      <c r="CQ1333" s="307"/>
      <c r="CR1333" s="307"/>
      <c r="CS1333" s="307"/>
      <c r="CT1333" s="307"/>
      <c r="CU1333" s="307"/>
      <c r="CV1333" s="307"/>
      <c r="CW1333" s="307"/>
      <c r="CX1333" s="307"/>
      <c r="CY1333" s="307"/>
      <c r="CZ1333" s="307"/>
      <c r="DA1333" s="307"/>
      <c r="DB1333" s="307"/>
      <c r="DC1333" s="307"/>
      <c r="DD1333" s="307"/>
      <c r="DE1333" s="307"/>
      <c r="DF1333" s="307"/>
      <c r="DG1333" s="307"/>
      <c r="DH1333" s="307"/>
      <c r="DI1333" s="390"/>
      <c r="DJ1333" s="390"/>
      <c r="DK1333" s="307"/>
      <c r="DL1333" s="307"/>
      <c r="DM1333" s="307"/>
      <c r="DN1333" s="307"/>
      <c r="DO1333" s="307"/>
      <c r="DP1333" s="307"/>
      <c r="DQ1333" s="307"/>
      <c r="DR1333" s="307"/>
      <c r="DS1333" s="307"/>
      <c r="DT1333" s="307"/>
      <c r="DU1333" s="307"/>
      <c r="DV1333" s="307"/>
      <c r="DW1333" s="307"/>
      <c r="DX1333" s="307"/>
      <c r="DY1333" s="307"/>
      <c r="DZ1333" s="307"/>
      <c r="EA1333" s="307"/>
      <c r="EB1333" s="307"/>
      <c r="EC1333" s="307"/>
      <c r="ED1333" s="307"/>
      <c r="EE1333" s="307"/>
      <c r="EF1333" s="307"/>
      <c r="EG1333" s="307"/>
      <c r="EH1333" s="307"/>
      <c r="EI1333" s="307"/>
      <c r="EJ1333" s="307"/>
      <c r="EK1333" s="307"/>
      <c r="EL1333" s="307"/>
      <c r="EM1333" s="307"/>
      <c r="EN1333" s="307"/>
      <c r="EO1333" s="307"/>
      <c r="EP1333" s="307"/>
      <c r="EQ1333" s="307"/>
      <c r="ER1333" s="307"/>
      <c r="ES1333" s="307"/>
      <c r="ET1333" s="307"/>
      <c r="EU1333" s="390"/>
      <c r="EV1333" s="390"/>
      <c r="EW1333" s="307"/>
      <c r="EX1333" s="307"/>
      <c r="EY1333" s="307"/>
      <c r="EZ1333" s="307"/>
      <c r="FA1333" s="307"/>
      <c r="FB1333" s="307"/>
      <c r="FC1333" s="307"/>
      <c r="FD1333" s="307"/>
      <c r="FE1333" s="307"/>
      <c r="FF1333" s="307"/>
      <c r="FG1333" s="307"/>
      <c r="FH1333" s="307"/>
      <c r="FI1333" s="307"/>
      <c r="FJ1333" s="307"/>
      <c r="FK1333" s="307"/>
      <c r="FL1333" s="307"/>
      <c r="FM1333" s="307"/>
      <c r="FN1333" s="307"/>
      <c r="FO1333" s="307"/>
      <c r="FP1333" s="307"/>
      <c r="FQ1333" s="307"/>
      <c r="FR1333" s="307"/>
      <c r="FS1333" s="307"/>
      <c r="FT1333" s="307"/>
      <c r="FU1333" s="307"/>
      <c r="FV1333" s="307"/>
      <c r="FW1333" s="307"/>
      <c r="FX1333" s="307"/>
      <c r="FY1333" s="307"/>
      <c r="FZ1333" s="307"/>
      <c r="GA1333" s="307"/>
      <c r="GB1333" s="307"/>
      <c r="GC1333" s="307"/>
      <c r="GD1333" s="307"/>
      <c r="GE1333" s="307"/>
      <c r="GF1333" s="307"/>
      <c r="GG1333" s="307"/>
      <c r="GH1333" s="307"/>
      <c r="GI1333" s="307"/>
      <c r="GJ1333" s="307"/>
      <c r="GK1333" s="307"/>
      <c r="GL1333" s="307"/>
      <c r="GM1333" s="307"/>
      <c r="GN1333" s="307"/>
      <c r="GO1333" s="307"/>
      <c r="GP1333" s="307"/>
      <c r="GQ1333" s="307"/>
      <c r="GR1333" s="307"/>
      <c r="GS1333" s="307"/>
      <c r="GT1333" s="307"/>
      <c r="GU1333" s="307"/>
      <c r="GV1333" s="307"/>
      <c r="GW1333" s="307"/>
      <c r="GX1333" s="307"/>
      <c r="GY1333" s="307"/>
      <c r="GZ1333" s="307"/>
      <c r="HA1333" s="307"/>
      <c r="HB1333" s="307"/>
      <c r="HC1333" s="307"/>
      <c r="HD1333" s="307"/>
      <c r="HE1333" s="307"/>
      <c r="HF1333" s="307"/>
      <c r="HG1333" s="307"/>
      <c r="HH1333" s="307"/>
      <c r="HI1333" s="307"/>
      <c r="HJ1333" s="307"/>
      <c r="HK1333" s="307"/>
      <c r="HL1333" s="307"/>
      <c r="HM1333" s="307"/>
      <c r="HN1333" s="307"/>
      <c r="HO1333" s="307"/>
      <c r="HP1333" s="307"/>
      <c r="HQ1333" s="307"/>
      <c r="HR1333" s="307"/>
      <c r="HS1333" s="307"/>
      <c r="HT1333" s="307"/>
      <c r="HU1333" s="307"/>
      <c r="HV1333" s="307"/>
      <c r="HW1333" s="307"/>
      <c r="HX1333" s="307"/>
      <c r="HY1333" s="307"/>
      <c r="HZ1333" s="307"/>
      <c r="IA1333" s="307"/>
      <c r="IB1333" s="307"/>
      <c r="IC1333" s="307"/>
      <c r="ID1333" s="307"/>
      <c r="IE1333" s="307"/>
      <c r="IF1333" s="307"/>
      <c r="IG1333" s="307"/>
      <c r="IH1333" s="307"/>
      <c r="II1333" s="307"/>
      <c r="IJ1333" s="307"/>
      <c r="IK1333" s="307"/>
      <c r="IL1333" s="307"/>
      <c r="IM1333" s="307"/>
      <c r="IN1333" s="307"/>
      <c r="IO1333" s="307"/>
      <c r="IP1333" s="307"/>
      <c r="IQ1333" s="307"/>
      <c r="IR1333" s="307"/>
      <c r="IS1333" s="307"/>
      <c r="IT1333" s="307"/>
      <c r="IU1333" s="307"/>
      <c r="IV1333" s="307"/>
      <c r="IW1333" s="307"/>
      <c r="IX1333" s="307"/>
      <c r="IY1333" s="307"/>
      <c r="IZ1333" s="307"/>
      <c r="JA1333" s="307"/>
      <c r="JB1333" s="307"/>
      <c r="JC1333" s="307"/>
      <c r="JD1333" s="307"/>
      <c r="JE1333" s="307"/>
      <c r="JF1333" s="307"/>
      <c r="JG1333" s="307"/>
      <c r="JH1333" s="307"/>
      <c r="JI1333" s="307"/>
      <c r="JJ1333" s="307"/>
      <c r="JK1333" s="307"/>
      <c r="JL1333" s="307"/>
      <c r="JM1333" s="307"/>
      <c r="JN1333" s="307"/>
      <c r="JO1333" s="307"/>
      <c r="JP1333" s="307"/>
      <c r="JQ1333" s="307"/>
      <c r="JR1333" s="307"/>
      <c r="JS1333" s="307"/>
      <c r="JT1333" s="307"/>
      <c r="JU1333" s="307"/>
      <c r="JV1333" s="307"/>
      <c r="JW1333" s="307"/>
      <c r="JX1333" s="307"/>
      <c r="JY1333" s="307"/>
      <c r="JZ1333" s="307"/>
      <c r="KA1333" s="307"/>
      <c r="KB1333" s="307"/>
      <c r="KC1333" s="307"/>
      <c r="KD1333" s="307"/>
      <c r="KE1333" s="307"/>
      <c r="KF1333" s="307"/>
      <c r="KG1333" s="307"/>
      <c r="KH1333" s="307"/>
      <c r="KI1333" s="307"/>
      <c r="KJ1333" s="307"/>
      <c r="KK1333" s="307"/>
      <c r="KL1333" s="307"/>
      <c r="KM1333" s="307"/>
      <c r="KN1333" s="307"/>
      <c r="KO1333" s="307"/>
      <c r="KP1333" s="307"/>
      <c r="KQ1333" s="307"/>
      <c r="KR1333" s="307"/>
      <c r="KS1333" s="307"/>
      <c r="KT1333" s="307"/>
    </row>
    <row r="1334" spans="14:306" s="56" customFormat="1" ht="15" customHeight="1">
      <c r="N1334" s="410"/>
      <c r="O1334" s="410"/>
      <c r="P1334" s="311"/>
      <c r="Q1334" s="311"/>
      <c r="R1334" s="311"/>
      <c r="AJ1334" s="451">
        <v>32</v>
      </c>
      <c r="AK1334" s="449">
        <v>48</v>
      </c>
      <c r="CB1334" s="307"/>
      <c r="CC1334" s="307"/>
      <c r="CD1334" s="307"/>
      <c r="CE1334" s="307"/>
      <c r="CF1334" s="307"/>
      <c r="CG1334" s="307"/>
      <c r="CH1334" s="307"/>
      <c r="CI1334" s="307"/>
      <c r="CJ1334" s="307"/>
      <c r="CK1334" s="307"/>
      <c r="CL1334" s="307"/>
      <c r="CM1334" s="307"/>
      <c r="CN1334" s="307"/>
      <c r="CO1334" s="307"/>
      <c r="CP1334" s="307"/>
      <c r="CQ1334" s="307"/>
      <c r="CR1334" s="307"/>
      <c r="CS1334" s="307"/>
      <c r="CT1334" s="307"/>
      <c r="CU1334" s="307"/>
      <c r="CV1334" s="307"/>
      <c r="CW1334" s="307"/>
      <c r="CX1334" s="307"/>
      <c r="CY1334" s="307"/>
      <c r="CZ1334" s="307"/>
      <c r="DA1334" s="307"/>
      <c r="DB1334" s="307"/>
      <c r="DC1334" s="307"/>
      <c r="DD1334" s="307"/>
      <c r="DE1334" s="307"/>
      <c r="DF1334" s="307"/>
      <c r="DG1334" s="307"/>
      <c r="DH1334" s="307"/>
      <c r="DI1334" s="390"/>
      <c r="DJ1334" s="390"/>
      <c r="DK1334" s="307"/>
      <c r="DL1334" s="307"/>
      <c r="DM1334" s="307"/>
      <c r="DN1334" s="307"/>
      <c r="DO1334" s="307"/>
      <c r="DP1334" s="307"/>
      <c r="DQ1334" s="307"/>
      <c r="DR1334" s="307"/>
      <c r="DS1334" s="307"/>
      <c r="DT1334" s="307"/>
      <c r="DU1334" s="307"/>
      <c r="DV1334" s="307"/>
      <c r="DW1334" s="307"/>
      <c r="DX1334" s="307"/>
      <c r="DY1334" s="307"/>
      <c r="DZ1334" s="307"/>
      <c r="EA1334" s="307"/>
      <c r="EB1334" s="307"/>
      <c r="EC1334" s="307"/>
      <c r="ED1334" s="307"/>
      <c r="EE1334" s="307"/>
      <c r="EF1334" s="307"/>
      <c r="EG1334" s="307"/>
      <c r="EH1334" s="307"/>
      <c r="EI1334" s="307"/>
      <c r="EJ1334" s="307"/>
      <c r="EK1334" s="307"/>
      <c r="EL1334" s="307"/>
      <c r="EM1334" s="307"/>
      <c r="EN1334" s="307"/>
      <c r="EO1334" s="307"/>
      <c r="EP1334" s="307"/>
      <c r="EQ1334" s="307"/>
      <c r="ER1334" s="307"/>
      <c r="ES1334" s="307"/>
      <c r="ET1334" s="307"/>
      <c r="EU1334" s="390"/>
      <c r="EV1334" s="390"/>
      <c r="EW1334" s="307"/>
      <c r="EX1334" s="307"/>
      <c r="EY1334" s="307"/>
      <c r="EZ1334" s="307"/>
      <c r="FA1334" s="307"/>
      <c r="FB1334" s="307"/>
      <c r="FC1334" s="307"/>
      <c r="FD1334" s="307"/>
      <c r="FE1334" s="307"/>
      <c r="FF1334" s="307"/>
      <c r="FG1334" s="307"/>
      <c r="FH1334" s="307"/>
      <c r="FI1334" s="307"/>
      <c r="FJ1334" s="307"/>
      <c r="FK1334" s="307"/>
      <c r="FL1334" s="307"/>
      <c r="FM1334" s="307"/>
      <c r="FN1334" s="307"/>
      <c r="FO1334" s="307"/>
      <c r="FP1334" s="307"/>
      <c r="FQ1334" s="307"/>
      <c r="FR1334" s="307"/>
      <c r="FS1334" s="307"/>
      <c r="FT1334" s="307"/>
      <c r="FU1334" s="307"/>
      <c r="FV1334" s="307"/>
      <c r="FW1334" s="307"/>
      <c r="FX1334" s="307"/>
      <c r="FY1334" s="307"/>
      <c r="FZ1334" s="307"/>
      <c r="GA1334" s="307"/>
      <c r="GB1334" s="307"/>
      <c r="GC1334" s="307"/>
      <c r="GD1334" s="307"/>
      <c r="GE1334" s="307"/>
      <c r="GF1334" s="307"/>
      <c r="GG1334" s="307"/>
      <c r="GH1334" s="307"/>
      <c r="GI1334" s="307"/>
      <c r="GJ1334" s="307"/>
      <c r="GK1334" s="307"/>
      <c r="GL1334" s="307"/>
      <c r="GM1334" s="307"/>
      <c r="GN1334" s="307"/>
      <c r="GO1334" s="307"/>
      <c r="GP1334" s="307"/>
      <c r="GQ1334" s="307"/>
      <c r="GR1334" s="307"/>
      <c r="GS1334" s="307"/>
      <c r="GT1334" s="307"/>
      <c r="GU1334" s="307"/>
      <c r="GV1334" s="307"/>
      <c r="GW1334" s="307"/>
      <c r="GX1334" s="307"/>
      <c r="GY1334" s="307"/>
      <c r="GZ1334" s="307"/>
      <c r="HA1334" s="307"/>
      <c r="HB1334" s="307"/>
      <c r="HC1334" s="307"/>
      <c r="HD1334" s="307"/>
      <c r="HE1334" s="307"/>
      <c r="HF1334" s="307"/>
      <c r="HG1334" s="307"/>
      <c r="HH1334" s="307"/>
      <c r="HI1334" s="307"/>
      <c r="HJ1334" s="307"/>
      <c r="HK1334" s="307"/>
      <c r="HL1334" s="307"/>
      <c r="HM1334" s="307"/>
      <c r="HN1334" s="307"/>
      <c r="HO1334" s="307"/>
      <c r="HP1334" s="307"/>
      <c r="HQ1334" s="307"/>
      <c r="HR1334" s="307"/>
      <c r="HS1334" s="307"/>
      <c r="HT1334" s="307"/>
      <c r="HU1334" s="307"/>
      <c r="HV1334" s="307"/>
      <c r="HW1334" s="307"/>
      <c r="HX1334" s="307"/>
      <c r="HY1334" s="307"/>
      <c r="HZ1334" s="307"/>
      <c r="IA1334" s="307"/>
      <c r="IB1334" s="307"/>
      <c r="IC1334" s="307"/>
      <c r="ID1334" s="307"/>
      <c r="IE1334" s="307"/>
      <c r="IF1334" s="307"/>
      <c r="IG1334" s="307"/>
      <c r="IH1334" s="307"/>
      <c r="II1334" s="307"/>
      <c r="IJ1334" s="307"/>
      <c r="IK1334" s="307"/>
      <c r="IL1334" s="307"/>
      <c r="IM1334" s="307"/>
      <c r="IN1334" s="307"/>
      <c r="IO1334" s="307"/>
      <c r="IP1334" s="307"/>
      <c r="IQ1334" s="307"/>
      <c r="IR1334" s="307"/>
      <c r="IS1334" s="307"/>
      <c r="IT1334" s="307"/>
      <c r="IU1334" s="307"/>
      <c r="IV1334" s="307"/>
      <c r="IW1334" s="307"/>
      <c r="IX1334" s="307"/>
      <c r="IY1334" s="307"/>
      <c r="IZ1334" s="307"/>
      <c r="JA1334" s="307"/>
      <c r="JB1334" s="307"/>
      <c r="JC1334" s="307"/>
      <c r="JD1334" s="307"/>
      <c r="JE1334" s="307"/>
      <c r="JF1334" s="307"/>
      <c r="JG1334" s="307"/>
      <c r="JH1334" s="307"/>
      <c r="JI1334" s="307"/>
      <c r="JJ1334" s="307"/>
      <c r="JK1334" s="307"/>
      <c r="JL1334" s="307"/>
      <c r="JM1334" s="307"/>
      <c r="JN1334" s="307"/>
      <c r="JO1334" s="307"/>
      <c r="JP1334" s="307"/>
      <c r="JQ1334" s="307"/>
      <c r="JR1334" s="307"/>
      <c r="JS1334" s="307"/>
      <c r="JT1334" s="307"/>
      <c r="JU1334" s="307"/>
      <c r="JV1334" s="307"/>
      <c r="JW1334" s="307"/>
      <c r="JX1334" s="307"/>
      <c r="JY1334" s="307"/>
      <c r="JZ1334" s="307"/>
      <c r="KA1334" s="307"/>
      <c r="KB1334" s="307"/>
      <c r="KC1334" s="307"/>
      <c r="KD1334" s="307"/>
      <c r="KE1334" s="307"/>
      <c r="KF1334" s="307"/>
      <c r="KG1334" s="307"/>
      <c r="KH1334" s="307"/>
      <c r="KI1334" s="307"/>
      <c r="KJ1334" s="307"/>
      <c r="KK1334" s="307"/>
      <c r="KL1334" s="307"/>
      <c r="KM1334" s="307"/>
      <c r="KN1334" s="307"/>
      <c r="KO1334" s="307"/>
      <c r="KP1334" s="307"/>
      <c r="KQ1334" s="307"/>
      <c r="KR1334" s="307"/>
      <c r="KS1334" s="307"/>
      <c r="KT1334" s="307"/>
    </row>
    <row r="1335" spans="14:306" s="56" customFormat="1" ht="15" customHeight="1">
      <c r="N1335" s="410"/>
      <c r="O1335" s="410"/>
      <c r="P1335" s="311"/>
      <c r="Q1335" s="311"/>
      <c r="R1335" s="311"/>
      <c r="AJ1335" s="451">
        <v>33</v>
      </c>
      <c r="AK1335" s="449">
        <v>50</v>
      </c>
      <c r="CB1335" s="307"/>
      <c r="CC1335" s="307"/>
      <c r="CD1335" s="307"/>
      <c r="CE1335" s="307"/>
      <c r="CF1335" s="307"/>
      <c r="CG1335" s="307"/>
      <c r="CH1335" s="307"/>
      <c r="CI1335" s="307"/>
      <c r="CJ1335" s="307"/>
      <c r="CK1335" s="307"/>
      <c r="CL1335" s="307"/>
      <c r="CM1335" s="307"/>
      <c r="CN1335" s="307"/>
      <c r="CO1335" s="307"/>
      <c r="CP1335" s="307"/>
      <c r="CQ1335" s="307"/>
      <c r="CR1335" s="307"/>
      <c r="CS1335" s="307"/>
      <c r="CT1335" s="307"/>
      <c r="CU1335" s="307"/>
      <c r="CV1335" s="307"/>
      <c r="CW1335" s="307"/>
      <c r="CX1335" s="307"/>
      <c r="CY1335" s="307"/>
      <c r="CZ1335" s="307"/>
      <c r="DA1335" s="307"/>
      <c r="DB1335" s="307"/>
      <c r="DC1335" s="307"/>
      <c r="DD1335" s="307"/>
      <c r="DE1335" s="307"/>
      <c r="DF1335" s="307"/>
      <c r="DG1335" s="307"/>
      <c r="DH1335" s="307"/>
      <c r="DI1335" s="390"/>
      <c r="DJ1335" s="390"/>
      <c r="DK1335" s="307"/>
      <c r="DL1335" s="307"/>
      <c r="DM1335" s="307"/>
      <c r="DN1335" s="307"/>
      <c r="DO1335" s="307"/>
      <c r="DP1335" s="307"/>
      <c r="DQ1335" s="307"/>
      <c r="DR1335" s="307"/>
      <c r="DS1335" s="307"/>
      <c r="DT1335" s="307"/>
      <c r="DU1335" s="307"/>
      <c r="DV1335" s="307"/>
      <c r="DW1335" s="307"/>
      <c r="DX1335" s="307"/>
      <c r="DY1335" s="307"/>
      <c r="DZ1335" s="307"/>
      <c r="EA1335" s="307"/>
      <c r="EB1335" s="307"/>
      <c r="EC1335" s="307"/>
      <c r="ED1335" s="307"/>
      <c r="EE1335" s="307"/>
      <c r="EF1335" s="307"/>
      <c r="EG1335" s="307"/>
      <c r="EH1335" s="307"/>
      <c r="EI1335" s="307"/>
      <c r="EJ1335" s="307"/>
      <c r="EK1335" s="307"/>
      <c r="EL1335" s="307"/>
      <c r="EM1335" s="307"/>
      <c r="EN1335" s="307"/>
      <c r="EO1335" s="307"/>
      <c r="EP1335" s="307"/>
      <c r="EQ1335" s="307"/>
      <c r="ER1335" s="307"/>
      <c r="ES1335" s="307"/>
      <c r="ET1335" s="307"/>
      <c r="EU1335" s="390"/>
      <c r="EV1335" s="390"/>
      <c r="EW1335" s="307"/>
      <c r="EX1335" s="307"/>
      <c r="EY1335" s="307"/>
      <c r="EZ1335" s="307"/>
      <c r="FA1335" s="307"/>
      <c r="FB1335" s="307"/>
      <c r="FC1335" s="307"/>
      <c r="FD1335" s="307"/>
      <c r="FE1335" s="307"/>
      <c r="FF1335" s="307"/>
      <c r="FG1335" s="307"/>
      <c r="FH1335" s="307"/>
      <c r="FI1335" s="307"/>
      <c r="FJ1335" s="307"/>
      <c r="FK1335" s="307"/>
      <c r="FL1335" s="307"/>
      <c r="FM1335" s="307"/>
      <c r="FN1335" s="307"/>
      <c r="FO1335" s="307"/>
      <c r="FP1335" s="307"/>
      <c r="FQ1335" s="307"/>
      <c r="FR1335" s="307"/>
      <c r="FS1335" s="307"/>
      <c r="FT1335" s="307"/>
      <c r="FU1335" s="307"/>
      <c r="FV1335" s="307"/>
      <c r="FW1335" s="307"/>
      <c r="FX1335" s="307"/>
      <c r="FY1335" s="307"/>
      <c r="FZ1335" s="307"/>
      <c r="GA1335" s="307"/>
      <c r="GB1335" s="307"/>
      <c r="GC1335" s="307"/>
      <c r="GD1335" s="307"/>
      <c r="GE1335" s="307"/>
      <c r="GF1335" s="307"/>
      <c r="GG1335" s="307"/>
      <c r="GH1335" s="307"/>
      <c r="GI1335" s="307"/>
      <c r="GJ1335" s="307"/>
      <c r="GK1335" s="307"/>
      <c r="GL1335" s="307"/>
      <c r="GM1335" s="307"/>
      <c r="GN1335" s="307"/>
      <c r="GO1335" s="307"/>
      <c r="GP1335" s="307"/>
      <c r="GQ1335" s="307"/>
      <c r="GR1335" s="307"/>
      <c r="GS1335" s="307"/>
      <c r="GT1335" s="307"/>
      <c r="GU1335" s="307"/>
      <c r="GV1335" s="307"/>
      <c r="GW1335" s="307"/>
      <c r="GX1335" s="307"/>
      <c r="GY1335" s="307"/>
      <c r="GZ1335" s="307"/>
      <c r="HA1335" s="307"/>
      <c r="HB1335" s="307"/>
      <c r="HC1335" s="307"/>
      <c r="HD1335" s="307"/>
      <c r="HE1335" s="307"/>
      <c r="HF1335" s="307"/>
      <c r="HG1335" s="307"/>
      <c r="HH1335" s="307"/>
      <c r="HI1335" s="307"/>
      <c r="HJ1335" s="307"/>
      <c r="HK1335" s="307"/>
      <c r="HL1335" s="307"/>
      <c r="HM1335" s="307"/>
      <c r="HN1335" s="307"/>
      <c r="HO1335" s="307"/>
      <c r="HP1335" s="307"/>
      <c r="HQ1335" s="307"/>
      <c r="HR1335" s="307"/>
      <c r="HS1335" s="307"/>
      <c r="HT1335" s="307"/>
      <c r="HU1335" s="307"/>
      <c r="HV1335" s="307"/>
      <c r="HW1335" s="307"/>
      <c r="HX1335" s="307"/>
      <c r="HY1335" s="307"/>
      <c r="HZ1335" s="307"/>
      <c r="IA1335" s="307"/>
      <c r="IB1335" s="307"/>
      <c r="IC1335" s="307"/>
      <c r="ID1335" s="307"/>
      <c r="IE1335" s="307"/>
      <c r="IF1335" s="307"/>
      <c r="IG1335" s="307"/>
      <c r="IH1335" s="307"/>
      <c r="II1335" s="307"/>
      <c r="IJ1335" s="307"/>
      <c r="IK1335" s="307"/>
      <c r="IL1335" s="307"/>
      <c r="IM1335" s="307"/>
      <c r="IN1335" s="307"/>
      <c r="IO1335" s="307"/>
      <c r="IP1335" s="307"/>
      <c r="IQ1335" s="307"/>
      <c r="IR1335" s="307"/>
      <c r="IS1335" s="307"/>
      <c r="IT1335" s="307"/>
      <c r="IU1335" s="307"/>
      <c r="IV1335" s="307"/>
      <c r="IW1335" s="307"/>
      <c r="IX1335" s="307"/>
      <c r="IY1335" s="307"/>
      <c r="IZ1335" s="307"/>
      <c r="JA1335" s="307"/>
      <c r="JB1335" s="307"/>
      <c r="JC1335" s="307"/>
      <c r="JD1335" s="307"/>
      <c r="JE1335" s="307"/>
      <c r="JF1335" s="307"/>
      <c r="JG1335" s="307"/>
      <c r="JH1335" s="307"/>
      <c r="JI1335" s="307"/>
      <c r="JJ1335" s="307"/>
      <c r="JK1335" s="307"/>
      <c r="JL1335" s="307"/>
      <c r="JM1335" s="307"/>
      <c r="JN1335" s="307"/>
      <c r="JO1335" s="307"/>
      <c r="JP1335" s="307"/>
      <c r="JQ1335" s="307"/>
      <c r="JR1335" s="307"/>
      <c r="JS1335" s="307"/>
      <c r="JT1335" s="307"/>
      <c r="JU1335" s="307"/>
      <c r="JV1335" s="307"/>
      <c r="JW1335" s="307"/>
      <c r="JX1335" s="307"/>
      <c r="JY1335" s="307"/>
      <c r="JZ1335" s="307"/>
      <c r="KA1335" s="307"/>
      <c r="KB1335" s="307"/>
      <c r="KC1335" s="307"/>
      <c r="KD1335" s="307"/>
      <c r="KE1335" s="307"/>
      <c r="KF1335" s="307"/>
      <c r="KG1335" s="307"/>
      <c r="KH1335" s="307"/>
      <c r="KI1335" s="307"/>
      <c r="KJ1335" s="307"/>
      <c r="KK1335" s="307"/>
      <c r="KL1335" s="307"/>
      <c r="KM1335" s="307"/>
      <c r="KN1335" s="307"/>
      <c r="KO1335" s="307"/>
      <c r="KP1335" s="307"/>
      <c r="KQ1335" s="307"/>
      <c r="KR1335" s="307"/>
      <c r="KS1335" s="307"/>
      <c r="KT1335" s="307"/>
    </row>
    <row r="1336" spans="14:306" s="56" customFormat="1" ht="15" customHeight="1">
      <c r="N1336" s="410"/>
      <c r="O1336" s="410"/>
      <c r="P1336" s="311"/>
      <c r="Q1336" s="311"/>
      <c r="R1336" s="311"/>
      <c r="AJ1336" s="451">
        <v>34</v>
      </c>
      <c r="AK1336" s="449">
        <v>51</v>
      </c>
      <c r="CB1336" s="307"/>
      <c r="CC1336" s="307"/>
      <c r="CD1336" s="307"/>
      <c r="CE1336" s="307"/>
      <c r="CF1336" s="307"/>
      <c r="CG1336" s="307"/>
      <c r="CH1336" s="307"/>
      <c r="CI1336" s="307"/>
      <c r="CJ1336" s="307"/>
      <c r="CK1336" s="307"/>
      <c r="CL1336" s="307"/>
      <c r="CM1336" s="307"/>
      <c r="CN1336" s="307"/>
      <c r="CO1336" s="307"/>
      <c r="CP1336" s="307"/>
      <c r="CQ1336" s="307"/>
      <c r="CR1336" s="307"/>
      <c r="CS1336" s="307"/>
      <c r="CT1336" s="307"/>
      <c r="CU1336" s="307"/>
      <c r="CV1336" s="307"/>
      <c r="CW1336" s="307"/>
      <c r="CX1336" s="307"/>
      <c r="CY1336" s="307"/>
      <c r="CZ1336" s="307"/>
      <c r="DA1336" s="307"/>
      <c r="DB1336" s="307"/>
      <c r="DC1336" s="307"/>
      <c r="DD1336" s="307"/>
      <c r="DE1336" s="307"/>
      <c r="DF1336" s="307"/>
      <c r="DG1336" s="307"/>
      <c r="DH1336" s="307"/>
      <c r="DI1336" s="390"/>
      <c r="DJ1336" s="390"/>
      <c r="DK1336" s="307"/>
      <c r="DL1336" s="307"/>
      <c r="DM1336" s="307"/>
      <c r="DN1336" s="307"/>
      <c r="DO1336" s="307"/>
      <c r="DP1336" s="307"/>
      <c r="DQ1336" s="307"/>
      <c r="DR1336" s="307"/>
      <c r="DS1336" s="307"/>
      <c r="DT1336" s="307"/>
      <c r="DU1336" s="307"/>
      <c r="DV1336" s="307"/>
      <c r="DW1336" s="307"/>
      <c r="DX1336" s="307"/>
      <c r="DY1336" s="307"/>
      <c r="DZ1336" s="307"/>
      <c r="EA1336" s="307"/>
      <c r="EB1336" s="307"/>
      <c r="EC1336" s="307"/>
      <c r="ED1336" s="307"/>
      <c r="EE1336" s="307"/>
      <c r="EF1336" s="307"/>
      <c r="EG1336" s="307"/>
      <c r="EH1336" s="307"/>
      <c r="EI1336" s="307"/>
      <c r="EJ1336" s="307"/>
      <c r="EK1336" s="307"/>
      <c r="EL1336" s="307"/>
      <c r="EM1336" s="307"/>
      <c r="EN1336" s="307"/>
      <c r="EO1336" s="307"/>
      <c r="EP1336" s="307"/>
      <c r="EQ1336" s="307"/>
      <c r="ER1336" s="307"/>
      <c r="ES1336" s="307"/>
      <c r="ET1336" s="307"/>
      <c r="EU1336" s="390"/>
      <c r="EV1336" s="390"/>
      <c r="EW1336" s="307"/>
      <c r="EX1336" s="307"/>
      <c r="EY1336" s="307"/>
      <c r="EZ1336" s="307"/>
      <c r="FA1336" s="307"/>
      <c r="FB1336" s="307"/>
      <c r="FC1336" s="307"/>
      <c r="FD1336" s="307"/>
      <c r="FE1336" s="307"/>
      <c r="FF1336" s="307"/>
      <c r="FG1336" s="307"/>
      <c r="FH1336" s="307"/>
      <c r="FI1336" s="307"/>
      <c r="FJ1336" s="307"/>
      <c r="FK1336" s="307"/>
      <c r="FL1336" s="307"/>
      <c r="FM1336" s="307"/>
      <c r="FN1336" s="307"/>
      <c r="FO1336" s="307"/>
      <c r="FP1336" s="307"/>
      <c r="FQ1336" s="307"/>
      <c r="FR1336" s="307"/>
      <c r="FS1336" s="307"/>
      <c r="FT1336" s="307"/>
      <c r="FU1336" s="307"/>
      <c r="FV1336" s="307"/>
      <c r="FW1336" s="307"/>
      <c r="FX1336" s="307"/>
      <c r="FY1336" s="307"/>
      <c r="FZ1336" s="307"/>
      <c r="GA1336" s="307"/>
      <c r="GB1336" s="307"/>
      <c r="GC1336" s="307"/>
      <c r="GD1336" s="307"/>
      <c r="GE1336" s="307"/>
      <c r="GF1336" s="307"/>
      <c r="GG1336" s="307"/>
      <c r="GH1336" s="307"/>
      <c r="GI1336" s="307"/>
      <c r="GJ1336" s="307"/>
      <c r="GK1336" s="307"/>
      <c r="GL1336" s="307"/>
      <c r="GM1336" s="307"/>
      <c r="GN1336" s="307"/>
      <c r="GO1336" s="307"/>
      <c r="GP1336" s="307"/>
      <c r="GQ1336" s="307"/>
      <c r="GR1336" s="307"/>
      <c r="GS1336" s="307"/>
      <c r="GT1336" s="307"/>
      <c r="GU1336" s="307"/>
      <c r="GV1336" s="307"/>
      <c r="GW1336" s="307"/>
      <c r="GX1336" s="307"/>
      <c r="GY1336" s="307"/>
      <c r="GZ1336" s="307"/>
      <c r="HA1336" s="307"/>
      <c r="HB1336" s="307"/>
      <c r="HC1336" s="307"/>
      <c r="HD1336" s="307"/>
      <c r="HE1336" s="307"/>
      <c r="HF1336" s="307"/>
      <c r="HG1336" s="307"/>
      <c r="HH1336" s="307"/>
      <c r="HI1336" s="307"/>
      <c r="HJ1336" s="307"/>
      <c r="HK1336" s="307"/>
      <c r="HL1336" s="307"/>
      <c r="HM1336" s="307"/>
      <c r="HN1336" s="307"/>
      <c r="HO1336" s="307"/>
      <c r="HP1336" s="307"/>
      <c r="HQ1336" s="307"/>
      <c r="HR1336" s="307"/>
      <c r="HS1336" s="307"/>
      <c r="HT1336" s="307"/>
      <c r="HU1336" s="307"/>
      <c r="HV1336" s="307"/>
      <c r="HW1336" s="307"/>
      <c r="HX1336" s="307"/>
      <c r="HY1336" s="307"/>
      <c r="HZ1336" s="307"/>
      <c r="IA1336" s="307"/>
      <c r="IB1336" s="307"/>
      <c r="IC1336" s="307"/>
      <c r="ID1336" s="307"/>
      <c r="IE1336" s="307"/>
      <c r="IF1336" s="307"/>
      <c r="IG1336" s="307"/>
      <c r="IH1336" s="307"/>
      <c r="II1336" s="307"/>
      <c r="IJ1336" s="307"/>
      <c r="IK1336" s="307"/>
      <c r="IL1336" s="307"/>
      <c r="IM1336" s="307"/>
      <c r="IN1336" s="307"/>
      <c r="IO1336" s="307"/>
      <c r="IP1336" s="307"/>
      <c r="IQ1336" s="307"/>
      <c r="IR1336" s="307"/>
      <c r="IS1336" s="307"/>
      <c r="IT1336" s="307"/>
      <c r="IU1336" s="307"/>
      <c r="IV1336" s="307"/>
      <c r="IW1336" s="307"/>
      <c r="IX1336" s="307"/>
      <c r="IY1336" s="307"/>
      <c r="IZ1336" s="307"/>
      <c r="JA1336" s="307"/>
      <c r="JB1336" s="307"/>
      <c r="JC1336" s="307"/>
      <c r="JD1336" s="307"/>
      <c r="JE1336" s="307"/>
      <c r="JF1336" s="307"/>
      <c r="JG1336" s="307"/>
      <c r="JH1336" s="307"/>
      <c r="JI1336" s="307"/>
      <c r="JJ1336" s="307"/>
      <c r="JK1336" s="307"/>
      <c r="JL1336" s="307"/>
      <c r="JM1336" s="307"/>
      <c r="JN1336" s="307"/>
      <c r="JO1336" s="307"/>
      <c r="JP1336" s="307"/>
      <c r="JQ1336" s="307"/>
      <c r="JR1336" s="307"/>
      <c r="JS1336" s="307"/>
      <c r="JT1336" s="307"/>
      <c r="JU1336" s="307"/>
      <c r="JV1336" s="307"/>
      <c r="JW1336" s="307"/>
      <c r="JX1336" s="307"/>
      <c r="JY1336" s="307"/>
      <c r="JZ1336" s="307"/>
      <c r="KA1336" s="307"/>
      <c r="KB1336" s="307"/>
      <c r="KC1336" s="307"/>
      <c r="KD1336" s="307"/>
      <c r="KE1336" s="307"/>
      <c r="KF1336" s="307"/>
      <c r="KG1336" s="307"/>
      <c r="KH1336" s="307"/>
      <c r="KI1336" s="307"/>
      <c r="KJ1336" s="307"/>
      <c r="KK1336" s="307"/>
      <c r="KL1336" s="307"/>
      <c r="KM1336" s="307"/>
      <c r="KN1336" s="307"/>
      <c r="KO1336" s="307"/>
      <c r="KP1336" s="307"/>
      <c r="KQ1336" s="307"/>
      <c r="KR1336" s="307"/>
      <c r="KS1336" s="307"/>
      <c r="KT1336" s="307"/>
    </row>
    <row r="1337" spans="14:306" s="56" customFormat="1" ht="15" customHeight="1">
      <c r="N1337" s="410"/>
      <c r="O1337" s="410"/>
      <c r="P1337" s="311"/>
      <c r="Q1337" s="311"/>
      <c r="R1337" s="311"/>
      <c r="AJ1337" s="451">
        <v>35</v>
      </c>
      <c r="AK1337" s="449">
        <v>53</v>
      </c>
      <c r="CB1337" s="307"/>
      <c r="CC1337" s="307"/>
      <c r="CD1337" s="307"/>
      <c r="CE1337" s="307"/>
      <c r="CF1337" s="307"/>
      <c r="CG1337" s="307"/>
      <c r="CH1337" s="307"/>
      <c r="CI1337" s="307"/>
      <c r="CJ1337" s="307"/>
      <c r="CK1337" s="307"/>
      <c r="CL1337" s="307"/>
      <c r="CM1337" s="307"/>
      <c r="CN1337" s="307"/>
      <c r="CO1337" s="307"/>
      <c r="CP1337" s="307"/>
      <c r="CQ1337" s="307"/>
      <c r="CR1337" s="307"/>
      <c r="CS1337" s="307"/>
      <c r="CT1337" s="307"/>
      <c r="CU1337" s="307"/>
      <c r="CV1337" s="307"/>
      <c r="CW1337" s="307"/>
      <c r="CX1337" s="307"/>
      <c r="CY1337" s="307"/>
      <c r="CZ1337" s="307"/>
      <c r="DA1337" s="307"/>
      <c r="DB1337" s="307"/>
      <c r="DC1337" s="307"/>
      <c r="DD1337" s="307"/>
      <c r="DE1337" s="307"/>
      <c r="DF1337" s="307"/>
      <c r="DG1337" s="307"/>
      <c r="DH1337" s="307"/>
      <c r="DI1337" s="390"/>
      <c r="DJ1337" s="390"/>
      <c r="DK1337" s="307"/>
      <c r="DL1337" s="307"/>
      <c r="DM1337" s="307"/>
      <c r="DN1337" s="307"/>
      <c r="DO1337" s="307"/>
      <c r="DP1337" s="307"/>
      <c r="DQ1337" s="307"/>
      <c r="DR1337" s="307"/>
      <c r="DS1337" s="307"/>
      <c r="DT1337" s="307"/>
      <c r="DU1337" s="307"/>
      <c r="DV1337" s="307"/>
      <c r="DW1337" s="307"/>
      <c r="DX1337" s="307"/>
      <c r="DY1337" s="307"/>
      <c r="DZ1337" s="307"/>
      <c r="EA1337" s="307"/>
      <c r="EB1337" s="307"/>
      <c r="EC1337" s="307"/>
      <c r="ED1337" s="307"/>
      <c r="EE1337" s="307"/>
      <c r="EF1337" s="307"/>
      <c r="EG1337" s="307"/>
      <c r="EH1337" s="307"/>
      <c r="EI1337" s="307"/>
      <c r="EJ1337" s="307"/>
      <c r="EK1337" s="307"/>
      <c r="EL1337" s="307"/>
      <c r="EM1337" s="307"/>
      <c r="EN1337" s="307"/>
      <c r="EO1337" s="307"/>
      <c r="EP1337" s="307"/>
      <c r="EQ1337" s="307"/>
      <c r="ER1337" s="307"/>
      <c r="ES1337" s="307"/>
      <c r="ET1337" s="307"/>
      <c r="EU1337" s="390"/>
      <c r="EV1337" s="390"/>
      <c r="EW1337" s="307"/>
      <c r="EX1337" s="307"/>
      <c r="EY1337" s="307"/>
      <c r="EZ1337" s="307"/>
      <c r="FA1337" s="307"/>
      <c r="FB1337" s="307"/>
      <c r="FC1337" s="307"/>
      <c r="FD1337" s="307"/>
      <c r="FE1337" s="307"/>
      <c r="FF1337" s="307"/>
      <c r="FG1337" s="307"/>
      <c r="FH1337" s="307"/>
      <c r="FI1337" s="307"/>
      <c r="FJ1337" s="307"/>
      <c r="FK1337" s="307"/>
      <c r="FL1337" s="307"/>
      <c r="FM1337" s="307"/>
      <c r="FN1337" s="307"/>
      <c r="FO1337" s="307"/>
      <c r="FP1337" s="307"/>
      <c r="FQ1337" s="307"/>
      <c r="FR1337" s="307"/>
      <c r="FS1337" s="307"/>
      <c r="FT1337" s="307"/>
      <c r="FU1337" s="307"/>
      <c r="FV1337" s="307"/>
      <c r="FW1337" s="307"/>
      <c r="FX1337" s="307"/>
      <c r="FY1337" s="307"/>
      <c r="FZ1337" s="307"/>
      <c r="GA1337" s="307"/>
      <c r="GB1337" s="307"/>
      <c r="GC1337" s="307"/>
      <c r="GD1337" s="307"/>
      <c r="GE1337" s="307"/>
      <c r="GF1337" s="307"/>
      <c r="GG1337" s="307"/>
      <c r="GH1337" s="307"/>
      <c r="GI1337" s="307"/>
      <c r="GJ1337" s="307"/>
      <c r="GK1337" s="307"/>
      <c r="GL1337" s="307"/>
      <c r="GM1337" s="307"/>
      <c r="GN1337" s="307"/>
      <c r="GO1337" s="307"/>
      <c r="GP1337" s="307"/>
      <c r="GQ1337" s="307"/>
      <c r="GR1337" s="307"/>
      <c r="GS1337" s="307"/>
      <c r="GT1337" s="307"/>
      <c r="GU1337" s="307"/>
      <c r="GV1337" s="307"/>
      <c r="GW1337" s="307"/>
      <c r="GX1337" s="307"/>
      <c r="GY1337" s="307"/>
      <c r="GZ1337" s="307"/>
      <c r="HA1337" s="307"/>
      <c r="HB1337" s="307"/>
      <c r="HC1337" s="307"/>
      <c r="HD1337" s="307"/>
      <c r="HE1337" s="307"/>
      <c r="HF1337" s="307"/>
      <c r="HG1337" s="307"/>
      <c r="HH1337" s="307"/>
      <c r="HI1337" s="307"/>
      <c r="HJ1337" s="307"/>
      <c r="HK1337" s="307"/>
      <c r="HL1337" s="307"/>
      <c r="HM1337" s="307"/>
      <c r="HN1337" s="307"/>
      <c r="HO1337" s="307"/>
      <c r="HP1337" s="307"/>
      <c r="HQ1337" s="307"/>
      <c r="HR1337" s="307"/>
      <c r="HS1337" s="307"/>
      <c r="HT1337" s="307"/>
      <c r="HU1337" s="307"/>
      <c r="HV1337" s="307"/>
      <c r="HW1337" s="307"/>
      <c r="HX1337" s="307"/>
      <c r="HY1337" s="307"/>
      <c r="HZ1337" s="307"/>
      <c r="IA1337" s="307"/>
      <c r="IB1337" s="307"/>
      <c r="IC1337" s="307"/>
      <c r="ID1337" s="307"/>
      <c r="IE1337" s="307"/>
      <c r="IF1337" s="307"/>
      <c r="IG1337" s="307"/>
      <c r="IH1337" s="307"/>
      <c r="II1337" s="307"/>
      <c r="IJ1337" s="307"/>
      <c r="IK1337" s="307"/>
      <c r="IL1337" s="307"/>
      <c r="IM1337" s="307"/>
      <c r="IN1337" s="307"/>
      <c r="IO1337" s="307"/>
      <c r="IP1337" s="307"/>
      <c r="IQ1337" s="307"/>
      <c r="IR1337" s="307"/>
      <c r="IS1337" s="307"/>
      <c r="IT1337" s="307"/>
      <c r="IU1337" s="307"/>
      <c r="IV1337" s="307"/>
      <c r="IW1337" s="307"/>
      <c r="IX1337" s="307"/>
      <c r="IY1337" s="307"/>
      <c r="IZ1337" s="307"/>
      <c r="JA1337" s="307"/>
      <c r="JB1337" s="307"/>
      <c r="JC1337" s="307"/>
      <c r="JD1337" s="307"/>
      <c r="JE1337" s="307"/>
      <c r="JF1337" s="307"/>
      <c r="JG1337" s="307"/>
      <c r="JH1337" s="307"/>
      <c r="JI1337" s="307"/>
      <c r="JJ1337" s="307"/>
      <c r="JK1337" s="307"/>
      <c r="JL1337" s="307"/>
      <c r="JM1337" s="307"/>
      <c r="JN1337" s="307"/>
      <c r="JO1337" s="307"/>
      <c r="JP1337" s="307"/>
      <c r="JQ1337" s="307"/>
      <c r="JR1337" s="307"/>
      <c r="JS1337" s="307"/>
      <c r="JT1337" s="307"/>
      <c r="JU1337" s="307"/>
      <c r="JV1337" s="307"/>
      <c r="JW1337" s="307"/>
      <c r="JX1337" s="307"/>
      <c r="JY1337" s="307"/>
      <c r="JZ1337" s="307"/>
      <c r="KA1337" s="307"/>
      <c r="KB1337" s="307"/>
      <c r="KC1337" s="307"/>
      <c r="KD1337" s="307"/>
      <c r="KE1337" s="307"/>
      <c r="KF1337" s="307"/>
      <c r="KG1337" s="307"/>
      <c r="KH1337" s="307"/>
      <c r="KI1337" s="307"/>
      <c r="KJ1337" s="307"/>
      <c r="KK1337" s="307"/>
      <c r="KL1337" s="307"/>
      <c r="KM1337" s="307"/>
      <c r="KN1337" s="307"/>
      <c r="KO1337" s="307"/>
      <c r="KP1337" s="307"/>
      <c r="KQ1337" s="307"/>
      <c r="KR1337" s="307"/>
      <c r="KS1337" s="307"/>
      <c r="KT1337" s="307"/>
    </row>
    <row r="1338" spans="14:306" s="56" customFormat="1" ht="15" customHeight="1">
      <c r="N1338" s="410"/>
      <c r="O1338" s="410"/>
      <c r="P1338" s="311"/>
      <c r="Q1338" s="311"/>
      <c r="R1338" s="311"/>
      <c r="AJ1338" s="451">
        <v>36</v>
      </c>
      <c r="AK1338" s="449">
        <v>54</v>
      </c>
      <c r="CB1338" s="307"/>
      <c r="CC1338" s="307"/>
      <c r="CD1338" s="307"/>
      <c r="CE1338" s="307"/>
      <c r="CF1338" s="307"/>
      <c r="CG1338" s="307"/>
      <c r="CH1338" s="307"/>
      <c r="CI1338" s="307"/>
      <c r="CJ1338" s="307"/>
      <c r="CK1338" s="307"/>
      <c r="CL1338" s="307"/>
      <c r="CM1338" s="307"/>
      <c r="CN1338" s="307"/>
      <c r="CO1338" s="307"/>
      <c r="CP1338" s="307"/>
      <c r="CQ1338" s="307"/>
      <c r="CR1338" s="307"/>
      <c r="CS1338" s="307"/>
      <c r="CT1338" s="307"/>
      <c r="CU1338" s="307"/>
      <c r="CV1338" s="307"/>
      <c r="CW1338" s="307"/>
      <c r="CX1338" s="307"/>
      <c r="CY1338" s="307"/>
      <c r="CZ1338" s="307"/>
      <c r="DA1338" s="307"/>
      <c r="DB1338" s="307"/>
      <c r="DC1338" s="307"/>
      <c r="DD1338" s="307"/>
      <c r="DE1338" s="307"/>
      <c r="DF1338" s="307"/>
      <c r="DG1338" s="307"/>
      <c r="DH1338" s="307"/>
      <c r="DI1338" s="390"/>
      <c r="DJ1338" s="390"/>
      <c r="DK1338" s="307"/>
      <c r="DL1338" s="307"/>
      <c r="DM1338" s="307"/>
      <c r="DN1338" s="307"/>
      <c r="DO1338" s="307"/>
      <c r="DP1338" s="307"/>
      <c r="DQ1338" s="307"/>
      <c r="DR1338" s="307"/>
      <c r="DS1338" s="307"/>
      <c r="DT1338" s="307"/>
      <c r="DU1338" s="307"/>
      <c r="DV1338" s="307"/>
      <c r="DW1338" s="307"/>
      <c r="DX1338" s="307"/>
      <c r="DY1338" s="307"/>
      <c r="DZ1338" s="307"/>
      <c r="EA1338" s="307"/>
      <c r="EB1338" s="307"/>
      <c r="EC1338" s="307"/>
      <c r="ED1338" s="307"/>
      <c r="EE1338" s="307"/>
      <c r="EF1338" s="307"/>
      <c r="EG1338" s="307"/>
      <c r="EH1338" s="307"/>
      <c r="EI1338" s="307"/>
      <c r="EJ1338" s="307"/>
      <c r="EK1338" s="307"/>
      <c r="EL1338" s="307"/>
      <c r="EM1338" s="307"/>
      <c r="EN1338" s="307"/>
      <c r="EO1338" s="307"/>
      <c r="EP1338" s="307"/>
      <c r="EQ1338" s="307"/>
      <c r="ER1338" s="307"/>
      <c r="ES1338" s="307"/>
      <c r="ET1338" s="307"/>
      <c r="EU1338" s="390"/>
      <c r="EV1338" s="390"/>
      <c r="EW1338" s="307"/>
      <c r="EX1338" s="307"/>
      <c r="EY1338" s="307"/>
      <c r="EZ1338" s="307"/>
      <c r="FA1338" s="307"/>
      <c r="FB1338" s="307"/>
      <c r="FC1338" s="307"/>
      <c r="FD1338" s="307"/>
      <c r="FE1338" s="307"/>
      <c r="FF1338" s="307"/>
      <c r="FG1338" s="307"/>
      <c r="FH1338" s="307"/>
      <c r="FI1338" s="307"/>
      <c r="FJ1338" s="307"/>
      <c r="FK1338" s="307"/>
      <c r="FL1338" s="307"/>
      <c r="FM1338" s="307"/>
      <c r="FN1338" s="307"/>
      <c r="FO1338" s="307"/>
      <c r="FP1338" s="307"/>
      <c r="FQ1338" s="307"/>
      <c r="FR1338" s="307"/>
      <c r="FS1338" s="307"/>
      <c r="FT1338" s="307"/>
      <c r="FU1338" s="307"/>
      <c r="FV1338" s="307"/>
      <c r="FW1338" s="307"/>
      <c r="FX1338" s="307"/>
      <c r="FY1338" s="307"/>
      <c r="FZ1338" s="307"/>
      <c r="GA1338" s="307"/>
      <c r="GB1338" s="307"/>
      <c r="GC1338" s="307"/>
      <c r="GD1338" s="307"/>
      <c r="GE1338" s="307"/>
      <c r="GF1338" s="307"/>
      <c r="GG1338" s="307"/>
      <c r="GH1338" s="307"/>
      <c r="GI1338" s="307"/>
      <c r="GJ1338" s="307"/>
      <c r="GK1338" s="307"/>
      <c r="GL1338" s="307"/>
      <c r="GM1338" s="307"/>
      <c r="GN1338" s="307"/>
      <c r="GO1338" s="307"/>
      <c r="GP1338" s="307"/>
      <c r="GQ1338" s="307"/>
      <c r="GR1338" s="307"/>
      <c r="GS1338" s="307"/>
      <c r="GT1338" s="307"/>
      <c r="GU1338" s="307"/>
      <c r="GV1338" s="307"/>
      <c r="GW1338" s="307"/>
      <c r="GX1338" s="307"/>
      <c r="GY1338" s="307"/>
      <c r="GZ1338" s="307"/>
      <c r="HA1338" s="307"/>
      <c r="HB1338" s="307"/>
      <c r="HC1338" s="307"/>
      <c r="HD1338" s="307"/>
      <c r="HE1338" s="307"/>
      <c r="HF1338" s="307"/>
      <c r="HG1338" s="307"/>
      <c r="HH1338" s="307"/>
      <c r="HI1338" s="307"/>
      <c r="HJ1338" s="307"/>
      <c r="HK1338" s="307"/>
      <c r="HL1338" s="307"/>
      <c r="HM1338" s="307"/>
      <c r="HN1338" s="307"/>
      <c r="HO1338" s="307"/>
      <c r="HP1338" s="307"/>
      <c r="HQ1338" s="307"/>
      <c r="HR1338" s="307"/>
      <c r="HS1338" s="307"/>
      <c r="HT1338" s="307"/>
      <c r="HU1338" s="307"/>
      <c r="HV1338" s="307"/>
      <c r="HW1338" s="307"/>
      <c r="HX1338" s="307"/>
      <c r="HY1338" s="307"/>
      <c r="HZ1338" s="307"/>
      <c r="IA1338" s="307"/>
      <c r="IB1338" s="307"/>
      <c r="IC1338" s="307"/>
      <c r="ID1338" s="307"/>
      <c r="IE1338" s="307"/>
      <c r="IF1338" s="307"/>
      <c r="IG1338" s="307"/>
      <c r="IH1338" s="307"/>
      <c r="II1338" s="307"/>
      <c r="IJ1338" s="307"/>
      <c r="IK1338" s="307"/>
      <c r="IL1338" s="307"/>
      <c r="IM1338" s="307"/>
      <c r="IN1338" s="307"/>
      <c r="IO1338" s="307"/>
      <c r="IP1338" s="307"/>
      <c r="IQ1338" s="307"/>
      <c r="IR1338" s="307"/>
      <c r="IS1338" s="307"/>
      <c r="IT1338" s="307"/>
      <c r="IU1338" s="307"/>
      <c r="IV1338" s="307"/>
      <c r="IW1338" s="307"/>
      <c r="IX1338" s="307"/>
      <c r="IY1338" s="307"/>
      <c r="IZ1338" s="307"/>
      <c r="JA1338" s="307"/>
      <c r="JB1338" s="307"/>
      <c r="JC1338" s="307"/>
      <c r="JD1338" s="307"/>
      <c r="JE1338" s="307"/>
      <c r="JF1338" s="307"/>
      <c r="JG1338" s="307"/>
      <c r="JH1338" s="307"/>
      <c r="JI1338" s="307"/>
      <c r="JJ1338" s="307"/>
      <c r="JK1338" s="307"/>
      <c r="JL1338" s="307"/>
      <c r="JM1338" s="307"/>
      <c r="JN1338" s="307"/>
      <c r="JO1338" s="307"/>
      <c r="JP1338" s="307"/>
      <c r="JQ1338" s="307"/>
      <c r="JR1338" s="307"/>
      <c r="JS1338" s="307"/>
      <c r="JT1338" s="307"/>
      <c r="JU1338" s="307"/>
      <c r="JV1338" s="307"/>
      <c r="JW1338" s="307"/>
      <c r="JX1338" s="307"/>
      <c r="JY1338" s="307"/>
      <c r="JZ1338" s="307"/>
      <c r="KA1338" s="307"/>
      <c r="KB1338" s="307"/>
      <c r="KC1338" s="307"/>
      <c r="KD1338" s="307"/>
      <c r="KE1338" s="307"/>
      <c r="KF1338" s="307"/>
      <c r="KG1338" s="307"/>
      <c r="KH1338" s="307"/>
      <c r="KI1338" s="307"/>
      <c r="KJ1338" s="307"/>
      <c r="KK1338" s="307"/>
      <c r="KL1338" s="307"/>
      <c r="KM1338" s="307"/>
      <c r="KN1338" s="307"/>
      <c r="KO1338" s="307"/>
      <c r="KP1338" s="307"/>
      <c r="KQ1338" s="307"/>
      <c r="KR1338" s="307"/>
      <c r="KS1338" s="307"/>
      <c r="KT1338" s="307"/>
    </row>
    <row r="1339" spans="14:306" s="56" customFormat="1" ht="15" customHeight="1">
      <c r="N1339" s="410"/>
      <c r="O1339" s="410"/>
      <c r="P1339" s="311"/>
      <c r="Q1339" s="311"/>
      <c r="R1339" s="311"/>
      <c r="AJ1339" s="451">
        <v>37</v>
      </c>
      <c r="AK1339" s="449">
        <v>56</v>
      </c>
      <c r="CB1339" s="307"/>
      <c r="CC1339" s="307"/>
      <c r="CD1339" s="307"/>
      <c r="CE1339" s="307"/>
      <c r="CF1339" s="307"/>
      <c r="CG1339" s="307"/>
      <c r="CH1339" s="307"/>
      <c r="CI1339" s="307"/>
      <c r="CJ1339" s="307"/>
      <c r="CK1339" s="307"/>
      <c r="CL1339" s="307"/>
      <c r="CM1339" s="307"/>
      <c r="CN1339" s="307"/>
      <c r="CO1339" s="307"/>
      <c r="CP1339" s="307"/>
      <c r="CQ1339" s="307"/>
      <c r="CR1339" s="307"/>
      <c r="CS1339" s="307"/>
      <c r="CT1339" s="307"/>
      <c r="CU1339" s="307"/>
      <c r="CV1339" s="307"/>
      <c r="CW1339" s="307"/>
      <c r="CX1339" s="307"/>
      <c r="CY1339" s="307"/>
      <c r="CZ1339" s="307"/>
      <c r="DA1339" s="307"/>
      <c r="DB1339" s="307"/>
      <c r="DC1339" s="307"/>
      <c r="DD1339" s="307"/>
      <c r="DE1339" s="307"/>
      <c r="DF1339" s="307"/>
      <c r="DG1339" s="307"/>
      <c r="DH1339" s="307"/>
      <c r="DI1339" s="390"/>
      <c r="DJ1339" s="390"/>
      <c r="DK1339" s="307"/>
      <c r="DL1339" s="307"/>
      <c r="DM1339" s="307"/>
      <c r="DN1339" s="307"/>
      <c r="DO1339" s="307"/>
      <c r="DP1339" s="307"/>
      <c r="DQ1339" s="307"/>
      <c r="DR1339" s="307"/>
      <c r="DS1339" s="307"/>
      <c r="DT1339" s="307"/>
      <c r="DU1339" s="307"/>
      <c r="DV1339" s="307"/>
      <c r="DW1339" s="307"/>
      <c r="DX1339" s="307"/>
      <c r="DY1339" s="307"/>
      <c r="DZ1339" s="307"/>
      <c r="EA1339" s="307"/>
      <c r="EB1339" s="307"/>
      <c r="EC1339" s="307"/>
      <c r="ED1339" s="307"/>
      <c r="EE1339" s="307"/>
      <c r="EF1339" s="307"/>
      <c r="EG1339" s="307"/>
      <c r="EH1339" s="307"/>
      <c r="EI1339" s="307"/>
      <c r="EJ1339" s="307"/>
      <c r="EK1339" s="307"/>
      <c r="EL1339" s="307"/>
      <c r="EM1339" s="307"/>
      <c r="EN1339" s="307"/>
      <c r="EO1339" s="307"/>
      <c r="EP1339" s="307"/>
      <c r="EQ1339" s="307"/>
      <c r="ER1339" s="307"/>
      <c r="ES1339" s="307"/>
      <c r="ET1339" s="307"/>
      <c r="EU1339" s="390"/>
      <c r="EV1339" s="390"/>
      <c r="EW1339" s="307"/>
      <c r="EX1339" s="307"/>
      <c r="EY1339" s="307"/>
      <c r="EZ1339" s="307"/>
      <c r="FA1339" s="307"/>
      <c r="FB1339" s="307"/>
      <c r="FC1339" s="307"/>
      <c r="FD1339" s="307"/>
      <c r="FE1339" s="307"/>
      <c r="FF1339" s="307"/>
      <c r="FG1339" s="307"/>
      <c r="FH1339" s="307"/>
      <c r="FI1339" s="307"/>
      <c r="FJ1339" s="307"/>
      <c r="FK1339" s="307"/>
      <c r="FL1339" s="307"/>
      <c r="FM1339" s="307"/>
      <c r="FN1339" s="307"/>
      <c r="FO1339" s="307"/>
      <c r="FP1339" s="307"/>
      <c r="FQ1339" s="307"/>
      <c r="FR1339" s="307"/>
      <c r="FS1339" s="307"/>
      <c r="FT1339" s="307"/>
      <c r="FU1339" s="307"/>
      <c r="FV1339" s="307"/>
      <c r="FW1339" s="307"/>
      <c r="FX1339" s="307"/>
      <c r="FY1339" s="307"/>
      <c r="FZ1339" s="307"/>
      <c r="GA1339" s="307"/>
      <c r="GB1339" s="307"/>
      <c r="GC1339" s="307"/>
      <c r="GD1339" s="307"/>
      <c r="GE1339" s="307"/>
      <c r="GF1339" s="307"/>
      <c r="GG1339" s="307"/>
      <c r="GH1339" s="307"/>
      <c r="GI1339" s="307"/>
      <c r="GJ1339" s="307"/>
      <c r="GK1339" s="307"/>
      <c r="GL1339" s="307"/>
      <c r="GM1339" s="307"/>
      <c r="GN1339" s="307"/>
      <c r="GO1339" s="307"/>
      <c r="GP1339" s="307"/>
      <c r="GQ1339" s="307"/>
      <c r="GR1339" s="307"/>
      <c r="GS1339" s="307"/>
      <c r="GT1339" s="307"/>
      <c r="GU1339" s="307"/>
      <c r="GV1339" s="307"/>
      <c r="GW1339" s="307"/>
      <c r="GX1339" s="307"/>
      <c r="GY1339" s="307"/>
      <c r="GZ1339" s="307"/>
      <c r="HA1339" s="307"/>
      <c r="HB1339" s="307"/>
      <c r="HC1339" s="307"/>
      <c r="HD1339" s="307"/>
      <c r="HE1339" s="307"/>
      <c r="HF1339" s="307"/>
      <c r="HG1339" s="307"/>
      <c r="HH1339" s="307"/>
      <c r="HI1339" s="307"/>
      <c r="HJ1339" s="307"/>
      <c r="HK1339" s="307"/>
      <c r="HL1339" s="307"/>
      <c r="HM1339" s="307"/>
      <c r="HN1339" s="307"/>
      <c r="HO1339" s="307"/>
      <c r="HP1339" s="307"/>
      <c r="HQ1339" s="307"/>
      <c r="HR1339" s="307"/>
      <c r="HS1339" s="307"/>
      <c r="HT1339" s="307"/>
      <c r="HU1339" s="307"/>
      <c r="HV1339" s="307"/>
      <c r="HW1339" s="307"/>
      <c r="HX1339" s="307"/>
      <c r="HY1339" s="307"/>
      <c r="HZ1339" s="307"/>
      <c r="IA1339" s="307"/>
      <c r="IB1339" s="307"/>
      <c r="IC1339" s="307"/>
      <c r="ID1339" s="307"/>
      <c r="IE1339" s="307"/>
      <c r="IF1339" s="307"/>
      <c r="IG1339" s="307"/>
      <c r="IH1339" s="307"/>
      <c r="II1339" s="307"/>
      <c r="IJ1339" s="307"/>
      <c r="IK1339" s="307"/>
      <c r="IL1339" s="307"/>
      <c r="IM1339" s="307"/>
      <c r="IN1339" s="307"/>
      <c r="IO1339" s="307"/>
      <c r="IP1339" s="307"/>
      <c r="IQ1339" s="307"/>
      <c r="IR1339" s="307"/>
      <c r="IS1339" s="307"/>
      <c r="IT1339" s="307"/>
      <c r="IU1339" s="307"/>
      <c r="IV1339" s="307"/>
      <c r="IW1339" s="307"/>
      <c r="IX1339" s="307"/>
      <c r="IY1339" s="307"/>
      <c r="IZ1339" s="307"/>
      <c r="JA1339" s="307"/>
      <c r="JB1339" s="307"/>
      <c r="JC1339" s="307"/>
      <c r="JD1339" s="307"/>
      <c r="JE1339" s="307"/>
      <c r="JF1339" s="307"/>
      <c r="JG1339" s="307"/>
      <c r="JH1339" s="307"/>
      <c r="JI1339" s="307"/>
      <c r="JJ1339" s="307"/>
      <c r="JK1339" s="307"/>
      <c r="JL1339" s="307"/>
      <c r="JM1339" s="307"/>
      <c r="JN1339" s="307"/>
      <c r="JO1339" s="307"/>
      <c r="JP1339" s="307"/>
      <c r="JQ1339" s="307"/>
      <c r="JR1339" s="307"/>
      <c r="JS1339" s="307"/>
      <c r="JT1339" s="307"/>
      <c r="JU1339" s="307"/>
      <c r="JV1339" s="307"/>
      <c r="JW1339" s="307"/>
      <c r="JX1339" s="307"/>
      <c r="JY1339" s="307"/>
      <c r="JZ1339" s="307"/>
      <c r="KA1339" s="307"/>
      <c r="KB1339" s="307"/>
      <c r="KC1339" s="307"/>
      <c r="KD1339" s="307"/>
      <c r="KE1339" s="307"/>
      <c r="KF1339" s="307"/>
      <c r="KG1339" s="307"/>
      <c r="KH1339" s="307"/>
      <c r="KI1339" s="307"/>
      <c r="KJ1339" s="307"/>
      <c r="KK1339" s="307"/>
      <c r="KL1339" s="307"/>
      <c r="KM1339" s="307"/>
      <c r="KN1339" s="307"/>
      <c r="KO1339" s="307"/>
      <c r="KP1339" s="307"/>
      <c r="KQ1339" s="307"/>
      <c r="KR1339" s="307"/>
      <c r="KS1339" s="307"/>
      <c r="KT1339" s="307"/>
    </row>
    <row r="1340" spans="14:306" s="56" customFormat="1" ht="15" customHeight="1">
      <c r="N1340" s="410"/>
      <c r="O1340" s="410"/>
      <c r="P1340" s="311"/>
      <c r="Q1340" s="311"/>
      <c r="R1340" s="311"/>
      <c r="AJ1340" s="451">
        <v>38</v>
      </c>
      <c r="AK1340" s="449">
        <v>57</v>
      </c>
      <c r="CB1340" s="307"/>
      <c r="CC1340" s="307"/>
      <c r="CD1340" s="307"/>
      <c r="CE1340" s="307"/>
      <c r="CF1340" s="307"/>
      <c r="CG1340" s="307"/>
      <c r="CH1340" s="307"/>
      <c r="CI1340" s="307"/>
      <c r="CJ1340" s="307"/>
      <c r="CK1340" s="307"/>
      <c r="CL1340" s="307"/>
      <c r="CM1340" s="307"/>
      <c r="CN1340" s="307"/>
      <c r="CO1340" s="307"/>
      <c r="CP1340" s="307"/>
      <c r="CQ1340" s="307"/>
      <c r="CR1340" s="307"/>
      <c r="CS1340" s="307"/>
      <c r="CT1340" s="307"/>
      <c r="CU1340" s="307"/>
      <c r="CV1340" s="307"/>
      <c r="CW1340" s="307"/>
      <c r="CX1340" s="307"/>
      <c r="CY1340" s="307"/>
      <c r="CZ1340" s="307"/>
      <c r="DA1340" s="307"/>
      <c r="DB1340" s="307"/>
      <c r="DC1340" s="307"/>
      <c r="DD1340" s="307"/>
      <c r="DE1340" s="307"/>
      <c r="DF1340" s="307"/>
      <c r="DG1340" s="307"/>
      <c r="DH1340" s="307"/>
      <c r="DI1340" s="390"/>
      <c r="DJ1340" s="390"/>
      <c r="DK1340" s="307"/>
      <c r="DL1340" s="307"/>
      <c r="DM1340" s="307"/>
      <c r="DN1340" s="307"/>
      <c r="DO1340" s="307"/>
      <c r="DP1340" s="307"/>
      <c r="DQ1340" s="307"/>
      <c r="DR1340" s="307"/>
      <c r="DS1340" s="307"/>
      <c r="DT1340" s="307"/>
      <c r="DU1340" s="307"/>
      <c r="DV1340" s="307"/>
      <c r="DW1340" s="307"/>
      <c r="DX1340" s="307"/>
      <c r="DY1340" s="307"/>
      <c r="DZ1340" s="307"/>
      <c r="EA1340" s="307"/>
      <c r="EB1340" s="307"/>
      <c r="EC1340" s="307"/>
      <c r="ED1340" s="307"/>
      <c r="EE1340" s="307"/>
      <c r="EF1340" s="307"/>
      <c r="EG1340" s="307"/>
      <c r="EH1340" s="307"/>
      <c r="EI1340" s="307"/>
      <c r="EJ1340" s="307"/>
      <c r="EK1340" s="307"/>
      <c r="EL1340" s="307"/>
      <c r="EM1340" s="307"/>
      <c r="EN1340" s="307"/>
      <c r="EO1340" s="307"/>
      <c r="EP1340" s="307"/>
      <c r="EQ1340" s="307"/>
      <c r="ER1340" s="307"/>
      <c r="ES1340" s="307"/>
      <c r="ET1340" s="307"/>
      <c r="EU1340" s="390"/>
      <c r="EV1340" s="390"/>
      <c r="EW1340" s="307"/>
      <c r="EX1340" s="307"/>
      <c r="EY1340" s="307"/>
      <c r="EZ1340" s="307"/>
      <c r="FA1340" s="307"/>
      <c r="FB1340" s="307"/>
      <c r="FC1340" s="307"/>
      <c r="FD1340" s="307"/>
      <c r="FE1340" s="307"/>
      <c r="FF1340" s="307"/>
      <c r="FG1340" s="307"/>
      <c r="FH1340" s="307"/>
      <c r="FI1340" s="307"/>
      <c r="FJ1340" s="307"/>
      <c r="FK1340" s="307"/>
      <c r="FL1340" s="307"/>
      <c r="FM1340" s="307"/>
      <c r="FN1340" s="307"/>
      <c r="FO1340" s="307"/>
      <c r="FP1340" s="307"/>
      <c r="FQ1340" s="307"/>
      <c r="FR1340" s="307"/>
      <c r="FS1340" s="307"/>
      <c r="FT1340" s="307"/>
      <c r="FU1340" s="307"/>
      <c r="FV1340" s="307"/>
      <c r="FW1340" s="307"/>
      <c r="FX1340" s="307"/>
      <c r="FY1340" s="307"/>
      <c r="FZ1340" s="307"/>
      <c r="GA1340" s="307"/>
      <c r="GB1340" s="307"/>
      <c r="GC1340" s="307"/>
      <c r="GD1340" s="307"/>
      <c r="GE1340" s="307"/>
      <c r="GF1340" s="307"/>
      <c r="GG1340" s="307"/>
      <c r="GH1340" s="307"/>
      <c r="GI1340" s="307"/>
      <c r="GJ1340" s="307"/>
      <c r="GK1340" s="307"/>
      <c r="GL1340" s="307"/>
      <c r="GM1340" s="307"/>
      <c r="GN1340" s="307"/>
      <c r="GO1340" s="307"/>
      <c r="GP1340" s="307"/>
      <c r="GQ1340" s="307"/>
      <c r="GR1340" s="307"/>
      <c r="GS1340" s="307"/>
      <c r="GT1340" s="307"/>
      <c r="GU1340" s="307"/>
      <c r="GV1340" s="307"/>
      <c r="GW1340" s="307"/>
      <c r="GX1340" s="307"/>
      <c r="GY1340" s="307"/>
      <c r="GZ1340" s="307"/>
      <c r="HA1340" s="307"/>
      <c r="HB1340" s="307"/>
      <c r="HC1340" s="307"/>
      <c r="HD1340" s="307"/>
      <c r="HE1340" s="307"/>
      <c r="HF1340" s="307"/>
      <c r="HG1340" s="307"/>
      <c r="HH1340" s="307"/>
      <c r="HI1340" s="307"/>
      <c r="HJ1340" s="307"/>
      <c r="HK1340" s="307"/>
      <c r="HL1340" s="307"/>
      <c r="HM1340" s="307"/>
      <c r="HN1340" s="307"/>
      <c r="HO1340" s="307"/>
      <c r="HP1340" s="307"/>
      <c r="HQ1340" s="307"/>
      <c r="HR1340" s="307"/>
      <c r="HS1340" s="307"/>
      <c r="HT1340" s="307"/>
      <c r="HU1340" s="307"/>
      <c r="HV1340" s="307"/>
      <c r="HW1340" s="307"/>
      <c r="HX1340" s="307"/>
      <c r="HY1340" s="307"/>
      <c r="HZ1340" s="307"/>
      <c r="IA1340" s="307"/>
      <c r="IB1340" s="307"/>
      <c r="IC1340" s="307"/>
      <c r="ID1340" s="307"/>
      <c r="IE1340" s="307"/>
      <c r="IF1340" s="307"/>
      <c r="IG1340" s="307"/>
      <c r="IH1340" s="307"/>
      <c r="II1340" s="307"/>
      <c r="IJ1340" s="307"/>
      <c r="IK1340" s="307"/>
      <c r="IL1340" s="307"/>
      <c r="IM1340" s="307"/>
      <c r="IN1340" s="307"/>
      <c r="IO1340" s="307"/>
      <c r="IP1340" s="307"/>
      <c r="IQ1340" s="307"/>
      <c r="IR1340" s="307"/>
      <c r="IS1340" s="307"/>
      <c r="IT1340" s="307"/>
      <c r="IU1340" s="307"/>
      <c r="IV1340" s="307"/>
      <c r="IW1340" s="307"/>
      <c r="IX1340" s="307"/>
      <c r="IY1340" s="307"/>
      <c r="IZ1340" s="307"/>
      <c r="JA1340" s="307"/>
      <c r="JB1340" s="307"/>
      <c r="JC1340" s="307"/>
      <c r="JD1340" s="307"/>
      <c r="JE1340" s="307"/>
      <c r="JF1340" s="307"/>
      <c r="JG1340" s="307"/>
      <c r="JH1340" s="307"/>
      <c r="JI1340" s="307"/>
      <c r="JJ1340" s="307"/>
      <c r="JK1340" s="307"/>
      <c r="JL1340" s="307"/>
      <c r="JM1340" s="307"/>
      <c r="JN1340" s="307"/>
      <c r="JO1340" s="307"/>
      <c r="JP1340" s="307"/>
      <c r="JQ1340" s="307"/>
      <c r="JR1340" s="307"/>
      <c r="JS1340" s="307"/>
      <c r="JT1340" s="307"/>
      <c r="JU1340" s="307"/>
      <c r="JV1340" s="307"/>
      <c r="JW1340" s="307"/>
      <c r="JX1340" s="307"/>
      <c r="JY1340" s="307"/>
      <c r="JZ1340" s="307"/>
      <c r="KA1340" s="307"/>
      <c r="KB1340" s="307"/>
      <c r="KC1340" s="307"/>
      <c r="KD1340" s="307"/>
      <c r="KE1340" s="307"/>
      <c r="KF1340" s="307"/>
      <c r="KG1340" s="307"/>
      <c r="KH1340" s="307"/>
      <c r="KI1340" s="307"/>
      <c r="KJ1340" s="307"/>
      <c r="KK1340" s="307"/>
      <c r="KL1340" s="307"/>
      <c r="KM1340" s="307"/>
      <c r="KN1340" s="307"/>
      <c r="KO1340" s="307"/>
      <c r="KP1340" s="307"/>
      <c r="KQ1340" s="307"/>
      <c r="KR1340" s="307"/>
      <c r="KS1340" s="307"/>
      <c r="KT1340" s="307"/>
    </row>
    <row r="1341" spans="14:306" s="56" customFormat="1" ht="15" customHeight="1">
      <c r="N1341" s="410"/>
      <c r="O1341" s="410"/>
      <c r="P1341" s="311"/>
      <c r="Q1341" s="311"/>
      <c r="R1341" s="311"/>
      <c r="AJ1341" s="451">
        <v>39</v>
      </c>
      <c r="AK1341" s="451" t="s">
        <v>1043</v>
      </c>
      <c r="AY1341" s="57"/>
      <c r="AZ1341" s="57"/>
      <c r="BA1341" s="57"/>
      <c r="BB1341" s="57"/>
      <c r="BC1341" s="57"/>
      <c r="BD1341" s="57"/>
      <c r="BE1341" s="57"/>
      <c r="BF1341" s="57"/>
      <c r="BG1341" s="57"/>
      <c r="BH1341" s="57"/>
      <c r="BI1341" s="57"/>
      <c r="BJ1341" s="57"/>
      <c r="BK1341" s="57"/>
      <c r="BL1341" s="57"/>
      <c r="BM1341" s="57"/>
      <c r="BN1341" s="57"/>
      <c r="CB1341" s="307"/>
      <c r="CC1341" s="307"/>
      <c r="CD1341" s="307"/>
      <c r="CE1341" s="307"/>
      <c r="CF1341" s="307"/>
      <c r="CG1341" s="307"/>
      <c r="CH1341" s="307"/>
      <c r="CI1341" s="307"/>
      <c r="CJ1341" s="307"/>
      <c r="CK1341" s="307"/>
      <c r="CL1341" s="307"/>
      <c r="CM1341" s="307"/>
      <c r="CN1341" s="307"/>
      <c r="CO1341" s="307"/>
      <c r="CP1341" s="307"/>
      <c r="CQ1341" s="307"/>
      <c r="CR1341" s="307"/>
      <c r="CS1341" s="307"/>
      <c r="CT1341" s="307"/>
      <c r="CU1341" s="307"/>
      <c r="CV1341" s="307"/>
      <c r="CW1341" s="307"/>
      <c r="CX1341" s="307"/>
      <c r="CY1341" s="307"/>
      <c r="CZ1341" s="307"/>
      <c r="DA1341" s="307"/>
      <c r="DB1341" s="307"/>
      <c r="DC1341" s="307"/>
      <c r="DD1341" s="307"/>
      <c r="DE1341" s="307"/>
      <c r="DF1341" s="307"/>
      <c r="DG1341" s="307"/>
      <c r="DH1341" s="307"/>
      <c r="DI1341" s="390"/>
      <c r="DJ1341" s="390"/>
      <c r="DK1341" s="307"/>
      <c r="DL1341" s="307"/>
      <c r="DM1341" s="307"/>
      <c r="DN1341" s="307"/>
      <c r="DO1341" s="307"/>
      <c r="DP1341" s="307"/>
      <c r="DQ1341" s="307"/>
      <c r="DR1341" s="307"/>
      <c r="DS1341" s="307"/>
      <c r="DT1341" s="307"/>
      <c r="DU1341" s="307"/>
      <c r="DV1341" s="307"/>
      <c r="DW1341" s="307"/>
      <c r="DX1341" s="307"/>
      <c r="DY1341" s="307"/>
      <c r="DZ1341" s="307"/>
      <c r="EA1341" s="307"/>
      <c r="EB1341" s="307"/>
      <c r="EC1341" s="307"/>
      <c r="ED1341" s="307"/>
      <c r="EE1341" s="307"/>
      <c r="EF1341" s="307"/>
      <c r="EG1341" s="307"/>
      <c r="EH1341" s="307"/>
      <c r="EI1341" s="307"/>
      <c r="EJ1341" s="307"/>
      <c r="EK1341" s="307"/>
      <c r="EL1341" s="307"/>
      <c r="EM1341" s="307"/>
      <c r="EN1341" s="307"/>
      <c r="EO1341" s="307"/>
      <c r="EP1341" s="307"/>
      <c r="EQ1341" s="307"/>
      <c r="ER1341" s="307"/>
      <c r="ES1341" s="307"/>
      <c r="ET1341" s="307"/>
      <c r="EU1341" s="390"/>
      <c r="EV1341" s="390"/>
      <c r="EW1341" s="307"/>
      <c r="EX1341" s="307"/>
      <c r="EY1341" s="307"/>
      <c r="EZ1341" s="307"/>
      <c r="FA1341" s="307"/>
      <c r="FB1341" s="307"/>
      <c r="FC1341" s="307"/>
      <c r="FD1341" s="307"/>
      <c r="FE1341" s="307"/>
      <c r="FF1341" s="307"/>
      <c r="FG1341" s="307"/>
      <c r="FH1341" s="307"/>
      <c r="FI1341" s="307"/>
      <c r="FJ1341" s="307"/>
      <c r="FK1341" s="307"/>
      <c r="FL1341" s="307"/>
      <c r="FM1341" s="307"/>
      <c r="FN1341" s="307"/>
      <c r="FO1341" s="307"/>
      <c r="FP1341" s="307"/>
      <c r="FQ1341" s="307"/>
      <c r="FR1341" s="307"/>
      <c r="FS1341" s="307"/>
      <c r="FT1341" s="307"/>
      <c r="FU1341" s="307"/>
      <c r="FV1341" s="307"/>
      <c r="FW1341" s="307"/>
      <c r="FX1341" s="307"/>
      <c r="FY1341" s="307"/>
      <c r="FZ1341" s="307"/>
      <c r="GA1341" s="307"/>
      <c r="GB1341" s="307"/>
      <c r="GC1341" s="307"/>
      <c r="GD1341" s="307"/>
      <c r="GE1341" s="307"/>
      <c r="GF1341" s="307"/>
      <c r="GG1341" s="307"/>
      <c r="GH1341" s="307"/>
      <c r="GI1341" s="307"/>
      <c r="GJ1341" s="307"/>
      <c r="GK1341" s="307"/>
      <c r="GL1341" s="307"/>
      <c r="GM1341" s="307"/>
      <c r="GN1341" s="307"/>
      <c r="GO1341" s="307"/>
      <c r="GP1341" s="307"/>
      <c r="GQ1341" s="307"/>
      <c r="GR1341" s="307"/>
      <c r="GS1341" s="307"/>
      <c r="GT1341" s="307"/>
      <c r="GU1341" s="307"/>
      <c r="GV1341" s="307"/>
      <c r="GW1341" s="307"/>
      <c r="GX1341" s="307"/>
      <c r="GY1341" s="307"/>
      <c r="GZ1341" s="307"/>
      <c r="HA1341" s="307"/>
      <c r="HB1341" s="307"/>
      <c r="HC1341" s="307"/>
      <c r="HD1341" s="307"/>
      <c r="HE1341" s="307"/>
      <c r="HF1341" s="307"/>
      <c r="HG1341" s="307"/>
      <c r="HH1341" s="307"/>
      <c r="HI1341" s="307"/>
      <c r="HJ1341" s="307"/>
      <c r="HK1341" s="307"/>
      <c r="HL1341" s="307"/>
      <c r="HM1341" s="307"/>
      <c r="HN1341" s="307"/>
      <c r="HO1341" s="307"/>
      <c r="HP1341" s="307"/>
      <c r="HQ1341" s="307"/>
      <c r="HR1341" s="307"/>
      <c r="HS1341" s="307"/>
      <c r="HT1341" s="307"/>
      <c r="HU1341" s="307"/>
      <c r="HV1341" s="307"/>
      <c r="HW1341" s="307"/>
      <c r="HX1341" s="307"/>
      <c r="HY1341" s="307"/>
      <c r="HZ1341" s="307"/>
      <c r="IA1341" s="307"/>
      <c r="IB1341" s="307"/>
      <c r="IC1341" s="307"/>
      <c r="ID1341" s="307"/>
      <c r="IE1341" s="307"/>
      <c r="IF1341" s="307"/>
      <c r="IG1341" s="307"/>
      <c r="IH1341" s="307"/>
      <c r="II1341" s="307"/>
      <c r="IJ1341" s="307"/>
      <c r="IK1341" s="307"/>
      <c r="IL1341" s="307"/>
      <c r="IM1341" s="307"/>
      <c r="IN1341" s="307"/>
      <c r="IO1341" s="307"/>
      <c r="IP1341" s="307"/>
      <c r="IQ1341" s="307"/>
      <c r="IR1341" s="307"/>
      <c r="IS1341" s="307"/>
      <c r="IT1341" s="307"/>
      <c r="IU1341" s="307"/>
      <c r="IV1341" s="307"/>
      <c r="IW1341" s="307"/>
      <c r="IX1341" s="307"/>
      <c r="IY1341" s="307"/>
      <c r="IZ1341" s="307"/>
      <c r="JA1341" s="307"/>
      <c r="JB1341" s="307"/>
      <c r="JC1341" s="307"/>
      <c r="JD1341" s="307"/>
      <c r="JE1341" s="307"/>
      <c r="JF1341" s="307"/>
      <c r="JG1341" s="307"/>
      <c r="JH1341" s="307"/>
      <c r="JI1341" s="307"/>
      <c r="JJ1341" s="307"/>
      <c r="JK1341" s="307"/>
      <c r="JL1341" s="307"/>
      <c r="JM1341" s="307"/>
      <c r="JN1341" s="307"/>
      <c r="JO1341" s="307"/>
      <c r="JP1341" s="307"/>
      <c r="JQ1341" s="307"/>
      <c r="JR1341" s="307"/>
      <c r="JS1341" s="307"/>
      <c r="JT1341" s="307"/>
      <c r="JU1341" s="307"/>
      <c r="JV1341" s="307"/>
      <c r="JW1341" s="307"/>
      <c r="JX1341" s="307"/>
      <c r="JY1341" s="307"/>
      <c r="JZ1341" s="307"/>
      <c r="KA1341" s="307"/>
      <c r="KB1341" s="307"/>
      <c r="KC1341" s="307"/>
      <c r="KD1341" s="307"/>
      <c r="KE1341" s="307"/>
      <c r="KF1341" s="307"/>
      <c r="KG1341" s="307"/>
      <c r="KH1341" s="307"/>
      <c r="KI1341" s="307"/>
      <c r="KJ1341" s="307"/>
      <c r="KK1341" s="307"/>
      <c r="KL1341" s="307"/>
      <c r="KM1341" s="307"/>
      <c r="KN1341" s="307"/>
      <c r="KO1341" s="307"/>
      <c r="KP1341" s="307"/>
      <c r="KQ1341" s="307"/>
      <c r="KR1341" s="307"/>
      <c r="KS1341" s="307"/>
      <c r="KT1341" s="307"/>
    </row>
    <row r="1342" spans="14:306" s="56" customFormat="1" ht="15" customHeight="1">
      <c r="N1342" s="410"/>
      <c r="O1342" s="410"/>
      <c r="P1342" s="311"/>
      <c r="Q1342" s="311"/>
      <c r="R1342" s="311"/>
      <c r="AG1342" s="57"/>
      <c r="AH1342" s="57"/>
      <c r="AI1342" s="57"/>
      <c r="AJ1342" s="57"/>
      <c r="AK1342" s="57"/>
      <c r="AL1342" s="57"/>
      <c r="AM1342" s="57"/>
      <c r="AN1342" s="57"/>
      <c r="AO1342" s="57"/>
      <c r="AP1342" s="57"/>
      <c r="AQ1342" s="57"/>
      <c r="AR1342" s="57"/>
      <c r="AS1342" s="57"/>
      <c r="AT1342" s="57"/>
      <c r="AU1342" s="57"/>
      <c r="AV1342" s="57"/>
      <c r="AW1342" s="57"/>
      <c r="AX1342" s="57"/>
      <c r="AY1342" s="57"/>
      <c r="AZ1342" s="57"/>
      <c r="BA1342" s="57"/>
      <c r="BB1342" s="57"/>
      <c r="BC1342" s="57"/>
      <c r="BD1342" s="57"/>
      <c r="BE1342" s="57"/>
      <c r="BF1342" s="57"/>
      <c r="BG1342" s="57"/>
      <c r="BH1342" s="57"/>
      <c r="BI1342" s="57"/>
      <c r="BJ1342" s="57"/>
      <c r="BK1342" s="57"/>
      <c r="BL1342" s="57"/>
      <c r="BM1342" s="57"/>
      <c r="BN1342" s="57"/>
      <c r="CB1342" s="307"/>
      <c r="CC1342" s="307"/>
      <c r="CD1342" s="307"/>
      <c r="CE1342" s="307"/>
      <c r="CF1342" s="307"/>
      <c r="CG1342" s="307"/>
      <c r="CH1342" s="307"/>
      <c r="CI1342" s="307"/>
      <c r="CJ1342" s="307"/>
      <c r="CK1342" s="307"/>
      <c r="CL1342" s="307"/>
      <c r="CM1342" s="307"/>
      <c r="CN1342" s="307"/>
      <c r="CO1342" s="307"/>
      <c r="CP1342" s="307"/>
      <c r="CQ1342" s="307"/>
      <c r="CR1342" s="307"/>
      <c r="CS1342" s="307"/>
      <c r="CT1342" s="307"/>
      <c r="CU1342" s="307"/>
      <c r="CV1342" s="307"/>
      <c r="CW1342" s="307"/>
      <c r="CX1342" s="307"/>
      <c r="CY1342" s="307"/>
      <c r="CZ1342" s="307"/>
      <c r="DA1342" s="307"/>
      <c r="DB1342" s="307"/>
      <c r="DC1342" s="307"/>
      <c r="DD1342" s="307"/>
      <c r="DE1342" s="307"/>
      <c r="DF1342" s="307"/>
      <c r="DG1342" s="307"/>
      <c r="DH1342" s="307"/>
      <c r="DI1342" s="390"/>
      <c r="DJ1342" s="390"/>
      <c r="DK1342" s="307"/>
      <c r="DL1342" s="307"/>
      <c r="DM1342" s="307"/>
      <c r="DN1342" s="307"/>
      <c r="DO1342" s="307"/>
      <c r="DP1342" s="307"/>
      <c r="DQ1342" s="307"/>
      <c r="DR1342" s="307"/>
      <c r="DS1342" s="307"/>
      <c r="DT1342" s="307"/>
      <c r="DU1342" s="307"/>
      <c r="DV1342" s="307"/>
      <c r="DW1342" s="307"/>
      <c r="DX1342" s="307"/>
      <c r="DY1342" s="307"/>
      <c r="DZ1342" s="307"/>
      <c r="EA1342" s="307"/>
      <c r="EB1342" s="307"/>
      <c r="EC1342" s="307"/>
      <c r="ED1342" s="307"/>
      <c r="EE1342" s="307"/>
      <c r="EF1342" s="307"/>
      <c r="EG1342" s="307"/>
      <c r="EH1342" s="307"/>
      <c r="EI1342" s="307"/>
      <c r="EJ1342" s="307"/>
      <c r="EK1342" s="307"/>
      <c r="EL1342" s="307"/>
      <c r="EM1342" s="307"/>
      <c r="EN1342" s="307"/>
      <c r="EO1342" s="307"/>
      <c r="EP1342" s="307"/>
      <c r="EQ1342" s="307"/>
      <c r="ER1342" s="307"/>
      <c r="ES1342" s="307"/>
      <c r="ET1342" s="307"/>
      <c r="EU1342" s="390"/>
      <c r="EV1342" s="390"/>
      <c r="EW1342" s="307"/>
      <c r="EX1342" s="307"/>
      <c r="EY1342" s="307"/>
      <c r="EZ1342" s="307"/>
      <c r="FA1342" s="307"/>
      <c r="FB1342" s="307"/>
      <c r="FC1342" s="307"/>
      <c r="FD1342" s="307"/>
      <c r="FE1342" s="307"/>
      <c r="FF1342" s="307"/>
      <c r="FG1342" s="307"/>
      <c r="FH1342" s="307"/>
      <c r="FI1342" s="307"/>
      <c r="FJ1342" s="307"/>
      <c r="FK1342" s="307"/>
      <c r="FL1342" s="307"/>
      <c r="FM1342" s="307"/>
      <c r="FN1342" s="307"/>
      <c r="FO1342" s="307"/>
      <c r="FP1342" s="307"/>
      <c r="FQ1342" s="307"/>
      <c r="FR1342" s="307"/>
      <c r="FS1342" s="307"/>
      <c r="FT1342" s="307"/>
      <c r="FU1342" s="307"/>
      <c r="FV1342" s="307"/>
      <c r="FW1342" s="307"/>
      <c r="FX1342" s="307"/>
      <c r="FY1342" s="307"/>
      <c r="FZ1342" s="307"/>
      <c r="GA1342" s="307"/>
      <c r="GB1342" s="307"/>
      <c r="GC1342" s="307"/>
      <c r="GD1342" s="307"/>
      <c r="GE1342" s="307"/>
      <c r="GF1342" s="307"/>
      <c r="GG1342" s="307"/>
      <c r="GH1342" s="307"/>
      <c r="GI1342" s="307"/>
      <c r="GJ1342" s="307"/>
      <c r="GK1342" s="307"/>
      <c r="GL1342" s="307"/>
      <c r="GM1342" s="307"/>
      <c r="GN1342" s="307"/>
      <c r="GO1342" s="307"/>
      <c r="GP1342" s="307"/>
      <c r="GQ1342" s="307"/>
      <c r="GR1342" s="307"/>
      <c r="GS1342" s="307"/>
      <c r="GT1342" s="307"/>
      <c r="GU1342" s="307"/>
      <c r="GV1342" s="307"/>
      <c r="GW1342" s="307"/>
      <c r="GX1342" s="307"/>
      <c r="GY1342" s="307"/>
      <c r="GZ1342" s="307"/>
      <c r="HA1342" s="307"/>
      <c r="HB1342" s="307"/>
      <c r="HC1342" s="307"/>
      <c r="HD1342" s="307"/>
      <c r="HE1342" s="307"/>
      <c r="HF1342" s="307"/>
      <c r="HG1342" s="307"/>
      <c r="HH1342" s="307"/>
      <c r="HI1342" s="307"/>
      <c r="HJ1342" s="307"/>
      <c r="HK1342" s="307"/>
      <c r="HL1342" s="307"/>
      <c r="HM1342" s="307"/>
      <c r="HN1342" s="307"/>
      <c r="HO1342" s="307"/>
      <c r="HP1342" s="307"/>
      <c r="HQ1342" s="307"/>
      <c r="HR1342" s="307"/>
      <c r="HS1342" s="307"/>
      <c r="HT1342" s="307"/>
      <c r="HU1342" s="307"/>
      <c r="HV1342" s="307"/>
      <c r="HW1342" s="307"/>
      <c r="HX1342" s="307"/>
      <c r="HY1342" s="307"/>
      <c r="HZ1342" s="307"/>
      <c r="IA1342" s="307"/>
      <c r="IB1342" s="307"/>
      <c r="IC1342" s="307"/>
      <c r="ID1342" s="307"/>
      <c r="IE1342" s="307"/>
      <c r="IF1342" s="307"/>
      <c r="IG1342" s="307"/>
      <c r="IH1342" s="307"/>
      <c r="II1342" s="307"/>
      <c r="IJ1342" s="307"/>
      <c r="IK1342" s="307"/>
      <c r="IL1342" s="307"/>
      <c r="IM1342" s="307"/>
      <c r="IN1342" s="307"/>
      <c r="IO1342" s="307"/>
      <c r="IP1342" s="307"/>
      <c r="IQ1342" s="307"/>
      <c r="IR1342" s="307"/>
      <c r="IS1342" s="307"/>
      <c r="IT1342" s="307"/>
      <c r="IU1342" s="307"/>
      <c r="IV1342" s="307"/>
      <c r="IW1342" s="307"/>
      <c r="IX1342" s="307"/>
      <c r="IY1342" s="307"/>
      <c r="IZ1342" s="307"/>
      <c r="JA1342" s="307"/>
      <c r="JB1342" s="307"/>
      <c r="JC1342" s="307"/>
      <c r="JD1342" s="307"/>
      <c r="JE1342" s="307"/>
      <c r="JF1342" s="307"/>
      <c r="JG1342" s="307"/>
      <c r="JH1342" s="307"/>
      <c r="JI1342" s="307"/>
      <c r="JJ1342" s="307"/>
      <c r="JK1342" s="307"/>
      <c r="JL1342" s="307"/>
      <c r="JM1342" s="307"/>
      <c r="JN1342" s="307"/>
      <c r="JO1342" s="307"/>
      <c r="JP1342" s="307"/>
      <c r="JQ1342" s="307"/>
      <c r="JR1342" s="307"/>
      <c r="JS1342" s="307"/>
      <c r="JT1342" s="307"/>
      <c r="JU1342" s="307"/>
      <c r="JV1342" s="307"/>
      <c r="JW1342" s="307"/>
      <c r="JX1342" s="307"/>
      <c r="JY1342" s="307"/>
      <c r="JZ1342" s="307"/>
      <c r="KA1342" s="307"/>
      <c r="KB1342" s="307"/>
      <c r="KC1342" s="307"/>
      <c r="KD1342" s="307"/>
      <c r="KE1342" s="307"/>
      <c r="KF1342" s="307"/>
      <c r="KG1342" s="307"/>
      <c r="KH1342" s="307"/>
      <c r="KI1342" s="307"/>
      <c r="KJ1342" s="307"/>
      <c r="KK1342" s="307"/>
      <c r="KL1342" s="307"/>
      <c r="KM1342" s="307"/>
      <c r="KN1342" s="307"/>
      <c r="KO1342" s="307"/>
      <c r="KP1342" s="307"/>
      <c r="KQ1342" s="307"/>
      <c r="KR1342" s="307"/>
      <c r="KS1342" s="307"/>
      <c r="KT1342" s="307"/>
    </row>
    <row r="1343" spans="14:306" s="56" customFormat="1" ht="15" customHeight="1">
      <c r="N1343" s="410"/>
      <c r="O1343" s="410"/>
      <c r="P1343" s="311"/>
      <c r="Q1343" s="311"/>
      <c r="R1343" s="311"/>
      <c r="AG1343" s="57"/>
      <c r="AH1343" s="57"/>
      <c r="AI1343" s="57"/>
      <c r="AJ1343" s="57"/>
      <c r="AK1343" s="57"/>
      <c r="AL1343" s="57"/>
      <c r="AM1343" s="57"/>
      <c r="AN1343" s="57"/>
      <c r="AO1343" s="57"/>
      <c r="AP1343" s="57"/>
      <c r="AQ1343" s="57"/>
      <c r="AR1343" s="57"/>
      <c r="AS1343" s="57"/>
      <c r="AT1343" s="57"/>
      <c r="AU1343" s="57"/>
      <c r="AV1343" s="57"/>
      <c r="AW1343" s="57"/>
      <c r="AX1343" s="57"/>
      <c r="AY1343" s="57"/>
      <c r="AZ1343" s="57"/>
      <c r="BA1343" s="57"/>
      <c r="BB1343" s="57"/>
      <c r="BC1343" s="57"/>
      <c r="BD1343" s="57"/>
      <c r="BE1343" s="57"/>
      <c r="BF1343" s="57"/>
      <c r="BG1343" s="57"/>
      <c r="BH1343" s="57"/>
      <c r="BI1343" s="57"/>
      <c r="BJ1343" s="57"/>
      <c r="BK1343" s="57"/>
      <c r="BL1343" s="57"/>
      <c r="BM1343" s="57"/>
      <c r="BN1343" s="57"/>
      <c r="CB1343" s="307"/>
      <c r="CC1343" s="307"/>
      <c r="CD1343" s="307"/>
      <c r="CE1343" s="307"/>
      <c r="CF1343" s="307"/>
      <c r="CG1343" s="307"/>
      <c r="CH1343" s="307"/>
      <c r="CI1343" s="307"/>
      <c r="CJ1343" s="307"/>
      <c r="CK1343" s="307"/>
      <c r="CL1343" s="307"/>
      <c r="CM1343" s="307"/>
      <c r="CN1343" s="307"/>
      <c r="CO1343" s="307"/>
      <c r="CP1343" s="307"/>
      <c r="CQ1343" s="307"/>
      <c r="CR1343" s="307"/>
      <c r="CS1343" s="307"/>
      <c r="CT1343" s="307"/>
      <c r="CU1343" s="307"/>
      <c r="CV1343" s="307"/>
      <c r="CW1343" s="307"/>
      <c r="CX1343" s="307"/>
      <c r="CY1343" s="307"/>
      <c r="CZ1343" s="307"/>
      <c r="DA1343" s="307"/>
      <c r="DB1343" s="307"/>
      <c r="DC1343" s="307"/>
      <c r="DD1343" s="307"/>
      <c r="DE1343" s="307"/>
      <c r="DF1343" s="307"/>
      <c r="DG1343" s="307"/>
      <c r="DH1343" s="307"/>
      <c r="DI1343" s="390"/>
      <c r="DJ1343" s="390"/>
      <c r="DK1343" s="307"/>
      <c r="DL1343" s="307"/>
      <c r="DM1343" s="307"/>
      <c r="DN1343" s="307"/>
      <c r="DO1343" s="307"/>
      <c r="DP1343" s="307"/>
      <c r="DQ1343" s="307"/>
      <c r="DR1343" s="307"/>
      <c r="DS1343" s="307"/>
      <c r="DT1343" s="307"/>
      <c r="DU1343" s="307"/>
      <c r="DV1343" s="307"/>
      <c r="DW1343" s="307"/>
      <c r="DX1343" s="307"/>
      <c r="DY1343" s="307"/>
      <c r="DZ1343" s="307"/>
      <c r="EA1343" s="307"/>
      <c r="EB1343" s="307"/>
      <c r="EC1343" s="307"/>
      <c r="ED1343" s="307"/>
      <c r="EE1343" s="307"/>
      <c r="EF1343" s="307"/>
      <c r="EG1343" s="307"/>
      <c r="EH1343" s="307"/>
      <c r="EI1343" s="307"/>
      <c r="EJ1343" s="307"/>
      <c r="EK1343" s="307"/>
      <c r="EL1343" s="307"/>
      <c r="EM1343" s="307"/>
      <c r="EN1343" s="307"/>
      <c r="EO1343" s="307"/>
      <c r="EP1343" s="307"/>
      <c r="EQ1343" s="307"/>
      <c r="ER1343" s="307"/>
      <c r="ES1343" s="307"/>
      <c r="ET1343" s="307"/>
      <c r="EU1343" s="390"/>
      <c r="EV1343" s="390"/>
      <c r="EW1343" s="307"/>
      <c r="EX1343" s="307"/>
      <c r="EY1343" s="307"/>
      <c r="EZ1343" s="307"/>
      <c r="FA1343" s="307"/>
      <c r="FB1343" s="307"/>
      <c r="FC1343" s="307"/>
      <c r="FD1343" s="307"/>
      <c r="FE1343" s="307"/>
      <c r="FF1343" s="307"/>
      <c r="FG1343" s="307"/>
      <c r="FH1343" s="307"/>
      <c r="FI1343" s="307"/>
      <c r="FJ1343" s="307"/>
      <c r="FK1343" s="307"/>
      <c r="FL1343" s="307"/>
      <c r="FM1343" s="307"/>
      <c r="FN1343" s="307"/>
      <c r="FO1343" s="307"/>
      <c r="FP1343" s="307"/>
      <c r="FQ1343" s="307"/>
      <c r="FR1343" s="307"/>
      <c r="FS1343" s="307"/>
      <c r="FT1343" s="307"/>
      <c r="FU1343" s="307"/>
      <c r="FV1343" s="307"/>
      <c r="FW1343" s="307"/>
      <c r="FX1343" s="307"/>
      <c r="FY1343" s="307"/>
      <c r="FZ1343" s="307"/>
      <c r="GA1343" s="307"/>
      <c r="GB1343" s="307"/>
      <c r="GC1343" s="307"/>
      <c r="GD1343" s="307"/>
      <c r="GE1343" s="307"/>
      <c r="GF1343" s="307"/>
      <c r="GG1343" s="307"/>
      <c r="GH1343" s="307"/>
      <c r="GI1343" s="307"/>
      <c r="GJ1343" s="307"/>
      <c r="GK1343" s="307"/>
      <c r="GL1343" s="307"/>
      <c r="GM1343" s="307"/>
      <c r="GN1343" s="307"/>
      <c r="GO1343" s="307"/>
      <c r="GP1343" s="307"/>
      <c r="GQ1343" s="307"/>
      <c r="GR1343" s="307"/>
      <c r="GS1343" s="307"/>
      <c r="GT1343" s="307"/>
      <c r="GU1343" s="307"/>
      <c r="GV1343" s="307"/>
      <c r="GW1343" s="307"/>
      <c r="GX1343" s="307"/>
      <c r="GY1343" s="307"/>
      <c r="GZ1343" s="307"/>
      <c r="HA1343" s="307"/>
      <c r="HB1343" s="307"/>
      <c r="HC1343" s="307"/>
      <c r="HD1343" s="307"/>
      <c r="HE1343" s="307"/>
      <c r="HF1343" s="307"/>
      <c r="HG1343" s="307"/>
      <c r="HH1343" s="307"/>
      <c r="HI1343" s="307"/>
      <c r="HJ1343" s="307"/>
      <c r="HK1343" s="307"/>
      <c r="HL1343" s="307"/>
      <c r="HM1343" s="307"/>
      <c r="HN1343" s="307"/>
      <c r="HO1343" s="307"/>
      <c r="HP1343" s="307"/>
      <c r="HQ1343" s="307"/>
      <c r="HR1343" s="307"/>
      <c r="HS1343" s="307"/>
      <c r="HT1343" s="307"/>
      <c r="HU1343" s="307"/>
      <c r="HV1343" s="307"/>
      <c r="HW1343" s="307"/>
      <c r="HX1343" s="307"/>
      <c r="HY1343" s="307"/>
      <c r="HZ1343" s="307"/>
      <c r="IA1343" s="307"/>
      <c r="IB1343" s="307"/>
      <c r="IC1343" s="307"/>
      <c r="ID1343" s="307"/>
      <c r="IE1343" s="307"/>
      <c r="IF1343" s="307"/>
      <c r="IG1343" s="307"/>
      <c r="IH1343" s="307"/>
      <c r="II1343" s="307"/>
      <c r="IJ1343" s="307"/>
      <c r="IK1343" s="307"/>
      <c r="IL1343" s="307"/>
      <c r="IM1343" s="307"/>
      <c r="IN1343" s="307"/>
      <c r="IO1343" s="307"/>
      <c r="IP1343" s="307"/>
      <c r="IQ1343" s="307"/>
      <c r="IR1343" s="307"/>
      <c r="IS1343" s="307"/>
      <c r="IT1343" s="307"/>
      <c r="IU1343" s="307"/>
      <c r="IV1343" s="307"/>
      <c r="IW1343" s="307"/>
      <c r="IX1343" s="307"/>
      <c r="IY1343" s="307"/>
      <c r="IZ1343" s="307"/>
      <c r="JA1343" s="307"/>
      <c r="JB1343" s="307"/>
      <c r="JC1343" s="307"/>
      <c r="JD1343" s="307"/>
      <c r="JE1343" s="307"/>
      <c r="JF1343" s="307"/>
      <c r="JG1343" s="307"/>
      <c r="JH1343" s="307"/>
      <c r="JI1343" s="307"/>
      <c r="JJ1343" s="307"/>
      <c r="JK1343" s="307"/>
      <c r="JL1343" s="307"/>
      <c r="JM1343" s="307"/>
      <c r="JN1343" s="307"/>
      <c r="JO1343" s="307"/>
      <c r="JP1343" s="307"/>
      <c r="JQ1343" s="307"/>
      <c r="JR1343" s="307"/>
      <c r="JS1343" s="307"/>
      <c r="JT1343" s="307"/>
      <c r="JU1343" s="307"/>
      <c r="JV1343" s="307"/>
      <c r="JW1343" s="307"/>
      <c r="JX1343" s="307"/>
      <c r="JY1343" s="307"/>
      <c r="JZ1343" s="307"/>
      <c r="KA1343" s="307"/>
      <c r="KB1343" s="307"/>
      <c r="KC1343" s="307"/>
      <c r="KD1343" s="307"/>
      <c r="KE1343" s="307"/>
      <c r="KF1343" s="307"/>
      <c r="KG1343" s="307"/>
      <c r="KH1343" s="307"/>
      <c r="KI1343" s="307"/>
      <c r="KJ1343" s="307"/>
      <c r="KK1343" s="307"/>
      <c r="KL1343" s="307"/>
      <c r="KM1343" s="307"/>
      <c r="KN1343" s="307"/>
      <c r="KO1343" s="307"/>
      <c r="KP1343" s="307"/>
      <c r="KQ1343" s="307"/>
      <c r="KR1343" s="307"/>
      <c r="KS1343" s="307"/>
      <c r="KT1343" s="307"/>
    </row>
    <row r="1344" spans="14:306" s="56" customFormat="1" ht="15" customHeight="1">
      <c r="N1344" s="410"/>
      <c r="O1344" s="410"/>
      <c r="P1344" s="311"/>
      <c r="Q1344" s="311"/>
      <c r="R1344" s="311"/>
      <c r="AG1344" s="57"/>
      <c r="AH1344" s="57"/>
      <c r="AI1344" s="57"/>
      <c r="AJ1344" s="57"/>
      <c r="AK1344" s="57"/>
      <c r="AL1344" s="57"/>
      <c r="AM1344" s="57"/>
      <c r="AN1344" s="57"/>
      <c r="AO1344" s="57"/>
      <c r="AP1344" s="57"/>
      <c r="AQ1344" s="57"/>
      <c r="AR1344" s="57"/>
      <c r="AS1344" s="57"/>
      <c r="AT1344" s="57"/>
      <c r="AU1344" s="57"/>
      <c r="AV1344" s="57"/>
      <c r="AW1344" s="57"/>
      <c r="AX1344" s="57"/>
      <c r="AY1344" s="57"/>
      <c r="AZ1344" s="57"/>
      <c r="BA1344" s="57"/>
      <c r="BB1344" s="57"/>
      <c r="BC1344" s="57"/>
      <c r="BD1344" s="57"/>
      <c r="BE1344" s="57"/>
      <c r="BF1344" s="57"/>
      <c r="BG1344" s="57"/>
      <c r="BH1344" s="57"/>
      <c r="BI1344" s="57"/>
      <c r="BJ1344" s="57"/>
      <c r="BK1344" s="57"/>
      <c r="BL1344" s="57"/>
      <c r="BM1344" s="57"/>
      <c r="BN1344" s="57"/>
      <c r="CB1344" s="307"/>
      <c r="CC1344" s="307"/>
      <c r="CD1344" s="307"/>
      <c r="CE1344" s="307"/>
      <c r="CF1344" s="307"/>
      <c r="CG1344" s="307"/>
      <c r="CH1344" s="307"/>
      <c r="CI1344" s="307"/>
      <c r="CJ1344" s="307"/>
      <c r="CK1344" s="307"/>
      <c r="CL1344" s="307"/>
      <c r="CM1344" s="307"/>
      <c r="CN1344" s="307"/>
      <c r="CO1344" s="307"/>
      <c r="CP1344" s="307"/>
      <c r="CQ1344" s="307"/>
      <c r="CR1344" s="307"/>
      <c r="CS1344" s="307"/>
      <c r="CT1344" s="307"/>
      <c r="CU1344" s="307"/>
      <c r="CV1344" s="307"/>
      <c r="CW1344" s="307"/>
      <c r="CX1344" s="307"/>
      <c r="CY1344" s="307"/>
      <c r="CZ1344" s="307"/>
      <c r="DA1344" s="307"/>
      <c r="DB1344" s="307"/>
      <c r="DC1344" s="307"/>
      <c r="DD1344" s="307"/>
      <c r="DE1344" s="307"/>
      <c r="DF1344" s="307"/>
      <c r="DG1344" s="307"/>
      <c r="DH1344" s="307"/>
      <c r="DI1344" s="390"/>
      <c r="DJ1344" s="390"/>
      <c r="DK1344" s="307"/>
      <c r="DL1344" s="307"/>
      <c r="DM1344" s="307"/>
      <c r="DN1344" s="307"/>
      <c r="DO1344" s="307"/>
      <c r="DP1344" s="307"/>
      <c r="DQ1344" s="307"/>
      <c r="DR1344" s="307"/>
      <c r="DS1344" s="307"/>
      <c r="DT1344" s="307"/>
      <c r="DU1344" s="307"/>
      <c r="DV1344" s="307"/>
      <c r="DW1344" s="307"/>
      <c r="DX1344" s="307"/>
      <c r="DY1344" s="307"/>
      <c r="DZ1344" s="307"/>
      <c r="EA1344" s="307"/>
      <c r="EB1344" s="307"/>
      <c r="EC1344" s="307"/>
      <c r="ED1344" s="307"/>
      <c r="EE1344" s="307"/>
      <c r="EF1344" s="307"/>
      <c r="EG1344" s="307"/>
      <c r="EH1344" s="307"/>
      <c r="EI1344" s="307"/>
      <c r="EJ1344" s="307"/>
      <c r="EK1344" s="307"/>
      <c r="EL1344" s="307"/>
      <c r="EM1344" s="307"/>
      <c r="EN1344" s="307"/>
      <c r="EO1344" s="307"/>
      <c r="EP1344" s="307"/>
      <c r="EQ1344" s="307"/>
      <c r="ER1344" s="307"/>
      <c r="ES1344" s="307"/>
      <c r="ET1344" s="307"/>
      <c r="EU1344" s="390"/>
      <c r="EV1344" s="390"/>
      <c r="EW1344" s="307"/>
      <c r="EX1344" s="307"/>
      <c r="EY1344" s="307"/>
      <c r="EZ1344" s="307"/>
      <c r="FA1344" s="307"/>
      <c r="FB1344" s="307"/>
      <c r="FC1344" s="307"/>
      <c r="FD1344" s="307"/>
      <c r="FE1344" s="307"/>
      <c r="FF1344" s="307"/>
      <c r="FG1344" s="307"/>
      <c r="FH1344" s="307"/>
      <c r="FI1344" s="307"/>
      <c r="FJ1344" s="307"/>
      <c r="FK1344" s="307"/>
      <c r="FL1344" s="307"/>
      <c r="FM1344" s="307"/>
      <c r="FN1344" s="307"/>
      <c r="FO1344" s="307"/>
      <c r="FP1344" s="307"/>
      <c r="FQ1344" s="307"/>
      <c r="FR1344" s="307"/>
      <c r="FS1344" s="307"/>
      <c r="FT1344" s="307"/>
      <c r="FU1344" s="307"/>
      <c r="FV1344" s="307"/>
      <c r="FW1344" s="307"/>
      <c r="FX1344" s="307"/>
      <c r="FY1344" s="307"/>
      <c r="FZ1344" s="307"/>
      <c r="GA1344" s="307"/>
      <c r="GB1344" s="307"/>
      <c r="GC1344" s="307"/>
      <c r="GD1344" s="307"/>
      <c r="GE1344" s="307"/>
      <c r="GF1344" s="307"/>
      <c r="GG1344" s="307"/>
      <c r="GH1344" s="307"/>
      <c r="GI1344" s="307"/>
      <c r="GJ1344" s="307"/>
      <c r="GK1344" s="307"/>
      <c r="GL1344" s="307"/>
      <c r="GM1344" s="307"/>
      <c r="GN1344" s="307"/>
      <c r="GO1344" s="307"/>
      <c r="GP1344" s="307"/>
      <c r="GQ1344" s="307"/>
      <c r="GR1344" s="307"/>
      <c r="GS1344" s="307"/>
      <c r="GT1344" s="307"/>
      <c r="GU1344" s="307"/>
      <c r="GV1344" s="307"/>
      <c r="GW1344" s="307"/>
      <c r="GX1344" s="307"/>
      <c r="GY1344" s="307"/>
      <c r="GZ1344" s="307"/>
      <c r="HA1344" s="307"/>
      <c r="HB1344" s="307"/>
      <c r="HC1344" s="307"/>
      <c r="HD1344" s="307"/>
      <c r="HE1344" s="307"/>
      <c r="HF1344" s="307"/>
      <c r="HG1344" s="307"/>
      <c r="HH1344" s="307"/>
      <c r="HI1344" s="307"/>
      <c r="HJ1344" s="307"/>
      <c r="HK1344" s="307"/>
      <c r="HL1344" s="307"/>
      <c r="HM1344" s="307"/>
      <c r="HN1344" s="307"/>
      <c r="HO1344" s="307"/>
      <c r="HP1344" s="307"/>
      <c r="HQ1344" s="307"/>
      <c r="HR1344" s="307"/>
      <c r="HS1344" s="307"/>
      <c r="HT1344" s="307"/>
      <c r="HU1344" s="307"/>
      <c r="HV1344" s="307"/>
      <c r="HW1344" s="307"/>
      <c r="HX1344" s="307"/>
      <c r="HY1344" s="307"/>
      <c r="HZ1344" s="307"/>
      <c r="IA1344" s="307"/>
      <c r="IB1344" s="307"/>
      <c r="IC1344" s="307"/>
      <c r="ID1344" s="307"/>
      <c r="IE1344" s="307"/>
      <c r="IF1344" s="307"/>
      <c r="IG1344" s="307"/>
      <c r="IH1344" s="307"/>
      <c r="II1344" s="307"/>
      <c r="IJ1344" s="307"/>
      <c r="IK1344" s="307"/>
      <c r="IL1344" s="307"/>
      <c r="IM1344" s="307"/>
      <c r="IN1344" s="307"/>
      <c r="IO1344" s="307"/>
      <c r="IP1344" s="307"/>
      <c r="IQ1344" s="307"/>
      <c r="IR1344" s="307"/>
      <c r="IS1344" s="307"/>
      <c r="IT1344" s="307"/>
      <c r="IU1344" s="307"/>
      <c r="IV1344" s="307"/>
      <c r="IW1344" s="307"/>
      <c r="IX1344" s="307"/>
      <c r="IY1344" s="307"/>
      <c r="IZ1344" s="307"/>
      <c r="JA1344" s="307"/>
      <c r="JB1344" s="307"/>
      <c r="JC1344" s="307"/>
      <c r="JD1344" s="307"/>
      <c r="JE1344" s="307"/>
      <c r="JF1344" s="307"/>
      <c r="JG1344" s="307"/>
      <c r="JH1344" s="307"/>
      <c r="JI1344" s="307"/>
      <c r="JJ1344" s="307"/>
      <c r="JK1344" s="307"/>
      <c r="JL1344" s="307"/>
      <c r="JM1344" s="307"/>
      <c r="JN1344" s="307"/>
      <c r="JO1344" s="307"/>
      <c r="JP1344" s="307"/>
      <c r="JQ1344" s="307"/>
      <c r="JR1344" s="307"/>
      <c r="JS1344" s="307"/>
      <c r="JT1344" s="307"/>
      <c r="JU1344" s="307"/>
      <c r="JV1344" s="307"/>
      <c r="JW1344" s="307"/>
      <c r="JX1344" s="307"/>
      <c r="JY1344" s="307"/>
      <c r="JZ1344" s="307"/>
      <c r="KA1344" s="307"/>
      <c r="KB1344" s="307"/>
      <c r="KC1344" s="307"/>
      <c r="KD1344" s="307"/>
      <c r="KE1344" s="307"/>
      <c r="KF1344" s="307"/>
      <c r="KG1344" s="307"/>
      <c r="KH1344" s="307"/>
      <c r="KI1344" s="307"/>
      <c r="KJ1344" s="307"/>
      <c r="KK1344" s="307"/>
      <c r="KL1344" s="307"/>
      <c r="KM1344" s="307"/>
      <c r="KN1344" s="307"/>
      <c r="KO1344" s="307"/>
      <c r="KP1344" s="307"/>
      <c r="KQ1344" s="307"/>
      <c r="KR1344" s="307"/>
      <c r="KS1344" s="307"/>
      <c r="KT1344" s="307"/>
    </row>
    <row r="1345" spans="14:306" s="56" customFormat="1" ht="15" customHeight="1">
      <c r="N1345" s="410"/>
      <c r="O1345" s="410"/>
      <c r="P1345" s="311"/>
      <c r="Q1345" s="311"/>
      <c r="R1345" s="311"/>
      <c r="AG1345" s="57"/>
      <c r="AH1345" s="57"/>
      <c r="AI1345" s="57"/>
      <c r="AJ1345" s="57"/>
      <c r="AK1345" s="57"/>
      <c r="AL1345" s="57"/>
      <c r="AM1345" s="57"/>
      <c r="AN1345" s="57"/>
      <c r="AO1345" s="57"/>
      <c r="AP1345" s="57"/>
      <c r="AQ1345" s="57"/>
      <c r="AR1345" s="57"/>
      <c r="AS1345" s="57"/>
      <c r="AT1345" s="57"/>
      <c r="AU1345" s="57"/>
      <c r="AV1345" s="57"/>
      <c r="AW1345" s="57"/>
      <c r="AX1345" s="57"/>
      <c r="AY1345" s="57"/>
      <c r="AZ1345" s="57"/>
      <c r="BA1345" s="57"/>
      <c r="BB1345" s="57"/>
      <c r="BC1345" s="57"/>
      <c r="BD1345" s="57"/>
      <c r="BE1345" s="57"/>
      <c r="BF1345" s="57"/>
      <c r="BG1345" s="57"/>
      <c r="BH1345" s="57"/>
      <c r="BI1345" s="57"/>
      <c r="BJ1345" s="57"/>
      <c r="BK1345" s="57"/>
      <c r="BL1345" s="57"/>
      <c r="BM1345" s="57"/>
      <c r="BN1345" s="57"/>
      <c r="CB1345" s="307"/>
      <c r="CC1345" s="307"/>
      <c r="CD1345" s="307"/>
      <c r="CE1345" s="307"/>
      <c r="CF1345" s="307"/>
      <c r="CG1345" s="307"/>
      <c r="CH1345" s="307"/>
      <c r="CI1345" s="307"/>
      <c r="CJ1345" s="307"/>
      <c r="CK1345" s="307"/>
      <c r="CL1345" s="307"/>
      <c r="CM1345" s="307"/>
      <c r="CN1345" s="307"/>
      <c r="CO1345" s="307"/>
      <c r="CP1345" s="307"/>
      <c r="CQ1345" s="307"/>
      <c r="CR1345" s="307"/>
      <c r="CS1345" s="307"/>
      <c r="CT1345" s="307"/>
      <c r="CU1345" s="307"/>
      <c r="CV1345" s="307"/>
      <c r="CW1345" s="307"/>
      <c r="CX1345" s="307"/>
      <c r="CY1345" s="307"/>
      <c r="CZ1345" s="307"/>
      <c r="DA1345" s="307"/>
      <c r="DB1345" s="307"/>
      <c r="DC1345" s="307"/>
      <c r="DD1345" s="307"/>
      <c r="DE1345" s="307"/>
      <c r="DF1345" s="307"/>
      <c r="DG1345" s="307"/>
      <c r="DH1345" s="307"/>
      <c r="DI1345" s="390"/>
      <c r="DJ1345" s="390"/>
      <c r="DK1345" s="307"/>
      <c r="DL1345" s="307"/>
      <c r="DM1345" s="307"/>
      <c r="DN1345" s="307"/>
      <c r="DO1345" s="307"/>
      <c r="DP1345" s="307"/>
      <c r="DQ1345" s="307"/>
      <c r="DR1345" s="307"/>
      <c r="DS1345" s="307"/>
      <c r="DT1345" s="307"/>
      <c r="DU1345" s="307"/>
      <c r="DV1345" s="307"/>
      <c r="DW1345" s="307"/>
      <c r="DX1345" s="307"/>
      <c r="DY1345" s="307"/>
      <c r="DZ1345" s="307"/>
      <c r="EA1345" s="307"/>
      <c r="EB1345" s="307"/>
      <c r="EC1345" s="307"/>
      <c r="ED1345" s="307"/>
      <c r="EE1345" s="307"/>
      <c r="EF1345" s="307"/>
      <c r="EG1345" s="307"/>
      <c r="EH1345" s="307"/>
      <c r="EI1345" s="307"/>
      <c r="EJ1345" s="307"/>
      <c r="EK1345" s="307"/>
      <c r="EL1345" s="307"/>
      <c r="EM1345" s="307"/>
      <c r="EN1345" s="307"/>
      <c r="EO1345" s="307"/>
      <c r="EP1345" s="307"/>
      <c r="EQ1345" s="307"/>
      <c r="ER1345" s="307"/>
      <c r="ES1345" s="307"/>
      <c r="ET1345" s="307"/>
      <c r="EU1345" s="390"/>
      <c r="EV1345" s="390"/>
      <c r="EW1345" s="307"/>
      <c r="EX1345" s="307"/>
      <c r="EY1345" s="307"/>
      <c r="EZ1345" s="307"/>
      <c r="FA1345" s="307"/>
      <c r="FB1345" s="307"/>
      <c r="FC1345" s="307"/>
      <c r="FD1345" s="307"/>
      <c r="FE1345" s="307"/>
      <c r="FF1345" s="307"/>
      <c r="FG1345" s="307"/>
      <c r="FH1345" s="307"/>
      <c r="FI1345" s="307"/>
      <c r="FJ1345" s="307"/>
      <c r="FK1345" s="307"/>
      <c r="FL1345" s="307"/>
      <c r="FM1345" s="307"/>
      <c r="FN1345" s="307"/>
      <c r="FO1345" s="307"/>
      <c r="FP1345" s="307"/>
      <c r="FQ1345" s="307"/>
      <c r="FR1345" s="307"/>
      <c r="FS1345" s="307"/>
      <c r="FT1345" s="307"/>
      <c r="FU1345" s="307"/>
      <c r="FV1345" s="307"/>
      <c r="FW1345" s="307"/>
      <c r="FX1345" s="307"/>
      <c r="FY1345" s="307"/>
      <c r="FZ1345" s="307"/>
      <c r="GA1345" s="307"/>
      <c r="GB1345" s="307"/>
      <c r="GC1345" s="307"/>
      <c r="GD1345" s="307"/>
      <c r="GE1345" s="307"/>
      <c r="GF1345" s="307"/>
      <c r="GG1345" s="307"/>
      <c r="GH1345" s="307"/>
      <c r="GI1345" s="307"/>
      <c r="GJ1345" s="307"/>
      <c r="GK1345" s="307"/>
      <c r="GL1345" s="307"/>
      <c r="GM1345" s="307"/>
      <c r="GN1345" s="307"/>
      <c r="GO1345" s="307"/>
      <c r="GP1345" s="307"/>
      <c r="GQ1345" s="307"/>
      <c r="GR1345" s="307"/>
      <c r="GS1345" s="307"/>
      <c r="GT1345" s="307"/>
      <c r="GU1345" s="307"/>
      <c r="GV1345" s="307"/>
      <c r="GW1345" s="307"/>
      <c r="GX1345" s="307"/>
      <c r="GY1345" s="307"/>
      <c r="GZ1345" s="307"/>
      <c r="HA1345" s="307"/>
      <c r="HB1345" s="307"/>
      <c r="HC1345" s="307"/>
      <c r="HD1345" s="307"/>
      <c r="HE1345" s="307"/>
      <c r="HF1345" s="307"/>
      <c r="HG1345" s="307"/>
      <c r="HH1345" s="307"/>
      <c r="HI1345" s="307"/>
      <c r="HJ1345" s="307"/>
      <c r="HK1345" s="307"/>
      <c r="HL1345" s="307"/>
      <c r="HM1345" s="307"/>
      <c r="HN1345" s="307"/>
      <c r="HO1345" s="307"/>
      <c r="HP1345" s="307"/>
      <c r="HQ1345" s="307"/>
      <c r="HR1345" s="307"/>
      <c r="HS1345" s="307"/>
      <c r="HT1345" s="307"/>
      <c r="HU1345" s="307"/>
      <c r="HV1345" s="307"/>
      <c r="HW1345" s="307"/>
      <c r="HX1345" s="307"/>
      <c r="HY1345" s="307"/>
      <c r="HZ1345" s="307"/>
      <c r="IA1345" s="307"/>
      <c r="IB1345" s="307"/>
      <c r="IC1345" s="307"/>
      <c r="ID1345" s="307"/>
      <c r="IE1345" s="307"/>
      <c r="IF1345" s="307"/>
      <c r="IG1345" s="307"/>
      <c r="IH1345" s="307"/>
      <c r="II1345" s="307"/>
      <c r="IJ1345" s="307"/>
      <c r="IK1345" s="307"/>
      <c r="IL1345" s="307"/>
      <c r="IM1345" s="307"/>
      <c r="IN1345" s="307"/>
      <c r="IO1345" s="307"/>
      <c r="IP1345" s="307"/>
      <c r="IQ1345" s="307"/>
      <c r="IR1345" s="307"/>
      <c r="IS1345" s="307"/>
      <c r="IT1345" s="307"/>
      <c r="IU1345" s="307"/>
      <c r="IV1345" s="307"/>
      <c r="IW1345" s="307"/>
      <c r="IX1345" s="307"/>
      <c r="IY1345" s="307"/>
      <c r="IZ1345" s="307"/>
      <c r="JA1345" s="307"/>
      <c r="JB1345" s="307"/>
      <c r="JC1345" s="307"/>
      <c r="JD1345" s="307"/>
      <c r="JE1345" s="307"/>
      <c r="JF1345" s="307"/>
      <c r="JG1345" s="307"/>
      <c r="JH1345" s="307"/>
      <c r="JI1345" s="307"/>
      <c r="JJ1345" s="307"/>
      <c r="JK1345" s="307"/>
      <c r="JL1345" s="307"/>
      <c r="JM1345" s="307"/>
      <c r="JN1345" s="307"/>
      <c r="JO1345" s="307"/>
      <c r="JP1345" s="307"/>
      <c r="JQ1345" s="307"/>
      <c r="JR1345" s="307"/>
      <c r="JS1345" s="307"/>
      <c r="JT1345" s="307"/>
      <c r="JU1345" s="307"/>
      <c r="JV1345" s="307"/>
      <c r="JW1345" s="307"/>
      <c r="JX1345" s="307"/>
      <c r="JY1345" s="307"/>
      <c r="JZ1345" s="307"/>
      <c r="KA1345" s="307"/>
      <c r="KB1345" s="307"/>
      <c r="KC1345" s="307"/>
      <c r="KD1345" s="307"/>
      <c r="KE1345" s="307"/>
      <c r="KF1345" s="307"/>
      <c r="KG1345" s="307"/>
      <c r="KH1345" s="307"/>
      <c r="KI1345" s="307"/>
      <c r="KJ1345" s="307"/>
      <c r="KK1345" s="307"/>
      <c r="KL1345" s="307"/>
      <c r="KM1345" s="307"/>
      <c r="KN1345" s="307"/>
      <c r="KO1345" s="307"/>
      <c r="KP1345" s="307"/>
      <c r="KQ1345" s="307"/>
      <c r="KR1345" s="307"/>
      <c r="KS1345" s="307"/>
      <c r="KT1345" s="307"/>
    </row>
    <row r="1346" spans="14:306" s="56" customFormat="1" ht="15" customHeight="1">
      <c r="N1346" s="410"/>
      <c r="O1346" s="410"/>
      <c r="P1346" s="311"/>
      <c r="Q1346" s="311"/>
      <c r="R1346" s="311"/>
      <c r="AG1346" s="57"/>
      <c r="AH1346" s="57"/>
      <c r="AI1346" s="57"/>
      <c r="AJ1346" s="57"/>
      <c r="AK1346" s="57"/>
      <c r="AL1346" s="57"/>
      <c r="AM1346" s="57"/>
      <c r="AN1346" s="57"/>
      <c r="AO1346" s="57"/>
      <c r="AP1346" s="57"/>
      <c r="AQ1346" s="57"/>
      <c r="AR1346" s="57"/>
      <c r="AS1346" s="57"/>
      <c r="AT1346" s="57"/>
      <c r="AU1346" s="57"/>
      <c r="AV1346" s="57"/>
      <c r="AW1346" s="57"/>
      <c r="AX1346" s="57"/>
      <c r="AY1346" s="57"/>
      <c r="AZ1346" s="57"/>
      <c r="BA1346" s="57"/>
      <c r="BB1346" s="57"/>
      <c r="BC1346" s="57"/>
      <c r="BD1346" s="57"/>
      <c r="BE1346" s="57"/>
      <c r="BF1346" s="57"/>
      <c r="BG1346" s="57"/>
      <c r="BH1346" s="57"/>
      <c r="BI1346" s="57"/>
      <c r="BJ1346" s="57"/>
      <c r="BK1346" s="57"/>
      <c r="BL1346" s="57"/>
      <c r="BM1346" s="57"/>
      <c r="BN1346" s="57"/>
      <c r="CB1346" s="307"/>
      <c r="CC1346" s="307"/>
      <c r="CD1346" s="307"/>
      <c r="CE1346" s="307"/>
      <c r="CF1346" s="307"/>
      <c r="CG1346" s="307"/>
      <c r="CH1346" s="307"/>
      <c r="CI1346" s="307"/>
      <c r="CJ1346" s="307"/>
      <c r="CK1346" s="307"/>
      <c r="CL1346" s="307"/>
      <c r="CM1346" s="307"/>
      <c r="CN1346" s="307"/>
      <c r="CO1346" s="307"/>
      <c r="CP1346" s="307"/>
      <c r="CQ1346" s="307"/>
      <c r="CR1346" s="307"/>
      <c r="CS1346" s="307"/>
      <c r="CT1346" s="307"/>
      <c r="CU1346" s="307"/>
      <c r="CV1346" s="307"/>
      <c r="CW1346" s="307"/>
      <c r="CX1346" s="307"/>
      <c r="CY1346" s="307"/>
      <c r="CZ1346" s="307"/>
      <c r="DA1346" s="307"/>
      <c r="DB1346" s="307"/>
      <c r="DC1346" s="307"/>
      <c r="DD1346" s="307"/>
      <c r="DE1346" s="307"/>
      <c r="DF1346" s="307"/>
      <c r="DG1346" s="307"/>
      <c r="DH1346" s="307"/>
      <c r="DI1346" s="390"/>
      <c r="DJ1346" s="390"/>
      <c r="DK1346" s="307"/>
      <c r="DL1346" s="307"/>
      <c r="DM1346" s="307"/>
      <c r="DN1346" s="307"/>
      <c r="DO1346" s="307"/>
      <c r="DP1346" s="307"/>
      <c r="DQ1346" s="307"/>
      <c r="DR1346" s="307"/>
      <c r="DS1346" s="307"/>
      <c r="DT1346" s="307"/>
      <c r="DU1346" s="307"/>
      <c r="DV1346" s="307"/>
      <c r="DW1346" s="307"/>
      <c r="DX1346" s="307"/>
      <c r="DY1346" s="307"/>
      <c r="DZ1346" s="307"/>
      <c r="EA1346" s="307"/>
      <c r="EB1346" s="307"/>
      <c r="EC1346" s="307"/>
      <c r="ED1346" s="307"/>
      <c r="EE1346" s="307"/>
      <c r="EF1346" s="307"/>
      <c r="EG1346" s="307"/>
      <c r="EH1346" s="307"/>
      <c r="EI1346" s="307"/>
      <c r="EJ1346" s="307"/>
      <c r="EK1346" s="307"/>
      <c r="EL1346" s="307"/>
      <c r="EM1346" s="307"/>
      <c r="EN1346" s="307"/>
      <c r="EO1346" s="307"/>
      <c r="EP1346" s="307"/>
      <c r="EQ1346" s="307"/>
      <c r="ER1346" s="307"/>
      <c r="ES1346" s="307"/>
      <c r="ET1346" s="307"/>
      <c r="EU1346" s="390"/>
      <c r="EV1346" s="390"/>
      <c r="EW1346" s="307"/>
      <c r="EX1346" s="307"/>
      <c r="EY1346" s="307"/>
      <c r="EZ1346" s="307"/>
      <c r="FA1346" s="307"/>
      <c r="FB1346" s="307"/>
      <c r="FC1346" s="307"/>
      <c r="FD1346" s="307"/>
      <c r="FE1346" s="307"/>
      <c r="FF1346" s="307"/>
      <c r="FG1346" s="307"/>
      <c r="FH1346" s="307"/>
      <c r="FI1346" s="307"/>
      <c r="FJ1346" s="307"/>
      <c r="FK1346" s="307"/>
      <c r="FL1346" s="307"/>
      <c r="FM1346" s="307"/>
      <c r="FN1346" s="307"/>
      <c r="FO1346" s="307"/>
      <c r="FP1346" s="307"/>
      <c r="FQ1346" s="307"/>
      <c r="FR1346" s="307"/>
      <c r="FS1346" s="307"/>
      <c r="FT1346" s="307"/>
      <c r="FU1346" s="307"/>
      <c r="FV1346" s="307"/>
      <c r="FW1346" s="307"/>
      <c r="FX1346" s="307"/>
      <c r="FY1346" s="307"/>
      <c r="FZ1346" s="307"/>
      <c r="GA1346" s="307"/>
      <c r="GB1346" s="307"/>
      <c r="GC1346" s="307"/>
      <c r="GD1346" s="307"/>
      <c r="GE1346" s="307"/>
      <c r="GF1346" s="307"/>
      <c r="GG1346" s="307"/>
      <c r="GH1346" s="307"/>
      <c r="GI1346" s="307"/>
      <c r="GJ1346" s="307"/>
      <c r="GK1346" s="307"/>
      <c r="GL1346" s="307"/>
      <c r="GM1346" s="307"/>
      <c r="GN1346" s="307"/>
      <c r="GO1346" s="307"/>
      <c r="GP1346" s="307"/>
      <c r="GQ1346" s="307"/>
      <c r="GR1346" s="307"/>
      <c r="GS1346" s="307"/>
      <c r="GT1346" s="307"/>
      <c r="GU1346" s="307"/>
      <c r="GV1346" s="307"/>
      <c r="GW1346" s="307"/>
      <c r="GX1346" s="307"/>
      <c r="GY1346" s="307"/>
      <c r="GZ1346" s="307"/>
      <c r="HA1346" s="307"/>
      <c r="HB1346" s="307"/>
      <c r="HC1346" s="307"/>
      <c r="HD1346" s="307"/>
      <c r="HE1346" s="307"/>
      <c r="HF1346" s="307"/>
      <c r="HG1346" s="307"/>
      <c r="HH1346" s="307"/>
      <c r="HI1346" s="307"/>
      <c r="HJ1346" s="307"/>
      <c r="HK1346" s="307"/>
      <c r="HL1346" s="307"/>
      <c r="HM1346" s="307"/>
      <c r="HN1346" s="307"/>
      <c r="HO1346" s="307"/>
      <c r="HP1346" s="307"/>
      <c r="HQ1346" s="307"/>
      <c r="HR1346" s="307"/>
      <c r="HS1346" s="307"/>
      <c r="HT1346" s="307"/>
      <c r="HU1346" s="307"/>
      <c r="HV1346" s="307"/>
      <c r="HW1346" s="307"/>
      <c r="HX1346" s="307"/>
      <c r="HY1346" s="307"/>
      <c r="HZ1346" s="307"/>
      <c r="IA1346" s="307"/>
      <c r="IB1346" s="307"/>
      <c r="IC1346" s="307"/>
      <c r="ID1346" s="307"/>
      <c r="IE1346" s="307"/>
      <c r="IF1346" s="307"/>
      <c r="IG1346" s="307"/>
      <c r="IH1346" s="307"/>
      <c r="II1346" s="307"/>
      <c r="IJ1346" s="307"/>
      <c r="IK1346" s="307"/>
      <c r="IL1346" s="307"/>
      <c r="IM1346" s="307"/>
      <c r="IN1346" s="307"/>
      <c r="IO1346" s="307"/>
      <c r="IP1346" s="307"/>
      <c r="IQ1346" s="307"/>
      <c r="IR1346" s="307"/>
      <c r="IS1346" s="307"/>
      <c r="IT1346" s="307"/>
      <c r="IU1346" s="307"/>
      <c r="IV1346" s="307"/>
      <c r="IW1346" s="307"/>
      <c r="IX1346" s="307"/>
      <c r="IY1346" s="307"/>
      <c r="IZ1346" s="307"/>
      <c r="JA1346" s="307"/>
      <c r="JB1346" s="307"/>
      <c r="JC1346" s="307"/>
      <c r="JD1346" s="307"/>
      <c r="JE1346" s="307"/>
      <c r="JF1346" s="307"/>
      <c r="JG1346" s="307"/>
      <c r="JH1346" s="307"/>
      <c r="JI1346" s="307"/>
      <c r="JJ1346" s="307"/>
      <c r="JK1346" s="307"/>
      <c r="JL1346" s="307"/>
      <c r="JM1346" s="307"/>
      <c r="JN1346" s="307"/>
      <c r="JO1346" s="307"/>
      <c r="JP1346" s="307"/>
      <c r="JQ1346" s="307"/>
      <c r="JR1346" s="307"/>
      <c r="JS1346" s="307"/>
      <c r="JT1346" s="307"/>
      <c r="JU1346" s="307"/>
      <c r="JV1346" s="307"/>
      <c r="JW1346" s="307"/>
      <c r="JX1346" s="307"/>
      <c r="JY1346" s="307"/>
      <c r="JZ1346" s="307"/>
      <c r="KA1346" s="307"/>
      <c r="KB1346" s="307"/>
      <c r="KC1346" s="307"/>
      <c r="KD1346" s="307"/>
      <c r="KE1346" s="307"/>
      <c r="KF1346" s="307"/>
      <c r="KG1346" s="307"/>
      <c r="KH1346" s="307"/>
      <c r="KI1346" s="307"/>
      <c r="KJ1346" s="307"/>
      <c r="KK1346" s="307"/>
      <c r="KL1346" s="307"/>
      <c r="KM1346" s="307"/>
      <c r="KN1346" s="307"/>
      <c r="KO1346" s="307"/>
      <c r="KP1346" s="307"/>
      <c r="KQ1346" s="307"/>
      <c r="KR1346" s="307"/>
      <c r="KS1346" s="307"/>
      <c r="KT1346" s="307"/>
    </row>
    <row r="1347" spans="14:306" s="56" customFormat="1" ht="15" customHeight="1">
      <c r="N1347" s="410"/>
      <c r="O1347" s="410"/>
      <c r="P1347" s="311"/>
      <c r="Q1347" s="311"/>
      <c r="R1347" s="311"/>
      <c r="AG1347" s="57"/>
      <c r="AH1347" s="57"/>
      <c r="AI1347" s="57"/>
      <c r="AJ1347" s="57"/>
      <c r="AK1347" s="57"/>
      <c r="AL1347" s="57"/>
      <c r="AM1347" s="57"/>
      <c r="AN1347" s="57"/>
      <c r="AO1347" s="57"/>
      <c r="AP1347" s="57"/>
      <c r="AQ1347" s="57"/>
      <c r="AR1347" s="57"/>
      <c r="AS1347" s="57"/>
      <c r="AT1347" s="57"/>
      <c r="AU1347" s="57"/>
      <c r="AV1347" s="57"/>
      <c r="AW1347" s="57"/>
      <c r="AX1347" s="57"/>
      <c r="AY1347" s="57"/>
      <c r="AZ1347" s="57"/>
      <c r="BA1347" s="57"/>
      <c r="BB1347" s="57"/>
      <c r="BC1347" s="57"/>
      <c r="BD1347" s="57"/>
      <c r="BE1347" s="57"/>
      <c r="BF1347" s="57"/>
      <c r="BG1347" s="57"/>
      <c r="BH1347" s="57"/>
      <c r="BI1347" s="57"/>
      <c r="BJ1347" s="57"/>
      <c r="BK1347" s="57"/>
      <c r="BL1347" s="57"/>
      <c r="BM1347" s="57"/>
      <c r="BN1347" s="57"/>
      <c r="CB1347" s="307"/>
      <c r="CC1347" s="307"/>
      <c r="CD1347" s="307"/>
      <c r="CE1347" s="307"/>
      <c r="CF1347" s="307"/>
      <c r="CG1347" s="307"/>
      <c r="CH1347" s="307"/>
      <c r="CI1347" s="307"/>
      <c r="CJ1347" s="307"/>
      <c r="CK1347" s="307"/>
      <c r="CL1347" s="307"/>
      <c r="CM1347" s="307"/>
      <c r="CN1347" s="307"/>
      <c r="CO1347" s="307"/>
      <c r="CP1347" s="307"/>
      <c r="CQ1347" s="307"/>
      <c r="CR1347" s="307"/>
      <c r="CS1347" s="307"/>
      <c r="CT1347" s="307"/>
      <c r="CU1347" s="307"/>
      <c r="CV1347" s="307"/>
      <c r="CW1347" s="307"/>
      <c r="CX1347" s="307"/>
      <c r="CY1347" s="307"/>
      <c r="CZ1347" s="307"/>
      <c r="DA1347" s="307"/>
      <c r="DB1347" s="307"/>
      <c r="DC1347" s="307"/>
      <c r="DD1347" s="307"/>
      <c r="DE1347" s="307"/>
      <c r="DF1347" s="307"/>
      <c r="DG1347" s="307"/>
      <c r="DH1347" s="307"/>
      <c r="DI1347" s="390"/>
      <c r="DJ1347" s="390"/>
      <c r="DK1347" s="307"/>
      <c r="DL1347" s="307"/>
      <c r="DM1347" s="307"/>
      <c r="DN1347" s="307"/>
      <c r="DO1347" s="307"/>
      <c r="DP1347" s="307"/>
      <c r="DQ1347" s="307"/>
      <c r="DR1347" s="307"/>
      <c r="DS1347" s="307"/>
      <c r="DT1347" s="307"/>
      <c r="DU1347" s="307"/>
      <c r="DV1347" s="307"/>
      <c r="DW1347" s="307"/>
      <c r="DX1347" s="307"/>
      <c r="DY1347" s="307"/>
      <c r="DZ1347" s="307"/>
      <c r="EA1347" s="307"/>
      <c r="EB1347" s="307"/>
      <c r="EC1347" s="307"/>
      <c r="ED1347" s="307"/>
      <c r="EE1347" s="307"/>
      <c r="EF1347" s="307"/>
      <c r="EG1347" s="307"/>
      <c r="EH1347" s="307"/>
      <c r="EI1347" s="307"/>
      <c r="EJ1347" s="307"/>
      <c r="EK1347" s="307"/>
      <c r="EL1347" s="307"/>
      <c r="EM1347" s="307"/>
      <c r="EN1347" s="307"/>
      <c r="EO1347" s="307"/>
      <c r="EP1347" s="307"/>
      <c r="EQ1347" s="307"/>
      <c r="ER1347" s="307"/>
      <c r="ES1347" s="307"/>
      <c r="ET1347" s="307"/>
      <c r="EU1347" s="390"/>
      <c r="EV1347" s="390"/>
      <c r="EW1347" s="307"/>
      <c r="EX1347" s="307"/>
      <c r="EY1347" s="307"/>
      <c r="EZ1347" s="307"/>
      <c r="FA1347" s="307"/>
      <c r="FB1347" s="307"/>
      <c r="FC1347" s="307"/>
      <c r="FD1347" s="307"/>
      <c r="FE1347" s="307"/>
      <c r="FF1347" s="307"/>
      <c r="FG1347" s="307"/>
      <c r="FH1347" s="307"/>
      <c r="FI1347" s="307"/>
      <c r="FJ1347" s="307"/>
      <c r="FK1347" s="307"/>
      <c r="FL1347" s="307"/>
      <c r="FM1347" s="307"/>
      <c r="FN1347" s="307"/>
      <c r="FO1347" s="307"/>
      <c r="FP1347" s="307"/>
      <c r="FQ1347" s="307"/>
      <c r="FR1347" s="307"/>
      <c r="FS1347" s="307"/>
      <c r="FT1347" s="307"/>
      <c r="FU1347" s="307"/>
      <c r="FV1347" s="307"/>
      <c r="FW1347" s="307"/>
      <c r="FX1347" s="307"/>
      <c r="FY1347" s="307"/>
      <c r="FZ1347" s="307"/>
      <c r="GA1347" s="307"/>
      <c r="GB1347" s="307"/>
      <c r="GC1347" s="307"/>
      <c r="GD1347" s="307"/>
      <c r="GE1347" s="307"/>
      <c r="GF1347" s="307"/>
      <c r="GG1347" s="307"/>
      <c r="GH1347" s="307"/>
      <c r="GI1347" s="307"/>
      <c r="GJ1347" s="307"/>
      <c r="GK1347" s="307"/>
      <c r="GL1347" s="307"/>
      <c r="GM1347" s="307"/>
      <c r="GN1347" s="307"/>
      <c r="GO1347" s="307"/>
      <c r="GP1347" s="307"/>
      <c r="GQ1347" s="307"/>
      <c r="GR1347" s="307"/>
      <c r="GS1347" s="307"/>
      <c r="GT1347" s="307"/>
      <c r="GU1347" s="307"/>
      <c r="GV1347" s="307"/>
      <c r="GW1347" s="307"/>
      <c r="GX1347" s="307"/>
      <c r="GY1347" s="307"/>
      <c r="GZ1347" s="307"/>
      <c r="HA1347" s="307"/>
      <c r="HB1347" s="307"/>
      <c r="HC1347" s="307"/>
      <c r="HD1347" s="307"/>
      <c r="HE1347" s="307"/>
      <c r="HF1347" s="307"/>
      <c r="HG1347" s="307"/>
      <c r="HH1347" s="307"/>
      <c r="HI1347" s="307"/>
      <c r="HJ1347" s="307"/>
      <c r="HK1347" s="307"/>
      <c r="HL1347" s="307"/>
      <c r="HM1347" s="307"/>
      <c r="HN1347" s="307"/>
      <c r="HO1347" s="307"/>
      <c r="HP1347" s="307"/>
      <c r="HQ1347" s="307"/>
      <c r="HR1347" s="307"/>
      <c r="HS1347" s="307"/>
      <c r="HT1347" s="307"/>
      <c r="HU1347" s="307"/>
      <c r="HV1347" s="307"/>
      <c r="HW1347" s="307"/>
      <c r="HX1347" s="307"/>
      <c r="HY1347" s="307"/>
      <c r="HZ1347" s="307"/>
      <c r="IA1347" s="307"/>
      <c r="IB1347" s="307"/>
      <c r="IC1347" s="307"/>
      <c r="ID1347" s="307"/>
      <c r="IE1347" s="307"/>
      <c r="IF1347" s="307"/>
      <c r="IG1347" s="307"/>
      <c r="IH1347" s="307"/>
      <c r="II1347" s="307"/>
      <c r="IJ1347" s="307"/>
      <c r="IK1347" s="307"/>
      <c r="IL1347" s="307"/>
      <c r="IM1347" s="307"/>
      <c r="IN1347" s="307"/>
      <c r="IO1347" s="307"/>
      <c r="IP1347" s="307"/>
      <c r="IQ1347" s="307"/>
      <c r="IR1347" s="307"/>
      <c r="IS1347" s="307"/>
      <c r="IT1347" s="307"/>
      <c r="IU1347" s="307"/>
      <c r="IV1347" s="307"/>
      <c r="IW1347" s="307"/>
      <c r="IX1347" s="307"/>
      <c r="IY1347" s="307"/>
      <c r="IZ1347" s="307"/>
      <c r="JA1347" s="307"/>
      <c r="JB1347" s="307"/>
      <c r="JC1347" s="307"/>
      <c r="JD1347" s="307"/>
      <c r="JE1347" s="307"/>
      <c r="JF1347" s="307"/>
      <c r="JG1347" s="307"/>
      <c r="JH1347" s="307"/>
      <c r="JI1347" s="307"/>
      <c r="JJ1347" s="307"/>
      <c r="JK1347" s="307"/>
      <c r="JL1347" s="307"/>
      <c r="JM1347" s="307"/>
      <c r="JN1347" s="307"/>
      <c r="JO1347" s="307"/>
      <c r="JP1347" s="307"/>
      <c r="JQ1347" s="307"/>
      <c r="JR1347" s="307"/>
      <c r="JS1347" s="307"/>
      <c r="JT1347" s="307"/>
      <c r="JU1347" s="307"/>
      <c r="JV1347" s="307"/>
      <c r="JW1347" s="307"/>
      <c r="JX1347" s="307"/>
      <c r="JY1347" s="307"/>
      <c r="JZ1347" s="307"/>
      <c r="KA1347" s="307"/>
      <c r="KB1347" s="307"/>
      <c r="KC1347" s="307"/>
      <c r="KD1347" s="307"/>
      <c r="KE1347" s="307"/>
      <c r="KF1347" s="307"/>
      <c r="KG1347" s="307"/>
      <c r="KH1347" s="307"/>
      <c r="KI1347" s="307"/>
      <c r="KJ1347" s="307"/>
      <c r="KK1347" s="307"/>
      <c r="KL1347" s="307"/>
      <c r="KM1347" s="307"/>
      <c r="KN1347" s="307"/>
      <c r="KO1347" s="307"/>
      <c r="KP1347" s="307"/>
      <c r="KQ1347" s="307"/>
      <c r="KR1347" s="307"/>
      <c r="KS1347" s="307"/>
      <c r="KT1347" s="307"/>
    </row>
    <row r="1348" spans="14:306" s="56" customFormat="1" ht="15" customHeight="1">
      <c r="N1348" s="410"/>
      <c r="O1348" s="410"/>
      <c r="P1348" s="311"/>
      <c r="Q1348" s="311"/>
      <c r="R1348" s="311"/>
      <c r="AG1348" s="57"/>
      <c r="AH1348" s="57"/>
      <c r="AI1348" s="57"/>
      <c r="AJ1348" s="57"/>
      <c r="AK1348" s="57"/>
      <c r="AL1348" s="57"/>
      <c r="AM1348" s="57"/>
      <c r="AN1348" s="57"/>
      <c r="AO1348" s="57"/>
      <c r="AP1348" s="57"/>
      <c r="AQ1348" s="57"/>
      <c r="AR1348" s="57"/>
      <c r="AS1348" s="57"/>
      <c r="AT1348" s="57"/>
      <c r="AU1348" s="57"/>
      <c r="AV1348" s="57"/>
      <c r="AW1348" s="57"/>
      <c r="AX1348" s="57"/>
      <c r="AY1348" s="57"/>
      <c r="AZ1348" s="57"/>
      <c r="BA1348" s="57"/>
      <c r="BB1348" s="57"/>
      <c r="BC1348" s="57"/>
      <c r="BD1348" s="57"/>
      <c r="BE1348" s="57"/>
      <c r="BF1348" s="57"/>
      <c r="BG1348" s="57"/>
      <c r="BH1348" s="57"/>
      <c r="BI1348" s="57"/>
      <c r="BJ1348" s="57"/>
      <c r="BK1348" s="57"/>
      <c r="BL1348" s="57"/>
      <c r="BM1348" s="57"/>
      <c r="BN1348" s="57"/>
      <c r="CB1348" s="307"/>
      <c r="CC1348" s="307"/>
      <c r="CD1348" s="307"/>
      <c r="CE1348" s="307"/>
      <c r="CF1348" s="307"/>
      <c r="CG1348" s="307"/>
      <c r="CH1348" s="307"/>
      <c r="CI1348" s="307"/>
      <c r="CJ1348" s="307"/>
      <c r="CK1348" s="307"/>
      <c r="CL1348" s="307"/>
      <c r="CM1348" s="307"/>
      <c r="CN1348" s="307"/>
      <c r="CO1348" s="307"/>
      <c r="CP1348" s="307"/>
      <c r="CQ1348" s="307"/>
      <c r="CR1348" s="307"/>
      <c r="CS1348" s="307"/>
      <c r="CT1348" s="307"/>
      <c r="CU1348" s="307"/>
      <c r="CV1348" s="307"/>
      <c r="CW1348" s="307"/>
      <c r="CX1348" s="307"/>
      <c r="CY1348" s="307"/>
      <c r="CZ1348" s="307"/>
      <c r="DA1348" s="307"/>
      <c r="DB1348" s="307"/>
      <c r="DC1348" s="307"/>
      <c r="DD1348" s="307"/>
      <c r="DE1348" s="307"/>
      <c r="DF1348" s="307"/>
      <c r="DG1348" s="307"/>
      <c r="DH1348" s="307"/>
      <c r="DI1348" s="390"/>
      <c r="DJ1348" s="390"/>
      <c r="DK1348" s="307"/>
      <c r="DL1348" s="307"/>
      <c r="DM1348" s="307"/>
      <c r="DN1348" s="307"/>
      <c r="DO1348" s="307"/>
      <c r="DP1348" s="307"/>
      <c r="DQ1348" s="307"/>
      <c r="DR1348" s="307"/>
      <c r="DS1348" s="307"/>
      <c r="DT1348" s="307"/>
      <c r="DU1348" s="307"/>
      <c r="DV1348" s="307"/>
      <c r="DW1348" s="307"/>
      <c r="DX1348" s="307"/>
      <c r="DY1348" s="307"/>
      <c r="DZ1348" s="307"/>
      <c r="EA1348" s="307"/>
      <c r="EB1348" s="307"/>
      <c r="EC1348" s="307"/>
      <c r="ED1348" s="307"/>
      <c r="EE1348" s="307"/>
      <c r="EF1348" s="307"/>
      <c r="EG1348" s="307"/>
      <c r="EH1348" s="307"/>
      <c r="EI1348" s="307"/>
      <c r="EJ1348" s="307"/>
      <c r="EK1348" s="307"/>
      <c r="EL1348" s="307"/>
      <c r="EM1348" s="307"/>
      <c r="EN1348" s="307"/>
      <c r="EO1348" s="307"/>
      <c r="EP1348" s="307"/>
      <c r="EQ1348" s="307"/>
      <c r="ER1348" s="307"/>
      <c r="ES1348" s="307"/>
      <c r="ET1348" s="307"/>
      <c r="EU1348" s="390"/>
      <c r="EV1348" s="390"/>
      <c r="EW1348" s="307"/>
      <c r="EX1348" s="307"/>
      <c r="EY1348" s="307"/>
      <c r="EZ1348" s="307"/>
      <c r="FA1348" s="307"/>
      <c r="FB1348" s="307"/>
      <c r="FC1348" s="307"/>
      <c r="FD1348" s="307"/>
      <c r="FE1348" s="307"/>
      <c r="FF1348" s="307"/>
      <c r="FG1348" s="307"/>
      <c r="FH1348" s="307"/>
      <c r="FI1348" s="307"/>
      <c r="FJ1348" s="307"/>
      <c r="FK1348" s="307"/>
      <c r="FL1348" s="307"/>
      <c r="FM1348" s="307"/>
      <c r="FN1348" s="307"/>
      <c r="FO1348" s="307"/>
      <c r="FP1348" s="307"/>
      <c r="FQ1348" s="307"/>
      <c r="FR1348" s="307"/>
      <c r="FS1348" s="307"/>
      <c r="FT1348" s="307"/>
      <c r="FU1348" s="307"/>
      <c r="FV1348" s="307"/>
      <c r="FW1348" s="307"/>
      <c r="FX1348" s="307"/>
      <c r="FY1348" s="307"/>
      <c r="FZ1348" s="307"/>
      <c r="GA1348" s="307"/>
      <c r="GB1348" s="307"/>
      <c r="GC1348" s="307"/>
      <c r="GD1348" s="307"/>
      <c r="GE1348" s="307"/>
      <c r="GF1348" s="307"/>
      <c r="GG1348" s="307"/>
      <c r="GH1348" s="307"/>
      <c r="GI1348" s="307"/>
      <c r="GJ1348" s="307"/>
      <c r="GK1348" s="307"/>
      <c r="GL1348" s="307"/>
      <c r="GM1348" s="307"/>
      <c r="GN1348" s="307"/>
      <c r="GO1348" s="307"/>
      <c r="GP1348" s="307"/>
      <c r="GQ1348" s="307"/>
      <c r="GR1348" s="307"/>
      <c r="GS1348" s="307"/>
      <c r="GT1348" s="307"/>
      <c r="GU1348" s="307"/>
      <c r="GV1348" s="307"/>
      <c r="GW1348" s="307"/>
      <c r="GX1348" s="307"/>
      <c r="GY1348" s="307"/>
      <c r="GZ1348" s="307"/>
      <c r="HA1348" s="307"/>
      <c r="HB1348" s="307"/>
      <c r="HC1348" s="307"/>
      <c r="HD1348" s="307"/>
      <c r="HE1348" s="307"/>
      <c r="HF1348" s="307"/>
      <c r="HG1348" s="307"/>
      <c r="HH1348" s="307"/>
      <c r="HI1348" s="307"/>
      <c r="HJ1348" s="307"/>
      <c r="HK1348" s="307"/>
      <c r="HL1348" s="307"/>
      <c r="HM1348" s="307"/>
      <c r="HN1348" s="307"/>
      <c r="HO1348" s="307"/>
      <c r="HP1348" s="307"/>
      <c r="HQ1348" s="307"/>
      <c r="HR1348" s="307"/>
      <c r="HS1348" s="307"/>
      <c r="HT1348" s="307"/>
      <c r="HU1348" s="307"/>
      <c r="HV1348" s="307"/>
      <c r="HW1348" s="307"/>
      <c r="HX1348" s="307"/>
      <c r="HY1348" s="307"/>
      <c r="HZ1348" s="307"/>
      <c r="IA1348" s="307"/>
      <c r="IB1348" s="307"/>
      <c r="IC1348" s="307"/>
      <c r="ID1348" s="307"/>
      <c r="IE1348" s="307"/>
      <c r="IF1348" s="307"/>
      <c r="IG1348" s="307"/>
      <c r="IH1348" s="307"/>
      <c r="II1348" s="307"/>
      <c r="IJ1348" s="307"/>
      <c r="IK1348" s="307"/>
      <c r="IL1348" s="307"/>
      <c r="IM1348" s="307"/>
      <c r="IN1348" s="307"/>
      <c r="IO1348" s="307"/>
      <c r="IP1348" s="307"/>
      <c r="IQ1348" s="307"/>
      <c r="IR1348" s="307"/>
      <c r="IS1348" s="307"/>
      <c r="IT1348" s="307"/>
      <c r="IU1348" s="307"/>
      <c r="IV1348" s="307"/>
      <c r="IW1348" s="307"/>
      <c r="IX1348" s="307"/>
      <c r="IY1348" s="307"/>
      <c r="IZ1348" s="307"/>
      <c r="JA1348" s="307"/>
      <c r="JB1348" s="307"/>
      <c r="JC1348" s="307"/>
      <c r="JD1348" s="307"/>
      <c r="JE1348" s="307"/>
      <c r="JF1348" s="307"/>
      <c r="JG1348" s="307"/>
      <c r="JH1348" s="307"/>
      <c r="JI1348" s="307"/>
      <c r="JJ1348" s="307"/>
      <c r="JK1348" s="307"/>
      <c r="JL1348" s="307"/>
      <c r="JM1348" s="307"/>
      <c r="JN1348" s="307"/>
      <c r="JO1348" s="307"/>
      <c r="JP1348" s="307"/>
      <c r="JQ1348" s="307"/>
      <c r="JR1348" s="307"/>
      <c r="JS1348" s="307"/>
      <c r="JT1348" s="307"/>
      <c r="JU1348" s="307"/>
      <c r="JV1348" s="307"/>
      <c r="JW1348" s="307"/>
      <c r="JX1348" s="307"/>
      <c r="JY1348" s="307"/>
      <c r="JZ1348" s="307"/>
      <c r="KA1348" s="307"/>
      <c r="KB1348" s="307"/>
      <c r="KC1348" s="307"/>
      <c r="KD1348" s="307"/>
      <c r="KE1348" s="307"/>
      <c r="KF1348" s="307"/>
      <c r="KG1348" s="307"/>
      <c r="KH1348" s="307"/>
      <c r="KI1348" s="307"/>
      <c r="KJ1348" s="307"/>
      <c r="KK1348" s="307"/>
      <c r="KL1348" s="307"/>
      <c r="KM1348" s="307"/>
      <c r="KN1348" s="307"/>
      <c r="KO1348" s="307"/>
      <c r="KP1348" s="307"/>
      <c r="KQ1348" s="307"/>
      <c r="KR1348" s="307"/>
      <c r="KS1348" s="307"/>
      <c r="KT1348" s="307"/>
    </row>
    <row r="1349" spans="14:306" s="56" customFormat="1" ht="15" customHeight="1">
      <c r="N1349" s="410"/>
      <c r="O1349" s="410"/>
      <c r="P1349" s="311"/>
      <c r="Q1349" s="311"/>
      <c r="R1349" s="311"/>
      <c r="AG1349" s="57"/>
      <c r="AH1349" s="57"/>
      <c r="AI1349" s="57"/>
      <c r="AJ1349" s="57"/>
      <c r="AK1349" s="57"/>
      <c r="AL1349" s="57"/>
      <c r="AM1349" s="57"/>
      <c r="AN1349" s="57"/>
      <c r="AO1349" s="57"/>
      <c r="AP1349" s="57"/>
      <c r="AQ1349" s="57"/>
      <c r="AR1349" s="57"/>
      <c r="AS1349" s="57"/>
      <c r="AT1349" s="57"/>
      <c r="AU1349" s="57"/>
      <c r="AV1349" s="57"/>
      <c r="AW1349" s="57"/>
      <c r="AX1349" s="57"/>
      <c r="AY1349" s="57"/>
      <c r="AZ1349" s="57"/>
      <c r="BA1349" s="57"/>
      <c r="BB1349" s="57"/>
      <c r="BC1349" s="57"/>
      <c r="BD1349" s="57"/>
      <c r="BE1349" s="57"/>
      <c r="BF1349" s="57"/>
      <c r="BG1349" s="57"/>
      <c r="BH1349" s="57"/>
      <c r="BI1349" s="57"/>
      <c r="BJ1349" s="57"/>
      <c r="BK1349" s="57"/>
      <c r="BL1349" s="57"/>
      <c r="BM1349" s="57"/>
      <c r="BN1349" s="57"/>
      <c r="CB1349" s="307"/>
      <c r="CC1349" s="307"/>
      <c r="CD1349" s="307"/>
      <c r="CE1349" s="307"/>
      <c r="CF1349" s="307"/>
      <c r="CG1349" s="307"/>
      <c r="CH1349" s="307"/>
      <c r="CI1349" s="307"/>
      <c r="CJ1349" s="307"/>
      <c r="CK1349" s="307"/>
      <c r="CL1349" s="307"/>
      <c r="CM1349" s="307"/>
      <c r="CN1349" s="307"/>
      <c r="CO1349" s="307"/>
      <c r="CP1349" s="307"/>
      <c r="CQ1349" s="307"/>
      <c r="CR1349" s="307"/>
      <c r="CS1349" s="307"/>
      <c r="CT1349" s="307"/>
      <c r="CU1349" s="307"/>
      <c r="CV1349" s="307"/>
      <c r="CW1349" s="307"/>
      <c r="CX1349" s="307"/>
      <c r="CY1349" s="307"/>
      <c r="CZ1349" s="307"/>
      <c r="DA1349" s="307"/>
      <c r="DB1349" s="307"/>
      <c r="DC1349" s="307"/>
      <c r="DD1349" s="307"/>
      <c r="DE1349" s="307"/>
      <c r="DF1349" s="307"/>
      <c r="DG1349" s="307"/>
      <c r="DH1349" s="307"/>
      <c r="DI1349" s="390"/>
      <c r="DJ1349" s="390"/>
      <c r="DK1349" s="307"/>
      <c r="DL1349" s="307"/>
      <c r="DM1349" s="307"/>
      <c r="DN1349" s="307"/>
      <c r="DO1349" s="307"/>
      <c r="DP1349" s="307"/>
      <c r="DQ1349" s="307"/>
      <c r="DR1349" s="307"/>
      <c r="DS1349" s="307"/>
      <c r="DT1349" s="307"/>
      <c r="DU1349" s="307"/>
      <c r="DV1349" s="307"/>
      <c r="DW1349" s="307"/>
      <c r="DX1349" s="307"/>
      <c r="DY1349" s="307"/>
      <c r="DZ1349" s="307"/>
      <c r="EA1349" s="307"/>
      <c r="EB1349" s="307"/>
      <c r="EC1349" s="307"/>
      <c r="ED1349" s="307"/>
      <c r="EE1349" s="307"/>
      <c r="EF1349" s="307"/>
      <c r="EG1349" s="307"/>
      <c r="EH1349" s="307"/>
      <c r="EI1349" s="307"/>
      <c r="EJ1349" s="307"/>
      <c r="EK1349" s="307"/>
      <c r="EL1349" s="307"/>
      <c r="EM1349" s="307"/>
      <c r="EN1349" s="307"/>
      <c r="EO1349" s="307"/>
      <c r="EP1349" s="307"/>
      <c r="EQ1349" s="307"/>
      <c r="ER1349" s="307"/>
      <c r="ES1349" s="307"/>
      <c r="ET1349" s="307"/>
      <c r="EU1349" s="390"/>
      <c r="EV1349" s="390"/>
      <c r="EW1349" s="307"/>
      <c r="EX1349" s="307"/>
      <c r="EY1349" s="307"/>
      <c r="EZ1349" s="307"/>
      <c r="FA1349" s="307"/>
      <c r="FB1349" s="307"/>
      <c r="FC1349" s="307"/>
      <c r="FD1349" s="307"/>
      <c r="FE1349" s="307"/>
      <c r="FF1349" s="307"/>
      <c r="FG1349" s="307"/>
      <c r="FH1349" s="307"/>
      <c r="FI1349" s="307"/>
      <c r="FJ1349" s="307"/>
      <c r="FK1349" s="307"/>
      <c r="FL1349" s="307"/>
      <c r="FM1349" s="307"/>
      <c r="FN1349" s="307"/>
      <c r="FO1349" s="307"/>
      <c r="FP1349" s="307"/>
      <c r="FQ1349" s="307"/>
      <c r="FR1349" s="307"/>
      <c r="FS1349" s="307"/>
      <c r="FT1349" s="307"/>
      <c r="FU1349" s="307"/>
      <c r="FV1349" s="307"/>
      <c r="FW1349" s="307"/>
      <c r="FX1349" s="307"/>
      <c r="FY1349" s="307"/>
      <c r="FZ1349" s="307"/>
      <c r="GA1349" s="307"/>
      <c r="GB1349" s="307"/>
      <c r="GC1349" s="307"/>
      <c r="GD1349" s="307"/>
      <c r="GE1349" s="307"/>
      <c r="GF1349" s="307"/>
      <c r="GG1349" s="307"/>
      <c r="GH1349" s="307"/>
      <c r="GI1349" s="307"/>
      <c r="GJ1349" s="307"/>
      <c r="GK1349" s="307"/>
      <c r="GL1349" s="307"/>
      <c r="GM1349" s="307"/>
      <c r="GN1349" s="307"/>
      <c r="GO1349" s="307"/>
      <c r="GP1349" s="307"/>
      <c r="GQ1349" s="307"/>
      <c r="GR1349" s="307"/>
      <c r="GS1349" s="307"/>
      <c r="GT1349" s="307"/>
      <c r="GU1349" s="307"/>
      <c r="GV1349" s="307"/>
      <c r="GW1349" s="307"/>
      <c r="GX1349" s="307"/>
      <c r="GY1349" s="307"/>
      <c r="GZ1349" s="307"/>
      <c r="HA1349" s="307"/>
      <c r="HB1349" s="307"/>
      <c r="HC1349" s="307"/>
      <c r="HD1349" s="307"/>
      <c r="HE1349" s="307"/>
      <c r="HF1349" s="307"/>
      <c r="HG1349" s="307"/>
      <c r="HH1349" s="307"/>
      <c r="HI1349" s="307"/>
      <c r="HJ1349" s="307"/>
      <c r="HK1349" s="307"/>
      <c r="HL1349" s="307"/>
      <c r="HM1349" s="307"/>
      <c r="HN1349" s="307"/>
      <c r="HO1349" s="307"/>
      <c r="HP1349" s="307"/>
      <c r="HQ1349" s="307"/>
      <c r="HR1349" s="307"/>
      <c r="HS1349" s="307"/>
      <c r="HT1349" s="307"/>
      <c r="HU1349" s="307"/>
      <c r="HV1349" s="307"/>
      <c r="HW1349" s="307"/>
      <c r="HX1349" s="307"/>
      <c r="HY1349" s="307"/>
      <c r="HZ1349" s="307"/>
      <c r="IA1349" s="307"/>
      <c r="IB1349" s="307"/>
      <c r="IC1349" s="307"/>
      <c r="ID1349" s="307"/>
      <c r="IE1349" s="307"/>
      <c r="IF1349" s="307"/>
      <c r="IG1349" s="307"/>
      <c r="IH1349" s="307"/>
      <c r="II1349" s="307"/>
      <c r="IJ1349" s="307"/>
      <c r="IK1349" s="307"/>
      <c r="IL1349" s="307"/>
      <c r="IM1349" s="307"/>
      <c r="IN1349" s="307"/>
      <c r="IO1349" s="307"/>
      <c r="IP1349" s="307"/>
      <c r="IQ1349" s="307"/>
      <c r="IR1349" s="307"/>
      <c r="IS1349" s="307"/>
      <c r="IT1349" s="307"/>
      <c r="IU1349" s="307"/>
      <c r="IV1349" s="307"/>
      <c r="IW1349" s="307"/>
      <c r="IX1349" s="307"/>
      <c r="IY1349" s="307"/>
      <c r="IZ1349" s="307"/>
      <c r="JA1349" s="307"/>
      <c r="JB1349" s="307"/>
      <c r="JC1349" s="307"/>
      <c r="JD1349" s="307"/>
      <c r="JE1349" s="307"/>
      <c r="JF1349" s="307"/>
      <c r="JG1349" s="307"/>
      <c r="JH1349" s="307"/>
      <c r="JI1349" s="307"/>
      <c r="JJ1349" s="307"/>
      <c r="JK1349" s="307"/>
      <c r="JL1349" s="307"/>
      <c r="JM1349" s="307"/>
      <c r="JN1349" s="307"/>
      <c r="JO1349" s="307"/>
      <c r="JP1349" s="307"/>
      <c r="JQ1349" s="307"/>
      <c r="JR1349" s="307"/>
      <c r="JS1349" s="307"/>
      <c r="JT1349" s="307"/>
      <c r="JU1349" s="307"/>
      <c r="JV1349" s="307"/>
      <c r="JW1349" s="307"/>
      <c r="JX1349" s="307"/>
      <c r="JY1349" s="307"/>
      <c r="JZ1349" s="307"/>
      <c r="KA1349" s="307"/>
      <c r="KB1349" s="307"/>
      <c r="KC1349" s="307"/>
      <c r="KD1349" s="307"/>
      <c r="KE1349" s="307"/>
      <c r="KF1349" s="307"/>
      <c r="KG1349" s="307"/>
      <c r="KH1349" s="307"/>
      <c r="KI1349" s="307"/>
      <c r="KJ1349" s="307"/>
      <c r="KK1349" s="307"/>
      <c r="KL1349" s="307"/>
      <c r="KM1349" s="307"/>
      <c r="KN1349" s="307"/>
      <c r="KO1349" s="307"/>
      <c r="KP1349" s="307"/>
      <c r="KQ1349" s="307"/>
      <c r="KR1349" s="307"/>
      <c r="KS1349" s="307"/>
      <c r="KT1349" s="307"/>
    </row>
    <row r="1350" spans="14:306" s="56" customFormat="1" ht="15" customHeight="1">
      <c r="N1350" s="410"/>
      <c r="O1350" s="410"/>
      <c r="P1350" s="311"/>
      <c r="Q1350" s="311"/>
      <c r="R1350" s="311"/>
      <c r="AG1350" s="57"/>
      <c r="AH1350" s="57"/>
      <c r="AI1350" s="57"/>
      <c r="AJ1350" s="57"/>
      <c r="AK1350" s="57"/>
      <c r="AL1350" s="57"/>
      <c r="AM1350" s="57"/>
      <c r="AN1350" s="57"/>
      <c r="AO1350" s="57"/>
      <c r="AP1350" s="57"/>
      <c r="AQ1350" s="57"/>
      <c r="AR1350" s="57"/>
      <c r="AS1350" s="57"/>
      <c r="AT1350" s="57"/>
      <c r="AU1350" s="57"/>
      <c r="AV1350" s="57"/>
      <c r="AW1350" s="57"/>
      <c r="AX1350" s="57"/>
      <c r="AY1350" s="57"/>
      <c r="AZ1350" s="57"/>
      <c r="BA1350" s="57"/>
      <c r="BB1350" s="57"/>
      <c r="BC1350" s="57"/>
      <c r="BD1350" s="57"/>
      <c r="BE1350" s="57"/>
      <c r="BF1350" s="57"/>
      <c r="BG1350" s="57"/>
      <c r="BH1350" s="57"/>
      <c r="BI1350" s="57"/>
      <c r="BJ1350" s="57"/>
      <c r="BK1350" s="57"/>
      <c r="BL1350" s="57"/>
      <c r="BM1350" s="57"/>
      <c r="BN1350" s="57"/>
      <c r="CB1350" s="307"/>
      <c r="CC1350" s="307"/>
      <c r="CD1350" s="307"/>
      <c r="CE1350" s="307"/>
      <c r="CF1350" s="307"/>
      <c r="CG1350" s="307"/>
      <c r="CH1350" s="307"/>
      <c r="CI1350" s="307"/>
      <c r="CJ1350" s="307"/>
      <c r="CK1350" s="307"/>
      <c r="CL1350" s="307"/>
      <c r="CM1350" s="307"/>
      <c r="CN1350" s="307"/>
      <c r="CO1350" s="307"/>
      <c r="CP1350" s="307"/>
      <c r="CQ1350" s="307"/>
      <c r="CR1350" s="307"/>
      <c r="CS1350" s="307"/>
      <c r="CT1350" s="307"/>
      <c r="CU1350" s="307"/>
      <c r="CV1350" s="307"/>
      <c r="CW1350" s="307"/>
      <c r="CX1350" s="307"/>
      <c r="CY1350" s="307"/>
      <c r="CZ1350" s="307"/>
      <c r="DA1350" s="307"/>
      <c r="DB1350" s="307"/>
      <c r="DC1350" s="307"/>
      <c r="DD1350" s="307"/>
      <c r="DE1350" s="307"/>
      <c r="DF1350" s="307"/>
      <c r="DG1350" s="307"/>
      <c r="DH1350" s="307"/>
      <c r="DI1350" s="390"/>
      <c r="DJ1350" s="390"/>
      <c r="DK1350" s="307"/>
      <c r="DL1350" s="307"/>
      <c r="DM1350" s="307"/>
      <c r="DN1350" s="307"/>
      <c r="DO1350" s="307"/>
      <c r="DP1350" s="307"/>
      <c r="DQ1350" s="307"/>
      <c r="DR1350" s="307"/>
      <c r="DS1350" s="307"/>
      <c r="DT1350" s="307"/>
      <c r="DU1350" s="307"/>
      <c r="DV1350" s="307"/>
      <c r="DW1350" s="307"/>
      <c r="DX1350" s="307"/>
      <c r="DY1350" s="307"/>
      <c r="DZ1350" s="307"/>
      <c r="EA1350" s="307"/>
      <c r="EB1350" s="307"/>
      <c r="EC1350" s="307"/>
      <c r="ED1350" s="307"/>
      <c r="EE1350" s="307"/>
      <c r="EF1350" s="307"/>
      <c r="EG1350" s="307"/>
      <c r="EH1350" s="307"/>
      <c r="EI1350" s="307"/>
      <c r="EJ1350" s="307"/>
      <c r="EK1350" s="307"/>
      <c r="EL1350" s="307"/>
      <c r="EM1350" s="307"/>
      <c r="EN1350" s="307"/>
      <c r="EO1350" s="307"/>
      <c r="EP1350" s="307"/>
      <c r="EQ1350" s="307"/>
      <c r="ER1350" s="307"/>
      <c r="ES1350" s="307"/>
      <c r="ET1350" s="307"/>
      <c r="EU1350" s="390"/>
      <c r="EV1350" s="390"/>
      <c r="EW1350" s="307"/>
      <c r="EX1350" s="307"/>
      <c r="EY1350" s="307"/>
      <c r="EZ1350" s="307"/>
      <c r="FA1350" s="307"/>
      <c r="FB1350" s="307"/>
      <c r="FC1350" s="307"/>
      <c r="FD1350" s="307"/>
      <c r="FE1350" s="307"/>
      <c r="FF1350" s="307"/>
      <c r="FG1350" s="307"/>
      <c r="FH1350" s="307"/>
      <c r="FI1350" s="307"/>
      <c r="FJ1350" s="307"/>
      <c r="FK1350" s="307"/>
      <c r="FL1350" s="307"/>
      <c r="FM1350" s="307"/>
      <c r="FN1350" s="307"/>
      <c r="FO1350" s="307"/>
      <c r="FP1350" s="307"/>
      <c r="FQ1350" s="307"/>
      <c r="FR1350" s="307"/>
      <c r="FS1350" s="307"/>
      <c r="FT1350" s="307"/>
      <c r="FU1350" s="307"/>
      <c r="FV1350" s="307"/>
      <c r="FW1350" s="307"/>
      <c r="FX1350" s="307"/>
      <c r="FY1350" s="307"/>
      <c r="FZ1350" s="307"/>
      <c r="GA1350" s="307"/>
      <c r="GB1350" s="307"/>
      <c r="GC1350" s="307"/>
      <c r="GD1350" s="307"/>
      <c r="GE1350" s="307"/>
      <c r="GF1350" s="307"/>
      <c r="GG1350" s="307"/>
      <c r="GH1350" s="307"/>
      <c r="GI1350" s="307"/>
      <c r="GJ1350" s="307"/>
      <c r="GK1350" s="307"/>
      <c r="GL1350" s="307"/>
      <c r="GM1350" s="307"/>
      <c r="GN1350" s="307"/>
      <c r="GO1350" s="307"/>
      <c r="GP1350" s="307"/>
      <c r="GQ1350" s="307"/>
      <c r="GR1350" s="307"/>
      <c r="GS1350" s="307"/>
      <c r="GT1350" s="307"/>
      <c r="GU1350" s="307"/>
      <c r="GV1350" s="307"/>
      <c r="GW1350" s="307"/>
      <c r="GX1350" s="307"/>
      <c r="GY1350" s="307"/>
      <c r="GZ1350" s="307"/>
      <c r="HA1350" s="307"/>
      <c r="HB1350" s="307"/>
      <c r="HC1350" s="307"/>
      <c r="HD1350" s="307"/>
      <c r="HE1350" s="307"/>
      <c r="HF1350" s="307"/>
      <c r="HG1350" s="307"/>
      <c r="HH1350" s="307"/>
      <c r="HI1350" s="307"/>
      <c r="HJ1350" s="307"/>
      <c r="HK1350" s="307"/>
      <c r="HL1350" s="307"/>
      <c r="HM1350" s="307"/>
      <c r="HN1350" s="307"/>
      <c r="HO1350" s="307"/>
      <c r="HP1350" s="307"/>
      <c r="HQ1350" s="307"/>
      <c r="HR1350" s="307"/>
      <c r="HS1350" s="307"/>
      <c r="HT1350" s="307"/>
      <c r="HU1350" s="307"/>
      <c r="HV1350" s="307"/>
      <c r="HW1350" s="307"/>
      <c r="HX1350" s="307"/>
      <c r="HY1350" s="307"/>
      <c r="HZ1350" s="307"/>
      <c r="IA1350" s="307"/>
      <c r="IB1350" s="307"/>
      <c r="IC1350" s="307"/>
      <c r="ID1350" s="307"/>
      <c r="IE1350" s="307"/>
      <c r="IF1350" s="307"/>
      <c r="IG1350" s="307"/>
      <c r="IH1350" s="307"/>
      <c r="II1350" s="307"/>
      <c r="IJ1350" s="307"/>
      <c r="IK1350" s="307"/>
      <c r="IL1350" s="307"/>
      <c r="IM1350" s="307"/>
      <c r="IN1350" s="307"/>
      <c r="IO1350" s="307"/>
      <c r="IP1350" s="307"/>
      <c r="IQ1350" s="307"/>
      <c r="IR1350" s="307"/>
      <c r="IS1350" s="307"/>
      <c r="IT1350" s="307"/>
      <c r="IU1350" s="307"/>
      <c r="IV1350" s="307"/>
      <c r="IW1350" s="307"/>
      <c r="IX1350" s="307"/>
      <c r="IY1350" s="307"/>
      <c r="IZ1350" s="307"/>
      <c r="JA1350" s="307"/>
      <c r="JB1350" s="307"/>
      <c r="JC1350" s="307"/>
      <c r="JD1350" s="307"/>
      <c r="JE1350" s="307"/>
      <c r="JF1350" s="307"/>
      <c r="JG1350" s="307"/>
      <c r="JH1350" s="307"/>
      <c r="JI1350" s="307"/>
      <c r="JJ1350" s="307"/>
      <c r="JK1350" s="307"/>
      <c r="JL1350" s="307"/>
      <c r="JM1350" s="307"/>
      <c r="JN1350" s="307"/>
      <c r="JO1350" s="307"/>
      <c r="JP1350" s="307"/>
      <c r="JQ1350" s="307"/>
      <c r="JR1350" s="307"/>
      <c r="JS1350" s="307"/>
      <c r="JT1350" s="307"/>
      <c r="JU1350" s="307"/>
      <c r="JV1350" s="307"/>
      <c r="JW1350" s="307"/>
      <c r="JX1350" s="307"/>
      <c r="JY1350" s="307"/>
      <c r="JZ1350" s="307"/>
      <c r="KA1350" s="307"/>
      <c r="KB1350" s="307"/>
      <c r="KC1350" s="307"/>
      <c r="KD1350" s="307"/>
      <c r="KE1350" s="307"/>
      <c r="KF1350" s="307"/>
      <c r="KG1350" s="307"/>
      <c r="KH1350" s="307"/>
      <c r="KI1350" s="307"/>
      <c r="KJ1350" s="307"/>
      <c r="KK1350" s="307"/>
      <c r="KL1350" s="307"/>
      <c r="KM1350" s="307"/>
      <c r="KN1350" s="307"/>
      <c r="KO1350" s="307"/>
      <c r="KP1350" s="307"/>
      <c r="KQ1350" s="307"/>
      <c r="KR1350" s="307"/>
      <c r="KS1350" s="307"/>
      <c r="KT1350" s="307"/>
    </row>
    <row r="1351" spans="14:306" s="56" customFormat="1" ht="15" customHeight="1">
      <c r="N1351" s="410"/>
      <c r="O1351" s="410"/>
      <c r="P1351" s="311"/>
      <c r="Q1351" s="311"/>
      <c r="R1351" s="311"/>
      <c r="AG1351" s="57"/>
      <c r="AH1351" s="57"/>
      <c r="AI1351" s="57"/>
      <c r="AJ1351" s="57"/>
      <c r="AK1351" s="57"/>
      <c r="AL1351" s="57"/>
      <c r="AM1351" s="57"/>
      <c r="AN1351" s="57"/>
      <c r="AO1351" s="57"/>
      <c r="AP1351" s="57"/>
      <c r="AQ1351" s="57"/>
      <c r="AR1351" s="57"/>
      <c r="AS1351" s="57"/>
      <c r="AT1351" s="57"/>
      <c r="AU1351" s="57"/>
      <c r="AV1351" s="57"/>
      <c r="AW1351" s="57"/>
      <c r="AX1351" s="57"/>
      <c r="AY1351" s="57"/>
      <c r="AZ1351" s="57"/>
      <c r="BA1351" s="57"/>
      <c r="BB1351" s="57"/>
      <c r="BC1351" s="57"/>
      <c r="BD1351" s="57"/>
      <c r="BE1351" s="57"/>
      <c r="BF1351" s="57"/>
      <c r="BG1351" s="57"/>
      <c r="BH1351" s="57"/>
      <c r="BI1351" s="57"/>
      <c r="BJ1351" s="57"/>
      <c r="BK1351" s="57"/>
      <c r="BL1351" s="57"/>
      <c r="BM1351" s="57"/>
      <c r="BN1351" s="57"/>
      <c r="CB1351" s="307"/>
      <c r="CC1351" s="307"/>
      <c r="CD1351" s="307"/>
      <c r="CE1351" s="307"/>
      <c r="CF1351" s="307"/>
      <c r="CG1351" s="307"/>
      <c r="CH1351" s="307"/>
      <c r="CI1351" s="307"/>
      <c r="CJ1351" s="307"/>
      <c r="CK1351" s="307"/>
      <c r="CL1351" s="307"/>
      <c r="CM1351" s="307"/>
      <c r="CN1351" s="307"/>
      <c r="CO1351" s="307"/>
      <c r="CP1351" s="307"/>
      <c r="CQ1351" s="307"/>
      <c r="CR1351" s="307"/>
      <c r="CS1351" s="307"/>
      <c r="CT1351" s="307"/>
      <c r="CU1351" s="307"/>
      <c r="CV1351" s="307"/>
      <c r="CW1351" s="307"/>
      <c r="CX1351" s="307"/>
      <c r="CY1351" s="307"/>
      <c r="CZ1351" s="307"/>
      <c r="DA1351" s="307"/>
      <c r="DB1351" s="307"/>
      <c r="DC1351" s="307"/>
      <c r="DD1351" s="307"/>
      <c r="DE1351" s="307"/>
      <c r="DF1351" s="307"/>
      <c r="DG1351" s="307"/>
      <c r="DH1351" s="307"/>
      <c r="DI1351" s="390"/>
      <c r="DJ1351" s="390"/>
      <c r="DK1351" s="307"/>
      <c r="DL1351" s="307"/>
      <c r="DM1351" s="307"/>
      <c r="DN1351" s="307"/>
      <c r="DO1351" s="307"/>
      <c r="DP1351" s="307"/>
      <c r="DQ1351" s="307"/>
      <c r="DR1351" s="307"/>
      <c r="DS1351" s="307"/>
      <c r="DT1351" s="307"/>
      <c r="DU1351" s="307"/>
      <c r="DV1351" s="307"/>
      <c r="DW1351" s="307"/>
      <c r="DX1351" s="307"/>
      <c r="DY1351" s="307"/>
      <c r="DZ1351" s="307"/>
      <c r="EA1351" s="307"/>
      <c r="EB1351" s="307"/>
      <c r="EC1351" s="307"/>
      <c r="ED1351" s="307"/>
      <c r="EE1351" s="307"/>
      <c r="EF1351" s="307"/>
      <c r="EG1351" s="307"/>
      <c r="EH1351" s="307"/>
      <c r="EI1351" s="307"/>
      <c r="EJ1351" s="307"/>
      <c r="EK1351" s="307"/>
      <c r="EL1351" s="307"/>
      <c r="EM1351" s="307"/>
      <c r="EN1351" s="307"/>
      <c r="EO1351" s="307"/>
      <c r="EP1351" s="307"/>
      <c r="EQ1351" s="307"/>
      <c r="ER1351" s="307"/>
      <c r="ES1351" s="307"/>
      <c r="ET1351" s="307"/>
      <c r="EU1351" s="390"/>
      <c r="EV1351" s="390"/>
      <c r="EW1351" s="307"/>
      <c r="EX1351" s="307"/>
      <c r="EY1351" s="307"/>
      <c r="EZ1351" s="307"/>
      <c r="FA1351" s="307"/>
      <c r="FB1351" s="307"/>
      <c r="FC1351" s="307"/>
      <c r="FD1351" s="307"/>
      <c r="FE1351" s="307"/>
      <c r="FF1351" s="307"/>
      <c r="FG1351" s="307"/>
      <c r="FH1351" s="307"/>
      <c r="FI1351" s="307"/>
      <c r="FJ1351" s="307"/>
      <c r="FK1351" s="307"/>
      <c r="FL1351" s="307"/>
      <c r="FM1351" s="307"/>
      <c r="FN1351" s="307"/>
      <c r="FO1351" s="307"/>
      <c r="FP1351" s="307"/>
      <c r="FQ1351" s="307"/>
      <c r="FR1351" s="307"/>
      <c r="FS1351" s="307"/>
      <c r="FT1351" s="307"/>
      <c r="FU1351" s="307"/>
      <c r="FV1351" s="307"/>
      <c r="FW1351" s="307"/>
      <c r="FX1351" s="307"/>
      <c r="FY1351" s="307"/>
      <c r="FZ1351" s="307"/>
      <c r="GA1351" s="307"/>
      <c r="GB1351" s="307"/>
      <c r="GC1351" s="307"/>
      <c r="GD1351" s="307"/>
      <c r="GE1351" s="307"/>
      <c r="GF1351" s="307"/>
      <c r="GG1351" s="307"/>
      <c r="GH1351" s="307"/>
      <c r="GI1351" s="307"/>
      <c r="GJ1351" s="307"/>
      <c r="GK1351" s="307"/>
      <c r="GL1351" s="307"/>
      <c r="GM1351" s="307"/>
      <c r="GN1351" s="307"/>
      <c r="GO1351" s="307"/>
      <c r="GP1351" s="307"/>
      <c r="GQ1351" s="307"/>
      <c r="GR1351" s="307"/>
      <c r="GS1351" s="307"/>
      <c r="GT1351" s="307"/>
      <c r="GU1351" s="307"/>
      <c r="GV1351" s="307"/>
      <c r="GW1351" s="307"/>
      <c r="GX1351" s="307"/>
      <c r="GY1351" s="307"/>
      <c r="GZ1351" s="307"/>
      <c r="HA1351" s="307"/>
      <c r="HB1351" s="307"/>
      <c r="HC1351" s="307"/>
      <c r="HD1351" s="307"/>
      <c r="HE1351" s="307"/>
      <c r="HF1351" s="307"/>
      <c r="HG1351" s="307"/>
      <c r="HH1351" s="307"/>
      <c r="HI1351" s="307"/>
      <c r="HJ1351" s="307"/>
      <c r="HK1351" s="307"/>
      <c r="HL1351" s="307"/>
      <c r="HM1351" s="307"/>
      <c r="HN1351" s="307"/>
      <c r="HO1351" s="307"/>
      <c r="HP1351" s="307"/>
      <c r="HQ1351" s="307"/>
      <c r="HR1351" s="307"/>
      <c r="HS1351" s="307"/>
      <c r="HT1351" s="307"/>
      <c r="HU1351" s="307"/>
      <c r="HV1351" s="307"/>
      <c r="HW1351" s="307"/>
      <c r="HX1351" s="307"/>
      <c r="HY1351" s="307"/>
      <c r="HZ1351" s="307"/>
      <c r="IA1351" s="307"/>
      <c r="IB1351" s="307"/>
      <c r="IC1351" s="307"/>
      <c r="ID1351" s="307"/>
      <c r="IE1351" s="307"/>
      <c r="IF1351" s="307"/>
      <c r="IG1351" s="307"/>
      <c r="IH1351" s="307"/>
      <c r="II1351" s="307"/>
      <c r="IJ1351" s="307"/>
      <c r="IK1351" s="307"/>
      <c r="IL1351" s="307"/>
      <c r="IM1351" s="307"/>
      <c r="IN1351" s="307"/>
      <c r="IO1351" s="307"/>
      <c r="IP1351" s="307"/>
      <c r="IQ1351" s="307"/>
      <c r="IR1351" s="307"/>
      <c r="IS1351" s="307"/>
      <c r="IT1351" s="307"/>
      <c r="IU1351" s="307"/>
      <c r="IV1351" s="307"/>
      <c r="IW1351" s="307"/>
      <c r="IX1351" s="307"/>
      <c r="IY1351" s="307"/>
      <c r="IZ1351" s="307"/>
      <c r="JA1351" s="307"/>
      <c r="JB1351" s="307"/>
      <c r="JC1351" s="307"/>
      <c r="JD1351" s="307"/>
      <c r="JE1351" s="307"/>
      <c r="JF1351" s="307"/>
      <c r="JG1351" s="307"/>
      <c r="JH1351" s="307"/>
      <c r="JI1351" s="307"/>
      <c r="JJ1351" s="307"/>
      <c r="JK1351" s="307"/>
      <c r="JL1351" s="307"/>
      <c r="JM1351" s="307"/>
      <c r="JN1351" s="307"/>
      <c r="JO1351" s="307"/>
      <c r="JP1351" s="307"/>
      <c r="JQ1351" s="307"/>
      <c r="JR1351" s="307"/>
      <c r="JS1351" s="307"/>
      <c r="JT1351" s="307"/>
      <c r="JU1351" s="307"/>
      <c r="JV1351" s="307"/>
      <c r="JW1351" s="307"/>
      <c r="JX1351" s="307"/>
      <c r="JY1351" s="307"/>
      <c r="JZ1351" s="307"/>
      <c r="KA1351" s="307"/>
      <c r="KB1351" s="307"/>
      <c r="KC1351" s="307"/>
      <c r="KD1351" s="307"/>
      <c r="KE1351" s="307"/>
      <c r="KF1351" s="307"/>
      <c r="KG1351" s="307"/>
      <c r="KH1351" s="307"/>
      <c r="KI1351" s="307"/>
      <c r="KJ1351" s="307"/>
      <c r="KK1351" s="307"/>
      <c r="KL1351" s="307"/>
      <c r="KM1351" s="307"/>
      <c r="KN1351" s="307"/>
      <c r="KO1351" s="307"/>
      <c r="KP1351" s="307"/>
      <c r="KQ1351" s="307"/>
      <c r="KR1351" s="307"/>
      <c r="KS1351" s="307"/>
      <c r="KT1351" s="307"/>
    </row>
    <row r="1352" spans="14:306" s="56" customFormat="1" ht="15" customHeight="1">
      <c r="N1352" s="410"/>
      <c r="O1352" s="410"/>
      <c r="P1352" s="311"/>
      <c r="Q1352" s="311"/>
      <c r="R1352" s="311"/>
      <c r="AG1352" s="57"/>
      <c r="AH1352" s="57"/>
      <c r="AI1352" s="57"/>
      <c r="AJ1352" s="57"/>
      <c r="AK1352" s="57"/>
      <c r="AL1352" s="57"/>
      <c r="AM1352" s="57"/>
      <c r="AN1352" s="57"/>
      <c r="AO1352" s="57"/>
      <c r="AP1352" s="57"/>
      <c r="AQ1352" s="57"/>
      <c r="AR1352" s="57"/>
      <c r="AS1352" s="57"/>
      <c r="AT1352" s="57"/>
      <c r="AU1352" s="57"/>
      <c r="AV1352" s="57"/>
      <c r="AW1352" s="57"/>
      <c r="AX1352" s="57"/>
      <c r="AY1352" s="57"/>
      <c r="AZ1352" s="57"/>
      <c r="BA1352" s="57"/>
      <c r="BB1352" s="57"/>
      <c r="BC1352" s="57"/>
      <c r="BD1352" s="57"/>
      <c r="BE1352" s="57"/>
      <c r="BF1352" s="57"/>
      <c r="BG1352" s="57"/>
      <c r="BH1352" s="57"/>
      <c r="BI1352" s="57"/>
      <c r="BJ1352" s="57"/>
      <c r="BK1352" s="57"/>
      <c r="BL1352" s="57"/>
      <c r="BM1352" s="57"/>
      <c r="BN1352" s="57"/>
      <c r="CB1352" s="307"/>
      <c r="CC1352" s="307"/>
      <c r="CD1352" s="307"/>
      <c r="CE1352" s="307"/>
      <c r="CF1352" s="307"/>
      <c r="CG1352" s="307"/>
      <c r="CH1352" s="307"/>
      <c r="CI1352" s="307"/>
      <c r="CJ1352" s="307"/>
      <c r="CK1352" s="307"/>
      <c r="CL1352" s="307"/>
      <c r="CM1352" s="307"/>
      <c r="CN1352" s="307"/>
      <c r="CO1352" s="307"/>
      <c r="CP1352" s="307"/>
      <c r="CQ1352" s="307"/>
      <c r="CR1352" s="307"/>
      <c r="CS1352" s="307"/>
      <c r="CT1352" s="307"/>
      <c r="CU1352" s="307"/>
      <c r="CV1352" s="307"/>
      <c r="CW1352" s="307"/>
      <c r="CX1352" s="307"/>
      <c r="CY1352" s="307"/>
      <c r="CZ1352" s="307"/>
      <c r="DA1352" s="307"/>
      <c r="DB1352" s="307"/>
      <c r="DC1352" s="307"/>
      <c r="DD1352" s="307"/>
      <c r="DE1352" s="307"/>
      <c r="DF1352" s="307"/>
      <c r="DG1352" s="307"/>
      <c r="DH1352" s="307"/>
      <c r="DI1352" s="390"/>
      <c r="DJ1352" s="390"/>
      <c r="DK1352" s="307"/>
      <c r="DL1352" s="307"/>
      <c r="DM1352" s="307"/>
      <c r="DN1352" s="307"/>
      <c r="DO1352" s="307"/>
      <c r="DP1352" s="307"/>
      <c r="DQ1352" s="307"/>
      <c r="DR1352" s="307"/>
      <c r="DS1352" s="307"/>
      <c r="DT1352" s="307"/>
      <c r="DU1352" s="307"/>
      <c r="DV1352" s="307"/>
      <c r="DW1352" s="307"/>
      <c r="DX1352" s="307"/>
      <c r="DY1352" s="307"/>
      <c r="DZ1352" s="307"/>
      <c r="EA1352" s="307"/>
      <c r="EB1352" s="307"/>
      <c r="EC1352" s="307"/>
      <c r="ED1352" s="307"/>
      <c r="EE1352" s="307"/>
      <c r="EF1352" s="307"/>
      <c r="EG1352" s="307"/>
      <c r="EH1352" s="307"/>
      <c r="EI1352" s="307"/>
      <c r="EJ1352" s="307"/>
      <c r="EK1352" s="307"/>
      <c r="EL1352" s="307"/>
      <c r="EM1352" s="307"/>
      <c r="EN1352" s="307"/>
      <c r="EO1352" s="307"/>
      <c r="EP1352" s="307"/>
      <c r="EQ1352" s="307"/>
      <c r="ER1352" s="307"/>
      <c r="ES1352" s="307"/>
      <c r="ET1352" s="307"/>
      <c r="EU1352" s="390"/>
      <c r="EV1352" s="390"/>
      <c r="EW1352" s="307"/>
      <c r="EX1352" s="307"/>
      <c r="EY1352" s="307"/>
      <c r="EZ1352" s="307"/>
      <c r="FA1352" s="307"/>
      <c r="FB1352" s="307"/>
      <c r="FC1352" s="307"/>
      <c r="FD1352" s="307"/>
      <c r="FE1352" s="307"/>
      <c r="FF1352" s="307"/>
      <c r="FG1352" s="307"/>
      <c r="FH1352" s="307"/>
      <c r="FI1352" s="307"/>
      <c r="FJ1352" s="307"/>
      <c r="FK1352" s="307"/>
      <c r="FL1352" s="307"/>
      <c r="FM1352" s="307"/>
      <c r="FN1352" s="307"/>
      <c r="FO1352" s="307"/>
      <c r="FP1352" s="307"/>
      <c r="FQ1352" s="307"/>
      <c r="FR1352" s="307"/>
      <c r="FS1352" s="307"/>
      <c r="FT1352" s="307"/>
      <c r="FU1352" s="307"/>
      <c r="FV1352" s="307"/>
      <c r="FW1352" s="307"/>
      <c r="FX1352" s="307"/>
      <c r="FY1352" s="307"/>
      <c r="FZ1352" s="307"/>
      <c r="GA1352" s="307"/>
      <c r="GB1352" s="307"/>
      <c r="GC1352" s="307"/>
      <c r="GD1352" s="307"/>
      <c r="GE1352" s="307"/>
      <c r="GF1352" s="307"/>
      <c r="GG1352" s="307"/>
      <c r="GH1352" s="307"/>
      <c r="GI1352" s="307"/>
      <c r="GJ1352" s="307"/>
      <c r="GK1352" s="307"/>
      <c r="GL1352" s="307"/>
      <c r="GM1352" s="307"/>
      <c r="GN1352" s="307"/>
      <c r="GO1352" s="307"/>
      <c r="GP1352" s="307"/>
      <c r="GQ1352" s="307"/>
      <c r="GR1352" s="307"/>
      <c r="GS1352" s="307"/>
      <c r="GT1352" s="307"/>
      <c r="GU1352" s="307"/>
      <c r="GV1352" s="307"/>
      <c r="GW1352" s="307"/>
      <c r="GX1352" s="307"/>
      <c r="GY1352" s="307"/>
      <c r="GZ1352" s="307"/>
      <c r="HA1352" s="307"/>
      <c r="HB1352" s="307"/>
      <c r="HC1352" s="307"/>
      <c r="HD1352" s="307"/>
      <c r="HE1352" s="307"/>
      <c r="HF1352" s="307"/>
      <c r="HG1352" s="307"/>
      <c r="HH1352" s="307"/>
      <c r="HI1352" s="307"/>
      <c r="HJ1352" s="307"/>
      <c r="HK1352" s="307"/>
      <c r="HL1352" s="307"/>
      <c r="HM1352" s="307"/>
      <c r="HN1352" s="307"/>
      <c r="HO1352" s="307"/>
      <c r="HP1352" s="307"/>
      <c r="HQ1352" s="307"/>
      <c r="HR1352" s="307"/>
      <c r="HS1352" s="307"/>
      <c r="HT1352" s="307"/>
      <c r="HU1352" s="307"/>
      <c r="HV1352" s="307"/>
      <c r="HW1352" s="307"/>
      <c r="HX1352" s="307"/>
      <c r="HY1352" s="307"/>
      <c r="HZ1352" s="307"/>
      <c r="IA1352" s="307"/>
      <c r="IB1352" s="307"/>
      <c r="IC1352" s="307"/>
      <c r="ID1352" s="307"/>
      <c r="IE1352" s="307"/>
      <c r="IF1352" s="307"/>
      <c r="IG1352" s="307"/>
      <c r="IH1352" s="307"/>
      <c r="II1352" s="307"/>
      <c r="IJ1352" s="307"/>
      <c r="IK1352" s="307"/>
      <c r="IL1352" s="307"/>
      <c r="IM1352" s="307"/>
      <c r="IN1352" s="307"/>
      <c r="IO1352" s="307"/>
      <c r="IP1352" s="307"/>
      <c r="IQ1352" s="307"/>
      <c r="IR1352" s="307"/>
      <c r="IS1352" s="307"/>
      <c r="IT1352" s="307"/>
      <c r="IU1352" s="307"/>
      <c r="IV1352" s="307"/>
      <c r="IW1352" s="307"/>
      <c r="IX1352" s="307"/>
      <c r="IY1352" s="307"/>
      <c r="IZ1352" s="307"/>
      <c r="JA1352" s="307"/>
      <c r="JB1352" s="307"/>
      <c r="JC1352" s="307"/>
      <c r="JD1352" s="307"/>
      <c r="JE1352" s="307"/>
      <c r="JF1352" s="307"/>
      <c r="JG1352" s="307"/>
      <c r="JH1352" s="307"/>
      <c r="JI1352" s="307"/>
      <c r="JJ1352" s="307"/>
      <c r="JK1352" s="307"/>
      <c r="JL1352" s="307"/>
      <c r="JM1352" s="307"/>
      <c r="JN1352" s="307"/>
      <c r="JO1352" s="307"/>
      <c r="JP1352" s="307"/>
      <c r="JQ1352" s="307"/>
      <c r="JR1352" s="307"/>
      <c r="JS1352" s="307"/>
      <c r="JT1352" s="307"/>
      <c r="JU1352" s="307"/>
      <c r="JV1352" s="307"/>
      <c r="JW1352" s="307"/>
      <c r="JX1352" s="307"/>
      <c r="JY1352" s="307"/>
      <c r="JZ1352" s="307"/>
      <c r="KA1352" s="307"/>
      <c r="KB1352" s="307"/>
      <c r="KC1352" s="307"/>
      <c r="KD1352" s="307"/>
      <c r="KE1352" s="307"/>
      <c r="KF1352" s="307"/>
      <c r="KG1352" s="307"/>
      <c r="KH1352" s="307"/>
      <c r="KI1352" s="307"/>
      <c r="KJ1352" s="307"/>
      <c r="KK1352" s="307"/>
      <c r="KL1352" s="307"/>
      <c r="KM1352" s="307"/>
      <c r="KN1352" s="307"/>
      <c r="KO1352" s="307"/>
      <c r="KP1352" s="307"/>
      <c r="KQ1352" s="307"/>
      <c r="KR1352" s="307"/>
      <c r="KS1352" s="307"/>
      <c r="KT1352" s="307"/>
    </row>
    <row r="1353" spans="14:306" s="56" customFormat="1" ht="15" customHeight="1">
      <c r="N1353" s="410"/>
      <c r="O1353" s="410"/>
      <c r="P1353" s="311"/>
      <c r="Q1353" s="311"/>
      <c r="R1353" s="311"/>
      <c r="AG1353" s="57"/>
      <c r="AH1353" s="57"/>
      <c r="AI1353" s="57"/>
      <c r="AJ1353" s="57"/>
      <c r="AK1353" s="57"/>
      <c r="AL1353" s="57"/>
      <c r="AM1353" s="57"/>
      <c r="AN1353" s="57"/>
      <c r="AO1353" s="57"/>
      <c r="AP1353" s="57"/>
      <c r="AQ1353" s="57"/>
      <c r="AR1353" s="57"/>
      <c r="AS1353" s="57"/>
      <c r="AT1353" s="57"/>
      <c r="AU1353" s="57"/>
      <c r="AV1353" s="57"/>
      <c r="AW1353" s="57"/>
      <c r="AX1353" s="57"/>
      <c r="AY1353" s="57"/>
      <c r="AZ1353" s="57"/>
      <c r="BA1353" s="57"/>
      <c r="BB1353" s="57"/>
      <c r="BC1353" s="57"/>
      <c r="BD1353" s="57"/>
      <c r="BE1353" s="57"/>
      <c r="BF1353" s="57"/>
      <c r="BG1353" s="57"/>
      <c r="BH1353" s="57"/>
      <c r="BI1353" s="57"/>
      <c r="BJ1353" s="57"/>
      <c r="BK1353" s="57"/>
      <c r="BL1353" s="57"/>
      <c r="BM1353" s="57"/>
      <c r="BN1353" s="57"/>
      <c r="CB1353" s="307"/>
      <c r="CC1353" s="307"/>
      <c r="CD1353" s="307"/>
      <c r="CE1353" s="307"/>
      <c r="CF1353" s="307"/>
      <c r="CG1353" s="307"/>
      <c r="CH1353" s="307"/>
      <c r="CI1353" s="307"/>
      <c r="CJ1353" s="307"/>
      <c r="CK1353" s="307"/>
      <c r="CL1353" s="307"/>
      <c r="CM1353" s="307"/>
      <c r="CN1353" s="307"/>
      <c r="CO1353" s="307"/>
      <c r="CP1353" s="307"/>
      <c r="CQ1353" s="307"/>
      <c r="CR1353" s="307"/>
      <c r="CS1353" s="307"/>
      <c r="CT1353" s="307"/>
      <c r="CU1353" s="307"/>
      <c r="CV1353" s="307"/>
      <c r="CW1353" s="307"/>
      <c r="CX1353" s="307"/>
      <c r="CY1353" s="307"/>
      <c r="CZ1353" s="307"/>
      <c r="DA1353" s="307"/>
      <c r="DB1353" s="307"/>
      <c r="DC1353" s="307"/>
      <c r="DD1353" s="307"/>
      <c r="DE1353" s="307"/>
      <c r="DF1353" s="307"/>
      <c r="DG1353" s="307"/>
      <c r="DH1353" s="307"/>
      <c r="DI1353" s="390"/>
      <c r="DJ1353" s="390"/>
      <c r="DK1353" s="307"/>
      <c r="DL1353" s="307"/>
      <c r="DM1353" s="307"/>
      <c r="DN1353" s="307"/>
      <c r="DO1353" s="307"/>
      <c r="DP1353" s="307"/>
      <c r="DQ1353" s="307"/>
      <c r="DR1353" s="307"/>
      <c r="DS1353" s="307"/>
      <c r="DT1353" s="307"/>
      <c r="DU1353" s="307"/>
      <c r="DV1353" s="307"/>
      <c r="DW1353" s="307"/>
      <c r="DX1353" s="307"/>
      <c r="DY1353" s="307"/>
      <c r="DZ1353" s="307"/>
      <c r="EA1353" s="307"/>
      <c r="EB1353" s="307"/>
      <c r="EC1353" s="307"/>
      <c r="ED1353" s="307"/>
      <c r="EE1353" s="307"/>
      <c r="EF1353" s="307"/>
      <c r="EG1353" s="307"/>
      <c r="EH1353" s="307"/>
      <c r="EI1353" s="307"/>
      <c r="EJ1353" s="307"/>
      <c r="EK1353" s="307"/>
      <c r="EL1353" s="307"/>
      <c r="EM1353" s="307"/>
      <c r="EN1353" s="307"/>
      <c r="EO1353" s="307"/>
      <c r="EP1353" s="307"/>
      <c r="EQ1353" s="307"/>
      <c r="ER1353" s="307"/>
      <c r="ES1353" s="307"/>
      <c r="ET1353" s="307"/>
      <c r="EU1353" s="390"/>
      <c r="EV1353" s="390"/>
      <c r="EW1353" s="307"/>
      <c r="EX1353" s="307"/>
      <c r="EY1353" s="307"/>
      <c r="EZ1353" s="307"/>
      <c r="FA1353" s="307"/>
      <c r="FB1353" s="307"/>
      <c r="FC1353" s="307"/>
      <c r="FD1353" s="307"/>
      <c r="FE1353" s="307"/>
      <c r="FF1353" s="307"/>
      <c r="FG1353" s="307"/>
      <c r="FH1353" s="307"/>
      <c r="FI1353" s="307"/>
      <c r="FJ1353" s="307"/>
      <c r="FK1353" s="307"/>
      <c r="FL1353" s="307"/>
      <c r="FM1353" s="307"/>
      <c r="FN1353" s="307"/>
      <c r="FO1353" s="307"/>
      <c r="FP1353" s="307"/>
      <c r="FQ1353" s="307"/>
      <c r="FR1353" s="307"/>
      <c r="FS1353" s="307"/>
      <c r="FT1353" s="307"/>
      <c r="FU1353" s="307"/>
      <c r="FV1353" s="307"/>
      <c r="FW1353" s="307"/>
      <c r="FX1353" s="307"/>
      <c r="FY1353" s="307"/>
      <c r="FZ1353" s="307"/>
      <c r="GA1353" s="307"/>
      <c r="GB1353" s="307"/>
      <c r="GC1353" s="307"/>
      <c r="GD1353" s="307"/>
      <c r="GE1353" s="307"/>
      <c r="GF1353" s="307"/>
      <c r="GG1353" s="307"/>
      <c r="GH1353" s="307"/>
      <c r="GI1353" s="307"/>
      <c r="GJ1353" s="307"/>
      <c r="GK1353" s="307"/>
      <c r="GL1353" s="307"/>
      <c r="GM1353" s="307"/>
      <c r="GN1353" s="307"/>
      <c r="GO1353" s="307"/>
      <c r="GP1353" s="307"/>
      <c r="GQ1353" s="307"/>
      <c r="GR1353" s="307"/>
      <c r="GS1353" s="307"/>
      <c r="GT1353" s="307"/>
      <c r="GU1353" s="307"/>
      <c r="GV1353" s="307"/>
      <c r="GW1353" s="307"/>
      <c r="GX1353" s="307"/>
      <c r="GY1353" s="307"/>
      <c r="GZ1353" s="307"/>
      <c r="HA1353" s="307"/>
      <c r="HB1353" s="307"/>
      <c r="HC1353" s="307"/>
      <c r="HD1353" s="307"/>
      <c r="HE1353" s="307"/>
      <c r="HF1353" s="307"/>
      <c r="HG1353" s="307"/>
      <c r="HH1353" s="307"/>
      <c r="HI1353" s="307"/>
      <c r="HJ1353" s="307"/>
      <c r="HK1353" s="307"/>
      <c r="HL1353" s="307"/>
      <c r="HM1353" s="307"/>
      <c r="HN1353" s="307"/>
      <c r="HO1353" s="307"/>
      <c r="HP1353" s="307"/>
      <c r="HQ1353" s="307"/>
      <c r="HR1353" s="307"/>
      <c r="HS1353" s="307"/>
      <c r="HT1353" s="307"/>
      <c r="HU1353" s="307"/>
      <c r="HV1353" s="307"/>
      <c r="HW1353" s="307"/>
      <c r="HX1353" s="307"/>
      <c r="HY1353" s="307"/>
      <c r="HZ1353" s="307"/>
      <c r="IA1353" s="307"/>
      <c r="IB1353" s="307"/>
      <c r="IC1353" s="307"/>
      <c r="ID1353" s="307"/>
      <c r="IE1353" s="307"/>
      <c r="IF1353" s="307"/>
      <c r="IG1353" s="307"/>
      <c r="IH1353" s="307"/>
      <c r="II1353" s="307"/>
      <c r="IJ1353" s="307"/>
      <c r="IK1353" s="307"/>
      <c r="IL1353" s="307"/>
      <c r="IM1353" s="307"/>
      <c r="IN1353" s="307"/>
      <c r="IO1353" s="307"/>
      <c r="IP1353" s="307"/>
      <c r="IQ1353" s="307"/>
      <c r="IR1353" s="307"/>
      <c r="IS1353" s="307"/>
      <c r="IT1353" s="307"/>
      <c r="IU1353" s="307"/>
      <c r="IV1353" s="307"/>
      <c r="IW1353" s="307"/>
      <c r="IX1353" s="307"/>
      <c r="IY1353" s="307"/>
      <c r="IZ1353" s="307"/>
      <c r="JA1353" s="307"/>
      <c r="JB1353" s="307"/>
      <c r="JC1353" s="307"/>
      <c r="JD1353" s="307"/>
      <c r="JE1353" s="307"/>
      <c r="JF1353" s="307"/>
      <c r="JG1353" s="307"/>
      <c r="JH1353" s="307"/>
      <c r="JI1353" s="307"/>
      <c r="JJ1353" s="307"/>
      <c r="JK1353" s="307"/>
      <c r="JL1353" s="307"/>
      <c r="JM1353" s="307"/>
      <c r="JN1353" s="307"/>
      <c r="JO1353" s="307"/>
      <c r="JP1353" s="307"/>
      <c r="JQ1353" s="307"/>
      <c r="JR1353" s="307"/>
      <c r="JS1353" s="307"/>
      <c r="JT1353" s="307"/>
      <c r="JU1353" s="307"/>
      <c r="JV1353" s="307"/>
      <c r="JW1353" s="307"/>
      <c r="JX1353" s="307"/>
      <c r="JY1353" s="307"/>
      <c r="JZ1353" s="307"/>
      <c r="KA1353" s="307"/>
      <c r="KB1353" s="307"/>
      <c r="KC1353" s="307"/>
      <c r="KD1353" s="307"/>
      <c r="KE1353" s="307"/>
      <c r="KF1353" s="307"/>
      <c r="KG1353" s="307"/>
      <c r="KH1353" s="307"/>
      <c r="KI1353" s="307"/>
      <c r="KJ1353" s="307"/>
      <c r="KK1353" s="307"/>
      <c r="KL1353" s="307"/>
      <c r="KM1353" s="307"/>
      <c r="KN1353" s="307"/>
      <c r="KO1353" s="307"/>
      <c r="KP1353" s="307"/>
      <c r="KQ1353" s="307"/>
      <c r="KR1353" s="307"/>
      <c r="KS1353" s="307"/>
      <c r="KT1353" s="307"/>
    </row>
    <row r="1354" spans="14:306" s="56" customFormat="1" ht="15" customHeight="1">
      <c r="N1354" s="410"/>
      <c r="O1354" s="410"/>
      <c r="P1354" s="311"/>
      <c r="Q1354" s="311"/>
      <c r="R1354" s="311"/>
      <c r="AG1354" s="57"/>
      <c r="AH1354" s="57"/>
      <c r="AI1354" s="57"/>
      <c r="AJ1354" s="57"/>
      <c r="AK1354" s="57"/>
      <c r="AL1354" s="57"/>
      <c r="AM1354" s="57"/>
      <c r="AN1354" s="57"/>
      <c r="AO1354" s="57"/>
      <c r="AP1354" s="57"/>
      <c r="AQ1354" s="57"/>
      <c r="AR1354" s="57"/>
      <c r="AS1354" s="57"/>
      <c r="AT1354" s="57"/>
      <c r="AU1354" s="57"/>
      <c r="AV1354" s="57"/>
      <c r="AW1354" s="57"/>
      <c r="AX1354" s="57"/>
      <c r="AY1354" s="57"/>
      <c r="AZ1354" s="57"/>
      <c r="BA1354" s="57"/>
      <c r="BB1354" s="57"/>
      <c r="BC1354" s="57"/>
      <c r="BD1354" s="57"/>
      <c r="BE1354" s="57"/>
      <c r="BF1354" s="57"/>
      <c r="BG1354" s="57"/>
      <c r="BH1354" s="57"/>
      <c r="BI1354" s="57"/>
      <c r="BJ1354" s="57"/>
      <c r="BK1354" s="57"/>
      <c r="BL1354" s="57"/>
      <c r="BM1354" s="57"/>
      <c r="BN1354" s="57"/>
      <c r="CB1354" s="307"/>
      <c r="CC1354" s="307"/>
      <c r="CD1354" s="307"/>
      <c r="CE1354" s="307"/>
      <c r="CF1354" s="307"/>
      <c r="CG1354" s="307"/>
      <c r="CH1354" s="307"/>
      <c r="CI1354" s="307"/>
      <c r="CJ1354" s="307"/>
      <c r="CK1354" s="307"/>
      <c r="CL1354" s="307"/>
      <c r="CM1354" s="307"/>
      <c r="CN1354" s="307"/>
      <c r="CO1354" s="307"/>
      <c r="CP1354" s="307"/>
      <c r="CQ1354" s="307"/>
      <c r="CR1354" s="307"/>
      <c r="CS1354" s="307"/>
      <c r="CT1354" s="307"/>
      <c r="CU1354" s="307"/>
      <c r="CV1354" s="307"/>
      <c r="CW1354" s="307"/>
      <c r="CX1354" s="307"/>
      <c r="CY1354" s="307"/>
      <c r="CZ1354" s="307"/>
      <c r="DA1354" s="307"/>
      <c r="DB1354" s="307"/>
      <c r="DC1354" s="307"/>
      <c r="DD1354" s="307"/>
      <c r="DE1354" s="307"/>
      <c r="DF1354" s="307"/>
      <c r="DG1354" s="307"/>
      <c r="DH1354" s="307"/>
      <c r="DI1354" s="390"/>
      <c r="DJ1354" s="390"/>
      <c r="DK1354" s="307"/>
      <c r="DL1354" s="307"/>
      <c r="DM1354" s="307"/>
      <c r="DN1354" s="307"/>
      <c r="DO1354" s="307"/>
      <c r="DP1354" s="307"/>
      <c r="DQ1354" s="307"/>
      <c r="DR1354" s="307"/>
      <c r="DS1354" s="307"/>
      <c r="DT1354" s="307"/>
      <c r="DU1354" s="307"/>
      <c r="DV1354" s="307"/>
      <c r="DW1354" s="307"/>
      <c r="DX1354" s="307"/>
      <c r="DY1354" s="307"/>
      <c r="DZ1354" s="307"/>
      <c r="EA1354" s="307"/>
      <c r="EB1354" s="307"/>
      <c r="EC1354" s="307"/>
      <c r="ED1354" s="307"/>
      <c r="EE1354" s="307"/>
      <c r="EF1354" s="307"/>
      <c r="EG1354" s="307"/>
      <c r="EH1354" s="307"/>
      <c r="EI1354" s="307"/>
      <c r="EJ1354" s="307"/>
      <c r="EK1354" s="307"/>
      <c r="EL1354" s="307"/>
      <c r="EM1354" s="307"/>
      <c r="EN1354" s="307"/>
      <c r="EO1354" s="307"/>
      <c r="EP1354" s="307"/>
      <c r="EQ1354" s="307"/>
      <c r="ER1354" s="307"/>
      <c r="ES1354" s="307"/>
      <c r="ET1354" s="307"/>
      <c r="EU1354" s="390"/>
      <c r="EV1354" s="390"/>
      <c r="EW1354" s="307"/>
      <c r="EX1354" s="307"/>
      <c r="EY1354" s="307"/>
      <c r="EZ1354" s="307"/>
      <c r="FA1354" s="307"/>
      <c r="FB1354" s="307"/>
      <c r="FC1354" s="307"/>
      <c r="FD1354" s="307"/>
      <c r="FE1354" s="307"/>
      <c r="FF1354" s="307"/>
      <c r="FG1354" s="307"/>
      <c r="FH1354" s="307"/>
      <c r="FI1354" s="307"/>
      <c r="FJ1354" s="307"/>
      <c r="FK1354" s="307"/>
      <c r="FL1354" s="307"/>
      <c r="FM1354" s="307"/>
      <c r="FN1354" s="307"/>
      <c r="FO1354" s="307"/>
      <c r="FP1354" s="307"/>
      <c r="FQ1354" s="307"/>
      <c r="FR1354" s="307"/>
      <c r="FS1354" s="307"/>
      <c r="FT1354" s="307"/>
      <c r="FU1354" s="307"/>
      <c r="FV1354" s="307"/>
      <c r="FW1354" s="307"/>
      <c r="FX1354" s="307"/>
      <c r="FY1354" s="307"/>
      <c r="FZ1354" s="307"/>
      <c r="GA1354" s="307"/>
      <c r="GB1354" s="307"/>
      <c r="GC1354" s="307"/>
      <c r="GD1354" s="307"/>
      <c r="GE1354" s="307"/>
      <c r="GF1354" s="307"/>
      <c r="GG1354" s="307"/>
      <c r="GH1354" s="307"/>
      <c r="GI1354" s="307"/>
      <c r="GJ1354" s="307"/>
      <c r="GK1354" s="307"/>
      <c r="GL1354" s="307"/>
      <c r="GM1354" s="307"/>
      <c r="GN1354" s="307"/>
      <c r="GO1354" s="307"/>
      <c r="GP1354" s="307"/>
      <c r="GQ1354" s="307"/>
      <c r="GR1354" s="307"/>
      <c r="GS1354" s="307"/>
      <c r="GT1354" s="307"/>
      <c r="GU1354" s="307"/>
      <c r="GV1354" s="307"/>
      <c r="GW1354" s="307"/>
      <c r="GX1354" s="307"/>
      <c r="GY1354" s="307"/>
      <c r="GZ1354" s="307"/>
      <c r="HA1354" s="307"/>
      <c r="HB1354" s="307"/>
      <c r="HC1354" s="307"/>
      <c r="HD1354" s="307"/>
      <c r="HE1354" s="307"/>
      <c r="HF1354" s="307"/>
      <c r="HG1354" s="307"/>
      <c r="HH1354" s="307"/>
      <c r="HI1354" s="307"/>
      <c r="HJ1354" s="307"/>
      <c r="HK1354" s="307"/>
      <c r="HL1354" s="307"/>
      <c r="HM1354" s="307"/>
      <c r="HN1354" s="307"/>
      <c r="HO1354" s="307"/>
      <c r="HP1354" s="307"/>
      <c r="HQ1354" s="307"/>
      <c r="HR1354" s="307"/>
      <c r="HS1354" s="307"/>
      <c r="HT1354" s="307"/>
      <c r="HU1354" s="307"/>
      <c r="HV1354" s="307"/>
      <c r="HW1354" s="307"/>
      <c r="HX1354" s="307"/>
      <c r="HY1354" s="307"/>
      <c r="HZ1354" s="307"/>
      <c r="IA1354" s="307"/>
      <c r="IB1354" s="307"/>
      <c r="IC1354" s="307"/>
      <c r="ID1354" s="307"/>
      <c r="IE1354" s="307"/>
      <c r="IF1354" s="307"/>
      <c r="IG1354" s="307"/>
      <c r="IH1354" s="307"/>
      <c r="II1354" s="307"/>
      <c r="IJ1354" s="307"/>
      <c r="IK1354" s="307"/>
      <c r="IL1354" s="307"/>
      <c r="IM1354" s="307"/>
      <c r="IN1354" s="307"/>
      <c r="IO1354" s="307"/>
      <c r="IP1354" s="307"/>
      <c r="IQ1354" s="307"/>
      <c r="IR1354" s="307"/>
      <c r="IS1354" s="307"/>
      <c r="IT1354" s="307"/>
      <c r="IU1354" s="307"/>
      <c r="IV1354" s="307"/>
      <c r="IW1354" s="307"/>
      <c r="IX1354" s="307"/>
      <c r="IY1354" s="307"/>
      <c r="IZ1354" s="307"/>
      <c r="JA1354" s="307"/>
      <c r="JB1354" s="307"/>
      <c r="JC1354" s="307"/>
      <c r="JD1354" s="307"/>
      <c r="JE1354" s="307"/>
      <c r="JF1354" s="307"/>
      <c r="JG1354" s="307"/>
      <c r="JH1354" s="307"/>
      <c r="JI1354" s="307"/>
      <c r="JJ1354" s="307"/>
      <c r="JK1354" s="307"/>
      <c r="JL1354" s="307"/>
      <c r="JM1354" s="307"/>
      <c r="JN1354" s="307"/>
      <c r="JO1354" s="307"/>
      <c r="JP1354" s="307"/>
      <c r="JQ1354" s="307"/>
      <c r="JR1354" s="307"/>
      <c r="JS1354" s="307"/>
      <c r="JT1354" s="307"/>
      <c r="JU1354" s="307"/>
      <c r="JV1354" s="307"/>
      <c r="JW1354" s="307"/>
      <c r="JX1354" s="307"/>
      <c r="JY1354" s="307"/>
      <c r="JZ1354" s="307"/>
      <c r="KA1354" s="307"/>
      <c r="KB1354" s="307"/>
      <c r="KC1354" s="307"/>
      <c r="KD1354" s="307"/>
      <c r="KE1354" s="307"/>
      <c r="KF1354" s="307"/>
      <c r="KG1354" s="307"/>
      <c r="KH1354" s="307"/>
      <c r="KI1354" s="307"/>
      <c r="KJ1354" s="307"/>
      <c r="KK1354" s="307"/>
      <c r="KL1354" s="307"/>
      <c r="KM1354" s="307"/>
      <c r="KN1354" s="307"/>
      <c r="KO1354" s="307"/>
      <c r="KP1354" s="307"/>
      <c r="KQ1354" s="307"/>
      <c r="KR1354" s="307"/>
      <c r="KS1354" s="307"/>
      <c r="KT1354" s="307"/>
    </row>
    <row r="1355" spans="14:306" s="56" customFormat="1" ht="15" customHeight="1">
      <c r="N1355" s="410"/>
      <c r="O1355" s="410"/>
      <c r="P1355" s="311"/>
      <c r="Q1355" s="311"/>
      <c r="R1355" s="311"/>
      <c r="AG1355" s="57"/>
      <c r="AH1355" s="57"/>
      <c r="AI1355" s="57"/>
      <c r="AJ1355" s="57"/>
      <c r="AK1355" s="57"/>
      <c r="AL1355" s="57"/>
      <c r="AM1355" s="57"/>
      <c r="AN1355" s="57"/>
      <c r="AO1355" s="57"/>
      <c r="AP1355" s="57"/>
      <c r="AQ1355" s="57"/>
      <c r="AR1355" s="57"/>
      <c r="AS1355" s="57"/>
      <c r="AT1355" s="57"/>
      <c r="AU1355" s="57"/>
      <c r="AV1355" s="57"/>
      <c r="AW1355" s="57"/>
      <c r="AX1355" s="57"/>
      <c r="AY1355" s="57"/>
      <c r="AZ1355" s="57"/>
      <c r="BA1355" s="57"/>
      <c r="BB1355" s="57"/>
      <c r="BC1355" s="57"/>
      <c r="BD1355" s="57"/>
      <c r="BE1355" s="57"/>
      <c r="BF1355" s="57"/>
      <c r="BG1355" s="57"/>
      <c r="BH1355" s="57"/>
      <c r="BI1355" s="57"/>
      <c r="BJ1355" s="57"/>
      <c r="BK1355" s="57"/>
      <c r="BL1355" s="57"/>
      <c r="BM1355" s="57"/>
      <c r="BN1355" s="57"/>
      <c r="CB1355" s="307"/>
      <c r="CC1355" s="307"/>
      <c r="CD1355" s="307"/>
      <c r="CE1355" s="307"/>
      <c r="CF1355" s="307"/>
      <c r="CG1355" s="307"/>
      <c r="CH1355" s="307"/>
      <c r="CI1355" s="307"/>
      <c r="CJ1355" s="307"/>
      <c r="CK1355" s="307"/>
      <c r="CL1355" s="307"/>
      <c r="CM1355" s="307"/>
      <c r="CN1355" s="307"/>
      <c r="CO1355" s="307"/>
      <c r="CP1355" s="307"/>
      <c r="CQ1355" s="307"/>
      <c r="CR1355" s="307"/>
      <c r="CS1355" s="307"/>
      <c r="CT1355" s="307"/>
      <c r="CU1355" s="307"/>
      <c r="CV1355" s="307"/>
      <c r="CW1355" s="307"/>
      <c r="CX1355" s="307"/>
      <c r="CY1355" s="307"/>
      <c r="CZ1355" s="307"/>
      <c r="DA1355" s="307"/>
      <c r="DB1355" s="307"/>
      <c r="DC1355" s="307"/>
      <c r="DD1355" s="307"/>
      <c r="DE1355" s="307"/>
      <c r="DF1355" s="307"/>
      <c r="DG1355" s="307"/>
      <c r="DH1355" s="307"/>
      <c r="DI1355" s="390"/>
      <c r="DJ1355" s="390"/>
      <c r="DK1355" s="307"/>
      <c r="DL1355" s="307"/>
      <c r="DM1355" s="307"/>
      <c r="DN1355" s="307"/>
      <c r="DO1355" s="307"/>
      <c r="DP1355" s="307"/>
      <c r="DQ1355" s="307"/>
      <c r="DR1355" s="307"/>
      <c r="DS1355" s="307"/>
      <c r="DT1355" s="307"/>
      <c r="DU1355" s="307"/>
      <c r="DV1355" s="307"/>
      <c r="DW1355" s="307"/>
      <c r="DX1355" s="307"/>
      <c r="DY1355" s="307"/>
      <c r="DZ1355" s="307"/>
      <c r="EA1355" s="307"/>
      <c r="EB1355" s="307"/>
      <c r="EC1355" s="307"/>
      <c r="ED1355" s="307"/>
      <c r="EE1355" s="307"/>
      <c r="EF1355" s="307"/>
      <c r="EG1355" s="307"/>
      <c r="EH1355" s="307"/>
      <c r="EI1355" s="307"/>
      <c r="EJ1355" s="307"/>
      <c r="EK1355" s="307"/>
      <c r="EL1355" s="307"/>
      <c r="EM1355" s="307"/>
      <c r="EN1355" s="307"/>
      <c r="EO1355" s="307"/>
      <c r="EP1355" s="307"/>
      <c r="EQ1355" s="307"/>
      <c r="ER1355" s="307"/>
      <c r="ES1355" s="307"/>
      <c r="ET1355" s="307"/>
      <c r="EU1355" s="390"/>
      <c r="EV1355" s="390"/>
      <c r="EW1355" s="307"/>
      <c r="EX1355" s="307"/>
      <c r="EY1355" s="307"/>
      <c r="EZ1355" s="307"/>
      <c r="FA1355" s="307"/>
      <c r="FB1355" s="307"/>
      <c r="FC1355" s="307"/>
      <c r="FD1355" s="307"/>
      <c r="FE1355" s="307"/>
      <c r="FF1355" s="307"/>
      <c r="FG1355" s="307"/>
      <c r="FH1355" s="307"/>
      <c r="FI1355" s="307"/>
      <c r="FJ1355" s="307"/>
      <c r="FK1355" s="307"/>
      <c r="FL1355" s="307"/>
      <c r="FM1355" s="307"/>
      <c r="FN1355" s="307"/>
      <c r="FO1355" s="307"/>
      <c r="FP1355" s="307"/>
      <c r="FQ1355" s="307"/>
      <c r="FR1355" s="307"/>
      <c r="FS1355" s="307"/>
      <c r="FT1355" s="307"/>
      <c r="FU1355" s="307"/>
      <c r="FV1355" s="307"/>
      <c r="FW1355" s="307"/>
      <c r="FX1355" s="307"/>
      <c r="FY1355" s="307"/>
      <c r="FZ1355" s="307"/>
      <c r="GA1355" s="307"/>
      <c r="GB1355" s="307"/>
      <c r="GC1355" s="307"/>
      <c r="GD1355" s="307"/>
      <c r="GE1355" s="307"/>
      <c r="GF1355" s="307"/>
      <c r="GG1355" s="307"/>
      <c r="GH1355" s="307"/>
      <c r="GI1355" s="307"/>
      <c r="GJ1355" s="307"/>
      <c r="GK1355" s="307"/>
      <c r="GL1355" s="307"/>
      <c r="GM1355" s="307"/>
      <c r="GN1355" s="307"/>
      <c r="GO1355" s="307"/>
      <c r="GP1355" s="307"/>
      <c r="GQ1355" s="307"/>
      <c r="GR1355" s="307"/>
      <c r="GS1355" s="307"/>
      <c r="GT1355" s="307"/>
      <c r="GU1355" s="307"/>
      <c r="GV1355" s="307"/>
      <c r="GW1355" s="307"/>
      <c r="GX1355" s="307"/>
      <c r="GY1355" s="307"/>
      <c r="GZ1355" s="307"/>
      <c r="HA1355" s="307"/>
      <c r="HB1355" s="307"/>
      <c r="HC1355" s="307"/>
      <c r="HD1355" s="307"/>
      <c r="HE1355" s="307"/>
      <c r="HF1355" s="307"/>
      <c r="HG1355" s="307"/>
      <c r="HH1355" s="307"/>
      <c r="HI1355" s="307"/>
      <c r="HJ1355" s="307"/>
      <c r="HK1355" s="307"/>
      <c r="HL1355" s="307"/>
      <c r="HM1355" s="307"/>
      <c r="HN1355" s="307"/>
      <c r="HO1355" s="307"/>
      <c r="HP1355" s="307"/>
      <c r="HQ1355" s="307"/>
      <c r="HR1355" s="307"/>
      <c r="HS1355" s="307"/>
      <c r="HT1355" s="307"/>
      <c r="HU1355" s="307"/>
      <c r="HV1355" s="307"/>
      <c r="HW1355" s="307"/>
      <c r="HX1355" s="307"/>
      <c r="HY1355" s="307"/>
      <c r="HZ1355" s="307"/>
      <c r="IA1355" s="307"/>
      <c r="IB1355" s="307"/>
      <c r="IC1355" s="307"/>
      <c r="ID1355" s="307"/>
      <c r="IE1355" s="307"/>
      <c r="IF1355" s="307"/>
      <c r="IG1355" s="307"/>
      <c r="IH1355" s="307"/>
      <c r="II1355" s="307"/>
      <c r="IJ1355" s="307"/>
      <c r="IK1355" s="307"/>
      <c r="IL1355" s="307"/>
      <c r="IM1355" s="307"/>
      <c r="IN1355" s="307"/>
      <c r="IO1355" s="307"/>
      <c r="IP1355" s="307"/>
      <c r="IQ1355" s="307"/>
      <c r="IR1355" s="307"/>
      <c r="IS1355" s="307"/>
      <c r="IT1355" s="307"/>
      <c r="IU1355" s="307"/>
      <c r="IV1355" s="307"/>
      <c r="IW1355" s="307"/>
      <c r="IX1355" s="307"/>
      <c r="IY1355" s="307"/>
      <c r="IZ1355" s="307"/>
      <c r="JA1355" s="307"/>
      <c r="JB1355" s="307"/>
      <c r="JC1355" s="307"/>
      <c r="JD1355" s="307"/>
      <c r="JE1355" s="307"/>
      <c r="JF1355" s="307"/>
      <c r="JG1355" s="307"/>
      <c r="JH1355" s="307"/>
      <c r="JI1355" s="307"/>
      <c r="JJ1355" s="307"/>
      <c r="JK1355" s="307"/>
      <c r="JL1355" s="307"/>
      <c r="JM1355" s="307"/>
      <c r="JN1355" s="307"/>
      <c r="JO1355" s="307"/>
      <c r="JP1355" s="307"/>
      <c r="JQ1355" s="307"/>
      <c r="JR1355" s="307"/>
      <c r="JS1355" s="307"/>
      <c r="JT1355" s="307"/>
      <c r="JU1355" s="307"/>
      <c r="JV1355" s="307"/>
      <c r="JW1355" s="307"/>
      <c r="JX1355" s="307"/>
      <c r="JY1355" s="307"/>
      <c r="JZ1355" s="307"/>
      <c r="KA1355" s="307"/>
      <c r="KB1355" s="307"/>
      <c r="KC1355" s="307"/>
      <c r="KD1355" s="307"/>
      <c r="KE1355" s="307"/>
      <c r="KF1355" s="307"/>
      <c r="KG1355" s="307"/>
      <c r="KH1355" s="307"/>
      <c r="KI1355" s="307"/>
      <c r="KJ1355" s="307"/>
      <c r="KK1355" s="307"/>
      <c r="KL1355" s="307"/>
      <c r="KM1355" s="307"/>
      <c r="KN1355" s="307"/>
      <c r="KO1355" s="307"/>
      <c r="KP1355" s="307"/>
      <c r="KQ1355" s="307"/>
      <c r="KR1355" s="307"/>
      <c r="KS1355" s="307"/>
      <c r="KT1355" s="307"/>
    </row>
    <row r="1356" spans="14:306" s="56" customFormat="1" ht="15" customHeight="1">
      <c r="N1356" s="410"/>
      <c r="O1356" s="410"/>
      <c r="P1356" s="311"/>
      <c r="Q1356" s="311"/>
      <c r="R1356" s="311"/>
      <c r="AG1356" s="57"/>
      <c r="AH1356" s="57"/>
      <c r="AI1356" s="57"/>
      <c r="AJ1356" s="57"/>
      <c r="AK1356" s="57"/>
      <c r="AL1356" s="57"/>
      <c r="AM1356" s="57"/>
      <c r="AN1356" s="57"/>
      <c r="AO1356" s="57"/>
      <c r="AP1356" s="57"/>
      <c r="AQ1356" s="57"/>
      <c r="AR1356" s="57"/>
      <c r="AS1356" s="57"/>
      <c r="AT1356" s="57"/>
      <c r="AU1356" s="57"/>
      <c r="AV1356" s="57"/>
      <c r="AW1356" s="57"/>
      <c r="AX1356" s="57"/>
      <c r="AY1356" s="57"/>
      <c r="AZ1356" s="57"/>
      <c r="BA1356" s="57"/>
      <c r="BB1356" s="57"/>
      <c r="BC1356" s="57"/>
      <c r="BD1356" s="57"/>
      <c r="BE1356" s="57"/>
      <c r="BF1356" s="57"/>
      <c r="BG1356" s="57"/>
      <c r="BH1356" s="57"/>
      <c r="BI1356" s="57"/>
      <c r="BJ1356" s="57"/>
      <c r="BK1356" s="57"/>
      <c r="BL1356" s="57"/>
      <c r="BM1356" s="57"/>
      <c r="BN1356" s="57"/>
      <c r="CB1356" s="307"/>
      <c r="CC1356" s="307"/>
      <c r="CD1356" s="307"/>
      <c r="CE1356" s="307"/>
      <c r="CF1356" s="307"/>
      <c r="CG1356" s="307"/>
      <c r="CH1356" s="307"/>
      <c r="CI1356" s="307"/>
      <c r="CJ1356" s="307"/>
      <c r="CK1356" s="307"/>
      <c r="CL1356" s="307"/>
      <c r="CM1356" s="307"/>
      <c r="CN1356" s="307"/>
      <c r="CO1356" s="307"/>
      <c r="CP1356" s="307"/>
      <c r="CQ1356" s="307"/>
      <c r="CR1356" s="307"/>
      <c r="CS1356" s="307"/>
      <c r="CT1356" s="307"/>
      <c r="CU1356" s="307"/>
      <c r="CV1356" s="307"/>
      <c r="CW1356" s="307"/>
      <c r="CX1356" s="307"/>
      <c r="CY1356" s="307"/>
      <c r="CZ1356" s="307"/>
      <c r="DA1356" s="307"/>
      <c r="DB1356" s="307"/>
      <c r="DC1356" s="307"/>
      <c r="DD1356" s="307"/>
      <c r="DE1356" s="307"/>
      <c r="DF1356" s="307"/>
      <c r="DG1356" s="307"/>
      <c r="DH1356" s="307"/>
      <c r="DI1356" s="390"/>
      <c r="DJ1356" s="390"/>
      <c r="DK1356" s="307"/>
      <c r="DL1356" s="307"/>
      <c r="DM1356" s="307"/>
      <c r="DN1356" s="307"/>
      <c r="DO1356" s="307"/>
      <c r="DP1356" s="307"/>
      <c r="DQ1356" s="307"/>
      <c r="DR1356" s="307"/>
      <c r="DS1356" s="307"/>
      <c r="DT1356" s="307"/>
      <c r="DU1356" s="307"/>
      <c r="DV1356" s="307"/>
      <c r="DW1356" s="307"/>
      <c r="DX1356" s="307"/>
      <c r="DY1356" s="307"/>
      <c r="DZ1356" s="307"/>
      <c r="EA1356" s="307"/>
      <c r="EB1356" s="307"/>
      <c r="EC1356" s="307"/>
      <c r="ED1356" s="307"/>
      <c r="EE1356" s="307"/>
      <c r="EF1356" s="307"/>
      <c r="EG1356" s="307"/>
      <c r="EH1356" s="307"/>
      <c r="EI1356" s="307"/>
      <c r="EJ1356" s="307"/>
      <c r="EK1356" s="307"/>
      <c r="EL1356" s="307"/>
      <c r="EM1356" s="307"/>
      <c r="EN1356" s="307"/>
      <c r="EO1356" s="307"/>
      <c r="EP1356" s="307"/>
      <c r="EQ1356" s="307"/>
      <c r="ER1356" s="307"/>
      <c r="ES1356" s="307"/>
      <c r="ET1356" s="307"/>
      <c r="EU1356" s="390"/>
      <c r="EV1356" s="390"/>
      <c r="EW1356" s="307"/>
      <c r="EX1356" s="307"/>
      <c r="EY1356" s="307"/>
      <c r="EZ1356" s="307"/>
      <c r="FA1356" s="307"/>
      <c r="FB1356" s="307"/>
      <c r="FC1356" s="307"/>
      <c r="FD1356" s="307"/>
      <c r="FE1356" s="307"/>
      <c r="FF1356" s="307"/>
      <c r="FG1356" s="307"/>
      <c r="FH1356" s="307"/>
      <c r="FI1356" s="307"/>
      <c r="FJ1356" s="307"/>
      <c r="FK1356" s="307"/>
      <c r="FL1356" s="307"/>
      <c r="FM1356" s="307"/>
      <c r="FN1356" s="307"/>
      <c r="FO1356" s="307"/>
      <c r="FP1356" s="307"/>
      <c r="FQ1356" s="307"/>
      <c r="FR1356" s="307"/>
      <c r="FS1356" s="307"/>
      <c r="FT1356" s="307"/>
      <c r="FU1356" s="307"/>
      <c r="FV1356" s="307"/>
      <c r="FW1356" s="307"/>
      <c r="FX1356" s="307"/>
      <c r="FY1356" s="307"/>
      <c r="FZ1356" s="307"/>
      <c r="GA1356" s="307"/>
      <c r="GB1356" s="307"/>
      <c r="GC1356" s="307"/>
      <c r="GD1356" s="307"/>
      <c r="GE1356" s="307"/>
      <c r="GF1356" s="307"/>
      <c r="GG1356" s="307"/>
      <c r="GH1356" s="307"/>
      <c r="GI1356" s="307"/>
      <c r="GJ1356" s="307"/>
      <c r="GK1356" s="307"/>
      <c r="GL1356" s="307"/>
      <c r="GM1356" s="307"/>
      <c r="GN1356" s="307"/>
      <c r="GO1356" s="307"/>
      <c r="GP1356" s="307"/>
      <c r="GQ1356" s="307"/>
      <c r="GR1356" s="307"/>
      <c r="GS1356" s="307"/>
      <c r="GT1356" s="307"/>
      <c r="GU1356" s="307"/>
      <c r="GV1356" s="307"/>
      <c r="GW1356" s="307"/>
      <c r="GX1356" s="307"/>
      <c r="GY1356" s="307"/>
      <c r="GZ1356" s="307"/>
      <c r="HA1356" s="307"/>
      <c r="HB1356" s="307"/>
      <c r="HC1356" s="307"/>
      <c r="HD1356" s="307"/>
      <c r="HE1356" s="307"/>
      <c r="HF1356" s="307"/>
      <c r="HG1356" s="307"/>
      <c r="HH1356" s="307"/>
      <c r="HI1356" s="307"/>
      <c r="HJ1356" s="307"/>
      <c r="HK1356" s="307"/>
      <c r="HL1356" s="307"/>
      <c r="HM1356" s="307"/>
      <c r="HN1356" s="307"/>
      <c r="HO1356" s="307"/>
      <c r="HP1356" s="307"/>
      <c r="HQ1356" s="307"/>
      <c r="HR1356" s="307"/>
      <c r="HS1356" s="307"/>
      <c r="HT1356" s="307"/>
      <c r="HU1356" s="307"/>
      <c r="HV1356" s="307"/>
      <c r="HW1356" s="307"/>
      <c r="HX1356" s="307"/>
      <c r="HY1356" s="307"/>
      <c r="HZ1356" s="307"/>
      <c r="IA1356" s="307"/>
      <c r="IB1356" s="307"/>
      <c r="IC1356" s="307"/>
      <c r="ID1356" s="307"/>
      <c r="IE1356" s="307"/>
      <c r="IF1356" s="307"/>
      <c r="IG1356" s="307"/>
      <c r="IH1356" s="307"/>
      <c r="II1356" s="307"/>
      <c r="IJ1356" s="307"/>
      <c r="IK1356" s="307"/>
      <c r="IL1356" s="307"/>
      <c r="IM1356" s="307"/>
      <c r="IN1356" s="307"/>
      <c r="IO1356" s="307"/>
      <c r="IP1356" s="307"/>
      <c r="IQ1356" s="307"/>
      <c r="IR1356" s="307"/>
      <c r="IS1356" s="307"/>
      <c r="IT1356" s="307"/>
      <c r="IU1356" s="307"/>
      <c r="IV1356" s="307"/>
      <c r="IW1356" s="307"/>
      <c r="IX1356" s="307"/>
      <c r="IY1356" s="307"/>
      <c r="IZ1356" s="307"/>
      <c r="JA1356" s="307"/>
      <c r="JB1356" s="307"/>
      <c r="JC1356" s="307"/>
      <c r="JD1356" s="307"/>
      <c r="JE1356" s="307"/>
      <c r="JF1356" s="307"/>
      <c r="JG1356" s="307"/>
      <c r="JH1356" s="307"/>
      <c r="JI1356" s="307"/>
      <c r="JJ1356" s="307"/>
      <c r="JK1356" s="307"/>
      <c r="JL1356" s="307"/>
      <c r="JM1356" s="307"/>
      <c r="JN1356" s="307"/>
      <c r="JO1356" s="307"/>
      <c r="JP1356" s="307"/>
      <c r="JQ1356" s="307"/>
      <c r="JR1356" s="307"/>
      <c r="JS1356" s="307"/>
      <c r="JT1356" s="307"/>
      <c r="JU1356" s="307"/>
      <c r="JV1356" s="307"/>
      <c r="JW1356" s="307"/>
      <c r="JX1356" s="307"/>
      <c r="JY1356" s="307"/>
      <c r="JZ1356" s="307"/>
      <c r="KA1356" s="307"/>
      <c r="KB1356" s="307"/>
      <c r="KC1356" s="307"/>
      <c r="KD1356" s="307"/>
      <c r="KE1356" s="307"/>
      <c r="KF1356" s="307"/>
      <c r="KG1356" s="307"/>
      <c r="KH1356" s="307"/>
      <c r="KI1356" s="307"/>
      <c r="KJ1356" s="307"/>
      <c r="KK1356" s="307"/>
      <c r="KL1356" s="307"/>
      <c r="KM1356" s="307"/>
      <c r="KN1356" s="307"/>
      <c r="KO1356" s="307"/>
      <c r="KP1356" s="307"/>
      <c r="KQ1356" s="307"/>
      <c r="KR1356" s="307"/>
      <c r="KS1356" s="307"/>
      <c r="KT1356" s="307"/>
    </row>
    <row r="1357" spans="14:306" s="56" customFormat="1" ht="15" customHeight="1">
      <c r="N1357" s="410"/>
      <c r="O1357" s="410"/>
      <c r="P1357" s="311"/>
      <c r="Q1357" s="311"/>
      <c r="R1357" s="311"/>
      <c r="AG1357" s="57"/>
      <c r="AH1357" s="57"/>
      <c r="AI1357" s="57"/>
      <c r="AJ1357" s="57"/>
      <c r="AK1357" s="57"/>
      <c r="AL1357" s="57"/>
      <c r="AM1357" s="57"/>
      <c r="AN1357" s="57"/>
      <c r="AO1357" s="57"/>
      <c r="AP1357" s="57"/>
      <c r="AQ1357" s="57"/>
      <c r="AR1357" s="57"/>
      <c r="AS1357" s="57"/>
      <c r="AT1357" s="57"/>
      <c r="AU1357" s="57"/>
      <c r="AV1357" s="57"/>
      <c r="AW1357" s="57"/>
      <c r="AX1357" s="57"/>
      <c r="AY1357" s="57"/>
      <c r="AZ1357" s="57"/>
      <c r="BA1357" s="57"/>
      <c r="BB1357" s="57"/>
      <c r="BC1357" s="57"/>
      <c r="BD1357" s="57"/>
      <c r="BE1357" s="57"/>
      <c r="BF1357" s="57"/>
      <c r="BG1357" s="57"/>
      <c r="BH1357" s="57"/>
      <c r="BI1357" s="57"/>
      <c r="BJ1357" s="57"/>
      <c r="BK1357" s="57"/>
      <c r="BL1357" s="57"/>
      <c r="BM1357" s="57"/>
      <c r="BN1357" s="57"/>
      <c r="CB1357" s="307"/>
      <c r="CC1357" s="307"/>
      <c r="CD1357" s="307"/>
      <c r="CE1357" s="307"/>
      <c r="CF1357" s="307"/>
      <c r="CG1357" s="307"/>
      <c r="CH1357" s="307"/>
      <c r="CI1357" s="307"/>
      <c r="CJ1357" s="307"/>
      <c r="CK1357" s="307"/>
      <c r="CL1357" s="307"/>
      <c r="CM1357" s="307"/>
      <c r="CN1357" s="307"/>
      <c r="CO1357" s="307"/>
      <c r="CP1357" s="307"/>
      <c r="CQ1357" s="307"/>
      <c r="CR1357" s="307"/>
      <c r="CS1357" s="307"/>
      <c r="CT1357" s="307"/>
      <c r="CU1357" s="307"/>
      <c r="CV1357" s="307"/>
      <c r="CW1357" s="307"/>
      <c r="CX1357" s="307"/>
      <c r="CY1357" s="307"/>
      <c r="CZ1357" s="307"/>
      <c r="DA1357" s="307"/>
      <c r="DB1357" s="307"/>
      <c r="DC1357" s="307"/>
      <c r="DD1357" s="307"/>
      <c r="DE1357" s="307"/>
      <c r="DF1357" s="307"/>
      <c r="DG1357" s="307"/>
      <c r="DH1357" s="307"/>
      <c r="DI1357" s="390"/>
      <c r="DJ1357" s="390"/>
      <c r="DK1357" s="307"/>
      <c r="DL1357" s="307"/>
      <c r="DM1357" s="307"/>
      <c r="DN1357" s="307"/>
      <c r="DO1357" s="307"/>
      <c r="DP1357" s="307"/>
      <c r="DQ1357" s="307"/>
      <c r="DR1357" s="307"/>
      <c r="DS1357" s="307"/>
      <c r="DT1357" s="307"/>
      <c r="DU1357" s="307"/>
      <c r="DV1357" s="307"/>
      <c r="DW1357" s="307"/>
      <c r="DX1357" s="307"/>
      <c r="DY1357" s="307"/>
      <c r="DZ1357" s="307"/>
      <c r="EA1357" s="307"/>
      <c r="EB1357" s="307"/>
      <c r="EC1357" s="307"/>
      <c r="ED1357" s="307"/>
      <c r="EE1357" s="307"/>
      <c r="EF1357" s="307"/>
      <c r="EG1357" s="307"/>
      <c r="EH1357" s="307"/>
      <c r="EI1357" s="307"/>
      <c r="EJ1357" s="307"/>
      <c r="EK1357" s="307"/>
      <c r="EL1357" s="307"/>
      <c r="EM1357" s="307"/>
      <c r="EN1357" s="307"/>
      <c r="EO1357" s="307"/>
      <c r="EP1357" s="307"/>
      <c r="EQ1357" s="307"/>
      <c r="ER1357" s="307"/>
      <c r="ES1357" s="307"/>
      <c r="ET1357" s="307"/>
      <c r="EU1357" s="390"/>
      <c r="EV1357" s="390"/>
      <c r="EW1357" s="307"/>
      <c r="EX1357" s="307"/>
      <c r="EY1357" s="307"/>
      <c r="EZ1357" s="307"/>
      <c r="FA1357" s="307"/>
      <c r="FB1357" s="307"/>
      <c r="FC1357" s="307"/>
      <c r="FD1357" s="307"/>
      <c r="FE1357" s="307"/>
      <c r="FF1357" s="307"/>
      <c r="FG1357" s="307"/>
      <c r="FH1357" s="307"/>
      <c r="FI1357" s="307"/>
      <c r="FJ1357" s="307"/>
      <c r="FK1357" s="307"/>
      <c r="FL1357" s="307"/>
      <c r="FM1357" s="307"/>
      <c r="FN1357" s="307"/>
      <c r="FO1357" s="307"/>
      <c r="FP1357" s="307"/>
      <c r="FQ1357" s="307"/>
      <c r="FR1357" s="307"/>
      <c r="FS1357" s="307"/>
      <c r="FT1357" s="307"/>
      <c r="FU1357" s="307"/>
      <c r="FV1357" s="307"/>
      <c r="FW1357" s="307"/>
      <c r="FX1357" s="307"/>
      <c r="FY1357" s="307"/>
      <c r="FZ1357" s="307"/>
      <c r="GA1357" s="307"/>
      <c r="GB1357" s="307"/>
      <c r="GC1357" s="307"/>
      <c r="GD1357" s="307"/>
      <c r="GE1357" s="307"/>
      <c r="GF1357" s="307"/>
      <c r="GG1357" s="307"/>
      <c r="GH1357" s="307"/>
      <c r="GI1357" s="307"/>
      <c r="GJ1357" s="307"/>
      <c r="GK1357" s="307"/>
      <c r="GL1357" s="307"/>
      <c r="GM1357" s="307"/>
      <c r="GN1357" s="307"/>
      <c r="GO1357" s="307"/>
      <c r="GP1357" s="307"/>
      <c r="GQ1357" s="307"/>
      <c r="GR1357" s="307"/>
      <c r="GS1357" s="307"/>
      <c r="GT1357" s="307"/>
      <c r="GU1357" s="307"/>
      <c r="GV1357" s="307"/>
      <c r="GW1357" s="307"/>
      <c r="GX1357" s="307"/>
      <c r="GY1357" s="307"/>
      <c r="GZ1357" s="307"/>
      <c r="HA1357" s="307"/>
      <c r="HB1357" s="307"/>
      <c r="HC1357" s="307"/>
      <c r="HD1357" s="307"/>
      <c r="HE1357" s="307"/>
      <c r="HF1357" s="307"/>
      <c r="HG1357" s="307"/>
      <c r="HH1357" s="307"/>
      <c r="HI1357" s="307"/>
      <c r="HJ1357" s="307"/>
      <c r="HK1357" s="307"/>
      <c r="HL1357" s="307"/>
      <c r="HM1357" s="307"/>
      <c r="HN1357" s="307"/>
      <c r="HO1357" s="307"/>
      <c r="HP1357" s="307"/>
      <c r="HQ1357" s="307"/>
      <c r="HR1357" s="307"/>
      <c r="HS1357" s="307"/>
      <c r="HT1357" s="307"/>
      <c r="HU1357" s="307"/>
      <c r="HV1357" s="307"/>
      <c r="HW1357" s="307"/>
      <c r="HX1357" s="307"/>
      <c r="HY1357" s="307"/>
      <c r="HZ1357" s="307"/>
      <c r="IA1357" s="307"/>
      <c r="IB1357" s="307"/>
      <c r="IC1357" s="307"/>
      <c r="ID1357" s="307"/>
      <c r="IE1357" s="307"/>
      <c r="IF1357" s="307"/>
      <c r="IG1357" s="307"/>
      <c r="IH1357" s="307"/>
      <c r="II1357" s="307"/>
      <c r="IJ1357" s="307"/>
      <c r="IK1357" s="307"/>
      <c r="IL1357" s="307"/>
      <c r="IM1357" s="307"/>
      <c r="IN1357" s="307"/>
      <c r="IO1357" s="307"/>
      <c r="IP1357" s="307"/>
      <c r="IQ1357" s="307"/>
      <c r="IR1357" s="307"/>
      <c r="IS1357" s="307"/>
      <c r="IT1357" s="307"/>
      <c r="IU1357" s="307"/>
      <c r="IV1357" s="307"/>
      <c r="IW1357" s="307"/>
      <c r="IX1357" s="307"/>
      <c r="IY1357" s="307"/>
      <c r="IZ1357" s="307"/>
      <c r="JA1357" s="307"/>
      <c r="JB1357" s="307"/>
      <c r="JC1357" s="307"/>
      <c r="JD1357" s="307"/>
      <c r="JE1357" s="307"/>
      <c r="JF1357" s="307"/>
      <c r="JG1357" s="307"/>
      <c r="JH1357" s="307"/>
      <c r="JI1357" s="307"/>
      <c r="JJ1357" s="307"/>
      <c r="JK1357" s="307"/>
      <c r="JL1357" s="307"/>
      <c r="JM1357" s="307"/>
      <c r="JN1357" s="307"/>
      <c r="JO1357" s="307"/>
      <c r="JP1357" s="307"/>
      <c r="JQ1357" s="307"/>
      <c r="JR1357" s="307"/>
      <c r="JS1357" s="307"/>
      <c r="JT1357" s="307"/>
      <c r="JU1357" s="307"/>
      <c r="JV1357" s="307"/>
      <c r="JW1357" s="307"/>
      <c r="JX1357" s="307"/>
      <c r="JY1357" s="307"/>
      <c r="JZ1357" s="307"/>
      <c r="KA1357" s="307"/>
      <c r="KB1357" s="307"/>
      <c r="KC1357" s="307"/>
      <c r="KD1357" s="307"/>
      <c r="KE1357" s="307"/>
      <c r="KF1357" s="307"/>
      <c r="KG1357" s="307"/>
      <c r="KH1357" s="307"/>
      <c r="KI1357" s="307"/>
      <c r="KJ1357" s="307"/>
      <c r="KK1357" s="307"/>
      <c r="KL1357" s="307"/>
      <c r="KM1357" s="307"/>
      <c r="KN1357" s="307"/>
      <c r="KO1357" s="307"/>
      <c r="KP1357" s="307"/>
      <c r="KQ1357" s="307"/>
      <c r="KR1357" s="307"/>
      <c r="KS1357" s="307"/>
      <c r="KT1357" s="307"/>
    </row>
    <row r="1358" spans="14:306" s="56" customFormat="1" ht="15" customHeight="1">
      <c r="N1358" s="410"/>
      <c r="O1358" s="410"/>
      <c r="P1358" s="311"/>
      <c r="Q1358" s="311"/>
      <c r="R1358" s="311"/>
      <c r="AG1358" s="57"/>
      <c r="AH1358" s="57"/>
      <c r="AI1358" s="57"/>
      <c r="AJ1358" s="57"/>
      <c r="AK1358" s="57"/>
      <c r="AL1358" s="57"/>
      <c r="AM1358" s="57"/>
      <c r="AN1358" s="57"/>
      <c r="AO1358" s="57"/>
      <c r="AP1358" s="57"/>
      <c r="AQ1358" s="57"/>
      <c r="AR1358" s="57"/>
      <c r="AS1358" s="57"/>
      <c r="AT1358" s="57"/>
      <c r="AU1358" s="57"/>
      <c r="AV1358" s="57"/>
      <c r="AW1358" s="57"/>
      <c r="AX1358" s="57"/>
      <c r="AY1358" s="57"/>
      <c r="AZ1358" s="57"/>
      <c r="BA1358" s="57"/>
      <c r="BB1358" s="57"/>
      <c r="BC1358" s="57"/>
      <c r="BD1358" s="57"/>
      <c r="BE1358" s="57"/>
      <c r="BF1358" s="57"/>
      <c r="BG1358" s="57"/>
      <c r="BH1358" s="57"/>
      <c r="BI1358" s="57"/>
      <c r="BJ1358" s="57"/>
      <c r="BK1358" s="57"/>
      <c r="BL1358" s="57"/>
      <c r="BM1358" s="57"/>
      <c r="BN1358" s="57"/>
      <c r="CB1358" s="307"/>
      <c r="CC1358" s="307"/>
      <c r="CD1358" s="307"/>
      <c r="CE1358" s="307"/>
      <c r="CF1358" s="307"/>
      <c r="CG1358" s="307"/>
      <c r="CH1358" s="307"/>
      <c r="CI1358" s="307"/>
      <c r="CJ1358" s="307"/>
      <c r="CK1358" s="307"/>
      <c r="CL1358" s="307"/>
      <c r="CM1358" s="307"/>
      <c r="CN1358" s="307"/>
      <c r="CO1358" s="307"/>
      <c r="CP1358" s="307"/>
      <c r="CQ1358" s="307"/>
      <c r="CR1358" s="307"/>
      <c r="CS1358" s="307"/>
      <c r="CT1358" s="307"/>
      <c r="CU1358" s="307"/>
      <c r="CV1358" s="307"/>
      <c r="CW1358" s="307"/>
      <c r="CX1358" s="307"/>
      <c r="CY1358" s="307"/>
      <c r="CZ1358" s="307"/>
      <c r="DA1358" s="307"/>
      <c r="DB1358" s="307"/>
      <c r="DC1358" s="307"/>
      <c r="DD1358" s="307"/>
      <c r="DE1358" s="307"/>
      <c r="DF1358" s="307"/>
      <c r="DG1358" s="307"/>
      <c r="DH1358" s="307"/>
      <c r="DI1358" s="390"/>
      <c r="DJ1358" s="390"/>
      <c r="DK1358" s="307"/>
      <c r="DL1358" s="307"/>
      <c r="DM1358" s="307"/>
      <c r="DN1358" s="307"/>
      <c r="DO1358" s="307"/>
      <c r="DP1358" s="307"/>
      <c r="DQ1358" s="307"/>
      <c r="DR1358" s="307"/>
      <c r="DS1358" s="307"/>
      <c r="DT1358" s="307"/>
      <c r="DU1358" s="307"/>
      <c r="DV1358" s="307"/>
      <c r="DW1358" s="307"/>
      <c r="DX1358" s="307"/>
      <c r="DY1358" s="307"/>
      <c r="DZ1358" s="307"/>
      <c r="EA1358" s="307"/>
      <c r="EB1358" s="307"/>
      <c r="EC1358" s="307"/>
      <c r="ED1358" s="307"/>
      <c r="EE1358" s="307"/>
      <c r="EF1358" s="307"/>
      <c r="EG1358" s="307"/>
      <c r="EH1358" s="307"/>
      <c r="EI1358" s="307"/>
      <c r="EJ1358" s="307"/>
      <c r="EK1358" s="307"/>
      <c r="EL1358" s="307"/>
      <c r="EM1358" s="307"/>
      <c r="EN1358" s="307"/>
      <c r="EO1358" s="307"/>
      <c r="EP1358" s="307"/>
      <c r="EQ1358" s="307"/>
      <c r="ER1358" s="307"/>
      <c r="ES1358" s="307"/>
      <c r="ET1358" s="307"/>
      <c r="EU1358" s="390"/>
      <c r="EV1358" s="390"/>
      <c r="EW1358" s="307"/>
      <c r="EX1358" s="307"/>
      <c r="EY1358" s="307"/>
      <c r="EZ1358" s="307"/>
      <c r="FA1358" s="307"/>
      <c r="FB1358" s="307"/>
      <c r="FC1358" s="307"/>
      <c r="FD1358" s="307"/>
      <c r="FE1358" s="307"/>
      <c r="FF1358" s="307"/>
      <c r="FG1358" s="307"/>
      <c r="FH1358" s="307"/>
      <c r="FI1358" s="307"/>
      <c r="FJ1358" s="307"/>
      <c r="FK1358" s="307"/>
      <c r="FL1358" s="307"/>
      <c r="FM1358" s="307"/>
      <c r="FN1358" s="307"/>
      <c r="FO1358" s="307"/>
      <c r="FP1358" s="307"/>
      <c r="FQ1358" s="307"/>
      <c r="FR1358" s="307"/>
      <c r="FS1358" s="307"/>
      <c r="FT1358" s="307"/>
      <c r="FU1358" s="307"/>
      <c r="FV1358" s="307"/>
      <c r="FW1358" s="307"/>
      <c r="FX1358" s="307"/>
      <c r="FY1358" s="307"/>
      <c r="FZ1358" s="307"/>
      <c r="GA1358" s="307"/>
      <c r="GB1358" s="307"/>
      <c r="GC1358" s="307"/>
      <c r="GD1358" s="307"/>
      <c r="GE1358" s="307"/>
      <c r="GF1358" s="307"/>
      <c r="GG1358" s="307"/>
      <c r="GH1358" s="307"/>
      <c r="GI1358" s="307"/>
      <c r="GJ1358" s="307"/>
      <c r="GK1358" s="307"/>
      <c r="GL1358" s="307"/>
      <c r="GM1358" s="307"/>
      <c r="GN1358" s="307"/>
      <c r="GO1358" s="307"/>
      <c r="GP1358" s="307"/>
      <c r="GQ1358" s="307"/>
      <c r="GR1358" s="307"/>
      <c r="GS1358" s="307"/>
      <c r="GT1358" s="307"/>
      <c r="GU1358" s="307"/>
      <c r="GV1358" s="307"/>
      <c r="GW1358" s="307"/>
      <c r="GX1358" s="307"/>
      <c r="GY1358" s="307"/>
      <c r="GZ1358" s="307"/>
      <c r="HA1358" s="307"/>
      <c r="HB1358" s="307"/>
      <c r="HC1358" s="307"/>
      <c r="HD1358" s="307"/>
      <c r="HE1358" s="307"/>
      <c r="HF1358" s="307"/>
      <c r="HG1358" s="307"/>
      <c r="HH1358" s="307"/>
      <c r="HI1358" s="307"/>
      <c r="HJ1358" s="307"/>
      <c r="HK1358" s="307"/>
      <c r="HL1358" s="307"/>
      <c r="HM1358" s="307"/>
      <c r="HN1358" s="307"/>
      <c r="HO1358" s="307"/>
      <c r="HP1358" s="307"/>
      <c r="HQ1358" s="307"/>
      <c r="HR1358" s="307"/>
      <c r="HS1358" s="307"/>
      <c r="HT1358" s="307"/>
      <c r="HU1358" s="307"/>
      <c r="HV1358" s="307"/>
      <c r="HW1358" s="307"/>
      <c r="HX1358" s="307"/>
      <c r="HY1358" s="307"/>
      <c r="HZ1358" s="307"/>
      <c r="IA1358" s="307"/>
      <c r="IB1358" s="307"/>
      <c r="IC1358" s="307"/>
      <c r="ID1358" s="307"/>
      <c r="IE1358" s="307"/>
      <c r="IF1358" s="307"/>
      <c r="IG1358" s="307"/>
      <c r="IH1358" s="307"/>
      <c r="II1358" s="307"/>
      <c r="IJ1358" s="307"/>
      <c r="IK1358" s="307"/>
      <c r="IL1358" s="307"/>
      <c r="IM1358" s="307"/>
      <c r="IN1358" s="307"/>
      <c r="IO1358" s="307"/>
      <c r="IP1358" s="307"/>
      <c r="IQ1358" s="307"/>
      <c r="IR1358" s="307"/>
      <c r="IS1358" s="307"/>
      <c r="IT1358" s="307"/>
      <c r="IU1358" s="307"/>
      <c r="IV1358" s="307"/>
      <c r="IW1358" s="307"/>
      <c r="IX1358" s="307"/>
      <c r="IY1358" s="307"/>
      <c r="IZ1358" s="307"/>
      <c r="JA1358" s="307"/>
      <c r="JB1358" s="307"/>
      <c r="JC1358" s="307"/>
      <c r="JD1358" s="307"/>
      <c r="JE1358" s="307"/>
      <c r="JF1358" s="307"/>
      <c r="JG1358" s="307"/>
      <c r="JH1358" s="307"/>
      <c r="JI1358" s="307"/>
      <c r="JJ1358" s="307"/>
      <c r="JK1358" s="307"/>
      <c r="JL1358" s="307"/>
      <c r="JM1358" s="307"/>
      <c r="JN1358" s="307"/>
      <c r="JO1358" s="307"/>
      <c r="JP1358" s="307"/>
      <c r="JQ1358" s="307"/>
      <c r="JR1358" s="307"/>
      <c r="JS1358" s="307"/>
      <c r="JT1358" s="307"/>
      <c r="JU1358" s="307"/>
      <c r="JV1358" s="307"/>
      <c r="JW1358" s="307"/>
      <c r="JX1358" s="307"/>
      <c r="JY1358" s="307"/>
      <c r="JZ1358" s="307"/>
      <c r="KA1358" s="307"/>
      <c r="KB1358" s="307"/>
      <c r="KC1358" s="307"/>
      <c r="KD1358" s="307"/>
      <c r="KE1358" s="307"/>
      <c r="KF1358" s="307"/>
      <c r="KG1358" s="307"/>
      <c r="KH1358" s="307"/>
      <c r="KI1358" s="307"/>
      <c r="KJ1358" s="307"/>
      <c r="KK1358" s="307"/>
      <c r="KL1358" s="307"/>
      <c r="KM1358" s="307"/>
      <c r="KN1358" s="307"/>
      <c r="KO1358" s="307"/>
      <c r="KP1358" s="307"/>
      <c r="KQ1358" s="307"/>
      <c r="KR1358" s="307"/>
      <c r="KS1358" s="307"/>
      <c r="KT1358" s="307"/>
    </row>
    <row r="1359" spans="14:306" s="56" customFormat="1" ht="15" customHeight="1">
      <c r="N1359" s="410"/>
      <c r="O1359" s="410"/>
      <c r="P1359" s="311"/>
      <c r="Q1359" s="311"/>
      <c r="R1359" s="311"/>
      <c r="AG1359" s="57"/>
      <c r="AH1359" s="57"/>
      <c r="AI1359" s="57"/>
      <c r="AJ1359" s="57"/>
      <c r="AK1359" s="57"/>
      <c r="AL1359" s="57"/>
      <c r="AM1359" s="57"/>
      <c r="AN1359" s="57"/>
      <c r="AO1359" s="57"/>
      <c r="AP1359" s="57"/>
      <c r="AQ1359" s="57"/>
      <c r="AR1359" s="57"/>
      <c r="AS1359" s="57"/>
      <c r="AT1359" s="57"/>
      <c r="AU1359" s="57"/>
      <c r="AV1359" s="57"/>
      <c r="AW1359" s="57"/>
      <c r="AX1359" s="57"/>
      <c r="AY1359" s="57"/>
      <c r="AZ1359" s="57"/>
      <c r="BA1359" s="57"/>
      <c r="BB1359" s="57"/>
      <c r="BC1359" s="57"/>
      <c r="BD1359" s="57"/>
      <c r="BE1359" s="57"/>
      <c r="BF1359" s="57"/>
      <c r="BG1359" s="57"/>
      <c r="BH1359" s="57"/>
      <c r="BI1359" s="57"/>
      <c r="BJ1359" s="57"/>
      <c r="BK1359" s="57"/>
      <c r="BL1359" s="57"/>
      <c r="BM1359" s="57"/>
      <c r="BN1359" s="57"/>
      <c r="CB1359" s="307"/>
      <c r="CC1359" s="307"/>
      <c r="CD1359" s="307"/>
      <c r="CE1359" s="307"/>
      <c r="CF1359" s="307"/>
      <c r="CG1359" s="307"/>
      <c r="CH1359" s="307"/>
      <c r="CI1359" s="307"/>
      <c r="CJ1359" s="307"/>
      <c r="CK1359" s="307"/>
      <c r="CL1359" s="307"/>
      <c r="CM1359" s="307"/>
      <c r="CN1359" s="307"/>
      <c r="CO1359" s="307"/>
      <c r="CP1359" s="307"/>
      <c r="CQ1359" s="307"/>
      <c r="CR1359" s="307"/>
      <c r="CS1359" s="307"/>
      <c r="CT1359" s="307"/>
      <c r="CU1359" s="307"/>
      <c r="CV1359" s="307"/>
      <c r="CW1359" s="307"/>
      <c r="CX1359" s="307"/>
      <c r="CY1359" s="307"/>
      <c r="CZ1359" s="307"/>
      <c r="DA1359" s="307"/>
      <c r="DB1359" s="307"/>
      <c r="DC1359" s="307"/>
      <c r="DD1359" s="307"/>
      <c r="DE1359" s="307"/>
      <c r="DF1359" s="307"/>
      <c r="DG1359" s="307"/>
      <c r="DH1359" s="307"/>
      <c r="DI1359" s="390"/>
      <c r="DJ1359" s="390"/>
      <c r="DK1359" s="307"/>
      <c r="DL1359" s="307"/>
      <c r="DM1359" s="307"/>
      <c r="DN1359" s="307"/>
      <c r="DO1359" s="307"/>
      <c r="DP1359" s="307"/>
      <c r="DQ1359" s="307"/>
      <c r="DR1359" s="307"/>
      <c r="DS1359" s="307"/>
      <c r="DT1359" s="307"/>
      <c r="DU1359" s="307"/>
      <c r="DV1359" s="307"/>
      <c r="DW1359" s="307"/>
      <c r="DX1359" s="307"/>
      <c r="DY1359" s="307"/>
      <c r="DZ1359" s="307"/>
      <c r="EA1359" s="307"/>
      <c r="EB1359" s="307"/>
      <c r="EC1359" s="307"/>
      <c r="ED1359" s="307"/>
      <c r="EE1359" s="307"/>
      <c r="EF1359" s="307"/>
      <c r="EG1359" s="307"/>
      <c r="EH1359" s="307"/>
      <c r="EI1359" s="307"/>
      <c r="EJ1359" s="307"/>
      <c r="EK1359" s="307"/>
      <c r="EL1359" s="307"/>
      <c r="EM1359" s="307"/>
      <c r="EN1359" s="307"/>
      <c r="EO1359" s="307"/>
      <c r="EP1359" s="307"/>
      <c r="EQ1359" s="307"/>
      <c r="ER1359" s="307"/>
      <c r="ES1359" s="307"/>
      <c r="ET1359" s="307"/>
      <c r="EU1359" s="390"/>
      <c r="EV1359" s="390"/>
      <c r="EW1359" s="307"/>
      <c r="EX1359" s="307"/>
      <c r="EY1359" s="307"/>
      <c r="EZ1359" s="307"/>
      <c r="FA1359" s="307"/>
      <c r="FB1359" s="307"/>
      <c r="FC1359" s="307"/>
      <c r="FD1359" s="307"/>
      <c r="FE1359" s="307"/>
      <c r="FF1359" s="307"/>
      <c r="FG1359" s="307"/>
      <c r="FH1359" s="307"/>
      <c r="FI1359" s="307"/>
      <c r="FJ1359" s="307"/>
      <c r="FK1359" s="307"/>
      <c r="FL1359" s="307"/>
      <c r="FM1359" s="307"/>
      <c r="FN1359" s="307"/>
      <c r="FO1359" s="307"/>
      <c r="FP1359" s="307"/>
      <c r="FQ1359" s="307"/>
      <c r="FR1359" s="307"/>
      <c r="FS1359" s="307"/>
      <c r="FT1359" s="307"/>
      <c r="FU1359" s="307"/>
      <c r="FV1359" s="307"/>
      <c r="FW1359" s="307"/>
      <c r="FX1359" s="307"/>
      <c r="FY1359" s="307"/>
      <c r="FZ1359" s="307"/>
      <c r="GA1359" s="307"/>
      <c r="GB1359" s="307"/>
      <c r="GC1359" s="307"/>
      <c r="GD1359" s="307"/>
      <c r="GE1359" s="307"/>
      <c r="GF1359" s="307"/>
      <c r="GG1359" s="307"/>
      <c r="GH1359" s="307"/>
      <c r="GI1359" s="307"/>
      <c r="GJ1359" s="307"/>
      <c r="GK1359" s="307"/>
      <c r="GL1359" s="307"/>
      <c r="GM1359" s="307"/>
      <c r="GN1359" s="307"/>
      <c r="GO1359" s="307"/>
      <c r="GP1359" s="307"/>
      <c r="GQ1359" s="307"/>
      <c r="GR1359" s="307"/>
      <c r="GS1359" s="307"/>
      <c r="GT1359" s="307"/>
      <c r="GU1359" s="307"/>
      <c r="GV1359" s="307"/>
      <c r="GW1359" s="307"/>
      <c r="GX1359" s="307"/>
      <c r="GY1359" s="307"/>
      <c r="GZ1359" s="307"/>
      <c r="HA1359" s="307"/>
      <c r="HB1359" s="307"/>
      <c r="HC1359" s="307"/>
      <c r="HD1359" s="307"/>
      <c r="HE1359" s="307"/>
      <c r="HF1359" s="307"/>
      <c r="HG1359" s="307"/>
      <c r="HH1359" s="307"/>
      <c r="HI1359" s="307"/>
      <c r="HJ1359" s="307"/>
      <c r="HK1359" s="307"/>
      <c r="HL1359" s="307"/>
      <c r="HM1359" s="307"/>
      <c r="HN1359" s="307"/>
      <c r="HO1359" s="307"/>
      <c r="HP1359" s="307"/>
      <c r="HQ1359" s="307"/>
      <c r="HR1359" s="307"/>
      <c r="HS1359" s="307"/>
      <c r="HT1359" s="307"/>
      <c r="HU1359" s="307"/>
      <c r="HV1359" s="307"/>
      <c r="HW1359" s="307"/>
      <c r="HX1359" s="307"/>
      <c r="HY1359" s="307"/>
      <c r="HZ1359" s="307"/>
      <c r="IA1359" s="307"/>
      <c r="IB1359" s="307"/>
      <c r="IC1359" s="307"/>
      <c r="ID1359" s="307"/>
      <c r="IE1359" s="307"/>
      <c r="IF1359" s="307"/>
      <c r="IG1359" s="307"/>
      <c r="IH1359" s="307"/>
      <c r="II1359" s="307"/>
      <c r="IJ1359" s="307"/>
      <c r="IK1359" s="307"/>
      <c r="IL1359" s="307"/>
      <c r="IM1359" s="307"/>
      <c r="IN1359" s="307"/>
      <c r="IO1359" s="307"/>
      <c r="IP1359" s="307"/>
      <c r="IQ1359" s="307"/>
      <c r="IR1359" s="307"/>
      <c r="IS1359" s="307"/>
      <c r="IT1359" s="307"/>
      <c r="IU1359" s="307"/>
      <c r="IV1359" s="307"/>
      <c r="IW1359" s="307"/>
      <c r="IX1359" s="307"/>
      <c r="IY1359" s="307"/>
      <c r="IZ1359" s="307"/>
      <c r="JA1359" s="307"/>
      <c r="JB1359" s="307"/>
      <c r="JC1359" s="307"/>
      <c r="JD1359" s="307"/>
      <c r="JE1359" s="307"/>
      <c r="JF1359" s="307"/>
      <c r="JG1359" s="307"/>
      <c r="JH1359" s="307"/>
      <c r="JI1359" s="307"/>
      <c r="JJ1359" s="307"/>
      <c r="JK1359" s="307"/>
      <c r="JL1359" s="307"/>
      <c r="JM1359" s="307"/>
      <c r="JN1359" s="307"/>
      <c r="JO1359" s="307"/>
      <c r="JP1359" s="307"/>
      <c r="JQ1359" s="307"/>
      <c r="JR1359" s="307"/>
      <c r="JS1359" s="307"/>
      <c r="JT1359" s="307"/>
      <c r="JU1359" s="307"/>
      <c r="JV1359" s="307"/>
      <c r="JW1359" s="307"/>
      <c r="JX1359" s="307"/>
      <c r="JY1359" s="307"/>
      <c r="JZ1359" s="307"/>
      <c r="KA1359" s="307"/>
      <c r="KB1359" s="307"/>
      <c r="KC1359" s="307"/>
      <c r="KD1359" s="307"/>
      <c r="KE1359" s="307"/>
      <c r="KF1359" s="307"/>
      <c r="KG1359" s="307"/>
      <c r="KH1359" s="307"/>
      <c r="KI1359" s="307"/>
      <c r="KJ1359" s="307"/>
      <c r="KK1359" s="307"/>
      <c r="KL1359" s="307"/>
      <c r="KM1359" s="307"/>
      <c r="KN1359" s="307"/>
      <c r="KO1359" s="307"/>
      <c r="KP1359" s="307"/>
      <c r="KQ1359" s="307"/>
      <c r="KR1359" s="307"/>
      <c r="KS1359" s="307"/>
      <c r="KT1359" s="307"/>
    </row>
    <row r="1360" spans="14:306" s="56" customFormat="1" ht="15" customHeight="1">
      <c r="N1360" s="410"/>
      <c r="O1360" s="410"/>
      <c r="P1360" s="311"/>
      <c r="Q1360" s="311"/>
      <c r="R1360" s="311"/>
      <c r="AG1360" s="57"/>
      <c r="AH1360" s="57"/>
      <c r="AI1360" s="57"/>
      <c r="AJ1360" s="57"/>
      <c r="AK1360" s="57"/>
      <c r="AL1360" s="57"/>
      <c r="AM1360" s="57"/>
      <c r="AN1360" s="57"/>
      <c r="AO1360" s="57"/>
      <c r="AP1360" s="57"/>
      <c r="AQ1360" s="57"/>
      <c r="AR1360" s="57"/>
      <c r="AS1360" s="57"/>
      <c r="AT1360" s="57"/>
      <c r="AU1360" s="57"/>
      <c r="AV1360" s="57"/>
      <c r="AW1360" s="57"/>
      <c r="AX1360" s="57"/>
      <c r="AY1360" s="57"/>
      <c r="AZ1360" s="57"/>
      <c r="BA1360" s="57"/>
      <c r="BB1360" s="57"/>
      <c r="BC1360" s="57"/>
      <c r="BD1360" s="57"/>
      <c r="BE1360" s="57"/>
      <c r="BF1360" s="57"/>
      <c r="BG1360" s="57"/>
      <c r="BH1360" s="57"/>
      <c r="BI1360" s="57"/>
      <c r="BJ1360" s="57"/>
      <c r="BK1360" s="57"/>
      <c r="BL1360" s="57"/>
      <c r="BM1360" s="57"/>
      <c r="BN1360" s="57"/>
      <c r="CB1360" s="307"/>
      <c r="CC1360" s="307"/>
      <c r="CD1360" s="307"/>
      <c r="CE1360" s="307"/>
      <c r="CF1360" s="307"/>
      <c r="CG1360" s="307"/>
      <c r="CH1360" s="307"/>
      <c r="CI1360" s="307"/>
      <c r="CJ1360" s="307"/>
      <c r="CK1360" s="307"/>
      <c r="CL1360" s="307"/>
      <c r="CM1360" s="307"/>
      <c r="CN1360" s="307"/>
      <c r="CO1360" s="307"/>
      <c r="CP1360" s="307"/>
      <c r="CQ1360" s="307"/>
      <c r="CR1360" s="307"/>
      <c r="CS1360" s="307"/>
      <c r="CT1360" s="307"/>
      <c r="CU1360" s="307"/>
      <c r="CV1360" s="307"/>
      <c r="CW1360" s="307"/>
      <c r="CX1360" s="307"/>
      <c r="CY1360" s="307"/>
      <c r="CZ1360" s="307"/>
      <c r="DA1360" s="307"/>
      <c r="DB1360" s="307"/>
      <c r="DC1360" s="307"/>
      <c r="DD1360" s="307"/>
      <c r="DE1360" s="307"/>
      <c r="DF1360" s="307"/>
      <c r="DG1360" s="307"/>
      <c r="DH1360" s="307"/>
      <c r="DI1360" s="390"/>
      <c r="DJ1360" s="390"/>
      <c r="DK1360" s="307"/>
      <c r="DL1360" s="307"/>
      <c r="DM1360" s="307"/>
      <c r="DN1360" s="307"/>
      <c r="DO1360" s="307"/>
      <c r="DP1360" s="307"/>
      <c r="DQ1360" s="307"/>
      <c r="DR1360" s="307"/>
      <c r="DS1360" s="307"/>
      <c r="DT1360" s="307"/>
      <c r="DU1360" s="307"/>
      <c r="DV1360" s="307"/>
      <c r="DW1360" s="307"/>
      <c r="DX1360" s="307"/>
      <c r="DY1360" s="307"/>
      <c r="DZ1360" s="307"/>
      <c r="EA1360" s="307"/>
      <c r="EB1360" s="307"/>
      <c r="EC1360" s="307"/>
      <c r="ED1360" s="307"/>
      <c r="EE1360" s="307"/>
      <c r="EF1360" s="307"/>
      <c r="EG1360" s="307"/>
      <c r="EH1360" s="307"/>
      <c r="EI1360" s="307"/>
      <c r="EJ1360" s="307"/>
      <c r="EK1360" s="307"/>
      <c r="EL1360" s="307"/>
      <c r="EM1360" s="307"/>
      <c r="EN1360" s="307"/>
      <c r="EO1360" s="307"/>
      <c r="EP1360" s="307"/>
      <c r="EQ1360" s="307"/>
      <c r="ER1360" s="307"/>
      <c r="ES1360" s="307"/>
      <c r="ET1360" s="307"/>
      <c r="EU1360" s="390"/>
      <c r="EV1360" s="390"/>
      <c r="EW1360" s="307"/>
      <c r="EX1360" s="307"/>
      <c r="EY1360" s="307"/>
      <c r="EZ1360" s="307"/>
      <c r="FA1360" s="307"/>
      <c r="FB1360" s="307"/>
      <c r="FC1360" s="307"/>
      <c r="FD1360" s="307"/>
      <c r="FE1360" s="307"/>
      <c r="FF1360" s="307"/>
      <c r="FG1360" s="307"/>
      <c r="FH1360" s="307"/>
      <c r="FI1360" s="307"/>
      <c r="FJ1360" s="307"/>
      <c r="FK1360" s="307"/>
      <c r="FL1360" s="307"/>
      <c r="FM1360" s="307"/>
      <c r="FN1360" s="307"/>
      <c r="FO1360" s="307"/>
      <c r="FP1360" s="307"/>
      <c r="FQ1360" s="307"/>
      <c r="FR1360" s="307"/>
      <c r="FS1360" s="307"/>
      <c r="FT1360" s="307"/>
      <c r="FU1360" s="307"/>
      <c r="FV1360" s="307"/>
      <c r="FW1360" s="307"/>
      <c r="FX1360" s="307"/>
      <c r="FY1360" s="307"/>
      <c r="FZ1360" s="307"/>
      <c r="GA1360" s="307"/>
      <c r="GB1360" s="307"/>
      <c r="GC1360" s="307"/>
      <c r="GD1360" s="307"/>
      <c r="GE1360" s="307"/>
      <c r="GF1360" s="307"/>
      <c r="GG1360" s="307"/>
      <c r="GH1360" s="307"/>
      <c r="GI1360" s="307"/>
      <c r="GJ1360" s="307"/>
      <c r="GK1360" s="307"/>
      <c r="GL1360" s="307"/>
      <c r="GM1360" s="307"/>
      <c r="GN1360" s="307"/>
      <c r="GO1360" s="307"/>
      <c r="GP1360" s="307"/>
      <c r="GQ1360" s="307"/>
      <c r="GR1360" s="307"/>
      <c r="GS1360" s="307"/>
      <c r="GT1360" s="307"/>
      <c r="GU1360" s="307"/>
      <c r="GV1360" s="307"/>
      <c r="GW1360" s="307"/>
      <c r="GX1360" s="307"/>
      <c r="GY1360" s="307"/>
      <c r="GZ1360" s="307"/>
      <c r="HA1360" s="307"/>
      <c r="HB1360" s="307"/>
      <c r="HC1360" s="307"/>
      <c r="HD1360" s="307"/>
      <c r="HE1360" s="307"/>
      <c r="HF1360" s="307"/>
      <c r="HG1360" s="307"/>
      <c r="HH1360" s="307"/>
      <c r="HI1360" s="307"/>
      <c r="HJ1360" s="307"/>
      <c r="HK1360" s="307"/>
      <c r="HL1360" s="307"/>
      <c r="HM1360" s="307"/>
      <c r="HN1360" s="307"/>
      <c r="HO1360" s="307"/>
      <c r="HP1360" s="307"/>
      <c r="HQ1360" s="307"/>
      <c r="HR1360" s="307"/>
      <c r="HS1360" s="307"/>
      <c r="HT1360" s="307"/>
      <c r="HU1360" s="307"/>
      <c r="HV1360" s="307"/>
      <c r="HW1360" s="307"/>
      <c r="HX1360" s="307"/>
      <c r="HY1360" s="307"/>
      <c r="HZ1360" s="307"/>
      <c r="IA1360" s="307"/>
      <c r="IB1360" s="307"/>
      <c r="IC1360" s="307"/>
      <c r="ID1360" s="307"/>
      <c r="IE1360" s="307"/>
      <c r="IF1360" s="307"/>
      <c r="IG1360" s="307"/>
      <c r="IH1360" s="307"/>
      <c r="II1360" s="307"/>
      <c r="IJ1360" s="307"/>
      <c r="IK1360" s="307"/>
      <c r="IL1360" s="307"/>
      <c r="IM1360" s="307"/>
      <c r="IN1360" s="307"/>
      <c r="IO1360" s="307"/>
      <c r="IP1360" s="307"/>
      <c r="IQ1360" s="307"/>
      <c r="IR1360" s="307"/>
      <c r="IS1360" s="307"/>
      <c r="IT1360" s="307"/>
      <c r="IU1360" s="307"/>
      <c r="IV1360" s="307"/>
      <c r="IW1360" s="307"/>
      <c r="IX1360" s="307"/>
      <c r="IY1360" s="307"/>
      <c r="IZ1360" s="307"/>
      <c r="JA1360" s="307"/>
      <c r="JB1360" s="307"/>
      <c r="JC1360" s="307"/>
      <c r="JD1360" s="307"/>
      <c r="JE1360" s="307"/>
      <c r="JF1360" s="307"/>
      <c r="JG1360" s="307"/>
      <c r="JH1360" s="307"/>
      <c r="JI1360" s="307"/>
      <c r="JJ1360" s="307"/>
      <c r="JK1360" s="307"/>
      <c r="JL1360" s="307"/>
      <c r="JM1360" s="307"/>
      <c r="JN1360" s="307"/>
      <c r="JO1360" s="307"/>
      <c r="JP1360" s="307"/>
      <c r="JQ1360" s="307"/>
      <c r="JR1360" s="307"/>
      <c r="JS1360" s="307"/>
      <c r="JT1360" s="307"/>
      <c r="JU1360" s="307"/>
      <c r="JV1360" s="307"/>
      <c r="JW1360" s="307"/>
      <c r="JX1360" s="307"/>
      <c r="JY1360" s="307"/>
      <c r="JZ1360" s="307"/>
      <c r="KA1360" s="307"/>
      <c r="KB1360" s="307"/>
      <c r="KC1360" s="307"/>
      <c r="KD1360" s="307"/>
      <c r="KE1360" s="307"/>
      <c r="KF1360" s="307"/>
      <c r="KG1360" s="307"/>
      <c r="KH1360" s="307"/>
      <c r="KI1360" s="307"/>
      <c r="KJ1360" s="307"/>
      <c r="KK1360" s="307"/>
      <c r="KL1360" s="307"/>
      <c r="KM1360" s="307"/>
      <c r="KN1360" s="307"/>
      <c r="KO1360" s="307"/>
      <c r="KP1360" s="307"/>
      <c r="KQ1360" s="307"/>
      <c r="KR1360" s="307"/>
      <c r="KS1360" s="307"/>
      <c r="KT1360" s="307"/>
    </row>
    <row r="1361" spans="14:306" s="56" customFormat="1" ht="15" customHeight="1">
      <c r="N1361" s="410"/>
      <c r="O1361" s="410"/>
      <c r="P1361" s="311"/>
      <c r="Q1361" s="311"/>
      <c r="R1361" s="311"/>
      <c r="AG1361" s="57"/>
      <c r="AH1361" s="57"/>
      <c r="AI1361" s="57"/>
      <c r="AJ1361" s="57"/>
      <c r="AK1361" s="57"/>
      <c r="AL1361" s="57"/>
      <c r="AM1361" s="57"/>
      <c r="AN1361" s="57"/>
      <c r="AO1361" s="57"/>
      <c r="AP1361" s="57"/>
      <c r="AQ1361" s="57"/>
      <c r="AR1361" s="57"/>
      <c r="AS1361" s="57"/>
      <c r="AT1361" s="57"/>
      <c r="AU1361" s="57"/>
      <c r="AV1361" s="57"/>
      <c r="AW1361" s="57"/>
      <c r="AX1361" s="57"/>
      <c r="AY1361" s="57"/>
      <c r="AZ1361" s="57"/>
      <c r="BA1361" s="57"/>
      <c r="BB1361" s="57"/>
      <c r="BC1361" s="57"/>
      <c r="BD1361" s="57"/>
      <c r="BE1361" s="57"/>
      <c r="BF1361" s="57"/>
      <c r="BG1361" s="57"/>
      <c r="BH1361" s="57"/>
      <c r="BI1361" s="57"/>
      <c r="BJ1361" s="57"/>
      <c r="BK1361" s="57"/>
      <c r="BL1361" s="57"/>
      <c r="BM1361" s="57"/>
      <c r="BN1361" s="57"/>
      <c r="CB1361" s="307"/>
      <c r="CC1361" s="307"/>
      <c r="CD1361" s="307"/>
      <c r="CE1361" s="307"/>
      <c r="CF1361" s="307"/>
      <c r="CG1361" s="307"/>
      <c r="CH1361" s="307"/>
      <c r="CI1361" s="307"/>
      <c r="CJ1361" s="307"/>
      <c r="CK1361" s="307"/>
      <c r="CL1361" s="307"/>
      <c r="CM1361" s="307"/>
      <c r="CN1361" s="307"/>
      <c r="CO1361" s="307"/>
      <c r="CP1361" s="307"/>
      <c r="CQ1361" s="307"/>
      <c r="CR1361" s="307"/>
      <c r="CS1361" s="307"/>
      <c r="CT1361" s="307"/>
      <c r="CU1361" s="307"/>
      <c r="CV1361" s="307"/>
      <c r="CW1361" s="307"/>
      <c r="CX1361" s="307"/>
      <c r="CY1361" s="307"/>
      <c r="CZ1361" s="307"/>
      <c r="DA1361" s="307"/>
      <c r="DB1361" s="307"/>
      <c r="DC1361" s="307"/>
      <c r="DD1361" s="307"/>
      <c r="DE1361" s="307"/>
      <c r="DF1361" s="307"/>
      <c r="DG1361" s="307"/>
      <c r="DH1361" s="307"/>
      <c r="DI1361" s="390"/>
      <c r="DJ1361" s="390"/>
      <c r="DK1361" s="307"/>
      <c r="DL1361" s="307"/>
      <c r="DM1361" s="307"/>
      <c r="DN1361" s="307"/>
      <c r="DO1361" s="307"/>
      <c r="DP1361" s="307"/>
      <c r="DQ1361" s="307"/>
      <c r="DR1361" s="307"/>
      <c r="DS1361" s="307"/>
      <c r="DT1361" s="307"/>
      <c r="DU1361" s="307"/>
      <c r="DV1361" s="307"/>
      <c r="DW1361" s="307"/>
      <c r="DX1361" s="307"/>
      <c r="DY1361" s="307"/>
      <c r="DZ1361" s="307"/>
      <c r="EA1361" s="307"/>
      <c r="EB1361" s="307"/>
      <c r="EC1361" s="307"/>
      <c r="ED1361" s="307"/>
      <c r="EE1361" s="307"/>
      <c r="EF1361" s="307"/>
      <c r="EG1361" s="307"/>
      <c r="EH1361" s="307"/>
      <c r="EI1361" s="307"/>
      <c r="EJ1361" s="307"/>
      <c r="EK1361" s="307"/>
      <c r="EL1361" s="307"/>
      <c r="EM1361" s="307"/>
      <c r="EN1361" s="307"/>
      <c r="EO1361" s="307"/>
      <c r="EP1361" s="307"/>
      <c r="EQ1361" s="307"/>
      <c r="ER1361" s="307"/>
      <c r="ES1361" s="307"/>
      <c r="ET1361" s="307"/>
      <c r="EU1361" s="390"/>
      <c r="EV1361" s="390"/>
      <c r="EW1361" s="307"/>
      <c r="EX1361" s="307"/>
      <c r="EY1361" s="307"/>
      <c r="EZ1361" s="307"/>
      <c r="FA1361" s="307"/>
      <c r="FB1361" s="307"/>
      <c r="FC1361" s="307"/>
      <c r="FD1361" s="307"/>
      <c r="FE1361" s="307"/>
      <c r="FF1361" s="307"/>
      <c r="FG1361" s="307"/>
      <c r="FH1361" s="307"/>
      <c r="FI1361" s="307"/>
      <c r="FJ1361" s="307"/>
      <c r="FK1361" s="307"/>
      <c r="FL1361" s="307"/>
      <c r="FM1361" s="307"/>
      <c r="FN1361" s="307"/>
      <c r="FO1361" s="307"/>
      <c r="FP1361" s="307"/>
      <c r="FQ1361" s="307"/>
      <c r="FR1361" s="307"/>
      <c r="FS1361" s="307"/>
      <c r="FT1361" s="307"/>
      <c r="FU1361" s="307"/>
      <c r="FV1361" s="307"/>
      <c r="FW1361" s="307"/>
      <c r="FX1361" s="307"/>
      <c r="FY1361" s="307"/>
      <c r="FZ1361" s="307"/>
      <c r="GA1361" s="307"/>
      <c r="GB1361" s="307"/>
      <c r="GC1361" s="307"/>
      <c r="GD1361" s="307"/>
      <c r="GE1361" s="307"/>
      <c r="GF1361" s="307"/>
      <c r="GG1361" s="307"/>
      <c r="GH1361" s="307"/>
      <c r="GI1361" s="307"/>
      <c r="GJ1361" s="307"/>
      <c r="GK1361" s="307"/>
      <c r="GL1361" s="307"/>
      <c r="GM1361" s="307"/>
      <c r="GN1361" s="307"/>
      <c r="GO1361" s="307"/>
      <c r="GP1361" s="307"/>
      <c r="GQ1361" s="307"/>
      <c r="GR1361" s="307"/>
      <c r="GS1361" s="307"/>
      <c r="GT1361" s="307"/>
      <c r="GU1361" s="307"/>
      <c r="GV1361" s="307"/>
      <c r="GW1361" s="307"/>
      <c r="GX1361" s="307"/>
      <c r="GY1361" s="307"/>
      <c r="GZ1361" s="307"/>
      <c r="HA1361" s="307"/>
      <c r="HB1361" s="307"/>
      <c r="HC1361" s="307"/>
      <c r="HD1361" s="307"/>
      <c r="HE1361" s="307"/>
      <c r="HF1361" s="307"/>
      <c r="HG1361" s="307"/>
      <c r="HH1361" s="307"/>
      <c r="HI1361" s="307"/>
      <c r="HJ1361" s="307"/>
      <c r="HK1361" s="307"/>
      <c r="HL1361" s="307"/>
      <c r="HM1361" s="307"/>
      <c r="HN1361" s="307"/>
      <c r="HO1361" s="307"/>
      <c r="HP1361" s="307"/>
      <c r="HQ1361" s="307"/>
      <c r="HR1361" s="307"/>
      <c r="HS1361" s="307"/>
      <c r="HT1361" s="307"/>
      <c r="HU1361" s="307"/>
      <c r="HV1361" s="307"/>
      <c r="HW1361" s="307"/>
      <c r="HX1361" s="307"/>
      <c r="HY1361" s="307"/>
      <c r="HZ1361" s="307"/>
      <c r="IA1361" s="307"/>
      <c r="IB1361" s="307"/>
      <c r="IC1361" s="307"/>
      <c r="ID1361" s="307"/>
      <c r="IE1361" s="307"/>
      <c r="IF1361" s="307"/>
      <c r="IG1361" s="307"/>
      <c r="IH1361" s="307"/>
      <c r="II1361" s="307"/>
      <c r="IJ1361" s="307"/>
      <c r="IK1361" s="307"/>
      <c r="IL1361" s="307"/>
      <c r="IM1361" s="307"/>
      <c r="IN1361" s="307"/>
      <c r="IO1361" s="307"/>
      <c r="IP1361" s="307"/>
      <c r="IQ1361" s="307"/>
      <c r="IR1361" s="307"/>
      <c r="IS1361" s="307"/>
      <c r="IT1361" s="307"/>
      <c r="IU1361" s="307"/>
      <c r="IV1361" s="307"/>
      <c r="IW1361" s="307"/>
      <c r="IX1361" s="307"/>
      <c r="IY1361" s="307"/>
      <c r="IZ1361" s="307"/>
      <c r="JA1361" s="307"/>
      <c r="JB1361" s="307"/>
      <c r="JC1361" s="307"/>
      <c r="JD1361" s="307"/>
      <c r="JE1361" s="307"/>
      <c r="JF1361" s="307"/>
      <c r="JG1361" s="307"/>
      <c r="JH1361" s="307"/>
      <c r="JI1361" s="307"/>
      <c r="JJ1361" s="307"/>
      <c r="JK1361" s="307"/>
      <c r="JL1361" s="307"/>
      <c r="JM1361" s="307"/>
      <c r="JN1361" s="307"/>
      <c r="JO1361" s="307"/>
      <c r="JP1361" s="307"/>
      <c r="JQ1361" s="307"/>
      <c r="JR1361" s="307"/>
      <c r="JS1361" s="307"/>
      <c r="JT1361" s="307"/>
      <c r="JU1361" s="307"/>
      <c r="JV1361" s="307"/>
      <c r="JW1361" s="307"/>
      <c r="JX1361" s="307"/>
      <c r="JY1361" s="307"/>
      <c r="JZ1361" s="307"/>
      <c r="KA1361" s="307"/>
      <c r="KB1361" s="307"/>
      <c r="KC1361" s="307"/>
      <c r="KD1361" s="307"/>
      <c r="KE1361" s="307"/>
      <c r="KF1361" s="307"/>
      <c r="KG1361" s="307"/>
      <c r="KH1361" s="307"/>
      <c r="KI1361" s="307"/>
      <c r="KJ1361" s="307"/>
      <c r="KK1361" s="307"/>
      <c r="KL1361" s="307"/>
      <c r="KM1361" s="307"/>
      <c r="KN1361" s="307"/>
      <c r="KO1361" s="307"/>
      <c r="KP1361" s="307"/>
      <c r="KQ1361" s="307"/>
      <c r="KR1361" s="307"/>
      <c r="KS1361" s="307"/>
      <c r="KT1361" s="307"/>
    </row>
    <row r="1362" spans="14:306" s="56" customFormat="1" ht="15" customHeight="1">
      <c r="N1362" s="410"/>
      <c r="O1362" s="410"/>
      <c r="P1362" s="311"/>
      <c r="Q1362" s="311"/>
      <c r="R1362" s="311"/>
      <c r="AG1362" s="57"/>
      <c r="AH1362" s="57"/>
      <c r="AI1362" s="57"/>
      <c r="AJ1362" s="57"/>
      <c r="AK1362" s="57"/>
      <c r="AL1362" s="57"/>
      <c r="AM1362" s="57"/>
      <c r="AN1362" s="57"/>
      <c r="AO1362" s="57"/>
      <c r="AP1362" s="57"/>
      <c r="AQ1362" s="57"/>
      <c r="AR1362" s="57"/>
      <c r="AS1362" s="57"/>
      <c r="AT1362" s="57"/>
      <c r="AU1362" s="57"/>
      <c r="AV1362" s="57"/>
      <c r="AW1362" s="57"/>
      <c r="AX1362" s="57"/>
      <c r="AY1362" s="57"/>
      <c r="AZ1362" s="57"/>
      <c r="BA1362" s="57"/>
      <c r="BB1362" s="57"/>
      <c r="BC1362" s="57"/>
      <c r="BD1362" s="57"/>
      <c r="BE1362" s="57"/>
      <c r="BF1362" s="57"/>
      <c r="BG1362" s="57"/>
      <c r="BH1362" s="57"/>
      <c r="BI1362" s="57"/>
      <c r="BJ1362" s="57"/>
      <c r="BK1362" s="57"/>
      <c r="BL1362" s="57"/>
      <c r="BM1362" s="57"/>
      <c r="BN1362" s="57"/>
      <c r="CB1362" s="307"/>
      <c r="CC1362" s="307"/>
      <c r="CD1362" s="307"/>
      <c r="CE1362" s="307"/>
      <c r="CF1362" s="307"/>
      <c r="CG1362" s="307"/>
      <c r="CH1362" s="307"/>
      <c r="CI1362" s="307"/>
      <c r="CJ1362" s="307"/>
      <c r="CK1362" s="307"/>
      <c r="CL1362" s="307"/>
      <c r="CM1362" s="307"/>
      <c r="CN1362" s="307"/>
      <c r="CO1362" s="307"/>
      <c r="CP1362" s="307"/>
      <c r="CQ1362" s="307"/>
      <c r="CR1362" s="307"/>
      <c r="CS1362" s="307"/>
      <c r="CT1362" s="307"/>
      <c r="CU1362" s="307"/>
      <c r="CV1362" s="307"/>
      <c r="CW1362" s="307"/>
      <c r="CX1362" s="307"/>
      <c r="CY1362" s="307"/>
      <c r="CZ1362" s="307"/>
      <c r="DA1362" s="307"/>
      <c r="DB1362" s="307"/>
      <c r="DC1362" s="307"/>
      <c r="DD1362" s="307"/>
      <c r="DE1362" s="307"/>
      <c r="DF1362" s="307"/>
      <c r="DG1362" s="307"/>
      <c r="DH1362" s="307"/>
      <c r="DI1362" s="390"/>
      <c r="DJ1362" s="390"/>
      <c r="DK1362" s="307"/>
      <c r="DL1362" s="307"/>
      <c r="DM1362" s="307"/>
      <c r="DN1362" s="307"/>
      <c r="DO1362" s="307"/>
      <c r="DP1362" s="307"/>
      <c r="DQ1362" s="307"/>
      <c r="DR1362" s="307"/>
      <c r="DS1362" s="307"/>
      <c r="DT1362" s="307"/>
      <c r="DU1362" s="307"/>
      <c r="DV1362" s="307"/>
      <c r="DW1362" s="307"/>
      <c r="DX1362" s="307"/>
      <c r="DY1362" s="307"/>
      <c r="DZ1362" s="307"/>
      <c r="EA1362" s="307"/>
      <c r="EB1362" s="307"/>
      <c r="EC1362" s="307"/>
      <c r="ED1362" s="307"/>
      <c r="EE1362" s="307"/>
      <c r="EF1362" s="307"/>
      <c r="EG1362" s="307"/>
      <c r="EH1362" s="307"/>
      <c r="EI1362" s="307"/>
      <c r="EJ1362" s="307"/>
      <c r="EK1362" s="307"/>
      <c r="EL1362" s="307"/>
      <c r="EM1362" s="307"/>
      <c r="EN1362" s="307"/>
      <c r="EO1362" s="307"/>
      <c r="EP1362" s="307"/>
      <c r="EQ1362" s="307"/>
      <c r="ER1362" s="307"/>
      <c r="ES1362" s="307"/>
      <c r="ET1362" s="307"/>
      <c r="EU1362" s="390"/>
      <c r="EV1362" s="390"/>
      <c r="EW1362" s="307"/>
      <c r="EX1362" s="307"/>
      <c r="EY1362" s="307"/>
      <c r="EZ1362" s="307"/>
      <c r="FA1362" s="307"/>
      <c r="FB1362" s="307"/>
      <c r="FC1362" s="307"/>
      <c r="FD1362" s="307"/>
      <c r="FE1362" s="307"/>
      <c r="FF1362" s="307"/>
      <c r="FG1362" s="307"/>
      <c r="FH1362" s="307"/>
      <c r="FI1362" s="307"/>
      <c r="FJ1362" s="307"/>
      <c r="FK1362" s="307"/>
      <c r="FL1362" s="307"/>
      <c r="FM1362" s="307"/>
      <c r="FN1362" s="307"/>
      <c r="FO1362" s="307"/>
      <c r="FP1362" s="307"/>
      <c r="FQ1362" s="307"/>
      <c r="FR1362" s="307"/>
      <c r="FS1362" s="307"/>
      <c r="FT1362" s="307"/>
      <c r="FU1362" s="307"/>
      <c r="FV1362" s="307"/>
      <c r="FW1362" s="307"/>
      <c r="FX1362" s="307"/>
      <c r="FY1362" s="307"/>
      <c r="FZ1362" s="307"/>
      <c r="GA1362" s="307"/>
      <c r="GB1362" s="307"/>
      <c r="GC1362" s="307"/>
      <c r="GD1362" s="307"/>
      <c r="GE1362" s="307"/>
      <c r="GF1362" s="307"/>
      <c r="GG1362" s="307"/>
      <c r="GH1362" s="307"/>
      <c r="GI1362" s="307"/>
      <c r="GJ1362" s="307"/>
      <c r="GK1362" s="307"/>
      <c r="GL1362" s="307"/>
      <c r="GM1362" s="307"/>
      <c r="GN1362" s="307"/>
      <c r="GO1362" s="307"/>
      <c r="GP1362" s="307"/>
      <c r="GQ1362" s="307"/>
      <c r="GR1362" s="307"/>
      <c r="GS1362" s="307"/>
      <c r="GT1362" s="307"/>
      <c r="GU1362" s="307"/>
      <c r="GV1362" s="307"/>
      <c r="GW1362" s="307"/>
      <c r="GX1362" s="307"/>
      <c r="GY1362" s="307"/>
      <c r="GZ1362" s="307"/>
      <c r="HA1362" s="307"/>
      <c r="HB1362" s="307"/>
      <c r="HC1362" s="307"/>
      <c r="HD1362" s="307"/>
      <c r="HE1362" s="307"/>
      <c r="HF1362" s="307"/>
      <c r="HG1362" s="307"/>
      <c r="HH1362" s="307"/>
      <c r="HI1362" s="307"/>
      <c r="HJ1362" s="307"/>
      <c r="HK1362" s="307"/>
      <c r="HL1362" s="307"/>
      <c r="HM1362" s="307"/>
      <c r="HN1362" s="307"/>
      <c r="HO1362" s="307"/>
      <c r="HP1362" s="307"/>
      <c r="HQ1362" s="307"/>
      <c r="HR1362" s="307"/>
      <c r="HS1362" s="307"/>
      <c r="HT1362" s="307"/>
      <c r="HU1362" s="307"/>
      <c r="HV1362" s="307"/>
      <c r="HW1362" s="307"/>
      <c r="HX1362" s="307"/>
      <c r="HY1362" s="307"/>
      <c r="HZ1362" s="307"/>
      <c r="IA1362" s="307"/>
      <c r="IB1362" s="307"/>
      <c r="IC1362" s="307"/>
      <c r="ID1362" s="307"/>
      <c r="IE1362" s="307"/>
      <c r="IF1362" s="307"/>
      <c r="IG1362" s="307"/>
      <c r="IH1362" s="307"/>
      <c r="II1362" s="307"/>
      <c r="IJ1362" s="307"/>
      <c r="IK1362" s="307"/>
      <c r="IL1362" s="307"/>
      <c r="IM1362" s="307"/>
      <c r="IN1362" s="307"/>
      <c r="IO1362" s="307"/>
      <c r="IP1362" s="307"/>
      <c r="IQ1362" s="307"/>
      <c r="IR1362" s="307"/>
      <c r="IS1362" s="307"/>
      <c r="IT1362" s="307"/>
      <c r="IU1362" s="307"/>
      <c r="IV1362" s="307"/>
      <c r="IW1362" s="307"/>
      <c r="IX1362" s="307"/>
      <c r="IY1362" s="307"/>
      <c r="IZ1362" s="307"/>
      <c r="JA1362" s="307"/>
      <c r="JB1362" s="307"/>
      <c r="JC1362" s="307"/>
      <c r="JD1362" s="307"/>
      <c r="JE1362" s="307"/>
      <c r="JF1362" s="307"/>
      <c r="JG1362" s="307"/>
      <c r="JH1362" s="307"/>
      <c r="JI1362" s="307"/>
      <c r="JJ1362" s="307"/>
      <c r="JK1362" s="307"/>
      <c r="JL1362" s="307"/>
      <c r="JM1362" s="307"/>
      <c r="JN1362" s="307"/>
      <c r="JO1362" s="307"/>
      <c r="JP1362" s="307"/>
      <c r="JQ1362" s="307"/>
      <c r="JR1362" s="307"/>
      <c r="JS1362" s="307"/>
      <c r="JT1362" s="307"/>
      <c r="JU1362" s="307"/>
      <c r="JV1362" s="307"/>
      <c r="JW1362" s="307"/>
      <c r="JX1362" s="307"/>
      <c r="JY1362" s="307"/>
      <c r="JZ1362" s="307"/>
      <c r="KA1362" s="307"/>
      <c r="KB1362" s="307"/>
      <c r="KC1362" s="307"/>
      <c r="KD1362" s="307"/>
      <c r="KE1362" s="307"/>
      <c r="KF1362" s="307"/>
      <c r="KG1362" s="307"/>
      <c r="KH1362" s="307"/>
      <c r="KI1362" s="307"/>
      <c r="KJ1362" s="307"/>
      <c r="KK1362" s="307"/>
      <c r="KL1362" s="307"/>
      <c r="KM1362" s="307"/>
      <c r="KN1362" s="307"/>
      <c r="KO1362" s="307"/>
      <c r="KP1362" s="307"/>
      <c r="KQ1362" s="307"/>
      <c r="KR1362" s="307"/>
      <c r="KS1362" s="307"/>
      <c r="KT1362" s="307"/>
    </row>
    <row r="1363" spans="14:306" s="56" customFormat="1" ht="15" customHeight="1">
      <c r="N1363" s="410"/>
      <c r="O1363" s="410"/>
      <c r="P1363" s="311"/>
      <c r="Q1363" s="311"/>
      <c r="R1363" s="311"/>
      <c r="AG1363" s="57"/>
      <c r="AH1363" s="57"/>
      <c r="AI1363" s="57"/>
      <c r="AJ1363" s="57"/>
      <c r="AK1363" s="57"/>
      <c r="AL1363" s="57"/>
      <c r="AM1363" s="57"/>
      <c r="AN1363" s="57"/>
      <c r="AO1363" s="57"/>
      <c r="AP1363" s="57"/>
      <c r="AQ1363" s="57"/>
      <c r="AR1363" s="57"/>
      <c r="AS1363" s="57"/>
      <c r="AT1363" s="57"/>
      <c r="AU1363" s="57"/>
      <c r="AV1363" s="57"/>
      <c r="AW1363" s="57"/>
      <c r="AX1363" s="57"/>
      <c r="AY1363" s="57"/>
      <c r="AZ1363" s="57"/>
      <c r="BA1363" s="57"/>
      <c r="BB1363" s="57"/>
      <c r="BC1363" s="57"/>
      <c r="BD1363" s="57"/>
      <c r="BE1363" s="57"/>
      <c r="BF1363" s="57"/>
      <c r="BG1363" s="57"/>
      <c r="BH1363" s="57"/>
      <c r="BI1363" s="57"/>
      <c r="BJ1363" s="57"/>
      <c r="BK1363" s="57"/>
      <c r="BL1363" s="57"/>
      <c r="BM1363" s="57"/>
      <c r="BN1363" s="57"/>
      <c r="CB1363" s="307"/>
      <c r="CC1363" s="307"/>
      <c r="CD1363" s="307"/>
      <c r="CE1363" s="307"/>
      <c r="CF1363" s="307"/>
      <c r="CG1363" s="307"/>
      <c r="CH1363" s="307"/>
      <c r="CI1363" s="307"/>
      <c r="CJ1363" s="307"/>
      <c r="CK1363" s="307"/>
      <c r="CL1363" s="307"/>
      <c r="CM1363" s="307"/>
      <c r="CN1363" s="307"/>
      <c r="CO1363" s="307"/>
      <c r="CP1363" s="307"/>
      <c r="CQ1363" s="307"/>
      <c r="CR1363" s="307"/>
      <c r="CS1363" s="307"/>
      <c r="CT1363" s="307"/>
      <c r="CU1363" s="307"/>
      <c r="CV1363" s="307"/>
      <c r="CW1363" s="307"/>
      <c r="CX1363" s="307"/>
      <c r="CY1363" s="307"/>
      <c r="CZ1363" s="307"/>
      <c r="DA1363" s="307"/>
      <c r="DB1363" s="307"/>
      <c r="DC1363" s="307"/>
      <c r="DD1363" s="307"/>
      <c r="DE1363" s="307"/>
      <c r="DF1363" s="307"/>
      <c r="DG1363" s="307"/>
      <c r="DH1363" s="307"/>
      <c r="DI1363" s="390"/>
      <c r="DJ1363" s="390"/>
      <c r="DK1363" s="307"/>
      <c r="DL1363" s="307"/>
      <c r="DM1363" s="307"/>
      <c r="DN1363" s="307"/>
      <c r="DO1363" s="307"/>
      <c r="DP1363" s="307"/>
      <c r="DQ1363" s="307"/>
      <c r="DR1363" s="307"/>
      <c r="DS1363" s="307"/>
      <c r="DT1363" s="307"/>
      <c r="DU1363" s="307"/>
      <c r="DV1363" s="307"/>
      <c r="DW1363" s="307"/>
      <c r="DX1363" s="307"/>
      <c r="DY1363" s="307"/>
      <c r="DZ1363" s="307"/>
      <c r="EA1363" s="307"/>
      <c r="EB1363" s="307"/>
      <c r="EC1363" s="307"/>
      <c r="ED1363" s="307"/>
      <c r="EE1363" s="307"/>
      <c r="EF1363" s="307"/>
      <c r="EG1363" s="307"/>
      <c r="EH1363" s="307"/>
      <c r="EI1363" s="307"/>
      <c r="EJ1363" s="307"/>
      <c r="EK1363" s="307"/>
      <c r="EL1363" s="307"/>
      <c r="EM1363" s="307"/>
      <c r="EN1363" s="307"/>
      <c r="EO1363" s="307"/>
      <c r="EP1363" s="307"/>
      <c r="EQ1363" s="307"/>
      <c r="ER1363" s="307"/>
      <c r="ES1363" s="307"/>
      <c r="ET1363" s="307"/>
      <c r="EU1363" s="390"/>
      <c r="EV1363" s="390"/>
      <c r="EW1363" s="307"/>
      <c r="EX1363" s="307"/>
      <c r="EY1363" s="307"/>
      <c r="EZ1363" s="307"/>
      <c r="FA1363" s="307"/>
      <c r="FB1363" s="307"/>
      <c r="FC1363" s="307"/>
      <c r="FD1363" s="307"/>
      <c r="FE1363" s="307"/>
      <c r="FF1363" s="307"/>
      <c r="FG1363" s="307"/>
      <c r="FH1363" s="307"/>
      <c r="FI1363" s="307"/>
      <c r="FJ1363" s="307"/>
      <c r="FK1363" s="307"/>
      <c r="FL1363" s="307"/>
      <c r="FM1363" s="307"/>
      <c r="FN1363" s="307"/>
      <c r="FO1363" s="307"/>
      <c r="FP1363" s="307"/>
      <c r="FQ1363" s="307"/>
      <c r="FR1363" s="307"/>
      <c r="FS1363" s="307"/>
      <c r="FT1363" s="307"/>
      <c r="FU1363" s="307"/>
      <c r="FV1363" s="307"/>
      <c r="FW1363" s="307"/>
      <c r="FX1363" s="307"/>
      <c r="FY1363" s="307"/>
      <c r="FZ1363" s="307"/>
      <c r="GA1363" s="307"/>
      <c r="GB1363" s="307"/>
      <c r="GC1363" s="307"/>
      <c r="GD1363" s="307"/>
      <c r="GE1363" s="307"/>
      <c r="GF1363" s="307"/>
      <c r="GG1363" s="307"/>
      <c r="GH1363" s="307"/>
      <c r="GI1363" s="307"/>
      <c r="GJ1363" s="307"/>
      <c r="GK1363" s="307"/>
      <c r="GL1363" s="307"/>
      <c r="GM1363" s="307"/>
      <c r="GN1363" s="307"/>
      <c r="GO1363" s="307"/>
      <c r="GP1363" s="307"/>
      <c r="GQ1363" s="307"/>
      <c r="GR1363" s="307"/>
      <c r="GS1363" s="307"/>
      <c r="GT1363" s="307"/>
      <c r="GU1363" s="307"/>
      <c r="GV1363" s="307"/>
      <c r="GW1363" s="307"/>
      <c r="GX1363" s="307"/>
      <c r="GY1363" s="307"/>
      <c r="GZ1363" s="307"/>
      <c r="HA1363" s="307"/>
      <c r="HB1363" s="307"/>
      <c r="HC1363" s="307"/>
      <c r="HD1363" s="307"/>
      <c r="HE1363" s="307"/>
      <c r="HF1363" s="307"/>
      <c r="HG1363" s="307"/>
      <c r="HH1363" s="307"/>
      <c r="HI1363" s="307"/>
      <c r="HJ1363" s="307"/>
      <c r="HK1363" s="307"/>
      <c r="HL1363" s="307"/>
      <c r="HM1363" s="307"/>
      <c r="HN1363" s="307"/>
      <c r="HO1363" s="307"/>
      <c r="HP1363" s="307"/>
      <c r="HQ1363" s="307"/>
      <c r="HR1363" s="307"/>
      <c r="HS1363" s="307"/>
      <c r="HT1363" s="307"/>
      <c r="HU1363" s="307"/>
      <c r="HV1363" s="307"/>
      <c r="HW1363" s="307"/>
      <c r="HX1363" s="307"/>
      <c r="HY1363" s="307"/>
      <c r="HZ1363" s="307"/>
      <c r="IA1363" s="307"/>
      <c r="IB1363" s="307"/>
      <c r="IC1363" s="307"/>
      <c r="ID1363" s="307"/>
      <c r="IE1363" s="307"/>
      <c r="IF1363" s="307"/>
      <c r="IG1363" s="307"/>
      <c r="IH1363" s="307"/>
      <c r="II1363" s="307"/>
      <c r="IJ1363" s="307"/>
      <c r="IK1363" s="307"/>
      <c r="IL1363" s="307"/>
      <c r="IM1363" s="307"/>
      <c r="IN1363" s="307"/>
      <c r="IO1363" s="307"/>
      <c r="IP1363" s="307"/>
      <c r="IQ1363" s="307"/>
      <c r="IR1363" s="307"/>
      <c r="IS1363" s="307"/>
      <c r="IT1363" s="307"/>
      <c r="IU1363" s="307"/>
      <c r="IV1363" s="307"/>
      <c r="IW1363" s="307"/>
      <c r="IX1363" s="307"/>
      <c r="IY1363" s="307"/>
      <c r="IZ1363" s="307"/>
      <c r="JA1363" s="307"/>
      <c r="JB1363" s="307"/>
      <c r="JC1363" s="307"/>
      <c r="JD1363" s="307"/>
      <c r="JE1363" s="307"/>
      <c r="JF1363" s="307"/>
      <c r="JG1363" s="307"/>
      <c r="JH1363" s="307"/>
      <c r="JI1363" s="307"/>
      <c r="JJ1363" s="307"/>
      <c r="JK1363" s="307"/>
      <c r="JL1363" s="307"/>
      <c r="JM1363" s="307"/>
      <c r="JN1363" s="307"/>
      <c r="JO1363" s="307"/>
      <c r="JP1363" s="307"/>
      <c r="JQ1363" s="307"/>
      <c r="JR1363" s="307"/>
      <c r="JS1363" s="307"/>
      <c r="JT1363" s="307"/>
      <c r="JU1363" s="307"/>
      <c r="JV1363" s="307"/>
      <c r="JW1363" s="307"/>
      <c r="JX1363" s="307"/>
      <c r="JY1363" s="307"/>
      <c r="JZ1363" s="307"/>
      <c r="KA1363" s="307"/>
      <c r="KB1363" s="307"/>
      <c r="KC1363" s="307"/>
      <c r="KD1363" s="307"/>
      <c r="KE1363" s="307"/>
      <c r="KF1363" s="307"/>
      <c r="KG1363" s="307"/>
      <c r="KH1363" s="307"/>
      <c r="KI1363" s="307"/>
      <c r="KJ1363" s="307"/>
      <c r="KK1363" s="307"/>
      <c r="KL1363" s="307"/>
      <c r="KM1363" s="307"/>
      <c r="KN1363" s="307"/>
      <c r="KO1363" s="307"/>
      <c r="KP1363" s="307"/>
      <c r="KQ1363" s="307"/>
      <c r="KR1363" s="307"/>
      <c r="KS1363" s="307"/>
      <c r="KT1363" s="307"/>
    </row>
    <row r="1364" spans="14:306" s="56" customFormat="1" ht="15" customHeight="1">
      <c r="N1364" s="410"/>
      <c r="O1364" s="410"/>
      <c r="P1364" s="311"/>
      <c r="Q1364" s="311"/>
      <c r="R1364" s="311"/>
      <c r="AG1364" s="57"/>
      <c r="AH1364" s="57"/>
      <c r="AI1364" s="57"/>
      <c r="AJ1364" s="57"/>
      <c r="AK1364" s="57"/>
      <c r="AL1364" s="57"/>
      <c r="AM1364" s="57"/>
      <c r="AN1364" s="57"/>
      <c r="AO1364" s="57"/>
      <c r="AP1364" s="57"/>
      <c r="AQ1364" s="57"/>
      <c r="AR1364" s="57"/>
      <c r="AS1364" s="57"/>
      <c r="AT1364" s="57"/>
      <c r="AU1364" s="57"/>
      <c r="AV1364" s="57"/>
      <c r="AW1364" s="57"/>
      <c r="AX1364" s="57"/>
      <c r="AY1364" s="57"/>
      <c r="AZ1364" s="57"/>
      <c r="BA1364" s="57"/>
      <c r="BB1364" s="57"/>
      <c r="BC1364" s="57"/>
      <c r="BD1364" s="57"/>
      <c r="BE1364" s="57"/>
      <c r="BF1364" s="57"/>
      <c r="BG1364" s="57"/>
      <c r="BH1364" s="57"/>
      <c r="BI1364" s="57"/>
      <c r="BJ1364" s="57"/>
      <c r="BK1364" s="57"/>
      <c r="BL1364" s="57"/>
      <c r="BM1364" s="57"/>
      <c r="BN1364" s="57"/>
      <c r="CB1364" s="307"/>
      <c r="CC1364" s="307"/>
      <c r="CD1364" s="307"/>
      <c r="CE1364" s="307"/>
      <c r="CF1364" s="307"/>
      <c r="CG1364" s="307"/>
      <c r="CH1364" s="307"/>
      <c r="CI1364" s="307"/>
      <c r="CJ1364" s="307"/>
      <c r="CK1364" s="307"/>
      <c r="CL1364" s="307"/>
      <c r="CM1364" s="307"/>
      <c r="CN1364" s="307"/>
      <c r="CO1364" s="307"/>
      <c r="CP1364" s="307"/>
      <c r="CQ1364" s="307"/>
      <c r="CR1364" s="307"/>
      <c r="CS1364" s="307"/>
      <c r="CT1364" s="307"/>
      <c r="CU1364" s="307"/>
      <c r="CV1364" s="307"/>
      <c r="CW1364" s="307"/>
      <c r="CX1364" s="307"/>
      <c r="CY1364" s="307"/>
      <c r="CZ1364" s="307"/>
      <c r="DA1364" s="307"/>
      <c r="DB1364" s="307"/>
      <c r="DC1364" s="307"/>
      <c r="DD1364" s="307"/>
      <c r="DE1364" s="307"/>
      <c r="DF1364" s="307"/>
      <c r="DG1364" s="307"/>
      <c r="DH1364" s="307"/>
      <c r="DI1364" s="390"/>
      <c r="DJ1364" s="390"/>
      <c r="DK1364" s="307"/>
      <c r="DL1364" s="307"/>
      <c r="DM1364" s="307"/>
      <c r="DN1364" s="307"/>
      <c r="DO1364" s="307"/>
      <c r="DP1364" s="307"/>
      <c r="DQ1364" s="307"/>
      <c r="DR1364" s="307"/>
      <c r="DS1364" s="307"/>
      <c r="DT1364" s="307"/>
      <c r="DU1364" s="307"/>
      <c r="DV1364" s="307"/>
      <c r="DW1364" s="307"/>
      <c r="DX1364" s="307"/>
      <c r="DY1364" s="307"/>
      <c r="DZ1364" s="307"/>
      <c r="EA1364" s="307"/>
      <c r="EB1364" s="307"/>
      <c r="EC1364" s="307"/>
      <c r="ED1364" s="307"/>
      <c r="EE1364" s="307"/>
      <c r="EF1364" s="307"/>
      <c r="EG1364" s="307"/>
      <c r="EH1364" s="307"/>
      <c r="EI1364" s="307"/>
      <c r="EJ1364" s="307"/>
      <c r="EK1364" s="307"/>
      <c r="EL1364" s="307"/>
      <c r="EM1364" s="307"/>
      <c r="EN1364" s="307"/>
      <c r="EO1364" s="307"/>
      <c r="EP1364" s="307"/>
      <c r="EQ1364" s="307"/>
      <c r="ER1364" s="307"/>
      <c r="ES1364" s="307"/>
      <c r="ET1364" s="307"/>
      <c r="EU1364" s="390"/>
      <c r="EV1364" s="390"/>
      <c r="EW1364" s="307"/>
      <c r="EX1364" s="307"/>
      <c r="EY1364" s="307"/>
      <c r="EZ1364" s="307"/>
      <c r="FA1364" s="307"/>
      <c r="FB1364" s="307"/>
      <c r="FC1364" s="307"/>
      <c r="FD1364" s="307"/>
      <c r="FE1364" s="307"/>
      <c r="FF1364" s="307"/>
      <c r="FG1364" s="307"/>
      <c r="FH1364" s="307"/>
      <c r="FI1364" s="307"/>
      <c r="FJ1364" s="307"/>
      <c r="FK1364" s="307"/>
      <c r="FL1364" s="307"/>
      <c r="FM1364" s="307"/>
      <c r="FN1364" s="307"/>
      <c r="FO1364" s="307"/>
      <c r="FP1364" s="307"/>
      <c r="FQ1364" s="307"/>
      <c r="FR1364" s="307"/>
      <c r="FS1364" s="307"/>
      <c r="FT1364" s="307"/>
      <c r="FU1364" s="307"/>
      <c r="FV1364" s="307"/>
      <c r="FW1364" s="307"/>
      <c r="FX1364" s="307"/>
      <c r="FY1364" s="307"/>
      <c r="FZ1364" s="307"/>
      <c r="GA1364" s="307"/>
      <c r="GB1364" s="307"/>
      <c r="GC1364" s="307"/>
      <c r="GD1364" s="307"/>
      <c r="GE1364" s="307"/>
      <c r="GF1364" s="307"/>
      <c r="GG1364" s="307"/>
      <c r="GH1364" s="307"/>
      <c r="GI1364" s="307"/>
      <c r="GJ1364" s="307"/>
      <c r="GK1364" s="307"/>
      <c r="GL1364" s="307"/>
      <c r="GM1364" s="307"/>
      <c r="GN1364" s="307"/>
      <c r="GO1364" s="307"/>
      <c r="GP1364" s="307"/>
      <c r="GQ1364" s="307"/>
      <c r="GR1364" s="307"/>
      <c r="GS1364" s="307"/>
      <c r="GT1364" s="307"/>
      <c r="GU1364" s="307"/>
      <c r="GV1364" s="307"/>
      <c r="GW1364" s="307"/>
      <c r="GX1364" s="307"/>
      <c r="GY1364" s="307"/>
      <c r="GZ1364" s="307"/>
      <c r="HA1364" s="307"/>
      <c r="HB1364" s="307"/>
      <c r="HC1364" s="307"/>
      <c r="HD1364" s="307"/>
      <c r="HE1364" s="307"/>
      <c r="HF1364" s="307"/>
      <c r="HG1364" s="307"/>
      <c r="HH1364" s="307"/>
      <c r="HI1364" s="307"/>
      <c r="HJ1364" s="307"/>
      <c r="HK1364" s="307"/>
      <c r="HL1364" s="307"/>
      <c r="HM1364" s="307"/>
      <c r="HN1364" s="307"/>
      <c r="HO1364" s="307"/>
      <c r="HP1364" s="307"/>
      <c r="HQ1364" s="307"/>
      <c r="HR1364" s="307"/>
      <c r="HS1364" s="307"/>
      <c r="HT1364" s="307"/>
      <c r="HU1364" s="307"/>
      <c r="HV1364" s="307"/>
      <c r="HW1364" s="307"/>
      <c r="HX1364" s="307"/>
      <c r="HY1364" s="307"/>
      <c r="HZ1364" s="307"/>
      <c r="IA1364" s="307"/>
      <c r="IB1364" s="307"/>
      <c r="IC1364" s="307"/>
      <c r="ID1364" s="307"/>
      <c r="IE1364" s="307"/>
      <c r="IF1364" s="307"/>
      <c r="IG1364" s="307"/>
      <c r="IH1364" s="307"/>
      <c r="II1364" s="307"/>
      <c r="IJ1364" s="307"/>
      <c r="IK1364" s="307"/>
      <c r="IL1364" s="307"/>
      <c r="IM1364" s="307"/>
      <c r="IN1364" s="307"/>
      <c r="IO1364" s="307"/>
      <c r="IP1364" s="307"/>
      <c r="IQ1364" s="307"/>
      <c r="IR1364" s="307"/>
      <c r="IS1364" s="307"/>
      <c r="IT1364" s="307"/>
      <c r="IU1364" s="307"/>
      <c r="IV1364" s="307"/>
      <c r="IW1364" s="307"/>
      <c r="IX1364" s="307"/>
      <c r="IY1364" s="307"/>
      <c r="IZ1364" s="307"/>
      <c r="JA1364" s="307"/>
      <c r="JB1364" s="307"/>
      <c r="JC1364" s="307"/>
      <c r="JD1364" s="307"/>
      <c r="JE1364" s="307"/>
      <c r="JF1364" s="307"/>
      <c r="JG1364" s="307"/>
      <c r="JH1364" s="307"/>
      <c r="JI1364" s="307"/>
      <c r="JJ1364" s="307"/>
      <c r="JK1364" s="307"/>
      <c r="JL1364" s="307"/>
      <c r="JM1364" s="307"/>
      <c r="JN1364" s="307"/>
      <c r="JO1364" s="307"/>
      <c r="JP1364" s="307"/>
      <c r="JQ1364" s="307"/>
      <c r="JR1364" s="307"/>
      <c r="JS1364" s="307"/>
      <c r="JT1364" s="307"/>
      <c r="JU1364" s="307"/>
      <c r="JV1364" s="307"/>
      <c r="JW1364" s="307"/>
      <c r="JX1364" s="307"/>
      <c r="JY1364" s="307"/>
      <c r="JZ1364" s="307"/>
      <c r="KA1364" s="307"/>
      <c r="KB1364" s="307"/>
      <c r="KC1364" s="307"/>
      <c r="KD1364" s="307"/>
      <c r="KE1364" s="307"/>
      <c r="KF1364" s="307"/>
      <c r="KG1364" s="307"/>
      <c r="KH1364" s="307"/>
      <c r="KI1364" s="307"/>
      <c r="KJ1364" s="307"/>
      <c r="KK1364" s="307"/>
      <c r="KL1364" s="307"/>
      <c r="KM1364" s="307"/>
      <c r="KN1364" s="307"/>
      <c r="KO1364" s="307"/>
      <c r="KP1364" s="307"/>
      <c r="KQ1364" s="307"/>
      <c r="KR1364" s="307"/>
      <c r="KS1364" s="307"/>
      <c r="KT1364" s="307"/>
    </row>
    <row r="1365" spans="14:306" s="56" customFormat="1" ht="15" customHeight="1">
      <c r="N1365" s="410"/>
      <c r="O1365" s="410"/>
      <c r="P1365" s="311"/>
      <c r="Q1365" s="311"/>
      <c r="R1365" s="311"/>
      <c r="AG1365" s="57"/>
      <c r="AH1365" s="57"/>
      <c r="AI1365" s="57"/>
      <c r="AJ1365" s="57"/>
      <c r="AK1365" s="57"/>
      <c r="AL1365" s="57"/>
      <c r="AM1365" s="57"/>
      <c r="AN1365" s="57"/>
      <c r="AO1365" s="57"/>
      <c r="AP1365" s="57"/>
      <c r="AQ1365" s="57"/>
      <c r="AR1365" s="57"/>
      <c r="AS1365" s="57"/>
      <c r="AT1365" s="57"/>
      <c r="AU1365" s="57"/>
      <c r="AV1365" s="57"/>
      <c r="AW1365" s="57"/>
      <c r="AX1365" s="57"/>
      <c r="AY1365" s="57"/>
      <c r="AZ1365" s="57"/>
      <c r="BA1365" s="57"/>
      <c r="BB1365" s="57"/>
      <c r="BC1365" s="57"/>
      <c r="BD1365" s="57"/>
      <c r="BE1365" s="57"/>
      <c r="BF1365" s="57"/>
      <c r="BG1365" s="57"/>
      <c r="BH1365" s="57"/>
      <c r="BI1365" s="57"/>
      <c r="BJ1365" s="57"/>
      <c r="BK1365" s="57"/>
      <c r="BL1365" s="57"/>
      <c r="BM1365" s="57"/>
      <c r="BN1365" s="57"/>
      <c r="CB1365" s="307"/>
      <c r="CC1365" s="307"/>
      <c r="CD1365" s="307"/>
      <c r="CE1365" s="307"/>
      <c r="CF1365" s="307"/>
      <c r="CG1365" s="307"/>
      <c r="CH1365" s="307"/>
      <c r="CI1365" s="307"/>
      <c r="CJ1365" s="307"/>
      <c r="CK1365" s="307"/>
      <c r="CL1365" s="307"/>
      <c r="CM1365" s="307"/>
      <c r="CN1365" s="307"/>
      <c r="CO1365" s="307"/>
      <c r="CP1365" s="307"/>
      <c r="CQ1365" s="307"/>
      <c r="CR1365" s="307"/>
      <c r="CS1365" s="307"/>
      <c r="CT1365" s="307"/>
      <c r="CU1365" s="307"/>
      <c r="CV1365" s="307"/>
      <c r="CW1365" s="307"/>
      <c r="CX1365" s="307"/>
      <c r="CY1365" s="307"/>
      <c r="CZ1365" s="307"/>
      <c r="DA1365" s="307"/>
      <c r="DB1365" s="307"/>
      <c r="DC1365" s="307"/>
      <c r="DD1365" s="307"/>
      <c r="DE1365" s="307"/>
      <c r="DF1365" s="307"/>
      <c r="DG1365" s="307"/>
      <c r="DH1365" s="307"/>
      <c r="DI1365" s="390"/>
      <c r="DJ1365" s="390"/>
      <c r="DK1365" s="307"/>
      <c r="DL1365" s="307"/>
      <c r="DM1365" s="307"/>
      <c r="DN1365" s="307"/>
      <c r="DO1365" s="307"/>
      <c r="DP1365" s="307"/>
      <c r="DQ1365" s="307"/>
      <c r="DR1365" s="307"/>
      <c r="DS1365" s="307"/>
      <c r="DT1365" s="307"/>
      <c r="DU1365" s="307"/>
      <c r="DV1365" s="307"/>
      <c r="DW1365" s="307"/>
      <c r="DX1365" s="307"/>
      <c r="DY1365" s="307"/>
      <c r="DZ1365" s="307"/>
      <c r="EA1365" s="307"/>
      <c r="EB1365" s="307"/>
      <c r="EC1365" s="307"/>
      <c r="ED1365" s="307"/>
      <c r="EE1365" s="307"/>
      <c r="EF1365" s="307"/>
      <c r="EG1365" s="307"/>
      <c r="EH1365" s="307"/>
      <c r="EI1365" s="307"/>
      <c r="EJ1365" s="307"/>
      <c r="EK1365" s="307"/>
      <c r="EL1365" s="307"/>
      <c r="EM1365" s="307"/>
      <c r="EN1365" s="307"/>
      <c r="EO1365" s="307"/>
      <c r="EP1365" s="307"/>
      <c r="EQ1365" s="307"/>
      <c r="ER1365" s="307"/>
      <c r="ES1365" s="307"/>
      <c r="ET1365" s="307"/>
      <c r="EU1365" s="390"/>
      <c r="EV1365" s="390"/>
      <c r="EW1365" s="307"/>
      <c r="EX1365" s="307"/>
      <c r="EY1365" s="307"/>
      <c r="EZ1365" s="307"/>
      <c r="FA1365" s="307"/>
      <c r="FB1365" s="307"/>
      <c r="FC1365" s="307"/>
      <c r="FD1365" s="307"/>
      <c r="FE1365" s="307"/>
      <c r="FF1365" s="307"/>
      <c r="FG1365" s="307"/>
      <c r="FH1365" s="307"/>
      <c r="FI1365" s="307"/>
      <c r="FJ1365" s="307"/>
      <c r="FK1365" s="307"/>
      <c r="FL1365" s="307"/>
      <c r="FM1365" s="307"/>
      <c r="FN1365" s="307"/>
      <c r="FO1365" s="307"/>
      <c r="FP1365" s="307"/>
      <c r="FQ1365" s="307"/>
      <c r="FR1365" s="307"/>
      <c r="FS1365" s="307"/>
      <c r="FT1365" s="307"/>
      <c r="FU1365" s="307"/>
      <c r="FV1365" s="307"/>
      <c r="FW1365" s="307"/>
      <c r="FX1365" s="307"/>
      <c r="FY1365" s="307"/>
      <c r="FZ1365" s="307"/>
      <c r="GA1365" s="307"/>
      <c r="GB1365" s="307"/>
      <c r="GC1365" s="307"/>
      <c r="GD1365" s="307"/>
      <c r="GE1365" s="307"/>
      <c r="GF1365" s="307"/>
      <c r="GG1365" s="307"/>
      <c r="GH1365" s="307"/>
      <c r="GI1365" s="307"/>
      <c r="GJ1365" s="307"/>
      <c r="GK1365" s="307"/>
      <c r="GL1365" s="307"/>
      <c r="GM1365" s="307"/>
      <c r="GN1365" s="307"/>
      <c r="GO1365" s="307"/>
      <c r="GP1365" s="307"/>
      <c r="GQ1365" s="307"/>
      <c r="GR1365" s="307"/>
      <c r="GS1365" s="307"/>
      <c r="GT1365" s="307"/>
      <c r="GU1365" s="307"/>
      <c r="GV1365" s="307"/>
      <c r="GW1365" s="307"/>
      <c r="GX1365" s="307"/>
      <c r="GY1365" s="307"/>
      <c r="GZ1365" s="307"/>
      <c r="HA1365" s="307"/>
      <c r="HB1365" s="307"/>
      <c r="HC1365" s="307"/>
      <c r="HD1365" s="307"/>
      <c r="HE1365" s="307"/>
      <c r="HF1365" s="307"/>
      <c r="HG1365" s="307"/>
      <c r="HH1365" s="307"/>
      <c r="HI1365" s="307"/>
      <c r="HJ1365" s="307"/>
      <c r="HK1365" s="307"/>
      <c r="HL1365" s="307"/>
      <c r="HM1365" s="307"/>
      <c r="HN1365" s="307"/>
      <c r="HO1365" s="307"/>
      <c r="HP1365" s="307"/>
      <c r="HQ1365" s="307"/>
      <c r="HR1365" s="307"/>
      <c r="HS1365" s="307"/>
      <c r="HT1365" s="307"/>
      <c r="HU1365" s="307"/>
      <c r="HV1365" s="307"/>
      <c r="HW1365" s="307"/>
      <c r="HX1365" s="307"/>
      <c r="HY1365" s="307"/>
      <c r="HZ1365" s="307"/>
      <c r="IA1365" s="307"/>
      <c r="IB1365" s="307"/>
      <c r="IC1365" s="307"/>
      <c r="ID1365" s="307"/>
      <c r="IE1365" s="307"/>
      <c r="IF1365" s="307"/>
      <c r="IG1365" s="307"/>
      <c r="IH1365" s="307"/>
      <c r="II1365" s="307"/>
      <c r="IJ1365" s="307"/>
      <c r="IK1365" s="307"/>
      <c r="IL1365" s="307"/>
      <c r="IM1365" s="307"/>
      <c r="IN1365" s="307"/>
      <c r="IO1365" s="307"/>
      <c r="IP1365" s="307"/>
      <c r="IQ1365" s="307"/>
      <c r="IR1365" s="307"/>
      <c r="IS1365" s="307"/>
      <c r="IT1365" s="307"/>
      <c r="IU1365" s="307"/>
      <c r="IV1365" s="307"/>
      <c r="IW1365" s="307"/>
      <c r="IX1365" s="307"/>
      <c r="IY1365" s="307"/>
      <c r="IZ1365" s="307"/>
      <c r="JA1365" s="307"/>
      <c r="JB1365" s="307"/>
      <c r="JC1365" s="307"/>
      <c r="JD1365" s="307"/>
      <c r="JE1365" s="307"/>
      <c r="JF1365" s="307"/>
      <c r="JG1365" s="307"/>
      <c r="JH1365" s="307"/>
      <c r="JI1365" s="307"/>
      <c r="JJ1365" s="307"/>
      <c r="JK1365" s="307"/>
      <c r="JL1365" s="307"/>
      <c r="JM1365" s="307"/>
      <c r="JN1365" s="307"/>
      <c r="JO1365" s="307"/>
      <c r="JP1365" s="307"/>
      <c r="JQ1365" s="307"/>
      <c r="JR1365" s="307"/>
      <c r="JS1365" s="307"/>
      <c r="JT1365" s="307"/>
      <c r="JU1365" s="307"/>
      <c r="JV1365" s="307"/>
      <c r="JW1365" s="307"/>
      <c r="JX1365" s="307"/>
      <c r="JY1365" s="307"/>
      <c r="JZ1365" s="307"/>
      <c r="KA1365" s="307"/>
      <c r="KB1365" s="307"/>
      <c r="KC1365" s="307"/>
      <c r="KD1365" s="307"/>
      <c r="KE1365" s="307"/>
      <c r="KF1365" s="307"/>
      <c r="KG1365" s="307"/>
      <c r="KH1365" s="307"/>
      <c r="KI1365" s="307"/>
      <c r="KJ1365" s="307"/>
      <c r="KK1365" s="307"/>
      <c r="KL1365" s="307"/>
      <c r="KM1365" s="307"/>
      <c r="KN1365" s="307"/>
      <c r="KO1365" s="307"/>
      <c r="KP1365" s="307"/>
      <c r="KQ1365" s="307"/>
      <c r="KR1365" s="307"/>
      <c r="KS1365" s="307"/>
      <c r="KT1365" s="307"/>
    </row>
    <row r="1366" spans="14:306" s="56" customFormat="1" ht="15" customHeight="1">
      <c r="N1366" s="410"/>
      <c r="O1366" s="410"/>
      <c r="P1366" s="311"/>
      <c r="Q1366" s="311"/>
      <c r="R1366" s="311"/>
      <c r="AG1366" s="57"/>
      <c r="AH1366" s="57"/>
      <c r="AI1366" s="57"/>
      <c r="AJ1366" s="57"/>
      <c r="AK1366" s="57"/>
      <c r="AL1366" s="57"/>
      <c r="AM1366" s="57"/>
      <c r="AN1366" s="57"/>
      <c r="AO1366" s="57"/>
      <c r="AP1366" s="57"/>
      <c r="AQ1366" s="57"/>
      <c r="AR1366" s="57"/>
      <c r="AS1366" s="57"/>
      <c r="AT1366" s="57"/>
      <c r="AU1366" s="57"/>
      <c r="AV1366" s="57"/>
      <c r="AW1366" s="57"/>
      <c r="AX1366" s="57"/>
      <c r="AY1366" s="57"/>
      <c r="AZ1366" s="57"/>
      <c r="BA1366" s="57"/>
      <c r="BB1366" s="57"/>
      <c r="BC1366" s="57"/>
      <c r="BD1366" s="57"/>
      <c r="BE1366" s="57"/>
      <c r="BF1366" s="57"/>
      <c r="BG1366" s="57"/>
      <c r="BH1366" s="57"/>
      <c r="BI1366" s="57"/>
      <c r="BJ1366" s="57"/>
      <c r="BK1366" s="57"/>
      <c r="BL1366" s="57"/>
      <c r="BM1366" s="57"/>
      <c r="BN1366" s="57"/>
      <c r="CB1366" s="307"/>
      <c r="CC1366" s="307"/>
      <c r="CD1366" s="307"/>
      <c r="CE1366" s="307"/>
      <c r="CF1366" s="307"/>
      <c r="CG1366" s="307"/>
      <c r="CH1366" s="307"/>
      <c r="CI1366" s="307"/>
      <c r="CJ1366" s="307"/>
      <c r="CK1366" s="307"/>
      <c r="CL1366" s="307"/>
      <c r="CM1366" s="307"/>
      <c r="CN1366" s="307"/>
      <c r="CO1366" s="307"/>
      <c r="CP1366" s="307"/>
      <c r="CQ1366" s="307"/>
      <c r="CR1366" s="307"/>
      <c r="CS1366" s="307"/>
      <c r="CT1366" s="307"/>
      <c r="CU1366" s="307"/>
      <c r="CV1366" s="307"/>
      <c r="CW1366" s="307"/>
      <c r="CX1366" s="307"/>
      <c r="CY1366" s="307"/>
      <c r="CZ1366" s="307"/>
      <c r="DA1366" s="307"/>
      <c r="DB1366" s="307"/>
      <c r="DC1366" s="307"/>
      <c r="DD1366" s="307"/>
      <c r="DE1366" s="307"/>
      <c r="DF1366" s="307"/>
      <c r="DG1366" s="307"/>
      <c r="DH1366" s="307"/>
      <c r="DI1366" s="390"/>
      <c r="DJ1366" s="390"/>
      <c r="DK1366" s="307"/>
      <c r="DL1366" s="307"/>
      <c r="DM1366" s="307"/>
      <c r="DN1366" s="307"/>
      <c r="DO1366" s="307"/>
      <c r="DP1366" s="307"/>
      <c r="DQ1366" s="307"/>
      <c r="DR1366" s="307"/>
      <c r="DS1366" s="307"/>
      <c r="DT1366" s="307"/>
      <c r="DU1366" s="307"/>
      <c r="DV1366" s="307"/>
      <c r="DW1366" s="307"/>
      <c r="DX1366" s="307"/>
      <c r="DY1366" s="307"/>
      <c r="DZ1366" s="307"/>
      <c r="EA1366" s="307"/>
      <c r="EB1366" s="307"/>
      <c r="EC1366" s="307"/>
      <c r="ED1366" s="307"/>
      <c r="EE1366" s="307"/>
      <c r="EF1366" s="307"/>
      <c r="EG1366" s="307"/>
      <c r="EH1366" s="307"/>
      <c r="EI1366" s="307"/>
      <c r="EJ1366" s="307"/>
      <c r="EK1366" s="307"/>
      <c r="EL1366" s="307"/>
      <c r="EM1366" s="307"/>
      <c r="EN1366" s="307"/>
      <c r="EO1366" s="307"/>
      <c r="EP1366" s="307"/>
      <c r="EQ1366" s="307"/>
      <c r="ER1366" s="307"/>
      <c r="ES1366" s="307"/>
      <c r="ET1366" s="307"/>
      <c r="EU1366" s="390"/>
      <c r="EV1366" s="390"/>
      <c r="EW1366" s="307"/>
      <c r="EX1366" s="307"/>
      <c r="EY1366" s="307"/>
      <c r="EZ1366" s="307"/>
      <c r="FA1366" s="307"/>
      <c r="FB1366" s="307"/>
      <c r="FC1366" s="307"/>
      <c r="FD1366" s="307"/>
      <c r="FE1366" s="307"/>
      <c r="FF1366" s="307"/>
      <c r="FG1366" s="307"/>
      <c r="FH1366" s="307"/>
      <c r="FI1366" s="307"/>
      <c r="FJ1366" s="307"/>
      <c r="FK1366" s="307"/>
      <c r="FL1366" s="307"/>
      <c r="FM1366" s="307"/>
      <c r="FN1366" s="307"/>
      <c r="FO1366" s="307"/>
      <c r="FP1366" s="307"/>
      <c r="FQ1366" s="307"/>
      <c r="FR1366" s="307"/>
      <c r="FS1366" s="307"/>
      <c r="FT1366" s="307"/>
      <c r="FU1366" s="307"/>
      <c r="FV1366" s="307"/>
      <c r="FW1366" s="307"/>
      <c r="FX1366" s="307"/>
      <c r="FY1366" s="307"/>
      <c r="FZ1366" s="307"/>
      <c r="GA1366" s="307"/>
      <c r="GB1366" s="307"/>
      <c r="GC1366" s="307"/>
      <c r="GD1366" s="307"/>
      <c r="GE1366" s="307"/>
      <c r="GF1366" s="307"/>
      <c r="GG1366" s="307"/>
      <c r="GH1366" s="307"/>
      <c r="GI1366" s="307"/>
      <c r="GJ1366" s="307"/>
      <c r="GK1366" s="307"/>
      <c r="GL1366" s="307"/>
      <c r="GM1366" s="307"/>
      <c r="GN1366" s="307"/>
      <c r="GO1366" s="307"/>
      <c r="GP1366" s="307"/>
      <c r="GQ1366" s="307"/>
      <c r="GR1366" s="307"/>
      <c r="GS1366" s="307"/>
      <c r="GT1366" s="307"/>
      <c r="GU1366" s="307"/>
      <c r="GV1366" s="307"/>
      <c r="GW1366" s="307"/>
      <c r="GX1366" s="307"/>
      <c r="GY1366" s="307"/>
      <c r="GZ1366" s="307"/>
      <c r="HA1366" s="307"/>
      <c r="HB1366" s="307"/>
      <c r="HC1366" s="307"/>
      <c r="HD1366" s="307"/>
      <c r="HE1366" s="307"/>
      <c r="HF1366" s="307"/>
      <c r="HG1366" s="307"/>
      <c r="HH1366" s="307"/>
      <c r="HI1366" s="307"/>
      <c r="HJ1366" s="307"/>
      <c r="HK1366" s="307"/>
      <c r="HL1366" s="307"/>
      <c r="HM1366" s="307"/>
      <c r="HN1366" s="307"/>
      <c r="HO1366" s="307"/>
      <c r="HP1366" s="307"/>
      <c r="HQ1366" s="307"/>
      <c r="HR1366" s="307"/>
      <c r="HS1366" s="307"/>
      <c r="HT1366" s="307"/>
      <c r="HU1366" s="307"/>
      <c r="HV1366" s="307"/>
      <c r="HW1366" s="307"/>
      <c r="HX1366" s="307"/>
      <c r="HY1366" s="307"/>
      <c r="HZ1366" s="307"/>
      <c r="IA1366" s="307"/>
      <c r="IB1366" s="307"/>
      <c r="IC1366" s="307"/>
      <c r="ID1366" s="307"/>
      <c r="IE1366" s="307"/>
      <c r="IF1366" s="307"/>
      <c r="IG1366" s="307"/>
      <c r="IH1366" s="307"/>
      <c r="II1366" s="307"/>
      <c r="IJ1366" s="307"/>
      <c r="IK1366" s="307"/>
      <c r="IL1366" s="307"/>
      <c r="IM1366" s="307"/>
      <c r="IN1366" s="307"/>
      <c r="IO1366" s="307"/>
      <c r="IP1366" s="307"/>
      <c r="IQ1366" s="307"/>
      <c r="IR1366" s="307"/>
      <c r="IS1366" s="307"/>
      <c r="IT1366" s="307"/>
      <c r="IU1366" s="307"/>
      <c r="IV1366" s="307"/>
      <c r="IW1366" s="307"/>
      <c r="IX1366" s="307"/>
      <c r="IY1366" s="307"/>
      <c r="IZ1366" s="307"/>
      <c r="JA1366" s="307"/>
      <c r="JB1366" s="307"/>
      <c r="JC1366" s="307"/>
      <c r="JD1366" s="307"/>
      <c r="JE1366" s="307"/>
      <c r="JF1366" s="307"/>
      <c r="JG1366" s="307"/>
      <c r="JH1366" s="307"/>
      <c r="JI1366" s="307"/>
      <c r="JJ1366" s="307"/>
      <c r="JK1366" s="307"/>
      <c r="JL1366" s="307"/>
      <c r="JM1366" s="307"/>
      <c r="JN1366" s="307"/>
      <c r="JO1366" s="307"/>
      <c r="JP1366" s="307"/>
      <c r="JQ1366" s="307"/>
      <c r="JR1366" s="307"/>
      <c r="JS1366" s="307"/>
      <c r="JT1366" s="307"/>
      <c r="JU1366" s="307"/>
      <c r="JV1366" s="307"/>
      <c r="JW1366" s="307"/>
      <c r="JX1366" s="307"/>
      <c r="JY1366" s="307"/>
      <c r="JZ1366" s="307"/>
      <c r="KA1366" s="307"/>
      <c r="KB1366" s="307"/>
      <c r="KC1366" s="307"/>
      <c r="KD1366" s="307"/>
      <c r="KE1366" s="307"/>
      <c r="KF1366" s="307"/>
      <c r="KG1366" s="307"/>
      <c r="KH1366" s="307"/>
      <c r="KI1366" s="307"/>
      <c r="KJ1366" s="307"/>
      <c r="KK1366" s="307"/>
      <c r="KL1366" s="307"/>
      <c r="KM1366" s="307"/>
      <c r="KN1366" s="307"/>
      <c r="KO1366" s="307"/>
      <c r="KP1366" s="307"/>
      <c r="KQ1366" s="307"/>
      <c r="KR1366" s="307"/>
      <c r="KS1366" s="307"/>
      <c r="KT1366" s="307"/>
    </row>
    <row r="1367" spans="14:306" s="56" customFormat="1" ht="15" customHeight="1">
      <c r="N1367" s="410"/>
      <c r="O1367" s="410"/>
      <c r="P1367" s="311"/>
      <c r="Q1367" s="311"/>
      <c r="R1367" s="311"/>
      <c r="AG1367" s="57"/>
      <c r="AH1367" s="57"/>
      <c r="AI1367" s="57"/>
      <c r="AJ1367" s="57"/>
      <c r="AK1367" s="57"/>
      <c r="AL1367" s="57"/>
      <c r="AM1367" s="57"/>
      <c r="AN1367" s="57"/>
      <c r="AO1367" s="57"/>
      <c r="AP1367" s="57"/>
      <c r="AQ1367" s="57"/>
      <c r="AR1367" s="57"/>
      <c r="AS1367" s="57"/>
      <c r="AT1367" s="57"/>
      <c r="AU1367" s="57"/>
      <c r="AV1367" s="57"/>
      <c r="AW1367" s="57"/>
      <c r="AX1367" s="57"/>
      <c r="AY1367" s="57"/>
      <c r="AZ1367" s="57"/>
      <c r="BA1367" s="57"/>
      <c r="BB1367" s="57"/>
      <c r="BC1367" s="57"/>
      <c r="BD1367" s="57"/>
      <c r="BE1367" s="57"/>
      <c r="BF1367" s="57"/>
      <c r="BG1367" s="57"/>
      <c r="BH1367" s="57"/>
      <c r="BI1367" s="57"/>
      <c r="BJ1367" s="57"/>
      <c r="BK1367" s="57"/>
      <c r="BL1367" s="57"/>
      <c r="BM1367" s="57"/>
      <c r="BN1367" s="57"/>
      <c r="CB1367" s="307"/>
      <c r="CC1367" s="307"/>
      <c r="CD1367" s="307"/>
      <c r="CE1367" s="307"/>
      <c r="CF1367" s="307"/>
      <c r="CG1367" s="307"/>
      <c r="CH1367" s="307"/>
      <c r="CI1367" s="307"/>
      <c r="CJ1367" s="307"/>
      <c r="CK1367" s="307"/>
      <c r="CL1367" s="307"/>
      <c r="CM1367" s="307"/>
      <c r="CN1367" s="307"/>
      <c r="CO1367" s="307"/>
      <c r="CP1367" s="307"/>
      <c r="CQ1367" s="307"/>
      <c r="CR1367" s="307"/>
      <c r="CS1367" s="307"/>
      <c r="CT1367" s="307"/>
      <c r="CU1367" s="307"/>
      <c r="CV1367" s="307"/>
      <c r="CW1367" s="307"/>
      <c r="CX1367" s="307"/>
      <c r="CY1367" s="307"/>
      <c r="CZ1367" s="307"/>
      <c r="DA1367" s="307"/>
      <c r="DB1367" s="307"/>
      <c r="DC1367" s="307"/>
      <c r="DD1367" s="307"/>
      <c r="DE1367" s="307"/>
      <c r="DF1367" s="307"/>
      <c r="DG1367" s="307"/>
      <c r="DH1367" s="307"/>
      <c r="DI1367" s="390"/>
      <c r="DJ1367" s="390"/>
      <c r="DK1367" s="307"/>
      <c r="DL1367" s="307"/>
      <c r="DM1367" s="307"/>
      <c r="DN1367" s="307"/>
      <c r="DO1367" s="307"/>
      <c r="DP1367" s="307"/>
      <c r="DQ1367" s="307"/>
      <c r="DR1367" s="307"/>
      <c r="DS1367" s="307"/>
      <c r="DT1367" s="307"/>
      <c r="DU1367" s="307"/>
      <c r="DV1367" s="307"/>
      <c r="DW1367" s="307"/>
      <c r="DX1367" s="307"/>
      <c r="DY1367" s="307"/>
      <c r="DZ1367" s="307"/>
      <c r="EA1367" s="307"/>
      <c r="EB1367" s="307"/>
      <c r="EC1367" s="307"/>
      <c r="ED1367" s="307"/>
      <c r="EE1367" s="307"/>
      <c r="EF1367" s="307"/>
      <c r="EG1367" s="307"/>
      <c r="EH1367" s="307"/>
      <c r="EI1367" s="307"/>
      <c r="EJ1367" s="307"/>
      <c r="EK1367" s="307"/>
      <c r="EL1367" s="307"/>
      <c r="EM1367" s="307"/>
      <c r="EN1367" s="307"/>
      <c r="EO1367" s="307"/>
      <c r="EP1367" s="307"/>
      <c r="EQ1367" s="307"/>
      <c r="ER1367" s="307"/>
      <c r="ES1367" s="307"/>
      <c r="ET1367" s="307"/>
      <c r="EU1367" s="390"/>
      <c r="EV1367" s="390"/>
      <c r="EW1367" s="307"/>
      <c r="EX1367" s="307"/>
      <c r="EY1367" s="307"/>
      <c r="EZ1367" s="307"/>
      <c r="FA1367" s="307"/>
      <c r="FB1367" s="307"/>
      <c r="FC1367" s="307"/>
      <c r="FD1367" s="307"/>
      <c r="FE1367" s="307"/>
      <c r="FF1367" s="307"/>
      <c r="FG1367" s="307"/>
      <c r="FH1367" s="307"/>
      <c r="FI1367" s="307"/>
      <c r="FJ1367" s="307"/>
      <c r="FK1367" s="307"/>
      <c r="FL1367" s="307"/>
      <c r="FM1367" s="307"/>
      <c r="FN1367" s="307"/>
      <c r="FO1367" s="307"/>
      <c r="FP1367" s="307"/>
      <c r="FQ1367" s="307"/>
      <c r="FR1367" s="307"/>
      <c r="FS1367" s="307"/>
      <c r="FT1367" s="307"/>
      <c r="FU1367" s="307"/>
      <c r="FV1367" s="307"/>
      <c r="FW1367" s="307"/>
      <c r="FX1367" s="307"/>
      <c r="FY1367" s="307"/>
      <c r="FZ1367" s="307"/>
      <c r="GA1367" s="307"/>
      <c r="GB1367" s="307"/>
      <c r="GC1367" s="307"/>
      <c r="GD1367" s="307"/>
      <c r="GE1367" s="307"/>
      <c r="GF1367" s="307"/>
      <c r="GG1367" s="307"/>
      <c r="GH1367" s="307"/>
      <c r="GI1367" s="307"/>
      <c r="GJ1367" s="307"/>
      <c r="GK1367" s="307"/>
      <c r="GL1367" s="307"/>
      <c r="GM1367" s="307"/>
      <c r="GN1367" s="307"/>
      <c r="GO1367" s="307"/>
      <c r="GP1367" s="307"/>
      <c r="GQ1367" s="307"/>
      <c r="GR1367" s="307"/>
      <c r="GS1367" s="307"/>
      <c r="GT1367" s="307"/>
      <c r="GU1367" s="307"/>
      <c r="GV1367" s="307"/>
      <c r="GW1367" s="307"/>
      <c r="GX1367" s="307"/>
      <c r="GY1367" s="307"/>
      <c r="GZ1367" s="307"/>
      <c r="HA1367" s="307"/>
      <c r="HB1367" s="307"/>
      <c r="HC1367" s="307"/>
      <c r="HD1367" s="307"/>
      <c r="HE1367" s="307"/>
      <c r="HF1367" s="307"/>
      <c r="HG1367" s="307"/>
      <c r="HH1367" s="307"/>
      <c r="HI1367" s="307"/>
      <c r="HJ1367" s="307"/>
      <c r="HK1367" s="307"/>
      <c r="HL1367" s="307"/>
      <c r="HM1367" s="307"/>
      <c r="HN1367" s="307"/>
      <c r="HO1367" s="307"/>
      <c r="HP1367" s="307"/>
      <c r="HQ1367" s="307"/>
      <c r="HR1367" s="307"/>
      <c r="HS1367" s="307"/>
      <c r="HT1367" s="307"/>
      <c r="HU1367" s="307"/>
      <c r="HV1367" s="307"/>
      <c r="HW1367" s="307"/>
      <c r="HX1367" s="307"/>
      <c r="HY1367" s="307"/>
      <c r="HZ1367" s="307"/>
      <c r="IA1367" s="307"/>
      <c r="IB1367" s="307"/>
      <c r="IC1367" s="307"/>
      <c r="ID1367" s="307"/>
      <c r="IE1367" s="307"/>
      <c r="IF1367" s="307"/>
      <c r="IG1367" s="307"/>
      <c r="IH1367" s="307"/>
      <c r="II1367" s="307"/>
      <c r="IJ1367" s="307"/>
      <c r="IK1367" s="307"/>
      <c r="IL1367" s="307"/>
      <c r="IM1367" s="307"/>
      <c r="IN1367" s="307"/>
      <c r="IO1367" s="307"/>
      <c r="IP1367" s="307"/>
      <c r="IQ1367" s="307"/>
      <c r="IR1367" s="307"/>
      <c r="IS1367" s="307"/>
      <c r="IT1367" s="307"/>
      <c r="IU1367" s="307"/>
      <c r="IV1367" s="307"/>
      <c r="IW1367" s="307"/>
      <c r="IX1367" s="307"/>
      <c r="IY1367" s="307"/>
      <c r="IZ1367" s="307"/>
      <c r="JA1367" s="307"/>
      <c r="JB1367" s="307"/>
      <c r="JC1367" s="307"/>
      <c r="JD1367" s="307"/>
      <c r="JE1367" s="307"/>
      <c r="JF1367" s="307"/>
      <c r="JG1367" s="307"/>
      <c r="JH1367" s="307"/>
      <c r="JI1367" s="307"/>
      <c r="JJ1367" s="307"/>
      <c r="JK1367" s="307"/>
      <c r="JL1367" s="307"/>
      <c r="JM1367" s="307"/>
      <c r="JN1367" s="307"/>
      <c r="JO1367" s="307"/>
      <c r="JP1367" s="307"/>
      <c r="JQ1367" s="307"/>
      <c r="JR1367" s="307"/>
      <c r="JS1367" s="307"/>
      <c r="JT1367" s="307"/>
      <c r="JU1367" s="307"/>
      <c r="JV1367" s="307"/>
      <c r="JW1367" s="307"/>
      <c r="JX1367" s="307"/>
      <c r="JY1367" s="307"/>
      <c r="JZ1367" s="307"/>
      <c r="KA1367" s="307"/>
      <c r="KB1367" s="307"/>
      <c r="KC1367" s="307"/>
      <c r="KD1367" s="307"/>
      <c r="KE1367" s="307"/>
      <c r="KF1367" s="307"/>
      <c r="KG1367" s="307"/>
      <c r="KH1367" s="307"/>
      <c r="KI1367" s="307"/>
      <c r="KJ1367" s="307"/>
      <c r="KK1367" s="307"/>
      <c r="KL1367" s="307"/>
      <c r="KM1367" s="307"/>
      <c r="KN1367" s="307"/>
      <c r="KO1367" s="307"/>
      <c r="KP1367" s="307"/>
      <c r="KQ1367" s="307"/>
      <c r="KR1367" s="307"/>
      <c r="KS1367" s="307"/>
      <c r="KT1367" s="307"/>
    </row>
    <row r="1368" spans="14:306" s="56" customFormat="1" ht="15" customHeight="1">
      <c r="N1368" s="410"/>
      <c r="O1368" s="410"/>
      <c r="P1368" s="311"/>
      <c r="Q1368" s="311"/>
      <c r="R1368" s="311"/>
      <c r="AG1368" s="57"/>
      <c r="AH1368" s="57"/>
      <c r="AI1368" s="57"/>
      <c r="AJ1368" s="57"/>
      <c r="AK1368" s="57"/>
      <c r="AL1368" s="57"/>
      <c r="AM1368" s="57"/>
      <c r="AN1368" s="57"/>
      <c r="AO1368" s="57"/>
      <c r="AP1368" s="57"/>
      <c r="AQ1368" s="57"/>
      <c r="AR1368" s="57"/>
      <c r="AS1368" s="57"/>
      <c r="AT1368" s="57"/>
      <c r="AU1368" s="57"/>
      <c r="AV1368" s="57"/>
      <c r="AW1368" s="57"/>
      <c r="AX1368" s="57"/>
      <c r="AY1368" s="57"/>
      <c r="AZ1368" s="57"/>
      <c r="BA1368" s="57"/>
      <c r="BB1368" s="57"/>
      <c r="BC1368" s="57"/>
      <c r="BD1368" s="57"/>
      <c r="BE1368" s="57"/>
      <c r="BF1368" s="57"/>
      <c r="BG1368" s="57"/>
      <c r="BH1368" s="57"/>
      <c r="BI1368" s="57"/>
      <c r="BJ1368" s="57"/>
      <c r="BK1368" s="57"/>
      <c r="BL1368" s="57"/>
      <c r="BM1368" s="57"/>
      <c r="BN1368" s="57"/>
      <c r="CB1368" s="307"/>
      <c r="CC1368" s="307"/>
      <c r="CD1368" s="307"/>
      <c r="CE1368" s="307"/>
      <c r="CF1368" s="307"/>
      <c r="CG1368" s="307"/>
      <c r="CH1368" s="307"/>
      <c r="CI1368" s="307"/>
      <c r="CJ1368" s="307"/>
      <c r="CK1368" s="307"/>
      <c r="CL1368" s="307"/>
      <c r="CM1368" s="307"/>
      <c r="CN1368" s="307"/>
      <c r="CO1368" s="307"/>
      <c r="CP1368" s="307"/>
      <c r="CQ1368" s="307"/>
      <c r="CR1368" s="307"/>
      <c r="CS1368" s="307"/>
      <c r="CT1368" s="307"/>
      <c r="CU1368" s="307"/>
      <c r="CV1368" s="307"/>
      <c r="CW1368" s="307"/>
      <c r="CX1368" s="307"/>
      <c r="CY1368" s="307"/>
      <c r="CZ1368" s="307"/>
      <c r="DA1368" s="307"/>
      <c r="DB1368" s="307"/>
      <c r="DC1368" s="307"/>
      <c r="DD1368" s="307"/>
      <c r="DE1368" s="307"/>
      <c r="DF1368" s="307"/>
      <c r="DG1368" s="307"/>
      <c r="DH1368" s="307"/>
      <c r="DI1368" s="390"/>
      <c r="DJ1368" s="390"/>
      <c r="DK1368" s="307"/>
      <c r="DL1368" s="307"/>
      <c r="DM1368" s="307"/>
      <c r="DN1368" s="307"/>
      <c r="DO1368" s="307"/>
      <c r="DP1368" s="307"/>
      <c r="DQ1368" s="307"/>
      <c r="DR1368" s="307"/>
      <c r="DS1368" s="307"/>
      <c r="DT1368" s="307"/>
      <c r="DU1368" s="307"/>
      <c r="DV1368" s="307"/>
      <c r="DW1368" s="307"/>
      <c r="DX1368" s="307"/>
      <c r="DY1368" s="307"/>
      <c r="DZ1368" s="307"/>
      <c r="EA1368" s="307"/>
      <c r="EB1368" s="307"/>
      <c r="EC1368" s="307"/>
      <c r="ED1368" s="307"/>
      <c r="EE1368" s="307"/>
      <c r="EF1368" s="307"/>
      <c r="EG1368" s="307"/>
      <c r="EH1368" s="307"/>
      <c r="EI1368" s="307"/>
      <c r="EJ1368" s="307"/>
      <c r="EK1368" s="307"/>
      <c r="EL1368" s="307"/>
      <c r="EM1368" s="307"/>
      <c r="EN1368" s="307"/>
      <c r="EO1368" s="307"/>
      <c r="EP1368" s="307"/>
      <c r="EQ1368" s="307"/>
      <c r="ER1368" s="307"/>
      <c r="ES1368" s="307"/>
      <c r="ET1368" s="307"/>
      <c r="EU1368" s="390"/>
      <c r="EV1368" s="390"/>
      <c r="EW1368" s="307"/>
      <c r="EX1368" s="307"/>
      <c r="EY1368" s="307"/>
      <c r="EZ1368" s="307"/>
      <c r="FA1368" s="307"/>
      <c r="FB1368" s="307"/>
      <c r="FC1368" s="307"/>
      <c r="FD1368" s="307"/>
      <c r="FE1368" s="307"/>
      <c r="FF1368" s="307"/>
      <c r="FG1368" s="307"/>
      <c r="FH1368" s="307"/>
      <c r="FI1368" s="307"/>
      <c r="FJ1368" s="307"/>
      <c r="FK1368" s="307"/>
      <c r="FL1368" s="307"/>
      <c r="FM1368" s="307"/>
      <c r="FN1368" s="307"/>
      <c r="FO1368" s="307"/>
      <c r="FP1368" s="307"/>
      <c r="FQ1368" s="307"/>
      <c r="FR1368" s="307"/>
      <c r="FS1368" s="307"/>
      <c r="FT1368" s="307"/>
      <c r="FU1368" s="307"/>
      <c r="FV1368" s="307"/>
      <c r="FW1368" s="307"/>
      <c r="FX1368" s="307"/>
      <c r="FY1368" s="307"/>
      <c r="FZ1368" s="307"/>
      <c r="GA1368" s="307"/>
      <c r="GB1368" s="307"/>
      <c r="GC1368" s="307"/>
      <c r="GD1368" s="307"/>
      <c r="GE1368" s="307"/>
      <c r="GF1368" s="307"/>
      <c r="GG1368" s="307"/>
      <c r="GH1368" s="307"/>
      <c r="GI1368" s="307"/>
      <c r="GJ1368" s="307"/>
      <c r="GK1368" s="307"/>
      <c r="GL1368" s="307"/>
      <c r="GM1368" s="307"/>
      <c r="GN1368" s="307"/>
      <c r="GO1368" s="307"/>
      <c r="GP1368" s="307"/>
      <c r="GQ1368" s="307"/>
      <c r="GR1368" s="307"/>
      <c r="GS1368" s="307"/>
      <c r="GT1368" s="307"/>
      <c r="GU1368" s="307"/>
      <c r="GV1368" s="307"/>
      <c r="GW1368" s="307"/>
      <c r="GX1368" s="307"/>
      <c r="GY1368" s="307"/>
      <c r="GZ1368" s="307"/>
      <c r="HA1368" s="307"/>
      <c r="HB1368" s="307"/>
      <c r="HC1368" s="307"/>
      <c r="HD1368" s="307"/>
      <c r="HE1368" s="307"/>
      <c r="HF1368" s="307"/>
      <c r="HG1368" s="307"/>
      <c r="HH1368" s="307"/>
      <c r="HI1368" s="307"/>
      <c r="HJ1368" s="307"/>
      <c r="HK1368" s="307"/>
      <c r="HL1368" s="307"/>
      <c r="HM1368" s="307"/>
      <c r="HN1368" s="307"/>
      <c r="HO1368" s="307"/>
      <c r="HP1368" s="307"/>
      <c r="HQ1368" s="307"/>
      <c r="HR1368" s="307"/>
      <c r="HS1368" s="307"/>
      <c r="HT1368" s="307"/>
      <c r="HU1368" s="307"/>
      <c r="HV1368" s="307"/>
      <c r="HW1368" s="307"/>
      <c r="HX1368" s="307"/>
      <c r="HY1368" s="307"/>
      <c r="HZ1368" s="307"/>
      <c r="IA1368" s="307"/>
      <c r="IB1368" s="307"/>
      <c r="IC1368" s="307"/>
      <c r="ID1368" s="307"/>
      <c r="IE1368" s="307"/>
      <c r="IF1368" s="307"/>
      <c r="IG1368" s="307"/>
      <c r="IH1368" s="307"/>
      <c r="II1368" s="307"/>
      <c r="IJ1368" s="307"/>
      <c r="IK1368" s="307"/>
      <c r="IL1368" s="307"/>
      <c r="IM1368" s="307"/>
      <c r="IN1368" s="307"/>
      <c r="IO1368" s="307"/>
      <c r="IP1368" s="307"/>
      <c r="IQ1368" s="307"/>
      <c r="IR1368" s="307"/>
      <c r="IS1368" s="307"/>
      <c r="IT1368" s="307"/>
      <c r="IU1368" s="307"/>
      <c r="IV1368" s="307"/>
      <c r="IW1368" s="307"/>
      <c r="IX1368" s="307"/>
      <c r="IY1368" s="307"/>
      <c r="IZ1368" s="307"/>
      <c r="JA1368" s="307"/>
      <c r="JB1368" s="307"/>
      <c r="JC1368" s="307"/>
      <c r="JD1368" s="307"/>
      <c r="JE1368" s="307"/>
      <c r="JF1368" s="307"/>
      <c r="JG1368" s="307"/>
      <c r="JH1368" s="307"/>
      <c r="JI1368" s="307"/>
      <c r="JJ1368" s="307"/>
      <c r="JK1368" s="307"/>
      <c r="JL1368" s="307"/>
      <c r="JM1368" s="307"/>
      <c r="JN1368" s="307"/>
      <c r="JO1368" s="307"/>
      <c r="JP1368" s="307"/>
      <c r="JQ1368" s="307"/>
      <c r="JR1368" s="307"/>
      <c r="JS1368" s="307"/>
      <c r="JT1368" s="307"/>
      <c r="JU1368" s="307"/>
      <c r="JV1368" s="307"/>
      <c r="JW1368" s="307"/>
      <c r="JX1368" s="307"/>
      <c r="JY1368" s="307"/>
      <c r="JZ1368" s="307"/>
      <c r="KA1368" s="307"/>
      <c r="KB1368" s="307"/>
      <c r="KC1368" s="307"/>
      <c r="KD1368" s="307"/>
      <c r="KE1368" s="307"/>
      <c r="KF1368" s="307"/>
      <c r="KG1368" s="307"/>
      <c r="KH1368" s="307"/>
      <c r="KI1368" s="307"/>
      <c r="KJ1368" s="307"/>
      <c r="KK1368" s="307"/>
      <c r="KL1368" s="307"/>
      <c r="KM1368" s="307"/>
      <c r="KN1368" s="307"/>
      <c r="KO1368" s="307"/>
      <c r="KP1368" s="307"/>
      <c r="KQ1368" s="307"/>
      <c r="KR1368" s="307"/>
      <c r="KS1368" s="307"/>
      <c r="KT1368" s="307"/>
    </row>
    <row r="1369" spans="14:306" s="56" customFormat="1" ht="15" customHeight="1">
      <c r="N1369" s="410"/>
      <c r="O1369" s="410"/>
      <c r="P1369" s="311"/>
      <c r="Q1369" s="311"/>
      <c r="R1369" s="311"/>
      <c r="AG1369" s="57"/>
      <c r="AH1369" s="57"/>
      <c r="AI1369" s="57"/>
      <c r="AJ1369" s="57"/>
      <c r="AK1369" s="57"/>
      <c r="AL1369" s="57"/>
      <c r="AM1369" s="57"/>
      <c r="AN1369" s="57"/>
      <c r="AO1369" s="57"/>
      <c r="AP1369" s="57"/>
      <c r="AQ1369" s="57"/>
      <c r="AR1369" s="57"/>
      <c r="AS1369" s="57"/>
      <c r="AT1369" s="57"/>
      <c r="AU1369" s="57"/>
      <c r="AV1369" s="57"/>
      <c r="AW1369" s="57"/>
      <c r="AX1369" s="57"/>
      <c r="AY1369" s="57"/>
      <c r="AZ1369" s="57"/>
      <c r="BA1369" s="57"/>
      <c r="BB1369" s="57"/>
      <c r="BC1369" s="57"/>
      <c r="BD1369" s="57"/>
      <c r="BE1369" s="57"/>
      <c r="BF1369" s="57"/>
      <c r="BG1369" s="57"/>
      <c r="BH1369" s="57"/>
      <c r="BI1369" s="57"/>
      <c r="BJ1369" s="57"/>
      <c r="BK1369" s="57"/>
      <c r="BL1369" s="57"/>
      <c r="BM1369" s="57"/>
      <c r="BN1369" s="57"/>
      <c r="CB1369" s="307"/>
      <c r="CC1369" s="307"/>
      <c r="CD1369" s="307"/>
      <c r="CE1369" s="307"/>
      <c r="CF1369" s="307"/>
      <c r="CG1369" s="307"/>
      <c r="CH1369" s="307"/>
      <c r="CI1369" s="307"/>
      <c r="CJ1369" s="307"/>
      <c r="CK1369" s="307"/>
      <c r="CL1369" s="307"/>
      <c r="CM1369" s="307"/>
      <c r="CN1369" s="307"/>
      <c r="CO1369" s="307"/>
      <c r="CP1369" s="307"/>
      <c r="CQ1369" s="307"/>
      <c r="CR1369" s="307"/>
      <c r="CS1369" s="307"/>
      <c r="CT1369" s="307"/>
      <c r="CU1369" s="307"/>
      <c r="CV1369" s="307"/>
      <c r="CW1369" s="307"/>
      <c r="CX1369" s="307"/>
      <c r="CY1369" s="307"/>
      <c r="CZ1369" s="307"/>
      <c r="DA1369" s="307"/>
      <c r="DB1369" s="307"/>
      <c r="DC1369" s="307"/>
      <c r="DD1369" s="307"/>
      <c r="DE1369" s="307"/>
      <c r="DF1369" s="307"/>
      <c r="DG1369" s="307"/>
      <c r="DH1369" s="307"/>
      <c r="DI1369" s="390"/>
      <c r="DJ1369" s="390"/>
      <c r="DK1369" s="307"/>
      <c r="DL1369" s="307"/>
      <c r="DM1369" s="307"/>
      <c r="DN1369" s="307"/>
      <c r="DO1369" s="307"/>
      <c r="DP1369" s="307"/>
      <c r="DQ1369" s="307"/>
      <c r="DR1369" s="307"/>
      <c r="DS1369" s="307"/>
      <c r="DT1369" s="307"/>
      <c r="DU1369" s="307"/>
      <c r="DV1369" s="307"/>
      <c r="DW1369" s="307"/>
      <c r="DX1369" s="307"/>
      <c r="DY1369" s="307"/>
      <c r="DZ1369" s="307"/>
      <c r="EA1369" s="307"/>
      <c r="EB1369" s="307"/>
      <c r="EC1369" s="307"/>
      <c r="ED1369" s="307"/>
      <c r="EE1369" s="307"/>
      <c r="EF1369" s="307"/>
      <c r="EG1369" s="307"/>
      <c r="EH1369" s="307"/>
      <c r="EI1369" s="307"/>
      <c r="EJ1369" s="307"/>
      <c r="EK1369" s="307"/>
      <c r="EL1369" s="307"/>
      <c r="EM1369" s="307"/>
      <c r="EN1369" s="307"/>
      <c r="EO1369" s="307"/>
      <c r="EP1369" s="307"/>
      <c r="EQ1369" s="307"/>
      <c r="ER1369" s="307"/>
      <c r="ES1369" s="307"/>
      <c r="ET1369" s="307"/>
      <c r="EU1369" s="390"/>
      <c r="EV1369" s="390"/>
      <c r="EW1369" s="307"/>
      <c r="EX1369" s="307"/>
      <c r="EY1369" s="307"/>
      <c r="EZ1369" s="307"/>
      <c r="FA1369" s="307"/>
      <c r="FB1369" s="307"/>
      <c r="FC1369" s="307"/>
      <c r="FD1369" s="307"/>
      <c r="FE1369" s="307"/>
      <c r="FF1369" s="307"/>
      <c r="FG1369" s="307"/>
      <c r="FH1369" s="307"/>
      <c r="FI1369" s="307"/>
      <c r="FJ1369" s="307"/>
      <c r="FK1369" s="307"/>
      <c r="FL1369" s="307"/>
      <c r="FM1369" s="307"/>
      <c r="FN1369" s="307"/>
      <c r="FO1369" s="307"/>
      <c r="FP1369" s="307"/>
      <c r="FQ1369" s="307"/>
      <c r="FR1369" s="307"/>
      <c r="FS1369" s="307"/>
      <c r="FT1369" s="307"/>
      <c r="FU1369" s="307"/>
      <c r="FV1369" s="307"/>
      <c r="FW1369" s="307"/>
      <c r="FX1369" s="307"/>
      <c r="FY1369" s="307"/>
      <c r="FZ1369" s="307"/>
      <c r="GA1369" s="307"/>
      <c r="GB1369" s="307"/>
      <c r="GC1369" s="307"/>
      <c r="GD1369" s="307"/>
      <c r="GE1369" s="307"/>
      <c r="GF1369" s="307"/>
      <c r="GG1369" s="307"/>
      <c r="GH1369" s="307"/>
      <c r="GI1369" s="307"/>
      <c r="GJ1369" s="307"/>
      <c r="GK1369" s="307"/>
      <c r="GL1369" s="307"/>
      <c r="GM1369" s="307"/>
      <c r="GN1369" s="307"/>
      <c r="GO1369" s="307"/>
      <c r="GP1369" s="307"/>
      <c r="GQ1369" s="307"/>
      <c r="GR1369" s="307"/>
      <c r="GS1369" s="307"/>
      <c r="GT1369" s="307"/>
      <c r="GU1369" s="307"/>
      <c r="GV1369" s="307"/>
      <c r="GW1369" s="307"/>
      <c r="GX1369" s="307"/>
      <c r="GY1369" s="307"/>
      <c r="GZ1369" s="307"/>
      <c r="HA1369" s="307"/>
      <c r="HB1369" s="307"/>
      <c r="HC1369" s="307"/>
      <c r="HD1369" s="307"/>
      <c r="HE1369" s="307"/>
      <c r="HF1369" s="307"/>
      <c r="HG1369" s="307"/>
      <c r="HH1369" s="307"/>
      <c r="HI1369" s="307"/>
      <c r="HJ1369" s="307"/>
      <c r="HK1369" s="307"/>
      <c r="HL1369" s="307"/>
      <c r="HM1369" s="307"/>
      <c r="HN1369" s="307"/>
      <c r="HO1369" s="307"/>
      <c r="HP1369" s="307"/>
      <c r="HQ1369" s="307"/>
      <c r="HR1369" s="307"/>
      <c r="HS1369" s="307"/>
      <c r="HT1369" s="307"/>
      <c r="HU1369" s="307"/>
      <c r="HV1369" s="307"/>
      <c r="HW1369" s="307"/>
      <c r="HX1369" s="307"/>
      <c r="HY1369" s="307"/>
      <c r="HZ1369" s="307"/>
      <c r="IA1369" s="307"/>
      <c r="IB1369" s="307"/>
      <c r="IC1369" s="307"/>
      <c r="ID1369" s="307"/>
      <c r="IE1369" s="307"/>
      <c r="IF1369" s="307"/>
      <c r="IG1369" s="307"/>
      <c r="IH1369" s="307"/>
      <c r="II1369" s="307"/>
      <c r="IJ1369" s="307"/>
      <c r="IK1369" s="307"/>
      <c r="IL1369" s="307"/>
      <c r="IM1369" s="307"/>
      <c r="IN1369" s="307"/>
      <c r="IO1369" s="307"/>
      <c r="IP1369" s="307"/>
      <c r="IQ1369" s="307"/>
      <c r="IR1369" s="307"/>
      <c r="IS1369" s="307"/>
      <c r="IT1369" s="307"/>
      <c r="IU1369" s="307"/>
      <c r="IV1369" s="307"/>
      <c r="IW1369" s="307"/>
      <c r="IX1369" s="307"/>
      <c r="IY1369" s="307"/>
      <c r="IZ1369" s="307"/>
      <c r="JA1369" s="307"/>
      <c r="JB1369" s="307"/>
      <c r="JC1369" s="307"/>
      <c r="JD1369" s="307"/>
      <c r="JE1369" s="307"/>
      <c r="JF1369" s="307"/>
      <c r="JG1369" s="307"/>
      <c r="JH1369" s="307"/>
      <c r="JI1369" s="307"/>
      <c r="JJ1369" s="307"/>
      <c r="JK1369" s="307"/>
      <c r="JL1369" s="307"/>
      <c r="JM1369" s="307"/>
      <c r="JN1369" s="307"/>
      <c r="JO1369" s="307"/>
      <c r="JP1369" s="307"/>
      <c r="JQ1369" s="307"/>
      <c r="JR1369" s="307"/>
      <c r="JS1369" s="307"/>
      <c r="JT1369" s="307"/>
      <c r="JU1369" s="307"/>
      <c r="JV1369" s="307"/>
      <c r="JW1369" s="307"/>
      <c r="JX1369" s="307"/>
      <c r="JY1369" s="307"/>
      <c r="JZ1369" s="307"/>
      <c r="KA1369" s="307"/>
      <c r="KB1369" s="307"/>
      <c r="KC1369" s="307"/>
      <c r="KD1369" s="307"/>
      <c r="KE1369" s="307"/>
      <c r="KF1369" s="307"/>
      <c r="KG1369" s="307"/>
      <c r="KH1369" s="307"/>
      <c r="KI1369" s="307"/>
      <c r="KJ1369" s="307"/>
      <c r="KK1369" s="307"/>
      <c r="KL1369" s="307"/>
      <c r="KM1369" s="307"/>
      <c r="KN1369" s="307"/>
      <c r="KO1369" s="307"/>
      <c r="KP1369" s="307"/>
      <c r="KQ1369" s="307"/>
      <c r="KR1369" s="307"/>
      <c r="KS1369" s="307"/>
      <c r="KT1369" s="307"/>
    </row>
    <row r="1370" spans="14:306" s="56" customFormat="1" ht="15" customHeight="1">
      <c r="N1370" s="410"/>
      <c r="O1370" s="410"/>
      <c r="P1370" s="311"/>
      <c r="Q1370" s="311"/>
      <c r="R1370" s="311"/>
      <c r="AG1370" s="57"/>
      <c r="AH1370" s="57"/>
      <c r="AI1370" s="57"/>
      <c r="AJ1370" s="57"/>
      <c r="AK1370" s="57"/>
      <c r="AL1370" s="57"/>
      <c r="AM1370" s="57"/>
      <c r="AN1370" s="57"/>
      <c r="AO1370" s="57"/>
      <c r="AP1370" s="57"/>
      <c r="AQ1370" s="57"/>
      <c r="AR1370" s="57"/>
      <c r="AS1370" s="57"/>
      <c r="AT1370" s="57"/>
      <c r="AU1370" s="57"/>
      <c r="AV1370" s="57"/>
      <c r="AW1370" s="57"/>
      <c r="AX1370" s="57"/>
      <c r="AY1370" s="57"/>
      <c r="AZ1370" s="57"/>
      <c r="BA1370" s="57"/>
      <c r="BB1370" s="57"/>
      <c r="BC1370" s="57"/>
      <c r="BD1370" s="57"/>
      <c r="BE1370" s="57"/>
      <c r="BF1370" s="57"/>
      <c r="BG1370" s="57"/>
      <c r="BH1370" s="57"/>
      <c r="BI1370" s="57"/>
      <c r="BJ1370" s="57"/>
      <c r="BK1370" s="57"/>
      <c r="BL1370" s="57"/>
      <c r="BM1370" s="57"/>
      <c r="BN1370" s="57"/>
      <c r="CB1370" s="307"/>
      <c r="CC1370" s="307"/>
      <c r="CD1370" s="307"/>
      <c r="CE1370" s="307"/>
      <c r="CF1370" s="307"/>
      <c r="CG1370" s="307"/>
      <c r="CH1370" s="307"/>
      <c r="CI1370" s="307"/>
      <c r="CJ1370" s="307"/>
      <c r="CK1370" s="307"/>
      <c r="CL1370" s="307"/>
      <c r="CM1370" s="307"/>
      <c r="CN1370" s="307"/>
      <c r="CO1370" s="307"/>
      <c r="CP1370" s="307"/>
      <c r="CQ1370" s="307"/>
      <c r="CR1370" s="307"/>
      <c r="CS1370" s="307"/>
      <c r="CT1370" s="307"/>
      <c r="CU1370" s="307"/>
      <c r="CV1370" s="307"/>
      <c r="CW1370" s="307"/>
      <c r="CX1370" s="307"/>
      <c r="CY1370" s="307"/>
      <c r="CZ1370" s="307"/>
      <c r="DA1370" s="307"/>
      <c r="DB1370" s="307"/>
      <c r="DC1370" s="307"/>
      <c r="DD1370" s="307"/>
      <c r="DE1370" s="307"/>
      <c r="DF1370" s="307"/>
      <c r="DG1370" s="307"/>
      <c r="DH1370" s="307"/>
      <c r="DI1370" s="390"/>
      <c r="DJ1370" s="390"/>
      <c r="DK1370" s="307"/>
      <c r="DL1370" s="307"/>
      <c r="DM1370" s="307"/>
      <c r="DN1370" s="307"/>
      <c r="DO1370" s="307"/>
      <c r="DP1370" s="307"/>
      <c r="DQ1370" s="307"/>
      <c r="DR1370" s="307"/>
      <c r="DS1370" s="307"/>
      <c r="DT1370" s="307"/>
      <c r="DU1370" s="307"/>
      <c r="DV1370" s="307"/>
      <c r="DW1370" s="307"/>
      <c r="DX1370" s="307"/>
      <c r="DY1370" s="307"/>
      <c r="DZ1370" s="307"/>
      <c r="EA1370" s="307"/>
      <c r="EB1370" s="307"/>
      <c r="EC1370" s="307"/>
      <c r="ED1370" s="307"/>
      <c r="EE1370" s="307"/>
      <c r="EF1370" s="307"/>
      <c r="EG1370" s="307"/>
      <c r="EH1370" s="307"/>
      <c r="EI1370" s="307"/>
      <c r="EJ1370" s="307"/>
      <c r="EK1370" s="307"/>
      <c r="EL1370" s="307"/>
      <c r="EM1370" s="307"/>
      <c r="EN1370" s="307"/>
      <c r="EO1370" s="307"/>
      <c r="EP1370" s="307"/>
      <c r="EQ1370" s="307"/>
      <c r="ER1370" s="307"/>
      <c r="ES1370" s="307"/>
      <c r="ET1370" s="307"/>
      <c r="EU1370" s="390"/>
      <c r="EV1370" s="390"/>
      <c r="EW1370" s="307"/>
      <c r="EX1370" s="307"/>
      <c r="EY1370" s="307"/>
      <c r="EZ1370" s="307"/>
      <c r="FA1370" s="307"/>
      <c r="FB1370" s="307"/>
      <c r="FC1370" s="307"/>
      <c r="FD1370" s="307"/>
      <c r="FE1370" s="307"/>
      <c r="FF1370" s="307"/>
      <c r="FG1370" s="307"/>
      <c r="FH1370" s="307"/>
      <c r="FI1370" s="307"/>
      <c r="FJ1370" s="307"/>
      <c r="FK1370" s="307"/>
      <c r="FL1370" s="307"/>
      <c r="FM1370" s="307"/>
      <c r="FN1370" s="307"/>
      <c r="FO1370" s="307"/>
      <c r="FP1370" s="307"/>
      <c r="FQ1370" s="307"/>
      <c r="FR1370" s="307"/>
      <c r="FS1370" s="307"/>
      <c r="FT1370" s="307"/>
      <c r="FU1370" s="307"/>
      <c r="FV1370" s="307"/>
      <c r="FW1370" s="307"/>
      <c r="FX1370" s="307"/>
      <c r="FY1370" s="307"/>
      <c r="FZ1370" s="307"/>
      <c r="GA1370" s="307"/>
      <c r="GB1370" s="307"/>
      <c r="GC1370" s="307"/>
      <c r="GD1370" s="307"/>
      <c r="GE1370" s="307"/>
      <c r="GF1370" s="307"/>
      <c r="GG1370" s="307"/>
      <c r="GH1370" s="307"/>
      <c r="GI1370" s="307"/>
      <c r="GJ1370" s="307"/>
      <c r="GK1370" s="307"/>
      <c r="GL1370" s="307"/>
      <c r="GM1370" s="307"/>
      <c r="GN1370" s="307"/>
      <c r="GO1370" s="307"/>
      <c r="GP1370" s="307"/>
      <c r="GQ1370" s="307"/>
      <c r="GR1370" s="307"/>
      <c r="GS1370" s="307"/>
      <c r="GT1370" s="307"/>
      <c r="GU1370" s="307"/>
      <c r="GV1370" s="307"/>
      <c r="GW1370" s="307"/>
      <c r="GX1370" s="307"/>
      <c r="GY1370" s="307"/>
      <c r="GZ1370" s="307"/>
      <c r="HA1370" s="307"/>
      <c r="HB1370" s="307"/>
      <c r="HC1370" s="307"/>
      <c r="HD1370" s="307"/>
      <c r="HE1370" s="307"/>
      <c r="HF1370" s="307"/>
      <c r="HG1370" s="307"/>
      <c r="HH1370" s="307"/>
      <c r="HI1370" s="307"/>
      <c r="HJ1370" s="307"/>
      <c r="HK1370" s="307"/>
      <c r="HL1370" s="307"/>
      <c r="HM1370" s="307"/>
      <c r="HN1370" s="307"/>
      <c r="HO1370" s="307"/>
      <c r="HP1370" s="307"/>
      <c r="HQ1370" s="307"/>
      <c r="HR1370" s="307"/>
      <c r="HS1370" s="307"/>
      <c r="HT1370" s="307"/>
      <c r="HU1370" s="307"/>
      <c r="HV1370" s="307"/>
      <c r="HW1370" s="307"/>
      <c r="HX1370" s="307"/>
      <c r="HY1370" s="307"/>
      <c r="HZ1370" s="307"/>
      <c r="IA1370" s="307"/>
      <c r="IB1370" s="307"/>
      <c r="IC1370" s="307"/>
      <c r="ID1370" s="307"/>
      <c r="IE1370" s="307"/>
      <c r="IF1370" s="307"/>
      <c r="IG1370" s="307"/>
      <c r="IH1370" s="307"/>
      <c r="II1370" s="307"/>
      <c r="IJ1370" s="307"/>
      <c r="IK1370" s="307"/>
      <c r="IL1370" s="307"/>
      <c r="IM1370" s="307"/>
      <c r="IN1370" s="307"/>
      <c r="IO1370" s="307"/>
      <c r="IP1370" s="307"/>
      <c r="IQ1370" s="307"/>
      <c r="IR1370" s="307"/>
      <c r="IS1370" s="307"/>
      <c r="IT1370" s="307"/>
      <c r="IU1370" s="307"/>
      <c r="IV1370" s="307"/>
      <c r="IW1370" s="307"/>
      <c r="IX1370" s="307"/>
      <c r="IY1370" s="307"/>
      <c r="IZ1370" s="307"/>
      <c r="JA1370" s="307"/>
      <c r="JB1370" s="307"/>
      <c r="JC1370" s="307"/>
      <c r="JD1370" s="307"/>
      <c r="JE1370" s="307"/>
      <c r="JF1370" s="307"/>
      <c r="JG1370" s="307"/>
      <c r="JH1370" s="307"/>
      <c r="JI1370" s="307"/>
      <c r="JJ1370" s="307"/>
      <c r="JK1370" s="307"/>
      <c r="JL1370" s="307"/>
      <c r="JM1370" s="307"/>
      <c r="JN1370" s="307"/>
      <c r="JO1370" s="307"/>
      <c r="JP1370" s="307"/>
      <c r="JQ1370" s="307"/>
      <c r="JR1370" s="307"/>
      <c r="JS1370" s="307"/>
      <c r="JT1370" s="307"/>
      <c r="JU1370" s="307"/>
      <c r="JV1370" s="307"/>
      <c r="JW1370" s="307"/>
      <c r="JX1370" s="307"/>
      <c r="JY1370" s="307"/>
      <c r="JZ1370" s="307"/>
      <c r="KA1370" s="307"/>
      <c r="KB1370" s="307"/>
      <c r="KC1370" s="307"/>
      <c r="KD1370" s="307"/>
      <c r="KE1370" s="307"/>
      <c r="KF1370" s="307"/>
      <c r="KG1370" s="307"/>
      <c r="KH1370" s="307"/>
      <c r="KI1370" s="307"/>
      <c r="KJ1370" s="307"/>
      <c r="KK1370" s="307"/>
      <c r="KL1370" s="307"/>
      <c r="KM1370" s="307"/>
      <c r="KN1370" s="307"/>
      <c r="KO1370" s="307"/>
      <c r="KP1370" s="307"/>
      <c r="KQ1370" s="307"/>
      <c r="KR1370" s="307"/>
      <c r="KS1370" s="307"/>
      <c r="KT1370" s="307"/>
    </row>
    <row r="1371" spans="14:306" s="56" customFormat="1" ht="15" customHeight="1">
      <c r="N1371" s="410"/>
      <c r="O1371" s="410"/>
      <c r="P1371" s="311"/>
      <c r="Q1371" s="311"/>
      <c r="R1371" s="311"/>
      <c r="AG1371" s="57"/>
      <c r="AH1371" s="57"/>
      <c r="AI1371" s="57"/>
      <c r="AJ1371" s="57"/>
      <c r="AK1371" s="57"/>
      <c r="AL1371" s="57"/>
      <c r="AM1371" s="57"/>
      <c r="AN1371" s="57"/>
      <c r="AO1371" s="57"/>
      <c r="AP1371" s="57"/>
      <c r="AQ1371" s="57"/>
      <c r="AR1371" s="57"/>
      <c r="AS1371" s="57"/>
      <c r="AT1371" s="57"/>
      <c r="AU1371" s="57"/>
      <c r="AV1371" s="57"/>
      <c r="AW1371" s="57"/>
      <c r="AX1371" s="57"/>
      <c r="AY1371" s="57"/>
      <c r="AZ1371" s="57"/>
      <c r="BA1371" s="57"/>
      <c r="BB1371" s="57"/>
      <c r="BC1371" s="57"/>
      <c r="BD1371" s="57"/>
      <c r="BE1371" s="57"/>
      <c r="BF1371" s="57"/>
      <c r="BG1371" s="57"/>
      <c r="BH1371" s="57"/>
      <c r="BI1371" s="57"/>
      <c r="BJ1371" s="57"/>
      <c r="BK1371" s="57"/>
      <c r="BL1371" s="57"/>
      <c r="BM1371" s="57"/>
      <c r="BN1371" s="57"/>
      <c r="CB1371" s="307"/>
      <c r="CC1371" s="307"/>
      <c r="CD1371" s="307"/>
      <c r="CE1371" s="307"/>
      <c r="CF1371" s="307"/>
      <c r="CG1371" s="307"/>
      <c r="CH1371" s="307"/>
      <c r="CI1371" s="307"/>
      <c r="CJ1371" s="307"/>
      <c r="CK1371" s="307"/>
      <c r="CL1371" s="307"/>
      <c r="CM1371" s="307"/>
      <c r="CN1371" s="307"/>
      <c r="CO1371" s="307"/>
      <c r="CP1371" s="307"/>
      <c r="CQ1371" s="307"/>
      <c r="CR1371" s="307"/>
      <c r="CS1371" s="307"/>
      <c r="CT1371" s="307"/>
      <c r="CU1371" s="307"/>
      <c r="CV1371" s="307"/>
      <c r="CW1371" s="307"/>
      <c r="CX1371" s="307"/>
      <c r="CY1371" s="307"/>
      <c r="CZ1371" s="307"/>
      <c r="DA1371" s="307"/>
      <c r="DB1371" s="307"/>
      <c r="DC1371" s="307"/>
      <c r="DD1371" s="307"/>
      <c r="DE1371" s="307"/>
      <c r="DF1371" s="307"/>
      <c r="DG1371" s="307"/>
      <c r="DH1371" s="307"/>
      <c r="DI1371" s="390"/>
      <c r="DJ1371" s="390"/>
      <c r="DK1371" s="307"/>
      <c r="DL1371" s="307"/>
      <c r="DM1371" s="307"/>
      <c r="DN1371" s="307"/>
      <c r="DO1371" s="307"/>
      <c r="DP1371" s="307"/>
      <c r="DQ1371" s="307"/>
      <c r="DR1371" s="307"/>
      <c r="DS1371" s="307"/>
      <c r="DT1371" s="307"/>
      <c r="DU1371" s="307"/>
      <c r="DV1371" s="307"/>
      <c r="DW1371" s="307"/>
      <c r="DX1371" s="307"/>
      <c r="DY1371" s="307"/>
      <c r="DZ1371" s="307"/>
      <c r="EA1371" s="307"/>
      <c r="EB1371" s="307"/>
      <c r="EC1371" s="307"/>
      <c r="ED1371" s="307"/>
      <c r="EE1371" s="307"/>
      <c r="EF1371" s="307"/>
      <c r="EG1371" s="307"/>
      <c r="EH1371" s="307"/>
      <c r="EI1371" s="307"/>
      <c r="EJ1371" s="307"/>
      <c r="EK1371" s="307"/>
      <c r="EL1371" s="307"/>
      <c r="EM1371" s="307"/>
      <c r="EN1371" s="307"/>
      <c r="EO1371" s="307"/>
      <c r="EP1371" s="307"/>
      <c r="EQ1371" s="307"/>
      <c r="ER1371" s="307"/>
      <c r="ES1371" s="307"/>
      <c r="ET1371" s="307"/>
      <c r="EU1371" s="390"/>
      <c r="EV1371" s="390"/>
      <c r="EW1371" s="307"/>
      <c r="EX1371" s="307"/>
      <c r="EY1371" s="307"/>
      <c r="EZ1371" s="307"/>
      <c r="FA1371" s="307"/>
      <c r="FB1371" s="307"/>
      <c r="FC1371" s="307"/>
      <c r="FD1371" s="307"/>
      <c r="FE1371" s="307"/>
      <c r="FF1371" s="307"/>
      <c r="FG1371" s="307"/>
      <c r="FH1371" s="307"/>
      <c r="FI1371" s="307"/>
      <c r="FJ1371" s="307"/>
      <c r="FK1371" s="307"/>
      <c r="FL1371" s="307"/>
      <c r="FM1371" s="307"/>
      <c r="FN1371" s="307"/>
      <c r="FO1371" s="307"/>
      <c r="FP1371" s="307"/>
      <c r="FQ1371" s="307"/>
      <c r="FR1371" s="307"/>
      <c r="FS1371" s="307"/>
      <c r="FT1371" s="307"/>
      <c r="FU1371" s="307"/>
      <c r="FV1371" s="307"/>
      <c r="FW1371" s="307"/>
      <c r="FX1371" s="307"/>
      <c r="FY1371" s="307"/>
      <c r="FZ1371" s="307"/>
      <c r="GA1371" s="307"/>
      <c r="GB1371" s="307"/>
      <c r="GC1371" s="307"/>
      <c r="GD1371" s="307"/>
      <c r="GE1371" s="307"/>
      <c r="GF1371" s="307"/>
      <c r="GG1371" s="307"/>
      <c r="GH1371" s="307"/>
      <c r="GI1371" s="307"/>
      <c r="GJ1371" s="307"/>
      <c r="GK1371" s="307"/>
      <c r="GL1371" s="307"/>
      <c r="GM1371" s="307"/>
      <c r="GN1371" s="307"/>
      <c r="GO1371" s="307"/>
      <c r="GP1371" s="307"/>
      <c r="GQ1371" s="307"/>
      <c r="GR1371" s="307"/>
      <c r="GS1371" s="307"/>
      <c r="GT1371" s="307"/>
      <c r="GU1371" s="307"/>
      <c r="GV1371" s="307"/>
      <c r="GW1371" s="307"/>
      <c r="GX1371" s="307"/>
      <c r="GY1371" s="307"/>
      <c r="GZ1371" s="307"/>
      <c r="HA1371" s="307"/>
      <c r="HB1371" s="307"/>
      <c r="HC1371" s="307"/>
      <c r="HD1371" s="307"/>
      <c r="HE1371" s="307"/>
      <c r="HF1371" s="307"/>
      <c r="HG1371" s="307"/>
      <c r="HH1371" s="307"/>
      <c r="HI1371" s="307"/>
      <c r="HJ1371" s="307"/>
      <c r="HK1371" s="307"/>
      <c r="HL1371" s="307"/>
      <c r="HM1371" s="307"/>
      <c r="HN1371" s="307"/>
      <c r="HO1371" s="307"/>
      <c r="HP1371" s="307"/>
      <c r="HQ1371" s="307"/>
      <c r="HR1371" s="307"/>
      <c r="HS1371" s="307"/>
      <c r="HT1371" s="307"/>
      <c r="HU1371" s="307"/>
      <c r="HV1371" s="307"/>
      <c r="HW1371" s="307"/>
      <c r="HX1371" s="307"/>
      <c r="HY1371" s="307"/>
      <c r="HZ1371" s="307"/>
      <c r="IA1371" s="307"/>
      <c r="IB1371" s="307"/>
      <c r="IC1371" s="307"/>
      <c r="ID1371" s="307"/>
      <c r="IE1371" s="307"/>
      <c r="IF1371" s="307"/>
      <c r="IG1371" s="307"/>
      <c r="IH1371" s="307"/>
      <c r="II1371" s="307"/>
      <c r="IJ1371" s="307"/>
      <c r="IK1371" s="307"/>
      <c r="IL1371" s="307"/>
      <c r="IM1371" s="307"/>
      <c r="IN1371" s="307"/>
      <c r="IO1371" s="307"/>
      <c r="IP1371" s="307"/>
      <c r="IQ1371" s="307"/>
      <c r="IR1371" s="307"/>
      <c r="IS1371" s="307"/>
      <c r="IT1371" s="307"/>
      <c r="IU1371" s="307"/>
      <c r="IV1371" s="307"/>
      <c r="IW1371" s="307"/>
      <c r="IX1371" s="307"/>
      <c r="IY1371" s="307"/>
      <c r="IZ1371" s="307"/>
      <c r="JA1371" s="307"/>
      <c r="JB1371" s="307"/>
      <c r="JC1371" s="307"/>
      <c r="JD1371" s="307"/>
      <c r="JE1371" s="307"/>
      <c r="JF1371" s="307"/>
      <c r="JG1371" s="307"/>
      <c r="JH1371" s="307"/>
      <c r="JI1371" s="307"/>
      <c r="JJ1371" s="307"/>
      <c r="JK1371" s="307"/>
      <c r="JL1371" s="307"/>
      <c r="JM1371" s="307"/>
      <c r="JN1371" s="307"/>
      <c r="JO1371" s="307"/>
      <c r="JP1371" s="307"/>
      <c r="JQ1371" s="307"/>
      <c r="JR1371" s="307"/>
      <c r="JS1371" s="307"/>
      <c r="JT1371" s="307"/>
      <c r="JU1371" s="307"/>
      <c r="JV1371" s="307"/>
      <c r="JW1371" s="307"/>
      <c r="JX1371" s="307"/>
      <c r="JY1371" s="307"/>
      <c r="JZ1371" s="307"/>
      <c r="KA1371" s="307"/>
      <c r="KB1371" s="307"/>
      <c r="KC1371" s="307"/>
      <c r="KD1371" s="307"/>
      <c r="KE1371" s="307"/>
      <c r="KF1371" s="307"/>
      <c r="KG1371" s="307"/>
      <c r="KH1371" s="307"/>
      <c r="KI1371" s="307"/>
      <c r="KJ1371" s="307"/>
      <c r="KK1371" s="307"/>
      <c r="KL1371" s="307"/>
      <c r="KM1371" s="307"/>
      <c r="KN1371" s="307"/>
      <c r="KO1371" s="307"/>
      <c r="KP1371" s="307"/>
      <c r="KQ1371" s="307"/>
      <c r="KR1371" s="307"/>
      <c r="KS1371" s="307"/>
      <c r="KT1371" s="307"/>
    </row>
    <row r="1372" spans="14:306" s="56" customFormat="1" ht="15" customHeight="1">
      <c r="N1372" s="410"/>
      <c r="O1372" s="410"/>
      <c r="P1372" s="311"/>
      <c r="Q1372" s="311"/>
      <c r="R1372" s="311"/>
      <c r="AG1372" s="57"/>
      <c r="AH1372" s="57"/>
      <c r="AI1372" s="57"/>
      <c r="AJ1372" s="57"/>
      <c r="AK1372" s="57"/>
      <c r="AL1372" s="57"/>
      <c r="AM1372" s="57"/>
      <c r="AN1372" s="57"/>
      <c r="AO1372" s="57"/>
      <c r="AP1372" s="57"/>
      <c r="AQ1372" s="57"/>
      <c r="AR1372" s="57"/>
      <c r="AS1372" s="57"/>
      <c r="AT1372" s="57"/>
      <c r="AU1372" s="57"/>
      <c r="AV1372" s="57"/>
      <c r="AW1372" s="57"/>
      <c r="AX1372" s="57"/>
      <c r="AY1372" s="57"/>
      <c r="AZ1372" s="57"/>
      <c r="BA1372" s="57"/>
      <c r="BB1372" s="57"/>
      <c r="BC1372" s="57"/>
      <c r="BD1372" s="57"/>
      <c r="BE1372" s="57"/>
      <c r="BF1372" s="57"/>
      <c r="BG1372" s="57"/>
      <c r="BH1372" s="57"/>
      <c r="BI1372" s="57"/>
      <c r="BJ1372" s="57"/>
      <c r="BK1372" s="57"/>
      <c r="BL1372" s="57"/>
      <c r="BM1372" s="57"/>
      <c r="BN1372" s="57"/>
      <c r="CB1372" s="307"/>
      <c r="CC1372" s="307"/>
      <c r="CD1372" s="307"/>
      <c r="CE1372" s="307"/>
      <c r="CF1372" s="307"/>
      <c r="CG1372" s="307"/>
      <c r="CH1372" s="307"/>
      <c r="CI1372" s="307"/>
      <c r="CJ1372" s="307"/>
      <c r="CK1372" s="307"/>
      <c r="CL1372" s="307"/>
      <c r="CM1372" s="307"/>
      <c r="CN1372" s="307"/>
      <c r="CO1372" s="307"/>
      <c r="CP1372" s="307"/>
      <c r="CQ1372" s="307"/>
      <c r="CR1372" s="307"/>
      <c r="CS1372" s="307"/>
      <c r="CT1372" s="307"/>
      <c r="CU1372" s="307"/>
      <c r="CV1372" s="307"/>
      <c r="CW1372" s="307"/>
      <c r="CX1372" s="307"/>
      <c r="CY1372" s="307"/>
      <c r="CZ1372" s="307"/>
      <c r="DA1372" s="307"/>
      <c r="DB1372" s="307"/>
      <c r="DC1372" s="307"/>
      <c r="DD1372" s="307"/>
      <c r="DE1372" s="307"/>
      <c r="DF1372" s="307"/>
      <c r="DG1372" s="307"/>
      <c r="DH1372" s="307"/>
      <c r="DI1372" s="390"/>
      <c r="DJ1372" s="390"/>
      <c r="DK1372" s="307"/>
      <c r="DL1372" s="307"/>
      <c r="DM1372" s="307"/>
      <c r="DN1372" s="307"/>
      <c r="DO1372" s="307"/>
      <c r="DP1372" s="307"/>
      <c r="DQ1372" s="307"/>
      <c r="DR1372" s="307"/>
      <c r="DS1372" s="307"/>
      <c r="DT1372" s="307"/>
      <c r="DU1372" s="307"/>
      <c r="DV1372" s="307"/>
      <c r="DW1372" s="307"/>
      <c r="DX1372" s="307"/>
      <c r="DY1372" s="307"/>
      <c r="DZ1372" s="307"/>
      <c r="EA1372" s="307"/>
      <c r="EB1372" s="307"/>
      <c r="EC1372" s="307"/>
      <c r="ED1372" s="307"/>
      <c r="EE1372" s="307"/>
      <c r="EF1372" s="307"/>
      <c r="EG1372" s="307"/>
      <c r="EH1372" s="307"/>
      <c r="EI1372" s="307"/>
      <c r="EJ1372" s="307"/>
      <c r="EK1372" s="307"/>
      <c r="EL1372" s="307"/>
      <c r="EM1372" s="307"/>
      <c r="EN1372" s="307"/>
      <c r="EO1372" s="307"/>
      <c r="EP1372" s="307"/>
      <c r="EQ1372" s="307"/>
      <c r="ER1372" s="307"/>
      <c r="ES1372" s="307"/>
      <c r="ET1372" s="307"/>
      <c r="EU1372" s="390"/>
      <c r="EV1372" s="390"/>
      <c r="EW1372" s="307"/>
      <c r="EX1372" s="307"/>
      <c r="EY1372" s="307"/>
      <c r="EZ1372" s="307"/>
      <c r="FA1372" s="307"/>
      <c r="FB1372" s="307"/>
      <c r="FC1372" s="307"/>
      <c r="FD1372" s="307"/>
      <c r="FE1372" s="307"/>
      <c r="FF1372" s="307"/>
      <c r="FG1372" s="307"/>
      <c r="FH1372" s="307"/>
      <c r="FI1372" s="307"/>
      <c r="FJ1372" s="307"/>
      <c r="FK1372" s="307"/>
      <c r="FL1372" s="307"/>
      <c r="FM1372" s="307"/>
      <c r="FN1372" s="307"/>
      <c r="FO1372" s="307"/>
      <c r="FP1372" s="307"/>
      <c r="FQ1372" s="307"/>
      <c r="FR1372" s="307"/>
      <c r="FS1372" s="307"/>
      <c r="FT1372" s="307"/>
      <c r="FU1372" s="307"/>
      <c r="FV1372" s="307"/>
      <c r="FW1372" s="307"/>
      <c r="FX1372" s="307"/>
      <c r="FY1372" s="307"/>
      <c r="FZ1372" s="307"/>
      <c r="GA1372" s="307"/>
      <c r="GB1372" s="307"/>
      <c r="GC1372" s="307"/>
      <c r="GD1372" s="307"/>
      <c r="GE1372" s="307"/>
      <c r="GF1372" s="307"/>
      <c r="GG1372" s="307"/>
      <c r="GH1372" s="307"/>
      <c r="GI1372" s="307"/>
      <c r="GJ1372" s="307"/>
      <c r="GK1372" s="307"/>
      <c r="GL1372" s="307"/>
      <c r="GM1372" s="307"/>
      <c r="GN1372" s="307"/>
      <c r="GO1372" s="307"/>
      <c r="GP1372" s="307"/>
      <c r="GQ1372" s="307"/>
      <c r="GR1372" s="307"/>
      <c r="GS1372" s="307"/>
      <c r="GT1372" s="307"/>
      <c r="GU1372" s="307"/>
      <c r="GV1372" s="307"/>
      <c r="GW1372" s="307"/>
      <c r="GX1372" s="307"/>
      <c r="GY1372" s="307"/>
      <c r="GZ1372" s="307"/>
      <c r="HA1372" s="307"/>
      <c r="HB1372" s="307"/>
      <c r="HC1372" s="307"/>
      <c r="HD1372" s="307"/>
      <c r="HE1372" s="307"/>
      <c r="HF1372" s="307"/>
      <c r="HG1372" s="307"/>
      <c r="HH1372" s="307"/>
      <c r="HI1372" s="307"/>
      <c r="HJ1372" s="307"/>
      <c r="HK1372" s="307"/>
      <c r="HL1372" s="307"/>
      <c r="HM1372" s="307"/>
      <c r="HN1372" s="307"/>
      <c r="HO1372" s="307"/>
      <c r="HP1372" s="307"/>
      <c r="HQ1372" s="307"/>
      <c r="HR1372" s="307"/>
      <c r="HS1372" s="307"/>
      <c r="HT1372" s="307"/>
      <c r="HU1372" s="307"/>
      <c r="HV1372" s="307"/>
      <c r="HW1372" s="307"/>
      <c r="HX1372" s="307"/>
      <c r="HY1372" s="307"/>
      <c r="HZ1372" s="307"/>
      <c r="IA1372" s="307"/>
      <c r="IB1372" s="307"/>
      <c r="IC1372" s="307"/>
      <c r="ID1372" s="307"/>
      <c r="IE1372" s="307"/>
      <c r="IF1372" s="307"/>
      <c r="IG1372" s="307"/>
      <c r="IH1372" s="307"/>
      <c r="II1372" s="307"/>
      <c r="IJ1372" s="307"/>
      <c r="IK1372" s="307"/>
      <c r="IL1372" s="307"/>
      <c r="IM1372" s="307"/>
      <c r="IN1372" s="307"/>
      <c r="IO1372" s="307"/>
      <c r="IP1372" s="307"/>
      <c r="IQ1372" s="307"/>
      <c r="IR1372" s="307"/>
      <c r="IS1372" s="307"/>
      <c r="IT1372" s="307"/>
      <c r="IU1372" s="307"/>
      <c r="IV1372" s="307"/>
      <c r="IW1372" s="307"/>
      <c r="IX1372" s="307"/>
      <c r="IY1372" s="307"/>
      <c r="IZ1372" s="307"/>
      <c r="JA1372" s="307"/>
      <c r="JB1372" s="307"/>
      <c r="JC1372" s="307"/>
      <c r="JD1372" s="307"/>
      <c r="JE1372" s="307"/>
      <c r="JF1372" s="307"/>
      <c r="JG1372" s="307"/>
      <c r="JH1372" s="307"/>
      <c r="JI1372" s="307"/>
      <c r="JJ1372" s="307"/>
      <c r="JK1372" s="307"/>
      <c r="JL1372" s="307"/>
      <c r="JM1372" s="307"/>
      <c r="JN1372" s="307"/>
      <c r="JO1372" s="307"/>
      <c r="JP1372" s="307"/>
      <c r="JQ1372" s="307"/>
      <c r="JR1372" s="307"/>
      <c r="JS1372" s="307"/>
      <c r="JT1372" s="307"/>
      <c r="JU1372" s="307"/>
      <c r="JV1372" s="307"/>
      <c r="JW1372" s="307"/>
      <c r="JX1372" s="307"/>
      <c r="JY1372" s="307"/>
      <c r="JZ1372" s="307"/>
      <c r="KA1372" s="307"/>
      <c r="KB1372" s="307"/>
      <c r="KC1372" s="307"/>
      <c r="KD1372" s="307"/>
      <c r="KE1372" s="307"/>
      <c r="KF1372" s="307"/>
      <c r="KG1372" s="307"/>
      <c r="KH1372" s="307"/>
      <c r="KI1372" s="307"/>
      <c r="KJ1372" s="307"/>
      <c r="KK1372" s="307"/>
      <c r="KL1372" s="307"/>
      <c r="KM1372" s="307"/>
      <c r="KN1372" s="307"/>
      <c r="KO1372" s="307"/>
      <c r="KP1372" s="307"/>
      <c r="KQ1372" s="307"/>
      <c r="KR1372" s="307"/>
      <c r="KS1372" s="307"/>
      <c r="KT1372" s="307"/>
    </row>
    <row r="1373" spans="14:306" s="56" customFormat="1" ht="15" customHeight="1">
      <c r="N1373" s="410"/>
      <c r="O1373" s="410"/>
      <c r="P1373" s="311"/>
      <c r="Q1373" s="311"/>
      <c r="R1373" s="311"/>
      <c r="AG1373" s="57"/>
      <c r="AH1373" s="57"/>
      <c r="AI1373" s="57"/>
      <c r="AJ1373" s="57"/>
      <c r="AK1373" s="57"/>
      <c r="AL1373" s="57"/>
      <c r="AM1373" s="57"/>
      <c r="AN1373" s="57"/>
      <c r="AO1373" s="57"/>
      <c r="AP1373" s="57"/>
      <c r="AQ1373" s="57"/>
      <c r="AR1373" s="57"/>
      <c r="AS1373" s="57"/>
      <c r="AT1373" s="57"/>
      <c r="AU1373" s="57"/>
      <c r="AV1373" s="57"/>
      <c r="AW1373" s="57"/>
      <c r="AX1373" s="57"/>
      <c r="AY1373" s="57"/>
      <c r="AZ1373" s="57"/>
      <c r="BA1373" s="57"/>
      <c r="BB1373" s="57"/>
      <c r="BC1373" s="57"/>
      <c r="BD1373" s="57"/>
      <c r="BE1373" s="57"/>
      <c r="BF1373" s="57"/>
      <c r="BG1373" s="57"/>
      <c r="BH1373" s="57"/>
      <c r="BI1373" s="57"/>
      <c r="BJ1373" s="57"/>
      <c r="BK1373" s="57"/>
      <c r="BL1373" s="57"/>
      <c r="BM1373" s="57"/>
      <c r="BN1373" s="57"/>
      <c r="CB1373" s="307"/>
      <c r="CC1373" s="307"/>
      <c r="CD1373" s="307"/>
      <c r="CE1373" s="307"/>
      <c r="CF1373" s="307"/>
      <c r="CG1373" s="307"/>
      <c r="CH1373" s="307"/>
      <c r="CI1373" s="307"/>
      <c r="CJ1373" s="307"/>
      <c r="CK1373" s="307"/>
      <c r="CL1373" s="307"/>
      <c r="CM1373" s="307"/>
      <c r="CN1373" s="307"/>
      <c r="CO1373" s="307"/>
      <c r="CP1373" s="307"/>
      <c r="CQ1373" s="307"/>
      <c r="CR1373" s="307"/>
      <c r="CS1373" s="307"/>
      <c r="CT1373" s="307"/>
      <c r="CU1373" s="307"/>
      <c r="CV1373" s="307"/>
      <c r="CW1373" s="307"/>
      <c r="CX1373" s="307"/>
      <c r="CY1373" s="307"/>
      <c r="CZ1373" s="307"/>
      <c r="DA1373" s="307"/>
      <c r="DB1373" s="307"/>
      <c r="DC1373" s="307"/>
      <c r="DD1373" s="307"/>
      <c r="DE1373" s="307"/>
      <c r="DF1373" s="307"/>
      <c r="DG1373" s="307"/>
      <c r="DH1373" s="307"/>
      <c r="DI1373" s="390"/>
      <c r="DJ1373" s="390"/>
      <c r="DK1373" s="307"/>
      <c r="DL1373" s="307"/>
      <c r="DM1373" s="307"/>
      <c r="DN1373" s="307"/>
      <c r="DO1373" s="307"/>
      <c r="DP1373" s="307"/>
      <c r="DQ1373" s="307"/>
      <c r="DR1373" s="307"/>
      <c r="DS1373" s="307"/>
      <c r="DT1373" s="307"/>
      <c r="DU1373" s="307"/>
      <c r="DV1373" s="307"/>
      <c r="DW1373" s="307"/>
      <c r="DX1373" s="307"/>
      <c r="DY1373" s="307"/>
      <c r="DZ1373" s="307"/>
      <c r="EA1373" s="307"/>
      <c r="EB1373" s="307"/>
      <c r="EC1373" s="307"/>
      <c r="ED1373" s="307"/>
      <c r="EE1373" s="307"/>
      <c r="EF1373" s="307"/>
      <c r="EG1373" s="307"/>
      <c r="EH1373" s="307"/>
      <c r="EI1373" s="307"/>
      <c r="EJ1373" s="307"/>
      <c r="EK1373" s="307"/>
      <c r="EL1373" s="307"/>
      <c r="EM1373" s="307"/>
      <c r="EN1373" s="307"/>
      <c r="EO1373" s="307"/>
      <c r="EP1373" s="307"/>
      <c r="EQ1373" s="307"/>
      <c r="ER1373" s="307"/>
      <c r="ES1373" s="307"/>
      <c r="ET1373" s="307"/>
      <c r="EU1373" s="390"/>
      <c r="EV1373" s="390"/>
      <c r="EW1373" s="307"/>
      <c r="EX1373" s="307"/>
      <c r="EY1373" s="307"/>
      <c r="EZ1373" s="307"/>
      <c r="FA1373" s="307"/>
      <c r="FB1373" s="307"/>
      <c r="FC1373" s="307"/>
      <c r="FD1373" s="307"/>
      <c r="FE1373" s="307"/>
      <c r="FF1373" s="307"/>
      <c r="FG1373" s="307"/>
      <c r="FH1373" s="307"/>
      <c r="FI1373" s="307"/>
      <c r="FJ1373" s="307"/>
      <c r="FK1373" s="307"/>
      <c r="FL1373" s="307"/>
      <c r="FM1373" s="307"/>
      <c r="FN1373" s="307"/>
      <c r="FO1373" s="307"/>
      <c r="FP1373" s="307"/>
      <c r="FQ1373" s="307"/>
      <c r="FR1373" s="307"/>
      <c r="FS1373" s="307"/>
      <c r="FT1373" s="307"/>
      <c r="FU1373" s="307"/>
      <c r="FV1373" s="307"/>
      <c r="FW1373" s="307"/>
      <c r="FX1373" s="307"/>
      <c r="FY1373" s="307"/>
      <c r="FZ1373" s="307"/>
      <c r="GA1373" s="307"/>
      <c r="GB1373" s="307"/>
      <c r="GC1373" s="307"/>
      <c r="GD1373" s="307"/>
      <c r="GE1373" s="307"/>
      <c r="GF1373" s="307"/>
      <c r="GG1373" s="307"/>
      <c r="GH1373" s="307"/>
      <c r="GI1373" s="307"/>
      <c r="GJ1373" s="307"/>
      <c r="GK1373" s="307"/>
      <c r="GL1373" s="307"/>
      <c r="GM1373" s="307"/>
      <c r="GN1373" s="307"/>
      <c r="GO1373" s="307"/>
      <c r="GP1373" s="307"/>
      <c r="GQ1373" s="307"/>
      <c r="GR1373" s="307"/>
      <c r="GS1373" s="307"/>
      <c r="GT1373" s="307"/>
      <c r="GU1373" s="307"/>
      <c r="GV1373" s="307"/>
      <c r="GW1373" s="307"/>
      <c r="GX1373" s="307"/>
      <c r="GY1373" s="307"/>
      <c r="GZ1373" s="307"/>
      <c r="HA1373" s="307"/>
      <c r="HB1373" s="307"/>
      <c r="HC1373" s="307"/>
      <c r="HD1373" s="307"/>
      <c r="HE1373" s="307"/>
      <c r="HF1373" s="307"/>
      <c r="HG1373" s="307"/>
      <c r="HH1373" s="307"/>
      <c r="HI1373" s="307"/>
      <c r="HJ1373" s="307"/>
      <c r="HK1373" s="307"/>
      <c r="HL1373" s="307"/>
      <c r="HM1373" s="307"/>
      <c r="HN1373" s="307"/>
      <c r="HO1373" s="307"/>
      <c r="HP1373" s="307"/>
      <c r="HQ1373" s="307"/>
      <c r="HR1373" s="307"/>
      <c r="HS1373" s="307"/>
      <c r="HT1373" s="307"/>
      <c r="HU1373" s="307"/>
      <c r="HV1373" s="307"/>
      <c r="HW1373" s="307"/>
      <c r="HX1373" s="307"/>
      <c r="HY1373" s="307"/>
      <c r="HZ1373" s="307"/>
      <c r="IA1373" s="307"/>
      <c r="IB1373" s="307"/>
      <c r="IC1373" s="307"/>
      <c r="ID1373" s="307"/>
      <c r="IE1373" s="307"/>
      <c r="IF1373" s="307"/>
      <c r="IG1373" s="307"/>
      <c r="IH1373" s="307"/>
      <c r="II1373" s="307"/>
      <c r="IJ1373" s="307"/>
      <c r="IK1373" s="307"/>
      <c r="IL1373" s="307"/>
      <c r="IM1373" s="307"/>
      <c r="IN1373" s="307"/>
      <c r="IO1373" s="307"/>
      <c r="IP1373" s="307"/>
      <c r="IQ1373" s="307"/>
      <c r="IR1373" s="307"/>
      <c r="IS1373" s="307"/>
      <c r="IT1373" s="307"/>
      <c r="IU1373" s="307"/>
      <c r="IV1373" s="307"/>
      <c r="IW1373" s="307"/>
      <c r="IX1373" s="307"/>
      <c r="IY1373" s="307"/>
      <c r="IZ1373" s="307"/>
      <c r="JA1373" s="307"/>
      <c r="JB1373" s="307"/>
      <c r="JC1373" s="307"/>
      <c r="JD1373" s="307"/>
      <c r="JE1373" s="307"/>
      <c r="JF1373" s="307"/>
      <c r="JG1373" s="307"/>
      <c r="JH1373" s="307"/>
      <c r="JI1373" s="307"/>
      <c r="JJ1373" s="307"/>
      <c r="JK1373" s="307"/>
      <c r="JL1373" s="307"/>
      <c r="JM1373" s="307"/>
      <c r="JN1373" s="307"/>
      <c r="JO1373" s="307"/>
      <c r="JP1373" s="307"/>
      <c r="JQ1373" s="307"/>
      <c r="JR1373" s="307"/>
      <c r="JS1373" s="307"/>
      <c r="JT1373" s="307"/>
      <c r="JU1373" s="307"/>
      <c r="JV1373" s="307"/>
      <c r="JW1373" s="307"/>
      <c r="JX1373" s="307"/>
      <c r="JY1373" s="307"/>
      <c r="JZ1373" s="307"/>
      <c r="KA1373" s="307"/>
      <c r="KB1373" s="307"/>
      <c r="KC1373" s="307"/>
      <c r="KD1373" s="307"/>
      <c r="KE1373" s="307"/>
      <c r="KF1373" s="307"/>
      <c r="KG1373" s="307"/>
      <c r="KH1373" s="307"/>
      <c r="KI1373" s="307"/>
      <c r="KJ1373" s="307"/>
      <c r="KK1373" s="307"/>
      <c r="KL1373" s="307"/>
      <c r="KM1373" s="307"/>
      <c r="KN1373" s="307"/>
      <c r="KO1373" s="307"/>
      <c r="KP1373" s="307"/>
      <c r="KQ1373" s="307"/>
      <c r="KR1373" s="307"/>
      <c r="KS1373" s="307"/>
      <c r="KT1373" s="307"/>
    </row>
    <row r="1374" spans="14:306" s="56" customFormat="1" ht="15" customHeight="1">
      <c r="N1374" s="410"/>
      <c r="O1374" s="410"/>
      <c r="P1374" s="311"/>
      <c r="Q1374" s="311"/>
      <c r="R1374" s="311"/>
      <c r="AG1374" s="57"/>
      <c r="AH1374" s="57"/>
      <c r="AI1374" s="57"/>
      <c r="AJ1374" s="57"/>
      <c r="AK1374" s="57"/>
      <c r="AL1374" s="57"/>
      <c r="AM1374" s="57"/>
      <c r="AN1374" s="57"/>
      <c r="AO1374" s="57"/>
      <c r="AP1374" s="57"/>
      <c r="AQ1374" s="57"/>
      <c r="AR1374" s="57"/>
      <c r="AS1374" s="57"/>
      <c r="AT1374" s="57"/>
      <c r="AU1374" s="57"/>
      <c r="AV1374" s="57"/>
      <c r="AW1374" s="57"/>
      <c r="AX1374" s="57"/>
      <c r="AY1374" s="57"/>
      <c r="AZ1374" s="57"/>
      <c r="BA1374" s="57"/>
      <c r="BB1374" s="57"/>
      <c r="BC1374" s="57"/>
      <c r="BD1374" s="57"/>
      <c r="BE1374" s="57"/>
      <c r="BF1374" s="57"/>
      <c r="BG1374" s="57"/>
      <c r="BH1374" s="57"/>
      <c r="BI1374" s="57"/>
      <c r="BJ1374" s="57"/>
      <c r="BK1374" s="57"/>
      <c r="BL1374" s="57"/>
      <c r="BM1374" s="57"/>
      <c r="BN1374" s="57"/>
      <c r="CB1374" s="307"/>
      <c r="CC1374" s="307"/>
      <c r="CD1374" s="307"/>
      <c r="CE1374" s="307"/>
      <c r="CF1374" s="307"/>
      <c r="CG1374" s="307"/>
      <c r="CH1374" s="307"/>
      <c r="CI1374" s="307"/>
      <c r="CJ1374" s="307"/>
      <c r="CK1374" s="307"/>
      <c r="CL1374" s="307"/>
      <c r="CM1374" s="307"/>
      <c r="CN1374" s="307"/>
      <c r="CO1374" s="307"/>
      <c r="CP1374" s="307"/>
      <c r="CQ1374" s="307"/>
      <c r="CR1374" s="307"/>
      <c r="CS1374" s="307"/>
      <c r="CT1374" s="307"/>
      <c r="CU1374" s="307"/>
      <c r="CV1374" s="307"/>
      <c r="CW1374" s="307"/>
      <c r="CX1374" s="307"/>
      <c r="CY1374" s="307"/>
      <c r="CZ1374" s="307"/>
      <c r="DA1374" s="307"/>
      <c r="DB1374" s="307"/>
      <c r="DC1374" s="307"/>
      <c r="DD1374" s="307"/>
      <c r="DE1374" s="307"/>
      <c r="DF1374" s="307"/>
      <c r="DG1374" s="307"/>
      <c r="DH1374" s="307"/>
      <c r="DI1374" s="390"/>
      <c r="DJ1374" s="390"/>
      <c r="DK1374" s="307"/>
      <c r="DL1374" s="307"/>
      <c r="DM1374" s="307"/>
      <c r="DN1374" s="307"/>
      <c r="DO1374" s="307"/>
      <c r="DP1374" s="307"/>
      <c r="DQ1374" s="307"/>
      <c r="DR1374" s="307"/>
      <c r="DS1374" s="307"/>
      <c r="DT1374" s="307"/>
      <c r="DU1374" s="307"/>
      <c r="DV1374" s="307"/>
      <c r="DW1374" s="307"/>
      <c r="DX1374" s="307"/>
      <c r="DY1374" s="307"/>
      <c r="DZ1374" s="307"/>
      <c r="EA1374" s="307"/>
      <c r="EB1374" s="307"/>
      <c r="EC1374" s="307"/>
      <c r="ED1374" s="307"/>
      <c r="EE1374" s="307"/>
      <c r="EF1374" s="307"/>
      <c r="EG1374" s="307"/>
      <c r="EH1374" s="307"/>
      <c r="EI1374" s="307"/>
      <c r="EJ1374" s="307"/>
      <c r="EK1374" s="307"/>
      <c r="EL1374" s="307"/>
      <c r="EM1374" s="307"/>
      <c r="EN1374" s="307"/>
      <c r="EO1374" s="307"/>
      <c r="EP1374" s="307"/>
      <c r="EQ1374" s="307"/>
      <c r="ER1374" s="307"/>
      <c r="ES1374" s="307"/>
      <c r="ET1374" s="307"/>
      <c r="EU1374" s="390"/>
      <c r="EV1374" s="390"/>
      <c r="EW1374" s="307"/>
      <c r="EX1374" s="307"/>
      <c r="EY1374" s="307"/>
      <c r="EZ1374" s="307"/>
      <c r="FA1374" s="307"/>
      <c r="FB1374" s="307"/>
      <c r="FC1374" s="307"/>
      <c r="FD1374" s="307"/>
      <c r="FE1374" s="307"/>
      <c r="FF1374" s="307"/>
      <c r="FG1374" s="307"/>
      <c r="FH1374" s="307"/>
      <c r="FI1374" s="307"/>
      <c r="FJ1374" s="307"/>
      <c r="FK1374" s="307"/>
      <c r="FL1374" s="307"/>
      <c r="FM1374" s="307"/>
      <c r="FN1374" s="307"/>
      <c r="FO1374" s="307"/>
      <c r="FP1374" s="307"/>
      <c r="FQ1374" s="307"/>
      <c r="FR1374" s="307"/>
      <c r="FS1374" s="307"/>
      <c r="FT1374" s="307"/>
      <c r="FU1374" s="307"/>
      <c r="FV1374" s="307"/>
      <c r="FW1374" s="307"/>
      <c r="FX1374" s="307"/>
      <c r="FY1374" s="307"/>
      <c r="FZ1374" s="307"/>
      <c r="GA1374" s="307"/>
      <c r="GB1374" s="307"/>
      <c r="GC1374" s="307"/>
      <c r="GD1374" s="307"/>
      <c r="GE1374" s="307"/>
      <c r="GF1374" s="307"/>
      <c r="GG1374" s="307"/>
      <c r="GH1374" s="307"/>
      <c r="GI1374" s="307"/>
      <c r="GJ1374" s="307"/>
      <c r="GK1374" s="307"/>
      <c r="GL1374" s="307"/>
      <c r="GM1374" s="307"/>
      <c r="GN1374" s="307"/>
      <c r="GO1374" s="307"/>
      <c r="GP1374" s="307"/>
      <c r="GQ1374" s="307"/>
      <c r="GR1374" s="307"/>
      <c r="GS1374" s="307"/>
      <c r="GT1374" s="307"/>
      <c r="GU1374" s="307"/>
      <c r="GV1374" s="307"/>
      <c r="GW1374" s="307"/>
      <c r="GX1374" s="307"/>
      <c r="GY1374" s="307"/>
      <c r="GZ1374" s="307"/>
      <c r="HA1374" s="307"/>
      <c r="HB1374" s="307"/>
      <c r="HC1374" s="307"/>
      <c r="HD1374" s="307"/>
      <c r="HE1374" s="307"/>
      <c r="HF1374" s="307"/>
      <c r="HG1374" s="307"/>
      <c r="HH1374" s="307"/>
      <c r="HI1374" s="307"/>
      <c r="HJ1374" s="307"/>
      <c r="HK1374" s="307"/>
      <c r="HL1374" s="307"/>
      <c r="HM1374" s="307"/>
      <c r="HN1374" s="307"/>
      <c r="HO1374" s="307"/>
      <c r="HP1374" s="307"/>
      <c r="HQ1374" s="307"/>
      <c r="HR1374" s="307"/>
      <c r="HS1374" s="307"/>
      <c r="HT1374" s="307"/>
      <c r="HU1374" s="307"/>
      <c r="HV1374" s="307"/>
      <c r="HW1374" s="307"/>
      <c r="HX1374" s="307"/>
      <c r="HY1374" s="307"/>
      <c r="HZ1374" s="307"/>
      <c r="IA1374" s="307"/>
      <c r="IB1374" s="307"/>
      <c r="IC1374" s="307"/>
      <c r="ID1374" s="307"/>
      <c r="IE1374" s="307"/>
      <c r="IF1374" s="307"/>
      <c r="IG1374" s="307"/>
      <c r="IH1374" s="307"/>
      <c r="II1374" s="307"/>
      <c r="IJ1374" s="307"/>
      <c r="IK1374" s="307"/>
      <c r="IL1374" s="307"/>
      <c r="IM1374" s="307"/>
      <c r="IN1374" s="307"/>
      <c r="IO1374" s="307"/>
      <c r="IP1374" s="307"/>
      <c r="IQ1374" s="307"/>
      <c r="IR1374" s="307"/>
      <c r="IS1374" s="307"/>
      <c r="IT1374" s="307"/>
      <c r="IU1374" s="307"/>
      <c r="IV1374" s="307"/>
      <c r="IW1374" s="307"/>
      <c r="IX1374" s="307"/>
      <c r="IY1374" s="307"/>
      <c r="IZ1374" s="307"/>
      <c r="JA1374" s="307"/>
      <c r="JB1374" s="307"/>
      <c r="JC1374" s="307"/>
      <c r="JD1374" s="307"/>
      <c r="JE1374" s="307"/>
      <c r="JF1374" s="307"/>
      <c r="JG1374" s="307"/>
      <c r="JH1374" s="307"/>
      <c r="JI1374" s="307"/>
      <c r="JJ1374" s="307"/>
      <c r="JK1374" s="307"/>
      <c r="JL1374" s="307"/>
      <c r="JM1374" s="307"/>
      <c r="JN1374" s="307"/>
      <c r="JO1374" s="307"/>
      <c r="JP1374" s="307"/>
      <c r="JQ1374" s="307"/>
      <c r="JR1374" s="307"/>
      <c r="JS1374" s="307"/>
      <c r="JT1374" s="307"/>
      <c r="JU1374" s="307"/>
      <c r="JV1374" s="307"/>
      <c r="JW1374" s="307"/>
      <c r="JX1374" s="307"/>
      <c r="JY1374" s="307"/>
      <c r="JZ1374" s="307"/>
      <c r="KA1374" s="307"/>
      <c r="KB1374" s="307"/>
      <c r="KC1374" s="307"/>
      <c r="KD1374" s="307"/>
      <c r="KE1374" s="307"/>
      <c r="KF1374" s="307"/>
      <c r="KG1374" s="307"/>
      <c r="KH1374" s="307"/>
      <c r="KI1374" s="307"/>
      <c r="KJ1374" s="307"/>
      <c r="KK1374" s="307"/>
      <c r="KL1374" s="307"/>
      <c r="KM1374" s="307"/>
      <c r="KN1374" s="307"/>
      <c r="KO1374" s="307"/>
      <c r="KP1374" s="307"/>
      <c r="KQ1374" s="307"/>
      <c r="KR1374" s="307"/>
      <c r="KS1374" s="307"/>
      <c r="KT1374" s="307"/>
    </row>
    <row r="1375" spans="14:306" s="56" customFormat="1" ht="15" customHeight="1">
      <c r="N1375" s="410"/>
      <c r="O1375" s="410"/>
      <c r="P1375" s="311"/>
      <c r="Q1375" s="311"/>
      <c r="R1375" s="311"/>
      <c r="AG1375" s="57"/>
      <c r="AH1375" s="57"/>
      <c r="AI1375" s="57"/>
      <c r="AJ1375" s="57"/>
      <c r="AK1375" s="57"/>
      <c r="AL1375" s="57"/>
      <c r="AM1375" s="57"/>
      <c r="AN1375" s="57"/>
      <c r="AO1375" s="57"/>
      <c r="AP1375" s="57"/>
      <c r="AQ1375" s="57"/>
      <c r="AR1375" s="57"/>
      <c r="AS1375" s="57"/>
      <c r="AT1375" s="57"/>
      <c r="AU1375" s="57"/>
      <c r="AV1375" s="57"/>
      <c r="AW1375" s="57"/>
      <c r="AX1375" s="57"/>
      <c r="AY1375" s="57"/>
      <c r="AZ1375" s="57"/>
      <c r="BA1375" s="57"/>
      <c r="BB1375" s="57"/>
      <c r="BC1375" s="57"/>
      <c r="BD1375" s="57"/>
      <c r="BE1375" s="57"/>
      <c r="BF1375" s="57"/>
      <c r="BG1375" s="57"/>
      <c r="BH1375" s="57"/>
      <c r="BI1375" s="57"/>
      <c r="BJ1375" s="57"/>
      <c r="BK1375" s="57"/>
      <c r="BL1375" s="57"/>
      <c r="BM1375" s="57"/>
      <c r="BN1375" s="57"/>
      <c r="CB1375" s="307"/>
      <c r="CC1375" s="307"/>
      <c r="CD1375" s="307"/>
      <c r="CE1375" s="307"/>
      <c r="CF1375" s="307"/>
      <c r="CG1375" s="307"/>
      <c r="CH1375" s="307"/>
      <c r="CI1375" s="307"/>
      <c r="CJ1375" s="307"/>
      <c r="CK1375" s="307"/>
      <c r="CL1375" s="307"/>
      <c r="CM1375" s="307"/>
      <c r="CN1375" s="307"/>
      <c r="CO1375" s="307"/>
      <c r="CP1375" s="307"/>
      <c r="CQ1375" s="307"/>
      <c r="CR1375" s="307"/>
      <c r="CS1375" s="307"/>
      <c r="CT1375" s="307"/>
      <c r="CU1375" s="307"/>
      <c r="CV1375" s="307"/>
      <c r="CW1375" s="307"/>
      <c r="CX1375" s="307"/>
      <c r="CY1375" s="307"/>
      <c r="CZ1375" s="307"/>
      <c r="DA1375" s="307"/>
      <c r="DB1375" s="307"/>
      <c r="DC1375" s="307"/>
      <c r="DD1375" s="307"/>
      <c r="DE1375" s="307"/>
      <c r="DF1375" s="307"/>
      <c r="DG1375" s="307"/>
      <c r="DH1375" s="307"/>
      <c r="DI1375" s="390"/>
      <c r="DJ1375" s="390"/>
      <c r="DK1375" s="307"/>
      <c r="DL1375" s="307"/>
      <c r="DM1375" s="307"/>
      <c r="DN1375" s="307"/>
      <c r="DO1375" s="307"/>
      <c r="DP1375" s="307"/>
      <c r="DQ1375" s="307"/>
      <c r="DR1375" s="307"/>
      <c r="DS1375" s="307"/>
      <c r="DT1375" s="307"/>
      <c r="DU1375" s="307"/>
      <c r="DV1375" s="307"/>
      <c r="DW1375" s="307"/>
      <c r="DX1375" s="307"/>
      <c r="DY1375" s="307"/>
      <c r="DZ1375" s="307"/>
      <c r="EA1375" s="307"/>
      <c r="EB1375" s="307"/>
      <c r="EC1375" s="307"/>
      <c r="ED1375" s="307"/>
      <c r="EE1375" s="307"/>
      <c r="EF1375" s="307"/>
      <c r="EG1375" s="307"/>
      <c r="EH1375" s="307"/>
      <c r="EI1375" s="307"/>
      <c r="EJ1375" s="307"/>
      <c r="EK1375" s="307"/>
      <c r="EL1375" s="307"/>
      <c r="EM1375" s="307"/>
      <c r="EN1375" s="307"/>
      <c r="EO1375" s="307"/>
      <c r="EP1375" s="307"/>
      <c r="EQ1375" s="307"/>
      <c r="ER1375" s="307"/>
      <c r="ES1375" s="307"/>
      <c r="ET1375" s="307"/>
      <c r="EU1375" s="390"/>
      <c r="EV1375" s="390"/>
      <c r="EW1375" s="307"/>
      <c r="EX1375" s="307"/>
      <c r="EY1375" s="307"/>
      <c r="EZ1375" s="307"/>
      <c r="FA1375" s="307"/>
      <c r="FB1375" s="307"/>
      <c r="FC1375" s="307"/>
      <c r="FD1375" s="307"/>
      <c r="FE1375" s="307"/>
      <c r="FF1375" s="307"/>
      <c r="FG1375" s="307"/>
      <c r="FH1375" s="307"/>
      <c r="FI1375" s="307"/>
      <c r="FJ1375" s="307"/>
      <c r="FK1375" s="307"/>
      <c r="FL1375" s="307"/>
      <c r="FM1375" s="307"/>
      <c r="FN1375" s="307"/>
      <c r="FO1375" s="307"/>
      <c r="FP1375" s="307"/>
      <c r="FQ1375" s="307"/>
      <c r="FR1375" s="307"/>
      <c r="FS1375" s="307"/>
      <c r="FT1375" s="307"/>
      <c r="FU1375" s="307"/>
      <c r="FV1375" s="307"/>
      <c r="FW1375" s="307"/>
      <c r="FX1375" s="307"/>
      <c r="FY1375" s="307"/>
      <c r="FZ1375" s="307"/>
      <c r="GA1375" s="307"/>
      <c r="GB1375" s="307"/>
      <c r="GC1375" s="307"/>
      <c r="GD1375" s="307"/>
      <c r="GE1375" s="307"/>
      <c r="GF1375" s="307"/>
      <c r="GG1375" s="307"/>
      <c r="GH1375" s="307"/>
      <c r="GI1375" s="307"/>
      <c r="GJ1375" s="307"/>
      <c r="GK1375" s="307"/>
      <c r="GL1375" s="307"/>
      <c r="GM1375" s="307"/>
      <c r="GN1375" s="307"/>
      <c r="GO1375" s="307"/>
      <c r="GP1375" s="307"/>
      <c r="GQ1375" s="307"/>
      <c r="GR1375" s="307"/>
      <c r="GS1375" s="307"/>
      <c r="GT1375" s="307"/>
      <c r="GU1375" s="307"/>
      <c r="GV1375" s="307"/>
      <c r="GW1375" s="307"/>
      <c r="GX1375" s="307"/>
      <c r="GY1375" s="307"/>
      <c r="GZ1375" s="307"/>
      <c r="HA1375" s="307"/>
      <c r="HB1375" s="307"/>
      <c r="HC1375" s="307"/>
      <c r="HD1375" s="307"/>
      <c r="HE1375" s="307"/>
      <c r="HF1375" s="307"/>
      <c r="HG1375" s="307"/>
      <c r="HH1375" s="307"/>
      <c r="HI1375" s="307"/>
      <c r="HJ1375" s="307"/>
      <c r="HK1375" s="307"/>
      <c r="HL1375" s="307"/>
      <c r="HM1375" s="307"/>
      <c r="HN1375" s="307"/>
      <c r="HO1375" s="307"/>
      <c r="HP1375" s="307"/>
      <c r="HQ1375" s="307"/>
      <c r="HR1375" s="307"/>
      <c r="HS1375" s="307"/>
      <c r="HT1375" s="307"/>
      <c r="HU1375" s="307"/>
      <c r="HV1375" s="307"/>
      <c r="HW1375" s="307"/>
      <c r="HX1375" s="307"/>
      <c r="HY1375" s="307"/>
      <c r="HZ1375" s="307"/>
      <c r="IA1375" s="307"/>
      <c r="IB1375" s="307"/>
      <c r="IC1375" s="307"/>
      <c r="ID1375" s="307"/>
      <c r="IE1375" s="307"/>
      <c r="IF1375" s="307"/>
      <c r="IG1375" s="307"/>
      <c r="IH1375" s="307"/>
      <c r="II1375" s="307"/>
      <c r="IJ1375" s="307"/>
      <c r="IK1375" s="307"/>
      <c r="IL1375" s="307"/>
      <c r="IM1375" s="307"/>
      <c r="IN1375" s="307"/>
      <c r="IO1375" s="307"/>
      <c r="IP1375" s="307"/>
      <c r="IQ1375" s="307"/>
      <c r="IR1375" s="307"/>
      <c r="IS1375" s="307"/>
      <c r="IT1375" s="307"/>
      <c r="IU1375" s="307"/>
      <c r="IV1375" s="307"/>
      <c r="IW1375" s="307"/>
      <c r="IX1375" s="307"/>
      <c r="IY1375" s="307"/>
      <c r="IZ1375" s="307"/>
      <c r="JA1375" s="307"/>
      <c r="JB1375" s="307"/>
      <c r="JC1375" s="307"/>
      <c r="JD1375" s="307"/>
      <c r="JE1375" s="307"/>
      <c r="JF1375" s="307"/>
      <c r="JG1375" s="307"/>
      <c r="JH1375" s="307"/>
      <c r="JI1375" s="307"/>
      <c r="JJ1375" s="307"/>
      <c r="JK1375" s="307"/>
      <c r="JL1375" s="307"/>
      <c r="JM1375" s="307"/>
      <c r="JN1375" s="307"/>
      <c r="JO1375" s="307"/>
      <c r="JP1375" s="307"/>
      <c r="JQ1375" s="307"/>
      <c r="JR1375" s="307"/>
      <c r="JS1375" s="307"/>
      <c r="JT1375" s="307"/>
      <c r="JU1375" s="307"/>
      <c r="JV1375" s="307"/>
      <c r="JW1375" s="307"/>
      <c r="JX1375" s="307"/>
      <c r="JY1375" s="307"/>
      <c r="JZ1375" s="307"/>
      <c r="KA1375" s="307"/>
      <c r="KB1375" s="307"/>
      <c r="KC1375" s="307"/>
      <c r="KD1375" s="307"/>
      <c r="KE1375" s="307"/>
      <c r="KF1375" s="307"/>
      <c r="KG1375" s="307"/>
      <c r="KH1375" s="307"/>
      <c r="KI1375" s="307"/>
      <c r="KJ1375" s="307"/>
      <c r="KK1375" s="307"/>
      <c r="KL1375" s="307"/>
      <c r="KM1375" s="307"/>
      <c r="KN1375" s="307"/>
      <c r="KO1375" s="307"/>
      <c r="KP1375" s="307"/>
      <c r="KQ1375" s="307"/>
      <c r="KR1375" s="307"/>
      <c r="KS1375" s="307"/>
      <c r="KT1375" s="307"/>
    </row>
    <row r="1376" spans="14:306" s="56" customFormat="1" ht="15" customHeight="1">
      <c r="N1376" s="410"/>
      <c r="O1376" s="410"/>
      <c r="P1376" s="311"/>
      <c r="Q1376" s="311"/>
      <c r="R1376" s="311"/>
      <c r="AG1376" s="57"/>
      <c r="AH1376" s="57"/>
      <c r="AI1376" s="57"/>
      <c r="AJ1376" s="57"/>
      <c r="AK1376" s="57"/>
      <c r="AL1376" s="57"/>
      <c r="AM1376" s="57"/>
      <c r="AN1376" s="57"/>
      <c r="AO1376" s="57"/>
      <c r="AP1376" s="57"/>
      <c r="AQ1376" s="57"/>
      <c r="AR1376" s="57"/>
      <c r="AS1376" s="57"/>
      <c r="AT1376" s="57"/>
      <c r="AU1376" s="57"/>
      <c r="AV1376" s="57"/>
      <c r="AW1376" s="57"/>
      <c r="AX1376" s="57"/>
      <c r="AY1376" s="57"/>
      <c r="AZ1376" s="57"/>
      <c r="BA1376" s="57"/>
      <c r="BB1376" s="57"/>
      <c r="BC1376" s="57"/>
      <c r="BD1376" s="57"/>
      <c r="BE1376" s="57"/>
      <c r="BF1376" s="57"/>
      <c r="BG1376" s="57"/>
      <c r="BH1376" s="57"/>
      <c r="BI1376" s="57"/>
      <c r="BJ1376" s="57"/>
      <c r="BK1376" s="57"/>
      <c r="BL1376" s="57"/>
      <c r="BM1376" s="57"/>
      <c r="BN1376" s="57"/>
      <c r="CB1376" s="307"/>
      <c r="CC1376" s="307"/>
      <c r="CD1376" s="307"/>
      <c r="CE1376" s="307"/>
      <c r="CF1376" s="307"/>
      <c r="CG1376" s="307"/>
      <c r="CH1376" s="307"/>
      <c r="CI1376" s="307"/>
      <c r="CJ1376" s="307"/>
      <c r="CK1376" s="307"/>
      <c r="CL1376" s="307"/>
      <c r="CM1376" s="307"/>
      <c r="CN1376" s="307"/>
      <c r="CO1376" s="307"/>
      <c r="CP1376" s="307"/>
      <c r="CQ1376" s="307"/>
      <c r="CR1376" s="307"/>
      <c r="CS1376" s="307"/>
      <c r="CT1376" s="307"/>
      <c r="CU1376" s="307"/>
      <c r="CV1376" s="307"/>
      <c r="CW1376" s="307"/>
      <c r="CX1376" s="307"/>
      <c r="CY1376" s="307"/>
      <c r="CZ1376" s="307"/>
      <c r="DA1376" s="307"/>
      <c r="DB1376" s="307"/>
      <c r="DC1376" s="307"/>
      <c r="DD1376" s="307"/>
      <c r="DE1376" s="307"/>
      <c r="DF1376" s="307"/>
      <c r="DG1376" s="307"/>
      <c r="DH1376" s="307"/>
      <c r="DI1376" s="390"/>
      <c r="DJ1376" s="390"/>
      <c r="DK1376" s="307"/>
      <c r="DL1376" s="307"/>
      <c r="DM1376" s="307"/>
      <c r="DN1376" s="307"/>
      <c r="DO1376" s="307"/>
      <c r="DP1376" s="307"/>
      <c r="DQ1376" s="307"/>
      <c r="DR1376" s="307"/>
      <c r="DS1376" s="307"/>
      <c r="DT1376" s="307"/>
      <c r="DU1376" s="307"/>
      <c r="DV1376" s="307"/>
      <c r="DW1376" s="307"/>
      <c r="DX1376" s="307"/>
      <c r="DY1376" s="307"/>
      <c r="DZ1376" s="307"/>
      <c r="EA1376" s="307"/>
      <c r="EB1376" s="307"/>
      <c r="EC1376" s="307"/>
      <c r="ED1376" s="307"/>
      <c r="EE1376" s="307"/>
      <c r="EF1376" s="307"/>
      <c r="EG1376" s="307"/>
      <c r="EH1376" s="307"/>
      <c r="EI1376" s="307"/>
      <c r="EJ1376" s="307"/>
      <c r="EK1376" s="307"/>
      <c r="EL1376" s="307"/>
      <c r="EM1376" s="307"/>
      <c r="EN1376" s="307"/>
      <c r="EO1376" s="307"/>
      <c r="EP1376" s="307"/>
      <c r="EQ1376" s="307"/>
      <c r="ER1376" s="307"/>
      <c r="ES1376" s="307"/>
      <c r="ET1376" s="307"/>
      <c r="EU1376" s="390"/>
      <c r="EV1376" s="390"/>
      <c r="EW1376" s="307"/>
      <c r="EX1376" s="307"/>
      <c r="EY1376" s="307"/>
      <c r="EZ1376" s="307"/>
      <c r="FA1376" s="307"/>
      <c r="FB1376" s="307"/>
      <c r="FC1376" s="307"/>
      <c r="FD1376" s="307"/>
      <c r="FE1376" s="307"/>
      <c r="FF1376" s="307"/>
      <c r="FG1376" s="307"/>
      <c r="FH1376" s="307"/>
      <c r="FI1376" s="307"/>
      <c r="FJ1376" s="307"/>
      <c r="FK1376" s="307"/>
      <c r="FL1376" s="307"/>
      <c r="FM1376" s="307"/>
      <c r="FN1376" s="307"/>
      <c r="FO1376" s="307"/>
      <c r="FP1376" s="307"/>
      <c r="FQ1376" s="307"/>
      <c r="FR1376" s="307"/>
      <c r="FS1376" s="307"/>
      <c r="FT1376" s="307"/>
      <c r="FU1376" s="307"/>
      <c r="FV1376" s="307"/>
      <c r="FW1376" s="307"/>
      <c r="FX1376" s="307"/>
      <c r="FY1376" s="307"/>
      <c r="FZ1376" s="307"/>
      <c r="GA1376" s="307"/>
      <c r="GB1376" s="307"/>
      <c r="GC1376" s="307"/>
      <c r="GD1376" s="307"/>
      <c r="GE1376" s="307"/>
      <c r="GF1376" s="307"/>
      <c r="GG1376" s="307"/>
      <c r="GH1376" s="307"/>
      <c r="GI1376" s="307"/>
      <c r="GJ1376" s="307"/>
      <c r="GK1376" s="307"/>
      <c r="GL1376" s="307"/>
      <c r="GM1376" s="307"/>
      <c r="GN1376" s="307"/>
      <c r="GO1376" s="307"/>
      <c r="GP1376" s="307"/>
      <c r="GQ1376" s="307"/>
      <c r="GR1376" s="307"/>
      <c r="GS1376" s="307"/>
      <c r="GT1376" s="307"/>
      <c r="GU1376" s="307"/>
      <c r="GV1376" s="307"/>
      <c r="GW1376" s="307"/>
      <c r="GX1376" s="307"/>
      <c r="GY1376" s="307"/>
      <c r="GZ1376" s="307"/>
      <c r="HA1376" s="307"/>
      <c r="HB1376" s="307"/>
      <c r="HC1376" s="307"/>
      <c r="HD1376" s="307"/>
      <c r="HE1376" s="307"/>
      <c r="HF1376" s="307"/>
      <c r="HG1376" s="307"/>
      <c r="HH1376" s="307"/>
      <c r="HI1376" s="307"/>
      <c r="HJ1376" s="307"/>
      <c r="HK1376" s="307"/>
      <c r="HL1376" s="307"/>
      <c r="HM1376" s="307"/>
      <c r="HN1376" s="307"/>
      <c r="HO1376" s="307"/>
      <c r="HP1376" s="307"/>
      <c r="HQ1376" s="307"/>
      <c r="HR1376" s="307"/>
      <c r="HS1376" s="307"/>
      <c r="HT1376" s="307"/>
      <c r="HU1376" s="307"/>
      <c r="HV1376" s="307"/>
      <c r="HW1376" s="307"/>
      <c r="HX1376" s="307"/>
      <c r="HY1376" s="307"/>
      <c r="HZ1376" s="307"/>
      <c r="IA1376" s="307"/>
      <c r="IB1376" s="307"/>
      <c r="IC1376" s="307"/>
      <c r="ID1376" s="307"/>
      <c r="IE1376" s="307"/>
      <c r="IF1376" s="307"/>
      <c r="IG1376" s="307"/>
      <c r="IH1376" s="307"/>
      <c r="II1376" s="307"/>
      <c r="IJ1376" s="307"/>
      <c r="IK1376" s="307"/>
      <c r="IL1376" s="307"/>
      <c r="IM1376" s="307"/>
      <c r="IN1376" s="307"/>
      <c r="IO1376" s="307"/>
      <c r="IP1376" s="307"/>
      <c r="IQ1376" s="307"/>
      <c r="IR1376" s="307"/>
      <c r="IS1376" s="307"/>
      <c r="IT1376" s="307"/>
      <c r="IU1376" s="307"/>
      <c r="IV1376" s="307"/>
      <c r="IW1376" s="307"/>
      <c r="IX1376" s="307"/>
      <c r="IY1376" s="307"/>
      <c r="IZ1376" s="307"/>
      <c r="JA1376" s="307"/>
      <c r="JB1376" s="307"/>
      <c r="JC1376" s="307"/>
      <c r="JD1376" s="307"/>
      <c r="JE1376" s="307"/>
      <c r="JF1376" s="307"/>
      <c r="JG1376" s="307"/>
      <c r="JH1376" s="307"/>
      <c r="JI1376" s="307"/>
      <c r="JJ1376" s="307"/>
      <c r="JK1376" s="307"/>
      <c r="JL1376" s="307"/>
      <c r="JM1376" s="307"/>
      <c r="JN1376" s="307"/>
      <c r="JO1376" s="307"/>
      <c r="JP1376" s="307"/>
      <c r="JQ1376" s="307"/>
      <c r="JR1376" s="307"/>
      <c r="JS1376" s="307"/>
      <c r="JT1376" s="307"/>
      <c r="JU1376" s="307"/>
      <c r="JV1376" s="307"/>
      <c r="JW1376" s="307"/>
      <c r="JX1376" s="307"/>
      <c r="JY1376" s="307"/>
      <c r="JZ1376" s="307"/>
      <c r="KA1376" s="307"/>
      <c r="KB1376" s="307"/>
      <c r="KC1376" s="307"/>
      <c r="KD1376" s="307"/>
      <c r="KE1376" s="307"/>
      <c r="KF1376" s="307"/>
      <c r="KG1376" s="307"/>
      <c r="KH1376" s="307"/>
      <c r="KI1376" s="307"/>
      <c r="KJ1376" s="307"/>
      <c r="KK1376" s="307"/>
      <c r="KL1376" s="307"/>
      <c r="KM1376" s="307"/>
      <c r="KN1376" s="307"/>
      <c r="KO1376" s="307"/>
      <c r="KP1376" s="307"/>
      <c r="KQ1376" s="307"/>
      <c r="KR1376" s="307"/>
      <c r="KS1376" s="307"/>
      <c r="KT1376" s="307"/>
    </row>
    <row r="1377" spans="14:306" s="56" customFormat="1" ht="15" customHeight="1">
      <c r="N1377" s="410"/>
      <c r="O1377" s="410"/>
      <c r="P1377" s="311"/>
      <c r="Q1377" s="311"/>
      <c r="R1377" s="311"/>
      <c r="AG1377" s="57"/>
      <c r="AH1377" s="57"/>
      <c r="AI1377" s="57"/>
      <c r="AJ1377" s="57"/>
      <c r="AK1377" s="57"/>
      <c r="AL1377" s="57"/>
      <c r="AM1377" s="57"/>
      <c r="AN1377" s="57"/>
      <c r="AO1377" s="57"/>
      <c r="AP1377" s="57"/>
      <c r="AQ1377" s="57"/>
      <c r="AR1377" s="57"/>
      <c r="AS1377" s="57"/>
      <c r="AT1377" s="57"/>
      <c r="AU1377" s="57"/>
      <c r="AV1377" s="57"/>
      <c r="AW1377" s="57"/>
      <c r="AX1377" s="57"/>
      <c r="AY1377" s="57"/>
      <c r="AZ1377" s="57"/>
      <c r="BA1377" s="57"/>
      <c r="BB1377" s="57"/>
      <c r="BC1377" s="57"/>
      <c r="BD1377" s="57"/>
      <c r="BE1377" s="57"/>
      <c r="BF1377" s="57"/>
      <c r="BG1377" s="57"/>
      <c r="BH1377" s="57"/>
      <c r="BI1377" s="57"/>
      <c r="BJ1377" s="57"/>
      <c r="BK1377" s="57"/>
      <c r="BL1377" s="57"/>
      <c r="BM1377" s="57"/>
      <c r="BN1377" s="57"/>
      <c r="CB1377" s="307"/>
      <c r="CC1377" s="307"/>
      <c r="CD1377" s="307"/>
      <c r="CE1377" s="307"/>
      <c r="CF1377" s="307"/>
      <c r="CG1377" s="307"/>
      <c r="CH1377" s="307"/>
      <c r="CI1377" s="307"/>
      <c r="CJ1377" s="307"/>
      <c r="CK1377" s="307"/>
      <c r="CL1377" s="307"/>
      <c r="CM1377" s="307"/>
      <c r="CN1377" s="307"/>
      <c r="CO1377" s="307"/>
      <c r="CP1377" s="307"/>
      <c r="CQ1377" s="307"/>
      <c r="CR1377" s="307"/>
      <c r="CS1377" s="307"/>
      <c r="CT1377" s="307"/>
      <c r="CU1377" s="307"/>
      <c r="CV1377" s="307"/>
      <c r="CW1377" s="307"/>
      <c r="CX1377" s="307"/>
      <c r="CY1377" s="307"/>
      <c r="CZ1377" s="307"/>
      <c r="DA1377" s="307"/>
      <c r="DB1377" s="307"/>
      <c r="DC1377" s="307"/>
      <c r="DD1377" s="307"/>
      <c r="DE1377" s="307"/>
      <c r="DF1377" s="307"/>
      <c r="DG1377" s="307"/>
      <c r="DH1377" s="307"/>
      <c r="DI1377" s="390"/>
      <c r="DJ1377" s="390"/>
      <c r="DK1377" s="307"/>
      <c r="DL1377" s="307"/>
      <c r="DM1377" s="307"/>
      <c r="DN1377" s="307"/>
      <c r="DO1377" s="307"/>
      <c r="DP1377" s="307"/>
      <c r="DQ1377" s="307"/>
      <c r="DR1377" s="307"/>
      <c r="DS1377" s="307"/>
      <c r="DT1377" s="307"/>
      <c r="DU1377" s="307"/>
      <c r="DV1377" s="307"/>
      <c r="DW1377" s="307"/>
      <c r="DX1377" s="307"/>
      <c r="DY1377" s="307"/>
      <c r="DZ1377" s="307"/>
      <c r="EA1377" s="307"/>
      <c r="EB1377" s="307"/>
      <c r="EC1377" s="307"/>
      <c r="ED1377" s="307"/>
      <c r="EE1377" s="307"/>
      <c r="EF1377" s="307"/>
      <c r="EG1377" s="307"/>
      <c r="EH1377" s="307"/>
      <c r="EI1377" s="307"/>
      <c r="EJ1377" s="307"/>
      <c r="EK1377" s="307"/>
      <c r="EL1377" s="307"/>
      <c r="EM1377" s="307"/>
      <c r="EN1377" s="307"/>
      <c r="EO1377" s="307"/>
      <c r="EP1377" s="307"/>
      <c r="EQ1377" s="307"/>
      <c r="ER1377" s="307"/>
      <c r="ES1377" s="307"/>
      <c r="ET1377" s="307"/>
      <c r="EU1377" s="390"/>
      <c r="EV1377" s="390"/>
      <c r="EW1377" s="307"/>
      <c r="EX1377" s="307"/>
      <c r="EY1377" s="307"/>
      <c r="EZ1377" s="307"/>
      <c r="FA1377" s="307"/>
      <c r="FB1377" s="307"/>
      <c r="FC1377" s="307"/>
      <c r="FD1377" s="307"/>
      <c r="FE1377" s="307"/>
      <c r="FF1377" s="307"/>
      <c r="FG1377" s="307"/>
      <c r="FH1377" s="307"/>
      <c r="FI1377" s="307"/>
      <c r="FJ1377" s="307"/>
      <c r="FK1377" s="307"/>
      <c r="FL1377" s="307"/>
      <c r="FM1377" s="307"/>
      <c r="FN1377" s="307"/>
      <c r="FO1377" s="307"/>
      <c r="FP1377" s="307"/>
      <c r="FQ1377" s="307"/>
      <c r="FR1377" s="307"/>
      <c r="FS1377" s="307"/>
      <c r="FT1377" s="307"/>
      <c r="FU1377" s="307"/>
      <c r="FV1377" s="307"/>
      <c r="FW1377" s="307"/>
      <c r="FX1377" s="307"/>
      <c r="FY1377" s="307"/>
      <c r="FZ1377" s="307"/>
      <c r="GA1377" s="307"/>
      <c r="GB1377" s="307"/>
      <c r="GC1377" s="307"/>
      <c r="GD1377" s="307"/>
      <c r="GE1377" s="307"/>
      <c r="GF1377" s="307"/>
      <c r="GG1377" s="307"/>
      <c r="GH1377" s="307"/>
      <c r="GI1377" s="307"/>
      <c r="GJ1377" s="307"/>
      <c r="GK1377" s="307"/>
      <c r="GL1377" s="307"/>
      <c r="GM1377" s="307"/>
      <c r="GN1377" s="307"/>
      <c r="GO1377" s="307"/>
      <c r="GP1377" s="307"/>
      <c r="GQ1377" s="307"/>
      <c r="GR1377" s="307"/>
      <c r="GS1377" s="307"/>
      <c r="GT1377" s="307"/>
      <c r="GU1377" s="307"/>
      <c r="GV1377" s="307"/>
      <c r="GW1377" s="307"/>
      <c r="GX1377" s="307"/>
      <c r="GY1377" s="307"/>
      <c r="GZ1377" s="307"/>
      <c r="HA1377" s="307"/>
      <c r="HB1377" s="307"/>
      <c r="HC1377" s="307"/>
      <c r="HD1377" s="307"/>
      <c r="HE1377" s="307"/>
      <c r="HF1377" s="307"/>
      <c r="HG1377" s="307"/>
      <c r="HH1377" s="307"/>
      <c r="HI1377" s="307"/>
      <c r="HJ1377" s="307"/>
      <c r="HK1377" s="307"/>
      <c r="HL1377" s="307"/>
      <c r="HM1377" s="307"/>
      <c r="HN1377" s="307"/>
      <c r="HO1377" s="307"/>
      <c r="HP1377" s="307"/>
      <c r="HQ1377" s="307"/>
      <c r="HR1377" s="307"/>
      <c r="HS1377" s="307"/>
      <c r="HT1377" s="307"/>
      <c r="HU1377" s="307"/>
      <c r="HV1377" s="307"/>
      <c r="HW1377" s="307"/>
      <c r="HX1377" s="307"/>
      <c r="HY1377" s="307"/>
      <c r="HZ1377" s="307"/>
      <c r="IA1377" s="307"/>
      <c r="IB1377" s="307"/>
      <c r="IC1377" s="307"/>
      <c r="ID1377" s="307"/>
      <c r="IE1377" s="307"/>
      <c r="IF1377" s="307"/>
      <c r="IG1377" s="307"/>
      <c r="IH1377" s="307"/>
      <c r="II1377" s="307"/>
      <c r="IJ1377" s="307"/>
      <c r="IK1377" s="307"/>
      <c r="IL1377" s="307"/>
      <c r="IM1377" s="307"/>
      <c r="IN1377" s="307"/>
      <c r="IO1377" s="307"/>
      <c r="IP1377" s="307"/>
      <c r="IQ1377" s="307"/>
      <c r="IR1377" s="307"/>
      <c r="IS1377" s="307"/>
      <c r="IT1377" s="307"/>
      <c r="IU1377" s="307"/>
      <c r="IV1377" s="307"/>
      <c r="IW1377" s="307"/>
      <c r="IX1377" s="307"/>
      <c r="IY1377" s="307"/>
      <c r="IZ1377" s="307"/>
      <c r="JA1377" s="307"/>
      <c r="JB1377" s="307"/>
      <c r="JC1377" s="307"/>
      <c r="JD1377" s="307"/>
      <c r="JE1377" s="307"/>
      <c r="JF1377" s="307"/>
      <c r="JG1377" s="307"/>
      <c r="JH1377" s="307"/>
      <c r="JI1377" s="307"/>
      <c r="JJ1377" s="307"/>
      <c r="JK1377" s="307"/>
      <c r="JL1377" s="307"/>
      <c r="JM1377" s="307"/>
      <c r="JN1377" s="307"/>
      <c r="JO1377" s="307"/>
      <c r="JP1377" s="307"/>
      <c r="JQ1377" s="307"/>
      <c r="JR1377" s="307"/>
      <c r="JS1377" s="307"/>
      <c r="JT1377" s="307"/>
      <c r="JU1377" s="307"/>
      <c r="JV1377" s="307"/>
      <c r="JW1377" s="307"/>
      <c r="JX1377" s="307"/>
      <c r="JY1377" s="307"/>
      <c r="JZ1377" s="307"/>
      <c r="KA1377" s="307"/>
      <c r="KB1377" s="307"/>
      <c r="KC1377" s="307"/>
      <c r="KD1377" s="307"/>
      <c r="KE1377" s="307"/>
      <c r="KF1377" s="307"/>
      <c r="KG1377" s="307"/>
      <c r="KH1377" s="307"/>
      <c r="KI1377" s="307"/>
      <c r="KJ1377" s="307"/>
      <c r="KK1377" s="307"/>
      <c r="KL1377" s="307"/>
      <c r="KM1377" s="307"/>
      <c r="KN1377" s="307"/>
      <c r="KO1377" s="307"/>
      <c r="KP1377" s="307"/>
      <c r="KQ1377" s="307"/>
      <c r="KR1377" s="307"/>
      <c r="KS1377" s="307"/>
      <c r="KT1377" s="307"/>
    </row>
    <row r="1378" spans="14:306" s="56" customFormat="1" ht="15" customHeight="1">
      <c r="N1378" s="410"/>
      <c r="O1378" s="410"/>
      <c r="P1378" s="311"/>
      <c r="Q1378" s="311"/>
      <c r="R1378" s="311"/>
      <c r="AG1378" s="57"/>
      <c r="AH1378" s="57"/>
      <c r="AI1378" s="57"/>
      <c r="AJ1378" s="57"/>
      <c r="AK1378" s="57"/>
      <c r="AL1378" s="57"/>
      <c r="AM1378" s="57"/>
      <c r="AN1378" s="57"/>
      <c r="AO1378" s="57"/>
      <c r="AP1378" s="57"/>
      <c r="AQ1378" s="57"/>
      <c r="AR1378" s="57"/>
      <c r="AS1378" s="57"/>
      <c r="AT1378" s="57"/>
      <c r="AU1378" s="57"/>
      <c r="AV1378" s="57"/>
      <c r="AW1378" s="57"/>
      <c r="AX1378" s="57"/>
      <c r="AY1378" s="57"/>
      <c r="AZ1378" s="57"/>
      <c r="BA1378" s="57"/>
      <c r="BB1378" s="57"/>
      <c r="BC1378" s="57"/>
      <c r="BD1378" s="57"/>
      <c r="BE1378" s="57"/>
      <c r="BF1378" s="57"/>
      <c r="BG1378" s="57"/>
      <c r="BH1378" s="57"/>
      <c r="BI1378" s="57"/>
      <c r="BJ1378" s="57"/>
      <c r="BK1378" s="57"/>
      <c r="BL1378" s="57"/>
      <c r="BM1378" s="57"/>
      <c r="BN1378" s="57"/>
      <c r="CB1378" s="307"/>
      <c r="CC1378" s="307"/>
      <c r="CD1378" s="307"/>
      <c r="CE1378" s="307"/>
      <c r="CF1378" s="307"/>
      <c r="CG1378" s="307"/>
      <c r="CH1378" s="307"/>
      <c r="CI1378" s="307"/>
      <c r="CJ1378" s="307"/>
      <c r="CK1378" s="307"/>
      <c r="CL1378" s="307"/>
      <c r="CM1378" s="307"/>
      <c r="CN1378" s="307"/>
      <c r="CO1378" s="307"/>
      <c r="CP1378" s="307"/>
      <c r="CQ1378" s="307"/>
      <c r="CR1378" s="307"/>
      <c r="CS1378" s="307"/>
      <c r="CT1378" s="307"/>
      <c r="CU1378" s="307"/>
      <c r="CV1378" s="307"/>
      <c r="CW1378" s="307"/>
      <c r="CX1378" s="307"/>
      <c r="CY1378" s="307"/>
      <c r="CZ1378" s="307"/>
      <c r="DA1378" s="307"/>
      <c r="DB1378" s="307"/>
      <c r="DC1378" s="307"/>
      <c r="DD1378" s="307"/>
      <c r="DE1378" s="307"/>
      <c r="DF1378" s="307"/>
      <c r="DG1378" s="307"/>
      <c r="DH1378" s="307"/>
      <c r="DI1378" s="390"/>
      <c r="DJ1378" s="390"/>
      <c r="DK1378" s="307"/>
      <c r="DL1378" s="307"/>
      <c r="DM1378" s="307"/>
      <c r="DN1378" s="307"/>
      <c r="DO1378" s="307"/>
      <c r="DP1378" s="307"/>
      <c r="DQ1378" s="307"/>
      <c r="DR1378" s="307"/>
      <c r="DS1378" s="307"/>
      <c r="DT1378" s="307"/>
      <c r="DU1378" s="307"/>
      <c r="DV1378" s="307"/>
      <c r="DW1378" s="307"/>
      <c r="DX1378" s="307"/>
      <c r="DY1378" s="307"/>
      <c r="DZ1378" s="307"/>
      <c r="EA1378" s="307"/>
      <c r="EB1378" s="307"/>
      <c r="EC1378" s="307"/>
      <c r="ED1378" s="307"/>
      <c r="EE1378" s="307"/>
      <c r="EF1378" s="307"/>
      <c r="EG1378" s="307"/>
      <c r="EH1378" s="307"/>
      <c r="EI1378" s="307"/>
      <c r="EJ1378" s="307"/>
      <c r="EK1378" s="307"/>
      <c r="EL1378" s="307"/>
      <c r="EM1378" s="307"/>
      <c r="EN1378" s="307"/>
      <c r="EO1378" s="307"/>
      <c r="EP1378" s="307"/>
      <c r="EQ1378" s="307"/>
      <c r="ER1378" s="307"/>
      <c r="ES1378" s="307"/>
      <c r="ET1378" s="307"/>
      <c r="EU1378" s="390"/>
      <c r="EV1378" s="390"/>
      <c r="EW1378" s="307"/>
      <c r="EX1378" s="307"/>
      <c r="EY1378" s="307"/>
      <c r="EZ1378" s="307"/>
      <c r="FA1378" s="307"/>
      <c r="FB1378" s="307"/>
      <c r="FC1378" s="307"/>
      <c r="FD1378" s="307"/>
      <c r="FE1378" s="307"/>
      <c r="FF1378" s="307"/>
      <c r="FG1378" s="307"/>
      <c r="FH1378" s="307"/>
      <c r="FI1378" s="307"/>
      <c r="FJ1378" s="307"/>
      <c r="FK1378" s="307"/>
      <c r="FL1378" s="307"/>
      <c r="FM1378" s="307"/>
      <c r="FN1378" s="307"/>
      <c r="FO1378" s="307"/>
      <c r="FP1378" s="307"/>
      <c r="FQ1378" s="307"/>
      <c r="FR1378" s="307"/>
      <c r="FS1378" s="307"/>
      <c r="FT1378" s="307"/>
      <c r="FU1378" s="307"/>
      <c r="FV1378" s="307"/>
      <c r="FW1378" s="307"/>
      <c r="FX1378" s="307"/>
      <c r="FY1378" s="307"/>
      <c r="FZ1378" s="307"/>
      <c r="GA1378" s="307"/>
      <c r="GB1378" s="307"/>
      <c r="GC1378" s="307"/>
      <c r="GD1378" s="307"/>
      <c r="GE1378" s="307"/>
      <c r="GF1378" s="307"/>
      <c r="GG1378" s="307"/>
      <c r="GH1378" s="307"/>
      <c r="GI1378" s="307"/>
      <c r="GJ1378" s="307"/>
      <c r="GK1378" s="307"/>
      <c r="GL1378" s="307"/>
      <c r="GM1378" s="307"/>
      <c r="GN1378" s="307"/>
      <c r="GO1378" s="307"/>
      <c r="GP1378" s="307"/>
      <c r="GQ1378" s="307"/>
      <c r="GR1378" s="307"/>
      <c r="GS1378" s="307"/>
      <c r="GT1378" s="307"/>
      <c r="GU1378" s="307"/>
      <c r="GV1378" s="307"/>
      <c r="GW1378" s="307"/>
      <c r="GX1378" s="307"/>
      <c r="GY1378" s="307"/>
      <c r="GZ1378" s="307"/>
      <c r="HA1378" s="307"/>
      <c r="HB1378" s="307"/>
      <c r="HC1378" s="307"/>
      <c r="HD1378" s="307"/>
      <c r="HE1378" s="307"/>
      <c r="HF1378" s="307"/>
      <c r="HG1378" s="307"/>
      <c r="HH1378" s="307"/>
      <c r="HI1378" s="307"/>
      <c r="HJ1378" s="307"/>
      <c r="HK1378" s="307"/>
      <c r="HL1378" s="307"/>
      <c r="HM1378" s="307"/>
      <c r="HN1378" s="307"/>
      <c r="HO1378" s="307"/>
      <c r="HP1378" s="307"/>
      <c r="HQ1378" s="307"/>
      <c r="HR1378" s="307"/>
      <c r="HS1378" s="307"/>
      <c r="HT1378" s="307"/>
      <c r="HU1378" s="307"/>
      <c r="HV1378" s="307"/>
      <c r="HW1378" s="307"/>
      <c r="HX1378" s="307"/>
      <c r="HY1378" s="307"/>
      <c r="HZ1378" s="307"/>
      <c r="IA1378" s="307"/>
      <c r="IB1378" s="307"/>
      <c r="IC1378" s="307"/>
      <c r="ID1378" s="307"/>
      <c r="IE1378" s="307"/>
      <c r="IF1378" s="307"/>
      <c r="IG1378" s="307"/>
      <c r="IH1378" s="307"/>
      <c r="II1378" s="307"/>
      <c r="IJ1378" s="307"/>
      <c r="IK1378" s="307"/>
      <c r="IL1378" s="307"/>
      <c r="IM1378" s="307"/>
      <c r="IN1378" s="307"/>
      <c r="IO1378" s="307"/>
      <c r="IP1378" s="307"/>
      <c r="IQ1378" s="307"/>
      <c r="IR1378" s="307"/>
      <c r="IS1378" s="307"/>
      <c r="IT1378" s="307"/>
      <c r="IU1378" s="307"/>
      <c r="IV1378" s="307"/>
      <c r="IW1378" s="307"/>
      <c r="IX1378" s="307"/>
      <c r="IY1378" s="307"/>
      <c r="IZ1378" s="307"/>
      <c r="JA1378" s="307"/>
      <c r="JB1378" s="307"/>
      <c r="JC1378" s="307"/>
      <c r="JD1378" s="307"/>
      <c r="JE1378" s="307"/>
      <c r="JF1378" s="307"/>
      <c r="JG1378" s="307"/>
      <c r="JH1378" s="307"/>
      <c r="JI1378" s="307"/>
      <c r="JJ1378" s="307"/>
      <c r="JK1378" s="307"/>
      <c r="JL1378" s="307"/>
      <c r="JM1378" s="307"/>
      <c r="JN1378" s="307"/>
      <c r="JO1378" s="307"/>
      <c r="JP1378" s="307"/>
      <c r="JQ1378" s="307"/>
      <c r="JR1378" s="307"/>
      <c r="JS1378" s="307"/>
      <c r="JT1378" s="307"/>
      <c r="JU1378" s="307"/>
      <c r="JV1378" s="307"/>
      <c r="JW1378" s="307"/>
      <c r="JX1378" s="307"/>
      <c r="JY1378" s="307"/>
      <c r="JZ1378" s="307"/>
      <c r="KA1378" s="307"/>
      <c r="KB1378" s="307"/>
      <c r="KC1378" s="307"/>
      <c r="KD1378" s="307"/>
      <c r="KE1378" s="307"/>
      <c r="KF1378" s="307"/>
      <c r="KG1378" s="307"/>
      <c r="KH1378" s="307"/>
      <c r="KI1378" s="307"/>
      <c r="KJ1378" s="307"/>
      <c r="KK1378" s="307"/>
      <c r="KL1378" s="307"/>
      <c r="KM1378" s="307"/>
      <c r="KN1378" s="307"/>
      <c r="KO1378" s="307"/>
      <c r="KP1378" s="307"/>
      <c r="KQ1378" s="307"/>
      <c r="KR1378" s="307"/>
      <c r="KS1378" s="307"/>
      <c r="KT1378" s="307"/>
    </row>
    <row r="1379" spans="14:306" s="56" customFormat="1" ht="15" customHeight="1">
      <c r="N1379" s="410"/>
      <c r="O1379" s="410"/>
      <c r="P1379" s="311"/>
      <c r="Q1379" s="311"/>
      <c r="R1379" s="311"/>
      <c r="AG1379" s="57"/>
      <c r="AH1379" s="57"/>
      <c r="AI1379" s="57"/>
      <c r="AJ1379" s="57"/>
      <c r="AK1379" s="57"/>
      <c r="AL1379" s="57"/>
      <c r="AM1379" s="57"/>
      <c r="AN1379" s="57"/>
      <c r="AO1379" s="57"/>
      <c r="AP1379" s="57"/>
      <c r="AQ1379" s="57"/>
      <c r="AR1379" s="57"/>
      <c r="AS1379" s="57"/>
      <c r="AT1379" s="57"/>
      <c r="AU1379" s="57"/>
      <c r="AV1379" s="57"/>
      <c r="AW1379" s="57"/>
      <c r="AX1379" s="57"/>
      <c r="AY1379" s="57"/>
      <c r="AZ1379" s="57"/>
      <c r="BA1379" s="57"/>
      <c r="BB1379" s="57"/>
      <c r="BC1379" s="57"/>
      <c r="BD1379" s="57"/>
      <c r="BE1379" s="57"/>
      <c r="BF1379" s="57"/>
      <c r="BG1379" s="57"/>
      <c r="BH1379" s="57"/>
      <c r="BI1379" s="57"/>
      <c r="BJ1379" s="57"/>
      <c r="BK1379" s="57"/>
      <c r="BL1379" s="57"/>
      <c r="BM1379" s="57"/>
      <c r="BN1379" s="57"/>
      <c r="CB1379" s="307"/>
      <c r="CC1379" s="307"/>
      <c r="CD1379" s="307"/>
      <c r="CE1379" s="307"/>
      <c r="CF1379" s="307"/>
      <c r="CG1379" s="307"/>
      <c r="CH1379" s="307"/>
      <c r="CI1379" s="307"/>
      <c r="CJ1379" s="307"/>
      <c r="CK1379" s="307"/>
      <c r="CL1379" s="307"/>
      <c r="CM1379" s="307"/>
      <c r="CN1379" s="307"/>
      <c r="CO1379" s="307"/>
      <c r="CP1379" s="307"/>
      <c r="CQ1379" s="307"/>
      <c r="CR1379" s="307"/>
      <c r="CS1379" s="307"/>
      <c r="CT1379" s="307"/>
      <c r="CU1379" s="307"/>
      <c r="CV1379" s="307"/>
      <c r="CW1379" s="307"/>
      <c r="CX1379" s="307"/>
      <c r="CY1379" s="307"/>
      <c r="CZ1379" s="307"/>
      <c r="DA1379" s="307"/>
      <c r="DB1379" s="307"/>
      <c r="DC1379" s="307"/>
      <c r="DD1379" s="307"/>
      <c r="DE1379" s="307"/>
      <c r="DF1379" s="307"/>
      <c r="DG1379" s="307"/>
      <c r="DH1379" s="307"/>
      <c r="DI1379" s="390"/>
      <c r="DJ1379" s="390"/>
      <c r="DK1379" s="307"/>
      <c r="DL1379" s="307"/>
      <c r="DM1379" s="307"/>
      <c r="DN1379" s="307"/>
      <c r="DO1379" s="307"/>
      <c r="DP1379" s="307"/>
      <c r="DQ1379" s="307"/>
      <c r="DR1379" s="307"/>
      <c r="DS1379" s="307"/>
      <c r="DT1379" s="307"/>
      <c r="DU1379" s="307"/>
      <c r="DV1379" s="307"/>
      <c r="DW1379" s="307"/>
      <c r="DX1379" s="307"/>
      <c r="DY1379" s="307"/>
      <c r="DZ1379" s="307"/>
      <c r="EA1379" s="307"/>
      <c r="EB1379" s="307"/>
      <c r="EC1379" s="307"/>
      <c r="ED1379" s="307"/>
      <c r="EE1379" s="307"/>
      <c r="EF1379" s="307"/>
      <c r="EG1379" s="307"/>
      <c r="EH1379" s="307"/>
      <c r="EI1379" s="307"/>
      <c r="EJ1379" s="307"/>
      <c r="EK1379" s="307"/>
      <c r="EL1379" s="307"/>
      <c r="EM1379" s="307"/>
      <c r="EN1379" s="307"/>
      <c r="EO1379" s="307"/>
      <c r="EP1379" s="307"/>
      <c r="EQ1379" s="307"/>
      <c r="ER1379" s="307"/>
      <c r="ES1379" s="307"/>
      <c r="ET1379" s="307"/>
      <c r="EU1379" s="390"/>
      <c r="EV1379" s="390"/>
      <c r="EW1379" s="307"/>
      <c r="EX1379" s="307"/>
      <c r="EY1379" s="307"/>
      <c r="EZ1379" s="307"/>
      <c r="FA1379" s="307"/>
      <c r="FB1379" s="307"/>
      <c r="FC1379" s="307"/>
      <c r="FD1379" s="307"/>
      <c r="FE1379" s="307"/>
      <c r="FF1379" s="307"/>
      <c r="FG1379" s="307"/>
      <c r="FH1379" s="307"/>
      <c r="FI1379" s="307"/>
      <c r="FJ1379" s="307"/>
      <c r="FK1379" s="307"/>
      <c r="FL1379" s="307"/>
      <c r="FM1379" s="307"/>
      <c r="FN1379" s="307"/>
      <c r="FO1379" s="307"/>
      <c r="FP1379" s="307"/>
      <c r="FQ1379" s="307"/>
      <c r="FR1379" s="307"/>
      <c r="FS1379" s="307"/>
      <c r="FT1379" s="307"/>
      <c r="FU1379" s="307"/>
      <c r="FV1379" s="307"/>
      <c r="FW1379" s="307"/>
      <c r="FX1379" s="307"/>
      <c r="FY1379" s="307"/>
      <c r="FZ1379" s="307"/>
      <c r="GA1379" s="307"/>
      <c r="GB1379" s="307"/>
      <c r="GC1379" s="307"/>
      <c r="GD1379" s="307"/>
      <c r="GE1379" s="307"/>
      <c r="GF1379" s="307"/>
      <c r="GG1379" s="307"/>
      <c r="GH1379" s="307"/>
      <c r="GI1379" s="307"/>
      <c r="GJ1379" s="307"/>
      <c r="GK1379" s="307"/>
      <c r="GL1379" s="307"/>
      <c r="GM1379" s="307"/>
      <c r="GN1379" s="307"/>
      <c r="GO1379" s="307"/>
      <c r="GP1379" s="307"/>
      <c r="GQ1379" s="307"/>
      <c r="GR1379" s="307"/>
      <c r="GS1379" s="307"/>
      <c r="GT1379" s="307"/>
      <c r="GU1379" s="307"/>
      <c r="GV1379" s="307"/>
      <c r="GW1379" s="307"/>
      <c r="GX1379" s="307"/>
      <c r="GY1379" s="307"/>
      <c r="GZ1379" s="307"/>
      <c r="HA1379" s="307"/>
      <c r="HB1379" s="307"/>
      <c r="HC1379" s="307"/>
      <c r="HD1379" s="307"/>
      <c r="HE1379" s="307"/>
      <c r="HF1379" s="307"/>
      <c r="HG1379" s="307"/>
      <c r="HH1379" s="307"/>
      <c r="HI1379" s="307"/>
      <c r="HJ1379" s="307"/>
      <c r="HK1379" s="307"/>
      <c r="HL1379" s="307"/>
      <c r="HM1379" s="307"/>
      <c r="HN1379" s="307"/>
      <c r="HO1379" s="307"/>
      <c r="HP1379" s="307"/>
      <c r="HQ1379" s="307"/>
      <c r="HR1379" s="307"/>
      <c r="HS1379" s="307"/>
      <c r="HT1379" s="307"/>
      <c r="HU1379" s="307"/>
      <c r="HV1379" s="307"/>
      <c r="HW1379" s="307"/>
      <c r="HX1379" s="307"/>
      <c r="HY1379" s="307"/>
      <c r="HZ1379" s="307"/>
      <c r="IA1379" s="307"/>
      <c r="IB1379" s="307"/>
      <c r="IC1379" s="307"/>
      <c r="ID1379" s="307"/>
      <c r="IE1379" s="307"/>
      <c r="IF1379" s="307"/>
      <c r="IG1379" s="307"/>
      <c r="IH1379" s="307"/>
      <c r="II1379" s="307"/>
      <c r="IJ1379" s="307"/>
      <c r="IK1379" s="307"/>
      <c r="IL1379" s="307"/>
      <c r="IM1379" s="307"/>
      <c r="IN1379" s="307"/>
      <c r="IO1379" s="307"/>
      <c r="IP1379" s="307"/>
      <c r="IQ1379" s="307"/>
      <c r="IR1379" s="307"/>
      <c r="IS1379" s="307"/>
      <c r="IT1379" s="307"/>
      <c r="IU1379" s="307"/>
      <c r="IV1379" s="307"/>
      <c r="IW1379" s="307"/>
      <c r="IX1379" s="307"/>
      <c r="IY1379" s="307"/>
      <c r="IZ1379" s="307"/>
      <c r="JA1379" s="307"/>
      <c r="JB1379" s="307"/>
      <c r="JC1379" s="307"/>
      <c r="JD1379" s="307"/>
      <c r="JE1379" s="307"/>
      <c r="JF1379" s="307"/>
      <c r="JG1379" s="307"/>
      <c r="JH1379" s="307"/>
      <c r="JI1379" s="307"/>
      <c r="JJ1379" s="307"/>
      <c r="JK1379" s="307"/>
      <c r="JL1379" s="307"/>
      <c r="JM1379" s="307"/>
      <c r="JN1379" s="307"/>
      <c r="JO1379" s="307"/>
      <c r="JP1379" s="307"/>
      <c r="JQ1379" s="307"/>
      <c r="JR1379" s="307"/>
      <c r="JS1379" s="307"/>
      <c r="JT1379" s="307"/>
      <c r="JU1379" s="307"/>
      <c r="JV1379" s="307"/>
      <c r="JW1379" s="307"/>
      <c r="JX1379" s="307"/>
      <c r="JY1379" s="307"/>
      <c r="JZ1379" s="307"/>
      <c r="KA1379" s="307"/>
      <c r="KB1379" s="307"/>
      <c r="KC1379" s="307"/>
      <c r="KD1379" s="307"/>
      <c r="KE1379" s="307"/>
      <c r="KF1379" s="307"/>
      <c r="KG1379" s="307"/>
      <c r="KH1379" s="307"/>
      <c r="KI1379" s="307"/>
      <c r="KJ1379" s="307"/>
      <c r="KK1379" s="307"/>
      <c r="KL1379" s="307"/>
      <c r="KM1379" s="307"/>
      <c r="KN1379" s="307"/>
      <c r="KO1379" s="307"/>
      <c r="KP1379" s="307"/>
      <c r="KQ1379" s="307"/>
      <c r="KR1379" s="307"/>
      <c r="KS1379" s="307"/>
      <c r="KT1379" s="307"/>
    </row>
    <row r="1380" spans="14:306" s="56" customFormat="1" ht="15" customHeight="1">
      <c r="N1380" s="410"/>
      <c r="O1380" s="410"/>
      <c r="P1380" s="311"/>
      <c r="Q1380" s="311"/>
      <c r="R1380" s="311"/>
      <c r="AG1380" s="57"/>
      <c r="AH1380" s="57"/>
      <c r="AI1380" s="57"/>
      <c r="AJ1380" s="57"/>
      <c r="AK1380" s="57"/>
      <c r="AL1380" s="57"/>
      <c r="AM1380" s="57"/>
      <c r="AN1380" s="57"/>
      <c r="AO1380" s="57"/>
      <c r="AP1380" s="57"/>
      <c r="AQ1380" s="57"/>
      <c r="AR1380" s="57"/>
      <c r="AS1380" s="57"/>
      <c r="AT1380" s="57"/>
      <c r="AU1380" s="57"/>
      <c r="AV1380" s="57"/>
      <c r="AW1380" s="57"/>
      <c r="AX1380" s="57"/>
      <c r="AY1380" s="57"/>
      <c r="AZ1380" s="57"/>
      <c r="BA1380" s="57"/>
      <c r="BB1380" s="57"/>
      <c r="BC1380" s="57"/>
      <c r="BD1380" s="57"/>
      <c r="BE1380" s="57"/>
      <c r="BF1380" s="57"/>
      <c r="BG1380" s="57"/>
      <c r="BH1380" s="57"/>
      <c r="BI1380" s="57"/>
      <c r="BJ1380" s="57"/>
      <c r="BK1380" s="57"/>
      <c r="BL1380" s="57"/>
      <c r="BM1380" s="57"/>
      <c r="BN1380" s="57"/>
      <c r="CB1380" s="307"/>
      <c r="CC1380" s="307"/>
      <c r="CD1380" s="307"/>
      <c r="CE1380" s="307"/>
      <c r="CF1380" s="307"/>
      <c r="CG1380" s="307"/>
      <c r="CH1380" s="307"/>
      <c r="CI1380" s="307"/>
      <c r="CJ1380" s="307"/>
      <c r="CK1380" s="307"/>
      <c r="CL1380" s="307"/>
      <c r="CM1380" s="307"/>
      <c r="CN1380" s="307"/>
      <c r="CO1380" s="307"/>
      <c r="CP1380" s="307"/>
      <c r="CQ1380" s="307"/>
      <c r="CR1380" s="307"/>
      <c r="CS1380" s="307"/>
      <c r="CT1380" s="307"/>
      <c r="CU1380" s="307"/>
      <c r="CV1380" s="307"/>
      <c r="CW1380" s="307"/>
      <c r="CX1380" s="307"/>
      <c r="CY1380" s="307"/>
      <c r="CZ1380" s="307"/>
      <c r="DA1380" s="307"/>
      <c r="DB1380" s="307"/>
      <c r="DC1380" s="307"/>
      <c r="DD1380" s="307"/>
      <c r="DE1380" s="307"/>
      <c r="DF1380" s="307"/>
      <c r="DG1380" s="307"/>
      <c r="DH1380" s="307"/>
      <c r="DI1380" s="390"/>
      <c r="DJ1380" s="390"/>
      <c r="DK1380" s="307"/>
      <c r="DL1380" s="307"/>
      <c r="DM1380" s="307"/>
      <c r="DN1380" s="307"/>
      <c r="DO1380" s="307"/>
      <c r="DP1380" s="307"/>
      <c r="DQ1380" s="307"/>
      <c r="DR1380" s="307"/>
      <c r="DS1380" s="307"/>
      <c r="DT1380" s="307"/>
      <c r="DU1380" s="307"/>
      <c r="DV1380" s="307"/>
      <c r="DW1380" s="307"/>
      <c r="DX1380" s="307"/>
      <c r="DY1380" s="307"/>
      <c r="DZ1380" s="307"/>
      <c r="EA1380" s="307"/>
      <c r="EB1380" s="307"/>
      <c r="EC1380" s="307"/>
      <c r="ED1380" s="307"/>
      <c r="EE1380" s="307"/>
      <c r="EF1380" s="307"/>
      <c r="EG1380" s="307"/>
      <c r="EH1380" s="307"/>
      <c r="EI1380" s="307"/>
      <c r="EJ1380" s="307"/>
      <c r="EK1380" s="307"/>
      <c r="EL1380" s="307"/>
      <c r="EM1380" s="307"/>
      <c r="EN1380" s="307"/>
      <c r="EO1380" s="307"/>
      <c r="EP1380" s="307"/>
      <c r="EQ1380" s="307"/>
      <c r="ER1380" s="307"/>
      <c r="ES1380" s="307"/>
      <c r="ET1380" s="307"/>
      <c r="EU1380" s="390"/>
      <c r="EV1380" s="390"/>
      <c r="EW1380" s="307"/>
      <c r="EX1380" s="307"/>
      <c r="EY1380" s="307"/>
      <c r="EZ1380" s="307"/>
      <c r="FA1380" s="307"/>
      <c r="FB1380" s="307"/>
      <c r="FC1380" s="307"/>
      <c r="FD1380" s="307"/>
      <c r="FE1380" s="307"/>
      <c r="FF1380" s="307"/>
      <c r="FG1380" s="307"/>
      <c r="FH1380" s="307"/>
      <c r="FI1380" s="307"/>
      <c r="FJ1380" s="307"/>
      <c r="FK1380" s="307"/>
      <c r="FL1380" s="307"/>
      <c r="FM1380" s="307"/>
      <c r="FN1380" s="307"/>
      <c r="FO1380" s="307"/>
      <c r="FP1380" s="307"/>
      <c r="FQ1380" s="307"/>
      <c r="FR1380" s="307"/>
      <c r="FS1380" s="307"/>
      <c r="FT1380" s="307"/>
      <c r="FU1380" s="307"/>
      <c r="FV1380" s="307"/>
      <c r="FW1380" s="307"/>
      <c r="FX1380" s="307"/>
      <c r="FY1380" s="307"/>
      <c r="FZ1380" s="307"/>
      <c r="GA1380" s="307"/>
      <c r="GB1380" s="307"/>
      <c r="GC1380" s="307"/>
      <c r="GD1380" s="307"/>
      <c r="GE1380" s="307"/>
      <c r="GF1380" s="307"/>
      <c r="GG1380" s="307"/>
      <c r="GH1380" s="307"/>
      <c r="GI1380" s="307"/>
      <c r="GJ1380" s="307"/>
      <c r="GK1380" s="307"/>
      <c r="GL1380" s="307"/>
      <c r="GM1380" s="307"/>
      <c r="GN1380" s="307"/>
      <c r="GO1380" s="307"/>
      <c r="GP1380" s="307"/>
      <c r="GQ1380" s="307"/>
      <c r="GR1380" s="307"/>
      <c r="GS1380" s="307"/>
      <c r="GT1380" s="307"/>
      <c r="GU1380" s="307"/>
      <c r="GV1380" s="307"/>
      <c r="GW1380" s="307"/>
      <c r="GX1380" s="307"/>
      <c r="GY1380" s="307"/>
      <c r="GZ1380" s="307"/>
      <c r="HA1380" s="307"/>
      <c r="HB1380" s="307"/>
      <c r="HC1380" s="307"/>
      <c r="HD1380" s="307"/>
      <c r="HE1380" s="307"/>
      <c r="HF1380" s="307"/>
      <c r="HG1380" s="307"/>
      <c r="HH1380" s="307"/>
      <c r="HI1380" s="307"/>
      <c r="HJ1380" s="307"/>
      <c r="HK1380" s="307"/>
      <c r="HL1380" s="307"/>
      <c r="HM1380" s="307"/>
      <c r="HN1380" s="307"/>
      <c r="HO1380" s="307"/>
      <c r="HP1380" s="307"/>
      <c r="HQ1380" s="307"/>
      <c r="HR1380" s="307"/>
      <c r="HS1380" s="307"/>
      <c r="HT1380" s="307"/>
      <c r="HU1380" s="307"/>
      <c r="HV1380" s="307"/>
      <c r="HW1380" s="307"/>
      <c r="HX1380" s="307"/>
      <c r="HY1380" s="307"/>
      <c r="HZ1380" s="307"/>
      <c r="IA1380" s="307"/>
      <c r="IB1380" s="307"/>
      <c r="IC1380" s="307"/>
      <c r="ID1380" s="307"/>
      <c r="IE1380" s="307"/>
      <c r="IF1380" s="307"/>
      <c r="IG1380" s="307"/>
      <c r="IH1380" s="307"/>
      <c r="II1380" s="307"/>
      <c r="IJ1380" s="307"/>
      <c r="IK1380" s="307"/>
      <c r="IL1380" s="307"/>
      <c r="IM1380" s="307"/>
      <c r="IN1380" s="307"/>
      <c r="IO1380" s="307"/>
      <c r="IP1380" s="307"/>
      <c r="IQ1380" s="307"/>
      <c r="IR1380" s="307"/>
      <c r="IS1380" s="307"/>
      <c r="IT1380" s="307"/>
      <c r="IU1380" s="307"/>
      <c r="IV1380" s="307"/>
      <c r="IW1380" s="307"/>
      <c r="IX1380" s="307"/>
      <c r="IY1380" s="307"/>
      <c r="IZ1380" s="307"/>
      <c r="JA1380" s="307"/>
      <c r="JB1380" s="307"/>
      <c r="JC1380" s="307"/>
      <c r="JD1380" s="307"/>
      <c r="JE1380" s="307"/>
      <c r="JF1380" s="307"/>
      <c r="JG1380" s="307"/>
      <c r="JH1380" s="307"/>
      <c r="JI1380" s="307"/>
      <c r="JJ1380" s="307"/>
      <c r="JK1380" s="307"/>
      <c r="JL1380" s="307"/>
      <c r="JM1380" s="307"/>
      <c r="JN1380" s="307"/>
      <c r="JO1380" s="307"/>
      <c r="JP1380" s="307"/>
      <c r="JQ1380" s="307"/>
      <c r="JR1380" s="307"/>
      <c r="JS1380" s="307"/>
      <c r="JT1380" s="307"/>
      <c r="JU1380" s="307"/>
      <c r="JV1380" s="307"/>
      <c r="JW1380" s="307"/>
      <c r="JX1380" s="307"/>
      <c r="JY1380" s="307"/>
      <c r="JZ1380" s="307"/>
      <c r="KA1380" s="307"/>
      <c r="KB1380" s="307"/>
      <c r="KC1380" s="307"/>
      <c r="KD1380" s="307"/>
      <c r="KE1380" s="307"/>
      <c r="KF1380" s="307"/>
      <c r="KG1380" s="307"/>
      <c r="KH1380" s="307"/>
      <c r="KI1380" s="307"/>
      <c r="KJ1380" s="307"/>
      <c r="KK1380" s="307"/>
      <c r="KL1380" s="307"/>
      <c r="KM1380" s="307"/>
      <c r="KN1380" s="307"/>
      <c r="KO1380" s="307"/>
      <c r="KP1380" s="307"/>
      <c r="KQ1380" s="307"/>
      <c r="KR1380" s="307"/>
      <c r="KS1380" s="307"/>
      <c r="KT1380" s="307"/>
    </row>
    <row r="1381" spans="14:306" s="56" customFormat="1" ht="15" customHeight="1">
      <c r="N1381" s="410"/>
      <c r="O1381" s="410"/>
      <c r="P1381" s="311"/>
      <c r="Q1381" s="311"/>
      <c r="R1381" s="311"/>
      <c r="AG1381" s="57"/>
      <c r="AH1381" s="57"/>
      <c r="AI1381" s="57"/>
      <c r="AJ1381" s="57"/>
      <c r="AK1381" s="57"/>
      <c r="AL1381" s="57"/>
      <c r="AM1381" s="57"/>
      <c r="AN1381" s="57"/>
      <c r="AO1381" s="57"/>
      <c r="AP1381" s="57"/>
      <c r="AQ1381" s="57"/>
      <c r="AR1381" s="57"/>
      <c r="AS1381" s="57"/>
      <c r="AT1381" s="57"/>
      <c r="AU1381" s="57"/>
      <c r="AV1381" s="57"/>
      <c r="AW1381" s="57"/>
      <c r="AX1381" s="57"/>
      <c r="AY1381" s="57"/>
      <c r="AZ1381" s="57"/>
      <c r="BA1381" s="57"/>
      <c r="BB1381" s="57"/>
      <c r="BC1381" s="57"/>
      <c r="BD1381" s="57"/>
      <c r="BE1381" s="57"/>
      <c r="BF1381" s="57"/>
      <c r="BG1381" s="57"/>
      <c r="BH1381" s="57"/>
      <c r="BI1381" s="57"/>
      <c r="BJ1381" s="57"/>
      <c r="BK1381" s="57"/>
      <c r="BL1381" s="57"/>
      <c r="BM1381" s="57"/>
      <c r="BN1381" s="57"/>
      <c r="CB1381" s="307"/>
      <c r="CC1381" s="307"/>
      <c r="CD1381" s="307"/>
      <c r="CE1381" s="307"/>
      <c r="CF1381" s="307"/>
      <c r="CG1381" s="307"/>
      <c r="CH1381" s="307"/>
      <c r="CI1381" s="307"/>
      <c r="CJ1381" s="307"/>
      <c r="CK1381" s="307"/>
      <c r="CL1381" s="307"/>
      <c r="CM1381" s="307"/>
      <c r="CN1381" s="307"/>
      <c r="CO1381" s="307"/>
      <c r="CP1381" s="307"/>
      <c r="CQ1381" s="307"/>
      <c r="CR1381" s="307"/>
      <c r="CS1381" s="307"/>
      <c r="CT1381" s="307"/>
      <c r="CU1381" s="307"/>
      <c r="CV1381" s="307"/>
      <c r="CW1381" s="307"/>
      <c r="CX1381" s="307"/>
      <c r="CY1381" s="307"/>
      <c r="CZ1381" s="307"/>
      <c r="DA1381" s="307"/>
      <c r="DB1381" s="307"/>
      <c r="DC1381" s="307"/>
      <c r="DD1381" s="307"/>
      <c r="DE1381" s="307"/>
      <c r="DF1381" s="307"/>
      <c r="DG1381" s="307"/>
      <c r="DH1381" s="307"/>
      <c r="DI1381" s="390"/>
      <c r="DJ1381" s="390"/>
      <c r="DK1381" s="307"/>
      <c r="DL1381" s="307"/>
      <c r="DM1381" s="307"/>
      <c r="DN1381" s="307"/>
      <c r="DO1381" s="307"/>
      <c r="DP1381" s="307"/>
      <c r="DQ1381" s="307"/>
      <c r="DR1381" s="307"/>
      <c r="DS1381" s="307"/>
      <c r="DT1381" s="307"/>
      <c r="DU1381" s="307"/>
      <c r="DV1381" s="307"/>
      <c r="DW1381" s="307"/>
      <c r="DX1381" s="307"/>
      <c r="DY1381" s="307"/>
      <c r="DZ1381" s="307"/>
      <c r="EA1381" s="307"/>
      <c r="EB1381" s="307"/>
      <c r="EC1381" s="307"/>
      <c r="ED1381" s="307"/>
      <c r="EE1381" s="307"/>
      <c r="EF1381" s="307"/>
      <c r="EG1381" s="307"/>
      <c r="EH1381" s="307"/>
      <c r="EI1381" s="307"/>
      <c r="EJ1381" s="307"/>
      <c r="EK1381" s="307"/>
      <c r="EL1381" s="307"/>
      <c r="EM1381" s="307"/>
      <c r="EN1381" s="307"/>
      <c r="EO1381" s="307"/>
      <c r="EP1381" s="307"/>
      <c r="EQ1381" s="307"/>
      <c r="ER1381" s="307"/>
      <c r="ES1381" s="307"/>
      <c r="ET1381" s="307"/>
      <c r="EU1381" s="390"/>
      <c r="EV1381" s="390"/>
      <c r="EW1381" s="307"/>
      <c r="EX1381" s="307"/>
      <c r="EY1381" s="307"/>
      <c r="EZ1381" s="307"/>
      <c r="FA1381" s="307"/>
      <c r="FB1381" s="307"/>
      <c r="FC1381" s="307"/>
      <c r="FD1381" s="307"/>
      <c r="FE1381" s="307"/>
      <c r="FF1381" s="307"/>
      <c r="FG1381" s="307"/>
      <c r="FH1381" s="307"/>
      <c r="FI1381" s="307"/>
      <c r="FJ1381" s="307"/>
      <c r="FK1381" s="307"/>
      <c r="FL1381" s="307"/>
      <c r="FM1381" s="307"/>
      <c r="FN1381" s="307"/>
      <c r="FO1381" s="307"/>
      <c r="FP1381" s="307"/>
      <c r="FQ1381" s="307"/>
      <c r="FR1381" s="307"/>
      <c r="FS1381" s="307"/>
      <c r="FT1381" s="307"/>
      <c r="FU1381" s="307"/>
      <c r="FV1381" s="307"/>
      <c r="FW1381" s="307"/>
      <c r="FX1381" s="307"/>
      <c r="FY1381" s="307"/>
      <c r="FZ1381" s="307"/>
      <c r="GA1381" s="307"/>
      <c r="GB1381" s="307"/>
      <c r="GC1381" s="307"/>
      <c r="GD1381" s="307"/>
      <c r="GE1381" s="307"/>
      <c r="GF1381" s="307"/>
      <c r="GG1381" s="307"/>
      <c r="GH1381" s="307"/>
      <c r="GI1381" s="307"/>
      <c r="GJ1381" s="307"/>
      <c r="GK1381" s="307"/>
      <c r="GL1381" s="307"/>
      <c r="GM1381" s="307"/>
      <c r="GN1381" s="307"/>
      <c r="GO1381" s="307"/>
      <c r="GP1381" s="307"/>
      <c r="GQ1381" s="307"/>
      <c r="GR1381" s="307"/>
      <c r="GS1381" s="307"/>
      <c r="GT1381" s="307"/>
      <c r="GU1381" s="307"/>
      <c r="GV1381" s="307"/>
      <c r="GW1381" s="307"/>
      <c r="GX1381" s="307"/>
      <c r="GY1381" s="307"/>
      <c r="GZ1381" s="307"/>
      <c r="HA1381" s="307"/>
      <c r="HB1381" s="307"/>
      <c r="HC1381" s="307"/>
      <c r="HD1381" s="307"/>
      <c r="HE1381" s="307"/>
      <c r="HF1381" s="307"/>
      <c r="HG1381" s="307"/>
      <c r="HH1381" s="307"/>
      <c r="HI1381" s="307"/>
      <c r="HJ1381" s="307"/>
      <c r="HK1381" s="307"/>
      <c r="HL1381" s="307"/>
      <c r="HM1381" s="307"/>
      <c r="HN1381" s="307"/>
      <c r="HO1381" s="307"/>
      <c r="HP1381" s="307"/>
      <c r="HQ1381" s="307"/>
      <c r="HR1381" s="307"/>
      <c r="HS1381" s="307"/>
      <c r="HT1381" s="307"/>
      <c r="HU1381" s="307"/>
      <c r="HV1381" s="307"/>
      <c r="HW1381" s="307"/>
      <c r="HX1381" s="307"/>
      <c r="HY1381" s="307"/>
      <c r="HZ1381" s="307"/>
      <c r="IA1381" s="307"/>
      <c r="IB1381" s="307"/>
      <c r="IC1381" s="307"/>
      <c r="ID1381" s="307"/>
      <c r="IE1381" s="307"/>
      <c r="IF1381" s="307"/>
      <c r="IG1381" s="307"/>
      <c r="IH1381" s="307"/>
      <c r="II1381" s="307"/>
      <c r="IJ1381" s="307"/>
      <c r="IK1381" s="307"/>
      <c r="IL1381" s="307"/>
      <c r="IM1381" s="307"/>
      <c r="IN1381" s="307"/>
      <c r="IO1381" s="307"/>
      <c r="IP1381" s="307"/>
      <c r="IQ1381" s="307"/>
      <c r="IR1381" s="307"/>
      <c r="IS1381" s="307"/>
      <c r="IT1381" s="307"/>
      <c r="IU1381" s="307"/>
      <c r="IV1381" s="307"/>
      <c r="IW1381" s="307"/>
      <c r="IX1381" s="307"/>
      <c r="IY1381" s="307"/>
      <c r="IZ1381" s="307"/>
      <c r="JA1381" s="307"/>
      <c r="JB1381" s="307"/>
      <c r="JC1381" s="307"/>
      <c r="JD1381" s="307"/>
      <c r="JE1381" s="307"/>
      <c r="JF1381" s="307"/>
      <c r="JG1381" s="307"/>
      <c r="JH1381" s="307"/>
      <c r="JI1381" s="307"/>
      <c r="JJ1381" s="307"/>
      <c r="JK1381" s="307"/>
      <c r="JL1381" s="307"/>
      <c r="JM1381" s="307"/>
      <c r="JN1381" s="307"/>
      <c r="JO1381" s="307"/>
      <c r="JP1381" s="307"/>
      <c r="JQ1381" s="307"/>
      <c r="JR1381" s="307"/>
      <c r="JS1381" s="307"/>
      <c r="JT1381" s="307"/>
      <c r="JU1381" s="307"/>
      <c r="JV1381" s="307"/>
      <c r="JW1381" s="307"/>
      <c r="JX1381" s="307"/>
      <c r="JY1381" s="307"/>
      <c r="JZ1381" s="307"/>
      <c r="KA1381" s="307"/>
      <c r="KB1381" s="307"/>
      <c r="KC1381" s="307"/>
      <c r="KD1381" s="307"/>
      <c r="KE1381" s="307"/>
      <c r="KF1381" s="307"/>
      <c r="KG1381" s="307"/>
      <c r="KH1381" s="307"/>
      <c r="KI1381" s="307"/>
      <c r="KJ1381" s="307"/>
      <c r="KK1381" s="307"/>
      <c r="KL1381" s="307"/>
      <c r="KM1381" s="307"/>
      <c r="KN1381" s="307"/>
      <c r="KO1381" s="307"/>
      <c r="KP1381" s="307"/>
      <c r="KQ1381" s="307"/>
      <c r="KR1381" s="307"/>
      <c r="KS1381" s="307"/>
      <c r="KT1381" s="307"/>
    </row>
    <row r="1382" spans="14:306" s="56" customFormat="1" ht="15" customHeight="1">
      <c r="N1382" s="410"/>
      <c r="O1382" s="410"/>
      <c r="P1382" s="311"/>
      <c r="Q1382" s="311"/>
      <c r="R1382" s="311"/>
      <c r="AG1382" s="57"/>
      <c r="AH1382" s="57"/>
      <c r="AI1382" s="57"/>
      <c r="AJ1382" s="57"/>
      <c r="AK1382" s="57"/>
      <c r="AL1382" s="57"/>
      <c r="AM1382" s="57"/>
      <c r="AN1382" s="57"/>
      <c r="AO1382" s="57"/>
      <c r="AP1382" s="57"/>
      <c r="AQ1382" s="57"/>
      <c r="AR1382" s="57"/>
      <c r="AS1382" s="57"/>
      <c r="AT1382" s="57"/>
      <c r="AU1382" s="57"/>
      <c r="AV1382" s="57"/>
      <c r="AW1382" s="57"/>
      <c r="AX1382" s="57"/>
      <c r="AY1382" s="57"/>
      <c r="AZ1382" s="57"/>
      <c r="BA1382" s="57"/>
      <c r="BB1382" s="57"/>
      <c r="BC1382" s="57"/>
      <c r="BD1382" s="57"/>
      <c r="BE1382" s="57"/>
      <c r="BF1382" s="57"/>
      <c r="BG1382" s="57"/>
      <c r="BH1382" s="57"/>
      <c r="BI1382" s="57"/>
      <c r="BJ1382" s="57"/>
      <c r="BK1382" s="57"/>
      <c r="BL1382" s="57"/>
      <c r="BM1382" s="57"/>
      <c r="BN1382" s="57"/>
      <c r="CB1382" s="307"/>
      <c r="CC1382" s="307"/>
      <c r="CD1382" s="307"/>
      <c r="CE1382" s="307"/>
      <c r="CF1382" s="307"/>
      <c r="CG1382" s="307"/>
      <c r="CH1382" s="307"/>
      <c r="CI1382" s="307"/>
      <c r="CJ1382" s="307"/>
      <c r="CK1382" s="307"/>
      <c r="CL1382" s="307"/>
      <c r="CM1382" s="307"/>
      <c r="CN1382" s="307"/>
      <c r="CO1382" s="307"/>
      <c r="CP1382" s="307"/>
      <c r="CQ1382" s="307"/>
      <c r="CR1382" s="307"/>
      <c r="CS1382" s="307"/>
      <c r="CT1382" s="307"/>
      <c r="CU1382" s="307"/>
      <c r="CV1382" s="307"/>
      <c r="CW1382" s="307"/>
      <c r="CX1382" s="307"/>
      <c r="CY1382" s="307"/>
      <c r="CZ1382" s="307"/>
      <c r="DA1382" s="307"/>
      <c r="DB1382" s="307"/>
      <c r="DC1382" s="307"/>
      <c r="DD1382" s="307"/>
      <c r="DE1382" s="307"/>
      <c r="DF1382" s="307"/>
      <c r="DG1382" s="307"/>
      <c r="DH1382" s="307"/>
      <c r="DI1382" s="390"/>
      <c r="DJ1382" s="390"/>
      <c r="DK1382" s="307"/>
      <c r="DL1382" s="307"/>
      <c r="DM1382" s="307"/>
      <c r="DN1382" s="307"/>
      <c r="DO1382" s="307"/>
      <c r="DP1382" s="307"/>
      <c r="DQ1382" s="307"/>
      <c r="DR1382" s="307"/>
      <c r="DS1382" s="307"/>
      <c r="DT1382" s="307"/>
      <c r="DU1382" s="307"/>
      <c r="DV1382" s="307"/>
      <c r="DW1382" s="307"/>
      <c r="DX1382" s="307"/>
      <c r="DY1382" s="307"/>
      <c r="DZ1382" s="307"/>
      <c r="EA1382" s="307"/>
      <c r="EB1382" s="307"/>
      <c r="EC1382" s="307"/>
      <c r="ED1382" s="307"/>
      <c r="EE1382" s="307"/>
      <c r="EF1382" s="307"/>
      <c r="EG1382" s="307"/>
      <c r="EH1382" s="307"/>
      <c r="EI1382" s="307"/>
      <c r="EJ1382" s="307"/>
      <c r="EK1382" s="307"/>
      <c r="EL1382" s="307"/>
      <c r="EM1382" s="307"/>
      <c r="EN1382" s="307"/>
      <c r="EO1382" s="307"/>
      <c r="EP1382" s="307"/>
      <c r="EQ1382" s="307"/>
      <c r="ER1382" s="307"/>
      <c r="ES1382" s="307"/>
      <c r="ET1382" s="307"/>
      <c r="EU1382" s="390"/>
      <c r="EV1382" s="390"/>
      <c r="EW1382" s="307"/>
      <c r="EX1382" s="307"/>
      <c r="EY1382" s="307"/>
      <c r="EZ1382" s="307"/>
      <c r="FA1382" s="307"/>
      <c r="FB1382" s="307"/>
      <c r="FC1382" s="307"/>
      <c r="FD1382" s="307"/>
      <c r="FE1382" s="307"/>
      <c r="FF1382" s="307"/>
      <c r="FG1382" s="307"/>
      <c r="FH1382" s="307"/>
      <c r="FI1382" s="307"/>
      <c r="FJ1382" s="307"/>
      <c r="FK1382" s="307"/>
      <c r="FL1382" s="307"/>
      <c r="FM1382" s="307"/>
      <c r="FN1382" s="307"/>
      <c r="FO1382" s="307"/>
      <c r="FP1382" s="307"/>
      <c r="FQ1382" s="307"/>
      <c r="FR1382" s="307"/>
      <c r="FS1382" s="307"/>
      <c r="FT1382" s="307"/>
      <c r="FU1382" s="307"/>
      <c r="FV1382" s="307"/>
      <c r="FW1382" s="307"/>
      <c r="FX1382" s="307"/>
      <c r="FY1382" s="307"/>
      <c r="FZ1382" s="307"/>
      <c r="GA1382" s="307"/>
      <c r="GB1382" s="307"/>
      <c r="GC1382" s="307"/>
      <c r="GD1382" s="307"/>
      <c r="GE1382" s="307"/>
      <c r="GF1382" s="307"/>
      <c r="GG1382" s="307"/>
      <c r="GH1382" s="307"/>
      <c r="GI1382" s="307"/>
      <c r="GJ1382" s="307"/>
      <c r="GK1382" s="307"/>
      <c r="GL1382" s="307"/>
      <c r="GM1382" s="307"/>
      <c r="GN1382" s="307"/>
      <c r="GO1382" s="307"/>
      <c r="GP1382" s="307"/>
      <c r="GQ1382" s="307"/>
      <c r="GR1382" s="307"/>
      <c r="GS1382" s="307"/>
      <c r="GT1382" s="307"/>
      <c r="GU1382" s="307"/>
      <c r="GV1382" s="307"/>
      <c r="GW1382" s="307"/>
      <c r="GX1382" s="307"/>
      <c r="GY1382" s="307"/>
      <c r="GZ1382" s="307"/>
      <c r="HA1382" s="307"/>
      <c r="HB1382" s="307"/>
      <c r="HC1382" s="307"/>
      <c r="HD1382" s="307"/>
      <c r="HE1382" s="307"/>
      <c r="HF1382" s="307"/>
      <c r="HG1382" s="307"/>
      <c r="HH1382" s="307"/>
      <c r="HI1382" s="307"/>
      <c r="HJ1382" s="307"/>
      <c r="HK1382" s="307"/>
      <c r="HL1382" s="307"/>
      <c r="HM1382" s="307"/>
      <c r="HN1382" s="307"/>
      <c r="HO1382" s="307"/>
      <c r="HP1382" s="307"/>
      <c r="HQ1382" s="307"/>
      <c r="HR1382" s="307"/>
      <c r="HS1382" s="307"/>
      <c r="HT1382" s="307"/>
      <c r="HU1382" s="307"/>
      <c r="HV1382" s="307"/>
      <c r="HW1382" s="307"/>
      <c r="HX1382" s="307"/>
      <c r="HY1382" s="307"/>
      <c r="HZ1382" s="307"/>
      <c r="IA1382" s="307"/>
      <c r="IB1382" s="307"/>
      <c r="IC1382" s="307"/>
      <c r="ID1382" s="307"/>
      <c r="IE1382" s="307"/>
      <c r="IF1382" s="307"/>
      <c r="IG1382" s="307"/>
      <c r="IH1382" s="307"/>
      <c r="II1382" s="307"/>
      <c r="IJ1382" s="307"/>
      <c r="IK1382" s="307"/>
      <c r="IL1382" s="307"/>
      <c r="IM1382" s="307"/>
      <c r="IN1382" s="307"/>
      <c r="IO1382" s="307"/>
      <c r="IP1382" s="307"/>
      <c r="IQ1382" s="307"/>
      <c r="IR1382" s="307"/>
      <c r="IS1382" s="307"/>
      <c r="IT1382" s="307"/>
      <c r="IU1382" s="307"/>
      <c r="IV1382" s="307"/>
      <c r="IW1382" s="307"/>
      <c r="IX1382" s="307"/>
      <c r="IY1382" s="307"/>
      <c r="IZ1382" s="307"/>
      <c r="JA1382" s="307"/>
      <c r="JB1382" s="307"/>
      <c r="JC1382" s="307"/>
      <c r="JD1382" s="307"/>
      <c r="JE1382" s="307"/>
      <c r="JF1382" s="307"/>
      <c r="JG1382" s="307"/>
      <c r="JH1382" s="307"/>
      <c r="JI1382" s="307"/>
      <c r="JJ1382" s="307"/>
      <c r="JK1382" s="307"/>
      <c r="JL1382" s="307"/>
      <c r="JM1382" s="307"/>
      <c r="JN1382" s="307"/>
      <c r="JO1382" s="307"/>
      <c r="JP1382" s="307"/>
      <c r="JQ1382" s="307"/>
      <c r="JR1382" s="307"/>
      <c r="JS1382" s="307"/>
      <c r="JT1382" s="307"/>
      <c r="JU1382" s="307"/>
      <c r="JV1382" s="307"/>
      <c r="JW1382" s="307"/>
      <c r="JX1382" s="307"/>
      <c r="JY1382" s="307"/>
      <c r="JZ1382" s="307"/>
      <c r="KA1382" s="307"/>
      <c r="KB1382" s="307"/>
      <c r="KC1382" s="307"/>
      <c r="KD1382" s="307"/>
      <c r="KE1382" s="307"/>
      <c r="KF1382" s="307"/>
      <c r="KG1382" s="307"/>
      <c r="KH1382" s="307"/>
      <c r="KI1382" s="307"/>
      <c r="KJ1382" s="307"/>
      <c r="KK1382" s="307"/>
      <c r="KL1382" s="307"/>
      <c r="KM1382" s="307"/>
      <c r="KN1382" s="307"/>
      <c r="KO1382" s="307"/>
      <c r="KP1382" s="307"/>
      <c r="KQ1382" s="307"/>
      <c r="KR1382" s="307"/>
      <c r="KS1382" s="307"/>
      <c r="KT1382" s="307"/>
    </row>
    <row r="1383" spans="14:306" s="56" customFormat="1" ht="15" customHeight="1">
      <c r="N1383" s="410"/>
      <c r="O1383" s="410"/>
      <c r="P1383" s="311"/>
      <c r="Q1383" s="311"/>
      <c r="R1383" s="311"/>
      <c r="AG1383" s="57"/>
      <c r="AH1383" s="57"/>
      <c r="AI1383" s="57"/>
      <c r="AJ1383" s="57"/>
      <c r="AK1383" s="57"/>
      <c r="AL1383" s="57"/>
      <c r="AM1383" s="57"/>
      <c r="AN1383" s="57"/>
      <c r="AO1383" s="57"/>
      <c r="AP1383" s="57"/>
      <c r="AQ1383" s="57"/>
      <c r="AR1383" s="57"/>
      <c r="AS1383" s="57"/>
      <c r="AT1383" s="57"/>
      <c r="AU1383" s="57"/>
      <c r="AV1383" s="57"/>
      <c r="AW1383" s="57"/>
      <c r="AX1383" s="57"/>
      <c r="AY1383" s="57"/>
      <c r="AZ1383" s="57"/>
      <c r="BA1383" s="57"/>
      <c r="BB1383" s="57"/>
      <c r="BC1383" s="57"/>
      <c r="BD1383" s="57"/>
      <c r="BE1383" s="57"/>
      <c r="BF1383" s="57"/>
      <c r="BG1383" s="57"/>
      <c r="BH1383" s="57"/>
      <c r="BI1383" s="57"/>
      <c r="BJ1383" s="57"/>
      <c r="BK1383" s="57"/>
      <c r="BL1383" s="57"/>
      <c r="BM1383" s="57"/>
      <c r="BN1383" s="57"/>
      <c r="CB1383" s="307"/>
      <c r="CC1383" s="307"/>
      <c r="CD1383" s="307"/>
      <c r="CE1383" s="307"/>
      <c r="CF1383" s="307"/>
      <c r="CG1383" s="307"/>
      <c r="CH1383" s="307"/>
      <c r="CI1383" s="307"/>
      <c r="CJ1383" s="307"/>
      <c r="CK1383" s="307"/>
      <c r="CL1383" s="307"/>
      <c r="CM1383" s="307"/>
      <c r="CN1383" s="307"/>
      <c r="CO1383" s="307"/>
      <c r="CP1383" s="307"/>
      <c r="CQ1383" s="307"/>
      <c r="CR1383" s="307"/>
      <c r="CS1383" s="307"/>
      <c r="CT1383" s="307"/>
      <c r="CU1383" s="307"/>
      <c r="CV1383" s="307"/>
      <c r="CW1383" s="307"/>
      <c r="CX1383" s="307"/>
      <c r="CY1383" s="307"/>
      <c r="CZ1383" s="307"/>
      <c r="DA1383" s="307"/>
      <c r="DB1383" s="307"/>
      <c r="DC1383" s="307"/>
      <c r="DD1383" s="307"/>
      <c r="DE1383" s="307"/>
      <c r="DF1383" s="307"/>
      <c r="DG1383" s="307"/>
      <c r="DH1383" s="307"/>
      <c r="DI1383" s="390"/>
      <c r="DJ1383" s="390"/>
      <c r="DK1383" s="307"/>
      <c r="DL1383" s="307"/>
      <c r="DM1383" s="307"/>
      <c r="DN1383" s="307"/>
      <c r="DO1383" s="307"/>
      <c r="DP1383" s="307"/>
      <c r="DQ1383" s="307"/>
      <c r="DR1383" s="307"/>
      <c r="DS1383" s="307"/>
      <c r="DT1383" s="307"/>
      <c r="DU1383" s="307"/>
      <c r="DV1383" s="307"/>
      <c r="DW1383" s="307"/>
      <c r="DX1383" s="307"/>
      <c r="DY1383" s="307"/>
      <c r="DZ1383" s="307"/>
      <c r="EA1383" s="307"/>
      <c r="EB1383" s="307"/>
      <c r="EC1383" s="307"/>
      <c r="ED1383" s="307"/>
      <c r="EE1383" s="307"/>
      <c r="EF1383" s="307"/>
      <c r="EG1383" s="307"/>
      <c r="EH1383" s="307"/>
      <c r="EI1383" s="307"/>
      <c r="EJ1383" s="307"/>
      <c r="EK1383" s="307"/>
      <c r="EL1383" s="307"/>
      <c r="EM1383" s="307"/>
      <c r="EN1383" s="307"/>
      <c r="EO1383" s="307"/>
      <c r="EP1383" s="307"/>
      <c r="EQ1383" s="307"/>
      <c r="ER1383" s="307"/>
      <c r="ES1383" s="307"/>
      <c r="ET1383" s="307"/>
      <c r="EU1383" s="390"/>
      <c r="EV1383" s="390"/>
      <c r="EW1383" s="307"/>
      <c r="EX1383" s="307"/>
      <c r="EY1383" s="307"/>
      <c r="EZ1383" s="307"/>
      <c r="FA1383" s="307"/>
      <c r="FB1383" s="307"/>
      <c r="FC1383" s="307"/>
      <c r="FD1383" s="307"/>
      <c r="FE1383" s="307"/>
      <c r="FF1383" s="307"/>
      <c r="FG1383" s="307"/>
      <c r="FH1383" s="307"/>
      <c r="FI1383" s="307"/>
      <c r="FJ1383" s="307"/>
      <c r="FK1383" s="307"/>
      <c r="FL1383" s="307"/>
      <c r="FM1383" s="307"/>
      <c r="FN1383" s="307"/>
      <c r="FO1383" s="307"/>
      <c r="FP1383" s="307"/>
      <c r="FQ1383" s="307"/>
      <c r="FR1383" s="307"/>
      <c r="FS1383" s="307"/>
      <c r="FT1383" s="307"/>
      <c r="FU1383" s="307"/>
      <c r="FV1383" s="307"/>
      <c r="FW1383" s="307"/>
      <c r="FX1383" s="307"/>
      <c r="FY1383" s="307"/>
      <c r="FZ1383" s="307"/>
      <c r="GA1383" s="307"/>
      <c r="GB1383" s="307"/>
      <c r="GC1383" s="307"/>
      <c r="GD1383" s="307"/>
      <c r="GE1383" s="307"/>
      <c r="GF1383" s="307"/>
      <c r="GG1383" s="307"/>
      <c r="GH1383" s="307"/>
      <c r="GI1383" s="307"/>
      <c r="GJ1383" s="307"/>
      <c r="GK1383" s="307"/>
      <c r="GL1383" s="307"/>
      <c r="GM1383" s="307"/>
      <c r="GN1383" s="307"/>
      <c r="GO1383" s="307"/>
      <c r="GP1383" s="307"/>
      <c r="GQ1383" s="307"/>
      <c r="GR1383" s="307"/>
      <c r="GS1383" s="307"/>
      <c r="GT1383" s="307"/>
      <c r="GU1383" s="307"/>
      <c r="GV1383" s="307"/>
      <c r="GW1383" s="307"/>
      <c r="GX1383" s="307"/>
      <c r="GY1383" s="307"/>
      <c r="GZ1383" s="307"/>
      <c r="HA1383" s="307"/>
      <c r="HB1383" s="307"/>
      <c r="HC1383" s="307"/>
      <c r="HD1383" s="307"/>
      <c r="HE1383" s="307"/>
      <c r="HF1383" s="307"/>
      <c r="HG1383" s="307"/>
      <c r="HH1383" s="307"/>
      <c r="HI1383" s="307"/>
      <c r="HJ1383" s="307"/>
      <c r="HK1383" s="307"/>
      <c r="HL1383" s="307"/>
      <c r="HM1383" s="307"/>
      <c r="HN1383" s="307"/>
      <c r="HO1383" s="307"/>
      <c r="HP1383" s="307"/>
      <c r="HQ1383" s="307"/>
      <c r="HR1383" s="307"/>
      <c r="HS1383" s="307"/>
      <c r="HT1383" s="307"/>
      <c r="HU1383" s="307"/>
      <c r="HV1383" s="307"/>
      <c r="HW1383" s="307"/>
      <c r="HX1383" s="307"/>
      <c r="HY1383" s="307"/>
      <c r="HZ1383" s="307"/>
      <c r="IA1383" s="307"/>
      <c r="IB1383" s="307"/>
      <c r="IC1383" s="307"/>
      <c r="ID1383" s="307"/>
      <c r="IE1383" s="307"/>
      <c r="IF1383" s="307"/>
      <c r="IG1383" s="307"/>
      <c r="IH1383" s="307"/>
      <c r="II1383" s="307"/>
      <c r="IJ1383" s="307"/>
      <c r="IK1383" s="307"/>
      <c r="IL1383" s="307"/>
      <c r="IM1383" s="307"/>
      <c r="IN1383" s="307"/>
      <c r="IO1383" s="307"/>
      <c r="IP1383" s="307"/>
      <c r="IQ1383" s="307"/>
      <c r="IR1383" s="307"/>
      <c r="IS1383" s="307"/>
      <c r="IT1383" s="307"/>
      <c r="IU1383" s="307"/>
      <c r="IV1383" s="307"/>
      <c r="IW1383" s="307"/>
      <c r="IX1383" s="307"/>
      <c r="IY1383" s="307"/>
      <c r="IZ1383" s="307"/>
      <c r="JA1383" s="307"/>
      <c r="JB1383" s="307"/>
      <c r="JC1383" s="307"/>
      <c r="JD1383" s="307"/>
      <c r="JE1383" s="307"/>
      <c r="JF1383" s="307"/>
      <c r="JG1383" s="307"/>
      <c r="JH1383" s="307"/>
      <c r="JI1383" s="307"/>
      <c r="JJ1383" s="307"/>
      <c r="JK1383" s="307"/>
      <c r="JL1383" s="307"/>
      <c r="JM1383" s="307"/>
      <c r="JN1383" s="307"/>
      <c r="JO1383" s="307"/>
      <c r="JP1383" s="307"/>
      <c r="JQ1383" s="307"/>
      <c r="JR1383" s="307"/>
      <c r="JS1383" s="307"/>
      <c r="JT1383" s="307"/>
      <c r="JU1383" s="307"/>
      <c r="JV1383" s="307"/>
      <c r="JW1383" s="307"/>
      <c r="JX1383" s="307"/>
      <c r="JY1383" s="307"/>
      <c r="JZ1383" s="307"/>
      <c r="KA1383" s="307"/>
      <c r="KB1383" s="307"/>
      <c r="KC1383" s="307"/>
      <c r="KD1383" s="307"/>
      <c r="KE1383" s="307"/>
      <c r="KF1383" s="307"/>
      <c r="KG1383" s="307"/>
      <c r="KH1383" s="307"/>
      <c r="KI1383" s="307"/>
      <c r="KJ1383" s="307"/>
      <c r="KK1383" s="307"/>
      <c r="KL1383" s="307"/>
      <c r="KM1383" s="307"/>
      <c r="KN1383" s="307"/>
      <c r="KO1383" s="307"/>
      <c r="KP1383" s="307"/>
      <c r="KQ1383" s="307"/>
      <c r="KR1383" s="307"/>
      <c r="KS1383" s="307"/>
      <c r="KT1383" s="307"/>
    </row>
    <row r="1384" spans="14:306" s="56" customFormat="1" ht="15" customHeight="1">
      <c r="N1384" s="410"/>
      <c r="O1384" s="410"/>
      <c r="P1384" s="311"/>
      <c r="Q1384" s="311"/>
      <c r="R1384" s="311"/>
      <c r="AG1384" s="57"/>
      <c r="AH1384" s="57"/>
      <c r="AI1384" s="57"/>
      <c r="AJ1384" s="57"/>
      <c r="AK1384" s="57"/>
      <c r="AL1384" s="57"/>
      <c r="AM1384" s="57"/>
      <c r="AN1384" s="57"/>
      <c r="AO1384" s="57"/>
      <c r="AP1384" s="57"/>
      <c r="AQ1384" s="57"/>
      <c r="AR1384" s="57"/>
      <c r="AS1384" s="57"/>
      <c r="AT1384" s="57"/>
      <c r="AU1384" s="57"/>
      <c r="AV1384" s="57"/>
      <c r="AW1384" s="57"/>
      <c r="AX1384" s="57"/>
      <c r="AY1384" s="57"/>
      <c r="AZ1384" s="57"/>
      <c r="BA1384" s="57"/>
      <c r="BB1384" s="57"/>
      <c r="BC1384" s="57"/>
      <c r="BD1384" s="57"/>
      <c r="BE1384" s="57"/>
      <c r="BF1384" s="57"/>
      <c r="BG1384" s="57"/>
      <c r="BH1384" s="57"/>
      <c r="BI1384" s="57"/>
      <c r="BJ1384" s="57"/>
      <c r="BK1384" s="57"/>
      <c r="BL1384" s="57"/>
      <c r="BM1384" s="57"/>
      <c r="BN1384" s="57"/>
      <c r="CB1384" s="307"/>
      <c r="CC1384" s="307"/>
      <c r="CD1384" s="307"/>
      <c r="CE1384" s="307"/>
      <c r="CF1384" s="307"/>
      <c r="CG1384" s="307"/>
      <c r="CH1384" s="307"/>
      <c r="CI1384" s="307"/>
      <c r="CJ1384" s="307"/>
      <c r="CK1384" s="307"/>
      <c r="CL1384" s="307"/>
      <c r="CM1384" s="307"/>
      <c r="CN1384" s="307"/>
      <c r="CO1384" s="307"/>
      <c r="CP1384" s="307"/>
      <c r="CQ1384" s="307"/>
      <c r="CR1384" s="307"/>
      <c r="CS1384" s="307"/>
      <c r="CT1384" s="307"/>
      <c r="CU1384" s="307"/>
      <c r="CV1384" s="307"/>
      <c r="CW1384" s="307"/>
      <c r="CX1384" s="307"/>
      <c r="CY1384" s="307"/>
      <c r="CZ1384" s="307"/>
      <c r="DA1384" s="307"/>
      <c r="DB1384" s="307"/>
      <c r="DC1384" s="307"/>
      <c r="DD1384" s="307"/>
      <c r="DE1384" s="307"/>
      <c r="DF1384" s="307"/>
      <c r="DG1384" s="307"/>
      <c r="DH1384" s="307"/>
      <c r="DI1384" s="390"/>
      <c r="DJ1384" s="390"/>
      <c r="DK1384" s="307"/>
      <c r="DL1384" s="307"/>
      <c r="DM1384" s="307"/>
      <c r="DN1384" s="307"/>
      <c r="DO1384" s="307"/>
      <c r="DP1384" s="307"/>
      <c r="DQ1384" s="307"/>
      <c r="DR1384" s="307"/>
      <c r="DS1384" s="307"/>
      <c r="DT1384" s="307"/>
      <c r="DU1384" s="307"/>
      <c r="DV1384" s="307"/>
      <c r="DW1384" s="307"/>
      <c r="DX1384" s="307"/>
      <c r="DY1384" s="307"/>
      <c r="DZ1384" s="307"/>
      <c r="EA1384" s="307"/>
      <c r="EB1384" s="307"/>
      <c r="EC1384" s="307"/>
      <c r="ED1384" s="307"/>
      <c r="EE1384" s="307"/>
      <c r="EF1384" s="307"/>
      <c r="EG1384" s="307"/>
      <c r="EH1384" s="307"/>
      <c r="EI1384" s="307"/>
      <c r="EJ1384" s="307"/>
      <c r="EK1384" s="307"/>
      <c r="EL1384" s="307"/>
      <c r="EM1384" s="307"/>
      <c r="EN1384" s="307"/>
      <c r="EO1384" s="307"/>
      <c r="EP1384" s="307"/>
      <c r="EQ1384" s="307"/>
      <c r="ER1384" s="307"/>
      <c r="ES1384" s="307"/>
      <c r="ET1384" s="307"/>
      <c r="EU1384" s="390"/>
      <c r="EV1384" s="390"/>
      <c r="EW1384" s="307"/>
      <c r="EX1384" s="307"/>
      <c r="EY1384" s="307"/>
      <c r="EZ1384" s="307"/>
      <c r="FA1384" s="307"/>
      <c r="FB1384" s="307"/>
      <c r="FC1384" s="307"/>
      <c r="FD1384" s="307"/>
      <c r="FE1384" s="307"/>
      <c r="FF1384" s="307"/>
      <c r="FG1384" s="307"/>
      <c r="FH1384" s="307"/>
      <c r="FI1384" s="307"/>
      <c r="FJ1384" s="307"/>
      <c r="FK1384" s="307"/>
      <c r="FL1384" s="307"/>
      <c r="FM1384" s="307"/>
      <c r="FN1384" s="307"/>
      <c r="FO1384" s="307"/>
      <c r="FP1384" s="307"/>
      <c r="FQ1384" s="307"/>
      <c r="FR1384" s="307"/>
      <c r="FS1384" s="307"/>
      <c r="FT1384" s="307"/>
      <c r="FU1384" s="307"/>
      <c r="FV1384" s="307"/>
      <c r="FW1384" s="307"/>
      <c r="FX1384" s="307"/>
      <c r="FY1384" s="307"/>
      <c r="FZ1384" s="307"/>
      <c r="GA1384" s="307"/>
      <c r="GB1384" s="307"/>
      <c r="GC1384" s="307"/>
      <c r="GD1384" s="307"/>
      <c r="GE1384" s="307"/>
      <c r="GF1384" s="307"/>
      <c r="GG1384" s="307"/>
      <c r="GH1384" s="307"/>
      <c r="GI1384" s="307"/>
      <c r="GJ1384" s="307"/>
      <c r="GK1384" s="307"/>
      <c r="GL1384" s="307"/>
      <c r="GM1384" s="307"/>
      <c r="GN1384" s="307"/>
      <c r="GO1384" s="307"/>
      <c r="GP1384" s="307"/>
      <c r="GQ1384" s="307"/>
      <c r="GR1384" s="307"/>
      <c r="GS1384" s="307"/>
      <c r="GT1384" s="307"/>
      <c r="GU1384" s="307"/>
      <c r="GV1384" s="307"/>
      <c r="GW1384" s="307"/>
      <c r="GX1384" s="307"/>
      <c r="GY1384" s="307"/>
      <c r="GZ1384" s="307"/>
      <c r="HA1384" s="307"/>
      <c r="HB1384" s="307"/>
      <c r="HC1384" s="307"/>
      <c r="HD1384" s="307"/>
      <c r="HE1384" s="307"/>
      <c r="HF1384" s="307"/>
      <c r="HG1384" s="307"/>
      <c r="HH1384" s="307"/>
      <c r="HI1384" s="307"/>
      <c r="HJ1384" s="307"/>
      <c r="HK1384" s="307"/>
      <c r="HL1384" s="307"/>
      <c r="HM1384" s="307"/>
      <c r="HN1384" s="307"/>
      <c r="HO1384" s="307"/>
      <c r="HP1384" s="307"/>
      <c r="HQ1384" s="307"/>
      <c r="HR1384" s="307"/>
      <c r="HS1384" s="307"/>
      <c r="HT1384" s="307"/>
      <c r="HU1384" s="307"/>
      <c r="HV1384" s="307"/>
      <c r="HW1384" s="307"/>
      <c r="HX1384" s="307"/>
      <c r="HY1384" s="307"/>
      <c r="HZ1384" s="307"/>
      <c r="IA1384" s="307"/>
      <c r="IB1384" s="307"/>
      <c r="IC1384" s="307"/>
      <c r="ID1384" s="307"/>
      <c r="IE1384" s="307"/>
      <c r="IF1384" s="307"/>
      <c r="IG1384" s="307"/>
      <c r="IH1384" s="307"/>
      <c r="II1384" s="307"/>
      <c r="IJ1384" s="307"/>
      <c r="IK1384" s="307"/>
      <c r="IL1384" s="307"/>
      <c r="IM1384" s="307"/>
      <c r="IN1384" s="307"/>
      <c r="IO1384" s="307"/>
      <c r="IP1384" s="307"/>
      <c r="IQ1384" s="307"/>
      <c r="IR1384" s="307"/>
      <c r="IS1384" s="307"/>
      <c r="IT1384" s="307"/>
      <c r="IU1384" s="307"/>
      <c r="IV1384" s="307"/>
      <c r="IW1384" s="307"/>
      <c r="IX1384" s="307"/>
      <c r="IY1384" s="307"/>
      <c r="IZ1384" s="307"/>
      <c r="JA1384" s="307"/>
      <c r="JB1384" s="307"/>
      <c r="JC1384" s="307"/>
      <c r="JD1384" s="307"/>
      <c r="JE1384" s="307"/>
      <c r="JF1384" s="307"/>
      <c r="JG1384" s="307"/>
      <c r="JH1384" s="307"/>
      <c r="JI1384" s="307"/>
      <c r="JJ1384" s="307"/>
      <c r="JK1384" s="307"/>
      <c r="JL1384" s="307"/>
      <c r="JM1384" s="307"/>
      <c r="JN1384" s="307"/>
      <c r="JO1384" s="307"/>
      <c r="JP1384" s="307"/>
      <c r="JQ1384" s="307"/>
      <c r="JR1384" s="307"/>
      <c r="JS1384" s="307"/>
      <c r="JT1384" s="307"/>
      <c r="JU1384" s="307"/>
      <c r="JV1384" s="307"/>
      <c r="JW1384" s="307"/>
      <c r="JX1384" s="307"/>
      <c r="JY1384" s="307"/>
      <c r="JZ1384" s="307"/>
      <c r="KA1384" s="307"/>
      <c r="KB1384" s="307"/>
      <c r="KC1384" s="307"/>
      <c r="KD1384" s="307"/>
      <c r="KE1384" s="307"/>
      <c r="KF1384" s="307"/>
      <c r="KG1384" s="307"/>
      <c r="KH1384" s="307"/>
      <c r="KI1384" s="307"/>
      <c r="KJ1384" s="307"/>
      <c r="KK1384" s="307"/>
      <c r="KL1384" s="307"/>
      <c r="KM1384" s="307"/>
      <c r="KN1384" s="307"/>
      <c r="KO1384" s="307"/>
      <c r="KP1384" s="307"/>
      <c r="KQ1384" s="307"/>
      <c r="KR1384" s="307"/>
      <c r="KS1384" s="307"/>
      <c r="KT1384" s="307"/>
    </row>
    <row r="1385" spans="14:306" s="56" customFormat="1" ht="15" customHeight="1">
      <c r="N1385" s="410"/>
      <c r="O1385" s="410"/>
      <c r="P1385" s="311"/>
      <c r="Q1385" s="311"/>
      <c r="R1385" s="311"/>
      <c r="AG1385" s="57"/>
      <c r="AH1385" s="57"/>
      <c r="AI1385" s="57"/>
      <c r="AJ1385" s="57"/>
      <c r="AK1385" s="57"/>
      <c r="AL1385" s="57"/>
      <c r="AM1385" s="57"/>
      <c r="AN1385" s="57"/>
      <c r="AO1385" s="57"/>
      <c r="AP1385" s="57"/>
      <c r="AQ1385" s="57"/>
      <c r="AR1385" s="57"/>
      <c r="AS1385" s="57"/>
      <c r="AT1385" s="57"/>
      <c r="AU1385" s="57"/>
      <c r="AV1385" s="57"/>
      <c r="AW1385" s="57"/>
      <c r="AX1385" s="57"/>
      <c r="AY1385" s="57"/>
      <c r="AZ1385" s="57"/>
      <c r="BA1385" s="57"/>
      <c r="BB1385" s="57"/>
      <c r="BC1385" s="57"/>
      <c r="BD1385" s="57"/>
      <c r="BE1385" s="57"/>
      <c r="BF1385" s="57"/>
      <c r="BG1385" s="57"/>
      <c r="BH1385" s="57"/>
      <c r="BI1385" s="57"/>
      <c r="BJ1385" s="57"/>
      <c r="BK1385" s="57"/>
      <c r="BL1385" s="57"/>
      <c r="BM1385" s="57"/>
      <c r="BN1385" s="57"/>
      <c r="CB1385" s="307"/>
      <c r="CC1385" s="307"/>
      <c r="CD1385" s="307"/>
      <c r="CE1385" s="307"/>
      <c r="CF1385" s="307"/>
      <c r="CG1385" s="307"/>
      <c r="CH1385" s="307"/>
      <c r="CI1385" s="307"/>
      <c r="CJ1385" s="307"/>
      <c r="CK1385" s="307"/>
      <c r="CL1385" s="307"/>
      <c r="CM1385" s="307"/>
      <c r="CN1385" s="307"/>
      <c r="CO1385" s="307"/>
      <c r="CP1385" s="307"/>
      <c r="CQ1385" s="307"/>
      <c r="CR1385" s="307"/>
      <c r="CS1385" s="307"/>
      <c r="CT1385" s="307"/>
      <c r="CU1385" s="307"/>
      <c r="CV1385" s="307"/>
      <c r="CW1385" s="307"/>
      <c r="CX1385" s="307"/>
      <c r="CY1385" s="307"/>
      <c r="CZ1385" s="307"/>
      <c r="DA1385" s="307"/>
      <c r="DB1385" s="307"/>
      <c r="DC1385" s="307"/>
      <c r="DD1385" s="307"/>
      <c r="DE1385" s="307"/>
      <c r="DF1385" s="307"/>
      <c r="DG1385" s="307"/>
      <c r="DH1385" s="307"/>
      <c r="DI1385" s="390"/>
      <c r="DJ1385" s="390"/>
      <c r="DK1385" s="307"/>
      <c r="DL1385" s="307"/>
      <c r="DM1385" s="307"/>
      <c r="DN1385" s="307"/>
      <c r="DO1385" s="307"/>
      <c r="DP1385" s="307"/>
      <c r="DQ1385" s="307"/>
      <c r="DR1385" s="307"/>
      <c r="DS1385" s="307"/>
      <c r="DT1385" s="307"/>
      <c r="DU1385" s="307"/>
      <c r="DV1385" s="307"/>
      <c r="DW1385" s="307"/>
      <c r="DX1385" s="307"/>
      <c r="DY1385" s="307"/>
      <c r="DZ1385" s="307"/>
      <c r="EA1385" s="307"/>
      <c r="EB1385" s="307"/>
      <c r="EC1385" s="307"/>
      <c r="ED1385" s="307"/>
      <c r="EE1385" s="307"/>
      <c r="EF1385" s="307"/>
      <c r="EG1385" s="307"/>
      <c r="EH1385" s="307"/>
      <c r="EI1385" s="307"/>
      <c r="EJ1385" s="307"/>
      <c r="EK1385" s="307"/>
      <c r="EL1385" s="307"/>
      <c r="EM1385" s="307"/>
      <c r="EN1385" s="307"/>
      <c r="EO1385" s="307"/>
      <c r="EP1385" s="307"/>
      <c r="EQ1385" s="307"/>
      <c r="ER1385" s="307"/>
      <c r="ES1385" s="307"/>
      <c r="ET1385" s="307"/>
      <c r="EU1385" s="390"/>
      <c r="EV1385" s="390"/>
      <c r="EW1385" s="307"/>
      <c r="EX1385" s="307"/>
      <c r="EY1385" s="307"/>
      <c r="EZ1385" s="307"/>
      <c r="FA1385" s="307"/>
      <c r="FB1385" s="307"/>
      <c r="FC1385" s="307"/>
      <c r="FD1385" s="307"/>
      <c r="FE1385" s="307"/>
      <c r="FF1385" s="307"/>
      <c r="FG1385" s="307"/>
      <c r="FH1385" s="307"/>
      <c r="FI1385" s="307"/>
      <c r="FJ1385" s="307"/>
      <c r="FK1385" s="307"/>
      <c r="FL1385" s="307"/>
      <c r="FM1385" s="307"/>
      <c r="FN1385" s="307"/>
      <c r="FO1385" s="307"/>
      <c r="FP1385" s="307"/>
      <c r="FQ1385" s="307"/>
      <c r="FR1385" s="307"/>
      <c r="FS1385" s="307"/>
      <c r="FT1385" s="307"/>
      <c r="FU1385" s="307"/>
      <c r="FV1385" s="307"/>
      <c r="FW1385" s="307"/>
      <c r="FX1385" s="307"/>
      <c r="FY1385" s="307"/>
      <c r="FZ1385" s="307"/>
      <c r="GA1385" s="307"/>
      <c r="GB1385" s="307"/>
      <c r="GC1385" s="307"/>
      <c r="GD1385" s="307"/>
      <c r="GE1385" s="307"/>
      <c r="GF1385" s="307"/>
      <c r="GG1385" s="307"/>
      <c r="GH1385" s="307"/>
      <c r="GI1385" s="307"/>
      <c r="GJ1385" s="307"/>
      <c r="GK1385" s="307"/>
      <c r="GL1385" s="307"/>
      <c r="GM1385" s="307"/>
      <c r="GN1385" s="307"/>
      <c r="GO1385" s="307"/>
      <c r="GP1385" s="307"/>
      <c r="GQ1385" s="307"/>
      <c r="GR1385" s="307"/>
      <c r="GS1385" s="307"/>
      <c r="GT1385" s="307"/>
      <c r="GU1385" s="307"/>
      <c r="GV1385" s="307"/>
      <c r="GW1385" s="307"/>
      <c r="GX1385" s="307"/>
      <c r="GY1385" s="307"/>
      <c r="GZ1385" s="307"/>
      <c r="HA1385" s="307"/>
      <c r="HB1385" s="307"/>
      <c r="HC1385" s="307"/>
      <c r="HD1385" s="307"/>
      <c r="HE1385" s="307"/>
      <c r="HF1385" s="307"/>
      <c r="HG1385" s="307"/>
      <c r="HH1385" s="307"/>
      <c r="HI1385" s="307"/>
      <c r="HJ1385" s="307"/>
      <c r="HK1385" s="307"/>
      <c r="HL1385" s="307"/>
      <c r="HM1385" s="307"/>
      <c r="HN1385" s="307"/>
      <c r="HO1385" s="307"/>
      <c r="HP1385" s="307"/>
      <c r="HQ1385" s="307"/>
      <c r="HR1385" s="307"/>
      <c r="HS1385" s="307"/>
      <c r="HT1385" s="307"/>
      <c r="HU1385" s="307"/>
      <c r="HV1385" s="307"/>
      <c r="HW1385" s="307"/>
      <c r="HX1385" s="307"/>
      <c r="HY1385" s="307"/>
      <c r="HZ1385" s="307"/>
      <c r="IA1385" s="307"/>
      <c r="IB1385" s="307"/>
      <c r="IC1385" s="307"/>
      <c r="ID1385" s="307"/>
      <c r="IE1385" s="307"/>
      <c r="IF1385" s="307"/>
      <c r="IG1385" s="307"/>
      <c r="IH1385" s="307"/>
      <c r="II1385" s="307"/>
      <c r="IJ1385" s="307"/>
      <c r="IK1385" s="307"/>
      <c r="IL1385" s="307"/>
      <c r="IM1385" s="307"/>
      <c r="IN1385" s="307"/>
      <c r="IO1385" s="307"/>
      <c r="IP1385" s="307"/>
      <c r="IQ1385" s="307"/>
      <c r="IR1385" s="307"/>
      <c r="IS1385" s="307"/>
      <c r="IT1385" s="307"/>
      <c r="IU1385" s="307"/>
      <c r="IV1385" s="307"/>
      <c r="IW1385" s="307"/>
      <c r="IX1385" s="307"/>
      <c r="IY1385" s="307"/>
      <c r="IZ1385" s="307"/>
      <c r="JA1385" s="307"/>
      <c r="JB1385" s="307"/>
      <c r="JC1385" s="307"/>
      <c r="JD1385" s="307"/>
      <c r="JE1385" s="307"/>
      <c r="JF1385" s="307"/>
      <c r="JG1385" s="307"/>
      <c r="JH1385" s="307"/>
      <c r="JI1385" s="307"/>
      <c r="JJ1385" s="307"/>
      <c r="JK1385" s="307"/>
      <c r="JL1385" s="307"/>
      <c r="JM1385" s="307"/>
      <c r="JN1385" s="307"/>
      <c r="JO1385" s="307"/>
      <c r="JP1385" s="307"/>
      <c r="JQ1385" s="307"/>
      <c r="JR1385" s="307"/>
      <c r="JS1385" s="307"/>
      <c r="JT1385" s="307"/>
      <c r="JU1385" s="307"/>
      <c r="JV1385" s="307"/>
      <c r="JW1385" s="307"/>
      <c r="JX1385" s="307"/>
      <c r="JY1385" s="307"/>
      <c r="JZ1385" s="307"/>
      <c r="KA1385" s="307"/>
      <c r="KB1385" s="307"/>
      <c r="KC1385" s="307"/>
      <c r="KD1385" s="307"/>
      <c r="KE1385" s="307"/>
      <c r="KF1385" s="307"/>
      <c r="KG1385" s="307"/>
      <c r="KH1385" s="307"/>
      <c r="KI1385" s="307"/>
      <c r="KJ1385" s="307"/>
      <c r="KK1385" s="307"/>
      <c r="KL1385" s="307"/>
      <c r="KM1385" s="307"/>
      <c r="KN1385" s="307"/>
      <c r="KO1385" s="307"/>
      <c r="KP1385" s="307"/>
      <c r="KQ1385" s="307"/>
      <c r="KR1385" s="307"/>
      <c r="KS1385" s="307"/>
      <c r="KT1385" s="307"/>
    </row>
    <row r="1386" spans="14:306" s="56" customFormat="1" ht="15" customHeight="1">
      <c r="N1386" s="410"/>
      <c r="O1386" s="410"/>
      <c r="P1386" s="311"/>
      <c r="Q1386" s="311"/>
      <c r="R1386" s="311"/>
      <c r="AG1386" s="57"/>
      <c r="AH1386" s="57"/>
      <c r="AI1386" s="57"/>
      <c r="AJ1386" s="57"/>
      <c r="AK1386" s="57"/>
      <c r="AL1386" s="57"/>
      <c r="AM1386" s="57"/>
      <c r="AN1386" s="57"/>
      <c r="AO1386" s="57"/>
      <c r="AP1386" s="57"/>
      <c r="AQ1386" s="57"/>
      <c r="AR1386" s="57"/>
      <c r="AS1386" s="57"/>
      <c r="AT1386" s="57"/>
      <c r="AU1386" s="57"/>
      <c r="AV1386" s="57"/>
      <c r="AW1386" s="57"/>
      <c r="AX1386" s="57"/>
      <c r="AY1386" s="57"/>
      <c r="AZ1386" s="57"/>
      <c r="BA1386" s="57"/>
      <c r="BB1386" s="57"/>
      <c r="BC1386" s="57"/>
      <c r="BD1386" s="57"/>
      <c r="BE1386" s="57"/>
      <c r="BF1386" s="57"/>
      <c r="BG1386" s="57"/>
      <c r="BH1386" s="57"/>
      <c r="BI1386" s="57"/>
      <c r="BJ1386" s="57"/>
      <c r="BK1386" s="57"/>
      <c r="BL1386" s="57"/>
      <c r="BM1386" s="57"/>
      <c r="BN1386" s="57"/>
      <c r="CB1386" s="307"/>
      <c r="CC1386" s="307"/>
      <c r="CD1386" s="307"/>
      <c r="CE1386" s="307"/>
      <c r="CF1386" s="307"/>
      <c r="CG1386" s="307"/>
      <c r="CH1386" s="307"/>
      <c r="CI1386" s="307"/>
      <c r="CJ1386" s="307"/>
      <c r="CK1386" s="307"/>
      <c r="CL1386" s="307"/>
      <c r="CM1386" s="307"/>
      <c r="CN1386" s="307"/>
      <c r="CO1386" s="307"/>
      <c r="CP1386" s="307"/>
      <c r="CQ1386" s="307"/>
      <c r="CR1386" s="307"/>
      <c r="CS1386" s="307"/>
      <c r="CT1386" s="307"/>
      <c r="CU1386" s="307"/>
      <c r="CV1386" s="307"/>
      <c r="CW1386" s="307"/>
      <c r="CX1386" s="307"/>
      <c r="CY1386" s="307"/>
      <c r="CZ1386" s="307"/>
      <c r="DA1386" s="307"/>
      <c r="DB1386" s="307"/>
      <c r="DC1386" s="307"/>
      <c r="DD1386" s="307"/>
      <c r="DE1386" s="307"/>
      <c r="DF1386" s="307"/>
      <c r="DG1386" s="307"/>
      <c r="DH1386" s="307"/>
      <c r="DI1386" s="390"/>
      <c r="DJ1386" s="390"/>
      <c r="DK1386" s="307"/>
      <c r="DL1386" s="307"/>
      <c r="DM1386" s="307"/>
      <c r="DN1386" s="307"/>
      <c r="DO1386" s="307"/>
      <c r="DP1386" s="307"/>
      <c r="DQ1386" s="307"/>
      <c r="DR1386" s="307"/>
      <c r="DS1386" s="307"/>
      <c r="DT1386" s="307"/>
      <c r="DU1386" s="307"/>
      <c r="DV1386" s="307"/>
      <c r="DW1386" s="307"/>
      <c r="DX1386" s="307"/>
      <c r="DY1386" s="307"/>
      <c r="DZ1386" s="307"/>
      <c r="EA1386" s="307"/>
      <c r="EB1386" s="307"/>
      <c r="EC1386" s="307"/>
      <c r="ED1386" s="307"/>
      <c r="EE1386" s="307"/>
      <c r="EF1386" s="307"/>
      <c r="EG1386" s="307"/>
      <c r="EH1386" s="307"/>
      <c r="EI1386" s="307"/>
      <c r="EJ1386" s="307"/>
      <c r="EK1386" s="307"/>
      <c r="EL1386" s="307"/>
      <c r="EM1386" s="307"/>
      <c r="EN1386" s="307"/>
      <c r="EO1386" s="307"/>
      <c r="EP1386" s="307"/>
      <c r="EQ1386" s="307"/>
      <c r="ER1386" s="307"/>
      <c r="ES1386" s="307"/>
      <c r="ET1386" s="307"/>
      <c r="EU1386" s="390"/>
      <c r="EV1386" s="390"/>
      <c r="EW1386" s="307"/>
      <c r="EX1386" s="307"/>
      <c r="EY1386" s="307"/>
      <c r="EZ1386" s="307"/>
      <c r="FA1386" s="307"/>
      <c r="FB1386" s="307"/>
      <c r="FC1386" s="307"/>
      <c r="FD1386" s="307"/>
      <c r="FE1386" s="307"/>
      <c r="FF1386" s="307"/>
      <c r="FG1386" s="307"/>
      <c r="FH1386" s="307"/>
      <c r="FI1386" s="307"/>
      <c r="FJ1386" s="307"/>
      <c r="FK1386" s="307"/>
      <c r="FL1386" s="307"/>
      <c r="FM1386" s="307"/>
      <c r="FN1386" s="307"/>
      <c r="FO1386" s="307"/>
      <c r="FP1386" s="307"/>
      <c r="FQ1386" s="307"/>
      <c r="FR1386" s="307"/>
      <c r="FS1386" s="307"/>
      <c r="FT1386" s="307"/>
      <c r="FU1386" s="307"/>
      <c r="FV1386" s="307"/>
      <c r="FW1386" s="307"/>
      <c r="FX1386" s="307"/>
      <c r="FY1386" s="307"/>
      <c r="FZ1386" s="307"/>
      <c r="GA1386" s="307"/>
      <c r="GB1386" s="307"/>
      <c r="GC1386" s="307"/>
      <c r="GD1386" s="307"/>
      <c r="GE1386" s="307"/>
      <c r="GF1386" s="307"/>
      <c r="GG1386" s="307"/>
      <c r="GH1386" s="307"/>
      <c r="GI1386" s="307"/>
      <c r="GJ1386" s="307"/>
      <c r="GK1386" s="307"/>
      <c r="GL1386" s="307"/>
      <c r="GM1386" s="307"/>
      <c r="GN1386" s="307"/>
      <c r="GO1386" s="307"/>
      <c r="GP1386" s="307"/>
      <c r="GQ1386" s="307"/>
      <c r="GR1386" s="307"/>
      <c r="GS1386" s="307"/>
      <c r="GT1386" s="307"/>
      <c r="GU1386" s="307"/>
      <c r="GV1386" s="307"/>
      <c r="GW1386" s="307"/>
      <c r="GX1386" s="307"/>
      <c r="GY1386" s="307"/>
      <c r="GZ1386" s="307"/>
      <c r="HA1386" s="307"/>
      <c r="HB1386" s="307"/>
      <c r="HC1386" s="307"/>
      <c r="HD1386" s="307"/>
      <c r="HE1386" s="307"/>
      <c r="HF1386" s="307"/>
      <c r="HG1386" s="307"/>
      <c r="HH1386" s="307"/>
      <c r="HI1386" s="307"/>
      <c r="HJ1386" s="307"/>
      <c r="HK1386" s="307"/>
      <c r="HL1386" s="307"/>
      <c r="HM1386" s="307"/>
      <c r="HN1386" s="307"/>
      <c r="HO1386" s="307"/>
      <c r="HP1386" s="307"/>
      <c r="HQ1386" s="307"/>
      <c r="HR1386" s="307"/>
      <c r="HS1386" s="307"/>
      <c r="HT1386" s="307"/>
      <c r="HU1386" s="307"/>
      <c r="HV1386" s="307"/>
      <c r="HW1386" s="307"/>
      <c r="HX1386" s="307"/>
      <c r="HY1386" s="307"/>
      <c r="HZ1386" s="307"/>
      <c r="IA1386" s="307"/>
      <c r="IB1386" s="307"/>
      <c r="IC1386" s="307"/>
      <c r="ID1386" s="307"/>
      <c r="IE1386" s="307"/>
      <c r="IF1386" s="307"/>
      <c r="IG1386" s="307"/>
      <c r="IH1386" s="307"/>
      <c r="II1386" s="307"/>
      <c r="IJ1386" s="307"/>
      <c r="IK1386" s="307"/>
      <c r="IL1386" s="307"/>
      <c r="IM1386" s="307"/>
      <c r="IN1386" s="307"/>
      <c r="IO1386" s="307"/>
      <c r="IP1386" s="307"/>
      <c r="IQ1386" s="307"/>
      <c r="IR1386" s="307"/>
      <c r="IS1386" s="307"/>
      <c r="IT1386" s="307"/>
      <c r="IU1386" s="307"/>
      <c r="IV1386" s="307"/>
      <c r="IW1386" s="307"/>
      <c r="IX1386" s="307"/>
      <c r="IY1386" s="307"/>
      <c r="IZ1386" s="307"/>
      <c r="JA1386" s="307"/>
      <c r="JB1386" s="307"/>
      <c r="JC1386" s="307"/>
      <c r="JD1386" s="307"/>
      <c r="JE1386" s="307"/>
      <c r="JF1386" s="307"/>
      <c r="JG1386" s="307"/>
      <c r="JH1386" s="307"/>
      <c r="JI1386" s="307"/>
      <c r="JJ1386" s="307"/>
      <c r="JK1386" s="307"/>
      <c r="JL1386" s="307"/>
      <c r="JM1386" s="307"/>
      <c r="JN1386" s="307"/>
      <c r="JO1386" s="307"/>
      <c r="JP1386" s="307"/>
      <c r="JQ1386" s="307"/>
      <c r="JR1386" s="307"/>
      <c r="JS1386" s="307"/>
      <c r="JT1386" s="307"/>
      <c r="JU1386" s="307"/>
      <c r="JV1386" s="307"/>
      <c r="JW1386" s="307"/>
      <c r="JX1386" s="307"/>
      <c r="JY1386" s="307"/>
      <c r="JZ1386" s="307"/>
      <c r="KA1386" s="307"/>
      <c r="KB1386" s="307"/>
      <c r="KC1386" s="307"/>
      <c r="KD1386" s="307"/>
      <c r="KE1386" s="307"/>
      <c r="KF1386" s="307"/>
      <c r="KG1386" s="307"/>
      <c r="KH1386" s="307"/>
      <c r="KI1386" s="307"/>
      <c r="KJ1386" s="307"/>
      <c r="KK1386" s="307"/>
      <c r="KL1386" s="307"/>
      <c r="KM1386" s="307"/>
      <c r="KN1386" s="307"/>
      <c r="KO1386" s="307"/>
      <c r="KP1386" s="307"/>
      <c r="KQ1386" s="307"/>
      <c r="KR1386" s="307"/>
      <c r="KS1386" s="307"/>
      <c r="KT1386" s="307"/>
    </row>
    <row r="1387" spans="14:306" s="56" customFormat="1" ht="15" customHeight="1">
      <c r="N1387" s="410"/>
      <c r="O1387" s="410"/>
      <c r="P1387" s="311"/>
      <c r="Q1387" s="311"/>
      <c r="R1387" s="311"/>
      <c r="AG1387" s="57"/>
      <c r="AH1387" s="57"/>
      <c r="AI1387" s="57"/>
      <c r="AJ1387" s="57"/>
      <c r="AK1387" s="57"/>
      <c r="AL1387" s="57"/>
      <c r="AM1387" s="57"/>
      <c r="AN1387" s="57"/>
      <c r="AO1387" s="57"/>
      <c r="AP1387" s="57"/>
      <c r="AQ1387" s="57"/>
      <c r="AR1387" s="57"/>
      <c r="AS1387" s="57"/>
      <c r="AT1387" s="57"/>
      <c r="AU1387" s="57"/>
      <c r="AV1387" s="57"/>
      <c r="AW1387" s="57"/>
      <c r="AX1387" s="57"/>
      <c r="AY1387" s="57"/>
      <c r="AZ1387" s="57"/>
      <c r="BA1387" s="57"/>
      <c r="BB1387" s="57"/>
      <c r="BC1387" s="57"/>
      <c r="BD1387" s="57"/>
      <c r="BE1387" s="57"/>
      <c r="BF1387" s="57"/>
      <c r="BG1387" s="57"/>
      <c r="BH1387" s="57"/>
      <c r="BI1387" s="57"/>
      <c r="BJ1387" s="57"/>
      <c r="BK1387" s="57"/>
      <c r="BL1387" s="57"/>
      <c r="BM1387" s="57"/>
      <c r="BN1387" s="57"/>
      <c r="CB1387" s="307"/>
      <c r="CC1387" s="307"/>
      <c r="CD1387" s="307"/>
      <c r="CE1387" s="307"/>
      <c r="CF1387" s="307"/>
      <c r="CG1387" s="307"/>
      <c r="CH1387" s="307"/>
      <c r="CI1387" s="307"/>
      <c r="CJ1387" s="307"/>
      <c r="CK1387" s="307"/>
      <c r="CL1387" s="307"/>
      <c r="CM1387" s="307"/>
      <c r="CN1387" s="307"/>
      <c r="CO1387" s="307"/>
      <c r="CP1387" s="307"/>
      <c r="CQ1387" s="307"/>
      <c r="CR1387" s="307"/>
      <c r="CS1387" s="307"/>
      <c r="CT1387" s="307"/>
      <c r="CU1387" s="307"/>
      <c r="CV1387" s="307"/>
      <c r="CW1387" s="307"/>
      <c r="CX1387" s="307"/>
      <c r="CY1387" s="307"/>
      <c r="CZ1387" s="307"/>
      <c r="DA1387" s="307"/>
      <c r="DB1387" s="307"/>
      <c r="DC1387" s="307"/>
      <c r="DD1387" s="307"/>
      <c r="DE1387" s="307"/>
      <c r="DF1387" s="307"/>
      <c r="DG1387" s="307"/>
      <c r="DH1387" s="307"/>
      <c r="DI1387" s="390"/>
      <c r="DJ1387" s="390"/>
      <c r="DK1387" s="307"/>
      <c r="DL1387" s="307"/>
      <c r="DM1387" s="307"/>
      <c r="DN1387" s="307"/>
      <c r="DO1387" s="307"/>
      <c r="DP1387" s="307"/>
      <c r="DQ1387" s="307"/>
      <c r="DR1387" s="307"/>
      <c r="DS1387" s="307"/>
      <c r="DT1387" s="307"/>
      <c r="DU1387" s="307"/>
      <c r="DV1387" s="307"/>
      <c r="DW1387" s="307"/>
      <c r="DX1387" s="307"/>
      <c r="DY1387" s="307"/>
      <c r="DZ1387" s="307"/>
      <c r="EA1387" s="307"/>
      <c r="EB1387" s="307"/>
      <c r="EC1387" s="307"/>
      <c r="ED1387" s="307"/>
      <c r="EE1387" s="307"/>
      <c r="EF1387" s="307"/>
      <c r="EG1387" s="307"/>
      <c r="EH1387" s="307"/>
      <c r="EI1387" s="307"/>
      <c r="EJ1387" s="307"/>
      <c r="EK1387" s="307"/>
      <c r="EL1387" s="307"/>
      <c r="EM1387" s="307"/>
      <c r="EN1387" s="307"/>
      <c r="EO1387" s="307"/>
      <c r="EP1387" s="307"/>
      <c r="EQ1387" s="307"/>
      <c r="ER1387" s="307"/>
      <c r="ES1387" s="307"/>
      <c r="ET1387" s="307"/>
      <c r="EU1387" s="390"/>
      <c r="EV1387" s="390"/>
      <c r="EW1387" s="307"/>
      <c r="EX1387" s="307"/>
      <c r="EY1387" s="307"/>
      <c r="EZ1387" s="307"/>
      <c r="FA1387" s="307"/>
      <c r="FB1387" s="307"/>
      <c r="FC1387" s="307"/>
      <c r="FD1387" s="307"/>
      <c r="FE1387" s="307"/>
      <c r="FF1387" s="307"/>
      <c r="FG1387" s="307"/>
      <c r="FH1387" s="307"/>
      <c r="FI1387" s="307"/>
      <c r="FJ1387" s="307"/>
      <c r="FK1387" s="307"/>
      <c r="FL1387" s="307"/>
      <c r="FM1387" s="307"/>
      <c r="FN1387" s="307"/>
      <c r="FO1387" s="307"/>
      <c r="FP1387" s="307"/>
      <c r="FQ1387" s="307"/>
      <c r="FR1387" s="307"/>
      <c r="FS1387" s="307"/>
      <c r="FT1387" s="307"/>
      <c r="FU1387" s="307"/>
      <c r="FV1387" s="307"/>
      <c r="FW1387" s="307"/>
      <c r="FX1387" s="307"/>
      <c r="FY1387" s="307"/>
      <c r="FZ1387" s="307"/>
      <c r="GA1387" s="307"/>
      <c r="GB1387" s="307"/>
      <c r="GC1387" s="307"/>
      <c r="GD1387" s="307"/>
      <c r="GE1387" s="307"/>
      <c r="GF1387" s="307"/>
      <c r="GG1387" s="307"/>
      <c r="GH1387" s="307"/>
      <c r="GI1387" s="307"/>
      <c r="GJ1387" s="307"/>
      <c r="GK1387" s="307"/>
      <c r="GL1387" s="307"/>
      <c r="GM1387" s="307"/>
      <c r="GN1387" s="307"/>
      <c r="GO1387" s="307"/>
      <c r="GP1387" s="307"/>
      <c r="GQ1387" s="307"/>
      <c r="GR1387" s="307"/>
      <c r="GS1387" s="307"/>
      <c r="GT1387" s="307"/>
      <c r="GU1387" s="307"/>
      <c r="GV1387" s="307"/>
      <c r="GW1387" s="307"/>
      <c r="GX1387" s="307"/>
      <c r="GY1387" s="307"/>
      <c r="GZ1387" s="307"/>
      <c r="HA1387" s="307"/>
      <c r="HB1387" s="307"/>
      <c r="HC1387" s="307"/>
      <c r="HD1387" s="307"/>
      <c r="HE1387" s="307"/>
      <c r="HF1387" s="307"/>
      <c r="HG1387" s="307"/>
      <c r="HH1387" s="307"/>
      <c r="HI1387" s="307"/>
      <c r="HJ1387" s="307"/>
      <c r="HK1387" s="307"/>
      <c r="HL1387" s="307"/>
      <c r="HM1387" s="307"/>
      <c r="HN1387" s="307"/>
      <c r="HO1387" s="307"/>
      <c r="HP1387" s="307"/>
      <c r="HQ1387" s="307"/>
      <c r="HR1387" s="307"/>
      <c r="HS1387" s="307"/>
      <c r="HT1387" s="307"/>
      <c r="HU1387" s="307"/>
      <c r="HV1387" s="307"/>
      <c r="HW1387" s="307"/>
      <c r="HX1387" s="307"/>
      <c r="HY1387" s="307"/>
      <c r="HZ1387" s="307"/>
      <c r="IA1387" s="307"/>
      <c r="IB1387" s="307"/>
      <c r="IC1387" s="307"/>
      <c r="ID1387" s="307"/>
      <c r="IE1387" s="307"/>
      <c r="IF1387" s="307"/>
      <c r="IG1387" s="307"/>
      <c r="IH1387" s="307"/>
      <c r="II1387" s="307"/>
      <c r="IJ1387" s="307"/>
      <c r="IK1387" s="307"/>
      <c r="IL1387" s="307"/>
      <c r="IM1387" s="307"/>
      <c r="IN1387" s="307"/>
      <c r="IO1387" s="307"/>
      <c r="IP1387" s="307"/>
      <c r="IQ1387" s="307"/>
      <c r="IR1387" s="307"/>
      <c r="IS1387" s="307"/>
      <c r="IT1387" s="307"/>
      <c r="IU1387" s="307"/>
      <c r="IV1387" s="307"/>
      <c r="IW1387" s="307"/>
      <c r="IX1387" s="307"/>
      <c r="IY1387" s="307"/>
      <c r="IZ1387" s="307"/>
      <c r="JA1387" s="307"/>
      <c r="JB1387" s="307"/>
      <c r="JC1387" s="307"/>
      <c r="JD1387" s="307"/>
      <c r="JE1387" s="307"/>
      <c r="JF1387" s="307"/>
      <c r="JG1387" s="307"/>
      <c r="JH1387" s="307"/>
      <c r="JI1387" s="307"/>
      <c r="JJ1387" s="307"/>
      <c r="JK1387" s="307"/>
      <c r="JL1387" s="307"/>
      <c r="JM1387" s="307"/>
      <c r="JN1387" s="307"/>
      <c r="JO1387" s="307"/>
      <c r="JP1387" s="307"/>
      <c r="JQ1387" s="307"/>
      <c r="JR1387" s="307"/>
      <c r="JS1387" s="307"/>
      <c r="JT1387" s="307"/>
      <c r="JU1387" s="307"/>
      <c r="JV1387" s="307"/>
      <c r="JW1387" s="307"/>
      <c r="JX1387" s="307"/>
      <c r="JY1387" s="307"/>
      <c r="JZ1387" s="307"/>
      <c r="KA1387" s="307"/>
      <c r="KB1387" s="307"/>
      <c r="KC1387" s="307"/>
      <c r="KD1387" s="307"/>
      <c r="KE1387" s="307"/>
      <c r="KF1387" s="307"/>
      <c r="KG1387" s="307"/>
      <c r="KH1387" s="307"/>
      <c r="KI1387" s="307"/>
      <c r="KJ1387" s="307"/>
      <c r="KK1387" s="307"/>
      <c r="KL1387" s="307"/>
      <c r="KM1387" s="307"/>
      <c r="KN1387" s="307"/>
      <c r="KO1387" s="307"/>
      <c r="KP1387" s="307"/>
      <c r="KQ1387" s="307"/>
      <c r="KR1387" s="307"/>
      <c r="KS1387" s="307"/>
      <c r="KT1387" s="307"/>
    </row>
    <row r="1388" spans="14:306" s="56" customFormat="1" ht="15" customHeight="1">
      <c r="N1388" s="410"/>
      <c r="O1388" s="410"/>
      <c r="P1388" s="311"/>
      <c r="Q1388" s="311"/>
      <c r="R1388" s="311"/>
      <c r="AG1388" s="57"/>
      <c r="AH1388" s="57"/>
      <c r="AI1388" s="57"/>
      <c r="AJ1388" s="57"/>
      <c r="AK1388" s="57"/>
      <c r="AL1388" s="57"/>
      <c r="AM1388" s="57"/>
      <c r="AN1388" s="57"/>
      <c r="AO1388" s="57"/>
      <c r="AP1388" s="57"/>
      <c r="AQ1388" s="57"/>
      <c r="AR1388" s="57"/>
      <c r="AS1388" s="57"/>
      <c r="AT1388" s="57"/>
      <c r="AU1388" s="57"/>
      <c r="AV1388" s="57"/>
      <c r="AW1388" s="57"/>
      <c r="AX1388" s="57"/>
      <c r="AY1388" s="57"/>
      <c r="AZ1388" s="57"/>
      <c r="BA1388" s="57"/>
      <c r="BB1388" s="57"/>
      <c r="BC1388" s="57"/>
      <c r="BD1388" s="57"/>
      <c r="BE1388" s="57"/>
      <c r="BF1388" s="57"/>
      <c r="BG1388" s="57"/>
      <c r="BH1388" s="57"/>
      <c r="BI1388" s="57"/>
      <c r="BJ1388" s="57"/>
      <c r="BK1388" s="57"/>
      <c r="BL1388" s="57"/>
      <c r="BM1388" s="57"/>
      <c r="BN1388" s="57"/>
      <c r="CB1388" s="307"/>
      <c r="CC1388" s="307"/>
      <c r="CD1388" s="307"/>
      <c r="CE1388" s="307"/>
      <c r="CF1388" s="307"/>
      <c r="CG1388" s="307"/>
      <c r="CH1388" s="307"/>
      <c r="CI1388" s="307"/>
      <c r="CJ1388" s="307"/>
      <c r="CK1388" s="307"/>
      <c r="CL1388" s="307"/>
      <c r="CM1388" s="307"/>
      <c r="CN1388" s="307"/>
      <c r="CO1388" s="307"/>
      <c r="CP1388" s="307"/>
      <c r="CQ1388" s="307"/>
      <c r="CR1388" s="307"/>
      <c r="CS1388" s="307"/>
      <c r="CT1388" s="307"/>
      <c r="CU1388" s="307"/>
      <c r="CV1388" s="307"/>
      <c r="CW1388" s="307"/>
      <c r="CX1388" s="307"/>
      <c r="CY1388" s="307"/>
      <c r="CZ1388" s="307"/>
      <c r="DA1388" s="307"/>
      <c r="DB1388" s="307"/>
      <c r="DC1388" s="307"/>
      <c r="DD1388" s="307"/>
      <c r="DE1388" s="307"/>
      <c r="DF1388" s="307"/>
      <c r="DG1388" s="307"/>
      <c r="DH1388" s="307"/>
      <c r="DI1388" s="390"/>
      <c r="DJ1388" s="390"/>
      <c r="DK1388" s="307"/>
      <c r="DL1388" s="307"/>
      <c r="DM1388" s="307"/>
      <c r="DN1388" s="307"/>
      <c r="DO1388" s="307"/>
      <c r="DP1388" s="307"/>
      <c r="DQ1388" s="307"/>
      <c r="DR1388" s="307"/>
      <c r="DS1388" s="307"/>
      <c r="DT1388" s="307"/>
      <c r="DU1388" s="307"/>
      <c r="DV1388" s="307"/>
      <c r="DW1388" s="307"/>
      <c r="DX1388" s="307"/>
      <c r="DY1388" s="307"/>
      <c r="DZ1388" s="307"/>
      <c r="EA1388" s="307"/>
      <c r="EB1388" s="307"/>
      <c r="EC1388" s="307"/>
      <c r="ED1388" s="307"/>
      <c r="EE1388" s="307"/>
      <c r="EF1388" s="307"/>
      <c r="EG1388" s="307"/>
      <c r="EH1388" s="307"/>
      <c r="EI1388" s="307"/>
      <c r="EJ1388" s="307"/>
      <c r="EK1388" s="307"/>
      <c r="EL1388" s="307"/>
      <c r="EM1388" s="307"/>
      <c r="EN1388" s="307"/>
      <c r="EO1388" s="307"/>
      <c r="EP1388" s="307"/>
      <c r="EQ1388" s="307"/>
      <c r="ER1388" s="307"/>
      <c r="ES1388" s="307"/>
      <c r="ET1388" s="307"/>
      <c r="EU1388" s="390"/>
      <c r="EV1388" s="390"/>
      <c r="EW1388" s="307"/>
      <c r="EX1388" s="307"/>
      <c r="EY1388" s="307"/>
      <c r="EZ1388" s="307"/>
      <c r="FA1388" s="307"/>
      <c r="FB1388" s="307"/>
      <c r="FC1388" s="307"/>
      <c r="FD1388" s="307"/>
      <c r="FE1388" s="307"/>
      <c r="FF1388" s="307"/>
      <c r="FG1388" s="307"/>
      <c r="FH1388" s="307"/>
      <c r="FI1388" s="307"/>
      <c r="FJ1388" s="307"/>
      <c r="FK1388" s="307"/>
      <c r="FL1388" s="307"/>
      <c r="FM1388" s="307"/>
      <c r="FN1388" s="307"/>
      <c r="FO1388" s="307"/>
      <c r="FP1388" s="307"/>
      <c r="FQ1388" s="307"/>
      <c r="FR1388" s="307"/>
      <c r="FS1388" s="307"/>
      <c r="FT1388" s="307"/>
      <c r="FU1388" s="307"/>
      <c r="FV1388" s="307"/>
      <c r="FW1388" s="307"/>
      <c r="FX1388" s="307"/>
      <c r="FY1388" s="307"/>
      <c r="FZ1388" s="307"/>
      <c r="GA1388" s="307"/>
      <c r="GB1388" s="307"/>
      <c r="GC1388" s="307"/>
      <c r="GD1388" s="307"/>
      <c r="GE1388" s="307"/>
      <c r="GF1388" s="307"/>
      <c r="GG1388" s="307"/>
      <c r="GH1388" s="307"/>
      <c r="GI1388" s="307"/>
      <c r="GJ1388" s="307"/>
      <c r="GK1388" s="307"/>
      <c r="GL1388" s="307"/>
      <c r="GM1388" s="307"/>
      <c r="GN1388" s="307"/>
      <c r="GO1388" s="307"/>
      <c r="GP1388" s="307"/>
      <c r="GQ1388" s="307"/>
      <c r="GR1388" s="307"/>
      <c r="GS1388" s="307"/>
      <c r="GT1388" s="307"/>
      <c r="GU1388" s="307"/>
      <c r="GV1388" s="307"/>
      <c r="GW1388" s="307"/>
      <c r="GX1388" s="307"/>
      <c r="GY1388" s="307"/>
      <c r="GZ1388" s="307"/>
      <c r="HA1388" s="307"/>
      <c r="HB1388" s="307"/>
      <c r="HC1388" s="307"/>
      <c r="HD1388" s="307"/>
      <c r="HE1388" s="307"/>
      <c r="HF1388" s="307"/>
      <c r="HG1388" s="307"/>
      <c r="HH1388" s="307"/>
      <c r="HI1388" s="307"/>
      <c r="HJ1388" s="307"/>
      <c r="HK1388" s="307"/>
      <c r="HL1388" s="307"/>
      <c r="HM1388" s="307"/>
      <c r="HN1388" s="307"/>
      <c r="HO1388" s="307"/>
      <c r="HP1388" s="307"/>
      <c r="HQ1388" s="307"/>
      <c r="HR1388" s="307"/>
      <c r="HS1388" s="307"/>
      <c r="HT1388" s="307"/>
      <c r="HU1388" s="307"/>
      <c r="HV1388" s="307"/>
      <c r="HW1388" s="307"/>
      <c r="HX1388" s="307"/>
      <c r="HY1388" s="307"/>
      <c r="HZ1388" s="307"/>
      <c r="IA1388" s="307"/>
      <c r="IB1388" s="307"/>
      <c r="IC1388" s="307"/>
      <c r="ID1388" s="307"/>
      <c r="IE1388" s="307"/>
      <c r="IF1388" s="307"/>
      <c r="IG1388" s="307"/>
      <c r="IH1388" s="307"/>
      <c r="II1388" s="307"/>
      <c r="IJ1388" s="307"/>
      <c r="IK1388" s="307"/>
      <c r="IL1388" s="307"/>
      <c r="IM1388" s="307"/>
      <c r="IN1388" s="307"/>
      <c r="IO1388" s="307"/>
      <c r="IP1388" s="307"/>
      <c r="IQ1388" s="307"/>
      <c r="IR1388" s="307"/>
      <c r="IS1388" s="307"/>
      <c r="IT1388" s="307"/>
      <c r="IU1388" s="307"/>
      <c r="IV1388" s="307"/>
      <c r="IW1388" s="307"/>
      <c r="IX1388" s="307"/>
      <c r="IY1388" s="307"/>
      <c r="IZ1388" s="307"/>
      <c r="JA1388" s="307"/>
      <c r="JB1388" s="307"/>
      <c r="JC1388" s="307"/>
      <c r="JD1388" s="307"/>
      <c r="JE1388" s="307"/>
      <c r="JF1388" s="307"/>
      <c r="JG1388" s="307"/>
      <c r="JH1388" s="307"/>
      <c r="JI1388" s="307"/>
      <c r="JJ1388" s="307"/>
      <c r="JK1388" s="307"/>
      <c r="JL1388" s="307"/>
      <c r="JM1388" s="307"/>
      <c r="JN1388" s="307"/>
      <c r="JO1388" s="307"/>
      <c r="JP1388" s="307"/>
      <c r="JQ1388" s="307"/>
      <c r="JR1388" s="307"/>
      <c r="JS1388" s="307"/>
      <c r="JT1388" s="307"/>
      <c r="JU1388" s="307"/>
      <c r="JV1388" s="307"/>
      <c r="JW1388" s="307"/>
      <c r="JX1388" s="307"/>
      <c r="JY1388" s="307"/>
      <c r="JZ1388" s="307"/>
      <c r="KA1388" s="307"/>
      <c r="KB1388" s="307"/>
      <c r="KC1388" s="307"/>
      <c r="KD1388" s="307"/>
      <c r="KE1388" s="307"/>
      <c r="KF1388" s="307"/>
      <c r="KG1388" s="307"/>
      <c r="KH1388" s="307"/>
      <c r="KI1388" s="307"/>
      <c r="KJ1388" s="307"/>
      <c r="KK1388" s="307"/>
      <c r="KL1388" s="307"/>
      <c r="KM1388" s="307"/>
      <c r="KN1388" s="307"/>
      <c r="KO1388" s="307"/>
      <c r="KP1388" s="307"/>
      <c r="KQ1388" s="307"/>
      <c r="KR1388" s="307"/>
      <c r="KS1388" s="307"/>
      <c r="KT1388" s="307"/>
    </row>
    <row r="1389" spans="14:306" s="56" customFormat="1" ht="15" customHeight="1">
      <c r="N1389" s="410"/>
      <c r="O1389" s="410"/>
      <c r="P1389" s="311"/>
      <c r="Q1389" s="311"/>
      <c r="R1389" s="311"/>
      <c r="S1389" s="311"/>
      <c r="T1389" s="311"/>
      <c r="U1389" s="311"/>
      <c r="V1389" s="311"/>
      <c r="W1389" s="311"/>
      <c r="AG1389" s="57"/>
      <c r="AH1389" s="57"/>
      <c r="AI1389" s="57"/>
      <c r="AJ1389" s="57"/>
      <c r="AK1389" s="57"/>
      <c r="AL1389" s="57"/>
      <c r="AM1389" s="57"/>
      <c r="AN1389" s="57"/>
      <c r="AO1389" s="57"/>
      <c r="AP1389" s="57"/>
      <c r="AQ1389" s="57"/>
      <c r="AR1389" s="57"/>
      <c r="AS1389" s="57"/>
      <c r="AT1389" s="57"/>
      <c r="AU1389" s="57"/>
      <c r="AV1389" s="57"/>
      <c r="AW1389" s="57"/>
      <c r="AX1389" s="57"/>
      <c r="AY1389" s="57"/>
      <c r="AZ1389" s="57"/>
      <c r="BA1389" s="57"/>
      <c r="BB1389" s="57"/>
      <c r="BC1389" s="57"/>
      <c r="BD1389" s="57"/>
      <c r="BE1389" s="57"/>
      <c r="BF1389" s="57"/>
      <c r="BG1389" s="57"/>
      <c r="BH1389" s="57"/>
      <c r="BI1389" s="57"/>
      <c r="BJ1389" s="57"/>
      <c r="BK1389" s="57"/>
      <c r="BL1389" s="57"/>
      <c r="BM1389" s="57"/>
      <c r="BN1389" s="57"/>
      <c r="CB1389" s="307"/>
      <c r="CC1389" s="307"/>
      <c r="CD1389" s="307"/>
      <c r="CE1389" s="307"/>
      <c r="CF1389" s="307"/>
      <c r="CG1389" s="307"/>
      <c r="CH1389" s="307"/>
      <c r="CI1389" s="307"/>
      <c r="CJ1389" s="307"/>
      <c r="CK1389" s="307"/>
      <c r="CL1389" s="307"/>
      <c r="CM1389" s="307"/>
      <c r="CN1389" s="307"/>
      <c r="CO1389" s="307"/>
      <c r="CP1389" s="307"/>
      <c r="CQ1389" s="307"/>
      <c r="CR1389" s="307"/>
      <c r="CS1389" s="307"/>
      <c r="CT1389" s="307"/>
      <c r="CU1389" s="307"/>
      <c r="CV1389" s="307"/>
      <c r="CW1389" s="307"/>
      <c r="CX1389" s="307"/>
      <c r="CY1389" s="307"/>
      <c r="CZ1389" s="307"/>
      <c r="DA1389" s="307"/>
      <c r="DB1389" s="307"/>
      <c r="DC1389" s="307"/>
      <c r="DD1389" s="307"/>
      <c r="DE1389" s="307"/>
      <c r="DF1389" s="307"/>
      <c r="DG1389" s="307"/>
      <c r="DH1389" s="307"/>
      <c r="DI1389" s="390"/>
      <c r="DJ1389" s="390"/>
      <c r="DK1389" s="307"/>
      <c r="DL1389" s="307"/>
      <c r="DM1389" s="307"/>
      <c r="DN1389" s="307"/>
      <c r="DO1389" s="307"/>
      <c r="DP1389" s="307"/>
      <c r="DQ1389" s="307"/>
      <c r="DR1389" s="307"/>
      <c r="DS1389" s="307"/>
      <c r="DT1389" s="307"/>
      <c r="DU1389" s="307"/>
      <c r="DV1389" s="307"/>
      <c r="DW1389" s="307"/>
      <c r="DX1389" s="307"/>
      <c r="DY1389" s="307"/>
      <c r="DZ1389" s="307"/>
      <c r="EA1389" s="307"/>
      <c r="EB1389" s="307"/>
      <c r="EC1389" s="307"/>
      <c r="ED1389" s="307"/>
      <c r="EE1389" s="307"/>
      <c r="EF1389" s="307"/>
      <c r="EG1389" s="307"/>
      <c r="EH1389" s="307"/>
      <c r="EI1389" s="307"/>
      <c r="EJ1389" s="307"/>
      <c r="EK1389" s="307"/>
      <c r="EL1389" s="307"/>
      <c r="EM1389" s="307"/>
      <c r="EN1389" s="307"/>
      <c r="EO1389" s="307"/>
      <c r="EP1389" s="307"/>
      <c r="EQ1389" s="307"/>
      <c r="ER1389" s="307"/>
      <c r="ES1389" s="307"/>
      <c r="ET1389" s="307"/>
      <c r="EU1389" s="390"/>
      <c r="EV1389" s="390"/>
      <c r="EW1389" s="307"/>
      <c r="EX1389" s="307"/>
      <c r="EY1389" s="307"/>
      <c r="EZ1389" s="307"/>
      <c r="FA1389" s="307"/>
      <c r="FB1389" s="307"/>
      <c r="FC1389" s="307"/>
      <c r="FD1389" s="307"/>
      <c r="FE1389" s="307"/>
      <c r="FF1389" s="307"/>
      <c r="FG1389" s="307"/>
      <c r="FH1389" s="307"/>
      <c r="FI1389" s="307"/>
      <c r="FJ1389" s="307"/>
      <c r="FK1389" s="307"/>
      <c r="FL1389" s="307"/>
      <c r="FM1389" s="307"/>
      <c r="FN1389" s="307"/>
      <c r="FO1389" s="307"/>
      <c r="FP1389" s="307"/>
      <c r="FQ1389" s="307"/>
      <c r="FR1389" s="307"/>
      <c r="FS1389" s="307"/>
      <c r="FT1389" s="307"/>
      <c r="FU1389" s="307"/>
      <c r="FV1389" s="307"/>
      <c r="FW1389" s="307"/>
      <c r="FX1389" s="307"/>
      <c r="FY1389" s="307"/>
      <c r="FZ1389" s="307"/>
      <c r="GA1389" s="307"/>
      <c r="GB1389" s="307"/>
      <c r="GC1389" s="307"/>
      <c r="GD1389" s="307"/>
      <c r="GE1389" s="307"/>
      <c r="GF1389" s="307"/>
      <c r="GG1389" s="307"/>
      <c r="GH1389" s="307"/>
      <c r="GI1389" s="307"/>
      <c r="GJ1389" s="307"/>
      <c r="GK1389" s="307"/>
      <c r="GL1389" s="307"/>
      <c r="GM1389" s="307"/>
      <c r="GN1389" s="307"/>
      <c r="GO1389" s="307"/>
      <c r="GP1389" s="307"/>
      <c r="GQ1389" s="307"/>
      <c r="GR1389" s="307"/>
      <c r="GS1389" s="307"/>
      <c r="GT1389" s="307"/>
      <c r="GU1389" s="307"/>
      <c r="GV1389" s="307"/>
      <c r="GW1389" s="307"/>
      <c r="GX1389" s="307"/>
      <c r="GY1389" s="307"/>
      <c r="GZ1389" s="307"/>
      <c r="HA1389" s="307"/>
      <c r="HB1389" s="307"/>
      <c r="HC1389" s="307"/>
      <c r="HD1389" s="307"/>
      <c r="HE1389" s="307"/>
      <c r="HF1389" s="307"/>
      <c r="HG1389" s="307"/>
      <c r="HH1389" s="307"/>
      <c r="HI1389" s="307"/>
      <c r="HJ1389" s="307"/>
      <c r="HK1389" s="307"/>
      <c r="HL1389" s="307"/>
      <c r="HM1389" s="307"/>
      <c r="HN1389" s="307"/>
      <c r="HO1389" s="307"/>
      <c r="HP1389" s="307"/>
      <c r="HQ1389" s="307"/>
      <c r="HR1389" s="307"/>
      <c r="HS1389" s="307"/>
      <c r="HT1389" s="307"/>
      <c r="HU1389" s="307"/>
      <c r="HV1389" s="307"/>
      <c r="HW1389" s="307"/>
      <c r="HX1389" s="307"/>
      <c r="HY1389" s="307"/>
      <c r="HZ1389" s="307"/>
      <c r="IA1389" s="307"/>
      <c r="IB1389" s="307"/>
      <c r="IC1389" s="307"/>
      <c r="ID1389" s="307"/>
      <c r="IE1389" s="307"/>
      <c r="IF1389" s="307"/>
      <c r="IG1389" s="307"/>
      <c r="IH1389" s="307"/>
      <c r="II1389" s="307"/>
      <c r="IJ1389" s="307"/>
      <c r="IK1389" s="307"/>
      <c r="IL1389" s="307"/>
      <c r="IM1389" s="307"/>
      <c r="IN1389" s="307"/>
      <c r="IO1389" s="307"/>
      <c r="IP1389" s="307"/>
      <c r="IQ1389" s="307"/>
      <c r="IR1389" s="307"/>
      <c r="IS1389" s="307"/>
      <c r="IT1389" s="307"/>
      <c r="IU1389" s="307"/>
      <c r="IV1389" s="307"/>
      <c r="IW1389" s="307"/>
      <c r="IX1389" s="307"/>
      <c r="IY1389" s="307"/>
      <c r="IZ1389" s="307"/>
      <c r="JA1389" s="307"/>
      <c r="JB1389" s="307"/>
      <c r="JC1389" s="307"/>
      <c r="JD1389" s="307"/>
      <c r="JE1389" s="307"/>
      <c r="JF1389" s="307"/>
      <c r="JG1389" s="307"/>
      <c r="JH1389" s="307"/>
      <c r="JI1389" s="307"/>
      <c r="JJ1389" s="307"/>
      <c r="JK1389" s="307"/>
      <c r="JL1389" s="307"/>
      <c r="JM1389" s="307"/>
      <c r="JN1389" s="307"/>
      <c r="JO1389" s="307"/>
      <c r="JP1389" s="307"/>
      <c r="JQ1389" s="307"/>
      <c r="JR1389" s="307"/>
      <c r="JS1389" s="307"/>
      <c r="JT1389" s="307"/>
      <c r="JU1389" s="307"/>
      <c r="JV1389" s="307"/>
      <c r="JW1389" s="307"/>
      <c r="JX1389" s="307"/>
      <c r="JY1389" s="307"/>
      <c r="JZ1389" s="307"/>
      <c r="KA1389" s="307"/>
      <c r="KB1389" s="307"/>
      <c r="KC1389" s="307"/>
      <c r="KD1389" s="307"/>
      <c r="KE1389" s="307"/>
      <c r="KF1389" s="307"/>
      <c r="KG1389" s="307"/>
      <c r="KH1389" s="307"/>
      <c r="KI1389" s="307"/>
      <c r="KJ1389" s="307"/>
      <c r="KK1389" s="307"/>
      <c r="KL1389" s="307"/>
      <c r="KM1389" s="307"/>
      <c r="KN1389" s="307"/>
      <c r="KO1389" s="307"/>
      <c r="KP1389" s="307"/>
      <c r="KQ1389" s="307"/>
      <c r="KR1389" s="307"/>
      <c r="KS1389" s="307"/>
      <c r="KT1389" s="307"/>
    </row>
    <row r="1390" spans="14:306" s="56" customFormat="1" ht="15" customHeight="1">
      <c r="N1390" s="410"/>
      <c r="O1390" s="410"/>
      <c r="P1390" s="311"/>
      <c r="Q1390" s="311"/>
      <c r="R1390" s="311"/>
      <c r="AG1390" s="57"/>
      <c r="AH1390" s="57"/>
      <c r="AI1390" s="57"/>
      <c r="AJ1390" s="57"/>
      <c r="AK1390" s="57"/>
      <c r="AL1390" s="57"/>
      <c r="AM1390" s="57"/>
      <c r="AN1390" s="57"/>
      <c r="AO1390" s="57"/>
      <c r="AP1390" s="57"/>
      <c r="AQ1390" s="57"/>
      <c r="AR1390" s="57"/>
      <c r="AS1390" s="57"/>
      <c r="AT1390" s="57"/>
      <c r="AU1390" s="57"/>
      <c r="AV1390" s="57"/>
      <c r="AW1390" s="57"/>
      <c r="AX1390" s="57"/>
      <c r="AY1390" s="57"/>
      <c r="AZ1390" s="57"/>
      <c r="BA1390" s="57"/>
      <c r="BB1390" s="57"/>
      <c r="BC1390" s="57"/>
      <c r="BD1390" s="57"/>
      <c r="BE1390" s="57"/>
      <c r="BF1390" s="57"/>
      <c r="BG1390" s="57"/>
      <c r="BH1390" s="57"/>
      <c r="BI1390" s="57"/>
      <c r="BJ1390" s="57"/>
      <c r="BK1390" s="57"/>
      <c r="BL1390" s="57"/>
      <c r="BM1390" s="57"/>
      <c r="BN1390" s="57"/>
      <c r="CB1390" s="307"/>
      <c r="CC1390" s="307"/>
      <c r="CD1390" s="307"/>
      <c r="CE1390" s="307"/>
      <c r="CF1390" s="307"/>
      <c r="CG1390" s="307"/>
      <c r="CH1390" s="307"/>
      <c r="CI1390" s="307"/>
      <c r="CJ1390" s="307"/>
      <c r="CK1390" s="307"/>
      <c r="CL1390" s="307"/>
      <c r="CM1390" s="307"/>
      <c r="CN1390" s="307"/>
      <c r="CO1390" s="307"/>
      <c r="CP1390" s="307"/>
      <c r="CQ1390" s="307"/>
      <c r="CR1390" s="307"/>
      <c r="CS1390" s="307"/>
      <c r="CT1390" s="307"/>
      <c r="CU1390" s="307"/>
      <c r="CV1390" s="307"/>
      <c r="CW1390" s="307"/>
      <c r="CX1390" s="307"/>
      <c r="CY1390" s="307"/>
      <c r="CZ1390" s="307"/>
      <c r="DA1390" s="307"/>
      <c r="DB1390" s="307"/>
      <c r="DC1390" s="307"/>
      <c r="DD1390" s="307"/>
      <c r="DE1390" s="307"/>
      <c r="DF1390" s="307"/>
      <c r="DG1390" s="307"/>
      <c r="DH1390" s="307"/>
      <c r="DI1390" s="390"/>
      <c r="DJ1390" s="390"/>
      <c r="DK1390" s="307"/>
      <c r="DL1390" s="307"/>
      <c r="DM1390" s="307"/>
      <c r="DN1390" s="307"/>
      <c r="DO1390" s="307"/>
      <c r="DP1390" s="307"/>
      <c r="DQ1390" s="307"/>
      <c r="DR1390" s="307"/>
      <c r="DS1390" s="307"/>
      <c r="DT1390" s="307"/>
      <c r="DU1390" s="307"/>
      <c r="DV1390" s="307"/>
      <c r="DW1390" s="307"/>
      <c r="DX1390" s="307"/>
      <c r="DY1390" s="307"/>
      <c r="DZ1390" s="307"/>
      <c r="EA1390" s="307"/>
      <c r="EB1390" s="307"/>
      <c r="EC1390" s="307"/>
      <c r="ED1390" s="307"/>
      <c r="EE1390" s="307"/>
      <c r="EF1390" s="307"/>
      <c r="EG1390" s="307"/>
      <c r="EH1390" s="307"/>
      <c r="EI1390" s="307"/>
      <c r="EJ1390" s="307"/>
      <c r="EK1390" s="307"/>
      <c r="EL1390" s="307"/>
      <c r="EM1390" s="307"/>
      <c r="EN1390" s="307"/>
      <c r="EO1390" s="307"/>
      <c r="EP1390" s="307"/>
      <c r="EQ1390" s="307"/>
      <c r="ER1390" s="307"/>
      <c r="ES1390" s="307"/>
      <c r="ET1390" s="307"/>
      <c r="EU1390" s="390"/>
      <c r="EV1390" s="390"/>
      <c r="EW1390" s="307"/>
      <c r="EX1390" s="307"/>
      <c r="EY1390" s="307"/>
      <c r="EZ1390" s="307"/>
      <c r="FA1390" s="307"/>
      <c r="FB1390" s="307"/>
      <c r="FC1390" s="307"/>
      <c r="FD1390" s="307"/>
      <c r="FE1390" s="307"/>
      <c r="FF1390" s="307"/>
      <c r="FG1390" s="307"/>
      <c r="FH1390" s="307"/>
      <c r="FI1390" s="307"/>
      <c r="FJ1390" s="307"/>
      <c r="FK1390" s="307"/>
      <c r="FL1390" s="307"/>
      <c r="FM1390" s="307"/>
      <c r="FN1390" s="307"/>
      <c r="FO1390" s="307"/>
      <c r="FP1390" s="307"/>
      <c r="FQ1390" s="307"/>
      <c r="FR1390" s="307"/>
      <c r="FS1390" s="307"/>
      <c r="FT1390" s="307"/>
      <c r="FU1390" s="307"/>
      <c r="FV1390" s="307"/>
      <c r="FW1390" s="307"/>
      <c r="FX1390" s="307"/>
      <c r="FY1390" s="307"/>
      <c r="FZ1390" s="307"/>
      <c r="GA1390" s="307"/>
      <c r="GB1390" s="307"/>
      <c r="GC1390" s="307"/>
      <c r="GD1390" s="307"/>
      <c r="GE1390" s="307"/>
      <c r="GF1390" s="307"/>
      <c r="GG1390" s="307"/>
      <c r="GH1390" s="307"/>
      <c r="GI1390" s="307"/>
      <c r="GJ1390" s="307"/>
      <c r="GK1390" s="307"/>
      <c r="GL1390" s="307"/>
      <c r="GM1390" s="307"/>
      <c r="GN1390" s="307"/>
      <c r="GO1390" s="307"/>
      <c r="GP1390" s="307"/>
      <c r="GQ1390" s="307"/>
      <c r="GR1390" s="307"/>
      <c r="GS1390" s="307"/>
      <c r="GT1390" s="307"/>
      <c r="GU1390" s="307"/>
      <c r="GV1390" s="307"/>
      <c r="GW1390" s="307"/>
      <c r="GX1390" s="307"/>
      <c r="GY1390" s="307"/>
      <c r="GZ1390" s="307"/>
      <c r="HA1390" s="307"/>
      <c r="HB1390" s="307"/>
      <c r="HC1390" s="307"/>
      <c r="HD1390" s="307"/>
      <c r="HE1390" s="307"/>
      <c r="HF1390" s="307"/>
      <c r="HG1390" s="307"/>
      <c r="HH1390" s="307"/>
      <c r="HI1390" s="307"/>
      <c r="HJ1390" s="307"/>
      <c r="HK1390" s="307"/>
      <c r="HL1390" s="307"/>
      <c r="HM1390" s="307"/>
      <c r="HN1390" s="307"/>
      <c r="HO1390" s="307"/>
      <c r="HP1390" s="307"/>
      <c r="HQ1390" s="307"/>
      <c r="HR1390" s="307"/>
      <c r="HS1390" s="307"/>
      <c r="HT1390" s="307"/>
      <c r="HU1390" s="307"/>
      <c r="HV1390" s="307"/>
      <c r="HW1390" s="307"/>
      <c r="HX1390" s="307"/>
      <c r="HY1390" s="307"/>
      <c r="HZ1390" s="307"/>
      <c r="IA1390" s="307"/>
      <c r="IB1390" s="307"/>
      <c r="IC1390" s="307"/>
      <c r="ID1390" s="307"/>
      <c r="IE1390" s="307"/>
      <c r="IF1390" s="307"/>
      <c r="IG1390" s="307"/>
      <c r="IH1390" s="307"/>
      <c r="II1390" s="307"/>
      <c r="IJ1390" s="307"/>
      <c r="IK1390" s="307"/>
      <c r="IL1390" s="307"/>
      <c r="IM1390" s="307"/>
      <c r="IN1390" s="307"/>
      <c r="IO1390" s="307"/>
      <c r="IP1390" s="307"/>
      <c r="IQ1390" s="307"/>
      <c r="IR1390" s="307"/>
      <c r="IS1390" s="307"/>
      <c r="IT1390" s="307"/>
      <c r="IU1390" s="307"/>
      <c r="IV1390" s="307"/>
      <c r="IW1390" s="307"/>
      <c r="IX1390" s="307"/>
      <c r="IY1390" s="307"/>
      <c r="IZ1390" s="307"/>
      <c r="JA1390" s="307"/>
      <c r="JB1390" s="307"/>
      <c r="JC1390" s="307"/>
      <c r="JD1390" s="307"/>
      <c r="JE1390" s="307"/>
      <c r="JF1390" s="307"/>
      <c r="JG1390" s="307"/>
      <c r="JH1390" s="307"/>
      <c r="JI1390" s="307"/>
      <c r="JJ1390" s="307"/>
      <c r="JK1390" s="307"/>
      <c r="JL1390" s="307"/>
      <c r="JM1390" s="307"/>
      <c r="JN1390" s="307"/>
      <c r="JO1390" s="307"/>
      <c r="JP1390" s="307"/>
      <c r="JQ1390" s="307"/>
      <c r="JR1390" s="307"/>
      <c r="JS1390" s="307"/>
      <c r="JT1390" s="307"/>
      <c r="JU1390" s="307"/>
      <c r="JV1390" s="307"/>
      <c r="JW1390" s="307"/>
      <c r="JX1390" s="307"/>
      <c r="JY1390" s="307"/>
      <c r="JZ1390" s="307"/>
      <c r="KA1390" s="307"/>
      <c r="KB1390" s="307"/>
      <c r="KC1390" s="307"/>
      <c r="KD1390" s="307"/>
      <c r="KE1390" s="307"/>
      <c r="KF1390" s="307"/>
      <c r="KG1390" s="307"/>
      <c r="KH1390" s="307"/>
      <c r="KI1390" s="307"/>
      <c r="KJ1390" s="307"/>
      <c r="KK1390" s="307"/>
      <c r="KL1390" s="307"/>
      <c r="KM1390" s="307"/>
      <c r="KN1390" s="307"/>
      <c r="KO1390" s="307"/>
      <c r="KP1390" s="307"/>
      <c r="KQ1390" s="307"/>
      <c r="KR1390" s="307"/>
      <c r="KS1390" s="307"/>
      <c r="KT1390" s="307"/>
    </row>
    <row r="1391" spans="14:306" s="56" customFormat="1" ht="15" customHeight="1">
      <c r="N1391" s="410"/>
      <c r="O1391" s="410"/>
      <c r="P1391" s="311"/>
      <c r="Q1391" s="311"/>
      <c r="R1391" s="311"/>
      <c r="AG1391" s="57"/>
      <c r="AH1391" s="57"/>
      <c r="AI1391" s="57"/>
      <c r="AJ1391" s="57"/>
      <c r="AK1391" s="57"/>
      <c r="AL1391" s="57"/>
      <c r="AM1391" s="57"/>
      <c r="AN1391" s="57"/>
      <c r="AO1391" s="57"/>
      <c r="AP1391" s="57"/>
      <c r="AQ1391" s="57"/>
      <c r="AR1391" s="57"/>
      <c r="AS1391" s="57"/>
      <c r="AT1391" s="57"/>
      <c r="AU1391" s="57"/>
      <c r="AV1391" s="57"/>
      <c r="AW1391" s="57"/>
      <c r="AX1391" s="57"/>
      <c r="AY1391" s="57"/>
      <c r="AZ1391" s="57"/>
      <c r="BA1391" s="57"/>
      <c r="BB1391" s="57"/>
      <c r="BC1391" s="57"/>
      <c r="BD1391" s="57"/>
      <c r="BE1391" s="57"/>
      <c r="BF1391" s="57"/>
      <c r="BG1391" s="57"/>
      <c r="BH1391" s="57"/>
      <c r="BI1391" s="57"/>
      <c r="BJ1391" s="57"/>
      <c r="BK1391" s="57"/>
      <c r="BL1391" s="57"/>
      <c r="BM1391" s="57"/>
      <c r="BN1391" s="57"/>
      <c r="CB1391" s="307"/>
      <c r="CC1391" s="307"/>
      <c r="CD1391" s="307"/>
      <c r="CE1391" s="307"/>
      <c r="CF1391" s="307"/>
      <c r="CG1391" s="307"/>
      <c r="CH1391" s="307"/>
      <c r="CI1391" s="307"/>
      <c r="CJ1391" s="307"/>
      <c r="CK1391" s="307"/>
      <c r="CL1391" s="307"/>
      <c r="CM1391" s="307"/>
      <c r="CN1391" s="307"/>
      <c r="CO1391" s="307"/>
      <c r="CP1391" s="307"/>
      <c r="CQ1391" s="307"/>
      <c r="CR1391" s="307"/>
      <c r="CS1391" s="307"/>
      <c r="CT1391" s="307"/>
      <c r="CU1391" s="307"/>
      <c r="CV1391" s="307"/>
      <c r="CW1391" s="307"/>
      <c r="CX1391" s="307"/>
      <c r="CY1391" s="307"/>
      <c r="CZ1391" s="307"/>
      <c r="DA1391" s="307"/>
      <c r="DB1391" s="307"/>
      <c r="DC1391" s="307"/>
      <c r="DD1391" s="307"/>
      <c r="DE1391" s="307"/>
      <c r="DF1391" s="307"/>
      <c r="DG1391" s="307"/>
      <c r="DH1391" s="307"/>
      <c r="DI1391" s="390"/>
      <c r="DJ1391" s="390"/>
      <c r="DK1391" s="307"/>
      <c r="DL1391" s="307"/>
      <c r="DM1391" s="307"/>
      <c r="DN1391" s="307"/>
      <c r="DO1391" s="307"/>
      <c r="DP1391" s="307"/>
      <c r="DQ1391" s="307"/>
      <c r="DR1391" s="307"/>
      <c r="DS1391" s="307"/>
      <c r="DT1391" s="307"/>
      <c r="DU1391" s="307"/>
      <c r="DV1391" s="307"/>
      <c r="DW1391" s="307"/>
      <c r="DX1391" s="307"/>
      <c r="DY1391" s="307"/>
      <c r="DZ1391" s="307"/>
      <c r="EA1391" s="307"/>
      <c r="EB1391" s="307"/>
      <c r="EC1391" s="307"/>
      <c r="ED1391" s="307"/>
      <c r="EE1391" s="307"/>
      <c r="EF1391" s="307"/>
      <c r="EG1391" s="307"/>
      <c r="EH1391" s="307"/>
      <c r="EI1391" s="307"/>
      <c r="EJ1391" s="307"/>
      <c r="EK1391" s="307"/>
      <c r="EL1391" s="307"/>
      <c r="EM1391" s="307"/>
      <c r="EN1391" s="307"/>
      <c r="EO1391" s="307"/>
      <c r="EP1391" s="307"/>
      <c r="EQ1391" s="307"/>
      <c r="ER1391" s="307"/>
      <c r="ES1391" s="307"/>
      <c r="ET1391" s="307"/>
      <c r="EU1391" s="390"/>
      <c r="EV1391" s="390"/>
      <c r="EW1391" s="307"/>
      <c r="EX1391" s="307"/>
      <c r="EY1391" s="307"/>
      <c r="EZ1391" s="307"/>
      <c r="FA1391" s="307"/>
      <c r="FB1391" s="307"/>
      <c r="FC1391" s="307"/>
      <c r="FD1391" s="307"/>
      <c r="FE1391" s="307"/>
      <c r="FF1391" s="307"/>
      <c r="FG1391" s="307"/>
      <c r="FH1391" s="307"/>
      <c r="FI1391" s="307"/>
      <c r="FJ1391" s="307"/>
      <c r="FK1391" s="307"/>
      <c r="FL1391" s="307"/>
      <c r="FM1391" s="307"/>
      <c r="FN1391" s="307"/>
      <c r="FO1391" s="307"/>
      <c r="FP1391" s="307"/>
      <c r="FQ1391" s="307"/>
      <c r="FR1391" s="307"/>
      <c r="FS1391" s="307"/>
      <c r="FT1391" s="307"/>
      <c r="FU1391" s="307"/>
      <c r="FV1391" s="307"/>
      <c r="FW1391" s="307"/>
      <c r="FX1391" s="307"/>
      <c r="FY1391" s="307"/>
      <c r="FZ1391" s="307"/>
      <c r="GA1391" s="307"/>
      <c r="GB1391" s="307"/>
      <c r="GC1391" s="307"/>
      <c r="GD1391" s="307"/>
      <c r="GE1391" s="307"/>
      <c r="GF1391" s="307"/>
      <c r="GG1391" s="307"/>
      <c r="GH1391" s="307"/>
      <c r="GI1391" s="307"/>
      <c r="GJ1391" s="307"/>
      <c r="GK1391" s="307"/>
      <c r="GL1391" s="307"/>
      <c r="GM1391" s="307"/>
      <c r="GN1391" s="307"/>
      <c r="GO1391" s="307"/>
      <c r="GP1391" s="307"/>
      <c r="GQ1391" s="307"/>
      <c r="GR1391" s="307"/>
      <c r="GS1391" s="307"/>
      <c r="GT1391" s="307"/>
      <c r="GU1391" s="307"/>
      <c r="GV1391" s="307"/>
      <c r="GW1391" s="307"/>
      <c r="GX1391" s="307"/>
      <c r="GY1391" s="307"/>
      <c r="GZ1391" s="307"/>
      <c r="HA1391" s="307"/>
      <c r="HB1391" s="307"/>
      <c r="HC1391" s="307"/>
      <c r="HD1391" s="307"/>
      <c r="HE1391" s="307"/>
      <c r="HF1391" s="307"/>
      <c r="HG1391" s="307"/>
      <c r="HH1391" s="307"/>
      <c r="HI1391" s="307"/>
      <c r="HJ1391" s="307"/>
      <c r="HK1391" s="307"/>
      <c r="HL1391" s="307"/>
      <c r="HM1391" s="307"/>
      <c r="HN1391" s="307"/>
      <c r="HO1391" s="307"/>
      <c r="HP1391" s="307"/>
      <c r="HQ1391" s="307"/>
      <c r="HR1391" s="307"/>
      <c r="HS1391" s="307"/>
      <c r="HT1391" s="307"/>
      <c r="HU1391" s="307"/>
      <c r="HV1391" s="307"/>
      <c r="HW1391" s="307"/>
      <c r="HX1391" s="307"/>
      <c r="HY1391" s="307"/>
      <c r="HZ1391" s="307"/>
      <c r="IA1391" s="307"/>
      <c r="IB1391" s="307"/>
      <c r="IC1391" s="307"/>
      <c r="ID1391" s="307"/>
      <c r="IE1391" s="307"/>
      <c r="IF1391" s="307"/>
      <c r="IG1391" s="307"/>
      <c r="IH1391" s="307"/>
      <c r="II1391" s="307"/>
      <c r="IJ1391" s="307"/>
      <c r="IK1391" s="307"/>
      <c r="IL1391" s="307"/>
      <c r="IM1391" s="307"/>
      <c r="IN1391" s="307"/>
      <c r="IO1391" s="307"/>
      <c r="IP1391" s="307"/>
      <c r="IQ1391" s="307"/>
      <c r="IR1391" s="307"/>
      <c r="IS1391" s="307"/>
      <c r="IT1391" s="307"/>
      <c r="IU1391" s="307"/>
      <c r="IV1391" s="307"/>
      <c r="IW1391" s="307"/>
      <c r="IX1391" s="307"/>
      <c r="IY1391" s="307"/>
      <c r="IZ1391" s="307"/>
      <c r="JA1391" s="307"/>
      <c r="JB1391" s="307"/>
      <c r="JC1391" s="307"/>
      <c r="JD1391" s="307"/>
      <c r="JE1391" s="307"/>
      <c r="JF1391" s="307"/>
      <c r="JG1391" s="307"/>
      <c r="JH1391" s="307"/>
      <c r="JI1391" s="307"/>
      <c r="JJ1391" s="307"/>
      <c r="JK1391" s="307"/>
      <c r="JL1391" s="307"/>
      <c r="JM1391" s="307"/>
      <c r="JN1391" s="307"/>
      <c r="JO1391" s="307"/>
      <c r="JP1391" s="307"/>
      <c r="JQ1391" s="307"/>
      <c r="JR1391" s="307"/>
      <c r="JS1391" s="307"/>
      <c r="JT1391" s="307"/>
      <c r="JU1391" s="307"/>
      <c r="JV1391" s="307"/>
      <c r="JW1391" s="307"/>
      <c r="JX1391" s="307"/>
      <c r="JY1391" s="307"/>
      <c r="JZ1391" s="307"/>
      <c r="KA1391" s="307"/>
      <c r="KB1391" s="307"/>
      <c r="KC1391" s="307"/>
      <c r="KD1391" s="307"/>
      <c r="KE1391" s="307"/>
      <c r="KF1391" s="307"/>
      <c r="KG1391" s="307"/>
      <c r="KH1391" s="307"/>
      <c r="KI1391" s="307"/>
      <c r="KJ1391" s="307"/>
      <c r="KK1391" s="307"/>
      <c r="KL1391" s="307"/>
      <c r="KM1391" s="307"/>
      <c r="KN1391" s="307"/>
      <c r="KO1391" s="307"/>
      <c r="KP1391" s="307"/>
      <c r="KQ1391" s="307"/>
      <c r="KR1391" s="307"/>
      <c r="KS1391" s="307"/>
      <c r="KT1391" s="307"/>
    </row>
    <row r="1392" spans="14:306" s="56" customFormat="1" ht="15" customHeight="1">
      <c r="N1392" s="410"/>
      <c r="O1392" s="410"/>
      <c r="P1392" s="311"/>
      <c r="Q1392" s="311"/>
      <c r="R1392" s="311"/>
      <c r="AG1392" s="57"/>
      <c r="AH1392" s="57"/>
      <c r="AI1392" s="57"/>
      <c r="AJ1392" s="57"/>
      <c r="AK1392" s="57"/>
      <c r="AL1392" s="57"/>
      <c r="AM1392" s="57"/>
      <c r="AN1392" s="57"/>
      <c r="AO1392" s="57"/>
      <c r="AP1392" s="57"/>
      <c r="AQ1392" s="57"/>
      <c r="AR1392" s="57"/>
      <c r="AS1392" s="57"/>
      <c r="AT1392" s="57"/>
      <c r="AU1392" s="57"/>
      <c r="AV1392" s="57"/>
      <c r="AW1392" s="57"/>
      <c r="AX1392" s="57"/>
      <c r="AY1392" s="57"/>
      <c r="AZ1392" s="57"/>
      <c r="BA1392" s="57"/>
      <c r="BB1392" s="57"/>
      <c r="BC1392" s="57"/>
      <c r="BD1392" s="57"/>
      <c r="BE1392" s="57"/>
      <c r="BF1392" s="57"/>
      <c r="BG1392" s="57"/>
      <c r="BH1392" s="57"/>
      <c r="BI1392" s="57"/>
      <c r="BJ1392" s="57"/>
      <c r="BK1392" s="57"/>
      <c r="BL1392" s="57"/>
      <c r="BM1392" s="57"/>
      <c r="BN1392" s="57"/>
      <c r="CB1392" s="307"/>
      <c r="CC1392" s="307"/>
      <c r="CD1392" s="307"/>
      <c r="CE1392" s="307"/>
      <c r="CF1392" s="307"/>
      <c r="CG1392" s="307"/>
      <c r="CH1392" s="307"/>
      <c r="CI1392" s="307"/>
      <c r="CJ1392" s="307"/>
      <c r="CK1392" s="307"/>
      <c r="CL1392" s="307"/>
      <c r="CM1392" s="307"/>
      <c r="CN1392" s="307"/>
      <c r="CO1392" s="307"/>
      <c r="CP1392" s="307"/>
      <c r="CQ1392" s="307"/>
      <c r="CR1392" s="307"/>
      <c r="CS1392" s="307"/>
      <c r="CT1392" s="307"/>
      <c r="CU1392" s="307"/>
      <c r="CV1392" s="307"/>
      <c r="CW1392" s="307"/>
      <c r="CX1392" s="307"/>
      <c r="CY1392" s="307"/>
      <c r="CZ1392" s="307"/>
      <c r="DA1392" s="307"/>
      <c r="DB1392" s="307"/>
      <c r="DC1392" s="307"/>
      <c r="DD1392" s="307"/>
      <c r="DE1392" s="307"/>
      <c r="DF1392" s="307"/>
      <c r="DG1392" s="307"/>
      <c r="DH1392" s="307"/>
      <c r="DI1392" s="390"/>
      <c r="DJ1392" s="390"/>
      <c r="DK1392" s="307"/>
      <c r="DL1392" s="307"/>
      <c r="DM1392" s="307"/>
      <c r="DN1392" s="307"/>
      <c r="DO1392" s="307"/>
      <c r="DP1392" s="307"/>
      <c r="DQ1392" s="307"/>
      <c r="DR1392" s="307"/>
      <c r="DS1392" s="307"/>
      <c r="DT1392" s="307"/>
      <c r="DU1392" s="307"/>
      <c r="DV1392" s="307"/>
      <c r="DW1392" s="307"/>
      <c r="DX1392" s="307"/>
      <c r="DY1392" s="307"/>
      <c r="DZ1392" s="307"/>
      <c r="EA1392" s="307"/>
      <c r="EB1392" s="307"/>
      <c r="EC1392" s="307"/>
      <c r="ED1392" s="307"/>
      <c r="EE1392" s="307"/>
      <c r="EF1392" s="307"/>
      <c r="EG1392" s="307"/>
      <c r="EH1392" s="307"/>
      <c r="EI1392" s="307"/>
      <c r="EJ1392" s="307"/>
      <c r="EK1392" s="307"/>
      <c r="EL1392" s="307"/>
      <c r="EM1392" s="307"/>
      <c r="EN1392" s="307"/>
      <c r="EO1392" s="307"/>
      <c r="EP1392" s="307"/>
      <c r="EQ1392" s="307"/>
      <c r="ER1392" s="307"/>
      <c r="ES1392" s="307"/>
      <c r="ET1392" s="307"/>
      <c r="EU1392" s="390"/>
      <c r="EV1392" s="390"/>
      <c r="EW1392" s="307"/>
      <c r="EX1392" s="307"/>
      <c r="EY1392" s="307"/>
      <c r="EZ1392" s="307"/>
      <c r="FA1392" s="307"/>
      <c r="FB1392" s="307"/>
      <c r="FC1392" s="307"/>
      <c r="FD1392" s="307"/>
      <c r="FE1392" s="307"/>
      <c r="FF1392" s="307"/>
      <c r="FG1392" s="307"/>
      <c r="FH1392" s="307"/>
      <c r="FI1392" s="307"/>
      <c r="FJ1392" s="307"/>
      <c r="FK1392" s="307"/>
      <c r="FL1392" s="307"/>
      <c r="FM1392" s="307"/>
      <c r="FN1392" s="307"/>
      <c r="FO1392" s="307"/>
      <c r="FP1392" s="307"/>
      <c r="FQ1392" s="307"/>
      <c r="FR1392" s="307"/>
      <c r="FS1392" s="307"/>
      <c r="FT1392" s="307"/>
      <c r="FU1392" s="307"/>
      <c r="FV1392" s="307"/>
      <c r="FW1392" s="307"/>
      <c r="FX1392" s="307"/>
      <c r="FY1392" s="307"/>
      <c r="FZ1392" s="307"/>
      <c r="GA1392" s="307"/>
      <c r="GB1392" s="307"/>
      <c r="GC1392" s="307"/>
      <c r="GD1392" s="307"/>
      <c r="GE1392" s="307"/>
      <c r="GF1392" s="307"/>
      <c r="GG1392" s="307"/>
      <c r="GH1392" s="307"/>
      <c r="GI1392" s="307"/>
      <c r="GJ1392" s="307"/>
      <c r="GK1392" s="307"/>
      <c r="GL1392" s="307"/>
      <c r="GM1392" s="307"/>
      <c r="GN1392" s="307"/>
      <c r="GO1392" s="307"/>
      <c r="GP1392" s="307"/>
      <c r="GQ1392" s="307"/>
      <c r="GR1392" s="307"/>
      <c r="GS1392" s="307"/>
      <c r="GT1392" s="307"/>
      <c r="GU1392" s="307"/>
      <c r="GV1392" s="307"/>
      <c r="GW1392" s="307"/>
      <c r="GX1392" s="307"/>
      <c r="GY1392" s="307"/>
      <c r="GZ1392" s="307"/>
      <c r="HA1392" s="307"/>
      <c r="HB1392" s="307"/>
      <c r="HC1392" s="307"/>
      <c r="HD1392" s="307"/>
      <c r="HE1392" s="307"/>
      <c r="HF1392" s="307"/>
      <c r="HG1392" s="307"/>
      <c r="HH1392" s="307"/>
      <c r="HI1392" s="307"/>
      <c r="HJ1392" s="307"/>
      <c r="HK1392" s="307"/>
      <c r="HL1392" s="307"/>
      <c r="HM1392" s="307"/>
      <c r="HN1392" s="307"/>
      <c r="HO1392" s="307"/>
      <c r="HP1392" s="307"/>
      <c r="HQ1392" s="307"/>
      <c r="HR1392" s="307"/>
      <c r="HS1392" s="307"/>
      <c r="HT1392" s="307"/>
      <c r="HU1392" s="307"/>
      <c r="HV1392" s="307"/>
      <c r="HW1392" s="307"/>
      <c r="HX1392" s="307"/>
      <c r="HY1392" s="307"/>
      <c r="HZ1392" s="307"/>
      <c r="IA1392" s="307"/>
      <c r="IB1392" s="307"/>
      <c r="IC1392" s="307"/>
      <c r="ID1392" s="307"/>
      <c r="IE1392" s="307"/>
      <c r="IF1392" s="307"/>
      <c r="IG1392" s="307"/>
      <c r="IH1392" s="307"/>
      <c r="II1392" s="307"/>
      <c r="IJ1392" s="307"/>
      <c r="IK1392" s="307"/>
      <c r="IL1392" s="307"/>
      <c r="IM1392" s="307"/>
      <c r="IN1392" s="307"/>
      <c r="IO1392" s="307"/>
      <c r="IP1392" s="307"/>
      <c r="IQ1392" s="307"/>
      <c r="IR1392" s="307"/>
      <c r="IS1392" s="307"/>
      <c r="IT1392" s="307"/>
      <c r="IU1392" s="307"/>
      <c r="IV1392" s="307"/>
      <c r="IW1392" s="307"/>
      <c r="IX1392" s="307"/>
      <c r="IY1392" s="307"/>
      <c r="IZ1392" s="307"/>
      <c r="JA1392" s="307"/>
      <c r="JB1392" s="307"/>
      <c r="JC1392" s="307"/>
      <c r="JD1392" s="307"/>
      <c r="JE1392" s="307"/>
      <c r="JF1392" s="307"/>
      <c r="JG1392" s="307"/>
      <c r="JH1392" s="307"/>
      <c r="JI1392" s="307"/>
      <c r="JJ1392" s="307"/>
      <c r="JK1392" s="307"/>
      <c r="JL1392" s="307"/>
      <c r="JM1392" s="307"/>
      <c r="JN1392" s="307"/>
      <c r="JO1392" s="307"/>
      <c r="JP1392" s="307"/>
      <c r="JQ1392" s="307"/>
      <c r="JR1392" s="307"/>
      <c r="JS1392" s="307"/>
      <c r="JT1392" s="307"/>
      <c r="JU1392" s="307"/>
      <c r="JV1392" s="307"/>
      <c r="JW1392" s="307"/>
      <c r="JX1392" s="307"/>
      <c r="JY1392" s="307"/>
      <c r="JZ1392" s="307"/>
      <c r="KA1392" s="307"/>
      <c r="KB1392" s="307"/>
      <c r="KC1392" s="307"/>
      <c r="KD1392" s="307"/>
      <c r="KE1392" s="307"/>
      <c r="KF1392" s="307"/>
      <c r="KG1392" s="307"/>
      <c r="KH1392" s="307"/>
      <c r="KI1392" s="307"/>
      <c r="KJ1392" s="307"/>
      <c r="KK1392" s="307"/>
      <c r="KL1392" s="307"/>
      <c r="KM1392" s="307"/>
      <c r="KN1392" s="307"/>
      <c r="KO1392" s="307"/>
      <c r="KP1392" s="307"/>
      <c r="KQ1392" s="307"/>
      <c r="KR1392" s="307"/>
      <c r="KS1392" s="307"/>
      <c r="KT1392" s="307"/>
    </row>
    <row r="1393" spans="14:306" s="56" customFormat="1" ht="15" customHeight="1">
      <c r="N1393" s="410"/>
      <c r="O1393" s="410"/>
      <c r="P1393" s="311"/>
      <c r="Q1393" s="311"/>
      <c r="R1393" s="311"/>
      <c r="AG1393" s="57"/>
      <c r="AH1393" s="57"/>
      <c r="AI1393" s="57"/>
      <c r="AJ1393" s="57"/>
      <c r="AK1393" s="57"/>
      <c r="AL1393" s="57"/>
      <c r="AM1393" s="57"/>
      <c r="AN1393" s="57"/>
      <c r="AO1393" s="57"/>
      <c r="AP1393" s="57"/>
      <c r="AQ1393" s="57"/>
      <c r="AR1393" s="57"/>
      <c r="AS1393" s="57"/>
      <c r="AT1393" s="57"/>
      <c r="AU1393" s="57"/>
      <c r="AV1393" s="57"/>
      <c r="AW1393" s="57"/>
      <c r="AX1393" s="57"/>
      <c r="AY1393" s="57"/>
      <c r="AZ1393" s="57"/>
      <c r="BA1393" s="57"/>
      <c r="BB1393" s="57"/>
      <c r="BC1393" s="57"/>
      <c r="BD1393" s="57"/>
      <c r="BE1393" s="57"/>
      <c r="BF1393" s="57"/>
      <c r="BG1393" s="57"/>
      <c r="BH1393" s="57"/>
      <c r="BI1393" s="57"/>
      <c r="BJ1393" s="57"/>
      <c r="BK1393" s="57"/>
      <c r="BL1393" s="57"/>
      <c r="BM1393" s="57"/>
      <c r="BN1393" s="57"/>
      <c r="CB1393" s="307"/>
      <c r="CC1393" s="307"/>
      <c r="CD1393" s="307"/>
      <c r="CE1393" s="307"/>
      <c r="CF1393" s="307"/>
      <c r="CG1393" s="307"/>
      <c r="CH1393" s="307"/>
      <c r="CI1393" s="307"/>
      <c r="CJ1393" s="307"/>
      <c r="CK1393" s="307"/>
      <c r="CL1393" s="307"/>
      <c r="CM1393" s="307"/>
      <c r="CN1393" s="307"/>
      <c r="CO1393" s="307"/>
      <c r="CP1393" s="307"/>
      <c r="CQ1393" s="307"/>
      <c r="CR1393" s="307"/>
      <c r="CS1393" s="307"/>
      <c r="CT1393" s="307"/>
      <c r="CU1393" s="307"/>
      <c r="CV1393" s="307"/>
      <c r="CW1393" s="307"/>
      <c r="CX1393" s="307"/>
      <c r="CY1393" s="307"/>
      <c r="CZ1393" s="307"/>
      <c r="DA1393" s="307"/>
      <c r="DB1393" s="307"/>
      <c r="DC1393" s="307"/>
      <c r="DD1393" s="307"/>
      <c r="DE1393" s="307"/>
      <c r="DF1393" s="307"/>
      <c r="DG1393" s="307"/>
      <c r="DH1393" s="307"/>
      <c r="DI1393" s="390"/>
      <c r="DJ1393" s="390"/>
      <c r="DK1393" s="307"/>
      <c r="DL1393" s="307"/>
      <c r="DM1393" s="307"/>
      <c r="DN1393" s="307"/>
      <c r="DO1393" s="307"/>
      <c r="DP1393" s="307"/>
      <c r="DQ1393" s="307"/>
      <c r="DR1393" s="307"/>
      <c r="DS1393" s="307"/>
      <c r="DT1393" s="307"/>
      <c r="DU1393" s="307"/>
      <c r="DV1393" s="307"/>
      <c r="DW1393" s="307"/>
      <c r="DX1393" s="307"/>
      <c r="DY1393" s="307"/>
      <c r="DZ1393" s="307"/>
      <c r="EA1393" s="307"/>
      <c r="EB1393" s="307"/>
      <c r="EC1393" s="307"/>
      <c r="ED1393" s="307"/>
      <c r="EE1393" s="307"/>
      <c r="EF1393" s="307"/>
      <c r="EG1393" s="307"/>
      <c r="EH1393" s="307"/>
      <c r="EI1393" s="307"/>
      <c r="EJ1393" s="307"/>
      <c r="EK1393" s="307"/>
      <c r="EL1393" s="307"/>
      <c r="EM1393" s="307"/>
      <c r="EN1393" s="307"/>
      <c r="EO1393" s="307"/>
      <c r="EP1393" s="307"/>
      <c r="EQ1393" s="307"/>
      <c r="ER1393" s="307"/>
      <c r="ES1393" s="307"/>
      <c r="ET1393" s="307"/>
      <c r="EU1393" s="390"/>
      <c r="EV1393" s="390"/>
      <c r="EW1393" s="307"/>
      <c r="EX1393" s="307"/>
      <c r="EY1393" s="307"/>
      <c r="EZ1393" s="307"/>
      <c r="FA1393" s="307"/>
      <c r="FB1393" s="307"/>
      <c r="FC1393" s="307"/>
      <c r="FD1393" s="307"/>
      <c r="FE1393" s="307"/>
      <c r="FF1393" s="307"/>
      <c r="FG1393" s="307"/>
      <c r="FH1393" s="307"/>
      <c r="FI1393" s="307"/>
      <c r="FJ1393" s="307"/>
      <c r="FK1393" s="307"/>
      <c r="FL1393" s="307"/>
      <c r="FM1393" s="307"/>
      <c r="FN1393" s="307"/>
      <c r="FO1393" s="307"/>
      <c r="FP1393" s="307"/>
      <c r="FQ1393" s="307"/>
      <c r="FR1393" s="307"/>
      <c r="FS1393" s="307"/>
      <c r="FT1393" s="307"/>
      <c r="FU1393" s="307"/>
      <c r="FV1393" s="307"/>
      <c r="FW1393" s="307"/>
      <c r="FX1393" s="307"/>
      <c r="FY1393" s="307"/>
      <c r="FZ1393" s="307"/>
      <c r="GA1393" s="307"/>
      <c r="GB1393" s="307"/>
      <c r="GC1393" s="307"/>
      <c r="GD1393" s="307"/>
      <c r="GE1393" s="307"/>
      <c r="GF1393" s="307"/>
      <c r="GG1393" s="307"/>
      <c r="GH1393" s="307"/>
      <c r="GI1393" s="307"/>
      <c r="GJ1393" s="307"/>
      <c r="GK1393" s="307"/>
      <c r="GL1393" s="307"/>
      <c r="GM1393" s="307"/>
      <c r="GN1393" s="307"/>
      <c r="GO1393" s="307"/>
      <c r="GP1393" s="307"/>
      <c r="GQ1393" s="307"/>
      <c r="GR1393" s="307"/>
      <c r="GS1393" s="307"/>
      <c r="GT1393" s="307"/>
      <c r="GU1393" s="307"/>
      <c r="GV1393" s="307"/>
      <c r="GW1393" s="307"/>
      <c r="GX1393" s="307"/>
      <c r="GY1393" s="307"/>
      <c r="GZ1393" s="307"/>
      <c r="HA1393" s="307"/>
      <c r="HB1393" s="307"/>
      <c r="HC1393" s="307"/>
      <c r="HD1393" s="307"/>
      <c r="HE1393" s="307"/>
      <c r="HF1393" s="307"/>
      <c r="HG1393" s="307"/>
      <c r="HH1393" s="307"/>
      <c r="HI1393" s="307"/>
      <c r="HJ1393" s="307"/>
      <c r="HK1393" s="307"/>
      <c r="HL1393" s="307"/>
      <c r="HM1393" s="307"/>
      <c r="HN1393" s="307"/>
      <c r="HO1393" s="307"/>
      <c r="HP1393" s="307"/>
      <c r="HQ1393" s="307"/>
      <c r="HR1393" s="307"/>
      <c r="HS1393" s="307"/>
      <c r="HT1393" s="307"/>
      <c r="HU1393" s="307"/>
      <c r="HV1393" s="307"/>
      <c r="HW1393" s="307"/>
      <c r="HX1393" s="307"/>
      <c r="HY1393" s="307"/>
      <c r="HZ1393" s="307"/>
      <c r="IA1393" s="307"/>
      <c r="IB1393" s="307"/>
      <c r="IC1393" s="307"/>
      <c r="ID1393" s="307"/>
      <c r="IE1393" s="307"/>
      <c r="IF1393" s="307"/>
      <c r="IG1393" s="307"/>
      <c r="IH1393" s="307"/>
      <c r="II1393" s="307"/>
      <c r="IJ1393" s="307"/>
      <c r="IK1393" s="307"/>
      <c r="IL1393" s="307"/>
      <c r="IM1393" s="307"/>
      <c r="IN1393" s="307"/>
      <c r="IO1393" s="307"/>
      <c r="IP1393" s="307"/>
      <c r="IQ1393" s="307"/>
      <c r="IR1393" s="307"/>
      <c r="IS1393" s="307"/>
      <c r="IT1393" s="307"/>
      <c r="IU1393" s="307"/>
      <c r="IV1393" s="307"/>
      <c r="IW1393" s="307"/>
      <c r="IX1393" s="307"/>
      <c r="IY1393" s="307"/>
      <c r="IZ1393" s="307"/>
      <c r="JA1393" s="307"/>
      <c r="JB1393" s="307"/>
      <c r="JC1393" s="307"/>
      <c r="JD1393" s="307"/>
      <c r="JE1393" s="307"/>
      <c r="JF1393" s="307"/>
      <c r="JG1393" s="307"/>
      <c r="JH1393" s="307"/>
      <c r="JI1393" s="307"/>
      <c r="JJ1393" s="307"/>
      <c r="JK1393" s="307"/>
      <c r="JL1393" s="307"/>
      <c r="JM1393" s="307"/>
      <c r="JN1393" s="307"/>
      <c r="JO1393" s="307"/>
      <c r="JP1393" s="307"/>
      <c r="JQ1393" s="307"/>
      <c r="JR1393" s="307"/>
      <c r="JS1393" s="307"/>
      <c r="JT1393" s="307"/>
      <c r="JU1393" s="307"/>
      <c r="JV1393" s="307"/>
      <c r="JW1393" s="307"/>
      <c r="JX1393" s="307"/>
      <c r="JY1393" s="307"/>
      <c r="JZ1393" s="307"/>
      <c r="KA1393" s="307"/>
      <c r="KB1393" s="307"/>
      <c r="KC1393" s="307"/>
      <c r="KD1393" s="307"/>
      <c r="KE1393" s="307"/>
      <c r="KF1393" s="307"/>
      <c r="KG1393" s="307"/>
      <c r="KH1393" s="307"/>
      <c r="KI1393" s="307"/>
      <c r="KJ1393" s="307"/>
      <c r="KK1393" s="307"/>
      <c r="KL1393" s="307"/>
      <c r="KM1393" s="307"/>
      <c r="KN1393" s="307"/>
      <c r="KO1393" s="307"/>
      <c r="KP1393" s="307"/>
      <c r="KQ1393" s="307"/>
      <c r="KR1393" s="307"/>
      <c r="KS1393" s="307"/>
      <c r="KT1393" s="307"/>
    </row>
    <row r="1394" spans="14:306" s="56" customFormat="1" ht="15" customHeight="1">
      <c r="N1394" s="410"/>
      <c r="O1394" s="410"/>
      <c r="P1394" s="311"/>
      <c r="Q1394" s="311"/>
      <c r="R1394" s="311"/>
      <c r="AG1394" s="57"/>
      <c r="AH1394" s="57"/>
      <c r="AI1394" s="57"/>
      <c r="AJ1394" s="57"/>
      <c r="AK1394" s="57"/>
      <c r="AL1394" s="57"/>
      <c r="AM1394" s="57"/>
      <c r="AN1394" s="57"/>
      <c r="AO1394" s="57"/>
      <c r="AP1394" s="57"/>
      <c r="AQ1394" s="57"/>
      <c r="AR1394" s="57"/>
      <c r="AS1394" s="57"/>
      <c r="AT1394" s="57"/>
      <c r="AU1394" s="57"/>
      <c r="AV1394" s="57"/>
      <c r="AW1394" s="57"/>
      <c r="AX1394" s="57"/>
      <c r="AY1394" s="57"/>
      <c r="AZ1394" s="57"/>
      <c r="BA1394" s="57"/>
      <c r="BB1394" s="57"/>
      <c r="BC1394" s="57"/>
      <c r="BD1394" s="57"/>
      <c r="BE1394" s="57"/>
      <c r="BF1394" s="57"/>
      <c r="BG1394" s="57"/>
      <c r="BH1394" s="57"/>
      <c r="BI1394" s="57"/>
      <c r="BJ1394" s="57"/>
      <c r="BK1394" s="57"/>
      <c r="BL1394" s="57"/>
      <c r="BM1394" s="57"/>
      <c r="BN1394" s="57"/>
      <c r="CB1394" s="307"/>
      <c r="CC1394" s="307"/>
      <c r="CD1394" s="307"/>
      <c r="CE1394" s="307"/>
      <c r="CF1394" s="307"/>
      <c r="CG1394" s="307"/>
      <c r="CH1394" s="307"/>
      <c r="CI1394" s="307"/>
      <c r="CJ1394" s="307"/>
      <c r="CK1394" s="307"/>
      <c r="CL1394" s="307"/>
      <c r="CM1394" s="307"/>
      <c r="CN1394" s="307"/>
      <c r="CO1394" s="307"/>
      <c r="CP1394" s="307"/>
      <c r="CQ1394" s="307"/>
      <c r="CR1394" s="307"/>
      <c r="CS1394" s="307"/>
      <c r="CT1394" s="307"/>
      <c r="CU1394" s="307"/>
      <c r="CV1394" s="307"/>
      <c r="CW1394" s="307"/>
      <c r="CX1394" s="307"/>
      <c r="CY1394" s="307"/>
      <c r="CZ1394" s="307"/>
      <c r="DA1394" s="307"/>
      <c r="DB1394" s="307"/>
      <c r="DC1394" s="307"/>
      <c r="DD1394" s="307"/>
      <c r="DE1394" s="307"/>
      <c r="DF1394" s="307"/>
      <c r="DG1394" s="307"/>
      <c r="DH1394" s="307"/>
      <c r="DI1394" s="390"/>
      <c r="DJ1394" s="390"/>
      <c r="DK1394" s="307"/>
      <c r="DL1394" s="307"/>
      <c r="DM1394" s="307"/>
      <c r="DN1394" s="307"/>
      <c r="DO1394" s="307"/>
      <c r="DP1394" s="307"/>
      <c r="DQ1394" s="307"/>
      <c r="DR1394" s="307"/>
      <c r="DS1394" s="307"/>
      <c r="DT1394" s="307"/>
      <c r="DU1394" s="307"/>
      <c r="DV1394" s="307"/>
      <c r="DW1394" s="307"/>
      <c r="DX1394" s="307"/>
      <c r="DY1394" s="307"/>
      <c r="DZ1394" s="307"/>
      <c r="EA1394" s="307"/>
      <c r="EB1394" s="307"/>
      <c r="EC1394" s="307"/>
      <c r="ED1394" s="307"/>
      <c r="EE1394" s="307"/>
      <c r="EF1394" s="307"/>
      <c r="EG1394" s="307"/>
      <c r="EH1394" s="307"/>
      <c r="EI1394" s="307"/>
      <c r="EJ1394" s="307"/>
      <c r="EK1394" s="307"/>
      <c r="EL1394" s="307"/>
      <c r="EM1394" s="307"/>
      <c r="EN1394" s="307"/>
      <c r="EO1394" s="307"/>
      <c r="EP1394" s="307"/>
      <c r="EQ1394" s="307"/>
      <c r="ER1394" s="307"/>
      <c r="ES1394" s="307"/>
      <c r="ET1394" s="307"/>
      <c r="EU1394" s="390"/>
      <c r="EV1394" s="390"/>
      <c r="EW1394" s="307"/>
      <c r="EX1394" s="307"/>
      <c r="EY1394" s="307"/>
      <c r="EZ1394" s="307"/>
      <c r="FA1394" s="307"/>
      <c r="FB1394" s="307"/>
      <c r="FC1394" s="307"/>
      <c r="FD1394" s="307"/>
      <c r="FE1394" s="307"/>
      <c r="FF1394" s="307"/>
      <c r="FG1394" s="307"/>
      <c r="FH1394" s="307"/>
      <c r="FI1394" s="307"/>
      <c r="FJ1394" s="307"/>
      <c r="FK1394" s="307"/>
      <c r="FL1394" s="307"/>
      <c r="FM1394" s="307"/>
      <c r="FN1394" s="307"/>
      <c r="FO1394" s="307"/>
      <c r="FP1394" s="307"/>
      <c r="FQ1394" s="307"/>
      <c r="FR1394" s="307"/>
      <c r="FS1394" s="307"/>
      <c r="FT1394" s="307"/>
      <c r="FU1394" s="307"/>
      <c r="FV1394" s="307"/>
      <c r="FW1394" s="307"/>
      <c r="FX1394" s="307"/>
      <c r="FY1394" s="307"/>
      <c r="FZ1394" s="307"/>
      <c r="GA1394" s="307"/>
      <c r="GB1394" s="307"/>
      <c r="GC1394" s="307"/>
      <c r="GD1394" s="307"/>
      <c r="GE1394" s="307"/>
      <c r="GF1394" s="307"/>
      <c r="GG1394" s="307"/>
      <c r="GH1394" s="307"/>
      <c r="GI1394" s="307"/>
      <c r="GJ1394" s="307"/>
      <c r="GK1394" s="307"/>
      <c r="GL1394" s="307"/>
      <c r="GM1394" s="307"/>
      <c r="GN1394" s="307"/>
      <c r="GO1394" s="307"/>
      <c r="GP1394" s="307"/>
      <c r="GQ1394" s="307"/>
      <c r="GR1394" s="307"/>
      <c r="GS1394" s="307"/>
      <c r="GT1394" s="307"/>
      <c r="GU1394" s="307"/>
      <c r="GV1394" s="307"/>
      <c r="GW1394" s="307"/>
      <c r="GX1394" s="307"/>
      <c r="GY1394" s="307"/>
      <c r="GZ1394" s="307"/>
      <c r="HA1394" s="307"/>
      <c r="HB1394" s="307"/>
      <c r="HC1394" s="307"/>
      <c r="HD1394" s="307"/>
      <c r="HE1394" s="307"/>
      <c r="HF1394" s="307"/>
      <c r="HG1394" s="307"/>
      <c r="HH1394" s="307"/>
      <c r="HI1394" s="307"/>
      <c r="HJ1394" s="307"/>
      <c r="HK1394" s="307"/>
      <c r="HL1394" s="307"/>
      <c r="HM1394" s="307"/>
      <c r="HN1394" s="307"/>
      <c r="HO1394" s="307"/>
      <c r="HP1394" s="307"/>
      <c r="HQ1394" s="307"/>
      <c r="HR1394" s="307"/>
      <c r="HS1394" s="307"/>
      <c r="HT1394" s="307"/>
      <c r="HU1394" s="307"/>
      <c r="HV1394" s="307"/>
      <c r="HW1394" s="307"/>
      <c r="HX1394" s="307"/>
      <c r="HY1394" s="307"/>
      <c r="HZ1394" s="307"/>
      <c r="IA1394" s="307"/>
      <c r="IB1394" s="307"/>
      <c r="IC1394" s="307"/>
      <c r="ID1394" s="307"/>
      <c r="IE1394" s="307"/>
      <c r="IF1394" s="307"/>
      <c r="IG1394" s="307"/>
      <c r="IH1394" s="307"/>
      <c r="II1394" s="307"/>
      <c r="IJ1394" s="307"/>
      <c r="IK1394" s="307"/>
      <c r="IL1394" s="307"/>
      <c r="IM1394" s="307"/>
      <c r="IN1394" s="307"/>
      <c r="IO1394" s="307"/>
      <c r="IP1394" s="307"/>
      <c r="IQ1394" s="307"/>
      <c r="IR1394" s="307"/>
      <c r="IS1394" s="307"/>
      <c r="IT1394" s="307"/>
      <c r="IU1394" s="307"/>
      <c r="IV1394" s="307"/>
      <c r="IW1394" s="307"/>
      <c r="IX1394" s="307"/>
      <c r="IY1394" s="307"/>
      <c r="IZ1394" s="307"/>
      <c r="JA1394" s="307"/>
      <c r="JB1394" s="307"/>
      <c r="JC1394" s="307"/>
      <c r="JD1394" s="307"/>
      <c r="JE1394" s="307"/>
      <c r="JF1394" s="307"/>
      <c r="JG1394" s="307"/>
      <c r="JH1394" s="307"/>
      <c r="JI1394" s="307"/>
      <c r="JJ1394" s="307"/>
      <c r="JK1394" s="307"/>
      <c r="JL1394" s="307"/>
      <c r="JM1394" s="307"/>
      <c r="JN1394" s="307"/>
      <c r="JO1394" s="307"/>
      <c r="JP1394" s="307"/>
      <c r="JQ1394" s="307"/>
      <c r="JR1394" s="307"/>
      <c r="JS1394" s="307"/>
      <c r="JT1394" s="307"/>
      <c r="JU1394" s="307"/>
      <c r="JV1394" s="307"/>
      <c r="JW1394" s="307"/>
      <c r="JX1394" s="307"/>
      <c r="JY1394" s="307"/>
      <c r="JZ1394" s="307"/>
      <c r="KA1394" s="307"/>
      <c r="KB1394" s="307"/>
      <c r="KC1394" s="307"/>
      <c r="KD1394" s="307"/>
      <c r="KE1394" s="307"/>
      <c r="KF1394" s="307"/>
      <c r="KG1394" s="307"/>
      <c r="KH1394" s="307"/>
      <c r="KI1394" s="307"/>
      <c r="KJ1394" s="307"/>
      <c r="KK1394" s="307"/>
      <c r="KL1394" s="307"/>
      <c r="KM1394" s="307"/>
      <c r="KN1394" s="307"/>
      <c r="KO1394" s="307"/>
      <c r="KP1394" s="307"/>
      <c r="KQ1394" s="307"/>
      <c r="KR1394" s="307"/>
      <c r="KS1394" s="307"/>
      <c r="KT1394" s="307"/>
    </row>
    <row r="1395" spans="14:306" s="56" customFormat="1" ht="15" customHeight="1">
      <c r="N1395" s="410"/>
      <c r="O1395" s="410"/>
      <c r="P1395" s="311"/>
      <c r="Q1395" s="311"/>
      <c r="R1395" s="311"/>
      <c r="AG1395" s="57"/>
      <c r="AH1395" s="57"/>
      <c r="AI1395" s="57"/>
      <c r="AJ1395" s="57"/>
      <c r="AK1395" s="57"/>
      <c r="AL1395" s="57"/>
      <c r="AM1395" s="57"/>
      <c r="AN1395" s="57"/>
      <c r="AO1395" s="57"/>
      <c r="AP1395" s="57"/>
      <c r="AQ1395" s="57"/>
      <c r="AR1395" s="57"/>
      <c r="AS1395" s="57"/>
      <c r="AT1395" s="57"/>
      <c r="AU1395" s="57"/>
      <c r="AV1395" s="57"/>
      <c r="AW1395" s="57"/>
      <c r="AX1395" s="57"/>
      <c r="AY1395" s="57"/>
      <c r="AZ1395" s="57"/>
      <c r="BA1395" s="57"/>
      <c r="BB1395" s="57"/>
      <c r="BC1395" s="57"/>
      <c r="BD1395" s="57"/>
      <c r="BE1395" s="57"/>
      <c r="BF1395" s="57"/>
      <c r="BG1395" s="57"/>
      <c r="BH1395" s="57"/>
      <c r="BI1395" s="57"/>
      <c r="BJ1395" s="57"/>
      <c r="BK1395" s="57"/>
      <c r="BL1395" s="57"/>
      <c r="BM1395" s="57"/>
      <c r="BN1395" s="57"/>
      <c r="CB1395" s="307"/>
      <c r="CC1395" s="307"/>
      <c r="CD1395" s="307"/>
      <c r="CE1395" s="307"/>
      <c r="CF1395" s="307"/>
      <c r="CG1395" s="307"/>
      <c r="CH1395" s="307"/>
      <c r="CI1395" s="307"/>
      <c r="CJ1395" s="307"/>
      <c r="CK1395" s="307"/>
      <c r="CL1395" s="307"/>
      <c r="CM1395" s="307"/>
      <c r="CN1395" s="307"/>
      <c r="CO1395" s="307"/>
      <c r="CP1395" s="307"/>
      <c r="CQ1395" s="307"/>
      <c r="CR1395" s="307"/>
      <c r="CS1395" s="307"/>
      <c r="CT1395" s="307"/>
      <c r="CU1395" s="307"/>
      <c r="CV1395" s="307"/>
      <c r="CW1395" s="307"/>
      <c r="CX1395" s="307"/>
      <c r="CY1395" s="307"/>
      <c r="CZ1395" s="307"/>
      <c r="DA1395" s="307"/>
      <c r="DB1395" s="307"/>
      <c r="DC1395" s="307"/>
      <c r="DD1395" s="307"/>
      <c r="DE1395" s="307"/>
      <c r="DF1395" s="307"/>
      <c r="DG1395" s="307"/>
      <c r="DH1395" s="307"/>
      <c r="DI1395" s="390"/>
      <c r="DJ1395" s="390"/>
      <c r="DK1395" s="307"/>
      <c r="DL1395" s="307"/>
      <c r="DM1395" s="307"/>
      <c r="DN1395" s="307"/>
      <c r="DO1395" s="307"/>
      <c r="DP1395" s="307"/>
      <c r="DQ1395" s="307"/>
      <c r="DR1395" s="307"/>
      <c r="DS1395" s="307"/>
      <c r="DT1395" s="307"/>
      <c r="DU1395" s="307"/>
      <c r="DV1395" s="307"/>
      <c r="DW1395" s="307"/>
      <c r="DX1395" s="307"/>
      <c r="DY1395" s="307"/>
      <c r="DZ1395" s="307"/>
      <c r="EA1395" s="307"/>
      <c r="EB1395" s="307"/>
      <c r="EC1395" s="307"/>
      <c r="ED1395" s="307"/>
      <c r="EE1395" s="307"/>
      <c r="EF1395" s="307"/>
      <c r="EG1395" s="307"/>
      <c r="EH1395" s="307"/>
      <c r="EI1395" s="307"/>
      <c r="EJ1395" s="307"/>
      <c r="EK1395" s="307"/>
      <c r="EL1395" s="307"/>
      <c r="EM1395" s="307"/>
      <c r="EN1395" s="307"/>
      <c r="EO1395" s="307"/>
      <c r="EP1395" s="307"/>
      <c r="EQ1395" s="307"/>
      <c r="ER1395" s="307"/>
      <c r="ES1395" s="307"/>
      <c r="ET1395" s="307"/>
      <c r="EU1395" s="390"/>
      <c r="EV1395" s="390"/>
      <c r="EW1395" s="307"/>
      <c r="EX1395" s="307"/>
      <c r="EY1395" s="307"/>
      <c r="EZ1395" s="307"/>
      <c r="FA1395" s="307"/>
      <c r="FB1395" s="307"/>
      <c r="FC1395" s="307"/>
      <c r="FD1395" s="307"/>
      <c r="FE1395" s="307"/>
      <c r="FF1395" s="307"/>
      <c r="FG1395" s="307"/>
      <c r="FH1395" s="307"/>
      <c r="FI1395" s="307"/>
      <c r="FJ1395" s="307"/>
      <c r="FK1395" s="307"/>
      <c r="FL1395" s="307"/>
      <c r="FM1395" s="307"/>
      <c r="FN1395" s="307"/>
      <c r="FO1395" s="307"/>
      <c r="FP1395" s="307"/>
      <c r="FQ1395" s="307"/>
      <c r="FR1395" s="307"/>
      <c r="FS1395" s="307"/>
      <c r="FT1395" s="307"/>
      <c r="FU1395" s="307"/>
      <c r="FV1395" s="307"/>
      <c r="FW1395" s="307"/>
      <c r="FX1395" s="307"/>
      <c r="FY1395" s="307"/>
      <c r="FZ1395" s="307"/>
      <c r="GA1395" s="307"/>
      <c r="GB1395" s="307"/>
      <c r="GC1395" s="307"/>
      <c r="GD1395" s="307"/>
      <c r="GE1395" s="307"/>
      <c r="GF1395" s="307"/>
      <c r="GG1395" s="307"/>
      <c r="GH1395" s="307"/>
      <c r="GI1395" s="307"/>
      <c r="GJ1395" s="307"/>
      <c r="GK1395" s="307"/>
      <c r="GL1395" s="307"/>
      <c r="GM1395" s="307"/>
      <c r="GN1395" s="307"/>
      <c r="GO1395" s="307"/>
      <c r="GP1395" s="307"/>
      <c r="GQ1395" s="307"/>
      <c r="GR1395" s="307"/>
      <c r="GS1395" s="307"/>
      <c r="GT1395" s="307"/>
      <c r="GU1395" s="307"/>
      <c r="GV1395" s="307"/>
      <c r="GW1395" s="307"/>
      <c r="GX1395" s="307"/>
      <c r="GY1395" s="307"/>
      <c r="GZ1395" s="307"/>
      <c r="HA1395" s="307"/>
      <c r="HB1395" s="307"/>
      <c r="HC1395" s="307"/>
      <c r="HD1395" s="307"/>
      <c r="HE1395" s="307"/>
      <c r="HF1395" s="307"/>
      <c r="HG1395" s="307"/>
      <c r="HH1395" s="307"/>
      <c r="HI1395" s="307"/>
      <c r="HJ1395" s="307"/>
      <c r="HK1395" s="307"/>
      <c r="HL1395" s="307"/>
      <c r="HM1395" s="307"/>
      <c r="HN1395" s="307"/>
      <c r="HO1395" s="307"/>
      <c r="HP1395" s="307"/>
      <c r="HQ1395" s="307"/>
      <c r="HR1395" s="307"/>
      <c r="HS1395" s="307"/>
      <c r="HT1395" s="307"/>
      <c r="HU1395" s="307"/>
      <c r="HV1395" s="307"/>
      <c r="HW1395" s="307"/>
      <c r="HX1395" s="307"/>
      <c r="HY1395" s="307"/>
      <c r="HZ1395" s="307"/>
      <c r="IA1395" s="307"/>
      <c r="IB1395" s="307"/>
      <c r="IC1395" s="307"/>
      <c r="ID1395" s="307"/>
      <c r="IE1395" s="307"/>
      <c r="IF1395" s="307"/>
      <c r="IG1395" s="307"/>
      <c r="IH1395" s="307"/>
      <c r="II1395" s="307"/>
      <c r="IJ1395" s="307"/>
      <c r="IK1395" s="307"/>
      <c r="IL1395" s="307"/>
      <c r="IM1395" s="307"/>
      <c r="IN1395" s="307"/>
      <c r="IO1395" s="307"/>
      <c r="IP1395" s="307"/>
      <c r="IQ1395" s="307"/>
      <c r="IR1395" s="307"/>
      <c r="IS1395" s="307"/>
      <c r="IT1395" s="307"/>
      <c r="IU1395" s="307"/>
      <c r="IV1395" s="307"/>
      <c r="IW1395" s="307"/>
      <c r="IX1395" s="307"/>
      <c r="IY1395" s="307"/>
      <c r="IZ1395" s="307"/>
      <c r="JA1395" s="307"/>
      <c r="JB1395" s="307"/>
      <c r="JC1395" s="307"/>
      <c r="JD1395" s="307"/>
      <c r="JE1395" s="307"/>
      <c r="JF1395" s="307"/>
      <c r="JG1395" s="307"/>
      <c r="JH1395" s="307"/>
      <c r="JI1395" s="307"/>
      <c r="JJ1395" s="307"/>
      <c r="JK1395" s="307"/>
      <c r="JL1395" s="307"/>
      <c r="JM1395" s="307"/>
      <c r="JN1395" s="307"/>
      <c r="JO1395" s="307"/>
      <c r="JP1395" s="307"/>
      <c r="JQ1395" s="307"/>
      <c r="JR1395" s="307"/>
      <c r="JS1395" s="307"/>
      <c r="JT1395" s="307"/>
      <c r="JU1395" s="307"/>
      <c r="JV1395" s="307"/>
      <c r="JW1395" s="307"/>
      <c r="JX1395" s="307"/>
      <c r="JY1395" s="307"/>
      <c r="JZ1395" s="307"/>
      <c r="KA1395" s="307"/>
      <c r="KB1395" s="307"/>
      <c r="KC1395" s="307"/>
      <c r="KD1395" s="307"/>
      <c r="KE1395" s="307"/>
      <c r="KF1395" s="307"/>
      <c r="KG1395" s="307"/>
      <c r="KH1395" s="307"/>
      <c r="KI1395" s="307"/>
      <c r="KJ1395" s="307"/>
      <c r="KK1395" s="307"/>
      <c r="KL1395" s="307"/>
      <c r="KM1395" s="307"/>
      <c r="KN1395" s="307"/>
      <c r="KO1395" s="307"/>
      <c r="KP1395" s="307"/>
      <c r="KQ1395" s="307"/>
      <c r="KR1395" s="307"/>
      <c r="KS1395" s="307"/>
      <c r="KT1395" s="307"/>
    </row>
    <row r="1396" spans="14:306" s="56" customFormat="1" ht="15" customHeight="1">
      <c r="N1396" s="410"/>
      <c r="O1396" s="410"/>
      <c r="P1396" s="311"/>
      <c r="Q1396" s="311"/>
      <c r="R1396" s="311"/>
      <c r="AG1396" s="57"/>
      <c r="AH1396" s="57"/>
      <c r="AI1396" s="57"/>
      <c r="AJ1396" s="57"/>
      <c r="AK1396" s="57"/>
      <c r="AL1396" s="57"/>
      <c r="AM1396" s="57"/>
      <c r="AN1396" s="57"/>
      <c r="AO1396" s="57"/>
      <c r="AP1396" s="57"/>
      <c r="AQ1396" s="57"/>
      <c r="AR1396" s="57"/>
      <c r="AS1396" s="57"/>
      <c r="AT1396" s="57"/>
      <c r="AU1396" s="57"/>
      <c r="AV1396" s="57"/>
      <c r="AW1396" s="57"/>
      <c r="AX1396" s="57"/>
      <c r="AY1396" s="57"/>
      <c r="AZ1396" s="57"/>
      <c r="BA1396" s="57"/>
      <c r="BB1396" s="57"/>
      <c r="BC1396" s="57"/>
      <c r="BD1396" s="57"/>
      <c r="BE1396" s="57"/>
      <c r="BF1396" s="57"/>
      <c r="BG1396" s="57"/>
      <c r="BH1396" s="57"/>
      <c r="BI1396" s="57"/>
      <c r="BJ1396" s="57"/>
      <c r="BK1396" s="57"/>
      <c r="BL1396" s="57"/>
      <c r="BM1396" s="57"/>
      <c r="BN1396" s="57"/>
      <c r="CB1396" s="307"/>
      <c r="CC1396" s="307"/>
      <c r="CD1396" s="307"/>
      <c r="CE1396" s="307"/>
      <c r="CF1396" s="307"/>
      <c r="CG1396" s="307"/>
      <c r="CH1396" s="307"/>
      <c r="CI1396" s="307"/>
      <c r="CJ1396" s="307"/>
      <c r="CK1396" s="307"/>
      <c r="CL1396" s="307"/>
      <c r="CM1396" s="307"/>
      <c r="CN1396" s="307"/>
      <c r="CO1396" s="307"/>
      <c r="CP1396" s="307"/>
      <c r="CQ1396" s="307"/>
      <c r="CR1396" s="307"/>
      <c r="CS1396" s="307"/>
      <c r="CT1396" s="307"/>
      <c r="CU1396" s="307"/>
      <c r="CV1396" s="307"/>
      <c r="CW1396" s="307"/>
      <c r="CX1396" s="307"/>
      <c r="CY1396" s="307"/>
      <c r="CZ1396" s="307"/>
      <c r="DA1396" s="307"/>
      <c r="DB1396" s="307"/>
      <c r="DC1396" s="307"/>
      <c r="DD1396" s="307"/>
      <c r="DE1396" s="307"/>
      <c r="DF1396" s="307"/>
      <c r="DG1396" s="307"/>
      <c r="DH1396" s="307"/>
      <c r="DI1396" s="390"/>
      <c r="DJ1396" s="390"/>
      <c r="DK1396" s="307"/>
      <c r="DL1396" s="307"/>
      <c r="DM1396" s="307"/>
      <c r="DN1396" s="307"/>
      <c r="DO1396" s="307"/>
      <c r="DP1396" s="307"/>
      <c r="DQ1396" s="307"/>
      <c r="DR1396" s="307"/>
      <c r="DS1396" s="307"/>
      <c r="DT1396" s="307"/>
      <c r="DU1396" s="307"/>
      <c r="DV1396" s="307"/>
      <c r="DW1396" s="307"/>
      <c r="DX1396" s="307"/>
      <c r="DY1396" s="307"/>
      <c r="DZ1396" s="307"/>
      <c r="EA1396" s="307"/>
      <c r="EB1396" s="307"/>
      <c r="EC1396" s="307"/>
      <c r="ED1396" s="307"/>
      <c r="EE1396" s="307"/>
      <c r="EF1396" s="307"/>
      <c r="EG1396" s="307"/>
      <c r="EH1396" s="307"/>
      <c r="EI1396" s="307"/>
      <c r="EJ1396" s="307"/>
      <c r="EK1396" s="307"/>
      <c r="EL1396" s="307"/>
      <c r="EM1396" s="307"/>
      <c r="EN1396" s="307"/>
      <c r="EO1396" s="307"/>
      <c r="EP1396" s="307"/>
      <c r="EQ1396" s="307"/>
      <c r="ER1396" s="307"/>
      <c r="ES1396" s="307"/>
      <c r="ET1396" s="307"/>
      <c r="EU1396" s="390"/>
      <c r="EV1396" s="390"/>
      <c r="EW1396" s="307"/>
      <c r="EX1396" s="307"/>
      <c r="EY1396" s="307"/>
      <c r="EZ1396" s="307"/>
      <c r="FA1396" s="307"/>
      <c r="FB1396" s="307"/>
      <c r="FC1396" s="307"/>
      <c r="FD1396" s="307"/>
      <c r="FE1396" s="307"/>
      <c r="FF1396" s="307"/>
      <c r="FG1396" s="307"/>
      <c r="FH1396" s="307"/>
      <c r="FI1396" s="307"/>
      <c r="FJ1396" s="307"/>
      <c r="FK1396" s="307"/>
      <c r="FL1396" s="307"/>
      <c r="FM1396" s="307"/>
      <c r="FN1396" s="307"/>
      <c r="FO1396" s="307"/>
      <c r="FP1396" s="307"/>
      <c r="FQ1396" s="307"/>
      <c r="FR1396" s="307"/>
      <c r="FS1396" s="307"/>
      <c r="FT1396" s="307"/>
      <c r="FU1396" s="307"/>
      <c r="FV1396" s="307"/>
      <c r="FW1396" s="307"/>
      <c r="FX1396" s="307"/>
      <c r="FY1396" s="307"/>
      <c r="FZ1396" s="307"/>
      <c r="GA1396" s="307"/>
      <c r="GB1396" s="307"/>
      <c r="GC1396" s="307"/>
      <c r="GD1396" s="307"/>
      <c r="GE1396" s="307"/>
      <c r="GF1396" s="307"/>
      <c r="GG1396" s="307"/>
      <c r="GH1396" s="307"/>
      <c r="GI1396" s="307"/>
      <c r="GJ1396" s="307"/>
      <c r="GK1396" s="307"/>
      <c r="GL1396" s="307"/>
      <c r="GM1396" s="307"/>
      <c r="GN1396" s="307"/>
      <c r="GO1396" s="307"/>
      <c r="GP1396" s="307"/>
      <c r="GQ1396" s="307"/>
      <c r="GR1396" s="307"/>
      <c r="GS1396" s="307"/>
      <c r="GT1396" s="307"/>
      <c r="GU1396" s="307"/>
      <c r="GV1396" s="307"/>
      <c r="GW1396" s="307"/>
      <c r="GX1396" s="307"/>
      <c r="GY1396" s="307"/>
      <c r="GZ1396" s="307"/>
      <c r="HA1396" s="307"/>
      <c r="HB1396" s="307"/>
      <c r="HC1396" s="307"/>
      <c r="HD1396" s="307"/>
      <c r="HE1396" s="307"/>
      <c r="HF1396" s="307"/>
      <c r="HG1396" s="307"/>
      <c r="HH1396" s="307"/>
      <c r="HI1396" s="307"/>
      <c r="HJ1396" s="307"/>
      <c r="HK1396" s="307"/>
      <c r="HL1396" s="307"/>
      <c r="HM1396" s="307"/>
      <c r="HN1396" s="307"/>
      <c r="HO1396" s="307"/>
      <c r="HP1396" s="307"/>
      <c r="HQ1396" s="307"/>
      <c r="HR1396" s="307"/>
      <c r="HS1396" s="307"/>
      <c r="HT1396" s="307"/>
      <c r="HU1396" s="307"/>
      <c r="HV1396" s="307"/>
      <c r="HW1396" s="307"/>
      <c r="HX1396" s="307"/>
      <c r="HY1396" s="307"/>
      <c r="HZ1396" s="307"/>
      <c r="IA1396" s="307"/>
      <c r="IB1396" s="307"/>
      <c r="IC1396" s="307"/>
      <c r="ID1396" s="307"/>
      <c r="IE1396" s="307"/>
      <c r="IF1396" s="307"/>
      <c r="IG1396" s="307"/>
      <c r="IH1396" s="307"/>
      <c r="II1396" s="307"/>
      <c r="IJ1396" s="307"/>
      <c r="IK1396" s="307"/>
      <c r="IL1396" s="307"/>
      <c r="IM1396" s="307"/>
      <c r="IN1396" s="307"/>
      <c r="IO1396" s="307"/>
      <c r="IP1396" s="307"/>
      <c r="IQ1396" s="307"/>
      <c r="IR1396" s="307"/>
      <c r="IS1396" s="307"/>
      <c r="IT1396" s="307"/>
      <c r="IU1396" s="307"/>
      <c r="IV1396" s="307"/>
      <c r="IW1396" s="307"/>
      <c r="IX1396" s="307"/>
      <c r="IY1396" s="307"/>
      <c r="IZ1396" s="307"/>
      <c r="JA1396" s="307"/>
      <c r="JB1396" s="307"/>
      <c r="JC1396" s="307"/>
      <c r="JD1396" s="307"/>
      <c r="JE1396" s="307"/>
      <c r="JF1396" s="307"/>
      <c r="JG1396" s="307"/>
      <c r="JH1396" s="307"/>
      <c r="JI1396" s="307"/>
      <c r="JJ1396" s="307"/>
      <c r="JK1396" s="307"/>
      <c r="JL1396" s="307"/>
      <c r="JM1396" s="307"/>
      <c r="JN1396" s="307"/>
      <c r="JO1396" s="307"/>
      <c r="JP1396" s="307"/>
      <c r="JQ1396" s="307"/>
      <c r="JR1396" s="307"/>
      <c r="JS1396" s="307"/>
      <c r="JT1396" s="307"/>
      <c r="JU1396" s="307"/>
      <c r="JV1396" s="307"/>
      <c r="JW1396" s="307"/>
      <c r="JX1396" s="307"/>
      <c r="JY1396" s="307"/>
      <c r="JZ1396" s="307"/>
      <c r="KA1396" s="307"/>
      <c r="KB1396" s="307"/>
      <c r="KC1396" s="307"/>
      <c r="KD1396" s="307"/>
      <c r="KE1396" s="307"/>
      <c r="KF1396" s="307"/>
      <c r="KG1396" s="307"/>
      <c r="KH1396" s="307"/>
      <c r="KI1396" s="307"/>
      <c r="KJ1396" s="307"/>
      <c r="KK1396" s="307"/>
      <c r="KL1396" s="307"/>
      <c r="KM1396" s="307"/>
      <c r="KN1396" s="307"/>
      <c r="KO1396" s="307"/>
      <c r="KP1396" s="307"/>
      <c r="KQ1396" s="307"/>
      <c r="KR1396" s="307"/>
      <c r="KS1396" s="307"/>
      <c r="KT1396" s="307"/>
    </row>
    <row r="1397" spans="14:306" s="56" customFormat="1" ht="15" customHeight="1">
      <c r="N1397" s="410"/>
      <c r="O1397" s="410"/>
      <c r="P1397" s="311"/>
      <c r="Q1397" s="311"/>
      <c r="R1397" s="311"/>
      <c r="AG1397" s="57"/>
      <c r="AH1397" s="57"/>
      <c r="AI1397" s="57"/>
      <c r="AJ1397" s="57"/>
      <c r="AK1397" s="57"/>
      <c r="AL1397" s="57"/>
      <c r="AM1397" s="57"/>
      <c r="AN1397" s="57"/>
      <c r="AO1397" s="57"/>
      <c r="AP1397" s="57"/>
      <c r="AQ1397" s="57"/>
      <c r="AR1397" s="57"/>
      <c r="AS1397" s="57"/>
      <c r="AT1397" s="57"/>
      <c r="AU1397" s="57"/>
      <c r="AV1397" s="57"/>
      <c r="AW1397" s="57"/>
      <c r="AX1397" s="57"/>
      <c r="AY1397" s="57"/>
      <c r="AZ1397" s="57"/>
      <c r="BA1397" s="57"/>
      <c r="BB1397" s="57"/>
      <c r="BC1397" s="57"/>
      <c r="BD1397" s="57"/>
      <c r="BE1397" s="57"/>
      <c r="BF1397" s="57"/>
      <c r="BG1397" s="57"/>
      <c r="BH1397" s="57"/>
      <c r="BI1397" s="57"/>
      <c r="BJ1397" s="57"/>
      <c r="BK1397" s="57"/>
      <c r="BL1397" s="57"/>
      <c r="BM1397" s="57"/>
      <c r="BN1397" s="57"/>
      <c r="CB1397" s="307"/>
      <c r="CC1397" s="307"/>
      <c r="CD1397" s="307"/>
      <c r="CE1397" s="307"/>
      <c r="CF1397" s="307"/>
      <c r="CG1397" s="307"/>
      <c r="CH1397" s="307"/>
      <c r="CI1397" s="307"/>
      <c r="CJ1397" s="307"/>
      <c r="CK1397" s="307"/>
      <c r="CL1397" s="307"/>
      <c r="CM1397" s="307"/>
      <c r="CN1397" s="307"/>
      <c r="CO1397" s="307"/>
      <c r="CP1397" s="307"/>
      <c r="CQ1397" s="307"/>
      <c r="CR1397" s="307"/>
      <c r="CS1397" s="307"/>
      <c r="CT1397" s="307"/>
      <c r="CU1397" s="307"/>
      <c r="CV1397" s="307"/>
      <c r="CW1397" s="307"/>
      <c r="CX1397" s="307"/>
      <c r="CY1397" s="307"/>
      <c r="CZ1397" s="307"/>
      <c r="DA1397" s="307"/>
      <c r="DB1397" s="307"/>
      <c r="DC1397" s="307"/>
      <c r="DD1397" s="307"/>
      <c r="DE1397" s="307"/>
      <c r="DF1397" s="307"/>
      <c r="DG1397" s="307"/>
      <c r="DH1397" s="307"/>
      <c r="DI1397" s="390"/>
      <c r="DJ1397" s="390"/>
      <c r="DK1397" s="307"/>
      <c r="DL1397" s="307"/>
      <c r="DM1397" s="307"/>
      <c r="DN1397" s="307"/>
      <c r="DO1397" s="307"/>
      <c r="DP1397" s="307"/>
      <c r="DQ1397" s="307"/>
      <c r="DR1397" s="307"/>
      <c r="DS1397" s="307"/>
      <c r="DT1397" s="307"/>
      <c r="DU1397" s="307"/>
      <c r="DV1397" s="307"/>
      <c r="DW1397" s="307"/>
      <c r="DX1397" s="307"/>
      <c r="DY1397" s="307"/>
      <c r="DZ1397" s="307"/>
      <c r="EA1397" s="307"/>
      <c r="EB1397" s="307"/>
      <c r="EC1397" s="307"/>
      <c r="ED1397" s="307"/>
      <c r="EE1397" s="307"/>
      <c r="EF1397" s="307"/>
      <c r="EG1397" s="307"/>
      <c r="EH1397" s="307"/>
      <c r="EI1397" s="307"/>
      <c r="EJ1397" s="307"/>
      <c r="EK1397" s="307"/>
      <c r="EL1397" s="307"/>
      <c r="EM1397" s="307"/>
      <c r="EN1397" s="307"/>
      <c r="EO1397" s="307"/>
      <c r="EP1397" s="307"/>
      <c r="EQ1397" s="307"/>
      <c r="ER1397" s="307"/>
      <c r="ES1397" s="307"/>
      <c r="ET1397" s="307"/>
      <c r="EU1397" s="390"/>
      <c r="EV1397" s="390"/>
      <c r="EW1397" s="307"/>
      <c r="EX1397" s="307"/>
      <c r="EY1397" s="307"/>
      <c r="EZ1397" s="307"/>
      <c r="FA1397" s="307"/>
      <c r="FB1397" s="307"/>
      <c r="FC1397" s="307"/>
      <c r="FD1397" s="307"/>
      <c r="FE1397" s="307"/>
      <c r="FF1397" s="307"/>
      <c r="FG1397" s="307"/>
      <c r="FH1397" s="307"/>
      <c r="FI1397" s="307"/>
      <c r="FJ1397" s="307"/>
      <c r="FK1397" s="307"/>
      <c r="FL1397" s="307"/>
      <c r="FM1397" s="307"/>
      <c r="FN1397" s="307"/>
      <c r="FO1397" s="307"/>
      <c r="FP1397" s="307"/>
      <c r="FQ1397" s="307"/>
      <c r="FR1397" s="307"/>
      <c r="FS1397" s="307"/>
      <c r="FT1397" s="307"/>
      <c r="FU1397" s="307"/>
      <c r="FV1397" s="307"/>
      <c r="FW1397" s="307"/>
      <c r="FX1397" s="307"/>
      <c r="FY1397" s="307"/>
      <c r="FZ1397" s="307"/>
      <c r="GA1397" s="307"/>
      <c r="GB1397" s="307"/>
      <c r="GC1397" s="307"/>
      <c r="GD1397" s="307"/>
      <c r="GE1397" s="307"/>
      <c r="GF1397" s="307"/>
      <c r="GG1397" s="307"/>
      <c r="GH1397" s="307"/>
      <c r="GI1397" s="307"/>
      <c r="GJ1397" s="307"/>
      <c r="GK1397" s="307"/>
      <c r="GL1397" s="307"/>
      <c r="GM1397" s="307"/>
      <c r="GN1397" s="307"/>
      <c r="GO1397" s="307"/>
      <c r="GP1397" s="307"/>
      <c r="GQ1397" s="307"/>
      <c r="GR1397" s="307"/>
      <c r="GS1397" s="307"/>
      <c r="GT1397" s="307"/>
      <c r="GU1397" s="307"/>
      <c r="GV1397" s="307"/>
      <c r="GW1397" s="307"/>
      <c r="GX1397" s="307"/>
      <c r="GY1397" s="307"/>
      <c r="GZ1397" s="307"/>
      <c r="HA1397" s="307"/>
      <c r="HB1397" s="307"/>
      <c r="HC1397" s="307"/>
      <c r="HD1397" s="307"/>
      <c r="HE1397" s="307"/>
      <c r="HF1397" s="307"/>
      <c r="HG1397" s="307"/>
      <c r="HH1397" s="307"/>
      <c r="HI1397" s="307"/>
      <c r="HJ1397" s="307"/>
      <c r="HK1397" s="307"/>
      <c r="HL1397" s="307"/>
      <c r="HM1397" s="307"/>
      <c r="HN1397" s="307"/>
      <c r="HO1397" s="307"/>
      <c r="HP1397" s="307"/>
      <c r="HQ1397" s="307"/>
      <c r="HR1397" s="307"/>
      <c r="HS1397" s="307"/>
      <c r="HT1397" s="307"/>
      <c r="HU1397" s="307"/>
      <c r="HV1397" s="307"/>
      <c r="HW1397" s="307"/>
      <c r="HX1397" s="307"/>
      <c r="HY1397" s="307"/>
      <c r="HZ1397" s="307"/>
      <c r="IA1397" s="307"/>
      <c r="IB1397" s="307"/>
      <c r="IC1397" s="307"/>
      <c r="ID1397" s="307"/>
      <c r="IE1397" s="307"/>
      <c r="IF1397" s="307"/>
      <c r="IG1397" s="307"/>
      <c r="IH1397" s="307"/>
      <c r="II1397" s="307"/>
      <c r="IJ1397" s="307"/>
      <c r="IK1397" s="307"/>
      <c r="IL1397" s="307"/>
      <c r="IM1397" s="307"/>
      <c r="IN1397" s="307"/>
      <c r="IO1397" s="307"/>
      <c r="IP1397" s="307"/>
      <c r="IQ1397" s="307"/>
      <c r="IR1397" s="307"/>
      <c r="IS1397" s="307"/>
      <c r="IT1397" s="307"/>
      <c r="IU1397" s="307"/>
      <c r="IV1397" s="307"/>
      <c r="IW1397" s="307"/>
      <c r="IX1397" s="307"/>
      <c r="IY1397" s="307"/>
      <c r="IZ1397" s="307"/>
      <c r="JA1397" s="307"/>
      <c r="JB1397" s="307"/>
      <c r="JC1397" s="307"/>
      <c r="JD1397" s="307"/>
      <c r="JE1397" s="307"/>
      <c r="JF1397" s="307"/>
      <c r="JG1397" s="307"/>
      <c r="JH1397" s="307"/>
      <c r="JI1397" s="307"/>
      <c r="JJ1397" s="307"/>
      <c r="JK1397" s="307"/>
      <c r="JL1397" s="307"/>
      <c r="JM1397" s="307"/>
      <c r="JN1397" s="307"/>
      <c r="JO1397" s="307"/>
      <c r="JP1397" s="307"/>
      <c r="JQ1397" s="307"/>
      <c r="JR1397" s="307"/>
      <c r="JS1397" s="307"/>
      <c r="JT1397" s="307"/>
      <c r="JU1397" s="307"/>
      <c r="JV1397" s="307"/>
      <c r="JW1397" s="307"/>
      <c r="JX1397" s="307"/>
      <c r="JY1397" s="307"/>
      <c r="JZ1397" s="307"/>
      <c r="KA1397" s="307"/>
      <c r="KB1397" s="307"/>
      <c r="KC1397" s="307"/>
      <c r="KD1397" s="307"/>
      <c r="KE1397" s="307"/>
      <c r="KF1397" s="307"/>
      <c r="KG1397" s="307"/>
      <c r="KH1397" s="307"/>
      <c r="KI1397" s="307"/>
      <c r="KJ1397" s="307"/>
      <c r="KK1397" s="307"/>
      <c r="KL1397" s="307"/>
      <c r="KM1397" s="307"/>
      <c r="KN1397" s="307"/>
      <c r="KO1397" s="307"/>
      <c r="KP1397" s="307"/>
      <c r="KQ1397" s="307"/>
      <c r="KR1397" s="307"/>
      <c r="KS1397" s="307"/>
      <c r="KT1397" s="307"/>
    </row>
    <row r="1398" spans="14:306" s="56" customFormat="1" ht="15" customHeight="1">
      <c r="N1398" s="410"/>
      <c r="O1398" s="410"/>
      <c r="P1398" s="311"/>
      <c r="Q1398" s="311"/>
      <c r="R1398" s="311"/>
      <c r="AG1398" s="57"/>
      <c r="AH1398" s="57"/>
      <c r="AI1398" s="57"/>
      <c r="AJ1398" s="57"/>
      <c r="AK1398" s="57"/>
      <c r="AL1398" s="57"/>
      <c r="AM1398" s="57"/>
      <c r="AN1398" s="57"/>
      <c r="AO1398" s="57"/>
      <c r="AP1398" s="57"/>
      <c r="AQ1398" s="57"/>
      <c r="AR1398" s="57"/>
      <c r="AS1398" s="57"/>
      <c r="AT1398" s="57"/>
      <c r="AU1398" s="57"/>
      <c r="AV1398" s="57"/>
      <c r="AW1398" s="57"/>
      <c r="AX1398" s="57"/>
      <c r="AY1398" s="57"/>
      <c r="AZ1398" s="57"/>
      <c r="BA1398" s="57"/>
      <c r="BB1398" s="57"/>
      <c r="BC1398" s="57"/>
      <c r="BD1398" s="57"/>
      <c r="BE1398" s="57"/>
      <c r="BF1398" s="57"/>
      <c r="BG1398" s="57"/>
      <c r="BH1398" s="57"/>
      <c r="BI1398" s="57"/>
      <c r="BJ1398" s="57"/>
      <c r="BK1398" s="57"/>
      <c r="BL1398" s="57"/>
      <c r="BM1398" s="57"/>
      <c r="BN1398" s="57"/>
      <c r="CB1398" s="307"/>
      <c r="CC1398" s="307"/>
      <c r="CD1398" s="307"/>
      <c r="CE1398" s="307"/>
      <c r="CF1398" s="307"/>
      <c r="CG1398" s="307"/>
      <c r="CH1398" s="307"/>
      <c r="CI1398" s="307"/>
      <c r="CJ1398" s="307"/>
      <c r="CK1398" s="307"/>
      <c r="CL1398" s="307"/>
      <c r="CM1398" s="307"/>
      <c r="CN1398" s="307"/>
      <c r="CO1398" s="307"/>
      <c r="CP1398" s="307"/>
      <c r="CQ1398" s="307"/>
      <c r="CR1398" s="307"/>
      <c r="CS1398" s="307"/>
      <c r="CT1398" s="307"/>
      <c r="CU1398" s="307"/>
      <c r="CV1398" s="307"/>
      <c r="CW1398" s="307"/>
      <c r="CX1398" s="307"/>
      <c r="CY1398" s="307"/>
      <c r="CZ1398" s="307"/>
      <c r="DA1398" s="307"/>
      <c r="DB1398" s="307"/>
      <c r="DC1398" s="307"/>
      <c r="DD1398" s="307"/>
      <c r="DE1398" s="307"/>
      <c r="DF1398" s="307"/>
      <c r="DG1398" s="307"/>
      <c r="DH1398" s="307"/>
      <c r="DI1398" s="390"/>
      <c r="DJ1398" s="390"/>
      <c r="DK1398" s="307"/>
      <c r="DL1398" s="307"/>
      <c r="DM1398" s="307"/>
      <c r="DN1398" s="307"/>
      <c r="DO1398" s="307"/>
      <c r="DP1398" s="307"/>
      <c r="DQ1398" s="307"/>
      <c r="DR1398" s="307"/>
      <c r="DS1398" s="307"/>
      <c r="DT1398" s="307"/>
      <c r="DU1398" s="307"/>
      <c r="DV1398" s="307"/>
      <c r="DW1398" s="307"/>
      <c r="DX1398" s="307"/>
      <c r="DY1398" s="307"/>
      <c r="DZ1398" s="307"/>
      <c r="EA1398" s="307"/>
      <c r="EB1398" s="307"/>
      <c r="EC1398" s="307"/>
      <c r="ED1398" s="307"/>
      <c r="EE1398" s="307"/>
      <c r="EF1398" s="307"/>
      <c r="EG1398" s="307"/>
      <c r="EH1398" s="307"/>
      <c r="EI1398" s="307"/>
      <c r="EJ1398" s="307"/>
      <c r="EK1398" s="307"/>
      <c r="EL1398" s="307"/>
      <c r="EM1398" s="307"/>
      <c r="EN1398" s="307"/>
      <c r="EO1398" s="307"/>
      <c r="EP1398" s="307"/>
      <c r="EQ1398" s="307"/>
      <c r="ER1398" s="307"/>
      <c r="ES1398" s="307"/>
      <c r="ET1398" s="307"/>
      <c r="EU1398" s="390"/>
      <c r="EV1398" s="390"/>
      <c r="EW1398" s="307"/>
      <c r="EX1398" s="307"/>
      <c r="EY1398" s="307"/>
      <c r="EZ1398" s="307"/>
      <c r="FA1398" s="307"/>
      <c r="FB1398" s="307"/>
      <c r="FC1398" s="307"/>
      <c r="FD1398" s="307"/>
      <c r="FE1398" s="307"/>
      <c r="FF1398" s="307"/>
      <c r="FG1398" s="307"/>
      <c r="FH1398" s="307"/>
      <c r="FI1398" s="307"/>
      <c r="FJ1398" s="307"/>
      <c r="FK1398" s="307"/>
      <c r="FL1398" s="307"/>
      <c r="FM1398" s="307"/>
      <c r="FN1398" s="307"/>
      <c r="FO1398" s="307"/>
      <c r="FP1398" s="307"/>
      <c r="FQ1398" s="307"/>
      <c r="FR1398" s="307"/>
      <c r="FS1398" s="307"/>
      <c r="FT1398" s="307"/>
      <c r="FU1398" s="307"/>
      <c r="FV1398" s="307"/>
      <c r="FW1398" s="307"/>
      <c r="FX1398" s="307"/>
      <c r="FY1398" s="307"/>
      <c r="FZ1398" s="307"/>
      <c r="GA1398" s="307"/>
      <c r="GB1398" s="307"/>
      <c r="GC1398" s="307"/>
      <c r="GD1398" s="307"/>
      <c r="GE1398" s="307"/>
      <c r="GF1398" s="307"/>
      <c r="GG1398" s="307"/>
      <c r="GH1398" s="307"/>
      <c r="GI1398" s="307"/>
      <c r="GJ1398" s="307"/>
      <c r="GK1398" s="307"/>
      <c r="GL1398" s="307"/>
      <c r="GM1398" s="307"/>
      <c r="GN1398" s="307"/>
      <c r="GO1398" s="307"/>
      <c r="GP1398" s="307"/>
      <c r="GQ1398" s="307"/>
      <c r="GR1398" s="307"/>
      <c r="GS1398" s="307"/>
      <c r="GT1398" s="307"/>
      <c r="GU1398" s="307"/>
      <c r="GV1398" s="307"/>
      <c r="GW1398" s="307"/>
      <c r="GX1398" s="307"/>
      <c r="GY1398" s="307"/>
      <c r="GZ1398" s="307"/>
      <c r="HA1398" s="307"/>
      <c r="HB1398" s="307"/>
      <c r="HC1398" s="307"/>
      <c r="HD1398" s="307"/>
      <c r="HE1398" s="307"/>
      <c r="HF1398" s="307"/>
      <c r="HG1398" s="307"/>
      <c r="HH1398" s="307"/>
      <c r="HI1398" s="307"/>
      <c r="HJ1398" s="307"/>
      <c r="HK1398" s="307"/>
      <c r="HL1398" s="307"/>
      <c r="HM1398" s="307"/>
      <c r="HN1398" s="307"/>
      <c r="HO1398" s="307"/>
      <c r="HP1398" s="307"/>
      <c r="HQ1398" s="307"/>
      <c r="HR1398" s="307"/>
      <c r="HS1398" s="307"/>
      <c r="HT1398" s="307"/>
      <c r="HU1398" s="307"/>
      <c r="HV1398" s="307"/>
      <c r="HW1398" s="307"/>
      <c r="HX1398" s="307"/>
      <c r="HY1398" s="307"/>
      <c r="HZ1398" s="307"/>
      <c r="IA1398" s="307"/>
      <c r="IB1398" s="307"/>
      <c r="IC1398" s="307"/>
      <c r="ID1398" s="307"/>
      <c r="IE1398" s="307"/>
      <c r="IF1398" s="307"/>
      <c r="IG1398" s="307"/>
      <c r="IH1398" s="307"/>
      <c r="II1398" s="307"/>
      <c r="IJ1398" s="307"/>
      <c r="IK1398" s="307"/>
      <c r="IL1398" s="307"/>
      <c r="IM1398" s="307"/>
      <c r="IN1398" s="307"/>
      <c r="IO1398" s="307"/>
      <c r="IP1398" s="307"/>
      <c r="IQ1398" s="307"/>
      <c r="IR1398" s="307"/>
      <c r="IS1398" s="307"/>
      <c r="IT1398" s="307"/>
      <c r="IU1398" s="307"/>
      <c r="IV1398" s="307"/>
      <c r="IW1398" s="307"/>
      <c r="IX1398" s="307"/>
      <c r="IY1398" s="307"/>
      <c r="IZ1398" s="307"/>
      <c r="JA1398" s="307"/>
      <c r="JB1398" s="307"/>
      <c r="JC1398" s="307"/>
      <c r="JD1398" s="307"/>
      <c r="JE1398" s="307"/>
      <c r="JF1398" s="307"/>
      <c r="JG1398" s="307"/>
      <c r="JH1398" s="307"/>
      <c r="JI1398" s="307"/>
      <c r="JJ1398" s="307"/>
      <c r="JK1398" s="307"/>
      <c r="JL1398" s="307"/>
      <c r="JM1398" s="307"/>
      <c r="JN1398" s="307"/>
      <c r="JO1398" s="307"/>
      <c r="JP1398" s="307"/>
      <c r="JQ1398" s="307"/>
      <c r="JR1398" s="307"/>
      <c r="JS1398" s="307"/>
      <c r="JT1398" s="307"/>
      <c r="JU1398" s="307"/>
      <c r="JV1398" s="307"/>
      <c r="JW1398" s="307"/>
      <c r="JX1398" s="307"/>
      <c r="JY1398" s="307"/>
      <c r="JZ1398" s="307"/>
      <c r="KA1398" s="307"/>
      <c r="KB1398" s="307"/>
      <c r="KC1398" s="307"/>
      <c r="KD1398" s="307"/>
      <c r="KE1398" s="307"/>
      <c r="KF1398" s="307"/>
      <c r="KG1398" s="307"/>
      <c r="KH1398" s="307"/>
      <c r="KI1398" s="307"/>
      <c r="KJ1398" s="307"/>
      <c r="KK1398" s="307"/>
      <c r="KL1398" s="307"/>
      <c r="KM1398" s="307"/>
      <c r="KN1398" s="307"/>
      <c r="KO1398" s="307"/>
      <c r="KP1398" s="307"/>
      <c r="KQ1398" s="307"/>
      <c r="KR1398" s="307"/>
      <c r="KS1398" s="307"/>
      <c r="KT1398" s="307"/>
    </row>
    <row r="1399" spans="14:306" s="56" customFormat="1" ht="15" customHeight="1">
      <c r="N1399" s="410"/>
      <c r="O1399" s="410"/>
      <c r="P1399" s="311"/>
      <c r="Q1399" s="311"/>
      <c r="R1399" s="311"/>
      <c r="AG1399" s="57"/>
      <c r="AH1399" s="57"/>
      <c r="AI1399" s="57"/>
      <c r="AJ1399" s="57"/>
      <c r="AK1399" s="57"/>
      <c r="AL1399" s="57"/>
      <c r="AM1399" s="57"/>
      <c r="AN1399" s="57"/>
      <c r="AO1399" s="57"/>
      <c r="AP1399" s="57"/>
      <c r="AQ1399" s="57"/>
      <c r="AR1399" s="57"/>
      <c r="AS1399" s="57"/>
      <c r="AT1399" s="57"/>
      <c r="AU1399" s="57"/>
      <c r="AV1399" s="57"/>
      <c r="AW1399" s="57"/>
      <c r="AX1399" s="57"/>
      <c r="AY1399" s="57"/>
      <c r="AZ1399" s="57"/>
      <c r="BA1399" s="57"/>
      <c r="BB1399" s="57"/>
      <c r="BC1399" s="57"/>
      <c r="BD1399" s="57"/>
      <c r="BE1399" s="57"/>
      <c r="BF1399" s="57"/>
      <c r="BG1399" s="57"/>
      <c r="BH1399" s="57"/>
      <c r="BI1399" s="57"/>
      <c r="BJ1399" s="57"/>
      <c r="BK1399" s="57"/>
      <c r="BL1399" s="57"/>
      <c r="BM1399" s="57"/>
      <c r="BN1399" s="57"/>
      <c r="CB1399" s="307"/>
      <c r="CC1399" s="307"/>
      <c r="CD1399" s="307"/>
      <c r="CE1399" s="307"/>
      <c r="CF1399" s="307"/>
      <c r="CG1399" s="307"/>
      <c r="CH1399" s="307"/>
      <c r="CI1399" s="307"/>
      <c r="CJ1399" s="307"/>
      <c r="CK1399" s="307"/>
      <c r="CL1399" s="307"/>
      <c r="CM1399" s="307"/>
      <c r="CN1399" s="307"/>
      <c r="CO1399" s="307"/>
      <c r="CP1399" s="307"/>
      <c r="CQ1399" s="307"/>
      <c r="CR1399" s="307"/>
      <c r="CS1399" s="307"/>
      <c r="CT1399" s="307"/>
      <c r="CU1399" s="307"/>
      <c r="CV1399" s="307"/>
      <c r="CW1399" s="307"/>
      <c r="CX1399" s="307"/>
      <c r="CY1399" s="307"/>
      <c r="CZ1399" s="307"/>
      <c r="DA1399" s="307"/>
      <c r="DB1399" s="307"/>
      <c r="DC1399" s="307"/>
      <c r="DD1399" s="307"/>
      <c r="DE1399" s="307"/>
      <c r="DF1399" s="307"/>
      <c r="DG1399" s="307"/>
      <c r="DH1399" s="307"/>
      <c r="DI1399" s="390"/>
      <c r="DJ1399" s="390"/>
      <c r="DK1399" s="307"/>
      <c r="DL1399" s="307"/>
      <c r="DM1399" s="307"/>
      <c r="DN1399" s="307"/>
      <c r="DO1399" s="307"/>
      <c r="DP1399" s="307"/>
      <c r="DQ1399" s="307"/>
      <c r="DR1399" s="307"/>
      <c r="DS1399" s="307"/>
      <c r="DT1399" s="307"/>
      <c r="DU1399" s="307"/>
      <c r="DV1399" s="307"/>
      <c r="DW1399" s="307"/>
      <c r="DX1399" s="307"/>
      <c r="DY1399" s="307"/>
      <c r="DZ1399" s="307"/>
      <c r="EA1399" s="307"/>
      <c r="EB1399" s="307"/>
      <c r="EC1399" s="307"/>
      <c r="ED1399" s="307"/>
      <c r="EE1399" s="307"/>
      <c r="EF1399" s="307"/>
      <c r="EG1399" s="307"/>
      <c r="EH1399" s="307"/>
      <c r="EI1399" s="307"/>
      <c r="EJ1399" s="307"/>
      <c r="EK1399" s="307"/>
      <c r="EL1399" s="307"/>
      <c r="EM1399" s="307"/>
      <c r="EN1399" s="307"/>
      <c r="EO1399" s="307"/>
      <c r="EP1399" s="307"/>
      <c r="EQ1399" s="307"/>
      <c r="ER1399" s="307"/>
      <c r="ES1399" s="307"/>
      <c r="ET1399" s="307"/>
      <c r="EU1399" s="390"/>
      <c r="EV1399" s="390"/>
      <c r="EW1399" s="307"/>
      <c r="EX1399" s="307"/>
      <c r="EY1399" s="307"/>
      <c r="EZ1399" s="307"/>
      <c r="FA1399" s="307"/>
      <c r="FB1399" s="307"/>
      <c r="FC1399" s="307"/>
      <c r="FD1399" s="307"/>
      <c r="FE1399" s="307"/>
      <c r="FF1399" s="307"/>
      <c r="FG1399" s="307"/>
      <c r="FH1399" s="307"/>
      <c r="FI1399" s="307"/>
      <c r="FJ1399" s="307"/>
      <c r="FK1399" s="307"/>
      <c r="FL1399" s="307"/>
      <c r="FM1399" s="307"/>
      <c r="FN1399" s="307"/>
      <c r="FO1399" s="307"/>
      <c r="FP1399" s="307"/>
      <c r="FQ1399" s="307"/>
      <c r="FR1399" s="307"/>
      <c r="FS1399" s="307"/>
      <c r="FT1399" s="307"/>
      <c r="FU1399" s="307"/>
      <c r="FV1399" s="307"/>
      <c r="FW1399" s="307"/>
      <c r="FX1399" s="307"/>
      <c r="FY1399" s="307"/>
      <c r="FZ1399" s="307"/>
      <c r="GA1399" s="307"/>
      <c r="GB1399" s="307"/>
      <c r="GC1399" s="307"/>
      <c r="GD1399" s="307"/>
      <c r="GE1399" s="307"/>
      <c r="GF1399" s="307"/>
      <c r="GG1399" s="307"/>
      <c r="GH1399" s="307"/>
      <c r="GI1399" s="307"/>
      <c r="GJ1399" s="307"/>
      <c r="GK1399" s="307"/>
      <c r="GL1399" s="307"/>
      <c r="GM1399" s="307"/>
      <c r="GN1399" s="307"/>
      <c r="GO1399" s="307"/>
      <c r="GP1399" s="307"/>
      <c r="GQ1399" s="307"/>
      <c r="GR1399" s="307"/>
      <c r="GS1399" s="307"/>
      <c r="GT1399" s="307"/>
      <c r="GU1399" s="307"/>
      <c r="GV1399" s="307"/>
      <c r="GW1399" s="307"/>
      <c r="GX1399" s="307"/>
      <c r="GY1399" s="307"/>
      <c r="GZ1399" s="307"/>
      <c r="HA1399" s="307"/>
      <c r="HB1399" s="307"/>
      <c r="HC1399" s="307"/>
      <c r="HD1399" s="307"/>
      <c r="HE1399" s="307"/>
      <c r="HF1399" s="307"/>
      <c r="HG1399" s="307"/>
      <c r="HH1399" s="307"/>
      <c r="HI1399" s="307"/>
      <c r="HJ1399" s="307"/>
      <c r="HK1399" s="307"/>
      <c r="HL1399" s="307"/>
      <c r="HM1399" s="307"/>
      <c r="HN1399" s="307"/>
      <c r="HO1399" s="307"/>
      <c r="HP1399" s="307"/>
      <c r="HQ1399" s="307"/>
      <c r="HR1399" s="307"/>
      <c r="HS1399" s="307"/>
      <c r="HT1399" s="307"/>
      <c r="HU1399" s="307"/>
      <c r="HV1399" s="307"/>
      <c r="HW1399" s="307"/>
      <c r="HX1399" s="307"/>
      <c r="HY1399" s="307"/>
      <c r="HZ1399" s="307"/>
      <c r="IA1399" s="307"/>
      <c r="IB1399" s="307"/>
      <c r="IC1399" s="307"/>
      <c r="ID1399" s="307"/>
      <c r="IE1399" s="307"/>
      <c r="IF1399" s="307"/>
      <c r="IG1399" s="307"/>
      <c r="IH1399" s="307"/>
      <c r="II1399" s="307"/>
      <c r="IJ1399" s="307"/>
      <c r="IK1399" s="307"/>
      <c r="IL1399" s="307"/>
      <c r="IM1399" s="307"/>
      <c r="IN1399" s="307"/>
      <c r="IO1399" s="307"/>
      <c r="IP1399" s="307"/>
      <c r="IQ1399" s="307"/>
      <c r="IR1399" s="307"/>
      <c r="IS1399" s="307"/>
      <c r="IT1399" s="307"/>
      <c r="IU1399" s="307"/>
      <c r="IV1399" s="307"/>
      <c r="IW1399" s="307"/>
      <c r="IX1399" s="307"/>
      <c r="IY1399" s="307"/>
      <c r="IZ1399" s="307"/>
      <c r="JA1399" s="307"/>
      <c r="JB1399" s="307"/>
      <c r="JC1399" s="307"/>
      <c r="JD1399" s="307"/>
      <c r="JE1399" s="307"/>
      <c r="JF1399" s="307"/>
      <c r="JG1399" s="307"/>
      <c r="JH1399" s="307"/>
      <c r="JI1399" s="307"/>
      <c r="JJ1399" s="307"/>
      <c r="JK1399" s="307"/>
      <c r="JL1399" s="307"/>
      <c r="JM1399" s="307"/>
      <c r="JN1399" s="307"/>
      <c r="JO1399" s="307"/>
      <c r="JP1399" s="307"/>
      <c r="JQ1399" s="307"/>
      <c r="JR1399" s="307"/>
      <c r="JS1399" s="307"/>
      <c r="JT1399" s="307"/>
      <c r="JU1399" s="307"/>
      <c r="JV1399" s="307"/>
      <c r="JW1399" s="307"/>
      <c r="JX1399" s="307"/>
      <c r="JY1399" s="307"/>
      <c r="JZ1399" s="307"/>
      <c r="KA1399" s="307"/>
      <c r="KB1399" s="307"/>
      <c r="KC1399" s="307"/>
      <c r="KD1399" s="307"/>
      <c r="KE1399" s="307"/>
      <c r="KF1399" s="307"/>
      <c r="KG1399" s="307"/>
      <c r="KH1399" s="307"/>
      <c r="KI1399" s="307"/>
      <c r="KJ1399" s="307"/>
      <c r="KK1399" s="307"/>
      <c r="KL1399" s="307"/>
      <c r="KM1399" s="307"/>
      <c r="KN1399" s="307"/>
      <c r="KO1399" s="307"/>
      <c r="KP1399" s="307"/>
      <c r="KQ1399" s="307"/>
      <c r="KR1399" s="307"/>
      <c r="KS1399" s="307"/>
      <c r="KT1399" s="307"/>
    </row>
    <row r="1400" spans="14:306" s="56" customFormat="1" ht="15" customHeight="1">
      <c r="N1400" s="410"/>
      <c r="O1400" s="410"/>
      <c r="P1400" s="311"/>
      <c r="Q1400" s="311"/>
      <c r="R1400" s="311"/>
      <c r="AG1400" s="57"/>
      <c r="AH1400" s="57"/>
      <c r="AI1400" s="57"/>
      <c r="AJ1400" s="57"/>
      <c r="AK1400" s="57"/>
      <c r="AL1400" s="57"/>
      <c r="AM1400" s="57"/>
      <c r="AN1400" s="57"/>
      <c r="AO1400" s="57"/>
      <c r="AP1400" s="57"/>
      <c r="AQ1400" s="57"/>
      <c r="AR1400" s="57"/>
      <c r="AS1400" s="57"/>
      <c r="AT1400" s="57"/>
      <c r="AU1400" s="57"/>
      <c r="AV1400" s="57"/>
      <c r="AW1400" s="57"/>
      <c r="AX1400" s="57"/>
      <c r="AY1400" s="57"/>
      <c r="AZ1400" s="57"/>
      <c r="BA1400" s="57"/>
      <c r="BB1400" s="57"/>
      <c r="BC1400" s="57"/>
      <c r="BD1400" s="57"/>
      <c r="BE1400" s="57"/>
      <c r="BF1400" s="57"/>
      <c r="BG1400" s="57"/>
      <c r="BH1400" s="57"/>
      <c r="BI1400" s="57"/>
      <c r="BJ1400" s="57"/>
      <c r="BK1400" s="57"/>
      <c r="BL1400" s="57"/>
      <c r="BM1400" s="57"/>
      <c r="BN1400" s="57"/>
      <c r="CB1400" s="307"/>
      <c r="CC1400" s="307"/>
      <c r="CD1400" s="307"/>
      <c r="CE1400" s="307"/>
      <c r="CF1400" s="307"/>
      <c r="CG1400" s="307"/>
      <c r="CH1400" s="307"/>
      <c r="CI1400" s="307"/>
      <c r="CJ1400" s="307"/>
      <c r="CK1400" s="307"/>
      <c r="CL1400" s="307"/>
      <c r="CM1400" s="307"/>
      <c r="CN1400" s="307"/>
      <c r="CO1400" s="307"/>
      <c r="CP1400" s="307"/>
      <c r="CQ1400" s="307"/>
      <c r="CR1400" s="307"/>
      <c r="CS1400" s="307"/>
      <c r="CT1400" s="307"/>
      <c r="CU1400" s="307"/>
      <c r="CV1400" s="307"/>
      <c r="CW1400" s="307"/>
      <c r="CX1400" s="307"/>
      <c r="CY1400" s="307"/>
      <c r="CZ1400" s="307"/>
      <c r="DA1400" s="307"/>
      <c r="DB1400" s="307"/>
      <c r="DC1400" s="307"/>
      <c r="DD1400" s="307"/>
      <c r="DE1400" s="307"/>
      <c r="DF1400" s="307"/>
      <c r="DG1400" s="307"/>
      <c r="DH1400" s="307"/>
      <c r="DI1400" s="390"/>
      <c r="DJ1400" s="390"/>
      <c r="DK1400" s="307"/>
      <c r="DL1400" s="307"/>
      <c r="DM1400" s="307"/>
      <c r="DN1400" s="307"/>
      <c r="DO1400" s="307"/>
      <c r="DP1400" s="307"/>
      <c r="DQ1400" s="307"/>
      <c r="DR1400" s="307"/>
      <c r="DS1400" s="307"/>
      <c r="DT1400" s="307"/>
      <c r="DU1400" s="307"/>
      <c r="DV1400" s="307"/>
      <c r="DW1400" s="307"/>
      <c r="DX1400" s="307"/>
      <c r="DY1400" s="307"/>
      <c r="DZ1400" s="307"/>
      <c r="EA1400" s="307"/>
      <c r="EB1400" s="307"/>
      <c r="EC1400" s="307"/>
      <c r="ED1400" s="307"/>
      <c r="EE1400" s="307"/>
      <c r="EF1400" s="307"/>
      <c r="EG1400" s="307"/>
      <c r="EH1400" s="307"/>
      <c r="EI1400" s="307"/>
      <c r="EJ1400" s="307"/>
      <c r="EK1400" s="307"/>
      <c r="EL1400" s="307"/>
      <c r="EM1400" s="307"/>
      <c r="EN1400" s="307"/>
      <c r="EO1400" s="307"/>
      <c r="EP1400" s="307"/>
      <c r="EQ1400" s="307"/>
      <c r="ER1400" s="307"/>
      <c r="ES1400" s="307"/>
      <c r="ET1400" s="307"/>
      <c r="EU1400" s="390"/>
      <c r="EV1400" s="390"/>
      <c r="EW1400" s="307"/>
      <c r="EX1400" s="307"/>
      <c r="EY1400" s="307"/>
      <c r="EZ1400" s="307"/>
      <c r="FA1400" s="307"/>
      <c r="FB1400" s="307"/>
      <c r="FC1400" s="307"/>
      <c r="FD1400" s="307"/>
      <c r="FE1400" s="307"/>
      <c r="FF1400" s="307"/>
      <c r="FG1400" s="307"/>
      <c r="FH1400" s="307"/>
      <c r="FI1400" s="307"/>
      <c r="FJ1400" s="307"/>
      <c r="FK1400" s="307"/>
      <c r="FL1400" s="307"/>
      <c r="FM1400" s="307"/>
      <c r="FN1400" s="307"/>
      <c r="FO1400" s="307"/>
      <c r="FP1400" s="307"/>
      <c r="FQ1400" s="307"/>
      <c r="FR1400" s="307"/>
      <c r="FS1400" s="307"/>
      <c r="FT1400" s="307"/>
      <c r="FU1400" s="307"/>
      <c r="FV1400" s="307"/>
      <c r="FW1400" s="307"/>
      <c r="FX1400" s="307"/>
      <c r="FY1400" s="307"/>
      <c r="FZ1400" s="307"/>
      <c r="GA1400" s="307"/>
      <c r="GB1400" s="307"/>
      <c r="GC1400" s="307"/>
      <c r="GD1400" s="307"/>
      <c r="GE1400" s="307"/>
      <c r="GF1400" s="307"/>
      <c r="GG1400" s="307"/>
      <c r="GH1400" s="307"/>
      <c r="GI1400" s="307"/>
      <c r="GJ1400" s="307"/>
      <c r="GK1400" s="307"/>
      <c r="GL1400" s="307"/>
      <c r="GM1400" s="307"/>
      <c r="GN1400" s="307"/>
      <c r="GO1400" s="307"/>
      <c r="GP1400" s="307"/>
      <c r="GQ1400" s="307"/>
      <c r="GR1400" s="307"/>
      <c r="GS1400" s="307"/>
      <c r="GT1400" s="307"/>
      <c r="GU1400" s="307"/>
      <c r="GV1400" s="307"/>
      <c r="GW1400" s="307"/>
      <c r="GX1400" s="307"/>
      <c r="GY1400" s="307"/>
      <c r="GZ1400" s="307"/>
      <c r="HA1400" s="307"/>
      <c r="HB1400" s="307"/>
      <c r="HC1400" s="307"/>
      <c r="HD1400" s="307"/>
      <c r="HE1400" s="307"/>
      <c r="HF1400" s="307"/>
      <c r="HG1400" s="307"/>
      <c r="HH1400" s="307"/>
      <c r="HI1400" s="307"/>
      <c r="HJ1400" s="307"/>
      <c r="HK1400" s="307"/>
      <c r="HL1400" s="307"/>
      <c r="HM1400" s="307"/>
      <c r="HN1400" s="307"/>
      <c r="HO1400" s="307"/>
      <c r="HP1400" s="307"/>
      <c r="HQ1400" s="307"/>
      <c r="HR1400" s="307"/>
      <c r="HS1400" s="307"/>
      <c r="HT1400" s="307"/>
      <c r="HU1400" s="307"/>
      <c r="HV1400" s="307"/>
      <c r="HW1400" s="307"/>
      <c r="HX1400" s="307"/>
      <c r="HY1400" s="307"/>
      <c r="HZ1400" s="307"/>
      <c r="IA1400" s="307"/>
      <c r="IB1400" s="307"/>
      <c r="IC1400" s="307"/>
      <c r="ID1400" s="307"/>
      <c r="IE1400" s="307"/>
      <c r="IF1400" s="307"/>
      <c r="IG1400" s="307"/>
      <c r="IH1400" s="307"/>
      <c r="II1400" s="307"/>
      <c r="IJ1400" s="307"/>
      <c r="IK1400" s="307"/>
      <c r="IL1400" s="307"/>
      <c r="IM1400" s="307"/>
      <c r="IN1400" s="307"/>
      <c r="IO1400" s="307"/>
      <c r="IP1400" s="307"/>
      <c r="IQ1400" s="307"/>
      <c r="IR1400" s="307"/>
      <c r="IS1400" s="307"/>
      <c r="IT1400" s="307"/>
      <c r="IU1400" s="307"/>
      <c r="IV1400" s="307"/>
      <c r="IW1400" s="307"/>
      <c r="IX1400" s="307"/>
      <c r="IY1400" s="307"/>
      <c r="IZ1400" s="307"/>
      <c r="JA1400" s="307"/>
      <c r="JB1400" s="307"/>
      <c r="JC1400" s="307"/>
      <c r="JD1400" s="307"/>
      <c r="JE1400" s="307"/>
      <c r="JF1400" s="307"/>
      <c r="JG1400" s="307"/>
      <c r="JH1400" s="307"/>
      <c r="JI1400" s="307"/>
      <c r="JJ1400" s="307"/>
      <c r="JK1400" s="307"/>
      <c r="JL1400" s="307"/>
      <c r="JM1400" s="307"/>
      <c r="JN1400" s="307"/>
      <c r="JO1400" s="307"/>
      <c r="JP1400" s="307"/>
      <c r="JQ1400" s="307"/>
      <c r="JR1400" s="307"/>
      <c r="JS1400" s="307"/>
      <c r="JT1400" s="307"/>
      <c r="JU1400" s="307"/>
      <c r="JV1400" s="307"/>
      <c r="JW1400" s="307"/>
      <c r="JX1400" s="307"/>
      <c r="JY1400" s="307"/>
      <c r="JZ1400" s="307"/>
      <c r="KA1400" s="307"/>
      <c r="KB1400" s="307"/>
      <c r="KC1400" s="307"/>
      <c r="KD1400" s="307"/>
      <c r="KE1400" s="307"/>
      <c r="KF1400" s="307"/>
      <c r="KG1400" s="307"/>
      <c r="KH1400" s="307"/>
      <c r="KI1400" s="307"/>
      <c r="KJ1400" s="307"/>
      <c r="KK1400" s="307"/>
      <c r="KL1400" s="307"/>
      <c r="KM1400" s="307"/>
      <c r="KN1400" s="307"/>
      <c r="KO1400" s="307"/>
      <c r="KP1400" s="307"/>
      <c r="KQ1400" s="307"/>
      <c r="KR1400" s="307"/>
      <c r="KS1400" s="307"/>
      <c r="KT1400" s="307"/>
    </row>
    <row r="1401" spans="14:306" s="56" customFormat="1" ht="15" customHeight="1">
      <c r="N1401" s="410"/>
      <c r="O1401" s="410"/>
      <c r="P1401" s="311"/>
      <c r="Q1401" s="311"/>
      <c r="R1401" s="311"/>
      <c r="AG1401" s="57"/>
      <c r="AH1401" s="57"/>
      <c r="AI1401" s="57"/>
      <c r="AJ1401" s="57"/>
      <c r="AK1401" s="57"/>
      <c r="AL1401" s="57"/>
      <c r="AM1401" s="57"/>
      <c r="AN1401" s="57"/>
      <c r="AO1401" s="57"/>
      <c r="AP1401" s="57"/>
      <c r="AQ1401" s="57"/>
      <c r="AR1401" s="57"/>
      <c r="AS1401" s="57"/>
      <c r="AT1401" s="57"/>
      <c r="AU1401" s="57"/>
      <c r="AV1401" s="57"/>
      <c r="AW1401" s="57"/>
      <c r="AX1401" s="57"/>
      <c r="AY1401" s="57"/>
      <c r="AZ1401" s="57"/>
      <c r="BA1401" s="57"/>
      <c r="BB1401" s="57"/>
      <c r="BC1401" s="57"/>
      <c r="BD1401" s="57"/>
      <c r="BE1401" s="57"/>
      <c r="BF1401" s="57"/>
      <c r="BG1401" s="57"/>
      <c r="BH1401" s="57"/>
      <c r="BI1401" s="57"/>
      <c r="BJ1401" s="57"/>
      <c r="BK1401" s="57"/>
      <c r="BL1401" s="57"/>
      <c r="BM1401" s="57"/>
      <c r="BN1401" s="57"/>
      <c r="CB1401" s="307"/>
      <c r="CC1401" s="307"/>
      <c r="CD1401" s="307"/>
      <c r="CE1401" s="307"/>
      <c r="CF1401" s="307"/>
      <c r="CG1401" s="307"/>
      <c r="CH1401" s="307"/>
      <c r="CI1401" s="307"/>
      <c r="CJ1401" s="307"/>
      <c r="CK1401" s="307"/>
      <c r="CL1401" s="307"/>
      <c r="CM1401" s="307"/>
      <c r="CN1401" s="307"/>
      <c r="CO1401" s="307"/>
      <c r="CP1401" s="307"/>
      <c r="CQ1401" s="307"/>
      <c r="CR1401" s="307"/>
      <c r="CS1401" s="307"/>
      <c r="CT1401" s="307"/>
      <c r="CU1401" s="307"/>
      <c r="CV1401" s="307"/>
      <c r="CW1401" s="307"/>
      <c r="CX1401" s="307"/>
      <c r="CY1401" s="307"/>
      <c r="CZ1401" s="307"/>
      <c r="DA1401" s="307"/>
      <c r="DB1401" s="307"/>
      <c r="DC1401" s="307"/>
      <c r="DD1401" s="307"/>
      <c r="DE1401" s="307"/>
      <c r="DF1401" s="307"/>
      <c r="DG1401" s="307"/>
      <c r="DH1401" s="307"/>
      <c r="DI1401" s="390"/>
      <c r="DJ1401" s="390"/>
      <c r="DK1401" s="307"/>
      <c r="DL1401" s="307"/>
      <c r="DM1401" s="307"/>
      <c r="DN1401" s="307"/>
      <c r="DO1401" s="307"/>
      <c r="DP1401" s="307"/>
      <c r="DQ1401" s="307"/>
      <c r="DR1401" s="307"/>
      <c r="DS1401" s="307"/>
      <c r="DT1401" s="307"/>
      <c r="DU1401" s="307"/>
      <c r="DV1401" s="307"/>
      <c r="DW1401" s="307"/>
      <c r="DX1401" s="307"/>
      <c r="DY1401" s="307"/>
      <c r="DZ1401" s="307"/>
      <c r="EA1401" s="307"/>
      <c r="EB1401" s="307"/>
      <c r="EC1401" s="307"/>
      <c r="ED1401" s="307"/>
      <c r="EE1401" s="307"/>
      <c r="EF1401" s="307"/>
      <c r="EG1401" s="307"/>
      <c r="EH1401" s="307"/>
      <c r="EI1401" s="307"/>
      <c r="EJ1401" s="307"/>
      <c r="EK1401" s="307"/>
      <c r="EL1401" s="307"/>
      <c r="EM1401" s="307"/>
      <c r="EN1401" s="307"/>
      <c r="EO1401" s="307"/>
      <c r="EP1401" s="307"/>
      <c r="EQ1401" s="307"/>
      <c r="ER1401" s="307"/>
      <c r="ES1401" s="307"/>
      <c r="ET1401" s="307"/>
      <c r="EU1401" s="390"/>
      <c r="EV1401" s="390"/>
      <c r="EW1401" s="307"/>
      <c r="EX1401" s="307"/>
      <c r="EY1401" s="307"/>
      <c r="EZ1401" s="307"/>
      <c r="FA1401" s="307"/>
      <c r="FB1401" s="307"/>
      <c r="FC1401" s="307"/>
      <c r="FD1401" s="307"/>
      <c r="FE1401" s="307"/>
      <c r="FF1401" s="307"/>
      <c r="FG1401" s="307"/>
      <c r="FH1401" s="307"/>
      <c r="FI1401" s="307"/>
      <c r="FJ1401" s="307"/>
      <c r="FK1401" s="307"/>
      <c r="FL1401" s="307"/>
      <c r="FM1401" s="307"/>
      <c r="FN1401" s="307"/>
      <c r="FO1401" s="307"/>
      <c r="FP1401" s="307"/>
      <c r="FQ1401" s="307"/>
      <c r="FR1401" s="307"/>
      <c r="FS1401" s="307"/>
      <c r="FT1401" s="307"/>
      <c r="FU1401" s="307"/>
      <c r="FV1401" s="307"/>
      <c r="FW1401" s="307"/>
      <c r="FX1401" s="307"/>
      <c r="FY1401" s="307"/>
      <c r="FZ1401" s="307"/>
      <c r="GA1401" s="307"/>
      <c r="GB1401" s="307"/>
      <c r="GC1401" s="307"/>
      <c r="GD1401" s="307"/>
      <c r="GE1401" s="307"/>
      <c r="GF1401" s="307"/>
      <c r="GG1401" s="307"/>
      <c r="GH1401" s="307"/>
      <c r="GI1401" s="307"/>
      <c r="GJ1401" s="307"/>
      <c r="GK1401" s="307"/>
      <c r="GL1401" s="307"/>
      <c r="GM1401" s="307"/>
      <c r="GN1401" s="307"/>
      <c r="GO1401" s="307"/>
      <c r="GP1401" s="307"/>
      <c r="GQ1401" s="307"/>
      <c r="GR1401" s="307"/>
      <c r="GS1401" s="307"/>
      <c r="GT1401" s="307"/>
      <c r="GU1401" s="307"/>
      <c r="GV1401" s="307"/>
      <c r="GW1401" s="307"/>
      <c r="GX1401" s="307"/>
      <c r="GY1401" s="307"/>
      <c r="GZ1401" s="307"/>
      <c r="HA1401" s="307"/>
      <c r="HB1401" s="307"/>
      <c r="HC1401" s="307"/>
      <c r="HD1401" s="307"/>
      <c r="HE1401" s="307"/>
      <c r="HF1401" s="307"/>
      <c r="HG1401" s="307"/>
      <c r="HH1401" s="307"/>
      <c r="HI1401" s="307"/>
      <c r="HJ1401" s="307"/>
      <c r="HK1401" s="307"/>
      <c r="HL1401" s="307"/>
      <c r="HM1401" s="307"/>
      <c r="HN1401" s="307"/>
      <c r="HO1401" s="307"/>
      <c r="HP1401" s="307"/>
      <c r="HQ1401" s="307"/>
      <c r="HR1401" s="307"/>
      <c r="HS1401" s="307"/>
      <c r="HT1401" s="307"/>
      <c r="HU1401" s="307"/>
      <c r="HV1401" s="307"/>
      <c r="HW1401" s="307"/>
      <c r="HX1401" s="307"/>
      <c r="HY1401" s="307"/>
      <c r="HZ1401" s="307"/>
      <c r="IA1401" s="307"/>
      <c r="IB1401" s="307"/>
      <c r="IC1401" s="307"/>
      <c r="ID1401" s="307"/>
      <c r="IE1401" s="307"/>
      <c r="IF1401" s="307"/>
      <c r="IG1401" s="307"/>
      <c r="IH1401" s="307"/>
      <c r="II1401" s="307"/>
      <c r="IJ1401" s="307"/>
      <c r="IK1401" s="307"/>
      <c r="IL1401" s="307"/>
      <c r="IM1401" s="307"/>
      <c r="IN1401" s="307"/>
      <c r="IO1401" s="307"/>
      <c r="IP1401" s="307"/>
      <c r="IQ1401" s="307"/>
      <c r="IR1401" s="307"/>
      <c r="IS1401" s="307"/>
      <c r="IT1401" s="307"/>
      <c r="IU1401" s="307"/>
      <c r="IV1401" s="307"/>
      <c r="IW1401" s="307"/>
      <c r="IX1401" s="307"/>
      <c r="IY1401" s="307"/>
      <c r="IZ1401" s="307"/>
      <c r="JA1401" s="307"/>
      <c r="JB1401" s="307"/>
      <c r="JC1401" s="307"/>
      <c r="JD1401" s="307"/>
      <c r="JE1401" s="307"/>
      <c r="JF1401" s="307"/>
      <c r="JG1401" s="307"/>
      <c r="JH1401" s="307"/>
      <c r="JI1401" s="307"/>
      <c r="JJ1401" s="307"/>
      <c r="JK1401" s="307"/>
      <c r="JL1401" s="307"/>
      <c r="JM1401" s="307"/>
      <c r="JN1401" s="307"/>
      <c r="JO1401" s="307"/>
      <c r="JP1401" s="307"/>
      <c r="JQ1401" s="307"/>
      <c r="JR1401" s="307"/>
      <c r="JS1401" s="307"/>
      <c r="JT1401" s="307"/>
      <c r="JU1401" s="307"/>
      <c r="JV1401" s="307"/>
      <c r="JW1401" s="307"/>
      <c r="JX1401" s="307"/>
      <c r="JY1401" s="307"/>
      <c r="JZ1401" s="307"/>
      <c r="KA1401" s="307"/>
      <c r="KB1401" s="307"/>
      <c r="KC1401" s="307"/>
      <c r="KD1401" s="307"/>
      <c r="KE1401" s="307"/>
      <c r="KF1401" s="307"/>
      <c r="KG1401" s="307"/>
      <c r="KH1401" s="307"/>
      <c r="KI1401" s="307"/>
      <c r="KJ1401" s="307"/>
      <c r="KK1401" s="307"/>
      <c r="KL1401" s="307"/>
      <c r="KM1401" s="307"/>
      <c r="KN1401" s="307"/>
      <c r="KO1401" s="307"/>
      <c r="KP1401" s="307"/>
      <c r="KQ1401" s="307"/>
      <c r="KR1401" s="307"/>
      <c r="KS1401" s="307"/>
      <c r="KT1401" s="307"/>
    </row>
    <row r="1402" spans="14:306" s="56" customFormat="1" ht="15" customHeight="1">
      <c r="N1402" s="410"/>
      <c r="O1402" s="410"/>
      <c r="P1402" s="311"/>
      <c r="Q1402" s="311"/>
      <c r="R1402" s="311"/>
      <c r="AG1402" s="57"/>
      <c r="AH1402" s="57"/>
      <c r="AI1402" s="57"/>
      <c r="AJ1402" s="57"/>
      <c r="AK1402" s="57"/>
      <c r="AL1402" s="57"/>
      <c r="AM1402" s="57"/>
      <c r="AN1402" s="57"/>
      <c r="AO1402" s="57"/>
      <c r="AP1402" s="57"/>
      <c r="AQ1402" s="57"/>
      <c r="AR1402" s="57"/>
      <c r="AS1402" s="57"/>
      <c r="AT1402" s="57"/>
      <c r="AU1402" s="57"/>
      <c r="AV1402" s="57"/>
      <c r="AW1402" s="57"/>
      <c r="AX1402" s="57"/>
      <c r="AY1402" s="57"/>
      <c r="AZ1402" s="57"/>
      <c r="BA1402" s="57"/>
      <c r="BB1402" s="57"/>
      <c r="BC1402" s="57"/>
      <c r="BD1402" s="57"/>
      <c r="BE1402" s="57"/>
      <c r="BF1402" s="57"/>
      <c r="BG1402" s="57"/>
      <c r="BH1402" s="57"/>
      <c r="BI1402" s="57"/>
      <c r="BJ1402" s="57"/>
      <c r="BK1402" s="57"/>
      <c r="BL1402" s="57"/>
      <c r="BM1402" s="57"/>
      <c r="BN1402" s="57"/>
      <c r="CB1402" s="307"/>
      <c r="CC1402" s="307"/>
      <c r="CD1402" s="307"/>
      <c r="CE1402" s="307"/>
      <c r="CF1402" s="307"/>
      <c r="CG1402" s="307"/>
      <c r="CH1402" s="307"/>
      <c r="CI1402" s="307"/>
      <c r="CJ1402" s="307"/>
      <c r="CK1402" s="307"/>
      <c r="CL1402" s="307"/>
      <c r="CM1402" s="307"/>
      <c r="CN1402" s="307"/>
      <c r="CO1402" s="307"/>
      <c r="CP1402" s="307"/>
      <c r="CQ1402" s="307"/>
      <c r="CR1402" s="307"/>
      <c r="CS1402" s="307"/>
      <c r="CT1402" s="307"/>
      <c r="CU1402" s="307"/>
      <c r="CV1402" s="307"/>
      <c r="CW1402" s="307"/>
      <c r="CX1402" s="307"/>
      <c r="CY1402" s="307"/>
      <c r="CZ1402" s="307"/>
      <c r="DA1402" s="307"/>
      <c r="DB1402" s="307"/>
      <c r="DC1402" s="307"/>
      <c r="DD1402" s="307"/>
      <c r="DE1402" s="307"/>
      <c r="DF1402" s="307"/>
      <c r="DG1402" s="307"/>
      <c r="DH1402" s="307"/>
      <c r="DI1402" s="390"/>
      <c r="DJ1402" s="390"/>
      <c r="DK1402" s="307"/>
      <c r="DL1402" s="307"/>
      <c r="DM1402" s="307"/>
      <c r="DN1402" s="307"/>
      <c r="DO1402" s="307"/>
      <c r="DP1402" s="307"/>
      <c r="DQ1402" s="307"/>
      <c r="DR1402" s="307"/>
      <c r="DS1402" s="307"/>
      <c r="DT1402" s="307"/>
      <c r="DU1402" s="307"/>
      <c r="DV1402" s="307"/>
      <c r="DW1402" s="307"/>
      <c r="DX1402" s="307"/>
      <c r="DY1402" s="307"/>
      <c r="DZ1402" s="307"/>
      <c r="EA1402" s="307"/>
      <c r="EB1402" s="307"/>
      <c r="EC1402" s="307"/>
      <c r="ED1402" s="307"/>
      <c r="EE1402" s="307"/>
      <c r="EF1402" s="307"/>
      <c r="EG1402" s="307"/>
      <c r="EH1402" s="307"/>
      <c r="EI1402" s="307"/>
      <c r="EJ1402" s="307"/>
      <c r="EK1402" s="307"/>
      <c r="EL1402" s="307"/>
      <c r="EM1402" s="307"/>
      <c r="EN1402" s="307"/>
      <c r="EO1402" s="307"/>
      <c r="EP1402" s="307"/>
      <c r="EQ1402" s="307"/>
      <c r="ER1402" s="307"/>
      <c r="ES1402" s="307"/>
      <c r="ET1402" s="307"/>
      <c r="EU1402" s="390"/>
      <c r="EV1402" s="390"/>
      <c r="EW1402" s="307"/>
      <c r="EX1402" s="307"/>
      <c r="EY1402" s="307"/>
      <c r="EZ1402" s="307"/>
      <c r="FA1402" s="307"/>
      <c r="FB1402" s="307"/>
      <c r="FC1402" s="307"/>
      <c r="FD1402" s="307"/>
      <c r="FE1402" s="307"/>
      <c r="FF1402" s="307"/>
      <c r="FG1402" s="307"/>
      <c r="FH1402" s="307"/>
      <c r="FI1402" s="307"/>
      <c r="FJ1402" s="307"/>
      <c r="FK1402" s="307"/>
      <c r="FL1402" s="307"/>
      <c r="FM1402" s="307"/>
      <c r="FN1402" s="307"/>
      <c r="FO1402" s="307"/>
      <c r="FP1402" s="307"/>
      <c r="FQ1402" s="307"/>
      <c r="FR1402" s="307"/>
      <c r="FS1402" s="307"/>
      <c r="FT1402" s="307"/>
      <c r="FU1402" s="307"/>
      <c r="FV1402" s="307"/>
      <c r="FW1402" s="307"/>
      <c r="FX1402" s="307"/>
      <c r="FY1402" s="307"/>
      <c r="FZ1402" s="307"/>
      <c r="GA1402" s="307"/>
      <c r="GB1402" s="307"/>
      <c r="GC1402" s="307"/>
      <c r="GD1402" s="307"/>
      <c r="GE1402" s="307"/>
      <c r="GF1402" s="307"/>
      <c r="GG1402" s="307"/>
      <c r="GH1402" s="307"/>
      <c r="GI1402" s="307"/>
      <c r="GJ1402" s="307"/>
      <c r="GK1402" s="307"/>
      <c r="GL1402" s="307"/>
      <c r="GM1402" s="307"/>
      <c r="GN1402" s="307"/>
      <c r="GO1402" s="307"/>
      <c r="GP1402" s="307"/>
      <c r="GQ1402" s="307"/>
      <c r="GR1402" s="307"/>
      <c r="GS1402" s="307"/>
      <c r="GT1402" s="307"/>
      <c r="GU1402" s="307"/>
      <c r="GV1402" s="307"/>
      <c r="GW1402" s="307"/>
      <c r="GX1402" s="307"/>
      <c r="GY1402" s="307"/>
      <c r="GZ1402" s="307"/>
      <c r="HA1402" s="307"/>
      <c r="HB1402" s="307"/>
      <c r="HC1402" s="307"/>
      <c r="HD1402" s="307"/>
      <c r="HE1402" s="307"/>
      <c r="HF1402" s="307"/>
      <c r="HG1402" s="307"/>
      <c r="HH1402" s="307"/>
      <c r="HI1402" s="307"/>
      <c r="HJ1402" s="307"/>
      <c r="HK1402" s="307"/>
      <c r="HL1402" s="307"/>
      <c r="HM1402" s="307"/>
      <c r="HN1402" s="307"/>
      <c r="HO1402" s="307"/>
      <c r="HP1402" s="307"/>
      <c r="HQ1402" s="307"/>
      <c r="HR1402" s="307"/>
      <c r="HS1402" s="307"/>
      <c r="HT1402" s="307"/>
      <c r="HU1402" s="307"/>
      <c r="HV1402" s="307"/>
      <c r="HW1402" s="307"/>
      <c r="HX1402" s="307"/>
      <c r="HY1402" s="307"/>
      <c r="HZ1402" s="307"/>
      <c r="IA1402" s="307"/>
      <c r="IB1402" s="307"/>
      <c r="IC1402" s="307"/>
      <c r="ID1402" s="307"/>
      <c r="IE1402" s="307"/>
      <c r="IF1402" s="307"/>
      <c r="IG1402" s="307"/>
      <c r="IH1402" s="307"/>
      <c r="II1402" s="307"/>
      <c r="IJ1402" s="307"/>
      <c r="IK1402" s="307"/>
      <c r="IL1402" s="307"/>
      <c r="IM1402" s="307"/>
      <c r="IN1402" s="307"/>
      <c r="IO1402" s="307"/>
      <c r="IP1402" s="307"/>
      <c r="IQ1402" s="307"/>
      <c r="IR1402" s="307"/>
      <c r="IS1402" s="307"/>
      <c r="IT1402" s="307"/>
      <c r="IU1402" s="307"/>
      <c r="IV1402" s="307"/>
      <c r="IW1402" s="307"/>
      <c r="IX1402" s="307"/>
      <c r="IY1402" s="307"/>
      <c r="IZ1402" s="307"/>
      <c r="JA1402" s="307"/>
      <c r="JB1402" s="307"/>
      <c r="JC1402" s="307"/>
      <c r="JD1402" s="307"/>
      <c r="JE1402" s="307"/>
      <c r="JF1402" s="307"/>
      <c r="JG1402" s="307"/>
      <c r="JH1402" s="307"/>
      <c r="JI1402" s="307"/>
      <c r="JJ1402" s="307"/>
      <c r="JK1402" s="307"/>
      <c r="JL1402" s="307"/>
      <c r="JM1402" s="307"/>
      <c r="JN1402" s="307"/>
      <c r="JO1402" s="307"/>
      <c r="JP1402" s="307"/>
      <c r="JQ1402" s="307"/>
      <c r="JR1402" s="307"/>
      <c r="JS1402" s="307"/>
      <c r="JT1402" s="307"/>
      <c r="JU1402" s="307"/>
      <c r="JV1402" s="307"/>
      <c r="JW1402" s="307"/>
      <c r="JX1402" s="307"/>
      <c r="JY1402" s="307"/>
      <c r="JZ1402" s="307"/>
      <c r="KA1402" s="307"/>
      <c r="KB1402" s="307"/>
      <c r="KC1402" s="307"/>
      <c r="KD1402" s="307"/>
      <c r="KE1402" s="307"/>
      <c r="KF1402" s="307"/>
      <c r="KG1402" s="307"/>
      <c r="KH1402" s="307"/>
      <c r="KI1402" s="307"/>
      <c r="KJ1402" s="307"/>
      <c r="KK1402" s="307"/>
      <c r="KL1402" s="307"/>
      <c r="KM1402" s="307"/>
      <c r="KN1402" s="307"/>
      <c r="KO1402" s="307"/>
      <c r="KP1402" s="307"/>
      <c r="KQ1402" s="307"/>
      <c r="KR1402" s="307"/>
      <c r="KS1402" s="307"/>
      <c r="KT1402" s="307"/>
    </row>
    <row r="1403" spans="14:306" s="56" customFormat="1" ht="15" customHeight="1">
      <c r="N1403" s="410"/>
      <c r="O1403" s="410"/>
      <c r="P1403" s="311"/>
      <c r="Q1403" s="311"/>
      <c r="R1403" s="311"/>
      <c r="AG1403" s="57"/>
      <c r="AH1403" s="57"/>
      <c r="AI1403" s="57"/>
      <c r="AJ1403" s="57"/>
      <c r="AK1403" s="57"/>
      <c r="AL1403" s="57"/>
      <c r="AM1403" s="57"/>
      <c r="AN1403" s="57"/>
      <c r="AO1403" s="57"/>
      <c r="AP1403" s="57"/>
      <c r="AQ1403" s="57"/>
      <c r="AR1403" s="57"/>
      <c r="AS1403" s="57"/>
      <c r="AT1403" s="57"/>
      <c r="AU1403" s="57"/>
      <c r="AV1403" s="57"/>
      <c r="AW1403" s="57"/>
      <c r="AX1403" s="57"/>
      <c r="AY1403" s="57"/>
      <c r="AZ1403" s="57"/>
      <c r="BA1403" s="57"/>
      <c r="BB1403" s="57"/>
      <c r="BC1403" s="57"/>
      <c r="BD1403" s="57"/>
      <c r="BE1403" s="57"/>
      <c r="BF1403" s="57"/>
      <c r="BG1403" s="57"/>
      <c r="BH1403" s="57"/>
      <c r="BI1403" s="57"/>
      <c r="BJ1403" s="57"/>
      <c r="BK1403" s="57"/>
      <c r="BL1403" s="57"/>
      <c r="BM1403" s="57"/>
      <c r="BN1403" s="57"/>
      <c r="CB1403" s="307"/>
      <c r="CC1403" s="307"/>
      <c r="CD1403" s="307"/>
      <c r="CE1403" s="307"/>
      <c r="CF1403" s="307"/>
      <c r="CG1403" s="307"/>
      <c r="CH1403" s="307"/>
      <c r="CI1403" s="307"/>
      <c r="CJ1403" s="307"/>
      <c r="CK1403" s="307"/>
      <c r="CL1403" s="307"/>
      <c r="CM1403" s="307"/>
      <c r="CN1403" s="307"/>
      <c r="CO1403" s="307"/>
      <c r="CP1403" s="307"/>
      <c r="CQ1403" s="307"/>
      <c r="CR1403" s="307"/>
      <c r="CS1403" s="307"/>
      <c r="CT1403" s="307"/>
      <c r="CU1403" s="307"/>
      <c r="CV1403" s="307"/>
      <c r="CW1403" s="307"/>
      <c r="CX1403" s="307"/>
      <c r="CY1403" s="307"/>
      <c r="CZ1403" s="307"/>
      <c r="DA1403" s="307"/>
      <c r="DB1403" s="307"/>
      <c r="DC1403" s="307"/>
      <c r="DD1403" s="307"/>
      <c r="DE1403" s="307"/>
      <c r="DF1403" s="307"/>
      <c r="DG1403" s="307"/>
      <c r="DH1403" s="307"/>
      <c r="DI1403" s="390"/>
      <c r="DJ1403" s="390"/>
      <c r="DK1403" s="307"/>
      <c r="DL1403" s="307"/>
      <c r="DM1403" s="307"/>
      <c r="DN1403" s="307"/>
      <c r="DO1403" s="307"/>
      <c r="DP1403" s="307"/>
      <c r="DQ1403" s="307"/>
      <c r="DR1403" s="307"/>
      <c r="DS1403" s="307"/>
      <c r="DT1403" s="307"/>
      <c r="DU1403" s="307"/>
      <c r="DV1403" s="307"/>
      <c r="DW1403" s="307"/>
      <c r="DX1403" s="307"/>
      <c r="DY1403" s="307"/>
      <c r="DZ1403" s="307"/>
      <c r="EA1403" s="307"/>
      <c r="EB1403" s="307"/>
      <c r="EC1403" s="307"/>
      <c r="ED1403" s="307"/>
      <c r="EE1403" s="307"/>
      <c r="EF1403" s="307"/>
      <c r="EG1403" s="307"/>
      <c r="EH1403" s="307"/>
      <c r="EI1403" s="307"/>
      <c r="EJ1403" s="307"/>
      <c r="EK1403" s="307"/>
      <c r="EL1403" s="307"/>
      <c r="EM1403" s="307"/>
      <c r="EN1403" s="307"/>
      <c r="EO1403" s="307"/>
      <c r="EP1403" s="307"/>
      <c r="EQ1403" s="307"/>
      <c r="ER1403" s="307"/>
      <c r="ES1403" s="307"/>
      <c r="ET1403" s="307"/>
      <c r="EU1403" s="390"/>
      <c r="EV1403" s="390"/>
      <c r="EW1403" s="307"/>
      <c r="EX1403" s="307"/>
      <c r="EY1403" s="307"/>
      <c r="EZ1403" s="307"/>
      <c r="FA1403" s="307"/>
      <c r="FB1403" s="307"/>
      <c r="FC1403" s="307"/>
      <c r="FD1403" s="307"/>
      <c r="FE1403" s="307"/>
      <c r="FF1403" s="307"/>
      <c r="FG1403" s="307"/>
      <c r="FH1403" s="307"/>
      <c r="FI1403" s="307"/>
      <c r="FJ1403" s="307"/>
      <c r="FK1403" s="307"/>
      <c r="FL1403" s="307"/>
      <c r="FM1403" s="307"/>
      <c r="FN1403" s="307"/>
      <c r="FO1403" s="307"/>
      <c r="FP1403" s="307"/>
      <c r="FQ1403" s="307"/>
      <c r="FR1403" s="307"/>
      <c r="FS1403" s="307"/>
      <c r="FT1403" s="307"/>
      <c r="FU1403" s="307"/>
      <c r="FV1403" s="307"/>
      <c r="FW1403" s="307"/>
      <c r="FX1403" s="307"/>
      <c r="FY1403" s="307"/>
      <c r="FZ1403" s="307"/>
      <c r="GA1403" s="307"/>
      <c r="GB1403" s="307"/>
      <c r="GC1403" s="307"/>
      <c r="GD1403" s="307"/>
      <c r="GE1403" s="307"/>
      <c r="GF1403" s="307"/>
      <c r="GG1403" s="307"/>
      <c r="GH1403" s="307"/>
      <c r="GI1403" s="307"/>
      <c r="GJ1403" s="307"/>
      <c r="GK1403" s="307"/>
      <c r="GL1403" s="307"/>
      <c r="GM1403" s="307"/>
      <c r="GN1403" s="307"/>
      <c r="GO1403" s="307"/>
      <c r="GP1403" s="307"/>
      <c r="GQ1403" s="307"/>
      <c r="GR1403" s="307"/>
      <c r="GS1403" s="307"/>
      <c r="GT1403" s="307"/>
      <c r="GU1403" s="307"/>
      <c r="GV1403" s="307"/>
      <c r="GW1403" s="307"/>
      <c r="GX1403" s="307"/>
      <c r="GY1403" s="307"/>
      <c r="GZ1403" s="307"/>
      <c r="HA1403" s="307"/>
      <c r="HB1403" s="307"/>
      <c r="HC1403" s="307"/>
      <c r="HD1403" s="307"/>
      <c r="HE1403" s="307"/>
      <c r="HF1403" s="307"/>
      <c r="HG1403" s="307"/>
      <c r="HH1403" s="307"/>
      <c r="HI1403" s="307"/>
      <c r="HJ1403" s="307"/>
      <c r="HK1403" s="307"/>
      <c r="HL1403" s="307"/>
      <c r="HM1403" s="307"/>
      <c r="HN1403" s="307"/>
      <c r="HO1403" s="307"/>
      <c r="HP1403" s="307"/>
      <c r="HQ1403" s="307"/>
      <c r="HR1403" s="307"/>
      <c r="HS1403" s="307"/>
      <c r="HT1403" s="307"/>
      <c r="HU1403" s="307"/>
      <c r="HV1403" s="307"/>
      <c r="HW1403" s="307"/>
      <c r="HX1403" s="307"/>
      <c r="HY1403" s="307"/>
      <c r="HZ1403" s="307"/>
      <c r="IA1403" s="307"/>
      <c r="IB1403" s="307"/>
      <c r="IC1403" s="307"/>
      <c r="ID1403" s="307"/>
      <c r="IE1403" s="307"/>
      <c r="IF1403" s="307"/>
      <c r="IG1403" s="307"/>
      <c r="IH1403" s="307"/>
      <c r="II1403" s="307"/>
      <c r="IJ1403" s="307"/>
      <c r="IK1403" s="307"/>
      <c r="IL1403" s="307"/>
      <c r="IM1403" s="307"/>
      <c r="IN1403" s="307"/>
      <c r="IO1403" s="307"/>
      <c r="IP1403" s="307"/>
      <c r="IQ1403" s="307"/>
      <c r="IR1403" s="307"/>
      <c r="IS1403" s="307"/>
      <c r="IT1403" s="307"/>
      <c r="IU1403" s="307"/>
      <c r="IV1403" s="307"/>
      <c r="IW1403" s="307"/>
      <c r="IX1403" s="307"/>
      <c r="IY1403" s="307"/>
      <c r="IZ1403" s="307"/>
      <c r="JA1403" s="307"/>
      <c r="JB1403" s="307"/>
      <c r="JC1403" s="307"/>
      <c r="JD1403" s="307"/>
      <c r="JE1403" s="307"/>
      <c r="JF1403" s="307"/>
      <c r="JG1403" s="307"/>
      <c r="JH1403" s="307"/>
      <c r="JI1403" s="307"/>
      <c r="JJ1403" s="307"/>
      <c r="JK1403" s="307"/>
      <c r="JL1403" s="307"/>
      <c r="JM1403" s="307"/>
      <c r="JN1403" s="307"/>
      <c r="JO1403" s="307"/>
      <c r="JP1403" s="307"/>
      <c r="JQ1403" s="307"/>
      <c r="JR1403" s="307"/>
      <c r="JS1403" s="307"/>
      <c r="JT1403" s="307"/>
      <c r="JU1403" s="307"/>
      <c r="JV1403" s="307"/>
      <c r="JW1403" s="307"/>
      <c r="JX1403" s="307"/>
      <c r="JY1403" s="307"/>
      <c r="JZ1403" s="307"/>
      <c r="KA1403" s="307"/>
      <c r="KB1403" s="307"/>
      <c r="KC1403" s="307"/>
      <c r="KD1403" s="307"/>
      <c r="KE1403" s="307"/>
      <c r="KF1403" s="307"/>
      <c r="KG1403" s="307"/>
      <c r="KH1403" s="307"/>
      <c r="KI1403" s="307"/>
      <c r="KJ1403" s="307"/>
      <c r="KK1403" s="307"/>
      <c r="KL1403" s="307"/>
      <c r="KM1403" s="307"/>
      <c r="KN1403" s="307"/>
      <c r="KO1403" s="307"/>
      <c r="KP1403" s="307"/>
      <c r="KQ1403" s="307"/>
      <c r="KR1403" s="307"/>
      <c r="KS1403" s="307"/>
      <c r="KT1403" s="307"/>
    </row>
    <row r="1404" spans="14:306" s="56" customFormat="1" ht="15" customHeight="1">
      <c r="N1404" s="410"/>
      <c r="O1404" s="410"/>
      <c r="P1404" s="311"/>
      <c r="Q1404" s="311"/>
      <c r="R1404" s="311"/>
      <c r="AG1404" s="57"/>
      <c r="AH1404" s="57"/>
      <c r="AI1404" s="57"/>
      <c r="AJ1404" s="57"/>
      <c r="AK1404" s="57"/>
      <c r="AL1404" s="57"/>
      <c r="AM1404" s="57"/>
      <c r="AN1404" s="57"/>
      <c r="AO1404" s="57"/>
      <c r="AP1404" s="57"/>
      <c r="AQ1404" s="57"/>
      <c r="AR1404" s="57"/>
      <c r="AS1404" s="57"/>
      <c r="AT1404" s="57"/>
      <c r="AU1404" s="57"/>
      <c r="AV1404" s="57"/>
      <c r="AW1404" s="57"/>
      <c r="AX1404" s="57"/>
      <c r="AY1404" s="57"/>
      <c r="AZ1404" s="57"/>
      <c r="BA1404" s="57"/>
      <c r="BB1404" s="57"/>
      <c r="BC1404" s="57"/>
      <c r="BD1404" s="57"/>
      <c r="BE1404" s="57"/>
      <c r="BF1404" s="57"/>
      <c r="BG1404" s="57"/>
      <c r="BH1404" s="57"/>
      <c r="BI1404" s="57"/>
      <c r="BJ1404" s="57"/>
      <c r="BK1404" s="57"/>
      <c r="BL1404" s="57"/>
      <c r="BM1404" s="57"/>
      <c r="BN1404" s="57"/>
      <c r="CB1404" s="307"/>
      <c r="CC1404" s="307"/>
      <c r="CD1404" s="307"/>
      <c r="CE1404" s="307"/>
      <c r="CF1404" s="307"/>
      <c r="CG1404" s="307"/>
      <c r="CH1404" s="307"/>
      <c r="CI1404" s="307"/>
      <c r="CJ1404" s="307"/>
      <c r="CK1404" s="307"/>
      <c r="CL1404" s="307"/>
      <c r="CM1404" s="307"/>
      <c r="CN1404" s="307"/>
      <c r="CO1404" s="307"/>
      <c r="CP1404" s="307"/>
      <c r="CQ1404" s="307"/>
      <c r="CR1404" s="307"/>
      <c r="CS1404" s="307"/>
      <c r="CT1404" s="307"/>
      <c r="CU1404" s="307"/>
      <c r="CV1404" s="307"/>
      <c r="CW1404" s="307"/>
      <c r="CX1404" s="307"/>
      <c r="CY1404" s="307"/>
      <c r="CZ1404" s="307"/>
      <c r="DA1404" s="307"/>
      <c r="DB1404" s="307"/>
      <c r="DC1404" s="307"/>
      <c r="DD1404" s="307"/>
      <c r="DE1404" s="307"/>
      <c r="DF1404" s="307"/>
      <c r="DG1404" s="307"/>
      <c r="DH1404" s="307"/>
      <c r="DI1404" s="390"/>
      <c r="DJ1404" s="390"/>
      <c r="DK1404" s="307"/>
      <c r="DL1404" s="307"/>
      <c r="DM1404" s="307"/>
      <c r="DN1404" s="307"/>
      <c r="DO1404" s="307"/>
      <c r="DP1404" s="307"/>
      <c r="DQ1404" s="307"/>
      <c r="DR1404" s="307"/>
      <c r="DS1404" s="307"/>
      <c r="DT1404" s="307"/>
      <c r="DU1404" s="307"/>
      <c r="DV1404" s="307"/>
      <c r="DW1404" s="307"/>
      <c r="DX1404" s="307"/>
      <c r="DY1404" s="307"/>
      <c r="DZ1404" s="307"/>
      <c r="EA1404" s="307"/>
      <c r="EB1404" s="307"/>
      <c r="EC1404" s="307"/>
      <c r="ED1404" s="307"/>
      <c r="EE1404" s="307"/>
      <c r="EF1404" s="307"/>
      <c r="EG1404" s="307"/>
      <c r="EH1404" s="307"/>
      <c r="EI1404" s="307"/>
      <c r="EJ1404" s="307"/>
      <c r="EK1404" s="307"/>
      <c r="EL1404" s="307"/>
      <c r="EM1404" s="307"/>
      <c r="EN1404" s="307"/>
      <c r="EO1404" s="307"/>
      <c r="EP1404" s="307"/>
      <c r="EQ1404" s="307"/>
      <c r="ER1404" s="307"/>
      <c r="ES1404" s="307"/>
      <c r="ET1404" s="307"/>
      <c r="EU1404" s="390"/>
      <c r="EV1404" s="390"/>
      <c r="EW1404" s="307"/>
      <c r="EX1404" s="307"/>
      <c r="EY1404" s="307"/>
      <c r="EZ1404" s="307"/>
      <c r="FA1404" s="307"/>
      <c r="FB1404" s="307"/>
      <c r="FC1404" s="307"/>
      <c r="FD1404" s="307"/>
      <c r="FE1404" s="307"/>
      <c r="FF1404" s="307"/>
      <c r="FG1404" s="307"/>
      <c r="FH1404" s="307"/>
      <c r="FI1404" s="307"/>
      <c r="FJ1404" s="307"/>
      <c r="FK1404" s="307"/>
      <c r="FL1404" s="307"/>
      <c r="FM1404" s="307"/>
      <c r="FN1404" s="307"/>
      <c r="FO1404" s="307"/>
      <c r="FP1404" s="307"/>
      <c r="FQ1404" s="307"/>
      <c r="FR1404" s="307"/>
      <c r="FS1404" s="307"/>
      <c r="FT1404" s="307"/>
      <c r="FU1404" s="307"/>
      <c r="FV1404" s="307"/>
      <c r="FW1404" s="307"/>
      <c r="FX1404" s="307"/>
      <c r="FY1404" s="307"/>
      <c r="FZ1404" s="307"/>
      <c r="GA1404" s="307"/>
      <c r="GB1404" s="307"/>
      <c r="GC1404" s="307"/>
      <c r="GD1404" s="307"/>
      <c r="GE1404" s="307"/>
      <c r="GF1404" s="307"/>
      <c r="GG1404" s="307"/>
      <c r="GH1404" s="307"/>
      <c r="GI1404" s="307"/>
      <c r="GJ1404" s="307"/>
      <c r="GK1404" s="307"/>
      <c r="GL1404" s="307"/>
      <c r="GM1404" s="307"/>
      <c r="GN1404" s="307"/>
      <c r="GO1404" s="307"/>
      <c r="GP1404" s="307"/>
      <c r="GQ1404" s="307"/>
      <c r="GR1404" s="307"/>
      <c r="GS1404" s="307"/>
      <c r="GT1404" s="307"/>
      <c r="GU1404" s="307"/>
      <c r="GV1404" s="307"/>
      <c r="GW1404" s="307"/>
      <c r="GX1404" s="307"/>
      <c r="GY1404" s="307"/>
      <c r="GZ1404" s="307"/>
      <c r="HA1404" s="307"/>
      <c r="HB1404" s="307"/>
      <c r="HC1404" s="307"/>
      <c r="HD1404" s="307"/>
      <c r="HE1404" s="307"/>
      <c r="HF1404" s="307"/>
      <c r="HG1404" s="307"/>
      <c r="HH1404" s="307"/>
      <c r="HI1404" s="307"/>
      <c r="HJ1404" s="307"/>
      <c r="HK1404" s="307"/>
      <c r="HL1404" s="307"/>
      <c r="HM1404" s="307"/>
      <c r="HN1404" s="307"/>
      <c r="HO1404" s="307"/>
      <c r="HP1404" s="307"/>
      <c r="HQ1404" s="307"/>
      <c r="HR1404" s="307"/>
      <c r="HS1404" s="307"/>
      <c r="HT1404" s="307"/>
      <c r="HU1404" s="307"/>
      <c r="HV1404" s="307"/>
      <c r="HW1404" s="307"/>
      <c r="HX1404" s="307"/>
      <c r="HY1404" s="307"/>
      <c r="HZ1404" s="307"/>
      <c r="IA1404" s="307"/>
      <c r="IB1404" s="307"/>
      <c r="IC1404" s="307"/>
      <c r="ID1404" s="307"/>
      <c r="IE1404" s="307"/>
      <c r="IF1404" s="307"/>
      <c r="IG1404" s="307"/>
      <c r="IH1404" s="307"/>
      <c r="II1404" s="307"/>
      <c r="IJ1404" s="307"/>
      <c r="IK1404" s="307"/>
      <c r="IL1404" s="307"/>
      <c r="IM1404" s="307"/>
      <c r="IN1404" s="307"/>
      <c r="IO1404" s="307"/>
      <c r="IP1404" s="307"/>
      <c r="IQ1404" s="307"/>
      <c r="IR1404" s="307"/>
      <c r="IS1404" s="307"/>
      <c r="IT1404" s="307"/>
      <c r="IU1404" s="307"/>
      <c r="IV1404" s="307"/>
      <c r="IW1404" s="307"/>
      <c r="IX1404" s="307"/>
      <c r="IY1404" s="307"/>
      <c r="IZ1404" s="307"/>
      <c r="JA1404" s="307"/>
      <c r="JB1404" s="307"/>
      <c r="JC1404" s="307"/>
      <c r="JD1404" s="307"/>
      <c r="JE1404" s="307"/>
      <c r="JF1404" s="307"/>
      <c r="JG1404" s="307"/>
      <c r="JH1404" s="307"/>
      <c r="JI1404" s="307"/>
      <c r="JJ1404" s="307"/>
      <c r="JK1404" s="307"/>
      <c r="JL1404" s="307"/>
      <c r="JM1404" s="307"/>
      <c r="JN1404" s="307"/>
      <c r="JO1404" s="307"/>
      <c r="JP1404" s="307"/>
      <c r="JQ1404" s="307"/>
      <c r="JR1404" s="307"/>
      <c r="JS1404" s="307"/>
      <c r="JT1404" s="307"/>
      <c r="JU1404" s="307"/>
      <c r="JV1404" s="307"/>
      <c r="JW1404" s="307"/>
      <c r="JX1404" s="307"/>
      <c r="JY1404" s="307"/>
      <c r="JZ1404" s="307"/>
      <c r="KA1404" s="307"/>
      <c r="KB1404" s="307"/>
      <c r="KC1404" s="307"/>
      <c r="KD1404" s="307"/>
      <c r="KE1404" s="307"/>
      <c r="KF1404" s="307"/>
      <c r="KG1404" s="307"/>
      <c r="KH1404" s="307"/>
      <c r="KI1404" s="307"/>
      <c r="KJ1404" s="307"/>
      <c r="KK1404" s="307"/>
      <c r="KL1404" s="307"/>
      <c r="KM1404" s="307"/>
      <c r="KN1404" s="307"/>
      <c r="KO1404" s="307"/>
      <c r="KP1404" s="307"/>
      <c r="KQ1404" s="307"/>
      <c r="KR1404" s="307"/>
      <c r="KS1404" s="307"/>
      <c r="KT1404" s="307"/>
    </row>
    <row r="1405" spans="14:306" s="56" customFormat="1" ht="15" customHeight="1">
      <c r="N1405" s="410"/>
      <c r="O1405" s="410"/>
      <c r="P1405" s="311"/>
      <c r="Q1405" s="311"/>
      <c r="R1405" s="311"/>
      <c r="AG1405" s="57"/>
      <c r="AH1405" s="57"/>
      <c r="AI1405" s="57"/>
      <c r="AJ1405" s="57"/>
      <c r="AK1405" s="57"/>
      <c r="AL1405" s="57"/>
      <c r="AM1405" s="57"/>
      <c r="AN1405" s="57"/>
      <c r="AO1405" s="57"/>
      <c r="AP1405" s="57"/>
      <c r="AQ1405" s="57"/>
      <c r="AR1405" s="57"/>
      <c r="AS1405" s="57"/>
      <c r="AT1405" s="57"/>
      <c r="AU1405" s="57"/>
      <c r="AV1405" s="57"/>
      <c r="AW1405" s="57"/>
      <c r="AX1405" s="57"/>
      <c r="AY1405" s="57"/>
      <c r="AZ1405" s="57"/>
      <c r="BA1405" s="57"/>
      <c r="BB1405" s="57"/>
      <c r="BC1405" s="57"/>
      <c r="BD1405" s="57"/>
      <c r="BE1405" s="57"/>
      <c r="BF1405" s="57"/>
      <c r="BG1405" s="57"/>
      <c r="BH1405" s="57"/>
      <c r="BI1405" s="57"/>
      <c r="BJ1405" s="57"/>
      <c r="BK1405" s="57"/>
      <c r="BL1405" s="57"/>
      <c r="BM1405" s="57"/>
      <c r="BN1405" s="57"/>
      <c r="CB1405" s="307"/>
      <c r="CC1405" s="307"/>
      <c r="CD1405" s="307"/>
      <c r="CE1405" s="307"/>
      <c r="CF1405" s="307"/>
      <c r="CG1405" s="307"/>
      <c r="CH1405" s="307"/>
      <c r="CI1405" s="307"/>
      <c r="CJ1405" s="307"/>
      <c r="CK1405" s="307"/>
      <c r="CL1405" s="307"/>
      <c r="CM1405" s="307"/>
      <c r="CN1405" s="307"/>
      <c r="CO1405" s="307"/>
      <c r="CP1405" s="307"/>
      <c r="CQ1405" s="307"/>
      <c r="CR1405" s="307"/>
      <c r="CS1405" s="307"/>
      <c r="CT1405" s="307"/>
      <c r="CU1405" s="307"/>
      <c r="CV1405" s="307"/>
      <c r="CW1405" s="307"/>
      <c r="CX1405" s="307"/>
      <c r="CY1405" s="307"/>
      <c r="CZ1405" s="307"/>
      <c r="DA1405" s="307"/>
      <c r="DB1405" s="307"/>
      <c r="DC1405" s="307"/>
      <c r="DD1405" s="307"/>
      <c r="DE1405" s="307"/>
      <c r="DF1405" s="307"/>
      <c r="DG1405" s="307"/>
      <c r="DH1405" s="307"/>
      <c r="DI1405" s="390"/>
      <c r="DJ1405" s="390"/>
      <c r="DK1405" s="307"/>
      <c r="DL1405" s="307"/>
      <c r="DM1405" s="307"/>
      <c r="DN1405" s="307"/>
      <c r="DO1405" s="307"/>
      <c r="DP1405" s="307"/>
      <c r="DQ1405" s="307"/>
      <c r="DR1405" s="307"/>
      <c r="DS1405" s="307"/>
      <c r="DT1405" s="307"/>
      <c r="DU1405" s="307"/>
      <c r="DV1405" s="307"/>
      <c r="DW1405" s="307"/>
      <c r="DX1405" s="307"/>
      <c r="DY1405" s="307"/>
      <c r="DZ1405" s="307"/>
      <c r="EA1405" s="307"/>
      <c r="EB1405" s="307"/>
      <c r="EC1405" s="307"/>
      <c r="ED1405" s="307"/>
      <c r="EE1405" s="307"/>
      <c r="EF1405" s="307"/>
      <c r="EG1405" s="307"/>
      <c r="EH1405" s="307"/>
      <c r="EI1405" s="307"/>
      <c r="EJ1405" s="307"/>
      <c r="EK1405" s="307"/>
      <c r="EL1405" s="307"/>
      <c r="EM1405" s="307"/>
      <c r="EN1405" s="307"/>
      <c r="EO1405" s="307"/>
      <c r="EP1405" s="307"/>
      <c r="EQ1405" s="307"/>
      <c r="ER1405" s="307"/>
      <c r="ES1405" s="307"/>
      <c r="ET1405" s="307"/>
      <c r="EU1405" s="390"/>
      <c r="EV1405" s="390"/>
      <c r="EW1405" s="307"/>
      <c r="EX1405" s="307"/>
      <c r="EY1405" s="307"/>
      <c r="EZ1405" s="307"/>
      <c r="FA1405" s="307"/>
      <c r="FB1405" s="307"/>
      <c r="FC1405" s="307"/>
      <c r="FD1405" s="307"/>
      <c r="FE1405" s="307"/>
      <c r="FF1405" s="307"/>
      <c r="FG1405" s="307"/>
      <c r="FH1405" s="307"/>
      <c r="FI1405" s="307"/>
      <c r="FJ1405" s="307"/>
      <c r="FK1405" s="307"/>
      <c r="FL1405" s="307"/>
      <c r="FM1405" s="307"/>
      <c r="FN1405" s="307"/>
      <c r="FO1405" s="307"/>
      <c r="FP1405" s="307"/>
      <c r="FQ1405" s="307"/>
      <c r="FR1405" s="307"/>
      <c r="FS1405" s="307"/>
      <c r="FT1405" s="307"/>
      <c r="FU1405" s="307"/>
      <c r="FV1405" s="307"/>
      <c r="FW1405" s="307"/>
      <c r="FX1405" s="307"/>
      <c r="FY1405" s="307"/>
      <c r="FZ1405" s="307"/>
      <c r="GA1405" s="307"/>
      <c r="GB1405" s="307"/>
      <c r="GC1405" s="307"/>
      <c r="GD1405" s="307"/>
      <c r="GE1405" s="307"/>
      <c r="GF1405" s="307"/>
      <c r="GG1405" s="307"/>
      <c r="GH1405" s="307"/>
      <c r="GI1405" s="307"/>
      <c r="GJ1405" s="307"/>
      <c r="GK1405" s="307"/>
      <c r="GL1405" s="307"/>
      <c r="GM1405" s="307"/>
      <c r="GN1405" s="307"/>
      <c r="GO1405" s="307"/>
      <c r="GP1405" s="307"/>
      <c r="GQ1405" s="307"/>
      <c r="GR1405" s="307"/>
      <c r="GS1405" s="307"/>
      <c r="GT1405" s="307"/>
      <c r="GU1405" s="307"/>
      <c r="GV1405" s="307"/>
      <c r="GW1405" s="307"/>
      <c r="GX1405" s="307"/>
      <c r="GY1405" s="307"/>
      <c r="GZ1405" s="307"/>
      <c r="HA1405" s="307"/>
      <c r="HB1405" s="307"/>
      <c r="HC1405" s="307"/>
      <c r="HD1405" s="307"/>
      <c r="HE1405" s="307"/>
      <c r="HF1405" s="307"/>
      <c r="HG1405" s="307"/>
      <c r="HH1405" s="307"/>
      <c r="HI1405" s="307"/>
      <c r="HJ1405" s="307"/>
      <c r="HK1405" s="307"/>
      <c r="HL1405" s="307"/>
      <c r="HM1405" s="307"/>
      <c r="HN1405" s="307"/>
      <c r="HO1405" s="307"/>
      <c r="HP1405" s="307"/>
      <c r="HQ1405" s="307"/>
      <c r="HR1405" s="307"/>
      <c r="HS1405" s="307"/>
      <c r="HT1405" s="307"/>
      <c r="HU1405" s="307"/>
      <c r="HV1405" s="307"/>
      <c r="HW1405" s="307"/>
      <c r="HX1405" s="307"/>
      <c r="HY1405" s="307"/>
      <c r="HZ1405" s="307"/>
      <c r="IA1405" s="307"/>
      <c r="IB1405" s="307"/>
      <c r="IC1405" s="307"/>
      <c r="ID1405" s="307"/>
      <c r="IE1405" s="307"/>
      <c r="IF1405" s="307"/>
      <c r="IG1405" s="307"/>
      <c r="IH1405" s="307"/>
      <c r="II1405" s="307"/>
      <c r="IJ1405" s="307"/>
      <c r="IK1405" s="307"/>
      <c r="IL1405" s="307"/>
      <c r="IM1405" s="307"/>
      <c r="IN1405" s="307"/>
      <c r="IO1405" s="307"/>
      <c r="IP1405" s="307"/>
      <c r="IQ1405" s="307"/>
      <c r="IR1405" s="307"/>
      <c r="IS1405" s="307"/>
      <c r="IT1405" s="307"/>
      <c r="IU1405" s="307"/>
      <c r="IV1405" s="307"/>
      <c r="IW1405" s="307"/>
      <c r="IX1405" s="307"/>
      <c r="IY1405" s="307"/>
      <c r="IZ1405" s="307"/>
      <c r="JA1405" s="307"/>
      <c r="JB1405" s="307"/>
      <c r="JC1405" s="307"/>
      <c r="JD1405" s="307"/>
      <c r="JE1405" s="307"/>
      <c r="JF1405" s="307"/>
      <c r="JG1405" s="307"/>
      <c r="JH1405" s="307"/>
      <c r="JI1405" s="307"/>
      <c r="JJ1405" s="307"/>
      <c r="JK1405" s="307"/>
      <c r="JL1405" s="307"/>
      <c r="JM1405" s="307"/>
      <c r="JN1405" s="307"/>
      <c r="JO1405" s="307"/>
      <c r="JP1405" s="307"/>
      <c r="JQ1405" s="307"/>
      <c r="JR1405" s="307"/>
      <c r="JS1405" s="307"/>
      <c r="JT1405" s="307"/>
      <c r="JU1405" s="307"/>
      <c r="JV1405" s="307"/>
      <c r="JW1405" s="307"/>
      <c r="JX1405" s="307"/>
      <c r="JY1405" s="307"/>
      <c r="JZ1405" s="307"/>
      <c r="KA1405" s="307"/>
      <c r="KB1405" s="307"/>
      <c r="KC1405" s="307"/>
      <c r="KD1405" s="307"/>
      <c r="KE1405" s="307"/>
      <c r="KF1405" s="307"/>
      <c r="KG1405" s="307"/>
      <c r="KH1405" s="307"/>
      <c r="KI1405" s="307"/>
      <c r="KJ1405" s="307"/>
      <c r="KK1405" s="307"/>
      <c r="KL1405" s="307"/>
      <c r="KM1405" s="307"/>
      <c r="KN1405" s="307"/>
      <c r="KO1405" s="307"/>
      <c r="KP1405" s="307"/>
      <c r="KQ1405" s="307"/>
      <c r="KR1405" s="307"/>
      <c r="KS1405" s="307"/>
      <c r="KT1405" s="307"/>
    </row>
    <row r="1406" spans="14:306" s="56" customFormat="1" ht="15" customHeight="1">
      <c r="N1406" s="410"/>
      <c r="O1406" s="410"/>
      <c r="P1406" s="311"/>
      <c r="Q1406" s="311"/>
      <c r="R1406" s="311"/>
      <c r="AG1406" s="57"/>
      <c r="AH1406" s="57"/>
      <c r="AI1406" s="57"/>
      <c r="AJ1406" s="57"/>
      <c r="AK1406" s="57"/>
      <c r="AL1406" s="57"/>
      <c r="AM1406" s="57"/>
      <c r="AN1406" s="57"/>
      <c r="AO1406" s="57"/>
      <c r="AP1406" s="57"/>
      <c r="AQ1406" s="57"/>
      <c r="AR1406" s="57"/>
      <c r="AS1406" s="57"/>
      <c r="AT1406" s="57"/>
      <c r="AU1406" s="57"/>
      <c r="AV1406" s="57"/>
      <c r="AW1406" s="57"/>
      <c r="AX1406" s="57"/>
      <c r="AY1406" s="57"/>
      <c r="AZ1406" s="57"/>
      <c r="BA1406" s="57"/>
      <c r="BB1406" s="57"/>
      <c r="BC1406" s="57"/>
      <c r="BD1406" s="57"/>
      <c r="BE1406" s="57"/>
      <c r="BF1406" s="57"/>
      <c r="BG1406" s="57"/>
      <c r="BH1406" s="57"/>
      <c r="BI1406" s="57"/>
      <c r="BJ1406" s="57"/>
      <c r="BK1406" s="57"/>
      <c r="BL1406" s="57"/>
      <c r="BM1406" s="57"/>
      <c r="BN1406" s="57"/>
      <c r="CB1406" s="307"/>
      <c r="CC1406" s="307"/>
      <c r="CD1406" s="307"/>
      <c r="CE1406" s="307"/>
      <c r="CF1406" s="307"/>
      <c r="CG1406" s="307"/>
      <c r="CH1406" s="307"/>
      <c r="CI1406" s="307"/>
      <c r="CJ1406" s="307"/>
      <c r="CK1406" s="307"/>
      <c r="CL1406" s="307"/>
      <c r="CM1406" s="307"/>
      <c r="CN1406" s="307"/>
      <c r="CO1406" s="307"/>
      <c r="CP1406" s="307"/>
      <c r="CQ1406" s="307"/>
      <c r="CR1406" s="307"/>
      <c r="CS1406" s="307"/>
      <c r="CT1406" s="307"/>
      <c r="CU1406" s="307"/>
      <c r="CV1406" s="307"/>
      <c r="CW1406" s="307"/>
      <c r="CX1406" s="307"/>
      <c r="CY1406" s="307"/>
      <c r="CZ1406" s="307"/>
      <c r="DA1406" s="307"/>
      <c r="DB1406" s="307"/>
      <c r="DC1406" s="307"/>
      <c r="DD1406" s="307"/>
      <c r="DE1406" s="307"/>
      <c r="DF1406" s="307"/>
      <c r="DG1406" s="307"/>
      <c r="DH1406" s="307"/>
      <c r="DI1406" s="390"/>
      <c r="DJ1406" s="390"/>
      <c r="DK1406" s="307"/>
      <c r="DL1406" s="307"/>
      <c r="DM1406" s="307"/>
      <c r="DN1406" s="307"/>
      <c r="DO1406" s="307"/>
      <c r="DP1406" s="307"/>
      <c r="DQ1406" s="307"/>
      <c r="DR1406" s="307"/>
      <c r="DS1406" s="307"/>
      <c r="DT1406" s="307"/>
      <c r="DU1406" s="307"/>
      <c r="DV1406" s="307"/>
      <c r="DW1406" s="307"/>
      <c r="DX1406" s="307"/>
      <c r="DY1406" s="307"/>
      <c r="DZ1406" s="307"/>
      <c r="EA1406" s="307"/>
      <c r="EB1406" s="307"/>
      <c r="EC1406" s="307"/>
      <c r="ED1406" s="307"/>
      <c r="EE1406" s="307"/>
      <c r="EF1406" s="307"/>
      <c r="EG1406" s="307"/>
      <c r="EH1406" s="307"/>
      <c r="EI1406" s="307"/>
      <c r="EJ1406" s="307"/>
      <c r="EK1406" s="307"/>
      <c r="EL1406" s="307"/>
      <c r="EM1406" s="307"/>
      <c r="EN1406" s="307"/>
      <c r="EO1406" s="307"/>
      <c r="EP1406" s="307"/>
      <c r="EQ1406" s="307"/>
      <c r="ER1406" s="307"/>
      <c r="ES1406" s="307"/>
      <c r="ET1406" s="307"/>
      <c r="EU1406" s="390"/>
      <c r="EV1406" s="390"/>
      <c r="EW1406" s="307"/>
      <c r="EX1406" s="307"/>
      <c r="EY1406" s="307"/>
      <c r="EZ1406" s="307"/>
      <c r="FA1406" s="307"/>
      <c r="FB1406" s="307"/>
      <c r="FC1406" s="307"/>
      <c r="FD1406" s="307"/>
      <c r="FE1406" s="307"/>
      <c r="FF1406" s="307"/>
      <c r="FG1406" s="307"/>
      <c r="FH1406" s="307"/>
      <c r="FI1406" s="307"/>
      <c r="FJ1406" s="307"/>
      <c r="FK1406" s="307"/>
      <c r="FL1406" s="307"/>
      <c r="FM1406" s="307"/>
      <c r="FN1406" s="307"/>
      <c r="FO1406" s="307"/>
      <c r="FP1406" s="307"/>
      <c r="FQ1406" s="307"/>
      <c r="FR1406" s="307"/>
      <c r="FS1406" s="307"/>
      <c r="FT1406" s="307"/>
      <c r="FU1406" s="307"/>
      <c r="FV1406" s="307"/>
      <c r="FW1406" s="307"/>
      <c r="FX1406" s="307"/>
      <c r="FY1406" s="307"/>
      <c r="FZ1406" s="307"/>
      <c r="GA1406" s="307"/>
      <c r="GB1406" s="307"/>
      <c r="GC1406" s="307"/>
      <c r="GD1406" s="307"/>
      <c r="GE1406" s="307"/>
      <c r="GF1406" s="307"/>
      <c r="GG1406" s="307"/>
      <c r="GH1406" s="307"/>
      <c r="GI1406" s="307"/>
      <c r="GJ1406" s="307"/>
      <c r="GK1406" s="307"/>
      <c r="GL1406" s="307"/>
      <c r="GM1406" s="307"/>
      <c r="GN1406" s="307"/>
      <c r="GO1406" s="307"/>
      <c r="GP1406" s="307"/>
      <c r="GQ1406" s="307"/>
      <c r="GR1406" s="307"/>
      <c r="GS1406" s="307"/>
      <c r="GT1406" s="307"/>
      <c r="GU1406" s="307"/>
      <c r="GV1406" s="307"/>
      <c r="GW1406" s="307"/>
      <c r="GX1406" s="307"/>
      <c r="GY1406" s="307"/>
      <c r="GZ1406" s="307"/>
      <c r="HA1406" s="307"/>
      <c r="HB1406" s="307"/>
      <c r="HC1406" s="307"/>
      <c r="HD1406" s="307"/>
      <c r="HE1406" s="307"/>
      <c r="HF1406" s="307"/>
      <c r="HG1406" s="307"/>
      <c r="HH1406" s="307"/>
      <c r="HI1406" s="307"/>
      <c r="HJ1406" s="307"/>
      <c r="HK1406" s="307"/>
      <c r="HL1406" s="307"/>
      <c r="HM1406" s="307"/>
      <c r="HN1406" s="307"/>
      <c r="HO1406" s="307"/>
      <c r="HP1406" s="307"/>
      <c r="HQ1406" s="307"/>
      <c r="HR1406" s="307"/>
      <c r="HS1406" s="307"/>
      <c r="HT1406" s="307"/>
      <c r="HU1406" s="307"/>
      <c r="HV1406" s="307"/>
      <c r="HW1406" s="307"/>
      <c r="HX1406" s="307"/>
      <c r="HY1406" s="307"/>
      <c r="HZ1406" s="307"/>
      <c r="IA1406" s="307"/>
      <c r="IB1406" s="307"/>
      <c r="IC1406" s="307"/>
      <c r="ID1406" s="307"/>
      <c r="IE1406" s="307"/>
      <c r="IF1406" s="307"/>
      <c r="IG1406" s="307"/>
      <c r="IH1406" s="307"/>
      <c r="II1406" s="307"/>
      <c r="IJ1406" s="307"/>
      <c r="IK1406" s="307"/>
      <c r="IL1406" s="307"/>
      <c r="IM1406" s="307"/>
      <c r="IN1406" s="307"/>
      <c r="IO1406" s="307"/>
      <c r="IP1406" s="307"/>
      <c r="IQ1406" s="307"/>
      <c r="IR1406" s="307"/>
      <c r="IS1406" s="307"/>
      <c r="IT1406" s="307"/>
      <c r="IU1406" s="307"/>
      <c r="IV1406" s="307"/>
      <c r="IW1406" s="307"/>
      <c r="IX1406" s="307"/>
      <c r="IY1406" s="307"/>
      <c r="IZ1406" s="307"/>
      <c r="JA1406" s="307"/>
      <c r="JB1406" s="307"/>
      <c r="JC1406" s="307"/>
      <c r="JD1406" s="307"/>
      <c r="JE1406" s="307"/>
      <c r="JF1406" s="307"/>
      <c r="JG1406" s="307"/>
      <c r="JH1406" s="307"/>
      <c r="JI1406" s="307"/>
      <c r="JJ1406" s="307"/>
      <c r="JK1406" s="307"/>
      <c r="JL1406" s="307"/>
      <c r="JM1406" s="307"/>
      <c r="JN1406" s="307"/>
      <c r="JO1406" s="307"/>
      <c r="JP1406" s="307"/>
      <c r="JQ1406" s="307"/>
      <c r="JR1406" s="307"/>
      <c r="JS1406" s="307"/>
      <c r="JT1406" s="307"/>
      <c r="JU1406" s="307"/>
      <c r="JV1406" s="307"/>
      <c r="JW1406" s="307"/>
      <c r="JX1406" s="307"/>
      <c r="JY1406" s="307"/>
      <c r="JZ1406" s="307"/>
      <c r="KA1406" s="307"/>
      <c r="KB1406" s="307"/>
      <c r="KC1406" s="307"/>
      <c r="KD1406" s="307"/>
      <c r="KE1406" s="307"/>
      <c r="KF1406" s="307"/>
      <c r="KG1406" s="307"/>
      <c r="KH1406" s="307"/>
      <c r="KI1406" s="307"/>
      <c r="KJ1406" s="307"/>
      <c r="KK1406" s="307"/>
      <c r="KL1406" s="307"/>
      <c r="KM1406" s="307"/>
      <c r="KN1406" s="307"/>
      <c r="KO1406" s="307"/>
      <c r="KP1406" s="307"/>
      <c r="KQ1406" s="307"/>
      <c r="KR1406" s="307"/>
      <c r="KS1406" s="307"/>
      <c r="KT1406" s="307"/>
    </row>
    <row r="1407" spans="14:306" s="56" customFormat="1" ht="15" customHeight="1">
      <c r="N1407" s="410"/>
      <c r="O1407" s="410"/>
      <c r="P1407" s="311"/>
      <c r="Q1407" s="311"/>
      <c r="R1407" s="311"/>
      <c r="AG1407" s="57"/>
      <c r="AH1407" s="57"/>
      <c r="AI1407" s="57"/>
      <c r="AJ1407" s="57"/>
      <c r="AK1407" s="57"/>
      <c r="AL1407" s="57"/>
      <c r="AM1407" s="57"/>
      <c r="AN1407" s="57"/>
      <c r="AO1407" s="57"/>
      <c r="AP1407" s="57"/>
      <c r="AQ1407" s="57"/>
      <c r="AR1407" s="57"/>
      <c r="AS1407" s="57"/>
      <c r="AT1407" s="57"/>
      <c r="AU1407" s="57"/>
      <c r="AV1407" s="57"/>
      <c r="AW1407" s="57"/>
      <c r="AX1407" s="57"/>
      <c r="AY1407" s="57"/>
      <c r="AZ1407" s="57"/>
      <c r="BA1407" s="57"/>
      <c r="BB1407" s="57"/>
      <c r="BC1407" s="57"/>
      <c r="BD1407" s="57"/>
      <c r="BE1407" s="57"/>
      <c r="BF1407" s="57"/>
      <c r="BG1407" s="57"/>
      <c r="BH1407" s="57"/>
      <c r="BI1407" s="57"/>
      <c r="BJ1407" s="57"/>
      <c r="BK1407" s="57"/>
      <c r="BL1407" s="57"/>
      <c r="BM1407" s="57"/>
      <c r="BN1407" s="57"/>
      <c r="CB1407" s="307"/>
      <c r="CC1407" s="307"/>
      <c r="CD1407" s="307"/>
      <c r="CE1407" s="307"/>
      <c r="CF1407" s="307"/>
      <c r="CG1407" s="307"/>
      <c r="CH1407" s="307"/>
      <c r="CI1407" s="307"/>
      <c r="CJ1407" s="307"/>
      <c r="CK1407" s="307"/>
      <c r="CL1407" s="307"/>
      <c r="CM1407" s="307"/>
      <c r="CN1407" s="307"/>
      <c r="CO1407" s="307"/>
      <c r="CP1407" s="307"/>
      <c r="CQ1407" s="307"/>
      <c r="CR1407" s="307"/>
      <c r="CS1407" s="307"/>
      <c r="CT1407" s="307"/>
      <c r="CU1407" s="307"/>
      <c r="CV1407" s="307"/>
      <c r="CW1407" s="307"/>
      <c r="CX1407" s="307"/>
      <c r="CY1407" s="307"/>
      <c r="CZ1407" s="307"/>
      <c r="DA1407" s="307"/>
      <c r="DB1407" s="307"/>
      <c r="DC1407" s="307"/>
      <c r="DD1407" s="307"/>
      <c r="DE1407" s="307"/>
      <c r="DF1407" s="307"/>
      <c r="DG1407" s="307"/>
      <c r="DH1407" s="307"/>
      <c r="DI1407" s="390"/>
      <c r="DJ1407" s="390"/>
      <c r="DK1407" s="307"/>
      <c r="DL1407" s="307"/>
      <c r="DM1407" s="307"/>
      <c r="DN1407" s="307"/>
      <c r="DO1407" s="307"/>
      <c r="DP1407" s="307"/>
      <c r="DQ1407" s="307"/>
      <c r="DR1407" s="307"/>
      <c r="DS1407" s="307"/>
      <c r="DT1407" s="307"/>
      <c r="DU1407" s="307"/>
      <c r="DV1407" s="307"/>
      <c r="DW1407" s="307"/>
      <c r="DX1407" s="307"/>
      <c r="DY1407" s="307"/>
      <c r="DZ1407" s="307"/>
      <c r="EA1407" s="307"/>
      <c r="EB1407" s="307"/>
      <c r="EC1407" s="307"/>
      <c r="ED1407" s="307"/>
      <c r="EE1407" s="307"/>
      <c r="EF1407" s="307"/>
      <c r="EG1407" s="307"/>
      <c r="EH1407" s="307"/>
      <c r="EI1407" s="307"/>
      <c r="EJ1407" s="307"/>
      <c r="EK1407" s="307"/>
      <c r="EL1407" s="307"/>
      <c r="EM1407" s="307"/>
      <c r="EN1407" s="307"/>
      <c r="EO1407" s="307"/>
      <c r="EP1407" s="307"/>
      <c r="EQ1407" s="307"/>
      <c r="ER1407" s="307"/>
      <c r="ES1407" s="307"/>
      <c r="ET1407" s="307"/>
      <c r="EU1407" s="390"/>
      <c r="EV1407" s="390"/>
      <c r="EW1407" s="307"/>
      <c r="EX1407" s="307"/>
      <c r="EY1407" s="307"/>
      <c r="EZ1407" s="307"/>
      <c r="FA1407" s="307"/>
      <c r="FB1407" s="307"/>
      <c r="FC1407" s="307"/>
      <c r="FD1407" s="307"/>
      <c r="FE1407" s="307"/>
      <c r="FF1407" s="307"/>
      <c r="FG1407" s="307"/>
      <c r="FH1407" s="307"/>
      <c r="FI1407" s="307"/>
      <c r="FJ1407" s="307"/>
      <c r="FK1407" s="307"/>
      <c r="FL1407" s="307"/>
      <c r="FM1407" s="307"/>
      <c r="FN1407" s="307"/>
      <c r="FO1407" s="307"/>
      <c r="FP1407" s="307"/>
      <c r="FQ1407" s="307"/>
      <c r="FR1407" s="307"/>
      <c r="FS1407" s="307"/>
      <c r="FT1407" s="307"/>
      <c r="FU1407" s="307"/>
      <c r="FV1407" s="307"/>
      <c r="FW1407" s="307"/>
      <c r="FX1407" s="307"/>
      <c r="FY1407" s="307"/>
      <c r="FZ1407" s="307"/>
      <c r="GA1407" s="307"/>
      <c r="GB1407" s="307"/>
      <c r="GC1407" s="307"/>
      <c r="GD1407" s="307"/>
      <c r="GE1407" s="307"/>
      <c r="GF1407" s="307"/>
      <c r="GG1407" s="307"/>
      <c r="GH1407" s="307"/>
      <c r="GI1407" s="307"/>
      <c r="GJ1407" s="307"/>
      <c r="GK1407" s="307"/>
      <c r="GL1407" s="307"/>
      <c r="GM1407" s="307"/>
      <c r="GN1407" s="307"/>
      <c r="GO1407" s="307"/>
      <c r="GP1407" s="307"/>
      <c r="GQ1407" s="307"/>
      <c r="GR1407" s="307"/>
      <c r="GS1407" s="307"/>
      <c r="GT1407" s="307"/>
      <c r="GU1407" s="307"/>
      <c r="GV1407" s="307"/>
      <c r="GW1407" s="307"/>
      <c r="GX1407" s="307"/>
      <c r="GY1407" s="307"/>
      <c r="GZ1407" s="307"/>
      <c r="HA1407" s="307"/>
      <c r="HB1407" s="307"/>
      <c r="HC1407" s="307"/>
      <c r="HD1407" s="307"/>
      <c r="HE1407" s="307"/>
      <c r="HF1407" s="307"/>
      <c r="HG1407" s="307"/>
      <c r="HH1407" s="307"/>
      <c r="HI1407" s="307"/>
      <c r="HJ1407" s="307"/>
      <c r="HK1407" s="307"/>
      <c r="HL1407" s="307"/>
      <c r="HM1407" s="307"/>
      <c r="HN1407" s="307"/>
      <c r="HO1407" s="307"/>
      <c r="HP1407" s="307"/>
      <c r="HQ1407" s="307"/>
      <c r="HR1407" s="307"/>
      <c r="HS1407" s="307"/>
      <c r="HT1407" s="307"/>
      <c r="HU1407" s="307"/>
      <c r="HV1407" s="307"/>
      <c r="HW1407" s="307"/>
      <c r="HX1407" s="307"/>
      <c r="HY1407" s="307"/>
      <c r="HZ1407" s="307"/>
      <c r="IA1407" s="307"/>
      <c r="IB1407" s="307"/>
      <c r="IC1407" s="307"/>
      <c r="ID1407" s="307"/>
      <c r="IE1407" s="307"/>
      <c r="IF1407" s="307"/>
      <c r="IG1407" s="307"/>
      <c r="IH1407" s="307"/>
      <c r="II1407" s="307"/>
      <c r="IJ1407" s="307"/>
      <c r="IK1407" s="307"/>
      <c r="IL1407" s="307"/>
      <c r="IM1407" s="307"/>
      <c r="IN1407" s="307"/>
      <c r="IO1407" s="307"/>
      <c r="IP1407" s="307"/>
      <c r="IQ1407" s="307"/>
      <c r="IR1407" s="307"/>
      <c r="IS1407" s="307"/>
      <c r="IT1407" s="307"/>
      <c r="IU1407" s="307"/>
      <c r="IV1407" s="307"/>
      <c r="IW1407" s="307"/>
      <c r="IX1407" s="307"/>
      <c r="IY1407" s="307"/>
      <c r="IZ1407" s="307"/>
      <c r="JA1407" s="307"/>
      <c r="JB1407" s="307"/>
      <c r="JC1407" s="307"/>
      <c r="JD1407" s="307"/>
      <c r="JE1407" s="307"/>
      <c r="JF1407" s="307"/>
      <c r="JG1407" s="307"/>
      <c r="JH1407" s="307"/>
      <c r="JI1407" s="307"/>
      <c r="JJ1407" s="307"/>
      <c r="JK1407" s="307"/>
      <c r="JL1407" s="307"/>
      <c r="JM1407" s="307"/>
      <c r="JN1407" s="307"/>
      <c r="JO1407" s="307"/>
      <c r="JP1407" s="307"/>
      <c r="JQ1407" s="307"/>
      <c r="JR1407" s="307"/>
      <c r="JS1407" s="307"/>
      <c r="JT1407" s="307"/>
      <c r="JU1407" s="307"/>
      <c r="JV1407" s="307"/>
      <c r="JW1407" s="307"/>
      <c r="JX1407" s="307"/>
      <c r="JY1407" s="307"/>
      <c r="JZ1407" s="307"/>
      <c r="KA1407" s="307"/>
      <c r="KB1407" s="307"/>
      <c r="KC1407" s="307"/>
      <c r="KD1407" s="307"/>
      <c r="KE1407" s="307"/>
      <c r="KF1407" s="307"/>
      <c r="KG1407" s="307"/>
      <c r="KH1407" s="307"/>
      <c r="KI1407" s="307"/>
      <c r="KJ1407" s="307"/>
      <c r="KK1407" s="307"/>
      <c r="KL1407" s="307"/>
      <c r="KM1407" s="307"/>
      <c r="KN1407" s="307"/>
      <c r="KO1407" s="307"/>
      <c r="KP1407" s="307"/>
      <c r="KQ1407" s="307"/>
      <c r="KR1407" s="307"/>
      <c r="KS1407" s="307"/>
      <c r="KT1407" s="307"/>
    </row>
    <row r="1408" spans="14:306" s="56" customFormat="1" ht="15" customHeight="1">
      <c r="N1408" s="410"/>
      <c r="O1408" s="410"/>
      <c r="P1408" s="311"/>
      <c r="Q1408" s="311"/>
      <c r="R1408" s="311"/>
      <c r="AG1408" s="57"/>
      <c r="AH1408" s="57"/>
      <c r="AI1408" s="57"/>
      <c r="AJ1408" s="57"/>
      <c r="AK1408" s="57"/>
      <c r="AL1408" s="57"/>
      <c r="AM1408" s="57"/>
      <c r="AN1408" s="57"/>
      <c r="AO1408" s="57"/>
      <c r="AP1408" s="57"/>
      <c r="AQ1408" s="57"/>
      <c r="AR1408" s="57"/>
      <c r="AS1408" s="57"/>
      <c r="AT1408" s="57"/>
      <c r="AU1408" s="57"/>
      <c r="AV1408" s="57"/>
      <c r="AW1408" s="57"/>
      <c r="AX1408" s="57"/>
      <c r="AY1408" s="57"/>
      <c r="AZ1408" s="57"/>
      <c r="BA1408" s="57"/>
      <c r="BB1408" s="57"/>
      <c r="BC1408" s="57"/>
      <c r="BD1408" s="57"/>
      <c r="BE1408" s="57"/>
      <c r="BF1408" s="57"/>
      <c r="BG1408" s="57"/>
      <c r="BH1408" s="57"/>
      <c r="BI1408" s="57"/>
      <c r="BJ1408" s="57"/>
      <c r="BK1408" s="57"/>
      <c r="BL1408" s="57"/>
      <c r="BM1408" s="57"/>
      <c r="BN1408" s="57"/>
      <c r="CB1408" s="307"/>
      <c r="CC1408" s="307"/>
      <c r="CD1408" s="307"/>
      <c r="CE1408" s="307"/>
      <c r="CF1408" s="307"/>
      <c r="CG1408" s="307"/>
      <c r="CH1408" s="307"/>
      <c r="CI1408" s="307"/>
      <c r="CJ1408" s="307"/>
      <c r="CK1408" s="307"/>
      <c r="CL1408" s="307"/>
      <c r="CM1408" s="307"/>
      <c r="CN1408" s="307"/>
      <c r="CO1408" s="307"/>
      <c r="CP1408" s="307"/>
      <c r="CQ1408" s="307"/>
      <c r="CR1408" s="307"/>
      <c r="CS1408" s="307"/>
      <c r="CT1408" s="307"/>
      <c r="CU1408" s="307"/>
      <c r="CV1408" s="307"/>
      <c r="CW1408" s="307"/>
      <c r="CX1408" s="307"/>
      <c r="CY1408" s="307"/>
      <c r="CZ1408" s="307"/>
      <c r="DA1408" s="307"/>
      <c r="DB1408" s="307"/>
      <c r="DC1408" s="307"/>
      <c r="DD1408" s="307"/>
      <c r="DE1408" s="307"/>
      <c r="DF1408" s="307"/>
      <c r="DG1408" s="307"/>
      <c r="DH1408" s="307"/>
      <c r="DI1408" s="390"/>
      <c r="DJ1408" s="390"/>
      <c r="DK1408" s="307"/>
      <c r="DL1408" s="307"/>
      <c r="DM1408" s="307"/>
      <c r="DN1408" s="307"/>
      <c r="DO1408" s="307"/>
      <c r="DP1408" s="307"/>
      <c r="DQ1408" s="307"/>
      <c r="DR1408" s="307"/>
      <c r="DS1408" s="307"/>
      <c r="DT1408" s="307"/>
      <c r="DU1408" s="307"/>
      <c r="DV1408" s="307"/>
      <c r="DW1408" s="307"/>
      <c r="DX1408" s="307"/>
      <c r="DY1408" s="307"/>
      <c r="DZ1408" s="307"/>
      <c r="EA1408" s="307"/>
      <c r="EB1408" s="307"/>
      <c r="EC1408" s="307"/>
      <c r="ED1408" s="307"/>
      <c r="EE1408" s="307"/>
      <c r="EF1408" s="307"/>
      <c r="EG1408" s="307"/>
      <c r="EH1408" s="307"/>
      <c r="EI1408" s="307"/>
      <c r="EJ1408" s="307"/>
      <c r="EK1408" s="307"/>
      <c r="EL1408" s="307"/>
      <c r="EM1408" s="307"/>
      <c r="EN1408" s="307"/>
      <c r="EO1408" s="307"/>
      <c r="EP1408" s="307"/>
      <c r="EQ1408" s="307"/>
      <c r="ER1408" s="307"/>
      <c r="ES1408" s="307"/>
      <c r="ET1408" s="307"/>
      <c r="EU1408" s="390"/>
      <c r="EV1408" s="390"/>
      <c r="EW1408" s="307"/>
      <c r="EX1408" s="307"/>
      <c r="EY1408" s="307"/>
      <c r="EZ1408" s="307"/>
      <c r="FA1408" s="307"/>
      <c r="FB1408" s="307"/>
      <c r="FC1408" s="307"/>
      <c r="FD1408" s="307"/>
      <c r="FE1408" s="307"/>
      <c r="FF1408" s="307"/>
      <c r="FG1408" s="307"/>
      <c r="FH1408" s="307"/>
      <c r="FI1408" s="307"/>
      <c r="FJ1408" s="307"/>
      <c r="FK1408" s="307"/>
      <c r="FL1408" s="307"/>
      <c r="FM1408" s="307"/>
      <c r="FN1408" s="307"/>
      <c r="FO1408" s="307"/>
      <c r="FP1408" s="307"/>
      <c r="FQ1408" s="307"/>
      <c r="FR1408" s="307"/>
      <c r="FS1408" s="307"/>
      <c r="FT1408" s="307"/>
      <c r="FU1408" s="307"/>
      <c r="FV1408" s="307"/>
      <c r="FW1408" s="307"/>
      <c r="FX1408" s="307"/>
      <c r="FY1408" s="307"/>
      <c r="FZ1408" s="307"/>
      <c r="GA1408" s="307"/>
      <c r="GB1408" s="307"/>
      <c r="GC1408" s="307"/>
      <c r="GD1408" s="307"/>
      <c r="GE1408" s="307"/>
      <c r="GF1408" s="307"/>
      <c r="GG1408" s="307"/>
      <c r="GH1408" s="307"/>
      <c r="GI1408" s="307"/>
      <c r="GJ1408" s="307"/>
      <c r="GK1408" s="307"/>
      <c r="GL1408" s="307"/>
      <c r="GM1408" s="307"/>
      <c r="GN1408" s="307"/>
      <c r="GO1408" s="307"/>
      <c r="GP1408" s="307"/>
      <c r="GQ1408" s="307"/>
      <c r="GR1408" s="307"/>
      <c r="GS1408" s="307"/>
      <c r="GT1408" s="307"/>
      <c r="GU1408" s="307"/>
      <c r="GV1408" s="307"/>
      <c r="GW1408" s="307"/>
      <c r="GX1408" s="307"/>
      <c r="GY1408" s="307"/>
      <c r="GZ1408" s="307"/>
      <c r="HA1408" s="307"/>
      <c r="HB1408" s="307"/>
      <c r="HC1408" s="307"/>
      <c r="HD1408" s="307"/>
      <c r="HE1408" s="307"/>
      <c r="HF1408" s="307"/>
      <c r="HG1408" s="307"/>
      <c r="HH1408" s="307"/>
      <c r="HI1408" s="307"/>
      <c r="HJ1408" s="307"/>
      <c r="HK1408" s="307"/>
      <c r="HL1408" s="307"/>
      <c r="HM1408" s="307"/>
      <c r="HN1408" s="307"/>
      <c r="HO1408" s="307"/>
      <c r="HP1408" s="307"/>
      <c r="HQ1408" s="307"/>
      <c r="HR1408" s="307"/>
      <c r="HS1408" s="307"/>
      <c r="HT1408" s="307"/>
      <c r="HU1408" s="307"/>
      <c r="HV1408" s="307"/>
      <c r="HW1408" s="307"/>
      <c r="HX1408" s="307"/>
      <c r="HY1408" s="307"/>
      <c r="HZ1408" s="307"/>
      <c r="IA1408" s="307"/>
      <c r="IB1408" s="307"/>
      <c r="IC1408" s="307"/>
      <c r="ID1408" s="307"/>
      <c r="IE1408" s="307"/>
      <c r="IF1408" s="307"/>
      <c r="IG1408" s="307"/>
      <c r="IH1408" s="307"/>
      <c r="II1408" s="307"/>
      <c r="IJ1408" s="307"/>
      <c r="IK1408" s="307"/>
      <c r="IL1408" s="307"/>
      <c r="IM1408" s="307"/>
      <c r="IN1408" s="307"/>
      <c r="IO1408" s="307"/>
      <c r="IP1408" s="307"/>
      <c r="IQ1408" s="307"/>
      <c r="IR1408" s="307"/>
      <c r="IS1408" s="307"/>
      <c r="IT1408" s="307"/>
      <c r="IU1408" s="307"/>
      <c r="IV1408" s="307"/>
      <c r="IW1408" s="307"/>
      <c r="IX1408" s="307"/>
      <c r="IY1408" s="307"/>
      <c r="IZ1408" s="307"/>
      <c r="JA1408" s="307"/>
      <c r="JB1408" s="307"/>
      <c r="JC1408" s="307"/>
      <c r="JD1408" s="307"/>
      <c r="JE1408" s="307"/>
      <c r="JF1408" s="307"/>
      <c r="JG1408" s="307"/>
      <c r="JH1408" s="307"/>
      <c r="JI1408" s="307"/>
      <c r="JJ1408" s="307"/>
      <c r="JK1408" s="307"/>
      <c r="JL1408" s="307"/>
      <c r="JM1408" s="307"/>
      <c r="JN1408" s="307"/>
      <c r="JO1408" s="307"/>
      <c r="JP1408" s="307"/>
      <c r="JQ1408" s="307"/>
      <c r="JR1408" s="307"/>
      <c r="JS1408" s="307"/>
      <c r="JT1408" s="307"/>
      <c r="JU1408" s="307"/>
      <c r="JV1408" s="307"/>
      <c r="JW1408" s="307"/>
      <c r="JX1408" s="307"/>
      <c r="JY1408" s="307"/>
      <c r="JZ1408" s="307"/>
      <c r="KA1408" s="307"/>
      <c r="KB1408" s="307"/>
      <c r="KC1408" s="307"/>
      <c r="KD1408" s="307"/>
      <c r="KE1408" s="307"/>
      <c r="KF1408" s="307"/>
      <c r="KG1408" s="307"/>
      <c r="KH1408" s="307"/>
      <c r="KI1408" s="307"/>
      <c r="KJ1408" s="307"/>
      <c r="KK1408" s="307"/>
      <c r="KL1408" s="307"/>
      <c r="KM1408" s="307"/>
      <c r="KN1408" s="307"/>
      <c r="KO1408" s="307"/>
      <c r="KP1408" s="307"/>
      <c r="KQ1408" s="307"/>
      <c r="KR1408" s="307"/>
      <c r="KS1408" s="307"/>
      <c r="KT1408" s="307"/>
    </row>
    <row r="1409" spans="14:306" s="56" customFormat="1" ht="15" customHeight="1">
      <c r="N1409" s="410"/>
      <c r="O1409" s="410"/>
      <c r="P1409" s="311"/>
      <c r="Q1409" s="311"/>
      <c r="R1409" s="311"/>
      <c r="AG1409" s="57"/>
      <c r="AH1409" s="57"/>
      <c r="AI1409" s="57"/>
      <c r="AJ1409" s="57"/>
      <c r="AK1409" s="57"/>
      <c r="AL1409" s="57"/>
      <c r="AM1409" s="57"/>
      <c r="AN1409" s="57"/>
      <c r="AO1409" s="57"/>
      <c r="AP1409" s="57"/>
      <c r="AQ1409" s="57"/>
      <c r="AR1409" s="57"/>
      <c r="AS1409" s="57"/>
      <c r="AT1409" s="57"/>
      <c r="AU1409" s="57"/>
      <c r="AV1409" s="57"/>
      <c r="AW1409" s="57"/>
      <c r="AX1409" s="57"/>
      <c r="AY1409" s="57"/>
      <c r="AZ1409" s="57"/>
      <c r="BA1409" s="57"/>
      <c r="BB1409" s="57"/>
      <c r="BC1409" s="57"/>
      <c r="BD1409" s="57"/>
      <c r="BE1409" s="57"/>
      <c r="BF1409" s="57"/>
      <c r="BG1409" s="57"/>
      <c r="BH1409" s="57"/>
      <c r="BI1409" s="57"/>
      <c r="BJ1409" s="57"/>
      <c r="BK1409" s="57"/>
      <c r="BL1409" s="57"/>
      <c r="BM1409" s="57"/>
      <c r="BN1409" s="57"/>
      <c r="CB1409" s="307"/>
      <c r="CC1409" s="307"/>
      <c r="CD1409" s="307"/>
      <c r="CE1409" s="307"/>
      <c r="CF1409" s="307"/>
      <c r="CG1409" s="307"/>
      <c r="CH1409" s="307"/>
      <c r="CI1409" s="307"/>
      <c r="CJ1409" s="307"/>
      <c r="CK1409" s="307"/>
      <c r="CL1409" s="307"/>
      <c r="CM1409" s="307"/>
      <c r="CN1409" s="307"/>
      <c r="CO1409" s="307"/>
      <c r="CP1409" s="307"/>
      <c r="CQ1409" s="307"/>
      <c r="CR1409" s="307"/>
      <c r="CS1409" s="307"/>
      <c r="CT1409" s="307"/>
      <c r="CU1409" s="307"/>
      <c r="CV1409" s="307"/>
      <c r="CW1409" s="307"/>
      <c r="CX1409" s="307"/>
      <c r="CY1409" s="307"/>
      <c r="CZ1409" s="307"/>
      <c r="DA1409" s="307"/>
      <c r="DB1409" s="307"/>
      <c r="DC1409" s="307"/>
      <c r="DD1409" s="307"/>
      <c r="DE1409" s="307"/>
      <c r="DF1409" s="307"/>
      <c r="DG1409" s="307"/>
      <c r="DH1409" s="307"/>
      <c r="DI1409" s="390"/>
      <c r="DJ1409" s="390"/>
      <c r="DK1409" s="307"/>
      <c r="DL1409" s="307"/>
      <c r="DM1409" s="307"/>
      <c r="DN1409" s="307"/>
      <c r="DO1409" s="307"/>
      <c r="DP1409" s="307"/>
      <c r="DQ1409" s="307"/>
      <c r="DR1409" s="307"/>
      <c r="DS1409" s="307"/>
      <c r="DT1409" s="307"/>
      <c r="DU1409" s="307"/>
      <c r="DV1409" s="307"/>
      <c r="DW1409" s="307"/>
      <c r="DX1409" s="307"/>
      <c r="DY1409" s="307"/>
      <c r="DZ1409" s="307"/>
      <c r="EA1409" s="307"/>
      <c r="EB1409" s="307"/>
      <c r="EC1409" s="307"/>
      <c r="ED1409" s="307"/>
      <c r="EE1409" s="307"/>
      <c r="EF1409" s="307"/>
      <c r="EG1409" s="307"/>
      <c r="EH1409" s="307"/>
      <c r="EI1409" s="307"/>
      <c r="EJ1409" s="307"/>
      <c r="EK1409" s="307"/>
      <c r="EL1409" s="307"/>
      <c r="EM1409" s="307"/>
      <c r="EN1409" s="307"/>
      <c r="EO1409" s="307"/>
      <c r="EP1409" s="307"/>
      <c r="EQ1409" s="307"/>
      <c r="ER1409" s="307"/>
      <c r="ES1409" s="307"/>
      <c r="ET1409" s="307"/>
      <c r="EU1409" s="390"/>
      <c r="EV1409" s="390"/>
      <c r="EW1409" s="307"/>
      <c r="EX1409" s="307"/>
      <c r="EY1409" s="307"/>
      <c r="EZ1409" s="307"/>
      <c r="FA1409" s="307"/>
      <c r="FB1409" s="307"/>
      <c r="FC1409" s="307"/>
      <c r="FD1409" s="307"/>
      <c r="FE1409" s="307"/>
      <c r="FF1409" s="307"/>
      <c r="FG1409" s="307"/>
      <c r="FH1409" s="307"/>
      <c r="FI1409" s="307"/>
      <c r="FJ1409" s="307"/>
      <c r="FK1409" s="307"/>
      <c r="FL1409" s="307"/>
      <c r="FM1409" s="307"/>
      <c r="FN1409" s="307"/>
      <c r="FO1409" s="307"/>
      <c r="FP1409" s="307"/>
      <c r="FQ1409" s="307"/>
      <c r="FR1409" s="307"/>
      <c r="FS1409" s="307"/>
      <c r="FT1409" s="307"/>
      <c r="FU1409" s="307"/>
      <c r="FV1409" s="307"/>
      <c r="FW1409" s="307"/>
      <c r="FX1409" s="307"/>
      <c r="FY1409" s="307"/>
      <c r="FZ1409" s="307"/>
      <c r="GA1409" s="307"/>
      <c r="GB1409" s="307"/>
      <c r="GC1409" s="307"/>
      <c r="GD1409" s="307"/>
      <c r="GE1409" s="307"/>
      <c r="GF1409" s="307"/>
      <c r="GG1409" s="307"/>
      <c r="GH1409" s="307"/>
      <c r="GI1409" s="307"/>
      <c r="GJ1409" s="307"/>
      <c r="GK1409" s="307"/>
      <c r="GL1409" s="307"/>
      <c r="GM1409" s="307"/>
      <c r="GN1409" s="307"/>
      <c r="GO1409" s="307"/>
      <c r="GP1409" s="307"/>
      <c r="GQ1409" s="307"/>
      <c r="GR1409" s="307"/>
      <c r="GS1409" s="307"/>
      <c r="GT1409" s="307"/>
      <c r="GU1409" s="307"/>
      <c r="GV1409" s="307"/>
      <c r="GW1409" s="307"/>
      <c r="GX1409" s="307"/>
      <c r="GY1409" s="307"/>
      <c r="GZ1409" s="307"/>
      <c r="HA1409" s="307"/>
      <c r="HB1409" s="307"/>
      <c r="HC1409" s="307"/>
      <c r="HD1409" s="307"/>
      <c r="HE1409" s="307"/>
      <c r="HF1409" s="307"/>
      <c r="HG1409" s="307"/>
      <c r="HH1409" s="307"/>
      <c r="HI1409" s="307"/>
      <c r="HJ1409" s="307"/>
      <c r="HK1409" s="307"/>
      <c r="HL1409" s="307"/>
      <c r="HM1409" s="307"/>
      <c r="HN1409" s="307"/>
      <c r="HO1409" s="307"/>
      <c r="HP1409" s="307"/>
      <c r="HQ1409" s="307"/>
      <c r="HR1409" s="307"/>
      <c r="HS1409" s="307"/>
      <c r="HT1409" s="307"/>
      <c r="HU1409" s="307"/>
      <c r="HV1409" s="307"/>
      <c r="HW1409" s="307"/>
      <c r="HX1409" s="307"/>
      <c r="HY1409" s="307"/>
      <c r="HZ1409" s="307"/>
      <c r="IA1409" s="307"/>
      <c r="IB1409" s="307"/>
      <c r="IC1409" s="307"/>
      <c r="ID1409" s="307"/>
      <c r="IE1409" s="307"/>
      <c r="IF1409" s="307"/>
      <c r="IG1409" s="307"/>
      <c r="IH1409" s="307"/>
      <c r="II1409" s="307"/>
      <c r="IJ1409" s="307"/>
      <c r="IK1409" s="307"/>
      <c r="IL1409" s="307"/>
      <c r="IM1409" s="307"/>
      <c r="IN1409" s="307"/>
      <c r="IO1409" s="307"/>
      <c r="IP1409" s="307"/>
      <c r="IQ1409" s="307"/>
      <c r="IR1409" s="307"/>
      <c r="IS1409" s="307"/>
      <c r="IT1409" s="307"/>
      <c r="IU1409" s="307"/>
      <c r="IV1409" s="307"/>
      <c r="IW1409" s="307"/>
      <c r="IX1409" s="307"/>
      <c r="IY1409" s="307"/>
      <c r="IZ1409" s="307"/>
      <c r="JA1409" s="307"/>
      <c r="JB1409" s="307"/>
      <c r="JC1409" s="307"/>
      <c r="JD1409" s="307"/>
      <c r="JE1409" s="307"/>
      <c r="JF1409" s="307"/>
      <c r="JG1409" s="307"/>
      <c r="JH1409" s="307"/>
      <c r="JI1409" s="307"/>
      <c r="JJ1409" s="307"/>
      <c r="JK1409" s="307"/>
      <c r="JL1409" s="307"/>
      <c r="JM1409" s="307"/>
      <c r="JN1409" s="307"/>
      <c r="JO1409" s="307"/>
      <c r="JP1409" s="307"/>
      <c r="JQ1409" s="307"/>
      <c r="JR1409" s="307"/>
      <c r="JS1409" s="307"/>
      <c r="JT1409" s="307"/>
      <c r="JU1409" s="307"/>
      <c r="JV1409" s="307"/>
      <c r="JW1409" s="307"/>
      <c r="JX1409" s="307"/>
      <c r="JY1409" s="307"/>
      <c r="JZ1409" s="307"/>
      <c r="KA1409" s="307"/>
      <c r="KB1409" s="307"/>
      <c r="KC1409" s="307"/>
      <c r="KD1409" s="307"/>
      <c r="KE1409" s="307"/>
      <c r="KF1409" s="307"/>
      <c r="KG1409" s="307"/>
      <c r="KH1409" s="307"/>
      <c r="KI1409" s="307"/>
      <c r="KJ1409" s="307"/>
      <c r="KK1409" s="307"/>
      <c r="KL1409" s="307"/>
      <c r="KM1409" s="307"/>
      <c r="KN1409" s="307"/>
      <c r="KO1409" s="307"/>
      <c r="KP1409" s="307"/>
      <c r="KQ1409" s="307"/>
      <c r="KR1409" s="307"/>
      <c r="KS1409" s="307"/>
      <c r="KT1409" s="307"/>
    </row>
    <row r="1410" spans="14:306" s="56" customFormat="1" ht="15" customHeight="1">
      <c r="N1410" s="410"/>
      <c r="O1410" s="410"/>
      <c r="P1410" s="311"/>
      <c r="Q1410" s="311"/>
      <c r="R1410" s="311"/>
      <c r="AG1410" s="57"/>
      <c r="AH1410" s="57"/>
      <c r="AI1410" s="57"/>
      <c r="AJ1410" s="57"/>
      <c r="AK1410" s="57"/>
      <c r="AL1410" s="57"/>
      <c r="AM1410" s="57"/>
      <c r="AN1410" s="57"/>
      <c r="AO1410" s="57"/>
      <c r="AP1410" s="57"/>
      <c r="AQ1410" s="57"/>
      <c r="AR1410" s="57"/>
      <c r="AS1410" s="57"/>
      <c r="AT1410" s="57"/>
      <c r="AU1410" s="57"/>
      <c r="AV1410" s="57"/>
      <c r="AW1410" s="57"/>
      <c r="AX1410" s="57"/>
      <c r="AY1410" s="57"/>
      <c r="AZ1410" s="57"/>
      <c r="BA1410" s="57"/>
      <c r="BB1410" s="57"/>
      <c r="BC1410" s="57"/>
      <c r="BD1410" s="57"/>
      <c r="BE1410" s="57"/>
      <c r="BF1410" s="57"/>
      <c r="BG1410" s="57"/>
      <c r="BH1410" s="57"/>
      <c r="BI1410" s="57"/>
      <c r="BJ1410" s="57"/>
      <c r="BK1410" s="57"/>
      <c r="BL1410" s="57"/>
      <c r="BM1410" s="57"/>
      <c r="BN1410" s="57"/>
      <c r="CB1410" s="307"/>
      <c r="CC1410" s="307"/>
      <c r="CD1410" s="307"/>
      <c r="CE1410" s="307"/>
      <c r="CF1410" s="307"/>
      <c r="CG1410" s="307"/>
      <c r="CH1410" s="307"/>
      <c r="CI1410" s="307"/>
      <c r="CJ1410" s="307"/>
      <c r="CK1410" s="307"/>
      <c r="CL1410" s="307"/>
      <c r="CM1410" s="307"/>
      <c r="CN1410" s="307"/>
      <c r="CO1410" s="307"/>
      <c r="CP1410" s="307"/>
      <c r="CQ1410" s="307"/>
      <c r="CR1410" s="307"/>
      <c r="CS1410" s="307"/>
      <c r="CT1410" s="307"/>
      <c r="CU1410" s="307"/>
      <c r="CV1410" s="307"/>
      <c r="CW1410" s="307"/>
      <c r="CX1410" s="307"/>
      <c r="CY1410" s="307"/>
      <c r="CZ1410" s="307"/>
      <c r="DA1410" s="307"/>
      <c r="DB1410" s="307"/>
      <c r="DC1410" s="307"/>
      <c r="DD1410" s="307"/>
      <c r="DE1410" s="307"/>
      <c r="DF1410" s="307"/>
      <c r="DG1410" s="307"/>
      <c r="DH1410" s="307"/>
      <c r="DI1410" s="390"/>
      <c r="DJ1410" s="390"/>
      <c r="DK1410" s="307"/>
      <c r="DL1410" s="307"/>
      <c r="DM1410" s="307"/>
      <c r="DN1410" s="307"/>
      <c r="DO1410" s="307"/>
      <c r="DP1410" s="307"/>
      <c r="DQ1410" s="307"/>
      <c r="DR1410" s="307"/>
      <c r="DS1410" s="307"/>
      <c r="DT1410" s="307"/>
      <c r="DU1410" s="307"/>
      <c r="DV1410" s="307"/>
      <c r="DW1410" s="307"/>
      <c r="DX1410" s="307"/>
      <c r="DY1410" s="307"/>
      <c r="DZ1410" s="307"/>
      <c r="EA1410" s="307"/>
      <c r="EB1410" s="307"/>
      <c r="EC1410" s="307"/>
      <c r="ED1410" s="307"/>
      <c r="EE1410" s="307"/>
      <c r="EF1410" s="307"/>
      <c r="EG1410" s="307"/>
      <c r="EH1410" s="307"/>
      <c r="EI1410" s="307"/>
      <c r="EJ1410" s="307"/>
      <c r="EK1410" s="307"/>
      <c r="EL1410" s="307"/>
      <c r="EM1410" s="307"/>
      <c r="EN1410" s="307"/>
      <c r="EO1410" s="307"/>
      <c r="EP1410" s="307"/>
      <c r="EQ1410" s="307"/>
      <c r="ER1410" s="307"/>
      <c r="ES1410" s="307"/>
      <c r="ET1410" s="307"/>
      <c r="EU1410" s="390"/>
      <c r="EV1410" s="390"/>
      <c r="EW1410" s="307"/>
      <c r="EX1410" s="307"/>
      <c r="EY1410" s="307"/>
      <c r="EZ1410" s="307"/>
      <c r="FA1410" s="307"/>
      <c r="FB1410" s="307"/>
      <c r="FC1410" s="307"/>
      <c r="FD1410" s="307"/>
      <c r="FE1410" s="307"/>
      <c r="FF1410" s="307"/>
      <c r="FG1410" s="307"/>
      <c r="FH1410" s="307"/>
      <c r="FI1410" s="307"/>
      <c r="FJ1410" s="307"/>
      <c r="FK1410" s="307"/>
      <c r="FL1410" s="307"/>
      <c r="FM1410" s="307"/>
      <c r="FN1410" s="307"/>
      <c r="FO1410" s="307"/>
      <c r="FP1410" s="307"/>
      <c r="FQ1410" s="307"/>
      <c r="FR1410" s="307"/>
      <c r="FS1410" s="307"/>
      <c r="FT1410" s="307"/>
      <c r="FU1410" s="307"/>
      <c r="FV1410" s="307"/>
      <c r="FW1410" s="307"/>
      <c r="FX1410" s="307"/>
      <c r="FY1410" s="307"/>
      <c r="FZ1410" s="307"/>
      <c r="GA1410" s="307"/>
      <c r="GB1410" s="307"/>
      <c r="GC1410" s="307"/>
      <c r="GD1410" s="307"/>
      <c r="GE1410" s="307"/>
      <c r="GF1410" s="307"/>
      <c r="GG1410" s="307"/>
      <c r="GH1410" s="307"/>
      <c r="GI1410" s="307"/>
      <c r="GJ1410" s="307"/>
      <c r="GK1410" s="307"/>
      <c r="GL1410" s="307"/>
      <c r="GM1410" s="307"/>
      <c r="GN1410" s="307"/>
      <c r="GO1410" s="307"/>
      <c r="GP1410" s="307"/>
      <c r="GQ1410" s="307"/>
      <c r="GR1410" s="307"/>
      <c r="GS1410" s="307"/>
      <c r="GT1410" s="307"/>
      <c r="GU1410" s="307"/>
      <c r="GV1410" s="307"/>
      <c r="GW1410" s="307"/>
      <c r="GX1410" s="307"/>
      <c r="GY1410" s="307"/>
      <c r="GZ1410" s="307"/>
      <c r="HA1410" s="307"/>
      <c r="HB1410" s="307"/>
      <c r="HC1410" s="307"/>
      <c r="HD1410" s="307"/>
      <c r="HE1410" s="307"/>
      <c r="HF1410" s="307"/>
      <c r="HG1410" s="307"/>
      <c r="HH1410" s="307"/>
      <c r="HI1410" s="307"/>
      <c r="HJ1410" s="307"/>
      <c r="HK1410" s="307"/>
      <c r="HL1410" s="307"/>
      <c r="HM1410" s="307"/>
      <c r="HN1410" s="307"/>
      <c r="HO1410" s="307"/>
      <c r="HP1410" s="307"/>
      <c r="HQ1410" s="307"/>
      <c r="HR1410" s="307"/>
      <c r="HS1410" s="307"/>
      <c r="HT1410" s="307"/>
      <c r="HU1410" s="307"/>
      <c r="HV1410" s="307"/>
      <c r="HW1410" s="307"/>
      <c r="HX1410" s="307"/>
      <c r="HY1410" s="307"/>
      <c r="HZ1410" s="307"/>
      <c r="IA1410" s="307"/>
      <c r="IB1410" s="307"/>
      <c r="IC1410" s="307"/>
      <c r="ID1410" s="307"/>
      <c r="IE1410" s="307"/>
      <c r="IF1410" s="307"/>
      <c r="IG1410" s="307"/>
      <c r="IH1410" s="307"/>
      <c r="II1410" s="307"/>
      <c r="IJ1410" s="307"/>
      <c r="IK1410" s="307"/>
      <c r="IL1410" s="307"/>
      <c r="IM1410" s="307"/>
      <c r="IN1410" s="307"/>
      <c r="IO1410" s="307"/>
      <c r="IP1410" s="307"/>
      <c r="IQ1410" s="307"/>
      <c r="IR1410" s="307"/>
      <c r="IS1410" s="307"/>
      <c r="IT1410" s="307"/>
      <c r="IU1410" s="307"/>
      <c r="IV1410" s="307"/>
      <c r="IW1410" s="307"/>
      <c r="IX1410" s="307"/>
      <c r="IY1410" s="307"/>
      <c r="IZ1410" s="307"/>
      <c r="JA1410" s="307"/>
      <c r="JB1410" s="307"/>
      <c r="JC1410" s="307"/>
      <c r="JD1410" s="307"/>
      <c r="JE1410" s="307"/>
      <c r="JF1410" s="307"/>
      <c r="JG1410" s="307"/>
      <c r="JH1410" s="307"/>
      <c r="JI1410" s="307"/>
      <c r="JJ1410" s="307"/>
      <c r="JK1410" s="307"/>
      <c r="JL1410" s="307"/>
      <c r="JM1410" s="307"/>
      <c r="JN1410" s="307"/>
      <c r="JO1410" s="307"/>
      <c r="JP1410" s="307"/>
      <c r="JQ1410" s="307"/>
      <c r="JR1410" s="307"/>
      <c r="JS1410" s="307"/>
      <c r="JT1410" s="307"/>
      <c r="JU1410" s="307"/>
      <c r="JV1410" s="307"/>
      <c r="JW1410" s="307"/>
      <c r="JX1410" s="307"/>
      <c r="JY1410" s="307"/>
      <c r="JZ1410" s="307"/>
      <c r="KA1410" s="307"/>
      <c r="KB1410" s="307"/>
      <c r="KC1410" s="307"/>
      <c r="KD1410" s="307"/>
      <c r="KE1410" s="307"/>
      <c r="KF1410" s="307"/>
      <c r="KG1410" s="307"/>
      <c r="KH1410" s="307"/>
      <c r="KI1410" s="307"/>
      <c r="KJ1410" s="307"/>
      <c r="KK1410" s="307"/>
      <c r="KL1410" s="307"/>
      <c r="KM1410" s="307"/>
      <c r="KN1410" s="307"/>
      <c r="KO1410" s="307"/>
      <c r="KP1410" s="307"/>
      <c r="KQ1410" s="307"/>
      <c r="KR1410" s="307"/>
      <c r="KS1410" s="307"/>
      <c r="KT1410" s="307"/>
    </row>
    <row r="1411" spans="14:306" s="56" customFormat="1" ht="15" customHeight="1">
      <c r="N1411" s="410"/>
      <c r="O1411" s="410"/>
      <c r="P1411" s="311"/>
      <c r="Q1411" s="311"/>
      <c r="R1411" s="311"/>
      <c r="AG1411" s="57"/>
      <c r="AH1411" s="57"/>
      <c r="AI1411" s="57"/>
      <c r="AJ1411" s="57"/>
      <c r="AK1411" s="57"/>
      <c r="AL1411" s="57"/>
      <c r="AM1411" s="57"/>
      <c r="AN1411" s="57"/>
      <c r="AO1411" s="57"/>
      <c r="AP1411" s="57"/>
      <c r="AQ1411" s="57"/>
      <c r="AR1411" s="57"/>
      <c r="AS1411" s="57"/>
      <c r="AT1411" s="57"/>
      <c r="AU1411" s="57"/>
      <c r="AV1411" s="57"/>
      <c r="AW1411" s="57"/>
      <c r="AX1411" s="57"/>
      <c r="AY1411" s="57"/>
      <c r="AZ1411" s="57"/>
      <c r="BA1411" s="57"/>
      <c r="BB1411" s="57"/>
      <c r="BC1411" s="57"/>
      <c r="BD1411" s="57"/>
      <c r="BE1411" s="57"/>
      <c r="BF1411" s="57"/>
      <c r="BG1411" s="57"/>
      <c r="BH1411" s="57"/>
      <c r="BI1411" s="57"/>
      <c r="BJ1411" s="57"/>
      <c r="BK1411" s="57"/>
      <c r="BL1411" s="57"/>
      <c r="BM1411" s="57"/>
      <c r="BN1411" s="57"/>
      <c r="CB1411" s="307"/>
      <c r="CC1411" s="307"/>
      <c r="CD1411" s="307"/>
      <c r="CE1411" s="307"/>
      <c r="CF1411" s="307"/>
      <c r="CG1411" s="307"/>
      <c r="CH1411" s="307"/>
      <c r="CI1411" s="307"/>
      <c r="CJ1411" s="307"/>
      <c r="CK1411" s="307"/>
      <c r="CL1411" s="307"/>
      <c r="CM1411" s="307"/>
      <c r="CN1411" s="307"/>
      <c r="CO1411" s="307"/>
      <c r="CP1411" s="307"/>
      <c r="CQ1411" s="307"/>
      <c r="CR1411" s="307"/>
      <c r="CS1411" s="307"/>
      <c r="CT1411" s="307"/>
      <c r="CU1411" s="307"/>
      <c r="CV1411" s="307"/>
      <c r="CW1411" s="307"/>
      <c r="CX1411" s="307"/>
      <c r="CY1411" s="307"/>
      <c r="CZ1411" s="307"/>
      <c r="DA1411" s="307"/>
      <c r="DB1411" s="307"/>
      <c r="DC1411" s="307"/>
      <c r="DD1411" s="307"/>
      <c r="DE1411" s="307"/>
      <c r="DF1411" s="307"/>
      <c r="DG1411" s="307"/>
      <c r="DH1411" s="307"/>
      <c r="DI1411" s="390"/>
      <c r="DJ1411" s="390"/>
      <c r="DK1411" s="307"/>
      <c r="DL1411" s="307"/>
      <c r="DM1411" s="307"/>
      <c r="DN1411" s="307"/>
      <c r="DO1411" s="307"/>
      <c r="DP1411" s="307"/>
      <c r="DQ1411" s="307"/>
      <c r="DR1411" s="307"/>
      <c r="DS1411" s="307"/>
      <c r="DT1411" s="307"/>
      <c r="DU1411" s="307"/>
      <c r="DV1411" s="307"/>
      <c r="DW1411" s="307"/>
      <c r="DX1411" s="307"/>
      <c r="DY1411" s="307"/>
      <c r="DZ1411" s="307"/>
      <c r="EA1411" s="307"/>
      <c r="EB1411" s="307"/>
      <c r="EC1411" s="307"/>
      <c r="ED1411" s="307"/>
      <c r="EE1411" s="307"/>
      <c r="EF1411" s="307"/>
      <c r="EG1411" s="307"/>
      <c r="EH1411" s="307"/>
      <c r="EI1411" s="307"/>
      <c r="EJ1411" s="307"/>
      <c r="EK1411" s="307"/>
      <c r="EL1411" s="307"/>
      <c r="EM1411" s="307"/>
      <c r="EN1411" s="307"/>
      <c r="EO1411" s="307"/>
      <c r="EP1411" s="307"/>
      <c r="EQ1411" s="307"/>
      <c r="ER1411" s="307"/>
      <c r="ES1411" s="307"/>
      <c r="ET1411" s="307"/>
      <c r="EU1411" s="390"/>
      <c r="EV1411" s="390"/>
      <c r="EW1411" s="307"/>
      <c r="EX1411" s="307"/>
      <c r="EY1411" s="307"/>
      <c r="EZ1411" s="307"/>
      <c r="FA1411" s="307"/>
      <c r="FB1411" s="307"/>
      <c r="FC1411" s="307"/>
      <c r="FD1411" s="307"/>
      <c r="FE1411" s="307"/>
      <c r="FF1411" s="307"/>
      <c r="FG1411" s="307"/>
      <c r="FH1411" s="307"/>
      <c r="FI1411" s="307"/>
      <c r="FJ1411" s="307"/>
      <c r="FK1411" s="307"/>
      <c r="FL1411" s="307"/>
      <c r="FM1411" s="307"/>
      <c r="FN1411" s="307"/>
      <c r="FO1411" s="307"/>
      <c r="FP1411" s="307"/>
      <c r="FQ1411" s="307"/>
      <c r="FR1411" s="307"/>
      <c r="FS1411" s="307"/>
      <c r="FT1411" s="307"/>
      <c r="FU1411" s="307"/>
      <c r="FV1411" s="307"/>
      <c r="FW1411" s="307"/>
      <c r="FX1411" s="307"/>
      <c r="FY1411" s="307"/>
      <c r="FZ1411" s="307"/>
      <c r="GA1411" s="307"/>
      <c r="GB1411" s="307"/>
      <c r="GC1411" s="307"/>
      <c r="GD1411" s="307"/>
      <c r="GE1411" s="307"/>
      <c r="GF1411" s="307"/>
      <c r="GG1411" s="307"/>
      <c r="GH1411" s="307"/>
      <c r="GI1411" s="307"/>
      <c r="GJ1411" s="307"/>
      <c r="GK1411" s="307"/>
      <c r="GL1411" s="307"/>
      <c r="GM1411" s="307"/>
      <c r="GN1411" s="307"/>
      <c r="GO1411" s="307"/>
      <c r="GP1411" s="307"/>
      <c r="GQ1411" s="307"/>
      <c r="GR1411" s="307"/>
      <c r="GS1411" s="307"/>
      <c r="GT1411" s="307"/>
      <c r="GU1411" s="307"/>
      <c r="GV1411" s="307"/>
      <c r="GW1411" s="307"/>
      <c r="GX1411" s="307"/>
      <c r="GY1411" s="307"/>
      <c r="GZ1411" s="307"/>
      <c r="HA1411" s="307"/>
      <c r="HB1411" s="307"/>
      <c r="HC1411" s="307"/>
      <c r="HD1411" s="307"/>
      <c r="HE1411" s="307"/>
      <c r="HF1411" s="307"/>
      <c r="HG1411" s="307"/>
      <c r="HH1411" s="307"/>
      <c r="HI1411" s="307"/>
      <c r="HJ1411" s="307"/>
      <c r="HK1411" s="307"/>
      <c r="HL1411" s="307"/>
      <c r="HM1411" s="307"/>
      <c r="HN1411" s="307"/>
      <c r="HO1411" s="307"/>
      <c r="HP1411" s="307"/>
      <c r="HQ1411" s="307"/>
      <c r="HR1411" s="307"/>
      <c r="HS1411" s="307"/>
      <c r="HT1411" s="307"/>
      <c r="HU1411" s="307"/>
      <c r="HV1411" s="307"/>
      <c r="HW1411" s="307"/>
      <c r="HX1411" s="307"/>
      <c r="HY1411" s="307"/>
      <c r="HZ1411" s="307"/>
      <c r="IA1411" s="307"/>
      <c r="IB1411" s="307"/>
      <c r="IC1411" s="307"/>
      <c r="ID1411" s="307"/>
      <c r="IE1411" s="307"/>
      <c r="IF1411" s="307"/>
      <c r="IG1411" s="307"/>
      <c r="IH1411" s="307"/>
      <c r="II1411" s="307"/>
      <c r="IJ1411" s="307"/>
      <c r="IK1411" s="307"/>
      <c r="IL1411" s="307"/>
      <c r="IM1411" s="307"/>
      <c r="IN1411" s="307"/>
      <c r="IO1411" s="307"/>
      <c r="IP1411" s="307"/>
      <c r="IQ1411" s="307"/>
      <c r="IR1411" s="307"/>
      <c r="IS1411" s="307"/>
      <c r="IT1411" s="307"/>
      <c r="IU1411" s="307"/>
      <c r="IV1411" s="307"/>
      <c r="IW1411" s="307"/>
      <c r="IX1411" s="307"/>
      <c r="IY1411" s="307"/>
      <c r="IZ1411" s="307"/>
      <c r="JA1411" s="307"/>
      <c r="JB1411" s="307"/>
      <c r="JC1411" s="307"/>
      <c r="JD1411" s="307"/>
      <c r="JE1411" s="307"/>
      <c r="JF1411" s="307"/>
      <c r="JG1411" s="307"/>
      <c r="JH1411" s="307"/>
      <c r="JI1411" s="307"/>
      <c r="JJ1411" s="307"/>
      <c r="JK1411" s="307"/>
      <c r="JL1411" s="307"/>
      <c r="JM1411" s="307"/>
      <c r="JN1411" s="307"/>
      <c r="JO1411" s="307"/>
      <c r="JP1411" s="307"/>
      <c r="JQ1411" s="307"/>
      <c r="JR1411" s="307"/>
      <c r="JS1411" s="307"/>
      <c r="JT1411" s="307"/>
      <c r="JU1411" s="307"/>
      <c r="JV1411" s="307"/>
      <c r="JW1411" s="307"/>
      <c r="JX1411" s="307"/>
      <c r="JY1411" s="307"/>
      <c r="JZ1411" s="307"/>
      <c r="KA1411" s="307"/>
      <c r="KB1411" s="307"/>
      <c r="KC1411" s="307"/>
      <c r="KD1411" s="307"/>
      <c r="KE1411" s="307"/>
      <c r="KF1411" s="307"/>
      <c r="KG1411" s="307"/>
      <c r="KH1411" s="307"/>
      <c r="KI1411" s="307"/>
      <c r="KJ1411" s="307"/>
      <c r="KK1411" s="307"/>
      <c r="KL1411" s="307"/>
      <c r="KM1411" s="307"/>
      <c r="KN1411" s="307"/>
      <c r="KO1411" s="307"/>
      <c r="KP1411" s="307"/>
      <c r="KQ1411" s="307"/>
      <c r="KR1411" s="307"/>
      <c r="KS1411" s="307"/>
      <c r="KT1411" s="307"/>
    </row>
    <row r="1412" spans="14:306" s="56" customFormat="1" ht="15" customHeight="1">
      <c r="N1412" s="410"/>
      <c r="O1412" s="410"/>
      <c r="P1412" s="311"/>
      <c r="Q1412" s="311"/>
      <c r="R1412" s="311"/>
      <c r="AG1412" s="57"/>
      <c r="AH1412" s="57"/>
      <c r="AI1412" s="57"/>
      <c r="AJ1412" s="57"/>
      <c r="AK1412" s="57"/>
      <c r="AL1412" s="57"/>
      <c r="AM1412" s="57"/>
      <c r="AN1412" s="57"/>
      <c r="AO1412" s="57"/>
      <c r="AP1412" s="57"/>
      <c r="AQ1412" s="57"/>
      <c r="AR1412" s="57"/>
      <c r="AS1412" s="57"/>
      <c r="AT1412" s="57"/>
      <c r="AU1412" s="57"/>
      <c r="AV1412" s="57"/>
      <c r="AW1412" s="57"/>
      <c r="AX1412" s="57"/>
      <c r="AY1412" s="57"/>
      <c r="AZ1412" s="57"/>
      <c r="BA1412" s="57"/>
      <c r="BB1412" s="57"/>
      <c r="BC1412" s="57"/>
      <c r="BD1412" s="57"/>
      <c r="BE1412" s="57"/>
      <c r="BF1412" s="57"/>
      <c r="BG1412" s="57"/>
      <c r="BH1412" s="57"/>
      <c r="BI1412" s="57"/>
      <c r="BJ1412" s="57"/>
      <c r="BK1412" s="57"/>
      <c r="BL1412" s="57"/>
      <c r="BM1412" s="57"/>
      <c r="BN1412" s="57"/>
      <c r="CB1412" s="307"/>
      <c r="CC1412" s="307"/>
      <c r="CD1412" s="307"/>
      <c r="CE1412" s="307"/>
      <c r="CF1412" s="307"/>
      <c r="CG1412" s="307"/>
      <c r="CH1412" s="307"/>
      <c r="CI1412" s="307"/>
      <c r="CJ1412" s="307"/>
      <c r="CK1412" s="307"/>
      <c r="CL1412" s="307"/>
      <c r="CM1412" s="307"/>
      <c r="CN1412" s="307"/>
      <c r="CO1412" s="307"/>
      <c r="CP1412" s="307"/>
      <c r="CQ1412" s="307"/>
      <c r="CR1412" s="307"/>
      <c r="CS1412" s="307"/>
      <c r="CT1412" s="307"/>
      <c r="CU1412" s="307"/>
      <c r="CV1412" s="307"/>
      <c r="CW1412" s="307"/>
      <c r="CX1412" s="307"/>
      <c r="CY1412" s="307"/>
      <c r="CZ1412" s="307"/>
      <c r="DA1412" s="307"/>
      <c r="DB1412" s="307"/>
      <c r="DC1412" s="307"/>
      <c r="DD1412" s="307"/>
      <c r="DE1412" s="307"/>
      <c r="DF1412" s="307"/>
      <c r="DG1412" s="307"/>
      <c r="DH1412" s="307"/>
      <c r="DI1412" s="390"/>
      <c r="DJ1412" s="390"/>
      <c r="DK1412" s="307"/>
      <c r="DL1412" s="307"/>
      <c r="DM1412" s="307"/>
      <c r="DN1412" s="307"/>
      <c r="DO1412" s="307"/>
      <c r="DP1412" s="307"/>
      <c r="DQ1412" s="307"/>
      <c r="DR1412" s="307"/>
      <c r="DS1412" s="307"/>
      <c r="DT1412" s="307"/>
      <c r="DU1412" s="307"/>
      <c r="DV1412" s="307"/>
      <c r="DW1412" s="307"/>
      <c r="DX1412" s="307"/>
      <c r="DY1412" s="307"/>
      <c r="DZ1412" s="307"/>
      <c r="EA1412" s="307"/>
      <c r="EB1412" s="307"/>
      <c r="EC1412" s="307"/>
      <c r="ED1412" s="307"/>
      <c r="EE1412" s="307"/>
      <c r="EF1412" s="307"/>
      <c r="EG1412" s="307"/>
      <c r="EH1412" s="307"/>
      <c r="EI1412" s="307"/>
      <c r="EJ1412" s="307"/>
      <c r="EK1412" s="307"/>
      <c r="EL1412" s="307"/>
      <c r="EM1412" s="307"/>
      <c r="EN1412" s="307"/>
      <c r="EO1412" s="307"/>
      <c r="EP1412" s="307"/>
      <c r="EQ1412" s="307"/>
      <c r="ER1412" s="307"/>
      <c r="ES1412" s="307"/>
      <c r="ET1412" s="307"/>
      <c r="EU1412" s="390"/>
      <c r="EV1412" s="390"/>
      <c r="EW1412" s="307"/>
      <c r="EX1412" s="307"/>
      <c r="EY1412" s="307"/>
      <c r="EZ1412" s="307"/>
      <c r="FA1412" s="307"/>
      <c r="FB1412" s="307"/>
      <c r="FC1412" s="307"/>
      <c r="FD1412" s="307"/>
      <c r="FE1412" s="307"/>
      <c r="FF1412" s="307"/>
      <c r="FG1412" s="307"/>
      <c r="FH1412" s="307"/>
      <c r="FI1412" s="307"/>
      <c r="FJ1412" s="307"/>
      <c r="FK1412" s="307"/>
      <c r="FL1412" s="307"/>
      <c r="FM1412" s="307"/>
      <c r="FN1412" s="307"/>
      <c r="FO1412" s="307"/>
      <c r="FP1412" s="307"/>
      <c r="FQ1412" s="307"/>
      <c r="FR1412" s="307"/>
      <c r="FS1412" s="307"/>
      <c r="FT1412" s="307"/>
      <c r="FU1412" s="307"/>
      <c r="FV1412" s="307"/>
      <c r="FW1412" s="307"/>
      <c r="FX1412" s="307"/>
      <c r="FY1412" s="307"/>
      <c r="FZ1412" s="307"/>
      <c r="GA1412" s="307"/>
      <c r="GB1412" s="307"/>
      <c r="GC1412" s="307"/>
      <c r="GD1412" s="307"/>
      <c r="GE1412" s="307"/>
      <c r="GF1412" s="307"/>
      <c r="GG1412" s="307"/>
      <c r="GH1412" s="307"/>
      <c r="GI1412" s="307"/>
      <c r="GJ1412" s="307"/>
      <c r="GK1412" s="307"/>
      <c r="GL1412" s="307"/>
      <c r="GM1412" s="307"/>
      <c r="GN1412" s="307"/>
      <c r="GO1412" s="307"/>
      <c r="GP1412" s="307"/>
      <c r="GQ1412" s="307"/>
      <c r="GR1412" s="307"/>
      <c r="GS1412" s="307"/>
      <c r="GT1412" s="307"/>
      <c r="GU1412" s="307"/>
      <c r="GV1412" s="307"/>
      <c r="GW1412" s="307"/>
      <c r="GX1412" s="307"/>
      <c r="GY1412" s="307"/>
      <c r="GZ1412" s="307"/>
      <c r="HA1412" s="307"/>
      <c r="HB1412" s="307"/>
      <c r="HC1412" s="307"/>
      <c r="HD1412" s="307"/>
      <c r="HE1412" s="307"/>
      <c r="HF1412" s="307"/>
      <c r="HG1412" s="307"/>
      <c r="HH1412" s="307"/>
      <c r="HI1412" s="307"/>
      <c r="HJ1412" s="307"/>
      <c r="HK1412" s="307"/>
      <c r="HL1412" s="307"/>
      <c r="HM1412" s="307"/>
      <c r="HN1412" s="307"/>
      <c r="HO1412" s="307"/>
      <c r="HP1412" s="307"/>
      <c r="HQ1412" s="307"/>
      <c r="HR1412" s="307"/>
      <c r="HS1412" s="307"/>
      <c r="HT1412" s="307"/>
      <c r="HU1412" s="307"/>
      <c r="HV1412" s="307"/>
      <c r="HW1412" s="307"/>
      <c r="HX1412" s="307"/>
      <c r="HY1412" s="307"/>
      <c r="HZ1412" s="307"/>
      <c r="IA1412" s="307"/>
      <c r="IB1412" s="307"/>
      <c r="IC1412" s="307"/>
      <c r="ID1412" s="307"/>
      <c r="IE1412" s="307"/>
      <c r="IF1412" s="307"/>
      <c r="IG1412" s="307"/>
      <c r="IH1412" s="307"/>
      <c r="II1412" s="307"/>
      <c r="IJ1412" s="307"/>
      <c r="IK1412" s="307"/>
      <c r="IL1412" s="307"/>
      <c r="IM1412" s="307"/>
      <c r="IN1412" s="307"/>
      <c r="IO1412" s="307"/>
      <c r="IP1412" s="307"/>
      <c r="IQ1412" s="307"/>
      <c r="IR1412" s="307"/>
      <c r="IS1412" s="307"/>
      <c r="IT1412" s="307"/>
      <c r="IU1412" s="307"/>
      <c r="IV1412" s="307"/>
      <c r="IW1412" s="307"/>
      <c r="IX1412" s="307"/>
      <c r="IY1412" s="307"/>
      <c r="IZ1412" s="307"/>
      <c r="JA1412" s="307"/>
      <c r="JB1412" s="307"/>
      <c r="JC1412" s="307"/>
      <c r="JD1412" s="307"/>
      <c r="JE1412" s="307"/>
      <c r="JF1412" s="307"/>
      <c r="JG1412" s="307"/>
      <c r="JH1412" s="307"/>
      <c r="JI1412" s="307"/>
      <c r="JJ1412" s="307"/>
      <c r="JK1412" s="307"/>
      <c r="JL1412" s="307"/>
      <c r="JM1412" s="307"/>
      <c r="JN1412" s="307"/>
      <c r="JO1412" s="307"/>
      <c r="JP1412" s="307"/>
      <c r="JQ1412" s="307"/>
      <c r="JR1412" s="307"/>
      <c r="JS1412" s="307"/>
      <c r="JT1412" s="307"/>
      <c r="JU1412" s="307"/>
      <c r="JV1412" s="307"/>
      <c r="JW1412" s="307"/>
      <c r="JX1412" s="307"/>
      <c r="JY1412" s="307"/>
      <c r="JZ1412" s="307"/>
      <c r="KA1412" s="307"/>
      <c r="KB1412" s="307"/>
      <c r="KC1412" s="307"/>
      <c r="KD1412" s="307"/>
      <c r="KE1412" s="307"/>
      <c r="KF1412" s="307"/>
      <c r="KG1412" s="307"/>
      <c r="KH1412" s="307"/>
      <c r="KI1412" s="307"/>
      <c r="KJ1412" s="307"/>
      <c r="KK1412" s="307"/>
      <c r="KL1412" s="307"/>
      <c r="KM1412" s="307"/>
      <c r="KN1412" s="307"/>
      <c r="KO1412" s="307"/>
      <c r="KP1412" s="307"/>
      <c r="KQ1412" s="307"/>
      <c r="KR1412" s="307"/>
      <c r="KS1412" s="307"/>
      <c r="KT1412" s="307"/>
    </row>
    <row r="1413" spans="14:306" s="56" customFormat="1" ht="15" customHeight="1">
      <c r="N1413" s="410"/>
      <c r="O1413" s="410"/>
      <c r="P1413" s="311"/>
      <c r="Q1413" s="311"/>
      <c r="R1413" s="311"/>
      <c r="AG1413" s="57"/>
      <c r="AH1413" s="57"/>
      <c r="AI1413" s="57"/>
      <c r="AJ1413" s="57"/>
      <c r="AK1413" s="57"/>
      <c r="AL1413" s="57"/>
      <c r="AM1413" s="57"/>
      <c r="AN1413" s="57"/>
      <c r="AO1413" s="57"/>
      <c r="AP1413" s="57"/>
      <c r="AQ1413" s="57"/>
      <c r="AR1413" s="57"/>
      <c r="AS1413" s="57"/>
      <c r="AT1413" s="57"/>
      <c r="AU1413" s="57"/>
      <c r="AV1413" s="57"/>
      <c r="AW1413" s="57"/>
      <c r="AX1413" s="57"/>
      <c r="AY1413" s="57"/>
      <c r="AZ1413" s="57"/>
      <c r="BA1413" s="57"/>
      <c r="BB1413" s="57"/>
      <c r="BC1413" s="57"/>
      <c r="BD1413" s="57"/>
      <c r="BE1413" s="57"/>
      <c r="BF1413" s="57"/>
      <c r="BG1413" s="57"/>
      <c r="BH1413" s="57"/>
      <c r="BI1413" s="57"/>
      <c r="BJ1413" s="57"/>
      <c r="BK1413" s="57"/>
      <c r="BL1413" s="57"/>
      <c r="BM1413" s="57"/>
      <c r="BN1413" s="57"/>
      <c r="CB1413" s="307"/>
      <c r="CC1413" s="307"/>
      <c r="CD1413" s="307"/>
      <c r="CE1413" s="307"/>
      <c r="CF1413" s="307"/>
      <c r="CG1413" s="307"/>
      <c r="CH1413" s="307"/>
      <c r="CI1413" s="307"/>
      <c r="CJ1413" s="307"/>
      <c r="CK1413" s="307"/>
      <c r="CL1413" s="307"/>
      <c r="CM1413" s="307"/>
      <c r="CN1413" s="307"/>
      <c r="CO1413" s="307"/>
      <c r="CP1413" s="307"/>
      <c r="CQ1413" s="307"/>
      <c r="CR1413" s="307"/>
      <c r="CS1413" s="307"/>
      <c r="CT1413" s="307"/>
      <c r="CU1413" s="307"/>
      <c r="CV1413" s="307"/>
      <c r="CW1413" s="307"/>
      <c r="CX1413" s="307"/>
      <c r="CY1413" s="307"/>
      <c r="CZ1413" s="307"/>
      <c r="DA1413" s="307"/>
      <c r="DB1413" s="307"/>
      <c r="DC1413" s="307"/>
      <c r="DD1413" s="307"/>
      <c r="DE1413" s="307"/>
      <c r="DF1413" s="307"/>
      <c r="DG1413" s="307"/>
      <c r="DH1413" s="307"/>
      <c r="DI1413" s="390"/>
      <c r="DJ1413" s="390"/>
      <c r="DK1413" s="307"/>
      <c r="DL1413" s="307"/>
      <c r="DM1413" s="307"/>
      <c r="DN1413" s="307"/>
      <c r="DO1413" s="307"/>
      <c r="DP1413" s="307"/>
      <c r="DQ1413" s="307"/>
      <c r="DR1413" s="307"/>
      <c r="DS1413" s="307"/>
      <c r="DT1413" s="307"/>
      <c r="DU1413" s="307"/>
      <c r="DV1413" s="307"/>
      <c r="DW1413" s="307"/>
      <c r="DX1413" s="307"/>
      <c r="DY1413" s="307"/>
      <c r="DZ1413" s="307"/>
      <c r="EA1413" s="307"/>
      <c r="EB1413" s="307"/>
      <c r="EC1413" s="307"/>
      <c r="ED1413" s="307"/>
      <c r="EE1413" s="307"/>
      <c r="EF1413" s="307"/>
      <c r="EG1413" s="307"/>
      <c r="EH1413" s="307"/>
      <c r="EI1413" s="307"/>
      <c r="EJ1413" s="307"/>
      <c r="EK1413" s="307"/>
      <c r="EL1413" s="307"/>
      <c r="EM1413" s="307"/>
      <c r="EN1413" s="307"/>
      <c r="EO1413" s="307"/>
      <c r="EP1413" s="307"/>
      <c r="EQ1413" s="307"/>
      <c r="ER1413" s="307"/>
      <c r="ES1413" s="307"/>
      <c r="ET1413" s="307"/>
      <c r="EU1413" s="390"/>
      <c r="EV1413" s="390"/>
      <c r="EW1413" s="307"/>
      <c r="EX1413" s="307"/>
      <c r="EY1413" s="307"/>
      <c r="EZ1413" s="307"/>
      <c r="FA1413" s="307"/>
      <c r="FB1413" s="307"/>
      <c r="FC1413" s="307"/>
      <c r="FD1413" s="307"/>
      <c r="FE1413" s="307"/>
      <c r="FF1413" s="307"/>
      <c r="FG1413" s="307"/>
      <c r="FH1413" s="307"/>
      <c r="FI1413" s="307"/>
      <c r="FJ1413" s="307"/>
      <c r="FK1413" s="307"/>
      <c r="FL1413" s="307"/>
      <c r="FM1413" s="307"/>
      <c r="FN1413" s="307"/>
      <c r="FO1413" s="307"/>
      <c r="FP1413" s="307"/>
      <c r="FQ1413" s="307"/>
      <c r="FR1413" s="307"/>
      <c r="FS1413" s="307"/>
      <c r="FT1413" s="307"/>
      <c r="FU1413" s="307"/>
      <c r="FV1413" s="307"/>
      <c r="FW1413" s="307"/>
      <c r="FX1413" s="307"/>
      <c r="FY1413" s="307"/>
      <c r="FZ1413" s="307"/>
      <c r="GA1413" s="307"/>
      <c r="GB1413" s="307"/>
      <c r="GC1413" s="307"/>
      <c r="GD1413" s="307"/>
      <c r="GE1413" s="307"/>
      <c r="GF1413" s="307"/>
      <c r="GG1413" s="307"/>
      <c r="GH1413" s="307"/>
      <c r="GI1413" s="307"/>
      <c r="GJ1413" s="307"/>
      <c r="GK1413" s="307"/>
      <c r="GL1413" s="307"/>
      <c r="GM1413" s="307"/>
      <c r="GN1413" s="307"/>
      <c r="GO1413" s="307"/>
      <c r="GP1413" s="307"/>
      <c r="GQ1413" s="307"/>
      <c r="GR1413" s="307"/>
      <c r="GS1413" s="307"/>
      <c r="GT1413" s="307"/>
      <c r="GU1413" s="307"/>
      <c r="GV1413" s="307"/>
      <c r="GW1413" s="307"/>
      <c r="GX1413" s="307"/>
      <c r="GY1413" s="307"/>
      <c r="GZ1413" s="307"/>
      <c r="HA1413" s="307"/>
      <c r="HB1413" s="307"/>
      <c r="HC1413" s="307"/>
      <c r="HD1413" s="307"/>
      <c r="HE1413" s="307"/>
      <c r="HF1413" s="307"/>
      <c r="HG1413" s="307"/>
      <c r="HH1413" s="307"/>
      <c r="HI1413" s="307"/>
      <c r="HJ1413" s="307"/>
      <c r="HK1413" s="307"/>
      <c r="HL1413" s="307"/>
      <c r="HM1413" s="307"/>
      <c r="HN1413" s="307"/>
      <c r="HO1413" s="307"/>
      <c r="HP1413" s="307"/>
      <c r="HQ1413" s="307"/>
      <c r="HR1413" s="307"/>
      <c r="HS1413" s="307"/>
      <c r="HT1413" s="307"/>
      <c r="HU1413" s="307"/>
      <c r="HV1413" s="307"/>
      <c r="HW1413" s="307"/>
      <c r="HX1413" s="307"/>
      <c r="HY1413" s="307"/>
      <c r="HZ1413" s="307"/>
      <c r="IA1413" s="307"/>
      <c r="IB1413" s="307"/>
      <c r="IC1413" s="307"/>
      <c r="ID1413" s="307"/>
      <c r="IE1413" s="307"/>
      <c r="IF1413" s="307"/>
      <c r="IG1413" s="307"/>
      <c r="IH1413" s="307"/>
      <c r="II1413" s="307"/>
      <c r="IJ1413" s="307"/>
      <c r="IK1413" s="307"/>
      <c r="IL1413" s="307"/>
      <c r="IM1413" s="307"/>
      <c r="IN1413" s="307"/>
      <c r="IO1413" s="307"/>
      <c r="IP1413" s="307"/>
      <c r="IQ1413" s="307"/>
      <c r="IR1413" s="307"/>
      <c r="IS1413" s="307"/>
      <c r="IT1413" s="307"/>
      <c r="IU1413" s="307"/>
      <c r="IV1413" s="307"/>
      <c r="IW1413" s="307"/>
      <c r="IX1413" s="307"/>
      <c r="IY1413" s="307"/>
      <c r="IZ1413" s="307"/>
      <c r="JA1413" s="307"/>
      <c r="JB1413" s="307"/>
      <c r="JC1413" s="307"/>
      <c r="JD1413" s="307"/>
      <c r="JE1413" s="307"/>
      <c r="JF1413" s="307"/>
      <c r="JG1413" s="307"/>
      <c r="JH1413" s="307"/>
      <c r="JI1413" s="307"/>
      <c r="JJ1413" s="307"/>
      <c r="JK1413" s="307"/>
      <c r="JL1413" s="307"/>
      <c r="JM1413" s="307"/>
      <c r="JN1413" s="307"/>
      <c r="JO1413" s="307"/>
      <c r="JP1413" s="307"/>
      <c r="JQ1413" s="307"/>
      <c r="JR1413" s="307"/>
      <c r="JS1413" s="307"/>
      <c r="JT1413" s="307"/>
      <c r="JU1413" s="307"/>
      <c r="JV1413" s="307"/>
      <c r="JW1413" s="307"/>
      <c r="JX1413" s="307"/>
      <c r="JY1413" s="307"/>
      <c r="JZ1413" s="307"/>
      <c r="KA1413" s="307"/>
      <c r="KB1413" s="307"/>
      <c r="KC1413" s="307"/>
      <c r="KD1413" s="307"/>
      <c r="KE1413" s="307"/>
      <c r="KF1413" s="307"/>
      <c r="KG1413" s="307"/>
      <c r="KH1413" s="307"/>
      <c r="KI1413" s="307"/>
      <c r="KJ1413" s="307"/>
      <c r="KK1413" s="307"/>
      <c r="KL1413" s="307"/>
      <c r="KM1413" s="307"/>
      <c r="KN1413" s="307"/>
      <c r="KO1413" s="307"/>
      <c r="KP1413" s="307"/>
      <c r="KQ1413" s="307"/>
      <c r="KR1413" s="307"/>
      <c r="KS1413" s="307"/>
      <c r="KT1413" s="307"/>
    </row>
    <row r="1414" spans="14:306" s="56" customFormat="1" ht="15" customHeight="1">
      <c r="N1414" s="410"/>
      <c r="O1414" s="410"/>
      <c r="P1414" s="311"/>
      <c r="Q1414" s="311"/>
      <c r="R1414" s="311"/>
      <c r="AG1414" s="57"/>
      <c r="AH1414" s="57"/>
      <c r="AI1414" s="57"/>
      <c r="AJ1414" s="57"/>
      <c r="AK1414" s="57"/>
      <c r="AL1414" s="57"/>
      <c r="AM1414" s="57"/>
      <c r="AN1414" s="57"/>
      <c r="AO1414" s="57"/>
      <c r="AP1414" s="57"/>
      <c r="AQ1414" s="57"/>
      <c r="AR1414" s="57"/>
      <c r="AS1414" s="57"/>
      <c r="AT1414" s="57"/>
      <c r="AU1414" s="57"/>
      <c r="AV1414" s="57"/>
      <c r="AW1414" s="57"/>
      <c r="AX1414" s="57"/>
      <c r="AY1414" s="57"/>
      <c r="AZ1414" s="57"/>
      <c r="BA1414" s="57"/>
      <c r="BB1414" s="57"/>
      <c r="BC1414" s="57"/>
      <c r="BD1414" s="57"/>
      <c r="BE1414" s="57"/>
      <c r="BF1414" s="57"/>
      <c r="BG1414" s="57"/>
      <c r="BH1414" s="57"/>
      <c r="BI1414" s="57"/>
      <c r="BJ1414" s="57"/>
      <c r="BK1414" s="57"/>
      <c r="BL1414" s="57"/>
      <c r="BM1414" s="57"/>
      <c r="BN1414" s="57"/>
      <c r="CB1414" s="307"/>
      <c r="CC1414" s="307"/>
      <c r="CD1414" s="307"/>
      <c r="CE1414" s="307"/>
      <c r="CF1414" s="307"/>
      <c r="CG1414" s="307"/>
      <c r="CH1414" s="307"/>
      <c r="CI1414" s="307"/>
      <c r="CJ1414" s="307"/>
      <c r="CK1414" s="307"/>
      <c r="CL1414" s="307"/>
      <c r="CM1414" s="307"/>
      <c r="CN1414" s="307"/>
      <c r="CO1414" s="307"/>
      <c r="CP1414" s="307"/>
      <c r="CQ1414" s="307"/>
      <c r="CR1414" s="307"/>
      <c r="CS1414" s="307"/>
      <c r="CT1414" s="307"/>
      <c r="CU1414" s="307"/>
      <c r="CV1414" s="307"/>
      <c r="CW1414" s="307"/>
      <c r="CX1414" s="307"/>
      <c r="CY1414" s="307"/>
      <c r="CZ1414" s="307"/>
      <c r="DA1414" s="307"/>
      <c r="DB1414" s="307"/>
      <c r="DC1414" s="307"/>
      <c r="DD1414" s="307"/>
      <c r="DE1414" s="307"/>
      <c r="DF1414" s="307"/>
      <c r="DG1414" s="307"/>
      <c r="DH1414" s="307"/>
      <c r="DI1414" s="390"/>
      <c r="DJ1414" s="390"/>
      <c r="DK1414" s="307"/>
      <c r="DL1414" s="307"/>
      <c r="DM1414" s="307"/>
      <c r="DN1414" s="307"/>
      <c r="DO1414" s="307"/>
      <c r="DP1414" s="307"/>
      <c r="DQ1414" s="307"/>
      <c r="DR1414" s="307"/>
      <c r="DS1414" s="307"/>
      <c r="DT1414" s="307"/>
      <c r="DU1414" s="307"/>
      <c r="DV1414" s="307"/>
      <c r="DW1414" s="307"/>
      <c r="DX1414" s="307"/>
      <c r="DY1414" s="307"/>
      <c r="DZ1414" s="307"/>
      <c r="EA1414" s="307"/>
      <c r="EB1414" s="307"/>
      <c r="EC1414" s="307"/>
      <c r="ED1414" s="307"/>
      <c r="EE1414" s="307"/>
      <c r="EF1414" s="307"/>
      <c r="EG1414" s="307"/>
      <c r="EH1414" s="307"/>
      <c r="EI1414" s="307"/>
      <c r="EJ1414" s="307"/>
      <c r="EK1414" s="307"/>
      <c r="EL1414" s="307"/>
      <c r="EM1414" s="307"/>
      <c r="EN1414" s="307"/>
      <c r="EO1414" s="307"/>
      <c r="EP1414" s="307"/>
      <c r="EQ1414" s="307"/>
      <c r="ER1414" s="307"/>
      <c r="ES1414" s="307"/>
      <c r="ET1414" s="307"/>
      <c r="EU1414" s="390"/>
      <c r="EV1414" s="390"/>
      <c r="EW1414" s="307"/>
      <c r="EX1414" s="307"/>
      <c r="EY1414" s="307"/>
      <c r="EZ1414" s="307"/>
      <c r="FA1414" s="307"/>
      <c r="FB1414" s="307"/>
      <c r="FC1414" s="307"/>
      <c r="FD1414" s="307"/>
      <c r="FE1414" s="307"/>
      <c r="FF1414" s="307"/>
      <c r="FG1414" s="307"/>
      <c r="FH1414" s="307"/>
      <c r="FI1414" s="307"/>
      <c r="FJ1414" s="307"/>
      <c r="FK1414" s="307"/>
      <c r="FL1414" s="307"/>
      <c r="FM1414" s="307"/>
      <c r="FN1414" s="307"/>
      <c r="FO1414" s="307"/>
      <c r="FP1414" s="307"/>
      <c r="FQ1414" s="307"/>
      <c r="FR1414" s="307"/>
      <c r="FS1414" s="307"/>
      <c r="FT1414" s="307"/>
      <c r="FU1414" s="307"/>
      <c r="FV1414" s="307"/>
      <c r="FW1414" s="307"/>
      <c r="FX1414" s="307"/>
      <c r="FY1414" s="307"/>
      <c r="FZ1414" s="307"/>
      <c r="GA1414" s="307"/>
      <c r="GB1414" s="307"/>
      <c r="GC1414" s="307"/>
      <c r="GD1414" s="307"/>
      <c r="GE1414" s="307"/>
      <c r="GF1414" s="307"/>
      <c r="GG1414" s="307"/>
      <c r="GH1414" s="307"/>
      <c r="GI1414" s="307"/>
      <c r="GJ1414" s="307"/>
      <c r="GK1414" s="307"/>
      <c r="GL1414" s="307"/>
      <c r="GM1414" s="307"/>
      <c r="GN1414" s="307"/>
      <c r="GO1414" s="307"/>
      <c r="GP1414" s="307"/>
      <c r="GQ1414" s="307"/>
      <c r="GR1414" s="307"/>
      <c r="GS1414" s="307"/>
      <c r="GT1414" s="307"/>
      <c r="GU1414" s="307"/>
      <c r="GV1414" s="307"/>
      <c r="GW1414" s="307"/>
      <c r="GX1414" s="307"/>
      <c r="GY1414" s="307"/>
      <c r="GZ1414" s="307"/>
      <c r="HA1414" s="307"/>
      <c r="HB1414" s="307"/>
      <c r="HC1414" s="307"/>
      <c r="HD1414" s="307"/>
      <c r="HE1414" s="307"/>
      <c r="HF1414" s="307"/>
      <c r="HG1414" s="307"/>
      <c r="HH1414" s="307"/>
      <c r="HI1414" s="307"/>
      <c r="HJ1414" s="307"/>
      <c r="HK1414" s="307"/>
      <c r="HL1414" s="307"/>
      <c r="HM1414" s="307"/>
      <c r="HN1414" s="307"/>
      <c r="HO1414" s="307"/>
      <c r="HP1414" s="307"/>
      <c r="HQ1414" s="307"/>
      <c r="HR1414" s="307"/>
      <c r="HS1414" s="307"/>
      <c r="HT1414" s="307"/>
      <c r="HU1414" s="307"/>
      <c r="HV1414" s="307"/>
      <c r="HW1414" s="307"/>
      <c r="HX1414" s="307"/>
      <c r="HY1414" s="307"/>
      <c r="HZ1414" s="307"/>
      <c r="IA1414" s="307"/>
      <c r="IB1414" s="307"/>
      <c r="IC1414" s="307"/>
      <c r="ID1414" s="307"/>
      <c r="IE1414" s="307"/>
      <c r="IF1414" s="307"/>
      <c r="IG1414" s="307"/>
      <c r="IH1414" s="307"/>
      <c r="II1414" s="307"/>
      <c r="IJ1414" s="307"/>
      <c r="IK1414" s="307"/>
      <c r="IL1414" s="307"/>
      <c r="IM1414" s="307"/>
      <c r="IN1414" s="307"/>
      <c r="IO1414" s="307"/>
      <c r="IP1414" s="307"/>
      <c r="IQ1414" s="307"/>
      <c r="IR1414" s="307"/>
      <c r="IS1414" s="307"/>
      <c r="IT1414" s="307"/>
      <c r="IU1414" s="307"/>
      <c r="IV1414" s="307"/>
      <c r="IW1414" s="307"/>
      <c r="IX1414" s="307"/>
      <c r="IY1414" s="307"/>
      <c r="IZ1414" s="307"/>
      <c r="JA1414" s="307"/>
      <c r="JB1414" s="307"/>
      <c r="JC1414" s="307"/>
      <c r="JD1414" s="307"/>
      <c r="JE1414" s="307"/>
      <c r="JF1414" s="307"/>
      <c r="JG1414" s="307"/>
      <c r="JH1414" s="307"/>
      <c r="JI1414" s="307"/>
      <c r="JJ1414" s="307"/>
      <c r="JK1414" s="307"/>
      <c r="JL1414" s="307"/>
      <c r="JM1414" s="307"/>
      <c r="JN1414" s="307"/>
      <c r="JO1414" s="307"/>
      <c r="JP1414" s="307"/>
      <c r="JQ1414" s="307"/>
      <c r="JR1414" s="307"/>
      <c r="JS1414" s="307"/>
      <c r="JT1414" s="307"/>
      <c r="JU1414" s="307"/>
      <c r="JV1414" s="307"/>
      <c r="JW1414" s="307"/>
      <c r="JX1414" s="307"/>
      <c r="JY1414" s="307"/>
      <c r="JZ1414" s="307"/>
      <c r="KA1414" s="307"/>
      <c r="KB1414" s="307"/>
      <c r="KC1414" s="307"/>
      <c r="KD1414" s="307"/>
      <c r="KE1414" s="307"/>
      <c r="KF1414" s="307"/>
      <c r="KG1414" s="307"/>
      <c r="KH1414" s="307"/>
      <c r="KI1414" s="307"/>
      <c r="KJ1414" s="307"/>
      <c r="KK1414" s="307"/>
      <c r="KL1414" s="307"/>
      <c r="KM1414" s="307"/>
      <c r="KN1414" s="307"/>
      <c r="KO1414" s="307"/>
      <c r="KP1414" s="307"/>
      <c r="KQ1414" s="307"/>
      <c r="KR1414" s="307"/>
      <c r="KS1414" s="307"/>
      <c r="KT1414" s="307"/>
    </row>
    <row r="1415" spans="14:306" s="56" customFormat="1" ht="15" customHeight="1">
      <c r="N1415" s="410"/>
      <c r="O1415" s="410"/>
      <c r="P1415" s="311"/>
      <c r="Q1415" s="311"/>
      <c r="R1415" s="311"/>
      <c r="AG1415" s="57"/>
      <c r="AH1415" s="57"/>
      <c r="AI1415" s="57"/>
      <c r="AJ1415" s="57"/>
      <c r="AK1415" s="57"/>
      <c r="AL1415" s="57"/>
      <c r="AM1415" s="57"/>
      <c r="AN1415" s="57"/>
      <c r="AO1415" s="57"/>
      <c r="AP1415" s="57"/>
      <c r="AQ1415" s="57"/>
      <c r="AR1415" s="57"/>
      <c r="AS1415" s="57"/>
      <c r="AT1415" s="57"/>
      <c r="AU1415" s="57"/>
      <c r="AV1415" s="57"/>
      <c r="AW1415" s="57"/>
      <c r="AX1415" s="57"/>
      <c r="AY1415" s="57"/>
      <c r="AZ1415" s="57"/>
      <c r="BA1415" s="57"/>
      <c r="BB1415" s="57"/>
      <c r="BC1415" s="57"/>
      <c r="BD1415" s="57"/>
      <c r="BE1415" s="57"/>
      <c r="BF1415" s="57"/>
      <c r="BG1415" s="57"/>
      <c r="BH1415" s="57"/>
      <c r="BI1415" s="57"/>
      <c r="BJ1415" s="57"/>
      <c r="BK1415" s="57"/>
      <c r="BL1415" s="57"/>
      <c r="BM1415" s="57"/>
      <c r="BN1415" s="57"/>
      <c r="CB1415" s="307"/>
      <c r="CC1415" s="307"/>
      <c r="CD1415" s="307"/>
      <c r="CE1415" s="307"/>
      <c r="CF1415" s="307"/>
      <c r="CG1415" s="307"/>
      <c r="CH1415" s="307"/>
      <c r="CI1415" s="307"/>
      <c r="CJ1415" s="307"/>
      <c r="CK1415" s="307"/>
      <c r="CL1415" s="307"/>
      <c r="CM1415" s="307"/>
      <c r="CN1415" s="307"/>
      <c r="CO1415" s="307"/>
      <c r="CP1415" s="307"/>
      <c r="CQ1415" s="307"/>
      <c r="CR1415" s="307"/>
      <c r="CS1415" s="307"/>
      <c r="CT1415" s="307"/>
      <c r="CU1415" s="307"/>
      <c r="CV1415" s="307"/>
      <c r="CW1415" s="307"/>
      <c r="CX1415" s="307"/>
      <c r="CY1415" s="307"/>
      <c r="CZ1415" s="307"/>
      <c r="DA1415" s="307"/>
      <c r="DB1415" s="307"/>
      <c r="DC1415" s="307"/>
      <c r="DD1415" s="307"/>
      <c r="DE1415" s="307"/>
      <c r="DF1415" s="307"/>
      <c r="DG1415" s="307"/>
      <c r="DH1415" s="307"/>
      <c r="DI1415" s="390"/>
      <c r="DJ1415" s="390"/>
      <c r="DK1415" s="307"/>
      <c r="DL1415" s="307"/>
      <c r="DM1415" s="307"/>
      <c r="DN1415" s="307"/>
      <c r="DO1415" s="307"/>
      <c r="DP1415" s="307"/>
      <c r="DQ1415" s="307"/>
      <c r="DR1415" s="307"/>
      <c r="DS1415" s="307"/>
      <c r="DT1415" s="307"/>
      <c r="DU1415" s="307"/>
      <c r="DV1415" s="307"/>
      <c r="DW1415" s="307"/>
      <c r="DX1415" s="307"/>
      <c r="DY1415" s="307"/>
      <c r="DZ1415" s="307"/>
      <c r="EA1415" s="307"/>
      <c r="EB1415" s="307"/>
      <c r="EC1415" s="307"/>
      <c r="ED1415" s="307"/>
      <c r="EE1415" s="307"/>
      <c r="EF1415" s="307"/>
      <c r="EG1415" s="307"/>
      <c r="EH1415" s="307"/>
      <c r="EI1415" s="307"/>
      <c r="EJ1415" s="307"/>
      <c r="EK1415" s="307"/>
      <c r="EL1415" s="307"/>
      <c r="EM1415" s="307"/>
      <c r="EN1415" s="307"/>
      <c r="EO1415" s="307"/>
      <c r="EP1415" s="307"/>
      <c r="EQ1415" s="307"/>
      <c r="ER1415" s="307"/>
      <c r="ES1415" s="307"/>
      <c r="ET1415" s="307"/>
      <c r="EU1415" s="390"/>
      <c r="EV1415" s="390"/>
      <c r="EW1415" s="307"/>
      <c r="EX1415" s="307"/>
      <c r="EY1415" s="307"/>
      <c r="EZ1415" s="307"/>
      <c r="FA1415" s="307"/>
      <c r="FB1415" s="307"/>
      <c r="FC1415" s="307"/>
      <c r="FD1415" s="307"/>
      <c r="FE1415" s="307"/>
      <c r="FF1415" s="307"/>
      <c r="FG1415" s="307"/>
      <c r="FH1415" s="307"/>
      <c r="FI1415" s="307"/>
      <c r="FJ1415" s="307"/>
      <c r="FK1415" s="307"/>
      <c r="FL1415" s="307"/>
      <c r="FM1415" s="307"/>
      <c r="FN1415" s="307"/>
      <c r="FO1415" s="307"/>
      <c r="FP1415" s="307"/>
      <c r="FQ1415" s="307"/>
      <c r="FR1415" s="307"/>
      <c r="FS1415" s="307"/>
      <c r="FT1415" s="307"/>
      <c r="FU1415" s="307"/>
      <c r="FV1415" s="307"/>
      <c r="FW1415" s="307"/>
      <c r="FX1415" s="307"/>
      <c r="FY1415" s="307"/>
      <c r="FZ1415" s="307"/>
      <c r="GA1415" s="307"/>
      <c r="GB1415" s="307"/>
      <c r="GC1415" s="307"/>
      <c r="GD1415" s="307"/>
      <c r="GE1415" s="307"/>
      <c r="GF1415" s="307"/>
      <c r="GG1415" s="307"/>
      <c r="GH1415" s="307"/>
      <c r="GI1415" s="307"/>
      <c r="GJ1415" s="307"/>
      <c r="GK1415" s="307"/>
      <c r="GL1415" s="307"/>
      <c r="GM1415" s="307"/>
      <c r="GN1415" s="307"/>
      <c r="GO1415" s="307"/>
      <c r="GP1415" s="307"/>
      <c r="GQ1415" s="307"/>
      <c r="GR1415" s="307"/>
      <c r="GS1415" s="307"/>
      <c r="GT1415" s="307"/>
      <c r="GU1415" s="307"/>
      <c r="GV1415" s="307"/>
      <c r="GW1415" s="307"/>
      <c r="GX1415" s="307"/>
      <c r="GY1415" s="307"/>
      <c r="GZ1415" s="307"/>
      <c r="HA1415" s="307"/>
      <c r="HB1415" s="307"/>
      <c r="HC1415" s="307"/>
      <c r="HD1415" s="307"/>
      <c r="HE1415" s="307"/>
      <c r="HF1415" s="307"/>
      <c r="HG1415" s="307"/>
      <c r="HH1415" s="307"/>
      <c r="HI1415" s="307"/>
      <c r="HJ1415" s="307"/>
      <c r="HK1415" s="307"/>
      <c r="HL1415" s="307"/>
      <c r="HM1415" s="307"/>
      <c r="HN1415" s="307"/>
      <c r="HO1415" s="307"/>
      <c r="HP1415" s="307"/>
      <c r="HQ1415" s="307"/>
      <c r="HR1415" s="307"/>
      <c r="HS1415" s="307"/>
      <c r="HT1415" s="307"/>
      <c r="HU1415" s="307"/>
      <c r="HV1415" s="307"/>
      <c r="HW1415" s="307"/>
      <c r="HX1415" s="307"/>
      <c r="HY1415" s="307"/>
      <c r="HZ1415" s="307"/>
      <c r="IA1415" s="307"/>
      <c r="IB1415" s="307"/>
      <c r="IC1415" s="307"/>
      <c r="ID1415" s="307"/>
      <c r="IE1415" s="307"/>
      <c r="IF1415" s="307"/>
      <c r="IG1415" s="307"/>
      <c r="IH1415" s="307"/>
      <c r="II1415" s="307"/>
      <c r="IJ1415" s="307"/>
      <c r="IK1415" s="307"/>
      <c r="IL1415" s="307"/>
      <c r="IM1415" s="307"/>
      <c r="IN1415" s="307"/>
      <c r="IO1415" s="307"/>
      <c r="IP1415" s="307"/>
      <c r="IQ1415" s="307"/>
      <c r="IR1415" s="307"/>
      <c r="IS1415" s="307"/>
      <c r="IT1415" s="307"/>
      <c r="IU1415" s="307"/>
      <c r="IV1415" s="307"/>
      <c r="IW1415" s="307"/>
      <c r="IX1415" s="307"/>
      <c r="IY1415" s="307"/>
      <c r="IZ1415" s="307"/>
      <c r="JA1415" s="307"/>
      <c r="JB1415" s="307"/>
      <c r="JC1415" s="307"/>
      <c r="JD1415" s="307"/>
      <c r="JE1415" s="307"/>
      <c r="JF1415" s="307"/>
      <c r="JG1415" s="307"/>
      <c r="JH1415" s="307"/>
      <c r="JI1415" s="307"/>
      <c r="JJ1415" s="307"/>
      <c r="JK1415" s="307"/>
      <c r="JL1415" s="307"/>
      <c r="JM1415" s="307"/>
      <c r="JN1415" s="307"/>
      <c r="JO1415" s="307"/>
      <c r="JP1415" s="307"/>
      <c r="JQ1415" s="307"/>
      <c r="JR1415" s="307"/>
      <c r="JS1415" s="307"/>
      <c r="JT1415" s="307"/>
      <c r="JU1415" s="307"/>
      <c r="JV1415" s="307"/>
      <c r="JW1415" s="307"/>
      <c r="JX1415" s="307"/>
      <c r="JY1415" s="307"/>
      <c r="JZ1415" s="307"/>
      <c r="KA1415" s="307"/>
      <c r="KB1415" s="307"/>
      <c r="KC1415" s="307"/>
      <c r="KD1415" s="307"/>
      <c r="KE1415" s="307"/>
      <c r="KF1415" s="307"/>
      <c r="KG1415" s="307"/>
      <c r="KH1415" s="307"/>
      <c r="KI1415" s="307"/>
      <c r="KJ1415" s="307"/>
      <c r="KK1415" s="307"/>
      <c r="KL1415" s="307"/>
      <c r="KM1415" s="307"/>
      <c r="KN1415" s="307"/>
      <c r="KO1415" s="307"/>
      <c r="KP1415" s="307"/>
      <c r="KQ1415" s="307"/>
      <c r="KR1415" s="307"/>
      <c r="KS1415" s="307"/>
      <c r="KT1415" s="307"/>
    </row>
    <row r="1416" spans="14:306" s="56" customFormat="1" ht="15" customHeight="1">
      <c r="N1416" s="410"/>
      <c r="O1416" s="410"/>
      <c r="P1416" s="311"/>
      <c r="Q1416" s="311"/>
      <c r="R1416" s="311"/>
      <c r="AG1416" s="57"/>
      <c r="AH1416" s="57"/>
      <c r="AI1416" s="57"/>
      <c r="AJ1416" s="57"/>
      <c r="AK1416" s="57"/>
      <c r="AL1416" s="57"/>
      <c r="AM1416" s="57"/>
      <c r="AN1416" s="57"/>
      <c r="AO1416" s="57"/>
      <c r="AP1416" s="57"/>
      <c r="AQ1416" s="57"/>
      <c r="AR1416" s="57"/>
      <c r="AS1416" s="57"/>
      <c r="AT1416" s="57"/>
      <c r="AU1416" s="57"/>
      <c r="AV1416" s="57"/>
      <c r="AW1416" s="57"/>
      <c r="AX1416" s="57"/>
      <c r="AY1416" s="57"/>
      <c r="AZ1416" s="57"/>
      <c r="BA1416" s="57"/>
      <c r="BB1416" s="57"/>
      <c r="BC1416" s="57"/>
      <c r="BD1416" s="57"/>
      <c r="BE1416" s="57"/>
      <c r="BF1416" s="57"/>
      <c r="BG1416" s="57"/>
      <c r="BH1416" s="57"/>
      <c r="BI1416" s="57"/>
      <c r="BJ1416" s="57"/>
      <c r="BK1416" s="57"/>
      <c r="BL1416" s="57"/>
      <c r="BM1416" s="57"/>
      <c r="BN1416" s="57"/>
      <c r="CB1416" s="307"/>
      <c r="CC1416" s="307"/>
      <c r="CD1416" s="307"/>
      <c r="CE1416" s="307"/>
      <c r="CF1416" s="307"/>
      <c r="CG1416" s="307"/>
      <c r="CH1416" s="307"/>
      <c r="CI1416" s="307"/>
      <c r="CJ1416" s="307"/>
      <c r="CK1416" s="307"/>
      <c r="CL1416" s="307"/>
      <c r="CM1416" s="307"/>
      <c r="CN1416" s="307"/>
      <c r="CO1416" s="307"/>
      <c r="CP1416" s="307"/>
      <c r="CQ1416" s="307"/>
      <c r="CR1416" s="307"/>
      <c r="CS1416" s="307"/>
      <c r="CT1416" s="307"/>
      <c r="CU1416" s="307"/>
      <c r="CV1416" s="307"/>
      <c r="CW1416" s="307"/>
      <c r="CX1416" s="307"/>
      <c r="CY1416" s="307"/>
      <c r="CZ1416" s="307"/>
      <c r="DA1416" s="307"/>
      <c r="DB1416" s="307"/>
      <c r="DC1416" s="307"/>
      <c r="DD1416" s="307"/>
      <c r="DE1416" s="307"/>
      <c r="DF1416" s="307"/>
      <c r="DG1416" s="307"/>
      <c r="DH1416" s="307"/>
      <c r="DI1416" s="390"/>
      <c r="DJ1416" s="390"/>
      <c r="DK1416" s="307"/>
      <c r="DL1416" s="307"/>
      <c r="DM1416" s="307"/>
      <c r="DN1416" s="307"/>
      <c r="DO1416" s="307"/>
      <c r="DP1416" s="307"/>
      <c r="DQ1416" s="307"/>
      <c r="DR1416" s="307"/>
      <c r="DS1416" s="307"/>
      <c r="DT1416" s="307"/>
      <c r="DU1416" s="307"/>
      <c r="DV1416" s="307"/>
      <c r="DW1416" s="307"/>
      <c r="DX1416" s="307"/>
      <c r="DY1416" s="307"/>
      <c r="DZ1416" s="307"/>
      <c r="EA1416" s="307"/>
      <c r="EB1416" s="307"/>
      <c r="EC1416" s="307"/>
      <c r="ED1416" s="307"/>
      <c r="EE1416" s="307"/>
      <c r="EF1416" s="307"/>
      <c r="EG1416" s="307"/>
      <c r="EH1416" s="307"/>
      <c r="EI1416" s="307"/>
      <c r="EJ1416" s="307"/>
      <c r="EK1416" s="307"/>
      <c r="EL1416" s="307"/>
      <c r="EM1416" s="307"/>
      <c r="EN1416" s="307"/>
      <c r="EO1416" s="307"/>
      <c r="EP1416" s="307"/>
      <c r="EQ1416" s="307"/>
      <c r="ER1416" s="307"/>
      <c r="ES1416" s="307"/>
      <c r="ET1416" s="307"/>
      <c r="EU1416" s="390"/>
      <c r="EV1416" s="390"/>
      <c r="EW1416" s="307"/>
      <c r="EX1416" s="307"/>
      <c r="EY1416" s="307"/>
      <c r="EZ1416" s="307"/>
      <c r="FA1416" s="307"/>
      <c r="FB1416" s="307"/>
      <c r="FC1416" s="307"/>
      <c r="FD1416" s="307"/>
      <c r="FE1416" s="307"/>
      <c r="FF1416" s="307"/>
      <c r="FG1416" s="307"/>
      <c r="FH1416" s="307"/>
      <c r="FI1416" s="307"/>
      <c r="FJ1416" s="307"/>
      <c r="FK1416" s="307"/>
      <c r="FL1416" s="307"/>
      <c r="FM1416" s="307"/>
      <c r="FN1416" s="307"/>
      <c r="FO1416" s="307"/>
      <c r="FP1416" s="307"/>
      <c r="FQ1416" s="307"/>
      <c r="FR1416" s="307"/>
      <c r="FS1416" s="307"/>
      <c r="FT1416" s="307"/>
      <c r="FU1416" s="307"/>
      <c r="FV1416" s="307"/>
      <c r="FW1416" s="307"/>
      <c r="FX1416" s="307"/>
      <c r="FY1416" s="307"/>
      <c r="FZ1416" s="307"/>
      <c r="GA1416" s="307"/>
      <c r="GB1416" s="307"/>
      <c r="GC1416" s="307"/>
      <c r="GD1416" s="307"/>
      <c r="GE1416" s="307"/>
      <c r="GF1416" s="307"/>
      <c r="GG1416" s="307"/>
      <c r="GH1416" s="307"/>
      <c r="GI1416" s="307"/>
      <c r="GJ1416" s="307"/>
      <c r="GK1416" s="307"/>
      <c r="GL1416" s="307"/>
      <c r="GM1416" s="307"/>
      <c r="GN1416" s="307"/>
      <c r="GO1416" s="307"/>
      <c r="GP1416" s="307"/>
      <c r="GQ1416" s="307"/>
      <c r="GR1416" s="307"/>
      <c r="GS1416" s="307"/>
      <c r="GT1416" s="307"/>
      <c r="GU1416" s="307"/>
      <c r="GV1416" s="307"/>
      <c r="GW1416" s="307"/>
      <c r="GX1416" s="307"/>
      <c r="GY1416" s="307"/>
      <c r="GZ1416" s="307"/>
      <c r="HA1416" s="307"/>
      <c r="HB1416" s="307"/>
      <c r="HC1416" s="307"/>
      <c r="HD1416" s="307"/>
      <c r="HE1416" s="307"/>
      <c r="HF1416" s="307"/>
      <c r="HG1416" s="307"/>
      <c r="HH1416" s="307"/>
      <c r="HI1416" s="307"/>
      <c r="HJ1416" s="307"/>
      <c r="HK1416" s="307"/>
      <c r="HL1416" s="307"/>
      <c r="HM1416" s="307"/>
      <c r="HN1416" s="307"/>
      <c r="HO1416" s="307"/>
      <c r="HP1416" s="307"/>
      <c r="HQ1416" s="307"/>
      <c r="HR1416" s="307"/>
      <c r="HS1416" s="307"/>
      <c r="HT1416" s="307"/>
      <c r="HU1416" s="307"/>
      <c r="HV1416" s="307"/>
      <c r="HW1416" s="307"/>
      <c r="HX1416" s="307"/>
      <c r="HY1416" s="307"/>
      <c r="HZ1416" s="307"/>
      <c r="IA1416" s="307"/>
      <c r="IB1416" s="307"/>
      <c r="IC1416" s="307"/>
      <c r="ID1416" s="307"/>
      <c r="IE1416" s="307"/>
      <c r="IF1416" s="307"/>
      <c r="IG1416" s="307"/>
      <c r="IH1416" s="307"/>
      <c r="II1416" s="307"/>
      <c r="IJ1416" s="307"/>
      <c r="IK1416" s="307"/>
      <c r="IL1416" s="307"/>
      <c r="IM1416" s="307"/>
      <c r="IN1416" s="307"/>
      <c r="IO1416" s="307"/>
      <c r="IP1416" s="307"/>
      <c r="IQ1416" s="307"/>
      <c r="IR1416" s="307"/>
      <c r="IS1416" s="307"/>
      <c r="IT1416" s="307"/>
      <c r="IU1416" s="307"/>
      <c r="IV1416" s="307"/>
      <c r="IW1416" s="307"/>
      <c r="IX1416" s="307"/>
      <c r="IY1416" s="307"/>
      <c r="IZ1416" s="307"/>
      <c r="JA1416" s="307"/>
      <c r="JB1416" s="307"/>
      <c r="JC1416" s="307"/>
      <c r="JD1416" s="307"/>
      <c r="JE1416" s="307"/>
      <c r="JF1416" s="307"/>
      <c r="JG1416" s="307"/>
      <c r="JH1416" s="307"/>
      <c r="JI1416" s="307"/>
      <c r="JJ1416" s="307"/>
      <c r="JK1416" s="307"/>
      <c r="JL1416" s="307"/>
      <c r="JM1416" s="307"/>
      <c r="JN1416" s="307"/>
      <c r="JO1416" s="307"/>
      <c r="JP1416" s="307"/>
      <c r="JQ1416" s="307"/>
      <c r="JR1416" s="307"/>
      <c r="JS1416" s="307"/>
      <c r="JT1416" s="307"/>
      <c r="JU1416" s="307"/>
      <c r="JV1416" s="307"/>
      <c r="JW1416" s="307"/>
      <c r="JX1416" s="307"/>
      <c r="JY1416" s="307"/>
      <c r="JZ1416" s="307"/>
      <c r="KA1416" s="307"/>
      <c r="KB1416" s="307"/>
      <c r="KC1416" s="307"/>
      <c r="KD1416" s="307"/>
      <c r="KE1416" s="307"/>
      <c r="KF1416" s="307"/>
      <c r="KG1416" s="307"/>
      <c r="KH1416" s="307"/>
      <c r="KI1416" s="307"/>
      <c r="KJ1416" s="307"/>
      <c r="KK1416" s="307"/>
      <c r="KL1416" s="307"/>
      <c r="KM1416" s="307"/>
      <c r="KN1416" s="307"/>
      <c r="KO1416" s="307"/>
      <c r="KP1416" s="307"/>
      <c r="KQ1416" s="307"/>
      <c r="KR1416" s="307"/>
      <c r="KS1416" s="307"/>
      <c r="KT1416" s="307"/>
    </row>
    <row r="1417" spans="14:306" s="56" customFormat="1" ht="15" customHeight="1">
      <c r="N1417" s="410"/>
      <c r="O1417" s="410"/>
      <c r="P1417" s="311"/>
      <c r="Q1417" s="311"/>
      <c r="R1417" s="311"/>
      <c r="AG1417" s="57"/>
      <c r="AH1417" s="57"/>
      <c r="AI1417" s="57"/>
      <c r="AJ1417" s="57"/>
      <c r="AK1417" s="57"/>
      <c r="AL1417" s="57"/>
      <c r="AM1417" s="57"/>
      <c r="AN1417" s="57"/>
      <c r="AO1417" s="57"/>
      <c r="AP1417" s="57"/>
      <c r="AQ1417" s="57"/>
      <c r="AR1417" s="57"/>
      <c r="AS1417" s="57"/>
      <c r="AT1417" s="57"/>
      <c r="AU1417" s="57"/>
      <c r="AV1417" s="57"/>
      <c r="AW1417" s="57"/>
      <c r="AX1417" s="57"/>
      <c r="AY1417" s="57"/>
      <c r="AZ1417" s="57"/>
      <c r="BA1417" s="57"/>
      <c r="BB1417" s="57"/>
      <c r="BC1417" s="57"/>
      <c r="BD1417" s="57"/>
      <c r="BE1417" s="57"/>
      <c r="BF1417" s="57"/>
      <c r="BG1417" s="57"/>
      <c r="BH1417" s="57"/>
      <c r="BI1417" s="57"/>
      <c r="BJ1417" s="57"/>
      <c r="BK1417" s="57"/>
      <c r="BL1417" s="57"/>
      <c r="BM1417" s="57"/>
      <c r="BN1417" s="57"/>
      <c r="CB1417" s="307"/>
      <c r="CC1417" s="307"/>
      <c r="CD1417" s="307"/>
      <c r="CE1417" s="307"/>
      <c r="CF1417" s="307"/>
      <c r="CG1417" s="307"/>
      <c r="CH1417" s="307"/>
      <c r="CI1417" s="307"/>
      <c r="CJ1417" s="307"/>
      <c r="CK1417" s="307"/>
      <c r="CL1417" s="307"/>
      <c r="CM1417" s="307"/>
      <c r="CN1417" s="307"/>
      <c r="CO1417" s="307"/>
      <c r="CP1417" s="307"/>
      <c r="CQ1417" s="307"/>
      <c r="CR1417" s="307"/>
      <c r="CS1417" s="307"/>
      <c r="CT1417" s="307"/>
      <c r="CU1417" s="307"/>
      <c r="CV1417" s="307"/>
      <c r="CW1417" s="307"/>
      <c r="CX1417" s="307"/>
      <c r="CY1417" s="307"/>
      <c r="CZ1417" s="307"/>
      <c r="DA1417" s="307"/>
      <c r="DB1417" s="307"/>
      <c r="DC1417" s="307"/>
      <c r="DD1417" s="307"/>
      <c r="DE1417" s="307"/>
      <c r="DF1417" s="307"/>
      <c r="DG1417" s="307"/>
      <c r="DH1417" s="307"/>
      <c r="DI1417" s="390"/>
      <c r="DJ1417" s="390"/>
      <c r="DK1417" s="307"/>
      <c r="DL1417" s="307"/>
      <c r="DM1417" s="307"/>
      <c r="DN1417" s="307"/>
      <c r="DO1417" s="307"/>
      <c r="DP1417" s="307"/>
      <c r="DQ1417" s="307"/>
      <c r="DR1417" s="307"/>
      <c r="DS1417" s="307"/>
      <c r="DT1417" s="307"/>
      <c r="DU1417" s="307"/>
      <c r="DV1417" s="307"/>
      <c r="DW1417" s="307"/>
      <c r="DX1417" s="307"/>
      <c r="DY1417" s="307"/>
      <c r="DZ1417" s="307"/>
      <c r="EA1417" s="307"/>
      <c r="EB1417" s="307"/>
      <c r="EC1417" s="307"/>
      <c r="ED1417" s="307"/>
      <c r="EE1417" s="307"/>
      <c r="EF1417" s="307"/>
      <c r="EG1417" s="307"/>
      <c r="EH1417" s="307"/>
      <c r="EI1417" s="307"/>
      <c r="EJ1417" s="307"/>
      <c r="EK1417" s="307"/>
      <c r="EL1417" s="307"/>
      <c r="EM1417" s="307"/>
      <c r="EN1417" s="307"/>
      <c r="EO1417" s="307"/>
      <c r="EP1417" s="307"/>
      <c r="EQ1417" s="307"/>
      <c r="ER1417" s="307"/>
      <c r="ES1417" s="307"/>
      <c r="ET1417" s="307"/>
      <c r="EU1417" s="390"/>
      <c r="EV1417" s="390"/>
      <c r="EW1417" s="307"/>
      <c r="EX1417" s="307"/>
      <c r="EY1417" s="307"/>
      <c r="EZ1417" s="307"/>
      <c r="FA1417" s="307"/>
      <c r="FB1417" s="307"/>
      <c r="FC1417" s="307"/>
      <c r="FD1417" s="307"/>
      <c r="FE1417" s="307"/>
      <c r="FF1417" s="307"/>
      <c r="FG1417" s="307"/>
      <c r="FH1417" s="307"/>
      <c r="FI1417" s="307"/>
      <c r="FJ1417" s="307"/>
      <c r="FK1417" s="307"/>
      <c r="FL1417" s="307"/>
      <c r="FM1417" s="307"/>
      <c r="FN1417" s="307"/>
      <c r="FO1417" s="307"/>
      <c r="FP1417" s="307"/>
      <c r="FQ1417" s="307"/>
      <c r="FR1417" s="307"/>
      <c r="FS1417" s="307"/>
      <c r="FT1417" s="307"/>
      <c r="FU1417" s="307"/>
      <c r="FV1417" s="307"/>
      <c r="FW1417" s="307"/>
      <c r="FX1417" s="307"/>
      <c r="FY1417" s="307"/>
      <c r="FZ1417" s="307"/>
      <c r="GA1417" s="307"/>
      <c r="GB1417" s="307"/>
      <c r="GC1417" s="307"/>
      <c r="GD1417" s="307"/>
      <c r="GE1417" s="307"/>
      <c r="GF1417" s="307"/>
      <c r="GG1417" s="307"/>
      <c r="GH1417" s="307"/>
      <c r="GI1417" s="307"/>
      <c r="GJ1417" s="307"/>
      <c r="GK1417" s="307"/>
      <c r="GL1417" s="307"/>
      <c r="GM1417" s="307"/>
      <c r="GN1417" s="307"/>
      <c r="GO1417" s="307"/>
      <c r="GP1417" s="307"/>
      <c r="GQ1417" s="307"/>
      <c r="GR1417" s="307"/>
      <c r="GS1417" s="307"/>
      <c r="GT1417" s="307"/>
      <c r="GU1417" s="307"/>
      <c r="GV1417" s="307"/>
      <c r="GW1417" s="307"/>
      <c r="GX1417" s="307"/>
      <c r="GY1417" s="307"/>
      <c r="GZ1417" s="307"/>
      <c r="HA1417" s="307"/>
      <c r="HB1417" s="307"/>
      <c r="HC1417" s="307"/>
      <c r="HD1417" s="307"/>
      <c r="HE1417" s="307"/>
      <c r="HF1417" s="307"/>
      <c r="HG1417" s="307"/>
      <c r="HH1417" s="307"/>
      <c r="HI1417" s="307"/>
      <c r="HJ1417" s="307"/>
      <c r="HK1417" s="307"/>
      <c r="HL1417" s="307"/>
      <c r="HM1417" s="307"/>
      <c r="HN1417" s="307"/>
      <c r="HO1417" s="307"/>
      <c r="HP1417" s="307"/>
      <c r="HQ1417" s="307"/>
      <c r="HR1417" s="307"/>
      <c r="HS1417" s="307"/>
      <c r="HT1417" s="307"/>
      <c r="HU1417" s="307"/>
      <c r="HV1417" s="307"/>
      <c r="HW1417" s="307"/>
      <c r="HX1417" s="307"/>
      <c r="HY1417" s="307"/>
      <c r="HZ1417" s="307"/>
      <c r="IA1417" s="307"/>
      <c r="IB1417" s="307"/>
      <c r="IC1417" s="307"/>
      <c r="ID1417" s="307"/>
      <c r="IE1417" s="307"/>
      <c r="IF1417" s="307"/>
      <c r="IG1417" s="307"/>
      <c r="IH1417" s="307"/>
      <c r="II1417" s="307"/>
      <c r="IJ1417" s="307"/>
      <c r="IK1417" s="307"/>
      <c r="IL1417" s="307"/>
      <c r="IM1417" s="307"/>
      <c r="IN1417" s="307"/>
      <c r="IO1417" s="307"/>
      <c r="IP1417" s="307"/>
      <c r="IQ1417" s="307"/>
      <c r="IR1417" s="307"/>
      <c r="IS1417" s="307"/>
      <c r="IT1417" s="307"/>
      <c r="IU1417" s="307"/>
      <c r="IV1417" s="307"/>
      <c r="IW1417" s="307"/>
      <c r="IX1417" s="307"/>
      <c r="IY1417" s="307"/>
      <c r="IZ1417" s="307"/>
      <c r="JA1417" s="307"/>
      <c r="JB1417" s="307"/>
      <c r="JC1417" s="307"/>
      <c r="JD1417" s="307"/>
      <c r="JE1417" s="307"/>
      <c r="JF1417" s="307"/>
      <c r="JG1417" s="307"/>
      <c r="JH1417" s="307"/>
      <c r="JI1417" s="307"/>
      <c r="JJ1417" s="307"/>
      <c r="JK1417" s="307"/>
      <c r="JL1417" s="307"/>
      <c r="JM1417" s="307"/>
      <c r="JN1417" s="307"/>
      <c r="JO1417" s="307"/>
      <c r="JP1417" s="307"/>
      <c r="JQ1417" s="307"/>
      <c r="JR1417" s="307"/>
      <c r="JS1417" s="307"/>
      <c r="JT1417" s="307"/>
      <c r="JU1417" s="307"/>
      <c r="JV1417" s="307"/>
      <c r="JW1417" s="307"/>
      <c r="JX1417" s="307"/>
      <c r="JY1417" s="307"/>
      <c r="JZ1417" s="307"/>
      <c r="KA1417" s="307"/>
      <c r="KB1417" s="307"/>
      <c r="KC1417" s="307"/>
      <c r="KD1417" s="307"/>
      <c r="KE1417" s="307"/>
      <c r="KF1417" s="307"/>
      <c r="KG1417" s="307"/>
      <c r="KH1417" s="307"/>
      <c r="KI1417" s="307"/>
      <c r="KJ1417" s="307"/>
      <c r="KK1417" s="307"/>
      <c r="KL1417" s="307"/>
      <c r="KM1417" s="307"/>
      <c r="KN1417" s="307"/>
      <c r="KO1417" s="307"/>
      <c r="KP1417" s="307"/>
      <c r="KQ1417" s="307"/>
      <c r="KR1417" s="307"/>
      <c r="KS1417" s="307"/>
      <c r="KT1417" s="307"/>
    </row>
    <row r="1418" spans="14:306" s="56" customFormat="1" ht="15" customHeight="1">
      <c r="N1418" s="410"/>
      <c r="O1418" s="410"/>
      <c r="P1418" s="311"/>
      <c r="Q1418" s="311"/>
      <c r="R1418" s="311"/>
      <c r="AG1418" s="57"/>
      <c r="AH1418" s="57"/>
      <c r="AI1418" s="57"/>
      <c r="AJ1418" s="57"/>
      <c r="AK1418" s="57"/>
      <c r="AL1418" s="57"/>
      <c r="AM1418" s="57"/>
      <c r="AN1418" s="57"/>
      <c r="AO1418" s="57"/>
      <c r="AP1418" s="57"/>
      <c r="AQ1418" s="57"/>
      <c r="AR1418" s="57"/>
      <c r="AS1418" s="57"/>
      <c r="AT1418" s="57"/>
      <c r="AU1418" s="57"/>
      <c r="AV1418" s="57"/>
      <c r="AW1418" s="57"/>
      <c r="AX1418" s="57"/>
      <c r="AY1418" s="57"/>
      <c r="AZ1418" s="57"/>
      <c r="BA1418" s="57"/>
      <c r="BB1418" s="57"/>
      <c r="BC1418" s="57"/>
      <c r="BD1418" s="57"/>
      <c r="BE1418" s="57"/>
      <c r="BF1418" s="57"/>
      <c r="BG1418" s="57"/>
      <c r="BH1418" s="57"/>
      <c r="BI1418" s="57"/>
      <c r="BJ1418" s="57"/>
      <c r="BK1418" s="57"/>
      <c r="BL1418" s="57"/>
      <c r="BM1418" s="57"/>
      <c r="BN1418" s="57"/>
      <c r="CB1418" s="307"/>
      <c r="CC1418" s="307"/>
      <c r="CD1418" s="307"/>
      <c r="CE1418" s="307"/>
      <c r="CF1418" s="307"/>
      <c r="CG1418" s="307"/>
      <c r="CH1418" s="307"/>
      <c r="CI1418" s="307"/>
      <c r="CJ1418" s="307"/>
      <c r="CK1418" s="307"/>
      <c r="CL1418" s="307"/>
      <c r="CM1418" s="307"/>
      <c r="CN1418" s="307"/>
      <c r="CO1418" s="307"/>
      <c r="CP1418" s="307"/>
      <c r="CQ1418" s="307"/>
      <c r="CR1418" s="307"/>
      <c r="CS1418" s="307"/>
      <c r="CT1418" s="307"/>
      <c r="CU1418" s="307"/>
      <c r="CV1418" s="307"/>
      <c r="CW1418" s="307"/>
      <c r="CX1418" s="307"/>
      <c r="CY1418" s="307"/>
      <c r="CZ1418" s="307"/>
      <c r="DA1418" s="307"/>
      <c r="DB1418" s="307"/>
      <c r="DC1418" s="307"/>
      <c r="DD1418" s="307"/>
      <c r="DE1418" s="307"/>
      <c r="DF1418" s="307"/>
      <c r="DG1418" s="307"/>
      <c r="DH1418" s="307"/>
      <c r="DI1418" s="390"/>
      <c r="DJ1418" s="390"/>
      <c r="DK1418" s="307"/>
      <c r="DL1418" s="307"/>
      <c r="DM1418" s="307"/>
      <c r="DN1418" s="307"/>
      <c r="DO1418" s="307"/>
      <c r="DP1418" s="307"/>
      <c r="DQ1418" s="307"/>
      <c r="DR1418" s="307"/>
      <c r="DS1418" s="307"/>
      <c r="DT1418" s="307"/>
      <c r="DU1418" s="307"/>
      <c r="DV1418" s="307"/>
      <c r="DW1418" s="307"/>
      <c r="DX1418" s="307"/>
      <c r="DY1418" s="307"/>
      <c r="DZ1418" s="307"/>
      <c r="EA1418" s="307"/>
      <c r="EB1418" s="307"/>
      <c r="EC1418" s="307"/>
      <c r="ED1418" s="307"/>
      <c r="EE1418" s="307"/>
      <c r="EF1418" s="307"/>
      <c r="EG1418" s="307"/>
      <c r="EH1418" s="307"/>
      <c r="EI1418" s="307"/>
      <c r="EJ1418" s="307"/>
      <c r="EK1418" s="307"/>
      <c r="EL1418" s="307"/>
      <c r="EM1418" s="307"/>
      <c r="EN1418" s="307"/>
      <c r="EO1418" s="307"/>
      <c r="EP1418" s="307"/>
      <c r="EQ1418" s="307"/>
      <c r="ER1418" s="307"/>
      <c r="ES1418" s="307"/>
      <c r="ET1418" s="307"/>
      <c r="EU1418" s="390"/>
      <c r="EV1418" s="390"/>
      <c r="EW1418" s="307"/>
      <c r="EX1418" s="307"/>
      <c r="EY1418" s="307"/>
      <c r="EZ1418" s="307"/>
      <c r="FA1418" s="307"/>
      <c r="FB1418" s="307"/>
      <c r="FC1418" s="307"/>
      <c r="FD1418" s="307"/>
      <c r="FE1418" s="307"/>
      <c r="FF1418" s="307"/>
      <c r="FG1418" s="307"/>
      <c r="FH1418" s="307"/>
      <c r="FI1418" s="307"/>
      <c r="FJ1418" s="307"/>
      <c r="FK1418" s="307"/>
      <c r="FL1418" s="307"/>
      <c r="FM1418" s="307"/>
      <c r="FN1418" s="307"/>
      <c r="FO1418" s="307"/>
      <c r="FP1418" s="307"/>
      <c r="FQ1418" s="307"/>
      <c r="FR1418" s="307"/>
      <c r="FS1418" s="307"/>
      <c r="FT1418" s="307"/>
      <c r="FU1418" s="307"/>
      <c r="FV1418" s="307"/>
      <c r="FW1418" s="307"/>
      <c r="FX1418" s="307"/>
      <c r="FY1418" s="307"/>
      <c r="FZ1418" s="307"/>
      <c r="GA1418" s="307"/>
      <c r="GB1418" s="307"/>
      <c r="GC1418" s="307"/>
      <c r="GD1418" s="307"/>
      <c r="GE1418" s="307"/>
      <c r="GF1418" s="307"/>
      <c r="GG1418" s="307"/>
      <c r="GH1418" s="307"/>
      <c r="GI1418" s="307"/>
      <c r="GJ1418" s="307"/>
      <c r="GK1418" s="307"/>
      <c r="GL1418" s="307"/>
      <c r="GM1418" s="307"/>
      <c r="GN1418" s="307"/>
      <c r="GO1418" s="307"/>
      <c r="GP1418" s="307"/>
      <c r="GQ1418" s="307"/>
      <c r="GR1418" s="307"/>
      <c r="GS1418" s="307"/>
      <c r="GT1418" s="307"/>
      <c r="GU1418" s="307"/>
      <c r="GV1418" s="307"/>
      <c r="GW1418" s="307"/>
      <c r="GX1418" s="307"/>
      <c r="GY1418" s="307"/>
      <c r="GZ1418" s="307"/>
      <c r="HA1418" s="307"/>
      <c r="HB1418" s="307"/>
      <c r="HC1418" s="307"/>
      <c r="HD1418" s="307"/>
      <c r="HE1418" s="307"/>
      <c r="HF1418" s="307"/>
      <c r="HG1418" s="307"/>
      <c r="HH1418" s="307"/>
      <c r="HI1418" s="307"/>
      <c r="HJ1418" s="307"/>
      <c r="HK1418" s="307"/>
      <c r="HL1418" s="307"/>
      <c r="HM1418" s="307"/>
      <c r="HN1418" s="307"/>
      <c r="HO1418" s="307"/>
      <c r="HP1418" s="307"/>
      <c r="HQ1418" s="307"/>
      <c r="HR1418" s="307"/>
      <c r="HS1418" s="307"/>
      <c r="HT1418" s="307"/>
      <c r="HU1418" s="307"/>
      <c r="HV1418" s="307"/>
      <c r="HW1418" s="307"/>
      <c r="HX1418" s="307"/>
      <c r="HY1418" s="307"/>
      <c r="HZ1418" s="307"/>
      <c r="IA1418" s="307"/>
      <c r="IB1418" s="307"/>
      <c r="IC1418" s="307"/>
      <c r="ID1418" s="307"/>
      <c r="IE1418" s="307"/>
      <c r="IF1418" s="307"/>
      <c r="IG1418" s="307"/>
      <c r="IH1418" s="307"/>
      <c r="II1418" s="307"/>
      <c r="IJ1418" s="307"/>
      <c r="IK1418" s="307"/>
      <c r="IL1418" s="307"/>
      <c r="IM1418" s="307"/>
      <c r="IN1418" s="307"/>
      <c r="IO1418" s="307"/>
      <c r="IP1418" s="307"/>
      <c r="IQ1418" s="307"/>
      <c r="IR1418" s="307"/>
      <c r="IS1418" s="307"/>
      <c r="IT1418" s="307"/>
      <c r="IU1418" s="307"/>
      <c r="IV1418" s="307"/>
      <c r="IW1418" s="307"/>
      <c r="IX1418" s="307"/>
      <c r="IY1418" s="307"/>
      <c r="IZ1418" s="307"/>
      <c r="JA1418" s="307"/>
      <c r="JB1418" s="307"/>
      <c r="JC1418" s="307"/>
      <c r="JD1418" s="307"/>
      <c r="JE1418" s="307"/>
      <c r="JF1418" s="307"/>
      <c r="JG1418" s="307"/>
      <c r="JH1418" s="307"/>
      <c r="JI1418" s="307"/>
      <c r="JJ1418" s="307"/>
      <c r="JK1418" s="307"/>
      <c r="JL1418" s="307"/>
      <c r="JM1418" s="307"/>
      <c r="JN1418" s="307"/>
      <c r="JO1418" s="307"/>
      <c r="JP1418" s="307"/>
      <c r="JQ1418" s="307"/>
      <c r="JR1418" s="307"/>
      <c r="JS1418" s="307"/>
      <c r="JT1418" s="307"/>
      <c r="JU1418" s="307"/>
      <c r="JV1418" s="307"/>
      <c r="JW1418" s="307"/>
      <c r="JX1418" s="307"/>
      <c r="JY1418" s="307"/>
      <c r="JZ1418" s="307"/>
      <c r="KA1418" s="307"/>
      <c r="KB1418" s="307"/>
      <c r="KC1418" s="307"/>
      <c r="KD1418" s="307"/>
      <c r="KE1418" s="307"/>
      <c r="KF1418" s="307"/>
      <c r="KG1418" s="307"/>
      <c r="KH1418" s="307"/>
      <c r="KI1418" s="307"/>
      <c r="KJ1418" s="307"/>
      <c r="KK1418" s="307"/>
      <c r="KL1418" s="307"/>
      <c r="KM1418" s="307"/>
      <c r="KN1418" s="307"/>
      <c r="KO1418" s="307"/>
      <c r="KP1418" s="307"/>
      <c r="KQ1418" s="307"/>
      <c r="KR1418" s="307"/>
      <c r="KS1418" s="307"/>
      <c r="KT1418" s="307"/>
    </row>
    <row r="1419" spans="14:306" s="56" customFormat="1" ht="15" customHeight="1">
      <c r="N1419" s="410"/>
      <c r="O1419" s="410"/>
      <c r="P1419" s="311"/>
      <c r="Q1419" s="311"/>
      <c r="R1419" s="311"/>
      <c r="AG1419" s="57"/>
      <c r="AH1419" s="57"/>
      <c r="AI1419" s="57"/>
      <c r="AJ1419" s="57"/>
      <c r="AK1419" s="57"/>
      <c r="AL1419" s="57"/>
      <c r="AM1419" s="57"/>
      <c r="AN1419" s="57"/>
      <c r="AO1419" s="57"/>
      <c r="AP1419" s="57"/>
      <c r="AQ1419" s="57"/>
      <c r="AR1419" s="57"/>
      <c r="AS1419" s="57"/>
      <c r="AT1419" s="57"/>
      <c r="AU1419" s="57"/>
      <c r="AV1419" s="57"/>
      <c r="AW1419" s="57"/>
      <c r="AX1419" s="57"/>
      <c r="AY1419" s="57"/>
      <c r="AZ1419" s="57"/>
      <c r="BA1419" s="57"/>
      <c r="BB1419" s="57"/>
      <c r="BC1419" s="57"/>
      <c r="BD1419" s="57"/>
      <c r="BE1419" s="57"/>
      <c r="BF1419" s="57"/>
      <c r="BG1419" s="57"/>
      <c r="BH1419" s="57"/>
      <c r="BI1419" s="57"/>
      <c r="BJ1419" s="57"/>
      <c r="BK1419" s="57"/>
      <c r="BL1419" s="57"/>
      <c r="BM1419" s="57"/>
      <c r="BN1419" s="57"/>
      <c r="CB1419" s="307"/>
      <c r="CC1419" s="307"/>
      <c r="CD1419" s="307"/>
      <c r="CE1419" s="307"/>
      <c r="CF1419" s="307"/>
      <c r="CG1419" s="307"/>
      <c r="CH1419" s="307"/>
      <c r="CI1419" s="307"/>
      <c r="CJ1419" s="307"/>
      <c r="CK1419" s="307"/>
      <c r="CL1419" s="307"/>
      <c r="CM1419" s="307"/>
      <c r="CN1419" s="307"/>
      <c r="CO1419" s="307"/>
      <c r="CP1419" s="307"/>
      <c r="CQ1419" s="307"/>
      <c r="CR1419" s="307"/>
      <c r="CS1419" s="307"/>
      <c r="CT1419" s="307"/>
      <c r="CU1419" s="307"/>
      <c r="CV1419" s="307"/>
      <c r="CW1419" s="307"/>
      <c r="CX1419" s="307"/>
      <c r="CY1419" s="307"/>
      <c r="CZ1419" s="307"/>
      <c r="DA1419" s="307"/>
      <c r="DB1419" s="307"/>
      <c r="DC1419" s="307"/>
      <c r="DD1419" s="307"/>
      <c r="DE1419" s="307"/>
      <c r="DF1419" s="307"/>
      <c r="DG1419" s="307"/>
      <c r="DH1419" s="307"/>
      <c r="DI1419" s="390"/>
      <c r="DJ1419" s="390"/>
      <c r="DK1419" s="307"/>
      <c r="DL1419" s="307"/>
      <c r="DM1419" s="307"/>
      <c r="DN1419" s="307"/>
      <c r="DO1419" s="307"/>
      <c r="DP1419" s="307"/>
      <c r="DQ1419" s="307"/>
      <c r="DR1419" s="307"/>
      <c r="DS1419" s="307"/>
      <c r="DT1419" s="307"/>
      <c r="DU1419" s="307"/>
      <c r="DV1419" s="307"/>
      <c r="DW1419" s="307"/>
      <c r="DX1419" s="307"/>
      <c r="DY1419" s="307"/>
      <c r="DZ1419" s="307"/>
      <c r="EA1419" s="307"/>
      <c r="EB1419" s="307"/>
      <c r="EC1419" s="307"/>
      <c r="ED1419" s="307"/>
      <c r="EE1419" s="307"/>
      <c r="EF1419" s="307"/>
      <c r="EG1419" s="307"/>
      <c r="EH1419" s="307"/>
      <c r="EI1419" s="307"/>
      <c r="EJ1419" s="307"/>
      <c r="EK1419" s="307"/>
      <c r="EL1419" s="307"/>
      <c r="EM1419" s="307"/>
      <c r="EN1419" s="307"/>
      <c r="EO1419" s="307"/>
      <c r="EP1419" s="307"/>
      <c r="EQ1419" s="307"/>
      <c r="ER1419" s="307"/>
      <c r="ES1419" s="307"/>
      <c r="ET1419" s="307"/>
      <c r="EU1419" s="390"/>
      <c r="EV1419" s="390"/>
      <c r="EW1419" s="307"/>
      <c r="EX1419" s="307"/>
      <c r="EY1419" s="307"/>
      <c r="EZ1419" s="307"/>
      <c r="FA1419" s="307"/>
      <c r="FB1419" s="307"/>
      <c r="FC1419" s="307"/>
      <c r="FD1419" s="307"/>
      <c r="FE1419" s="307"/>
      <c r="FF1419" s="307"/>
      <c r="FG1419" s="307"/>
      <c r="FH1419" s="307"/>
      <c r="FI1419" s="307"/>
      <c r="FJ1419" s="307"/>
      <c r="FK1419" s="307"/>
      <c r="FL1419" s="307"/>
      <c r="FM1419" s="307"/>
      <c r="FN1419" s="307"/>
      <c r="FO1419" s="307"/>
      <c r="FP1419" s="307"/>
      <c r="FQ1419" s="307"/>
      <c r="FR1419" s="307"/>
      <c r="FS1419" s="307"/>
      <c r="FT1419" s="307"/>
      <c r="FU1419" s="307"/>
      <c r="FV1419" s="307"/>
      <c r="FW1419" s="307"/>
      <c r="FX1419" s="307"/>
      <c r="FY1419" s="307"/>
      <c r="FZ1419" s="307"/>
      <c r="GA1419" s="307"/>
      <c r="GB1419" s="307"/>
      <c r="GC1419" s="307"/>
      <c r="GD1419" s="307"/>
      <c r="GE1419" s="307"/>
      <c r="GF1419" s="307"/>
      <c r="GG1419" s="307"/>
      <c r="GH1419" s="307"/>
      <c r="GI1419" s="307"/>
      <c r="GJ1419" s="307"/>
      <c r="GK1419" s="307"/>
      <c r="GL1419" s="307"/>
      <c r="GM1419" s="307"/>
      <c r="GN1419" s="307"/>
      <c r="GO1419" s="307"/>
      <c r="GP1419" s="307"/>
      <c r="GQ1419" s="307"/>
      <c r="GR1419" s="307"/>
      <c r="GS1419" s="307"/>
      <c r="GT1419" s="307"/>
      <c r="GU1419" s="307"/>
      <c r="GV1419" s="307"/>
      <c r="GW1419" s="307"/>
      <c r="GX1419" s="307"/>
      <c r="GY1419" s="307"/>
      <c r="GZ1419" s="307"/>
      <c r="HA1419" s="307"/>
      <c r="HB1419" s="307"/>
      <c r="HC1419" s="307"/>
      <c r="HD1419" s="307"/>
      <c r="HE1419" s="307"/>
      <c r="HF1419" s="307"/>
      <c r="HG1419" s="307"/>
      <c r="HH1419" s="307"/>
      <c r="HI1419" s="307"/>
      <c r="HJ1419" s="307"/>
      <c r="HK1419" s="307"/>
      <c r="HL1419" s="307"/>
      <c r="HM1419" s="307"/>
      <c r="HN1419" s="307"/>
      <c r="HO1419" s="307"/>
      <c r="HP1419" s="307"/>
      <c r="HQ1419" s="307"/>
      <c r="HR1419" s="307"/>
      <c r="HS1419" s="307"/>
      <c r="HT1419" s="307"/>
      <c r="HU1419" s="307"/>
      <c r="HV1419" s="307"/>
      <c r="HW1419" s="307"/>
      <c r="HX1419" s="307"/>
      <c r="HY1419" s="307"/>
      <c r="HZ1419" s="307"/>
      <c r="IA1419" s="307"/>
      <c r="IB1419" s="307"/>
      <c r="IC1419" s="307"/>
      <c r="ID1419" s="307"/>
      <c r="IE1419" s="307"/>
      <c r="IF1419" s="307"/>
      <c r="IG1419" s="307"/>
      <c r="IH1419" s="307"/>
      <c r="II1419" s="307"/>
      <c r="IJ1419" s="307"/>
      <c r="IK1419" s="307"/>
      <c r="IL1419" s="307"/>
      <c r="IM1419" s="307"/>
      <c r="IN1419" s="307"/>
      <c r="IO1419" s="307"/>
      <c r="IP1419" s="307"/>
      <c r="IQ1419" s="307"/>
      <c r="IR1419" s="307"/>
      <c r="IS1419" s="307"/>
      <c r="IT1419" s="307"/>
      <c r="IU1419" s="307"/>
      <c r="IV1419" s="307"/>
      <c r="IW1419" s="307"/>
      <c r="IX1419" s="307"/>
      <c r="IY1419" s="307"/>
      <c r="IZ1419" s="307"/>
      <c r="JA1419" s="307"/>
      <c r="JB1419" s="307"/>
      <c r="JC1419" s="307"/>
      <c r="JD1419" s="307"/>
      <c r="JE1419" s="307"/>
      <c r="JF1419" s="307"/>
      <c r="JG1419" s="307"/>
      <c r="JH1419" s="307"/>
      <c r="JI1419" s="307"/>
      <c r="JJ1419" s="307"/>
      <c r="JK1419" s="307"/>
      <c r="JL1419" s="307"/>
      <c r="JM1419" s="307"/>
      <c r="JN1419" s="307"/>
      <c r="JO1419" s="307"/>
      <c r="JP1419" s="307"/>
      <c r="JQ1419" s="307"/>
      <c r="JR1419" s="307"/>
      <c r="JS1419" s="307"/>
      <c r="JT1419" s="307"/>
      <c r="JU1419" s="307"/>
      <c r="JV1419" s="307"/>
      <c r="JW1419" s="307"/>
      <c r="JX1419" s="307"/>
      <c r="JY1419" s="307"/>
      <c r="JZ1419" s="307"/>
      <c r="KA1419" s="307"/>
      <c r="KB1419" s="307"/>
      <c r="KC1419" s="307"/>
      <c r="KD1419" s="307"/>
      <c r="KE1419" s="307"/>
      <c r="KF1419" s="307"/>
      <c r="KG1419" s="307"/>
      <c r="KH1419" s="307"/>
      <c r="KI1419" s="307"/>
      <c r="KJ1419" s="307"/>
      <c r="KK1419" s="307"/>
      <c r="KL1419" s="307"/>
      <c r="KM1419" s="307"/>
      <c r="KN1419" s="307"/>
      <c r="KO1419" s="307"/>
      <c r="KP1419" s="307"/>
      <c r="KQ1419" s="307"/>
      <c r="KR1419" s="307"/>
      <c r="KS1419" s="307"/>
      <c r="KT1419" s="307"/>
    </row>
    <row r="1420" spans="14:306" s="56" customFormat="1" ht="15" customHeight="1">
      <c r="N1420" s="410"/>
      <c r="O1420" s="410"/>
      <c r="P1420" s="311"/>
      <c r="Q1420" s="311"/>
      <c r="R1420" s="311"/>
      <c r="AG1420" s="57"/>
      <c r="AH1420" s="57"/>
      <c r="AI1420" s="57"/>
      <c r="AJ1420" s="57"/>
      <c r="AK1420" s="57"/>
      <c r="AL1420" s="57"/>
      <c r="AM1420" s="57"/>
      <c r="AN1420" s="57"/>
      <c r="AO1420" s="57"/>
      <c r="AP1420" s="57"/>
      <c r="AQ1420" s="57"/>
      <c r="AR1420" s="57"/>
      <c r="AS1420" s="57"/>
      <c r="AT1420" s="57"/>
      <c r="AU1420" s="57"/>
      <c r="AV1420" s="57"/>
      <c r="AW1420" s="57"/>
      <c r="AX1420" s="57"/>
      <c r="AY1420" s="57"/>
      <c r="AZ1420" s="57"/>
      <c r="BA1420" s="57"/>
      <c r="BB1420" s="57"/>
      <c r="BC1420" s="57"/>
      <c r="BD1420" s="57"/>
      <c r="BE1420" s="57"/>
      <c r="BF1420" s="57"/>
      <c r="BG1420" s="57"/>
      <c r="BH1420" s="57"/>
      <c r="BI1420" s="57"/>
      <c r="BJ1420" s="57"/>
      <c r="BK1420" s="57"/>
      <c r="BL1420" s="57"/>
      <c r="BM1420" s="57"/>
      <c r="BN1420" s="57"/>
      <c r="CB1420" s="307"/>
      <c r="CC1420" s="307"/>
      <c r="CD1420" s="307"/>
      <c r="CE1420" s="307"/>
      <c r="CF1420" s="307"/>
      <c r="CG1420" s="307"/>
      <c r="CH1420" s="307"/>
      <c r="CI1420" s="307"/>
      <c r="CJ1420" s="307"/>
      <c r="CK1420" s="307"/>
      <c r="CL1420" s="307"/>
      <c r="CM1420" s="307"/>
      <c r="CN1420" s="307"/>
      <c r="CO1420" s="307"/>
      <c r="CP1420" s="307"/>
      <c r="CQ1420" s="307"/>
      <c r="CR1420" s="307"/>
      <c r="CS1420" s="307"/>
      <c r="CT1420" s="307"/>
      <c r="CU1420" s="307"/>
      <c r="CV1420" s="307"/>
      <c r="CW1420" s="307"/>
      <c r="CX1420" s="307"/>
      <c r="CY1420" s="307"/>
      <c r="CZ1420" s="307"/>
      <c r="DA1420" s="307"/>
      <c r="DB1420" s="307"/>
      <c r="DC1420" s="307"/>
      <c r="DD1420" s="307"/>
      <c r="DE1420" s="307"/>
      <c r="DF1420" s="307"/>
      <c r="DG1420" s="307"/>
      <c r="DH1420" s="307"/>
      <c r="DI1420" s="390"/>
      <c r="DJ1420" s="390"/>
      <c r="DK1420" s="307"/>
      <c r="DL1420" s="307"/>
      <c r="DM1420" s="307"/>
      <c r="DN1420" s="307"/>
      <c r="DO1420" s="307"/>
      <c r="DP1420" s="307"/>
      <c r="DQ1420" s="307"/>
      <c r="DR1420" s="307"/>
      <c r="DS1420" s="307"/>
      <c r="DT1420" s="307"/>
      <c r="DU1420" s="307"/>
      <c r="DV1420" s="307"/>
      <c r="DW1420" s="307"/>
      <c r="DX1420" s="307"/>
      <c r="DY1420" s="307"/>
      <c r="DZ1420" s="307"/>
      <c r="EA1420" s="307"/>
      <c r="EB1420" s="307"/>
      <c r="EC1420" s="307"/>
      <c r="ED1420" s="307"/>
      <c r="EE1420" s="307"/>
      <c r="EF1420" s="307"/>
      <c r="EG1420" s="307"/>
      <c r="EH1420" s="307"/>
      <c r="EI1420" s="307"/>
      <c r="EJ1420" s="307"/>
      <c r="EK1420" s="307"/>
      <c r="EL1420" s="307"/>
      <c r="EM1420" s="307"/>
      <c r="EN1420" s="307"/>
      <c r="EO1420" s="307"/>
      <c r="EP1420" s="307"/>
      <c r="EQ1420" s="307"/>
      <c r="ER1420" s="307"/>
      <c r="ES1420" s="307"/>
      <c r="ET1420" s="307"/>
      <c r="EU1420" s="390"/>
      <c r="EV1420" s="390"/>
      <c r="EW1420" s="307"/>
      <c r="EX1420" s="307"/>
      <c r="EY1420" s="307"/>
      <c r="EZ1420" s="307"/>
      <c r="FA1420" s="307"/>
      <c r="FB1420" s="307"/>
      <c r="FC1420" s="307"/>
      <c r="FD1420" s="307"/>
      <c r="FE1420" s="307"/>
      <c r="FF1420" s="307"/>
      <c r="FG1420" s="307"/>
      <c r="FH1420" s="307"/>
      <c r="FI1420" s="307"/>
      <c r="FJ1420" s="307"/>
      <c r="FK1420" s="307"/>
      <c r="FL1420" s="307"/>
      <c r="FM1420" s="307"/>
      <c r="FN1420" s="307"/>
      <c r="FO1420" s="307"/>
      <c r="FP1420" s="307"/>
      <c r="FQ1420" s="307"/>
      <c r="FR1420" s="307"/>
      <c r="FS1420" s="307"/>
      <c r="FT1420" s="307"/>
      <c r="FU1420" s="307"/>
      <c r="FV1420" s="307"/>
      <c r="FW1420" s="307"/>
      <c r="FX1420" s="307"/>
      <c r="FY1420" s="307"/>
      <c r="FZ1420" s="307"/>
      <c r="GA1420" s="307"/>
      <c r="GB1420" s="307"/>
      <c r="GC1420" s="307"/>
      <c r="GD1420" s="307"/>
      <c r="GE1420" s="307"/>
      <c r="GF1420" s="307"/>
      <c r="GG1420" s="307"/>
      <c r="GH1420" s="307"/>
      <c r="GI1420" s="307"/>
      <c r="GJ1420" s="307"/>
      <c r="GK1420" s="307"/>
      <c r="GL1420" s="307"/>
      <c r="GM1420" s="307"/>
      <c r="GN1420" s="307"/>
      <c r="GO1420" s="307"/>
      <c r="GP1420" s="307"/>
      <c r="GQ1420" s="307"/>
      <c r="GR1420" s="307"/>
      <c r="GS1420" s="307"/>
      <c r="GT1420" s="307"/>
      <c r="GU1420" s="307"/>
      <c r="GV1420" s="307"/>
      <c r="GW1420" s="307"/>
      <c r="GX1420" s="307"/>
      <c r="GY1420" s="307"/>
      <c r="GZ1420" s="307"/>
      <c r="HA1420" s="307"/>
      <c r="HB1420" s="307"/>
      <c r="HC1420" s="307"/>
      <c r="HD1420" s="307"/>
      <c r="HE1420" s="307"/>
      <c r="HF1420" s="307"/>
      <c r="HG1420" s="307"/>
      <c r="HH1420" s="307"/>
      <c r="HI1420" s="307"/>
      <c r="HJ1420" s="307"/>
      <c r="HK1420" s="307"/>
      <c r="HL1420" s="307"/>
      <c r="HM1420" s="307"/>
      <c r="HN1420" s="307"/>
      <c r="HO1420" s="307"/>
      <c r="HP1420" s="307"/>
      <c r="HQ1420" s="307"/>
      <c r="HR1420" s="307"/>
      <c r="HS1420" s="307"/>
      <c r="HT1420" s="307"/>
      <c r="HU1420" s="307"/>
      <c r="HV1420" s="307"/>
      <c r="HW1420" s="307"/>
      <c r="HX1420" s="307"/>
      <c r="HY1420" s="307"/>
      <c r="HZ1420" s="307"/>
      <c r="IA1420" s="307"/>
      <c r="IB1420" s="307"/>
      <c r="IC1420" s="307"/>
      <c r="ID1420" s="307"/>
      <c r="IE1420" s="307"/>
      <c r="IF1420" s="307"/>
      <c r="IG1420" s="307"/>
      <c r="IH1420" s="307"/>
      <c r="II1420" s="307"/>
      <c r="IJ1420" s="307"/>
      <c r="IK1420" s="307"/>
      <c r="IL1420" s="307"/>
      <c r="IM1420" s="307"/>
      <c r="IN1420" s="307"/>
      <c r="IO1420" s="307"/>
      <c r="IP1420" s="307"/>
      <c r="IQ1420" s="307"/>
      <c r="IR1420" s="307"/>
      <c r="IS1420" s="307"/>
      <c r="IT1420" s="307"/>
      <c r="IU1420" s="307"/>
      <c r="IV1420" s="307"/>
      <c r="IW1420" s="307"/>
      <c r="IX1420" s="307"/>
      <c r="IY1420" s="307"/>
      <c r="IZ1420" s="307"/>
      <c r="JA1420" s="307"/>
      <c r="JB1420" s="307"/>
      <c r="JC1420" s="307"/>
      <c r="JD1420" s="307"/>
      <c r="JE1420" s="307"/>
      <c r="JF1420" s="307"/>
      <c r="JG1420" s="307"/>
      <c r="JH1420" s="307"/>
      <c r="JI1420" s="307"/>
      <c r="JJ1420" s="307"/>
      <c r="JK1420" s="307"/>
      <c r="JL1420" s="307"/>
      <c r="JM1420" s="307"/>
      <c r="JN1420" s="307"/>
      <c r="JO1420" s="307"/>
      <c r="JP1420" s="307"/>
      <c r="JQ1420" s="307"/>
      <c r="JR1420" s="307"/>
      <c r="JS1420" s="307"/>
      <c r="JT1420" s="307"/>
      <c r="JU1420" s="307"/>
      <c r="JV1420" s="307"/>
      <c r="JW1420" s="307"/>
      <c r="JX1420" s="307"/>
      <c r="JY1420" s="307"/>
      <c r="JZ1420" s="307"/>
      <c r="KA1420" s="307"/>
      <c r="KB1420" s="307"/>
      <c r="KC1420" s="307"/>
      <c r="KD1420" s="307"/>
      <c r="KE1420" s="307"/>
      <c r="KF1420" s="307"/>
      <c r="KG1420" s="307"/>
      <c r="KH1420" s="307"/>
      <c r="KI1420" s="307"/>
      <c r="KJ1420" s="307"/>
      <c r="KK1420" s="307"/>
      <c r="KL1420" s="307"/>
      <c r="KM1420" s="307"/>
      <c r="KN1420" s="307"/>
      <c r="KO1420" s="307"/>
      <c r="KP1420" s="307"/>
      <c r="KQ1420" s="307"/>
      <c r="KR1420" s="307"/>
      <c r="KS1420" s="307"/>
      <c r="KT1420" s="307"/>
    </row>
    <row r="1421" spans="14:306" s="56" customFormat="1" ht="15" customHeight="1">
      <c r="N1421" s="410"/>
      <c r="O1421" s="410"/>
      <c r="P1421" s="311"/>
      <c r="Q1421" s="311"/>
      <c r="R1421" s="311"/>
      <c r="AG1421" s="57"/>
      <c r="AH1421" s="57"/>
      <c r="AI1421" s="57"/>
      <c r="AJ1421" s="57"/>
      <c r="AK1421" s="57"/>
      <c r="AL1421" s="57"/>
      <c r="AM1421" s="57"/>
      <c r="AN1421" s="57"/>
      <c r="AO1421" s="57"/>
      <c r="AP1421" s="57"/>
      <c r="AQ1421" s="57"/>
      <c r="AR1421" s="57"/>
      <c r="AS1421" s="57"/>
      <c r="AT1421" s="57"/>
      <c r="AU1421" s="57"/>
      <c r="AV1421" s="57"/>
      <c r="AW1421" s="57"/>
      <c r="AX1421" s="57"/>
      <c r="AY1421" s="57"/>
      <c r="AZ1421" s="57"/>
      <c r="BA1421" s="57"/>
      <c r="BB1421" s="57"/>
      <c r="BC1421" s="57"/>
      <c r="BD1421" s="57"/>
      <c r="BE1421" s="57"/>
      <c r="BF1421" s="57"/>
      <c r="BG1421" s="57"/>
      <c r="BH1421" s="57"/>
      <c r="BI1421" s="57"/>
      <c r="BJ1421" s="57"/>
      <c r="BK1421" s="57"/>
      <c r="BL1421" s="57"/>
      <c r="BM1421" s="57"/>
      <c r="BN1421" s="57"/>
      <c r="CB1421" s="307"/>
      <c r="CC1421" s="307"/>
      <c r="CD1421" s="307"/>
      <c r="CE1421" s="307"/>
      <c r="CF1421" s="307"/>
      <c r="CG1421" s="307"/>
      <c r="CH1421" s="307"/>
      <c r="CI1421" s="307"/>
      <c r="CJ1421" s="307"/>
      <c r="CK1421" s="307"/>
      <c r="CL1421" s="307"/>
      <c r="CM1421" s="307"/>
      <c r="CN1421" s="307"/>
      <c r="CO1421" s="307"/>
      <c r="CP1421" s="307"/>
      <c r="CQ1421" s="307"/>
      <c r="CR1421" s="307"/>
      <c r="CS1421" s="307"/>
      <c r="CT1421" s="307"/>
      <c r="CU1421" s="307"/>
      <c r="CV1421" s="307"/>
      <c r="CW1421" s="307"/>
      <c r="CX1421" s="307"/>
      <c r="CY1421" s="307"/>
      <c r="CZ1421" s="307"/>
      <c r="DA1421" s="307"/>
      <c r="DB1421" s="307"/>
      <c r="DC1421" s="307"/>
      <c r="DD1421" s="307"/>
      <c r="DE1421" s="307"/>
      <c r="DF1421" s="307"/>
      <c r="DG1421" s="307"/>
      <c r="DH1421" s="307"/>
      <c r="DI1421" s="390"/>
      <c r="DJ1421" s="390"/>
      <c r="DK1421" s="307"/>
      <c r="DL1421" s="307"/>
      <c r="DM1421" s="307"/>
      <c r="DN1421" s="307"/>
      <c r="DO1421" s="307"/>
      <c r="DP1421" s="307"/>
      <c r="DQ1421" s="307"/>
      <c r="DR1421" s="307"/>
      <c r="DS1421" s="307"/>
      <c r="DT1421" s="307"/>
      <c r="DU1421" s="307"/>
      <c r="DV1421" s="307"/>
      <c r="DW1421" s="307"/>
      <c r="DX1421" s="307"/>
      <c r="DY1421" s="307"/>
      <c r="DZ1421" s="307"/>
      <c r="EA1421" s="307"/>
      <c r="EB1421" s="307"/>
      <c r="EC1421" s="307"/>
      <c r="ED1421" s="307"/>
      <c r="EE1421" s="307"/>
      <c r="EF1421" s="307"/>
      <c r="EG1421" s="307"/>
      <c r="EH1421" s="307"/>
      <c r="EI1421" s="307"/>
      <c r="EJ1421" s="307"/>
      <c r="EK1421" s="307"/>
      <c r="EL1421" s="307"/>
      <c r="EM1421" s="307"/>
      <c r="EN1421" s="307"/>
      <c r="EO1421" s="307"/>
      <c r="EP1421" s="307"/>
      <c r="EQ1421" s="307"/>
      <c r="ER1421" s="307"/>
      <c r="ES1421" s="307"/>
      <c r="ET1421" s="307"/>
      <c r="EU1421" s="390"/>
      <c r="EV1421" s="390"/>
      <c r="EW1421" s="307"/>
      <c r="EX1421" s="307"/>
      <c r="EY1421" s="307"/>
      <c r="EZ1421" s="307"/>
      <c r="FA1421" s="307"/>
      <c r="FB1421" s="307"/>
      <c r="FC1421" s="307"/>
      <c r="FD1421" s="307"/>
      <c r="FE1421" s="307"/>
      <c r="FF1421" s="307"/>
      <c r="FG1421" s="307"/>
      <c r="FH1421" s="307"/>
      <c r="FI1421" s="307"/>
      <c r="FJ1421" s="307"/>
      <c r="FK1421" s="307"/>
      <c r="FL1421" s="307"/>
      <c r="FM1421" s="307"/>
      <c r="FN1421" s="307"/>
      <c r="FO1421" s="307"/>
      <c r="FP1421" s="307"/>
      <c r="FQ1421" s="307"/>
      <c r="FR1421" s="307"/>
      <c r="FS1421" s="307"/>
      <c r="FT1421" s="307"/>
      <c r="FU1421" s="307"/>
      <c r="FV1421" s="307"/>
      <c r="FW1421" s="307"/>
      <c r="FX1421" s="307"/>
      <c r="FY1421" s="307"/>
      <c r="FZ1421" s="307"/>
      <c r="GA1421" s="307"/>
      <c r="GB1421" s="307"/>
      <c r="GC1421" s="307"/>
      <c r="GD1421" s="307"/>
      <c r="GE1421" s="307"/>
      <c r="GF1421" s="307"/>
      <c r="GG1421" s="307"/>
      <c r="GH1421" s="307"/>
      <c r="GI1421" s="307"/>
      <c r="GJ1421" s="307"/>
      <c r="GK1421" s="307"/>
      <c r="GL1421" s="307"/>
      <c r="GM1421" s="307"/>
      <c r="GN1421" s="307"/>
      <c r="GO1421" s="307"/>
      <c r="GP1421" s="307"/>
      <c r="GQ1421" s="307"/>
      <c r="GR1421" s="307"/>
      <c r="GS1421" s="307"/>
      <c r="GT1421" s="307"/>
      <c r="GU1421" s="307"/>
      <c r="GV1421" s="307"/>
      <c r="GW1421" s="307"/>
      <c r="GX1421" s="307"/>
      <c r="GY1421" s="307"/>
      <c r="GZ1421" s="307"/>
      <c r="HA1421" s="307"/>
      <c r="HB1421" s="307"/>
      <c r="HC1421" s="307"/>
      <c r="HD1421" s="307"/>
      <c r="HE1421" s="307"/>
      <c r="HF1421" s="307"/>
      <c r="HG1421" s="307"/>
      <c r="HH1421" s="307"/>
      <c r="HI1421" s="307"/>
      <c r="HJ1421" s="307"/>
      <c r="HK1421" s="307"/>
      <c r="HL1421" s="307"/>
      <c r="HM1421" s="307"/>
      <c r="HN1421" s="307"/>
      <c r="HO1421" s="307"/>
      <c r="HP1421" s="307"/>
      <c r="HQ1421" s="307"/>
      <c r="HR1421" s="307"/>
      <c r="HS1421" s="307"/>
      <c r="HT1421" s="307"/>
      <c r="HU1421" s="307"/>
      <c r="HV1421" s="307"/>
      <c r="HW1421" s="307"/>
      <c r="HX1421" s="307"/>
      <c r="HY1421" s="307"/>
      <c r="HZ1421" s="307"/>
      <c r="IA1421" s="307"/>
      <c r="IB1421" s="307"/>
      <c r="IC1421" s="307"/>
      <c r="ID1421" s="307"/>
      <c r="IE1421" s="307"/>
      <c r="IF1421" s="307"/>
      <c r="IG1421" s="307"/>
      <c r="IH1421" s="307"/>
      <c r="II1421" s="307"/>
      <c r="IJ1421" s="307"/>
      <c r="IK1421" s="307"/>
      <c r="IL1421" s="307"/>
      <c r="IM1421" s="307"/>
      <c r="IN1421" s="307"/>
      <c r="IO1421" s="307"/>
      <c r="IP1421" s="307"/>
      <c r="IQ1421" s="307"/>
      <c r="IR1421" s="307"/>
      <c r="IS1421" s="307"/>
      <c r="IT1421" s="307"/>
      <c r="IU1421" s="307"/>
      <c r="IV1421" s="307"/>
      <c r="IW1421" s="307"/>
      <c r="IX1421" s="307"/>
      <c r="IY1421" s="307"/>
      <c r="IZ1421" s="307"/>
      <c r="JA1421" s="307"/>
      <c r="JB1421" s="307"/>
      <c r="JC1421" s="307"/>
      <c r="JD1421" s="307"/>
      <c r="JE1421" s="307"/>
      <c r="JF1421" s="307"/>
      <c r="JG1421" s="307"/>
      <c r="JH1421" s="307"/>
      <c r="JI1421" s="307"/>
      <c r="JJ1421" s="307"/>
      <c r="JK1421" s="307"/>
      <c r="JL1421" s="307"/>
      <c r="JM1421" s="307"/>
      <c r="JN1421" s="307"/>
      <c r="JO1421" s="307"/>
      <c r="JP1421" s="307"/>
      <c r="JQ1421" s="307"/>
      <c r="JR1421" s="307"/>
      <c r="JS1421" s="307"/>
      <c r="JT1421" s="307"/>
      <c r="JU1421" s="307"/>
      <c r="JV1421" s="307"/>
      <c r="JW1421" s="307"/>
      <c r="JX1421" s="307"/>
      <c r="JY1421" s="307"/>
      <c r="JZ1421" s="307"/>
      <c r="KA1421" s="307"/>
      <c r="KB1421" s="307"/>
      <c r="KC1421" s="307"/>
      <c r="KD1421" s="307"/>
      <c r="KE1421" s="307"/>
      <c r="KF1421" s="307"/>
      <c r="KG1421" s="307"/>
      <c r="KH1421" s="307"/>
      <c r="KI1421" s="307"/>
      <c r="KJ1421" s="307"/>
      <c r="KK1421" s="307"/>
      <c r="KL1421" s="307"/>
      <c r="KM1421" s="307"/>
      <c r="KN1421" s="307"/>
      <c r="KO1421" s="307"/>
      <c r="KP1421" s="307"/>
      <c r="KQ1421" s="307"/>
      <c r="KR1421" s="307"/>
      <c r="KS1421" s="307"/>
      <c r="KT1421" s="307"/>
    </row>
    <row r="1422" spans="14:306" s="56" customFormat="1" ht="15" customHeight="1">
      <c r="N1422" s="410"/>
      <c r="O1422" s="410"/>
      <c r="P1422" s="311"/>
      <c r="Q1422" s="311"/>
      <c r="R1422" s="311"/>
      <c r="AG1422" s="57"/>
      <c r="AH1422" s="57"/>
      <c r="AI1422" s="57"/>
      <c r="AJ1422" s="57"/>
      <c r="AK1422" s="57"/>
      <c r="AL1422" s="57"/>
      <c r="AM1422" s="57"/>
      <c r="AN1422" s="57"/>
      <c r="AO1422" s="57"/>
      <c r="AP1422" s="57"/>
      <c r="AQ1422" s="57"/>
      <c r="AR1422" s="57"/>
      <c r="AS1422" s="57"/>
      <c r="AT1422" s="57"/>
      <c r="AU1422" s="57"/>
      <c r="AV1422" s="57"/>
      <c r="AW1422" s="57"/>
      <c r="AX1422" s="57"/>
      <c r="AY1422" s="57"/>
      <c r="AZ1422" s="57"/>
      <c r="BA1422" s="57"/>
      <c r="BB1422" s="57"/>
      <c r="BC1422" s="57"/>
      <c r="BD1422" s="57"/>
      <c r="BE1422" s="57"/>
      <c r="BF1422" s="57"/>
      <c r="BG1422" s="57"/>
      <c r="BH1422" s="57"/>
      <c r="BI1422" s="57"/>
      <c r="BJ1422" s="57"/>
      <c r="BK1422" s="57"/>
      <c r="BL1422" s="57"/>
      <c r="BM1422" s="57"/>
      <c r="BN1422" s="57"/>
      <c r="CB1422" s="307"/>
      <c r="CC1422" s="307"/>
      <c r="CD1422" s="307"/>
      <c r="CE1422" s="307"/>
      <c r="CF1422" s="307"/>
      <c r="CG1422" s="307"/>
      <c r="CH1422" s="307"/>
      <c r="CI1422" s="307"/>
      <c r="CJ1422" s="307"/>
      <c r="CK1422" s="307"/>
      <c r="CL1422" s="307"/>
      <c r="CM1422" s="307"/>
      <c r="CN1422" s="307"/>
      <c r="CO1422" s="307"/>
      <c r="CP1422" s="307"/>
      <c r="CQ1422" s="307"/>
      <c r="CR1422" s="307"/>
      <c r="CS1422" s="307"/>
      <c r="CT1422" s="307"/>
      <c r="CU1422" s="307"/>
      <c r="CV1422" s="307"/>
      <c r="CW1422" s="307"/>
      <c r="CX1422" s="307"/>
      <c r="CY1422" s="307"/>
      <c r="CZ1422" s="307"/>
      <c r="DA1422" s="307"/>
      <c r="DB1422" s="307"/>
      <c r="DC1422" s="307"/>
      <c r="DD1422" s="307"/>
      <c r="DE1422" s="307"/>
      <c r="DF1422" s="307"/>
      <c r="DG1422" s="307"/>
      <c r="DH1422" s="307"/>
      <c r="DI1422" s="390"/>
      <c r="DJ1422" s="390"/>
      <c r="DK1422" s="307"/>
      <c r="DL1422" s="307"/>
      <c r="DM1422" s="307"/>
      <c r="DN1422" s="307"/>
      <c r="DO1422" s="307"/>
      <c r="DP1422" s="307"/>
      <c r="DQ1422" s="307"/>
      <c r="DR1422" s="307"/>
      <c r="DS1422" s="307"/>
      <c r="DT1422" s="307"/>
      <c r="DU1422" s="307"/>
      <c r="DV1422" s="307"/>
      <c r="DW1422" s="307"/>
      <c r="DX1422" s="307"/>
      <c r="DY1422" s="307"/>
      <c r="DZ1422" s="307"/>
      <c r="EA1422" s="307"/>
      <c r="EB1422" s="307"/>
      <c r="EC1422" s="307"/>
      <c r="ED1422" s="307"/>
      <c r="EE1422" s="307"/>
      <c r="EF1422" s="307"/>
      <c r="EG1422" s="307"/>
      <c r="EH1422" s="307"/>
      <c r="EI1422" s="307"/>
      <c r="EJ1422" s="307"/>
      <c r="EK1422" s="307"/>
      <c r="EL1422" s="307"/>
      <c r="EM1422" s="307"/>
      <c r="EN1422" s="307"/>
      <c r="EO1422" s="307"/>
      <c r="EP1422" s="307"/>
      <c r="EQ1422" s="307"/>
      <c r="ER1422" s="307"/>
      <c r="ES1422" s="307"/>
      <c r="ET1422" s="307"/>
      <c r="EU1422" s="390"/>
      <c r="EV1422" s="390"/>
      <c r="EW1422" s="307"/>
      <c r="EX1422" s="307"/>
      <c r="EY1422" s="307"/>
      <c r="EZ1422" s="307"/>
      <c r="FA1422" s="307"/>
      <c r="FB1422" s="307"/>
      <c r="FC1422" s="307"/>
      <c r="FD1422" s="307"/>
      <c r="FE1422" s="307"/>
      <c r="FF1422" s="307"/>
      <c r="FG1422" s="307"/>
      <c r="FH1422" s="307"/>
      <c r="FI1422" s="307"/>
      <c r="FJ1422" s="307"/>
      <c r="FK1422" s="307"/>
      <c r="FL1422" s="307"/>
      <c r="FM1422" s="307"/>
      <c r="FN1422" s="307"/>
      <c r="FO1422" s="307"/>
      <c r="FP1422" s="307"/>
      <c r="FQ1422" s="307"/>
      <c r="FR1422" s="307"/>
      <c r="FS1422" s="307"/>
      <c r="FT1422" s="307"/>
      <c r="FU1422" s="307"/>
      <c r="FV1422" s="307"/>
      <c r="FW1422" s="307"/>
      <c r="FX1422" s="307"/>
      <c r="FY1422" s="307"/>
      <c r="FZ1422" s="307"/>
      <c r="GA1422" s="307"/>
      <c r="GB1422" s="307"/>
      <c r="GC1422" s="307"/>
      <c r="GD1422" s="307"/>
      <c r="GE1422" s="307"/>
      <c r="GF1422" s="307"/>
      <c r="GG1422" s="307"/>
      <c r="GH1422" s="307"/>
      <c r="GI1422" s="307"/>
      <c r="GJ1422" s="307"/>
      <c r="GK1422" s="307"/>
      <c r="GL1422" s="307"/>
      <c r="GM1422" s="307"/>
      <c r="GN1422" s="307"/>
      <c r="GO1422" s="307"/>
      <c r="GP1422" s="307"/>
      <c r="GQ1422" s="307"/>
      <c r="GR1422" s="307"/>
      <c r="GS1422" s="307"/>
      <c r="GT1422" s="307"/>
      <c r="GU1422" s="307"/>
      <c r="GV1422" s="307"/>
      <c r="GW1422" s="307"/>
      <c r="GX1422" s="307"/>
      <c r="GY1422" s="307"/>
      <c r="GZ1422" s="307"/>
      <c r="HA1422" s="307"/>
      <c r="HB1422" s="307"/>
      <c r="HC1422" s="307"/>
      <c r="HD1422" s="307"/>
      <c r="HE1422" s="307"/>
      <c r="HF1422" s="307"/>
      <c r="HG1422" s="307"/>
      <c r="HH1422" s="307"/>
      <c r="HI1422" s="307"/>
      <c r="HJ1422" s="307"/>
      <c r="HK1422" s="307"/>
      <c r="HL1422" s="307"/>
      <c r="HM1422" s="307"/>
      <c r="HN1422" s="307"/>
      <c r="HO1422" s="307"/>
      <c r="HP1422" s="307"/>
      <c r="HQ1422" s="307"/>
      <c r="HR1422" s="307"/>
      <c r="HS1422" s="307"/>
      <c r="HT1422" s="307"/>
      <c r="HU1422" s="307"/>
      <c r="HV1422" s="307"/>
      <c r="HW1422" s="307"/>
      <c r="HX1422" s="307"/>
      <c r="HY1422" s="307"/>
      <c r="HZ1422" s="307"/>
      <c r="IA1422" s="307"/>
      <c r="IB1422" s="307"/>
      <c r="IC1422" s="307"/>
      <c r="ID1422" s="307"/>
      <c r="IE1422" s="307"/>
      <c r="IF1422" s="307"/>
      <c r="IG1422" s="307"/>
      <c r="IH1422" s="307"/>
      <c r="II1422" s="307"/>
      <c r="IJ1422" s="307"/>
      <c r="IK1422" s="307"/>
      <c r="IL1422" s="307"/>
      <c r="IM1422" s="307"/>
      <c r="IN1422" s="307"/>
      <c r="IO1422" s="307"/>
      <c r="IP1422" s="307"/>
      <c r="IQ1422" s="307"/>
      <c r="IR1422" s="307"/>
      <c r="IS1422" s="307"/>
      <c r="IT1422" s="307"/>
      <c r="IU1422" s="307"/>
      <c r="IV1422" s="307"/>
      <c r="IW1422" s="307"/>
      <c r="IX1422" s="307"/>
      <c r="IY1422" s="307"/>
      <c r="IZ1422" s="307"/>
      <c r="JA1422" s="307"/>
      <c r="JB1422" s="307"/>
      <c r="JC1422" s="307"/>
      <c r="JD1422" s="307"/>
      <c r="JE1422" s="307"/>
      <c r="JF1422" s="307"/>
      <c r="JG1422" s="307"/>
      <c r="JH1422" s="307"/>
      <c r="JI1422" s="307"/>
      <c r="JJ1422" s="307"/>
      <c r="JK1422" s="307"/>
      <c r="JL1422" s="307"/>
      <c r="JM1422" s="307"/>
      <c r="JN1422" s="307"/>
      <c r="JO1422" s="307"/>
      <c r="JP1422" s="307"/>
      <c r="JQ1422" s="307"/>
      <c r="JR1422" s="307"/>
      <c r="JS1422" s="307"/>
      <c r="JT1422" s="307"/>
      <c r="JU1422" s="307"/>
      <c r="JV1422" s="307"/>
      <c r="JW1422" s="307"/>
      <c r="JX1422" s="307"/>
      <c r="JY1422" s="307"/>
      <c r="JZ1422" s="307"/>
      <c r="KA1422" s="307"/>
      <c r="KB1422" s="307"/>
      <c r="KC1422" s="307"/>
      <c r="KD1422" s="307"/>
      <c r="KE1422" s="307"/>
      <c r="KF1422" s="307"/>
      <c r="KG1422" s="307"/>
      <c r="KH1422" s="307"/>
      <c r="KI1422" s="307"/>
      <c r="KJ1422" s="307"/>
      <c r="KK1422" s="307"/>
      <c r="KL1422" s="307"/>
      <c r="KM1422" s="307"/>
      <c r="KN1422" s="307"/>
      <c r="KO1422" s="307"/>
      <c r="KP1422" s="307"/>
      <c r="KQ1422" s="307"/>
      <c r="KR1422" s="307"/>
      <c r="KS1422" s="307"/>
      <c r="KT1422" s="307"/>
    </row>
    <row r="1423" spans="14:306" s="56" customFormat="1" ht="15" customHeight="1">
      <c r="N1423" s="410"/>
      <c r="O1423" s="410"/>
      <c r="P1423" s="311"/>
      <c r="Q1423" s="311"/>
      <c r="R1423" s="311"/>
      <c r="AG1423" s="57"/>
      <c r="AH1423" s="57"/>
      <c r="AI1423" s="57"/>
      <c r="AJ1423" s="57"/>
      <c r="AK1423" s="57"/>
      <c r="AL1423" s="57"/>
      <c r="AM1423" s="57"/>
      <c r="AN1423" s="57"/>
      <c r="AO1423" s="57"/>
      <c r="AP1423" s="57"/>
      <c r="AQ1423" s="57"/>
      <c r="AR1423" s="57"/>
      <c r="AS1423" s="57"/>
      <c r="AT1423" s="57"/>
      <c r="AU1423" s="57"/>
      <c r="AV1423" s="57"/>
      <c r="AW1423" s="57"/>
      <c r="AX1423" s="57"/>
      <c r="AY1423" s="57"/>
      <c r="AZ1423" s="57"/>
      <c r="BA1423" s="57"/>
      <c r="BB1423" s="57"/>
      <c r="BC1423" s="57"/>
      <c r="BD1423" s="57"/>
      <c r="BE1423" s="57"/>
      <c r="BF1423" s="57"/>
      <c r="BG1423" s="57"/>
      <c r="BH1423" s="57"/>
      <c r="BI1423" s="57"/>
      <c r="BJ1423" s="57"/>
      <c r="BK1423" s="57"/>
      <c r="BL1423" s="57"/>
      <c r="BM1423" s="57"/>
      <c r="BN1423" s="57"/>
      <c r="CB1423" s="307"/>
      <c r="CC1423" s="307"/>
      <c r="CD1423" s="307"/>
      <c r="CE1423" s="307"/>
      <c r="CF1423" s="307"/>
      <c r="CG1423" s="307"/>
      <c r="CH1423" s="307"/>
      <c r="CI1423" s="307"/>
      <c r="CJ1423" s="307"/>
      <c r="CK1423" s="307"/>
      <c r="CL1423" s="307"/>
      <c r="CM1423" s="307"/>
      <c r="CN1423" s="307"/>
      <c r="CO1423" s="307"/>
      <c r="CP1423" s="307"/>
      <c r="CQ1423" s="307"/>
      <c r="CR1423" s="307"/>
      <c r="CS1423" s="307"/>
      <c r="CT1423" s="307"/>
      <c r="CU1423" s="307"/>
      <c r="CV1423" s="307"/>
      <c r="CW1423" s="307"/>
      <c r="CX1423" s="307"/>
      <c r="CY1423" s="307"/>
      <c r="CZ1423" s="307"/>
      <c r="DA1423" s="307"/>
      <c r="DB1423" s="307"/>
      <c r="DC1423" s="307"/>
      <c r="DD1423" s="307"/>
      <c r="DE1423" s="307"/>
      <c r="DF1423" s="307"/>
      <c r="DG1423" s="307"/>
      <c r="DH1423" s="307"/>
      <c r="DI1423" s="390"/>
      <c r="DJ1423" s="390"/>
      <c r="DK1423" s="307"/>
      <c r="DL1423" s="307"/>
      <c r="DM1423" s="307"/>
      <c r="DN1423" s="307"/>
      <c r="DO1423" s="307"/>
      <c r="DP1423" s="307"/>
      <c r="DQ1423" s="307"/>
      <c r="DR1423" s="307"/>
      <c r="DS1423" s="307"/>
      <c r="DT1423" s="307"/>
      <c r="DU1423" s="307"/>
      <c r="DV1423" s="307"/>
      <c r="DW1423" s="307"/>
      <c r="DX1423" s="307"/>
      <c r="DY1423" s="307"/>
      <c r="DZ1423" s="307"/>
      <c r="EA1423" s="307"/>
      <c r="EB1423" s="307"/>
      <c r="EC1423" s="307"/>
      <c r="ED1423" s="307"/>
      <c r="EE1423" s="307"/>
      <c r="EF1423" s="307"/>
      <c r="EG1423" s="307"/>
      <c r="EH1423" s="307"/>
      <c r="EI1423" s="307"/>
      <c r="EJ1423" s="307"/>
      <c r="EK1423" s="307"/>
      <c r="EL1423" s="307"/>
      <c r="EM1423" s="307"/>
      <c r="EN1423" s="307"/>
      <c r="EO1423" s="307"/>
      <c r="EP1423" s="307"/>
      <c r="EQ1423" s="307"/>
      <c r="ER1423" s="307"/>
      <c r="ES1423" s="307"/>
      <c r="ET1423" s="307"/>
      <c r="EU1423" s="390"/>
      <c r="EV1423" s="390"/>
      <c r="EW1423" s="307"/>
      <c r="EX1423" s="307"/>
      <c r="EY1423" s="307"/>
      <c r="EZ1423" s="307"/>
      <c r="FA1423" s="307"/>
      <c r="FB1423" s="307"/>
      <c r="FC1423" s="307"/>
      <c r="FD1423" s="307"/>
      <c r="FE1423" s="307"/>
      <c r="FF1423" s="307"/>
      <c r="FG1423" s="307"/>
      <c r="FH1423" s="307"/>
      <c r="FI1423" s="307"/>
      <c r="FJ1423" s="307"/>
      <c r="FK1423" s="307"/>
      <c r="FL1423" s="307"/>
      <c r="FM1423" s="307"/>
      <c r="FN1423" s="307"/>
      <c r="FO1423" s="307"/>
      <c r="FP1423" s="307"/>
      <c r="FQ1423" s="307"/>
      <c r="FR1423" s="307"/>
      <c r="FS1423" s="307"/>
      <c r="FT1423" s="307"/>
      <c r="FU1423" s="307"/>
      <c r="FV1423" s="307"/>
      <c r="FW1423" s="307"/>
      <c r="FX1423" s="307"/>
      <c r="FY1423" s="307"/>
      <c r="FZ1423" s="307"/>
      <c r="GA1423" s="307"/>
      <c r="GB1423" s="307"/>
      <c r="GC1423" s="307"/>
      <c r="GD1423" s="307"/>
      <c r="GE1423" s="307"/>
      <c r="GF1423" s="307"/>
      <c r="GG1423" s="307"/>
      <c r="GH1423" s="307"/>
      <c r="GI1423" s="307"/>
      <c r="GJ1423" s="307"/>
      <c r="GK1423" s="307"/>
      <c r="GL1423" s="307"/>
      <c r="GM1423" s="307"/>
      <c r="GN1423" s="307"/>
      <c r="GO1423" s="307"/>
      <c r="GP1423" s="307"/>
      <c r="GQ1423" s="307"/>
      <c r="GR1423" s="307"/>
      <c r="GS1423" s="307"/>
      <c r="GT1423" s="307"/>
      <c r="GU1423" s="307"/>
      <c r="GV1423" s="307"/>
      <c r="GW1423" s="307"/>
      <c r="GX1423" s="307"/>
      <c r="GY1423" s="307"/>
      <c r="GZ1423" s="307"/>
      <c r="HA1423" s="307"/>
      <c r="HB1423" s="307"/>
      <c r="HC1423" s="307"/>
      <c r="HD1423" s="307"/>
      <c r="HE1423" s="307"/>
      <c r="HF1423" s="307"/>
      <c r="HG1423" s="307"/>
      <c r="HH1423" s="307"/>
      <c r="HI1423" s="307"/>
      <c r="HJ1423" s="307"/>
      <c r="HK1423" s="307"/>
      <c r="HL1423" s="307"/>
      <c r="HM1423" s="307"/>
      <c r="HN1423" s="307"/>
      <c r="HO1423" s="307"/>
      <c r="HP1423" s="307"/>
      <c r="HQ1423" s="307"/>
      <c r="HR1423" s="307"/>
      <c r="HS1423" s="307"/>
      <c r="HT1423" s="307"/>
      <c r="HU1423" s="307"/>
      <c r="HV1423" s="307"/>
      <c r="HW1423" s="307"/>
      <c r="HX1423" s="307"/>
      <c r="HY1423" s="307"/>
      <c r="HZ1423" s="307"/>
      <c r="IA1423" s="307"/>
      <c r="IB1423" s="307"/>
      <c r="IC1423" s="307"/>
      <c r="ID1423" s="307"/>
      <c r="IE1423" s="307"/>
      <c r="IF1423" s="307"/>
      <c r="IG1423" s="307"/>
      <c r="IH1423" s="307"/>
      <c r="II1423" s="307"/>
      <c r="IJ1423" s="307"/>
      <c r="IK1423" s="307"/>
      <c r="IL1423" s="307"/>
      <c r="IM1423" s="307"/>
      <c r="IN1423" s="307"/>
      <c r="IO1423" s="307"/>
      <c r="IP1423" s="307"/>
      <c r="IQ1423" s="307"/>
      <c r="IR1423" s="307"/>
      <c r="IS1423" s="307"/>
      <c r="IT1423" s="307"/>
      <c r="IU1423" s="307"/>
      <c r="IV1423" s="307"/>
      <c r="IW1423" s="307"/>
      <c r="IX1423" s="307"/>
      <c r="IY1423" s="307"/>
      <c r="IZ1423" s="307"/>
      <c r="JA1423" s="307"/>
      <c r="JB1423" s="307"/>
      <c r="JC1423" s="307"/>
      <c r="JD1423" s="307"/>
      <c r="JE1423" s="307"/>
      <c r="JF1423" s="307"/>
      <c r="JG1423" s="307"/>
      <c r="JH1423" s="307"/>
      <c r="JI1423" s="307"/>
      <c r="JJ1423" s="307"/>
      <c r="JK1423" s="307"/>
      <c r="JL1423" s="307"/>
      <c r="JM1423" s="307"/>
      <c r="JN1423" s="307"/>
      <c r="JO1423" s="307"/>
      <c r="JP1423" s="307"/>
      <c r="JQ1423" s="307"/>
      <c r="JR1423" s="307"/>
      <c r="JS1423" s="307"/>
      <c r="JT1423" s="307"/>
      <c r="JU1423" s="307"/>
      <c r="JV1423" s="307"/>
      <c r="JW1423" s="307"/>
      <c r="JX1423" s="307"/>
      <c r="JY1423" s="307"/>
      <c r="JZ1423" s="307"/>
      <c r="KA1423" s="307"/>
      <c r="KB1423" s="307"/>
      <c r="KC1423" s="307"/>
      <c r="KD1423" s="307"/>
      <c r="KE1423" s="307"/>
      <c r="KF1423" s="307"/>
      <c r="KG1423" s="307"/>
      <c r="KH1423" s="307"/>
      <c r="KI1423" s="307"/>
      <c r="KJ1423" s="307"/>
      <c r="KK1423" s="307"/>
      <c r="KL1423" s="307"/>
      <c r="KM1423" s="307"/>
      <c r="KN1423" s="307"/>
      <c r="KO1423" s="307"/>
      <c r="KP1423" s="307"/>
      <c r="KQ1423" s="307"/>
      <c r="KR1423" s="307"/>
      <c r="KS1423" s="307"/>
      <c r="KT1423" s="307"/>
    </row>
    <row r="1424" spans="14:306" s="56" customFormat="1" ht="15" customHeight="1">
      <c r="N1424" s="410"/>
      <c r="O1424" s="410"/>
      <c r="P1424" s="311"/>
      <c r="Q1424" s="311"/>
      <c r="R1424" s="311"/>
      <c r="AG1424" s="57"/>
      <c r="AH1424" s="57"/>
      <c r="AI1424" s="57"/>
      <c r="AJ1424" s="57"/>
      <c r="AK1424" s="57"/>
      <c r="AL1424" s="57"/>
      <c r="AM1424" s="57"/>
      <c r="AN1424" s="57"/>
      <c r="AO1424" s="57"/>
      <c r="AP1424" s="57"/>
      <c r="AQ1424" s="57"/>
      <c r="AR1424" s="57"/>
      <c r="AS1424" s="57"/>
      <c r="AT1424" s="57"/>
      <c r="AU1424" s="57"/>
      <c r="AV1424" s="57"/>
      <c r="AW1424" s="57"/>
      <c r="AX1424" s="57"/>
      <c r="AY1424" s="57"/>
      <c r="AZ1424" s="57"/>
      <c r="BA1424" s="57"/>
      <c r="BB1424" s="57"/>
      <c r="BC1424" s="57"/>
      <c r="BD1424" s="57"/>
      <c r="BE1424" s="57"/>
      <c r="BF1424" s="57"/>
      <c r="BG1424" s="57"/>
      <c r="BH1424" s="57"/>
      <c r="BI1424" s="57"/>
      <c r="BJ1424" s="57"/>
      <c r="BK1424" s="57"/>
      <c r="BL1424" s="57"/>
      <c r="BM1424" s="57"/>
      <c r="BN1424" s="57"/>
      <c r="CB1424" s="307"/>
      <c r="CC1424" s="307"/>
      <c r="CD1424" s="307"/>
      <c r="CE1424" s="307"/>
      <c r="CF1424" s="307"/>
      <c r="CG1424" s="307"/>
      <c r="CH1424" s="307"/>
      <c r="CI1424" s="307"/>
      <c r="CJ1424" s="307"/>
      <c r="CK1424" s="307"/>
      <c r="CL1424" s="307"/>
      <c r="CM1424" s="307"/>
      <c r="CN1424" s="307"/>
      <c r="CO1424" s="307"/>
      <c r="CP1424" s="307"/>
      <c r="CQ1424" s="307"/>
      <c r="CR1424" s="307"/>
      <c r="CS1424" s="307"/>
      <c r="CT1424" s="307"/>
      <c r="CU1424" s="307"/>
      <c r="CV1424" s="307"/>
      <c r="CW1424" s="307"/>
      <c r="CX1424" s="307"/>
      <c r="CY1424" s="307"/>
      <c r="CZ1424" s="307"/>
      <c r="DA1424" s="307"/>
      <c r="DB1424" s="307"/>
      <c r="DC1424" s="307"/>
      <c r="DD1424" s="307"/>
      <c r="DE1424" s="307"/>
      <c r="DF1424" s="307"/>
      <c r="DG1424" s="307"/>
      <c r="DH1424" s="307"/>
      <c r="DI1424" s="390"/>
      <c r="DJ1424" s="390"/>
      <c r="DK1424" s="307"/>
      <c r="DL1424" s="307"/>
      <c r="DM1424" s="307"/>
      <c r="DN1424" s="307"/>
      <c r="DO1424" s="307"/>
      <c r="DP1424" s="307"/>
      <c r="DQ1424" s="307"/>
      <c r="DR1424" s="307"/>
      <c r="DS1424" s="307"/>
      <c r="DT1424" s="307"/>
      <c r="DU1424" s="307"/>
      <c r="DV1424" s="307"/>
      <c r="DW1424" s="307"/>
      <c r="DX1424" s="307"/>
      <c r="DY1424" s="307"/>
      <c r="DZ1424" s="307"/>
      <c r="EA1424" s="307"/>
      <c r="EB1424" s="307"/>
      <c r="EC1424" s="307"/>
      <c r="ED1424" s="307"/>
      <c r="EE1424" s="307"/>
      <c r="EF1424" s="307"/>
      <c r="EG1424" s="307"/>
      <c r="EH1424" s="307"/>
      <c r="EI1424" s="307"/>
      <c r="EJ1424" s="307"/>
      <c r="EK1424" s="307"/>
      <c r="EL1424" s="307"/>
      <c r="EM1424" s="307"/>
      <c r="EN1424" s="307"/>
      <c r="EO1424" s="307"/>
      <c r="EP1424" s="307"/>
      <c r="EQ1424" s="307"/>
      <c r="ER1424" s="307"/>
      <c r="ES1424" s="307"/>
      <c r="ET1424" s="307"/>
      <c r="EU1424" s="390"/>
      <c r="EV1424" s="390"/>
      <c r="EW1424" s="307"/>
      <c r="EX1424" s="307"/>
      <c r="EY1424" s="307"/>
      <c r="EZ1424" s="307"/>
      <c r="FA1424" s="307"/>
      <c r="FB1424" s="307"/>
      <c r="FC1424" s="307"/>
      <c r="FD1424" s="307"/>
      <c r="FE1424" s="307"/>
      <c r="FF1424" s="307"/>
      <c r="FG1424" s="307"/>
      <c r="FH1424" s="307"/>
      <c r="FI1424" s="307"/>
      <c r="FJ1424" s="307"/>
      <c r="FK1424" s="307"/>
      <c r="FL1424" s="307"/>
      <c r="FM1424" s="307"/>
      <c r="FN1424" s="307"/>
      <c r="FO1424" s="307"/>
      <c r="FP1424" s="307"/>
      <c r="FQ1424" s="307"/>
      <c r="FR1424" s="307"/>
      <c r="FS1424" s="307"/>
      <c r="FT1424" s="307"/>
      <c r="FU1424" s="307"/>
      <c r="FV1424" s="307"/>
      <c r="FW1424" s="307"/>
      <c r="FX1424" s="307"/>
      <c r="FY1424" s="307"/>
      <c r="FZ1424" s="307"/>
      <c r="GA1424" s="307"/>
      <c r="GB1424" s="307"/>
      <c r="GC1424" s="307"/>
      <c r="GD1424" s="307"/>
      <c r="GE1424" s="307"/>
      <c r="GF1424" s="307"/>
      <c r="GG1424" s="307"/>
      <c r="GH1424" s="307"/>
      <c r="GI1424" s="307"/>
      <c r="GJ1424" s="307"/>
      <c r="GK1424" s="307"/>
      <c r="GL1424" s="307"/>
      <c r="GM1424" s="307"/>
      <c r="GN1424" s="307"/>
      <c r="GO1424" s="307"/>
      <c r="GP1424" s="307"/>
      <c r="GQ1424" s="307"/>
      <c r="GR1424" s="307"/>
      <c r="GS1424" s="307"/>
      <c r="GT1424" s="307"/>
      <c r="GU1424" s="307"/>
      <c r="GV1424" s="307"/>
      <c r="GW1424" s="307"/>
      <c r="GX1424" s="307"/>
      <c r="GY1424" s="307"/>
      <c r="GZ1424" s="307"/>
      <c r="HA1424" s="307"/>
      <c r="HB1424" s="307"/>
      <c r="HC1424" s="307"/>
      <c r="HD1424" s="307"/>
      <c r="HE1424" s="307"/>
      <c r="HF1424" s="307"/>
      <c r="HG1424" s="307"/>
      <c r="HH1424" s="307"/>
      <c r="HI1424" s="307"/>
      <c r="HJ1424" s="307"/>
      <c r="HK1424" s="307"/>
      <c r="HL1424" s="307"/>
      <c r="HM1424" s="307"/>
      <c r="HN1424" s="307"/>
      <c r="HO1424" s="307"/>
      <c r="HP1424" s="307"/>
      <c r="HQ1424" s="307"/>
      <c r="HR1424" s="307"/>
      <c r="HS1424" s="307"/>
      <c r="HT1424" s="307"/>
      <c r="HU1424" s="307"/>
      <c r="HV1424" s="307"/>
      <c r="HW1424" s="307"/>
      <c r="HX1424" s="307"/>
      <c r="HY1424" s="307"/>
      <c r="HZ1424" s="307"/>
      <c r="IA1424" s="307"/>
      <c r="IB1424" s="307"/>
      <c r="IC1424" s="307"/>
      <c r="ID1424" s="307"/>
      <c r="IE1424" s="307"/>
      <c r="IF1424" s="307"/>
      <c r="IG1424" s="307"/>
      <c r="IH1424" s="307"/>
      <c r="II1424" s="307"/>
      <c r="IJ1424" s="307"/>
      <c r="IK1424" s="307"/>
      <c r="IL1424" s="307"/>
      <c r="IM1424" s="307"/>
      <c r="IN1424" s="307"/>
      <c r="IO1424" s="307"/>
      <c r="IP1424" s="307"/>
      <c r="IQ1424" s="307"/>
      <c r="IR1424" s="307"/>
      <c r="IS1424" s="307"/>
      <c r="IT1424" s="307"/>
      <c r="IU1424" s="307"/>
      <c r="IV1424" s="307"/>
      <c r="IW1424" s="307"/>
      <c r="IX1424" s="307"/>
      <c r="IY1424" s="307"/>
      <c r="IZ1424" s="307"/>
      <c r="JA1424" s="307"/>
      <c r="JB1424" s="307"/>
      <c r="JC1424" s="307"/>
      <c r="JD1424" s="307"/>
      <c r="JE1424" s="307"/>
      <c r="JF1424" s="307"/>
      <c r="JG1424" s="307"/>
      <c r="JH1424" s="307"/>
      <c r="JI1424" s="307"/>
      <c r="JJ1424" s="307"/>
      <c r="JK1424" s="307"/>
      <c r="JL1424" s="307"/>
      <c r="JM1424" s="307"/>
      <c r="JN1424" s="307"/>
      <c r="JO1424" s="307"/>
      <c r="JP1424" s="307"/>
      <c r="JQ1424" s="307"/>
      <c r="JR1424" s="307"/>
      <c r="JS1424" s="307"/>
      <c r="JT1424" s="307"/>
      <c r="JU1424" s="307"/>
      <c r="JV1424" s="307"/>
      <c r="JW1424" s="307"/>
      <c r="JX1424" s="307"/>
      <c r="JY1424" s="307"/>
      <c r="JZ1424" s="307"/>
      <c r="KA1424" s="307"/>
      <c r="KB1424" s="307"/>
      <c r="KC1424" s="307"/>
      <c r="KD1424" s="307"/>
      <c r="KE1424" s="307"/>
      <c r="KF1424" s="307"/>
      <c r="KG1424" s="307"/>
      <c r="KH1424" s="307"/>
      <c r="KI1424" s="307"/>
      <c r="KJ1424" s="307"/>
      <c r="KK1424" s="307"/>
      <c r="KL1424" s="307"/>
      <c r="KM1424" s="307"/>
      <c r="KN1424" s="307"/>
      <c r="KO1424" s="307"/>
      <c r="KP1424" s="307"/>
      <c r="KQ1424" s="307"/>
      <c r="KR1424" s="307"/>
      <c r="KS1424" s="307"/>
      <c r="KT1424" s="307"/>
    </row>
    <row r="1425" spans="14:306" s="56" customFormat="1" ht="15" customHeight="1">
      <c r="N1425" s="410"/>
      <c r="O1425" s="410"/>
      <c r="P1425" s="311"/>
      <c r="Q1425" s="311"/>
      <c r="R1425" s="311"/>
      <c r="AG1425" s="57"/>
      <c r="AH1425" s="57"/>
      <c r="AI1425" s="57"/>
      <c r="AJ1425" s="57"/>
      <c r="AK1425" s="57"/>
      <c r="AL1425" s="57"/>
      <c r="AM1425" s="57"/>
      <c r="AN1425" s="57"/>
      <c r="AO1425" s="57"/>
      <c r="AP1425" s="57"/>
      <c r="AQ1425" s="57"/>
      <c r="AR1425" s="57"/>
      <c r="AS1425" s="57"/>
      <c r="AT1425" s="57"/>
      <c r="AU1425" s="57"/>
      <c r="AV1425" s="57"/>
      <c r="AW1425" s="57"/>
      <c r="AX1425" s="57"/>
      <c r="AY1425" s="57"/>
      <c r="AZ1425" s="57"/>
      <c r="BA1425" s="57"/>
      <c r="BB1425" s="57"/>
      <c r="BC1425" s="57"/>
      <c r="BD1425" s="57"/>
      <c r="BE1425" s="57"/>
      <c r="BF1425" s="57"/>
      <c r="BG1425" s="57"/>
      <c r="BH1425" s="57"/>
      <c r="BI1425" s="57"/>
      <c r="BJ1425" s="57"/>
      <c r="BK1425" s="57"/>
      <c r="BL1425" s="57"/>
      <c r="BM1425" s="57"/>
      <c r="BN1425" s="57"/>
      <c r="CB1425" s="307"/>
      <c r="CC1425" s="307"/>
      <c r="CD1425" s="307"/>
      <c r="CE1425" s="307"/>
      <c r="CF1425" s="307"/>
      <c r="CG1425" s="307"/>
      <c r="CH1425" s="307"/>
      <c r="CI1425" s="307"/>
      <c r="CJ1425" s="307"/>
      <c r="CK1425" s="307"/>
      <c r="CL1425" s="307"/>
      <c r="CM1425" s="307"/>
      <c r="CN1425" s="307"/>
      <c r="CO1425" s="307"/>
      <c r="CP1425" s="307"/>
      <c r="CQ1425" s="307"/>
      <c r="CR1425" s="307"/>
      <c r="CS1425" s="307"/>
      <c r="CT1425" s="307"/>
      <c r="CU1425" s="307"/>
      <c r="CV1425" s="307"/>
      <c r="CW1425" s="307"/>
      <c r="CX1425" s="307"/>
      <c r="CY1425" s="307"/>
      <c r="CZ1425" s="307"/>
      <c r="DA1425" s="307"/>
      <c r="DB1425" s="307"/>
      <c r="DC1425" s="307"/>
      <c r="DD1425" s="307"/>
      <c r="DE1425" s="307"/>
      <c r="DF1425" s="307"/>
      <c r="DG1425" s="307"/>
      <c r="DH1425" s="307"/>
      <c r="DI1425" s="390"/>
      <c r="DJ1425" s="390"/>
      <c r="DK1425" s="307"/>
      <c r="DL1425" s="307"/>
      <c r="DM1425" s="307"/>
      <c r="DN1425" s="307"/>
      <c r="DO1425" s="307"/>
      <c r="DP1425" s="307"/>
      <c r="DQ1425" s="307"/>
      <c r="DR1425" s="307"/>
      <c r="DS1425" s="307"/>
      <c r="DT1425" s="307"/>
      <c r="DU1425" s="307"/>
      <c r="DV1425" s="307"/>
      <c r="DW1425" s="307"/>
      <c r="DX1425" s="307"/>
      <c r="DY1425" s="307"/>
      <c r="DZ1425" s="307"/>
      <c r="EA1425" s="307"/>
      <c r="EB1425" s="307"/>
      <c r="EC1425" s="307"/>
      <c r="ED1425" s="307"/>
      <c r="EE1425" s="307"/>
      <c r="EF1425" s="307"/>
      <c r="EG1425" s="307"/>
      <c r="EH1425" s="307"/>
      <c r="EI1425" s="307"/>
      <c r="EJ1425" s="307"/>
      <c r="EK1425" s="307"/>
      <c r="EL1425" s="307"/>
      <c r="EM1425" s="307"/>
      <c r="EN1425" s="307"/>
      <c r="EO1425" s="307"/>
      <c r="EP1425" s="307"/>
      <c r="EQ1425" s="307"/>
      <c r="ER1425" s="307"/>
      <c r="ES1425" s="307"/>
      <c r="ET1425" s="307"/>
      <c r="EU1425" s="390"/>
      <c r="EV1425" s="390"/>
      <c r="EW1425" s="307"/>
      <c r="EX1425" s="307"/>
      <c r="EY1425" s="307"/>
      <c r="EZ1425" s="307"/>
      <c r="FA1425" s="307"/>
      <c r="FB1425" s="307"/>
      <c r="FC1425" s="307"/>
      <c r="FD1425" s="307"/>
      <c r="FE1425" s="307"/>
      <c r="FF1425" s="307"/>
      <c r="FG1425" s="307"/>
      <c r="FH1425" s="307"/>
      <c r="FI1425" s="307"/>
      <c r="FJ1425" s="307"/>
      <c r="FK1425" s="307"/>
      <c r="FL1425" s="307"/>
      <c r="FM1425" s="307"/>
      <c r="FN1425" s="307"/>
      <c r="FO1425" s="307"/>
      <c r="FP1425" s="307"/>
      <c r="FQ1425" s="307"/>
      <c r="FR1425" s="307"/>
      <c r="FS1425" s="307"/>
      <c r="FT1425" s="307"/>
      <c r="FU1425" s="307"/>
      <c r="FV1425" s="307"/>
      <c r="FW1425" s="307"/>
      <c r="FX1425" s="307"/>
      <c r="FY1425" s="307"/>
      <c r="FZ1425" s="307"/>
      <c r="GA1425" s="307"/>
      <c r="GB1425" s="307"/>
      <c r="GC1425" s="307"/>
      <c r="GD1425" s="307"/>
      <c r="GE1425" s="307"/>
      <c r="GF1425" s="307"/>
      <c r="GG1425" s="307"/>
      <c r="GH1425" s="307"/>
      <c r="GI1425" s="307"/>
      <c r="GJ1425" s="307"/>
      <c r="GK1425" s="307"/>
      <c r="GL1425" s="307"/>
      <c r="GM1425" s="307"/>
      <c r="GN1425" s="307"/>
      <c r="GO1425" s="307"/>
      <c r="GP1425" s="307"/>
      <c r="GQ1425" s="307"/>
      <c r="GR1425" s="307"/>
      <c r="GS1425" s="307"/>
      <c r="GT1425" s="307"/>
      <c r="GU1425" s="307"/>
      <c r="GV1425" s="307"/>
      <c r="GW1425" s="307"/>
      <c r="GX1425" s="307"/>
      <c r="GY1425" s="307"/>
      <c r="GZ1425" s="307"/>
      <c r="HA1425" s="307"/>
      <c r="HB1425" s="307"/>
      <c r="HC1425" s="307"/>
      <c r="HD1425" s="307"/>
      <c r="HE1425" s="307"/>
      <c r="HF1425" s="307"/>
      <c r="HG1425" s="307"/>
      <c r="HH1425" s="307"/>
      <c r="HI1425" s="307"/>
      <c r="HJ1425" s="307"/>
      <c r="HK1425" s="307"/>
      <c r="HL1425" s="307"/>
      <c r="HM1425" s="307"/>
      <c r="HN1425" s="307"/>
      <c r="HO1425" s="307"/>
      <c r="HP1425" s="307"/>
      <c r="HQ1425" s="307"/>
      <c r="HR1425" s="307"/>
      <c r="HS1425" s="307"/>
      <c r="HT1425" s="307"/>
      <c r="HU1425" s="307"/>
      <c r="HV1425" s="307"/>
      <c r="HW1425" s="307"/>
      <c r="HX1425" s="307"/>
      <c r="HY1425" s="307"/>
      <c r="HZ1425" s="307"/>
      <c r="IA1425" s="307"/>
      <c r="IB1425" s="307"/>
      <c r="IC1425" s="307"/>
      <c r="ID1425" s="307"/>
      <c r="IE1425" s="307"/>
      <c r="IF1425" s="307"/>
      <c r="IG1425" s="307"/>
      <c r="IH1425" s="307"/>
      <c r="II1425" s="307"/>
      <c r="IJ1425" s="307"/>
      <c r="IK1425" s="307"/>
      <c r="IL1425" s="307"/>
      <c r="IM1425" s="307"/>
      <c r="IN1425" s="307"/>
      <c r="IO1425" s="307"/>
      <c r="IP1425" s="307"/>
      <c r="IQ1425" s="307"/>
      <c r="IR1425" s="307"/>
      <c r="IS1425" s="307"/>
      <c r="IT1425" s="307"/>
      <c r="IU1425" s="307"/>
      <c r="IV1425" s="307"/>
      <c r="IW1425" s="307"/>
      <c r="IX1425" s="307"/>
      <c r="IY1425" s="307"/>
      <c r="IZ1425" s="307"/>
      <c r="JA1425" s="307"/>
      <c r="JB1425" s="307"/>
      <c r="JC1425" s="307"/>
      <c r="JD1425" s="307"/>
      <c r="JE1425" s="307"/>
      <c r="JF1425" s="307"/>
      <c r="JG1425" s="307"/>
      <c r="JH1425" s="307"/>
      <c r="JI1425" s="307"/>
      <c r="JJ1425" s="307"/>
      <c r="JK1425" s="307"/>
      <c r="JL1425" s="307"/>
      <c r="JM1425" s="307"/>
      <c r="JN1425" s="307"/>
      <c r="JO1425" s="307"/>
      <c r="JP1425" s="307"/>
      <c r="JQ1425" s="307"/>
      <c r="JR1425" s="307"/>
      <c r="JS1425" s="307"/>
      <c r="JT1425" s="307"/>
      <c r="JU1425" s="307"/>
      <c r="JV1425" s="307"/>
      <c r="JW1425" s="307"/>
      <c r="JX1425" s="307"/>
      <c r="JY1425" s="307"/>
      <c r="JZ1425" s="307"/>
      <c r="KA1425" s="307"/>
      <c r="KB1425" s="307"/>
      <c r="KC1425" s="307"/>
      <c r="KD1425" s="307"/>
      <c r="KE1425" s="307"/>
      <c r="KF1425" s="307"/>
      <c r="KG1425" s="307"/>
      <c r="KH1425" s="307"/>
      <c r="KI1425" s="307"/>
      <c r="KJ1425" s="307"/>
      <c r="KK1425" s="307"/>
      <c r="KL1425" s="307"/>
      <c r="KM1425" s="307"/>
      <c r="KN1425" s="307"/>
      <c r="KO1425" s="307"/>
      <c r="KP1425" s="307"/>
      <c r="KQ1425" s="307"/>
      <c r="KR1425" s="307"/>
      <c r="KS1425" s="307"/>
      <c r="KT1425" s="307"/>
    </row>
    <row r="1426" spans="14:306" s="56" customFormat="1" ht="15" customHeight="1">
      <c r="N1426" s="410"/>
      <c r="O1426" s="410"/>
      <c r="P1426" s="311"/>
      <c r="Q1426" s="311"/>
      <c r="R1426" s="311"/>
      <c r="AG1426" s="57"/>
      <c r="AH1426" s="57"/>
      <c r="AI1426" s="57"/>
      <c r="AJ1426" s="57"/>
      <c r="AK1426" s="57"/>
      <c r="AL1426" s="57"/>
      <c r="AM1426" s="57"/>
      <c r="AN1426" s="57"/>
      <c r="AO1426" s="57"/>
      <c r="AP1426" s="57"/>
      <c r="AQ1426" s="57"/>
      <c r="AR1426" s="57"/>
      <c r="AS1426" s="57"/>
      <c r="AT1426" s="57"/>
      <c r="AU1426" s="57"/>
      <c r="AV1426" s="57"/>
      <c r="AW1426" s="57"/>
      <c r="AX1426" s="57"/>
      <c r="AY1426" s="57"/>
      <c r="AZ1426" s="57"/>
      <c r="BA1426" s="57"/>
      <c r="BB1426" s="57"/>
      <c r="BC1426" s="57"/>
      <c r="BD1426" s="57"/>
      <c r="BE1426" s="57"/>
      <c r="BF1426" s="57"/>
      <c r="BG1426" s="57"/>
      <c r="BH1426" s="57"/>
      <c r="BI1426" s="57"/>
      <c r="BJ1426" s="57"/>
      <c r="BK1426" s="57"/>
      <c r="BL1426" s="57"/>
      <c r="BM1426" s="57"/>
      <c r="BN1426" s="57"/>
      <c r="CB1426" s="307"/>
      <c r="CC1426" s="307"/>
      <c r="CD1426" s="307"/>
      <c r="CE1426" s="307"/>
      <c r="CF1426" s="307"/>
      <c r="CG1426" s="307"/>
      <c r="CH1426" s="307"/>
      <c r="CI1426" s="307"/>
      <c r="CJ1426" s="307"/>
      <c r="CK1426" s="307"/>
      <c r="CL1426" s="307"/>
      <c r="CM1426" s="307"/>
      <c r="CN1426" s="307"/>
      <c r="CO1426" s="307"/>
      <c r="CP1426" s="307"/>
      <c r="CQ1426" s="307"/>
      <c r="CR1426" s="307"/>
      <c r="CS1426" s="307"/>
      <c r="CT1426" s="307"/>
      <c r="CU1426" s="307"/>
      <c r="CV1426" s="307"/>
      <c r="CW1426" s="307"/>
      <c r="CX1426" s="307"/>
      <c r="CY1426" s="307"/>
      <c r="CZ1426" s="307"/>
      <c r="DA1426" s="307"/>
      <c r="DB1426" s="307"/>
      <c r="DC1426" s="307"/>
      <c r="DD1426" s="307"/>
      <c r="DE1426" s="307"/>
      <c r="DF1426" s="307"/>
      <c r="DG1426" s="307"/>
      <c r="DH1426" s="307"/>
      <c r="DI1426" s="390"/>
      <c r="DJ1426" s="390"/>
      <c r="DK1426" s="307"/>
      <c r="DL1426" s="307"/>
      <c r="DM1426" s="307"/>
      <c r="DN1426" s="307"/>
      <c r="DO1426" s="307"/>
      <c r="DP1426" s="307"/>
      <c r="DQ1426" s="307"/>
      <c r="DR1426" s="307"/>
      <c r="DS1426" s="307"/>
      <c r="DT1426" s="307"/>
      <c r="DU1426" s="307"/>
      <c r="DV1426" s="307"/>
      <c r="DW1426" s="307"/>
      <c r="DX1426" s="307"/>
      <c r="DY1426" s="307"/>
      <c r="DZ1426" s="307"/>
      <c r="EA1426" s="307"/>
      <c r="EB1426" s="307"/>
      <c r="EC1426" s="307"/>
      <c r="ED1426" s="307"/>
      <c r="EE1426" s="307"/>
      <c r="EF1426" s="307"/>
      <c r="EG1426" s="307"/>
      <c r="EH1426" s="307"/>
      <c r="EI1426" s="307"/>
      <c r="EJ1426" s="307"/>
      <c r="EK1426" s="307"/>
      <c r="EL1426" s="307"/>
      <c r="EM1426" s="307"/>
      <c r="EN1426" s="307"/>
      <c r="EO1426" s="307"/>
      <c r="EP1426" s="307"/>
      <c r="EQ1426" s="307"/>
      <c r="ER1426" s="307"/>
      <c r="ES1426" s="307"/>
      <c r="ET1426" s="307"/>
      <c r="EU1426" s="390"/>
      <c r="EV1426" s="390"/>
      <c r="EW1426" s="307"/>
      <c r="EX1426" s="307"/>
      <c r="EY1426" s="307"/>
      <c r="EZ1426" s="307"/>
      <c r="FA1426" s="307"/>
      <c r="FB1426" s="307"/>
      <c r="FC1426" s="307"/>
      <c r="FD1426" s="307"/>
      <c r="FE1426" s="307"/>
      <c r="FF1426" s="307"/>
      <c r="FG1426" s="307"/>
      <c r="FH1426" s="307"/>
      <c r="FI1426" s="307"/>
      <c r="FJ1426" s="307"/>
      <c r="FK1426" s="307"/>
      <c r="FL1426" s="307"/>
      <c r="FM1426" s="307"/>
      <c r="FN1426" s="307"/>
      <c r="FO1426" s="307"/>
      <c r="FP1426" s="307"/>
      <c r="FQ1426" s="307"/>
      <c r="FR1426" s="307"/>
      <c r="FS1426" s="307"/>
      <c r="FT1426" s="307"/>
      <c r="FU1426" s="307"/>
      <c r="FV1426" s="307"/>
      <c r="FW1426" s="307"/>
      <c r="FX1426" s="307"/>
      <c r="FY1426" s="307"/>
      <c r="FZ1426" s="307"/>
      <c r="GA1426" s="307"/>
      <c r="GB1426" s="307"/>
      <c r="GC1426" s="307"/>
      <c r="GD1426" s="307"/>
      <c r="GE1426" s="307"/>
      <c r="GF1426" s="307"/>
      <c r="GG1426" s="307"/>
      <c r="GH1426" s="307"/>
      <c r="GI1426" s="307"/>
      <c r="GJ1426" s="307"/>
      <c r="GK1426" s="307"/>
      <c r="GL1426" s="307"/>
      <c r="GM1426" s="307"/>
      <c r="GN1426" s="307"/>
      <c r="GO1426" s="307"/>
      <c r="GP1426" s="307"/>
      <c r="GQ1426" s="307"/>
      <c r="GR1426" s="307"/>
      <c r="GS1426" s="307"/>
      <c r="GT1426" s="307"/>
      <c r="GU1426" s="307"/>
      <c r="GV1426" s="307"/>
      <c r="GW1426" s="307"/>
      <c r="GX1426" s="307"/>
      <c r="GY1426" s="307"/>
      <c r="GZ1426" s="307"/>
      <c r="HA1426" s="307"/>
      <c r="HB1426" s="307"/>
      <c r="HC1426" s="307"/>
      <c r="HD1426" s="307"/>
      <c r="HE1426" s="307"/>
      <c r="HF1426" s="307"/>
      <c r="HG1426" s="307"/>
      <c r="HH1426" s="307"/>
      <c r="HI1426" s="307"/>
      <c r="HJ1426" s="307"/>
      <c r="HK1426" s="307"/>
      <c r="HL1426" s="307"/>
      <c r="HM1426" s="307"/>
      <c r="HN1426" s="307"/>
      <c r="HO1426" s="307"/>
      <c r="HP1426" s="307"/>
      <c r="HQ1426" s="307"/>
      <c r="HR1426" s="307"/>
      <c r="HS1426" s="307"/>
      <c r="HT1426" s="307"/>
      <c r="HU1426" s="307"/>
      <c r="HV1426" s="307"/>
      <c r="HW1426" s="307"/>
      <c r="HX1426" s="307"/>
      <c r="HY1426" s="307"/>
      <c r="HZ1426" s="307"/>
      <c r="IA1426" s="307"/>
      <c r="IB1426" s="307"/>
      <c r="IC1426" s="307"/>
      <c r="ID1426" s="307"/>
      <c r="IE1426" s="307"/>
      <c r="IF1426" s="307"/>
      <c r="IG1426" s="307"/>
      <c r="IH1426" s="307"/>
      <c r="II1426" s="307"/>
      <c r="IJ1426" s="307"/>
      <c r="IK1426" s="307"/>
      <c r="IL1426" s="307"/>
      <c r="IM1426" s="307"/>
      <c r="IN1426" s="307"/>
      <c r="IO1426" s="307"/>
      <c r="IP1426" s="307"/>
      <c r="IQ1426" s="307"/>
      <c r="IR1426" s="307"/>
      <c r="IS1426" s="307"/>
      <c r="IT1426" s="307"/>
      <c r="IU1426" s="307"/>
      <c r="IV1426" s="307"/>
      <c r="IW1426" s="307"/>
      <c r="IX1426" s="307"/>
      <c r="IY1426" s="307"/>
      <c r="IZ1426" s="307"/>
      <c r="JA1426" s="307"/>
      <c r="JB1426" s="307"/>
      <c r="JC1426" s="307"/>
      <c r="JD1426" s="307"/>
      <c r="JE1426" s="307"/>
      <c r="JF1426" s="307"/>
      <c r="JG1426" s="307"/>
      <c r="JH1426" s="307"/>
      <c r="JI1426" s="307"/>
      <c r="JJ1426" s="307"/>
      <c r="JK1426" s="307"/>
      <c r="JL1426" s="307"/>
      <c r="JM1426" s="307"/>
      <c r="JN1426" s="307"/>
      <c r="JO1426" s="307"/>
      <c r="JP1426" s="307"/>
      <c r="JQ1426" s="307"/>
      <c r="JR1426" s="307"/>
      <c r="JS1426" s="307"/>
      <c r="JT1426" s="307"/>
      <c r="JU1426" s="307"/>
      <c r="JV1426" s="307"/>
      <c r="JW1426" s="307"/>
      <c r="JX1426" s="307"/>
      <c r="JY1426" s="307"/>
      <c r="JZ1426" s="307"/>
      <c r="KA1426" s="307"/>
      <c r="KB1426" s="307"/>
      <c r="KC1426" s="307"/>
      <c r="KD1426" s="307"/>
      <c r="KE1426" s="307"/>
      <c r="KF1426" s="307"/>
      <c r="KG1426" s="307"/>
      <c r="KH1426" s="307"/>
      <c r="KI1426" s="307"/>
      <c r="KJ1426" s="307"/>
      <c r="KK1426" s="307"/>
      <c r="KL1426" s="307"/>
      <c r="KM1426" s="307"/>
      <c r="KN1426" s="307"/>
      <c r="KO1426" s="307"/>
      <c r="KP1426" s="307"/>
      <c r="KQ1426" s="307"/>
      <c r="KR1426" s="307"/>
      <c r="KS1426" s="307"/>
      <c r="KT1426" s="307"/>
    </row>
    <row r="1427" spans="14:306" s="56" customFormat="1" ht="15" customHeight="1">
      <c r="N1427" s="410"/>
      <c r="O1427" s="410"/>
      <c r="P1427" s="311"/>
      <c r="Q1427" s="311"/>
      <c r="R1427" s="311"/>
      <c r="AG1427" s="57"/>
      <c r="AH1427" s="57"/>
      <c r="AI1427" s="57"/>
      <c r="AJ1427" s="57"/>
      <c r="AK1427" s="57"/>
      <c r="AL1427" s="57"/>
      <c r="AM1427" s="57"/>
      <c r="AN1427" s="57"/>
      <c r="AO1427" s="57"/>
      <c r="AP1427" s="57"/>
      <c r="AQ1427" s="57"/>
      <c r="AR1427" s="57"/>
      <c r="AS1427" s="57"/>
      <c r="AT1427" s="57"/>
      <c r="AU1427" s="57"/>
      <c r="AV1427" s="57"/>
      <c r="AW1427" s="57"/>
      <c r="AX1427" s="57"/>
      <c r="AY1427" s="57"/>
      <c r="AZ1427" s="57"/>
      <c r="BA1427" s="57"/>
      <c r="BB1427" s="57"/>
      <c r="BC1427" s="57"/>
      <c r="BD1427" s="57"/>
      <c r="BE1427" s="57"/>
      <c r="BF1427" s="57"/>
      <c r="BG1427" s="57"/>
      <c r="BH1427" s="57"/>
      <c r="BI1427" s="57"/>
      <c r="BJ1427" s="57"/>
      <c r="BK1427" s="57"/>
      <c r="BL1427" s="57"/>
      <c r="BM1427" s="57"/>
      <c r="BN1427" s="57"/>
      <c r="CB1427" s="307"/>
      <c r="CC1427" s="307"/>
      <c r="CD1427" s="307"/>
      <c r="CE1427" s="307"/>
      <c r="CF1427" s="307"/>
      <c r="CG1427" s="307"/>
      <c r="CH1427" s="307"/>
      <c r="CI1427" s="307"/>
      <c r="CJ1427" s="307"/>
      <c r="CK1427" s="307"/>
      <c r="CL1427" s="307"/>
      <c r="CM1427" s="307"/>
      <c r="CN1427" s="307"/>
      <c r="CO1427" s="307"/>
      <c r="CP1427" s="307"/>
      <c r="CQ1427" s="307"/>
      <c r="CR1427" s="307"/>
      <c r="CS1427" s="307"/>
      <c r="CT1427" s="307"/>
      <c r="CU1427" s="307"/>
      <c r="CV1427" s="307"/>
      <c r="CW1427" s="307"/>
      <c r="CX1427" s="307"/>
      <c r="CY1427" s="307"/>
      <c r="CZ1427" s="307"/>
      <c r="DA1427" s="307"/>
      <c r="DB1427" s="307"/>
      <c r="DC1427" s="307"/>
      <c r="DD1427" s="307"/>
      <c r="DE1427" s="307"/>
      <c r="DF1427" s="307"/>
      <c r="DG1427" s="307"/>
      <c r="DH1427" s="307"/>
      <c r="DI1427" s="390"/>
      <c r="DJ1427" s="390"/>
      <c r="DK1427" s="307"/>
      <c r="DL1427" s="307"/>
      <c r="DM1427" s="307"/>
      <c r="DN1427" s="307"/>
      <c r="DO1427" s="307"/>
      <c r="DP1427" s="307"/>
      <c r="DQ1427" s="307"/>
      <c r="DR1427" s="307"/>
      <c r="DS1427" s="307"/>
      <c r="DT1427" s="307"/>
      <c r="DU1427" s="307"/>
      <c r="DV1427" s="307"/>
      <c r="DW1427" s="307"/>
      <c r="DX1427" s="307"/>
      <c r="DY1427" s="307"/>
      <c r="DZ1427" s="307"/>
      <c r="EA1427" s="307"/>
      <c r="EB1427" s="307"/>
      <c r="EC1427" s="307"/>
      <c r="ED1427" s="307"/>
      <c r="EE1427" s="307"/>
      <c r="EF1427" s="307"/>
      <c r="EG1427" s="307"/>
      <c r="EH1427" s="307"/>
      <c r="EI1427" s="307"/>
      <c r="EJ1427" s="307"/>
      <c r="EK1427" s="307"/>
      <c r="EL1427" s="307"/>
      <c r="EM1427" s="307"/>
      <c r="EN1427" s="307"/>
      <c r="EO1427" s="307"/>
      <c r="EP1427" s="307"/>
      <c r="EQ1427" s="307"/>
      <c r="ER1427" s="307"/>
      <c r="ES1427" s="307"/>
      <c r="ET1427" s="307"/>
      <c r="EU1427" s="390"/>
      <c r="EV1427" s="390"/>
      <c r="EW1427" s="307"/>
      <c r="EX1427" s="307"/>
      <c r="EY1427" s="307"/>
      <c r="EZ1427" s="307"/>
      <c r="FA1427" s="307"/>
      <c r="FB1427" s="307"/>
      <c r="FC1427" s="307"/>
      <c r="FD1427" s="307"/>
      <c r="FE1427" s="307"/>
      <c r="FF1427" s="307"/>
      <c r="FG1427" s="307"/>
      <c r="FH1427" s="307"/>
      <c r="FI1427" s="307"/>
      <c r="FJ1427" s="307"/>
      <c r="FK1427" s="307"/>
      <c r="FL1427" s="307"/>
      <c r="FM1427" s="307"/>
      <c r="FN1427" s="307"/>
      <c r="FO1427" s="307"/>
      <c r="FP1427" s="307"/>
      <c r="FQ1427" s="307"/>
      <c r="FR1427" s="307"/>
      <c r="FS1427" s="307"/>
      <c r="FT1427" s="307"/>
      <c r="FU1427" s="307"/>
      <c r="FV1427" s="307"/>
      <c r="FW1427" s="307"/>
      <c r="FX1427" s="307"/>
      <c r="FY1427" s="307"/>
      <c r="FZ1427" s="307"/>
      <c r="GA1427" s="307"/>
      <c r="GB1427" s="307"/>
      <c r="GC1427" s="307"/>
      <c r="GD1427" s="307"/>
      <c r="GE1427" s="307"/>
      <c r="GF1427" s="307"/>
      <c r="GG1427" s="307"/>
      <c r="GH1427" s="307"/>
      <c r="GI1427" s="307"/>
      <c r="GJ1427" s="307"/>
      <c r="GK1427" s="307"/>
      <c r="GL1427" s="307"/>
      <c r="GM1427" s="307"/>
      <c r="GN1427" s="307"/>
      <c r="GO1427" s="307"/>
      <c r="GP1427" s="307"/>
      <c r="GQ1427" s="307"/>
      <c r="GR1427" s="307"/>
      <c r="GS1427" s="307"/>
      <c r="GT1427" s="307"/>
      <c r="GU1427" s="307"/>
      <c r="GV1427" s="307"/>
      <c r="GW1427" s="307"/>
      <c r="GX1427" s="307"/>
      <c r="GY1427" s="307"/>
      <c r="GZ1427" s="307"/>
      <c r="HA1427" s="307"/>
      <c r="HB1427" s="307"/>
      <c r="HC1427" s="307"/>
      <c r="HD1427" s="307"/>
      <c r="HE1427" s="307"/>
      <c r="HF1427" s="307"/>
      <c r="HG1427" s="307"/>
      <c r="HH1427" s="307"/>
      <c r="HI1427" s="307"/>
      <c r="HJ1427" s="307"/>
      <c r="HK1427" s="307"/>
      <c r="HL1427" s="307"/>
      <c r="HM1427" s="307"/>
      <c r="HN1427" s="307"/>
      <c r="HO1427" s="307"/>
      <c r="HP1427" s="307"/>
      <c r="HQ1427" s="307"/>
      <c r="HR1427" s="307"/>
      <c r="HS1427" s="307"/>
      <c r="HT1427" s="307"/>
      <c r="HU1427" s="307"/>
      <c r="HV1427" s="307"/>
      <c r="HW1427" s="307"/>
      <c r="HX1427" s="307"/>
      <c r="HY1427" s="307"/>
      <c r="HZ1427" s="307"/>
      <c r="IA1427" s="307"/>
      <c r="IB1427" s="307"/>
      <c r="IC1427" s="307"/>
      <c r="ID1427" s="307"/>
      <c r="IE1427" s="307"/>
      <c r="IF1427" s="307"/>
      <c r="IG1427" s="307"/>
      <c r="IH1427" s="307"/>
      <c r="II1427" s="307"/>
      <c r="IJ1427" s="307"/>
      <c r="IK1427" s="307"/>
      <c r="IL1427" s="307"/>
      <c r="IM1427" s="307"/>
      <c r="IN1427" s="307"/>
      <c r="IO1427" s="307"/>
      <c r="IP1427" s="307"/>
      <c r="IQ1427" s="307"/>
      <c r="IR1427" s="307"/>
      <c r="IS1427" s="307"/>
      <c r="IT1427" s="307"/>
      <c r="IU1427" s="307"/>
      <c r="IV1427" s="307"/>
      <c r="IW1427" s="307"/>
      <c r="IX1427" s="307"/>
      <c r="IY1427" s="307"/>
      <c r="IZ1427" s="307"/>
      <c r="JA1427" s="307"/>
      <c r="JB1427" s="307"/>
      <c r="JC1427" s="307"/>
      <c r="JD1427" s="307"/>
      <c r="JE1427" s="307"/>
      <c r="JF1427" s="307"/>
      <c r="JG1427" s="307"/>
      <c r="JH1427" s="307"/>
      <c r="JI1427" s="307"/>
      <c r="JJ1427" s="307"/>
      <c r="JK1427" s="307"/>
      <c r="JL1427" s="307"/>
      <c r="JM1427" s="307"/>
      <c r="JN1427" s="307"/>
      <c r="JO1427" s="307"/>
      <c r="JP1427" s="307"/>
      <c r="JQ1427" s="307"/>
      <c r="JR1427" s="307"/>
      <c r="JS1427" s="307"/>
      <c r="JT1427" s="307"/>
      <c r="JU1427" s="307"/>
      <c r="JV1427" s="307"/>
      <c r="JW1427" s="307"/>
      <c r="JX1427" s="307"/>
      <c r="JY1427" s="307"/>
      <c r="JZ1427" s="307"/>
      <c r="KA1427" s="307"/>
      <c r="KB1427" s="307"/>
      <c r="KC1427" s="307"/>
      <c r="KD1427" s="307"/>
      <c r="KE1427" s="307"/>
      <c r="KF1427" s="307"/>
      <c r="KG1427" s="307"/>
      <c r="KH1427" s="307"/>
      <c r="KI1427" s="307"/>
      <c r="KJ1427" s="307"/>
      <c r="KK1427" s="307"/>
      <c r="KL1427" s="307"/>
      <c r="KM1427" s="307"/>
      <c r="KN1427" s="307"/>
      <c r="KO1427" s="307"/>
      <c r="KP1427" s="307"/>
      <c r="KQ1427" s="307"/>
      <c r="KR1427" s="307"/>
      <c r="KS1427" s="307"/>
      <c r="KT1427" s="307"/>
    </row>
    <row r="1428" spans="14:306" s="56" customFormat="1" ht="15" customHeight="1">
      <c r="N1428" s="410"/>
      <c r="O1428" s="410"/>
      <c r="P1428" s="311"/>
      <c r="Q1428" s="311"/>
      <c r="R1428" s="311"/>
      <c r="AG1428" s="57"/>
      <c r="AH1428" s="57"/>
      <c r="AI1428" s="57"/>
      <c r="AJ1428" s="57"/>
      <c r="AK1428" s="57"/>
      <c r="AL1428" s="57"/>
      <c r="AM1428" s="57"/>
      <c r="AN1428" s="57"/>
      <c r="AO1428" s="57"/>
      <c r="AP1428" s="57"/>
      <c r="AQ1428" s="57"/>
      <c r="AR1428" s="57"/>
      <c r="AS1428" s="57"/>
      <c r="AT1428" s="57"/>
      <c r="AU1428" s="57"/>
      <c r="AV1428" s="57"/>
      <c r="AW1428" s="57"/>
      <c r="AX1428" s="57"/>
      <c r="AY1428" s="57"/>
      <c r="AZ1428" s="57"/>
      <c r="BA1428" s="57"/>
      <c r="BB1428" s="57"/>
      <c r="BC1428" s="57"/>
      <c r="BD1428" s="57"/>
      <c r="BE1428" s="57"/>
      <c r="BF1428" s="57"/>
      <c r="BG1428" s="57"/>
      <c r="BH1428" s="57"/>
      <c r="BI1428" s="57"/>
      <c r="BJ1428" s="57"/>
      <c r="BK1428" s="57"/>
      <c r="BL1428" s="57"/>
      <c r="BM1428" s="57"/>
      <c r="BN1428" s="57"/>
      <c r="CB1428" s="307"/>
      <c r="CC1428" s="307"/>
      <c r="CD1428" s="307"/>
      <c r="CE1428" s="307"/>
      <c r="CF1428" s="307"/>
      <c r="CG1428" s="307"/>
      <c r="CH1428" s="307"/>
      <c r="CI1428" s="307"/>
      <c r="CJ1428" s="307"/>
      <c r="CK1428" s="307"/>
      <c r="CL1428" s="307"/>
      <c r="CM1428" s="307"/>
      <c r="CN1428" s="307"/>
      <c r="CO1428" s="307"/>
      <c r="CP1428" s="307"/>
      <c r="CQ1428" s="307"/>
      <c r="CR1428" s="307"/>
      <c r="CS1428" s="307"/>
      <c r="CT1428" s="307"/>
      <c r="CU1428" s="307"/>
      <c r="CV1428" s="307"/>
      <c r="CW1428" s="307"/>
      <c r="CX1428" s="307"/>
      <c r="CY1428" s="307"/>
      <c r="CZ1428" s="307"/>
      <c r="DA1428" s="307"/>
      <c r="DB1428" s="307"/>
      <c r="DC1428" s="307"/>
      <c r="DD1428" s="307"/>
      <c r="DE1428" s="307"/>
      <c r="DF1428" s="307"/>
      <c r="DG1428" s="307"/>
      <c r="DH1428" s="307"/>
      <c r="DI1428" s="390"/>
      <c r="DJ1428" s="390"/>
      <c r="DK1428" s="307"/>
      <c r="DL1428" s="307"/>
      <c r="DM1428" s="307"/>
      <c r="DN1428" s="307"/>
      <c r="DO1428" s="307"/>
      <c r="DP1428" s="307"/>
      <c r="DQ1428" s="307"/>
      <c r="DR1428" s="307"/>
      <c r="DS1428" s="307"/>
      <c r="DT1428" s="307"/>
      <c r="DU1428" s="307"/>
      <c r="DV1428" s="307"/>
      <c r="DW1428" s="307"/>
      <c r="DX1428" s="307"/>
      <c r="DY1428" s="307"/>
      <c r="DZ1428" s="307"/>
      <c r="EA1428" s="307"/>
      <c r="EB1428" s="307"/>
      <c r="EC1428" s="307"/>
      <c r="ED1428" s="307"/>
      <c r="EE1428" s="307"/>
      <c r="EF1428" s="307"/>
      <c r="EG1428" s="307"/>
      <c r="EH1428" s="307"/>
      <c r="EI1428" s="307"/>
      <c r="EJ1428" s="307"/>
      <c r="EK1428" s="307"/>
      <c r="EL1428" s="307"/>
      <c r="EM1428" s="307"/>
      <c r="EN1428" s="307"/>
      <c r="EO1428" s="307"/>
      <c r="EP1428" s="307"/>
      <c r="EQ1428" s="307"/>
      <c r="ER1428" s="307"/>
      <c r="ES1428" s="307"/>
      <c r="ET1428" s="307"/>
      <c r="EU1428" s="390"/>
      <c r="EV1428" s="390"/>
      <c r="EW1428" s="307"/>
      <c r="EX1428" s="307"/>
      <c r="EY1428" s="307"/>
      <c r="EZ1428" s="307"/>
      <c r="FA1428" s="307"/>
      <c r="FB1428" s="307"/>
      <c r="FC1428" s="307"/>
      <c r="FD1428" s="307"/>
      <c r="FE1428" s="307"/>
      <c r="FF1428" s="307"/>
      <c r="FG1428" s="307"/>
      <c r="FH1428" s="307"/>
      <c r="FI1428" s="307"/>
      <c r="FJ1428" s="307"/>
      <c r="FK1428" s="307"/>
      <c r="FL1428" s="307"/>
      <c r="FM1428" s="307"/>
      <c r="FN1428" s="307"/>
      <c r="FO1428" s="307"/>
      <c r="FP1428" s="307"/>
      <c r="FQ1428" s="307"/>
      <c r="FR1428" s="307"/>
      <c r="FS1428" s="307"/>
      <c r="FT1428" s="307"/>
      <c r="FU1428" s="307"/>
      <c r="FV1428" s="307"/>
      <c r="FW1428" s="307"/>
      <c r="FX1428" s="307"/>
      <c r="FY1428" s="307"/>
      <c r="FZ1428" s="307"/>
      <c r="GA1428" s="307"/>
      <c r="GB1428" s="307"/>
      <c r="GC1428" s="307"/>
      <c r="GD1428" s="307"/>
      <c r="GE1428" s="307"/>
      <c r="GF1428" s="307"/>
      <c r="GG1428" s="307"/>
      <c r="GH1428" s="307"/>
      <c r="GI1428" s="307"/>
      <c r="GJ1428" s="307"/>
      <c r="GK1428" s="307"/>
      <c r="GL1428" s="307"/>
      <c r="GM1428" s="307"/>
      <c r="GN1428" s="307"/>
      <c r="GO1428" s="307"/>
      <c r="GP1428" s="307"/>
      <c r="GQ1428" s="307"/>
      <c r="GR1428" s="307"/>
      <c r="GS1428" s="307"/>
      <c r="GT1428" s="307"/>
      <c r="GU1428" s="307"/>
      <c r="GV1428" s="307"/>
      <c r="GW1428" s="307"/>
      <c r="GX1428" s="307"/>
      <c r="GY1428" s="307"/>
      <c r="GZ1428" s="307"/>
      <c r="HA1428" s="307"/>
      <c r="HB1428" s="307"/>
      <c r="HC1428" s="307"/>
      <c r="HD1428" s="307"/>
      <c r="HE1428" s="307"/>
      <c r="HF1428" s="307"/>
      <c r="HG1428" s="307"/>
      <c r="HH1428" s="307"/>
      <c r="HI1428" s="307"/>
      <c r="HJ1428" s="307"/>
      <c r="HK1428" s="307"/>
      <c r="HL1428" s="307"/>
      <c r="HM1428" s="307"/>
      <c r="HN1428" s="307"/>
      <c r="HO1428" s="307"/>
      <c r="HP1428" s="307"/>
      <c r="HQ1428" s="307"/>
      <c r="HR1428" s="307"/>
      <c r="HS1428" s="307"/>
      <c r="HT1428" s="307"/>
      <c r="HU1428" s="307"/>
      <c r="HV1428" s="307"/>
      <c r="HW1428" s="307"/>
      <c r="HX1428" s="307"/>
      <c r="HY1428" s="307"/>
      <c r="HZ1428" s="307"/>
      <c r="IA1428" s="307"/>
      <c r="IB1428" s="307"/>
      <c r="IC1428" s="307"/>
      <c r="ID1428" s="307"/>
      <c r="IE1428" s="307"/>
      <c r="IF1428" s="307"/>
      <c r="IG1428" s="307"/>
      <c r="IH1428" s="307"/>
      <c r="II1428" s="307"/>
      <c r="IJ1428" s="307"/>
      <c r="IK1428" s="307"/>
      <c r="IL1428" s="307"/>
      <c r="IM1428" s="307"/>
      <c r="IN1428" s="307"/>
      <c r="IO1428" s="307"/>
      <c r="IP1428" s="307"/>
      <c r="IQ1428" s="307"/>
      <c r="IR1428" s="307"/>
      <c r="IS1428" s="307"/>
      <c r="IT1428" s="307"/>
      <c r="IU1428" s="307"/>
      <c r="IV1428" s="307"/>
      <c r="IW1428" s="307"/>
      <c r="IX1428" s="307"/>
      <c r="IY1428" s="307"/>
      <c r="IZ1428" s="307"/>
      <c r="JA1428" s="307"/>
      <c r="JB1428" s="307"/>
      <c r="JC1428" s="307"/>
      <c r="JD1428" s="307"/>
      <c r="JE1428" s="307"/>
      <c r="JF1428" s="307"/>
      <c r="JG1428" s="307"/>
      <c r="JH1428" s="307"/>
      <c r="JI1428" s="307"/>
      <c r="JJ1428" s="307"/>
      <c r="JK1428" s="307"/>
      <c r="JL1428" s="307"/>
      <c r="JM1428" s="307"/>
      <c r="JN1428" s="307"/>
      <c r="JO1428" s="307"/>
      <c r="JP1428" s="307"/>
      <c r="JQ1428" s="307"/>
      <c r="JR1428" s="307"/>
      <c r="JS1428" s="307"/>
      <c r="JT1428" s="307"/>
      <c r="JU1428" s="307"/>
      <c r="JV1428" s="307"/>
      <c r="JW1428" s="307"/>
      <c r="JX1428" s="307"/>
      <c r="JY1428" s="307"/>
      <c r="JZ1428" s="307"/>
      <c r="KA1428" s="307"/>
      <c r="KB1428" s="307"/>
      <c r="KC1428" s="307"/>
      <c r="KD1428" s="307"/>
      <c r="KE1428" s="307"/>
      <c r="KF1428" s="307"/>
      <c r="KG1428" s="307"/>
      <c r="KH1428" s="307"/>
      <c r="KI1428" s="307"/>
      <c r="KJ1428" s="307"/>
      <c r="KK1428" s="307"/>
      <c r="KL1428" s="307"/>
      <c r="KM1428" s="307"/>
      <c r="KN1428" s="307"/>
      <c r="KO1428" s="307"/>
      <c r="KP1428" s="307"/>
      <c r="KQ1428" s="307"/>
      <c r="KR1428" s="307"/>
      <c r="KS1428" s="307"/>
      <c r="KT1428" s="307"/>
    </row>
    <row r="1429" spans="14:306" s="56" customFormat="1" ht="15" customHeight="1">
      <c r="N1429" s="410"/>
      <c r="O1429" s="410"/>
      <c r="P1429" s="311"/>
      <c r="Q1429" s="311"/>
      <c r="R1429" s="311"/>
      <c r="AG1429" s="57"/>
      <c r="AH1429" s="57"/>
      <c r="AI1429" s="57"/>
      <c r="AJ1429" s="57"/>
      <c r="AK1429" s="57"/>
      <c r="AL1429" s="57"/>
      <c r="AM1429" s="57"/>
      <c r="AN1429" s="57"/>
      <c r="AO1429" s="57"/>
      <c r="AP1429" s="57"/>
      <c r="AQ1429" s="57"/>
      <c r="AR1429" s="57"/>
      <c r="AS1429" s="57"/>
      <c r="AT1429" s="57"/>
      <c r="AU1429" s="57"/>
      <c r="AV1429" s="57"/>
      <c r="AW1429" s="57"/>
      <c r="AX1429" s="57"/>
      <c r="AY1429" s="57"/>
      <c r="AZ1429" s="57"/>
      <c r="BA1429" s="57"/>
      <c r="BB1429" s="57"/>
      <c r="BC1429" s="57"/>
      <c r="BD1429" s="57"/>
      <c r="BE1429" s="57"/>
      <c r="BF1429" s="57"/>
      <c r="BG1429" s="57"/>
      <c r="BH1429" s="57"/>
      <c r="BI1429" s="57"/>
      <c r="BJ1429" s="57"/>
      <c r="BK1429" s="57"/>
      <c r="BL1429" s="57"/>
      <c r="BM1429" s="57"/>
      <c r="BN1429" s="57"/>
      <c r="CB1429" s="307"/>
      <c r="CC1429" s="307"/>
      <c r="CD1429" s="307"/>
      <c r="CE1429" s="307"/>
      <c r="CF1429" s="307"/>
      <c r="CG1429" s="307"/>
      <c r="CH1429" s="307"/>
      <c r="CI1429" s="307"/>
      <c r="CJ1429" s="307"/>
      <c r="CK1429" s="307"/>
      <c r="CL1429" s="307"/>
      <c r="CM1429" s="307"/>
      <c r="CN1429" s="307"/>
      <c r="CO1429" s="307"/>
      <c r="CP1429" s="307"/>
      <c r="CQ1429" s="307"/>
      <c r="CR1429" s="307"/>
      <c r="CS1429" s="307"/>
      <c r="CT1429" s="307"/>
      <c r="CU1429" s="307"/>
      <c r="CV1429" s="307"/>
      <c r="CW1429" s="307"/>
      <c r="CX1429" s="307"/>
      <c r="CY1429" s="307"/>
      <c r="CZ1429" s="307"/>
      <c r="DA1429" s="307"/>
      <c r="DB1429" s="307"/>
      <c r="DC1429" s="307"/>
      <c r="DD1429" s="307"/>
      <c r="DE1429" s="307"/>
      <c r="DF1429" s="307"/>
      <c r="DG1429" s="307"/>
      <c r="DH1429" s="307"/>
      <c r="DI1429" s="390"/>
      <c r="DJ1429" s="390"/>
      <c r="DK1429" s="307"/>
      <c r="DL1429" s="307"/>
      <c r="DM1429" s="307"/>
      <c r="DN1429" s="307"/>
      <c r="DO1429" s="307"/>
      <c r="DP1429" s="307"/>
      <c r="DQ1429" s="307"/>
      <c r="DR1429" s="307"/>
      <c r="DS1429" s="307"/>
      <c r="DT1429" s="307"/>
      <c r="DU1429" s="307"/>
      <c r="DV1429" s="307"/>
      <c r="DW1429" s="307"/>
      <c r="DX1429" s="307"/>
      <c r="DY1429" s="307"/>
      <c r="DZ1429" s="307"/>
      <c r="EA1429" s="307"/>
      <c r="EB1429" s="307"/>
      <c r="EC1429" s="307"/>
      <c r="ED1429" s="307"/>
      <c r="EE1429" s="307"/>
      <c r="EF1429" s="307"/>
      <c r="EG1429" s="307"/>
      <c r="EH1429" s="307"/>
      <c r="EI1429" s="307"/>
      <c r="EJ1429" s="307"/>
      <c r="EK1429" s="307"/>
      <c r="EL1429" s="307"/>
      <c r="EM1429" s="307"/>
      <c r="EN1429" s="307"/>
      <c r="EO1429" s="307"/>
      <c r="EP1429" s="307"/>
      <c r="EQ1429" s="307"/>
      <c r="ER1429" s="307"/>
      <c r="ES1429" s="307"/>
      <c r="ET1429" s="307"/>
      <c r="EU1429" s="390"/>
      <c r="EV1429" s="390"/>
      <c r="EW1429" s="307"/>
      <c r="EX1429" s="307"/>
      <c r="EY1429" s="307"/>
      <c r="EZ1429" s="307"/>
      <c r="FA1429" s="307"/>
      <c r="FB1429" s="307"/>
      <c r="FC1429" s="307"/>
      <c r="FD1429" s="307"/>
      <c r="FE1429" s="307"/>
      <c r="FF1429" s="307"/>
      <c r="FG1429" s="307"/>
      <c r="FH1429" s="307"/>
      <c r="FI1429" s="307"/>
      <c r="FJ1429" s="307"/>
      <c r="FK1429" s="307"/>
      <c r="FL1429" s="307"/>
      <c r="FM1429" s="307"/>
      <c r="FN1429" s="307"/>
      <c r="FO1429" s="307"/>
      <c r="FP1429" s="307"/>
      <c r="FQ1429" s="307"/>
      <c r="FR1429" s="307"/>
      <c r="FS1429" s="307"/>
      <c r="FT1429" s="307"/>
      <c r="FU1429" s="307"/>
      <c r="FV1429" s="307"/>
      <c r="FW1429" s="307"/>
      <c r="FX1429" s="307"/>
      <c r="FY1429" s="307"/>
      <c r="FZ1429" s="307"/>
      <c r="GA1429" s="307"/>
      <c r="GB1429" s="307"/>
      <c r="GC1429" s="307"/>
      <c r="GD1429" s="307"/>
      <c r="GE1429" s="307"/>
      <c r="GF1429" s="307"/>
      <c r="GG1429" s="307"/>
      <c r="GH1429" s="307"/>
      <c r="GI1429" s="307"/>
      <c r="GJ1429" s="307"/>
      <c r="GK1429" s="307"/>
      <c r="GL1429" s="307"/>
      <c r="GM1429" s="307"/>
      <c r="GN1429" s="307"/>
      <c r="GO1429" s="307"/>
      <c r="GP1429" s="307"/>
      <c r="GQ1429" s="307"/>
      <c r="GR1429" s="307"/>
      <c r="GS1429" s="307"/>
      <c r="GT1429" s="307"/>
      <c r="GU1429" s="307"/>
      <c r="GV1429" s="307"/>
      <c r="GW1429" s="307"/>
      <c r="GX1429" s="307"/>
      <c r="GY1429" s="307"/>
      <c r="GZ1429" s="307"/>
      <c r="HA1429" s="307"/>
      <c r="HB1429" s="307"/>
      <c r="HC1429" s="307"/>
      <c r="HD1429" s="307"/>
      <c r="HE1429" s="307"/>
      <c r="HF1429" s="307"/>
      <c r="HG1429" s="307"/>
      <c r="HH1429" s="307"/>
      <c r="HI1429" s="307"/>
      <c r="HJ1429" s="307"/>
      <c r="HK1429" s="307"/>
      <c r="HL1429" s="307"/>
      <c r="HM1429" s="307"/>
      <c r="HN1429" s="307"/>
      <c r="HO1429" s="307"/>
      <c r="HP1429" s="307"/>
      <c r="HQ1429" s="307"/>
      <c r="HR1429" s="307"/>
      <c r="HS1429" s="307"/>
      <c r="HT1429" s="307"/>
      <c r="HU1429" s="307"/>
      <c r="HV1429" s="307"/>
      <c r="HW1429" s="307"/>
      <c r="HX1429" s="307"/>
      <c r="HY1429" s="307"/>
      <c r="HZ1429" s="307"/>
      <c r="IA1429" s="307"/>
      <c r="IB1429" s="307"/>
      <c r="IC1429" s="307"/>
      <c r="ID1429" s="307"/>
      <c r="IE1429" s="307"/>
      <c r="IF1429" s="307"/>
      <c r="IG1429" s="307"/>
      <c r="IH1429" s="307"/>
      <c r="II1429" s="307"/>
      <c r="IJ1429" s="307"/>
      <c r="IK1429" s="307"/>
      <c r="IL1429" s="307"/>
      <c r="IM1429" s="307"/>
      <c r="IN1429" s="307"/>
      <c r="IO1429" s="307"/>
      <c r="IP1429" s="307"/>
      <c r="IQ1429" s="307"/>
      <c r="IR1429" s="307"/>
      <c r="IS1429" s="307"/>
      <c r="IT1429" s="307"/>
      <c r="IU1429" s="307"/>
      <c r="IV1429" s="307"/>
      <c r="IW1429" s="307"/>
      <c r="IX1429" s="307"/>
      <c r="IY1429" s="307"/>
      <c r="IZ1429" s="307"/>
      <c r="JA1429" s="307"/>
      <c r="JB1429" s="307"/>
      <c r="JC1429" s="307"/>
      <c r="JD1429" s="307"/>
      <c r="JE1429" s="307"/>
      <c r="JF1429" s="307"/>
      <c r="JG1429" s="307"/>
      <c r="JH1429" s="307"/>
      <c r="JI1429" s="307"/>
      <c r="JJ1429" s="307"/>
      <c r="JK1429" s="307"/>
      <c r="JL1429" s="307"/>
      <c r="JM1429" s="307"/>
      <c r="JN1429" s="307"/>
      <c r="JO1429" s="307"/>
      <c r="JP1429" s="307"/>
      <c r="JQ1429" s="307"/>
      <c r="JR1429" s="307"/>
      <c r="JS1429" s="307"/>
      <c r="JT1429" s="307"/>
      <c r="JU1429" s="307"/>
      <c r="JV1429" s="307"/>
      <c r="JW1429" s="307"/>
      <c r="JX1429" s="307"/>
      <c r="JY1429" s="307"/>
      <c r="JZ1429" s="307"/>
      <c r="KA1429" s="307"/>
      <c r="KB1429" s="307"/>
      <c r="KC1429" s="307"/>
      <c r="KD1429" s="307"/>
      <c r="KE1429" s="307"/>
      <c r="KF1429" s="307"/>
      <c r="KG1429" s="307"/>
      <c r="KH1429" s="307"/>
      <c r="KI1429" s="307"/>
      <c r="KJ1429" s="307"/>
      <c r="KK1429" s="307"/>
      <c r="KL1429" s="307"/>
      <c r="KM1429" s="307"/>
      <c r="KN1429" s="307"/>
      <c r="KO1429" s="307"/>
      <c r="KP1429" s="307"/>
      <c r="KQ1429" s="307"/>
      <c r="KR1429" s="307"/>
      <c r="KS1429" s="307"/>
      <c r="KT1429" s="307"/>
    </row>
    <row r="1430" spans="14:306" s="56" customFormat="1" ht="15" customHeight="1">
      <c r="N1430" s="447"/>
      <c r="AG1430" s="57"/>
      <c r="AH1430" s="57"/>
      <c r="AI1430" s="57"/>
      <c r="AJ1430" s="57"/>
      <c r="AK1430" s="57"/>
      <c r="AL1430" s="57"/>
      <c r="AM1430" s="57"/>
      <c r="AN1430" s="57"/>
      <c r="AO1430" s="57"/>
      <c r="AP1430" s="57"/>
      <c r="AQ1430" s="57"/>
      <c r="AR1430" s="57"/>
      <c r="AS1430" s="57"/>
      <c r="AT1430" s="57"/>
      <c r="AU1430" s="57"/>
      <c r="AV1430" s="57"/>
      <c r="AW1430" s="57"/>
      <c r="AX1430" s="57"/>
      <c r="AY1430" s="57"/>
      <c r="AZ1430" s="57"/>
      <c r="BA1430" s="57"/>
      <c r="BB1430" s="57"/>
      <c r="BC1430" s="57"/>
      <c r="BD1430" s="57"/>
      <c r="BE1430" s="57"/>
      <c r="BF1430" s="57"/>
      <c r="BG1430" s="57"/>
      <c r="BH1430" s="57"/>
      <c r="BI1430" s="57"/>
      <c r="BJ1430" s="57"/>
      <c r="BK1430" s="57"/>
      <c r="BL1430" s="57"/>
      <c r="BM1430" s="57"/>
      <c r="BN1430" s="57"/>
      <c r="CB1430" s="307"/>
      <c r="CC1430" s="307"/>
      <c r="CD1430" s="307"/>
      <c r="CE1430" s="307"/>
      <c r="CF1430" s="307"/>
      <c r="CG1430" s="307"/>
      <c r="CH1430" s="307"/>
      <c r="CI1430" s="307"/>
      <c r="CJ1430" s="307"/>
      <c r="CK1430" s="307"/>
      <c r="CL1430" s="307"/>
      <c r="CM1430" s="307"/>
      <c r="CN1430" s="307"/>
      <c r="CO1430" s="307"/>
      <c r="CP1430" s="307"/>
      <c r="CQ1430" s="307"/>
      <c r="CR1430" s="307"/>
      <c r="CS1430" s="307"/>
      <c r="CT1430" s="307"/>
      <c r="CU1430" s="307"/>
      <c r="CV1430" s="307"/>
      <c r="CW1430" s="307"/>
      <c r="CX1430" s="307"/>
      <c r="CY1430" s="307"/>
      <c r="CZ1430" s="307"/>
      <c r="DA1430" s="307"/>
      <c r="DB1430" s="307"/>
      <c r="DC1430" s="307"/>
      <c r="DD1430" s="307"/>
      <c r="DE1430" s="307"/>
      <c r="DF1430" s="307"/>
      <c r="DG1430" s="307"/>
      <c r="DH1430" s="307"/>
      <c r="DI1430" s="390"/>
      <c r="DJ1430" s="390"/>
      <c r="DK1430" s="307"/>
      <c r="DL1430" s="307"/>
      <c r="DM1430" s="307"/>
      <c r="DN1430" s="307"/>
      <c r="DO1430" s="307"/>
      <c r="DP1430" s="307"/>
      <c r="DQ1430" s="307"/>
      <c r="DR1430" s="307"/>
      <c r="DS1430" s="307"/>
      <c r="DT1430" s="307"/>
      <c r="DU1430" s="307"/>
      <c r="DV1430" s="307"/>
      <c r="DW1430" s="307"/>
      <c r="DX1430" s="307"/>
      <c r="DY1430" s="307"/>
      <c r="DZ1430" s="307"/>
      <c r="EA1430" s="307"/>
      <c r="EB1430" s="307"/>
      <c r="EC1430" s="307"/>
      <c r="ED1430" s="307"/>
      <c r="EE1430" s="307"/>
      <c r="EF1430" s="307"/>
      <c r="EG1430" s="307"/>
      <c r="EH1430" s="307"/>
      <c r="EI1430" s="307"/>
      <c r="EJ1430" s="307"/>
      <c r="EK1430" s="307"/>
      <c r="EL1430" s="307"/>
      <c r="EM1430" s="307"/>
      <c r="EN1430" s="307"/>
      <c r="EO1430" s="307"/>
      <c r="EP1430" s="307"/>
      <c r="EQ1430" s="307"/>
      <c r="ER1430" s="307"/>
      <c r="ES1430" s="307"/>
      <c r="ET1430" s="307"/>
      <c r="EU1430" s="390"/>
      <c r="EV1430" s="390"/>
      <c r="EW1430" s="307"/>
      <c r="EX1430" s="307"/>
      <c r="EY1430" s="307"/>
      <c r="EZ1430" s="307"/>
      <c r="FA1430" s="307"/>
      <c r="FB1430" s="307"/>
      <c r="FC1430" s="307"/>
      <c r="FD1430" s="307"/>
      <c r="FE1430" s="307"/>
      <c r="FF1430" s="307"/>
      <c r="FG1430" s="307"/>
      <c r="FH1430" s="307"/>
      <c r="FI1430" s="307"/>
      <c r="FJ1430" s="307"/>
      <c r="FK1430" s="307"/>
      <c r="FL1430" s="307"/>
      <c r="FM1430" s="307"/>
      <c r="FN1430" s="307"/>
      <c r="FO1430" s="307"/>
      <c r="FP1430" s="307"/>
      <c r="FQ1430" s="307"/>
      <c r="FR1430" s="307"/>
      <c r="FS1430" s="307"/>
      <c r="FT1430" s="307"/>
      <c r="FU1430" s="307"/>
      <c r="FV1430" s="307"/>
      <c r="FW1430" s="307"/>
      <c r="FX1430" s="307"/>
      <c r="FY1430" s="307"/>
      <c r="FZ1430" s="307"/>
      <c r="GA1430" s="307"/>
      <c r="GB1430" s="307"/>
      <c r="GC1430" s="307"/>
      <c r="GD1430" s="307"/>
      <c r="GE1430" s="307"/>
      <c r="GF1430" s="307"/>
      <c r="GG1430" s="307"/>
      <c r="GH1430" s="307"/>
      <c r="GI1430" s="307"/>
      <c r="GJ1430" s="307"/>
      <c r="GK1430" s="307"/>
      <c r="GL1430" s="307"/>
      <c r="GM1430" s="307"/>
      <c r="GN1430" s="307"/>
      <c r="GO1430" s="307"/>
      <c r="GP1430" s="307"/>
      <c r="GQ1430" s="307"/>
      <c r="GR1430" s="307"/>
      <c r="GS1430" s="307"/>
      <c r="GT1430" s="307"/>
      <c r="GU1430" s="307"/>
      <c r="GV1430" s="307"/>
      <c r="GW1430" s="307"/>
      <c r="GX1430" s="307"/>
      <c r="GY1430" s="307"/>
      <c r="GZ1430" s="307"/>
      <c r="HA1430" s="307"/>
      <c r="HB1430" s="307"/>
      <c r="HC1430" s="307"/>
      <c r="HD1430" s="307"/>
      <c r="HE1430" s="307"/>
      <c r="HF1430" s="307"/>
      <c r="HG1430" s="307"/>
      <c r="HH1430" s="307"/>
      <c r="HI1430" s="307"/>
      <c r="HJ1430" s="307"/>
      <c r="HK1430" s="307"/>
      <c r="HL1430" s="307"/>
      <c r="HM1430" s="307"/>
      <c r="HN1430" s="307"/>
      <c r="HO1430" s="307"/>
      <c r="HP1430" s="307"/>
      <c r="HQ1430" s="307"/>
      <c r="HR1430" s="307"/>
      <c r="HS1430" s="307"/>
      <c r="HT1430" s="307"/>
      <c r="HU1430" s="307"/>
      <c r="HV1430" s="307"/>
      <c r="HW1430" s="307"/>
      <c r="HX1430" s="307"/>
      <c r="HY1430" s="307"/>
      <c r="HZ1430" s="307"/>
      <c r="IA1430" s="307"/>
      <c r="IB1430" s="307"/>
      <c r="IC1430" s="307"/>
      <c r="ID1430" s="307"/>
      <c r="IE1430" s="307"/>
      <c r="IF1430" s="307"/>
      <c r="IG1430" s="307"/>
      <c r="IH1430" s="307"/>
      <c r="II1430" s="307"/>
      <c r="IJ1430" s="307"/>
      <c r="IK1430" s="307"/>
      <c r="IL1430" s="307"/>
      <c r="IM1430" s="307"/>
      <c r="IN1430" s="307"/>
      <c r="IO1430" s="307"/>
      <c r="IP1430" s="307"/>
      <c r="IQ1430" s="307"/>
      <c r="IR1430" s="307"/>
      <c r="IS1430" s="307"/>
      <c r="IT1430" s="307"/>
      <c r="IU1430" s="307"/>
      <c r="IV1430" s="307"/>
      <c r="IW1430" s="307"/>
      <c r="IX1430" s="307"/>
      <c r="IY1430" s="307"/>
      <c r="IZ1430" s="307"/>
      <c r="JA1430" s="307"/>
      <c r="JB1430" s="307"/>
      <c r="JC1430" s="307"/>
      <c r="JD1430" s="307"/>
      <c r="JE1430" s="307"/>
      <c r="JF1430" s="307"/>
      <c r="JG1430" s="307"/>
      <c r="JH1430" s="307"/>
      <c r="JI1430" s="307"/>
      <c r="JJ1430" s="307"/>
      <c r="JK1430" s="307"/>
      <c r="JL1430" s="307"/>
      <c r="JM1430" s="307"/>
      <c r="JN1430" s="307"/>
      <c r="JO1430" s="307"/>
      <c r="JP1430" s="307"/>
      <c r="JQ1430" s="307"/>
      <c r="JR1430" s="307"/>
      <c r="JS1430" s="307"/>
      <c r="JT1430" s="307"/>
      <c r="JU1430" s="307"/>
      <c r="JV1430" s="307"/>
      <c r="JW1430" s="307"/>
      <c r="JX1430" s="307"/>
      <c r="JY1430" s="307"/>
      <c r="JZ1430" s="307"/>
      <c r="KA1430" s="307"/>
      <c r="KB1430" s="307"/>
      <c r="KC1430" s="307"/>
      <c r="KD1430" s="307"/>
      <c r="KE1430" s="307"/>
      <c r="KF1430" s="307"/>
      <c r="KG1430" s="307"/>
      <c r="KH1430" s="307"/>
      <c r="KI1430" s="307"/>
      <c r="KJ1430" s="307"/>
      <c r="KK1430" s="307"/>
      <c r="KL1430" s="307"/>
      <c r="KM1430" s="307"/>
      <c r="KN1430" s="307"/>
      <c r="KO1430" s="307"/>
      <c r="KP1430" s="307"/>
      <c r="KQ1430" s="307"/>
      <c r="KR1430" s="307"/>
      <c r="KS1430" s="307"/>
      <c r="KT1430" s="307"/>
    </row>
    <row r="1431" spans="14:306" s="56" customFormat="1" ht="15" customHeight="1">
      <c r="AG1431" s="57"/>
      <c r="AH1431" s="57"/>
      <c r="AI1431" s="57"/>
      <c r="AJ1431" s="57"/>
      <c r="AK1431" s="57"/>
      <c r="AL1431" s="57"/>
      <c r="AM1431" s="57"/>
      <c r="AN1431" s="57"/>
      <c r="AO1431" s="57"/>
      <c r="AP1431" s="57"/>
      <c r="AQ1431" s="57"/>
      <c r="AR1431" s="57"/>
      <c r="AS1431" s="57"/>
      <c r="AT1431" s="57"/>
      <c r="AU1431" s="57"/>
      <c r="AV1431" s="57"/>
      <c r="AW1431" s="57"/>
      <c r="AX1431" s="57"/>
      <c r="AY1431" s="57"/>
      <c r="AZ1431" s="57"/>
      <c r="BA1431" s="57"/>
      <c r="BB1431" s="57"/>
      <c r="BC1431" s="57"/>
      <c r="BD1431" s="57"/>
      <c r="BE1431" s="57"/>
      <c r="BF1431" s="57"/>
      <c r="BG1431" s="57"/>
      <c r="BH1431" s="57"/>
      <c r="BI1431" s="57"/>
      <c r="BJ1431" s="57"/>
      <c r="BK1431" s="57"/>
      <c r="BL1431" s="57"/>
      <c r="BM1431" s="57"/>
      <c r="BN1431" s="57"/>
      <c r="CB1431" s="307"/>
      <c r="CC1431" s="307"/>
      <c r="CD1431" s="307"/>
      <c r="CE1431" s="307"/>
      <c r="CF1431" s="307"/>
      <c r="CG1431" s="307"/>
      <c r="CH1431" s="307"/>
      <c r="CI1431" s="307"/>
      <c r="CJ1431" s="307"/>
      <c r="CK1431" s="307"/>
      <c r="CL1431" s="307"/>
      <c r="CM1431" s="307"/>
      <c r="CN1431" s="307"/>
      <c r="CO1431" s="307"/>
      <c r="CP1431" s="307"/>
      <c r="CQ1431" s="307"/>
      <c r="CR1431" s="307"/>
      <c r="CS1431" s="307"/>
      <c r="CT1431" s="307"/>
      <c r="CU1431" s="307"/>
      <c r="CV1431" s="307"/>
      <c r="CW1431" s="307"/>
      <c r="CX1431" s="307"/>
      <c r="CY1431" s="307"/>
      <c r="CZ1431" s="307"/>
      <c r="DA1431" s="307"/>
      <c r="DB1431" s="307"/>
      <c r="DC1431" s="307"/>
      <c r="DD1431" s="307"/>
      <c r="DE1431" s="307"/>
      <c r="DF1431" s="307"/>
      <c r="DG1431" s="307"/>
      <c r="DH1431" s="307"/>
      <c r="DI1431" s="390"/>
      <c r="DJ1431" s="390"/>
      <c r="DK1431" s="307"/>
      <c r="DL1431" s="307"/>
      <c r="DM1431" s="307"/>
      <c r="DN1431" s="307"/>
      <c r="DO1431" s="307"/>
      <c r="DP1431" s="307"/>
      <c r="DQ1431" s="307"/>
      <c r="DR1431" s="307"/>
      <c r="DS1431" s="307"/>
      <c r="DT1431" s="307"/>
      <c r="DU1431" s="307"/>
      <c r="DV1431" s="307"/>
      <c r="DW1431" s="307"/>
      <c r="DX1431" s="307"/>
      <c r="DY1431" s="307"/>
      <c r="DZ1431" s="307"/>
      <c r="EA1431" s="307"/>
      <c r="EB1431" s="307"/>
      <c r="EC1431" s="307"/>
      <c r="ED1431" s="307"/>
      <c r="EE1431" s="307"/>
      <c r="EF1431" s="307"/>
      <c r="EG1431" s="307"/>
      <c r="EH1431" s="307"/>
      <c r="EI1431" s="307"/>
      <c r="EJ1431" s="307"/>
      <c r="EK1431" s="307"/>
      <c r="EL1431" s="307"/>
      <c r="EM1431" s="307"/>
      <c r="EN1431" s="307"/>
      <c r="EO1431" s="307"/>
      <c r="EP1431" s="307"/>
      <c r="EQ1431" s="307"/>
      <c r="ER1431" s="307"/>
      <c r="ES1431" s="307"/>
      <c r="ET1431" s="307"/>
      <c r="EU1431" s="390"/>
      <c r="EV1431" s="390"/>
      <c r="EW1431" s="307"/>
      <c r="EX1431" s="307"/>
      <c r="EY1431" s="307"/>
      <c r="EZ1431" s="307"/>
      <c r="FA1431" s="307"/>
      <c r="FB1431" s="307"/>
      <c r="FC1431" s="307"/>
      <c r="FD1431" s="307"/>
      <c r="FE1431" s="307"/>
      <c r="FF1431" s="307"/>
      <c r="FG1431" s="307"/>
      <c r="FH1431" s="307"/>
      <c r="FI1431" s="307"/>
      <c r="FJ1431" s="307"/>
      <c r="FK1431" s="307"/>
      <c r="FL1431" s="307"/>
      <c r="FM1431" s="307"/>
      <c r="FN1431" s="307"/>
      <c r="FO1431" s="307"/>
      <c r="FP1431" s="307"/>
      <c r="FQ1431" s="307"/>
      <c r="FR1431" s="307"/>
      <c r="FS1431" s="307"/>
      <c r="FT1431" s="307"/>
      <c r="FU1431" s="307"/>
      <c r="FV1431" s="307"/>
      <c r="FW1431" s="307"/>
      <c r="FX1431" s="307"/>
      <c r="FY1431" s="307"/>
      <c r="FZ1431" s="307"/>
      <c r="GA1431" s="307"/>
      <c r="GB1431" s="307"/>
      <c r="GC1431" s="307"/>
      <c r="GD1431" s="307"/>
      <c r="GE1431" s="307"/>
      <c r="GF1431" s="307"/>
      <c r="GG1431" s="307"/>
      <c r="GH1431" s="307"/>
      <c r="GI1431" s="307"/>
      <c r="GJ1431" s="307"/>
      <c r="GK1431" s="307"/>
      <c r="GL1431" s="307"/>
      <c r="GM1431" s="307"/>
      <c r="GN1431" s="307"/>
      <c r="GO1431" s="307"/>
      <c r="GP1431" s="307"/>
      <c r="GQ1431" s="307"/>
      <c r="GR1431" s="307"/>
      <c r="GS1431" s="307"/>
      <c r="GT1431" s="307"/>
      <c r="GU1431" s="307"/>
      <c r="GV1431" s="307"/>
      <c r="GW1431" s="307"/>
      <c r="GX1431" s="307"/>
      <c r="GY1431" s="307"/>
      <c r="GZ1431" s="307"/>
      <c r="HA1431" s="307"/>
      <c r="HB1431" s="307"/>
      <c r="HC1431" s="307"/>
      <c r="HD1431" s="307"/>
      <c r="HE1431" s="307"/>
      <c r="HF1431" s="307"/>
      <c r="HG1431" s="307"/>
      <c r="HH1431" s="307"/>
      <c r="HI1431" s="307"/>
      <c r="HJ1431" s="307"/>
      <c r="HK1431" s="307"/>
      <c r="HL1431" s="307"/>
      <c r="HM1431" s="307"/>
      <c r="HN1431" s="307"/>
      <c r="HO1431" s="307"/>
      <c r="HP1431" s="307"/>
      <c r="HQ1431" s="307"/>
      <c r="HR1431" s="307"/>
      <c r="HS1431" s="307"/>
      <c r="HT1431" s="307"/>
      <c r="HU1431" s="307"/>
      <c r="HV1431" s="307"/>
      <c r="HW1431" s="307"/>
      <c r="HX1431" s="307"/>
      <c r="HY1431" s="307"/>
      <c r="HZ1431" s="307"/>
      <c r="IA1431" s="307"/>
      <c r="IB1431" s="307"/>
      <c r="IC1431" s="307"/>
      <c r="ID1431" s="307"/>
      <c r="IE1431" s="307"/>
      <c r="IF1431" s="307"/>
      <c r="IG1431" s="307"/>
      <c r="IH1431" s="307"/>
      <c r="II1431" s="307"/>
      <c r="IJ1431" s="307"/>
      <c r="IK1431" s="307"/>
      <c r="IL1431" s="307"/>
      <c r="IM1431" s="307"/>
      <c r="IN1431" s="307"/>
      <c r="IO1431" s="307"/>
      <c r="IP1431" s="307"/>
      <c r="IQ1431" s="307"/>
      <c r="IR1431" s="307"/>
      <c r="IS1431" s="307"/>
      <c r="IT1431" s="307"/>
      <c r="IU1431" s="307"/>
      <c r="IV1431" s="307"/>
      <c r="IW1431" s="307"/>
      <c r="IX1431" s="307"/>
      <c r="IY1431" s="307"/>
      <c r="IZ1431" s="307"/>
      <c r="JA1431" s="307"/>
      <c r="JB1431" s="307"/>
      <c r="JC1431" s="307"/>
      <c r="JD1431" s="307"/>
      <c r="JE1431" s="307"/>
      <c r="JF1431" s="307"/>
      <c r="JG1431" s="307"/>
      <c r="JH1431" s="307"/>
      <c r="JI1431" s="307"/>
      <c r="JJ1431" s="307"/>
      <c r="JK1431" s="307"/>
      <c r="JL1431" s="307"/>
      <c r="JM1431" s="307"/>
      <c r="JN1431" s="307"/>
      <c r="JO1431" s="307"/>
      <c r="JP1431" s="307"/>
      <c r="JQ1431" s="307"/>
      <c r="JR1431" s="307"/>
      <c r="JS1431" s="307"/>
      <c r="JT1431" s="307"/>
      <c r="JU1431" s="307"/>
      <c r="JV1431" s="307"/>
      <c r="JW1431" s="307"/>
      <c r="JX1431" s="307"/>
      <c r="JY1431" s="307"/>
      <c r="JZ1431" s="307"/>
      <c r="KA1431" s="307"/>
      <c r="KB1431" s="307"/>
      <c r="KC1431" s="307"/>
      <c r="KD1431" s="307"/>
      <c r="KE1431" s="307"/>
      <c r="KF1431" s="307"/>
      <c r="KG1431" s="307"/>
      <c r="KH1431" s="307"/>
      <c r="KI1431" s="307"/>
      <c r="KJ1431" s="307"/>
      <c r="KK1431" s="307"/>
      <c r="KL1431" s="307"/>
      <c r="KM1431" s="307"/>
      <c r="KN1431" s="307"/>
      <c r="KO1431" s="307"/>
      <c r="KP1431" s="307"/>
      <c r="KQ1431" s="307"/>
      <c r="KR1431" s="307"/>
      <c r="KS1431" s="307"/>
      <c r="KT1431" s="307"/>
    </row>
    <row r="1432" spans="14:306" s="56" customFormat="1" ht="15" customHeight="1">
      <c r="AG1432" s="57"/>
      <c r="AH1432" s="57"/>
      <c r="AI1432" s="57"/>
      <c r="AJ1432" s="57"/>
      <c r="AK1432" s="57"/>
      <c r="AL1432" s="57"/>
      <c r="AM1432" s="57"/>
      <c r="AN1432" s="57"/>
      <c r="AO1432" s="57"/>
      <c r="AP1432" s="57"/>
      <c r="AQ1432" s="57"/>
      <c r="AR1432" s="57"/>
      <c r="AS1432" s="57"/>
      <c r="AT1432" s="57"/>
      <c r="AU1432" s="57"/>
      <c r="AV1432" s="57"/>
      <c r="AW1432" s="57"/>
      <c r="AX1432" s="57"/>
      <c r="AY1432" s="57"/>
      <c r="AZ1432" s="57"/>
      <c r="BA1432" s="57"/>
      <c r="BB1432" s="57"/>
      <c r="BC1432" s="57"/>
      <c r="BD1432" s="57"/>
      <c r="BE1432" s="57"/>
      <c r="BF1432" s="57"/>
      <c r="BG1432" s="57"/>
      <c r="BH1432" s="57"/>
      <c r="BI1432" s="57"/>
      <c r="BJ1432" s="57"/>
      <c r="BK1432" s="57"/>
      <c r="BL1432" s="57"/>
      <c r="BM1432" s="57"/>
      <c r="BN1432" s="57"/>
      <c r="CB1432" s="307"/>
      <c r="CC1432" s="307"/>
      <c r="CD1432" s="307"/>
      <c r="CE1432" s="307"/>
      <c r="CF1432" s="307"/>
      <c r="CG1432" s="307"/>
      <c r="CH1432" s="307"/>
      <c r="CI1432" s="307"/>
      <c r="CJ1432" s="307"/>
      <c r="CK1432" s="307"/>
      <c r="CL1432" s="307"/>
      <c r="CM1432" s="307"/>
      <c r="CN1432" s="307"/>
      <c r="CO1432" s="307"/>
      <c r="CP1432" s="307"/>
      <c r="CQ1432" s="307"/>
      <c r="CR1432" s="307"/>
      <c r="CS1432" s="307"/>
      <c r="CT1432" s="307"/>
      <c r="CU1432" s="307"/>
      <c r="CV1432" s="307"/>
      <c r="CW1432" s="307"/>
      <c r="CX1432" s="307"/>
      <c r="CY1432" s="307"/>
      <c r="CZ1432" s="307"/>
      <c r="DA1432" s="307"/>
      <c r="DB1432" s="307"/>
      <c r="DC1432" s="307"/>
      <c r="DD1432" s="307"/>
      <c r="DE1432" s="307"/>
      <c r="DF1432" s="307"/>
      <c r="DG1432" s="307"/>
      <c r="DH1432" s="307"/>
      <c r="DI1432" s="390"/>
      <c r="DJ1432" s="390"/>
      <c r="DK1432" s="307"/>
      <c r="DL1432" s="307"/>
      <c r="DM1432" s="307"/>
      <c r="DN1432" s="307"/>
      <c r="DO1432" s="307"/>
      <c r="DP1432" s="307"/>
      <c r="DQ1432" s="307"/>
      <c r="DR1432" s="307"/>
      <c r="DS1432" s="307"/>
      <c r="DT1432" s="307"/>
      <c r="DU1432" s="307"/>
      <c r="DV1432" s="307"/>
      <c r="DW1432" s="307"/>
      <c r="DX1432" s="307"/>
      <c r="DY1432" s="307"/>
      <c r="DZ1432" s="307"/>
      <c r="EA1432" s="307"/>
      <c r="EB1432" s="307"/>
      <c r="EC1432" s="307"/>
      <c r="ED1432" s="307"/>
      <c r="EE1432" s="307"/>
      <c r="EF1432" s="307"/>
      <c r="EG1432" s="307"/>
      <c r="EH1432" s="307"/>
      <c r="EI1432" s="307"/>
      <c r="EJ1432" s="307"/>
      <c r="EK1432" s="307"/>
      <c r="EL1432" s="307"/>
      <c r="EM1432" s="307"/>
      <c r="EN1432" s="307"/>
      <c r="EO1432" s="307"/>
      <c r="EP1432" s="307"/>
      <c r="EQ1432" s="307"/>
      <c r="ER1432" s="307"/>
      <c r="ES1432" s="307"/>
      <c r="ET1432" s="307"/>
      <c r="EU1432" s="390"/>
      <c r="EV1432" s="390"/>
      <c r="EW1432" s="307"/>
      <c r="EX1432" s="307"/>
      <c r="EY1432" s="307"/>
      <c r="EZ1432" s="307"/>
      <c r="FA1432" s="307"/>
      <c r="FB1432" s="307"/>
      <c r="FC1432" s="307"/>
      <c r="FD1432" s="307"/>
      <c r="FE1432" s="307"/>
      <c r="FF1432" s="307"/>
      <c r="FG1432" s="307"/>
      <c r="FH1432" s="307"/>
      <c r="FI1432" s="307"/>
      <c r="FJ1432" s="307"/>
      <c r="FK1432" s="307"/>
      <c r="FL1432" s="307"/>
      <c r="FM1432" s="307"/>
      <c r="FN1432" s="307"/>
      <c r="FO1432" s="307"/>
      <c r="FP1432" s="307"/>
      <c r="FQ1432" s="307"/>
      <c r="FR1432" s="307"/>
      <c r="FS1432" s="307"/>
      <c r="FT1432" s="307"/>
      <c r="FU1432" s="307"/>
      <c r="FV1432" s="307"/>
      <c r="FW1432" s="307"/>
      <c r="FX1432" s="307"/>
      <c r="FY1432" s="307"/>
      <c r="FZ1432" s="307"/>
      <c r="GA1432" s="307"/>
      <c r="GB1432" s="307"/>
      <c r="GC1432" s="307"/>
      <c r="GD1432" s="307"/>
      <c r="GE1432" s="307"/>
      <c r="GF1432" s="307"/>
      <c r="GG1432" s="307"/>
      <c r="GH1432" s="307"/>
      <c r="GI1432" s="307"/>
      <c r="GJ1432" s="307"/>
      <c r="GK1432" s="307"/>
      <c r="GL1432" s="307"/>
      <c r="GM1432" s="307"/>
      <c r="GN1432" s="307"/>
      <c r="GO1432" s="307"/>
      <c r="GP1432" s="307"/>
      <c r="GQ1432" s="307"/>
      <c r="GR1432" s="307"/>
      <c r="GS1432" s="307"/>
      <c r="GT1432" s="307"/>
      <c r="GU1432" s="307"/>
      <c r="GV1432" s="307"/>
      <c r="GW1432" s="307"/>
      <c r="GX1432" s="307"/>
      <c r="GY1432" s="307"/>
      <c r="GZ1432" s="307"/>
      <c r="HA1432" s="307"/>
      <c r="HB1432" s="307"/>
      <c r="HC1432" s="307"/>
      <c r="HD1432" s="307"/>
      <c r="HE1432" s="307"/>
      <c r="HF1432" s="307"/>
      <c r="HG1432" s="307"/>
      <c r="HH1432" s="307"/>
      <c r="HI1432" s="307"/>
      <c r="HJ1432" s="307"/>
      <c r="HK1432" s="307"/>
      <c r="HL1432" s="307"/>
      <c r="HM1432" s="307"/>
      <c r="HN1432" s="307"/>
      <c r="HO1432" s="307"/>
      <c r="HP1432" s="307"/>
      <c r="HQ1432" s="307"/>
      <c r="HR1432" s="307"/>
      <c r="HS1432" s="307"/>
      <c r="HT1432" s="307"/>
      <c r="HU1432" s="307"/>
      <c r="HV1432" s="307"/>
      <c r="HW1432" s="307"/>
      <c r="HX1432" s="307"/>
      <c r="HY1432" s="307"/>
      <c r="HZ1432" s="307"/>
      <c r="IA1432" s="307"/>
      <c r="IB1432" s="307"/>
      <c r="IC1432" s="307"/>
      <c r="ID1432" s="307"/>
      <c r="IE1432" s="307"/>
      <c r="IF1432" s="307"/>
      <c r="IG1432" s="307"/>
      <c r="IH1432" s="307"/>
      <c r="II1432" s="307"/>
      <c r="IJ1432" s="307"/>
      <c r="IK1432" s="307"/>
      <c r="IL1432" s="307"/>
      <c r="IM1432" s="307"/>
      <c r="IN1432" s="307"/>
      <c r="IO1432" s="307"/>
      <c r="IP1432" s="307"/>
      <c r="IQ1432" s="307"/>
      <c r="IR1432" s="307"/>
      <c r="IS1432" s="307"/>
      <c r="IT1432" s="307"/>
      <c r="IU1432" s="307"/>
      <c r="IV1432" s="307"/>
      <c r="IW1432" s="307"/>
      <c r="IX1432" s="307"/>
      <c r="IY1432" s="307"/>
      <c r="IZ1432" s="307"/>
      <c r="JA1432" s="307"/>
      <c r="JB1432" s="307"/>
      <c r="JC1432" s="307"/>
      <c r="JD1432" s="307"/>
      <c r="JE1432" s="307"/>
      <c r="JF1432" s="307"/>
      <c r="JG1432" s="307"/>
      <c r="JH1432" s="307"/>
      <c r="JI1432" s="307"/>
      <c r="JJ1432" s="307"/>
      <c r="JK1432" s="307"/>
      <c r="JL1432" s="307"/>
      <c r="JM1432" s="307"/>
      <c r="JN1432" s="307"/>
      <c r="JO1432" s="307"/>
      <c r="JP1432" s="307"/>
      <c r="JQ1432" s="307"/>
      <c r="JR1432" s="307"/>
      <c r="JS1432" s="307"/>
      <c r="JT1432" s="307"/>
      <c r="JU1432" s="307"/>
      <c r="JV1432" s="307"/>
      <c r="JW1432" s="307"/>
      <c r="JX1432" s="307"/>
      <c r="JY1432" s="307"/>
      <c r="JZ1432" s="307"/>
      <c r="KA1432" s="307"/>
      <c r="KB1432" s="307"/>
      <c r="KC1432" s="307"/>
      <c r="KD1432" s="307"/>
      <c r="KE1432" s="307"/>
      <c r="KF1432" s="307"/>
      <c r="KG1432" s="307"/>
      <c r="KH1432" s="307"/>
      <c r="KI1432" s="307"/>
      <c r="KJ1432" s="307"/>
      <c r="KK1432" s="307"/>
      <c r="KL1432" s="307"/>
      <c r="KM1432" s="307"/>
      <c r="KN1432" s="307"/>
      <c r="KO1432" s="307"/>
      <c r="KP1432" s="307"/>
      <c r="KQ1432" s="307"/>
      <c r="KR1432" s="307"/>
      <c r="KS1432" s="307"/>
      <c r="KT1432" s="307"/>
    </row>
    <row r="1433" spans="14:306" s="56" customFormat="1" ht="15" customHeight="1">
      <c r="AG1433" s="57"/>
      <c r="AH1433" s="57"/>
      <c r="AI1433" s="57"/>
      <c r="AJ1433" s="57"/>
      <c r="AK1433" s="57"/>
      <c r="AL1433" s="57"/>
      <c r="AM1433" s="57"/>
      <c r="AN1433" s="57"/>
      <c r="AO1433" s="57"/>
      <c r="AP1433" s="57"/>
      <c r="AQ1433" s="57"/>
      <c r="AR1433" s="57"/>
      <c r="AS1433" s="57"/>
      <c r="AT1433" s="57"/>
      <c r="AU1433" s="57"/>
      <c r="AV1433" s="57"/>
      <c r="AW1433" s="57"/>
      <c r="AX1433" s="57"/>
      <c r="AY1433" s="57"/>
      <c r="AZ1433" s="57"/>
      <c r="BA1433" s="57"/>
      <c r="BB1433" s="57"/>
      <c r="BC1433" s="57"/>
      <c r="BD1433" s="57"/>
      <c r="BE1433" s="57"/>
      <c r="BF1433" s="57"/>
      <c r="BG1433" s="57"/>
      <c r="BH1433" s="57"/>
      <c r="BI1433" s="57"/>
      <c r="BJ1433" s="57"/>
      <c r="BK1433" s="57"/>
      <c r="BL1433" s="57"/>
      <c r="BM1433" s="57"/>
      <c r="BN1433" s="57"/>
      <c r="CB1433" s="307"/>
      <c r="CC1433" s="307"/>
      <c r="CD1433" s="307"/>
      <c r="CE1433" s="307"/>
      <c r="CF1433" s="307"/>
      <c r="CG1433" s="307"/>
      <c r="CH1433" s="307"/>
      <c r="CI1433" s="307"/>
      <c r="CJ1433" s="307"/>
      <c r="CK1433" s="307"/>
      <c r="CL1433" s="307"/>
      <c r="CM1433" s="307"/>
      <c r="CN1433" s="307"/>
      <c r="CO1433" s="307"/>
      <c r="CP1433" s="307"/>
      <c r="CQ1433" s="307"/>
      <c r="CR1433" s="307"/>
      <c r="CS1433" s="307"/>
      <c r="CT1433" s="307"/>
      <c r="CU1433" s="307"/>
      <c r="CV1433" s="307"/>
      <c r="CW1433" s="307"/>
      <c r="CX1433" s="307"/>
      <c r="CY1433" s="307"/>
      <c r="CZ1433" s="307"/>
      <c r="DA1433" s="307"/>
      <c r="DB1433" s="307"/>
      <c r="DC1433" s="307"/>
      <c r="DD1433" s="307"/>
      <c r="DE1433" s="307"/>
      <c r="DF1433" s="307"/>
      <c r="DG1433" s="307"/>
      <c r="DH1433" s="307"/>
      <c r="DI1433" s="390"/>
      <c r="DJ1433" s="390"/>
      <c r="DK1433" s="307"/>
      <c r="DL1433" s="307"/>
      <c r="DM1433" s="307"/>
      <c r="DN1433" s="307"/>
      <c r="DO1433" s="307"/>
      <c r="DP1433" s="307"/>
      <c r="DQ1433" s="307"/>
      <c r="DR1433" s="307"/>
      <c r="DS1433" s="307"/>
      <c r="DT1433" s="307"/>
      <c r="DU1433" s="307"/>
      <c r="DV1433" s="307"/>
      <c r="DW1433" s="307"/>
      <c r="DX1433" s="307"/>
      <c r="DY1433" s="307"/>
      <c r="DZ1433" s="307"/>
      <c r="EA1433" s="307"/>
      <c r="EB1433" s="307"/>
      <c r="EC1433" s="307"/>
      <c r="ED1433" s="307"/>
      <c r="EE1433" s="307"/>
      <c r="EF1433" s="307"/>
      <c r="EG1433" s="307"/>
      <c r="EH1433" s="307"/>
      <c r="EI1433" s="307"/>
      <c r="EJ1433" s="307"/>
      <c r="EK1433" s="307"/>
      <c r="EL1433" s="307"/>
      <c r="EM1433" s="307"/>
      <c r="EN1433" s="307"/>
      <c r="EO1433" s="307"/>
      <c r="EP1433" s="307"/>
      <c r="EQ1433" s="307"/>
      <c r="ER1433" s="307"/>
      <c r="ES1433" s="307"/>
      <c r="ET1433" s="307"/>
      <c r="EU1433" s="390"/>
      <c r="EV1433" s="390"/>
      <c r="EW1433" s="307"/>
      <c r="EX1433" s="307"/>
      <c r="EY1433" s="307"/>
      <c r="EZ1433" s="307"/>
      <c r="FA1433" s="307"/>
      <c r="FB1433" s="307"/>
      <c r="FC1433" s="307"/>
      <c r="FD1433" s="307"/>
      <c r="FE1433" s="307"/>
      <c r="FF1433" s="307"/>
      <c r="FG1433" s="307"/>
      <c r="FH1433" s="307"/>
      <c r="FI1433" s="307"/>
      <c r="FJ1433" s="307"/>
      <c r="FK1433" s="307"/>
      <c r="FL1433" s="307"/>
      <c r="FM1433" s="307"/>
      <c r="FN1433" s="307"/>
      <c r="FO1433" s="307"/>
      <c r="FP1433" s="307"/>
      <c r="FQ1433" s="307"/>
      <c r="FR1433" s="307"/>
      <c r="FS1433" s="307"/>
      <c r="FT1433" s="307"/>
      <c r="FU1433" s="307"/>
      <c r="FV1433" s="307"/>
      <c r="FW1433" s="307"/>
      <c r="FX1433" s="307"/>
      <c r="FY1433" s="307"/>
      <c r="FZ1433" s="307"/>
      <c r="GA1433" s="307"/>
      <c r="GB1433" s="307"/>
      <c r="GC1433" s="307"/>
      <c r="GD1433" s="307"/>
      <c r="GE1433" s="307"/>
      <c r="GF1433" s="307"/>
      <c r="GG1433" s="307"/>
      <c r="GH1433" s="307"/>
      <c r="GI1433" s="307"/>
      <c r="GJ1433" s="307"/>
      <c r="GK1433" s="307"/>
      <c r="GL1433" s="307"/>
      <c r="GM1433" s="307"/>
      <c r="GN1433" s="307"/>
      <c r="GO1433" s="307"/>
      <c r="GP1433" s="307"/>
      <c r="GQ1433" s="307"/>
      <c r="GR1433" s="307"/>
      <c r="GS1433" s="307"/>
      <c r="GT1433" s="307"/>
      <c r="GU1433" s="307"/>
      <c r="GV1433" s="307"/>
      <c r="GW1433" s="307"/>
      <c r="GX1433" s="307"/>
      <c r="GY1433" s="307"/>
      <c r="GZ1433" s="307"/>
      <c r="HA1433" s="307"/>
      <c r="HB1433" s="307"/>
      <c r="HC1433" s="307"/>
      <c r="HD1433" s="307"/>
      <c r="HE1433" s="307"/>
      <c r="HF1433" s="307"/>
      <c r="HG1433" s="307"/>
      <c r="HH1433" s="307"/>
      <c r="HI1433" s="307"/>
      <c r="HJ1433" s="307"/>
      <c r="HK1433" s="307"/>
      <c r="HL1433" s="307"/>
      <c r="HM1433" s="307"/>
      <c r="HN1433" s="307"/>
      <c r="HO1433" s="307"/>
      <c r="HP1433" s="307"/>
      <c r="HQ1433" s="307"/>
      <c r="HR1433" s="307"/>
      <c r="HS1433" s="307"/>
      <c r="HT1433" s="307"/>
      <c r="HU1433" s="307"/>
      <c r="HV1433" s="307"/>
      <c r="HW1433" s="307"/>
      <c r="HX1433" s="307"/>
      <c r="HY1433" s="307"/>
      <c r="HZ1433" s="307"/>
      <c r="IA1433" s="307"/>
      <c r="IB1433" s="307"/>
      <c r="IC1433" s="307"/>
      <c r="ID1433" s="307"/>
      <c r="IE1433" s="307"/>
      <c r="IF1433" s="307"/>
      <c r="IG1433" s="307"/>
      <c r="IH1433" s="307"/>
      <c r="II1433" s="307"/>
      <c r="IJ1433" s="307"/>
      <c r="IK1433" s="307"/>
      <c r="IL1433" s="307"/>
      <c r="IM1433" s="307"/>
      <c r="IN1433" s="307"/>
      <c r="IO1433" s="307"/>
      <c r="IP1433" s="307"/>
      <c r="IQ1433" s="307"/>
      <c r="IR1433" s="307"/>
      <c r="IS1433" s="307"/>
      <c r="IT1433" s="307"/>
      <c r="IU1433" s="307"/>
      <c r="IV1433" s="307"/>
      <c r="IW1433" s="307"/>
      <c r="IX1433" s="307"/>
      <c r="IY1433" s="307"/>
      <c r="IZ1433" s="307"/>
      <c r="JA1433" s="307"/>
      <c r="JB1433" s="307"/>
      <c r="JC1433" s="307"/>
      <c r="JD1433" s="307"/>
      <c r="JE1433" s="307"/>
      <c r="JF1433" s="307"/>
      <c r="JG1433" s="307"/>
      <c r="JH1433" s="307"/>
      <c r="JI1433" s="307"/>
      <c r="JJ1433" s="307"/>
      <c r="JK1433" s="307"/>
      <c r="JL1433" s="307"/>
      <c r="JM1433" s="307"/>
      <c r="JN1433" s="307"/>
      <c r="JO1433" s="307"/>
      <c r="JP1433" s="307"/>
      <c r="JQ1433" s="307"/>
      <c r="JR1433" s="307"/>
      <c r="JS1433" s="307"/>
      <c r="JT1433" s="307"/>
      <c r="JU1433" s="307"/>
      <c r="JV1433" s="307"/>
      <c r="JW1433" s="307"/>
      <c r="JX1433" s="307"/>
      <c r="JY1433" s="307"/>
      <c r="JZ1433" s="307"/>
      <c r="KA1433" s="307"/>
      <c r="KB1433" s="307"/>
      <c r="KC1433" s="307"/>
      <c r="KD1433" s="307"/>
      <c r="KE1433" s="307"/>
      <c r="KF1433" s="307"/>
      <c r="KG1433" s="307"/>
      <c r="KH1433" s="307"/>
      <c r="KI1433" s="307"/>
      <c r="KJ1433" s="307"/>
      <c r="KK1433" s="307"/>
      <c r="KL1433" s="307"/>
      <c r="KM1433" s="307"/>
      <c r="KN1433" s="307"/>
      <c r="KO1433" s="307"/>
      <c r="KP1433" s="307"/>
      <c r="KQ1433" s="307"/>
      <c r="KR1433" s="307"/>
      <c r="KS1433" s="307"/>
      <c r="KT1433" s="307"/>
    </row>
    <row r="1434" spans="14:306" s="56" customFormat="1" ht="15" customHeight="1">
      <c r="AG1434" s="57"/>
      <c r="AH1434" s="57"/>
      <c r="AI1434" s="57"/>
      <c r="AJ1434" s="57"/>
      <c r="AK1434" s="57"/>
      <c r="AL1434" s="57"/>
      <c r="AM1434" s="57"/>
      <c r="AN1434" s="57"/>
      <c r="AO1434" s="57"/>
      <c r="AP1434" s="57"/>
      <c r="AQ1434" s="57"/>
      <c r="AR1434" s="57"/>
      <c r="AS1434" s="57"/>
      <c r="AT1434" s="57"/>
      <c r="AU1434" s="57"/>
      <c r="AV1434" s="57"/>
      <c r="AW1434" s="57"/>
      <c r="AX1434" s="57"/>
      <c r="AY1434" s="57"/>
      <c r="AZ1434" s="57"/>
      <c r="BA1434" s="57"/>
      <c r="BB1434" s="57"/>
      <c r="BC1434" s="57"/>
      <c r="BD1434" s="57"/>
      <c r="BE1434" s="57"/>
      <c r="BF1434" s="57"/>
      <c r="BG1434" s="57"/>
      <c r="BH1434" s="57"/>
      <c r="BI1434" s="57"/>
      <c r="BJ1434" s="57"/>
      <c r="BK1434" s="57"/>
      <c r="BL1434" s="57"/>
      <c r="BM1434" s="57"/>
      <c r="BN1434" s="57"/>
      <c r="CB1434" s="307"/>
      <c r="CC1434" s="307"/>
      <c r="CD1434" s="307"/>
      <c r="CE1434" s="307"/>
      <c r="CF1434" s="307"/>
      <c r="CG1434" s="307"/>
      <c r="CH1434" s="307"/>
      <c r="CI1434" s="307"/>
      <c r="CJ1434" s="307"/>
      <c r="CK1434" s="307"/>
      <c r="CL1434" s="307"/>
      <c r="CM1434" s="307"/>
      <c r="CN1434" s="307"/>
      <c r="CO1434" s="307"/>
      <c r="CP1434" s="307"/>
      <c r="CQ1434" s="307"/>
      <c r="CR1434" s="307"/>
      <c r="CS1434" s="307"/>
      <c r="CT1434" s="307"/>
      <c r="CU1434" s="307"/>
      <c r="CV1434" s="307"/>
      <c r="CW1434" s="307"/>
      <c r="CX1434" s="307"/>
      <c r="CY1434" s="307"/>
      <c r="CZ1434" s="307"/>
      <c r="DA1434" s="307"/>
      <c r="DB1434" s="307"/>
      <c r="DC1434" s="307"/>
      <c r="DD1434" s="307"/>
      <c r="DE1434" s="307"/>
      <c r="DF1434" s="307"/>
      <c r="DG1434" s="307"/>
      <c r="DH1434" s="307"/>
      <c r="DI1434" s="390"/>
      <c r="DJ1434" s="390"/>
      <c r="DK1434" s="307"/>
      <c r="DL1434" s="307"/>
      <c r="DM1434" s="307"/>
      <c r="DN1434" s="307"/>
      <c r="DO1434" s="307"/>
      <c r="DP1434" s="307"/>
      <c r="DQ1434" s="307"/>
      <c r="DR1434" s="307"/>
      <c r="DS1434" s="307"/>
      <c r="DT1434" s="307"/>
      <c r="DU1434" s="307"/>
      <c r="DV1434" s="307"/>
      <c r="DW1434" s="307"/>
      <c r="DX1434" s="307"/>
      <c r="DY1434" s="307"/>
      <c r="DZ1434" s="307"/>
      <c r="EA1434" s="307"/>
      <c r="EB1434" s="307"/>
      <c r="EC1434" s="307"/>
      <c r="ED1434" s="307"/>
      <c r="EE1434" s="307"/>
      <c r="EF1434" s="307"/>
      <c r="EG1434" s="307"/>
      <c r="EH1434" s="307"/>
      <c r="EI1434" s="307"/>
      <c r="EJ1434" s="307"/>
      <c r="EK1434" s="307"/>
      <c r="EL1434" s="307"/>
      <c r="EM1434" s="307"/>
      <c r="EN1434" s="307"/>
      <c r="EO1434" s="307"/>
      <c r="EP1434" s="307"/>
      <c r="EQ1434" s="307"/>
      <c r="ER1434" s="307"/>
      <c r="ES1434" s="307"/>
      <c r="ET1434" s="307"/>
      <c r="EU1434" s="390"/>
      <c r="EV1434" s="390"/>
      <c r="EW1434" s="307"/>
      <c r="EX1434" s="307"/>
      <c r="EY1434" s="307"/>
      <c r="EZ1434" s="307"/>
      <c r="FA1434" s="307"/>
      <c r="FB1434" s="307"/>
      <c r="FC1434" s="307"/>
      <c r="FD1434" s="307"/>
      <c r="FE1434" s="307"/>
      <c r="FF1434" s="307"/>
      <c r="FG1434" s="307"/>
      <c r="FH1434" s="307"/>
      <c r="FI1434" s="307"/>
      <c r="FJ1434" s="307"/>
      <c r="FK1434" s="307"/>
      <c r="FL1434" s="307"/>
      <c r="FM1434" s="307"/>
      <c r="FN1434" s="307"/>
      <c r="FO1434" s="307"/>
      <c r="FP1434" s="307"/>
      <c r="FQ1434" s="307"/>
      <c r="FR1434" s="307"/>
      <c r="FS1434" s="307"/>
      <c r="FT1434" s="307"/>
      <c r="FU1434" s="307"/>
      <c r="FV1434" s="307"/>
      <c r="FW1434" s="307"/>
      <c r="FX1434" s="307"/>
      <c r="FY1434" s="307"/>
      <c r="FZ1434" s="307"/>
      <c r="GA1434" s="307"/>
      <c r="GB1434" s="307"/>
      <c r="GC1434" s="307"/>
      <c r="GD1434" s="307"/>
      <c r="GE1434" s="307"/>
      <c r="GF1434" s="307"/>
      <c r="GG1434" s="307"/>
      <c r="GH1434" s="307"/>
      <c r="GI1434" s="307"/>
      <c r="GJ1434" s="307"/>
      <c r="GK1434" s="307"/>
      <c r="GL1434" s="307"/>
      <c r="GM1434" s="307"/>
      <c r="GN1434" s="307"/>
      <c r="GO1434" s="307"/>
      <c r="GP1434" s="307"/>
      <c r="GQ1434" s="307"/>
      <c r="GR1434" s="307"/>
      <c r="GS1434" s="307"/>
      <c r="GT1434" s="307"/>
      <c r="GU1434" s="307"/>
      <c r="GV1434" s="307"/>
      <c r="GW1434" s="307"/>
      <c r="GX1434" s="307"/>
      <c r="GY1434" s="307"/>
      <c r="GZ1434" s="307"/>
      <c r="HA1434" s="307"/>
      <c r="HB1434" s="307"/>
      <c r="HC1434" s="307"/>
      <c r="HD1434" s="307"/>
      <c r="HE1434" s="307"/>
      <c r="HF1434" s="307"/>
      <c r="HG1434" s="307"/>
      <c r="HH1434" s="307"/>
      <c r="HI1434" s="307"/>
      <c r="HJ1434" s="307"/>
      <c r="HK1434" s="307"/>
      <c r="HL1434" s="307"/>
      <c r="HM1434" s="307"/>
      <c r="HN1434" s="307"/>
      <c r="HO1434" s="307"/>
      <c r="HP1434" s="307"/>
      <c r="HQ1434" s="307"/>
      <c r="HR1434" s="307"/>
      <c r="HS1434" s="307"/>
      <c r="HT1434" s="307"/>
      <c r="HU1434" s="307"/>
      <c r="HV1434" s="307"/>
      <c r="HW1434" s="307"/>
      <c r="HX1434" s="307"/>
      <c r="HY1434" s="307"/>
      <c r="HZ1434" s="307"/>
      <c r="IA1434" s="307"/>
      <c r="IB1434" s="307"/>
      <c r="IC1434" s="307"/>
      <c r="ID1434" s="307"/>
      <c r="IE1434" s="307"/>
      <c r="IF1434" s="307"/>
      <c r="IG1434" s="307"/>
      <c r="IH1434" s="307"/>
      <c r="II1434" s="307"/>
      <c r="IJ1434" s="307"/>
      <c r="IK1434" s="307"/>
      <c r="IL1434" s="307"/>
      <c r="IM1434" s="307"/>
      <c r="IN1434" s="307"/>
      <c r="IO1434" s="307"/>
      <c r="IP1434" s="307"/>
      <c r="IQ1434" s="307"/>
      <c r="IR1434" s="307"/>
      <c r="IS1434" s="307"/>
      <c r="IT1434" s="307"/>
      <c r="IU1434" s="307"/>
      <c r="IV1434" s="307"/>
      <c r="IW1434" s="307"/>
      <c r="IX1434" s="307"/>
      <c r="IY1434" s="307"/>
      <c r="IZ1434" s="307"/>
      <c r="JA1434" s="307"/>
      <c r="JB1434" s="307"/>
      <c r="JC1434" s="307"/>
      <c r="JD1434" s="307"/>
      <c r="JE1434" s="307"/>
      <c r="JF1434" s="307"/>
      <c r="JG1434" s="307"/>
      <c r="JH1434" s="307"/>
      <c r="JI1434" s="307"/>
      <c r="JJ1434" s="307"/>
      <c r="JK1434" s="307"/>
      <c r="JL1434" s="307"/>
      <c r="JM1434" s="307"/>
      <c r="JN1434" s="307"/>
      <c r="JO1434" s="307"/>
      <c r="JP1434" s="307"/>
      <c r="JQ1434" s="307"/>
      <c r="JR1434" s="307"/>
      <c r="JS1434" s="307"/>
      <c r="JT1434" s="307"/>
      <c r="JU1434" s="307"/>
      <c r="JV1434" s="307"/>
      <c r="JW1434" s="307"/>
      <c r="JX1434" s="307"/>
      <c r="JY1434" s="307"/>
      <c r="JZ1434" s="307"/>
      <c r="KA1434" s="307"/>
      <c r="KB1434" s="307"/>
      <c r="KC1434" s="307"/>
      <c r="KD1434" s="307"/>
      <c r="KE1434" s="307"/>
      <c r="KF1434" s="307"/>
      <c r="KG1434" s="307"/>
      <c r="KH1434" s="307"/>
      <c r="KI1434" s="307"/>
      <c r="KJ1434" s="307"/>
      <c r="KK1434" s="307"/>
      <c r="KL1434" s="307"/>
      <c r="KM1434" s="307"/>
      <c r="KN1434" s="307"/>
      <c r="KO1434" s="307"/>
      <c r="KP1434" s="307"/>
      <c r="KQ1434" s="307"/>
      <c r="KR1434" s="307"/>
      <c r="KS1434" s="307"/>
      <c r="KT1434" s="307"/>
    </row>
    <row r="1435" spans="14:306" s="56" customFormat="1" ht="15" customHeight="1">
      <c r="AG1435" s="57"/>
      <c r="AH1435" s="57"/>
      <c r="AI1435" s="57"/>
      <c r="AJ1435" s="57"/>
      <c r="AK1435" s="57"/>
      <c r="AL1435" s="57"/>
      <c r="AM1435" s="57"/>
      <c r="AN1435" s="57"/>
      <c r="AO1435" s="57"/>
      <c r="AP1435" s="57"/>
      <c r="AQ1435" s="57"/>
      <c r="AR1435" s="57"/>
      <c r="AS1435" s="57"/>
      <c r="AT1435" s="57"/>
      <c r="AU1435" s="57"/>
      <c r="AV1435" s="57"/>
      <c r="AW1435" s="57"/>
      <c r="AX1435" s="57"/>
      <c r="AY1435" s="57"/>
      <c r="AZ1435" s="57"/>
      <c r="BA1435" s="57"/>
      <c r="BB1435" s="57"/>
      <c r="BC1435" s="57"/>
      <c r="BD1435" s="57"/>
      <c r="BE1435" s="57"/>
      <c r="BF1435" s="57"/>
      <c r="BG1435" s="57"/>
      <c r="BH1435" s="57"/>
      <c r="BI1435" s="57"/>
      <c r="BJ1435" s="57"/>
      <c r="BK1435" s="57"/>
      <c r="BL1435" s="57"/>
      <c r="BM1435" s="57"/>
      <c r="BN1435" s="57"/>
      <c r="CB1435" s="307"/>
      <c r="CC1435" s="307"/>
      <c r="CD1435" s="307"/>
      <c r="CE1435" s="307"/>
      <c r="CF1435" s="307"/>
      <c r="CG1435" s="307"/>
      <c r="CH1435" s="307"/>
      <c r="CI1435" s="307"/>
      <c r="CJ1435" s="307"/>
      <c r="CK1435" s="307"/>
      <c r="CL1435" s="307"/>
      <c r="CM1435" s="307"/>
      <c r="CN1435" s="307"/>
      <c r="CO1435" s="307"/>
      <c r="CP1435" s="307"/>
      <c r="CQ1435" s="307"/>
      <c r="CR1435" s="307"/>
      <c r="CS1435" s="307"/>
      <c r="CT1435" s="307"/>
      <c r="CU1435" s="307"/>
      <c r="CV1435" s="307"/>
      <c r="CW1435" s="307"/>
      <c r="CX1435" s="307"/>
      <c r="CY1435" s="307"/>
      <c r="CZ1435" s="307"/>
      <c r="DA1435" s="307"/>
      <c r="DB1435" s="307"/>
      <c r="DC1435" s="307"/>
      <c r="DD1435" s="307"/>
      <c r="DE1435" s="307"/>
      <c r="DF1435" s="307"/>
      <c r="DG1435" s="307"/>
      <c r="DH1435" s="307"/>
      <c r="DI1435" s="390"/>
      <c r="DJ1435" s="390"/>
      <c r="DK1435" s="307"/>
      <c r="DL1435" s="307"/>
      <c r="DM1435" s="307"/>
      <c r="DN1435" s="307"/>
      <c r="DO1435" s="307"/>
      <c r="DP1435" s="307"/>
      <c r="DQ1435" s="307"/>
      <c r="DR1435" s="307"/>
      <c r="DS1435" s="307"/>
      <c r="DT1435" s="307"/>
      <c r="DU1435" s="307"/>
      <c r="DV1435" s="307"/>
      <c r="DW1435" s="307"/>
      <c r="DX1435" s="307"/>
      <c r="DY1435" s="307"/>
      <c r="DZ1435" s="307"/>
      <c r="EA1435" s="307"/>
      <c r="EB1435" s="307"/>
      <c r="EC1435" s="307"/>
      <c r="ED1435" s="307"/>
      <c r="EE1435" s="307"/>
      <c r="EF1435" s="307"/>
      <c r="EG1435" s="307"/>
      <c r="EH1435" s="307"/>
      <c r="EI1435" s="307"/>
      <c r="EJ1435" s="307"/>
      <c r="EK1435" s="307"/>
      <c r="EL1435" s="307"/>
      <c r="EM1435" s="307"/>
      <c r="EN1435" s="307"/>
      <c r="EO1435" s="307"/>
      <c r="EP1435" s="307"/>
      <c r="EQ1435" s="307"/>
      <c r="ER1435" s="307"/>
      <c r="ES1435" s="307"/>
      <c r="ET1435" s="307"/>
      <c r="EU1435" s="390"/>
      <c r="EV1435" s="390"/>
      <c r="EW1435" s="307"/>
      <c r="EX1435" s="307"/>
      <c r="EY1435" s="307"/>
      <c r="EZ1435" s="307"/>
      <c r="FA1435" s="307"/>
      <c r="FB1435" s="307"/>
      <c r="FC1435" s="307"/>
      <c r="FD1435" s="307"/>
      <c r="FE1435" s="307"/>
      <c r="FF1435" s="307"/>
      <c r="FG1435" s="307"/>
      <c r="FH1435" s="307"/>
      <c r="FI1435" s="307"/>
      <c r="FJ1435" s="307"/>
      <c r="FK1435" s="307"/>
      <c r="FL1435" s="307"/>
      <c r="FM1435" s="307"/>
      <c r="FN1435" s="307"/>
      <c r="FO1435" s="307"/>
      <c r="FP1435" s="307"/>
      <c r="FQ1435" s="307"/>
      <c r="FR1435" s="307"/>
      <c r="FS1435" s="307"/>
      <c r="FT1435" s="307"/>
      <c r="FU1435" s="307"/>
      <c r="FV1435" s="307"/>
      <c r="FW1435" s="307"/>
      <c r="FX1435" s="307"/>
      <c r="FY1435" s="307"/>
      <c r="FZ1435" s="307"/>
      <c r="GA1435" s="307"/>
      <c r="GB1435" s="307"/>
      <c r="GC1435" s="307"/>
      <c r="GD1435" s="307"/>
      <c r="GE1435" s="307"/>
      <c r="GF1435" s="307"/>
      <c r="GG1435" s="307"/>
      <c r="GH1435" s="307"/>
      <c r="GI1435" s="307"/>
      <c r="GJ1435" s="307"/>
      <c r="GK1435" s="307"/>
      <c r="GL1435" s="307"/>
      <c r="GM1435" s="307"/>
      <c r="GN1435" s="307"/>
      <c r="GO1435" s="307"/>
      <c r="GP1435" s="307"/>
      <c r="GQ1435" s="307"/>
      <c r="GR1435" s="307"/>
      <c r="GS1435" s="307"/>
      <c r="GT1435" s="307"/>
      <c r="GU1435" s="307"/>
      <c r="GV1435" s="307"/>
      <c r="GW1435" s="307"/>
      <c r="GX1435" s="307"/>
      <c r="GY1435" s="307"/>
      <c r="GZ1435" s="307"/>
      <c r="HA1435" s="307"/>
      <c r="HB1435" s="307"/>
      <c r="HC1435" s="307"/>
      <c r="HD1435" s="307"/>
      <c r="HE1435" s="307"/>
      <c r="HF1435" s="307"/>
      <c r="HG1435" s="307"/>
      <c r="HH1435" s="307"/>
      <c r="HI1435" s="307"/>
      <c r="HJ1435" s="307"/>
      <c r="HK1435" s="307"/>
      <c r="HL1435" s="307"/>
      <c r="HM1435" s="307"/>
      <c r="HN1435" s="307"/>
      <c r="HO1435" s="307"/>
      <c r="HP1435" s="307"/>
      <c r="HQ1435" s="307"/>
      <c r="HR1435" s="307"/>
      <c r="HS1435" s="307"/>
      <c r="HT1435" s="307"/>
      <c r="HU1435" s="307"/>
      <c r="HV1435" s="307"/>
      <c r="HW1435" s="307"/>
      <c r="HX1435" s="307"/>
      <c r="HY1435" s="307"/>
      <c r="HZ1435" s="307"/>
      <c r="IA1435" s="307"/>
      <c r="IB1435" s="307"/>
      <c r="IC1435" s="307"/>
      <c r="ID1435" s="307"/>
      <c r="IE1435" s="307"/>
      <c r="IF1435" s="307"/>
      <c r="IG1435" s="307"/>
      <c r="IH1435" s="307"/>
      <c r="II1435" s="307"/>
      <c r="IJ1435" s="307"/>
      <c r="IK1435" s="307"/>
      <c r="IL1435" s="307"/>
      <c r="IM1435" s="307"/>
      <c r="IN1435" s="307"/>
      <c r="IO1435" s="307"/>
      <c r="IP1435" s="307"/>
      <c r="IQ1435" s="307"/>
      <c r="IR1435" s="307"/>
      <c r="IS1435" s="307"/>
      <c r="IT1435" s="307"/>
      <c r="IU1435" s="307"/>
      <c r="IV1435" s="307"/>
      <c r="IW1435" s="307"/>
      <c r="IX1435" s="307"/>
      <c r="IY1435" s="307"/>
      <c r="IZ1435" s="307"/>
      <c r="JA1435" s="307"/>
      <c r="JB1435" s="307"/>
      <c r="JC1435" s="307"/>
      <c r="JD1435" s="307"/>
      <c r="JE1435" s="307"/>
      <c r="JF1435" s="307"/>
      <c r="JG1435" s="307"/>
      <c r="JH1435" s="307"/>
      <c r="JI1435" s="307"/>
      <c r="JJ1435" s="307"/>
      <c r="JK1435" s="307"/>
      <c r="JL1435" s="307"/>
      <c r="JM1435" s="307"/>
      <c r="JN1435" s="307"/>
      <c r="JO1435" s="307"/>
      <c r="JP1435" s="307"/>
      <c r="JQ1435" s="307"/>
      <c r="JR1435" s="307"/>
      <c r="JS1435" s="307"/>
      <c r="JT1435" s="307"/>
      <c r="JU1435" s="307"/>
      <c r="JV1435" s="307"/>
      <c r="JW1435" s="307"/>
      <c r="JX1435" s="307"/>
      <c r="JY1435" s="307"/>
      <c r="JZ1435" s="307"/>
      <c r="KA1435" s="307"/>
      <c r="KB1435" s="307"/>
      <c r="KC1435" s="307"/>
      <c r="KD1435" s="307"/>
      <c r="KE1435" s="307"/>
      <c r="KF1435" s="307"/>
      <c r="KG1435" s="307"/>
      <c r="KH1435" s="307"/>
      <c r="KI1435" s="307"/>
      <c r="KJ1435" s="307"/>
      <c r="KK1435" s="307"/>
      <c r="KL1435" s="307"/>
      <c r="KM1435" s="307"/>
      <c r="KN1435" s="307"/>
      <c r="KO1435" s="307"/>
      <c r="KP1435" s="307"/>
      <c r="KQ1435" s="307"/>
      <c r="KR1435" s="307"/>
      <c r="KS1435" s="307"/>
      <c r="KT1435" s="307"/>
    </row>
    <row r="1436" spans="14:306" s="56" customFormat="1" ht="15" customHeight="1">
      <c r="AG1436" s="57"/>
      <c r="AH1436" s="57"/>
      <c r="AI1436" s="57"/>
      <c r="AJ1436" s="57"/>
      <c r="AK1436" s="57"/>
      <c r="AL1436" s="57"/>
      <c r="AM1436" s="57"/>
      <c r="AN1436" s="57"/>
      <c r="AO1436" s="57"/>
      <c r="AP1436" s="57"/>
      <c r="AQ1436" s="57"/>
      <c r="AR1436" s="57"/>
      <c r="AS1436" s="57"/>
      <c r="AT1436" s="57"/>
      <c r="AU1436" s="57"/>
      <c r="AV1436" s="57"/>
      <c r="AW1436" s="57"/>
      <c r="AX1436" s="57"/>
      <c r="AY1436" s="57"/>
      <c r="AZ1436" s="57"/>
      <c r="BA1436" s="57"/>
      <c r="BB1436" s="57"/>
      <c r="BC1436" s="57"/>
      <c r="BD1436" s="57"/>
      <c r="BE1436" s="57"/>
      <c r="BF1436" s="57"/>
      <c r="BG1436" s="57"/>
      <c r="BH1436" s="57"/>
      <c r="BI1436" s="57"/>
      <c r="BJ1436" s="57"/>
      <c r="BK1436" s="57"/>
      <c r="BL1436" s="57"/>
      <c r="BM1436" s="57"/>
      <c r="BN1436" s="57"/>
      <c r="CB1436" s="307"/>
      <c r="CC1436" s="307"/>
      <c r="CD1436" s="307"/>
      <c r="CE1436" s="307"/>
      <c r="CF1436" s="307"/>
      <c r="CG1436" s="307"/>
      <c r="CH1436" s="307"/>
      <c r="CI1436" s="307"/>
      <c r="CJ1436" s="307"/>
      <c r="CK1436" s="307"/>
      <c r="CL1436" s="307"/>
      <c r="CM1436" s="307"/>
      <c r="CN1436" s="307"/>
      <c r="CO1436" s="307"/>
      <c r="CP1436" s="307"/>
      <c r="CQ1436" s="307"/>
      <c r="CR1436" s="307"/>
      <c r="CS1436" s="307"/>
      <c r="CT1436" s="307"/>
      <c r="CU1436" s="307"/>
      <c r="CV1436" s="307"/>
      <c r="CW1436" s="307"/>
      <c r="CX1436" s="307"/>
      <c r="CY1436" s="307"/>
      <c r="CZ1436" s="307"/>
      <c r="DA1436" s="307"/>
      <c r="DB1436" s="307"/>
      <c r="DC1436" s="307"/>
      <c r="DD1436" s="307"/>
      <c r="DE1436" s="307"/>
      <c r="DF1436" s="307"/>
      <c r="DG1436" s="307"/>
      <c r="DH1436" s="307"/>
      <c r="DI1436" s="390"/>
      <c r="DJ1436" s="390"/>
      <c r="DK1436" s="307"/>
      <c r="DL1436" s="307"/>
      <c r="DM1436" s="307"/>
      <c r="DN1436" s="307"/>
      <c r="DO1436" s="307"/>
      <c r="DP1436" s="307"/>
      <c r="DQ1436" s="307"/>
      <c r="DR1436" s="307"/>
      <c r="DS1436" s="307"/>
      <c r="DT1436" s="307"/>
      <c r="DU1436" s="307"/>
      <c r="DV1436" s="307"/>
      <c r="DW1436" s="307"/>
      <c r="DX1436" s="307"/>
      <c r="DY1436" s="307"/>
      <c r="DZ1436" s="307"/>
      <c r="EA1436" s="307"/>
      <c r="EB1436" s="307"/>
      <c r="EC1436" s="307"/>
      <c r="ED1436" s="307"/>
      <c r="EE1436" s="307"/>
      <c r="EF1436" s="307"/>
      <c r="EG1436" s="307"/>
      <c r="EH1436" s="307"/>
      <c r="EI1436" s="307"/>
      <c r="EJ1436" s="307"/>
      <c r="EK1436" s="307"/>
      <c r="EL1436" s="307"/>
      <c r="EM1436" s="307"/>
      <c r="EN1436" s="307"/>
      <c r="EO1436" s="307"/>
      <c r="EP1436" s="307"/>
      <c r="EQ1436" s="307"/>
      <c r="ER1436" s="307"/>
      <c r="ES1436" s="307"/>
      <c r="ET1436" s="307"/>
      <c r="EU1436" s="390"/>
      <c r="EV1436" s="390"/>
      <c r="EW1436" s="307"/>
      <c r="EX1436" s="307"/>
      <c r="EY1436" s="307"/>
      <c r="EZ1436" s="307"/>
      <c r="FA1436" s="307"/>
      <c r="FB1436" s="307"/>
      <c r="FC1436" s="307"/>
      <c r="FD1436" s="307"/>
      <c r="FE1436" s="307"/>
      <c r="FF1436" s="307"/>
      <c r="FG1436" s="307"/>
      <c r="FH1436" s="307"/>
      <c r="FI1436" s="307"/>
      <c r="FJ1436" s="307"/>
      <c r="FK1436" s="307"/>
      <c r="FL1436" s="307"/>
      <c r="FM1436" s="307"/>
      <c r="FN1436" s="307"/>
      <c r="FO1436" s="307"/>
      <c r="FP1436" s="307"/>
      <c r="FQ1436" s="307"/>
      <c r="FR1436" s="307"/>
      <c r="FS1436" s="307"/>
      <c r="FT1436" s="307"/>
      <c r="FU1436" s="307"/>
      <c r="FV1436" s="307"/>
      <c r="FW1436" s="307"/>
      <c r="FX1436" s="307"/>
      <c r="FY1436" s="307"/>
      <c r="FZ1436" s="307"/>
      <c r="GA1436" s="307"/>
      <c r="GB1436" s="307"/>
      <c r="GC1436" s="307"/>
      <c r="GD1436" s="307"/>
      <c r="GE1436" s="307"/>
      <c r="GF1436" s="307"/>
      <c r="GG1436" s="307"/>
      <c r="GH1436" s="307"/>
      <c r="GI1436" s="307"/>
      <c r="GJ1436" s="307"/>
      <c r="GK1436" s="307"/>
      <c r="GL1436" s="307"/>
      <c r="GM1436" s="307"/>
      <c r="GN1436" s="307"/>
      <c r="GO1436" s="307"/>
      <c r="GP1436" s="307"/>
      <c r="GQ1436" s="307"/>
      <c r="GR1436" s="307"/>
      <c r="GS1436" s="307"/>
      <c r="GT1436" s="307"/>
      <c r="GU1436" s="307"/>
      <c r="GV1436" s="307"/>
      <c r="GW1436" s="307"/>
      <c r="GX1436" s="307"/>
      <c r="GY1436" s="307"/>
      <c r="GZ1436" s="307"/>
      <c r="HA1436" s="307"/>
      <c r="HB1436" s="307"/>
      <c r="HC1436" s="307"/>
      <c r="HD1436" s="307"/>
      <c r="HE1436" s="307"/>
      <c r="HF1436" s="307"/>
      <c r="HG1436" s="307"/>
      <c r="HH1436" s="307"/>
      <c r="HI1436" s="307"/>
      <c r="HJ1436" s="307"/>
      <c r="HK1436" s="307"/>
      <c r="HL1436" s="307"/>
      <c r="HM1436" s="307"/>
      <c r="HN1436" s="307"/>
      <c r="HO1436" s="307"/>
      <c r="HP1436" s="307"/>
      <c r="HQ1436" s="307"/>
      <c r="HR1436" s="307"/>
      <c r="HS1436" s="307"/>
      <c r="HT1436" s="307"/>
      <c r="HU1436" s="307"/>
      <c r="HV1436" s="307"/>
      <c r="HW1436" s="307"/>
      <c r="HX1436" s="307"/>
      <c r="HY1436" s="307"/>
      <c r="HZ1436" s="307"/>
      <c r="IA1436" s="307"/>
      <c r="IB1436" s="307"/>
      <c r="IC1436" s="307"/>
      <c r="ID1436" s="307"/>
      <c r="IE1436" s="307"/>
      <c r="IF1436" s="307"/>
      <c r="IG1436" s="307"/>
      <c r="IH1436" s="307"/>
      <c r="II1436" s="307"/>
      <c r="IJ1436" s="307"/>
      <c r="IK1436" s="307"/>
      <c r="IL1436" s="307"/>
      <c r="IM1436" s="307"/>
      <c r="IN1436" s="307"/>
      <c r="IO1436" s="307"/>
      <c r="IP1436" s="307"/>
      <c r="IQ1436" s="307"/>
      <c r="IR1436" s="307"/>
      <c r="IS1436" s="307"/>
      <c r="IT1436" s="307"/>
      <c r="IU1436" s="307"/>
      <c r="IV1436" s="307"/>
      <c r="IW1436" s="307"/>
      <c r="IX1436" s="307"/>
      <c r="IY1436" s="307"/>
      <c r="IZ1436" s="307"/>
      <c r="JA1436" s="307"/>
      <c r="JB1436" s="307"/>
      <c r="JC1436" s="307"/>
      <c r="JD1436" s="307"/>
      <c r="JE1436" s="307"/>
      <c r="JF1436" s="307"/>
      <c r="JG1436" s="307"/>
      <c r="JH1436" s="307"/>
      <c r="JI1436" s="307"/>
      <c r="JJ1436" s="307"/>
      <c r="JK1436" s="307"/>
      <c r="JL1436" s="307"/>
      <c r="JM1436" s="307"/>
      <c r="JN1436" s="307"/>
      <c r="JO1436" s="307"/>
      <c r="JP1436" s="307"/>
      <c r="JQ1436" s="307"/>
      <c r="JR1436" s="307"/>
      <c r="JS1436" s="307"/>
      <c r="JT1436" s="307"/>
      <c r="JU1436" s="307"/>
      <c r="JV1436" s="307"/>
      <c r="JW1436" s="307"/>
      <c r="JX1436" s="307"/>
      <c r="JY1436" s="307"/>
      <c r="JZ1436" s="307"/>
      <c r="KA1436" s="307"/>
      <c r="KB1436" s="307"/>
      <c r="KC1436" s="307"/>
      <c r="KD1436" s="307"/>
      <c r="KE1436" s="307"/>
      <c r="KF1436" s="307"/>
      <c r="KG1436" s="307"/>
      <c r="KH1436" s="307"/>
      <c r="KI1436" s="307"/>
      <c r="KJ1436" s="307"/>
      <c r="KK1436" s="307"/>
      <c r="KL1436" s="307"/>
      <c r="KM1436" s="307"/>
      <c r="KN1436" s="307"/>
      <c r="KO1436" s="307"/>
      <c r="KP1436" s="307"/>
      <c r="KQ1436" s="307"/>
      <c r="KR1436" s="307"/>
      <c r="KS1436" s="307"/>
      <c r="KT1436" s="307"/>
    </row>
    <row r="1437" spans="14:306" s="56" customFormat="1" ht="15" customHeight="1">
      <c r="AG1437" s="57"/>
      <c r="AH1437" s="57"/>
      <c r="AI1437" s="57"/>
      <c r="AJ1437" s="57"/>
      <c r="AK1437" s="57"/>
      <c r="AL1437" s="57"/>
      <c r="AM1437" s="57"/>
      <c r="AN1437" s="57"/>
      <c r="AO1437" s="57"/>
      <c r="AP1437" s="57"/>
      <c r="AQ1437" s="57"/>
      <c r="AR1437" s="57"/>
      <c r="AS1437" s="57"/>
      <c r="AT1437" s="57"/>
      <c r="AU1437" s="57"/>
      <c r="AV1437" s="57"/>
      <c r="AW1437" s="57"/>
      <c r="AX1437" s="57"/>
      <c r="AY1437" s="57"/>
      <c r="AZ1437" s="57"/>
      <c r="BA1437" s="57"/>
      <c r="BB1437" s="57"/>
      <c r="BC1437" s="57"/>
      <c r="BD1437" s="57"/>
      <c r="BE1437" s="57"/>
      <c r="BF1437" s="57"/>
      <c r="BG1437" s="57"/>
      <c r="BH1437" s="57"/>
      <c r="BI1437" s="57"/>
      <c r="BJ1437" s="57"/>
      <c r="BK1437" s="57"/>
      <c r="BL1437" s="57"/>
      <c r="BM1437" s="57"/>
      <c r="BN1437" s="57"/>
      <c r="CB1437" s="307"/>
      <c r="CC1437" s="307"/>
      <c r="CD1437" s="307"/>
      <c r="CE1437" s="307"/>
      <c r="CF1437" s="307"/>
      <c r="CG1437" s="307"/>
      <c r="CH1437" s="307"/>
      <c r="CI1437" s="307"/>
      <c r="CJ1437" s="307"/>
      <c r="CK1437" s="307"/>
      <c r="CL1437" s="307"/>
      <c r="CM1437" s="307"/>
      <c r="CN1437" s="307"/>
      <c r="CO1437" s="307"/>
      <c r="CP1437" s="307"/>
      <c r="CQ1437" s="307"/>
      <c r="CR1437" s="307"/>
      <c r="CS1437" s="307"/>
      <c r="CT1437" s="307"/>
      <c r="CU1437" s="307"/>
      <c r="CV1437" s="307"/>
      <c r="CW1437" s="307"/>
      <c r="CX1437" s="307"/>
      <c r="CY1437" s="307"/>
      <c r="CZ1437" s="307"/>
      <c r="DA1437" s="307"/>
      <c r="DB1437" s="307"/>
      <c r="DC1437" s="307"/>
      <c r="DD1437" s="307"/>
      <c r="DE1437" s="307"/>
      <c r="DF1437" s="307"/>
      <c r="DG1437" s="307"/>
      <c r="DH1437" s="307"/>
      <c r="DI1437" s="390"/>
      <c r="DJ1437" s="390"/>
      <c r="DK1437" s="307"/>
      <c r="DL1437" s="307"/>
      <c r="DM1437" s="307"/>
      <c r="DN1437" s="307"/>
      <c r="DO1437" s="307"/>
      <c r="DP1437" s="307"/>
      <c r="DQ1437" s="307"/>
      <c r="DR1437" s="307"/>
      <c r="DS1437" s="307"/>
      <c r="DT1437" s="307"/>
      <c r="DU1437" s="307"/>
      <c r="DV1437" s="307"/>
      <c r="DW1437" s="307"/>
      <c r="DX1437" s="307"/>
      <c r="DY1437" s="307"/>
      <c r="DZ1437" s="307"/>
      <c r="EA1437" s="307"/>
      <c r="EB1437" s="307"/>
      <c r="EC1437" s="307"/>
      <c r="ED1437" s="307"/>
      <c r="EE1437" s="307"/>
      <c r="EF1437" s="307"/>
      <c r="EG1437" s="307"/>
      <c r="EH1437" s="307"/>
      <c r="EI1437" s="307"/>
      <c r="EJ1437" s="307"/>
      <c r="EK1437" s="307"/>
      <c r="EL1437" s="307"/>
      <c r="EM1437" s="307"/>
      <c r="EN1437" s="307"/>
      <c r="EO1437" s="307"/>
      <c r="EP1437" s="307"/>
      <c r="EQ1437" s="307"/>
      <c r="ER1437" s="307"/>
      <c r="ES1437" s="307"/>
      <c r="ET1437" s="307"/>
      <c r="EU1437" s="390"/>
      <c r="EV1437" s="390"/>
      <c r="EW1437" s="307"/>
      <c r="EX1437" s="307"/>
      <c r="EY1437" s="307"/>
      <c r="EZ1437" s="307"/>
      <c r="FA1437" s="307"/>
      <c r="FB1437" s="307"/>
      <c r="FC1437" s="307"/>
      <c r="FD1437" s="307"/>
      <c r="FE1437" s="307"/>
      <c r="FF1437" s="307"/>
      <c r="FG1437" s="307"/>
      <c r="FH1437" s="307"/>
      <c r="FI1437" s="307"/>
      <c r="FJ1437" s="307"/>
      <c r="FK1437" s="307"/>
      <c r="FL1437" s="307"/>
      <c r="FM1437" s="307"/>
      <c r="FN1437" s="307"/>
      <c r="FO1437" s="307"/>
      <c r="FP1437" s="307"/>
      <c r="FQ1437" s="307"/>
      <c r="FR1437" s="307"/>
      <c r="FS1437" s="307"/>
      <c r="FT1437" s="307"/>
      <c r="FU1437" s="307"/>
      <c r="FV1437" s="307"/>
      <c r="FW1437" s="307"/>
      <c r="FX1437" s="307"/>
      <c r="FY1437" s="307"/>
      <c r="FZ1437" s="307"/>
      <c r="GA1437" s="307"/>
      <c r="GB1437" s="307"/>
      <c r="GC1437" s="307"/>
      <c r="GD1437" s="307"/>
      <c r="GE1437" s="307"/>
      <c r="GF1437" s="307"/>
      <c r="GG1437" s="307"/>
      <c r="GH1437" s="307"/>
      <c r="GI1437" s="307"/>
      <c r="GJ1437" s="307"/>
      <c r="GK1437" s="307"/>
      <c r="GL1437" s="307"/>
      <c r="GM1437" s="307"/>
      <c r="GN1437" s="307"/>
      <c r="GO1437" s="307"/>
      <c r="GP1437" s="307"/>
      <c r="GQ1437" s="307"/>
      <c r="GR1437" s="307"/>
      <c r="GS1437" s="307"/>
      <c r="GT1437" s="307"/>
      <c r="GU1437" s="307"/>
      <c r="GV1437" s="307"/>
      <c r="GW1437" s="307"/>
      <c r="GX1437" s="307"/>
      <c r="GY1437" s="307"/>
      <c r="GZ1437" s="307"/>
      <c r="HA1437" s="307"/>
      <c r="HB1437" s="307"/>
      <c r="HC1437" s="307"/>
      <c r="HD1437" s="307"/>
      <c r="HE1437" s="307"/>
      <c r="HF1437" s="307"/>
      <c r="HG1437" s="307"/>
      <c r="HH1437" s="307"/>
      <c r="HI1437" s="307"/>
      <c r="HJ1437" s="307"/>
      <c r="HK1437" s="307"/>
      <c r="HL1437" s="307"/>
      <c r="HM1437" s="307"/>
      <c r="HN1437" s="307"/>
      <c r="HO1437" s="307"/>
      <c r="HP1437" s="307"/>
      <c r="HQ1437" s="307"/>
      <c r="HR1437" s="307"/>
      <c r="HS1437" s="307"/>
      <c r="HT1437" s="307"/>
      <c r="HU1437" s="307"/>
      <c r="HV1437" s="307"/>
      <c r="HW1437" s="307"/>
      <c r="HX1437" s="307"/>
      <c r="HY1437" s="307"/>
      <c r="HZ1437" s="307"/>
      <c r="IA1437" s="307"/>
      <c r="IB1437" s="307"/>
      <c r="IC1437" s="307"/>
      <c r="ID1437" s="307"/>
      <c r="IE1437" s="307"/>
      <c r="IF1437" s="307"/>
      <c r="IG1437" s="307"/>
      <c r="IH1437" s="307"/>
      <c r="II1437" s="307"/>
      <c r="IJ1437" s="307"/>
      <c r="IK1437" s="307"/>
      <c r="IL1437" s="307"/>
      <c r="IM1437" s="307"/>
      <c r="IN1437" s="307"/>
      <c r="IO1437" s="307"/>
      <c r="IP1437" s="307"/>
      <c r="IQ1437" s="307"/>
      <c r="IR1437" s="307"/>
      <c r="IS1437" s="307"/>
      <c r="IT1437" s="307"/>
      <c r="IU1437" s="307"/>
      <c r="IV1437" s="307"/>
      <c r="IW1437" s="307"/>
      <c r="IX1437" s="307"/>
      <c r="IY1437" s="307"/>
      <c r="IZ1437" s="307"/>
      <c r="JA1437" s="307"/>
      <c r="JB1437" s="307"/>
      <c r="JC1437" s="307"/>
      <c r="JD1437" s="307"/>
      <c r="JE1437" s="307"/>
      <c r="JF1437" s="307"/>
      <c r="JG1437" s="307"/>
      <c r="JH1437" s="307"/>
      <c r="JI1437" s="307"/>
      <c r="JJ1437" s="307"/>
      <c r="JK1437" s="307"/>
      <c r="JL1437" s="307"/>
      <c r="JM1437" s="307"/>
      <c r="JN1437" s="307"/>
      <c r="JO1437" s="307"/>
      <c r="JP1437" s="307"/>
      <c r="JQ1437" s="307"/>
      <c r="JR1437" s="307"/>
      <c r="JS1437" s="307"/>
      <c r="JT1437" s="307"/>
      <c r="JU1437" s="307"/>
      <c r="JV1437" s="307"/>
      <c r="JW1437" s="307"/>
      <c r="JX1437" s="307"/>
      <c r="JY1437" s="307"/>
      <c r="JZ1437" s="307"/>
      <c r="KA1437" s="307"/>
      <c r="KB1437" s="307"/>
      <c r="KC1437" s="307"/>
      <c r="KD1437" s="307"/>
      <c r="KE1437" s="307"/>
      <c r="KF1437" s="307"/>
      <c r="KG1437" s="307"/>
      <c r="KH1437" s="307"/>
      <c r="KI1437" s="307"/>
      <c r="KJ1437" s="307"/>
      <c r="KK1437" s="307"/>
      <c r="KL1437" s="307"/>
      <c r="KM1437" s="307"/>
      <c r="KN1437" s="307"/>
      <c r="KO1437" s="307"/>
      <c r="KP1437" s="307"/>
      <c r="KQ1437" s="307"/>
      <c r="KR1437" s="307"/>
      <c r="KS1437" s="307"/>
      <c r="KT1437" s="307"/>
    </row>
    <row r="1438" spans="14:306" s="56" customFormat="1" ht="15" customHeight="1">
      <c r="AG1438" s="57"/>
      <c r="AH1438" s="57"/>
      <c r="AI1438" s="57"/>
      <c r="AJ1438" s="57"/>
      <c r="AK1438" s="57"/>
      <c r="AL1438" s="57"/>
      <c r="AM1438" s="57"/>
      <c r="AN1438" s="57"/>
      <c r="AO1438" s="57"/>
      <c r="AP1438" s="57"/>
      <c r="AQ1438" s="57"/>
      <c r="AR1438" s="57"/>
      <c r="AS1438" s="57"/>
      <c r="AT1438" s="57"/>
      <c r="AU1438" s="57"/>
      <c r="AV1438" s="57"/>
      <c r="AW1438" s="57"/>
      <c r="AX1438" s="57"/>
      <c r="AY1438" s="57"/>
      <c r="AZ1438" s="57"/>
      <c r="BA1438" s="57"/>
      <c r="BB1438" s="57"/>
      <c r="BC1438" s="57"/>
      <c r="BD1438" s="57"/>
      <c r="BE1438" s="57"/>
      <c r="BF1438" s="57"/>
      <c r="BG1438" s="57"/>
      <c r="BH1438" s="57"/>
      <c r="BI1438" s="57"/>
      <c r="BJ1438" s="57"/>
      <c r="BK1438" s="57"/>
      <c r="BL1438" s="57"/>
      <c r="BM1438" s="57"/>
      <c r="BN1438" s="57"/>
      <c r="CB1438" s="307"/>
      <c r="CC1438" s="307"/>
      <c r="CD1438" s="307"/>
      <c r="CE1438" s="307"/>
      <c r="CF1438" s="307"/>
      <c r="CG1438" s="307"/>
      <c r="CH1438" s="307"/>
      <c r="CI1438" s="307"/>
      <c r="CJ1438" s="307"/>
      <c r="CK1438" s="307"/>
      <c r="CL1438" s="307"/>
      <c r="CM1438" s="307"/>
      <c r="CN1438" s="307"/>
      <c r="CO1438" s="307"/>
      <c r="CP1438" s="307"/>
      <c r="CQ1438" s="307"/>
      <c r="CR1438" s="307"/>
      <c r="CS1438" s="307"/>
      <c r="CT1438" s="307"/>
      <c r="CU1438" s="307"/>
      <c r="CV1438" s="307"/>
      <c r="CW1438" s="307"/>
      <c r="CX1438" s="307"/>
      <c r="CY1438" s="307"/>
      <c r="CZ1438" s="307"/>
      <c r="DA1438" s="307"/>
      <c r="DB1438" s="307"/>
      <c r="DC1438" s="307"/>
      <c r="DD1438" s="307"/>
      <c r="DE1438" s="307"/>
      <c r="DF1438" s="307"/>
      <c r="DG1438" s="307"/>
      <c r="DH1438" s="307"/>
      <c r="DI1438" s="390"/>
      <c r="DJ1438" s="390"/>
      <c r="DK1438" s="307"/>
      <c r="DL1438" s="307"/>
      <c r="DM1438" s="307"/>
      <c r="DN1438" s="307"/>
      <c r="DO1438" s="307"/>
      <c r="DP1438" s="307"/>
      <c r="DQ1438" s="307"/>
      <c r="DR1438" s="307"/>
      <c r="DS1438" s="307"/>
      <c r="DT1438" s="307"/>
      <c r="DU1438" s="307"/>
      <c r="DV1438" s="307"/>
      <c r="DW1438" s="307"/>
      <c r="DX1438" s="307"/>
      <c r="DY1438" s="307"/>
      <c r="DZ1438" s="307"/>
      <c r="EA1438" s="307"/>
      <c r="EB1438" s="307"/>
      <c r="EC1438" s="307"/>
      <c r="ED1438" s="307"/>
      <c r="EE1438" s="307"/>
      <c r="EF1438" s="307"/>
      <c r="EG1438" s="307"/>
      <c r="EH1438" s="307"/>
      <c r="EI1438" s="307"/>
      <c r="EJ1438" s="307"/>
      <c r="EK1438" s="307"/>
      <c r="EL1438" s="307"/>
      <c r="EM1438" s="307"/>
      <c r="EN1438" s="307"/>
      <c r="EO1438" s="307"/>
      <c r="EP1438" s="307"/>
      <c r="EQ1438" s="307"/>
      <c r="ER1438" s="307"/>
      <c r="ES1438" s="307"/>
      <c r="ET1438" s="307"/>
      <c r="EU1438" s="390"/>
      <c r="EV1438" s="390"/>
      <c r="EW1438" s="307"/>
      <c r="EX1438" s="307"/>
      <c r="EY1438" s="307"/>
      <c r="EZ1438" s="307"/>
      <c r="FA1438" s="307"/>
      <c r="FB1438" s="307"/>
      <c r="FC1438" s="307"/>
      <c r="FD1438" s="307"/>
      <c r="FE1438" s="307"/>
      <c r="FF1438" s="307"/>
      <c r="FG1438" s="307"/>
      <c r="FH1438" s="307"/>
      <c r="FI1438" s="307"/>
      <c r="FJ1438" s="307"/>
      <c r="FK1438" s="307"/>
      <c r="FL1438" s="307"/>
      <c r="FM1438" s="307"/>
      <c r="FN1438" s="307"/>
      <c r="FO1438" s="307"/>
      <c r="FP1438" s="307"/>
      <c r="FQ1438" s="307"/>
      <c r="FR1438" s="307"/>
      <c r="FS1438" s="307"/>
      <c r="FT1438" s="307"/>
      <c r="FU1438" s="307"/>
      <c r="FV1438" s="307"/>
      <c r="FW1438" s="307"/>
      <c r="FX1438" s="307"/>
      <c r="FY1438" s="307"/>
      <c r="FZ1438" s="307"/>
      <c r="GA1438" s="307"/>
      <c r="GB1438" s="307"/>
      <c r="GC1438" s="307"/>
      <c r="GD1438" s="307"/>
      <c r="GE1438" s="307"/>
      <c r="GF1438" s="307"/>
      <c r="GG1438" s="307"/>
      <c r="GH1438" s="307"/>
      <c r="GI1438" s="307"/>
      <c r="GJ1438" s="307"/>
      <c r="GK1438" s="307"/>
      <c r="GL1438" s="307"/>
      <c r="GM1438" s="307"/>
      <c r="GN1438" s="307"/>
      <c r="GO1438" s="307"/>
      <c r="GP1438" s="307"/>
      <c r="GQ1438" s="307"/>
      <c r="GR1438" s="307"/>
      <c r="GS1438" s="307"/>
      <c r="GT1438" s="307"/>
      <c r="GU1438" s="307"/>
      <c r="GV1438" s="307"/>
      <c r="GW1438" s="307"/>
      <c r="GX1438" s="307"/>
      <c r="GY1438" s="307"/>
      <c r="GZ1438" s="307"/>
      <c r="HA1438" s="307"/>
      <c r="HB1438" s="307"/>
      <c r="HC1438" s="307"/>
      <c r="HD1438" s="307"/>
      <c r="HE1438" s="307"/>
      <c r="HF1438" s="307"/>
      <c r="HG1438" s="307"/>
      <c r="HH1438" s="307"/>
      <c r="HI1438" s="307"/>
      <c r="HJ1438" s="307"/>
      <c r="HK1438" s="307"/>
      <c r="HL1438" s="307"/>
      <c r="HM1438" s="307"/>
      <c r="HN1438" s="307"/>
      <c r="HO1438" s="307"/>
      <c r="HP1438" s="307"/>
      <c r="HQ1438" s="307"/>
      <c r="HR1438" s="307"/>
      <c r="HS1438" s="307"/>
      <c r="HT1438" s="307"/>
      <c r="HU1438" s="307"/>
      <c r="HV1438" s="307"/>
      <c r="HW1438" s="307"/>
      <c r="HX1438" s="307"/>
      <c r="HY1438" s="307"/>
      <c r="HZ1438" s="307"/>
      <c r="IA1438" s="307"/>
      <c r="IB1438" s="307"/>
      <c r="IC1438" s="307"/>
      <c r="ID1438" s="307"/>
      <c r="IE1438" s="307"/>
      <c r="IF1438" s="307"/>
      <c r="IG1438" s="307"/>
      <c r="IH1438" s="307"/>
      <c r="II1438" s="307"/>
      <c r="IJ1438" s="307"/>
      <c r="IK1438" s="307"/>
      <c r="IL1438" s="307"/>
      <c r="IM1438" s="307"/>
      <c r="IN1438" s="307"/>
      <c r="IO1438" s="307"/>
      <c r="IP1438" s="307"/>
      <c r="IQ1438" s="307"/>
      <c r="IR1438" s="307"/>
      <c r="IS1438" s="307"/>
      <c r="IT1438" s="307"/>
      <c r="IU1438" s="307"/>
      <c r="IV1438" s="307"/>
      <c r="IW1438" s="307"/>
      <c r="IX1438" s="307"/>
      <c r="IY1438" s="307"/>
      <c r="IZ1438" s="307"/>
      <c r="JA1438" s="307"/>
      <c r="JB1438" s="307"/>
      <c r="JC1438" s="307"/>
      <c r="JD1438" s="307"/>
      <c r="JE1438" s="307"/>
      <c r="JF1438" s="307"/>
      <c r="JG1438" s="307"/>
      <c r="JH1438" s="307"/>
      <c r="JI1438" s="307"/>
      <c r="JJ1438" s="307"/>
      <c r="JK1438" s="307"/>
      <c r="JL1438" s="307"/>
      <c r="JM1438" s="307"/>
      <c r="JN1438" s="307"/>
      <c r="JO1438" s="307"/>
      <c r="JP1438" s="307"/>
      <c r="JQ1438" s="307"/>
      <c r="JR1438" s="307"/>
      <c r="JS1438" s="307"/>
      <c r="JT1438" s="307"/>
      <c r="JU1438" s="307"/>
      <c r="JV1438" s="307"/>
      <c r="JW1438" s="307"/>
      <c r="JX1438" s="307"/>
      <c r="JY1438" s="307"/>
      <c r="JZ1438" s="307"/>
      <c r="KA1438" s="307"/>
      <c r="KB1438" s="307"/>
      <c r="KC1438" s="307"/>
      <c r="KD1438" s="307"/>
      <c r="KE1438" s="307"/>
      <c r="KF1438" s="307"/>
      <c r="KG1438" s="307"/>
      <c r="KH1438" s="307"/>
      <c r="KI1438" s="307"/>
      <c r="KJ1438" s="307"/>
      <c r="KK1438" s="307"/>
      <c r="KL1438" s="307"/>
      <c r="KM1438" s="307"/>
      <c r="KN1438" s="307"/>
      <c r="KO1438" s="307"/>
      <c r="KP1438" s="307"/>
      <c r="KQ1438" s="307"/>
      <c r="KR1438" s="307"/>
      <c r="KS1438" s="307"/>
      <c r="KT1438" s="307"/>
    </row>
    <row r="1439" spans="14:306" s="56" customFormat="1" ht="15" customHeight="1">
      <c r="AG1439" s="57"/>
      <c r="AH1439" s="57"/>
      <c r="AI1439" s="57"/>
      <c r="AJ1439" s="57"/>
      <c r="AK1439" s="57"/>
      <c r="AL1439" s="57"/>
      <c r="AM1439" s="57"/>
      <c r="AN1439" s="57"/>
      <c r="AO1439" s="57"/>
      <c r="AP1439" s="57"/>
      <c r="AQ1439" s="57"/>
      <c r="AR1439" s="57"/>
      <c r="AS1439" s="57"/>
      <c r="AT1439" s="57"/>
      <c r="AU1439" s="57"/>
      <c r="AV1439" s="57"/>
      <c r="AW1439" s="57"/>
      <c r="AX1439" s="57"/>
      <c r="AY1439" s="57"/>
      <c r="AZ1439" s="57"/>
      <c r="BA1439" s="57"/>
      <c r="BB1439" s="57"/>
      <c r="BC1439" s="57"/>
      <c r="BD1439" s="57"/>
      <c r="BE1439" s="57"/>
      <c r="BF1439" s="57"/>
      <c r="BG1439" s="57"/>
      <c r="BH1439" s="57"/>
      <c r="BI1439" s="57"/>
      <c r="BJ1439" s="57"/>
      <c r="BK1439" s="57"/>
      <c r="BL1439" s="57"/>
      <c r="BM1439" s="57"/>
      <c r="BN1439" s="57"/>
      <c r="CB1439" s="307"/>
      <c r="CC1439" s="307"/>
      <c r="CD1439" s="307"/>
      <c r="CE1439" s="307"/>
      <c r="CF1439" s="307"/>
      <c r="CG1439" s="307"/>
      <c r="CH1439" s="307"/>
      <c r="CI1439" s="307"/>
      <c r="CJ1439" s="307"/>
      <c r="CK1439" s="307"/>
      <c r="CL1439" s="307"/>
      <c r="CM1439" s="307"/>
      <c r="CN1439" s="307"/>
      <c r="CO1439" s="307"/>
      <c r="CP1439" s="307"/>
      <c r="CQ1439" s="307"/>
      <c r="CR1439" s="307"/>
      <c r="CS1439" s="307"/>
      <c r="CT1439" s="307"/>
      <c r="CU1439" s="307"/>
      <c r="CV1439" s="307"/>
      <c r="CW1439" s="307"/>
      <c r="CX1439" s="307"/>
      <c r="CY1439" s="307"/>
      <c r="CZ1439" s="307"/>
      <c r="DA1439" s="307"/>
      <c r="DB1439" s="307"/>
      <c r="DC1439" s="307"/>
      <c r="DD1439" s="307"/>
      <c r="DE1439" s="307"/>
      <c r="DF1439" s="307"/>
      <c r="DG1439" s="307"/>
      <c r="DH1439" s="307"/>
      <c r="DI1439" s="390"/>
      <c r="DJ1439" s="390"/>
      <c r="DK1439" s="307"/>
      <c r="DL1439" s="307"/>
      <c r="DM1439" s="307"/>
      <c r="DN1439" s="307"/>
      <c r="DO1439" s="307"/>
      <c r="DP1439" s="307"/>
      <c r="DQ1439" s="307"/>
      <c r="DR1439" s="307"/>
      <c r="DS1439" s="307"/>
      <c r="DT1439" s="307"/>
      <c r="DU1439" s="307"/>
      <c r="DV1439" s="307"/>
      <c r="DW1439" s="307"/>
      <c r="DX1439" s="307"/>
      <c r="DY1439" s="307"/>
      <c r="DZ1439" s="307"/>
      <c r="EA1439" s="307"/>
      <c r="EB1439" s="307"/>
      <c r="EC1439" s="307"/>
      <c r="ED1439" s="307"/>
      <c r="EE1439" s="307"/>
      <c r="EF1439" s="307"/>
      <c r="EG1439" s="307"/>
      <c r="EH1439" s="307"/>
      <c r="EI1439" s="307"/>
      <c r="EJ1439" s="307"/>
      <c r="EK1439" s="307"/>
      <c r="EL1439" s="307"/>
      <c r="EM1439" s="307"/>
      <c r="EN1439" s="307"/>
      <c r="EO1439" s="307"/>
      <c r="EP1439" s="307"/>
      <c r="EQ1439" s="307"/>
      <c r="ER1439" s="307"/>
      <c r="ES1439" s="307"/>
      <c r="ET1439" s="307"/>
      <c r="EU1439" s="390"/>
      <c r="EV1439" s="390"/>
      <c r="EW1439" s="307"/>
      <c r="EX1439" s="307"/>
      <c r="EY1439" s="307"/>
      <c r="EZ1439" s="307"/>
      <c r="FA1439" s="307"/>
      <c r="FB1439" s="307"/>
      <c r="FC1439" s="307"/>
      <c r="FD1439" s="307"/>
      <c r="FE1439" s="307"/>
      <c r="FF1439" s="307"/>
      <c r="FG1439" s="307"/>
      <c r="FH1439" s="307"/>
      <c r="FI1439" s="307"/>
      <c r="FJ1439" s="307"/>
      <c r="FK1439" s="307"/>
      <c r="FL1439" s="307"/>
      <c r="FM1439" s="307"/>
      <c r="FN1439" s="307"/>
      <c r="FO1439" s="307"/>
      <c r="FP1439" s="307"/>
      <c r="FQ1439" s="307"/>
      <c r="FR1439" s="307"/>
      <c r="FS1439" s="307"/>
      <c r="FT1439" s="307"/>
      <c r="FU1439" s="307"/>
      <c r="FV1439" s="307"/>
      <c r="FW1439" s="307"/>
      <c r="FX1439" s="307"/>
      <c r="FY1439" s="307"/>
      <c r="FZ1439" s="307"/>
      <c r="GA1439" s="307"/>
      <c r="GB1439" s="307"/>
      <c r="GC1439" s="307"/>
      <c r="GD1439" s="307"/>
      <c r="GE1439" s="307"/>
      <c r="GF1439" s="307"/>
      <c r="GG1439" s="307"/>
      <c r="GH1439" s="307"/>
      <c r="GI1439" s="307"/>
      <c r="GJ1439" s="307"/>
      <c r="GK1439" s="307"/>
      <c r="GL1439" s="307"/>
      <c r="GM1439" s="307"/>
      <c r="GN1439" s="307"/>
      <c r="GO1439" s="307"/>
      <c r="GP1439" s="307"/>
      <c r="GQ1439" s="307"/>
      <c r="GR1439" s="307"/>
      <c r="GS1439" s="307"/>
      <c r="GT1439" s="307"/>
      <c r="GU1439" s="307"/>
      <c r="GV1439" s="307"/>
      <c r="GW1439" s="307"/>
      <c r="GX1439" s="307"/>
      <c r="GY1439" s="307"/>
      <c r="GZ1439" s="307"/>
      <c r="HA1439" s="307"/>
      <c r="HB1439" s="307"/>
      <c r="HC1439" s="307"/>
      <c r="HD1439" s="307"/>
      <c r="HE1439" s="307"/>
      <c r="HF1439" s="307"/>
      <c r="HG1439" s="307"/>
      <c r="HH1439" s="307"/>
      <c r="HI1439" s="307"/>
      <c r="HJ1439" s="307"/>
      <c r="HK1439" s="307"/>
      <c r="HL1439" s="307"/>
      <c r="HM1439" s="307"/>
      <c r="HN1439" s="307"/>
      <c r="HO1439" s="307"/>
      <c r="HP1439" s="307"/>
      <c r="HQ1439" s="307"/>
      <c r="HR1439" s="307"/>
      <c r="HS1439" s="307"/>
      <c r="HT1439" s="307"/>
      <c r="HU1439" s="307"/>
      <c r="HV1439" s="307"/>
      <c r="HW1439" s="307"/>
      <c r="HX1439" s="307"/>
      <c r="HY1439" s="307"/>
      <c r="HZ1439" s="307"/>
      <c r="IA1439" s="307"/>
      <c r="IB1439" s="307"/>
      <c r="IC1439" s="307"/>
      <c r="ID1439" s="307"/>
      <c r="IE1439" s="307"/>
      <c r="IF1439" s="307"/>
      <c r="IG1439" s="307"/>
      <c r="IH1439" s="307"/>
      <c r="II1439" s="307"/>
      <c r="IJ1439" s="307"/>
      <c r="IK1439" s="307"/>
      <c r="IL1439" s="307"/>
      <c r="IM1439" s="307"/>
      <c r="IN1439" s="307"/>
      <c r="IO1439" s="307"/>
      <c r="IP1439" s="307"/>
      <c r="IQ1439" s="307"/>
      <c r="IR1439" s="307"/>
      <c r="IS1439" s="307"/>
      <c r="IT1439" s="307"/>
      <c r="IU1439" s="307"/>
      <c r="IV1439" s="307"/>
      <c r="IW1439" s="307"/>
      <c r="IX1439" s="307"/>
      <c r="IY1439" s="307"/>
      <c r="IZ1439" s="307"/>
      <c r="JA1439" s="307"/>
      <c r="JB1439" s="307"/>
      <c r="JC1439" s="307"/>
      <c r="JD1439" s="307"/>
      <c r="JE1439" s="307"/>
      <c r="JF1439" s="307"/>
      <c r="JG1439" s="307"/>
      <c r="JH1439" s="307"/>
      <c r="JI1439" s="307"/>
      <c r="JJ1439" s="307"/>
      <c r="JK1439" s="307"/>
      <c r="JL1439" s="307"/>
      <c r="JM1439" s="307"/>
      <c r="JN1439" s="307"/>
      <c r="JO1439" s="307"/>
      <c r="JP1439" s="307"/>
      <c r="JQ1439" s="307"/>
      <c r="JR1439" s="307"/>
      <c r="JS1439" s="307"/>
      <c r="JT1439" s="307"/>
      <c r="JU1439" s="307"/>
      <c r="JV1439" s="307"/>
      <c r="JW1439" s="307"/>
      <c r="JX1439" s="307"/>
      <c r="JY1439" s="307"/>
      <c r="JZ1439" s="307"/>
      <c r="KA1439" s="307"/>
      <c r="KB1439" s="307"/>
      <c r="KC1439" s="307"/>
      <c r="KD1439" s="307"/>
      <c r="KE1439" s="307"/>
      <c r="KF1439" s="307"/>
      <c r="KG1439" s="307"/>
      <c r="KH1439" s="307"/>
      <c r="KI1439" s="307"/>
      <c r="KJ1439" s="307"/>
      <c r="KK1439" s="307"/>
      <c r="KL1439" s="307"/>
      <c r="KM1439" s="307"/>
      <c r="KN1439" s="307"/>
      <c r="KO1439" s="307"/>
      <c r="KP1439" s="307"/>
      <c r="KQ1439" s="307"/>
      <c r="KR1439" s="307"/>
      <c r="KS1439" s="307"/>
      <c r="KT1439" s="307"/>
    </row>
    <row r="1440" spans="14:306" s="56" customFormat="1" ht="15" customHeight="1">
      <c r="AG1440" s="57"/>
      <c r="AH1440" s="57"/>
      <c r="AI1440" s="57"/>
      <c r="AJ1440" s="57"/>
      <c r="AK1440" s="57"/>
      <c r="AL1440" s="57"/>
      <c r="AM1440" s="57"/>
      <c r="AN1440" s="57"/>
      <c r="AO1440" s="57"/>
      <c r="AP1440" s="57"/>
      <c r="AQ1440" s="57"/>
      <c r="AR1440" s="57"/>
      <c r="AS1440" s="57"/>
      <c r="AT1440" s="57"/>
      <c r="AU1440" s="57"/>
      <c r="AV1440" s="57"/>
      <c r="AW1440" s="57"/>
      <c r="AX1440" s="57"/>
      <c r="AY1440" s="57"/>
      <c r="AZ1440" s="57"/>
      <c r="BA1440" s="57"/>
      <c r="BB1440" s="57"/>
      <c r="BC1440" s="57"/>
      <c r="BD1440" s="57"/>
      <c r="BE1440" s="57"/>
      <c r="BF1440" s="57"/>
      <c r="BG1440" s="57"/>
      <c r="BH1440" s="57"/>
      <c r="BI1440" s="57"/>
      <c r="BJ1440" s="57"/>
      <c r="BK1440" s="57"/>
      <c r="BL1440" s="57"/>
      <c r="BM1440" s="57"/>
      <c r="BN1440" s="57"/>
      <c r="CB1440" s="307"/>
      <c r="CC1440" s="307"/>
      <c r="CD1440" s="307"/>
      <c r="CE1440" s="307"/>
      <c r="CF1440" s="307"/>
      <c r="CG1440" s="307"/>
      <c r="CH1440" s="307"/>
      <c r="CI1440" s="307"/>
      <c r="CJ1440" s="307"/>
      <c r="CK1440" s="307"/>
      <c r="CL1440" s="307"/>
      <c r="CM1440" s="307"/>
      <c r="CN1440" s="307"/>
      <c r="CO1440" s="307"/>
      <c r="CP1440" s="307"/>
      <c r="CQ1440" s="307"/>
      <c r="CR1440" s="307"/>
      <c r="CS1440" s="307"/>
      <c r="CT1440" s="307"/>
      <c r="CU1440" s="307"/>
      <c r="CV1440" s="307"/>
      <c r="CW1440" s="307"/>
      <c r="CX1440" s="307"/>
      <c r="CY1440" s="307"/>
      <c r="CZ1440" s="307"/>
      <c r="DA1440" s="307"/>
      <c r="DB1440" s="307"/>
      <c r="DC1440" s="307"/>
      <c r="DD1440" s="307"/>
      <c r="DE1440" s="307"/>
      <c r="DF1440" s="307"/>
      <c r="DG1440" s="307"/>
      <c r="DH1440" s="307"/>
      <c r="DI1440" s="390"/>
      <c r="DJ1440" s="390"/>
      <c r="DK1440" s="307"/>
      <c r="DL1440" s="307"/>
      <c r="DM1440" s="307"/>
      <c r="DN1440" s="307"/>
      <c r="DO1440" s="307"/>
      <c r="DP1440" s="307"/>
      <c r="DQ1440" s="307"/>
      <c r="DR1440" s="307"/>
      <c r="DS1440" s="307"/>
      <c r="DT1440" s="307"/>
      <c r="DU1440" s="307"/>
      <c r="DV1440" s="307"/>
      <c r="DW1440" s="307"/>
      <c r="DX1440" s="307"/>
      <c r="DY1440" s="307"/>
      <c r="DZ1440" s="307"/>
      <c r="EA1440" s="307"/>
      <c r="EB1440" s="307"/>
      <c r="EC1440" s="307"/>
      <c r="ED1440" s="307"/>
      <c r="EE1440" s="307"/>
      <c r="EF1440" s="307"/>
      <c r="EG1440" s="307"/>
      <c r="EH1440" s="307"/>
      <c r="EI1440" s="307"/>
      <c r="EJ1440" s="307"/>
      <c r="EK1440" s="307"/>
      <c r="EL1440" s="307"/>
      <c r="EM1440" s="307"/>
      <c r="EN1440" s="307"/>
      <c r="EO1440" s="307"/>
      <c r="EP1440" s="307"/>
      <c r="EQ1440" s="307"/>
      <c r="ER1440" s="307"/>
      <c r="ES1440" s="307"/>
      <c r="ET1440" s="307"/>
      <c r="EU1440" s="390"/>
      <c r="EV1440" s="390"/>
      <c r="EW1440" s="307"/>
      <c r="EX1440" s="307"/>
      <c r="EY1440" s="307"/>
      <c r="EZ1440" s="307"/>
      <c r="FA1440" s="307"/>
      <c r="FB1440" s="307"/>
      <c r="FC1440" s="307"/>
      <c r="FD1440" s="307"/>
      <c r="FE1440" s="307"/>
      <c r="FF1440" s="307"/>
      <c r="FG1440" s="307"/>
      <c r="FH1440" s="307"/>
      <c r="FI1440" s="307"/>
      <c r="FJ1440" s="307"/>
      <c r="FK1440" s="307"/>
      <c r="FL1440" s="307"/>
      <c r="FM1440" s="307"/>
      <c r="FN1440" s="307"/>
      <c r="FO1440" s="307"/>
      <c r="FP1440" s="307"/>
      <c r="FQ1440" s="307"/>
      <c r="FR1440" s="307"/>
      <c r="FS1440" s="307"/>
      <c r="FT1440" s="307"/>
      <c r="FU1440" s="307"/>
      <c r="FV1440" s="307"/>
      <c r="FW1440" s="307"/>
      <c r="FX1440" s="307"/>
      <c r="FY1440" s="307"/>
      <c r="FZ1440" s="307"/>
      <c r="GA1440" s="307"/>
      <c r="GB1440" s="307"/>
      <c r="GC1440" s="307"/>
      <c r="GD1440" s="307"/>
      <c r="GE1440" s="307"/>
      <c r="GF1440" s="307"/>
      <c r="GG1440" s="307"/>
      <c r="GH1440" s="307"/>
      <c r="GI1440" s="307"/>
      <c r="GJ1440" s="307"/>
      <c r="GK1440" s="307"/>
      <c r="GL1440" s="307"/>
      <c r="GM1440" s="307"/>
      <c r="GN1440" s="307"/>
      <c r="GO1440" s="307"/>
      <c r="GP1440" s="307"/>
      <c r="GQ1440" s="307"/>
      <c r="GR1440" s="307"/>
      <c r="GS1440" s="307"/>
      <c r="GT1440" s="307"/>
      <c r="GU1440" s="307"/>
      <c r="GV1440" s="307"/>
      <c r="GW1440" s="307"/>
      <c r="GX1440" s="307"/>
      <c r="GY1440" s="307"/>
      <c r="GZ1440" s="307"/>
      <c r="HA1440" s="307"/>
      <c r="HB1440" s="307"/>
      <c r="HC1440" s="307"/>
      <c r="HD1440" s="307"/>
      <c r="HE1440" s="307"/>
      <c r="HF1440" s="307"/>
      <c r="HG1440" s="307"/>
      <c r="HH1440" s="307"/>
      <c r="HI1440" s="307"/>
      <c r="HJ1440" s="307"/>
      <c r="HK1440" s="307"/>
      <c r="HL1440" s="307"/>
      <c r="HM1440" s="307"/>
      <c r="HN1440" s="307"/>
      <c r="HO1440" s="307"/>
      <c r="HP1440" s="307"/>
      <c r="HQ1440" s="307"/>
      <c r="HR1440" s="307"/>
      <c r="HS1440" s="307"/>
      <c r="HT1440" s="307"/>
      <c r="HU1440" s="307"/>
      <c r="HV1440" s="307"/>
      <c r="HW1440" s="307"/>
      <c r="HX1440" s="307"/>
      <c r="HY1440" s="307"/>
      <c r="HZ1440" s="307"/>
      <c r="IA1440" s="307"/>
      <c r="IB1440" s="307"/>
      <c r="IC1440" s="307"/>
      <c r="ID1440" s="307"/>
      <c r="IE1440" s="307"/>
      <c r="IF1440" s="307"/>
      <c r="IG1440" s="307"/>
      <c r="IH1440" s="307"/>
      <c r="II1440" s="307"/>
      <c r="IJ1440" s="307"/>
      <c r="IK1440" s="307"/>
      <c r="IL1440" s="307"/>
      <c r="IM1440" s="307"/>
      <c r="IN1440" s="307"/>
      <c r="IO1440" s="307"/>
      <c r="IP1440" s="307"/>
      <c r="IQ1440" s="307"/>
      <c r="IR1440" s="307"/>
      <c r="IS1440" s="307"/>
      <c r="IT1440" s="307"/>
      <c r="IU1440" s="307"/>
      <c r="IV1440" s="307"/>
      <c r="IW1440" s="307"/>
      <c r="IX1440" s="307"/>
      <c r="IY1440" s="307"/>
      <c r="IZ1440" s="307"/>
      <c r="JA1440" s="307"/>
      <c r="JB1440" s="307"/>
      <c r="JC1440" s="307"/>
      <c r="JD1440" s="307"/>
      <c r="JE1440" s="307"/>
      <c r="JF1440" s="307"/>
      <c r="JG1440" s="307"/>
      <c r="JH1440" s="307"/>
      <c r="JI1440" s="307"/>
      <c r="JJ1440" s="307"/>
      <c r="JK1440" s="307"/>
      <c r="JL1440" s="307"/>
      <c r="JM1440" s="307"/>
      <c r="JN1440" s="307"/>
      <c r="JO1440" s="307"/>
      <c r="JP1440" s="307"/>
      <c r="JQ1440" s="307"/>
      <c r="JR1440" s="307"/>
      <c r="JS1440" s="307"/>
      <c r="JT1440" s="307"/>
      <c r="JU1440" s="307"/>
      <c r="JV1440" s="307"/>
      <c r="JW1440" s="307"/>
      <c r="JX1440" s="307"/>
      <c r="JY1440" s="307"/>
      <c r="JZ1440" s="307"/>
      <c r="KA1440" s="307"/>
      <c r="KB1440" s="307"/>
      <c r="KC1440" s="307"/>
      <c r="KD1440" s="307"/>
      <c r="KE1440" s="307"/>
      <c r="KF1440" s="307"/>
      <c r="KG1440" s="307"/>
      <c r="KH1440" s="307"/>
      <c r="KI1440" s="307"/>
      <c r="KJ1440" s="307"/>
      <c r="KK1440" s="307"/>
      <c r="KL1440" s="307"/>
      <c r="KM1440" s="307"/>
      <c r="KN1440" s="307"/>
      <c r="KO1440" s="307"/>
      <c r="KP1440" s="307"/>
      <c r="KQ1440" s="307"/>
      <c r="KR1440" s="307"/>
      <c r="KS1440" s="307"/>
      <c r="KT1440" s="307"/>
    </row>
    <row r="1441" spans="14:306" s="56" customFormat="1" ht="15" customHeight="1">
      <c r="AG1441" s="57"/>
      <c r="AH1441" s="57"/>
      <c r="AI1441" s="57"/>
      <c r="AJ1441" s="57"/>
      <c r="AK1441" s="57"/>
      <c r="AL1441" s="57"/>
      <c r="AM1441" s="57"/>
      <c r="AN1441" s="57"/>
      <c r="AO1441" s="57"/>
      <c r="AP1441" s="57"/>
      <c r="AQ1441" s="57"/>
      <c r="AR1441" s="57"/>
      <c r="AS1441" s="57"/>
      <c r="AT1441" s="57"/>
      <c r="AU1441" s="57"/>
      <c r="AV1441" s="57"/>
      <c r="AW1441" s="57"/>
      <c r="AX1441" s="57"/>
      <c r="AY1441" s="57"/>
      <c r="AZ1441" s="57"/>
      <c r="BA1441" s="57"/>
      <c r="BB1441" s="57"/>
      <c r="BC1441" s="57"/>
      <c r="BD1441" s="57"/>
      <c r="BE1441" s="57"/>
      <c r="BF1441" s="57"/>
      <c r="BG1441" s="57"/>
      <c r="BH1441" s="57"/>
      <c r="BI1441" s="57"/>
      <c r="BJ1441" s="57"/>
      <c r="BK1441" s="57"/>
      <c r="BL1441" s="57"/>
      <c r="BM1441" s="57"/>
      <c r="BN1441" s="57"/>
      <c r="CB1441" s="307"/>
      <c r="CC1441" s="307"/>
      <c r="CD1441" s="307"/>
      <c r="CE1441" s="307"/>
      <c r="CF1441" s="307"/>
      <c r="CG1441" s="307"/>
      <c r="CH1441" s="307"/>
      <c r="CI1441" s="307"/>
      <c r="CJ1441" s="307"/>
      <c r="CK1441" s="307"/>
      <c r="CL1441" s="307"/>
      <c r="CM1441" s="307"/>
      <c r="CN1441" s="307"/>
      <c r="CO1441" s="307"/>
      <c r="CP1441" s="307"/>
      <c r="CQ1441" s="307"/>
      <c r="CR1441" s="307"/>
      <c r="CS1441" s="307"/>
      <c r="CT1441" s="307"/>
      <c r="CU1441" s="307"/>
      <c r="CV1441" s="307"/>
      <c r="CW1441" s="307"/>
      <c r="CX1441" s="307"/>
      <c r="CY1441" s="307"/>
      <c r="CZ1441" s="307"/>
      <c r="DA1441" s="307"/>
      <c r="DB1441" s="307"/>
      <c r="DC1441" s="307"/>
      <c r="DD1441" s="307"/>
      <c r="DE1441" s="307"/>
      <c r="DF1441" s="307"/>
      <c r="DG1441" s="307"/>
      <c r="DH1441" s="307"/>
      <c r="DI1441" s="390"/>
      <c r="DJ1441" s="390"/>
      <c r="DK1441" s="307"/>
      <c r="DL1441" s="307"/>
      <c r="DM1441" s="307"/>
      <c r="DN1441" s="307"/>
      <c r="DO1441" s="307"/>
      <c r="DP1441" s="307"/>
      <c r="DQ1441" s="307"/>
      <c r="DR1441" s="307"/>
      <c r="DS1441" s="307"/>
      <c r="DT1441" s="307"/>
      <c r="DU1441" s="307"/>
      <c r="DV1441" s="307"/>
      <c r="DW1441" s="307"/>
      <c r="DX1441" s="307"/>
      <c r="DY1441" s="307"/>
      <c r="DZ1441" s="307"/>
      <c r="EA1441" s="307"/>
      <c r="EB1441" s="307"/>
      <c r="EC1441" s="307"/>
      <c r="ED1441" s="307"/>
      <c r="EE1441" s="307"/>
      <c r="EF1441" s="307"/>
      <c r="EG1441" s="307"/>
      <c r="EH1441" s="307"/>
      <c r="EI1441" s="307"/>
      <c r="EJ1441" s="307"/>
      <c r="EK1441" s="307"/>
      <c r="EL1441" s="307"/>
      <c r="EM1441" s="307"/>
      <c r="EN1441" s="307"/>
      <c r="EO1441" s="307"/>
      <c r="EP1441" s="307"/>
      <c r="EQ1441" s="307"/>
      <c r="ER1441" s="307"/>
      <c r="ES1441" s="307"/>
      <c r="ET1441" s="307"/>
      <c r="EU1441" s="390"/>
      <c r="EV1441" s="390"/>
      <c r="EW1441" s="307"/>
      <c r="EX1441" s="307"/>
      <c r="EY1441" s="307"/>
      <c r="EZ1441" s="307"/>
      <c r="FA1441" s="307"/>
      <c r="FB1441" s="307"/>
      <c r="FC1441" s="307"/>
      <c r="FD1441" s="307"/>
      <c r="FE1441" s="307"/>
      <c r="FF1441" s="307"/>
      <c r="FG1441" s="307"/>
      <c r="FH1441" s="307"/>
      <c r="FI1441" s="307"/>
      <c r="FJ1441" s="307"/>
      <c r="FK1441" s="307"/>
      <c r="FL1441" s="307"/>
      <c r="FM1441" s="307"/>
      <c r="FN1441" s="307"/>
      <c r="FO1441" s="307"/>
      <c r="FP1441" s="307"/>
      <c r="FQ1441" s="307"/>
      <c r="FR1441" s="307"/>
      <c r="FS1441" s="307"/>
      <c r="FT1441" s="307"/>
      <c r="FU1441" s="307"/>
      <c r="FV1441" s="307"/>
      <c r="FW1441" s="307"/>
      <c r="FX1441" s="307"/>
      <c r="FY1441" s="307"/>
      <c r="FZ1441" s="307"/>
      <c r="GA1441" s="307"/>
      <c r="GB1441" s="307"/>
      <c r="GC1441" s="307"/>
      <c r="GD1441" s="307"/>
      <c r="GE1441" s="307"/>
      <c r="GF1441" s="307"/>
      <c r="GG1441" s="307"/>
      <c r="GH1441" s="307"/>
      <c r="GI1441" s="307"/>
      <c r="GJ1441" s="307"/>
      <c r="GK1441" s="307"/>
      <c r="GL1441" s="307"/>
      <c r="GM1441" s="307"/>
      <c r="GN1441" s="307"/>
      <c r="GO1441" s="307"/>
      <c r="GP1441" s="307"/>
      <c r="GQ1441" s="307"/>
      <c r="GR1441" s="307"/>
      <c r="GS1441" s="307"/>
      <c r="GT1441" s="307"/>
      <c r="GU1441" s="307"/>
      <c r="GV1441" s="307"/>
      <c r="GW1441" s="307"/>
      <c r="GX1441" s="307"/>
      <c r="GY1441" s="307"/>
      <c r="GZ1441" s="307"/>
      <c r="HA1441" s="307"/>
      <c r="HB1441" s="307"/>
      <c r="HC1441" s="307"/>
      <c r="HD1441" s="307"/>
      <c r="HE1441" s="307"/>
      <c r="HF1441" s="307"/>
      <c r="HG1441" s="307"/>
      <c r="HH1441" s="307"/>
      <c r="HI1441" s="307"/>
      <c r="HJ1441" s="307"/>
      <c r="HK1441" s="307"/>
      <c r="HL1441" s="307"/>
      <c r="HM1441" s="307"/>
      <c r="HN1441" s="307"/>
      <c r="HO1441" s="307"/>
      <c r="HP1441" s="307"/>
      <c r="HQ1441" s="307"/>
      <c r="HR1441" s="307"/>
      <c r="HS1441" s="307"/>
      <c r="HT1441" s="307"/>
      <c r="HU1441" s="307"/>
      <c r="HV1441" s="307"/>
      <c r="HW1441" s="307"/>
      <c r="HX1441" s="307"/>
      <c r="HY1441" s="307"/>
      <c r="HZ1441" s="307"/>
      <c r="IA1441" s="307"/>
      <c r="IB1441" s="307"/>
      <c r="IC1441" s="307"/>
      <c r="ID1441" s="307"/>
      <c r="IE1441" s="307"/>
      <c r="IF1441" s="307"/>
      <c r="IG1441" s="307"/>
      <c r="IH1441" s="307"/>
      <c r="II1441" s="307"/>
      <c r="IJ1441" s="307"/>
      <c r="IK1441" s="307"/>
      <c r="IL1441" s="307"/>
      <c r="IM1441" s="307"/>
      <c r="IN1441" s="307"/>
      <c r="IO1441" s="307"/>
      <c r="IP1441" s="307"/>
      <c r="IQ1441" s="307"/>
      <c r="IR1441" s="307"/>
      <c r="IS1441" s="307"/>
      <c r="IT1441" s="307"/>
      <c r="IU1441" s="307"/>
      <c r="IV1441" s="307"/>
      <c r="IW1441" s="307"/>
      <c r="IX1441" s="307"/>
      <c r="IY1441" s="307"/>
      <c r="IZ1441" s="307"/>
      <c r="JA1441" s="307"/>
      <c r="JB1441" s="307"/>
      <c r="JC1441" s="307"/>
      <c r="JD1441" s="307"/>
      <c r="JE1441" s="307"/>
      <c r="JF1441" s="307"/>
      <c r="JG1441" s="307"/>
      <c r="JH1441" s="307"/>
      <c r="JI1441" s="307"/>
      <c r="JJ1441" s="307"/>
      <c r="JK1441" s="307"/>
      <c r="JL1441" s="307"/>
      <c r="JM1441" s="307"/>
      <c r="JN1441" s="307"/>
      <c r="JO1441" s="307"/>
      <c r="JP1441" s="307"/>
      <c r="JQ1441" s="307"/>
      <c r="JR1441" s="307"/>
      <c r="JS1441" s="307"/>
      <c r="JT1441" s="307"/>
      <c r="JU1441" s="307"/>
      <c r="JV1441" s="307"/>
      <c r="JW1441" s="307"/>
      <c r="JX1441" s="307"/>
      <c r="JY1441" s="307"/>
      <c r="JZ1441" s="307"/>
      <c r="KA1441" s="307"/>
      <c r="KB1441" s="307"/>
      <c r="KC1441" s="307"/>
      <c r="KD1441" s="307"/>
      <c r="KE1441" s="307"/>
      <c r="KF1441" s="307"/>
      <c r="KG1441" s="307"/>
      <c r="KH1441" s="307"/>
      <c r="KI1441" s="307"/>
      <c r="KJ1441" s="307"/>
      <c r="KK1441" s="307"/>
      <c r="KL1441" s="307"/>
      <c r="KM1441" s="307"/>
      <c r="KN1441" s="307"/>
      <c r="KO1441" s="307"/>
      <c r="KP1441" s="307"/>
      <c r="KQ1441" s="307"/>
      <c r="KR1441" s="307"/>
      <c r="KS1441" s="307"/>
      <c r="KT1441" s="307"/>
    </row>
    <row r="1442" spans="14:306" s="56" customFormat="1" ht="15" customHeight="1">
      <c r="AG1442" s="57"/>
      <c r="AH1442" s="57"/>
      <c r="AI1442" s="57"/>
      <c r="AJ1442" s="57"/>
      <c r="AK1442" s="57"/>
      <c r="AL1442" s="57"/>
      <c r="AM1442" s="57"/>
      <c r="AN1442" s="57"/>
      <c r="AO1442" s="57"/>
      <c r="AP1442" s="57"/>
      <c r="AQ1442" s="57"/>
      <c r="AR1442" s="57"/>
      <c r="AS1442" s="57"/>
      <c r="AT1442" s="57"/>
      <c r="AU1442" s="57"/>
      <c r="AV1442" s="57"/>
      <c r="AW1442" s="57"/>
      <c r="AX1442" s="57"/>
      <c r="AY1442" s="57"/>
      <c r="AZ1442" s="57"/>
      <c r="BA1442" s="57"/>
      <c r="BB1442" s="57"/>
      <c r="BC1442" s="57"/>
      <c r="BD1442" s="57"/>
      <c r="BE1442" s="57"/>
      <c r="BF1442" s="57"/>
      <c r="BG1442" s="57"/>
      <c r="BH1442" s="57"/>
      <c r="BI1442" s="57"/>
      <c r="BJ1442" s="57"/>
      <c r="BK1442" s="57"/>
      <c r="BL1442" s="57"/>
      <c r="BM1442" s="57"/>
      <c r="BN1442" s="57"/>
      <c r="CB1442" s="307"/>
      <c r="CC1442" s="307"/>
      <c r="CD1442" s="307"/>
      <c r="CE1442" s="307"/>
      <c r="CF1442" s="307"/>
      <c r="CG1442" s="307"/>
      <c r="CH1442" s="307"/>
      <c r="CI1442" s="307"/>
      <c r="CJ1442" s="307"/>
      <c r="CK1442" s="307"/>
      <c r="CL1442" s="307"/>
      <c r="CM1442" s="307"/>
      <c r="CN1442" s="307"/>
      <c r="CO1442" s="307"/>
      <c r="CP1442" s="307"/>
      <c r="CQ1442" s="307"/>
      <c r="CR1442" s="307"/>
      <c r="CS1442" s="307"/>
      <c r="CT1442" s="307"/>
      <c r="CU1442" s="307"/>
      <c r="CV1442" s="307"/>
      <c r="CW1442" s="307"/>
      <c r="CX1442" s="307"/>
      <c r="CY1442" s="307"/>
      <c r="CZ1442" s="307"/>
      <c r="DA1442" s="307"/>
      <c r="DB1442" s="307"/>
      <c r="DC1442" s="307"/>
      <c r="DD1442" s="307"/>
      <c r="DE1442" s="307"/>
      <c r="DF1442" s="307"/>
      <c r="DG1442" s="307"/>
      <c r="DH1442" s="307"/>
      <c r="DI1442" s="390"/>
      <c r="DJ1442" s="390"/>
      <c r="DK1442" s="307"/>
      <c r="DL1442" s="307"/>
      <c r="DM1442" s="307"/>
      <c r="DN1442" s="307"/>
      <c r="DO1442" s="307"/>
      <c r="DP1442" s="307"/>
      <c r="DQ1442" s="307"/>
      <c r="DR1442" s="307"/>
      <c r="DS1442" s="307"/>
      <c r="DT1442" s="307"/>
      <c r="DU1442" s="307"/>
      <c r="DV1442" s="307"/>
      <c r="DW1442" s="307"/>
      <c r="DX1442" s="307"/>
      <c r="DY1442" s="307"/>
      <c r="DZ1442" s="307"/>
      <c r="EA1442" s="307"/>
      <c r="EB1442" s="307"/>
      <c r="EC1442" s="307"/>
      <c r="ED1442" s="307"/>
      <c r="EE1442" s="307"/>
      <c r="EF1442" s="307"/>
      <c r="EG1442" s="307"/>
      <c r="EH1442" s="307"/>
      <c r="EI1442" s="307"/>
      <c r="EJ1442" s="307"/>
      <c r="EK1442" s="307"/>
      <c r="EL1442" s="307"/>
      <c r="EM1442" s="307"/>
      <c r="EN1442" s="307"/>
      <c r="EO1442" s="307"/>
      <c r="EP1442" s="307"/>
      <c r="EQ1442" s="307"/>
      <c r="ER1442" s="307"/>
      <c r="ES1442" s="307"/>
      <c r="ET1442" s="307"/>
      <c r="EU1442" s="390"/>
      <c r="EV1442" s="390"/>
      <c r="EW1442" s="307"/>
      <c r="EX1442" s="307"/>
      <c r="EY1442" s="307"/>
      <c r="EZ1442" s="307"/>
      <c r="FA1442" s="307"/>
      <c r="FB1442" s="307"/>
      <c r="FC1442" s="307"/>
      <c r="FD1442" s="307"/>
      <c r="FE1442" s="307"/>
      <c r="FF1442" s="307"/>
      <c r="FG1442" s="307"/>
      <c r="FH1442" s="307"/>
      <c r="FI1442" s="307"/>
      <c r="FJ1442" s="307"/>
      <c r="FK1442" s="307"/>
      <c r="FL1442" s="307"/>
      <c r="FM1442" s="307"/>
      <c r="FN1442" s="307"/>
      <c r="FO1442" s="307"/>
      <c r="FP1442" s="307"/>
      <c r="FQ1442" s="307"/>
      <c r="FR1442" s="307"/>
      <c r="FS1442" s="307"/>
      <c r="FT1442" s="307"/>
      <c r="FU1442" s="307"/>
      <c r="FV1442" s="307"/>
      <c r="FW1442" s="307"/>
      <c r="FX1442" s="307"/>
      <c r="FY1442" s="307"/>
      <c r="FZ1442" s="307"/>
      <c r="GA1442" s="307"/>
      <c r="GB1442" s="307"/>
      <c r="GC1442" s="307"/>
      <c r="GD1442" s="307"/>
      <c r="GE1442" s="307"/>
      <c r="GF1442" s="307"/>
      <c r="GG1442" s="307"/>
      <c r="GH1442" s="307"/>
      <c r="GI1442" s="307"/>
      <c r="GJ1442" s="307"/>
      <c r="GK1442" s="307"/>
      <c r="GL1442" s="307"/>
      <c r="GM1442" s="307"/>
      <c r="GN1442" s="307"/>
      <c r="GO1442" s="307"/>
      <c r="GP1442" s="307"/>
      <c r="GQ1442" s="307"/>
      <c r="GR1442" s="307"/>
      <c r="GS1442" s="307"/>
      <c r="GT1442" s="307"/>
      <c r="GU1442" s="307"/>
      <c r="GV1442" s="307"/>
      <c r="GW1442" s="307"/>
      <c r="GX1442" s="307"/>
      <c r="GY1442" s="307"/>
      <c r="GZ1442" s="307"/>
      <c r="HA1442" s="307"/>
      <c r="HB1442" s="307"/>
      <c r="HC1442" s="307"/>
      <c r="HD1442" s="307"/>
      <c r="HE1442" s="307"/>
      <c r="HF1442" s="307"/>
      <c r="HG1442" s="307"/>
      <c r="HH1442" s="307"/>
      <c r="HI1442" s="307"/>
      <c r="HJ1442" s="307"/>
      <c r="HK1442" s="307"/>
      <c r="HL1442" s="307"/>
      <c r="HM1442" s="307"/>
      <c r="HN1442" s="307"/>
      <c r="HO1442" s="307"/>
      <c r="HP1442" s="307"/>
      <c r="HQ1442" s="307"/>
      <c r="HR1442" s="307"/>
      <c r="HS1442" s="307"/>
      <c r="HT1442" s="307"/>
      <c r="HU1442" s="307"/>
      <c r="HV1442" s="307"/>
      <c r="HW1442" s="307"/>
      <c r="HX1442" s="307"/>
      <c r="HY1442" s="307"/>
      <c r="HZ1442" s="307"/>
      <c r="IA1442" s="307"/>
      <c r="IB1442" s="307"/>
      <c r="IC1442" s="307"/>
      <c r="ID1442" s="307"/>
      <c r="IE1442" s="307"/>
      <c r="IF1442" s="307"/>
      <c r="IG1442" s="307"/>
      <c r="IH1442" s="307"/>
      <c r="II1442" s="307"/>
      <c r="IJ1442" s="307"/>
      <c r="IK1442" s="307"/>
      <c r="IL1442" s="307"/>
      <c r="IM1442" s="307"/>
      <c r="IN1442" s="307"/>
      <c r="IO1442" s="307"/>
      <c r="IP1442" s="307"/>
      <c r="IQ1442" s="307"/>
      <c r="IR1442" s="307"/>
      <c r="IS1442" s="307"/>
      <c r="IT1442" s="307"/>
      <c r="IU1442" s="307"/>
      <c r="IV1442" s="307"/>
      <c r="IW1442" s="307"/>
      <c r="IX1442" s="307"/>
      <c r="IY1442" s="307"/>
      <c r="IZ1442" s="307"/>
      <c r="JA1442" s="307"/>
      <c r="JB1442" s="307"/>
      <c r="JC1442" s="307"/>
      <c r="JD1442" s="307"/>
      <c r="JE1442" s="307"/>
      <c r="JF1442" s="307"/>
      <c r="JG1442" s="307"/>
      <c r="JH1442" s="307"/>
      <c r="JI1442" s="307"/>
      <c r="JJ1442" s="307"/>
      <c r="JK1442" s="307"/>
      <c r="JL1442" s="307"/>
      <c r="JM1442" s="307"/>
      <c r="JN1442" s="307"/>
      <c r="JO1442" s="307"/>
      <c r="JP1442" s="307"/>
      <c r="JQ1442" s="307"/>
      <c r="JR1442" s="307"/>
      <c r="JS1442" s="307"/>
      <c r="JT1442" s="307"/>
      <c r="JU1442" s="307"/>
      <c r="JV1442" s="307"/>
      <c r="JW1442" s="307"/>
      <c r="JX1442" s="307"/>
      <c r="JY1442" s="307"/>
      <c r="JZ1442" s="307"/>
      <c r="KA1442" s="307"/>
      <c r="KB1442" s="307"/>
      <c r="KC1442" s="307"/>
      <c r="KD1442" s="307"/>
      <c r="KE1442" s="307"/>
      <c r="KF1442" s="307"/>
      <c r="KG1442" s="307"/>
      <c r="KH1442" s="307"/>
      <c r="KI1442" s="307"/>
      <c r="KJ1442" s="307"/>
      <c r="KK1442" s="307"/>
      <c r="KL1442" s="307"/>
      <c r="KM1442" s="307"/>
      <c r="KN1442" s="307"/>
      <c r="KO1442" s="307"/>
      <c r="KP1442" s="307"/>
      <c r="KQ1442" s="307"/>
      <c r="KR1442" s="307"/>
      <c r="KS1442" s="307"/>
      <c r="KT1442" s="307"/>
    </row>
    <row r="1443" spans="14:306" s="56" customFormat="1" ht="15" customHeight="1">
      <c r="AG1443" s="57"/>
      <c r="AH1443" s="57"/>
      <c r="AI1443" s="57"/>
      <c r="AJ1443" s="57"/>
      <c r="AK1443" s="57"/>
      <c r="AL1443" s="57"/>
      <c r="AM1443" s="57"/>
      <c r="AN1443" s="57"/>
      <c r="AO1443" s="57"/>
      <c r="AP1443" s="57"/>
      <c r="AQ1443" s="57"/>
      <c r="AR1443" s="57"/>
      <c r="AS1443" s="57"/>
      <c r="AT1443" s="57"/>
      <c r="AU1443" s="57"/>
      <c r="AV1443" s="57"/>
      <c r="AW1443" s="57"/>
      <c r="AX1443" s="57"/>
      <c r="AY1443" s="57"/>
      <c r="AZ1443" s="57"/>
      <c r="BA1443" s="57"/>
      <c r="BB1443" s="57"/>
      <c r="BC1443" s="57"/>
      <c r="BD1443" s="57"/>
      <c r="BE1443" s="57"/>
      <c r="BF1443" s="57"/>
      <c r="BG1443" s="57"/>
      <c r="BH1443" s="57"/>
      <c r="BI1443" s="57"/>
      <c r="BJ1443" s="57"/>
      <c r="BK1443" s="57"/>
      <c r="BL1443" s="57"/>
      <c r="BM1443" s="57"/>
      <c r="BN1443" s="57"/>
      <c r="CB1443" s="307"/>
      <c r="CC1443" s="307"/>
      <c r="CD1443" s="307"/>
      <c r="CE1443" s="307"/>
      <c r="CF1443" s="307"/>
      <c r="CG1443" s="307"/>
      <c r="CH1443" s="307"/>
      <c r="CI1443" s="307"/>
      <c r="CJ1443" s="307"/>
      <c r="CK1443" s="307"/>
      <c r="CL1443" s="307"/>
      <c r="CM1443" s="307"/>
      <c r="CN1443" s="307"/>
      <c r="CO1443" s="307"/>
      <c r="CP1443" s="307"/>
      <c r="CQ1443" s="307"/>
      <c r="CR1443" s="307"/>
      <c r="CS1443" s="307"/>
      <c r="CT1443" s="307"/>
      <c r="CU1443" s="307"/>
      <c r="CV1443" s="307"/>
      <c r="CW1443" s="307"/>
      <c r="CX1443" s="307"/>
      <c r="CY1443" s="307"/>
      <c r="CZ1443" s="307"/>
      <c r="DA1443" s="307"/>
      <c r="DB1443" s="307"/>
      <c r="DC1443" s="307"/>
      <c r="DD1443" s="307"/>
      <c r="DE1443" s="307"/>
      <c r="DF1443" s="307"/>
      <c r="DG1443" s="307"/>
      <c r="DH1443" s="307"/>
      <c r="DI1443" s="390"/>
      <c r="DJ1443" s="390"/>
      <c r="DK1443" s="307"/>
      <c r="DL1443" s="307"/>
      <c r="DM1443" s="307"/>
      <c r="DN1443" s="307"/>
      <c r="DO1443" s="307"/>
      <c r="DP1443" s="307"/>
      <c r="DQ1443" s="307"/>
      <c r="DR1443" s="307"/>
      <c r="DS1443" s="307"/>
      <c r="DT1443" s="307"/>
      <c r="DU1443" s="307"/>
      <c r="DV1443" s="307"/>
      <c r="DW1443" s="307"/>
      <c r="DX1443" s="307"/>
      <c r="DY1443" s="307"/>
      <c r="DZ1443" s="307"/>
      <c r="EA1443" s="307"/>
      <c r="EB1443" s="307"/>
      <c r="EC1443" s="307"/>
      <c r="ED1443" s="307"/>
      <c r="EE1443" s="307"/>
      <c r="EF1443" s="307"/>
      <c r="EG1443" s="307"/>
      <c r="EH1443" s="307"/>
      <c r="EI1443" s="307"/>
      <c r="EJ1443" s="307"/>
      <c r="EK1443" s="307"/>
      <c r="EL1443" s="307"/>
      <c r="EM1443" s="307"/>
      <c r="EN1443" s="307"/>
      <c r="EO1443" s="307"/>
      <c r="EP1443" s="307"/>
      <c r="EQ1443" s="307"/>
      <c r="ER1443" s="307"/>
      <c r="ES1443" s="307"/>
      <c r="ET1443" s="307"/>
      <c r="EU1443" s="390"/>
      <c r="EV1443" s="390"/>
      <c r="EW1443" s="307"/>
      <c r="EX1443" s="307"/>
      <c r="EY1443" s="307"/>
      <c r="EZ1443" s="307"/>
      <c r="FA1443" s="307"/>
      <c r="FB1443" s="307"/>
      <c r="FC1443" s="307"/>
      <c r="FD1443" s="307"/>
      <c r="FE1443" s="307"/>
      <c r="FF1443" s="307"/>
      <c r="FG1443" s="307"/>
      <c r="FH1443" s="307"/>
      <c r="FI1443" s="307"/>
      <c r="FJ1443" s="307"/>
      <c r="FK1443" s="307"/>
      <c r="FL1443" s="307"/>
      <c r="FM1443" s="307"/>
      <c r="FN1443" s="307"/>
      <c r="FO1443" s="307"/>
      <c r="FP1443" s="307"/>
      <c r="FQ1443" s="307"/>
      <c r="FR1443" s="307"/>
      <c r="FS1443" s="307"/>
      <c r="FT1443" s="307"/>
      <c r="FU1443" s="307"/>
      <c r="FV1443" s="307"/>
      <c r="FW1443" s="307"/>
      <c r="FX1443" s="307"/>
      <c r="FY1443" s="307"/>
      <c r="FZ1443" s="307"/>
      <c r="GA1443" s="307"/>
      <c r="GB1443" s="307"/>
      <c r="GC1443" s="307"/>
      <c r="GD1443" s="307"/>
      <c r="GE1443" s="307"/>
      <c r="GF1443" s="307"/>
      <c r="GG1443" s="307"/>
      <c r="GH1443" s="307"/>
      <c r="GI1443" s="307"/>
      <c r="GJ1443" s="307"/>
      <c r="GK1443" s="307"/>
      <c r="GL1443" s="307"/>
      <c r="GM1443" s="307"/>
      <c r="GN1443" s="307"/>
      <c r="GO1443" s="307"/>
      <c r="GP1443" s="307"/>
      <c r="GQ1443" s="307"/>
      <c r="GR1443" s="307"/>
      <c r="GS1443" s="307"/>
      <c r="GT1443" s="307"/>
      <c r="GU1443" s="307"/>
      <c r="GV1443" s="307"/>
      <c r="GW1443" s="307"/>
      <c r="GX1443" s="307"/>
      <c r="GY1443" s="307"/>
      <c r="GZ1443" s="307"/>
      <c r="HA1443" s="307"/>
      <c r="HB1443" s="307"/>
      <c r="HC1443" s="307"/>
      <c r="HD1443" s="307"/>
      <c r="HE1443" s="307"/>
      <c r="HF1443" s="307"/>
      <c r="HG1443" s="307"/>
      <c r="HH1443" s="307"/>
      <c r="HI1443" s="307"/>
      <c r="HJ1443" s="307"/>
      <c r="HK1443" s="307"/>
      <c r="HL1443" s="307"/>
      <c r="HM1443" s="307"/>
      <c r="HN1443" s="307"/>
      <c r="HO1443" s="307"/>
      <c r="HP1443" s="307"/>
      <c r="HQ1443" s="307"/>
      <c r="HR1443" s="307"/>
      <c r="HS1443" s="307"/>
      <c r="HT1443" s="307"/>
      <c r="HU1443" s="307"/>
      <c r="HV1443" s="307"/>
      <c r="HW1443" s="307"/>
      <c r="HX1443" s="307"/>
      <c r="HY1443" s="307"/>
      <c r="HZ1443" s="307"/>
      <c r="IA1443" s="307"/>
      <c r="IB1443" s="307"/>
      <c r="IC1443" s="307"/>
      <c r="ID1443" s="307"/>
      <c r="IE1443" s="307"/>
      <c r="IF1443" s="307"/>
      <c r="IG1443" s="307"/>
      <c r="IH1443" s="307"/>
      <c r="II1443" s="307"/>
      <c r="IJ1443" s="307"/>
      <c r="IK1443" s="307"/>
      <c r="IL1443" s="307"/>
      <c r="IM1443" s="307"/>
      <c r="IN1443" s="307"/>
      <c r="IO1443" s="307"/>
      <c r="IP1443" s="307"/>
      <c r="IQ1443" s="307"/>
      <c r="IR1443" s="307"/>
      <c r="IS1443" s="307"/>
      <c r="IT1443" s="307"/>
      <c r="IU1443" s="307"/>
      <c r="IV1443" s="307"/>
      <c r="IW1443" s="307"/>
      <c r="IX1443" s="307"/>
      <c r="IY1443" s="307"/>
      <c r="IZ1443" s="307"/>
      <c r="JA1443" s="307"/>
      <c r="JB1443" s="307"/>
      <c r="JC1443" s="307"/>
      <c r="JD1443" s="307"/>
      <c r="JE1443" s="307"/>
      <c r="JF1443" s="307"/>
      <c r="JG1443" s="307"/>
      <c r="JH1443" s="307"/>
      <c r="JI1443" s="307"/>
      <c r="JJ1443" s="307"/>
      <c r="JK1443" s="307"/>
      <c r="JL1443" s="307"/>
      <c r="JM1443" s="307"/>
      <c r="JN1443" s="307"/>
      <c r="JO1443" s="307"/>
      <c r="JP1443" s="307"/>
      <c r="JQ1443" s="307"/>
      <c r="JR1443" s="307"/>
      <c r="JS1443" s="307"/>
      <c r="JT1443" s="307"/>
      <c r="JU1443" s="307"/>
      <c r="JV1443" s="307"/>
      <c r="JW1443" s="307"/>
      <c r="JX1443" s="307"/>
      <c r="JY1443" s="307"/>
      <c r="JZ1443" s="307"/>
      <c r="KA1443" s="307"/>
      <c r="KB1443" s="307"/>
      <c r="KC1443" s="307"/>
      <c r="KD1443" s="307"/>
      <c r="KE1443" s="307"/>
      <c r="KF1443" s="307"/>
      <c r="KG1443" s="307"/>
      <c r="KH1443" s="307"/>
      <c r="KI1443" s="307"/>
      <c r="KJ1443" s="307"/>
      <c r="KK1443" s="307"/>
      <c r="KL1443" s="307"/>
      <c r="KM1443" s="307"/>
      <c r="KN1443" s="307"/>
      <c r="KO1443" s="307"/>
      <c r="KP1443" s="307"/>
      <c r="KQ1443" s="307"/>
      <c r="KR1443" s="307"/>
      <c r="KS1443" s="307"/>
      <c r="KT1443" s="307"/>
    </row>
    <row r="1444" spans="14:306" s="56" customFormat="1" ht="15" customHeight="1">
      <c r="AG1444" s="57"/>
      <c r="AH1444" s="57"/>
      <c r="AI1444" s="57"/>
      <c r="AJ1444" s="57"/>
      <c r="AK1444" s="57"/>
      <c r="AL1444" s="57"/>
      <c r="AM1444" s="57"/>
      <c r="AN1444" s="57"/>
      <c r="AO1444" s="57"/>
      <c r="AP1444" s="57"/>
      <c r="AQ1444" s="57"/>
      <c r="AR1444" s="57"/>
      <c r="AS1444" s="57"/>
      <c r="AT1444" s="57"/>
      <c r="AU1444" s="57"/>
      <c r="AV1444" s="57"/>
      <c r="AW1444" s="57"/>
      <c r="AX1444" s="57"/>
      <c r="AY1444" s="57"/>
      <c r="AZ1444" s="57"/>
      <c r="BA1444" s="57"/>
      <c r="BB1444" s="57"/>
      <c r="BC1444" s="57"/>
      <c r="BD1444" s="57"/>
      <c r="BE1444" s="57"/>
      <c r="BF1444" s="57"/>
      <c r="BG1444" s="57"/>
      <c r="BH1444" s="57"/>
      <c r="BI1444" s="57"/>
      <c r="BJ1444" s="57"/>
      <c r="BK1444" s="57"/>
      <c r="BL1444" s="57"/>
      <c r="BM1444" s="57"/>
      <c r="BN1444" s="57"/>
      <c r="CB1444" s="307"/>
      <c r="CC1444" s="307"/>
      <c r="CD1444" s="307"/>
      <c r="CE1444" s="307"/>
      <c r="CF1444" s="307"/>
      <c r="CG1444" s="307"/>
      <c r="CH1444" s="307"/>
      <c r="CI1444" s="307"/>
      <c r="CJ1444" s="307"/>
      <c r="CK1444" s="307"/>
      <c r="CL1444" s="307"/>
      <c r="CM1444" s="307"/>
      <c r="CN1444" s="307"/>
      <c r="CO1444" s="307"/>
      <c r="CP1444" s="307"/>
      <c r="CQ1444" s="307"/>
      <c r="CR1444" s="307"/>
      <c r="CS1444" s="307"/>
      <c r="CT1444" s="307"/>
      <c r="CU1444" s="307"/>
      <c r="CV1444" s="307"/>
      <c r="CW1444" s="307"/>
      <c r="CX1444" s="307"/>
      <c r="CY1444" s="307"/>
      <c r="CZ1444" s="307"/>
      <c r="DA1444" s="307"/>
      <c r="DB1444" s="307"/>
      <c r="DC1444" s="307"/>
      <c r="DD1444" s="307"/>
      <c r="DE1444" s="307"/>
      <c r="DF1444" s="307"/>
      <c r="DG1444" s="307"/>
      <c r="DH1444" s="307"/>
      <c r="DI1444" s="390"/>
      <c r="DJ1444" s="390"/>
      <c r="DK1444" s="307"/>
      <c r="DL1444" s="307"/>
      <c r="DM1444" s="307"/>
      <c r="DN1444" s="307"/>
      <c r="DO1444" s="307"/>
      <c r="DP1444" s="307"/>
      <c r="DQ1444" s="307"/>
      <c r="DR1444" s="307"/>
      <c r="DS1444" s="307"/>
      <c r="DT1444" s="307"/>
      <c r="DU1444" s="307"/>
      <c r="DV1444" s="307"/>
      <c r="DW1444" s="307"/>
      <c r="DX1444" s="307"/>
      <c r="DY1444" s="307"/>
      <c r="DZ1444" s="307"/>
      <c r="EA1444" s="307"/>
      <c r="EB1444" s="307"/>
      <c r="EC1444" s="307"/>
      <c r="ED1444" s="307"/>
      <c r="EE1444" s="307"/>
      <c r="EF1444" s="307"/>
      <c r="EG1444" s="307"/>
      <c r="EH1444" s="307"/>
      <c r="EI1444" s="307"/>
      <c r="EJ1444" s="307"/>
      <c r="EK1444" s="307"/>
      <c r="EL1444" s="307"/>
      <c r="EM1444" s="307"/>
      <c r="EN1444" s="307"/>
      <c r="EO1444" s="307"/>
      <c r="EP1444" s="307"/>
      <c r="EQ1444" s="307"/>
      <c r="ER1444" s="307"/>
      <c r="ES1444" s="307"/>
      <c r="ET1444" s="307"/>
      <c r="EU1444" s="390"/>
      <c r="EV1444" s="390"/>
      <c r="EW1444" s="307"/>
      <c r="EX1444" s="307"/>
      <c r="EY1444" s="307"/>
      <c r="EZ1444" s="307"/>
      <c r="FA1444" s="307"/>
      <c r="FB1444" s="307"/>
      <c r="FC1444" s="307"/>
      <c r="FD1444" s="307"/>
      <c r="FE1444" s="307"/>
      <c r="FF1444" s="307"/>
      <c r="FG1444" s="307"/>
      <c r="FH1444" s="307"/>
      <c r="FI1444" s="307"/>
      <c r="FJ1444" s="307"/>
      <c r="FK1444" s="307"/>
      <c r="FL1444" s="307"/>
      <c r="FM1444" s="307"/>
      <c r="FN1444" s="307"/>
      <c r="FO1444" s="307"/>
      <c r="FP1444" s="307"/>
      <c r="FQ1444" s="307"/>
      <c r="FR1444" s="307"/>
      <c r="FS1444" s="307"/>
      <c r="FT1444" s="307"/>
      <c r="FU1444" s="307"/>
      <c r="FV1444" s="307"/>
      <c r="FW1444" s="307"/>
      <c r="FX1444" s="307"/>
      <c r="FY1444" s="307"/>
      <c r="FZ1444" s="307"/>
      <c r="GA1444" s="307"/>
      <c r="GB1444" s="307"/>
      <c r="GC1444" s="307"/>
      <c r="GD1444" s="307"/>
      <c r="GE1444" s="307"/>
      <c r="GF1444" s="307"/>
      <c r="GG1444" s="307"/>
      <c r="GH1444" s="307"/>
      <c r="GI1444" s="307"/>
      <c r="GJ1444" s="307"/>
      <c r="GK1444" s="307"/>
      <c r="GL1444" s="307"/>
      <c r="GM1444" s="307"/>
      <c r="GN1444" s="307"/>
      <c r="GO1444" s="307"/>
      <c r="GP1444" s="307"/>
      <c r="GQ1444" s="307"/>
      <c r="GR1444" s="307"/>
      <c r="GS1444" s="307"/>
      <c r="GT1444" s="307"/>
      <c r="GU1444" s="307"/>
      <c r="GV1444" s="307"/>
      <c r="GW1444" s="307"/>
      <c r="GX1444" s="307"/>
      <c r="GY1444" s="307"/>
      <c r="GZ1444" s="307"/>
      <c r="HA1444" s="307"/>
      <c r="HB1444" s="307"/>
      <c r="HC1444" s="307"/>
      <c r="HD1444" s="307"/>
      <c r="HE1444" s="307"/>
      <c r="HF1444" s="307"/>
      <c r="HG1444" s="307"/>
      <c r="HH1444" s="307"/>
      <c r="HI1444" s="307"/>
      <c r="HJ1444" s="307"/>
      <c r="HK1444" s="307"/>
      <c r="HL1444" s="307"/>
      <c r="HM1444" s="307"/>
      <c r="HN1444" s="307"/>
      <c r="HO1444" s="307"/>
      <c r="HP1444" s="307"/>
      <c r="HQ1444" s="307"/>
      <c r="HR1444" s="307"/>
      <c r="HS1444" s="307"/>
      <c r="HT1444" s="307"/>
      <c r="HU1444" s="307"/>
      <c r="HV1444" s="307"/>
      <c r="HW1444" s="307"/>
      <c r="HX1444" s="307"/>
      <c r="HY1444" s="307"/>
      <c r="HZ1444" s="307"/>
      <c r="IA1444" s="307"/>
      <c r="IB1444" s="307"/>
      <c r="IC1444" s="307"/>
      <c r="ID1444" s="307"/>
      <c r="IE1444" s="307"/>
      <c r="IF1444" s="307"/>
      <c r="IG1444" s="307"/>
      <c r="IH1444" s="307"/>
      <c r="II1444" s="307"/>
      <c r="IJ1444" s="307"/>
      <c r="IK1444" s="307"/>
      <c r="IL1444" s="307"/>
      <c r="IM1444" s="307"/>
      <c r="IN1444" s="307"/>
      <c r="IO1444" s="307"/>
      <c r="IP1444" s="307"/>
      <c r="IQ1444" s="307"/>
      <c r="IR1444" s="307"/>
      <c r="IS1444" s="307"/>
      <c r="IT1444" s="307"/>
      <c r="IU1444" s="307"/>
      <c r="IV1444" s="307"/>
      <c r="IW1444" s="307"/>
      <c r="IX1444" s="307"/>
      <c r="IY1444" s="307"/>
      <c r="IZ1444" s="307"/>
      <c r="JA1444" s="307"/>
      <c r="JB1444" s="307"/>
      <c r="JC1444" s="307"/>
      <c r="JD1444" s="307"/>
      <c r="JE1444" s="307"/>
      <c r="JF1444" s="307"/>
      <c r="JG1444" s="307"/>
      <c r="JH1444" s="307"/>
      <c r="JI1444" s="307"/>
      <c r="JJ1444" s="307"/>
      <c r="JK1444" s="307"/>
      <c r="JL1444" s="307"/>
      <c r="JM1444" s="307"/>
      <c r="JN1444" s="307"/>
      <c r="JO1444" s="307"/>
      <c r="JP1444" s="307"/>
      <c r="JQ1444" s="307"/>
      <c r="JR1444" s="307"/>
      <c r="JS1444" s="307"/>
      <c r="JT1444" s="307"/>
      <c r="JU1444" s="307"/>
      <c r="JV1444" s="307"/>
      <c r="JW1444" s="307"/>
      <c r="JX1444" s="307"/>
      <c r="JY1444" s="307"/>
      <c r="JZ1444" s="307"/>
      <c r="KA1444" s="307"/>
      <c r="KB1444" s="307"/>
      <c r="KC1444" s="307"/>
      <c r="KD1444" s="307"/>
      <c r="KE1444" s="307"/>
      <c r="KF1444" s="307"/>
      <c r="KG1444" s="307"/>
      <c r="KH1444" s="307"/>
      <c r="KI1444" s="307"/>
      <c r="KJ1444" s="307"/>
      <c r="KK1444" s="307"/>
      <c r="KL1444" s="307"/>
      <c r="KM1444" s="307"/>
      <c r="KN1444" s="307"/>
      <c r="KO1444" s="307"/>
      <c r="KP1444" s="307"/>
      <c r="KQ1444" s="307"/>
      <c r="KR1444" s="307"/>
      <c r="KS1444" s="307"/>
      <c r="KT1444" s="307"/>
    </row>
    <row r="1445" spans="14:306" s="56" customFormat="1" ht="15" customHeight="1">
      <c r="AG1445" s="57"/>
      <c r="AH1445" s="57"/>
      <c r="AI1445" s="57"/>
      <c r="AJ1445" s="57"/>
      <c r="AK1445" s="57"/>
      <c r="AL1445" s="57"/>
      <c r="AM1445" s="57"/>
      <c r="AN1445" s="57"/>
      <c r="AO1445" s="57"/>
      <c r="AP1445" s="57"/>
      <c r="AQ1445" s="57"/>
      <c r="AR1445" s="57"/>
      <c r="AS1445" s="57"/>
      <c r="AT1445" s="57"/>
      <c r="AU1445" s="57"/>
      <c r="AV1445" s="57"/>
      <c r="AW1445" s="57"/>
      <c r="AX1445" s="57"/>
      <c r="AY1445" s="57"/>
      <c r="AZ1445" s="57"/>
      <c r="BA1445" s="57"/>
      <c r="BB1445" s="57"/>
      <c r="BC1445" s="57"/>
      <c r="BD1445" s="57"/>
      <c r="BE1445" s="57"/>
      <c r="BF1445" s="57"/>
      <c r="BG1445" s="57"/>
      <c r="BH1445" s="57"/>
      <c r="BI1445" s="57"/>
      <c r="BJ1445" s="57"/>
      <c r="BK1445" s="57"/>
      <c r="BL1445" s="57"/>
      <c r="BM1445" s="57"/>
      <c r="BN1445" s="57"/>
      <c r="CB1445" s="307"/>
      <c r="CC1445" s="307"/>
      <c r="CD1445" s="307"/>
      <c r="CE1445" s="307"/>
      <c r="CF1445" s="307"/>
      <c r="CG1445" s="307"/>
      <c r="CH1445" s="307"/>
      <c r="CI1445" s="307"/>
      <c r="CJ1445" s="307"/>
      <c r="CK1445" s="307"/>
      <c r="CL1445" s="307"/>
      <c r="CM1445" s="307"/>
      <c r="CN1445" s="307"/>
      <c r="CO1445" s="307"/>
      <c r="CP1445" s="307"/>
      <c r="CQ1445" s="307"/>
      <c r="CR1445" s="307"/>
      <c r="CS1445" s="307"/>
      <c r="CT1445" s="307"/>
      <c r="CU1445" s="307"/>
      <c r="CV1445" s="307"/>
      <c r="CW1445" s="307"/>
      <c r="CX1445" s="307"/>
      <c r="CY1445" s="307"/>
      <c r="CZ1445" s="307"/>
      <c r="DA1445" s="307"/>
      <c r="DB1445" s="307"/>
      <c r="DC1445" s="307"/>
      <c r="DD1445" s="307"/>
      <c r="DE1445" s="307"/>
      <c r="DF1445" s="307"/>
      <c r="DG1445" s="307"/>
      <c r="DH1445" s="307"/>
      <c r="DI1445" s="390"/>
      <c r="DJ1445" s="390"/>
      <c r="DK1445" s="307"/>
      <c r="DL1445" s="307"/>
      <c r="DM1445" s="307"/>
      <c r="DN1445" s="307"/>
      <c r="DO1445" s="307"/>
      <c r="DP1445" s="307"/>
      <c r="DQ1445" s="307"/>
      <c r="DR1445" s="307"/>
      <c r="DS1445" s="307"/>
      <c r="DT1445" s="307"/>
      <c r="DU1445" s="307"/>
      <c r="DV1445" s="307"/>
      <c r="DW1445" s="307"/>
      <c r="DX1445" s="307"/>
      <c r="DY1445" s="307"/>
      <c r="DZ1445" s="307"/>
      <c r="EA1445" s="307"/>
      <c r="EB1445" s="307"/>
      <c r="EC1445" s="307"/>
      <c r="ED1445" s="307"/>
      <c r="EE1445" s="307"/>
      <c r="EF1445" s="307"/>
      <c r="EG1445" s="307"/>
      <c r="EH1445" s="307"/>
      <c r="EI1445" s="307"/>
      <c r="EJ1445" s="307"/>
      <c r="EK1445" s="307"/>
      <c r="EL1445" s="307"/>
      <c r="EM1445" s="307"/>
      <c r="EN1445" s="307"/>
      <c r="EO1445" s="307"/>
      <c r="EP1445" s="307"/>
      <c r="EQ1445" s="307"/>
      <c r="ER1445" s="307"/>
      <c r="ES1445" s="307"/>
      <c r="ET1445" s="307"/>
      <c r="EU1445" s="390"/>
      <c r="EV1445" s="390"/>
      <c r="EW1445" s="307"/>
      <c r="EX1445" s="307"/>
      <c r="EY1445" s="307"/>
      <c r="EZ1445" s="307"/>
      <c r="FA1445" s="307"/>
      <c r="FB1445" s="307"/>
      <c r="FC1445" s="307"/>
      <c r="FD1445" s="307"/>
      <c r="FE1445" s="307"/>
      <c r="FF1445" s="307"/>
      <c r="FG1445" s="307"/>
      <c r="FH1445" s="307"/>
      <c r="FI1445" s="307"/>
      <c r="FJ1445" s="307"/>
      <c r="FK1445" s="307"/>
      <c r="FL1445" s="307"/>
      <c r="FM1445" s="307"/>
      <c r="FN1445" s="307"/>
      <c r="FO1445" s="307"/>
      <c r="FP1445" s="307"/>
      <c r="FQ1445" s="307"/>
      <c r="FR1445" s="307"/>
      <c r="FS1445" s="307"/>
      <c r="FT1445" s="307"/>
      <c r="FU1445" s="307"/>
      <c r="FV1445" s="307"/>
      <c r="FW1445" s="307"/>
      <c r="FX1445" s="307"/>
      <c r="FY1445" s="307"/>
      <c r="FZ1445" s="307"/>
      <c r="GA1445" s="307"/>
      <c r="GB1445" s="307"/>
      <c r="GC1445" s="307"/>
      <c r="GD1445" s="307"/>
      <c r="GE1445" s="307"/>
      <c r="GF1445" s="307"/>
      <c r="GG1445" s="307"/>
      <c r="GH1445" s="307"/>
      <c r="GI1445" s="307"/>
      <c r="GJ1445" s="307"/>
      <c r="GK1445" s="307"/>
      <c r="GL1445" s="307"/>
      <c r="GM1445" s="307"/>
      <c r="GN1445" s="307"/>
      <c r="GO1445" s="307"/>
      <c r="GP1445" s="307"/>
      <c r="GQ1445" s="307"/>
      <c r="GR1445" s="307"/>
      <c r="GS1445" s="307"/>
      <c r="GT1445" s="307"/>
      <c r="GU1445" s="307"/>
      <c r="GV1445" s="307"/>
      <c r="GW1445" s="307"/>
      <c r="GX1445" s="307"/>
      <c r="GY1445" s="307"/>
      <c r="GZ1445" s="307"/>
      <c r="HA1445" s="307"/>
      <c r="HB1445" s="307"/>
      <c r="HC1445" s="307"/>
      <c r="HD1445" s="307"/>
      <c r="HE1445" s="307"/>
      <c r="HF1445" s="307"/>
      <c r="HG1445" s="307"/>
      <c r="HH1445" s="307"/>
      <c r="HI1445" s="307"/>
      <c r="HJ1445" s="307"/>
      <c r="HK1445" s="307"/>
      <c r="HL1445" s="307"/>
      <c r="HM1445" s="307"/>
      <c r="HN1445" s="307"/>
      <c r="HO1445" s="307"/>
      <c r="HP1445" s="307"/>
      <c r="HQ1445" s="307"/>
      <c r="HR1445" s="307"/>
      <c r="HS1445" s="307"/>
      <c r="HT1445" s="307"/>
      <c r="HU1445" s="307"/>
      <c r="HV1445" s="307"/>
      <c r="HW1445" s="307"/>
      <c r="HX1445" s="307"/>
      <c r="HY1445" s="307"/>
      <c r="HZ1445" s="307"/>
      <c r="IA1445" s="307"/>
      <c r="IB1445" s="307"/>
      <c r="IC1445" s="307"/>
      <c r="ID1445" s="307"/>
      <c r="IE1445" s="307"/>
      <c r="IF1445" s="307"/>
      <c r="IG1445" s="307"/>
      <c r="IH1445" s="307"/>
      <c r="II1445" s="307"/>
      <c r="IJ1445" s="307"/>
      <c r="IK1445" s="307"/>
      <c r="IL1445" s="307"/>
      <c r="IM1445" s="307"/>
      <c r="IN1445" s="307"/>
      <c r="IO1445" s="307"/>
      <c r="IP1445" s="307"/>
      <c r="IQ1445" s="307"/>
      <c r="IR1445" s="307"/>
      <c r="IS1445" s="307"/>
      <c r="IT1445" s="307"/>
      <c r="IU1445" s="307"/>
      <c r="IV1445" s="307"/>
      <c r="IW1445" s="307"/>
      <c r="IX1445" s="307"/>
      <c r="IY1445" s="307"/>
      <c r="IZ1445" s="307"/>
      <c r="JA1445" s="307"/>
      <c r="JB1445" s="307"/>
      <c r="JC1445" s="307"/>
      <c r="JD1445" s="307"/>
      <c r="JE1445" s="307"/>
      <c r="JF1445" s="307"/>
      <c r="JG1445" s="307"/>
      <c r="JH1445" s="307"/>
      <c r="JI1445" s="307"/>
      <c r="JJ1445" s="307"/>
      <c r="JK1445" s="307"/>
      <c r="JL1445" s="307"/>
      <c r="JM1445" s="307"/>
      <c r="JN1445" s="307"/>
      <c r="JO1445" s="307"/>
      <c r="JP1445" s="307"/>
      <c r="JQ1445" s="307"/>
      <c r="JR1445" s="307"/>
      <c r="JS1445" s="307"/>
      <c r="JT1445" s="307"/>
      <c r="JU1445" s="307"/>
      <c r="JV1445" s="307"/>
      <c r="JW1445" s="307"/>
      <c r="JX1445" s="307"/>
      <c r="JY1445" s="307"/>
      <c r="JZ1445" s="307"/>
      <c r="KA1445" s="307"/>
      <c r="KB1445" s="307"/>
      <c r="KC1445" s="307"/>
      <c r="KD1445" s="307"/>
      <c r="KE1445" s="307"/>
      <c r="KF1445" s="307"/>
      <c r="KG1445" s="307"/>
      <c r="KH1445" s="307"/>
      <c r="KI1445" s="307"/>
      <c r="KJ1445" s="307"/>
      <c r="KK1445" s="307"/>
      <c r="KL1445" s="307"/>
      <c r="KM1445" s="307"/>
      <c r="KN1445" s="307"/>
      <c r="KO1445" s="307"/>
      <c r="KP1445" s="307"/>
      <c r="KQ1445" s="307"/>
      <c r="KR1445" s="307"/>
      <c r="KS1445" s="307"/>
      <c r="KT1445" s="307"/>
    </row>
    <row r="1446" spans="14:306" s="56" customFormat="1" ht="15" customHeight="1">
      <c r="AG1446" s="57"/>
      <c r="AH1446" s="57"/>
      <c r="AI1446" s="57"/>
      <c r="AJ1446" s="57"/>
      <c r="AK1446" s="57"/>
      <c r="AL1446" s="57"/>
      <c r="AM1446" s="57"/>
      <c r="AN1446" s="57"/>
      <c r="AO1446" s="57"/>
      <c r="AP1446" s="57"/>
      <c r="AQ1446" s="57"/>
      <c r="AR1446" s="57"/>
      <c r="AS1446" s="57"/>
      <c r="AT1446" s="57"/>
      <c r="AU1446" s="57"/>
      <c r="AV1446" s="57"/>
      <c r="AW1446" s="57"/>
      <c r="AX1446" s="57"/>
      <c r="AY1446" s="57"/>
      <c r="AZ1446" s="57"/>
      <c r="BA1446" s="57"/>
      <c r="BB1446" s="57"/>
      <c r="BC1446" s="57"/>
      <c r="BD1446" s="57"/>
      <c r="BE1446" s="57"/>
      <c r="BF1446" s="57"/>
      <c r="BG1446" s="57"/>
      <c r="BH1446" s="57"/>
      <c r="BI1446" s="57"/>
      <c r="BJ1446" s="57"/>
      <c r="BK1446" s="57"/>
      <c r="BL1446" s="57"/>
      <c r="BM1446" s="57"/>
      <c r="BN1446" s="57"/>
      <c r="CB1446" s="307"/>
      <c r="CC1446" s="307"/>
      <c r="CD1446" s="307"/>
      <c r="CE1446" s="307"/>
      <c r="CF1446" s="307"/>
      <c r="CG1446" s="307"/>
      <c r="CH1446" s="307"/>
      <c r="CI1446" s="307"/>
      <c r="CJ1446" s="307"/>
      <c r="CK1446" s="307"/>
      <c r="CL1446" s="307"/>
      <c r="CM1446" s="307"/>
      <c r="CN1446" s="307"/>
      <c r="CO1446" s="307"/>
      <c r="CP1446" s="307"/>
      <c r="CQ1446" s="307"/>
      <c r="CR1446" s="307"/>
      <c r="CS1446" s="307"/>
      <c r="CT1446" s="307"/>
      <c r="CU1446" s="307"/>
      <c r="CV1446" s="307"/>
      <c r="CW1446" s="307"/>
      <c r="CX1446" s="307"/>
      <c r="CY1446" s="307"/>
      <c r="CZ1446" s="307"/>
      <c r="DA1446" s="307"/>
      <c r="DB1446" s="307"/>
      <c r="DC1446" s="307"/>
      <c r="DD1446" s="307"/>
      <c r="DE1446" s="307"/>
      <c r="DF1446" s="307"/>
      <c r="DG1446" s="307"/>
      <c r="DH1446" s="307"/>
      <c r="DI1446" s="390"/>
      <c r="DJ1446" s="390"/>
      <c r="DK1446" s="307"/>
      <c r="DL1446" s="307"/>
      <c r="DM1446" s="307"/>
      <c r="DN1446" s="307"/>
      <c r="DO1446" s="307"/>
      <c r="DP1446" s="307"/>
      <c r="DQ1446" s="307"/>
      <c r="DR1446" s="307"/>
      <c r="DS1446" s="307"/>
      <c r="DT1446" s="307"/>
      <c r="DU1446" s="307"/>
      <c r="DV1446" s="307"/>
      <c r="DW1446" s="307"/>
      <c r="DX1446" s="307"/>
      <c r="DY1446" s="307"/>
      <c r="DZ1446" s="307"/>
      <c r="EA1446" s="307"/>
      <c r="EB1446" s="307"/>
      <c r="EC1446" s="307"/>
      <c r="ED1446" s="307"/>
      <c r="EE1446" s="307"/>
      <c r="EF1446" s="307"/>
      <c r="EG1446" s="307"/>
      <c r="EH1446" s="307"/>
      <c r="EI1446" s="307"/>
      <c r="EJ1446" s="307"/>
      <c r="EK1446" s="307"/>
      <c r="EL1446" s="307"/>
      <c r="EM1446" s="307"/>
      <c r="EN1446" s="307"/>
      <c r="EO1446" s="307"/>
      <c r="EP1446" s="307"/>
      <c r="EQ1446" s="307"/>
      <c r="ER1446" s="307"/>
      <c r="ES1446" s="307"/>
      <c r="ET1446" s="307"/>
      <c r="EU1446" s="390"/>
      <c r="EV1446" s="390"/>
      <c r="EW1446" s="307"/>
      <c r="EX1446" s="307"/>
      <c r="EY1446" s="307"/>
      <c r="EZ1446" s="307"/>
      <c r="FA1446" s="307"/>
      <c r="FB1446" s="307"/>
      <c r="FC1446" s="307"/>
      <c r="FD1446" s="307"/>
      <c r="FE1446" s="307"/>
      <c r="FF1446" s="307"/>
      <c r="FG1446" s="307"/>
      <c r="FH1446" s="307"/>
      <c r="FI1446" s="307"/>
      <c r="FJ1446" s="307"/>
      <c r="FK1446" s="307"/>
      <c r="FL1446" s="307"/>
      <c r="FM1446" s="307"/>
      <c r="FN1446" s="307"/>
      <c r="FO1446" s="307"/>
      <c r="FP1446" s="307"/>
      <c r="FQ1446" s="307"/>
      <c r="FR1446" s="307"/>
      <c r="FS1446" s="307"/>
      <c r="FT1446" s="307"/>
      <c r="FU1446" s="307"/>
      <c r="FV1446" s="307"/>
      <c r="FW1446" s="307"/>
      <c r="FX1446" s="307"/>
      <c r="FY1446" s="307"/>
      <c r="FZ1446" s="307"/>
      <c r="GA1446" s="307"/>
      <c r="GB1446" s="307"/>
      <c r="GC1446" s="307"/>
      <c r="GD1446" s="307"/>
      <c r="GE1446" s="307"/>
      <c r="GF1446" s="307"/>
      <c r="GG1446" s="307"/>
      <c r="GH1446" s="307"/>
      <c r="GI1446" s="307"/>
      <c r="GJ1446" s="307"/>
      <c r="GK1446" s="307"/>
      <c r="GL1446" s="307"/>
      <c r="GM1446" s="307"/>
      <c r="GN1446" s="307"/>
      <c r="GO1446" s="307"/>
      <c r="GP1446" s="307"/>
      <c r="GQ1446" s="307"/>
      <c r="GR1446" s="307"/>
      <c r="GS1446" s="307"/>
      <c r="GT1446" s="307"/>
      <c r="GU1446" s="307"/>
      <c r="GV1446" s="307"/>
      <c r="GW1446" s="307"/>
      <c r="GX1446" s="307"/>
      <c r="GY1446" s="307"/>
      <c r="GZ1446" s="307"/>
      <c r="HA1446" s="307"/>
      <c r="HB1446" s="307"/>
      <c r="HC1446" s="307"/>
      <c r="HD1446" s="307"/>
      <c r="HE1446" s="307"/>
      <c r="HF1446" s="307"/>
      <c r="HG1446" s="307"/>
      <c r="HH1446" s="307"/>
      <c r="HI1446" s="307"/>
      <c r="HJ1446" s="307"/>
      <c r="HK1446" s="307"/>
      <c r="HL1446" s="307"/>
      <c r="HM1446" s="307"/>
      <c r="HN1446" s="307"/>
      <c r="HO1446" s="307"/>
      <c r="HP1446" s="307"/>
      <c r="HQ1446" s="307"/>
      <c r="HR1446" s="307"/>
      <c r="HS1446" s="307"/>
      <c r="HT1446" s="307"/>
      <c r="HU1446" s="307"/>
      <c r="HV1446" s="307"/>
      <c r="HW1446" s="307"/>
      <c r="HX1446" s="307"/>
      <c r="HY1446" s="307"/>
      <c r="HZ1446" s="307"/>
      <c r="IA1446" s="307"/>
      <c r="IB1446" s="307"/>
      <c r="IC1446" s="307"/>
      <c r="ID1446" s="307"/>
      <c r="IE1446" s="307"/>
      <c r="IF1446" s="307"/>
      <c r="IG1446" s="307"/>
      <c r="IH1446" s="307"/>
      <c r="II1446" s="307"/>
      <c r="IJ1446" s="307"/>
      <c r="IK1446" s="307"/>
      <c r="IL1446" s="307"/>
      <c r="IM1446" s="307"/>
      <c r="IN1446" s="307"/>
      <c r="IO1446" s="307"/>
      <c r="IP1446" s="307"/>
      <c r="IQ1446" s="307"/>
      <c r="IR1446" s="307"/>
      <c r="IS1446" s="307"/>
      <c r="IT1446" s="307"/>
      <c r="IU1446" s="307"/>
      <c r="IV1446" s="307"/>
      <c r="IW1446" s="307"/>
      <c r="IX1446" s="307"/>
      <c r="IY1446" s="307"/>
      <c r="IZ1446" s="307"/>
      <c r="JA1446" s="307"/>
      <c r="JB1446" s="307"/>
      <c r="JC1446" s="307"/>
      <c r="JD1446" s="307"/>
      <c r="JE1446" s="307"/>
      <c r="JF1446" s="307"/>
      <c r="JG1446" s="307"/>
      <c r="JH1446" s="307"/>
      <c r="JI1446" s="307"/>
      <c r="JJ1446" s="307"/>
      <c r="JK1446" s="307"/>
      <c r="JL1446" s="307"/>
      <c r="JM1446" s="307"/>
      <c r="JN1446" s="307"/>
      <c r="JO1446" s="307"/>
      <c r="JP1446" s="307"/>
      <c r="JQ1446" s="307"/>
      <c r="JR1446" s="307"/>
      <c r="JS1446" s="307"/>
      <c r="JT1446" s="307"/>
      <c r="JU1446" s="307"/>
      <c r="JV1446" s="307"/>
      <c r="JW1446" s="307"/>
      <c r="JX1446" s="307"/>
      <c r="JY1446" s="307"/>
      <c r="JZ1446" s="307"/>
      <c r="KA1446" s="307"/>
      <c r="KB1446" s="307"/>
      <c r="KC1446" s="307"/>
      <c r="KD1446" s="307"/>
      <c r="KE1446" s="307"/>
      <c r="KF1446" s="307"/>
      <c r="KG1446" s="307"/>
      <c r="KH1446" s="307"/>
      <c r="KI1446" s="307"/>
      <c r="KJ1446" s="307"/>
      <c r="KK1446" s="307"/>
      <c r="KL1446" s="307"/>
      <c r="KM1446" s="307"/>
      <c r="KN1446" s="307"/>
      <c r="KO1446" s="307"/>
      <c r="KP1446" s="307"/>
      <c r="KQ1446" s="307"/>
      <c r="KR1446" s="307"/>
      <c r="KS1446" s="307"/>
      <c r="KT1446" s="307"/>
    </row>
    <row r="1447" spans="14:306" s="56" customFormat="1" ht="15" customHeight="1">
      <c r="N1447" s="311"/>
      <c r="O1447" s="311"/>
      <c r="P1447" s="311"/>
      <c r="Q1447" s="311"/>
      <c r="R1447" s="311"/>
      <c r="S1447" s="311"/>
      <c r="T1447" s="311"/>
      <c r="U1447" s="311"/>
      <c r="V1447" s="311"/>
      <c r="W1447" s="311"/>
      <c r="AG1447" s="57"/>
      <c r="AH1447" s="57"/>
      <c r="AI1447" s="57"/>
      <c r="AJ1447" s="57"/>
      <c r="AK1447" s="57"/>
      <c r="AL1447" s="57"/>
      <c r="AM1447" s="57"/>
      <c r="AN1447" s="57"/>
      <c r="AO1447" s="57"/>
      <c r="AP1447" s="57"/>
      <c r="AQ1447" s="57"/>
      <c r="AR1447" s="57"/>
      <c r="AS1447" s="57"/>
      <c r="AT1447" s="57"/>
      <c r="AU1447" s="57"/>
      <c r="AV1447" s="57"/>
      <c r="AW1447" s="57"/>
      <c r="AX1447" s="57"/>
      <c r="AY1447" s="57"/>
      <c r="AZ1447" s="57"/>
      <c r="BA1447" s="57"/>
      <c r="BB1447" s="57"/>
      <c r="BC1447" s="57"/>
      <c r="BD1447" s="57"/>
      <c r="BE1447" s="57"/>
      <c r="BF1447" s="57"/>
      <c r="BG1447" s="57"/>
      <c r="BH1447" s="57"/>
      <c r="BI1447" s="57"/>
      <c r="BJ1447" s="57"/>
      <c r="BK1447" s="57"/>
      <c r="BL1447" s="57"/>
      <c r="BM1447" s="57"/>
      <c r="BN1447" s="57"/>
      <c r="CB1447" s="307"/>
      <c r="CC1447" s="307"/>
      <c r="CD1447" s="307"/>
      <c r="CE1447" s="307"/>
      <c r="CF1447" s="307"/>
      <c r="CG1447" s="307"/>
      <c r="CH1447" s="307"/>
      <c r="CI1447" s="307"/>
      <c r="CJ1447" s="307"/>
      <c r="CK1447" s="307"/>
      <c r="CL1447" s="307"/>
      <c r="CM1447" s="307"/>
      <c r="CN1447" s="307"/>
      <c r="CO1447" s="307"/>
      <c r="CP1447" s="307"/>
      <c r="CQ1447" s="307"/>
      <c r="CR1447" s="307"/>
      <c r="CS1447" s="307"/>
      <c r="CT1447" s="307"/>
      <c r="CU1447" s="307"/>
      <c r="CV1447" s="307"/>
      <c r="CW1447" s="307"/>
      <c r="CX1447" s="307"/>
      <c r="CY1447" s="307"/>
      <c r="CZ1447" s="307"/>
      <c r="DA1447" s="307"/>
      <c r="DB1447" s="307"/>
      <c r="DC1447" s="307"/>
      <c r="DD1447" s="307"/>
      <c r="DE1447" s="307"/>
      <c r="DF1447" s="307"/>
      <c r="DG1447" s="307"/>
      <c r="DH1447" s="307"/>
      <c r="DI1447" s="390"/>
      <c r="DJ1447" s="390"/>
      <c r="DK1447" s="307"/>
      <c r="DL1447" s="307"/>
      <c r="DM1447" s="307"/>
      <c r="DN1447" s="307"/>
      <c r="DO1447" s="307"/>
      <c r="DP1447" s="307"/>
      <c r="DQ1447" s="307"/>
      <c r="DR1447" s="307"/>
      <c r="DS1447" s="307"/>
      <c r="DT1447" s="307"/>
      <c r="DU1447" s="307"/>
      <c r="DV1447" s="307"/>
      <c r="DW1447" s="307"/>
      <c r="DX1447" s="307"/>
      <c r="DY1447" s="307"/>
      <c r="DZ1447" s="307"/>
      <c r="EA1447" s="307"/>
      <c r="EB1447" s="307"/>
      <c r="EC1447" s="307"/>
      <c r="ED1447" s="307"/>
      <c r="EE1447" s="307"/>
      <c r="EF1447" s="307"/>
      <c r="EG1447" s="307"/>
      <c r="EH1447" s="307"/>
      <c r="EI1447" s="307"/>
      <c r="EJ1447" s="307"/>
      <c r="EK1447" s="307"/>
      <c r="EL1447" s="307"/>
      <c r="EM1447" s="307"/>
      <c r="EN1447" s="307"/>
      <c r="EO1447" s="307"/>
      <c r="EP1447" s="307"/>
      <c r="EQ1447" s="307"/>
      <c r="ER1447" s="307"/>
      <c r="ES1447" s="307"/>
      <c r="ET1447" s="307"/>
      <c r="EU1447" s="390"/>
      <c r="EV1447" s="390"/>
      <c r="EW1447" s="307"/>
      <c r="EX1447" s="307"/>
      <c r="EY1447" s="307"/>
      <c r="EZ1447" s="307"/>
      <c r="FA1447" s="307"/>
      <c r="FB1447" s="307"/>
      <c r="FC1447" s="307"/>
      <c r="FD1447" s="307"/>
      <c r="FE1447" s="307"/>
      <c r="FF1447" s="307"/>
      <c r="FG1447" s="307"/>
      <c r="FH1447" s="307"/>
      <c r="FI1447" s="307"/>
      <c r="FJ1447" s="307"/>
      <c r="FK1447" s="307"/>
      <c r="FL1447" s="307"/>
      <c r="FM1447" s="307"/>
      <c r="FN1447" s="307"/>
      <c r="FO1447" s="307"/>
      <c r="FP1447" s="307"/>
      <c r="FQ1447" s="307"/>
      <c r="FR1447" s="307"/>
      <c r="FS1447" s="307"/>
      <c r="FT1447" s="307"/>
      <c r="FU1447" s="307"/>
      <c r="FV1447" s="307"/>
      <c r="FW1447" s="307"/>
      <c r="FX1447" s="307"/>
      <c r="FY1447" s="307"/>
      <c r="FZ1447" s="307"/>
      <c r="GA1447" s="307"/>
      <c r="GB1447" s="307"/>
      <c r="GC1447" s="307"/>
      <c r="GD1447" s="307"/>
      <c r="GE1447" s="307"/>
      <c r="GF1447" s="307"/>
      <c r="GG1447" s="307"/>
      <c r="GH1447" s="307"/>
      <c r="GI1447" s="307"/>
      <c r="GJ1447" s="307"/>
      <c r="GK1447" s="307"/>
      <c r="GL1447" s="307"/>
      <c r="GM1447" s="307"/>
      <c r="GN1447" s="307"/>
      <c r="GO1447" s="307"/>
      <c r="GP1447" s="307"/>
      <c r="GQ1447" s="307"/>
      <c r="GR1447" s="307"/>
      <c r="GS1447" s="307"/>
      <c r="GT1447" s="307"/>
      <c r="GU1447" s="307"/>
      <c r="GV1447" s="307"/>
      <c r="GW1447" s="307"/>
      <c r="GX1447" s="307"/>
      <c r="GY1447" s="307"/>
      <c r="GZ1447" s="307"/>
      <c r="HA1447" s="307"/>
      <c r="HB1447" s="307"/>
      <c r="HC1447" s="307"/>
      <c r="HD1447" s="307"/>
      <c r="HE1447" s="307"/>
      <c r="HF1447" s="307"/>
      <c r="HG1447" s="307"/>
      <c r="HH1447" s="307"/>
      <c r="HI1447" s="307"/>
      <c r="HJ1447" s="307"/>
      <c r="HK1447" s="307"/>
      <c r="HL1447" s="307"/>
      <c r="HM1447" s="307"/>
      <c r="HN1447" s="307"/>
      <c r="HO1447" s="307"/>
      <c r="HP1447" s="307"/>
      <c r="HQ1447" s="307"/>
      <c r="HR1447" s="307"/>
      <c r="HS1447" s="307"/>
      <c r="HT1447" s="307"/>
      <c r="HU1447" s="307"/>
      <c r="HV1447" s="307"/>
      <c r="HW1447" s="307"/>
      <c r="HX1447" s="307"/>
      <c r="HY1447" s="307"/>
      <c r="HZ1447" s="307"/>
      <c r="IA1447" s="307"/>
      <c r="IB1447" s="307"/>
      <c r="IC1447" s="307"/>
      <c r="ID1447" s="307"/>
      <c r="IE1447" s="307"/>
      <c r="IF1447" s="307"/>
      <c r="IG1447" s="307"/>
      <c r="IH1447" s="307"/>
      <c r="II1447" s="307"/>
      <c r="IJ1447" s="307"/>
      <c r="IK1447" s="307"/>
      <c r="IL1447" s="307"/>
      <c r="IM1447" s="307"/>
      <c r="IN1447" s="307"/>
      <c r="IO1447" s="307"/>
      <c r="IP1447" s="307"/>
      <c r="IQ1447" s="307"/>
      <c r="IR1447" s="307"/>
      <c r="IS1447" s="307"/>
      <c r="IT1447" s="307"/>
      <c r="IU1447" s="307"/>
      <c r="IV1447" s="307"/>
      <c r="IW1447" s="307"/>
      <c r="IX1447" s="307"/>
      <c r="IY1447" s="307"/>
      <c r="IZ1447" s="307"/>
      <c r="JA1447" s="307"/>
      <c r="JB1447" s="307"/>
      <c r="JC1447" s="307"/>
      <c r="JD1447" s="307"/>
      <c r="JE1447" s="307"/>
      <c r="JF1447" s="307"/>
      <c r="JG1447" s="307"/>
      <c r="JH1447" s="307"/>
      <c r="JI1447" s="307"/>
      <c r="JJ1447" s="307"/>
      <c r="JK1447" s="307"/>
      <c r="JL1447" s="307"/>
      <c r="JM1447" s="307"/>
      <c r="JN1447" s="307"/>
      <c r="JO1447" s="307"/>
      <c r="JP1447" s="307"/>
      <c r="JQ1447" s="307"/>
      <c r="JR1447" s="307"/>
      <c r="JS1447" s="307"/>
      <c r="JT1447" s="307"/>
      <c r="JU1447" s="307"/>
      <c r="JV1447" s="307"/>
      <c r="JW1447" s="307"/>
      <c r="JX1447" s="307"/>
      <c r="JY1447" s="307"/>
      <c r="JZ1447" s="307"/>
      <c r="KA1447" s="307"/>
      <c r="KB1447" s="307"/>
      <c r="KC1447" s="307"/>
      <c r="KD1447" s="307"/>
      <c r="KE1447" s="307"/>
      <c r="KF1447" s="307"/>
      <c r="KG1447" s="307"/>
      <c r="KH1447" s="307"/>
      <c r="KI1447" s="307"/>
      <c r="KJ1447" s="307"/>
      <c r="KK1447" s="307"/>
      <c r="KL1447" s="307"/>
      <c r="KM1447" s="307"/>
      <c r="KN1447" s="307"/>
      <c r="KO1447" s="307"/>
      <c r="KP1447" s="307"/>
      <c r="KQ1447" s="307"/>
      <c r="KR1447" s="307"/>
      <c r="KS1447" s="307"/>
      <c r="KT1447" s="307"/>
    </row>
    <row r="1448" spans="14:306" s="56" customFormat="1" ht="15" customHeight="1">
      <c r="N1448" s="311"/>
      <c r="O1448" s="311"/>
      <c r="P1448" s="311"/>
      <c r="Q1448" s="311"/>
      <c r="R1448" s="311"/>
      <c r="S1448" s="311"/>
      <c r="T1448" s="311"/>
      <c r="U1448" s="311"/>
      <c r="V1448" s="311"/>
      <c r="W1448" s="311"/>
      <c r="AG1448" s="57"/>
      <c r="AH1448" s="57"/>
      <c r="AI1448" s="57"/>
      <c r="AJ1448" s="57"/>
      <c r="AK1448" s="57"/>
      <c r="AL1448" s="57"/>
      <c r="AM1448" s="57"/>
      <c r="AN1448" s="57"/>
      <c r="AO1448" s="57"/>
      <c r="AP1448" s="57"/>
      <c r="AQ1448" s="57"/>
      <c r="AR1448" s="57"/>
      <c r="AS1448" s="57"/>
      <c r="AT1448" s="57"/>
      <c r="AU1448" s="57"/>
      <c r="AV1448" s="57"/>
      <c r="AW1448" s="57"/>
      <c r="AX1448" s="57"/>
      <c r="AY1448" s="57"/>
      <c r="AZ1448" s="57"/>
      <c r="BA1448" s="57"/>
      <c r="BB1448" s="57"/>
      <c r="BC1448" s="57"/>
      <c r="BD1448" s="57"/>
      <c r="BE1448" s="57"/>
      <c r="BF1448" s="57"/>
      <c r="BG1448" s="57"/>
      <c r="BH1448" s="57"/>
      <c r="BI1448" s="57"/>
      <c r="BJ1448" s="57"/>
      <c r="BK1448" s="57"/>
      <c r="BL1448" s="57"/>
      <c r="BM1448" s="57"/>
      <c r="BN1448" s="57"/>
      <c r="CB1448" s="307"/>
      <c r="CC1448" s="307"/>
      <c r="CD1448" s="307"/>
      <c r="CE1448" s="307"/>
      <c r="CF1448" s="307"/>
      <c r="CG1448" s="307"/>
      <c r="CH1448" s="307"/>
      <c r="CI1448" s="307"/>
      <c r="CJ1448" s="307"/>
      <c r="CK1448" s="307"/>
      <c r="CL1448" s="307"/>
      <c r="CM1448" s="307"/>
      <c r="CN1448" s="307"/>
      <c r="CO1448" s="307"/>
      <c r="CP1448" s="307"/>
      <c r="CQ1448" s="307"/>
      <c r="CR1448" s="307"/>
      <c r="CS1448" s="307"/>
      <c r="CT1448" s="307"/>
      <c r="CU1448" s="307"/>
      <c r="CV1448" s="307"/>
      <c r="CW1448" s="307"/>
      <c r="CX1448" s="307"/>
      <c r="CY1448" s="307"/>
      <c r="CZ1448" s="307"/>
      <c r="DA1448" s="307"/>
      <c r="DB1448" s="307"/>
      <c r="DC1448" s="307"/>
      <c r="DD1448" s="307"/>
      <c r="DE1448" s="307"/>
      <c r="DF1448" s="307"/>
      <c r="DG1448" s="307"/>
      <c r="DH1448" s="307"/>
      <c r="DI1448" s="390"/>
      <c r="DJ1448" s="390"/>
      <c r="DK1448" s="307"/>
      <c r="DL1448" s="307"/>
      <c r="DM1448" s="307"/>
      <c r="DN1448" s="307"/>
      <c r="DO1448" s="307"/>
      <c r="DP1448" s="307"/>
      <c r="DQ1448" s="307"/>
      <c r="DR1448" s="307"/>
      <c r="DS1448" s="307"/>
      <c r="DT1448" s="307"/>
      <c r="DU1448" s="307"/>
      <c r="DV1448" s="307"/>
      <c r="DW1448" s="307"/>
      <c r="DX1448" s="307"/>
      <c r="DY1448" s="307"/>
      <c r="DZ1448" s="307"/>
      <c r="EA1448" s="307"/>
      <c r="EB1448" s="307"/>
      <c r="EC1448" s="307"/>
      <c r="ED1448" s="307"/>
      <c r="EE1448" s="307"/>
      <c r="EF1448" s="307"/>
      <c r="EG1448" s="307"/>
      <c r="EH1448" s="307"/>
      <c r="EI1448" s="307"/>
      <c r="EJ1448" s="307"/>
      <c r="EK1448" s="307"/>
      <c r="EL1448" s="307"/>
      <c r="EM1448" s="307"/>
      <c r="EN1448" s="307"/>
      <c r="EO1448" s="307"/>
      <c r="EP1448" s="307"/>
      <c r="EQ1448" s="307"/>
      <c r="ER1448" s="307"/>
      <c r="ES1448" s="307"/>
      <c r="ET1448" s="307"/>
      <c r="EU1448" s="390"/>
      <c r="EV1448" s="390"/>
      <c r="EW1448" s="307"/>
      <c r="EX1448" s="307"/>
      <c r="EY1448" s="307"/>
      <c r="EZ1448" s="307"/>
      <c r="FA1448" s="307"/>
      <c r="FB1448" s="307"/>
      <c r="FC1448" s="307"/>
      <c r="FD1448" s="307"/>
      <c r="FE1448" s="307"/>
      <c r="FF1448" s="307"/>
      <c r="FG1448" s="307"/>
      <c r="FH1448" s="307"/>
      <c r="FI1448" s="307"/>
      <c r="FJ1448" s="307"/>
      <c r="FK1448" s="307"/>
      <c r="FL1448" s="307"/>
      <c r="FM1448" s="307"/>
      <c r="FN1448" s="307"/>
      <c r="FO1448" s="307"/>
      <c r="FP1448" s="307"/>
      <c r="FQ1448" s="307"/>
      <c r="FR1448" s="307"/>
      <c r="FS1448" s="307"/>
      <c r="FT1448" s="307"/>
      <c r="FU1448" s="307"/>
      <c r="FV1448" s="307"/>
      <c r="FW1448" s="307"/>
      <c r="FX1448" s="307"/>
      <c r="FY1448" s="307"/>
      <c r="FZ1448" s="307"/>
      <c r="GA1448" s="307"/>
      <c r="GB1448" s="307"/>
      <c r="GC1448" s="307"/>
      <c r="GD1448" s="307"/>
      <c r="GE1448" s="307"/>
      <c r="GF1448" s="307"/>
      <c r="GG1448" s="307"/>
      <c r="GH1448" s="307"/>
      <c r="GI1448" s="307"/>
      <c r="GJ1448" s="307"/>
      <c r="GK1448" s="307"/>
      <c r="GL1448" s="307"/>
      <c r="GM1448" s="307"/>
      <c r="GN1448" s="307"/>
      <c r="GO1448" s="307"/>
      <c r="GP1448" s="307"/>
      <c r="GQ1448" s="307"/>
      <c r="GR1448" s="307"/>
      <c r="GS1448" s="307"/>
      <c r="GT1448" s="307"/>
      <c r="GU1448" s="307"/>
      <c r="GV1448" s="307"/>
      <c r="GW1448" s="307"/>
      <c r="GX1448" s="307"/>
      <c r="GY1448" s="307"/>
      <c r="GZ1448" s="307"/>
      <c r="HA1448" s="307"/>
      <c r="HB1448" s="307"/>
      <c r="HC1448" s="307"/>
      <c r="HD1448" s="307"/>
      <c r="HE1448" s="307"/>
      <c r="HF1448" s="307"/>
      <c r="HG1448" s="307"/>
      <c r="HH1448" s="307"/>
      <c r="HI1448" s="307"/>
      <c r="HJ1448" s="307"/>
      <c r="HK1448" s="307"/>
      <c r="HL1448" s="307"/>
      <c r="HM1448" s="307"/>
      <c r="HN1448" s="307"/>
      <c r="HO1448" s="307"/>
      <c r="HP1448" s="307"/>
      <c r="HQ1448" s="307"/>
      <c r="HR1448" s="307"/>
      <c r="HS1448" s="307"/>
      <c r="HT1448" s="307"/>
      <c r="HU1448" s="307"/>
      <c r="HV1448" s="307"/>
      <c r="HW1448" s="307"/>
      <c r="HX1448" s="307"/>
      <c r="HY1448" s="307"/>
      <c r="HZ1448" s="307"/>
      <c r="IA1448" s="307"/>
      <c r="IB1448" s="307"/>
      <c r="IC1448" s="307"/>
      <c r="ID1448" s="307"/>
      <c r="IE1448" s="307"/>
      <c r="IF1448" s="307"/>
      <c r="IG1448" s="307"/>
      <c r="IH1448" s="307"/>
      <c r="II1448" s="307"/>
      <c r="IJ1448" s="307"/>
      <c r="IK1448" s="307"/>
      <c r="IL1448" s="307"/>
      <c r="IM1448" s="307"/>
      <c r="IN1448" s="307"/>
      <c r="IO1448" s="307"/>
      <c r="IP1448" s="307"/>
      <c r="IQ1448" s="307"/>
      <c r="IR1448" s="307"/>
      <c r="IS1448" s="307"/>
      <c r="IT1448" s="307"/>
      <c r="IU1448" s="307"/>
      <c r="IV1448" s="307"/>
      <c r="IW1448" s="307"/>
      <c r="IX1448" s="307"/>
      <c r="IY1448" s="307"/>
      <c r="IZ1448" s="307"/>
      <c r="JA1448" s="307"/>
      <c r="JB1448" s="307"/>
      <c r="JC1448" s="307"/>
      <c r="JD1448" s="307"/>
      <c r="JE1448" s="307"/>
      <c r="JF1448" s="307"/>
      <c r="JG1448" s="307"/>
      <c r="JH1448" s="307"/>
      <c r="JI1448" s="307"/>
      <c r="JJ1448" s="307"/>
      <c r="JK1448" s="307"/>
      <c r="JL1448" s="307"/>
      <c r="JM1448" s="307"/>
      <c r="JN1448" s="307"/>
      <c r="JO1448" s="307"/>
      <c r="JP1448" s="307"/>
      <c r="JQ1448" s="307"/>
      <c r="JR1448" s="307"/>
      <c r="JS1448" s="307"/>
      <c r="JT1448" s="307"/>
      <c r="JU1448" s="307"/>
      <c r="JV1448" s="307"/>
      <c r="JW1448" s="307"/>
      <c r="JX1448" s="307"/>
      <c r="JY1448" s="307"/>
      <c r="JZ1448" s="307"/>
      <c r="KA1448" s="307"/>
      <c r="KB1448" s="307"/>
      <c r="KC1448" s="307"/>
      <c r="KD1448" s="307"/>
      <c r="KE1448" s="307"/>
      <c r="KF1448" s="307"/>
      <c r="KG1448" s="307"/>
      <c r="KH1448" s="307"/>
      <c r="KI1448" s="307"/>
      <c r="KJ1448" s="307"/>
      <c r="KK1448" s="307"/>
      <c r="KL1448" s="307"/>
      <c r="KM1448" s="307"/>
      <c r="KN1448" s="307"/>
      <c r="KO1448" s="307"/>
      <c r="KP1448" s="307"/>
      <c r="KQ1448" s="307"/>
      <c r="KR1448" s="307"/>
      <c r="KS1448" s="307"/>
      <c r="KT1448" s="307"/>
    </row>
    <row r="1449" spans="14:306" s="56" customFormat="1" ht="15" customHeight="1">
      <c r="N1449" s="458"/>
      <c r="O1449" s="458"/>
      <c r="P1449" s="458"/>
      <c r="Q1449" s="458"/>
      <c r="R1449" s="311"/>
      <c r="S1449" s="458"/>
      <c r="T1449" s="458"/>
      <c r="U1449" s="458"/>
      <c r="V1449" s="458"/>
      <c r="W1449" s="311"/>
      <c r="AG1449" s="57"/>
      <c r="AH1449" s="57"/>
      <c r="AI1449" s="57"/>
      <c r="AJ1449" s="57"/>
      <c r="AK1449" s="57"/>
      <c r="AL1449" s="57"/>
      <c r="AM1449" s="57"/>
      <c r="AN1449" s="57"/>
      <c r="AO1449" s="57"/>
      <c r="AP1449" s="57"/>
      <c r="AQ1449" s="57"/>
      <c r="AR1449" s="57"/>
      <c r="AS1449" s="57"/>
      <c r="AT1449" s="57"/>
      <c r="AU1449" s="57"/>
      <c r="AV1449" s="57"/>
      <c r="AW1449" s="57"/>
      <c r="AX1449" s="57"/>
      <c r="AY1449" s="57"/>
      <c r="AZ1449" s="57"/>
      <c r="BA1449" s="57"/>
      <c r="BB1449" s="57"/>
      <c r="BC1449" s="57"/>
      <c r="BD1449" s="57"/>
      <c r="BE1449" s="57"/>
      <c r="BF1449" s="57"/>
      <c r="BG1449" s="57"/>
      <c r="BH1449" s="57"/>
      <c r="BI1449" s="57"/>
      <c r="BJ1449" s="57"/>
      <c r="BK1449" s="57"/>
      <c r="BL1449" s="57"/>
      <c r="BM1449" s="57"/>
      <c r="BN1449" s="57"/>
      <c r="CB1449" s="307"/>
      <c r="CC1449" s="307"/>
      <c r="CD1449" s="307"/>
      <c r="CE1449" s="307"/>
      <c r="CF1449" s="307"/>
      <c r="CG1449" s="307"/>
      <c r="CH1449" s="307"/>
      <c r="CI1449" s="307"/>
      <c r="CJ1449" s="307"/>
      <c r="CK1449" s="307"/>
      <c r="CL1449" s="307"/>
      <c r="CM1449" s="307"/>
      <c r="CN1449" s="307"/>
      <c r="CO1449" s="307"/>
      <c r="CP1449" s="307"/>
      <c r="CQ1449" s="307"/>
      <c r="CR1449" s="307"/>
      <c r="CS1449" s="307"/>
      <c r="CT1449" s="307"/>
      <c r="CU1449" s="307"/>
      <c r="CV1449" s="307"/>
      <c r="CW1449" s="307"/>
      <c r="CX1449" s="307"/>
      <c r="CY1449" s="307"/>
      <c r="CZ1449" s="307"/>
      <c r="DA1449" s="307"/>
      <c r="DB1449" s="307"/>
      <c r="DC1449" s="307"/>
      <c r="DD1449" s="307"/>
      <c r="DE1449" s="307"/>
      <c r="DF1449" s="307"/>
      <c r="DG1449" s="307"/>
      <c r="DH1449" s="307"/>
      <c r="DI1449" s="390"/>
      <c r="DJ1449" s="390"/>
      <c r="DK1449" s="307"/>
      <c r="DL1449" s="307"/>
      <c r="DM1449" s="307"/>
      <c r="DN1449" s="307"/>
      <c r="DO1449" s="307"/>
      <c r="DP1449" s="307"/>
      <c r="DQ1449" s="307"/>
      <c r="DR1449" s="307"/>
      <c r="DS1449" s="307"/>
      <c r="DT1449" s="307"/>
      <c r="DU1449" s="307"/>
      <c r="DV1449" s="307"/>
      <c r="DW1449" s="307"/>
      <c r="DX1449" s="307"/>
      <c r="DY1449" s="307"/>
      <c r="DZ1449" s="307"/>
      <c r="EA1449" s="307"/>
      <c r="EB1449" s="307"/>
      <c r="EC1449" s="307"/>
      <c r="ED1449" s="307"/>
      <c r="EE1449" s="307"/>
      <c r="EF1449" s="307"/>
      <c r="EG1449" s="307"/>
      <c r="EH1449" s="307"/>
      <c r="EI1449" s="307"/>
      <c r="EJ1449" s="307"/>
      <c r="EK1449" s="307"/>
      <c r="EL1449" s="307"/>
      <c r="EM1449" s="307"/>
      <c r="EN1449" s="307"/>
      <c r="EO1449" s="307"/>
      <c r="EP1449" s="307"/>
      <c r="EQ1449" s="307"/>
      <c r="ER1449" s="307"/>
      <c r="ES1449" s="307"/>
      <c r="ET1449" s="307"/>
      <c r="EU1449" s="390"/>
      <c r="EV1449" s="390"/>
      <c r="EW1449" s="307"/>
      <c r="EX1449" s="307"/>
      <c r="EY1449" s="307"/>
      <c r="EZ1449" s="307"/>
      <c r="FA1449" s="307"/>
      <c r="FB1449" s="307"/>
      <c r="FC1449" s="307"/>
      <c r="FD1449" s="307"/>
      <c r="FE1449" s="307"/>
      <c r="FF1449" s="307"/>
      <c r="FG1449" s="307"/>
      <c r="FH1449" s="307"/>
      <c r="FI1449" s="307"/>
      <c r="FJ1449" s="307"/>
      <c r="FK1449" s="307"/>
      <c r="FL1449" s="307"/>
      <c r="FM1449" s="307"/>
      <c r="FN1449" s="307"/>
      <c r="FO1449" s="307"/>
      <c r="FP1449" s="307"/>
      <c r="FQ1449" s="307"/>
      <c r="FR1449" s="307"/>
      <c r="FS1449" s="307"/>
      <c r="FT1449" s="307"/>
      <c r="FU1449" s="307"/>
      <c r="FV1449" s="307"/>
      <c r="FW1449" s="307"/>
      <c r="FX1449" s="307"/>
      <c r="FY1449" s="307"/>
      <c r="FZ1449" s="307"/>
      <c r="GA1449" s="307"/>
      <c r="GB1449" s="307"/>
      <c r="GC1449" s="307"/>
      <c r="GD1449" s="307"/>
      <c r="GE1449" s="307"/>
      <c r="GF1449" s="307"/>
      <c r="GG1449" s="307"/>
      <c r="GH1449" s="307"/>
      <c r="GI1449" s="307"/>
      <c r="GJ1449" s="307"/>
      <c r="GK1449" s="307"/>
      <c r="GL1449" s="307"/>
      <c r="GM1449" s="307"/>
      <c r="GN1449" s="307"/>
      <c r="GO1449" s="307"/>
      <c r="GP1449" s="307"/>
      <c r="GQ1449" s="307"/>
      <c r="GR1449" s="307"/>
      <c r="GS1449" s="307"/>
      <c r="GT1449" s="307"/>
      <c r="GU1449" s="307"/>
      <c r="GV1449" s="307"/>
      <c r="GW1449" s="307"/>
      <c r="GX1449" s="307"/>
      <c r="GY1449" s="307"/>
      <c r="GZ1449" s="307"/>
      <c r="HA1449" s="307"/>
      <c r="HB1449" s="307"/>
      <c r="HC1449" s="307"/>
      <c r="HD1449" s="307"/>
      <c r="HE1449" s="307"/>
      <c r="HF1449" s="307"/>
      <c r="HG1449" s="307"/>
      <c r="HH1449" s="307"/>
      <c r="HI1449" s="307"/>
      <c r="HJ1449" s="307"/>
      <c r="HK1449" s="307"/>
      <c r="HL1449" s="307"/>
      <c r="HM1449" s="307"/>
      <c r="HN1449" s="307"/>
      <c r="HO1449" s="307"/>
      <c r="HP1449" s="307"/>
      <c r="HQ1449" s="307"/>
      <c r="HR1449" s="307"/>
      <c r="HS1449" s="307"/>
      <c r="HT1449" s="307"/>
      <c r="HU1449" s="307"/>
      <c r="HV1449" s="307"/>
      <c r="HW1449" s="307"/>
      <c r="HX1449" s="307"/>
      <c r="HY1449" s="307"/>
      <c r="HZ1449" s="307"/>
      <c r="IA1449" s="307"/>
      <c r="IB1449" s="307"/>
      <c r="IC1449" s="307"/>
      <c r="ID1449" s="307"/>
      <c r="IE1449" s="307"/>
      <c r="IF1449" s="307"/>
      <c r="IG1449" s="307"/>
      <c r="IH1449" s="307"/>
      <c r="II1449" s="307"/>
      <c r="IJ1449" s="307"/>
      <c r="IK1449" s="307"/>
      <c r="IL1449" s="307"/>
      <c r="IM1449" s="307"/>
      <c r="IN1449" s="307"/>
      <c r="IO1449" s="307"/>
      <c r="IP1449" s="307"/>
      <c r="IQ1449" s="307"/>
      <c r="IR1449" s="307"/>
      <c r="IS1449" s="307"/>
      <c r="IT1449" s="307"/>
      <c r="IU1449" s="307"/>
      <c r="IV1449" s="307"/>
      <c r="IW1449" s="307"/>
      <c r="IX1449" s="307"/>
      <c r="IY1449" s="307"/>
      <c r="IZ1449" s="307"/>
      <c r="JA1449" s="307"/>
      <c r="JB1449" s="307"/>
      <c r="JC1449" s="307"/>
      <c r="JD1449" s="307"/>
      <c r="JE1449" s="307"/>
      <c r="JF1449" s="307"/>
      <c r="JG1449" s="307"/>
      <c r="JH1449" s="307"/>
      <c r="JI1449" s="307"/>
      <c r="JJ1449" s="307"/>
      <c r="JK1449" s="307"/>
      <c r="JL1449" s="307"/>
      <c r="JM1449" s="307"/>
      <c r="JN1449" s="307"/>
      <c r="JO1449" s="307"/>
      <c r="JP1449" s="307"/>
      <c r="JQ1449" s="307"/>
      <c r="JR1449" s="307"/>
      <c r="JS1449" s="307"/>
      <c r="JT1449" s="307"/>
      <c r="JU1449" s="307"/>
      <c r="JV1449" s="307"/>
      <c r="JW1449" s="307"/>
      <c r="JX1449" s="307"/>
      <c r="JY1449" s="307"/>
      <c r="JZ1449" s="307"/>
      <c r="KA1449" s="307"/>
      <c r="KB1449" s="307"/>
      <c r="KC1449" s="307"/>
      <c r="KD1449" s="307"/>
      <c r="KE1449" s="307"/>
      <c r="KF1449" s="307"/>
      <c r="KG1449" s="307"/>
      <c r="KH1449" s="307"/>
      <c r="KI1449" s="307"/>
      <c r="KJ1449" s="307"/>
      <c r="KK1449" s="307"/>
      <c r="KL1449" s="307"/>
      <c r="KM1449" s="307"/>
      <c r="KN1449" s="307"/>
      <c r="KO1449" s="307"/>
      <c r="KP1449" s="307"/>
      <c r="KQ1449" s="307"/>
      <c r="KR1449" s="307"/>
      <c r="KS1449" s="307"/>
      <c r="KT1449" s="307"/>
    </row>
    <row r="1450" spans="14:306" s="56" customFormat="1" ht="15" customHeight="1">
      <c r="N1450" s="458"/>
      <c r="O1450" s="458"/>
      <c r="P1450" s="311"/>
      <c r="Q1450" s="311"/>
      <c r="R1450" s="311"/>
      <c r="S1450" s="458"/>
      <c r="T1450" s="458"/>
      <c r="U1450" s="311"/>
      <c r="V1450" s="454"/>
      <c r="W1450" s="454"/>
      <c r="AG1450" s="57"/>
      <c r="AH1450" s="57"/>
      <c r="AI1450" s="57"/>
      <c r="AJ1450" s="57"/>
      <c r="AK1450" s="57"/>
      <c r="AL1450" s="57"/>
      <c r="AM1450" s="57"/>
      <c r="AN1450" s="57"/>
      <c r="AO1450" s="57"/>
      <c r="AP1450" s="57"/>
      <c r="AQ1450" s="57"/>
      <c r="AR1450" s="57"/>
      <c r="AS1450" s="57"/>
      <c r="AT1450" s="57"/>
      <c r="AU1450" s="57"/>
      <c r="AV1450" s="57"/>
      <c r="AW1450" s="57"/>
      <c r="AX1450" s="57"/>
      <c r="AY1450" s="57"/>
      <c r="AZ1450" s="57"/>
      <c r="BA1450" s="57"/>
      <c r="BB1450" s="57"/>
      <c r="BC1450" s="57"/>
      <c r="BD1450" s="57"/>
      <c r="BE1450" s="57"/>
      <c r="BF1450" s="57"/>
      <c r="BG1450" s="57"/>
      <c r="BH1450" s="57"/>
      <c r="BI1450" s="57"/>
      <c r="BJ1450" s="57"/>
      <c r="BK1450" s="57"/>
      <c r="BL1450" s="57"/>
      <c r="BM1450" s="57"/>
      <c r="BN1450" s="57"/>
      <c r="CB1450" s="307"/>
      <c r="CC1450" s="307"/>
      <c r="CD1450" s="307"/>
      <c r="CE1450" s="307"/>
      <c r="CF1450" s="307"/>
      <c r="CG1450" s="307"/>
      <c r="CH1450" s="307"/>
      <c r="CI1450" s="307"/>
      <c r="CJ1450" s="307"/>
      <c r="CK1450" s="307"/>
      <c r="CL1450" s="307"/>
      <c r="CM1450" s="307"/>
      <c r="CN1450" s="307"/>
      <c r="CO1450" s="307"/>
      <c r="CP1450" s="307"/>
      <c r="CQ1450" s="307"/>
      <c r="CR1450" s="307"/>
      <c r="CS1450" s="307"/>
      <c r="CT1450" s="307"/>
      <c r="CU1450" s="307"/>
      <c r="CV1450" s="307"/>
      <c r="CW1450" s="307"/>
      <c r="CX1450" s="307"/>
      <c r="CY1450" s="307"/>
      <c r="CZ1450" s="307"/>
      <c r="DA1450" s="307"/>
      <c r="DB1450" s="307"/>
      <c r="DC1450" s="307"/>
      <c r="DD1450" s="307"/>
      <c r="DE1450" s="307"/>
      <c r="DF1450" s="307"/>
      <c r="DG1450" s="307"/>
      <c r="DH1450" s="307"/>
      <c r="DI1450" s="390"/>
      <c r="DJ1450" s="390"/>
      <c r="DK1450" s="307"/>
      <c r="DL1450" s="307"/>
      <c r="DM1450" s="307"/>
      <c r="DN1450" s="307"/>
      <c r="DO1450" s="307"/>
      <c r="DP1450" s="307"/>
      <c r="DQ1450" s="307"/>
      <c r="DR1450" s="307"/>
      <c r="DS1450" s="307"/>
      <c r="DT1450" s="307"/>
      <c r="DU1450" s="307"/>
      <c r="DV1450" s="307"/>
      <c r="DW1450" s="307"/>
      <c r="DX1450" s="307"/>
      <c r="DY1450" s="307"/>
      <c r="DZ1450" s="307"/>
      <c r="EA1450" s="307"/>
      <c r="EB1450" s="307"/>
      <c r="EC1450" s="307"/>
      <c r="ED1450" s="307"/>
      <c r="EE1450" s="307"/>
      <c r="EF1450" s="307"/>
      <c r="EG1450" s="307"/>
      <c r="EH1450" s="307"/>
      <c r="EI1450" s="307"/>
      <c r="EJ1450" s="307"/>
      <c r="EK1450" s="307"/>
      <c r="EL1450" s="307"/>
      <c r="EM1450" s="307"/>
      <c r="EN1450" s="307"/>
      <c r="EO1450" s="307"/>
      <c r="EP1450" s="307"/>
      <c r="EQ1450" s="307"/>
      <c r="ER1450" s="307"/>
      <c r="ES1450" s="307"/>
      <c r="ET1450" s="307"/>
      <c r="EU1450" s="390"/>
      <c r="EV1450" s="390"/>
      <c r="EW1450" s="307"/>
      <c r="EX1450" s="307"/>
      <c r="EY1450" s="307"/>
      <c r="EZ1450" s="307"/>
      <c r="FA1450" s="307"/>
      <c r="FB1450" s="307"/>
      <c r="FC1450" s="307"/>
      <c r="FD1450" s="307"/>
      <c r="FE1450" s="307"/>
      <c r="FF1450" s="307"/>
      <c r="FG1450" s="307"/>
      <c r="FH1450" s="307"/>
      <c r="FI1450" s="307"/>
      <c r="FJ1450" s="307"/>
      <c r="FK1450" s="307"/>
      <c r="FL1450" s="307"/>
      <c r="FM1450" s="307"/>
      <c r="FN1450" s="307"/>
      <c r="FO1450" s="307"/>
      <c r="FP1450" s="307"/>
      <c r="FQ1450" s="307"/>
      <c r="FR1450" s="307"/>
      <c r="FS1450" s="307"/>
      <c r="FT1450" s="307"/>
      <c r="FU1450" s="307"/>
      <c r="FV1450" s="307"/>
      <c r="FW1450" s="307"/>
      <c r="FX1450" s="307"/>
      <c r="FY1450" s="307"/>
      <c r="FZ1450" s="307"/>
      <c r="GA1450" s="307"/>
      <c r="GB1450" s="307"/>
      <c r="GC1450" s="307"/>
      <c r="GD1450" s="307"/>
      <c r="GE1450" s="307"/>
      <c r="GF1450" s="307"/>
      <c r="GG1450" s="307"/>
      <c r="GH1450" s="307"/>
      <c r="GI1450" s="307"/>
      <c r="GJ1450" s="307"/>
      <c r="GK1450" s="307"/>
      <c r="GL1450" s="307"/>
      <c r="GM1450" s="307"/>
      <c r="GN1450" s="307"/>
      <c r="GO1450" s="307"/>
      <c r="GP1450" s="307"/>
      <c r="GQ1450" s="307"/>
      <c r="GR1450" s="307"/>
      <c r="GS1450" s="307"/>
      <c r="GT1450" s="307"/>
      <c r="GU1450" s="307"/>
      <c r="GV1450" s="307"/>
      <c r="GW1450" s="307"/>
      <c r="GX1450" s="307"/>
      <c r="GY1450" s="307"/>
      <c r="GZ1450" s="307"/>
      <c r="HA1450" s="307"/>
      <c r="HB1450" s="307"/>
      <c r="HC1450" s="307"/>
      <c r="HD1450" s="307"/>
      <c r="HE1450" s="307"/>
      <c r="HF1450" s="307"/>
      <c r="HG1450" s="307"/>
      <c r="HH1450" s="307"/>
      <c r="HI1450" s="307"/>
      <c r="HJ1450" s="307"/>
      <c r="HK1450" s="307"/>
      <c r="HL1450" s="307"/>
      <c r="HM1450" s="307"/>
      <c r="HN1450" s="307"/>
      <c r="HO1450" s="307"/>
      <c r="HP1450" s="307"/>
      <c r="HQ1450" s="307"/>
      <c r="HR1450" s="307"/>
      <c r="HS1450" s="307"/>
      <c r="HT1450" s="307"/>
      <c r="HU1450" s="307"/>
      <c r="HV1450" s="307"/>
      <c r="HW1450" s="307"/>
      <c r="HX1450" s="307"/>
      <c r="HY1450" s="307"/>
      <c r="HZ1450" s="307"/>
      <c r="IA1450" s="307"/>
      <c r="IB1450" s="307"/>
      <c r="IC1450" s="307"/>
      <c r="ID1450" s="307"/>
      <c r="IE1450" s="307"/>
      <c r="IF1450" s="307"/>
      <c r="IG1450" s="307"/>
      <c r="IH1450" s="307"/>
      <c r="II1450" s="307"/>
      <c r="IJ1450" s="307"/>
      <c r="IK1450" s="307"/>
      <c r="IL1450" s="307"/>
      <c r="IM1450" s="307"/>
      <c r="IN1450" s="307"/>
      <c r="IO1450" s="307"/>
      <c r="IP1450" s="307"/>
      <c r="IQ1450" s="307"/>
      <c r="IR1450" s="307"/>
      <c r="IS1450" s="307"/>
      <c r="IT1450" s="307"/>
      <c r="IU1450" s="307"/>
      <c r="IV1450" s="307"/>
      <c r="IW1450" s="307"/>
      <c r="IX1450" s="307"/>
      <c r="IY1450" s="307"/>
      <c r="IZ1450" s="307"/>
      <c r="JA1450" s="307"/>
      <c r="JB1450" s="307"/>
      <c r="JC1450" s="307"/>
      <c r="JD1450" s="307"/>
      <c r="JE1450" s="307"/>
      <c r="JF1450" s="307"/>
      <c r="JG1450" s="307"/>
      <c r="JH1450" s="307"/>
      <c r="JI1450" s="307"/>
      <c r="JJ1450" s="307"/>
      <c r="JK1450" s="307"/>
      <c r="JL1450" s="307"/>
      <c r="JM1450" s="307"/>
      <c r="JN1450" s="307"/>
      <c r="JO1450" s="307"/>
      <c r="JP1450" s="307"/>
      <c r="JQ1450" s="307"/>
      <c r="JR1450" s="307"/>
      <c r="JS1450" s="307"/>
      <c r="JT1450" s="307"/>
      <c r="JU1450" s="307"/>
      <c r="JV1450" s="307"/>
      <c r="JW1450" s="307"/>
      <c r="JX1450" s="307"/>
      <c r="JY1450" s="307"/>
      <c r="JZ1450" s="307"/>
      <c r="KA1450" s="307"/>
      <c r="KB1450" s="307"/>
      <c r="KC1450" s="307"/>
      <c r="KD1450" s="307"/>
      <c r="KE1450" s="307"/>
      <c r="KF1450" s="307"/>
      <c r="KG1450" s="307"/>
      <c r="KH1450" s="307"/>
      <c r="KI1450" s="307"/>
      <c r="KJ1450" s="307"/>
      <c r="KK1450" s="307"/>
      <c r="KL1450" s="307"/>
      <c r="KM1450" s="307"/>
      <c r="KN1450" s="307"/>
      <c r="KO1450" s="307"/>
      <c r="KP1450" s="307"/>
      <c r="KQ1450" s="307"/>
      <c r="KR1450" s="307"/>
      <c r="KS1450" s="307"/>
      <c r="KT1450" s="307"/>
    </row>
    <row r="1451" spans="14:306" s="56" customFormat="1" ht="15" customHeight="1">
      <c r="N1451" s="410"/>
      <c r="O1451" s="410"/>
      <c r="P1451" s="311"/>
      <c r="Q1451" s="311"/>
      <c r="R1451" s="311"/>
      <c r="AG1451" s="57"/>
      <c r="AH1451" s="57"/>
      <c r="AI1451" s="57"/>
      <c r="AJ1451" s="57"/>
      <c r="AK1451" s="57"/>
      <c r="AL1451" s="57"/>
      <c r="AM1451" s="57"/>
      <c r="AN1451" s="57"/>
      <c r="AO1451" s="57"/>
      <c r="AP1451" s="57"/>
      <c r="AQ1451" s="57"/>
      <c r="AR1451" s="57"/>
      <c r="AS1451" s="57"/>
      <c r="AT1451" s="57"/>
      <c r="AU1451" s="57"/>
      <c r="AV1451" s="57"/>
      <c r="AW1451" s="57"/>
      <c r="AX1451" s="57"/>
      <c r="AY1451" s="57"/>
      <c r="AZ1451" s="57"/>
      <c r="BA1451" s="57"/>
      <c r="BB1451" s="57"/>
      <c r="BC1451" s="57"/>
      <c r="BD1451" s="57"/>
      <c r="BE1451" s="57"/>
      <c r="BF1451" s="57"/>
      <c r="BG1451" s="57"/>
      <c r="BH1451" s="57"/>
      <c r="BI1451" s="57"/>
      <c r="BJ1451" s="57"/>
      <c r="BK1451" s="57"/>
      <c r="BL1451" s="57"/>
      <c r="BM1451" s="57"/>
      <c r="BN1451" s="57"/>
      <c r="CB1451" s="307"/>
      <c r="CC1451" s="307"/>
      <c r="CD1451" s="307"/>
      <c r="CE1451" s="307"/>
      <c r="CF1451" s="307"/>
      <c r="CG1451" s="307"/>
      <c r="CH1451" s="307"/>
      <c r="CI1451" s="307"/>
      <c r="CJ1451" s="307"/>
      <c r="CK1451" s="307"/>
      <c r="CL1451" s="307"/>
      <c r="CM1451" s="307"/>
      <c r="CN1451" s="307"/>
      <c r="CO1451" s="307"/>
      <c r="CP1451" s="307"/>
      <c r="CQ1451" s="307"/>
      <c r="CR1451" s="307"/>
      <c r="CS1451" s="307"/>
      <c r="CT1451" s="307"/>
      <c r="CU1451" s="307"/>
      <c r="CV1451" s="307"/>
      <c r="CW1451" s="307"/>
      <c r="CX1451" s="307"/>
      <c r="CY1451" s="307"/>
      <c r="CZ1451" s="307"/>
      <c r="DA1451" s="307"/>
      <c r="DB1451" s="307"/>
      <c r="DC1451" s="307"/>
      <c r="DD1451" s="307"/>
      <c r="DE1451" s="307"/>
      <c r="DF1451" s="307"/>
      <c r="DG1451" s="307"/>
      <c r="DH1451" s="307"/>
      <c r="DI1451" s="390"/>
      <c r="DJ1451" s="390"/>
      <c r="DK1451" s="307"/>
      <c r="DL1451" s="307"/>
      <c r="DM1451" s="307"/>
      <c r="DN1451" s="307"/>
      <c r="DO1451" s="307"/>
      <c r="DP1451" s="307"/>
      <c r="DQ1451" s="307"/>
      <c r="DR1451" s="307"/>
      <c r="DS1451" s="307"/>
      <c r="DT1451" s="307"/>
      <c r="DU1451" s="307"/>
      <c r="DV1451" s="307"/>
      <c r="DW1451" s="307"/>
      <c r="DX1451" s="307"/>
      <c r="DY1451" s="307"/>
      <c r="DZ1451" s="307"/>
      <c r="EA1451" s="307"/>
      <c r="EB1451" s="307"/>
      <c r="EC1451" s="307"/>
      <c r="ED1451" s="307"/>
      <c r="EE1451" s="307"/>
      <c r="EF1451" s="307"/>
      <c r="EG1451" s="307"/>
      <c r="EH1451" s="307"/>
      <c r="EI1451" s="307"/>
      <c r="EJ1451" s="307"/>
      <c r="EK1451" s="307"/>
      <c r="EL1451" s="307"/>
      <c r="EM1451" s="307"/>
      <c r="EN1451" s="307"/>
      <c r="EO1451" s="307"/>
      <c r="EP1451" s="307"/>
      <c r="EQ1451" s="307"/>
      <c r="ER1451" s="307"/>
      <c r="ES1451" s="307"/>
      <c r="ET1451" s="307"/>
      <c r="EU1451" s="390"/>
      <c r="EV1451" s="390"/>
      <c r="EW1451" s="307"/>
      <c r="EX1451" s="307"/>
      <c r="EY1451" s="307"/>
      <c r="EZ1451" s="307"/>
      <c r="FA1451" s="307"/>
      <c r="FB1451" s="307"/>
      <c r="FC1451" s="307"/>
      <c r="FD1451" s="307"/>
      <c r="FE1451" s="307"/>
      <c r="FF1451" s="307"/>
      <c r="FG1451" s="307"/>
      <c r="FH1451" s="307"/>
      <c r="FI1451" s="307"/>
      <c r="FJ1451" s="307"/>
      <c r="FK1451" s="307"/>
      <c r="FL1451" s="307"/>
      <c r="FM1451" s="307"/>
      <c r="FN1451" s="307"/>
      <c r="FO1451" s="307"/>
      <c r="FP1451" s="307"/>
      <c r="FQ1451" s="307"/>
      <c r="FR1451" s="307"/>
      <c r="FS1451" s="307"/>
      <c r="FT1451" s="307"/>
      <c r="FU1451" s="307"/>
      <c r="FV1451" s="307"/>
      <c r="FW1451" s="307"/>
      <c r="FX1451" s="307"/>
      <c r="FY1451" s="307"/>
      <c r="FZ1451" s="307"/>
      <c r="GA1451" s="307"/>
      <c r="GB1451" s="307"/>
      <c r="GC1451" s="307"/>
      <c r="GD1451" s="307"/>
      <c r="GE1451" s="307"/>
      <c r="GF1451" s="307"/>
      <c r="GG1451" s="307"/>
      <c r="GH1451" s="307"/>
      <c r="GI1451" s="307"/>
      <c r="GJ1451" s="307"/>
      <c r="GK1451" s="307"/>
      <c r="GL1451" s="307"/>
      <c r="GM1451" s="307"/>
      <c r="GN1451" s="307"/>
      <c r="GO1451" s="307"/>
      <c r="GP1451" s="307"/>
      <c r="GQ1451" s="307"/>
      <c r="GR1451" s="307"/>
      <c r="GS1451" s="307"/>
      <c r="GT1451" s="307"/>
      <c r="GU1451" s="307"/>
      <c r="GV1451" s="307"/>
      <c r="GW1451" s="307"/>
      <c r="GX1451" s="307"/>
      <c r="GY1451" s="307"/>
      <c r="GZ1451" s="307"/>
      <c r="HA1451" s="307"/>
      <c r="HB1451" s="307"/>
      <c r="HC1451" s="307"/>
      <c r="HD1451" s="307"/>
      <c r="HE1451" s="307"/>
      <c r="HF1451" s="307"/>
      <c r="HG1451" s="307"/>
      <c r="HH1451" s="307"/>
      <c r="HI1451" s="307"/>
      <c r="HJ1451" s="307"/>
      <c r="HK1451" s="307"/>
      <c r="HL1451" s="307"/>
      <c r="HM1451" s="307"/>
      <c r="HN1451" s="307"/>
      <c r="HO1451" s="307"/>
      <c r="HP1451" s="307"/>
      <c r="HQ1451" s="307"/>
      <c r="HR1451" s="307"/>
      <c r="HS1451" s="307"/>
      <c r="HT1451" s="307"/>
      <c r="HU1451" s="307"/>
      <c r="HV1451" s="307"/>
      <c r="HW1451" s="307"/>
      <c r="HX1451" s="307"/>
      <c r="HY1451" s="307"/>
      <c r="HZ1451" s="307"/>
      <c r="IA1451" s="307"/>
      <c r="IB1451" s="307"/>
      <c r="IC1451" s="307"/>
      <c r="ID1451" s="307"/>
      <c r="IE1451" s="307"/>
      <c r="IF1451" s="307"/>
      <c r="IG1451" s="307"/>
      <c r="IH1451" s="307"/>
      <c r="II1451" s="307"/>
      <c r="IJ1451" s="307"/>
      <c r="IK1451" s="307"/>
      <c r="IL1451" s="307"/>
      <c r="IM1451" s="307"/>
      <c r="IN1451" s="307"/>
      <c r="IO1451" s="307"/>
      <c r="IP1451" s="307"/>
      <c r="IQ1451" s="307"/>
      <c r="IR1451" s="307"/>
      <c r="IS1451" s="307"/>
      <c r="IT1451" s="307"/>
      <c r="IU1451" s="307"/>
      <c r="IV1451" s="307"/>
      <c r="IW1451" s="307"/>
      <c r="IX1451" s="307"/>
      <c r="IY1451" s="307"/>
      <c r="IZ1451" s="307"/>
      <c r="JA1451" s="307"/>
      <c r="JB1451" s="307"/>
      <c r="JC1451" s="307"/>
      <c r="JD1451" s="307"/>
      <c r="JE1451" s="307"/>
      <c r="JF1451" s="307"/>
      <c r="JG1451" s="307"/>
      <c r="JH1451" s="307"/>
      <c r="JI1451" s="307"/>
      <c r="JJ1451" s="307"/>
      <c r="JK1451" s="307"/>
      <c r="JL1451" s="307"/>
      <c r="JM1451" s="307"/>
      <c r="JN1451" s="307"/>
      <c r="JO1451" s="307"/>
      <c r="JP1451" s="307"/>
      <c r="JQ1451" s="307"/>
      <c r="JR1451" s="307"/>
      <c r="JS1451" s="307"/>
      <c r="JT1451" s="307"/>
      <c r="JU1451" s="307"/>
      <c r="JV1451" s="307"/>
      <c r="JW1451" s="307"/>
      <c r="JX1451" s="307"/>
      <c r="JY1451" s="307"/>
      <c r="JZ1451" s="307"/>
      <c r="KA1451" s="307"/>
      <c r="KB1451" s="307"/>
      <c r="KC1451" s="307"/>
      <c r="KD1451" s="307"/>
      <c r="KE1451" s="307"/>
      <c r="KF1451" s="307"/>
      <c r="KG1451" s="307"/>
      <c r="KH1451" s="307"/>
      <c r="KI1451" s="307"/>
      <c r="KJ1451" s="307"/>
      <c r="KK1451" s="307"/>
      <c r="KL1451" s="307"/>
      <c r="KM1451" s="307"/>
      <c r="KN1451" s="307"/>
      <c r="KO1451" s="307"/>
      <c r="KP1451" s="307"/>
      <c r="KQ1451" s="307"/>
      <c r="KR1451" s="307"/>
      <c r="KS1451" s="307"/>
      <c r="KT1451" s="307"/>
    </row>
    <row r="1452" spans="14:306" s="56" customFormat="1" ht="15" customHeight="1">
      <c r="N1452" s="410"/>
      <c r="O1452" s="410"/>
      <c r="P1452" s="459"/>
      <c r="Q1452" s="311"/>
      <c r="R1452" s="311"/>
      <c r="AG1452" s="57"/>
      <c r="AH1452" s="57"/>
      <c r="AI1452" s="57"/>
      <c r="AJ1452" s="57"/>
      <c r="AK1452" s="57"/>
      <c r="AL1452" s="57"/>
      <c r="AM1452" s="57"/>
      <c r="AN1452" s="57"/>
      <c r="AO1452" s="57"/>
      <c r="AP1452" s="57"/>
      <c r="AQ1452" s="57"/>
      <c r="AR1452" s="57"/>
      <c r="AS1452" s="57"/>
      <c r="AT1452" s="57"/>
      <c r="AU1452" s="57"/>
      <c r="AV1452" s="57"/>
      <c r="AW1452" s="57"/>
      <c r="AX1452" s="57"/>
      <c r="AY1452" s="57"/>
      <c r="AZ1452" s="57"/>
      <c r="BA1452" s="57"/>
      <c r="BB1452" s="57"/>
      <c r="BC1452" s="57"/>
      <c r="BD1452" s="57"/>
      <c r="BE1452" s="57"/>
      <c r="BF1452" s="57"/>
      <c r="BG1452" s="57"/>
      <c r="BH1452" s="57"/>
      <c r="BI1452" s="57"/>
      <c r="BJ1452" s="57"/>
      <c r="BK1452" s="57"/>
      <c r="BL1452" s="57"/>
      <c r="BM1452" s="57"/>
      <c r="BN1452" s="57"/>
      <c r="CB1452" s="307"/>
      <c r="CC1452" s="307"/>
      <c r="CD1452" s="307"/>
      <c r="CE1452" s="307"/>
      <c r="CF1452" s="307"/>
      <c r="CG1452" s="307"/>
      <c r="CH1452" s="307"/>
      <c r="CI1452" s="307"/>
      <c r="CJ1452" s="307"/>
      <c r="CK1452" s="307"/>
      <c r="CL1452" s="307"/>
      <c r="CM1452" s="307"/>
      <c r="CN1452" s="307"/>
      <c r="CO1452" s="307"/>
      <c r="CP1452" s="307"/>
      <c r="CQ1452" s="307"/>
      <c r="CR1452" s="307"/>
      <c r="CS1452" s="307"/>
      <c r="CT1452" s="307"/>
      <c r="CU1452" s="307"/>
      <c r="CV1452" s="307"/>
      <c r="CW1452" s="307"/>
      <c r="CX1452" s="307"/>
      <c r="CY1452" s="307"/>
      <c r="CZ1452" s="307"/>
      <c r="DA1452" s="307"/>
      <c r="DB1452" s="307"/>
      <c r="DC1452" s="307"/>
      <c r="DD1452" s="307"/>
      <c r="DE1452" s="307"/>
      <c r="DF1452" s="307"/>
      <c r="DG1452" s="307"/>
      <c r="DH1452" s="307"/>
      <c r="DI1452" s="390"/>
      <c r="DJ1452" s="390"/>
      <c r="DK1452" s="307"/>
      <c r="DL1452" s="307"/>
      <c r="DM1452" s="307"/>
      <c r="DN1452" s="307"/>
      <c r="DO1452" s="307"/>
      <c r="DP1452" s="307"/>
      <c r="DQ1452" s="307"/>
      <c r="DR1452" s="307"/>
      <c r="DS1452" s="307"/>
      <c r="DT1452" s="307"/>
      <c r="DU1452" s="307"/>
      <c r="DV1452" s="307"/>
      <c r="DW1452" s="307"/>
      <c r="DX1452" s="307"/>
      <c r="DY1452" s="307"/>
      <c r="DZ1452" s="307"/>
      <c r="EA1452" s="307"/>
      <c r="EB1452" s="307"/>
      <c r="EC1452" s="307"/>
      <c r="ED1452" s="307"/>
      <c r="EE1452" s="307"/>
      <c r="EF1452" s="307"/>
      <c r="EG1452" s="307"/>
      <c r="EH1452" s="307"/>
      <c r="EI1452" s="307"/>
      <c r="EJ1452" s="307"/>
      <c r="EK1452" s="307"/>
      <c r="EL1452" s="307"/>
      <c r="EM1452" s="307"/>
      <c r="EN1452" s="307"/>
      <c r="EO1452" s="307"/>
      <c r="EP1452" s="307"/>
      <c r="EQ1452" s="307"/>
      <c r="ER1452" s="307"/>
      <c r="ES1452" s="307"/>
      <c r="ET1452" s="307"/>
      <c r="EU1452" s="390"/>
      <c r="EV1452" s="390"/>
      <c r="EW1452" s="307"/>
      <c r="EX1452" s="307"/>
      <c r="EY1452" s="307"/>
      <c r="EZ1452" s="307"/>
      <c r="FA1452" s="307"/>
      <c r="FB1452" s="307"/>
      <c r="FC1452" s="307"/>
      <c r="FD1452" s="307"/>
      <c r="FE1452" s="307"/>
      <c r="FF1452" s="307"/>
      <c r="FG1452" s="307"/>
      <c r="FH1452" s="307"/>
      <c r="FI1452" s="307"/>
      <c r="FJ1452" s="307"/>
      <c r="FK1452" s="307"/>
      <c r="FL1452" s="307"/>
      <c r="FM1452" s="307"/>
      <c r="FN1452" s="307"/>
      <c r="FO1452" s="307"/>
      <c r="FP1452" s="307"/>
      <c r="FQ1452" s="307"/>
      <c r="FR1452" s="307"/>
      <c r="FS1452" s="307"/>
      <c r="FT1452" s="307"/>
      <c r="FU1452" s="307"/>
      <c r="FV1452" s="307"/>
      <c r="FW1452" s="307"/>
      <c r="FX1452" s="307"/>
      <c r="FY1452" s="307"/>
      <c r="FZ1452" s="307"/>
      <c r="GA1452" s="307"/>
      <c r="GB1452" s="307"/>
      <c r="GC1452" s="307"/>
      <c r="GD1452" s="307"/>
      <c r="GE1452" s="307"/>
      <c r="GF1452" s="307"/>
      <c r="GG1452" s="307"/>
      <c r="GH1452" s="307"/>
      <c r="GI1452" s="307"/>
      <c r="GJ1452" s="307"/>
      <c r="GK1452" s="307"/>
      <c r="GL1452" s="307"/>
      <c r="GM1452" s="307"/>
      <c r="GN1452" s="307"/>
      <c r="GO1452" s="307"/>
      <c r="GP1452" s="307"/>
      <c r="GQ1452" s="307"/>
      <c r="GR1452" s="307"/>
      <c r="GS1452" s="307"/>
      <c r="GT1452" s="307"/>
      <c r="GU1452" s="307"/>
      <c r="GV1452" s="307"/>
      <c r="GW1452" s="307"/>
      <c r="GX1452" s="307"/>
      <c r="GY1452" s="307"/>
      <c r="GZ1452" s="307"/>
      <c r="HA1452" s="307"/>
      <c r="HB1452" s="307"/>
      <c r="HC1452" s="307"/>
      <c r="HD1452" s="307"/>
      <c r="HE1452" s="307"/>
      <c r="HF1452" s="307"/>
      <c r="HG1452" s="307"/>
      <c r="HH1452" s="307"/>
      <c r="HI1452" s="307"/>
      <c r="HJ1452" s="307"/>
      <c r="HK1452" s="307"/>
      <c r="HL1452" s="307"/>
      <c r="HM1452" s="307"/>
      <c r="HN1452" s="307"/>
      <c r="HO1452" s="307"/>
      <c r="HP1452" s="307"/>
      <c r="HQ1452" s="307"/>
      <c r="HR1452" s="307"/>
      <c r="HS1452" s="307"/>
      <c r="HT1452" s="307"/>
      <c r="HU1452" s="307"/>
      <c r="HV1452" s="307"/>
      <c r="HW1452" s="307"/>
      <c r="HX1452" s="307"/>
      <c r="HY1452" s="307"/>
      <c r="HZ1452" s="307"/>
      <c r="IA1452" s="307"/>
      <c r="IB1452" s="307"/>
      <c r="IC1452" s="307"/>
      <c r="ID1452" s="307"/>
      <c r="IE1452" s="307"/>
      <c r="IF1452" s="307"/>
      <c r="IG1452" s="307"/>
      <c r="IH1452" s="307"/>
      <c r="II1452" s="307"/>
      <c r="IJ1452" s="307"/>
      <c r="IK1452" s="307"/>
      <c r="IL1452" s="307"/>
      <c r="IM1452" s="307"/>
      <c r="IN1452" s="307"/>
      <c r="IO1452" s="307"/>
      <c r="IP1452" s="307"/>
      <c r="IQ1452" s="307"/>
      <c r="IR1452" s="307"/>
      <c r="IS1452" s="307"/>
      <c r="IT1452" s="307"/>
      <c r="IU1452" s="307"/>
      <c r="IV1452" s="307"/>
      <c r="IW1452" s="307"/>
      <c r="IX1452" s="307"/>
      <c r="IY1452" s="307"/>
      <c r="IZ1452" s="307"/>
      <c r="JA1452" s="307"/>
      <c r="JB1452" s="307"/>
      <c r="JC1452" s="307"/>
      <c r="JD1452" s="307"/>
      <c r="JE1452" s="307"/>
      <c r="JF1452" s="307"/>
      <c r="JG1452" s="307"/>
      <c r="JH1452" s="307"/>
      <c r="JI1452" s="307"/>
      <c r="JJ1452" s="307"/>
      <c r="JK1452" s="307"/>
      <c r="JL1452" s="307"/>
      <c r="JM1452" s="307"/>
      <c r="JN1452" s="307"/>
      <c r="JO1452" s="307"/>
      <c r="JP1452" s="307"/>
      <c r="JQ1452" s="307"/>
      <c r="JR1452" s="307"/>
      <c r="JS1452" s="307"/>
      <c r="JT1452" s="307"/>
      <c r="JU1452" s="307"/>
      <c r="JV1452" s="307"/>
      <c r="JW1452" s="307"/>
      <c r="JX1452" s="307"/>
      <c r="JY1452" s="307"/>
      <c r="JZ1452" s="307"/>
      <c r="KA1452" s="307"/>
      <c r="KB1452" s="307"/>
      <c r="KC1452" s="307"/>
      <c r="KD1452" s="307"/>
      <c r="KE1452" s="307"/>
      <c r="KF1452" s="307"/>
      <c r="KG1452" s="307"/>
      <c r="KH1452" s="307"/>
      <c r="KI1452" s="307"/>
      <c r="KJ1452" s="307"/>
      <c r="KK1452" s="307"/>
      <c r="KL1452" s="307"/>
      <c r="KM1452" s="307"/>
      <c r="KN1452" s="307"/>
      <c r="KO1452" s="307"/>
      <c r="KP1452" s="307"/>
      <c r="KQ1452" s="307"/>
      <c r="KR1452" s="307"/>
      <c r="KS1452" s="307"/>
      <c r="KT1452" s="307"/>
    </row>
    <row r="1453" spans="14:306" s="56" customFormat="1" ht="15" customHeight="1">
      <c r="N1453" s="410"/>
      <c r="O1453" s="410"/>
      <c r="P1453" s="311"/>
      <c r="Q1453" s="311"/>
      <c r="R1453" s="311"/>
      <c r="AG1453" s="57"/>
      <c r="AH1453" s="57"/>
      <c r="AI1453" s="57"/>
      <c r="AJ1453" s="57"/>
      <c r="AK1453" s="57"/>
      <c r="AL1453" s="57"/>
      <c r="AM1453" s="57"/>
      <c r="AN1453" s="57"/>
      <c r="AO1453" s="57"/>
      <c r="AP1453" s="57"/>
      <c r="AQ1453" s="57"/>
      <c r="AR1453" s="57"/>
      <c r="AS1453" s="57"/>
      <c r="AT1453" s="57"/>
      <c r="AU1453" s="57"/>
      <c r="AV1453" s="57"/>
      <c r="AW1453" s="57"/>
      <c r="AX1453" s="57"/>
      <c r="AY1453" s="57"/>
      <c r="AZ1453" s="57"/>
      <c r="BA1453" s="57"/>
      <c r="BB1453" s="57"/>
      <c r="BC1453" s="57"/>
      <c r="BD1453" s="57"/>
      <c r="BE1453" s="57"/>
      <c r="BF1453" s="57"/>
      <c r="BG1453" s="57"/>
      <c r="BH1453" s="57"/>
      <c r="BI1453" s="57"/>
      <c r="BJ1453" s="57"/>
      <c r="BK1453" s="57"/>
      <c r="BL1453" s="57"/>
      <c r="BM1453" s="57"/>
      <c r="BN1453" s="57"/>
      <c r="CB1453" s="307"/>
      <c r="CC1453" s="307"/>
      <c r="CD1453" s="307"/>
      <c r="CE1453" s="307"/>
      <c r="CF1453" s="307"/>
      <c r="CG1453" s="307"/>
      <c r="CH1453" s="307"/>
      <c r="CI1453" s="307"/>
      <c r="CJ1453" s="307"/>
      <c r="CK1453" s="307"/>
      <c r="CL1453" s="307"/>
      <c r="CM1453" s="307"/>
      <c r="CN1453" s="307"/>
      <c r="CO1453" s="307"/>
      <c r="CP1453" s="307"/>
      <c r="CQ1453" s="307"/>
      <c r="CR1453" s="307"/>
      <c r="CS1453" s="307"/>
      <c r="CT1453" s="307"/>
      <c r="CU1453" s="307"/>
      <c r="CV1453" s="307"/>
      <c r="CW1453" s="307"/>
      <c r="CX1453" s="307"/>
      <c r="CY1453" s="307"/>
      <c r="CZ1453" s="307"/>
      <c r="DA1453" s="307"/>
      <c r="DB1453" s="307"/>
      <c r="DC1453" s="307"/>
      <c r="DD1453" s="307"/>
      <c r="DE1453" s="307"/>
      <c r="DF1453" s="307"/>
      <c r="DG1453" s="307"/>
      <c r="DH1453" s="307"/>
      <c r="DI1453" s="390"/>
      <c r="DJ1453" s="390"/>
      <c r="DK1453" s="307"/>
      <c r="DL1453" s="307"/>
      <c r="DM1453" s="307"/>
      <c r="DN1453" s="307"/>
      <c r="DO1453" s="307"/>
      <c r="DP1453" s="307"/>
      <c r="DQ1453" s="307"/>
      <c r="DR1453" s="307"/>
      <c r="DS1453" s="307"/>
      <c r="DT1453" s="307"/>
      <c r="DU1453" s="307"/>
      <c r="DV1453" s="307"/>
      <c r="DW1453" s="307"/>
      <c r="DX1453" s="307"/>
      <c r="DY1453" s="307"/>
      <c r="DZ1453" s="307"/>
      <c r="EA1453" s="307"/>
      <c r="EB1453" s="307"/>
      <c r="EC1453" s="307"/>
      <c r="ED1453" s="307"/>
      <c r="EE1453" s="307"/>
      <c r="EF1453" s="307"/>
      <c r="EG1453" s="307"/>
      <c r="EH1453" s="307"/>
      <c r="EI1453" s="307"/>
      <c r="EJ1453" s="307"/>
      <c r="EK1453" s="307"/>
      <c r="EL1453" s="307"/>
      <c r="EM1453" s="307"/>
      <c r="EN1453" s="307"/>
      <c r="EO1453" s="307"/>
      <c r="EP1453" s="307"/>
      <c r="EQ1453" s="307"/>
      <c r="ER1453" s="307"/>
      <c r="ES1453" s="307"/>
      <c r="ET1453" s="307"/>
      <c r="EU1453" s="390"/>
      <c r="EV1453" s="390"/>
      <c r="EW1453" s="307"/>
      <c r="EX1453" s="307"/>
      <c r="EY1453" s="307"/>
      <c r="EZ1453" s="307"/>
      <c r="FA1453" s="307"/>
      <c r="FB1453" s="307"/>
      <c r="FC1453" s="307"/>
      <c r="FD1453" s="307"/>
      <c r="FE1453" s="307"/>
      <c r="FF1453" s="307"/>
      <c r="FG1453" s="307"/>
      <c r="FH1453" s="307"/>
      <c r="FI1453" s="307"/>
      <c r="FJ1453" s="307"/>
      <c r="FK1453" s="307"/>
      <c r="FL1453" s="307"/>
      <c r="FM1453" s="307"/>
      <c r="FN1453" s="307"/>
      <c r="FO1453" s="307"/>
      <c r="FP1453" s="307"/>
      <c r="FQ1453" s="307"/>
      <c r="FR1453" s="307"/>
      <c r="FS1453" s="307"/>
      <c r="FT1453" s="307"/>
      <c r="FU1453" s="307"/>
      <c r="FV1453" s="307"/>
      <c r="FW1453" s="307"/>
      <c r="FX1453" s="307"/>
      <c r="FY1453" s="307"/>
      <c r="FZ1453" s="307"/>
      <c r="GA1453" s="307"/>
      <c r="GB1453" s="307"/>
      <c r="GC1453" s="307"/>
      <c r="GD1453" s="307"/>
      <c r="GE1453" s="307"/>
      <c r="GF1453" s="307"/>
      <c r="GG1453" s="307"/>
      <c r="GH1453" s="307"/>
      <c r="GI1453" s="307"/>
      <c r="GJ1453" s="307"/>
      <c r="GK1453" s="307"/>
      <c r="GL1453" s="307"/>
      <c r="GM1453" s="307"/>
      <c r="GN1453" s="307"/>
      <c r="GO1453" s="307"/>
      <c r="GP1453" s="307"/>
      <c r="GQ1453" s="307"/>
      <c r="GR1453" s="307"/>
      <c r="GS1453" s="307"/>
      <c r="GT1453" s="307"/>
      <c r="GU1453" s="307"/>
      <c r="GV1453" s="307"/>
      <c r="GW1453" s="307"/>
      <c r="GX1453" s="307"/>
      <c r="GY1453" s="307"/>
      <c r="GZ1453" s="307"/>
      <c r="HA1453" s="307"/>
      <c r="HB1453" s="307"/>
      <c r="HC1453" s="307"/>
      <c r="HD1453" s="307"/>
      <c r="HE1453" s="307"/>
      <c r="HF1453" s="307"/>
      <c r="HG1453" s="307"/>
      <c r="HH1453" s="307"/>
      <c r="HI1453" s="307"/>
      <c r="HJ1453" s="307"/>
      <c r="HK1453" s="307"/>
      <c r="HL1453" s="307"/>
      <c r="HM1453" s="307"/>
      <c r="HN1453" s="307"/>
      <c r="HO1453" s="307"/>
      <c r="HP1453" s="307"/>
      <c r="HQ1453" s="307"/>
      <c r="HR1453" s="307"/>
      <c r="HS1453" s="307"/>
      <c r="HT1453" s="307"/>
      <c r="HU1453" s="307"/>
      <c r="HV1453" s="307"/>
      <c r="HW1453" s="307"/>
      <c r="HX1453" s="307"/>
      <c r="HY1453" s="307"/>
      <c r="HZ1453" s="307"/>
      <c r="IA1453" s="307"/>
      <c r="IB1453" s="307"/>
      <c r="IC1453" s="307"/>
      <c r="ID1453" s="307"/>
      <c r="IE1453" s="307"/>
      <c r="IF1453" s="307"/>
      <c r="IG1453" s="307"/>
      <c r="IH1453" s="307"/>
      <c r="II1453" s="307"/>
      <c r="IJ1453" s="307"/>
      <c r="IK1453" s="307"/>
      <c r="IL1453" s="307"/>
      <c r="IM1453" s="307"/>
      <c r="IN1453" s="307"/>
      <c r="IO1453" s="307"/>
      <c r="IP1453" s="307"/>
      <c r="IQ1453" s="307"/>
      <c r="IR1453" s="307"/>
      <c r="IS1453" s="307"/>
      <c r="IT1453" s="307"/>
      <c r="IU1453" s="307"/>
      <c r="IV1453" s="307"/>
      <c r="IW1453" s="307"/>
      <c r="IX1453" s="307"/>
      <c r="IY1453" s="307"/>
      <c r="IZ1453" s="307"/>
      <c r="JA1453" s="307"/>
      <c r="JB1453" s="307"/>
      <c r="JC1453" s="307"/>
      <c r="JD1453" s="307"/>
      <c r="JE1453" s="307"/>
      <c r="JF1453" s="307"/>
      <c r="JG1453" s="307"/>
      <c r="JH1453" s="307"/>
      <c r="JI1453" s="307"/>
      <c r="JJ1453" s="307"/>
      <c r="JK1453" s="307"/>
      <c r="JL1453" s="307"/>
      <c r="JM1453" s="307"/>
      <c r="JN1453" s="307"/>
      <c r="JO1453" s="307"/>
      <c r="JP1453" s="307"/>
      <c r="JQ1453" s="307"/>
      <c r="JR1453" s="307"/>
      <c r="JS1453" s="307"/>
      <c r="JT1453" s="307"/>
      <c r="JU1453" s="307"/>
      <c r="JV1453" s="307"/>
      <c r="JW1453" s="307"/>
      <c r="JX1453" s="307"/>
      <c r="JY1453" s="307"/>
      <c r="JZ1453" s="307"/>
      <c r="KA1453" s="307"/>
      <c r="KB1453" s="307"/>
      <c r="KC1453" s="307"/>
      <c r="KD1453" s="307"/>
      <c r="KE1453" s="307"/>
      <c r="KF1453" s="307"/>
      <c r="KG1453" s="307"/>
      <c r="KH1453" s="307"/>
      <c r="KI1453" s="307"/>
      <c r="KJ1453" s="307"/>
      <c r="KK1453" s="307"/>
      <c r="KL1453" s="307"/>
      <c r="KM1453" s="307"/>
      <c r="KN1453" s="307"/>
      <c r="KO1453" s="307"/>
      <c r="KP1453" s="307"/>
      <c r="KQ1453" s="307"/>
      <c r="KR1453" s="307"/>
      <c r="KS1453" s="307"/>
      <c r="KT1453" s="307"/>
    </row>
    <row r="1454" spans="14:306" s="56" customFormat="1" ht="15" customHeight="1">
      <c r="N1454" s="410"/>
      <c r="O1454" s="311"/>
      <c r="P1454" s="311"/>
      <c r="Q1454" s="311"/>
      <c r="R1454" s="311"/>
      <c r="AG1454" s="57"/>
      <c r="AH1454" s="57"/>
      <c r="AI1454" s="57"/>
      <c r="AJ1454" s="57"/>
      <c r="AK1454" s="57"/>
      <c r="AL1454" s="57"/>
      <c r="AM1454" s="57"/>
      <c r="AN1454" s="57"/>
      <c r="AO1454" s="57"/>
      <c r="AP1454" s="57"/>
      <c r="AQ1454" s="57"/>
      <c r="AR1454" s="57"/>
      <c r="AS1454" s="57"/>
      <c r="AT1454" s="57"/>
      <c r="AU1454" s="57"/>
      <c r="AV1454" s="57"/>
      <c r="AW1454" s="57"/>
      <c r="AX1454" s="57"/>
      <c r="AY1454" s="57"/>
      <c r="AZ1454" s="57"/>
      <c r="BA1454" s="57"/>
      <c r="BB1454" s="57"/>
      <c r="BC1454" s="57"/>
      <c r="BD1454" s="57"/>
      <c r="BE1454" s="57"/>
      <c r="BF1454" s="57"/>
      <c r="BG1454" s="57"/>
      <c r="BH1454" s="57"/>
      <c r="BI1454" s="57"/>
      <c r="BJ1454" s="57"/>
      <c r="BK1454" s="57"/>
      <c r="BL1454" s="57"/>
      <c r="BM1454" s="57"/>
      <c r="BN1454" s="57"/>
      <c r="CB1454" s="307"/>
      <c r="CC1454" s="307"/>
      <c r="CD1454" s="307"/>
      <c r="CE1454" s="307"/>
      <c r="CF1454" s="307"/>
      <c r="CG1454" s="307"/>
      <c r="CH1454" s="307"/>
      <c r="CI1454" s="307"/>
      <c r="CJ1454" s="307"/>
      <c r="CK1454" s="307"/>
      <c r="CL1454" s="307"/>
      <c r="CM1454" s="307"/>
      <c r="CN1454" s="307"/>
      <c r="CO1454" s="307"/>
      <c r="CP1454" s="307"/>
      <c r="CQ1454" s="307"/>
      <c r="CR1454" s="307"/>
      <c r="CS1454" s="307"/>
      <c r="CT1454" s="307"/>
      <c r="CU1454" s="307"/>
      <c r="CV1454" s="307"/>
      <c r="CW1454" s="307"/>
      <c r="CX1454" s="307"/>
      <c r="CY1454" s="307"/>
      <c r="CZ1454" s="307"/>
      <c r="DA1454" s="307"/>
      <c r="DB1454" s="307"/>
      <c r="DC1454" s="307"/>
      <c r="DD1454" s="307"/>
      <c r="DE1454" s="307"/>
      <c r="DF1454" s="307"/>
      <c r="DG1454" s="307"/>
      <c r="DH1454" s="307"/>
      <c r="DI1454" s="390"/>
      <c r="DJ1454" s="390"/>
      <c r="DK1454" s="307"/>
      <c r="DL1454" s="307"/>
      <c r="DM1454" s="307"/>
      <c r="DN1454" s="307"/>
      <c r="DO1454" s="307"/>
      <c r="DP1454" s="307"/>
      <c r="DQ1454" s="307"/>
      <c r="DR1454" s="307"/>
      <c r="DS1454" s="307"/>
      <c r="DT1454" s="307"/>
      <c r="DU1454" s="307"/>
      <c r="DV1454" s="307"/>
      <c r="DW1454" s="307"/>
      <c r="DX1454" s="307"/>
      <c r="DY1454" s="307"/>
      <c r="DZ1454" s="307"/>
      <c r="EA1454" s="307"/>
      <c r="EB1454" s="307"/>
      <c r="EC1454" s="307"/>
      <c r="ED1454" s="307"/>
      <c r="EE1454" s="307"/>
      <c r="EF1454" s="307"/>
      <c r="EG1454" s="307"/>
      <c r="EH1454" s="307"/>
      <c r="EI1454" s="307"/>
      <c r="EJ1454" s="307"/>
      <c r="EK1454" s="307"/>
      <c r="EL1454" s="307"/>
      <c r="EM1454" s="307"/>
      <c r="EN1454" s="307"/>
      <c r="EO1454" s="307"/>
      <c r="EP1454" s="307"/>
      <c r="EQ1454" s="307"/>
      <c r="ER1454" s="307"/>
      <c r="ES1454" s="307"/>
      <c r="ET1454" s="307"/>
      <c r="EU1454" s="390"/>
      <c r="EV1454" s="390"/>
      <c r="EW1454" s="307"/>
      <c r="EX1454" s="307"/>
      <c r="EY1454" s="307"/>
      <c r="EZ1454" s="307"/>
      <c r="FA1454" s="307"/>
      <c r="FB1454" s="307"/>
      <c r="FC1454" s="307"/>
      <c r="FD1454" s="307"/>
      <c r="FE1454" s="307"/>
      <c r="FF1454" s="307"/>
      <c r="FG1454" s="307"/>
      <c r="FH1454" s="307"/>
      <c r="FI1454" s="307"/>
      <c r="FJ1454" s="307"/>
      <c r="FK1454" s="307"/>
      <c r="FL1454" s="307"/>
      <c r="FM1454" s="307"/>
      <c r="FN1454" s="307"/>
      <c r="FO1454" s="307"/>
      <c r="FP1454" s="307"/>
      <c r="FQ1454" s="307"/>
      <c r="FR1454" s="307"/>
      <c r="FS1454" s="307"/>
      <c r="FT1454" s="307"/>
      <c r="FU1454" s="307"/>
      <c r="FV1454" s="307"/>
      <c r="FW1454" s="307"/>
      <c r="FX1454" s="307"/>
      <c r="FY1454" s="307"/>
      <c r="FZ1454" s="307"/>
      <c r="GA1454" s="307"/>
      <c r="GB1454" s="307"/>
      <c r="GC1454" s="307"/>
      <c r="GD1454" s="307"/>
      <c r="GE1454" s="307"/>
      <c r="GF1454" s="307"/>
      <c r="GG1454" s="307"/>
      <c r="GH1454" s="307"/>
      <c r="GI1454" s="307"/>
      <c r="GJ1454" s="307"/>
      <c r="GK1454" s="307"/>
      <c r="GL1454" s="307"/>
      <c r="GM1454" s="307"/>
      <c r="GN1454" s="307"/>
      <c r="GO1454" s="307"/>
      <c r="GP1454" s="307"/>
      <c r="GQ1454" s="307"/>
      <c r="GR1454" s="307"/>
      <c r="GS1454" s="307"/>
      <c r="GT1454" s="307"/>
      <c r="GU1454" s="307"/>
      <c r="GV1454" s="307"/>
      <c r="GW1454" s="307"/>
      <c r="GX1454" s="307"/>
      <c r="GY1454" s="307"/>
      <c r="GZ1454" s="307"/>
      <c r="HA1454" s="307"/>
      <c r="HB1454" s="307"/>
      <c r="HC1454" s="307"/>
      <c r="HD1454" s="307"/>
      <c r="HE1454" s="307"/>
      <c r="HF1454" s="307"/>
      <c r="HG1454" s="307"/>
      <c r="HH1454" s="307"/>
      <c r="HI1454" s="307"/>
      <c r="HJ1454" s="307"/>
      <c r="HK1454" s="307"/>
      <c r="HL1454" s="307"/>
      <c r="HM1454" s="307"/>
      <c r="HN1454" s="307"/>
      <c r="HO1454" s="307"/>
      <c r="HP1454" s="307"/>
      <c r="HQ1454" s="307"/>
      <c r="HR1454" s="307"/>
      <c r="HS1454" s="307"/>
      <c r="HT1454" s="307"/>
      <c r="HU1454" s="307"/>
      <c r="HV1454" s="307"/>
      <c r="HW1454" s="307"/>
      <c r="HX1454" s="307"/>
      <c r="HY1454" s="307"/>
      <c r="HZ1454" s="307"/>
      <c r="IA1454" s="307"/>
      <c r="IB1454" s="307"/>
      <c r="IC1454" s="307"/>
      <c r="ID1454" s="307"/>
      <c r="IE1454" s="307"/>
      <c r="IF1454" s="307"/>
      <c r="IG1454" s="307"/>
      <c r="IH1454" s="307"/>
      <c r="II1454" s="307"/>
      <c r="IJ1454" s="307"/>
      <c r="IK1454" s="307"/>
      <c r="IL1454" s="307"/>
      <c r="IM1454" s="307"/>
      <c r="IN1454" s="307"/>
      <c r="IO1454" s="307"/>
      <c r="IP1454" s="307"/>
      <c r="IQ1454" s="307"/>
      <c r="IR1454" s="307"/>
      <c r="IS1454" s="307"/>
      <c r="IT1454" s="307"/>
      <c r="IU1454" s="307"/>
      <c r="IV1454" s="307"/>
      <c r="IW1454" s="307"/>
      <c r="IX1454" s="307"/>
      <c r="IY1454" s="307"/>
      <c r="IZ1454" s="307"/>
      <c r="JA1454" s="307"/>
      <c r="JB1454" s="307"/>
      <c r="JC1454" s="307"/>
      <c r="JD1454" s="307"/>
      <c r="JE1454" s="307"/>
      <c r="JF1454" s="307"/>
      <c r="JG1454" s="307"/>
      <c r="JH1454" s="307"/>
      <c r="JI1454" s="307"/>
      <c r="JJ1454" s="307"/>
      <c r="JK1454" s="307"/>
      <c r="JL1454" s="307"/>
      <c r="JM1454" s="307"/>
      <c r="JN1454" s="307"/>
      <c r="JO1454" s="307"/>
      <c r="JP1454" s="307"/>
      <c r="JQ1454" s="307"/>
      <c r="JR1454" s="307"/>
      <c r="JS1454" s="307"/>
      <c r="JT1454" s="307"/>
      <c r="JU1454" s="307"/>
      <c r="JV1454" s="307"/>
      <c r="JW1454" s="307"/>
      <c r="JX1454" s="307"/>
      <c r="JY1454" s="307"/>
      <c r="JZ1454" s="307"/>
      <c r="KA1454" s="307"/>
      <c r="KB1454" s="307"/>
      <c r="KC1454" s="307"/>
      <c r="KD1454" s="307"/>
      <c r="KE1454" s="307"/>
      <c r="KF1454" s="307"/>
      <c r="KG1454" s="307"/>
      <c r="KH1454" s="307"/>
      <c r="KI1454" s="307"/>
      <c r="KJ1454" s="307"/>
      <c r="KK1454" s="307"/>
      <c r="KL1454" s="307"/>
      <c r="KM1454" s="307"/>
      <c r="KN1454" s="307"/>
      <c r="KO1454" s="307"/>
      <c r="KP1454" s="307"/>
      <c r="KQ1454" s="307"/>
      <c r="KR1454" s="307"/>
      <c r="KS1454" s="307"/>
      <c r="KT1454" s="307"/>
    </row>
    <row r="1455" spans="14:306" s="56" customFormat="1" ht="15" customHeight="1">
      <c r="N1455" s="410"/>
      <c r="O1455" s="410"/>
      <c r="P1455" s="311"/>
      <c r="Q1455" s="311"/>
      <c r="R1455" s="311"/>
      <c r="AG1455" s="57"/>
      <c r="AH1455" s="57"/>
      <c r="AI1455" s="57"/>
      <c r="AJ1455" s="57"/>
      <c r="AK1455" s="57"/>
      <c r="AL1455" s="57"/>
      <c r="AM1455" s="57"/>
      <c r="AN1455" s="57"/>
      <c r="AO1455" s="57"/>
      <c r="AP1455" s="57"/>
      <c r="AQ1455" s="57"/>
      <c r="AR1455" s="57"/>
      <c r="AS1455" s="57"/>
      <c r="AT1455" s="57"/>
      <c r="AU1455" s="57"/>
      <c r="AV1455" s="57"/>
      <c r="AW1455" s="57"/>
      <c r="AX1455" s="57"/>
      <c r="AY1455" s="57"/>
      <c r="AZ1455" s="57"/>
      <c r="BA1455" s="57"/>
      <c r="BB1455" s="57"/>
      <c r="BC1455" s="57"/>
      <c r="BD1455" s="57"/>
      <c r="BE1455" s="57"/>
      <c r="BF1455" s="57"/>
      <c r="BG1455" s="57"/>
      <c r="BH1455" s="57"/>
      <c r="BI1455" s="57"/>
      <c r="BJ1455" s="57"/>
      <c r="BK1455" s="57"/>
      <c r="BL1455" s="57"/>
      <c r="BM1455" s="57"/>
      <c r="BN1455" s="57"/>
      <c r="CB1455" s="307"/>
      <c r="CC1455" s="307"/>
      <c r="CD1455" s="307"/>
      <c r="CE1455" s="307"/>
      <c r="CF1455" s="307"/>
      <c r="CG1455" s="307"/>
      <c r="CH1455" s="307"/>
      <c r="CI1455" s="307"/>
      <c r="CJ1455" s="307"/>
      <c r="CK1455" s="307"/>
      <c r="CL1455" s="307"/>
      <c r="CM1455" s="307"/>
      <c r="CN1455" s="307"/>
      <c r="CO1455" s="307"/>
      <c r="CP1455" s="307"/>
      <c r="CQ1455" s="307"/>
      <c r="CR1455" s="307"/>
      <c r="CS1455" s="307"/>
      <c r="CT1455" s="307"/>
      <c r="CU1455" s="307"/>
      <c r="CV1455" s="307"/>
      <c r="CW1455" s="307"/>
      <c r="CX1455" s="307"/>
      <c r="CY1455" s="307"/>
      <c r="CZ1455" s="307"/>
      <c r="DA1455" s="307"/>
      <c r="DB1455" s="307"/>
      <c r="DC1455" s="307"/>
      <c r="DD1455" s="307"/>
      <c r="DE1455" s="307"/>
      <c r="DF1455" s="307"/>
      <c r="DG1455" s="307"/>
      <c r="DH1455" s="307"/>
      <c r="DI1455" s="390"/>
      <c r="DJ1455" s="390"/>
      <c r="DK1455" s="307"/>
      <c r="DL1455" s="307"/>
      <c r="DM1455" s="307"/>
      <c r="DN1455" s="307"/>
      <c r="DO1455" s="307"/>
      <c r="DP1455" s="307"/>
      <c r="DQ1455" s="307"/>
      <c r="DR1455" s="307"/>
      <c r="DS1455" s="307"/>
      <c r="DT1455" s="307"/>
      <c r="DU1455" s="307"/>
      <c r="DV1455" s="307"/>
      <c r="DW1455" s="307"/>
      <c r="DX1455" s="307"/>
      <c r="DY1455" s="307"/>
      <c r="DZ1455" s="307"/>
      <c r="EA1455" s="307"/>
      <c r="EB1455" s="307"/>
      <c r="EC1455" s="307"/>
      <c r="ED1455" s="307"/>
      <c r="EE1455" s="307"/>
      <c r="EF1455" s="307"/>
      <c r="EG1455" s="307"/>
      <c r="EH1455" s="307"/>
      <c r="EI1455" s="307"/>
      <c r="EJ1455" s="307"/>
      <c r="EK1455" s="307"/>
      <c r="EL1455" s="307"/>
      <c r="EM1455" s="307"/>
      <c r="EN1455" s="307"/>
      <c r="EO1455" s="307"/>
      <c r="EP1455" s="307"/>
      <c r="EQ1455" s="307"/>
      <c r="ER1455" s="307"/>
      <c r="ES1455" s="307"/>
      <c r="ET1455" s="307"/>
      <c r="EU1455" s="390"/>
      <c r="EV1455" s="390"/>
      <c r="EW1455" s="307"/>
      <c r="EX1455" s="307"/>
      <c r="EY1455" s="307"/>
      <c r="EZ1455" s="307"/>
      <c r="FA1455" s="307"/>
      <c r="FB1455" s="307"/>
      <c r="FC1455" s="307"/>
      <c r="FD1455" s="307"/>
      <c r="FE1455" s="307"/>
      <c r="FF1455" s="307"/>
      <c r="FG1455" s="307"/>
      <c r="FH1455" s="307"/>
      <c r="FI1455" s="307"/>
      <c r="FJ1455" s="307"/>
      <c r="FK1455" s="307"/>
      <c r="FL1455" s="307"/>
      <c r="FM1455" s="307"/>
      <c r="FN1455" s="307"/>
      <c r="FO1455" s="307"/>
      <c r="FP1455" s="307"/>
      <c r="FQ1455" s="307"/>
      <c r="FR1455" s="307"/>
      <c r="FS1455" s="307"/>
      <c r="FT1455" s="307"/>
      <c r="FU1455" s="307"/>
      <c r="FV1455" s="307"/>
      <c r="FW1455" s="307"/>
      <c r="FX1455" s="307"/>
      <c r="FY1455" s="307"/>
      <c r="FZ1455" s="307"/>
      <c r="GA1455" s="307"/>
      <c r="GB1455" s="307"/>
      <c r="GC1455" s="307"/>
      <c r="GD1455" s="307"/>
      <c r="GE1455" s="307"/>
      <c r="GF1455" s="307"/>
      <c r="GG1455" s="307"/>
      <c r="GH1455" s="307"/>
      <c r="GI1455" s="307"/>
      <c r="GJ1455" s="307"/>
      <c r="GK1455" s="307"/>
      <c r="GL1455" s="307"/>
      <c r="GM1455" s="307"/>
      <c r="GN1455" s="307"/>
      <c r="GO1455" s="307"/>
      <c r="GP1455" s="307"/>
      <c r="GQ1455" s="307"/>
      <c r="GR1455" s="307"/>
      <c r="GS1455" s="307"/>
      <c r="GT1455" s="307"/>
      <c r="GU1455" s="307"/>
      <c r="GV1455" s="307"/>
      <c r="GW1455" s="307"/>
      <c r="GX1455" s="307"/>
      <c r="GY1455" s="307"/>
      <c r="GZ1455" s="307"/>
      <c r="HA1455" s="307"/>
      <c r="HB1455" s="307"/>
      <c r="HC1455" s="307"/>
      <c r="HD1455" s="307"/>
      <c r="HE1455" s="307"/>
      <c r="HF1455" s="307"/>
      <c r="HG1455" s="307"/>
      <c r="HH1455" s="307"/>
      <c r="HI1455" s="307"/>
      <c r="HJ1455" s="307"/>
      <c r="HK1455" s="307"/>
      <c r="HL1455" s="307"/>
      <c r="HM1455" s="307"/>
      <c r="HN1455" s="307"/>
      <c r="HO1455" s="307"/>
      <c r="HP1455" s="307"/>
      <c r="HQ1455" s="307"/>
      <c r="HR1455" s="307"/>
      <c r="HS1455" s="307"/>
      <c r="HT1455" s="307"/>
      <c r="HU1455" s="307"/>
      <c r="HV1455" s="307"/>
      <c r="HW1455" s="307"/>
      <c r="HX1455" s="307"/>
      <c r="HY1455" s="307"/>
      <c r="HZ1455" s="307"/>
      <c r="IA1455" s="307"/>
      <c r="IB1455" s="307"/>
      <c r="IC1455" s="307"/>
      <c r="ID1455" s="307"/>
      <c r="IE1455" s="307"/>
      <c r="IF1455" s="307"/>
      <c r="IG1455" s="307"/>
      <c r="IH1455" s="307"/>
      <c r="II1455" s="307"/>
      <c r="IJ1455" s="307"/>
      <c r="IK1455" s="307"/>
      <c r="IL1455" s="307"/>
      <c r="IM1455" s="307"/>
      <c r="IN1455" s="307"/>
      <c r="IO1455" s="307"/>
      <c r="IP1455" s="307"/>
      <c r="IQ1455" s="307"/>
      <c r="IR1455" s="307"/>
      <c r="IS1455" s="307"/>
      <c r="IT1455" s="307"/>
      <c r="IU1455" s="307"/>
      <c r="IV1455" s="307"/>
      <c r="IW1455" s="307"/>
      <c r="IX1455" s="307"/>
      <c r="IY1455" s="307"/>
      <c r="IZ1455" s="307"/>
      <c r="JA1455" s="307"/>
      <c r="JB1455" s="307"/>
      <c r="JC1455" s="307"/>
      <c r="JD1455" s="307"/>
      <c r="JE1455" s="307"/>
      <c r="JF1455" s="307"/>
      <c r="JG1455" s="307"/>
      <c r="JH1455" s="307"/>
      <c r="JI1455" s="307"/>
      <c r="JJ1455" s="307"/>
      <c r="JK1455" s="307"/>
      <c r="JL1455" s="307"/>
      <c r="JM1455" s="307"/>
      <c r="JN1455" s="307"/>
      <c r="JO1455" s="307"/>
      <c r="JP1455" s="307"/>
      <c r="JQ1455" s="307"/>
      <c r="JR1455" s="307"/>
      <c r="JS1455" s="307"/>
      <c r="JT1455" s="307"/>
      <c r="JU1455" s="307"/>
      <c r="JV1455" s="307"/>
      <c r="JW1455" s="307"/>
      <c r="JX1455" s="307"/>
      <c r="JY1455" s="307"/>
      <c r="JZ1455" s="307"/>
      <c r="KA1455" s="307"/>
      <c r="KB1455" s="307"/>
      <c r="KC1455" s="307"/>
      <c r="KD1455" s="307"/>
      <c r="KE1455" s="307"/>
      <c r="KF1455" s="307"/>
      <c r="KG1455" s="307"/>
      <c r="KH1455" s="307"/>
      <c r="KI1455" s="307"/>
      <c r="KJ1455" s="307"/>
      <c r="KK1455" s="307"/>
      <c r="KL1455" s="307"/>
      <c r="KM1455" s="307"/>
      <c r="KN1455" s="307"/>
      <c r="KO1455" s="307"/>
      <c r="KP1455" s="307"/>
      <c r="KQ1455" s="307"/>
      <c r="KR1455" s="307"/>
      <c r="KS1455" s="307"/>
      <c r="KT1455" s="307"/>
    </row>
    <row r="1456" spans="14:306" s="56" customFormat="1" ht="15" customHeight="1">
      <c r="N1456" s="410"/>
      <c r="O1456" s="410"/>
      <c r="P1456" s="311"/>
      <c r="Q1456" s="311"/>
      <c r="R1456" s="311"/>
      <c r="AG1456" s="57"/>
      <c r="AH1456" s="57"/>
      <c r="AI1456" s="57"/>
      <c r="AJ1456" s="57"/>
      <c r="AK1456" s="57"/>
      <c r="AL1456" s="57"/>
      <c r="AM1456" s="57"/>
      <c r="AN1456" s="57"/>
      <c r="AO1456" s="57"/>
      <c r="AP1456" s="57"/>
      <c r="AQ1456" s="57"/>
      <c r="AR1456" s="57"/>
      <c r="AS1456" s="57"/>
      <c r="AT1456" s="57"/>
      <c r="AU1456" s="57"/>
      <c r="AV1456" s="57"/>
      <c r="AW1456" s="57"/>
      <c r="AX1456" s="57"/>
      <c r="AY1456" s="57"/>
      <c r="AZ1456" s="57"/>
      <c r="BA1456" s="57"/>
      <c r="BB1456" s="57"/>
      <c r="BC1456" s="57"/>
      <c r="BD1456" s="57"/>
      <c r="BE1456" s="57"/>
      <c r="BF1456" s="57"/>
      <c r="BG1456" s="57"/>
      <c r="BH1456" s="57"/>
      <c r="BI1456" s="57"/>
      <c r="BJ1456" s="57"/>
      <c r="BK1456" s="57"/>
      <c r="BL1456" s="57"/>
      <c r="BM1456" s="57"/>
      <c r="BN1456" s="57"/>
      <c r="CB1456" s="307"/>
      <c r="CC1456" s="307"/>
      <c r="CD1456" s="307"/>
      <c r="CE1456" s="307"/>
      <c r="CF1456" s="307"/>
      <c r="CG1456" s="307"/>
      <c r="CH1456" s="307"/>
      <c r="CI1456" s="307"/>
      <c r="CJ1456" s="307"/>
      <c r="CK1456" s="307"/>
      <c r="CL1456" s="307"/>
      <c r="CM1456" s="307"/>
      <c r="CN1456" s="307"/>
      <c r="CO1456" s="307"/>
      <c r="CP1456" s="307"/>
      <c r="CQ1456" s="307"/>
      <c r="CR1456" s="307"/>
      <c r="CS1456" s="307"/>
      <c r="CT1456" s="307"/>
      <c r="CU1456" s="307"/>
      <c r="CV1456" s="307"/>
      <c r="CW1456" s="307"/>
      <c r="CX1456" s="307"/>
      <c r="CY1456" s="307"/>
      <c r="CZ1456" s="307"/>
      <c r="DA1456" s="307"/>
      <c r="DB1456" s="307"/>
      <c r="DC1456" s="307"/>
      <c r="DD1456" s="307"/>
      <c r="DE1456" s="307"/>
      <c r="DF1456" s="307"/>
      <c r="DG1456" s="307"/>
      <c r="DH1456" s="307"/>
      <c r="DI1456" s="390"/>
      <c r="DJ1456" s="390"/>
      <c r="DK1456" s="307"/>
      <c r="DL1456" s="307"/>
      <c r="DM1456" s="307"/>
      <c r="DN1456" s="307"/>
      <c r="DO1456" s="307"/>
      <c r="DP1456" s="307"/>
      <c r="DQ1456" s="307"/>
      <c r="DR1456" s="307"/>
      <c r="DS1456" s="307"/>
      <c r="DT1456" s="307"/>
      <c r="DU1456" s="307"/>
      <c r="DV1456" s="307"/>
      <c r="DW1456" s="307"/>
      <c r="DX1456" s="307"/>
      <c r="DY1456" s="307"/>
      <c r="DZ1456" s="307"/>
      <c r="EA1456" s="307"/>
      <c r="EB1456" s="307"/>
      <c r="EC1456" s="307"/>
      <c r="ED1456" s="307"/>
      <c r="EE1456" s="307"/>
      <c r="EF1456" s="307"/>
      <c r="EG1456" s="307"/>
      <c r="EH1456" s="307"/>
      <c r="EI1456" s="307"/>
      <c r="EJ1456" s="307"/>
      <c r="EK1456" s="307"/>
      <c r="EL1456" s="307"/>
      <c r="EM1456" s="307"/>
      <c r="EN1456" s="307"/>
      <c r="EO1456" s="307"/>
      <c r="EP1456" s="307"/>
      <c r="EQ1456" s="307"/>
      <c r="ER1456" s="307"/>
      <c r="ES1456" s="307"/>
      <c r="ET1456" s="307"/>
      <c r="EU1456" s="390"/>
      <c r="EV1456" s="390"/>
      <c r="EW1456" s="307"/>
      <c r="EX1456" s="307"/>
      <c r="EY1456" s="307"/>
      <c r="EZ1456" s="307"/>
      <c r="FA1456" s="307"/>
      <c r="FB1456" s="307"/>
      <c r="FC1456" s="307"/>
      <c r="FD1456" s="307"/>
      <c r="FE1456" s="307"/>
      <c r="FF1456" s="307"/>
      <c r="FG1456" s="307"/>
      <c r="FH1456" s="307"/>
      <c r="FI1456" s="307"/>
      <c r="FJ1456" s="307"/>
      <c r="FK1456" s="307"/>
      <c r="FL1456" s="307"/>
      <c r="FM1456" s="307"/>
      <c r="FN1456" s="307"/>
      <c r="FO1456" s="307"/>
      <c r="FP1456" s="307"/>
      <c r="FQ1456" s="307"/>
      <c r="FR1456" s="307"/>
      <c r="FS1456" s="307"/>
      <c r="FT1456" s="307"/>
      <c r="FU1456" s="307"/>
      <c r="FV1456" s="307"/>
      <c r="FW1456" s="307"/>
      <c r="FX1456" s="307"/>
      <c r="FY1456" s="307"/>
      <c r="FZ1456" s="307"/>
      <c r="GA1456" s="307"/>
      <c r="GB1456" s="307"/>
      <c r="GC1456" s="307"/>
      <c r="GD1456" s="307"/>
      <c r="GE1456" s="307"/>
      <c r="GF1456" s="307"/>
      <c r="GG1456" s="307"/>
      <c r="GH1456" s="307"/>
      <c r="GI1456" s="307"/>
      <c r="GJ1456" s="307"/>
      <c r="GK1456" s="307"/>
      <c r="GL1456" s="307"/>
      <c r="GM1456" s="307"/>
      <c r="GN1456" s="307"/>
      <c r="GO1456" s="307"/>
      <c r="GP1456" s="307"/>
      <c r="GQ1456" s="307"/>
      <c r="GR1456" s="307"/>
      <c r="GS1456" s="307"/>
      <c r="GT1456" s="307"/>
      <c r="GU1456" s="307"/>
      <c r="GV1456" s="307"/>
      <c r="GW1456" s="307"/>
      <c r="GX1456" s="307"/>
      <c r="GY1456" s="307"/>
      <c r="GZ1456" s="307"/>
      <c r="HA1456" s="307"/>
      <c r="HB1456" s="307"/>
      <c r="HC1456" s="307"/>
      <c r="HD1456" s="307"/>
      <c r="HE1456" s="307"/>
      <c r="HF1456" s="307"/>
      <c r="HG1456" s="307"/>
      <c r="HH1456" s="307"/>
      <c r="HI1456" s="307"/>
      <c r="HJ1456" s="307"/>
      <c r="HK1456" s="307"/>
      <c r="HL1456" s="307"/>
      <c r="HM1456" s="307"/>
      <c r="HN1456" s="307"/>
      <c r="HO1456" s="307"/>
      <c r="HP1456" s="307"/>
      <c r="HQ1456" s="307"/>
      <c r="HR1456" s="307"/>
      <c r="HS1456" s="307"/>
      <c r="HT1456" s="307"/>
      <c r="HU1456" s="307"/>
      <c r="HV1456" s="307"/>
      <c r="HW1456" s="307"/>
      <c r="HX1456" s="307"/>
      <c r="HY1456" s="307"/>
      <c r="HZ1456" s="307"/>
      <c r="IA1456" s="307"/>
      <c r="IB1456" s="307"/>
      <c r="IC1456" s="307"/>
      <c r="ID1456" s="307"/>
      <c r="IE1456" s="307"/>
      <c r="IF1456" s="307"/>
      <c r="IG1456" s="307"/>
      <c r="IH1456" s="307"/>
      <c r="II1456" s="307"/>
      <c r="IJ1456" s="307"/>
      <c r="IK1456" s="307"/>
      <c r="IL1456" s="307"/>
      <c r="IM1456" s="307"/>
      <c r="IN1456" s="307"/>
      <c r="IO1456" s="307"/>
      <c r="IP1456" s="307"/>
      <c r="IQ1456" s="307"/>
      <c r="IR1456" s="307"/>
      <c r="IS1456" s="307"/>
      <c r="IT1456" s="307"/>
      <c r="IU1456" s="307"/>
      <c r="IV1456" s="307"/>
      <c r="IW1456" s="307"/>
      <c r="IX1456" s="307"/>
      <c r="IY1456" s="307"/>
      <c r="IZ1456" s="307"/>
      <c r="JA1456" s="307"/>
      <c r="JB1456" s="307"/>
      <c r="JC1456" s="307"/>
      <c r="JD1456" s="307"/>
      <c r="JE1456" s="307"/>
      <c r="JF1456" s="307"/>
      <c r="JG1456" s="307"/>
      <c r="JH1456" s="307"/>
      <c r="JI1456" s="307"/>
      <c r="JJ1456" s="307"/>
      <c r="JK1456" s="307"/>
      <c r="JL1456" s="307"/>
      <c r="JM1456" s="307"/>
      <c r="JN1456" s="307"/>
      <c r="JO1456" s="307"/>
      <c r="JP1456" s="307"/>
      <c r="JQ1456" s="307"/>
      <c r="JR1456" s="307"/>
      <c r="JS1456" s="307"/>
      <c r="JT1456" s="307"/>
      <c r="JU1456" s="307"/>
      <c r="JV1456" s="307"/>
      <c r="JW1456" s="307"/>
      <c r="JX1456" s="307"/>
      <c r="JY1456" s="307"/>
      <c r="JZ1456" s="307"/>
      <c r="KA1456" s="307"/>
      <c r="KB1456" s="307"/>
      <c r="KC1456" s="307"/>
      <c r="KD1456" s="307"/>
      <c r="KE1456" s="307"/>
      <c r="KF1456" s="307"/>
      <c r="KG1456" s="307"/>
      <c r="KH1456" s="307"/>
      <c r="KI1456" s="307"/>
      <c r="KJ1456" s="307"/>
      <c r="KK1456" s="307"/>
      <c r="KL1456" s="307"/>
      <c r="KM1456" s="307"/>
      <c r="KN1456" s="307"/>
      <c r="KO1456" s="307"/>
      <c r="KP1456" s="307"/>
      <c r="KQ1456" s="307"/>
      <c r="KR1456" s="307"/>
      <c r="KS1456" s="307"/>
      <c r="KT1456" s="307"/>
    </row>
    <row r="1457" spans="14:306" s="56" customFormat="1" ht="15" customHeight="1">
      <c r="N1457" s="410"/>
      <c r="O1457" s="410"/>
      <c r="P1457" s="311"/>
      <c r="Q1457" s="311"/>
      <c r="R1457" s="311"/>
      <c r="AG1457" s="57"/>
      <c r="AH1457" s="57"/>
      <c r="AI1457" s="57"/>
      <c r="AJ1457" s="57"/>
      <c r="AK1457" s="57"/>
      <c r="AL1457" s="57"/>
      <c r="AM1457" s="57"/>
      <c r="AN1457" s="57"/>
      <c r="AO1457" s="57"/>
      <c r="AP1457" s="57"/>
      <c r="AQ1457" s="57"/>
      <c r="AR1457" s="57"/>
      <c r="AS1457" s="57"/>
      <c r="AT1457" s="57"/>
      <c r="AU1457" s="57"/>
      <c r="AV1457" s="57"/>
      <c r="AW1457" s="57"/>
      <c r="AX1457" s="57"/>
      <c r="AY1457" s="57"/>
      <c r="AZ1457" s="57"/>
      <c r="BA1457" s="57"/>
      <c r="BB1457" s="57"/>
      <c r="BC1457" s="57"/>
      <c r="BD1457" s="57"/>
      <c r="BE1457" s="57"/>
      <c r="BF1457" s="57"/>
      <c r="BG1457" s="57"/>
      <c r="BH1457" s="57"/>
      <c r="BI1457" s="57"/>
      <c r="BJ1457" s="57"/>
      <c r="BK1457" s="57"/>
      <c r="BL1457" s="57"/>
      <c r="BM1457" s="57"/>
      <c r="BN1457" s="57"/>
      <c r="CB1457" s="307"/>
      <c r="CC1457" s="307"/>
      <c r="CD1457" s="307"/>
      <c r="CE1457" s="307"/>
      <c r="CF1457" s="307"/>
      <c r="CG1457" s="307"/>
      <c r="CH1457" s="307"/>
      <c r="CI1457" s="307"/>
      <c r="CJ1457" s="307"/>
      <c r="CK1457" s="307"/>
      <c r="CL1457" s="307"/>
      <c r="CM1457" s="307"/>
      <c r="CN1457" s="307"/>
      <c r="CO1457" s="307"/>
      <c r="CP1457" s="307"/>
      <c r="CQ1457" s="307"/>
      <c r="CR1457" s="307"/>
      <c r="CS1457" s="307"/>
      <c r="CT1457" s="307"/>
      <c r="CU1457" s="307"/>
      <c r="CV1457" s="307"/>
      <c r="CW1457" s="307"/>
      <c r="CX1457" s="307"/>
      <c r="CY1457" s="307"/>
      <c r="CZ1457" s="307"/>
      <c r="DA1457" s="307"/>
      <c r="DB1457" s="307"/>
      <c r="DC1457" s="307"/>
      <c r="DD1457" s="307"/>
      <c r="DE1457" s="307"/>
      <c r="DF1457" s="307"/>
      <c r="DG1457" s="307"/>
      <c r="DH1457" s="307"/>
      <c r="DI1457" s="390"/>
      <c r="DJ1457" s="390"/>
      <c r="DK1457" s="307"/>
      <c r="DL1457" s="307"/>
      <c r="DM1457" s="307"/>
      <c r="DN1457" s="307"/>
      <c r="DO1457" s="307"/>
      <c r="DP1457" s="307"/>
      <c r="DQ1457" s="307"/>
      <c r="DR1457" s="307"/>
      <c r="DS1457" s="307"/>
      <c r="DT1457" s="307"/>
      <c r="DU1457" s="307"/>
      <c r="DV1457" s="307"/>
      <c r="DW1457" s="307"/>
      <c r="DX1457" s="307"/>
      <c r="DY1457" s="307"/>
      <c r="DZ1457" s="307"/>
      <c r="EA1457" s="307"/>
      <c r="EB1457" s="307"/>
      <c r="EC1457" s="307"/>
      <c r="ED1457" s="307"/>
      <c r="EE1457" s="307"/>
      <c r="EF1457" s="307"/>
      <c r="EG1457" s="307"/>
      <c r="EH1457" s="307"/>
      <c r="EI1457" s="307"/>
      <c r="EJ1457" s="307"/>
      <c r="EK1457" s="307"/>
      <c r="EL1457" s="307"/>
      <c r="EM1457" s="307"/>
      <c r="EN1457" s="307"/>
      <c r="EO1457" s="307"/>
      <c r="EP1457" s="307"/>
      <c r="EQ1457" s="307"/>
      <c r="ER1457" s="307"/>
      <c r="ES1457" s="307"/>
      <c r="ET1457" s="307"/>
      <c r="EU1457" s="390"/>
      <c r="EV1457" s="390"/>
      <c r="EW1457" s="307"/>
      <c r="EX1457" s="307"/>
      <c r="EY1457" s="307"/>
      <c r="EZ1457" s="307"/>
      <c r="FA1457" s="307"/>
      <c r="FB1457" s="307"/>
      <c r="FC1457" s="307"/>
      <c r="FD1457" s="307"/>
      <c r="FE1457" s="307"/>
      <c r="FF1457" s="307"/>
      <c r="FG1457" s="307"/>
      <c r="FH1457" s="307"/>
      <c r="FI1457" s="307"/>
      <c r="FJ1457" s="307"/>
      <c r="FK1457" s="307"/>
      <c r="FL1457" s="307"/>
      <c r="FM1457" s="307"/>
      <c r="FN1457" s="307"/>
      <c r="FO1457" s="307"/>
      <c r="FP1457" s="307"/>
      <c r="FQ1457" s="307"/>
      <c r="FR1457" s="307"/>
      <c r="FS1457" s="307"/>
      <c r="FT1457" s="307"/>
      <c r="FU1457" s="307"/>
      <c r="FV1457" s="307"/>
      <c r="FW1457" s="307"/>
      <c r="FX1457" s="307"/>
      <c r="FY1457" s="307"/>
      <c r="FZ1457" s="307"/>
      <c r="GA1457" s="307"/>
      <c r="GB1457" s="307"/>
      <c r="GC1457" s="307"/>
      <c r="GD1457" s="307"/>
      <c r="GE1457" s="307"/>
      <c r="GF1457" s="307"/>
      <c r="GG1457" s="307"/>
      <c r="GH1457" s="307"/>
      <c r="GI1457" s="307"/>
      <c r="GJ1457" s="307"/>
      <c r="GK1457" s="307"/>
      <c r="GL1457" s="307"/>
      <c r="GM1457" s="307"/>
      <c r="GN1457" s="307"/>
      <c r="GO1457" s="307"/>
      <c r="GP1457" s="307"/>
      <c r="GQ1457" s="307"/>
      <c r="GR1457" s="307"/>
      <c r="GS1457" s="307"/>
      <c r="GT1457" s="307"/>
      <c r="GU1457" s="307"/>
      <c r="GV1457" s="307"/>
      <c r="GW1457" s="307"/>
      <c r="GX1457" s="307"/>
      <c r="GY1457" s="307"/>
      <c r="GZ1457" s="307"/>
      <c r="HA1457" s="307"/>
      <c r="HB1457" s="307"/>
      <c r="HC1457" s="307"/>
      <c r="HD1457" s="307"/>
      <c r="HE1457" s="307"/>
      <c r="HF1457" s="307"/>
      <c r="HG1457" s="307"/>
      <c r="HH1457" s="307"/>
      <c r="HI1457" s="307"/>
      <c r="HJ1457" s="307"/>
      <c r="HK1457" s="307"/>
      <c r="HL1457" s="307"/>
      <c r="HM1457" s="307"/>
      <c r="HN1457" s="307"/>
      <c r="HO1457" s="307"/>
      <c r="HP1457" s="307"/>
      <c r="HQ1457" s="307"/>
      <c r="HR1457" s="307"/>
      <c r="HS1457" s="307"/>
      <c r="HT1457" s="307"/>
      <c r="HU1457" s="307"/>
      <c r="HV1457" s="307"/>
      <c r="HW1457" s="307"/>
      <c r="HX1457" s="307"/>
      <c r="HY1457" s="307"/>
      <c r="HZ1457" s="307"/>
      <c r="IA1457" s="307"/>
      <c r="IB1457" s="307"/>
      <c r="IC1457" s="307"/>
      <c r="ID1457" s="307"/>
      <c r="IE1457" s="307"/>
      <c r="IF1457" s="307"/>
      <c r="IG1457" s="307"/>
      <c r="IH1457" s="307"/>
      <c r="II1457" s="307"/>
      <c r="IJ1457" s="307"/>
      <c r="IK1457" s="307"/>
      <c r="IL1457" s="307"/>
      <c r="IM1457" s="307"/>
      <c r="IN1457" s="307"/>
      <c r="IO1457" s="307"/>
      <c r="IP1457" s="307"/>
      <c r="IQ1457" s="307"/>
      <c r="IR1457" s="307"/>
      <c r="IS1457" s="307"/>
      <c r="IT1457" s="307"/>
      <c r="IU1457" s="307"/>
      <c r="IV1457" s="307"/>
      <c r="IW1457" s="307"/>
      <c r="IX1457" s="307"/>
      <c r="IY1457" s="307"/>
      <c r="IZ1457" s="307"/>
      <c r="JA1457" s="307"/>
      <c r="JB1457" s="307"/>
      <c r="JC1457" s="307"/>
      <c r="JD1457" s="307"/>
      <c r="JE1457" s="307"/>
      <c r="JF1457" s="307"/>
      <c r="JG1457" s="307"/>
      <c r="JH1457" s="307"/>
      <c r="JI1457" s="307"/>
      <c r="JJ1457" s="307"/>
      <c r="JK1457" s="307"/>
      <c r="JL1457" s="307"/>
      <c r="JM1457" s="307"/>
      <c r="JN1457" s="307"/>
      <c r="JO1457" s="307"/>
      <c r="JP1457" s="307"/>
      <c r="JQ1457" s="307"/>
      <c r="JR1457" s="307"/>
      <c r="JS1457" s="307"/>
      <c r="JT1457" s="307"/>
      <c r="JU1457" s="307"/>
      <c r="JV1457" s="307"/>
      <c r="JW1457" s="307"/>
      <c r="JX1457" s="307"/>
      <c r="JY1457" s="307"/>
      <c r="JZ1457" s="307"/>
      <c r="KA1457" s="307"/>
      <c r="KB1457" s="307"/>
      <c r="KC1457" s="307"/>
      <c r="KD1457" s="307"/>
      <c r="KE1457" s="307"/>
      <c r="KF1457" s="307"/>
      <c r="KG1457" s="307"/>
      <c r="KH1457" s="307"/>
      <c r="KI1457" s="307"/>
      <c r="KJ1457" s="307"/>
      <c r="KK1457" s="307"/>
      <c r="KL1457" s="307"/>
      <c r="KM1457" s="307"/>
      <c r="KN1457" s="307"/>
      <c r="KO1457" s="307"/>
      <c r="KP1457" s="307"/>
      <c r="KQ1457" s="307"/>
      <c r="KR1457" s="307"/>
      <c r="KS1457" s="307"/>
      <c r="KT1457" s="307"/>
    </row>
    <row r="1458" spans="14:306" s="56" customFormat="1" ht="15" customHeight="1">
      <c r="N1458" s="410"/>
      <c r="O1458" s="410"/>
      <c r="P1458" s="311"/>
      <c r="Q1458" s="311"/>
      <c r="R1458" s="311"/>
      <c r="AG1458" s="57"/>
      <c r="AH1458" s="57"/>
      <c r="AI1458" s="57"/>
      <c r="AJ1458" s="57"/>
      <c r="AK1458" s="57"/>
      <c r="AL1458" s="57"/>
      <c r="AM1458" s="57"/>
      <c r="AN1458" s="57"/>
      <c r="AO1458" s="57"/>
      <c r="AP1458" s="57"/>
      <c r="AQ1458" s="57"/>
      <c r="AR1458" s="57"/>
      <c r="AS1458" s="57"/>
      <c r="AT1458" s="57"/>
      <c r="AU1458" s="57"/>
      <c r="AV1458" s="57"/>
      <c r="AW1458" s="57"/>
      <c r="AX1458" s="57"/>
      <c r="AY1458" s="57"/>
      <c r="AZ1458" s="57"/>
      <c r="BA1458" s="57"/>
      <c r="BB1458" s="57"/>
      <c r="BC1458" s="57"/>
      <c r="BD1458" s="57"/>
      <c r="BE1458" s="57"/>
      <c r="BF1458" s="57"/>
      <c r="BG1458" s="57"/>
      <c r="BH1458" s="57"/>
      <c r="BI1458" s="57"/>
      <c r="BJ1458" s="57"/>
      <c r="BK1458" s="57"/>
      <c r="BL1458" s="57"/>
      <c r="BM1458" s="57"/>
      <c r="BN1458" s="57"/>
      <c r="CB1458" s="307"/>
      <c r="CC1458" s="307"/>
      <c r="CD1458" s="307"/>
      <c r="CE1458" s="307"/>
      <c r="CF1458" s="307"/>
      <c r="CG1458" s="307"/>
      <c r="CH1458" s="307"/>
      <c r="CI1458" s="307"/>
      <c r="CJ1458" s="307"/>
      <c r="CK1458" s="307"/>
      <c r="CL1458" s="307"/>
      <c r="CM1458" s="307"/>
      <c r="CN1458" s="307"/>
      <c r="CO1458" s="307"/>
      <c r="CP1458" s="307"/>
      <c r="CQ1458" s="307"/>
      <c r="CR1458" s="307"/>
      <c r="CS1458" s="307"/>
      <c r="CT1458" s="307"/>
      <c r="CU1458" s="307"/>
      <c r="CV1458" s="307"/>
      <c r="CW1458" s="307"/>
      <c r="CX1458" s="307"/>
      <c r="CY1458" s="307"/>
      <c r="CZ1458" s="307"/>
      <c r="DA1458" s="307"/>
      <c r="DB1458" s="307"/>
      <c r="DC1458" s="307"/>
      <c r="DD1458" s="307"/>
      <c r="DE1458" s="307"/>
      <c r="DF1458" s="307"/>
      <c r="DG1458" s="307"/>
      <c r="DH1458" s="307"/>
      <c r="DI1458" s="390"/>
      <c r="DJ1458" s="390"/>
      <c r="DK1458" s="307"/>
      <c r="DL1458" s="307"/>
      <c r="DM1458" s="307"/>
      <c r="DN1458" s="307"/>
      <c r="DO1458" s="307"/>
      <c r="DP1458" s="307"/>
      <c r="DQ1458" s="307"/>
      <c r="DR1458" s="307"/>
      <c r="DS1458" s="307"/>
      <c r="DT1458" s="307"/>
      <c r="DU1458" s="307"/>
      <c r="DV1458" s="307"/>
      <c r="DW1458" s="307"/>
      <c r="DX1458" s="307"/>
      <c r="DY1458" s="307"/>
      <c r="DZ1458" s="307"/>
      <c r="EA1458" s="307"/>
      <c r="EB1458" s="307"/>
      <c r="EC1458" s="307"/>
      <c r="ED1458" s="307"/>
      <c r="EE1458" s="307"/>
      <c r="EF1458" s="307"/>
      <c r="EG1458" s="307"/>
      <c r="EH1458" s="307"/>
      <c r="EI1458" s="307"/>
      <c r="EJ1458" s="307"/>
      <c r="EK1458" s="307"/>
      <c r="EL1458" s="307"/>
      <c r="EM1458" s="307"/>
      <c r="EN1458" s="307"/>
      <c r="EO1458" s="307"/>
      <c r="EP1458" s="307"/>
      <c r="EQ1458" s="307"/>
      <c r="ER1458" s="307"/>
      <c r="ES1458" s="307"/>
      <c r="ET1458" s="307"/>
      <c r="EU1458" s="390"/>
      <c r="EV1458" s="390"/>
      <c r="EW1458" s="307"/>
      <c r="EX1458" s="307"/>
      <c r="EY1458" s="307"/>
      <c r="EZ1458" s="307"/>
      <c r="FA1458" s="307"/>
      <c r="FB1458" s="307"/>
      <c r="FC1458" s="307"/>
      <c r="FD1458" s="307"/>
      <c r="FE1458" s="307"/>
      <c r="FF1458" s="307"/>
      <c r="FG1458" s="307"/>
      <c r="FH1458" s="307"/>
      <c r="FI1458" s="307"/>
      <c r="FJ1458" s="307"/>
      <c r="FK1458" s="307"/>
      <c r="FL1458" s="307"/>
      <c r="FM1458" s="307"/>
      <c r="FN1458" s="307"/>
      <c r="FO1458" s="307"/>
      <c r="FP1458" s="307"/>
      <c r="FQ1458" s="307"/>
      <c r="FR1458" s="307"/>
      <c r="FS1458" s="307"/>
      <c r="FT1458" s="307"/>
      <c r="FU1458" s="307"/>
      <c r="FV1458" s="307"/>
      <c r="FW1458" s="307"/>
      <c r="FX1458" s="307"/>
      <c r="FY1458" s="307"/>
      <c r="FZ1458" s="307"/>
      <c r="GA1458" s="307"/>
      <c r="GB1458" s="307"/>
      <c r="GC1458" s="307"/>
      <c r="GD1458" s="307"/>
      <c r="GE1458" s="307"/>
      <c r="GF1458" s="307"/>
      <c r="GG1458" s="307"/>
      <c r="GH1458" s="307"/>
      <c r="GI1458" s="307"/>
      <c r="GJ1458" s="307"/>
      <c r="GK1458" s="307"/>
      <c r="GL1458" s="307"/>
      <c r="GM1458" s="307"/>
      <c r="GN1458" s="307"/>
      <c r="GO1458" s="307"/>
      <c r="GP1458" s="307"/>
      <c r="GQ1458" s="307"/>
      <c r="GR1458" s="307"/>
      <c r="GS1458" s="307"/>
      <c r="GT1458" s="307"/>
      <c r="GU1458" s="307"/>
      <c r="GV1458" s="307"/>
      <c r="GW1458" s="307"/>
      <c r="GX1458" s="307"/>
      <c r="GY1458" s="307"/>
      <c r="GZ1458" s="307"/>
      <c r="HA1458" s="307"/>
      <c r="HB1458" s="307"/>
      <c r="HC1458" s="307"/>
      <c r="HD1458" s="307"/>
      <c r="HE1458" s="307"/>
      <c r="HF1458" s="307"/>
      <c r="HG1458" s="307"/>
      <c r="HH1458" s="307"/>
      <c r="HI1458" s="307"/>
      <c r="HJ1458" s="307"/>
      <c r="HK1458" s="307"/>
      <c r="HL1458" s="307"/>
      <c r="HM1458" s="307"/>
      <c r="HN1458" s="307"/>
      <c r="HO1458" s="307"/>
      <c r="HP1458" s="307"/>
      <c r="HQ1458" s="307"/>
      <c r="HR1458" s="307"/>
      <c r="HS1458" s="307"/>
      <c r="HT1458" s="307"/>
      <c r="HU1458" s="307"/>
      <c r="HV1458" s="307"/>
      <c r="HW1458" s="307"/>
      <c r="HX1458" s="307"/>
      <c r="HY1458" s="307"/>
      <c r="HZ1458" s="307"/>
      <c r="IA1458" s="307"/>
      <c r="IB1458" s="307"/>
      <c r="IC1458" s="307"/>
      <c r="ID1458" s="307"/>
      <c r="IE1458" s="307"/>
      <c r="IF1458" s="307"/>
      <c r="IG1458" s="307"/>
      <c r="IH1458" s="307"/>
      <c r="II1458" s="307"/>
      <c r="IJ1458" s="307"/>
      <c r="IK1458" s="307"/>
      <c r="IL1458" s="307"/>
      <c r="IM1458" s="307"/>
      <c r="IN1458" s="307"/>
      <c r="IO1458" s="307"/>
      <c r="IP1458" s="307"/>
      <c r="IQ1458" s="307"/>
      <c r="IR1458" s="307"/>
      <c r="IS1458" s="307"/>
      <c r="IT1458" s="307"/>
      <c r="IU1458" s="307"/>
      <c r="IV1458" s="307"/>
      <c r="IW1458" s="307"/>
      <c r="IX1458" s="307"/>
      <c r="IY1458" s="307"/>
      <c r="IZ1458" s="307"/>
      <c r="JA1458" s="307"/>
      <c r="JB1458" s="307"/>
      <c r="JC1458" s="307"/>
      <c r="JD1458" s="307"/>
      <c r="JE1458" s="307"/>
      <c r="JF1458" s="307"/>
      <c r="JG1458" s="307"/>
      <c r="JH1458" s="307"/>
      <c r="JI1458" s="307"/>
      <c r="JJ1458" s="307"/>
      <c r="JK1458" s="307"/>
      <c r="JL1458" s="307"/>
      <c r="JM1458" s="307"/>
      <c r="JN1458" s="307"/>
      <c r="JO1458" s="307"/>
      <c r="JP1458" s="307"/>
      <c r="JQ1458" s="307"/>
      <c r="JR1458" s="307"/>
      <c r="JS1458" s="307"/>
      <c r="JT1458" s="307"/>
      <c r="JU1458" s="307"/>
      <c r="JV1458" s="307"/>
      <c r="JW1458" s="307"/>
      <c r="JX1458" s="307"/>
      <c r="JY1458" s="307"/>
      <c r="JZ1458" s="307"/>
      <c r="KA1458" s="307"/>
      <c r="KB1458" s="307"/>
      <c r="KC1458" s="307"/>
      <c r="KD1458" s="307"/>
      <c r="KE1458" s="307"/>
      <c r="KF1458" s="307"/>
      <c r="KG1458" s="307"/>
      <c r="KH1458" s="307"/>
      <c r="KI1458" s="307"/>
      <c r="KJ1458" s="307"/>
      <c r="KK1458" s="307"/>
      <c r="KL1458" s="307"/>
      <c r="KM1458" s="307"/>
      <c r="KN1458" s="307"/>
      <c r="KO1458" s="307"/>
      <c r="KP1458" s="307"/>
      <c r="KQ1458" s="307"/>
      <c r="KR1458" s="307"/>
      <c r="KS1458" s="307"/>
      <c r="KT1458" s="307"/>
    </row>
    <row r="1459" spans="14:306" s="56" customFormat="1" ht="15" customHeight="1">
      <c r="N1459" s="410"/>
      <c r="O1459" s="410"/>
      <c r="P1459" s="311"/>
      <c r="Q1459" s="311"/>
      <c r="R1459" s="311"/>
      <c r="AG1459" s="57"/>
      <c r="AH1459" s="57"/>
      <c r="AI1459" s="57"/>
      <c r="AJ1459" s="57"/>
      <c r="AK1459" s="57"/>
      <c r="AL1459" s="57"/>
      <c r="AM1459" s="57"/>
      <c r="AN1459" s="57"/>
      <c r="AO1459" s="57"/>
      <c r="AP1459" s="57"/>
      <c r="AQ1459" s="57"/>
      <c r="AR1459" s="57"/>
      <c r="AS1459" s="57"/>
      <c r="AT1459" s="57"/>
      <c r="AU1459" s="57"/>
      <c r="AV1459" s="57"/>
      <c r="AW1459" s="57"/>
      <c r="AX1459" s="57"/>
      <c r="AY1459" s="57"/>
      <c r="AZ1459" s="57"/>
      <c r="BA1459" s="57"/>
      <c r="BB1459" s="57"/>
      <c r="BC1459" s="57"/>
      <c r="BD1459" s="57"/>
      <c r="BE1459" s="57"/>
      <c r="BF1459" s="57"/>
      <c r="BG1459" s="57"/>
      <c r="BH1459" s="57"/>
      <c r="BI1459" s="57"/>
      <c r="BJ1459" s="57"/>
      <c r="BK1459" s="57"/>
      <c r="BL1459" s="57"/>
      <c r="BM1459" s="57"/>
      <c r="BN1459" s="57"/>
      <c r="CB1459" s="307"/>
      <c r="CC1459" s="307"/>
      <c r="CD1459" s="307"/>
      <c r="CE1459" s="307"/>
      <c r="CF1459" s="307"/>
      <c r="CG1459" s="307"/>
      <c r="CH1459" s="307"/>
      <c r="CI1459" s="307"/>
      <c r="CJ1459" s="307"/>
      <c r="CK1459" s="307"/>
      <c r="CL1459" s="307"/>
      <c r="CM1459" s="307"/>
      <c r="CN1459" s="307"/>
      <c r="CO1459" s="307"/>
      <c r="CP1459" s="307"/>
      <c r="CQ1459" s="307"/>
      <c r="CR1459" s="307"/>
      <c r="CS1459" s="307"/>
      <c r="CT1459" s="307"/>
      <c r="CU1459" s="307"/>
      <c r="CV1459" s="307"/>
      <c r="CW1459" s="307"/>
      <c r="CX1459" s="307"/>
      <c r="CY1459" s="307"/>
      <c r="CZ1459" s="307"/>
      <c r="DA1459" s="307"/>
      <c r="DB1459" s="307"/>
      <c r="DC1459" s="307"/>
      <c r="DD1459" s="307"/>
      <c r="DE1459" s="307"/>
      <c r="DF1459" s="307"/>
      <c r="DG1459" s="307"/>
      <c r="DH1459" s="307"/>
      <c r="DI1459" s="390"/>
      <c r="DJ1459" s="390"/>
      <c r="DK1459" s="307"/>
      <c r="DL1459" s="307"/>
      <c r="DM1459" s="307"/>
      <c r="DN1459" s="307"/>
      <c r="DO1459" s="307"/>
      <c r="DP1459" s="307"/>
      <c r="DQ1459" s="307"/>
      <c r="DR1459" s="307"/>
      <c r="DS1459" s="307"/>
      <c r="DT1459" s="307"/>
      <c r="DU1459" s="307"/>
      <c r="DV1459" s="307"/>
      <c r="DW1459" s="307"/>
      <c r="DX1459" s="307"/>
      <c r="DY1459" s="307"/>
      <c r="DZ1459" s="307"/>
      <c r="EA1459" s="307"/>
      <c r="EB1459" s="307"/>
      <c r="EC1459" s="307"/>
      <c r="ED1459" s="307"/>
      <c r="EE1459" s="307"/>
      <c r="EF1459" s="307"/>
      <c r="EG1459" s="307"/>
      <c r="EH1459" s="307"/>
      <c r="EI1459" s="307"/>
      <c r="EJ1459" s="307"/>
      <c r="EK1459" s="307"/>
      <c r="EL1459" s="307"/>
      <c r="EM1459" s="307"/>
      <c r="EN1459" s="307"/>
      <c r="EO1459" s="307"/>
      <c r="EP1459" s="307"/>
      <c r="EQ1459" s="307"/>
      <c r="ER1459" s="307"/>
      <c r="ES1459" s="307"/>
      <c r="ET1459" s="307"/>
      <c r="EU1459" s="390"/>
      <c r="EV1459" s="390"/>
      <c r="EW1459" s="307"/>
      <c r="EX1459" s="307"/>
      <c r="EY1459" s="307"/>
      <c r="EZ1459" s="307"/>
      <c r="FA1459" s="307"/>
      <c r="FB1459" s="307"/>
      <c r="FC1459" s="307"/>
      <c r="FD1459" s="307"/>
      <c r="FE1459" s="307"/>
      <c r="FF1459" s="307"/>
      <c r="FG1459" s="307"/>
      <c r="FH1459" s="307"/>
      <c r="FI1459" s="307"/>
      <c r="FJ1459" s="307"/>
      <c r="FK1459" s="307"/>
      <c r="FL1459" s="307"/>
      <c r="FM1459" s="307"/>
      <c r="FN1459" s="307"/>
      <c r="FO1459" s="307"/>
      <c r="FP1459" s="307"/>
      <c r="FQ1459" s="307"/>
      <c r="FR1459" s="307"/>
      <c r="FS1459" s="307"/>
      <c r="FT1459" s="307"/>
      <c r="FU1459" s="307"/>
      <c r="FV1459" s="307"/>
      <c r="FW1459" s="307"/>
      <c r="FX1459" s="307"/>
      <c r="FY1459" s="307"/>
      <c r="FZ1459" s="307"/>
      <c r="GA1459" s="307"/>
      <c r="GB1459" s="307"/>
      <c r="GC1459" s="307"/>
      <c r="GD1459" s="307"/>
      <c r="GE1459" s="307"/>
      <c r="GF1459" s="307"/>
      <c r="GG1459" s="307"/>
      <c r="GH1459" s="307"/>
      <c r="GI1459" s="307"/>
      <c r="GJ1459" s="307"/>
      <c r="GK1459" s="307"/>
      <c r="GL1459" s="307"/>
      <c r="GM1459" s="307"/>
      <c r="GN1459" s="307"/>
      <c r="GO1459" s="307"/>
      <c r="GP1459" s="307"/>
      <c r="GQ1459" s="307"/>
      <c r="GR1459" s="307"/>
      <c r="GS1459" s="307"/>
      <c r="GT1459" s="307"/>
      <c r="GU1459" s="307"/>
      <c r="GV1459" s="307"/>
      <c r="GW1459" s="307"/>
      <c r="GX1459" s="307"/>
      <c r="GY1459" s="307"/>
      <c r="GZ1459" s="307"/>
      <c r="HA1459" s="307"/>
      <c r="HB1459" s="307"/>
      <c r="HC1459" s="307"/>
      <c r="HD1459" s="307"/>
      <c r="HE1459" s="307"/>
      <c r="HF1459" s="307"/>
      <c r="HG1459" s="307"/>
      <c r="HH1459" s="307"/>
      <c r="HI1459" s="307"/>
      <c r="HJ1459" s="307"/>
      <c r="HK1459" s="307"/>
      <c r="HL1459" s="307"/>
      <c r="HM1459" s="307"/>
      <c r="HN1459" s="307"/>
      <c r="HO1459" s="307"/>
      <c r="HP1459" s="307"/>
      <c r="HQ1459" s="307"/>
      <c r="HR1459" s="307"/>
      <c r="HS1459" s="307"/>
      <c r="HT1459" s="307"/>
      <c r="HU1459" s="307"/>
      <c r="HV1459" s="307"/>
      <c r="HW1459" s="307"/>
      <c r="HX1459" s="307"/>
      <c r="HY1459" s="307"/>
      <c r="HZ1459" s="307"/>
      <c r="IA1459" s="307"/>
      <c r="IB1459" s="307"/>
      <c r="IC1459" s="307"/>
      <c r="ID1459" s="307"/>
      <c r="IE1459" s="307"/>
      <c r="IF1459" s="307"/>
      <c r="IG1459" s="307"/>
      <c r="IH1459" s="307"/>
      <c r="II1459" s="307"/>
      <c r="IJ1459" s="307"/>
      <c r="IK1459" s="307"/>
      <c r="IL1459" s="307"/>
      <c r="IM1459" s="307"/>
      <c r="IN1459" s="307"/>
      <c r="IO1459" s="307"/>
      <c r="IP1459" s="307"/>
      <c r="IQ1459" s="307"/>
      <c r="IR1459" s="307"/>
      <c r="IS1459" s="307"/>
      <c r="IT1459" s="307"/>
      <c r="IU1459" s="307"/>
      <c r="IV1459" s="307"/>
      <c r="IW1459" s="307"/>
      <c r="IX1459" s="307"/>
      <c r="IY1459" s="307"/>
      <c r="IZ1459" s="307"/>
      <c r="JA1459" s="307"/>
      <c r="JB1459" s="307"/>
      <c r="JC1459" s="307"/>
      <c r="JD1459" s="307"/>
      <c r="JE1459" s="307"/>
      <c r="JF1459" s="307"/>
      <c r="JG1459" s="307"/>
      <c r="JH1459" s="307"/>
      <c r="JI1459" s="307"/>
      <c r="JJ1459" s="307"/>
      <c r="JK1459" s="307"/>
      <c r="JL1459" s="307"/>
      <c r="JM1459" s="307"/>
      <c r="JN1459" s="307"/>
      <c r="JO1459" s="307"/>
      <c r="JP1459" s="307"/>
      <c r="JQ1459" s="307"/>
      <c r="JR1459" s="307"/>
      <c r="JS1459" s="307"/>
      <c r="JT1459" s="307"/>
      <c r="JU1459" s="307"/>
      <c r="JV1459" s="307"/>
      <c r="JW1459" s="307"/>
      <c r="JX1459" s="307"/>
      <c r="JY1459" s="307"/>
      <c r="JZ1459" s="307"/>
      <c r="KA1459" s="307"/>
      <c r="KB1459" s="307"/>
      <c r="KC1459" s="307"/>
      <c r="KD1459" s="307"/>
      <c r="KE1459" s="307"/>
      <c r="KF1459" s="307"/>
      <c r="KG1459" s="307"/>
      <c r="KH1459" s="307"/>
      <c r="KI1459" s="307"/>
      <c r="KJ1459" s="307"/>
      <c r="KK1459" s="307"/>
      <c r="KL1459" s="307"/>
      <c r="KM1459" s="307"/>
      <c r="KN1459" s="307"/>
      <c r="KO1459" s="307"/>
      <c r="KP1459" s="307"/>
      <c r="KQ1459" s="307"/>
      <c r="KR1459" s="307"/>
      <c r="KS1459" s="307"/>
      <c r="KT1459" s="307"/>
    </row>
    <row r="1460" spans="14:306" s="56" customFormat="1" ht="15" customHeight="1">
      <c r="N1460" s="410"/>
      <c r="O1460" s="410"/>
      <c r="P1460" s="311"/>
      <c r="Q1460" s="311"/>
      <c r="R1460" s="311"/>
      <c r="AG1460" s="57"/>
      <c r="AH1460" s="57"/>
      <c r="AI1460" s="57"/>
      <c r="AJ1460" s="57"/>
      <c r="AK1460" s="57"/>
      <c r="AL1460" s="57"/>
      <c r="AM1460" s="57"/>
      <c r="AN1460" s="57"/>
      <c r="AO1460" s="57"/>
      <c r="AP1460" s="57"/>
      <c r="AQ1460" s="57"/>
      <c r="AR1460" s="57"/>
      <c r="AS1460" s="57"/>
      <c r="AT1460" s="57"/>
      <c r="AU1460" s="57"/>
      <c r="AV1460" s="57"/>
      <c r="AW1460" s="57"/>
      <c r="AX1460" s="57"/>
      <c r="AY1460" s="57"/>
      <c r="AZ1460" s="57"/>
      <c r="BA1460" s="57"/>
      <c r="BB1460" s="57"/>
      <c r="BC1460" s="57"/>
      <c r="BD1460" s="57"/>
      <c r="BE1460" s="57"/>
      <c r="BF1460" s="57"/>
      <c r="BG1460" s="57"/>
      <c r="BH1460" s="57"/>
      <c r="BI1460" s="57"/>
      <c r="BJ1460" s="57"/>
      <c r="BK1460" s="57"/>
      <c r="BL1460" s="57"/>
      <c r="BM1460" s="57"/>
      <c r="BN1460" s="57"/>
      <c r="CB1460" s="307"/>
      <c r="CC1460" s="307"/>
      <c r="CD1460" s="307"/>
      <c r="CE1460" s="307"/>
      <c r="CF1460" s="307"/>
      <c r="CG1460" s="307"/>
      <c r="CH1460" s="307"/>
      <c r="CI1460" s="307"/>
      <c r="CJ1460" s="307"/>
      <c r="CK1460" s="307"/>
      <c r="CL1460" s="307"/>
      <c r="CM1460" s="307"/>
      <c r="CN1460" s="307"/>
      <c r="CO1460" s="307"/>
      <c r="CP1460" s="307"/>
      <c r="CQ1460" s="307"/>
      <c r="CR1460" s="307"/>
      <c r="CS1460" s="307"/>
      <c r="CT1460" s="307"/>
      <c r="CU1460" s="307"/>
      <c r="CV1460" s="307"/>
      <c r="CW1460" s="307"/>
      <c r="CX1460" s="307"/>
      <c r="CY1460" s="307"/>
      <c r="CZ1460" s="307"/>
      <c r="DA1460" s="307"/>
      <c r="DB1460" s="307"/>
      <c r="DC1460" s="307"/>
      <c r="DD1460" s="307"/>
      <c r="DE1460" s="307"/>
      <c r="DF1460" s="307"/>
      <c r="DG1460" s="307"/>
      <c r="DH1460" s="307"/>
      <c r="DI1460" s="390"/>
      <c r="DJ1460" s="390"/>
      <c r="DK1460" s="307"/>
      <c r="DL1460" s="307"/>
      <c r="DM1460" s="307"/>
      <c r="DN1460" s="307"/>
      <c r="DO1460" s="307"/>
      <c r="DP1460" s="307"/>
      <c r="DQ1460" s="307"/>
      <c r="DR1460" s="307"/>
      <c r="DS1460" s="307"/>
      <c r="DT1460" s="307"/>
      <c r="DU1460" s="307"/>
      <c r="DV1460" s="307"/>
      <c r="DW1460" s="307"/>
      <c r="DX1460" s="307"/>
      <c r="DY1460" s="307"/>
      <c r="DZ1460" s="307"/>
      <c r="EA1460" s="307"/>
      <c r="EB1460" s="307"/>
      <c r="EC1460" s="307"/>
      <c r="ED1460" s="307"/>
      <c r="EE1460" s="307"/>
      <c r="EF1460" s="307"/>
      <c r="EG1460" s="307"/>
      <c r="EH1460" s="307"/>
      <c r="EI1460" s="307"/>
      <c r="EJ1460" s="307"/>
      <c r="EK1460" s="307"/>
      <c r="EL1460" s="307"/>
      <c r="EM1460" s="307"/>
      <c r="EN1460" s="307"/>
      <c r="EO1460" s="307"/>
      <c r="EP1460" s="307"/>
      <c r="EQ1460" s="307"/>
      <c r="ER1460" s="307"/>
      <c r="ES1460" s="307"/>
      <c r="ET1460" s="307"/>
      <c r="EU1460" s="390"/>
      <c r="EV1460" s="390"/>
      <c r="EW1460" s="307"/>
      <c r="EX1460" s="307"/>
      <c r="EY1460" s="307"/>
      <c r="EZ1460" s="307"/>
      <c r="FA1460" s="307"/>
      <c r="FB1460" s="307"/>
      <c r="FC1460" s="307"/>
      <c r="FD1460" s="307"/>
      <c r="FE1460" s="307"/>
      <c r="FF1460" s="307"/>
      <c r="FG1460" s="307"/>
      <c r="FH1460" s="307"/>
      <c r="FI1460" s="307"/>
      <c r="FJ1460" s="307"/>
      <c r="FK1460" s="307"/>
      <c r="FL1460" s="307"/>
      <c r="FM1460" s="307"/>
      <c r="FN1460" s="307"/>
      <c r="FO1460" s="307"/>
      <c r="FP1460" s="307"/>
      <c r="FQ1460" s="307"/>
      <c r="FR1460" s="307"/>
      <c r="FS1460" s="307"/>
      <c r="FT1460" s="307"/>
      <c r="FU1460" s="307"/>
      <c r="FV1460" s="307"/>
      <c r="FW1460" s="307"/>
      <c r="FX1460" s="307"/>
      <c r="FY1460" s="307"/>
      <c r="FZ1460" s="307"/>
      <c r="GA1460" s="307"/>
      <c r="GB1460" s="307"/>
      <c r="GC1460" s="307"/>
      <c r="GD1460" s="307"/>
      <c r="GE1460" s="307"/>
      <c r="GF1460" s="307"/>
      <c r="GG1460" s="307"/>
      <c r="GH1460" s="307"/>
      <c r="GI1460" s="307"/>
      <c r="GJ1460" s="307"/>
      <c r="GK1460" s="307"/>
      <c r="GL1460" s="307"/>
      <c r="GM1460" s="307"/>
      <c r="GN1460" s="307"/>
      <c r="GO1460" s="307"/>
      <c r="GP1460" s="307"/>
      <c r="GQ1460" s="307"/>
      <c r="GR1460" s="307"/>
      <c r="GS1460" s="307"/>
      <c r="GT1460" s="307"/>
      <c r="GU1460" s="307"/>
      <c r="GV1460" s="307"/>
      <c r="GW1460" s="307"/>
      <c r="GX1460" s="307"/>
      <c r="GY1460" s="307"/>
      <c r="GZ1460" s="307"/>
      <c r="HA1460" s="307"/>
      <c r="HB1460" s="307"/>
      <c r="HC1460" s="307"/>
      <c r="HD1460" s="307"/>
      <c r="HE1460" s="307"/>
      <c r="HF1460" s="307"/>
      <c r="HG1460" s="307"/>
      <c r="HH1460" s="307"/>
      <c r="HI1460" s="307"/>
      <c r="HJ1460" s="307"/>
      <c r="HK1460" s="307"/>
      <c r="HL1460" s="307"/>
      <c r="HM1460" s="307"/>
      <c r="HN1460" s="307"/>
      <c r="HO1460" s="307"/>
      <c r="HP1460" s="307"/>
      <c r="HQ1460" s="307"/>
      <c r="HR1460" s="307"/>
      <c r="HS1460" s="307"/>
      <c r="HT1460" s="307"/>
      <c r="HU1460" s="307"/>
      <c r="HV1460" s="307"/>
      <c r="HW1460" s="307"/>
      <c r="HX1460" s="307"/>
      <c r="HY1460" s="307"/>
      <c r="HZ1460" s="307"/>
      <c r="IA1460" s="307"/>
      <c r="IB1460" s="307"/>
      <c r="IC1460" s="307"/>
      <c r="ID1460" s="307"/>
      <c r="IE1460" s="307"/>
      <c r="IF1460" s="307"/>
      <c r="IG1460" s="307"/>
      <c r="IH1460" s="307"/>
      <c r="II1460" s="307"/>
      <c r="IJ1460" s="307"/>
      <c r="IK1460" s="307"/>
      <c r="IL1460" s="307"/>
      <c r="IM1460" s="307"/>
      <c r="IN1460" s="307"/>
      <c r="IO1460" s="307"/>
      <c r="IP1460" s="307"/>
      <c r="IQ1460" s="307"/>
      <c r="IR1460" s="307"/>
      <c r="IS1460" s="307"/>
      <c r="IT1460" s="307"/>
      <c r="IU1460" s="307"/>
      <c r="IV1460" s="307"/>
      <c r="IW1460" s="307"/>
      <c r="IX1460" s="307"/>
      <c r="IY1460" s="307"/>
      <c r="IZ1460" s="307"/>
      <c r="JA1460" s="307"/>
      <c r="JB1460" s="307"/>
      <c r="JC1460" s="307"/>
      <c r="JD1460" s="307"/>
      <c r="JE1460" s="307"/>
      <c r="JF1460" s="307"/>
      <c r="JG1460" s="307"/>
      <c r="JH1460" s="307"/>
      <c r="JI1460" s="307"/>
      <c r="JJ1460" s="307"/>
      <c r="JK1460" s="307"/>
      <c r="JL1460" s="307"/>
      <c r="JM1460" s="307"/>
      <c r="JN1460" s="307"/>
      <c r="JO1460" s="307"/>
      <c r="JP1460" s="307"/>
      <c r="JQ1460" s="307"/>
      <c r="JR1460" s="307"/>
      <c r="JS1460" s="307"/>
      <c r="JT1460" s="307"/>
      <c r="JU1460" s="307"/>
      <c r="JV1460" s="307"/>
      <c r="JW1460" s="307"/>
      <c r="JX1460" s="307"/>
      <c r="JY1460" s="307"/>
      <c r="JZ1460" s="307"/>
      <c r="KA1460" s="307"/>
      <c r="KB1460" s="307"/>
      <c r="KC1460" s="307"/>
      <c r="KD1460" s="307"/>
      <c r="KE1460" s="307"/>
      <c r="KF1460" s="307"/>
      <c r="KG1460" s="307"/>
      <c r="KH1460" s="307"/>
      <c r="KI1460" s="307"/>
      <c r="KJ1460" s="307"/>
      <c r="KK1460" s="307"/>
      <c r="KL1460" s="307"/>
      <c r="KM1460" s="307"/>
      <c r="KN1460" s="307"/>
      <c r="KO1460" s="307"/>
      <c r="KP1460" s="307"/>
      <c r="KQ1460" s="307"/>
      <c r="KR1460" s="307"/>
      <c r="KS1460" s="307"/>
      <c r="KT1460" s="307"/>
    </row>
    <row r="1461" spans="14:306" s="56" customFormat="1" ht="15" customHeight="1">
      <c r="N1461" s="410"/>
      <c r="O1461" s="410"/>
      <c r="P1461" s="311"/>
      <c r="Q1461" s="311"/>
      <c r="R1461" s="311"/>
      <c r="AG1461" s="57"/>
      <c r="AH1461" s="57"/>
      <c r="AI1461" s="57"/>
      <c r="AJ1461" s="57"/>
      <c r="AK1461" s="57"/>
      <c r="AL1461" s="57"/>
      <c r="AM1461" s="57"/>
      <c r="AN1461" s="57"/>
      <c r="AO1461" s="57"/>
      <c r="AP1461" s="57"/>
      <c r="AQ1461" s="57"/>
      <c r="AR1461" s="57"/>
      <c r="AS1461" s="57"/>
      <c r="AT1461" s="57"/>
      <c r="AU1461" s="57"/>
      <c r="AV1461" s="57"/>
      <c r="AW1461" s="57"/>
      <c r="AX1461" s="57"/>
      <c r="AY1461" s="57"/>
      <c r="AZ1461" s="57"/>
      <c r="BA1461" s="57"/>
      <c r="BB1461" s="57"/>
      <c r="BC1461" s="57"/>
      <c r="BD1461" s="57"/>
      <c r="BE1461" s="57"/>
      <c r="BF1461" s="57"/>
      <c r="BG1461" s="57"/>
      <c r="BH1461" s="57"/>
      <c r="BI1461" s="57"/>
      <c r="BJ1461" s="57"/>
      <c r="BK1461" s="57"/>
      <c r="BL1461" s="57"/>
      <c r="BM1461" s="57"/>
      <c r="BN1461" s="57"/>
      <c r="CB1461" s="307"/>
      <c r="CC1461" s="307"/>
      <c r="CD1461" s="307"/>
      <c r="CE1461" s="307"/>
      <c r="CF1461" s="307"/>
      <c r="CG1461" s="307"/>
      <c r="CH1461" s="307"/>
      <c r="CI1461" s="307"/>
      <c r="CJ1461" s="307"/>
      <c r="CK1461" s="307"/>
      <c r="CL1461" s="307"/>
      <c r="CM1461" s="307"/>
      <c r="CN1461" s="307"/>
      <c r="CO1461" s="307"/>
      <c r="CP1461" s="307"/>
      <c r="CQ1461" s="307"/>
      <c r="CR1461" s="307"/>
      <c r="CS1461" s="307"/>
      <c r="CT1461" s="307"/>
      <c r="CU1461" s="307"/>
      <c r="CV1461" s="307"/>
      <c r="CW1461" s="307"/>
      <c r="CX1461" s="307"/>
      <c r="CY1461" s="307"/>
      <c r="CZ1461" s="307"/>
      <c r="DA1461" s="307"/>
      <c r="DB1461" s="307"/>
      <c r="DC1461" s="307"/>
      <c r="DD1461" s="307"/>
      <c r="DE1461" s="307"/>
      <c r="DF1461" s="307"/>
      <c r="DG1461" s="307"/>
      <c r="DH1461" s="307"/>
      <c r="DI1461" s="390"/>
      <c r="DJ1461" s="390"/>
      <c r="DK1461" s="307"/>
      <c r="DL1461" s="307"/>
      <c r="DM1461" s="307"/>
      <c r="DN1461" s="307"/>
      <c r="DO1461" s="307"/>
      <c r="DP1461" s="307"/>
      <c r="DQ1461" s="307"/>
      <c r="DR1461" s="307"/>
      <c r="DS1461" s="307"/>
      <c r="DT1461" s="307"/>
      <c r="DU1461" s="307"/>
      <c r="DV1461" s="307"/>
      <c r="DW1461" s="307"/>
      <c r="DX1461" s="307"/>
      <c r="DY1461" s="307"/>
      <c r="DZ1461" s="307"/>
      <c r="EA1461" s="307"/>
      <c r="EB1461" s="307"/>
      <c r="EC1461" s="307"/>
      <c r="ED1461" s="307"/>
      <c r="EE1461" s="307"/>
      <c r="EF1461" s="307"/>
      <c r="EG1461" s="307"/>
      <c r="EH1461" s="307"/>
      <c r="EI1461" s="307"/>
      <c r="EJ1461" s="307"/>
      <c r="EK1461" s="307"/>
      <c r="EL1461" s="307"/>
      <c r="EM1461" s="307"/>
      <c r="EN1461" s="307"/>
      <c r="EO1461" s="307"/>
      <c r="EP1461" s="307"/>
      <c r="EQ1461" s="307"/>
      <c r="ER1461" s="307"/>
      <c r="ES1461" s="307"/>
      <c r="ET1461" s="307"/>
      <c r="EU1461" s="390"/>
      <c r="EV1461" s="390"/>
      <c r="EW1461" s="307"/>
      <c r="EX1461" s="307"/>
      <c r="EY1461" s="307"/>
      <c r="EZ1461" s="307"/>
      <c r="FA1461" s="307"/>
      <c r="FB1461" s="307"/>
      <c r="FC1461" s="307"/>
      <c r="FD1461" s="307"/>
      <c r="FE1461" s="307"/>
      <c r="FF1461" s="307"/>
      <c r="FG1461" s="307"/>
      <c r="FH1461" s="307"/>
      <c r="FI1461" s="307"/>
      <c r="FJ1461" s="307"/>
      <c r="FK1461" s="307"/>
      <c r="FL1461" s="307"/>
      <c r="FM1461" s="307"/>
      <c r="FN1461" s="307"/>
      <c r="FO1461" s="307"/>
      <c r="FP1461" s="307"/>
      <c r="FQ1461" s="307"/>
      <c r="FR1461" s="307"/>
      <c r="FS1461" s="307"/>
      <c r="FT1461" s="307"/>
      <c r="FU1461" s="307"/>
      <c r="FV1461" s="307"/>
      <c r="FW1461" s="307"/>
      <c r="FX1461" s="307"/>
      <c r="FY1461" s="307"/>
      <c r="FZ1461" s="307"/>
      <c r="GA1461" s="307"/>
      <c r="GB1461" s="307"/>
      <c r="GC1461" s="307"/>
      <c r="GD1461" s="307"/>
      <c r="GE1461" s="307"/>
      <c r="GF1461" s="307"/>
      <c r="GG1461" s="307"/>
      <c r="GH1461" s="307"/>
      <c r="GI1461" s="307"/>
      <c r="GJ1461" s="307"/>
      <c r="GK1461" s="307"/>
      <c r="GL1461" s="307"/>
      <c r="GM1461" s="307"/>
      <c r="GN1461" s="307"/>
      <c r="GO1461" s="307"/>
      <c r="GP1461" s="307"/>
      <c r="GQ1461" s="307"/>
      <c r="GR1461" s="307"/>
      <c r="GS1461" s="307"/>
      <c r="GT1461" s="307"/>
      <c r="GU1461" s="307"/>
      <c r="GV1461" s="307"/>
      <c r="GW1461" s="307"/>
      <c r="GX1461" s="307"/>
      <c r="GY1461" s="307"/>
      <c r="GZ1461" s="307"/>
      <c r="HA1461" s="307"/>
      <c r="HB1461" s="307"/>
      <c r="HC1461" s="307"/>
      <c r="HD1461" s="307"/>
      <c r="HE1461" s="307"/>
      <c r="HF1461" s="307"/>
      <c r="HG1461" s="307"/>
      <c r="HH1461" s="307"/>
      <c r="HI1461" s="307"/>
      <c r="HJ1461" s="307"/>
      <c r="HK1461" s="307"/>
      <c r="HL1461" s="307"/>
      <c r="HM1461" s="307"/>
      <c r="HN1461" s="307"/>
      <c r="HO1461" s="307"/>
      <c r="HP1461" s="307"/>
      <c r="HQ1461" s="307"/>
      <c r="HR1461" s="307"/>
      <c r="HS1461" s="307"/>
      <c r="HT1461" s="307"/>
      <c r="HU1461" s="307"/>
      <c r="HV1461" s="307"/>
      <c r="HW1461" s="307"/>
      <c r="HX1461" s="307"/>
      <c r="HY1461" s="307"/>
      <c r="HZ1461" s="307"/>
      <c r="IA1461" s="307"/>
      <c r="IB1461" s="307"/>
      <c r="IC1461" s="307"/>
      <c r="ID1461" s="307"/>
      <c r="IE1461" s="307"/>
      <c r="IF1461" s="307"/>
      <c r="IG1461" s="307"/>
      <c r="IH1461" s="307"/>
      <c r="II1461" s="307"/>
      <c r="IJ1461" s="307"/>
      <c r="IK1461" s="307"/>
      <c r="IL1461" s="307"/>
      <c r="IM1461" s="307"/>
      <c r="IN1461" s="307"/>
      <c r="IO1461" s="307"/>
      <c r="IP1461" s="307"/>
      <c r="IQ1461" s="307"/>
      <c r="IR1461" s="307"/>
      <c r="IS1461" s="307"/>
      <c r="IT1461" s="307"/>
      <c r="IU1461" s="307"/>
      <c r="IV1461" s="307"/>
      <c r="IW1461" s="307"/>
      <c r="IX1461" s="307"/>
      <c r="IY1461" s="307"/>
      <c r="IZ1461" s="307"/>
      <c r="JA1461" s="307"/>
      <c r="JB1461" s="307"/>
      <c r="JC1461" s="307"/>
      <c r="JD1461" s="307"/>
      <c r="JE1461" s="307"/>
      <c r="JF1461" s="307"/>
      <c r="JG1461" s="307"/>
      <c r="JH1461" s="307"/>
      <c r="JI1461" s="307"/>
      <c r="JJ1461" s="307"/>
      <c r="JK1461" s="307"/>
      <c r="JL1461" s="307"/>
      <c r="JM1461" s="307"/>
      <c r="JN1461" s="307"/>
      <c r="JO1461" s="307"/>
      <c r="JP1461" s="307"/>
      <c r="JQ1461" s="307"/>
      <c r="JR1461" s="307"/>
      <c r="JS1461" s="307"/>
      <c r="JT1461" s="307"/>
      <c r="JU1461" s="307"/>
      <c r="JV1461" s="307"/>
      <c r="JW1461" s="307"/>
      <c r="JX1461" s="307"/>
      <c r="JY1461" s="307"/>
      <c r="JZ1461" s="307"/>
      <c r="KA1461" s="307"/>
      <c r="KB1461" s="307"/>
      <c r="KC1461" s="307"/>
      <c r="KD1461" s="307"/>
      <c r="KE1461" s="307"/>
      <c r="KF1461" s="307"/>
      <c r="KG1461" s="307"/>
      <c r="KH1461" s="307"/>
      <c r="KI1461" s="307"/>
      <c r="KJ1461" s="307"/>
      <c r="KK1461" s="307"/>
      <c r="KL1461" s="307"/>
      <c r="KM1461" s="307"/>
      <c r="KN1461" s="307"/>
      <c r="KO1461" s="307"/>
      <c r="KP1461" s="307"/>
      <c r="KQ1461" s="307"/>
      <c r="KR1461" s="307"/>
      <c r="KS1461" s="307"/>
      <c r="KT1461" s="307"/>
    </row>
    <row r="1462" spans="14:306" s="56" customFormat="1" ht="15" customHeight="1">
      <c r="N1462" s="410"/>
      <c r="O1462" s="410"/>
      <c r="P1462" s="311"/>
      <c r="Q1462" s="311"/>
      <c r="R1462" s="311"/>
      <c r="AG1462" s="57"/>
      <c r="AH1462" s="57"/>
      <c r="AI1462" s="57"/>
      <c r="AJ1462" s="57"/>
      <c r="AK1462" s="57"/>
      <c r="AL1462" s="57"/>
      <c r="AM1462" s="57"/>
      <c r="AN1462" s="57"/>
      <c r="AO1462" s="57"/>
      <c r="AP1462" s="57"/>
      <c r="AQ1462" s="57"/>
      <c r="AR1462" s="57"/>
      <c r="AS1462" s="57"/>
      <c r="AT1462" s="57"/>
      <c r="AU1462" s="57"/>
      <c r="AV1462" s="57"/>
      <c r="AW1462" s="57"/>
      <c r="AX1462" s="57"/>
      <c r="AY1462" s="57"/>
      <c r="AZ1462" s="57"/>
      <c r="BA1462" s="57"/>
      <c r="BB1462" s="57"/>
      <c r="BC1462" s="57"/>
      <c r="BD1462" s="57"/>
      <c r="BE1462" s="57"/>
      <c r="BF1462" s="57"/>
      <c r="BG1462" s="57"/>
      <c r="BH1462" s="57"/>
      <c r="BI1462" s="57"/>
      <c r="BJ1462" s="57"/>
      <c r="BK1462" s="57"/>
      <c r="BL1462" s="57"/>
      <c r="BM1462" s="57"/>
      <c r="BN1462" s="57"/>
      <c r="CB1462" s="307"/>
      <c r="CC1462" s="307"/>
      <c r="CD1462" s="307"/>
      <c r="CE1462" s="307"/>
      <c r="CF1462" s="307"/>
      <c r="CG1462" s="307"/>
      <c r="CH1462" s="307"/>
      <c r="CI1462" s="307"/>
      <c r="CJ1462" s="307"/>
      <c r="CK1462" s="307"/>
      <c r="CL1462" s="307"/>
      <c r="CM1462" s="307"/>
      <c r="CN1462" s="307"/>
      <c r="CO1462" s="307"/>
      <c r="CP1462" s="307"/>
      <c r="CQ1462" s="307"/>
      <c r="CR1462" s="307"/>
      <c r="CS1462" s="307"/>
      <c r="CT1462" s="307"/>
      <c r="CU1462" s="307"/>
      <c r="CV1462" s="307"/>
      <c r="CW1462" s="307"/>
      <c r="CX1462" s="307"/>
      <c r="CY1462" s="307"/>
      <c r="CZ1462" s="307"/>
      <c r="DA1462" s="307"/>
      <c r="DB1462" s="307"/>
      <c r="DC1462" s="307"/>
      <c r="DD1462" s="307"/>
      <c r="DE1462" s="307"/>
      <c r="DF1462" s="307"/>
      <c r="DG1462" s="307"/>
      <c r="DH1462" s="307"/>
      <c r="DI1462" s="390"/>
      <c r="DJ1462" s="390"/>
      <c r="DK1462" s="307"/>
      <c r="DL1462" s="307"/>
      <c r="DM1462" s="307"/>
      <c r="DN1462" s="307"/>
      <c r="DO1462" s="307"/>
      <c r="DP1462" s="307"/>
      <c r="DQ1462" s="307"/>
      <c r="DR1462" s="307"/>
      <c r="DS1462" s="307"/>
      <c r="DT1462" s="307"/>
      <c r="DU1462" s="307"/>
      <c r="DV1462" s="307"/>
      <c r="DW1462" s="307"/>
      <c r="DX1462" s="307"/>
      <c r="DY1462" s="307"/>
      <c r="DZ1462" s="307"/>
      <c r="EA1462" s="307"/>
      <c r="EB1462" s="307"/>
      <c r="EC1462" s="307"/>
      <c r="ED1462" s="307"/>
      <c r="EE1462" s="307"/>
      <c r="EF1462" s="307"/>
      <c r="EG1462" s="307"/>
      <c r="EH1462" s="307"/>
      <c r="EI1462" s="307"/>
      <c r="EJ1462" s="307"/>
      <c r="EK1462" s="307"/>
      <c r="EL1462" s="307"/>
      <c r="EM1462" s="307"/>
      <c r="EN1462" s="307"/>
      <c r="EO1462" s="307"/>
      <c r="EP1462" s="307"/>
      <c r="EQ1462" s="307"/>
      <c r="ER1462" s="307"/>
      <c r="ES1462" s="307"/>
      <c r="ET1462" s="307"/>
      <c r="EU1462" s="390"/>
      <c r="EV1462" s="390"/>
      <c r="EW1462" s="307"/>
      <c r="EX1462" s="307"/>
      <c r="EY1462" s="307"/>
      <c r="EZ1462" s="307"/>
      <c r="FA1462" s="307"/>
      <c r="FB1462" s="307"/>
      <c r="FC1462" s="307"/>
      <c r="FD1462" s="307"/>
      <c r="FE1462" s="307"/>
      <c r="FF1462" s="307"/>
      <c r="FG1462" s="307"/>
      <c r="FH1462" s="307"/>
      <c r="FI1462" s="307"/>
      <c r="FJ1462" s="307"/>
      <c r="FK1462" s="307"/>
      <c r="FL1462" s="307"/>
      <c r="FM1462" s="307"/>
      <c r="FN1462" s="307"/>
      <c r="FO1462" s="307"/>
      <c r="FP1462" s="307"/>
      <c r="FQ1462" s="307"/>
      <c r="FR1462" s="307"/>
      <c r="FS1462" s="307"/>
      <c r="FT1462" s="307"/>
      <c r="FU1462" s="307"/>
      <c r="FV1462" s="307"/>
      <c r="FW1462" s="307"/>
      <c r="FX1462" s="307"/>
      <c r="FY1462" s="307"/>
      <c r="FZ1462" s="307"/>
      <c r="GA1462" s="307"/>
      <c r="GB1462" s="307"/>
      <c r="GC1462" s="307"/>
      <c r="GD1462" s="307"/>
      <c r="GE1462" s="307"/>
      <c r="GF1462" s="307"/>
      <c r="GG1462" s="307"/>
      <c r="GH1462" s="307"/>
      <c r="GI1462" s="307"/>
      <c r="GJ1462" s="307"/>
      <c r="GK1462" s="307"/>
      <c r="GL1462" s="307"/>
      <c r="GM1462" s="307"/>
      <c r="GN1462" s="307"/>
      <c r="GO1462" s="307"/>
      <c r="GP1462" s="307"/>
      <c r="GQ1462" s="307"/>
      <c r="GR1462" s="307"/>
      <c r="GS1462" s="307"/>
      <c r="GT1462" s="307"/>
      <c r="GU1462" s="307"/>
      <c r="GV1462" s="307"/>
      <c r="GW1462" s="307"/>
      <c r="GX1462" s="307"/>
      <c r="GY1462" s="307"/>
      <c r="GZ1462" s="307"/>
      <c r="HA1462" s="307"/>
      <c r="HB1462" s="307"/>
      <c r="HC1462" s="307"/>
      <c r="HD1462" s="307"/>
      <c r="HE1462" s="307"/>
      <c r="HF1462" s="307"/>
      <c r="HG1462" s="307"/>
      <c r="HH1462" s="307"/>
      <c r="HI1462" s="307"/>
      <c r="HJ1462" s="307"/>
      <c r="HK1462" s="307"/>
      <c r="HL1462" s="307"/>
      <c r="HM1462" s="307"/>
      <c r="HN1462" s="307"/>
      <c r="HO1462" s="307"/>
      <c r="HP1462" s="307"/>
      <c r="HQ1462" s="307"/>
      <c r="HR1462" s="307"/>
      <c r="HS1462" s="307"/>
      <c r="HT1462" s="307"/>
      <c r="HU1462" s="307"/>
      <c r="HV1462" s="307"/>
      <c r="HW1462" s="307"/>
      <c r="HX1462" s="307"/>
      <c r="HY1462" s="307"/>
      <c r="HZ1462" s="307"/>
      <c r="IA1462" s="307"/>
      <c r="IB1462" s="307"/>
      <c r="IC1462" s="307"/>
      <c r="ID1462" s="307"/>
      <c r="IE1462" s="307"/>
      <c r="IF1462" s="307"/>
      <c r="IG1462" s="307"/>
      <c r="IH1462" s="307"/>
      <c r="II1462" s="307"/>
      <c r="IJ1462" s="307"/>
      <c r="IK1462" s="307"/>
      <c r="IL1462" s="307"/>
      <c r="IM1462" s="307"/>
      <c r="IN1462" s="307"/>
      <c r="IO1462" s="307"/>
      <c r="IP1462" s="307"/>
      <c r="IQ1462" s="307"/>
      <c r="IR1462" s="307"/>
      <c r="IS1462" s="307"/>
      <c r="IT1462" s="307"/>
      <c r="IU1462" s="307"/>
      <c r="IV1462" s="307"/>
      <c r="IW1462" s="307"/>
      <c r="IX1462" s="307"/>
      <c r="IY1462" s="307"/>
      <c r="IZ1462" s="307"/>
      <c r="JA1462" s="307"/>
      <c r="JB1462" s="307"/>
      <c r="JC1462" s="307"/>
      <c r="JD1462" s="307"/>
      <c r="JE1462" s="307"/>
      <c r="JF1462" s="307"/>
      <c r="JG1462" s="307"/>
      <c r="JH1462" s="307"/>
      <c r="JI1462" s="307"/>
      <c r="JJ1462" s="307"/>
      <c r="JK1462" s="307"/>
      <c r="JL1462" s="307"/>
      <c r="JM1462" s="307"/>
      <c r="JN1462" s="307"/>
      <c r="JO1462" s="307"/>
      <c r="JP1462" s="307"/>
      <c r="JQ1462" s="307"/>
      <c r="JR1462" s="307"/>
      <c r="JS1462" s="307"/>
      <c r="JT1462" s="307"/>
      <c r="JU1462" s="307"/>
      <c r="JV1462" s="307"/>
      <c r="JW1462" s="307"/>
      <c r="JX1462" s="307"/>
      <c r="JY1462" s="307"/>
      <c r="JZ1462" s="307"/>
      <c r="KA1462" s="307"/>
      <c r="KB1462" s="307"/>
      <c r="KC1462" s="307"/>
      <c r="KD1462" s="307"/>
      <c r="KE1462" s="307"/>
      <c r="KF1462" s="307"/>
      <c r="KG1462" s="307"/>
      <c r="KH1462" s="307"/>
      <c r="KI1462" s="307"/>
      <c r="KJ1462" s="307"/>
      <c r="KK1462" s="307"/>
      <c r="KL1462" s="307"/>
      <c r="KM1462" s="307"/>
      <c r="KN1462" s="307"/>
      <c r="KO1462" s="307"/>
      <c r="KP1462" s="307"/>
      <c r="KQ1462" s="307"/>
      <c r="KR1462" s="307"/>
      <c r="KS1462" s="307"/>
      <c r="KT1462" s="307"/>
    </row>
    <row r="1463" spans="14:306" s="56" customFormat="1" ht="15" customHeight="1">
      <c r="N1463" s="410"/>
      <c r="O1463" s="410"/>
      <c r="P1463" s="311"/>
      <c r="Q1463" s="311"/>
      <c r="R1463" s="311"/>
      <c r="AG1463" s="57"/>
      <c r="AH1463" s="57"/>
      <c r="AI1463" s="57"/>
      <c r="AJ1463" s="57"/>
      <c r="AK1463" s="57"/>
      <c r="AL1463" s="57"/>
      <c r="AM1463" s="57"/>
      <c r="AN1463" s="57"/>
      <c r="AO1463" s="57"/>
      <c r="AP1463" s="57"/>
      <c r="AQ1463" s="57"/>
      <c r="AR1463" s="57"/>
      <c r="AS1463" s="57"/>
      <c r="AT1463" s="57"/>
      <c r="AU1463" s="57"/>
      <c r="AV1463" s="57"/>
      <c r="AW1463" s="57"/>
      <c r="AX1463" s="57"/>
      <c r="AY1463" s="57"/>
      <c r="AZ1463" s="57"/>
      <c r="BA1463" s="57"/>
      <c r="BB1463" s="57"/>
      <c r="BC1463" s="57"/>
      <c r="BD1463" s="57"/>
      <c r="BE1463" s="57"/>
      <c r="BF1463" s="57"/>
      <c r="BG1463" s="57"/>
      <c r="BH1463" s="57"/>
      <c r="BI1463" s="57"/>
      <c r="BJ1463" s="57"/>
      <c r="BK1463" s="57"/>
      <c r="BL1463" s="57"/>
      <c r="BM1463" s="57"/>
      <c r="BN1463" s="57"/>
      <c r="CB1463" s="307"/>
      <c r="CC1463" s="307"/>
      <c r="CD1463" s="307"/>
      <c r="CE1463" s="307"/>
      <c r="CF1463" s="307"/>
      <c r="CG1463" s="307"/>
      <c r="CH1463" s="307"/>
      <c r="CI1463" s="307"/>
      <c r="CJ1463" s="307"/>
      <c r="CK1463" s="307"/>
      <c r="CL1463" s="307"/>
      <c r="CM1463" s="307"/>
      <c r="CN1463" s="307"/>
      <c r="CO1463" s="307"/>
      <c r="CP1463" s="307"/>
      <c r="CQ1463" s="307"/>
      <c r="CR1463" s="307"/>
      <c r="CS1463" s="307"/>
      <c r="CT1463" s="307"/>
      <c r="CU1463" s="307"/>
      <c r="CV1463" s="307"/>
      <c r="CW1463" s="307"/>
      <c r="CX1463" s="307"/>
      <c r="CY1463" s="307"/>
      <c r="CZ1463" s="307"/>
      <c r="DA1463" s="307"/>
      <c r="DB1463" s="307"/>
      <c r="DC1463" s="307"/>
      <c r="DD1463" s="307"/>
      <c r="DE1463" s="307"/>
      <c r="DF1463" s="307"/>
      <c r="DG1463" s="307"/>
      <c r="DH1463" s="307"/>
      <c r="DI1463" s="390"/>
      <c r="DJ1463" s="390"/>
      <c r="DK1463" s="307"/>
      <c r="DL1463" s="307"/>
      <c r="DM1463" s="307"/>
      <c r="DN1463" s="307"/>
      <c r="DO1463" s="307"/>
      <c r="DP1463" s="307"/>
      <c r="DQ1463" s="307"/>
      <c r="DR1463" s="307"/>
      <c r="DS1463" s="307"/>
      <c r="DT1463" s="307"/>
      <c r="DU1463" s="307"/>
      <c r="DV1463" s="307"/>
      <c r="DW1463" s="307"/>
      <c r="DX1463" s="307"/>
      <c r="DY1463" s="307"/>
      <c r="DZ1463" s="307"/>
      <c r="EA1463" s="307"/>
      <c r="EB1463" s="307"/>
      <c r="EC1463" s="307"/>
      <c r="ED1463" s="307"/>
      <c r="EE1463" s="307"/>
      <c r="EF1463" s="307"/>
      <c r="EG1463" s="307"/>
      <c r="EH1463" s="307"/>
      <c r="EI1463" s="307"/>
      <c r="EJ1463" s="307"/>
      <c r="EK1463" s="307"/>
      <c r="EL1463" s="307"/>
      <c r="EM1463" s="307"/>
      <c r="EN1463" s="307"/>
      <c r="EO1463" s="307"/>
      <c r="EP1463" s="307"/>
      <c r="EQ1463" s="307"/>
      <c r="ER1463" s="307"/>
      <c r="ES1463" s="307"/>
      <c r="ET1463" s="307"/>
      <c r="EU1463" s="390"/>
      <c r="EV1463" s="390"/>
      <c r="EW1463" s="307"/>
      <c r="EX1463" s="307"/>
      <c r="EY1463" s="307"/>
      <c r="EZ1463" s="307"/>
      <c r="FA1463" s="307"/>
      <c r="FB1463" s="307"/>
      <c r="FC1463" s="307"/>
      <c r="FD1463" s="307"/>
      <c r="FE1463" s="307"/>
      <c r="FF1463" s="307"/>
      <c r="FG1463" s="307"/>
      <c r="FH1463" s="307"/>
      <c r="FI1463" s="307"/>
      <c r="FJ1463" s="307"/>
      <c r="FK1463" s="307"/>
      <c r="FL1463" s="307"/>
      <c r="FM1463" s="307"/>
      <c r="FN1463" s="307"/>
      <c r="FO1463" s="307"/>
      <c r="FP1463" s="307"/>
      <c r="FQ1463" s="307"/>
      <c r="FR1463" s="307"/>
      <c r="FS1463" s="307"/>
      <c r="FT1463" s="307"/>
      <c r="FU1463" s="307"/>
      <c r="FV1463" s="307"/>
      <c r="FW1463" s="307"/>
      <c r="FX1463" s="307"/>
      <c r="FY1463" s="307"/>
      <c r="FZ1463" s="307"/>
      <c r="GA1463" s="307"/>
      <c r="GB1463" s="307"/>
      <c r="GC1463" s="307"/>
      <c r="GD1463" s="307"/>
      <c r="GE1463" s="307"/>
      <c r="GF1463" s="307"/>
      <c r="GG1463" s="307"/>
      <c r="GH1463" s="307"/>
      <c r="GI1463" s="307"/>
      <c r="GJ1463" s="307"/>
      <c r="GK1463" s="307"/>
      <c r="GL1463" s="307"/>
      <c r="GM1463" s="307"/>
      <c r="GN1463" s="307"/>
      <c r="GO1463" s="307"/>
      <c r="GP1463" s="307"/>
      <c r="GQ1463" s="307"/>
      <c r="GR1463" s="307"/>
      <c r="GS1463" s="307"/>
      <c r="GT1463" s="307"/>
      <c r="GU1463" s="307"/>
      <c r="GV1463" s="307"/>
      <c r="GW1463" s="307"/>
      <c r="GX1463" s="307"/>
      <c r="GY1463" s="307"/>
      <c r="GZ1463" s="307"/>
      <c r="HA1463" s="307"/>
      <c r="HB1463" s="307"/>
      <c r="HC1463" s="307"/>
      <c r="HD1463" s="307"/>
      <c r="HE1463" s="307"/>
      <c r="HF1463" s="307"/>
      <c r="HG1463" s="307"/>
      <c r="HH1463" s="307"/>
      <c r="HI1463" s="307"/>
      <c r="HJ1463" s="307"/>
      <c r="HK1463" s="307"/>
      <c r="HL1463" s="307"/>
      <c r="HM1463" s="307"/>
      <c r="HN1463" s="307"/>
      <c r="HO1463" s="307"/>
      <c r="HP1463" s="307"/>
      <c r="HQ1463" s="307"/>
      <c r="HR1463" s="307"/>
      <c r="HS1463" s="307"/>
      <c r="HT1463" s="307"/>
      <c r="HU1463" s="307"/>
      <c r="HV1463" s="307"/>
      <c r="HW1463" s="307"/>
      <c r="HX1463" s="307"/>
      <c r="HY1463" s="307"/>
      <c r="HZ1463" s="307"/>
      <c r="IA1463" s="307"/>
      <c r="IB1463" s="307"/>
      <c r="IC1463" s="307"/>
      <c r="ID1463" s="307"/>
      <c r="IE1463" s="307"/>
      <c r="IF1463" s="307"/>
      <c r="IG1463" s="307"/>
      <c r="IH1463" s="307"/>
      <c r="II1463" s="307"/>
      <c r="IJ1463" s="307"/>
      <c r="IK1463" s="307"/>
      <c r="IL1463" s="307"/>
      <c r="IM1463" s="307"/>
      <c r="IN1463" s="307"/>
      <c r="IO1463" s="307"/>
      <c r="IP1463" s="307"/>
      <c r="IQ1463" s="307"/>
      <c r="IR1463" s="307"/>
      <c r="IS1463" s="307"/>
      <c r="IT1463" s="307"/>
      <c r="IU1463" s="307"/>
      <c r="IV1463" s="307"/>
      <c r="IW1463" s="307"/>
      <c r="IX1463" s="307"/>
      <c r="IY1463" s="307"/>
      <c r="IZ1463" s="307"/>
      <c r="JA1463" s="307"/>
      <c r="JB1463" s="307"/>
      <c r="JC1463" s="307"/>
      <c r="JD1463" s="307"/>
      <c r="JE1463" s="307"/>
      <c r="JF1463" s="307"/>
      <c r="JG1463" s="307"/>
      <c r="JH1463" s="307"/>
      <c r="JI1463" s="307"/>
      <c r="JJ1463" s="307"/>
      <c r="JK1463" s="307"/>
      <c r="JL1463" s="307"/>
      <c r="JM1463" s="307"/>
      <c r="JN1463" s="307"/>
      <c r="JO1463" s="307"/>
      <c r="JP1463" s="307"/>
      <c r="JQ1463" s="307"/>
      <c r="JR1463" s="307"/>
      <c r="JS1463" s="307"/>
      <c r="JT1463" s="307"/>
      <c r="JU1463" s="307"/>
      <c r="JV1463" s="307"/>
      <c r="JW1463" s="307"/>
      <c r="JX1463" s="307"/>
      <c r="JY1463" s="307"/>
      <c r="JZ1463" s="307"/>
      <c r="KA1463" s="307"/>
      <c r="KB1463" s="307"/>
      <c r="KC1463" s="307"/>
      <c r="KD1463" s="307"/>
      <c r="KE1463" s="307"/>
      <c r="KF1463" s="307"/>
      <c r="KG1463" s="307"/>
      <c r="KH1463" s="307"/>
      <c r="KI1463" s="307"/>
      <c r="KJ1463" s="307"/>
      <c r="KK1463" s="307"/>
      <c r="KL1463" s="307"/>
      <c r="KM1463" s="307"/>
      <c r="KN1463" s="307"/>
      <c r="KO1463" s="307"/>
      <c r="KP1463" s="307"/>
      <c r="KQ1463" s="307"/>
      <c r="KR1463" s="307"/>
      <c r="KS1463" s="307"/>
      <c r="KT1463" s="307"/>
    </row>
    <row r="1464" spans="14:306" s="56" customFormat="1" ht="15" customHeight="1">
      <c r="N1464" s="410"/>
      <c r="O1464" s="410"/>
      <c r="P1464" s="311"/>
      <c r="Q1464" s="311"/>
      <c r="R1464" s="311"/>
      <c r="AG1464" s="57"/>
      <c r="AH1464" s="57"/>
      <c r="AI1464" s="57"/>
      <c r="AJ1464" s="57"/>
      <c r="AK1464" s="57"/>
      <c r="AL1464" s="57"/>
      <c r="AM1464" s="57"/>
      <c r="AN1464" s="57"/>
      <c r="AO1464" s="57"/>
      <c r="AP1464" s="57"/>
      <c r="AQ1464" s="57"/>
      <c r="AR1464" s="57"/>
      <c r="AS1464" s="57"/>
      <c r="AT1464" s="57"/>
      <c r="AU1464" s="57"/>
      <c r="AV1464" s="57"/>
      <c r="AW1464" s="57"/>
      <c r="AX1464" s="57"/>
      <c r="AY1464" s="57"/>
      <c r="AZ1464" s="57"/>
      <c r="BA1464" s="57"/>
      <c r="BB1464" s="57"/>
      <c r="BC1464" s="57"/>
      <c r="BD1464" s="57"/>
      <c r="BE1464" s="57"/>
      <c r="BF1464" s="57"/>
      <c r="BG1464" s="57"/>
      <c r="BH1464" s="57"/>
      <c r="BI1464" s="57"/>
      <c r="BJ1464" s="57"/>
      <c r="BK1464" s="57"/>
      <c r="BL1464" s="57"/>
      <c r="BM1464" s="57"/>
      <c r="BN1464" s="57"/>
      <c r="CB1464" s="307"/>
      <c r="CC1464" s="307"/>
      <c r="CD1464" s="307"/>
      <c r="CE1464" s="307"/>
      <c r="CF1464" s="307"/>
      <c r="CG1464" s="307"/>
      <c r="CH1464" s="307"/>
      <c r="CI1464" s="307"/>
      <c r="CJ1464" s="307"/>
      <c r="CK1464" s="307"/>
      <c r="CL1464" s="307"/>
      <c r="CM1464" s="307"/>
      <c r="CN1464" s="307"/>
      <c r="CO1464" s="307"/>
      <c r="CP1464" s="307"/>
      <c r="CQ1464" s="307"/>
      <c r="CR1464" s="307"/>
      <c r="CS1464" s="307"/>
      <c r="CT1464" s="307"/>
      <c r="CU1464" s="307"/>
      <c r="CV1464" s="307"/>
      <c r="CW1464" s="307"/>
      <c r="CX1464" s="307"/>
      <c r="CY1464" s="307"/>
      <c r="CZ1464" s="307"/>
      <c r="DA1464" s="307"/>
      <c r="DB1464" s="307"/>
      <c r="DC1464" s="307"/>
      <c r="DD1464" s="307"/>
      <c r="DE1464" s="307"/>
      <c r="DF1464" s="307"/>
      <c r="DG1464" s="307"/>
      <c r="DH1464" s="307"/>
      <c r="DI1464" s="390"/>
      <c r="DJ1464" s="390"/>
      <c r="DK1464" s="307"/>
      <c r="DL1464" s="307"/>
      <c r="DM1464" s="307"/>
      <c r="DN1464" s="307"/>
      <c r="DO1464" s="307"/>
      <c r="DP1464" s="307"/>
      <c r="DQ1464" s="307"/>
      <c r="DR1464" s="307"/>
      <c r="DS1464" s="307"/>
      <c r="DT1464" s="307"/>
      <c r="DU1464" s="307"/>
      <c r="DV1464" s="307"/>
      <c r="DW1464" s="307"/>
      <c r="DX1464" s="307"/>
      <c r="DY1464" s="307"/>
      <c r="DZ1464" s="307"/>
      <c r="EA1464" s="307"/>
      <c r="EB1464" s="307"/>
      <c r="EC1464" s="307"/>
      <c r="ED1464" s="307"/>
      <c r="EE1464" s="307"/>
      <c r="EF1464" s="307"/>
      <c r="EG1464" s="307"/>
      <c r="EH1464" s="307"/>
      <c r="EI1464" s="307"/>
      <c r="EJ1464" s="307"/>
      <c r="EK1464" s="307"/>
      <c r="EL1464" s="307"/>
      <c r="EM1464" s="307"/>
      <c r="EN1464" s="307"/>
      <c r="EO1464" s="307"/>
      <c r="EP1464" s="307"/>
      <c r="EQ1464" s="307"/>
      <c r="ER1464" s="307"/>
      <c r="ES1464" s="307"/>
      <c r="ET1464" s="307"/>
      <c r="EU1464" s="390"/>
      <c r="EV1464" s="390"/>
      <c r="EW1464" s="307"/>
      <c r="EX1464" s="307"/>
      <c r="EY1464" s="307"/>
      <c r="EZ1464" s="307"/>
      <c r="FA1464" s="307"/>
      <c r="FB1464" s="307"/>
      <c r="FC1464" s="307"/>
      <c r="FD1464" s="307"/>
      <c r="FE1464" s="307"/>
      <c r="FF1464" s="307"/>
      <c r="FG1464" s="307"/>
      <c r="FH1464" s="307"/>
      <c r="FI1464" s="307"/>
      <c r="FJ1464" s="307"/>
      <c r="FK1464" s="307"/>
      <c r="FL1464" s="307"/>
      <c r="FM1464" s="307"/>
      <c r="FN1464" s="307"/>
      <c r="FO1464" s="307"/>
      <c r="FP1464" s="307"/>
      <c r="FQ1464" s="307"/>
      <c r="FR1464" s="307"/>
      <c r="FS1464" s="307"/>
      <c r="FT1464" s="307"/>
      <c r="FU1464" s="307"/>
      <c r="FV1464" s="307"/>
      <c r="FW1464" s="307"/>
      <c r="FX1464" s="307"/>
      <c r="FY1464" s="307"/>
      <c r="FZ1464" s="307"/>
      <c r="GA1464" s="307"/>
      <c r="GB1464" s="307"/>
      <c r="GC1464" s="307"/>
      <c r="GD1464" s="307"/>
      <c r="GE1464" s="307"/>
      <c r="GF1464" s="307"/>
      <c r="GG1464" s="307"/>
      <c r="GH1464" s="307"/>
      <c r="GI1464" s="307"/>
      <c r="GJ1464" s="307"/>
      <c r="GK1464" s="307"/>
      <c r="GL1464" s="307"/>
      <c r="GM1464" s="307"/>
      <c r="GN1464" s="307"/>
      <c r="GO1464" s="307"/>
      <c r="GP1464" s="307"/>
      <c r="GQ1464" s="307"/>
      <c r="GR1464" s="307"/>
      <c r="GS1464" s="307"/>
      <c r="GT1464" s="307"/>
      <c r="GU1464" s="307"/>
      <c r="GV1464" s="307"/>
      <c r="GW1464" s="307"/>
      <c r="GX1464" s="307"/>
      <c r="GY1464" s="307"/>
      <c r="GZ1464" s="307"/>
      <c r="HA1464" s="307"/>
      <c r="HB1464" s="307"/>
      <c r="HC1464" s="307"/>
      <c r="HD1464" s="307"/>
      <c r="HE1464" s="307"/>
      <c r="HF1464" s="307"/>
      <c r="HG1464" s="307"/>
      <c r="HH1464" s="307"/>
      <c r="HI1464" s="307"/>
      <c r="HJ1464" s="307"/>
      <c r="HK1464" s="307"/>
      <c r="HL1464" s="307"/>
      <c r="HM1464" s="307"/>
      <c r="HN1464" s="307"/>
      <c r="HO1464" s="307"/>
      <c r="HP1464" s="307"/>
      <c r="HQ1464" s="307"/>
      <c r="HR1464" s="307"/>
      <c r="HS1464" s="307"/>
      <c r="HT1464" s="307"/>
      <c r="HU1464" s="307"/>
      <c r="HV1464" s="307"/>
      <c r="HW1464" s="307"/>
      <c r="HX1464" s="307"/>
      <c r="HY1464" s="307"/>
      <c r="HZ1464" s="307"/>
      <c r="IA1464" s="307"/>
      <c r="IB1464" s="307"/>
      <c r="IC1464" s="307"/>
      <c r="ID1464" s="307"/>
      <c r="IE1464" s="307"/>
      <c r="IF1464" s="307"/>
      <c r="IG1464" s="307"/>
      <c r="IH1464" s="307"/>
      <c r="II1464" s="307"/>
      <c r="IJ1464" s="307"/>
      <c r="IK1464" s="307"/>
      <c r="IL1464" s="307"/>
      <c r="IM1464" s="307"/>
      <c r="IN1464" s="307"/>
      <c r="IO1464" s="307"/>
      <c r="IP1464" s="307"/>
      <c r="IQ1464" s="307"/>
      <c r="IR1464" s="307"/>
      <c r="IS1464" s="307"/>
      <c r="IT1464" s="307"/>
      <c r="IU1464" s="307"/>
      <c r="IV1464" s="307"/>
      <c r="IW1464" s="307"/>
      <c r="IX1464" s="307"/>
      <c r="IY1464" s="307"/>
      <c r="IZ1464" s="307"/>
      <c r="JA1464" s="307"/>
      <c r="JB1464" s="307"/>
      <c r="JC1464" s="307"/>
      <c r="JD1464" s="307"/>
      <c r="JE1464" s="307"/>
      <c r="JF1464" s="307"/>
      <c r="JG1464" s="307"/>
      <c r="JH1464" s="307"/>
      <c r="JI1464" s="307"/>
      <c r="JJ1464" s="307"/>
      <c r="JK1464" s="307"/>
      <c r="JL1464" s="307"/>
      <c r="JM1464" s="307"/>
      <c r="JN1464" s="307"/>
      <c r="JO1464" s="307"/>
      <c r="JP1464" s="307"/>
      <c r="JQ1464" s="307"/>
      <c r="JR1464" s="307"/>
      <c r="JS1464" s="307"/>
      <c r="JT1464" s="307"/>
      <c r="JU1464" s="307"/>
      <c r="JV1464" s="307"/>
      <c r="JW1464" s="307"/>
      <c r="JX1464" s="307"/>
      <c r="JY1464" s="307"/>
      <c r="JZ1464" s="307"/>
      <c r="KA1464" s="307"/>
      <c r="KB1464" s="307"/>
      <c r="KC1464" s="307"/>
      <c r="KD1464" s="307"/>
      <c r="KE1464" s="307"/>
      <c r="KF1464" s="307"/>
      <c r="KG1464" s="307"/>
      <c r="KH1464" s="307"/>
      <c r="KI1464" s="307"/>
      <c r="KJ1464" s="307"/>
      <c r="KK1464" s="307"/>
      <c r="KL1464" s="307"/>
      <c r="KM1464" s="307"/>
      <c r="KN1464" s="307"/>
      <c r="KO1464" s="307"/>
      <c r="KP1464" s="307"/>
      <c r="KQ1464" s="307"/>
      <c r="KR1464" s="307"/>
      <c r="KS1464" s="307"/>
      <c r="KT1464" s="307"/>
    </row>
    <row r="1465" spans="14:306" s="56" customFormat="1" ht="15" customHeight="1">
      <c r="N1465" s="410"/>
      <c r="O1465" s="410"/>
      <c r="P1465" s="311"/>
      <c r="Q1465" s="311"/>
      <c r="R1465" s="311"/>
      <c r="AG1465" s="57"/>
      <c r="AH1465" s="57"/>
      <c r="AI1465" s="57"/>
      <c r="AJ1465" s="57"/>
      <c r="AK1465" s="57"/>
      <c r="AL1465" s="57"/>
      <c r="AM1465" s="57"/>
      <c r="AN1465" s="57"/>
      <c r="AO1465" s="57"/>
      <c r="AP1465" s="57"/>
      <c r="AQ1465" s="57"/>
      <c r="AR1465" s="57"/>
      <c r="AS1465" s="57"/>
      <c r="AT1465" s="57"/>
      <c r="AU1465" s="57"/>
      <c r="AV1465" s="57"/>
      <c r="AW1465" s="57"/>
      <c r="AX1465" s="57"/>
      <c r="AY1465" s="57"/>
      <c r="AZ1465" s="57"/>
      <c r="BA1465" s="57"/>
      <c r="BB1465" s="57"/>
      <c r="BC1465" s="57"/>
      <c r="BD1465" s="57"/>
      <c r="BE1465" s="57"/>
      <c r="BF1465" s="57"/>
      <c r="BG1465" s="57"/>
      <c r="BH1465" s="57"/>
      <c r="BI1465" s="57"/>
      <c r="BJ1465" s="57"/>
      <c r="BK1465" s="57"/>
      <c r="BL1465" s="57"/>
      <c r="BM1465" s="57"/>
      <c r="BN1465" s="57"/>
      <c r="CB1465" s="307"/>
      <c r="CC1465" s="307"/>
      <c r="CD1465" s="307"/>
      <c r="CE1465" s="307"/>
      <c r="CF1465" s="307"/>
      <c r="CG1465" s="307"/>
      <c r="CH1465" s="307"/>
      <c r="CI1465" s="307"/>
      <c r="CJ1465" s="307"/>
      <c r="CK1465" s="307"/>
      <c r="CL1465" s="307"/>
      <c r="CM1465" s="307"/>
      <c r="CN1465" s="307"/>
      <c r="CO1465" s="307"/>
      <c r="CP1465" s="307"/>
      <c r="CQ1465" s="307"/>
      <c r="CR1465" s="307"/>
      <c r="CS1465" s="307"/>
      <c r="CT1465" s="307"/>
      <c r="CU1465" s="307"/>
      <c r="CV1465" s="307"/>
      <c r="CW1465" s="307"/>
      <c r="CX1465" s="307"/>
      <c r="CY1465" s="307"/>
      <c r="CZ1465" s="307"/>
      <c r="DA1465" s="307"/>
      <c r="DB1465" s="307"/>
      <c r="DC1465" s="307"/>
      <c r="DD1465" s="307"/>
      <c r="DE1465" s="307"/>
      <c r="DF1465" s="307"/>
      <c r="DG1465" s="307"/>
      <c r="DH1465" s="307"/>
      <c r="DI1465" s="390"/>
      <c r="DJ1465" s="390"/>
      <c r="DK1465" s="307"/>
      <c r="DL1465" s="307"/>
      <c r="DM1465" s="307"/>
      <c r="DN1465" s="307"/>
      <c r="DO1465" s="307"/>
      <c r="DP1465" s="307"/>
      <c r="DQ1465" s="307"/>
      <c r="DR1465" s="307"/>
      <c r="DS1465" s="307"/>
      <c r="DT1465" s="307"/>
      <c r="DU1465" s="307"/>
      <c r="DV1465" s="307"/>
      <c r="DW1465" s="307"/>
      <c r="DX1465" s="307"/>
      <c r="DY1465" s="307"/>
      <c r="DZ1465" s="307"/>
      <c r="EA1465" s="307"/>
      <c r="EB1465" s="307"/>
      <c r="EC1465" s="307"/>
      <c r="ED1465" s="307"/>
      <c r="EE1465" s="307"/>
      <c r="EF1465" s="307"/>
      <c r="EG1465" s="307"/>
      <c r="EH1465" s="307"/>
      <c r="EI1465" s="307"/>
      <c r="EJ1465" s="307"/>
      <c r="EK1465" s="307"/>
      <c r="EL1465" s="307"/>
      <c r="EM1465" s="307"/>
      <c r="EN1465" s="307"/>
      <c r="EO1465" s="307"/>
      <c r="EP1465" s="307"/>
      <c r="EQ1465" s="307"/>
      <c r="ER1465" s="307"/>
      <c r="ES1465" s="307"/>
      <c r="ET1465" s="307"/>
      <c r="EU1465" s="390"/>
      <c r="EV1465" s="390"/>
      <c r="EW1465" s="307"/>
      <c r="EX1465" s="307"/>
      <c r="EY1465" s="307"/>
      <c r="EZ1465" s="307"/>
      <c r="FA1465" s="307"/>
      <c r="FB1465" s="307"/>
      <c r="FC1465" s="307"/>
      <c r="FD1465" s="307"/>
      <c r="FE1465" s="307"/>
      <c r="FF1465" s="307"/>
      <c r="FG1465" s="307"/>
      <c r="FH1465" s="307"/>
      <c r="FI1465" s="307"/>
      <c r="FJ1465" s="307"/>
      <c r="FK1465" s="307"/>
      <c r="FL1465" s="307"/>
      <c r="FM1465" s="307"/>
      <c r="FN1465" s="307"/>
      <c r="FO1465" s="307"/>
      <c r="FP1465" s="307"/>
      <c r="FQ1465" s="307"/>
      <c r="FR1465" s="307"/>
      <c r="FS1465" s="307"/>
      <c r="FT1465" s="307"/>
      <c r="FU1465" s="307"/>
      <c r="FV1465" s="307"/>
      <c r="FW1465" s="307"/>
      <c r="FX1465" s="307"/>
      <c r="FY1465" s="307"/>
      <c r="FZ1465" s="307"/>
      <c r="GA1465" s="307"/>
      <c r="GB1465" s="307"/>
      <c r="GC1465" s="307"/>
      <c r="GD1465" s="307"/>
      <c r="GE1465" s="307"/>
      <c r="GF1465" s="307"/>
      <c r="GG1465" s="307"/>
      <c r="GH1465" s="307"/>
      <c r="GI1465" s="307"/>
      <c r="GJ1465" s="307"/>
      <c r="GK1465" s="307"/>
      <c r="GL1465" s="307"/>
      <c r="GM1465" s="307"/>
      <c r="GN1465" s="307"/>
      <c r="GO1465" s="307"/>
      <c r="GP1465" s="307"/>
      <c r="GQ1465" s="307"/>
      <c r="GR1465" s="307"/>
      <c r="GS1465" s="307"/>
      <c r="GT1465" s="307"/>
      <c r="GU1465" s="307"/>
      <c r="GV1465" s="307"/>
      <c r="GW1465" s="307"/>
      <c r="GX1465" s="307"/>
      <c r="GY1465" s="307"/>
      <c r="GZ1465" s="307"/>
      <c r="HA1465" s="307"/>
      <c r="HB1465" s="307"/>
      <c r="HC1465" s="307"/>
      <c r="HD1465" s="307"/>
      <c r="HE1465" s="307"/>
      <c r="HF1465" s="307"/>
      <c r="HG1465" s="307"/>
      <c r="HH1465" s="307"/>
      <c r="HI1465" s="307"/>
      <c r="HJ1465" s="307"/>
      <c r="HK1465" s="307"/>
      <c r="HL1465" s="307"/>
      <c r="HM1465" s="307"/>
      <c r="HN1465" s="307"/>
      <c r="HO1465" s="307"/>
      <c r="HP1465" s="307"/>
      <c r="HQ1465" s="307"/>
      <c r="HR1465" s="307"/>
      <c r="HS1465" s="307"/>
      <c r="HT1465" s="307"/>
      <c r="HU1465" s="307"/>
      <c r="HV1465" s="307"/>
      <c r="HW1465" s="307"/>
      <c r="HX1465" s="307"/>
      <c r="HY1465" s="307"/>
      <c r="HZ1465" s="307"/>
      <c r="IA1465" s="307"/>
      <c r="IB1465" s="307"/>
      <c r="IC1465" s="307"/>
      <c r="ID1465" s="307"/>
      <c r="IE1465" s="307"/>
      <c r="IF1465" s="307"/>
      <c r="IG1465" s="307"/>
      <c r="IH1465" s="307"/>
      <c r="II1465" s="307"/>
      <c r="IJ1465" s="307"/>
      <c r="IK1465" s="307"/>
      <c r="IL1465" s="307"/>
      <c r="IM1465" s="307"/>
      <c r="IN1465" s="307"/>
      <c r="IO1465" s="307"/>
      <c r="IP1465" s="307"/>
      <c r="IQ1465" s="307"/>
      <c r="IR1465" s="307"/>
      <c r="IS1465" s="307"/>
      <c r="IT1465" s="307"/>
      <c r="IU1465" s="307"/>
      <c r="IV1465" s="307"/>
      <c r="IW1465" s="307"/>
      <c r="IX1465" s="307"/>
      <c r="IY1465" s="307"/>
      <c r="IZ1465" s="307"/>
      <c r="JA1465" s="307"/>
      <c r="JB1465" s="307"/>
      <c r="JC1465" s="307"/>
      <c r="JD1465" s="307"/>
      <c r="JE1465" s="307"/>
      <c r="JF1465" s="307"/>
      <c r="JG1465" s="307"/>
      <c r="JH1465" s="307"/>
      <c r="JI1465" s="307"/>
      <c r="JJ1465" s="307"/>
      <c r="JK1465" s="307"/>
      <c r="JL1465" s="307"/>
      <c r="JM1465" s="307"/>
      <c r="JN1465" s="307"/>
      <c r="JO1465" s="307"/>
      <c r="JP1465" s="307"/>
      <c r="JQ1465" s="307"/>
      <c r="JR1465" s="307"/>
      <c r="JS1465" s="307"/>
      <c r="JT1465" s="307"/>
      <c r="JU1465" s="307"/>
      <c r="JV1465" s="307"/>
      <c r="JW1465" s="307"/>
      <c r="JX1465" s="307"/>
      <c r="JY1465" s="307"/>
      <c r="JZ1465" s="307"/>
      <c r="KA1465" s="307"/>
      <c r="KB1465" s="307"/>
      <c r="KC1465" s="307"/>
      <c r="KD1465" s="307"/>
      <c r="KE1465" s="307"/>
      <c r="KF1465" s="307"/>
      <c r="KG1465" s="307"/>
      <c r="KH1465" s="307"/>
      <c r="KI1465" s="307"/>
      <c r="KJ1465" s="307"/>
      <c r="KK1465" s="307"/>
      <c r="KL1465" s="307"/>
      <c r="KM1465" s="307"/>
      <c r="KN1465" s="307"/>
      <c r="KO1465" s="307"/>
      <c r="KP1465" s="307"/>
      <c r="KQ1465" s="307"/>
      <c r="KR1465" s="307"/>
      <c r="KS1465" s="307"/>
      <c r="KT1465" s="307"/>
    </row>
    <row r="1466" spans="14:306" s="56" customFormat="1" ht="15" customHeight="1">
      <c r="N1466" s="410"/>
      <c r="O1466" s="410"/>
      <c r="P1466" s="311"/>
      <c r="Q1466" s="311"/>
      <c r="R1466" s="311"/>
      <c r="AG1466" s="57"/>
      <c r="AH1466" s="57"/>
      <c r="AI1466" s="57"/>
      <c r="AJ1466" s="57"/>
      <c r="AK1466" s="57"/>
      <c r="AL1466" s="57"/>
      <c r="AM1466" s="57"/>
      <c r="AN1466" s="57"/>
      <c r="AO1466" s="57"/>
      <c r="AP1466" s="57"/>
      <c r="AQ1466" s="57"/>
      <c r="AR1466" s="57"/>
      <c r="AS1466" s="57"/>
      <c r="AT1466" s="57"/>
      <c r="AU1466" s="57"/>
      <c r="AV1466" s="57"/>
      <c r="AW1466" s="57"/>
      <c r="AX1466" s="57"/>
      <c r="AY1466" s="57"/>
      <c r="AZ1466" s="57"/>
      <c r="BA1466" s="57"/>
      <c r="BB1466" s="57"/>
      <c r="BC1466" s="57"/>
      <c r="BD1466" s="57"/>
      <c r="BE1466" s="57"/>
      <c r="BF1466" s="57"/>
      <c r="BG1466" s="57"/>
      <c r="BH1466" s="57"/>
      <c r="BI1466" s="57"/>
      <c r="BJ1466" s="57"/>
      <c r="BK1466" s="57"/>
      <c r="BL1466" s="57"/>
      <c r="BM1466" s="57"/>
      <c r="BN1466" s="57"/>
      <c r="CB1466" s="307"/>
      <c r="CC1466" s="307"/>
      <c r="CD1466" s="307"/>
      <c r="CE1466" s="307"/>
      <c r="CF1466" s="307"/>
      <c r="CG1466" s="307"/>
      <c r="CH1466" s="307"/>
      <c r="CI1466" s="307"/>
      <c r="CJ1466" s="307"/>
      <c r="CK1466" s="307"/>
      <c r="CL1466" s="307"/>
      <c r="CM1466" s="307"/>
      <c r="CN1466" s="307"/>
      <c r="CO1466" s="307"/>
      <c r="CP1466" s="307"/>
      <c r="CQ1466" s="307"/>
      <c r="CR1466" s="307"/>
      <c r="CS1466" s="307"/>
      <c r="CT1466" s="307"/>
      <c r="CU1466" s="307"/>
      <c r="CV1466" s="307"/>
      <c r="CW1466" s="307"/>
      <c r="CX1466" s="307"/>
      <c r="CY1466" s="307"/>
      <c r="CZ1466" s="307"/>
      <c r="DA1466" s="307"/>
      <c r="DB1466" s="307"/>
      <c r="DC1466" s="307"/>
      <c r="DD1466" s="307"/>
      <c r="DE1466" s="307"/>
      <c r="DF1466" s="307"/>
      <c r="DG1466" s="307"/>
      <c r="DH1466" s="307"/>
      <c r="DI1466" s="390"/>
      <c r="DJ1466" s="390"/>
      <c r="DK1466" s="307"/>
      <c r="DL1466" s="307"/>
      <c r="DM1466" s="307"/>
      <c r="DN1466" s="307"/>
      <c r="DO1466" s="307"/>
      <c r="DP1466" s="307"/>
      <c r="DQ1466" s="307"/>
      <c r="DR1466" s="307"/>
      <c r="DS1466" s="307"/>
      <c r="DT1466" s="307"/>
      <c r="DU1466" s="307"/>
      <c r="DV1466" s="307"/>
      <c r="DW1466" s="307"/>
      <c r="DX1466" s="307"/>
      <c r="DY1466" s="307"/>
      <c r="DZ1466" s="307"/>
      <c r="EA1466" s="307"/>
      <c r="EB1466" s="307"/>
      <c r="EC1466" s="307"/>
      <c r="ED1466" s="307"/>
      <c r="EE1466" s="307"/>
      <c r="EF1466" s="307"/>
      <c r="EG1466" s="307"/>
      <c r="EH1466" s="307"/>
      <c r="EI1466" s="307"/>
      <c r="EJ1466" s="307"/>
      <c r="EK1466" s="307"/>
      <c r="EL1466" s="307"/>
      <c r="EM1466" s="307"/>
      <c r="EN1466" s="307"/>
      <c r="EO1466" s="307"/>
      <c r="EP1466" s="307"/>
      <c r="EQ1466" s="307"/>
      <c r="ER1466" s="307"/>
      <c r="ES1466" s="307"/>
      <c r="ET1466" s="307"/>
      <c r="EU1466" s="390"/>
      <c r="EV1466" s="390"/>
      <c r="EW1466" s="307"/>
      <c r="EX1466" s="307"/>
      <c r="EY1466" s="307"/>
      <c r="EZ1466" s="307"/>
      <c r="FA1466" s="307"/>
      <c r="FB1466" s="307"/>
      <c r="FC1466" s="307"/>
      <c r="FD1466" s="307"/>
      <c r="FE1466" s="307"/>
      <c r="FF1466" s="307"/>
      <c r="FG1466" s="307"/>
      <c r="FH1466" s="307"/>
      <c r="FI1466" s="307"/>
      <c r="FJ1466" s="307"/>
      <c r="FK1466" s="307"/>
      <c r="FL1466" s="307"/>
      <c r="FM1466" s="307"/>
      <c r="FN1466" s="307"/>
      <c r="FO1466" s="307"/>
      <c r="FP1466" s="307"/>
      <c r="FQ1466" s="307"/>
      <c r="FR1466" s="307"/>
      <c r="FS1466" s="307"/>
      <c r="FT1466" s="307"/>
      <c r="FU1466" s="307"/>
      <c r="FV1466" s="307"/>
      <c r="FW1466" s="307"/>
      <c r="FX1466" s="307"/>
      <c r="FY1466" s="307"/>
      <c r="FZ1466" s="307"/>
      <c r="GA1466" s="307"/>
      <c r="GB1466" s="307"/>
      <c r="GC1466" s="307"/>
      <c r="GD1466" s="307"/>
      <c r="GE1466" s="307"/>
      <c r="GF1466" s="307"/>
      <c r="GG1466" s="307"/>
      <c r="GH1466" s="307"/>
      <c r="GI1466" s="307"/>
      <c r="GJ1466" s="307"/>
      <c r="GK1466" s="307"/>
      <c r="GL1466" s="307"/>
      <c r="GM1466" s="307"/>
      <c r="GN1466" s="307"/>
      <c r="GO1466" s="307"/>
      <c r="GP1466" s="307"/>
      <c r="GQ1466" s="307"/>
      <c r="GR1466" s="307"/>
      <c r="GS1466" s="307"/>
      <c r="GT1466" s="307"/>
      <c r="GU1466" s="307"/>
      <c r="GV1466" s="307"/>
      <c r="GW1466" s="307"/>
      <c r="GX1466" s="307"/>
      <c r="GY1466" s="307"/>
      <c r="GZ1466" s="307"/>
      <c r="HA1466" s="307"/>
      <c r="HB1466" s="307"/>
      <c r="HC1466" s="307"/>
      <c r="HD1466" s="307"/>
      <c r="HE1466" s="307"/>
      <c r="HF1466" s="307"/>
      <c r="HG1466" s="307"/>
      <c r="HH1466" s="307"/>
      <c r="HI1466" s="307"/>
      <c r="HJ1466" s="307"/>
      <c r="HK1466" s="307"/>
      <c r="HL1466" s="307"/>
      <c r="HM1466" s="307"/>
      <c r="HN1466" s="307"/>
      <c r="HO1466" s="307"/>
      <c r="HP1466" s="307"/>
      <c r="HQ1466" s="307"/>
      <c r="HR1466" s="307"/>
      <c r="HS1466" s="307"/>
      <c r="HT1466" s="307"/>
      <c r="HU1466" s="307"/>
      <c r="HV1466" s="307"/>
      <c r="HW1466" s="307"/>
      <c r="HX1466" s="307"/>
      <c r="HY1466" s="307"/>
      <c r="HZ1466" s="307"/>
      <c r="IA1466" s="307"/>
      <c r="IB1466" s="307"/>
      <c r="IC1466" s="307"/>
      <c r="ID1466" s="307"/>
      <c r="IE1466" s="307"/>
      <c r="IF1466" s="307"/>
      <c r="IG1466" s="307"/>
      <c r="IH1466" s="307"/>
      <c r="II1466" s="307"/>
      <c r="IJ1466" s="307"/>
      <c r="IK1466" s="307"/>
      <c r="IL1466" s="307"/>
      <c r="IM1466" s="307"/>
      <c r="IN1466" s="307"/>
      <c r="IO1466" s="307"/>
      <c r="IP1466" s="307"/>
      <c r="IQ1466" s="307"/>
      <c r="IR1466" s="307"/>
      <c r="IS1466" s="307"/>
      <c r="IT1466" s="307"/>
      <c r="IU1466" s="307"/>
      <c r="IV1466" s="307"/>
      <c r="IW1466" s="307"/>
      <c r="IX1466" s="307"/>
      <c r="IY1466" s="307"/>
      <c r="IZ1466" s="307"/>
      <c r="JA1466" s="307"/>
      <c r="JB1466" s="307"/>
      <c r="JC1466" s="307"/>
      <c r="JD1466" s="307"/>
      <c r="JE1466" s="307"/>
      <c r="JF1466" s="307"/>
      <c r="JG1466" s="307"/>
      <c r="JH1466" s="307"/>
      <c r="JI1466" s="307"/>
      <c r="JJ1466" s="307"/>
      <c r="JK1466" s="307"/>
      <c r="JL1466" s="307"/>
      <c r="JM1466" s="307"/>
      <c r="JN1466" s="307"/>
      <c r="JO1466" s="307"/>
      <c r="JP1466" s="307"/>
      <c r="JQ1466" s="307"/>
      <c r="JR1466" s="307"/>
      <c r="JS1466" s="307"/>
      <c r="JT1466" s="307"/>
      <c r="JU1466" s="307"/>
      <c r="JV1466" s="307"/>
      <c r="JW1466" s="307"/>
      <c r="JX1466" s="307"/>
      <c r="JY1466" s="307"/>
      <c r="JZ1466" s="307"/>
      <c r="KA1466" s="307"/>
      <c r="KB1466" s="307"/>
      <c r="KC1466" s="307"/>
      <c r="KD1466" s="307"/>
      <c r="KE1466" s="307"/>
      <c r="KF1466" s="307"/>
      <c r="KG1466" s="307"/>
      <c r="KH1466" s="307"/>
      <c r="KI1466" s="307"/>
      <c r="KJ1466" s="307"/>
      <c r="KK1466" s="307"/>
      <c r="KL1466" s="307"/>
      <c r="KM1466" s="307"/>
      <c r="KN1466" s="307"/>
      <c r="KO1466" s="307"/>
      <c r="KP1466" s="307"/>
      <c r="KQ1466" s="307"/>
      <c r="KR1466" s="307"/>
      <c r="KS1466" s="307"/>
      <c r="KT1466" s="307"/>
    </row>
    <row r="1467" spans="14:306" s="56" customFormat="1" ht="15" customHeight="1">
      <c r="N1467" s="410"/>
      <c r="O1467" s="410"/>
      <c r="P1467" s="311"/>
      <c r="Q1467" s="311"/>
      <c r="R1467" s="311"/>
      <c r="AG1467" s="57"/>
      <c r="AH1467" s="57"/>
      <c r="AI1467" s="57"/>
      <c r="AJ1467" s="57"/>
      <c r="AK1467" s="57"/>
      <c r="AL1467" s="57"/>
      <c r="AM1467" s="57"/>
      <c r="AN1467" s="57"/>
      <c r="AO1467" s="57"/>
      <c r="AP1467" s="57"/>
      <c r="AQ1467" s="57"/>
      <c r="AR1467" s="57"/>
      <c r="AS1467" s="57"/>
      <c r="AT1467" s="57"/>
      <c r="AU1467" s="57"/>
      <c r="AV1467" s="57"/>
      <c r="AW1467" s="57"/>
      <c r="AX1467" s="57"/>
      <c r="AY1467" s="57"/>
      <c r="AZ1467" s="57"/>
      <c r="BA1467" s="57"/>
      <c r="BB1467" s="57"/>
      <c r="BC1467" s="57"/>
      <c r="BD1467" s="57"/>
      <c r="BE1467" s="57"/>
      <c r="BF1467" s="57"/>
      <c r="BG1467" s="57"/>
      <c r="BH1467" s="57"/>
      <c r="BI1467" s="57"/>
      <c r="BJ1467" s="57"/>
      <c r="BK1467" s="57"/>
      <c r="BL1467" s="57"/>
      <c r="BM1467" s="57"/>
      <c r="BN1467" s="57"/>
      <c r="CB1467" s="307"/>
      <c r="CC1467" s="307"/>
      <c r="CD1467" s="307"/>
      <c r="CE1467" s="307"/>
      <c r="CF1467" s="307"/>
      <c r="CG1467" s="307"/>
      <c r="CH1467" s="307"/>
      <c r="CI1467" s="307"/>
      <c r="CJ1467" s="307"/>
      <c r="CK1467" s="307"/>
      <c r="CL1467" s="307"/>
      <c r="CM1467" s="307"/>
      <c r="CN1467" s="307"/>
      <c r="CO1467" s="307"/>
      <c r="CP1467" s="307"/>
      <c r="CQ1467" s="307"/>
      <c r="CR1467" s="307"/>
      <c r="CS1467" s="307"/>
      <c r="CT1467" s="307"/>
      <c r="CU1467" s="307"/>
      <c r="CV1467" s="307"/>
      <c r="CW1467" s="307"/>
      <c r="CX1467" s="307"/>
      <c r="CY1467" s="307"/>
      <c r="CZ1467" s="307"/>
      <c r="DA1467" s="307"/>
      <c r="DB1467" s="307"/>
      <c r="DC1467" s="307"/>
      <c r="DD1467" s="307"/>
      <c r="DE1467" s="307"/>
      <c r="DF1467" s="307"/>
      <c r="DG1467" s="307"/>
      <c r="DH1467" s="307"/>
      <c r="DI1467" s="390"/>
      <c r="DJ1467" s="390"/>
      <c r="DK1467" s="307"/>
      <c r="DL1467" s="307"/>
      <c r="DM1467" s="307"/>
      <c r="DN1467" s="307"/>
      <c r="DO1467" s="307"/>
      <c r="DP1467" s="307"/>
      <c r="DQ1467" s="307"/>
      <c r="DR1467" s="307"/>
      <c r="DS1467" s="307"/>
      <c r="DT1467" s="307"/>
      <c r="DU1467" s="307"/>
      <c r="DV1467" s="307"/>
      <c r="DW1467" s="307"/>
      <c r="DX1467" s="307"/>
      <c r="DY1467" s="307"/>
      <c r="DZ1467" s="307"/>
      <c r="EA1467" s="307"/>
      <c r="EB1467" s="307"/>
      <c r="EC1467" s="307"/>
      <c r="ED1467" s="307"/>
      <c r="EE1467" s="307"/>
      <c r="EF1467" s="307"/>
      <c r="EG1467" s="307"/>
      <c r="EH1467" s="307"/>
      <c r="EI1467" s="307"/>
      <c r="EJ1467" s="307"/>
      <c r="EK1467" s="307"/>
      <c r="EL1467" s="307"/>
      <c r="EM1467" s="307"/>
      <c r="EN1467" s="307"/>
      <c r="EO1467" s="307"/>
      <c r="EP1467" s="307"/>
      <c r="EQ1467" s="307"/>
      <c r="ER1467" s="307"/>
      <c r="ES1467" s="307"/>
      <c r="ET1467" s="307"/>
      <c r="EU1467" s="390"/>
      <c r="EV1467" s="390"/>
      <c r="EW1467" s="307"/>
      <c r="EX1467" s="307"/>
      <c r="EY1467" s="307"/>
      <c r="EZ1467" s="307"/>
      <c r="FA1467" s="307"/>
      <c r="FB1467" s="307"/>
      <c r="FC1467" s="307"/>
      <c r="FD1467" s="307"/>
      <c r="FE1467" s="307"/>
      <c r="FF1467" s="307"/>
      <c r="FG1467" s="307"/>
      <c r="FH1467" s="307"/>
      <c r="FI1467" s="307"/>
      <c r="FJ1467" s="307"/>
      <c r="FK1467" s="307"/>
      <c r="FL1467" s="307"/>
      <c r="FM1467" s="307"/>
      <c r="FN1467" s="307"/>
      <c r="FO1467" s="307"/>
      <c r="FP1467" s="307"/>
      <c r="FQ1467" s="307"/>
      <c r="FR1467" s="307"/>
      <c r="FS1467" s="307"/>
      <c r="FT1467" s="307"/>
      <c r="FU1467" s="307"/>
      <c r="FV1467" s="307"/>
      <c r="FW1467" s="307"/>
      <c r="FX1467" s="307"/>
      <c r="FY1467" s="307"/>
      <c r="FZ1467" s="307"/>
      <c r="GA1467" s="307"/>
      <c r="GB1467" s="307"/>
      <c r="GC1467" s="307"/>
      <c r="GD1467" s="307"/>
      <c r="GE1467" s="307"/>
      <c r="GF1467" s="307"/>
      <c r="GG1467" s="307"/>
      <c r="GH1467" s="307"/>
      <c r="GI1467" s="307"/>
      <c r="GJ1467" s="307"/>
      <c r="GK1467" s="307"/>
      <c r="GL1467" s="307"/>
      <c r="GM1467" s="307"/>
      <c r="GN1467" s="307"/>
      <c r="GO1467" s="307"/>
      <c r="GP1467" s="307"/>
      <c r="GQ1467" s="307"/>
      <c r="GR1467" s="307"/>
      <c r="GS1467" s="307"/>
      <c r="GT1467" s="307"/>
      <c r="GU1467" s="307"/>
      <c r="GV1467" s="307"/>
      <c r="GW1467" s="307"/>
      <c r="GX1467" s="307"/>
      <c r="GY1467" s="307"/>
      <c r="GZ1467" s="307"/>
      <c r="HA1467" s="307"/>
      <c r="HB1467" s="307"/>
      <c r="HC1467" s="307"/>
      <c r="HD1467" s="307"/>
      <c r="HE1467" s="307"/>
      <c r="HF1467" s="307"/>
      <c r="HG1467" s="307"/>
      <c r="HH1467" s="307"/>
      <c r="HI1467" s="307"/>
      <c r="HJ1467" s="307"/>
      <c r="HK1467" s="307"/>
      <c r="HL1467" s="307"/>
      <c r="HM1467" s="307"/>
      <c r="HN1467" s="307"/>
      <c r="HO1467" s="307"/>
      <c r="HP1467" s="307"/>
      <c r="HQ1467" s="307"/>
      <c r="HR1467" s="307"/>
      <c r="HS1467" s="307"/>
      <c r="HT1467" s="307"/>
      <c r="HU1467" s="307"/>
      <c r="HV1467" s="307"/>
      <c r="HW1467" s="307"/>
      <c r="HX1467" s="307"/>
      <c r="HY1467" s="307"/>
      <c r="HZ1467" s="307"/>
      <c r="IA1467" s="307"/>
      <c r="IB1467" s="307"/>
      <c r="IC1467" s="307"/>
      <c r="ID1467" s="307"/>
      <c r="IE1467" s="307"/>
      <c r="IF1467" s="307"/>
      <c r="IG1467" s="307"/>
      <c r="IH1467" s="307"/>
      <c r="II1467" s="307"/>
      <c r="IJ1467" s="307"/>
      <c r="IK1467" s="307"/>
      <c r="IL1467" s="307"/>
      <c r="IM1467" s="307"/>
      <c r="IN1467" s="307"/>
      <c r="IO1467" s="307"/>
      <c r="IP1467" s="307"/>
      <c r="IQ1467" s="307"/>
      <c r="IR1467" s="307"/>
      <c r="IS1467" s="307"/>
      <c r="IT1467" s="307"/>
      <c r="IU1467" s="307"/>
      <c r="IV1467" s="307"/>
      <c r="IW1467" s="307"/>
      <c r="IX1467" s="307"/>
      <c r="IY1467" s="307"/>
      <c r="IZ1467" s="307"/>
      <c r="JA1467" s="307"/>
      <c r="JB1467" s="307"/>
      <c r="JC1467" s="307"/>
      <c r="JD1467" s="307"/>
      <c r="JE1467" s="307"/>
      <c r="JF1467" s="307"/>
      <c r="JG1467" s="307"/>
      <c r="JH1467" s="307"/>
      <c r="JI1467" s="307"/>
      <c r="JJ1467" s="307"/>
      <c r="JK1467" s="307"/>
      <c r="JL1467" s="307"/>
      <c r="JM1467" s="307"/>
      <c r="JN1467" s="307"/>
      <c r="JO1467" s="307"/>
      <c r="JP1467" s="307"/>
      <c r="JQ1467" s="307"/>
      <c r="JR1467" s="307"/>
      <c r="JS1467" s="307"/>
      <c r="JT1467" s="307"/>
      <c r="JU1467" s="307"/>
      <c r="JV1467" s="307"/>
      <c r="JW1467" s="307"/>
      <c r="JX1467" s="307"/>
      <c r="JY1467" s="307"/>
      <c r="JZ1467" s="307"/>
      <c r="KA1467" s="307"/>
      <c r="KB1467" s="307"/>
      <c r="KC1467" s="307"/>
      <c r="KD1467" s="307"/>
      <c r="KE1467" s="307"/>
      <c r="KF1467" s="307"/>
      <c r="KG1467" s="307"/>
      <c r="KH1467" s="307"/>
      <c r="KI1467" s="307"/>
      <c r="KJ1467" s="307"/>
      <c r="KK1467" s="307"/>
      <c r="KL1467" s="307"/>
      <c r="KM1467" s="307"/>
      <c r="KN1467" s="307"/>
      <c r="KO1467" s="307"/>
      <c r="KP1467" s="307"/>
      <c r="KQ1467" s="307"/>
      <c r="KR1467" s="307"/>
      <c r="KS1467" s="307"/>
      <c r="KT1467" s="307"/>
    </row>
    <row r="1468" spans="14:306" s="56" customFormat="1" ht="15" customHeight="1">
      <c r="N1468" s="410"/>
      <c r="O1468" s="410"/>
      <c r="P1468" s="311"/>
      <c r="Q1468" s="311"/>
      <c r="R1468" s="311"/>
      <c r="AG1468" s="57"/>
      <c r="AH1468" s="57"/>
      <c r="AI1468" s="57"/>
      <c r="AJ1468" s="57"/>
      <c r="AK1468" s="57"/>
      <c r="AL1468" s="57"/>
      <c r="AM1468" s="57"/>
      <c r="AN1468" s="57"/>
      <c r="AO1468" s="57"/>
      <c r="AP1468" s="57"/>
      <c r="AQ1468" s="57"/>
      <c r="AR1468" s="57"/>
      <c r="AS1468" s="57"/>
      <c r="AT1468" s="57"/>
      <c r="AU1468" s="57"/>
      <c r="AV1468" s="57"/>
      <c r="AW1468" s="57"/>
      <c r="AX1468" s="57"/>
      <c r="AY1468" s="57"/>
      <c r="AZ1468" s="57"/>
      <c r="BA1468" s="57"/>
      <c r="BB1468" s="57"/>
      <c r="BC1468" s="57"/>
      <c r="BD1468" s="57"/>
      <c r="BE1468" s="57"/>
      <c r="BF1468" s="57"/>
      <c r="BG1468" s="57"/>
      <c r="BH1468" s="57"/>
      <c r="BI1468" s="57"/>
      <c r="BJ1468" s="57"/>
      <c r="BK1468" s="57"/>
      <c r="BL1468" s="57"/>
      <c r="BM1468" s="57"/>
      <c r="BN1468" s="57"/>
      <c r="CB1468" s="307"/>
      <c r="CC1468" s="307"/>
      <c r="CD1468" s="307"/>
      <c r="CE1468" s="307"/>
      <c r="CF1468" s="307"/>
      <c r="CG1468" s="307"/>
      <c r="CH1468" s="307"/>
      <c r="CI1468" s="307"/>
      <c r="CJ1468" s="307"/>
      <c r="CK1468" s="307"/>
      <c r="CL1468" s="307"/>
      <c r="CM1468" s="307"/>
      <c r="CN1468" s="307"/>
      <c r="CO1468" s="307"/>
      <c r="CP1468" s="307"/>
      <c r="CQ1468" s="307"/>
      <c r="CR1468" s="307"/>
      <c r="CS1468" s="307"/>
      <c r="CT1468" s="307"/>
      <c r="CU1468" s="307"/>
      <c r="CV1468" s="307"/>
      <c r="CW1468" s="307"/>
      <c r="CX1468" s="307"/>
      <c r="CY1468" s="307"/>
      <c r="CZ1468" s="307"/>
      <c r="DA1468" s="307"/>
      <c r="DB1468" s="307"/>
      <c r="DC1468" s="307"/>
      <c r="DD1468" s="307"/>
      <c r="DE1468" s="307"/>
      <c r="DF1468" s="307"/>
      <c r="DG1468" s="307"/>
      <c r="DH1468" s="307"/>
      <c r="DI1468" s="390"/>
      <c r="DJ1468" s="390"/>
      <c r="DK1468" s="307"/>
      <c r="DL1468" s="307"/>
      <c r="DM1468" s="307"/>
      <c r="DN1468" s="307"/>
      <c r="DO1468" s="307"/>
      <c r="DP1468" s="307"/>
      <c r="DQ1468" s="307"/>
      <c r="DR1468" s="307"/>
      <c r="DS1468" s="307"/>
      <c r="DT1468" s="307"/>
      <c r="DU1468" s="307"/>
      <c r="DV1468" s="307"/>
      <c r="DW1468" s="307"/>
      <c r="DX1468" s="307"/>
      <c r="DY1468" s="307"/>
      <c r="DZ1468" s="307"/>
      <c r="EA1468" s="307"/>
      <c r="EB1468" s="307"/>
      <c r="EC1468" s="307"/>
      <c r="ED1468" s="307"/>
      <c r="EE1468" s="307"/>
      <c r="EF1468" s="307"/>
      <c r="EG1468" s="307"/>
      <c r="EH1468" s="307"/>
      <c r="EI1468" s="307"/>
      <c r="EJ1468" s="307"/>
      <c r="EK1468" s="307"/>
      <c r="EL1468" s="307"/>
      <c r="EM1468" s="307"/>
      <c r="EN1468" s="307"/>
      <c r="EO1468" s="307"/>
      <c r="EP1468" s="307"/>
      <c r="EQ1468" s="307"/>
      <c r="ER1468" s="307"/>
      <c r="ES1468" s="307"/>
      <c r="ET1468" s="307"/>
      <c r="EU1468" s="390"/>
      <c r="EV1468" s="390"/>
      <c r="EW1468" s="307"/>
      <c r="EX1468" s="307"/>
      <c r="EY1468" s="307"/>
      <c r="EZ1468" s="307"/>
      <c r="FA1468" s="307"/>
      <c r="FB1468" s="307"/>
      <c r="FC1468" s="307"/>
      <c r="FD1468" s="307"/>
      <c r="FE1468" s="307"/>
      <c r="FF1468" s="307"/>
      <c r="FG1468" s="307"/>
      <c r="FH1468" s="307"/>
      <c r="FI1468" s="307"/>
      <c r="FJ1468" s="307"/>
      <c r="FK1468" s="307"/>
      <c r="FL1468" s="307"/>
      <c r="FM1468" s="307"/>
      <c r="FN1468" s="307"/>
      <c r="FO1468" s="307"/>
      <c r="FP1468" s="307"/>
      <c r="FQ1468" s="307"/>
      <c r="FR1468" s="307"/>
      <c r="FS1468" s="307"/>
      <c r="FT1468" s="307"/>
      <c r="FU1468" s="307"/>
      <c r="FV1468" s="307"/>
      <c r="FW1468" s="307"/>
      <c r="FX1468" s="307"/>
      <c r="FY1468" s="307"/>
      <c r="FZ1468" s="307"/>
      <c r="GA1468" s="307"/>
      <c r="GB1468" s="307"/>
      <c r="GC1468" s="307"/>
      <c r="GD1468" s="307"/>
      <c r="GE1468" s="307"/>
      <c r="GF1468" s="307"/>
      <c r="GG1468" s="307"/>
      <c r="GH1468" s="307"/>
      <c r="GI1468" s="307"/>
      <c r="GJ1468" s="307"/>
      <c r="GK1468" s="307"/>
      <c r="GL1468" s="307"/>
      <c r="GM1468" s="307"/>
      <c r="GN1468" s="307"/>
      <c r="GO1468" s="307"/>
      <c r="GP1468" s="307"/>
      <c r="GQ1468" s="307"/>
      <c r="GR1468" s="307"/>
      <c r="GS1468" s="307"/>
      <c r="GT1468" s="307"/>
      <c r="GU1468" s="307"/>
      <c r="GV1468" s="307"/>
      <c r="GW1468" s="307"/>
      <c r="GX1468" s="307"/>
      <c r="GY1468" s="307"/>
      <c r="GZ1468" s="307"/>
      <c r="HA1468" s="307"/>
      <c r="HB1468" s="307"/>
      <c r="HC1468" s="307"/>
      <c r="HD1468" s="307"/>
      <c r="HE1468" s="307"/>
      <c r="HF1468" s="307"/>
      <c r="HG1468" s="307"/>
      <c r="HH1468" s="307"/>
      <c r="HI1468" s="307"/>
      <c r="HJ1468" s="307"/>
      <c r="HK1468" s="307"/>
      <c r="HL1468" s="307"/>
      <c r="HM1468" s="307"/>
      <c r="HN1468" s="307"/>
      <c r="HO1468" s="307"/>
      <c r="HP1468" s="307"/>
      <c r="HQ1468" s="307"/>
      <c r="HR1468" s="307"/>
      <c r="HS1468" s="307"/>
      <c r="HT1468" s="307"/>
      <c r="HU1468" s="307"/>
      <c r="HV1468" s="307"/>
      <c r="HW1468" s="307"/>
      <c r="HX1468" s="307"/>
      <c r="HY1468" s="307"/>
      <c r="HZ1468" s="307"/>
      <c r="IA1468" s="307"/>
      <c r="IB1468" s="307"/>
      <c r="IC1468" s="307"/>
      <c r="ID1468" s="307"/>
      <c r="IE1468" s="307"/>
      <c r="IF1468" s="307"/>
      <c r="IG1468" s="307"/>
      <c r="IH1468" s="307"/>
      <c r="II1468" s="307"/>
      <c r="IJ1468" s="307"/>
      <c r="IK1468" s="307"/>
      <c r="IL1468" s="307"/>
      <c r="IM1468" s="307"/>
      <c r="IN1468" s="307"/>
      <c r="IO1468" s="307"/>
      <c r="IP1468" s="307"/>
      <c r="IQ1468" s="307"/>
      <c r="IR1468" s="307"/>
      <c r="IS1468" s="307"/>
      <c r="IT1468" s="307"/>
      <c r="IU1468" s="307"/>
      <c r="IV1468" s="307"/>
      <c r="IW1468" s="307"/>
      <c r="IX1468" s="307"/>
      <c r="IY1468" s="307"/>
      <c r="IZ1468" s="307"/>
      <c r="JA1468" s="307"/>
      <c r="JB1468" s="307"/>
      <c r="JC1468" s="307"/>
      <c r="JD1468" s="307"/>
      <c r="JE1468" s="307"/>
      <c r="JF1468" s="307"/>
      <c r="JG1468" s="307"/>
      <c r="JH1468" s="307"/>
      <c r="JI1468" s="307"/>
      <c r="JJ1468" s="307"/>
      <c r="JK1468" s="307"/>
      <c r="JL1468" s="307"/>
      <c r="JM1468" s="307"/>
      <c r="JN1468" s="307"/>
      <c r="JO1468" s="307"/>
      <c r="JP1468" s="307"/>
      <c r="JQ1468" s="307"/>
      <c r="JR1468" s="307"/>
      <c r="JS1468" s="307"/>
      <c r="JT1468" s="307"/>
      <c r="JU1468" s="307"/>
      <c r="JV1468" s="307"/>
      <c r="JW1468" s="307"/>
      <c r="JX1468" s="307"/>
      <c r="JY1468" s="307"/>
      <c r="JZ1468" s="307"/>
      <c r="KA1468" s="307"/>
      <c r="KB1468" s="307"/>
      <c r="KC1468" s="307"/>
      <c r="KD1468" s="307"/>
      <c r="KE1468" s="307"/>
      <c r="KF1468" s="307"/>
      <c r="KG1468" s="307"/>
      <c r="KH1468" s="307"/>
      <c r="KI1468" s="307"/>
      <c r="KJ1468" s="307"/>
      <c r="KK1468" s="307"/>
      <c r="KL1468" s="307"/>
      <c r="KM1468" s="307"/>
      <c r="KN1468" s="307"/>
      <c r="KO1468" s="307"/>
      <c r="KP1468" s="307"/>
      <c r="KQ1468" s="307"/>
      <c r="KR1468" s="307"/>
      <c r="KS1468" s="307"/>
      <c r="KT1468" s="307"/>
    </row>
    <row r="1469" spans="14:306" s="56" customFormat="1" ht="15" customHeight="1">
      <c r="N1469" s="410"/>
      <c r="O1469" s="410"/>
      <c r="P1469" s="311"/>
      <c r="Q1469" s="311"/>
      <c r="R1469" s="311"/>
      <c r="AG1469" s="57"/>
      <c r="AH1469" s="57"/>
      <c r="AI1469" s="57"/>
      <c r="AJ1469" s="57"/>
      <c r="AK1469" s="57"/>
      <c r="AL1469" s="57"/>
      <c r="AM1469" s="57"/>
      <c r="AN1469" s="57"/>
      <c r="AO1469" s="57"/>
      <c r="AP1469" s="57"/>
      <c r="AQ1469" s="57"/>
      <c r="AR1469" s="57"/>
      <c r="AS1469" s="57"/>
      <c r="AT1469" s="57"/>
      <c r="AU1469" s="57"/>
      <c r="AV1469" s="57"/>
      <c r="AW1469" s="57"/>
      <c r="AX1469" s="57"/>
      <c r="AY1469" s="57"/>
      <c r="AZ1469" s="57"/>
      <c r="BA1469" s="57"/>
      <c r="BB1469" s="57"/>
      <c r="BC1469" s="57"/>
      <c r="BD1469" s="57"/>
      <c r="BE1469" s="57"/>
      <c r="BF1469" s="57"/>
      <c r="BG1469" s="57"/>
      <c r="BH1469" s="57"/>
      <c r="BI1469" s="57"/>
      <c r="BJ1469" s="57"/>
      <c r="BK1469" s="57"/>
      <c r="BL1469" s="57"/>
      <c r="BM1469" s="57"/>
      <c r="BN1469" s="57"/>
      <c r="CB1469" s="307"/>
      <c r="CC1469" s="307"/>
      <c r="CD1469" s="307"/>
      <c r="CE1469" s="307"/>
      <c r="CF1469" s="307"/>
      <c r="CG1469" s="307"/>
      <c r="CH1469" s="307"/>
      <c r="CI1469" s="307"/>
      <c r="CJ1469" s="307"/>
      <c r="CK1469" s="307"/>
      <c r="CL1469" s="307"/>
      <c r="CM1469" s="307"/>
      <c r="CN1469" s="307"/>
      <c r="CO1469" s="307"/>
      <c r="CP1469" s="307"/>
      <c r="CQ1469" s="307"/>
      <c r="CR1469" s="307"/>
      <c r="CS1469" s="307"/>
      <c r="CT1469" s="307"/>
      <c r="CU1469" s="307"/>
      <c r="CV1469" s="307"/>
      <c r="CW1469" s="307"/>
      <c r="CX1469" s="307"/>
      <c r="CY1469" s="307"/>
      <c r="CZ1469" s="307"/>
      <c r="DA1469" s="307"/>
      <c r="DB1469" s="307"/>
      <c r="DC1469" s="307"/>
      <c r="DD1469" s="307"/>
      <c r="DE1469" s="307"/>
      <c r="DF1469" s="307"/>
      <c r="DG1469" s="307"/>
      <c r="DH1469" s="307"/>
      <c r="DI1469" s="390"/>
      <c r="DJ1469" s="390"/>
      <c r="DK1469" s="307"/>
      <c r="DL1469" s="307"/>
      <c r="DM1469" s="307"/>
      <c r="DN1469" s="307"/>
      <c r="DO1469" s="307"/>
      <c r="DP1469" s="307"/>
      <c r="DQ1469" s="307"/>
      <c r="DR1469" s="307"/>
      <c r="DS1469" s="307"/>
      <c r="DT1469" s="307"/>
      <c r="DU1469" s="307"/>
      <c r="DV1469" s="307"/>
      <c r="DW1469" s="307"/>
      <c r="DX1469" s="307"/>
      <c r="DY1469" s="307"/>
      <c r="DZ1469" s="307"/>
      <c r="EA1469" s="307"/>
      <c r="EB1469" s="307"/>
      <c r="EC1469" s="307"/>
      <c r="ED1469" s="307"/>
      <c r="EE1469" s="307"/>
      <c r="EF1469" s="307"/>
      <c r="EG1469" s="307"/>
      <c r="EH1469" s="307"/>
      <c r="EI1469" s="307"/>
      <c r="EJ1469" s="307"/>
      <c r="EK1469" s="307"/>
      <c r="EL1469" s="307"/>
      <c r="EM1469" s="307"/>
      <c r="EN1469" s="307"/>
      <c r="EO1469" s="307"/>
      <c r="EP1469" s="307"/>
      <c r="EQ1469" s="307"/>
      <c r="ER1469" s="307"/>
      <c r="ES1469" s="307"/>
      <c r="ET1469" s="307"/>
      <c r="EU1469" s="390"/>
      <c r="EV1469" s="390"/>
      <c r="EW1469" s="307"/>
      <c r="EX1469" s="307"/>
      <c r="EY1469" s="307"/>
      <c r="EZ1469" s="307"/>
      <c r="FA1469" s="307"/>
      <c r="FB1469" s="307"/>
      <c r="FC1469" s="307"/>
      <c r="FD1469" s="307"/>
      <c r="FE1469" s="307"/>
      <c r="FF1469" s="307"/>
      <c r="FG1469" s="307"/>
      <c r="FH1469" s="307"/>
      <c r="FI1469" s="307"/>
      <c r="FJ1469" s="307"/>
      <c r="FK1469" s="307"/>
      <c r="FL1469" s="307"/>
      <c r="FM1469" s="307"/>
      <c r="FN1469" s="307"/>
      <c r="FO1469" s="307"/>
      <c r="FP1469" s="307"/>
      <c r="FQ1469" s="307"/>
      <c r="FR1469" s="307"/>
      <c r="FS1469" s="307"/>
      <c r="FT1469" s="307"/>
      <c r="FU1469" s="307"/>
      <c r="FV1469" s="307"/>
      <c r="FW1469" s="307"/>
      <c r="FX1469" s="307"/>
      <c r="FY1469" s="307"/>
      <c r="FZ1469" s="307"/>
      <c r="GA1469" s="307"/>
      <c r="GB1469" s="307"/>
      <c r="GC1469" s="307"/>
      <c r="GD1469" s="307"/>
      <c r="GE1469" s="307"/>
      <c r="GF1469" s="307"/>
      <c r="GG1469" s="307"/>
      <c r="GH1469" s="307"/>
      <c r="GI1469" s="307"/>
      <c r="GJ1469" s="307"/>
      <c r="GK1469" s="307"/>
      <c r="GL1469" s="307"/>
      <c r="GM1469" s="307"/>
      <c r="GN1469" s="307"/>
      <c r="GO1469" s="307"/>
      <c r="GP1469" s="307"/>
      <c r="GQ1469" s="307"/>
      <c r="GR1469" s="307"/>
      <c r="GS1469" s="307"/>
      <c r="GT1469" s="307"/>
      <c r="GU1469" s="307"/>
      <c r="GV1469" s="307"/>
      <c r="GW1469" s="307"/>
      <c r="GX1469" s="307"/>
      <c r="GY1469" s="307"/>
      <c r="GZ1469" s="307"/>
      <c r="HA1469" s="307"/>
      <c r="HB1469" s="307"/>
      <c r="HC1469" s="307"/>
      <c r="HD1469" s="307"/>
      <c r="HE1469" s="307"/>
      <c r="HF1469" s="307"/>
      <c r="HG1469" s="307"/>
      <c r="HH1469" s="307"/>
      <c r="HI1469" s="307"/>
      <c r="HJ1469" s="307"/>
      <c r="HK1469" s="307"/>
      <c r="HL1469" s="307"/>
      <c r="HM1469" s="307"/>
      <c r="HN1469" s="307"/>
      <c r="HO1469" s="307"/>
      <c r="HP1469" s="307"/>
      <c r="HQ1469" s="307"/>
      <c r="HR1469" s="307"/>
      <c r="HS1469" s="307"/>
      <c r="HT1469" s="307"/>
      <c r="HU1469" s="307"/>
      <c r="HV1469" s="307"/>
      <c r="HW1469" s="307"/>
      <c r="HX1469" s="307"/>
      <c r="HY1469" s="307"/>
      <c r="HZ1469" s="307"/>
      <c r="IA1469" s="307"/>
      <c r="IB1469" s="307"/>
      <c r="IC1469" s="307"/>
      <c r="ID1469" s="307"/>
      <c r="IE1469" s="307"/>
      <c r="IF1469" s="307"/>
      <c r="IG1469" s="307"/>
      <c r="IH1469" s="307"/>
      <c r="II1469" s="307"/>
      <c r="IJ1469" s="307"/>
      <c r="IK1469" s="307"/>
      <c r="IL1469" s="307"/>
      <c r="IM1469" s="307"/>
      <c r="IN1469" s="307"/>
      <c r="IO1469" s="307"/>
      <c r="IP1469" s="307"/>
      <c r="IQ1469" s="307"/>
      <c r="IR1469" s="307"/>
      <c r="IS1469" s="307"/>
      <c r="IT1469" s="307"/>
      <c r="IU1469" s="307"/>
      <c r="IV1469" s="307"/>
      <c r="IW1469" s="307"/>
      <c r="IX1469" s="307"/>
      <c r="IY1469" s="307"/>
      <c r="IZ1469" s="307"/>
      <c r="JA1469" s="307"/>
      <c r="JB1469" s="307"/>
      <c r="JC1469" s="307"/>
      <c r="JD1469" s="307"/>
      <c r="JE1469" s="307"/>
      <c r="JF1469" s="307"/>
      <c r="JG1469" s="307"/>
      <c r="JH1469" s="307"/>
      <c r="JI1469" s="307"/>
      <c r="JJ1469" s="307"/>
      <c r="JK1469" s="307"/>
      <c r="JL1469" s="307"/>
      <c r="JM1469" s="307"/>
      <c r="JN1469" s="307"/>
      <c r="JO1469" s="307"/>
      <c r="JP1469" s="307"/>
      <c r="JQ1469" s="307"/>
      <c r="JR1469" s="307"/>
      <c r="JS1469" s="307"/>
      <c r="JT1469" s="307"/>
      <c r="JU1469" s="307"/>
      <c r="JV1469" s="307"/>
      <c r="JW1469" s="307"/>
      <c r="JX1469" s="307"/>
      <c r="JY1469" s="307"/>
      <c r="JZ1469" s="307"/>
      <c r="KA1469" s="307"/>
      <c r="KB1469" s="307"/>
      <c r="KC1469" s="307"/>
      <c r="KD1469" s="307"/>
      <c r="KE1469" s="307"/>
      <c r="KF1469" s="307"/>
      <c r="KG1469" s="307"/>
      <c r="KH1469" s="307"/>
      <c r="KI1469" s="307"/>
      <c r="KJ1469" s="307"/>
      <c r="KK1469" s="307"/>
      <c r="KL1469" s="307"/>
      <c r="KM1469" s="307"/>
      <c r="KN1469" s="307"/>
      <c r="KO1469" s="307"/>
      <c r="KP1469" s="307"/>
      <c r="KQ1469" s="307"/>
      <c r="KR1469" s="307"/>
      <c r="KS1469" s="307"/>
      <c r="KT1469" s="307"/>
    </row>
    <row r="1470" spans="14:306" s="56" customFormat="1" ht="15" customHeight="1">
      <c r="N1470" s="410"/>
      <c r="O1470" s="410"/>
      <c r="P1470" s="311"/>
      <c r="Q1470" s="311"/>
      <c r="R1470" s="311"/>
      <c r="AG1470" s="57"/>
      <c r="AH1470" s="57"/>
      <c r="AI1470" s="57"/>
      <c r="AJ1470" s="57"/>
      <c r="AK1470" s="57"/>
      <c r="AL1470" s="57"/>
      <c r="AM1470" s="57"/>
      <c r="AN1470" s="57"/>
      <c r="AO1470" s="57"/>
      <c r="AP1470" s="57"/>
      <c r="AQ1470" s="57"/>
      <c r="AR1470" s="57"/>
      <c r="AS1470" s="57"/>
      <c r="AT1470" s="57"/>
      <c r="AU1470" s="57"/>
      <c r="AV1470" s="57"/>
      <c r="AW1470" s="57"/>
      <c r="AX1470" s="57"/>
      <c r="AY1470" s="57"/>
      <c r="AZ1470" s="57"/>
      <c r="BA1470" s="57"/>
      <c r="BB1470" s="57"/>
      <c r="BC1470" s="57"/>
      <c r="BD1470" s="57"/>
      <c r="BE1470" s="57"/>
      <c r="BF1470" s="57"/>
      <c r="BG1470" s="57"/>
      <c r="BH1470" s="57"/>
      <c r="BI1470" s="57"/>
      <c r="BJ1470" s="57"/>
      <c r="BK1470" s="57"/>
      <c r="BL1470" s="57"/>
      <c r="BM1470" s="57"/>
      <c r="BN1470" s="57"/>
      <c r="CB1470" s="307"/>
      <c r="CC1470" s="307"/>
      <c r="CD1470" s="307"/>
      <c r="CE1470" s="307"/>
      <c r="CF1470" s="307"/>
      <c r="CG1470" s="307"/>
      <c r="CH1470" s="307"/>
      <c r="CI1470" s="307"/>
      <c r="CJ1470" s="307"/>
      <c r="CK1470" s="307"/>
      <c r="CL1470" s="307"/>
      <c r="CM1470" s="307"/>
      <c r="CN1470" s="307"/>
      <c r="CO1470" s="307"/>
      <c r="CP1470" s="307"/>
      <c r="CQ1470" s="307"/>
      <c r="CR1470" s="307"/>
      <c r="CS1470" s="307"/>
      <c r="CT1470" s="307"/>
      <c r="CU1470" s="307"/>
      <c r="CV1470" s="307"/>
      <c r="CW1470" s="307"/>
      <c r="CX1470" s="307"/>
      <c r="CY1470" s="307"/>
      <c r="CZ1470" s="307"/>
      <c r="DA1470" s="307"/>
      <c r="DB1470" s="307"/>
      <c r="DC1470" s="307"/>
      <c r="DD1470" s="307"/>
      <c r="DE1470" s="307"/>
      <c r="DF1470" s="307"/>
      <c r="DG1470" s="307"/>
      <c r="DH1470" s="307"/>
      <c r="DI1470" s="390"/>
      <c r="DJ1470" s="390"/>
      <c r="DK1470" s="307"/>
      <c r="DL1470" s="307"/>
      <c r="DM1470" s="307"/>
      <c r="DN1470" s="307"/>
      <c r="DO1470" s="307"/>
      <c r="DP1470" s="307"/>
      <c r="DQ1470" s="307"/>
      <c r="DR1470" s="307"/>
      <c r="DS1470" s="307"/>
      <c r="DT1470" s="307"/>
      <c r="DU1470" s="307"/>
      <c r="DV1470" s="307"/>
      <c r="DW1470" s="307"/>
      <c r="DX1470" s="307"/>
      <c r="DY1470" s="307"/>
      <c r="DZ1470" s="307"/>
      <c r="EA1470" s="307"/>
      <c r="EB1470" s="307"/>
      <c r="EC1470" s="307"/>
      <c r="ED1470" s="307"/>
      <c r="EE1470" s="307"/>
      <c r="EF1470" s="307"/>
      <c r="EG1470" s="307"/>
      <c r="EH1470" s="307"/>
      <c r="EI1470" s="307"/>
      <c r="EJ1470" s="307"/>
      <c r="EK1470" s="307"/>
      <c r="EL1470" s="307"/>
      <c r="EM1470" s="307"/>
      <c r="EN1470" s="307"/>
      <c r="EO1470" s="307"/>
      <c r="EP1470" s="307"/>
      <c r="EQ1470" s="307"/>
      <c r="ER1470" s="307"/>
      <c r="ES1470" s="307"/>
      <c r="ET1470" s="307"/>
      <c r="EU1470" s="390"/>
      <c r="EV1470" s="390"/>
      <c r="EW1470" s="307"/>
      <c r="EX1470" s="307"/>
      <c r="EY1470" s="307"/>
      <c r="EZ1470" s="307"/>
      <c r="FA1470" s="307"/>
      <c r="FB1470" s="307"/>
      <c r="FC1470" s="307"/>
      <c r="FD1470" s="307"/>
      <c r="FE1470" s="307"/>
      <c r="FF1470" s="307"/>
      <c r="FG1470" s="307"/>
      <c r="FH1470" s="307"/>
      <c r="FI1470" s="307"/>
      <c r="FJ1470" s="307"/>
      <c r="FK1470" s="307"/>
      <c r="FL1470" s="307"/>
      <c r="FM1470" s="307"/>
      <c r="FN1470" s="307"/>
      <c r="FO1470" s="307"/>
      <c r="FP1470" s="307"/>
      <c r="FQ1470" s="307"/>
      <c r="FR1470" s="307"/>
      <c r="FS1470" s="307"/>
      <c r="FT1470" s="307"/>
      <c r="FU1470" s="307"/>
      <c r="FV1470" s="307"/>
      <c r="FW1470" s="307"/>
      <c r="FX1470" s="307"/>
      <c r="FY1470" s="307"/>
      <c r="FZ1470" s="307"/>
      <c r="GA1470" s="307"/>
      <c r="GB1470" s="307"/>
      <c r="GC1470" s="307"/>
      <c r="GD1470" s="307"/>
      <c r="GE1470" s="307"/>
      <c r="GF1470" s="307"/>
      <c r="GG1470" s="307"/>
      <c r="GH1470" s="307"/>
      <c r="GI1470" s="307"/>
      <c r="GJ1470" s="307"/>
      <c r="GK1470" s="307"/>
      <c r="GL1470" s="307"/>
      <c r="GM1470" s="307"/>
      <c r="GN1470" s="307"/>
      <c r="GO1470" s="307"/>
      <c r="GP1470" s="307"/>
      <c r="GQ1470" s="307"/>
      <c r="GR1470" s="307"/>
      <c r="GS1470" s="307"/>
      <c r="GT1470" s="307"/>
      <c r="GU1470" s="307"/>
      <c r="GV1470" s="307"/>
      <c r="GW1470" s="307"/>
      <c r="GX1470" s="307"/>
      <c r="GY1470" s="307"/>
      <c r="GZ1470" s="307"/>
      <c r="HA1470" s="307"/>
      <c r="HB1470" s="307"/>
      <c r="HC1470" s="307"/>
      <c r="HD1470" s="307"/>
      <c r="HE1470" s="307"/>
      <c r="HF1470" s="307"/>
      <c r="HG1470" s="307"/>
      <c r="HH1470" s="307"/>
      <c r="HI1470" s="307"/>
      <c r="HJ1470" s="307"/>
      <c r="HK1470" s="307"/>
      <c r="HL1470" s="307"/>
      <c r="HM1470" s="307"/>
      <c r="HN1470" s="307"/>
      <c r="HO1470" s="307"/>
      <c r="HP1470" s="307"/>
      <c r="HQ1470" s="307"/>
      <c r="HR1470" s="307"/>
      <c r="HS1470" s="307"/>
      <c r="HT1470" s="307"/>
      <c r="HU1470" s="307"/>
      <c r="HV1470" s="307"/>
      <c r="HW1470" s="307"/>
      <c r="HX1470" s="307"/>
      <c r="HY1470" s="307"/>
      <c r="HZ1470" s="307"/>
      <c r="IA1470" s="307"/>
      <c r="IB1470" s="307"/>
      <c r="IC1470" s="307"/>
      <c r="ID1470" s="307"/>
      <c r="IE1470" s="307"/>
      <c r="IF1470" s="307"/>
      <c r="IG1470" s="307"/>
      <c r="IH1470" s="307"/>
      <c r="II1470" s="307"/>
      <c r="IJ1470" s="307"/>
      <c r="IK1470" s="307"/>
      <c r="IL1470" s="307"/>
      <c r="IM1470" s="307"/>
      <c r="IN1470" s="307"/>
      <c r="IO1470" s="307"/>
      <c r="IP1470" s="307"/>
      <c r="IQ1470" s="307"/>
      <c r="IR1470" s="307"/>
      <c r="IS1470" s="307"/>
      <c r="IT1470" s="307"/>
      <c r="IU1470" s="307"/>
      <c r="IV1470" s="307"/>
      <c r="IW1470" s="307"/>
      <c r="IX1470" s="307"/>
      <c r="IY1470" s="307"/>
      <c r="IZ1470" s="307"/>
      <c r="JA1470" s="307"/>
      <c r="JB1470" s="307"/>
      <c r="JC1470" s="307"/>
      <c r="JD1470" s="307"/>
      <c r="JE1470" s="307"/>
      <c r="JF1470" s="307"/>
      <c r="JG1470" s="307"/>
      <c r="JH1470" s="307"/>
      <c r="JI1470" s="307"/>
      <c r="JJ1470" s="307"/>
      <c r="JK1470" s="307"/>
      <c r="JL1470" s="307"/>
      <c r="JM1470" s="307"/>
      <c r="JN1470" s="307"/>
      <c r="JO1470" s="307"/>
      <c r="JP1470" s="307"/>
      <c r="JQ1470" s="307"/>
      <c r="JR1470" s="307"/>
      <c r="JS1470" s="307"/>
      <c r="JT1470" s="307"/>
      <c r="JU1470" s="307"/>
      <c r="JV1470" s="307"/>
      <c r="JW1470" s="307"/>
      <c r="JX1470" s="307"/>
      <c r="JY1470" s="307"/>
      <c r="JZ1470" s="307"/>
      <c r="KA1470" s="307"/>
      <c r="KB1470" s="307"/>
      <c r="KC1470" s="307"/>
      <c r="KD1470" s="307"/>
      <c r="KE1470" s="307"/>
      <c r="KF1470" s="307"/>
      <c r="KG1470" s="307"/>
      <c r="KH1470" s="307"/>
      <c r="KI1470" s="307"/>
      <c r="KJ1470" s="307"/>
      <c r="KK1470" s="307"/>
      <c r="KL1470" s="307"/>
      <c r="KM1470" s="307"/>
      <c r="KN1470" s="307"/>
      <c r="KO1470" s="307"/>
      <c r="KP1470" s="307"/>
      <c r="KQ1470" s="307"/>
      <c r="KR1470" s="307"/>
      <c r="KS1470" s="307"/>
      <c r="KT1470" s="307"/>
    </row>
    <row r="1471" spans="14:306" s="56" customFormat="1" ht="15" customHeight="1">
      <c r="N1471" s="410"/>
      <c r="O1471" s="410"/>
      <c r="P1471" s="311"/>
      <c r="Q1471" s="311"/>
      <c r="R1471" s="311"/>
      <c r="AG1471" s="57"/>
      <c r="AH1471" s="57"/>
      <c r="AI1471" s="57"/>
      <c r="AJ1471" s="57"/>
      <c r="AK1471" s="57"/>
      <c r="AL1471" s="57"/>
      <c r="AM1471" s="57"/>
      <c r="AN1471" s="57"/>
      <c r="AO1471" s="57"/>
      <c r="AP1471" s="57"/>
      <c r="AQ1471" s="57"/>
      <c r="AR1471" s="57"/>
      <c r="AS1471" s="57"/>
      <c r="AT1471" s="57"/>
      <c r="AU1471" s="57"/>
      <c r="AV1471" s="57"/>
      <c r="AW1471" s="57"/>
      <c r="AX1471" s="57"/>
      <c r="AY1471" s="57"/>
      <c r="AZ1471" s="57"/>
      <c r="BA1471" s="57"/>
      <c r="BB1471" s="57"/>
      <c r="BC1471" s="57"/>
      <c r="BD1471" s="57"/>
      <c r="BE1471" s="57"/>
      <c r="BF1471" s="57"/>
      <c r="BG1471" s="57"/>
      <c r="BH1471" s="57"/>
      <c r="BI1471" s="57"/>
      <c r="BJ1471" s="57"/>
      <c r="BK1471" s="57"/>
      <c r="BL1471" s="57"/>
      <c r="BM1471" s="57"/>
      <c r="BN1471" s="57"/>
      <c r="CB1471" s="307"/>
      <c r="CC1471" s="307"/>
      <c r="CD1471" s="307"/>
      <c r="CE1471" s="307"/>
      <c r="CF1471" s="307"/>
      <c r="CG1471" s="307"/>
      <c r="CH1471" s="307"/>
      <c r="CI1471" s="307"/>
      <c r="CJ1471" s="307"/>
      <c r="CK1471" s="307"/>
      <c r="CL1471" s="307"/>
      <c r="CM1471" s="307"/>
      <c r="CN1471" s="307"/>
      <c r="CO1471" s="307"/>
      <c r="CP1471" s="307"/>
      <c r="CQ1471" s="307"/>
      <c r="CR1471" s="307"/>
      <c r="CS1471" s="307"/>
      <c r="CT1471" s="307"/>
      <c r="CU1471" s="307"/>
      <c r="CV1471" s="307"/>
      <c r="CW1471" s="307"/>
      <c r="CX1471" s="307"/>
      <c r="CY1471" s="307"/>
      <c r="CZ1471" s="307"/>
      <c r="DA1471" s="307"/>
      <c r="DB1471" s="307"/>
      <c r="DC1471" s="307"/>
      <c r="DD1471" s="307"/>
      <c r="DE1471" s="307"/>
      <c r="DF1471" s="307"/>
      <c r="DG1471" s="307"/>
      <c r="DH1471" s="307"/>
      <c r="DI1471" s="390"/>
      <c r="DJ1471" s="390"/>
      <c r="DK1471" s="307"/>
      <c r="DL1471" s="307"/>
      <c r="DM1471" s="307"/>
      <c r="DN1471" s="307"/>
      <c r="DO1471" s="307"/>
      <c r="DP1471" s="307"/>
      <c r="DQ1471" s="307"/>
      <c r="DR1471" s="307"/>
      <c r="DS1471" s="307"/>
      <c r="DT1471" s="307"/>
      <c r="DU1471" s="307"/>
      <c r="DV1471" s="307"/>
      <c r="DW1471" s="307"/>
      <c r="DX1471" s="307"/>
      <c r="DY1471" s="307"/>
      <c r="DZ1471" s="307"/>
      <c r="EA1471" s="307"/>
      <c r="EB1471" s="307"/>
      <c r="EC1471" s="307"/>
      <c r="ED1471" s="307"/>
      <c r="EE1471" s="307"/>
      <c r="EF1471" s="307"/>
      <c r="EG1471" s="307"/>
      <c r="EH1471" s="307"/>
      <c r="EI1471" s="307"/>
      <c r="EJ1471" s="307"/>
      <c r="EK1471" s="307"/>
      <c r="EL1471" s="307"/>
      <c r="EM1471" s="307"/>
      <c r="EN1471" s="307"/>
      <c r="EO1471" s="307"/>
      <c r="EP1471" s="307"/>
      <c r="EQ1471" s="307"/>
      <c r="ER1471" s="307"/>
      <c r="ES1471" s="307"/>
      <c r="ET1471" s="307"/>
      <c r="EU1471" s="390"/>
      <c r="EV1471" s="390"/>
      <c r="EW1471" s="307"/>
      <c r="EX1471" s="307"/>
      <c r="EY1471" s="307"/>
      <c r="EZ1471" s="307"/>
      <c r="FA1471" s="307"/>
      <c r="FB1471" s="307"/>
      <c r="FC1471" s="307"/>
      <c r="FD1471" s="307"/>
      <c r="FE1471" s="307"/>
      <c r="FF1471" s="307"/>
      <c r="FG1471" s="307"/>
      <c r="FH1471" s="307"/>
      <c r="FI1471" s="307"/>
      <c r="FJ1471" s="307"/>
      <c r="FK1471" s="307"/>
      <c r="FL1471" s="307"/>
      <c r="FM1471" s="307"/>
      <c r="FN1471" s="307"/>
      <c r="FO1471" s="307"/>
      <c r="FP1471" s="307"/>
      <c r="FQ1471" s="307"/>
      <c r="FR1471" s="307"/>
      <c r="FS1471" s="307"/>
      <c r="FT1471" s="307"/>
      <c r="FU1471" s="307"/>
      <c r="FV1471" s="307"/>
      <c r="FW1471" s="307"/>
      <c r="FX1471" s="307"/>
      <c r="FY1471" s="307"/>
      <c r="FZ1471" s="307"/>
      <c r="GA1471" s="307"/>
      <c r="GB1471" s="307"/>
      <c r="GC1471" s="307"/>
      <c r="GD1471" s="307"/>
      <c r="GE1471" s="307"/>
      <c r="GF1471" s="307"/>
      <c r="GG1471" s="307"/>
      <c r="GH1471" s="307"/>
      <c r="GI1471" s="307"/>
      <c r="GJ1471" s="307"/>
      <c r="GK1471" s="307"/>
      <c r="GL1471" s="307"/>
      <c r="GM1471" s="307"/>
      <c r="GN1471" s="307"/>
      <c r="GO1471" s="307"/>
      <c r="GP1471" s="307"/>
      <c r="GQ1471" s="307"/>
      <c r="GR1471" s="307"/>
      <c r="GS1471" s="307"/>
      <c r="GT1471" s="307"/>
      <c r="GU1471" s="307"/>
      <c r="GV1471" s="307"/>
      <c r="GW1471" s="307"/>
      <c r="GX1471" s="307"/>
      <c r="GY1471" s="307"/>
      <c r="GZ1471" s="307"/>
      <c r="HA1471" s="307"/>
      <c r="HB1471" s="307"/>
      <c r="HC1471" s="307"/>
      <c r="HD1471" s="307"/>
      <c r="HE1471" s="307"/>
      <c r="HF1471" s="307"/>
      <c r="HG1471" s="307"/>
      <c r="HH1471" s="307"/>
      <c r="HI1471" s="307"/>
      <c r="HJ1471" s="307"/>
      <c r="HK1471" s="307"/>
      <c r="HL1471" s="307"/>
      <c r="HM1471" s="307"/>
      <c r="HN1471" s="307"/>
      <c r="HO1471" s="307"/>
      <c r="HP1471" s="307"/>
      <c r="HQ1471" s="307"/>
      <c r="HR1471" s="307"/>
      <c r="HS1471" s="307"/>
      <c r="HT1471" s="307"/>
      <c r="HU1471" s="307"/>
      <c r="HV1471" s="307"/>
      <c r="HW1471" s="307"/>
      <c r="HX1471" s="307"/>
      <c r="HY1471" s="307"/>
      <c r="HZ1471" s="307"/>
      <c r="IA1471" s="307"/>
      <c r="IB1471" s="307"/>
      <c r="IC1471" s="307"/>
      <c r="ID1471" s="307"/>
      <c r="IE1471" s="307"/>
      <c r="IF1471" s="307"/>
      <c r="IG1471" s="307"/>
      <c r="IH1471" s="307"/>
      <c r="II1471" s="307"/>
      <c r="IJ1471" s="307"/>
      <c r="IK1471" s="307"/>
      <c r="IL1471" s="307"/>
      <c r="IM1471" s="307"/>
      <c r="IN1471" s="307"/>
      <c r="IO1471" s="307"/>
      <c r="IP1471" s="307"/>
      <c r="IQ1471" s="307"/>
      <c r="IR1471" s="307"/>
      <c r="IS1471" s="307"/>
      <c r="IT1471" s="307"/>
      <c r="IU1471" s="307"/>
      <c r="IV1471" s="307"/>
      <c r="IW1471" s="307"/>
      <c r="IX1471" s="307"/>
      <c r="IY1471" s="307"/>
      <c r="IZ1471" s="307"/>
      <c r="JA1471" s="307"/>
      <c r="JB1471" s="307"/>
      <c r="JC1471" s="307"/>
      <c r="JD1471" s="307"/>
      <c r="JE1471" s="307"/>
      <c r="JF1471" s="307"/>
      <c r="JG1471" s="307"/>
      <c r="JH1471" s="307"/>
      <c r="JI1471" s="307"/>
      <c r="JJ1471" s="307"/>
      <c r="JK1471" s="307"/>
      <c r="JL1471" s="307"/>
      <c r="JM1471" s="307"/>
      <c r="JN1471" s="307"/>
      <c r="JO1471" s="307"/>
      <c r="JP1471" s="307"/>
      <c r="JQ1471" s="307"/>
      <c r="JR1471" s="307"/>
      <c r="JS1471" s="307"/>
      <c r="JT1471" s="307"/>
      <c r="JU1471" s="307"/>
      <c r="JV1471" s="307"/>
      <c r="JW1471" s="307"/>
      <c r="JX1471" s="307"/>
      <c r="JY1471" s="307"/>
      <c r="JZ1471" s="307"/>
      <c r="KA1471" s="307"/>
      <c r="KB1471" s="307"/>
      <c r="KC1471" s="307"/>
      <c r="KD1471" s="307"/>
      <c r="KE1471" s="307"/>
      <c r="KF1471" s="307"/>
      <c r="KG1471" s="307"/>
      <c r="KH1471" s="307"/>
      <c r="KI1471" s="307"/>
      <c r="KJ1471" s="307"/>
      <c r="KK1471" s="307"/>
      <c r="KL1471" s="307"/>
      <c r="KM1471" s="307"/>
      <c r="KN1471" s="307"/>
      <c r="KO1471" s="307"/>
      <c r="KP1471" s="307"/>
      <c r="KQ1471" s="307"/>
      <c r="KR1471" s="307"/>
      <c r="KS1471" s="307"/>
      <c r="KT1471" s="307"/>
    </row>
    <row r="1472" spans="14:306" s="56" customFormat="1" ht="15" customHeight="1">
      <c r="N1472" s="410"/>
      <c r="O1472" s="410"/>
      <c r="P1472" s="311"/>
      <c r="Q1472" s="311"/>
      <c r="R1472" s="311"/>
      <c r="AG1472" s="57"/>
      <c r="AH1472" s="57"/>
      <c r="AI1472" s="57"/>
      <c r="AJ1472" s="57"/>
      <c r="AK1472" s="57"/>
      <c r="AL1472" s="57"/>
      <c r="AM1472" s="57"/>
      <c r="AN1472" s="57"/>
      <c r="AO1472" s="57"/>
      <c r="AP1472" s="57"/>
      <c r="AQ1472" s="57"/>
      <c r="AR1472" s="57"/>
      <c r="AS1472" s="57"/>
      <c r="AT1472" s="57"/>
      <c r="AU1472" s="57"/>
      <c r="AV1472" s="57"/>
      <c r="AW1472" s="57"/>
      <c r="AX1472" s="57"/>
      <c r="AY1472" s="57"/>
      <c r="AZ1472" s="57"/>
      <c r="BA1472" s="57"/>
      <c r="BB1472" s="57"/>
      <c r="BC1472" s="57"/>
      <c r="BD1472" s="57"/>
      <c r="BE1472" s="57"/>
      <c r="BF1472" s="57"/>
      <c r="BG1472" s="57"/>
      <c r="BH1472" s="57"/>
      <c r="BI1472" s="57"/>
      <c r="BJ1472" s="57"/>
      <c r="BK1472" s="57"/>
      <c r="BL1472" s="57"/>
      <c r="BM1472" s="57"/>
      <c r="BN1472" s="57"/>
      <c r="CB1472" s="307"/>
      <c r="CC1472" s="307"/>
      <c r="CD1472" s="307"/>
      <c r="CE1472" s="307"/>
      <c r="CF1472" s="307"/>
      <c r="CG1472" s="307"/>
      <c r="CH1472" s="307"/>
      <c r="CI1472" s="307"/>
      <c r="CJ1472" s="307"/>
      <c r="CK1472" s="307"/>
      <c r="CL1472" s="307"/>
      <c r="CM1472" s="307"/>
      <c r="CN1472" s="307"/>
      <c r="CO1472" s="307"/>
      <c r="CP1472" s="307"/>
      <c r="CQ1472" s="307"/>
      <c r="CR1472" s="307"/>
      <c r="CS1472" s="307"/>
      <c r="CT1472" s="307"/>
      <c r="CU1472" s="307"/>
      <c r="CV1472" s="307"/>
      <c r="CW1472" s="307"/>
      <c r="CX1472" s="307"/>
      <c r="CY1472" s="307"/>
      <c r="CZ1472" s="307"/>
      <c r="DA1472" s="307"/>
      <c r="DB1472" s="307"/>
      <c r="DC1472" s="307"/>
      <c r="DD1472" s="307"/>
      <c r="DE1472" s="307"/>
      <c r="DF1472" s="307"/>
      <c r="DG1472" s="307"/>
      <c r="DH1472" s="307"/>
      <c r="DI1472" s="390"/>
      <c r="DJ1472" s="390"/>
      <c r="DK1472" s="307"/>
      <c r="DL1472" s="307"/>
      <c r="DM1472" s="307"/>
      <c r="DN1472" s="307"/>
      <c r="DO1472" s="307"/>
      <c r="DP1472" s="307"/>
      <c r="DQ1472" s="307"/>
      <c r="DR1472" s="307"/>
      <c r="DS1472" s="307"/>
      <c r="DT1472" s="307"/>
      <c r="DU1472" s="307"/>
      <c r="DV1472" s="307"/>
      <c r="DW1472" s="307"/>
      <c r="DX1472" s="307"/>
      <c r="DY1472" s="307"/>
      <c r="DZ1472" s="307"/>
      <c r="EA1472" s="307"/>
      <c r="EB1472" s="307"/>
      <c r="EC1472" s="307"/>
      <c r="ED1472" s="307"/>
      <c r="EE1472" s="307"/>
      <c r="EF1472" s="307"/>
      <c r="EG1472" s="307"/>
      <c r="EH1472" s="307"/>
      <c r="EI1472" s="307"/>
      <c r="EJ1472" s="307"/>
      <c r="EK1472" s="307"/>
      <c r="EL1472" s="307"/>
      <c r="EM1472" s="307"/>
      <c r="EN1472" s="307"/>
      <c r="EO1472" s="307"/>
      <c r="EP1472" s="307"/>
      <c r="EQ1472" s="307"/>
      <c r="ER1472" s="307"/>
      <c r="ES1472" s="307"/>
      <c r="ET1472" s="307"/>
      <c r="EU1472" s="390"/>
      <c r="EV1472" s="390"/>
      <c r="EW1472" s="307"/>
      <c r="EX1472" s="307"/>
      <c r="EY1472" s="307"/>
      <c r="EZ1472" s="307"/>
      <c r="FA1472" s="307"/>
      <c r="FB1472" s="307"/>
      <c r="FC1472" s="307"/>
      <c r="FD1472" s="307"/>
      <c r="FE1472" s="307"/>
      <c r="FF1472" s="307"/>
      <c r="FG1472" s="307"/>
      <c r="FH1472" s="307"/>
      <c r="FI1472" s="307"/>
      <c r="FJ1472" s="307"/>
      <c r="FK1472" s="307"/>
      <c r="FL1472" s="307"/>
      <c r="FM1472" s="307"/>
      <c r="FN1472" s="307"/>
      <c r="FO1472" s="307"/>
      <c r="FP1472" s="307"/>
      <c r="FQ1472" s="307"/>
      <c r="FR1472" s="307"/>
      <c r="FS1472" s="307"/>
      <c r="FT1472" s="307"/>
      <c r="FU1472" s="307"/>
      <c r="FV1472" s="307"/>
      <c r="FW1472" s="307"/>
      <c r="FX1472" s="307"/>
      <c r="FY1472" s="307"/>
      <c r="FZ1472" s="307"/>
      <c r="GA1472" s="307"/>
      <c r="GB1472" s="307"/>
      <c r="GC1472" s="307"/>
      <c r="GD1472" s="307"/>
      <c r="GE1472" s="307"/>
      <c r="GF1472" s="307"/>
      <c r="GG1472" s="307"/>
      <c r="GH1472" s="307"/>
      <c r="GI1472" s="307"/>
      <c r="GJ1472" s="307"/>
      <c r="GK1472" s="307"/>
      <c r="GL1472" s="307"/>
      <c r="GM1472" s="307"/>
      <c r="GN1472" s="307"/>
      <c r="GO1472" s="307"/>
      <c r="GP1472" s="307"/>
      <c r="GQ1472" s="307"/>
      <c r="GR1472" s="307"/>
      <c r="GS1472" s="307"/>
      <c r="GT1472" s="307"/>
      <c r="GU1472" s="307"/>
      <c r="GV1472" s="307"/>
      <c r="GW1472" s="307"/>
      <c r="GX1472" s="307"/>
      <c r="GY1472" s="307"/>
      <c r="GZ1472" s="307"/>
      <c r="HA1472" s="307"/>
      <c r="HB1472" s="307"/>
      <c r="HC1472" s="307"/>
      <c r="HD1472" s="307"/>
      <c r="HE1472" s="307"/>
      <c r="HF1472" s="307"/>
      <c r="HG1472" s="307"/>
      <c r="HH1472" s="307"/>
      <c r="HI1472" s="307"/>
      <c r="HJ1472" s="307"/>
      <c r="HK1472" s="307"/>
      <c r="HL1472" s="307"/>
      <c r="HM1472" s="307"/>
      <c r="HN1472" s="307"/>
      <c r="HO1472" s="307"/>
      <c r="HP1472" s="307"/>
      <c r="HQ1472" s="307"/>
      <c r="HR1472" s="307"/>
      <c r="HS1472" s="307"/>
      <c r="HT1472" s="307"/>
      <c r="HU1472" s="307"/>
      <c r="HV1472" s="307"/>
      <c r="HW1472" s="307"/>
      <c r="HX1472" s="307"/>
      <c r="HY1472" s="307"/>
      <c r="HZ1472" s="307"/>
      <c r="IA1472" s="307"/>
      <c r="IB1472" s="307"/>
      <c r="IC1472" s="307"/>
      <c r="ID1472" s="307"/>
      <c r="IE1472" s="307"/>
      <c r="IF1472" s="307"/>
      <c r="IG1472" s="307"/>
      <c r="IH1472" s="307"/>
      <c r="II1472" s="307"/>
      <c r="IJ1472" s="307"/>
      <c r="IK1472" s="307"/>
      <c r="IL1472" s="307"/>
      <c r="IM1472" s="307"/>
      <c r="IN1472" s="307"/>
      <c r="IO1472" s="307"/>
      <c r="IP1472" s="307"/>
      <c r="IQ1472" s="307"/>
      <c r="IR1472" s="307"/>
      <c r="IS1472" s="307"/>
      <c r="IT1472" s="307"/>
      <c r="IU1472" s="307"/>
      <c r="IV1472" s="307"/>
      <c r="IW1472" s="307"/>
      <c r="IX1472" s="307"/>
      <c r="IY1472" s="307"/>
      <c r="IZ1472" s="307"/>
      <c r="JA1472" s="307"/>
      <c r="JB1472" s="307"/>
      <c r="JC1472" s="307"/>
      <c r="JD1472" s="307"/>
      <c r="JE1472" s="307"/>
      <c r="JF1472" s="307"/>
      <c r="JG1472" s="307"/>
      <c r="JH1472" s="307"/>
      <c r="JI1472" s="307"/>
      <c r="JJ1472" s="307"/>
      <c r="JK1472" s="307"/>
      <c r="JL1472" s="307"/>
      <c r="JM1472" s="307"/>
      <c r="JN1472" s="307"/>
      <c r="JO1472" s="307"/>
      <c r="JP1472" s="307"/>
      <c r="JQ1472" s="307"/>
      <c r="JR1472" s="307"/>
      <c r="JS1472" s="307"/>
      <c r="JT1472" s="307"/>
      <c r="JU1472" s="307"/>
      <c r="JV1472" s="307"/>
      <c r="JW1472" s="307"/>
      <c r="JX1472" s="307"/>
      <c r="JY1472" s="307"/>
      <c r="JZ1472" s="307"/>
      <c r="KA1472" s="307"/>
      <c r="KB1472" s="307"/>
      <c r="KC1472" s="307"/>
      <c r="KD1472" s="307"/>
      <c r="KE1472" s="307"/>
      <c r="KF1472" s="307"/>
      <c r="KG1472" s="307"/>
      <c r="KH1472" s="307"/>
      <c r="KI1472" s="307"/>
      <c r="KJ1472" s="307"/>
      <c r="KK1472" s="307"/>
      <c r="KL1472" s="307"/>
      <c r="KM1472" s="307"/>
      <c r="KN1472" s="307"/>
      <c r="KO1472" s="307"/>
      <c r="KP1472" s="307"/>
      <c r="KQ1472" s="307"/>
      <c r="KR1472" s="307"/>
      <c r="KS1472" s="307"/>
      <c r="KT1472" s="307"/>
    </row>
    <row r="1473" spans="14:306" s="56" customFormat="1" ht="15" customHeight="1">
      <c r="N1473" s="410"/>
      <c r="O1473" s="410"/>
      <c r="P1473" s="311"/>
      <c r="Q1473" s="311"/>
      <c r="R1473" s="311"/>
      <c r="AG1473" s="57"/>
      <c r="AH1473" s="57"/>
      <c r="AI1473" s="57"/>
      <c r="AJ1473" s="57"/>
      <c r="AK1473" s="57"/>
      <c r="AL1473" s="57"/>
      <c r="AM1473" s="57"/>
      <c r="AN1473" s="57"/>
      <c r="AO1473" s="57"/>
      <c r="AP1473" s="57"/>
      <c r="AQ1473" s="57"/>
      <c r="AR1473" s="57"/>
      <c r="AS1473" s="57"/>
      <c r="AT1473" s="57"/>
      <c r="AU1473" s="57"/>
      <c r="AV1473" s="57"/>
      <c r="AW1473" s="57"/>
      <c r="AX1473" s="57"/>
      <c r="AY1473" s="57"/>
      <c r="AZ1473" s="57"/>
      <c r="BA1473" s="57"/>
      <c r="BB1473" s="57"/>
      <c r="BC1473" s="57"/>
      <c r="BD1473" s="57"/>
      <c r="BE1473" s="57"/>
      <c r="BF1473" s="57"/>
      <c r="BG1473" s="57"/>
      <c r="BH1473" s="57"/>
      <c r="BI1473" s="57"/>
      <c r="BJ1473" s="57"/>
      <c r="BK1473" s="57"/>
      <c r="BL1473" s="57"/>
      <c r="BM1473" s="57"/>
      <c r="BN1473" s="57"/>
      <c r="CB1473" s="307"/>
      <c r="CC1473" s="307"/>
      <c r="CD1473" s="307"/>
      <c r="CE1473" s="307"/>
      <c r="CF1473" s="307"/>
      <c r="CG1473" s="307"/>
      <c r="CH1473" s="307"/>
      <c r="CI1473" s="307"/>
      <c r="CJ1473" s="307"/>
      <c r="CK1473" s="307"/>
      <c r="CL1473" s="307"/>
      <c r="CM1473" s="307"/>
      <c r="CN1473" s="307"/>
      <c r="CO1473" s="307"/>
      <c r="CP1473" s="307"/>
      <c r="CQ1473" s="307"/>
      <c r="CR1473" s="307"/>
      <c r="CS1473" s="307"/>
      <c r="CT1473" s="307"/>
      <c r="CU1473" s="307"/>
      <c r="CV1473" s="307"/>
      <c r="CW1473" s="307"/>
      <c r="CX1473" s="307"/>
      <c r="CY1473" s="307"/>
      <c r="CZ1473" s="307"/>
      <c r="DA1473" s="307"/>
      <c r="DB1473" s="307"/>
      <c r="DC1473" s="307"/>
      <c r="DD1473" s="307"/>
      <c r="DE1473" s="307"/>
      <c r="DF1473" s="307"/>
      <c r="DG1473" s="307"/>
      <c r="DH1473" s="307"/>
      <c r="DI1473" s="390"/>
      <c r="DJ1473" s="390"/>
      <c r="DK1473" s="307"/>
      <c r="DL1473" s="307"/>
      <c r="DM1473" s="307"/>
      <c r="DN1473" s="307"/>
      <c r="DO1473" s="307"/>
      <c r="DP1473" s="307"/>
      <c r="DQ1473" s="307"/>
      <c r="DR1473" s="307"/>
      <c r="DS1473" s="307"/>
      <c r="DT1473" s="307"/>
      <c r="DU1473" s="307"/>
      <c r="DV1473" s="307"/>
      <c r="DW1473" s="307"/>
      <c r="DX1473" s="307"/>
      <c r="DY1473" s="307"/>
      <c r="DZ1473" s="307"/>
      <c r="EA1473" s="307"/>
      <c r="EB1473" s="307"/>
      <c r="EC1473" s="307"/>
      <c r="ED1473" s="307"/>
      <c r="EE1473" s="307"/>
      <c r="EF1473" s="307"/>
      <c r="EG1473" s="307"/>
      <c r="EH1473" s="307"/>
      <c r="EI1473" s="307"/>
      <c r="EJ1473" s="307"/>
      <c r="EK1473" s="307"/>
      <c r="EL1473" s="307"/>
      <c r="EM1473" s="307"/>
      <c r="EN1473" s="307"/>
      <c r="EO1473" s="307"/>
      <c r="EP1473" s="307"/>
      <c r="EQ1473" s="307"/>
      <c r="ER1473" s="307"/>
      <c r="ES1473" s="307"/>
      <c r="ET1473" s="307"/>
      <c r="EU1473" s="390"/>
      <c r="EV1473" s="390"/>
      <c r="EW1473" s="307"/>
      <c r="EX1473" s="307"/>
      <c r="EY1473" s="307"/>
      <c r="EZ1473" s="307"/>
      <c r="FA1473" s="307"/>
      <c r="FB1473" s="307"/>
      <c r="FC1473" s="307"/>
      <c r="FD1473" s="307"/>
      <c r="FE1473" s="307"/>
      <c r="FF1473" s="307"/>
      <c r="FG1473" s="307"/>
      <c r="FH1473" s="307"/>
      <c r="FI1473" s="307"/>
      <c r="FJ1473" s="307"/>
      <c r="FK1473" s="307"/>
      <c r="FL1473" s="307"/>
      <c r="FM1473" s="307"/>
      <c r="FN1473" s="307"/>
      <c r="FO1473" s="307"/>
      <c r="FP1473" s="307"/>
      <c r="FQ1473" s="307"/>
      <c r="FR1473" s="307"/>
      <c r="FS1473" s="307"/>
      <c r="FT1473" s="307"/>
      <c r="FU1473" s="307"/>
      <c r="FV1473" s="307"/>
      <c r="FW1473" s="307"/>
      <c r="FX1473" s="307"/>
      <c r="FY1473" s="307"/>
      <c r="FZ1473" s="307"/>
      <c r="GA1473" s="307"/>
      <c r="GB1473" s="307"/>
      <c r="GC1473" s="307"/>
      <c r="GD1473" s="307"/>
      <c r="GE1473" s="307"/>
      <c r="GF1473" s="307"/>
      <c r="GG1473" s="307"/>
      <c r="GH1473" s="307"/>
      <c r="GI1473" s="307"/>
      <c r="GJ1473" s="307"/>
      <c r="GK1473" s="307"/>
      <c r="GL1473" s="307"/>
      <c r="GM1473" s="307"/>
      <c r="GN1473" s="307"/>
      <c r="GO1473" s="307"/>
      <c r="GP1473" s="307"/>
      <c r="GQ1473" s="307"/>
      <c r="GR1473" s="307"/>
      <c r="GS1473" s="307"/>
      <c r="GT1473" s="307"/>
      <c r="GU1473" s="307"/>
      <c r="GV1473" s="307"/>
      <c r="GW1473" s="307"/>
      <c r="GX1473" s="307"/>
      <c r="GY1473" s="307"/>
      <c r="GZ1473" s="307"/>
      <c r="HA1473" s="307"/>
      <c r="HB1473" s="307"/>
      <c r="HC1473" s="307"/>
      <c r="HD1473" s="307"/>
      <c r="HE1473" s="307"/>
      <c r="HF1473" s="307"/>
      <c r="HG1473" s="307"/>
      <c r="HH1473" s="307"/>
      <c r="HI1473" s="307"/>
      <c r="HJ1473" s="307"/>
      <c r="HK1473" s="307"/>
      <c r="HL1473" s="307"/>
      <c r="HM1473" s="307"/>
      <c r="HN1473" s="307"/>
      <c r="HO1473" s="307"/>
      <c r="HP1473" s="307"/>
      <c r="HQ1473" s="307"/>
      <c r="HR1473" s="307"/>
      <c r="HS1473" s="307"/>
      <c r="HT1473" s="307"/>
      <c r="HU1473" s="307"/>
      <c r="HV1473" s="307"/>
      <c r="HW1473" s="307"/>
      <c r="HX1473" s="307"/>
      <c r="HY1473" s="307"/>
      <c r="HZ1473" s="307"/>
      <c r="IA1473" s="307"/>
      <c r="IB1473" s="307"/>
      <c r="IC1473" s="307"/>
      <c r="ID1473" s="307"/>
      <c r="IE1473" s="307"/>
      <c r="IF1473" s="307"/>
      <c r="IG1473" s="307"/>
      <c r="IH1473" s="307"/>
      <c r="II1473" s="307"/>
      <c r="IJ1473" s="307"/>
      <c r="IK1473" s="307"/>
      <c r="IL1473" s="307"/>
      <c r="IM1473" s="307"/>
      <c r="IN1473" s="307"/>
      <c r="IO1473" s="307"/>
      <c r="IP1473" s="307"/>
      <c r="IQ1473" s="307"/>
      <c r="IR1473" s="307"/>
      <c r="IS1473" s="307"/>
      <c r="IT1473" s="307"/>
      <c r="IU1473" s="307"/>
      <c r="IV1473" s="307"/>
      <c r="IW1473" s="307"/>
      <c r="IX1473" s="307"/>
      <c r="IY1473" s="307"/>
      <c r="IZ1473" s="307"/>
      <c r="JA1473" s="307"/>
      <c r="JB1473" s="307"/>
      <c r="JC1473" s="307"/>
      <c r="JD1473" s="307"/>
      <c r="JE1473" s="307"/>
      <c r="JF1473" s="307"/>
      <c r="JG1473" s="307"/>
      <c r="JH1473" s="307"/>
      <c r="JI1473" s="307"/>
      <c r="JJ1473" s="307"/>
      <c r="JK1473" s="307"/>
      <c r="JL1473" s="307"/>
      <c r="JM1473" s="307"/>
      <c r="JN1473" s="307"/>
      <c r="JO1473" s="307"/>
      <c r="JP1473" s="307"/>
      <c r="JQ1473" s="307"/>
      <c r="JR1473" s="307"/>
      <c r="JS1473" s="307"/>
      <c r="JT1473" s="307"/>
      <c r="JU1473" s="307"/>
      <c r="JV1473" s="307"/>
      <c r="JW1473" s="307"/>
      <c r="JX1473" s="307"/>
      <c r="JY1473" s="307"/>
      <c r="JZ1473" s="307"/>
      <c r="KA1473" s="307"/>
      <c r="KB1473" s="307"/>
      <c r="KC1473" s="307"/>
      <c r="KD1473" s="307"/>
      <c r="KE1473" s="307"/>
      <c r="KF1473" s="307"/>
      <c r="KG1473" s="307"/>
      <c r="KH1473" s="307"/>
      <c r="KI1473" s="307"/>
      <c r="KJ1473" s="307"/>
      <c r="KK1473" s="307"/>
      <c r="KL1473" s="307"/>
      <c r="KM1473" s="307"/>
      <c r="KN1473" s="307"/>
      <c r="KO1473" s="307"/>
      <c r="KP1473" s="307"/>
      <c r="KQ1473" s="307"/>
      <c r="KR1473" s="307"/>
      <c r="KS1473" s="307"/>
      <c r="KT1473" s="307"/>
    </row>
    <row r="1474" spans="14:306" s="56" customFormat="1" ht="15" customHeight="1">
      <c r="N1474" s="410"/>
      <c r="O1474" s="410"/>
      <c r="P1474" s="311"/>
      <c r="Q1474" s="311"/>
      <c r="R1474" s="311"/>
      <c r="AG1474" s="57"/>
      <c r="AH1474" s="57"/>
      <c r="AI1474" s="57"/>
      <c r="AJ1474" s="57"/>
      <c r="AK1474" s="57"/>
      <c r="AL1474" s="57"/>
      <c r="AM1474" s="57"/>
      <c r="AN1474" s="57"/>
      <c r="AO1474" s="57"/>
      <c r="AP1474" s="57"/>
      <c r="AQ1474" s="57"/>
      <c r="AR1474" s="57"/>
      <c r="AS1474" s="57"/>
      <c r="AT1474" s="57"/>
      <c r="AU1474" s="57"/>
      <c r="AV1474" s="57"/>
      <c r="AW1474" s="57"/>
      <c r="AX1474" s="57"/>
      <c r="AY1474" s="57"/>
      <c r="AZ1474" s="57"/>
      <c r="BA1474" s="57"/>
      <c r="BB1474" s="57"/>
      <c r="BC1474" s="57"/>
      <c r="BD1474" s="57"/>
      <c r="BE1474" s="57"/>
      <c r="BF1474" s="57"/>
      <c r="BG1474" s="57"/>
      <c r="BH1474" s="57"/>
      <c r="BI1474" s="57"/>
      <c r="BJ1474" s="57"/>
      <c r="BK1474" s="57"/>
      <c r="BL1474" s="57"/>
      <c r="BM1474" s="57"/>
      <c r="BN1474" s="57"/>
      <c r="CB1474" s="307"/>
      <c r="CC1474" s="307"/>
      <c r="CD1474" s="307"/>
      <c r="CE1474" s="307"/>
      <c r="CF1474" s="307"/>
      <c r="CG1474" s="307"/>
      <c r="CH1474" s="307"/>
      <c r="CI1474" s="307"/>
      <c r="CJ1474" s="307"/>
      <c r="CK1474" s="307"/>
      <c r="CL1474" s="307"/>
      <c r="CM1474" s="307"/>
      <c r="CN1474" s="307"/>
      <c r="CO1474" s="307"/>
      <c r="CP1474" s="307"/>
      <c r="CQ1474" s="307"/>
      <c r="CR1474" s="307"/>
      <c r="CS1474" s="307"/>
      <c r="CT1474" s="307"/>
      <c r="CU1474" s="307"/>
      <c r="CV1474" s="307"/>
      <c r="CW1474" s="307"/>
      <c r="CX1474" s="307"/>
      <c r="CY1474" s="307"/>
      <c r="CZ1474" s="307"/>
      <c r="DA1474" s="307"/>
      <c r="DB1474" s="307"/>
      <c r="DC1474" s="307"/>
      <c r="DD1474" s="307"/>
      <c r="DE1474" s="307"/>
      <c r="DF1474" s="307"/>
      <c r="DG1474" s="307"/>
      <c r="DH1474" s="307"/>
      <c r="DI1474" s="390"/>
      <c r="DJ1474" s="390"/>
      <c r="DK1474" s="307"/>
      <c r="DL1474" s="307"/>
      <c r="DM1474" s="307"/>
      <c r="DN1474" s="307"/>
      <c r="DO1474" s="307"/>
      <c r="DP1474" s="307"/>
      <c r="DQ1474" s="307"/>
      <c r="DR1474" s="307"/>
      <c r="DS1474" s="307"/>
      <c r="DT1474" s="307"/>
      <c r="DU1474" s="307"/>
      <c r="DV1474" s="307"/>
      <c r="DW1474" s="307"/>
      <c r="DX1474" s="307"/>
      <c r="DY1474" s="307"/>
      <c r="DZ1474" s="307"/>
      <c r="EA1474" s="307"/>
      <c r="EB1474" s="307"/>
      <c r="EC1474" s="307"/>
      <c r="ED1474" s="307"/>
      <c r="EE1474" s="307"/>
      <c r="EF1474" s="307"/>
      <c r="EG1474" s="307"/>
      <c r="EH1474" s="307"/>
      <c r="EI1474" s="307"/>
      <c r="EJ1474" s="307"/>
      <c r="EK1474" s="307"/>
      <c r="EL1474" s="307"/>
      <c r="EM1474" s="307"/>
      <c r="EN1474" s="307"/>
      <c r="EO1474" s="307"/>
      <c r="EP1474" s="307"/>
      <c r="EQ1474" s="307"/>
      <c r="ER1474" s="307"/>
      <c r="ES1474" s="307"/>
      <c r="ET1474" s="307"/>
      <c r="EU1474" s="390"/>
      <c r="EV1474" s="390"/>
      <c r="EW1474" s="307"/>
      <c r="EX1474" s="307"/>
      <c r="EY1474" s="307"/>
      <c r="EZ1474" s="307"/>
      <c r="FA1474" s="307"/>
      <c r="FB1474" s="307"/>
      <c r="FC1474" s="307"/>
      <c r="FD1474" s="307"/>
      <c r="FE1474" s="307"/>
      <c r="FF1474" s="307"/>
      <c r="FG1474" s="307"/>
      <c r="FH1474" s="307"/>
      <c r="FI1474" s="307"/>
      <c r="FJ1474" s="307"/>
      <c r="FK1474" s="307"/>
      <c r="FL1474" s="307"/>
      <c r="FM1474" s="307"/>
      <c r="FN1474" s="307"/>
      <c r="FO1474" s="307"/>
      <c r="FP1474" s="307"/>
      <c r="FQ1474" s="307"/>
      <c r="FR1474" s="307"/>
      <c r="FS1474" s="307"/>
      <c r="FT1474" s="307"/>
      <c r="FU1474" s="307"/>
      <c r="FV1474" s="307"/>
      <c r="FW1474" s="307"/>
      <c r="FX1474" s="307"/>
      <c r="FY1474" s="307"/>
      <c r="FZ1474" s="307"/>
      <c r="GA1474" s="307"/>
      <c r="GB1474" s="307"/>
      <c r="GC1474" s="307"/>
      <c r="GD1474" s="307"/>
      <c r="GE1474" s="307"/>
      <c r="GF1474" s="307"/>
      <c r="GG1474" s="307"/>
      <c r="GH1474" s="307"/>
      <c r="GI1474" s="307"/>
      <c r="GJ1474" s="307"/>
      <c r="GK1474" s="307"/>
      <c r="GL1474" s="307"/>
      <c r="GM1474" s="307"/>
      <c r="GN1474" s="307"/>
      <c r="GO1474" s="307"/>
      <c r="GP1474" s="307"/>
      <c r="GQ1474" s="307"/>
      <c r="GR1474" s="307"/>
      <c r="GS1474" s="307"/>
      <c r="GT1474" s="307"/>
      <c r="GU1474" s="307"/>
      <c r="GV1474" s="307"/>
      <c r="GW1474" s="307"/>
      <c r="GX1474" s="307"/>
      <c r="GY1474" s="307"/>
      <c r="GZ1474" s="307"/>
      <c r="HA1474" s="307"/>
      <c r="HB1474" s="307"/>
      <c r="HC1474" s="307"/>
      <c r="HD1474" s="307"/>
      <c r="HE1474" s="307"/>
      <c r="HF1474" s="307"/>
      <c r="HG1474" s="307"/>
      <c r="HH1474" s="307"/>
      <c r="HI1474" s="307"/>
      <c r="HJ1474" s="307"/>
      <c r="HK1474" s="307"/>
      <c r="HL1474" s="307"/>
      <c r="HM1474" s="307"/>
      <c r="HN1474" s="307"/>
      <c r="HO1474" s="307"/>
      <c r="HP1474" s="307"/>
      <c r="HQ1474" s="307"/>
      <c r="HR1474" s="307"/>
      <c r="HS1474" s="307"/>
      <c r="HT1474" s="307"/>
      <c r="HU1474" s="307"/>
      <c r="HV1474" s="307"/>
      <c r="HW1474" s="307"/>
      <c r="HX1474" s="307"/>
      <c r="HY1474" s="307"/>
      <c r="HZ1474" s="307"/>
      <c r="IA1474" s="307"/>
      <c r="IB1474" s="307"/>
      <c r="IC1474" s="307"/>
      <c r="ID1474" s="307"/>
      <c r="IE1474" s="307"/>
      <c r="IF1474" s="307"/>
      <c r="IG1474" s="307"/>
      <c r="IH1474" s="307"/>
      <c r="II1474" s="307"/>
      <c r="IJ1474" s="307"/>
      <c r="IK1474" s="307"/>
      <c r="IL1474" s="307"/>
      <c r="IM1474" s="307"/>
      <c r="IN1474" s="307"/>
      <c r="IO1474" s="307"/>
      <c r="IP1474" s="307"/>
      <c r="IQ1474" s="307"/>
      <c r="IR1474" s="307"/>
      <c r="IS1474" s="307"/>
      <c r="IT1474" s="307"/>
      <c r="IU1474" s="307"/>
      <c r="IV1474" s="307"/>
      <c r="IW1474" s="307"/>
      <c r="IX1474" s="307"/>
      <c r="IY1474" s="307"/>
      <c r="IZ1474" s="307"/>
      <c r="JA1474" s="307"/>
      <c r="JB1474" s="307"/>
      <c r="JC1474" s="307"/>
      <c r="JD1474" s="307"/>
      <c r="JE1474" s="307"/>
      <c r="JF1474" s="307"/>
      <c r="JG1474" s="307"/>
      <c r="JH1474" s="307"/>
      <c r="JI1474" s="307"/>
      <c r="JJ1474" s="307"/>
      <c r="JK1474" s="307"/>
      <c r="JL1474" s="307"/>
      <c r="JM1474" s="307"/>
      <c r="JN1474" s="307"/>
      <c r="JO1474" s="307"/>
      <c r="JP1474" s="307"/>
      <c r="JQ1474" s="307"/>
      <c r="JR1474" s="307"/>
      <c r="JS1474" s="307"/>
      <c r="JT1474" s="307"/>
      <c r="JU1474" s="307"/>
      <c r="JV1474" s="307"/>
      <c r="JW1474" s="307"/>
      <c r="JX1474" s="307"/>
      <c r="JY1474" s="307"/>
      <c r="JZ1474" s="307"/>
      <c r="KA1474" s="307"/>
      <c r="KB1474" s="307"/>
      <c r="KC1474" s="307"/>
      <c r="KD1474" s="307"/>
      <c r="KE1474" s="307"/>
      <c r="KF1474" s="307"/>
      <c r="KG1474" s="307"/>
      <c r="KH1474" s="307"/>
      <c r="KI1474" s="307"/>
      <c r="KJ1474" s="307"/>
      <c r="KK1474" s="307"/>
      <c r="KL1474" s="307"/>
      <c r="KM1474" s="307"/>
      <c r="KN1474" s="307"/>
      <c r="KO1474" s="307"/>
      <c r="KP1474" s="307"/>
      <c r="KQ1474" s="307"/>
      <c r="KR1474" s="307"/>
      <c r="KS1474" s="307"/>
      <c r="KT1474" s="307"/>
    </row>
    <row r="1475" spans="14:306" s="56" customFormat="1" ht="15" customHeight="1">
      <c r="N1475" s="410"/>
      <c r="O1475" s="410"/>
      <c r="P1475" s="311"/>
      <c r="Q1475" s="311"/>
      <c r="R1475" s="311"/>
      <c r="AG1475" s="57"/>
      <c r="AH1475" s="57"/>
      <c r="AI1475" s="57"/>
      <c r="AJ1475" s="57"/>
      <c r="AK1475" s="57"/>
      <c r="AL1475" s="57"/>
      <c r="AM1475" s="57"/>
      <c r="AN1475" s="57"/>
      <c r="AO1475" s="57"/>
      <c r="AP1475" s="57"/>
      <c r="AQ1475" s="57"/>
      <c r="AR1475" s="57"/>
      <c r="AS1475" s="57"/>
      <c r="AT1475" s="57"/>
      <c r="AU1475" s="57"/>
      <c r="AV1475" s="57"/>
      <c r="AW1475" s="57"/>
      <c r="AX1475" s="57"/>
      <c r="AY1475" s="57"/>
      <c r="AZ1475" s="57"/>
      <c r="BA1475" s="57"/>
      <c r="BB1475" s="57"/>
      <c r="BC1475" s="57"/>
      <c r="BD1475" s="57"/>
      <c r="BE1475" s="57"/>
      <c r="BF1475" s="57"/>
      <c r="BG1475" s="57"/>
      <c r="BH1475" s="57"/>
      <c r="BI1475" s="57"/>
      <c r="BJ1475" s="57"/>
      <c r="BK1475" s="57"/>
      <c r="BL1475" s="57"/>
      <c r="BM1475" s="57"/>
      <c r="BN1475" s="57"/>
      <c r="CB1475" s="307"/>
      <c r="CC1475" s="307"/>
      <c r="CD1475" s="307"/>
      <c r="CE1475" s="307"/>
      <c r="CF1475" s="307"/>
      <c r="CG1475" s="307"/>
      <c r="CH1475" s="307"/>
      <c r="CI1475" s="307"/>
      <c r="CJ1475" s="307"/>
      <c r="CK1475" s="307"/>
      <c r="CL1475" s="307"/>
      <c r="CM1475" s="307"/>
      <c r="CN1475" s="307"/>
      <c r="CO1475" s="307"/>
      <c r="CP1475" s="307"/>
      <c r="CQ1475" s="307"/>
      <c r="CR1475" s="307"/>
      <c r="CS1475" s="307"/>
      <c r="CT1475" s="307"/>
      <c r="CU1475" s="307"/>
      <c r="CV1475" s="307"/>
      <c r="CW1475" s="307"/>
      <c r="CX1475" s="307"/>
      <c r="CY1475" s="307"/>
      <c r="CZ1475" s="307"/>
      <c r="DA1475" s="307"/>
      <c r="DB1475" s="307"/>
      <c r="DC1475" s="307"/>
      <c r="DD1475" s="307"/>
      <c r="DE1475" s="307"/>
      <c r="DF1475" s="307"/>
      <c r="DG1475" s="307"/>
      <c r="DH1475" s="307"/>
      <c r="DI1475" s="390"/>
      <c r="DJ1475" s="390"/>
      <c r="DK1475" s="307"/>
      <c r="DL1475" s="307"/>
      <c r="DM1475" s="307"/>
      <c r="DN1475" s="307"/>
      <c r="DO1475" s="307"/>
      <c r="DP1475" s="307"/>
      <c r="DQ1475" s="307"/>
      <c r="DR1475" s="307"/>
      <c r="DS1475" s="307"/>
      <c r="DT1475" s="307"/>
      <c r="DU1475" s="307"/>
      <c r="DV1475" s="307"/>
      <c r="DW1475" s="307"/>
      <c r="DX1475" s="307"/>
      <c r="DY1475" s="307"/>
      <c r="DZ1475" s="307"/>
      <c r="EA1475" s="307"/>
      <c r="EB1475" s="307"/>
      <c r="EC1475" s="307"/>
      <c r="ED1475" s="307"/>
      <c r="EE1475" s="307"/>
      <c r="EF1475" s="307"/>
      <c r="EG1475" s="307"/>
      <c r="EH1475" s="307"/>
      <c r="EI1475" s="307"/>
      <c r="EJ1475" s="307"/>
      <c r="EK1475" s="307"/>
      <c r="EL1475" s="307"/>
      <c r="EM1475" s="307"/>
      <c r="EN1475" s="307"/>
      <c r="EO1475" s="307"/>
      <c r="EP1475" s="307"/>
      <c r="EQ1475" s="307"/>
      <c r="ER1475" s="307"/>
      <c r="ES1475" s="307"/>
      <c r="ET1475" s="307"/>
      <c r="EU1475" s="390"/>
      <c r="EV1475" s="390"/>
      <c r="EW1475" s="307"/>
      <c r="EX1475" s="307"/>
      <c r="EY1475" s="307"/>
      <c r="EZ1475" s="307"/>
      <c r="FA1475" s="307"/>
      <c r="FB1475" s="307"/>
      <c r="FC1475" s="307"/>
      <c r="FD1475" s="307"/>
      <c r="FE1475" s="307"/>
      <c r="FF1475" s="307"/>
      <c r="FG1475" s="307"/>
      <c r="FH1475" s="307"/>
      <c r="FI1475" s="307"/>
      <c r="FJ1475" s="307"/>
      <c r="FK1475" s="307"/>
      <c r="FL1475" s="307"/>
      <c r="FM1475" s="307"/>
      <c r="FN1475" s="307"/>
      <c r="FO1475" s="307"/>
      <c r="FP1475" s="307"/>
      <c r="FQ1475" s="307"/>
      <c r="FR1475" s="307"/>
      <c r="FS1475" s="307"/>
      <c r="FT1475" s="307"/>
      <c r="FU1475" s="307"/>
      <c r="FV1475" s="307"/>
      <c r="FW1475" s="307"/>
      <c r="FX1475" s="307"/>
      <c r="FY1475" s="307"/>
      <c r="FZ1475" s="307"/>
      <c r="GA1475" s="307"/>
      <c r="GB1475" s="307"/>
      <c r="GC1475" s="307"/>
      <c r="GD1475" s="307"/>
      <c r="GE1475" s="307"/>
      <c r="GF1475" s="307"/>
      <c r="GG1475" s="307"/>
      <c r="GH1475" s="307"/>
      <c r="GI1475" s="307"/>
      <c r="GJ1475" s="307"/>
      <c r="GK1475" s="307"/>
      <c r="GL1475" s="307"/>
      <c r="GM1475" s="307"/>
      <c r="GN1475" s="307"/>
      <c r="GO1475" s="307"/>
      <c r="GP1475" s="307"/>
      <c r="GQ1475" s="307"/>
      <c r="GR1475" s="307"/>
      <c r="GS1475" s="307"/>
      <c r="GT1475" s="307"/>
      <c r="GU1475" s="307"/>
      <c r="GV1475" s="307"/>
      <c r="GW1475" s="307"/>
      <c r="GX1475" s="307"/>
      <c r="GY1475" s="307"/>
      <c r="GZ1475" s="307"/>
      <c r="HA1475" s="307"/>
      <c r="HB1475" s="307"/>
      <c r="HC1475" s="307"/>
      <c r="HD1475" s="307"/>
      <c r="HE1475" s="307"/>
      <c r="HF1475" s="307"/>
      <c r="HG1475" s="307"/>
      <c r="HH1475" s="307"/>
      <c r="HI1475" s="307"/>
      <c r="HJ1475" s="307"/>
      <c r="HK1475" s="307"/>
      <c r="HL1475" s="307"/>
      <c r="HM1475" s="307"/>
      <c r="HN1475" s="307"/>
      <c r="HO1475" s="307"/>
      <c r="HP1475" s="307"/>
      <c r="HQ1475" s="307"/>
      <c r="HR1475" s="307"/>
      <c r="HS1475" s="307"/>
      <c r="HT1475" s="307"/>
      <c r="HU1475" s="307"/>
      <c r="HV1475" s="307"/>
      <c r="HW1475" s="307"/>
      <c r="HX1475" s="307"/>
      <c r="HY1475" s="307"/>
      <c r="HZ1475" s="307"/>
      <c r="IA1475" s="307"/>
      <c r="IB1475" s="307"/>
      <c r="IC1475" s="307"/>
      <c r="ID1475" s="307"/>
      <c r="IE1475" s="307"/>
      <c r="IF1475" s="307"/>
      <c r="IG1475" s="307"/>
      <c r="IH1475" s="307"/>
      <c r="II1475" s="307"/>
      <c r="IJ1475" s="307"/>
      <c r="IK1475" s="307"/>
      <c r="IL1475" s="307"/>
      <c r="IM1475" s="307"/>
      <c r="IN1475" s="307"/>
      <c r="IO1475" s="307"/>
      <c r="IP1475" s="307"/>
      <c r="IQ1475" s="307"/>
      <c r="IR1475" s="307"/>
      <c r="IS1475" s="307"/>
      <c r="IT1475" s="307"/>
      <c r="IU1475" s="307"/>
      <c r="IV1475" s="307"/>
      <c r="IW1475" s="307"/>
      <c r="IX1475" s="307"/>
      <c r="IY1475" s="307"/>
      <c r="IZ1475" s="307"/>
      <c r="JA1475" s="307"/>
      <c r="JB1475" s="307"/>
      <c r="JC1475" s="307"/>
      <c r="JD1475" s="307"/>
      <c r="JE1475" s="307"/>
      <c r="JF1475" s="307"/>
      <c r="JG1475" s="307"/>
      <c r="JH1475" s="307"/>
      <c r="JI1475" s="307"/>
      <c r="JJ1475" s="307"/>
      <c r="JK1475" s="307"/>
      <c r="JL1475" s="307"/>
      <c r="JM1475" s="307"/>
      <c r="JN1475" s="307"/>
      <c r="JO1475" s="307"/>
      <c r="JP1475" s="307"/>
      <c r="JQ1475" s="307"/>
      <c r="JR1475" s="307"/>
      <c r="JS1475" s="307"/>
      <c r="JT1475" s="307"/>
      <c r="JU1475" s="307"/>
      <c r="JV1475" s="307"/>
      <c r="JW1475" s="307"/>
      <c r="JX1475" s="307"/>
      <c r="JY1475" s="307"/>
      <c r="JZ1475" s="307"/>
      <c r="KA1475" s="307"/>
      <c r="KB1475" s="307"/>
      <c r="KC1475" s="307"/>
      <c r="KD1475" s="307"/>
      <c r="KE1475" s="307"/>
      <c r="KF1475" s="307"/>
      <c r="KG1475" s="307"/>
      <c r="KH1475" s="307"/>
      <c r="KI1475" s="307"/>
      <c r="KJ1475" s="307"/>
      <c r="KK1475" s="307"/>
      <c r="KL1475" s="307"/>
      <c r="KM1475" s="307"/>
      <c r="KN1475" s="307"/>
      <c r="KO1475" s="307"/>
      <c r="KP1475" s="307"/>
      <c r="KQ1475" s="307"/>
      <c r="KR1475" s="307"/>
      <c r="KS1475" s="307"/>
      <c r="KT1475" s="307"/>
    </row>
    <row r="1476" spans="14:306" s="56" customFormat="1" ht="15" customHeight="1">
      <c r="N1476" s="410"/>
      <c r="O1476" s="410"/>
      <c r="P1476" s="311"/>
      <c r="Q1476" s="311"/>
      <c r="R1476" s="311"/>
      <c r="AG1476" s="57"/>
      <c r="AH1476" s="57"/>
      <c r="AI1476" s="57"/>
      <c r="AJ1476" s="57"/>
      <c r="AK1476" s="57"/>
      <c r="AL1476" s="57"/>
      <c r="AM1476" s="57"/>
      <c r="AN1476" s="57"/>
      <c r="AO1476" s="57"/>
      <c r="AP1476" s="57"/>
      <c r="AQ1476" s="57"/>
      <c r="AR1476" s="57"/>
      <c r="AS1476" s="57"/>
      <c r="AT1476" s="57"/>
      <c r="AU1476" s="57"/>
      <c r="AV1476" s="57"/>
      <c r="AW1476" s="57"/>
      <c r="AX1476" s="57"/>
      <c r="AY1476" s="57"/>
      <c r="AZ1476" s="57"/>
      <c r="BA1476" s="57"/>
      <c r="BB1476" s="57"/>
      <c r="BC1476" s="57"/>
      <c r="BD1476" s="57"/>
      <c r="BE1476" s="57"/>
      <c r="BF1476" s="57"/>
      <c r="BG1476" s="57"/>
      <c r="BH1476" s="57"/>
      <c r="BI1476" s="57"/>
      <c r="BJ1476" s="57"/>
      <c r="BK1476" s="57"/>
      <c r="BL1476" s="57"/>
      <c r="BM1476" s="57"/>
      <c r="BN1476" s="57"/>
      <c r="CB1476" s="307"/>
      <c r="CC1476" s="307"/>
      <c r="CD1476" s="307"/>
      <c r="CE1476" s="307"/>
      <c r="CF1476" s="307"/>
      <c r="CG1476" s="307"/>
      <c r="CH1476" s="307"/>
      <c r="CI1476" s="307"/>
      <c r="CJ1476" s="307"/>
      <c r="CK1476" s="307"/>
      <c r="CL1476" s="307"/>
      <c r="CM1476" s="307"/>
      <c r="CN1476" s="307"/>
      <c r="CO1476" s="307"/>
      <c r="CP1476" s="307"/>
      <c r="CQ1476" s="307"/>
      <c r="CR1476" s="307"/>
      <c r="CS1476" s="307"/>
      <c r="CT1476" s="307"/>
      <c r="CU1476" s="307"/>
      <c r="CV1476" s="307"/>
      <c r="CW1476" s="307"/>
      <c r="CX1476" s="307"/>
      <c r="CY1476" s="307"/>
      <c r="CZ1476" s="307"/>
      <c r="DA1476" s="307"/>
      <c r="DB1476" s="307"/>
      <c r="DC1476" s="307"/>
      <c r="DD1476" s="307"/>
      <c r="DE1476" s="307"/>
      <c r="DF1476" s="307"/>
      <c r="DG1476" s="307"/>
      <c r="DH1476" s="307"/>
      <c r="DI1476" s="390"/>
      <c r="DJ1476" s="390"/>
      <c r="DK1476" s="307"/>
      <c r="DL1476" s="307"/>
      <c r="DM1476" s="307"/>
      <c r="DN1476" s="307"/>
      <c r="DO1476" s="307"/>
      <c r="DP1476" s="307"/>
      <c r="DQ1476" s="307"/>
      <c r="DR1476" s="307"/>
      <c r="DS1476" s="307"/>
      <c r="DT1476" s="307"/>
      <c r="DU1476" s="307"/>
      <c r="DV1476" s="307"/>
      <c r="DW1476" s="307"/>
      <c r="DX1476" s="307"/>
      <c r="DY1476" s="307"/>
      <c r="DZ1476" s="307"/>
      <c r="EA1476" s="307"/>
      <c r="EB1476" s="307"/>
      <c r="EC1476" s="307"/>
      <c r="ED1476" s="307"/>
      <c r="EE1476" s="307"/>
      <c r="EF1476" s="307"/>
      <c r="EG1476" s="307"/>
      <c r="EH1476" s="307"/>
      <c r="EI1476" s="307"/>
      <c r="EJ1476" s="307"/>
      <c r="EK1476" s="307"/>
      <c r="EL1476" s="307"/>
      <c r="EM1476" s="307"/>
      <c r="EN1476" s="307"/>
      <c r="EO1476" s="307"/>
      <c r="EP1476" s="307"/>
      <c r="EQ1476" s="307"/>
      <c r="ER1476" s="307"/>
      <c r="ES1476" s="307"/>
      <c r="ET1476" s="307"/>
      <c r="EU1476" s="390"/>
      <c r="EV1476" s="390"/>
      <c r="EW1476" s="307"/>
      <c r="EX1476" s="307"/>
      <c r="EY1476" s="307"/>
      <c r="EZ1476" s="307"/>
      <c r="FA1476" s="307"/>
      <c r="FB1476" s="307"/>
      <c r="FC1476" s="307"/>
      <c r="FD1476" s="307"/>
      <c r="FE1476" s="307"/>
      <c r="FF1476" s="307"/>
      <c r="FG1476" s="307"/>
      <c r="FH1476" s="307"/>
      <c r="FI1476" s="307"/>
      <c r="FJ1476" s="307"/>
      <c r="FK1476" s="307"/>
      <c r="FL1476" s="307"/>
      <c r="FM1476" s="307"/>
      <c r="FN1476" s="307"/>
      <c r="FO1476" s="307"/>
      <c r="FP1476" s="307"/>
      <c r="FQ1476" s="307"/>
      <c r="FR1476" s="307"/>
      <c r="FS1476" s="307"/>
      <c r="FT1476" s="307"/>
      <c r="FU1476" s="307"/>
      <c r="FV1476" s="307"/>
      <c r="FW1476" s="307"/>
      <c r="FX1476" s="307"/>
      <c r="FY1476" s="307"/>
      <c r="FZ1476" s="307"/>
      <c r="GA1476" s="307"/>
      <c r="GB1476" s="307"/>
      <c r="GC1476" s="307"/>
      <c r="GD1476" s="307"/>
      <c r="GE1476" s="307"/>
      <c r="GF1476" s="307"/>
      <c r="GG1476" s="307"/>
      <c r="GH1476" s="307"/>
      <c r="GI1476" s="307"/>
      <c r="GJ1476" s="307"/>
      <c r="GK1476" s="307"/>
      <c r="GL1476" s="307"/>
      <c r="GM1476" s="307"/>
      <c r="GN1476" s="307"/>
      <c r="GO1476" s="307"/>
      <c r="GP1476" s="307"/>
      <c r="GQ1476" s="307"/>
      <c r="GR1476" s="307"/>
      <c r="GS1476" s="307"/>
      <c r="GT1476" s="307"/>
      <c r="GU1476" s="307"/>
      <c r="GV1476" s="307"/>
      <c r="GW1476" s="307"/>
      <c r="GX1476" s="307"/>
      <c r="GY1476" s="307"/>
      <c r="GZ1476" s="307"/>
      <c r="HA1476" s="307"/>
      <c r="HB1476" s="307"/>
      <c r="HC1476" s="307"/>
      <c r="HD1476" s="307"/>
      <c r="HE1476" s="307"/>
      <c r="HF1476" s="307"/>
      <c r="HG1476" s="307"/>
      <c r="HH1476" s="307"/>
      <c r="HI1476" s="307"/>
      <c r="HJ1476" s="307"/>
      <c r="HK1476" s="307"/>
      <c r="HL1476" s="307"/>
      <c r="HM1476" s="307"/>
      <c r="HN1476" s="307"/>
      <c r="HO1476" s="307"/>
      <c r="HP1476" s="307"/>
      <c r="HQ1476" s="307"/>
      <c r="HR1476" s="307"/>
      <c r="HS1476" s="307"/>
      <c r="HT1476" s="307"/>
      <c r="HU1476" s="307"/>
      <c r="HV1476" s="307"/>
      <c r="HW1476" s="307"/>
      <c r="HX1476" s="307"/>
      <c r="HY1476" s="307"/>
      <c r="HZ1476" s="307"/>
      <c r="IA1476" s="307"/>
      <c r="IB1476" s="307"/>
      <c r="IC1476" s="307"/>
      <c r="ID1476" s="307"/>
      <c r="IE1476" s="307"/>
      <c r="IF1476" s="307"/>
      <c r="IG1476" s="307"/>
      <c r="IH1476" s="307"/>
      <c r="II1476" s="307"/>
      <c r="IJ1476" s="307"/>
      <c r="IK1476" s="307"/>
      <c r="IL1476" s="307"/>
      <c r="IM1476" s="307"/>
      <c r="IN1476" s="307"/>
      <c r="IO1476" s="307"/>
      <c r="IP1476" s="307"/>
      <c r="IQ1476" s="307"/>
      <c r="IR1476" s="307"/>
      <c r="IS1476" s="307"/>
      <c r="IT1476" s="307"/>
      <c r="IU1476" s="307"/>
      <c r="IV1476" s="307"/>
      <c r="IW1476" s="307"/>
      <c r="IX1476" s="307"/>
      <c r="IY1476" s="307"/>
      <c r="IZ1476" s="307"/>
      <c r="JA1476" s="307"/>
      <c r="JB1476" s="307"/>
      <c r="JC1476" s="307"/>
      <c r="JD1476" s="307"/>
      <c r="JE1476" s="307"/>
      <c r="JF1476" s="307"/>
      <c r="JG1476" s="307"/>
      <c r="JH1476" s="307"/>
      <c r="JI1476" s="307"/>
      <c r="JJ1476" s="307"/>
      <c r="JK1476" s="307"/>
      <c r="JL1476" s="307"/>
      <c r="JM1476" s="307"/>
      <c r="JN1476" s="307"/>
      <c r="JO1476" s="307"/>
      <c r="JP1476" s="307"/>
      <c r="JQ1476" s="307"/>
      <c r="JR1476" s="307"/>
      <c r="JS1476" s="307"/>
      <c r="JT1476" s="307"/>
      <c r="JU1476" s="307"/>
      <c r="JV1476" s="307"/>
      <c r="JW1476" s="307"/>
      <c r="JX1476" s="307"/>
      <c r="JY1476" s="307"/>
      <c r="JZ1476" s="307"/>
      <c r="KA1476" s="307"/>
      <c r="KB1476" s="307"/>
      <c r="KC1476" s="307"/>
      <c r="KD1476" s="307"/>
      <c r="KE1476" s="307"/>
      <c r="KF1476" s="307"/>
      <c r="KG1476" s="307"/>
      <c r="KH1476" s="307"/>
      <c r="KI1476" s="307"/>
      <c r="KJ1476" s="307"/>
      <c r="KK1476" s="307"/>
      <c r="KL1476" s="307"/>
      <c r="KM1476" s="307"/>
      <c r="KN1476" s="307"/>
      <c r="KO1476" s="307"/>
      <c r="KP1476" s="307"/>
      <c r="KQ1476" s="307"/>
      <c r="KR1476" s="307"/>
      <c r="KS1476" s="307"/>
      <c r="KT1476" s="307"/>
    </row>
    <row r="1477" spans="14:306" s="56" customFormat="1" ht="15" customHeight="1">
      <c r="N1477" s="410"/>
      <c r="O1477" s="410"/>
      <c r="P1477" s="311"/>
      <c r="Q1477" s="311"/>
      <c r="R1477" s="311"/>
      <c r="AG1477" s="57"/>
      <c r="AH1477" s="57"/>
      <c r="AI1477" s="57"/>
      <c r="AJ1477" s="57"/>
      <c r="AK1477" s="57"/>
      <c r="AL1477" s="57"/>
      <c r="AM1477" s="57"/>
      <c r="AN1477" s="57"/>
      <c r="AO1477" s="57"/>
      <c r="AP1477" s="57"/>
      <c r="AQ1477" s="57"/>
      <c r="AR1477" s="57"/>
      <c r="AS1477" s="57"/>
      <c r="AT1477" s="57"/>
      <c r="AU1477" s="57"/>
      <c r="AV1477" s="57"/>
      <c r="AW1477" s="57"/>
      <c r="AX1477" s="57"/>
      <c r="AY1477" s="57"/>
      <c r="AZ1477" s="57"/>
      <c r="BA1477" s="57"/>
      <c r="BB1477" s="57"/>
      <c r="BC1477" s="57"/>
      <c r="BD1477" s="57"/>
      <c r="BE1477" s="57"/>
      <c r="BF1477" s="57"/>
      <c r="BG1477" s="57"/>
      <c r="BH1477" s="57"/>
      <c r="BI1477" s="57"/>
      <c r="BJ1477" s="57"/>
      <c r="BK1477" s="57"/>
      <c r="BL1477" s="57"/>
      <c r="BM1477" s="57"/>
      <c r="BN1477" s="57"/>
      <c r="CB1477" s="307"/>
      <c r="CC1477" s="307"/>
      <c r="CD1477" s="307"/>
      <c r="CE1477" s="307"/>
      <c r="CF1477" s="307"/>
      <c r="CG1477" s="307"/>
      <c r="CH1477" s="307"/>
      <c r="CI1477" s="307"/>
      <c r="CJ1477" s="307"/>
      <c r="CK1477" s="307"/>
      <c r="CL1477" s="307"/>
      <c r="CM1477" s="307"/>
      <c r="CN1477" s="307"/>
      <c r="CO1477" s="307"/>
      <c r="CP1477" s="307"/>
      <c r="CQ1477" s="307"/>
      <c r="CR1477" s="307"/>
      <c r="CS1477" s="307"/>
      <c r="CT1477" s="307"/>
      <c r="CU1477" s="307"/>
      <c r="CV1477" s="307"/>
      <c r="CW1477" s="307"/>
      <c r="CX1477" s="307"/>
      <c r="CY1477" s="307"/>
      <c r="CZ1477" s="307"/>
      <c r="DA1477" s="307"/>
      <c r="DB1477" s="307"/>
      <c r="DC1477" s="307"/>
      <c r="DD1477" s="307"/>
      <c r="DE1477" s="307"/>
      <c r="DF1477" s="307"/>
      <c r="DG1477" s="307"/>
      <c r="DH1477" s="307"/>
      <c r="DI1477" s="390"/>
      <c r="DJ1477" s="390"/>
      <c r="DK1477" s="307"/>
      <c r="DL1477" s="307"/>
      <c r="DM1477" s="307"/>
      <c r="DN1477" s="307"/>
      <c r="DO1477" s="307"/>
      <c r="DP1477" s="307"/>
      <c r="DQ1477" s="307"/>
      <c r="DR1477" s="307"/>
      <c r="DS1477" s="307"/>
      <c r="DT1477" s="307"/>
      <c r="DU1477" s="307"/>
      <c r="DV1477" s="307"/>
      <c r="DW1477" s="307"/>
      <c r="DX1477" s="307"/>
      <c r="DY1477" s="307"/>
      <c r="DZ1477" s="307"/>
      <c r="EA1477" s="307"/>
      <c r="EB1477" s="307"/>
      <c r="EC1477" s="307"/>
      <c r="ED1477" s="307"/>
      <c r="EE1477" s="307"/>
      <c r="EF1477" s="307"/>
      <c r="EG1477" s="307"/>
      <c r="EH1477" s="307"/>
      <c r="EI1477" s="307"/>
      <c r="EJ1477" s="307"/>
      <c r="EK1477" s="307"/>
      <c r="EL1477" s="307"/>
      <c r="EM1477" s="307"/>
      <c r="EN1477" s="307"/>
      <c r="EO1477" s="307"/>
      <c r="EP1477" s="307"/>
      <c r="EQ1477" s="307"/>
      <c r="ER1477" s="307"/>
      <c r="ES1477" s="307"/>
      <c r="ET1477" s="307"/>
      <c r="EU1477" s="390"/>
      <c r="EV1477" s="390"/>
      <c r="EW1477" s="307"/>
      <c r="EX1477" s="307"/>
      <c r="EY1477" s="307"/>
      <c r="EZ1477" s="307"/>
      <c r="FA1477" s="307"/>
      <c r="FB1477" s="307"/>
      <c r="FC1477" s="307"/>
      <c r="FD1477" s="307"/>
      <c r="FE1477" s="307"/>
      <c r="FF1477" s="307"/>
      <c r="FG1477" s="307"/>
      <c r="FH1477" s="307"/>
      <c r="FI1477" s="307"/>
      <c r="FJ1477" s="307"/>
      <c r="FK1477" s="307"/>
      <c r="FL1477" s="307"/>
      <c r="FM1477" s="307"/>
      <c r="FN1477" s="307"/>
      <c r="FO1477" s="307"/>
      <c r="FP1477" s="307"/>
      <c r="FQ1477" s="307"/>
      <c r="FR1477" s="307"/>
      <c r="FS1477" s="307"/>
      <c r="FT1477" s="307"/>
      <c r="FU1477" s="307"/>
      <c r="FV1477" s="307"/>
      <c r="FW1477" s="307"/>
      <c r="FX1477" s="307"/>
      <c r="FY1477" s="307"/>
      <c r="FZ1477" s="307"/>
      <c r="GA1477" s="307"/>
      <c r="GB1477" s="307"/>
      <c r="GC1477" s="307"/>
      <c r="GD1477" s="307"/>
      <c r="GE1477" s="307"/>
      <c r="GF1477" s="307"/>
      <c r="GG1477" s="307"/>
      <c r="GH1477" s="307"/>
      <c r="GI1477" s="307"/>
      <c r="GJ1477" s="307"/>
      <c r="GK1477" s="307"/>
      <c r="GL1477" s="307"/>
      <c r="GM1477" s="307"/>
      <c r="GN1477" s="307"/>
      <c r="GO1477" s="307"/>
      <c r="GP1477" s="307"/>
      <c r="GQ1477" s="307"/>
      <c r="GR1477" s="307"/>
      <c r="GS1477" s="307"/>
      <c r="GT1477" s="307"/>
      <c r="GU1477" s="307"/>
      <c r="GV1477" s="307"/>
      <c r="GW1477" s="307"/>
      <c r="GX1477" s="307"/>
      <c r="GY1477" s="307"/>
      <c r="GZ1477" s="307"/>
      <c r="HA1477" s="307"/>
      <c r="HB1477" s="307"/>
      <c r="HC1477" s="307"/>
      <c r="HD1477" s="307"/>
      <c r="HE1477" s="307"/>
      <c r="HF1477" s="307"/>
      <c r="HG1477" s="307"/>
      <c r="HH1477" s="307"/>
      <c r="HI1477" s="307"/>
      <c r="HJ1477" s="307"/>
      <c r="HK1477" s="307"/>
      <c r="HL1477" s="307"/>
      <c r="HM1477" s="307"/>
      <c r="HN1477" s="307"/>
      <c r="HO1477" s="307"/>
      <c r="HP1477" s="307"/>
      <c r="HQ1477" s="307"/>
      <c r="HR1477" s="307"/>
      <c r="HS1477" s="307"/>
      <c r="HT1477" s="307"/>
      <c r="HU1477" s="307"/>
      <c r="HV1477" s="307"/>
      <c r="HW1477" s="307"/>
      <c r="HX1477" s="307"/>
      <c r="HY1477" s="307"/>
      <c r="HZ1477" s="307"/>
      <c r="IA1477" s="307"/>
      <c r="IB1477" s="307"/>
      <c r="IC1477" s="307"/>
      <c r="ID1477" s="307"/>
      <c r="IE1477" s="307"/>
      <c r="IF1477" s="307"/>
      <c r="IG1477" s="307"/>
      <c r="IH1477" s="307"/>
      <c r="II1477" s="307"/>
      <c r="IJ1477" s="307"/>
      <c r="IK1477" s="307"/>
      <c r="IL1477" s="307"/>
      <c r="IM1477" s="307"/>
      <c r="IN1477" s="307"/>
      <c r="IO1477" s="307"/>
      <c r="IP1477" s="307"/>
      <c r="IQ1477" s="307"/>
      <c r="IR1477" s="307"/>
      <c r="IS1477" s="307"/>
      <c r="IT1477" s="307"/>
      <c r="IU1477" s="307"/>
      <c r="IV1477" s="307"/>
      <c r="IW1477" s="307"/>
      <c r="IX1477" s="307"/>
      <c r="IY1477" s="307"/>
      <c r="IZ1477" s="307"/>
      <c r="JA1477" s="307"/>
      <c r="JB1477" s="307"/>
      <c r="JC1477" s="307"/>
      <c r="JD1477" s="307"/>
      <c r="JE1477" s="307"/>
      <c r="JF1477" s="307"/>
      <c r="JG1477" s="307"/>
      <c r="JH1477" s="307"/>
      <c r="JI1477" s="307"/>
      <c r="JJ1477" s="307"/>
      <c r="JK1477" s="307"/>
      <c r="JL1477" s="307"/>
      <c r="JM1477" s="307"/>
      <c r="JN1477" s="307"/>
      <c r="JO1477" s="307"/>
      <c r="JP1477" s="307"/>
      <c r="JQ1477" s="307"/>
      <c r="JR1477" s="307"/>
      <c r="JS1477" s="307"/>
      <c r="JT1477" s="307"/>
      <c r="JU1477" s="307"/>
      <c r="JV1477" s="307"/>
      <c r="JW1477" s="307"/>
      <c r="JX1477" s="307"/>
      <c r="JY1477" s="307"/>
      <c r="JZ1477" s="307"/>
      <c r="KA1477" s="307"/>
      <c r="KB1477" s="307"/>
      <c r="KC1477" s="307"/>
      <c r="KD1477" s="307"/>
      <c r="KE1477" s="307"/>
      <c r="KF1477" s="307"/>
      <c r="KG1477" s="307"/>
      <c r="KH1477" s="307"/>
      <c r="KI1477" s="307"/>
      <c r="KJ1477" s="307"/>
      <c r="KK1477" s="307"/>
      <c r="KL1477" s="307"/>
      <c r="KM1477" s="307"/>
      <c r="KN1477" s="307"/>
      <c r="KO1477" s="307"/>
      <c r="KP1477" s="307"/>
      <c r="KQ1477" s="307"/>
      <c r="KR1477" s="307"/>
      <c r="KS1477" s="307"/>
      <c r="KT1477" s="307"/>
    </row>
    <row r="1478" spans="14:306" s="56" customFormat="1" ht="15" customHeight="1">
      <c r="N1478" s="410"/>
      <c r="O1478" s="410"/>
      <c r="P1478" s="311"/>
      <c r="Q1478" s="311"/>
      <c r="R1478" s="311"/>
      <c r="AG1478" s="57"/>
      <c r="AH1478" s="57"/>
      <c r="AI1478" s="57"/>
      <c r="AJ1478" s="57"/>
      <c r="AK1478" s="57"/>
      <c r="AL1478" s="57"/>
      <c r="AM1478" s="57"/>
      <c r="AN1478" s="57"/>
      <c r="AO1478" s="57"/>
      <c r="AP1478" s="57"/>
      <c r="AQ1478" s="57"/>
      <c r="AR1478" s="57"/>
      <c r="AS1478" s="57"/>
      <c r="AT1478" s="57"/>
      <c r="AU1478" s="57"/>
      <c r="AV1478" s="57"/>
      <c r="AW1478" s="57"/>
      <c r="AX1478" s="57"/>
      <c r="AY1478" s="57"/>
      <c r="AZ1478" s="57"/>
      <c r="BA1478" s="57"/>
      <c r="BB1478" s="57"/>
      <c r="BC1478" s="57"/>
      <c r="BD1478" s="57"/>
      <c r="BE1478" s="57"/>
      <c r="BF1478" s="57"/>
      <c r="BG1478" s="57"/>
      <c r="BH1478" s="57"/>
      <c r="BI1478" s="57"/>
      <c r="BJ1478" s="57"/>
      <c r="BK1478" s="57"/>
      <c r="BL1478" s="57"/>
      <c r="BM1478" s="57"/>
      <c r="BN1478" s="57"/>
      <c r="CB1478" s="307"/>
      <c r="CC1478" s="307"/>
      <c r="CD1478" s="307"/>
      <c r="CE1478" s="307"/>
      <c r="CF1478" s="307"/>
      <c r="CG1478" s="307"/>
      <c r="CH1478" s="307"/>
      <c r="CI1478" s="307"/>
      <c r="CJ1478" s="307"/>
      <c r="CK1478" s="307"/>
      <c r="CL1478" s="307"/>
      <c r="CM1478" s="307"/>
      <c r="CN1478" s="307"/>
      <c r="CO1478" s="307"/>
      <c r="CP1478" s="307"/>
      <c r="CQ1478" s="307"/>
      <c r="CR1478" s="307"/>
      <c r="CS1478" s="307"/>
      <c r="CT1478" s="307"/>
      <c r="CU1478" s="307"/>
      <c r="CV1478" s="307"/>
      <c r="CW1478" s="307"/>
      <c r="CX1478" s="307"/>
      <c r="CY1478" s="307"/>
      <c r="CZ1478" s="307"/>
      <c r="DA1478" s="307"/>
      <c r="DB1478" s="307"/>
      <c r="DC1478" s="307"/>
      <c r="DD1478" s="307"/>
      <c r="DE1478" s="307"/>
      <c r="DF1478" s="307"/>
      <c r="DG1478" s="307"/>
      <c r="DH1478" s="307"/>
      <c r="DI1478" s="390"/>
      <c r="DJ1478" s="390"/>
      <c r="DK1478" s="307"/>
      <c r="DL1478" s="307"/>
      <c r="DM1478" s="307"/>
      <c r="DN1478" s="307"/>
      <c r="DO1478" s="307"/>
      <c r="DP1478" s="307"/>
      <c r="DQ1478" s="307"/>
      <c r="DR1478" s="307"/>
      <c r="DS1478" s="307"/>
      <c r="DT1478" s="307"/>
      <c r="DU1478" s="307"/>
      <c r="DV1478" s="307"/>
      <c r="DW1478" s="307"/>
      <c r="DX1478" s="307"/>
      <c r="DY1478" s="307"/>
      <c r="DZ1478" s="307"/>
      <c r="EA1478" s="307"/>
      <c r="EB1478" s="307"/>
      <c r="EC1478" s="307"/>
      <c r="ED1478" s="307"/>
      <c r="EE1478" s="307"/>
      <c r="EF1478" s="307"/>
      <c r="EG1478" s="307"/>
      <c r="EH1478" s="307"/>
      <c r="EI1478" s="307"/>
      <c r="EJ1478" s="307"/>
      <c r="EK1478" s="307"/>
      <c r="EL1478" s="307"/>
      <c r="EM1478" s="307"/>
      <c r="EN1478" s="307"/>
      <c r="EO1478" s="307"/>
      <c r="EP1478" s="307"/>
      <c r="EQ1478" s="307"/>
      <c r="ER1478" s="307"/>
      <c r="ES1478" s="307"/>
      <c r="ET1478" s="307"/>
      <c r="EU1478" s="390"/>
      <c r="EV1478" s="390"/>
      <c r="EW1478" s="307"/>
      <c r="EX1478" s="307"/>
      <c r="EY1478" s="307"/>
      <c r="EZ1478" s="307"/>
      <c r="FA1478" s="307"/>
      <c r="FB1478" s="307"/>
      <c r="FC1478" s="307"/>
      <c r="FD1478" s="307"/>
      <c r="FE1478" s="307"/>
      <c r="FF1478" s="307"/>
      <c r="FG1478" s="307"/>
      <c r="FH1478" s="307"/>
      <c r="FI1478" s="307"/>
      <c r="FJ1478" s="307"/>
      <c r="FK1478" s="307"/>
      <c r="FL1478" s="307"/>
      <c r="FM1478" s="307"/>
      <c r="FN1478" s="307"/>
      <c r="FO1478" s="307"/>
      <c r="FP1478" s="307"/>
      <c r="FQ1478" s="307"/>
      <c r="FR1478" s="307"/>
      <c r="FS1478" s="307"/>
      <c r="FT1478" s="307"/>
      <c r="FU1478" s="307"/>
      <c r="FV1478" s="307"/>
      <c r="FW1478" s="307"/>
      <c r="FX1478" s="307"/>
      <c r="FY1478" s="307"/>
      <c r="FZ1478" s="307"/>
      <c r="GA1478" s="307"/>
      <c r="GB1478" s="307"/>
      <c r="GC1478" s="307"/>
      <c r="GD1478" s="307"/>
      <c r="GE1478" s="307"/>
      <c r="GF1478" s="307"/>
      <c r="GG1478" s="307"/>
      <c r="GH1478" s="307"/>
      <c r="GI1478" s="307"/>
      <c r="GJ1478" s="307"/>
      <c r="GK1478" s="307"/>
      <c r="GL1478" s="307"/>
      <c r="GM1478" s="307"/>
      <c r="GN1478" s="307"/>
      <c r="GO1478" s="307"/>
      <c r="GP1478" s="307"/>
      <c r="GQ1478" s="307"/>
      <c r="GR1478" s="307"/>
      <c r="GS1478" s="307"/>
      <c r="GT1478" s="307"/>
      <c r="GU1478" s="307"/>
      <c r="GV1478" s="307"/>
      <c r="GW1478" s="307"/>
      <c r="GX1478" s="307"/>
      <c r="GY1478" s="307"/>
      <c r="GZ1478" s="307"/>
      <c r="HA1478" s="307"/>
      <c r="HB1478" s="307"/>
      <c r="HC1478" s="307"/>
      <c r="HD1478" s="307"/>
      <c r="HE1478" s="307"/>
      <c r="HF1478" s="307"/>
      <c r="HG1478" s="307"/>
      <c r="HH1478" s="307"/>
      <c r="HI1478" s="307"/>
      <c r="HJ1478" s="307"/>
      <c r="HK1478" s="307"/>
      <c r="HL1478" s="307"/>
      <c r="HM1478" s="307"/>
      <c r="HN1478" s="307"/>
      <c r="HO1478" s="307"/>
      <c r="HP1478" s="307"/>
      <c r="HQ1478" s="307"/>
      <c r="HR1478" s="307"/>
      <c r="HS1478" s="307"/>
      <c r="HT1478" s="307"/>
      <c r="HU1478" s="307"/>
      <c r="HV1478" s="307"/>
      <c r="HW1478" s="307"/>
      <c r="HX1478" s="307"/>
      <c r="HY1478" s="307"/>
      <c r="HZ1478" s="307"/>
      <c r="IA1478" s="307"/>
      <c r="IB1478" s="307"/>
      <c r="IC1478" s="307"/>
      <c r="ID1478" s="307"/>
      <c r="IE1478" s="307"/>
      <c r="IF1478" s="307"/>
      <c r="IG1478" s="307"/>
      <c r="IH1478" s="307"/>
      <c r="II1478" s="307"/>
      <c r="IJ1478" s="307"/>
      <c r="IK1478" s="307"/>
      <c r="IL1478" s="307"/>
      <c r="IM1478" s="307"/>
      <c r="IN1478" s="307"/>
      <c r="IO1478" s="307"/>
      <c r="IP1478" s="307"/>
      <c r="IQ1478" s="307"/>
      <c r="IR1478" s="307"/>
      <c r="IS1478" s="307"/>
      <c r="IT1478" s="307"/>
      <c r="IU1478" s="307"/>
      <c r="IV1478" s="307"/>
      <c r="IW1478" s="307"/>
      <c r="IX1478" s="307"/>
      <c r="IY1478" s="307"/>
      <c r="IZ1478" s="307"/>
      <c r="JA1478" s="307"/>
      <c r="JB1478" s="307"/>
      <c r="JC1478" s="307"/>
      <c r="JD1478" s="307"/>
      <c r="JE1478" s="307"/>
      <c r="JF1478" s="307"/>
      <c r="JG1478" s="307"/>
      <c r="JH1478" s="307"/>
      <c r="JI1478" s="307"/>
      <c r="JJ1478" s="307"/>
      <c r="JK1478" s="307"/>
      <c r="JL1478" s="307"/>
      <c r="JM1478" s="307"/>
      <c r="JN1478" s="307"/>
      <c r="JO1478" s="307"/>
      <c r="JP1478" s="307"/>
      <c r="JQ1478" s="307"/>
      <c r="JR1478" s="307"/>
      <c r="JS1478" s="307"/>
      <c r="JT1478" s="307"/>
      <c r="JU1478" s="307"/>
      <c r="JV1478" s="307"/>
      <c r="JW1478" s="307"/>
      <c r="JX1478" s="307"/>
      <c r="JY1478" s="307"/>
      <c r="JZ1478" s="307"/>
      <c r="KA1478" s="307"/>
      <c r="KB1478" s="307"/>
      <c r="KC1478" s="307"/>
      <c r="KD1478" s="307"/>
      <c r="KE1478" s="307"/>
      <c r="KF1478" s="307"/>
      <c r="KG1478" s="307"/>
      <c r="KH1478" s="307"/>
      <c r="KI1478" s="307"/>
      <c r="KJ1478" s="307"/>
      <c r="KK1478" s="307"/>
      <c r="KL1478" s="307"/>
      <c r="KM1478" s="307"/>
      <c r="KN1478" s="307"/>
      <c r="KO1478" s="307"/>
      <c r="KP1478" s="307"/>
      <c r="KQ1478" s="307"/>
      <c r="KR1478" s="307"/>
      <c r="KS1478" s="307"/>
      <c r="KT1478" s="307"/>
    </row>
    <row r="1479" spans="14:306" s="56" customFormat="1" ht="15" customHeight="1">
      <c r="N1479" s="410"/>
      <c r="O1479" s="410"/>
      <c r="P1479" s="311"/>
      <c r="Q1479" s="311"/>
      <c r="R1479" s="311"/>
      <c r="AG1479" s="57"/>
      <c r="AH1479" s="57"/>
      <c r="AI1479" s="57"/>
      <c r="AJ1479" s="57"/>
      <c r="AK1479" s="57"/>
      <c r="AL1479" s="57"/>
      <c r="AM1479" s="57"/>
      <c r="AN1479" s="57"/>
      <c r="AO1479" s="57"/>
      <c r="AP1479" s="57"/>
      <c r="AQ1479" s="57"/>
      <c r="AR1479" s="57"/>
      <c r="AS1479" s="57"/>
      <c r="AT1479" s="57"/>
      <c r="AU1479" s="57"/>
      <c r="AV1479" s="57"/>
      <c r="AW1479" s="57"/>
      <c r="AX1479" s="57"/>
      <c r="AY1479" s="57"/>
      <c r="AZ1479" s="57"/>
      <c r="BA1479" s="57"/>
      <c r="BB1479" s="57"/>
      <c r="BC1479" s="57"/>
      <c r="BD1479" s="57"/>
      <c r="BE1479" s="57"/>
      <c r="BF1479" s="57"/>
      <c r="BG1479" s="57"/>
      <c r="BH1479" s="57"/>
      <c r="BI1479" s="57"/>
      <c r="BJ1479" s="57"/>
      <c r="BK1479" s="57"/>
      <c r="BL1479" s="57"/>
      <c r="BM1479" s="57"/>
      <c r="BN1479" s="57"/>
      <c r="CB1479" s="307"/>
      <c r="CC1479" s="307"/>
      <c r="CD1479" s="307"/>
      <c r="CE1479" s="307"/>
      <c r="CF1479" s="307"/>
      <c r="CG1479" s="307"/>
      <c r="CH1479" s="307"/>
      <c r="CI1479" s="307"/>
      <c r="CJ1479" s="307"/>
      <c r="CK1479" s="307"/>
      <c r="CL1479" s="307"/>
      <c r="CM1479" s="307"/>
      <c r="CN1479" s="307"/>
      <c r="CO1479" s="307"/>
      <c r="CP1479" s="307"/>
      <c r="CQ1479" s="307"/>
      <c r="CR1479" s="307"/>
      <c r="CS1479" s="307"/>
      <c r="CT1479" s="307"/>
      <c r="CU1479" s="307"/>
      <c r="CV1479" s="307"/>
      <c r="CW1479" s="307"/>
      <c r="CX1479" s="307"/>
      <c r="CY1479" s="307"/>
      <c r="CZ1479" s="307"/>
      <c r="DA1479" s="307"/>
      <c r="DB1479" s="307"/>
      <c r="DC1479" s="307"/>
      <c r="DD1479" s="307"/>
      <c r="DE1479" s="307"/>
      <c r="DF1479" s="307"/>
      <c r="DG1479" s="307"/>
      <c r="DH1479" s="307"/>
      <c r="DI1479" s="390"/>
      <c r="DJ1479" s="390"/>
      <c r="DK1479" s="307"/>
      <c r="DL1479" s="307"/>
      <c r="DM1479" s="307"/>
      <c r="DN1479" s="307"/>
      <c r="DO1479" s="307"/>
      <c r="DP1479" s="307"/>
      <c r="DQ1479" s="307"/>
      <c r="DR1479" s="307"/>
      <c r="DS1479" s="307"/>
      <c r="DT1479" s="307"/>
      <c r="DU1479" s="307"/>
      <c r="DV1479" s="307"/>
      <c r="DW1479" s="307"/>
      <c r="DX1479" s="307"/>
      <c r="DY1479" s="307"/>
      <c r="DZ1479" s="307"/>
      <c r="EA1479" s="307"/>
      <c r="EB1479" s="307"/>
      <c r="EC1479" s="307"/>
      <c r="ED1479" s="307"/>
      <c r="EE1479" s="307"/>
      <c r="EF1479" s="307"/>
      <c r="EG1479" s="307"/>
      <c r="EH1479" s="307"/>
      <c r="EI1479" s="307"/>
      <c r="EJ1479" s="307"/>
      <c r="EK1479" s="307"/>
      <c r="EL1479" s="307"/>
      <c r="EM1479" s="307"/>
      <c r="EN1479" s="307"/>
      <c r="EO1479" s="307"/>
      <c r="EP1479" s="307"/>
      <c r="EQ1479" s="307"/>
      <c r="ER1479" s="307"/>
      <c r="ES1479" s="307"/>
      <c r="ET1479" s="307"/>
      <c r="EU1479" s="390"/>
      <c r="EV1479" s="390"/>
      <c r="EW1479" s="307"/>
      <c r="EX1479" s="307"/>
      <c r="EY1479" s="307"/>
      <c r="EZ1479" s="307"/>
      <c r="FA1479" s="307"/>
      <c r="FB1479" s="307"/>
      <c r="FC1479" s="307"/>
      <c r="FD1479" s="307"/>
      <c r="FE1479" s="307"/>
      <c r="FF1479" s="307"/>
      <c r="FG1479" s="307"/>
      <c r="FH1479" s="307"/>
      <c r="FI1479" s="307"/>
      <c r="FJ1479" s="307"/>
      <c r="FK1479" s="307"/>
      <c r="FL1479" s="307"/>
      <c r="FM1479" s="307"/>
      <c r="FN1479" s="307"/>
      <c r="FO1479" s="307"/>
      <c r="FP1479" s="307"/>
      <c r="FQ1479" s="307"/>
      <c r="FR1479" s="307"/>
      <c r="FS1479" s="307"/>
      <c r="FT1479" s="307"/>
      <c r="FU1479" s="307"/>
      <c r="FV1479" s="307"/>
      <c r="FW1479" s="307"/>
      <c r="FX1479" s="307"/>
      <c r="FY1479" s="307"/>
      <c r="FZ1479" s="307"/>
      <c r="GA1479" s="307"/>
      <c r="GB1479" s="307"/>
      <c r="GC1479" s="307"/>
      <c r="GD1479" s="307"/>
      <c r="GE1479" s="307"/>
      <c r="GF1479" s="307"/>
      <c r="GG1479" s="307"/>
      <c r="GH1479" s="307"/>
      <c r="GI1479" s="307"/>
      <c r="GJ1479" s="307"/>
      <c r="GK1479" s="307"/>
      <c r="GL1479" s="307"/>
      <c r="GM1479" s="307"/>
      <c r="GN1479" s="307"/>
      <c r="GO1479" s="307"/>
      <c r="GP1479" s="307"/>
      <c r="GQ1479" s="307"/>
      <c r="GR1479" s="307"/>
      <c r="GS1479" s="307"/>
      <c r="GT1479" s="307"/>
      <c r="GU1479" s="307"/>
      <c r="GV1479" s="307"/>
      <c r="GW1479" s="307"/>
      <c r="GX1479" s="307"/>
      <c r="GY1479" s="307"/>
      <c r="GZ1479" s="307"/>
      <c r="HA1479" s="307"/>
      <c r="HB1479" s="307"/>
      <c r="HC1479" s="307"/>
      <c r="HD1479" s="307"/>
      <c r="HE1479" s="307"/>
      <c r="HF1479" s="307"/>
      <c r="HG1479" s="307"/>
      <c r="HH1479" s="307"/>
      <c r="HI1479" s="307"/>
      <c r="HJ1479" s="307"/>
      <c r="HK1479" s="307"/>
      <c r="HL1479" s="307"/>
      <c r="HM1479" s="307"/>
      <c r="HN1479" s="307"/>
      <c r="HO1479" s="307"/>
      <c r="HP1479" s="307"/>
      <c r="HQ1479" s="307"/>
      <c r="HR1479" s="307"/>
      <c r="HS1479" s="307"/>
      <c r="HT1479" s="307"/>
      <c r="HU1479" s="307"/>
      <c r="HV1479" s="307"/>
      <c r="HW1479" s="307"/>
      <c r="HX1479" s="307"/>
      <c r="HY1479" s="307"/>
      <c r="HZ1479" s="307"/>
      <c r="IA1479" s="307"/>
      <c r="IB1479" s="307"/>
      <c r="IC1479" s="307"/>
      <c r="ID1479" s="307"/>
      <c r="IE1479" s="307"/>
      <c r="IF1479" s="307"/>
      <c r="IG1479" s="307"/>
      <c r="IH1479" s="307"/>
      <c r="II1479" s="307"/>
      <c r="IJ1479" s="307"/>
      <c r="IK1479" s="307"/>
      <c r="IL1479" s="307"/>
      <c r="IM1479" s="307"/>
      <c r="IN1479" s="307"/>
      <c r="IO1479" s="307"/>
      <c r="IP1479" s="307"/>
      <c r="IQ1479" s="307"/>
      <c r="IR1479" s="307"/>
      <c r="IS1479" s="307"/>
      <c r="IT1479" s="307"/>
      <c r="IU1479" s="307"/>
      <c r="IV1479" s="307"/>
      <c r="IW1479" s="307"/>
      <c r="IX1479" s="307"/>
      <c r="IY1479" s="307"/>
      <c r="IZ1479" s="307"/>
      <c r="JA1479" s="307"/>
      <c r="JB1479" s="307"/>
      <c r="JC1479" s="307"/>
      <c r="JD1479" s="307"/>
      <c r="JE1479" s="307"/>
      <c r="JF1479" s="307"/>
      <c r="JG1479" s="307"/>
      <c r="JH1479" s="307"/>
      <c r="JI1479" s="307"/>
      <c r="JJ1479" s="307"/>
      <c r="JK1479" s="307"/>
      <c r="JL1479" s="307"/>
      <c r="JM1479" s="307"/>
      <c r="JN1479" s="307"/>
      <c r="JO1479" s="307"/>
      <c r="JP1479" s="307"/>
      <c r="JQ1479" s="307"/>
      <c r="JR1479" s="307"/>
      <c r="JS1479" s="307"/>
      <c r="JT1479" s="307"/>
      <c r="JU1479" s="307"/>
      <c r="JV1479" s="307"/>
      <c r="JW1479" s="307"/>
      <c r="JX1479" s="307"/>
      <c r="JY1479" s="307"/>
      <c r="JZ1479" s="307"/>
      <c r="KA1479" s="307"/>
      <c r="KB1479" s="307"/>
      <c r="KC1479" s="307"/>
      <c r="KD1479" s="307"/>
      <c r="KE1479" s="307"/>
      <c r="KF1479" s="307"/>
      <c r="KG1479" s="307"/>
      <c r="KH1479" s="307"/>
      <c r="KI1479" s="307"/>
      <c r="KJ1479" s="307"/>
      <c r="KK1479" s="307"/>
      <c r="KL1479" s="307"/>
      <c r="KM1479" s="307"/>
      <c r="KN1479" s="307"/>
      <c r="KO1479" s="307"/>
      <c r="KP1479" s="307"/>
      <c r="KQ1479" s="307"/>
      <c r="KR1479" s="307"/>
      <c r="KS1479" s="307"/>
      <c r="KT1479" s="307"/>
    </row>
    <row r="1480" spans="14:306" s="56" customFormat="1" ht="15" customHeight="1">
      <c r="N1480" s="410"/>
      <c r="O1480" s="410"/>
      <c r="P1480" s="311"/>
      <c r="Q1480" s="311"/>
      <c r="R1480" s="311"/>
      <c r="AG1480" s="57"/>
      <c r="AH1480" s="57"/>
      <c r="AI1480" s="57"/>
      <c r="AJ1480" s="57"/>
      <c r="AK1480" s="57"/>
      <c r="AL1480" s="57"/>
      <c r="AM1480" s="57"/>
      <c r="AN1480" s="57"/>
      <c r="AO1480" s="57"/>
      <c r="AP1480" s="57"/>
      <c r="AQ1480" s="57"/>
      <c r="AR1480" s="57"/>
      <c r="AS1480" s="57"/>
      <c r="AT1480" s="57"/>
      <c r="AU1480" s="57"/>
      <c r="AV1480" s="57"/>
      <c r="AW1480" s="57"/>
      <c r="AX1480" s="57"/>
      <c r="AY1480" s="57"/>
      <c r="AZ1480" s="57"/>
      <c r="BA1480" s="57"/>
      <c r="BB1480" s="57"/>
      <c r="BC1480" s="57"/>
      <c r="BD1480" s="57"/>
      <c r="BE1480" s="57"/>
      <c r="BF1480" s="57"/>
      <c r="BG1480" s="57"/>
      <c r="BH1480" s="57"/>
      <c r="BI1480" s="57"/>
      <c r="BJ1480" s="57"/>
      <c r="BK1480" s="57"/>
      <c r="BL1480" s="57"/>
      <c r="BM1480" s="57"/>
      <c r="BN1480" s="57"/>
      <c r="CB1480" s="307"/>
      <c r="CC1480" s="307"/>
      <c r="CD1480" s="307"/>
      <c r="CE1480" s="307"/>
      <c r="CF1480" s="307"/>
      <c r="CG1480" s="307"/>
      <c r="CH1480" s="307"/>
      <c r="CI1480" s="307"/>
      <c r="CJ1480" s="307"/>
      <c r="CK1480" s="307"/>
      <c r="CL1480" s="307"/>
      <c r="CM1480" s="307"/>
      <c r="CN1480" s="307"/>
      <c r="CO1480" s="307"/>
      <c r="CP1480" s="307"/>
      <c r="CQ1480" s="307"/>
      <c r="CR1480" s="307"/>
      <c r="CS1480" s="307"/>
      <c r="CT1480" s="307"/>
      <c r="CU1480" s="307"/>
      <c r="CV1480" s="307"/>
      <c r="CW1480" s="307"/>
      <c r="CX1480" s="307"/>
      <c r="CY1480" s="307"/>
      <c r="CZ1480" s="307"/>
      <c r="DA1480" s="307"/>
      <c r="DB1480" s="307"/>
      <c r="DC1480" s="307"/>
      <c r="DD1480" s="307"/>
      <c r="DE1480" s="307"/>
      <c r="DF1480" s="307"/>
      <c r="DG1480" s="307"/>
      <c r="DH1480" s="307"/>
      <c r="DI1480" s="390"/>
      <c r="DJ1480" s="390"/>
      <c r="DK1480" s="307"/>
      <c r="DL1480" s="307"/>
      <c r="DM1480" s="307"/>
      <c r="DN1480" s="307"/>
      <c r="DO1480" s="307"/>
      <c r="DP1480" s="307"/>
      <c r="DQ1480" s="307"/>
      <c r="DR1480" s="307"/>
      <c r="DS1480" s="307"/>
      <c r="DT1480" s="307"/>
      <c r="DU1480" s="307"/>
      <c r="DV1480" s="307"/>
      <c r="DW1480" s="307"/>
      <c r="DX1480" s="307"/>
      <c r="DY1480" s="307"/>
      <c r="DZ1480" s="307"/>
      <c r="EA1480" s="307"/>
      <c r="EB1480" s="307"/>
      <c r="EC1480" s="307"/>
      <c r="ED1480" s="307"/>
      <c r="EE1480" s="307"/>
      <c r="EF1480" s="307"/>
      <c r="EG1480" s="307"/>
      <c r="EH1480" s="307"/>
      <c r="EI1480" s="307"/>
      <c r="EJ1480" s="307"/>
      <c r="EK1480" s="307"/>
      <c r="EL1480" s="307"/>
      <c r="EM1480" s="307"/>
      <c r="EN1480" s="307"/>
      <c r="EO1480" s="307"/>
      <c r="EP1480" s="307"/>
      <c r="EQ1480" s="307"/>
      <c r="ER1480" s="307"/>
      <c r="ES1480" s="307"/>
      <c r="ET1480" s="307"/>
      <c r="EU1480" s="390"/>
      <c r="EV1480" s="390"/>
      <c r="EW1480" s="307"/>
      <c r="EX1480" s="307"/>
      <c r="EY1480" s="307"/>
      <c r="EZ1480" s="307"/>
      <c r="FA1480" s="307"/>
      <c r="FB1480" s="307"/>
      <c r="FC1480" s="307"/>
      <c r="FD1480" s="307"/>
      <c r="FE1480" s="307"/>
      <c r="FF1480" s="307"/>
      <c r="FG1480" s="307"/>
      <c r="FH1480" s="307"/>
      <c r="FI1480" s="307"/>
      <c r="FJ1480" s="307"/>
      <c r="FK1480" s="307"/>
      <c r="FL1480" s="307"/>
      <c r="FM1480" s="307"/>
      <c r="FN1480" s="307"/>
      <c r="FO1480" s="307"/>
      <c r="FP1480" s="307"/>
      <c r="FQ1480" s="307"/>
      <c r="FR1480" s="307"/>
      <c r="FS1480" s="307"/>
      <c r="FT1480" s="307"/>
      <c r="FU1480" s="307"/>
      <c r="FV1480" s="307"/>
      <c r="FW1480" s="307"/>
      <c r="FX1480" s="307"/>
      <c r="FY1480" s="307"/>
      <c r="FZ1480" s="307"/>
      <c r="GA1480" s="307"/>
      <c r="GB1480" s="307"/>
      <c r="GC1480" s="307"/>
      <c r="GD1480" s="307"/>
      <c r="GE1480" s="307"/>
      <c r="GF1480" s="307"/>
      <c r="GG1480" s="307"/>
      <c r="GH1480" s="307"/>
      <c r="GI1480" s="307"/>
      <c r="GJ1480" s="307"/>
      <c r="GK1480" s="307"/>
      <c r="GL1480" s="307"/>
      <c r="GM1480" s="307"/>
      <c r="GN1480" s="307"/>
      <c r="GO1480" s="307"/>
      <c r="GP1480" s="307"/>
      <c r="GQ1480" s="307"/>
      <c r="GR1480" s="307"/>
      <c r="GS1480" s="307"/>
      <c r="GT1480" s="307"/>
      <c r="GU1480" s="307"/>
      <c r="GV1480" s="307"/>
      <c r="GW1480" s="307"/>
      <c r="GX1480" s="307"/>
      <c r="GY1480" s="307"/>
      <c r="GZ1480" s="307"/>
      <c r="HA1480" s="307"/>
      <c r="HB1480" s="307"/>
      <c r="HC1480" s="307"/>
      <c r="HD1480" s="307"/>
      <c r="HE1480" s="307"/>
      <c r="HF1480" s="307"/>
      <c r="HG1480" s="307"/>
      <c r="HH1480" s="307"/>
      <c r="HI1480" s="307"/>
      <c r="HJ1480" s="307"/>
      <c r="HK1480" s="307"/>
      <c r="HL1480" s="307"/>
      <c r="HM1480" s="307"/>
      <c r="HN1480" s="307"/>
      <c r="HO1480" s="307"/>
      <c r="HP1480" s="307"/>
      <c r="HQ1480" s="307"/>
      <c r="HR1480" s="307"/>
      <c r="HS1480" s="307"/>
      <c r="HT1480" s="307"/>
      <c r="HU1480" s="307"/>
      <c r="HV1480" s="307"/>
      <c r="HW1480" s="307"/>
      <c r="HX1480" s="307"/>
      <c r="HY1480" s="307"/>
      <c r="HZ1480" s="307"/>
      <c r="IA1480" s="307"/>
      <c r="IB1480" s="307"/>
      <c r="IC1480" s="307"/>
      <c r="ID1480" s="307"/>
      <c r="IE1480" s="307"/>
      <c r="IF1480" s="307"/>
      <c r="IG1480" s="307"/>
      <c r="IH1480" s="307"/>
      <c r="II1480" s="307"/>
      <c r="IJ1480" s="307"/>
      <c r="IK1480" s="307"/>
      <c r="IL1480" s="307"/>
      <c r="IM1480" s="307"/>
      <c r="IN1480" s="307"/>
      <c r="IO1480" s="307"/>
      <c r="IP1480" s="307"/>
      <c r="IQ1480" s="307"/>
      <c r="IR1480" s="307"/>
      <c r="IS1480" s="307"/>
      <c r="IT1480" s="307"/>
      <c r="IU1480" s="307"/>
      <c r="IV1480" s="307"/>
      <c r="IW1480" s="307"/>
      <c r="IX1480" s="307"/>
      <c r="IY1480" s="307"/>
      <c r="IZ1480" s="307"/>
      <c r="JA1480" s="307"/>
      <c r="JB1480" s="307"/>
      <c r="JC1480" s="307"/>
      <c r="JD1480" s="307"/>
      <c r="JE1480" s="307"/>
      <c r="JF1480" s="307"/>
      <c r="JG1480" s="307"/>
      <c r="JH1480" s="307"/>
      <c r="JI1480" s="307"/>
      <c r="JJ1480" s="307"/>
      <c r="JK1480" s="307"/>
      <c r="JL1480" s="307"/>
      <c r="JM1480" s="307"/>
      <c r="JN1480" s="307"/>
      <c r="JO1480" s="307"/>
      <c r="JP1480" s="307"/>
      <c r="JQ1480" s="307"/>
      <c r="JR1480" s="307"/>
      <c r="JS1480" s="307"/>
      <c r="JT1480" s="307"/>
      <c r="JU1480" s="307"/>
      <c r="JV1480" s="307"/>
      <c r="JW1480" s="307"/>
      <c r="JX1480" s="307"/>
      <c r="JY1480" s="307"/>
      <c r="JZ1480" s="307"/>
      <c r="KA1480" s="307"/>
      <c r="KB1480" s="307"/>
      <c r="KC1480" s="307"/>
      <c r="KD1480" s="307"/>
      <c r="KE1480" s="307"/>
      <c r="KF1480" s="307"/>
      <c r="KG1480" s="307"/>
      <c r="KH1480" s="307"/>
      <c r="KI1480" s="307"/>
      <c r="KJ1480" s="307"/>
      <c r="KK1480" s="307"/>
      <c r="KL1480" s="307"/>
      <c r="KM1480" s="307"/>
      <c r="KN1480" s="307"/>
      <c r="KO1480" s="307"/>
      <c r="KP1480" s="307"/>
      <c r="KQ1480" s="307"/>
      <c r="KR1480" s="307"/>
      <c r="KS1480" s="307"/>
      <c r="KT1480" s="307"/>
    </row>
    <row r="1481" spans="14:306" s="56" customFormat="1" ht="15" customHeight="1">
      <c r="N1481" s="410"/>
      <c r="O1481" s="410"/>
      <c r="P1481" s="311"/>
      <c r="Q1481" s="311"/>
      <c r="R1481" s="311"/>
      <c r="AG1481" s="57"/>
      <c r="AH1481" s="57"/>
      <c r="AI1481" s="57"/>
      <c r="AJ1481" s="57"/>
      <c r="AK1481" s="57"/>
      <c r="AL1481" s="57"/>
      <c r="AM1481" s="57"/>
      <c r="AN1481" s="57"/>
      <c r="AO1481" s="57"/>
      <c r="AP1481" s="57"/>
      <c r="AQ1481" s="57"/>
      <c r="AR1481" s="57"/>
      <c r="AS1481" s="57"/>
      <c r="AT1481" s="57"/>
      <c r="AU1481" s="57"/>
      <c r="AV1481" s="57"/>
      <c r="AW1481" s="57"/>
      <c r="AX1481" s="57"/>
      <c r="AY1481" s="57"/>
      <c r="AZ1481" s="57"/>
      <c r="BA1481" s="57"/>
      <c r="BB1481" s="57"/>
      <c r="BC1481" s="57"/>
      <c r="BD1481" s="57"/>
      <c r="BE1481" s="57"/>
      <c r="BF1481" s="57"/>
      <c r="BG1481" s="57"/>
      <c r="BH1481" s="57"/>
      <c r="BI1481" s="57"/>
      <c r="BJ1481" s="57"/>
      <c r="BK1481" s="57"/>
      <c r="BL1481" s="57"/>
      <c r="BM1481" s="57"/>
      <c r="BN1481" s="57"/>
      <c r="CB1481" s="307"/>
      <c r="CC1481" s="307"/>
      <c r="CD1481" s="307"/>
      <c r="CE1481" s="307"/>
      <c r="CF1481" s="307"/>
      <c r="CG1481" s="307"/>
      <c r="CH1481" s="307"/>
      <c r="CI1481" s="307"/>
      <c r="CJ1481" s="307"/>
      <c r="CK1481" s="307"/>
      <c r="CL1481" s="307"/>
      <c r="CM1481" s="307"/>
      <c r="CN1481" s="307"/>
      <c r="CO1481" s="307"/>
      <c r="CP1481" s="307"/>
      <c r="CQ1481" s="307"/>
      <c r="CR1481" s="307"/>
      <c r="CS1481" s="307"/>
      <c r="CT1481" s="307"/>
      <c r="CU1481" s="307"/>
      <c r="CV1481" s="307"/>
      <c r="CW1481" s="307"/>
      <c r="CX1481" s="307"/>
      <c r="CY1481" s="307"/>
      <c r="CZ1481" s="307"/>
      <c r="DA1481" s="307"/>
      <c r="DB1481" s="307"/>
      <c r="DC1481" s="307"/>
      <c r="DD1481" s="307"/>
      <c r="DE1481" s="307"/>
      <c r="DF1481" s="307"/>
      <c r="DG1481" s="307"/>
      <c r="DH1481" s="307"/>
      <c r="DI1481" s="390"/>
      <c r="DJ1481" s="390"/>
      <c r="DK1481" s="307"/>
      <c r="DL1481" s="307"/>
      <c r="DM1481" s="307"/>
      <c r="DN1481" s="307"/>
      <c r="DO1481" s="307"/>
      <c r="DP1481" s="307"/>
      <c r="DQ1481" s="307"/>
      <c r="DR1481" s="307"/>
      <c r="DS1481" s="307"/>
      <c r="DT1481" s="307"/>
      <c r="DU1481" s="307"/>
      <c r="DV1481" s="307"/>
      <c r="DW1481" s="307"/>
      <c r="DX1481" s="307"/>
      <c r="DY1481" s="307"/>
      <c r="DZ1481" s="307"/>
      <c r="EA1481" s="307"/>
      <c r="EB1481" s="307"/>
      <c r="EC1481" s="307"/>
      <c r="ED1481" s="307"/>
      <c r="EE1481" s="307"/>
      <c r="EF1481" s="307"/>
      <c r="EG1481" s="307"/>
      <c r="EH1481" s="307"/>
      <c r="EI1481" s="307"/>
      <c r="EJ1481" s="307"/>
      <c r="EK1481" s="307"/>
      <c r="EL1481" s="307"/>
      <c r="EM1481" s="307"/>
      <c r="EN1481" s="307"/>
      <c r="EO1481" s="307"/>
      <c r="EP1481" s="307"/>
      <c r="EQ1481" s="307"/>
      <c r="ER1481" s="307"/>
      <c r="ES1481" s="307"/>
      <c r="ET1481" s="307"/>
      <c r="EU1481" s="390"/>
      <c r="EV1481" s="390"/>
      <c r="EW1481" s="307"/>
      <c r="EX1481" s="307"/>
      <c r="EY1481" s="307"/>
      <c r="EZ1481" s="307"/>
      <c r="FA1481" s="307"/>
      <c r="FB1481" s="307"/>
      <c r="FC1481" s="307"/>
      <c r="FD1481" s="307"/>
      <c r="FE1481" s="307"/>
      <c r="FF1481" s="307"/>
      <c r="FG1481" s="307"/>
      <c r="FH1481" s="307"/>
      <c r="FI1481" s="307"/>
      <c r="FJ1481" s="307"/>
      <c r="FK1481" s="307"/>
      <c r="FL1481" s="307"/>
      <c r="FM1481" s="307"/>
      <c r="FN1481" s="307"/>
      <c r="FO1481" s="307"/>
      <c r="FP1481" s="307"/>
      <c r="FQ1481" s="307"/>
      <c r="FR1481" s="307"/>
      <c r="FS1481" s="307"/>
      <c r="FT1481" s="307"/>
      <c r="FU1481" s="307"/>
      <c r="FV1481" s="307"/>
      <c r="FW1481" s="307"/>
      <c r="FX1481" s="307"/>
      <c r="FY1481" s="307"/>
      <c r="FZ1481" s="307"/>
      <c r="GA1481" s="307"/>
      <c r="GB1481" s="307"/>
      <c r="GC1481" s="307"/>
      <c r="GD1481" s="307"/>
      <c r="GE1481" s="307"/>
      <c r="GF1481" s="307"/>
      <c r="GG1481" s="307"/>
      <c r="GH1481" s="307"/>
      <c r="GI1481" s="307"/>
      <c r="GJ1481" s="307"/>
      <c r="GK1481" s="307"/>
      <c r="GL1481" s="307"/>
      <c r="GM1481" s="307"/>
      <c r="GN1481" s="307"/>
      <c r="GO1481" s="307"/>
      <c r="GP1481" s="307"/>
      <c r="GQ1481" s="307"/>
      <c r="GR1481" s="307"/>
      <c r="GS1481" s="307"/>
      <c r="GT1481" s="307"/>
      <c r="GU1481" s="307"/>
      <c r="GV1481" s="307"/>
      <c r="GW1481" s="307"/>
      <c r="GX1481" s="307"/>
      <c r="GY1481" s="307"/>
      <c r="GZ1481" s="307"/>
      <c r="HA1481" s="307"/>
      <c r="HB1481" s="307"/>
      <c r="HC1481" s="307"/>
      <c r="HD1481" s="307"/>
      <c r="HE1481" s="307"/>
      <c r="HF1481" s="307"/>
      <c r="HG1481" s="307"/>
      <c r="HH1481" s="307"/>
      <c r="HI1481" s="307"/>
      <c r="HJ1481" s="307"/>
      <c r="HK1481" s="307"/>
      <c r="HL1481" s="307"/>
      <c r="HM1481" s="307"/>
      <c r="HN1481" s="307"/>
      <c r="HO1481" s="307"/>
      <c r="HP1481" s="307"/>
      <c r="HQ1481" s="307"/>
      <c r="HR1481" s="307"/>
      <c r="HS1481" s="307"/>
      <c r="HT1481" s="307"/>
      <c r="HU1481" s="307"/>
      <c r="HV1481" s="307"/>
      <c r="HW1481" s="307"/>
      <c r="HX1481" s="307"/>
      <c r="HY1481" s="307"/>
      <c r="HZ1481" s="307"/>
      <c r="IA1481" s="307"/>
      <c r="IB1481" s="307"/>
      <c r="IC1481" s="307"/>
      <c r="ID1481" s="307"/>
      <c r="IE1481" s="307"/>
      <c r="IF1481" s="307"/>
      <c r="IG1481" s="307"/>
      <c r="IH1481" s="307"/>
      <c r="II1481" s="307"/>
      <c r="IJ1481" s="307"/>
      <c r="IK1481" s="307"/>
      <c r="IL1481" s="307"/>
      <c r="IM1481" s="307"/>
      <c r="IN1481" s="307"/>
      <c r="IO1481" s="307"/>
      <c r="IP1481" s="307"/>
      <c r="IQ1481" s="307"/>
      <c r="IR1481" s="307"/>
      <c r="IS1481" s="307"/>
      <c r="IT1481" s="307"/>
      <c r="IU1481" s="307"/>
      <c r="IV1481" s="307"/>
      <c r="IW1481" s="307"/>
      <c r="IX1481" s="307"/>
      <c r="IY1481" s="307"/>
      <c r="IZ1481" s="307"/>
      <c r="JA1481" s="307"/>
      <c r="JB1481" s="307"/>
      <c r="JC1481" s="307"/>
      <c r="JD1481" s="307"/>
      <c r="JE1481" s="307"/>
      <c r="JF1481" s="307"/>
      <c r="JG1481" s="307"/>
      <c r="JH1481" s="307"/>
      <c r="JI1481" s="307"/>
      <c r="JJ1481" s="307"/>
      <c r="JK1481" s="307"/>
      <c r="JL1481" s="307"/>
      <c r="JM1481" s="307"/>
      <c r="JN1481" s="307"/>
      <c r="JO1481" s="307"/>
      <c r="JP1481" s="307"/>
      <c r="JQ1481" s="307"/>
      <c r="JR1481" s="307"/>
      <c r="JS1481" s="307"/>
      <c r="JT1481" s="307"/>
      <c r="JU1481" s="307"/>
      <c r="JV1481" s="307"/>
      <c r="JW1481" s="307"/>
      <c r="JX1481" s="307"/>
      <c r="JY1481" s="307"/>
      <c r="JZ1481" s="307"/>
      <c r="KA1481" s="307"/>
      <c r="KB1481" s="307"/>
      <c r="KC1481" s="307"/>
      <c r="KD1481" s="307"/>
      <c r="KE1481" s="307"/>
      <c r="KF1481" s="307"/>
      <c r="KG1481" s="307"/>
      <c r="KH1481" s="307"/>
      <c r="KI1481" s="307"/>
      <c r="KJ1481" s="307"/>
      <c r="KK1481" s="307"/>
      <c r="KL1481" s="307"/>
      <c r="KM1481" s="307"/>
      <c r="KN1481" s="307"/>
      <c r="KO1481" s="307"/>
      <c r="KP1481" s="307"/>
      <c r="KQ1481" s="307"/>
      <c r="KR1481" s="307"/>
      <c r="KS1481" s="307"/>
      <c r="KT1481" s="307"/>
    </row>
    <row r="1482" spans="14:306" s="56" customFormat="1" ht="15" customHeight="1">
      <c r="N1482" s="410"/>
      <c r="O1482" s="410"/>
      <c r="P1482" s="311"/>
      <c r="Q1482" s="311"/>
      <c r="R1482" s="311"/>
      <c r="AG1482" s="57"/>
      <c r="AH1482" s="57"/>
      <c r="AI1482" s="57"/>
      <c r="AJ1482" s="57"/>
      <c r="AK1482" s="57"/>
      <c r="AL1482" s="57"/>
      <c r="AM1482" s="57"/>
      <c r="AN1482" s="57"/>
      <c r="AO1482" s="57"/>
      <c r="AP1482" s="57"/>
      <c r="AQ1482" s="57"/>
      <c r="AR1482" s="57"/>
      <c r="AS1482" s="57"/>
      <c r="AT1482" s="57"/>
      <c r="AU1482" s="57"/>
      <c r="AV1482" s="57"/>
      <c r="AW1482" s="57"/>
      <c r="AX1482" s="57"/>
      <c r="AY1482" s="57"/>
      <c r="AZ1482" s="57"/>
      <c r="BA1482" s="57"/>
      <c r="BB1482" s="57"/>
      <c r="BC1482" s="57"/>
      <c r="BD1482" s="57"/>
      <c r="BE1482" s="57"/>
      <c r="BF1482" s="57"/>
      <c r="BG1482" s="57"/>
      <c r="BH1482" s="57"/>
      <c r="BI1482" s="57"/>
      <c r="BJ1482" s="57"/>
      <c r="BK1482" s="57"/>
      <c r="BL1482" s="57"/>
      <c r="BM1482" s="57"/>
      <c r="BN1482" s="57"/>
      <c r="CB1482" s="307"/>
      <c r="CC1482" s="307"/>
      <c r="CD1482" s="307"/>
      <c r="CE1482" s="307"/>
      <c r="CF1482" s="307"/>
      <c r="CG1482" s="307"/>
      <c r="CH1482" s="307"/>
      <c r="CI1482" s="307"/>
      <c r="CJ1482" s="307"/>
      <c r="CK1482" s="307"/>
      <c r="CL1482" s="307"/>
      <c r="CM1482" s="307"/>
      <c r="CN1482" s="307"/>
      <c r="CO1482" s="307"/>
      <c r="CP1482" s="307"/>
      <c r="CQ1482" s="307"/>
      <c r="CR1482" s="307"/>
      <c r="CS1482" s="307"/>
      <c r="CT1482" s="307"/>
      <c r="CU1482" s="307"/>
      <c r="CV1482" s="307"/>
      <c r="CW1482" s="307"/>
      <c r="CX1482" s="307"/>
      <c r="CY1482" s="307"/>
      <c r="CZ1482" s="307"/>
      <c r="DA1482" s="307"/>
      <c r="DB1482" s="307"/>
      <c r="DC1482" s="307"/>
      <c r="DD1482" s="307"/>
      <c r="DE1482" s="307"/>
      <c r="DF1482" s="307"/>
      <c r="DG1482" s="307"/>
      <c r="DH1482" s="307"/>
      <c r="DI1482" s="390"/>
      <c r="DJ1482" s="390"/>
      <c r="DK1482" s="307"/>
      <c r="DL1482" s="307"/>
      <c r="DM1482" s="307"/>
      <c r="DN1482" s="307"/>
      <c r="DO1482" s="307"/>
      <c r="DP1482" s="307"/>
      <c r="DQ1482" s="307"/>
      <c r="DR1482" s="307"/>
      <c r="DS1482" s="307"/>
      <c r="DT1482" s="307"/>
      <c r="DU1482" s="307"/>
      <c r="DV1482" s="307"/>
      <c r="DW1482" s="307"/>
      <c r="DX1482" s="307"/>
      <c r="DY1482" s="307"/>
      <c r="DZ1482" s="307"/>
      <c r="EA1482" s="307"/>
      <c r="EB1482" s="307"/>
      <c r="EC1482" s="307"/>
      <c r="ED1482" s="307"/>
      <c r="EE1482" s="307"/>
      <c r="EF1482" s="307"/>
      <c r="EG1482" s="307"/>
      <c r="EH1482" s="307"/>
      <c r="EI1482" s="307"/>
      <c r="EJ1482" s="307"/>
      <c r="EK1482" s="307"/>
      <c r="EL1482" s="307"/>
      <c r="EM1482" s="307"/>
      <c r="EN1482" s="307"/>
      <c r="EO1482" s="307"/>
      <c r="EP1482" s="307"/>
      <c r="EQ1482" s="307"/>
      <c r="ER1482" s="307"/>
      <c r="ES1482" s="307"/>
      <c r="ET1482" s="307"/>
      <c r="EU1482" s="390"/>
      <c r="EV1482" s="390"/>
      <c r="EW1482" s="307"/>
      <c r="EX1482" s="307"/>
      <c r="EY1482" s="307"/>
      <c r="EZ1482" s="307"/>
      <c r="FA1482" s="307"/>
      <c r="FB1482" s="307"/>
      <c r="FC1482" s="307"/>
      <c r="FD1482" s="307"/>
      <c r="FE1482" s="307"/>
      <c r="FF1482" s="307"/>
      <c r="FG1482" s="307"/>
      <c r="FH1482" s="307"/>
      <c r="FI1482" s="307"/>
      <c r="FJ1482" s="307"/>
      <c r="FK1482" s="307"/>
      <c r="FL1482" s="307"/>
      <c r="FM1482" s="307"/>
      <c r="FN1482" s="307"/>
      <c r="FO1482" s="307"/>
      <c r="FP1482" s="307"/>
      <c r="FQ1482" s="307"/>
      <c r="FR1482" s="307"/>
      <c r="FS1482" s="307"/>
      <c r="FT1482" s="307"/>
      <c r="FU1482" s="307"/>
      <c r="FV1482" s="307"/>
      <c r="FW1482" s="307"/>
      <c r="FX1482" s="307"/>
      <c r="FY1482" s="307"/>
      <c r="FZ1482" s="307"/>
      <c r="GA1482" s="307"/>
      <c r="GB1482" s="307"/>
      <c r="GC1482" s="307"/>
      <c r="GD1482" s="307"/>
      <c r="GE1482" s="307"/>
      <c r="GF1482" s="307"/>
      <c r="GG1482" s="307"/>
      <c r="GH1482" s="307"/>
      <c r="GI1482" s="307"/>
      <c r="GJ1482" s="307"/>
      <c r="GK1482" s="307"/>
      <c r="GL1482" s="307"/>
      <c r="GM1482" s="307"/>
      <c r="GN1482" s="307"/>
      <c r="GO1482" s="307"/>
      <c r="GP1482" s="307"/>
      <c r="GQ1482" s="307"/>
      <c r="GR1482" s="307"/>
      <c r="GS1482" s="307"/>
      <c r="GT1482" s="307"/>
      <c r="GU1482" s="307"/>
      <c r="GV1482" s="307"/>
      <c r="GW1482" s="307"/>
      <c r="GX1482" s="307"/>
      <c r="GY1482" s="307"/>
      <c r="GZ1482" s="307"/>
      <c r="HA1482" s="307"/>
      <c r="HB1482" s="307"/>
      <c r="HC1482" s="307"/>
      <c r="HD1482" s="307"/>
      <c r="HE1482" s="307"/>
      <c r="HF1482" s="307"/>
      <c r="HG1482" s="307"/>
      <c r="HH1482" s="307"/>
      <c r="HI1482" s="307"/>
      <c r="HJ1482" s="307"/>
      <c r="HK1482" s="307"/>
      <c r="HL1482" s="307"/>
      <c r="HM1482" s="307"/>
      <c r="HN1482" s="307"/>
      <c r="HO1482" s="307"/>
      <c r="HP1482" s="307"/>
      <c r="HQ1482" s="307"/>
      <c r="HR1482" s="307"/>
      <c r="HS1482" s="307"/>
      <c r="HT1482" s="307"/>
      <c r="HU1482" s="307"/>
      <c r="HV1482" s="307"/>
      <c r="HW1482" s="307"/>
      <c r="HX1482" s="307"/>
      <c r="HY1482" s="307"/>
      <c r="HZ1482" s="307"/>
      <c r="IA1482" s="307"/>
      <c r="IB1482" s="307"/>
      <c r="IC1482" s="307"/>
      <c r="ID1482" s="307"/>
      <c r="IE1482" s="307"/>
      <c r="IF1482" s="307"/>
      <c r="IG1482" s="307"/>
      <c r="IH1482" s="307"/>
      <c r="II1482" s="307"/>
      <c r="IJ1482" s="307"/>
      <c r="IK1482" s="307"/>
      <c r="IL1482" s="307"/>
      <c r="IM1482" s="307"/>
      <c r="IN1482" s="307"/>
      <c r="IO1482" s="307"/>
      <c r="IP1482" s="307"/>
      <c r="IQ1482" s="307"/>
      <c r="IR1482" s="307"/>
      <c r="IS1482" s="307"/>
      <c r="IT1482" s="307"/>
      <c r="IU1482" s="307"/>
      <c r="IV1482" s="307"/>
      <c r="IW1482" s="307"/>
      <c r="IX1482" s="307"/>
      <c r="IY1482" s="307"/>
      <c r="IZ1482" s="307"/>
      <c r="JA1482" s="307"/>
      <c r="JB1482" s="307"/>
      <c r="JC1482" s="307"/>
      <c r="JD1482" s="307"/>
      <c r="JE1482" s="307"/>
      <c r="JF1482" s="307"/>
      <c r="JG1482" s="307"/>
      <c r="JH1482" s="307"/>
      <c r="JI1482" s="307"/>
      <c r="JJ1482" s="307"/>
      <c r="JK1482" s="307"/>
      <c r="JL1482" s="307"/>
      <c r="JM1482" s="307"/>
      <c r="JN1482" s="307"/>
      <c r="JO1482" s="307"/>
      <c r="JP1482" s="307"/>
      <c r="JQ1482" s="307"/>
      <c r="JR1482" s="307"/>
      <c r="JS1482" s="307"/>
      <c r="JT1482" s="307"/>
      <c r="JU1482" s="307"/>
      <c r="JV1482" s="307"/>
      <c r="JW1482" s="307"/>
      <c r="JX1482" s="307"/>
      <c r="JY1482" s="307"/>
      <c r="JZ1482" s="307"/>
      <c r="KA1482" s="307"/>
      <c r="KB1482" s="307"/>
      <c r="KC1482" s="307"/>
      <c r="KD1482" s="307"/>
      <c r="KE1482" s="307"/>
      <c r="KF1482" s="307"/>
      <c r="KG1482" s="307"/>
      <c r="KH1482" s="307"/>
      <c r="KI1482" s="307"/>
      <c r="KJ1482" s="307"/>
      <c r="KK1482" s="307"/>
      <c r="KL1482" s="307"/>
      <c r="KM1482" s="307"/>
      <c r="KN1482" s="307"/>
      <c r="KO1482" s="307"/>
      <c r="KP1482" s="307"/>
      <c r="KQ1482" s="307"/>
      <c r="KR1482" s="307"/>
      <c r="KS1482" s="307"/>
      <c r="KT1482" s="307"/>
    </row>
    <row r="1483" spans="14:306" s="56" customFormat="1" ht="15" customHeight="1">
      <c r="N1483" s="410"/>
      <c r="O1483" s="410"/>
      <c r="P1483" s="311"/>
      <c r="Q1483" s="311"/>
      <c r="R1483" s="311"/>
      <c r="AG1483" s="57"/>
      <c r="AH1483" s="57"/>
      <c r="AI1483" s="57"/>
      <c r="AJ1483" s="57"/>
      <c r="AK1483" s="57"/>
      <c r="AL1483" s="57"/>
      <c r="AM1483" s="57"/>
      <c r="AN1483" s="57"/>
      <c r="AO1483" s="57"/>
      <c r="AP1483" s="57"/>
      <c r="AQ1483" s="57"/>
      <c r="AR1483" s="57"/>
      <c r="AS1483" s="57"/>
      <c r="AT1483" s="57"/>
      <c r="AU1483" s="57"/>
      <c r="AV1483" s="57"/>
      <c r="AW1483" s="57"/>
      <c r="AX1483" s="57"/>
      <c r="AY1483" s="57"/>
      <c r="AZ1483" s="57"/>
      <c r="BA1483" s="57"/>
      <c r="BB1483" s="57"/>
      <c r="BC1483" s="57"/>
      <c r="BD1483" s="57"/>
      <c r="BE1483" s="57"/>
      <c r="BF1483" s="57"/>
      <c r="BG1483" s="57"/>
      <c r="BH1483" s="57"/>
      <c r="BI1483" s="57"/>
      <c r="BJ1483" s="57"/>
      <c r="BK1483" s="57"/>
      <c r="BL1483" s="57"/>
      <c r="BM1483" s="57"/>
      <c r="BN1483" s="57"/>
      <c r="CB1483" s="307"/>
      <c r="CC1483" s="307"/>
      <c r="CD1483" s="307"/>
      <c r="CE1483" s="307"/>
      <c r="CF1483" s="307"/>
      <c r="CG1483" s="307"/>
      <c r="CH1483" s="307"/>
      <c r="CI1483" s="307"/>
      <c r="CJ1483" s="307"/>
      <c r="CK1483" s="307"/>
      <c r="CL1483" s="307"/>
      <c r="CM1483" s="307"/>
      <c r="CN1483" s="307"/>
      <c r="CO1483" s="307"/>
      <c r="CP1483" s="307"/>
      <c r="CQ1483" s="307"/>
      <c r="CR1483" s="307"/>
      <c r="CS1483" s="307"/>
      <c r="CT1483" s="307"/>
      <c r="CU1483" s="307"/>
      <c r="CV1483" s="307"/>
      <c r="CW1483" s="307"/>
      <c r="CX1483" s="307"/>
      <c r="CY1483" s="307"/>
      <c r="CZ1483" s="307"/>
      <c r="DA1483" s="307"/>
      <c r="DB1483" s="307"/>
      <c r="DC1483" s="307"/>
      <c r="DD1483" s="307"/>
      <c r="DE1483" s="307"/>
      <c r="DF1483" s="307"/>
      <c r="DG1483" s="307"/>
      <c r="DH1483" s="307"/>
      <c r="DI1483" s="390"/>
      <c r="DJ1483" s="390"/>
      <c r="DK1483" s="307"/>
      <c r="DL1483" s="307"/>
      <c r="DM1483" s="307"/>
      <c r="DN1483" s="307"/>
      <c r="DO1483" s="307"/>
      <c r="DP1483" s="307"/>
      <c r="DQ1483" s="307"/>
      <c r="DR1483" s="307"/>
      <c r="DS1483" s="307"/>
      <c r="DT1483" s="307"/>
      <c r="DU1483" s="307"/>
      <c r="DV1483" s="307"/>
      <c r="DW1483" s="307"/>
      <c r="DX1483" s="307"/>
      <c r="DY1483" s="307"/>
      <c r="DZ1483" s="307"/>
      <c r="EA1483" s="307"/>
      <c r="EB1483" s="307"/>
      <c r="EC1483" s="307"/>
      <c r="ED1483" s="307"/>
      <c r="EE1483" s="307"/>
      <c r="EF1483" s="307"/>
      <c r="EG1483" s="307"/>
      <c r="EH1483" s="307"/>
      <c r="EI1483" s="307"/>
      <c r="EJ1483" s="307"/>
      <c r="EK1483" s="307"/>
      <c r="EL1483" s="307"/>
      <c r="EM1483" s="307"/>
      <c r="EN1483" s="307"/>
      <c r="EO1483" s="307"/>
      <c r="EP1483" s="307"/>
      <c r="EQ1483" s="307"/>
      <c r="ER1483" s="307"/>
      <c r="ES1483" s="307"/>
      <c r="ET1483" s="307"/>
      <c r="EU1483" s="390"/>
      <c r="EV1483" s="390"/>
      <c r="EW1483" s="307"/>
      <c r="EX1483" s="307"/>
      <c r="EY1483" s="307"/>
      <c r="EZ1483" s="307"/>
      <c r="FA1483" s="307"/>
      <c r="FB1483" s="307"/>
      <c r="FC1483" s="307"/>
      <c r="FD1483" s="307"/>
      <c r="FE1483" s="307"/>
      <c r="FF1483" s="307"/>
      <c r="FG1483" s="307"/>
      <c r="FH1483" s="307"/>
      <c r="FI1483" s="307"/>
      <c r="FJ1483" s="307"/>
      <c r="FK1483" s="307"/>
      <c r="FL1483" s="307"/>
      <c r="FM1483" s="307"/>
      <c r="FN1483" s="307"/>
      <c r="FO1483" s="307"/>
      <c r="FP1483" s="307"/>
      <c r="FQ1483" s="307"/>
      <c r="FR1483" s="307"/>
      <c r="FS1483" s="307"/>
      <c r="FT1483" s="307"/>
      <c r="FU1483" s="307"/>
      <c r="FV1483" s="307"/>
      <c r="FW1483" s="307"/>
      <c r="FX1483" s="307"/>
      <c r="FY1483" s="307"/>
      <c r="FZ1483" s="307"/>
      <c r="GA1483" s="307"/>
      <c r="GB1483" s="307"/>
      <c r="GC1483" s="307"/>
      <c r="GD1483" s="307"/>
      <c r="GE1483" s="307"/>
      <c r="GF1483" s="307"/>
      <c r="GG1483" s="307"/>
      <c r="GH1483" s="307"/>
      <c r="GI1483" s="307"/>
      <c r="GJ1483" s="307"/>
      <c r="GK1483" s="307"/>
      <c r="GL1483" s="307"/>
      <c r="GM1483" s="307"/>
      <c r="GN1483" s="307"/>
      <c r="GO1483" s="307"/>
      <c r="GP1483" s="307"/>
      <c r="GQ1483" s="307"/>
      <c r="GR1483" s="307"/>
      <c r="GS1483" s="307"/>
      <c r="GT1483" s="307"/>
      <c r="GU1483" s="307"/>
      <c r="GV1483" s="307"/>
      <c r="GW1483" s="307"/>
      <c r="GX1483" s="307"/>
      <c r="GY1483" s="307"/>
      <c r="GZ1483" s="307"/>
      <c r="HA1483" s="307"/>
      <c r="HB1483" s="307"/>
      <c r="HC1483" s="307"/>
      <c r="HD1483" s="307"/>
      <c r="HE1483" s="307"/>
      <c r="HF1483" s="307"/>
      <c r="HG1483" s="307"/>
      <c r="HH1483" s="307"/>
      <c r="HI1483" s="307"/>
      <c r="HJ1483" s="307"/>
      <c r="HK1483" s="307"/>
      <c r="HL1483" s="307"/>
      <c r="HM1483" s="307"/>
      <c r="HN1483" s="307"/>
      <c r="HO1483" s="307"/>
      <c r="HP1483" s="307"/>
      <c r="HQ1483" s="307"/>
      <c r="HR1483" s="307"/>
      <c r="HS1483" s="307"/>
      <c r="HT1483" s="307"/>
      <c r="HU1483" s="307"/>
      <c r="HV1483" s="307"/>
      <c r="HW1483" s="307"/>
      <c r="HX1483" s="307"/>
      <c r="HY1483" s="307"/>
      <c r="HZ1483" s="307"/>
      <c r="IA1483" s="307"/>
      <c r="IB1483" s="307"/>
      <c r="IC1483" s="307"/>
      <c r="ID1483" s="307"/>
      <c r="IE1483" s="307"/>
      <c r="IF1483" s="307"/>
      <c r="IG1483" s="307"/>
      <c r="IH1483" s="307"/>
      <c r="II1483" s="307"/>
      <c r="IJ1483" s="307"/>
      <c r="IK1483" s="307"/>
      <c r="IL1483" s="307"/>
      <c r="IM1483" s="307"/>
      <c r="IN1483" s="307"/>
      <c r="IO1483" s="307"/>
      <c r="IP1483" s="307"/>
      <c r="IQ1483" s="307"/>
      <c r="IR1483" s="307"/>
      <c r="IS1483" s="307"/>
      <c r="IT1483" s="307"/>
      <c r="IU1483" s="307"/>
      <c r="IV1483" s="307"/>
      <c r="IW1483" s="307"/>
      <c r="IX1483" s="307"/>
      <c r="IY1483" s="307"/>
      <c r="IZ1483" s="307"/>
      <c r="JA1483" s="307"/>
      <c r="JB1483" s="307"/>
      <c r="JC1483" s="307"/>
      <c r="JD1483" s="307"/>
      <c r="JE1483" s="307"/>
      <c r="JF1483" s="307"/>
      <c r="JG1483" s="307"/>
      <c r="JH1483" s="307"/>
      <c r="JI1483" s="307"/>
      <c r="JJ1483" s="307"/>
      <c r="JK1483" s="307"/>
      <c r="JL1483" s="307"/>
      <c r="JM1483" s="307"/>
      <c r="JN1483" s="307"/>
      <c r="JO1483" s="307"/>
      <c r="JP1483" s="307"/>
      <c r="JQ1483" s="307"/>
      <c r="JR1483" s="307"/>
      <c r="JS1483" s="307"/>
      <c r="JT1483" s="307"/>
      <c r="JU1483" s="307"/>
      <c r="JV1483" s="307"/>
      <c r="JW1483" s="307"/>
      <c r="JX1483" s="307"/>
      <c r="JY1483" s="307"/>
      <c r="JZ1483" s="307"/>
      <c r="KA1483" s="307"/>
      <c r="KB1483" s="307"/>
      <c r="KC1483" s="307"/>
      <c r="KD1483" s="307"/>
      <c r="KE1483" s="307"/>
      <c r="KF1483" s="307"/>
      <c r="KG1483" s="307"/>
      <c r="KH1483" s="307"/>
      <c r="KI1483" s="307"/>
      <c r="KJ1483" s="307"/>
      <c r="KK1483" s="307"/>
      <c r="KL1483" s="307"/>
      <c r="KM1483" s="307"/>
      <c r="KN1483" s="307"/>
      <c r="KO1483" s="307"/>
      <c r="KP1483" s="307"/>
      <c r="KQ1483" s="307"/>
      <c r="KR1483" s="307"/>
      <c r="KS1483" s="307"/>
      <c r="KT1483" s="307"/>
    </row>
    <row r="1484" spans="14:306" s="56" customFormat="1" ht="15" customHeight="1">
      <c r="N1484" s="410"/>
      <c r="O1484" s="410"/>
      <c r="P1484" s="311"/>
      <c r="Q1484" s="311"/>
      <c r="R1484" s="311"/>
      <c r="AG1484" s="57"/>
      <c r="AH1484" s="57"/>
      <c r="AI1484" s="57"/>
      <c r="AJ1484" s="57"/>
      <c r="AK1484" s="57"/>
      <c r="AL1484" s="57"/>
      <c r="AM1484" s="57"/>
      <c r="AN1484" s="57"/>
      <c r="AO1484" s="57"/>
      <c r="AP1484" s="57"/>
      <c r="AQ1484" s="57"/>
      <c r="AR1484" s="57"/>
      <c r="AS1484" s="57"/>
      <c r="AT1484" s="57"/>
      <c r="AU1484" s="57"/>
      <c r="AV1484" s="57"/>
      <c r="AW1484" s="57"/>
      <c r="AX1484" s="57"/>
      <c r="AY1484" s="57"/>
      <c r="AZ1484" s="57"/>
      <c r="BA1484" s="57"/>
      <c r="BB1484" s="57"/>
      <c r="BC1484" s="57"/>
      <c r="BD1484" s="57"/>
      <c r="BE1484" s="57"/>
      <c r="BF1484" s="57"/>
      <c r="BG1484" s="57"/>
      <c r="BH1484" s="57"/>
      <c r="BI1484" s="57"/>
      <c r="BJ1484" s="57"/>
      <c r="BK1484" s="57"/>
      <c r="BL1484" s="57"/>
      <c r="BM1484" s="57"/>
      <c r="BN1484" s="57"/>
      <c r="CB1484" s="307"/>
      <c r="CC1484" s="307"/>
      <c r="CD1484" s="307"/>
      <c r="CE1484" s="307"/>
      <c r="CF1484" s="307"/>
      <c r="CG1484" s="307"/>
      <c r="CH1484" s="307"/>
      <c r="CI1484" s="307"/>
      <c r="CJ1484" s="307"/>
      <c r="CK1484" s="307"/>
      <c r="CL1484" s="307"/>
      <c r="CM1484" s="307"/>
      <c r="CN1484" s="307"/>
      <c r="CO1484" s="307"/>
      <c r="CP1484" s="307"/>
      <c r="CQ1484" s="307"/>
      <c r="CR1484" s="307"/>
      <c r="CS1484" s="307"/>
      <c r="CT1484" s="307"/>
      <c r="CU1484" s="307"/>
      <c r="CV1484" s="307"/>
      <c r="CW1484" s="307"/>
      <c r="CX1484" s="307"/>
      <c r="CY1484" s="307"/>
      <c r="CZ1484" s="307"/>
      <c r="DA1484" s="307"/>
      <c r="DB1484" s="307"/>
      <c r="DC1484" s="307"/>
      <c r="DD1484" s="307"/>
      <c r="DE1484" s="307"/>
      <c r="DF1484" s="307"/>
      <c r="DG1484" s="307"/>
      <c r="DH1484" s="307"/>
      <c r="DI1484" s="390"/>
      <c r="DJ1484" s="390"/>
      <c r="DK1484" s="307"/>
      <c r="DL1484" s="307"/>
      <c r="DM1484" s="307"/>
      <c r="DN1484" s="307"/>
      <c r="DO1484" s="307"/>
      <c r="DP1484" s="307"/>
      <c r="DQ1484" s="307"/>
      <c r="DR1484" s="307"/>
      <c r="DS1484" s="307"/>
      <c r="DT1484" s="307"/>
      <c r="DU1484" s="307"/>
      <c r="DV1484" s="307"/>
      <c r="DW1484" s="307"/>
      <c r="DX1484" s="307"/>
      <c r="DY1484" s="307"/>
      <c r="DZ1484" s="307"/>
      <c r="EA1484" s="307"/>
      <c r="EB1484" s="307"/>
      <c r="EC1484" s="307"/>
      <c r="ED1484" s="307"/>
      <c r="EE1484" s="307"/>
      <c r="EF1484" s="307"/>
      <c r="EG1484" s="307"/>
      <c r="EH1484" s="307"/>
      <c r="EI1484" s="307"/>
      <c r="EJ1484" s="307"/>
      <c r="EK1484" s="307"/>
      <c r="EL1484" s="307"/>
      <c r="EM1484" s="307"/>
      <c r="EN1484" s="307"/>
      <c r="EO1484" s="307"/>
      <c r="EP1484" s="307"/>
      <c r="EQ1484" s="307"/>
      <c r="ER1484" s="307"/>
      <c r="ES1484" s="307"/>
      <c r="ET1484" s="307"/>
      <c r="EU1484" s="390"/>
      <c r="EV1484" s="390"/>
      <c r="EW1484" s="307"/>
      <c r="EX1484" s="307"/>
      <c r="EY1484" s="307"/>
      <c r="EZ1484" s="307"/>
      <c r="FA1484" s="307"/>
      <c r="FB1484" s="307"/>
      <c r="FC1484" s="307"/>
      <c r="FD1484" s="307"/>
      <c r="FE1484" s="307"/>
      <c r="FF1484" s="307"/>
      <c r="FG1484" s="307"/>
      <c r="FH1484" s="307"/>
      <c r="FI1484" s="307"/>
      <c r="FJ1484" s="307"/>
      <c r="FK1484" s="307"/>
      <c r="FL1484" s="307"/>
      <c r="FM1484" s="307"/>
      <c r="FN1484" s="307"/>
      <c r="FO1484" s="307"/>
      <c r="FP1484" s="307"/>
      <c r="FQ1484" s="307"/>
      <c r="FR1484" s="307"/>
      <c r="FS1484" s="307"/>
      <c r="FT1484" s="307"/>
      <c r="FU1484" s="307"/>
      <c r="FV1484" s="307"/>
      <c r="FW1484" s="307"/>
      <c r="FX1484" s="307"/>
      <c r="FY1484" s="307"/>
      <c r="FZ1484" s="307"/>
      <c r="GA1484" s="307"/>
      <c r="GB1484" s="307"/>
      <c r="GC1484" s="307"/>
      <c r="GD1484" s="307"/>
      <c r="GE1484" s="307"/>
      <c r="GF1484" s="307"/>
      <c r="GG1484" s="307"/>
      <c r="GH1484" s="307"/>
      <c r="GI1484" s="307"/>
      <c r="GJ1484" s="307"/>
      <c r="GK1484" s="307"/>
      <c r="GL1484" s="307"/>
      <c r="GM1484" s="307"/>
      <c r="GN1484" s="307"/>
      <c r="GO1484" s="307"/>
      <c r="GP1484" s="307"/>
      <c r="GQ1484" s="307"/>
      <c r="GR1484" s="307"/>
      <c r="GS1484" s="307"/>
      <c r="GT1484" s="307"/>
      <c r="GU1484" s="307"/>
      <c r="GV1484" s="307"/>
      <c r="GW1484" s="307"/>
      <c r="GX1484" s="307"/>
      <c r="GY1484" s="307"/>
      <c r="GZ1484" s="307"/>
      <c r="HA1484" s="307"/>
      <c r="HB1484" s="307"/>
      <c r="HC1484" s="307"/>
      <c r="HD1484" s="307"/>
      <c r="HE1484" s="307"/>
      <c r="HF1484" s="307"/>
      <c r="HG1484" s="307"/>
      <c r="HH1484" s="307"/>
      <c r="HI1484" s="307"/>
      <c r="HJ1484" s="307"/>
      <c r="HK1484" s="307"/>
      <c r="HL1484" s="307"/>
      <c r="HM1484" s="307"/>
      <c r="HN1484" s="307"/>
      <c r="HO1484" s="307"/>
      <c r="HP1484" s="307"/>
      <c r="HQ1484" s="307"/>
      <c r="HR1484" s="307"/>
      <c r="HS1484" s="307"/>
      <c r="HT1484" s="307"/>
      <c r="HU1484" s="307"/>
      <c r="HV1484" s="307"/>
      <c r="HW1484" s="307"/>
      <c r="HX1484" s="307"/>
      <c r="HY1484" s="307"/>
      <c r="HZ1484" s="307"/>
      <c r="IA1484" s="307"/>
      <c r="IB1484" s="307"/>
      <c r="IC1484" s="307"/>
      <c r="ID1484" s="307"/>
      <c r="IE1484" s="307"/>
      <c r="IF1484" s="307"/>
      <c r="IG1484" s="307"/>
      <c r="IH1484" s="307"/>
      <c r="II1484" s="307"/>
      <c r="IJ1484" s="307"/>
      <c r="IK1484" s="307"/>
      <c r="IL1484" s="307"/>
      <c r="IM1484" s="307"/>
      <c r="IN1484" s="307"/>
      <c r="IO1484" s="307"/>
      <c r="IP1484" s="307"/>
      <c r="IQ1484" s="307"/>
      <c r="IR1484" s="307"/>
      <c r="IS1484" s="307"/>
      <c r="IT1484" s="307"/>
      <c r="IU1484" s="307"/>
      <c r="IV1484" s="307"/>
      <c r="IW1484" s="307"/>
      <c r="IX1484" s="307"/>
      <c r="IY1484" s="307"/>
      <c r="IZ1484" s="307"/>
      <c r="JA1484" s="307"/>
      <c r="JB1484" s="307"/>
      <c r="JC1484" s="307"/>
      <c r="JD1484" s="307"/>
      <c r="JE1484" s="307"/>
      <c r="JF1484" s="307"/>
      <c r="JG1484" s="307"/>
      <c r="JH1484" s="307"/>
      <c r="JI1484" s="307"/>
      <c r="JJ1484" s="307"/>
      <c r="JK1484" s="307"/>
      <c r="JL1484" s="307"/>
      <c r="JM1484" s="307"/>
      <c r="JN1484" s="307"/>
      <c r="JO1484" s="307"/>
      <c r="JP1484" s="307"/>
      <c r="JQ1484" s="307"/>
      <c r="JR1484" s="307"/>
      <c r="JS1484" s="307"/>
      <c r="JT1484" s="307"/>
      <c r="JU1484" s="307"/>
      <c r="JV1484" s="307"/>
      <c r="JW1484" s="307"/>
      <c r="JX1484" s="307"/>
      <c r="JY1484" s="307"/>
      <c r="JZ1484" s="307"/>
      <c r="KA1484" s="307"/>
      <c r="KB1484" s="307"/>
      <c r="KC1484" s="307"/>
      <c r="KD1484" s="307"/>
      <c r="KE1484" s="307"/>
      <c r="KF1484" s="307"/>
      <c r="KG1484" s="307"/>
      <c r="KH1484" s="307"/>
      <c r="KI1484" s="307"/>
      <c r="KJ1484" s="307"/>
      <c r="KK1484" s="307"/>
      <c r="KL1484" s="307"/>
      <c r="KM1484" s="307"/>
      <c r="KN1484" s="307"/>
      <c r="KO1484" s="307"/>
      <c r="KP1484" s="307"/>
      <c r="KQ1484" s="307"/>
      <c r="KR1484" s="307"/>
      <c r="KS1484" s="307"/>
      <c r="KT1484" s="307"/>
    </row>
    <row r="1485" spans="14:306" s="56" customFormat="1" ht="15" customHeight="1">
      <c r="N1485" s="410"/>
      <c r="O1485" s="410"/>
      <c r="P1485" s="311"/>
      <c r="Q1485" s="311"/>
      <c r="R1485" s="311"/>
      <c r="AG1485" s="57"/>
      <c r="AH1485" s="57"/>
      <c r="AI1485" s="57"/>
      <c r="AJ1485" s="57"/>
      <c r="AK1485" s="57"/>
      <c r="AL1485" s="57"/>
      <c r="AM1485" s="57"/>
      <c r="AN1485" s="57"/>
      <c r="AO1485" s="57"/>
      <c r="AP1485" s="57"/>
      <c r="AQ1485" s="57"/>
      <c r="AR1485" s="57"/>
      <c r="AS1485" s="57"/>
      <c r="AT1485" s="57"/>
      <c r="AU1485" s="57"/>
      <c r="AV1485" s="57"/>
      <c r="AW1485" s="57"/>
      <c r="AX1485" s="57"/>
      <c r="AY1485" s="57"/>
      <c r="AZ1485" s="57"/>
      <c r="BA1485" s="57"/>
      <c r="BB1485" s="57"/>
      <c r="BC1485" s="57"/>
      <c r="BD1485" s="57"/>
      <c r="BE1485" s="57"/>
      <c r="BF1485" s="57"/>
      <c r="BG1485" s="57"/>
      <c r="BH1485" s="57"/>
      <c r="BI1485" s="57"/>
      <c r="BJ1485" s="57"/>
      <c r="BK1485" s="57"/>
      <c r="BL1485" s="57"/>
      <c r="BM1485" s="57"/>
      <c r="BN1485" s="57"/>
      <c r="CB1485" s="307"/>
      <c r="CC1485" s="307"/>
      <c r="CD1485" s="307"/>
      <c r="CE1485" s="307"/>
      <c r="CF1485" s="307"/>
      <c r="CG1485" s="307"/>
      <c r="CH1485" s="307"/>
      <c r="CI1485" s="307"/>
      <c r="CJ1485" s="307"/>
      <c r="CK1485" s="307"/>
      <c r="CL1485" s="307"/>
      <c r="CM1485" s="307"/>
      <c r="CN1485" s="307"/>
      <c r="CO1485" s="307"/>
      <c r="CP1485" s="307"/>
      <c r="CQ1485" s="307"/>
      <c r="CR1485" s="307"/>
      <c r="CS1485" s="307"/>
      <c r="CT1485" s="307"/>
      <c r="CU1485" s="307"/>
      <c r="CV1485" s="307"/>
      <c r="CW1485" s="307"/>
      <c r="CX1485" s="307"/>
      <c r="CY1485" s="307"/>
      <c r="CZ1485" s="307"/>
      <c r="DA1485" s="307"/>
      <c r="DB1485" s="307"/>
      <c r="DC1485" s="307"/>
      <c r="DD1485" s="307"/>
      <c r="DE1485" s="307"/>
      <c r="DF1485" s="307"/>
      <c r="DG1485" s="307"/>
      <c r="DH1485" s="307"/>
      <c r="DI1485" s="390"/>
      <c r="DJ1485" s="390"/>
      <c r="DK1485" s="307"/>
      <c r="DL1485" s="307"/>
      <c r="DM1485" s="307"/>
      <c r="DN1485" s="307"/>
      <c r="DO1485" s="307"/>
      <c r="DP1485" s="307"/>
      <c r="DQ1485" s="307"/>
      <c r="DR1485" s="307"/>
      <c r="DS1485" s="307"/>
      <c r="DT1485" s="307"/>
      <c r="DU1485" s="307"/>
      <c r="DV1485" s="307"/>
      <c r="DW1485" s="307"/>
      <c r="DX1485" s="307"/>
      <c r="DY1485" s="307"/>
      <c r="DZ1485" s="307"/>
      <c r="EA1485" s="307"/>
      <c r="EB1485" s="307"/>
      <c r="EC1485" s="307"/>
      <c r="ED1485" s="307"/>
      <c r="EE1485" s="307"/>
      <c r="EF1485" s="307"/>
      <c r="EG1485" s="307"/>
      <c r="EH1485" s="307"/>
      <c r="EI1485" s="307"/>
      <c r="EJ1485" s="307"/>
      <c r="EK1485" s="307"/>
      <c r="EL1485" s="307"/>
      <c r="EM1485" s="307"/>
      <c r="EN1485" s="307"/>
      <c r="EO1485" s="307"/>
      <c r="EP1485" s="307"/>
      <c r="EQ1485" s="307"/>
      <c r="ER1485" s="307"/>
      <c r="ES1485" s="307"/>
      <c r="ET1485" s="307"/>
      <c r="EU1485" s="390"/>
      <c r="EV1485" s="390"/>
      <c r="EW1485" s="307"/>
      <c r="EX1485" s="307"/>
      <c r="EY1485" s="307"/>
      <c r="EZ1485" s="307"/>
      <c r="FA1485" s="307"/>
      <c r="FB1485" s="307"/>
      <c r="FC1485" s="307"/>
      <c r="FD1485" s="307"/>
      <c r="FE1485" s="307"/>
      <c r="FF1485" s="307"/>
      <c r="FG1485" s="307"/>
      <c r="FH1485" s="307"/>
      <c r="FI1485" s="307"/>
      <c r="FJ1485" s="307"/>
      <c r="FK1485" s="307"/>
      <c r="FL1485" s="307"/>
      <c r="FM1485" s="307"/>
      <c r="FN1485" s="307"/>
      <c r="FO1485" s="307"/>
      <c r="FP1485" s="307"/>
      <c r="FQ1485" s="307"/>
      <c r="FR1485" s="307"/>
      <c r="FS1485" s="307"/>
      <c r="FT1485" s="307"/>
      <c r="FU1485" s="307"/>
      <c r="FV1485" s="307"/>
      <c r="FW1485" s="307"/>
      <c r="FX1485" s="307"/>
      <c r="FY1485" s="307"/>
      <c r="FZ1485" s="307"/>
      <c r="GA1485" s="307"/>
      <c r="GB1485" s="307"/>
      <c r="GC1485" s="307"/>
      <c r="GD1485" s="307"/>
      <c r="GE1485" s="307"/>
      <c r="GF1485" s="307"/>
      <c r="GG1485" s="307"/>
      <c r="GH1485" s="307"/>
      <c r="GI1485" s="307"/>
      <c r="GJ1485" s="307"/>
      <c r="GK1485" s="307"/>
      <c r="GL1485" s="307"/>
      <c r="GM1485" s="307"/>
      <c r="GN1485" s="307"/>
      <c r="GO1485" s="307"/>
      <c r="GP1485" s="307"/>
      <c r="GQ1485" s="307"/>
      <c r="GR1485" s="307"/>
      <c r="GS1485" s="307"/>
      <c r="GT1485" s="307"/>
      <c r="GU1485" s="307"/>
      <c r="GV1485" s="307"/>
      <c r="GW1485" s="307"/>
      <c r="GX1485" s="307"/>
      <c r="GY1485" s="307"/>
      <c r="GZ1485" s="307"/>
      <c r="HA1485" s="307"/>
      <c r="HB1485" s="307"/>
      <c r="HC1485" s="307"/>
      <c r="HD1485" s="307"/>
      <c r="HE1485" s="307"/>
      <c r="HF1485" s="307"/>
      <c r="HG1485" s="307"/>
      <c r="HH1485" s="307"/>
      <c r="HI1485" s="307"/>
      <c r="HJ1485" s="307"/>
      <c r="HK1485" s="307"/>
      <c r="HL1485" s="307"/>
      <c r="HM1485" s="307"/>
      <c r="HN1485" s="307"/>
      <c r="HO1485" s="307"/>
      <c r="HP1485" s="307"/>
      <c r="HQ1485" s="307"/>
      <c r="HR1485" s="307"/>
      <c r="HS1485" s="307"/>
      <c r="HT1485" s="307"/>
      <c r="HU1485" s="307"/>
      <c r="HV1485" s="307"/>
      <c r="HW1485" s="307"/>
      <c r="HX1485" s="307"/>
      <c r="HY1485" s="307"/>
      <c r="HZ1485" s="307"/>
      <c r="IA1485" s="307"/>
      <c r="IB1485" s="307"/>
      <c r="IC1485" s="307"/>
      <c r="ID1485" s="307"/>
      <c r="IE1485" s="307"/>
      <c r="IF1485" s="307"/>
      <c r="IG1485" s="307"/>
      <c r="IH1485" s="307"/>
      <c r="II1485" s="307"/>
      <c r="IJ1485" s="307"/>
      <c r="IK1485" s="307"/>
      <c r="IL1485" s="307"/>
      <c r="IM1485" s="307"/>
      <c r="IN1485" s="307"/>
      <c r="IO1485" s="307"/>
      <c r="IP1485" s="307"/>
      <c r="IQ1485" s="307"/>
      <c r="IR1485" s="307"/>
      <c r="IS1485" s="307"/>
      <c r="IT1485" s="307"/>
      <c r="IU1485" s="307"/>
      <c r="IV1485" s="307"/>
      <c r="IW1485" s="307"/>
      <c r="IX1485" s="307"/>
      <c r="IY1485" s="307"/>
      <c r="IZ1485" s="307"/>
      <c r="JA1485" s="307"/>
      <c r="JB1485" s="307"/>
      <c r="JC1485" s="307"/>
      <c r="JD1485" s="307"/>
      <c r="JE1485" s="307"/>
      <c r="JF1485" s="307"/>
      <c r="JG1485" s="307"/>
      <c r="JH1485" s="307"/>
      <c r="JI1485" s="307"/>
      <c r="JJ1485" s="307"/>
      <c r="JK1485" s="307"/>
      <c r="JL1485" s="307"/>
      <c r="JM1485" s="307"/>
      <c r="JN1485" s="307"/>
      <c r="JO1485" s="307"/>
      <c r="JP1485" s="307"/>
      <c r="JQ1485" s="307"/>
      <c r="JR1485" s="307"/>
      <c r="JS1485" s="307"/>
      <c r="JT1485" s="307"/>
      <c r="JU1485" s="307"/>
      <c r="JV1485" s="307"/>
      <c r="JW1485" s="307"/>
      <c r="JX1485" s="307"/>
      <c r="JY1485" s="307"/>
      <c r="JZ1485" s="307"/>
      <c r="KA1485" s="307"/>
      <c r="KB1485" s="307"/>
      <c r="KC1485" s="307"/>
      <c r="KD1485" s="307"/>
      <c r="KE1485" s="307"/>
      <c r="KF1485" s="307"/>
      <c r="KG1485" s="307"/>
      <c r="KH1485" s="307"/>
      <c r="KI1485" s="307"/>
      <c r="KJ1485" s="307"/>
      <c r="KK1485" s="307"/>
      <c r="KL1485" s="307"/>
      <c r="KM1485" s="307"/>
      <c r="KN1485" s="307"/>
      <c r="KO1485" s="307"/>
      <c r="KP1485" s="307"/>
      <c r="KQ1485" s="307"/>
      <c r="KR1485" s="307"/>
      <c r="KS1485" s="307"/>
      <c r="KT1485" s="307"/>
    </row>
    <row r="1486" spans="14:306" s="56" customFormat="1" ht="15" customHeight="1">
      <c r="N1486" s="410"/>
      <c r="O1486" s="410"/>
      <c r="P1486" s="311"/>
      <c r="Q1486" s="311"/>
      <c r="R1486" s="311"/>
      <c r="AG1486" s="57"/>
      <c r="AH1486" s="57"/>
      <c r="AI1486" s="57"/>
      <c r="AJ1486" s="57"/>
      <c r="AK1486" s="57"/>
      <c r="AL1486" s="57"/>
      <c r="AM1486" s="57"/>
      <c r="AN1486" s="57"/>
      <c r="AO1486" s="57"/>
      <c r="AP1486" s="57"/>
      <c r="AQ1486" s="57"/>
      <c r="AR1486" s="57"/>
      <c r="AS1486" s="57"/>
      <c r="AT1486" s="57"/>
      <c r="AU1486" s="57"/>
      <c r="AV1486" s="57"/>
      <c r="AW1486" s="57"/>
      <c r="AX1486" s="57"/>
      <c r="AY1486" s="57"/>
      <c r="AZ1486" s="57"/>
      <c r="BA1486" s="57"/>
      <c r="BB1486" s="57"/>
      <c r="BC1486" s="57"/>
      <c r="BD1486" s="57"/>
      <c r="BE1486" s="57"/>
      <c r="BF1486" s="57"/>
      <c r="BG1486" s="57"/>
      <c r="BH1486" s="57"/>
      <c r="BI1486" s="57"/>
      <c r="BJ1486" s="57"/>
      <c r="BK1486" s="57"/>
      <c r="BL1486" s="57"/>
      <c r="BM1486" s="57"/>
      <c r="BN1486" s="57"/>
      <c r="CB1486" s="307"/>
      <c r="CC1486" s="307"/>
      <c r="CD1486" s="307"/>
      <c r="CE1486" s="307"/>
      <c r="CF1486" s="307"/>
      <c r="CG1486" s="307"/>
      <c r="CH1486" s="307"/>
      <c r="CI1486" s="307"/>
      <c r="CJ1486" s="307"/>
      <c r="CK1486" s="307"/>
      <c r="CL1486" s="307"/>
      <c r="CM1486" s="307"/>
      <c r="CN1486" s="307"/>
      <c r="CO1486" s="307"/>
      <c r="CP1486" s="307"/>
      <c r="CQ1486" s="307"/>
      <c r="CR1486" s="307"/>
      <c r="CS1486" s="307"/>
      <c r="CT1486" s="307"/>
      <c r="CU1486" s="307"/>
      <c r="CV1486" s="307"/>
      <c r="CW1486" s="307"/>
      <c r="CX1486" s="307"/>
      <c r="CY1486" s="307"/>
      <c r="CZ1486" s="307"/>
      <c r="DA1486" s="307"/>
      <c r="DB1486" s="307"/>
      <c r="DC1486" s="307"/>
      <c r="DD1486" s="307"/>
      <c r="DE1486" s="307"/>
      <c r="DF1486" s="307"/>
      <c r="DG1486" s="307"/>
      <c r="DH1486" s="307"/>
      <c r="DI1486" s="390"/>
      <c r="DJ1486" s="390"/>
      <c r="DK1486" s="307"/>
      <c r="DL1486" s="307"/>
      <c r="DM1486" s="307"/>
      <c r="DN1486" s="307"/>
      <c r="DO1486" s="307"/>
      <c r="DP1486" s="307"/>
      <c r="DQ1486" s="307"/>
      <c r="DR1486" s="307"/>
      <c r="DS1486" s="307"/>
      <c r="DT1486" s="307"/>
      <c r="DU1486" s="307"/>
      <c r="DV1486" s="307"/>
      <c r="DW1486" s="307"/>
      <c r="DX1486" s="307"/>
      <c r="DY1486" s="307"/>
      <c r="DZ1486" s="307"/>
      <c r="EA1486" s="307"/>
      <c r="EB1486" s="307"/>
      <c r="EC1486" s="307"/>
      <c r="ED1486" s="307"/>
      <c r="EE1486" s="307"/>
      <c r="EF1486" s="307"/>
      <c r="EG1486" s="307"/>
      <c r="EH1486" s="307"/>
      <c r="EI1486" s="307"/>
      <c r="EJ1486" s="307"/>
      <c r="EK1486" s="307"/>
      <c r="EL1486" s="307"/>
      <c r="EM1486" s="307"/>
      <c r="EN1486" s="307"/>
      <c r="EO1486" s="307"/>
      <c r="EP1486" s="307"/>
      <c r="EQ1486" s="307"/>
      <c r="ER1486" s="307"/>
      <c r="ES1486" s="307"/>
      <c r="ET1486" s="307"/>
      <c r="EU1486" s="390"/>
      <c r="EV1486" s="390"/>
      <c r="EW1486" s="307"/>
      <c r="EX1486" s="307"/>
      <c r="EY1486" s="307"/>
      <c r="EZ1486" s="307"/>
      <c r="FA1486" s="307"/>
      <c r="FB1486" s="307"/>
      <c r="FC1486" s="307"/>
      <c r="FD1486" s="307"/>
      <c r="FE1486" s="307"/>
      <c r="FF1486" s="307"/>
      <c r="FG1486" s="307"/>
      <c r="FH1486" s="307"/>
      <c r="FI1486" s="307"/>
      <c r="FJ1486" s="307"/>
      <c r="FK1486" s="307"/>
      <c r="FL1486" s="307"/>
      <c r="FM1486" s="307"/>
      <c r="FN1486" s="307"/>
      <c r="FO1486" s="307"/>
      <c r="FP1486" s="307"/>
      <c r="FQ1486" s="307"/>
      <c r="FR1486" s="307"/>
      <c r="FS1486" s="307"/>
      <c r="FT1486" s="307"/>
      <c r="FU1486" s="307"/>
      <c r="FV1486" s="307"/>
      <c r="FW1486" s="307"/>
      <c r="FX1486" s="307"/>
      <c r="FY1486" s="307"/>
      <c r="FZ1486" s="307"/>
      <c r="GA1486" s="307"/>
      <c r="GB1486" s="307"/>
      <c r="GC1486" s="307"/>
      <c r="GD1486" s="307"/>
      <c r="GE1486" s="307"/>
      <c r="GF1486" s="307"/>
      <c r="GG1486" s="307"/>
      <c r="GH1486" s="307"/>
      <c r="GI1486" s="307"/>
      <c r="GJ1486" s="307"/>
      <c r="GK1486" s="307"/>
      <c r="GL1486" s="307"/>
      <c r="GM1486" s="307"/>
      <c r="GN1486" s="307"/>
      <c r="GO1486" s="307"/>
      <c r="GP1486" s="307"/>
      <c r="GQ1486" s="307"/>
      <c r="GR1486" s="307"/>
      <c r="GS1486" s="307"/>
      <c r="GT1486" s="307"/>
      <c r="GU1486" s="307"/>
      <c r="GV1486" s="307"/>
      <c r="GW1486" s="307"/>
      <c r="GX1486" s="307"/>
      <c r="GY1486" s="307"/>
      <c r="GZ1486" s="307"/>
      <c r="HA1486" s="307"/>
      <c r="HB1486" s="307"/>
      <c r="HC1486" s="307"/>
      <c r="HD1486" s="307"/>
      <c r="HE1486" s="307"/>
      <c r="HF1486" s="307"/>
      <c r="HG1486" s="307"/>
      <c r="HH1486" s="307"/>
      <c r="HI1486" s="307"/>
      <c r="HJ1486" s="307"/>
      <c r="HK1486" s="307"/>
      <c r="HL1486" s="307"/>
      <c r="HM1486" s="307"/>
      <c r="HN1486" s="307"/>
      <c r="HO1486" s="307"/>
      <c r="HP1486" s="307"/>
      <c r="HQ1486" s="307"/>
      <c r="HR1486" s="307"/>
      <c r="HS1486" s="307"/>
      <c r="HT1486" s="307"/>
      <c r="HU1486" s="307"/>
      <c r="HV1486" s="307"/>
      <c r="HW1486" s="307"/>
      <c r="HX1486" s="307"/>
      <c r="HY1486" s="307"/>
      <c r="HZ1486" s="307"/>
      <c r="IA1486" s="307"/>
      <c r="IB1486" s="307"/>
      <c r="IC1486" s="307"/>
      <c r="ID1486" s="307"/>
      <c r="IE1486" s="307"/>
      <c r="IF1486" s="307"/>
      <c r="IG1486" s="307"/>
      <c r="IH1486" s="307"/>
      <c r="II1486" s="307"/>
      <c r="IJ1486" s="307"/>
      <c r="IK1486" s="307"/>
      <c r="IL1486" s="307"/>
      <c r="IM1486" s="307"/>
      <c r="IN1486" s="307"/>
      <c r="IO1486" s="307"/>
      <c r="IP1486" s="307"/>
      <c r="IQ1486" s="307"/>
      <c r="IR1486" s="307"/>
      <c r="IS1486" s="307"/>
      <c r="IT1486" s="307"/>
      <c r="IU1486" s="307"/>
      <c r="IV1486" s="307"/>
      <c r="IW1486" s="307"/>
      <c r="IX1486" s="307"/>
      <c r="IY1486" s="307"/>
      <c r="IZ1486" s="307"/>
      <c r="JA1486" s="307"/>
      <c r="JB1486" s="307"/>
      <c r="JC1486" s="307"/>
      <c r="JD1486" s="307"/>
      <c r="JE1486" s="307"/>
      <c r="JF1486" s="307"/>
      <c r="JG1486" s="307"/>
      <c r="JH1486" s="307"/>
      <c r="JI1486" s="307"/>
      <c r="JJ1486" s="307"/>
      <c r="JK1486" s="307"/>
      <c r="JL1486" s="307"/>
      <c r="JM1486" s="307"/>
      <c r="JN1486" s="307"/>
      <c r="JO1486" s="307"/>
      <c r="JP1486" s="307"/>
      <c r="JQ1486" s="307"/>
      <c r="JR1486" s="307"/>
      <c r="JS1486" s="307"/>
      <c r="JT1486" s="307"/>
      <c r="JU1486" s="307"/>
      <c r="JV1486" s="307"/>
      <c r="JW1486" s="307"/>
      <c r="JX1486" s="307"/>
      <c r="JY1486" s="307"/>
      <c r="JZ1486" s="307"/>
      <c r="KA1486" s="307"/>
      <c r="KB1486" s="307"/>
      <c r="KC1486" s="307"/>
      <c r="KD1486" s="307"/>
      <c r="KE1486" s="307"/>
      <c r="KF1486" s="307"/>
      <c r="KG1486" s="307"/>
      <c r="KH1486" s="307"/>
      <c r="KI1486" s="307"/>
      <c r="KJ1486" s="307"/>
      <c r="KK1486" s="307"/>
      <c r="KL1486" s="307"/>
      <c r="KM1486" s="307"/>
      <c r="KN1486" s="307"/>
      <c r="KO1486" s="307"/>
      <c r="KP1486" s="307"/>
      <c r="KQ1486" s="307"/>
      <c r="KR1486" s="307"/>
      <c r="KS1486" s="307"/>
      <c r="KT1486" s="307"/>
    </row>
    <row r="1487" spans="14:306" s="56" customFormat="1" ht="15" customHeight="1">
      <c r="N1487" s="410"/>
      <c r="O1487" s="410"/>
      <c r="P1487" s="311"/>
      <c r="Q1487" s="311"/>
      <c r="R1487" s="311"/>
      <c r="AG1487" s="57"/>
      <c r="AH1487" s="57"/>
      <c r="AI1487" s="57"/>
      <c r="AJ1487" s="57"/>
      <c r="AK1487" s="57"/>
      <c r="AL1487" s="57"/>
      <c r="AM1487" s="57"/>
      <c r="AN1487" s="57"/>
      <c r="AO1487" s="57"/>
      <c r="AP1487" s="57"/>
      <c r="AQ1487" s="57"/>
      <c r="AR1487" s="57"/>
      <c r="AS1487" s="57"/>
      <c r="AT1487" s="57"/>
      <c r="AU1487" s="57"/>
      <c r="AV1487" s="57"/>
      <c r="AW1487" s="57"/>
      <c r="AX1487" s="57"/>
      <c r="AY1487" s="57"/>
      <c r="AZ1487" s="57"/>
      <c r="BA1487" s="57"/>
      <c r="BB1487" s="57"/>
      <c r="BC1487" s="57"/>
      <c r="BD1487" s="57"/>
      <c r="BE1487" s="57"/>
      <c r="BF1487" s="57"/>
      <c r="BG1487" s="57"/>
      <c r="BH1487" s="57"/>
      <c r="BI1487" s="57"/>
      <c r="BJ1487" s="57"/>
      <c r="BK1487" s="57"/>
      <c r="BL1487" s="57"/>
      <c r="BM1487" s="57"/>
      <c r="BN1487" s="57"/>
      <c r="CB1487" s="307"/>
      <c r="CC1487" s="307"/>
      <c r="CD1487" s="307"/>
      <c r="CE1487" s="307"/>
      <c r="CF1487" s="307"/>
      <c r="CG1487" s="307"/>
      <c r="CH1487" s="307"/>
      <c r="CI1487" s="307"/>
      <c r="CJ1487" s="307"/>
      <c r="CK1487" s="307"/>
      <c r="CL1487" s="307"/>
      <c r="CM1487" s="307"/>
      <c r="CN1487" s="307"/>
      <c r="CO1487" s="307"/>
      <c r="CP1487" s="307"/>
      <c r="CQ1487" s="307"/>
      <c r="CR1487" s="307"/>
      <c r="CS1487" s="307"/>
      <c r="CT1487" s="307"/>
      <c r="CU1487" s="307"/>
      <c r="CV1487" s="307"/>
      <c r="CW1487" s="307"/>
      <c r="CX1487" s="307"/>
      <c r="CY1487" s="307"/>
      <c r="CZ1487" s="307"/>
      <c r="DA1487" s="307"/>
      <c r="DB1487" s="307"/>
      <c r="DC1487" s="307"/>
      <c r="DD1487" s="307"/>
      <c r="DE1487" s="307"/>
      <c r="DF1487" s="307"/>
      <c r="DG1487" s="307"/>
      <c r="DH1487" s="307"/>
      <c r="DI1487" s="390"/>
      <c r="DJ1487" s="390"/>
      <c r="DK1487" s="307"/>
      <c r="DL1487" s="307"/>
      <c r="DM1487" s="307"/>
      <c r="DN1487" s="307"/>
      <c r="DO1487" s="307"/>
      <c r="DP1487" s="307"/>
      <c r="DQ1487" s="307"/>
      <c r="DR1487" s="307"/>
      <c r="DS1487" s="307"/>
      <c r="DT1487" s="307"/>
      <c r="DU1487" s="307"/>
      <c r="DV1487" s="307"/>
      <c r="DW1487" s="307"/>
      <c r="DX1487" s="307"/>
      <c r="DY1487" s="307"/>
      <c r="DZ1487" s="307"/>
      <c r="EA1487" s="307"/>
      <c r="EB1487" s="307"/>
      <c r="EC1487" s="307"/>
      <c r="ED1487" s="307"/>
      <c r="EE1487" s="307"/>
      <c r="EF1487" s="307"/>
      <c r="EG1487" s="307"/>
      <c r="EH1487" s="307"/>
      <c r="EI1487" s="307"/>
      <c r="EJ1487" s="307"/>
      <c r="EK1487" s="307"/>
      <c r="EL1487" s="307"/>
      <c r="EM1487" s="307"/>
      <c r="EN1487" s="307"/>
      <c r="EO1487" s="307"/>
      <c r="EP1487" s="307"/>
      <c r="EQ1487" s="307"/>
      <c r="ER1487" s="307"/>
      <c r="ES1487" s="307"/>
      <c r="ET1487" s="307"/>
      <c r="EU1487" s="390"/>
      <c r="EV1487" s="390"/>
      <c r="EW1487" s="307"/>
      <c r="EX1487" s="307"/>
      <c r="EY1487" s="307"/>
      <c r="EZ1487" s="307"/>
      <c r="FA1487" s="307"/>
      <c r="FB1487" s="307"/>
      <c r="FC1487" s="307"/>
      <c r="FD1487" s="307"/>
      <c r="FE1487" s="307"/>
      <c r="FF1487" s="307"/>
      <c r="FG1487" s="307"/>
      <c r="FH1487" s="307"/>
      <c r="FI1487" s="307"/>
      <c r="FJ1487" s="307"/>
      <c r="FK1487" s="307"/>
      <c r="FL1487" s="307"/>
      <c r="FM1487" s="307"/>
      <c r="FN1487" s="307"/>
      <c r="FO1487" s="307"/>
      <c r="FP1487" s="307"/>
      <c r="FQ1487" s="307"/>
      <c r="FR1487" s="307"/>
      <c r="FS1487" s="307"/>
      <c r="FT1487" s="307"/>
      <c r="FU1487" s="307"/>
      <c r="FV1487" s="307"/>
      <c r="FW1487" s="307"/>
      <c r="FX1487" s="307"/>
      <c r="FY1487" s="307"/>
      <c r="FZ1487" s="307"/>
      <c r="GA1487" s="307"/>
      <c r="GB1487" s="307"/>
      <c r="GC1487" s="307"/>
      <c r="GD1487" s="307"/>
      <c r="GE1487" s="307"/>
      <c r="GF1487" s="307"/>
      <c r="GG1487" s="307"/>
      <c r="GH1487" s="307"/>
      <c r="GI1487" s="307"/>
      <c r="GJ1487" s="307"/>
      <c r="GK1487" s="307"/>
      <c r="GL1487" s="307"/>
      <c r="GM1487" s="307"/>
      <c r="GN1487" s="307"/>
      <c r="GO1487" s="307"/>
      <c r="GP1487" s="307"/>
      <c r="GQ1487" s="307"/>
      <c r="GR1487" s="307"/>
      <c r="GS1487" s="307"/>
      <c r="GT1487" s="307"/>
      <c r="GU1487" s="307"/>
      <c r="GV1487" s="307"/>
      <c r="GW1487" s="307"/>
      <c r="GX1487" s="307"/>
      <c r="GY1487" s="307"/>
      <c r="GZ1487" s="307"/>
      <c r="HA1487" s="307"/>
      <c r="HB1487" s="307"/>
      <c r="HC1487" s="307"/>
      <c r="HD1487" s="307"/>
      <c r="HE1487" s="307"/>
      <c r="HF1487" s="307"/>
      <c r="HG1487" s="307"/>
      <c r="HH1487" s="307"/>
      <c r="HI1487" s="307"/>
      <c r="HJ1487" s="307"/>
      <c r="HK1487" s="307"/>
      <c r="HL1487" s="307"/>
      <c r="HM1487" s="307"/>
      <c r="HN1487" s="307"/>
      <c r="HO1487" s="307"/>
      <c r="HP1487" s="307"/>
      <c r="HQ1487" s="307"/>
      <c r="HR1487" s="307"/>
      <c r="HS1487" s="307"/>
      <c r="HT1487" s="307"/>
      <c r="HU1487" s="307"/>
      <c r="HV1487" s="307"/>
      <c r="HW1487" s="307"/>
      <c r="HX1487" s="307"/>
      <c r="HY1487" s="307"/>
      <c r="HZ1487" s="307"/>
      <c r="IA1487" s="307"/>
      <c r="IB1487" s="307"/>
      <c r="IC1487" s="307"/>
      <c r="ID1487" s="307"/>
      <c r="IE1487" s="307"/>
      <c r="IF1487" s="307"/>
      <c r="IG1487" s="307"/>
      <c r="IH1487" s="307"/>
      <c r="II1487" s="307"/>
      <c r="IJ1487" s="307"/>
      <c r="IK1487" s="307"/>
      <c r="IL1487" s="307"/>
      <c r="IM1487" s="307"/>
      <c r="IN1487" s="307"/>
      <c r="IO1487" s="307"/>
      <c r="IP1487" s="307"/>
      <c r="IQ1487" s="307"/>
      <c r="IR1487" s="307"/>
      <c r="IS1487" s="307"/>
      <c r="IT1487" s="307"/>
      <c r="IU1487" s="307"/>
      <c r="IV1487" s="307"/>
      <c r="IW1487" s="307"/>
      <c r="IX1487" s="307"/>
      <c r="IY1487" s="307"/>
      <c r="IZ1487" s="307"/>
      <c r="JA1487" s="307"/>
      <c r="JB1487" s="307"/>
      <c r="JC1487" s="307"/>
      <c r="JD1487" s="307"/>
      <c r="JE1487" s="307"/>
      <c r="JF1487" s="307"/>
      <c r="JG1487" s="307"/>
      <c r="JH1487" s="307"/>
      <c r="JI1487" s="307"/>
      <c r="JJ1487" s="307"/>
      <c r="JK1487" s="307"/>
      <c r="JL1487" s="307"/>
      <c r="JM1487" s="307"/>
      <c r="JN1487" s="307"/>
      <c r="JO1487" s="307"/>
      <c r="JP1487" s="307"/>
      <c r="JQ1487" s="307"/>
      <c r="JR1487" s="307"/>
      <c r="JS1487" s="307"/>
      <c r="JT1487" s="307"/>
      <c r="JU1487" s="307"/>
      <c r="JV1487" s="307"/>
      <c r="JW1487" s="307"/>
      <c r="JX1487" s="307"/>
      <c r="JY1487" s="307"/>
      <c r="JZ1487" s="307"/>
      <c r="KA1487" s="307"/>
      <c r="KB1487" s="307"/>
      <c r="KC1487" s="307"/>
      <c r="KD1487" s="307"/>
      <c r="KE1487" s="307"/>
      <c r="KF1487" s="307"/>
      <c r="KG1487" s="307"/>
      <c r="KH1487" s="307"/>
      <c r="KI1487" s="307"/>
      <c r="KJ1487" s="307"/>
      <c r="KK1487" s="307"/>
      <c r="KL1487" s="307"/>
      <c r="KM1487" s="307"/>
      <c r="KN1487" s="307"/>
      <c r="KO1487" s="307"/>
      <c r="KP1487" s="307"/>
      <c r="KQ1487" s="307"/>
      <c r="KR1487" s="307"/>
      <c r="KS1487" s="307"/>
      <c r="KT1487" s="307"/>
    </row>
    <row r="1488" spans="14:306" s="56" customFormat="1" ht="15" customHeight="1">
      <c r="N1488" s="410"/>
      <c r="O1488" s="410"/>
      <c r="P1488" s="311"/>
      <c r="Q1488" s="311"/>
      <c r="R1488" s="311"/>
      <c r="AG1488" s="57"/>
      <c r="AH1488" s="57"/>
      <c r="AI1488" s="57"/>
      <c r="AJ1488" s="57"/>
      <c r="AK1488" s="57"/>
      <c r="AL1488" s="57"/>
      <c r="AM1488" s="57"/>
      <c r="AN1488" s="57"/>
      <c r="AO1488" s="57"/>
      <c r="AP1488" s="57"/>
      <c r="AQ1488" s="57"/>
      <c r="AR1488" s="57"/>
      <c r="AS1488" s="57"/>
      <c r="AT1488" s="57"/>
      <c r="AU1488" s="57"/>
      <c r="AV1488" s="57"/>
      <c r="AW1488" s="57"/>
      <c r="AX1488" s="57"/>
      <c r="AY1488" s="57"/>
      <c r="AZ1488" s="57"/>
      <c r="BA1488" s="57"/>
      <c r="BB1488" s="57"/>
      <c r="BC1488" s="57"/>
      <c r="BD1488" s="57"/>
      <c r="BE1488" s="57"/>
      <c r="BF1488" s="57"/>
      <c r="BG1488" s="57"/>
      <c r="BH1488" s="57"/>
      <c r="BI1488" s="57"/>
      <c r="BJ1488" s="57"/>
      <c r="BK1488" s="57"/>
      <c r="BL1488" s="57"/>
      <c r="BM1488" s="57"/>
      <c r="BN1488" s="57"/>
      <c r="CB1488" s="307"/>
      <c r="CC1488" s="307"/>
      <c r="CD1488" s="307"/>
      <c r="CE1488" s="307"/>
      <c r="CF1488" s="307"/>
      <c r="CG1488" s="307"/>
      <c r="CH1488" s="307"/>
      <c r="CI1488" s="307"/>
      <c r="CJ1488" s="307"/>
      <c r="CK1488" s="307"/>
      <c r="CL1488" s="307"/>
      <c r="CM1488" s="307"/>
      <c r="CN1488" s="307"/>
      <c r="CO1488" s="307"/>
      <c r="CP1488" s="307"/>
      <c r="CQ1488" s="307"/>
      <c r="CR1488" s="307"/>
      <c r="CS1488" s="307"/>
      <c r="CT1488" s="307"/>
      <c r="CU1488" s="307"/>
      <c r="CV1488" s="307"/>
      <c r="CW1488" s="307"/>
      <c r="CX1488" s="307"/>
      <c r="CY1488" s="307"/>
      <c r="CZ1488" s="307"/>
      <c r="DA1488" s="307"/>
      <c r="DB1488" s="307"/>
      <c r="DC1488" s="307"/>
      <c r="DD1488" s="307"/>
      <c r="DE1488" s="307"/>
      <c r="DF1488" s="307"/>
      <c r="DG1488" s="307"/>
      <c r="DH1488" s="307"/>
      <c r="DI1488" s="390"/>
      <c r="DJ1488" s="390"/>
      <c r="DK1488" s="307"/>
      <c r="DL1488" s="307"/>
      <c r="DM1488" s="307"/>
      <c r="DN1488" s="307"/>
      <c r="DO1488" s="307"/>
      <c r="DP1488" s="307"/>
      <c r="DQ1488" s="307"/>
      <c r="DR1488" s="307"/>
      <c r="DS1488" s="307"/>
      <c r="DT1488" s="307"/>
      <c r="DU1488" s="307"/>
      <c r="DV1488" s="307"/>
      <c r="DW1488" s="307"/>
      <c r="DX1488" s="307"/>
      <c r="DY1488" s="307"/>
      <c r="DZ1488" s="307"/>
      <c r="EA1488" s="307"/>
      <c r="EB1488" s="307"/>
      <c r="EC1488" s="307"/>
      <c r="ED1488" s="307"/>
      <c r="EE1488" s="307"/>
      <c r="EF1488" s="307"/>
      <c r="EG1488" s="307"/>
      <c r="EH1488" s="307"/>
      <c r="EI1488" s="307"/>
      <c r="EJ1488" s="307"/>
      <c r="EK1488" s="307"/>
      <c r="EL1488" s="307"/>
      <c r="EM1488" s="307"/>
      <c r="EN1488" s="307"/>
      <c r="EO1488" s="307"/>
      <c r="EP1488" s="307"/>
      <c r="EQ1488" s="307"/>
      <c r="ER1488" s="307"/>
      <c r="ES1488" s="307"/>
      <c r="ET1488" s="307"/>
      <c r="EU1488" s="390"/>
      <c r="EV1488" s="390"/>
      <c r="EW1488" s="307"/>
      <c r="EX1488" s="307"/>
      <c r="EY1488" s="307"/>
      <c r="EZ1488" s="307"/>
      <c r="FA1488" s="307"/>
      <c r="FB1488" s="307"/>
      <c r="FC1488" s="307"/>
      <c r="FD1488" s="307"/>
      <c r="FE1488" s="307"/>
      <c r="FF1488" s="307"/>
      <c r="FG1488" s="307"/>
      <c r="FH1488" s="307"/>
      <c r="FI1488" s="307"/>
      <c r="FJ1488" s="307"/>
      <c r="FK1488" s="307"/>
      <c r="FL1488" s="307"/>
      <c r="FM1488" s="307"/>
      <c r="FN1488" s="307"/>
      <c r="FO1488" s="307"/>
      <c r="FP1488" s="307"/>
      <c r="FQ1488" s="307"/>
      <c r="FR1488" s="307"/>
      <c r="FS1488" s="307"/>
      <c r="FT1488" s="307"/>
      <c r="FU1488" s="307"/>
      <c r="FV1488" s="307"/>
      <c r="FW1488" s="307"/>
      <c r="FX1488" s="307"/>
      <c r="FY1488" s="307"/>
      <c r="FZ1488" s="307"/>
      <c r="GA1488" s="307"/>
      <c r="GB1488" s="307"/>
      <c r="GC1488" s="307"/>
      <c r="GD1488" s="307"/>
      <c r="GE1488" s="307"/>
      <c r="GF1488" s="307"/>
      <c r="GG1488" s="307"/>
      <c r="GH1488" s="307"/>
      <c r="GI1488" s="307"/>
      <c r="GJ1488" s="307"/>
      <c r="GK1488" s="307"/>
      <c r="GL1488" s="307"/>
      <c r="GM1488" s="307"/>
      <c r="GN1488" s="307"/>
      <c r="GO1488" s="307"/>
      <c r="GP1488" s="307"/>
      <c r="GQ1488" s="307"/>
      <c r="GR1488" s="307"/>
      <c r="GS1488" s="307"/>
      <c r="GT1488" s="307"/>
      <c r="GU1488" s="307"/>
      <c r="GV1488" s="307"/>
      <c r="GW1488" s="307"/>
      <c r="GX1488" s="307"/>
      <c r="GY1488" s="307"/>
      <c r="GZ1488" s="307"/>
      <c r="HA1488" s="307"/>
      <c r="HB1488" s="307"/>
      <c r="HC1488" s="307"/>
      <c r="HD1488" s="307"/>
      <c r="HE1488" s="307"/>
      <c r="HF1488" s="307"/>
      <c r="HG1488" s="307"/>
      <c r="HH1488" s="307"/>
      <c r="HI1488" s="307"/>
      <c r="HJ1488" s="307"/>
      <c r="HK1488" s="307"/>
      <c r="HL1488" s="307"/>
      <c r="HM1488" s="307"/>
      <c r="HN1488" s="307"/>
      <c r="HO1488" s="307"/>
      <c r="HP1488" s="307"/>
      <c r="HQ1488" s="307"/>
      <c r="HR1488" s="307"/>
      <c r="HS1488" s="307"/>
      <c r="HT1488" s="307"/>
      <c r="HU1488" s="307"/>
      <c r="HV1488" s="307"/>
      <c r="HW1488" s="307"/>
      <c r="HX1488" s="307"/>
      <c r="HY1488" s="307"/>
      <c r="HZ1488" s="307"/>
      <c r="IA1488" s="307"/>
      <c r="IB1488" s="307"/>
      <c r="IC1488" s="307"/>
      <c r="ID1488" s="307"/>
      <c r="IE1488" s="307"/>
      <c r="IF1488" s="307"/>
      <c r="IG1488" s="307"/>
      <c r="IH1488" s="307"/>
      <c r="II1488" s="307"/>
      <c r="IJ1488" s="307"/>
      <c r="IK1488" s="307"/>
      <c r="IL1488" s="307"/>
      <c r="IM1488" s="307"/>
      <c r="IN1488" s="307"/>
      <c r="IO1488" s="307"/>
      <c r="IP1488" s="307"/>
      <c r="IQ1488" s="307"/>
      <c r="IR1488" s="307"/>
      <c r="IS1488" s="307"/>
      <c r="IT1488" s="307"/>
      <c r="IU1488" s="307"/>
      <c r="IV1488" s="307"/>
      <c r="IW1488" s="307"/>
      <c r="IX1488" s="307"/>
      <c r="IY1488" s="307"/>
      <c r="IZ1488" s="307"/>
      <c r="JA1488" s="307"/>
      <c r="JB1488" s="307"/>
      <c r="JC1488" s="307"/>
      <c r="JD1488" s="307"/>
      <c r="JE1488" s="307"/>
      <c r="JF1488" s="307"/>
      <c r="JG1488" s="307"/>
      <c r="JH1488" s="307"/>
      <c r="JI1488" s="307"/>
      <c r="JJ1488" s="307"/>
      <c r="JK1488" s="307"/>
      <c r="JL1488" s="307"/>
      <c r="JM1488" s="307"/>
      <c r="JN1488" s="307"/>
      <c r="JO1488" s="307"/>
      <c r="JP1488" s="307"/>
      <c r="JQ1488" s="307"/>
      <c r="JR1488" s="307"/>
      <c r="JS1488" s="307"/>
      <c r="JT1488" s="307"/>
      <c r="JU1488" s="307"/>
      <c r="JV1488" s="307"/>
      <c r="JW1488" s="307"/>
      <c r="JX1488" s="307"/>
      <c r="JY1488" s="307"/>
      <c r="JZ1488" s="307"/>
      <c r="KA1488" s="307"/>
      <c r="KB1488" s="307"/>
      <c r="KC1488" s="307"/>
      <c r="KD1488" s="307"/>
      <c r="KE1488" s="307"/>
      <c r="KF1488" s="307"/>
      <c r="KG1488" s="307"/>
      <c r="KH1488" s="307"/>
      <c r="KI1488" s="307"/>
      <c r="KJ1488" s="307"/>
      <c r="KK1488" s="307"/>
      <c r="KL1488" s="307"/>
      <c r="KM1488" s="307"/>
      <c r="KN1488" s="307"/>
      <c r="KO1488" s="307"/>
      <c r="KP1488" s="307"/>
      <c r="KQ1488" s="307"/>
      <c r="KR1488" s="307"/>
      <c r="KS1488" s="307"/>
      <c r="KT1488" s="307"/>
    </row>
    <row r="1489" spans="14:306" s="56" customFormat="1" ht="15" customHeight="1">
      <c r="N1489" s="410"/>
      <c r="O1489" s="410"/>
      <c r="P1489" s="311"/>
      <c r="Q1489" s="311"/>
      <c r="R1489" s="311"/>
      <c r="AG1489" s="57"/>
      <c r="AH1489" s="57"/>
      <c r="AI1489" s="57"/>
      <c r="AJ1489" s="57"/>
      <c r="AK1489" s="57"/>
      <c r="AL1489" s="57"/>
      <c r="AM1489" s="57"/>
      <c r="AN1489" s="57"/>
      <c r="AO1489" s="57"/>
      <c r="AP1489" s="57"/>
      <c r="AQ1489" s="57"/>
      <c r="AR1489" s="57"/>
      <c r="AS1489" s="57"/>
      <c r="AT1489" s="57"/>
      <c r="AU1489" s="57"/>
      <c r="AV1489" s="57"/>
      <c r="AW1489" s="57"/>
      <c r="AX1489" s="57"/>
      <c r="AY1489" s="57"/>
      <c r="AZ1489" s="57"/>
      <c r="BA1489" s="57"/>
      <c r="BB1489" s="57"/>
      <c r="BC1489" s="57"/>
      <c r="BD1489" s="57"/>
      <c r="BE1489" s="57"/>
      <c r="BF1489" s="57"/>
      <c r="BG1489" s="57"/>
      <c r="BH1489" s="57"/>
      <c r="BI1489" s="57"/>
      <c r="BJ1489" s="57"/>
      <c r="BK1489" s="57"/>
      <c r="BL1489" s="57"/>
      <c r="BM1489" s="57"/>
      <c r="BN1489" s="57"/>
      <c r="CB1489" s="307"/>
      <c r="CC1489" s="307"/>
      <c r="CD1489" s="307"/>
      <c r="CE1489" s="307"/>
      <c r="CF1489" s="307"/>
      <c r="CG1489" s="307"/>
      <c r="CH1489" s="307"/>
      <c r="CI1489" s="307"/>
      <c r="CJ1489" s="307"/>
      <c r="CK1489" s="307"/>
      <c r="CL1489" s="307"/>
      <c r="CM1489" s="307"/>
      <c r="CN1489" s="307"/>
      <c r="CO1489" s="307"/>
      <c r="CP1489" s="307"/>
      <c r="CQ1489" s="307"/>
      <c r="CR1489" s="307"/>
      <c r="CS1489" s="307"/>
      <c r="CT1489" s="307"/>
      <c r="CU1489" s="307"/>
      <c r="CV1489" s="307"/>
      <c r="CW1489" s="307"/>
      <c r="CX1489" s="307"/>
      <c r="CY1489" s="307"/>
      <c r="CZ1489" s="307"/>
      <c r="DA1489" s="307"/>
      <c r="DB1489" s="307"/>
      <c r="DC1489" s="307"/>
      <c r="DD1489" s="307"/>
      <c r="DE1489" s="307"/>
      <c r="DF1489" s="307"/>
      <c r="DG1489" s="307"/>
      <c r="DH1489" s="307"/>
      <c r="DI1489" s="390"/>
      <c r="DJ1489" s="390"/>
      <c r="DK1489" s="307"/>
      <c r="DL1489" s="307"/>
      <c r="DM1489" s="307"/>
      <c r="DN1489" s="307"/>
      <c r="DO1489" s="307"/>
      <c r="DP1489" s="307"/>
      <c r="DQ1489" s="307"/>
      <c r="DR1489" s="307"/>
      <c r="DS1489" s="307"/>
      <c r="DT1489" s="307"/>
      <c r="DU1489" s="307"/>
      <c r="DV1489" s="307"/>
      <c r="DW1489" s="307"/>
      <c r="DX1489" s="307"/>
      <c r="DY1489" s="307"/>
      <c r="DZ1489" s="307"/>
      <c r="EA1489" s="307"/>
      <c r="EB1489" s="307"/>
      <c r="EC1489" s="307"/>
      <c r="ED1489" s="307"/>
      <c r="EE1489" s="307"/>
      <c r="EF1489" s="307"/>
      <c r="EG1489" s="307"/>
      <c r="EH1489" s="307"/>
      <c r="EI1489" s="307"/>
      <c r="EJ1489" s="307"/>
      <c r="EK1489" s="307"/>
      <c r="EL1489" s="307"/>
      <c r="EM1489" s="307"/>
      <c r="EN1489" s="307"/>
      <c r="EO1489" s="307"/>
      <c r="EP1489" s="307"/>
      <c r="EQ1489" s="307"/>
      <c r="ER1489" s="307"/>
      <c r="ES1489" s="307"/>
      <c r="ET1489" s="307"/>
      <c r="EU1489" s="390"/>
      <c r="EV1489" s="390"/>
      <c r="EW1489" s="307"/>
      <c r="EX1489" s="307"/>
      <c r="EY1489" s="307"/>
      <c r="EZ1489" s="307"/>
      <c r="FA1489" s="307"/>
      <c r="FB1489" s="307"/>
      <c r="FC1489" s="307"/>
      <c r="FD1489" s="307"/>
      <c r="FE1489" s="307"/>
      <c r="FF1489" s="307"/>
      <c r="FG1489" s="307"/>
      <c r="FH1489" s="307"/>
      <c r="FI1489" s="307"/>
      <c r="FJ1489" s="307"/>
      <c r="FK1489" s="307"/>
      <c r="FL1489" s="307"/>
      <c r="FM1489" s="307"/>
      <c r="FN1489" s="307"/>
      <c r="FO1489" s="307"/>
      <c r="FP1489" s="307"/>
      <c r="FQ1489" s="307"/>
      <c r="FR1489" s="307"/>
      <c r="FS1489" s="307"/>
      <c r="FT1489" s="307"/>
      <c r="FU1489" s="307"/>
      <c r="FV1489" s="307"/>
      <c r="FW1489" s="307"/>
      <c r="FX1489" s="307"/>
      <c r="FY1489" s="307"/>
      <c r="FZ1489" s="307"/>
      <c r="GA1489" s="307"/>
      <c r="GB1489" s="307"/>
      <c r="GC1489" s="307"/>
      <c r="GD1489" s="307"/>
      <c r="GE1489" s="307"/>
      <c r="GF1489" s="307"/>
      <c r="GG1489" s="307"/>
      <c r="GH1489" s="307"/>
      <c r="GI1489" s="307"/>
      <c r="GJ1489" s="307"/>
      <c r="GK1489" s="307"/>
      <c r="GL1489" s="307"/>
      <c r="GM1489" s="307"/>
      <c r="GN1489" s="307"/>
      <c r="GO1489" s="307"/>
      <c r="GP1489" s="307"/>
      <c r="GQ1489" s="307"/>
      <c r="GR1489" s="307"/>
      <c r="GS1489" s="307"/>
      <c r="GT1489" s="307"/>
      <c r="GU1489" s="307"/>
      <c r="GV1489" s="307"/>
      <c r="GW1489" s="307"/>
      <c r="GX1489" s="307"/>
      <c r="GY1489" s="307"/>
      <c r="GZ1489" s="307"/>
      <c r="HA1489" s="307"/>
      <c r="HB1489" s="307"/>
      <c r="HC1489" s="307"/>
      <c r="HD1489" s="307"/>
      <c r="HE1489" s="307"/>
      <c r="HF1489" s="307"/>
      <c r="HG1489" s="307"/>
      <c r="HH1489" s="307"/>
      <c r="HI1489" s="307"/>
      <c r="HJ1489" s="307"/>
      <c r="HK1489" s="307"/>
      <c r="HL1489" s="307"/>
      <c r="HM1489" s="307"/>
      <c r="HN1489" s="307"/>
      <c r="HO1489" s="307"/>
      <c r="HP1489" s="307"/>
      <c r="HQ1489" s="307"/>
      <c r="HR1489" s="307"/>
      <c r="HS1489" s="307"/>
      <c r="HT1489" s="307"/>
      <c r="HU1489" s="307"/>
      <c r="HV1489" s="307"/>
      <c r="HW1489" s="307"/>
      <c r="HX1489" s="307"/>
      <c r="HY1489" s="307"/>
      <c r="HZ1489" s="307"/>
      <c r="IA1489" s="307"/>
      <c r="IB1489" s="307"/>
      <c r="IC1489" s="307"/>
      <c r="ID1489" s="307"/>
      <c r="IE1489" s="307"/>
      <c r="IF1489" s="307"/>
      <c r="IG1489" s="307"/>
      <c r="IH1489" s="307"/>
      <c r="II1489" s="307"/>
      <c r="IJ1489" s="307"/>
      <c r="IK1489" s="307"/>
      <c r="IL1489" s="307"/>
      <c r="IM1489" s="307"/>
      <c r="IN1489" s="307"/>
      <c r="IO1489" s="307"/>
      <c r="IP1489" s="307"/>
      <c r="IQ1489" s="307"/>
      <c r="IR1489" s="307"/>
      <c r="IS1489" s="307"/>
      <c r="IT1489" s="307"/>
      <c r="IU1489" s="307"/>
      <c r="IV1489" s="307"/>
      <c r="IW1489" s="307"/>
      <c r="IX1489" s="307"/>
      <c r="IY1489" s="307"/>
      <c r="IZ1489" s="307"/>
      <c r="JA1489" s="307"/>
      <c r="JB1489" s="307"/>
      <c r="JC1489" s="307"/>
      <c r="JD1489" s="307"/>
      <c r="JE1489" s="307"/>
      <c r="JF1489" s="307"/>
      <c r="JG1489" s="307"/>
      <c r="JH1489" s="307"/>
      <c r="JI1489" s="307"/>
      <c r="JJ1489" s="307"/>
      <c r="JK1489" s="307"/>
      <c r="JL1489" s="307"/>
      <c r="JM1489" s="307"/>
      <c r="JN1489" s="307"/>
      <c r="JO1489" s="307"/>
      <c r="JP1489" s="307"/>
      <c r="JQ1489" s="307"/>
      <c r="JR1489" s="307"/>
      <c r="JS1489" s="307"/>
      <c r="JT1489" s="307"/>
      <c r="JU1489" s="307"/>
      <c r="JV1489" s="307"/>
      <c r="JW1489" s="307"/>
      <c r="JX1489" s="307"/>
      <c r="JY1489" s="307"/>
      <c r="JZ1489" s="307"/>
      <c r="KA1489" s="307"/>
      <c r="KB1489" s="307"/>
      <c r="KC1489" s="307"/>
      <c r="KD1489" s="307"/>
      <c r="KE1489" s="307"/>
      <c r="KF1489" s="307"/>
      <c r="KG1489" s="307"/>
      <c r="KH1489" s="307"/>
      <c r="KI1489" s="307"/>
      <c r="KJ1489" s="307"/>
      <c r="KK1489" s="307"/>
      <c r="KL1489" s="307"/>
      <c r="KM1489" s="307"/>
      <c r="KN1489" s="307"/>
      <c r="KO1489" s="307"/>
      <c r="KP1489" s="307"/>
      <c r="KQ1489" s="307"/>
      <c r="KR1489" s="307"/>
      <c r="KS1489" s="307"/>
      <c r="KT1489" s="307"/>
    </row>
    <row r="1490" spans="14:306" s="56" customFormat="1" ht="15" customHeight="1">
      <c r="N1490" s="410"/>
      <c r="O1490" s="410"/>
      <c r="P1490" s="311"/>
      <c r="Q1490" s="311"/>
      <c r="R1490" s="311"/>
      <c r="AG1490" s="57"/>
      <c r="AH1490" s="57"/>
      <c r="AI1490" s="57"/>
      <c r="AJ1490" s="57"/>
      <c r="AK1490" s="57"/>
      <c r="AL1490" s="57"/>
      <c r="AM1490" s="57"/>
      <c r="AN1490" s="57"/>
      <c r="AO1490" s="57"/>
      <c r="AP1490" s="57"/>
      <c r="AQ1490" s="57"/>
      <c r="AR1490" s="57"/>
      <c r="AS1490" s="57"/>
      <c r="AT1490" s="57"/>
      <c r="AU1490" s="57"/>
      <c r="AV1490" s="57"/>
      <c r="AW1490" s="57"/>
      <c r="AX1490" s="57"/>
      <c r="AY1490" s="57"/>
      <c r="AZ1490" s="57"/>
      <c r="BA1490" s="57"/>
      <c r="BB1490" s="57"/>
      <c r="BC1490" s="57"/>
      <c r="BD1490" s="57"/>
      <c r="BE1490" s="57"/>
      <c r="BF1490" s="57"/>
      <c r="BG1490" s="57"/>
      <c r="BH1490" s="57"/>
      <c r="BI1490" s="57"/>
      <c r="BJ1490" s="57"/>
      <c r="BK1490" s="57"/>
      <c r="BL1490" s="57"/>
      <c r="BM1490" s="57"/>
      <c r="BN1490" s="57"/>
      <c r="CB1490" s="307"/>
      <c r="CC1490" s="307"/>
      <c r="CD1490" s="307"/>
      <c r="CE1490" s="307"/>
      <c r="CF1490" s="307"/>
      <c r="CG1490" s="307"/>
      <c r="CH1490" s="307"/>
      <c r="CI1490" s="307"/>
      <c r="CJ1490" s="307"/>
      <c r="CK1490" s="307"/>
      <c r="CL1490" s="307"/>
      <c r="CM1490" s="307"/>
      <c r="CN1490" s="307"/>
      <c r="CO1490" s="307"/>
      <c r="CP1490" s="307"/>
      <c r="CQ1490" s="307"/>
      <c r="CR1490" s="307"/>
      <c r="CS1490" s="307"/>
      <c r="CT1490" s="307"/>
      <c r="CU1490" s="307"/>
      <c r="CV1490" s="307"/>
      <c r="CW1490" s="307"/>
      <c r="CX1490" s="307"/>
      <c r="CY1490" s="307"/>
      <c r="CZ1490" s="307"/>
      <c r="DA1490" s="307"/>
      <c r="DB1490" s="307"/>
      <c r="DC1490" s="307"/>
      <c r="DD1490" s="307"/>
      <c r="DE1490" s="307"/>
      <c r="DF1490" s="307"/>
      <c r="DG1490" s="307"/>
      <c r="DH1490" s="307"/>
      <c r="DI1490" s="390"/>
      <c r="DJ1490" s="390"/>
      <c r="DK1490" s="307"/>
      <c r="DL1490" s="307"/>
      <c r="DM1490" s="307"/>
      <c r="DN1490" s="307"/>
      <c r="DO1490" s="307"/>
      <c r="DP1490" s="307"/>
      <c r="DQ1490" s="307"/>
      <c r="DR1490" s="307"/>
      <c r="DS1490" s="307"/>
      <c r="DT1490" s="307"/>
      <c r="DU1490" s="307"/>
      <c r="DV1490" s="307"/>
      <c r="DW1490" s="307"/>
      <c r="DX1490" s="307"/>
      <c r="DY1490" s="307"/>
      <c r="DZ1490" s="307"/>
      <c r="EA1490" s="307"/>
      <c r="EB1490" s="307"/>
      <c r="EC1490" s="307"/>
      <c r="ED1490" s="307"/>
      <c r="EE1490" s="307"/>
      <c r="EF1490" s="307"/>
      <c r="EG1490" s="307"/>
      <c r="EH1490" s="307"/>
      <c r="EI1490" s="307"/>
      <c r="EJ1490" s="307"/>
      <c r="EK1490" s="307"/>
      <c r="EL1490" s="307"/>
      <c r="EM1490" s="307"/>
      <c r="EN1490" s="307"/>
      <c r="EO1490" s="307"/>
      <c r="EP1490" s="307"/>
      <c r="EQ1490" s="307"/>
      <c r="ER1490" s="307"/>
      <c r="ES1490" s="307"/>
      <c r="ET1490" s="307"/>
      <c r="EU1490" s="390"/>
      <c r="EV1490" s="390"/>
      <c r="EW1490" s="307"/>
      <c r="EX1490" s="307"/>
      <c r="EY1490" s="307"/>
      <c r="EZ1490" s="307"/>
      <c r="FA1490" s="307"/>
      <c r="FB1490" s="307"/>
      <c r="FC1490" s="307"/>
      <c r="FD1490" s="307"/>
      <c r="FE1490" s="307"/>
      <c r="FF1490" s="307"/>
      <c r="FG1490" s="307"/>
      <c r="FH1490" s="307"/>
      <c r="FI1490" s="307"/>
      <c r="FJ1490" s="307"/>
      <c r="FK1490" s="307"/>
      <c r="FL1490" s="307"/>
      <c r="FM1490" s="307"/>
      <c r="FN1490" s="307"/>
      <c r="FO1490" s="307"/>
      <c r="FP1490" s="307"/>
      <c r="FQ1490" s="307"/>
      <c r="FR1490" s="307"/>
      <c r="FS1490" s="307"/>
      <c r="FT1490" s="307"/>
      <c r="FU1490" s="307"/>
      <c r="FV1490" s="307"/>
      <c r="FW1490" s="307"/>
      <c r="FX1490" s="307"/>
      <c r="FY1490" s="307"/>
      <c r="FZ1490" s="307"/>
      <c r="GA1490" s="307"/>
      <c r="GB1490" s="307"/>
      <c r="GC1490" s="307"/>
      <c r="GD1490" s="307"/>
      <c r="GE1490" s="307"/>
      <c r="GF1490" s="307"/>
      <c r="GG1490" s="307"/>
      <c r="GH1490" s="307"/>
      <c r="GI1490" s="307"/>
      <c r="GJ1490" s="307"/>
      <c r="GK1490" s="307"/>
      <c r="GL1490" s="307"/>
      <c r="GM1490" s="307"/>
      <c r="GN1490" s="307"/>
      <c r="GO1490" s="307"/>
      <c r="GP1490" s="307"/>
      <c r="GQ1490" s="307"/>
      <c r="GR1490" s="307"/>
      <c r="GS1490" s="307"/>
      <c r="GT1490" s="307"/>
      <c r="GU1490" s="307"/>
      <c r="GV1490" s="307"/>
      <c r="GW1490" s="307"/>
      <c r="GX1490" s="307"/>
      <c r="GY1490" s="307"/>
      <c r="GZ1490" s="307"/>
      <c r="HA1490" s="307"/>
      <c r="HB1490" s="307"/>
      <c r="HC1490" s="307"/>
      <c r="HD1490" s="307"/>
      <c r="HE1490" s="307"/>
      <c r="HF1490" s="307"/>
      <c r="HG1490" s="307"/>
      <c r="HH1490" s="307"/>
      <c r="HI1490" s="307"/>
      <c r="HJ1490" s="307"/>
      <c r="HK1490" s="307"/>
      <c r="HL1490" s="307"/>
      <c r="HM1490" s="307"/>
      <c r="HN1490" s="307"/>
      <c r="HO1490" s="307"/>
      <c r="HP1490" s="307"/>
      <c r="HQ1490" s="307"/>
      <c r="HR1490" s="307"/>
      <c r="HS1490" s="307"/>
      <c r="HT1490" s="307"/>
      <c r="HU1490" s="307"/>
      <c r="HV1490" s="307"/>
      <c r="HW1490" s="307"/>
      <c r="HX1490" s="307"/>
      <c r="HY1490" s="307"/>
      <c r="HZ1490" s="307"/>
      <c r="IA1490" s="307"/>
      <c r="IB1490" s="307"/>
      <c r="IC1490" s="307"/>
      <c r="ID1490" s="307"/>
      <c r="IE1490" s="307"/>
      <c r="IF1490" s="307"/>
      <c r="IG1490" s="307"/>
      <c r="IH1490" s="307"/>
      <c r="II1490" s="307"/>
      <c r="IJ1490" s="307"/>
      <c r="IK1490" s="307"/>
      <c r="IL1490" s="307"/>
      <c r="IM1490" s="307"/>
      <c r="IN1490" s="307"/>
      <c r="IO1490" s="307"/>
      <c r="IP1490" s="307"/>
      <c r="IQ1490" s="307"/>
      <c r="IR1490" s="307"/>
      <c r="IS1490" s="307"/>
      <c r="IT1490" s="307"/>
      <c r="IU1490" s="307"/>
      <c r="IV1490" s="307"/>
      <c r="IW1490" s="307"/>
      <c r="IX1490" s="307"/>
      <c r="IY1490" s="307"/>
      <c r="IZ1490" s="307"/>
      <c r="JA1490" s="307"/>
      <c r="JB1490" s="307"/>
      <c r="JC1490" s="307"/>
      <c r="JD1490" s="307"/>
      <c r="JE1490" s="307"/>
      <c r="JF1490" s="307"/>
      <c r="JG1490" s="307"/>
      <c r="JH1490" s="307"/>
      <c r="JI1490" s="307"/>
      <c r="JJ1490" s="307"/>
      <c r="JK1490" s="307"/>
      <c r="JL1490" s="307"/>
      <c r="JM1490" s="307"/>
      <c r="JN1490" s="307"/>
      <c r="JO1490" s="307"/>
      <c r="JP1490" s="307"/>
      <c r="JQ1490" s="307"/>
      <c r="JR1490" s="307"/>
      <c r="JS1490" s="307"/>
      <c r="JT1490" s="307"/>
      <c r="JU1490" s="307"/>
      <c r="JV1490" s="307"/>
      <c r="JW1490" s="307"/>
      <c r="JX1490" s="307"/>
      <c r="JY1490" s="307"/>
      <c r="JZ1490" s="307"/>
      <c r="KA1490" s="307"/>
      <c r="KB1490" s="307"/>
      <c r="KC1490" s="307"/>
      <c r="KD1490" s="307"/>
      <c r="KE1490" s="307"/>
      <c r="KF1490" s="307"/>
      <c r="KG1490" s="307"/>
      <c r="KH1490" s="307"/>
      <c r="KI1490" s="307"/>
      <c r="KJ1490" s="307"/>
      <c r="KK1490" s="307"/>
      <c r="KL1490" s="307"/>
      <c r="KM1490" s="307"/>
      <c r="KN1490" s="307"/>
      <c r="KO1490" s="307"/>
      <c r="KP1490" s="307"/>
      <c r="KQ1490" s="307"/>
      <c r="KR1490" s="307"/>
      <c r="KS1490" s="307"/>
      <c r="KT1490" s="307"/>
    </row>
    <row r="1491" spans="14:306" s="56" customFormat="1" ht="15" customHeight="1">
      <c r="N1491" s="410"/>
      <c r="O1491" s="410"/>
      <c r="P1491" s="311"/>
      <c r="Q1491" s="311"/>
      <c r="R1491" s="311"/>
      <c r="AG1491" s="57"/>
      <c r="AH1491" s="57"/>
      <c r="AI1491" s="57"/>
      <c r="AJ1491" s="57"/>
      <c r="AK1491" s="57"/>
      <c r="AL1491" s="57"/>
      <c r="AM1491" s="57"/>
      <c r="AN1491" s="57"/>
      <c r="AO1491" s="57"/>
      <c r="AP1491" s="57"/>
      <c r="AQ1491" s="57"/>
      <c r="AR1491" s="57"/>
      <c r="AS1491" s="57"/>
      <c r="AT1491" s="57"/>
      <c r="AU1491" s="57"/>
      <c r="AV1491" s="57"/>
      <c r="AW1491" s="57"/>
      <c r="AX1491" s="57"/>
      <c r="AY1491" s="57"/>
      <c r="AZ1491" s="57"/>
      <c r="BA1491" s="57"/>
      <c r="BB1491" s="57"/>
      <c r="BC1491" s="57"/>
      <c r="BD1491" s="57"/>
      <c r="BE1491" s="57"/>
      <c r="BF1491" s="57"/>
      <c r="BG1491" s="57"/>
      <c r="BH1491" s="57"/>
      <c r="BI1491" s="57"/>
      <c r="BJ1491" s="57"/>
      <c r="BK1491" s="57"/>
      <c r="BL1491" s="57"/>
      <c r="BM1491" s="57"/>
      <c r="BN1491" s="57"/>
      <c r="CB1491" s="307"/>
      <c r="CC1491" s="307"/>
      <c r="CD1491" s="307"/>
      <c r="CE1491" s="307"/>
      <c r="CF1491" s="307"/>
      <c r="CG1491" s="307"/>
      <c r="CH1491" s="307"/>
      <c r="CI1491" s="307"/>
      <c r="CJ1491" s="307"/>
      <c r="CK1491" s="307"/>
      <c r="CL1491" s="307"/>
      <c r="CM1491" s="307"/>
      <c r="CN1491" s="307"/>
      <c r="CO1491" s="307"/>
      <c r="CP1491" s="307"/>
      <c r="CQ1491" s="307"/>
      <c r="CR1491" s="307"/>
      <c r="CS1491" s="307"/>
      <c r="CT1491" s="307"/>
      <c r="CU1491" s="307"/>
      <c r="CV1491" s="307"/>
      <c r="CW1491" s="307"/>
      <c r="CX1491" s="307"/>
      <c r="CY1491" s="307"/>
      <c r="CZ1491" s="307"/>
      <c r="DA1491" s="307"/>
      <c r="DB1491" s="307"/>
      <c r="DC1491" s="307"/>
      <c r="DD1491" s="307"/>
      <c r="DE1491" s="307"/>
      <c r="DF1491" s="307"/>
      <c r="DG1491" s="307"/>
      <c r="DH1491" s="307"/>
      <c r="DI1491" s="390"/>
      <c r="DJ1491" s="390"/>
      <c r="DK1491" s="307"/>
      <c r="DL1491" s="307"/>
      <c r="DM1491" s="307"/>
      <c r="DN1491" s="307"/>
      <c r="DO1491" s="307"/>
      <c r="DP1491" s="307"/>
      <c r="DQ1491" s="307"/>
      <c r="DR1491" s="307"/>
      <c r="DS1491" s="307"/>
      <c r="DT1491" s="307"/>
      <c r="DU1491" s="307"/>
      <c r="DV1491" s="307"/>
      <c r="DW1491" s="307"/>
      <c r="DX1491" s="307"/>
      <c r="DY1491" s="307"/>
      <c r="DZ1491" s="307"/>
      <c r="EA1491" s="307"/>
      <c r="EB1491" s="307"/>
      <c r="EC1491" s="307"/>
      <c r="ED1491" s="307"/>
      <c r="EE1491" s="307"/>
      <c r="EF1491" s="307"/>
      <c r="EG1491" s="307"/>
      <c r="EH1491" s="307"/>
      <c r="EI1491" s="307"/>
      <c r="EJ1491" s="307"/>
      <c r="EK1491" s="307"/>
      <c r="EL1491" s="307"/>
      <c r="EM1491" s="307"/>
      <c r="EN1491" s="307"/>
      <c r="EO1491" s="307"/>
      <c r="EP1491" s="307"/>
      <c r="EQ1491" s="307"/>
      <c r="ER1491" s="307"/>
      <c r="ES1491" s="307"/>
      <c r="ET1491" s="307"/>
      <c r="EU1491" s="390"/>
      <c r="EV1491" s="390"/>
      <c r="EW1491" s="307"/>
      <c r="EX1491" s="307"/>
      <c r="EY1491" s="307"/>
      <c r="EZ1491" s="307"/>
      <c r="FA1491" s="307"/>
      <c r="FB1491" s="307"/>
      <c r="FC1491" s="307"/>
      <c r="FD1491" s="307"/>
      <c r="FE1491" s="307"/>
      <c r="FF1491" s="307"/>
      <c r="FG1491" s="307"/>
      <c r="FH1491" s="307"/>
      <c r="FI1491" s="307"/>
      <c r="FJ1491" s="307"/>
      <c r="FK1491" s="307"/>
      <c r="FL1491" s="307"/>
      <c r="FM1491" s="307"/>
      <c r="FN1491" s="307"/>
      <c r="FO1491" s="307"/>
      <c r="FP1491" s="307"/>
      <c r="FQ1491" s="307"/>
      <c r="FR1491" s="307"/>
      <c r="FS1491" s="307"/>
      <c r="FT1491" s="307"/>
      <c r="FU1491" s="307"/>
      <c r="FV1491" s="307"/>
      <c r="FW1491" s="307"/>
      <c r="FX1491" s="307"/>
      <c r="FY1491" s="307"/>
      <c r="FZ1491" s="307"/>
      <c r="GA1491" s="307"/>
      <c r="GB1491" s="307"/>
      <c r="GC1491" s="307"/>
      <c r="GD1491" s="307"/>
      <c r="GE1491" s="307"/>
      <c r="GF1491" s="307"/>
      <c r="GG1491" s="307"/>
      <c r="GH1491" s="307"/>
      <c r="GI1491" s="307"/>
      <c r="GJ1491" s="307"/>
      <c r="GK1491" s="307"/>
      <c r="GL1491" s="307"/>
      <c r="GM1491" s="307"/>
      <c r="GN1491" s="307"/>
      <c r="GO1491" s="307"/>
      <c r="GP1491" s="307"/>
      <c r="GQ1491" s="307"/>
      <c r="GR1491" s="307"/>
      <c r="GS1491" s="307"/>
      <c r="GT1491" s="307"/>
      <c r="GU1491" s="307"/>
      <c r="GV1491" s="307"/>
      <c r="GW1491" s="307"/>
      <c r="GX1491" s="307"/>
      <c r="GY1491" s="307"/>
      <c r="GZ1491" s="307"/>
      <c r="HA1491" s="307"/>
      <c r="HB1491" s="307"/>
      <c r="HC1491" s="307"/>
      <c r="HD1491" s="307"/>
      <c r="HE1491" s="307"/>
      <c r="HF1491" s="307"/>
      <c r="HG1491" s="307"/>
      <c r="HH1491" s="307"/>
      <c r="HI1491" s="307"/>
      <c r="HJ1491" s="307"/>
      <c r="HK1491" s="307"/>
      <c r="HL1491" s="307"/>
      <c r="HM1491" s="307"/>
      <c r="HN1491" s="307"/>
      <c r="HO1491" s="307"/>
      <c r="HP1491" s="307"/>
      <c r="HQ1491" s="307"/>
      <c r="HR1491" s="307"/>
      <c r="HS1491" s="307"/>
      <c r="HT1491" s="307"/>
      <c r="HU1491" s="307"/>
      <c r="HV1491" s="307"/>
      <c r="HW1491" s="307"/>
      <c r="HX1491" s="307"/>
      <c r="HY1491" s="307"/>
      <c r="HZ1491" s="307"/>
      <c r="IA1491" s="307"/>
      <c r="IB1491" s="307"/>
      <c r="IC1491" s="307"/>
      <c r="ID1491" s="307"/>
      <c r="IE1491" s="307"/>
      <c r="IF1491" s="307"/>
      <c r="IG1491" s="307"/>
      <c r="IH1491" s="307"/>
      <c r="II1491" s="307"/>
      <c r="IJ1491" s="307"/>
      <c r="IK1491" s="307"/>
      <c r="IL1491" s="307"/>
      <c r="IM1491" s="307"/>
      <c r="IN1491" s="307"/>
      <c r="IO1491" s="307"/>
      <c r="IP1491" s="307"/>
      <c r="IQ1491" s="307"/>
      <c r="IR1491" s="307"/>
      <c r="IS1491" s="307"/>
      <c r="IT1491" s="307"/>
      <c r="IU1491" s="307"/>
      <c r="IV1491" s="307"/>
      <c r="IW1491" s="307"/>
      <c r="IX1491" s="307"/>
      <c r="IY1491" s="307"/>
      <c r="IZ1491" s="307"/>
      <c r="JA1491" s="307"/>
      <c r="JB1491" s="307"/>
      <c r="JC1491" s="307"/>
      <c r="JD1491" s="307"/>
      <c r="JE1491" s="307"/>
      <c r="JF1491" s="307"/>
      <c r="JG1491" s="307"/>
      <c r="JH1491" s="307"/>
      <c r="JI1491" s="307"/>
      <c r="JJ1491" s="307"/>
      <c r="JK1491" s="307"/>
      <c r="JL1491" s="307"/>
      <c r="JM1491" s="307"/>
      <c r="JN1491" s="307"/>
      <c r="JO1491" s="307"/>
      <c r="JP1491" s="307"/>
      <c r="JQ1491" s="307"/>
      <c r="JR1491" s="307"/>
      <c r="JS1491" s="307"/>
      <c r="JT1491" s="307"/>
      <c r="JU1491" s="307"/>
      <c r="JV1491" s="307"/>
      <c r="JW1491" s="307"/>
      <c r="JX1491" s="307"/>
      <c r="JY1491" s="307"/>
      <c r="JZ1491" s="307"/>
      <c r="KA1491" s="307"/>
      <c r="KB1491" s="307"/>
      <c r="KC1491" s="307"/>
      <c r="KD1491" s="307"/>
      <c r="KE1491" s="307"/>
      <c r="KF1491" s="307"/>
      <c r="KG1491" s="307"/>
      <c r="KH1491" s="307"/>
      <c r="KI1491" s="307"/>
      <c r="KJ1491" s="307"/>
      <c r="KK1491" s="307"/>
      <c r="KL1491" s="307"/>
      <c r="KM1491" s="307"/>
      <c r="KN1491" s="307"/>
      <c r="KO1491" s="307"/>
      <c r="KP1491" s="307"/>
      <c r="KQ1491" s="307"/>
      <c r="KR1491" s="307"/>
      <c r="KS1491" s="307"/>
      <c r="KT1491" s="307"/>
    </row>
    <row r="1492" spans="14:306" s="56" customFormat="1" ht="15" customHeight="1">
      <c r="N1492" s="410"/>
      <c r="O1492" s="410"/>
      <c r="P1492" s="311"/>
      <c r="Q1492" s="311"/>
      <c r="R1492" s="311"/>
      <c r="AG1492" s="57"/>
      <c r="AH1492" s="57"/>
      <c r="AI1492" s="57"/>
      <c r="AJ1492" s="57"/>
      <c r="AK1492" s="57"/>
      <c r="AL1492" s="57"/>
      <c r="AM1492" s="57"/>
      <c r="AN1492" s="57"/>
      <c r="AO1492" s="57"/>
      <c r="AP1492" s="57"/>
      <c r="AQ1492" s="57"/>
      <c r="AR1492" s="57"/>
      <c r="AS1492" s="57"/>
      <c r="AT1492" s="57"/>
      <c r="AU1492" s="57"/>
      <c r="AV1492" s="57"/>
      <c r="AW1492" s="57"/>
      <c r="AX1492" s="57"/>
      <c r="AY1492" s="57"/>
      <c r="AZ1492" s="57"/>
      <c r="BA1492" s="57"/>
      <c r="BB1492" s="57"/>
      <c r="BC1492" s="57"/>
      <c r="BD1492" s="57"/>
      <c r="BE1492" s="57"/>
      <c r="BF1492" s="57"/>
      <c r="BG1492" s="57"/>
      <c r="BH1492" s="57"/>
      <c r="BI1492" s="57"/>
      <c r="BJ1492" s="57"/>
      <c r="BK1492" s="57"/>
      <c r="BL1492" s="57"/>
      <c r="BM1492" s="57"/>
      <c r="BN1492" s="57"/>
      <c r="CB1492" s="307"/>
      <c r="CC1492" s="307"/>
      <c r="CD1492" s="307"/>
      <c r="CE1492" s="307"/>
      <c r="CF1492" s="307"/>
      <c r="CG1492" s="307"/>
      <c r="CH1492" s="307"/>
      <c r="CI1492" s="307"/>
      <c r="CJ1492" s="307"/>
      <c r="CK1492" s="307"/>
      <c r="CL1492" s="307"/>
      <c r="CM1492" s="307"/>
      <c r="CN1492" s="307"/>
      <c r="CO1492" s="307"/>
      <c r="CP1492" s="307"/>
      <c r="CQ1492" s="307"/>
      <c r="CR1492" s="307"/>
      <c r="CS1492" s="307"/>
      <c r="CT1492" s="307"/>
      <c r="CU1492" s="307"/>
      <c r="CV1492" s="307"/>
      <c r="CW1492" s="307"/>
      <c r="CX1492" s="307"/>
      <c r="CY1492" s="307"/>
      <c r="CZ1492" s="307"/>
      <c r="DA1492" s="307"/>
      <c r="DB1492" s="307"/>
      <c r="DC1492" s="307"/>
      <c r="DD1492" s="307"/>
      <c r="DE1492" s="307"/>
      <c r="DF1492" s="307"/>
      <c r="DG1492" s="307"/>
      <c r="DH1492" s="307"/>
      <c r="DI1492" s="390"/>
      <c r="DJ1492" s="390"/>
      <c r="DK1492" s="307"/>
      <c r="DL1492" s="307"/>
      <c r="DM1492" s="307"/>
      <c r="DN1492" s="307"/>
      <c r="DO1492" s="307"/>
      <c r="DP1492" s="307"/>
      <c r="DQ1492" s="307"/>
      <c r="DR1492" s="307"/>
      <c r="DS1492" s="307"/>
      <c r="DT1492" s="307"/>
      <c r="DU1492" s="307"/>
      <c r="DV1492" s="307"/>
      <c r="DW1492" s="307"/>
      <c r="DX1492" s="307"/>
      <c r="DY1492" s="307"/>
      <c r="DZ1492" s="307"/>
      <c r="EA1492" s="307"/>
      <c r="EB1492" s="307"/>
      <c r="EC1492" s="307"/>
      <c r="ED1492" s="307"/>
      <c r="EE1492" s="307"/>
      <c r="EF1492" s="307"/>
      <c r="EG1492" s="307"/>
      <c r="EH1492" s="307"/>
      <c r="EI1492" s="307"/>
      <c r="EJ1492" s="307"/>
      <c r="EK1492" s="307"/>
      <c r="EL1492" s="307"/>
      <c r="EM1492" s="307"/>
      <c r="EN1492" s="307"/>
      <c r="EO1492" s="307"/>
      <c r="EP1492" s="307"/>
      <c r="EQ1492" s="307"/>
      <c r="ER1492" s="307"/>
      <c r="ES1492" s="307"/>
      <c r="ET1492" s="307"/>
      <c r="EU1492" s="390"/>
      <c r="EV1492" s="390"/>
      <c r="EW1492" s="307"/>
      <c r="EX1492" s="307"/>
      <c r="EY1492" s="307"/>
      <c r="EZ1492" s="307"/>
      <c r="FA1492" s="307"/>
      <c r="FB1492" s="307"/>
      <c r="FC1492" s="307"/>
      <c r="FD1492" s="307"/>
      <c r="FE1492" s="307"/>
      <c r="FF1492" s="307"/>
      <c r="FG1492" s="307"/>
      <c r="FH1492" s="307"/>
      <c r="FI1492" s="307"/>
      <c r="FJ1492" s="307"/>
      <c r="FK1492" s="307"/>
      <c r="FL1492" s="307"/>
      <c r="FM1492" s="307"/>
      <c r="FN1492" s="307"/>
      <c r="FO1492" s="307"/>
      <c r="FP1492" s="307"/>
      <c r="FQ1492" s="307"/>
      <c r="FR1492" s="307"/>
      <c r="FS1492" s="307"/>
      <c r="FT1492" s="307"/>
      <c r="FU1492" s="307"/>
      <c r="FV1492" s="307"/>
      <c r="FW1492" s="307"/>
      <c r="FX1492" s="307"/>
      <c r="FY1492" s="307"/>
      <c r="FZ1492" s="307"/>
      <c r="GA1492" s="307"/>
      <c r="GB1492" s="307"/>
      <c r="GC1492" s="307"/>
      <c r="GD1492" s="307"/>
      <c r="GE1492" s="307"/>
      <c r="GF1492" s="307"/>
      <c r="GG1492" s="307"/>
      <c r="GH1492" s="307"/>
      <c r="GI1492" s="307"/>
      <c r="GJ1492" s="307"/>
      <c r="GK1492" s="307"/>
      <c r="GL1492" s="307"/>
      <c r="GM1492" s="307"/>
      <c r="GN1492" s="307"/>
      <c r="GO1492" s="307"/>
      <c r="GP1492" s="307"/>
      <c r="GQ1492" s="307"/>
      <c r="GR1492" s="307"/>
      <c r="GS1492" s="307"/>
      <c r="GT1492" s="307"/>
      <c r="GU1492" s="307"/>
      <c r="GV1492" s="307"/>
      <c r="GW1492" s="307"/>
      <c r="GX1492" s="307"/>
      <c r="GY1492" s="307"/>
      <c r="GZ1492" s="307"/>
      <c r="HA1492" s="307"/>
      <c r="HB1492" s="307"/>
      <c r="HC1492" s="307"/>
      <c r="HD1492" s="307"/>
      <c r="HE1492" s="307"/>
      <c r="HF1492" s="307"/>
      <c r="HG1492" s="307"/>
      <c r="HH1492" s="307"/>
      <c r="HI1492" s="307"/>
      <c r="HJ1492" s="307"/>
      <c r="HK1492" s="307"/>
      <c r="HL1492" s="307"/>
      <c r="HM1492" s="307"/>
      <c r="HN1492" s="307"/>
      <c r="HO1492" s="307"/>
      <c r="HP1492" s="307"/>
      <c r="HQ1492" s="307"/>
      <c r="HR1492" s="307"/>
      <c r="HS1492" s="307"/>
      <c r="HT1492" s="307"/>
      <c r="HU1492" s="307"/>
      <c r="HV1492" s="307"/>
      <c r="HW1492" s="307"/>
      <c r="HX1492" s="307"/>
      <c r="HY1492" s="307"/>
      <c r="HZ1492" s="307"/>
      <c r="IA1492" s="307"/>
      <c r="IB1492" s="307"/>
      <c r="IC1492" s="307"/>
      <c r="ID1492" s="307"/>
      <c r="IE1492" s="307"/>
      <c r="IF1492" s="307"/>
      <c r="IG1492" s="307"/>
      <c r="IH1492" s="307"/>
      <c r="II1492" s="307"/>
      <c r="IJ1492" s="307"/>
      <c r="IK1492" s="307"/>
      <c r="IL1492" s="307"/>
      <c r="IM1492" s="307"/>
      <c r="IN1492" s="307"/>
      <c r="IO1492" s="307"/>
      <c r="IP1492" s="307"/>
      <c r="IQ1492" s="307"/>
      <c r="IR1492" s="307"/>
      <c r="IS1492" s="307"/>
      <c r="IT1492" s="307"/>
      <c r="IU1492" s="307"/>
      <c r="IV1492" s="307"/>
      <c r="IW1492" s="307"/>
      <c r="IX1492" s="307"/>
      <c r="IY1492" s="307"/>
      <c r="IZ1492" s="307"/>
      <c r="JA1492" s="307"/>
      <c r="JB1492" s="307"/>
      <c r="JC1492" s="307"/>
      <c r="JD1492" s="307"/>
      <c r="JE1492" s="307"/>
      <c r="JF1492" s="307"/>
      <c r="JG1492" s="307"/>
      <c r="JH1492" s="307"/>
      <c r="JI1492" s="307"/>
      <c r="JJ1492" s="307"/>
      <c r="JK1492" s="307"/>
      <c r="JL1492" s="307"/>
      <c r="JM1492" s="307"/>
      <c r="JN1492" s="307"/>
      <c r="JO1492" s="307"/>
      <c r="JP1492" s="307"/>
      <c r="JQ1492" s="307"/>
      <c r="JR1492" s="307"/>
      <c r="JS1492" s="307"/>
      <c r="JT1492" s="307"/>
      <c r="JU1492" s="307"/>
      <c r="JV1492" s="307"/>
      <c r="JW1492" s="307"/>
      <c r="JX1492" s="307"/>
      <c r="JY1492" s="307"/>
      <c r="JZ1492" s="307"/>
      <c r="KA1492" s="307"/>
      <c r="KB1492" s="307"/>
      <c r="KC1492" s="307"/>
      <c r="KD1492" s="307"/>
      <c r="KE1492" s="307"/>
      <c r="KF1492" s="307"/>
      <c r="KG1492" s="307"/>
      <c r="KH1492" s="307"/>
      <c r="KI1492" s="307"/>
      <c r="KJ1492" s="307"/>
      <c r="KK1492" s="307"/>
      <c r="KL1492" s="307"/>
      <c r="KM1492" s="307"/>
      <c r="KN1492" s="307"/>
      <c r="KO1492" s="307"/>
      <c r="KP1492" s="307"/>
      <c r="KQ1492" s="307"/>
      <c r="KR1492" s="307"/>
      <c r="KS1492" s="307"/>
      <c r="KT1492" s="307"/>
    </row>
    <row r="1493" spans="14:306" s="56" customFormat="1" ht="15" customHeight="1">
      <c r="N1493" s="410"/>
      <c r="O1493" s="410"/>
      <c r="P1493" s="311"/>
      <c r="Q1493" s="311"/>
      <c r="R1493" s="311"/>
      <c r="AG1493" s="57"/>
      <c r="AH1493" s="57"/>
      <c r="AI1493" s="57"/>
      <c r="AJ1493" s="57"/>
      <c r="AK1493" s="57"/>
      <c r="AL1493" s="57"/>
      <c r="AM1493" s="57"/>
      <c r="AN1493" s="57"/>
      <c r="AO1493" s="57"/>
      <c r="AP1493" s="57"/>
      <c r="AQ1493" s="57"/>
      <c r="AR1493" s="57"/>
      <c r="AS1493" s="57"/>
      <c r="AT1493" s="57"/>
      <c r="AU1493" s="57"/>
      <c r="AV1493" s="57"/>
      <c r="AW1493" s="57"/>
      <c r="AX1493" s="57"/>
      <c r="AY1493" s="57"/>
      <c r="AZ1493" s="57"/>
      <c r="BA1493" s="57"/>
      <c r="BB1493" s="57"/>
      <c r="BC1493" s="57"/>
      <c r="BD1493" s="57"/>
      <c r="BE1493" s="57"/>
      <c r="BF1493" s="57"/>
      <c r="BG1493" s="57"/>
      <c r="BH1493" s="57"/>
      <c r="BI1493" s="57"/>
      <c r="BJ1493" s="57"/>
      <c r="BK1493" s="57"/>
      <c r="BL1493" s="57"/>
      <c r="BM1493" s="57"/>
      <c r="BN1493" s="57"/>
      <c r="CB1493" s="307"/>
      <c r="CC1493" s="307"/>
      <c r="CD1493" s="307"/>
      <c r="CE1493" s="307"/>
      <c r="CF1493" s="307"/>
      <c r="CG1493" s="307"/>
      <c r="CH1493" s="307"/>
      <c r="CI1493" s="307"/>
      <c r="CJ1493" s="307"/>
      <c r="CK1493" s="307"/>
      <c r="CL1493" s="307"/>
      <c r="CM1493" s="307"/>
      <c r="CN1493" s="307"/>
      <c r="CO1493" s="307"/>
      <c r="CP1493" s="307"/>
      <c r="CQ1493" s="307"/>
      <c r="CR1493" s="307"/>
      <c r="CS1493" s="307"/>
      <c r="CT1493" s="307"/>
      <c r="CU1493" s="307"/>
      <c r="CV1493" s="307"/>
      <c r="CW1493" s="307"/>
      <c r="CX1493" s="307"/>
      <c r="CY1493" s="307"/>
      <c r="CZ1493" s="307"/>
      <c r="DA1493" s="307"/>
      <c r="DB1493" s="307"/>
      <c r="DC1493" s="307"/>
      <c r="DD1493" s="307"/>
      <c r="DE1493" s="307"/>
      <c r="DF1493" s="307"/>
      <c r="DG1493" s="307"/>
      <c r="DH1493" s="307"/>
      <c r="DI1493" s="390"/>
      <c r="DJ1493" s="390"/>
      <c r="DK1493" s="307"/>
      <c r="DL1493" s="307"/>
      <c r="DM1493" s="307"/>
      <c r="DN1493" s="307"/>
      <c r="DO1493" s="307"/>
      <c r="DP1493" s="307"/>
      <c r="DQ1493" s="307"/>
      <c r="DR1493" s="307"/>
      <c r="DS1493" s="307"/>
      <c r="DT1493" s="307"/>
      <c r="DU1493" s="307"/>
      <c r="DV1493" s="307"/>
      <c r="DW1493" s="307"/>
      <c r="DX1493" s="307"/>
      <c r="DY1493" s="307"/>
      <c r="DZ1493" s="307"/>
      <c r="EA1493" s="307"/>
      <c r="EB1493" s="307"/>
      <c r="EC1493" s="307"/>
      <c r="ED1493" s="307"/>
      <c r="EE1493" s="307"/>
      <c r="EF1493" s="307"/>
      <c r="EG1493" s="307"/>
      <c r="EH1493" s="307"/>
      <c r="EI1493" s="307"/>
      <c r="EJ1493" s="307"/>
      <c r="EK1493" s="307"/>
      <c r="EL1493" s="307"/>
      <c r="EM1493" s="307"/>
      <c r="EN1493" s="307"/>
      <c r="EO1493" s="307"/>
      <c r="EP1493" s="307"/>
      <c r="EQ1493" s="307"/>
      <c r="ER1493" s="307"/>
      <c r="ES1493" s="307"/>
      <c r="ET1493" s="307"/>
      <c r="EU1493" s="390"/>
      <c r="EV1493" s="390"/>
      <c r="EW1493" s="307"/>
      <c r="EX1493" s="307"/>
      <c r="EY1493" s="307"/>
      <c r="EZ1493" s="307"/>
      <c r="FA1493" s="307"/>
      <c r="FB1493" s="307"/>
      <c r="FC1493" s="307"/>
      <c r="FD1493" s="307"/>
      <c r="FE1493" s="307"/>
      <c r="FF1493" s="307"/>
      <c r="FG1493" s="307"/>
      <c r="FH1493" s="307"/>
      <c r="FI1493" s="307"/>
      <c r="FJ1493" s="307"/>
      <c r="FK1493" s="307"/>
      <c r="FL1493" s="307"/>
      <c r="FM1493" s="307"/>
      <c r="FN1493" s="307"/>
      <c r="FO1493" s="307"/>
      <c r="FP1493" s="307"/>
      <c r="FQ1493" s="307"/>
      <c r="FR1493" s="307"/>
      <c r="FS1493" s="307"/>
      <c r="FT1493" s="307"/>
      <c r="FU1493" s="307"/>
      <c r="FV1493" s="307"/>
      <c r="FW1493" s="307"/>
      <c r="FX1493" s="307"/>
      <c r="FY1493" s="307"/>
      <c r="FZ1493" s="307"/>
      <c r="GA1493" s="307"/>
      <c r="GB1493" s="307"/>
      <c r="GC1493" s="307"/>
      <c r="GD1493" s="307"/>
      <c r="GE1493" s="307"/>
      <c r="GF1493" s="307"/>
      <c r="GG1493" s="307"/>
      <c r="GH1493" s="307"/>
      <c r="GI1493" s="307"/>
      <c r="GJ1493" s="307"/>
      <c r="GK1493" s="307"/>
      <c r="GL1493" s="307"/>
      <c r="GM1493" s="307"/>
      <c r="GN1493" s="307"/>
      <c r="GO1493" s="307"/>
      <c r="GP1493" s="307"/>
      <c r="GQ1493" s="307"/>
      <c r="GR1493" s="307"/>
      <c r="GS1493" s="307"/>
      <c r="GT1493" s="307"/>
      <c r="GU1493" s="307"/>
      <c r="GV1493" s="307"/>
      <c r="GW1493" s="307"/>
      <c r="GX1493" s="307"/>
      <c r="GY1493" s="307"/>
      <c r="GZ1493" s="307"/>
      <c r="HA1493" s="307"/>
      <c r="HB1493" s="307"/>
      <c r="HC1493" s="307"/>
      <c r="HD1493" s="307"/>
      <c r="HE1493" s="307"/>
      <c r="HF1493" s="307"/>
      <c r="HG1493" s="307"/>
      <c r="HH1493" s="307"/>
      <c r="HI1493" s="307"/>
      <c r="HJ1493" s="307"/>
      <c r="HK1493" s="307"/>
      <c r="HL1493" s="307"/>
      <c r="HM1493" s="307"/>
      <c r="HN1493" s="307"/>
      <c r="HO1493" s="307"/>
      <c r="HP1493" s="307"/>
      <c r="HQ1493" s="307"/>
      <c r="HR1493" s="307"/>
      <c r="HS1493" s="307"/>
      <c r="HT1493" s="307"/>
      <c r="HU1493" s="307"/>
      <c r="HV1493" s="307"/>
      <c r="HW1493" s="307"/>
      <c r="HX1493" s="307"/>
      <c r="HY1493" s="307"/>
      <c r="HZ1493" s="307"/>
      <c r="IA1493" s="307"/>
      <c r="IB1493" s="307"/>
      <c r="IC1493" s="307"/>
      <c r="ID1493" s="307"/>
      <c r="IE1493" s="307"/>
      <c r="IF1493" s="307"/>
      <c r="IG1493" s="307"/>
      <c r="IH1493" s="307"/>
      <c r="II1493" s="307"/>
      <c r="IJ1493" s="307"/>
      <c r="IK1493" s="307"/>
      <c r="IL1493" s="307"/>
      <c r="IM1493" s="307"/>
      <c r="IN1493" s="307"/>
      <c r="IO1493" s="307"/>
      <c r="IP1493" s="307"/>
      <c r="IQ1493" s="307"/>
      <c r="IR1493" s="307"/>
      <c r="IS1493" s="307"/>
      <c r="IT1493" s="307"/>
      <c r="IU1493" s="307"/>
      <c r="IV1493" s="307"/>
      <c r="IW1493" s="307"/>
      <c r="IX1493" s="307"/>
      <c r="IY1493" s="307"/>
      <c r="IZ1493" s="307"/>
      <c r="JA1493" s="307"/>
      <c r="JB1493" s="307"/>
      <c r="JC1493" s="307"/>
      <c r="JD1493" s="307"/>
      <c r="JE1493" s="307"/>
      <c r="JF1493" s="307"/>
      <c r="JG1493" s="307"/>
      <c r="JH1493" s="307"/>
      <c r="JI1493" s="307"/>
      <c r="JJ1493" s="307"/>
      <c r="JK1493" s="307"/>
      <c r="JL1493" s="307"/>
      <c r="JM1493" s="307"/>
      <c r="JN1493" s="307"/>
      <c r="JO1493" s="307"/>
      <c r="JP1493" s="307"/>
      <c r="JQ1493" s="307"/>
      <c r="JR1493" s="307"/>
      <c r="JS1493" s="307"/>
      <c r="JT1493" s="307"/>
      <c r="JU1493" s="307"/>
      <c r="JV1493" s="307"/>
      <c r="JW1493" s="307"/>
      <c r="JX1493" s="307"/>
      <c r="JY1493" s="307"/>
      <c r="JZ1493" s="307"/>
      <c r="KA1493" s="307"/>
      <c r="KB1493" s="307"/>
      <c r="KC1493" s="307"/>
      <c r="KD1493" s="307"/>
      <c r="KE1493" s="307"/>
      <c r="KF1493" s="307"/>
      <c r="KG1493" s="307"/>
      <c r="KH1493" s="307"/>
      <c r="KI1493" s="307"/>
      <c r="KJ1493" s="307"/>
      <c r="KK1493" s="307"/>
      <c r="KL1493" s="307"/>
      <c r="KM1493" s="307"/>
      <c r="KN1493" s="307"/>
      <c r="KO1493" s="307"/>
      <c r="KP1493" s="307"/>
      <c r="KQ1493" s="307"/>
      <c r="KR1493" s="307"/>
      <c r="KS1493" s="307"/>
      <c r="KT1493" s="307"/>
    </row>
    <row r="1494" spans="14:306" s="56" customFormat="1" ht="15" customHeight="1">
      <c r="N1494" s="410"/>
      <c r="O1494" s="410"/>
      <c r="P1494" s="311"/>
      <c r="Q1494" s="311"/>
      <c r="R1494" s="311"/>
      <c r="AG1494" s="57"/>
      <c r="AH1494" s="57"/>
      <c r="AI1494" s="57"/>
      <c r="AJ1494" s="57"/>
      <c r="AK1494" s="57"/>
      <c r="AL1494" s="57"/>
      <c r="AM1494" s="57"/>
      <c r="AN1494" s="57"/>
      <c r="AO1494" s="57"/>
      <c r="AP1494" s="57"/>
      <c r="AQ1494" s="57"/>
      <c r="AR1494" s="57"/>
      <c r="AS1494" s="57"/>
      <c r="AT1494" s="57"/>
      <c r="AU1494" s="57"/>
      <c r="AV1494" s="57"/>
      <c r="AW1494" s="57"/>
      <c r="AX1494" s="57"/>
      <c r="AY1494" s="57"/>
      <c r="AZ1494" s="57"/>
      <c r="BA1494" s="57"/>
      <c r="BB1494" s="57"/>
      <c r="BC1494" s="57"/>
      <c r="BD1494" s="57"/>
      <c r="BE1494" s="57"/>
      <c r="BF1494" s="57"/>
      <c r="BG1494" s="57"/>
      <c r="BH1494" s="57"/>
      <c r="BI1494" s="57"/>
      <c r="BJ1494" s="57"/>
      <c r="BK1494" s="57"/>
      <c r="BL1494" s="57"/>
      <c r="BM1494" s="57"/>
      <c r="BN1494" s="57"/>
      <c r="CB1494" s="307"/>
      <c r="CC1494" s="307"/>
      <c r="CD1494" s="307"/>
      <c r="CE1494" s="307"/>
      <c r="CF1494" s="307"/>
      <c r="CG1494" s="307"/>
      <c r="CH1494" s="307"/>
      <c r="CI1494" s="307"/>
      <c r="CJ1494" s="307"/>
      <c r="CK1494" s="307"/>
      <c r="CL1494" s="307"/>
      <c r="CM1494" s="307"/>
      <c r="CN1494" s="307"/>
      <c r="CO1494" s="307"/>
      <c r="CP1494" s="307"/>
      <c r="CQ1494" s="307"/>
      <c r="CR1494" s="307"/>
      <c r="CS1494" s="307"/>
      <c r="CT1494" s="307"/>
      <c r="CU1494" s="307"/>
      <c r="CV1494" s="307"/>
      <c r="CW1494" s="307"/>
      <c r="CX1494" s="307"/>
      <c r="CY1494" s="307"/>
      <c r="CZ1494" s="307"/>
      <c r="DA1494" s="307"/>
      <c r="DB1494" s="307"/>
      <c r="DC1494" s="307"/>
      <c r="DD1494" s="307"/>
      <c r="DE1494" s="307"/>
      <c r="DF1494" s="307"/>
      <c r="DG1494" s="307"/>
      <c r="DH1494" s="307"/>
      <c r="DI1494" s="390"/>
      <c r="DJ1494" s="390"/>
      <c r="DK1494" s="307"/>
      <c r="DL1494" s="307"/>
      <c r="DM1494" s="307"/>
      <c r="DN1494" s="307"/>
      <c r="DO1494" s="307"/>
      <c r="DP1494" s="307"/>
      <c r="DQ1494" s="307"/>
      <c r="DR1494" s="307"/>
      <c r="DS1494" s="307"/>
      <c r="DT1494" s="307"/>
      <c r="DU1494" s="307"/>
      <c r="DV1494" s="307"/>
      <c r="DW1494" s="307"/>
      <c r="DX1494" s="307"/>
      <c r="DY1494" s="307"/>
      <c r="DZ1494" s="307"/>
      <c r="EA1494" s="307"/>
      <c r="EB1494" s="307"/>
      <c r="EC1494" s="307"/>
      <c r="ED1494" s="307"/>
      <c r="EE1494" s="307"/>
      <c r="EF1494" s="307"/>
      <c r="EG1494" s="307"/>
      <c r="EH1494" s="307"/>
      <c r="EI1494" s="307"/>
      <c r="EJ1494" s="307"/>
      <c r="EK1494" s="307"/>
      <c r="EL1494" s="307"/>
      <c r="EM1494" s="307"/>
      <c r="EN1494" s="307"/>
      <c r="EO1494" s="307"/>
      <c r="EP1494" s="307"/>
      <c r="EQ1494" s="307"/>
      <c r="ER1494" s="307"/>
      <c r="ES1494" s="307"/>
      <c r="ET1494" s="307"/>
      <c r="EU1494" s="390"/>
      <c r="EV1494" s="390"/>
      <c r="EW1494" s="307"/>
      <c r="EX1494" s="307"/>
      <c r="EY1494" s="307"/>
      <c r="EZ1494" s="307"/>
      <c r="FA1494" s="307"/>
      <c r="FB1494" s="307"/>
      <c r="FC1494" s="307"/>
      <c r="FD1494" s="307"/>
      <c r="FE1494" s="307"/>
      <c r="FF1494" s="307"/>
      <c r="FG1494" s="307"/>
      <c r="FH1494" s="307"/>
      <c r="FI1494" s="307"/>
      <c r="FJ1494" s="307"/>
      <c r="FK1494" s="307"/>
      <c r="FL1494" s="307"/>
      <c r="FM1494" s="307"/>
      <c r="FN1494" s="307"/>
      <c r="FO1494" s="307"/>
      <c r="FP1494" s="307"/>
      <c r="FQ1494" s="307"/>
      <c r="FR1494" s="307"/>
      <c r="FS1494" s="307"/>
      <c r="FT1494" s="307"/>
      <c r="FU1494" s="307"/>
      <c r="FV1494" s="307"/>
      <c r="FW1494" s="307"/>
      <c r="FX1494" s="307"/>
      <c r="FY1494" s="307"/>
      <c r="FZ1494" s="307"/>
      <c r="GA1494" s="307"/>
      <c r="GB1494" s="307"/>
      <c r="GC1494" s="307"/>
      <c r="GD1494" s="307"/>
      <c r="GE1494" s="307"/>
      <c r="GF1494" s="307"/>
      <c r="GG1494" s="307"/>
      <c r="GH1494" s="307"/>
      <c r="GI1494" s="307"/>
      <c r="GJ1494" s="307"/>
      <c r="GK1494" s="307"/>
      <c r="GL1494" s="307"/>
      <c r="GM1494" s="307"/>
      <c r="GN1494" s="307"/>
      <c r="GO1494" s="307"/>
      <c r="GP1494" s="307"/>
      <c r="GQ1494" s="307"/>
      <c r="GR1494" s="307"/>
      <c r="GS1494" s="307"/>
      <c r="GT1494" s="307"/>
      <c r="GU1494" s="307"/>
      <c r="GV1494" s="307"/>
      <c r="GW1494" s="307"/>
      <c r="GX1494" s="307"/>
      <c r="GY1494" s="307"/>
      <c r="GZ1494" s="307"/>
      <c r="HA1494" s="307"/>
      <c r="HB1494" s="307"/>
      <c r="HC1494" s="307"/>
      <c r="HD1494" s="307"/>
      <c r="HE1494" s="307"/>
      <c r="HF1494" s="307"/>
      <c r="HG1494" s="307"/>
      <c r="HH1494" s="307"/>
      <c r="HI1494" s="307"/>
      <c r="HJ1494" s="307"/>
      <c r="HK1494" s="307"/>
      <c r="HL1494" s="307"/>
      <c r="HM1494" s="307"/>
      <c r="HN1494" s="307"/>
      <c r="HO1494" s="307"/>
      <c r="HP1494" s="307"/>
      <c r="HQ1494" s="307"/>
      <c r="HR1494" s="307"/>
      <c r="HS1494" s="307"/>
      <c r="HT1494" s="307"/>
      <c r="HU1494" s="307"/>
      <c r="HV1494" s="307"/>
      <c r="HW1494" s="307"/>
      <c r="HX1494" s="307"/>
      <c r="HY1494" s="307"/>
      <c r="HZ1494" s="307"/>
      <c r="IA1494" s="307"/>
      <c r="IB1494" s="307"/>
      <c r="IC1494" s="307"/>
      <c r="ID1494" s="307"/>
      <c r="IE1494" s="307"/>
      <c r="IF1494" s="307"/>
      <c r="IG1494" s="307"/>
      <c r="IH1494" s="307"/>
      <c r="II1494" s="307"/>
      <c r="IJ1494" s="307"/>
      <c r="IK1494" s="307"/>
      <c r="IL1494" s="307"/>
      <c r="IM1494" s="307"/>
      <c r="IN1494" s="307"/>
      <c r="IO1494" s="307"/>
      <c r="IP1494" s="307"/>
      <c r="IQ1494" s="307"/>
      <c r="IR1494" s="307"/>
      <c r="IS1494" s="307"/>
      <c r="IT1494" s="307"/>
      <c r="IU1494" s="307"/>
      <c r="IV1494" s="307"/>
      <c r="IW1494" s="307"/>
      <c r="IX1494" s="307"/>
      <c r="IY1494" s="307"/>
      <c r="IZ1494" s="307"/>
      <c r="JA1494" s="307"/>
      <c r="JB1494" s="307"/>
      <c r="JC1494" s="307"/>
      <c r="JD1494" s="307"/>
      <c r="JE1494" s="307"/>
      <c r="JF1494" s="307"/>
      <c r="JG1494" s="307"/>
      <c r="JH1494" s="307"/>
      <c r="JI1494" s="307"/>
      <c r="JJ1494" s="307"/>
      <c r="JK1494" s="307"/>
      <c r="JL1494" s="307"/>
      <c r="JM1494" s="307"/>
      <c r="JN1494" s="307"/>
      <c r="JO1494" s="307"/>
      <c r="JP1494" s="307"/>
      <c r="JQ1494" s="307"/>
      <c r="JR1494" s="307"/>
      <c r="JS1494" s="307"/>
      <c r="JT1494" s="307"/>
      <c r="JU1494" s="307"/>
      <c r="JV1494" s="307"/>
      <c r="JW1494" s="307"/>
      <c r="JX1494" s="307"/>
      <c r="JY1494" s="307"/>
      <c r="JZ1494" s="307"/>
      <c r="KA1494" s="307"/>
      <c r="KB1494" s="307"/>
      <c r="KC1494" s="307"/>
      <c r="KD1494" s="307"/>
      <c r="KE1494" s="307"/>
      <c r="KF1494" s="307"/>
      <c r="KG1494" s="307"/>
      <c r="KH1494" s="307"/>
      <c r="KI1494" s="307"/>
      <c r="KJ1494" s="307"/>
      <c r="KK1494" s="307"/>
      <c r="KL1494" s="307"/>
      <c r="KM1494" s="307"/>
      <c r="KN1494" s="307"/>
      <c r="KO1494" s="307"/>
      <c r="KP1494" s="307"/>
      <c r="KQ1494" s="307"/>
      <c r="KR1494" s="307"/>
      <c r="KS1494" s="307"/>
      <c r="KT1494" s="307"/>
    </row>
    <row r="1495" spans="14:306" s="56" customFormat="1" ht="15" customHeight="1">
      <c r="N1495" s="410"/>
      <c r="O1495" s="410"/>
      <c r="P1495" s="311"/>
      <c r="Q1495" s="311"/>
      <c r="R1495" s="311"/>
      <c r="AG1495" s="57"/>
      <c r="AH1495" s="57"/>
      <c r="AI1495" s="57"/>
      <c r="AJ1495" s="57"/>
      <c r="AK1495" s="57"/>
      <c r="AL1495" s="57"/>
      <c r="AM1495" s="57"/>
      <c r="AN1495" s="57"/>
      <c r="AO1495" s="57"/>
      <c r="AP1495" s="57"/>
      <c r="AQ1495" s="57"/>
      <c r="AR1495" s="57"/>
      <c r="AS1495" s="57"/>
      <c r="AT1495" s="57"/>
      <c r="AU1495" s="57"/>
      <c r="AV1495" s="57"/>
      <c r="AW1495" s="57"/>
      <c r="AX1495" s="57"/>
      <c r="AY1495" s="57"/>
      <c r="AZ1495" s="57"/>
      <c r="BA1495" s="57"/>
      <c r="BB1495" s="57"/>
      <c r="BC1495" s="57"/>
      <c r="BD1495" s="57"/>
      <c r="BE1495" s="57"/>
      <c r="BF1495" s="57"/>
      <c r="BG1495" s="57"/>
      <c r="BH1495" s="57"/>
      <c r="BI1495" s="57"/>
      <c r="BJ1495" s="57"/>
      <c r="BK1495" s="57"/>
      <c r="BL1495" s="57"/>
      <c r="BM1495" s="57"/>
      <c r="BN1495" s="57"/>
      <c r="CB1495" s="307"/>
      <c r="CC1495" s="307"/>
      <c r="CD1495" s="307"/>
      <c r="CE1495" s="307"/>
      <c r="CF1495" s="307"/>
      <c r="CG1495" s="307"/>
      <c r="CH1495" s="307"/>
      <c r="CI1495" s="307"/>
      <c r="CJ1495" s="307"/>
      <c r="CK1495" s="307"/>
      <c r="CL1495" s="307"/>
      <c r="CM1495" s="307"/>
      <c r="CN1495" s="307"/>
      <c r="CO1495" s="307"/>
      <c r="CP1495" s="307"/>
      <c r="CQ1495" s="307"/>
      <c r="CR1495" s="307"/>
      <c r="CS1495" s="307"/>
      <c r="CT1495" s="307"/>
      <c r="CU1495" s="307"/>
      <c r="CV1495" s="307"/>
      <c r="CW1495" s="307"/>
      <c r="CX1495" s="307"/>
      <c r="CY1495" s="307"/>
      <c r="CZ1495" s="307"/>
      <c r="DA1495" s="307"/>
      <c r="DB1495" s="307"/>
      <c r="DC1495" s="307"/>
      <c r="DD1495" s="307"/>
      <c r="DE1495" s="307"/>
      <c r="DF1495" s="307"/>
      <c r="DG1495" s="307"/>
      <c r="DH1495" s="307"/>
      <c r="DI1495" s="390"/>
      <c r="DJ1495" s="390"/>
      <c r="DK1495" s="307"/>
      <c r="DL1495" s="307"/>
      <c r="DM1495" s="307"/>
      <c r="DN1495" s="307"/>
      <c r="DO1495" s="307"/>
      <c r="DP1495" s="307"/>
      <c r="DQ1495" s="307"/>
      <c r="DR1495" s="307"/>
      <c r="DS1495" s="307"/>
      <c r="DT1495" s="307"/>
      <c r="DU1495" s="307"/>
      <c r="DV1495" s="307"/>
      <c r="DW1495" s="307"/>
      <c r="DX1495" s="307"/>
      <c r="DY1495" s="307"/>
      <c r="DZ1495" s="307"/>
      <c r="EA1495" s="307"/>
      <c r="EB1495" s="307"/>
      <c r="EC1495" s="307"/>
      <c r="ED1495" s="307"/>
      <c r="EE1495" s="307"/>
      <c r="EF1495" s="307"/>
      <c r="EG1495" s="307"/>
      <c r="EH1495" s="307"/>
      <c r="EI1495" s="307"/>
      <c r="EJ1495" s="307"/>
      <c r="EK1495" s="307"/>
      <c r="EL1495" s="307"/>
      <c r="EM1495" s="307"/>
      <c r="EN1495" s="307"/>
      <c r="EO1495" s="307"/>
      <c r="EP1495" s="307"/>
      <c r="EQ1495" s="307"/>
      <c r="ER1495" s="307"/>
      <c r="ES1495" s="307"/>
      <c r="ET1495" s="307"/>
      <c r="EU1495" s="390"/>
      <c r="EV1495" s="390"/>
      <c r="EW1495" s="307"/>
      <c r="EX1495" s="307"/>
      <c r="EY1495" s="307"/>
      <c r="EZ1495" s="307"/>
      <c r="FA1495" s="307"/>
      <c r="FB1495" s="307"/>
      <c r="FC1495" s="307"/>
      <c r="FD1495" s="307"/>
      <c r="FE1495" s="307"/>
      <c r="FF1495" s="307"/>
      <c r="FG1495" s="307"/>
      <c r="FH1495" s="307"/>
      <c r="FI1495" s="307"/>
      <c r="FJ1495" s="307"/>
      <c r="FK1495" s="307"/>
      <c r="FL1495" s="307"/>
      <c r="FM1495" s="307"/>
      <c r="FN1495" s="307"/>
      <c r="FO1495" s="307"/>
      <c r="FP1495" s="307"/>
      <c r="FQ1495" s="307"/>
      <c r="FR1495" s="307"/>
      <c r="FS1495" s="307"/>
      <c r="FT1495" s="307"/>
      <c r="FU1495" s="307"/>
      <c r="FV1495" s="307"/>
      <c r="FW1495" s="307"/>
      <c r="FX1495" s="307"/>
      <c r="FY1495" s="307"/>
      <c r="FZ1495" s="307"/>
      <c r="GA1495" s="307"/>
      <c r="GB1495" s="307"/>
      <c r="GC1495" s="307"/>
      <c r="GD1495" s="307"/>
      <c r="GE1495" s="307"/>
      <c r="GF1495" s="307"/>
      <c r="GG1495" s="307"/>
      <c r="GH1495" s="307"/>
      <c r="GI1495" s="307"/>
      <c r="GJ1495" s="307"/>
      <c r="GK1495" s="307"/>
      <c r="GL1495" s="307"/>
      <c r="GM1495" s="307"/>
      <c r="GN1495" s="307"/>
      <c r="GO1495" s="307"/>
      <c r="GP1495" s="307"/>
      <c r="GQ1495" s="307"/>
      <c r="GR1495" s="307"/>
      <c r="GS1495" s="307"/>
      <c r="GT1495" s="307"/>
      <c r="GU1495" s="307"/>
      <c r="GV1495" s="307"/>
      <c r="GW1495" s="307"/>
      <c r="GX1495" s="307"/>
      <c r="GY1495" s="307"/>
      <c r="GZ1495" s="307"/>
      <c r="HA1495" s="307"/>
      <c r="HB1495" s="307"/>
      <c r="HC1495" s="307"/>
      <c r="HD1495" s="307"/>
      <c r="HE1495" s="307"/>
      <c r="HF1495" s="307"/>
      <c r="HG1495" s="307"/>
      <c r="HH1495" s="307"/>
      <c r="HI1495" s="307"/>
      <c r="HJ1495" s="307"/>
      <c r="HK1495" s="307"/>
      <c r="HL1495" s="307"/>
      <c r="HM1495" s="307"/>
      <c r="HN1495" s="307"/>
      <c r="HO1495" s="307"/>
      <c r="HP1495" s="307"/>
      <c r="HQ1495" s="307"/>
      <c r="HR1495" s="307"/>
      <c r="HS1495" s="307"/>
      <c r="HT1495" s="307"/>
      <c r="HU1495" s="307"/>
      <c r="HV1495" s="307"/>
      <c r="HW1495" s="307"/>
      <c r="HX1495" s="307"/>
      <c r="HY1495" s="307"/>
      <c r="HZ1495" s="307"/>
      <c r="IA1495" s="307"/>
      <c r="IB1495" s="307"/>
      <c r="IC1495" s="307"/>
      <c r="ID1495" s="307"/>
      <c r="IE1495" s="307"/>
      <c r="IF1495" s="307"/>
      <c r="IG1495" s="307"/>
      <c r="IH1495" s="307"/>
      <c r="II1495" s="307"/>
      <c r="IJ1495" s="307"/>
      <c r="IK1495" s="307"/>
      <c r="IL1495" s="307"/>
      <c r="IM1495" s="307"/>
      <c r="IN1495" s="307"/>
      <c r="IO1495" s="307"/>
      <c r="IP1495" s="307"/>
      <c r="IQ1495" s="307"/>
      <c r="IR1495" s="307"/>
      <c r="IS1495" s="307"/>
      <c r="IT1495" s="307"/>
      <c r="IU1495" s="307"/>
      <c r="IV1495" s="307"/>
      <c r="IW1495" s="307"/>
      <c r="IX1495" s="307"/>
      <c r="IY1495" s="307"/>
      <c r="IZ1495" s="307"/>
      <c r="JA1495" s="307"/>
      <c r="JB1495" s="307"/>
      <c r="JC1495" s="307"/>
      <c r="JD1495" s="307"/>
      <c r="JE1495" s="307"/>
      <c r="JF1495" s="307"/>
      <c r="JG1495" s="307"/>
      <c r="JH1495" s="307"/>
      <c r="JI1495" s="307"/>
      <c r="JJ1495" s="307"/>
      <c r="JK1495" s="307"/>
      <c r="JL1495" s="307"/>
      <c r="JM1495" s="307"/>
      <c r="JN1495" s="307"/>
      <c r="JO1495" s="307"/>
      <c r="JP1495" s="307"/>
      <c r="JQ1495" s="307"/>
      <c r="JR1495" s="307"/>
      <c r="JS1495" s="307"/>
      <c r="JT1495" s="307"/>
      <c r="JU1495" s="307"/>
      <c r="JV1495" s="307"/>
      <c r="JW1495" s="307"/>
      <c r="JX1495" s="307"/>
      <c r="JY1495" s="307"/>
      <c r="JZ1495" s="307"/>
      <c r="KA1495" s="307"/>
      <c r="KB1495" s="307"/>
      <c r="KC1495" s="307"/>
      <c r="KD1495" s="307"/>
      <c r="KE1495" s="307"/>
      <c r="KF1495" s="307"/>
      <c r="KG1495" s="307"/>
      <c r="KH1495" s="307"/>
      <c r="KI1495" s="307"/>
      <c r="KJ1495" s="307"/>
      <c r="KK1495" s="307"/>
      <c r="KL1495" s="307"/>
      <c r="KM1495" s="307"/>
      <c r="KN1495" s="307"/>
      <c r="KO1495" s="307"/>
      <c r="KP1495" s="307"/>
      <c r="KQ1495" s="307"/>
      <c r="KR1495" s="307"/>
      <c r="KS1495" s="307"/>
      <c r="KT1495" s="307"/>
    </row>
    <row r="1496" spans="14:306" s="56" customFormat="1" ht="15" customHeight="1">
      <c r="N1496" s="410"/>
      <c r="O1496" s="410"/>
      <c r="P1496" s="311"/>
      <c r="Q1496" s="311"/>
      <c r="R1496" s="311"/>
      <c r="AG1496" s="57"/>
      <c r="AH1496" s="57"/>
      <c r="AI1496" s="57"/>
      <c r="AJ1496" s="57"/>
      <c r="AK1496" s="57"/>
      <c r="AL1496" s="57"/>
      <c r="AM1496" s="57"/>
      <c r="AN1496" s="57"/>
      <c r="AO1496" s="57"/>
      <c r="AP1496" s="57"/>
      <c r="AQ1496" s="57"/>
      <c r="AR1496" s="57"/>
      <c r="AS1496" s="57"/>
      <c r="AT1496" s="57"/>
      <c r="AU1496" s="57"/>
      <c r="AV1496" s="57"/>
      <c r="AW1496" s="57"/>
      <c r="AX1496" s="57"/>
      <c r="AY1496" s="57"/>
      <c r="AZ1496" s="57"/>
      <c r="BA1496" s="57"/>
      <c r="BB1496" s="57"/>
      <c r="BC1496" s="57"/>
      <c r="BD1496" s="57"/>
      <c r="BE1496" s="57"/>
      <c r="BF1496" s="57"/>
      <c r="BG1496" s="57"/>
      <c r="BH1496" s="57"/>
      <c r="BI1496" s="57"/>
      <c r="BJ1496" s="57"/>
      <c r="BK1496" s="57"/>
      <c r="BL1496" s="57"/>
      <c r="BM1496" s="57"/>
      <c r="BN1496" s="57"/>
      <c r="CB1496" s="307"/>
      <c r="CC1496" s="307"/>
      <c r="CD1496" s="307"/>
      <c r="CE1496" s="307"/>
      <c r="CF1496" s="307"/>
      <c r="CG1496" s="307"/>
      <c r="CH1496" s="307"/>
      <c r="CI1496" s="307"/>
      <c r="CJ1496" s="307"/>
      <c r="CK1496" s="307"/>
      <c r="CL1496" s="307"/>
      <c r="CM1496" s="307"/>
      <c r="CN1496" s="307"/>
      <c r="CO1496" s="307"/>
      <c r="CP1496" s="307"/>
      <c r="CQ1496" s="307"/>
      <c r="CR1496" s="307"/>
      <c r="CS1496" s="307"/>
      <c r="CT1496" s="307"/>
      <c r="CU1496" s="307"/>
      <c r="CV1496" s="307"/>
      <c r="CW1496" s="307"/>
      <c r="CX1496" s="307"/>
      <c r="CY1496" s="307"/>
      <c r="CZ1496" s="307"/>
      <c r="DA1496" s="307"/>
      <c r="DB1496" s="307"/>
      <c r="DC1496" s="307"/>
      <c r="DD1496" s="307"/>
      <c r="DE1496" s="307"/>
      <c r="DF1496" s="307"/>
      <c r="DG1496" s="307"/>
      <c r="DH1496" s="307"/>
      <c r="DI1496" s="390"/>
      <c r="DJ1496" s="390"/>
      <c r="DK1496" s="307"/>
      <c r="DL1496" s="307"/>
      <c r="DM1496" s="307"/>
      <c r="DN1496" s="307"/>
      <c r="DO1496" s="307"/>
      <c r="DP1496" s="307"/>
      <c r="DQ1496" s="307"/>
      <c r="DR1496" s="307"/>
      <c r="DS1496" s="307"/>
      <c r="DT1496" s="307"/>
      <c r="DU1496" s="307"/>
      <c r="DV1496" s="307"/>
      <c r="DW1496" s="307"/>
      <c r="DX1496" s="307"/>
      <c r="DY1496" s="307"/>
      <c r="DZ1496" s="307"/>
      <c r="EA1496" s="307"/>
      <c r="EB1496" s="307"/>
      <c r="EC1496" s="307"/>
      <c r="ED1496" s="307"/>
      <c r="EE1496" s="307"/>
      <c r="EF1496" s="307"/>
      <c r="EG1496" s="307"/>
      <c r="EH1496" s="307"/>
      <c r="EI1496" s="307"/>
      <c r="EJ1496" s="307"/>
      <c r="EK1496" s="307"/>
      <c r="EL1496" s="307"/>
      <c r="EM1496" s="307"/>
      <c r="EN1496" s="307"/>
      <c r="EO1496" s="307"/>
      <c r="EP1496" s="307"/>
      <c r="EQ1496" s="307"/>
      <c r="ER1496" s="307"/>
      <c r="ES1496" s="307"/>
      <c r="ET1496" s="307"/>
      <c r="EU1496" s="390"/>
      <c r="EV1496" s="390"/>
      <c r="EW1496" s="307"/>
      <c r="EX1496" s="307"/>
      <c r="EY1496" s="307"/>
      <c r="EZ1496" s="307"/>
      <c r="FA1496" s="307"/>
      <c r="FB1496" s="307"/>
      <c r="FC1496" s="307"/>
      <c r="FD1496" s="307"/>
      <c r="FE1496" s="307"/>
      <c r="FF1496" s="307"/>
      <c r="FG1496" s="307"/>
      <c r="FH1496" s="307"/>
      <c r="FI1496" s="307"/>
      <c r="FJ1496" s="307"/>
      <c r="FK1496" s="307"/>
      <c r="FL1496" s="307"/>
      <c r="FM1496" s="307"/>
      <c r="FN1496" s="307"/>
      <c r="FO1496" s="307"/>
      <c r="FP1496" s="307"/>
      <c r="FQ1496" s="307"/>
      <c r="FR1496" s="307"/>
      <c r="FS1496" s="307"/>
      <c r="FT1496" s="307"/>
      <c r="FU1496" s="307"/>
      <c r="FV1496" s="307"/>
      <c r="FW1496" s="307"/>
      <c r="FX1496" s="307"/>
      <c r="FY1496" s="307"/>
      <c r="FZ1496" s="307"/>
      <c r="GA1496" s="307"/>
      <c r="GB1496" s="307"/>
      <c r="GC1496" s="307"/>
      <c r="GD1496" s="307"/>
      <c r="GE1496" s="307"/>
      <c r="GF1496" s="307"/>
      <c r="GG1496" s="307"/>
      <c r="GH1496" s="307"/>
      <c r="GI1496" s="307"/>
      <c r="GJ1496" s="307"/>
      <c r="GK1496" s="307"/>
      <c r="GL1496" s="307"/>
      <c r="GM1496" s="307"/>
      <c r="GN1496" s="307"/>
      <c r="GO1496" s="307"/>
      <c r="GP1496" s="307"/>
      <c r="GQ1496" s="307"/>
      <c r="GR1496" s="307"/>
      <c r="GS1496" s="307"/>
      <c r="GT1496" s="307"/>
      <c r="GU1496" s="307"/>
      <c r="GV1496" s="307"/>
      <c r="GW1496" s="307"/>
      <c r="GX1496" s="307"/>
      <c r="GY1496" s="307"/>
      <c r="GZ1496" s="307"/>
      <c r="HA1496" s="307"/>
      <c r="HB1496" s="307"/>
      <c r="HC1496" s="307"/>
      <c r="HD1496" s="307"/>
      <c r="HE1496" s="307"/>
      <c r="HF1496" s="307"/>
      <c r="HG1496" s="307"/>
      <c r="HH1496" s="307"/>
      <c r="HI1496" s="307"/>
      <c r="HJ1496" s="307"/>
      <c r="HK1496" s="307"/>
      <c r="HL1496" s="307"/>
      <c r="HM1496" s="307"/>
      <c r="HN1496" s="307"/>
      <c r="HO1496" s="307"/>
      <c r="HP1496" s="307"/>
      <c r="HQ1496" s="307"/>
      <c r="HR1496" s="307"/>
      <c r="HS1496" s="307"/>
      <c r="HT1496" s="307"/>
      <c r="HU1496" s="307"/>
      <c r="HV1496" s="307"/>
      <c r="HW1496" s="307"/>
      <c r="HX1496" s="307"/>
      <c r="HY1496" s="307"/>
      <c r="HZ1496" s="307"/>
      <c r="IA1496" s="307"/>
      <c r="IB1496" s="307"/>
      <c r="IC1496" s="307"/>
      <c r="ID1496" s="307"/>
      <c r="IE1496" s="307"/>
      <c r="IF1496" s="307"/>
      <c r="IG1496" s="307"/>
      <c r="IH1496" s="307"/>
      <c r="II1496" s="307"/>
      <c r="IJ1496" s="307"/>
      <c r="IK1496" s="307"/>
      <c r="IL1496" s="307"/>
      <c r="IM1496" s="307"/>
      <c r="IN1496" s="307"/>
      <c r="IO1496" s="307"/>
      <c r="IP1496" s="307"/>
      <c r="IQ1496" s="307"/>
      <c r="IR1496" s="307"/>
      <c r="IS1496" s="307"/>
      <c r="IT1496" s="307"/>
      <c r="IU1496" s="307"/>
      <c r="IV1496" s="307"/>
      <c r="IW1496" s="307"/>
      <c r="IX1496" s="307"/>
      <c r="IY1496" s="307"/>
      <c r="IZ1496" s="307"/>
      <c r="JA1496" s="307"/>
      <c r="JB1496" s="307"/>
      <c r="JC1496" s="307"/>
      <c r="JD1496" s="307"/>
      <c r="JE1496" s="307"/>
      <c r="JF1496" s="307"/>
      <c r="JG1496" s="307"/>
      <c r="JH1496" s="307"/>
      <c r="JI1496" s="307"/>
      <c r="JJ1496" s="307"/>
      <c r="JK1496" s="307"/>
      <c r="JL1496" s="307"/>
      <c r="JM1496" s="307"/>
      <c r="JN1496" s="307"/>
      <c r="JO1496" s="307"/>
      <c r="JP1496" s="307"/>
      <c r="JQ1496" s="307"/>
      <c r="JR1496" s="307"/>
      <c r="JS1496" s="307"/>
      <c r="JT1496" s="307"/>
      <c r="JU1496" s="307"/>
      <c r="JV1496" s="307"/>
      <c r="JW1496" s="307"/>
      <c r="JX1496" s="307"/>
      <c r="JY1496" s="307"/>
      <c r="JZ1496" s="307"/>
      <c r="KA1496" s="307"/>
      <c r="KB1496" s="307"/>
      <c r="KC1496" s="307"/>
      <c r="KD1496" s="307"/>
      <c r="KE1496" s="307"/>
      <c r="KF1496" s="307"/>
      <c r="KG1496" s="307"/>
      <c r="KH1496" s="307"/>
      <c r="KI1496" s="307"/>
      <c r="KJ1496" s="307"/>
      <c r="KK1496" s="307"/>
      <c r="KL1496" s="307"/>
      <c r="KM1496" s="307"/>
      <c r="KN1496" s="307"/>
      <c r="KO1496" s="307"/>
      <c r="KP1496" s="307"/>
      <c r="KQ1496" s="307"/>
      <c r="KR1496" s="307"/>
      <c r="KS1496" s="307"/>
      <c r="KT1496" s="307"/>
    </row>
    <row r="1497" spans="14:306" s="56" customFormat="1" ht="15" customHeight="1">
      <c r="N1497" s="410"/>
      <c r="O1497" s="410"/>
      <c r="P1497" s="311"/>
      <c r="Q1497" s="311"/>
      <c r="R1497" s="311"/>
      <c r="AG1497" s="57"/>
      <c r="AH1497" s="57"/>
      <c r="AI1497" s="57"/>
      <c r="AJ1497" s="57"/>
      <c r="AK1497" s="57"/>
      <c r="AL1497" s="57"/>
      <c r="AM1497" s="57"/>
      <c r="AN1497" s="57"/>
      <c r="AO1497" s="57"/>
      <c r="AP1497" s="57"/>
      <c r="AQ1497" s="57"/>
      <c r="AR1497" s="57"/>
      <c r="AS1497" s="57"/>
      <c r="AT1497" s="57"/>
      <c r="AU1497" s="57"/>
      <c r="AV1497" s="57"/>
      <c r="AW1497" s="57"/>
      <c r="AX1497" s="57"/>
      <c r="AY1497" s="57"/>
      <c r="AZ1497" s="57"/>
      <c r="BA1497" s="57"/>
      <c r="BB1497" s="57"/>
      <c r="BC1497" s="57"/>
      <c r="BD1497" s="57"/>
      <c r="BE1497" s="57"/>
      <c r="BF1497" s="57"/>
      <c r="BG1497" s="57"/>
      <c r="BH1497" s="57"/>
      <c r="BI1497" s="57"/>
      <c r="BJ1497" s="57"/>
      <c r="BK1497" s="57"/>
      <c r="BL1497" s="57"/>
      <c r="BM1497" s="57"/>
      <c r="BN1497" s="57"/>
      <c r="CB1497" s="307"/>
      <c r="CC1497" s="307"/>
      <c r="CD1497" s="307"/>
      <c r="CE1497" s="307"/>
      <c r="CF1497" s="307"/>
      <c r="CG1497" s="307"/>
      <c r="CH1497" s="307"/>
      <c r="CI1497" s="307"/>
      <c r="CJ1497" s="307"/>
      <c r="CK1497" s="307"/>
      <c r="CL1497" s="307"/>
      <c r="CM1497" s="307"/>
      <c r="CN1497" s="307"/>
      <c r="CO1497" s="307"/>
      <c r="CP1497" s="307"/>
      <c r="CQ1497" s="307"/>
      <c r="CR1497" s="307"/>
      <c r="CS1497" s="307"/>
      <c r="CT1497" s="307"/>
      <c r="CU1497" s="307"/>
      <c r="CV1497" s="307"/>
      <c r="CW1497" s="307"/>
      <c r="CX1497" s="307"/>
      <c r="CY1497" s="307"/>
      <c r="CZ1497" s="307"/>
      <c r="DA1497" s="307"/>
      <c r="DB1497" s="307"/>
      <c r="DC1497" s="307"/>
      <c r="DD1497" s="307"/>
      <c r="DE1497" s="307"/>
      <c r="DF1497" s="307"/>
      <c r="DG1497" s="307"/>
      <c r="DH1497" s="307"/>
      <c r="DI1497" s="390"/>
      <c r="DJ1497" s="390"/>
      <c r="DK1497" s="307"/>
      <c r="DL1497" s="307"/>
      <c r="DM1497" s="307"/>
      <c r="DN1497" s="307"/>
      <c r="DO1497" s="307"/>
      <c r="DP1497" s="307"/>
      <c r="DQ1497" s="307"/>
      <c r="DR1497" s="307"/>
      <c r="DS1497" s="307"/>
      <c r="DT1497" s="307"/>
      <c r="DU1497" s="307"/>
      <c r="DV1497" s="307"/>
      <c r="DW1497" s="307"/>
      <c r="DX1497" s="307"/>
      <c r="DY1497" s="307"/>
      <c r="DZ1497" s="307"/>
      <c r="EA1497" s="307"/>
      <c r="EB1497" s="307"/>
      <c r="EC1497" s="307"/>
      <c r="ED1497" s="307"/>
      <c r="EE1497" s="307"/>
      <c r="EF1497" s="307"/>
      <c r="EG1497" s="307"/>
      <c r="EH1497" s="307"/>
      <c r="EI1497" s="307"/>
      <c r="EJ1497" s="307"/>
      <c r="EK1497" s="307"/>
      <c r="EL1497" s="307"/>
      <c r="EM1497" s="307"/>
      <c r="EN1497" s="307"/>
      <c r="EO1497" s="307"/>
      <c r="EP1497" s="307"/>
      <c r="EQ1497" s="307"/>
      <c r="ER1497" s="307"/>
      <c r="ES1497" s="307"/>
      <c r="ET1497" s="307"/>
      <c r="EU1497" s="390"/>
      <c r="EV1497" s="390"/>
      <c r="EW1497" s="307"/>
      <c r="EX1497" s="307"/>
      <c r="EY1497" s="307"/>
      <c r="EZ1497" s="307"/>
      <c r="FA1497" s="307"/>
      <c r="FB1497" s="307"/>
      <c r="FC1497" s="307"/>
      <c r="FD1497" s="307"/>
      <c r="FE1497" s="307"/>
      <c r="FF1497" s="307"/>
      <c r="FG1497" s="307"/>
      <c r="FH1497" s="307"/>
      <c r="FI1497" s="307"/>
      <c r="FJ1497" s="307"/>
      <c r="FK1497" s="307"/>
      <c r="FL1497" s="307"/>
      <c r="FM1497" s="307"/>
      <c r="FN1497" s="307"/>
      <c r="FO1497" s="307"/>
      <c r="FP1497" s="307"/>
      <c r="FQ1497" s="307"/>
      <c r="FR1497" s="307"/>
      <c r="FS1497" s="307"/>
      <c r="FT1497" s="307"/>
      <c r="FU1497" s="307"/>
      <c r="FV1497" s="307"/>
      <c r="FW1497" s="307"/>
      <c r="FX1497" s="307"/>
      <c r="FY1497" s="307"/>
      <c r="FZ1497" s="307"/>
      <c r="GA1497" s="307"/>
      <c r="GB1497" s="307"/>
      <c r="GC1497" s="307"/>
      <c r="GD1497" s="307"/>
      <c r="GE1497" s="307"/>
      <c r="GF1497" s="307"/>
      <c r="GG1497" s="307"/>
      <c r="GH1497" s="307"/>
      <c r="GI1497" s="307"/>
      <c r="GJ1497" s="307"/>
      <c r="GK1497" s="307"/>
      <c r="GL1497" s="307"/>
      <c r="GM1497" s="307"/>
      <c r="GN1497" s="307"/>
      <c r="GO1497" s="307"/>
      <c r="GP1497" s="307"/>
      <c r="GQ1497" s="307"/>
      <c r="GR1497" s="307"/>
      <c r="GS1497" s="307"/>
      <c r="GT1497" s="307"/>
      <c r="GU1497" s="307"/>
      <c r="GV1497" s="307"/>
      <c r="GW1497" s="307"/>
      <c r="GX1497" s="307"/>
      <c r="GY1497" s="307"/>
      <c r="GZ1497" s="307"/>
      <c r="HA1497" s="307"/>
      <c r="HB1497" s="307"/>
      <c r="HC1497" s="307"/>
      <c r="HD1497" s="307"/>
      <c r="HE1497" s="307"/>
      <c r="HF1497" s="307"/>
      <c r="HG1497" s="307"/>
      <c r="HH1497" s="307"/>
      <c r="HI1497" s="307"/>
      <c r="HJ1497" s="307"/>
      <c r="HK1497" s="307"/>
      <c r="HL1497" s="307"/>
      <c r="HM1497" s="307"/>
      <c r="HN1497" s="307"/>
      <c r="HO1497" s="307"/>
      <c r="HP1497" s="307"/>
      <c r="HQ1497" s="307"/>
      <c r="HR1497" s="307"/>
      <c r="HS1497" s="307"/>
      <c r="HT1497" s="307"/>
      <c r="HU1497" s="307"/>
      <c r="HV1497" s="307"/>
      <c r="HW1497" s="307"/>
      <c r="HX1497" s="307"/>
      <c r="HY1497" s="307"/>
      <c r="HZ1497" s="307"/>
      <c r="IA1497" s="307"/>
      <c r="IB1497" s="307"/>
      <c r="IC1497" s="307"/>
      <c r="ID1497" s="307"/>
      <c r="IE1497" s="307"/>
      <c r="IF1497" s="307"/>
      <c r="IG1497" s="307"/>
      <c r="IH1497" s="307"/>
      <c r="II1497" s="307"/>
      <c r="IJ1497" s="307"/>
      <c r="IK1497" s="307"/>
      <c r="IL1497" s="307"/>
      <c r="IM1497" s="307"/>
      <c r="IN1497" s="307"/>
      <c r="IO1497" s="307"/>
      <c r="IP1497" s="307"/>
      <c r="IQ1497" s="307"/>
      <c r="IR1497" s="307"/>
      <c r="IS1497" s="307"/>
      <c r="IT1497" s="307"/>
      <c r="IU1497" s="307"/>
      <c r="IV1497" s="307"/>
      <c r="IW1497" s="307"/>
      <c r="IX1497" s="307"/>
      <c r="IY1497" s="307"/>
      <c r="IZ1497" s="307"/>
      <c r="JA1497" s="307"/>
      <c r="JB1497" s="307"/>
      <c r="JC1497" s="307"/>
      <c r="JD1497" s="307"/>
      <c r="JE1497" s="307"/>
      <c r="JF1497" s="307"/>
      <c r="JG1497" s="307"/>
      <c r="JH1497" s="307"/>
      <c r="JI1497" s="307"/>
      <c r="JJ1497" s="307"/>
      <c r="JK1497" s="307"/>
      <c r="JL1497" s="307"/>
      <c r="JM1497" s="307"/>
      <c r="JN1497" s="307"/>
      <c r="JO1497" s="307"/>
      <c r="JP1497" s="307"/>
      <c r="JQ1497" s="307"/>
      <c r="JR1497" s="307"/>
      <c r="JS1497" s="307"/>
      <c r="JT1497" s="307"/>
      <c r="JU1497" s="307"/>
      <c r="JV1497" s="307"/>
      <c r="JW1497" s="307"/>
      <c r="JX1497" s="307"/>
      <c r="JY1497" s="307"/>
      <c r="JZ1497" s="307"/>
      <c r="KA1497" s="307"/>
      <c r="KB1497" s="307"/>
      <c r="KC1497" s="307"/>
      <c r="KD1497" s="307"/>
      <c r="KE1497" s="307"/>
      <c r="KF1497" s="307"/>
      <c r="KG1497" s="307"/>
      <c r="KH1497" s="307"/>
      <c r="KI1497" s="307"/>
      <c r="KJ1497" s="307"/>
      <c r="KK1497" s="307"/>
      <c r="KL1497" s="307"/>
      <c r="KM1497" s="307"/>
      <c r="KN1497" s="307"/>
      <c r="KO1497" s="307"/>
      <c r="KP1497" s="307"/>
      <c r="KQ1497" s="307"/>
      <c r="KR1497" s="307"/>
      <c r="KS1497" s="307"/>
      <c r="KT1497" s="307"/>
    </row>
    <row r="1498" spans="14:306" s="56" customFormat="1" ht="15" customHeight="1">
      <c r="N1498" s="410"/>
      <c r="O1498" s="410"/>
      <c r="P1498" s="311"/>
      <c r="Q1498" s="311"/>
      <c r="R1498" s="311"/>
      <c r="AG1498" s="57"/>
      <c r="AH1498" s="57"/>
      <c r="AI1498" s="57"/>
      <c r="AJ1498" s="57"/>
      <c r="AK1498" s="57"/>
      <c r="AL1498" s="57"/>
      <c r="AM1498" s="57"/>
      <c r="AN1498" s="57"/>
      <c r="AO1498" s="57"/>
      <c r="AP1498" s="57"/>
      <c r="AQ1498" s="57"/>
      <c r="AR1498" s="57"/>
      <c r="AS1498" s="57"/>
      <c r="AT1498" s="57"/>
      <c r="AU1498" s="57"/>
      <c r="AV1498" s="57"/>
      <c r="AW1498" s="57"/>
      <c r="AX1498" s="57"/>
      <c r="AY1498" s="57"/>
      <c r="AZ1498" s="57"/>
      <c r="BA1498" s="57"/>
      <c r="BB1498" s="57"/>
      <c r="BC1498" s="57"/>
      <c r="BD1498" s="57"/>
      <c r="BE1498" s="57"/>
      <c r="BF1498" s="57"/>
      <c r="BG1498" s="57"/>
      <c r="BH1498" s="57"/>
      <c r="BI1498" s="57"/>
      <c r="BJ1498" s="57"/>
      <c r="BK1498" s="57"/>
      <c r="BL1498" s="57"/>
      <c r="BM1498" s="57"/>
      <c r="BN1498" s="57"/>
      <c r="CB1498" s="307"/>
      <c r="CC1498" s="307"/>
      <c r="CD1498" s="307"/>
      <c r="CE1498" s="307"/>
      <c r="CF1498" s="307"/>
      <c r="CG1498" s="307"/>
      <c r="CH1498" s="307"/>
      <c r="CI1498" s="307"/>
      <c r="CJ1498" s="307"/>
      <c r="CK1498" s="307"/>
      <c r="CL1498" s="307"/>
      <c r="CM1498" s="307"/>
      <c r="CN1498" s="307"/>
      <c r="CO1498" s="307"/>
      <c r="CP1498" s="307"/>
      <c r="CQ1498" s="307"/>
      <c r="CR1498" s="307"/>
      <c r="CS1498" s="307"/>
      <c r="CT1498" s="307"/>
      <c r="CU1498" s="307"/>
      <c r="CV1498" s="307"/>
      <c r="CW1498" s="307"/>
      <c r="CX1498" s="307"/>
      <c r="CY1498" s="307"/>
      <c r="CZ1498" s="307"/>
      <c r="DA1498" s="307"/>
      <c r="DB1498" s="307"/>
      <c r="DC1498" s="307"/>
      <c r="DD1498" s="307"/>
      <c r="DE1498" s="307"/>
      <c r="DF1498" s="307"/>
      <c r="DG1498" s="307"/>
      <c r="DH1498" s="307"/>
      <c r="DI1498" s="390"/>
      <c r="DJ1498" s="390"/>
      <c r="DK1498" s="307"/>
      <c r="DL1498" s="307"/>
      <c r="DM1498" s="307"/>
      <c r="DN1498" s="307"/>
      <c r="DO1498" s="307"/>
      <c r="DP1498" s="307"/>
      <c r="DQ1498" s="307"/>
      <c r="DR1498" s="307"/>
      <c r="DS1498" s="307"/>
      <c r="DT1498" s="307"/>
      <c r="DU1498" s="307"/>
      <c r="DV1498" s="307"/>
      <c r="DW1498" s="307"/>
      <c r="DX1498" s="307"/>
      <c r="DY1498" s="307"/>
      <c r="DZ1498" s="307"/>
      <c r="EA1498" s="307"/>
      <c r="EB1498" s="307"/>
      <c r="EC1498" s="307"/>
      <c r="ED1498" s="307"/>
      <c r="EE1498" s="307"/>
      <c r="EF1498" s="307"/>
      <c r="EG1498" s="307"/>
      <c r="EH1498" s="307"/>
      <c r="EI1498" s="307"/>
      <c r="EJ1498" s="307"/>
      <c r="EK1498" s="307"/>
      <c r="EL1498" s="307"/>
      <c r="EM1498" s="307"/>
      <c r="EN1498" s="307"/>
      <c r="EO1498" s="307"/>
      <c r="EP1498" s="307"/>
      <c r="EQ1498" s="307"/>
      <c r="ER1498" s="307"/>
      <c r="ES1498" s="307"/>
      <c r="ET1498" s="307"/>
      <c r="EU1498" s="390"/>
      <c r="EV1498" s="390"/>
      <c r="EW1498" s="307"/>
      <c r="EX1498" s="307"/>
      <c r="EY1498" s="307"/>
      <c r="EZ1498" s="307"/>
      <c r="FA1498" s="307"/>
      <c r="FB1498" s="307"/>
      <c r="FC1498" s="307"/>
      <c r="FD1498" s="307"/>
      <c r="FE1498" s="307"/>
      <c r="FF1498" s="307"/>
      <c r="FG1498" s="307"/>
      <c r="FH1498" s="307"/>
      <c r="FI1498" s="307"/>
      <c r="FJ1498" s="307"/>
      <c r="FK1498" s="307"/>
      <c r="FL1498" s="307"/>
      <c r="FM1498" s="307"/>
      <c r="FN1498" s="307"/>
      <c r="FO1498" s="307"/>
      <c r="FP1498" s="307"/>
      <c r="FQ1498" s="307"/>
      <c r="FR1498" s="307"/>
      <c r="FS1498" s="307"/>
      <c r="FT1498" s="307"/>
      <c r="FU1498" s="307"/>
      <c r="FV1498" s="307"/>
      <c r="FW1498" s="307"/>
      <c r="FX1498" s="307"/>
      <c r="FY1498" s="307"/>
      <c r="FZ1498" s="307"/>
      <c r="GA1498" s="307"/>
      <c r="GB1498" s="307"/>
      <c r="GC1498" s="307"/>
      <c r="GD1498" s="307"/>
      <c r="GE1498" s="307"/>
      <c r="GF1498" s="307"/>
      <c r="GG1498" s="307"/>
      <c r="GH1498" s="307"/>
      <c r="GI1498" s="307"/>
      <c r="GJ1498" s="307"/>
      <c r="GK1498" s="307"/>
      <c r="GL1498" s="307"/>
      <c r="GM1498" s="307"/>
      <c r="GN1498" s="307"/>
      <c r="GO1498" s="307"/>
      <c r="GP1498" s="307"/>
      <c r="GQ1498" s="307"/>
      <c r="GR1498" s="307"/>
      <c r="GS1498" s="307"/>
      <c r="GT1498" s="307"/>
      <c r="GU1498" s="307"/>
      <c r="GV1498" s="307"/>
      <c r="GW1498" s="307"/>
      <c r="GX1498" s="307"/>
      <c r="GY1498" s="307"/>
      <c r="GZ1498" s="307"/>
      <c r="HA1498" s="307"/>
      <c r="HB1498" s="307"/>
      <c r="HC1498" s="307"/>
      <c r="HD1498" s="307"/>
      <c r="HE1498" s="307"/>
      <c r="HF1498" s="307"/>
      <c r="HG1498" s="307"/>
      <c r="HH1498" s="307"/>
      <c r="HI1498" s="307"/>
      <c r="HJ1498" s="307"/>
      <c r="HK1498" s="307"/>
      <c r="HL1498" s="307"/>
      <c r="HM1498" s="307"/>
      <c r="HN1498" s="307"/>
      <c r="HO1498" s="307"/>
      <c r="HP1498" s="307"/>
      <c r="HQ1498" s="307"/>
      <c r="HR1498" s="307"/>
      <c r="HS1498" s="307"/>
      <c r="HT1498" s="307"/>
      <c r="HU1498" s="307"/>
      <c r="HV1498" s="307"/>
      <c r="HW1498" s="307"/>
      <c r="HX1498" s="307"/>
      <c r="HY1498" s="307"/>
      <c r="HZ1498" s="307"/>
      <c r="IA1498" s="307"/>
      <c r="IB1498" s="307"/>
      <c r="IC1498" s="307"/>
      <c r="ID1498" s="307"/>
      <c r="IE1498" s="307"/>
      <c r="IF1498" s="307"/>
      <c r="IG1498" s="307"/>
      <c r="IH1498" s="307"/>
      <c r="II1498" s="307"/>
      <c r="IJ1498" s="307"/>
      <c r="IK1498" s="307"/>
      <c r="IL1498" s="307"/>
      <c r="IM1498" s="307"/>
      <c r="IN1498" s="307"/>
      <c r="IO1498" s="307"/>
      <c r="IP1498" s="307"/>
      <c r="IQ1498" s="307"/>
      <c r="IR1498" s="307"/>
      <c r="IS1498" s="307"/>
      <c r="IT1498" s="307"/>
      <c r="IU1498" s="307"/>
      <c r="IV1498" s="307"/>
      <c r="IW1498" s="307"/>
      <c r="IX1498" s="307"/>
      <c r="IY1498" s="307"/>
      <c r="IZ1498" s="307"/>
      <c r="JA1498" s="307"/>
      <c r="JB1498" s="307"/>
      <c r="JC1498" s="307"/>
      <c r="JD1498" s="307"/>
      <c r="JE1498" s="307"/>
      <c r="JF1498" s="307"/>
      <c r="JG1498" s="307"/>
      <c r="JH1498" s="307"/>
      <c r="JI1498" s="307"/>
      <c r="JJ1498" s="307"/>
      <c r="JK1498" s="307"/>
      <c r="JL1498" s="307"/>
      <c r="JM1498" s="307"/>
      <c r="JN1498" s="307"/>
      <c r="JO1498" s="307"/>
      <c r="JP1498" s="307"/>
      <c r="JQ1498" s="307"/>
      <c r="JR1498" s="307"/>
      <c r="JS1498" s="307"/>
      <c r="JT1498" s="307"/>
      <c r="JU1498" s="307"/>
      <c r="JV1498" s="307"/>
      <c r="JW1498" s="307"/>
      <c r="JX1498" s="307"/>
      <c r="JY1498" s="307"/>
      <c r="JZ1498" s="307"/>
      <c r="KA1498" s="307"/>
      <c r="KB1498" s="307"/>
      <c r="KC1498" s="307"/>
      <c r="KD1498" s="307"/>
      <c r="KE1498" s="307"/>
      <c r="KF1498" s="307"/>
      <c r="KG1498" s="307"/>
      <c r="KH1498" s="307"/>
      <c r="KI1498" s="307"/>
      <c r="KJ1498" s="307"/>
      <c r="KK1498" s="307"/>
      <c r="KL1498" s="307"/>
      <c r="KM1498" s="307"/>
      <c r="KN1498" s="307"/>
      <c r="KO1498" s="307"/>
      <c r="KP1498" s="307"/>
      <c r="KQ1498" s="307"/>
      <c r="KR1498" s="307"/>
      <c r="KS1498" s="307"/>
      <c r="KT1498" s="307"/>
    </row>
    <row r="1499" spans="14:306" s="56" customFormat="1" ht="15" customHeight="1">
      <c r="N1499" s="311"/>
      <c r="O1499" s="311"/>
      <c r="AG1499" s="57"/>
      <c r="AH1499" s="57"/>
      <c r="AI1499" s="57"/>
      <c r="AJ1499" s="57"/>
      <c r="AK1499" s="57"/>
      <c r="AL1499" s="57"/>
      <c r="AM1499" s="57"/>
      <c r="AN1499" s="57"/>
      <c r="AO1499" s="57"/>
      <c r="AP1499" s="57"/>
      <c r="AQ1499" s="57"/>
      <c r="AR1499" s="57"/>
      <c r="AS1499" s="57"/>
      <c r="AT1499" s="57"/>
      <c r="AU1499" s="57"/>
      <c r="AV1499" s="57"/>
      <c r="AW1499" s="57"/>
      <c r="AX1499" s="57"/>
      <c r="AY1499" s="57"/>
      <c r="AZ1499" s="57"/>
      <c r="BA1499" s="57"/>
      <c r="BB1499" s="57"/>
      <c r="BC1499" s="57"/>
      <c r="BD1499" s="57"/>
      <c r="BE1499" s="57"/>
      <c r="BF1499" s="57"/>
      <c r="BG1499" s="57"/>
      <c r="BH1499" s="57"/>
      <c r="BI1499" s="57"/>
      <c r="BJ1499" s="57"/>
      <c r="BK1499" s="57"/>
      <c r="BL1499" s="57"/>
      <c r="BM1499" s="57"/>
      <c r="BN1499" s="57"/>
      <c r="CB1499" s="307"/>
      <c r="CC1499" s="307"/>
      <c r="CD1499" s="307"/>
      <c r="CE1499" s="307"/>
      <c r="CF1499" s="307"/>
      <c r="CG1499" s="307"/>
      <c r="CH1499" s="307"/>
      <c r="CI1499" s="307"/>
      <c r="CJ1499" s="307"/>
      <c r="CK1499" s="307"/>
      <c r="CL1499" s="307"/>
      <c r="CM1499" s="307"/>
      <c r="CN1499" s="307"/>
      <c r="CO1499" s="307"/>
      <c r="CP1499" s="307"/>
      <c r="CQ1499" s="307"/>
      <c r="CR1499" s="307"/>
      <c r="CS1499" s="307"/>
      <c r="CT1499" s="307"/>
      <c r="CU1499" s="307"/>
      <c r="CV1499" s="307"/>
      <c r="CW1499" s="307"/>
      <c r="CX1499" s="307"/>
      <c r="CY1499" s="307"/>
      <c r="CZ1499" s="307"/>
      <c r="DA1499" s="307"/>
      <c r="DB1499" s="307"/>
      <c r="DC1499" s="307"/>
      <c r="DD1499" s="307"/>
      <c r="DE1499" s="307"/>
      <c r="DF1499" s="307"/>
      <c r="DG1499" s="307"/>
      <c r="DH1499" s="307"/>
      <c r="DI1499" s="390"/>
      <c r="DJ1499" s="390"/>
      <c r="DK1499" s="307"/>
      <c r="DL1499" s="307"/>
      <c r="DM1499" s="307"/>
      <c r="DN1499" s="307"/>
      <c r="DO1499" s="307"/>
      <c r="DP1499" s="307"/>
      <c r="DQ1499" s="307"/>
      <c r="DR1499" s="307"/>
      <c r="DS1499" s="307"/>
      <c r="DT1499" s="307"/>
      <c r="DU1499" s="307"/>
      <c r="DV1499" s="307"/>
      <c r="DW1499" s="307"/>
      <c r="DX1499" s="307"/>
      <c r="DY1499" s="307"/>
      <c r="DZ1499" s="307"/>
      <c r="EA1499" s="307"/>
      <c r="EB1499" s="307"/>
      <c r="EC1499" s="307"/>
      <c r="ED1499" s="307"/>
      <c r="EE1499" s="307"/>
      <c r="EF1499" s="307"/>
      <c r="EG1499" s="307"/>
      <c r="EH1499" s="307"/>
      <c r="EI1499" s="307"/>
      <c r="EJ1499" s="307"/>
      <c r="EK1499" s="307"/>
      <c r="EL1499" s="307"/>
      <c r="EM1499" s="307"/>
      <c r="EN1499" s="307"/>
      <c r="EO1499" s="307"/>
      <c r="EP1499" s="307"/>
      <c r="EQ1499" s="307"/>
      <c r="ER1499" s="307"/>
      <c r="ES1499" s="307"/>
      <c r="ET1499" s="307"/>
      <c r="EU1499" s="390"/>
      <c r="EV1499" s="390"/>
      <c r="EW1499" s="307"/>
      <c r="EX1499" s="307"/>
      <c r="EY1499" s="307"/>
      <c r="EZ1499" s="307"/>
      <c r="FA1499" s="307"/>
      <c r="FB1499" s="307"/>
      <c r="FC1499" s="307"/>
      <c r="FD1499" s="307"/>
      <c r="FE1499" s="307"/>
      <c r="FF1499" s="307"/>
      <c r="FG1499" s="307"/>
      <c r="FH1499" s="307"/>
      <c r="FI1499" s="307"/>
      <c r="FJ1499" s="307"/>
      <c r="FK1499" s="307"/>
      <c r="FL1499" s="307"/>
      <c r="FM1499" s="307"/>
      <c r="FN1499" s="307"/>
      <c r="FO1499" s="307"/>
      <c r="FP1499" s="307"/>
      <c r="FQ1499" s="307"/>
      <c r="FR1499" s="307"/>
      <c r="FS1499" s="307"/>
      <c r="FT1499" s="307"/>
      <c r="FU1499" s="307"/>
      <c r="FV1499" s="307"/>
      <c r="FW1499" s="307"/>
      <c r="FX1499" s="307"/>
      <c r="FY1499" s="307"/>
      <c r="FZ1499" s="307"/>
      <c r="GA1499" s="307"/>
      <c r="GB1499" s="307"/>
      <c r="GC1499" s="307"/>
      <c r="GD1499" s="307"/>
      <c r="GE1499" s="307"/>
      <c r="GF1499" s="307"/>
      <c r="GG1499" s="307"/>
      <c r="GH1499" s="307"/>
      <c r="GI1499" s="307"/>
      <c r="GJ1499" s="307"/>
      <c r="GK1499" s="307"/>
      <c r="GL1499" s="307"/>
      <c r="GM1499" s="307"/>
      <c r="GN1499" s="307"/>
      <c r="GO1499" s="307"/>
      <c r="GP1499" s="307"/>
      <c r="GQ1499" s="307"/>
      <c r="GR1499" s="307"/>
      <c r="GS1499" s="307"/>
      <c r="GT1499" s="307"/>
      <c r="GU1499" s="307"/>
      <c r="GV1499" s="307"/>
      <c r="GW1499" s="307"/>
      <c r="GX1499" s="307"/>
      <c r="GY1499" s="307"/>
      <c r="GZ1499" s="307"/>
      <c r="HA1499" s="307"/>
      <c r="HB1499" s="307"/>
      <c r="HC1499" s="307"/>
      <c r="HD1499" s="307"/>
      <c r="HE1499" s="307"/>
      <c r="HF1499" s="307"/>
      <c r="HG1499" s="307"/>
      <c r="HH1499" s="307"/>
      <c r="HI1499" s="307"/>
      <c r="HJ1499" s="307"/>
      <c r="HK1499" s="307"/>
      <c r="HL1499" s="307"/>
      <c r="HM1499" s="307"/>
      <c r="HN1499" s="307"/>
      <c r="HO1499" s="307"/>
      <c r="HP1499" s="307"/>
      <c r="HQ1499" s="307"/>
      <c r="HR1499" s="307"/>
      <c r="HS1499" s="307"/>
      <c r="HT1499" s="307"/>
      <c r="HU1499" s="307"/>
      <c r="HV1499" s="307"/>
      <c r="HW1499" s="307"/>
      <c r="HX1499" s="307"/>
      <c r="HY1499" s="307"/>
      <c r="HZ1499" s="307"/>
      <c r="IA1499" s="307"/>
      <c r="IB1499" s="307"/>
      <c r="IC1499" s="307"/>
      <c r="ID1499" s="307"/>
      <c r="IE1499" s="307"/>
      <c r="IF1499" s="307"/>
      <c r="IG1499" s="307"/>
      <c r="IH1499" s="307"/>
      <c r="II1499" s="307"/>
      <c r="IJ1499" s="307"/>
      <c r="IK1499" s="307"/>
      <c r="IL1499" s="307"/>
      <c r="IM1499" s="307"/>
      <c r="IN1499" s="307"/>
      <c r="IO1499" s="307"/>
      <c r="IP1499" s="307"/>
      <c r="IQ1499" s="307"/>
      <c r="IR1499" s="307"/>
      <c r="IS1499" s="307"/>
      <c r="IT1499" s="307"/>
      <c r="IU1499" s="307"/>
      <c r="IV1499" s="307"/>
      <c r="IW1499" s="307"/>
      <c r="IX1499" s="307"/>
      <c r="IY1499" s="307"/>
      <c r="IZ1499" s="307"/>
      <c r="JA1499" s="307"/>
      <c r="JB1499" s="307"/>
      <c r="JC1499" s="307"/>
      <c r="JD1499" s="307"/>
      <c r="JE1499" s="307"/>
      <c r="JF1499" s="307"/>
      <c r="JG1499" s="307"/>
      <c r="JH1499" s="307"/>
      <c r="JI1499" s="307"/>
      <c r="JJ1499" s="307"/>
      <c r="JK1499" s="307"/>
      <c r="JL1499" s="307"/>
      <c r="JM1499" s="307"/>
      <c r="JN1499" s="307"/>
      <c r="JO1499" s="307"/>
      <c r="JP1499" s="307"/>
      <c r="JQ1499" s="307"/>
      <c r="JR1499" s="307"/>
      <c r="JS1499" s="307"/>
      <c r="JT1499" s="307"/>
      <c r="JU1499" s="307"/>
      <c r="JV1499" s="307"/>
      <c r="JW1499" s="307"/>
      <c r="JX1499" s="307"/>
      <c r="JY1499" s="307"/>
      <c r="JZ1499" s="307"/>
      <c r="KA1499" s="307"/>
      <c r="KB1499" s="307"/>
      <c r="KC1499" s="307"/>
      <c r="KD1499" s="307"/>
      <c r="KE1499" s="307"/>
      <c r="KF1499" s="307"/>
      <c r="KG1499" s="307"/>
      <c r="KH1499" s="307"/>
      <c r="KI1499" s="307"/>
      <c r="KJ1499" s="307"/>
      <c r="KK1499" s="307"/>
      <c r="KL1499" s="307"/>
      <c r="KM1499" s="307"/>
      <c r="KN1499" s="307"/>
      <c r="KO1499" s="307"/>
      <c r="KP1499" s="307"/>
      <c r="KQ1499" s="307"/>
      <c r="KR1499" s="307"/>
      <c r="KS1499" s="307"/>
      <c r="KT1499" s="307"/>
    </row>
    <row r="1500" spans="14:306" s="56" customFormat="1" ht="15" customHeight="1">
      <c r="N1500" s="311"/>
      <c r="O1500" s="311"/>
      <c r="P1500" s="311"/>
      <c r="Q1500" s="311"/>
      <c r="R1500" s="311"/>
      <c r="AG1500" s="57"/>
      <c r="AH1500" s="57"/>
      <c r="AI1500" s="57"/>
      <c r="AJ1500" s="57"/>
      <c r="AK1500" s="57"/>
      <c r="AL1500" s="57"/>
      <c r="AM1500" s="57"/>
      <c r="AN1500" s="57"/>
      <c r="AO1500" s="57"/>
      <c r="AP1500" s="57"/>
      <c r="AQ1500" s="57"/>
      <c r="AR1500" s="57"/>
      <c r="AS1500" s="57"/>
      <c r="AT1500" s="57"/>
      <c r="AU1500" s="57"/>
      <c r="AV1500" s="57"/>
      <c r="AW1500" s="57"/>
      <c r="AX1500" s="57"/>
      <c r="AY1500" s="57"/>
      <c r="AZ1500" s="57"/>
      <c r="BA1500" s="57"/>
      <c r="BB1500" s="57"/>
      <c r="BC1500" s="57"/>
      <c r="BD1500" s="57"/>
      <c r="BE1500" s="57"/>
      <c r="BF1500" s="57"/>
      <c r="BG1500" s="57"/>
      <c r="BH1500" s="57"/>
      <c r="BI1500" s="57"/>
      <c r="BJ1500" s="57"/>
      <c r="BK1500" s="57"/>
      <c r="BL1500" s="57"/>
      <c r="BM1500" s="57"/>
      <c r="BN1500" s="57"/>
      <c r="CB1500" s="307"/>
      <c r="CC1500" s="307"/>
      <c r="CD1500" s="307"/>
      <c r="CE1500" s="307"/>
      <c r="CF1500" s="307"/>
      <c r="CG1500" s="307"/>
      <c r="CH1500" s="307"/>
      <c r="CI1500" s="307"/>
      <c r="CJ1500" s="307"/>
      <c r="CK1500" s="307"/>
      <c r="CL1500" s="307"/>
      <c r="CM1500" s="307"/>
      <c r="CN1500" s="307"/>
      <c r="CO1500" s="307"/>
      <c r="CP1500" s="307"/>
      <c r="CQ1500" s="307"/>
      <c r="CR1500" s="307"/>
      <c r="CS1500" s="307"/>
      <c r="CT1500" s="307"/>
      <c r="CU1500" s="307"/>
      <c r="CV1500" s="307"/>
      <c r="CW1500" s="307"/>
      <c r="CX1500" s="307"/>
      <c r="CY1500" s="307"/>
      <c r="CZ1500" s="307"/>
      <c r="DA1500" s="307"/>
      <c r="DB1500" s="307"/>
      <c r="DC1500" s="307"/>
      <c r="DD1500" s="307"/>
      <c r="DE1500" s="307"/>
      <c r="DF1500" s="307"/>
      <c r="DG1500" s="307"/>
      <c r="DH1500" s="307"/>
      <c r="DI1500" s="390"/>
      <c r="DJ1500" s="390"/>
      <c r="DK1500" s="307"/>
      <c r="DL1500" s="307"/>
      <c r="DM1500" s="307"/>
      <c r="DN1500" s="307"/>
      <c r="DO1500" s="307"/>
      <c r="DP1500" s="307"/>
      <c r="DQ1500" s="307"/>
      <c r="DR1500" s="307"/>
      <c r="DS1500" s="307"/>
      <c r="DT1500" s="307"/>
      <c r="DU1500" s="307"/>
      <c r="DV1500" s="307"/>
      <c r="DW1500" s="307"/>
      <c r="DX1500" s="307"/>
      <c r="DY1500" s="307"/>
      <c r="DZ1500" s="307"/>
      <c r="EA1500" s="307"/>
      <c r="EB1500" s="307"/>
      <c r="EC1500" s="307"/>
      <c r="ED1500" s="307"/>
      <c r="EE1500" s="307"/>
      <c r="EF1500" s="307"/>
      <c r="EG1500" s="307"/>
      <c r="EH1500" s="307"/>
      <c r="EI1500" s="307"/>
      <c r="EJ1500" s="307"/>
      <c r="EK1500" s="307"/>
      <c r="EL1500" s="307"/>
      <c r="EM1500" s="307"/>
      <c r="EN1500" s="307"/>
      <c r="EO1500" s="307"/>
      <c r="EP1500" s="307"/>
      <c r="EQ1500" s="307"/>
      <c r="ER1500" s="307"/>
      <c r="ES1500" s="307"/>
      <c r="ET1500" s="307"/>
      <c r="EU1500" s="390"/>
      <c r="EV1500" s="390"/>
      <c r="EW1500" s="307"/>
      <c r="EX1500" s="307"/>
      <c r="EY1500" s="307"/>
      <c r="EZ1500" s="307"/>
      <c r="FA1500" s="307"/>
      <c r="FB1500" s="307"/>
      <c r="FC1500" s="307"/>
      <c r="FD1500" s="307"/>
      <c r="FE1500" s="307"/>
      <c r="FF1500" s="307"/>
      <c r="FG1500" s="307"/>
      <c r="FH1500" s="307"/>
      <c r="FI1500" s="307"/>
      <c r="FJ1500" s="307"/>
      <c r="FK1500" s="307"/>
      <c r="FL1500" s="307"/>
      <c r="FM1500" s="307"/>
      <c r="FN1500" s="307"/>
      <c r="FO1500" s="307"/>
      <c r="FP1500" s="307"/>
      <c r="FQ1500" s="307"/>
      <c r="FR1500" s="307"/>
      <c r="FS1500" s="307"/>
      <c r="FT1500" s="307"/>
      <c r="FU1500" s="307"/>
      <c r="FV1500" s="307"/>
      <c r="FW1500" s="307"/>
      <c r="FX1500" s="307"/>
      <c r="FY1500" s="307"/>
      <c r="FZ1500" s="307"/>
      <c r="GA1500" s="307"/>
      <c r="GB1500" s="307"/>
      <c r="GC1500" s="307"/>
      <c r="GD1500" s="307"/>
      <c r="GE1500" s="307"/>
      <c r="GF1500" s="307"/>
      <c r="GG1500" s="307"/>
      <c r="GH1500" s="307"/>
      <c r="GI1500" s="307"/>
      <c r="GJ1500" s="307"/>
      <c r="GK1500" s="307"/>
      <c r="GL1500" s="307"/>
      <c r="GM1500" s="307"/>
      <c r="GN1500" s="307"/>
      <c r="GO1500" s="307"/>
      <c r="GP1500" s="307"/>
      <c r="GQ1500" s="307"/>
      <c r="GR1500" s="307"/>
      <c r="GS1500" s="307"/>
      <c r="GT1500" s="307"/>
      <c r="GU1500" s="307"/>
      <c r="GV1500" s="307"/>
      <c r="GW1500" s="307"/>
      <c r="GX1500" s="307"/>
      <c r="GY1500" s="307"/>
      <c r="GZ1500" s="307"/>
      <c r="HA1500" s="307"/>
      <c r="HB1500" s="307"/>
      <c r="HC1500" s="307"/>
      <c r="HD1500" s="307"/>
      <c r="HE1500" s="307"/>
      <c r="HF1500" s="307"/>
      <c r="HG1500" s="307"/>
      <c r="HH1500" s="307"/>
      <c r="HI1500" s="307"/>
      <c r="HJ1500" s="307"/>
      <c r="HK1500" s="307"/>
      <c r="HL1500" s="307"/>
      <c r="HM1500" s="307"/>
      <c r="HN1500" s="307"/>
      <c r="HO1500" s="307"/>
      <c r="HP1500" s="307"/>
      <c r="HQ1500" s="307"/>
      <c r="HR1500" s="307"/>
      <c r="HS1500" s="307"/>
      <c r="HT1500" s="307"/>
      <c r="HU1500" s="307"/>
      <c r="HV1500" s="307"/>
      <c r="HW1500" s="307"/>
      <c r="HX1500" s="307"/>
      <c r="HY1500" s="307"/>
      <c r="HZ1500" s="307"/>
      <c r="IA1500" s="307"/>
      <c r="IB1500" s="307"/>
      <c r="IC1500" s="307"/>
      <c r="ID1500" s="307"/>
      <c r="IE1500" s="307"/>
      <c r="IF1500" s="307"/>
      <c r="IG1500" s="307"/>
      <c r="IH1500" s="307"/>
      <c r="II1500" s="307"/>
      <c r="IJ1500" s="307"/>
      <c r="IK1500" s="307"/>
      <c r="IL1500" s="307"/>
      <c r="IM1500" s="307"/>
      <c r="IN1500" s="307"/>
      <c r="IO1500" s="307"/>
      <c r="IP1500" s="307"/>
      <c r="IQ1500" s="307"/>
      <c r="IR1500" s="307"/>
      <c r="IS1500" s="307"/>
      <c r="IT1500" s="307"/>
      <c r="IU1500" s="307"/>
      <c r="IV1500" s="307"/>
      <c r="IW1500" s="307"/>
      <c r="IX1500" s="307"/>
      <c r="IY1500" s="307"/>
      <c r="IZ1500" s="307"/>
      <c r="JA1500" s="307"/>
      <c r="JB1500" s="307"/>
      <c r="JC1500" s="307"/>
      <c r="JD1500" s="307"/>
      <c r="JE1500" s="307"/>
      <c r="JF1500" s="307"/>
      <c r="JG1500" s="307"/>
      <c r="JH1500" s="307"/>
      <c r="JI1500" s="307"/>
      <c r="JJ1500" s="307"/>
      <c r="JK1500" s="307"/>
      <c r="JL1500" s="307"/>
      <c r="JM1500" s="307"/>
      <c r="JN1500" s="307"/>
      <c r="JO1500" s="307"/>
      <c r="JP1500" s="307"/>
      <c r="JQ1500" s="307"/>
      <c r="JR1500" s="307"/>
      <c r="JS1500" s="307"/>
      <c r="JT1500" s="307"/>
      <c r="JU1500" s="307"/>
      <c r="JV1500" s="307"/>
      <c r="JW1500" s="307"/>
      <c r="JX1500" s="307"/>
      <c r="JY1500" s="307"/>
      <c r="JZ1500" s="307"/>
      <c r="KA1500" s="307"/>
      <c r="KB1500" s="307"/>
      <c r="KC1500" s="307"/>
      <c r="KD1500" s="307"/>
      <c r="KE1500" s="307"/>
      <c r="KF1500" s="307"/>
      <c r="KG1500" s="307"/>
      <c r="KH1500" s="307"/>
      <c r="KI1500" s="307"/>
      <c r="KJ1500" s="307"/>
      <c r="KK1500" s="307"/>
      <c r="KL1500" s="307"/>
      <c r="KM1500" s="307"/>
      <c r="KN1500" s="307"/>
      <c r="KO1500" s="307"/>
      <c r="KP1500" s="307"/>
      <c r="KQ1500" s="307"/>
      <c r="KR1500" s="307"/>
      <c r="KS1500" s="307"/>
      <c r="KT1500" s="307"/>
    </row>
    <row r="1501" spans="14:306" s="56" customFormat="1" ht="15" customHeight="1">
      <c r="AG1501" s="57"/>
      <c r="AH1501" s="57"/>
      <c r="AI1501" s="57"/>
      <c r="AJ1501" s="57"/>
      <c r="AK1501" s="57"/>
      <c r="AL1501" s="57"/>
      <c r="AM1501" s="57"/>
      <c r="AN1501" s="57"/>
      <c r="AO1501" s="57"/>
      <c r="AP1501" s="57"/>
      <c r="AQ1501" s="57"/>
      <c r="AR1501" s="57"/>
      <c r="AS1501" s="57"/>
      <c r="AT1501" s="57"/>
      <c r="AU1501" s="57"/>
      <c r="AV1501" s="57"/>
      <c r="AW1501" s="57"/>
      <c r="AX1501" s="57"/>
      <c r="AY1501" s="57"/>
      <c r="AZ1501" s="57"/>
      <c r="BA1501" s="57"/>
      <c r="BB1501" s="57"/>
      <c r="BC1501" s="57"/>
      <c r="BD1501" s="57"/>
      <c r="BE1501" s="57"/>
      <c r="BF1501" s="57"/>
      <c r="BG1501" s="57"/>
      <c r="BH1501" s="57"/>
      <c r="BI1501" s="57"/>
      <c r="BJ1501" s="57"/>
      <c r="BK1501" s="57"/>
      <c r="BL1501" s="57"/>
      <c r="BM1501" s="57"/>
      <c r="BN1501" s="57"/>
      <c r="CB1501" s="307"/>
      <c r="CC1501" s="307"/>
      <c r="CD1501" s="307"/>
      <c r="CE1501" s="307"/>
      <c r="CF1501" s="307"/>
      <c r="CG1501" s="307"/>
      <c r="CH1501" s="307"/>
      <c r="CI1501" s="307"/>
      <c r="CJ1501" s="307"/>
      <c r="CK1501" s="307"/>
      <c r="CL1501" s="307"/>
      <c r="CM1501" s="307"/>
      <c r="CN1501" s="307"/>
      <c r="CO1501" s="307"/>
      <c r="CP1501" s="307"/>
      <c r="CQ1501" s="307"/>
      <c r="CR1501" s="307"/>
      <c r="CS1501" s="307"/>
      <c r="CT1501" s="307"/>
      <c r="CU1501" s="307"/>
      <c r="CV1501" s="307"/>
      <c r="CW1501" s="307"/>
      <c r="CX1501" s="307"/>
      <c r="CY1501" s="307"/>
      <c r="CZ1501" s="307"/>
      <c r="DA1501" s="307"/>
      <c r="DB1501" s="307"/>
      <c r="DC1501" s="307"/>
      <c r="DD1501" s="307"/>
      <c r="DE1501" s="307"/>
      <c r="DF1501" s="307"/>
      <c r="DG1501" s="307"/>
      <c r="DH1501" s="307"/>
      <c r="DI1501" s="390"/>
      <c r="DJ1501" s="390"/>
      <c r="DK1501" s="307"/>
      <c r="DL1501" s="307"/>
      <c r="DM1501" s="307"/>
      <c r="DN1501" s="307"/>
      <c r="DO1501" s="307"/>
      <c r="DP1501" s="307"/>
      <c r="DQ1501" s="307"/>
      <c r="DR1501" s="307"/>
      <c r="DS1501" s="307"/>
      <c r="DT1501" s="307"/>
      <c r="DU1501" s="307"/>
      <c r="DV1501" s="307"/>
      <c r="DW1501" s="307"/>
      <c r="DX1501" s="307"/>
      <c r="DY1501" s="307"/>
      <c r="DZ1501" s="307"/>
      <c r="EA1501" s="307"/>
      <c r="EB1501" s="307"/>
      <c r="EC1501" s="307"/>
      <c r="ED1501" s="307"/>
      <c r="EE1501" s="307"/>
      <c r="EF1501" s="307"/>
      <c r="EG1501" s="307"/>
      <c r="EH1501" s="307"/>
      <c r="EI1501" s="307"/>
      <c r="EJ1501" s="307"/>
      <c r="EK1501" s="307"/>
      <c r="EL1501" s="307"/>
      <c r="EM1501" s="307"/>
      <c r="EN1501" s="307"/>
      <c r="EO1501" s="307"/>
      <c r="EP1501" s="307"/>
      <c r="EQ1501" s="307"/>
      <c r="ER1501" s="307"/>
      <c r="ES1501" s="307"/>
      <c r="ET1501" s="307"/>
      <c r="EU1501" s="390"/>
      <c r="EV1501" s="390"/>
      <c r="EW1501" s="307"/>
      <c r="EX1501" s="307"/>
      <c r="EY1501" s="307"/>
      <c r="EZ1501" s="307"/>
      <c r="FA1501" s="307"/>
      <c r="FB1501" s="307"/>
      <c r="FC1501" s="307"/>
      <c r="FD1501" s="307"/>
      <c r="FE1501" s="307"/>
      <c r="FF1501" s="307"/>
      <c r="FG1501" s="307"/>
      <c r="FH1501" s="307"/>
      <c r="FI1501" s="307"/>
      <c r="FJ1501" s="307"/>
      <c r="FK1501" s="307"/>
      <c r="FL1501" s="307"/>
      <c r="FM1501" s="307"/>
      <c r="FN1501" s="307"/>
      <c r="FO1501" s="307"/>
      <c r="FP1501" s="307"/>
      <c r="FQ1501" s="307"/>
      <c r="FR1501" s="307"/>
      <c r="FS1501" s="307"/>
      <c r="FT1501" s="307"/>
      <c r="FU1501" s="307"/>
      <c r="FV1501" s="307"/>
      <c r="FW1501" s="307"/>
      <c r="FX1501" s="307"/>
      <c r="FY1501" s="307"/>
      <c r="FZ1501" s="307"/>
      <c r="GA1501" s="307"/>
      <c r="GB1501" s="307"/>
      <c r="GC1501" s="307"/>
      <c r="GD1501" s="307"/>
      <c r="GE1501" s="307"/>
      <c r="GF1501" s="307"/>
      <c r="GG1501" s="307"/>
      <c r="GH1501" s="307"/>
      <c r="GI1501" s="307"/>
      <c r="GJ1501" s="307"/>
      <c r="GK1501" s="307"/>
      <c r="GL1501" s="307"/>
      <c r="GM1501" s="307"/>
      <c r="GN1501" s="307"/>
      <c r="GO1501" s="307"/>
      <c r="GP1501" s="307"/>
      <c r="GQ1501" s="307"/>
      <c r="GR1501" s="307"/>
      <c r="GS1501" s="307"/>
      <c r="GT1501" s="307"/>
      <c r="GU1501" s="307"/>
      <c r="GV1501" s="307"/>
      <c r="GW1501" s="307"/>
      <c r="GX1501" s="307"/>
      <c r="GY1501" s="307"/>
      <c r="GZ1501" s="307"/>
      <c r="HA1501" s="307"/>
      <c r="HB1501" s="307"/>
      <c r="HC1501" s="307"/>
      <c r="HD1501" s="307"/>
      <c r="HE1501" s="307"/>
      <c r="HF1501" s="307"/>
      <c r="HG1501" s="307"/>
      <c r="HH1501" s="307"/>
      <c r="HI1501" s="307"/>
      <c r="HJ1501" s="307"/>
      <c r="HK1501" s="307"/>
      <c r="HL1501" s="307"/>
      <c r="HM1501" s="307"/>
      <c r="HN1501" s="307"/>
      <c r="HO1501" s="307"/>
      <c r="HP1501" s="307"/>
      <c r="HQ1501" s="307"/>
      <c r="HR1501" s="307"/>
      <c r="HS1501" s="307"/>
      <c r="HT1501" s="307"/>
      <c r="HU1501" s="307"/>
      <c r="HV1501" s="307"/>
      <c r="HW1501" s="307"/>
      <c r="HX1501" s="307"/>
      <c r="HY1501" s="307"/>
      <c r="HZ1501" s="307"/>
      <c r="IA1501" s="307"/>
      <c r="IB1501" s="307"/>
      <c r="IC1501" s="307"/>
      <c r="ID1501" s="307"/>
      <c r="IE1501" s="307"/>
      <c r="IF1501" s="307"/>
      <c r="IG1501" s="307"/>
      <c r="IH1501" s="307"/>
      <c r="II1501" s="307"/>
      <c r="IJ1501" s="307"/>
      <c r="IK1501" s="307"/>
      <c r="IL1501" s="307"/>
      <c r="IM1501" s="307"/>
      <c r="IN1501" s="307"/>
      <c r="IO1501" s="307"/>
      <c r="IP1501" s="307"/>
      <c r="IQ1501" s="307"/>
      <c r="IR1501" s="307"/>
      <c r="IS1501" s="307"/>
      <c r="IT1501" s="307"/>
      <c r="IU1501" s="307"/>
      <c r="IV1501" s="307"/>
      <c r="IW1501" s="307"/>
      <c r="IX1501" s="307"/>
      <c r="IY1501" s="307"/>
      <c r="IZ1501" s="307"/>
      <c r="JA1501" s="307"/>
      <c r="JB1501" s="307"/>
      <c r="JC1501" s="307"/>
      <c r="JD1501" s="307"/>
      <c r="JE1501" s="307"/>
      <c r="JF1501" s="307"/>
      <c r="JG1501" s="307"/>
      <c r="JH1501" s="307"/>
      <c r="JI1501" s="307"/>
      <c r="JJ1501" s="307"/>
      <c r="JK1501" s="307"/>
      <c r="JL1501" s="307"/>
      <c r="JM1501" s="307"/>
      <c r="JN1501" s="307"/>
      <c r="JO1501" s="307"/>
      <c r="JP1501" s="307"/>
      <c r="JQ1501" s="307"/>
      <c r="JR1501" s="307"/>
      <c r="JS1501" s="307"/>
      <c r="JT1501" s="307"/>
      <c r="JU1501" s="307"/>
      <c r="JV1501" s="307"/>
      <c r="JW1501" s="307"/>
      <c r="JX1501" s="307"/>
      <c r="JY1501" s="307"/>
      <c r="JZ1501" s="307"/>
      <c r="KA1501" s="307"/>
      <c r="KB1501" s="307"/>
      <c r="KC1501" s="307"/>
      <c r="KD1501" s="307"/>
      <c r="KE1501" s="307"/>
      <c r="KF1501" s="307"/>
      <c r="KG1501" s="307"/>
      <c r="KH1501" s="307"/>
      <c r="KI1501" s="307"/>
      <c r="KJ1501" s="307"/>
      <c r="KK1501" s="307"/>
      <c r="KL1501" s="307"/>
      <c r="KM1501" s="307"/>
      <c r="KN1501" s="307"/>
      <c r="KO1501" s="307"/>
      <c r="KP1501" s="307"/>
      <c r="KQ1501" s="307"/>
      <c r="KR1501" s="307"/>
      <c r="KS1501" s="307"/>
      <c r="KT1501" s="307"/>
    </row>
    <row r="1502" spans="14:306" s="56" customFormat="1" ht="15" customHeight="1">
      <c r="AG1502" s="57"/>
      <c r="AH1502" s="57"/>
      <c r="AI1502" s="57"/>
      <c r="AJ1502" s="57"/>
      <c r="AK1502" s="57"/>
      <c r="AL1502" s="57"/>
      <c r="AM1502" s="57"/>
      <c r="AN1502" s="57"/>
      <c r="AO1502" s="57"/>
      <c r="AP1502" s="57"/>
      <c r="AQ1502" s="57"/>
      <c r="AR1502" s="57"/>
      <c r="AS1502" s="57"/>
      <c r="AT1502" s="57"/>
      <c r="AU1502" s="57"/>
      <c r="AV1502" s="57"/>
      <c r="AW1502" s="57"/>
      <c r="AX1502" s="57"/>
      <c r="AY1502" s="57"/>
      <c r="AZ1502" s="57"/>
      <c r="BA1502" s="57"/>
      <c r="BB1502" s="57"/>
      <c r="BC1502" s="57"/>
      <c r="BD1502" s="57"/>
      <c r="BE1502" s="57"/>
      <c r="BF1502" s="57"/>
      <c r="BG1502" s="57"/>
      <c r="BH1502" s="57"/>
      <c r="BI1502" s="57"/>
      <c r="BJ1502" s="57"/>
      <c r="BK1502" s="57"/>
      <c r="BL1502" s="57"/>
      <c r="BM1502" s="57"/>
      <c r="BN1502" s="57"/>
      <c r="CB1502" s="307"/>
      <c r="CC1502" s="307"/>
      <c r="CD1502" s="307"/>
      <c r="CE1502" s="307"/>
      <c r="CF1502" s="307"/>
      <c r="CG1502" s="307"/>
      <c r="CH1502" s="307"/>
      <c r="CI1502" s="307"/>
      <c r="CJ1502" s="307"/>
      <c r="CK1502" s="307"/>
      <c r="CL1502" s="307"/>
      <c r="CM1502" s="307"/>
      <c r="CN1502" s="307"/>
      <c r="CO1502" s="307"/>
      <c r="CP1502" s="307"/>
      <c r="CQ1502" s="307"/>
      <c r="CR1502" s="307"/>
      <c r="CS1502" s="307"/>
      <c r="CT1502" s="307"/>
      <c r="CU1502" s="307"/>
      <c r="CV1502" s="307"/>
      <c r="CW1502" s="307"/>
      <c r="CX1502" s="307"/>
      <c r="CY1502" s="307"/>
      <c r="CZ1502" s="307"/>
      <c r="DA1502" s="307"/>
      <c r="DB1502" s="307"/>
      <c r="DC1502" s="307"/>
      <c r="DD1502" s="307"/>
      <c r="DE1502" s="307"/>
      <c r="DF1502" s="307"/>
      <c r="DG1502" s="307"/>
      <c r="DH1502" s="307"/>
      <c r="DI1502" s="390"/>
      <c r="DJ1502" s="390"/>
      <c r="DK1502" s="307"/>
      <c r="DL1502" s="307"/>
      <c r="DM1502" s="307"/>
      <c r="DN1502" s="307"/>
      <c r="DO1502" s="307"/>
      <c r="DP1502" s="307"/>
      <c r="DQ1502" s="307"/>
      <c r="DR1502" s="307"/>
      <c r="DS1502" s="307"/>
      <c r="DT1502" s="307"/>
      <c r="DU1502" s="307"/>
      <c r="DV1502" s="307"/>
      <c r="DW1502" s="307"/>
      <c r="DX1502" s="307"/>
      <c r="DY1502" s="307"/>
      <c r="DZ1502" s="307"/>
      <c r="EA1502" s="307"/>
      <c r="EB1502" s="307"/>
      <c r="EC1502" s="307"/>
      <c r="ED1502" s="307"/>
      <c r="EE1502" s="307"/>
      <c r="EF1502" s="307"/>
      <c r="EG1502" s="307"/>
      <c r="EH1502" s="307"/>
      <c r="EI1502" s="307"/>
      <c r="EJ1502" s="307"/>
      <c r="EK1502" s="307"/>
      <c r="EL1502" s="307"/>
      <c r="EM1502" s="307"/>
      <c r="EN1502" s="307"/>
      <c r="EO1502" s="307"/>
      <c r="EP1502" s="307"/>
      <c r="EQ1502" s="307"/>
      <c r="ER1502" s="307"/>
      <c r="ES1502" s="307"/>
      <c r="ET1502" s="307"/>
      <c r="EU1502" s="390"/>
      <c r="EV1502" s="390"/>
      <c r="EW1502" s="307"/>
      <c r="EX1502" s="307"/>
      <c r="EY1502" s="307"/>
      <c r="EZ1502" s="307"/>
      <c r="FA1502" s="307"/>
      <c r="FB1502" s="307"/>
      <c r="FC1502" s="307"/>
      <c r="FD1502" s="307"/>
      <c r="FE1502" s="307"/>
      <c r="FF1502" s="307"/>
      <c r="FG1502" s="307"/>
      <c r="FH1502" s="307"/>
      <c r="FI1502" s="307"/>
      <c r="FJ1502" s="307"/>
      <c r="FK1502" s="307"/>
      <c r="FL1502" s="307"/>
      <c r="FM1502" s="307"/>
      <c r="FN1502" s="307"/>
      <c r="FO1502" s="307"/>
      <c r="FP1502" s="307"/>
      <c r="FQ1502" s="307"/>
      <c r="FR1502" s="307"/>
      <c r="FS1502" s="307"/>
      <c r="FT1502" s="307"/>
      <c r="FU1502" s="307"/>
      <c r="FV1502" s="307"/>
      <c r="FW1502" s="307"/>
      <c r="FX1502" s="307"/>
      <c r="FY1502" s="307"/>
      <c r="FZ1502" s="307"/>
      <c r="GA1502" s="307"/>
      <c r="GB1502" s="307"/>
      <c r="GC1502" s="307"/>
      <c r="GD1502" s="307"/>
      <c r="GE1502" s="307"/>
      <c r="GF1502" s="307"/>
      <c r="GG1502" s="307"/>
      <c r="GH1502" s="307"/>
      <c r="GI1502" s="307"/>
      <c r="GJ1502" s="307"/>
      <c r="GK1502" s="307"/>
      <c r="GL1502" s="307"/>
      <c r="GM1502" s="307"/>
      <c r="GN1502" s="307"/>
      <c r="GO1502" s="307"/>
      <c r="GP1502" s="307"/>
      <c r="GQ1502" s="307"/>
      <c r="GR1502" s="307"/>
      <c r="GS1502" s="307"/>
      <c r="GT1502" s="307"/>
      <c r="GU1502" s="307"/>
      <c r="GV1502" s="307"/>
      <c r="GW1502" s="307"/>
      <c r="GX1502" s="307"/>
      <c r="GY1502" s="307"/>
      <c r="GZ1502" s="307"/>
      <c r="HA1502" s="307"/>
      <c r="HB1502" s="307"/>
      <c r="HC1502" s="307"/>
      <c r="HD1502" s="307"/>
      <c r="HE1502" s="307"/>
      <c r="HF1502" s="307"/>
      <c r="HG1502" s="307"/>
      <c r="HH1502" s="307"/>
      <c r="HI1502" s="307"/>
      <c r="HJ1502" s="307"/>
      <c r="HK1502" s="307"/>
      <c r="HL1502" s="307"/>
      <c r="HM1502" s="307"/>
      <c r="HN1502" s="307"/>
      <c r="HO1502" s="307"/>
      <c r="HP1502" s="307"/>
      <c r="HQ1502" s="307"/>
      <c r="HR1502" s="307"/>
      <c r="HS1502" s="307"/>
      <c r="HT1502" s="307"/>
      <c r="HU1502" s="307"/>
      <c r="HV1502" s="307"/>
      <c r="HW1502" s="307"/>
      <c r="HX1502" s="307"/>
      <c r="HY1502" s="307"/>
      <c r="HZ1502" s="307"/>
      <c r="IA1502" s="307"/>
      <c r="IB1502" s="307"/>
      <c r="IC1502" s="307"/>
      <c r="ID1502" s="307"/>
      <c r="IE1502" s="307"/>
      <c r="IF1502" s="307"/>
      <c r="IG1502" s="307"/>
      <c r="IH1502" s="307"/>
      <c r="II1502" s="307"/>
      <c r="IJ1502" s="307"/>
      <c r="IK1502" s="307"/>
      <c r="IL1502" s="307"/>
      <c r="IM1502" s="307"/>
      <c r="IN1502" s="307"/>
      <c r="IO1502" s="307"/>
      <c r="IP1502" s="307"/>
      <c r="IQ1502" s="307"/>
      <c r="IR1502" s="307"/>
      <c r="IS1502" s="307"/>
      <c r="IT1502" s="307"/>
      <c r="IU1502" s="307"/>
      <c r="IV1502" s="307"/>
      <c r="IW1502" s="307"/>
      <c r="IX1502" s="307"/>
      <c r="IY1502" s="307"/>
      <c r="IZ1502" s="307"/>
      <c r="JA1502" s="307"/>
      <c r="JB1502" s="307"/>
      <c r="JC1502" s="307"/>
      <c r="JD1502" s="307"/>
      <c r="JE1502" s="307"/>
      <c r="JF1502" s="307"/>
      <c r="JG1502" s="307"/>
      <c r="JH1502" s="307"/>
      <c r="JI1502" s="307"/>
      <c r="JJ1502" s="307"/>
      <c r="JK1502" s="307"/>
      <c r="JL1502" s="307"/>
      <c r="JM1502" s="307"/>
      <c r="JN1502" s="307"/>
      <c r="JO1502" s="307"/>
      <c r="JP1502" s="307"/>
      <c r="JQ1502" s="307"/>
      <c r="JR1502" s="307"/>
      <c r="JS1502" s="307"/>
      <c r="JT1502" s="307"/>
      <c r="JU1502" s="307"/>
      <c r="JV1502" s="307"/>
      <c r="JW1502" s="307"/>
      <c r="JX1502" s="307"/>
      <c r="JY1502" s="307"/>
      <c r="JZ1502" s="307"/>
      <c r="KA1502" s="307"/>
      <c r="KB1502" s="307"/>
      <c r="KC1502" s="307"/>
      <c r="KD1502" s="307"/>
      <c r="KE1502" s="307"/>
      <c r="KF1502" s="307"/>
      <c r="KG1502" s="307"/>
      <c r="KH1502" s="307"/>
      <c r="KI1502" s="307"/>
      <c r="KJ1502" s="307"/>
      <c r="KK1502" s="307"/>
      <c r="KL1502" s="307"/>
      <c r="KM1502" s="307"/>
      <c r="KN1502" s="307"/>
      <c r="KO1502" s="307"/>
      <c r="KP1502" s="307"/>
      <c r="KQ1502" s="307"/>
      <c r="KR1502" s="307"/>
      <c r="KS1502" s="307"/>
      <c r="KT1502" s="307"/>
    </row>
    <row r="1503" spans="14:306" s="56" customFormat="1" ht="15" customHeight="1">
      <c r="AG1503" s="57"/>
      <c r="AH1503" s="57"/>
      <c r="AI1503" s="57"/>
      <c r="AJ1503" s="57"/>
      <c r="AK1503" s="57"/>
      <c r="AL1503" s="57"/>
      <c r="AM1503" s="57"/>
      <c r="AN1503" s="57"/>
      <c r="AO1503" s="57"/>
      <c r="AP1503" s="57"/>
      <c r="AQ1503" s="57"/>
      <c r="AR1503" s="57"/>
      <c r="AS1503" s="57"/>
      <c r="AT1503" s="57"/>
      <c r="AU1503" s="57"/>
      <c r="AV1503" s="57"/>
      <c r="AW1503" s="57"/>
      <c r="AX1503" s="57"/>
      <c r="AY1503" s="57"/>
      <c r="AZ1503" s="57"/>
      <c r="BA1503" s="57"/>
      <c r="BB1503" s="57"/>
      <c r="BC1503" s="57"/>
      <c r="BD1503" s="57"/>
      <c r="BE1503" s="57"/>
      <c r="BF1503" s="57"/>
      <c r="BG1503" s="57"/>
      <c r="BH1503" s="57"/>
      <c r="BI1503" s="57"/>
      <c r="BJ1503" s="57"/>
      <c r="BK1503" s="57"/>
      <c r="BL1503" s="57"/>
      <c r="BM1503" s="57"/>
      <c r="BN1503" s="57"/>
      <c r="CB1503" s="307"/>
      <c r="CC1503" s="307"/>
      <c r="CD1503" s="307"/>
      <c r="CE1503" s="307"/>
      <c r="CF1503" s="307"/>
      <c r="CG1503" s="307"/>
      <c r="CH1503" s="307"/>
      <c r="CI1503" s="307"/>
      <c r="CJ1503" s="307"/>
      <c r="CK1503" s="307"/>
      <c r="CL1503" s="307"/>
      <c r="CM1503" s="307"/>
      <c r="CN1503" s="307"/>
      <c r="CO1503" s="307"/>
      <c r="CP1503" s="307"/>
      <c r="CQ1503" s="307"/>
      <c r="CR1503" s="307"/>
      <c r="CS1503" s="307"/>
      <c r="CT1503" s="307"/>
      <c r="CU1503" s="307"/>
      <c r="CV1503" s="307"/>
      <c r="CW1503" s="307"/>
      <c r="CX1503" s="307"/>
      <c r="CY1503" s="307"/>
      <c r="CZ1503" s="307"/>
      <c r="DA1503" s="307"/>
      <c r="DB1503" s="307"/>
      <c r="DC1503" s="307"/>
      <c r="DD1503" s="307"/>
      <c r="DE1503" s="307"/>
      <c r="DF1503" s="307"/>
      <c r="DG1503" s="307"/>
      <c r="DH1503" s="307"/>
      <c r="DI1503" s="390"/>
      <c r="DJ1503" s="390"/>
      <c r="DK1503" s="307"/>
      <c r="DL1503" s="307"/>
      <c r="DM1503" s="307"/>
      <c r="DN1503" s="307"/>
      <c r="DO1503" s="307"/>
      <c r="DP1503" s="307"/>
      <c r="DQ1503" s="307"/>
      <c r="DR1503" s="307"/>
      <c r="DS1503" s="307"/>
      <c r="DT1503" s="307"/>
      <c r="DU1503" s="307"/>
      <c r="DV1503" s="307"/>
      <c r="DW1503" s="307"/>
      <c r="DX1503" s="307"/>
      <c r="DY1503" s="307"/>
      <c r="DZ1503" s="307"/>
      <c r="EA1503" s="307"/>
      <c r="EB1503" s="307"/>
      <c r="EC1503" s="307"/>
      <c r="ED1503" s="307"/>
      <c r="EE1503" s="307"/>
      <c r="EF1503" s="307"/>
      <c r="EG1503" s="307"/>
      <c r="EH1503" s="307"/>
      <c r="EI1503" s="307"/>
      <c r="EJ1503" s="307"/>
      <c r="EK1503" s="307"/>
      <c r="EL1503" s="307"/>
      <c r="EM1503" s="307"/>
      <c r="EN1503" s="307"/>
      <c r="EO1503" s="307"/>
      <c r="EP1503" s="307"/>
      <c r="EQ1503" s="307"/>
      <c r="ER1503" s="307"/>
      <c r="ES1503" s="307"/>
      <c r="ET1503" s="307"/>
      <c r="EU1503" s="390"/>
      <c r="EV1503" s="390"/>
      <c r="EW1503" s="307"/>
      <c r="EX1503" s="307"/>
      <c r="EY1503" s="307"/>
      <c r="EZ1503" s="307"/>
      <c r="FA1503" s="307"/>
      <c r="FB1503" s="307"/>
      <c r="FC1503" s="307"/>
      <c r="FD1503" s="307"/>
      <c r="FE1503" s="307"/>
      <c r="FF1503" s="307"/>
      <c r="FG1503" s="307"/>
      <c r="FH1503" s="307"/>
      <c r="FI1503" s="307"/>
      <c r="FJ1503" s="307"/>
      <c r="FK1503" s="307"/>
      <c r="FL1503" s="307"/>
      <c r="FM1503" s="307"/>
      <c r="FN1503" s="307"/>
      <c r="FO1503" s="307"/>
      <c r="FP1503" s="307"/>
      <c r="FQ1503" s="307"/>
      <c r="FR1503" s="307"/>
      <c r="FS1503" s="307"/>
      <c r="FT1503" s="307"/>
      <c r="FU1503" s="307"/>
      <c r="FV1503" s="307"/>
      <c r="FW1503" s="307"/>
      <c r="FX1503" s="307"/>
      <c r="FY1503" s="307"/>
      <c r="FZ1503" s="307"/>
      <c r="GA1503" s="307"/>
      <c r="GB1503" s="307"/>
      <c r="GC1503" s="307"/>
      <c r="GD1503" s="307"/>
      <c r="GE1503" s="307"/>
      <c r="GF1503" s="307"/>
      <c r="GG1503" s="307"/>
      <c r="GH1503" s="307"/>
      <c r="GI1503" s="307"/>
      <c r="GJ1503" s="307"/>
      <c r="GK1503" s="307"/>
      <c r="GL1503" s="307"/>
      <c r="GM1503" s="307"/>
      <c r="GN1503" s="307"/>
      <c r="GO1503" s="307"/>
      <c r="GP1503" s="307"/>
      <c r="GQ1503" s="307"/>
      <c r="GR1503" s="307"/>
      <c r="GS1503" s="307"/>
      <c r="GT1503" s="307"/>
      <c r="GU1503" s="307"/>
      <c r="GV1503" s="307"/>
      <c r="GW1503" s="307"/>
      <c r="GX1503" s="307"/>
      <c r="GY1503" s="307"/>
      <c r="GZ1503" s="307"/>
      <c r="HA1503" s="307"/>
      <c r="HB1503" s="307"/>
      <c r="HC1503" s="307"/>
      <c r="HD1503" s="307"/>
      <c r="HE1503" s="307"/>
      <c r="HF1503" s="307"/>
      <c r="HG1503" s="307"/>
      <c r="HH1503" s="307"/>
      <c r="HI1503" s="307"/>
      <c r="HJ1503" s="307"/>
      <c r="HK1503" s="307"/>
      <c r="HL1503" s="307"/>
      <c r="HM1503" s="307"/>
      <c r="HN1503" s="307"/>
      <c r="HO1503" s="307"/>
      <c r="HP1503" s="307"/>
      <c r="HQ1503" s="307"/>
      <c r="HR1503" s="307"/>
      <c r="HS1503" s="307"/>
      <c r="HT1503" s="307"/>
      <c r="HU1503" s="307"/>
      <c r="HV1503" s="307"/>
      <c r="HW1503" s="307"/>
      <c r="HX1503" s="307"/>
      <c r="HY1503" s="307"/>
      <c r="HZ1503" s="307"/>
      <c r="IA1503" s="307"/>
      <c r="IB1503" s="307"/>
      <c r="IC1503" s="307"/>
      <c r="ID1503" s="307"/>
      <c r="IE1503" s="307"/>
      <c r="IF1503" s="307"/>
      <c r="IG1503" s="307"/>
      <c r="IH1503" s="307"/>
      <c r="II1503" s="307"/>
      <c r="IJ1503" s="307"/>
      <c r="IK1503" s="307"/>
      <c r="IL1503" s="307"/>
      <c r="IM1503" s="307"/>
      <c r="IN1503" s="307"/>
      <c r="IO1503" s="307"/>
      <c r="IP1503" s="307"/>
      <c r="IQ1503" s="307"/>
      <c r="IR1503" s="307"/>
      <c r="IS1503" s="307"/>
      <c r="IT1503" s="307"/>
      <c r="IU1503" s="307"/>
      <c r="IV1503" s="307"/>
      <c r="IW1503" s="307"/>
      <c r="IX1503" s="307"/>
      <c r="IY1503" s="307"/>
      <c r="IZ1503" s="307"/>
      <c r="JA1503" s="307"/>
      <c r="JB1503" s="307"/>
      <c r="JC1503" s="307"/>
      <c r="JD1503" s="307"/>
      <c r="JE1503" s="307"/>
      <c r="JF1503" s="307"/>
      <c r="JG1503" s="307"/>
      <c r="JH1503" s="307"/>
      <c r="JI1503" s="307"/>
      <c r="JJ1503" s="307"/>
      <c r="JK1503" s="307"/>
      <c r="JL1503" s="307"/>
      <c r="JM1503" s="307"/>
      <c r="JN1503" s="307"/>
      <c r="JO1503" s="307"/>
      <c r="JP1503" s="307"/>
      <c r="JQ1503" s="307"/>
      <c r="JR1503" s="307"/>
      <c r="JS1503" s="307"/>
      <c r="JT1503" s="307"/>
      <c r="JU1503" s="307"/>
      <c r="JV1503" s="307"/>
      <c r="JW1503" s="307"/>
      <c r="JX1503" s="307"/>
      <c r="JY1503" s="307"/>
      <c r="JZ1503" s="307"/>
      <c r="KA1503" s="307"/>
      <c r="KB1503" s="307"/>
      <c r="KC1503" s="307"/>
      <c r="KD1503" s="307"/>
      <c r="KE1503" s="307"/>
      <c r="KF1503" s="307"/>
      <c r="KG1503" s="307"/>
      <c r="KH1503" s="307"/>
      <c r="KI1503" s="307"/>
      <c r="KJ1503" s="307"/>
      <c r="KK1503" s="307"/>
      <c r="KL1503" s="307"/>
      <c r="KM1503" s="307"/>
      <c r="KN1503" s="307"/>
      <c r="KO1503" s="307"/>
      <c r="KP1503" s="307"/>
      <c r="KQ1503" s="307"/>
      <c r="KR1503" s="307"/>
      <c r="KS1503" s="307"/>
      <c r="KT1503" s="307"/>
    </row>
    <row r="1504" spans="14:306" s="56" customFormat="1" ht="15" customHeight="1">
      <c r="AG1504" s="57"/>
      <c r="AH1504" s="57"/>
      <c r="AI1504" s="57"/>
      <c r="AJ1504" s="57"/>
      <c r="AK1504" s="57"/>
      <c r="AL1504" s="57"/>
      <c r="AM1504" s="57"/>
      <c r="AN1504" s="57"/>
      <c r="AO1504" s="57"/>
      <c r="AP1504" s="57"/>
      <c r="AQ1504" s="57"/>
      <c r="AR1504" s="57"/>
      <c r="AS1504" s="57"/>
      <c r="AT1504" s="57"/>
      <c r="AU1504" s="57"/>
      <c r="AV1504" s="57"/>
      <c r="AW1504" s="57"/>
      <c r="AX1504" s="57"/>
      <c r="AY1504" s="57"/>
      <c r="AZ1504" s="57"/>
      <c r="BA1504" s="57"/>
      <c r="BB1504" s="57"/>
      <c r="BC1504" s="57"/>
      <c r="BD1504" s="57"/>
      <c r="BE1504" s="57"/>
      <c r="BF1504" s="57"/>
      <c r="BG1504" s="57"/>
      <c r="BH1504" s="57"/>
      <c r="BI1504" s="57"/>
      <c r="BJ1504" s="57"/>
      <c r="BK1504" s="57"/>
      <c r="BL1504" s="57"/>
      <c r="BM1504" s="57"/>
      <c r="BN1504" s="57"/>
      <c r="CB1504" s="307"/>
      <c r="CC1504" s="307"/>
      <c r="CD1504" s="307"/>
      <c r="CE1504" s="307"/>
      <c r="CF1504" s="307"/>
      <c r="CG1504" s="307"/>
      <c r="CH1504" s="307"/>
      <c r="CI1504" s="307"/>
      <c r="CJ1504" s="307"/>
      <c r="CK1504" s="307"/>
      <c r="CL1504" s="307"/>
      <c r="CM1504" s="307"/>
      <c r="CN1504" s="307"/>
      <c r="CO1504" s="307"/>
      <c r="CP1504" s="307"/>
      <c r="CQ1504" s="307"/>
      <c r="CR1504" s="307"/>
      <c r="CS1504" s="307"/>
      <c r="CT1504" s="307"/>
      <c r="CU1504" s="307"/>
      <c r="CV1504" s="307"/>
      <c r="CW1504" s="307"/>
      <c r="CX1504" s="307"/>
      <c r="CY1504" s="307"/>
      <c r="CZ1504" s="307"/>
      <c r="DA1504" s="307"/>
      <c r="DB1504" s="307"/>
      <c r="DC1504" s="307"/>
      <c r="DD1504" s="307"/>
      <c r="DE1504" s="307"/>
      <c r="DF1504" s="307"/>
      <c r="DG1504" s="307"/>
      <c r="DH1504" s="307"/>
      <c r="DI1504" s="390"/>
      <c r="DJ1504" s="390"/>
      <c r="DK1504" s="307"/>
      <c r="DL1504" s="307"/>
      <c r="DM1504" s="307"/>
      <c r="DN1504" s="307"/>
      <c r="DO1504" s="307"/>
      <c r="DP1504" s="307"/>
      <c r="DQ1504" s="307"/>
      <c r="DR1504" s="307"/>
      <c r="DS1504" s="307"/>
      <c r="DT1504" s="307"/>
      <c r="DU1504" s="307"/>
      <c r="DV1504" s="307"/>
      <c r="DW1504" s="307"/>
      <c r="DX1504" s="307"/>
      <c r="DY1504" s="307"/>
      <c r="DZ1504" s="307"/>
      <c r="EA1504" s="307"/>
      <c r="EB1504" s="307"/>
      <c r="EC1504" s="307"/>
      <c r="ED1504" s="307"/>
      <c r="EE1504" s="307"/>
      <c r="EF1504" s="307"/>
      <c r="EG1504" s="307"/>
      <c r="EH1504" s="307"/>
      <c r="EI1504" s="307"/>
      <c r="EJ1504" s="307"/>
      <c r="EK1504" s="307"/>
      <c r="EL1504" s="307"/>
      <c r="EM1504" s="307"/>
      <c r="EN1504" s="307"/>
      <c r="EO1504" s="307"/>
      <c r="EP1504" s="307"/>
      <c r="EQ1504" s="307"/>
      <c r="ER1504" s="307"/>
      <c r="ES1504" s="307"/>
      <c r="ET1504" s="307"/>
      <c r="EU1504" s="390"/>
      <c r="EV1504" s="390"/>
      <c r="EW1504" s="307"/>
      <c r="EX1504" s="307"/>
      <c r="EY1504" s="307"/>
      <c r="EZ1504" s="307"/>
      <c r="FA1504" s="307"/>
      <c r="FB1504" s="307"/>
      <c r="FC1504" s="307"/>
      <c r="FD1504" s="307"/>
      <c r="FE1504" s="307"/>
      <c r="FF1504" s="307"/>
      <c r="FG1504" s="307"/>
      <c r="FH1504" s="307"/>
      <c r="FI1504" s="307"/>
      <c r="FJ1504" s="307"/>
      <c r="FK1504" s="307"/>
      <c r="FL1504" s="307"/>
      <c r="FM1504" s="307"/>
      <c r="FN1504" s="307"/>
      <c r="FO1504" s="307"/>
      <c r="FP1504" s="307"/>
      <c r="FQ1504" s="307"/>
      <c r="FR1504" s="307"/>
      <c r="FS1504" s="307"/>
      <c r="FT1504" s="307"/>
      <c r="FU1504" s="307"/>
      <c r="FV1504" s="307"/>
      <c r="FW1504" s="307"/>
      <c r="FX1504" s="307"/>
      <c r="FY1504" s="307"/>
      <c r="FZ1504" s="307"/>
      <c r="GA1504" s="307"/>
      <c r="GB1504" s="307"/>
      <c r="GC1504" s="307"/>
      <c r="GD1504" s="307"/>
      <c r="GE1504" s="307"/>
      <c r="GF1504" s="307"/>
      <c r="GG1504" s="307"/>
      <c r="GH1504" s="307"/>
      <c r="GI1504" s="307"/>
      <c r="GJ1504" s="307"/>
      <c r="GK1504" s="307"/>
      <c r="GL1504" s="307"/>
      <c r="GM1504" s="307"/>
      <c r="GN1504" s="307"/>
      <c r="GO1504" s="307"/>
      <c r="GP1504" s="307"/>
      <c r="GQ1504" s="307"/>
      <c r="GR1504" s="307"/>
      <c r="GS1504" s="307"/>
      <c r="GT1504" s="307"/>
      <c r="GU1504" s="307"/>
      <c r="GV1504" s="307"/>
      <c r="GW1504" s="307"/>
      <c r="GX1504" s="307"/>
      <c r="GY1504" s="307"/>
      <c r="GZ1504" s="307"/>
      <c r="HA1504" s="307"/>
      <c r="HB1504" s="307"/>
      <c r="HC1504" s="307"/>
      <c r="HD1504" s="307"/>
      <c r="HE1504" s="307"/>
      <c r="HF1504" s="307"/>
      <c r="HG1504" s="307"/>
      <c r="HH1504" s="307"/>
      <c r="HI1504" s="307"/>
      <c r="HJ1504" s="307"/>
      <c r="HK1504" s="307"/>
      <c r="HL1504" s="307"/>
      <c r="HM1504" s="307"/>
      <c r="HN1504" s="307"/>
      <c r="HO1504" s="307"/>
      <c r="HP1504" s="307"/>
      <c r="HQ1504" s="307"/>
      <c r="HR1504" s="307"/>
      <c r="HS1504" s="307"/>
      <c r="HT1504" s="307"/>
      <c r="HU1504" s="307"/>
      <c r="HV1504" s="307"/>
      <c r="HW1504" s="307"/>
      <c r="HX1504" s="307"/>
      <c r="HY1504" s="307"/>
      <c r="HZ1504" s="307"/>
      <c r="IA1504" s="307"/>
      <c r="IB1504" s="307"/>
      <c r="IC1504" s="307"/>
      <c r="ID1504" s="307"/>
      <c r="IE1504" s="307"/>
      <c r="IF1504" s="307"/>
      <c r="IG1504" s="307"/>
      <c r="IH1504" s="307"/>
      <c r="II1504" s="307"/>
      <c r="IJ1504" s="307"/>
      <c r="IK1504" s="307"/>
      <c r="IL1504" s="307"/>
      <c r="IM1504" s="307"/>
      <c r="IN1504" s="307"/>
      <c r="IO1504" s="307"/>
      <c r="IP1504" s="307"/>
      <c r="IQ1504" s="307"/>
      <c r="IR1504" s="307"/>
      <c r="IS1504" s="307"/>
      <c r="IT1504" s="307"/>
      <c r="IU1504" s="307"/>
      <c r="IV1504" s="307"/>
      <c r="IW1504" s="307"/>
      <c r="IX1504" s="307"/>
      <c r="IY1504" s="307"/>
      <c r="IZ1504" s="307"/>
      <c r="JA1504" s="307"/>
      <c r="JB1504" s="307"/>
      <c r="JC1504" s="307"/>
      <c r="JD1504" s="307"/>
      <c r="JE1504" s="307"/>
      <c r="JF1504" s="307"/>
      <c r="JG1504" s="307"/>
      <c r="JH1504" s="307"/>
      <c r="JI1504" s="307"/>
      <c r="JJ1504" s="307"/>
      <c r="JK1504" s="307"/>
      <c r="JL1504" s="307"/>
      <c r="JM1504" s="307"/>
      <c r="JN1504" s="307"/>
      <c r="JO1504" s="307"/>
      <c r="JP1504" s="307"/>
      <c r="JQ1504" s="307"/>
      <c r="JR1504" s="307"/>
      <c r="JS1504" s="307"/>
      <c r="JT1504" s="307"/>
      <c r="JU1504" s="307"/>
      <c r="JV1504" s="307"/>
      <c r="JW1504" s="307"/>
      <c r="JX1504" s="307"/>
      <c r="JY1504" s="307"/>
      <c r="JZ1504" s="307"/>
      <c r="KA1504" s="307"/>
      <c r="KB1504" s="307"/>
      <c r="KC1504" s="307"/>
      <c r="KD1504" s="307"/>
      <c r="KE1504" s="307"/>
      <c r="KF1504" s="307"/>
      <c r="KG1504" s="307"/>
      <c r="KH1504" s="307"/>
      <c r="KI1504" s="307"/>
      <c r="KJ1504" s="307"/>
      <c r="KK1504" s="307"/>
      <c r="KL1504" s="307"/>
      <c r="KM1504" s="307"/>
      <c r="KN1504" s="307"/>
      <c r="KO1504" s="307"/>
      <c r="KP1504" s="307"/>
      <c r="KQ1504" s="307"/>
      <c r="KR1504" s="307"/>
      <c r="KS1504" s="307"/>
      <c r="KT1504" s="307"/>
    </row>
    <row r="1505" spans="33:306" s="56" customFormat="1" ht="15" customHeight="1">
      <c r="AG1505" s="57"/>
      <c r="AH1505" s="57"/>
      <c r="AI1505" s="57"/>
      <c r="AJ1505" s="57"/>
      <c r="AK1505" s="57"/>
      <c r="AL1505" s="57"/>
      <c r="AM1505" s="57"/>
      <c r="AN1505" s="57"/>
      <c r="AO1505" s="57"/>
      <c r="AP1505" s="57"/>
      <c r="AQ1505" s="57"/>
      <c r="AR1505" s="57"/>
      <c r="AS1505" s="57"/>
      <c r="AT1505" s="57"/>
      <c r="AU1505" s="57"/>
      <c r="AV1505" s="57"/>
      <c r="AW1505" s="57"/>
      <c r="AX1505" s="57"/>
      <c r="AY1505" s="57"/>
      <c r="AZ1505" s="57"/>
      <c r="BA1505" s="57"/>
      <c r="BB1505" s="57"/>
      <c r="BC1505" s="57"/>
      <c r="BD1505" s="57"/>
      <c r="BE1505" s="57"/>
      <c r="BF1505" s="57"/>
      <c r="BG1505" s="57"/>
      <c r="BH1505" s="57"/>
      <c r="BI1505" s="57"/>
      <c r="BJ1505" s="57"/>
      <c r="BK1505" s="57"/>
      <c r="BL1505" s="57"/>
      <c r="BM1505" s="57"/>
      <c r="BN1505" s="57"/>
      <c r="CB1505" s="307"/>
      <c r="CC1505" s="307"/>
      <c r="CD1505" s="307"/>
      <c r="CE1505" s="307"/>
      <c r="CF1505" s="307"/>
      <c r="CG1505" s="307"/>
      <c r="CH1505" s="307"/>
      <c r="CI1505" s="307"/>
      <c r="CJ1505" s="307"/>
      <c r="CK1505" s="307"/>
      <c r="CL1505" s="307"/>
      <c r="CM1505" s="307"/>
      <c r="CN1505" s="307"/>
      <c r="CO1505" s="307"/>
      <c r="CP1505" s="307"/>
      <c r="CQ1505" s="307"/>
      <c r="CR1505" s="307"/>
      <c r="CS1505" s="307"/>
      <c r="CT1505" s="307"/>
      <c r="CU1505" s="307"/>
      <c r="CV1505" s="307"/>
      <c r="CW1505" s="307"/>
      <c r="CX1505" s="307"/>
      <c r="CY1505" s="307"/>
      <c r="CZ1505" s="307"/>
      <c r="DA1505" s="307"/>
      <c r="DB1505" s="307"/>
      <c r="DC1505" s="307"/>
      <c r="DD1505" s="307"/>
      <c r="DE1505" s="307"/>
      <c r="DF1505" s="307"/>
      <c r="DG1505" s="307"/>
      <c r="DH1505" s="307"/>
      <c r="DI1505" s="390"/>
      <c r="DJ1505" s="390"/>
      <c r="DK1505" s="307"/>
      <c r="DL1505" s="307"/>
      <c r="DM1505" s="307"/>
      <c r="DN1505" s="307"/>
      <c r="DO1505" s="307"/>
      <c r="DP1505" s="307"/>
      <c r="DQ1505" s="307"/>
      <c r="DR1505" s="307"/>
      <c r="DS1505" s="307"/>
      <c r="DT1505" s="307"/>
      <c r="DU1505" s="307"/>
      <c r="DV1505" s="307"/>
      <c r="DW1505" s="307"/>
      <c r="DX1505" s="307"/>
      <c r="DY1505" s="307"/>
      <c r="DZ1505" s="307"/>
      <c r="EA1505" s="307"/>
      <c r="EB1505" s="307"/>
      <c r="EC1505" s="307"/>
      <c r="ED1505" s="307"/>
      <c r="EE1505" s="307"/>
      <c r="EF1505" s="307"/>
      <c r="EG1505" s="307"/>
      <c r="EH1505" s="307"/>
      <c r="EI1505" s="307"/>
      <c r="EJ1505" s="307"/>
      <c r="EK1505" s="307"/>
      <c r="EL1505" s="307"/>
      <c r="EM1505" s="307"/>
      <c r="EN1505" s="307"/>
      <c r="EO1505" s="307"/>
      <c r="EP1505" s="307"/>
      <c r="EQ1505" s="307"/>
      <c r="ER1505" s="307"/>
      <c r="ES1505" s="307"/>
      <c r="ET1505" s="307"/>
      <c r="EU1505" s="390"/>
      <c r="EV1505" s="390"/>
      <c r="EW1505" s="307"/>
      <c r="EX1505" s="307"/>
      <c r="EY1505" s="307"/>
      <c r="EZ1505" s="307"/>
      <c r="FA1505" s="307"/>
      <c r="FB1505" s="307"/>
      <c r="FC1505" s="307"/>
      <c r="FD1505" s="307"/>
      <c r="FE1505" s="307"/>
      <c r="FF1505" s="307"/>
      <c r="FG1505" s="307"/>
      <c r="FH1505" s="307"/>
      <c r="FI1505" s="307"/>
      <c r="FJ1505" s="307"/>
      <c r="FK1505" s="307"/>
      <c r="FL1505" s="307"/>
      <c r="FM1505" s="307"/>
      <c r="FN1505" s="307"/>
      <c r="FO1505" s="307"/>
      <c r="FP1505" s="307"/>
      <c r="FQ1505" s="307"/>
      <c r="FR1505" s="307"/>
      <c r="FS1505" s="307"/>
      <c r="FT1505" s="307"/>
      <c r="FU1505" s="307"/>
      <c r="FV1505" s="307"/>
      <c r="FW1505" s="307"/>
      <c r="FX1505" s="307"/>
      <c r="FY1505" s="307"/>
      <c r="FZ1505" s="307"/>
      <c r="GA1505" s="307"/>
      <c r="GB1505" s="307"/>
      <c r="GC1505" s="307"/>
      <c r="GD1505" s="307"/>
      <c r="GE1505" s="307"/>
      <c r="GF1505" s="307"/>
      <c r="GG1505" s="307"/>
      <c r="GH1505" s="307"/>
      <c r="GI1505" s="307"/>
      <c r="GJ1505" s="307"/>
      <c r="GK1505" s="307"/>
      <c r="GL1505" s="307"/>
      <c r="GM1505" s="307"/>
      <c r="GN1505" s="307"/>
      <c r="GO1505" s="307"/>
      <c r="GP1505" s="307"/>
      <c r="GQ1505" s="307"/>
      <c r="GR1505" s="307"/>
      <c r="GS1505" s="307"/>
      <c r="GT1505" s="307"/>
      <c r="GU1505" s="307"/>
      <c r="GV1505" s="307"/>
      <c r="GW1505" s="307"/>
      <c r="GX1505" s="307"/>
      <c r="GY1505" s="307"/>
      <c r="GZ1505" s="307"/>
      <c r="HA1505" s="307"/>
      <c r="HB1505" s="307"/>
      <c r="HC1505" s="307"/>
      <c r="HD1505" s="307"/>
      <c r="HE1505" s="307"/>
      <c r="HF1505" s="307"/>
      <c r="HG1505" s="307"/>
      <c r="HH1505" s="307"/>
      <c r="HI1505" s="307"/>
      <c r="HJ1505" s="307"/>
      <c r="HK1505" s="307"/>
      <c r="HL1505" s="307"/>
      <c r="HM1505" s="307"/>
      <c r="HN1505" s="307"/>
      <c r="HO1505" s="307"/>
      <c r="HP1505" s="307"/>
      <c r="HQ1505" s="307"/>
      <c r="HR1505" s="307"/>
      <c r="HS1505" s="307"/>
      <c r="HT1505" s="307"/>
      <c r="HU1505" s="307"/>
      <c r="HV1505" s="307"/>
      <c r="HW1505" s="307"/>
      <c r="HX1505" s="307"/>
      <c r="HY1505" s="307"/>
      <c r="HZ1505" s="307"/>
      <c r="IA1505" s="307"/>
      <c r="IB1505" s="307"/>
      <c r="IC1505" s="307"/>
      <c r="ID1505" s="307"/>
      <c r="IE1505" s="307"/>
      <c r="IF1505" s="307"/>
      <c r="IG1505" s="307"/>
      <c r="IH1505" s="307"/>
      <c r="II1505" s="307"/>
      <c r="IJ1505" s="307"/>
      <c r="IK1505" s="307"/>
      <c r="IL1505" s="307"/>
      <c r="IM1505" s="307"/>
      <c r="IN1505" s="307"/>
      <c r="IO1505" s="307"/>
      <c r="IP1505" s="307"/>
      <c r="IQ1505" s="307"/>
      <c r="IR1505" s="307"/>
      <c r="IS1505" s="307"/>
      <c r="IT1505" s="307"/>
      <c r="IU1505" s="307"/>
      <c r="IV1505" s="307"/>
      <c r="IW1505" s="307"/>
      <c r="IX1505" s="307"/>
      <c r="IY1505" s="307"/>
      <c r="IZ1505" s="307"/>
      <c r="JA1505" s="307"/>
      <c r="JB1505" s="307"/>
      <c r="JC1505" s="307"/>
      <c r="JD1505" s="307"/>
      <c r="JE1505" s="307"/>
      <c r="JF1505" s="307"/>
      <c r="JG1505" s="307"/>
      <c r="JH1505" s="307"/>
      <c r="JI1505" s="307"/>
      <c r="JJ1505" s="307"/>
      <c r="JK1505" s="307"/>
      <c r="JL1505" s="307"/>
      <c r="JM1505" s="307"/>
      <c r="JN1505" s="307"/>
      <c r="JO1505" s="307"/>
      <c r="JP1505" s="307"/>
      <c r="JQ1505" s="307"/>
      <c r="JR1505" s="307"/>
      <c r="JS1505" s="307"/>
      <c r="JT1505" s="307"/>
      <c r="JU1505" s="307"/>
      <c r="JV1505" s="307"/>
      <c r="JW1505" s="307"/>
      <c r="JX1505" s="307"/>
      <c r="JY1505" s="307"/>
      <c r="JZ1505" s="307"/>
      <c r="KA1505" s="307"/>
      <c r="KB1505" s="307"/>
      <c r="KC1505" s="307"/>
      <c r="KD1505" s="307"/>
      <c r="KE1505" s="307"/>
      <c r="KF1505" s="307"/>
      <c r="KG1505" s="307"/>
      <c r="KH1505" s="307"/>
      <c r="KI1505" s="307"/>
      <c r="KJ1505" s="307"/>
      <c r="KK1505" s="307"/>
      <c r="KL1505" s="307"/>
      <c r="KM1505" s="307"/>
      <c r="KN1505" s="307"/>
      <c r="KO1505" s="307"/>
      <c r="KP1505" s="307"/>
      <c r="KQ1505" s="307"/>
      <c r="KR1505" s="307"/>
      <c r="KS1505" s="307"/>
      <c r="KT1505" s="307"/>
    </row>
    <row r="1506" spans="33:306" s="56" customFormat="1" ht="15" customHeight="1">
      <c r="AG1506" s="57"/>
      <c r="AH1506" s="57"/>
      <c r="AI1506" s="57"/>
      <c r="AJ1506" s="57"/>
      <c r="AK1506" s="57"/>
      <c r="AL1506" s="57"/>
      <c r="AM1506" s="57"/>
      <c r="AN1506" s="57"/>
      <c r="AO1506" s="57"/>
      <c r="AP1506" s="57"/>
      <c r="AQ1506" s="57"/>
      <c r="AR1506" s="57"/>
      <c r="AS1506" s="57"/>
      <c r="AT1506" s="57"/>
      <c r="AU1506" s="57"/>
      <c r="AV1506" s="57"/>
      <c r="AW1506" s="57"/>
      <c r="AX1506" s="57"/>
      <c r="AY1506" s="57"/>
      <c r="AZ1506" s="57"/>
      <c r="BA1506" s="57"/>
      <c r="BB1506" s="57"/>
      <c r="BC1506" s="57"/>
      <c r="BD1506" s="57"/>
      <c r="BE1506" s="57"/>
      <c r="BF1506" s="57"/>
      <c r="BG1506" s="57"/>
      <c r="BH1506" s="57"/>
      <c r="BI1506" s="57"/>
      <c r="BJ1506" s="57"/>
      <c r="BK1506" s="57"/>
      <c r="BL1506" s="57"/>
      <c r="BM1506" s="57"/>
      <c r="BN1506" s="57"/>
      <c r="CB1506" s="307"/>
      <c r="CC1506" s="307"/>
      <c r="CD1506" s="307"/>
      <c r="CE1506" s="307"/>
      <c r="CF1506" s="307"/>
      <c r="CG1506" s="307"/>
      <c r="CH1506" s="307"/>
      <c r="CI1506" s="307"/>
      <c r="CJ1506" s="307"/>
      <c r="CK1506" s="307"/>
      <c r="CL1506" s="307"/>
      <c r="CM1506" s="307"/>
      <c r="CN1506" s="307"/>
      <c r="CO1506" s="307"/>
      <c r="CP1506" s="307"/>
      <c r="CQ1506" s="307"/>
      <c r="CR1506" s="307"/>
      <c r="CS1506" s="307"/>
      <c r="CT1506" s="307"/>
      <c r="CU1506" s="307"/>
      <c r="CV1506" s="307"/>
      <c r="CW1506" s="307"/>
      <c r="CX1506" s="307"/>
      <c r="CY1506" s="307"/>
      <c r="CZ1506" s="307"/>
      <c r="DA1506" s="307"/>
      <c r="DB1506" s="307"/>
      <c r="DC1506" s="307"/>
      <c r="DD1506" s="307"/>
      <c r="DE1506" s="307"/>
      <c r="DF1506" s="307"/>
      <c r="DG1506" s="307"/>
      <c r="DH1506" s="307"/>
      <c r="DI1506" s="390"/>
      <c r="DJ1506" s="390"/>
      <c r="DK1506" s="307"/>
      <c r="DL1506" s="307"/>
      <c r="DM1506" s="307"/>
      <c r="DN1506" s="307"/>
      <c r="DO1506" s="307"/>
      <c r="DP1506" s="307"/>
      <c r="DQ1506" s="307"/>
      <c r="DR1506" s="307"/>
      <c r="DS1506" s="307"/>
      <c r="DT1506" s="307"/>
      <c r="DU1506" s="307"/>
      <c r="DV1506" s="307"/>
      <c r="DW1506" s="307"/>
      <c r="DX1506" s="307"/>
      <c r="DY1506" s="307"/>
      <c r="DZ1506" s="307"/>
      <c r="EA1506" s="307"/>
      <c r="EB1506" s="307"/>
      <c r="EC1506" s="307"/>
      <c r="ED1506" s="307"/>
      <c r="EE1506" s="307"/>
      <c r="EF1506" s="307"/>
      <c r="EG1506" s="307"/>
      <c r="EH1506" s="307"/>
      <c r="EI1506" s="307"/>
      <c r="EJ1506" s="307"/>
      <c r="EK1506" s="307"/>
      <c r="EL1506" s="307"/>
      <c r="EM1506" s="307"/>
      <c r="EN1506" s="307"/>
      <c r="EO1506" s="307"/>
      <c r="EP1506" s="307"/>
      <c r="EQ1506" s="307"/>
      <c r="ER1506" s="307"/>
      <c r="ES1506" s="307"/>
      <c r="ET1506" s="307"/>
      <c r="EU1506" s="390"/>
      <c r="EV1506" s="390"/>
      <c r="EW1506" s="307"/>
      <c r="EX1506" s="307"/>
      <c r="EY1506" s="307"/>
      <c r="EZ1506" s="307"/>
      <c r="FA1506" s="307"/>
      <c r="FB1506" s="307"/>
      <c r="FC1506" s="307"/>
      <c r="FD1506" s="307"/>
      <c r="FE1506" s="307"/>
      <c r="FF1506" s="307"/>
      <c r="FG1506" s="307"/>
      <c r="FH1506" s="307"/>
      <c r="FI1506" s="307"/>
      <c r="FJ1506" s="307"/>
      <c r="FK1506" s="307"/>
      <c r="FL1506" s="307"/>
      <c r="FM1506" s="307"/>
      <c r="FN1506" s="307"/>
      <c r="FO1506" s="307"/>
      <c r="FP1506" s="307"/>
      <c r="FQ1506" s="307"/>
      <c r="FR1506" s="307"/>
      <c r="FS1506" s="307"/>
      <c r="FT1506" s="307"/>
      <c r="FU1506" s="307"/>
      <c r="FV1506" s="307"/>
      <c r="FW1506" s="307"/>
      <c r="FX1506" s="307"/>
      <c r="FY1506" s="307"/>
      <c r="FZ1506" s="307"/>
      <c r="GA1506" s="307"/>
      <c r="GB1506" s="307"/>
      <c r="GC1506" s="307"/>
      <c r="GD1506" s="307"/>
      <c r="GE1506" s="307"/>
      <c r="GF1506" s="307"/>
      <c r="GG1506" s="307"/>
      <c r="GH1506" s="307"/>
      <c r="GI1506" s="307"/>
      <c r="GJ1506" s="307"/>
      <c r="GK1506" s="307"/>
      <c r="GL1506" s="307"/>
      <c r="GM1506" s="307"/>
      <c r="GN1506" s="307"/>
      <c r="GO1506" s="307"/>
      <c r="GP1506" s="307"/>
      <c r="GQ1506" s="307"/>
      <c r="GR1506" s="307"/>
      <c r="GS1506" s="307"/>
      <c r="GT1506" s="307"/>
      <c r="GU1506" s="307"/>
      <c r="GV1506" s="307"/>
      <c r="GW1506" s="307"/>
      <c r="GX1506" s="307"/>
      <c r="GY1506" s="307"/>
      <c r="GZ1506" s="307"/>
      <c r="HA1506" s="307"/>
      <c r="HB1506" s="307"/>
      <c r="HC1506" s="307"/>
      <c r="HD1506" s="307"/>
      <c r="HE1506" s="307"/>
      <c r="HF1506" s="307"/>
      <c r="HG1506" s="307"/>
      <c r="HH1506" s="307"/>
      <c r="HI1506" s="307"/>
      <c r="HJ1506" s="307"/>
      <c r="HK1506" s="307"/>
      <c r="HL1506" s="307"/>
      <c r="HM1506" s="307"/>
      <c r="HN1506" s="307"/>
      <c r="HO1506" s="307"/>
      <c r="HP1506" s="307"/>
      <c r="HQ1506" s="307"/>
      <c r="HR1506" s="307"/>
      <c r="HS1506" s="307"/>
      <c r="HT1506" s="307"/>
      <c r="HU1506" s="307"/>
      <c r="HV1506" s="307"/>
      <c r="HW1506" s="307"/>
      <c r="HX1506" s="307"/>
      <c r="HY1506" s="307"/>
      <c r="HZ1506" s="307"/>
      <c r="IA1506" s="307"/>
      <c r="IB1506" s="307"/>
      <c r="IC1506" s="307"/>
      <c r="ID1506" s="307"/>
      <c r="IE1506" s="307"/>
      <c r="IF1506" s="307"/>
      <c r="IG1506" s="307"/>
      <c r="IH1506" s="307"/>
      <c r="II1506" s="307"/>
      <c r="IJ1506" s="307"/>
      <c r="IK1506" s="307"/>
      <c r="IL1506" s="307"/>
      <c r="IM1506" s="307"/>
      <c r="IN1506" s="307"/>
      <c r="IO1506" s="307"/>
      <c r="IP1506" s="307"/>
      <c r="IQ1506" s="307"/>
      <c r="IR1506" s="307"/>
      <c r="IS1506" s="307"/>
      <c r="IT1506" s="307"/>
      <c r="IU1506" s="307"/>
      <c r="IV1506" s="307"/>
      <c r="IW1506" s="307"/>
      <c r="IX1506" s="307"/>
      <c r="IY1506" s="307"/>
      <c r="IZ1506" s="307"/>
      <c r="JA1506" s="307"/>
      <c r="JB1506" s="307"/>
      <c r="JC1506" s="307"/>
      <c r="JD1506" s="307"/>
      <c r="JE1506" s="307"/>
      <c r="JF1506" s="307"/>
      <c r="JG1506" s="307"/>
      <c r="JH1506" s="307"/>
      <c r="JI1506" s="307"/>
      <c r="JJ1506" s="307"/>
      <c r="JK1506" s="307"/>
      <c r="JL1506" s="307"/>
      <c r="JM1506" s="307"/>
      <c r="JN1506" s="307"/>
      <c r="JO1506" s="307"/>
      <c r="JP1506" s="307"/>
      <c r="JQ1506" s="307"/>
      <c r="JR1506" s="307"/>
      <c r="JS1506" s="307"/>
      <c r="JT1506" s="307"/>
      <c r="JU1506" s="307"/>
      <c r="JV1506" s="307"/>
      <c r="JW1506" s="307"/>
      <c r="JX1506" s="307"/>
      <c r="JY1506" s="307"/>
      <c r="JZ1506" s="307"/>
      <c r="KA1506" s="307"/>
      <c r="KB1506" s="307"/>
      <c r="KC1506" s="307"/>
      <c r="KD1506" s="307"/>
      <c r="KE1506" s="307"/>
      <c r="KF1506" s="307"/>
      <c r="KG1506" s="307"/>
      <c r="KH1506" s="307"/>
      <c r="KI1506" s="307"/>
      <c r="KJ1506" s="307"/>
      <c r="KK1506" s="307"/>
      <c r="KL1506" s="307"/>
      <c r="KM1506" s="307"/>
      <c r="KN1506" s="307"/>
      <c r="KO1506" s="307"/>
      <c r="KP1506" s="307"/>
      <c r="KQ1506" s="307"/>
      <c r="KR1506" s="307"/>
      <c r="KS1506" s="307"/>
      <c r="KT1506" s="307"/>
    </row>
    <row r="1507" spans="33:306" s="56" customFormat="1" ht="15" customHeight="1">
      <c r="AG1507" s="57"/>
      <c r="AH1507" s="57"/>
      <c r="AI1507" s="57"/>
      <c r="AJ1507" s="57"/>
      <c r="AK1507" s="57"/>
      <c r="AL1507" s="57"/>
      <c r="AM1507" s="57"/>
      <c r="AN1507" s="57"/>
      <c r="AO1507" s="57"/>
      <c r="AP1507" s="57"/>
      <c r="AQ1507" s="57"/>
      <c r="AR1507" s="57"/>
      <c r="AS1507" s="57"/>
      <c r="AT1507" s="57"/>
      <c r="AU1507" s="57"/>
      <c r="AV1507" s="57"/>
      <c r="AW1507" s="57"/>
      <c r="AX1507" s="57"/>
      <c r="AY1507" s="57"/>
      <c r="AZ1507" s="57"/>
      <c r="BA1507" s="57"/>
      <c r="BB1507" s="57"/>
      <c r="BC1507" s="57"/>
      <c r="BD1507" s="57"/>
      <c r="BE1507" s="57"/>
      <c r="BF1507" s="57"/>
      <c r="BG1507" s="57"/>
      <c r="BH1507" s="57"/>
      <c r="BI1507" s="57"/>
      <c r="BJ1507" s="57"/>
      <c r="BK1507" s="57"/>
      <c r="BL1507" s="57"/>
      <c r="BM1507" s="57"/>
      <c r="BN1507" s="57"/>
      <c r="CB1507" s="307"/>
      <c r="CC1507" s="307"/>
      <c r="CD1507" s="307"/>
      <c r="CE1507" s="307"/>
      <c r="CF1507" s="307"/>
      <c r="CG1507" s="307"/>
      <c r="CH1507" s="307"/>
      <c r="CI1507" s="307"/>
      <c r="CJ1507" s="307"/>
      <c r="CK1507" s="307"/>
      <c r="CL1507" s="307"/>
      <c r="CM1507" s="307"/>
      <c r="CN1507" s="307"/>
      <c r="CO1507" s="307"/>
      <c r="CP1507" s="307"/>
      <c r="CQ1507" s="307"/>
      <c r="CR1507" s="307"/>
      <c r="CS1507" s="307"/>
      <c r="CT1507" s="307"/>
      <c r="CU1507" s="307"/>
      <c r="CV1507" s="307"/>
      <c r="CW1507" s="307"/>
      <c r="CX1507" s="307"/>
      <c r="CY1507" s="307"/>
      <c r="CZ1507" s="307"/>
      <c r="DA1507" s="307"/>
      <c r="DB1507" s="307"/>
      <c r="DC1507" s="307"/>
      <c r="DD1507" s="307"/>
      <c r="DE1507" s="307"/>
      <c r="DF1507" s="307"/>
      <c r="DG1507" s="307"/>
      <c r="DH1507" s="307"/>
      <c r="DI1507" s="390"/>
      <c r="DJ1507" s="390"/>
      <c r="DK1507" s="307"/>
      <c r="DL1507" s="307"/>
      <c r="DM1507" s="307"/>
      <c r="DN1507" s="307"/>
      <c r="DO1507" s="307"/>
      <c r="DP1507" s="307"/>
      <c r="DQ1507" s="307"/>
      <c r="DR1507" s="307"/>
      <c r="DS1507" s="307"/>
      <c r="DT1507" s="307"/>
      <c r="DU1507" s="307"/>
      <c r="DV1507" s="307"/>
      <c r="DW1507" s="307"/>
      <c r="DX1507" s="307"/>
      <c r="DY1507" s="307"/>
      <c r="DZ1507" s="307"/>
      <c r="EA1507" s="307"/>
      <c r="EB1507" s="307"/>
      <c r="EC1507" s="307"/>
      <c r="ED1507" s="307"/>
      <c r="EE1507" s="307"/>
      <c r="EF1507" s="307"/>
      <c r="EG1507" s="307"/>
      <c r="EH1507" s="307"/>
      <c r="EI1507" s="307"/>
      <c r="EJ1507" s="307"/>
      <c r="EK1507" s="307"/>
      <c r="EL1507" s="307"/>
      <c r="EM1507" s="307"/>
      <c r="EN1507" s="307"/>
      <c r="EO1507" s="307"/>
      <c r="EP1507" s="307"/>
      <c r="EQ1507" s="307"/>
      <c r="ER1507" s="307"/>
      <c r="ES1507" s="307"/>
      <c r="ET1507" s="307"/>
      <c r="EU1507" s="390"/>
      <c r="EV1507" s="390"/>
      <c r="EW1507" s="307"/>
      <c r="EX1507" s="307"/>
      <c r="EY1507" s="307"/>
      <c r="EZ1507" s="307"/>
      <c r="FA1507" s="307"/>
      <c r="FB1507" s="307"/>
      <c r="FC1507" s="307"/>
      <c r="FD1507" s="307"/>
      <c r="FE1507" s="307"/>
      <c r="FF1507" s="307"/>
      <c r="FG1507" s="307"/>
      <c r="FH1507" s="307"/>
      <c r="FI1507" s="307"/>
      <c r="FJ1507" s="307"/>
      <c r="FK1507" s="307"/>
      <c r="FL1507" s="307"/>
      <c r="FM1507" s="307"/>
      <c r="FN1507" s="307"/>
      <c r="FO1507" s="307"/>
      <c r="FP1507" s="307"/>
      <c r="FQ1507" s="307"/>
      <c r="FR1507" s="307"/>
      <c r="FS1507" s="307"/>
      <c r="FT1507" s="307"/>
      <c r="FU1507" s="307"/>
      <c r="FV1507" s="307"/>
      <c r="FW1507" s="307"/>
      <c r="FX1507" s="307"/>
      <c r="FY1507" s="307"/>
      <c r="FZ1507" s="307"/>
      <c r="GA1507" s="307"/>
      <c r="GB1507" s="307"/>
      <c r="GC1507" s="307"/>
      <c r="GD1507" s="307"/>
      <c r="GE1507" s="307"/>
      <c r="GF1507" s="307"/>
      <c r="GG1507" s="307"/>
      <c r="GH1507" s="307"/>
      <c r="GI1507" s="307"/>
      <c r="GJ1507" s="307"/>
      <c r="GK1507" s="307"/>
      <c r="GL1507" s="307"/>
      <c r="GM1507" s="307"/>
      <c r="GN1507" s="307"/>
      <c r="GO1507" s="307"/>
      <c r="GP1507" s="307"/>
      <c r="GQ1507" s="307"/>
      <c r="GR1507" s="307"/>
      <c r="GS1507" s="307"/>
      <c r="GT1507" s="307"/>
      <c r="GU1507" s="307"/>
      <c r="GV1507" s="307"/>
      <c r="GW1507" s="307"/>
      <c r="GX1507" s="307"/>
      <c r="GY1507" s="307"/>
      <c r="GZ1507" s="307"/>
      <c r="HA1507" s="307"/>
      <c r="HB1507" s="307"/>
      <c r="HC1507" s="307"/>
      <c r="HD1507" s="307"/>
      <c r="HE1507" s="307"/>
      <c r="HF1507" s="307"/>
      <c r="HG1507" s="307"/>
      <c r="HH1507" s="307"/>
      <c r="HI1507" s="307"/>
      <c r="HJ1507" s="307"/>
      <c r="HK1507" s="307"/>
      <c r="HL1507" s="307"/>
      <c r="HM1507" s="307"/>
      <c r="HN1507" s="307"/>
      <c r="HO1507" s="307"/>
      <c r="HP1507" s="307"/>
      <c r="HQ1507" s="307"/>
      <c r="HR1507" s="307"/>
      <c r="HS1507" s="307"/>
      <c r="HT1507" s="307"/>
      <c r="HU1507" s="307"/>
      <c r="HV1507" s="307"/>
      <c r="HW1507" s="307"/>
      <c r="HX1507" s="307"/>
      <c r="HY1507" s="307"/>
      <c r="HZ1507" s="307"/>
      <c r="IA1507" s="307"/>
      <c r="IB1507" s="307"/>
      <c r="IC1507" s="307"/>
      <c r="ID1507" s="307"/>
      <c r="IE1507" s="307"/>
      <c r="IF1507" s="307"/>
      <c r="IG1507" s="307"/>
      <c r="IH1507" s="307"/>
      <c r="II1507" s="307"/>
      <c r="IJ1507" s="307"/>
      <c r="IK1507" s="307"/>
      <c r="IL1507" s="307"/>
      <c r="IM1507" s="307"/>
      <c r="IN1507" s="307"/>
      <c r="IO1507" s="307"/>
      <c r="IP1507" s="307"/>
      <c r="IQ1507" s="307"/>
      <c r="IR1507" s="307"/>
      <c r="IS1507" s="307"/>
      <c r="IT1507" s="307"/>
      <c r="IU1507" s="307"/>
      <c r="IV1507" s="307"/>
      <c r="IW1507" s="307"/>
      <c r="IX1507" s="307"/>
      <c r="IY1507" s="307"/>
      <c r="IZ1507" s="307"/>
      <c r="JA1507" s="307"/>
      <c r="JB1507" s="307"/>
      <c r="JC1507" s="307"/>
      <c r="JD1507" s="307"/>
      <c r="JE1507" s="307"/>
      <c r="JF1507" s="307"/>
      <c r="JG1507" s="307"/>
      <c r="JH1507" s="307"/>
      <c r="JI1507" s="307"/>
      <c r="JJ1507" s="307"/>
      <c r="JK1507" s="307"/>
      <c r="JL1507" s="307"/>
      <c r="JM1507" s="307"/>
      <c r="JN1507" s="307"/>
      <c r="JO1507" s="307"/>
      <c r="JP1507" s="307"/>
      <c r="JQ1507" s="307"/>
      <c r="JR1507" s="307"/>
      <c r="JS1507" s="307"/>
      <c r="JT1507" s="307"/>
      <c r="JU1507" s="307"/>
      <c r="JV1507" s="307"/>
      <c r="JW1507" s="307"/>
      <c r="JX1507" s="307"/>
      <c r="JY1507" s="307"/>
      <c r="JZ1507" s="307"/>
      <c r="KA1507" s="307"/>
      <c r="KB1507" s="307"/>
      <c r="KC1507" s="307"/>
      <c r="KD1507" s="307"/>
      <c r="KE1507" s="307"/>
      <c r="KF1507" s="307"/>
      <c r="KG1507" s="307"/>
      <c r="KH1507" s="307"/>
      <c r="KI1507" s="307"/>
      <c r="KJ1507" s="307"/>
      <c r="KK1507" s="307"/>
      <c r="KL1507" s="307"/>
      <c r="KM1507" s="307"/>
      <c r="KN1507" s="307"/>
      <c r="KO1507" s="307"/>
      <c r="KP1507" s="307"/>
      <c r="KQ1507" s="307"/>
      <c r="KR1507" s="307"/>
      <c r="KS1507" s="307"/>
      <c r="KT1507" s="307"/>
    </row>
    <row r="1508" spans="33:306" s="56" customFormat="1" ht="15" customHeight="1">
      <c r="AG1508" s="57"/>
      <c r="AH1508" s="57"/>
      <c r="AI1508" s="57"/>
      <c r="AJ1508" s="57"/>
      <c r="AK1508" s="57"/>
      <c r="AL1508" s="57"/>
      <c r="AM1508" s="57"/>
      <c r="AN1508" s="57"/>
      <c r="AO1508" s="57"/>
      <c r="AP1508" s="57"/>
      <c r="AQ1508" s="57"/>
      <c r="AR1508" s="57"/>
      <c r="AS1508" s="57"/>
      <c r="AT1508" s="57"/>
      <c r="AU1508" s="57"/>
      <c r="AV1508" s="57"/>
      <c r="AW1508" s="57"/>
      <c r="AX1508" s="57"/>
      <c r="AY1508" s="57"/>
      <c r="AZ1508" s="57"/>
      <c r="BA1508" s="57"/>
      <c r="BB1508" s="57"/>
      <c r="BC1508" s="57"/>
      <c r="BD1508" s="57"/>
      <c r="BE1508" s="57"/>
      <c r="BF1508" s="57"/>
      <c r="BG1508" s="57"/>
      <c r="BH1508" s="57"/>
      <c r="BI1508" s="57"/>
      <c r="BJ1508" s="57"/>
      <c r="BK1508" s="57"/>
      <c r="BL1508" s="57"/>
      <c r="BM1508" s="57"/>
      <c r="BN1508" s="57"/>
      <c r="CB1508" s="307"/>
      <c r="CC1508" s="307"/>
      <c r="CD1508" s="307"/>
      <c r="CE1508" s="307"/>
      <c r="CF1508" s="307"/>
      <c r="CG1508" s="307"/>
      <c r="CH1508" s="307"/>
      <c r="CI1508" s="307"/>
      <c r="CJ1508" s="307"/>
      <c r="CK1508" s="307"/>
      <c r="CL1508" s="307"/>
      <c r="CM1508" s="307"/>
      <c r="CN1508" s="307"/>
      <c r="CO1508" s="307"/>
      <c r="CP1508" s="307"/>
      <c r="CQ1508" s="307"/>
      <c r="CR1508" s="307"/>
      <c r="CS1508" s="307"/>
      <c r="CT1508" s="307"/>
      <c r="CU1508" s="307"/>
      <c r="CV1508" s="307"/>
      <c r="CW1508" s="307"/>
      <c r="CX1508" s="307"/>
      <c r="CY1508" s="307"/>
      <c r="CZ1508" s="307"/>
      <c r="DA1508" s="307"/>
      <c r="DB1508" s="307"/>
      <c r="DC1508" s="307"/>
      <c r="DD1508" s="307"/>
      <c r="DE1508" s="307"/>
      <c r="DF1508" s="307"/>
      <c r="DG1508" s="307"/>
      <c r="DH1508" s="307"/>
      <c r="DI1508" s="390"/>
      <c r="DJ1508" s="390"/>
      <c r="DK1508" s="307"/>
      <c r="DL1508" s="307"/>
      <c r="DM1508" s="307"/>
      <c r="DN1508" s="307"/>
      <c r="DO1508" s="307"/>
      <c r="DP1508" s="307"/>
      <c r="DQ1508" s="307"/>
      <c r="DR1508" s="307"/>
      <c r="DS1508" s="307"/>
      <c r="DT1508" s="307"/>
      <c r="DU1508" s="307"/>
      <c r="DV1508" s="307"/>
      <c r="DW1508" s="307"/>
      <c r="DX1508" s="307"/>
      <c r="DY1508" s="307"/>
      <c r="DZ1508" s="307"/>
      <c r="EA1508" s="307"/>
      <c r="EB1508" s="307"/>
      <c r="EC1508" s="307"/>
      <c r="ED1508" s="307"/>
      <c r="EE1508" s="307"/>
      <c r="EF1508" s="307"/>
      <c r="EG1508" s="307"/>
      <c r="EH1508" s="307"/>
      <c r="EI1508" s="307"/>
      <c r="EJ1508" s="307"/>
      <c r="EK1508" s="307"/>
      <c r="EL1508" s="307"/>
      <c r="EM1508" s="307"/>
      <c r="EN1508" s="307"/>
      <c r="EO1508" s="307"/>
      <c r="EP1508" s="307"/>
      <c r="EQ1508" s="307"/>
      <c r="ER1508" s="307"/>
      <c r="ES1508" s="307"/>
      <c r="ET1508" s="307"/>
      <c r="EU1508" s="390"/>
      <c r="EV1508" s="390"/>
      <c r="EW1508" s="307"/>
      <c r="EX1508" s="307"/>
      <c r="EY1508" s="307"/>
      <c r="EZ1508" s="307"/>
      <c r="FA1508" s="307"/>
      <c r="FB1508" s="307"/>
      <c r="FC1508" s="307"/>
      <c r="FD1508" s="307"/>
      <c r="FE1508" s="307"/>
      <c r="FF1508" s="307"/>
      <c r="FG1508" s="307"/>
      <c r="FH1508" s="307"/>
      <c r="FI1508" s="307"/>
      <c r="FJ1508" s="307"/>
      <c r="FK1508" s="307"/>
      <c r="FL1508" s="307"/>
      <c r="FM1508" s="307"/>
      <c r="FN1508" s="307"/>
      <c r="FO1508" s="307"/>
      <c r="FP1508" s="307"/>
      <c r="FQ1508" s="307"/>
      <c r="FR1508" s="307"/>
      <c r="FS1508" s="307"/>
      <c r="FT1508" s="307"/>
      <c r="FU1508" s="307"/>
      <c r="FV1508" s="307"/>
      <c r="FW1508" s="307"/>
      <c r="FX1508" s="307"/>
      <c r="FY1508" s="307"/>
      <c r="FZ1508" s="307"/>
      <c r="GA1508" s="307"/>
      <c r="GB1508" s="307"/>
      <c r="GC1508" s="307"/>
      <c r="GD1508" s="307"/>
      <c r="GE1508" s="307"/>
      <c r="GF1508" s="307"/>
      <c r="GG1508" s="307"/>
      <c r="GH1508" s="307"/>
      <c r="GI1508" s="307"/>
      <c r="GJ1508" s="307"/>
      <c r="GK1508" s="307"/>
      <c r="GL1508" s="307"/>
      <c r="GM1508" s="307"/>
      <c r="GN1508" s="307"/>
      <c r="GO1508" s="307"/>
      <c r="GP1508" s="307"/>
      <c r="GQ1508" s="307"/>
      <c r="GR1508" s="307"/>
      <c r="GS1508" s="307"/>
      <c r="GT1508" s="307"/>
      <c r="GU1508" s="307"/>
      <c r="GV1508" s="307"/>
      <c r="GW1508" s="307"/>
      <c r="GX1508" s="307"/>
      <c r="GY1508" s="307"/>
      <c r="GZ1508" s="307"/>
      <c r="HA1508" s="307"/>
      <c r="HB1508" s="307"/>
      <c r="HC1508" s="307"/>
      <c r="HD1508" s="307"/>
      <c r="HE1508" s="307"/>
      <c r="HF1508" s="307"/>
      <c r="HG1508" s="307"/>
      <c r="HH1508" s="307"/>
      <c r="HI1508" s="307"/>
      <c r="HJ1508" s="307"/>
      <c r="HK1508" s="307"/>
      <c r="HL1508" s="307"/>
      <c r="HM1508" s="307"/>
      <c r="HN1508" s="307"/>
      <c r="HO1508" s="307"/>
      <c r="HP1508" s="307"/>
      <c r="HQ1508" s="307"/>
      <c r="HR1508" s="307"/>
      <c r="HS1508" s="307"/>
      <c r="HT1508" s="307"/>
      <c r="HU1508" s="307"/>
      <c r="HV1508" s="307"/>
      <c r="HW1508" s="307"/>
      <c r="HX1508" s="307"/>
      <c r="HY1508" s="307"/>
      <c r="HZ1508" s="307"/>
      <c r="IA1508" s="307"/>
      <c r="IB1508" s="307"/>
      <c r="IC1508" s="307"/>
      <c r="ID1508" s="307"/>
      <c r="IE1508" s="307"/>
      <c r="IF1508" s="307"/>
      <c r="IG1508" s="307"/>
      <c r="IH1508" s="307"/>
      <c r="II1508" s="307"/>
      <c r="IJ1508" s="307"/>
      <c r="IK1508" s="307"/>
      <c r="IL1508" s="307"/>
      <c r="IM1508" s="307"/>
      <c r="IN1508" s="307"/>
      <c r="IO1508" s="307"/>
      <c r="IP1508" s="307"/>
      <c r="IQ1508" s="307"/>
      <c r="IR1508" s="307"/>
      <c r="IS1508" s="307"/>
      <c r="IT1508" s="307"/>
      <c r="IU1508" s="307"/>
      <c r="IV1508" s="307"/>
      <c r="IW1508" s="307"/>
      <c r="IX1508" s="307"/>
      <c r="IY1508" s="307"/>
      <c r="IZ1508" s="307"/>
      <c r="JA1508" s="307"/>
      <c r="JB1508" s="307"/>
      <c r="JC1508" s="307"/>
      <c r="JD1508" s="307"/>
      <c r="JE1508" s="307"/>
      <c r="JF1508" s="307"/>
      <c r="JG1508" s="307"/>
      <c r="JH1508" s="307"/>
      <c r="JI1508" s="307"/>
      <c r="JJ1508" s="307"/>
      <c r="JK1508" s="307"/>
      <c r="JL1508" s="307"/>
      <c r="JM1508" s="307"/>
      <c r="JN1508" s="307"/>
      <c r="JO1508" s="307"/>
      <c r="JP1508" s="307"/>
      <c r="JQ1508" s="307"/>
      <c r="JR1508" s="307"/>
      <c r="JS1508" s="307"/>
      <c r="JT1508" s="307"/>
      <c r="JU1508" s="307"/>
      <c r="JV1508" s="307"/>
      <c r="JW1508" s="307"/>
      <c r="JX1508" s="307"/>
      <c r="JY1508" s="307"/>
      <c r="JZ1508" s="307"/>
      <c r="KA1508" s="307"/>
      <c r="KB1508" s="307"/>
      <c r="KC1508" s="307"/>
      <c r="KD1508" s="307"/>
      <c r="KE1508" s="307"/>
      <c r="KF1508" s="307"/>
      <c r="KG1508" s="307"/>
      <c r="KH1508" s="307"/>
      <c r="KI1508" s="307"/>
      <c r="KJ1508" s="307"/>
      <c r="KK1508" s="307"/>
      <c r="KL1508" s="307"/>
      <c r="KM1508" s="307"/>
      <c r="KN1508" s="307"/>
      <c r="KO1508" s="307"/>
      <c r="KP1508" s="307"/>
      <c r="KQ1508" s="307"/>
      <c r="KR1508" s="307"/>
      <c r="KS1508" s="307"/>
      <c r="KT1508" s="307"/>
    </row>
    <row r="1509" spans="33:306" s="56" customFormat="1" ht="15" customHeight="1">
      <c r="AG1509" s="57"/>
      <c r="AH1509" s="57"/>
      <c r="AI1509" s="57"/>
      <c r="AJ1509" s="57"/>
      <c r="AK1509" s="57"/>
      <c r="AL1509" s="57"/>
      <c r="AM1509" s="57"/>
      <c r="AN1509" s="57"/>
      <c r="AO1509" s="57"/>
      <c r="AP1509" s="57"/>
      <c r="AQ1509" s="57"/>
      <c r="AR1509" s="57"/>
      <c r="AS1509" s="57"/>
      <c r="AT1509" s="57"/>
      <c r="AU1509" s="57"/>
      <c r="AV1509" s="57"/>
      <c r="AW1509" s="57"/>
      <c r="AX1509" s="57"/>
      <c r="AY1509" s="57"/>
      <c r="AZ1509" s="57"/>
      <c r="BA1509" s="57"/>
      <c r="BB1509" s="57"/>
      <c r="BC1509" s="57"/>
      <c r="BD1509" s="57"/>
      <c r="BE1509" s="57"/>
      <c r="BF1509" s="57"/>
      <c r="BG1509" s="57"/>
      <c r="BH1509" s="57"/>
      <c r="BI1509" s="57"/>
      <c r="BJ1509" s="57"/>
      <c r="BK1509" s="57"/>
      <c r="BL1509" s="57"/>
      <c r="BM1509" s="57"/>
      <c r="BN1509" s="57"/>
      <c r="CB1509" s="307"/>
      <c r="CC1509" s="307"/>
      <c r="CD1509" s="307"/>
      <c r="CE1509" s="307"/>
      <c r="CF1509" s="307"/>
      <c r="CG1509" s="307"/>
      <c r="CH1509" s="307"/>
      <c r="CI1509" s="307"/>
      <c r="CJ1509" s="307"/>
      <c r="CK1509" s="307"/>
      <c r="CL1509" s="307"/>
      <c r="CM1509" s="307"/>
      <c r="CN1509" s="307"/>
      <c r="CO1509" s="307"/>
      <c r="CP1509" s="307"/>
      <c r="CQ1509" s="307"/>
      <c r="CR1509" s="307"/>
      <c r="CS1509" s="307"/>
      <c r="CT1509" s="307"/>
      <c r="CU1509" s="307"/>
      <c r="CV1509" s="307"/>
      <c r="CW1509" s="307"/>
      <c r="CX1509" s="307"/>
      <c r="CY1509" s="307"/>
      <c r="CZ1509" s="307"/>
      <c r="DA1509" s="307"/>
      <c r="DB1509" s="307"/>
      <c r="DC1509" s="307"/>
      <c r="DD1509" s="307"/>
      <c r="DE1509" s="307"/>
      <c r="DF1509" s="307"/>
      <c r="DG1509" s="307"/>
      <c r="DH1509" s="307"/>
      <c r="DI1509" s="390"/>
      <c r="DJ1509" s="390"/>
      <c r="DK1509" s="307"/>
      <c r="DL1509" s="307"/>
      <c r="DM1509" s="307"/>
      <c r="DN1509" s="307"/>
      <c r="DO1509" s="307"/>
      <c r="DP1509" s="307"/>
      <c r="DQ1509" s="307"/>
      <c r="DR1509" s="307"/>
      <c r="DS1509" s="307"/>
      <c r="DT1509" s="307"/>
      <c r="DU1509" s="307"/>
      <c r="DV1509" s="307"/>
      <c r="DW1509" s="307"/>
      <c r="DX1509" s="307"/>
      <c r="DY1509" s="307"/>
      <c r="DZ1509" s="307"/>
      <c r="EA1509" s="307"/>
      <c r="EB1509" s="307"/>
      <c r="EC1509" s="307"/>
      <c r="ED1509" s="307"/>
      <c r="EE1509" s="307"/>
      <c r="EF1509" s="307"/>
      <c r="EG1509" s="307"/>
      <c r="EH1509" s="307"/>
      <c r="EI1509" s="307"/>
      <c r="EJ1509" s="307"/>
      <c r="EK1509" s="307"/>
      <c r="EL1509" s="307"/>
      <c r="EM1509" s="307"/>
      <c r="EN1509" s="307"/>
      <c r="EO1509" s="307"/>
      <c r="EP1509" s="307"/>
      <c r="EQ1509" s="307"/>
      <c r="ER1509" s="307"/>
      <c r="ES1509" s="307"/>
      <c r="ET1509" s="307"/>
      <c r="EU1509" s="390"/>
      <c r="EV1509" s="390"/>
      <c r="EW1509" s="307"/>
      <c r="EX1509" s="307"/>
      <c r="EY1509" s="307"/>
      <c r="EZ1509" s="307"/>
      <c r="FA1509" s="307"/>
      <c r="FB1509" s="307"/>
      <c r="FC1509" s="307"/>
      <c r="FD1509" s="307"/>
      <c r="FE1509" s="307"/>
      <c r="FF1509" s="307"/>
      <c r="FG1509" s="307"/>
      <c r="FH1509" s="307"/>
      <c r="FI1509" s="307"/>
      <c r="FJ1509" s="307"/>
      <c r="FK1509" s="307"/>
      <c r="FL1509" s="307"/>
      <c r="FM1509" s="307"/>
      <c r="FN1509" s="307"/>
      <c r="FO1509" s="307"/>
      <c r="FP1509" s="307"/>
      <c r="FQ1509" s="307"/>
      <c r="FR1509" s="307"/>
      <c r="FS1509" s="307"/>
      <c r="FT1509" s="307"/>
      <c r="FU1509" s="307"/>
      <c r="FV1509" s="307"/>
      <c r="FW1509" s="307"/>
      <c r="FX1509" s="307"/>
      <c r="FY1509" s="307"/>
      <c r="FZ1509" s="307"/>
      <c r="GA1509" s="307"/>
      <c r="GB1509" s="307"/>
      <c r="GC1509" s="307"/>
      <c r="GD1509" s="307"/>
      <c r="GE1509" s="307"/>
      <c r="GF1509" s="307"/>
      <c r="GG1509" s="307"/>
      <c r="GH1509" s="307"/>
      <c r="GI1509" s="307"/>
      <c r="GJ1509" s="307"/>
      <c r="GK1509" s="307"/>
      <c r="GL1509" s="307"/>
      <c r="GM1509" s="307"/>
      <c r="GN1509" s="307"/>
      <c r="GO1509" s="307"/>
      <c r="GP1509" s="307"/>
      <c r="GQ1509" s="307"/>
      <c r="GR1509" s="307"/>
      <c r="GS1509" s="307"/>
      <c r="GT1509" s="307"/>
      <c r="GU1509" s="307"/>
      <c r="GV1509" s="307"/>
      <c r="GW1509" s="307"/>
      <c r="GX1509" s="307"/>
      <c r="GY1509" s="307"/>
      <c r="GZ1509" s="307"/>
      <c r="HA1509" s="307"/>
      <c r="HB1509" s="307"/>
      <c r="HC1509" s="307"/>
      <c r="HD1509" s="307"/>
      <c r="HE1509" s="307"/>
      <c r="HF1509" s="307"/>
      <c r="HG1509" s="307"/>
      <c r="HH1509" s="307"/>
      <c r="HI1509" s="307"/>
      <c r="HJ1509" s="307"/>
      <c r="HK1509" s="307"/>
      <c r="HL1509" s="307"/>
      <c r="HM1509" s="307"/>
      <c r="HN1509" s="307"/>
      <c r="HO1509" s="307"/>
      <c r="HP1509" s="307"/>
      <c r="HQ1509" s="307"/>
      <c r="HR1509" s="307"/>
      <c r="HS1509" s="307"/>
      <c r="HT1509" s="307"/>
      <c r="HU1509" s="307"/>
      <c r="HV1509" s="307"/>
      <c r="HW1509" s="307"/>
      <c r="HX1509" s="307"/>
      <c r="HY1509" s="307"/>
      <c r="HZ1509" s="307"/>
      <c r="IA1509" s="307"/>
      <c r="IB1509" s="307"/>
      <c r="IC1509" s="307"/>
      <c r="ID1509" s="307"/>
      <c r="IE1509" s="307"/>
      <c r="IF1509" s="307"/>
      <c r="IG1509" s="307"/>
      <c r="IH1509" s="307"/>
      <c r="II1509" s="307"/>
      <c r="IJ1509" s="307"/>
      <c r="IK1509" s="307"/>
      <c r="IL1509" s="307"/>
      <c r="IM1509" s="307"/>
      <c r="IN1509" s="307"/>
      <c r="IO1509" s="307"/>
      <c r="IP1509" s="307"/>
      <c r="IQ1509" s="307"/>
      <c r="IR1509" s="307"/>
      <c r="IS1509" s="307"/>
      <c r="IT1509" s="307"/>
      <c r="IU1509" s="307"/>
      <c r="IV1509" s="307"/>
      <c r="IW1509" s="307"/>
      <c r="IX1509" s="307"/>
      <c r="IY1509" s="307"/>
      <c r="IZ1509" s="307"/>
      <c r="JA1509" s="307"/>
      <c r="JB1509" s="307"/>
      <c r="JC1509" s="307"/>
      <c r="JD1509" s="307"/>
      <c r="JE1509" s="307"/>
      <c r="JF1509" s="307"/>
      <c r="JG1509" s="307"/>
      <c r="JH1509" s="307"/>
      <c r="JI1509" s="307"/>
      <c r="JJ1509" s="307"/>
      <c r="JK1509" s="307"/>
      <c r="JL1509" s="307"/>
      <c r="JM1509" s="307"/>
      <c r="JN1509" s="307"/>
      <c r="JO1509" s="307"/>
      <c r="JP1509" s="307"/>
      <c r="JQ1509" s="307"/>
      <c r="JR1509" s="307"/>
      <c r="JS1509" s="307"/>
      <c r="JT1509" s="307"/>
      <c r="JU1509" s="307"/>
      <c r="JV1509" s="307"/>
      <c r="JW1509" s="307"/>
      <c r="JX1509" s="307"/>
      <c r="JY1509" s="307"/>
      <c r="JZ1509" s="307"/>
      <c r="KA1509" s="307"/>
      <c r="KB1509" s="307"/>
      <c r="KC1509" s="307"/>
      <c r="KD1509" s="307"/>
      <c r="KE1509" s="307"/>
      <c r="KF1509" s="307"/>
      <c r="KG1509" s="307"/>
      <c r="KH1509" s="307"/>
      <c r="KI1509" s="307"/>
      <c r="KJ1509" s="307"/>
      <c r="KK1509" s="307"/>
      <c r="KL1509" s="307"/>
      <c r="KM1509" s="307"/>
      <c r="KN1509" s="307"/>
      <c r="KO1509" s="307"/>
      <c r="KP1509" s="307"/>
      <c r="KQ1509" s="307"/>
      <c r="KR1509" s="307"/>
      <c r="KS1509" s="307"/>
      <c r="KT1509" s="307"/>
    </row>
    <row r="1510" spans="33:306" s="56" customFormat="1" ht="15" customHeight="1">
      <c r="AG1510" s="57"/>
      <c r="AH1510" s="57"/>
      <c r="AI1510" s="57"/>
      <c r="AJ1510" s="57"/>
      <c r="AK1510" s="57"/>
      <c r="AL1510" s="57"/>
      <c r="AM1510" s="57"/>
      <c r="AN1510" s="57"/>
      <c r="AO1510" s="57"/>
      <c r="AP1510" s="57"/>
      <c r="AQ1510" s="57"/>
      <c r="AR1510" s="57"/>
      <c r="AS1510" s="57"/>
      <c r="AT1510" s="57"/>
      <c r="AU1510" s="57"/>
      <c r="AV1510" s="57"/>
      <c r="AW1510" s="57"/>
      <c r="AX1510" s="57"/>
      <c r="AY1510" s="57"/>
      <c r="AZ1510" s="57"/>
      <c r="BA1510" s="57"/>
      <c r="BB1510" s="57"/>
      <c r="BC1510" s="57"/>
      <c r="BD1510" s="57"/>
      <c r="BE1510" s="57"/>
      <c r="BF1510" s="57"/>
      <c r="BG1510" s="57"/>
      <c r="BH1510" s="57"/>
      <c r="BI1510" s="57"/>
      <c r="BJ1510" s="57"/>
      <c r="BK1510" s="57"/>
      <c r="BL1510" s="57"/>
      <c r="BM1510" s="57"/>
      <c r="BN1510" s="57"/>
      <c r="CB1510" s="307"/>
      <c r="CC1510" s="307"/>
      <c r="CD1510" s="307"/>
      <c r="CE1510" s="307"/>
      <c r="CF1510" s="307"/>
      <c r="CG1510" s="307"/>
      <c r="CH1510" s="307"/>
      <c r="CI1510" s="307"/>
      <c r="CJ1510" s="307"/>
      <c r="CK1510" s="307"/>
      <c r="CL1510" s="307"/>
      <c r="CM1510" s="307"/>
      <c r="CN1510" s="307"/>
      <c r="CO1510" s="307"/>
      <c r="CP1510" s="307"/>
      <c r="CQ1510" s="307"/>
      <c r="CR1510" s="307"/>
      <c r="CS1510" s="307"/>
      <c r="CT1510" s="307"/>
      <c r="CU1510" s="307"/>
      <c r="CV1510" s="307"/>
      <c r="CW1510" s="307"/>
      <c r="CX1510" s="307"/>
      <c r="CY1510" s="307"/>
      <c r="CZ1510" s="307"/>
      <c r="DA1510" s="307"/>
      <c r="DB1510" s="307"/>
      <c r="DC1510" s="307"/>
      <c r="DD1510" s="307"/>
      <c r="DE1510" s="307"/>
      <c r="DF1510" s="307"/>
      <c r="DG1510" s="307"/>
      <c r="DH1510" s="307"/>
      <c r="DI1510" s="390"/>
      <c r="DJ1510" s="390"/>
      <c r="DK1510" s="307"/>
      <c r="DL1510" s="307"/>
      <c r="DM1510" s="307"/>
      <c r="DN1510" s="307"/>
      <c r="DO1510" s="307"/>
      <c r="DP1510" s="307"/>
      <c r="DQ1510" s="307"/>
      <c r="DR1510" s="307"/>
      <c r="DS1510" s="307"/>
      <c r="DT1510" s="307"/>
      <c r="DU1510" s="307"/>
      <c r="DV1510" s="307"/>
      <c r="DW1510" s="307"/>
      <c r="DX1510" s="307"/>
      <c r="DY1510" s="307"/>
      <c r="DZ1510" s="307"/>
      <c r="EA1510" s="307"/>
      <c r="EB1510" s="307"/>
      <c r="EC1510" s="307"/>
      <c r="ED1510" s="307"/>
      <c r="EE1510" s="307"/>
      <c r="EF1510" s="307"/>
      <c r="EG1510" s="307"/>
      <c r="EH1510" s="307"/>
      <c r="EI1510" s="307"/>
      <c r="EJ1510" s="307"/>
      <c r="EK1510" s="307"/>
      <c r="EL1510" s="307"/>
      <c r="EM1510" s="307"/>
      <c r="EN1510" s="307"/>
      <c r="EO1510" s="307"/>
      <c r="EP1510" s="307"/>
      <c r="EQ1510" s="307"/>
      <c r="ER1510" s="307"/>
      <c r="ES1510" s="307"/>
      <c r="ET1510" s="307"/>
      <c r="EU1510" s="390"/>
      <c r="EV1510" s="390"/>
      <c r="EW1510" s="307"/>
      <c r="EX1510" s="307"/>
      <c r="EY1510" s="307"/>
      <c r="EZ1510" s="307"/>
      <c r="FA1510" s="307"/>
      <c r="FB1510" s="307"/>
      <c r="FC1510" s="307"/>
      <c r="FD1510" s="307"/>
      <c r="FE1510" s="307"/>
      <c r="FF1510" s="307"/>
      <c r="FG1510" s="307"/>
      <c r="FH1510" s="307"/>
      <c r="FI1510" s="307"/>
      <c r="FJ1510" s="307"/>
      <c r="FK1510" s="307"/>
      <c r="FL1510" s="307"/>
      <c r="FM1510" s="307"/>
      <c r="FN1510" s="307"/>
      <c r="FO1510" s="307"/>
      <c r="FP1510" s="307"/>
      <c r="FQ1510" s="307"/>
      <c r="FR1510" s="307"/>
      <c r="FS1510" s="307"/>
      <c r="FT1510" s="307"/>
      <c r="FU1510" s="307"/>
      <c r="FV1510" s="307"/>
      <c r="FW1510" s="307"/>
      <c r="FX1510" s="307"/>
      <c r="FY1510" s="307"/>
      <c r="FZ1510" s="307"/>
      <c r="GA1510" s="307"/>
      <c r="GB1510" s="307"/>
      <c r="GC1510" s="307"/>
      <c r="GD1510" s="307"/>
      <c r="GE1510" s="307"/>
      <c r="GF1510" s="307"/>
      <c r="GG1510" s="307"/>
      <c r="GH1510" s="307"/>
      <c r="GI1510" s="307"/>
      <c r="GJ1510" s="307"/>
      <c r="GK1510" s="307"/>
      <c r="GL1510" s="307"/>
      <c r="GM1510" s="307"/>
      <c r="GN1510" s="307"/>
      <c r="GO1510" s="307"/>
      <c r="GP1510" s="307"/>
      <c r="GQ1510" s="307"/>
      <c r="GR1510" s="307"/>
      <c r="GS1510" s="307"/>
      <c r="GT1510" s="307"/>
      <c r="GU1510" s="307"/>
      <c r="GV1510" s="307"/>
      <c r="GW1510" s="307"/>
      <c r="GX1510" s="307"/>
      <c r="GY1510" s="307"/>
      <c r="GZ1510" s="307"/>
      <c r="HA1510" s="307"/>
      <c r="HB1510" s="307"/>
      <c r="HC1510" s="307"/>
      <c r="HD1510" s="307"/>
      <c r="HE1510" s="307"/>
      <c r="HF1510" s="307"/>
      <c r="HG1510" s="307"/>
      <c r="HH1510" s="307"/>
      <c r="HI1510" s="307"/>
      <c r="HJ1510" s="307"/>
      <c r="HK1510" s="307"/>
      <c r="HL1510" s="307"/>
      <c r="HM1510" s="307"/>
      <c r="HN1510" s="307"/>
      <c r="HO1510" s="307"/>
      <c r="HP1510" s="307"/>
      <c r="HQ1510" s="307"/>
      <c r="HR1510" s="307"/>
      <c r="HS1510" s="307"/>
      <c r="HT1510" s="307"/>
      <c r="HU1510" s="307"/>
      <c r="HV1510" s="307"/>
      <c r="HW1510" s="307"/>
      <c r="HX1510" s="307"/>
      <c r="HY1510" s="307"/>
      <c r="HZ1510" s="307"/>
      <c r="IA1510" s="307"/>
      <c r="IB1510" s="307"/>
      <c r="IC1510" s="307"/>
      <c r="ID1510" s="307"/>
      <c r="IE1510" s="307"/>
      <c r="IF1510" s="307"/>
      <c r="IG1510" s="307"/>
      <c r="IH1510" s="307"/>
      <c r="II1510" s="307"/>
      <c r="IJ1510" s="307"/>
      <c r="IK1510" s="307"/>
      <c r="IL1510" s="307"/>
      <c r="IM1510" s="307"/>
      <c r="IN1510" s="307"/>
      <c r="IO1510" s="307"/>
      <c r="IP1510" s="307"/>
      <c r="IQ1510" s="307"/>
      <c r="IR1510" s="307"/>
      <c r="IS1510" s="307"/>
      <c r="IT1510" s="307"/>
      <c r="IU1510" s="307"/>
      <c r="IV1510" s="307"/>
      <c r="IW1510" s="307"/>
      <c r="IX1510" s="307"/>
      <c r="IY1510" s="307"/>
      <c r="IZ1510" s="307"/>
      <c r="JA1510" s="307"/>
      <c r="JB1510" s="307"/>
      <c r="JC1510" s="307"/>
      <c r="JD1510" s="307"/>
      <c r="JE1510" s="307"/>
      <c r="JF1510" s="307"/>
      <c r="JG1510" s="307"/>
      <c r="JH1510" s="307"/>
      <c r="JI1510" s="307"/>
      <c r="JJ1510" s="307"/>
      <c r="JK1510" s="307"/>
      <c r="JL1510" s="307"/>
      <c r="JM1510" s="307"/>
      <c r="JN1510" s="307"/>
      <c r="JO1510" s="307"/>
      <c r="JP1510" s="307"/>
      <c r="JQ1510" s="307"/>
      <c r="JR1510" s="307"/>
      <c r="JS1510" s="307"/>
      <c r="JT1510" s="307"/>
      <c r="JU1510" s="307"/>
      <c r="JV1510" s="307"/>
      <c r="JW1510" s="307"/>
      <c r="JX1510" s="307"/>
      <c r="JY1510" s="307"/>
      <c r="JZ1510" s="307"/>
      <c r="KA1510" s="307"/>
      <c r="KB1510" s="307"/>
      <c r="KC1510" s="307"/>
      <c r="KD1510" s="307"/>
      <c r="KE1510" s="307"/>
      <c r="KF1510" s="307"/>
      <c r="KG1510" s="307"/>
      <c r="KH1510" s="307"/>
      <c r="KI1510" s="307"/>
      <c r="KJ1510" s="307"/>
      <c r="KK1510" s="307"/>
      <c r="KL1510" s="307"/>
      <c r="KM1510" s="307"/>
      <c r="KN1510" s="307"/>
      <c r="KO1510" s="307"/>
      <c r="KP1510" s="307"/>
      <c r="KQ1510" s="307"/>
      <c r="KR1510" s="307"/>
      <c r="KS1510" s="307"/>
      <c r="KT1510" s="307"/>
    </row>
    <row r="1511" spans="33:306" s="56" customFormat="1" ht="15" customHeight="1">
      <c r="AG1511" s="57"/>
      <c r="AH1511" s="57"/>
      <c r="AI1511" s="57"/>
      <c r="AJ1511" s="57"/>
      <c r="AK1511" s="57"/>
      <c r="AL1511" s="57"/>
      <c r="AM1511" s="57"/>
      <c r="AN1511" s="57"/>
      <c r="AO1511" s="57"/>
      <c r="AP1511" s="57"/>
      <c r="AQ1511" s="57"/>
      <c r="AR1511" s="57"/>
      <c r="AS1511" s="57"/>
      <c r="AT1511" s="57"/>
      <c r="AU1511" s="57"/>
      <c r="AV1511" s="57"/>
      <c r="AW1511" s="57"/>
      <c r="AX1511" s="57"/>
      <c r="AY1511" s="57"/>
      <c r="AZ1511" s="57"/>
      <c r="BA1511" s="57"/>
      <c r="BB1511" s="57"/>
      <c r="BC1511" s="57"/>
      <c r="BD1511" s="57"/>
      <c r="BE1511" s="57"/>
      <c r="BF1511" s="57"/>
      <c r="BG1511" s="57"/>
      <c r="BH1511" s="57"/>
      <c r="BI1511" s="57"/>
      <c r="BJ1511" s="57"/>
      <c r="BK1511" s="57"/>
      <c r="BL1511" s="57"/>
      <c r="BM1511" s="57"/>
      <c r="BN1511" s="57"/>
      <c r="CB1511" s="307"/>
      <c r="CC1511" s="307"/>
      <c r="CD1511" s="307"/>
      <c r="CE1511" s="307"/>
      <c r="CF1511" s="307"/>
      <c r="CG1511" s="307"/>
      <c r="CH1511" s="307"/>
      <c r="CI1511" s="307"/>
      <c r="CJ1511" s="307"/>
      <c r="CK1511" s="307"/>
      <c r="CL1511" s="307"/>
      <c r="CM1511" s="307"/>
      <c r="CN1511" s="307"/>
      <c r="CO1511" s="307"/>
      <c r="CP1511" s="307"/>
      <c r="CQ1511" s="307"/>
      <c r="CR1511" s="307"/>
      <c r="CS1511" s="307"/>
      <c r="CT1511" s="307"/>
      <c r="CU1511" s="307"/>
      <c r="CV1511" s="307"/>
      <c r="CW1511" s="307"/>
      <c r="CX1511" s="307"/>
      <c r="CY1511" s="307"/>
      <c r="CZ1511" s="307"/>
      <c r="DA1511" s="307"/>
      <c r="DB1511" s="307"/>
      <c r="DC1511" s="307"/>
      <c r="DD1511" s="307"/>
      <c r="DE1511" s="307"/>
      <c r="DF1511" s="307"/>
      <c r="DG1511" s="307"/>
      <c r="DH1511" s="307"/>
      <c r="DI1511" s="390"/>
      <c r="DJ1511" s="390"/>
      <c r="DK1511" s="307"/>
      <c r="DL1511" s="307"/>
      <c r="DM1511" s="307"/>
      <c r="DN1511" s="307"/>
      <c r="DO1511" s="307"/>
      <c r="DP1511" s="307"/>
      <c r="DQ1511" s="307"/>
      <c r="DR1511" s="307"/>
      <c r="DS1511" s="307"/>
      <c r="DT1511" s="307"/>
      <c r="DU1511" s="307"/>
      <c r="DV1511" s="307"/>
      <c r="DW1511" s="307"/>
      <c r="DX1511" s="307"/>
      <c r="DY1511" s="307"/>
      <c r="DZ1511" s="307"/>
      <c r="EA1511" s="307"/>
      <c r="EB1511" s="307"/>
      <c r="EC1511" s="307"/>
      <c r="ED1511" s="307"/>
      <c r="EE1511" s="307"/>
      <c r="EF1511" s="307"/>
      <c r="EG1511" s="307"/>
      <c r="EH1511" s="307"/>
      <c r="EI1511" s="307"/>
      <c r="EJ1511" s="307"/>
      <c r="EK1511" s="307"/>
      <c r="EL1511" s="307"/>
      <c r="EM1511" s="307"/>
      <c r="EN1511" s="307"/>
      <c r="EO1511" s="307"/>
      <c r="EP1511" s="307"/>
      <c r="EQ1511" s="307"/>
      <c r="ER1511" s="307"/>
      <c r="ES1511" s="307"/>
      <c r="ET1511" s="307"/>
      <c r="EU1511" s="390"/>
      <c r="EV1511" s="390"/>
      <c r="EW1511" s="307"/>
      <c r="EX1511" s="307"/>
      <c r="EY1511" s="307"/>
      <c r="EZ1511" s="307"/>
      <c r="FA1511" s="307"/>
      <c r="FB1511" s="307"/>
      <c r="FC1511" s="307"/>
      <c r="FD1511" s="307"/>
      <c r="FE1511" s="307"/>
      <c r="FF1511" s="307"/>
      <c r="FG1511" s="307"/>
      <c r="FH1511" s="307"/>
      <c r="FI1511" s="307"/>
      <c r="FJ1511" s="307"/>
      <c r="FK1511" s="307"/>
      <c r="FL1511" s="307"/>
      <c r="FM1511" s="307"/>
      <c r="FN1511" s="307"/>
      <c r="FO1511" s="307"/>
      <c r="FP1511" s="307"/>
      <c r="FQ1511" s="307"/>
      <c r="FR1511" s="307"/>
      <c r="FS1511" s="307"/>
      <c r="FT1511" s="307"/>
      <c r="FU1511" s="307"/>
      <c r="FV1511" s="307"/>
      <c r="FW1511" s="307"/>
      <c r="FX1511" s="307"/>
      <c r="FY1511" s="307"/>
      <c r="FZ1511" s="307"/>
      <c r="GA1511" s="307"/>
      <c r="GB1511" s="307"/>
      <c r="GC1511" s="307"/>
      <c r="GD1511" s="307"/>
      <c r="GE1511" s="307"/>
      <c r="GF1511" s="307"/>
      <c r="GG1511" s="307"/>
      <c r="GH1511" s="307"/>
      <c r="GI1511" s="307"/>
      <c r="GJ1511" s="307"/>
      <c r="GK1511" s="307"/>
      <c r="GL1511" s="307"/>
      <c r="GM1511" s="307"/>
      <c r="GN1511" s="307"/>
      <c r="GO1511" s="307"/>
      <c r="GP1511" s="307"/>
      <c r="GQ1511" s="307"/>
      <c r="GR1511" s="307"/>
      <c r="GS1511" s="307"/>
      <c r="GT1511" s="307"/>
      <c r="GU1511" s="307"/>
      <c r="GV1511" s="307"/>
      <c r="GW1511" s="307"/>
      <c r="GX1511" s="307"/>
      <c r="GY1511" s="307"/>
      <c r="GZ1511" s="307"/>
      <c r="HA1511" s="307"/>
      <c r="HB1511" s="307"/>
      <c r="HC1511" s="307"/>
      <c r="HD1511" s="307"/>
      <c r="HE1511" s="307"/>
      <c r="HF1511" s="307"/>
      <c r="HG1511" s="307"/>
      <c r="HH1511" s="307"/>
      <c r="HI1511" s="307"/>
      <c r="HJ1511" s="307"/>
      <c r="HK1511" s="307"/>
      <c r="HL1511" s="307"/>
      <c r="HM1511" s="307"/>
      <c r="HN1511" s="307"/>
      <c r="HO1511" s="307"/>
      <c r="HP1511" s="307"/>
      <c r="HQ1511" s="307"/>
      <c r="HR1511" s="307"/>
      <c r="HS1511" s="307"/>
      <c r="HT1511" s="307"/>
      <c r="HU1511" s="307"/>
      <c r="HV1511" s="307"/>
      <c r="HW1511" s="307"/>
      <c r="HX1511" s="307"/>
      <c r="HY1511" s="307"/>
      <c r="HZ1511" s="307"/>
      <c r="IA1511" s="307"/>
      <c r="IB1511" s="307"/>
      <c r="IC1511" s="307"/>
      <c r="ID1511" s="307"/>
      <c r="IE1511" s="307"/>
      <c r="IF1511" s="307"/>
      <c r="IG1511" s="307"/>
      <c r="IH1511" s="307"/>
      <c r="II1511" s="307"/>
      <c r="IJ1511" s="307"/>
      <c r="IK1511" s="307"/>
      <c r="IL1511" s="307"/>
      <c r="IM1511" s="307"/>
      <c r="IN1511" s="307"/>
      <c r="IO1511" s="307"/>
      <c r="IP1511" s="307"/>
      <c r="IQ1511" s="307"/>
      <c r="IR1511" s="307"/>
      <c r="IS1511" s="307"/>
      <c r="IT1511" s="307"/>
      <c r="IU1511" s="307"/>
      <c r="IV1511" s="307"/>
      <c r="IW1511" s="307"/>
      <c r="IX1511" s="307"/>
      <c r="IY1511" s="307"/>
      <c r="IZ1511" s="307"/>
      <c r="JA1511" s="307"/>
      <c r="JB1511" s="307"/>
      <c r="JC1511" s="307"/>
      <c r="JD1511" s="307"/>
      <c r="JE1511" s="307"/>
      <c r="JF1511" s="307"/>
      <c r="JG1511" s="307"/>
      <c r="JH1511" s="307"/>
      <c r="JI1511" s="307"/>
      <c r="JJ1511" s="307"/>
      <c r="JK1511" s="307"/>
      <c r="JL1511" s="307"/>
      <c r="JM1511" s="307"/>
      <c r="JN1511" s="307"/>
      <c r="JO1511" s="307"/>
      <c r="JP1511" s="307"/>
      <c r="JQ1511" s="307"/>
      <c r="JR1511" s="307"/>
      <c r="JS1511" s="307"/>
      <c r="JT1511" s="307"/>
      <c r="JU1511" s="307"/>
      <c r="JV1511" s="307"/>
      <c r="JW1511" s="307"/>
      <c r="JX1511" s="307"/>
      <c r="JY1511" s="307"/>
      <c r="JZ1511" s="307"/>
      <c r="KA1511" s="307"/>
      <c r="KB1511" s="307"/>
      <c r="KC1511" s="307"/>
      <c r="KD1511" s="307"/>
      <c r="KE1511" s="307"/>
      <c r="KF1511" s="307"/>
      <c r="KG1511" s="307"/>
      <c r="KH1511" s="307"/>
      <c r="KI1511" s="307"/>
      <c r="KJ1511" s="307"/>
      <c r="KK1511" s="307"/>
      <c r="KL1511" s="307"/>
      <c r="KM1511" s="307"/>
      <c r="KN1511" s="307"/>
      <c r="KO1511" s="307"/>
      <c r="KP1511" s="307"/>
      <c r="KQ1511" s="307"/>
      <c r="KR1511" s="307"/>
      <c r="KS1511" s="307"/>
      <c r="KT1511" s="307"/>
    </row>
    <row r="1512" spans="33:306" s="56" customFormat="1" ht="15" customHeight="1">
      <c r="AG1512" s="57"/>
      <c r="AH1512" s="57"/>
      <c r="AI1512" s="57"/>
      <c r="AJ1512" s="57"/>
      <c r="AK1512" s="57"/>
      <c r="AL1512" s="57"/>
      <c r="AM1512" s="57"/>
      <c r="AN1512" s="57"/>
      <c r="AO1512" s="57"/>
      <c r="AP1512" s="57"/>
      <c r="AQ1512" s="57"/>
      <c r="AR1512" s="57"/>
      <c r="AS1512" s="57"/>
      <c r="AT1512" s="57"/>
      <c r="AU1512" s="57"/>
      <c r="AV1512" s="57"/>
      <c r="AW1512" s="57"/>
      <c r="AX1512" s="57"/>
      <c r="AY1512" s="57"/>
      <c r="AZ1512" s="57"/>
      <c r="BA1512" s="57"/>
      <c r="BB1512" s="57"/>
      <c r="BC1512" s="57"/>
      <c r="BD1512" s="57"/>
      <c r="BE1512" s="57"/>
      <c r="BF1512" s="57"/>
      <c r="BG1512" s="57"/>
      <c r="BH1512" s="57"/>
      <c r="BI1512" s="57"/>
      <c r="BJ1512" s="57"/>
      <c r="BK1512" s="57"/>
      <c r="BL1512" s="57"/>
      <c r="BM1512" s="57"/>
      <c r="BN1512" s="57"/>
      <c r="CB1512" s="307"/>
      <c r="CC1512" s="307"/>
      <c r="CD1512" s="307"/>
      <c r="CE1512" s="307"/>
      <c r="CF1512" s="307"/>
      <c r="CG1512" s="307"/>
      <c r="CH1512" s="307"/>
      <c r="CI1512" s="307"/>
      <c r="CJ1512" s="307"/>
      <c r="CK1512" s="307"/>
      <c r="CL1512" s="307"/>
      <c r="CM1512" s="307"/>
      <c r="CN1512" s="307"/>
      <c r="CO1512" s="307"/>
      <c r="CP1512" s="307"/>
      <c r="CQ1512" s="307"/>
      <c r="CR1512" s="307"/>
      <c r="CS1512" s="307"/>
      <c r="CT1512" s="307"/>
      <c r="CU1512" s="307"/>
      <c r="CV1512" s="307"/>
      <c r="CW1512" s="307"/>
      <c r="CX1512" s="307"/>
      <c r="CY1512" s="307"/>
      <c r="CZ1512" s="307"/>
      <c r="DA1512" s="307"/>
      <c r="DB1512" s="307"/>
      <c r="DC1512" s="307"/>
      <c r="DD1512" s="307"/>
      <c r="DE1512" s="307"/>
      <c r="DF1512" s="307"/>
      <c r="DG1512" s="307"/>
      <c r="DH1512" s="307"/>
      <c r="DI1512" s="390"/>
      <c r="DJ1512" s="390"/>
      <c r="DK1512" s="307"/>
      <c r="DL1512" s="307"/>
      <c r="DM1512" s="307"/>
      <c r="DN1512" s="307"/>
      <c r="DO1512" s="307"/>
      <c r="DP1512" s="307"/>
      <c r="DQ1512" s="307"/>
      <c r="DR1512" s="307"/>
      <c r="DS1512" s="307"/>
      <c r="DT1512" s="307"/>
      <c r="DU1512" s="307"/>
      <c r="DV1512" s="307"/>
      <c r="DW1512" s="307"/>
      <c r="DX1512" s="307"/>
      <c r="DY1512" s="307"/>
      <c r="DZ1512" s="307"/>
      <c r="EA1512" s="307"/>
      <c r="EB1512" s="307"/>
      <c r="EC1512" s="307"/>
      <c r="ED1512" s="307"/>
      <c r="EE1512" s="307"/>
      <c r="EF1512" s="307"/>
      <c r="EG1512" s="307"/>
      <c r="EH1512" s="307"/>
      <c r="EI1512" s="307"/>
      <c r="EJ1512" s="307"/>
      <c r="EK1512" s="307"/>
      <c r="EL1512" s="307"/>
      <c r="EM1512" s="307"/>
      <c r="EN1512" s="307"/>
      <c r="EO1512" s="307"/>
      <c r="EP1512" s="307"/>
      <c r="EQ1512" s="307"/>
      <c r="ER1512" s="307"/>
      <c r="ES1512" s="307"/>
      <c r="ET1512" s="307"/>
      <c r="EU1512" s="390"/>
      <c r="EV1512" s="390"/>
      <c r="EW1512" s="307"/>
      <c r="EX1512" s="307"/>
      <c r="EY1512" s="307"/>
      <c r="EZ1512" s="307"/>
      <c r="FA1512" s="307"/>
      <c r="FB1512" s="307"/>
      <c r="FC1512" s="307"/>
      <c r="FD1512" s="307"/>
      <c r="FE1512" s="307"/>
      <c r="FF1512" s="307"/>
      <c r="FG1512" s="307"/>
      <c r="FH1512" s="307"/>
      <c r="FI1512" s="307"/>
      <c r="FJ1512" s="307"/>
      <c r="FK1512" s="307"/>
      <c r="FL1512" s="307"/>
      <c r="FM1512" s="307"/>
      <c r="FN1512" s="307"/>
      <c r="FO1512" s="307"/>
      <c r="FP1512" s="307"/>
      <c r="FQ1512" s="307"/>
      <c r="FR1512" s="307"/>
      <c r="FS1512" s="307"/>
      <c r="FT1512" s="307"/>
      <c r="FU1512" s="307"/>
      <c r="FV1512" s="307"/>
      <c r="FW1512" s="307"/>
      <c r="FX1512" s="307"/>
      <c r="FY1512" s="307"/>
      <c r="FZ1512" s="307"/>
      <c r="GA1512" s="307"/>
      <c r="GB1512" s="307"/>
      <c r="GC1512" s="307"/>
      <c r="GD1512" s="307"/>
      <c r="GE1512" s="307"/>
      <c r="GF1512" s="307"/>
      <c r="GG1512" s="307"/>
      <c r="GH1512" s="307"/>
      <c r="GI1512" s="307"/>
      <c r="GJ1512" s="307"/>
      <c r="GK1512" s="307"/>
      <c r="GL1512" s="307"/>
      <c r="GM1512" s="307"/>
      <c r="GN1512" s="307"/>
      <c r="GO1512" s="307"/>
      <c r="GP1512" s="307"/>
      <c r="GQ1512" s="307"/>
      <c r="GR1512" s="307"/>
      <c r="GS1512" s="307"/>
      <c r="GT1512" s="307"/>
      <c r="GU1512" s="307"/>
      <c r="GV1512" s="307"/>
      <c r="GW1512" s="307"/>
      <c r="GX1512" s="307"/>
      <c r="GY1512" s="307"/>
      <c r="GZ1512" s="307"/>
      <c r="HA1512" s="307"/>
      <c r="HB1512" s="307"/>
      <c r="HC1512" s="307"/>
      <c r="HD1512" s="307"/>
      <c r="HE1512" s="307"/>
      <c r="HF1512" s="307"/>
      <c r="HG1512" s="307"/>
      <c r="HH1512" s="307"/>
      <c r="HI1512" s="307"/>
      <c r="HJ1512" s="307"/>
      <c r="HK1512" s="307"/>
      <c r="HL1512" s="307"/>
      <c r="HM1512" s="307"/>
      <c r="HN1512" s="307"/>
      <c r="HO1512" s="307"/>
      <c r="HP1512" s="307"/>
      <c r="HQ1512" s="307"/>
      <c r="HR1512" s="307"/>
      <c r="HS1512" s="307"/>
      <c r="HT1512" s="307"/>
      <c r="HU1512" s="307"/>
      <c r="HV1512" s="307"/>
      <c r="HW1512" s="307"/>
      <c r="HX1512" s="307"/>
      <c r="HY1512" s="307"/>
      <c r="HZ1512" s="307"/>
      <c r="IA1512" s="307"/>
      <c r="IB1512" s="307"/>
      <c r="IC1512" s="307"/>
      <c r="ID1512" s="307"/>
      <c r="IE1512" s="307"/>
      <c r="IF1512" s="307"/>
      <c r="IG1512" s="307"/>
      <c r="IH1512" s="307"/>
      <c r="II1512" s="307"/>
      <c r="IJ1512" s="307"/>
      <c r="IK1512" s="307"/>
      <c r="IL1512" s="307"/>
      <c r="IM1512" s="307"/>
      <c r="IN1512" s="307"/>
      <c r="IO1512" s="307"/>
      <c r="IP1512" s="307"/>
      <c r="IQ1512" s="307"/>
      <c r="IR1512" s="307"/>
      <c r="IS1512" s="307"/>
      <c r="IT1512" s="307"/>
      <c r="IU1512" s="307"/>
      <c r="IV1512" s="307"/>
      <c r="IW1512" s="307"/>
      <c r="IX1512" s="307"/>
      <c r="IY1512" s="307"/>
      <c r="IZ1512" s="307"/>
      <c r="JA1512" s="307"/>
      <c r="JB1512" s="307"/>
      <c r="JC1512" s="307"/>
      <c r="JD1512" s="307"/>
      <c r="JE1512" s="307"/>
      <c r="JF1512" s="307"/>
      <c r="JG1512" s="307"/>
      <c r="JH1512" s="307"/>
      <c r="JI1512" s="307"/>
      <c r="JJ1512" s="307"/>
      <c r="JK1512" s="307"/>
      <c r="JL1512" s="307"/>
      <c r="JM1512" s="307"/>
      <c r="JN1512" s="307"/>
      <c r="JO1512" s="307"/>
      <c r="JP1512" s="307"/>
      <c r="JQ1512" s="307"/>
      <c r="JR1512" s="307"/>
      <c r="JS1512" s="307"/>
      <c r="JT1512" s="307"/>
      <c r="JU1512" s="307"/>
      <c r="JV1512" s="307"/>
      <c r="JW1512" s="307"/>
      <c r="JX1512" s="307"/>
      <c r="JY1512" s="307"/>
      <c r="JZ1512" s="307"/>
      <c r="KA1512" s="307"/>
      <c r="KB1512" s="307"/>
      <c r="KC1512" s="307"/>
      <c r="KD1512" s="307"/>
      <c r="KE1512" s="307"/>
      <c r="KF1512" s="307"/>
      <c r="KG1512" s="307"/>
      <c r="KH1512" s="307"/>
      <c r="KI1512" s="307"/>
      <c r="KJ1512" s="307"/>
      <c r="KK1512" s="307"/>
      <c r="KL1512" s="307"/>
      <c r="KM1512" s="307"/>
      <c r="KN1512" s="307"/>
      <c r="KO1512" s="307"/>
      <c r="KP1512" s="307"/>
      <c r="KQ1512" s="307"/>
      <c r="KR1512" s="307"/>
      <c r="KS1512" s="307"/>
      <c r="KT1512" s="307"/>
    </row>
    <row r="1513" spans="33:306" s="56" customFormat="1" ht="15" customHeight="1">
      <c r="AG1513" s="57"/>
      <c r="AH1513" s="57"/>
      <c r="AI1513" s="57"/>
      <c r="AJ1513" s="57"/>
      <c r="AK1513" s="57"/>
      <c r="AL1513" s="57"/>
      <c r="AM1513" s="57"/>
      <c r="AN1513" s="57"/>
      <c r="AO1513" s="57"/>
      <c r="AP1513" s="57"/>
      <c r="AQ1513" s="57"/>
      <c r="AR1513" s="57"/>
      <c r="AS1513" s="57"/>
      <c r="AT1513" s="57"/>
      <c r="AU1513" s="57"/>
      <c r="AV1513" s="57"/>
      <c r="AW1513" s="57"/>
      <c r="AX1513" s="57"/>
      <c r="AY1513" s="57"/>
      <c r="AZ1513" s="57"/>
      <c r="BA1513" s="57"/>
      <c r="BB1513" s="57"/>
      <c r="BC1513" s="57"/>
      <c r="BD1513" s="57"/>
      <c r="BE1513" s="57"/>
      <c r="BF1513" s="57"/>
      <c r="BG1513" s="57"/>
      <c r="BH1513" s="57"/>
      <c r="BI1513" s="57"/>
      <c r="BJ1513" s="57"/>
      <c r="BK1513" s="57"/>
      <c r="BL1513" s="57"/>
      <c r="BM1513" s="57"/>
      <c r="BN1513" s="57"/>
      <c r="CB1513" s="307"/>
      <c r="CC1513" s="307"/>
      <c r="CD1513" s="307"/>
      <c r="CE1513" s="307"/>
      <c r="CF1513" s="307"/>
      <c r="CG1513" s="307"/>
      <c r="CH1513" s="307"/>
      <c r="CI1513" s="307"/>
      <c r="CJ1513" s="307"/>
      <c r="CK1513" s="307"/>
      <c r="CL1513" s="307"/>
      <c r="CM1513" s="307"/>
      <c r="CN1513" s="307"/>
      <c r="CO1513" s="307"/>
      <c r="CP1513" s="307"/>
      <c r="CQ1513" s="307"/>
      <c r="CR1513" s="307"/>
      <c r="CS1513" s="307"/>
      <c r="CT1513" s="307"/>
      <c r="CU1513" s="307"/>
      <c r="CV1513" s="307"/>
      <c r="CW1513" s="307"/>
      <c r="CX1513" s="307"/>
      <c r="CY1513" s="307"/>
      <c r="CZ1513" s="307"/>
      <c r="DA1513" s="307"/>
      <c r="DB1513" s="307"/>
      <c r="DC1513" s="307"/>
      <c r="DD1513" s="307"/>
      <c r="DE1513" s="307"/>
      <c r="DF1513" s="307"/>
      <c r="DG1513" s="307"/>
      <c r="DH1513" s="307"/>
      <c r="DI1513" s="390"/>
      <c r="DJ1513" s="390"/>
      <c r="DK1513" s="307"/>
      <c r="DL1513" s="307"/>
      <c r="DM1513" s="307"/>
      <c r="DN1513" s="307"/>
      <c r="DO1513" s="307"/>
      <c r="DP1513" s="307"/>
      <c r="DQ1513" s="307"/>
      <c r="DR1513" s="307"/>
      <c r="DS1513" s="307"/>
      <c r="DT1513" s="307"/>
      <c r="DU1513" s="307"/>
      <c r="DV1513" s="307"/>
      <c r="DW1513" s="307"/>
      <c r="DX1513" s="307"/>
      <c r="DY1513" s="307"/>
      <c r="DZ1513" s="307"/>
      <c r="EA1513" s="307"/>
      <c r="EB1513" s="307"/>
      <c r="EC1513" s="307"/>
      <c r="ED1513" s="307"/>
      <c r="EE1513" s="307"/>
      <c r="EF1513" s="307"/>
      <c r="EG1513" s="307"/>
      <c r="EH1513" s="307"/>
      <c r="EI1513" s="307"/>
      <c r="EJ1513" s="307"/>
      <c r="EK1513" s="307"/>
      <c r="EL1513" s="307"/>
      <c r="EM1513" s="307"/>
      <c r="EN1513" s="307"/>
      <c r="EO1513" s="307"/>
      <c r="EP1513" s="307"/>
      <c r="EQ1513" s="307"/>
      <c r="ER1513" s="307"/>
      <c r="ES1513" s="307"/>
      <c r="ET1513" s="307"/>
      <c r="EU1513" s="390"/>
      <c r="EV1513" s="390"/>
      <c r="EW1513" s="307"/>
      <c r="EX1513" s="307"/>
      <c r="EY1513" s="307"/>
      <c r="EZ1513" s="307"/>
      <c r="FA1513" s="307"/>
      <c r="FB1513" s="307"/>
      <c r="FC1513" s="307"/>
      <c r="FD1513" s="307"/>
      <c r="FE1513" s="307"/>
      <c r="FF1513" s="307"/>
      <c r="FG1513" s="307"/>
      <c r="FH1513" s="307"/>
      <c r="FI1513" s="307"/>
      <c r="FJ1513" s="307"/>
      <c r="FK1513" s="307"/>
      <c r="FL1513" s="307"/>
      <c r="FM1513" s="307"/>
      <c r="FN1513" s="307"/>
      <c r="FO1513" s="307"/>
      <c r="FP1513" s="307"/>
      <c r="FQ1513" s="307"/>
      <c r="FR1513" s="307"/>
      <c r="FS1513" s="307"/>
      <c r="FT1513" s="307"/>
      <c r="FU1513" s="307"/>
      <c r="FV1513" s="307"/>
      <c r="FW1513" s="307"/>
      <c r="FX1513" s="307"/>
      <c r="FY1513" s="307"/>
      <c r="FZ1513" s="307"/>
      <c r="GA1513" s="307"/>
      <c r="GB1513" s="307"/>
      <c r="GC1513" s="307"/>
      <c r="GD1513" s="307"/>
      <c r="GE1513" s="307"/>
      <c r="GF1513" s="307"/>
      <c r="GG1513" s="307"/>
      <c r="GH1513" s="307"/>
      <c r="GI1513" s="307"/>
      <c r="GJ1513" s="307"/>
      <c r="GK1513" s="307"/>
      <c r="GL1513" s="307"/>
      <c r="GM1513" s="307"/>
      <c r="GN1513" s="307"/>
      <c r="GO1513" s="307"/>
      <c r="GP1513" s="307"/>
      <c r="GQ1513" s="307"/>
      <c r="GR1513" s="307"/>
      <c r="GS1513" s="307"/>
      <c r="GT1513" s="307"/>
      <c r="GU1513" s="307"/>
      <c r="GV1513" s="307"/>
      <c r="GW1513" s="307"/>
      <c r="GX1513" s="307"/>
      <c r="GY1513" s="307"/>
      <c r="GZ1513" s="307"/>
      <c r="HA1513" s="307"/>
      <c r="HB1513" s="307"/>
      <c r="HC1513" s="307"/>
      <c r="HD1513" s="307"/>
      <c r="HE1513" s="307"/>
      <c r="HF1513" s="307"/>
      <c r="HG1513" s="307"/>
      <c r="HH1513" s="307"/>
      <c r="HI1513" s="307"/>
      <c r="HJ1513" s="307"/>
      <c r="HK1513" s="307"/>
      <c r="HL1513" s="307"/>
      <c r="HM1513" s="307"/>
      <c r="HN1513" s="307"/>
      <c r="HO1513" s="307"/>
      <c r="HP1513" s="307"/>
      <c r="HQ1513" s="307"/>
      <c r="HR1513" s="307"/>
      <c r="HS1513" s="307"/>
      <c r="HT1513" s="307"/>
      <c r="HU1513" s="307"/>
      <c r="HV1513" s="307"/>
      <c r="HW1513" s="307"/>
      <c r="HX1513" s="307"/>
      <c r="HY1513" s="307"/>
      <c r="HZ1513" s="307"/>
      <c r="IA1513" s="307"/>
      <c r="IB1513" s="307"/>
      <c r="IC1513" s="307"/>
      <c r="ID1513" s="307"/>
      <c r="IE1513" s="307"/>
      <c r="IF1513" s="307"/>
      <c r="IG1513" s="307"/>
      <c r="IH1513" s="307"/>
      <c r="II1513" s="307"/>
      <c r="IJ1513" s="307"/>
      <c r="IK1513" s="307"/>
      <c r="IL1513" s="307"/>
      <c r="IM1513" s="307"/>
      <c r="IN1513" s="307"/>
      <c r="IO1513" s="307"/>
      <c r="IP1513" s="307"/>
      <c r="IQ1513" s="307"/>
      <c r="IR1513" s="307"/>
      <c r="IS1513" s="307"/>
      <c r="IT1513" s="307"/>
      <c r="IU1513" s="307"/>
      <c r="IV1513" s="307"/>
      <c r="IW1513" s="307"/>
      <c r="IX1513" s="307"/>
      <c r="IY1513" s="307"/>
      <c r="IZ1513" s="307"/>
      <c r="JA1513" s="307"/>
      <c r="JB1513" s="307"/>
      <c r="JC1513" s="307"/>
      <c r="JD1513" s="307"/>
      <c r="JE1513" s="307"/>
      <c r="JF1513" s="307"/>
      <c r="JG1513" s="307"/>
      <c r="JH1513" s="307"/>
      <c r="JI1513" s="307"/>
      <c r="JJ1513" s="307"/>
      <c r="JK1513" s="307"/>
      <c r="JL1513" s="307"/>
      <c r="JM1513" s="307"/>
      <c r="JN1513" s="307"/>
      <c r="JO1513" s="307"/>
      <c r="JP1513" s="307"/>
      <c r="JQ1513" s="307"/>
      <c r="JR1513" s="307"/>
      <c r="JS1513" s="307"/>
      <c r="JT1513" s="307"/>
      <c r="JU1513" s="307"/>
      <c r="JV1513" s="307"/>
      <c r="JW1513" s="307"/>
      <c r="JX1513" s="307"/>
      <c r="JY1513" s="307"/>
      <c r="JZ1513" s="307"/>
      <c r="KA1513" s="307"/>
      <c r="KB1513" s="307"/>
      <c r="KC1513" s="307"/>
      <c r="KD1513" s="307"/>
      <c r="KE1513" s="307"/>
      <c r="KF1513" s="307"/>
      <c r="KG1513" s="307"/>
      <c r="KH1513" s="307"/>
      <c r="KI1513" s="307"/>
      <c r="KJ1513" s="307"/>
      <c r="KK1513" s="307"/>
      <c r="KL1513" s="307"/>
      <c r="KM1513" s="307"/>
      <c r="KN1513" s="307"/>
      <c r="KO1513" s="307"/>
      <c r="KP1513" s="307"/>
      <c r="KQ1513" s="307"/>
      <c r="KR1513" s="307"/>
      <c r="KS1513" s="307"/>
      <c r="KT1513" s="307"/>
    </row>
    <row r="1514" spans="33:306" s="56" customFormat="1" ht="15" customHeight="1">
      <c r="AG1514" s="57"/>
      <c r="AH1514" s="57"/>
      <c r="AI1514" s="57"/>
      <c r="AJ1514" s="57"/>
      <c r="AK1514" s="57"/>
      <c r="AL1514" s="57"/>
      <c r="AM1514" s="57"/>
      <c r="AN1514" s="57"/>
      <c r="AO1514" s="57"/>
      <c r="AP1514" s="57"/>
      <c r="AQ1514" s="57"/>
      <c r="AR1514" s="57"/>
      <c r="AS1514" s="57"/>
      <c r="AT1514" s="57"/>
      <c r="AU1514" s="57"/>
      <c r="AV1514" s="57"/>
      <c r="AW1514" s="57"/>
      <c r="AX1514" s="57"/>
      <c r="AY1514" s="57"/>
      <c r="AZ1514" s="57"/>
      <c r="BA1514" s="57"/>
      <c r="BB1514" s="57"/>
      <c r="BC1514" s="57"/>
      <c r="BD1514" s="57"/>
      <c r="BE1514" s="57"/>
      <c r="BF1514" s="57"/>
      <c r="BG1514" s="57"/>
      <c r="BH1514" s="57"/>
      <c r="BI1514" s="57"/>
      <c r="BJ1514" s="57"/>
      <c r="BK1514" s="57"/>
      <c r="BL1514" s="57"/>
      <c r="BM1514" s="57"/>
      <c r="BN1514" s="57"/>
      <c r="CB1514" s="307"/>
      <c r="CC1514" s="307"/>
      <c r="CD1514" s="307"/>
      <c r="CE1514" s="307"/>
      <c r="CF1514" s="307"/>
      <c r="CG1514" s="307"/>
      <c r="CH1514" s="307"/>
      <c r="CI1514" s="307"/>
      <c r="CJ1514" s="307"/>
      <c r="CK1514" s="307"/>
      <c r="CL1514" s="307"/>
      <c r="CM1514" s="307"/>
      <c r="CN1514" s="307"/>
      <c r="CO1514" s="307"/>
      <c r="CP1514" s="307"/>
      <c r="CQ1514" s="307"/>
      <c r="CR1514" s="307"/>
      <c r="CS1514" s="307"/>
      <c r="CT1514" s="307"/>
      <c r="CU1514" s="307"/>
      <c r="CV1514" s="307"/>
      <c r="CW1514" s="307"/>
      <c r="CX1514" s="307"/>
      <c r="CY1514" s="307"/>
      <c r="CZ1514" s="307"/>
      <c r="DA1514" s="307"/>
      <c r="DB1514" s="307"/>
      <c r="DC1514" s="307"/>
      <c r="DD1514" s="307"/>
      <c r="DE1514" s="307"/>
      <c r="DF1514" s="307"/>
      <c r="DG1514" s="307"/>
      <c r="DH1514" s="307"/>
      <c r="DI1514" s="390"/>
      <c r="DJ1514" s="390"/>
      <c r="DK1514" s="307"/>
      <c r="DL1514" s="307"/>
      <c r="DM1514" s="307"/>
      <c r="DN1514" s="307"/>
      <c r="DO1514" s="307"/>
      <c r="DP1514" s="307"/>
      <c r="DQ1514" s="307"/>
      <c r="DR1514" s="307"/>
      <c r="DS1514" s="307"/>
      <c r="DT1514" s="307"/>
      <c r="DU1514" s="307"/>
      <c r="DV1514" s="307"/>
      <c r="DW1514" s="307"/>
      <c r="DX1514" s="307"/>
      <c r="DY1514" s="307"/>
      <c r="DZ1514" s="307"/>
      <c r="EA1514" s="307"/>
      <c r="EB1514" s="307"/>
      <c r="EC1514" s="307"/>
      <c r="ED1514" s="307"/>
      <c r="EE1514" s="307"/>
      <c r="EF1514" s="307"/>
      <c r="EG1514" s="307"/>
      <c r="EH1514" s="307"/>
      <c r="EI1514" s="307"/>
      <c r="EJ1514" s="307"/>
      <c r="EK1514" s="307"/>
      <c r="EL1514" s="307"/>
      <c r="EM1514" s="307"/>
      <c r="EN1514" s="307"/>
      <c r="EO1514" s="307"/>
      <c r="EP1514" s="307"/>
      <c r="EQ1514" s="307"/>
      <c r="ER1514" s="307"/>
      <c r="ES1514" s="307"/>
      <c r="ET1514" s="307"/>
      <c r="EU1514" s="390"/>
      <c r="EV1514" s="390"/>
      <c r="EW1514" s="307"/>
      <c r="EX1514" s="307"/>
      <c r="EY1514" s="307"/>
      <c r="EZ1514" s="307"/>
      <c r="FA1514" s="307"/>
      <c r="FB1514" s="307"/>
      <c r="FC1514" s="307"/>
      <c r="FD1514" s="307"/>
      <c r="FE1514" s="307"/>
      <c r="FF1514" s="307"/>
      <c r="FG1514" s="307"/>
      <c r="FH1514" s="307"/>
      <c r="FI1514" s="307"/>
      <c r="FJ1514" s="307"/>
      <c r="FK1514" s="307"/>
      <c r="FL1514" s="307"/>
      <c r="FM1514" s="307"/>
      <c r="FN1514" s="307"/>
      <c r="FO1514" s="307"/>
      <c r="FP1514" s="307"/>
      <c r="FQ1514" s="307"/>
      <c r="FR1514" s="307"/>
      <c r="FS1514" s="307"/>
      <c r="FT1514" s="307"/>
      <c r="FU1514" s="307"/>
      <c r="FV1514" s="307"/>
      <c r="FW1514" s="307"/>
      <c r="FX1514" s="307"/>
      <c r="FY1514" s="307"/>
      <c r="FZ1514" s="307"/>
      <c r="GA1514" s="307"/>
      <c r="GB1514" s="307"/>
      <c r="GC1514" s="307"/>
      <c r="GD1514" s="307"/>
      <c r="GE1514" s="307"/>
      <c r="GF1514" s="307"/>
      <c r="GG1514" s="307"/>
      <c r="GH1514" s="307"/>
      <c r="GI1514" s="307"/>
      <c r="GJ1514" s="307"/>
      <c r="GK1514" s="307"/>
      <c r="GL1514" s="307"/>
      <c r="GM1514" s="307"/>
      <c r="GN1514" s="307"/>
      <c r="GO1514" s="307"/>
      <c r="GP1514" s="307"/>
      <c r="GQ1514" s="307"/>
      <c r="GR1514" s="307"/>
      <c r="GS1514" s="307"/>
      <c r="GT1514" s="307"/>
      <c r="GU1514" s="307"/>
      <c r="GV1514" s="307"/>
      <c r="GW1514" s="307"/>
      <c r="GX1514" s="307"/>
      <c r="GY1514" s="307"/>
      <c r="GZ1514" s="307"/>
      <c r="HA1514" s="307"/>
      <c r="HB1514" s="307"/>
      <c r="HC1514" s="307"/>
      <c r="HD1514" s="307"/>
      <c r="HE1514" s="307"/>
      <c r="HF1514" s="307"/>
      <c r="HG1514" s="307"/>
      <c r="HH1514" s="307"/>
      <c r="HI1514" s="307"/>
      <c r="HJ1514" s="307"/>
      <c r="HK1514" s="307"/>
      <c r="HL1514" s="307"/>
      <c r="HM1514" s="307"/>
      <c r="HN1514" s="307"/>
      <c r="HO1514" s="307"/>
      <c r="HP1514" s="307"/>
      <c r="HQ1514" s="307"/>
      <c r="HR1514" s="307"/>
      <c r="HS1514" s="307"/>
      <c r="HT1514" s="307"/>
      <c r="HU1514" s="307"/>
      <c r="HV1514" s="307"/>
      <c r="HW1514" s="307"/>
      <c r="HX1514" s="307"/>
      <c r="HY1514" s="307"/>
      <c r="HZ1514" s="307"/>
      <c r="IA1514" s="307"/>
      <c r="IB1514" s="307"/>
      <c r="IC1514" s="307"/>
      <c r="ID1514" s="307"/>
      <c r="IE1514" s="307"/>
      <c r="IF1514" s="307"/>
      <c r="IG1514" s="307"/>
      <c r="IH1514" s="307"/>
      <c r="II1514" s="307"/>
      <c r="IJ1514" s="307"/>
      <c r="IK1514" s="307"/>
      <c r="IL1514" s="307"/>
      <c r="IM1514" s="307"/>
      <c r="IN1514" s="307"/>
      <c r="IO1514" s="307"/>
      <c r="IP1514" s="307"/>
      <c r="IQ1514" s="307"/>
      <c r="IR1514" s="307"/>
      <c r="IS1514" s="307"/>
      <c r="IT1514" s="307"/>
      <c r="IU1514" s="307"/>
      <c r="IV1514" s="307"/>
      <c r="IW1514" s="307"/>
      <c r="IX1514" s="307"/>
      <c r="IY1514" s="307"/>
      <c r="IZ1514" s="307"/>
      <c r="JA1514" s="307"/>
      <c r="JB1514" s="307"/>
      <c r="JC1514" s="307"/>
      <c r="JD1514" s="307"/>
      <c r="JE1514" s="307"/>
      <c r="JF1514" s="307"/>
      <c r="JG1514" s="307"/>
      <c r="JH1514" s="307"/>
      <c r="JI1514" s="307"/>
      <c r="JJ1514" s="307"/>
      <c r="JK1514" s="307"/>
      <c r="JL1514" s="307"/>
      <c r="JM1514" s="307"/>
      <c r="JN1514" s="307"/>
      <c r="JO1514" s="307"/>
      <c r="JP1514" s="307"/>
      <c r="JQ1514" s="307"/>
      <c r="JR1514" s="307"/>
      <c r="JS1514" s="307"/>
      <c r="JT1514" s="307"/>
      <c r="JU1514" s="307"/>
      <c r="JV1514" s="307"/>
      <c r="JW1514" s="307"/>
      <c r="JX1514" s="307"/>
      <c r="JY1514" s="307"/>
      <c r="JZ1514" s="307"/>
      <c r="KA1514" s="307"/>
      <c r="KB1514" s="307"/>
      <c r="KC1514" s="307"/>
      <c r="KD1514" s="307"/>
      <c r="KE1514" s="307"/>
      <c r="KF1514" s="307"/>
      <c r="KG1514" s="307"/>
      <c r="KH1514" s="307"/>
      <c r="KI1514" s="307"/>
      <c r="KJ1514" s="307"/>
      <c r="KK1514" s="307"/>
      <c r="KL1514" s="307"/>
      <c r="KM1514" s="307"/>
      <c r="KN1514" s="307"/>
      <c r="KO1514" s="307"/>
      <c r="KP1514" s="307"/>
      <c r="KQ1514" s="307"/>
      <c r="KR1514" s="307"/>
      <c r="KS1514" s="307"/>
      <c r="KT1514" s="307"/>
    </row>
    <row r="1515" spans="33:306" s="56" customFormat="1" ht="15" customHeight="1">
      <c r="AG1515" s="57"/>
      <c r="AH1515" s="57"/>
      <c r="AI1515" s="57"/>
      <c r="AJ1515" s="57"/>
      <c r="AK1515" s="57"/>
      <c r="AL1515" s="57"/>
      <c r="AM1515" s="57"/>
      <c r="AN1515" s="57"/>
      <c r="AO1515" s="57"/>
      <c r="AP1515" s="57"/>
      <c r="AQ1515" s="57"/>
      <c r="AR1515" s="57"/>
      <c r="AS1515" s="57"/>
      <c r="AT1515" s="57"/>
      <c r="AU1515" s="57"/>
      <c r="AV1515" s="57"/>
      <c r="AW1515" s="57"/>
      <c r="AX1515" s="57"/>
      <c r="AY1515" s="57"/>
      <c r="AZ1515" s="57"/>
      <c r="BA1515" s="57"/>
      <c r="BB1515" s="57"/>
      <c r="BC1515" s="57"/>
      <c r="BD1515" s="57"/>
      <c r="BE1515" s="57"/>
      <c r="BF1515" s="57"/>
      <c r="BG1515" s="57"/>
      <c r="BH1515" s="57"/>
      <c r="BI1515" s="57"/>
      <c r="BJ1515" s="57"/>
      <c r="BK1515" s="57"/>
      <c r="BL1515" s="57"/>
      <c r="BM1515" s="57"/>
      <c r="BN1515" s="57"/>
      <c r="CB1515" s="307"/>
      <c r="CC1515" s="307"/>
      <c r="CD1515" s="307"/>
      <c r="CE1515" s="307"/>
      <c r="CF1515" s="307"/>
      <c r="CG1515" s="307"/>
      <c r="CH1515" s="307"/>
      <c r="CI1515" s="307"/>
      <c r="CJ1515" s="307"/>
      <c r="CK1515" s="307"/>
      <c r="CL1515" s="307"/>
      <c r="CM1515" s="307"/>
      <c r="CN1515" s="307"/>
      <c r="CO1515" s="307"/>
      <c r="CP1515" s="307"/>
      <c r="CQ1515" s="307"/>
      <c r="CR1515" s="307"/>
      <c r="CS1515" s="307"/>
      <c r="CT1515" s="307"/>
      <c r="CU1515" s="307"/>
      <c r="CV1515" s="307"/>
      <c r="CW1515" s="307"/>
      <c r="CX1515" s="307"/>
      <c r="CY1515" s="307"/>
      <c r="CZ1515" s="307"/>
      <c r="DA1515" s="307"/>
      <c r="DB1515" s="307"/>
      <c r="DC1515" s="307"/>
      <c r="DD1515" s="307"/>
      <c r="DE1515" s="307"/>
      <c r="DF1515" s="307"/>
      <c r="DG1515" s="307"/>
      <c r="DH1515" s="307"/>
      <c r="DI1515" s="390"/>
      <c r="DJ1515" s="390"/>
      <c r="DK1515" s="307"/>
      <c r="DL1515" s="307"/>
      <c r="DM1515" s="307"/>
      <c r="DN1515" s="307"/>
      <c r="DO1515" s="307"/>
      <c r="DP1515" s="307"/>
      <c r="DQ1515" s="307"/>
      <c r="DR1515" s="307"/>
      <c r="DS1515" s="307"/>
      <c r="DT1515" s="307"/>
      <c r="DU1515" s="307"/>
      <c r="DV1515" s="307"/>
      <c r="DW1515" s="307"/>
      <c r="DX1515" s="307"/>
      <c r="DY1515" s="307"/>
      <c r="DZ1515" s="307"/>
      <c r="EA1515" s="307"/>
      <c r="EB1515" s="307"/>
      <c r="EC1515" s="307"/>
      <c r="ED1515" s="307"/>
      <c r="EE1515" s="307"/>
      <c r="EF1515" s="307"/>
      <c r="EG1515" s="307"/>
      <c r="EH1515" s="307"/>
      <c r="EI1515" s="307"/>
      <c r="EJ1515" s="307"/>
      <c r="EK1515" s="307"/>
      <c r="EL1515" s="307"/>
      <c r="EM1515" s="307"/>
      <c r="EN1515" s="307"/>
      <c r="EO1515" s="307"/>
      <c r="EP1515" s="307"/>
      <c r="EQ1515" s="307"/>
      <c r="ER1515" s="307"/>
      <c r="ES1515" s="307"/>
      <c r="ET1515" s="307"/>
      <c r="EU1515" s="390"/>
      <c r="EV1515" s="390"/>
      <c r="EW1515" s="307"/>
      <c r="EX1515" s="307"/>
      <c r="EY1515" s="307"/>
      <c r="EZ1515" s="307"/>
      <c r="FA1515" s="307"/>
      <c r="FB1515" s="307"/>
      <c r="FC1515" s="307"/>
      <c r="FD1515" s="307"/>
      <c r="FE1515" s="307"/>
      <c r="FF1515" s="307"/>
      <c r="FG1515" s="307"/>
      <c r="FH1515" s="307"/>
      <c r="FI1515" s="307"/>
      <c r="FJ1515" s="307"/>
      <c r="FK1515" s="307"/>
      <c r="FL1515" s="307"/>
      <c r="FM1515" s="307"/>
      <c r="FN1515" s="307"/>
      <c r="FO1515" s="307"/>
      <c r="FP1515" s="307"/>
      <c r="FQ1515" s="307"/>
      <c r="FR1515" s="307"/>
      <c r="FS1515" s="307"/>
      <c r="FT1515" s="307"/>
      <c r="FU1515" s="307"/>
      <c r="FV1515" s="307"/>
      <c r="FW1515" s="307"/>
      <c r="FX1515" s="307"/>
      <c r="FY1515" s="307"/>
      <c r="FZ1515" s="307"/>
      <c r="GA1515" s="307"/>
      <c r="GB1515" s="307"/>
      <c r="GC1515" s="307"/>
      <c r="GD1515" s="307"/>
      <c r="GE1515" s="307"/>
      <c r="GF1515" s="307"/>
      <c r="GG1515" s="307"/>
      <c r="GH1515" s="307"/>
      <c r="GI1515" s="307"/>
      <c r="GJ1515" s="307"/>
      <c r="GK1515" s="307"/>
      <c r="GL1515" s="307"/>
      <c r="GM1515" s="307"/>
      <c r="GN1515" s="307"/>
      <c r="GO1515" s="307"/>
      <c r="GP1515" s="307"/>
      <c r="GQ1515" s="307"/>
      <c r="GR1515" s="307"/>
      <c r="GS1515" s="307"/>
      <c r="GT1515" s="307"/>
      <c r="GU1515" s="307"/>
      <c r="GV1515" s="307"/>
      <c r="GW1515" s="307"/>
      <c r="GX1515" s="307"/>
      <c r="GY1515" s="307"/>
      <c r="GZ1515" s="307"/>
      <c r="HA1515" s="307"/>
      <c r="HB1515" s="307"/>
      <c r="HC1515" s="307"/>
      <c r="HD1515" s="307"/>
      <c r="HE1515" s="307"/>
      <c r="HF1515" s="307"/>
      <c r="HG1515" s="307"/>
      <c r="HH1515" s="307"/>
      <c r="HI1515" s="307"/>
      <c r="HJ1515" s="307"/>
      <c r="HK1515" s="307"/>
      <c r="HL1515" s="307"/>
      <c r="HM1515" s="307"/>
      <c r="HN1515" s="307"/>
      <c r="HO1515" s="307"/>
      <c r="HP1515" s="307"/>
      <c r="HQ1515" s="307"/>
      <c r="HR1515" s="307"/>
      <c r="HS1515" s="307"/>
      <c r="HT1515" s="307"/>
      <c r="HU1515" s="307"/>
      <c r="HV1515" s="307"/>
      <c r="HW1515" s="307"/>
      <c r="HX1515" s="307"/>
      <c r="HY1515" s="307"/>
      <c r="HZ1515" s="307"/>
      <c r="IA1515" s="307"/>
      <c r="IB1515" s="307"/>
      <c r="IC1515" s="307"/>
      <c r="ID1515" s="307"/>
      <c r="IE1515" s="307"/>
      <c r="IF1515" s="307"/>
      <c r="IG1515" s="307"/>
      <c r="IH1515" s="307"/>
      <c r="II1515" s="307"/>
      <c r="IJ1515" s="307"/>
      <c r="IK1515" s="307"/>
      <c r="IL1515" s="307"/>
      <c r="IM1515" s="307"/>
      <c r="IN1515" s="307"/>
      <c r="IO1515" s="307"/>
      <c r="IP1515" s="307"/>
      <c r="IQ1515" s="307"/>
      <c r="IR1515" s="307"/>
      <c r="IS1515" s="307"/>
      <c r="IT1515" s="307"/>
      <c r="IU1515" s="307"/>
      <c r="IV1515" s="307"/>
      <c r="IW1515" s="307"/>
      <c r="IX1515" s="307"/>
      <c r="IY1515" s="307"/>
      <c r="IZ1515" s="307"/>
      <c r="JA1515" s="307"/>
      <c r="JB1515" s="307"/>
      <c r="JC1515" s="307"/>
      <c r="JD1515" s="307"/>
      <c r="JE1515" s="307"/>
      <c r="JF1515" s="307"/>
      <c r="JG1515" s="307"/>
      <c r="JH1515" s="307"/>
      <c r="JI1515" s="307"/>
      <c r="JJ1515" s="307"/>
      <c r="JK1515" s="307"/>
      <c r="JL1515" s="307"/>
      <c r="JM1515" s="307"/>
      <c r="JN1515" s="307"/>
      <c r="JO1515" s="307"/>
      <c r="JP1515" s="307"/>
      <c r="JQ1515" s="307"/>
      <c r="JR1515" s="307"/>
      <c r="JS1515" s="307"/>
      <c r="JT1515" s="307"/>
      <c r="JU1515" s="307"/>
      <c r="JV1515" s="307"/>
      <c r="JW1515" s="307"/>
      <c r="JX1515" s="307"/>
      <c r="JY1515" s="307"/>
      <c r="JZ1515" s="307"/>
      <c r="KA1515" s="307"/>
      <c r="KB1515" s="307"/>
      <c r="KC1515" s="307"/>
      <c r="KD1515" s="307"/>
      <c r="KE1515" s="307"/>
      <c r="KF1515" s="307"/>
      <c r="KG1515" s="307"/>
      <c r="KH1515" s="307"/>
      <c r="KI1515" s="307"/>
      <c r="KJ1515" s="307"/>
      <c r="KK1515" s="307"/>
      <c r="KL1515" s="307"/>
      <c r="KM1515" s="307"/>
      <c r="KN1515" s="307"/>
      <c r="KO1515" s="307"/>
      <c r="KP1515" s="307"/>
      <c r="KQ1515" s="307"/>
      <c r="KR1515" s="307"/>
      <c r="KS1515" s="307"/>
      <c r="KT1515" s="307"/>
    </row>
    <row r="1516" spans="33:306" s="56" customFormat="1" ht="15" customHeight="1">
      <c r="AG1516" s="57"/>
      <c r="AH1516" s="57"/>
      <c r="AI1516" s="57"/>
      <c r="AJ1516" s="57"/>
      <c r="AK1516" s="57"/>
      <c r="AL1516" s="57"/>
      <c r="AM1516" s="57"/>
      <c r="AN1516" s="57"/>
      <c r="AO1516" s="57"/>
      <c r="AP1516" s="57"/>
      <c r="AQ1516" s="57"/>
      <c r="AR1516" s="57"/>
      <c r="AS1516" s="57"/>
      <c r="AT1516" s="57"/>
      <c r="AU1516" s="57"/>
      <c r="AV1516" s="57"/>
      <c r="AW1516" s="57"/>
      <c r="AX1516" s="57"/>
      <c r="AY1516" s="57"/>
      <c r="AZ1516" s="57"/>
      <c r="BA1516" s="57"/>
      <c r="BB1516" s="57"/>
      <c r="BC1516" s="57"/>
      <c r="BD1516" s="57"/>
      <c r="BE1516" s="57"/>
      <c r="BF1516" s="57"/>
      <c r="BG1516" s="57"/>
      <c r="BH1516" s="57"/>
      <c r="BI1516" s="57"/>
      <c r="BJ1516" s="57"/>
      <c r="BK1516" s="57"/>
      <c r="BL1516" s="57"/>
      <c r="BM1516" s="57"/>
      <c r="BN1516" s="57"/>
      <c r="CB1516" s="307"/>
      <c r="CC1516" s="307"/>
      <c r="CD1516" s="307"/>
      <c r="CE1516" s="307"/>
      <c r="CF1516" s="307"/>
      <c r="CG1516" s="307"/>
      <c r="CH1516" s="307"/>
      <c r="CI1516" s="307"/>
      <c r="CJ1516" s="307"/>
      <c r="CK1516" s="307"/>
      <c r="CL1516" s="307"/>
      <c r="CM1516" s="307"/>
      <c r="CN1516" s="307"/>
      <c r="CO1516" s="307"/>
      <c r="CP1516" s="307"/>
      <c r="CQ1516" s="307"/>
      <c r="CR1516" s="307"/>
      <c r="CS1516" s="307"/>
      <c r="CT1516" s="307"/>
      <c r="CU1516" s="307"/>
      <c r="CV1516" s="307"/>
      <c r="CW1516" s="307"/>
      <c r="CX1516" s="307"/>
      <c r="CY1516" s="307"/>
      <c r="CZ1516" s="307"/>
      <c r="DA1516" s="307"/>
      <c r="DB1516" s="307"/>
      <c r="DC1516" s="307"/>
      <c r="DD1516" s="307"/>
      <c r="DE1516" s="307"/>
      <c r="DF1516" s="307"/>
      <c r="DG1516" s="307"/>
      <c r="DH1516" s="307"/>
      <c r="DI1516" s="390"/>
      <c r="DJ1516" s="390"/>
      <c r="DK1516" s="307"/>
      <c r="DL1516" s="307"/>
      <c r="DM1516" s="307"/>
      <c r="DN1516" s="307"/>
      <c r="DO1516" s="307"/>
      <c r="DP1516" s="307"/>
      <c r="DQ1516" s="307"/>
      <c r="DR1516" s="307"/>
      <c r="DS1516" s="307"/>
      <c r="DT1516" s="307"/>
      <c r="DU1516" s="307"/>
      <c r="DV1516" s="307"/>
      <c r="DW1516" s="307"/>
      <c r="DX1516" s="307"/>
      <c r="DY1516" s="307"/>
      <c r="DZ1516" s="307"/>
      <c r="EA1516" s="307"/>
      <c r="EB1516" s="307"/>
      <c r="EC1516" s="307"/>
      <c r="ED1516" s="307"/>
      <c r="EE1516" s="307"/>
      <c r="EF1516" s="307"/>
      <c r="EG1516" s="307"/>
      <c r="EH1516" s="307"/>
      <c r="EI1516" s="307"/>
      <c r="EJ1516" s="307"/>
      <c r="EK1516" s="307"/>
      <c r="EL1516" s="307"/>
      <c r="EM1516" s="307"/>
      <c r="EN1516" s="307"/>
      <c r="EO1516" s="307"/>
      <c r="EP1516" s="307"/>
      <c r="EQ1516" s="307"/>
      <c r="ER1516" s="307"/>
      <c r="ES1516" s="307"/>
      <c r="ET1516" s="307"/>
      <c r="EU1516" s="390"/>
      <c r="EV1516" s="390"/>
      <c r="EW1516" s="307"/>
      <c r="EX1516" s="307"/>
      <c r="EY1516" s="307"/>
      <c r="EZ1516" s="307"/>
      <c r="FA1516" s="307"/>
      <c r="FB1516" s="307"/>
      <c r="FC1516" s="307"/>
      <c r="FD1516" s="307"/>
      <c r="FE1516" s="307"/>
      <c r="FF1516" s="307"/>
      <c r="FG1516" s="307"/>
      <c r="FH1516" s="307"/>
      <c r="FI1516" s="307"/>
      <c r="FJ1516" s="307"/>
      <c r="FK1516" s="307"/>
      <c r="FL1516" s="307"/>
      <c r="FM1516" s="307"/>
      <c r="FN1516" s="307"/>
      <c r="FO1516" s="307"/>
      <c r="FP1516" s="307"/>
      <c r="FQ1516" s="307"/>
      <c r="FR1516" s="307"/>
      <c r="FS1516" s="307"/>
      <c r="FT1516" s="307"/>
      <c r="FU1516" s="307"/>
      <c r="FV1516" s="307"/>
      <c r="FW1516" s="307"/>
      <c r="FX1516" s="307"/>
      <c r="FY1516" s="307"/>
      <c r="FZ1516" s="307"/>
      <c r="GA1516" s="307"/>
      <c r="GB1516" s="307"/>
      <c r="GC1516" s="307"/>
      <c r="GD1516" s="307"/>
      <c r="GE1516" s="307"/>
      <c r="GF1516" s="307"/>
      <c r="GG1516" s="307"/>
      <c r="GH1516" s="307"/>
      <c r="GI1516" s="307"/>
      <c r="GJ1516" s="307"/>
      <c r="GK1516" s="307"/>
      <c r="GL1516" s="307"/>
      <c r="GM1516" s="307"/>
      <c r="GN1516" s="307"/>
      <c r="GO1516" s="307"/>
      <c r="GP1516" s="307"/>
      <c r="GQ1516" s="307"/>
      <c r="GR1516" s="307"/>
      <c r="GS1516" s="307"/>
      <c r="GT1516" s="307"/>
      <c r="GU1516" s="307"/>
      <c r="GV1516" s="307"/>
      <c r="GW1516" s="307"/>
      <c r="GX1516" s="307"/>
      <c r="GY1516" s="307"/>
      <c r="GZ1516" s="307"/>
      <c r="HA1516" s="307"/>
      <c r="HB1516" s="307"/>
      <c r="HC1516" s="307"/>
      <c r="HD1516" s="307"/>
      <c r="HE1516" s="307"/>
      <c r="HF1516" s="307"/>
      <c r="HG1516" s="307"/>
      <c r="HH1516" s="307"/>
      <c r="HI1516" s="307"/>
      <c r="HJ1516" s="307"/>
      <c r="HK1516" s="307"/>
      <c r="HL1516" s="307"/>
      <c r="HM1516" s="307"/>
      <c r="HN1516" s="307"/>
      <c r="HO1516" s="307"/>
      <c r="HP1516" s="307"/>
      <c r="HQ1516" s="307"/>
      <c r="HR1516" s="307"/>
      <c r="HS1516" s="307"/>
      <c r="HT1516" s="307"/>
      <c r="HU1516" s="307"/>
      <c r="HV1516" s="307"/>
      <c r="HW1516" s="307"/>
      <c r="HX1516" s="307"/>
      <c r="HY1516" s="307"/>
      <c r="HZ1516" s="307"/>
      <c r="IA1516" s="307"/>
      <c r="IB1516" s="307"/>
      <c r="IC1516" s="307"/>
      <c r="ID1516" s="307"/>
      <c r="IE1516" s="307"/>
      <c r="IF1516" s="307"/>
      <c r="IG1516" s="307"/>
      <c r="IH1516" s="307"/>
      <c r="II1516" s="307"/>
      <c r="IJ1516" s="307"/>
      <c r="IK1516" s="307"/>
      <c r="IL1516" s="307"/>
      <c r="IM1516" s="307"/>
      <c r="IN1516" s="307"/>
      <c r="IO1516" s="307"/>
      <c r="IP1516" s="307"/>
      <c r="IQ1516" s="307"/>
      <c r="IR1516" s="307"/>
      <c r="IS1516" s="307"/>
      <c r="IT1516" s="307"/>
      <c r="IU1516" s="307"/>
      <c r="IV1516" s="307"/>
      <c r="IW1516" s="307"/>
      <c r="IX1516" s="307"/>
      <c r="IY1516" s="307"/>
      <c r="IZ1516" s="307"/>
      <c r="JA1516" s="307"/>
      <c r="JB1516" s="307"/>
      <c r="JC1516" s="307"/>
      <c r="JD1516" s="307"/>
      <c r="JE1516" s="307"/>
      <c r="JF1516" s="307"/>
      <c r="JG1516" s="307"/>
      <c r="JH1516" s="307"/>
      <c r="JI1516" s="307"/>
      <c r="JJ1516" s="307"/>
      <c r="JK1516" s="307"/>
      <c r="JL1516" s="307"/>
      <c r="JM1516" s="307"/>
      <c r="JN1516" s="307"/>
      <c r="JO1516" s="307"/>
      <c r="JP1516" s="307"/>
      <c r="JQ1516" s="307"/>
      <c r="JR1516" s="307"/>
      <c r="JS1516" s="307"/>
      <c r="JT1516" s="307"/>
      <c r="JU1516" s="307"/>
      <c r="JV1516" s="307"/>
      <c r="JW1516" s="307"/>
      <c r="JX1516" s="307"/>
      <c r="JY1516" s="307"/>
      <c r="JZ1516" s="307"/>
      <c r="KA1516" s="307"/>
      <c r="KB1516" s="307"/>
      <c r="KC1516" s="307"/>
      <c r="KD1516" s="307"/>
      <c r="KE1516" s="307"/>
      <c r="KF1516" s="307"/>
      <c r="KG1516" s="307"/>
      <c r="KH1516" s="307"/>
      <c r="KI1516" s="307"/>
      <c r="KJ1516" s="307"/>
      <c r="KK1516" s="307"/>
      <c r="KL1516" s="307"/>
      <c r="KM1516" s="307"/>
      <c r="KN1516" s="307"/>
      <c r="KO1516" s="307"/>
      <c r="KP1516" s="307"/>
      <c r="KQ1516" s="307"/>
      <c r="KR1516" s="307"/>
      <c r="KS1516" s="307"/>
      <c r="KT1516" s="307"/>
    </row>
    <row r="1517" spans="33:306" s="56" customFormat="1" ht="15" customHeight="1">
      <c r="AG1517" s="57"/>
      <c r="AH1517" s="57"/>
      <c r="AI1517" s="57"/>
      <c r="AJ1517" s="57"/>
      <c r="AK1517" s="57"/>
      <c r="AL1517" s="57"/>
      <c r="AM1517" s="57"/>
      <c r="AN1517" s="57"/>
      <c r="AO1517" s="57"/>
      <c r="AP1517" s="57"/>
      <c r="AQ1517" s="57"/>
      <c r="AR1517" s="57"/>
      <c r="AS1517" s="57"/>
      <c r="AT1517" s="57"/>
      <c r="AU1517" s="57"/>
      <c r="AV1517" s="57"/>
      <c r="AW1517" s="57"/>
      <c r="AX1517" s="57"/>
      <c r="AY1517" s="57"/>
      <c r="AZ1517" s="57"/>
      <c r="BA1517" s="57"/>
      <c r="BB1517" s="57"/>
      <c r="BC1517" s="57"/>
      <c r="BD1517" s="57"/>
      <c r="BE1517" s="57"/>
      <c r="BF1517" s="57"/>
      <c r="BG1517" s="57"/>
      <c r="BH1517" s="57"/>
      <c r="BI1517" s="57"/>
      <c r="BJ1517" s="57"/>
      <c r="BK1517" s="57"/>
      <c r="BL1517" s="57"/>
      <c r="BM1517" s="57"/>
      <c r="BN1517" s="57"/>
      <c r="CB1517" s="307"/>
      <c r="CC1517" s="307"/>
      <c r="CD1517" s="307"/>
      <c r="CE1517" s="307"/>
      <c r="CF1517" s="307"/>
      <c r="CG1517" s="307"/>
      <c r="CH1517" s="307"/>
      <c r="CI1517" s="307"/>
      <c r="CJ1517" s="307"/>
      <c r="CK1517" s="307"/>
      <c r="CL1517" s="307"/>
      <c r="CM1517" s="307"/>
      <c r="CN1517" s="307"/>
      <c r="CO1517" s="307"/>
      <c r="CP1517" s="307"/>
      <c r="CQ1517" s="307"/>
      <c r="CR1517" s="307"/>
      <c r="CS1517" s="307"/>
      <c r="CT1517" s="307"/>
      <c r="CU1517" s="307"/>
      <c r="CV1517" s="307"/>
      <c r="CW1517" s="307"/>
      <c r="CX1517" s="307"/>
      <c r="CY1517" s="307"/>
      <c r="CZ1517" s="307"/>
      <c r="DA1517" s="307"/>
      <c r="DB1517" s="307"/>
      <c r="DC1517" s="307"/>
      <c r="DD1517" s="307"/>
      <c r="DE1517" s="307"/>
      <c r="DF1517" s="307"/>
      <c r="DG1517" s="307"/>
      <c r="DH1517" s="307"/>
      <c r="DI1517" s="390"/>
      <c r="DJ1517" s="390"/>
      <c r="DK1517" s="307"/>
      <c r="DL1517" s="307"/>
      <c r="DM1517" s="307"/>
      <c r="DN1517" s="307"/>
      <c r="DO1517" s="307"/>
      <c r="DP1517" s="307"/>
      <c r="DQ1517" s="307"/>
      <c r="DR1517" s="307"/>
      <c r="DS1517" s="307"/>
      <c r="DT1517" s="307"/>
      <c r="DU1517" s="307"/>
      <c r="DV1517" s="307"/>
      <c r="DW1517" s="307"/>
      <c r="DX1517" s="307"/>
      <c r="DY1517" s="307"/>
      <c r="DZ1517" s="307"/>
      <c r="EA1517" s="307"/>
      <c r="EB1517" s="307"/>
      <c r="EC1517" s="307"/>
      <c r="ED1517" s="307"/>
      <c r="EE1517" s="307"/>
      <c r="EF1517" s="307"/>
      <c r="EG1517" s="307"/>
      <c r="EH1517" s="307"/>
      <c r="EI1517" s="307"/>
      <c r="EJ1517" s="307"/>
      <c r="EK1517" s="307"/>
      <c r="EL1517" s="307"/>
      <c r="EM1517" s="307"/>
      <c r="EN1517" s="307"/>
      <c r="EO1517" s="307"/>
      <c r="EP1517" s="307"/>
      <c r="EQ1517" s="307"/>
      <c r="ER1517" s="307"/>
      <c r="ES1517" s="307"/>
      <c r="ET1517" s="307"/>
      <c r="EU1517" s="390"/>
      <c r="EV1517" s="390"/>
      <c r="EW1517" s="307"/>
      <c r="EX1517" s="307"/>
      <c r="EY1517" s="307"/>
      <c r="EZ1517" s="307"/>
      <c r="FA1517" s="307"/>
      <c r="FB1517" s="307"/>
      <c r="FC1517" s="307"/>
      <c r="FD1517" s="307"/>
      <c r="FE1517" s="307"/>
      <c r="FF1517" s="307"/>
      <c r="FG1517" s="307"/>
      <c r="FH1517" s="307"/>
      <c r="FI1517" s="307"/>
      <c r="FJ1517" s="307"/>
      <c r="FK1517" s="307"/>
      <c r="FL1517" s="307"/>
      <c r="FM1517" s="307"/>
      <c r="FN1517" s="307"/>
      <c r="FO1517" s="307"/>
      <c r="FP1517" s="307"/>
      <c r="FQ1517" s="307"/>
      <c r="FR1517" s="307"/>
      <c r="FS1517" s="307"/>
      <c r="FT1517" s="307"/>
      <c r="FU1517" s="307"/>
      <c r="FV1517" s="307"/>
      <c r="FW1517" s="307"/>
      <c r="FX1517" s="307"/>
      <c r="FY1517" s="307"/>
      <c r="FZ1517" s="307"/>
      <c r="GA1517" s="307"/>
      <c r="GB1517" s="307"/>
      <c r="GC1517" s="307"/>
      <c r="GD1517" s="307"/>
      <c r="GE1517" s="307"/>
      <c r="GF1517" s="307"/>
      <c r="GG1517" s="307"/>
      <c r="GH1517" s="307"/>
      <c r="GI1517" s="307"/>
      <c r="GJ1517" s="307"/>
      <c r="GK1517" s="307"/>
      <c r="GL1517" s="307"/>
      <c r="GM1517" s="307"/>
      <c r="GN1517" s="307"/>
      <c r="GO1517" s="307"/>
      <c r="GP1517" s="307"/>
      <c r="GQ1517" s="307"/>
      <c r="GR1517" s="307"/>
      <c r="GS1517" s="307"/>
      <c r="GT1517" s="307"/>
      <c r="GU1517" s="307"/>
      <c r="GV1517" s="307"/>
      <c r="GW1517" s="307"/>
      <c r="GX1517" s="307"/>
      <c r="GY1517" s="307"/>
      <c r="GZ1517" s="307"/>
      <c r="HA1517" s="307"/>
      <c r="HB1517" s="307"/>
      <c r="HC1517" s="307"/>
      <c r="HD1517" s="307"/>
      <c r="HE1517" s="307"/>
      <c r="HF1517" s="307"/>
      <c r="HG1517" s="307"/>
      <c r="HH1517" s="307"/>
      <c r="HI1517" s="307"/>
      <c r="HJ1517" s="307"/>
      <c r="HK1517" s="307"/>
      <c r="HL1517" s="307"/>
      <c r="HM1517" s="307"/>
      <c r="HN1517" s="307"/>
      <c r="HO1517" s="307"/>
      <c r="HP1517" s="307"/>
      <c r="HQ1517" s="307"/>
      <c r="HR1517" s="307"/>
      <c r="HS1517" s="307"/>
      <c r="HT1517" s="307"/>
      <c r="HU1517" s="307"/>
      <c r="HV1517" s="307"/>
      <c r="HW1517" s="307"/>
      <c r="HX1517" s="307"/>
      <c r="HY1517" s="307"/>
      <c r="HZ1517" s="307"/>
      <c r="IA1517" s="307"/>
      <c r="IB1517" s="307"/>
      <c r="IC1517" s="307"/>
      <c r="ID1517" s="307"/>
      <c r="IE1517" s="307"/>
      <c r="IF1517" s="307"/>
      <c r="IG1517" s="307"/>
      <c r="IH1517" s="307"/>
      <c r="II1517" s="307"/>
      <c r="IJ1517" s="307"/>
      <c r="IK1517" s="307"/>
      <c r="IL1517" s="307"/>
      <c r="IM1517" s="307"/>
      <c r="IN1517" s="307"/>
      <c r="IO1517" s="307"/>
      <c r="IP1517" s="307"/>
      <c r="IQ1517" s="307"/>
      <c r="IR1517" s="307"/>
      <c r="IS1517" s="307"/>
      <c r="IT1517" s="307"/>
      <c r="IU1517" s="307"/>
      <c r="IV1517" s="307"/>
      <c r="IW1517" s="307"/>
      <c r="IX1517" s="307"/>
      <c r="IY1517" s="307"/>
      <c r="IZ1517" s="307"/>
      <c r="JA1517" s="307"/>
      <c r="JB1517" s="307"/>
      <c r="JC1517" s="307"/>
      <c r="JD1517" s="307"/>
      <c r="JE1517" s="307"/>
      <c r="JF1517" s="307"/>
      <c r="JG1517" s="307"/>
      <c r="JH1517" s="307"/>
      <c r="JI1517" s="307"/>
      <c r="JJ1517" s="307"/>
      <c r="JK1517" s="307"/>
      <c r="JL1517" s="307"/>
      <c r="JM1517" s="307"/>
      <c r="JN1517" s="307"/>
      <c r="JO1517" s="307"/>
      <c r="JP1517" s="307"/>
      <c r="JQ1517" s="307"/>
      <c r="JR1517" s="307"/>
      <c r="JS1517" s="307"/>
      <c r="JT1517" s="307"/>
      <c r="JU1517" s="307"/>
      <c r="JV1517" s="307"/>
      <c r="JW1517" s="307"/>
      <c r="JX1517" s="307"/>
      <c r="JY1517" s="307"/>
      <c r="JZ1517" s="307"/>
      <c r="KA1517" s="307"/>
      <c r="KB1517" s="307"/>
      <c r="KC1517" s="307"/>
      <c r="KD1517" s="307"/>
      <c r="KE1517" s="307"/>
      <c r="KF1517" s="307"/>
      <c r="KG1517" s="307"/>
      <c r="KH1517" s="307"/>
      <c r="KI1517" s="307"/>
      <c r="KJ1517" s="307"/>
      <c r="KK1517" s="307"/>
      <c r="KL1517" s="307"/>
      <c r="KM1517" s="307"/>
      <c r="KN1517" s="307"/>
      <c r="KO1517" s="307"/>
      <c r="KP1517" s="307"/>
      <c r="KQ1517" s="307"/>
      <c r="KR1517" s="307"/>
      <c r="KS1517" s="307"/>
      <c r="KT1517" s="307"/>
    </row>
    <row r="1518" spans="33:306" s="56" customFormat="1" ht="15" customHeight="1">
      <c r="AG1518" s="57"/>
      <c r="AH1518" s="57"/>
      <c r="AI1518" s="57"/>
      <c r="AJ1518" s="57"/>
      <c r="AK1518" s="57"/>
      <c r="AL1518" s="57"/>
      <c r="AM1518" s="57"/>
      <c r="AN1518" s="57"/>
      <c r="AO1518" s="57"/>
      <c r="AP1518" s="57"/>
      <c r="AQ1518" s="57"/>
      <c r="AR1518" s="57"/>
      <c r="AS1518" s="57"/>
      <c r="AT1518" s="57"/>
      <c r="AU1518" s="57"/>
      <c r="AV1518" s="57"/>
      <c r="AW1518" s="57"/>
      <c r="AX1518" s="57"/>
      <c r="AY1518" s="57"/>
      <c r="AZ1518" s="57"/>
      <c r="BA1518" s="57"/>
      <c r="BB1518" s="57"/>
      <c r="BC1518" s="57"/>
      <c r="BD1518" s="57"/>
      <c r="BE1518" s="57"/>
      <c r="BF1518" s="57"/>
      <c r="BG1518" s="57"/>
      <c r="BH1518" s="57"/>
      <c r="BI1518" s="57"/>
      <c r="BJ1518" s="57"/>
      <c r="BK1518" s="57"/>
      <c r="BL1518" s="57"/>
      <c r="BM1518" s="57"/>
      <c r="BN1518" s="57"/>
      <c r="CB1518" s="307"/>
      <c r="CC1518" s="307"/>
      <c r="CD1518" s="307"/>
      <c r="CE1518" s="307"/>
      <c r="CF1518" s="307"/>
      <c r="CG1518" s="307"/>
      <c r="CH1518" s="307"/>
      <c r="CI1518" s="307"/>
      <c r="CJ1518" s="307"/>
      <c r="CK1518" s="307"/>
      <c r="CL1518" s="307"/>
      <c r="CM1518" s="307"/>
      <c r="CN1518" s="307"/>
      <c r="CO1518" s="307"/>
      <c r="CP1518" s="307"/>
      <c r="CQ1518" s="307"/>
      <c r="CR1518" s="307"/>
      <c r="CS1518" s="307"/>
      <c r="CT1518" s="307"/>
      <c r="CU1518" s="307"/>
      <c r="CV1518" s="307"/>
      <c r="CW1518" s="307"/>
      <c r="CX1518" s="307"/>
      <c r="CY1518" s="307"/>
      <c r="CZ1518" s="307"/>
      <c r="DA1518" s="307"/>
      <c r="DB1518" s="307"/>
      <c r="DC1518" s="307"/>
      <c r="DD1518" s="307"/>
      <c r="DE1518" s="307"/>
      <c r="DF1518" s="307"/>
      <c r="DG1518" s="307"/>
      <c r="DH1518" s="307"/>
      <c r="DI1518" s="390"/>
      <c r="DJ1518" s="390"/>
      <c r="DK1518" s="307"/>
      <c r="DL1518" s="307"/>
      <c r="DM1518" s="307"/>
      <c r="DN1518" s="307"/>
      <c r="DO1518" s="307"/>
      <c r="DP1518" s="307"/>
      <c r="DQ1518" s="307"/>
      <c r="DR1518" s="307"/>
      <c r="DS1518" s="307"/>
      <c r="DT1518" s="307"/>
      <c r="DU1518" s="307"/>
      <c r="DV1518" s="307"/>
      <c r="DW1518" s="307"/>
      <c r="DX1518" s="307"/>
      <c r="DY1518" s="307"/>
      <c r="DZ1518" s="307"/>
      <c r="EA1518" s="307"/>
      <c r="EB1518" s="307"/>
      <c r="EC1518" s="307"/>
      <c r="ED1518" s="307"/>
      <c r="EE1518" s="307"/>
      <c r="EF1518" s="307"/>
      <c r="EG1518" s="307"/>
      <c r="EH1518" s="307"/>
      <c r="EI1518" s="307"/>
      <c r="EJ1518" s="307"/>
      <c r="EK1518" s="307"/>
      <c r="EL1518" s="307"/>
      <c r="EM1518" s="307"/>
      <c r="EN1518" s="307"/>
      <c r="EO1518" s="307"/>
      <c r="EP1518" s="307"/>
      <c r="EQ1518" s="307"/>
      <c r="ER1518" s="307"/>
      <c r="ES1518" s="307"/>
      <c r="ET1518" s="307"/>
      <c r="EU1518" s="390"/>
      <c r="EV1518" s="390"/>
      <c r="EW1518" s="307"/>
      <c r="EX1518" s="307"/>
      <c r="EY1518" s="307"/>
      <c r="EZ1518" s="307"/>
      <c r="FA1518" s="307"/>
      <c r="FB1518" s="307"/>
      <c r="FC1518" s="307"/>
      <c r="FD1518" s="307"/>
      <c r="FE1518" s="307"/>
      <c r="FF1518" s="307"/>
      <c r="FG1518" s="307"/>
      <c r="FH1518" s="307"/>
      <c r="FI1518" s="307"/>
      <c r="FJ1518" s="307"/>
      <c r="FK1518" s="307"/>
      <c r="FL1518" s="307"/>
      <c r="FM1518" s="307"/>
      <c r="FN1518" s="307"/>
      <c r="FO1518" s="307"/>
      <c r="FP1518" s="307"/>
      <c r="FQ1518" s="307"/>
      <c r="FR1518" s="307"/>
      <c r="FS1518" s="307"/>
      <c r="FT1518" s="307"/>
      <c r="FU1518" s="307"/>
      <c r="FV1518" s="307"/>
      <c r="FW1518" s="307"/>
      <c r="FX1518" s="307"/>
      <c r="FY1518" s="307"/>
      <c r="FZ1518" s="307"/>
      <c r="GA1518" s="307"/>
      <c r="GB1518" s="307"/>
      <c r="GC1518" s="307"/>
      <c r="GD1518" s="307"/>
      <c r="GE1518" s="307"/>
      <c r="GF1518" s="307"/>
      <c r="GG1518" s="307"/>
      <c r="GH1518" s="307"/>
      <c r="GI1518" s="307"/>
      <c r="GJ1518" s="307"/>
      <c r="GK1518" s="307"/>
      <c r="GL1518" s="307"/>
      <c r="GM1518" s="307"/>
      <c r="GN1518" s="307"/>
      <c r="GO1518" s="307"/>
      <c r="GP1518" s="307"/>
      <c r="GQ1518" s="307"/>
      <c r="GR1518" s="307"/>
      <c r="GS1518" s="307"/>
      <c r="GT1518" s="307"/>
      <c r="GU1518" s="307"/>
      <c r="GV1518" s="307"/>
      <c r="GW1518" s="307"/>
      <c r="GX1518" s="307"/>
      <c r="GY1518" s="307"/>
      <c r="GZ1518" s="307"/>
      <c r="HA1518" s="307"/>
      <c r="HB1518" s="307"/>
      <c r="HC1518" s="307"/>
      <c r="HD1518" s="307"/>
      <c r="HE1518" s="307"/>
      <c r="HF1518" s="307"/>
      <c r="HG1518" s="307"/>
      <c r="HH1518" s="307"/>
      <c r="HI1518" s="307"/>
      <c r="HJ1518" s="307"/>
      <c r="HK1518" s="307"/>
      <c r="HL1518" s="307"/>
      <c r="HM1518" s="307"/>
      <c r="HN1518" s="307"/>
      <c r="HO1518" s="307"/>
      <c r="HP1518" s="307"/>
      <c r="HQ1518" s="307"/>
      <c r="HR1518" s="307"/>
      <c r="HS1518" s="307"/>
      <c r="HT1518" s="307"/>
      <c r="HU1518" s="307"/>
      <c r="HV1518" s="307"/>
      <c r="HW1518" s="307"/>
      <c r="HX1518" s="307"/>
      <c r="HY1518" s="307"/>
      <c r="HZ1518" s="307"/>
      <c r="IA1518" s="307"/>
      <c r="IB1518" s="307"/>
      <c r="IC1518" s="307"/>
      <c r="ID1518" s="307"/>
      <c r="IE1518" s="307"/>
      <c r="IF1518" s="307"/>
      <c r="IG1518" s="307"/>
      <c r="IH1518" s="307"/>
      <c r="II1518" s="307"/>
      <c r="IJ1518" s="307"/>
      <c r="IK1518" s="307"/>
      <c r="IL1518" s="307"/>
      <c r="IM1518" s="307"/>
      <c r="IN1518" s="307"/>
      <c r="IO1518" s="307"/>
      <c r="IP1518" s="307"/>
      <c r="IQ1518" s="307"/>
      <c r="IR1518" s="307"/>
      <c r="IS1518" s="307"/>
      <c r="IT1518" s="307"/>
      <c r="IU1518" s="307"/>
      <c r="IV1518" s="307"/>
      <c r="IW1518" s="307"/>
      <c r="IX1518" s="307"/>
      <c r="IY1518" s="307"/>
      <c r="IZ1518" s="307"/>
      <c r="JA1518" s="307"/>
      <c r="JB1518" s="307"/>
      <c r="JC1518" s="307"/>
      <c r="JD1518" s="307"/>
      <c r="JE1518" s="307"/>
      <c r="JF1518" s="307"/>
      <c r="JG1518" s="307"/>
      <c r="JH1518" s="307"/>
      <c r="JI1518" s="307"/>
      <c r="JJ1518" s="307"/>
      <c r="JK1518" s="307"/>
      <c r="JL1518" s="307"/>
      <c r="JM1518" s="307"/>
      <c r="JN1518" s="307"/>
      <c r="JO1518" s="307"/>
      <c r="JP1518" s="307"/>
      <c r="JQ1518" s="307"/>
      <c r="JR1518" s="307"/>
      <c r="JS1518" s="307"/>
      <c r="JT1518" s="307"/>
      <c r="JU1518" s="307"/>
      <c r="JV1518" s="307"/>
      <c r="JW1518" s="307"/>
      <c r="JX1518" s="307"/>
      <c r="JY1518" s="307"/>
      <c r="JZ1518" s="307"/>
      <c r="KA1518" s="307"/>
      <c r="KB1518" s="307"/>
      <c r="KC1518" s="307"/>
      <c r="KD1518" s="307"/>
      <c r="KE1518" s="307"/>
      <c r="KF1518" s="307"/>
      <c r="KG1518" s="307"/>
      <c r="KH1518" s="307"/>
      <c r="KI1518" s="307"/>
      <c r="KJ1518" s="307"/>
      <c r="KK1518" s="307"/>
      <c r="KL1518" s="307"/>
      <c r="KM1518" s="307"/>
      <c r="KN1518" s="307"/>
      <c r="KO1518" s="307"/>
      <c r="KP1518" s="307"/>
      <c r="KQ1518" s="307"/>
      <c r="KR1518" s="307"/>
      <c r="KS1518" s="307"/>
      <c r="KT1518" s="307"/>
    </row>
    <row r="1519" spans="33:306" s="56" customFormat="1" ht="15" customHeight="1">
      <c r="AG1519" s="57"/>
      <c r="AH1519" s="57"/>
      <c r="AI1519" s="57"/>
      <c r="AJ1519" s="57"/>
      <c r="AK1519" s="57"/>
      <c r="AL1519" s="57"/>
      <c r="AM1519" s="57"/>
      <c r="AN1519" s="57"/>
      <c r="AO1519" s="57"/>
      <c r="AP1519" s="57"/>
      <c r="AQ1519" s="57"/>
      <c r="AR1519" s="57"/>
      <c r="AS1519" s="57"/>
      <c r="AT1519" s="57"/>
      <c r="AU1519" s="57"/>
      <c r="AV1519" s="57"/>
      <c r="AW1519" s="57"/>
      <c r="AX1519" s="57"/>
      <c r="AY1519" s="57"/>
      <c r="AZ1519" s="57"/>
      <c r="BA1519" s="57"/>
      <c r="BB1519" s="57"/>
      <c r="BC1519" s="57"/>
      <c r="BD1519" s="57"/>
      <c r="BE1519" s="57"/>
      <c r="BF1519" s="57"/>
      <c r="BG1519" s="57"/>
      <c r="BH1519" s="57"/>
      <c r="BI1519" s="57"/>
      <c r="BJ1519" s="57"/>
      <c r="BK1519" s="57"/>
      <c r="BL1519" s="57"/>
      <c r="BM1519" s="57"/>
      <c r="BN1519" s="57"/>
      <c r="CB1519" s="307"/>
      <c r="CC1519" s="307"/>
      <c r="CD1519" s="307"/>
      <c r="CE1519" s="307"/>
      <c r="CF1519" s="307"/>
      <c r="CG1519" s="307"/>
      <c r="CH1519" s="307"/>
      <c r="CI1519" s="307"/>
      <c r="CJ1519" s="307"/>
      <c r="CK1519" s="307"/>
      <c r="CL1519" s="307"/>
      <c r="CM1519" s="307"/>
      <c r="CN1519" s="307"/>
      <c r="CO1519" s="307"/>
      <c r="CP1519" s="307"/>
      <c r="CQ1519" s="307"/>
      <c r="CR1519" s="307"/>
      <c r="CS1519" s="307"/>
      <c r="CT1519" s="307"/>
      <c r="CU1519" s="307"/>
      <c r="CV1519" s="307"/>
      <c r="CW1519" s="307"/>
      <c r="CX1519" s="307"/>
      <c r="CY1519" s="307"/>
      <c r="CZ1519" s="307"/>
      <c r="DA1519" s="307"/>
      <c r="DB1519" s="307"/>
      <c r="DC1519" s="307"/>
      <c r="DD1519" s="307"/>
      <c r="DE1519" s="307"/>
      <c r="DF1519" s="307"/>
      <c r="DG1519" s="307"/>
      <c r="DH1519" s="307"/>
      <c r="DI1519" s="390"/>
      <c r="DJ1519" s="390"/>
      <c r="DK1519" s="307"/>
      <c r="DL1519" s="307"/>
      <c r="DM1519" s="307"/>
      <c r="DN1519" s="307"/>
      <c r="DO1519" s="307"/>
      <c r="DP1519" s="307"/>
      <c r="DQ1519" s="307"/>
      <c r="DR1519" s="307"/>
      <c r="DS1519" s="307"/>
      <c r="DT1519" s="307"/>
      <c r="DU1519" s="307"/>
      <c r="DV1519" s="307"/>
      <c r="DW1519" s="307"/>
      <c r="DX1519" s="307"/>
      <c r="DY1519" s="307"/>
      <c r="DZ1519" s="307"/>
      <c r="EA1519" s="307"/>
      <c r="EB1519" s="307"/>
      <c r="EC1519" s="307"/>
      <c r="ED1519" s="307"/>
      <c r="EE1519" s="307"/>
      <c r="EF1519" s="307"/>
      <c r="EG1519" s="307"/>
      <c r="EH1519" s="307"/>
      <c r="EI1519" s="307"/>
      <c r="EJ1519" s="307"/>
      <c r="EK1519" s="307"/>
      <c r="EL1519" s="307"/>
      <c r="EM1519" s="307"/>
      <c r="EN1519" s="307"/>
      <c r="EO1519" s="307"/>
      <c r="EP1519" s="307"/>
      <c r="EQ1519" s="307"/>
      <c r="ER1519" s="307"/>
      <c r="ES1519" s="307"/>
      <c r="ET1519" s="307"/>
      <c r="EU1519" s="390"/>
      <c r="EV1519" s="390"/>
      <c r="EW1519" s="307"/>
      <c r="EX1519" s="307"/>
      <c r="EY1519" s="307"/>
      <c r="EZ1519" s="307"/>
      <c r="FA1519" s="307"/>
      <c r="FB1519" s="307"/>
      <c r="FC1519" s="307"/>
      <c r="FD1519" s="307"/>
      <c r="FE1519" s="307"/>
      <c r="FF1519" s="307"/>
      <c r="FG1519" s="307"/>
      <c r="FH1519" s="307"/>
      <c r="FI1519" s="307"/>
      <c r="FJ1519" s="307"/>
      <c r="FK1519" s="307"/>
      <c r="FL1519" s="307"/>
      <c r="FM1519" s="307"/>
      <c r="FN1519" s="307"/>
      <c r="FO1519" s="307"/>
      <c r="FP1519" s="307"/>
      <c r="FQ1519" s="307"/>
      <c r="FR1519" s="307"/>
      <c r="FS1519" s="307"/>
      <c r="FT1519" s="307"/>
      <c r="FU1519" s="307"/>
      <c r="FV1519" s="307"/>
      <c r="FW1519" s="307"/>
      <c r="FX1519" s="307"/>
      <c r="FY1519" s="307"/>
      <c r="FZ1519" s="307"/>
      <c r="GA1519" s="307"/>
      <c r="GB1519" s="307"/>
      <c r="GC1519" s="307"/>
      <c r="GD1519" s="307"/>
      <c r="GE1519" s="307"/>
      <c r="GF1519" s="307"/>
      <c r="GG1519" s="307"/>
      <c r="GH1519" s="307"/>
      <c r="GI1519" s="307"/>
      <c r="GJ1519" s="307"/>
      <c r="GK1519" s="307"/>
      <c r="GL1519" s="307"/>
      <c r="GM1519" s="307"/>
      <c r="GN1519" s="307"/>
      <c r="GO1519" s="307"/>
      <c r="GP1519" s="307"/>
      <c r="GQ1519" s="307"/>
      <c r="GR1519" s="307"/>
      <c r="GS1519" s="307"/>
      <c r="GT1519" s="307"/>
      <c r="GU1519" s="307"/>
      <c r="GV1519" s="307"/>
      <c r="GW1519" s="307"/>
      <c r="GX1519" s="307"/>
      <c r="GY1519" s="307"/>
      <c r="GZ1519" s="307"/>
      <c r="HA1519" s="307"/>
      <c r="HB1519" s="307"/>
      <c r="HC1519" s="307"/>
      <c r="HD1519" s="307"/>
      <c r="HE1519" s="307"/>
      <c r="HF1519" s="307"/>
      <c r="HG1519" s="307"/>
      <c r="HH1519" s="307"/>
      <c r="HI1519" s="307"/>
      <c r="HJ1519" s="307"/>
      <c r="HK1519" s="307"/>
      <c r="HL1519" s="307"/>
      <c r="HM1519" s="307"/>
      <c r="HN1519" s="307"/>
      <c r="HO1519" s="307"/>
      <c r="HP1519" s="307"/>
      <c r="HQ1519" s="307"/>
      <c r="HR1519" s="307"/>
      <c r="HS1519" s="307"/>
      <c r="HT1519" s="307"/>
      <c r="HU1519" s="307"/>
      <c r="HV1519" s="307"/>
      <c r="HW1519" s="307"/>
      <c r="HX1519" s="307"/>
      <c r="HY1519" s="307"/>
      <c r="HZ1519" s="307"/>
      <c r="IA1519" s="307"/>
      <c r="IB1519" s="307"/>
      <c r="IC1519" s="307"/>
      <c r="ID1519" s="307"/>
      <c r="IE1519" s="307"/>
      <c r="IF1519" s="307"/>
      <c r="IG1519" s="307"/>
      <c r="IH1519" s="307"/>
      <c r="II1519" s="307"/>
      <c r="IJ1519" s="307"/>
      <c r="IK1519" s="307"/>
      <c r="IL1519" s="307"/>
      <c r="IM1519" s="307"/>
      <c r="IN1519" s="307"/>
      <c r="IO1519" s="307"/>
      <c r="IP1519" s="307"/>
      <c r="IQ1519" s="307"/>
      <c r="IR1519" s="307"/>
      <c r="IS1519" s="307"/>
      <c r="IT1519" s="307"/>
      <c r="IU1519" s="307"/>
      <c r="IV1519" s="307"/>
      <c r="IW1519" s="307"/>
      <c r="IX1519" s="307"/>
      <c r="IY1519" s="307"/>
      <c r="IZ1519" s="307"/>
      <c r="JA1519" s="307"/>
      <c r="JB1519" s="307"/>
      <c r="JC1519" s="307"/>
      <c r="JD1519" s="307"/>
      <c r="JE1519" s="307"/>
      <c r="JF1519" s="307"/>
      <c r="JG1519" s="307"/>
      <c r="JH1519" s="307"/>
      <c r="JI1519" s="307"/>
      <c r="JJ1519" s="307"/>
      <c r="JK1519" s="307"/>
      <c r="JL1519" s="307"/>
      <c r="JM1519" s="307"/>
      <c r="JN1519" s="307"/>
      <c r="JO1519" s="307"/>
      <c r="JP1519" s="307"/>
      <c r="JQ1519" s="307"/>
      <c r="JR1519" s="307"/>
      <c r="JS1519" s="307"/>
      <c r="JT1519" s="307"/>
      <c r="JU1519" s="307"/>
      <c r="JV1519" s="307"/>
      <c r="JW1519" s="307"/>
      <c r="JX1519" s="307"/>
      <c r="JY1519" s="307"/>
      <c r="JZ1519" s="307"/>
      <c r="KA1519" s="307"/>
      <c r="KB1519" s="307"/>
      <c r="KC1519" s="307"/>
      <c r="KD1519" s="307"/>
      <c r="KE1519" s="307"/>
      <c r="KF1519" s="307"/>
      <c r="KG1519" s="307"/>
      <c r="KH1519" s="307"/>
      <c r="KI1519" s="307"/>
      <c r="KJ1519" s="307"/>
      <c r="KK1519" s="307"/>
      <c r="KL1519" s="307"/>
      <c r="KM1519" s="307"/>
      <c r="KN1519" s="307"/>
      <c r="KO1519" s="307"/>
      <c r="KP1519" s="307"/>
      <c r="KQ1519" s="307"/>
      <c r="KR1519" s="307"/>
      <c r="KS1519" s="307"/>
      <c r="KT1519" s="307"/>
    </row>
    <row r="1520" spans="33:306" s="56" customFormat="1" ht="15" customHeight="1">
      <c r="AG1520" s="57"/>
      <c r="AH1520" s="57"/>
      <c r="AI1520" s="57"/>
      <c r="AJ1520" s="57"/>
      <c r="AK1520" s="57"/>
      <c r="AL1520" s="57"/>
      <c r="AM1520" s="57"/>
      <c r="AN1520" s="57"/>
      <c r="AO1520" s="57"/>
      <c r="AP1520" s="57"/>
      <c r="AQ1520" s="57"/>
      <c r="AR1520" s="57"/>
      <c r="AS1520" s="57"/>
      <c r="AT1520" s="57"/>
      <c r="AU1520" s="57"/>
      <c r="AV1520" s="57"/>
      <c r="AW1520" s="57"/>
      <c r="AX1520" s="57"/>
      <c r="AY1520" s="57"/>
      <c r="AZ1520" s="57"/>
      <c r="BA1520" s="57"/>
      <c r="BB1520" s="57"/>
      <c r="BC1520" s="57"/>
      <c r="BD1520" s="57"/>
      <c r="BE1520" s="57"/>
      <c r="BF1520" s="57"/>
      <c r="BG1520" s="57"/>
      <c r="BH1520" s="57"/>
      <c r="BI1520" s="57"/>
      <c r="BJ1520" s="57"/>
      <c r="BK1520" s="57"/>
      <c r="BL1520" s="57"/>
      <c r="BM1520" s="57"/>
      <c r="BN1520" s="57"/>
      <c r="CB1520" s="307"/>
      <c r="CC1520" s="307"/>
      <c r="CD1520" s="307"/>
      <c r="CE1520" s="307"/>
      <c r="CF1520" s="307"/>
      <c r="CG1520" s="307"/>
      <c r="CH1520" s="307"/>
      <c r="CI1520" s="307"/>
      <c r="CJ1520" s="307"/>
      <c r="CK1520" s="307"/>
      <c r="CL1520" s="307"/>
      <c r="CM1520" s="307"/>
      <c r="CN1520" s="307"/>
      <c r="CO1520" s="307"/>
      <c r="CP1520" s="307"/>
      <c r="CQ1520" s="307"/>
      <c r="CR1520" s="307"/>
      <c r="CS1520" s="307"/>
      <c r="CT1520" s="307"/>
      <c r="CU1520" s="307"/>
      <c r="CV1520" s="307"/>
      <c r="CW1520" s="307"/>
      <c r="CX1520" s="307"/>
      <c r="CY1520" s="307"/>
      <c r="CZ1520" s="307"/>
      <c r="DA1520" s="307"/>
      <c r="DB1520" s="307"/>
      <c r="DC1520" s="307"/>
      <c r="DD1520" s="307"/>
      <c r="DE1520" s="307"/>
      <c r="DF1520" s="307"/>
      <c r="DG1520" s="307"/>
      <c r="DH1520" s="307"/>
      <c r="DI1520" s="390"/>
      <c r="DJ1520" s="390"/>
      <c r="DK1520" s="307"/>
      <c r="DL1520" s="307"/>
      <c r="DM1520" s="307"/>
      <c r="DN1520" s="307"/>
      <c r="DO1520" s="307"/>
      <c r="DP1520" s="307"/>
      <c r="DQ1520" s="307"/>
      <c r="DR1520" s="307"/>
      <c r="DS1520" s="307"/>
      <c r="DT1520" s="307"/>
      <c r="DU1520" s="307"/>
      <c r="DV1520" s="307"/>
      <c r="DW1520" s="307"/>
      <c r="DX1520" s="307"/>
      <c r="DY1520" s="307"/>
      <c r="DZ1520" s="307"/>
      <c r="EA1520" s="307"/>
      <c r="EB1520" s="307"/>
      <c r="EC1520" s="307"/>
      <c r="ED1520" s="307"/>
      <c r="EE1520" s="307"/>
      <c r="EF1520" s="307"/>
      <c r="EG1520" s="307"/>
      <c r="EH1520" s="307"/>
      <c r="EI1520" s="307"/>
      <c r="EJ1520" s="307"/>
      <c r="EK1520" s="307"/>
      <c r="EL1520" s="307"/>
      <c r="EM1520" s="307"/>
      <c r="EN1520" s="307"/>
      <c r="EO1520" s="307"/>
      <c r="EP1520" s="307"/>
      <c r="EQ1520" s="307"/>
      <c r="ER1520" s="307"/>
      <c r="ES1520" s="307"/>
      <c r="ET1520" s="307"/>
      <c r="EU1520" s="390"/>
      <c r="EV1520" s="390"/>
      <c r="EW1520" s="307"/>
      <c r="EX1520" s="307"/>
      <c r="EY1520" s="307"/>
      <c r="EZ1520" s="307"/>
      <c r="FA1520" s="307"/>
      <c r="FB1520" s="307"/>
      <c r="FC1520" s="307"/>
      <c r="FD1520" s="307"/>
      <c r="FE1520" s="307"/>
      <c r="FF1520" s="307"/>
      <c r="FG1520" s="307"/>
      <c r="FH1520" s="307"/>
      <c r="FI1520" s="307"/>
      <c r="FJ1520" s="307"/>
      <c r="FK1520" s="307"/>
      <c r="FL1520" s="307"/>
      <c r="FM1520" s="307"/>
      <c r="FN1520" s="307"/>
      <c r="FO1520" s="307"/>
      <c r="FP1520" s="307"/>
      <c r="FQ1520" s="307"/>
      <c r="FR1520" s="307"/>
      <c r="FS1520" s="307"/>
      <c r="FT1520" s="307"/>
      <c r="FU1520" s="307"/>
      <c r="FV1520" s="307"/>
      <c r="FW1520" s="307"/>
      <c r="FX1520" s="307"/>
      <c r="FY1520" s="307"/>
      <c r="FZ1520" s="307"/>
      <c r="GA1520" s="307"/>
      <c r="GB1520" s="307"/>
      <c r="GC1520" s="307"/>
      <c r="GD1520" s="307"/>
      <c r="GE1520" s="307"/>
      <c r="GF1520" s="307"/>
      <c r="GG1520" s="307"/>
      <c r="GH1520" s="307"/>
      <c r="GI1520" s="307"/>
      <c r="GJ1520" s="307"/>
      <c r="GK1520" s="307"/>
      <c r="GL1520" s="307"/>
      <c r="GM1520" s="307"/>
      <c r="GN1520" s="307"/>
      <c r="GO1520" s="307"/>
      <c r="GP1520" s="307"/>
      <c r="GQ1520" s="307"/>
      <c r="GR1520" s="307"/>
      <c r="GS1520" s="307"/>
      <c r="GT1520" s="307"/>
      <c r="GU1520" s="307"/>
      <c r="GV1520" s="307"/>
      <c r="GW1520" s="307"/>
      <c r="GX1520" s="307"/>
      <c r="GY1520" s="307"/>
      <c r="GZ1520" s="307"/>
      <c r="HA1520" s="307"/>
      <c r="HB1520" s="307"/>
      <c r="HC1520" s="307"/>
      <c r="HD1520" s="307"/>
      <c r="HE1520" s="307"/>
      <c r="HF1520" s="307"/>
      <c r="HG1520" s="307"/>
      <c r="HH1520" s="307"/>
      <c r="HI1520" s="307"/>
      <c r="HJ1520" s="307"/>
      <c r="HK1520" s="307"/>
      <c r="HL1520" s="307"/>
      <c r="HM1520" s="307"/>
      <c r="HN1520" s="307"/>
      <c r="HO1520" s="307"/>
      <c r="HP1520" s="307"/>
      <c r="HQ1520" s="307"/>
      <c r="HR1520" s="307"/>
      <c r="HS1520" s="307"/>
      <c r="HT1520" s="307"/>
      <c r="HU1520" s="307"/>
      <c r="HV1520" s="307"/>
      <c r="HW1520" s="307"/>
      <c r="HX1520" s="307"/>
      <c r="HY1520" s="307"/>
      <c r="HZ1520" s="307"/>
      <c r="IA1520" s="307"/>
      <c r="IB1520" s="307"/>
      <c r="IC1520" s="307"/>
      <c r="ID1520" s="307"/>
      <c r="IE1520" s="307"/>
      <c r="IF1520" s="307"/>
      <c r="IG1520" s="307"/>
      <c r="IH1520" s="307"/>
      <c r="II1520" s="307"/>
      <c r="IJ1520" s="307"/>
      <c r="IK1520" s="307"/>
      <c r="IL1520" s="307"/>
      <c r="IM1520" s="307"/>
      <c r="IN1520" s="307"/>
      <c r="IO1520" s="307"/>
      <c r="IP1520" s="307"/>
      <c r="IQ1520" s="307"/>
      <c r="IR1520" s="307"/>
      <c r="IS1520" s="307"/>
      <c r="IT1520" s="307"/>
      <c r="IU1520" s="307"/>
      <c r="IV1520" s="307"/>
      <c r="IW1520" s="307"/>
      <c r="IX1520" s="307"/>
      <c r="IY1520" s="307"/>
      <c r="IZ1520" s="307"/>
      <c r="JA1520" s="307"/>
      <c r="JB1520" s="307"/>
      <c r="JC1520" s="307"/>
      <c r="JD1520" s="307"/>
      <c r="JE1520" s="307"/>
      <c r="JF1520" s="307"/>
      <c r="JG1520" s="307"/>
      <c r="JH1520" s="307"/>
      <c r="JI1520" s="307"/>
      <c r="JJ1520" s="307"/>
      <c r="JK1520" s="307"/>
      <c r="JL1520" s="307"/>
      <c r="JM1520" s="307"/>
      <c r="JN1520" s="307"/>
      <c r="JO1520" s="307"/>
      <c r="JP1520" s="307"/>
      <c r="JQ1520" s="307"/>
      <c r="JR1520" s="307"/>
      <c r="JS1520" s="307"/>
      <c r="JT1520" s="307"/>
      <c r="JU1520" s="307"/>
      <c r="JV1520" s="307"/>
      <c r="JW1520" s="307"/>
      <c r="JX1520" s="307"/>
      <c r="JY1520" s="307"/>
      <c r="JZ1520" s="307"/>
      <c r="KA1520" s="307"/>
      <c r="KB1520" s="307"/>
      <c r="KC1520" s="307"/>
      <c r="KD1520" s="307"/>
      <c r="KE1520" s="307"/>
      <c r="KF1520" s="307"/>
      <c r="KG1520" s="307"/>
      <c r="KH1520" s="307"/>
      <c r="KI1520" s="307"/>
      <c r="KJ1520" s="307"/>
      <c r="KK1520" s="307"/>
      <c r="KL1520" s="307"/>
      <c r="KM1520" s="307"/>
      <c r="KN1520" s="307"/>
      <c r="KO1520" s="307"/>
      <c r="KP1520" s="307"/>
      <c r="KQ1520" s="307"/>
      <c r="KR1520" s="307"/>
      <c r="KS1520" s="307"/>
      <c r="KT1520" s="307"/>
    </row>
    <row r="1521" spans="33:306" s="56" customFormat="1" ht="15" customHeight="1">
      <c r="AG1521" s="57"/>
      <c r="AH1521" s="57"/>
      <c r="AI1521" s="57"/>
      <c r="AJ1521" s="57"/>
      <c r="AK1521" s="57"/>
      <c r="AL1521" s="57"/>
      <c r="AM1521" s="57"/>
      <c r="AN1521" s="57"/>
      <c r="AO1521" s="57"/>
      <c r="AP1521" s="57"/>
      <c r="AQ1521" s="57"/>
      <c r="AR1521" s="57"/>
      <c r="AS1521" s="57"/>
      <c r="AT1521" s="57"/>
      <c r="AU1521" s="57"/>
      <c r="AV1521" s="57"/>
      <c r="AW1521" s="57"/>
      <c r="AX1521" s="57"/>
      <c r="AY1521" s="57"/>
      <c r="AZ1521" s="57"/>
      <c r="BA1521" s="57"/>
      <c r="BB1521" s="57"/>
      <c r="BC1521" s="57"/>
      <c r="BD1521" s="57"/>
      <c r="BE1521" s="57"/>
      <c r="BF1521" s="57"/>
      <c r="BG1521" s="57"/>
      <c r="BH1521" s="57"/>
      <c r="BI1521" s="57"/>
      <c r="BJ1521" s="57"/>
      <c r="BK1521" s="57"/>
      <c r="BL1521" s="57"/>
      <c r="BM1521" s="57"/>
      <c r="BN1521" s="57"/>
      <c r="CB1521" s="307"/>
      <c r="CC1521" s="307"/>
      <c r="CD1521" s="307"/>
      <c r="CE1521" s="307"/>
      <c r="CF1521" s="307"/>
      <c r="CG1521" s="307"/>
      <c r="CH1521" s="307"/>
      <c r="CI1521" s="307"/>
      <c r="CJ1521" s="307"/>
      <c r="CK1521" s="307"/>
      <c r="CL1521" s="307"/>
      <c r="CM1521" s="307"/>
      <c r="CN1521" s="307"/>
      <c r="CO1521" s="307"/>
      <c r="CP1521" s="307"/>
      <c r="CQ1521" s="307"/>
      <c r="CR1521" s="307"/>
      <c r="CS1521" s="307"/>
      <c r="CT1521" s="307"/>
      <c r="CU1521" s="307"/>
      <c r="CV1521" s="307"/>
      <c r="CW1521" s="307"/>
      <c r="CX1521" s="307"/>
      <c r="CY1521" s="307"/>
      <c r="CZ1521" s="307"/>
      <c r="DA1521" s="307"/>
      <c r="DB1521" s="307"/>
      <c r="DC1521" s="307"/>
      <c r="DD1521" s="307"/>
      <c r="DE1521" s="307"/>
      <c r="DF1521" s="307"/>
      <c r="DG1521" s="307"/>
      <c r="DH1521" s="307"/>
      <c r="DI1521" s="390"/>
      <c r="DJ1521" s="390"/>
      <c r="DK1521" s="307"/>
      <c r="DL1521" s="307"/>
      <c r="DM1521" s="307"/>
      <c r="DN1521" s="307"/>
      <c r="DO1521" s="307"/>
      <c r="DP1521" s="307"/>
      <c r="DQ1521" s="307"/>
      <c r="DR1521" s="307"/>
      <c r="DS1521" s="307"/>
      <c r="DT1521" s="307"/>
      <c r="DU1521" s="307"/>
      <c r="DV1521" s="307"/>
      <c r="DW1521" s="307"/>
      <c r="DX1521" s="307"/>
      <c r="DY1521" s="307"/>
      <c r="DZ1521" s="307"/>
      <c r="EA1521" s="307"/>
      <c r="EB1521" s="307"/>
      <c r="EC1521" s="307"/>
      <c r="ED1521" s="307"/>
      <c r="EE1521" s="307"/>
      <c r="EF1521" s="307"/>
      <c r="EG1521" s="307"/>
      <c r="EH1521" s="307"/>
      <c r="EI1521" s="307"/>
      <c r="EJ1521" s="307"/>
      <c r="EK1521" s="307"/>
      <c r="EL1521" s="307"/>
      <c r="EM1521" s="307"/>
      <c r="EN1521" s="307"/>
      <c r="EO1521" s="307"/>
      <c r="EP1521" s="307"/>
      <c r="EQ1521" s="307"/>
      <c r="ER1521" s="307"/>
      <c r="ES1521" s="307"/>
      <c r="ET1521" s="307"/>
      <c r="EU1521" s="390"/>
      <c r="EV1521" s="390"/>
      <c r="EW1521" s="307"/>
      <c r="EX1521" s="307"/>
      <c r="EY1521" s="307"/>
      <c r="EZ1521" s="307"/>
      <c r="FA1521" s="307"/>
      <c r="FB1521" s="307"/>
      <c r="FC1521" s="307"/>
      <c r="FD1521" s="307"/>
      <c r="FE1521" s="307"/>
      <c r="FF1521" s="307"/>
      <c r="FG1521" s="307"/>
      <c r="FH1521" s="307"/>
      <c r="FI1521" s="307"/>
      <c r="FJ1521" s="307"/>
      <c r="FK1521" s="307"/>
      <c r="FL1521" s="307"/>
      <c r="FM1521" s="307"/>
      <c r="FN1521" s="307"/>
      <c r="FO1521" s="307"/>
      <c r="FP1521" s="307"/>
      <c r="FQ1521" s="307"/>
      <c r="FR1521" s="307"/>
      <c r="FS1521" s="307"/>
      <c r="FT1521" s="307"/>
      <c r="FU1521" s="307"/>
      <c r="FV1521" s="307"/>
      <c r="FW1521" s="307"/>
      <c r="FX1521" s="307"/>
      <c r="FY1521" s="307"/>
      <c r="FZ1521" s="307"/>
      <c r="GA1521" s="307"/>
      <c r="GB1521" s="307"/>
      <c r="GC1521" s="307"/>
      <c r="GD1521" s="307"/>
      <c r="GE1521" s="307"/>
      <c r="GF1521" s="307"/>
      <c r="GG1521" s="307"/>
      <c r="GH1521" s="307"/>
      <c r="GI1521" s="307"/>
      <c r="GJ1521" s="307"/>
      <c r="GK1521" s="307"/>
      <c r="GL1521" s="307"/>
      <c r="GM1521" s="307"/>
      <c r="GN1521" s="307"/>
      <c r="GO1521" s="307"/>
      <c r="GP1521" s="307"/>
      <c r="GQ1521" s="307"/>
      <c r="GR1521" s="307"/>
      <c r="GS1521" s="307"/>
      <c r="GT1521" s="307"/>
      <c r="GU1521" s="307"/>
      <c r="GV1521" s="307"/>
      <c r="GW1521" s="307"/>
      <c r="GX1521" s="307"/>
      <c r="GY1521" s="307"/>
      <c r="GZ1521" s="307"/>
      <c r="HA1521" s="307"/>
      <c r="HB1521" s="307"/>
      <c r="HC1521" s="307"/>
      <c r="HD1521" s="307"/>
      <c r="HE1521" s="307"/>
      <c r="HF1521" s="307"/>
      <c r="HG1521" s="307"/>
      <c r="HH1521" s="307"/>
      <c r="HI1521" s="307"/>
      <c r="HJ1521" s="307"/>
      <c r="HK1521" s="307"/>
      <c r="HL1521" s="307"/>
      <c r="HM1521" s="307"/>
      <c r="HN1521" s="307"/>
      <c r="HO1521" s="307"/>
      <c r="HP1521" s="307"/>
      <c r="HQ1521" s="307"/>
      <c r="HR1521" s="307"/>
      <c r="HS1521" s="307"/>
      <c r="HT1521" s="307"/>
      <c r="HU1521" s="307"/>
      <c r="HV1521" s="307"/>
      <c r="HW1521" s="307"/>
      <c r="HX1521" s="307"/>
      <c r="HY1521" s="307"/>
      <c r="HZ1521" s="307"/>
      <c r="IA1521" s="307"/>
      <c r="IB1521" s="307"/>
      <c r="IC1521" s="307"/>
      <c r="ID1521" s="307"/>
      <c r="IE1521" s="307"/>
      <c r="IF1521" s="307"/>
      <c r="IG1521" s="307"/>
      <c r="IH1521" s="307"/>
      <c r="II1521" s="307"/>
      <c r="IJ1521" s="307"/>
      <c r="IK1521" s="307"/>
      <c r="IL1521" s="307"/>
      <c r="IM1521" s="307"/>
      <c r="IN1521" s="307"/>
      <c r="IO1521" s="307"/>
      <c r="IP1521" s="307"/>
      <c r="IQ1521" s="307"/>
      <c r="IR1521" s="307"/>
      <c r="IS1521" s="307"/>
      <c r="IT1521" s="307"/>
      <c r="IU1521" s="307"/>
      <c r="IV1521" s="307"/>
      <c r="IW1521" s="307"/>
      <c r="IX1521" s="307"/>
      <c r="IY1521" s="307"/>
      <c r="IZ1521" s="307"/>
      <c r="JA1521" s="307"/>
      <c r="JB1521" s="307"/>
      <c r="JC1521" s="307"/>
      <c r="JD1521" s="307"/>
      <c r="JE1521" s="307"/>
      <c r="JF1521" s="307"/>
      <c r="JG1521" s="307"/>
      <c r="JH1521" s="307"/>
      <c r="JI1521" s="307"/>
      <c r="JJ1521" s="307"/>
      <c r="JK1521" s="307"/>
      <c r="JL1521" s="307"/>
      <c r="JM1521" s="307"/>
      <c r="JN1521" s="307"/>
      <c r="JO1521" s="307"/>
      <c r="JP1521" s="307"/>
      <c r="JQ1521" s="307"/>
      <c r="JR1521" s="307"/>
      <c r="JS1521" s="307"/>
      <c r="JT1521" s="307"/>
      <c r="JU1521" s="307"/>
      <c r="JV1521" s="307"/>
      <c r="JW1521" s="307"/>
      <c r="JX1521" s="307"/>
      <c r="JY1521" s="307"/>
      <c r="JZ1521" s="307"/>
      <c r="KA1521" s="307"/>
      <c r="KB1521" s="307"/>
      <c r="KC1521" s="307"/>
      <c r="KD1521" s="307"/>
      <c r="KE1521" s="307"/>
      <c r="KF1521" s="307"/>
      <c r="KG1521" s="307"/>
      <c r="KH1521" s="307"/>
      <c r="KI1521" s="307"/>
      <c r="KJ1521" s="307"/>
      <c r="KK1521" s="307"/>
      <c r="KL1521" s="307"/>
      <c r="KM1521" s="307"/>
      <c r="KN1521" s="307"/>
      <c r="KO1521" s="307"/>
      <c r="KP1521" s="307"/>
      <c r="KQ1521" s="307"/>
      <c r="KR1521" s="307"/>
      <c r="KS1521" s="307"/>
      <c r="KT1521" s="307"/>
    </row>
    <row r="1522" spans="33:306" s="56" customFormat="1" ht="15" customHeight="1">
      <c r="AG1522" s="57"/>
      <c r="AH1522" s="57"/>
      <c r="AI1522" s="57"/>
      <c r="AJ1522" s="57"/>
      <c r="AK1522" s="57"/>
      <c r="AL1522" s="57"/>
      <c r="AM1522" s="57"/>
      <c r="AN1522" s="57"/>
      <c r="AO1522" s="57"/>
      <c r="AP1522" s="57"/>
      <c r="AQ1522" s="57"/>
      <c r="AR1522" s="57"/>
      <c r="AS1522" s="57"/>
      <c r="AT1522" s="57"/>
      <c r="AU1522" s="57"/>
      <c r="AV1522" s="57"/>
      <c r="AW1522" s="57"/>
      <c r="AX1522" s="57"/>
      <c r="AY1522" s="57"/>
      <c r="AZ1522" s="57"/>
      <c r="BA1522" s="57"/>
      <c r="BB1522" s="57"/>
      <c r="BC1522" s="57"/>
      <c r="BD1522" s="57"/>
      <c r="BE1522" s="57"/>
      <c r="BF1522" s="57"/>
      <c r="BG1522" s="57"/>
      <c r="BH1522" s="57"/>
      <c r="BI1522" s="57"/>
      <c r="BJ1522" s="57"/>
      <c r="BK1522" s="57"/>
      <c r="BL1522" s="57"/>
      <c r="BM1522" s="57"/>
      <c r="BN1522" s="57"/>
      <c r="CB1522" s="307"/>
      <c r="CC1522" s="307"/>
      <c r="CD1522" s="307"/>
      <c r="CE1522" s="307"/>
      <c r="CF1522" s="307"/>
      <c r="CG1522" s="307"/>
      <c r="CH1522" s="307"/>
      <c r="CI1522" s="307"/>
      <c r="CJ1522" s="307"/>
      <c r="CK1522" s="307"/>
      <c r="CL1522" s="307"/>
      <c r="CM1522" s="307"/>
      <c r="CN1522" s="307"/>
      <c r="CO1522" s="307"/>
      <c r="CP1522" s="307"/>
      <c r="CQ1522" s="307"/>
      <c r="CR1522" s="307"/>
      <c r="CS1522" s="307"/>
      <c r="CT1522" s="307"/>
      <c r="CU1522" s="307"/>
      <c r="CV1522" s="307"/>
      <c r="CW1522" s="307"/>
      <c r="CX1522" s="307"/>
      <c r="CY1522" s="307"/>
      <c r="CZ1522" s="307"/>
      <c r="DA1522" s="307"/>
      <c r="DB1522" s="307"/>
      <c r="DC1522" s="307"/>
      <c r="DD1522" s="307"/>
      <c r="DE1522" s="307"/>
      <c r="DF1522" s="307"/>
      <c r="DG1522" s="307"/>
      <c r="DH1522" s="307"/>
      <c r="DI1522" s="390"/>
      <c r="DJ1522" s="390"/>
      <c r="DK1522" s="307"/>
      <c r="DL1522" s="307"/>
      <c r="DM1522" s="307"/>
      <c r="DN1522" s="307"/>
      <c r="DO1522" s="307"/>
      <c r="DP1522" s="307"/>
      <c r="DQ1522" s="307"/>
      <c r="DR1522" s="307"/>
      <c r="DS1522" s="307"/>
      <c r="DT1522" s="307"/>
      <c r="DU1522" s="307"/>
      <c r="DV1522" s="307"/>
      <c r="DW1522" s="307"/>
      <c r="DX1522" s="307"/>
      <c r="DY1522" s="307"/>
      <c r="DZ1522" s="307"/>
      <c r="EA1522" s="307"/>
      <c r="EB1522" s="307"/>
      <c r="EC1522" s="307"/>
      <c r="ED1522" s="307"/>
      <c r="EE1522" s="307"/>
      <c r="EF1522" s="307"/>
      <c r="EG1522" s="307"/>
      <c r="EH1522" s="307"/>
      <c r="EI1522" s="307"/>
      <c r="EJ1522" s="307"/>
      <c r="EK1522" s="307"/>
      <c r="EL1522" s="307"/>
      <c r="EM1522" s="307"/>
      <c r="EN1522" s="307"/>
      <c r="EO1522" s="307"/>
      <c r="EP1522" s="307"/>
      <c r="EQ1522" s="307"/>
      <c r="ER1522" s="307"/>
      <c r="ES1522" s="307"/>
      <c r="ET1522" s="307"/>
      <c r="EU1522" s="390"/>
      <c r="EV1522" s="390"/>
      <c r="EW1522" s="307"/>
      <c r="EX1522" s="307"/>
      <c r="EY1522" s="307"/>
      <c r="EZ1522" s="307"/>
      <c r="FA1522" s="307"/>
      <c r="FB1522" s="307"/>
      <c r="FC1522" s="307"/>
      <c r="FD1522" s="307"/>
      <c r="FE1522" s="307"/>
      <c r="FF1522" s="307"/>
      <c r="FG1522" s="307"/>
      <c r="FH1522" s="307"/>
      <c r="FI1522" s="307"/>
      <c r="FJ1522" s="307"/>
      <c r="FK1522" s="307"/>
      <c r="FL1522" s="307"/>
      <c r="FM1522" s="307"/>
      <c r="FN1522" s="307"/>
      <c r="FO1522" s="307"/>
      <c r="FP1522" s="307"/>
      <c r="FQ1522" s="307"/>
      <c r="FR1522" s="307"/>
      <c r="FS1522" s="307"/>
      <c r="FT1522" s="307"/>
      <c r="FU1522" s="307"/>
      <c r="FV1522" s="307"/>
      <c r="FW1522" s="307"/>
      <c r="FX1522" s="307"/>
      <c r="FY1522" s="307"/>
      <c r="FZ1522" s="307"/>
      <c r="GA1522" s="307"/>
      <c r="GB1522" s="307"/>
      <c r="GC1522" s="307"/>
      <c r="GD1522" s="307"/>
      <c r="GE1522" s="307"/>
      <c r="GF1522" s="307"/>
      <c r="GG1522" s="307"/>
      <c r="GH1522" s="307"/>
      <c r="GI1522" s="307"/>
      <c r="GJ1522" s="307"/>
      <c r="GK1522" s="307"/>
      <c r="GL1522" s="307"/>
      <c r="GM1522" s="307"/>
      <c r="GN1522" s="307"/>
      <c r="GO1522" s="307"/>
      <c r="GP1522" s="307"/>
      <c r="GQ1522" s="307"/>
      <c r="GR1522" s="307"/>
      <c r="GS1522" s="307"/>
      <c r="GT1522" s="307"/>
      <c r="GU1522" s="307"/>
      <c r="GV1522" s="307"/>
      <c r="GW1522" s="307"/>
      <c r="GX1522" s="307"/>
      <c r="GY1522" s="307"/>
      <c r="GZ1522" s="307"/>
      <c r="HA1522" s="307"/>
      <c r="HB1522" s="307"/>
      <c r="HC1522" s="307"/>
      <c r="HD1522" s="307"/>
      <c r="HE1522" s="307"/>
      <c r="HF1522" s="307"/>
      <c r="HG1522" s="307"/>
      <c r="HH1522" s="307"/>
      <c r="HI1522" s="307"/>
      <c r="HJ1522" s="307"/>
      <c r="HK1522" s="307"/>
      <c r="HL1522" s="307"/>
      <c r="HM1522" s="307"/>
      <c r="HN1522" s="307"/>
      <c r="HO1522" s="307"/>
      <c r="HP1522" s="307"/>
      <c r="HQ1522" s="307"/>
      <c r="HR1522" s="307"/>
      <c r="HS1522" s="307"/>
      <c r="HT1522" s="307"/>
      <c r="HU1522" s="307"/>
      <c r="HV1522" s="307"/>
      <c r="HW1522" s="307"/>
      <c r="HX1522" s="307"/>
      <c r="HY1522" s="307"/>
      <c r="HZ1522" s="307"/>
      <c r="IA1522" s="307"/>
      <c r="IB1522" s="307"/>
      <c r="IC1522" s="307"/>
      <c r="ID1522" s="307"/>
      <c r="IE1522" s="307"/>
      <c r="IF1522" s="307"/>
      <c r="IG1522" s="307"/>
      <c r="IH1522" s="307"/>
      <c r="II1522" s="307"/>
      <c r="IJ1522" s="307"/>
      <c r="IK1522" s="307"/>
      <c r="IL1522" s="307"/>
      <c r="IM1522" s="307"/>
      <c r="IN1522" s="307"/>
      <c r="IO1522" s="307"/>
      <c r="IP1522" s="307"/>
      <c r="IQ1522" s="307"/>
      <c r="IR1522" s="307"/>
      <c r="IS1522" s="307"/>
      <c r="IT1522" s="307"/>
      <c r="IU1522" s="307"/>
      <c r="IV1522" s="307"/>
      <c r="IW1522" s="307"/>
      <c r="IX1522" s="307"/>
      <c r="IY1522" s="307"/>
      <c r="IZ1522" s="307"/>
      <c r="JA1522" s="307"/>
      <c r="JB1522" s="307"/>
      <c r="JC1522" s="307"/>
      <c r="JD1522" s="307"/>
      <c r="JE1522" s="307"/>
      <c r="JF1522" s="307"/>
      <c r="JG1522" s="307"/>
      <c r="JH1522" s="307"/>
      <c r="JI1522" s="307"/>
      <c r="JJ1522" s="307"/>
      <c r="JK1522" s="307"/>
      <c r="JL1522" s="307"/>
      <c r="JM1522" s="307"/>
      <c r="JN1522" s="307"/>
      <c r="JO1522" s="307"/>
      <c r="JP1522" s="307"/>
      <c r="JQ1522" s="307"/>
      <c r="JR1522" s="307"/>
      <c r="JS1522" s="307"/>
      <c r="JT1522" s="307"/>
      <c r="JU1522" s="307"/>
      <c r="JV1522" s="307"/>
      <c r="JW1522" s="307"/>
      <c r="JX1522" s="307"/>
      <c r="JY1522" s="307"/>
      <c r="JZ1522" s="307"/>
      <c r="KA1522" s="307"/>
      <c r="KB1522" s="307"/>
      <c r="KC1522" s="307"/>
      <c r="KD1522" s="307"/>
      <c r="KE1522" s="307"/>
      <c r="KF1522" s="307"/>
      <c r="KG1522" s="307"/>
      <c r="KH1522" s="307"/>
      <c r="KI1522" s="307"/>
      <c r="KJ1522" s="307"/>
      <c r="KK1522" s="307"/>
      <c r="KL1522" s="307"/>
      <c r="KM1522" s="307"/>
      <c r="KN1522" s="307"/>
      <c r="KO1522" s="307"/>
      <c r="KP1522" s="307"/>
      <c r="KQ1522" s="307"/>
      <c r="KR1522" s="307"/>
      <c r="KS1522" s="307"/>
      <c r="KT1522" s="307"/>
    </row>
    <row r="1523" spans="33:306" s="56" customFormat="1" ht="15" customHeight="1">
      <c r="AG1523" s="57"/>
      <c r="AH1523" s="57"/>
      <c r="AI1523" s="57"/>
      <c r="AJ1523" s="57"/>
      <c r="AK1523" s="57"/>
      <c r="AL1523" s="57"/>
      <c r="AM1523" s="57"/>
      <c r="AN1523" s="57"/>
      <c r="AO1523" s="57"/>
      <c r="AP1523" s="57"/>
      <c r="AQ1523" s="57"/>
      <c r="AR1523" s="57"/>
      <c r="AS1523" s="57"/>
      <c r="AT1523" s="57"/>
      <c r="AU1523" s="57"/>
      <c r="AV1523" s="57"/>
      <c r="AW1523" s="57"/>
      <c r="AX1523" s="57"/>
      <c r="AY1523" s="57"/>
      <c r="AZ1523" s="57"/>
      <c r="BA1523" s="57"/>
      <c r="BB1523" s="57"/>
      <c r="BC1523" s="57"/>
      <c r="BD1523" s="57"/>
      <c r="BE1523" s="57"/>
      <c r="BF1523" s="57"/>
      <c r="BG1523" s="57"/>
      <c r="BH1523" s="57"/>
      <c r="BI1523" s="57"/>
      <c r="BJ1523" s="57"/>
      <c r="BK1523" s="57"/>
      <c r="BL1523" s="57"/>
      <c r="BM1523" s="57"/>
      <c r="BN1523" s="57"/>
      <c r="CB1523" s="307"/>
      <c r="CC1523" s="307"/>
      <c r="CD1523" s="307"/>
      <c r="CE1523" s="307"/>
      <c r="CF1523" s="307"/>
      <c r="CG1523" s="307"/>
      <c r="CH1523" s="307"/>
      <c r="CI1523" s="307"/>
      <c r="CJ1523" s="307"/>
      <c r="CK1523" s="307"/>
      <c r="CL1523" s="307"/>
      <c r="CM1523" s="307"/>
      <c r="CN1523" s="307"/>
      <c r="CO1523" s="307"/>
      <c r="CP1523" s="307"/>
      <c r="CQ1523" s="307"/>
      <c r="CR1523" s="307"/>
      <c r="CS1523" s="307"/>
      <c r="CT1523" s="307"/>
      <c r="CU1523" s="307"/>
      <c r="CV1523" s="307"/>
      <c r="CW1523" s="307"/>
      <c r="CX1523" s="307"/>
      <c r="CY1523" s="307"/>
      <c r="CZ1523" s="307"/>
      <c r="DA1523" s="307"/>
      <c r="DB1523" s="307"/>
      <c r="DC1523" s="307"/>
      <c r="DD1523" s="307"/>
      <c r="DE1523" s="307"/>
      <c r="DF1523" s="307"/>
      <c r="DG1523" s="307"/>
      <c r="DH1523" s="307"/>
      <c r="DI1523" s="390"/>
      <c r="DJ1523" s="390"/>
      <c r="DK1523" s="307"/>
      <c r="DL1523" s="307"/>
      <c r="DM1523" s="307"/>
      <c r="DN1523" s="307"/>
      <c r="DO1523" s="307"/>
      <c r="DP1523" s="307"/>
      <c r="DQ1523" s="307"/>
      <c r="DR1523" s="307"/>
      <c r="DS1523" s="307"/>
      <c r="DT1523" s="307"/>
      <c r="DU1523" s="307"/>
      <c r="DV1523" s="307"/>
      <c r="DW1523" s="307"/>
      <c r="DX1523" s="307"/>
      <c r="DY1523" s="307"/>
      <c r="DZ1523" s="307"/>
      <c r="EA1523" s="307"/>
      <c r="EB1523" s="307"/>
      <c r="EC1523" s="307"/>
      <c r="ED1523" s="307"/>
      <c r="EE1523" s="307"/>
      <c r="EF1523" s="307"/>
      <c r="EG1523" s="307"/>
      <c r="EH1523" s="307"/>
      <c r="EI1523" s="307"/>
      <c r="EJ1523" s="307"/>
      <c r="EK1523" s="307"/>
      <c r="EL1523" s="307"/>
      <c r="EM1523" s="307"/>
      <c r="EN1523" s="307"/>
      <c r="EO1523" s="307"/>
      <c r="EP1523" s="307"/>
      <c r="EQ1523" s="307"/>
      <c r="ER1523" s="307"/>
      <c r="ES1523" s="307"/>
      <c r="ET1523" s="307"/>
      <c r="EU1523" s="390"/>
      <c r="EV1523" s="390"/>
      <c r="EW1523" s="307"/>
      <c r="EX1523" s="307"/>
      <c r="EY1523" s="307"/>
      <c r="EZ1523" s="307"/>
      <c r="FA1523" s="307"/>
      <c r="FB1523" s="307"/>
      <c r="FC1523" s="307"/>
      <c r="FD1523" s="307"/>
      <c r="FE1523" s="307"/>
      <c r="FF1523" s="307"/>
      <c r="FG1523" s="307"/>
      <c r="FH1523" s="307"/>
      <c r="FI1523" s="307"/>
      <c r="FJ1523" s="307"/>
      <c r="FK1523" s="307"/>
      <c r="FL1523" s="307"/>
      <c r="FM1523" s="307"/>
      <c r="FN1523" s="307"/>
      <c r="FO1523" s="307"/>
      <c r="FP1523" s="307"/>
      <c r="FQ1523" s="307"/>
      <c r="FR1523" s="307"/>
      <c r="FS1523" s="307"/>
      <c r="FT1523" s="307"/>
      <c r="FU1523" s="307"/>
      <c r="FV1523" s="307"/>
      <c r="FW1523" s="307"/>
      <c r="FX1523" s="307"/>
      <c r="FY1523" s="307"/>
      <c r="FZ1523" s="307"/>
      <c r="GA1523" s="307"/>
      <c r="GB1523" s="307"/>
      <c r="GC1523" s="307"/>
      <c r="GD1523" s="307"/>
      <c r="GE1523" s="307"/>
      <c r="GF1523" s="307"/>
      <c r="GG1523" s="307"/>
      <c r="GH1523" s="307"/>
      <c r="GI1523" s="307"/>
      <c r="GJ1523" s="307"/>
      <c r="GK1523" s="307"/>
      <c r="GL1523" s="307"/>
      <c r="GM1523" s="307"/>
      <c r="GN1523" s="307"/>
      <c r="GO1523" s="307"/>
      <c r="GP1523" s="307"/>
      <c r="GQ1523" s="307"/>
      <c r="GR1523" s="307"/>
      <c r="GS1523" s="307"/>
      <c r="GT1523" s="307"/>
      <c r="GU1523" s="307"/>
      <c r="GV1523" s="307"/>
      <c r="GW1523" s="307"/>
      <c r="GX1523" s="307"/>
      <c r="GY1523" s="307"/>
      <c r="GZ1523" s="307"/>
      <c r="HA1523" s="307"/>
      <c r="HB1523" s="307"/>
      <c r="HC1523" s="307"/>
      <c r="HD1523" s="307"/>
      <c r="HE1523" s="307"/>
      <c r="HF1523" s="307"/>
      <c r="HG1523" s="307"/>
      <c r="HH1523" s="307"/>
      <c r="HI1523" s="307"/>
      <c r="HJ1523" s="307"/>
      <c r="HK1523" s="307"/>
      <c r="HL1523" s="307"/>
      <c r="HM1523" s="307"/>
      <c r="HN1523" s="307"/>
      <c r="HO1523" s="307"/>
      <c r="HP1523" s="307"/>
      <c r="HQ1523" s="307"/>
      <c r="HR1523" s="307"/>
      <c r="HS1523" s="307"/>
      <c r="HT1523" s="307"/>
      <c r="HU1523" s="307"/>
      <c r="HV1523" s="307"/>
      <c r="HW1523" s="307"/>
      <c r="HX1523" s="307"/>
      <c r="HY1523" s="307"/>
      <c r="HZ1523" s="307"/>
      <c r="IA1523" s="307"/>
      <c r="IB1523" s="307"/>
      <c r="IC1523" s="307"/>
      <c r="ID1523" s="307"/>
      <c r="IE1523" s="307"/>
      <c r="IF1523" s="307"/>
      <c r="IG1523" s="307"/>
      <c r="IH1523" s="307"/>
      <c r="II1523" s="307"/>
      <c r="IJ1523" s="307"/>
      <c r="IK1523" s="307"/>
      <c r="IL1523" s="307"/>
      <c r="IM1523" s="307"/>
      <c r="IN1523" s="307"/>
      <c r="IO1523" s="307"/>
      <c r="IP1523" s="307"/>
      <c r="IQ1523" s="307"/>
      <c r="IR1523" s="307"/>
      <c r="IS1523" s="307"/>
      <c r="IT1523" s="307"/>
      <c r="IU1523" s="307"/>
      <c r="IV1523" s="307"/>
      <c r="IW1523" s="307"/>
      <c r="IX1523" s="307"/>
      <c r="IY1523" s="307"/>
      <c r="IZ1523" s="307"/>
      <c r="JA1523" s="307"/>
      <c r="JB1523" s="307"/>
      <c r="JC1523" s="307"/>
      <c r="JD1523" s="307"/>
      <c r="JE1523" s="307"/>
      <c r="JF1523" s="307"/>
      <c r="JG1523" s="307"/>
      <c r="JH1523" s="307"/>
      <c r="JI1523" s="307"/>
      <c r="JJ1523" s="307"/>
      <c r="JK1523" s="307"/>
      <c r="JL1523" s="307"/>
      <c r="JM1523" s="307"/>
      <c r="JN1523" s="307"/>
      <c r="JO1523" s="307"/>
      <c r="JP1523" s="307"/>
      <c r="JQ1523" s="307"/>
      <c r="JR1523" s="307"/>
      <c r="JS1523" s="307"/>
      <c r="JT1523" s="307"/>
      <c r="JU1523" s="307"/>
      <c r="JV1523" s="307"/>
      <c r="JW1523" s="307"/>
      <c r="JX1523" s="307"/>
      <c r="JY1523" s="307"/>
      <c r="JZ1523" s="307"/>
      <c r="KA1523" s="307"/>
      <c r="KB1523" s="307"/>
      <c r="KC1523" s="307"/>
      <c r="KD1523" s="307"/>
      <c r="KE1523" s="307"/>
      <c r="KF1523" s="307"/>
      <c r="KG1523" s="307"/>
      <c r="KH1523" s="307"/>
      <c r="KI1523" s="307"/>
      <c r="KJ1523" s="307"/>
      <c r="KK1523" s="307"/>
      <c r="KL1523" s="307"/>
      <c r="KM1523" s="307"/>
      <c r="KN1523" s="307"/>
      <c r="KO1523" s="307"/>
      <c r="KP1523" s="307"/>
      <c r="KQ1523" s="307"/>
      <c r="KR1523" s="307"/>
      <c r="KS1523" s="307"/>
      <c r="KT1523" s="307"/>
    </row>
    <row r="1524" spans="33:306" s="56" customFormat="1" ht="15" customHeight="1">
      <c r="AG1524" s="57"/>
      <c r="AH1524" s="57"/>
      <c r="AI1524" s="57"/>
      <c r="AJ1524" s="57"/>
      <c r="AK1524" s="57"/>
      <c r="AL1524" s="57"/>
      <c r="AM1524" s="57"/>
      <c r="AN1524" s="57"/>
      <c r="AO1524" s="57"/>
      <c r="AP1524" s="57"/>
      <c r="AQ1524" s="57"/>
      <c r="AR1524" s="57"/>
      <c r="AS1524" s="57"/>
      <c r="AT1524" s="57"/>
      <c r="AU1524" s="57"/>
      <c r="AV1524" s="57"/>
      <c r="AW1524" s="57"/>
      <c r="AX1524" s="57"/>
      <c r="AY1524" s="57"/>
      <c r="AZ1524" s="57"/>
      <c r="BA1524" s="57"/>
      <c r="BB1524" s="57"/>
      <c r="BC1524" s="57"/>
      <c r="BD1524" s="57"/>
      <c r="BE1524" s="57"/>
      <c r="BF1524" s="57"/>
      <c r="BG1524" s="57"/>
      <c r="BH1524" s="57"/>
      <c r="BI1524" s="57"/>
      <c r="BJ1524" s="57"/>
      <c r="BK1524" s="57"/>
      <c r="BL1524" s="57"/>
      <c r="BM1524" s="57"/>
      <c r="BN1524" s="57"/>
      <c r="CB1524" s="307"/>
      <c r="CC1524" s="307"/>
      <c r="CD1524" s="307"/>
      <c r="CE1524" s="307"/>
      <c r="CF1524" s="307"/>
      <c r="CG1524" s="307"/>
      <c r="CH1524" s="307"/>
      <c r="CI1524" s="307"/>
      <c r="CJ1524" s="307"/>
      <c r="CK1524" s="307"/>
      <c r="CL1524" s="307"/>
      <c r="CM1524" s="307"/>
      <c r="CN1524" s="307"/>
      <c r="CO1524" s="307"/>
      <c r="CP1524" s="307"/>
      <c r="CQ1524" s="307"/>
      <c r="CR1524" s="307"/>
      <c r="CS1524" s="307"/>
      <c r="CT1524" s="307"/>
      <c r="CU1524" s="307"/>
      <c r="CV1524" s="307"/>
      <c r="CW1524" s="307"/>
      <c r="CX1524" s="307"/>
      <c r="CY1524" s="307"/>
      <c r="CZ1524" s="307"/>
      <c r="DA1524" s="307"/>
      <c r="DB1524" s="307"/>
      <c r="DC1524" s="307"/>
      <c r="DD1524" s="307"/>
      <c r="DE1524" s="307"/>
      <c r="DF1524" s="307"/>
      <c r="DG1524" s="307"/>
      <c r="DH1524" s="307"/>
      <c r="DI1524" s="390"/>
      <c r="DJ1524" s="390"/>
      <c r="DK1524" s="307"/>
      <c r="DL1524" s="307"/>
      <c r="DM1524" s="307"/>
      <c r="DN1524" s="307"/>
      <c r="DO1524" s="307"/>
      <c r="DP1524" s="307"/>
      <c r="DQ1524" s="307"/>
      <c r="DR1524" s="307"/>
      <c r="DS1524" s="307"/>
      <c r="DT1524" s="307"/>
      <c r="DU1524" s="307"/>
      <c r="DV1524" s="307"/>
      <c r="DW1524" s="307"/>
      <c r="DX1524" s="307"/>
      <c r="DY1524" s="307"/>
      <c r="DZ1524" s="307"/>
      <c r="EA1524" s="307"/>
      <c r="EB1524" s="307"/>
      <c r="EC1524" s="307"/>
      <c r="ED1524" s="307"/>
      <c r="EE1524" s="307"/>
      <c r="EF1524" s="307"/>
      <c r="EG1524" s="307"/>
      <c r="EH1524" s="307"/>
      <c r="EI1524" s="307"/>
      <c r="EJ1524" s="307"/>
      <c r="EK1524" s="307"/>
      <c r="EL1524" s="307"/>
      <c r="EM1524" s="307"/>
      <c r="EN1524" s="307"/>
      <c r="EO1524" s="307"/>
      <c r="EP1524" s="307"/>
      <c r="EQ1524" s="307"/>
      <c r="ER1524" s="307"/>
      <c r="ES1524" s="307"/>
      <c r="ET1524" s="307"/>
      <c r="EU1524" s="390"/>
      <c r="EV1524" s="390"/>
      <c r="EW1524" s="307"/>
      <c r="EX1524" s="307"/>
      <c r="EY1524" s="307"/>
      <c r="EZ1524" s="307"/>
      <c r="FA1524" s="307"/>
      <c r="FB1524" s="307"/>
      <c r="FC1524" s="307"/>
      <c r="FD1524" s="307"/>
      <c r="FE1524" s="307"/>
      <c r="FF1524" s="307"/>
      <c r="FG1524" s="307"/>
      <c r="FH1524" s="307"/>
      <c r="FI1524" s="307"/>
      <c r="FJ1524" s="307"/>
      <c r="FK1524" s="307"/>
      <c r="FL1524" s="307"/>
      <c r="FM1524" s="307"/>
      <c r="FN1524" s="307"/>
      <c r="FO1524" s="307"/>
      <c r="FP1524" s="307"/>
      <c r="FQ1524" s="307"/>
      <c r="FR1524" s="307"/>
      <c r="FS1524" s="307"/>
      <c r="FT1524" s="307"/>
      <c r="FU1524" s="307"/>
      <c r="FV1524" s="307"/>
      <c r="FW1524" s="307"/>
      <c r="FX1524" s="307"/>
      <c r="FY1524" s="307"/>
      <c r="FZ1524" s="307"/>
      <c r="GA1524" s="307"/>
      <c r="GB1524" s="307"/>
      <c r="GC1524" s="307"/>
      <c r="GD1524" s="307"/>
      <c r="GE1524" s="307"/>
      <c r="GF1524" s="307"/>
      <c r="GG1524" s="307"/>
      <c r="GH1524" s="307"/>
      <c r="GI1524" s="307"/>
      <c r="GJ1524" s="307"/>
      <c r="GK1524" s="307"/>
      <c r="GL1524" s="307"/>
      <c r="GM1524" s="307"/>
      <c r="GN1524" s="307"/>
      <c r="GO1524" s="307"/>
      <c r="GP1524" s="307"/>
      <c r="GQ1524" s="307"/>
      <c r="GR1524" s="307"/>
      <c r="GS1524" s="307"/>
      <c r="GT1524" s="307"/>
      <c r="GU1524" s="307"/>
      <c r="GV1524" s="307"/>
      <c r="GW1524" s="307"/>
      <c r="GX1524" s="307"/>
      <c r="GY1524" s="307"/>
      <c r="GZ1524" s="307"/>
      <c r="HA1524" s="307"/>
      <c r="HB1524" s="307"/>
      <c r="HC1524" s="307"/>
      <c r="HD1524" s="307"/>
      <c r="HE1524" s="307"/>
      <c r="HF1524" s="307"/>
      <c r="HG1524" s="307"/>
      <c r="HH1524" s="307"/>
      <c r="HI1524" s="307"/>
      <c r="HJ1524" s="307"/>
      <c r="HK1524" s="307"/>
      <c r="HL1524" s="307"/>
      <c r="HM1524" s="307"/>
      <c r="HN1524" s="307"/>
      <c r="HO1524" s="307"/>
      <c r="HP1524" s="307"/>
      <c r="HQ1524" s="307"/>
      <c r="HR1524" s="307"/>
      <c r="HS1524" s="307"/>
      <c r="HT1524" s="307"/>
      <c r="HU1524" s="307"/>
      <c r="HV1524" s="307"/>
      <c r="HW1524" s="307"/>
      <c r="HX1524" s="307"/>
      <c r="HY1524" s="307"/>
      <c r="HZ1524" s="307"/>
      <c r="IA1524" s="307"/>
      <c r="IB1524" s="307"/>
      <c r="IC1524" s="307"/>
      <c r="ID1524" s="307"/>
      <c r="IE1524" s="307"/>
      <c r="IF1524" s="307"/>
      <c r="IG1524" s="307"/>
      <c r="IH1524" s="307"/>
      <c r="II1524" s="307"/>
      <c r="IJ1524" s="307"/>
      <c r="IK1524" s="307"/>
      <c r="IL1524" s="307"/>
      <c r="IM1524" s="307"/>
      <c r="IN1524" s="307"/>
      <c r="IO1524" s="307"/>
      <c r="IP1524" s="307"/>
      <c r="IQ1524" s="307"/>
      <c r="IR1524" s="307"/>
      <c r="IS1524" s="307"/>
      <c r="IT1524" s="307"/>
      <c r="IU1524" s="307"/>
      <c r="IV1524" s="307"/>
      <c r="IW1524" s="307"/>
      <c r="IX1524" s="307"/>
      <c r="IY1524" s="307"/>
      <c r="IZ1524" s="307"/>
      <c r="JA1524" s="307"/>
      <c r="JB1524" s="307"/>
      <c r="JC1524" s="307"/>
      <c r="JD1524" s="307"/>
      <c r="JE1524" s="307"/>
      <c r="JF1524" s="307"/>
      <c r="JG1524" s="307"/>
      <c r="JH1524" s="307"/>
      <c r="JI1524" s="307"/>
      <c r="JJ1524" s="307"/>
      <c r="JK1524" s="307"/>
      <c r="JL1524" s="307"/>
      <c r="JM1524" s="307"/>
      <c r="JN1524" s="307"/>
      <c r="JO1524" s="307"/>
      <c r="JP1524" s="307"/>
      <c r="JQ1524" s="307"/>
      <c r="JR1524" s="307"/>
      <c r="JS1524" s="307"/>
      <c r="JT1524" s="307"/>
      <c r="JU1524" s="307"/>
      <c r="JV1524" s="307"/>
      <c r="JW1524" s="307"/>
      <c r="JX1524" s="307"/>
      <c r="JY1524" s="307"/>
      <c r="JZ1524" s="307"/>
      <c r="KA1524" s="307"/>
      <c r="KB1524" s="307"/>
      <c r="KC1524" s="307"/>
      <c r="KD1524" s="307"/>
      <c r="KE1524" s="307"/>
      <c r="KF1524" s="307"/>
      <c r="KG1524" s="307"/>
      <c r="KH1524" s="307"/>
      <c r="KI1524" s="307"/>
      <c r="KJ1524" s="307"/>
      <c r="KK1524" s="307"/>
      <c r="KL1524" s="307"/>
      <c r="KM1524" s="307"/>
      <c r="KN1524" s="307"/>
      <c r="KO1524" s="307"/>
      <c r="KP1524" s="307"/>
      <c r="KQ1524" s="307"/>
      <c r="KR1524" s="307"/>
      <c r="KS1524" s="307"/>
      <c r="KT1524" s="307"/>
    </row>
    <row r="1525" spans="33:306" s="56" customFormat="1" ht="15" customHeight="1">
      <c r="AG1525" s="57"/>
      <c r="AH1525" s="57"/>
      <c r="AI1525" s="57"/>
      <c r="AJ1525" s="57"/>
      <c r="AK1525" s="57"/>
      <c r="AL1525" s="57"/>
      <c r="AM1525" s="57"/>
      <c r="AN1525" s="57"/>
      <c r="AO1525" s="57"/>
      <c r="AP1525" s="57"/>
      <c r="AQ1525" s="57"/>
      <c r="AR1525" s="57"/>
      <c r="AS1525" s="57"/>
      <c r="AT1525" s="57"/>
      <c r="AU1525" s="57"/>
      <c r="AV1525" s="57"/>
      <c r="AW1525" s="57"/>
      <c r="AX1525" s="57"/>
      <c r="AY1525" s="57"/>
      <c r="AZ1525" s="57"/>
      <c r="BA1525" s="57"/>
      <c r="BB1525" s="57"/>
      <c r="BC1525" s="57"/>
      <c r="BD1525" s="57"/>
      <c r="BE1525" s="57"/>
      <c r="BF1525" s="57"/>
      <c r="BG1525" s="57"/>
      <c r="BH1525" s="57"/>
      <c r="BI1525" s="57"/>
      <c r="BJ1525" s="57"/>
      <c r="BK1525" s="57"/>
      <c r="BL1525" s="57"/>
      <c r="BM1525" s="57"/>
      <c r="BN1525" s="57"/>
      <c r="CB1525" s="307"/>
      <c r="CC1525" s="307"/>
      <c r="CD1525" s="307"/>
      <c r="CE1525" s="307"/>
      <c r="CF1525" s="307"/>
      <c r="CG1525" s="307"/>
      <c r="CH1525" s="307"/>
      <c r="CI1525" s="307"/>
      <c r="CJ1525" s="307"/>
      <c r="CK1525" s="307"/>
      <c r="CL1525" s="307"/>
      <c r="CM1525" s="307"/>
      <c r="CN1525" s="307"/>
      <c r="CO1525" s="307"/>
      <c r="CP1525" s="307"/>
      <c r="CQ1525" s="307"/>
      <c r="CR1525" s="307"/>
      <c r="CS1525" s="307"/>
      <c r="CT1525" s="307"/>
      <c r="CU1525" s="307"/>
      <c r="CV1525" s="307"/>
      <c r="CW1525" s="307"/>
      <c r="CX1525" s="307"/>
      <c r="CY1525" s="307"/>
      <c r="CZ1525" s="307"/>
      <c r="DA1525" s="307"/>
      <c r="DB1525" s="307"/>
      <c r="DC1525" s="307"/>
      <c r="DD1525" s="307"/>
      <c r="DE1525" s="307"/>
      <c r="DF1525" s="307"/>
      <c r="DG1525" s="307"/>
      <c r="DH1525" s="307"/>
      <c r="DI1525" s="390"/>
      <c r="DJ1525" s="390"/>
      <c r="DK1525" s="307"/>
      <c r="DL1525" s="307"/>
      <c r="DM1525" s="307"/>
      <c r="DN1525" s="307"/>
      <c r="DO1525" s="307"/>
      <c r="DP1525" s="307"/>
      <c r="DQ1525" s="307"/>
      <c r="DR1525" s="307"/>
      <c r="DS1525" s="307"/>
      <c r="DT1525" s="307"/>
      <c r="DU1525" s="307"/>
      <c r="DV1525" s="307"/>
      <c r="DW1525" s="307"/>
      <c r="DX1525" s="307"/>
      <c r="DY1525" s="307"/>
      <c r="DZ1525" s="307"/>
      <c r="EA1525" s="307"/>
      <c r="EB1525" s="307"/>
      <c r="EC1525" s="307"/>
      <c r="ED1525" s="307"/>
      <c r="EE1525" s="307"/>
      <c r="EF1525" s="307"/>
      <c r="EG1525" s="307"/>
      <c r="EH1525" s="307"/>
      <c r="EI1525" s="307"/>
      <c r="EJ1525" s="307"/>
      <c r="EK1525" s="307"/>
      <c r="EL1525" s="307"/>
      <c r="EM1525" s="307"/>
      <c r="EN1525" s="307"/>
      <c r="EO1525" s="307"/>
      <c r="EP1525" s="307"/>
      <c r="EQ1525" s="307"/>
      <c r="ER1525" s="307"/>
      <c r="ES1525" s="307"/>
      <c r="ET1525" s="307"/>
      <c r="EU1525" s="390"/>
      <c r="EV1525" s="390"/>
      <c r="EW1525" s="307"/>
      <c r="EX1525" s="307"/>
      <c r="EY1525" s="307"/>
      <c r="EZ1525" s="307"/>
      <c r="FA1525" s="307"/>
      <c r="FB1525" s="307"/>
      <c r="FC1525" s="307"/>
      <c r="FD1525" s="307"/>
      <c r="FE1525" s="307"/>
      <c r="FF1525" s="307"/>
      <c r="FG1525" s="307"/>
      <c r="FH1525" s="307"/>
      <c r="FI1525" s="307"/>
      <c r="FJ1525" s="307"/>
      <c r="FK1525" s="307"/>
      <c r="FL1525" s="307"/>
      <c r="FM1525" s="307"/>
      <c r="FN1525" s="307"/>
      <c r="FO1525" s="307"/>
      <c r="FP1525" s="307"/>
      <c r="FQ1525" s="307"/>
      <c r="FR1525" s="307"/>
      <c r="FS1525" s="307"/>
      <c r="FT1525" s="307"/>
      <c r="FU1525" s="307"/>
      <c r="FV1525" s="307"/>
      <c r="FW1525" s="307"/>
      <c r="FX1525" s="307"/>
      <c r="FY1525" s="307"/>
      <c r="FZ1525" s="307"/>
      <c r="GA1525" s="307"/>
      <c r="GB1525" s="307"/>
      <c r="GC1525" s="307"/>
      <c r="GD1525" s="307"/>
      <c r="GE1525" s="307"/>
      <c r="GF1525" s="307"/>
      <c r="GG1525" s="307"/>
      <c r="GH1525" s="307"/>
      <c r="GI1525" s="307"/>
      <c r="GJ1525" s="307"/>
      <c r="GK1525" s="307"/>
      <c r="GL1525" s="307"/>
      <c r="GM1525" s="307"/>
      <c r="GN1525" s="307"/>
      <c r="GO1525" s="307"/>
      <c r="GP1525" s="307"/>
      <c r="GQ1525" s="307"/>
      <c r="GR1525" s="307"/>
      <c r="GS1525" s="307"/>
      <c r="GT1525" s="307"/>
      <c r="GU1525" s="307"/>
      <c r="GV1525" s="307"/>
      <c r="GW1525" s="307"/>
      <c r="GX1525" s="307"/>
      <c r="GY1525" s="307"/>
      <c r="GZ1525" s="307"/>
      <c r="HA1525" s="307"/>
      <c r="HB1525" s="307"/>
      <c r="HC1525" s="307"/>
      <c r="HD1525" s="307"/>
      <c r="HE1525" s="307"/>
      <c r="HF1525" s="307"/>
      <c r="HG1525" s="307"/>
      <c r="HH1525" s="307"/>
      <c r="HI1525" s="307"/>
      <c r="HJ1525" s="307"/>
      <c r="HK1525" s="307"/>
      <c r="HL1525" s="307"/>
      <c r="HM1525" s="307"/>
      <c r="HN1525" s="307"/>
      <c r="HO1525" s="307"/>
      <c r="HP1525" s="307"/>
      <c r="HQ1525" s="307"/>
      <c r="HR1525" s="307"/>
      <c r="HS1525" s="307"/>
      <c r="HT1525" s="307"/>
      <c r="HU1525" s="307"/>
      <c r="HV1525" s="307"/>
      <c r="HW1525" s="307"/>
      <c r="HX1525" s="307"/>
      <c r="HY1525" s="307"/>
      <c r="HZ1525" s="307"/>
      <c r="IA1525" s="307"/>
      <c r="IB1525" s="307"/>
      <c r="IC1525" s="307"/>
      <c r="ID1525" s="307"/>
      <c r="IE1525" s="307"/>
      <c r="IF1525" s="307"/>
      <c r="IG1525" s="307"/>
      <c r="IH1525" s="307"/>
      <c r="II1525" s="307"/>
      <c r="IJ1525" s="307"/>
      <c r="IK1525" s="307"/>
      <c r="IL1525" s="307"/>
      <c r="IM1525" s="307"/>
      <c r="IN1525" s="307"/>
      <c r="IO1525" s="307"/>
      <c r="IP1525" s="307"/>
      <c r="IQ1525" s="307"/>
      <c r="IR1525" s="307"/>
      <c r="IS1525" s="307"/>
      <c r="IT1525" s="307"/>
      <c r="IU1525" s="307"/>
      <c r="IV1525" s="307"/>
      <c r="IW1525" s="307"/>
      <c r="IX1525" s="307"/>
      <c r="IY1525" s="307"/>
      <c r="IZ1525" s="307"/>
      <c r="JA1525" s="307"/>
      <c r="JB1525" s="307"/>
      <c r="JC1525" s="307"/>
      <c r="JD1525" s="307"/>
      <c r="JE1525" s="307"/>
      <c r="JF1525" s="307"/>
      <c r="JG1525" s="307"/>
      <c r="JH1525" s="307"/>
      <c r="JI1525" s="307"/>
      <c r="JJ1525" s="307"/>
      <c r="JK1525" s="307"/>
      <c r="JL1525" s="307"/>
      <c r="JM1525" s="307"/>
      <c r="JN1525" s="307"/>
      <c r="JO1525" s="307"/>
      <c r="JP1525" s="307"/>
      <c r="JQ1525" s="307"/>
      <c r="JR1525" s="307"/>
      <c r="JS1525" s="307"/>
      <c r="JT1525" s="307"/>
      <c r="JU1525" s="307"/>
      <c r="JV1525" s="307"/>
      <c r="JW1525" s="307"/>
      <c r="JX1525" s="307"/>
      <c r="JY1525" s="307"/>
      <c r="JZ1525" s="307"/>
      <c r="KA1525" s="307"/>
      <c r="KB1525" s="307"/>
      <c r="KC1525" s="307"/>
      <c r="KD1525" s="307"/>
      <c r="KE1525" s="307"/>
      <c r="KF1525" s="307"/>
      <c r="KG1525" s="307"/>
      <c r="KH1525" s="307"/>
      <c r="KI1525" s="307"/>
      <c r="KJ1525" s="307"/>
      <c r="KK1525" s="307"/>
      <c r="KL1525" s="307"/>
      <c r="KM1525" s="307"/>
      <c r="KN1525" s="307"/>
      <c r="KO1525" s="307"/>
      <c r="KP1525" s="307"/>
      <c r="KQ1525" s="307"/>
      <c r="KR1525" s="307"/>
      <c r="KS1525" s="307"/>
      <c r="KT1525" s="307"/>
    </row>
    <row r="1526" spans="33:306" s="56" customFormat="1" ht="15" customHeight="1">
      <c r="AG1526" s="57"/>
      <c r="AH1526" s="57"/>
      <c r="AI1526" s="57"/>
      <c r="AJ1526" s="57"/>
      <c r="AK1526" s="57"/>
      <c r="AL1526" s="57"/>
      <c r="AM1526" s="57"/>
      <c r="AN1526" s="57"/>
      <c r="AO1526" s="57"/>
      <c r="AP1526" s="57"/>
      <c r="AQ1526" s="57"/>
      <c r="AR1526" s="57"/>
      <c r="AS1526" s="57"/>
      <c r="AT1526" s="57"/>
      <c r="AU1526" s="57"/>
      <c r="AV1526" s="57"/>
      <c r="AW1526" s="57"/>
      <c r="AX1526" s="57"/>
      <c r="AY1526" s="57"/>
      <c r="AZ1526" s="57"/>
      <c r="BA1526" s="57"/>
      <c r="BB1526" s="57"/>
      <c r="BC1526" s="57"/>
      <c r="BD1526" s="57"/>
      <c r="BE1526" s="57"/>
      <c r="BF1526" s="57"/>
      <c r="BG1526" s="57"/>
      <c r="BH1526" s="57"/>
      <c r="BI1526" s="57"/>
      <c r="BJ1526" s="57"/>
      <c r="BK1526" s="57"/>
      <c r="BL1526" s="57"/>
      <c r="BM1526" s="57"/>
      <c r="BN1526" s="57"/>
      <c r="CB1526" s="307"/>
      <c r="CC1526" s="307"/>
      <c r="CD1526" s="307"/>
      <c r="CE1526" s="307"/>
      <c r="CF1526" s="307"/>
      <c r="CG1526" s="307"/>
      <c r="CH1526" s="307"/>
      <c r="CI1526" s="307"/>
      <c r="CJ1526" s="307"/>
      <c r="CK1526" s="307"/>
      <c r="CL1526" s="307"/>
      <c r="CM1526" s="307"/>
      <c r="CN1526" s="307"/>
      <c r="CO1526" s="307"/>
      <c r="CP1526" s="307"/>
      <c r="CQ1526" s="307"/>
      <c r="CR1526" s="307"/>
      <c r="CS1526" s="307"/>
      <c r="CT1526" s="307"/>
      <c r="CU1526" s="307"/>
      <c r="CV1526" s="307"/>
      <c r="CW1526" s="307"/>
      <c r="CX1526" s="307"/>
      <c r="CY1526" s="307"/>
      <c r="CZ1526" s="307"/>
      <c r="DA1526" s="307"/>
      <c r="DB1526" s="307"/>
      <c r="DC1526" s="307"/>
      <c r="DD1526" s="307"/>
      <c r="DE1526" s="307"/>
      <c r="DF1526" s="307"/>
      <c r="DG1526" s="307"/>
      <c r="DH1526" s="307"/>
      <c r="DI1526" s="390"/>
      <c r="DJ1526" s="390"/>
      <c r="DK1526" s="307"/>
      <c r="DL1526" s="307"/>
      <c r="DM1526" s="307"/>
      <c r="DN1526" s="307"/>
      <c r="DO1526" s="307"/>
      <c r="DP1526" s="307"/>
      <c r="DQ1526" s="307"/>
      <c r="DR1526" s="307"/>
      <c r="DS1526" s="307"/>
      <c r="DT1526" s="307"/>
      <c r="DU1526" s="307"/>
      <c r="DV1526" s="307"/>
      <c r="DW1526" s="307"/>
      <c r="DX1526" s="307"/>
      <c r="DY1526" s="307"/>
      <c r="DZ1526" s="307"/>
      <c r="EA1526" s="307"/>
      <c r="EB1526" s="307"/>
      <c r="EC1526" s="307"/>
      <c r="ED1526" s="307"/>
      <c r="EE1526" s="307"/>
      <c r="EF1526" s="307"/>
      <c r="EG1526" s="307"/>
      <c r="EH1526" s="307"/>
      <c r="EI1526" s="307"/>
      <c r="EJ1526" s="307"/>
      <c r="EK1526" s="307"/>
      <c r="EL1526" s="307"/>
      <c r="EM1526" s="307"/>
      <c r="EN1526" s="307"/>
      <c r="EO1526" s="307"/>
      <c r="EP1526" s="307"/>
      <c r="EQ1526" s="307"/>
      <c r="ER1526" s="307"/>
      <c r="ES1526" s="307"/>
      <c r="ET1526" s="307"/>
      <c r="EU1526" s="390"/>
      <c r="EV1526" s="390"/>
      <c r="EW1526" s="307"/>
      <c r="EX1526" s="307"/>
      <c r="EY1526" s="307"/>
      <c r="EZ1526" s="307"/>
      <c r="FA1526" s="307"/>
      <c r="FB1526" s="307"/>
      <c r="FC1526" s="307"/>
      <c r="FD1526" s="307"/>
      <c r="FE1526" s="307"/>
      <c r="FF1526" s="307"/>
      <c r="FG1526" s="307"/>
      <c r="FH1526" s="307"/>
      <c r="FI1526" s="307"/>
      <c r="FJ1526" s="307"/>
      <c r="FK1526" s="307"/>
      <c r="FL1526" s="307"/>
      <c r="FM1526" s="307"/>
      <c r="FN1526" s="307"/>
      <c r="FO1526" s="307"/>
      <c r="FP1526" s="307"/>
      <c r="FQ1526" s="307"/>
      <c r="FR1526" s="307"/>
      <c r="FS1526" s="307"/>
      <c r="FT1526" s="307"/>
      <c r="FU1526" s="307"/>
      <c r="FV1526" s="307"/>
      <c r="FW1526" s="307"/>
      <c r="FX1526" s="307"/>
      <c r="FY1526" s="307"/>
      <c r="FZ1526" s="307"/>
      <c r="GA1526" s="307"/>
      <c r="GB1526" s="307"/>
      <c r="GC1526" s="307"/>
      <c r="GD1526" s="307"/>
      <c r="GE1526" s="307"/>
      <c r="GF1526" s="307"/>
      <c r="GG1526" s="307"/>
      <c r="GH1526" s="307"/>
      <c r="GI1526" s="307"/>
      <c r="GJ1526" s="307"/>
      <c r="GK1526" s="307"/>
      <c r="GL1526" s="307"/>
      <c r="GM1526" s="307"/>
      <c r="GN1526" s="307"/>
      <c r="GO1526" s="307"/>
      <c r="GP1526" s="307"/>
      <c r="GQ1526" s="307"/>
      <c r="GR1526" s="307"/>
      <c r="GS1526" s="307"/>
      <c r="GT1526" s="307"/>
      <c r="GU1526" s="307"/>
      <c r="GV1526" s="307"/>
      <c r="GW1526" s="307"/>
      <c r="GX1526" s="307"/>
      <c r="GY1526" s="307"/>
      <c r="GZ1526" s="307"/>
      <c r="HA1526" s="307"/>
      <c r="HB1526" s="307"/>
      <c r="HC1526" s="307"/>
      <c r="HD1526" s="307"/>
      <c r="HE1526" s="307"/>
      <c r="HF1526" s="307"/>
      <c r="HG1526" s="307"/>
      <c r="HH1526" s="307"/>
      <c r="HI1526" s="307"/>
      <c r="HJ1526" s="307"/>
      <c r="HK1526" s="307"/>
      <c r="HL1526" s="307"/>
      <c r="HM1526" s="307"/>
      <c r="HN1526" s="307"/>
      <c r="HO1526" s="307"/>
      <c r="HP1526" s="307"/>
      <c r="HQ1526" s="307"/>
      <c r="HR1526" s="307"/>
      <c r="HS1526" s="307"/>
      <c r="HT1526" s="307"/>
      <c r="HU1526" s="307"/>
      <c r="HV1526" s="307"/>
      <c r="HW1526" s="307"/>
      <c r="HX1526" s="307"/>
      <c r="HY1526" s="307"/>
      <c r="HZ1526" s="307"/>
      <c r="IA1526" s="307"/>
      <c r="IB1526" s="307"/>
      <c r="IC1526" s="307"/>
      <c r="ID1526" s="307"/>
      <c r="IE1526" s="307"/>
      <c r="IF1526" s="307"/>
      <c r="IG1526" s="307"/>
      <c r="IH1526" s="307"/>
      <c r="II1526" s="307"/>
      <c r="IJ1526" s="307"/>
      <c r="IK1526" s="307"/>
      <c r="IL1526" s="307"/>
      <c r="IM1526" s="307"/>
      <c r="IN1526" s="307"/>
      <c r="IO1526" s="307"/>
      <c r="IP1526" s="307"/>
      <c r="IQ1526" s="307"/>
      <c r="IR1526" s="307"/>
      <c r="IS1526" s="307"/>
      <c r="IT1526" s="307"/>
      <c r="IU1526" s="307"/>
      <c r="IV1526" s="307"/>
      <c r="IW1526" s="307"/>
      <c r="IX1526" s="307"/>
      <c r="IY1526" s="307"/>
      <c r="IZ1526" s="307"/>
      <c r="JA1526" s="307"/>
      <c r="JB1526" s="307"/>
      <c r="JC1526" s="307"/>
      <c r="JD1526" s="307"/>
      <c r="JE1526" s="307"/>
      <c r="JF1526" s="307"/>
      <c r="JG1526" s="307"/>
      <c r="JH1526" s="307"/>
      <c r="JI1526" s="307"/>
      <c r="JJ1526" s="307"/>
      <c r="JK1526" s="307"/>
      <c r="JL1526" s="307"/>
      <c r="JM1526" s="307"/>
      <c r="JN1526" s="307"/>
      <c r="JO1526" s="307"/>
      <c r="JP1526" s="307"/>
      <c r="JQ1526" s="307"/>
      <c r="JR1526" s="307"/>
      <c r="JS1526" s="307"/>
      <c r="JT1526" s="307"/>
      <c r="JU1526" s="307"/>
      <c r="JV1526" s="307"/>
      <c r="JW1526" s="307"/>
      <c r="JX1526" s="307"/>
      <c r="JY1526" s="307"/>
      <c r="JZ1526" s="307"/>
      <c r="KA1526" s="307"/>
      <c r="KB1526" s="307"/>
      <c r="KC1526" s="307"/>
      <c r="KD1526" s="307"/>
      <c r="KE1526" s="307"/>
      <c r="KF1526" s="307"/>
      <c r="KG1526" s="307"/>
      <c r="KH1526" s="307"/>
      <c r="KI1526" s="307"/>
      <c r="KJ1526" s="307"/>
      <c r="KK1526" s="307"/>
      <c r="KL1526" s="307"/>
      <c r="KM1526" s="307"/>
      <c r="KN1526" s="307"/>
      <c r="KO1526" s="307"/>
      <c r="KP1526" s="307"/>
      <c r="KQ1526" s="307"/>
      <c r="KR1526" s="307"/>
      <c r="KS1526" s="307"/>
      <c r="KT1526" s="307"/>
    </row>
    <row r="1527" spans="33:306" s="56" customFormat="1" ht="15" customHeight="1">
      <c r="AG1527" s="57"/>
      <c r="AH1527" s="57"/>
      <c r="AI1527" s="57"/>
      <c r="AJ1527" s="57"/>
      <c r="AK1527" s="57"/>
      <c r="AL1527" s="57"/>
      <c r="AM1527" s="57"/>
      <c r="AN1527" s="57"/>
      <c r="AO1527" s="57"/>
      <c r="AP1527" s="57"/>
      <c r="AQ1527" s="57"/>
      <c r="AR1527" s="57"/>
      <c r="AS1527" s="57"/>
      <c r="AT1527" s="57"/>
      <c r="AU1527" s="57"/>
      <c r="AV1527" s="57"/>
      <c r="AW1527" s="57"/>
      <c r="AX1527" s="57"/>
      <c r="AY1527" s="57"/>
      <c r="AZ1527" s="57"/>
      <c r="BA1527" s="57"/>
      <c r="BB1527" s="57"/>
      <c r="BC1527" s="57"/>
      <c r="BD1527" s="57"/>
      <c r="BE1527" s="57"/>
      <c r="BF1527" s="57"/>
      <c r="BG1527" s="57"/>
      <c r="BH1527" s="57"/>
      <c r="BI1527" s="57"/>
      <c r="BJ1527" s="57"/>
      <c r="BK1527" s="57"/>
      <c r="BL1527" s="57"/>
      <c r="BM1527" s="57"/>
      <c r="BN1527" s="57"/>
      <c r="CB1527" s="307"/>
      <c r="CC1527" s="307"/>
      <c r="CD1527" s="307"/>
      <c r="CE1527" s="307"/>
      <c r="CF1527" s="307"/>
      <c r="CG1527" s="307"/>
      <c r="CH1527" s="307"/>
      <c r="CI1527" s="307"/>
      <c r="CJ1527" s="307"/>
      <c r="CK1527" s="307"/>
      <c r="CL1527" s="307"/>
      <c r="CM1527" s="307"/>
      <c r="CN1527" s="307"/>
      <c r="CO1527" s="307"/>
      <c r="CP1527" s="307"/>
      <c r="CQ1527" s="307"/>
      <c r="CR1527" s="307"/>
      <c r="CS1527" s="307"/>
      <c r="CT1527" s="307"/>
      <c r="CU1527" s="307"/>
      <c r="CV1527" s="307"/>
      <c r="CW1527" s="307"/>
      <c r="CX1527" s="307"/>
      <c r="CY1527" s="307"/>
      <c r="CZ1527" s="307"/>
      <c r="DA1527" s="307"/>
      <c r="DB1527" s="307"/>
      <c r="DC1527" s="307"/>
      <c r="DD1527" s="307"/>
      <c r="DE1527" s="307"/>
      <c r="DF1527" s="307"/>
      <c r="DG1527" s="307"/>
      <c r="DH1527" s="307"/>
      <c r="DI1527" s="390"/>
      <c r="DJ1527" s="390"/>
      <c r="DK1527" s="307"/>
      <c r="DL1527" s="307"/>
      <c r="DM1527" s="307"/>
      <c r="DN1527" s="307"/>
      <c r="DO1527" s="307"/>
      <c r="DP1527" s="307"/>
      <c r="DQ1527" s="307"/>
      <c r="DR1527" s="307"/>
      <c r="DS1527" s="307"/>
      <c r="DT1527" s="307"/>
      <c r="DU1527" s="307"/>
      <c r="DV1527" s="307"/>
      <c r="DW1527" s="307"/>
      <c r="DX1527" s="307"/>
      <c r="DY1527" s="307"/>
      <c r="DZ1527" s="307"/>
      <c r="EA1527" s="307"/>
      <c r="EB1527" s="307"/>
      <c r="EC1527" s="307"/>
      <c r="ED1527" s="307"/>
      <c r="EE1527" s="307"/>
      <c r="EF1527" s="307"/>
      <c r="EG1527" s="307"/>
      <c r="EH1527" s="307"/>
      <c r="EI1527" s="307"/>
      <c r="EJ1527" s="307"/>
      <c r="EK1527" s="307"/>
      <c r="EL1527" s="307"/>
      <c r="EM1527" s="307"/>
      <c r="EN1527" s="307"/>
      <c r="EO1527" s="307"/>
      <c r="EP1527" s="307"/>
      <c r="EQ1527" s="307"/>
      <c r="ER1527" s="307"/>
      <c r="ES1527" s="307"/>
      <c r="ET1527" s="307"/>
      <c r="EU1527" s="390"/>
      <c r="EV1527" s="390"/>
      <c r="EW1527" s="307"/>
      <c r="EX1527" s="307"/>
      <c r="EY1527" s="307"/>
      <c r="EZ1527" s="307"/>
      <c r="FA1527" s="307"/>
      <c r="FB1527" s="307"/>
      <c r="FC1527" s="307"/>
      <c r="FD1527" s="307"/>
      <c r="FE1527" s="307"/>
      <c r="FF1527" s="307"/>
      <c r="FG1527" s="307"/>
      <c r="FH1527" s="307"/>
      <c r="FI1527" s="307"/>
      <c r="FJ1527" s="307"/>
      <c r="FK1527" s="307"/>
      <c r="FL1527" s="307"/>
      <c r="FM1527" s="307"/>
      <c r="FN1527" s="307"/>
      <c r="FO1527" s="307"/>
      <c r="FP1527" s="307"/>
      <c r="FQ1527" s="307"/>
      <c r="FR1527" s="307"/>
      <c r="FS1527" s="307"/>
      <c r="FT1527" s="307"/>
      <c r="FU1527" s="307"/>
      <c r="FV1527" s="307"/>
      <c r="FW1527" s="307"/>
      <c r="FX1527" s="307"/>
      <c r="FY1527" s="307"/>
      <c r="FZ1527" s="307"/>
      <c r="GA1527" s="307"/>
      <c r="GB1527" s="307"/>
      <c r="GC1527" s="307"/>
      <c r="GD1527" s="307"/>
      <c r="GE1527" s="307"/>
      <c r="GF1527" s="307"/>
      <c r="GG1527" s="307"/>
      <c r="GH1527" s="307"/>
      <c r="GI1527" s="307"/>
      <c r="GJ1527" s="307"/>
      <c r="GK1527" s="307"/>
      <c r="GL1527" s="307"/>
      <c r="GM1527" s="307"/>
      <c r="GN1527" s="307"/>
      <c r="GO1527" s="307"/>
      <c r="GP1527" s="307"/>
      <c r="GQ1527" s="307"/>
      <c r="GR1527" s="307"/>
      <c r="GS1527" s="307"/>
      <c r="GT1527" s="307"/>
      <c r="GU1527" s="307"/>
      <c r="GV1527" s="307"/>
      <c r="GW1527" s="307"/>
      <c r="GX1527" s="307"/>
      <c r="GY1527" s="307"/>
      <c r="GZ1527" s="307"/>
      <c r="HA1527" s="307"/>
      <c r="HB1527" s="307"/>
      <c r="HC1527" s="307"/>
      <c r="HD1527" s="307"/>
      <c r="HE1527" s="307"/>
      <c r="HF1527" s="307"/>
      <c r="HG1527" s="307"/>
      <c r="HH1527" s="307"/>
      <c r="HI1527" s="307"/>
      <c r="HJ1527" s="307"/>
      <c r="HK1527" s="307"/>
      <c r="HL1527" s="307"/>
      <c r="HM1527" s="307"/>
      <c r="HN1527" s="307"/>
      <c r="HO1527" s="307"/>
      <c r="HP1527" s="307"/>
      <c r="HQ1527" s="307"/>
      <c r="HR1527" s="307"/>
      <c r="HS1527" s="307"/>
      <c r="HT1527" s="307"/>
      <c r="HU1527" s="307"/>
      <c r="HV1527" s="307"/>
      <c r="HW1527" s="307"/>
      <c r="HX1527" s="307"/>
      <c r="HY1527" s="307"/>
      <c r="HZ1527" s="307"/>
      <c r="IA1527" s="307"/>
      <c r="IB1527" s="307"/>
      <c r="IC1527" s="307"/>
      <c r="ID1527" s="307"/>
      <c r="IE1527" s="307"/>
      <c r="IF1527" s="307"/>
      <c r="IG1527" s="307"/>
      <c r="IH1527" s="307"/>
      <c r="II1527" s="307"/>
      <c r="IJ1527" s="307"/>
      <c r="IK1527" s="307"/>
      <c r="IL1527" s="307"/>
      <c r="IM1527" s="307"/>
      <c r="IN1527" s="307"/>
      <c r="IO1527" s="307"/>
      <c r="IP1527" s="307"/>
      <c r="IQ1527" s="307"/>
      <c r="IR1527" s="307"/>
      <c r="IS1527" s="307"/>
      <c r="IT1527" s="307"/>
      <c r="IU1527" s="307"/>
      <c r="IV1527" s="307"/>
      <c r="IW1527" s="307"/>
      <c r="IX1527" s="307"/>
      <c r="IY1527" s="307"/>
      <c r="IZ1527" s="307"/>
      <c r="JA1527" s="307"/>
      <c r="JB1527" s="307"/>
      <c r="JC1527" s="307"/>
      <c r="JD1527" s="307"/>
      <c r="JE1527" s="307"/>
      <c r="JF1527" s="307"/>
      <c r="JG1527" s="307"/>
      <c r="JH1527" s="307"/>
      <c r="JI1527" s="307"/>
      <c r="JJ1527" s="307"/>
      <c r="JK1527" s="307"/>
      <c r="JL1527" s="307"/>
      <c r="JM1527" s="307"/>
      <c r="JN1527" s="307"/>
      <c r="JO1527" s="307"/>
      <c r="JP1527" s="307"/>
      <c r="JQ1527" s="307"/>
      <c r="JR1527" s="307"/>
      <c r="JS1527" s="307"/>
      <c r="JT1527" s="307"/>
      <c r="JU1527" s="307"/>
      <c r="JV1527" s="307"/>
      <c r="JW1527" s="307"/>
      <c r="JX1527" s="307"/>
      <c r="JY1527" s="307"/>
      <c r="JZ1527" s="307"/>
      <c r="KA1527" s="307"/>
      <c r="KB1527" s="307"/>
      <c r="KC1527" s="307"/>
      <c r="KD1527" s="307"/>
      <c r="KE1527" s="307"/>
      <c r="KF1527" s="307"/>
      <c r="KG1527" s="307"/>
      <c r="KH1527" s="307"/>
      <c r="KI1527" s="307"/>
      <c r="KJ1527" s="307"/>
      <c r="KK1527" s="307"/>
      <c r="KL1527" s="307"/>
      <c r="KM1527" s="307"/>
      <c r="KN1527" s="307"/>
      <c r="KO1527" s="307"/>
      <c r="KP1527" s="307"/>
      <c r="KQ1527" s="307"/>
      <c r="KR1527" s="307"/>
      <c r="KS1527" s="307"/>
      <c r="KT1527" s="307"/>
    </row>
    <row r="1528" spans="33:306" s="56" customFormat="1" ht="15" customHeight="1">
      <c r="AG1528" s="57"/>
      <c r="AH1528" s="57"/>
      <c r="AI1528" s="57"/>
      <c r="AJ1528" s="57"/>
      <c r="AK1528" s="57"/>
      <c r="AL1528" s="57"/>
      <c r="AM1528" s="57"/>
      <c r="AN1528" s="57"/>
      <c r="AO1528" s="57"/>
      <c r="AP1528" s="57"/>
      <c r="AQ1528" s="57"/>
      <c r="AR1528" s="57"/>
      <c r="AS1528" s="57"/>
      <c r="AT1528" s="57"/>
      <c r="AU1528" s="57"/>
      <c r="AV1528" s="57"/>
      <c r="AW1528" s="57"/>
      <c r="AX1528" s="57"/>
      <c r="AY1528" s="57"/>
      <c r="AZ1528" s="57"/>
      <c r="BA1528" s="57"/>
      <c r="BB1528" s="57"/>
      <c r="BC1528" s="57"/>
      <c r="BD1528" s="57"/>
      <c r="BE1528" s="57"/>
      <c r="BF1528" s="57"/>
      <c r="BG1528" s="57"/>
      <c r="BH1528" s="57"/>
      <c r="BI1528" s="57"/>
      <c r="BJ1528" s="57"/>
      <c r="BK1528" s="57"/>
      <c r="BL1528" s="57"/>
      <c r="BM1528" s="57"/>
      <c r="BN1528" s="57"/>
      <c r="CB1528" s="307"/>
      <c r="CC1528" s="307"/>
      <c r="CD1528" s="307"/>
      <c r="CE1528" s="307"/>
      <c r="CF1528" s="307"/>
      <c r="CG1528" s="307"/>
      <c r="CH1528" s="307"/>
      <c r="CI1528" s="307"/>
      <c r="CJ1528" s="307"/>
      <c r="CK1528" s="307"/>
      <c r="CL1528" s="307"/>
      <c r="CM1528" s="307"/>
      <c r="CN1528" s="307"/>
      <c r="CO1528" s="307"/>
      <c r="CP1528" s="307"/>
      <c r="CQ1528" s="307"/>
      <c r="CR1528" s="307"/>
      <c r="CS1528" s="307"/>
      <c r="CT1528" s="307"/>
      <c r="CU1528" s="307"/>
      <c r="CV1528" s="307"/>
      <c r="CW1528" s="307"/>
      <c r="CX1528" s="307"/>
      <c r="CY1528" s="307"/>
      <c r="CZ1528" s="307"/>
      <c r="DA1528" s="307"/>
      <c r="DB1528" s="307"/>
      <c r="DC1528" s="307"/>
      <c r="DD1528" s="307"/>
      <c r="DE1528" s="307"/>
      <c r="DF1528" s="307"/>
      <c r="DG1528" s="307"/>
      <c r="DH1528" s="307"/>
      <c r="DI1528" s="390"/>
      <c r="DJ1528" s="390"/>
      <c r="DK1528" s="307"/>
      <c r="DL1528" s="307"/>
      <c r="DM1528" s="307"/>
      <c r="DN1528" s="307"/>
      <c r="DO1528" s="307"/>
      <c r="DP1528" s="307"/>
      <c r="DQ1528" s="307"/>
      <c r="DR1528" s="307"/>
      <c r="DS1528" s="307"/>
      <c r="DT1528" s="307"/>
      <c r="DU1528" s="307"/>
      <c r="DV1528" s="307"/>
      <c r="DW1528" s="307"/>
      <c r="DX1528" s="307"/>
      <c r="DY1528" s="307"/>
      <c r="DZ1528" s="307"/>
      <c r="EA1528" s="307"/>
      <c r="EB1528" s="307"/>
      <c r="EC1528" s="307"/>
      <c r="ED1528" s="307"/>
      <c r="EE1528" s="307"/>
      <c r="EF1528" s="307"/>
      <c r="EG1528" s="307"/>
      <c r="EH1528" s="307"/>
      <c r="EI1528" s="307"/>
      <c r="EJ1528" s="307"/>
      <c r="EK1528" s="307"/>
      <c r="EL1528" s="307"/>
      <c r="EM1528" s="307"/>
      <c r="EN1528" s="307"/>
      <c r="EO1528" s="307"/>
      <c r="EP1528" s="307"/>
      <c r="EQ1528" s="307"/>
      <c r="ER1528" s="307"/>
      <c r="ES1528" s="307"/>
      <c r="ET1528" s="307"/>
      <c r="EU1528" s="390"/>
      <c r="EV1528" s="390"/>
      <c r="EW1528" s="307"/>
      <c r="EX1528" s="307"/>
      <c r="EY1528" s="307"/>
      <c r="EZ1528" s="307"/>
      <c r="FA1528" s="307"/>
      <c r="FB1528" s="307"/>
      <c r="FC1528" s="307"/>
      <c r="FD1528" s="307"/>
      <c r="FE1528" s="307"/>
      <c r="FF1528" s="307"/>
      <c r="FG1528" s="307"/>
      <c r="FH1528" s="307"/>
      <c r="FI1528" s="307"/>
      <c r="FJ1528" s="307"/>
      <c r="FK1528" s="307"/>
      <c r="FL1528" s="307"/>
      <c r="FM1528" s="307"/>
      <c r="FN1528" s="307"/>
      <c r="FO1528" s="307"/>
      <c r="FP1528" s="307"/>
      <c r="FQ1528" s="307"/>
      <c r="FR1528" s="307"/>
      <c r="FS1528" s="307"/>
      <c r="FT1528" s="307"/>
      <c r="FU1528" s="307"/>
      <c r="FV1528" s="307"/>
      <c r="FW1528" s="307"/>
      <c r="FX1528" s="307"/>
      <c r="FY1528" s="307"/>
      <c r="FZ1528" s="307"/>
      <c r="GA1528" s="307"/>
      <c r="GB1528" s="307"/>
      <c r="GC1528" s="307"/>
      <c r="GD1528" s="307"/>
      <c r="GE1528" s="307"/>
      <c r="GF1528" s="307"/>
      <c r="GG1528" s="307"/>
      <c r="GH1528" s="307"/>
      <c r="GI1528" s="307"/>
      <c r="GJ1528" s="307"/>
      <c r="GK1528" s="307"/>
      <c r="GL1528" s="307"/>
      <c r="GM1528" s="307"/>
      <c r="GN1528" s="307"/>
      <c r="GO1528" s="307"/>
      <c r="GP1528" s="307"/>
      <c r="GQ1528" s="307"/>
      <c r="GR1528" s="307"/>
      <c r="GS1528" s="307"/>
      <c r="GT1528" s="307"/>
      <c r="GU1528" s="307"/>
      <c r="GV1528" s="307"/>
      <c r="GW1528" s="307"/>
      <c r="GX1528" s="307"/>
      <c r="GY1528" s="307"/>
      <c r="GZ1528" s="307"/>
      <c r="HA1528" s="307"/>
      <c r="HB1528" s="307"/>
      <c r="HC1528" s="307"/>
      <c r="HD1528" s="307"/>
      <c r="HE1528" s="307"/>
      <c r="HF1528" s="307"/>
      <c r="HG1528" s="307"/>
      <c r="HH1528" s="307"/>
      <c r="HI1528" s="307"/>
      <c r="HJ1528" s="307"/>
      <c r="HK1528" s="307"/>
      <c r="HL1528" s="307"/>
      <c r="HM1528" s="307"/>
      <c r="HN1528" s="307"/>
      <c r="HO1528" s="307"/>
      <c r="HP1528" s="307"/>
      <c r="HQ1528" s="307"/>
      <c r="HR1528" s="307"/>
      <c r="HS1528" s="307"/>
      <c r="HT1528" s="307"/>
      <c r="HU1528" s="307"/>
      <c r="HV1528" s="307"/>
      <c r="HW1528" s="307"/>
      <c r="HX1528" s="307"/>
      <c r="HY1528" s="307"/>
      <c r="HZ1528" s="307"/>
      <c r="IA1528" s="307"/>
      <c r="IB1528" s="307"/>
      <c r="IC1528" s="307"/>
      <c r="ID1528" s="307"/>
      <c r="IE1528" s="307"/>
      <c r="IF1528" s="307"/>
      <c r="IG1528" s="307"/>
      <c r="IH1528" s="307"/>
      <c r="II1528" s="307"/>
      <c r="IJ1528" s="307"/>
      <c r="IK1528" s="307"/>
      <c r="IL1528" s="307"/>
      <c r="IM1528" s="307"/>
      <c r="IN1528" s="307"/>
      <c r="IO1528" s="307"/>
      <c r="IP1528" s="307"/>
      <c r="IQ1528" s="307"/>
      <c r="IR1528" s="307"/>
      <c r="IS1528" s="307"/>
      <c r="IT1528" s="307"/>
      <c r="IU1528" s="307"/>
      <c r="IV1528" s="307"/>
      <c r="IW1528" s="307"/>
      <c r="IX1528" s="307"/>
      <c r="IY1528" s="307"/>
      <c r="IZ1528" s="307"/>
      <c r="JA1528" s="307"/>
      <c r="JB1528" s="307"/>
      <c r="JC1528" s="307"/>
      <c r="JD1528" s="307"/>
      <c r="JE1528" s="307"/>
      <c r="JF1528" s="307"/>
      <c r="JG1528" s="307"/>
      <c r="JH1528" s="307"/>
      <c r="JI1528" s="307"/>
      <c r="JJ1528" s="307"/>
      <c r="JK1528" s="307"/>
      <c r="JL1528" s="307"/>
      <c r="JM1528" s="307"/>
      <c r="JN1528" s="307"/>
      <c r="JO1528" s="307"/>
      <c r="JP1528" s="307"/>
      <c r="JQ1528" s="307"/>
      <c r="JR1528" s="307"/>
      <c r="JS1528" s="307"/>
      <c r="JT1528" s="307"/>
      <c r="JU1528" s="307"/>
      <c r="JV1528" s="307"/>
      <c r="JW1528" s="307"/>
      <c r="JX1528" s="307"/>
      <c r="JY1528" s="307"/>
      <c r="JZ1528" s="307"/>
      <c r="KA1528" s="307"/>
      <c r="KB1528" s="307"/>
      <c r="KC1528" s="307"/>
      <c r="KD1528" s="307"/>
      <c r="KE1528" s="307"/>
      <c r="KF1528" s="307"/>
      <c r="KG1528" s="307"/>
      <c r="KH1528" s="307"/>
      <c r="KI1528" s="307"/>
      <c r="KJ1528" s="307"/>
      <c r="KK1528" s="307"/>
      <c r="KL1528" s="307"/>
      <c r="KM1528" s="307"/>
      <c r="KN1528" s="307"/>
      <c r="KO1528" s="307"/>
      <c r="KP1528" s="307"/>
      <c r="KQ1528" s="307"/>
      <c r="KR1528" s="307"/>
      <c r="KS1528" s="307"/>
      <c r="KT1528" s="307"/>
    </row>
    <row r="1529" spans="33:306" s="56" customFormat="1" ht="15" customHeight="1">
      <c r="AG1529" s="57"/>
      <c r="AH1529" s="57"/>
      <c r="AI1529" s="57"/>
      <c r="AJ1529" s="57"/>
      <c r="AK1529" s="57"/>
      <c r="AL1529" s="57"/>
      <c r="AM1529" s="57"/>
      <c r="AN1529" s="57"/>
      <c r="AO1529" s="57"/>
      <c r="AP1529" s="57"/>
      <c r="AQ1529" s="57"/>
      <c r="AR1529" s="57"/>
      <c r="AS1529" s="57"/>
      <c r="AT1529" s="57"/>
      <c r="AU1529" s="57"/>
      <c r="AV1529" s="57"/>
      <c r="AW1529" s="57"/>
      <c r="AX1529" s="57"/>
      <c r="AY1529" s="57"/>
      <c r="AZ1529" s="57"/>
      <c r="BA1529" s="57"/>
      <c r="BB1529" s="57"/>
      <c r="BC1529" s="57"/>
      <c r="BD1529" s="57"/>
      <c r="BE1529" s="57"/>
      <c r="BF1529" s="57"/>
      <c r="BG1529" s="57"/>
      <c r="BH1529" s="57"/>
      <c r="BI1529" s="57"/>
      <c r="BJ1529" s="57"/>
      <c r="BK1529" s="57"/>
      <c r="BL1529" s="57"/>
      <c r="BM1529" s="57"/>
      <c r="BN1529" s="57"/>
      <c r="CB1529" s="307"/>
      <c r="CC1529" s="307"/>
      <c r="CD1529" s="307"/>
      <c r="CE1529" s="307"/>
      <c r="CF1529" s="307"/>
      <c r="CG1529" s="307"/>
      <c r="CH1529" s="307"/>
      <c r="CI1529" s="307"/>
      <c r="CJ1529" s="307"/>
      <c r="CK1529" s="307"/>
      <c r="CL1529" s="307"/>
      <c r="CM1529" s="307"/>
      <c r="CN1529" s="307"/>
      <c r="CO1529" s="307"/>
      <c r="CP1529" s="307"/>
      <c r="CQ1529" s="307"/>
      <c r="CR1529" s="307"/>
      <c r="CS1529" s="307"/>
      <c r="CT1529" s="307"/>
      <c r="CU1529" s="307"/>
      <c r="CV1529" s="307"/>
      <c r="CW1529" s="307"/>
      <c r="CX1529" s="307"/>
      <c r="CY1529" s="307"/>
      <c r="CZ1529" s="307"/>
      <c r="DA1529" s="307"/>
      <c r="DB1529" s="307"/>
      <c r="DC1529" s="307"/>
      <c r="DD1529" s="307"/>
      <c r="DE1529" s="307"/>
      <c r="DF1529" s="307"/>
      <c r="DG1529" s="307"/>
      <c r="DH1529" s="307"/>
      <c r="DI1529" s="390"/>
      <c r="DJ1529" s="390"/>
      <c r="DK1529" s="307"/>
      <c r="DL1529" s="307"/>
      <c r="DM1529" s="307"/>
      <c r="DN1529" s="307"/>
      <c r="DO1529" s="307"/>
      <c r="DP1529" s="307"/>
      <c r="DQ1529" s="307"/>
      <c r="DR1529" s="307"/>
      <c r="DS1529" s="307"/>
      <c r="DT1529" s="307"/>
      <c r="DU1529" s="307"/>
      <c r="DV1529" s="307"/>
      <c r="DW1529" s="307"/>
      <c r="DX1529" s="307"/>
      <c r="DY1529" s="307"/>
      <c r="DZ1529" s="307"/>
      <c r="EA1529" s="307"/>
      <c r="EB1529" s="307"/>
      <c r="EC1529" s="307"/>
      <c r="ED1529" s="307"/>
      <c r="EE1529" s="307"/>
      <c r="EF1529" s="307"/>
      <c r="EG1529" s="307"/>
      <c r="EH1529" s="307"/>
      <c r="EI1529" s="307"/>
      <c r="EJ1529" s="307"/>
      <c r="EK1529" s="307"/>
      <c r="EL1529" s="307"/>
      <c r="EM1529" s="307"/>
      <c r="EN1529" s="307"/>
      <c r="EO1529" s="307"/>
      <c r="EP1529" s="307"/>
      <c r="EQ1529" s="307"/>
      <c r="ER1529" s="307"/>
      <c r="ES1529" s="307"/>
      <c r="ET1529" s="307"/>
      <c r="EU1529" s="390"/>
      <c r="EV1529" s="390"/>
      <c r="EW1529" s="307"/>
      <c r="EX1529" s="307"/>
      <c r="EY1529" s="307"/>
      <c r="EZ1529" s="307"/>
      <c r="FA1529" s="307"/>
      <c r="FB1529" s="307"/>
      <c r="FC1529" s="307"/>
      <c r="FD1529" s="307"/>
      <c r="FE1529" s="307"/>
      <c r="FF1529" s="307"/>
      <c r="FG1529" s="307"/>
      <c r="FH1529" s="307"/>
      <c r="FI1529" s="307"/>
      <c r="FJ1529" s="307"/>
      <c r="FK1529" s="307"/>
      <c r="FL1529" s="307"/>
      <c r="FM1529" s="307"/>
      <c r="FN1529" s="307"/>
      <c r="FO1529" s="307"/>
      <c r="FP1529" s="307"/>
      <c r="FQ1529" s="307"/>
      <c r="FR1529" s="307"/>
      <c r="FS1529" s="307"/>
      <c r="FT1529" s="307"/>
      <c r="FU1529" s="307"/>
      <c r="FV1529" s="307"/>
      <c r="FW1529" s="307"/>
      <c r="FX1529" s="307"/>
      <c r="FY1529" s="307"/>
      <c r="FZ1529" s="307"/>
      <c r="GA1529" s="307"/>
      <c r="GB1529" s="307"/>
      <c r="GC1529" s="307"/>
      <c r="GD1529" s="307"/>
      <c r="GE1529" s="307"/>
      <c r="GF1529" s="307"/>
      <c r="GG1529" s="307"/>
      <c r="GH1529" s="307"/>
      <c r="GI1529" s="307"/>
      <c r="GJ1529" s="307"/>
      <c r="GK1529" s="307"/>
      <c r="GL1529" s="307"/>
      <c r="GM1529" s="307"/>
      <c r="GN1529" s="307"/>
      <c r="GO1529" s="307"/>
      <c r="GP1529" s="307"/>
      <c r="GQ1529" s="307"/>
      <c r="GR1529" s="307"/>
      <c r="GS1529" s="307"/>
      <c r="GT1529" s="307"/>
      <c r="GU1529" s="307"/>
      <c r="GV1529" s="307"/>
      <c r="GW1529" s="307"/>
      <c r="GX1529" s="307"/>
      <c r="GY1529" s="307"/>
      <c r="GZ1529" s="307"/>
      <c r="HA1529" s="307"/>
      <c r="HB1529" s="307"/>
      <c r="HC1529" s="307"/>
      <c r="HD1529" s="307"/>
      <c r="HE1529" s="307"/>
      <c r="HF1529" s="307"/>
      <c r="HG1529" s="307"/>
      <c r="HH1529" s="307"/>
      <c r="HI1529" s="307"/>
      <c r="HJ1529" s="307"/>
      <c r="HK1529" s="307"/>
      <c r="HL1529" s="307"/>
      <c r="HM1529" s="307"/>
      <c r="HN1529" s="307"/>
      <c r="HO1529" s="307"/>
      <c r="HP1529" s="307"/>
      <c r="HQ1529" s="307"/>
      <c r="HR1529" s="307"/>
      <c r="HS1529" s="307"/>
      <c r="HT1529" s="307"/>
      <c r="HU1529" s="307"/>
      <c r="HV1529" s="307"/>
      <c r="HW1529" s="307"/>
      <c r="HX1529" s="307"/>
      <c r="HY1529" s="307"/>
      <c r="HZ1529" s="307"/>
      <c r="IA1529" s="307"/>
      <c r="IB1529" s="307"/>
      <c r="IC1529" s="307"/>
      <c r="ID1529" s="307"/>
      <c r="IE1529" s="307"/>
      <c r="IF1529" s="307"/>
      <c r="IG1529" s="307"/>
      <c r="IH1529" s="307"/>
      <c r="II1529" s="307"/>
      <c r="IJ1529" s="307"/>
      <c r="IK1529" s="307"/>
      <c r="IL1529" s="307"/>
      <c r="IM1529" s="307"/>
      <c r="IN1529" s="307"/>
      <c r="IO1529" s="307"/>
      <c r="IP1529" s="307"/>
      <c r="IQ1529" s="307"/>
      <c r="IR1529" s="307"/>
      <c r="IS1529" s="307"/>
      <c r="IT1529" s="307"/>
      <c r="IU1529" s="307"/>
      <c r="IV1529" s="307"/>
      <c r="IW1529" s="307"/>
      <c r="IX1529" s="307"/>
      <c r="IY1529" s="307"/>
      <c r="IZ1529" s="307"/>
      <c r="JA1529" s="307"/>
      <c r="JB1529" s="307"/>
      <c r="JC1529" s="307"/>
      <c r="JD1529" s="307"/>
      <c r="JE1529" s="307"/>
      <c r="JF1529" s="307"/>
      <c r="JG1529" s="307"/>
      <c r="JH1529" s="307"/>
      <c r="JI1529" s="307"/>
      <c r="JJ1529" s="307"/>
      <c r="JK1529" s="307"/>
      <c r="JL1529" s="307"/>
      <c r="JM1529" s="307"/>
      <c r="JN1529" s="307"/>
      <c r="JO1529" s="307"/>
      <c r="JP1529" s="307"/>
      <c r="JQ1529" s="307"/>
      <c r="JR1529" s="307"/>
      <c r="JS1529" s="307"/>
      <c r="JT1529" s="307"/>
      <c r="JU1529" s="307"/>
      <c r="JV1529" s="307"/>
      <c r="JW1529" s="307"/>
      <c r="JX1529" s="307"/>
      <c r="JY1529" s="307"/>
      <c r="JZ1529" s="307"/>
      <c r="KA1529" s="307"/>
      <c r="KB1529" s="307"/>
      <c r="KC1529" s="307"/>
      <c r="KD1529" s="307"/>
      <c r="KE1529" s="307"/>
      <c r="KF1529" s="307"/>
      <c r="KG1529" s="307"/>
      <c r="KH1529" s="307"/>
      <c r="KI1529" s="307"/>
      <c r="KJ1529" s="307"/>
      <c r="KK1529" s="307"/>
      <c r="KL1529" s="307"/>
      <c r="KM1529" s="307"/>
      <c r="KN1529" s="307"/>
      <c r="KO1529" s="307"/>
      <c r="KP1529" s="307"/>
      <c r="KQ1529" s="307"/>
      <c r="KR1529" s="307"/>
      <c r="KS1529" s="307"/>
      <c r="KT1529" s="307"/>
    </row>
    <row r="1530" spans="33:306" s="56" customFormat="1" ht="15" customHeight="1">
      <c r="AG1530" s="57"/>
      <c r="AH1530" s="57"/>
      <c r="AI1530" s="57"/>
      <c r="AJ1530" s="57"/>
      <c r="AK1530" s="57"/>
      <c r="AL1530" s="57"/>
      <c r="AM1530" s="57"/>
      <c r="AN1530" s="57"/>
      <c r="AO1530" s="57"/>
      <c r="AP1530" s="57"/>
      <c r="AQ1530" s="57"/>
      <c r="AR1530" s="57"/>
      <c r="AS1530" s="57"/>
      <c r="AT1530" s="57"/>
      <c r="AU1530" s="57"/>
      <c r="AV1530" s="57"/>
      <c r="AW1530" s="57"/>
      <c r="AX1530" s="57"/>
      <c r="AY1530" s="57"/>
      <c r="AZ1530" s="57"/>
      <c r="BA1530" s="57"/>
      <c r="BB1530" s="57"/>
      <c r="BC1530" s="57"/>
      <c r="BD1530" s="57"/>
      <c r="BE1530" s="57"/>
      <c r="BF1530" s="57"/>
      <c r="BG1530" s="57"/>
      <c r="BH1530" s="57"/>
      <c r="BI1530" s="57"/>
      <c r="BJ1530" s="57"/>
      <c r="BK1530" s="57"/>
      <c r="BL1530" s="57"/>
      <c r="BM1530" s="57"/>
      <c r="BN1530" s="57"/>
      <c r="CB1530" s="307"/>
      <c r="CC1530" s="307"/>
      <c r="CD1530" s="307"/>
      <c r="CE1530" s="307"/>
      <c r="CF1530" s="307"/>
      <c r="CG1530" s="307"/>
      <c r="CH1530" s="307"/>
      <c r="CI1530" s="307"/>
      <c r="CJ1530" s="307"/>
      <c r="CK1530" s="307"/>
      <c r="CL1530" s="307"/>
      <c r="CM1530" s="307"/>
      <c r="CN1530" s="307"/>
      <c r="CO1530" s="307"/>
      <c r="CP1530" s="307"/>
      <c r="CQ1530" s="307"/>
      <c r="CR1530" s="307"/>
      <c r="CS1530" s="307"/>
      <c r="CT1530" s="307"/>
      <c r="CU1530" s="307"/>
      <c r="CV1530" s="307"/>
      <c r="CW1530" s="307"/>
      <c r="CX1530" s="307"/>
      <c r="CY1530" s="307"/>
      <c r="CZ1530" s="307"/>
      <c r="DA1530" s="307"/>
      <c r="DB1530" s="307"/>
      <c r="DC1530" s="307"/>
      <c r="DD1530" s="307"/>
      <c r="DE1530" s="307"/>
      <c r="DF1530" s="307"/>
      <c r="DG1530" s="307"/>
      <c r="DH1530" s="307"/>
      <c r="DI1530" s="390"/>
      <c r="DJ1530" s="390"/>
      <c r="DK1530" s="307"/>
      <c r="DL1530" s="307"/>
      <c r="DM1530" s="307"/>
      <c r="DN1530" s="307"/>
      <c r="DO1530" s="307"/>
      <c r="DP1530" s="307"/>
      <c r="DQ1530" s="307"/>
      <c r="DR1530" s="307"/>
      <c r="DS1530" s="307"/>
      <c r="DT1530" s="307"/>
      <c r="DU1530" s="307"/>
      <c r="DV1530" s="307"/>
      <c r="DW1530" s="307"/>
      <c r="DX1530" s="307"/>
      <c r="DY1530" s="307"/>
      <c r="DZ1530" s="307"/>
      <c r="EA1530" s="307"/>
      <c r="EB1530" s="307"/>
      <c r="EC1530" s="307"/>
      <c r="ED1530" s="307"/>
      <c r="EE1530" s="307"/>
      <c r="EF1530" s="307"/>
      <c r="EG1530" s="307"/>
      <c r="EH1530" s="307"/>
      <c r="EI1530" s="307"/>
      <c r="EJ1530" s="307"/>
      <c r="EK1530" s="307"/>
      <c r="EL1530" s="307"/>
      <c r="EM1530" s="307"/>
      <c r="EN1530" s="307"/>
      <c r="EO1530" s="307"/>
      <c r="EP1530" s="307"/>
      <c r="EQ1530" s="307"/>
      <c r="ER1530" s="307"/>
      <c r="ES1530" s="307"/>
      <c r="ET1530" s="307"/>
      <c r="EU1530" s="390"/>
      <c r="EV1530" s="390"/>
      <c r="EW1530" s="307"/>
      <c r="EX1530" s="307"/>
      <c r="EY1530" s="307"/>
      <c r="EZ1530" s="307"/>
      <c r="FA1530" s="307"/>
      <c r="FB1530" s="307"/>
      <c r="FC1530" s="307"/>
      <c r="FD1530" s="307"/>
      <c r="FE1530" s="307"/>
      <c r="FF1530" s="307"/>
      <c r="FG1530" s="307"/>
      <c r="FH1530" s="307"/>
      <c r="FI1530" s="307"/>
      <c r="FJ1530" s="307"/>
      <c r="FK1530" s="307"/>
      <c r="FL1530" s="307"/>
      <c r="FM1530" s="307"/>
      <c r="FN1530" s="307"/>
      <c r="FO1530" s="307"/>
      <c r="FP1530" s="307"/>
      <c r="FQ1530" s="307"/>
      <c r="FR1530" s="307"/>
      <c r="FS1530" s="307"/>
      <c r="FT1530" s="307"/>
      <c r="FU1530" s="307"/>
      <c r="FV1530" s="307"/>
      <c r="FW1530" s="307"/>
      <c r="FX1530" s="307"/>
      <c r="FY1530" s="307"/>
      <c r="FZ1530" s="307"/>
      <c r="GA1530" s="307"/>
      <c r="GB1530" s="307"/>
      <c r="GC1530" s="307"/>
      <c r="GD1530" s="307"/>
      <c r="GE1530" s="307"/>
      <c r="GF1530" s="307"/>
      <c r="GG1530" s="307"/>
      <c r="GH1530" s="307"/>
      <c r="GI1530" s="307"/>
      <c r="GJ1530" s="307"/>
      <c r="GK1530" s="307"/>
      <c r="GL1530" s="307"/>
      <c r="GM1530" s="307"/>
      <c r="GN1530" s="307"/>
      <c r="GO1530" s="307"/>
      <c r="GP1530" s="307"/>
      <c r="GQ1530" s="307"/>
      <c r="GR1530" s="307"/>
      <c r="GS1530" s="307"/>
      <c r="GT1530" s="307"/>
      <c r="GU1530" s="307"/>
      <c r="GV1530" s="307"/>
      <c r="GW1530" s="307"/>
      <c r="GX1530" s="307"/>
      <c r="GY1530" s="307"/>
      <c r="GZ1530" s="307"/>
      <c r="HA1530" s="307"/>
      <c r="HB1530" s="307"/>
      <c r="HC1530" s="307"/>
      <c r="HD1530" s="307"/>
      <c r="HE1530" s="307"/>
      <c r="HF1530" s="307"/>
      <c r="HG1530" s="307"/>
      <c r="HH1530" s="307"/>
      <c r="HI1530" s="307"/>
      <c r="HJ1530" s="307"/>
      <c r="HK1530" s="307"/>
      <c r="HL1530" s="307"/>
      <c r="HM1530" s="307"/>
      <c r="HN1530" s="307"/>
      <c r="HO1530" s="307"/>
      <c r="HP1530" s="307"/>
      <c r="HQ1530" s="307"/>
      <c r="HR1530" s="307"/>
      <c r="HS1530" s="307"/>
      <c r="HT1530" s="307"/>
      <c r="HU1530" s="307"/>
      <c r="HV1530" s="307"/>
      <c r="HW1530" s="307"/>
      <c r="HX1530" s="307"/>
      <c r="HY1530" s="307"/>
      <c r="HZ1530" s="307"/>
      <c r="IA1530" s="307"/>
      <c r="IB1530" s="307"/>
      <c r="IC1530" s="307"/>
      <c r="ID1530" s="307"/>
      <c r="IE1530" s="307"/>
      <c r="IF1530" s="307"/>
      <c r="IG1530" s="307"/>
      <c r="IH1530" s="307"/>
      <c r="II1530" s="307"/>
      <c r="IJ1530" s="307"/>
      <c r="IK1530" s="307"/>
      <c r="IL1530" s="307"/>
      <c r="IM1530" s="307"/>
      <c r="IN1530" s="307"/>
      <c r="IO1530" s="307"/>
      <c r="IP1530" s="307"/>
      <c r="IQ1530" s="307"/>
      <c r="IR1530" s="307"/>
      <c r="IS1530" s="307"/>
      <c r="IT1530" s="307"/>
      <c r="IU1530" s="307"/>
      <c r="IV1530" s="307"/>
      <c r="IW1530" s="307"/>
      <c r="IX1530" s="307"/>
      <c r="IY1530" s="307"/>
      <c r="IZ1530" s="307"/>
      <c r="JA1530" s="307"/>
      <c r="JB1530" s="307"/>
      <c r="JC1530" s="307"/>
      <c r="JD1530" s="307"/>
      <c r="JE1530" s="307"/>
      <c r="JF1530" s="307"/>
      <c r="JG1530" s="307"/>
      <c r="JH1530" s="307"/>
      <c r="JI1530" s="307"/>
      <c r="JJ1530" s="307"/>
      <c r="JK1530" s="307"/>
      <c r="JL1530" s="307"/>
      <c r="JM1530" s="307"/>
      <c r="JN1530" s="307"/>
      <c r="JO1530" s="307"/>
      <c r="JP1530" s="307"/>
      <c r="JQ1530" s="307"/>
      <c r="JR1530" s="307"/>
      <c r="JS1530" s="307"/>
      <c r="JT1530" s="307"/>
      <c r="JU1530" s="307"/>
      <c r="JV1530" s="307"/>
      <c r="JW1530" s="307"/>
      <c r="JX1530" s="307"/>
      <c r="JY1530" s="307"/>
      <c r="JZ1530" s="307"/>
      <c r="KA1530" s="307"/>
      <c r="KB1530" s="307"/>
      <c r="KC1530" s="307"/>
      <c r="KD1530" s="307"/>
      <c r="KE1530" s="307"/>
      <c r="KF1530" s="307"/>
      <c r="KG1530" s="307"/>
      <c r="KH1530" s="307"/>
      <c r="KI1530" s="307"/>
      <c r="KJ1530" s="307"/>
      <c r="KK1530" s="307"/>
      <c r="KL1530" s="307"/>
      <c r="KM1530" s="307"/>
      <c r="KN1530" s="307"/>
      <c r="KO1530" s="307"/>
      <c r="KP1530" s="307"/>
      <c r="KQ1530" s="307"/>
      <c r="KR1530" s="307"/>
      <c r="KS1530" s="307"/>
      <c r="KT1530" s="307"/>
    </row>
    <row r="1531" spans="33:306" s="56" customFormat="1" ht="15" customHeight="1">
      <c r="AG1531" s="57"/>
      <c r="AH1531" s="57"/>
      <c r="AI1531" s="57"/>
      <c r="AJ1531" s="57"/>
      <c r="AK1531" s="57"/>
      <c r="AL1531" s="57"/>
      <c r="AM1531" s="57"/>
      <c r="AN1531" s="57"/>
      <c r="AO1531" s="57"/>
      <c r="AP1531" s="57"/>
      <c r="AQ1531" s="57"/>
      <c r="AR1531" s="57"/>
      <c r="AS1531" s="57"/>
      <c r="AT1531" s="57"/>
      <c r="AU1531" s="57"/>
      <c r="AV1531" s="57"/>
      <c r="AW1531" s="57"/>
      <c r="AX1531" s="57"/>
      <c r="AY1531" s="57"/>
      <c r="AZ1531" s="57"/>
      <c r="BA1531" s="57"/>
      <c r="BB1531" s="57"/>
      <c r="BC1531" s="57"/>
      <c r="BD1531" s="57"/>
      <c r="BE1531" s="57"/>
      <c r="BF1531" s="57"/>
      <c r="BG1531" s="57"/>
      <c r="BH1531" s="57"/>
      <c r="BI1531" s="57"/>
      <c r="BJ1531" s="57"/>
      <c r="BK1531" s="57"/>
      <c r="BL1531" s="57"/>
      <c r="BM1531" s="57"/>
      <c r="BN1531" s="57"/>
      <c r="CB1531" s="307"/>
      <c r="CC1531" s="307"/>
      <c r="CD1531" s="307"/>
      <c r="CE1531" s="307"/>
      <c r="CF1531" s="307"/>
      <c r="CG1531" s="307"/>
      <c r="CH1531" s="307"/>
      <c r="CI1531" s="307"/>
      <c r="CJ1531" s="307"/>
      <c r="CK1531" s="307"/>
      <c r="CL1531" s="307"/>
      <c r="CM1531" s="307"/>
      <c r="CN1531" s="307"/>
      <c r="CO1531" s="307"/>
      <c r="CP1531" s="307"/>
      <c r="CQ1531" s="307"/>
      <c r="CR1531" s="307"/>
      <c r="CS1531" s="307"/>
      <c r="CT1531" s="307"/>
      <c r="CU1531" s="307"/>
      <c r="CV1531" s="307"/>
      <c r="CW1531" s="307"/>
      <c r="CX1531" s="307"/>
      <c r="CY1531" s="307"/>
      <c r="CZ1531" s="307"/>
      <c r="DA1531" s="307"/>
      <c r="DB1531" s="307"/>
      <c r="DC1531" s="307"/>
      <c r="DD1531" s="307"/>
      <c r="DE1531" s="307"/>
      <c r="DF1531" s="307"/>
      <c r="DG1531" s="307"/>
      <c r="DH1531" s="307"/>
      <c r="DI1531" s="390"/>
      <c r="DJ1531" s="390"/>
      <c r="DK1531" s="307"/>
      <c r="DL1531" s="307"/>
      <c r="DM1531" s="307"/>
      <c r="DN1531" s="307"/>
      <c r="DO1531" s="307"/>
      <c r="DP1531" s="307"/>
      <c r="DQ1531" s="307"/>
      <c r="DR1531" s="307"/>
      <c r="DS1531" s="307"/>
      <c r="DT1531" s="307"/>
      <c r="DU1531" s="307"/>
      <c r="DV1531" s="307"/>
      <c r="DW1531" s="307"/>
      <c r="DX1531" s="307"/>
      <c r="DY1531" s="307"/>
      <c r="DZ1531" s="307"/>
      <c r="EA1531" s="307"/>
      <c r="EB1531" s="307"/>
      <c r="EC1531" s="307"/>
      <c r="ED1531" s="307"/>
      <c r="EE1531" s="307"/>
      <c r="EF1531" s="307"/>
      <c r="EG1531" s="307"/>
      <c r="EH1531" s="307"/>
      <c r="EI1531" s="307"/>
      <c r="EJ1531" s="307"/>
      <c r="EK1531" s="307"/>
      <c r="EL1531" s="307"/>
      <c r="EM1531" s="307"/>
      <c r="EN1531" s="307"/>
      <c r="EO1531" s="307"/>
      <c r="EP1531" s="307"/>
      <c r="EQ1531" s="307"/>
      <c r="ER1531" s="307"/>
      <c r="ES1531" s="307"/>
      <c r="ET1531" s="307"/>
      <c r="EU1531" s="390"/>
      <c r="EV1531" s="390"/>
      <c r="EW1531" s="307"/>
      <c r="EX1531" s="307"/>
      <c r="EY1531" s="307"/>
      <c r="EZ1531" s="307"/>
      <c r="FA1531" s="307"/>
      <c r="FB1531" s="307"/>
      <c r="FC1531" s="307"/>
      <c r="FD1531" s="307"/>
      <c r="FE1531" s="307"/>
      <c r="FF1531" s="307"/>
      <c r="FG1531" s="307"/>
      <c r="FH1531" s="307"/>
      <c r="FI1531" s="307"/>
      <c r="FJ1531" s="307"/>
      <c r="FK1531" s="307"/>
      <c r="FL1531" s="307"/>
      <c r="FM1531" s="307"/>
      <c r="FN1531" s="307"/>
      <c r="FO1531" s="307"/>
      <c r="FP1531" s="307"/>
      <c r="FQ1531" s="307"/>
      <c r="FR1531" s="307"/>
      <c r="FS1531" s="307"/>
      <c r="FT1531" s="307"/>
      <c r="FU1531" s="307"/>
      <c r="FV1531" s="307"/>
      <c r="FW1531" s="307"/>
      <c r="FX1531" s="307"/>
      <c r="FY1531" s="307"/>
      <c r="FZ1531" s="307"/>
      <c r="GA1531" s="307"/>
      <c r="GB1531" s="307"/>
      <c r="GC1531" s="307"/>
      <c r="GD1531" s="307"/>
      <c r="GE1531" s="307"/>
      <c r="GF1531" s="307"/>
      <c r="GG1531" s="307"/>
      <c r="GH1531" s="307"/>
      <c r="GI1531" s="307"/>
      <c r="GJ1531" s="307"/>
      <c r="GK1531" s="307"/>
      <c r="GL1531" s="307"/>
      <c r="GM1531" s="307"/>
      <c r="GN1531" s="307"/>
      <c r="GO1531" s="307"/>
      <c r="GP1531" s="307"/>
      <c r="GQ1531" s="307"/>
      <c r="GR1531" s="307"/>
      <c r="GS1531" s="307"/>
      <c r="GT1531" s="307"/>
      <c r="GU1531" s="307"/>
      <c r="GV1531" s="307"/>
      <c r="GW1531" s="307"/>
      <c r="GX1531" s="307"/>
      <c r="GY1531" s="307"/>
      <c r="GZ1531" s="307"/>
      <c r="HA1531" s="307"/>
      <c r="HB1531" s="307"/>
      <c r="HC1531" s="307"/>
      <c r="HD1531" s="307"/>
      <c r="HE1531" s="307"/>
      <c r="HF1531" s="307"/>
      <c r="HG1531" s="307"/>
      <c r="HH1531" s="307"/>
      <c r="HI1531" s="307"/>
      <c r="HJ1531" s="307"/>
      <c r="HK1531" s="307"/>
      <c r="HL1531" s="307"/>
      <c r="HM1531" s="307"/>
      <c r="HN1531" s="307"/>
      <c r="HO1531" s="307"/>
      <c r="HP1531" s="307"/>
      <c r="HQ1531" s="307"/>
      <c r="HR1531" s="307"/>
      <c r="HS1531" s="307"/>
      <c r="HT1531" s="307"/>
      <c r="HU1531" s="307"/>
      <c r="HV1531" s="307"/>
      <c r="HW1531" s="307"/>
      <c r="HX1531" s="307"/>
      <c r="HY1531" s="307"/>
      <c r="HZ1531" s="307"/>
      <c r="IA1531" s="307"/>
      <c r="IB1531" s="307"/>
      <c r="IC1531" s="307"/>
      <c r="ID1531" s="307"/>
      <c r="IE1531" s="307"/>
      <c r="IF1531" s="307"/>
      <c r="IG1531" s="307"/>
      <c r="IH1531" s="307"/>
      <c r="II1531" s="307"/>
      <c r="IJ1531" s="307"/>
      <c r="IK1531" s="307"/>
      <c r="IL1531" s="307"/>
      <c r="IM1531" s="307"/>
      <c r="IN1531" s="307"/>
      <c r="IO1531" s="307"/>
      <c r="IP1531" s="307"/>
      <c r="IQ1531" s="307"/>
      <c r="IR1531" s="307"/>
      <c r="IS1531" s="307"/>
      <c r="IT1531" s="307"/>
      <c r="IU1531" s="307"/>
      <c r="IV1531" s="307"/>
      <c r="IW1531" s="307"/>
      <c r="IX1531" s="307"/>
      <c r="IY1531" s="307"/>
      <c r="IZ1531" s="307"/>
      <c r="JA1531" s="307"/>
      <c r="JB1531" s="307"/>
      <c r="JC1531" s="307"/>
      <c r="JD1531" s="307"/>
      <c r="JE1531" s="307"/>
      <c r="JF1531" s="307"/>
      <c r="JG1531" s="307"/>
      <c r="JH1531" s="307"/>
      <c r="JI1531" s="307"/>
      <c r="JJ1531" s="307"/>
      <c r="JK1531" s="307"/>
      <c r="JL1531" s="307"/>
      <c r="JM1531" s="307"/>
      <c r="JN1531" s="307"/>
      <c r="JO1531" s="307"/>
      <c r="JP1531" s="307"/>
      <c r="JQ1531" s="307"/>
      <c r="JR1531" s="307"/>
      <c r="JS1531" s="307"/>
      <c r="JT1531" s="307"/>
      <c r="JU1531" s="307"/>
      <c r="JV1531" s="307"/>
      <c r="JW1531" s="307"/>
      <c r="JX1531" s="307"/>
      <c r="JY1531" s="307"/>
      <c r="JZ1531" s="307"/>
      <c r="KA1531" s="307"/>
      <c r="KB1531" s="307"/>
      <c r="KC1531" s="307"/>
      <c r="KD1531" s="307"/>
      <c r="KE1531" s="307"/>
      <c r="KF1531" s="307"/>
      <c r="KG1531" s="307"/>
      <c r="KH1531" s="307"/>
      <c r="KI1531" s="307"/>
      <c r="KJ1531" s="307"/>
      <c r="KK1531" s="307"/>
      <c r="KL1531" s="307"/>
      <c r="KM1531" s="307"/>
      <c r="KN1531" s="307"/>
      <c r="KO1531" s="307"/>
      <c r="KP1531" s="307"/>
      <c r="KQ1531" s="307"/>
      <c r="KR1531" s="307"/>
      <c r="KS1531" s="307"/>
      <c r="KT1531" s="307"/>
    </row>
    <row r="1532" spans="33:306" s="56" customFormat="1" ht="15" customHeight="1">
      <c r="AG1532" s="57"/>
      <c r="AH1532" s="57"/>
      <c r="AI1532" s="57"/>
      <c r="AJ1532" s="57"/>
      <c r="AK1532" s="57"/>
      <c r="AL1532" s="57"/>
      <c r="AM1532" s="57"/>
      <c r="AN1532" s="57"/>
      <c r="AO1532" s="57"/>
      <c r="AP1532" s="57"/>
      <c r="AQ1532" s="57"/>
      <c r="AR1532" s="57"/>
      <c r="AS1532" s="57"/>
      <c r="AT1532" s="57"/>
      <c r="AU1532" s="57"/>
      <c r="AV1532" s="57"/>
      <c r="AW1532" s="57"/>
      <c r="AX1532" s="57"/>
      <c r="AY1532" s="57"/>
      <c r="AZ1532" s="57"/>
      <c r="BA1532" s="57"/>
      <c r="BB1532" s="57"/>
      <c r="BC1532" s="57"/>
      <c r="BD1532" s="57"/>
      <c r="BE1532" s="57"/>
      <c r="BF1532" s="57"/>
      <c r="BG1532" s="57"/>
      <c r="BH1532" s="57"/>
      <c r="BI1532" s="57"/>
      <c r="BJ1532" s="57"/>
      <c r="BK1532" s="57"/>
      <c r="BL1532" s="57"/>
      <c r="BM1532" s="57"/>
      <c r="BN1532" s="57"/>
      <c r="CB1532" s="307"/>
      <c r="CC1532" s="307"/>
      <c r="CD1532" s="307"/>
      <c r="CE1532" s="307"/>
      <c r="CF1532" s="307"/>
      <c r="CG1532" s="307"/>
      <c r="CH1532" s="307"/>
      <c r="CI1532" s="307"/>
      <c r="CJ1532" s="307"/>
      <c r="CK1532" s="307"/>
      <c r="CL1532" s="307"/>
      <c r="CM1532" s="307"/>
      <c r="CN1532" s="307"/>
      <c r="CO1532" s="307"/>
      <c r="CP1532" s="307"/>
      <c r="CQ1532" s="307"/>
      <c r="CR1532" s="307"/>
      <c r="CS1532" s="307"/>
      <c r="CT1532" s="307"/>
      <c r="CU1532" s="307"/>
      <c r="CV1532" s="307"/>
      <c r="CW1532" s="307"/>
      <c r="CX1532" s="307"/>
      <c r="CY1532" s="307"/>
      <c r="CZ1532" s="307"/>
      <c r="DA1532" s="307"/>
      <c r="DB1532" s="307"/>
      <c r="DC1532" s="307"/>
      <c r="DD1532" s="307"/>
      <c r="DE1532" s="307"/>
      <c r="DF1532" s="307"/>
      <c r="DG1532" s="307"/>
      <c r="DH1532" s="307"/>
      <c r="DI1532" s="390"/>
      <c r="DJ1532" s="390"/>
      <c r="DK1532" s="307"/>
      <c r="DL1532" s="307"/>
      <c r="DM1532" s="307"/>
      <c r="DN1532" s="307"/>
      <c r="DO1532" s="307"/>
      <c r="DP1532" s="307"/>
      <c r="DQ1532" s="307"/>
      <c r="DR1532" s="307"/>
      <c r="DS1532" s="307"/>
      <c r="DT1532" s="307"/>
      <c r="DU1532" s="307"/>
      <c r="DV1532" s="307"/>
      <c r="DW1532" s="307"/>
      <c r="DX1532" s="307"/>
      <c r="DY1532" s="307"/>
      <c r="DZ1532" s="307"/>
      <c r="EA1532" s="307"/>
      <c r="EB1532" s="307"/>
      <c r="EC1532" s="307"/>
      <c r="ED1532" s="307"/>
      <c r="EE1532" s="307"/>
      <c r="EF1532" s="307"/>
      <c r="EG1532" s="307"/>
      <c r="EH1532" s="307"/>
      <c r="EI1532" s="307"/>
      <c r="EJ1532" s="307"/>
      <c r="EK1532" s="307"/>
      <c r="EL1532" s="307"/>
      <c r="EM1532" s="307"/>
      <c r="EN1532" s="307"/>
      <c r="EO1532" s="307"/>
      <c r="EP1532" s="307"/>
      <c r="EQ1532" s="307"/>
      <c r="ER1532" s="307"/>
      <c r="ES1532" s="307"/>
      <c r="ET1532" s="307"/>
      <c r="EU1532" s="390"/>
      <c r="EV1532" s="390"/>
      <c r="EW1532" s="307"/>
      <c r="EX1532" s="307"/>
      <c r="EY1532" s="307"/>
      <c r="EZ1532" s="307"/>
      <c r="FA1532" s="307"/>
      <c r="FB1532" s="307"/>
      <c r="FC1532" s="307"/>
      <c r="FD1532" s="307"/>
      <c r="FE1532" s="307"/>
      <c r="FF1532" s="307"/>
      <c r="FG1532" s="307"/>
      <c r="FH1532" s="307"/>
      <c r="FI1532" s="307"/>
      <c r="FJ1532" s="307"/>
      <c r="FK1532" s="307"/>
      <c r="FL1532" s="307"/>
      <c r="FM1532" s="307"/>
      <c r="FN1532" s="307"/>
      <c r="FO1532" s="307"/>
      <c r="FP1532" s="307"/>
      <c r="FQ1532" s="307"/>
      <c r="FR1532" s="307"/>
      <c r="FS1532" s="307"/>
      <c r="FT1532" s="307"/>
      <c r="FU1532" s="307"/>
      <c r="FV1532" s="307"/>
      <c r="FW1532" s="307"/>
      <c r="FX1532" s="307"/>
      <c r="FY1532" s="307"/>
      <c r="FZ1532" s="307"/>
      <c r="GA1532" s="307"/>
      <c r="GB1532" s="307"/>
      <c r="GC1532" s="307"/>
      <c r="GD1532" s="307"/>
      <c r="GE1532" s="307"/>
      <c r="GF1532" s="307"/>
      <c r="GG1532" s="307"/>
      <c r="GH1532" s="307"/>
      <c r="GI1532" s="307"/>
      <c r="GJ1532" s="307"/>
      <c r="GK1532" s="307"/>
      <c r="GL1532" s="307"/>
      <c r="GM1532" s="307"/>
      <c r="GN1532" s="307"/>
      <c r="GO1532" s="307"/>
      <c r="GP1532" s="307"/>
      <c r="GQ1532" s="307"/>
      <c r="GR1532" s="307"/>
      <c r="GS1532" s="307"/>
      <c r="GT1532" s="307"/>
      <c r="GU1532" s="307"/>
      <c r="GV1532" s="307"/>
      <c r="GW1532" s="307"/>
      <c r="GX1532" s="307"/>
      <c r="GY1532" s="307"/>
      <c r="GZ1532" s="307"/>
      <c r="HA1532" s="307"/>
      <c r="HB1532" s="307"/>
      <c r="HC1532" s="307"/>
      <c r="HD1532" s="307"/>
      <c r="HE1532" s="307"/>
      <c r="HF1532" s="307"/>
      <c r="HG1532" s="307"/>
      <c r="HH1532" s="307"/>
      <c r="HI1532" s="307"/>
      <c r="HJ1532" s="307"/>
      <c r="HK1532" s="307"/>
      <c r="HL1532" s="307"/>
      <c r="HM1532" s="307"/>
      <c r="HN1532" s="307"/>
      <c r="HO1532" s="307"/>
      <c r="HP1532" s="307"/>
      <c r="HQ1532" s="307"/>
      <c r="HR1532" s="307"/>
      <c r="HS1532" s="307"/>
      <c r="HT1532" s="307"/>
      <c r="HU1532" s="307"/>
      <c r="HV1532" s="307"/>
      <c r="HW1532" s="307"/>
      <c r="HX1532" s="307"/>
      <c r="HY1532" s="307"/>
      <c r="HZ1532" s="307"/>
      <c r="IA1532" s="307"/>
      <c r="IB1532" s="307"/>
      <c r="IC1532" s="307"/>
      <c r="ID1532" s="307"/>
      <c r="IE1532" s="307"/>
      <c r="IF1532" s="307"/>
      <c r="IG1532" s="307"/>
      <c r="IH1532" s="307"/>
      <c r="II1532" s="307"/>
      <c r="IJ1532" s="307"/>
      <c r="IK1532" s="307"/>
      <c r="IL1532" s="307"/>
      <c r="IM1532" s="307"/>
      <c r="IN1532" s="307"/>
      <c r="IO1532" s="307"/>
      <c r="IP1532" s="307"/>
      <c r="IQ1532" s="307"/>
      <c r="IR1532" s="307"/>
      <c r="IS1532" s="307"/>
      <c r="IT1532" s="307"/>
      <c r="IU1532" s="307"/>
      <c r="IV1532" s="307"/>
      <c r="IW1532" s="307"/>
      <c r="IX1532" s="307"/>
      <c r="IY1532" s="307"/>
      <c r="IZ1532" s="307"/>
      <c r="JA1532" s="307"/>
      <c r="JB1532" s="307"/>
      <c r="JC1532" s="307"/>
      <c r="JD1532" s="307"/>
      <c r="JE1532" s="307"/>
      <c r="JF1532" s="307"/>
      <c r="JG1532" s="307"/>
      <c r="JH1532" s="307"/>
      <c r="JI1532" s="307"/>
      <c r="JJ1532" s="307"/>
      <c r="JK1532" s="307"/>
      <c r="JL1532" s="307"/>
      <c r="JM1532" s="307"/>
      <c r="JN1532" s="307"/>
      <c r="JO1532" s="307"/>
      <c r="JP1532" s="307"/>
      <c r="JQ1532" s="307"/>
      <c r="JR1532" s="307"/>
      <c r="JS1532" s="307"/>
      <c r="JT1532" s="307"/>
      <c r="JU1532" s="307"/>
      <c r="JV1532" s="307"/>
      <c r="JW1532" s="307"/>
      <c r="JX1532" s="307"/>
      <c r="JY1532" s="307"/>
      <c r="JZ1532" s="307"/>
      <c r="KA1532" s="307"/>
      <c r="KB1532" s="307"/>
      <c r="KC1532" s="307"/>
      <c r="KD1532" s="307"/>
      <c r="KE1532" s="307"/>
      <c r="KF1532" s="307"/>
      <c r="KG1532" s="307"/>
      <c r="KH1532" s="307"/>
      <c r="KI1532" s="307"/>
      <c r="KJ1532" s="307"/>
      <c r="KK1532" s="307"/>
      <c r="KL1532" s="307"/>
      <c r="KM1532" s="307"/>
      <c r="KN1532" s="307"/>
      <c r="KO1532" s="307"/>
      <c r="KP1532" s="307"/>
      <c r="KQ1532" s="307"/>
      <c r="KR1532" s="307"/>
      <c r="KS1532" s="307"/>
      <c r="KT1532" s="307"/>
    </row>
    <row r="1533" spans="33:306" s="56" customFormat="1" ht="15" customHeight="1">
      <c r="AG1533" s="57"/>
      <c r="AH1533" s="57"/>
      <c r="AI1533" s="57"/>
      <c r="AJ1533" s="57"/>
      <c r="AK1533" s="57"/>
      <c r="AL1533" s="57"/>
      <c r="AM1533" s="57"/>
      <c r="AN1533" s="57"/>
      <c r="AO1533" s="57"/>
      <c r="AP1533" s="57"/>
      <c r="AQ1533" s="57"/>
      <c r="AR1533" s="57"/>
      <c r="AS1533" s="57"/>
      <c r="AT1533" s="57"/>
      <c r="AU1533" s="57"/>
      <c r="AV1533" s="57"/>
      <c r="AW1533" s="57"/>
      <c r="AX1533" s="57"/>
      <c r="AY1533" s="57"/>
      <c r="AZ1533" s="57"/>
      <c r="BA1533" s="57"/>
      <c r="BB1533" s="57"/>
      <c r="BC1533" s="57"/>
      <c r="BD1533" s="57"/>
      <c r="BE1533" s="57"/>
      <c r="BF1533" s="57"/>
      <c r="BG1533" s="57"/>
      <c r="BH1533" s="57"/>
      <c r="BI1533" s="57"/>
      <c r="BJ1533" s="57"/>
      <c r="BK1533" s="57"/>
      <c r="BL1533" s="57"/>
      <c r="BM1533" s="57"/>
      <c r="BN1533" s="57"/>
      <c r="CB1533" s="307"/>
      <c r="CC1533" s="307"/>
      <c r="CD1533" s="307"/>
      <c r="CE1533" s="307"/>
      <c r="CF1533" s="307"/>
      <c r="CG1533" s="307"/>
      <c r="CH1533" s="307"/>
      <c r="CI1533" s="307"/>
      <c r="CJ1533" s="307"/>
      <c r="CK1533" s="307"/>
      <c r="CL1533" s="307"/>
      <c r="CM1533" s="307"/>
      <c r="CN1533" s="307"/>
      <c r="CO1533" s="307"/>
      <c r="CP1533" s="307"/>
      <c r="CQ1533" s="307"/>
      <c r="CR1533" s="307"/>
      <c r="CS1533" s="307"/>
      <c r="CT1533" s="307"/>
      <c r="CU1533" s="307"/>
      <c r="CV1533" s="307"/>
      <c r="CW1533" s="307"/>
      <c r="CX1533" s="307"/>
      <c r="CY1533" s="307"/>
      <c r="CZ1533" s="307"/>
      <c r="DA1533" s="307"/>
      <c r="DB1533" s="307"/>
      <c r="DC1533" s="307"/>
      <c r="DD1533" s="307"/>
      <c r="DE1533" s="307"/>
      <c r="DF1533" s="307"/>
      <c r="DG1533" s="307"/>
      <c r="DH1533" s="307"/>
      <c r="DI1533" s="390"/>
      <c r="DJ1533" s="390"/>
      <c r="DK1533" s="307"/>
      <c r="DL1533" s="307"/>
      <c r="DM1533" s="307"/>
      <c r="DN1533" s="307"/>
      <c r="DO1533" s="307"/>
      <c r="DP1533" s="307"/>
      <c r="DQ1533" s="307"/>
      <c r="DR1533" s="307"/>
      <c r="DS1533" s="307"/>
      <c r="DT1533" s="307"/>
      <c r="DU1533" s="307"/>
      <c r="DV1533" s="307"/>
      <c r="DW1533" s="307"/>
      <c r="DX1533" s="307"/>
      <c r="DY1533" s="307"/>
      <c r="DZ1533" s="307"/>
      <c r="EA1533" s="307"/>
      <c r="EB1533" s="307"/>
      <c r="EC1533" s="307"/>
      <c r="ED1533" s="307"/>
      <c r="EE1533" s="307"/>
      <c r="EF1533" s="307"/>
      <c r="EG1533" s="307"/>
      <c r="EH1533" s="307"/>
      <c r="EI1533" s="307"/>
      <c r="EJ1533" s="307"/>
      <c r="EK1533" s="307"/>
      <c r="EL1533" s="307"/>
      <c r="EM1533" s="307"/>
      <c r="EN1533" s="307"/>
      <c r="EO1533" s="307"/>
      <c r="EP1533" s="307"/>
      <c r="EQ1533" s="307"/>
      <c r="ER1533" s="307"/>
      <c r="ES1533" s="307"/>
      <c r="ET1533" s="307"/>
      <c r="EU1533" s="390"/>
      <c r="EV1533" s="390"/>
      <c r="EW1533" s="307"/>
      <c r="EX1533" s="307"/>
      <c r="EY1533" s="307"/>
      <c r="EZ1533" s="307"/>
      <c r="FA1533" s="307"/>
      <c r="FB1533" s="307"/>
      <c r="FC1533" s="307"/>
      <c r="FD1533" s="307"/>
      <c r="FE1533" s="307"/>
      <c r="FF1533" s="307"/>
      <c r="FG1533" s="307"/>
      <c r="FH1533" s="307"/>
      <c r="FI1533" s="307"/>
      <c r="FJ1533" s="307"/>
      <c r="FK1533" s="307"/>
      <c r="FL1533" s="307"/>
      <c r="FM1533" s="307"/>
      <c r="FN1533" s="307"/>
      <c r="FO1533" s="307"/>
      <c r="FP1533" s="307"/>
      <c r="FQ1533" s="307"/>
      <c r="FR1533" s="307"/>
      <c r="FS1533" s="307"/>
      <c r="FT1533" s="307"/>
      <c r="FU1533" s="307"/>
      <c r="FV1533" s="307"/>
      <c r="FW1533" s="307"/>
      <c r="FX1533" s="307"/>
      <c r="FY1533" s="307"/>
      <c r="FZ1533" s="307"/>
      <c r="GA1533" s="307"/>
      <c r="GB1533" s="307"/>
      <c r="GC1533" s="307"/>
      <c r="GD1533" s="307"/>
      <c r="GE1533" s="307"/>
      <c r="GF1533" s="307"/>
      <c r="GG1533" s="307"/>
      <c r="GH1533" s="307"/>
      <c r="GI1533" s="307"/>
      <c r="GJ1533" s="307"/>
      <c r="GK1533" s="307"/>
      <c r="GL1533" s="307"/>
      <c r="GM1533" s="307"/>
      <c r="GN1533" s="307"/>
      <c r="GO1533" s="307"/>
      <c r="GP1533" s="307"/>
      <c r="GQ1533" s="307"/>
      <c r="GR1533" s="307"/>
      <c r="GS1533" s="307"/>
      <c r="GT1533" s="307"/>
      <c r="GU1533" s="307"/>
      <c r="GV1533" s="307"/>
      <c r="GW1533" s="307"/>
      <c r="GX1533" s="307"/>
      <c r="GY1533" s="307"/>
      <c r="GZ1533" s="307"/>
      <c r="HA1533" s="307"/>
      <c r="HB1533" s="307"/>
      <c r="HC1533" s="307"/>
      <c r="HD1533" s="307"/>
      <c r="HE1533" s="307"/>
      <c r="HF1533" s="307"/>
      <c r="HG1533" s="307"/>
      <c r="HH1533" s="307"/>
      <c r="HI1533" s="307"/>
      <c r="HJ1533" s="307"/>
      <c r="HK1533" s="307"/>
      <c r="HL1533" s="307"/>
      <c r="HM1533" s="307"/>
      <c r="HN1533" s="307"/>
      <c r="HO1533" s="307"/>
      <c r="HP1533" s="307"/>
      <c r="HQ1533" s="307"/>
      <c r="HR1533" s="307"/>
      <c r="HS1533" s="307"/>
      <c r="HT1533" s="307"/>
      <c r="HU1533" s="307"/>
      <c r="HV1533" s="307"/>
      <c r="HW1533" s="307"/>
      <c r="HX1533" s="307"/>
      <c r="HY1533" s="307"/>
      <c r="HZ1533" s="307"/>
      <c r="IA1533" s="307"/>
      <c r="IB1533" s="307"/>
      <c r="IC1533" s="307"/>
      <c r="ID1533" s="307"/>
      <c r="IE1533" s="307"/>
      <c r="IF1533" s="307"/>
      <c r="IG1533" s="307"/>
      <c r="IH1533" s="307"/>
      <c r="II1533" s="307"/>
      <c r="IJ1533" s="307"/>
      <c r="IK1533" s="307"/>
      <c r="IL1533" s="307"/>
      <c r="IM1533" s="307"/>
      <c r="IN1533" s="307"/>
      <c r="IO1533" s="307"/>
      <c r="IP1533" s="307"/>
      <c r="IQ1533" s="307"/>
      <c r="IR1533" s="307"/>
      <c r="IS1533" s="307"/>
      <c r="IT1533" s="307"/>
      <c r="IU1533" s="307"/>
      <c r="IV1533" s="307"/>
      <c r="IW1533" s="307"/>
      <c r="IX1533" s="307"/>
      <c r="IY1533" s="307"/>
      <c r="IZ1533" s="307"/>
      <c r="JA1533" s="307"/>
      <c r="JB1533" s="307"/>
      <c r="JC1533" s="307"/>
      <c r="JD1533" s="307"/>
      <c r="JE1533" s="307"/>
      <c r="JF1533" s="307"/>
      <c r="JG1533" s="307"/>
      <c r="JH1533" s="307"/>
      <c r="JI1533" s="307"/>
      <c r="JJ1533" s="307"/>
      <c r="JK1533" s="307"/>
      <c r="JL1533" s="307"/>
      <c r="JM1533" s="307"/>
      <c r="JN1533" s="307"/>
      <c r="JO1533" s="307"/>
      <c r="JP1533" s="307"/>
      <c r="JQ1533" s="307"/>
      <c r="JR1533" s="307"/>
      <c r="JS1533" s="307"/>
      <c r="JT1533" s="307"/>
      <c r="JU1533" s="307"/>
      <c r="JV1533" s="307"/>
      <c r="JW1533" s="307"/>
      <c r="JX1533" s="307"/>
      <c r="JY1533" s="307"/>
      <c r="JZ1533" s="307"/>
      <c r="KA1533" s="307"/>
      <c r="KB1533" s="307"/>
      <c r="KC1533" s="307"/>
      <c r="KD1533" s="307"/>
      <c r="KE1533" s="307"/>
      <c r="KF1533" s="307"/>
      <c r="KG1533" s="307"/>
      <c r="KH1533" s="307"/>
      <c r="KI1533" s="307"/>
      <c r="KJ1533" s="307"/>
      <c r="KK1533" s="307"/>
      <c r="KL1533" s="307"/>
      <c r="KM1533" s="307"/>
      <c r="KN1533" s="307"/>
      <c r="KO1533" s="307"/>
      <c r="KP1533" s="307"/>
      <c r="KQ1533" s="307"/>
      <c r="KR1533" s="307"/>
      <c r="KS1533" s="307"/>
      <c r="KT1533" s="307"/>
    </row>
    <row r="1534" spans="33:306" s="56" customFormat="1" ht="15" customHeight="1">
      <c r="AG1534" s="57"/>
      <c r="AH1534" s="57"/>
      <c r="AI1534" s="57"/>
      <c r="AJ1534" s="57"/>
      <c r="AK1534" s="57"/>
      <c r="AL1534" s="57"/>
      <c r="AM1534" s="57"/>
      <c r="AN1534" s="57"/>
      <c r="AO1534" s="57"/>
      <c r="AP1534" s="57"/>
      <c r="AQ1534" s="57"/>
      <c r="AR1534" s="57"/>
      <c r="AS1534" s="57"/>
      <c r="AT1534" s="57"/>
      <c r="AU1534" s="57"/>
      <c r="AV1534" s="57"/>
      <c r="AW1534" s="57"/>
      <c r="AX1534" s="57"/>
      <c r="AY1534" s="57"/>
      <c r="AZ1534" s="57"/>
      <c r="BA1534" s="57"/>
      <c r="BB1534" s="57"/>
      <c r="BC1534" s="57"/>
      <c r="BD1534" s="57"/>
      <c r="BE1534" s="57"/>
      <c r="BF1534" s="57"/>
      <c r="BG1534" s="57"/>
      <c r="BH1534" s="57"/>
      <c r="BI1534" s="57"/>
      <c r="BJ1534" s="57"/>
      <c r="BK1534" s="57"/>
      <c r="BL1534" s="57"/>
      <c r="BM1534" s="57"/>
      <c r="BN1534" s="57"/>
      <c r="CB1534" s="307"/>
      <c r="CC1534" s="307"/>
      <c r="CD1534" s="307"/>
      <c r="CE1534" s="307"/>
      <c r="CF1534" s="307"/>
      <c r="CG1534" s="307"/>
      <c r="CH1534" s="307"/>
      <c r="CI1534" s="307"/>
      <c r="CJ1534" s="307"/>
      <c r="CK1534" s="307"/>
      <c r="CL1534" s="307"/>
      <c r="CM1534" s="307"/>
      <c r="CN1534" s="307"/>
      <c r="CO1534" s="307"/>
      <c r="CP1534" s="307"/>
      <c r="CQ1534" s="307"/>
      <c r="CR1534" s="307"/>
      <c r="CS1534" s="307"/>
      <c r="CT1534" s="307"/>
      <c r="CU1534" s="307"/>
      <c r="CV1534" s="307"/>
      <c r="CW1534" s="307"/>
      <c r="CX1534" s="307"/>
      <c r="CY1534" s="307"/>
      <c r="CZ1534" s="307"/>
      <c r="DA1534" s="307"/>
      <c r="DB1534" s="307"/>
      <c r="DC1534" s="307"/>
      <c r="DD1534" s="307"/>
      <c r="DE1534" s="307"/>
      <c r="DF1534" s="307"/>
      <c r="DG1534" s="307"/>
      <c r="DH1534" s="307"/>
      <c r="DI1534" s="390"/>
      <c r="DJ1534" s="390"/>
      <c r="DK1534" s="307"/>
      <c r="DL1534" s="307"/>
      <c r="DM1534" s="307"/>
      <c r="DN1534" s="307"/>
      <c r="DO1534" s="307"/>
      <c r="DP1534" s="307"/>
      <c r="DQ1534" s="307"/>
      <c r="DR1534" s="307"/>
      <c r="DS1534" s="307"/>
      <c r="DT1534" s="307"/>
      <c r="DU1534" s="307"/>
      <c r="DV1534" s="307"/>
      <c r="DW1534" s="307"/>
      <c r="DX1534" s="307"/>
      <c r="DY1534" s="307"/>
      <c r="DZ1534" s="307"/>
      <c r="EA1534" s="307"/>
      <c r="EB1534" s="307"/>
      <c r="EC1534" s="307"/>
      <c r="ED1534" s="307"/>
      <c r="EE1534" s="307"/>
      <c r="EF1534" s="307"/>
      <c r="EG1534" s="307"/>
      <c r="EH1534" s="307"/>
      <c r="EI1534" s="307"/>
      <c r="EJ1534" s="307"/>
      <c r="EK1534" s="307"/>
      <c r="EL1534" s="307"/>
      <c r="EM1534" s="307"/>
      <c r="EN1534" s="307"/>
      <c r="EO1534" s="307"/>
      <c r="EP1534" s="307"/>
      <c r="EQ1534" s="307"/>
      <c r="ER1534" s="307"/>
      <c r="ES1534" s="307"/>
      <c r="ET1534" s="307"/>
      <c r="EU1534" s="390"/>
      <c r="EV1534" s="390"/>
      <c r="EW1534" s="307"/>
      <c r="EX1534" s="307"/>
      <c r="EY1534" s="307"/>
      <c r="EZ1534" s="307"/>
      <c r="FA1534" s="307"/>
      <c r="FB1534" s="307"/>
      <c r="FC1534" s="307"/>
      <c r="FD1534" s="307"/>
      <c r="FE1534" s="307"/>
      <c r="FF1534" s="307"/>
      <c r="FG1534" s="307"/>
      <c r="FH1534" s="307"/>
      <c r="FI1534" s="307"/>
      <c r="FJ1534" s="307"/>
      <c r="FK1534" s="307"/>
      <c r="FL1534" s="307"/>
      <c r="FM1534" s="307"/>
      <c r="FN1534" s="307"/>
      <c r="FO1534" s="307"/>
      <c r="FP1534" s="307"/>
      <c r="FQ1534" s="307"/>
      <c r="FR1534" s="307"/>
      <c r="FS1534" s="307"/>
      <c r="FT1534" s="307"/>
      <c r="FU1534" s="307"/>
      <c r="FV1534" s="307"/>
      <c r="FW1534" s="307"/>
      <c r="FX1534" s="307"/>
      <c r="FY1534" s="307"/>
      <c r="FZ1534" s="307"/>
      <c r="GA1534" s="307"/>
      <c r="GB1534" s="307"/>
      <c r="GC1534" s="307"/>
      <c r="GD1534" s="307"/>
      <c r="GE1534" s="307"/>
      <c r="GF1534" s="307"/>
      <c r="GG1534" s="307"/>
      <c r="GH1534" s="307"/>
      <c r="GI1534" s="307"/>
      <c r="GJ1534" s="307"/>
      <c r="GK1534" s="307"/>
      <c r="GL1534" s="307"/>
      <c r="GM1534" s="307"/>
      <c r="GN1534" s="307"/>
      <c r="GO1534" s="307"/>
      <c r="GP1534" s="307"/>
      <c r="GQ1534" s="307"/>
      <c r="GR1534" s="307"/>
      <c r="GS1534" s="307"/>
      <c r="GT1534" s="307"/>
      <c r="GU1534" s="307"/>
      <c r="GV1534" s="307"/>
      <c r="GW1534" s="307"/>
      <c r="GX1534" s="307"/>
      <c r="GY1534" s="307"/>
      <c r="GZ1534" s="307"/>
      <c r="HA1534" s="307"/>
      <c r="HB1534" s="307"/>
      <c r="HC1534" s="307"/>
      <c r="HD1534" s="307"/>
      <c r="HE1534" s="307"/>
      <c r="HF1534" s="307"/>
      <c r="HG1534" s="307"/>
      <c r="HH1534" s="307"/>
      <c r="HI1534" s="307"/>
      <c r="HJ1534" s="307"/>
      <c r="HK1534" s="307"/>
      <c r="HL1534" s="307"/>
      <c r="HM1534" s="307"/>
      <c r="HN1534" s="307"/>
      <c r="HO1534" s="307"/>
      <c r="HP1534" s="307"/>
      <c r="HQ1534" s="307"/>
      <c r="HR1534" s="307"/>
      <c r="HS1534" s="307"/>
      <c r="HT1534" s="307"/>
      <c r="HU1534" s="307"/>
      <c r="HV1534" s="307"/>
      <c r="HW1534" s="307"/>
      <c r="HX1534" s="307"/>
      <c r="HY1534" s="307"/>
      <c r="HZ1534" s="307"/>
      <c r="IA1534" s="307"/>
      <c r="IB1534" s="307"/>
      <c r="IC1534" s="307"/>
      <c r="ID1534" s="307"/>
      <c r="IE1534" s="307"/>
      <c r="IF1534" s="307"/>
      <c r="IG1534" s="307"/>
      <c r="IH1534" s="307"/>
      <c r="II1534" s="307"/>
      <c r="IJ1534" s="307"/>
      <c r="IK1534" s="307"/>
      <c r="IL1534" s="307"/>
      <c r="IM1534" s="307"/>
      <c r="IN1534" s="307"/>
      <c r="IO1534" s="307"/>
      <c r="IP1534" s="307"/>
      <c r="IQ1534" s="307"/>
      <c r="IR1534" s="307"/>
      <c r="IS1534" s="307"/>
      <c r="IT1534" s="307"/>
      <c r="IU1534" s="307"/>
      <c r="IV1534" s="307"/>
      <c r="IW1534" s="307"/>
      <c r="IX1534" s="307"/>
      <c r="IY1534" s="307"/>
      <c r="IZ1534" s="307"/>
      <c r="JA1534" s="307"/>
      <c r="JB1534" s="307"/>
      <c r="JC1534" s="307"/>
      <c r="JD1534" s="307"/>
      <c r="JE1534" s="307"/>
      <c r="JF1534" s="307"/>
      <c r="JG1534" s="307"/>
      <c r="JH1534" s="307"/>
      <c r="JI1534" s="307"/>
      <c r="JJ1534" s="307"/>
      <c r="JK1534" s="307"/>
      <c r="JL1534" s="307"/>
      <c r="JM1534" s="307"/>
      <c r="JN1534" s="307"/>
      <c r="JO1534" s="307"/>
      <c r="JP1534" s="307"/>
      <c r="JQ1534" s="307"/>
      <c r="JR1534" s="307"/>
      <c r="JS1534" s="307"/>
      <c r="JT1534" s="307"/>
      <c r="JU1534" s="307"/>
      <c r="JV1534" s="307"/>
      <c r="JW1534" s="307"/>
      <c r="JX1534" s="307"/>
      <c r="JY1534" s="307"/>
      <c r="JZ1534" s="307"/>
      <c r="KA1534" s="307"/>
      <c r="KB1534" s="307"/>
      <c r="KC1534" s="307"/>
      <c r="KD1534" s="307"/>
      <c r="KE1534" s="307"/>
      <c r="KF1534" s="307"/>
      <c r="KG1534" s="307"/>
      <c r="KH1534" s="307"/>
      <c r="KI1534" s="307"/>
      <c r="KJ1534" s="307"/>
      <c r="KK1534" s="307"/>
      <c r="KL1534" s="307"/>
      <c r="KM1534" s="307"/>
      <c r="KN1534" s="307"/>
      <c r="KO1534" s="307"/>
      <c r="KP1534" s="307"/>
      <c r="KQ1534" s="307"/>
      <c r="KR1534" s="307"/>
      <c r="KS1534" s="307"/>
      <c r="KT1534" s="307"/>
    </row>
    <row r="1535" spans="33:306" s="56" customFormat="1" ht="15" customHeight="1">
      <c r="AG1535" s="57"/>
      <c r="AH1535" s="57"/>
      <c r="AI1535" s="57"/>
      <c r="AJ1535" s="57"/>
      <c r="AK1535" s="57"/>
      <c r="AL1535" s="57"/>
      <c r="AM1535" s="57"/>
      <c r="AN1535" s="57"/>
      <c r="AO1535" s="57"/>
      <c r="AP1535" s="57"/>
      <c r="AQ1535" s="57"/>
      <c r="AR1535" s="57"/>
      <c r="AS1535" s="57"/>
      <c r="AT1535" s="57"/>
      <c r="AU1535" s="57"/>
      <c r="AV1535" s="57"/>
      <c r="AW1535" s="57"/>
      <c r="AX1535" s="57"/>
      <c r="AY1535" s="57"/>
      <c r="AZ1535" s="57"/>
      <c r="BA1535" s="57"/>
      <c r="BB1535" s="57"/>
      <c r="BC1535" s="57"/>
      <c r="BD1535" s="57"/>
      <c r="BE1535" s="57"/>
      <c r="BF1535" s="57"/>
      <c r="BG1535" s="57"/>
      <c r="BH1535" s="57"/>
      <c r="BI1535" s="57"/>
      <c r="BJ1535" s="57"/>
      <c r="BK1535" s="57"/>
      <c r="BL1535" s="57"/>
      <c r="BM1535" s="57"/>
      <c r="BN1535" s="57"/>
      <c r="CB1535" s="307"/>
      <c r="CC1535" s="307"/>
      <c r="CD1535" s="307"/>
      <c r="CE1535" s="307"/>
      <c r="CF1535" s="307"/>
      <c r="CG1535" s="307"/>
      <c r="CH1535" s="307"/>
      <c r="CI1535" s="307"/>
      <c r="CJ1535" s="307"/>
      <c r="CK1535" s="307"/>
      <c r="CL1535" s="307"/>
      <c r="CM1535" s="307"/>
      <c r="CN1535" s="307"/>
      <c r="CO1535" s="307"/>
      <c r="CP1535" s="307"/>
      <c r="CQ1535" s="307"/>
      <c r="CR1535" s="307"/>
      <c r="CS1535" s="307"/>
      <c r="CT1535" s="307"/>
      <c r="CU1535" s="307"/>
      <c r="CV1535" s="307"/>
      <c r="CW1535" s="307"/>
      <c r="CX1535" s="307"/>
      <c r="CY1535" s="307"/>
      <c r="CZ1535" s="307"/>
      <c r="DA1535" s="307"/>
      <c r="DB1535" s="307"/>
      <c r="DC1535" s="307"/>
      <c r="DD1535" s="307"/>
      <c r="DE1535" s="307"/>
      <c r="DF1535" s="307"/>
      <c r="DG1535" s="307"/>
      <c r="DH1535" s="307"/>
      <c r="DI1535" s="390"/>
      <c r="DJ1535" s="390"/>
      <c r="DK1535" s="307"/>
      <c r="DL1535" s="307"/>
      <c r="DM1535" s="307"/>
      <c r="DN1535" s="307"/>
      <c r="DO1535" s="307"/>
      <c r="DP1535" s="307"/>
      <c r="DQ1535" s="307"/>
      <c r="DR1535" s="307"/>
      <c r="DS1535" s="307"/>
      <c r="DT1535" s="307"/>
      <c r="DU1535" s="307"/>
      <c r="DV1535" s="307"/>
      <c r="DW1535" s="307"/>
      <c r="DX1535" s="307"/>
      <c r="DY1535" s="307"/>
      <c r="DZ1535" s="307"/>
      <c r="EA1535" s="307"/>
      <c r="EB1535" s="307"/>
      <c r="EC1535" s="307"/>
      <c r="ED1535" s="307"/>
      <c r="EE1535" s="307"/>
      <c r="EF1535" s="307"/>
      <c r="EG1535" s="307"/>
      <c r="EH1535" s="307"/>
      <c r="EI1535" s="307"/>
      <c r="EJ1535" s="307"/>
      <c r="EK1535" s="307"/>
      <c r="EL1535" s="307"/>
      <c r="EM1535" s="307"/>
      <c r="EN1535" s="307"/>
      <c r="EO1535" s="307"/>
      <c r="EP1535" s="307"/>
      <c r="EQ1535" s="307"/>
      <c r="ER1535" s="307"/>
      <c r="ES1535" s="307"/>
      <c r="ET1535" s="307"/>
      <c r="EU1535" s="390"/>
      <c r="EV1535" s="390"/>
      <c r="EW1535" s="307"/>
      <c r="EX1535" s="307"/>
      <c r="EY1535" s="307"/>
      <c r="EZ1535" s="307"/>
      <c r="FA1535" s="307"/>
      <c r="FB1535" s="307"/>
      <c r="FC1535" s="307"/>
      <c r="FD1535" s="307"/>
      <c r="FE1535" s="307"/>
      <c r="FF1535" s="307"/>
      <c r="FG1535" s="307"/>
      <c r="FH1535" s="307"/>
      <c r="FI1535" s="307"/>
      <c r="FJ1535" s="307"/>
      <c r="FK1535" s="307"/>
      <c r="FL1535" s="307"/>
      <c r="FM1535" s="307"/>
      <c r="FN1535" s="307"/>
      <c r="FO1535" s="307"/>
      <c r="FP1535" s="307"/>
      <c r="FQ1535" s="307"/>
      <c r="FR1535" s="307"/>
      <c r="FS1535" s="307"/>
      <c r="FT1535" s="307"/>
      <c r="FU1535" s="307"/>
      <c r="FV1535" s="307"/>
      <c r="FW1535" s="307"/>
      <c r="FX1535" s="307"/>
      <c r="FY1535" s="307"/>
      <c r="FZ1535" s="307"/>
      <c r="GA1535" s="307"/>
      <c r="GB1535" s="307"/>
      <c r="GC1535" s="307"/>
      <c r="GD1535" s="307"/>
      <c r="GE1535" s="307"/>
      <c r="GF1535" s="307"/>
      <c r="GG1535" s="307"/>
      <c r="GH1535" s="307"/>
      <c r="GI1535" s="307"/>
      <c r="GJ1535" s="307"/>
      <c r="GK1535" s="307"/>
      <c r="GL1535" s="307"/>
      <c r="GM1535" s="307"/>
      <c r="GN1535" s="307"/>
      <c r="GO1535" s="307"/>
      <c r="GP1535" s="307"/>
      <c r="GQ1535" s="307"/>
      <c r="GR1535" s="307"/>
      <c r="GS1535" s="307"/>
      <c r="GT1535" s="307"/>
      <c r="GU1535" s="307"/>
      <c r="GV1535" s="307"/>
      <c r="GW1535" s="307"/>
      <c r="GX1535" s="307"/>
      <c r="GY1535" s="307"/>
      <c r="GZ1535" s="307"/>
      <c r="HA1535" s="307"/>
      <c r="HB1535" s="307"/>
      <c r="HC1535" s="307"/>
      <c r="HD1535" s="307"/>
      <c r="HE1535" s="307"/>
      <c r="HF1535" s="307"/>
      <c r="HG1535" s="307"/>
      <c r="HH1535" s="307"/>
      <c r="HI1535" s="307"/>
      <c r="HJ1535" s="307"/>
      <c r="HK1535" s="307"/>
      <c r="HL1535" s="307"/>
      <c r="HM1535" s="307"/>
      <c r="HN1535" s="307"/>
      <c r="HO1535" s="307"/>
      <c r="HP1535" s="307"/>
      <c r="HQ1535" s="307"/>
      <c r="HR1535" s="307"/>
      <c r="HS1535" s="307"/>
      <c r="HT1535" s="307"/>
      <c r="HU1535" s="307"/>
      <c r="HV1535" s="307"/>
      <c r="HW1535" s="307"/>
      <c r="HX1535" s="307"/>
      <c r="HY1535" s="307"/>
      <c r="HZ1535" s="307"/>
      <c r="IA1535" s="307"/>
      <c r="IB1535" s="307"/>
      <c r="IC1535" s="307"/>
      <c r="ID1535" s="307"/>
      <c r="IE1535" s="307"/>
      <c r="IF1535" s="307"/>
      <c r="IG1535" s="307"/>
      <c r="IH1535" s="307"/>
      <c r="II1535" s="307"/>
      <c r="IJ1535" s="307"/>
      <c r="IK1535" s="307"/>
      <c r="IL1535" s="307"/>
      <c r="IM1535" s="307"/>
      <c r="IN1535" s="307"/>
      <c r="IO1535" s="307"/>
      <c r="IP1535" s="307"/>
      <c r="IQ1535" s="307"/>
      <c r="IR1535" s="307"/>
      <c r="IS1535" s="307"/>
      <c r="IT1535" s="307"/>
      <c r="IU1535" s="307"/>
      <c r="IV1535" s="307"/>
      <c r="IW1535" s="307"/>
      <c r="IX1535" s="307"/>
      <c r="IY1535" s="307"/>
      <c r="IZ1535" s="307"/>
      <c r="JA1535" s="307"/>
      <c r="JB1535" s="307"/>
      <c r="JC1535" s="307"/>
      <c r="JD1535" s="307"/>
      <c r="JE1535" s="307"/>
      <c r="JF1535" s="307"/>
      <c r="JG1535" s="307"/>
      <c r="JH1535" s="307"/>
      <c r="JI1535" s="307"/>
      <c r="JJ1535" s="307"/>
      <c r="JK1535" s="307"/>
      <c r="JL1535" s="307"/>
      <c r="JM1535" s="307"/>
      <c r="JN1535" s="307"/>
      <c r="JO1535" s="307"/>
      <c r="JP1535" s="307"/>
      <c r="JQ1535" s="307"/>
      <c r="JR1535" s="307"/>
      <c r="JS1535" s="307"/>
      <c r="JT1535" s="307"/>
      <c r="JU1535" s="307"/>
      <c r="JV1535" s="307"/>
      <c r="JW1535" s="307"/>
      <c r="JX1535" s="307"/>
      <c r="JY1535" s="307"/>
      <c r="JZ1535" s="307"/>
      <c r="KA1535" s="307"/>
      <c r="KB1535" s="307"/>
      <c r="KC1535" s="307"/>
      <c r="KD1535" s="307"/>
      <c r="KE1535" s="307"/>
      <c r="KF1535" s="307"/>
      <c r="KG1535" s="307"/>
      <c r="KH1535" s="307"/>
      <c r="KI1535" s="307"/>
      <c r="KJ1535" s="307"/>
      <c r="KK1535" s="307"/>
      <c r="KL1535" s="307"/>
      <c r="KM1535" s="307"/>
      <c r="KN1535" s="307"/>
      <c r="KO1535" s="307"/>
      <c r="KP1535" s="307"/>
      <c r="KQ1535" s="307"/>
      <c r="KR1535" s="307"/>
      <c r="KS1535" s="307"/>
      <c r="KT1535" s="307"/>
    </row>
    <row r="1536" spans="33:306" s="56" customFormat="1" ht="15" customHeight="1">
      <c r="AG1536" s="57"/>
      <c r="AH1536" s="57"/>
      <c r="AI1536" s="57"/>
      <c r="AJ1536" s="57"/>
      <c r="AK1536" s="57"/>
      <c r="AL1536" s="57"/>
      <c r="AM1536" s="57"/>
      <c r="AN1536" s="57"/>
      <c r="AO1536" s="57"/>
      <c r="AP1536" s="57"/>
      <c r="AQ1536" s="57"/>
      <c r="AR1536" s="57"/>
      <c r="AS1536" s="57"/>
      <c r="AT1536" s="57"/>
      <c r="AU1536" s="57"/>
      <c r="AV1536" s="57"/>
      <c r="AW1536" s="57"/>
      <c r="AX1536" s="57"/>
      <c r="AY1536" s="57"/>
      <c r="AZ1536" s="57"/>
      <c r="BA1536" s="57"/>
      <c r="BB1536" s="57"/>
      <c r="BC1536" s="57"/>
      <c r="BD1536" s="57"/>
      <c r="BE1536" s="57"/>
      <c r="BF1536" s="57"/>
      <c r="BG1536" s="57"/>
      <c r="BH1536" s="57"/>
      <c r="BI1536" s="57"/>
      <c r="BJ1536" s="57"/>
      <c r="BK1536" s="57"/>
      <c r="BL1536" s="57"/>
      <c r="BM1536" s="57"/>
      <c r="BN1536" s="57"/>
      <c r="CB1536" s="307"/>
      <c r="CC1536" s="307"/>
      <c r="CD1536" s="307"/>
      <c r="CE1536" s="307"/>
      <c r="CF1536" s="307"/>
      <c r="CG1536" s="307"/>
      <c r="CH1536" s="307"/>
      <c r="CI1536" s="307"/>
      <c r="CJ1536" s="307"/>
      <c r="CK1536" s="307"/>
      <c r="CL1536" s="307"/>
      <c r="CM1536" s="307"/>
      <c r="CN1536" s="307"/>
      <c r="CO1536" s="307"/>
      <c r="CP1536" s="307"/>
      <c r="CQ1536" s="307"/>
      <c r="CR1536" s="307"/>
      <c r="CS1536" s="307"/>
      <c r="CT1536" s="307"/>
      <c r="CU1536" s="307"/>
      <c r="CV1536" s="307"/>
      <c r="CW1536" s="307"/>
      <c r="CX1536" s="307"/>
      <c r="CY1536" s="307"/>
      <c r="CZ1536" s="307"/>
      <c r="DA1536" s="307"/>
      <c r="DB1536" s="307"/>
      <c r="DC1536" s="307"/>
      <c r="DD1536" s="307"/>
      <c r="DE1536" s="307"/>
      <c r="DF1536" s="307"/>
      <c r="DG1536" s="307"/>
      <c r="DH1536" s="307"/>
      <c r="DI1536" s="390"/>
      <c r="DJ1536" s="390"/>
      <c r="DK1536" s="307"/>
      <c r="DL1536" s="307"/>
      <c r="DM1536" s="307"/>
      <c r="DN1536" s="307"/>
      <c r="DO1536" s="307"/>
      <c r="DP1536" s="307"/>
      <c r="DQ1536" s="307"/>
      <c r="DR1536" s="307"/>
      <c r="DS1536" s="307"/>
      <c r="DT1536" s="307"/>
      <c r="DU1536" s="307"/>
      <c r="DV1536" s="307"/>
      <c r="DW1536" s="307"/>
      <c r="DX1536" s="307"/>
      <c r="DY1536" s="307"/>
      <c r="DZ1536" s="307"/>
      <c r="EA1536" s="307"/>
      <c r="EB1536" s="307"/>
      <c r="EC1536" s="307"/>
      <c r="ED1536" s="307"/>
      <c r="EE1536" s="307"/>
      <c r="EF1536" s="307"/>
      <c r="EG1536" s="307"/>
      <c r="EH1536" s="307"/>
      <c r="EI1536" s="307"/>
      <c r="EJ1536" s="307"/>
      <c r="EK1536" s="307"/>
      <c r="EL1536" s="307"/>
      <c r="EM1536" s="307"/>
      <c r="EN1536" s="307"/>
      <c r="EO1536" s="307"/>
      <c r="EP1536" s="307"/>
      <c r="EQ1536" s="307"/>
      <c r="ER1536" s="307"/>
      <c r="ES1536" s="307"/>
      <c r="ET1536" s="307"/>
      <c r="EU1536" s="390"/>
      <c r="EV1536" s="390"/>
      <c r="EW1536" s="307"/>
      <c r="EX1536" s="307"/>
      <c r="EY1536" s="307"/>
      <c r="EZ1536" s="307"/>
      <c r="FA1536" s="307"/>
      <c r="FB1536" s="307"/>
      <c r="FC1536" s="307"/>
      <c r="FD1536" s="307"/>
      <c r="FE1536" s="307"/>
      <c r="FF1536" s="307"/>
      <c r="FG1536" s="307"/>
      <c r="FH1536" s="307"/>
      <c r="FI1536" s="307"/>
      <c r="FJ1536" s="307"/>
      <c r="FK1536" s="307"/>
      <c r="FL1536" s="307"/>
      <c r="FM1536" s="307"/>
      <c r="FN1536" s="307"/>
      <c r="FO1536" s="307"/>
      <c r="FP1536" s="307"/>
      <c r="FQ1536" s="307"/>
      <c r="FR1536" s="307"/>
      <c r="FS1536" s="307"/>
      <c r="FT1536" s="307"/>
      <c r="FU1536" s="307"/>
      <c r="FV1536" s="307"/>
      <c r="FW1536" s="307"/>
      <c r="FX1536" s="307"/>
      <c r="FY1536" s="307"/>
      <c r="FZ1536" s="307"/>
      <c r="GA1536" s="307"/>
      <c r="GB1536" s="307"/>
      <c r="GC1536" s="307"/>
      <c r="GD1536" s="307"/>
      <c r="GE1536" s="307"/>
      <c r="GF1536" s="307"/>
      <c r="GG1536" s="307"/>
      <c r="GH1536" s="307"/>
      <c r="GI1536" s="307"/>
      <c r="GJ1536" s="307"/>
      <c r="GK1536" s="307"/>
      <c r="GL1536" s="307"/>
      <c r="GM1536" s="307"/>
      <c r="GN1536" s="307"/>
      <c r="GO1536" s="307"/>
      <c r="GP1536" s="307"/>
      <c r="GQ1536" s="307"/>
      <c r="GR1536" s="307"/>
      <c r="GS1536" s="307"/>
      <c r="GT1536" s="307"/>
      <c r="GU1536" s="307"/>
      <c r="GV1536" s="307"/>
      <c r="GW1536" s="307"/>
      <c r="GX1536" s="307"/>
      <c r="GY1536" s="307"/>
      <c r="GZ1536" s="307"/>
      <c r="HA1536" s="307"/>
      <c r="HB1536" s="307"/>
      <c r="HC1536" s="307"/>
      <c r="HD1536" s="307"/>
      <c r="HE1536" s="307"/>
      <c r="HF1536" s="307"/>
      <c r="HG1536" s="307"/>
      <c r="HH1536" s="307"/>
      <c r="HI1536" s="307"/>
      <c r="HJ1536" s="307"/>
      <c r="HK1536" s="307"/>
      <c r="HL1536" s="307"/>
      <c r="HM1536" s="307"/>
      <c r="HN1536" s="307"/>
      <c r="HO1536" s="307"/>
      <c r="HP1536" s="307"/>
      <c r="HQ1536" s="307"/>
      <c r="HR1536" s="307"/>
      <c r="HS1536" s="307"/>
      <c r="HT1536" s="307"/>
      <c r="HU1536" s="307"/>
      <c r="HV1536" s="307"/>
      <c r="HW1536" s="307"/>
      <c r="HX1536" s="307"/>
      <c r="HY1536" s="307"/>
      <c r="HZ1536" s="307"/>
      <c r="IA1536" s="307"/>
      <c r="IB1536" s="307"/>
      <c r="IC1536" s="307"/>
      <c r="ID1536" s="307"/>
      <c r="IE1536" s="307"/>
      <c r="IF1536" s="307"/>
      <c r="IG1536" s="307"/>
      <c r="IH1536" s="307"/>
      <c r="II1536" s="307"/>
      <c r="IJ1536" s="307"/>
      <c r="IK1536" s="307"/>
      <c r="IL1536" s="307"/>
      <c r="IM1536" s="307"/>
      <c r="IN1536" s="307"/>
      <c r="IO1536" s="307"/>
      <c r="IP1536" s="307"/>
      <c r="IQ1536" s="307"/>
      <c r="IR1536" s="307"/>
      <c r="IS1536" s="307"/>
      <c r="IT1536" s="307"/>
      <c r="IU1536" s="307"/>
      <c r="IV1536" s="307"/>
      <c r="IW1536" s="307"/>
      <c r="IX1536" s="307"/>
      <c r="IY1536" s="307"/>
      <c r="IZ1536" s="307"/>
      <c r="JA1536" s="307"/>
      <c r="JB1536" s="307"/>
      <c r="JC1536" s="307"/>
      <c r="JD1536" s="307"/>
      <c r="JE1536" s="307"/>
      <c r="JF1536" s="307"/>
      <c r="JG1536" s="307"/>
      <c r="JH1536" s="307"/>
      <c r="JI1536" s="307"/>
      <c r="JJ1536" s="307"/>
      <c r="JK1536" s="307"/>
      <c r="JL1536" s="307"/>
      <c r="JM1536" s="307"/>
      <c r="JN1536" s="307"/>
      <c r="JO1536" s="307"/>
      <c r="JP1536" s="307"/>
      <c r="JQ1536" s="307"/>
      <c r="JR1536" s="307"/>
      <c r="JS1536" s="307"/>
      <c r="JT1536" s="307"/>
      <c r="JU1536" s="307"/>
      <c r="JV1536" s="307"/>
      <c r="JW1536" s="307"/>
      <c r="JX1536" s="307"/>
      <c r="JY1536" s="307"/>
      <c r="JZ1536" s="307"/>
      <c r="KA1536" s="307"/>
      <c r="KB1536" s="307"/>
      <c r="KC1536" s="307"/>
      <c r="KD1536" s="307"/>
      <c r="KE1536" s="307"/>
      <c r="KF1536" s="307"/>
      <c r="KG1536" s="307"/>
      <c r="KH1536" s="307"/>
      <c r="KI1536" s="307"/>
      <c r="KJ1536" s="307"/>
      <c r="KK1536" s="307"/>
      <c r="KL1536" s="307"/>
      <c r="KM1536" s="307"/>
      <c r="KN1536" s="307"/>
      <c r="KO1536" s="307"/>
      <c r="KP1536" s="307"/>
      <c r="KQ1536" s="307"/>
      <c r="KR1536" s="307"/>
      <c r="KS1536" s="307"/>
      <c r="KT1536" s="307"/>
    </row>
    <row r="1537" spans="14:306" s="56" customFormat="1" ht="15" customHeight="1">
      <c r="AG1537" s="57"/>
      <c r="AH1537" s="57"/>
      <c r="AI1537" s="57"/>
      <c r="AJ1537" s="57"/>
      <c r="AK1537" s="57"/>
      <c r="AL1537" s="57"/>
      <c r="AM1537" s="57"/>
      <c r="AN1537" s="57"/>
      <c r="AO1537" s="57"/>
      <c r="AP1537" s="57"/>
      <c r="AQ1537" s="57"/>
      <c r="AR1537" s="57"/>
      <c r="AS1537" s="57"/>
      <c r="AT1537" s="57"/>
      <c r="AU1537" s="57"/>
      <c r="AV1537" s="57"/>
      <c r="AW1537" s="57"/>
      <c r="AX1537" s="57"/>
      <c r="AY1537" s="57"/>
      <c r="AZ1537" s="57"/>
      <c r="BA1537" s="57"/>
      <c r="BB1537" s="57"/>
      <c r="BC1537" s="57"/>
      <c r="BD1537" s="57"/>
      <c r="BE1537" s="57"/>
      <c r="BF1537" s="57"/>
      <c r="BG1537" s="57"/>
      <c r="BH1537" s="57"/>
      <c r="BI1537" s="57"/>
      <c r="BJ1537" s="57"/>
      <c r="BK1537" s="57"/>
      <c r="BL1537" s="57"/>
      <c r="BM1537" s="57"/>
      <c r="BN1537" s="57"/>
      <c r="CB1537" s="307"/>
      <c r="CC1537" s="307"/>
      <c r="CD1537" s="307"/>
      <c r="CE1537" s="307"/>
      <c r="CF1537" s="307"/>
      <c r="CG1537" s="307"/>
      <c r="CH1537" s="307"/>
      <c r="CI1537" s="307"/>
      <c r="CJ1537" s="307"/>
      <c r="CK1537" s="307"/>
      <c r="CL1537" s="307"/>
      <c r="CM1537" s="307"/>
      <c r="CN1537" s="307"/>
      <c r="CO1537" s="307"/>
      <c r="CP1537" s="307"/>
      <c r="CQ1537" s="307"/>
      <c r="CR1537" s="307"/>
      <c r="CS1537" s="307"/>
      <c r="CT1537" s="307"/>
      <c r="CU1537" s="307"/>
      <c r="CV1537" s="307"/>
      <c r="CW1537" s="307"/>
      <c r="CX1537" s="307"/>
      <c r="CY1537" s="307"/>
      <c r="CZ1537" s="307"/>
      <c r="DA1537" s="307"/>
      <c r="DB1537" s="307"/>
      <c r="DC1537" s="307"/>
      <c r="DD1537" s="307"/>
      <c r="DE1537" s="307"/>
      <c r="DF1537" s="307"/>
      <c r="DG1537" s="307"/>
      <c r="DH1537" s="307"/>
      <c r="DI1537" s="390"/>
      <c r="DJ1537" s="390"/>
      <c r="DK1537" s="307"/>
      <c r="DL1537" s="307"/>
      <c r="DM1537" s="307"/>
      <c r="DN1537" s="307"/>
      <c r="DO1537" s="307"/>
      <c r="DP1537" s="307"/>
      <c r="DQ1537" s="307"/>
      <c r="DR1537" s="307"/>
      <c r="DS1537" s="307"/>
      <c r="DT1537" s="307"/>
      <c r="DU1537" s="307"/>
      <c r="DV1537" s="307"/>
      <c r="DW1537" s="307"/>
      <c r="DX1537" s="307"/>
      <c r="DY1537" s="307"/>
      <c r="DZ1537" s="307"/>
      <c r="EA1537" s="307"/>
      <c r="EB1537" s="307"/>
      <c r="EC1537" s="307"/>
      <c r="ED1537" s="307"/>
      <c r="EE1537" s="307"/>
      <c r="EF1537" s="307"/>
      <c r="EG1537" s="307"/>
      <c r="EH1537" s="307"/>
      <c r="EI1537" s="307"/>
      <c r="EJ1537" s="307"/>
      <c r="EK1537" s="307"/>
      <c r="EL1537" s="307"/>
      <c r="EM1537" s="307"/>
      <c r="EN1537" s="307"/>
      <c r="EO1537" s="307"/>
      <c r="EP1537" s="307"/>
      <c r="EQ1537" s="307"/>
      <c r="ER1537" s="307"/>
      <c r="ES1537" s="307"/>
      <c r="ET1537" s="307"/>
      <c r="EU1537" s="390"/>
      <c r="EV1537" s="390"/>
      <c r="EW1537" s="307"/>
      <c r="EX1537" s="307"/>
      <c r="EY1537" s="307"/>
      <c r="EZ1537" s="307"/>
      <c r="FA1537" s="307"/>
      <c r="FB1537" s="307"/>
      <c r="FC1537" s="307"/>
      <c r="FD1537" s="307"/>
      <c r="FE1537" s="307"/>
      <c r="FF1537" s="307"/>
      <c r="FG1537" s="307"/>
      <c r="FH1537" s="307"/>
      <c r="FI1537" s="307"/>
      <c r="FJ1537" s="307"/>
      <c r="FK1537" s="307"/>
      <c r="FL1537" s="307"/>
      <c r="FM1537" s="307"/>
      <c r="FN1537" s="307"/>
      <c r="FO1537" s="307"/>
      <c r="FP1537" s="307"/>
      <c r="FQ1537" s="307"/>
      <c r="FR1537" s="307"/>
      <c r="FS1537" s="307"/>
      <c r="FT1537" s="307"/>
      <c r="FU1537" s="307"/>
      <c r="FV1537" s="307"/>
      <c r="FW1537" s="307"/>
      <c r="FX1537" s="307"/>
      <c r="FY1537" s="307"/>
      <c r="FZ1537" s="307"/>
      <c r="GA1537" s="307"/>
      <c r="GB1537" s="307"/>
      <c r="GC1537" s="307"/>
      <c r="GD1537" s="307"/>
      <c r="GE1537" s="307"/>
      <c r="GF1537" s="307"/>
      <c r="GG1537" s="307"/>
      <c r="GH1537" s="307"/>
      <c r="GI1537" s="307"/>
      <c r="GJ1537" s="307"/>
      <c r="GK1537" s="307"/>
      <c r="GL1537" s="307"/>
      <c r="GM1537" s="307"/>
      <c r="GN1537" s="307"/>
      <c r="GO1537" s="307"/>
      <c r="GP1537" s="307"/>
      <c r="GQ1537" s="307"/>
      <c r="GR1537" s="307"/>
      <c r="GS1537" s="307"/>
      <c r="GT1537" s="307"/>
      <c r="GU1537" s="307"/>
      <c r="GV1537" s="307"/>
      <c r="GW1537" s="307"/>
      <c r="GX1537" s="307"/>
      <c r="GY1537" s="307"/>
      <c r="GZ1537" s="307"/>
      <c r="HA1537" s="307"/>
      <c r="HB1537" s="307"/>
      <c r="HC1537" s="307"/>
      <c r="HD1537" s="307"/>
      <c r="HE1537" s="307"/>
      <c r="HF1537" s="307"/>
      <c r="HG1537" s="307"/>
      <c r="HH1537" s="307"/>
      <c r="HI1537" s="307"/>
      <c r="HJ1537" s="307"/>
      <c r="HK1537" s="307"/>
      <c r="HL1537" s="307"/>
      <c r="HM1537" s="307"/>
      <c r="HN1537" s="307"/>
      <c r="HO1537" s="307"/>
      <c r="HP1537" s="307"/>
      <c r="HQ1537" s="307"/>
      <c r="HR1537" s="307"/>
      <c r="HS1537" s="307"/>
      <c r="HT1537" s="307"/>
      <c r="HU1537" s="307"/>
      <c r="HV1537" s="307"/>
      <c r="HW1537" s="307"/>
      <c r="HX1537" s="307"/>
      <c r="HY1537" s="307"/>
      <c r="HZ1537" s="307"/>
      <c r="IA1537" s="307"/>
      <c r="IB1537" s="307"/>
      <c r="IC1537" s="307"/>
      <c r="ID1537" s="307"/>
      <c r="IE1537" s="307"/>
      <c r="IF1537" s="307"/>
      <c r="IG1537" s="307"/>
      <c r="IH1537" s="307"/>
      <c r="II1537" s="307"/>
      <c r="IJ1537" s="307"/>
      <c r="IK1537" s="307"/>
      <c r="IL1537" s="307"/>
      <c r="IM1537" s="307"/>
      <c r="IN1537" s="307"/>
      <c r="IO1537" s="307"/>
      <c r="IP1537" s="307"/>
      <c r="IQ1537" s="307"/>
      <c r="IR1537" s="307"/>
      <c r="IS1537" s="307"/>
      <c r="IT1537" s="307"/>
      <c r="IU1537" s="307"/>
      <c r="IV1537" s="307"/>
      <c r="IW1537" s="307"/>
      <c r="IX1537" s="307"/>
      <c r="IY1537" s="307"/>
      <c r="IZ1537" s="307"/>
      <c r="JA1537" s="307"/>
      <c r="JB1537" s="307"/>
      <c r="JC1537" s="307"/>
      <c r="JD1537" s="307"/>
      <c r="JE1537" s="307"/>
      <c r="JF1537" s="307"/>
      <c r="JG1537" s="307"/>
      <c r="JH1537" s="307"/>
      <c r="JI1537" s="307"/>
      <c r="JJ1537" s="307"/>
      <c r="JK1537" s="307"/>
      <c r="JL1537" s="307"/>
      <c r="JM1537" s="307"/>
      <c r="JN1537" s="307"/>
      <c r="JO1537" s="307"/>
      <c r="JP1537" s="307"/>
      <c r="JQ1537" s="307"/>
      <c r="JR1537" s="307"/>
      <c r="JS1537" s="307"/>
      <c r="JT1537" s="307"/>
      <c r="JU1537" s="307"/>
      <c r="JV1537" s="307"/>
      <c r="JW1537" s="307"/>
      <c r="JX1537" s="307"/>
      <c r="JY1537" s="307"/>
      <c r="JZ1537" s="307"/>
      <c r="KA1537" s="307"/>
      <c r="KB1537" s="307"/>
      <c r="KC1537" s="307"/>
      <c r="KD1537" s="307"/>
      <c r="KE1537" s="307"/>
      <c r="KF1537" s="307"/>
      <c r="KG1537" s="307"/>
      <c r="KH1537" s="307"/>
      <c r="KI1537" s="307"/>
      <c r="KJ1537" s="307"/>
      <c r="KK1537" s="307"/>
      <c r="KL1537" s="307"/>
      <c r="KM1537" s="307"/>
      <c r="KN1537" s="307"/>
      <c r="KO1537" s="307"/>
      <c r="KP1537" s="307"/>
      <c r="KQ1537" s="307"/>
      <c r="KR1537" s="307"/>
      <c r="KS1537" s="307"/>
      <c r="KT1537" s="307"/>
    </row>
    <row r="1538" spans="14:306" s="56" customFormat="1" ht="15" customHeight="1">
      <c r="AG1538" s="57"/>
      <c r="AH1538" s="57"/>
      <c r="AI1538" s="57"/>
      <c r="AJ1538" s="57"/>
      <c r="AK1538" s="57"/>
      <c r="AL1538" s="57"/>
      <c r="AM1538" s="57"/>
      <c r="AN1538" s="57"/>
      <c r="AO1538" s="57"/>
      <c r="AP1538" s="57"/>
      <c r="AQ1538" s="57"/>
      <c r="AR1538" s="57"/>
      <c r="AS1538" s="57"/>
      <c r="AT1538" s="57"/>
      <c r="AU1538" s="57"/>
      <c r="AV1538" s="57"/>
      <c r="AW1538" s="57"/>
      <c r="AX1538" s="57"/>
      <c r="AY1538" s="57"/>
      <c r="AZ1538" s="57"/>
      <c r="BA1538" s="57"/>
      <c r="BB1538" s="57"/>
      <c r="BC1538" s="57"/>
      <c r="BD1538" s="57"/>
      <c r="BE1538" s="57"/>
      <c r="BF1538" s="57"/>
      <c r="BG1538" s="57"/>
      <c r="BH1538" s="57"/>
      <c r="BI1538" s="57"/>
      <c r="BJ1538" s="57"/>
      <c r="BK1538" s="57"/>
      <c r="BL1538" s="57"/>
      <c r="BM1538" s="57"/>
      <c r="BN1538" s="57"/>
      <c r="CB1538" s="307"/>
      <c r="CC1538" s="307"/>
      <c r="CD1538" s="307"/>
      <c r="CE1538" s="307"/>
      <c r="CF1538" s="307"/>
      <c r="CG1538" s="307"/>
      <c r="CH1538" s="307"/>
      <c r="CI1538" s="307"/>
      <c r="CJ1538" s="307"/>
      <c r="CK1538" s="307"/>
      <c r="CL1538" s="307"/>
      <c r="CM1538" s="307"/>
      <c r="CN1538" s="307"/>
      <c r="CO1538" s="307"/>
      <c r="CP1538" s="307"/>
      <c r="CQ1538" s="307"/>
      <c r="CR1538" s="307"/>
      <c r="CS1538" s="307"/>
      <c r="CT1538" s="307"/>
      <c r="CU1538" s="307"/>
      <c r="CV1538" s="307"/>
      <c r="CW1538" s="307"/>
      <c r="CX1538" s="307"/>
      <c r="CY1538" s="307"/>
      <c r="CZ1538" s="307"/>
      <c r="DA1538" s="307"/>
      <c r="DB1538" s="307"/>
      <c r="DC1538" s="307"/>
      <c r="DD1538" s="307"/>
      <c r="DE1538" s="307"/>
      <c r="DF1538" s="307"/>
      <c r="DG1538" s="307"/>
      <c r="DH1538" s="307"/>
      <c r="DI1538" s="390"/>
      <c r="DJ1538" s="390"/>
      <c r="DK1538" s="307"/>
      <c r="DL1538" s="307"/>
      <c r="DM1538" s="307"/>
      <c r="DN1538" s="307"/>
      <c r="DO1538" s="307"/>
      <c r="DP1538" s="307"/>
      <c r="DQ1538" s="307"/>
      <c r="DR1538" s="307"/>
      <c r="DS1538" s="307"/>
      <c r="DT1538" s="307"/>
      <c r="DU1538" s="307"/>
      <c r="DV1538" s="307"/>
      <c r="DW1538" s="307"/>
      <c r="DX1538" s="307"/>
      <c r="DY1538" s="307"/>
      <c r="DZ1538" s="307"/>
      <c r="EA1538" s="307"/>
      <c r="EB1538" s="307"/>
      <c r="EC1538" s="307"/>
      <c r="ED1538" s="307"/>
      <c r="EE1538" s="307"/>
      <c r="EF1538" s="307"/>
      <c r="EG1538" s="307"/>
      <c r="EH1538" s="307"/>
      <c r="EI1538" s="307"/>
      <c r="EJ1538" s="307"/>
      <c r="EK1538" s="307"/>
      <c r="EL1538" s="307"/>
      <c r="EM1538" s="307"/>
      <c r="EN1538" s="307"/>
      <c r="EO1538" s="307"/>
      <c r="EP1538" s="307"/>
      <c r="EQ1538" s="307"/>
      <c r="ER1538" s="307"/>
      <c r="ES1538" s="307"/>
      <c r="ET1538" s="307"/>
      <c r="EU1538" s="390"/>
      <c r="EV1538" s="390"/>
      <c r="EW1538" s="307"/>
      <c r="EX1538" s="307"/>
      <c r="EY1538" s="307"/>
      <c r="EZ1538" s="307"/>
      <c r="FA1538" s="307"/>
      <c r="FB1538" s="307"/>
      <c r="FC1538" s="307"/>
      <c r="FD1538" s="307"/>
      <c r="FE1538" s="307"/>
      <c r="FF1538" s="307"/>
      <c r="FG1538" s="307"/>
      <c r="FH1538" s="307"/>
      <c r="FI1538" s="307"/>
      <c r="FJ1538" s="307"/>
      <c r="FK1538" s="307"/>
      <c r="FL1538" s="307"/>
      <c r="FM1538" s="307"/>
      <c r="FN1538" s="307"/>
      <c r="FO1538" s="307"/>
      <c r="FP1538" s="307"/>
      <c r="FQ1538" s="307"/>
      <c r="FR1538" s="307"/>
      <c r="FS1538" s="307"/>
      <c r="FT1538" s="307"/>
      <c r="FU1538" s="307"/>
      <c r="FV1538" s="307"/>
      <c r="FW1538" s="307"/>
      <c r="FX1538" s="307"/>
      <c r="FY1538" s="307"/>
      <c r="FZ1538" s="307"/>
      <c r="GA1538" s="307"/>
      <c r="GB1538" s="307"/>
      <c r="GC1538" s="307"/>
      <c r="GD1538" s="307"/>
      <c r="GE1538" s="307"/>
      <c r="GF1538" s="307"/>
      <c r="GG1538" s="307"/>
      <c r="GH1538" s="307"/>
      <c r="GI1538" s="307"/>
      <c r="GJ1538" s="307"/>
      <c r="GK1538" s="307"/>
      <c r="GL1538" s="307"/>
      <c r="GM1538" s="307"/>
      <c r="GN1538" s="307"/>
      <c r="GO1538" s="307"/>
      <c r="GP1538" s="307"/>
      <c r="GQ1538" s="307"/>
      <c r="GR1538" s="307"/>
      <c r="GS1538" s="307"/>
      <c r="GT1538" s="307"/>
      <c r="GU1538" s="307"/>
      <c r="GV1538" s="307"/>
      <c r="GW1538" s="307"/>
      <c r="GX1538" s="307"/>
      <c r="GY1538" s="307"/>
      <c r="GZ1538" s="307"/>
      <c r="HA1538" s="307"/>
      <c r="HB1538" s="307"/>
      <c r="HC1538" s="307"/>
      <c r="HD1538" s="307"/>
      <c r="HE1538" s="307"/>
      <c r="HF1538" s="307"/>
      <c r="HG1538" s="307"/>
      <c r="HH1538" s="307"/>
      <c r="HI1538" s="307"/>
      <c r="HJ1538" s="307"/>
      <c r="HK1538" s="307"/>
      <c r="HL1538" s="307"/>
      <c r="HM1538" s="307"/>
      <c r="HN1538" s="307"/>
      <c r="HO1538" s="307"/>
      <c r="HP1538" s="307"/>
      <c r="HQ1538" s="307"/>
      <c r="HR1538" s="307"/>
      <c r="HS1538" s="307"/>
      <c r="HT1538" s="307"/>
      <c r="HU1538" s="307"/>
      <c r="HV1538" s="307"/>
      <c r="HW1538" s="307"/>
      <c r="HX1538" s="307"/>
      <c r="HY1538" s="307"/>
      <c r="HZ1538" s="307"/>
      <c r="IA1538" s="307"/>
      <c r="IB1538" s="307"/>
      <c r="IC1538" s="307"/>
      <c r="ID1538" s="307"/>
      <c r="IE1538" s="307"/>
      <c r="IF1538" s="307"/>
      <c r="IG1538" s="307"/>
      <c r="IH1538" s="307"/>
      <c r="II1538" s="307"/>
      <c r="IJ1538" s="307"/>
      <c r="IK1538" s="307"/>
      <c r="IL1538" s="307"/>
      <c r="IM1538" s="307"/>
      <c r="IN1538" s="307"/>
      <c r="IO1538" s="307"/>
      <c r="IP1538" s="307"/>
      <c r="IQ1538" s="307"/>
      <c r="IR1538" s="307"/>
      <c r="IS1538" s="307"/>
      <c r="IT1538" s="307"/>
      <c r="IU1538" s="307"/>
      <c r="IV1538" s="307"/>
      <c r="IW1538" s="307"/>
      <c r="IX1538" s="307"/>
      <c r="IY1538" s="307"/>
      <c r="IZ1538" s="307"/>
      <c r="JA1538" s="307"/>
      <c r="JB1538" s="307"/>
      <c r="JC1538" s="307"/>
      <c r="JD1538" s="307"/>
      <c r="JE1538" s="307"/>
      <c r="JF1538" s="307"/>
      <c r="JG1538" s="307"/>
      <c r="JH1538" s="307"/>
      <c r="JI1538" s="307"/>
      <c r="JJ1538" s="307"/>
      <c r="JK1538" s="307"/>
      <c r="JL1538" s="307"/>
      <c r="JM1538" s="307"/>
      <c r="JN1538" s="307"/>
      <c r="JO1538" s="307"/>
      <c r="JP1538" s="307"/>
      <c r="JQ1538" s="307"/>
      <c r="JR1538" s="307"/>
      <c r="JS1538" s="307"/>
      <c r="JT1538" s="307"/>
      <c r="JU1538" s="307"/>
      <c r="JV1538" s="307"/>
      <c r="JW1538" s="307"/>
      <c r="JX1538" s="307"/>
      <c r="JY1538" s="307"/>
      <c r="JZ1538" s="307"/>
      <c r="KA1538" s="307"/>
      <c r="KB1538" s="307"/>
      <c r="KC1538" s="307"/>
      <c r="KD1538" s="307"/>
      <c r="KE1538" s="307"/>
      <c r="KF1538" s="307"/>
      <c r="KG1538" s="307"/>
      <c r="KH1538" s="307"/>
      <c r="KI1538" s="307"/>
      <c r="KJ1538" s="307"/>
      <c r="KK1538" s="307"/>
      <c r="KL1538" s="307"/>
      <c r="KM1538" s="307"/>
      <c r="KN1538" s="307"/>
      <c r="KO1538" s="307"/>
      <c r="KP1538" s="307"/>
      <c r="KQ1538" s="307"/>
      <c r="KR1538" s="307"/>
      <c r="KS1538" s="307"/>
      <c r="KT1538" s="307"/>
    </row>
    <row r="1539" spans="14:306" s="56" customFormat="1" ht="15" customHeight="1">
      <c r="AG1539" s="57"/>
      <c r="AH1539" s="57"/>
      <c r="AI1539" s="57"/>
      <c r="AJ1539" s="57"/>
      <c r="AK1539" s="57"/>
      <c r="AL1539" s="57"/>
      <c r="AM1539" s="57"/>
      <c r="AN1539" s="57"/>
      <c r="AO1539" s="57"/>
      <c r="AP1539" s="57"/>
      <c r="AQ1539" s="57"/>
      <c r="AR1539" s="57"/>
      <c r="AS1539" s="57"/>
      <c r="AT1539" s="57"/>
      <c r="AU1539" s="57"/>
      <c r="AV1539" s="57"/>
      <c r="AW1539" s="57"/>
      <c r="AX1539" s="57"/>
      <c r="AY1539" s="57"/>
      <c r="AZ1539" s="57"/>
      <c r="BA1539" s="57"/>
      <c r="BB1539" s="57"/>
      <c r="BC1539" s="57"/>
      <c r="BD1539" s="57"/>
      <c r="BE1539" s="57"/>
      <c r="BF1539" s="57"/>
      <c r="BG1539" s="57"/>
      <c r="BH1539" s="57"/>
      <c r="BI1539" s="57"/>
      <c r="BJ1539" s="57"/>
      <c r="BK1539" s="57"/>
      <c r="BL1539" s="57"/>
      <c r="BM1539" s="57"/>
      <c r="BN1539" s="57"/>
      <c r="CB1539" s="307"/>
      <c r="CC1539" s="307"/>
      <c r="CD1539" s="307"/>
      <c r="CE1539" s="307"/>
      <c r="CF1539" s="307"/>
      <c r="CG1539" s="307"/>
      <c r="CH1539" s="307"/>
      <c r="CI1539" s="307"/>
      <c r="CJ1539" s="307"/>
      <c r="CK1539" s="307"/>
      <c r="CL1539" s="307"/>
      <c r="CM1539" s="307"/>
      <c r="CN1539" s="307"/>
      <c r="CO1539" s="307"/>
      <c r="CP1539" s="307"/>
      <c r="CQ1539" s="307"/>
      <c r="CR1539" s="307"/>
      <c r="CS1539" s="307"/>
      <c r="CT1539" s="307"/>
      <c r="CU1539" s="307"/>
      <c r="CV1539" s="307"/>
      <c r="CW1539" s="307"/>
      <c r="CX1539" s="307"/>
      <c r="CY1539" s="307"/>
      <c r="CZ1539" s="307"/>
      <c r="DA1539" s="307"/>
      <c r="DB1539" s="307"/>
      <c r="DC1539" s="307"/>
      <c r="DD1539" s="307"/>
      <c r="DE1539" s="307"/>
      <c r="DF1539" s="307"/>
      <c r="DG1539" s="307"/>
      <c r="DH1539" s="307"/>
      <c r="DI1539" s="390"/>
      <c r="DJ1539" s="390"/>
      <c r="DK1539" s="307"/>
      <c r="DL1539" s="307"/>
      <c r="DM1539" s="307"/>
      <c r="DN1539" s="307"/>
      <c r="DO1539" s="307"/>
      <c r="DP1539" s="307"/>
      <c r="DQ1539" s="307"/>
      <c r="DR1539" s="307"/>
      <c r="DS1539" s="307"/>
      <c r="DT1539" s="307"/>
      <c r="DU1539" s="307"/>
      <c r="DV1539" s="307"/>
      <c r="DW1539" s="307"/>
      <c r="DX1539" s="307"/>
      <c r="DY1539" s="307"/>
      <c r="DZ1539" s="307"/>
      <c r="EA1539" s="307"/>
      <c r="EB1539" s="307"/>
      <c r="EC1539" s="307"/>
      <c r="ED1539" s="307"/>
      <c r="EE1539" s="307"/>
      <c r="EF1539" s="307"/>
      <c r="EG1539" s="307"/>
      <c r="EH1539" s="307"/>
      <c r="EI1539" s="307"/>
      <c r="EJ1539" s="307"/>
      <c r="EK1539" s="307"/>
      <c r="EL1539" s="307"/>
      <c r="EM1539" s="307"/>
      <c r="EN1539" s="307"/>
      <c r="EO1539" s="307"/>
      <c r="EP1539" s="307"/>
      <c r="EQ1539" s="307"/>
      <c r="ER1539" s="307"/>
      <c r="ES1539" s="307"/>
      <c r="ET1539" s="307"/>
      <c r="EU1539" s="390"/>
      <c r="EV1539" s="390"/>
      <c r="EW1539" s="307"/>
      <c r="EX1539" s="307"/>
      <c r="EY1539" s="307"/>
      <c r="EZ1539" s="307"/>
      <c r="FA1539" s="307"/>
      <c r="FB1539" s="307"/>
      <c r="FC1539" s="307"/>
      <c r="FD1539" s="307"/>
      <c r="FE1539" s="307"/>
      <c r="FF1539" s="307"/>
      <c r="FG1539" s="307"/>
      <c r="FH1539" s="307"/>
      <c r="FI1539" s="307"/>
      <c r="FJ1539" s="307"/>
      <c r="FK1539" s="307"/>
      <c r="FL1539" s="307"/>
      <c r="FM1539" s="307"/>
      <c r="FN1539" s="307"/>
      <c r="FO1539" s="307"/>
      <c r="FP1539" s="307"/>
      <c r="FQ1539" s="307"/>
      <c r="FR1539" s="307"/>
      <c r="FS1539" s="307"/>
      <c r="FT1539" s="307"/>
      <c r="FU1539" s="307"/>
      <c r="FV1539" s="307"/>
      <c r="FW1539" s="307"/>
      <c r="FX1539" s="307"/>
      <c r="FY1539" s="307"/>
      <c r="FZ1539" s="307"/>
      <c r="GA1539" s="307"/>
      <c r="GB1539" s="307"/>
      <c r="GC1539" s="307"/>
      <c r="GD1539" s="307"/>
      <c r="GE1539" s="307"/>
      <c r="GF1539" s="307"/>
      <c r="GG1539" s="307"/>
      <c r="GH1539" s="307"/>
      <c r="GI1539" s="307"/>
      <c r="GJ1539" s="307"/>
      <c r="GK1539" s="307"/>
      <c r="GL1539" s="307"/>
      <c r="GM1539" s="307"/>
      <c r="GN1539" s="307"/>
      <c r="GO1539" s="307"/>
      <c r="GP1539" s="307"/>
      <c r="GQ1539" s="307"/>
      <c r="GR1539" s="307"/>
      <c r="GS1539" s="307"/>
      <c r="GT1539" s="307"/>
      <c r="GU1539" s="307"/>
      <c r="GV1539" s="307"/>
      <c r="GW1539" s="307"/>
      <c r="GX1539" s="307"/>
      <c r="GY1539" s="307"/>
      <c r="GZ1539" s="307"/>
      <c r="HA1539" s="307"/>
      <c r="HB1539" s="307"/>
      <c r="HC1539" s="307"/>
      <c r="HD1539" s="307"/>
      <c r="HE1539" s="307"/>
      <c r="HF1539" s="307"/>
      <c r="HG1539" s="307"/>
      <c r="HH1539" s="307"/>
      <c r="HI1539" s="307"/>
      <c r="HJ1539" s="307"/>
      <c r="HK1539" s="307"/>
      <c r="HL1539" s="307"/>
      <c r="HM1539" s="307"/>
      <c r="HN1539" s="307"/>
      <c r="HO1539" s="307"/>
      <c r="HP1539" s="307"/>
      <c r="HQ1539" s="307"/>
      <c r="HR1539" s="307"/>
      <c r="HS1539" s="307"/>
      <c r="HT1539" s="307"/>
      <c r="HU1539" s="307"/>
      <c r="HV1539" s="307"/>
      <c r="HW1539" s="307"/>
      <c r="HX1539" s="307"/>
      <c r="HY1539" s="307"/>
      <c r="HZ1539" s="307"/>
      <c r="IA1539" s="307"/>
      <c r="IB1539" s="307"/>
      <c r="IC1539" s="307"/>
      <c r="ID1539" s="307"/>
      <c r="IE1539" s="307"/>
      <c r="IF1539" s="307"/>
      <c r="IG1539" s="307"/>
      <c r="IH1539" s="307"/>
      <c r="II1539" s="307"/>
      <c r="IJ1539" s="307"/>
      <c r="IK1539" s="307"/>
      <c r="IL1539" s="307"/>
      <c r="IM1539" s="307"/>
      <c r="IN1539" s="307"/>
      <c r="IO1539" s="307"/>
      <c r="IP1539" s="307"/>
      <c r="IQ1539" s="307"/>
      <c r="IR1539" s="307"/>
      <c r="IS1539" s="307"/>
      <c r="IT1539" s="307"/>
      <c r="IU1539" s="307"/>
      <c r="IV1539" s="307"/>
      <c r="IW1539" s="307"/>
      <c r="IX1539" s="307"/>
      <c r="IY1539" s="307"/>
      <c r="IZ1539" s="307"/>
      <c r="JA1539" s="307"/>
      <c r="JB1539" s="307"/>
      <c r="JC1539" s="307"/>
      <c r="JD1539" s="307"/>
      <c r="JE1539" s="307"/>
      <c r="JF1539" s="307"/>
      <c r="JG1539" s="307"/>
      <c r="JH1539" s="307"/>
      <c r="JI1539" s="307"/>
      <c r="JJ1539" s="307"/>
      <c r="JK1539" s="307"/>
      <c r="JL1539" s="307"/>
      <c r="JM1539" s="307"/>
      <c r="JN1539" s="307"/>
      <c r="JO1539" s="307"/>
      <c r="JP1539" s="307"/>
      <c r="JQ1539" s="307"/>
      <c r="JR1539" s="307"/>
      <c r="JS1539" s="307"/>
      <c r="JT1539" s="307"/>
      <c r="JU1539" s="307"/>
      <c r="JV1539" s="307"/>
      <c r="JW1539" s="307"/>
      <c r="JX1539" s="307"/>
      <c r="JY1539" s="307"/>
      <c r="JZ1539" s="307"/>
      <c r="KA1539" s="307"/>
      <c r="KB1539" s="307"/>
      <c r="KC1539" s="307"/>
      <c r="KD1539" s="307"/>
      <c r="KE1539" s="307"/>
      <c r="KF1539" s="307"/>
      <c r="KG1539" s="307"/>
      <c r="KH1539" s="307"/>
      <c r="KI1539" s="307"/>
      <c r="KJ1539" s="307"/>
      <c r="KK1539" s="307"/>
      <c r="KL1539" s="307"/>
      <c r="KM1539" s="307"/>
      <c r="KN1539" s="307"/>
      <c r="KO1539" s="307"/>
      <c r="KP1539" s="307"/>
      <c r="KQ1539" s="307"/>
      <c r="KR1539" s="307"/>
      <c r="KS1539" s="307"/>
      <c r="KT1539" s="307"/>
    </row>
    <row r="1540" spans="14:306" s="56" customFormat="1" ht="15" customHeight="1">
      <c r="AG1540" s="57"/>
      <c r="AH1540" s="57"/>
      <c r="AI1540" s="57"/>
      <c r="AJ1540" s="57"/>
      <c r="AK1540" s="57"/>
      <c r="AL1540" s="57"/>
      <c r="AM1540" s="57"/>
      <c r="AN1540" s="57"/>
      <c r="AO1540" s="57"/>
      <c r="AP1540" s="57"/>
      <c r="AQ1540" s="57"/>
      <c r="AR1540" s="57"/>
      <c r="AS1540" s="57"/>
      <c r="AT1540" s="57"/>
      <c r="AU1540" s="57"/>
      <c r="AV1540" s="57"/>
      <c r="AW1540" s="57"/>
      <c r="AX1540" s="57"/>
      <c r="AY1540" s="57"/>
      <c r="AZ1540" s="57"/>
      <c r="BA1540" s="57"/>
      <c r="BB1540" s="57"/>
      <c r="BC1540" s="57"/>
      <c r="BD1540" s="57"/>
      <c r="BE1540" s="57"/>
      <c r="BF1540" s="57"/>
      <c r="BG1540" s="57"/>
      <c r="BH1540" s="57"/>
      <c r="BI1540" s="57"/>
      <c r="BJ1540" s="57"/>
      <c r="BK1540" s="57"/>
      <c r="BL1540" s="57"/>
      <c r="BM1540" s="57"/>
      <c r="BN1540" s="57"/>
      <c r="CB1540" s="307"/>
      <c r="CC1540" s="307"/>
      <c r="CD1540" s="307"/>
      <c r="CE1540" s="307"/>
      <c r="CF1540" s="307"/>
      <c r="CG1540" s="307"/>
      <c r="CH1540" s="307"/>
      <c r="CI1540" s="307"/>
      <c r="CJ1540" s="307"/>
      <c r="CK1540" s="307"/>
      <c r="CL1540" s="307"/>
      <c r="CM1540" s="307"/>
      <c r="CN1540" s="307"/>
      <c r="CO1540" s="307"/>
      <c r="CP1540" s="307"/>
      <c r="CQ1540" s="307"/>
      <c r="CR1540" s="307"/>
      <c r="CS1540" s="307"/>
      <c r="CT1540" s="307"/>
      <c r="CU1540" s="307"/>
      <c r="CV1540" s="307"/>
      <c r="CW1540" s="307"/>
      <c r="CX1540" s="307"/>
      <c r="CY1540" s="307"/>
      <c r="CZ1540" s="307"/>
      <c r="DA1540" s="307"/>
      <c r="DB1540" s="307"/>
      <c r="DC1540" s="307"/>
      <c r="DD1540" s="307"/>
      <c r="DE1540" s="307"/>
      <c r="DF1540" s="307"/>
      <c r="DG1540" s="307"/>
      <c r="DH1540" s="307"/>
      <c r="DI1540" s="390"/>
      <c r="DJ1540" s="390"/>
      <c r="DK1540" s="307"/>
      <c r="DL1540" s="307"/>
      <c r="DM1540" s="307"/>
      <c r="DN1540" s="307"/>
      <c r="DO1540" s="307"/>
      <c r="DP1540" s="307"/>
      <c r="DQ1540" s="307"/>
      <c r="DR1540" s="307"/>
      <c r="DS1540" s="307"/>
      <c r="DT1540" s="307"/>
      <c r="DU1540" s="307"/>
      <c r="DV1540" s="307"/>
      <c r="DW1540" s="307"/>
      <c r="DX1540" s="307"/>
      <c r="DY1540" s="307"/>
      <c r="DZ1540" s="307"/>
      <c r="EA1540" s="307"/>
      <c r="EB1540" s="307"/>
      <c r="EC1540" s="307"/>
      <c r="ED1540" s="307"/>
      <c r="EE1540" s="307"/>
      <c r="EF1540" s="307"/>
      <c r="EG1540" s="307"/>
      <c r="EH1540" s="307"/>
      <c r="EI1540" s="307"/>
      <c r="EJ1540" s="307"/>
      <c r="EK1540" s="307"/>
      <c r="EL1540" s="307"/>
      <c r="EM1540" s="307"/>
      <c r="EN1540" s="307"/>
      <c r="EO1540" s="307"/>
      <c r="EP1540" s="307"/>
      <c r="EQ1540" s="307"/>
      <c r="ER1540" s="307"/>
      <c r="ES1540" s="307"/>
      <c r="ET1540" s="307"/>
      <c r="EU1540" s="390"/>
      <c r="EV1540" s="390"/>
      <c r="EW1540" s="307"/>
      <c r="EX1540" s="307"/>
      <c r="EY1540" s="307"/>
      <c r="EZ1540" s="307"/>
      <c r="FA1540" s="307"/>
      <c r="FB1540" s="307"/>
      <c r="FC1540" s="307"/>
      <c r="FD1540" s="307"/>
      <c r="FE1540" s="307"/>
      <c r="FF1540" s="307"/>
      <c r="FG1540" s="307"/>
      <c r="FH1540" s="307"/>
      <c r="FI1540" s="307"/>
      <c r="FJ1540" s="307"/>
      <c r="FK1540" s="307"/>
      <c r="FL1540" s="307"/>
      <c r="FM1540" s="307"/>
      <c r="FN1540" s="307"/>
      <c r="FO1540" s="307"/>
      <c r="FP1540" s="307"/>
      <c r="FQ1540" s="307"/>
      <c r="FR1540" s="307"/>
      <c r="FS1540" s="307"/>
      <c r="FT1540" s="307"/>
      <c r="FU1540" s="307"/>
      <c r="FV1540" s="307"/>
      <c r="FW1540" s="307"/>
      <c r="FX1540" s="307"/>
      <c r="FY1540" s="307"/>
      <c r="FZ1540" s="307"/>
      <c r="GA1540" s="307"/>
      <c r="GB1540" s="307"/>
      <c r="GC1540" s="307"/>
      <c r="GD1540" s="307"/>
      <c r="GE1540" s="307"/>
      <c r="GF1540" s="307"/>
      <c r="GG1540" s="307"/>
      <c r="GH1540" s="307"/>
      <c r="GI1540" s="307"/>
      <c r="GJ1540" s="307"/>
      <c r="GK1540" s="307"/>
      <c r="GL1540" s="307"/>
      <c r="GM1540" s="307"/>
      <c r="GN1540" s="307"/>
      <c r="GO1540" s="307"/>
      <c r="GP1540" s="307"/>
      <c r="GQ1540" s="307"/>
      <c r="GR1540" s="307"/>
      <c r="GS1540" s="307"/>
      <c r="GT1540" s="307"/>
      <c r="GU1540" s="307"/>
      <c r="GV1540" s="307"/>
      <c r="GW1540" s="307"/>
      <c r="GX1540" s="307"/>
      <c r="GY1540" s="307"/>
      <c r="GZ1540" s="307"/>
      <c r="HA1540" s="307"/>
      <c r="HB1540" s="307"/>
      <c r="HC1540" s="307"/>
      <c r="HD1540" s="307"/>
      <c r="HE1540" s="307"/>
      <c r="HF1540" s="307"/>
      <c r="HG1540" s="307"/>
      <c r="HH1540" s="307"/>
      <c r="HI1540" s="307"/>
      <c r="HJ1540" s="307"/>
      <c r="HK1540" s="307"/>
      <c r="HL1540" s="307"/>
      <c r="HM1540" s="307"/>
      <c r="HN1540" s="307"/>
      <c r="HO1540" s="307"/>
      <c r="HP1540" s="307"/>
      <c r="HQ1540" s="307"/>
      <c r="HR1540" s="307"/>
      <c r="HS1540" s="307"/>
      <c r="HT1540" s="307"/>
      <c r="HU1540" s="307"/>
      <c r="HV1540" s="307"/>
      <c r="HW1540" s="307"/>
      <c r="HX1540" s="307"/>
      <c r="HY1540" s="307"/>
      <c r="HZ1540" s="307"/>
      <c r="IA1540" s="307"/>
      <c r="IB1540" s="307"/>
      <c r="IC1540" s="307"/>
      <c r="ID1540" s="307"/>
      <c r="IE1540" s="307"/>
      <c r="IF1540" s="307"/>
      <c r="IG1540" s="307"/>
      <c r="IH1540" s="307"/>
      <c r="II1540" s="307"/>
      <c r="IJ1540" s="307"/>
      <c r="IK1540" s="307"/>
      <c r="IL1540" s="307"/>
      <c r="IM1540" s="307"/>
      <c r="IN1540" s="307"/>
      <c r="IO1540" s="307"/>
      <c r="IP1540" s="307"/>
      <c r="IQ1540" s="307"/>
      <c r="IR1540" s="307"/>
      <c r="IS1540" s="307"/>
      <c r="IT1540" s="307"/>
      <c r="IU1540" s="307"/>
      <c r="IV1540" s="307"/>
      <c r="IW1540" s="307"/>
      <c r="IX1540" s="307"/>
      <c r="IY1540" s="307"/>
      <c r="IZ1540" s="307"/>
      <c r="JA1540" s="307"/>
      <c r="JB1540" s="307"/>
      <c r="JC1540" s="307"/>
      <c r="JD1540" s="307"/>
      <c r="JE1540" s="307"/>
      <c r="JF1540" s="307"/>
      <c r="JG1540" s="307"/>
      <c r="JH1540" s="307"/>
      <c r="JI1540" s="307"/>
      <c r="JJ1540" s="307"/>
      <c r="JK1540" s="307"/>
      <c r="JL1540" s="307"/>
      <c r="JM1540" s="307"/>
      <c r="JN1540" s="307"/>
      <c r="JO1540" s="307"/>
      <c r="JP1540" s="307"/>
      <c r="JQ1540" s="307"/>
      <c r="JR1540" s="307"/>
      <c r="JS1540" s="307"/>
      <c r="JT1540" s="307"/>
      <c r="JU1540" s="307"/>
      <c r="JV1540" s="307"/>
      <c r="JW1540" s="307"/>
      <c r="JX1540" s="307"/>
      <c r="JY1540" s="307"/>
      <c r="JZ1540" s="307"/>
      <c r="KA1540" s="307"/>
      <c r="KB1540" s="307"/>
      <c r="KC1540" s="307"/>
      <c r="KD1540" s="307"/>
      <c r="KE1540" s="307"/>
      <c r="KF1540" s="307"/>
      <c r="KG1540" s="307"/>
      <c r="KH1540" s="307"/>
      <c r="KI1540" s="307"/>
      <c r="KJ1540" s="307"/>
      <c r="KK1540" s="307"/>
      <c r="KL1540" s="307"/>
      <c r="KM1540" s="307"/>
      <c r="KN1540" s="307"/>
      <c r="KO1540" s="307"/>
      <c r="KP1540" s="307"/>
      <c r="KQ1540" s="307"/>
      <c r="KR1540" s="307"/>
      <c r="KS1540" s="307"/>
      <c r="KT1540" s="307"/>
    </row>
    <row r="1541" spans="14:306" s="56" customFormat="1" ht="15" customHeight="1">
      <c r="AG1541" s="57"/>
      <c r="AH1541" s="57"/>
      <c r="AI1541" s="57"/>
      <c r="AJ1541" s="57"/>
      <c r="AK1541" s="57"/>
      <c r="AL1541" s="57"/>
      <c r="AM1541" s="57"/>
      <c r="AN1541" s="57"/>
      <c r="AO1541" s="57"/>
      <c r="AP1541" s="57"/>
      <c r="AQ1541" s="57"/>
      <c r="AR1541" s="57"/>
      <c r="AS1541" s="57"/>
      <c r="AT1541" s="57"/>
      <c r="AU1541" s="57"/>
      <c r="AV1541" s="57"/>
      <c r="AW1541" s="57"/>
      <c r="AX1541" s="57"/>
      <c r="AY1541" s="57"/>
      <c r="AZ1541" s="57"/>
      <c r="BA1541" s="57"/>
      <c r="BB1541" s="57"/>
      <c r="BC1541" s="57"/>
      <c r="BD1541" s="57"/>
      <c r="BE1541" s="57"/>
      <c r="BF1541" s="57"/>
      <c r="BG1541" s="57"/>
      <c r="BH1541" s="57"/>
      <c r="BI1541" s="57"/>
      <c r="BJ1541" s="57"/>
      <c r="BK1541" s="57"/>
      <c r="BL1541" s="57"/>
      <c r="BM1541" s="57"/>
      <c r="BN1541" s="57"/>
      <c r="CB1541" s="307"/>
      <c r="CC1541" s="307"/>
      <c r="CD1541" s="307"/>
      <c r="CE1541" s="307"/>
      <c r="CF1541" s="307"/>
      <c r="CG1541" s="307"/>
      <c r="CH1541" s="307"/>
      <c r="CI1541" s="307"/>
      <c r="CJ1541" s="307"/>
      <c r="CK1541" s="307"/>
      <c r="CL1541" s="307"/>
      <c r="CM1541" s="307"/>
      <c r="CN1541" s="307"/>
      <c r="CO1541" s="307"/>
      <c r="CP1541" s="307"/>
      <c r="CQ1541" s="307"/>
      <c r="CR1541" s="307"/>
      <c r="CS1541" s="307"/>
      <c r="CT1541" s="307"/>
      <c r="CU1541" s="307"/>
      <c r="CV1541" s="307"/>
      <c r="CW1541" s="307"/>
      <c r="CX1541" s="307"/>
      <c r="CY1541" s="307"/>
      <c r="CZ1541" s="307"/>
      <c r="DA1541" s="307"/>
      <c r="DB1541" s="307"/>
      <c r="DC1541" s="307"/>
      <c r="DD1541" s="307"/>
      <c r="DE1541" s="307"/>
      <c r="DF1541" s="307"/>
      <c r="DG1541" s="307"/>
      <c r="DH1541" s="307"/>
      <c r="DI1541" s="390"/>
      <c r="DJ1541" s="390"/>
      <c r="DK1541" s="307"/>
      <c r="DL1541" s="307"/>
      <c r="DM1541" s="307"/>
      <c r="DN1541" s="307"/>
      <c r="DO1541" s="307"/>
      <c r="DP1541" s="307"/>
      <c r="DQ1541" s="307"/>
      <c r="DR1541" s="307"/>
      <c r="DS1541" s="307"/>
      <c r="DT1541" s="307"/>
      <c r="DU1541" s="307"/>
      <c r="DV1541" s="307"/>
      <c r="DW1541" s="307"/>
      <c r="DX1541" s="307"/>
      <c r="DY1541" s="307"/>
      <c r="DZ1541" s="307"/>
      <c r="EA1541" s="307"/>
      <c r="EB1541" s="307"/>
      <c r="EC1541" s="307"/>
      <c r="ED1541" s="307"/>
      <c r="EE1541" s="307"/>
      <c r="EF1541" s="307"/>
      <c r="EG1541" s="307"/>
      <c r="EH1541" s="307"/>
      <c r="EI1541" s="307"/>
      <c r="EJ1541" s="307"/>
      <c r="EK1541" s="307"/>
      <c r="EL1541" s="307"/>
      <c r="EM1541" s="307"/>
      <c r="EN1541" s="307"/>
      <c r="EO1541" s="307"/>
      <c r="EP1541" s="307"/>
      <c r="EQ1541" s="307"/>
      <c r="ER1541" s="307"/>
      <c r="ES1541" s="307"/>
      <c r="ET1541" s="307"/>
      <c r="EU1541" s="390"/>
      <c r="EV1541" s="390"/>
      <c r="EW1541" s="307"/>
      <c r="EX1541" s="307"/>
      <c r="EY1541" s="307"/>
      <c r="EZ1541" s="307"/>
      <c r="FA1541" s="307"/>
      <c r="FB1541" s="307"/>
      <c r="FC1541" s="307"/>
      <c r="FD1541" s="307"/>
      <c r="FE1541" s="307"/>
      <c r="FF1541" s="307"/>
      <c r="FG1541" s="307"/>
      <c r="FH1541" s="307"/>
      <c r="FI1541" s="307"/>
      <c r="FJ1541" s="307"/>
      <c r="FK1541" s="307"/>
      <c r="FL1541" s="307"/>
      <c r="FM1541" s="307"/>
      <c r="FN1541" s="307"/>
      <c r="FO1541" s="307"/>
      <c r="FP1541" s="307"/>
      <c r="FQ1541" s="307"/>
      <c r="FR1541" s="307"/>
      <c r="FS1541" s="307"/>
      <c r="FT1541" s="307"/>
      <c r="FU1541" s="307"/>
      <c r="FV1541" s="307"/>
      <c r="FW1541" s="307"/>
      <c r="FX1541" s="307"/>
      <c r="FY1541" s="307"/>
      <c r="FZ1541" s="307"/>
      <c r="GA1541" s="307"/>
      <c r="GB1541" s="307"/>
      <c r="GC1541" s="307"/>
      <c r="GD1541" s="307"/>
      <c r="GE1541" s="307"/>
      <c r="GF1541" s="307"/>
      <c r="GG1541" s="307"/>
      <c r="GH1541" s="307"/>
      <c r="GI1541" s="307"/>
      <c r="GJ1541" s="307"/>
      <c r="GK1541" s="307"/>
      <c r="GL1541" s="307"/>
      <c r="GM1541" s="307"/>
      <c r="GN1541" s="307"/>
      <c r="GO1541" s="307"/>
      <c r="GP1541" s="307"/>
      <c r="GQ1541" s="307"/>
      <c r="GR1541" s="307"/>
      <c r="GS1541" s="307"/>
      <c r="GT1541" s="307"/>
      <c r="GU1541" s="307"/>
      <c r="GV1541" s="307"/>
      <c r="GW1541" s="307"/>
      <c r="GX1541" s="307"/>
      <c r="GY1541" s="307"/>
      <c r="GZ1541" s="307"/>
      <c r="HA1541" s="307"/>
      <c r="HB1541" s="307"/>
      <c r="HC1541" s="307"/>
      <c r="HD1541" s="307"/>
      <c r="HE1541" s="307"/>
      <c r="HF1541" s="307"/>
      <c r="HG1541" s="307"/>
      <c r="HH1541" s="307"/>
      <c r="HI1541" s="307"/>
      <c r="HJ1541" s="307"/>
      <c r="HK1541" s="307"/>
      <c r="HL1541" s="307"/>
      <c r="HM1541" s="307"/>
      <c r="HN1541" s="307"/>
      <c r="HO1541" s="307"/>
      <c r="HP1541" s="307"/>
      <c r="HQ1541" s="307"/>
      <c r="HR1541" s="307"/>
      <c r="HS1541" s="307"/>
      <c r="HT1541" s="307"/>
      <c r="HU1541" s="307"/>
      <c r="HV1541" s="307"/>
      <c r="HW1541" s="307"/>
      <c r="HX1541" s="307"/>
      <c r="HY1541" s="307"/>
      <c r="HZ1541" s="307"/>
      <c r="IA1541" s="307"/>
      <c r="IB1541" s="307"/>
      <c r="IC1541" s="307"/>
      <c r="ID1541" s="307"/>
      <c r="IE1541" s="307"/>
      <c r="IF1541" s="307"/>
      <c r="IG1541" s="307"/>
      <c r="IH1541" s="307"/>
      <c r="II1541" s="307"/>
      <c r="IJ1541" s="307"/>
      <c r="IK1541" s="307"/>
      <c r="IL1541" s="307"/>
      <c r="IM1541" s="307"/>
      <c r="IN1541" s="307"/>
      <c r="IO1541" s="307"/>
      <c r="IP1541" s="307"/>
      <c r="IQ1541" s="307"/>
      <c r="IR1541" s="307"/>
      <c r="IS1541" s="307"/>
      <c r="IT1541" s="307"/>
      <c r="IU1541" s="307"/>
      <c r="IV1541" s="307"/>
      <c r="IW1541" s="307"/>
      <c r="IX1541" s="307"/>
      <c r="IY1541" s="307"/>
      <c r="IZ1541" s="307"/>
      <c r="JA1541" s="307"/>
      <c r="JB1541" s="307"/>
      <c r="JC1541" s="307"/>
      <c r="JD1541" s="307"/>
      <c r="JE1541" s="307"/>
      <c r="JF1541" s="307"/>
      <c r="JG1541" s="307"/>
      <c r="JH1541" s="307"/>
      <c r="JI1541" s="307"/>
      <c r="JJ1541" s="307"/>
      <c r="JK1541" s="307"/>
      <c r="JL1541" s="307"/>
      <c r="JM1541" s="307"/>
      <c r="JN1541" s="307"/>
      <c r="JO1541" s="307"/>
      <c r="JP1541" s="307"/>
      <c r="JQ1541" s="307"/>
      <c r="JR1541" s="307"/>
      <c r="JS1541" s="307"/>
      <c r="JT1541" s="307"/>
      <c r="JU1541" s="307"/>
      <c r="JV1541" s="307"/>
      <c r="JW1541" s="307"/>
      <c r="JX1541" s="307"/>
      <c r="JY1541" s="307"/>
      <c r="JZ1541" s="307"/>
      <c r="KA1541" s="307"/>
      <c r="KB1541" s="307"/>
      <c r="KC1541" s="307"/>
      <c r="KD1541" s="307"/>
      <c r="KE1541" s="307"/>
      <c r="KF1541" s="307"/>
      <c r="KG1541" s="307"/>
      <c r="KH1541" s="307"/>
      <c r="KI1541" s="307"/>
      <c r="KJ1541" s="307"/>
      <c r="KK1541" s="307"/>
      <c r="KL1541" s="307"/>
      <c r="KM1541" s="307"/>
      <c r="KN1541" s="307"/>
      <c r="KO1541" s="307"/>
      <c r="KP1541" s="307"/>
      <c r="KQ1541" s="307"/>
      <c r="KR1541" s="307"/>
      <c r="KS1541" s="307"/>
      <c r="KT1541" s="307"/>
    </row>
    <row r="1542" spans="14:306" s="56" customFormat="1" ht="15" customHeight="1">
      <c r="AG1542" s="57"/>
      <c r="AH1542" s="57"/>
      <c r="AI1542" s="57"/>
      <c r="AJ1542" s="57"/>
      <c r="AK1542" s="57"/>
      <c r="AL1542" s="57"/>
      <c r="AM1542" s="57"/>
      <c r="AN1542" s="57"/>
      <c r="AO1542" s="57"/>
      <c r="AP1542" s="57"/>
      <c r="AQ1542" s="57"/>
      <c r="AR1542" s="57"/>
      <c r="AS1542" s="57"/>
      <c r="AT1542" s="57"/>
      <c r="AU1542" s="57"/>
      <c r="AV1542" s="57"/>
      <c r="AW1542" s="57"/>
      <c r="AX1542" s="57"/>
      <c r="AY1542" s="57"/>
      <c r="AZ1542" s="57"/>
      <c r="BA1542" s="57"/>
      <c r="BB1542" s="57"/>
      <c r="BC1542" s="57"/>
      <c r="BD1542" s="57"/>
      <c r="BE1542" s="57"/>
      <c r="BF1542" s="57"/>
      <c r="BG1542" s="57"/>
      <c r="BH1542" s="57"/>
      <c r="BI1542" s="57"/>
      <c r="BJ1542" s="57"/>
      <c r="BK1542" s="57"/>
      <c r="BL1542" s="57"/>
      <c r="BM1542" s="57"/>
      <c r="BN1542" s="57"/>
      <c r="CB1542" s="307"/>
      <c r="CC1542" s="307"/>
      <c r="CD1542" s="307"/>
      <c r="CE1542" s="307"/>
      <c r="CF1542" s="307"/>
      <c r="CG1542" s="307"/>
      <c r="CH1542" s="307"/>
      <c r="CI1542" s="307"/>
      <c r="CJ1542" s="307"/>
      <c r="CK1542" s="307"/>
      <c r="CL1542" s="307"/>
      <c r="CM1542" s="307"/>
      <c r="CN1542" s="307"/>
      <c r="CO1542" s="307"/>
      <c r="CP1542" s="307"/>
      <c r="CQ1542" s="307"/>
      <c r="CR1542" s="307"/>
      <c r="CS1542" s="307"/>
      <c r="CT1542" s="307"/>
      <c r="CU1542" s="307"/>
      <c r="CV1542" s="307"/>
      <c r="CW1542" s="307"/>
      <c r="CX1542" s="307"/>
      <c r="CY1542" s="307"/>
      <c r="CZ1542" s="307"/>
      <c r="DA1542" s="307"/>
      <c r="DB1542" s="307"/>
      <c r="DC1542" s="307"/>
      <c r="DD1542" s="307"/>
      <c r="DE1542" s="307"/>
      <c r="DF1542" s="307"/>
      <c r="DG1542" s="307"/>
      <c r="DH1542" s="307"/>
      <c r="DI1542" s="390"/>
      <c r="DJ1542" s="390"/>
      <c r="DK1542" s="307"/>
      <c r="DL1542" s="307"/>
      <c r="DM1542" s="307"/>
      <c r="DN1542" s="307"/>
      <c r="DO1542" s="307"/>
      <c r="DP1542" s="307"/>
      <c r="DQ1542" s="307"/>
      <c r="DR1542" s="307"/>
      <c r="DS1542" s="307"/>
      <c r="DT1542" s="307"/>
      <c r="DU1542" s="307"/>
      <c r="DV1542" s="307"/>
      <c r="DW1542" s="307"/>
      <c r="DX1542" s="307"/>
      <c r="DY1542" s="307"/>
      <c r="DZ1542" s="307"/>
      <c r="EA1542" s="307"/>
      <c r="EB1542" s="307"/>
      <c r="EC1542" s="307"/>
      <c r="ED1542" s="307"/>
      <c r="EE1542" s="307"/>
      <c r="EF1542" s="307"/>
      <c r="EG1542" s="307"/>
      <c r="EH1542" s="307"/>
      <c r="EI1542" s="307"/>
      <c r="EJ1542" s="307"/>
      <c r="EK1542" s="307"/>
      <c r="EL1542" s="307"/>
      <c r="EM1542" s="307"/>
      <c r="EN1542" s="307"/>
      <c r="EO1542" s="307"/>
      <c r="EP1542" s="307"/>
      <c r="EQ1542" s="307"/>
      <c r="ER1542" s="307"/>
      <c r="ES1542" s="307"/>
      <c r="ET1542" s="307"/>
      <c r="EU1542" s="390"/>
      <c r="EV1542" s="390"/>
      <c r="EW1542" s="307"/>
      <c r="EX1542" s="307"/>
      <c r="EY1542" s="307"/>
      <c r="EZ1542" s="307"/>
      <c r="FA1542" s="307"/>
      <c r="FB1542" s="307"/>
      <c r="FC1542" s="307"/>
      <c r="FD1542" s="307"/>
      <c r="FE1542" s="307"/>
      <c r="FF1542" s="307"/>
      <c r="FG1542" s="307"/>
      <c r="FH1542" s="307"/>
      <c r="FI1542" s="307"/>
      <c r="FJ1542" s="307"/>
      <c r="FK1542" s="307"/>
      <c r="FL1542" s="307"/>
      <c r="FM1542" s="307"/>
      <c r="FN1542" s="307"/>
      <c r="FO1542" s="307"/>
      <c r="FP1542" s="307"/>
      <c r="FQ1542" s="307"/>
      <c r="FR1542" s="307"/>
      <c r="FS1542" s="307"/>
      <c r="FT1542" s="307"/>
      <c r="FU1542" s="307"/>
      <c r="FV1542" s="307"/>
      <c r="FW1542" s="307"/>
      <c r="FX1542" s="307"/>
      <c r="FY1542" s="307"/>
      <c r="FZ1542" s="307"/>
      <c r="GA1542" s="307"/>
      <c r="GB1542" s="307"/>
      <c r="GC1542" s="307"/>
      <c r="GD1542" s="307"/>
      <c r="GE1542" s="307"/>
      <c r="GF1542" s="307"/>
      <c r="GG1542" s="307"/>
      <c r="GH1542" s="307"/>
      <c r="GI1542" s="307"/>
      <c r="GJ1542" s="307"/>
      <c r="GK1542" s="307"/>
      <c r="GL1542" s="307"/>
      <c r="GM1542" s="307"/>
      <c r="GN1542" s="307"/>
      <c r="GO1542" s="307"/>
      <c r="GP1542" s="307"/>
      <c r="GQ1542" s="307"/>
      <c r="GR1542" s="307"/>
      <c r="GS1542" s="307"/>
      <c r="GT1542" s="307"/>
      <c r="GU1542" s="307"/>
      <c r="GV1542" s="307"/>
      <c r="GW1542" s="307"/>
      <c r="GX1542" s="307"/>
      <c r="GY1542" s="307"/>
      <c r="GZ1542" s="307"/>
      <c r="HA1542" s="307"/>
      <c r="HB1542" s="307"/>
      <c r="HC1542" s="307"/>
      <c r="HD1542" s="307"/>
      <c r="HE1542" s="307"/>
      <c r="HF1542" s="307"/>
      <c r="HG1542" s="307"/>
      <c r="HH1542" s="307"/>
      <c r="HI1542" s="307"/>
      <c r="HJ1542" s="307"/>
      <c r="HK1542" s="307"/>
      <c r="HL1542" s="307"/>
      <c r="HM1542" s="307"/>
      <c r="HN1542" s="307"/>
      <c r="HO1542" s="307"/>
      <c r="HP1542" s="307"/>
      <c r="HQ1542" s="307"/>
      <c r="HR1542" s="307"/>
      <c r="HS1542" s="307"/>
      <c r="HT1542" s="307"/>
      <c r="HU1542" s="307"/>
      <c r="HV1542" s="307"/>
      <c r="HW1542" s="307"/>
      <c r="HX1542" s="307"/>
      <c r="HY1542" s="307"/>
      <c r="HZ1542" s="307"/>
      <c r="IA1542" s="307"/>
      <c r="IB1542" s="307"/>
      <c r="IC1542" s="307"/>
      <c r="ID1542" s="307"/>
      <c r="IE1542" s="307"/>
      <c r="IF1542" s="307"/>
      <c r="IG1542" s="307"/>
      <c r="IH1542" s="307"/>
      <c r="II1542" s="307"/>
      <c r="IJ1542" s="307"/>
      <c r="IK1542" s="307"/>
      <c r="IL1542" s="307"/>
      <c r="IM1542" s="307"/>
      <c r="IN1542" s="307"/>
      <c r="IO1542" s="307"/>
      <c r="IP1542" s="307"/>
      <c r="IQ1542" s="307"/>
      <c r="IR1542" s="307"/>
      <c r="IS1542" s="307"/>
      <c r="IT1542" s="307"/>
      <c r="IU1542" s="307"/>
      <c r="IV1542" s="307"/>
      <c r="IW1542" s="307"/>
      <c r="IX1542" s="307"/>
      <c r="IY1542" s="307"/>
      <c r="IZ1542" s="307"/>
      <c r="JA1542" s="307"/>
      <c r="JB1542" s="307"/>
      <c r="JC1542" s="307"/>
      <c r="JD1542" s="307"/>
      <c r="JE1542" s="307"/>
      <c r="JF1542" s="307"/>
      <c r="JG1542" s="307"/>
      <c r="JH1542" s="307"/>
      <c r="JI1542" s="307"/>
      <c r="JJ1542" s="307"/>
      <c r="JK1542" s="307"/>
      <c r="JL1542" s="307"/>
      <c r="JM1542" s="307"/>
      <c r="JN1542" s="307"/>
      <c r="JO1542" s="307"/>
      <c r="JP1542" s="307"/>
      <c r="JQ1542" s="307"/>
      <c r="JR1542" s="307"/>
      <c r="JS1542" s="307"/>
      <c r="JT1542" s="307"/>
      <c r="JU1542" s="307"/>
      <c r="JV1542" s="307"/>
      <c r="JW1542" s="307"/>
      <c r="JX1542" s="307"/>
      <c r="JY1542" s="307"/>
      <c r="JZ1542" s="307"/>
      <c r="KA1542" s="307"/>
      <c r="KB1542" s="307"/>
      <c r="KC1542" s="307"/>
      <c r="KD1542" s="307"/>
      <c r="KE1542" s="307"/>
      <c r="KF1542" s="307"/>
      <c r="KG1542" s="307"/>
      <c r="KH1542" s="307"/>
      <c r="KI1542" s="307"/>
      <c r="KJ1542" s="307"/>
      <c r="KK1542" s="307"/>
      <c r="KL1542" s="307"/>
      <c r="KM1542" s="307"/>
      <c r="KN1542" s="307"/>
      <c r="KO1542" s="307"/>
      <c r="KP1542" s="307"/>
      <c r="KQ1542" s="307"/>
      <c r="KR1542" s="307"/>
      <c r="KS1542" s="307"/>
      <c r="KT1542" s="307"/>
    </row>
    <row r="1543" spans="14:306" s="56" customFormat="1" ht="15" customHeight="1">
      <c r="AG1543" s="57"/>
      <c r="AH1543" s="57"/>
      <c r="AI1543" s="57"/>
      <c r="AJ1543" s="57"/>
      <c r="AK1543" s="57"/>
      <c r="AL1543" s="57"/>
      <c r="AM1543" s="57"/>
      <c r="AN1543" s="57"/>
      <c r="AO1543" s="57"/>
      <c r="AP1543" s="57"/>
      <c r="AQ1543" s="57"/>
      <c r="AR1543" s="57"/>
      <c r="AS1543" s="57"/>
      <c r="AT1543" s="57"/>
      <c r="AU1543" s="57"/>
      <c r="AV1543" s="57"/>
      <c r="AW1543" s="57"/>
      <c r="AX1543" s="57"/>
      <c r="AY1543" s="57"/>
      <c r="AZ1543" s="57"/>
      <c r="BA1543" s="57"/>
      <c r="BB1543" s="57"/>
      <c r="BC1543" s="57"/>
      <c r="BD1543" s="57"/>
      <c r="BE1543" s="57"/>
      <c r="BF1543" s="57"/>
      <c r="BG1543" s="57"/>
      <c r="BH1543" s="57"/>
      <c r="BI1543" s="57"/>
      <c r="BJ1543" s="57"/>
      <c r="BK1543" s="57"/>
      <c r="BL1543" s="57"/>
      <c r="BM1543" s="57"/>
      <c r="BN1543" s="57"/>
      <c r="CB1543" s="307"/>
      <c r="CC1543" s="307"/>
      <c r="CD1543" s="307"/>
      <c r="CE1543" s="307"/>
      <c r="CF1543" s="307"/>
      <c r="CG1543" s="307"/>
      <c r="CH1543" s="307"/>
      <c r="CI1543" s="307"/>
      <c r="CJ1543" s="307"/>
      <c r="CK1543" s="307"/>
      <c r="CL1543" s="307"/>
      <c r="CM1543" s="307"/>
      <c r="CN1543" s="307"/>
      <c r="CO1543" s="307"/>
      <c r="CP1543" s="307"/>
      <c r="CQ1543" s="307"/>
      <c r="CR1543" s="307"/>
      <c r="CS1543" s="307"/>
      <c r="CT1543" s="307"/>
      <c r="CU1543" s="307"/>
      <c r="CV1543" s="307"/>
      <c r="CW1543" s="307"/>
      <c r="CX1543" s="307"/>
      <c r="CY1543" s="307"/>
      <c r="CZ1543" s="307"/>
      <c r="DA1543" s="307"/>
      <c r="DB1543" s="307"/>
      <c r="DC1543" s="307"/>
      <c r="DD1543" s="307"/>
      <c r="DE1543" s="307"/>
      <c r="DF1543" s="307"/>
      <c r="DG1543" s="307"/>
      <c r="DH1543" s="307"/>
      <c r="DI1543" s="390"/>
      <c r="DJ1543" s="390"/>
      <c r="DK1543" s="307"/>
      <c r="DL1543" s="307"/>
      <c r="DM1543" s="307"/>
      <c r="DN1543" s="307"/>
      <c r="DO1543" s="307"/>
      <c r="DP1543" s="307"/>
      <c r="DQ1543" s="307"/>
      <c r="DR1543" s="307"/>
      <c r="DS1543" s="307"/>
      <c r="DT1543" s="307"/>
      <c r="DU1543" s="307"/>
      <c r="DV1543" s="307"/>
      <c r="DW1543" s="307"/>
      <c r="DX1543" s="307"/>
      <c r="DY1543" s="307"/>
      <c r="DZ1543" s="307"/>
      <c r="EA1543" s="307"/>
      <c r="EB1543" s="307"/>
      <c r="EC1543" s="307"/>
      <c r="ED1543" s="307"/>
      <c r="EE1543" s="307"/>
      <c r="EF1543" s="307"/>
      <c r="EG1543" s="307"/>
      <c r="EH1543" s="307"/>
      <c r="EI1543" s="307"/>
      <c r="EJ1543" s="307"/>
      <c r="EK1543" s="307"/>
      <c r="EL1543" s="307"/>
      <c r="EM1543" s="307"/>
      <c r="EN1543" s="307"/>
      <c r="EO1543" s="307"/>
      <c r="EP1543" s="307"/>
      <c r="EQ1543" s="307"/>
      <c r="ER1543" s="307"/>
      <c r="ES1543" s="307"/>
      <c r="ET1543" s="307"/>
      <c r="EU1543" s="390"/>
      <c r="EV1543" s="390"/>
      <c r="EW1543" s="307"/>
      <c r="EX1543" s="307"/>
      <c r="EY1543" s="307"/>
      <c r="EZ1543" s="307"/>
      <c r="FA1543" s="307"/>
      <c r="FB1543" s="307"/>
      <c r="FC1543" s="307"/>
      <c r="FD1543" s="307"/>
      <c r="FE1543" s="307"/>
      <c r="FF1543" s="307"/>
      <c r="FG1543" s="307"/>
      <c r="FH1543" s="307"/>
      <c r="FI1543" s="307"/>
      <c r="FJ1543" s="307"/>
      <c r="FK1543" s="307"/>
      <c r="FL1543" s="307"/>
      <c r="FM1543" s="307"/>
      <c r="FN1543" s="307"/>
      <c r="FO1543" s="307"/>
      <c r="FP1543" s="307"/>
      <c r="FQ1543" s="307"/>
      <c r="FR1543" s="307"/>
      <c r="FS1543" s="307"/>
      <c r="FT1543" s="307"/>
      <c r="FU1543" s="307"/>
      <c r="FV1543" s="307"/>
      <c r="FW1543" s="307"/>
      <c r="FX1543" s="307"/>
      <c r="FY1543" s="307"/>
      <c r="FZ1543" s="307"/>
      <c r="GA1543" s="307"/>
      <c r="GB1543" s="307"/>
      <c r="GC1543" s="307"/>
      <c r="GD1543" s="307"/>
      <c r="GE1543" s="307"/>
      <c r="GF1543" s="307"/>
      <c r="GG1543" s="307"/>
      <c r="GH1543" s="307"/>
      <c r="GI1543" s="307"/>
      <c r="GJ1543" s="307"/>
      <c r="GK1543" s="307"/>
      <c r="GL1543" s="307"/>
      <c r="GM1543" s="307"/>
      <c r="GN1543" s="307"/>
      <c r="GO1543" s="307"/>
      <c r="GP1543" s="307"/>
      <c r="GQ1543" s="307"/>
      <c r="GR1543" s="307"/>
      <c r="GS1543" s="307"/>
      <c r="GT1543" s="307"/>
      <c r="GU1543" s="307"/>
      <c r="GV1543" s="307"/>
      <c r="GW1543" s="307"/>
      <c r="GX1543" s="307"/>
      <c r="GY1543" s="307"/>
      <c r="GZ1543" s="307"/>
      <c r="HA1543" s="307"/>
      <c r="HB1543" s="307"/>
      <c r="HC1543" s="307"/>
      <c r="HD1543" s="307"/>
      <c r="HE1543" s="307"/>
      <c r="HF1543" s="307"/>
      <c r="HG1543" s="307"/>
      <c r="HH1543" s="307"/>
      <c r="HI1543" s="307"/>
      <c r="HJ1543" s="307"/>
      <c r="HK1543" s="307"/>
      <c r="HL1543" s="307"/>
      <c r="HM1543" s="307"/>
      <c r="HN1543" s="307"/>
      <c r="HO1543" s="307"/>
      <c r="HP1543" s="307"/>
      <c r="HQ1543" s="307"/>
      <c r="HR1543" s="307"/>
      <c r="HS1543" s="307"/>
      <c r="HT1543" s="307"/>
      <c r="HU1543" s="307"/>
      <c r="HV1543" s="307"/>
      <c r="HW1543" s="307"/>
      <c r="HX1543" s="307"/>
      <c r="HY1543" s="307"/>
      <c r="HZ1543" s="307"/>
      <c r="IA1543" s="307"/>
      <c r="IB1543" s="307"/>
      <c r="IC1543" s="307"/>
      <c r="ID1543" s="307"/>
      <c r="IE1543" s="307"/>
      <c r="IF1543" s="307"/>
      <c r="IG1543" s="307"/>
      <c r="IH1543" s="307"/>
      <c r="II1543" s="307"/>
      <c r="IJ1543" s="307"/>
      <c r="IK1543" s="307"/>
      <c r="IL1543" s="307"/>
      <c r="IM1543" s="307"/>
      <c r="IN1543" s="307"/>
      <c r="IO1543" s="307"/>
      <c r="IP1543" s="307"/>
      <c r="IQ1543" s="307"/>
      <c r="IR1543" s="307"/>
      <c r="IS1543" s="307"/>
      <c r="IT1543" s="307"/>
      <c r="IU1543" s="307"/>
      <c r="IV1543" s="307"/>
      <c r="IW1543" s="307"/>
      <c r="IX1543" s="307"/>
      <c r="IY1543" s="307"/>
      <c r="IZ1543" s="307"/>
      <c r="JA1543" s="307"/>
      <c r="JB1543" s="307"/>
      <c r="JC1543" s="307"/>
      <c r="JD1543" s="307"/>
      <c r="JE1543" s="307"/>
      <c r="JF1543" s="307"/>
      <c r="JG1543" s="307"/>
      <c r="JH1543" s="307"/>
      <c r="JI1543" s="307"/>
      <c r="JJ1543" s="307"/>
      <c r="JK1543" s="307"/>
      <c r="JL1543" s="307"/>
      <c r="JM1543" s="307"/>
      <c r="JN1543" s="307"/>
      <c r="JO1543" s="307"/>
      <c r="JP1543" s="307"/>
      <c r="JQ1543" s="307"/>
      <c r="JR1543" s="307"/>
      <c r="JS1543" s="307"/>
      <c r="JT1543" s="307"/>
      <c r="JU1543" s="307"/>
      <c r="JV1543" s="307"/>
      <c r="JW1543" s="307"/>
      <c r="JX1543" s="307"/>
      <c r="JY1543" s="307"/>
      <c r="JZ1543" s="307"/>
      <c r="KA1543" s="307"/>
      <c r="KB1543" s="307"/>
      <c r="KC1543" s="307"/>
      <c r="KD1543" s="307"/>
      <c r="KE1543" s="307"/>
      <c r="KF1543" s="307"/>
      <c r="KG1543" s="307"/>
      <c r="KH1543" s="307"/>
      <c r="KI1543" s="307"/>
      <c r="KJ1543" s="307"/>
      <c r="KK1543" s="307"/>
      <c r="KL1543" s="307"/>
      <c r="KM1543" s="307"/>
      <c r="KN1543" s="307"/>
      <c r="KO1543" s="307"/>
      <c r="KP1543" s="307"/>
      <c r="KQ1543" s="307"/>
      <c r="KR1543" s="307"/>
      <c r="KS1543" s="307"/>
      <c r="KT1543" s="307"/>
    </row>
    <row r="1544" spans="14:306" s="56" customFormat="1" ht="15" customHeight="1">
      <c r="AG1544" s="57"/>
      <c r="AH1544" s="57"/>
      <c r="AI1544" s="57"/>
      <c r="AJ1544" s="57"/>
      <c r="AK1544" s="57"/>
      <c r="AL1544" s="57"/>
      <c r="AM1544" s="57"/>
      <c r="AN1544" s="57"/>
      <c r="AO1544" s="57"/>
      <c r="AP1544" s="57"/>
      <c r="AQ1544" s="57"/>
      <c r="AR1544" s="57"/>
      <c r="AS1544" s="57"/>
      <c r="AT1544" s="57"/>
      <c r="AU1544" s="57"/>
      <c r="AV1544" s="57"/>
      <c r="AW1544" s="57"/>
      <c r="AX1544" s="57"/>
      <c r="AY1544" s="57"/>
      <c r="AZ1544" s="57"/>
      <c r="BA1544" s="57"/>
      <c r="BB1544" s="57"/>
      <c r="BC1544" s="57"/>
      <c r="BD1544" s="57"/>
      <c r="BE1544" s="57"/>
      <c r="BF1544" s="57"/>
      <c r="BG1544" s="57"/>
      <c r="BH1544" s="57"/>
      <c r="BI1544" s="57"/>
      <c r="BJ1544" s="57"/>
      <c r="BK1544" s="57"/>
      <c r="BL1544" s="57"/>
      <c r="BM1544" s="57"/>
      <c r="BN1544" s="57"/>
      <c r="CB1544" s="307"/>
      <c r="CC1544" s="307"/>
      <c r="CD1544" s="307"/>
      <c r="CE1544" s="307"/>
      <c r="CF1544" s="307"/>
      <c r="CG1544" s="307"/>
      <c r="CH1544" s="307"/>
      <c r="CI1544" s="307"/>
      <c r="CJ1544" s="307"/>
      <c r="CK1544" s="307"/>
      <c r="CL1544" s="307"/>
      <c r="CM1544" s="307"/>
      <c r="CN1544" s="307"/>
      <c r="CO1544" s="307"/>
      <c r="CP1544" s="307"/>
      <c r="CQ1544" s="307"/>
      <c r="CR1544" s="307"/>
      <c r="CS1544" s="307"/>
      <c r="CT1544" s="307"/>
      <c r="CU1544" s="307"/>
      <c r="CV1544" s="307"/>
      <c r="CW1544" s="307"/>
      <c r="CX1544" s="307"/>
      <c r="CY1544" s="307"/>
      <c r="CZ1544" s="307"/>
      <c r="DA1544" s="307"/>
      <c r="DB1544" s="307"/>
      <c r="DC1544" s="307"/>
      <c r="DD1544" s="307"/>
      <c r="DE1544" s="307"/>
      <c r="DF1544" s="307"/>
      <c r="DG1544" s="307"/>
      <c r="DH1544" s="307"/>
      <c r="DI1544" s="390"/>
      <c r="DJ1544" s="390"/>
      <c r="DK1544" s="307"/>
      <c r="DL1544" s="307"/>
      <c r="DM1544" s="307"/>
      <c r="DN1544" s="307"/>
      <c r="DO1544" s="307"/>
      <c r="DP1544" s="307"/>
      <c r="DQ1544" s="307"/>
      <c r="DR1544" s="307"/>
      <c r="DS1544" s="307"/>
      <c r="DT1544" s="307"/>
      <c r="DU1544" s="307"/>
      <c r="DV1544" s="307"/>
      <c r="DW1544" s="307"/>
      <c r="DX1544" s="307"/>
      <c r="DY1544" s="307"/>
      <c r="DZ1544" s="307"/>
      <c r="EA1544" s="307"/>
      <c r="EB1544" s="307"/>
      <c r="EC1544" s="307"/>
      <c r="ED1544" s="307"/>
      <c r="EE1544" s="307"/>
      <c r="EF1544" s="307"/>
      <c r="EG1544" s="307"/>
      <c r="EH1544" s="307"/>
      <c r="EI1544" s="307"/>
      <c r="EJ1544" s="307"/>
      <c r="EK1544" s="307"/>
      <c r="EL1544" s="307"/>
      <c r="EM1544" s="307"/>
      <c r="EN1544" s="307"/>
      <c r="EO1544" s="307"/>
      <c r="EP1544" s="307"/>
      <c r="EQ1544" s="307"/>
      <c r="ER1544" s="307"/>
      <c r="ES1544" s="307"/>
      <c r="ET1544" s="307"/>
      <c r="EU1544" s="390"/>
      <c r="EV1544" s="390"/>
      <c r="EW1544" s="307"/>
      <c r="EX1544" s="307"/>
      <c r="EY1544" s="307"/>
      <c r="EZ1544" s="307"/>
      <c r="FA1544" s="307"/>
      <c r="FB1544" s="307"/>
      <c r="FC1544" s="307"/>
      <c r="FD1544" s="307"/>
      <c r="FE1544" s="307"/>
      <c r="FF1544" s="307"/>
      <c r="FG1544" s="307"/>
      <c r="FH1544" s="307"/>
      <c r="FI1544" s="307"/>
      <c r="FJ1544" s="307"/>
      <c r="FK1544" s="307"/>
      <c r="FL1544" s="307"/>
      <c r="FM1544" s="307"/>
      <c r="FN1544" s="307"/>
      <c r="FO1544" s="307"/>
      <c r="FP1544" s="307"/>
      <c r="FQ1544" s="307"/>
      <c r="FR1544" s="307"/>
      <c r="FS1544" s="307"/>
      <c r="FT1544" s="307"/>
      <c r="FU1544" s="307"/>
      <c r="FV1544" s="307"/>
      <c r="FW1544" s="307"/>
      <c r="FX1544" s="307"/>
      <c r="FY1544" s="307"/>
      <c r="FZ1544" s="307"/>
      <c r="GA1544" s="307"/>
      <c r="GB1544" s="307"/>
      <c r="GC1544" s="307"/>
      <c r="GD1544" s="307"/>
      <c r="GE1544" s="307"/>
      <c r="GF1544" s="307"/>
      <c r="GG1544" s="307"/>
      <c r="GH1544" s="307"/>
      <c r="GI1544" s="307"/>
      <c r="GJ1544" s="307"/>
      <c r="GK1544" s="307"/>
      <c r="GL1544" s="307"/>
      <c r="GM1544" s="307"/>
      <c r="GN1544" s="307"/>
      <c r="GO1544" s="307"/>
      <c r="GP1544" s="307"/>
      <c r="GQ1544" s="307"/>
      <c r="GR1544" s="307"/>
      <c r="GS1544" s="307"/>
      <c r="GT1544" s="307"/>
      <c r="GU1544" s="307"/>
      <c r="GV1544" s="307"/>
      <c r="GW1544" s="307"/>
      <c r="GX1544" s="307"/>
      <c r="GY1544" s="307"/>
      <c r="GZ1544" s="307"/>
      <c r="HA1544" s="307"/>
      <c r="HB1544" s="307"/>
      <c r="HC1544" s="307"/>
      <c r="HD1544" s="307"/>
      <c r="HE1544" s="307"/>
      <c r="HF1544" s="307"/>
      <c r="HG1544" s="307"/>
      <c r="HH1544" s="307"/>
      <c r="HI1544" s="307"/>
      <c r="HJ1544" s="307"/>
      <c r="HK1544" s="307"/>
      <c r="HL1544" s="307"/>
      <c r="HM1544" s="307"/>
      <c r="HN1544" s="307"/>
      <c r="HO1544" s="307"/>
      <c r="HP1544" s="307"/>
      <c r="HQ1544" s="307"/>
      <c r="HR1544" s="307"/>
      <c r="HS1544" s="307"/>
      <c r="HT1544" s="307"/>
      <c r="HU1544" s="307"/>
      <c r="HV1544" s="307"/>
      <c r="HW1544" s="307"/>
      <c r="HX1544" s="307"/>
      <c r="HY1544" s="307"/>
      <c r="HZ1544" s="307"/>
      <c r="IA1544" s="307"/>
      <c r="IB1544" s="307"/>
      <c r="IC1544" s="307"/>
      <c r="ID1544" s="307"/>
      <c r="IE1544" s="307"/>
      <c r="IF1544" s="307"/>
      <c r="IG1544" s="307"/>
      <c r="IH1544" s="307"/>
      <c r="II1544" s="307"/>
      <c r="IJ1544" s="307"/>
      <c r="IK1544" s="307"/>
      <c r="IL1544" s="307"/>
      <c r="IM1544" s="307"/>
      <c r="IN1544" s="307"/>
      <c r="IO1544" s="307"/>
      <c r="IP1544" s="307"/>
      <c r="IQ1544" s="307"/>
      <c r="IR1544" s="307"/>
      <c r="IS1544" s="307"/>
      <c r="IT1544" s="307"/>
      <c r="IU1544" s="307"/>
      <c r="IV1544" s="307"/>
      <c r="IW1544" s="307"/>
      <c r="IX1544" s="307"/>
      <c r="IY1544" s="307"/>
      <c r="IZ1544" s="307"/>
      <c r="JA1544" s="307"/>
      <c r="JB1544" s="307"/>
      <c r="JC1544" s="307"/>
      <c r="JD1544" s="307"/>
      <c r="JE1544" s="307"/>
      <c r="JF1544" s="307"/>
      <c r="JG1544" s="307"/>
      <c r="JH1544" s="307"/>
      <c r="JI1544" s="307"/>
      <c r="JJ1544" s="307"/>
      <c r="JK1544" s="307"/>
      <c r="JL1544" s="307"/>
      <c r="JM1544" s="307"/>
      <c r="JN1544" s="307"/>
      <c r="JO1544" s="307"/>
      <c r="JP1544" s="307"/>
      <c r="JQ1544" s="307"/>
      <c r="JR1544" s="307"/>
      <c r="JS1544" s="307"/>
      <c r="JT1544" s="307"/>
      <c r="JU1544" s="307"/>
      <c r="JV1544" s="307"/>
      <c r="JW1544" s="307"/>
      <c r="JX1544" s="307"/>
      <c r="JY1544" s="307"/>
      <c r="JZ1544" s="307"/>
      <c r="KA1544" s="307"/>
      <c r="KB1544" s="307"/>
      <c r="KC1544" s="307"/>
      <c r="KD1544" s="307"/>
      <c r="KE1544" s="307"/>
      <c r="KF1544" s="307"/>
      <c r="KG1544" s="307"/>
      <c r="KH1544" s="307"/>
      <c r="KI1544" s="307"/>
      <c r="KJ1544" s="307"/>
      <c r="KK1544" s="307"/>
      <c r="KL1544" s="307"/>
      <c r="KM1544" s="307"/>
      <c r="KN1544" s="307"/>
      <c r="KO1544" s="307"/>
      <c r="KP1544" s="307"/>
      <c r="KQ1544" s="307"/>
      <c r="KR1544" s="307"/>
      <c r="KS1544" s="307"/>
      <c r="KT1544" s="307"/>
    </row>
    <row r="1545" spans="14:306" s="56" customFormat="1" ht="15" customHeight="1">
      <c r="AG1545" s="57"/>
      <c r="AH1545" s="57"/>
      <c r="AI1545" s="57"/>
      <c r="AJ1545" s="57"/>
      <c r="AK1545" s="57"/>
      <c r="AL1545" s="57"/>
      <c r="AM1545" s="57"/>
      <c r="AN1545" s="57"/>
      <c r="AO1545" s="57"/>
      <c r="AP1545" s="57"/>
      <c r="AQ1545" s="57"/>
      <c r="AR1545" s="57"/>
      <c r="AS1545" s="57"/>
      <c r="AT1545" s="57"/>
      <c r="AU1545" s="57"/>
      <c r="AV1545" s="57"/>
      <c r="AW1545" s="57"/>
      <c r="AX1545" s="57"/>
      <c r="AY1545" s="57"/>
      <c r="AZ1545" s="57"/>
      <c r="BA1545" s="57"/>
      <c r="BB1545" s="57"/>
      <c r="BC1545" s="57"/>
      <c r="BD1545" s="57"/>
      <c r="BE1545" s="57"/>
      <c r="BF1545" s="57"/>
      <c r="BG1545" s="57"/>
      <c r="BH1545" s="57"/>
      <c r="BI1545" s="57"/>
      <c r="BJ1545" s="57"/>
      <c r="BK1545" s="57"/>
      <c r="BL1545" s="57"/>
      <c r="BM1545" s="57"/>
      <c r="BN1545" s="57"/>
      <c r="CB1545" s="307"/>
      <c r="CC1545" s="307"/>
      <c r="CD1545" s="307"/>
      <c r="CE1545" s="307"/>
      <c r="CF1545" s="307"/>
      <c r="CG1545" s="307"/>
      <c r="CH1545" s="307"/>
      <c r="CI1545" s="307"/>
      <c r="CJ1545" s="307"/>
      <c r="CK1545" s="307"/>
      <c r="CL1545" s="307"/>
      <c r="CM1545" s="307"/>
      <c r="CN1545" s="307"/>
      <c r="CO1545" s="307"/>
      <c r="CP1545" s="307"/>
      <c r="CQ1545" s="307"/>
      <c r="CR1545" s="307"/>
      <c r="CS1545" s="307"/>
      <c r="CT1545" s="307"/>
      <c r="CU1545" s="307"/>
      <c r="CV1545" s="307"/>
      <c r="CW1545" s="307"/>
      <c r="CX1545" s="307"/>
      <c r="CY1545" s="307"/>
      <c r="CZ1545" s="307"/>
      <c r="DA1545" s="307"/>
      <c r="DB1545" s="307"/>
      <c r="DC1545" s="307"/>
      <c r="DD1545" s="307"/>
      <c r="DE1545" s="307"/>
      <c r="DF1545" s="307"/>
      <c r="DG1545" s="307"/>
      <c r="DH1545" s="307"/>
      <c r="DI1545" s="390"/>
      <c r="DJ1545" s="390"/>
      <c r="DK1545" s="307"/>
      <c r="DL1545" s="307"/>
      <c r="DM1545" s="307"/>
      <c r="DN1545" s="307"/>
      <c r="DO1545" s="307"/>
      <c r="DP1545" s="307"/>
      <c r="DQ1545" s="307"/>
      <c r="DR1545" s="307"/>
      <c r="DS1545" s="307"/>
      <c r="DT1545" s="307"/>
      <c r="DU1545" s="307"/>
      <c r="DV1545" s="307"/>
      <c r="DW1545" s="307"/>
      <c r="DX1545" s="307"/>
      <c r="DY1545" s="307"/>
      <c r="DZ1545" s="307"/>
      <c r="EA1545" s="307"/>
      <c r="EB1545" s="307"/>
      <c r="EC1545" s="307"/>
      <c r="ED1545" s="307"/>
      <c r="EE1545" s="307"/>
      <c r="EF1545" s="307"/>
      <c r="EG1545" s="307"/>
      <c r="EH1545" s="307"/>
      <c r="EI1545" s="307"/>
      <c r="EJ1545" s="307"/>
      <c r="EK1545" s="307"/>
      <c r="EL1545" s="307"/>
      <c r="EM1545" s="307"/>
      <c r="EN1545" s="307"/>
      <c r="EO1545" s="307"/>
      <c r="EP1545" s="307"/>
      <c r="EQ1545" s="307"/>
      <c r="ER1545" s="307"/>
      <c r="ES1545" s="307"/>
      <c r="ET1545" s="307"/>
      <c r="EU1545" s="390"/>
      <c r="EV1545" s="390"/>
      <c r="EW1545" s="307"/>
      <c r="EX1545" s="307"/>
      <c r="EY1545" s="307"/>
      <c r="EZ1545" s="307"/>
      <c r="FA1545" s="307"/>
      <c r="FB1545" s="307"/>
      <c r="FC1545" s="307"/>
      <c r="FD1545" s="307"/>
      <c r="FE1545" s="307"/>
      <c r="FF1545" s="307"/>
      <c r="FG1545" s="307"/>
      <c r="FH1545" s="307"/>
      <c r="FI1545" s="307"/>
      <c r="FJ1545" s="307"/>
      <c r="FK1545" s="307"/>
      <c r="FL1545" s="307"/>
      <c r="FM1545" s="307"/>
      <c r="FN1545" s="307"/>
      <c r="FO1545" s="307"/>
      <c r="FP1545" s="307"/>
      <c r="FQ1545" s="307"/>
      <c r="FR1545" s="307"/>
      <c r="FS1545" s="307"/>
      <c r="FT1545" s="307"/>
      <c r="FU1545" s="307"/>
      <c r="FV1545" s="307"/>
      <c r="FW1545" s="307"/>
      <c r="FX1545" s="307"/>
      <c r="FY1545" s="307"/>
      <c r="FZ1545" s="307"/>
      <c r="GA1545" s="307"/>
      <c r="GB1545" s="307"/>
      <c r="GC1545" s="307"/>
      <c r="GD1545" s="307"/>
      <c r="GE1545" s="307"/>
      <c r="GF1545" s="307"/>
      <c r="GG1545" s="307"/>
      <c r="GH1545" s="307"/>
      <c r="GI1545" s="307"/>
      <c r="GJ1545" s="307"/>
      <c r="GK1545" s="307"/>
      <c r="GL1545" s="307"/>
      <c r="GM1545" s="307"/>
      <c r="GN1545" s="307"/>
      <c r="GO1545" s="307"/>
      <c r="GP1545" s="307"/>
      <c r="GQ1545" s="307"/>
      <c r="GR1545" s="307"/>
      <c r="GS1545" s="307"/>
      <c r="GT1545" s="307"/>
      <c r="GU1545" s="307"/>
      <c r="GV1545" s="307"/>
      <c r="GW1545" s="307"/>
      <c r="GX1545" s="307"/>
      <c r="GY1545" s="307"/>
      <c r="GZ1545" s="307"/>
      <c r="HA1545" s="307"/>
      <c r="HB1545" s="307"/>
      <c r="HC1545" s="307"/>
      <c r="HD1545" s="307"/>
      <c r="HE1545" s="307"/>
      <c r="HF1545" s="307"/>
      <c r="HG1545" s="307"/>
      <c r="HH1545" s="307"/>
      <c r="HI1545" s="307"/>
      <c r="HJ1545" s="307"/>
      <c r="HK1545" s="307"/>
      <c r="HL1545" s="307"/>
      <c r="HM1545" s="307"/>
      <c r="HN1545" s="307"/>
      <c r="HO1545" s="307"/>
      <c r="HP1545" s="307"/>
      <c r="HQ1545" s="307"/>
      <c r="HR1545" s="307"/>
      <c r="HS1545" s="307"/>
      <c r="HT1545" s="307"/>
      <c r="HU1545" s="307"/>
      <c r="HV1545" s="307"/>
      <c r="HW1545" s="307"/>
      <c r="HX1545" s="307"/>
      <c r="HY1545" s="307"/>
      <c r="HZ1545" s="307"/>
      <c r="IA1545" s="307"/>
      <c r="IB1545" s="307"/>
      <c r="IC1545" s="307"/>
      <c r="ID1545" s="307"/>
      <c r="IE1545" s="307"/>
      <c r="IF1545" s="307"/>
      <c r="IG1545" s="307"/>
      <c r="IH1545" s="307"/>
      <c r="II1545" s="307"/>
      <c r="IJ1545" s="307"/>
      <c r="IK1545" s="307"/>
      <c r="IL1545" s="307"/>
      <c r="IM1545" s="307"/>
      <c r="IN1545" s="307"/>
      <c r="IO1545" s="307"/>
      <c r="IP1545" s="307"/>
      <c r="IQ1545" s="307"/>
      <c r="IR1545" s="307"/>
      <c r="IS1545" s="307"/>
      <c r="IT1545" s="307"/>
      <c r="IU1545" s="307"/>
      <c r="IV1545" s="307"/>
      <c r="IW1545" s="307"/>
      <c r="IX1545" s="307"/>
      <c r="IY1545" s="307"/>
      <c r="IZ1545" s="307"/>
      <c r="JA1545" s="307"/>
      <c r="JB1545" s="307"/>
      <c r="JC1545" s="307"/>
      <c r="JD1545" s="307"/>
      <c r="JE1545" s="307"/>
      <c r="JF1545" s="307"/>
      <c r="JG1545" s="307"/>
      <c r="JH1545" s="307"/>
      <c r="JI1545" s="307"/>
      <c r="JJ1545" s="307"/>
      <c r="JK1545" s="307"/>
      <c r="JL1545" s="307"/>
      <c r="JM1545" s="307"/>
      <c r="JN1545" s="307"/>
      <c r="JO1545" s="307"/>
      <c r="JP1545" s="307"/>
      <c r="JQ1545" s="307"/>
      <c r="JR1545" s="307"/>
      <c r="JS1545" s="307"/>
      <c r="JT1545" s="307"/>
      <c r="JU1545" s="307"/>
      <c r="JV1545" s="307"/>
      <c r="JW1545" s="307"/>
      <c r="JX1545" s="307"/>
      <c r="JY1545" s="307"/>
      <c r="JZ1545" s="307"/>
      <c r="KA1545" s="307"/>
      <c r="KB1545" s="307"/>
      <c r="KC1545" s="307"/>
      <c r="KD1545" s="307"/>
      <c r="KE1545" s="307"/>
      <c r="KF1545" s="307"/>
      <c r="KG1545" s="307"/>
      <c r="KH1545" s="307"/>
      <c r="KI1545" s="307"/>
      <c r="KJ1545" s="307"/>
      <c r="KK1545" s="307"/>
      <c r="KL1545" s="307"/>
      <c r="KM1545" s="307"/>
      <c r="KN1545" s="307"/>
      <c r="KO1545" s="307"/>
      <c r="KP1545" s="307"/>
      <c r="KQ1545" s="307"/>
      <c r="KR1545" s="307"/>
      <c r="KS1545" s="307"/>
      <c r="KT1545" s="307"/>
    </row>
    <row r="1546" spans="14:306" s="56" customFormat="1" ht="15" customHeight="1">
      <c r="AG1546" s="57"/>
      <c r="AH1546" s="57"/>
      <c r="AI1546" s="57"/>
      <c r="AJ1546" s="57"/>
      <c r="AK1546" s="57"/>
      <c r="AL1546" s="57"/>
      <c r="AM1546" s="57"/>
      <c r="AN1546" s="57"/>
      <c r="AO1546" s="57"/>
      <c r="AP1546" s="57"/>
      <c r="AQ1546" s="57"/>
      <c r="AR1546" s="57"/>
      <c r="AS1546" s="57"/>
      <c r="AT1546" s="57"/>
      <c r="AU1546" s="57"/>
      <c r="AV1546" s="57"/>
      <c r="AW1546" s="57"/>
      <c r="AX1546" s="57"/>
      <c r="AY1546" s="57"/>
      <c r="AZ1546" s="57"/>
      <c r="BA1546" s="57"/>
      <c r="BB1546" s="57"/>
      <c r="BC1546" s="57"/>
      <c r="BD1546" s="57"/>
      <c r="BE1546" s="57"/>
      <c r="BF1546" s="57"/>
      <c r="BG1546" s="57"/>
      <c r="BH1546" s="57"/>
      <c r="BI1546" s="57"/>
      <c r="BJ1546" s="57"/>
      <c r="BK1546" s="57"/>
      <c r="BL1546" s="57"/>
      <c r="BM1546" s="57"/>
      <c r="BN1546" s="57"/>
      <c r="CB1546" s="307"/>
      <c r="CC1546" s="307"/>
      <c r="CD1546" s="307"/>
      <c r="CE1546" s="307"/>
      <c r="CF1546" s="307"/>
      <c r="CG1546" s="307"/>
      <c r="CH1546" s="307"/>
      <c r="CI1546" s="307"/>
      <c r="CJ1546" s="307"/>
      <c r="CK1546" s="307"/>
      <c r="CL1546" s="307"/>
      <c r="CM1546" s="307"/>
      <c r="CN1546" s="307"/>
      <c r="CO1546" s="307"/>
      <c r="CP1546" s="307"/>
      <c r="CQ1546" s="307"/>
      <c r="CR1546" s="307"/>
      <c r="CS1546" s="307"/>
      <c r="CT1546" s="307"/>
      <c r="CU1546" s="307"/>
      <c r="CV1546" s="307"/>
      <c r="CW1546" s="307"/>
      <c r="CX1546" s="307"/>
      <c r="CY1546" s="307"/>
      <c r="CZ1546" s="307"/>
      <c r="DA1546" s="307"/>
      <c r="DB1546" s="307"/>
      <c r="DC1546" s="307"/>
      <c r="DD1546" s="307"/>
      <c r="DE1546" s="307"/>
      <c r="DF1546" s="307"/>
      <c r="DG1546" s="307"/>
      <c r="DH1546" s="307"/>
      <c r="DI1546" s="390"/>
      <c r="DJ1546" s="390"/>
      <c r="DK1546" s="307"/>
      <c r="DL1546" s="307"/>
      <c r="DM1546" s="307"/>
      <c r="DN1546" s="307"/>
      <c r="DO1546" s="307"/>
      <c r="DP1546" s="307"/>
      <c r="DQ1546" s="307"/>
      <c r="DR1546" s="307"/>
      <c r="DS1546" s="307"/>
      <c r="DT1546" s="307"/>
      <c r="DU1546" s="307"/>
      <c r="DV1546" s="307"/>
      <c r="DW1546" s="307"/>
      <c r="DX1546" s="307"/>
      <c r="DY1546" s="307"/>
      <c r="DZ1546" s="307"/>
      <c r="EA1546" s="307"/>
      <c r="EB1546" s="307"/>
      <c r="EC1546" s="307"/>
      <c r="ED1546" s="307"/>
      <c r="EE1546" s="307"/>
      <c r="EF1546" s="307"/>
      <c r="EG1546" s="307"/>
      <c r="EH1546" s="307"/>
      <c r="EI1546" s="307"/>
      <c r="EJ1546" s="307"/>
      <c r="EK1546" s="307"/>
      <c r="EL1546" s="307"/>
      <c r="EM1546" s="307"/>
      <c r="EN1546" s="307"/>
      <c r="EO1546" s="307"/>
      <c r="EP1546" s="307"/>
      <c r="EQ1546" s="307"/>
      <c r="ER1546" s="307"/>
      <c r="ES1546" s="307"/>
      <c r="ET1546" s="307"/>
      <c r="EU1546" s="390"/>
      <c r="EV1546" s="390"/>
      <c r="EW1546" s="307"/>
      <c r="EX1546" s="307"/>
      <c r="EY1546" s="307"/>
      <c r="EZ1546" s="307"/>
      <c r="FA1546" s="307"/>
      <c r="FB1546" s="307"/>
      <c r="FC1546" s="307"/>
      <c r="FD1546" s="307"/>
      <c r="FE1546" s="307"/>
      <c r="FF1546" s="307"/>
      <c r="FG1546" s="307"/>
      <c r="FH1546" s="307"/>
      <c r="FI1546" s="307"/>
      <c r="FJ1546" s="307"/>
      <c r="FK1546" s="307"/>
      <c r="FL1546" s="307"/>
      <c r="FM1546" s="307"/>
      <c r="FN1546" s="307"/>
      <c r="FO1546" s="307"/>
      <c r="FP1546" s="307"/>
      <c r="FQ1546" s="307"/>
      <c r="FR1546" s="307"/>
      <c r="FS1546" s="307"/>
      <c r="FT1546" s="307"/>
      <c r="FU1546" s="307"/>
      <c r="FV1546" s="307"/>
      <c r="FW1546" s="307"/>
      <c r="FX1546" s="307"/>
      <c r="FY1546" s="307"/>
      <c r="FZ1546" s="307"/>
      <c r="GA1546" s="307"/>
      <c r="GB1546" s="307"/>
      <c r="GC1546" s="307"/>
      <c r="GD1546" s="307"/>
      <c r="GE1546" s="307"/>
      <c r="GF1546" s="307"/>
      <c r="GG1546" s="307"/>
      <c r="GH1546" s="307"/>
      <c r="GI1546" s="307"/>
      <c r="GJ1546" s="307"/>
      <c r="GK1546" s="307"/>
      <c r="GL1546" s="307"/>
      <c r="GM1546" s="307"/>
      <c r="GN1546" s="307"/>
      <c r="GO1546" s="307"/>
      <c r="GP1546" s="307"/>
      <c r="GQ1546" s="307"/>
      <c r="GR1546" s="307"/>
      <c r="GS1546" s="307"/>
      <c r="GT1546" s="307"/>
      <c r="GU1546" s="307"/>
      <c r="GV1546" s="307"/>
      <c r="GW1546" s="307"/>
      <c r="GX1546" s="307"/>
      <c r="GY1546" s="307"/>
      <c r="GZ1546" s="307"/>
      <c r="HA1546" s="307"/>
      <c r="HB1546" s="307"/>
      <c r="HC1546" s="307"/>
      <c r="HD1546" s="307"/>
      <c r="HE1546" s="307"/>
      <c r="HF1546" s="307"/>
      <c r="HG1546" s="307"/>
      <c r="HH1546" s="307"/>
      <c r="HI1546" s="307"/>
      <c r="HJ1546" s="307"/>
      <c r="HK1546" s="307"/>
      <c r="HL1546" s="307"/>
      <c r="HM1546" s="307"/>
      <c r="HN1546" s="307"/>
      <c r="HO1546" s="307"/>
      <c r="HP1546" s="307"/>
      <c r="HQ1546" s="307"/>
      <c r="HR1546" s="307"/>
      <c r="HS1546" s="307"/>
      <c r="HT1546" s="307"/>
      <c r="HU1546" s="307"/>
      <c r="HV1546" s="307"/>
      <c r="HW1546" s="307"/>
      <c r="HX1546" s="307"/>
      <c r="HY1546" s="307"/>
      <c r="HZ1546" s="307"/>
      <c r="IA1546" s="307"/>
      <c r="IB1546" s="307"/>
      <c r="IC1546" s="307"/>
      <c r="ID1546" s="307"/>
      <c r="IE1546" s="307"/>
      <c r="IF1546" s="307"/>
      <c r="IG1546" s="307"/>
      <c r="IH1546" s="307"/>
      <c r="II1546" s="307"/>
      <c r="IJ1546" s="307"/>
      <c r="IK1546" s="307"/>
      <c r="IL1546" s="307"/>
      <c r="IM1546" s="307"/>
      <c r="IN1546" s="307"/>
      <c r="IO1546" s="307"/>
      <c r="IP1546" s="307"/>
      <c r="IQ1546" s="307"/>
      <c r="IR1546" s="307"/>
      <c r="IS1546" s="307"/>
      <c r="IT1546" s="307"/>
      <c r="IU1546" s="307"/>
      <c r="IV1546" s="307"/>
      <c r="IW1546" s="307"/>
      <c r="IX1546" s="307"/>
      <c r="IY1546" s="307"/>
      <c r="IZ1546" s="307"/>
      <c r="JA1546" s="307"/>
      <c r="JB1546" s="307"/>
      <c r="JC1546" s="307"/>
      <c r="JD1546" s="307"/>
      <c r="JE1546" s="307"/>
      <c r="JF1546" s="307"/>
      <c r="JG1546" s="307"/>
      <c r="JH1546" s="307"/>
      <c r="JI1546" s="307"/>
      <c r="JJ1546" s="307"/>
      <c r="JK1546" s="307"/>
      <c r="JL1546" s="307"/>
      <c r="JM1546" s="307"/>
      <c r="JN1546" s="307"/>
      <c r="JO1546" s="307"/>
      <c r="JP1546" s="307"/>
      <c r="JQ1546" s="307"/>
      <c r="JR1546" s="307"/>
      <c r="JS1546" s="307"/>
      <c r="JT1546" s="307"/>
      <c r="JU1546" s="307"/>
      <c r="JV1546" s="307"/>
      <c r="JW1546" s="307"/>
      <c r="JX1546" s="307"/>
      <c r="JY1546" s="307"/>
      <c r="JZ1546" s="307"/>
      <c r="KA1546" s="307"/>
      <c r="KB1546" s="307"/>
      <c r="KC1546" s="307"/>
      <c r="KD1546" s="307"/>
      <c r="KE1546" s="307"/>
      <c r="KF1546" s="307"/>
      <c r="KG1546" s="307"/>
      <c r="KH1546" s="307"/>
      <c r="KI1546" s="307"/>
      <c r="KJ1546" s="307"/>
      <c r="KK1546" s="307"/>
      <c r="KL1546" s="307"/>
      <c r="KM1546" s="307"/>
      <c r="KN1546" s="307"/>
      <c r="KO1546" s="307"/>
      <c r="KP1546" s="307"/>
      <c r="KQ1546" s="307"/>
      <c r="KR1546" s="307"/>
      <c r="KS1546" s="307"/>
      <c r="KT1546" s="307"/>
    </row>
    <row r="1547" spans="14:306" s="56" customFormat="1" ht="15" customHeight="1">
      <c r="N1547" s="311"/>
      <c r="O1547" s="311"/>
      <c r="P1547" s="311"/>
      <c r="Q1547" s="311"/>
      <c r="R1547" s="311"/>
      <c r="S1547" s="311"/>
      <c r="T1547" s="311"/>
      <c r="U1547" s="311"/>
      <c r="V1547" s="311"/>
      <c r="W1547" s="311"/>
      <c r="AG1547" s="57"/>
      <c r="AH1547" s="57"/>
      <c r="AI1547" s="57"/>
      <c r="AJ1547" s="57"/>
      <c r="AK1547" s="57"/>
      <c r="AL1547" s="57"/>
      <c r="AM1547" s="57"/>
      <c r="AN1547" s="57"/>
      <c r="AO1547" s="57"/>
      <c r="AP1547" s="57"/>
      <c r="AQ1547" s="57"/>
      <c r="AR1547" s="57"/>
      <c r="AS1547" s="57"/>
      <c r="AT1547" s="57"/>
      <c r="AU1547" s="57"/>
      <c r="AV1547" s="57"/>
      <c r="AW1547" s="57"/>
      <c r="AX1547" s="57"/>
      <c r="AY1547" s="57"/>
      <c r="AZ1547" s="57"/>
      <c r="BA1547" s="57"/>
      <c r="BB1547" s="57"/>
      <c r="BC1547" s="57"/>
      <c r="BD1547" s="57"/>
      <c r="BE1547" s="57"/>
      <c r="BF1547" s="57"/>
      <c r="BG1547" s="57"/>
      <c r="BH1547" s="57"/>
      <c r="BI1547" s="57"/>
      <c r="BJ1547" s="57"/>
      <c r="BK1547" s="57"/>
      <c r="BL1547" s="57"/>
      <c r="BM1547" s="57"/>
      <c r="BN1547" s="57"/>
      <c r="CB1547" s="307"/>
      <c r="CC1547" s="307"/>
      <c r="CD1547" s="307"/>
      <c r="CE1547" s="307"/>
      <c r="CF1547" s="307"/>
      <c r="CG1547" s="307"/>
      <c r="CH1547" s="307"/>
      <c r="CI1547" s="307"/>
      <c r="CJ1547" s="307"/>
      <c r="CK1547" s="307"/>
      <c r="CL1547" s="307"/>
      <c r="CM1547" s="307"/>
      <c r="CN1547" s="307"/>
      <c r="CO1547" s="307"/>
      <c r="CP1547" s="307"/>
      <c r="CQ1547" s="307"/>
      <c r="CR1547" s="307"/>
      <c r="CS1547" s="307"/>
      <c r="CT1547" s="307"/>
      <c r="CU1547" s="307"/>
      <c r="CV1547" s="307"/>
      <c r="CW1547" s="307"/>
      <c r="CX1547" s="307"/>
      <c r="CY1547" s="307"/>
      <c r="CZ1547" s="307"/>
      <c r="DA1547" s="307"/>
      <c r="DB1547" s="307"/>
      <c r="DC1547" s="307"/>
      <c r="DD1547" s="307"/>
      <c r="DE1547" s="307"/>
      <c r="DF1547" s="307"/>
      <c r="DG1547" s="307"/>
      <c r="DH1547" s="307"/>
      <c r="DI1547" s="390"/>
      <c r="DJ1547" s="390"/>
      <c r="DK1547" s="307"/>
      <c r="DL1547" s="307"/>
      <c r="DM1547" s="307"/>
      <c r="DN1547" s="307"/>
      <c r="DO1547" s="307"/>
      <c r="DP1547" s="307"/>
      <c r="DQ1547" s="307"/>
      <c r="DR1547" s="307"/>
      <c r="DS1547" s="307"/>
      <c r="DT1547" s="307"/>
      <c r="DU1547" s="307"/>
      <c r="DV1547" s="307"/>
      <c r="DW1547" s="307"/>
      <c r="DX1547" s="307"/>
      <c r="DY1547" s="307"/>
      <c r="DZ1547" s="307"/>
      <c r="EA1547" s="307"/>
      <c r="EB1547" s="307"/>
      <c r="EC1547" s="307"/>
      <c r="ED1547" s="307"/>
      <c r="EE1547" s="307"/>
      <c r="EF1547" s="307"/>
      <c r="EG1547" s="307"/>
      <c r="EH1547" s="307"/>
      <c r="EI1547" s="307"/>
      <c r="EJ1547" s="307"/>
      <c r="EK1547" s="307"/>
      <c r="EL1547" s="307"/>
      <c r="EM1547" s="307"/>
      <c r="EN1547" s="307"/>
      <c r="EO1547" s="307"/>
      <c r="EP1547" s="307"/>
      <c r="EQ1547" s="307"/>
      <c r="ER1547" s="307"/>
      <c r="ES1547" s="307"/>
      <c r="ET1547" s="307"/>
      <c r="EU1547" s="390"/>
      <c r="EV1547" s="390"/>
      <c r="EW1547" s="307"/>
      <c r="EX1547" s="307"/>
      <c r="EY1547" s="307"/>
      <c r="EZ1547" s="307"/>
      <c r="FA1547" s="307"/>
      <c r="FB1547" s="307"/>
      <c r="FC1547" s="307"/>
      <c r="FD1547" s="307"/>
      <c r="FE1547" s="307"/>
      <c r="FF1547" s="307"/>
      <c r="FG1547" s="307"/>
      <c r="FH1547" s="307"/>
      <c r="FI1547" s="307"/>
      <c r="FJ1547" s="307"/>
      <c r="FK1547" s="307"/>
      <c r="FL1547" s="307"/>
      <c r="FM1547" s="307"/>
      <c r="FN1547" s="307"/>
      <c r="FO1547" s="307"/>
      <c r="FP1547" s="307"/>
      <c r="FQ1547" s="307"/>
      <c r="FR1547" s="307"/>
      <c r="FS1547" s="307"/>
      <c r="FT1547" s="307"/>
      <c r="FU1547" s="307"/>
      <c r="FV1547" s="307"/>
      <c r="FW1547" s="307"/>
      <c r="FX1547" s="307"/>
      <c r="FY1547" s="307"/>
      <c r="FZ1547" s="307"/>
      <c r="GA1547" s="307"/>
      <c r="GB1547" s="307"/>
      <c r="GC1547" s="307"/>
      <c r="GD1547" s="307"/>
      <c r="GE1547" s="307"/>
      <c r="GF1547" s="307"/>
      <c r="GG1547" s="307"/>
      <c r="GH1547" s="307"/>
      <c r="GI1547" s="307"/>
      <c r="GJ1547" s="307"/>
      <c r="GK1547" s="307"/>
      <c r="GL1547" s="307"/>
      <c r="GM1547" s="307"/>
      <c r="GN1547" s="307"/>
      <c r="GO1547" s="307"/>
      <c r="GP1547" s="307"/>
      <c r="GQ1547" s="307"/>
      <c r="GR1547" s="307"/>
      <c r="GS1547" s="307"/>
      <c r="GT1547" s="307"/>
      <c r="GU1547" s="307"/>
      <c r="GV1547" s="307"/>
      <c r="GW1547" s="307"/>
      <c r="GX1547" s="307"/>
      <c r="GY1547" s="307"/>
      <c r="GZ1547" s="307"/>
      <c r="HA1547" s="307"/>
      <c r="HB1547" s="307"/>
      <c r="HC1547" s="307"/>
      <c r="HD1547" s="307"/>
      <c r="HE1547" s="307"/>
      <c r="HF1547" s="307"/>
      <c r="HG1547" s="307"/>
      <c r="HH1547" s="307"/>
      <c r="HI1547" s="307"/>
      <c r="HJ1547" s="307"/>
      <c r="HK1547" s="307"/>
      <c r="HL1547" s="307"/>
      <c r="HM1547" s="307"/>
      <c r="HN1547" s="307"/>
      <c r="HO1547" s="307"/>
      <c r="HP1547" s="307"/>
      <c r="HQ1547" s="307"/>
      <c r="HR1547" s="307"/>
      <c r="HS1547" s="307"/>
      <c r="HT1547" s="307"/>
      <c r="HU1547" s="307"/>
      <c r="HV1547" s="307"/>
      <c r="HW1547" s="307"/>
      <c r="HX1547" s="307"/>
      <c r="HY1547" s="307"/>
      <c r="HZ1547" s="307"/>
      <c r="IA1547" s="307"/>
      <c r="IB1547" s="307"/>
      <c r="IC1547" s="307"/>
      <c r="ID1547" s="307"/>
      <c r="IE1547" s="307"/>
      <c r="IF1547" s="307"/>
      <c r="IG1547" s="307"/>
      <c r="IH1547" s="307"/>
      <c r="II1547" s="307"/>
      <c r="IJ1547" s="307"/>
      <c r="IK1547" s="307"/>
      <c r="IL1547" s="307"/>
      <c r="IM1547" s="307"/>
      <c r="IN1547" s="307"/>
      <c r="IO1547" s="307"/>
      <c r="IP1547" s="307"/>
      <c r="IQ1547" s="307"/>
      <c r="IR1547" s="307"/>
      <c r="IS1547" s="307"/>
      <c r="IT1547" s="307"/>
      <c r="IU1547" s="307"/>
      <c r="IV1547" s="307"/>
      <c r="IW1547" s="307"/>
      <c r="IX1547" s="307"/>
      <c r="IY1547" s="307"/>
      <c r="IZ1547" s="307"/>
      <c r="JA1547" s="307"/>
      <c r="JB1547" s="307"/>
      <c r="JC1547" s="307"/>
      <c r="JD1547" s="307"/>
      <c r="JE1547" s="307"/>
      <c r="JF1547" s="307"/>
      <c r="JG1547" s="307"/>
      <c r="JH1547" s="307"/>
      <c r="JI1547" s="307"/>
      <c r="JJ1547" s="307"/>
      <c r="JK1547" s="307"/>
      <c r="JL1547" s="307"/>
      <c r="JM1547" s="307"/>
      <c r="JN1547" s="307"/>
      <c r="JO1547" s="307"/>
      <c r="JP1547" s="307"/>
      <c r="JQ1547" s="307"/>
      <c r="JR1547" s="307"/>
      <c r="JS1547" s="307"/>
      <c r="JT1547" s="307"/>
      <c r="JU1547" s="307"/>
      <c r="JV1547" s="307"/>
      <c r="JW1547" s="307"/>
      <c r="JX1547" s="307"/>
      <c r="JY1547" s="307"/>
      <c r="JZ1547" s="307"/>
      <c r="KA1547" s="307"/>
      <c r="KB1547" s="307"/>
      <c r="KC1547" s="307"/>
      <c r="KD1547" s="307"/>
      <c r="KE1547" s="307"/>
      <c r="KF1547" s="307"/>
      <c r="KG1547" s="307"/>
      <c r="KH1547" s="307"/>
      <c r="KI1547" s="307"/>
      <c r="KJ1547" s="307"/>
      <c r="KK1547" s="307"/>
      <c r="KL1547" s="307"/>
      <c r="KM1547" s="307"/>
      <c r="KN1547" s="307"/>
      <c r="KO1547" s="307"/>
      <c r="KP1547" s="307"/>
      <c r="KQ1547" s="307"/>
      <c r="KR1547" s="307"/>
      <c r="KS1547" s="307"/>
      <c r="KT1547" s="307"/>
    </row>
    <row r="1548" spans="14:306" s="56" customFormat="1" ht="15" customHeight="1">
      <c r="N1548" s="311"/>
      <c r="O1548" s="311"/>
      <c r="P1548" s="311"/>
      <c r="Q1548" s="311"/>
      <c r="R1548" s="311"/>
      <c r="S1548" s="311"/>
      <c r="T1548" s="311"/>
      <c r="U1548" s="311"/>
      <c r="V1548" s="311"/>
      <c r="W1548" s="311"/>
      <c r="AG1548" s="57"/>
      <c r="AH1548" s="57"/>
      <c r="AI1548" s="57"/>
      <c r="AJ1548" s="57"/>
      <c r="AK1548" s="57"/>
      <c r="AL1548" s="57"/>
      <c r="AM1548" s="57"/>
      <c r="AN1548" s="57"/>
      <c r="AO1548" s="57"/>
      <c r="AP1548" s="57"/>
      <c r="AQ1548" s="57"/>
      <c r="AR1548" s="57"/>
      <c r="AS1548" s="57"/>
      <c r="AT1548" s="57"/>
      <c r="AU1548" s="57"/>
      <c r="AV1548" s="57"/>
      <c r="AW1548" s="57"/>
      <c r="AX1548" s="57"/>
      <c r="AY1548" s="57"/>
      <c r="AZ1548" s="57"/>
      <c r="BA1548" s="57"/>
      <c r="BB1548" s="57"/>
      <c r="BC1548" s="57"/>
      <c r="BD1548" s="57"/>
      <c r="BE1548" s="57"/>
      <c r="BF1548" s="57"/>
      <c r="BG1548" s="57"/>
      <c r="BH1548" s="57"/>
      <c r="BI1548" s="57"/>
      <c r="BJ1548" s="57"/>
      <c r="BK1548" s="57"/>
      <c r="BL1548" s="57"/>
      <c r="BM1548" s="57"/>
      <c r="BN1548" s="57"/>
      <c r="CB1548" s="307"/>
      <c r="CC1548" s="307"/>
      <c r="CD1548" s="307"/>
      <c r="CE1548" s="307"/>
      <c r="CF1548" s="307"/>
      <c r="CG1548" s="307"/>
      <c r="CH1548" s="307"/>
      <c r="CI1548" s="307"/>
      <c r="CJ1548" s="307"/>
      <c r="CK1548" s="307"/>
      <c r="CL1548" s="307"/>
      <c r="CM1548" s="307"/>
      <c r="CN1548" s="307"/>
      <c r="CO1548" s="307"/>
      <c r="CP1548" s="307"/>
      <c r="CQ1548" s="307"/>
      <c r="CR1548" s="307"/>
      <c r="CS1548" s="307"/>
      <c r="CT1548" s="307"/>
      <c r="CU1548" s="307"/>
      <c r="CV1548" s="307"/>
      <c r="CW1548" s="307"/>
      <c r="CX1548" s="307"/>
      <c r="CY1548" s="307"/>
      <c r="CZ1548" s="307"/>
      <c r="DA1548" s="307"/>
      <c r="DB1548" s="307"/>
      <c r="DC1548" s="307"/>
      <c r="DD1548" s="307"/>
      <c r="DE1548" s="307"/>
      <c r="DF1548" s="307"/>
      <c r="DG1548" s="307"/>
      <c r="DH1548" s="307"/>
      <c r="DI1548" s="390"/>
      <c r="DJ1548" s="390"/>
      <c r="DK1548" s="307"/>
      <c r="DL1548" s="307"/>
      <c r="DM1548" s="307"/>
      <c r="DN1548" s="307"/>
      <c r="DO1548" s="307"/>
      <c r="DP1548" s="307"/>
      <c r="DQ1548" s="307"/>
      <c r="DR1548" s="307"/>
      <c r="DS1548" s="307"/>
      <c r="DT1548" s="307"/>
      <c r="DU1548" s="307"/>
      <c r="DV1548" s="307"/>
      <c r="DW1548" s="307"/>
      <c r="DX1548" s="307"/>
      <c r="DY1548" s="307"/>
      <c r="DZ1548" s="307"/>
      <c r="EA1548" s="307"/>
      <c r="EB1548" s="307"/>
      <c r="EC1548" s="307"/>
      <c r="ED1548" s="307"/>
      <c r="EE1548" s="307"/>
      <c r="EF1548" s="307"/>
      <c r="EG1548" s="307"/>
      <c r="EH1548" s="307"/>
      <c r="EI1548" s="307"/>
      <c r="EJ1548" s="307"/>
      <c r="EK1548" s="307"/>
      <c r="EL1548" s="307"/>
      <c r="EM1548" s="307"/>
      <c r="EN1548" s="307"/>
      <c r="EO1548" s="307"/>
      <c r="EP1548" s="307"/>
      <c r="EQ1548" s="307"/>
      <c r="ER1548" s="307"/>
      <c r="ES1548" s="307"/>
      <c r="ET1548" s="307"/>
      <c r="EU1548" s="390"/>
      <c r="EV1548" s="390"/>
      <c r="EW1548" s="307"/>
      <c r="EX1548" s="307"/>
      <c r="EY1548" s="307"/>
      <c r="EZ1548" s="307"/>
      <c r="FA1548" s="307"/>
      <c r="FB1548" s="307"/>
      <c r="FC1548" s="307"/>
      <c r="FD1548" s="307"/>
      <c r="FE1548" s="307"/>
      <c r="FF1548" s="307"/>
      <c r="FG1548" s="307"/>
      <c r="FH1548" s="307"/>
      <c r="FI1548" s="307"/>
      <c r="FJ1548" s="307"/>
      <c r="FK1548" s="307"/>
      <c r="FL1548" s="307"/>
      <c r="FM1548" s="307"/>
      <c r="FN1548" s="307"/>
      <c r="FO1548" s="307"/>
      <c r="FP1548" s="307"/>
      <c r="FQ1548" s="307"/>
      <c r="FR1548" s="307"/>
      <c r="FS1548" s="307"/>
      <c r="FT1548" s="307"/>
      <c r="FU1548" s="307"/>
      <c r="FV1548" s="307"/>
      <c r="FW1548" s="307"/>
      <c r="FX1548" s="307"/>
      <c r="FY1548" s="307"/>
      <c r="FZ1548" s="307"/>
      <c r="GA1548" s="307"/>
      <c r="GB1548" s="307"/>
      <c r="GC1548" s="307"/>
      <c r="GD1548" s="307"/>
      <c r="GE1548" s="307"/>
      <c r="GF1548" s="307"/>
      <c r="GG1548" s="307"/>
      <c r="GH1548" s="307"/>
      <c r="GI1548" s="307"/>
      <c r="GJ1548" s="307"/>
      <c r="GK1548" s="307"/>
      <c r="GL1548" s="307"/>
      <c r="GM1548" s="307"/>
      <c r="GN1548" s="307"/>
      <c r="GO1548" s="307"/>
      <c r="GP1548" s="307"/>
      <c r="GQ1548" s="307"/>
      <c r="GR1548" s="307"/>
      <c r="GS1548" s="307"/>
      <c r="GT1548" s="307"/>
      <c r="GU1548" s="307"/>
      <c r="GV1548" s="307"/>
      <c r="GW1548" s="307"/>
      <c r="GX1548" s="307"/>
      <c r="GY1548" s="307"/>
      <c r="GZ1548" s="307"/>
      <c r="HA1548" s="307"/>
      <c r="HB1548" s="307"/>
      <c r="HC1548" s="307"/>
      <c r="HD1548" s="307"/>
      <c r="HE1548" s="307"/>
      <c r="HF1548" s="307"/>
      <c r="HG1548" s="307"/>
      <c r="HH1548" s="307"/>
      <c r="HI1548" s="307"/>
      <c r="HJ1548" s="307"/>
      <c r="HK1548" s="307"/>
      <c r="HL1548" s="307"/>
      <c r="HM1548" s="307"/>
      <c r="HN1548" s="307"/>
      <c r="HO1548" s="307"/>
      <c r="HP1548" s="307"/>
      <c r="HQ1548" s="307"/>
      <c r="HR1548" s="307"/>
      <c r="HS1548" s="307"/>
      <c r="HT1548" s="307"/>
      <c r="HU1548" s="307"/>
      <c r="HV1548" s="307"/>
      <c r="HW1548" s="307"/>
      <c r="HX1548" s="307"/>
      <c r="HY1548" s="307"/>
      <c r="HZ1548" s="307"/>
      <c r="IA1548" s="307"/>
      <c r="IB1548" s="307"/>
      <c r="IC1548" s="307"/>
      <c r="ID1548" s="307"/>
      <c r="IE1548" s="307"/>
      <c r="IF1548" s="307"/>
      <c r="IG1548" s="307"/>
      <c r="IH1548" s="307"/>
      <c r="II1548" s="307"/>
      <c r="IJ1548" s="307"/>
      <c r="IK1548" s="307"/>
      <c r="IL1548" s="307"/>
      <c r="IM1548" s="307"/>
      <c r="IN1548" s="307"/>
      <c r="IO1548" s="307"/>
      <c r="IP1548" s="307"/>
      <c r="IQ1548" s="307"/>
      <c r="IR1548" s="307"/>
      <c r="IS1548" s="307"/>
      <c r="IT1548" s="307"/>
      <c r="IU1548" s="307"/>
      <c r="IV1548" s="307"/>
      <c r="IW1548" s="307"/>
      <c r="IX1548" s="307"/>
      <c r="IY1548" s="307"/>
      <c r="IZ1548" s="307"/>
      <c r="JA1548" s="307"/>
      <c r="JB1548" s="307"/>
      <c r="JC1548" s="307"/>
      <c r="JD1548" s="307"/>
      <c r="JE1548" s="307"/>
      <c r="JF1548" s="307"/>
      <c r="JG1548" s="307"/>
      <c r="JH1548" s="307"/>
      <c r="JI1548" s="307"/>
      <c r="JJ1548" s="307"/>
      <c r="JK1548" s="307"/>
      <c r="JL1548" s="307"/>
      <c r="JM1548" s="307"/>
      <c r="JN1548" s="307"/>
      <c r="JO1548" s="307"/>
      <c r="JP1548" s="307"/>
      <c r="JQ1548" s="307"/>
      <c r="JR1548" s="307"/>
      <c r="JS1548" s="307"/>
      <c r="JT1548" s="307"/>
      <c r="JU1548" s="307"/>
      <c r="JV1548" s="307"/>
      <c r="JW1548" s="307"/>
      <c r="JX1548" s="307"/>
      <c r="JY1548" s="307"/>
      <c r="JZ1548" s="307"/>
      <c r="KA1548" s="307"/>
      <c r="KB1548" s="307"/>
      <c r="KC1548" s="307"/>
      <c r="KD1548" s="307"/>
      <c r="KE1548" s="307"/>
      <c r="KF1548" s="307"/>
      <c r="KG1548" s="307"/>
      <c r="KH1548" s="307"/>
      <c r="KI1548" s="307"/>
      <c r="KJ1548" s="307"/>
      <c r="KK1548" s="307"/>
      <c r="KL1548" s="307"/>
      <c r="KM1548" s="307"/>
      <c r="KN1548" s="307"/>
      <c r="KO1548" s="307"/>
      <c r="KP1548" s="307"/>
      <c r="KQ1548" s="307"/>
      <c r="KR1548" s="307"/>
      <c r="KS1548" s="307"/>
      <c r="KT1548" s="307"/>
    </row>
    <row r="1549" spans="14:306" s="56" customFormat="1" ht="15" customHeight="1">
      <c r="N1549" s="458"/>
      <c r="O1549" s="458"/>
      <c r="P1549" s="458"/>
      <c r="Q1549" s="458"/>
      <c r="R1549" s="311"/>
      <c r="S1549" s="458"/>
      <c r="T1549" s="458"/>
      <c r="U1549" s="458"/>
      <c r="V1549" s="458"/>
      <c r="W1549" s="311"/>
      <c r="AG1549" s="57"/>
      <c r="AH1549" s="57"/>
      <c r="AI1549" s="57"/>
      <c r="AJ1549" s="57"/>
      <c r="AK1549" s="57"/>
      <c r="AL1549" s="57"/>
      <c r="AM1549" s="57"/>
      <c r="AN1549" s="57"/>
      <c r="AO1549" s="57"/>
      <c r="AP1549" s="57"/>
      <c r="AQ1549" s="57"/>
      <c r="AR1549" s="57"/>
      <c r="AS1549" s="57"/>
      <c r="AT1549" s="57"/>
      <c r="AU1549" s="57"/>
      <c r="AV1549" s="57"/>
      <c r="AW1549" s="57"/>
      <c r="AX1549" s="57"/>
      <c r="AY1549" s="57"/>
      <c r="AZ1549" s="57"/>
      <c r="BA1549" s="57"/>
      <c r="BB1549" s="57"/>
      <c r="BC1549" s="57"/>
      <c r="BD1549" s="57"/>
      <c r="BE1549" s="57"/>
      <c r="BF1549" s="57"/>
      <c r="BG1549" s="57"/>
      <c r="BH1549" s="57"/>
      <c r="BI1549" s="57"/>
      <c r="BJ1549" s="57"/>
      <c r="BK1549" s="57"/>
      <c r="BL1549" s="57"/>
      <c r="BM1549" s="57"/>
      <c r="BN1549" s="57"/>
      <c r="CB1549" s="307"/>
      <c r="CC1549" s="307"/>
      <c r="CD1549" s="307"/>
      <c r="CE1549" s="307"/>
      <c r="CF1549" s="307"/>
      <c r="CG1549" s="307"/>
      <c r="CH1549" s="307"/>
      <c r="CI1549" s="307"/>
      <c r="CJ1549" s="307"/>
      <c r="CK1549" s="307"/>
      <c r="CL1549" s="307"/>
      <c r="CM1549" s="307"/>
      <c r="CN1549" s="307"/>
      <c r="CO1549" s="307"/>
      <c r="CP1549" s="307"/>
      <c r="CQ1549" s="307"/>
      <c r="CR1549" s="307"/>
      <c r="CS1549" s="307"/>
      <c r="CT1549" s="307"/>
      <c r="CU1549" s="307"/>
      <c r="CV1549" s="307"/>
      <c r="CW1549" s="307"/>
      <c r="CX1549" s="307"/>
      <c r="CY1549" s="307"/>
      <c r="CZ1549" s="307"/>
      <c r="DA1549" s="307"/>
      <c r="DB1549" s="307"/>
      <c r="DC1549" s="307"/>
      <c r="DD1549" s="307"/>
      <c r="DE1549" s="307"/>
      <c r="DF1549" s="307"/>
      <c r="DG1549" s="307"/>
      <c r="DH1549" s="307"/>
      <c r="DI1549" s="390"/>
      <c r="DJ1549" s="390"/>
      <c r="DK1549" s="307"/>
      <c r="DL1549" s="307"/>
      <c r="DM1549" s="307"/>
      <c r="DN1549" s="307"/>
      <c r="DO1549" s="307"/>
      <c r="DP1549" s="307"/>
      <c r="DQ1549" s="307"/>
      <c r="DR1549" s="307"/>
      <c r="DS1549" s="307"/>
      <c r="DT1549" s="307"/>
      <c r="DU1549" s="307"/>
      <c r="DV1549" s="307"/>
      <c r="DW1549" s="307"/>
      <c r="DX1549" s="307"/>
      <c r="DY1549" s="307"/>
      <c r="DZ1549" s="307"/>
      <c r="EA1549" s="307"/>
      <c r="EB1549" s="307"/>
      <c r="EC1549" s="307"/>
      <c r="ED1549" s="307"/>
      <c r="EE1549" s="307"/>
      <c r="EF1549" s="307"/>
      <c r="EG1549" s="307"/>
      <c r="EH1549" s="307"/>
      <c r="EI1549" s="307"/>
      <c r="EJ1549" s="307"/>
      <c r="EK1549" s="307"/>
      <c r="EL1549" s="307"/>
      <c r="EM1549" s="307"/>
      <c r="EN1549" s="307"/>
      <c r="EO1549" s="307"/>
      <c r="EP1549" s="307"/>
      <c r="EQ1549" s="307"/>
      <c r="ER1549" s="307"/>
      <c r="ES1549" s="307"/>
      <c r="ET1549" s="307"/>
      <c r="EU1549" s="390"/>
      <c r="EV1549" s="390"/>
      <c r="EW1549" s="307"/>
      <c r="EX1549" s="307"/>
      <c r="EY1549" s="307"/>
      <c r="EZ1549" s="307"/>
      <c r="FA1549" s="307"/>
      <c r="FB1549" s="307"/>
      <c r="FC1549" s="307"/>
      <c r="FD1549" s="307"/>
      <c r="FE1549" s="307"/>
      <c r="FF1549" s="307"/>
      <c r="FG1549" s="307"/>
      <c r="FH1549" s="307"/>
      <c r="FI1549" s="307"/>
      <c r="FJ1549" s="307"/>
      <c r="FK1549" s="307"/>
      <c r="FL1549" s="307"/>
      <c r="FM1549" s="307"/>
      <c r="FN1549" s="307"/>
      <c r="FO1549" s="307"/>
      <c r="FP1549" s="307"/>
      <c r="FQ1549" s="307"/>
      <c r="FR1549" s="307"/>
      <c r="FS1549" s="307"/>
      <c r="FT1549" s="307"/>
      <c r="FU1549" s="307"/>
      <c r="FV1549" s="307"/>
      <c r="FW1549" s="307"/>
      <c r="FX1549" s="307"/>
      <c r="FY1549" s="307"/>
      <c r="FZ1549" s="307"/>
      <c r="GA1549" s="307"/>
      <c r="GB1549" s="307"/>
      <c r="GC1549" s="307"/>
      <c r="GD1549" s="307"/>
      <c r="GE1549" s="307"/>
      <c r="GF1549" s="307"/>
      <c r="GG1549" s="307"/>
      <c r="GH1549" s="307"/>
      <c r="GI1549" s="307"/>
      <c r="GJ1549" s="307"/>
      <c r="GK1549" s="307"/>
      <c r="GL1549" s="307"/>
      <c r="GM1549" s="307"/>
      <c r="GN1549" s="307"/>
      <c r="GO1549" s="307"/>
      <c r="GP1549" s="307"/>
      <c r="GQ1549" s="307"/>
      <c r="GR1549" s="307"/>
      <c r="GS1549" s="307"/>
      <c r="GT1549" s="307"/>
      <c r="GU1549" s="307"/>
      <c r="GV1549" s="307"/>
      <c r="GW1549" s="307"/>
      <c r="GX1549" s="307"/>
      <c r="GY1549" s="307"/>
      <c r="GZ1549" s="307"/>
      <c r="HA1549" s="307"/>
      <c r="HB1549" s="307"/>
      <c r="HC1549" s="307"/>
      <c r="HD1549" s="307"/>
      <c r="HE1549" s="307"/>
      <c r="HF1549" s="307"/>
      <c r="HG1549" s="307"/>
      <c r="HH1549" s="307"/>
      <c r="HI1549" s="307"/>
      <c r="HJ1549" s="307"/>
      <c r="HK1549" s="307"/>
      <c r="HL1549" s="307"/>
      <c r="HM1549" s="307"/>
      <c r="HN1549" s="307"/>
      <c r="HO1549" s="307"/>
      <c r="HP1549" s="307"/>
      <c r="HQ1549" s="307"/>
      <c r="HR1549" s="307"/>
      <c r="HS1549" s="307"/>
      <c r="HT1549" s="307"/>
      <c r="HU1549" s="307"/>
      <c r="HV1549" s="307"/>
      <c r="HW1549" s="307"/>
      <c r="HX1549" s="307"/>
      <c r="HY1549" s="307"/>
      <c r="HZ1549" s="307"/>
      <c r="IA1549" s="307"/>
      <c r="IB1549" s="307"/>
      <c r="IC1549" s="307"/>
      <c r="ID1549" s="307"/>
      <c r="IE1549" s="307"/>
      <c r="IF1549" s="307"/>
      <c r="IG1549" s="307"/>
      <c r="IH1549" s="307"/>
      <c r="II1549" s="307"/>
      <c r="IJ1549" s="307"/>
      <c r="IK1549" s="307"/>
      <c r="IL1549" s="307"/>
      <c r="IM1549" s="307"/>
      <c r="IN1549" s="307"/>
      <c r="IO1549" s="307"/>
      <c r="IP1549" s="307"/>
      <c r="IQ1549" s="307"/>
      <c r="IR1549" s="307"/>
      <c r="IS1549" s="307"/>
      <c r="IT1549" s="307"/>
      <c r="IU1549" s="307"/>
      <c r="IV1549" s="307"/>
      <c r="IW1549" s="307"/>
      <c r="IX1549" s="307"/>
      <c r="IY1549" s="307"/>
      <c r="IZ1549" s="307"/>
      <c r="JA1549" s="307"/>
      <c r="JB1549" s="307"/>
      <c r="JC1549" s="307"/>
      <c r="JD1549" s="307"/>
      <c r="JE1549" s="307"/>
      <c r="JF1549" s="307"/>
      <c r="JG1549" s="307"/>
      <c r="JH1549" s="307"/>
      <c r="JI1549" s="307"/>
      <c r="JJ1549" s="307"/>
      <c r="JK1549" s="307"/>
      <c r="JL1549" s="307"/>
      <c r="JM1549" s="307"/>
      <c r="JN1549" s="307"/>
      <c r="JO1549" s="307"/>
      <c r="JP1549" s="307"/>
      <c r="JQ1549" s="307"/>
      <c r="JR1549" s="307"/>
      <c r="JS1549" s="307"/>
      <c r="JT1549" s="307"/>
      <c r="JU1549" s="307"/>
      <c r="JV1549" s="307"/>
      <c r="JW1549" s="307"/>
      <c r="JX1549" s="307"/>
      <c r="JY1549" s="307"/>
      <c r="JZ1549" s="307"/>
      <c r="KA1549" s="307"/>
      <c r="KB1549" s="307"/>
      <c r="KC1549" s="307"/>
      <c r="KD1549" s="307"/>
      <c r="KE1549" s="307"/>
      <c r="KF1549" s="307"/>
      <c r="KG1549" s="307"/>
      <c r="KH1549" s="307"/>
      <c r="KI1549" s="307"/>
      <c r="KJ1549" s="307"/>
      <c r="KK1549" s="307"/>
      <c r="KL1549" s="307"/>
      <c r="KM1549" s="307"/>
      <c r="KN1549" s="307"/>
      <c r="KO1549" s="307"/>
      <c r="KP1549" s="307"/>
      <c r="KQ1549" s="307"/>
      <c r="KR1549" s="307"/>
      <c r="KS1549" s="307"/>
      <c r="KT1549" s="307"/>
    </row>
    <row r="1550" spans="14:306" s="56" customFormat="1" ht="15" customHeight="1">
      <c r="N1550" s="458"/>
      <c r="O1550" s="458"/>
      <c r="P1550" s="311"/>
      <c r="Q1550" s="311"/>
      <c r="R1550" s="311"/>
      <c r="S1550" s="458"/>
      <c r="T1550" s="458"/>
      <c r="U1550" s="311"/>
      <c r="V1550" s="460"/>
      <c r="W1550" s="460"/>
      <c r="AG1550" s="57"/>
      <c r="AH1550" s="57"/>
      <c r="AI1550" s="57"/>
      <c r="AJ1550" s="57"/>
      <c r="AK1550" s="57"/>
      <c r="AL1550" s="57"/>
      <c r="AM1550" s="57"/>
      <c r="AN1550" s="57"/>
      <c r="AO1550" s="57"/>
      <c r="AP1550" s="57"/>
      <c r="AQ1550" s="57"/>
      <c r="AR1550" s="57"/>
      <c r="AS1550" s="57"/>
      <c r="AT1550" s="57"/>
      <c r="AU1550" s="57"/>
      <c r="AV1550" s="57"/>
      <c r="AW1550" s="57"/>
      <c r="AX1550" s="57"/>
      <c r="AY1550" s="57"/>
      <c r="AZ1550" s="57"/>
      <c r="BA1550" s="57"/>
      <c r="BB1550" s="57"/>
      <c r="BC1550" s="57"/>
      <c r="BD1550" s="57"/>
      <c r="BE1550" s="57"/>
      <c r="BF1550" s="57"/>
      <c r="BG1550" s="57"/>
      <c r="BH1550" s="57"/>
      <c r="BI1550" s="57"/>
      <c r="BJ1550" s="57"/>
      <c r="BK1550" s="57"/>
      <c r="BL1550" s="57"/>
      <c r="BM1550" s="57"/>
      <c r="BN1550" s="57"/>
      <c r="CB1550" s="307"/>
      <c r="CC1550" s="307"/>
      <c r="CD1550" s="307"/>
      <c r="CE1550" s="307"/>
      <c r="CF1550" s="307"/>
      <c r="CG1550" s="307"/>
      <c r="CH1550" s="307"/>
      <c r="CI1550" s="307"/>
      <c r="CJ1550" s="307"/>
      <c r="CK1550" s="307"/>
      <c r="CL1550" s="307"/>
      <c r="CM1550" s="307"/>
      <c r="CN1550" s="307"/>
      <c r="CO1550" s="307"/>
      <c r="CP1550" s="307"/>
      <c r="CQ1550" s="307"/>
      <c r="CR1550" s="307"/>
      <c r="CS1550" s="307"/>
      <c r="CT1550" s="307"/>
      <c r="CU1550" s="307"/>
      <c r="CV1550" s="307"/>
      <c r="CW1550" s="307"/>
      <c r="CX1550" s="307"/>
      <c r="CY1550" s="307"/>
      <c r="CZ1550" s="307"/>
      <c r="DA1550" s="307"/>
      <c r="DB1550" s="307"/>
      <c r="DC1550" s="307"/>
      <c r="DD1550" s="307"/>
      <c r="DE1550" s="307"/>
      <c r="DF1550" s="307"/>
      <c r="DG1550" s="307"/>
      <c r="DH1550" s="307"/>
      <c r="DI1550" s="390"/>
      <c r="DJ1550" s="390"/>
      <c r="DK1550" s="307"/>
      <c r="DL1550" s="307"/>
      <c r="DM1550" s="307"/>
      <c r="DN1550" s="307"/>
      <c r="DO1550" s="307"/>
      <c r="DP1550" s="307"/>
      <c r="DQ1550" s="307"/>
      <c r="DR1550" s="307"/>
      <c r="DS1550" s="307"/>
      <c r="DT1550" s="307"/>
      <c r="DU1550" s="307"/>
      <c r="DV1550" s="307"/>
      <c r="DW1550" s="307"/>
      <c r="DX1550" s="307"/>
      <c r="DY1550" s="307"/>
      <c r="DZ1550" s="307"/>
      <c r="EA1550" s="307"/>
      <c r="EB1550" s="307"/>
      <c r="EC1550" s="307"/>
      <c r="ED1550" s="307"/>
      <c r="EE1550" s="307"/>
      <c r="EF1550" s="307"/>
      <c r="EG1550" s="307"/>
      <c r="EH1550" s="307"/>
      <c r="EI1550" s="307"/>
      <c r="EJ1550" s="307"/>
      <c r="EK1550" s="307"/>
      <c r="EL1550" s="307"/>
      <c r="EM1550" s="307"/>
      <c r="EN1550" s="307"/>
      <c r="EO1550" s="307"/>
      <c r="EP1550" s="307"/>
      <c r="EQ1550" s="307"/>
      <c r="ER1550" s="307"/>
      <c r="ES1550" s="307"/>
      <c r="ET1550" s="307"/>
      <c r="EU1550" s="390"/>
      <c r="EV1550" s="390"/>
      <c r="EW1550" s="307"/>
      <c r="EX1550" s="307"/>
      <c r="EY1550" s="307"/>
      <c r="EZ1550" s="307"/>
      <c r="FA1550" s="307"/>
      <c r="FB1550" s="307"/>
      <c r="FC1550" s="307"/>
      <c r="FD1550" s="307"/>
      <c r="FE1550" s="307"/>
      <c r="FF1550" s="307"/>
      <c r="FG1550" s="307"/>
      <c r="FH1550" s="307"/>
      <c r="FI1550" s="307"/>
      <c r="FJ1550" s="307"/>
      <c r="FK1550" s="307"/>
      <c r="FL1550" s="307"/>
      <c r="FM1550" s="307"/>
      <c r="FN1550" s="307"/>
      <c r="FO1550" s="307"/>
      <c r="FP1550" s="307"/>
      <c r="FQ1550" s="307"/>
      <c r="FR1550" s="307"/>
      <c r="FS1550" s="307"/>
      <c r="FT1550" s="307"/>
      <c r="FU1550" s="307"/>
      <c r="FV1550" s="307"/>
      <c r="FW1550" s="307"/>
      <c r="FX1550" s="307"/>
      <c r="FY1550" s="307"/>
      <c r="FZ1550" s="307"/>
      <c r="GA1550" s="307"/>
      <c r="GB1550" s="307"/>
      <c r="GC1550" s="307"/>
      <c r="GD1550" s="307"/>
      <c r="GE1550" s="307"/>
      <c r="GF1550" s="307"/>
      <c r="GG1550" s="307"/>
      <c r="GH1550" s="307"/>
      <c r="GI1550" s="307"/>
      <c r="GJ1550" s="307"/>
      <c r="GK1550" s="307"/>
      <c r="GL1550" s="307"/>
      <c r="GM1550" s="307"/>
      <c r="GN1550" s="307"/>
      <c r="GO1550" s="307"/>
      <c r="GP1550" s="307"/>
      <c r="GQ1550" s="307"/>
      <c r="GR1550" s="307"/>
      <c r="GS1550" s="307"/>
      <c r="GT1550" s="307"/>
      <c r="GU1550" s="307"/>
      <c r="GV1550" s="307"/>
      <c r="GW1550" s="307"/>
      <c r="GX1550" s="307"/>
      <c r="GY1550" s="307"/>
      <c r="GZ1550" s="307"/>
      <c r="HA1550" s="307"/>
      <c r="HB1550" s="307"/>
      <c r="HC1550" s="307"/>
      <c r="HD1550" s="307"/>
      <c r="HE1550" s="307"/>
      <c r="HF1550" s="307"/>
      <c r="HG1550" s="307"/>
      <c r="HH1550" s="307"/>
      <c r="HI1550" s="307"/>
      <c r="HJ1550" s="307"/>
      <c r="HK1550" s="307"/>
      <c r="HL1550" s="307"/>
      <c r="HM1550" s="307"/>
      <c r="HN1550" s="307"/>
      <c r="HO1550" s="307"/>
      <c r="HP1550" s="307"/>
      <c r="HQ1550" s="307"/>
      <c r="HR1550" s="307"/>
      <c r="HS1550" s="307"/>
      <c r="HT1550" s="307"/>
      <c r="HU1550" s="307"/>
      <c r="HV1550" s="307"/>
      <c r="HW1550" s="307"/>
      <c r="HX1550" s="307"/>
      <c r="HY1550" s="307"/>
      <c r="HZ1550" s="307"/>
      <c r="IA1550" s="307"/>
      <c r="IB1550" s="307"/>
      <c r="IC1550" s="307"/>
      <c r="ID1550" s="307"/>
      <c r="IE1550" s="307"/>
      <c r="IF1550" s="307"/>
      <c r="IG1550" s="307"/>
      <c r="IH1550" s="307"/>
      <c r="II1550" s="307"/>
      <c r="IJ1550" s="307"/>
      <c r="IK1550" s="307"/>
      <c r="IL1550" s="307"/>
      <c r="IM1550" s="307"/>
      <c r="IN1550" s="307"/>
      <c r="IO1550" s="307"/>
      <c r="IP1550" s="307"/>
      <c r="IQ1550" s="307"/>
      <c r="IR1550" s="307"/>
      <c r="IS1550" s="307"/>
      <c r="IT1550" s="307"/>
      <c r="IU1550" s="307"/>
      <c r="IV1550" s="307"/>
      <c r="IW1550" s="307"/>
      <c r="IX1550" s="307"/>
      <c r="IY1550" s="307"/>
      <c r="IZ1550" s="307"/>
      <c r="JA1550" s="307"/>
      <c r="JB1550" s="307"/>
      <c r="JC1550" s="307"/>
      <c r="JD1550" s="307"/>
      <c r="JE1550" s="307"/>
      <c r="JF1550" s="307"/>
      <c r="JG1550" s="307"/>
      <c r="JH1550" s="307"/>
      <c r="JI1550" s="307"/>
      <c r="JJ1550" s="307"/>
      <c r="JK1550" s="307"/>
      <c r="JL1550" s="307"/>
      <c r="JM1550" s="307"/>
      <c r="JN1550" s="307"/>
      <c r="JO1550" s="307"/>
      <c r="JP1550" s="307"/>
      <c r="JQ1550" s="307"/>
      <c r="JR1550" s="307"/>
      <c r="JS1550" s="307"/>
      <c r="JT1550" s="307"/>
      <c r="JU1550" s="307"/>
      <c r="JV1550" s="307"/>
      <c r="JW1550" s="307"/>
      <c r="JX1550" s="307"/>
      <c r="JY1550" s="307"/>
      <c r="JZ1550" s="307"/>
      <c r="KA1550" s="307"/>
      <c r="KB1550" s="307"/>
      <c r="KC1550" s="307"/>
      <c r="KD1550" s="307"/>
      <c r="KE1550" s="307"/>
      <c r="KF1550" s="307"/>
      <c r="KG1550" s="307"/>
      <c r="KH1550" s="307"/>
      <c r="KI1550" s="307"/>
      <c r="KJ1550" s="307"/>
      <c r="KK1550" s="307"/>
      <c r="KL1550" s="307"/>
      <c r="KM1550" s="307"/>
      <c r="KN1550" s="307"/>
      <c r="KO1550" s="307"/>
      <c r="KP1550" s="307"/>
      <c r="KQ1550" s="307"/>
      <c r="KR1550" s="307"/>
      <c r="KS1550" s="307"/>
      <c r="KT1550" s="307"/>
    </row>
    <row r="1551" spans="14:306" s="56" customFormat="1" ht="15" customHeight="1">
      <c r="N1551" s="410"/>
      <c r="O1551" s="410"/>
      <c r="P1551" s="311"/>
      <c r="Q1551" s="311"/>
      <c r="R1551" s="311"/>
      <c r="AG1551" s="57"/>
      <c r="AH1551" s="57"/>
      <c r="AI1551" s="57"/>
      <c r="AJ1551" s="57"/>
      <c r="AK1551" s="57"/>
      <c r="AL1551" s="57"/>
      <c r="AM1551" s="57"/>
      <c r="AN1551" s="57"/>
      <c r="AO1551" s="57"/>
      <c r="AP1551" s="57"/>
      <c r="AQ1551" s="57"/>
      <c r="AR1551" s="57"/>
      <c r="AS1551" s="57"/>
      <c r="AT1551" s="57"/>
      <c r="AU1551" s="57"/>
      <c r="AV1551" s="57"/>
      <c r="AW1551" s="57"/>
      <c r="AX1551" s="57"/>
      <c r="AY1551" s="57"/>
      <c r="AZ1551" s="57"/>
      <c r="BA1551" s="57"/>
      <c r="BB1551" s="57"/>
      <c r="BC1551" s="57"/>
      <c r="BD1551" s="57"/>
      <c r="BE1551" s="57"/>
      <c r="BF1551" s="57"/>
      <c r="BG1551" s="57"/>
      <c r="BH1551" s="57"/>
      <c r="BI1551" s="57"/>
      <c r="BJ1551" s="57"/>
      <c r="BK1551" s="57"/>
      <c r="BL1551" s="57"/>
      <c r="BM1551" s="57"/>
      <c r="BN1551" s="57"/>
      <c r="CB1551" s="307"/>
      <c r="CC1551" s="307"/>
      <c r="CD1551" s="307"/>
      <c r="CE1551" s="307"/>
      <c r="CF1551" s="307"/>
      <c r="CG1551" s="307"/>
      <c r="CH1551" s="307"/>
      <c r="CI1551" s="307"/>
      <c r="CJ1551" s="307"/>
      <c r="CK1551" s="307"/>
      <c r="CL1551" s="307"/>
      <c r="CM1551" s="307"/>
      <c r="CN1551" s="307"/>
      <c r="CO1551" s="307"/>
      <c r="CP1551" s="307"/>
      <c r="CQ1551" s="307"/>
      <c r="CR1551" s="307"/>
      <c r="CS1551" s="307"/>
      <c r="CT1551" s="307"/>
      <c r="CU1551" s="307"/>
      <c r="CV1551" s="307"/>
      <c r="CW1551" s="307"/>
      <c r="CX1551" s="307"/>
      <c r="CY1551" s="307"/>
      <c r="CZ1551" s="307"/>
      <c r="DA1551" s="307"/>
      <c r="DB1551" s="307"/>
      <c r="DC1551" s="307"/>
      <c r="DD1551" s="307"/>
      <c r="DE1551" s="307"/>
      <c r="DF1551" s="307"/>
      <c r="DG1551" s="307"/>
      <c r="DH1551" s="307"/>
      <c r="DI1551" s="390"/>
      <c r="DJ1551" s="390"/>
      <c r="DK1551" s="307"/>
      <c r="DL1551" s="307"/>
      <c r="DM1551" s="307"/>
      <c r="DN1551" s="307"/>
      <c r="DO1551" s="307"/>
      <c r="DP1551" s="307"/>
      <c r="DQ1551" s="307"/>
      <c r="DR1551" s="307"/>
      <c r="DS1551" s="307"/>
      <c r="DT1551" s="307"/>
      <c r="DU1551" s="307"/>
      <c r="DV1551" s="307"/>
      <c r="DW1551" s="307"/>
      <c r="DX1551" s="307"/>
      <c r="DY1551" s="307"/>
      <c r="DZ1551" s="307"/>
      <c r="EA1551" s="307"/>
      <c r="EB1551" s="307"/>
      <c r="EC1551" s="307"/>
      <c r="ED1551" s="307"/>
      <c r="EE1551" s="307"/>
      <c r="EF1551" s="307"/>
      <c r="EG1551" s="307"/>
      <c r="EH1551" s="307"/>
      <c r="EI1551" s="307"/>
      <c r="EJ1551" s="307"/>
      <c r="EK1551" s="307"/>
      <c r="EL1551" s="307"/>
      <c r="EM1551" s="307"/>
      <c r="EN1551" s="307"/>
      <c r="EO1551" s="307"/>
      <c r="EP1551" s="307"/>
      <c r="EQ1551" s="307"/>
      <c r="ER1551" s="307"/>
      <c r="ES1551" s="307"/>
      <c r="ET1551" s="307"/>
      <c r="EU1551" s="390"/>
      <c r="EV1551" s="390"/>
      <c r="EW1551" s="307"/>
      <c r="EX1551" s="307"/>
      <c r="EY1551" s="307"/>
      <c r="EZ1551" s="307"/>
      <c r="FA1551" s="307"/>
      <c r="FB1551" s="307"/>
      <c r="FC1551" s="307"/>
      <c r="FD1551" s="307"/>
      <c r="FE1551" s="307"/>
      <c r="FF1551" s="307"/>
      <c r="FG1551" s="307"/>
      <c r="FH1551" s="307"/>
      <c r="FI1551" s="307"/>
      <c r="FJ1551" s="307"/>
      <c r="FK1551" s="307"/>
      <c r="FL1551" s="307"/>
      <c r="FM1551" s="307"/>
      <c r="FN1551" s="307"/>
      <c r="FO1551" s="307"/>
      <c r="FP1551" s="307"/>
      <c r="FQ1551" s="307"/>
      <c r="FR1551" s="307"/>
      <c r="FS1551" s="307"/>
      <c r="FT1551" s="307"/>
      <c r="FU1551" s="307"/>
      <c r="FV1551" s="307"/>
      <c r="FW1551" s="307"/>
      <c r="FX1551" s="307"/>
      <c r="FY1551" s="307"/>
      <c r="FZ1551" s="307"/>
      <c r="GA1551" s="307"/>
      <c r="GB1551" s="307"/>
      <c r="GC1551" s="307"/>
      <c r="GD1551" s="307"/>
      <c r="GE1551" s="307"/>
      <c r="GF1551" s="307"/>
      <c r="GG1551" s="307"/>
      <c r="GH1551" s="307"/>
      <c r="GI1551" s="307"/>
      <c r="GJ1551" s="307"/>
      <c r="GK1551" s="307"/>
      <c r="GL1551" s="307"/>
      <c r="GM1551" s="307"/>
      <c r="GN1551" s="307"/>
      <c r="GO1551" s="307"/>
      <c r="GP1551" s="307"/>
      <c r="GQ1551" s="307"/>
      <c r="GR1551" s="307"/>
      <c r="GS1551" s="307"/>
      <c r="GT1551" s="307"/>
      <c r="GU1551" s="307"/>
      <c r="GV1551" s="307"/>
      <c r="GW1551" s="307"/>
      <c r="GX1551" s="307"/>
      <c r="GY1551" s="307"/>
      <c r="GZ1551" s="307"/>
      <c r="HA1551" s="307"/>
      <c r="HB1551" s="307"/>
      <c r="HC1551" s="307"/>
      <c r="HD1551" s="307"/>
      <c r="HE1551" s="307"/>
      <c r="HF1551" s="307"/>
      <c r="HG1551" s="307"/>
      <c r="HH1551" s="307"/>
      <c r="HI1551" s="307"/>
      <c r="HJ1551" s="307"/>
      <c r="HK1551" s="307"/>
      <c r="HL1551" s="307"/>
      <c r="HM1551" s="307"/>
      <c r="HN1551" s="307"/>
      <c r="HO1551" s="307"/>
      <c r="HP1551" s="307"/>
      <c r="HQ1551" s="307"/>
      <c r="HR1551" s="307"/>
      <c r="HS1551" s="307"/>
      <c r="HT1551" s="307"/>
      <c r="HU1551" s="307"/>
      <c r="HV1551" s="307"/>
      <c r="HW1551" s="307"/>
      <c r="HX1551" s="307"/>
      <c r="HY1551" s="307"/>
      <c r="HZ1551" s="307"/>
      <c r="IA1551" s="307"/>
      <c r="IB1551" s="307"/>
      <c r="IC1551" s="307"/>
      <c r="ID1551" s="307"/>
      <c r="IE1551" s="307"/>
      <c r="IF1551" s="307"/>
      <c r="IG1551" s="307"/>
      <c r="IH1551" s="307"/>
      <c r="II1551" s="307"/>
      <c r="IJ1551" s="307"/>
      <c r="IK1551" s="307"/>
      <c r="IL1551" s="307"/>
      <c r="IM1551" s="307"/>
      <c r="IN1551" s="307"/>
      <c r="IO1551" s="307"/>
      <c r="IP1551" s="307"/>
      <c r="IQ1551" s="307"/>
      <c r="IR1551" s="307"/>
      <c r="IS1551" s="307"/>
      <c r="IT1551" s="307"/>
      <c r="IU1551" s="307"/>
      <c r="IV1551" s="307"/>
      <c r="IW1551" s="307"/>
      <c r="IX1551" s="307"/>
      <c r="IY1551" s="307"/>
      <c r="IZ1551" s="307"/>
      <c r="JA1551" s="307"/>
      <c r="JB1551" s="307"/>
      <c r="JC1551" s="307"/>
      <c r="JD1551" s="307"/>
      <c r="JE1551" s="307"/>
      <c r="JF1551" s="307"/>
      <c r="JG1551" s="307"/>
      <c r="JH1551" s="307"/>
      <c r="JI1551" s="307"/>
      <c r="JJ1551" s="307"/>
      <c r="JK1551" s="307"/>
      <c r="JL1551" s="307"/>
      <c r="JM1551" s="307"/>
      <c r="JN1551" s="307"/>
      <c r="JO1551" s="307"/>
      <c r="JP1551" s="307"/>
      <c r="JQ1551" s="307"/>
      <c r="JR1551" s="307"/>
      <c r="JS1551" s="307"/>
      <c r="JT1551" s="307"/>
      <c r="JU1551" s="307"/>
      <c r="JV1551" s="307"/>
      <c r="JW1551" s="307"/>
      <c r="JX1551" s="307"/>
      <c r="JY1551" s="307"/>
      <c r="JZ1551" s="307"/>
      <c r="KA1551" s="307"/>
      <c r="KB1551" s="307"/>
      <c r="KC1551" s="307"/>
      <c r="KD1551" s="307"/>
      <c r="KE1551" s="307"/>
      <c r="KF1551" s="307"/>
      <c r="KG1551" s="307"/>
      <c r="KH1551" s="307"/>
      <c r="KI1551" s="307"/>
      <c r="KJ1551" s="307"/>
      <c r="KK1551" s="307"/>
      <c r="KL1551" s="307"/>
      <c r="KM1551" s="307"/>
      <c r="KN1551" s="307"/>
      <c r="KO1551" s="307"/>
      <c r="KP1551" s="307"/>
      <c r="KQ1551" s="307"/>
      <c r="KR1551" s="307"/>
      <c r="KS1551" s="307"/>
      <c r="KT1551" s="307"/>
    </row>
    <row r="1552" spans="14:306" s="56" customFormat="1" ht="15" customHeight="1">
      <c r="N1552" s="410"/>
      <c r="O1552" s="410"/>
      <c r="P1552" s="311"/>
      <c r="Q1552" s="311"/>
      <c r="R1552" s="311"/>
      <c r="AG1552" s="57"/>
      <c r="AH1552" s="57"/>
      <c r="AI1552" s="57"/>
      <c r="AJ1552" s="57"/>
      <c r="AK1552" s="57"/>
      <c r="AL1552" s="57"/>
      <c r="AM1552" s="57"/>
      <c r="AN1552" s="57"/>
      <c r="AO1552" s="57"/>
      <c r="AP1552" s="57"/>
      <c r="AQ1552" s="57"/>
      <c r="AR1552" s="57"/>
      <c r="AS1552" s="57"/>
      <c r="AT1552" s="57"/>
      <c r="AU1552" s="57"/>
      <c r="AV1552" s="57"/>
      <c r="AW1552" s="57"/>
      <c r="AX1552" s="57"/>
      <c r="AY1552" s="57"/>
      <c r="AZ1552" s="57"/>
      <c r="BA1552" s="57"/>
      <c r="BB1552" s="57"/>
      <c r="BC1552" s="57"/>
      <c r="BD1552" s="57"/>
      <c r="BE1552" s="57"/>
      <c r="BF1552" s="57"/>
      <c r="BG1552" s="57"/>
      <c r="BH1552" s="57"/>
      <c r="BI1552" s="57"/>
      <c r="BJ1552" s="57"/>
      <c r="BK1552" s="57"/>
      <c r="BL1552" s="57"/>
      <c r="BM1552" s="57"/>
      <c r="BN1552" s="57"/>
      <c r="CB1552" s="307"/>
      <c r="CC1552" s="307"/>
      <c r="CD1552" s="307"/>
      <c r="CE1552" s="307"/>
      <c r="CF1552" s="307"/>
      <c r="CG1552" s="307"/>
      <c r="CH1552" s="307"/>
      <c r="CI1552" s="307"/>
      <c r="CJ1552" s="307"/>
      <c r="CK1552" s="307"/>
      <c r="CL1552" s="307"/>
      <c r="CM1552" s="307"/>
      <c r="CN1552" s="307"/>
      <c r="CO1552" s="307"/>
      <c r="CP1552" s="307"/>
      <c r="CQ1552" s="307"/>
      <c r="CR1552" s="307"/>
      <c r="CS1552" s="307"/>
      <c r="CT1552" s="307"/>
      <c r="CU1552" s="307"/>
      <c r="CV1552" s="307"/>
      <c r="CW1552" s="307"/>
      <c r="CX1552" s="307"/>
      <c r="CY1552" s="307"/>
      <c r="CZ1552" s="307"/>
      <c r="DA1552" s="307"/>
      <c r="DB1552" s="307"/>
      <c r="DC1552" s="307"/>
      <c r="DD1552" s="307"/>
      <c r="DE1552" s="307"/>
      <c r="DF1552" s="307"/>
      <c r="DG1552" s="307"/>
      <c r="DH1552" s="307"/>
      <c r="DI1552" s="390"/>
      <c r="DJ1552" s="390"/>
      <c r="DK1552" s="307"/>
      <c r="DL1552" s="307"/>
      <c r="DM1552" s="307"/>
      <c r="DN1552" s="307"/>
      <c r="DO1552" s="307"/>
      <c r="DP1552" s="307"/>
      <c r="DQ1552" s="307"/>
      <c r="DR1552" s="307"/>
      <c r="DS1552" s="307"/>
      <c r="DT1552" s="307"/>
      <c r="DU1552" s="307"/>
      <c r="DV1552" s="307"/>
      <c r="DW1552" s="307"/>
      <c r="DX1552" s="307"/>
      <c r="DY1552" s="307"/>
      <c r="DZ1552" s="307"/>
      <c r="EA1552" s="307"/>
      <c r="EB1552" s="307"/>
      <c r="EC1552" s="307"/>
      <c r="ED1552" s="307"/>
      <c r="EE1552" s="307"/>
      <c r="EF1552" s="307"/>
      <c r="EG1552" s="307"/>
      <c r="EH1552" s="307"/>
      <c r="EI1552" s="307"/>
      <c r="EJ1552" s="307"/>
      <c r="EK1552" s="307"/>
      <c r="EL1552" s="307"/>
      <c r="EM1552" s="307"/>
      <c r="EN1552" s="307"/>
      <c r="EO1552" s="307"/>
      <c r="EP1552" s="307"/>
      <c r="EQ1552" s="307"/>
      <c r="ER1552" s="307"/>
      <c r="ES1552" s="307"/>
      <c r="ET1552" s="307"/>
      <c r="EU1552" s="390"/>
      <c r="EV1552" s="390"/>
      <c r="EW1552" s="307"/>
      <c r="EX1552" s="307"/>
      <c r="EY1552" s="307"/>
      <c r="EZ1552" s="307"/>
      <c r="FA1552" s="307"/>
      <c r="FB1552" s="307"/>
      <c r="FC1552" s="307"/>
      <c r="FD1552" s="307"/>
      <c r="FE1552" s="307"/>
      <c r="FF1552" s="307"/>
      <c r="FG1552" s="307"/>
      <c r="FH1552" s="307"/>
      <c r="FI1552" s="307"/>
      <c r="FJ1552" s="307"/>
      <c r="FK1552" s="307"/>
      <c r="FL1552" s="307"/>
      <c r="FM1552" s="307"/>
      <c r="FN1552" s="307"/>
      <c r="FO1552" s="307"/>
      <c r="FP1552" s="307"/>
      <c r="FQ1552" s="307"/>
      <c r="FR1552" s="307"/>
      <c r="FS1552" s="307"/>
      <c r="FT1552" s="307"/>
      <c r="FU1552" s="307"/>
      <c r="FV1552" s="307"/>
      <c r="FW1552" s="307"/>
      <c r="FX1552" s="307"/>
      <c r="FY1552" s="307"/>
      <c r="FZ1552" s="307"/>
      <c r="GA1552" s="307"/>
      <c r="GB1552" s="307"/>
      <c r="GC1552" s="307"/>
      <c r="GD1552" s="307"/>
      <c r="GE1552" s="307"/>
      <c r="GF1552" s="307"/>
      <c r="GG1552" s="307"/>
      <c r="GH1552" s="307"/>
      <c r="GI1552" s="307"/>
      <c r="GJ1552" s="307"/>
      <c r="GK1552" s="307"/>
      <c r="GL1552" s="307"/>
      <c r="GM1552" s="307"/>
      <c r="GN1552" s="307"/>
      <c r="GO1552" s="307"/>
      <c r="GP1552" s="307"/>
      <c r="GQ1552" s="307"/>
      <c r="GR1552" s="307"/>
      <c r="GS1552" s="307"/>
      <c r="GT1552" s="307"/>
      <c r="GU1552" s="307"/>
      <c r="GV1552" s="307"/>
      <c r="GW1552" s="307"/>
      <c r="GX1552" s="307"/>
      <c r="GY1552" s="307"/>
      <c r="GZ1552" s="307"/>
      <c r="HA1552" s="307"/>
      <c r="HB1552" s="307"/>
      <c r="HC1552" s="307"/>
      <c r="HD1552" s="307"/>
      <c r="HE1552" s="307"/>
      <c r="HF1552" s="307"/>
      <c r="HG1552" s="307"/>
      <c r="HH1552" s="307"/>
      <c r="HI1552" s="307"/>
      <c r="HJ1552" s="307"/>
      <c r="HK1552" s="307"/>
      <c r="HL1552" s="307"/>
      <c r="HM1552" s="307"/>
      <c r="HN1552" s="307"/>
      <c r="HO1552" s="307"/>
      <c r="HP1552" s="307"/>
      <c r="HQ1552" s="307"/>
      <c r="HR1552" s="307"/>
      <c r="HS1552" s="307"/>
      <c r="HT1552" s="307"/>
      <c r="HU1552" s="307"/>
      <c r="HV1552" s="307"/>
      <c r="HW1552" s="307"/>
      <c r="HX1552" s="307"/>
      <c r="HY1552" s="307"/>
      <c r="HZ1552" s="307"/>
      <c r="IA1552" s="307"/>
      <c r="IB1552" s="307"/>
      <c r="IC1552" s="307"/>
      <c r="ID1552" s="307"/>
      <c r="IE1552" s="307"/>
      <c r="IF1552" s="307"/>
      <c r="IG1552" s="307"/>
      <c r="IH1552" s="307"/>
      <c r="II1552" s="307"/>
      <c r="IJ1552" s="307"/>
      <c r="IK1552" s="307"/>
      <c r="IL1552" s="307"/>
      <c r="IM1552" s="307"/>
      <c r="IN1552" s="307"/>
      <c r="IO1552" s="307"/>
      <c r="IP1552" s="307"/>
      <c r="IQ1552" s="307"/>
      <c r="IR1552" s="307"/>
      <c r="IS1552" s="307"/>
      <c r="IT1552" s="307"/>
      <c r="IU1552" s="307"/>
      <c r="IV1552" s="307"/>
      <c r="IW1552" s="307"/>
      <c r="IX1552" s="307"/>
      <c r="IY1552" s="307"/>
      <c r="IZ1552" s="307"/>
      <c r="JA1552" s="307"/>
      <c r="JB1552" s="307"/>
      <c r="JC1552" s="307"/>
      <c r="JD1552" s="307"/>
      <c r="JE1552" s="307"/>
      <c r="JF1552" s="307"/>
      <c r="JG1552" s="307"/>
      <c r="JH1552" s="307"/>
      <c r="JI1552" s="307"/>
      <c r="JJ1552" s="307"/>
      <c r="JK1552" s="307"/>
      <c r="JL1552" s="307"/>
      <c r="JM1552" s="307"/>
      <c r="JN1552" s="307"/>
      <c r="JO1552" s="307"/>
      <c r="JP1552" s="307"/>
      <c r="JQ1552" s="307"/>
      <c r="JR1552" s="307"/>
      <c r="JS1552" s="307"/>
      <c r="JT1552" s="307"/>
      <c r="JU1552" s="307"/>
      <c r="JV1552" s="307"/>
      <c r="JW1552" s="307"/>
      <c r="JX1552" s="307"/>
      <c r="JY1552" s="307"/>
      <c r="JZ1552" s="307"/>
      <c r="KA1552" s="307"/>
      <c r="KB1552" s="307"/>
      <c r="KC1552" s="307"/>
      <c r="KD1552" s="307"/>
      <c r="KE1552" s="307"/>
      <c r="KF1552" s="307"/>
      <c r="KG1552" s="307"/>
      <c r="KH1552" s="307"/>
      <c r="KI1552" s="307"/>
      <c r="KJ1552" s="307"/>
      <c r="KK1552" s="307"/>
      <c r="KL1552" s="307"/>
      <c r="KM1552" s="307"/>
      <c r="KN1552" s="307"/>
      <c r="KO1552" s="307"/>
      <c r="KP1552" s="307"/>
      <c r="KQ1552" s="307"/>
      <c r="KR1552" s="307"/>
      <c r="KS1552" s="307"/>
      <c r="KT1552" s="307"/>
    </row>
    <row r="1553" spans="14:306" s="56" customFormat="1" ht="15" customHeight="1">
      <c r="N1553" s="410"/>
      <c r="O1553" s="410"/>
      <c r="P1553" s="311"/>
      <c r="Q1553" s="311"/>
      <c r="R1553" s="311"/>
      <c r="AG1553" s="57"/>
      <c r="AH1553" s="57"/>
      <c r="AI1553" s="57"/>
      <c r="AJ1553" s="57"/>
      <c r="AK1553" s="57"/>
      <c r="AL1553" s="57"/>
      <c r="AM1553" s="57"/>
      <c r="AN1553" s="57"/>
      <c r="AO1553" s="57"/>
      <c r="AP1553" s="57"/>
      <c r="AQ1553" s="57"/>
      <c r="AR1553" s="57"/>
      <c r="AS1553" s="57"/>
      <c r="AT1553" s="57"/>
      <c r="AU1553" s="57"/>
      <c r="AV1553" s="57"/>
      <c r="AW1553" s="57"/>
      <c r="AX1553" s="57"/>
      <c r="AY1553" s="57"/>
      <c r="AZ1553" s="57"/>
      <c r="BA1553" s="57"/>
      <c r="BB1553" s="57"/>
      <c r="BC1553" s="57"/>
      <c r="BD1553" s="57"/>
      <c r="BE1553" s="57"/>
      <c r="BF1553" s="57"/>
      <c r="BG1553" s="57"/>
      <c r="BH1553" s="57"/>
      <c r="BI1553" s="57"/>
      <c r="BJ1553" s="57"/>
      <c r="BK1553" s="57"/>
      <c r="BL1553" s="57"/>
      <c r="BM1553" s="57"/>
      <c r="BN1553" s="57"/>
      <c r="CB1553" s="307"/>
      <c r="CC1553" s="307"/>
      <c r="CD1553" s="307"/>
      <c r="CE1553" s="307"/>
      <c r="CF1553" s="307"/>
      <c r="CG1553" s="307"/>
      <c r="CH1553" s="307"/>
      <c r="CI1553" s="307"/>
      <c r="CJ1553" s="307"/>
      <c r="CK1553" s="307"/>
      <c r="CL1553" s="307"/>
      <c r="CM1553" s="307"/>
      <c r="CN1553" s="307"/>
      <c r="CO1553" s="307"/>
      <c r="CP1553" s="307"/>
      <c r="CQ1553" s="307"/>
      <c r="CR1553" s="307"/>
      <c r="CS1553" s="307"/>
      <c r="CT1553" s="307"/>
      <c r="CU1553" s="307"/>
      <c r="CV1553" s="307"/>
      <c r="CW1553" s="307"/>
      <c r="CX1553" s="307"/>
      <c r="CY1553" s="307"/>
      <c r="CZ1553" s="307"/>
      <c r="DA1553" s="307"/>
      <c r="DB1553" s="307"/>
      <c r="DC1553" s="307"/>
      <c r="DD1553" s="307"/>
      <c r="DE1553" s="307"/>
      <c r="DF1553" s="307"/>
      <c r="DG1553" s="307"/>
      <c r="DH1553" s="307"/>
      <c r="DI1553" s="390"/>
      <c r="DJ1553" s="390"/>
      <c r="DK1553" s="307"/>
      <c r="DL1553" s="307"/>
      <c r="DM1553" s="307"/>
      <c r="DN1553" s="307"/>
      <c r="DO1553" s="307"/>
      <c r="DP1553" s="307"/>
      <c r="DQ1553" s="307"/>
      <c r="DR1553" s="307"/>
      <c r="DS1553" s="307"/>
      <c r="DT1553" s="307"/>
      <c r="DU1553" s="307"/>
      <c r="DV1553" s="307"/>
      <c r="DW1553" s="307"/>
      <c r="DX1553" s="307"/>
      <c r="DY1553" s="307"/>
      <c r="DZ1553" s="307"/>
      <c r="EA1553" s="307"/>
      <c r="EB1553" s="307"/>
      <c r="EC1553" s="307"/>
      <c r="ED1553" s="307"/>
      <c r="EE1553" s="307"/>
      <c r="EF1553" s="307"/>
      <c r="EG1553" s="307"/>
      <c r="EH1553" s="307"/>
      <c r="EI1553" s="307"/>
      <c r="EJ1553" s="307"/>
      <c r="EK1553" s="307"/>
      <c r="EL1553" s="307"/>
      <c r="EM1553" s="307"/>
      <c r="EN1553" s="307"/>
      <c r="EO1553" s="307"/>
      <c r="EP1553" s="307"/>
      <c r="EQ1553" s="307"/>
      <c r="ER1553" s="307"/>
      <c r="ES1553" s="307"/>
      <c r="ET1553" s="307"/>
      <c r="EU1553" s="390"/>
      <c r="EV1553" s="390"/>
      <c r="EW1553" s="307"/>
      <c r="EX1553" s="307"/>
      <c r="EY1553" s="307"/>
      <c r="EZ1553" s="307"/>
      <c r="FA1553" s="307"/>
      <c r="FB1553" s="307"/>
      <c r="FC1553" s="307"/>
      <c r="FD1553" s="307"/>
      <c r="FE1553" s="307"/>
      <c r="FF1553" s="307"/>
      <c r="FG1553" s="307"/>
      <c r="FH1553" s="307"/>
      <c r="FI1553" s="307"/>
      <c r="FJ1553" s="307"/>
      <c r="FK1553" s="307"/>
      <c r="FL1553" s="307"/>
      <c r="FM1553" s="307"/>
      <c r="FN1553" s="307"/>
      <c r="FO1553" s="307"/>
      <c r="FP1553" s="307"/>
      <c r="FQ1553" s="307"/>
      <c r="FR1553" s="307"/>
      <c r="FS1553" s="307"/>
      <c r="FT1553" s="307"/>
      <c r="FU1553" s="307"/>
      <c r="FV1553" s="307"/>
      <c r="FW1553" s="307"/>
      <c r="FX1553" s="307"/>
      <c r="FY1553" s="307"/>
      <c r="FZ1553" s="307"/>
      <c r="GA1553" s="307"/>
      <c r="GB1553" s="307"/>
      <c r="GC1553" s="307"/>
      <c r="GD1553" s="307"/>
      <c r="GE1553" s="307"/>
      <c r="GF1553" s="307"/>
      <c r="GG1553" s="307"/>
      <c r="GH1553" s="307"/>
      <c r="GI1553" s="307"/>
      <c r="GJ1553" s="307"/>
      <c r="GK1553" s="307"/>
      <c r="GL1553" s="307"/>
      <c r="GM1553" s="307"/>
      <c r="GN1553" s="307"/>
      <c r="GO1553" s="307"/>
      <c r="GP1553" s="307"/>
      <c r="GQ1553" s="307"/>
      <c r="GR1553" s="307"/>
      <c r="GS1553" s="307"/>
      <c r="GT1553" s="307"/>
      <c r="GU1553" s="307"/>
      <c r="GV1553" s="307"/>
      <c r="GW1553" s="307"/>
      <c r="GX1553" s="307"/>
      <c r="GY1553" s="307"/>
      <c r="GZ1553" s="307"/>
      <c r="HA1553" s="307"/>
      <c r="HB1553" s="307"/>
      <c r="HC1553" s="307"/>
      <c r="HD1553" s="307"/>
      <c r="HE1553" s="307"/>
      <c r="HF1553" s="307"/>
      <c r="HG1553" s="307"/>
      <c r="HH1553" s="307"/>
      <c r="HI1553" s="307"/>
      <c r="HJ1553" s="307"/>
      <c r="HK1553" s="307"/>
      <c r="HL1553" s="307"/>
      <c r="HM1553" s="307"/>
      <c r="HN1553" s="307"/>
      <c r="HO1553" s="307"/>
      <c r="HP1553" s="307"/>
      <c r="HQ1553" s="307"/>
      <c r="HR1553" s="307"/>
      <c r="HS1553" s="307"/>
      <c r="HT1553" s="307"/>
      <c r="HU1553" s="307"/>
      <c r="HV1553" s="307"/>
      <c r="HW1553" s="307"/>
      <c r="HX1553" s="307"/>
      <c r="HY1553" s="307"/>
      <c r="HZ1553" s="307"/>
      <c r="IA1553" s="307"/>
      <c r="IB1553" s="307"/>
      <c r="IC1553" s="307"/>
      <c r="ID1553" s="307"/>
      <c r="IE1553" s="307"/>
      <c r="IF1553" s="307"/>
      <c r="IG1553" s="307"/>
      <c r="IH1553" s="307"/>
      <c r="II1553" s="307"/>
      <c r="IJ1553" s="307"/>
      <c r="IK1553" s="307"/>
      <c r="IL1553" s="307"/>
      <c r="IM1553" s="307"/>
      <c r="IN1553" s="307"/>
      <c r="IO1553" s="307"/>
      <c r="IP1553" s="307"/>
      <c r="IQ1553" s="307"/>
      <c r="IR1553" s="307"/>
      <c r="IS1553" s="307"/>
      <c r="IT1553" s="307"/>
      <c r="IU1553" s="307"/>
      <c r="IV1553" s="307"/>
      <c r="IW1553" s="307"/>
      <c r="IX1553" s="307"/>
      <c r="IY1553" s="307"/>
      <c r="IZ1553" s="307"/>
      <c r="JA1553" s="307"/>
      <c r="JB1553" s="307"/>
      <c r="JC1553" s="307"/>
      <c r="JD1553" s="307"/>
      <c r="JE1553" s="307"/>
      <c r="JF1553" s="307"/>
      <c r="JG1553" s="307"/>
      <c r="JH1553" s="307"/>
      <c r="JI1553" s="307"/>
      <c r="JJ1553" s="307"/>
      <c r="JK1553" s="307"/>
      <c r="JL1553" s="307"/>
      <c r="JM1553" s="307"/>
      <c r="JN1553" s="307"/>
      <c r="JO1553" s="307"/>
      <c r="JP1553" s="307"/>
      <c r="JQ1553" s="307"/>
      <c r="JR1553" s="307"/>
      <c r="JS1553" s="307"/>
      <c r="JT1553" s="307"/>
      <c r="JU1553" s="307"/>
      <c r="JV1553" s="307"/>
      <c r="JW1553" s="307"/>
      <c r="JX1553" s="307"/>
      <c r="JY1553" s="307"/>
      <c r="JZ1553" s="307"/>
      <c r="KA1553" s="307"/>
      <c r="KB1553" s="307"/>
      <c r="KC1553" s="307"/>
      <c r="KD1553" s="307"/>
      <c r="KE1553" s="307"/>
      <c r="KF1553" s="307"/>
      <c r="KG1553" s="307"/>
      <c r="KH1553" s="307"/>
      <c r="KI1553" s="307"/>
      <c r="KJ1553" s="307"/>
      <c r="KK1553" s="307"/>
      <c r="KL1553" s="307"/>
      <c r="KM1553" s="307"/>
      <c r="KN1553" s="307"/>
      <c r="KO1553" s="307"/>
      <c r="KP1553" s="307"/>
      <c r="KQ1553" s="307"/>
      <c r="KR1553" s="307"/>
      <c r="KS1553" s="307"/>
      <c r="KT1553" s="307"/>
    </row>
    <row r="1554" spans="14:306" s="56" customFormat="1" ht="15" customHeight="1">
      <c r="N1554" s="410"/>
      <c r="O1554" s="410"/>
      <c r="P1554" s="311"/>
      <c r="Q1554" s="311"/>
      <c r="R1554" s="311"/>
      <c r="AG1554" s="57"/>
      <c r="AH1554" s="57"/>
      <c r="AI1554" s="57"/>
      <c r="AJ1554" s="57"/>
      <c r="AK1554" s="57"/>
      <c r="AL1554" s="57"/>
      <c r="AM1554" s="57"/>
      <c r="AN1554" s="57"/>
      <c r="AO1554" s="57"/>
      <c r="AP1554" s="57"/>
      <c r="AQ1554" s="57"/>
      <c r="AR1554" s="57"/>
      <c r="AS1554" s="57"/>
      <c r="AT1554" s="57"/>
      <c r="AU1554" s="57"/>
      <c r="AV1554" s="57"/>
      <c r="AW1554" s="57"/>
      <c r="AX1554" s="57"/>
      <c r="AY1554" s="57"/>
      <c r="AZ1554" s="57"/>
      <c r="BA1554" s="57"/>
      <c r="BB1554" s="57"/>
      <c r="BC1554" s="57"/>
      <c r="BD1554" s="57"/>
      <c r="BE1554" s="57"/>
      <c r="BF1554" s="57"/>
      <c r="BG1554" s="57"/>
      <c r="BH1554" s="57"/>
      <c r="BI1554" s="57"/>
      <c r="BJ1554" s="57"/>
      <c r="BK1554" s="57"/>
      <c r="BL1554" s="57"/>
      <c r="BM1554" s="57"/>
      <c r="BN1554" s="57"/>
      <c r="CB1554" s="307"/>
      <c r="CC1554" s="307"/>
      <c r="CD1554" s="307"/>
      <c r="CE1554" s="307"/>
      <c r="CF1554" s="307"/>
      <c r="CG1554" s="307"/>
      <c r="CH1554" s="307"/>
      <c r="CI1554" s="307"/>
      <c r="CJ1554" s="307"/>
      <c r="CK1554" s="307"/>
      <c r="CL1554" s="307"/>
      <c r="CM1554" s="307"/>
      <c r="CN1554" s="307"/>
      <c r="CO1554" s="307"/>
      <c r="CP1554" s="307"/>
      <c r="CQ1554" s="307"/>
      <c r="CR1554" s="307"/>
      <c r="CS1554" s="307"/>
      <c r="CT1554" s="307"/>
      <c r="CU1554" s="307"/>
      <c r="CV1554" s="307"/>
      <c r="CW1554" s="307"/>
      <c r="CX1554" s="307"/>
      <c r="CY1554" s="307"/>
      <c r="CZ1554" s="307"/>
      <c r="DA1554" s="307"/>
      <c r="DB1554" s="307"/>
      <c r="DC1554" s="307"/>
      <c r="DD1554" s="307"/>
      <c r="DE1554" s="307"/>
      <c r="DF1554" s="307"/>
      <c r="DG1554" s="307"/>
      <c r="DH1554" s="307"/>
      <c r="DI1554" s="390"/>
      <c r="DJ1554" s="390"/>
      <c r="DK1554" s="307"/>
      <c r="DL1554" s="307"/>
      <c r="DM1554" s="307"/>
      <c r="DN1554" s="307"/>
      <c r="DO1554" s="307"/>
      <c r="DP1554" s="307"/>
      <c r="DQ1554" s="307"/>
      <c r="DR1554" s="307"/>
      <c r="DS1554" s="307"/>
      <c r="DT1554" s="307"/>
      <c r="DU1554" s="307"/>
      <c r="DV1554" s="307"/>
      <c r="DW1554" s="307"/>
      <c r="DX1554" s="307"/>
      <c r="DY1554" s="307"/>
      <c r="DZ1554" s="307"/>
      <c r="EA1554" s="307"/>
      <c r="EB1554" s="307"/>
      <c r="EC1554" s="307"/>
      <c r="ED1554" s="307"/>
      <c r="EE1554" s="307"/>
      <c r="EF1554" s="307"/>
      <c r="EG1554" s="307"/>
      <c r="EH1554" s="307"/>
      <c r="EI1554" s="307"/>
      <c r="EJ1554" s="307"/>
      <c r="EK1554" s="307"/>
      <c r="EL1554" s="307"/>
      <c r="EM1554" s="307"/>
      <c r="EN1554" s="307"/>
      <c r="EO1554" s="307"/>
      <c r="EP1554" s="307"/>
      <c r="EQ1554" s="307"/>
      <c r="ER1554" s="307"/>
      <c r="ES1554" s="307"/>
      <c r="ET1554" s="307"/>
      <c r="EU1554" s="390"/>
      <c r="EV1554" s="390"/>
      <c r="EW1554" s="307"/>
      <c r="EX1554" s="307"/>
      <c r="EY1554" s="307"/>
      <c r="EZ1554" s="307"/>
      <c r="FA1554" s="307"/>
      <c r="FB1554" s="307"/>
      <c r="FC1554" s="307"/>
      <c r="FD1554" s="307"/>
      <c r="FE1554" s="307"/>
      <c r="FF1554" s="307"/>
      <c r="FG1554" s="307"/>
      <c r="FH1554" s="307"/>
      <c r="FI1554" s="307"/>
      <c r="FJ1554" s="307"/>
      <c r="FK1554" s="307"/>
      <c r="FL1554" s="307"/>
      <c r="FM1554" s="307"/>
      <c r="FN1554" s="307"/>
      <c r="FO1554" s="307"/>
      <c r="FP1554" s="307"/>
      <c r="FQ1554" s="307"/>
      <c r="FR1554" s="307"/>
      <c r="FS1554" s="307"/>
      <c r="FT1554" s="307"/>
      <c r="FU1554" s="307"/>
      <c r="FV1554" s="307"/>
      <c r="FW1554" s="307"/>
      <c r="FX1554" s="307"/>
      <c r="FY1554" s="307"/>
      <c r="FZ1554" s="307"/>
      <c r="GA1554" s="307"/>
      <c r="GB1554" s="307"/>
      <c r="GC1554" s="307"/>
      <c r="GD1554" s="307"/>
      <c r="GE1554" s="307"/>
      <c r="GF1554" s="307"/>
      <c r="GG1554" s="307"/>
      <c r="GH1554" s="307"/>
      <c r="GI1554" s="307"/>
      <c r="GJ1554" s="307"/>
      <c r="GK1554" s="307"/>
      <c r="GL1554" s="307"/>
      <c r="GM1554" s="307"/>
      <c r="GN1554" s="307"/>
      <c r="GO1554" s="307"/>
      <c r="GP1554" s="307"/>
      <c r="GQ1554" s="307"/>
      <c r="GR1554" s="307"/>
      <c r="GS1554" s="307"/>
      <c r="GT1554" s="307"/>
      <c r="GU1554" s="307"/>
      <c r="GV1554" s="307"/>
      <c r="GW1554" s="307"/>
      <c r="GX1554" s="307"/>
      <c r="GY1554" s="307"/>
      <c r="GZ1554" s="307"/>
      <c r="HA1554" s="307"/>
      <c r="HB1554" s="307"/>
      <c r="HC1554" s="307"/>
      <c r="HD1554" s="307"/>
      <c r="HE1554" s="307"/>
      <c r="HF1554" s="307"/>
      <c r="HG1554" s="307"/>
      <c r="HH1554" s="307"/>
      <c r="HI1554" s="307"/>
      <c r="HJ1554" s="307"/>
      <c r="HK1554" s="307"/>
      <c r="HL1554" s="307"/>
      <c r="HM1554" s="307"/>
      <c r="HN1554" s="307"/>
      <c r="HO1554" s="307"/>
      <c r="HP1554" s="307"/>
      <c r="HQ1554" s="307"/>
      <c r="HR1554" s="307"/>
      <c r="HS1554" s="307"/>
      <c r="HT1554" s="307"/>
      <c r="HU1554" s="307"/>
      <c r="HV1554" s="307"/>
      <c r="HW1554" s="307"/>
      <c r="HX1554" s="307"/>
      <c r="HY1554" s="307"/>
      <c r="HZ1554" s="307"/>
      <c r="IA1554" s="307"/>
      <c r="IB1554" s="307"/>
      <c r="IC1554" s="307"/>
      <c r="ID1554" s="307"/>
      <c r="IE1554" s="307"/>
      <c r="IF1554" s="307"/>
      <c r="IG1554" s="307"/>
      <c r="IH1554" s="307"/>
      <c r="II1554" s="307"/>
      <c r="IJ1554" s="307"/>
      <c r="IK1554" s="307"/>
      <c r="IL1554" s="307"/>
      <c r="IM1554" s="307"/>
      <c r="IN1554" s="307"/>
      <c r="IO1554" s="307"/>
      <c r="IP1554" s="307"/>
      <c r="IQ1554" s="307"/>
      <c r="IR1554" s="307"/>
      <c r="IS1554" s="307"/>
      <c r="IT1554" s="307"/>
      <c r="IU1554" s="307"/>
      <c r="IV1554" s="307"/>
      <c r="IW1554" s="307"/>
      <c r="IX1554" s="307"/>
      <c r="IY1554" s="307"/>
      <c r="IZ1554" s="307"/>
      <c r="JA1554" s="307"/>
      <c r="JB1554" s="307"/>
      <c r="JC1554" s="307"/>
      <c r="JD1554" s="307"/>
      <c r="JE1554" s="307"/>
      <c r="JF1554" s="307"/>
      <c r="JG1554" s="307"/>
      <c r="JH1554" s="307"/>
      <c r="JI1554" s="307"/>
      <c r="JJ1554" s="307"/>
      <c r="JK1554" s="307"/>
      <c r="JL1554" s="307"/>
      <c r="JM1554" s="307"/>
      <c r="JN1554" s="307"/>
      <c r="JO1554" s="307"/>
      <c r="JP1554" s="307"/>
      <c r="JQ1554" s="307"/>
      <c r="JR1554" s="307"/>
      <c r="JS1554" s="307"/>
      <c r="JT1554" s="307"/>
      <c r="JU1554" s="307"/>
      <c r="JV1554" s="307"/>
      <c r="JW1554" s="307"/>
      <c r="JX1554" s="307"/>
      <c r="JY1554" s="307"/>
      <c r="JZ1554" s="307"/>
      <c r="KA1554" s="307"/>
      <c r="KB1554" s="307"/>
      <c r="KC1554" s="307"/>
      <c r="KD1554" s="307"/>
      <c r="KE1554" s="307"/>
      <c r="KF1554" s="307"/>
      <c r="KG1554" s="307"/>
      <c r="KH1554" s="307"/>
      <c r="KI1554" s="307"/>
      <c r="KJ1554" s="307"/>
      <c r="KK1554" s="307"/>
      <c r="KL1554" s="307"/>
      <c r="KM1554" s="307"/>
      <c r="KN1554" s="307"/>
      <c r="KO1554" s="307"/>
      <c r="KP1554" s="307"/>
      <c r="KQ1554" s="307"/>
      <c r="KR1554" s="307"/>
      <c r="KS1554" s="307"/>
      <c r="KT1554" s="307"/>
    </row>
    <row r="1555" spans="14:306" s="56" customFormat="1" ht="15" customHeight="1">
      <c r="N1555" s="410"/>
      <c r="O1555" s="410"/>
      <c r="P1555" s="311"/>
      <c r="Q1555" s="311"/>
      <c r="R1555" s="311"/>
      <c r="AG1555" s="57"/>
      <c r="AH1555" s="57"/>
      <c r="AI1555" s="57"/>
      <c r="AJ1555" s="57"/>
      <c r="AK1555" s="57"/>
      <c r="AL1555" s="57"/>
      <c r="AM1555" s="57"/>
      <c r="AN1555" s="57"/>
      <c r="AO1555" s="57"/>
      <c r="AP1555" s="57"/>
      <c r="AQ1555" s="57"/>
      <c r="AR1555" s="57"/>
      <c r="AS1555" s="57"/>
      <c r="AT1555" s="57"/>
      <c r="AU1555" s="57"/>
      <c r="AV1555" s="57"/>
      <c r="AW1555" s="57"/>
      <c r="AX1555" s="57"/>
      <c r="AY1555" s="57"/>
      <c r="AZ1555" s="57"/>
      <c r="BA1555" s="57"/>
      <c r="BB1555" s="57"/>
      <c r="BC1555" s="57"/>
      <c r="BD1555" s="57"/>
      <c r="BE1555" s="57"/>
      <c r="BF1555" s="57"/>
      <c r="BG1555" s="57"/>
      <c r="BH1555" s="57"/>
      <c r="BI1555" s="57"/>
      <c r="BJ1555" s="57"/>
      <c r="BK1555" s="57"/>
      <c r="BL1555" s="57"/>
      <c r="BM1555" s="57"/>
      <c r="BN1555" s="57"/>
      <c r="CB1555" s="307"/>
      <c r="CC1555" s="307"/>
      <c r="CD1555" s="307"/>
      <c r="CE1555" s="307"/>
      <c r="CF1555" s="307"/>
      <c r="CG1555" s="307"/>
      <c r="CH1555" s="307"/>
      <c r="CI1555" s="307"/>
      <c r="CJ1555" s="307"/>
      <c r="CK1555" s="307"/>
      <c r="CL1555" s="307"/>
      <c r="CM1555" s="307"/>
      <c r="CN1555" s="307"/>
      <c r="CO1555" s="307"/>
      <c r="CP1555" s="307"/>
      <c r="CQ1555" s="307"/>
      <c r="CR1555" s="307"/>
      <c r="CS1555" s="307"/>
      <c r="CT1555" s="307"/>
      <c r="CU1555" s="307"/>
      <c r="CV1555" s="307"/>
      <c r="CW1555" s="307"/>
      <c r="CX1555" s="307"/>
      <c r="CY1555" s="307"/>
      <c r="CZ1555" s="307"/>
      <c r="DA1555" s="307"/>
      <c r="DB1555" s="307"/>
      <c r="DC1555" s="307"/>
      <c r="DD1555" s="307"/>
      <c r="DE1555" s="307"/>
      <c r="DF1555" s="307"/>
      <c r="DG1555" s="307"/>
      <c r="DH1555" s="307"/>
      <c r="DI1555" s="390"/>
      <c r="DJ1555" s="390"/>
      <c r="DK1555" s="307"/>
      <c r="DL1555" s="307"/>
      <c r="DM1555" s="307"/>
      <c r="DN1555" s="307"/>
      <c r="DO1555" s="307"/>
      <c r="DP1555" s="307"/>
      <c r="DQ1555" s="307"/>
      <c r="DR1555" s="307"/>
      <c r="DS1555" s="307"/>
      <c r="DT1555" s="307"/>
      <c r="DU1555" s="307"/>
      <c r="DV1555" s="307"/>
      <c r="DW1555" s="307"/>
      <c r="DX1555" s="307"/>
      <c r="DY1555" s="307"/>
      <c r="DZ1555" s="307"/>
      <c r="EA1555" s="307"/>
      <c r="EB1555" s="307"/>
      <c r="EC1555" s="307"/>
      <c r="ED1555" s="307"/>
      <c r="EE1555" s="307"/>
      <c r="EF1555" s="307"/>
      <c r="EG1555" s="307"/>
      <c r="EH1555" s="307"/>
      <c r="EI1555" s="307"/>
      <c r="EJ1555" s="307"/>
      <c r="EK1555" s="307"/>
      <c r="EL1555" s="307"/>
      <c r="EM1555" s="307"/>
      <c r="EN1555" s="307"/>
      <c r="EO1555" s="307"/>
      <c r="EP1555" s="307"/>
      <c r="EQ1555" s="307"/>
      <c r="ER1555" s="307"/>
      <c r="ES1555" s="307"/>
      <c r="ET1555" s="307"/>
      <c r="EU1555" s="390"/>
      <c r="EV1555" s="390"/>
      <c r="EW1555" s="307"/>
      <c r="EX1555" s="307"/>
      <c r="EY1555" s="307"/>
      <c r="EZ1555" s="307"/>
      <c r="FA1555" s="307"/>
      <c r="FB1555" s="307"/>
      <c r="FC1555" s="307"/>
      <c r="FD1555" s="307"/>
      <c r="FE1555" s="307"/>
      <c r="FF1555" s="307"/>
      <c r="FG1555" s="307"/>
      <c r="FH1555" s="307"/>
      <c r="FI1555" s="307"/>
      <c r="FJ1555" s="307"/>
      <c r="FK1555" s="307"/>
      <c r="FL1555" s="307"/>
      <c r="FM1555" s="307"/>
      <c r="FN1555" s="307"/>
      <c r="FO1555" s="307"/>
      <c r="FP1555" s="307"/>
      <c r="FQ1555" s="307"/>
      <c r="FR1555" s="307"/>
      <c r="FS1555" s="307"/>
      <c r="FT1555" s="307"/>
      <c r="FU1555" s="307"/>
      <c r="FV1555" s="307"/>
      <c r="FW1555" s="307"/>
      <c r="FX1555" s="307"/>
      <c r="FY1555" s="307"/>
      <c r="FZ1555" s="307"/>
      <c r="GA1555" s="307"/>
      <c r="GB1555" s="307"/>
      <c r="GC1555" s="307"/>
      <c r="GD1555" s="307"/>
      <c r="GE1555" s="307"/>
      <c r="GF1555" s="307"/>
      <c r="GG1555" s="307"/>
      <c r="GH1555" s="307"/>
      <c r="GI1555" s="307"/>
      <c r="GJ1555" s="307"/>
      <c r="GK1555" s="307"/>
      <c r="GL1555" s="307"/>
      <c r="GM1555" s="307"/>
      <c r="GN1555" s="307"/>
      <c r="GO1555" s="307"/>
      <c r="GP1555" s="307"/>
      <c r="GQ1555" s="307"/>
      <c r="GR1555" s="307"/>
      <c r="GS1555" s="307"/>
      <c r="GT1555" s="307"/>
      <c r="GU1555" s="307"/>
      <c r="GV1555" s="307"/>
      <c r="GW1555" s="307"/>
      <c r="GX1555" s="307"/>
      <c r="GY1555" s="307"/>
      <c r="GZ1555" s="307"/>
      <c r="HA1555" s="307"/>
      <c r="HB1555" s="307"/>
      <c r="HC1555" s="307"/>
      <c r="HD1555" s="307"/>
      <c r="HE1555" s="307"/>
      <c r="HF1555" s="307"/>
      <c r="HG1555" s="307"/>
      <c r="HH1555" s="307"/>
      <c r="HI1555" s="307"/>
      <c r="HJ1555" s="307"/>
      <c r="HK1555" s="307"/>
      <c r="HL1555" s="307"/>
      <c r="HM1555" s="307"/>
      <c r="HN1555" s="307"/>
      <c r="HO1555" s="307"/>
      <c r="HP1555" s="307"/>
      <c r="HQ1555" s="307"/>
      <c r="HR1555" s="307"/>
      <c r="HS1555" s="307"/>
      <c r="HT1555" s="307"/>
      <c r="HU1555" s="307"/>
      <c r="HV1555" s="307"/>
      <c r="HW1555" s="307"/>
      <c r="HX1555" s="307"/>
      <c r="HY1555" s="307"/>
      <c r="HZ1555" s="307"/>
      <c r="IA1555" s="307"/>
      <c r="IB1555" s="307"/>
      <c r="IC1555" s="307"/>
      <c r="ID1555" s="307"/>
      <c r="IE1555" s="307"/>
      <c r="IF1555" s="307"/>
      <c r="IG1555" s="307"/>
      <c r="IH1555" s="307"/>
      <c r="II1555" s="307"/>
      <c r="IJ1555" s="307"/>
      <c r="IK1555" s="307"/>
      <c r="IL1555" s="307"/>
      <c r="IM1555" s="307"/>
      <c r="IN1555" s="307"/>
      <c r="IO1555" s="307"/>
      <c r="IP1555" s="307"/>
      <c r="IQ1555" s="307"/>
      <c r="IR1555" s="307"/>
      <c r="IS1555" s="307"/>
      <c r="IT1555" s="307"/>
      <c r="IU1555" s="307"/>
      <c r="IV1555" s="307"/>
      <c r="IW1555" s="307"/>
      <c r="IX1555" s="307"/>
      <c r="IY1555" s="307"/>
      <c r="IZ1555" s="307"/>
      <c r="JA1555" s="307"/>
      <c r="JB1555" s="307"/>
      <c r="JC1555" s="307"/>
      <c r="JD1555" s="307"/>
      <c r="JE1555" s="307"/>
      <c r="JF1555" s="307"/>
      <c r="JG1555" s="307"/>
      <c r="JH1555" s="307"/>
      <c r="JI1555" s="307"/>
      <c r="JJ1555" s="307"/>
      <c r="JK1555" s="307"/>
      <c r="JL1555" s="307"/>
      <c r="JM1555" s="307"/>
      <c r="JN1555" s="307"/>
      <c r="JO1555" s="307"/>
      <c r="JP1555" s="307"/>
      <c r="JQ1555" s="307"/>
      <c r="JR1555" s="307"/>
      <c r="JS1555" s="307"/>
      <c r="JT1555" s="307"/>
      <c r="JU1555" s="307"/>
      <c r="JV1555" s="307"/>
      <c r="JW1555" s="307"/>
      <c r="JX1555" s="307"/>
      <c r="JY1555" s="307"/>
      <c r="JZ1555" s="307"/>
      <c r="KA1555" s="307"/>
      <c r="KB1555" s="307"/>
      <c r="KC1555" s="307"/>
      <c r="KD1555" s="307"/>
      <c r="KE1555" s="307"/>
      <c r="KF1555" s="307"/>
      <c r="KG1555" s="307"/>
      <c r="KH1555" s="307"/>
      <c r="KI1555" s="307"/>
      <c r="KJ1555" s="307"/>
      <c r="KK1555" s="307"/>
      <c r="KL1555" s="307"/>
      <c r="KM1555" s="307"/>
      <c r="KN1555" s="307"/>
      <c r="KO1555" s="307"/>
      <c r="KP1555" s="307"/>
      <c r="KQ1555" s="307"/>
      <c r="KR1555" s="307"/>
      <c r="KS1555" s="307"/>
      <c r="KT1555" s="307"/>
    </row>
    <row r="1556" spans="14:306" s="56" customFormat="1" ht="15" customHeight="1">
      <c r="N1556" s="410"/>
      <c r="O1556" s="410"/>
      <c r="P1556" s="311"/>
      <c r="Q1556" s="311"/>
      <c r="R1556" s="311"/>
      <c r="AG1556" s="57"/>
      <c r="AH1556" s="57"/>
      <c r="AI1556" s="57"/>
      <c r="AJ1556" s="57"/>
      <c r="AK1556" s="57"/>
      <c r="AL1556" s="57"/>
      <c r="AM1556" s="57"/>
      <c r="AN1556" s="57"/>
      <c r="AO1556" s="57"/>
      <c r="AP1556" s="57"/>
      <c r="AQ1556" s="57"/>
      <c r="AR1556" s="57"/>
      <c r="AS1556" s="57"/>
      <c r="AT1556" s="57"/>
      <c r="AU1556" s="57"/>
      <c r="AV1556" s="57"/>
      <c r="AW1556" s="57"/>
      <c r="AX1556" s="57"/>
      <c r="AY1556" s="57"/>
      <c r="AZ1556" s="57"/>
      <c r="BA1556" s="57"/>
      <c r="BB1556" s="57"/>
      <c r="BC1556" s="57"/>
      <c r="BD1556" s="57"/>
      <c r="BE1556" s="57"/>
      <c r="BF1556" s="57"/>
      <c r="BG1556" s="57"/>
      <c r="BH1556" s="57"/>
      <c r="BI1556" s="57"/>
      <c r="BJ1556" s="57"/>
      <c r="BK1556" s="57"/>
      <c r="BL1556" s="57"/>
      <c r="BM1556" s="57"/>
      <c r="BN1556" s="57"/>
      <c r="CB1556" s="307"/>
      <c r="CC1556" s="307"/>
      <c r="CD1556" s="307"/>
      <c r="CE1556" s="307"/>
      <c r="CF1556" s="307"/>
      <c r="CG1556" s="307"/>
      <c r="CH1556" s="307"/>
      <c r="CI1556" s="307"/>
      <c r="CJ1556" s="307"/>
      <c r="CK1556" s="307"/>
      <c r="CL1556" s="307"/>
      <c r="CM1556" s="307"/>
      <c r="CN1556" s="307"/>
      <c r="CO1556" s="307"/>
      <c r="CP1556" s="307"/>
      <c r="CQ1556" s="307"/>
      <c r="CR1556" s="307"/>
      <c r="CS1556" s="307"/>
      <c r="CT1556" s="307"/>
      <c r="CU1556" s="307"/>
      <c r="CV1556" s="307"/>
      <c r="CW1556" s="307"/>
      <c r="CX1556" s="307"/>
      <c r="CY1556" s="307"/>
      <c r="CZ1556" s="307"/>
      <c r="DA1556" s="307"/>
      <c r="DB1556" s="307"/>
      <c r="DC1556" s="307"/>
      <c r="DD1556" s="307"/>
      <c r="DE1556" s="307"/>
      <c r="DF1556" s="307"/>
      <c r="DG1556" s="307"/>
      <c r="DH1556" s="307"/>
      <c r="DI1556" s="390"/>
      <c r="DJ1556" s="390"/>
      <c r="DK1556" s="307"/>
      <c r="DL1556" s="307"/>
      <c r="DM1556" s="307"/>
      <c r="DN1556" s="307"/>
      <c r="DO1556" s="307"/>
      <c r="DP1556" s="307"/>
      <c r="DQ1556" s="307"/>
      <c r="DR1556" s="307"/>
      <c r="DS1556" s="307"/>
      <c r="DT1556" s="307"/>
      <c r="DU1556" s="307"/>
      <c r="DV1556" s="307"/>
      <c r="DW1556" s="307"/>
      <c r="DX1556" s="307"/>
      <c r="DY1556" s="307"/>
      <c r="DZ1556" s="307"/>
      <c r="EA1556" s="307"/>
      <c r="EB1556" s="307"/>
      <c r="EC1556" s="307"/>
      <c r="ED1556" s="307"/>
      <c r="EE1556" s="307"/>
      <c r="EF1556" s="307"/>
      <c r="EG1556" s="307"/>
      <c r="EH1556" s="307"/>
      <c r="EI1556" s="307"/>
      <c r="EJ1556" s="307"/>
      <c r="EK1556" s="307"/>
      <c r="EL1556" s="307"/>
      <c r="EM1556" s="307"/>
      <c r="EN1556" s="307"/>
      <c r="EO1556" s="307"/>
      <c r="EP1556" s="307"/>
      <c r="EQ1556" s="307"/>
      <c r="ER1556" s="307"/>
      <c r="ES1556" s="307"/>
      <c r="ET1556" s="307"/>
      <c r="EU1556" s="390"/>
      <c r="EV1556" s="390"/>
      <c r="EW1556" s="307"/>
      <c r="EX1556" s="307"/>
      <c r="EY1556" s="307"/>
      <c r="EZ1556" s="307"/>
      <c r="FA1556" s="307"/>
      <c r="FB1556" s="307"/>
      <c r="FC1556" s="307"/>
      <c r="FD1556" s="307"/>
      <c r="FE1556" s="307"/>
      <c r="FF1556" s="307"/>
      <c r="FG1556" s="307"/>
      <c r="FH1556" s="307"/>
      <c r="FI1556" s="307"/>
      <c r="FJ1556" s="307"/>
      <c r="FK1556" s="307"/>
      <c r="FL1556" s="307"/>
      <c r="FM1556" s="307"/>
      <c r="FN1556" s="307"/>
      <c r="FO1556" s="307"/>
      <c r="FP1556" s="307"/>
      <c r="FQ1556" s="307"/>
      <c r="FR1556" s="307"/>
      <c r="FS1556" s="307"/>
      <c r="FT1556" s="307"/>
      <c r="FU1556" s="307"/>
      <c r="FV1556" s="307"/>
      <c r="FW1556" s="307"/>
      <c r="FX1556" s="307"/>
      <c r="FY1556" s="307"/>
      <c r="FZ1556" s="307"/>
      <c r="GA1556" s="307"/>
      <c r="GB1556" s="307"/>
      <c r="GC1556" s="307"/>
      <c r="GD1556" s="307"/>
      <c r="GE1556" s="307"/>
      <c r="GF1556" s="307"/>
      <c r="GG1556" s="307"/>
      <c r="GH1556" s="307"/>
      <c r="GI1556" s="307"/>
      <c r="GJ1556" s="307"/>
      <c r="GK1556" s="307"/>
      <c r="GL1556" s="307"/>
      <c r="GM1556" s="307"/>
      <c r="GN1556" s="307"/>
      <c r="GO1556" s="307"/>
      <c r="GP1556" s="307"/>
      <c r="GQ1556" s="307"/>
      <c r="GR1556" s="307"/>
      <c r="GS1556" s="307"/>
      <c r="GT1556" s="307"/>
      <c r="GU1556" s="307"/>
      <c r="GV1556" s="307"/>
      <c r="GW1556" s="307"/>
      <c r="GX1556" s="307"/>
      <c r="GY1556" s="307"/>
      <c r="GZ1556" s="307"/>
      <c r="HA1556" s="307"/>
      <c r="HB1556" s="307"/>
      <c r="HC1556" s="307"/>
      <c r="HD1556" s="307"/>
      <c r="HE1556" s="307"/>
      <c r="HF1556" s="307"/>
      <c r="HG1556" s="307"/>
      <c r="HH1556" s="307"/>
      <c r="HI1556" s="307"/>
      <c r="HJ1556" s="307"/>
      <c r="HK1556" s="307"/>
      <c r="HL1556" s="307"/>
      <c r="HM1556" s="307"/>
      <c r="HN1556" s="307"/>
      <c r="HO1556" s="307"/>
      <c r="HP1556" s="307"/>
      <c r="HQ1556" s="307"/>
      <c r="HR1556" s="307"/>
      <c r="HS1556" s="307"/>
      <c r="HT1556" s="307"/>
      <c r="HU1556" s="307"/>
      <c r="HV1556" s="307"/>
      <c r="HW1556" s="307"/>
      <c r="HX1556" s="307"/>
      <c r="HY1556" s="307"/>
      <c r="HZ1556" s="307"/>
      <c r="IA1556" s="307"/>
      <c r="IB1556" s="307"/>
      <c r="IC1556" s="307"/>
      <c r="ID1556" s="307"/>
      <c r="IE1556" s="307"/>
      <c r="IF1556" s="307"/>
      <c r="IG1556" s="307"/>
      <c r="IH1556" s="307"/>
      <c r="II1556" s="307"/>
      <c r="IJ1556" s="307"/>
      <c r="IK1556" s="307"/>
      <c r="IL1556" s="307"/>
      <c r="IM1556" s="307"/>
      <c r="IN1556" s="307"/>
      <c r="IO1556" s="307"/>
      <c r="IP1556" s="307"/>
      <c r="IQ1556" s="307"/>
      <c r="IR1556" s="307"/>
      <c r="IS1556" s="307"/>
      <c r="IT1556" s="307"/>
      <c r="IU1556" s="307"/>
      <c r="IV1556" s="307"/>
      <c r="IW1556" s="307"/>
      <c r="IX1556" s="307"/>
      <c r="IY1556" s="307"/>
      <c r="IZ1556" s="307"/>
      <c r="JA1556" s="307"/>
      <c r="JB1556" s="307"/>
      <c r="JC1556" s="307"/>
      <c r="JD1556" s="307"/>
      <c r="JE1556" s="307"/>
      <c r="JF1556" s="307"/>
      <c r="JG1556" s="307"/>
      <c r="JH1556" s="307"/>
      <c r="JI1556" s="307"/>
      <c r="JJ1556" s="307"/>
      <c r="JK1556" s="307"/>
      <c r="JL1556" s="307"/>
      <c r="JM1556" s="307"/>
      <c r="JN1556" s="307"/>
      <c r="JO1556" s="307"/>
      <c r="JP1556" s="307"/>
      <c r="JQ1556" s="307"/>
      <c r="JR1556" s="307"/>
      <c r="JS1556" s="307"/>
      <c r="JT1556" s="307"/>
      <c r="JU1556" s="307"/>
      <c r="JV1556" s="307"/>
      <c r="JW1556" s="307"/>
      <c r="JX1556" s="307"/>
      <c r="JY1556" s="307"/>
      <c r="JZ1556" s="307"/>
      <c r="KA1556" s="307"/>
      <c r="KB1556" s="307"/>
      <c r="KC1556" s="307"/>
      <c r="KD1556" s="307"/>
      <c r="KE1556" s="307"/>
      <c r="KF1556" s="307"/>
      <c r="KG1556" s="307"/>
      <c r="KH1556" s="307"/>
      <c r="KI1556" s="307"/>
      <c r="KJ1556" s="307"/>
      <c r="KK1556" s="307"/>
      <c r="KL1556" s="307"/>
      <c r="KM1556" s="307"/>
      <c r="KN1556" s="307"/>
      <c r="KO1556" s="307"/>
      <c r="KP1556" s="307"/>
      <c r="KQ1556" s="307"/>
      <c r="KR1556" s="307"/>
      <c r="KS1556" s="307"/>
      <c r="KT1556" s="307"/>
    </row>
    <row r="1557" spans="14:306" s="56" customFormat="1" ht="15" customHeight="1">
      <c r="N1557" s="410"/>
      <c r="O1557" s="410"/>
      <c r="P1557" s="311"/>
      <c r="Q1557" s="311"/>
      <c r="R1557" s="311"/>
      <c r="AG1557" s="57"/>
      <c r="AH1557" s="57"/>
      <c r="AI1557" s="57"/>
      <c r="AJ1557" s="57"/>
      <c r="AK1557" s="57"/>
      <c r="AL1557" s="57"/>
      <c r="AM1557" s="57"/>
      <c r="AN1557" s="57"/>
      <c r="AO1557" s="57"/>
      <c r="AP1557" s="57"/>
      <c r="AQ1557" s="57"/>
      <c r="AR1557" s="57"/>
      <c r="AS1557" s="57"/>
      <c r="AT1557" s="57"/>
      <c r="AU1557" s="57"/>
      <c r="AV1557" s="57"/>
      <c r="AW1557" s="57"/>
      <c r="AX1557" s="57"/>
      <c r="AY1557" s="57"/>
      <c r="AZ1557" s="57"/>
      <c r="BA1557" s="57"/>
      <c r="BB1557" s="57"/>
      <c r="BC1557" s="57"/>
      <c r="BD1557" s="57"/>
      <c r="BE1557" s="57"/>
      <c r="BF1557" s="57"/>
      <c r="BG1557" s="57"/>
      <c r="BH1557" s="57"/>
      <c r="BI1557" s="57"/>
      <c r="BJ1557" s="57"/>
      <c r="BK1557" s="57"/>
      <c r="BL1557" s="57"/>
      <c r="BM1557" s="57"/>
      <c r="BN1557" s="57"/>
      <c r="CB1557" s="307"/>
      <c r="CC1557" s="307"/>
      <c r="CD1557" s="307"/>
      <c r="CE1557" s="307"/>
      <c r="CF1557" s="307"/>
      <c r="CG1557" s="307"/>
      <c r="CH1557" s="307"/>
      <c r="CI1557" s="307"/>
      <c r="CJ1557" s="307"/>
      <c r="CK1557" s="307"/>
      <c r="CL1557" s="307"/>
      <c r="CM1557" s="307"/>
      <c r="CN1557" s="307"/>
      <c r="CO1557" s="307"/>
      <c r="CP1557" s="307"/>
      <c r="CQ1557" s="307"/>
      <c r="CR1557" s="307"/>
      <c r="CS1557" s="307"/>
      <c r="CT1557" s="307"/>
      <c r="CU1557" s="307"/>
      <c r="CV1557" s="307"/>
      <c r="CW1557" s="307"/>
      <c r="CX1557" s="307"/>
      <c r="CY1557" s="307"/>
      <c r="CZ1557" s="307"/>
      <c r="DA1557" s="307"/>
      <c r="DB1557" s="307"/>
      <c r="DC1557" s="307"/>
      <c r="DD1557" s="307"/>
      <c r="DE1557" s="307"/>
      <c r="DF1557" s="307"/>
      <c r="DG1557" s="307"/>
      <c r="DH1557" s="307"/>
      <c r="DI1557" s="390"/>
      <c r="DJ1557" s="390"/>
      <c r="DK1557" s="307"/>
      <c r="DL1557" s="307"/>
      <c r="DM1557" s="307"/>
      <c r="DN1557" s="307"/>
      <c r="DO1557" s="307"/>
      <c r="DP1557" s="307"/>
      <c r="DQ1557" s="307"/>
      <c r="DR1557" s="307"/>
      <c r="DS1557" s="307"/>
      <c r="DT1557" s="307"/>
      <c r="DU1557" s="307"/>
      <c r="DV1557" s="307"/>
      <c r="DW1557" s="307"/>
      <c r="DX1557" s="307"/>
      <c r="DY1557" s="307"/>
      <c r="DZ1557" s="307"/>
      <c r="EA1557" s="307"/>
      <c r="EB1557" s="307"/>
      <c r="EC1557" s="307"/>
      <c r="ED1557" s="307"/>
      <c r="EE1557" s="307"/>
      <c r="EF1557" s="307"/>
      <c r="EG1557" s="307"/>
      <c r="EH1557" s="307"/>
      <c r="EI1557" s="307"/>
      <c r="EJ1557" s="307"/>
      <c r="EK1557" s="307"/>
      <c r="EL1557" s="307"/>
      <c r="EM1557" s="307"/>
      <c r="EN1557" s="307"/>
      <c r="EO1557" s="307"/>
      <c r="EP1557" s="307"/>
      <c r="EQ1557" s="307"/>
      <c r="ER1557" s="307"/>
      <c r="ES1557" s="307"/>
      <c r="ET1557" s="307"/>
      <c r="EU1557" s="390"/>
      <c r="EV1557" s="390"/>
      <c r="EW1557" s="307"/>
      <c r="EX1557" s="307"/>
      <c r="EY1557" s="307"/>
      <c r="EZ1557" s="307"/>
      <c r="FA1557" s="307"/>
      <c r="FB1557" s="307"/>
      <c r="FC1557" s="307"/>
      <c r="FD1557" s="307"/>
      <c r="FE1557" s="307"/>
      <c r="FF1557" s="307"/>
      <c r="FG1557" s="307"/>
      <c r="FH1557" s="307"/>
      <c r="FI1557" s="307"/>
      <c r="FJ1557" s="307"/>
      <c r="FK1557" s="307"/>
      <c r="FL1557" s="307"/>
      <c r="FM1557" s="307"/>
      <c r="FN1557" s="307"/>
      <c r="FO1557" s="307"/>
      <c r="FP1557" s="307"/>
      <c r="FQ1557" s="307"/>
      <c r="FR1557" s="307"/>
      <c r="FS1557" s="307"/>
      <c r="FT1557" s="307"/>
      <c r="FU1557" s="307"/>
      <c r="FV1557" s="307"/>
      <c r="FW1557" s="307"/>
      <c r="FX1557" s="307"/>
      <c r="FY1557" s="307"/>
      <c r="FZ1557" s="307"/>
      <c r="GA1557" s="307"/>
      <c r="GB1557" s="307"/>
      <c r="GC1557" s="307"/>
      <c r="GD1557" s="307"/>
      <c r="GE1557" s="307"/>
      <c r="GF1557" s="307"/>
      <c r="GG1557" s="307"/>
      <c r="GH1557" s="307"/>
      <c r="GI1557" s="307"/>
      <c r="GJ1557" s="307"/>
      <c r="GK1557" s="307"/>
      <c r="GL1557" s="307"/>
      <c r="GM1557" s="307"/>
      <c r="GN1557" s="307"/>
      <c r="GO1557" s="307"/>
      <c r="GP1557" s="307"/>
      <c r="GQ1557" s="307"/>
      <c r="GR1557" s="307"/>
      <c r="GS1557" s="307"/>
      <c r="GT1557" s="307"/>
      <c r="GU1557" s="307"/>
      <c r="GV1557" s="307"/>
      <c r="GW1557" s="307"/>
      <c r="GX1557" s="307"/>
      <c r="GY1557" s="307"/>
      <c r="GZ1557" s="307"/>
      <c r="HA1557" s="307"/>
      <c r="HB1557" s="307"/>
      <c r="HC1557" s="307"/>
      <c r="HD1557" s="307"/>
      <c r="HE1557" s="307"/>
      <c r="HF1557" s="307"/>
      <c r="HG1557" s="307"/>
      <c r="HH1557" s="307"/>
      <c r="HI1557" s="307"/>
      <c r="HJ1557" s="307"/>
      <c r="HK1557" s="307"/>
      <c r="HL1557" s="307"/>
      <c r="HM1557" s="307"/>
      <c r="HN1557" s="307"/>
      <c r="HO1557" s="307"/>
      <c r="HP1557" s="307"/>
      <c r="HQ1557" s="307"/>
      <c r="HR1557" s="307"/>
      <c r="HS1557" s="307"/>
      <c r="HT1557" s="307"/>
      <c r="HU1557" s="307"/>
      <c r="HV1557" s="307"/>
      <c r="HW1557" s="307"/>
      <c r="HX1557" s="307"/>
      <c r="HY1557" s="307"/>
      <c r="HZ1557" s="307"/>
      <c r="IA1557" s="307"/>
      <c r="IB1557" s="307"/>
      <c r="IC1557" s="307"/>
      <c r="ID1557" s="307"/>
      <c r="IE1557" s="307"/>
      <c r="IF1557" s="307"/>
      <c r="IG1557" s="307"/>
      <c r="IH1557" s="307"/>
      <c r="II1557" s="307"/>
      <c r="IJ1557" s="307"/>
      <c r="IK1557" s="307"/>
      <c r="IL1557" s="307"/>
      <c r="IM1557" s="307"/>
      <c r="IN1557" s="307"/>
      <c r="IO1557" s="307"/>
      <c r="IP1557" s="307"/>
      <c r="IQ1557" s="307"/>
      <c r="IR1557" s="307"/>
      <c r="IS1557" s="307"/>
      <c r="IT1557" s="307"/>
      <c r="IU1557" s="307"/>
      <c r="IV1557" s="307"/>
      <c r="IW1557" s="307"/>
      <c r="IX1557" s="307"/>
      <c r="IY1557" s="307"/>
      <c r="IZ1557" s="307"/>
      <c r="JA1557" s="307"/>
      <c r="JB1557" s="307"/>
      <c r="JC1557" s="307"/>
      <c r="JD1557" s="307"/>
      <c r="JE1557" s="307"/>
      <c r="JF1557" s="307"/>
      <c r="JG1557" s="307"/>
      <c r="JH1557" s="307"/>
      <c r="JI1557" s="307"/>
      <c r="JJ1557" s="307"/>
      <c r="JK1557" s="307"/>
      <c r="JL1557" s="307"/>
      <c r="JM1557" s="307"/>
      <c r="JN1557" s="307"/>
      <c r="JO1557" s="307"/>
      <c r="JP1557" s="307"/>
      <c r="JQ1557" s="307"/>
      <c r="JR1557" s="307"/>
      <c r="JS1557" s="307"/>
      <c r="JT1557" s="307"/>
      <c r="JU1557" s="307"/>
      <c r="JV1557" s="307"/>
      <c r="JW1557" s="307"/>
      <c r="JX1557" s="307"/>
      <c r="JY1557" s="307"/>
      <c r="JZ1557" s="307"/>
      <c r="KA1557" s="307"/>
      <c r="KB1557" s="307"/>
      <c r="KC1557" s="307"/>
      <c r="KD1557" s="307"/>
      <c r="KE1557" s="307"/>
      <c r="KF1557" s="307"/>
      <c r="KG1557" s="307"/>
      <c r="KH1557" s="307"/>
      <c r="KI1557" s="307"/>
      <c r="KJ1557" s="307"/>
      <c r="KK1557" s="307"/>
      <c r="KL1557" s="307"/>
      <c r="KM1557" s="307"/>
      <c r="KN1557" s="307"/>
      <c r="KO1557" s="307"/>
      <c r="KP1557" s="307"/>
      <c r="KQ1557" s="307"/>
      <c r="KR1557" s="307"/>
      <c r="KS1557" s="307"/>
      <c r="KT1557" s="307"/>
    </row>
    <row r="1558" spans="14:306" s="56" customFormat="1" ht="15" customHeight="1">
      <c r="N1558" s="410"/>
      <c r="O1558" s="410"/>
      <c r="P1558" s="311"/>
      <c r="Q1558" s="311"/>
      <c r="R1558" s="311"/>
      <c r="AG1558" s="57"/>
      <c r="AH1558" s="57"/>
      <c r="AI1558" s="57"/>
      <c r="AJ1558" s="57"/>
      <c r="AK1558" s="57"/>
      <c r="AL1558" s="57"/>
      <c r="AM1558" s="57"/>
      <c r="AN1558" s="57"/>
      <c r="AO1558" s="57"/>
      <c r="AP1558" s="57"/>
      <c r="AQ1558" s="57"/>
      <c r="AR1558" s="57"/>
      <c r="AS1558" s="57"/>
      <c r="AT1558" s="57"/>
      <c r="AU1558" s="57"/>
      <c r="AV1558" s="57"/>
      <c r="AW1558" s="57"/>
      <c r="AX1558" s="57"/>
      <c r="AY1558" s="57"/>
      <c r="AZ1558" s="57"/>
      <c r="BA1558" s="57"/>
      <c r="BB1558" s="57"/>
      <c r="BC1558" s="57"/>
      <c r="BD1558" s="57"/>
      <c r="BE1558" s="57"/>
      <c r="BF1558" s="57"/>
      <c r="BG1558" s="57"/>
      <c r="BH1558" s="57"/>
      <c r="BI1558" s="57"/>
      <c r="BJ1558" s="57"/>
      <c r="BK1558" s="57"/>
      <c r="BL1558" s="57"/>
      <c r="BM1558" s="57"/>
      <c r="BN1558" s="57"/>
      <c r="CB1558" s="307"/>
      <c r="CC1558" s="307"/>
      <c r="CD1558" s="307"/>
      <c r="CE1558" s="307"/>
      <c r="CF1558" s="307"/>
      <c r="CG1558" s="307"/>
      <c r="CH1558" s="307"/>
      <c r="CI1558" s="307"/>
      <c r="CJ1558" s="307"/>
      <c r="CK1558" s="307"/>
      <c r="CL1558" s="307"/>
      <c r="CM1558" s="307"/>
      <c r="CN1558" s="307"/>
      <c r="CO1558" s="307"/>
      <c r="CP1558" s="307"/>
      <c r="CQ1558" s="307"/>
      <c r="CR1558" s="307"/>
      <c r="CS1558" s="307"/>
      <c r="CT1558" s="307"/>
      <c r="CU1558" s="307"/>
      <c r="CV1558" s="307"/>
      <c r="CW1558" s="307"/>
      <c r="CX1558" s="307"/>
      <c r="CY1558" s="307"/>
      <c r="CZ1558" s="307"/>
      <c r="DA1558" s="307"/>
      <c r="DB1558" s="307"/>
      <c r="DC1558" s="307"/>
      <c r="DD1558" s="307"/>
      <c r="DE1558" s="307"/>
      <c r="DF1558" s="307"/>
      <c r="DG1558" s="307"/>
      <c r="DH1558" s="307"/>
      <c r="DI1558" s="390"/>
      <c r="DJ1558" s="390"/>
      <c r="DK1558" s="307"/>
      <c r="DL1558" s="307"/>
      <c r="DM1558" s="307"/>
      <c r="DN1558" s="307"/>
      <c r="DO1558" s="307"/>
      <c r="DP1558" s="307"/>
      <c r="DQ1558" s="307"/>
      <c r="DR1558" s="307"/>
      <c r="DS1558" s="307"/>
      <c r="DT1558" s="307"/>
      <c r="DU1558" s="307"/>
      <c r="DV1558" s="307"/>
      <c r="DW1558" s="307"/>
      <c r="DX1558" s="307"/>
      <c r="DY1558" s="307"/>
      <c r="DZ1558" s="307"/>
      <c r="EA1558" s="307"/>
      <c r="EB1558" s="307"/>
      <c r="EC1558" s="307"/>
      <c r="ED1558" s="307"/>
      <c r="EE1558" s="307"/>
      <c r="EF1558" s="307"/>
      <c r="EG1558" s="307"/>
      <c r="EH1558" s="307"/>
      <c r="EI1558" s="307"/>
      <c r="EJ1558" s="307"/>
      <c r="EK1558" s="307"/>
      <c r="EL1558" s="307"/>
      <c r="EM1558" s="307"/>
      <c r="EN1558" s="307"/>
      <c r="EO1558" s="307"/>
      <c r="EP1558" s="307"/>
      <c r="EQ1558" s="307"/>
      <c r="ER1558" s="307"/>
      <c r="ES1558" s="307"/>
      <c r="ET1558" s="307"/>
      <c r="EU1558" s="390"/>
      <c r="EV1558" s="390"/>
      <c r="EW1558" s="307"/>
      <c r="EX1558" s="307"/>
      <c r="EY1558" s="307"/>
      <c r="EZ1558" s="307"/>
      <c r="FA1558" s="307"/>
      <c r="FB1558" s="307"/>
      <c r="FC1558" s="307"/>
      <c r="FD1558" s="307"/>
      <c r="FE1558" s="307"/>
      <c r="FF1558" s="307"/>
      <c r="FG1558" s="307"/>
      <c r="FH1558" s="307"/>
      <c r="FI1558" s="307"/>
      <c r="FJ1558" s="307"/>
      <c r="FK1558" s="307"/>
      <c r="FL1558" s="307"/>
      <c r="FM1558" s="307"/>
      <c r="FN1558" s="307"/>
      <c r="FO1558" s="307"/>
      <c r="FP1558" s="307"/>
      <c r="FQ1558" s="307"/>
      <c r="FR1558" s="307"/>
      <c r="FS1558" s="307"/>
      <c r="FT1558" s="307"/>
      <c r="FU1558" s="307"/>
      <c r="FV1558" s="307"/>
      <c r="FW1558" s="307"/>
      <c r="FX1558" s="307"/>
      <c r="FY1558" s="307"/>
      <c r="FZ1558" s="307"/>
      <c r="GA1558" s="307"/>
      <c r="GB1558" s="307"/>
      <c r="GC1558" s="307"/>
      <c r="GD1558" s="307"/>
      <c r="GE1558" s="307"/>
      <c r="GF1558" s="307"/>
      <c r="GG1558" s="307"/>
      <c r="GH1558" s="307"/>
      <c r="GI1558" s="307"/>
      <c r="GJ1558" s="307"/>
      <c r="GK1558" s="307"/>
      <c r="GL1558" s="307"/>
      <c r="GM1558" s="307"/>
      <c r="GN1558" s="307"/>
      <c r="GO1558" s="307"/>
      <c r="GP1558" s="307"/>
      <c r="GQ1558" s="307"/>
      <c r="GR1558" s="307"/>
      <c r="GS1558" s="307"/>
      <c r="GT1558" s="307"/>
      <c r="GU1558" s="307"/>
      <c r="GV1558" s="307"/>
      <c r="GW1558" s="307"/>
      <c r="GX1558" s="307"/>
      <c r="GY1558" s="307"/>
      <c r="GZ1558" s="307"/>
      <c r="HA1558" s="307"/>
      <c r="HB1558" s="307"/>
      <c r="HC1558" s="307"/>
      <c r="HD1558" s="307"/>
      <c r="HE1558" s="307"/>
      <c r="HF1558" s="307"/>
      <c r="HG1558" s="307"/>
      <c r="HH1558" s="307"/>
      <c r="HI1558" s="307"/>
      <c r="HJ1558" s="307"/>
      <c r="HK1558" s="307"/>
      <c r="HL1558" s="307"/>
      <c r="HM1558" s="307"/>
      <c r="HN1558" s="307"/>
      <c r="HO1558" s="307"/>
      <c r="HP1558" s="307"/>
      <c r="HQ1558" s="307"/>
      <c r="HR1558" s="307"/>
      <c r="HS1558" s="307"/>
      <c r="HT1558" s="307"/>
      <c r="HU1558" s="307"/>
      <c r="HV1558" s="307"/>
      <c r="HW1558" s="307"/>
      <c r="HX1558" s="307"/>
      <c r="HY1558" s="307"/>
      <c r="HZ1558" s="307"/>
      <c r="IA1558" s="307"/>
      <c r="IB1558" s="307"/>
      <c r="IC1558" s="307"/>
      <c r="ID1558" s="307"/>
      <c r="IE1558" s="307"/>
      <c r="IF1558" s="307"/>
      <c r="IG1558" s="307"/>
      <c r="IH1558" s="307"/>
      <c r="II1558" s="307"/>
      <c r="IJ1558" s="307"/>
      <c r="IK1558" s="307"/>
      <c r="IL1558" s="307"/>
      <c r="IM1558" s="307"/>
      <c r="IN1558" s="307"/>
      <c r="IO1558" s="307"/>
      <c r="IP1558" s="307"/>
      <c r="IQ1558" s="307"/>
      <c r="IR1558" s="307"/>
      <c r="IS1558" s="307"/>
      <c r="IT1558" s="307"/>
      <c r="IU1558" s="307"/>
      <c r="IV1558" s="307"/>
      <c r="IW1558" s="307"/>
      <c r="IX1558" s="307"/>
      <c r="IY1558" s="307"/>
      <c r="IZ1558" s="307"/>
      <c r="JA1558" s="307"/>
      <c r="JB1558" s="307"/>
      <c r="JC1558" s="307"/>
      <c r="JD1558" s="307"/>
      <c r="JE1558" s="307"/>
      <c r="JF1558" s="307"/>
      <c r="JG1558" s="307"/>
      <c r="JH1558" s="307"/>
      <c r="JI1558" s="307"/>
      <c r="JJ1558" s="307"/>
      <c r="JK1558" s="307"/>
      <c r="JL1558" s="307"/>
      <c r="JM1558" s="307"/>
      <c r="JN1558" s="307"/>
      <c r="JO1558" s="307"/>
      <c r="JP1558" s="307"/>
      <c r="JQ1558" s="307"/>
      <c r="JR1558" s="307"/>
      <c r="JS1558" s="307"/>
      <c r="JT1558" s="307"/>
      <c r="JU1558" s="307"/>
      <c r="JV1558" s="307"/>
      <c r="JW1558" s="307"/>
      <c r="JX1558" s="307"/>
      <c r="JY1558" s="307"/>
      <c r="JZ1558" s="307"/>
      <c r="KA1558" s="307"/>
      <c r="KB1558" s="307"/>
      <c r="KC1558" s="307"/>
      <c r="KD1558" s="307"/>
      <c r="KE1558" s="307"/>
      <c r="KF1558" s="307"/>
      <c r="KG1558" s="307"/>
      <c r="KH1558" s="307"/>
      <c r="KI1558" s="307"/>
      <c r="KJ1558" s="307"/>
      <c r="KK1558" s="307"/>
      <c r="KL1558" s="307"/>
      <c r="KM1558" s="307"/>
      <c r="KN1558" s="307"/>
      <c r="KO1558" s="307"/>
      <c r="KP1558" s="307"/>
      <c r="KQ1558" s="307"/>
      <c r="KR1558" s="307"/>
      <c r="KS1558" s="307"/>
      <c r="KT1558" s="307"/>
    </row>
    <row r="1559" spans="14:306" s="56" customFormat="1" ht="15" customHeight="1">
      <c r="N1559" s="410"/>
      <c r="O1559" s="410"/>
      <c r="P1559" s="311"/>
      <c r="Q1559" s="311"/>
      <c r="R1559" s="311"/>
      <c r="AG1559" s="57"/>
      <c r="AH1559" s="57"/>
      <c r="AI1559" s="57"/>
      <c r="AJ1559" s="57"/>
      <c r="AK1559" s="57"/>
      <c r="AL1559" s="57"/>
      <c r="AM1559" s="57"/>
      <c r="AN1559" s="57"/>
      <c r="AO1559" s="57"/>
      <c r="AP1559" s="57"/>
      <c r="AQ1559" s="57"/>
      <c r="AR1559" s="57"/>
      <c r="AS1559" s="57"/>
      <c r="AT1559" s="57"/>
      <c r="AU1559" s="57"/>
      <c r="AV1559" s="57"/>
      <c r="AW1559" s="57"/>
      <c r="AX1559" s="57"/>
      <c r="AY1559" s="57"/>
      <c r="AZ1559" s="57"/>
      <c r="BA1559" s="57"/>
      <c r="BB1559" s="57"/>
      <c r="BC1559" s="57"/>
      <c r="BD1559" s="57"/>
      <c r="BE1559" s="57"/>
      <c r="BF1559" s="57"/>
      <c r="BG1559" s="57"/>
      <c r="BH1559" s="57"/>
      <c r="BI1559" s="57"/>
      <c r="BJ1559" s="57"/>
      <c r="BK1559" s="57"/>
      <c r="BL1559" s="57"/>
      <c r="BM1559" s="57"/>
      <c r="BN1559" s="57"/>
      <c r="CB1559" s="307"/>
      <c r="CC1559" s="307"/>
      <c r="CD1559" s="307"/>
      <c r="CE1559" s="307"/>
      <c r="CF1559" s="307"/>
      <c r="CG1559" s="307"/>
      <c r="CH1559" s="307"/>
      <c r="CI1559" s="307"/>
      <c r="CJ1559" s="307"/>
      <c r="CK1559" s="307"/>
      <c r="CL1559" s="307"/>
      <c r="CM1559" s="307"/>
      <c r="CN1559" s="307"/>
      <c r="CO1559" s="307"/>
      <c r="CP1559" s="307"/>
      <c r="CQ1559" s="307"/>
      <c r="CR1559" s="307"/>
      <c r="CS1559" s="307"/>
      <c r="CT1559" s="307"/>
      <c r="CU1559" s="307"/>
      <c r="CV1559" s="307"/>
      <c r="CW1559" s="307"/>
      <c r="CX1559" s="307"/>
      <c r="CY1559" s="307"/>
      <c r="CZ1559" s="307"/>
      <c r="DA1559" s="307"/>
      <c r="DB1559" s="307"/>
      <c r="DC1559" s="307"/>
      <c r="DD1559" s="307"/>
      <c r="DE1559" s="307"/>
      <c r="DF1559" s="307"/>
      <c r="DG1559" s="307"/>
      <c r="DH1559" s="307"/>
      <c r="DI1559" s="390"/>
      <c r="DJ1559" s="390"/>
      <c r="DK1559" s="307"/>
      <c r="DL1559" s="307"/>
      <c r="DM1559" s="307"/>
      <c r="DN1559" s="307"/>
      <c r="DO1559" s="307"/>
      <c r="DP1559" s="307"/>
      <c r="DQ1559" s="307"/>
      <c r="DR1559" s="307"/>
      <c r="DS1559" s="307"/>
      <c r="DT1559" s="307"/>
      <c r="DU1559" s="307"/>
      <c r="DV1559" s="307"/>
      <c r="DW1559" s="307"/>
      <c r="DX1559" s="307"/>
      <c r="DY1559" s="307"/>
      <c r="DZ1559" s="307"/>
      <c r="EA1559" s="307"/>
      <c r="EB1559" s="307"/>
      <c r="EC1559" s="307"/>
      <c r="ED1559" s="307"/>
      <c r="EE1559" s="307"/>
      <c r="EF1559" s="307"/>
      <c r="EG1559" s="307"/>
      <c r="EH1559" s="307"/>
      <c r="EI1559" s="307"/>
      <c r="EJ1559" s="307"/>
      <c r="EK1559" s="307"/>
      <c r="EL1559" s="307"/>
      <c r="EM1559" s="307"/>
      <c r="EN1559" s="307"/>
      <c r="EO1559" s="307"/>
      <c r="EP1559" s="307"/>
      <c r="EQ1559" s="307"/>
      <c r="ER1559" s="307"/>
      <c r="ES1559" s="307"/>
      <c r="ET1559" s="307"/>
      <c r="EU1559" s="390"/>
      <c r="EV1559" s="390"/>
      <c r="EW1559" s="307"/>
      <c r="EX1559" s="307"/>
      <c r="EY1559" s="307"/>
      <c r="EZ1559" s="307"/>
      <c r="FA1559" s="307"/>
      <c r="FB1559" s="307"/>
      <c r="FC1559" s="307"/>
      <c r="FD1559" s="307"/>
      <c r="FE1559" s="307"/>
      <c r="FF1559" s="307"/>
      <c r="FG1559" s="307"/>
      <c r="FH1559" s="307"/>
      <c r="FI1559" s="307"/>
      <c r="FJ1559" s="307"/>
      <c r="FK1559" s="307"/>
      <c r="FL1559" s="307"/>
      <c r="FM1559" s="307"/>
      <c r="FN1559" s="307"/>
      <c r="FO1559" s="307"/>
      <c r="FP1559" s="307"/>
      <c r="FQ1559" s="307"/>
      <c r="FR1559" s="307"/>
      <c r="FS1559" s="307"/>
      <c r="FT1559" s="307"/>
      <c r="FU1559" s="307"/>
      <c r="FV1559" s="307"/>
      <c r="FW1559" s="307"/>
      <c r="FX1559" s="307"/>
      <c r="FY1559" s="307"/>
      <c r="FZ1559" s="307"/>
      <c r="GA1559" s="307"/>
      <c r="GB1559" s="307"/>
      <c r="GC1559" s="307"/>
      <c r="GD1559" s="307"/>
      <c r="GE1559" s="307"/>
      <c r="GF1559" s="307"/>
      <c r="GG1559" s="307"/>
      <c r="GH1559" s="307"/>
      <c r="GI1559" s="307"/>
      <c r="GJ1559" s="307"/>
      <c r="GK1559" s="307"/>
      <c r="GL1559" s="307"/>
      <c r="GM1559" s="307"/>
      <c r="GN1559" s="307"/>
      <c r="GO1559" s="307"/>
      <c r="GP1559" s="307"/>
      <c r="GQ1559" s="307"/>
      <c r="GR1559" s="307"/>
      <c r="GS1559" s="307"/>
      <c r="GT1559" s="307"/>
      <c r="GU1559" s="307"/>
      <c r="GV1559" s="307"/>
      <c r="GW1559" s="307"/>
      <c r="GX1559" s="307"/>
      <c r="GY1559" s="307"/>
      <c r="GZ1559" s="307"/>
      <c r="HA1559" s="307"/>
      <c r="HB1559" s="307"/>
      <c r="HC1559" s="307"/>
      <c r="HD1559" s="307"/>
      <c r="HE1559" s="307"/>
      <c r="HF1559" s="307"/>
      <c r="HG1559" s="307"/>
      <c r="HH1559" s="307"/>
      <c r="HI1559" s="307"/>
      <c r="HJ1559" s="307"/>
      <c r="HK1559" s="307"/>
      <c r="HL1559" s="307"/>
      <c r="HM1559" s="307"/>
      <c r="HN1559" s="307"/>
      <c r="HO1559" s="307"/>
      <c r="HP1559" s="307"/>
      <c r="HQ1559" s="307"/>
      <c r="HR1559" s="307"/>
      <c r="HS1559" s="307"/>
      <c r="HT1559" s="307"/>
      <c r="HU1559" s="307"/>
      <c r="HV1559" s="307"/>
      <c r="HW1559" s="307"/>
      <c r="HX1559" s="307"/>
      <c r="HY1559" s="307"/>
      <c r="HZ1559" s="307"/>
      <c r="IA1559" s="307"/>
      <c r="IB1559" s="307"/>
      <c r="IC1559" s="307"/>
      <c r="ID1559" s="307"/>
      <c r="IE1559" s="307"/>
      <c r="IF1559" s="307"/>
      <c r="IG1559" s="307"/>
      <c r="IH1559" s="307"/>
      <c r="II1559" s="307"/>
      <c r="IJ1559" s="307"/>
      <c r="IK1559" s="307"/>
      <c r="IL1559" s="307"/>
      <c r="IM1559" s="307"/>
      <c r="IN1559" s="307"/>
      <c r="IO1559" s="307"/>
      <c r="IP1559" s="307"/>
      <c r="IQ1559" s="307"/>
      <c r="IR1559" s="307"/>
      <c r="IS1559" s="307"/>
      <c r="IT1559" s="307"/>
      <c r="IU1559" s="307"/>
      <c r="IV1559" s="307"/>
      <c r="IW1559" s="307"/>
      <c r="IX1559" s="307"/>
      <c r="IY1559" s="307"/>
      <c r="IZ1559" s="307"/>
      <c r="JA1559" s="307"/>
      <c r="JB1559" s="307"/>
      <c r="JC1559" s="307"/>
      <c r="JD1559" s="307"/>
      <c r="JE1559" s="307"/>
      <c r="JF1559" s="307"/>
      <c r="JG1559" s="307"/>
      <c r="JH1559" s="307"/>
      <c r="JI1559" s="307"/>
      <c r="JJ1559" s="307"/>
      <c r="JK1559" s="307"/>
      <c r="JL1559" s="307"/>
      <c r="JM1559" s="307"/>
      <c r="JN1559" s="307"/>
      <c r="JO1559" s="307"/>
      <c r="JP1559" s="307"/>
      <c r="JQ1559" s="307"/>
      <c r="JR1559" s="307"/>
      <c r="JS1559" s="307"/>
      <c r="JT1559" s="307"/>
      <c r="JU1559" s="307"/>
      <c r="JV1559" s="307"/>
      <c r="JW1559" s="307"/>
      <c r="JX1559" s="307"/>
      <c r="JY1559" s="307"/>
      <c r="JZ1559" s="307"/>
      <c r="KA1559" s="307"/>
      <c r="KB1559" s="307"/>
      <c r="KC1559" s="307"/>
      <c r="KD1559" s="307"/>
      <c r="KE1559" s="307"/>
      <c r="KF1559" s="307"/>
      <c r="KG1559" s="307"/>
      <c r="KH1559" s="307"/>
      <c r="KI1559" s="307"/>
      <c r="KJ1559" s="307"/>
      <c r="KK1559" s="307"/>
      <c r="KL1559" s="307"/>
      <c r="KM1559" s="307"/>
      <c r="KN1559" s="307"/>
      <c r="KO1559" s="307"/>
      <c r="KP1559" s="307"/>
      <c r="KQ1559" s="307"/>
      <c r="KR1559" s="307"/>
      <c r="KS1559" s="307"/>
      <c r="KT1559" s="307"/>
    </row>
    <row r="1560" spans="14:306" s="56" customFormat="1" ht="15" customHeight="1">
      <c r="N1560" s="410"/>
      <c r="O1560" s="410"/>
      <c r="P1560" s="459"/>
      <c r="Q1560" s="311"/>
      <c r="R1560" s="311"/>
      <c r="AG1560" s="57"/>
      <c r="AH1560" s="57"/>
      <c r="AI1560" s="57"/>
      <c r="AJ1560" s="57"/>
      <c r="AK1560" s="57"/>
      <c r="AL1560" s="57"/>
      <c r="AM1560" s="57"/>
      <c r="AN1560" s="57"/>
      <c r="AO1560" s="57"/>
      <c r="AP1560" s="57"/>
      <c r="AQ1560" s="57"/>
      <c r="AR1560" s="57"/>
      <c r="AS1560" s="57"/>
      <c r="AT1560" s="57"/>
      <c r="AU1560" s="57"/>
      <c r="AV1560" s="57"/>
      <c r="AW1560" s="57"/>
      <c r="AX1560" s="57"/>
      <c r="AY1560" s="57"/>
      <c r="AZ1560" s="57"/>
      <c r="BA1560" s="57"/>
      <c r="BB1560" s="57"/>
      <c r="BC1560" s="57"/>
      <c r="BD1560" s="57"/>
      <c r="BE1560" s="57"/>
      <c r="BF1560" s="57"/>
      <c r="BG1560" s="57"/>
      <c r="BH1560" s="57"/>
      <c r="BI1560" s="57"/>
      <c r="BJ1560" s="57"/>
      <c r="BK1560" s="57"/>
      <c r="BL1560" s="57"/>
      <c r="BM1560" s="57"/>
      <c r="BN1560" s="57"/>
      <c r="CB1560" s="307"/>
      <c r="CC1560" s="307"/>
      <c r="CD1560" s="307"/>
      <c r="CE1560" s="307"/>
      <c r="CF1560" s="307"/>
      <c r="CG1560" s="307"/>
      <c r="CH1560" s="307"/>
      <c r="CI1560" s="307"/>
      <c r="CJ1560" s="307"/>
      <c r="CK1560" s="307"/>
      <c r="CL1560" s="307"/>
      <c r="CM1560" s="307"/>
      <c r="CN1560" s="307"/>
      <c r="CO1560" s="307"/>
      <c r="CP1560" s="307"/>
      <c r="CQ1560" s="307"/>
      <c r="CR1560" s="307"/>
      <c r="CS1560" s="307"/>
      <c r="CT1560" s="307"/>
      <c r="CU1560" s="307"/>
      <c r="CV1560" s="307"/>
      <c r="CW1560" s="307"/>
      <c r="CX1560" s="307"/>
      <c r="CY1560" s="307"/>
      <c r="CZ1560" s="307"/>
      <c r="DA1560" s="307"/>
      <c r="DB1560" s="307"/>
      <c r="DC1560" s="307"/>
      <c r="DD1560" s="307"/>
      <c r="DE1560" s="307"/>
      <c r="DF1560" s="307"/>
      <c r="DG1560" s="307"/>
      <c r="DH1560" s="307"/>
      <c r="DI1560" s="390"/>
      <c r="DJ1560" s="390"/>
      <c r="DK1560" s="307"/>
      <c r="DL1560" s="307"/>
      <c r="DM1560" s="307"/>
      <c r="DN1560" s="307"/>
      <c r="DO1560" s="307"/>
      <c r="DP1560" s="307"/>
      <c r="DQ1560" s="307"/>
      <c r="DR1560" s="307"/>
      <c r="DS1560" s="307"/>
      <c r="DT1560" s="307"/>
      <c r="DU1560" s="307"/>
      <c r="DV1560" s="307"/>
      <c r="DW1560" s="307"/>
      <c r="DX1560" s="307"/>
      <c r="DY1560" s="307"/>
      <c r="DZ1560" s="307"/>
      <c r="EA1560" s="307"/>
      <c r="EB1560" s="307"/>
      <c r="EC1560" s="307"/>
      <c r="ED1560" s="307"/>
      <c r="EE1560" s="307"/>
      <c r="EF1560" s="307"/>
      <c r="EG1560" s="307"/>
      <c r="EH1560" s="307"/>
      <c r="EI1560" s="307"/>
      <c r="EJ1560" s="307"/>
      <c r="EK1560" s="307"/>
      <c r="EL1560" s="307"/>
      <c r="EM1560" s="307"/>
      <c r="EN1560" s="307"/>
      <c r="EO1560" s="307"/>
      <c r="EP1560" s="307"/>
      <c r="EQ1560" s="307"/>
      <c r="ER1560" s="307"/>
      <c r="ES1560" s="307"/>
      <c r="ET1560" s="307"/>
      <c r="EU1560" s="390"/>
      <c r="EV1560" s="390"/>
      <c r="EW1560" s="307"/>
      <c r="EX1560" s="307"/>
      <c r="EY1560" s="307"/>
      <c r="EZ1560" s="307"/>
      <c r="FA1560" s="307"/>
      <c r="FB1560" s="307"/>
      <c r="FC1560" s="307"/>
      <c r="FD1560" s="307"/>
      <c r="FE1560" s="307"/>
      <c r="FF1560" s="307"/>
      <c r="FG1560" s="307"/>
      <c r="FH1560" s="307"/>
      <c r="FI1560" s="307"/>
      <c r="FJ1560" s="307"/>
      <c r="FK1560" s="307"/>
      <c r="FL1560" s="307"/>
      <c r="FM1560" s="307"/>
      <c r="FN1560" s="307"/>
      <c r="FO1560" s="307"/>
      <c r="FP1560" s="307"/>
      <c r="FQ1560" s="307"/>
      <c r="FR1560" s="307"/>
      <c r="FS1560" s="307"/>
      <c r="FT1560" s="307"/>
      <c r="FU1560" s="307"/>
      <c r="FV1560" s="307"/>
      <c r="FW1560" s="307"/>
      <c r="FX1560" s="307"/>
      <c r="FY1560" s="307"/>
      <c r="FZ1560" s="307"/>
      <c r="GA1560" s="307"/>
      <c r="GB1560" s="307"/>
      <c r="GC1560" s="307"/>
      <c r="GD1560" s="307"/>
      <c r="GE1560" s="307"/>
      <c r="GF1560" s="307"/>
      <c r="GG1560" s="307"/>
      <c r="GH1560" s="307"/>
      <c r="GI1560" s="307"/>
      <c r="GJ1560" s="307"/>
      <c r="GK1560" s="307"/>
      <c r="GL1560" s="307"/>
      <c r="GM1560" s="307"/>
      <c r="GN1560" s="307"/>
      <c r="GO1560" s="307"/>
      <c r="GP1560" s="307"/>
      <c r="GQ1560" s="307"/>
      <c r="GR1560" s="307"/>
      <c r="GS1560" s="307"/>
      <c r="GT1560" s="307"/>
      <c r="GU1560" s="307"/>
      <c r="GV1560" s="307"/>
      <c r="GW1560" s="307"/>
      <c r="GX1560" s="307"/>
      <c r="GY1560" s="307"/>
      <c r="GZ1560" s="307"/>
      <c r="HA1560" s="307"/>
      <c r="HB1560" s="307"/>
      <c r="HC1560" s="307"/>
      <c r="HD1560" s="307"/>
      <c r="HE1560" s="307"/>
      <c r="HF1560" s="307"/>
      <c r="HG1560" s="307"/>
      <c r="HH1560" s="307"/>
      <c r="HI1560" s="307"/>
      <c r="HJ1560" s="307"/>
      <c r="HK1560" s="307"/>
      <c r="HL1560" s="307"/>
      <c r="HM1560" s="307"/>
      <c r="HN1560" s="307"/>
      <c r="HO1560" s="307"/>
      <c r="HP1560" s="307"/>
      <c r="HQ1560" s="307"/>
      <c r="HR1560" s="307"/>
      <c r="HS1560" s="307"/>
      <c r="HT1560" s="307"/>
      <c r="HU1560" s="307"/>
      <c r="HV1560" s="307"/>
      <c r="HW1560" s="307"/>
      <c r="HX1560" s="307"/>
      <c r="HY1560" s="307"/>
      <c r="HZ1560" s="307"/>
      <c r="IA1560" s="307"/>
      <c r="IB1560" s="307"/>
      <c r="IC1560" s="307"/>
      <c r="ID1560" s="307"/>
      <c r="IE1560" s="307"/>
      <c r="IF1560" s="307"/>
      <c r="IG1560" s="307"/>
      <c r="IH1560" s="307"/>
      <c r="II1560" s="307"/>
      <c r="IJ1560" s="307"/>
      <c r="IK1560" s="307"/>
      <c r="IL1560" s="307"/>
      <c r="IM1560" s="307"/>
      <c r="IN1560" s="307"/>
      <c r="IO1560" s="307"/>
      <c r="IP1560" s="307"/>
      <c r="IQ1560" s="307"/>
      <c r="IR1560" s="307"/>
      <c r="IS1560" s="307"/>
      <c r="IT1560" s="307"/>
      <c r="IU1560" s="307"/>
      <c r="IV1560" s="307"/>
      <c r="IW1560" s="307"/>
      <c r="IX1560" s="307"/>
      <c r="IY1560" s="307"/>
      <c r="IZ1560" s="307"/>
      <c r="JA1560" s="307"/>
      <c r="JB1560" s="307"/>
      <c r="JC1560" s="307"/>
      <c r="JD1560" s="307"/>
      <c r="JE1560" s="307"/>
      <c r="JF1560" s="307"/>
      <c r="JG1560" s="307"/>
      <c r="JH1560" s="307"/>
      <c r="JI1560" s="307"/>
      <c r="JJ1560" s="307"/>
      <c r="JK1560" s="307"/>
      <c r="JL1560" s="307"/>
      <c r="JM1560" s="307"/>
      <c r="JN1560" s="307"/>
      <c r="JO1560" s="307"/>
      <c r="JP1560" s="307"/>
      <c r="JQ1560" s="307"/>
      <c r="JR1560" s="307"/>
      <c r="JS1560" s="307"/>
      <c r="JT1560" s="307"/>
      <c r="JU1560" s="307"/>
      <c r="JV1560" s="307"/>
      <c r="JW1560" s="307"/>
      <c r="JX1560" s="307"/>
      <c r="JY1560" s="307"/>
      <c r="JZ1560" s="307"/>
      <c r="KA1560" s="307"/>
      <c r="KB1560" s="307"/>
      <c r="KC1560" s="307"/>
      <c r="KD1560" s="307"/>
      <c r="KE1560" s="307"/>
      <c r="KF1560" s="307"/>
      <c r="KG1560" s="307"/>
      <c r="KH1560" s="307"/>
      <c r="KI1560" s="307"/>
      <c r="KJ1560" s="307"/>
      <c r="KK1560" s="307"/>
      <c r="KL1560" s="307"/>
      <c r="KM1560" s="307"/>
      <c r="KN1560" s="307"/>
      <c r="KO1560" s="307"/>
      <c r="KP1560" s="307"/>
      <c r="KQ1560" s="307"/>
      <c r="KR1560" s="307"/>
      <c r="KS1560" s="307"/>
      <c r="KT1560" s="307"/>
    </row>
    <row r="1561" spans="14:306" s="56" customFormat="1" ht="15" customHeight="1">
      <c r="N1561" s="410"/>
      <c r="O1561" s="410"/>
      <c r="P1561" s="311"/>
      <c r="Q1561" s="311"/>
      <c r="R1561" s="311"/>
      <c r="AG1561" s="57"/>
      <c r="AH1561" s="57"/>
      <c r="AI1561" s="57"/>
      <c r="AJ1561" s="57"/>
      <c r="AK1561" s="57"/>
      <c r="AL1561" s="57"/>
      <c r="AM1561" s="57"/>
      <c r="AN1561" s="57"/>
      <c r="AO1561" s="57"/>
      <c r="AP1561" s="57"/>
      <c r="AQ1561" s="57"/>
      <c r="AR1561" s="57"/>
      <c r="AS1561" s="57"/>
      <c r="AT1561" s="57"/>
      <c r="AU1561" s="57"/>
      <c r="AV1561" s="57"/>
      <c r="AW1561" s="57"/>
      <c r="AX1561" s="57"/>
      <c r="AY1561" s="57"/>
      <c r="AZ1561" s="57"/>
      <c r="BA1561" s="57"/>
      <c r="BB1561" s="57"/>
      <c r="BC1561" s="57"/>
      <c r="BD1561" s="57"/>
      <c r="BE1561" s="57"/>
      <c r="BF1561" s="57"/>
      <c r="BG1561" s="57"/>
      <c r="BH1561" s="57"/>
      <c r="BI1561" s="57"/>
      <c r="BJ1561" s="57"/>
      <c r="BK1561" s="57"/>
      <c r="BL1561" s="57"/>
      <c r="BM1561" s="57"/>
      <c r="BN1561" s="57"/>
      <c r="CB1561" s="307"/>
      <c r="CC1561" s="307"/>
      <c r="CD1561" s="307"/>
      <c r="CE1561" s="307"/>
      <c r="CF1561" s="307"/>
      <c r="CG1561" s="307"/>
      <c r="CH1561" s="307"/>
      <c r="CI1561" s="307"/>
      <c r="CJ1561" s="307"/>
      <c r="CK1561" s="307"/>
      <c r="CL1561" s="307"/>
      <c r="CM1561" s="307"/>
      <c r="CN1561" s="307"/>
      <c r="CO1561" s="307"/>
      <c r="CP1561" s="307"/>
      <c r="CQ1561" s="307"/>
      <c r="CR1561" s="307"/>
      <c r="CS1561" s="307"/>
      <c r="CT1561" s="307"/>
      <c r="CU1561" s="307"/>
      <c r="CV1561" s="307"/>
      <c r="CW1561" s="307"/>
      <c r="CX1561" s="307"/>
      <c r="CY1561" s="307"/>
      <c r="CZ1561" s="307"/>
      <c r="DA1561" s="307"/>
      <c r="DB1561" s="307"/>
      <c r="DC1561" s="307"/>
      <c r="DD1561" s="307"/>
      <c r="DE1561" s="307"/>
      <c r="DF1561" s="307"/>
      <c r="DG1561" s="307"/>
      <c r="DH1561" s="307"/>
      <c r="DI1561" s="390"/>
      <c r="DJ1561" s="390"/>
      <c r="DK1561" s="307"/>
      <c r="DL1561" s="307"/>
      <c r="DM1561" s="307"/>
      <c r="DN1561" s="307"/>
      <c r="DO1561" s="307"/>
      <c r="DP1561" s="307"/>
      <c r="DQ1561" s="307"/>
      <c r="DR1561" s="307"/>
      <c r="DS1561" s="307"/>
      <c r="DT1561" s="307"/>
      <c r="DU1561" s="307"/>
      <c r="DV1561" s="307"/>
      <c r="DW1561" s="307"/>
      <c r="DX1561" s="307"/>
      <c r="DY1561" s="307"/>
      <c r="DZ1561" s="307"/>
      <c r="EA1561" s="307"/>
      <c r="EB1561" s="307"/>
      <c r="EC1561" s="307"/>
      <c r="ED1561" s="307"/>
      <c r="EE1561" s="307"/>
      <c r="EF1561" s="307"/>
      <c r="EG1561" s="307"/>
      <c r="EH1561" s="307"/>
      <c r="EI1561" s="307"/>
      <c r="EJ1561" s="307"/>
      <c r="EK1561" s="307"/>
      <c r="EL1561" s="307"/>
      <c r="EM1561" s="307"/>
      <c r="EN1561" s="307"/>
      <c r="EO1561" s="307"/>
      <c r="EP1561" s="307"/>
      <c r="EQ1561" s="307"/>
      <c r="ER1561" s="307"/>
      <c r="ES1561" s="307"/>
      <c r="ET1561" s="307"/>
      <c r="EU1561" s="390"/>
      <c r="EV1561" s="390"/>
      <c r="EW1561" s="307"/>
      <c r="EX1561" s="307"/>
      <c r="EY1561" s="307"/>
      <c r="EZ1561" s="307"/>
      <c r="FA1561" s="307"/>
      <c r="FB1561" s="307"/>
      <c r="FC1561" s="307"/>
      <c r="FD1561" s="307"/>
      <c r="FE1561" s="307"/>
      <c r="FF1561" s="307"/>
      <c r="FG1561" s="307"/>
      <c r="FH1561" s="307"/>
      <c r="FI1561" s="307"/>
      <c r="FJ1561" s="307"/>
      <c r="FK1561" s="307"/>
      <c r="FL1561" s="307"/>
      <c r="FM1561" s="307"/>
      <c r="FN1561" s="307"/>
      <c r="FO1561" s="307"/>
      <c r="FP1561" s="307"/>
      <c r="FQ1561" s="307"/>
      <c r="FR1561" s="307"/>
      <c r="FS1561" s="307"/>
      <c r="FT1561" s="307"/>
      <c r="FU1561" s="307"/>
      <c r="FV1561" s="307"/>
      <c r="FW1561" s="307"/>
      <c r="FX1561" s="307"/>
      <c r="FY1561" s="307"/>
      <c r="FZ1561" s="307"/>
      <c r="GA1561" s="307"/>
      <c r="GB1561" s="307"/>
      <c r="GC1561" s="307"/>
      <c r="GD1561" s="307"/>
      <c r="GE1561" s="307"/>
      <c r="GF1561" s="307"/>
      <c r="GG1561" s="307"/>
      <c r="GH1561" s="307"/>
      <c r="GI1561" s="307"/>
      <c r="GJ1561" s="307"/>
      <c r="GK1561" s="307"/>
      <c r="GL1561" s="307"/>
      <c r="GM1561" s="307"/>
      <c r="GN1561" s="307"/>
      <c r="GO1561" s="307"/>
      <c r="GP1561" s="307"/>
      <c r="GQ1561" s="307"/>
      <c r="GR1561" s="307"/>
      <c r="GS1561" s="307"/>
      <c r="GT1561" s="307"/>
      <c r="GU1561" s="307"/>
      <c r="GV1561" s="307"/>
      <c r="GW1561" s="307"/>
      <c r="GX1561" s="307"/>
      <c r="GY1561" s="307"/>
      <c r="GZ1561" s="307"/>
      <c r="HA1561" s="307"/>
      <c r="HB1561" s="307"/>
      <c r="HC1561" s="307"/>
      <c r="HD1561" s="307"/>
      <c r="HE1561" s="307"/>
      <c r="HF1561" s="307"/>
      <c r="HG1561" s="307"/>
      <c r="HH1561" s="307"/>
      <c r="HI1561" s="307"/>
      <c r="HJ1561" s="307"/>
      <c r="HK1561" s="307"/>
      <c r="HL1561" s="307"/>
      <c r="HM1561" s="307"/>
      <c r="HN1561" s="307"/>
      <c r="HO1561" s="307"/>
      <c r="HP1561" s="307"/>
      <c r="HQ1561" s="307"/>
      <c r="HR1561" s="307"/>
      <c r="HS1561" s="307"/>
      <c r="HT1561" s="307"/>
      <c r="HU1561" s="307"/>
      <c r="HV1561" s="307"/>
      <c r="HW1561" s="307"/>
      <c r="HX1561" s="307"/>
      <c r="HY1561" s="307"/>
      <c r="HZ1561" s="307"/>
      <c r="IA1561" s="307"/>
      <c r="IB1561" s="307"/>
      <c r="IC1561" s="307"/>
      <c r="ID1561" s="307"/>
      <c r="IE1561" s="307"/>
      <c r="IF1561" s="307"/>
      <c r="IG1561" s="307"/>
      <c r="IH1561" s="307"/>
      <c r="II1561" s="307"/>
      <c r="IJ1561" s="307"/>
      <c r="IK1561" s="307"/>
      <c r="IL1561" s="307"/>
      <c r="IM1561" s="307"/>
      <c r="IN1561" s="307"/>
      <c r="IO1561" s="307"/>
      <c r="IP1561" s="307"/>
      <c r="IQ1561" s="307"/>
      <c r="IR1561" s="307"/>
      <c r="IS1561" s="307"/>
      <c r="IT1561" s="307"/>
      <c r="IU1561" s="307"/>
      <c r="IV1561" s="307"/>
      <c r="IW1561" s="307"/>
      <c r="IX1561" s="307"/>
      <c r="IY1561" s="307"/>
      <c r="IZ1561" s="307"/>
      <c r="JA1561" s="307"/>
      <c r="JB1561" s="307"/>
      <c r="JC1561" s="307"/>
      <c r="JD1561" s="307"/>
      <c r="JE1561" s="307"/>
      <c r="JF1561" s="307"/>
      <c r="JG1561" s="307"/>
      <c r="JH1561" s="307"/>
      <c r="JI1561" s="307"/>
      <c r="JJ1561" s="307"/>
      <c r="JK1561" s="307"/>
      <c r="JL1561" s="307"/>
      <c r="JM1561" s="307"/>
      <c r="JN1561" s="307"/>
      <c r="JO1561" s="307"/>
      <c r="JP1561" s="307"/>
      <c r="JQ1561" s="307"/>
      <c r="JR1561" s="307"/>
      <c r="JS1561" s="307"/>
      <c r="JT1561" s="307"/>
      <c r="JU1561" s="307"/>
      <c r="JV1561" s="307"/>
      <c r="JW1561" s="307"/>
      <c r="JX1561" s="307"/>
      <c r="JY1561" s="307"/>
      <c r="JZ1561" s="307"/>
      <c r="KA1561" s="307"/>
      <c r="KB1561" s="307"/>
      <c r="KC1561" s="307"/>
      <c r="KD1561" s="307"/>
      <c r="KE1561" s="307"/>
      <c r="KF1561" s="307"/>
      <c r="KG1561" s="307"/>
      <c r="KH1561" s="307"/>
      <c r="KI1561" s="307"/>
      <c r="KJ1561" s="307"/>
      <c r="KK1561" s="307"/>
      <c r="KL1561" s="307"/>
      <c r="KM1561" s="307"/>
      <c r="KN1561" s="307"/>
      <c r="KO1561" s="307"/>
      <c r="KP1561" s="307"/>
      <c r="KQ1561" s="307"/>
      <c r="KR1561" s="307"/>
      <c r="KS1561" s="307"/>
      <c r="KT1561" s="307"/>
    </row>
    <row r="1562" spans="14:306" s="56" customFormat="1" ht="15" customHeight="1">
      <c r="N1562" s="410"/>
      <c r="O1562" s="410"/>
      <c r="P1562" s="311"/>
      <c r="Q1562" s="311"/>
      <c r="R1562" s="311"/>
      <c r="AG1562" s="57"/>
      <c r="AH1562" s="57"/>
      <c r="AI1562" s="57"/>
      <c r="AJ1562" s="57"/>
      <c r="AK1562" s="57"/>
      <c r="AL1562" s="57"/>
      <c r="AM1562" s="57"/>
      <c r="AN1562" s="57"/>
      <c r="AO1562" s="57"/>
      <c r="AP1562" s="57"/>
      <c r="AQ1562" s="57"/>
      <c r="AR1562" s="57"/>
      <c r="AS1562" s="57"/>
      <c r="AT1562" s="57"/>
      <c r="AU1562" s="57"/>
      <c r="AV1562" s="57"/>
      <c r="AW1562" s="57"/>
      <c r="AX1562" s="57"/>
      <c r="AY1562" s="57"/>
      <c r="AZ1562" s="57"/>
      <c r="BA1562" s="57"/>
      <c r="BB1562" s="57"/>
      <c r="BC1562" s="57"/>
      <c r="BD1562" s="57"/>
      <c r="BE1562" s="57"/>
      <c r="BF1562" s="57"/>
      <c r="BG1562" s="57"/>
      <c r="BH1562" s="57"/>
      <c r="BI1562" s="57"/>
      <c r="BJ1562" s="57"/>
      <c r="BK1562" s="57"/>
      <c r="BL1562" s="57"/>
      <c r="BM1562" s="57"/>
      <c r="BN1562" s="57"/>
      <c r="CB1562" s="307"/>
      <c r="CC1562" s="307"/>
      <c r="CD1562" s="307"/>
      <c r="CE1562" s="307"/>
      <c r="CF1562" s="307"/>
      <c r="CG1562" s="307"/>
      <c r="CH1562" s="307"/>
      <c r="CI1562" s="307"/>
      <c r="CJ1562" s="307"/>
      <c r="CK1562" s="307"/>
      <c r="CL1562" s="307"/>
      <c r="CM1562" s="307"/>
      <c r="CN1562" s="307"/>
      <c r="CO1562" s="307"/>
      <c r="CP1562" s="307"/>
      <c r="CQ1562" s="307"/>
      <c r="CR1562" s="307"/>
      <c r="CS1562" s="307"/>
      <c r="CT1562" s="307"/>
      <c r="CU1562" s="307"/>
      <c r="CV1562" s="307"/>
      <c r="CW1562" s="307"/>
      <c r="CX1562" s="307"/>
      <c r="CY1562" s="307"/>
      <c r="CZ1562" s="307"/>
      <c r="DA1562" s="307"/>
      <c r="DB1562" s="307"/>
      <c r="DC1562" s="307"/>
      <c r="DD1562" s="307"/>
      <c r="DE1562" s="307"/>
      <c r="DF1562" s="307"/>
      <c r="DG1562" s="307"/>
      <c r="DH1562" s="307"/>
      <c r="DI1562" s="390"/>
      <c r="DJ1562" s="390"/>
      <c r="DK1562" s="307"/>
      <c r="DL1562" s="307"/>
      <c r="DM1562" s="307"/>
      <c r="DN1562" s="307"/>
      <c r="DO1562" s="307"/>
      <c r="DP1562" s="307"/>
      <c r="DQ1562" s="307"/>
      <c r="DR1562" s="307"/>
      <c r="DS1562" s="307"/>
      <c r="DT1562" s="307"/>
      <c r="DU1562" s="307"/>
      <c r="DV1562" s="307"/>
      <c r="DW1562" s="307"/>
      <c r="DX1562" s="307"/>
      <c r="DY1562" s="307"/>
      <c r="DZ1562" s="307"/>
      <c r="EA1562" s="307"/>
      <c r="EB1562" s="307"/>
      <c r="EC1562" s="307"/>
      <c r="ED1562" s="307"/>
      <c r="EE1562" s="307"/>
      <c r="EF1562" s="307"/>
      <c r="EG1562" s="307"/>
      <c r="EH1562" s="307"/>
      <c r="EI1562" s="307"/>
      <c r="EJ1562" s="307"/>
      <c r="EK1562" s="307"/>
      <c r="EL1562" s="307"/>
      <c r="EM1562" s="307"/>
      <c r="EN1562" s="307"/>
      <c r="EO1562" s="307"/>
      <c r="EP1562" s="307"/>
      <c r="EQ1562" s="307"/>
      <c r="ER1562" s="307"/>
      <c r="ES1562" s="307"/>
      <c r="ET1562" s="307"/>
      <c r="EU1562" s="390"/>
      <c r="EV1562" s="390"/>
      <c r="EW1562" s="307"/>
      <c r="EX1562" s="307"/>
      <c r="EY1562" s="307"/>
      <c r="EZ1562" s="307"/>
      <c r="FA1562" s="307"/>
      <c r="FB1562" s="307"/>
      <c r="FC1562" s="307"/>
      <c r="FD1562" s="307"/>
      <c r="FE1562" s="307"/>
      <c r="FF1562" s="307"/>
      <c r="FG1562" s="307"/>
      <c r="FH1562" s="307"/>
      <c r="FI1562" s="307"/>
      <c r="FJ1562" s="307"/>
      <c r="FK1562" s="307"/>
      <c r="FL1562" s="307"/>
      <c r="FM1562" s="307"/>
      <c r="FN1562" s="307"/>
      <c r="FO1562" s="307"/>
      <c r="FP1562" s="307"/>
      <c r="FQ1562" s="307"/>
      <c r="FR1562" s="307"/>
      <c r="FS1562" s="307"/>
      <c r="FT1562" s="307"/>
      <c r="FU1562" s="307"/>
      <c r="FV1562" s="307"/>
      <c r="FW1562" s="307"/>
      <c r="FX1562" s="307"/>
      <c r="FY1562" s="307"/>
      <c r="FZ1562" s="307"/>
      <c r="GA1562" s="307"/>
      <c r="GB1562" s="307"/>
      <c r="GC1562" s="307"/>
      <c r="GD1562" s="307"/>
      <c r="GE1562" s="307"/>
      <c r="GF1562" s="307"/>
      <c r="GG1562" s="307"/>
      <c r="GH1562" s="307"/>
      <c r="GI1562" s="307"/>
      <c r="GJ1562" s="307"/>
      <c r="GK1562" s="307"/>
      <c r="GL1562" s="307"/>
      <c r="GM1562" s="307"/>
      <c r="GN1562" s="307"/>
      <c r="GO1562" s="307"/>
      <c r="GP1562" s="307"/>
      <c r="GQ1562" s="307"/>
      <c r="GR1562" s="307"/>
      <c r="GS1562" s="307"/>
      <c r="GT1562" s="307"/>
      <c r="GU1562" s="307"/>
      <c r="GV1562" s="307"/>
      <c r="GW1562" s="307"/>
      <c r="GX1562" s="307"/>
      <c r="GY1562" s="307"/>
      <c r="GZ1562" s="307"/>
      <c r="HA1562" s="307"/>
      <c r="HB1562" s="307"/>
      <c r="HC1562" s="307"/>
      <c r="HD1562" s="307"/>
      <c r="HE1562" s="307"/>
      <c r="HF1562" s="307"/>
      <c r="HG1562" s="307"/>
      <c r="HH1562" s="307"/>
      <c r="HI1562" s="307"/>
      <c r="HJ1562" s="307"/>
      <c r="HK1562" s="307"/>
      <c r="HL1562" s="307"/>
      <c r="HM1562" s="307"/>
      <c r="HN1562" s="307"/>
      <c r="HO1562" s="307"/>
      <c r="HP1562" s="307"/>
      <c r="HQ1562" s="307"/>
      <c r="HR1562" s="307"/>
      <c r="HS1562" s="307"/>
      <c r="HT1562" s="307"/>
      <c r="HU1562" s="307"/>
      <c r="HV1562" s="307"/>
      <c r="HW1562" s="307"/>
      <c r="HX1562" s="307"/>
      <c r="HY1562" s="307"/>
      <c r="HZ1562" s="307"/>
      <c r="IA1562" s="307"/>
      <c r="IB1562" s="307"/>
      <c r="IC1562" s="307"/>
      <c r="ID1562" s="307"/>
      <c r="IE1562" s="307"/>
      <c r="IF1562" s="307"/>
      <c r="IG1562" s="307"/>
      <c r="IH1562" s="307"/>
      <c r="II1562" s="307"/>
      <c r="IJ1562" s="307"/>
      <c r="IK1562" s="307"/>
      <c r="IL1562" s="307"/>
      <c r="IM1562" s="307"/>
      <c r="IN1562" s="307"/>
      <c r="IO1562" s="307"/>
      <c r="IP1562" s="307"/>
      <c r="IQ1562" s="307"/>
      <c r="IR1562" s="307"/>
      <c r="IS1562" s="307"/>
      <c r="IT1562" s="307"/>
      <c r="IU1562" s="307"/>
      <c r="IV1562" s="307"/>
      <c r="IW1562" s="307"/>
      <c r="IX1562" s="307"/>
      <c r="IY1562" s="307"/>
      <c r="IZ1562" s="307"/>
      <c r="JA1562" s="307"/>
      <c r="JB1562" s="307"/>
      <c r="JC1562" s="307"/>
      <c r="JD1562" s="307"/>
      <c r="JE1562" s="307"/>
      <c r="JF1562" s="307"/>
      <c r="JG1562" s="307"/>
      <c r="JH1562" s="307"/>
      <c r="JI1562" s="307"/>
      <c r="JJ1562" s="307"/>
      <c r="JK1562" s="307"/>
      <c r="JL1562" s="307"/>
      <c r="JM1562" s="307"/>
      <c r="JN1562" s="307"/>
      <c r="JO1562" s="307"/>
      <c r="JP1562" s="307"/>
      <c r="JQ1562" s="307"/>
      <c r="JR1562" s="307"/>
      <c r="JS1562" s="307"/>
      <c r="JT1562" s="307"/>
      <c r="JU1562" s="307"/>
      <c r="JV1562" s="307"/>
      <c r="JW1562" s="307"/>
      <c r="JX1562" s="307"/>
      <c r="JY1562" s="307"/>
      <c r="JZ1562" s="307"/>
      <c r="KA1562" s="307"/>
      <c r="KB1562" s="307"/>
      <c r="KC1562" s="307"/>
      <c r="KD1562" s="307"/>
      <c r="KE1562" s="307"/>
      <c r="KF1562" s="307"/>
      <c r="KG1562" s="307"/>
      <c r="KH1562" s="307"/>
      <c r="KI1562" s="307"/>
      <c r="KJ1562" s="307"/>
      <c r="KK1562" s="307"/>
      <c r="KL1562" s="307"/>
      <c r="KM1562" s="307"/>
      <c r="KN1562" s="307"/>
      <c r="KO1562" s="307"/>
      <c r="KP1562" s="307"/>
      <c r="KQ1562" s="307"/>
      <c r="KR1562" s="307"/>
      <c r="KS1562" s="307"/>
      <c r="KT1562" s="307"/>
    </row>
    <row r="1563" spans="14:306" s="56" customFormat="1" ht="15" customHeight="1">
      <c r="N1563" s="410"/>
      <c r="O1563" s="410"/>
      <c r="P1563" s="311"/>
      <c r="Q1563" s="311"/>
      <c r="R1563" s="311"/>
      <c r="AG1563" s="57"/>
      <c r="AH1563" s="57"/>
      <c r="AI1563" s="57"/>
      <c r="AJ1563" s="57"/>
      <c r="AK1563" s="57"/>
      <c r="AL1563" s="57"/>
      <c r="AM1563" s="57"/>
      <c r="AN1563" s="57"/>
      <c r="AO1563" s="57"/>
      <c r="AP1563" s="57"/>
      <c r="AQ1563" s="57"/>
      <c r="AR1563" s="57"/>
      <c r="AS1563" s="57"/>
      <c r="AT1563" s="57"/>
      <c r="AU1563" s="57"/>
      <c r="AV1563" s="57"/>
      <c r="AW1563" s="57"/>
      <c r="AX1563" s="57"/>
      <c r="AY1563" s="57"/>
      <c r="AZ1563" s="57"/>
      <c r="BA1563" s="57"/>
      <c r="BB1563" s="57"/>
      <c r="BC1563" s="57"/>
      <c r="BD1563" s="57"/>
      <c r="BE1563" s="57"/>
      <c r="BF1563" s="57"/>
      <c r="BG1563" s="57"/>
      <c r="BH1563" s="57"/>
      <c r="BI1563" s="57"/>
      <c r="BJ1563" s="57"/>
      <c r="BK1563" s="57"/>
      <c r="BL1563" s="57"/>
      <c r="BM1563" s="57"/>
      <c r="BN1563" s="57"/>
      <c r="CB1563" s="307"/>
      <c r="CC1563" s="307"/>
      <c r="CD1563" s="307"/>
      <c r="CE1563" s="307"/>
      <c r="CF1563" s="307"/>
      <c r="CG1563" s="307"/>
      <c r="CH1563" s="307"/>
      <c r="CI1563" s="307"/>
      <c r="CJ1563" s="307"/>
      <c r="CK1563" s="307"/>
      <c r="CL1563" s="307"/>
      <c r="CM1563" s="307"/>
      <c r="CN1563" s="307"/>
      <c r="CO1563" s="307"/>
      <c r="CP1563" s="307"/>
      <c r="CQ1563" s="307"/>
      <c r="CR1563" s="307"/>
      <c r="CS1563" s="307"/>
      <c r="CT1563" s="307"/>
      <c r="CU1563" s="307"/>
      <c r="CV1563" s="307"/>
      <c r="CW1563" s="307"/>
      <c r="CX1563" s="307"/>
      <c r="CY1563" s="307"/>
      <c r="CZ1563" s="307"/>
      <c r="DA1563" s="307"/>
      <c r="DB1563" s="307"/>
      <c r="DC1563" s="307"/>
      <c r="DD1563" s="307"/>
      <c r="DE1563" s="307"/>
      <c r="DF1563" s="307"/>
      <c r="DG1563" s="307"/>
      <c r="DH1563" s="307"/>
      <c r="DI1563" s="390"/>
      <c r="DJ1563" s="390"/>
      <c r="DK1563" s="307"/>
      <c r="DL1563" s="307"/>
      <c r="DM1563" s="307"/>
      <c r="DN1563" s="307"/>
      <c r="DO1563" s="307"/>
      <c r="DP1563" s="307"/>
      <c r="DQ1563" s="307"/>
      <c r="DR1563" s="307"/>
      <c r="DS1563" s="307"/>
      <c r="DT1563" s="307"/>
      <c r="DU1563" s="307"/>
      <c r="DV1563" s="307"/>
      <c r="DW1563" s="307"/>
      <c r="DX1563" s="307"/>
      <c r="DY1563" s="307"/>
      <c r="DZ1563" s="307"/>
      <c r="EA1563" s="307"/>
      <c r="EB1563" s="307"/>
      <c r="EC1563" s="307"/>
      <c r="ED1563" s="307"/>
      <c r="EE1563" s="307"/>
      <c r="EF1563" s="307"/>
      <c r="EG1563" s="307"/>
      <c r="EH1563" s="307"/>
      <c r="EI1563" s="307"/>
      <c r="EJ1563" s="307"/>
      <c r="EK1563" s="307"/>
      <c r="EL1563" s="307"/>
      <c r="EM1563" s="307"/>
      <c r="EN1563" s="307"/>
      <c r="EO1563" s="307"/>
      <c r="EP1563" s="307"/>
      <c r="EQ1563" s="307"/>
      <c r="ER1563" s="307"/>
      <c r="ES1563" s="307"/>
      <c r="ET1563" s="307"/>
      <c r="EU1563" s="390"/>
      <c r="EV1563" s="390"/>
      <c r="EW1563" s="307"/>
      <c r="EX1563" s="307"/>
      <c r="EY1563" s="307"/>
      <c r="EZ1563" s="307"/>
      <c r="FA1563" s="307"/>
      <c r="FB1563" s="307"/>
      <c r="FC1563" s="307"/>
      <c r="FD1563" s="307"/>
      <c r="FE1563" s="307"/>
      <c r="FF1563" s="307"/>
      <c r="FG1563" s="307"/>
      <c r="FH1563" s="307"/>
      <c r="FI1563" s="307"/>
      <c r="FJ1563" s="307"/>
      <c r="FK1563" s="307"/>
      <c r="FL1563" s="307"/>
      <c r="FM1563" s="307"/>
      <c r="FN1563" s="307"/>
      <c r="FO1563" s="307"/>
      <c r="FP1563" s="307"/>
      <c r="FQ1563" s="307"/>
      <c r="FR1563" s="307"/>
      <c r="FS1563" s="307"/>
      <c r="FT1563" s="307"/>
      <c r="FU1563" s="307"/>
      <c r="FV1563" s="307"/>
      <c r="FW1563" s="307"/>
      <c r="FX1563" s="307"/>
      <c r="FY1563" s="307"/>
      <c r="FZ1563" s="307"/>
      <c r="GA1563" s="307"/>
      <c r="GB1563" s="307"/>
      <c r="GC1563" s="307"/>
      <c r="GD1563" s="307"/>
      <c r="GE1563" s="307"/>
      <c r="GF1563" s="307"/>
      <c r="GG1563" s="307"/>
      <c r="GH1563" s="307"/>
      <c r="GI1563" s="307"/>
      <c r="GJ1563" s="307"/>
      <c r="GK1563" s="307"/>
      <c r="GL1563" s="307"/>
      <c r="GM1563" s="307"/>
      <c r="GN1563" s="307"/>
      <c r="GO1563" s="307"/>
      <c r="GP1563" s="307"/>
      <c r="GQ1563" s="307"/>
      <c r="GR1563" s="307"/>
      <c r="GS1563" s="307"/>
      <c r="GT1563" s="307"/>
      <c r="GU1563" s="307"/>
      <c r="GV1563" s="307"/>
      <c r="GW1563" s="307"/>
      <c r="GX1563" s="307"/>
      <c r="GY1563" s="307"/>
      <c r="GZ1563" s="307"/>
      <c r="HA1563" s="307"/>
      <c r="HB1563" s="307"/>
      <c r="HC1563" s="307"/>
      <c r="HD1563" s="307"/>
      <c r="HE1563" s="307"/>
      <c r="HF1563" s="307"/>
      <c r="HG1563" s="307"/>
      <c r="HH1563" s="307"/>
      <c r="HI1563" s="307"/>
      <c r="HJ1563" s="307"/>
      <c r="HK1563" s="307"/>
      <c r="HL1563" s="307"/>
      <c r="HM1563" s="307"/>
      <c r="HN1563" s="307"/>
      <c r="HO1563" s="307"/>
      <c r="HP1563" s="307"/>
      <c r="HQ1563" s="307"/>
      <c r="HR1563" s="307"/>
      <c r="HS1563" s="307"/>
      <c r="HT1563" s="307"/>
      <c r="HU1563" s="307"/>
      <c r="HV1563" s="307"/>
      <c r="HW1563" s="307"/>
      <c r="HX1563" s="307"/>
      <c r="HY1563" s="307"/>
      <c r="HZ1563" s="307"/>
      <c r="IA1563" s="307"/>
      <c r="IB1563" s="307"/>
      <c r="IC1563" s="307"/>
      <c r="ID1563" s="307"/>
      <c r="IE1563" s="307"/>
      <c r="IF1563" s="307"/>
      <c r="IG1563" s="307"/>
      <c r="IH1563" s="307"/>
      <c r="II1563" s="307"/>
      <c r="IJ1563" s="307"/>
      <c r="IK1563" s="307"/>
      <c r="IL1563" s="307"/>
      <c r="IM1563" s="307"/>
      <c r="IN1563" s="307"/>
      <c r="IO1563" s="307"/>
      <c r="IP1563" s="307"/>
      <c r="IQ1563" s="307"/>
      <c r="IR1563" s="307"/>
      <c r="IS1563" s="307"/>
      <c r="IT1563" s="307"/>
      <c r="IU1563" s="307"/>
      <c r="IV1563" s="307"/>
      <c r="IW1563" s="307"/>
      <c r="IX1563" s="307"/>
      <c r="IY1563" s="307"/>
      <c r="IZ1563" s="307"/>
      <c r="JA1563" s="307"/>
      <c r="JB1563" s="307"/>
      <c r="JC1563" s="307"/>
      <c r="JD1563" s="307"/>
      <c r="JE1563" s="307"/>
      <c r="JF1563" s="307"/>
      <c r="JG1563" s="307"/>
      <c r="JH1563" s="307"/>
      <c r="JI1563" s="307"/>
      <c r="JJ1563" s="307"/>
      <c r="JK1563" s="307"/>
      <c r="JL1563" s="307"/>
      <c r="JM1563" s="307"/>
      <c r="JN1563" s="307"/>
      <c r="JO1563" s="307"/>
      <c r="JP1563" s="307"/>
      <c r="JQ1563" s="307"/>
      <c r="JR1563" s="307"/>
      <c r="JS1563" s="307"/>
      <c r="JT1563" s="307"/>
      <c r="JU1563" s="307"/>
      <c r="JV1563" s="307"/>
      <c r="JW1563" s="307"/>
      <c r="JX1563" s="307"/>
      <c r="JY1563" s="307"/>
      <c r="JZ1563" s="307"/>
      <c r="KA1563" s="307"/>
      <c r="KB1563" s="307"/>
      <c r="KC1563" s="307"/>
      <c r="KD1563" s="307"/>
      <c r="KE1563" s="307"/>
      <c r="KF1563" s="307"/>
      <c r="KG1563" s="307"/>
      <c r="KH1563" s="307"/>
      <c r="KI1563" s="307"/>
      <c r="KJ1563" s="307"/>
      <c r="KK1563" s="307"/>
      <c r="KL1563" s="307"/>
      <c r="KM1563" s="307"/>
      <c r="KN1563" s="307"/>
      <c r="KO1563" s="307"/>
      <c r="KP1563" s="307"/>
      <c r="KQ1563" s="307"/>
      <c r="KR1563" s="307"/>
      <c r="KS1563" s="307"/>
      <c r="KT1563" s="307"/>
    </row>
    <row r="1564" spans="14:306" s="56" customFormat="1" ht="15" customHeight="1">
      <c r="N1564" s="410"/>
      <c r="O1564" s="410"/>
      <c r="P1564" s="311"/>
      <c r="Q1564" s="311"/>
      <c r="R1564" s="311"/>
      <c r="AG1564" s="57"/>
      <c r="AH1564" s="57"/>
      <c r="AI1564" s="57"/>
      <c r="AJ1564" s="57"/>
      <c r="AK1564" s="57"/>
      <c r="AL1564" s="57"/>
      <c r="AM1564" s="57"/>
      <c r="AN1564" s="57"/>
      <c r="AO1564" s="57"/>
      <c r="AP1564" s="57"/>
      <c r="AQ1564" s="57"/>
      <c r="AR1564" s="57"/>
      <c r="AS1564" s="57"/>
      <c r="AT1564" s="57"/>
      <c r="AU1564" s="57"/>
      <c r="AV1564" s="57"/>
      <c r="AW1564" s="57"/>
      <c r="AX1564" s="57"/>
      <c r="AY1564" s="57"/>
      <c r="AZ1564" s="57"/>
      <c r="BA1564" s="57"/>
      <c r="BB1564" s="57"/>
      <c r="BC1564" s="57"/>
      <c r="BD1564" s="57"/>
      <c r="BE1564" s="57"/>
      <c r="BF1564" s="57"/>
      <c r="BG1564" s="57"/>
      <c r="BH1564" s="57"/>
      <c r="BI1564" s="57"/>
      <c r="BJ1564" s="57"/>
      <c r="BK1564" s="57"/>
      <c r="BL1564" s="57"/>
      <c r="BM1564" s="57"/>
      <c r="BN1564" s="57"/>
      <c r="CB1564" s="307"/>
      <c r="CC1564" s="307"/>
      <c r="CD1564" s="307"/>
      <c r="CE1564" s="307"/>
      <c r="CF1564" s="307"/>
      <c r="CG1564" s="307"/>
      <c r="CH1564" s="307"/>
      <c r="CI1564" s="307"/>
      <c r="CJ1564" s="307"/>
      <c r="CK1564" s="307"/>
      <c r="CL1564" s="307"/>
      <c r="CM1564" s="307"/>
      <c r="CN1564" s="307"/>
      <c r="CO1564" s="307"/>
      <c r="CP1564" s="307"/>
      <c r="CQ1564" s="307"/>
      <c r="CR1564" s="307"/>
      <c r="CS1564" s="307"/>
      <c r="CT1564" s="307"/>
      <c r="CU1564" s="307"/>
      <c r="CV1564" s="307"/>
      <c r="CW1564" s="307"/>
      <c r="CX1564" s="307"/>
      <c r="CY1564" s="307"/>
      <c r="CZ1564" s="307"/>
      <c r="DA1564" s="307"/>
      <c r="DB1564" s="307"/>
      <c r="DC1564" s="307"/>
      <c r="DD1564" s="307"/>
      <c r="DE1564" s="307"/>
      <c r="DF1564" s="307"/>
      <c r="DG1564" s="307"/>
      <c r="DH1564" s="307"/>
      <c r="DI1564" s="390"/>
      <c r="DJ1564" s="390"/>
      <c r="DK1564" s="307"/>
      <c r="DL1564" s="307"/>
      <c r="DM1564" s="307"/>
      <c r="DN1564" s="307"/>
      <c r="DO1564" s="307"/>
      <c r="DP1564" s="307"/>
      <c r="DQ1564" s="307"/>
      <c r="DR1564" s="307"/>
      <c r="DS1564" s="307"/>
      <c r="DT1564" s="307"/>
      <c r="DU1564" s="307"/>
      <c r="DV1564" s="307"/>
      <c r="DW1564" s="307"/>
      <c r="DX1564" s="307"/>
      <c r="DY1564" s="307"/>
      <c r="DZ1564" s="307"/>
      <c r="EA1564" s="307"/>
      <c r="EB1564" s="307"/>
      <c r="EC1564" s="307"/>
      <c r="ED1564" s="307"/>
      <c r="EE1564" s="307"/>
      <c r="EF1564" s="307"/>
      <c r="EG1564" s="307"/>
      <c r="EH1564" s="307"/>
      <c r="EI1564" s="307"/>
      <c r="EJ1564" s="307"/>
      <c r="EK1564" s="307"/>
      <c r="EL1564" s="307"/>
      <c r="EM1564" s="307"/>
      <c r="EN1564" s="307"/>
      <c r="EO1564" s="307"/>
      <c r="EP1564" s="307"/>
      <c r="EQ1564" s="307"/>
      <c r="ER1564" s="307"/>
      <c r="ES1564" s="307"/>
      <c r="ET1564" s="307"/>
      <c r="EU1564" s="390"/>
      <c r="EV1564" s="390"/>
      <c r="EW1564" s="307"/>
      <c r="EX1564" s="307"/>
      <c r="EY1564" s="307"/>
      <c r="EZ1564" s="307"/>
      <c r="FA1564" s="307"/>
      <c r="FB1564" s="307"/>
      <c r="FC1564" s="307"/>
      <c r="FD1564" s="307"/>
      <c r="FE1564" s="307"/>
      <c r="FF1564" s="307"/>
      <c r="FG1564" s="307"/>
      <c r="FH1564" s="307"/>
      <c r="FI1564" s="307"/>
      <c r="FJ1564" s="307"/>
      <c r="FK1564" s="307"/>
      <c r="FL1564" s="307"/>
      <c r="FM1564" s="307"/>
      <c r="FN1564" s="307"/>
      <c r="FO1564" s="307"/>
      <c r="FP1564" s="307"/>
      <c r="FQ1564" s="307"/>
      <c r="FR1564" s="307"/>
      <c r="FS1564" s="307"/>
      <c r="FT1564" s="307"/>
      <c r="FU1564" s="307"/>
      <c r="FV1564" s="307"/>
      <c r="FW1564" s="307"/>
      <c r="FX1564" s="307"/>
      <c r="FY1564" s="307"/>
      <c r="FZ1564" s="307"/>
      <c r="GA1564" s="307"/>
      <c r="GB1564" s="307"/>
      <c r="GC1564" s="307"/>
      <c r="GD1564" s="307"/>
      <c r="GE1564" s="307"/>
      <c r="GF1564" s="307"/>
      <c r="GG1564" s="307"/>
      <c r="GH1564" s="307"/>
      <c r="GI1564" s="307"/>
      <c r="GJ1564" s="307"/>
      <c r="GK1564" s="307"/>
      <c r="GL1564" s="307"/>
      <c r="GM1564" s="307"/>
      <c r="GN1564" s="307"/>
      <c r="GO1564" s="307"/>
      <c r="GP1564" s="307"/>
      <c r="GQ1564" s="307"/>
      <c r="GR1564" s="307"/>
      <c r="GS1564" s="307"/>
      <c r="GT1564" s="307"/>
      <c r="GU1564" s="307"/>
      <c r="GV1564" s="307"/>
      <c r="GW1564" s="307"/>
      <c r="GX1564" s="307"/>
      <c r="GY1564" s="307"/>
      <c r="GZ1564" s="307"/>
      <c r="HA1564" s="307"/>
      <c r="HB1564" s="307"/>
      <c r="HC1564" s="307"/>
      <c r="HD1564" s="307"/>
      <c r="HE1564" s="307"/>
      <c r="HF1564" s="307"/>
      <c r="HG1564" s="307"/>
      <c r="HH1564" s="307"/>
      <c r="HI1564" s="307"/>
      <c r="HJ1564" s="307"/>
      <c r="HK1564" s="307"/>
      <c r="HL1564" s="307"/>
      <c r="HM1564" s="307"/>
      <c r="HN1564" s="307"/>
      <c r="HO1564" s="307"/>
      <c r="HP1564" s="307"/>
      <c r="HQ1564" s="307"/>
      <c r="HR1564" s="307"/>
      <c r="HS1564" s="307"/>
      <c r="HT1564" s="307"/>
      <c r="HU1564" s="307"/>
      <c r="HV1564" s="307"/>
      <c r="HW1564" s="307"/>
      <c r="HX1564" s="307"/>
      <c r="HY1564" s="307"/>
      <c r="HZ1564" s="307"/>
      <c r="IA1564" s="307"/>
      <c r="IB1564" s="307"/>
      <c r="IC1564" s="307"/>
      <c r="ID1564" s="307"/>
      <c r="IE1564" s="307"/>
      <c r="IF1564" s="307"/>
      <c r="IG1564" s="307"/>
      <c r="IH1564" s="307"/>
      <c r="II1564" s="307"/>
      <c r="IJ1564" s="307"/>
      <c r="IK1564" s="307"/>
      <c r="IL1564" s="307"/>
      <c r="IM1564" s="307"/>
      <c r="IN1564" s="307"/>
      <c r="IO1564" s="307"/>
      <c r="IP1564" s="307"/>
      <c r="IQ1564" s="307"/>
      <c r="IR1564" s="307"/>
      <c r="IS1564" s="307"/>
      <c r="IT1564" s="307"/>
      <c r="IU1564" s="307"/>
      <c r="IV1564" s="307"/>
      <c r="IW1564" s="307"/>
      <c r="IX1564" s="307"/>
      <c r="IY1564" s="307"/>
      <c r="IZ1564" s="307"/>
      <c r="JA1564" s="307"/>
      <c r="JB1564" s="307"/>
      <c r="JC1564" s="307"/>
      <c r="JD1564" s="307"/>
      <c r="JE1564" s="307"/>
      <c r="JF1564" s="307"/>
      <c r="JG1564" s="307"/>
      <c r="JH1564" s="307"/>
      <c r="JI1564" s="307"/>
      <c r="JJ1564" s="307"/>
      <c r="JK1564" s="307"/>
      <c r="JL1564" s="307"/>
      <c r="JM1564" s="307"/>
      <c r="JN1564" s="307"/>
      <c r="JO1564" s="307"/>
      <c r="JP1564" s="307"/>
      <c r="JQ1564" s="307"/>
      <c r="JR1564" s="307"/>
      <c r="JS1564" s="307"/>
      <c r="JT1564" s="307"/>
      <c r="JU1564" s="307"/>
      <c r="JV1564" s="307"/>
      <c r="JW1564" s="307"/>
      <c r="JX1564" s="307"/>
      <c r="JY1564" s="307"/>
      <c r="JZ1564" s="307"/>
      <c r="KA1564" s="307"/>
      <c r="KB1564" s="307"/>
      <c r="KC1564" s="307"/>
      <c r="KD1564" s="307"/>
      <c r="KE1564" s="307"/>
      <c r="KF1564" s="307"/>
      <c r="KG1564" s="307"/>
      <c r="KH1564" s="307"/>
      <c r="KI1564" s="307"/>
      <c r="KJ1564" s="307"/>
      <c r="KK1564" s="307"/>
      <c r="KL1564" s="307"/>
      <c r="KM1564" s="307"/>
      <c r="KN1564" s="307"/>
      <c r="KO1564" s="307"/>
      <c r="KP1564" s="307"/>
      <c r="KQ1564" s="307"/>
      <c r="KR1564" s="307"/>
      <c r="KS1564" s="307"/>
      <c r="KT1564" s="307"/>
    </row>
    <row r="1565" spans="14:306" s="56" customFormat="1" ht="15" customHeight="1">
      <c r="N1565" s="410"/>
      <c r="O1565" s="410"/>
      <c r="P1565" s="311"/>
      <c r="Q1565" s="311"/>
      <c r="R1565" s="311"/>
      <c r="AG1565" s="57"/>
      <c r="AH1565" s="57"/>
      <c r="AI1565" s="57"/>
      <c r="AJ1565" s="57"/>
      <c r="AK1565" s="57"/>
      <c r="AL1565" s="57"/>
      <c r="AM1565" s="57"/>
      <c r="AN1565" s="57"/>
      <c r="AO1565" s="57"/>
      <c r="AP1565" s="57"/>
      <c r="AQ1565" s="57"/>
      <c r="AR1565" s="57"/>
      <c r="AS1565" s="57"/>
      <c r="AT1565" s="57"/>
      <c r="AU1565" s="57"/>
      <c r="AV1565" s="57"/>
      <c r="AW1565" s="57"/>
      <c r="AX1565" s="57"/>
      <c r="AY1565" s="57"/>
      <c r="AZ1565" s="57"/>
      <c r="BA1565" s="57"/>
      <c r="BB1565" s="57"/>
      <c r="BC1565" s="57"/>
      <c r="BD1565" s="57"/>
      <c r="BE1565" s="57"/>
      <c r="BF1565" s="57"/>
      <c r="BG1565" s="57"/>
      <c r="BH1565" s="57"/>
      <c r="BI1565" s="57"/>
      <c r="BJ1565" s="57"/>
      <c r="BK1565" s="57"/>
      <c r="BL1565" s="57"/>
      <c r="BM1565" s="57"/>
      <c r="BN1565" s="57"/>
      <c r="CB1565" s="307"/>
      <c r="CC1565" s="307"/>
      <c r="CD1565" s="307"/>
      <c r="CE1565" s="307"/>
      <c r="CF1565" s="307"/>
      <c r="CG1565" s="307"/>
      <c r="CH1565" s="307"/>
      <c r="CI1565" s="307"/>
      <c r="CJ1565" s="307"/>
      <c r="CK1565" s="307"/>
      <c r="CL1565" s="307"/>
      <c r="CM1565" s="307"/>
      <c r="CN1565" s="307"/>
      <c r="CO1565" s="307"/>
      <c r="CP1565" s="307"/>
      <c r="CQ1565" s="307"/>
      <c r="CR1565" s="307"/>
      <c r="CS1565" s="307"/>
      <c r="CT1565" s="307"/>
      <c r="CU1565" s="307"/>
      <c r="CV1565" s="307"/>
      <c r="CW1565" s="307"/>
      <c r="CX1565" s="307"/>
      <c r="CY1565" s="307"/>
      <c r="CZ1565" s="307"/>
      <c r="DA1565" s="307"/>
      <c r="DB1565" s="307"/>
      <c r="DC1565" s="307"/>
      <c r="DD1565" s="307"/>
      <c r="DE1565" s="307"/>
      <c r="DF1565" s="307"/>
      <c r="DG1565" s="307"/>
      <c r="DH1565" s="307"/>
      <c r="DI1565" s="390"/>
      <c r="DJ1565" s="390"/>
      <c r="DK1565" s="307"/>
      <c r="DL1565" s="307"/>
      <c r="DM1565" s="307"/>
      <c r="DN1565" s="307"/>
      <c r="DO1565" s="307"/>
      <c r="DP1565" s="307"/>
      <c r="DQ1565" s="307"/>
      <c r="DR1565" s="307"/>
      <c r="DS1565" s="307"/>
      <c r="DT1565" s="307"/>
      <c r="DU1565" s="307"/>
      <c r="DV1565" s="307"/>
      <c r="DW1565" s="307"/>
      <c r="DX1565" s="307"/>
      <c r="DY1565" s="307"/>
      <c r="DZ1565" s="307"/>
      <c r="EA1565" s="307"/>
      <c r="EB1565" s="307"/>
      <c r="EC1565" s="307"/>
      <c r="ED1565" s="307"/>
      <c r="EE1565" s="307"/>
      <c r="EF1565" s="307"/>
      <c r="EG1565" s="307"/>
      <c r="EH1565" s="307"/>
      <c r="EI1565" s="307"/>
      <c r="EJ1565" s="307"/>
      <c r="EK1565" s="307"/>
      <c r="EL1565" s="307"/>
      <c r="EM1565" s="307"/>
      <c r="EN1565" s="307"/>
      <c r="EO1565" s="307"/>
      <c r="EP1565" s="307"/>
      <c r="EQ1565" s="307"/>
      <c r="ER1565" s="307"/>
      <c r="ES1565" s="307"/>
      <c r="ET1565" s="307"/>
      <c r="EU1565" s="390"/>
      <c r="EV1565" s="390"/>
      <c r="EW1565" s="307"/>
      <c r="EX1565" s="307"/>
      <c r="EY1565" s="307"/>
      <c r="EZ1565" s="307"/>
      <c r="FA1565" s="307"/>
      <c r="FB1565" s="307"/>
      <c r="FC1565" s="307"/>
      <c r="FD1565" s="307"/>
      <c r="FE1565" s="307"/>
      <c r="FF1565" s="307"/>
      <c r="FG1565" s="307"/>
      <c r="FH1565" s="307"/>
      <c r="FI1565" s="307"/>
      <c r="FJ1565" s="307"/>
      <c r="FK1565" s="307"/>
      <c r="FL1565" s="307"/>
      <c r="FM1565" s="307"/>
      <c r="FN1565" s="307"/>
      <c r="FO1565" s="307"/>
      <c r="FP1565" s="307"/>
      <c r="FQ1565" s="307"/>
      <c r="FR1565" s="307"/>
      <c r="FS1565" s="307"/>
      <c r="FT1565" s="307"/>
      <c r="FU1565" s="307"/>
      <c r="FV1565" s="307"/>
      <c r="FW1565" s="307"/>
      <c r="FX1565" s="307"/>
      <c r="FY1565" s="307"/>
      <c r="FZ1565" s="307"/>
      <c r="GA1565" s="307"/>
      <c r="GB1565" s="307"/>
      <c r="GC1565" s="307"/>
      <c r="GD1565" s="307"/>
      <c r="GE1565" s="307"/>
      <c r="GF1565" s="307"/>
      <c r="GG1565" s="307"/>
      <c r="GH1565" s="307"/>
      <c r="GI1565" s="307"/>
      <c r="GJ1565" s="307"/>
      <c r="GK1565" s="307"/>
      <c r="GL1565" s="307"/>
      <c r="GM1565" s="307"/>
      <c r="GN1565" s="307"/>
      <c r="GO1565" s="307"/>
      <c r="GP1565" s="307"/>
      <c r="GQ1565" s="307"/>
      <c r="GR1565" s="307"/>
      <c r="GS1565" s="307"/>
      <c r="GT1565" s="307"/>
      <c r="GU1565" s="307"/>
      <c r="GV1565" s="307"/>
      <c r="GW1565" s="307"/>
      <c r="GX1565" s="307"/>
      <c r="GY1565" s="307"/>
      <c r="GZ1565" s="307"/>
      <c r="HA1565" s="307"/>
      <c r="HB1565" s="307"/>
      <c r="HC1565" s="307"/>
      <c r="HD1565" s="307"/>
      <c r="HE1565" s="307"/>
      <c r="HF1565" s="307"/>
      <c r="HG1565" s="307"/>
      <c r="HH1565" s="307"/>
      <c r="HI1565" s="307"/>
      <c r="HJ1565" s="307"/>
      <c r="HK1565" s="307"/>
      <c r="HL1565" s="307"/>
      <c r="HM1565" s="307"/>
      <c r="HN1565" s="307"/>
      <c r="HO1565" s="307"/>
      <c r="HP1565" s="307"/>
      <c r="HQ1565" s="307"/>
      <c r="HR1565" s="307"/>
      <c r="HS1565" s="307"/>
      <c r="HT1565" s="307"/>
      <c r="HU1565" s="307"/>
      <c r="HV1565" s="307"/>
      <c r="HW1565" s="307"/>
      <c r="HX1565" s="307"/>
      <c r="HY1565" s="307"/>
      <c r="HZ1565" s="307"/>
      <c r="IA1565" s="307"/>
      <c r="IB1565" s="307"/>
      <c r="IC1565" s="307"/>
      <c r="ID1565" s="307"/>
      <c r="IE1565" s="307"/>
      <c r="IF1565" s="307"/>
      <c r="IG1565" s="307"/>
      <c r="IH1565" s="307"/>
      <c r="II1565" s="307"/>
      <c r="IJ1565" s="307"/>
      <c r="IK1565" s="307"/>
      <c r="IL1565" s="307"/>
      <c r="IM1565" s="307"/>
      <c r="IN1565" s="307"/>
      <c r="IO1565" s="307"/>
      <c r="IP1565" s="307"/>
      <c r="IQ1565" s="307"/>
      <c r="IR1565" s="307"/>
      <c r="IS1565" s="307"/>
      <c r="IT1565" s="307"/>
      <c r="IU1565" s="307"/>
      <c r="IV1565" s="307"/>
      <c r="IW1565" s="307"/>
      <c r="IX1565" s="307"/>
      <c r="IY1565" s="307"/>
      <c r="IZ1565" s="307"/>
      <c r="JA1565" s="307"/>
      <c r="JB1565" s="307"/>
      <c r="JC1565" s="307"/>
      <c r="JD1565" s="307"/>
      <c r="JE1565" s="307"/>
      <c r="JF1565" s="307"/>
      <c r="JG1565" s="307"/>
      <c r="JH1565" s="307"/>
      <c r="JI1565" s="307"/>
      <c r="JJ1565" s="307"/>
      <c r="JK1565" s="307"/>
      <c r="JL1565" s="307"/>
      <c r="JM1565" s="307"/>
      <c r="JN1565" s="307"/>
      <c r="JO1565" s="307"/>
      <c r="JP1565" s="307"/>
      <c r="JQ1565" s="307"/>
      <c r="JR1565" s="307"/>
      <c r="JS1565" s="307"/>
      <c r="JT1565" s="307"/>
      <c r="JU1565" s="307"/>
      <c r="JV1565" s="307"/>
      <c r="JW1565" s="307"/>
      <c r="JX1565" s="307"/>
      <c r="JY1565" s="307"/>
      <c r="JZ1565" s="307"/>
      <c r="KA1565" s="307"/>
      <c r="KB1565" s="307"/>
      <c r="KC1565" s="307"/>
      <c r="KD1565" s="307"/>
      <c r="KE1565" s="307"/>
      <c r="KF1565" s="307"/>
      <c r="KG1565" s="307"/>
      <c r="KH1565" s="307"/>
      <c r="KI1565" s="307"/>
      <c r="KJ1565" s="307"/>
      <c r="KK1565" s="307"/>
      <c r="KL1565" s="307"/>
      <c r="KM1565" s="307"/>
      <c r="KN1565" s="307"/>
      <c r="KO1565" s="307"/>
      <c r="KP1565" s="307"/>
      <c r="KQ1565" s="307"/>
      <c r="KR1565" s="307"/>
      <c r="KS1565" s="307"/>
      <c r="KT1565" s="307"/>
    </row>
    <row r="1566" spans="14:306" s="56" customFormat="1" ht="15" customHeight="1">
      <c r="N1566" s="410"/>
      <c r="O1566" s="410"/>
      <c r="P1566" s="311"/>
      <c r="Q1566" s="311"/>
      <c r="R1566" s="311"/>
      <c r="AG1566" s="57"/>
      <c r="AH1566" s="57"/>
      <c r="AI1566" s="57"/>
      <c r="AJ1566" s="57"/>
      <c r="AK1566" s="57"/>
      <c r="AL1566" s="57"/>
      <c r="AM1566" s="57"/>
      <c r="AN1566" s="57"/>
      <c r="AO1566" s="57"/>
      <c r="AP1566" s="57"/>
      <c r="AQ1566" s="57"/>
      <c r="AR1566" s="57"/>
      <c r="AS1566" s="57"/>
      <c r="AT1566" s="57"/>
      <c r="AU1566" s="57"/>
      <c r="AV1566" s="57"/>
      <c r="AW1566" s="57"/>
      <c r="AX1566" s="57"/>
      <c r="AY1566" s="57"/>
      <c r="AZ1566" s="57"/>
      <c r="BA1566" s="57"/>
      <c r="BB1566" s="57"/>
      <c r="BC1566" s="57"/>
      <c r="BD1566" s="57"/>
      <c r="BE1566" s="57"/>
      <c r="BF1566" s="57"/>
      <c r="BG1566" s="57"/>
      <c r="BH1566" s="57"/>
      <c r="BI1566" s="57"/>
      <c r="BJ1566" s="57"/>
      <c r="BK1566" s="57"/>
      <c r="BL1566" s="57"/>
      <c r="BM1566" s="57"/>
      <c r="BN1566" s="57"/>
      <c r="CB1566" s="307"/>
      <c r="CC1566" s="307"/>
      <c r="CD1566" s="307"/>
      <c r="CE1566" s="307"/>
      <c r="CF1566" s="307"/>
      <c r="CG1566" s="307"/>
      <c r="CH1566" s="307"/>
      <c r="CI1566" s="307"/>
      <c r="CJ1566" s="307"/>
      <c r="CK1566" s="307"/>
      <c r="CL1566" s="307"/>
      <c r="CM1566" s="307"/>
      <c r="CN1566" s="307"/>
      <c r="CO1566" s="307"/>
      <c r="CP1566" s="307"/>
      <c r="CQ1566" s="307"/>
      <c r="CR1566" s="307"/>
      <c r="CS1566" s="307"/>
      <c r="CT1566" s="307"/>
      <c r="CU1566" s="307"/>
      <c r="CV1566" s="307"/>
      <c r="CW1566" s="307"/>
      <c r="CX1566" s="307"/>
      <c r="CY1566" s="307"/>
      <c r="CZ1566" s="307"/>
      <c r="DA1566" s="307"/>
      <c r="DB1566" s="307"/>
      <c r="DC1566" s="307"/>
      <c r="DD1566" s="307"/>
      <c r="DE1566" s="307"/>
      <c r="DF1566" s="307"/>
      <c r="DG1566" s="307"/>
      <c r="DH1566" s="307"/>
      <c r="DI1566" s="390"/>
      <c r="DJ1566" s="390"/>
      <c r="DK1566" s="307"/>
      <c r="DL1566" s="307"/>
      <c r="DM1566" s="307"/>
      <c r="DN1566" s="307"/>
      <c r="DO1566" s="307"/>
      <c r="DP1566" s="307"/>
      <c r="DQ1566" s="307"/>
      <c r="DR1566" s="307"/>
      <c r="DS1566" s="307"/>
      <c r="DT1566" s="307"/>
      <c r="DU1566" s="307"/>
      <c r="DV1566" s="307"/>
      <c r="DW1566" s="307"/>
      <c r="DX1566" s="307"/>
      <c r="DY1566" s="307"/>
      <c r="DZ1566" s="307"/>
      <c r="EA1566" s="307"/>
      <c r="EB1566" s="307"/>
      <c r="EC1566" s="307"/>
      <c r="ED1566" s="307"/>
      <c r="EE1566" s="307"/>
      <c r="EF1566" s="307"/>
      <c r="EG1566" s="307"/>
      <c r="EH1566" s="307"/>
      <c r="EI1566" s="307"/>
      <c r="EJ1566" s="307"/>
      <c r="EK1566" s="307"/>
      <c r="EL1566" s="307"/>
      <c r="EM1566" s="307"/>
      <c r="EN1566" s="307"/>
      <c r="EO1566" s="307"/>
      <c r="EP1566" s="307"/>
      <c r="EQ1566" s="307"/>
      <c r="ER1566" s="307"/>
      <c r="ES1566" s="307"/>
      <c r="ET1566" s="307"/>
      <c r="EU1566" s="390"/>
      <c r="EV1566" s="390"/>
      <c r="EW1566" s="307"/>
      <c r="EX1566" s="307"/>
      <c r="EY1566" s="307"/>
      <c r="EZ1566" s="307"/>
      <c r="FA1566" s="307"/>
      <c r="FB1566" s="307"/>
      <c r="FC1566" s="307"/>
      <c r="FD1566" s="307"/>
      <c r="FE1566" s="307"/>
      <c r="FF1566" s="307"/>
      <c r="FG1566" s="307"/>
      <c r="FH1566" s="307"/>
      <c r="FI1566" s="307"/>
      <c r="FJ1566" s="307"/>
      <c r="FK1566" s="307"/>
      <c r="FL1566" s="307"/>
      <c r="FM1566" s="307"/>
      <c r="FN1566" s="307"/>
      <c r="FO1566" s="307"/>
      <c r="FP1566" s="307"/>
      <c r="FQ1566" s="307"/>
      <c r="FR1566" s="307"/>
      <c r="FS1566" s="307"/>
      <c r="FT1566" s="307"/>
      <c r="FU1566" s="307"/>
      <c r="FV1566" s="307"/>
      <c r="FW1566" s="307"/>
      <c r="FX1566" s="307"/>
      <c r="FY1566" s="307"/>
      <c r="FZ1566" s="307"/>
      <c r="GA1566" s="307"/>
      <c r="GB1566" s="307"/>
      <c r="GC1566" s="307"/>
      <c r="GD1566" s="307"/>
      <c r="GE1566" s="307"/>
      <c r="GF1566" s="307"/>
      <c r="GG1566" s="307"/>
      <c r="GH1566" s="307"/>
      <c r="GI1566" s="307"/>
      <c r="GJ1566" s="307"/>
      <c r="GK1566" s="307"/>
      <c r="GL1566" s="307"/>
      <c r="GM1566" s="307"/>
      <c r="GN1566" s="307"/>
      <c r="GO1566" s="307"/>
      <c r="GP1566" s="307"/>
      <c r="GQ1566" s="307"/>
      <c r="GR1566" s="307"/>
      <c r="GS1566" s="307"/>
      <c r="GT1566" s="307"/>
      <c r="GU1566" s="307"/>
      <c r="GV1566" s="307"/>
      <c r="GW1566" s="307"/>
      <c r="GX1566" s="307"/>
      <c r="GY1566" s="307"/>
      <c r="GZ1566" s="307"/>
      <c r="HA1566" s="307"/>
      <c r="HB1566" s="307"/>
      <c r="HC1566" s="307"/>
      <c r="HD1566" s="307"/>
      <c r="HE1566" s="307"/>
      <c r="HF1566" s="307"/>
      <c r="HG1566" s="307"/>
      <c r="HH1566" s="307"/>
      <c r="HI1566" s="307"/>
      <c r="HJ1566" s="307"/>
      <c r="HK1566" s="307"/>
      <c r="HL1566" s="307"/>
      <c r="HM1566" s="307"/>
      <c r="HN1566" s="307"/>
      <c r="HO1566" s="307"/>
      <c r="HP1566" s="307"/>
      <c r="HQ1566" s="307"/>
      <c r="HR1566" s="307"/>
      <c r="HS1566" s="307"/>
      <c r="HT1566" s="307"/>
      <c r="HU1566" s="307"/>
      <c r="HV1566" s="307"/>
      <c r="HW1566" s="307"/>
      <c r="HX1566" s="307"/>
      <c r="HY1566" s="307"/>
      <c r="HZ1566" s="307"/>
      <c r="IA1566" s="307"/>
      <c r="IB1566" s="307"/>
      <c r="IC1566" s="307"/>
      <c r="ID1566" s="307"/>
      <c r="IE1566" s="307"/>
      <c r="IF1566" s="307"/>
      <c r="IG1566" s="307"/>
      <c r="IH1566" s="307"/>
      <c r="II1566" s="307"/>
      <c r="IJ1566" s="307"/>
      <c r="IK1566" s="307"/>
      <c r="IL1566" s="307"/>
      <c r="IM1566" s="307"/>
      <c r="IN1566" s="307"/>
      <c r="IO1566" s="307"/>
      <c r="IP1566" s="307"/>
      <c r="IQ1566" s="307"/>
      <c r="IR1566" s="307"/>
      <c r="IS1566" s="307"/>
      <c r="IT1566" s="307"/>
      <c r="IU1566" s="307"/>
      <c r="IV1566" s="307"/>
      <c r="IW1566" s="307"/>
      <c r="IX1566" s="307"/>
      <c r="IY1566" s="307"/>
      <c r="IZ1566" s="307"/>
      <c r="JA1566" s="307"/>
      <c r="JB1566" s="307"/>
      <c r="JC1566" s="307"/>
      <c r="JD1566" s="307"/>
      <c r="JE1566" s="307"/>
      <c r="JF1566" s="307"/>
      <c r="JG1566" s="307"/>
      <c r="JH1566" s="307"/>
      <c r="JI1566" s="307"/>
      <c r="JJ1566" s="307"/>
      <c r="JK1566" s="307"/>
      <c r="JL1566" s="307"/>
      <c r="JM1566" s="307"/>
      <c r="JN1566" s="307"/>
      <c r="JO1566" s="307"/>
      <c r="JP1566" s="307"/>
      <c r="JQ1566" s="307"/>
      <c r="JR1566" s="307"/>
      <c r="JS1566" s="307"/>
      <c r="JT1566" s="307"/>
      <c r="JU1566" s="307"/>
      <c r="JV1566" s="307"/>
      <c r="JW1566" s="307"/>
      <c r="JX1566" s="307"/>
      <c r="JY1566" s="307"/>
      <c r="JZ1566" s="307"/>
      <c r="KA1566" s="307"/>
      <c r="KB1566" s="307"/>
      <c r="KC1566" s="307"/>
      <c r="KD1566" s="307"/>
      <c r="KE1566" s="307"/>
      <c r="KF1566" s="307"/>
      <c r="KG1566" s="307"/>
      <c r="KH1566" s="307"/>
      <c r="KI1566" s="307"/>
      <c r="KJ1566" s="307"/>
      <c r="KK1566" s="307"/>
      <c r="KL1566" s="307"/>
      <c r="KM1566" s="307"/>
      <c r="KN1566" s="307"/>
      <c r="KO1566" s="307"/>
      <c r="KP1566" s="307"/>
      <c r="KQ1566" s="307"/>
      <c r="KR1566" s="307"/>
      <c r="KS1566" s="307"/>
      <c r="KT1566" s="307"/>
    </row>
    <row r="1567" spans="14:306" s="56" customFormat="1" ht="15" customHeight="1">
      <c r="N1567" s="410"/>
      <c r="O1567" s="410"/>
      <c r="P1567" s="311"/>
      <c r="Q1567" s="311"/>
      <c r="R1567" s="311"/>
      <c r="AG1567" s="57"/>
      <c r="AH1567" s="57"/>
      <c r="AI1567" s="57"/>
      <c r="AJ1567" s="57"/>
      <c r="AK1567" s="57"/>
      <c r="AL1567" s="57"/>
      <c r="AM1567" s="57"/>
      <c r="AN1567" s="57"/>
      <c r="AO1567" s="57"/>
      <c r="AP1567" s="57"/>
      <c r="AQ1567" s="57"/>
      <c r="AR1567" s="57"/>
      <c r="AS1567" s="57"/>
      <c r="AT1567" s="57"/>
      <c r="AU1567" s="57"/>
      <c r="AV1567" s="57"/>
      <c r="AW1567" s="57"/>
      <c r="AX1567" s="57"/>
      <c r="AY1567" s="57"/>
      <c r="AZ1567" s="57"/>
      <c r="BA1567" s="57"/>
      <c r="BB1567" s="57"/>
      <c r="BC1567" s="57"/>
      <c r="BD1567" s="57"/>
      <c r="BE1567" s="57"/>
      <c r="BF1567" s="57"/>
      <c r="BG1567" s="57"/>
      <c r="BH1567" s="57"/>
      <c r="BI1567" s="57"/>
      <c r="BJ1567" s="57"/>
      <c r="BK1567" s="57"/>
      <c r="BL1567" s="57"/>
      <c r="BM1567" s="57"/>
      <c r="BN1567" s="57"/>
      <c r="CB1567" s="307"/>
      <c r="CC1567" s="307"/>
      <c r="CD1567" s="307"/>
      <c r="CE1567" s="307"/>
      <c r="CF1567" s="307"/>
      <c r="CG1567" s="307"/>
      <c r="CH1567" s="307"/>
      <c r="CI1567" s="307"/>
      <c r="CJ1567" s="307"/>
      <c r="CK1567" s="307"/>
      <c r="CL1567" s="307"/>
      <c r="CM1567" s="307"/>
      <c r="CN1567" s="307"/>
      <c r="CO1567" s="307"/>
      <c r="CP1567" s="307"/>
      <c r="CQ1567" s="307"/>
      <c r="CR1567" s="307"/>
      <c r="CS1567" s="307"/>
      <c r="CT1567" s="307"/>
      <c r="CU1567" s="307"/>
      <c r="CV1567" s="307"/>
      <c r="CW1567" s="307"/>
      <c r="CX1567" s="307"/>
      <c r="CY1567" s="307"/>
      <c r="CZ1567" s="307"/>
      <c r="DA1567" s="307"/>
      <c r="DB1567" s="307"/>
      <c r="DC1567" s="307"/>
      <c r="DD1567" s="307"/>
      <c r="DE1567" s="307"/>
      <c r="DF1567" s="307"/>
      <c r="DG1567" s="307"/>
      <c r="DH1567" s="307"/>
      <c r="DI1567" s="390"/>
      <c r="DJ1567" s="390"/>
      <c r="DK1567" s="307"/>
      <c r="DL1567" s="307"/>
      <c r="DM1567" s="307"/>
      <c r="DN1567" s="307"/>
      <c r="DO1567" s="307"/>
      <c r="DP1567" s="307"/>
      <c r="DQ1567" s="307"/>
      <c r="DR1567" s="307"/>
      <c r="DS1567" s="307"/>
      <c r="DT1567" s="307"/>
      <c r="DU1567" s="307"/>
      <c r="DV1567" s="307"/>
      <c r="DW1567" s="307"/>
      <c r="DX1567" s="307"/>
      <c r="DY1567" s="307"/>
      <c r="DZ1567" s="307"/>
      <c r="EA1567" s="307"/>
      <c r="EB1567" s="307"/>
      <c r="EC1567" s="307"/>
      <c r="ED1567" s="307"/>
      <c r="EE1567" s="307"/>
      <c r="EF1567" s="307"/>
      <c r="EG1567" s="307"/>
      <c r="EH1567" s="307"/>
      <c r="EI1567" s="307"/>
      <c r="EJ1567" s="307"/>
      <c r="EK1567" s="307"/>
      <c r="EL1567" s="307"/>
      <c r="EM1567" s="307"/>
      <c r="EN1567" s="307"/>
      <c r="EO1567" s="307"/>
      <c r="EP1567" s="307"/>
      <c r="EQ1567" s="307"/>
      <c r="ER1567" s="307"/>
      <c r="ES1567" s="307"/>
      <c r="ET1567" s="307"/>
      <c r="EU1567" s="390"/>
      <c r="EV1567" s="390"/>
      <c r="EW1567" s="307"/>
      <c r="EX1567" s="307"/>
      <c r="EY1567" s="307"/>
      <c r="EZ1567" s="307"/>
      <c r="FA1567" s="307"/>
      <c r="FB1567" s="307"/>
      <c r="FC1567" s="307"/>
      <c r="FD1567" s="307"/>
      <c r="FE1567" s="307"/>
      <c r="FF1567" s="307"/>
      <c r="FG1567" s="307"/>
      <c r="FH1567" s="307"/>
      <c r="FI1567" s="307"/>
      <c r="FJ1567" s="307"/>
      <c r="FK1567" s="307"/>
      <c r="FL1567" s="307"/>
      <c r="FM1567" s="307"/>
      <c r="FN1567" s="307"/>
      <c r="FO1567" s="307"/>
      <c r="FP1567" s="307"/>
      <c r="FQ1567" s="307"/>
      <c r="FR1567" s="307"/>
      <c r="FS1567" s="307"/>
      <c r="FT1567" s="307"/>
      <c r="FU1567" s="307"/>
      <c r="FV1567" s="307"/>
      <c r="FW1567" s="307"/>
      <c r="FX1567" s="307"/>
      <c r="FY1567" s="307"/>
      <c r="FZ1567" s="307"/>
      <c r="GA1567" s="307"/>
      <c r="GB1567" s="307"/>
      <c r="GC1567" s="307"/>
      <c r="GD1567" s="307"/>
      <c r="GE1567" s="307"/>
      <c r="GF1567" s="307"/>
      <c r="GG1567" s="307"/>
      <c r="GH1567" s="307"/>
      <c r="GI1567" s="307"/>
      <c r="GJ1567" s="307"/>
      <c r="GK1567" s="307"/>
      <c r="GL1567" s="307"/>
      <c r="GM1567" s="307"/>
      <c r="GN1567" s="307"/>
      <c r="GO1567" s="307"/>
      <c r="GP1567" s="307"/>
      <c r="GQ1567" s="307"/>
      <c r="GR1567" s="307"/>
      <c r="GS1567" s="307"/>
      <c r="GT1567" s="307"/>
      <c r="GU1567" s="307"/>
      <c r="GV1567" s="307"/>
      <c r="GW1567" s="307"/>
      <c r="GX1567" s="307"/>
      <c r="GY1567" s="307"/>
      <c r="GZ1567" s="307"/>
      <c r="HA1567" s="307"/>
      <c r="HB1567" s="307"/>
      <c r="HC1567" s="307"/>
      <c r="HD1567" s="307"/>
      <c r="HE1567" s="307"/>
      <c r="HF1567" s="307"/>
      <c r="HG1567" s="307"/>
      <c r="HH1567" s="307"/>
      <c r="HI1567" s="307"/>
      <c r="HJ1567" s="307"/>
      <c r="HK1567" s="307"/>
      <c r="HL1567" s="307"/>
      <c r="HM1567" s="307"/>
      <c r="HN1567" s="307"/>
      <c r="HO1567" s="307"/>
      <c r="HP1567" s="307"/>
      <c r="HQ1567" s="307"/>
      <c r="HR1567" s="307"/>
      <c r="HS1567" s="307"/>
      <c r="HT1567" s="307"/>
      <c r="HU1567" s="307"/>
      <c r="HV1567" s="307"/>
      <c r="HW1567" s="307"/>
      <c r="HX1567" s="307"/>
      <c r="HY1567" s="307"/>
      <c r="HZ1567" s="307"/>
      <c r="IA1567" s="307"/>
      <c r="IB1567" s="307"/>
      <c r="IC1567" s="307"/>
      <c r="ID1567" s="307"/>
      <c r="IE1567" s="307"/>
      <c r="IF1567" s="307"/>
      <c r="IG1567" s="307"/>
      <c r="IH1567" s="307"/>
      <c r="II1567" s="307"/>
      <c r="IJ1567" s="307"/>
      <c r="IK1567" s="307"/>
      <c r="IL1567" s="307"/>
      <c r="IM1567" s="307"/>
      <c r="IN1567" s="307"/>
      <c r="IO1567" s="307"/>
      <c r="IP1567" s="307"/>
      <c r="IQ1567" s="307"/>
      <c r="IR1567" s="307"/>
      <c r="IS1567" s="307"/>
      <c r="IT1567" s="307"/>
      <c r="IU1567" s="307"/>
      <c r="IV1567" s="307"/>
      <c r="IW1567" s="307"/>
      <c r="IX1567" s="307"/>
      <c r="IY1567" s="307"/>
      <c r="IZ1567" s="307"/>
      <c r="JA1567" s="307"/>
      <c r="JB1567" s="307"/>
      <c r="JC1567" s="307"/>
      <c r="JD1567" s="307"/>
      <c r="JE1567" s="307"/>
      <c r="JF1567" s="307"/>
      <c r="JG1567" s="307"/>
      <c r="JH1567" s="307"/>
      <c r="JI1567" s="307"/>
      <c r="JJ1567" s="307"/>
      <c r="JK1567" s="307"/>
      <c r="JL1567" s="307"/>
      <c r="JM1567" s="307"/>
      <c r="JN1567" s="307"/>
      <c r="JO1567" s="307"/>
      <c r="JP1567" s="307"/>
      <c r="JQ1567" s="307"/>
      <c r="JR1567" s="307"/>
      <c r="JS1567" s="307"/>
      <c r="JT1567" s="307"/>
      <c r="JU1567" s="307"/>
      <c r="JV1567" s="307"/>
      <c r="JW1567" s="307"/>
      <c r="JX1567" s="307"/>
      <c r="JY1567" s="307"/>
      <c r="JZ1567" s="307"/>
      <c r="KA1567" s="307"/>
      <c r="KB1567" s="307"/>
      <c r="KC1567" s="307"/>
      <c r="KD1567" s="307"/>
      <c r="KE1567" s="307"/>
      <c r="KF1567" s="307"/>
      <c r="KG1567" s="307"/>
      <c r="KH1567" s="307"/>
      <c r="KI1567" s="307"/>
      <c r="KJ1567" s="307"/>
      <c r="KK1567" s="307"/>
      <c r="KL1567" s="307"/>
      <c r="KM1567" s="307"/>
      <c r="KN1567" s="307"/>
      <c r="KO1567" s="307"/>
      <c r="KP1567" s="307"/>
      <c r="KQ1567" s="307"/>
      <c r="KR1567" s="307"/>
      <c r="KS1567" s="307"/>
      <c r="KT1567" s="307"/>
    </row>
    <row r="1568" spans="14:306" s="56" customFormat="1" ht="15" customHeight="1">
      <c r="N1568" s="410"/>
      <c r="O1568" s="410"/>
      <c r="P1568" s="311"/>
      <c r="Q1568" s="311"/>
      <c r="R1568" s="311"/>
      <c r="AG1568" s="57"/>
      <c r="AH1568" s="57"/>
      <c r="AI1568" s="57"/>
      <c r="AJ1568" s="57"/>
      <c r="AK1568" s="57"/>
      <c r="AL1568" s="57"/>
      <c r="AM1568" s="57"/>
      <c r="AN1568" s="57"/>
      <c r="AO1568" s="57"/>
      <c r="AP1568" s="57"/>
      <c r="AQ1568" s="57"/>
      <c r="AR1568" s="57"/>
      <c r="AS1568" s="57"/>
      <c r="AT1568" s="57"/>
      <c r="AU1568" s="57"/>
      <c r="AV1568" s="57"/>
      <c r="AW1568" s="57"/>
      <c r="AX1568" s="57"/>
      <c r="AY1568" s="57"/>
      <c r="AZ1568" s="57"/>
      <c r="BA1568" s="57"/>
      <c r="BB1568" s="57"/>
      <c r="BC1568" s="57"/>
      <c r="BD1568" s="57"/>
      <c r="BE1568" s="57"/>
      <c r="BF1568" s="57"/>
      <c r="BG1568" s="57"/>
      <c r="BH1568" s="57"/>
      <c r="BI1568" s="57"/>
      <c r="BJ1568" s="57"/>
      <c r="BK1568" s="57"/>
      <c r="BL1568" s="57"/>
      <c r="BM1568" s="57"/>
      <c r="BN1568" s="57"/>
      <c r="CB1568" s="307"/>
      <c r="CC1568" s="307"/>
      <c r="CD1568" s="307"/>
      <c r="CE1568" s="307"/>
      <c r="CF1568" s="307"/>
      <c r="CG1568" s="307"/>
      <c r="CH1568" s="307"/>
      <c r="CI1568" s="307"/>
      <c r="CJ1568" s="307"/>
      <c r="CK1568" s="307"/>
      <c r="CL1568" s="307"/>
      <c r="CM1568" s="307"/>
      <c r="CN1568" s="307"/>
      <c r="CO1568" s="307"/>
      <c r="CP1568" s="307"/>
      <c r="CQ1568" s="307"/>
      <c r="CR1568" s="307"/>
      <c r="CS1568" s="307"/>
      <c r="CT1568" s="307"/>
      <c r="CU1568" s="307"/>
      <c r="CV1568" s="307"/>
      <c r="CW1568" s="307"/>
      <c r="CX1568" s="307"/>
      <c r="CY1568" s="307"/>
      <c r="CZ1568" s="307"/>
      <c r="DA1568" s="307"/>
      <c r="DB1568" s="307"/>
      <c r="DC1568" s="307"/>
      <c r="DD1568" s="307"/>
      <c r="DE1568" s="307"/>
      <c r="DF1568" s="307"/>
      <c r="DG1568" s="307"/>
      <c r="DH1568" s="307"/>
      <c r="DI1568" s="390"/>
      <c r="DJ1568" s="390"/>
      <c r="DK1568" s="307"/>
      <c r="DL1568" s="307"/>
      <c r="DM1568" s="307"/>
      <c r="DN1568" s="307"/>
      <c r="DO1568" s="307"/>
      <c r="DP1568" s="307"/>
      <c r="DQ1568" s="307"/>
      <c r="DR1568" s="307"/>
      <c r="DS1568" s="307"/>
      <c r="DT1568" s="307"/>
      <c r="DU1568" s="307"/>
      <c r="DV1568" s="307"/>
      <c r="DW1568" s="307"/>
      <c r="DX1568" s="307"/>
      <c r="DY1568" s="307"/>
      <c r="DZ1568" s="307"/>
      <c r="EA1568" s="307"/>
      <c r="EB1568" s="307"/>
      <c r="EC1568" s="307"/>
      <c r="ED1568" s="307"/>
      <c r="EE1568" s="307"/>
      <c r="EF1568" s="307"/>
      <c r="EG1568" s="307"/>
      <c r="EH1568" s="307"/>
      <c r="EI1568" s="307"/>
      <c r="EJ1568" s="307"/>
      <c r="EK1568" s="307"/>
      <c r="EL1568" s="307"/>
      <c r="EM1568" s="307"/>
      <c r="EN1568" s="307"/>
      <c r="EO1568" s="307"/>
      <c r="EP1568" s="307"/>
      <c r="EQ1568" s="307"/>
      <c r="ER1568" s="307"/>
      <c r="ES1568" s="307"/>
      <c r="ET1568" s="307"/>
      <c r="EU1568" s="390"/>
      <c r="EV1568" s="390"/>
      <c r="EW1568" s="307"/>
      <c r="EX1568" s="307"/>
      <c r="EY1568" s="307"/>
      <c r="EZ1568" s="307"/>
      <c r="FA1568" s="307"/>
      <c r="FB1568" s="307"/>
      <c r="FC1568" s="307"/>
      <c r="FD1568" s="307"/>
      <c r="FE1568" s="307"/>
      <c r="FF1568" s="307"/>
      <c r="FG1568" s="307"/>
      <c r="FH1568" s="307"/>
      <c r="FI1568" s="307"/>
      <c r="FJ1568" s="307"/>
      <c r="FK1568" s="307"/>
      <c r="FL1568" s="307"/>
      <c r="FM1568" s="307"/>
      <c r="FN1568" s="307"/>
      <c r="FO1568" s="307"/>
      <c r="FP1568" s="307"/>
      <c r="FQ1568" s="307"/>
      <c r="FR1568" s="307"/>
      <c r="FS1568" s="307"/>
      <c r="FT1568" s="307"/>
      <c r="FU1568" s="307"/>
      <c r="FV1568" s="307"/>
      <c r="FW1568" s="307"/>
      <c r="FX1568" s="307"/>
      <c r="FY1568" s="307"/>
      <c r="FZ1568" s="307"/>
      <c r="GA1568" s="307"/>
      <c r="GB1568" s="307"/>
      <c r="GC1568" s="307"/>
      <c r="GD1568" s="307"/>
      <c r="GE1568" s="307"/>
      <c r="GF1568" s="307"/>
      <c r="GG1568" s="307"/>
      <c r="GH1568" s="307"/>
      <c r="GI1568" s="307"/>
      <c r="GJ1568" s="307"/>
      <c r="GK1568" s="307"/>
      <c r="GL1568" s="307"/>
      <c r="GM1568" s="307"/>
      <c r="GN1568" s="307"/>
      <c r="GO1568" s="307"/>
      <c r="GP1568" s="307"/>
      <c r="GQ1568" s="307"/>
      <c r="GR1568" s="307"/>
      <c r="GS1568" s="307"/>
      <c r="GT1568" s="307"/>
      <c r="GU1568" s="307"/>
      <c r="GV1568" s="307"/>
      <c r="GW1568" s="307"/>
      <c r="GX1568" s="307"/>
      <c r="GY1568" s="307"/>
      <c r="GZ1568" s="307"/>
      <c r="HA1568" s="307"/>
      <c r="HB1568" s="307"/>
      <c r="HC1568" s="307"/>
      <c r="HD1568" s="307"/>
      <c r="HE1568" s="307"/>
      <c r="HF1568" s="307"/>
      <c r="HG1568" s="307"/>
      <c r="HH1568" s="307"/>
      <c r="HI1568" s="307"/>
      <c r="HJ1568" s="307"/>
      <c r="HK1568" s="307"/>
      <c r="HL1568" s="307"/>
      <c r="HM1568" s="307"/>
      <c r="HN1568" s="307"/>
      <c r="HO1568" s="307"/>
      <c r="HP1568" s="307"/>
      <c r="HQ1568" s="307"/>
      <c r="HR1568" s="307"/>
      <c r="HS1568" s="307"/>
      <c r="HT1568" s="307"/>
      <c r="HU1568" s="307"/>
      <c r="HV1568" s="307"/>
      <c r="HW1568" s="307"/>
      <c r="HX1568" s="307"/>
      <c r="HY1568" s="307"/>
      <c r="HZ1568" s="307"/>
      <c r="IA1568" s="307"/>
      <c r="IB1568" s="307"/>
      <c r="IC1568" s="307"/>
      <c r="ID1568" s="307"/>
      <c r="IE1568" s="307"/>
      <c r="IF1568" s="307"/>
      <c r="IG1568" s="307"/>
      <c r="IH1568" s="307"/>
      <c r="II1568" s="307"/>
      <c r="IJ1568" s="307"/>
      <c r="IK1568" s="307"/>
      <c r="IL1568" s="307"/>
      <c r="IM1568" s="307"/>
      <c r="IN1568" s="307"/>
      <c r="IO1568" s="307"/>
      <c r="IP1568" s="307"/>
      <c r="IQ1568" s="307"/>
      <c r="IR1568" s="307"/>
      <c r="IS1568" s="307"/>
      <c r="IT1568" s="307"/>
      <c r="IU1568" s="307"/>
      <c r="IV1568" s="307"/>
      <c r="IW1568" s="307"/>
      <c r="IX1568" s="307"/>
      <c r="IY1568" s="307"/>
      <c r="IZ1568" s="307"/>
      <c r="JA1568" s="307"/>
      <c r="JB1568" s="307"/>
      <c r="JC1568" s="307"/>
      <c r="JD1568" s="307"/>
      <c r="JE1568" s="307"/>
      <c r="JF1568" s="307"/>
      <c r="JG1568" s="307"/>
      <c r="JH1568" s="307"/>
      <c r="JI1568" s="307"/>
      <c r="JJ1568" s="307"/>
      <c r="JK1568" s="307"/>
      <c r="JL1568" s="307"/>
      <c r="JM1568" s="307"/>
      <c r="JN1568" s="307"/>
      <c r="JO1568" s="307"/>
      <c r="JP1568" s="307"/>
      <c r="JQ1568" s="307"/>
      <c r="JR1568" s="307"/>
      <c r="JS1568" s="307"/>
      <c r="JT1568" s="307"/>
      <c r="JU1568" s="307"/>
      <c r="JV1568" s="307"/>
      <c r="JW1568" s="307"/>
      <c r="JX1568" s="307"/>
      <c r="JY1568" s="307"/>
      <c r="JZ1568" s="307"/>
      <c r="KA1568" s="307"/>
      <c r="KB1568" s="307"/>
      <c r="KC1568" s="307"/>
      <c r="KD1568" s="307"/>
      <c r="KE1568" s="307"/>
      <c r="KF1568" s="307"/>
      <c r="KG1568" s="307"/>
      <c r="KH1568" s="307"/>
      <c r="KI1568" s="307"/>
      <c r="KJ1568" s="307"/>
      <c r="KK1568" s="307"/>
      <c r="KL1568" s="307"/>
      <c r="KM1568" s="307"/>
      <c r="KN1568" s="307"/>
      <c r="KO1568" s="307"/>
      <c r="KP1568" s="307"/>
      <c r="KQ1568" s="307"/>
      <c r="KR1568" s="307"/>
      <c r="KS1568" s="307"/>
      <c r="KT1568" s="307"/>
    </row>
    <row r="1569" spans="14:306" s="56" customFormat="1" ht="15" customHeight="1">
      <c r="N1569" s="410"/>
      <c r="O1569" s="410"/>
      <c r="P1569" s="311"/>
      <c r="Q1569" s="311"/>
      <c r="R1569" s="311"/>
      <c r="AG1569" s="57"/>
      <c r="AH1569" s="57"/>
      <c r="AI1569" s="57"/>
      <c r="AJ1569" s="57"/>
      <c r="AK1569" s="57"/>
      <c r="AL1569" s="57"/>
      <c r="AM1569" s="57"/>
      <c r="AN1569" s="57"/>
      <c r="AO1569" s="57"/>
      <c r="AP1569" s="57"/>
      <c r="AQ1569" s="57"/>
      <c r="AR1569" s="57"/>
      <c r="AS1569" s="57"/>
      <c r="AT1569" s="57"/>
      <c r="AU1569" s="57"/>
      <c r="AV1569" s="57"/>
      <c r="AW1569" s="57"/>
      <c r="AX1569" s="57"/>
      <c r="AY1569" s="57"/>
      <c r="AZ1569" s="57"/>
      <c r="BA1569" s="57"/>
      <c r="BB1569" s="57"/>
      <c r="BC1569" s="57"/>
      <c r="BD1569" s="57"/>
      <c r="BE1569" s="57"/>
      <c r="BF1569" s="57"/>
      <c r="BG1569" s="57"/>
      <c r="BH1569" s="57"/>
      <c r="BI1569" s="57"/>
      <c r="BJ1569" s="57"/>
      <c r="BK1569" s="57"/>
      <c r="BL1569" s="57"/>
      <c r="BM1569" s="57"/>
      <c r="BN1569" s="57"/>
      <c r="CB1569" s="307"/>
      <c r="CC1569" s="307"/>
      <c r="CD1569" s="307"/>
      <c r="CE1569" s="307"/>
      <c r="CF1569" s="307"/>
      <c r="CG1569" s="307"/>
      <c r="CH1569" s="307"/>
      <c r="CI1569" s="307"/>
      <c r="CJ1569" s="307"/>
      <c r="CK1569" s="307"/>
      <c r="CL1569" s="307"/>
      <c r="CM1569" s="307"/>
      <c r="CN1569" s="307"/>
      <c r="CO1569" s="307"/>
      <c r="CP1569" s="307"/>
      <c r="CQ1569" s="307"/>
      <c r="CR1569" s="307"/>
      <c r="CS1569" s="307"/>
      <c r="CT1569" s="307"/>
      <c r="CU1569" s="307"/>
      <c r="CV1569" s="307"/>
      <c r="CW1569" s="307"/>
      <c r="CX1569" s="307"/>
      <c r="CY1569" s="307"/>
      <c r="CZ1569" s="307"/>
      <c r="DA1569" s="307"/>
      <c r="DB1569" s="307"/>
      <c r="DC1569" s="307"/>
      <c r="DD1569" s="307"/>
      <c r="DE1569" s="307"/>
      <c r="DF1569" s="307"/>
      <c r="DG1569" s="307"/>
      <c r="DH1569" s="307"/>
      <c r="DI1569" s="390"/>
      <c r="DJ1569" s="390"/>
      <c r="DK1569" s="307"/>
      <c r="DL1569" s="307"/>
      <c r="DM1569" s="307"/>
      <c r="DN1569" s="307"/>
      <c r="DO1569" s="307"/>
      <c r="DP1569" s="307"/>
      <c r="DQ1569" s="307"/>
      <c r="DR1569" s="307"/>
      <c r="DS1569" s="307"/>
      <c r="DT1569" s="307"/>
      <c r="DU1569" s="307"/>
      <c r="DV1569" s="307"/>
      <c r="DW1569" s="307"/>
      <c r="DX1569" s="307"/>
      <c r="DY1569" s="307"/>
      <c r="DZ1569" s="307"/>
      <c r="EA1569" s="307"/>
      <c r="EB1569" s="307"/>
      <c r="EC1569" s="307"/>
      <c r="ED1569" s="307"/>
      <c r="EE1569" s="307"/>
      <c r="EF1569" s="307"/>
      <c r="EG1569" s="307"/>
      <c r="EH1569" s="307"/>
      <c r="EI1569" s="307"/>
      <c r="EJ1569" s="307"/>
      <c r="EK1569" s="307"/>
      <c r="EL1569" s="307"/>
      <c r="EM1569" s="307"/>
      <c r="EN1569" s="307"/>
      <c r="EO1569" s="307"/>
      <c r="EP1569" s="307"/>
      <c r="EQ1569" s="307"/>
      <c r="ER1569" s="307"/>
      <c r="ES1569" s="307"/>
      <c r="ET1569" s="307"/>
      <c r="EU1569" s="390"/>
      <c r="EV1569" s="390"/>
      <c r="EW1569" s="307"/>
      <c r="EX1569" s="307"/>
      <c r="EY1569" s="307"/>
      <c r="EZ1569" s="307"/>
      <c r="FA1569" s="307"/>
      <c r="FB1569" s="307"/>
      <c r="FC1569" s="307"/>
      <c r="FD1569" s="307"/>
      <c r="FE1569" s="307"/>
      <c r="FF1569" s="307"/>
      <c r="FG1569" s="307"/>
      <c r="FH1569" s="307"/>
      <c r="FI1569" s="307"/>
      <c r="FJ1569" s="307"/>
      <c r="FK1569" s="307"/>
      <c r="FL1569" s="307"/>
      <c r="FM1569" s="307"/>
      <c r="FN1569" s="307"/>
      <c r="FO1569" s="307"/>
      <c r="FP1569" s="307"/>
      <c r="FQ1569" s="307"/>
      <c r="FR1569" s="307"/>
      <c r="FS1569" s="307"/>
      <c r="FT1569" s="307"/>
      <c r="FU1569" s="307"/>
      <c r="FV1569" s="307"/>
      <c r="FW1569" s="307"/>
      <c r="FX1569" s="307"/>
      <c r="FY1569" s="307"/>
      <c r="FZ1569" s="307"/>
      <c r="GA1569" s="307"/>
      <c r="GB1569" s="307"/>
      <c r="GC1569" s="307"/>
      <c r="GD1569" s="307"/>
      <c r="GE1569" s="307"/>
      <c r="GF1569" s="307"/>
      <c r="GG1569" s="307"/>
      <c r="GH1569" s="307"/>
      <c r="GI1569" s="307"/>
      <c r="GJ1569" s="307"/>
      <c r="GK1569" s="307"/>
      <c r="GL1569" s="307"/>
      <c r="GM1569" s="307"/>
      <c r="GN1569" s="307"/>
      <c r="GO1569" s="307"/>
      <c r="GP1569" s="307"/>
      <c r="GQ1569" s="307"/>
      <c r="GR1569" s="307"/>
      <c r="GS1569" s="307"/>
      <c r="GT1569" s="307"/>
      <c r="GU1569" s="307"/>
      <c r="GV1569" s="307"/>
      <c r="GW1569" s="307"/>
      <c r="GX1569" s="307"/>
      <c r="GY1569" s="307"/>
      <c r="GZ1569" s="307"/>
      <c r="HA1569" s="307"/>
      <c r="HB1569" s="307"/>
      <c r="HC1569" s="307"/>
      <c r="HD1569" s="307"/>
      <c r="HE1569" s="307"/>
      <c r="HF1569" s="307"/>
      <c r="HG1569" s="307"/>
      <c r="HH1569" s="307"/>
      <c r="HI1569" s="307"/>
      <c r="HJ1569" s="307"/>
      <c r="HK1569" s="307"/>
      <c r="HL1569" s="307"/>
      <c r="HM1569" s="307"/>
      <c r="HN1569" s="307"/>
      <c r="HO1569" s="307"/>
      <c r="HP1569" s="307"/>
      <c r="HQ1569" s="307"/>
      <c r="HR1569" s="307"/>
      <c r="HS1569" s="307"/>
      <c r="HT1569" s="307"/>
      <c r="HU1569" s="307"/>
      <c r="HV1569" s="307"/>
      <c r="HW1569" s="307"/>
      <c r="HX1569" s="307"/>
      <c r="HY1569" s="307"/>
      <c r="HZ1569" s="307"/>
      <c r="IA1569" s="307"/>
      <c r="IB1569" s="307"/>
      <c r="IC1569" s="307"/>
      <c r="ID1569" s="307"/>
      <c r="IE1569" s="307"/>
      <c r="IF1569" s="307"/>
      <c r="IG1569" s="307"/>
      <c r="IH1569" s="307"/>
      <c r="II1569" s="307"/>
      <c r="IJ1569" s="307"/>
      <c r="IK1569" s="307"/>
      <c r="IL1569" s="307"/>
      <c r="IM1569" s="307"/>
      <c r="IN1569" s="307"/>
      <c r="IO1569" s="307"/>
      <c r="IP1569" s="307"/>
      <c r="IQ1569" s="307"/>
      <c r="IR1569" s="307"/>
      <c r="IS1569" s="307"/>
      <c r="IT1569" s="307"/>
      <c r="IU1569" s="307"/>
      <c r="IV1569" s="307"/>
      <c r="IW1569" s="307"/>
      <c r="IX1569" s="307"/>
      <c r="IY1569" s="307"/>
      <c r="IZ1569" s="307"/>
      <c r="JA1569" s="307"/>
      <c r="JB1569" s="307"/>
      <c r="JC1569" s="307"/>
      <c r="JD1569" s="307"/>
      <c r="JE1569" s="307"/>
      <c r="JF1569" s="307"/>
      <c r="JG1569" s="307"/>
      <c r="JH1569" s="307"/>
      <c r="JI1569" s="307"/>
      <c r="JJ1569" s="307"/>
      <c r="JK1569" s="307"/>
      <c r="JL1569" s="307"/>
      <c r="JM1569" s="307"/>
      <c r="JN1569" s="307"/>
      <c r="JO1569" s="307"/>
      <c r="JP1569" s="307"/>
      <c r="JQ1569" s="307"/>
      <c r="JR1569" s="307"/>
      <c r="JS1569" s="307"/>
      <c r="JT1569" s="307"/>
      <c r="JU1569" s="307"/>
      <c r="JV1569" s="307"/>
      <c r="JW1569" s="307"/>
      <c r="JX1569" s="307"/>
      <c r="JY1569" s="307"/>
      <c r="JZ1569" s="307"/>
      <c r="KA1569" s="307"/>
      <c r="KB1569" s="307"/>
      <c r="KC1569" s="307"/>
      <c r="KD1569" s="307"/>
      <c r="KE1569" s="307"/>
      <c r="KF1569" s="307"/>
      <c r="KG1569" s="307"/>
      <c r="KH1569" s="307"/>
      <c r="KI1569" s="307"/>
      <c r="KJ1569" s="307"/>
      <c r="KK1569" s="307"/>
      <c r="KL1569" s="307"/>
      <c r="KM1569" s="307"/>
      <c r="KN1569" s="307"/>
      <c r="KO1569" s="307"/>
      <c r="KP1569" s="307"/>
      <c r="KQ1569" s="307"/>
      <c r="KR1569" s="307"/>
      <c r="KS1569" s="307"/>
      <c r="KT1569" s="307"/>
    </row>
    <row r="1570" spans="14:306" s="56" customFormat="1" ht="15" customHeight="1">
      <c r="N1570" s="410"/>
      <c r="O1570" s="410"/>
      <c r="P1570" s="311"/>
      <c r="Q1570" s="311"/>
      <c r="R1570" s="311"/>
      <c r="AG1570" s="57"/>
      <c r="AH1570" s="57"/>
      <c r="AI1570" s="57"/>
      <c r="AJ1570" s="57"/>
      <c r="AK1570" s="57"/>
      <c r="AL1570" s="57"/>
      <c r="AM1570" s="57"/>
      <c r="AN1570" s="57"/>
      <c r="AO1570" s="57"/>
      <c r="AP1570" s="57"/>
      <c r="AQ1570" s="57"/>
      <c r="AR1570" s="57"/>
      <c r="AS1570" s="57"/>
      <c r="AT1570" s="57"/>
      <c r="AU1570" s="57"/>
      <c r="AV1570" s="57"/>
      <c r="AW1570" s="57"/>
      <c r="AX1570" s="57"/>
      <c r="AY1570" s="57"/>
      <c r="AZ1570" s="57"/>
      <c r="BA1570" s="57"/>
      <c r="BB1570" s="57"/>
      <c r="BC1570" s="57"/>
      <c r="BD1570" s="57"/>
      <c r="BE1570" s="57"/>
      <c r="BF1570" s="57"/>
      <c r="BG1570" s="57"/>
      <c r="BH1570" s="57"/>
      <c r="BI1570" s="57"/>
      <c r="BJ1570" s="57"/>
      <c r="BK1570" s="57"/>
      <c r="BL1570" s="57"/>
      <c r="BM1570" s="57"/>
      <c r="BN1570" s="57"/>
      <c r="CB1570" s="307"/>
      <c r="CC1570" s="307"/>
      <c r="CD1570" s="307"/>
      <c r="CE1570" s="307"/>
      <c r="CF1570" s="307"/>
      <c r="CG1570" s="307"/>
      <c r="CH1570" s="307"/>
      <c r="CI1570" s="307"/>
      <c r="CJ1570" s="307"/>
      <c r="CK1570" s="307"/>
      <c r="CL1570" s="307"/>
      <c r="CM1570" s="307"/>
      <c r="CN1570" s="307"/>
      <c r="CO1570" s="307"/>
      <c r="CP1570" s="307"/>
      <c r="CQ1570" s="307"/>
      <c r="CR1570" s="307"/>
      <c r="CS1570" s="307"/>
      <c r="CT1570" s="307"/>
      <c r="CU1570" s="307"/>
      <c r="CV1570" s="307"/>
      <c r="CW1570" s="307"/>
      <c r="CX1570" s="307"/>
      <c r="CY1570" s="307"/>
      <c r="CZ1570" s="307"/>
      <c r="DA1570" s="307"/>
      <c r="DB1570" s="307"/>
      <c r="DC1570" s="307"/>
      <c r="DD1570" s="307"/>
      <c r="DE1570" s="307"/>
      <c r="DF1570" s="307"/>
      <c r="DG1570" s="307"/>
      <c r="DH1570" s="307"/>
      <c r="DI1570" s="390"/>
      <c r="DJ1570" s="390"/>
      <c r="DK1570" s="307"/>
      <c r="DL1570" s="307"/>
      <c r="DM1570" s="307"/>
      <c r="DN1570" s="307"/>
      <c r="DO1570" s="307"/>
      <c r="DP1570" s="307"/>
      <c r="DQ1570" s="307"/>
      <c r="DR1570" s="307"/>
      <c r="DS1570" s="307"/>
      <c r="DT1570" s="307"/>
      <c r="DU1570" s="307"/>
      <c r="DV1570" s="307"/>
      <c r="DW1570" s="307"/>
      <c r="DX1570" s="307"/>
      <c r="DY1570" s="307"/>
      <c r="DZ1570" s="307"/>
      <c r="EA1570" s="307"/>
      <c r="EB1570" s="307"/>
      <c r="EC1570" s="307"/>
      <c r="ED1570" s="307"/>
      <c r="EE1570" s="307"/>
      <c r="EF1570" s="307"/>
      <c r="EG1570" s="307"/>
      <c r="EH1570" s="307"/>
      <c r="EI1570" s="307"/>
      <c r="EJ1570" s="307"/>
      <c r="EK1570" s="307"/>
      <c r="EL1570" s="307"/>
      <c r="EM1570" s="307"/>
      <c r="EN1570" s="307"/>
      <c r="EO1570" s="307"/>
      <c r="EP1570" s="307"/>
      <c r="EQ1570" s="307"/>
      <c r="ER1570" s="307"/>
      <c r="ES1570" s="307"/>
      <c r="ET1570" s="307"/>
      <c r="EU1570" s="390"/>
      <c r="EV1570" s="390"/>
      <c r="EW1570" s="307"/>
      <c r="EX1570" s="307"/>
      <c r="EY1570" s="307"/>
      <c r="EZ1570" s="307"/>
      <c r="FA1570" s="307"/>
      <c r="FB1570" s="307"/>
      <c r="FC1570" s="307"/>
      <c r="FD1570" s="307"/>
      <c r="FE1570" s="307"/>
      <c r="FF1570" s="307"/>
      <c r="FG1570" s="307"/>
      <c r="FH1570" s="307"/>
      <c r="FI1570" s="307"/>
      <c r="FJ1570" s="307"/>
      <c r="FK1570" s="307"/>
      <c r="FL1570" s="307"/>
      <c r="FM1570" s="307"/>
      <c r="FN1570" s="307"/>
      <c r="FO1570" s="307"/>
      <c r="FP1570" s="307"/>
      <c r="FQ1570" s="307"/>
      <c r="FR1570" s="307"/>
      <c r="FS1570" s="307"/>
      <c r="FT1570" s="307"/>
      <c r="FU1570" s="307"/>
      <c r="FV1570" s="307"/>
      <c r="FW1570" s="307"/>
      <c r="FX1570" s="307"/>
      <c r="FY1570" s="307"/>
      <c r="FZ1570" s="307"/>
      <c r="GA1570" s="307"/>
      <c r="GB1570" s="307"/>
      <c r="GC1570" s="307"/>
      <c r="GD1570" s="307"/>
      <c r="GE1570" s="307"/>
      <c r="GF1570" s="307"/>
      <c r="GG1570" s="307"/>
      <c r="GH1570" s="307"/>
      <c r="GI1570" s="307"/>
      <c r="GJ1570" s="307"/>
      <c r="GK1570" s="307"/>
      <c r="GL1570" s="307"/>
      <c r="GM1570" s="307"/>
      <c r="GN1570" s="307"/>
      <c r="GO1570" s="307"/>
      <c r="GP1570" s="307"/>
      <c r="GQ1570" s="307"/>
      <c r="GR1570" s="307"/>
      <c r="GS1570" s="307"/>
      <c r="GT1570" s="307"/>
      <c r="GU1570" s="307"/>
      <c r="GV1570" s="307"/>
      <c r="GW1570" s="307"/>
      <c r="GX1570" s="307"/>
      <c r="GY1570" s="307"/>
      <c r="GZ1570" s="307"/>
      <c r="HA1570" s="307"/>
      <c r="HB1570" s="307"/>
      <c r="HC1570" s="307"/>
      <c r="HD1570" s="307"/>
      <c r="HE1570" s="307"/>
      <c r="HF1570" s="307"/>
      <c r="HG1570" s="307"/>
      <c r="HH1570" s="307"/>
      <c r="HI1570" s="307"/>
      <c r="HJ1570" s="307"/>
      <c r="HK1570" s="307"/>
      <c r="HL1570" s="307"/>
      <c r="HM1570" s="307"/>
      <c r="HN1570" s="307"/>
      <c r="HO1570" s="307"/>
      <c r="HP1570" s="307"/>
      <c r="HQ1570" s="307"/>
      <c r="HR1570" s="307"/>
      <c r="HS1570" s="307"/>
      <c r="HT1570" s="307"/>
      <c r="HU1570" s="307"/>
      <c r="HV1570" s="307"/>
      <c r="HW1570" s="307"/>
      <c r="HX1570" s="307"/>
      <c r="HY1570" s="307"/>
      <c r="HZ1570" s="307"/>
      <c r="IA1570" s="307"/>
      <c r="IB1570" s="307"/>
      <c r="IC1570" s="307"/>
      <c r="ID1570" s="307"/>
      <c r="IE1570" s="307"/>
      <c r="IF1570" s="307"/>
      <c r="IG1570" s="307"/>
      <c r="IH1570" s="307"/>
      <c r="II1570" s="307"/>
      <c r="IJ1570" s="307"/>
      <c r="IK1570" s="307"/>
      <c r="IL1570" s="307"/>
      <c r="IM1570" s="307"/>
      <c r="IN1570" s="307"/>
      <c r="IO1570" s="307"/>
      <c r="IP1570" s="307"/>
      <c r="IQ1570" s="307"/>
      <c r="IR1570" s="307"/>
      <c r="IS1570" s="307"/>
      <c r="IT1570" s="307"/>
      <c r="IU1570" s="307"/>
      <c r="IV1570" s="307"/>
      <c r="IW1570" s="307"/>
      <c r="IX1570" s="307"/>
      <c r="IY1570" s="307"/>
      <c r="IZ1570" s="307"/>
      <c r="JA1570" s="307"/>
      <c r="JB1570" s="307"/>
      <c r="JC1570" s="307"/>
      <c r="JD1570" s="307"/>
      <c r="JE1570" s="307"/>
      <c r="JF1570" s="307"/>
      <c r="JG1570" s="307"/>
      <c r="JH1570" s="307"/>
      <c r="JI1570" s="307"/>
      <c r="JJ1570" s="307"/>
      <c r="JK1570" s="307"/>
      <c r="JL1570" s="307"/>
      <c r="JM1570" s="307"/>
      <c r="JN1570" s="307"/>
      <c r="JO1570" s="307"/>
      <c r="JP1570" s="307"/>
      <c r="JQ1570" s="307"/>
      <c r="JR1570" s="307"/>
      <c r="JS1570" s="307"/>
      <c r="JT1570" s="307"/>
      <c r="JU1570" s="307"/>
      <c r="JV1570" s="307"/>
      <c r="JW1570" s="307"/>
      <c r="JX1570" s="307"/>
      <c r="JY1570" s="307"/>
      <c r="JZ1570" s="307"/>
      <c r="KA1570" s="307"/>
      <c r="KB1570" s="307"/>
      <c r="KC1570" s="307"/>
      <c r="KD1570" s="307"/>
      <c r="KE1570" s="307"/>
      <c r="KF1570" s="307"/>
      <c r="KG1570" s="307"/>
      <c r="KH1570" s="307"/>
      <c r="KI1570" s="307"/>
      <c r="KJ1570" s="307"/>
      <c r="KK1570" s="307"/>
      <c r="KL1570" s="307"/>
      <c r="KM1570" s="307"/>
      <c r="KN1570" s="307"/>
      <c r="KO1570" s="307"/>
      <c r="KP1570" s="307"/>
      <c r="KQ1570" s="307"/>
      <c r="KR1570" s="307"/>
      <c r="KS1570" s="307"/>
      <c r="KT1570" s="307"/>
    </row>
    <row r="1571" spans="14:306" s="56" customFormat="1" ht="15" customHeight="1">
      <c r="N1571" s="410"/>
      <c r="O1571" s="410"/>
      <c r="P1571" s="311"/>
      <c r="Q1571" s="311"/>
      <c r="R1571" s="311"/>
      <c r="AG1571" s="57"/>
      <c r="AH1571" s="57"/>
      <c r="AI1571" s="57"/>
      <c r="AJ1571" s="57"/>
      <c r="AK1571" s="57"/>
      <c r="AL1571" s="57"/>
      <c r="AM1571" s="57"/>
      <c r="AN1571" s="57"/>
      <c r="AO1571" s="57"/>
      <c r="AP1571" s="57"/>
      <c r="AQ1571" s="57"/>
      <c r="AR1571" s="57"/>
      <c r="AS1571" s="57"/>
      <c r="AT1571" s="57"/>
      <c r="AU1571" s="57"/>
      <c r="AV1571" s="57"/>
      <c r="AW1571" s="57"/>
      <c r="AX1571" s="57"/>
      <c r="AY1571" s="57"/>
      <c r="AZ1571" s="57"/>
      <c r="BA1571" s="57"/>
      <c r="BB1571" s="57"/>
      <c r="BC1571" s="57"/>
      <c r="BD1571" s="57"/>
      <c r="BE1571" s="57"/>
      <c r="BF1571" s="57"/>
      <c r="BG1571" s="57"/>
      <c r="BH1571" s="57"/>
      <c r="BI1571" s="57"/>
      <c r="BJ1571" s="57"/>
      <c r="BK1571" s="57"/>
      <c r="BL1571" s="57"/>
      <c r="BM1571" s="57"/>
      <c r="BN1571" s="57"/>
      <c r="CB1571" s="307"/>
      <c r="CC1571" s="307"/>
      <c r="CD1571" s="307"/>
      <c r="CE1571" s="307"/>
      <c r="CF1571" s="307"/>
      <c r="CG1571" s="307"/>
      <c r="CH1571" s="307"/>
      <c r="CI1571" s="307"/>
      <c r="CJ1571" s="307"/>
      <c r="CK1571" s="307"/>
      <c r="CL1571" s="307"/>
      <c r="CM1571" s="307"/>
      <c r="CN1571" s="307"/>
      <c r="CO1571" s="307"/>
      <c r="CP1571" s="307"/>
      <c r="CQ1571" s="307"/>
      <c r="CR1571" s="307"/>
      <c r="CS1571" s="307"/>
      <c r="CT1571" s="307"/>
      <c r="CU1571" s="307"/>
      <c r="CV1571" s="307"/>
      <c r="CW1571" s="307"/>
      <c r="CX1571" s="307"/>
      <c r="CY1571" s="307"/>
      <c r="CZ1571" s="307"/>
      <c r="DA1571" s="307"/>
      <c r="DB1571" s="307"/>
      <c r="DC1571" s="307"/>
      <c r="DD1571" s="307"/>
      <c r="DE1571" s="307"/>
      <c r="DF1571" s="307"/>
      <c r="DG1571" s="307"/>
      <c r="DH1571" s="307"/>
      <c r="DI1571" s="390"/>
      <c r="DJ1571" s="390"/>
      <c r="DK1571" s="307"/>
      <c r="DL1571" s="307"/>
      <c r="DM1571" s="307"/>
      <c r="DN1571" s="307"/>
      <c r="DO1571" s="307"/>
      <c r="DP1571" s="307"/>
      <c r="DQ1571" s="307"/>
      <c r="DR1571" s="307"/>
      <c r="DS1571" s="307"/>
      <c r="DT1571" s="307"/>
      <c r="DU1571" s="307"/>
      <c r="DV1571" s="307"/>
      <c r="DW1571" s="307"/>
      <c r="DX1571" s="307"/>
      <c r="DY1571" s="307"/>
      <c r="DZ1571" s="307"/>
      <c r="EA1571" s="307"/>
      <c r="EB1571" s="307"/>
      <c r="EC1571" s="307"/>
      <c r="ED1571" s="307"/>
      <c r="EE1571" s="307"/>
      <c r="EF1571" s="307"/>
      <c r="EG1571" s="307"/>
      <c r="EH1571" s="307"/>
      <c r="EI1571" s="307"/>
      <c r="EJ1571" s="307"/>
      <c r="EK1571" s="307"/>
      <c r="EL1571" s="307"/>
      <c r="EM1571" s="307"/>
      <c r="EN1571" s="307"/>
      <c r="EO1571" s="307"/>
      <c r="EP1571" s="307"/>
      <c r="EQ1571" s="307"/>
      <c r="ER1571" s="307"/>
      <c r="ES1571" s="307"/>
      <c r="ET1571" s="307"/>
      <c r="EU1571" s="390"/>
      <c r="EV1571" s="390"/>
      <c r="EW1571" s="307"/>
      <c r="EX1571" s="307"/>
      <c r="EY1571" s="307"/>
      <c r="EZ1571" s="307"/>
      <c r="FA1571" s="307"/>
      <c r="FB1571" s="307"/>
      <c r="FC1571" s="307"/>
      <c r="FD1571" s="307"/>
      <c r="FE1571" s="307"/>
      <c r="FF1571" s="307"/>
      <c r="FG1571" s="307"/>
      <c r="FH1571" s="307"/>
      <c r="FI1571" s="307"/>
      <c r="FJ1571" s="307"/>
      <c r="FK1571" s="307"/>
      <c r="FL1571" s="307"/>
      <c r="FM1571" s="307"/>
      <c r="FN1571" s="307"/>
      <c r="FO1571" s="307"/>
      <c r="FP1571" s="307"/>
      <c r="FQ1571" s="307"/>
      <c r="FR1571" s="307"/>
      <c r="FS1571" s="307"/>
      <c r="FT1571" s="307"/>
      <c r="FU1571" s="307"/>
      <c r="FV1571" s="307"/>
      <c r="FW1571" s="307"/>
      <c r="FX1571" s="307"/>
      <c r="FY1571" s="307"/>
      <c r="FZ1571" s="307"/>
      <c r="GA1571" s="307"/>
      <c r="GB1571" s="307"/>
      <c r="GC1571" s="307"/>
      <c r="GD1571" s="307"/>
      <c r="GE1571" s="307"/>
      <c r="GF1571" s="307"/>
      <c r="GG1571" s="307"/>
      <c r="GH1571" s="307"/>
      <c r="GI1571" s="307"/>
      <c r="GJ1571" s="307"/>
      <c r="GK1571" s="307"/>
      <c r="GL1571" s="307"/>
      <c r="GM1571" s="307"/>
      <c r="GN1571" s="307"/>
      <c r="GO1571" s="307"/>
      <c r="GP1571" s="307"/>
      <c r="GQ1571" s="307"/>
      <c r="GR1571" s="307"/>
      <c r="GS1571" s="307"/>
      <c r="GT1571" s="307"/>
      <c r="GU1571" s="307"/>
      <c r="GV1571" s="307"/>
      <c r="GW1571" s="307"/>
      <c r="GX1571" s="307"/>
      <c r="GY1571" s="307"/>
      <c r="GZ1571" s="307"/>
      <c r="HA1571" s="307"/>
      <c r="HB1571" s="307"/>
      <c r="HC1571" s="307"/>
      <c r="HD1571" s="307"/>
      <c r="HE1571" s="307"/>
      <c r="HF1571" s="307"/>
      <c r="HG1571" s="307"/>
      <c r="HH1571" s="307"/>
      <c r="HI1571" s="307"/>
      <c r="HJ1571" s="307"/>
      <c r="HK1571" s="307"/>
      <c r="HL1571" s="307"/>
      <c r="HM1571" s="307"/>
      <c r="HN1571" s="307"/>
      <c r="HO1571" s="307"/>
      <c r="HP1571" s="307"/>
      <c r="HQ1571" s="307"/>
      <c r="HR1571" s="307"/>
      <c r="HS1571" s="307"/>
      <c r="HT1571" s="307"/>
      <c r="HU1571" s="307"/>
      <c r="HV1571" s="307"/>
      <c r="HW1571" s="307"/>
      <c r="HX1571" s="307"/>
      <c r="HY1571" s="307"/>
      <c r="HZ1571" s="307"/>
      <c r="IA1571" s="307"/>
      <c r="IB1571" s="307"/>
      <c r="IC1571" s="307"/>
      <c r="ID1571" s="307"/>
      <c r="IE1571" s="307"/>
      <c r="IF1571" s="307"/>
      <c r="IG1571" s="307"/>
      <c r="IH1571" s="307"/>
      <c r="II1571" s="307"/>
      <c r="IJ1571" s="307"/>
      <c r="IK1571" s="307"/>
      <c r="IL1571" s="307"/>
      <c r="IM1571" s="307"/>
      <c r="IN1571" s="307"/>
      <c r="IO1571" s="307"/>
      <c r="IP1571" s="307"/>
      <c r="IQ1571" s="307"/>
      <c r="IR1571" s="307"/>
      <c r="IS1571" s="307"/>
      <c r="IT1571" s="307"/>
      <c r="IU1571" s="307"/>
      <c r="IV1571" s="307"/>
      <c r="IW1571" s="307"/>
      <c r="IX1571" s="307"/>
      <c r="IY1571" s="307"/>
      <c r="IZ1571" s="307"/>
      <c r="JA1571" s="307"/>
      <c r="JB1571" s="307"/>
      <c r="JC1571" s="307"/>
      <c r="JD1571" s="307"/>
      <c r="JE1571" s="307"/>
      <c r="JF1571" s="307"/>
      <c r="JG1571" s="307"/>
      <c r="JH1571" s="307"/>
      <c r="JI1571" s="307"/>
      <c r="JJ1571" s="307"/>
      <c r="JK1571" s="307"/>
      <c r="JL1571" s="307"/>
      <c r="JM1571" s="307"/>
      <c r="JN1571" s="307"/>
      <c r="JO1571" s="307"/>
      <c r="JP1571" s="307"/>
      <c r="JQ1571" s="307"/>
      <c r="JR1571" s="307"/>
      <c r="JS1571" s="307"/>
      <c r="JT1571" s="307"/>
      <c r="JU1571" s="307"/>
      <c r="JV1571" s="307"/>
      <c r="JW1571" s="307"/>
      <c r="JX1571" s="307"/>
      <c r="JY1571" s="307"/>
      <c r="JZ1571" s="307"/>
      <c r="KA1571" s="307"/>
      <c r="KB1571" s="307"/>
      <c r="KC1571" s="307"/>
      <c r="KD1571" s="307"/>
      <c r="KE1571" s="307"/>
      <c r="KF1571" s="307"/>
      <c r="KG1571" s="307"/>
      <c r="KH1571" s="307"/>
      <c r="KI1571" s="307"/>
      <c r="KJ1571" s="307"/>
      <c r="KK1571" s="307"/>
      <c r="KL1571" s="307"/>
      <c r="KM1571" s="307"/>
      <c r="KN1571" s="307"/>
      <c r="KO1571" s="307"/>
      <c r="KP1571" s="307"/>
      <c r="KQ1571" s="307"/>
      <c r="KR1571" s="307"/>
      <c r="KS1571" s="307"/>
      <c r="KT1571" s="307"/>
    </row>
    <row r="1572" spans="14:306" s="56" customFormat="1" ht="15" customHeight="1">
      <c r="N1572" s="410"/>
      <c r="O1572" s="410"/>
      <c r="P1572" s="311"/>
      <c r="Q1572" s="311"/>
      <c r="R1572" s="311"/>
      <c r="AG1572" s="57"/>
      <c r="AH1572" s="57"/>
      <c r="AI1572" s="57"/>
      <c r="AJ1572" s="57"/>
      <c r="AK1572" s="57"/>
      <c r="AL1572" s="57"/>
      <c r="AM1572" s="57"/>
      <c r="AN1572" s="57"/>
      <c r="AO1572" s="57"/>
      <c r="AP1572" s="57"/>
      <c r="AQ1572" s="57"/>
      <c r="AR1572" s="57"/>
      <c r="AS1572" s="57"/>
      <c r="AT1572" s="57"/>
      <c r="AU1572" s="57"/>
      <c r="AV1572" s="57"/>
      <c r="AW1572" s="57"/>
      <c r="AX1572" s="57"/>
      <c r="AY1572" s="57"/>
      <c r="AZ1572" s="57"/>
      <c r="BA1572" s="57"/>
      <c r="BB1572" s="57"/>
      <c r="BC1572" s="57"/>
      <c r="BD1572" s="57"/>
      <c r="BE1572" s="57"/>
      <c r="BF1572" s="57"/>
      <c r="BG1572" s="57"/>
      <c r="BH1572" s="57"/>
      <c r="BI1572" s="57"/>
      <c r="BJ1572" s="57"/>
      <c r="BK1572" s="57"/>
      <c r="BL1572" s="57"/>
      <c r="BM1572" s="57"/>
      <c r="BN1572" s="57"/>
      <c r="CB1572" s="307"/>
      <c r="CC1572" s="307"/>
      <c r="CD1572" s="307"/>
      <c r="CE1572" s="307"/>
      <c r="CF1572" s="307"/>
      <c r="CG1572" s="307"/>
      <c r="CH1572" s="307"/>
      <c r="CI1572" s="307"/>
      <c r="CJ1572" s="307"/>
      <c r="CK1572" s="307"/>
      <c r="CL1572" s="307"/>
      <c r="CM1572" s="307"/>
      <c r="CN1572" s="307"/>
      <c r="CO1572" s="307"/>
      <c r="CP1572" s="307"/>
      <c r="CQ1572" s="307"/>
      <c r="CR1572" s="307"/>
      <c r="CS1572" s="307"/>
      <c r="CT1572" s="307"/>
      <c r="CU1572" s="307"/>
      <c r="CV1572" s="307"/>
      <c r="CW1572" s="307"/>
      <c r="CX1572" s="307"/>
      <c r="CY1572" s="307"/>
      <c r="CZ1572" s="307"/>
      <c r="DA1572" s="307"/>
      <c r="DB1572" s="307"/>
      <c r="DC1572" s="307"/>
      <c r="DD1572" s="307"/>
      <c r="DE1572" s="307"/>
      <c r="DF1572" s="307"/>
      <c r="DG1572" s="307"/>
      <c r="DH1572" s="307"/>
      <c r="DI1572" s="390"/>
      <c r="DJ1572" s="390"/>
      <c r="DK1572" s="307"/>
      <c r="DL1572" s="307"/>
      <c r="DM1572" s="307"/>
      <c r="DN1572" s="307"/>
      <c r="DO1572" s="307"/>
      <c r="DP1572" s="307"/>
      <c r="DQ1572" s="307"/>
      <c r="DR1572" s="307"/>
      <c r="DS1572" s="307"/>
      <c r="DT1572" s="307"/>
      <c r="DU1572" s="307"/>
      <c r="DV1572" s="307"/>
      <c r="DW1572" s="307"/>
      <c r="DX1572" s="307"/>
      <c r="DY1572" s="307"/>
      <c r="DZ1572" s="307"/>
      <c r="EA1572" s="307"/>
      <c r="EB1572" s="307"/>
      <c r="EC1572" s="307"/>
      <c r="ED1572" s="307"/>
      <c r="EE1572" s="307"/>
      <c r="EF1572" s="307"/>
      <c r="EG1572" s="307"/>
      <c r="EH1572" s="307"/>
      <c r="EI1572" s="307"/>
      <c r="EJ1572" s="307"/>
      <c r="EK1572" s="307"/>
      <c r="EL1572" s="307"/>
      <c r="EM1572" s="307"/>
      <c r="EN1572" s="307"/>
      <c r="EO1572" s="307"/>
      <c r="EP1572" s="307"/>
      <c r="EQ1572" s="307"/>
      <c r="ER1572" s="307"/>
      <c r="ES1572" s="307"/>
      <c r="ET1572" s="307"/>
      <c r="EU1572" s="390"/>
      <c r="EV1572" s="390"/>
      <c r="EW1572" s="307"/>
      <c r="EX1572" s="307"/>
      <c r="EY1572" s="307"/>
      <c r="EZ1572" s="307"/>
      <c r="FA1572" s="307"/>
      <c r="FB1572" s="307"/>
      <c r="FC1572" s="307"/>
      <c r="FD1572" s="307"/>
      <c r="FE1572" s="307"/>
      <c r="FF1572" s="307"/>
      <c r="FG1572" s="307"/>
      <c r="FH1572" s="307"/>
      <c r="FI1572" s="307"/>
      <c r="FJ1572" s="307"/>
      <c r="FK1572" s="307"/>
      <c r="FL1572" s="307"/>
      <c r="FM1572" s="307"/>
      <c r="FN1572" s="307"/>
      <c r="FO1572" s="307"/>
      <c r="FP1572" s="307"/>
      <c r="FQ1572" s="307"/>
      <c r="FR1572" s="307"/>
      <c r="FS1572" s="307"/>
      <c r="FT1572" s="307"/>
      <c r="FU1572" s="307"/>
      <c r="FV1572" s="307"/>
      <c r="FW1572" s="307"/>
      <c r="FX1572" s="307"/>
      <c r="FY1572" s="307"/>
      <c r="FZ1572" s="307"/>
      <c r="GA1572" s="307"/>
      <c r="GB1572" s="307"/>
      <c r="GC1572" s="307"/>
      <c r="GD1572" s="307"/>
      <c r="GE1572" s="307"/>
      <c r="GF1572" s="307"/>
      <c r="GG1572" s="307"/>
      <c r="GH1572" s="307"/>
      <c r="GI1572" s="307"/>
      <c r="GJ1572" s="307"/>
      <c r="GK1572" s="307"/>
      <c r="GL1572" s="307"/>
      <c r="GM1572" s="307"/>
      <c r="GN1572" s="307"/>
      <c r="GO1572" s="307"/>
      <c r="GP1572" s="307"/>
      <c r="GQ1572" s="307"/>
      <c r="GR1572" s="307"/>
      <c r="GS1572" s="307"/>
      <c r="GT1572" s="307"/>
      <c r="GU1572" s="307"/>
      <c r="GV1572" s="307"/>
      <c r="GW1572" s="307"/>
      <c r="GX1572" s="307"/>
      <c r="GY1572" s="307"/>
      <c r="GZ1572" s="307"/>
      <c r="HA1572" s="307"/>
      <c r="HB1572" s="307"/>
      <c r="HC1572" s="307"/>
      <c r="HD1572" s="307"/>
      <c r="HE1572" s="307"/>
      <c r="HF1572" s="307"/>
      <c r="HG1572" s="307"/>
      <c r="HH1572" s="307"/>
      <c r="HI1572" s="307"/>
      <c r="HJ1572" s="307"/>
      <c r="HK1572" s="307"/>
      <c r="HL1572" s="307"/>
      <c r="HM1572" s="307"/>
      <c r="HN1572" s="307"/>
      <c r="HO1572" s="307"/>
      <c r="HP1572" s="307"/>
      <c r="HQ1572" s="307"/>
      <c r="HR1572" s="307"/>
      <c r="HS1572" s="307"/>
      <c r="HT1572" s="307"/>
      <c r="HU1572" s="307"/>
      <c r="HV1572" s="307"/>
      <c r="HW1572" s="307"/>
      <c r="HX1572" s="307"/>
      <c r="HY1572" s="307"/>
      <c r="HZ1572" s="307"/>
      <c r="IA1572" s="307"/>
      <c r="IB1572" s="307"/>
      <c r="IC1572" s="307"/>
      <c r="ID1572" s="307"/>
      <c r="IE1572" s="307"/>
      <c r="IF1572" s="307"/>
      <c r="IG1572" s="307"/>
      <c r="IH1572" s="307"/>
      <c r="II1572" s="307"/>
      <c r="IJ1572" s="307"/>
      <c r="IK1572" s="307"/>
      <c r="IL1572" s="307"/>
      <c r="IM1572" s="307"/>
      <c r="IN1572" s="307"/>
      <c r="IO1572" s="307"/>
      <c r="IP1572" s="307"/>
      <c r="IQ1572" s="307"/>
      <c r="IR1572" s="307"/>
      <c r="IS1572" s="307"/>
      <c r="IT1572" s="307"/>
      <c r="IU1572" s="307"/>
      <c r="IV1572" s="307"/>
      <c r="IW1572" s="307"/>
      <c r="IX1572" s="307"/>
      <c r="IY1572" s="307"/>
      <c r="IZ1572" s="307"/>
      <c r="JA1572" s="307"/>
      <c r="JB1572" s="307"/>
      <c r="JC1572" s="307"/>
      <c r="JD1572" s="307"/>
      <c r="JE1572" s="307"/>
      <c r="JF1572" s="307"/>
      <c r="JG1572" s="307"/>
      <c r="JH1572" s="307"/>
      <c r="JI1572" s="307"/>
      <c r="JJ1572" s="307"/>
      <c r="JK1572" s="307"/>
      <c r="JL1572" s="307"/>
      <c r="JM1572" s="307"/>
      <c r="JN1572" s="307"/>
      <c r="JO1572" s="307"/>
      <c r="JP1572" s="307"/>
      <c r="JQ1572" s="307"/>
      <c r="JR1572" s="307"/>
      <c r="JS1572" s="307"/>
      <c r="JT1572" s="307"/>
      <c r="JU1572" s="307"/>
      <c r="JV1572" s="307"/>
      <c r="JW1572" s="307"/>
      <c r="JX1572" s="307"/>
      <c r="JY1572" s="307"/>
      <c r="JZ1572" s="307"/>
      <c r="KA1572" s="307"/>
      <c r="KB1572" s="307"/>
      <c r="KC1572" s="307"/>
      <c r="KD1572" s="307"/>
      <c r="KE1572" s="307"/>
      <c r="KF1572" s="307"/>
      <c r="KG1572" s="307"/>
      <c r="KH1572" s="307"/>
      <c r="KI1572" s="307"/>
      <c r="KJ1572" s="307"/>
      <c r="KK1572" s="307"/>
      <c r="KL1572" s="307"/>
      <c r="KM1572" s="307"/>
      <c r="KN1572" s="307"/>
      <c r="KO1572" s="307"/>
      <c r="KP1572" s="307"/>
      <c r="KQ1572" s="307"/>
      <c r="KR1572" s="307"/>
      <c r="KS1572" s="307"/>
      <c r="KT1572" s="307"/>
    </row>
    <row r="1573" spans="14:306" s="56" customFormat="1" ht="15" customHeight="1">
      <c r="N1573" s="410"/>
      <c r="O1573" s="410"/>
      <c r="P1573" s="311"/>
      <c r="Q1573" s="311"/>
      <c r="R1573" s="311"/>
      <c r="AG1573" s="57"/>
      <c r="AH1573" s="57"/>
      <c r="AI1573" s="57"/>
      <c r="AJ1573" s="57"/>
      <c r="AK1573" s="57"/>
      <c r="AL1573" s="57"/>
      <c r="AM1573" s="57"/>
      <c r="AN1573" s="57"/>
      <c r="AO1573" s="57"/>
      <c r="AP1573" s="57"/>
      <c r="AQ1573" s="57"/>
      <c r="AR1573" s="57"/>
      <c r="AS1573" s="57"/>
      <c r="AT1573" s="57"/>
      <c r="AU1573" s="57"/>
      <c r="AV1573" s="57"/>
      <c r="AW1573" s="57"/>
      <c r="AX1573" s="57"/>
      <c r="AY1573" s="57"/>
      <c r="AZ1573" s="57"/>
      <c r="BA1573" s="57"/>
      <c r="BB1573" s="57"/>
      <c r="BC1573" s="57"/>
      <c r="BD1573" s="57"/>
      <c r="BE1573" s="57"/>
      <c r="BF1573" s="57"/>
      <c r="BG1573" s="57"/>
      <c r="BH1573" s="57"/>
      <c r="BI1573" s="57"/>
      <c r="BJ1573" s="57"/>
      <c r="BK1573" s="57"/>
      <c r="BL1573" s="57"/>
      <c r="BM1573" s="57"/>
      <c r="BN1573" s="57"/>
      <c r="CB1573" s="307"/>
      <c r="CC1573" s="307"/>
      <c r="CD1573" s="307"/>
      <c r="CE1573" s="307"/>
      <c r="CF1573" s="307"/>
      <c r="CG1573" s="307"/>
      <c r="CH1573" s="307"/>
      <c r="CI1573" s="307"/>
      <c r="CJ1573" s="307"/>
      <c r="CK1573" s="307"/>
      <c r="CL1573" s="307"/>
      <c r="CM1573" s="307"/>
      <c r="CN1573" s="307"/>
      <c r="CO1573" s="307"/>
      <c r="CP1573" s="307"/>
      <c r="CQ1573" s="307"/>
      <c r="CR1573" s="307"/>
      <c r="CS1573" s="307"/>
      <c r="CT1573" s="307"/>
      <c r="CU1573" s="307"/>
      <c r="CV1573" s="307"/>
      <c r="CW1573" s="307"/>
      <c r="CX1573" s="307"/>
      <c r="CY1573" s="307"/>
      <c r="CZ1573" s="307"/>
      <c r="DA1573" s="307"/>
      <c r="DB1573" s="307"/>
      <c r="DC1573" s="307"/>
      <c r="DD1573" s="307"/>
      <c r="DE1573" s="307"/>
      <c r="DF1573" s="307"/>
      <c r="DG1573" s="307"/>
      <c r="DH1573" s="307"/>
      <c r="DI1573" s="390"/>
      <c r="DJ1573" s="390"/>
      <c r="DK1573" s="307"/>
      <c r="DL1573" s="307"/>
      <c r="DM1573" s="307"/>
      <c r="DN1573" s="307"/>
      <c r="DO1573" s="307"/>
      <c r="DP1573" s="307"/>
      <c r="DQ1573" s="307"/>
      <c r="DR1573" s="307"/>
      <c r="DS1573" s="307"/>
      <c r="DT1573" s="307"/>
      <c r="DU1573" s="307"/>
      <c r="DV1573" s="307"/>
      <c r="DW1573" s="307"/>
      <c r="DX1573" s="307"/>
      <c r="DY1573" s="307"/>
      <c r="DZ1573" s="307"/>
      <c r="EA1573" s="307"/>
      <c r="EB1573" s="307"/>
      <c r="EC1573" s="307"/>
      <c r="ED1573" s="307"/>
      <c r="EE1573" s="307"/>
      <c r="EF1573" s="307"/>
      <c r="EG1573" s="307"/>
      <c r="EH1573" s="307"/>
      <c r="EI1573" s="307"/>
      <c r="EJ1573" s="307"/>
      <c r="EK1573" s="307"/>
      <c r="EL1573" s="307"/>
      <c r="EM1573" s="307"/>
      <c r="EN1573" s="307"/>
      <c r="EO1573" s="307"/>
      <c r="EP1573" s="307"/>
      <c r="EQ1573" s="307"/>
      <c r="ER1573" s="307"/>
      <c r="ES1573" s="307"/>
      <c r="ET1573" s="307"/>
      <c r="EU1573" s="390"/>
      <c r="EV1573" s="390"/>
      <c r="EW1573" s="307"/>
      <c r="EX1573" s="307"/>
      <c r="EY1573" s="307"/>
      <c r="EZ1573" s="307"/>
      <c r="FA1573" s="307"/>
      <c r="FB1573" s="307"/>
      <c r="FC1573" s="307"/>
      <c r="FD1573" s="307"/>
      <c r="FE1573" s="307"/>
      <c r="FF1573" s="307"/>
      <c r="FG1573" s="307"/>
      <c r="FH1573" s="307"/>
      <c r="FI1573" s="307"/>
      <c r="FJ1573" s="307"/>
      <c r="FK1573" s="307"/>
      <c r="FL1573" s="307"/>
      <c r="FM1573" s="307"/>
      <c r="FN1573" s="307"/>
      <c r="FO1573" s="307"/>
      <c r="FP1573" s="307"/>
      <c r="FQ1573" s="307"/>
      <c r="FR1573" s="307"/>
      <c r="FS1573" s="307"/>
      <c r="FT1573" s="307"/>
      <c r="FU1573" s="307"/>
      <c r="FV1573" s="307"/>
      <c r="FW1573" s="307"/>
      <c r="FX1573" s="307"/>
      <c r="FY1573" s="307"/>
      <c r="FZ1573" s="307"/>
      <c r="GA1573" s="307"/>
      <c r="GB1573" s="307"/>
      <c r="GC1573" s="307"/>
      <c r="GD1573" s="307"/>
      <c r="GE1573" s="307"/>
      <c r="GF1573" s="307"/>
      <c r="GG1573" s="307"/>
      <c r="GH1573" s="307"/>
      <c r="GI1573" s="307"/>
      <c r="GJ1573" s="307"/>
      <c r="GK1573" s="307"/>
      <c r="GL1573" s="307"/>
      <c r="GM1573" s="307"/>
      <c r="GN1573" s="307"/>
      <c r="GO1573" s="307"/>
      <c r="GP1573" s="307"/>
      <c r="GQ1573" s="307"/>
      <c r="GR1573" s="307"/>
      <c r="GS1573" s="307"/>
      <c r="GT1573" s="307"/>
      <c r="GU1573" s="307"/>
      <c r="GV1573" s="307"/>
      <c r="GW1573" s="307"/>
      <c r="GX1573" s="307"/>
      <c r="GY1573" s="307"/>
      <c r="GZ1573" s="307"/>
      <c r="HA1573" s="307"/>
      <c r="HB1573" s="307"/>
      <c r="HC1573" s="307"/>
      <c r="HD1573" s="307"/>
      <c r="HE1573" s="307"/>
      <c r="HF1573" s="307"/>
      <c r="HG1573" s="307"/>
      <c r="HH1573" s="307"/>
      <c r="HI1573" s="307"/>
      <c r="HJ1573" s="307"/>
      <c r="HK1573" s="307"/>
      <c r="HL1573" s="307"/>
      <c r="HM1573" s="307"/>
      <c r="HN1573" s="307"/>
      <c r="HO1573" s="307"/>
      <c r="HP1573" s="307"/>
      <c r="HQ1573" s="307"/>
      <c r="HR1573" s="307"/>
      <c r="HS1573" s="307"/>
      <c r="HT1573" s="307"/>
      <c r="HU1573" s="307"/>
      <c r="HV1573" s="307"/>
      <c r="HW1573" s="307"/>
      <c r="HX1573" s="307"/>
      <c r="HY1573" s="307"/>
      <c r="HZ1573" s="307"/>
      <c r="IA1573" s="307"/>
      <c r="IB1573" s="307"/>
      <c r="IC1573" s="307"/>
      <c r="ID1573" s="307"/>
      <c r="IE1573" s="307"/>
      <c r="IF1573" s="307"/>
      <c r="IG1573" s="307"/>
      <c r="IH1573" s="307"/>
      <c r="II1573" s="307"/>
      <c r="IJ1573" s="307"/>
      <c r="IK1573" s="307"/>
      <c r="IL1573" s="307"/>
      <c r="IM1573" s="307"/>
      <c r="IN1573" s="307"/>
      <c r="IO1573" s="307"/>
      <c r="IP1573" s="307"/>
      <c r="IQ1573" s="307"/>
      <c r="IR1573" s="307"/>
      <c r="IS1573" s="307"/>
      <c r="IT1573" s="307"/>
      <c r="IU1573" s="307"/>
      <c r="IV1573" s="307"/>
      <c r="IW1573" s="307"/>
      <c r="IX1573" s="307"/>
      <c r="IY1573" s="307"/>
      <c r="IZ1573" s="307"/>
      <c r="JA1573" s="307"/>
      <c r="JB1573" s="307"/>
      <c r="JC1573" s="307"/>
      <c r="JD1573" s="307"/>
      <c r="JE1573" s="307"/>
      <c r="JF1573" s="307"/>
      <c r="JG1573" s="307"/>
      <c r="JH1573" s="307"/>
      <c r="JI1573" s="307"/>
      <c r="JJ1573" s="307"/>
      <c r="JK1573" s="307"/>
      <c r="JL1573" s="307"/>
      <c r="JM1573" s="307"/>
      <c r="JN1573" s="307"/>
      <c r="JO1573" s="307"/>
      <c r="JP1573" s="307"/>
      <c r="JQ1573" s="307"/>
      <c r="JR1573" s="307"/>
      <c r="JS1573" s="307"/>
      <c r="JT1573" s="307"/>
      <c r="JU1573" s="307"/>
      <c r="JV1573" s="307"/>
      <c r="JW1573" s="307"/>
      <c r="JX1573" s="307"/>
      <c r="JY1573" s="307"/>
      <c r="JZ1573" s="307"/>
      <c r="KA1573" s="307"/>
      <c r="KB1573" s="307"/>
      <c r="KC1573" s="307"/>
      <c r="KD1573" s="307"/>
      <c r="KE1573" s="307"/>
      <c r="KF1573" s="307"/>
      <c r="KG1573" s="307"/>
      <c r="KH1573" s="307"/>
      <c r="KI1573" s="307"/>
      <c r="KJ1573" s="307"/>
      <c r="KK1573" s="307"/>
      <c r="KL1573" s="307"/>
      <c r="KM1573" s="307"/>
      <c r="KN1573" s="307"/>
      <c r="KO1573" s="307"/>
      <c r="KP1573" s="307"/>
      <c r="KQ1573" s="307"/>
      <c r="KR1573" s="307"/>
      <c r="KS1573" s="307"/>
      <c r="KT1573" s="307"/>
    </row>
    <row r="1574" spans="14:306" s="56" customFormat="1" ht="15" customHeight="1">
      <c r="N1574" s="410"/>
      <c r="O1574" s="410"/>
      <c r="P1574" s="311"/>
      <c r="Q1574" s="311"/>
      <c r="R1574" s="311"/>
      <c r="AG1574" s="57"/>
      <c r="AH1574" s="57"/>
      <c r="AI1574" s="57"/>
      <c r="AJ1574" s="57"/>
      <c r="AK1574" s="57"/>
      <c r="AL1574" s="57"/>
      <c r="AM1574" s="57"/>
      <c r="AN1574" s="57"/>
      <c r="AO1574" s="57"/>
      <c r="AP1574" s="57"/>
      <c r="AQ1574" s="57"/>
      <c r="AR1574" s="57"/>
      <c r="AS1574" s="57"/>
      <c r="AT1574" s="57"/>
      <c r="AU1574" s="57"/>
      <c r="AV1574" s="57"/>
      <c r="AW1574" s="57"/>
      <c r="AX1574" s="57"/>
      <c r="AY1574" s="57"/>
      <c r="AZ1574" s="57"/>
      <c r="BA1574" s="57"/>
      <c r="BB1574" s="57"/>
      <c r="BC1574" s="57"/>
      <c r="BD1574" s="57"/>
      <c r="BE1574" s="57"/>
      <c r="BF1574" s="57"/>
      <c r="BG1574" s="57"/>
      <c r="BH1574" s="57"/>
      <c r="BI1574" s="57"/>
      <c r="BJ1574" s="57"/>
      <c r="BK1574" s="57"/>
      <c r="BL1574" s="57"/>
      <c r="BM1574" s="57"/>
      <c r="BN1574" s="57"/>
      <c r="CB1574" s="307"/>
      <c r="CC1574" s="307"/>
      <c r="CD1574" s="307"/>
      <c r="CE1574" s="307"/>
      <c r="CF1574" s="307"/>
      <c r="CG1574" s="307"/>
      <c r="CH1574" s="307"/>
      <c r="CI1574" s="307"/>
      <c r="CJ1574" s="307"/>
      <c r="CK1574" s="307"/>
      <c r="CL1574" s="307"/>
      <c r="CM1574" s="307"/>
      <c r="CN1574" s="307"/>
      <c r="CO1574" s="307"/>
      <c r="CP1574" s="307"/>
      <c r="CQ1574" s="307"/>
      <c r="CR1574" s="307"/>
      <c r="CS1574" s="307"/>
      <c r="CT1574" s="307"/>
      <c r="CU1574" s="307"/>
      <c r="CV1574" s="307"/>
      <c r="CW1574" s="307"/>
      <c r="CX1574" s="307"/>
      <c r="CY1574" s="307"/>
      <c r="CZ1574" s="307"/>
      <c r="DA1574" s="307"/>
      <c r="DB1574" s="307"/>
      <c r="DC1574" s="307"/>
      <c r="DD1574" s="307"/>
      <c r="DE1574" s="307"/>
      <c r="DF1574" s="307"/>
      <c r="DG1574" s="307"/>
      <c r="DH1574" s="307"/>
      <c r="DI1574" s="390"/>
      <c r="DJ1574" s="390"/>
      <c r="DK1574" s="307"/>
      <c r="DL1574" s="307"/>
      <c r="DM1574" s="307"/>
      <c r="DN1574" s="307"/>
      <c r="DO1574" s="307"/>
      <c r="DP1574" s="307"/>
      <c r="DQ1574" s="307"/>
      <c r="DR1574" s="307"/>
      <c r="DS1574" s="307"/>
      <c r="DT1574" s="307"/>
      <c r="DU1574" s="307"/>
      <c r="DV1574" s="307"/>
      <c r="DW1574" s="307"/>
      <c r="DX1574" s="307"/>
      <c r="DY1574" s="307"/>
      <c r="DZ1574" s="307"/>
      <c r="EA1574" s="307"/>
      <c r="EB1574" s="307"/>
      <c r="EC1574" s="307"/>
      <c r="ED1574" s="307"/>
      <c r="EE1574" s="307"/>
      <c r="EF1574" s="307"/>
      <c r="EG1574" s="307"/>
      <c r="EH1574" s="307"/>
      <c r="EI1574" s="307"/>
      <c r="EJ1574" s="307"/>
      <c r="EK1574" s="307"/>
      <c r="EL1574" s="307"/>
      <c r="EM1574" s="307"/>
      <c r="EN1574" s="307"/>
      <c r="EO1574" s="307"/>
      <c r="EP1574" s="307"/>
      <c r="EQ1574" s="307"/>
      <c r="ER1574" s="307"/>
      <c r="ES1574" s="307"/>
      <c r="ET1574" s="307"/>
      <c r="EU1574" s="390"/>
      <c r="EV1574" s="390"/>
      <c r="EW1574" s="307"/>
      <c r="EX1574" s="307"/>
      <c r="EY1574" s="307"/>
      <c r="EZ1574" s="307"/>
      <c r="FA1574" s="307"/>
      <c r="FB1574" s="307"/>
      <c r="FC1574" s="307"/>
      <c r="FD1574" s="307"/>
      <c r="FE1574" s="307"/>
      <c r="FF1574" s="307"/>
      <c r="FG1574" s="307"/>
      <c r="FH1574" s="307"/>
      <c r="FI1574" s="307"/>
      <c r="FJ1574" s="307"/>
      <c r="FK1574" s="307"/>
      <c r="FL1574" s="307"/>
      <c r="FM1574" s="307"/>
      <c r="FN1574" s="307"/>
      <c r="FO1574" s="307"/>
      <c r="FP1574" s="307"/>
      <c r="FQ1574" s="307"/>
      <c r="FR1574" s="307"/>
      <c r="FS1574" s="307"/>
      <c r="FT1574" s="307"/>
      <c r="FU1574" s="307"/>
      <c r="FV1574" s="307"/>
      <c r="FW1574" s="307"/>
      <c r="FX1574" s="307"/>
      <c r="FY1574" s="307"/>
      <c r="FZ1574" s="307"/>
      <c r="GA1574" s="307"/>
      <c r="GB1574" s="307"/>
      <c r="GC1574" s="307"/>
      <c r="GD1574" s="307"/>
      <c r="GE1574" s="307"/>
      <c r="GF1574" s="307"/>
      <c r="GG1574" s="307"/>
      <c r="GH1574" s="307"/>
      <c r="GI1574" s="307"/>
      <c r="GJ1574" s="307"/>
      <c r="GK1574" s="307"/>
      <c r="GL1574" s="307"/>
      <c r="GM1574" s="307"/>
      <c r="GN1574" s="307"/>
      <c r="GO1574" s="307"/>
      <c r="GP1574" s="307"/>
      <c r="GQ1574" s="307"/>
      <c r="GR1574" s="307"/>
      <c r="GS1574" s="307"/>
      <c r="GT1574" s="307"/>
      <c r="GU1574" s="307"/>
      <c r="GV1574" s="307"/>
      <c r="GW1574" s="307"/>
      <c r="GX1574" s="307"/>
      <c r="GY1574" s="307"/>
      <c r="GZ1574" s="307"/>
      <c r="HA1574" s="307"/>
      <c r="HB1574" s="307"/>
      <c r="HC1574" s="307"/>
      <c r="HD1574" s="307"/>
      <c r="HE1574" s="307"/>
      <c r="HF1574" s="307"/>
      <c r="HG1574" s="307"/>
      <c r="HH1574" s="307"/>
      <c r="HI1574" s="307"/>
      <c r="HJ1574" s="307"/>
      <c r="HK1574" s="307"/>
      <c r="HL1574" s="307"/>
      <c r="HM1574" s="307"/>
      <c r="HN1574" s="307"/>
      <c r="HO1574" s="307"/>
      <c r="HP1574" s="307"/>
      <c r="HQ1574" s="307"/>
      <c r="HR1574" s="307"/>
      <c r="HS1574" s="307"/>
      <c r="HT1574" s="307"/>
      <c r="HU1574" s="307"/>
      <c r="HV1574" s="307"/>
      <c r="HW1574" s="307"/>
      <c r="HX1574" s="307"/>
      <c r="HY1574" s="307"/>
      <c r="HZ1574" s="307"/>
      <c r="IA1574" s="307"/>
      <c r="IB1574" s="307"/>
      <c r="IC1574" s="307"/>
      <c r="ID1574" s="307"/>
      <c r="IE1574" s="307"/>
      <c r="IF1574" s="307"/>
      <c r="IG1574" s="307"/>
      <c r="IH1574" s="307"/>
      <c r="II1574" s="307"/>
      <c r="IJ1574" s="307"/>
      <c r="IK1574" s="307"/>
      <c r="IL1574" s="307"/>
      <c r="IM1574" s="307"/>
      <c r="IN1574" s="307"/>
      <c r="IO1574" s="307"/>
      <c r="IP1574" s="307"/>
      <c r="IQ1574" s="307"/>
      <c r="IR1574" s="307"/>
      <c r="IS1574" s="307"/>
      <c r="IT1574" s="307"/>
      <c r="IU1574" s="307"/>
      <c r="IV1574" s="307"/>
      <c r="IW1574" s="307"/>
      <c r="IX1574" s="307"/>
      <c r="IY1574" s="307"/>
      <c r="IZ1574" s="307"/>
      <c r="JA1574" s="307"/>
      <c r="JB1574" s="307"/>
      <c r="JC1574" s="307"/>
      <c r="JD1574" s="307"/>
      <c r="JE1574" s="307"/>
      <c r="JF1574" s="307"/>
      <c r="JG1574" s="307"/>
      <c r="JH1574" s="307"/>
      <c r="JI1574" s="307"/>
      <c r="JJ1574" s="307"/>
      <c r="JK1574" s="307"/>
      <c r="JL1574" s="307"/>
      <c r="JM1574" s="307"/>
      <c r="JN1574" s="307"/>
      <c r="JO1574" s="307"/>
      <c r="JP1574" s="307"/>
      <c r="JQ1574" s="307"/>
      <c r="JR1574" s="307"/>
      <c r="JS1574" s="307"/>
      <c r="JT1574" s="307"/>
      <c r="JU1574" s="307"/>
      <c r="JV1574" s="307"/>
      <c r="JW1574" s="307"/>
      <c r="JX1574" s="307"/>
      <c r="JY1574" s="307"/>
      <c r="JZ1574" s="307"/>
      <c r="KA1574" s="307"/>
      <c r="KB1574" s="307"/>
      <c r="KC1574" s="307"/>
      <c r="KD1574" s="307"/>
      <c r="KE1574" s="307"/>
      <c r="KF1574" s="307"/>
      <c r="KG1574" s="307"/>
      <c r="KH1574" s="307"/>
      <c r="KI1574" s="307"/>
      <c r="KJ1574" s="307"/>
      <c r="KK1574" s="307"/>
      <c r="KL1574" s="307"/>
      <c r="KM1574" s="307"/>
      <c r="KN1574" s="307"/>
      <c r="KO1574" s="307"/>
      <c r="KP1574" s="307"/>
      <c r="KQ1574" s="307"/>
      <c r="KR1574" s="307"/>
      <c r="KS1574" s="307"/>
      <c r="KT1574" s="307"/>
    </row>
    <row r="1575" spans="14:306" s="56" customFormat="1" ht="15" customHeight="1">
      <c r="N1575" s="410"/>
      <c r="O1575" s="410"/>
      <c r="P1575" s="311"/>
      <c r="Q1575" s="311"/>
      <c r="R1575" s="311"/>
      <c r="AG1575" s="57"/>
      <c r="AH1575" s="57"/>
      <c r="AI1575" s="57"/>
      <c r="AJ1575" s="57"/>
      <c r="AK1575" s="57"/>
      <c r="AL1575" s="57"/>
      <c r="AM1575" s="57"/>
      <c r="AN1575" s="57"/>
      <c r="AO1575" s="57"/>
      <c r="AP1575" s="57"/>
      <c r="AQ1575" s="57"/>
      <c r="AR1575" s="57"/>
      <c r="AS1575" s="57"/>
      <c r="AT1575" s="57"/>
      <c r="AU1575" s="57"/>
      <c r="AV1575" s="57"/>
      <c r="AW1575" s="57"/>
      <c r="AX1575" s="57"/>
      <c r="AY1575" s="57"/>
      <c r="AZ1575" s="57"/>
      <c r="BA1575" s="57"/>
      <c r="BB1575" s="57"/>
      <c r="BC1575" s="57"/>
      <c r="BD1575" s="57"/>
      <c r="BE1575" s="57"/>
      <c r="BF1575" s="57"/>
      <c r="BG1575" s="57"/>
      <c r="BH1575" s="57"/>
      <c r="BI1575" s="57"/>
      <c r="BJ1575" s="57"/>
      <c r="BK1575" s="57"/>
      <c r="BL1575" s="57"/>
      <c r="BM1575" s="57"/>
      <c r="BN1575" s="57"/>
      <c r="CB1575" s="307"/>
      <c r="CC1575" s="307"/>
      <c r="CD1575" s="307"/>
      <c r="CE1575" s="307"/>
      <c r="CF1575" s="307"/>
      <c r="CG1575" s="307"/>
      <c r="CH1575" s="307"/>
      <c r="CI1575" s="307"/>
      <c r="CJ1575" s="307"/>
      <c r="CK1575" s="307"/>
      <c r="CL1575" s="307"/>
      <c r="CM1575" s="307"/>
      <c r="CN1575" s="307"/>
      <c r="CO1575" s="307"/>
      <c r="CP1575" s="307"/>
      <c r="CQ1575" s="307"/>
      <c r="CR1575" s="307"/>
      <c r="CS1575" s="307"/>
      <c r="CT1575" s="307"/>
      <c r="CU1575" s="307"/>
      <c r="CV1575" s="307"/>
      <c r="CW1575" s="307"/>
      <c r="CX1575" s="307"/>
      <c r="CY1575" s="307"/>
      <c r="CZ1575" s="307"/>
      <c r="DA1575" s="307"/>
      <c r="DB1575" s="307"/>
      <c r="DC1575" s="307"/>
      <c r="DD1575" s="307"/>
      <c r="DE1575" s="307"/>
      <c r="DF1575" s="307"/>
      <c r="DG1575" s="307"/>
      <c r="DH1575" s="307"/>
      <c r="DI1575" s="390"/>
      <c r="DJ1575" s="390"/>
      <c r="DK1575" s="307"/>
      <c r="DL1575" s="307"/>
      <c r="DM1575" s="307"/>
      <c r="DN1575" s="307"/>
      <c r="DO1575" s="307"/>
      <c r="DP1575" s="307"/>
      <c r="DQ1575" s="307"/>
      <c r="DR1575" s="307"/>
      <c r="DS1575" s="307"/>
      <c r="DT1575" s="307"/>
      <c r="DU1575" s="307"/>
      <c r="DV1575" s="307"/>
      <c r="DW1575" s="307"/>
      <c r="DX1575" s="307"/>
      <c r="DY1575" s="307"/>
      <c r="DZ1575" s="307"/>
      <c r="EA1575" s="307"/>
      <c r="EB1575" s="307"/>
      <c r="EC1575" s="307"/>
      <c r="ED1575" s="307"/>
      <c r="EE1575" s="307"/>
      <c r="EF1575" s="307"/>
      <c r="EG1575" s="307"/>
      <c r="EH1575" s="307"/>
      <c r="EI1575" s="307"/>
      <c r="EJ1575" s="307"/>
      <c r="EK1575" s="307"/>
      <c r="EL1575" s="307"/>
      <c r="EM1575" s="307"/>
      <c r="EN1575" s="307"/>
      <c r="EO1575" s="307"/>
      <c r="EP1575" s="307"/>
      <c r="EQ1575" s="307"/>
      <c r="ER1575" s="307"/>
      <c r="ES1575" s="307"/>
      <c r="ET1575" s="307"/>
      <c r="EU1575" s="390"/>
      <c r="EV1575" s="390"/>
      <c r="EW1575" s="307"/>
      <c r="EX1575" s="307"/>
      <c r="EY1575" s="307"/>
      <c r="EZ1575" s="307"/>
      <c r="FA1575" s="307"/>
      <c r="FB1575" s="307"/>
      <c r="FC1575" s="307"/>
      <c r="FD1575" s="307"/>
      <c r="FE1575" s="307"/>
      <c r="FF1575" s="307"/>
      <c r="FG1575" s="307"/>
      <c r="FH1575" s="307"/>
      <c r="FI1575" s="307"/>
      <c r="FJ1575" s="307"/>
      <c r="FK1575" s="307"/>
      <c r="FL1575" s="307"/>
      <c r="FM1575" s="307"/>
      <c r="FN1575" s="307"/>
      <c r="FO1575" s="307"/>
      <c r="FP1575" s="307"/>
      <c r="FQ1575" s="307"/>
      <c r="FR1575" s="307"/>
      <c r="FS1575" s="307"/>
      <c r="FT1575" s="307"/>
      <c r="FU1575" s="307"/>
      <c r="FV1575" s="307"/>
      <c r="FW1575" s="307"/>
      <c r="FX1575" s="307"/>
      <c r="FY1575" s="307"/>
      <c r="FZ1575" s="307"/>
      <c r="GA1575" s="307"/>
      <c r="GB1575" s="307"/>
      <c r="GC1575" s="307"/>
      <c r="GD1575" s="307"/>
      <c r="GE1575" s="307"/>
      <c r="GF1575" s="307"/>
      <c r="GG1575" s="307"/>
      <c r="GH1575" s="307"/>
      <c r="GI1575" s="307"/>
      <c r="GJ1575" s="307"/>
      <c r="GK1575" s="307"/>
      <c r="GL1575" s="307"/>
      <c r="GM1575" s="307"/>
      <c r="GN1575" s="307"/>
      <c r="GO1575" s="307"/>
      <c r="GP1575" s="307"/>
      <c r="GQ1575" s="307"/>
      <c r="GR1575" s="307"/>
      <c r="GS1575" s="307"/>
      <c r="GT1575" s="307"/>
      <c r="GU1575" s="307"/>
      <c r="GV1575" s="307"/>
      <c r="GW1575" s="307"/>
      <c r="GX1575" s="307"/>
      <c r="GY1575" s="307"/>
      <c r="GZ1575" s="307"/>
      <c r="HA1575" s="307"/>
      <c r="HB1575" s="307"/>
      <c r="HC1575" s="307"/>
      <c r="HD1575" s="307"/>
      <c r="HE1575" s="307"/>
      <c r="HF1575" s="307"/>
      <c r="HG1575" s="307"/>
      <c r="HH1575" s="307"/>
      <c r="HI1575" s="307"/>
      <c r="HJ1575" s="307"/>
      <c r="HK1575" s="307"/>
      <c r="HL1575" s="307"/>
      <c r="HM1575" s="307"/>
      <c r="HN1575" s="307"/>
      <c r="HO1575" s="307"/>
      <c r="HP1575" s="307"/>
      <c r="HQ1575" s="307"/>
      <c r="HR1575" s="307"/>
      <c r="HS1575" s="307"/>
      <c r="HT1575" s="307"/>
      <c r="HU1575" s="307"/>
      <c r="HV1575" s="307"/>
      <c r="HW1575" s="307"/>
      <c r="HX1575" s="307"/>
      <c r="HY1575" s="307"/>
      <c r="HZ1575" s="307"/>
      <c r="IA1575" s="307"/>
      <c r="IB1575" s="307"/>
      <c r="IC1575" s="307"/>
      <c r="ID1575" s="307"/>
      <c r="IE1575" s="307"/>
      <c r="IF1575" s="307"/>
      <c r="IG1575" s="307"/>
      <c r="IH1575" s="307"/>
      <c r="II1575" s="307"/>
      <c r="IJ1575" s="307"/>
      <c r="IK1575" s="307"/>
      <c r="IL1575" s="307"/>
      <c r="IM1575" s="307"/>
      <c r="IN1575" s="307"/>
      <c r="IO1575" s="307"/>
      <c r="IP1575" s="307"/>
      <c r="IQ1575" s="307"/>
      <c r="IR1575" s="307"/>
      <c r="IS1575" s="307"/>
      <c r="IT1575" s="307"/>
      <c r="IU1575" s="307"/>
      <c r="IV1575" s="307"/>
      <c r="IW1575" s="307"/>
      <c r="IX1575" s="307"/>
      <c r="IY1575" s="307"/>
      <c r="IZ1575" s="307"/>
      <c r="JA1575" s="307"/>
      <c r="JB1575" s="307"/>
      <c r="JC1575" s="307"/>
      <c r="JD1575" s="307"/>
      <c r="JE1575" s="307"/>
      <c r="JF1575" s="307"/>
      <c r="JG1575" s="307"/>
      <c r="JH1575" s="307"/>
      <c r="JI1575" s="307"/>
      <c r="JJ1575" s="307"/>
      <c r="JK1575" s="307"/>
      <c r="JL1575" s="307"/>
      <c r="JM1575" s="307"/>
      <c r="JN1575" s="307"/>
      <c r="JO1575" s="307"/>
      <c r="JP1575" s="307"/>
      <c r="JQ1575" s="307"/>
      <c r="JR1575" s="307"/>
      <c r="JS1575" s="307"/>
      <c r="JT1575" s="307"/>
      <c r="JU1575" s="307"/>
      <c r="JV1575" s="307"/>
      <c r="JW1575" s="307"/>
      <c r="JX1575" s="307"/>
      <c r="JY1575" s="307"/>
      <c r="JZ1575" s="307"/>
      <c r="KA1575" s="307"/>
      <c r="KB1575" s="307"/>
      <c r="KC1575" s="307"/>
      <c r="KD1575" s="307"/>
      <c r="KE1575" s="307"/>
      <c r="KF1575" s="307"/>
      <c r="KG1575" s="307"/>
      <c r="KH1575" s="307"/>
      <c r="KI1575" s="307"/>
      <c r="KJ1575" s="307"/>
      <c r="KK1575" s="307"/>
      <c r="KL1575" s="307"/>
      <c r="KM1575" s="307"/>
      <c r="KN1575" s="307"/>
      <c r="KO1575" s="307"/>
      <c r="KP1575" s="307"/>
      <c r="KQ1575" s="307"/>
      <c r="KR1575" s="307"/>
      <c r="KS1575" s="307"/>
      <c r="KT1575" s="307"/>
    </row>
    <row r="1576" spans="14:306" s="56" customFormat="1" ht="15" customHeight="1">
      <c r="N1576" s="410"/>
      <c r="O1576" s="410"/>
      <c r="P1576" s="311"/>
      <c r="Q1576" s="311"/>
      <c r="R1576" s="311"/>
      <c r="AG1576" s="57"/>
      <c r="AH1576" s="57"/>
      <c r="AI1576" s="57"/>
      <c r="AJ1576" s="57"/>
      <c r="AK1576" s="57"/>
      <c r="AL1576" s="57"/>
      <c r="AM1576" s="57"/>
      <c r="AN1576" s="57"/>
      <c r="AO1576" s="57"/>
      <c r="AP1576" s="57"/>
      <c r="AQ1576" s="57"/>
      <c r="AR1576" s="57"/>
      <c r="AS1576" s="57"/>
      <c r="AT1576" s="57"/>
      <c r="AU1576" s="57"/>
      <c r="AV1576" s="57"/>
      <c r="AW1576" s="57"/>
      <c r="AX1576" s="57"/>
      <c r="AY1576" s="57"/>
      <c r="AZ1576" s="57"/>
      <c r="BA1576" s="57"/>
      <c r="BB1576" s="57"/>
      <c r="BC1576" s="57"/>
      <c r="BD1576" s="57"/>
      <c r="BE1576" s="57"/>
      <c r="BF1576" s="57"/>
      <c r="BG1576" s="57"/>
      <c r="BH1576" s="57"/>
      <c r="BI1576" s="57"/>
      <c r="BJ1576" s="57"/>
      <c r="BK1576" s="57"/>
      <c r="BL1576" s="57"/>
      <c r="BM1576" s="57"/>
      <c r="BN1576" s="57"/>
      <c r="CB1576" s="307"/>
      <c r="CC1576" s="307"/>
      <c r="CD1576" s="307"/>
      <c r="CE1576" s="307"/>
      <c r="CF1576" s="307"/>
      <c r="CG1576" s="307"/>
      <c r="CH1576" s="307"/>
      <c r="CI1576" s="307"/>
      <c r="CJ1576" s="307"/>
      <c r="CK1576" s="307"/>
      <c r="CL1576" s="307"/>
      <c r="CM1576" s="307"/>
      <c r="CN1576" s="307"/>
      <c r="CO1576" s="307"/>
      <c r="CP1576" s="307"/>
      <c r="CQ1576" s="307"/>
      <c r="CR1576" s="307"/>
      <c r="CS1576" s="307"/>
      <c r="CT1576" s="307"/>
      <c r="CU1576" s="307"/>
      <c r="CV1576" s="307"/>
      <c r="CW1576" s="307"/>
      <c r="CX1576" s="307"/>
      <c r="CY1576" s="307"/>
      <c r="CZ1576" s="307"/>
      <c r="DA1576" s="307"/>
      <c r="DB1576" s="307"/>
      <c r="DC1576" s="307"/>
      <c r="DD1576" s="307"/>
      <c r="DE1576" s="307"/>
      <c r="DF1576" s="307"/>
      <c r="DG1576" s="307"/>
      <c r="DH1576" s="307"/>
      <c r="DI1576" s="390"/>
      <c r="DJ1576" s="390"/>
      <c r="DK1576" s="307"/>
      <c r="DL1576" s="307"/>
      <c r="DM1576" s="307"/>
      <c r="DN1576" s="307"/>
      <c r="DO1576" s="307"/>
      <c r="DP1576" s="307"/>
      <c r="DQ1576" s="307"/>
      <c r="DR1576" s="307"/>
      <c r="DS1576" s="307"/>
      <c r="DT1576" s="307"/>
      <c r="DU1576" s="307"/>
      <c r="DV1576" s="307"/>
      <c r="DW1576" s="307"/>
      <c r="DX1576" s="307"/>
      <c r="DY1576" s="307"/>
      <c r="DZ1576" s="307"/>
      <c r="EA1576" s="307"/>
      <c r="EB1576" s="307"/>
      <c r="EC1576" s="307"/>
      <c r="ED1576" s="307"/>
      <c r="EE1576" s="307"/>
      <c r="EF1576" s="307"/>
      <c r="EG1576" s="307"/>
      <c r="EH1576" s="307"/>
      <c r="EI1576" s="307"/>
      <c r="EJ1576" s="307"/>
      <c r="EK1576" s="307"/>
      <c r="EL1576" s="307"/>
      <c r="EM1576" s="307"/>
      <c r="EN1576" s="307"/>
      <c r="EO1576" s="307"/>
      <c r="EP1576" s="307"/>
      <c r="EQ1576" s="307"/>
      <c r="ER1576" s="307"/>
      <c r="ES1576" s="307"/>
      <c r="ET1576" s="307"/>
      <c r="EU1576" s="390"/>
      <c r="EV1576" s="390"/>
      <c r="EW1576" s="307"/>
      <c r="EX1576" s="307"/>
      <c r="EY1576" s="307"/>
      <c r="EZ1576" s="307"/>
      <c r="FA1576" s="307"/>
      <c r="FB1576" s="307"/>
      <c r="FC1576" s="307"/>
      <c r="FD1576" s="307"/>
      <c r="FE1576" s="307"/>
      <c r="FF1576" s="307"/>
      <c r="FG1576" s="307"/>
      <c r="FH1576" s="307"/>
      <c r="FI1576" s="307"/>
      <c r="FJ1576" s="307"/>
      <c r="FK1576" s="307"/>
      <c r="FL1576" s="307"/>
      <c r="FM1576" s="307"/>
      <c r="FN1576" s="307"/>
      <c r="FO1576" s="307"/>
      <c r="FP1576" s="307"/>
      <c r="FQ1576" s="307"/>
      <c r="FR1576" s="307"/>
      <c r="FS1576" s="307"/>
      <c r="FT1576" s="307"/>
      <c r="FU1576" s="307"/>
      <c r="FV1576" s="307"/>
      <c r="FW1576" s="307"/>
      <c r="FX1576" s="307"/>
      <c r="FY1576" s="307"/>
      <c r="FZ1576" s="307"/>
      <c r="GA1576" s="307"/>
      <c r="GB1576" s="307"/>
      <c r="GC1576" s="307"/>
      <c r="GD1576" s="307"/>
      <c r="GE1576" s="307"/>
      <c r="GF1576" s="307"/>
      <c r="GG1576" s="307"/>
      <c r="GH1576" s="307"/>
      <c r="GI1576" s="307"/>
      <c r="GJ1576" s="307"/>
      <c r="GK1576" s="307"/>
      <c r="GL1576" s="307"/>
      <c r="GM1576" s="307"/>
      <c r="GN1576" s="307"/>
      <c r="GO1576" s="307"/>
      <c r="GP1576" s="307"/>
      <c r="GQ1576" s="307"/>
      <c r="GR1576" s="307"/>
      <c r="GS1576" s="307"/>
      <c r="GT1576" s="307"/>
      <c r="GU1576" s="307"/>
      <c r="GV1576" s="307"/>
      <c r="GW1576" s="307"/>
      <c r="GX1576" s="307"/>
      <c r="GY1576" s="307"/>
      <c r="GZ1576" s="307"/>
      <c r="HA1576" s="307"/>
      <c r="HB1576" s="307"/>
      <c r="HC1576" s="307"/>
      <c r="HD1576" s="307"/>
      <c r="HE1576" s="307"/>
      <c r="HF1576" s="307"/>
      <c r="HG1576" s="307"/>
      <c r="HH1576" s="307"/>
      <c r="HI1576" s="307"/>
      <c r="HJ1576" s="307"/>
      <c r="HK1576" s="307"/>
      <c r="HL1576" s="307"/>
      <c r="HM1576" s="307"/>
      <c r="HN1576" s="307"/>
      <c r="HO1576" s="307"/>
      <c r="HP1576" s="307"/>
      <c r="HQ1576" s="307"/>
      <c r="HR1576" s="307"/>
      <c r="HS1576" s="307"/>
      <c r="HT1576" s="307"/>
      <c r="HU1576" s="307"/>
      <c r="HV1576" s="307"/>
      <c r="HW1576" s="307"/>
      <c r="HX1576" s="307"/>
      <c r="HY1576" s="307"/>
      <c r="HZ1576" s="307"/>
      <c r="IA1576" s="307"/>
      <c r="IB1576" s="307"/>
      <c r="IC1576" s="307"/>
      <c r="ID1576" s="307"/>
      <c r="IE1576" s="307"/>
      <c r="IF1576" s="307"/>
      <c r="IG1576" s="307"/>
      <c r="IH1576" s="307"/>
      <c r="II1576" s="307"/>
      <c r="IJ1576" s="307"/>
      <c r="IK1576" s="307"/>
      <c r="IL1576" s="307"/>
      <c r="IM1576" s="307"/>
      <c r="IN1576" s="307"/>
      <c r="IO1576" s="307"/>
      <c r="IP1576" s="307"/>
      <c r="IQ1576" s="307"/>
      <c r="IR1576" s="307"/>
      <c r="IS1576" s="307"/>
      <c r="IT1576" s="307"/>
      <c r="IU1576" s="307"/>
      <c r="IV1576" s="307"/>
      <c r="IW1576" s="307"/>
      <c r="IX1576" s="307"/>
      <c r="IY1576" s="307"/>
      <c r="IZ1576" s="307"/>
      <c r="JA1576" s="307"/>
      <c r="JB1576" s="307"/>
      <c r="JC1576" s="307"/>
      <c r="JD1576" s="307"/>
      <c r="JE1576" s="307"/>
      <c r="JF1576" s="307"/>
      <c r="JG1576" s="307"/>
      <c r="JH1576" s="307"/>
      <c r="JI1576" s="307"/>
      <c r="JJ1576" s="307"/>
      <c r="JK1576" s="307"/>
      <c r="JL1576" s="307"/>
      <c r="JM1576" s="307"/>
      <c r="JN1576" s="307"/>
      <c r="JO1576" s="307"/>
      <c r="JP1576" s="307"/>
      <c r="JQ1576" s="307"/>
      <c r="JR1576" s="307"/>
      <c r="JS1576" s="307"/>
      <c r="JT1576" s="307"/>
      <c r="JU1576" s="307"/>
      <c r="JV1576" s="307"/>
      <c r="JW1576" s="307"/>
      <c r="JX1576" s="307"/>
      <c r="JY1576" s="307"/>
      <c r="JZ1576" s="307"/>
      <c r="KA1576" s="307"/>
      <c r="KB1576" s="307"/>
      <c r="KC1576" s="307"/>
      <c r="KD1576" s="307"/>
      <c r="KE1576" s="307"/>
      <c r="KF1576" s="307"/>
      <c r="KG1576" s="307"/>
      <c r="KH1576" s="307"/>
      <c r="KI1576" s="307"/>
      <c r="KJ1576" s="307"/>
      <c r="KK1576" s="307"/>
      <c r="KL1576" s="307"/>
      <c r="KM1576" s="307"/>
      <c r="KN1576" s="307"/>
      <c r="KO1576" s="307"/>
      <c r="KP1576" s="307"/>
      <c r="KQ1576" s="307"/>
      <c r="KR1576" s="307"/>
      <c r="KS1576" s="307"/>
      <c r="KT1576" s="307"/>
    </row>
    <row r="1577" spans="14:306" s="56" customFormat="1" ht="15" customHeight="1">
      <c r="N1577" s="410"/>
      <c r="O1577" s="410"/>
      <c r="P1577" s="311"/>
      <c r="Q1577" s="311"/>
      <c r="R1577" s="311"/>
      <c r="AG1577" s="57"/>
      <c r="AH1577" s="57"/>
      <c r="AI1577" s="57"/>
      <c r="AJ1577" s="57"/>
      <c r="AK1577" s="57"/>
      <c r="AL1577" s="57"/>
      <c r="AM1577" s="57"/>
      <c r="AN1577" s="57"/>
      <c r="AO1577" s="57"/>
      <c r="AP1577" s="57"/>
      <c r="AQ1577" s="57"/>
      <c r="AR1577" s="57"/>
      <c r="AS1577" s="57"/>
      <c r="AT1577" s="57"/>
      <c r="AU1577" s="57"/>
      <c r="AV1577" s="57"/>
      <c r="AW1577" s="57"/>
      <c r="AX1577" s="57"/>
      <c r="AY1577" s="57"/>
      <c r="AZ1577" s="57"/>
      <c r="BA1577" s="57"/>
      <c r="BB1577" s="57"/>
      <c r="BC1577" s="57"/>
      <c r="BD1577" s="57"/>
      <c r="BE1577" s="57"/>
      <c r="BF1577" s="57"/>
      <c r="BG1577" s="57"/>
      <c r="BH1577" s="57"/>
      <c r="BI1577" s="57"/>
      <c r="BJ1577" s="57"/>
      <c r="BK1577" s="57"/>
      <c r="BL1577" s="57"/>
      <c r="BM1577" s="57"/>
      <c r="BN1577" s="57"/>
      <c r="CB1577" s="307"/>
      <c r="CC1577" s="307"/>
      <c r="CD1577" s="307"/>
      <c r="CE1577" s="307"/>
      <c r="CF1577" s="307"/>
      <c r="CG1577" s="307"/>
      <c r="CH1577" s="307"/>
      <c r="CI1577" s="307"/>
      <c r="CJ1577" s="307"/>
      <c r="CK1577" s="307"/>
      <c r="CL1577" s="307"/>
      <c r="CM1577" s="307"/>
      <c r="CN1577" s="307"/>
      <c r="CO1577" s="307"/>
      <c r="CP1577" s="307"/>
      <c r="CQ1577" s="307"/>
      <c r="CR1577" s="307"/>
      <c r="CS1577" s="307"/>
      <c r="CT1577" s="307"/>
      <c r="CU1577" s="307"/>
      <c r="CV1577" s="307"/>
      <c r="CW1577" s="307"/>
      <c r="CX1577" s="307"/>
      <c r="CY1577" s="307"/>
      <c r="CZ1577" s="307"/>
      <c r="DA1577" s="307"/>
      <c r="DB1577" s="307"/>
      <c r="DC1577" s="307"/>
      <c r="DD1577" s="307"/>
      <c r="DE1577" s="307"/>
      <c r="DF1577" s="307"/>
      <c r="DG1577" s="307"/>
      <c r="DH1577" s="307"/>
      <c r="DI1577" s="390"/>
      <c r="DJ1577" s="390"/>
      <c r="DK1577" s="307"/>
      <c r="DL1577" s="307"/>
      <c r="DM1577" s="307"/>
      <c r="DN1577" s="307"/>
      <c r="DO1577" s="307"/>
      <c r="DP1577" s="307"/>
      <c r="DQ1577" s="307"/>
      <c r="DR1577" s="307"/>
      <c r="DS1577" s="307"/>
      <c r="DT1577" s="307"/>
      <c r="DU1577" s="307"/>
      <c r="DV1577" s="307"/>
      <c r="DW1577" s="307"/>
      <c r="DX1577" s="307"/>
      <c r="DY1577" s="307"/>
      <c r="DZ1577" s="307"/>
      <c r="EA1577" s="307"/>
      <c r="EB1577" s="307"/>
      <c r="EC1577" s="307"/>
      <c r="ED1577" s="307"/>
      <c r="EE1577" s="307"/>
      <c r="EF1577" s="307"/>
      <c r="EG1577" s="307"/>
      <c r="EH1577" s="307"/>
      <c r="EI1577" s="307"/>
      <c r="EJ1577" s="307"/>
      <c r="EK1577" s="307"/>
      <c r="EL1577" s="307"/>
      <c r="EM1577" s="307"/>
      <c r="EN1577" s="307"/>
      <c r="EO1577" s="307"/>
      <c r="EP1577" s="307"/>
      <c r="EQ1577" s="307"/>
      <c r="ER1577" s="307"/>
      <c r="ES1577" s="307"/>
      <c r="ET1577" s="307"/>
      <c r="EU1577" s="390"/>
      <c r="EV1577" s="390"/>
      <c r="EW1577" s="307"/>
      <c r="EX1577" s="307"/>
      <c r="EY1577" s="307"/>
      <c r="EZ1577" s="307"/>
      <c r="FA1577" s="307"/>
      <c r="FB1577" s="307"/>
      <c r="FC1577" s="307"/>
      <c r="FD1577" s="307"/>
      <c r="FE1577" s="307"/>
      <c r="FF1577" s="307"/>
      <c r="FG1577" s="307"/>
      <c r="FH1577" s="307"/>
      <c r="FI1577" s="307"/>
      <c r="FJ1577" s="307"/>
      <c r="FK1577" s="307"/>
      <c r="FL1577" s="307"/>
      <c r="FM1577" s="307"/>
      <c r="FN1577" s="307"/>
      <c r="FO1577" s="307"/>
      <c r="FP1577" s="307"/>
      <c r="FQ1577" s="307"/>
      <c r="FR1577" s="307"/>
      <c r="FS1577" s="307"/>
      <c r="FT1577" s="307"/>
      <c r="FU1577" s="307"/>
      <c r="FV1577" s="307"/>
      <c r="FW1577" s="307"/>
      <c r="FX1577" s="307"/>
      <c r="FY1577" s="307"/>
      <c r="FZ1577" s="307"/>
      <c r="GA1577" s="307"/>
      <c r="GB1577" s="307"/>
      <c r="GC1577" s="307"/>
      <c r="GD1577" s="307"/>
      <c r="GE1577" s="307"/>
      <c r="GF1577" s="307"/>
      <c r="GG1577" s="307"/>
      <c r="GH1577" s="307"/>
      <c r="GI1577" s="307"/>
      <c r="GJ1577" s="307"/>
      <c r="GK1577" s="307"/>
      <c r="GL1577" s="307"/>
      <c r="GM1577" s="307"/>
      <c r="GN1577" s="307"/>
      <c r="GO1577" s="307"/>
      <c r="GP1577" s="307"/>
      <c r="GQ1577" s="307"/>
      <c r="GR1577" s="307"/>
      <c r="GS1577" s="307"/>
      <c r="GT1577" s="307"/>
      <c r="GU1577" s="307"/>
      <c r="GV1577" s="307"/>
      <c r="GW1577" s="307"/>
      <c r="GX1577" s="307"/>
      <c r="GY1577" s="307"/>
      <c r="GZ1577" s="307"/>
      <c r="HA1577" s="307"/>
      <c r="HB1577" s="307"/>
      <c r="HC1577" s="307"/>
      <c r="HD1577" s="307"/>
      <c r="HE1577" s="307"/>
      <c r="HF1577" s="307"/>
      <c r="HG1577" s="307"/>
      <c r="HH1577" s="307"/>
      <c r="HI1577" s="307"/>
      <c r="HJ1577" s="307"/>
      <c r="HK1577" s="307"/>
      <c r="HL1577" s="307"/>
      <c r="HM1577" s="307"/>
      <c r="HN1577" s="307"/>
      <c r="HO1577" s="307"/>
      <c r="HP1577" s="307"/>
      <c r="HQ1577" s="307"/>
      <c r="HR1577" s="307"/>
      <c r="HS1577" s="307"/>
      <c r="HT1577" s="307"/>
      <c r="HU1577" s="307"/>
      <c r="HV1577" s="307"/>
      <c r="HW1577" s="307"/>
      <c r="HX1577" s="307"/>
      <c r="HY1577" s="307"/>
      <c r="HZ1577" s="307"/>
      <c r="IA1577" s="307"/>
      <c r="IB1577" s="307"/>
      <c r="IC1577" s="307"/>
      <c r="ID1577" s="307"/>
      <c r="IE1577" s="307"/>
      <c r="IF1577" s="307"/>
      <c r="IG1577" s="307"/>
      <c r="IH1577" s="307"/>
      <c r="II1577" s="307"/>
      <c r="IJ1577" s="307"/>
      <c r="IK1577" s="307"/>
      <c r="IL1577" s="307"/>
      <c r="IM1577" s="307"/>
      <c r="IN1577" s="307"/>
      <c r="IO1577" s="307"/>
      <c r="IP1577" s="307"/>
      <c r="IQ1577" s="307"/>
      <c r="IR1577" s="307"/>
      <c r="IS1577" s="307"/>
      <c r="IT1577" s="307"/>
      <c r="IU1577" s="307"/>
      <c r="IV1577" s="307"/>
      <c r="IW1577" s="307"/>
      <c r="IX1577" s="307"/>
      <c r="IY1577" s="307"/>
      <c r="IZ1577" s="307"/>
      <c r="JA1577" s="307"/>
      <c r="JB1577" s="307"/>
      <c r="JC1577" s="307"/>
      <c r="JD1577" s="307"/>
      <c r="JE1577" s="307"/>
      <c r="JF1577" s="307"/>
      <c r="JG1577" s="307"/>
      <c r="JH1577" s="307"/>
      <c r="JI1577" s="307"/>
      <c r="JJ1577" s="307"/>
      <c r="JK1577" s="307"/>
      <c r="JL1577" s="307"/>
      <c r="JM1577" s="307"/>
      <c r="JN1577" s="307"/>
      <c r="JO1577" s="307"/>
      <c r="JP1577" s="307"/>
      <c r="JQ1577" s="307"/>
      <c r="JR1577" s="307"/>
      <c r="JS1577" s="307"/>
      <c r="JT1577" s="307"/>
      <c r="JU1577" s="307"/>
      <c r="JV1577" s="307"/>
      <c r="JW1577" s="307"/>
      <c r="JX1577" s="307"/>
      <c r="JY1577" s="307"/>
      <c r="JZ1577" s="307"/>
      <c r="KA1577" s="307"/>
      <c r="KB1577" s="307"/>
      <c r="KC1577" s="307"/>
      <c r="KD1577" s="307"/>
      <c r="KE1577" s="307"/>
      <c r="KF1577" s="307"/>
      <c r="KG1577" s="307"/>
      <c r="KH1577" s="307"/>
      <c r="KI1577" s="307"/>
      <c r="KJ1577" s="307"/>
      <c r="KK1577" s="307"/>
      <c r="KL1577" s="307"/>
      <c r="KM1577" s="307"/>
      <c r="KN1577" s="307"/>
      <c r="KO1577" s="307"/>
      <c r="KP1577" s="307"/>
      <c r="KQ1577" s="307"/>
      <c r="KR1577" s="307"/>
      <c r="KS1577" s="307"/>
      <c r="KT1577" s="307"/>
    </row>
    <row r="1578" spans="14:306" s="56" customFormat="1" ht="15" customHeight="1">
      <c r="N1578" s="410"/>
      <c r="O1578" s="410"/>
      <c r="P1578" s="311"/>
      <c r="Q1578" s="311"/>
      <c r="R1578" s="311"/>
      <c r="AG1578" s="57"/>
      <c r="AH1578" s="57"/>
      <c r="AI1578" s="57"/>
      <c r="AJ1578" s="57"/>
      <c r="AK1578" s="57"/>
      <c r="AL1578" s="57"/>
      <c r="AM1578" s="57"/>
      <c r="AN1578" s="57"/>
      <c r="AO1578" s="57"/>
      <c r="AP1578" s="57"/>
      <c r="AQ1578" s="57"/>
      <c r="AR1578" s="57"/>
      <c r="AS1578" s="57"/>
      <c r="AT1578" s="57"/>
      <c r="AU1578" s="57"/>
      <c r="AV1578" s="57"/>
      <c r="AW1578" s="57"/>
      <c r="AX1578" s="57"/>
      <c r="AY1578" s="57"/>
      <c r="AZ1578" s="57"/>
      <c r="BA1578" s="57"/>
      <c r="BB1578" s="57"/>
      <c r="BC1578" s="57"/>
      <c r="BD1578" s="57"/>
      <c r="BE1578" s="57"/>
      <c r="BF1578" s="57"/>
      <c r="BG1578" s="57"/>
      <c r="BH1578" s="57"/>
      <c r="BI1578" s="57"/>
      <c r="BJ1578" s="57"/>
      <c r="BK1578" s="57"/>
      <c r="BL1578" s="57"/>
      <c r="BM1578" s="57"/>
      <c r="BN1578" s="57"/>
      <c r="CB1578" s="307"/>
      <c r="CC1578" s="307"/>
      <c r="CD1578" s="307"/>
      <c r="CE1578" s="307"/>
      <c r="CF1578" s="307"/>
      <c r="CG1578" s="307"/>
      <c r="CH1578" s="307"/>
      <c r="CI1578" s="307"/>
      <c r="CJ1578" s="307"/>
      <c r="CK1578" s="307"/>
      <c r="CL1578" s="307"/>
      <c r="CM1578" s="307"/>
      <c r="CN1578" s="307"/>
      <c r="CO1578" s="307"/>
      <c r="CP1578" s="307"/>
      <c r="CQ1578" s="307"/>
      <c r="CR1578" s="307"/>
      <c r="CS1578" s="307"/>
      <c r="CT1578" s="307"/>
      <c r="CU1578" s="307"/>
      <c r="CV1578" s="307"/>
      <c r="CW1578" s="307"/>
      <c r="CX1578" s="307"/>
      <c r="CY1578" s="307"/>
      <c r="CZ1578" s="307"/>
      <c r="DA1578" s="307"/>
      <c r="DB1578" s="307"/>
      <c r="DC1578" s="307"/>
      <c r="DD1578" s="307"/>
      <c r="DE1578" s="307"/>
      <c r="DF1578" s="307"/>
      <c r="DG1578" s="307"/>
      <c r="DH1578" s="307"/>
      <c r="DI1578" s="390"/>
      <c r="DJ1578" s="390"/>
      <c r="DK1578" s="307"/>
      <c r="DL1578" s="307"/>
      <c r="DM1578" s="307"/>
      <c r="DN1578" s="307"/>
      <c r="DO1578" s="307"/>
      <c r="DP1578" s="307"/>
      <c r="DQ1578" s="307"/>
      <c r="DR1578" s="307"/>
      <c r="DS1578" s="307"/>
      <c r="DT1578" s="307"/>
      <c r="DU1578" s="307"/>
      <c r="DV1578" s="307"/>
      <c r="DW1578" s="307"/>
      <c r="DX1578" s="307"/>
      <c r="DY1578" s="307"/>
      <c r="DZ1578" s="307"/>
      <c r="EA1578" s="307"/>
      <c r="EB1578" s="307"/>
      <c r="EC1578" s="307"/>
      <c r="ED1578" s="307"/>
      <c r="EE1578" s="307"/>
      <c r="EF1578" s="307"/>
      <c r="EG1578" s="307"/>
      <c r="EH1578" s="307"/>
      <c r="EI1578" s="307"/>
      <c r="EJ1578" s="307"/>
      <c r="EK1578" s="307"/>
      <c r="EL1578" s="307"/>
      <c r="EM1578" s="307"/>
      <c r="EN1578" s="307"/>
      <c r="EO1578" s="307"/>
      <c r="EP1578" s="307"/>
      <c r="EQ1578" s="307"/>
      <c r="ER1578" s="307"/>
      <c r="ES1578" s="307"/>
      <c r="ET1578" s="307"/>
      <c r="EU1578" s="390"/>
      <c r="EV1578" s="390"/>
      <c r="EW1578" s="307"/>
      <c r="EX1578" s="307"/>
      <c r="EY1578" s="307"/>
      <c r="EZ1578" s="307"/>
      <c r="FA1578" s="307"/>
      <c r="FB1578" s="307"/>
      <c r="FC1578" s="307"/>
      <c r="FD1578" s="307"/>
      <c r="FE1578" s="307"/>
      <c r="FF1578" s="307"/>
      <c r="FG1578" s="307"/>
      <c r="FH1578" s="307"/>
      <c r="FI1578" s="307"/>
      <c r="FJ1578" s="307"/>
      <c r="FK1578" s="307"/>
      <c r="FL1578" s="307"/>
      <c r="FM1578" s="307"/>
      <c r="FN1578" s="307"/>
      <c r="FO1578" s="307"/>
      <c r="FP1578" s="307"/>
      <c r="FQ1578" s="307"/>
      <c r="FR1578" s="307"/>
      <c r="FS1578" s="307"/>
      <c r="FT1578" s="307"/>
      <c r="FU1578" s="307"/>
      <c r="FV1578" s="307"/>
      <c r="FW1578" s="307"/>
      <c r="FX1578" s="307"/>
      <c r="FY1578" s="307"/>
      <c r="FZ1578" s="307"/>
      <c r="GA1578" s="307"/>
      <c r="GB1578" s="307"/>
      <c r="GC1578" s="307"/>
      <c r="GD1578" s="307"/>
      <c r="GE1578" s="307"/>
      <c r="GF1578" s="307"/>
      <c r="GG1578" s="307"/>
      <c r="GH1578" s="307"/>
      <c r="GI1578" s="307"/>
      <c r="GJ1578" s="307"/>
      <c r="GK1578" s="307"/>
      <c r="GL1578" s="307"/>
      <c r="GM1578" s="307"/>
      <c r="GN1578" s="307"/>
      <c r="GO1578" s="307"/>
      <c r="GP1578" s="307"/>
      <c r="GQ1578" s="307"/>
      <c r="GR1578" s="307"/>
      <c r="GS1578" s="307"/>
      <c r="GT1578" s="307"/>
      <c r="GU1578" s="307"/>
      <c r="GV1578" s="307"/>
      <c r="GW1578" s="307"/>
      <c r="GX1578" s="307"/>
      <c r="GY1578" s="307"/>
      <c r="GZ1578" s="307"/>
      <c r="HA1578" s="307"/>
      <c r="HB1578" s="307"/>
      <c r="HC1578" s="307"/>
      <c r="HD1578" s="307"/>
      <c r="HE1578" s="307"/>
      <c r="HF1578" s="307"/>
      <c r="HG1578" s="307"/>
      <c r="HH1578" s="307"/>
      <c r="HI1578" s="307"/>
      <c r="HJ1578" s="307"/>
      <c r="HK1578" s="307"/>
      <c r="HL1578" s="307"/>
      <c r="HM1578" s="307"/>
      <c r="HN1578" s="307"/>
      <c r="HO1578" s="307"/>
      <c r="HP1578" s="307"/>
      <c r="HQ1578" s="307"/>
      <c r="HR1578" s="307"/>
      <c r="HS1578" s="307"/>
      <c r="HT1578" s="307"/>
      <c r="HU1578" s="307"/>
      <c r="HV1578" s="307"/>
      <c r="HW1578" s="307"/>
      <c r="HX1578" s="307"/>
      <c r="HY1578" s="307"/>
      <c r="HZ1578" s="307"/>
      <c r="IA1578" s="307"/>
      <c r="IB1578" s="307"/>
      <c r="IC1578" s="307"/>
      <c r="ID1578" s="307"/>
      <c r="IE1578" s="307"/>
      <c r="IF1578" s="307"/>
      <c r="IG1578" s="307"/>
      <c r="IH1578" s="307"/>
      <c r="II1578" s="307"/>
      <c r="IJ1578" s="307"/>
      <c r="IK1578" s="307"/>
      <c r="IL1578" s="307"/>
      <c r="IM1578" s="307"/>
      <c r="IN1578" s="307"/>
      <c r="IO1578" s="307"/>
      <c r="IP1578" s="307"/>
      <c r="IQ1578" s="307"/>
      <c r="IR1578" s="307"/>
      <c r="IS1578" s="307"/>
      <c r="IT1578" s="307"/>
      <c r="IU1578" s="307"/>
      <c r="IV1578" s="307"/>
      <c r="IW1578" s="307"/>
      <c r="IX1578" s="307"/>
      <c r="IY1578" s="307"/>
      <c r="IZ1578" s="307"/>
      <c r="JA1578" s="307"/>
      <c r="JB1578" s="307"/>
      <c r="JC1578" s="307"/>
      <c r="JD1578" s="307"/>
      <c r="JE1578" s="307"/>
      <c r="JF1578" s="307"/>
      <c r="JG1578" s="307"/>
      <c r="JH1578" s="307"/>
      <c r="JI1578" s="307"/>
      <c r="JJ1578" s="307"/>
      <c r="JK1578" s="307"/>
      <c r="JL1578" s="307"/>
      <c r="JM1578" s="307"/>
      <c r="JN1578" s="307"/>
      <c r="JO1578" s="307"/>
      <c r="JP1578" s="307"/>
      <c r="JQ1578" s="307"/>
      <c r="JR1578" s="307"/>
      <c r="JS1578" s="307"/>
      <c r="JT1578" s="307"/>
      <c r="JU1578" s="307"/>
      <c r="JV1578" s="307"/>
      <c r="JW1578" s="307"/>
      <c r="JX1578" s="307"/>
      <c r="JY1578" s="307"/>
      <c r="JZ1578" s="307"/>
      <c r="KA1578" s="307"/>
      <c r="KB1578" s="307"/>
      <c r="KC1578" s="307"/>
      <c r="KD1578" s="307"/>
      <c r="KE1578" s="307"/>
      <c r="KF1578" s="307"/>
      <c r="KG1578" s="307"/>
      <c r="KH1578" s="307"/>
      <c r="KI1578" s="307"/>
      <c r="KJ1578" s="307"/>
      <c r="KK1578" s="307"/>
      <c r="KL1578" s="307"/>
      <c r="KM1578" s="307"/>
      <c r="KN1578" s="307"/>
      <c r="KO1578" s="307"/>
      <c r="KP1578" s="307"/>
      <c r="KQ1578" s="307"/>
      <c r="KR1578" s="307"/>
      <c r="KS1578" s="307"/>
      <c r="KT1578" s="307"/>
    </row>
    <row r="1579" spans="14:306" s="56" customFormat="1" ht="15" customHeight="1">
      <c r="N1579" s="410"/>
      <c r="O1579" s="410"/>
      <c r="P1579" s="311"/>
      <c r="Q1579" s="311"/>
      <c r="R1579" s="311"/>
      <c r="AG1579" s="57"/>
      <c r="AH1579" s="57"/>
      <c r="AI1579" s="57"/>
      <c r="AJ1579" s="57"/>
      <c r="AK1579" s="57"/>
      <c r="AL1579" s="57"/>
      <c r="AM1579" s="57"/>
      <c r="AN1579" s="57"/>
      <c r="AO1579" s="57"/>
      <c r="AP1579" s="57"/>
      <c r="AQ1579" s="57"/>
      <c r="AR1579" s="57"/>
      <c r="AS1579" s="57"/>
      <c r="AT1579" s="57"/>
      <c r="AU1579" s="57"/>
      <c r="AV1579" s="57"/>
      <c r="AW1579" s="57"/>
      <c r="AX1579" s="57"/>
      <c r="AY1579" s="57"/>
      <c r="AZ1579" s="57"/>
      <c r="BA1579" s="57"/>
      <c r="BB1579" s="57"/>
      <c r="BC1579" s="57"/>
      <c r="BD1579" s="57"/>
      <c r="BE1579" s="57"/>
      <c r="BF1579" s="57"/>
      <c r="BG1579" s="57"/>
      <c r="BH1579" s="57"/>
      <c r="BI1579" s="57"/>
      <c r="BJ1579" s="57"/>
      <c r="BK1579" s="57"/>
      <c r="BL1579" s="57"/>
      <c r="BM1579" s="57"/>
      <c r="BN1579" s="57"/>
      <c r="CB1579" s="307"/>
      <c r="CC1579" s="307"/>
      <c r="CD1579" s="307"/>
      <c r="CE1579" s="307"/>
      <c r="CF1579" s="307"/>
      <c r="CG1579" s="307"/>
      <c r="CH1579" s="307"/>
      <c r="CI1579" s="307"/>
      <c r="CJ1579" s="307"/>
      <c r="CK1579" s="307"/>
      <c r="CL1579" s="307"/>
      <c r="CM1579" s="307"/>
      <c r="CN1579" s="307"/>
      <c r="CO1579" s="307"/>
      <c r="CP1579" s="307"/>
      <c r="CQ1579" s="307"/>
      <c r="CR1579" s="307"/>
      <c r="CS1579" s="307"/>
      <c r="CT1579" s="307"/>
      <c r="CU1579" s="307"/>
      <c r="CV1579" s="307"/>
      <c r="CW1579" s="307"/>
      <c r="CX1579" s="307"/>
      <c r="CY1579" s="307"/>
      <c r="CZ1579" s="307"/>
      <c r="DA1579" s="307"/>
      <c r="DB1579" s="307"/>
      <c r="DC1579" s="307"/>
      <c r="DD1579" s="307"/>
      <c r="DE1579" s="307"/>
      <c r="DF1579" s="307"/>
      <c r="DG1579" s="307"/>
      <c r="DH1579" s="307"/>
      <c r="DI1579" s="390"/>
      <c r="DJ1579" s="390"/>
      <c r="DK1579" s="307"/>
      <c r="DL1579" s="307"/>
      <c r="DM1579" s="307"/>
      <c r="DN1579" s="307"/>
      <c r="DO1579" s="307"/>
      <c r="DP1579" s="307"/>
      <c r="DQ1579" s="307"/>
      <c r="DR1579" s="307"/>
      <c r="DS1579" s="307"/>
      <c r="DT1579" s="307"/>
      <c r="DU1579" s="307"/>
      <c r="DV1579" s="307"/>
      <c r="DW1579" s="307"/>
      <c r="DX1579" s="307"/>
      <c r="DY1579" s="307"/>
      <c r="DZ1579" s="307"/>
      <c r="EA1579" s="307"/>
      <c r="EB1579" s="307"/>
      <c r="EC1579" s="307"/>
      <c r="ED1579" s="307"/>
      <c r="EE1579" s="307"/>
      <c r="EF1579" s="307"/>
      <c r="EG1579" s="307"/>
      <c r="EH1579" s="307"/>
      <c r="EI1579" s="307"/>
      <c r="EJ1579" s="307"/>
      <c r="EK1579" s="307"/>
      <c r="EL1579" s="307"/>
      <c r="EM1579" s="307"/>
      <c r="EN1579" s="307"/>
      <c r="EO1579" s="307"/>
      <c r="EP1579" s="307"/>
      <c r="EQ1579" s="307"/>
      <c r="ER1579" s="307"/>
      <c r="ES1579" s="307"/>
      <c r="ET1579" s="307"/>
      <c r="EU1579" s="390"/>
      <c r="EV1579" s="390"/>
      <c r="EW1579" s="307"/>
      <c r="EX1579" s="307"/>
      <c r="EY1579" s="307"/>
      <c r="EZ1579" s="307"/>
      <c r="FA1579" s="307"/>
      <c r="FB1579" s="307"/>
      <c r="FC1579" s="307"/>
      <c r="FD1579" s="307"/>
      <c r="FE1579" s="307"/>
      <c r="FF1579" s="307"/>
      <c r="FG1579" s="307"/>
      <c r="FH1579" s="307"/>
      <c r="FI1579" s="307"/>
      <c r="FJ1579" s="307"/>
      <c r="FK1579" s="307"/>
      <c r="FL1579" s="307"/>
      <c r="FM1579" s="307"/>
      <c r="FN1579" s="307"/>
      <c r="FO1579" s="307"/>
      <c r="FP1579" s="307"/>
      <c r="FQ1579" s="307"/>
      <c r="FR1579" s="307"/>
      <c r="FS1579" s="307"/>
      <c r="FT1579" s="307"/>
      <c r="FU1579" s="307"/>
      <c r="FV1579" s="307"/>
      <c r="FW1579" s="307"/>
      <c r="FX1579" s="307"/>
      <c r="FY1579" s="307"/>
      <c r="FZ1579" s="307"/>
      <c r="GA1579" s="307"/>
      <c r="GB1579" s="307"/>
      <c r="GC1579" s="307"/>
      <c r="GD1579" s="307"/>
      <c r="GE1579" s="307"/>
      <c r="GF1579" s="307"/>
      <c r="GG1579" s="307"/>
      <c r="GH1579" s="307"/>
      <c r="GI1579" s="307"/>
      <c r="GJ1579" s="307"/>
      <c r="GK1579" s="307"/>
      <c r="GL1579" s="307"/>
      <c r="GM1579" s="307"/>
      <c r="GN1579" s="307"/>
      <c r="GO1579" s="307"/>
      <c r="GP1579" s="307"/>
      <c r="GQ1579" s="307"/>
      <c r="GR1579" s="307"/>
      <c r="GS1579" s="307"/>
      <c r="GT1579" s="307"/>
      <c r="GU1579" s="307"/>
      <c r="GV1579" s="307"/>
      <c r="GW1579" s="307"/>
      <c r="GX1579" s="307"/>
      <c r="GY1579" s="307"/>
      <c r="GZ1579" s="307"/>
      <c r="HA1579" s="307"/>
      <c r="HB1579" s="307"/>
      <c r="HC1579" s="307"/>
      <c r="HD1579" s="307"/>
      <c r="HE1579" s="307"/>
      <c r="HF1579" s="307"/>
      <c r="HG1579" s="307"/>
      <c r="HH1579" s="307"/>
      <c r="HI1579" s="307"/>
      <c r="HJ1579" s="307"/>
      <c r="HK1579" s="307"/>
      <c r="HL1579" s="307"/>
      <c r="HM1579" s="307"/>
      <c r="HN1579" s="307"/>
      <c r="HO1579" s="307"/>
      <c r="HP1579" s="307"/>
      <c r="HQ1579" s="307"/>
      <c r="HR1579" s="307"/>
      <c r="HS1579" s="307"/>
      <c r="HT1579" s="307"/>
      <c r="HU1579" s="307"/>
      <c r="HV1579" s="307"/>
      <c r="HW1579" s="307"/>
      <c r="HX1579" s="307"/>
      <c r="HY1579" s="307"/>
      <c r="HZ1579" s="307"/>
      <c r="IA1579" s="307"/>
      <c r="IB1579" s="307"/>
      <c r="IC1579" s="307"/>
      <c r="ID1579" s="307"/>
      <c r="IE1579" s="307"/>
      <c r="IF1579" s="307"/>
      <c r="IG1579" s="307"/>
      <c r="IH1579" s="307"/>
      <c r="II1579" s="307"/>
      <c r="IJ1579" s="307"/>
      <c r="IK1579" s="307"/>
      <c r="IL1579" s="307"/>
      <c r="IM1579" s="307"/>
      <c r="IN1579" s="307"/>
      <c r="IO1579" s="307"/>
      <c r="IP1579" s="307"/>
      <c r="IQ1579" s="307"/>
      <c r="IR1579" s="307"/>
      <c r="IS1579" s="307"/>
      <c r="IT1579" s="307"/>
      <c r="IU1579" s="307"/>
      <c r="IV1579" s="307"/>
      <c r="IW1579" s="307"/>
      <c r="IX1579" s="307"/>
      <c r="IY1579" s="307"/>
      <c r="IZ1579" s="307"/>
      <c r="JA1579" s="307"/>
      <c r="JB1579" s="307"/>
      <c r="JC1579" s="307"/>
      <c r="JD1579" s="307"/>
      <c r="JE1579" s="307"/>
      <c r="JF1579" s="307"/>
      <c r="JG1579" s="307"/>
      <c r="JH1579" s="307"/>
      <c r="JI1579" s="307"/>
      <c r="JJ1579" s="307"/>
      <c r="JK1579" s="307"/>
      <c r="JL1579" s="307"/>
      <c r="JM1579" s="307"/>
      <c r="JN1579" s="307"/>
      <c r="JO1579" s="307"/>
      <c r="JP1579" s="307"/>
      <c r="JQ1579" s="307"/>
      <c r="JR1579" s="307"/>
      <c r="JS1579" s="307"/>
      <c r="JT1579" s="307"/>
      <c r="JU1579" s="307"/>
      <c r="JV1579" s="307"/>
      <c r="JW1579" s="307"/>
      <c r="JX1579" s="307"/>
      <c r="JY1579" s="307"/>
      <c r="JZ1579" s="307"/>
      <c r="KA1579" s="307"/>
      <c r="KB1579" s="307"/>
      <c r="KC1579" s="307"/>
      <c r="KD1579" s="307"/>
      <c r="KE1579" s="307"/>
      <c r="KF1579" s="307"/>
      <c r="KG1579" s="307"/>
      <c r="KH1579" s="307"/>
      <c r="KI1579" s="307"/>
      <c r="KJ1579" s="307"/>
      <c r="KK1579" s="307"/>
      <c r="KL1579" s="307"/>
      <c r="KM1579" s="307"/>
      <c r="KN1579" s="307"/>
      <c r="KO1579" s="307"/>
      <c r="KP1579" s="307"/>
      <c r="KQ1579" s="307"/>
      <c r="KR1579" s="307"/>
      <c r="KS1579" s="307"/>
      <c r="KT1579" s="307"/>
    </row>
    <row r="1580" spans="14:306" s="56" customFormat="1" ht="15" customHeight="1">
      <c r="N1580" s="410"/>
      <c r="O1580" s="410"/>
      <c r="P1580" s="311"/>
      <c r="Q1580" s="311"/>
      <c r="R1580" s="311"/>
      <c r="AG1580" s="57"/>
      <c r="AH1580" s="57"/>
      <c r="AI1580" s="57"/>
      <c r="AJ1580" s="57"/>
      <c r="AK1580" s="57"/>
      <c r="AL1580" s="57"/>
      <c r="AM1580" s="57"/>
      <c r="AN1580" s="57"/>
      <c r="AO1580" s="57"/>
      <c r="AP1580" s="57"/>
      <c r="AQ1580" s="57"/>
      <c r="AR1580" s="57"/>
      <c r="AS1580" s="57"/>
      <c r="AT1580" s="57"/>
      <c r="AU1580" s="57"/>
      <c r="AV1580" s="57"/>
      <c r="AW1580" s="57"/>
      <c r="AX1580" s="57"/>
      <c r="AY1580" s="57"/>
      <c r="AZ1580" s="57"/>
      <c r="BA1580" s="57"/>
      <c r="BB1580" s="57"/>
      <c r="BC1580" s="57"/>
      <c r="BD1580" s="57"/>
      <c r="BE1580" s="57"/>
      <c r="BF1580" s="57"/>
      <c r="BG1580" s="57"/>
      <c r="BH1580" s="57"/>
      <c r="BI1580" s="57"/>
      <c r="BJ1580" s="57"/>
      <c r="BK1580" s="57"/>
      <c r="BL1580" s="57"/>
      <c r="BM1580" s="57"/>
      <c r="BN1580" s="57"/>
      <c r="CB1580" s="307"/>
      <c r="CC1580" s="307"/>
      <c r="CD1580" s="307"/>
      <c r="CE1580" s="307"/>
      <c r="CF1580" s="307"/>
      <c r="CG1580" s="307"/>
      <c r="CH1580" s="307"/>
      <c r="CI1580" s="307"/>
      <c r="CJ1580" s="307"/>
      <c r="CK1580" s="307"/>
      <c r="CL1580" s="307"/>
      <c r="CM1580" s="307"/>
      <c r="CN1580" s="307"/>
      <c r="CO1580" s="307"/>
      <c r="CP1580" s="307"/>
      <c r="CQ1580" s="307"/>
      <c r="CR1580" s="307"/>
      <c r="CS1580" s="307"/>
      <c r="CT1580" s="307"/>
      <c r="CU1580" s="307"/>
      <c r="CV1580" s="307"/>
      <c r="CW1580" s="307"/>
      <c r="CX1580" s="307"/>
      <c r="CY1580" s="307"/>
      <c r="CZ1580" s="307"/>
      <c r="DA1580" s="307"/>
      <c r="DB1580" s="307"/>
      <c r="DC1580" s="307"/>
      <c r="DD1580" s="307"/>
      <c r="DE1580" s="307"/>
      <c r="DF1580" s="307"/>
      <c r="DG1580" s="307"/>
      <c r="DH1580" s="307"/>
      <c r="DI1580" s="390"/>
      <c r="DJ1580" s="390"/>
      <c r="DK1580" s="307"/>
      <c r="DL1580" s="307"/>
      <c r="DM1580" s="307"/>
      <c r="DN1580" s="307"/>
      <c r="DO1580" s="307"/>
      <c r="DP1580" s="307"/>
      <c r="DQ1580" s="307"/>
      <c r="DR1580" s="307"/>
      <c r="DS1580" s="307"/>
      <c r="DT1580" s="307"/>
      <c r="DU1580" s="307"/>
      <c r="DV1580" s="307"/>
      <c r="DW1580" s="307"/>
      <c r="DX1580" s="307"/>
      <c r="DY1580" s="307"/>
      <c r="DZ1580" s="307"/>
      <c r="EA1580" s="307"/>
      <c r="EB1580" s="307"/>
      <c r="EC1580" s="307"/>
      <c r="ED1580" s="307"/>
      <c r="EE1580" s="307"/>
      <c r="EF1580" s="307"/>
      <c r="EG1580" s="307"/>
      <c r="EH1580" s="307"/>
      <c r="EI1580" s="307"/>
      <c r="EJ1580" s="307"/>
      <c r="EK1580" s="307"/>
      <c r="EL1580" s="307"/>
      <c r="EM1580" s="307"/>
      <c r="EN1580" s="307"/>
      <c r="EO1580" s="307"/>
      <c r="EP1580" s="307"/>
      <c r="EQ1580" s="307"/>
      <c r="ER1580" s="307"/>
      <c r="ES1580" s="307"/>
      <c r="ET1580" s="307"/>
      <c r="EU1580" s="390"/>
      <c r="EV1580" s="390"/>
      <c r="EW1580" s="307"/>
      <c r="EX1580" s="307"/>
      <c r="EY1580" s="307"/>
      <c r="EZ1580" s="307"/>
      <c r="FA1580" s="307"/>
      <c r="FB1580" s="307"/>
      <c r="FC1580" s="307"/>
      <c r="FD1580" s="307"/>
      <c r="FE1580" s="307"/>
      <c r="FF1580" s="307"/>
      <c r="FG1580" s="307"/>
      <c r="FH1580" s="307"/>
      <c r="FI1580" s="307"/>
      <c r="FJ1580" s="307"/>
      <c r="FK1580" s="307"/>
      <c r="FL1580" s="307"/>
      <c r="FM1580" s="307"/>
      <c r="FN1580" s="307"/>
      <c r="FO1580" s="307"/>
      <c r="FP1580" s="307"/>
      <c r="FQ1580" s="307"/>
      <c r="FR1580" s="307"/>
      <c r="FS1580" s="307"/>
      <c r="FT1580" s="307"/>
      <c r="FU1580" s="307"/>
      <c r="FV1580" s="307"/>
      <c r="FW1580" s="307"/>
      <c r="FX1580" s="307"/>
      <c r="FY1580" s="307"/>
      <c r="FZ1580" s="307"/>
      <c r="GA1580" s="307"/>
      <c r="GB1580" s="307"/>
      <c r="GC1580" s="307"/>
      <c r="GD1580" s="307"/>
      <c r="GE1580" s="307"/>
      <c r="GF1580" s="307"/>
      <c r="GG1580" s="307"/>
      <c r="GH1580" s="307"/>
      <c r="GI1580" s="307"/>
      <c r="GJ1580" s="307"/>
      <c r="GK1580" s="307"/>
      <c r="GL1580" s="307"/>
      <c r="GM1580" s="307"/>
      <c r="GN1580" s="307"/>
      <c r="GO1580" s="307"/>
      <c r="GP1580" s="307"/>
      <c r="GQ1580" s="307"/>
      <c r="GR1580" s="307"/>
      <c r="GS1580" s="307"/>
      <c r="GT1580" s="307"/>
      <c r="GU1580" s="307"/>
      <c r="GV1580" s="307"/>
      <c r="GW1580" s="307"/>
      <c r="GX1580" s="307"/>
      <c r="GY1580" s="307"/>
      <c r="GZ1580" s="307"/>
      <c r="HA1580" s="307"/>
      <c r="HB1580" s="307"/>
      <c r="HC1580" s="307"/>
      <c r="HD1580" s="307"/>
      <c r="HE1580" s="307"/>
      <c r="HF1580" s="307"/>
      <c r="HG1580" s="307"/>
      <c r="HH1580" s="307"/>
      <c r="HI1580" s="307"/>
      <c r="HJ1580" s="307"/>
      <c r="HK1580" s="307"/>
      <c r="HL1580" s="307"/>
      <c r="HM1580" s="307"/>
      <c r="HN1580" s="307"/>
      <c r="HO1580" s="307"/>
      <c r="HP1580" s="307"/>
      <c r="HQ1580" s="307"/>
      <c r="HR1580" s="307"/>
      <c r="HS1580" s="307"/>
      <c r="HT1580" s="307"/>
      <c r="HU1580" s="307"/>
      <c r="HV1580" s="307"/>
      <c r="HW1580" s="307"/>
      <c r="HX1580" s="307"/>
      <c r="HY1580" s="307"/>
      <c r="HZ1580" s="307"/>
      <c r="IA1580" s="307"/>
      <c r="IB1580" s="307"/>
      <c r="IC1580" s="307"/>
      <c r="ID1580" s="307"/>
      <c r="IE1580" s="307"/>
      <c r="IF1580" s="307"/>
      <c r="IG1580" s="307"/>
      <c r="IH1580" s="307"/>
      <c r="II1580" s="307"/>
      <c r="IJ1580" s="307"/>
      <c r="IK1580" s="307"/>
      <c r="IL1580" s="307"/>
      <c r="IM1580" s="307"/>
      <c r="IN1580" s="307"/>
      <c r="IO1580" s="307"/>
      <c r="IP1580" s="307"/>
      <c r="IQ1580" s="307"/>
      <c r="IR1580" s="307"/>
      <c r="IS1580" s="307"/>
      <c r="IT1580" s="307"/>
      <c r="IU1580" s="307"/>
      <c r="IV1580" s="307"/>
      <c r="IW1580" s="307"/>
      <c r="IX1580" s="307"/>
      <c r="IY1580" s="307"/>
      <c r="IZ1580" s="307"/>
      <c r="JA1580" s="307"/>
      <c r="JB1580" s="307"/>
      <c r="JC1580" s="307"/>
      <c r="JD1580" s="307"/>
      <c r="JE1580" s="307"/>
      <c r="JF1580" s="307"/>
      <c r="JG1580" s="307"/>
      <c r="JH1580" s="307"/>
      <c r="JI1580" s="307"/>
      <c r="JJ1580" s="307"/>
      <c r="JK1580" s="307"/>
      <c r="JL1580" s="307"/>
      <c r="JM1580" s="307"/>
      <c r="JN1580" s="307"/>
      <c r="JO1580" s="307"/>
      <c r="JP1580" s="307"/>
      <c r="JQ1580" s="307"/>
      <c r="JR1580" s="307"/>
      <c r="JS1580" s="307"/>
      <c r="JT1580" s="307"/>
      <c r="JU1580" s="307"/>
      <c r="JV1580" s="307"/>
      <c r="JW1580" s="307"/>
      <c r="JX1580" s="307"/>
      <c r="JY1580" s="307"/>
      <c r="JZ1580" s="307"/>
      <c r="KA1580" s="307"/>
      <c r="KB1580" s="307"/>
      <c r="KC1580" s="307"/>
      <c r="KD1580" s="307"/>
      <c r="KE1580" s="307"/>
      <c r="KF1580" s="307"/>
      <c r="KG1580" s="307"/>
      <c r="KH1580" s="307"/>
      <c r="KI1580" s="307"/>
      <c r="KJ1580" s="307"/>
      <c r="KK1580" s="307"/>
      <c r="KL1580" s="307"/>
      <c r="KM1580" s="307"/>
      <c r="KN1580" s="307"/>
      <c r="KO1580" s="307"/>
      <c r="KP1580" s="307"/>
      <c r="KQ1580" s="307"/>
      <c r="KR1580" s="307"/>
      <c r="KS1580" s="307"/>
      <c r="KT1580" s="307"/>
    </row>
    <row r="1581" spans="14:306" s="56" customFormat="1" ht="15" customHeight="1">
      <c r="N1581" s="410"/>
      <c r="O1581" s="410"/>
      <c r="P1581" s="311"/>
      <c r="Q1581" s="311"/>
      <c r="R1581" s="311"/>
      <c r="AG1581" s="57"/>
      <c r="AH1581" s="57"/>
      <c r="AI1581" s="57"/>
      <c r="AJ1581" s="57"/>
      <c r="AK1581" s="57"/>
      <c r="AL1581" s="57"/>
      <c r="AM1581" s="57"/>
      <c r="AN1581" s="57"/>
      <c r="AO1581" s="57"/>
      <c r="AP1581" s="57"/>
      <c r="AQ1581" s="57"/>
      <c r="AR1581" s="57"/>
      <c r="AS1581" s="57"/>
      <c r="AT1581" s="57"/>
      <c r="AU1581" s="57"/>
      <c r="AV1581" s="57"/>
      <c r="AW1581" s="57"/>
      <c r="AX1581" s="57"/>
      <c r="AY1581" s="57"/>
      <c r="AZ1581" s="57"/>
      <c r="BA1581" s="57"/>
      <c r="BB1581" s="57"/>
      <c r="BC1581" s="57"/>
      <c r="BD1581" s="57"/>
      <c r="BE1581" s="57"/>
      <c r="BF1581" s="57"/>
      <c r="BG1581" s="57"/>
      <c r="BH1581" s="57"/>
      <c r="BI1581" s="57"/>
      <c r="BJ1581" s="57"/>
      <c r="BK1581" s="57"/>
      <c r="BL1581" s="57"/>
      <c r="BM1581" s="57"/>
      <c r="BN1581" s="57"/>
      <c r="CB1581" s="307"/>
      <c r="CC1581" s="307"/>
      <c r="CD1581" s="307"/>
      <c r="CE1581" s="307"/>
      <c r="CF1581" s="307"/>
      <c r="CG1581" s="307"/>
      <c r="CH1581" s="307"/>
      <c r="CI1581" s="307"/>
      <c r="CJ1581" s="307"/>
      <c r="CK1581" s="307"/>
      <c r="CL1581" s="307"/>
      <c r="CM1581" s="307"/>
      <c r="CN1581" s="307"/>
      <c r="CO1581" s="307"/>
      <c r="CP1581" s="307"/>
      <c r="CQ1581" s="307"/>
      <c r="CR1581" s="307"/>
      <c r="CS1581" s="307"/>
      <c r="CT1581" s="307"/>
      <c r="CU1581" s="307"/>
      <c r="CV1581" s="307"/>
      <c r="CW1581" s="307"/>
      <c r="CX1581" s="307"/>
      <c r="CY1581" s="307"/>
      <c r="CZ1581" s="307"/>
      <c r="DA1581" s="307"/>
      <c r="DB1581" s="307"/>
      <c r="DC1581" s="307"/>
      <c r="DD1581" s="307"/>
      <c r="DE1581" s="307"/>
      <c r="DF1581" s="307"/>
      <c r="DG1581" s="307"/>
      <c r="DH1581" s="307"/>
      <c r="DI1581" s="390"/>
      <c r="DJ1581" s="390"/>
      <c r="DK1581" s="307"/>
      <c r="DL1581" s="307"/>
      <c r="DM1581" s="307"/>
      <c r="DN1581" s="307"/>
      <c r="DO1581" s="307"/>
      <c r="DP1581" s="307"/>
      <c r="DQ1581" s="307"/>
      <c r="DR1581" s="307"/>
      <c r="DS1581" s="307"/>
      <c r="DT1581" s="307"/>
      <c r="DU1581" s="307"/>
      <c r="DV1581" s="307"/>
      <c r="DW1581" s="307"/>
      <c r="DX1581" s="307"/>
      <c r="DY1581" s="307"/>
      <c r="DZ1581" s="307"/>
      <c r="EA1581" s="307"/>
      <c r="EB1581" s="307"/>
      <c r="EC1581" s="307"/>
      <c r="ED1581" s="307"/>
      <c r="EE1581" s="307"/>
      <c r="EF1581" s="307"/>
      <c r="EG1581" s="307"/>
      <c r="EH1581" s="307"/>
      <c r="EI1581" s="307"/>
      <c r="EJ1581" s="307"/>
      <c r="EK1581" s="307"/>
      <c r="EL1581" s="307"/>
      <c r="EM1581" s="307"/>
      <c r="EN1581" s="307"/>
      <c r="EO1581" s="307"/>
      <c r="EP1581" s="307"/>
      <c r="EQ1581" s="307"/>
      <c r="ER1581" s="307"/>
      <c r="ES1581" s="307"/>
      <c r="ET1581" s="307"/>
      <c r="EU1581" s="390"/>
      <c r="EV1581" s="390"/>
      <c r="EW1581" s="307"/>
      <c r="EX1581" s="307"/>
      <c r="EY1581" s="307"/>
      <c r="EZ1581" s="307"/>
      <c r="FA1581" s="307"/>
      <c r="FB1581" s="307"/>
      <c r="FC1581" s="307"/>
      <c r="FD1581" s="307"/>
      <c r="FE1581" s="307"/>
      <c r="FF1581" s="307"/>
      <c r="FG1581" s="307"/>
      <c r="FH1581" s="307"/>
      <c r="FI1581" s="307"/>
      <c r="FJ1581" s="307"/>
      <c r="FK1581" s="307"/>
      <c r="FL1581" s="307"/>
      <c r="FM1581" s="307"/>
      <c r="FN1581" s="307"/>
      <c r="FO1581" s="307"/>
      <c r="FP1581" s="307"/>
      <c r="FQ1581" s="307"/>
      <c r="FR1581" s="307"/>
      <c r="FS1581" s="307"/>
      <c r="FT1581" s="307"/>
      <c r="FU1581" s="307"/>
      <c r="FV1581" s="307"/>
      <c r="FW1581" s="307"/>
      <c r="FX1581" s="307"/>
      <c r="FY1581" s="307"/>
      <c r="FZ1581" s="307"/>
      <c r="GA1581" s="307"/>
      <c r="GB1581" s="307"/>
      <c r="GC1581" s="307"/>
      <c r="GD1581" s="307"/>
      <c r="GE1581" s="307"/>
      <c r="GF1581" s="307"/>
      <c r="GG1581" s="307"/>
      <c r="GH1581" s="307"/>
      <c r="GI1581" s="307"/>
      <c r="GJ1581" s="307"/>
      <c r="GK1581" s="307"/>
      <c r="GL1581" s="307"/>
      <c r="GM1581" s="307"/>
      <c r="GN1581" s="307"/>
      <c r="GO1581" s="307"/>
      <c r="GP1581" s="307"/>
      <c r="GQ1581" s="307"/>
      <c r="GR1581" s="307"/>
      <c r="GS1581" s="307"/>
      <c r="GT1581" s="307"/>
      <c r="GU1581" s="307"/>
      <c r="GV1581" s="307"/>
      <c r="GW1581" s="307"/>
      <c r="GX1581" s="307"/>
      <c r="GY1581" s="307"/>
      <c r="GZ1581" s="307"/>
      <c r="HA1581" s="307"/>
      <c r="HB1581" s="307"/>
      <c r="HC1581" s="307"/>
      <c r="HD1581" s="307"/>
      <c r="HE1581" s="307"/>
      <c r="HF1581" s="307"/>
      <c r="HG1581" s="307"/>
      <c r="HH1581" s="307"/>
      <c r="HI1581" s="307"/>
      <c r="HJ1581" s="307"/>
      <c r="HK1581" s="307"/>
      <c r="HL1581" s="307"/>
      <c r="HM1581" s="307"/>
      <c r="HN1581" s="307"/>
      <c r="HO1581" s="307"/>
      <c r="HP1581" s="307"/>
      <c r="HQ1581" s="307"/>
      <c r="HR1581" s="307"/>
      <c r="HS1581" s="307"/>
      <c r="HT1581" s="307"/>
      <c r="HU1581" s="307"/>
      <c r="HV1581" s="307"/>
      <c r="HW1581" s="307"/>
      <c r="HX1581" s="307"/>
      <c r="HY1581" s="307"/>
      <c r="HZ1581" s="307"/>
      <c r="IA1581" s="307"/>
      <c r="IB1581" s="307"/>
      <c r="IC1581" s="307"/>
      <c r="ID1581" s="307"/>
      <c r="IE1581" s="307"/>
      <c r="IF1581" s="307"/>
      <c r="IG1581" s="307"/>
      <c r="IH1581" s="307"/>
      <c r="II1581" s="307"/>
      <c r="IJ1581" s="307"/>
      <c r="IK1581" s="307"/>
      <c r="IL1581" s="307"/>
      <c r="IM1581" s="307"/>
      <c r="IN1581" s="307"/>
      <c r="IO1581" s="307"/>
      <c r="IP1581" s="307"/>
      <c r="IQ1581" s="307"/>
      <c r="IR1581" s="307"/>
      <c r="IS1581" s="307"/>
      <c r="IT1581" s="307"/>
      <c r="IU1581" s="307"/>
      <c r="IV1581" s="307"/>
      <c r="IW1581" s="307"/>
      <c r="IX1581" s="307"/>
      <c r="IY1581" s="307"/>
      <c r="IZ1581" s="307"/>
      <c r="JA1581" s="307"/>
      <c r="JB1581" s="307"/>
      <c r="JC1581" s="307"/>
      <c r="JD1581" s="307"/>
      <c r="JE1581" s="307"/>
      <c r="JF1581" s="307"/>
      <c r="JG1581" s="307"/>
      <c r="JH1581" s="307"/>
      <c r="JI1581" s="307"/>
      <c r="JJ1581" s="307"/>
      <c r="JK1581" s="307"/>
      <c r="JL1581" s="307"/>
      <c r="JM1581" s="307"/>
      <c r="JN1581" s="307"/>
      <c r="JO1581" s="307"/>
      <c r="JP1581" s="307"/>
      <c r="JQ1581" s="307"/>
      <c r="JR1581" s="307"/>
      <c r="JS1581" s="307"/>
      <c r="JT1581" s="307"/>
      <c r="JU1581" s="307"/>
      <c r="JV1581" s="307"/>
      <c r="JW1581" s="307"/>
      <c r="JX1581" s="307"/>
      <c r="JY1581" s="307"/>
      <c r="JZ1581" s="307"/>
      <c r="KA1581" s="307"/>
      <c r="KB1581" s="307"/>
      <c r="KC1581" s="307"/>
      <c r="KD1581" s="307"/>
      <c r="KE1581" s="307"/>
      <c r="KF1581" s="307"/>
      <c r="KG1581" s="307"/>
      <c r="KH1581" s="307"/>
      <c r="KI1581" s="307"/>
      <c r="KJ1581" s="307"/>
      <c r="KK1581" s="307"/>
      <c r="KL1581" s="307"/>
      <c r="KM1581" s="307"/>
      <c r="KN1581" s="307"/>
      <c r="KO1581" s="307"/>
      <c r="KP1581" s="307"/>
      <c r="KQ1581" s="307"/>
      <c r="KR1581" s="307"/>
      <c r="KS1581" s="307"/>
      <c r="KT1581" s="307"/>
    </row>
    <row r="1582" spans="14:306" s="56" customFormat="1" ht="15" customHeight="1">
      <c r="N1582" s="410"/>
      <c r="O1582" s="410"/>
      <c r="P1582" s="311"/>
      <c r="Q1582" s="311"/>
      <c r="R1582" s="311"/>
      <c r="AG1582" s="57"/>
      <c r="AH1582" s="57"/>
      <c r="AI1582" s="57"/>
      <c r="AJ1582" s="57"/>
      <c r="AK1582" s="57"/>
      <c r="AL1582" s="57"/>
      <c r="AM1582" s="57"/>
      <c r="AN1582" s="57"/>
      <c r="AO1582" s="57"/>
      <c r="AP1582" s="57"/>
      <c r="AQ1582" s="57"/>
      <c r="AR1582" s="57"/>
      <c r="AS1582" s="57"/>
      <c r="AT1582" s="57"/>
      <c r="AU1582" s="57"/>
      <c r="AV1582" s="57"/>
      <c r="AW1582" s="57"/>
      <c r="AX1582" s="57"/>
      <c r="AY1582" s="57"/>
      <c r="AZ1582" s="57"/>
      <c r="BA1582" s="57"/>
      <c r="BB1582" s="57"/>
      <c r="BC1582" s="57"/>
      <c r="BD1582" s="57"/>
      <c r="BE1582" s="57"/>
      <c r="BF1582" s="57"/>
      <c r="BG1582" s="57"/>
      <c r="BH1582" s="57"/>
      <c r="BI1582" s="57"/>
      <c r="BJ1582" s="57"/>
      <c r="BK1582" s="57"/>
      <c r="BL1582" s="57"/>
      <c r="BM1582" s="57"/>
      <c r="BN1582" s="57"/>
      <c r="CB1582" s="307"/>
      <c r="CC1582" s="307"/>
      <c r="CD1582" s="307"/>
      <c r="CE1582" s="307"/>
      <c r="CF1582" s="307"/>
      <c r="CG1582" s="307"/>
      <c r="CH1582" s="307"/>
      <c r="CI1582" s="307"/>
      <c r="CJ1582" s="307"/>
      <c r="CK1582" s="307"/>
      <c r="CL1582" s="307"/>
      <c r="CM1582" s="307"/>
      <c r="CN1582" s="307"/>
      <c r="CO1582" s="307"/>
      <c r="CP1582" s="307"/>
      <c r="CQ1582" s="307"/>
      <c r="CR1582" s="307"/>
      <c r="CS1582" s="307"/>
      <c r="CT1582" s="307"/>
      <c r="CU1582" s="307"/>
      <c r="CV1582" s="307"/>
      <c r="CW1582" s="307"/>
      <c r="CX1582" s="307"/>
      <c r="CY1582" s="307"/>
      <c r="CZ1582" s="307"/>
      <c r="DA1582" s="307"/>
      <c r="DB1582" s="307"/>
      <c r="DC1582" s="307"/>
      <c r="DD1582" s="307"/>
      <c r="DE1582" s="307"/>
      <c r="DF1582" s="307"/>
      <c r="DG1582" s="307"/>
      <c r="DH1582" s="307"/>
      <c r="DI1582" s="390"/>
      <c r="DJ1582" s="390"/>
      <c r="DK1582" s="307"/>
      <c r="DL1582" s="307"/>
      <c r="DM1582" s="307"/>
      <c r="DN1582" s="307"/>
      <c r="DO1582" s="307"/>
      <c r="DP1582" s="307"/>
      <c r="DQ1582" s="307"/>
      <c r="DR1582" s="307"/>
      <c r="DS1582" s="307"/>
      <c r="DT1582" s="307"/>
      <c r="DU1582" s="307"/>
      <c r="DV1582" s="307"/>
      <c r="DW1582" s="307"/>
      <c r="DX1582" s="307"/>
      <c r="DY1582" s="307"/>
      <c r="DZ1582" s="307"/>
      <c r="EA1582" s="307"/>
      <c r="EB1582" s="307"/>
      <c r="EC1582" s="307"/>
      <c r="ED1582" s="307"/>
      <c r="EE1582" s="307"/>
      <c r="EF1582" s="307"/>
      <c r="EG1582" s="307"/>
      <c r="EH1582" s="307"/>
      <c r="EI1582" s="307"/>
      <c r="EJ1582" s="307"/>
      <c r="EK1582" s="307"/>
      <c r="EL1582" s="307"/>
      <c r="EM1582" s="307"/>
      <c r="EN1582" s="307"/>
      <c r="EO1582" s="307"/>
      <c r="EP1582" s="307"/>
      <c r="EQ1582" s="307"/>
      <c r="ER1582" s="307"/>
      <c r="ES1582" s="307"/>
      <c r="ET1582" s="307"/>
      <c r="EU1582" s="390"/>
      <c r="EV1582" s="390"/>
      <c r="EW1582" s="307"/>
      <c r="EX1582" s="307"/>
      <c r="EY1582" s="307"/>
      <c r="EZ1582" s="307"/>
      <c r="FA1582" s="307"/>
      <c r="FB1582" s="307"/>
      <c r="FC1582" s="307"/>
      <c r="FD1582" s="307"/>
      <c r="FE1582" s="307"/>
      <c r="FF1582" s="307"/>
      <c r="FG1582" s="307"/>
      <c r="FH1582" s="307"/>
      <c r="FI1582" s="307"/>
      <c r="FJ1582" s="307"/>
      <c r="FK1582" s="307"/>
      <c r="FL1582" s="307"/>
      <c r="FM1582" s="307"/>
      <c r="FN1582" s="307"/>
      <c r="FO1582" s="307"/>
      <c r="FP1582" s="307"/>
      <c r="FQ1582" s="307"/>
      <c r="FR1582" s="307"/>
      <c r="FS1582" s="307"/>
      <c r="FT1582" s="307"/>
      <c r="FU1582" s="307"/>
      <c r="FV1582" s="307"/>
      <c r="FW1582" s="307"/>
      <c r="FX1582" s="307"/>
      <c r="FY1582" s="307"/>
      <c r="FZ1582" s="307"/>
      <c r="GA1582" s="307"/>
      <c r="GB1582" s="307"/>
      <c r="GC1582" s="307"/>
      <c r="GD1582" s="307"/>
      <c r="GE1582" s="307"/>
      <c r="GF1582" s="307"/>
      <c r="GG1582" s="307"/>
      <c r="GH1582" s="307"/>
      <c r="GI1582" s="307"/>
      <c r="GJ1582" s="307"/>
      <c r="GK1582" s="307"/>
      <c r="GL1582" s="307"/>
      <c r="GM1582" s="307"/>
      <c r="GN1582" s="307"/>
      <c r="GO1582" s="307"/>
      <c r="GP1582" s="307"/>
      <c r="GQ1582" s="307"/>
      <c r="GR1582" s="307"/>
      <c r="GS1582" s="307"/>
      <c r="GT1582" s="307"/>
      <c r="GU1582" s="307"/>
      <c r="GV1582" s="307"/>
      <c r="GW1582" s="307"/>
      <c r="GX1582" s="307"/>
      <c r="GY1582" s="307"/>
      <c r="GZ1582" s="307"/>
      <c r="HA1582" s="307"/>
      <c r="HB1582" s="307"/>
      <c r="HC1582" s="307"/>
      <c r="HD1582" s="307"/>
      <c r="HE1582" s="307"/>
      <c r="HF1582" s="307"/>
      <c r="HG1582" s="307"/>
      <c r="HH1582" s="307"/>
      <c r="HI1582" s="307"/>
      <c r="HJ1582" s="307"/>
      <c r="HK1582" s="307"/>
      <c r="HL1582" s="307"/>
      <c r="HM1582" s="307"/>
      <c r="HN1582" s="307"/>
      <c r="HO1582" s="307"/>
      <c r="HP1582" s="307"/>
      <c r="HQ1582" s="307"/>
      <c r="HR1582" s="307"/>
      <c r="HS1582" s="307"/>
      <c r="HT1582" s="307"/>
      <c r="HU1582" s="307"/>
      <c r="HV1582" s="307"/>
      <c r="HW1582" s="307"/>
      <c r="HX1582" s="307"/>
      <c r="HY1582" s="307"/>
      <c r="HZ1582" s="307"/>
      <c r="IA1582" s="307"/>
      <c r="IB1582" s="307"/>
      <c r="IC1582" s="307"/>
      <c r="ID1582" s="307"/>
      <c r="IE1582" s="307"/>
      <c r="IF1582" s="307"/>
      <c r="IG1582" s="307"/>
      <c r="IH1582" s="307"/>
      <c r="II1582" s="307"/>
      <c r="IJ1582" s="307"/>
      <c r="IK1582" s="307"/>
      <c r="IL1582" s="307"/>
      <c r="IM1582" s="307"/>
      <c r="IN1582" s="307"/>
      <c r="IO1582" s="307"/>
      <c r="IP1582" s="307"/>
      <c r="IQ1582" s="307"/>
      <c r="IR1582" s="307"/>
      <c r="IS1582" s="307"/>
      <c r="IT1582" s="307"/>
      <c r="IU1582" s="307"/>
      <c r="IV1582" s="307"/>
      <c r="IW1582" s="307"/>
      <c r="IX1582" s="307"/>
      <c r="IY1582" s="307"/>
      <c r="IZ1582" s="307"/>
      <c r="JA1582" s="307"/>
      <c r="JB1582" s="307"/>
      <c r="JC1582" s="307"/>
      <c r="JD1582" s="307"/>
      <c r="JE1582" s="307"/>
      <c r="JF1582" s="307"/>
      <c r="JG1582" s="307"/>
      <c r="JH1582" s="307"/>
      <c r="JI1582" s="307"/>
      <c r="JJ1582" s="307"/>
      <c r="JK1582" s="307"/>
      <c r="JL1582" s="307"/>
      <c r="JM1582" s="307"/>
      <c r="JN1582" s="307"/>
      <c r="JO1582" s="307"/>
      <c r="JP1582" s="307"/>
      <c r="JQ1582" s="307"/>
      <c r="JR1582" s="307"/>
      <c r="JS1582" s="307"/>
      <c r="JT1582" s="307"/>
      <c r="JU1582" s="307"/>
      <c r="JV1582" s="307"/>
      <c r="JW1582" s="307"/>
      <c r="JX1582" s="307"/>
      <c r="JY1582" s="307"/>
      <c r="JZ1582" s="307"/>
      <c r="KA1582" s="307"/>
      <c r="KB1582" s="307"/>
      <c r="KC1582" s="307"/>
      <c r="KD1582" s="307"/>
      <c r="KE1582" s="307"/>
      <c r="KF1582" s="307"/>
      <c r="KG1582" s="307"/>
      <c r="KH1582" s="307"/>
      <c r="KI1582" s="307"/>
      <c r="KJ1582" s="307"/>
      <c r="KK1582" s="307"/>
      <c r="KL1582" s="307"/>
      <c r="KM1582" s="307"/>
      <c r="KN1582" s="307"/>
      <c r="KO1582" s="307"/>
      <c r="KP1582" s="307"/>
      <c r="KQ1582" s="307"/>
      <c r="KR1582" s="307"/>
      <c r="KS1582" s="307"/>
      <c r="KT1582" s="307"/>
    </row>
    <row r="1583" spans="14:306" s="56" customFormat="1" ht="15" customHeight="1">
      <c r="N1583" s="410"/>
      <c r="O1583" s="410"/>
      <c r="P1583" s="311"/>
      <c r="Q1583" s="311"/>
      <c r="R1583" s="311"/>
      <c r="AG1583" s="57"/>
      <c r="AH1583" s="57"/>
      <c r="AI1583" s="57"/>
      <c r="AJ1583" s="57"/>
      <c r="AK1583" s="57"/>
      <c r="AL1583" s="57"/>
      <c r="AM1583" s="57"/>
      <c r="AN1583" s="57"/>
      <c r="AO1583" s="57"/>
      <c r="AP1583" s="57"/>
      <c r="AQ1583" s="57"/>
      <c r="AR1583" s="57"/>
      <c r="AS1583" s="57"/>
      <c r="AT1583" s="57"/>
      <c r="AU1583" s="57"/>
      <c r="AV1583" s="57"/>
      <c r="AW1583" s="57"/>
      <c r="AX1583" s="57"/>
      <c r="AY1583" s="57"/>
      <c r="AZ1583" s="57"/>
      <c r="BA1583" s="57"/>
      <c r="BB1583" s="57"/>
      <c r="BC1583" s="57"/>
      <c r="BD1583" s="57"/>
      <c r="BE1583" s="57"/>
      <c r="BF1583" s="57"/>
      <c r="BG1583" s="57"/>
      <c r="BH1583" s="57"/>
      <c r="BI1583" s="57"/>
      <c r="BJ1583" s="57"/>
      <c r="BK1583" s="57"/>
      <c r="BL1583" s="57"/>
      <c r="BM1583" s="57"/>
      <c r="BN1583" s="57"/>
      <c r="CB1583" s="307"/>
      <c r="CC1583" s="307"/>
      <c r="CD1583" s="307"/>
      <c r="CE1583" s="307"/>
      <c r="CF1583" s="307"/>
      <c r="CG1583" s="307"/>
      <c r="CH1583" s="307"/>
      <c r="CI1583" s="307"/>
      <c r="CJ1583" s="307"/>
      <c r="CK1583" s="307"/>
      <c r="CL1583" s="307"/>
      <c r="CM1583" s="307"/>
      <c r="CN1583" s="307"/>
      <c r="CO1583" s="307"/>
      <c r="CP1583" s="307"/>
      <c r="CQ1583" s="307"/>
      <c r="CR1583" s="307"/>
      <c r="CS1583" s="307"/>
      <c r="CT1583" s="307"/>
      <c r="CU1583" s="307"/>
      <c r="CV1583" s="307"/>
      <c r="CW1583" s="307"/>
      <c r="CX1583" s="307"/>
      <c r="CY1583" s="307"/>
      <c r="CZ1583" s="307"/>
      <c r="DA1583" s="307"/>
      <c r="DB1583" s="307"/>
      <c r="DC1583" s="307"/>
      <c r="DD1583" s="307"/>
      <c r="DE1583" s="307"/>
      <c r="DF1583" s="307"/>
      <c r="DG1583" s="307"/>
      <c r="DH1583" s="307"/>
      <c r="DI1583" s="390"/>
      <c r="DJ1583" s="390"/>
      <c r="DK1583" s="307"/>
      <c r="DL1583" s="307"/>
      <c r="DM1583" s="307"/>
      <c r="DN1583" s="307"/>
      <c r="DO1583" s="307"/>
      <c r="DP1583" s="307"/>
      <c r="DQ1583" s="307"/>
      <c r="DR1583" s="307"/>
      <c r="DS1583" s="307"/>
      <c r="DT1583" s="307"/>
      <c r="DU1583" s="307"/>
      <c r="DV1583" s="307"/>
      <c r="DW1583" s="307"/>
      <c r="DX1583" s="307"/>
      <c r="DY1583" s="307"/>
      <c r="DZ1583" s="307"/>
      <c r="EA1583" s="307"/>
      <c r="EB1583" s="307"/>
      <c r="EC1583" s="307"/>
      <c r="ED1583" s="307"/>
      <c r="EE1583" s="307"/>
      <c r="EF1583" s="307"/>
      <c r="EG1583" s="307"/>
      <c r="EH1583" s="307"/>
      <c r="EI1583" s="307"/>
      <c r="EJ1583" s="307"/>
      <c r="EK1583" s="307"/>
      <c r="EL1583" s="307"/>
      <c r="EM1583" s="307"/>
      <c r="EN1583" s="307"/>
      <c r="EO1583" s="307"/>
      <c r="EP1583" s="307"/>
      <c r="EQ1583" s="307"/>
      <c r="ER1583" s="307"/>
      <c r="ES1583" s="307"/>
      <c r="ET1583" s="307"/>
      <c r="EU1583" s="390"/>
      <c r="EV1583" s="390"/>
      <c r="EW1583" s="307"/>
      <c r="EX1583" s="307"/>
      <c r="EY1583" s="307"/>
      <c r="EZ1583" s="307"/>
      <c r="FA1583" s="307"/>
      <c r="FB1583" s="307"/>
      <c r="FC1583" s="307"/>
      <c r="FD1583" s="307"/>
      <c r="FE1583" s="307"/>
      <c r="FF1583" s="307"/>
      <c r="FG1583" s="307"/>
      <c r="FH1583" s="307"/>
      <c r="FI1583" s="307"/>
      <c r="FJ1583" s="307"/>
      <c r="FK1583" s="307"/>
      <c r="FL1583" s="307"/>
      <c r="FM1583" s="307"/>
      <c r="FN1583" s="307"/>
      <c r="FO1583" s="307"/>
      <c r="FP1583" s="307"/>
      <c r="FQ1583" s="307"/>
      <c r="FR1583" s="307"/>
      <c r="FS1583" s="307"/>
      <c r="FT1583" s="307"/>
      <c r="FU1583" s="307"/>
      <c r="FV1583" s="307"/>
      <c r="FW1583" s="307"/>
      <c r="FX1583" s="307"/>
      <c r="FY1583" s="307"/>
      <c r="FZ1583" s="307"/>
      <c r="GA1583" s="307"/>
      <c r="GB1583" s="307"/>
      <c r="GC1583" s="307"/>
      <c r="GD1583" s="307"/>
      <c r="GE1583" s="307"/>
      <c r="GF1583" s="307"/>
      <c r="GG1583" s="307"/>
      <c r="GH1583" s="307"/>
      <c r="GI1583" s="307"/>
      <c r="GJ1583" s="307"/>
      <c r="GK1583" s="307"/>
      <c r="GL1583" s="307"/>
      <c r="GM1583" s="307"/>
      <c r="GN1583" s="307"/>
      <c r="GO1583" s="307"/>
      <c r="GP1583" s="307"/>
      <c r="GQ1583" s="307"/>
      <c r="GR1583" s="307"/>
      <c r="GS1583" s="307"/>
      <c r="GT1583" s="307"/>
      <c r="GU1583" s="307"/>
      <c r="GV1583" s="307"/>
      <c r="GW1583" s="307"/>
      <c r="GX1583" s="307"/>
      <c r="GY1583" s="307"/>
      <c r="GZ1583" s="307"/>
      <c r="HA1583" s="307"/>
      <c r="HB1583" s="307"/>
      <c r="HC1583" s="307"/>
      <c r="HD1583" s="307"/>
      <c r="HE1583" s="307"/>
      <c r="HF1583" s="307"/>
      <c r="HG1583" s="307"/>
      <c r="HH1583" s="307"/>
      <c r="HI1583" s="307"/>
      <c r="HJ1583" s="307"/>
      <c r="HK1583" s="307"/>
      <c r="HL1583" s="307"/>
      <c r="HM1583" s="307"/>
      <c r="HN1583" s="307"/>
      <c r="HO1583" s="307"/>
      <c r="HP1583" s="307"/>
      <c r="HQ1583" s="307"/>
      <c r="HR1583" s="307"/>
      <c r="HS1583" s="307"/>
      <c r="HT1583" s="307"/>
      <c r="HU1583" s="307"/>
      <c r="HV1583" s="307"/>
      <c r="HW1583" s="307"/>
      <c r="HX1583" s="307"/>
      <c r="HY1583" s="307"/>
      <c r="HZ1583" s="307"/>
      <c r="IA1583" s="307"/>
      <c r="IB1583" s="307"/>
      <c r="IC1583" s="307"/>
      <c r="ID1583" s="307"/>
      <c r="IE1583" s="307"/>
      <c r="IF1583" s="307"/>
      <c r="IG1583" s="307"/>
      <c r="IH1583" s="307"/>
      <c r="II1583" s="307"/>
      <c r="IJ1583" s="307"/>
      <c r="IK1583" s="307"/>
      <c r="IL1583" s="307"/>
      <c r="IM1583" s="307"/>
      <c r="IN1583" s="307"/>
      <c r="IO1583" s="307"/>
      <c r="IP1583" s="307"/>
      <c r="IQ1583" s="307"/>
      <c r="IR1583" s="307"/>
      <c r="IS1583" s="307"/>
      <c r="IT1583" s="307"/>
      <c r="IU1583" s="307"/>
      <c r="IV1583" s="307"/>
      <c r="IW1583" s="307"/>
      <c r="IX1583" s="307"/>
      <c r="IY1583" s="307"/>
      <c r="IZ1583" s="307"/>
      <c r="JA1583" s="307"/>
      <c r="JB1583" s="307"/>
      <c r="JC1583" s="307"/>
      <c r="JD1583" s="307"/>
      <c r="JE1583" s="307"/>
      <c r="JF1583" s="307"/>
      <c r="JG1583" s="307"/>
      <c r="JH1583" s="307"/>
      <c r="JI1583" s="307"/>
      <c r="JJ1583" s="307"/>
      <c r="JK1583" s="307"/>
      <c r="JL1583" s="307"/>
      <c r="JM1583" s="307"/>
      <c r="JN1583" s="307"/>
      <c r="JO1583" s="307"/>
      <c r="JP1583" s="307"/>
      <c r="JQ1583" s="307"/>
      <c r="JR1583" s="307"/>
      <c r="JS1583" s="307"/>
      <c r="JT1583" s="307"/>
      <c r="JU1583" s="307"/>
      <c r="JV1583" s="307"/>
      <c r="JW1583" s="307"/>
      <c r="JX1583" s="307"/>
      <c r="JY1583" s="307"/>
      <c r="JZ1583" s="307"/>
      <c r="KA1583" s="307"/>
      <c r="KB1583" s="307"/>
      <c r="KC1583" s="307"/>
      <c r="KD1583" s="307"/>
      <c r="KE1583" s="307"/>
      <c r="KF1583" s="307"/>
      <c r="KG1583" s="307"/>
      <c r="KH1583" s="307"/>
      <c r="KI1583" s="307"/>
      <c r="KJ1583" s="307"/>
      <c r="KK1583" s="307"/>
      <c r="KL1583" s="307"/>
      <c r="KM1583" s="307"/>
      <c r="KN1583" s="307"/>
      <c r="KO1583" s="307"/>
      <c r="KP1583" s="307"/>
      <c r="KQ1583" s="307"/>
      <c r="KR1583" s="307"/>
      <c r="KS1583" s="307"/>
      <c r="KT1583" s="307"/>
    </row>
    <row r="1584" spans="14:306" s="56" customFormat="1" ht="15" customHeight="1">
      <c r="N1584" s="410"/>
      <c r="O1584" s="410"/>
      <c r="P1584" s="311"/>
      <c r="Q1584" s="311"/>
      <c r="R1584" s="311"/>
      <c r="AG1584" s="57"/>
      <c r="AH1584" s="57"/>
      <c r="AI1584" s="57"/>
      <c r="AJ1584" s="57"/>
      <c r="AK1584" s="57"/>
      <c r="AL1584" s="57"/>
      <c r="AM1584" s="57"/>
      <c r="AN1584" s="57"/>
      <c r="AO1584" s="57"/>
      <c r="AP1584" s="57"/>
      <c r="AQ1584" s="57"/>
      <c r="AR1584" s="57"/>
      <c r="AS1584" s="57"/>
      <c r="AT1584" s="57"/>
      <c r="AU1584" s="57"/>
      <c r="AV1584" s="57"/>
      <c r="AW1584" s="57"/>
      <c r="AX1584" s="57"/>
      <c r="AY1584" s="57"/>
      <c r="AZ1584" s="57"/>
      <c r="BA1584" s="57"/>
      <c r="BB1584" s="57"/>
      <c r="BC1584" s="57"/>
      <c r="BD1584" s="57"/>
      <c r="BE1584" s="57"/>
      <c r="BF1584" s="57"/>
      <c r="BG1584" s="57"/>
      <c r="BH1584" s="57"/>
      <c r="BI1584" s="57"/>
      <c r="BJ1584" s="57"/>
      <c r="BK1584" s="57"/>
      <c r="BL1584" s="57"/>
      <c r="BM1584" s="57"/>
      <c r="BN1584" s="57"/>
      <c r="CB1584" s="307"/>
      <c r="CC1584" s="307"/>
      <c r="CD1584" s="307"/>
      <c r="CE1584" s="307"/>
      <c r="CF1584" s="307"/>
      <c r="CG1584" s="307"/>
      <c r="CH1584" s="307"/>
      <c r="CI1584" s="307"/>
      <c r="CJ1584" s="307"/>
      <c r="CK1584" s="307"/>
      <c r="CL1584" s="307"/>
      <c r="CM1584" s="307"/>
      <c r="CN1584" s="307"/>
      <c r="CO1584" s="307"/>
      <c r="CP1584" s="307"/>
      <c r="CQ1584" s="307"/>
      <c r="CR1584" s="307"/>
      <c r="CS1584" s="307"/>
      <c r="CT1584" s="307"/>
      <c r="CU1584" s="307"/>
      <c r="CV1584" s="307"/>
      <c r="CW1584" s="307"/>
      <c r="CX1584" s="307"/>
      <c r="CY1584" s="307"/>
      <c r="CZ1584" s="307"/>
      <c r="DA1584" s="307"/>
      <c r="DB1584" s="307"/>
      <c r="DC1584" s="307"/>
      <c r="DD1584" s="307"/>
      <c r="DE1584" s="307"/>
      <c r="DF1584" s="307"/>
      <c r="DG1584" s="307"/>
      <c r="DH1584" s="307"/>
      <c r="DI1584" s="390"/>
      <c r="DJ1584" s="390"/>
      <c r="DK1584" s="307"/>
      <c r="DL1584" s="307"/>
      <c r="DM1584" s="307"/>
      <c r="DN1584" s="307"/>
      <c r="DO1584" s="307"/>
      <c r="DP1584" s="307"/>
      <c r="DQ1584" s="307"/>
      <c r="DR1584" s="307"/>
      <c r="DS1584" s="307"/>
      <c r="DT1584" s="307"/>
      <c r="DU1584" s="307"/>
      <c r="DV1584" s="307"/>
      <c r="DW1584" s="307"/>
      <c r="DX1584" s="307"/>
      <c r="DY1584" s="307"/>
      <c r="DZ1584" s="307"/>
      <c r="EA1584" s="307"/>
      <c r="EB1584" s="307"/>
      <c r="EC1584" s="307"/>
      <c r="ED1584" s="307"/>
      <c r="EE1584" s="307"/>
      <c r="EF1584" s="307"/>
      <c r="EG1584" s="307"/>
      <c r="EH1584" s="307"/>
      <c r="EI1584" s="307"/>
      <c r="EJ1584" s="307"/>
      <c r="EK1584" s="307"/>
      <c r="EL1584" s="307"/>
      <c r="EM1584" s="307"/>
      <c r="EN1584" s="307"/>
      <c r="EO1584" s="307"/>
      <c r="EP1584" s="307"/>
      <c r="EQ1584" s="307"/>
      <c r="ER1584" s="307"/>
      <c r="ES1584" s="307"/>
      <c r="ET1584" s="307"/>
      <c r="EU1584" s="390"/>
      <c r="EV1584" s="390"/>
      <c r="EW1584" s="307"/>
      <c r="EX1584" s="307"/>
      <c r="EY1584" s="307"/>
      <c r="EZ1584" s="307"/>
      <c r="FA1584" s="307"/>
      <c r="FB1584" s="307"/>
      <c r="FC1584" s="307"/>
      <c r="FD1584" s="307"/>
      <c r="FE1584" s="307"/>
      <c r="FF1584" s="307"/>
      <c r="FG1584" s="307"/>
      <c r="FH1584" s="307"/>
      <c r="FI1584" s="307"/>
      <c r="FJ1584" s="307"/>
      <c r="FK1584" s="307"/>
      <c r="FL1584" s="307"/>
      <c r="FM1584" s="307"/>
      <c r="FN1584" s="307"/>
      <c r="FO1584" s="307"/>
      <c r="FP1584" s="307"/>
      <c r="FQ1584" s="307"/>
      <c r="FR1584" s="307"/>
      <c r="FS1584" s="307"/>
      <c r="FT1584" s="307"/>
      <c r="FU1584" s="307"/>
      <c r="FV1584" s="307"/>
      <c r="FW1584" s="307"/>
      <c r="FX1584" s="307"/>
      <c r="FY1584" s="307"/>
      <c r="FZ1584" s="307"/>
      <c r="GA1584" s="307"/>
      <c r="GB1584" s="307"/>
      <c r="GC1584" s="307"/>
      <c r="GD1584" s="307"/>
      <c r="GE1584" s="307"/>
      <c r="GF1584" s="307"/>
      <c r="GG1584" s="307"/>
      <c r="GH1584" s="307"/>
      <c r="GI1584" s="307"/>
      <c r="GJ1584" s="307"/>
      <c r="GK1584" s="307"/>
      <c r="GL1584" s="307"/>
      <c r="GM1584" s="307"/>
      <c r="GN1584" s="307"/>
      <c r="GO1584" s="307"/>
      <c r="GP1584" s="307"/>
      <c r="GQ1584" s="307"/>
      <c r="GR1584" s="307"/>
      <c r="GS1584" s="307"/>
      <c r="GT1584" s="307"/>
      <c r="GU1584" s="307"/>
      <c r="GV1584" s="307"/>
      <c r="GW1584" s="307"/>
      <c r="GX1584" s="307"/>
      <c r="GY1584" s="307"/>
      <c r="GZ1584" s="307"/>
      <c r="HA1584" s="307"/>
      <c r="HB1584" s="307"/>
      <c r="HC1584" s="307"/>
      <c r="HD1584" s="307"/>
      <c r="HE1584" s="307"/>
      <c r="HF1584" s="307"/>
      <c r="HG1584" s="307"/>
      <c r="HH1584" s="307"/>
      <c r="HI1584" s="307"/>
      <c r="HJ1584" s="307"/>
      <c r="HK1584" s="307"/>
      <c r="HL1584" s="307"/>
      <c r="HM1584" s="307"/>
      <c r="HN1584" s="307"/>
      <c r="HO1584" s="307"/>
      <c r="HP1584" s="307"/>
      <c r="HQ1584" s="307"/>
      <c r="HR1584" s="307"/>
      <c r="HS1584" s="307"/>
      <c r="HT1584" s="307"/>
      <c r="HU1584" s="307"/>
      <c r="HV1584" s="307"/>
      <c r="HW1584" s="307"/>
      <c r="HX1584" s="307"/>
      <c r="HY1584" s="307"/>
      <c r="HZ1584" s="307"/>
      <c r="IA1584" s="307"/>
      <c r="IB1584" s="307"/>
      <c r="IC1584" s="307"/>
      <c r="ID1584" s="307"/>
      <c r="IE1584" s="307"/>
      <c r="IF1584" s="307"/>
      <c r="IG1584" s="307"/>
      <c r="IH1584" s="307"/>
      <c r="II1584" s="307"/>
      <c r="IJ1584" s="307"/>
      <c r="IK1584" s="307"/>
      <c r="IL1584" s="307"/>
      <c r="IM1584" s="307"/>
      <c r="IN1584" s="307"/>
      <c r="IO1584" s="307"/>
      <c r="IP1584" s="307"/>
      <c r="IQ1584" s="307"/>
      <c r="IR1584" s="307"/>
      <c r="IS1584" s="307"/>
      <c r="IT1584" s="307"/>
      <c r="IU1584" s="307"/>
      <c r="IV1584" s="307"/>
      <c r="IW1584" s="307"/>
      <c r="IX1584" s="307"/>
      <c r="IY1584" s="307"/>
      <c r="IZ1584" s="307"/>
      <c r="JA1584" s="307"/>
      <c r="JB1584" s="307"/>
      <c r="JC1584" s="307"/>
      <c r="JD1584" s="307"/>
      <c r="JE1584" s="307"/>
      <c r="JF1584" s="307"/>
      <c r="JG1584" s="307"/>
      <c r="JH1584" s="307"/>
      <c r="JI1584" s="307"/>
      <c r="JJ1584" s="307"/>
      <c r="JK1584" s="307"/>
      <c r="JL1584" s="307"/>
      <c r="JM1584" s="307"/>
      <c r="JN1584" s="307"/>
      <c r="JO1584" s="307"/>
      <c r="JP1584" s="307"/>
      <c r="JQ1584" s="307"/>
      <c r="JR1584" s="307"/>
      <c r="JS1584" s="307"/>
      <c r="JT1584" s="307"/>
      <c r="JU1584" s="307"/>
      <c r="JV1584" s="307"/>
      <c r="JW1584" s="307"/>
      <c r="JX1584" s="307"/>
      <c r="JY1584" s="307"/>
      <c r="JZ1584" s="307"/>
      <c r="KA1584" s="307"/>
      <c r="KB1584" s="307"/>
      <c r="KC1584" s="307"/>
      <c r="KD1584" s="307"/>
      <c r="KE1584" s="307"/>
      <c r="KF1584" s="307"/>
      <c r="KG1584" s="307"/>
      <c r="KH1584" s="307"/>
      <c r="KI1584" s="307"/>
      <c r="KJ1584" s="307"/>
      <c r="KK1584" s="307"/>
      <c r="KL1584" s="307"/>
      <c r="KM1584" s="307"/>
      <c r="KN1584" s="307"/>
      <c r="KO1584" s="307"/>
      <c r="KP1584" s="307"/>
      <c r="KQ1584" s="307"/>
      <c r="KR1584" s="307"/>
      <c r="KS1584" s="307"/>
      <c r="KT1584" s="307"/>
    </row>
    <row r="1585" spans="14:306" s="56" customFormat="1" ht="15" customHeight="1">
      <c r="N1585" s="410"/>
      <c r="O1585" s="410"/>
      <c r="P1585" s="311"/>
      <c r="Q1585" s="311"/>
      <c r="R1585" s="311"/>
      <c r="AG1585" s="57"/>
      <c r="AH1585" s="57"/>
      <c r="AI1585" s="57"/>
      <c r="AJ1585" s="57"/>
      <c r="AK1585" s="57"/>
      <c r="AL1585" s="57"/>
      <c r="AM1585" s="57"/>
      <c r="AN1585" s="57"/>
      <c r="AO1585" s="57"/>
      <c r="AP1585" s="57"/>
      <c r="AQ1585" s="57"/>
      <c r="AR1585" s="57"/>
      <c r="AS1585" s="57"/>
      <c r="AT1585" s="57"/>
      <c r="AU1585" s="57"/>
      <c r="AV1585" s="57"/>
      <c r="AW1585" s="57"/>
      <c r="AX1585" s="57"/>
      <c r="AY1585" s="57"/>
      <c r="AZ1585" s="57"/>
      <c r="BA1585" s="57"/>
      <c r="BB1585" s="57"/>
      <c r="BC1585" s="57"/>
      <c r="BD1585" s="57"/>
      <c r="BE1585" s="57"/>
      <c r="BF1585" s="57"/>
      <c r="BG1585" s="57"/>
      <c r="BH1585" s="57"/>
      <c r="BI1585" s="57"/>
      <c r="BJ1585" s="57"/>
      <c r="BK1585" s="57"/>
      <c r="BL1585" s="57"/>
      <c r="BM1585" s="57"/>
      <c r="BN1585" s="57"/>
      <c r="CB1585" s="307"/>
      <c r="CC1585" s="307"/>
      <c r="CD1585" s="307"/>
      <c r="CE1585" s="307"/>
      <c r="CF1585" s="307"/>
      <c r="CG1585" s="307"/>
      <c r="CH1585" s="307"/>
      <c r="CI1585" s="307"/>
      <c r="CJ1585" s="307"/>
      <c r="CK1585" s="307"/>
      <c r="CL1585" s="307"/>
      <c r="CM1585" s="307"/>
      <c r="CN1585" s="307"/>
      <c r="CO1585" s="307"/>
      <c r="CP1585" s="307"/>
      <c r="CQ1585" s="307"/>
      <c r="CR1585" s="307"/>
      <c r="CS1585" s="307"/>
      <c r="CT1585" s="307"/>
      <c r="CU1585" s="307"/>
      <c r="CV1585" s="307"/>
      <c r="CW1585" s="307"/>
      <c r="CX1585" s="307"/>
      <c r="CY1585" s="307"/>
      <c r="CZ1585" s="307"/>
      <c r="DA1585" s="307"/>
      <c r="DB1585" s="307"/>
      <c r="DC1585" s="307"/>
      <c r="DD1585" s="307"/>
      <c r="DE1585" s="307"/>
      <c r="DF1585" s="307"/>
      <c r="DG1585" s="307"/>
      <c r="DH1585" s="307"/>
      <c r="DI1585" s="390"/>
      <c r="DJ1585" s="390"/>
      <c r="DK1585" s="307"/>
      <c r="DL1585" s="307"/>
      <c r="DM1585" s="307"/>
      <c r="DN1585" s="307"/>
      <c r="DO1585" s="307"/>
      <c r="DP1585" s="307"/>
      <c r="DQ1585" s="307"/>
      <c r="DR1585" s="307"/>
      <c r="DS1585" s="307"/>
      <c r="DT1585" s="307"/>
      <c r="DU1585" s="307"/>
      <c r="DV1585" s="307"/>
      <c r="DW1585" s="307"/>
      <c r="DX1585" s="307"/>
      <c r="DY1585" s="307"/>
      <c r="DZ1585" s="307"/>
      <c r="EA1585" s="307"/>
      <c r="EB1585" s="307"/>
      <c r="EC1585" s="307"/>
      <c r="ED1585" s="307"/>
      <c r="EE1585" s="307"/>
      <c r="EF1585" s="307"/>
      <c r="EG1585" s="307"/>
      <c r="EH1585" s="307"/>
      <c r="EI1585" s="307"/>
      <c r="EJ1585" s="307"/>
      <c r="EK1585" s="307"/>
      <c r="EL1585" s="307"/>
      <c r="EM1585" s="307"/>
      <c r="EN1585" s="307"/>
      <c r="EO1585" s="307"/>
      <c r="EP1585" s="307"/>
      <c r="EQ1585" s="307"/>
      <c r="ER1585" s="307"/>
      <c r="ES1585" s="307"/>
      <c r="ET1585" s="307"/>
      <c r="EU1585" s="390"/>
      <c r="EV1585" s="390"/>
      <c r="EW1585" s="307"/>
      <c r="EX1585" s="307"/>
      <c r="EY1585" s="307"/>
      <c r="EZ1585" s="307"/>
      <c r="FA1585" s="307"/>
      <c r="FB1585" s="307"/>
      <c r="FC1585" s="307"/>
      <c r="FD1585" s="307"/>
      <c r="FE1585" s="307"/>
      <c r="FF1585" s="307"/>
      <c r="FG1585" s="307"/>
      <c r="FH1585" s="307"/>
      <c r="FI1585" s="307"/>
      <c r="FJ1585" s="307"/>
      <c r="FK1585" s="307"/>
      <c r="FL1585" s="307"/>
      <c r="FM1585" s="307"/>
      <c r="FN1585" s="307"/>
      <c r="FO1585" s="307"/>
      <c r="FP1585" s="307"/>
      <c r="FQ1585" s="307"/>
      <c r="FR1585" s="307"/>
      <c r="FS1585" s="307"/>
      <c r="FT1585" s="307"/>
      <c r="FU1585" s="307"/>
      <c r="FV1585" s="307"/>
      <c r="FW1585" s="307"/>
      <c r="FX1585" s="307"/>
      <c r="FY1585" s="307"/>
      <c r="FZ1585" s="307"/>
      <c r="GA1585" s="307"/>
      <c r="GB1585" s="307"/>
      <c r="GC1585" s="307"/>
      <c r="GD1585" s="307"/>
      <c r="GE1585" s="307"/>
      <c r="GF1585" s="307"/>
      <c r="GG1585" s="307"/>
      <c r="GH1585" s="307"/>
      <c r="GI1585" s="307"/>
      <c r="GJ1585" s="307"/>
      <c r="GK1585" s="307"/>
      <c r="GL1585" s="307"/>
      <c r="GM1585" s="307"/>
      <c r="GN1585" s="307"/>
      <c r="GO1585" s="307"/>
      <c r="GP1585" s="307"/>
      <c r="GQ1585" s="307"/>
      <c r="GR1585" s="307"/>
      <c r="GS1585" s="307"/>
      <c r="GT1585" s="307"/>
      <c r="GU1585" s="307"/>
      <c r="GV1585" s="307"/>
      <c r="GW1585" s="307"/>
      <c r="GX1585" s="307"/>
      <c r="GY1585" s="307"/>
      <c r="GZ1585" s="307"/>
      <c r="HA1585" s="307"/>
      <c r="HB1585" s="307"/>
      <c r="HC1585" s="307"/>
      <c r="HD1585" s="307"/>
      <c r="HE1585" s="307"/>
      <c r="HF1585" s="307"/>
      <c r="HG1585" s="307"/>
      <c r="HH1585" s="307"/>
      <c r="HI1585" s="307"/>
      <c r="HJ1585" s="307"/>
      <c r="HK1585" s="307"/>
      <c r="HL1585" s="307"/>
      <c r="HM1585" s="307"/>
      <c r="HN1585" s="307"/>
      <c r="HO1585" s="307"/>
      <c r="HP1585" s="307"/>
      <c r="HQ1585" s="307"/>
      <c r="HR1585" s="307"/>
      <c r="HS1585" s="307"/>
      <c r="HT1585" s="307"/>
      <c r="HU1585" s="307"/>
      <c r="HV1585" s="307"/>
      <c r="HW1585" s="307"/>
      <c r="HX1585" s="307"/>
      <c r="HY1585" s="307"/>
      <c r="HZ1585" s="307"/>
      <c r="IA1585" s="307"/>
      <c r="IB1585" s="307"/>
      <c r="IC1585" s="307"/>
      <c r="ID1585" s="307"/>
      <c r="IE1585" s="307"/>
      <c r="IF1585" s="307"/>
      <c r="IG1585" s="307"/>
      <c r="IH1585" s="307"/>
      <c r="II1585" s="307"/>
      <c r="IJ1585" s="307"/>
      <c r="IK1585" s="307"/>
      <c r="IL1585" s="307"/>
      <c r="IM1585" s="307"/>
      <c r="IN1585" s="307"/>
      <c r="IO1585" s="307"/>
      <c r="IP1585" s="307"/>
      <c r="IQ1585" s="307"/>
      <c r="IR1585" s="307"/>
      <c r="IS1585" s="307"/>
      <c r="IT1585" s="307"/>
      <c r="IU1585" s="307"/>
      <c r="IV1585" s="307"/>
      <c r="IW1585" s="307"/>
      <c r="IX1585" s="307"/>
      <c r="IY1585" s="307"/>
      <c r="IZ1585" s="307"/>
      <c r="JA1585" s="307"/>
      <c r="JB1585" s="307"/>
      <c r="JC1585" s="307"/>
      <c r="JD1585" s="307"/>
      <c r="JE1585" s="307"/>
      <c r="JF1585" s="307"/>
      <c r="JG1585" s="307"/>
      <c r="JH1585" s="307"/>
      <c r="JI1585" s="307"/>
      <c r="JJ1585" s="307"/>
      <c r="JK1585" s="307"/>
      <c r="JL1585" s="307"/>
      <c r="JM1585" s="307"/>
      <c r="JN1585" s="307"/>
      <c r="JO1585" s="307"/>
      <c r="JP1585" s="307"/>
      <c r="JQ1585" s="307"/>
      <c r="JR1585" s="307"/>
      <c r="JS1585" s="307"/>
      <c r="JT1585" s="307"/>
      <c r="JU1585" s="307"/>
      <c r="JV1585" s="307"/>
      <c r="JW1585" s="307"/>
      <c r="JX1585" s="307"/>
      <c r="JY1585" s="307"/>
      <c r="JZ1585" s="307"/>
      <c r="KA1585" s="307"/>
      <c r="KB1585" s="307"/>
      <c r="KC1585" s="307"/>
      <c r="KD1585" s="307"/>
      <c r="KE1585" s="307"/>
      <c r="KF1585" s="307"/>
      <c r="KG1585" s="307"/>
      <c r="KH1585" s="307"/>
      <c r="KI1585" s="307"/>
      <c r="KJ1585" s="307"/>
      <c r="KK1585" s="307"/>
      <c r="KL1585" s="307"/>
      <c r="KM1585" s="307"/>
      <c r="KN1585" s="307"/>
      <c r="KO1585" s="307"/>
      <c r="KP1585" s="307"/>
      <c r="KQ1585" s="307"/>
      <c r="KR1585" s="307"/>
      <c r="KS1585" s="307"/>
      <c r="KT1585" s="307"/>
    </row>
    <row r="1586" spans="14:306" s="56" customFormat="1" ht="15" customHeight="1">
      <c r="N1586" s="410"/>
      <c r="O1586" s="410"/>
      <c r="P1586" s="311"/>
      <c r="Q1586" s="311"/>
      <c r="R1586" s="311"/>
      <c r="AG1586" s="57"/>
      <c r="AH1586" s="57"/>
      <c r="AI1586" s="57"/>
      <c r="AJ1586" s="57"/>
      <c r="AK1586" s="57"/>
      <c r="AL1586" s="57"/>
      <c r="AM1586" s="57"/>
      <c r="AN1586" s="57"/>
      <c r="AO1586" s="57"/>
      <c r="AP1586" s="57"/>
      <c r="AQ1586" s="57"/>
      <c r="AR1586" s="57"/>
      <c r="AS1586" s="57"/>
      <c r="AT1586" s="57"/>
      <c r="AU1586" s="57"/>
      <c r="AV1586" s="57"/>
      <c r="AW1586" s="57"/>
      <c r="AX1586" s="57"/>
      <c r="AY1586" s="57"/>
      <c r="AZ1586" s="57"/>
      <c r="BA1586" s="57"/>
      <c r="BB1586" s="57"/>
      <c r="BC1586" s="57"/>
      <c r="BD1586" s="57"/>
      <c r="BE1586" s="57"/>
      <c r="BF1586" s="57"/>
      <c r="BG1586" s="57"/>
      <c r="BH1586" s="57"/>
      <c r="BI1586" s="57"/>
      <c r="BJ1586" s="57"/>
      <c r="BK1586" s="57"/>
      <c r="BL1586" s="57"/>
      <c r="BM1586" s="57"/>
      <c r="BN1586" s="57"/>
      <c r="CB1586" s="307"/>
      <c r="CC1586" s="307"/>
      <c r="CD1586" s="307"/>
      <c r="CE1586" s="307"/>
      <c r="CF1586" s="307"/>
      <c r="CG1586" s="307"/>
      <c r="CH1586" s="307"/>
      <c r="CI1586" s="307"/>
      <c r="CJ1586" s="307"/>
      <c r="CK1586" s="307"/>
      <c r="CL1586" s="307"/>
      <c r="CM1586" s="307"/>
      <c r="CN1586" s="307"/>
      <c r="CO1586" s="307"/>
      <c r="CP1586" s="307"/>
      <c r="CQ1586" s="307"/>
      <c r="CR1586" s="307"/>
      <c r="CS1586" s="307"/>
      <c r="CT1586" s="307"/>
      <c r="CU1586" s="307"/>
      <c r="CV1586" s="307"/>
      <c r="CW1586" s="307"/>
      <c r="CX1586" s="307"/>
      <c r="CY1586" s="307"/>
      <c r="CZ1586" s="307"/>
      <c r="DA1586" s="307"/>
      <c r="DB1586" s="307"/>
      <c r="DC1586" s="307"/>
      <c r="DD1586" s="307"/>
      <c r="DE1586" s="307"/>
      <c r="DF1586" s="307"/>
      <c r="DG1586" s="307"/>
      <c r="DH1586" s="307"/>
      <c r="DI1586" s="390"/>
      <c r="DJ1586" s="390"/>
      <c r="DK1586" s="307"/>
      <c r="DL1586" s="307"/>
      <c r="DM1586" s="307"/>
      <c r="DN1586" s="307"/>
      <c r="DO1586" s="307"/>
      <c r="DP1586" s="307"/>
      <c r="DQ1586" s="307"/>
      <c r="DR1586" s="307"/>
      <c r="DS1586" s="307"/>
      <c r="DT1586" s="307"/>
      <c r="DU1586" s="307"/>
      <c r="DV1586" s="307"/>
      <c r="DW1586" s="307"/>
      <c r="DX1586" s="307"/>
      <c r="DY1586" s="307"/>
      <c r="DZ1586" s="307"/>
      <c r="EA1586" s="307"/>
      <c r="EB1586" s="307"/>
      <c r="EC1586" s="307"/>
      <c r="ED1586" s="307"/>
      <c r="EE1586" s="307"/>
      <c r="EF1586" s="307"/>
      <c r="EG1586" s="307"/>
      <c r="EH1586" s="307"/>
      <c r="EI1586" s="307"/>
      <c r="EJ1586" s="307"/>
      <c r="EK1586" s="307"/>
      <c r="EL1586" s="307"/>
      <c r="EM1586" s="307"/>
      <c r="EN1586" s="307"/>
      <c r="EO1586" s="307"/>
      <c r="EP1586" s="307"/>
      <c r="EQ1586" s="307"/>
      <c r="ER1586" s="307"/>
      <c r="ES1586" s="307"/>
      <c r="ET1586" s="307"/>
      <c r="EU1586" s="390"/>
      <c r="EV1586" s="390"/>
      <c r="EW1586" s="307"/>
      <c r="EX1586" s="307"/>
      <c r="EY1586" s="307"/>
      <c r="EZ1586" s="307"/>
      <c r="FA1586" s="307"/>
      <c r="FB1586" s="307"/>
      <c r="FC1586" s="307"/>
      <c r="FD1586" s="307"/>
      <c r="FE1586" s="307"/>
      <c r="FF1586" s="307"/>
      <c r="FG1586" s="307"/>
      <c r="FH1586" s="307"/>
      <c r="FI1586" s="307"/>
      <c r="FJ1586" s="307"/>
      <c r="FK1586" s="307"/>
      <c r="FL1586" s="307"/>
      <c r="FM1586" s="307"/>
      <c r="FN1586" s="307"/>
      <c r="FO1586" s="307"/>
      <c r="FP1586" s="307"/>
      <c r="FQ1586" s="307"/>
      <c r="FR1586" s="307"/>
      <c r="FS1586" s="307"/>
      <c r="FT1586" s="307"/>
      <c r="FU1586" s="307"/>
      <c r="FV1586" s="307"/>
      <c r="FW1586" s="307"/>
      <c r="FX1586" s="307"/>
      <c r="FY1586" s="307"/>
      <c r="FZ1586" s="307"/>
      <c r="GA1586" s="307"/>
      <c r="GB1586" s="307"/>
      <c r="GC1586" s="307"/>
      <c r="GD1586" s="307"/>
      <c r="GE1586" s="307"/>
      <c r="GF1586" s="307"/>
      <c r="GG1586" s="307"/>
      <c r="GH1586" s="307"/>
      <c r="GI1586" s="307"/>
      <c r="GJ1586" s="307"/>
      <c r="GK1586" s="307"/>
      <c r="GL1586" s="307"/>
      <c r="GM1586" s="307"/>
      <c r="GN1586" s="307"/>
      <c r="GO1586" s="307"/>
      <c r="GP1586" s="307"/>
      <c r="GQ1586" s="307"/>
      <c r="GR1586" s="307"/>
      <c r="GS1586" s="307"/>
      <c r="GT1586" s="307"/>
      <c r="GU1586" s="307"/>
      <c r="GV1586" s="307"/>
      <c r="GW1586" s="307"/>
      <c r="GX1586" s="307"/>
      <c r="GY1586" s="307"/>
      <c r="GZ1586" s="307"/>
      <c r="HA1586" s="307"/>
      <c r="HB1586" s="307"/>
      <c r="HC1586" s="307"/>
      <c r="HD1586" s="307"/>
      <c r="HE1586" s="307"/>
      <c r="HF1586" s="307"/>
      <c r="HG1586" s="307"/>
      <c r="HH1586" s="307"/>
      <c r="HI1586" s="307"/>
      <c r="HJ1586" s="307"/>
      <c r="HK1586" s="307"/>
      <c r="HL1586" s="307"/>
      <c r="HM1586" s="307"/>
      <c r="HN1586" s="307"/>
      <c r="HO1586" s="307"/>
      <c r="HP1586" s="307"/>
      <c r="HQ1586" s="307"/>
      <c r="HR1586" s="307"/>
      <c r="HS1586" s="307"/>
      <c r="HT1586" s="307"/>
      <c r="HU1586" s="307"/>
      <c r="HV1586" s="307"/>
      <c r="HW1586" s="307"/>
      <c r="HX1586" s="307"/>
      <c r="HY1586" s="307"/>
      <c r="HZ1586" s="307"/>
      <c r="IA1586" s="307"/>
      <c r="IB1586" s="307"/>
      <c r="IC1586" s="307"/>
      <c r="ID1586" s="307"/>
      <c r="IE1586" s="307"/>
      <c r="IF1586" s="307"/>
      <c r="IG1586" s="307"/>
      <c r="IH1586" s="307"/>
      <c r="II1586" s="307"/>
      <c r="IJ1586" s="307"/>
      <c r="IK1586" s="307"/>
      <c r="IL1586" s="307"/>
      <c r="IM1586" s="307"/>
      <c r="IN1586" s="307"/>
      <c r="IO1586" s="307"/>
      <c r="IP1586" s="307"/>
      <c r="IQ1586" s="307"/>
      <c r="IR1586" s="307"/>
      <c r="IS1586" s="307"/>
      <c r="IT1586" s="307"/>
      <c r="IU1586" s="307"/>
      <c r="IV1586" s="307"/>
      <c r="IW1586" s="307"/>
      <c r="IX1586" s="307"/>
      <c r="IY1586" s="307"/>
      <c r="IZ1586" s="307"/>
      <c r="JA1586" s="307"/>
      <c r="JB1586" s="307"/>
      <c r="JC1586" s="307"/>
      <c r="JD1586" s="307"/>
      <c r="JE1586" s="307"/>
      <c r="JF1586" s="307"/>
      <c r="JG1586" s="307"/>
      <c r="JH1586" s="307"/>
      <c r="JI1586" s="307"/>
      <c r="JJ1586" s="307"/>
      <c r="JK1586" s="307"/>
      <c r="JL1586" s="307"/>
      <c r="JM1586" s="307"/>
      <c r="JN1586" s="307"/>
      <c r="JO1586" s="307"/>
      <c r="JP1586" s="307"/>
      <c r="JQ1586" s="307"/>
      <c r="JR1586" s="307"/>
      <c r="JS1586" s="307"/>
      <c r="JT1586" s="307"/>
      <c r="JU1586" s="307"/>
      <c r="JV1586" s="307"/>
      <c r="JW1586" s="307"/>
      <c r="JX1586" s="307"/>
      <c r="JY1586" s="307"/>
      <c r="JZ1586" s="307"/>
      <c r="KA1586" s="307"/>
      <c r="KB1586" s="307"/>
      <c r="KC1586" s="307"/>
      <c r="KD1586" s="307"/>
      <c r="KE1586" s="307"/>
      <c r="KF1586" s="307"/>
      <c r="KG1586" s="307"/>
      <c r="KH1586" s="307"/>
      <c r="KI1586" s="307"/>
      <c r="KJ1586" s="307"/>
      <c r="KK1586" s="307"/>
      <c r="KL1586" s="307"/>
      <c r="KM1586" s="307"/>
      <c r="KN1586" s="307"/>
      <c r="KO1586" s="307"/>
      <c r="KP1586" s="307"/>
      <c r="KQ1586" s="307"/>
      <c r="KR1586" s="307"/>
      <c r="KS1586" s="307"/>
      <c r="KT1586" s="307"/>
    </row>
    <row r="1587" spans="14:306" s="56" customFormat="1" ht="15" customHeight="1">
      <c r="N1587" s="410"/>
      <c r="O1587" s="410"/>
      <c r="P1587" s="311"/>
      <c r="Q1587" s="311"/>
      <c r="R1587" s="311"/>
      <c r="AG1587" s="57"/>
      <c r="AH1587" s="57"/>
      <c r="AI1587" s="57"/>
      <c r="AJ1587" s="57"/>
      <c r="AK1587" s="57"/>
      <c r="AL1587" s="57"/>
      <c r="AM1587" s="57"/>
      <c r="AN1587" s="57"/>
      <c r="AO1587" s="57"/>
      <c r="AP1587" s="57"/>
      <c r="AQ1587" s="57"/>
      <c r="AR1587" s="57"/>
      <c r="AS1587" s="57"/>
      <c r="AT1587" s="57"/>
      <c r="AU1587" s="57"/>
      <c r="AV1587" s="57"/>
      <c r="AW1587" s="57"/>
      <c r="AX1587" s="57"/>
      <c r="AY1587" s="57"/>
      <c r="AZ1587" s="57"/>
      <c r="BA1587" s="57"/>
      <c r="BB1587" s="57"/>
      <c r="BC1587" s="57"/>
      <c r="BD1587" s="57"/>
      <c r="BE1587" s="57"/>
      <c r="BF1587" s="57"/>
      <c r="BG1587" s="57"/>
      <c r="BH1587" s="57"/>
      <c r="BI1587" s="57"/>
      <c r="BJ1587" s="57"/>
      <c r="BK1587" s="57"/>
      <c r="BL1587" s="57"/>
      <c r="BM1587" s="57"/>
      <c r="BN1587" s="57"/>
      <c r="CB1587" s="307"/>
      <c r="CC1587" s="307"/>
      <c r="CD1587" s="307"/>
      <c r="CE1587" s="307"/>
      <c r="CF1587" s="307"/>
      <c r="CG1587" s="307"/>
      <c r="CH1587" s="307"/>
      <c r="CI1587" s="307"/>
      <c r="CJ1587" s="307"/>
      <c r="CK1587" s="307"/>
      <c r="CL1587" s="307"/>
      <c r="CM1587" s="307"/>
      <c r="CN1587" s="307"/>
      <c r="CO1587" s="307"/>
      <c r="CP1587" s="307"/>
      <c r="CQ1587" s="307"/>
      <c r="CR1587" s="307"/>
      <c r="CS1587" s="307"/>
      <c r="CT1587" s="307"/>
      <c r="CU1587" s="307"/>
      <c r="CV1587" s="307"/>
      <c r="CW1587" s="307"/>
      <c r="CX1587" s="307"/>
      <c r="CY1587" s="307"/>
      <c r="CZ1587" s="307"/>
      <c r="DA1587" s="307"/>
      <c r="DB1587" s="307"/>
      <c r="DC1587" s="307"/>
      <c r="DD1587" s="307"/>
      <c r="DE1587" s="307"/>
      <c r="DF1587" s="307"/>
      <c r="DG1587" s="307"/>
      <c r="DH1587" s="307"/>
      <c r="DI1587" s="390"/>
      <c r="DJ1587" s="390"/>
      <c r="DK1587" s="307"/>
      <c r="DL1587" s="307"/>
      <c r="DM1587" s="307"/>
      <c r="DN1587" s="307"/>
      <c r="DO1587" s="307"/>
      <c r="DP1587" s="307"/>
      <c r="DQ1587" s="307"/>
      <c r="DR1587" s="307"/>
      <c r="DS1587" s="307"/>
      <c r="DT1587" s="307"/>
      <c r="DU1587" s="307"/>
      <c r="DV1587" s="307"/>
      <c r="DW1587" s="307"/>
      <c r="DX1587" s="307"/>
      <c r="DY1587" s="307"/>
      <c r="DZ1587" s="307"/>
      <c r="EA1587" s="307"/>
      <c r="EB1587" s="307"/>
      <c r="EC1587" s="307"/>
      <c r="ED1587" s="307"/>
      <c r="EE1587" s="307"/>
      <c r="EF1587" s="307"/>
      <c r="EG1587" s="307"/>
      <c r="EH1587" s="307"/>
      <c r="EI1587" s="307"/>
      <c r="EJ1587" s="307"/>
      <c r="EK1587" s="307"/>
      <c r="EL1587" s="307"/>
      <c r="EM1587" s="307"/>
      <c r="EN1587" s="307"/>
      <c r="EO1587" s="307"/>
      <c r="EP1587" s="307"/>
      <c r="EQ1587" s="307"/>
      <c r="ER1587" s="307"/>
      <c r="ES1587" s="307"/>
      <c r="ET1587" s="307"/>
      <c r="EU1587" s="390"/>
      <c r="EV1587" s="390"/>
      <c r="EW1587" s="307"/>
      <c r="EX1587" s="307"/>
      <c r="EY1587" s="307"/>
      <c r="EZ1587" s="307"/>
      <c r="FA1587" s="307"/>
      <c r="FB1587" s="307"/>
      <c r="FC1587" s="307"/>
      <c r="FD1587" s="307"/>
      <c r="FE1587" s="307"/>
      <c r="FF1587" s="307"/>
      <c r="FG1587" s="307"/>
      <c r="FH1587" s="307"/>
      <c r="FI1587" s="307"/>
      <c r="FJ1587" s="307"/>
      <c r="FK1587" s="307"/>
      <c r="FL1587" s="307"/>
      <c r="FM1587" s="307"/>
      <c r="FN1587" s="307"/>
      <c r="FO1587" s="307"/>
      <c r="FP1587" s="307"/>
      <c r="FQ1587" s="307"/>
      <c r="FR1587" s="307"/>
      <c r="FS1587" s="307"/>
      <c r="FT1587" s="307"/>
      <c r="FU1587" s="307"/>
      <c r="FV1587" s="307"/>
      <c r="FW1587" s="307"/>
      <c r="FX1587" s="307"/>
      <c r="FY1587" s="307"/>
      <c r="FZ1587" s="307"/>
      <c r="GA1587" s="307"/>
      <c r="GB1587" s="307"/>
      <c r="GC1587" s="307"/>
      <c r="GD1587" s="307"/>
      <c r="GE1587" s="307"/>
      <c r="GF1587" s="307"/>
      <c r="GG1587" s="307"/>
      <c r="GH1587" s="307"/>
      <c r="GI1587" s="307"/>
      <c r="GJ1587" s="307"/>
      <c r="GK1587" s="307"/>
      <c r="GL1587" s="307"/>
      <c r="GM1587" s="307"/>
      <c r="GN1587" s="307"/>
      <c r="GO1587" s="307"/>
      <c r="GP1587" s="307"/>
      <c r="GQ1587" s="307"/>
      <c r="GR1587" s="307"/>
      <c r="GS1587" s="307"/>
      <c r="GT1587" s="307"/>
      <c r="GU1587" s="307"/>
      <c r="GV1587" s="307"/>
      <c r="GW1587" s="307"/>
      <c r="GX1587" s="307"/>
      <c r="GY1587" s="307"/>
      <c r="GZ1587" s="307"/>
      <c r="HA1587" s="307"/>
      <c r="HB1587" s="307"/>
      <c r="HC1587" s="307"/>
      <c r="HD1587" s="307"/>
      <c r="HE1587" s="307"/>
      <c r="HF1587" s="307"/>
      <c r="HG1587" s="307"/>
      <c r="HH1587" s="307"/>
      <c r="HI1587" s="307"/>
      <c r="HJ1587" s="307"/>
      <c r="HK1587" s="307"/>
      <c r="HL1587" s="307"/>
      <c r="HM1587" s="307"/>
      <c r="HN1587" s="307"/>
      <c r="HO1587" s="307"/>
      <c r="HP1587" s="307"/>
      <c r="HQ1587" s="307"/>
      <c r="HR1587" s="307"/>
      <c r="HS1587" s="307"/>
      <c r="HT1587" s="307"/>
      <c r="HU1587" s="307"/>
      <c r="HV1587" s="307"/>
      <c r="HW1587" s="307"/>
      <c r="HX1587" s="307"/>
      <c r="HY1587" s="307"/>
      <c r="HZ1587" s="307"/>
      <c r="IA1587" s="307"/>
      <c r="IB1587" s="307"/>
      <c r="IC1587" s="307"/>
      <c r="ID1587" s="307"/>
      <c r="IE1587" s="307"/>
      <c r="IF1587" s="307"/>
      <c r="IG1587" s="307"/>
      <c r="IH1587" s="307"/>
      <c r="II1587" s="307"/>
      <c r="IJ1587" s="307"/>
      <c r="IK1587" s="307"/>
      <c r="IL1587" s="307"/>
      <c r="IM1587" s="307"/>
      <c r="IN1587" s="307"/>
      <c r="IO1587" s="307"/>
      <c r="IP1587" s="307"/>
      <c r="IQ1587" s="307"/>
      <c r="IR1587" s="307"/>
      <c r="IS1587" s="307"/>
      <c r="IT1587" s="307"/>
      <c r="IU1587" s="307"/>
      <c r="IV1587" s="307"/>
      <c r="IW1587" s="307"/>
      <c r="IX1587" s="307"/>
      <c r="IY1587" s="307"/>
      <c r="IZ1587" s="307"/>
      <c r="JA1587" s="307"/>
      <c r="JB1587" s="307"/>
      <c r="JC1587" s="307"/>
      <c r="JD1587" s="307"/>
      <c r="JE1587" s="307"/>
      <c r="JF1587" s="307"/>
      <c r="JG1587" s="307"/>
      <c r="JH1587" s="307"/>
      <c r="JI1587" s="307"/>
      <c r="JJ1587" s="307"/>
      <c r="JK1587" s="307"/>
      <c r="JL1587" s="307"/>
      <c r="JM1587" s="307"/>
      <c r="JN1587" s="307"/>
      <c r="JO1587" s="307"/>
      <c r="JP1587" s="307"/>
      <c r="JQ1587" s="307"/>
      <c r="JR1587" s="307"/>
      <c r="JS1587" s="307"/>
      <c r="JT1587" s="307"/>
      <c r="JU1587" s="307"/>
      <c r="JV1587" s="307"/>
      <c r="JW1587" s="307"/>
      <c r="JX1587" s="307"/>
      <c r="JY1587" s="307"/>
      <c r="JZ1587" s="307"/>
      <c r="KA1587" s="307"/>
      <c r="KB1587" s="307"/>
      <c r="KC1587" s="307"/>
      <c r="KD1587" s="307"/>
      <c r="KE1587" s="307"/>
      <c r="KF1587" s="307"/>
      <c r="KG1587" s="307"/>
      <c r="KH1587" s="307"/>
      <c r="KI1587" s="307"/>
      <c r="KJ1587" s="307"/>
      <c r="KK1587" s="307"/>
      <c r="KL1587" s="307"/>
      <c r="KM1587" s="307"/>
      <c r="KN1587" s="307"/>
      <c r="KO1587" s="307"/>
      <c r="KP1587" s="307"/>
      <c r="KQ1587" s="307"/>
      <c r="KR1587" s="307"/>
      <c r="KS1587" s="307"/>
      <c r="KT1587" s="307"/>
    </row>
    <row r="1588" spans="14:306" s="56" customFormat="1" ht="15" customHeight="1">
      <c r="N1588" s="410"/>
      <c r="O1588" s="410"/>
      <c r="P1588" s="311"/>
      <c r="Q1588" s="311"/>
      <c r="R1588" s="311"/>
      <c r="AG1588" s="57"/>
      <c r="AH1588" s="57"/>
      <c r="AI1588" s="57"/>
      <c r="AJ1588" s="57"/>
      <c r="AK1588" s="57"/>
      <c r="AL1588" s="57"/>
      <c r="AM1588" s="57"/>
      <c r="AN1588" s="57"/>
      <c r="AO1588" s="57"/>
      <c r="AP1588" s="57"/>
      <c r="AQ1588" s="57"/>
      <c r="AR1588" s="57"/>
      <c r="AS1588" s="57"/>
      <c r="AT1588" s="57"/>
      <c r="AU1588" s="57"/>
      <c r="AV1588" s="57"/>
      <c r="AW1588" s="57"/>
      <c r="AX1588" s="57"/>
      <c r="AY1588" s="57"/>
      <c r="AZ1588" s="57"/>
      <c r="BA1588" s="57"/>
      <c r="BB1588" s="57"/>
      <c r="BC1588" s="57"/>
      <c r="BD1588" s="57"/>
      <c r="BE1588" s="57"/>
      <c r="BF1588" s="57"/>
      <c r="BG1588" s="57"/>
      <c r="BH1588" s="57"/>
      <c r="BI1588" s="57"/>
      <c r="BJ1588" s="57"/>
      <c r="BK1588" s="57"/>
      <c r="BL1588" s="57"/>
      <c r="BM1588" s="57"/>
      <c r="BN1588" s="57"/>
      <c r="CB1588" s="307"/>
      <c r="CC1588" s="307"/>
      <c r="CD1588" s="307"/>
      <c r="CE1588" s="307"/>
      <c r="CF1588" s="307"/>
      <c r="CG1588" s="307"/>
      <c r="CH1588" s="307"/>
      <c r="CI1588" s="307"/>
      <c r="CJ1588" s="307"/>
      <c r="CK1588" s="307"/>
      <c r="CL1588" s="307"/>
      <c r="CM1588" s="307"/>
      <c r="CN1588" s="307"/>
      <c r="CO1588" s="307"/>
      <c r="CP1588" s="307"/>
      <c r="CQ1588" s="307"/>
      <c r="CR1588" s="307"/>
      <c r="CS1588" s="307"/>
      <c r="CT1588" s="307"/>
      <c r="CU1588" s="307"/>
      <c r="CV1588" s="307"/>
      <c r="CW1588" s="307"/>
      <c r="CX1588" s="307"/>
      <c r="CY1588" s="307"/>
      <c r="CZ1588" s="307"/>
      <c r="DA1588" s="307"/>
      <c r="DB1588" s="307"/>
      <c r="DC1588" s="307"/>
      <c r="DD1588" s="307"/>
      <c r="DE1588" s="307"/>
      <c r="DF1588" s="307"/>
      <c r="DG1588" s="307"/>
      <c r="DH1588" s="307"/>
      <c r="DI1588" s="390"/>
      <c r="DJ1588" s="390"/>
      <c r="DK1588" s="307"/>
      <c r="DL1588" s="307"/>
      <c r="DM1588" s="307"/>
      <c r="DN1588" s="307"/>
      <c r="DO1588" s="307"/>
      <c r="DP1588" s="307"/>
      <c r="DQ1588" s="307"/>
      <c r="DR1588" s="307"/>
      <c r="DS1588" s="307"/>
      <c r="DT1588" s="307"/>
      <c r="DU1588" s="307"/>
      <c r="DV1588" s="307"/>
      <c r="DW1588" s="307"/>
      <c r="DX1588" s="307"/>
      <c r="DY1588" s="307"/>
      <c r="DZ1588" s="307"/>
      <c r="EA1588" s="307"/>
      <c r="EB1588" s="307"/>
      <c r="EC1588" s="307"/>
      <c r="ED1588" s="307"/>
      <c r="EE1588" s="307"/>
      <c r="EF1588" s="307"/>
      <c r="EG1588" s="307"/>
      <c r="EH1588" s="307"/>
      <c r="EI1588" s="307"/>
      <c r="EJ1588" s="307"/>
      <c r="EK1588" s="307"/>
      <c r="EL1588" s="307"/>
      <c r="EM1588" s="307"/>
      <c r="EN1588" s="307"/>
      <c r="EO1588" s="307"/>
      <c r="EP1588" s="307"/>
      <c r="EQ1588" s="307"/>
      <c r="ER1588" s="307"/>
      <c r="ES1588" s="307"/>
      <c r="ET1588" s="307"/>
      <c r="EU1588" s="390"/>
      <c r="EV1588" s="390"/>
      <c r="EW1588" s="307"/>
      <c r="EX1588" s="307"/>
      <c r="EY1588" s="307"/>
      <c r="EZ1588" s="307"/>
      <c r="FA1588" s="307"/>
      <c r="FB1588" s="307"/>
      <c r="FC1588" s="307"/>
      <c r="FD1588" s="307"/>
      <c r="FE1588" s="307"/>
      <c r="FF1588" s="307"/>
      <c r="FG1588" s="307"/>
      <c r="FH1588" s="307"/>
      <c r="FI1588" s="307"/>
      <c r="FJ1588" s="307"/>
      <c r="FK1588" s="307"/>
      <c r="FL1588" s="307"/>
      <c r="FM1588" s="307"/>
      <c r="FN1588" s="307"/>
      <c r="FO1588" s="307"/>
      <c r="FP1588" s="307"/>
      <c r="FQ1588" s="307"/>
      <c r="FR1588" s="307"/>
      <c r="FS1588" s="307"/>
      <c r="FT1588" s="307"/>
      <c r="FU1588" s="307"/>
      <c r="FV1588" s="307"/>
      <c r="FW1588" s="307"/>
      <c r="FX1588" s="307"/>
      <c r="FY1588" s="307"/>
      <c r="FZ1588" s="307"/>
      <c r="GA1588" s="307"/>
      <c r="GB1588" s="307"/>
      <c r="GC1588" s="307"/>
      <c r="GD1588" s="307"/>
      <c r="GE1588" s="307"/>
      <c r="GF1588" s="307"/>
      <c r="GG1588" s="307"/>
      <c r="GH1588" s="307"/>
      <c r="GI1588" s="307"/>
      <c r="GJ1588" s="307"/>
      <c r="GK1588" s="307"/>
      <c r="GL1588" s="307"/>
      <c r="GM1588" s="307"/>
      <c r="GN1588" s="307"/>
      <c r="GO1588" s="307"/>
      <c r="GP1588" s="307"/>
      <c r="GQ1588" s="307"/>
      <c r="GR1588" s="307"/>
      <c r="GS1588" s="307"/>
      <c r="GT1588" s="307"/>
      <c r="GU1588" s="307"/>
      <c r="GV1588" s="307"/>
      <c r="GW1588" s="307"/>
      <c r="GX1588" s="307"/>
      <c r="GY1588" s="307"/>
      <c r="GZ1588" s="307"/>
      <c r="HA1588" s="307"/>
      <c r="HB1588" s="307"/>
      <c r="HC1588" s="307"/>
      <c r="HD1588" s="307"/>
      <c r="HE1588" s="307"/>
      <c r="HF1588" s="307"/>
      <c r="HG1588" s="307"/>
      <c r="HH1588" s="307"/>
      <c r="HI1588" s="307"/>
      <c r="HJ1588" s="307"/>
      <c r="HK1588" s="307"/>
      <c r="HL1588" s="307"/>
      <c r="HM1588" s="307"/>
      <c r="HN1588" s="307"/>
      <c r="HO1588" s="307"/>
      <c r="HP1588" s="307"/>
      <c r="HQ1588" s="307"/>
      <c r="HR1588" s="307"/>
      <c r="HS1588" s="307"/>
      <c r="HT1588" s="307"/>
      <c r="HU1588" s="307"/>
      <c r="HV1588" s="307"/>
      <c r="HW1588" s="307"/>
      <c r="HX1588" s="307"/>
      <c r="HY1588" s="307"/>
      <c r="HZ1588" s="307"/>
      <c r="IA1588" s="307"/>
      <c r="IB1588" s="307"/>
      <c r="IC1588" s="307"/>
      <c r="ID1588" s="307"/>
      <c r="IE1588" s="307"/>
      <c r="IF1588" s="307"/>
      <c r="IG1588" s="307"/>
      <c r="IH1588" s="307"/>
      <c r="II1588" s="307"/>
      <c r="IJ1588" s="307"/>
      <c r="IK1588" s="307"/>
      <c r="IL1588" s="307"/>
      <c r="IM1588" s="307"/>
      <c r="IN1588" s="307"/>
      <c r="IO1588" s="307"/>
      <c r="IP1588" s="307"/>
      <c r="IQ1588" s="307"/>
      <c r="IR1588" s="307"/>
      <c r="IS1588" s="307"/>
      <c r="IT1588" s="307"/>
      <c r="IU1588" s="307"/>
      <c r="IV1588" s="307"/>
      <c r="IW1588" s="307"/>
      <c r="IX1588" s="307"/>
      <c r="IY1588" s="307"/>
      <c r="IZ1588" s="307"/>
      <c r="JA1588" s="307"/>
      <c r="JB1588" s="307"/>
      <c r="JC1588" s="307"/>
      <c r="JD1588" s="307"/>
      <c r="JE1588" s="307"/>
      <c r="JF1588" s="307"/>
      <c r="JG1588" s="307"/>
      <c r="JH1588" s="307"/>
      <c r="JI1588" s="307"/>
      <c r="JJ1588" s="307"/>
      <c r="JK1588" s="307"/>
      <c r="JL1588" s="307"/>
      <c r="JM1588" s="307"/>
      <c r="JN1588" s="307"/>
      <c r="JO1588" s="307"/>
      <c r="JP1588" s="307"/>
      <c r="JQ1588" s="307"/>
      <c r="JR1588" s="307"/>
      <c r="JS1588" s="307"/>
      <c r="JT1588" s="307"/>
      <c r="JU1588" s="307"/>
      <c r="JV1588" s="307"/>
      <c r="JW1588" s="307"/>
      <c r="JX1588" s="307"/>
      <c r="JY1588" s="307"/>
      <c r="JZ1588" s="307"/>
      <c r="KA1588" s="307"/>
      <c r="KB1588" s="307"/>
      <c r="KC1588" s="307"/>
      <c r="KD1588" s="307"/>
      <c r="KE1588" s="307"/>
      <c r="KF1588" s="307"/>
      <c r="KG1588" s="307"/>
      <c r="KH1588" s="307"/>
      <c r="KI1588" s="307"/>
      <c r="KJ1588" s="307"/>
      <c r="KK1588" s="307"/>
      <c r="KL1588" s="307"/>
      <c r="KM1588" s="307"/>
      <c r="KN1588" s="307"/>
      <c r="KO1588" s="307"/>
      <c r="KP1588" s="307"/>
      <c r="KQ1588" s="307"/>
      <c r="KR1588" s="307"/>
      <c r="KS1588" s="307"/>
      <c r="KT1588" s="307"/>
    </row>
    <row r="1589" spans="14:306" s="56" customFormat="1" ht="15" customHeight="1">
      <c r="N1589" s="410"/>
      <c r="O1589" s="410"/>
      <c r="P1589" s="311"/>
      <c r="Q1589" s="311"/>
      <c r="R1589" s="311"/>
      <c r="AG1589" s="57"/>
      <c r="AH1589" s="57"/>
      <c r="AI1589" s="57"/>
      <c r="AJ1589" s="57"/>
      <c r="AK1589" s="57"/>
      <c r="AL1589" s="57"/>
      <c r="AM1589" s="57"/>
      <c r="AN1589" s="57"/>
      <c r="AO1589" s="57"/>
      <c r="AP1589" s="57"/>
      <c r="AQ1589" s="57"/>
      <c r="AR1589" s="57"/>
      <c r="AS1589" s="57"/>
      <c r="AT1589" s="57"/>
      <c r="AU1589" s="57"/>
      <c r="AV1589" s="57"/>
      <c r="AW1589" s="57"/>
      <c r="AX1589" s="57"/>
      <c r="AY1589" s="57"/>
      <c r="AZ1589" s="57"/>
      <c r="BA1589" s="57"/>
      <c r="BB1589" s="57"/>
      <c r="BC1589" s="57"/>
      <c r="BD1589" s="57"/>
      <c r="BE1589" s="57"/>
      <c r="BF1589" s="57"/>
      <c r="BG1589" s="57"/>
      <c r="BH1589" s="57"/>
      <c r="BI1589" s="57"/>
      <c r="BJ1589" s="57"/>
      <c r="BK1589" s="57"/>
      <c r="BL1589" s="57"/>
      <c r="BM1589" s="57"/>
      <c r="BN1589" s="57"/>
      <c r="CB1589" s="307"/>
      <c r="CC1589" s="307"/>
      <c r="CD1589" s="307"/>
      <c r="CE1589" s="307"/>
      <c r="CF1589" s="307"/>
      <c r="CG1589" s="307"/>
      <c r="CH1589" s="307"/>
      <c r="CI1589" s="307"/>
      <c r="CJ1589" s="307"/>
      <c r="CK1589" s="307"/>
      <c r="CL1589" s="307"/>
      <c r="CM1589" s="307"/>
      <c r="CN1589" s="307"/>
      <c r="CO1589" s="307"/>
      <c r="CP1589" s="307"/>
      <c r="CQ1589" s="307"/>
      <c r="CR1589" s="307"/>
      <c r="CS1589" s="307"/>
      <c r="CT1589" s="307"/>
      <c r="CU1589" s="307"/>
      <c r="CV1589" s="307"/>
      <c r="CW1589" s="307"/>
      <c r="CX1589" s="307"/>
      <c r="CY1589" s="307"/>
      <c r="CZ1589" s="307"/>
      <c r="DA1589" s="307"/>
      <c r="DB1589" s="307"/>
      <c r="DC1589" s="307"/>
      <c r="DD1589" s="307"/>
      <c r="DE1589" s="307"/>
      <c r="DF1589" s="307"/>
      <c r="DG1589" s="307"/>
      <c r="DH1589" s="307"/>
      <c r="DI1589" s="390"/>
      <c r="DJ1589" s="390"/>
      <c r="DK1589" s="307"/>
      <c r="DL1589" s="307"/>
      <c r="DM1589" s="307"/>
      <c r="DN1589" s="307"/>
      <c r="DO1589" s="307"/>
      <c r="DP1589" s="307"/>
      <c r="DQ1589" s="307"/>
      <c r="DR1589" s="307"/>
      <c r="DS1589" s="307"/>
      <c r="DT1589" s="307"/>
      <c r="DU1589" s="307"/>
      <c r="DV1589" s="307"/>
      <c r="DW1589" s="307"/>
      <c r="DX1589" s="307"/>
      <c r="DY1589" s="307"/>
      <c r="DZ1589" s="307"/>
      <c r="EA1589" s="307"/>
      <c r="EB1589" s="307"/>
      <c r="EC1589" s="307"/>
      <c r="ED1589" s="307"/>
      <c r="EE1589" s="307"/>
      <c r="EF1589" s="307"/>
      <c r="EG1589" s="307"/>
      <c r="EH1589" s="307"/>
      <c r="EI1589" s="307"/>
      <c r="EJ1589" s="307"/>
      <c r="EK1589" s="307"/>
      <c r="EL1589" s="307"/>
      <c r="EM1589" s="307"/>
      <c r="EN1589" s="307"/>
      <c r="EO1589" s="307"/>
      <c r="EP1589" s="307"/>
      <c r="EQ1589" s="307"/>
      <c r="ER1589" s="307"/>
      <c r="ES1589" s="307"/>
      <c r="ET1589" s="307"/>
      <c r="EU1589" s="390"/>
      <c r="EV1589" s="390"/>
      <c r="EW1589" s="307"/>
      <c r="EX1589" s="307"/>
      <c r="EY1589" s="307"/>
      <c r="EZ1589" s="307"/>
      <c r="FA1589" s="307"/>
      <c r="FB1589" s="307"/>
      <c r="FC1589" s="307"/>
      <c r="FD1589" s="307"/>
      <c r="FE1589" s="307"/>
      <c r="FF1589" s="307"/>
      <c r="FG1589" s="307"/>
      <c r="FH1589" s="307"/>
      <c r="FI1589" s="307"/>
      <c r="FJ1589" s="307"/>
      <c r="FK1589" s="307"/>
      <c r="FL1589" s="307"/>
      <c r="FM1589" s="307"/>
      <c r="FN1589" s="307"/>
      <c r="FO1589" s="307"/>
      <c r="FP1589" s="307"/>
      <c r="FQ1589" s="307"/>
      <c r="FR1589" s="307"/>
      <c r="FS1589" s="307"/>
      <c r="FT1589" s="307"/>
      <c r="FU1589" s="307"/>
      <c r="FV1589" s="307"/>
      <c r="FW1589" s="307"/>
      <c r="FX1589" s="307"/>
      <c r="FY1589" s="307"/>
      <c r="FZ1589" s="307"/>
      <c r="GA1589" s="307"/>
      <c r="GB1589" s="307"/>
      <c r="GC1589" s="307"/>
      <c r="GD1589" s="307"/>
      <c r="GE1589" s="307"/>
      <c r="GF1589" s="307"/>
      <c r="GG1589" s="307"/>
      <c r="GH1589" s="307"/>
      <c r="GI1589" s="307"/>
      <c r="GJ1589" s="307"/>
      <c r="GK1589" s="307"/>
      <c r="GL1589" s="307"/>
      <c r="GM1589" s="307"/>
      <c r="GN1589" s="307"/>
      <c r="GO1589" s="307"/>
      <c r="GP1589" s="307"/>
      <c r="GQ1589" s="307"/>
      <c r="GR1589" s="307"/>
      <c r="GS1589" s="307"/>
      <c r="GT1589" s="307"/>
      <c r="GU1589" s="307"/>
      <c r="GV1589" s="307"/>
      <c r="GW1589" s="307"/>
      <c r="GX1589" s="307"/>
      <c r="GY1589" s="307"/>
      <c r="GZ1589" s="307"/>
      <c r="HA1589" s="307"/>
      <c r="HB1589" s="307"/>
      <c r="HC1589" s="307"/>
      <c r="HD1589" s="307"/>
      <c r="HE1589" s="307"/>
      <c r="HF1589" s="307"/>
      <c r="HG1589" s="307"/>
      <c r="HH1589" s="307"/>
      <c r="HI1589" s="307"/>
      <c r="HJ1589" s="307"/>
      <c r="HK1589" s="307"/>
      <c r="HL1589" s="307"/>
      <c r="HM1589" s="307"/>
      <c r="HN1589" s="307"/>
      <c r="HO1589" s="307"/>
      <c r="HP1589" s="307"/>
      <c r="HQ1589" s="307"/>
      <c r="HR1589" s="307"/>
      <c r="HS1589" s="307"/>
      <c r="HT1589" s="307"/>
      <c r="HU1589" s="307"/>
      <c r="HV1589" s="307"/>
      <c r="HW1589" s="307"/>
      <c r="HX1589" s="307"/>
      <c r="HY1589" s="307"/>
      <c r="HZ1589" s="307"/>
      <c r="IA1589" s="307"/>
      <c r="IB1589" s="307"/>
      <c r="IC1589" s="307"/>
      <c r="ID1589" s="307"/>
      <c r="IE1589" s="307"/>
      <c r="IF1589" s="307"/>
      <c r="IG1589" s="307"/>
      <c r="IH1589" s="307"/>
      <c r="II1589" s="307"/>
      <c r="IJ1589" s="307"/>
      <c r="IK1589" s="307"/>
      <c r="IL1589" s="307"/>
      <c r="IM1589" s="307"/>
      <c r="IN1589" s="307"/>
      <c r="IO1589" s="307"/>
      <c r="IP1589" s="307"/>
      <c r="IQ1589" s="307"/>
      <c r="IR1589" s="307"/>
      <c r="IS1589" s="307"/>
      <c r="IT1589" s="307"/>
      <c r="IU1589" s="307"/>
      <c r="IV1589" s="307"/>
      <c r="IW1589" s="307"/>
      <c r="IX1589" s="307"/>
      <c r="IY1589" s="307"/>
      <c r="IZ1589" s="307"/>
      <c r="JA1589" s="307"/>
      <c r="JB1589" s="307"/>
      <c r="JC1589" s="307"/>
      <c r="JD1589" s="307"/>
      <c r="JE1589" s="307"/>
      <c r="JF1589" s="307"/>
      <c r="JG1589" s="307"/>
      <c r="JH1589" s="307"/>
      <c r="JI1589" s="307"/>
      <c r="JJ1589" s="307"/>
      <c r="JK1589" s="307"/>
      <c r="JL1589" s="307"/>
      <c r="JM1589" s="307"/>
      <c r="JN1589" s="307"/>
      <c r="JO1589" s="307"/>
      <c r="JP1589" s="307"/>
      <c r="JQ1589" s="307"/>
      <c r="JR1589" s="307"/>
      <c r="JS1589" s="307"/>
      <c r="JT1589" s="307"/>
      <c r="JU1589" s="307"/>
      <c r="JV1589" s="307"/>
      <c r="JW1589" s="307"/>
      <c r="JX1589" s="307"/>
      <c r="JY1589" s="307"/>
      <c r="JZ1589" s="307"/>
      <c r="KA1589" s="307"/>
      <c r="KB1589" s="307"/>
      <c r="KC1589" s="307"/>
      <c r="KD1589" s="307"/>
      <c r="KE1589" s="307"/>
      <c r="KF1589" s="307"/>
      <c r="KG1589" s="307"/>
      <c r="KH1589" s="307"/>
      <c r="KI1589" s="307"/>
      <c r="KJ1589" s="307"/>
      <c r="KK1589" s="307"/>
      <c r="KL1589" s="307"/>
      <c r="KM1589" s="307"/>
      <c r="KN1589" s="307"/>
      <c r="KO1589" s="307"/>
      <c r="KP1589" s="307"/>
      <c r="KQ1589" s="307"/>
      <c r="KR1589" s="307"/>
      <c r="KS1589" s="307"/>
      <c r="KT1589" s="307"/>
    </row>
    <row r="1590" spans="14:306" s="56" customFormat="1" ht="15" customHeight="1">
      <c r="N1590" s="410"/>
      <c r="O1590" s="410"/>
      <c r="P1590" s="311"/>
      <c r="Q1590" s="311"/>
      <c r="R1590" s="311"/>
      <c r="AG1590" s="57"/>
      <c r="AH1590" s="57"/>
      <c r="AI1590" s="57"/>
      <c r="AJ1590" s="57"/>
      <c r="AK1590" s="57"/>
      <c r="AL1590" s="57"/>
      <c r="AM1590" s="57"/>
      <c r="AN1590" s="57"/>
      <c r="AO1590" s="57"/>
      <c r="AP1590" s="57"/>
      <c r="AQ1590" s="57"/>
      <c r="AR1590" s="57"/>
      <c r="AS1590" s="57"/>
      <c r="AT1590" s="57"/>
      <c r="AU1590" s="57"/>
      <c r="AV1590" s="57"/>
      <c r="AW1590" s="57"/>
      <c r="AX1590" s="57"/>
      <c r="AY1590" s="57"/>
      <c r="AZ1590" s="57"/>
      <c r="BA1590" s="57"/>
      <c r="BB1590" s="57"/>
      <c r="BC1590" s="57"/>
      <c r="BD1590" s="57"/>
      <c r="BE1590" s="57"/>
      <c r="BF1590" s="57"/>
      <c r="BG1590" s="57"/>
      <c r="BH1590" s="57"/>
      <c r="BI1590" s="57"/>
      <c r="BJ1590" s="57"/>
      <c r="BK1590" s="57"/>
      <c r="BL1590" s="57"/>
      <c r="BM1590" s="57"/>
      <c r="BN1590" s="57"/>
      <c r="CB1590" s="307"/>
      <c r="CC1590" s="307"/>
      <c r="CD1590" s="307"/>
      <c r="CE1590" s="307"/>
      <c r="CF1590" s="307"/>
      <c r="CG1590" s="307"/>
      <c r="CH1590" s="307"/>
      <c r="CI1590" s="307"/>
      <c r="CJ1590" s="307"/>
      <c r="CK1590" s="307"/>
      <c r="CL1590" s="307"/>
      <c r="CM1590" s="307"/>
      <c r="CN1590" s="307"/>
      <c r="CO1590" s="307"/>
      <c r="CP1590" s="307"/>
      <c r="CQ1590" s="307"/>
      <c r="CR1590" s="307"/>
      <c r="CS1590" s="307"/>
      <c r="CT1590" s="307"/>
      <c r="CU1590" s="307"/>
      <c r="CV1590" s="307"/>
      <c r="CW1590" s="307"/>
      <c r="CX1590" s="307"/>
      <c r="CY1590" s="307"/>
      <c r="CZ1590" s="307"/>
      <c r="DA1590" s="307"/>
      <c r="DB1590" s="307"/>
      <c r="DC1590" s="307"/>
      <c r="DD1590" s="307"/>
      <c r="DE1590" s="307"/>
      <c r="DF1590" s="307"/>
      <c r="DG1590" s="307"/>
      <c r="DH1590" s="307"/>
      <c r="DI1590" s="390"/>
      <c r="DJ1590" s="390"/>
      <c r="DK1590" s="307"/>
      <c r="DL1590" s="307"/>
      <c r="DM1590" s="307"/>
      <c r="DN1590" s="307"/>
      <c r="DO1590" s="307"/>
      <c r="DP1590" s="307"/>
      <c r="DQ1590" s="307"/>
      <c r="DR1590" s="307"/>
      <c r="DS1590" s="307"/>
      <c r="DT1590" s="307"/>
      <c r="DU1590" s="307"/>
      <c r="DV1590" s="307"/>
      <c r="DW1590" s="307"/>
      <c r="DX1590" s="307"/>
      <c r="DY1590" s="307"/>
      <c r="DZ1590" s="307"/>
      <c r="EA1590" s="307"/>
      <c r="EB1590" s="307"/>
      <c r="EC1590" s="307"/>
      <c r="ED1590" s="307"/>
      <c r="EE1590" s="307"/>
      <c r="EF1590" s="307"/>
      <c r="EG1590" s="307"/>
      <c r="EH1590" s="307"/>
      <c r="EI1590" s="307"/>
      <c r="EJ1590" s="307"/>
      <c r="EK1590" s="307"/>
      <c r="EL1590" s="307"/>
      <c r="EM1590" s="307"/>
      <c r="EN1590" s="307"/>
      <c r="EO1590" s="307"/>
      <c r="EP1590" s="307"/>
      <c r="EQ1590" s="307"/>
      <c r="ER1590" s="307"/>
      <c r="ES1590" s="307"/>
      <c r="ET1590" s="307"/>
      <c r="EU1590" s="390"/>
      <c r="EV1590" s="390"/>
      <c r="EW1590" s="307"/>
      <c r="EX1590" s="307"/>
      <c r="EY1590" s="307"/>
      <c r="EZ1590" s="307"/>
      <c r="FA1590" s="307"/>
      <c r="FB1590" s="307"/>
      <c r="FC1590" s="307"/>
      <c r="FD1590" s="307"/>
      <c r="FE1590" s="307"/>
      <c r="FF1590" s="307"/>
      <c r="FG1590" s="307"/>
      <c r="FH1590" s="307"/>
      <c r="FI1590" s="307"/>
      <c r="FJ1590" s="307"/>
      <c r="FK1590" s="307"/>
      <c r="FL1590" s="307"/>
      <c r="FM1590" s="307"/>
      <c r="FN1590" s="307"/>
      <c r="FO1590" s="307"/>
      <c r="FP1590" s="307"/>
      <c r="FQ1590" s="307"/>
      <c r="FR1590" s="307"/>
      <c r="FS1590" s="307"/>
      <c r="FT1590" s="307"/>
      <c r="FU1590" s="307"/>
      <c r="FV1590" s="307"/>
      <c r="FW1590" s="307"/>
      <c r="FX1590" s="307"/>
      <c r="FY1590" s="307"/>
      <c r="FZ1590" s="307"/>
      <c r="GA1590" s="307"/>
      <c r="GB1590" s="307"/>
      <c r="GC1590" s="307"/>
      <c r="GD1590" s="307"/>
      <c r="GE1590" s="307"/>
      <c r="GF1590" s="307"/>
      <c r="GG1590" s="307"/>
      <c r="GH1590" s="307"/>
      <c r="GI1590" s="307"/>
      <c r="GJ1590" s="307"/>
      <c r="GK1590" s="307"/>
      <c r="GL1590" s="307"/>
      <c r="GM1590" s="307"/>
      <c r="GN1590" s="307"/>
      <c r="GO1590" s="307"/>
      <c r="GP1590" s="307"/>
      <c r="GQ1590" s="307"/>
      <c r="GR1590" s="307"/>
      <c r="GS1590" s="307"/>
      <c r="GT1590" s="307"/>
      <c r="GU1590" s="307"/>
      <c r="GV1590" s="307"/>
      <c r="GW1590" s="307"/>
      <c r="GX1590" s="307"/>
      <c r="GY1590" s="307"/>
      <c r="GZ1590" s="307"/>
      <c r="HA1590" s="307"/>
      <c r="HB1590" s="307"/>
      <c r="HC1590" s="307"/>
      <c r="HD1590" s="307"/>
      <c r="HE1590" s="307"/>
      <c r="HF1590" s="307"/>
      <c r="HG1590" s="307"/>
      <c r="HH1590" s="307"/>
      <c r="HI1590" s="307"/>
      <c r="HJ1590" s="307"/>
      <c r="HK1590" s="307"/>
      <c r="HL1590" s="307"/>
      <c r="HM1590" s="307"/>
      <c r="HN1590" s="307"/>
      <c r="HO1590" s="307"/>
      <c r="HP1590" s="307"/>
      <c r="HQ1590" s="307"/>
      <c r="HR1590" s="307"/>
      <c r="HS1590" s="307"/>
      <c r="HT1590" s="307"/>
      <c r="HU1590" s="307"/>
      <c r="HV1590" s="307"/>
      <c r="HW1590" s="307"/>
      <c r="HX1590" s="307"/>
      <c r="HY1590" s="307"/>
      <c r="HZ1590" s="307"/>
      <c r="IA1590" s="307"/>
      <c r="IB1590" s="307"/>
      <c r="IC1590" s="307"/>
      <c r="ID1590" s="307"/>
      <c r="IE1590" s="307"/>
      <c r="IF1590" s="307"/>
      <c r="IG1590" s="307"/>
      <c r="IH1590" s="307"/>
      <c r="II1590" s="307"/>
      <c r="IJ1590" s="307"/>
      <c r="IK1590" s="307"/>
      <c r="IL1590" s="307"/>
      <c r="IM1590" s="307"/>
      <c r="IN1590" s="307"/>
      <c r="IO1590" s="307"/>
      <c r="IP1590" s="307"/>
      <c r="IQ1590" s="307"/>
      <c r="IR1590" s="307"/>
      <c r="IS1590" s="307"/>
      <c r="IT1590" s="307"/>
      <c r="IU1590" s="307"/>
      <c r="IV1590" s="307"/>
      <c r="IW1590" s="307"/>
      <c r="IX1590" s="307"/>
      <c r="IY1590" s="307"/>
      <c r="IZ1590" s="307"/>
      <c r="JA1590" s="307"/>
      <c r="JB1590" s="307"/>
      <c r="JC1590" s="307"/>
      <c r="JD1590" s="307"/>
      <c r="JE1590" s="307"/>
      <c r="JF1590" s="307"/>
      <c r="JG1590" s="307"/>
      <c r="JH1590" s="307"/>
      <c r="JI1590" s="307"/>
      <c r="JJ1590" s="307"/>
      <c r="JK1590" s="307"/>
      <c r="JL1590" s="307"/>
      <c r="JM1590" s="307"/>
      <c r="JN1590" s="307"/>
      <c r="JO1590" s="307"/>
      <c r="JP1590" s="307"/>
      <c r="JQ1590" s="307"/>
      <c r="JR1590" s="307"/>
      <c r="JS1590" s="307"/>
      <c r="JT1590" s="307"/>
      <c r="JU1590" s="307"/>
      <c r="JV1590" s="307"/>
      <c r="JW1590" s="307"/>
      <c r="JX1590" s="307"/>
      <c r="JY1590" s="307"/>
      <c r="JZ1590" s="307"/>
      <c r="KA1590" s="307"/>
      <c r="KB1590" s="307"/>
      <c r="KC1590" s="307"/>
      <c r="KD1590" s="307"/>
      <c r="KE1590" s="307"/>
      <c r="KF1590" s="307"/>
      <c r="KG1590" s="307"/>
      <c r="KH1590" s="307"/>
      <c r="KI1590" s="307"/>
      <c r="KJ1590" s="307"/>
      <c r="KK1590" s="307"/>
      <c r="KL1590" s="307"/>
      <c r="KM1590" s="307"/>
      <c r="KN1590" s="307"/>
      <c r="KO1590" s="307"/>
      <c r="KP1590" s="307"/>
      <c r="KQ1590" s="307"/>
      <c r="KR1590" s="307"/>
      <c r="KS1590" s="307"/>
      <c r="KT1590" s="307"/>
    </row>
    <row r="1591" spans="14:306" s="56" customFormat="1" ht="15" customHeight="1">
      <c r="N1591" s="410"/>
      <c r="O1591" s="410"/>
      <c r="P1591" s="311"/>
      <c r="Q1591" s="311"/>
      <c r="R1591" s="311"/>
      <c r="AG1591" s="57"/>
      <c r="AH1591" s="57"/>
      <c r="AI1591" s="57"/>
      <c r="AJ1591" s="57"/>
      <c r="AK1591" s="57"/>
      <c r="AL1591" s="57"/>
      <c r="AM1591" s="57"/>
      <c r="AN1591" s="57"/>
      <c r="AO1591" s="57"/>
      <c r="AP1591" s="57"/>
      <c r="AQ1591" s="57"/>
      <c r="AR1591" s="57"/>
      <c r="AS1591" s="57"/>
      <c r="AT1591" s="57"/>
      <c r="AU1591" s="57"/>
      <c r="AV1591" s="57"/>
      <c r="AW1591" s="57"/>
      <c r="AX1591" s="57"/>
      <c r="AY1591" s="57"/>
      <c r="AZ1591" s="57"/>
      <c r="BA1591" s="57"/>
      <c r="BB1591" s="57"/>
      <c r="BC1591" s="57"/>
      <c r="BD1591" s="57"/>
      <c r="BE1591" s="57"/>
      <c r="BF1591" s="57"/>
      <c r="BG1591" s="57"/>
      <c r="BH1591" s="57"/>
      <c r="BI1591" s="57"/>
      <c r="BJ1591" s="57"/>
      <c r="BK1591" s="57"/>
      <c r="BL1591" s="57"/>
      <c r="BM1591" s="57"/>
      <c r="BN1591" s="57"/>
      <c r="CB1591" s="307"/>
      <c r="CC1591" s="307"/>
      <c r="CD1591" s="307"/>
      <c r="CE1591" s="307"/>
      <c r="CF1591" s="307"/>
      <c r="CG1591" s="307"/>
      <c r="CH1591" s="307"/>
      <c r="CI1591" s="307"/>
      <c r="CJ1591" s="307"/>
      <c r="CK1591" s="307"/>
      <c r="CL1591" s="307"/>
      <c r="CM1591" s="307"/>
      <c r="CN1591" s="307"/>
      <c r="CO1591" s="307"/>
      <c r="CP1591" s="307"/>
      <c r="CQ1591" s="307"/>
      <c r="CR1591" s="307"/>
      <c r="CS1591" s="307"/>
      <c r="CT1591" s="307"/>
      <c r="CU1591" s="307"/>
      <c r="CV1591" s="307"/>
      <c r="CW1591" s="307"/>
      <c r="CX1591" s="307"/>
      <c r="CY1591" s="307"/>
      <c r="CZ1591" s="307"/>
      <c r="DA1591" s="307"/>
      <c r="DB1591" s="307"/>
      <c r="DC1591" s="307"/>
      <c r="DD1591" s="307"/>
      <c r="DE1591" s="307"/>
      <c r="DF1591" s="307"/>
      <c r="DG1591" s="307"/>
      <c r="DH1591" s="307"/>
      <c r="DI1591" s="390"/>
      <c r="DJ1591" s="390"/>
      <c r="DK1591" s="307"/>
      <c r="DL1591" s="307"/>
      <c r="DM1591" s="307"/>
      <c r="DN1591" s="307"/>
      <c r="DO1591" s="307"/>
      <c r="DP1591" s="307"/>
      <c r="DQ1591" s="307"/>
      <c r="DR1591" s="307"/>
      <c r="DS1591" s="307"/>
      <c r="DT1591" s="307"/>
      <c r="DU1591" s="307"/>
      <c r="DV1591" s="307"/>
      <c r="DW1591" s="307"/>
      <c r="DX1591" s="307"/>
      <c r="DY1591" s="307"/>
      <c r="DZ1591" s="307"/>
      <c r="EA1591" s="307"/>
      <c r="EB1591" s="307"/>
      <c r="EC1591" s="307"/>
      <c r="ED1591" s="307"/>
      <c r="EE1591" s="307"/>
      <c r="EF1591" s="307"/>
      <c r="EG1591" s="307"/>
      <c r="EH1591" s="307"/>
      <c r="EI1591" s="307"/>
      <c r="EJ1591" s="307"/>
      <c r="EK1591" s="307"/>
      <c r="EL1591" s="307"/>
      <c r="EM1591" s="307"/>
      <c r="EN1591" s="307"/>
      <c r="EO1591" s="307"/>
      <c r="EP1591" s="307"/>
      <c r="EQ1591" s="307"/>
      <c r="ER1591" s="307"/>
      <c r="ES1591" s="307"/>
      <c r="ET1591" s="307"/>
      <c r="EU1591" s="390"/>
      <c r="EV1591" s="390"/>
      <c r="EW1591" s="307"/>
      <c r="EX1591" s="307"/>
      <c r="EY1591" s="307"/>
      <c r="EZ1591" s="307"/>
      <c r="FA1591" s="307"/>
      <c r="FB1591" s="307"/>
      <c r="FC1591" s="307"/>
      <c r="FD1591" s="307"/>
      <c r="FE1591" s="307"/>
      <c r="FF1591" s="307"/>
      <c r="FG1591" s="307"/>
      <c r="FH1591" s="307"/>
      <c r="FI1591" s="307"/>
      <c r="FJ1591" s="307"/>
      <c r="FK1591" s="307"/>
      <c r="FL1591" s="307"/>
      <c r="FM1591" s="307"/>
      <c r="FN1591" s="307"/>
      <c r="FO1591" s="307"/>
      <c r="FP1591" s="307"/>
      <c r="FQ1591" s="307"/>
      <c r="FR1591" s="307"/>
      <c r="FS1591" s="307"/>
      <c r="FT1591" s="307"/>
      <c r="FU1591" s="307"/>
      <c r="FV1591" s="307"/>
      <c r="FW1591" s="307"/>
      <c r="FX1591" s="307"/>
      <c r="FY1591" s="307"/>
      <c r="FZ1591" s="307"/>
      <c r="GA1591" s="307"/>
      <c r="GB1591" s="307"/>
      <c r="GC1591" s="307"/>
      <c r="GD1591" s="307"/>
      <c r="GE1591" s="307"/>
      <c r="GF1591" s="307"/>
      <c r="GG1591" s="307"/>
      <c r="GH1591" s="307"/>
      <c r="GI1591" s="307"/>
      <c r="GJ1591" s="307"/>
      <c r="GK1591" s="307"/>
      <c r="GL1591" s="307"/>
      <c r="GM1591" s="307"/>
      <c r="GN1591" s="307"/>
      <c r="GO1591" s="307"/>
      <c r="GP1591" s="307"/>
      <c r="GQ1591" s="307"/>
      <c r="GR1591" s="307"/>
      <c r="GS1591" s="307"/>
      <c r="GT1591" s="307"/>
      <c r="GU1591" s="307"/>
      <c r="GV1591" s="307"/>
      <c r="GW1591" s="307"/>
      <c r="GX1591" s="307"/>
      <c r="GY1591" s="307"/>
      <c r="GZ1591" s="307"/>
      <c r="HA1591" s="307"/>
      <c r="HB1591" s="307"/>
      <c r="HC1591" s="307"/>
      <c r="HD1591" s="307"/>
      <c r="HE1591" s="307"/>
      <c r="HF1591" s="307"/>
      <c r="HG1591" s="307"/>
      <c r="HH1591" s="307"/>
      <c r="HI1591" s="307"/>
      <c r="HJ1591" s="307"/>
      <c r="HK1591" s="307"/>
      <c r="HL1591" s="307"/>
      <c r="HM1591" s="307"/>
      <c r="HN1591" s="307"/>
      <c r="HO1591" s="307"/>
      <c r="HP1591" s="307"/>
      <c r="HQ1591" s="307"/>
      <c r="HR1591" s="307"/>
      <c r="HS1591" s="307"/>
      <c r="HT1591" s="307"/>
      <c r="HU1591" s="307"/>
      <c r="HV1591" s="307"/>
      <c r="HW1591" s="307"/>
      <c r="HX1591" s="307"/>
      <c r="HY1591" s="307"/>
      <c r="HZ1591" s="307"/>
      <c r="IA1591" s="307"/>
      <c r="IB1591" s="307"/>
      <c r="IC1591" s="307"/>
      <c r="ID1591" s="307"/>
      <c r="IE1591" s="307"/>
      <c r="IF1591" s="307"/>
      <c r="IG1591" s="307"/>
      <c r="IH1591" s="307"/>
      <c r="II1591" s="307"/>
      <c r="IJ1591" s="307"/>
      <c r="IK1591" s="307"/>
      <c r="IL1591" s="307"/>
      <c r="IM1591" s="307"/>
      <c r="IN1591" s="307"/>
      <c r="IO1591" s="307"/>
      <c r="IP1591" s="307"/>
      <c r="IQ1591" s="307"/>
      <c r="IR1591" s="307"/>
      <c r="IS1591" s="307"/>
      <c r="IT1591" s="307"/>
      <c r="IU1591" s="307"/>
      <c r="IV1591" s="307"/>
      <c r="IW1591" s="307"/>
      <c r="IX1591" s="307"/>
      <c r="IY1591" s="307"/>
      <c r="IZ1591" s="307"/>
      <c r="JA1591" s="307"/>
      <c r="JB1591" s="307"/>
      <c r="JC1591" s="307"/>
      <c r="JD1591" s="307"/>
      <c r="JE1591" s="307"/>
      <c r="JF1591" s="307"/>
      <c r="JG1591" s="307"/>
      <c r="JH1591" s="307"/>
      <c r="JI1591" s="307"/>
      <c r="JJ1591" s="307"/>
      <c r="JK1591" s="307"/>
      <c r="JL1591" s="307"/>
      <c r="JM1591" s="307"/>
      <c r="JN1591" s="307"/>
      <c r="JO1591" s="307"/>
      <c r="JP1591" s="307"/>
      <c r="JQ1591" s="307"/>
      <c r="JR1591" s="307"/>
      <c r="JS1591" s="307"/>
      <c r="JT1591" s="307"/>
      <c r="JU1591" s="307"/>
      <c r="JV1591" s="307"/>
      <c r="JW1591" s="307"/>
      <c r="JX1591" s="307"/>
      <c r="JY1591" s="307"/>
      <c r="JZ1591" s="307"/>
      <c r="KA1591" s="307"/>
      <c r="KB1591" s="307"/>
      <c r="KC1591" s="307"/>
      <c r="KD1591" s="307"/>
      <c r="KE1591" s="307"/>
      <c r="KF1591" s="307"/>
      <c r="KG1591" s="307"/>
      <c r="KH1591" s="307"/>
      <c r="KI1591" s="307"/>
      <c r="KJ1591" s="307"/>
      <c r="KK1591" s="307"/>
      <c r="KL1591" s="307"/>
      <c r="KM1591" s="307"/>
      <c r="KN1591" s="307"/>
      <c r="KO1591" s="307"/>
      <c r="KP1591" s="307"/>
      <c r="KQ1591" s="307"/>
      <c r="KR1591" s="307"/>
      <c r="KS1591" s="307"/>
      <c r="KT1591" s="307"/>
    </row>
    <row r="1592" spans="14:306" s="56" customFormat="1" ht="15" customHeight="1">
      <c r="N1592" s="410"/>
      <c r="O1592" s="410"/>
      <c r="P1592" s="311"/>
      <c r="Q1592" s="311"/>
      <c r="R1592" s="311"/>
      <c r="AG1592" s="57"/>
      <c r="AH1592" s="57"/>
      <c r="AI1592" s="57"/>
      <c r="AJ1592" s="57"/>
      <c r="AK1592" s="57"/>
      <c r="AL1592" s="57"/>
      <c r="AM1592" s="57"/>
      <c r="AN1592" s="57"/>
      <c r="AO1592" s="57"/>
      <c r="AP1592" s="57"/>
      <c r="AQ1592" s="57"/>
      <c r="AR1592" s="57"/>
      <c r="AS1592" s="57"/>
      <c r="AT1592" s="57"/>
      <c r="AU1592" s="57"/>
      <c r="AV1592" s="57"/>
      <c r="AW1592" s="57"/>
      <c r="AX1592" s="57"/>
      <c r="AY1592" s="57"/>
      <c r="AZ1592" s="57"/>
      <c r="BA1592" s="57"/>
      <c r="BB1592" s="57"/>
      <c r="BC1592" s="57"/>
      <c r="BD1592" s="57"/>
      <c r="BE1592" s="57"/>
      <c r="BF1592" s="57"/>
      <c r="BG1592" s="57"/>
      <c r="BH1592" s="57"/>
      <c r="BI1592" s="57"/>
      <c r="BJ1592" s="57"/>
      <c r="BK1592" s="57"/>
      <c r="BL1592" s="57"/>
      <c r="BM1592" s="57"/>
      <c r="BN1592" s="57"/>
      <c r="CB1592" s="307"/>
      <c r="CC1592" s="307"/>
      <c r="CD1592" s="307"/>
      <c r="CE1592" s="307"/>
      <c r="CF1592" s="307"/>
      <c r="CG1592" s="307"/>
      <c r="CH1592" s="307"/>
      <c r="CI1592" s="307"/>
      <c r="CJ1592" s="307"/>
      <c r="CK1592" s="307"/>
      <c r="CL1592" s="307"/>
      <c r="CM1592" s="307"/>
      <c r="CN1592" s="307"/>
      <c r="CO1592" s="307"/>
      <c r="CP1592" s="307"/>
      <c r="CQ1592" s="307"/>
      <c r="CR1592" s="307"/>
      <c r="CS1592" s="307"/>
      <c r="CT1592" s="307"/>
      <c r="CU1592" s="307"/>
      <c r="CV1592" s="307"/>
      <c r="CW1592" s="307"/>
      <c r="CX1592" s="307"/>
      <c r="CY1592" s="307"/>
      <c r="CZ1592" s="307"/>
      <c r="DA1592" s="307"/>
      <c r="DB1592" s="307"/>
      <c r="DC1592" s="307"/>
      <c r="DD1592" s="307"/>
      <c r="DE1592" s="307"/>
      <c r="DF1592" s="307"/>
      <c r="DG1592" s="307"/>
      <c r="DH1592" s="307"/>
      <c r="DI1592" s="390"/>
      <c r="DJ1592" s="390"/>
      <c r="DK1592" s="307"/>
      <c r="DL1592" s="307"/>
      <c r="DM1592" s="307"/>
      <c r="DN1592" s="307"/>
      <c r="DO1592" s="307"/>
      <c r="DP1592" s="307"/>
      <c r="DQ1592" s="307"/>
      <c r="DR1592" s="307"/>
      <c r="DS1592" s="307"/>
      <c r="DT1592" s="307"/>
      <c r="DU1592" s="307"/>
      <c r="DV1592" s="307"/>
      <c r="DW1592" s="307"/>
      <c r="DX1592" s="307"/>
      <c r="DY1592" s="307"/>
      <c r="DZ1592" s="307"/>
      <c r="EA1592" s="307"/>
      <c r="EB1592" s="307"/>
      <c r="EC1592" s="307"/>
      <c r="ED1592" s="307"/>
      <c r="EE1592" s="307"/>
      <c r="EF1592" s="307"/>
      <c r="EG1592" s="307"/>
      <c r="EH1592" s="307"/>
      <c r="EI1592" s="307"/>
      <c r="EJ1592" s="307"/>
      <c r="EK1592" s="307"/>
      <c r="EL1592" s="307"/>
      <c r="EM1592" s="307"/>
      <c r="EN1592" s="307"/>
      <c r="EO1592" s="307"/>
      <c r="EP1592" s="307"/>
      <c r="EQ1592" s="307"/>
      <c r="ER1592" s="307"/>
      <c r="ES1592" s="307"/>
      <c r="ET1592" s="307"/>
      <c r="EU1592" s="390"/>
      <c r="EV1592" s="390"/>
      <c r="EW1592" s="307"/>
      <c r="EX1592" s="307"/>
      <c r="EY1592" s="307"/>
      <c r="EZ1592" s="307"/>
      <c r="FA1592" s="307"/>
      <c r="FB1592" s="307"/>
      <c r="FC1592" s="307"/>
      <c r="FD1592" s="307"/>
      <c r="FE1592" s="307"/>
      <c r="FF1592" s="307"/>
      <c r="FG1592" s="307"/>
      <c r="FH1592" s="307"/>
      <c r="FI1592" s="307"/>
      <c r="FJ1592" s="307"/>
      <c r="FK1592" s="307"/>
      <c r="FL1592" s="307"/>
      <c r="FM1592" s="307"/>
      <c r="FN1592" s="307"/>
      <c r="FO1592" s="307"/>
      <c r="FP1592" s="307"/>
      <c r="FQ1592" s="307"/>
      <c r="FR1592" s="307"/>
      <c r="FS1592" s="307"/>
      <c r="FT1592" s="307"/>
      <c r="FU1592" s="307"/>
      <c r="FV1592" s="307"/>
      <c r="FW1592" s="307"/>
      <c r="FX1592" s="307"/>
      <c r="FY1592" s="307"/>
      <c r="FZ1592" s="307"/>
      <c r="GA1592" s="307"/>
      <c r="GB1592" s="307"/>
      <c r="GC1592" s="307"/>
      <c r="GD1592" s="307"/>
      <c r="GE1592" s="307"/>
      <c r="GF1592" s="307"/>
      <c r="GG1592" s="307"/>
      <c r="GH1592" s="307"/>
      <c r="GI1592" s="307"/>
      <c r="GJ1592" s="307"/>
      <c r="GK1592" s="307"/>
      <c r="GL1592" s="307"/>
      <c r="GM1592" s="307"/>
      <c r="GN1592" s="307"/>
      <c r="GO1592" s="307"/>
      <c r="GP1592" s="307"/>
      <c r="GQ1592" s="307"/>
      <c r="GR1592" s="307"/>
      <c r="GS1592" s="307"/>
      <c r="GT1592" s="307"/>
      <c r="GU1592" s="307"/>
      <c r="GV1592" s="307"/>
      <c r="GW1592" s="307"/>
      <c r="GX1592" s="307"/>
      <c r="GY1592" s="307"/>
      <c r="GZ1592" s="307"/>
      <c r="HA1592" s="307"/>
      <c r="HB1592" s="307"/>
      <c r="HC1592" s="307"/>
      <c r="HD1592" s="307"/>
      <c r="HE1592" s="307"/>
      <c r="HF1592" s="307"/>
      <c r="HG1592" s="307"/>
      <c r="HH1592" s="307"/>
      <c r="HI1592" s="307"/>
      <c r="HJ1592" s="307"/>
      <c r="HK1592" s="307"/>
      <c r="HL1592" s="307"/>
      <c r="HM1592" s="307"/>
      <c r="HN1592" s="307"/>
      <c r="HO1592" s="307"/>
      <c r="HP1592" s="307"/>
      <c r="HQ1592" s="307"/>
      <c r="HR1592" s="307"/>
      <c r="HS1592" s="307"/>
      <c r="HT1592" s="307"/>
      <c r="HU1592" s="307"/>
      <c r="HV1592" s="307"/>
      <c r="HW1592" s="307"/>
      <c r="HX1592" s="307"/>
      <c r="HY1592" s="307"/>
      <c r="HZ1592" s="307"/>
      <c r="IA1592" s="307"/>
      <c r="IB1592" s="307"/>
      <c r="IC1592" s="307"/>
      <c r="ID1592" s="307"/>
      <c r="IE1592" s="307"/>
      <c r="IF1592" s="307"/>
      <c r="IG1592" s="307"/>
      <c r="IH1592" s="307"/>
      <c r="II1592" s="307"/>
      <c r="IJ1592" s="307"/>
      <c r="IK1592" s="307"/>
      <c r="IL1592" s="307"/>
      <c r="IM1592" s="307"/>
      <c r="IN1592" s="307"/>
      <c r="IO1592" s="307"/>
      <c r="IP1592" s="307"/>
      <c r="IQ1592" s="307"/>
      <c r="IR1592" s="307"/>
      <c r="IS1592" s="307"/>
      <c r="IT1592" s="307"/>
      <c r="IU1592" s="307"/>
      <c r="IV1592" s="307"/>
      <c r="IW1592" s="307"/>
      <c r="IX1592" s="307"/>
      <c r="IY1592" s="307"/>
      <c r="IZ1592" s="307"/>
      <c r="JA1592" s="307"/>
      <c r="JB1592" s="307"/>
      <c r="JC1592" s="307"/>
      <c r="JD1592" s="307"/>
      <c r="JE1592" s="307"/>
      <c r="JF1592" s="307"/>
      <c r="JG1592" s="307"/>
      <c r="JH1592" s="307"/>
      <c r="JI1592" s="307"/>
      <c r="JJ1592" s="307"/>
      <c r="JK1592" s="307"/>
      <c r="JL1592" s="307"/>
      <c r="JM1592" s="307"/>
      <c r="JN1592" s="307"/>
      <c r="JO1592" s="307"/>
      <c r="JP1592" s="307"/>
      <c r="JQ1592" s="307"/>
      <c r="JR1592" s="307"/>
      <c r="JS1592" s="307"/>
      <c r="JT1592" s="307"/>
      <c r="JU1592" s="307"/>
      <c r="JV1592" s="307"/>
      <c r="JW1592" s="307"/>
      <c r="JX1592" s="307"/>
      <c r="JY1592" s="307"/>
      <c r="JZ1592" s="307"/>
      <c r="KA1592" s="307"/>
      <c r="KB1592" s="307"/>
      <c r="KC1592" s="307"/>
      <c r="KD1592" s="307"/>
      <c r="KE1592" s="307"/>
      <c r="KF1592" s="307"/>
      <c r="KG1592" s="307"/>
      <c r="KH1592" s="307"/>
      <c r="KI1592" s="307"/>
      <c r="KJ1592" s="307"/>
      <c r="KK1592" s="307"/>
      <c r="KL1592" s="307"/>
      <c r="KM1592" s="307"/>
      <c r="KN1592" s="307"/>
      <c r="KO1592" s="307"/>
      <c r="KP1592" s="307"/>
      <c r="KQ1592" s="307"/>
      <c r="KR1592" s="307"/>
      <c r="KS1592" s="307"/>
      <c r="KT1592" s="307"/>
    </row>
    <row r="1593" spans="14:306" s="56" customFormat="1" ht="15" customHeight="1">
      <c r="N1593" s="410"/>
      <c r="O1593" s="410"/>
      <c r="P1593" s="311"/>
      <c r="Q1593" s="311"/>
      <c r="R1593" s="311"/>
      <c r="AG1593" s="57"/>
      <c r="AH1593" s="57"/>
      <c r="AI1593" s="57"/>
      <c r="AJ1593" s="57"/>
      <c r="AK1593" s="57"/>
      <c r="AL1593" s="57"/>
      <c r="AM1593" s="57"/>
      <c r="AN1593" s="57"/>
      <c r="AO1593" s="57"/>
      <c r="AP1593" s="57"/>
      <c r="AQ1593" s="57"/>
      <c r="AR1593" s="57"/>
      <c r="AS1593" s="57"/>
      <c r="AT1593" s="57"/>
      <c r="AU1593" s="57"/>
      <c r="AV1593" s="57"/>
      <c r="AW1593" s="57"/>
      <c r="AX1593" s="57"/>
      <c r="AY1593" s="57"/>
      <c r="AZ1593" s="57"/>
      <c r="BA1593" s="57"/>
      <c r="BB1593" s="57"/>
      <c r="BC1593" s="57"/>
      <c r="BD1593" s="57"/>
      <c r="BE1593" s="57"/>
      <c r="BF1593" s="57"/>
      <c r="BG1593" s="57"/>
      <c r="BH1593" s="57"/>
      <c r="BI1593" s="57"/>
      <c r="BJ1593" s="57"/>
      <c r="BK1593" s="57"/>
      <c r="BL1593" s="57"/>
      <c r="BM1593" s="57"/>
      <c r="BN1593" s="57"/>
      <c r="CB1593" s="307"/>
      <c r="CC1593" s="307"/>
      <c r="CD1593" s="307"/>
      <c r="CE1593" s="307"/>
      <c r="CF1593" s="307"/>
      <c r="CG1593" s="307"/>
      <c r="CH1593" s="307"/>
      <c r="CI1593" s="307"/>
      <c r="CJ1593" s="307"/>
      <c r="CK1593" s="307"/>
      <c r="CL1593" s="307"/>
      <c r="CM1593" s="307"/>
      <c r="CN1593" s="307"/>
      <c r="CO1593" s="307"/>
      <c r="CP1593" s="307"/>
      <c r="CQ1593" s="307"/>
      <c r="CR1593" s="307"/>
      <c r="CS1593" s="307"/>
      <c r="CT1593" s="307"/>
      <c r="CU1593" s="307"/>
      <c r="CV1593" s="307"/>
      <c r="CW1593" s="307"/>
      <c r="CX1593" s="307"/>
      <c r="CY1593" s="307"/>
      <c r="CZ1593" s="307"/>
      <c r="DA1593" s="307"/>
      <c r="DB1593" s="307"/>
      <c r="DC1593" s="307"/>
      <c r="DD1593" s="307"/>
      <c r="DE1593" s="307"/>
      <c r="DF1593" s="307"/>
      <c r="DG1593" s="307"/>
      <c r="DH1593" s="307"/>
      <c r="DI1593" s="390"/>
      <c r="DJ1593" s="390"/>
      <c r="DK1593" s="307"/>
      <c r="DL1593" s="307"/>
      <c r="DM1593" s="307"/>
      <c r="DN1593" s="307"/>
      <c r="DO1593" s="307"/>
      <c r="DP1593" s="307"/>
      <c r="DQ1593" s="307"/>
      <c r="DR1593" s="307"/>
      <c r="DS1593" s="307"/>
      <c r="DT1593" s="307"/>
      <c r="DU1593" s="307"/>
      <c r="DV1593" s="307"/>
      <c r="DW1593" s="307"/>
      <c r="DX1593" s="307"/>
      <c r="DY1593" s="307"/>
      <c r="DZ1593" s="307"/>
      <c r="EA1593" s="307"/>
      <c r="EB1593" s="307"/>
      <c r="EC1593" s="307"/>
      <c r="ED1593" s="307"/>
      <c r="EE1593" s="307"/>
      <c r="EF1593" s="307"/>
      <c r="EG1593" s="307"/>
      <c r="EH1593" s="307"/>
      <c r="EI1593" s="307"/>
      <c r="EJ1593" s="307"/>
      <c r="EK1593" s="307"/>
      <c r="EL1593" s="307"/>
      <c r="EM1593" s="307"/>
      <c r="EN1593" s="307"/>
      <c r="EO1593" s="307"/>
      <c r="EP1593" s="307"/>
      <c r="EQ1593" s="307"/>
      <c r="ER1593" s="307"/>
      <c r="ES1593" s="307"/>
      <c r="ET1593" s="307"/>
      <c r="EU1593" s="390"/>
      <c r="EV1593" s="390"/>
      <c r="EW1593" s="307"/>
      <c r="EX1593" s="307"/>
      <c r="EY1593" s="307"/>
      <c r="EZ1593" s="307"/>
      <c r="FA1593" s="307"/>
      <c r="FB1593" s="307"/>
      <c r="FC1593" s="307"/>
      <c r="FD1593" s="307"/>
      <c r="FE1593" s="307"/>
      <c r="FF1593" s="307"/>
      <c r="FG1593" s="307"/>
      <c r="FH1593" s="307"/>
      <c r="FI1593" s="307"/>
      <c r="FJ1593" s="307"/>
      <c r="FK1593" s="307"/>
      <c r="FL1593" s="307"/>
      <c r="FM1593" s="307"/>
      <c r="FN1593" s="307"/>
      <c r="FO1593" s="307"/>
      <c r="FP1593" s="307"/>
      <c r="FQ1593" s="307"/>
      <c r="FR1593" s="307"/>
      <c r="FS1593" s="307"/>
      <c r="FT1593" s="307"/>
      <c r="FU1593" s="307"/>
      <c r="FV1593" s="307"/>
      <c r="FW1593" s="307"/>
      <c r="FX1593" s="307"/>
      <c r="FY1593" s="307"/>
      <c r="FZ1593" s="307"/>
      <c r="GA1593" s="307"/>
      <c r="GB1593" s="307"/>
      <c r="GC1593" s="307"/>
      <c r="GD1593" s="307"/>
      <c r="GE1593" s="307"/>
      <c r="GF1593" s="307"/>
      <c r="GG1593" s="307"/>
      <c r="GH1593" s="307"/>
      <c r="GI1593" s="307"/>
      <c r="GJ1593" s="307"/>
      <c r="GK1593" s="307"/>
      <c r="GL1593" s="307"/>
      <c r="GM1593" s="307"/>
      <c r="GN1593" s="307"/>
      <c r="GO1593" s="307"/>
      <c r="GP1593" s="307"/>
      <c r="GQ1593" s="307"/>
      <c r="GR1593" s="307"/>
      <c r="GS1593" s="307"/>
      <c r="GT1593" s="307"/>
      <c r="GU1593" s="307"/>
      <c r="GV1593" s="307"/>
      <c r="GW1593" s="307"/>
      <c r="GX1593" s="307"/>
      <c r="GY1593" s="307"/>
      <c r="GZ1593" s="307"/>
      <c r="HA1593" s="307"/>
      <c r="HB1593" s="307"/>
      <c r="HC1593" s="307"/>
      <c r="HD1593" s="307"/>
      <c r="HE1593" s="307"/>
      <c r="HF1593" s="307"/>
      <c r="HG1593" s="307"/>
      <c r="HH1593" s="307"/>
      <c r="HI1593" s="307"/>
      <c r="HJ1593" s="307"/>
      <c r="HK1593" s="307"/>
      <c r="HL1593" s="307"/>
      <c r="HM1593" s="307"/>
      <c r="HN1593" s="307"/>
      <c r="HO1593" s="307"/>
      <c r="HP1593" s="307"/>
      <c r="HQ1593" s="307"/>
      <c r="HR1593" s="307"/>
      <c r="HS1593" s="307"/>
      <c r="HT1593" s="307"/>
      <c r="HU1593" s="307"/>
      <c r="HV1593" s="307"/>
      <c r="HW1593" s="307"/>
      <c r="HX1593" s="307"/>
      <c r="HY1593" s="307"/>
      <c r="HZ1593" s="307"/>
      <c r="IA1593" s="307"/>
      <c r="IB1593" s="307"/>
      <c r="IC1593" s="307"/>
      <c r="ID1593" s="307"/>
      <c r="IE1593" s="307"/>
      <c r="IF1593" s="307"/>
      <c r="IG1593" s="307"/>
      <c r="IH1593" s="307"/>
      <c r="II1593" s="307"/>
      <c r="IJ1593" s="307"/>
      <c r="IK1593" s="307"/>
      <c r="IL1593" s="307"/>
      <c r="IM1593" s="307"/>
      <c r="IN1593" s="307"/>
      <c r="IO1593" s="307"/>
      <c r="IP1593" s="307"/>
      <c r="IQ1593" s="307"/>
      <c r="IR1593" s="307"/>
      <c r="IS1593" s="307"/>
      <c r="IT1593" s="307"/>
      <c r="IU1593" s="307"/>
      <c r="IV1593" s="307"/>
      <c r="IW1593" s="307"/>
      <c r="IX1593" s="307"/>
      <c r="IY1593" s="307"/>
      <c r="IZ1593" s="307"/>
      <c r="JA1593" s="307"/>
      <c r="JB1593" s="307"/>
      <c r="JC1593" s="307"/>
      <c r="JD1593" s="307"/>
      <c r="JE1593" s="307"/>
      <c r="JF1593" s="307"/>
      <c r="JG1593" s="307"/>
      <c r="JH1593" s="307"/>
      <c r="JI1593" s="307"/>
      <c r="JJ1593" s="307"/>
      <c r="JK1593" s="307"/>
      <c r="JL1593" s="307"/>
      <c r="JM1593" s="307"/>
      <c r="JN1593" s="307"/>
      <c r="JO1593" s="307"/>
      <c r="JP1593" s="307"/>
      <c r="JQ1593" s="307"/>
      <c r="JR1593" s="307"/>
      <c r="JS1593" s="307"/>
      <c r="JT1593" s="307"/>
      <c r="JU1593" s="307"/>
      <c r="JV1593" s="307"/>
      <c r="JW1593" s="307"/>
      <c r="JX1593" s="307"/>
      <c r="JY1593" s="307"/>
      <c r="JZ1593" s="307"/>
      <c r="KA1593" s="307"/>
      <c r="KB1593" s="307"/>
      <c r="KC1593" s="307"/>
      <c r="KD1593" s="307"/>
      <c r="KE1593" s="307"/>
      <c r="KF1593" s="307"/>
      <c r="KG1593" s="307"/>
      <c r="KH1593" s="307"/>
      <c r="KI1593" s="307"/>
      <c r="KJ1593" s="307"/>
      <c r="KK1593" s="307"/>
      <c r="KL1593" s="307"/>
      <c r="KM1593" s="307"/>
      <c r="KN1593" s="307"/>
      <c r="KO1593" s="307"/>
      <c r="KP1593" s="307"/>
      <c r="KQ1593" s="307"/>
      <c r="KR1593" s="307"/>
      <c r="KS1593" s="307"/>
      <c r="KT1593" s="307"/>
    </row>
    <row r="1594" spans="14:306" s="56" customFormat="1" ht="15" customHeight="1">
      <c r="N1594" s="410"/>
      <c r="O1594" s="410"/>
      <c r="P1594" s="311"/>
      <c r="Q1594" s="311"/>
      <c r="R1594" s="311"/>
      <c r="AG1594" s="57"/>
      <c r="AH1594" s="57"/>
      <c r="AI1594" s="57"/>
      <c r="AJ1594" s="57"/>
      <c r="AK1594" s="57"/>
      <c r="AL1594" s="57"/>
      <c r="AM1594" s="57"/>
      <c r="AN1594" s="57"/>
      <c r="AO1594" s="57"/>
      <c r="AP1594" s="57"/>
      <c r="AQ1594" s="57"/>
      <c r="AR1594" s="57"/>
      <c r="AS1594" s="57"/>
      <c r="AT1594" s="57"/>
      <c r="AU1594" s="57"/>
      <c r="AV1594" s="57"/>
      <c r="AW1594" s="57"/>
      <c r="AX1594" s="57"/>
      <c r="AY1594" s="57"/>
      <c r="AZ1594" s="57"/>
      <c r="BA1594" s="57"/>
      <c r="BB1594" s="57"/>
      <c r="BC1594" s="57"/>
      <c r="BD1594" s="57"/>
      <c r="BE1594" s="57"/>
      <c r="BF1594" s="57"/>
      <c r="BG1594" s="57"/>
      <c r="BH1594" s="57"/>
      <c r="BI1594" s="57"/>
      <c r="BJ1594" s="57"/>
      <c r="BK1594" s="57"/>
      <c r="BL1594" s="57"/>
      <c r="BM1594" s="57"/>
      <c r="BN1594" s="57"/>
      <c r="CB1594" s="307"/>
      <c r="CC1594" s="307"/>
      <c r="CD1594" s="307"/>
      <c r="CE1594" s="307"/>
      <c r="CF1594" s="307"/>
      <c r="CG1594" s="307"/>
      <c r="CH1594" s="307"/>
      <c r="CI1594" s="307"/>
      <c r="CJ1594" s="307"/>
      <c r="CK1594" s="307"/>
      <c r="CL1594" s="307"/>
      <c r="CM1594" s="307"/>
      <c r="CN1594" s="307"/>
      <c r="CO1594" s="307"/>
      <c r="CP1594" s="307"/>
      <c r="CQ1594" s="307"/>
      <c r="CR1594" s="307"/>
      <c r="CS1594" s="307"/>
      <c r="CT1594" s="307"/>
      <c r="CU1594" s="307"/>
      <c r="CV1594" s="307"/>
      <c r="CW1594" s="307"/>
      <c r="CX1594" s="307"/>
      <c r="CY1594" s="307"/>
      <c r="CZ1594" s="307"/>
      <c r="DA1594" s="307"/>
      <c r="DB1594" s="307"/>
      <c r="DC1594" s="307"/>
      <c r="DD1594" s="307"/>
      <c r="DE1594" s="307"/>
      <c r="DF1594" s="307"/>
      <c r="DG1594" s="307"/>
      <c r="DH1594" s="307"/>
      <c r="DI1594" s="390"/>
      <c r="DJ1594" s="390"/>
      <c r="DK1594" s="307"/>
      <c r="DL1594" s="307"/>
      <c r="DM1594" s="307"/>
      <c r="DN1594" s="307"/>
      <c r="DO1594" s="307"/>
      <c r="DP1594" s="307"/>
      <c r="DQ1594" s="307"/>
      <c r="DR1594" s="307"/>
      <c r="DS1594" s="307"/>
      <c r="DT1594" s="307"/>
      <c r="DU1594" s="307"/>
      <c r="DV1594" s="307"/>
      <c r="DW1594" s="307"/>
      <c r="DX1594" s="307"/>
      <c r="DY1594" s="307"/>
      <c r="DZ1594" s="307"/>
      <c r="EA1594" s="307"/>
      <c r="EB1594" s="307"/>
      <c r="EC1594" s="307"/>
      <c r="ED1594" s="307"/>
      <c r="EE1594" s="307"/>
      <c r="EF1594" s="307"/>
      <c r="EG1594" s="307"/>
      <c r="EH1594" s="307"/>
      <c r="EI1594" s="307"/>
      <c r="EJ1594" s="307"/>
      <c r="EK1594" s="307"/>
      <c r="EL1594" s="307"/>
      <c r="EM1594" s="307"/>
      <c r="EN1594" s="307"/>
      <c r="EO1594" s="307"/>
      <c r="EP1594" s="307"/>
      <c r="EQ1594" s="307"/>
      <c r="ER1594" s="307"/>
      <c r="ES1594" s="307"/>
      <c r="ET1594" s="307"/>
      <c r="EU1594" s="390"/>
      <c r="EV1594" s="390"/>
      <c r="EW1594" s="307"/>
      <c r="EX1594" s="307"/>
      <c r="EY1594" s="307"/>
      <c r="EZ1594" s="307"/>
      <c r="FA1594" s="307"/>
      <c r="FB1594" s="307"/>
      <c r="FC1594" s="307"/>
      <c r="FD1594" s="307"/>
      <c r="FE1594" s="307"/>
      <c r="FF1594" s="307"/>
      <c r="FG1594" s="307"/>
      <c r="FH1594" s="307"/>
      <c r="FI1594" s="307"/>
      <c r="FJ1594" s="307"/>
      <c r="FK1594" s="307"/>
      <c r="FL1594" s="307"/>
      <c r="FM1594" s="307"/>
      <c r="FN1594" s="307"/>
      <c r="FO1594" s="307"/>
      <c r="FP1594" s="307"/>
      <c r="FQ1594" s="307"/>
      <c r="FR1594" s="307"/>
      <c r="FS1594" s="307"/>
      <c r="FT1594" s="307"/>
      <c r="FU1594" s="307"/>
      <c r="FV1594" s="307"/>
      <c r="FW1594" s="307"/>
      <c r="FX1594" s="307"/>
      <c r="FY1594" s="307"/>
      <c r="FZ1594" s="307"/>
      <c r="GA1594" s="307"/>
      <c r="GB1594" s="307"/>
      <c r="GC1594" s="307"/>
      <c r="GD1594" s="307"/>
      <c r="GE1594" s="307"/>
      <c r="GF1594" s="307"/>
      <c r="GG1594" s="307"/>
      <c r="GH1594" s="307"/>
      <c r="GI1594" s="307"/>
      <c r="GJ1594" s="307"/>
      <c r="GK1594" s="307"/>
      <c r="GL1594" s="307"/>
      <c r="GM1594" s="307"/>
      <c r="GN1594" s="307"/>
      <c r="GO1594" s="307"/>
      <c r="GP1594" s="307"/>
      <c r="GQ1594" s="307"/>
      <c r="GR1594" s="307"/>
      <c r="GS1594" s="307"/>
      <c r="GT1594" s="307"/>
      <c r="GU1594" s="307"/>
      <c r="GV1594" s="307"/>
      <c r="GW1594" s="307"/>
      <c r="GX1594" s="307"/>
      <c r="GY1594" s="307"/>
      <c r="GZ1594" s="307"/>
      <c r="HA1594" s="307"/>
      <c r="HB1594" s="307"/>
      <c r="HC1594" s="307"/>
      <c r="HD1594" s="307"/>
      <c r="HE1594" s="307"/>
      <c r="HF1594" s="307"/>
      <c r="HG1594" s="307"/>
      <c r="HH1594" s="307"/>
      <c r="HI1594" s="307"/>
      <c r="HJ1594" s="307"/>
      <c r="HK1594" s="307"/>
      <c r="HL1594" s="307"/>
      <c r="HM1594" s="307"/>
      <c r="HN1594" s="307"/>
      <c r="HO1594" s="307"/>
      <c r="HP1594" s="307"/>
      <c r="HQ1594" s="307"/>
      <c r="HR1594" s="307"/>
      <c r="HS1594" s="307"/>
      <c r="HT1594" s="307"/>
      <c r="HU1594" s="307"/>
      <c r="HV1594" s="307"/>
      <c r="HW1594" s="307"/>
      <c r="HX1594" s="307"/>
      <c r="HY1594" s="307"/>
      <c r="HZ1594" s="307"/>
      <c r="IA1594" s="307"/>
      <c r="IB1594" s="307"/>
      <c r="IC1594" s="307"/>
      <c r="ID1594" s="307"/>
      <c r="IE1594" s="307"/>
      <c r="IF1594" s="307"/>
      <c r="IG1594" s="307"/>
      <c r="IH1594" s="307"/>
      <c r="II1594" s="307"/>
      <c r="IJ1594" s="307"/>
      <c r="IK1594" s="307"/>
      <c r="IL1594" s="307"/>
      <c r="IM1594" s="307"/>
      <c r="IN1594" s="307"/>
      <c r="IO1594" s="307"/>
      <c r="IP1594" s="307"/>
      <c r="IQ1594" s="307"/>
      <c r="IR1594" s="307"/>
      <c r="IS1594" s="307"/>
      <c r="IT1594" s="307"/>
      <c r="IU1594" s="307"/>
      <c r="IV1594" s="307"/>
      <c r="IW1594" s="307"/>
      <c r="IX1594" s="307"/>
      <c r="IY1594" s="307"/>
      <c r="IZ1594" s="307"/>
      <c r="JA1594" s="307"/>
      <c r="JB1594" s="307"/>
      <c r="JC1594" s="307"/>
      <c r="JD1594" s="307"/>
      <c r="JE1594" s="307"/>
      <c r="JF1594" s="307"/>
      <c r="JG1594" s="307"/>
      <c r="JH1594" s="307"/>
      <c r="JI1594" s="307"/>
      <c r="JJ1594" s="307"/>
      <c r="JK1594" s="307"/>
      <c r="JL1594" s="307"/>
      <c r="JM1594" s="307"/>
      <c r="JN1594" s="307"/>
      <c r="JO1594" s="307"/>
      <c r="JP1594" s="307"/>
      <c r="JQ1594" s="307"/>
      <c r="JR1594" s="307"/>
      <c r="JS1594" s="307"/>
      <c r="JT1594" s="307"/>
      <c r="JU1594" s="307"/>
      <c r="JV1594" s="307"/>
      <c r="JW1594" s="307"/>
      <c r="JX1594" s="307"/>
      <c r="JY1594" s="307"/>
      <c r="JZ1594" s="307"/>
      <c r="KA1594" s="307"/>
      <c r="KB1594" s="307"/>
      <c r="KC1594" s="307"/>
      <c r="KD1594" s="307"/>
      <c r="KE1594" s="307"/>
      <c r="KF1594" s="307"/>
      <c r="KG1594" s="307"/>
      <c r="KH1594" s="307"/>
      <c r="KI1594" s="307"/>
      <c r="KJ1594" s="307"/>
      <c r="KK1594" s="307"/>
      <c r="KL1594" s="307"/>
      <c r="KM1594" s="307"/>
      <c r="KN1594" s="307"/>
      <c r="KO1594" s="307"/>
      <c r="KP1594" s="307"/>
      <c r="KQ1594" s="307"/>
      <c r="KR1594" s="307"/>
      <c r="KS1594" s="307"/>
      <c r="KT1594" s="307"/>
    </row>
    <row r="1595" spans="14:306" s="56" customFormat="1" ht="15" customHeight="1">
      <c r="N1595" s="410"/>
      <c r="O1595" s="410"/>
      <c r="P1595" s="311"/>
      <c r="Q1595" s="311"/>
      <c r="R1595" s="311"/>
      <c r="AG1595" s="57"/>
      <c r="AH1595" s="57"/>
      <c r="AI1595" s="57"/>
      <c r="AJ1595" s="57"/>
      <c r="AK1595" s="57"/>
      <c r="AL1595" s="57"/>
      <c r="AM1595" s="57"/>
      <c r="AN1595" s="57"/>
      <c r="AO1595" s="57"/>
      <c r="AP1595" s="57"/>
      <c r="AQ1595" s="57"/>
      <c r="AR1595" s="57"/>
      <c r="AS1595" s="57"/>
      <c r="AT1595" s="57"/>
      <c r="AU1595" s="57"/>
      <c r="AV1595" s="57"/>
      <c r="AW1595" s="57"/>
      <c r="AX1595" s="57"/>
      <c r="AY1595" s="57"/>
      <c r="AZ1595" s="57"/>
      <c r="BA1595" s="57"/>
      <c r="BB1595" s="57"/>
      <c r="BC1595" s="57"/>
      <c r="BD1595" s="57"/>
      <c r="BE1595" s="57"/>
      <c r="BF1595" s="57"/>
      <c r="BG1595" s="57"/>
      <c r="BH1595" s="57"/>
      <c r="BI1595" s="57"/>
      <c r="BJ1595" s="57"/>
      <c r="BK1595" s="57"/>
      <c r="BL1595" s="57"/>
      <c r="BM1595" s="57"/>
      <c r="BN1595" s="57"/>
      <c r="CB1595" s="307"/>
      <c r="CC1595" s="307"/>
      <c r="CD1595" s="307"/>
      <c r="CE1595" s="307"/>
      <c r="CF1595" s="307"/>
      <c r="CG1595" s="307"/>
      <c r="CH1595" s="307"/>
      <c r="CI1595" s="307"/>
      <c r="CJ1595" s="307"/>
      <c r="CK1595" s="307"/>
      <c r="CL1595" s="307"/>
      <c r="CM1595" s="307"/>
      <c r="CN1595" s="307"/>
      <c r="CO1595" s="307"/>
      <c r="CP1595" s="307"/>
      <c r="CQ1595" s="307"/>
      <c r="CR1595" s="307"/>
      <c r="CS1595" s="307"/>
      <c r="CT1595" s="307"/>
      <c r="CU1595" s="307"/>
      <c r="CV1595" s="307"/>
      <c r="CW1595" s="307"/>
      <c r="CX1595" s="307"/>
      <c r="CY1595" s="307"/>
      <c r="CZ1595" s="307"/>
      <c r="DA1595" s="307"/>
      <c r="DB1595" s="307"/>
      <c r="DC1595" s="307"/>
      <c r="DD1595" s="307"/>
      <c r="DE1595" s="307"/>
      <c r="DF1595" s="307"/>
      <c r="DG1595" s="307"/>
      <c r="DH1595" s="307"/>
      <c r="DI1595" s="390"/>
      <c r="DJ1595" s="390"/>
      <c r="DK1595" s="307"/>
      <c r="DL1595" s="307"/>
      <c r="DM1595" s="307"/>
      <c r="DN1595" s="307"/>
      <c r="DO1595" s="307"/>
      <c r="DP1595" s="307"/>
      <c r="DQ1595" s="307"/>
      <c r="DR1595" s="307"/>
      <c r="DS1595" s="307"/>
      <c r="DT1595" s="307"/>
      <c r="DU1595" s="307"/>
      <c r="DV1595" s="307"/>
      <c r="DW1595" s="307"/>
      <c r="DX1595" s="307"/>
      <c r="DY1595" s="307"/>
      <c r="DZ1595" s="307"/>
      <c r="EA1595" s="307"/>
      <c r="EB1595" s="307"/>
      <c r="EC1595" s="307"/>
      <c r="ED1595" s="307"/>
      <c r="EE1595" s="307"/>
      <c r="EF1595" s="307"/>
      <c r="EG1595" s="307"/>
      <c r="EH1595" s="307"/>
      <c r="EI1595" s="307"/>
      <c r="EJ1595" s="307"/>
      <c r="EK1595" s="307"/>
      <c r="EL1595" s="307"/>
      <c r="EM1595" s="307"/>
      <c r="EN1595" s="307"/>
      <c r="EO1595" s="307"/>
      <c r="EP1595" s="307"/>
      <c r="EQ1595" s="307"/>
      <c r="ER1595" s="307"/>
      <c r="ES1595" s="307"/>
      <c r="ET1595" s="307"/>
      <c r="EU1595" s="390"/>
      <c r="EV1595" s="390"/>
      <c r="EW1595" s="307"/>
      <c r="EX1595" s="307"/>
      <c r="EY1595" s="307"/>
      <c r="EZ1595" s="307"/>
      <c r="FA1595" s="307"/>
      <c r="FB1595" s="307"/>
      <c r="FC1595" s="307"/>
      <c r="FD1595" s="307"/>
      <c r="FE1595" s="307"/>
      <c r="FF1595" s="307"/>
      <c r="FG1595" s="307"/>
      <c r="FH1595" s="307"/>
      <c r="FI1595" s="307"/>
      <c r="FJ1595" s="307"/>
      <c r="FK1595" s="307"/>
      <c r="FL1595" s="307"/>
      <c r="FM1595" s="307"/>
      <c r="FN1595" s="307"/>
      <c r="FO1595" s="307"/>
      <c r="FP1595" s="307"/>
      <c r="FQ1595" s="307"/>
      <c r="FR1595" s="307"/>
      <c r="FS1595" s="307"/>
      <c r="FT1595" s="307"/>
      <c r="FU1595" s="307"/>
      <c r="FV1595" s="307"/>
      <c r="FW1595" s="307"/>
      <c r="FX1595" s="307"/>
      <c r="FY1595" s="307"/>
      <c r="FZ1595" s="307"/>
      <c r="GA1595" s="307"/>
      <c r="GB1595" s="307"/>
      <c r="GC1595" s="307"/>
      <c r="GD1595" s="307"/>
      <c r="GE1595" s="307"/>
      <c r="GF1595" s="307"/>
      <c r="GG1595" s="307"/>
      <c r="GH1595" s="307"/>
      <c r="GI1595" s="307"/>
      <c r="GJ1595" s="307"/>
      <c r="GK1595" s="307"/>
      <c r="GL1595" s="307"/>
      <c r="GM1595" s="307"/>
      <c r="GN1595" s="307"/>
      <c r="GO1595" s="307"/>
      <c r="GP1595" s="307"/>
      <c r="GQ1595" s="307"/>
      <c r="GR1595" s="307"/>
      <c r="GS1595" s="307"/>
      <c r="GT1595" s="307"/>
      <c r="GU1595" s="307"/>
      <c r="GV1595" s="307"/>
      <c r="GW1595" s="307"/>
      <c r="GX1595" s="307"/>
      <c r="GY1595" s="307"/>
      <c r="GZ1595" s="307"/>
      <c r="HA1595" s="307"/>
      <c r="HB1595" s="307"/>
      <c r="HC1595" s="307"/>
      <c r="HD1595" s="307"/>
      <c r="HE1595" s="307"/>
      <c r="HF1595" s="307"/>
      <c r="HG1595" s="307"/>
      <c r="HH1595" s="307"/>
      <c r="HI1595" s="307"/>
      <c r="HJ1595" s="307"/>
      <c r="HK1595" s="307"/>
      <c r="HL1595" s="307"/>
      <c r="HM1595" s="307"/>
      <c r="HN1595" s="307"/>
      <c r="HO1595" s="307"/>
      <c r="HP1595" s="307"/>
      <c r="HQ1595" s="307"/>
      <c r="HR1595" s="307"/>
      <c r="HS1595" s="307"/>
      <c r="HT1595" s="307"/>
      <c r="HU1595" s="307"/>
      <c r="HV1595" s="307"/>
      <c r="HW1595" s="307"/>
      <c r="HX1595" s="307"/>
      <c r="HY1595" s="307"/>
      <c r="HZ1595" s="307"/>
      <c r="IA1595" s="307"/>
      <c r="IB1595" s="307"/>
      <c r="IC1595" s="307"/>
      <c r="ID1595" s="307"/>
      <c r="IE1595" s="307"/>
      <c r="IF1595" s="307"/>
      <c r="IG1595" s="307"/>
      <c r="IH1595" s="307"/>
      <c r="II1595" s="307"/>
      <c r="IJ1595" s="307"/>
      <c r="IK1595" s="307"/>
      <c r="IL1595" s="307"/>
      <c r="IM1595" s="307"/>
      <c r="IN1595" s="307"/>
      <c r="IO1595" s="307"/>
      <c r="IP1595" s="307"/>
      <c r="IQ1595" s="307"/>
      <c r="IR1595" s="307"/>
      <c r="IS1595" s="307"/>
      <c r="IT1595" s="307"/>
      <c r="IU1595" s="307"/>
      <c r="IV1595" s="307"/>
      <c r="IW1595" s="307"/>
      <c r="IX1595" s="307"/>
      <c r="IY1595" s="307"/>
      <c r="IZ1595" s="307"/>
      <c r="JA1595" s="307"/>
      <c r="JB1595" s="307"/>
      <c r="JC1595" s="307"/>
      <c r="JD1595" s="307"/>
      <c r="JE1595" s="307"/>
      <c r="JF1595" s="307"/>
      <c r="JG1595" s="307"/>
      <c r="JH1595" s="307"/>
      <c r="JI1595" s="307"/>
      <c r="JJ1595" s="307"/>
      <c r="JK1595" s="307"/>
      <c r="JL1595" s="307"/>
      <c r="JM1595" s="307"/>
      <c r="JN1595" s="307"/>
      <c r="JO1595" s="307"/>
      <c r="JP1595" s="307"/>
      <c r="JQ1595" s="307"/>
      <c r="JR1595" s="307"/>
      <c r="JS1595" s="307"/>
      <c r="JT1595" s="307"/>
      <c r="JU1595" s="307"/>
      <c r="JV1595" s="307"/>
      <c r="JW1595" s="307"/>
      <c r="JX1595" s="307"/>
      <c r="JY1595" s="307"/>
      <c r="JZ1595" s="307"/>
      <c r="KA1595" s="307"/>
      <c r="KB1595" s="307"/>
      <c r="KC1595" s="307"/>
      <c r="KD1595" s="307"/>
      <c r="KE1595" s="307"/>
      <c r="KF1595" s="307"/>
      <c r="KG1595" s="307"/>
      <c r="KH1595" s="307"/>
      <c r="KI1595" s="307"/>
      <c r="KJ1595" s="307"/>
      <c r="KK1595" s="307"/>
      <c r="KL1595" s="307"/>
      <c r="KM1595" s="307"/>
      <c r="KN1595" s="307"/>
      <c r="KO1595" s="307"/>
      <c r="KP1595" s="307"/>
      <c r="KQ1595" s="307"/>
      <c r="KR1595" s="307"/>
      <c r="KS1595" s="307"/>
      <c r="KT1595" s="307"/>
    </row>
    <row r="1596" spans="14:306" s="56" customFormat="1" ht="15" customHeight="1">
      <c r="N1596" s="410"/>
      <c r="O1596" s="410"/>
      <c r="P1596" s="311"/>
      <c r="Q1596" s="311"/>
      <c r="R1596" s="311"/>
      <c r="AG1596" s="57"/>
      <c r="AH1596" s="57"/>
      <c r="AI1596" s="57"/>
      <c r="AJ1596" s="57"/>
      <c r="AK1596" s="57"/>
      <c r="AL1596" s="57"/>
      <c r="AM1596" s="57"/>
      <c r="AN1596" s="57"/>
      <c r="AO1596" s="57"/>
      <c r="AP1596" s="57"/>
      <c r="AQ1596" s="57"/>
      <c r="AR1596" s="57"/>
      <c r="AS1596" s="57"/>
      <c r="AT1596" s="57"/>
      <c r="AU1596" s="57"/>
      <c r="AV1596" s="57"/>
      <c r="AW1596" s="57"/>
      <c r="AX1596" s="57"/>
      <c r="AY1596" s="57"/>
      <c r="AZ1596" s="57"/>
      <c r="BA1596" s="57"/>
      <c r="BB1596" s="57"/>
      <c r="BC1596" s="57"/>
      <c r="BD1596" s="57"/>
      <c r="BE1596" s="57"/>
      <c r="BF1596" s="57"/>
      <c r="BG1596" s="57"/>
      <c r="BH1596" s="57"/>
      <c r="BI1596" s="57"/>
      <c r="BJ1596" s="57"/>
      <c r="BK1596" s="57"/>
      <c r="BL1596" s="57"/>
      <c r="BM1596" s="57"/>
      <c r="BN1596" s="57"/>
      <c r="CB1596" s="307"/>
      <c r="CC1596" s="307"/>
      <c r="CD1596" s="307"/>
      <c r="CE1596" s="307"/>
      <c r="CF1596" s="307"/>
      <c r="CG1596" s="307"/>
      <c r="CH1596" s="307"/>
      <c r="CI1596" s="307"/>
      <c r="CJ1596" s="307"/>
      <c r="CK1596" s="307"/>
      <c r="CL1596" s="307"/>
      <c r="CM1596" s="307"/>
      <c r="CN1596" s="307"/>
      <c r="CO1596" s="307"/>
      <c r="CP1596" s="307"/>
      <c r="CQ1596" s="307"/>
      <c r="CR1596" s="307"/>
      <c r="CS1596" s="307"/>
      <c r="CT1596" s="307"/>
      <c r="CU1596" s="307"/>
      <c r="CV1596" s="307"/>
      <c r="CW1596" s="307"/>
      <c r="CX1596" s="307"/>
      <c r="CY1596" s="307"/>
      <c r="CZ1596" s="307"/>
      <c r="DA1596" s="307"/>
      <c r="DB1596" s="307"/>
      <c r="DC1596" s="307"/>
      <c r="DD1596" s="307"/>
      <c r="DE1596" s="307"/>
      <c r="DF1596" s="307"/>
      <c r="DG1596" s="307"/>
      <c r="DH1596" s="307"/>
      <c r="DI1596" s="390"/>
      <c r="DJ1596" s="390"/>
      <c r="DK1596" s="307"/>
      <c r="DL1596" s="307"/>
      <c r="DM1596" s="307"/>
      <c r="DN1596" s="307"/>
      <c r="DO1596" s="307"/>
      <c r="DP1596" s="307"/>
      <c r="DQ1596" s="307"/>
      <c r="DR1596" s="307"/>
      <c r="DS1596" s="307"/>
      <c r="DT1596" s="307"/>
      <c r="DU1596" s="307"/>
      <c r="DV1596" s="307"/>
      <c r="DW1596" s="307"/>
      <c r="DX1596" s="307"/>
      <c r="DY1596" s="307"/>
      <c r="DZ1596" s="307"/>
      <c r="EA1596" s="307"/>
      <c r="EB1596" s="307"/>
      <c r="EC1596" s="307"/>
      <c r="ED1596" s="307"/>
      <c r="EE1596" s="307"/>
      <c r="EF1596" s="307"/>
      <c r="EG1596" s="307"/>
      <c r="EH1596" s="307"/>
      <c r="EI1596" s="307"/>
      <c r="EJ1596" s="307"/>
      <c r="EK1596" s="307"/>
      <c r="EL1596" s="307"/>
      <c r="EM1596" s="307"/>
      <c r="EN1596" s="307"/>
      <c r="EO1596" s="307"/>
      <c r="EP1596" s="307"/>
      <c r="EQ1596" s="307"/>
      <c r="ER1596" s="307"/>
      <c r="ES1596" s="307"/>
      <c r="ET1596" s="307"/>
      <c r="EU1596" s="390"/>
      <c r="EV1596" s="390"/>
      <c r="EW1596" s="307"/>
      <c r="EX1596" s="307"/>
      <c r="EY1596" s="307"/>
      <c r="EZ1596" s="307"/>
      <c r="FA1596" s="307"/>
      <c r="FB1596" s="307"/>
      <c r="FC1596" s="307"/>
      <c r="FD1596" s="307"/>
      <c r="FE1596" s="307"/>
      <c r="FF1596" s="307"/>
      <c r="FG1596" s="307"/>
      <c r="FH1596" s="307"/>
      <c r="FI1596" s="307"/>
      <c r="FJ1596" s="307"/>
      <c r="FK1596" s="307"/>
      <c r="FL1596" s="307"/>
      <c r="FM1596" s="307"/>
      <c r="FN1596" s="307"/>
      <c r="FO1596" s="307"/>
      <c r="FP1596" s="307"/>
      <c r="FQ1596" s="307"/>
      <c r="FR1596" s="307"/>
      <c r="FS1596" s="307"/>
      <c r="FT1596" s="307"/>
      <c r="FU1596" s="307"/>
      <c r="FV1596" s="307"/>
      <c r="FW1596" s="307"/>
      <c r="FX1596" s="307"/>
      <c r="FY1596" s="307"/>
      <c r="FZ1596" s="307"/>
      <c r="GA1596" s="307"/>
      <c r="GB1596" s="307"/>
      <c r="GC1596" s="307"/>
      <c r="GD1596" s="307"/>
      <c r="GE1596" s="307"/>
      <c r="GF1596" s="307"/>
      <c r="GG1596" s="307"/>
      <c r="GH1596" s="307"/>
      <c r="GI1596" s="307"/>
      <c r="GJ1596" s="307"/>
      <c r="GK1596" s="307"/>
      <c r="GL1596" s="307"/>
      <c r="GM1596" s="307"/>
      <c r="GN1596" s="307"/>
      <c r="GO1596" s="307"/>
      <c r="GP1596" s="307"/>
      <c r="GQ1596" s="307"/>
      <c r="GR1596" s="307"/>
      <c r="GS1596" s="307"/>
      <c r="GT1596" s="307"/>
      <c r="GU1596" s="307"/>
      <c r="GV1596" s="307"/>
      <c r="GW1596" s="307"/>
      <c r="GX1596" s="307"/>
      <c r="GY1596" s="307"/>
      <c r="GZ1596" s="307"/>
      <c r="HA1596" s="307"/>
      <c r="HB1596" s="307"/>
      <c r="HC1596" s="307"/>
      <c r="HD1596" s="307"/>
      <c r="HE1596" s="307"/>
      <c r="HF1596" s="307"/>
      <c r="HG1596" s="307"/>
      <c r="HH1596" s="307"/>
      <c r="HI1596" s="307"/>
      <c r="HJ1596" s="307"/>
      <c r="HK1596" s="307"/>
      <c r="HL1596" s="307"/>
      <c r="HM1596" s="307"/>
      <c r="HN1596" s="307"/>
      <c r="HO1596" s="307"/>
      <c r="HP1596" s="307"/>
      <c r="HQ1596" s="307"/>
      <c r="HR1596" s="307"/>
      <c r="HS1596" s="307"/>
      <c r="HT1596" s="307"/>
      <c r="HU1596" s="307"/>
      <c r="HV1596" s="307"/>
      <c r="HW1596" s="307"/>
      <c r="HX1596" s="307"/>
      <c r="HY1596" s="307"/>
      <c r="HZ1596" s="307"/>
      <c r="IA1596" s="307"/>
      <c r="IB1596" s="307"/>
      <c r="IC1596" s="307"/>
      <c r="ID1596" s="307"/>
      <c r="IE1596" s="307"/>
      <c r="IF1596" s="307"/>
      <c r="IG1596" s="307"/>
      <c r="IH1596" s="307"/>
      <c r="II1596" s="307"/>
      <c r="IJ1596" s="307"/>
      <c r="IK1596" s="307"/>
      <c r="IL1596" s="307"/>
      <c r="IM1596" s="307"/>
      <c r="IN1596" s="307"/>
      <c r="IO1596" s="307"/>
      <c r="IP1596" s="307"/>
      <c r="IQ1596" s="307"/>
      <c r="IR1596" s="307"/>
      <c r="IS1596" s="307"/>
      <c r="IT1596" s="307"/>
      <c r="IU1596" s="307"/>
      <c r="IV1596" s="307"/>
      <c r="IW1596" s="307"/>
      <c r="IX1596" s="307"/>
      <c r="IY1596" s="307"/>
      <c r="IZ1596" s="307"/>
      <c r="JA1596" s="307"/>
      <c r="JB1596" s="307"/>
      <c r="JC1596" s="307"/>
      <c r="JD1596" s="307"/>
      <c r="JE1596" s="307"/>
      <c r="JF1596" s="307"/>
      <c r="JG1596" s="307"/>
      <c r="JH1596" s="307"/>
      <c r="JI1596" s="307"/>
      <c r="JJ1596" s="307"/>
      <c r="JK1596" s="307"/>
      <c r="JL1596" s="307"/>
      <c r="JM1596" s="307"/>
      <c r="JN1596" s="307"/>
      <c r="JO1596" s="307"/>
      <c r="JP1596" s="307"/>
      <c r="JQ1596" s="307"/>
      <c r="JR1596" s="307"/>
      <c r="JS1596" s="307"/>
      <c r="JT1596" s="307"/>
      <c r="JU1596" s="307"/>
      <c r="JV1596" s="307"/>
      <c r="JW1596" s="307"/>
      <c r="JX1596" s="307"/>
      <c r="JY1596" s="307"/>
      <c r="JZ1596" s="307"/>
      <c r="KA1596" s="307"/>
      <c r="KB1596" s="307"/>
      <c r="KC1596" s="307"/>
      <c r="KD1596" s="307"/>
      <c r="KE1596" s="307"/>
      <c r="KF1596" s="307"/>
      <c r="KG1596" s="307"/>
      <c r="KH1596" s="307"/>
      <c r="KI1596" s="307"/>
      <c r="KJ1596" s="307"/>
      <c r="KK1596" s="307"/>
      <c r="KL1596" s="307"/>
      <c r="KM1596" s="307"/>
      <c r="KN1596" s="307"/>
      <c r="KO1596" s="307"/>
      <c r="KP1596" s="307"/>
      <c r="KQ1596" s="307"/>
      <c r="KR1596" s="307"/>
      <c r="KS1596" s="307"/>
      <c r="KT1596" s="307"/>
    </row>
    <row r="1597" spans="14:306" s="56" customFormat="1" ht="15" customHeight="1">
      <c r="N1597" s="410"/>
      <c r="O1597" s="410"/>
      <c r="P1597" s="311"/>
      <c r="Q1597" s="311"/>
      <c r="R1597" s="311"/>
      <c r="AG1597" s="57"/>
      <c r="AH1597" s="57"/>
      <c r="AI1597" s="57"/>
      <c r="AJ1597" s="57"/>
      <c r="AK1597" s="57"/>
      <c r="AL1597" s="57"/>
      <c r="AM1597" s="57"/>
      <c r="AN1597" s="57"/>
      <c r="AO1597" s="57"/>
      <c r="AP1597" s="57"/>
      <c r="AQ1597" s="57"/>
      <c r="AR1597" s="57"/>
      <c r="AS1597" s="57"/>
      <c r="AT1597" s="57"/>
      <c r="AU1597" s="57"/>
      <c r="AV1597" s="57"/>
      <c r="AW1597" s="57"/>
      <c r="AX1597" s="57"/>
      <c r="AY1597" s="57"/>
      <c r="AZ1597" s="57"/>
      <c r="BA1597" s="57"/>
      <c r="BB1597" s="57"/>
      <c r="BC1597" s="57"/>
      <c r="BD1597" s="57"/>
      <c r="BE1597" s="57"/>
      <c r="BF1597" s="57"/>
      <c r="BG1597" s="57"/>
      <c r="BH1597" s="57"/>
      <c r="BI1597" s="57"/>
      <c r="BJ1597" s="57"/>
      <c r="BK1597" s="57"/>
      <c r="BL1597" s="57"/>
      <c r="BM1597" s="57"/>
      <c r="BN1597" s="57"/>
      <c r="CB1597" s="307"/>
      <c r="CC1597" s="307"/>
      <c r="CD1597" s="307"/>
      <c r="CE1597" s="307"/>
      <c r="CF1597" s="307"/>
      <c r="CG1597" s="307"/>
      <c r="CH1597" s="307"/>
      <c r="CI1597" s="307"/>
      <c r="CJ1597" s="307"/>
      <c r="CK1597" s="307"/>
      <c r="CL1597" s="307"/>
      <c r="CM1597" s="307"/>
      <c r="CN1597" s="307"/>
      <c r="CO1597" s="307"/>
      <c r="CP1597" s="307"/>
      <c r="CQ1597" s="307"/>
      <c r="CR1597" s="307"/>
      <c r="CS1597" s="307"/>
      <c r="CT1597" s="307"/>
      <c r="CU1597" s="307"/>
      <c r="CV1597" s="307"/>
      <c r="CW1597" s="307"/>
      <c r="CX1597" s="307"/>
      <c r="CY1597" s="307"/>
      <c r="CZ1597" s="307"/>
      <c r="DA1597" s="307"/>
      <c r="DB1597" s="307"/>
      <c r="DC1597" s="307"/>
      <c r="DD1597" s="307"/>
      <c r="DE1597" s="307"/>
      <c r="DF1597" s="307"/>
      <c r="DG1597" s="307"/>
      <c r="DH1597" s="307"/>
      <c r="DI1597" s="390"/>
      <c r="DJ1597" s="390"/>
      <c r="DK1597" s="307"/>
      <c r="DL1597" s="307"/>
      <c r="DM1597" s="307"/>
      <c r="DN1597" s="307"/>
      <c r="DO1597" s="307"/>
      <c r="DP1597" s="307"/>
      <c r="DQ1597" s="307"/>
      <c r="DR1597" s="307"/>
      <c r="DS1597" s="307"/>
      <c r="DT1597" s="307"/>
      <c r="DU1597" s="307"/>
      <c r="DV1597" s="307"/>
      <c r="DW1597" s="307"/>
      <c r="DX1597" s="307"/>
      <c r="DY1597" s="307"/>
      <c r="DZ1597" s="307"/>
      <c r="EA1597" s="307"/>
      <c r="EB1597" s="307"/>
      <c r="EC1597" s="307"/>
      <c r="ED1597" s="307"/>
      <c r="EE1597" s="307"/>
      <c r="EF1597" s="307"/>
      <c r="EG1597" s="307"/>
      <c r="EH1597" s="307"/>
      <c r="EI1597" s="307"/>
      <c r="EJ1597" s="307"/>
      <c r="EK1597" s="307"/>
      <c r="EL1597" s="307"/>
      <c r="EM1597" s="307"/>
      <c r="EN1597" s="307"/>
      <c r="EO1597" s="307"/>
      <c r="EP1597" s="307"/>
      <c r="EQ1597" s="307"/>
      <c r="ER1597" s="307"/>
      <c r="ES1597" s="307"/>
      <c r="ET1597" s="307"/>
      <c r="EU1597" s="390"/>
      <c r="EV1597" s="390"/>
      <c r="EW1597" s="307"/>
      <c r="EX1597" s="307"/>
      <c r="EY1597" s="307"/>
      <c r="EZ1597" s="307"/>
      <c r="FA1597" s="307"/>
      <c r="FB1597" s="307"/>
      <c r="FC1597" s="307"/>
      <c r="FD1597" s="307"/>
      <c r="FE1597" s="307"/>
      <c r="FF1597" s="307"/>
      <c r="FG1597" s="307"/>
      <c r="FH1597" s="307"/>
      <c r="FI1597" s="307"/>
      <c r="FJ1597" s="307"/>
      <c r="FK1597" s="307"/>
      <c r="FL1597" s="307"/>
      <c r="FM1597" s="307"/>
      <c r="FN1597" s="307"/>
      <c r="FO1597" s="307"/>
      <c r="FP1597" s="307"/>
      <c r="FQ1597" s="307"/>
      <c r="FR1597" s="307"/>
      <c r="FS1597" s="307"/>
      <c r="FT1597" s="307"/>
      <c r="FU1597" s="307"/>
      <c r="FV1597" s="307"/>
      <c r="FW1597" s="307"/>
      <c r="FX1597" s="307"/>
      <c r="FY1597" s="307"/>
      <c r="FZ1597" s="307"/>
      <c r="GA1597" s="307"/>
      <c r="GB1597" s="307"/>
      <c r="GC1597" s="307"/>
      <c r="GD1597" s="307"/>
      <c r="GE1597" s="307"/>
      <c r="GF1597" s="307"/>
      <c r="GG1597" s="307"/>
      <c r="GH1597" s="307"/>
      <c r="GI1597" s="307"/>
      <c r="GJ1597" s="307"/>
      <c r="GK1597" s="307"/>
      <c r="GL1597" s="307"/>
      <c r="GM1597" s="307"/>
      <c r="GN1597" s="307"/>
      <c r="GO1597" s="307"/>
      <c r="GP1597" s="307"/>
      <c r="GQ1597" s="307"/>
      <c r="GR1597" s="307"/>
      <c r="GS1597" s="307"/>
      <c r="GT1597" s="307"/>
      <c r="GU1597" s="307"/>
      <c r="GV1597" s="307"/>
      <c r="GW1597" s="307"/>
      <c r="GX1597" s="307"/>
      <c r="GY1597" s="307"/>
      <c r="GZ1597" s="307"/>
      <c r="HA1597" s="307"/>
      <c r="HB1597" s="307"/>
      <c r="HC1597" s="307"/>
      <c r="HD1597" s="307"/>
      <c r="HE1597" s="307"/>
      <c r="HF1597" s="307"/>
      <c r="HG1597" s="307"/>
      <c r="HH1597" s="307"/>
      <c r="HI1597" s="307"/>
      <c r="HJ1597" s="307"/>
      <c r="HK1597" s="307"/>
      <c r="HL1597" s="307"/>
      <c r="HM1597" s="307"/>
      <c r="HN1597" s="307"/>
      <c r="HO1597" s="307"/>
      <c r="HP1597" s="307"/>
      <c r="HQ1597" s="307"/>
      <c r="HR1597" s="307"/>
      <c r="HS1597" s="307"/>
      <c r="HT1597" s="307"/>
      <c r="HU1597" s="307"/>
      <c r="HV1597" s="307"/>
      <c r="HW1597" s="307"/>
      <c r="HX1597" s="307"/>
      <c r="HY1597" s="307"/>
      <c r="HZ1597" s="307"/>
      <c r="IA1597" s="307"/>
      <c r="IB1597" s="307"/>
      <c r="IC1597" s="307"/>
      <c r="ID1597" s="307"/>
      <c r="IE1597" s="307"/>
      <c r="IF1597" s="307"/>
      <c r="IG1597" s="307"/>
      <c r="IH1597" s="307"/>
      <c r="II1597" s="307"/>
      <c r="IJ1597" s="307"/>
      <c r="IK1597" s="307"/>
      <c r="IL1597" s="307"/>
      <c r="IM1597" s="307"/>
      <c r="IN1597" s="307"/>
      <c r="IO1597" s="307"/>
      <c r="IP1597" s="307"/>
      <c r="IQ1597" s="307"/>
      <c r="IR1597" s="307"/>
      <c r="IS1597" s="307"/>
      <c r="IT1597" s="307"/>
      <c r="IU1597" s="307"/>
      <c r="IV1597" s="307"/>
      <c r="IW1597" s="307"/>
      <c r="IX1597" s="307"/>
      <c r="IY1597" s="307"/>
      <c r="IZ1597" s="307"/>
      <c r="JA1597" s="307"/>
      <c r="JB1597" s="307"/>
      <c r="JC1597" s="307"/>
      <c r="JD1597" s="307"/>
      <c r="JE1597" s="307"/>
      <c r="JF1597" s="307"/>
      <c r="JG1597" s="307"/>
      <c r="JH1597" s="307"/>
      <c r="JI1597" s="307"/>
      <c r="JJ1597" s="307"/>
      <c r="JK1597" s="307"/>
      <c r="JL1597" s="307"/>
      <c r="JM1597" s="307"/>
      <c r="JN1597" s="307"/>
      <c r="JO1597" s="307"/>
      <c r="JP1597" s="307"/>
      <c r="JQ1597" s="307"/>
      <c r="JR1597" s="307"/>
      <c r="JS1597" s="307"/>
      <c r="JT1597" s="307"/>
      <c r="JU1597" s="307"/>
      <c r="JV1597" s="307"/>
      <c r="JW1597" s="307"/>
      <c r="JX1597" s="307"/>
      <c r="JY1597" s="307"/>
      <c r="JZ1597" s="307"/>
      <c r="KA1597" s="307"/>
      <c r="KB1597" s="307"/>
      <c r="KC1597" s="307"/>
      <c r="KD1597" s="307"/>
      <c r="KE1597" s="307"/>
      <c r="KF1597" s="307"/>
      <c r="KG1597" s="307"/>
      <c r="KH1597" s="307"/>
      <c r="KI1597" s="307"/>
      <c r="KJ1597" s="307"/>
      <c r="KK1597" s="307"/>
      <c r="KL1597" s="307"/>
      <c r="KM1597" s="307"/>
      <c r="KN1597" s="307"/>
      <c r="KO1597" s="307"/>
      <c r="KP1597" s="307"/>
      <c r="KQ1597" s="307"/>
      <c r="KR1597" s="307"/>
      <c r="KS1597" s="307"/>
      <c r="KT1597" s="307"/>
    </row>
    <row r="1598" spans="14:306" s="56" customFormat="1" ht="15" customHeight="1">
      <c r="N1598" s="410"/>
      <c r="O1598" s="410"/>
      <c r="P1598" s="311"/>
      <c r="Q1598" s="311"/>
      <c r="R1598" s="311"/>
      <c r="AG1598" s="57"/>
      <c r="AH1598" s="57"/>
      <c r="AI1598" s="57"/>
      <c r="AJ1598" s="57"/>
      <c r="AK1598" s="57"/>
      <c r="AL1598" s="57"/>
      <c r="AM1598" s="57"/>
      <c r="AN1598" s="57"/>
      <c r="AO1598" s="57"/>
      <c r="AP1598" s="57"/>
      <c r="AQ1598" s="57"/>
      <c r="AR1598" s="57"/>
      <c r="AS1598" s="57"/>
      <c r="AT1598" s="57"/>
      <c r="AU1598" s="57"/>
      <c r="AV1598" s="57"/>
      <c r="AW1598" s="57"/>
      <c r="AX1598" s="57"/>
      <c r="AY1598" s="57"/>
      <c r="AZ1598" s="57"/>
      <c r="BA1598" s="57"/>
      <c r="BB1598" s="57"/>
      <c r="BC1598" s="57"/>
      <c r="BD1598" s="57"/>
      <c r="BE1598" s="57"/>
      <c r="BF1598" s="57"/>
      <c r="BG1598" s="57"/>
      <c r="BH1598" s="57"/>
      <c r="BI1598" s="57"/>
      <c r="BJ1598" s="57"/>
      <c r="BK1598" s="57"/>
      <c r="BL1598" s="57"/>
      <c r="BM1598" s="57"/>
      <c r="BN1598" s="57"/>
      <c r="CB1598" s="307"/>
      <c r="CC1598" s="307"/>
      <c r="CD1598" s="307"/>
      <c r="CE1598" s="307"/>
      <c r="CF1598" s="307"/>
      <c r="CG1598" s="307"/>
      <c r="CH1598" s="307"/>
      <c r="CI1598" s="307"/>
      <c r="CJ1598" s="307"/>
      <c r="CK1598" s="307"/>
      <c r="CL1598" s="307"/>
      <c r="CM1598" s="307"/>
      <c r="CN1598" s="307"/>
      <c r="CO1598" s="307"/>
      <c r="CP1598" s="307"/>
      <c r="CQ1598" s="307"/>
      <c r="CR1598" s="307"/>
      <c r="CS1598" s="307"/>
      <c r="CT1598" s="307"/>
      <c r="CU1598" s="307"/>
      <c r="CV1598" s="307"/>
      <c r="CW1598" s="307"/>
      <c r="CX1598" s="307"/>
      <c r="CY1598" s="307"/>
      <c r="CZ1598" s="307"/>
      <c r="DA1598" s="307"/>
      <c r="DB1598" s="307"/>
      <c r="DC1598" s="307"/>
      <c r="DD1598" s="307"/>
      <c r="DE1598" s="307"/>
      <c r="DF1598" s="307"/>
      <c r="DG1598" s="307"/>
      <c r="DH1598" s="307"/>
      <c r="DI1598" s="390"/>
      <c r="DJ1598" s="390"/>
      <c r="DK1598" s="307"/>
      <c r="DL1598" s="307"/>
      <c r="DM1598" s="307"/>
      <c r="DN1598" s="307"/>
      <c r="DO1598" s="307"/>
      <c r="DP1598" s="307"/>
      <c r="DQ1598" s="307"/>
      <c r="DR1598" s="307"/>
      <c r="DS1598" s="307"/>
      <c r="DT1598" s="307"/>
      <c r="DU1598" s="307"/>
      <c r="DV1598" s="307"/>
      <c r="DW1598" s="307"/>
      <c r="DX1598" s="307"/>
      <c r="DY1598" s="307"/>
      <c r="DZ1598" s="307"/>
      <c r="EA1598" s="307"/>
      <c r="EB1598" s="307"/>
      <c r="EC1598" s="307"/>
      <c r="ED1598" s="307"/>
      <c r="EE1598" s="307"/>
      <c r="EF1598" s="307"/>
      <c r="EG1598" s="307"/>
      <c r="EH1598" s="307"/>
      <c r="EI1598" s="307"/>
      <c r="EJ1598" s="307"/>
      <c r="EK1598" s="307"/>
      <c r="EL1598" s="307"/>
      <c r="EM1598" s="307"/>
      <c r="EN1598" s="307"/>
      <c r="EO1598" s="307"/>
      <c r="EP1598" s="307"/>
      <c r="EQ1598" s="307"/>
      <c r="ER1598" s="307"/>
      <c r="ES1598" s="307"/>
      <c r="ET1598" s="307"/>
      <c r="EU1598" s="390"/>
      <c r="EV1598" s="390"/>
      <c r="EW1598" s="307"/>
      <c r="EX1598" s="307"/>
      <c r="EY1598" s="307"/>
      <c r="EZ1598" s="307"/>
      <c r="FA1598" s="307"/>
      <c r="FB1598" s="307"/>
      <c r="FC1598" s="307"/>
      <c r="FD1598" s="307"/>
      <c r="FE1598" s="307"/>
      <c r="FF1598" s="307"/>
      <c r="FG1598" s="307"/>
      <c r="FH1598" s="307"/>
      <c r="FI1598" s="307"/>
      <c r="FJ1598" s="307"/>
      <c r="FK1598" s="307"/>
      <c r="FL1598" s="307"/>
      <c r="FM1598" s="307"/>
      <c r="FN1598" s="307"/>
      <c r="FO1598" s="307"/>
      <c r="FP1598" s="307"/>
      <c r="FQ1598" s="307"/>
      <c r="FR1598" s="307"/>
      <c r="FS1598" s="307"/>
      <c r="FT1598" s="307"/>
      <c r="FU1598" s="307"/>
      <c r="FV1598" s="307"/>
      <c r="FW1598" s="307"/>
      <c r="FX1598" s="307"/>
      <c r="FY1598" s="307"/>
      <c r="FZ1598" s="307"/>
      <c r="GA1598" s="307"/>
      <c r="GB1598" s="307"/>
      <c r="GC1598" s="307"/>
      <c r="GD1598" s="307"/>
      <c r="GE1598" s="307"/>
      <c r="GF1598" s="307"/>
      <c r="GG1598" s="307"/>
      <c r="GH1598" s="307"/>
      <c r="GI1598" s="307"/>
      <c r="GJ1598" s="307"/>
      <c r="GK1598" s="307"/>
      <c r="GL1598" s="307"/>
      <c r="GM1598" s="307"/>
      <c r="GN1598" s="307"/>
      <c r="GO1598" s="307"/>
      <c r="GP1598" s="307"/>
      <c r="GQ1598" s="307"/>
      <c r="GR1598" s="307"/>
      <c r="GS1598" s="307"/>
      <c r="GT1598" s="307"/>
      <c r="GU1598" s="307"/>
      <c r="GV1598" s="307"/>
      <c r="GW1598" s="307"/>
      <c r="GX1598" s="307"/>
      <c r="GY1598" s="307"/>
      <c r="GZ1598" s="307"/>
      <c r="HA1598" s="307"/>
      <c r="HB1598" s="307"/>
      <c r="HC1598" s="307"/>
      <c r="HD1598" s="307"/>
      <c r="HE1598" s="307"/>
      <c r="HF1598" s="307"/>
      <c r="HG1598" s="307"/>
      <c r="HH1598" s="307"/>
      <c r="HI1598" s="307"/>
      <c r="HJ1598" s="307"/>
      <c r="HK1598" s="307"/>
      <c r="HL1598" s="307"/>
      <c r="HM1598" s="307"/>
      <c r="HN1598" s="307"/>
      <c r="HO1598" s="307"/>
      <c r="HP1598" s="307"/>
      <c r="HQ1598" s="307"/>
      <c r="HR1598" s="307"/>
      <c r="HS1598" s="307"/>
      <c r="HT1598" s="307"/>
      <c r="HU1598" s="307"/>
      <c r="HV1598" s="307"/>
      <c r="HW1598" s="307"/>
      <c r="HX1598" s="307"/>
      <c r="HY1598" s="307"/>
      <c r="HZ1598" s="307"/>
      <c r="IA1598" s="307"/>
      <c r="IB1598" s="307"/>
      <c r="IC1598" s="307"/>
      <c r="ID1598" s="307"/>
      <c r="IE1598" s="307"/>
      <c r="IF1598" s="307"/>
      <c r="IG1598" s="307"/>
      <c r="IH1598" s="307"/>
      <c r="II1598" s="307"/>
      <c r="IJ1598" s="307"/>
      <c r="IK1598" s="307"/>
      <c r="IL1598" s="307"/>
      <c r="IM1598" s="307"/>
      <c r="IN1598" s="307"/>
      <c r="IO1598" s="307"/>
      <c r="IP1598" s="307"/>
      <c r="IQ1598" s="307"/>
      <c r="IR1598" s="307"/>
      <c r="IS1598" s="307"/>
      <c r="IT1598" s="307"/>
      <c r="IU1598" s="307"/>
      <c r="IV1598" s="307"/>
      <c r="IW1598" s="307"/>
      <c r="IX1598" s="307"/>
      <c r="IY1598" s="307"/>
      <c r="IZ1598" s="307"/>
      <c r="JA1598" s="307"/>
      <c r="JB1598" s="307"/>
      <c r="JC1598" s="307"/>
      <c r="JD1598" s="307"/>
      <c r="JE1598" s="307"/>
      <c r="JF1598" s="307"/>
      <c r="JG1598" s="307"/>
      <c r="JH1598" s="307"/>
      <c r="JI1598" s="307"/>
      <c r="JJ1598" s="307"/>
      <c r="JK1598" s="307"/>
      <c r="JL1598" s="307"/>
      <c r="JM1598" s="307"/>
      <c r="JN1598" s="307"/>
      <c r="JO1598" s="307"/>
      <c r="JP1598" s="307"/>
      <c r="JQ1598" s="307"/>
      <c r="JR1598" s="307"/>
      <c r="JS1598" s="307"/>
      <c r="JT1598" s="307"/>
      <c r="JU1598" s="307"/>
      <c r="JV1598" s="307"/>
      <c r="JW1598" s="307"/>
      <c r="JX1598" s="307"/>
      <c r="JY1598" s="307"/>
      <c r="JZ1598" s="307"/>
      <c r="KA1598" s="307"/>
      <c r="KB1598" s="307"/>
      <c r="KC1598" s="307"/>
      <c r="KD1598" s="307"/>
      <c r="KE1598" s="307"/>
      <c r="KF1598" s="307"/>
      <c r="KG1598" s="307"/>
      <c r="KH1598" s="307"/>
      <c r="KI1598" s="307"/>
      <c r="KJ1598" s="307"/>
      <c r="KK1598" s="307"/>
      <c r="KL1598" s="307"/>
      <c r="KM1598" s="307"/>
      <c r="KN1598" s="307"/>
      <c r="KO1598" s="307"/>
      <c r="KP1598" s="307"/>
      <c r="KQ1598" s="307"/>
      <c r="KR1598" s="307"/>
      <c r="KS1598" s="307"/>
      <c r="KT1598" s="307"/>
    </row>
    <row r="1599" spans="14:306" s="56" customFormat="1" ht="15" customHeight="1">
      <c r="N1599" s="410"/>
      <c r="O1599" s="410"/>
      <c r="P1599" s="311"/>
      <c r="Q1599" s="311"/>
      <c r="R1599" s="311"/>
      <c r="AG1599" s="57"/>
      <c r="AH1599" s="57"/>
      <c r="AI1599" s="57"/>
      <c r="AJ1599" s="57"/>
      <c r="AK1599" s="57"/>
      <c r="AL1599" s="57"/>
      <c r="AM1599" s="57"/>
      <c r="AN1599" s="57"/>
      <c r="AO1599" s="57"/>
      <c r="AP1599" s="57"/>
      <c r="AQ1599" s="57"/>
      <c r="AR1599" s="57"/>
      <c r="AS1599" s="57"/>
      <c r="AT1599" s="57"/>
      <c r="AU1599" s="57"/>
      <c r="AV1599" s="57"/>
      <c r="AW1599" s="57"/>
      <c r="AX1599" s="57"/>
      <c r="AY1599" s="57"/>
      <c r="AZ1599" s="57"/>
      <c r="BA1599" s="57"/>
      <c r="BB1599" s="57"/>
      <c r="BC1599" s="57"/>
      <c r="BD1599" s="57"/>
      <c r="BE1599" s="57"/>
      <c r="BF1599" s="57"/>
      <c r="BG1599" s="57"/>
      <c r="BH1599" s="57"/>
      <c r="BI1599" s="57"/>
      <c r="BJ1599" s="57"/>
      <c r="BK1599" s="57"/>
      <c r="BL1599" s="57"/>
      <c r="BM1599" s="57"/>
      <c r="BN1599" s="57"/>
      <c r="CB1599" s="307"/>
      <c r="CC1599" s="307"/>
      <c r="CD1599" s="307"/>
      <c r="CE1599" s="307"/>
      <c r="CF1599" s="307"/>
      <c r="CG1599" s="307"/>
      <c r="CH1599" s="307"/>
      <c r="CI1599" s="307"/>
      <c r="CJ1599" s="307"/>
      <c r="CK1599" s="307"/>
      <c r="CL1599" s="307"/>
      <c r="CM1599" s="307"/>
      <c r="CN1599" s="307"/>
      <c r="CO1599" s="307"/>
      <c r="CP1599" s="307"/>
      <c r="CQ1599" s="307"/>
      <c r="CR1599" s="307"/>
      <c r="CS1599" s="307"/>
      <c r="CT1599" s="307"/>
      <c r="CU1599" s="307"/>
      <c r="CV1599" s="307"/>
      <c r="CW1599" s="307"/>
      <c r="CX1599" s="307"/>
      <c r="CY1599" s="307"/>
      <c r="CZ1599" s="307"/>
      <c r="DA1599" s="307"/>
      <c r="DB1599" s="307"/>
      <c r="DC1599" s="307"/>
      <c r="DD1599" s="307"/>
      <c r="DE1599" s="307"/>
      <c r="DF1599" s="307"/>
      <c r="DG1599" s="307"/>
      <c r="DH1599" s="307"/>
      <c r="DI1599" s="390"/>
      <c r="DJ1599" s="390"/>
      <c r="DK1599" s="307"/>
      <c r="DL1599" s="307"/>
      <c r="DM1599" s="307"/>
      <c r="DN1599" s="307"/>
      <c r="DO1599" s="307"/>
      <c r="DP1599" s="307"/>
      <c r="DQ1599" s="307"/>
      <c r="DR1599" s="307"/>
      <c r="DS1599" s="307"/>
      <c r="DT1599" s="307"/>
      <c r="DU1599" s="307"/>
      <c r="DV1599" s="307"/>
      <c r="DW1599" s="307"/>
      <c r="DX1599" s="307"/>
      <c r="DY1599" s="307"/>
      <c r="DZ1599" s="307"/>
      <c r="EA1599" s="307"/>
      <c r="EB1599" s="307"/>
      <c r="EC1599" s="307"/>
      <c r="ED1599" s="307"/>
      <c r="EE1599" s="307"/>
      <c r="EF1599" s="307"/>
      <c r="EG1599" s="307"/>
      <c r="EH1599" s="307"/>
      <c r="EI1599" s="307"/>
      <c r="EJ1599" s="307"/>
      <c r="EK1599" s="307"/>
      <c r="EL1599" s="307"/>
      <c r="EM1599" s="307"/>
      <c r="EN1599" s="307"/>
      <c r="EO1599" s="307"/>
      <c r="EP1599" s="307"/>
      <c r="EQ1599" s="307"/>
      <c r="ER1599" s="307"/>
      <c r="ES1599" s="307"/>
      <c r="ET1599" s="307"/>
      <c r="EU1599" s="390"/>
      <c r="EV1599" s="390"/>
      <c r="EW1599" s="307"/>
      <c r="EX1599" s="307"/>
      <c r="EY1599" s="307"/>
      <c r="EZ1599" s="307"/>
      <c r="FA1599" s="307"/>
      <c r="FB1599" s="307"/>
      <c r="FC1599" s="307"/>
      <c r="FD1599" s="307"/>
      <c r="FE1599" s="307"/>
      <c r="FF1599" s="307"/>
      <c r="FG1599" s="307"/>
      <c r="FH1599" s="307"/>
      <c r="FI1599" s="307"/>
      <c r="FJ1599" s="307"/>
      <c r="FK1599" s="307"/>
      <c r="FL1599" s="307"/>
      <c r="FM1599" s="307"/>
      <c r="FN1599" s="307"/>
      <c r="FO1599" s="307"/>
      <c r="FP1599" s="307"/>
      <c r="FQ1599" s="307"/>
      <c r="FR1599" s="307"/>
      <c r="FS1599" s="307"/>
      <c r="FT1599" s="307"/>
      <c r="FU1599" s="307"/>
      <c r="FV1599" s="307"/>
      <c r="FW1599" s="307"/>
      <c r="FX1599" s="307"/>
      <c r="FY1599" s="307"/>
      <c r="FZ1599" s="307"/>
      <c r="GA1599" s="307"/>
      <c r="GB1599" s="307"/>
      <c r="GC1599" s="307"/>
      <c r="GD1599" s="307"/>
      <c r="GE1599" s="307"/>
      <c r="GF1599" s="307"/>
      <c r="GG1599" s="307"/>
      <c r="GH1599" s="307"/>
      <c r="GI1599" s="307"/>
      <c r="GJ1599" s="307"/>
      <c r="GK1599" s="307"/>
      <c r="GL1599" s="307"/>
      <c r="GM1599" s="307"/>
      <c r="GN1599" s="307"/>
      <c r="GO1599" s="307"/>
      <c r="GP1599" s="307"/>
      <c r="GQ1599" s="307"/>
      <c r="GR1599" s="307"/>
      <c r="GS1599" s="307"/>
      <c r="GT1599" s="307"/>
      <c r="GU1599" s="307"/>
      <c r="GV1599" s="307"/>
      <c r="GW1599" s="307"/>
      <c r="GX1599" s="307"/>
      <c r="GY1599" s="307"/>
      <c r="GZ1599" s="307"/>
      <c r="HA1599" s="307"/>
      <c r="HB1599" s="307"/>
      <c r="HC1599" s="307"/>
      <c r="HD1599" s="307"/>
      <c r="HE1599" s="307"/>
      <c r="HF1599" s="307"/>
      <c r="HG1599" s="307"/>
      <c r="HH1599" s="307"/>
      <c r="HI1599" s="307"/>
      <c r="HJ1599" s="307"/>
      <c r="HK1599" s="307"/>
      <c r="HL1599" s="307"/>
      <c r="HM1599" s="307"/>
      <c r="HN1599" s="307"/>
      <c r="HO1599" s="307"/>
      <c r="HP1599" s="307"/>
      <c r="HQ1599" s="307"/>
      <c r="HR1599" s="307"/>
      <c r="HS1599" s="307"/>
      <c r="HT1599" s="307"/>
      <c r="HU1599" s="307"/>
      <c r="HV1599" s="307"/>
      <c r="HW1599" s="307"/>
      <c r="HX1599" s="307"/>
      <c r="HY1599" s="307"/>
      <c r="HZ1599" s="307"/>
      <c r="IA1599" s="307"/>
      <c r="IB1599" s="307"/>
      <c r="IC1599" s="307"/>
      <c r="ID1599" s="307"/>
      <c r="IE1599" s="307"/>
      <c r="IF1599" s="307"/>
      <c r="IG1599" s="307"/>
      <c r="IH1599" s="307"/>
      <c r="II1599" s="307"/>
      <c r="IJ1599" s="307"/>
      <c r="IK1599" s="307"/>
      <c r="IL1599" s="307"/>
      <c r="IM1599" s="307"/>
      <c r="IN1599" s="307"/>
      <c r="IO1599" s="307"/>
      <c r="IP1599" s="307"/>
      <c r="IQ1599" s="307"/>
      <c r="IR1599" s="307"/>
      <c r="IS1599" s="307"/>
      <c r="IT1599" s="307"/>
      <c r="IU1599" s="307"/>
      <c r="IV1599" s="307"/>
      <c r="IW1599" s="307"/>
      <c r="IX1599" s="307"/>
      <c r="IY1599" s="307"/>
      <c r="IZ1599" s="307"/>
      <c r="JA1599" s="307"/>
      <c r="JB1599" s="307"/>
      <c r="JC1599" s="307"/>
      <c r="JD1599" s="307"/>
      <c r="JE1599" s="307"/>
      <c r="JF1599" s="307"/>
      <c r="JG1599" s="307"/>
      <c r="JH1599" s="307"/>
      <c r="JI1599" s="307"/>
      <c r="JJ1599" s="307"/>
      <c r="JK1599" s="307"/>
      <c r="JL1599" s="307"/>
      <c r="JM1599" s="307"/>
      <c r="JN1599" s="307"/>
      <c r="JO1599" s="307"/>
      <c r="JP1599" s="307"/>
      <c r="JQ1599" s="307"/>
      <c r="JR1599" s="307"/>
      <c r="JS1599" s="307"/>
      <c r="JT1599" s="307"/>
      <c r="JU1599" s="307"/>
      <c r="JV1599" s="307"/>
      <c r="JW1599" s="307"/>
      <c r="JX1599" s="307"/>
      <c r="JY1599" s="307"/>
      <c r="JZ1599" s="307"/>
      <c r="KA1599" s="307"/>
      <c r="KB1599" s="307"/>
      <c r="KC1599" s="307"/>
      <c r="KD1599" s="307"/>
      <c r="KE1599" s="307"/>
      <c r="KF1599" s="307"/>
      <c r="KG1599" s="307"/>
      <c r="KH1599" s="307"/>
      <c r="KI1599" s="307"/>
      <c r="KJ1599" s="307"/>
      <c r="KK1599" s="307"/>
      <c r="KL1599" s="307"/>
      <c r="KM1599" s="307"/>
      <c r="KN1599" s="307"/>
      <c r="KO1599" s="307"/>
      <c r="KP1599" s="307"/>
      <c r="KQ1599" s="307"/>
      <c r="KR1599" s="307"/>
      <c r="KS1599" s="307"/>
      <c r="KT1599" s="307"/>
    </row>
    <row r="1600" spans="14:306" s="56" customFormat="1" ht="15" customHeight="1">
      <c r="N1600" s="410"/>
      <c r="O1600" s="410"/>
      <c r="P1600" s="311"/>
      <c r="Q1600" s="311"/>
      <c r="R1600" s="311"/>
      <c r="AG1600" s="57"/>
      <c r="AH1600" s="57"/>
      <c r="AI1600" s="57"/>
      <c r="AJ1600" s="57"/>
      <c r="AK1600" s="57"/>
      <c r="AL1600" s="57"/>
      <c r="AM1600" s="57"/>
      <c r="AN1600" s="57"/>
      <c r="AO1600" s="57"/>
      <c r="AP1600" s="57"/>
      <c r="AQ1600" s="57"/>
      <c r="AR1600" s="57"/>
      <c r="AS1600" s="57"/>
      <c r="AT1600" s="57"/>
      <c r="AU1600" s="57"/>
      <c r="AV1600" s="57"/>
      <c r="AW1600" s="57"/>
      <c r="AX1600" s="57"/>
      <c r="AY1600" s="57"/>
      <c r="AZ1600" s="57"/>
      <c r="BA1600" s="57"/>
      <c r="BB1600" s="57"/>
      <c r="BC1600" s="57"/>
      <c r="BD1600" s="57"/>
      <c r="BE1600" s="57"/>
      <c r="BF1600" s="57"/>
      <c r="BG1600" s="57"/>
      <c r="BH1600" s="57"/>
      <c r="BI1600" s="57"/>
      <c r="BJ1600" s="57"/>
      <c r="BK1600" s="57"/>
      <c r="BL1600" s="57"/>
      <c r="BM1600" s="57"/>
      <c r="BN1600" s="57"/>
      <c r="CB1600" s="307"/>
      <c r="CC1600" s="307"/>
      <c r="CD1600" s="307"/>
      <c r="CE1600" s="307"/>
      <c r="CF1600" s="307"/>
      <c r="CG1600" s="307"/>
      <c r="CH1600" s="307"/>
      <c r="CI1600" s="307"/>
      <c r="CJ1600" s="307"/>
      <c r="CK1600" s="307"/>
      <c r="CL1600" s="307"/>
      <c r="CM1600" s="307"/>
      <c r="CN1600" s="307"/>
      <c r="CO1600" s="307"/>
      <c r="CP1600" s="307"/>
      <c r="CQ1600" s="307"/>
      <c r="CR1600" s="307"/>
      <c r="CS1600" s="307"/>
      <c r="CT1600" s="307"/>
      <c r="CU1600" s="307"/>
      <c r="CV1600" s="307"/>
      <c r="CW1600" s="307"/>
      <c r="CX1600" s="307"/>
      <c r="CY1600" s="307"/>
      <c r="CZ1600" s="307"/>
      <c r="DA1600" s="307"/>
      <c r="DB1600" s="307"/>
      <c r="DC1600" s="307"/>
      <c r="DD1600" s="307"/>
      <c r="DE1600" s="307"/>
      <c r="DF1600" s="307"/>
      <c r="DG1600" s="307"/>
      <c r="DH1600" s="307"/>
      <c r="DI1600" s="390"/>
      <c r="DJ1600" s="390"/>
      <c r="DK1600" s="307"/>
      <c r="DL1600" s="307"/>
      <c r="DM1600" s="307"/>
      <c r="DN1600" s="307"/>
      <c r="DO1600" s="307"/>
      <c r="DP1600" s="307"/>
      <c r="DQ1600" s="307"/>
      <c r="DR1600" s="307"/>
      <c r="DS1600" s="307"/>
      <c r="DT1600" s="307"/>
      <c r="DU1600" s="307"/>
      <c r="DV1600" s="307"/>
      <c r="DW1600" s="307"/>
      <c r="DX1600" s="307"/>
      <c r="DY1600" s="307"/>
      <c r="DZ1600" s="307"/>
      <c r="EA1600" s="307"/>
      <c r="EB1600" s="307"/>
      <c r="EC1600" s="307"/>
      <c r="ED1600" s="307"/>
      <c r="EE1600" s="307"/>
      <c r="EF1600" s="307"/>
      <c r="EG1600" s="307"/>
      <c r="EH1600" s="307"/>
      <c r="EI1600" s="307"/>
      <c r="EJ1600" s="307"/>
      <c r="EK1600" s="307"/>
      <c r="EL1600" s="307"/>
      <c r="EM1600" s="307"/>
      <c r="EN1600" s="307"/>
      <c r="EO1600" s="307"/>
      <c r="EP1600" s="307"/>
      <c r="EQ1600" s="307"/>
      <c r="ER1600" s="307"/>
      <c r="ES1600" s="307"/>
      <c r="ET1600" s="307"/>
      <c r="EU1600" s="390"/>
      <c r="EV1600" s="390"/>
      <c r="EW1600" s="307"/>
      <c r="EX1600" s="307"/>
      <c r="EY1600" s="307"/>
      <c r="EZ1600" s="307"/>
      <c r="FA1600" s="307"/>
      <c r="FB1600" s="307"/>
      <c r="FC1600" s="307"/>
      <c r="FD1600" s="307"/>
      <c r="FE1600" s="307"/>
      <c r="FF1600" s="307"/>
      <c r="FG1600" s="307"/>
      <c r="FH1600" s="307"/>
      <c r="FI1600" s="307"/>
      <c r="FJ1600" s="307"/>
      <c r="FK1600" s="307"/>
      <c r="FL1600" s="307"/>
      <c r="FM1600" s="307"/>
      <c r="FN1600" s="307"/>
      <c r="FO1600" s="307"/>
      <c r="FP1600" s="307"/>
      <c r="FQ1600" s="307"/>
      <c r="FR1600" s="307"/>
      <c r="FS1600" s="307"/>
      <c r="FT1600" s="307"/>
      <c r="FU1600" s="307"/>
      <c r="FV1600" s="307"/>
      <c r="FW1600" s="307"/>
      <c r="FX1600" s="307"/>
      <c r="FY1600" s="307"/>
      <c r="FZ1600" s="307"/>
      <c r="GA1600" s="307"/>
      <c r="GB1600" s="307"/>
      <c r="GC1600" s="307"/>
      <c r="GD1600" s="307"/>
      <c r="GE1600" s="307"/>
      <c r="GF1600" s="307"/>
      <c r="GG1600" s="307"/>
      <c r="GH1600" s="307"/>
      <c r="GI1600" s="307"/>
      <c r="GJ1600" s="307"/>
      <c r="GK1600" s="307"/>
      <c r="GL1600" s="307"/>
      <c r="GM1600" s="307"/>
      <c r="GN1600" s="307"/>
      <c r="GO1600" s="307"/>
      <c r="GP1600" s="307"/>
      <c r="GQ1600" s="307"/>
      <c r="GR1600" s="307"/>
      <c r="GS1600" s="307"/>
      <c r="GT1600" s="307"/>
      <c r="GU1600" s="307"/>
      <c r="GV1600" s="307"/>
      <c r="GW1600" s="307"/>
      <c r="GX1600" s="307"/>
      <c r="GY1600" s="307"/>
      <c r="GZ1600" s="307"/>
      <c r="HA1600" s="307"/>
      <c r="HB1600" s="307"/>
      <c r="HC1600" s="307"/>
      <c r="HD1600" s="307"/>
      <c r="HE1600" s="307"/>
      <c r="HF1600" s="307"/>
      <c r="HG1600" s="307"/>
      <c r="HH1600" s="307"/>
      <c r="HI1600" s="307"/>
      <c r="HJ1600" s="307"/>
      <c r="HK1600" s="307"/>
      <c r="HL1600" s="307"/>
      <c r="HM1600" s="307"/>
      <c r="HN1600" s="307"/>
      <c r="HO1600" s="307"/>
      <c r="HP1600" s="307"/>
      <c r="HQ1600" s="307"/>
      <c r="HR1600" s="307"/>
      <c r="HS1600" s="307"/>
      <c r="HT1600" s="307"/>
      <c r="HU1600" s="307"/>
      <c r="HV1600" s="307"/>
      <c r="HW1600" s="307"/>
      <c r="HX1600" s="307"/>
      <c r="HY1600" s="307"/>
      <c r="HZ1600" s="307"/>
      <c r="IA1600" s="307"/>
      <c r="IB1600" s="307"/>
      <c r="IC1600" s="307"/>
      <c r="ID1600" s="307"/>
      <c r="IE1600" s="307"/>
      <c r="IF1600" s="307"/>
      <c r="IG1600" s="307"/>
      <c r="IH1600" s="307"/>
      <c r="II1600" s="307"/>
      <c r="IJ1600" s="307"/>
      <c r="IK1600" s="307"/>
      <c r="IL1600" s="307"/>
      <c r="IM1600" s="307"/>
      <c r="IN1600" s="307"/>
      <c r="IO1600" s="307"/>
      <c r="IP1600" s="307"/>
      <c r="IQ1600" s="307"/>
      <c r="IR1600" s="307"/>
      <c r="IS1600" s="307"/>
      <c r="IT1600" s="307"/>
      <c r="IU1600" s="307"/>
      <c r="IV1600" s="307"/>
      <c r="IW1600" s="307"/>
      <c r="IX1600" s="307"/>
      <c r="IY1600" s="307"/>
      <c r="IZ1600" s="307"/>
      <c r="JA1600" s="307"/>
      <c r="JB1600" s="307"/>
      <c r="JC1600" s="307"/>
      <c r="JD1600" s="307"/>
      <c r="JE1600" s="307"/>
      <c r="JF1600" s="307"/>
      <c r="JG1600" s="307"/>
      <c r="JH1600" s="307"/>
      <c r="JI1600" s="307"/>
      <c r="JJ1600" s="307"/>
      <c r="JK1600" s="307"/>
      <c r="JL1600" s="307"/>
      <c r="JM1600" s="307"/>
      <c r="JN1600" s="307"/>
      <c r="JO1600" s="307"/>
      <c r="JP1600" s="307"/>
      <c r="JQ1600" s="307"/>
      <c r="JR1600" s="307"/>
      <c r="JS1600" s="307"/>
      <c r="JT1600" s="307"/>
      <c r="JU1600" s="307"/>
      <c r="JV1600" s="307"/>
      <c r="JW1600" s="307"/>
      <c r="JX1600" s="307"/>
      <c r="JY1600" s="307"/>
      <c r="JZ1600" s="307"/>
      <c r="KA1600" s="307"/>
      <c r="KB1600" s="307"/>
      <c r="KC1600" s="307"/>
      <c r="KD1600" s="307"/>
      <c r="KE1600" s="307"/>
      <c r="KF1600" s="307"/>
      <c r="KG1600" s="307"/>
      <c r="KH1600" s="307"/>
      <c r="KI1600" s="307"/>
      <c r="KJ1600" s="307"/>
      <c r="KK1600" s="307"/>
      <c r="KL1600" s="307"/>
      <c r="KM1600" s="307"/>
      <c r="KN1600" s="307"/>
      <c r="KO1600" s="307"/>
      <c r="KP1600" s="307"/>
      <c r="KQ1600" s="307"/>
      <c r="KR1600" s="307"/>
      <c r="KS1600" s="307"/>
      <c r="KT1600" s="307"/>
    </row>
    <row r="1601" spans="14:306" s="56" customFormat="1" ht="15" customHeight="1">
      <c r="N1601" s="447"/>
      <c r="AG1601" s="57"/>
      <c r="AH1601" s="57"/>
      <c r="AI1601" s="57"/>
      <c r="AJ1601" s="57"/>
      <c r="AK1601" s="57"/>
      <c r="AL1601" s="57"/>
      <c r="AM1601" s="57"/>
      <c r="AN1601" s="57"/>
      <c r="AO1601" s="57"/>
      <c r="AP1601" s="57"/>
      <c r="AQ1601" s="57"/>
      <c r="AR1601" s="57"/>
      <c r="AS1601" s="57"/>
      <c r="AT1601" s="57"/>
      <c r="AU1601" s="57"/>
      <c r="AV1601" s="57"/>
      <c r="AW1601" s="57"/>
      <c r="AX1601" s="57"/>
      <c r="AY1601" s="57"/>
      <c r="AZ1601" s="57"/>
      <c r="BA1601" s="57"/>
      <c r="BB1601" s="57"/>
      <c r="BC1601" s="57"/>
      <c r="BD1601" s="57"/>
      <c r="BE1601" s="57"/>
      <c r="BF1601" s="57"/>
      <c r="BG1601" s="57"/>
      <c r="BH1601" s="57"/>
      <c r="BI1601" s="57"/>
      <c r="BJ1601" s="57"/>
      <c r="BK1601" s="57"/>
      <c r="BL1601" s="57"/>
      <c r="BM1601" s="57"/>
      <c r="BN1601" s="57"/>
      <c r="CB1601" s="307"/>
      <c r="CC1601" s="307"/>
      <c r="CD1601" s="307"/>
      <c r="CE1601" s="307"/>
      <c r="CF1601" s="307"/>
      <c r="CG1601" s="307"/>
      <c r="CH1601" s="307"/>
      <c r="CI1601" s="307"/>
      <c r="CJ1601" s="307"/>
      <c r="CK1601" s="307"/>
      <c r="CL1601" s="307"/>
      <c r="CM1601" s="307"/>
      <c r="CN1601" s="307"/>
      <c r="CO1601" s="307"/>
      <c r="CP1601" s="307"/>
      <c r="CQ1601" s="307"/>
      <c r="CR1601" s="307"/>
      <c r="CS1601" s="307"/>
      <c r="CT1601" s="307"/>
      <c r="CU1601" s="307"/>
      <c r="CV1601" s="307"/>
      <c r="CW1601" s="307"/>
      <c r="CX1601" s="307"/>
      <c r="CY1601" s="307"/>
      <c r="CZ1601" s="307"/>
      <c r="DA1601" s="307"/>
      <c r="DB1601" s="307"/>
      <c r="DC1601" s="307"/>
      <c r="DD1601" s="307"/>
      <c r="DE1601" s="307"/>
      <c r="DF1601" s="307"/>
      <c r="DG1601" s="307"/>
      <c r="DH1601" s="307"/>
      <c r="DI1601" s="390"/>
      <c r="DJ1601" s="390"/>
      <c r="DK1601" s="307"/>
      <c r="DL1601" s="307"/>
      <c r="DM1601" s="307"/>
      <c r="DN1601" s="307"/>
      <c r="DO1601" s="307"/>
      <c r="DP1601" s="307"/>
      <c r="DQ1601" s="307"/>
      <c r="DR1601" s="307"/>
      <c r="DS1601" s="307"/>
      <c r="DT1601" s="307"/>
      <c r="DU1601" s="307"/>
      <c r="DV1601" s="307"/>
      <c r="DW1601" s="307"/>
      <c r="DX1601" s="307"/>
      <c r="DY1601" s="307"/>
      <c r="DZ1601" s="307"/>
      <c r="EA1601" s="307"/>
      <c r="EB1601" s="307"/>
      <c r="EC1601" s="307"/>
      <c r="ED1601" s="307"/>
      <c r="EE1601" s="307"/>
      <c r="EF1601" s="307"/>
      <c r="EG1601" s="307"/>
      <c r="EH1601" s="307"/>
      <c r="EI1601" s="307"/>
      <c r="EJ1601" s="307"/>
      <c r="EK1601" s="307"/>
      <c r="EL1601" s="307"/>
      <c r="EM1601" s="307"/>
      <c r="EN1601" s="307"/>
      <c r="EO1601" s="307"/>
      <c r="EP1601" s="307"/>
      <c r="EQ1601" s="307"/>
      <c r="ER1601" s="307"/>
      <c r="ES1601" s="307"/>
      <c r="ET1601" s="307"/>
      <c r="EU1601" s="390"/>
      <c r="EV1601" s="390"/>
      <c r="EW1601" s="307"/>
      <c r="EX1601" s="307"/>
      <c r="EY1601" s="307"/>
      <c r="EZ1601" s="307"/>
      <c r="FA1601" s="307"/>
      <c r="FB1601" s="307"/>
      <c r="FC1601" s="307"/>
      <c r="FD1601" s="307"/>
      <c r="FE1601" s="307"/>
      <c r="FF1601" s="307"/>
      <c r="FG1601" s="307"/>
      <c r="FH1601" s="307"/>
      <c r="FI1601" s="307"/>
      <c r="FJ1601" s="307"/>
      <c r="FK1601" s="307"/>
      <c r="FL1601" s="307"/>
      <c r="FM1601" s="307"/>
      <c r="FN1601" s="307"/>
      <c r="FO1601" s="307"/>
      <c r="FP1601" s="307"/>
      <c r="FQ1601" s="307"/>
      <c r="FR1601" s="307"/>
      <c r="FS1601" s="307"/>
      <c r="FT1601" s="307"/>
      <c r="FU1601" s="307"/>
      <c r="FV1601" s="307"/>
      <c r="FW1601" s="307"/>
      <c r="FX1601" s="307"/>
      <c r="FY1601" s="307"/>
      <c r="FZ1601" s="307"/>
      <c r="GA1601" s="307"/>
      <c r="GB1601" s="307"/>
      <c r="GC1601" s="307"/>
      <c r="GD1601" s="307"/>
      <c r="GE1601" s="307"/>
      <c r="GF1601" s="307"/>
      <c r="GG1601" s="307"/>
      <c r="GH1601" s="307"/>
      <c r="GI1601" s="307"/>
      <c r="GJ1601" s="307"/>
      <c r="GK1601" s="307"/>
      <c r="GL1601" s="307"/>
      <c r="GM1601" s="307"/>
      <c r="GN1601" s="307"/>
      <c r="GO1601" s="307"/>
      <c r="GP1601" s="307"/>
      <c r="GQ1601" s="307"/>
      <c r="GR1601" s="307"/>
      <c r="GS1601" s="307"/>
      <c r="GT1601" s="307"/>
      <c r="GU1601" s="307"/>
      <c r="GV1601" s="307"/>
      <c r="GW1601" s="307"/>
      <c r="GX1601" s="307"/>
      <c r="GY1601" s="307"/>
      <c r="GZ1601" s="307"/>
      <c r="HA1601" s="307"/>
      <c r="HB1601" s="307"/>
      <c r="HC1601" s="307"/>
      <c r="HD1601" s="307"/>
      <c r="HE1601" s="307"/>
      <c r="HF1601" s="307"/>
      <c r="HG1601" s="307"/>
      <c r="HH1601" s="307"/>
      <c r="HI1601" s="307"/>
      <c r="HJ1601" s="307"/>
      <c r="HK1601" s="307"/>
      <c r="HL1601" s="307"/>
      <c r="HM1601" s="307"/>
      <c r="HN1601" s="307"/>
      <c r="HO1601" s="307"/>
      <c r="HP1601" s="307"/>
      <c r="HQ1601" s="307"/>
      <c r="HR1601" s="307"/>
      <c r="HS1601" s="307"/>
      <c r="HT1601" s="307"/>
      <c r="HU1601" s="307"/>
      <c r="HV1601" s="307"/>
      <c r="HW1601" s="307"/>
      <c r="HX1601" s="307"/>
      <c r="HY1601" s="307"/>
      <c r="HZ1601" s="307"/>
      <c r="IA1601" s="307"/>
      <c r="IB1601" s="307"/>
      <c r="IC1601" s="307"/>
      <c r="ID1601" s="307"/>
      <c r="IE1601" s="307"/>
      <c r="IF1601" s="307"/>
      <c r="IG1601" s="307"/>
      <c r="IH1601" s="307"/>
      <c r="II1601" s="307"/>
      <c r="IJ1601" s="307"/>
      <c r="IK1601" s="307"/>
      <c r="IL1601" s="307"/>
      <c r="IM1601" s="307"/>
      <c r="IN1601" s="307"/>
      <c r="IO1601" s="307"/>
      <c r="IP1601" s="307"/>
      <c r="IQ1601" s="307"/>
      <c r="IR1601" s="307"/>
      <c r="IS1601" s="307"/>
      <c r="IT1601" s="307"/>
      <c r="IU1601" s="307"/>
      <c r="IV1601" s="307"/>
      <c r="IW1601" s="307"/>
      <c r="IX1601" s="307"/>
      <c r="IY1601" s="307"/>
      <c r="IZ1601" s="307"/>
      <c r="JA1601" s="307"/>
      <c r="JB1601" s="307"/>
      <c r="JC1601" s="307"/>
      <c r="JD1601" s="307"/>
      <c r="JE1601" s="307"/>
      <c r="JF1601" s="307"/>
      <c r="JG1601" s="307"/>
      <c r="JH1601" s="307"/>
      <c r="JI1601" s="307"/>
      <c r="JJ1601" s="307"/>
      <c r="JK1601" s="307"/>
      <c r="JL1601" s="307"/>
      <c r="JM1601" s="307"/>
      <c r="JN1601" s="307"/>
      <c r="JO1601" s="307"/>
      <c r="JP1601" s="307"/>
      <c r="JQ1601" s="307"/>
      <c r="JR1601" s="307"/>
      <c r="JS1601" s="307"/>
      <c r="JT1601" s="307"/>
      <c r="JU1601" s="307"/>
      <c r="JV1601" s="307"/>
      <c r="JW1601" s="307"/>
      <c r="JX1601" s="307"/>
      <c r="JY1601" s="307"/>
      <c r="JZ1601" s="307"/>
      <c r="KA1601" s="307"/>
      <c r="KB1601" s="307"/>
      <c r="KC1601" s="307"/>
      <c r="KD1601" s="307"/>
      <c r="KE1601" s="307"/>
      <c r="KF1601" s="307"/>
      <c r="KG1601" s="307"/>
      <c r="KH1601" s="307"/>
      <c r="KI1601" s="307"/>
      <c r="KJ1601" s="307"/>
      <c r="KK1601" s="307"/>
      <c r="KL1601" s="307"/>
      <c r="KM1601" s="307"/>
      <c r="KN1601" s="307"/>
      <c r="KO1601" s="307"/>
      <c r="KP1601" s="307"/>
      <c r="KQ1601" s="307"/>
      <c r="KR1601" s="307"/>
      <c r="KS1601" s="307"/>
      <c r="KT1601" s="307"/>
    </row>
    <row r="1602" spans="14:306" s="56" customFormat="1" ht="15" customHeight="1">
      <c r="AG1602" s="57"/>
      <c r="AH1602" s="57"/>
      <c r="AI1602" s="57"/>
      <c r="AJ1602" s="57"/>
      <c r="AK1602" s="57"/>
      <c r="AL1602" s="57"/>
      <c r="AM1602" s="57"/>
      <c r="AN1602" s="57"/>
      <c r="AO1602" s="57"/>
      <c r="AP1602" s="57"/>
      <c r="AQ1602" s="57"/>
      <c r="AR1602" s="57"/>
      <c r="AS1602" s="57"/>
      <c r="AT1602" s="57"/>
      <c r="AU1602" s="57"/>
      <c r="AV1602" s="57"/>
      <c r="AW1602" s="57"/>
      <c r="AX1602" s="57"/>
      <c r="AY1602" s="57"/>
      <c r="AZ1602" s="57"/>
      <c r="BA1602" s="57"/>
      <c r="BB1602" s="57"/>
      <c r="BC1602" s="57"/>
      <c r="BD1602" s="57"/>
      <c r="BE1602" s="57"/>
      <c r="BF1602" s="57"/>
      <c r="BG1602" s="57"/>
      <c r="BH1602" s="57"/>
      <c r="BI1602" s="57"/>
      <c r="BJ1602" s="57"/>
      <c r="BK1602" s="57"/>
      <c r="BL1602" s="57"/>
      <c r="BM1602" s="57"/>
      <c r="BN1602" s="57"/>
      <c r="CB1602" s="307"/>
      <c r="CC1602" s="307"/>
      <c r="CD1602" s="307"/>
      <c r="CE1602" s="307"/>
      <c r="CF1602" s="307"/>
      <c r="CG1602" s="307"/>
      <c r="CH1602" s="307"/>
      <c r="CI1602" s="307"/>
      <c r="CJ1602" s="307"/>
      <c r="CK1602" s="307"/>
      <c r="CL1602" s="307"/>
      <c r="CM1602" s="307"/>
      <c r="CN1602" s="307"/>
      <c r="CO1602" s="307"/>
      <c r="CP1602" s="307"/>
      <c r="CQ1602" s="307"/>
      <c r="CR1602" s="307"/>
      <c r="CS1602" s="307"/>
      <c r="CT1602" s="307"/>
      <c r="CU1602" s="307"/>
      <c r="CV1602" s="307"/>
      <c r="CW1602" s="307"/>
      <c r="CX1602" s="307"/>
      <c r="CY1602" s="307"/>
      <c r="CZ1602" s="307"/>
      <c r="DA1602" s="307"/>
      <c r="DB1602" s="307"/>
      <c r="DC1602" s="307"/>
      <c r="DD1602" s="307"/>
      <c r="DE1602" s="307"/>
      <c r="DF1602" s="307"/>
      <c r="DG1602" s="307"/>
      <c r="DH1602" s="307"/>
      <c r="DI1602" s="390"/>
      <c r="DJ1602" s="390"/>
      <c r="DK1602" s="307"/>
      <c r="DL1602" s="307"/>
      <c r="DM1602" s="307"/>
      <c r="DN1602" s="307"/>
      <c r="DO1602" s="307"/>
      <c r="DP1602" s="307"/>
      <c r="DQ1602" s="307"/>
      <c r="DR1602" s="307"/>
      <c r="DS1602" s="307"/>
      <c r="DT1602" s="307"/>
      <c r="DU1602" s="307"/>
      <c r="DV1602" s="307"/>
      <c r="DW1602" s="307"/>
      <c r="DX1602" s="307"/>
      <c r="DY1602" s="307"/>
      <c r="DZ1602" s="307"/>
      <c r="EA1602" s="307"/>
      <c r="EB1602" s="307"/>
      <c r="EC1602" s="307"/>
      <c r="ED1602" s="307"/>
      <c r="EE1602" s="307"/>
      <c r="EF1602" s="307"/>
      <c r="EG1602" s="307"/>
      <c r="EH1602" s="307"/>
      <c r="EI1602" s="307"/>
      <c r="EJ1602" s="307"/>
      <c r="EK1602" s="307"/>
      <c r="EL1602" s="307"/>
      <c r="EM1602" s="307"/>
      <c r="EN1602" s="307"/>
      <c r="EO1602" s="307"/>
      <c r="EP1602" s="307"/>
      <c r="EQ1602" s="307"/>
      <c r="ER1602" s="307"/>
      <c r="ES1602" s="307"/>
      <c r="ET1602" s="307"/>
      <c r="EU1602" s="390"/>
      <c r="EV1602" s="390"/>
      <c r="EW1602" s="307"/>
      <c r="EX1602" s="307"/>
      <c r="EY1602" s="307"/>
      <c r="EZ1602" s="307"/>
      <c r="FA1602" s="307"/>
      <c r="FB1602" s="307"/>
      <c r="FC1602" s="307"/>
      <c r="FD1602" s="307"/>
      <c r="FE1602" s="307"/>
      <c r="FF1602" s="307"/>
      <c r="FG1602" s="307"/>
      <c r="FH1602" s="307"/>
      <c r="FI1602" s="307"/>
      <c r="FJ1602" s="307"/>
      <c r="FK1602" s="307"/>
      <c r="FL1602" s="307"/>
      <c r="FM1602" s="307"/>
      <c r="FN1602" s="307"/>
      <c r="FO1602" s="307"/>
      <c r="FP1602" s="307"/>
      <c r="FQ1602" s="307"/>
      <c r="FR1602" s="307"/>
      <c r="FS1602" s="307"/>
      <c r="FT1602" s="307"/>
      <c r="FU1602" s="307"/>
      <c r="FV1602" s="307"/>
      <c r="FW1602" s="307"/>
      <c r="FX1602" s="307"/>
      <c r="FY1602" s="307"/>
      <c r="FZ1602" s="307"/>
      <c r="GA1602" s="307"/>
      <c r="GB1602" s="307"/>
      <c r="GC1602" s="307"/>
      <c r="GD1602" s="307"/>
      <c r="GE1602" s="307"/>
      <c r="GF1602" s="307"/>
      <c r="GG1602" s="307"/>
      <c r="GH1602" s="307"/>
      <c r="GI1602" s="307"/>
      <c r="GJ1602" s="307"/>
      <c r="GK1602" s="307"/>
      <c r="GL1602" s="307"/>
      <c r="GM1602" s="307"/>
      <c r="GN1602" s="307"/>
      <c r="GO1602" s="307"/>
      <c r="GP1602" s="307"/>
      <c r="GQ1602" s="307"/>
      <c r="GR1602" s="307"/>
      <c r="GS1602" s="307"/>
      <c r="GT1602" s="307"/>
      <c r="GU1602" s="307"/>
      <c r="GV1602" s="307"/>
      <c r="GW1602" s="307"/>
      <c r="GX1602" s="307"/>
      <c r="GY1602" s="307"/>
      <c r="GZ1602" s="307"/>
      <c r="HA1602" s="307"/>
      <c r="HB1602" s="307"/>
      <c r="HC1602" s="307"/>
      <c r="HD1602" s="307"/>
      <c r="HE1602" s="307"/>
      <c r="HF1602" s="307"/>
      <c r="HG1602" s="307"/>
      <c r="HH1602" s="307"/>
      <c r="HI1602" s="307"/>
      <c r="HJ1602" s="307"/>
      <c r="HK1602" s="307"/>
      <c r="HL1602" s="307"/>
      <c r="HM1602" s="307"/>
      <c r="HN1602" s="307"/>
      <c r="HO1602" s="307"/>
      <c r="HP1602" s="307"/>
      <c r="HQ1602" s="307"/>
      <c r="HR1602" s="307"/>
      <c r="HS1602" s="307"/>
      <c r="HT1602" s="307"/>
      <c r="HU1602" s="307"/>
      <c r="HV1602" s="307"/>
      <c r="HW1602" s="307"/>
      <c r="HX1602" s="307"/>
      <c r="HY1602" s="307"/>
      <c r="HZ1602" s="307"/>
      <c r="IA1602" s="307"/>
      <c r="IB1602" s="307"/>
      <c r="IC1602" s="307"/>
      <c r="ID1602" s="307"/>
      <c r="IE1602" s="307"/>
      <c r="IF1602" s="307"/>
      <c r="IG1602" s="307"/>
      <c r="IH1602" s="307"/>
      <c r="II1602" s="307"/>
      <c r="IJ1602" s="307"/>
      <c r="IK1602" s="307"/>
      <c r="IL1602" s="307"/>
      <c r="IM1602" s="307"/>
      <c r="IN1602" s="307"/>
      <c r="IO1602" s="307"/>
      <c r="IP1602" s="307"/>
      <c r="IQ1602" s="307"/>
      <c r="IR1602" s="307"/>
      <c r="IS1602" s="307"/>
      <c r="IT1602" s="307"/>
      <c r="IU1602" s="307"/>
      <c r="IV1602" s="307"/>
      <c r="IW1602" s="307"/>
      <c r="IX1602" s="307"/>
      <c r="IY1602" s="307"/>
      <c r="IZ1602" s="307"/>
      <c r="JA1602" s="307"/>
      <c r="JB1602" s="307"/>
      <c r="JC1602" s="307"/>
      <c r="JD1602" s="307"/>
      <c r="JE1602" s="307"/>
      <c r="JF1602" s="307"/>
      <c r="JG1602" s="307"/>
      <c r="JH1602" s="307"/>
      <c r="JI1602" s="307"/>
      <c r="JJ1602" s="307"/>
      <c r="JK1602" s="307"/>
      <c r="JL1602" s="307"/>
      <c r="JM1602" s="307"/>
      <c r="JN1602" s="307"/>
      <c r="JO1602" s="307"/>
      <c r="JP1602" s="307"/>
      <c r="JQ1602" s="307"/>
      <c r="JR1602" s="307"/>
      <c r="JS1602" s="307"/>
      <c r="JT1602" s="307"/>
      <c r="JU1602" s="307"/>
      <c r="JV1602" s="307"/>
      <c r="JW1602" s="307"/>
      <c r="JX1602" s="307"/>
      <c r="JY1602" s="307"/>
      <c r="JZ1602" s="307"/>
      <c r="KA1602" s="307"/>
      <c r="KB1602" s="307"/>
      <c r="KC1602" s="307"/>
      <c r="KD1602" s="307"/>
      <c r="KE1602" s="307"/>
      <c r="KF1602" s="307"/>
      <c r="KG1602" s="307"/>
      <c r="KH1602" s="307"/>
      <c r="KI1602" s="307"/>
      <c r="KJ1602" s="307"/>
      <c r="KK1602" s="307"/>
      <c r="KL1602" s="307"/>
      <c r="KM1602" s="307"/>
      <c r="KN1602" s="307"/>
      <c r="KO1602" s="307"/>
      <c r="KP1602" s="307"/>
      <c r="KQ1602" s="307"/>
      <c r="KR1602" s="307"/>
      <c r="KS1602" s="307"/>
      <c r="KT1602" s="307"/>
    </row>
    <row r="1603" spans="14:306" s="56" customFormat="1" ht="15" customHeight="1">
      <c r="AG1603" s="57"/>
      <c r="AH1603" s="57"/>
      <c r="AI1603" s="57"/>
      <c r="AJ1603" s="57"/>
      <c r="AK1603" s="57"/>
      <c r="AL1603" s="57"/>
      <c r="AM1603" s="57"/>
      <c r="AN1603" s="57"/>
      <c r="AO1603" s="57"/>
      <c r="AP1603" s="57"/>
      <c r="AQ1603" s="57"/>
      <c r="AR1603" s="57"/>
      <c r="AS1603" s="57"/>
      <c r="AT1603" s="57"/>
      <c r="AU1603" s="57"/>
      <c r="AV1603" s="57"/>
      <c r="AW1603" s="57"/>
      <c r="AX1603" s="57"/>
      <c r="AY1603" s="57"/>
      <c r="AZ1603" s="57"/>
      <c r="BA1603" s="57"/>
      <c r="BB1603" s="57"/>
      <c r="BC1603" s="57"/>
      <c r="BD1603" s="57"/>
      <c r="BE1603" s="57"/>
      <c r="BF1603" s="57"/>
      <c r="BG1603" s="57"/>
      <c r="BH1603" s="57"/>
      <c r="BI1603" s="57"/>
      <c r="BJ1603" s="57"/>
      <c r="BK1603" s="57"/>
      <c r="BL1603" s="57"/>
      <c r="BM1603" s="57"/>
      <c r="BN1603" s="57"/>
      <c r="CB1603" s="307"/>
      <c r="CC1603" s="307"/>
      <c r="CD1603" s="307"/>
      <c r="CE1603" s="307"/>
      <c r="CF1603" s="307"/>
      <c r="CG1603" s="307"/>
      <c r="CH1603" s="307"/>
      <c r="CI1603" s="307"/>
      <c r="CJ1603" s="307"/>
      <c r="CK1603" s="307"/>
      <c r="CL1603" s="307"/>
      <c r="CM1603" s="307"/>
      <c r="CN1603" s="307"/>
      <c r="CO1603" s="307"/>
      <c r="CP1603" s="307"/>
      <c r="CQ1603" s="307"/>
      <c r="CR1603" s="307"/>
      <c r="CS1603" s="307"/>
      <c r="CT1603" s="307"/>
      <c r="CU1603" s="307"/>
      <c r="CV1603" s="307"/>
      <c r="CW1603" s="307"/>
      <c r="CX1603" s="307"/>
      <c r="CY1603" s="307"/>
      <c r="CZ1603" s="307"/>
      <c r="DA1603" s="307"/>
      <c r="DB1603" s="307"/>
      <c r="DC1603" s="307"/>
      <c r="DD1603" s="307"/>
      <c r="DE1603" s="307"/>
      <c r="DF1603" s="307"/>
      <c r="DG1603" s="307"/>
      <c r="DH1603" s="307"/>
      <c r="DI1603" s="390"/>
      <c r="DJ1603" s="390"/>
      <c r="DK1603" s="307"/>
      <c r="DL1603" s="307"/>
      <c r="DM1603" s="307"/>
      <c r="DN1603" s="307"/>
      <c r="DO1603" s="307"/>
      <c r="DP1603" s="307"/>
      <c r="DQ1603" s="307"/>
      <c r="DR1603" s="307"/>
      <c r="DS1603" s="307"/>
      <c r="DT1603" s="307"/>
      <c r="DU1603" s="307"/>
      <c r="DV1603" s="307"/>
      <c r="DW1603" s="307"/>
      <c r="DX1603" s="307"/>
      <c r="DY1603" s="307"/>
      <c r="DZ1603" s="307"/>
      <c r="EA1603" s="307"/>
      <c r="EB1603" s="307"/>
      <c r="EC1603" s="307"/>
      <c r="ED1603" s="307"/>
      <c r="EE1603" s="307"/>
      <c r="EF1603" s="307"/>
      <c r="EG1603" s="307"/>
      <c r="EH1603" s="307"/>
      <c r="EI1603" s="307"/>
      <c r="EJ1603" s="307"/>
      <c r="EK1603" s="307"/>
      <c r="EL1603" s="307"/>
      <c r="EM1603" s="307"/>
      <c r="EN1603" s="307"/>
      <c r="EO1603" s="307"/>
      <c r="EP1603" s="307"/>
      <c r="EQ1603" s="307"/>
      <c r="ER1603" s="307"/>
      <c r="ES1603" s="307"/>
      <c r="ET1603" s="307"/>
      <c r="EU1603" s="390"/>
      <c r="EV1603" s="390"/>
      <c r="EW1603" s="307"/>
      <c r="EX1603" s="307"/>
      <c r="EY1603" s="307"/>
      <c r="EZ1603" s="307"/>
      <c r="FA1603" s="307"/>
      <c r="FB1603" s="307"/>
      <c r="FC1603" s="307"/>
      <c r="FD1603" s="307"/>
      <c r="FE1603" s="307"/>
      <c r="FF1603" s="307"/>
      <c r="FG1603" s="307"/>
      <c r="FH1603" s="307"/>
      <c r="FI1603" s="307"/>
      <c r="FJ1603" s="307"/>
      <c r="FK1603" s="307"/>
      <c r="FL1603" s="307"/>
      <c r="FM1603" s="307"/>
      <c r="FN1603" s="307"/>
      <c r="FO1603" s="307"/>
      <c r="FP1603" s="307"/>
      <c r="FQ1603" s="307"/>
      <c r="FR1603" s="307"/>
      <c r="FS1603" s="307"/>
      <c r="FT1603" s="307"/>
      <c r="FU1603" s="307"/>
      <c r="FV1603" s="307"/>
      <c r="FW1603" s="307"/>
      <c r="FX1603" s="307"/>
      <c r="FY1603" s="307"/>
      <c r="FZ1603" s="307"/>
      <c r="GA1603" s="307"/>
      <c r="GB1603" s="307"/>
      <c r="GC1603" s="307"/>
      <c r="GD1603" s="307"/>
      <c r="GE1603" s="307"/>
      <c r="GF1603" s="307"/>
      <c r="GG1603" s="307"/>
      <c r="GH1603" s="307"/>
      <c r="GI1603" s="307"/>
      <c r="GJ1603" s="307"/>
      <c r="GK1603" s="307"/>
      <c r="GL1603" s="307"/>
      <c r="GM1603" s="307"/>
      <c r="GN1603" s="307"/>
      <c r="GO1603" s="307"/>
      <c r="GP1603" s="307"/>
      <c r="GQ1603" s="307"/>
      <c r="GR1603" s="307"/>
      <c r="GS1603" s="307"/>
      <c r="GT1603" s="307"/>
      <c r="GU1603" s="307"/>
      <c r="GV1603" s="307"/>
      <c r="GW1603" s="307"/>
      <c r="GX1603" s="307"/>
      <c r="GY1603" s="307"/>
      <c r="GZ1603" s="307"/>
      <c r="HA1603" s="307"/>
      <c r="HB1603" s="307"/>
      <c r="HC1603" s="307"/>
      <c r="HD1603" s="307"/>
      <c r="HE1603" s="307"/>
      <c r="HF1603" s="307"/>
      <c r="HG1603" s="307"/>
      <c r="HH1603" s="307"/>
      <c r="HI1603" s="307"/>
      <c r="HJ1603" s="307"/>
      <c r="HK1603" s="307"/>
      <c r="HL1603" s="307"/>
      <c r="HM1603" s="307"/>
      <c r="HN1603" s="307"/>
      <c r="HO1603" s="307"/>
      <c r="HP1603" s="307"/>
      <c r="HQ1603" s="307"/>
      <c r="HR1603" s="307"/>
      <c r="HS1603" s="307"/>
      <c r="HT1603" s="307"/>
      <c r="HU1603" s="307"/>
      <c r="HV1603" s="307"/>
      <c r="HW1603" s="307"/>
      <c r="HX1603" s="307"/>
      <c r="HY1603" s="307"/>
      <c r="HZ1603" s="307"/>
      <c r="IA1603" s="307"/>
      <c r="IB1603" s="307"/>
      <c r="IC1603" s="307"/>
      <c r="ID1603" s="307"/>
      <c r="IE1603" s="307"/>
      <c r="IF1603" s="307"/>
      <c r="IG1603" s="307"/>
      <c r="IH1603" s="307"/>
      <c r="II1603" s="307"/>
      <c r="IJ1603" s="307"/>
      <c r="IK1603" s="307"/>
      <c r="IL1603" s="307"/>
      <c r="IM1603" s="307"/>
      <c r="IN1603" s="307"/>
      <c r="IO1603" s="307"/>
      <c r="IP1603" s="307"/>
      <c r="IQ1603" s="307"/>
      <c r="IR1603" s="307"/>
      <c r="IS1603" s="307"/>
      <c r="IT1603" s="307"/>
      <c r="IU1603" s="307"/>
      <c r="IV1603" s="307"/>
      <c r="IW1603" s="307"/>
      <c r="IX1603" s="307"/>
      <c r="IY1603" s="307"/>
      <c r="IZ1603" s="307"/>
      <c r="JA1603" s="307"/>
      <c r="JB1603" s="307"/>
      <c r="JC1603" s="307"/>
      <c r="JD1603" s="307"/>
      <c r="JE1603" s="307"/>
      <c r="JF1603" s="307"/>
      <c r="JG1603" s="307"/>
      <c r="JH1603" s="307"/>
      <c r="JI1603" s="307"/>
      <c r="JJ1603" s="307"/>
      <c r="JK1603" s="307"/>
      <c r="JL1603" s="307"/>
      <c r="JM1603" s="307"/>
      <c r="JN1603" s="307"/>
      <c r="JO1603" s="307"/>
      <c r="JP1603" s="307"/>
      <c r="JQ1603" s="307"/>
      <c r="JR1603" s="307"/>
      <c r="JS1603" s="307"/>
      <c r="JT1603" s="307"/>
      <c r="JU1603" s="307"/>
      <c r="JV1603" s="307"/>
      <c r="JW1603" s="307"/>
      <c r="JX1603" s="307"/>
      <c r="JY1603" s="307"/>
      <c r="JZ1603" s="307"/>
      <c r="KA1603" s="307"/>
      <c r="KB1603" s="307"/>
      <c r="KC1603" s="307"/>
      <c r="KD1603" s="307"/>
      <c r="KE1603" s="307"/>
      <c r="KF1603" s="307"/>
      <c r="KG1603" s="307"/>
      <c r="KH1603" s="307"/>
      <c r="KI1603" s="307"/>
      <c r="KJ1603" s="307"/>
      <c r="KK1603" s="307"/>
      <c r="KL1603" s="307"/>
      <c r="KM1603" s="307"/>
      <c r="KN1603" s="307"/>
      <c r="KO1603" s="307"/>
      <c r="KP1603" s="307"/>
      <c r="KQ1603" s="307"/>
      <c r="KR1603" s="307"/>
      <c r="KS1603" s="307"/>
      <c r="KT1603" s="307"/>
    </row>
    <row r="1604" spans="14:306" s="56" customFormat="1" ht="15" customHeight="1">
      <c r="AG1604" s="57"/>
      <c r="AH1604" s="57"/>
      <c r="AI1604" s="57"/>
      <c r="AJ1604" s="57"/>
      <c r="AK1604" s="57"/>
      <c r="AL1604" s="57"/>
      <c r="AM1604" s="57"/>
      <c r="AN1604" s="57"/>
      <c r="AO1604" s="57"/>
      <c r="AP1604" s="57"/>
      <c r="AQ1604" s="57"/>
      <c r="AR1604" s="57"/>
      <c r="AS1604" s="57"/>
      <c r="AT1604" s="57"/>
      <c r="AU1604" s="57"/>
      <c r="AV1604" s="57"/>
      <c r="AW1604" s="57"/>
      <c r="AX1604" s="57"/>
      <c r="AY1604" s="57"/>
      <c r="AZ1604" s="57"/>
      <c r="BA1604" s="57"/>
      <c r="BB1604" s="57"/>
      <c r="BC1604" s="57"/>
      <c r="BD1604" s="57"/>
      <c r="BE1604" s="57"/>
      <c r="BF1604" s="57"/>
      <c r="BG1604" s="57"/>
      <c r="BH1604" s="57"/>
      <c r="BI1604" s="57"/>
      <c r="BJ1604" s="57"/>
      <c r="BK1604" s="57"/>
      <c r="BL1604" s="57"/>
      <c r="BM1604" s="57"/>
      <c r="BN1604" s="57"/>
      <c r="CB1604" s="307"/>
      <c r="CC1604" s="307"/>
      <c r="CD1604" s="307"/>
      <c r="CE1604" s="307"/>
      <c r="CF1604" s="307"/>
      <c r="CG1604" s="307"/>
      <c r="CH1604" s="307"/>
      <c r="CI1604" s="307"/>
      <c r="CJ1604" s="307"/>
      <c r="CK1604" s="307"/>
      <c r="CL1604" s="307"/>
      <c r="CM1604" s="307"/>
      <c r="CN1604" s="307"/>
      <c r="CO1604" s="307"/>
      <c r="CP1604" s="307"/>
      <c r="CQ1604" s="307"/>
      <c r="CR1604" s="307"/>
      <c r="CS1604" s="307"/>
      <c r="CT1604" s="307"/>
      <c r="CU1604" s="307"/>
      <c r="CV1604" s="307"/>
      <c r="CW1604" s="307"/>
      <c r="CX1604" s="307"/>
      <c r="CY1604" s="307"/>
      <c r="CZ1604" s="307"/>
      <c r="DA1604" s="307"/>
      <c r="DB1604" s="307"/>
      <c r="DC1604" s="307"/>
      <c r="DD1604" s="307"/>
      <c r="DE1604" s="307"/>
      <c r="DF1604" s="307"/>
      <c r="DG1604" s="307"/>
      <c r="DH1604" s="307"/>
      <c r="DI1604" s="390"/>
      <c r="DJ1604" s="390"/>
      <c r="DK1604" s="307"/>
      <c r="DL1604" s="307"/>
      <c r="DM1604" s="307"/>
      <c r="DN1604" s="307"/>
      <c r="DO1604" s="307"/>
      <c r="DP1604" s="307"/>
      <c r="DQ1604" s="307"/>
      <c r="DR1604" s="307"/>
      <c r="DS1604" s="307"/>
      <c r="DT1604" s="307"/>
      <c r="DU1604" s="307"/>
      <c r="DV1604" s="307"/>
      <c r="DW1604" s="307"/>
      <c r="DX1604" s="307"/>
      <c r="DY1604" s="307"/>
      <c r="DZ1604" s="307"/>
      <c r="EA1604" s="307"/>
      <c r="EB1604" s="307"/>
      <c r="EC1604" s="307"/>
      <c r="ED1604" s="307"/>
      <c r="EE1604" s="307"/>
      <c r="EF1604" s="307"/>
      <c r="EG1604" s="307"/>
      <c r="EH1604" s="307"/>
      <c r="EI1604" s="307"/>
      <c r="EJ1604" s="307"/>
      <c r="EK1604" s="307"/>
      <c r="EL1604" s="307"/>
      <c r="EM1604" s="307"/>
      <c r="EN1604" s="307"/>
      <c r="EO1604" s="307"/>
      <c r="EP1604" s="307"/>
      <c r="EQ1604" s="307"/>
      <c r="ER1604" s="307"/>
      <c r="ES1604" s="307"/>
      <c r="ET1604" s="307"/>
      <c r="EU1604" s="390"/>
      <c r="EV1604" s="390"/>
      <c r="EW1604" s="307"/>
      <c r="EX1604" s="307"/>
      <c r="EY1604" s="307"/>
      <c r="EZ1604" s="307"/>
      <c r="FA1604" s="307"/>
      <c r="FB1604" s="307"/>
      <c r="FC1604" s="307"/>
      <c r="FD1604" s="307"/>
      <c r="FE1604" s="307"/>
      <c r="FF1604" s="307"/>
      <c r="FG1604" s="307"/>
      <c r="FH1604" s="307"/>
      <c r="FI1604" s="307"/>
      <c r="FJ1604" s="307"/>
      <c r="FK1604" s="307"/>
      <c r="FL1604" s="307"/>
      <c r="FM1604" s="307"/>
      <c r="FN1604" s="307"/>
      <c r="FO1604" s="307"/>
      <c r="FP1604" s="307"/>
      <c r="FQ1604" s="307"/>
      <c r="FR1604" s="307"/>
      <c r="FS1604" s="307"/>
      <c r="FT1604" s="307"/>
      <c r="FU1604" s="307"/>
      <c r="FV1604" s="307"/>
      <c r="FW1604" s="307"/>
      <c r="FX1604" s="307"/>
      <c r="FY1604" s="307"/>
      <c r="FZ1604" s="307"/>
      <c r="GA1604" s="307"/>
      <c r="GB1604" s="307"/>
      <c r="GC1604" s="307"/>
      <c r="GD1604" s="307"/>
      <c r="GE1604" s="307"/>
      <c r="GF1604" s="307"/>
      <c r="GG1604" s="307"/>
      <c r="GH1604" s="307"/>
      <c r="GI1604" s="307"/>
      <c r="GJ1604" s="307"/>
      <c r="GK1604" s="307"/>
      <c r="GL1604" s="307"/>
      <c r="GM1604" s="307"/>
      <c r="GN1604" s="307"/>
      <c r="GO1604" s="307"/>
      <c r="GP1604" s="307"/>
      <c r="GQ1604" s="307"/>
      <c r="GR1604" s="307"/>
      <c r="GS1604" s="307"/>
      <c r="GT1604" s="307"/>
      <c r="GU1604" s="307"/>
      <c r="GV1604" s="307"/>
      <c r="GW1604" s="307"/>
      <c r="GX1604" s="307"/>
      <c r="GY1604" s="307"/>
      <c r="GZ1604" s="307"/>
      <c r="HA1604" s="307"/>
      <c r="HB1604" s="307"/>
      <c r="HC1604" s="307"/>
      <c r="HD1604" s="307"/>
      <c r="HE1604" s="307"/>
      <c r="HF1604" s="307"/>
      <c r="HG1604" s="307"/>
      <c r="HH1604" s="307"/>
      <c r="HI1604" s="307"/>
      <c r="HJ1604" s="307"/>
      <c r="HK1604" s="307"/>
      <c r="HL1604" s="307"/>
      <c r="HM1604" s="307"/>
      <c r="HN1604" s="307"/>
      <c r="HO1604" s="307"/>
      <c r="HP1604" s="307"/>
      <c r="HQ1604" s="307"/>
      <c r="HR1604" s="307"/>
      <c r="HS1604" s="307"/>
      <c r="HT1604" s="307"/>
      <c r="HU1604" s="307"/>
      <c r="HV1604" s="307"/>
      <c r="HW1604" s="307"/>
      <c r="HX1604" s="307"/>
      <c r="HY1604" s="307"/>
      <c r="HZ1604" s="307"/>
      <c r="IA1604" s="307"/>
      <c r="IB1604" s="307"/>
      <c r="IC1604" s="307"/>
      <c r="ID1604" s="307"/>
      <c r="IE1604" s="307"/>
      <c r="IF1604" s="307"/>
      <c r="IG1604" s="307"/>
      <c r="IH1604" s="307"/>
      <c r="II1604" s="307"/>
      <c r="IJ1604" s="307"/>
      <c r="IK1604" s="307"/>
      <c r="IL1604" s="307"/>
      <c r="IM1604" s="307"/>
      <c r="IN1604" s="307"/>
      <c r="IO1604" s="307"/>
      <c r="IP1604" s="307"/>
      <c r="IQ1604" s="307"/>
      <c r="IR1604" s="307"/>
      <c r="IS1604" s="307"/>
      <c r="IT1604" s="307"/>
      <c r="IU1604" s="307"/>
      <c r="IV1604" s="307"/>
      <c r="IW1604" s="307"/>
      <c r="IX1604" s="307"/>
      <c r="IY1604" s="307"/>
      <c r="IZ1604" s="307"/>
      <c r="JA1604" s="307"/>
      <c r="JB1604" s="307"/>
      <c r="JC1604" s="307"/>
      <c r="JD1604" s="307"/>
      <c r="JE1604" s="307"/>
      <c r="JF1604" s="307"/>
      <c r="JG1604" s="307"/>
      <c r="JH1604" s="307"/>
      <c r="JI1604" s="307"/>
      <c r="JJ1604" s="307"/>
      <c r="JK1604" s="307"/>
      <c r="JL1604" s="307"/>
      <c r="JM1604" s="307"/>
      <c r="JN1604" s="307"/>
      <c r="JO1604" s="307"/>
      <c r="JP1604" s="307"/>
      <c r="JQ1604" s="307"/>
      <c r="JR1604" s="307"/>
      <c r="JS1604" s="307"/>
      <c r="JT1604" s="307"/>
      <c r="JU1604" s="307"/>
      <c r="JV1604" s="307"/>
      <c r="JW1604" s="307"/>
      <c r="JX1604" s="307"/>
      <c r="JY1604" s="307"/>
      <c r="JZ1604" s="307"/>
      <c r="KA1604" s="307"/>
      <c r="KB1604" s="307"/>
      <c r="KC1604" s="307"/>
      <c r="KD1604" s="307"/>
      <c r="KE1604" s="307"/>
      <c r="KF1604" s="307"/>
      <c r="KG1604" s="307"/>
      <c r="KH1604" s="307"/>
      <c r="KI1604" s="307"/>
      <c r="KJ1604" s="307"/>
      <c r="KK1604" s="307"/>
      <c r="KL1604" s="307"/>
      <c r="KM1604" s="307"/>
      <c r="KN1604" s="307"/>
      <c r="KO1604" s="307"/>
      <c r="KP1604" s="307"/>
      <c r="KQ1604" s="307"/>
      <c r="KR1604" s="307"/>
      <c r="KS1604" s="307"/>
      <c r="KT1604" s="307"/>
    </row>
    <row r="1605" spans="14:306" s="56" customFormat="1" ht="15" customHeight="1">
      <c r="AG1605" s="57"/>
      <c r="AH1605" s="57"/>
      <c r="AI1605" s="57"/>
      <c r="AJ1605" s="57"/>
      <c r="AK1605" s="57"/>
      <c r="AL1605" s="57"/>
      <c r="AM1605" s="57"/>
      <c r="AN1605" s="57"/>
      <c r="AO1605" s="57"/>
      <c r="AP1605" s="57"/>
      <c r="AQ1605" s="57"/>
      <c r="AR1605" s="57"/>
      <c r="AS1605" s="57"/>
      <c r="AT1605" s="57"/>
      <c r="AU1605" s="57"/>
      <c r="AV1605" s="57"/>
      <c r="AW1605" s="57"/>
      <c r="AX1605" s="57"/>
      <c r="AY1605" s="57"/>
      <c r="AZ1605" s="57"/>
      <c r="BA1605" s="57"/>
      <c r="BB1605" s="57"/>
      <c r="BC1605" s="57"/>
      <c r="BD1605" s="57"/>
      <c r="BE1605" s="57"/>
      <c r="BF1605" s="57"/>
      <c r="BG1605" s="57"/>
      <c r="BH1605" s="57"/>
      <c r="BI1605" s="57"/>
      <c r="BJ1605" s="57"/>
      <c r="BK1605" s="57"/>
      <c r="BL1605" s="57"/>
      <c r="BM1605" s="57"/>
      <c r="BN1605" s="57"/>
      <c r="CB1605" s="307"/>
      <c r="CC1605" s="307"/>
      <c r="CD1605" s="307"/>
      <c r="CE1605" s="307"/>
      <c r="CF1605" s="307"/>
      <c r="CG1605" s="307"/>
      <c r="CH1605" s="307"/>
      <c r="CI1605" s="307"/>
      <c r="CJ1605" s="307"/>
      <c r="CK1605" s="307"/>
      <c r="CL1605" s="307"/>
      <c r="CM1605" s="307"/>
      <c r="CN1605" s="307"/>
      <c r="CO1605" s="307"/>
      <c r="CP1605" s="307"/>
      <c r="CQ1605" s="307"/>
      <c r="CR1605" s="307"/>
      <c r="CS1605" s="307"/>
      <c r="CT1605" s="307"/>
      <c r="CU1605" s="307"/>
      <c r="CV1605" s="307"/>
      <c r="CW1605" s="307"/>
      <c r="CX1605" s="307"/>
      <c r="CY1605" s="307"/>
      <c r="CZ1605" s="307"/>
      <c r="DA1605" s="307"/>
      <c r="DB1605" s="307"/>
      <c r="DC1605" s="307"/>
      <c r="DD1605" s="307"/>
      <c r="DE1605" s="307"/>
      <c r="DF1605" s="307"/>
      <c r="DG1605" s="307"/>
      <c r="DH1605" s="307"/>
      <c r="DI1605" s="390"/>
      <c r="DJ1605" s="390"/>
      <c r="DK1605" s="307"/>
      <c r="DL1605" s="307"/>
      <c r="DM1605" s="307"/>
      <c r="DN1605" s="307"/>
      <c r="DO1605" s="307"/>
      <c r="DP1605" s="307"/>
      <c r="DQ1605" s="307"/>
      <c r="DR1605" s="307"/>
      <c r="DS1605" s="307"/>
      <c r="DT1605" s="307"/>
      <c r="DU1605" s="307"/>
      <c r="DV1605" s="307"/>
      <c r="DW1605" s="307"/>
      <c r="DX1605" s="307"/>
      <c r="DY1605" s="307"/>
      <c r="DZ1605" s="307"/>
      <c r="EA1605" s="307"/>
      <c r="EB1605" s="307"/>
      <c r="EC1605" s="307"/>
      <c r="ED1605" s="307"/>
      <c r="EE1605" s="307"/>
      <c r="EF1605" s="307"/>
      <c r="EG1605" s="307"/>
      <c r="EH1605" s="307"/>
      <c r="EI1605" s="307"/>
      <c r="EJ1605" s="307"/>
      <c r="EK1605" s="307"/>
      <c r="EL1605" s="307"/>
      <c r="EM1605" s="307"/>
      <c r="EN1605" s="307"/>
      <c r="EO1605" s="307"/>
      <c r="EP1605" s="307"/>
      <c r="EQ1605" s="307"/>
      <c r="ER1605" s="307"/>
      <c r="ES1605" s="307"/>
      <c r="ET1605" s="307"/>
      <c r="EU1605" s="390"/>
      <c r="EV1605" s="390"/>
      <c r="EW1605" s="307"/>
      <c r="EX1605" s="307"/>
      <c r="EY1605" s="307"/>
      <c r="EZ1605" s="307"/>
      <c r="FA1605" s="307"/>
      <c r="FB1605" s="307"/>
      <c r="FC1605" s="307"/>
      <c r="FD1605" s="307"/>
      <c r="FE1605" s="307"/>
      <c r="FF1605" s="307"/>
      <c r="FG1605" s="307"/>
      <c r="FH1605" s="307"/>
      <c r="FI1605" s="307"/>
      <c r="FJ1605" s="307"/>
      <c r="FK1605" s="307"/>
      <c r="FL1605" s="307"/>
      <c r="FM1605" s="307"/>
      <c r="FN1605" s="307"/>
      <c r="FO1605" s="307"/>
      <c r="FP1605" s="307"/>
      <c r="FQ1605" s="307"/>
      <c r="FR1605" s="307"/>
      <c r="FS1605" s="307"/>
      <c r="FT1605" s="307"/>
      <c r="FU1605" s="307"/>
      <c r="FV1605" s="307"/>
      <c r="FW1605" s="307"/>
      <c r="FX1605" s="307"/>
      <c r="FY1605" s="307"/>
      <c r="FZ1605" s="307"/>
      <c r="GA1605" s="307"/>
      <c r="GB1605" s="307"/>
      <c r="GC1605" s="307"/>
      <c r="GD1605" s="307"/>
      <c r="GE1605" s="307"/>
      <c r="GF1605" s="307"/>
      <c r="GG1605" s="307"/>
      <c r="GH1605" s="307"/>
      <c r="GI1605" s="307"/>
      <c r="GJ1605" s="307"/>
      <c r="GK1605" s="307"/>
      <c r="GL1605" s="307"/>
      <c r="GM1605" s="307"/>
      <c r="GN1605" s="307"/>
      <c r="GO1605" s="307"/>
      <c r="GP1605" s="307"/>
      <c r="GQ1605" s="307"/>
      <c r="GR1605" s="307"/>
      <c r="GS1605" s="307"/>
      <c r="GT1605" s="307"/>
      <c r="GU1605" s="307"/>
      <c r="GV1605" s="307"/>
      <c r="GW1605" s="307"/>
      <c r="GX1605" s="307"/>
      <c r="GY1605" s="307"/>
      <c r="GZ1605" s="307"/>
      <c r="HA1605" s="307"/>
      <c r="HB1605" s="307"/>
      <c r="HC1605" s="307"/>
      <c r="HD1605" s="307"/>
      <c r="HE1605" s="307"/>
      <c r="HF1605" s="307"/>
      <c r="HG1605" s="307"/>
      <c r="HH1605" s="307"/>
      <c r="HI1605" s="307"/>
      <c r="HJ1605" s="307"/>
      <c r="HK1605" s="307"/>
      <c r="HL1605" s="307"/>
      <c r="HM1605" s="307"/>
      <c r="HN1605" s="307"/>
      <c r="HO1605" s="307"/>
      <c r="HP1605" s="307"/>
      <c r="HQ1605" s="307"/>
      <c r="HR1605" s="307"/>
      <c r="HS1605" s="307"/>
      <c r="HT1605" s="307"/>
      <c r="HU1605" s="307"/>
      <c r="HV1605" s="307"/>
      <c r="HW1605" s="307"/>
      <c r="HX1605" s="307"/>
      <c r="HY1605" s="307"/>
      <c r="HZ1605" s="307"/>
      <c r="IA1605" s="307"/>
      <c r="IB1605" s="307"/>
      <c r="IC1605" s="307"/>
      <c r="ID1605" s="307"/>
      <c r="IE1605" s="307"/>
      <c r="IF1605" s="307"/>
      <c r="IG1605" s="307"/>
      <c r="IH1605" s="307"/>
      <c r="II1605" s="307"/>
      <c r="IJ1605" s="307"/>
      <c r="IK1605" s="307"/>
      <c r="IL1605" s="307"/>
      <c r="IM1605" s="307"/>
      <c r="IN1605" s="307"/>
      <c r="IO1605" s="307"/>
      <c r="IP1605" s="307"/>
      <c r="IQ1605" s="307"/>
      <c r="IR1605" s="307"/>
      <c r="IS1605" s="307"/>
      <c r="IT1605" s="307"/>
      <c r="IU1605" s="307"/>
      <c r="IV1605" s="307"/>
      <c r="IW1605" s="307"/>
      <c r="IX1605" s="307"/>
      <c r="IY1605" s="307"/>
      <c r="IZ1605" s="307"/>
      <c r="JA1605" s="307"/>
      <c r="JB1605" s="307"/>
      <c r="JC1605" s="307"/>
      <c r="JD1605" s="307"/>
      <c r="JE1605" s="307"/>
      <c r="JF1605" s="307"/>
      <c r="JG1605" s="307"/>
      <c r="JH1605" s="307"/>
      <c r="JI1605" s="307"/>
      <c r="JJ1605" s="307"/>
      <c r="JK1605" s="307"/>
      <c r="JL1605" s="307"/>
      <c r="JM1605" s="307"/>
      <c r="JN1605" s="307"/>
      <c r="JO1605" s="307"/>
      <c r="JP1605" s="307"/>
      <c r="JQ1605" s="307"/>
      <c r="JR1605" s="307"/>
      <c r="JS1605" s="307"/>
      <c r="JT1605" s="307"/>
      <c r="JU1605" s="307"/>
      <c r="JV1605" s="307"/>
      <c r="JW1605" s="307"/>
      <c r="JX1605" s="307"/>
      <c r="JY1605" s="307"/>
      <c r="JZ1605" s="307"/>
      <c r="KA1605" s="307"/>
      <c r="KB1605" s="307"/>
      <c r="KC1605" s="307"/>
      <c r="KD1605" s="307"/>
      <c r="KE1605" s="307"/>
      <c r="KF1605" s="307"/>
      <c r="KG1605" s="307"/>
      <c r="KH1605" s="307"/>
      <c r="KI1605" s="307"/>
      <c r="KJ1605" s="307"/>
      <c r="KK1605" s="307"/>
      <c r="KL1605" s="307"/>
      <c r="KM1605" s="307"/>
      <c r="KN1605" s="307"/>
      <c r="KO1605" s="307"/>
      <c r="KP1605" s="307"/>
      <c r="KQ1605" s="307"/>
      <c r="KR1605" s="307"/>
      <c r="KS1605" s="307"/>
      <c r="KT1605" s="307"/>
    </row>
    <row r="1606" spans="14:306" s="56" customFormat="1" ht="15" customHeight="1">
      <c r="AG1606" s="57"/>
      <c r="AH1606" s="57"/>
      <c r="AI1606" s="57"/>
      <c r="AJ1606" s="57"/>
      <c r="AK1606" s="57"/>
      <c r="AL1606" s="57"/>
      <c r="AM1606" s="57"/>
      <c r="AN1606" s="57"/>
      <c r="AO1606" s="57"/>
      <c r="AP1606" s="57"/>
      <c r="AQ1606" s="57"/>
      <c r="AR1606" s="57"/>
      <c r="AS1606" s="57"/>
      <c r="AT1606" s="57"/>
      <c r="AU1606" s="57"/>
      <c r="AV1606" s="57"/>
      <c r="AW1606" s="57"/>
      <c r="AX1606" s="57"/>
      <c r="AY1606" s="57"/>
      <c r="AZ1606" s="57"/>
      <c r="BA1606" s="57"/>
      <c r="BB1606" s="57"/>
      <c r="BC1606" s="57"/>
      <c r="BD1606" s="57"/>
      <c r="BE1606" s="57"/>
      <c r="BF1606" s="57"/>
      <c r="BG1606" s="57"/>
      <c r="BH1606" s="57"/>
      <c r="BI1606" s="57"/>
      <c r="BJ1606" s="57"/>
      <c r="BK1606" s="57"/>
      <c r="BL1606" s="57"/>
      <c r="BM1606" s="57"/>
      <c r="BN1606" s="57"/>
      <c r="CB1606" s="307"/>
      <c r="CC1606" s="307"/>
      <c r="CD1606" s="307"/>
      <c r="CE1606" s="307"/>
      <c r="CF1606" s="307"/>
      <c r="CG1606" s="307"/>
      <c r="CH1606" s="307"/>
      <c r="CI1606" s="307"/>
      <c r="CJ1606" s="307"/>
      <c r="CK1606" s="307"/>
      <c r="CL1606" s="307"/>
      <c r="CM1606" s="307"/>
      <c r="CN1606" s="307"/>
      <c r="CO1606" s="307"/>
      <c r="CP1606" s="307"/>
      <c r="CQ1606" s="307"/>
      <c r="CR1606" s="307"/>
      <c r="CS1606" s="307"/>
      <c r="CT1606" s="307"/>
      <c r="CU1606" s="307"/>
      <c r="CV1606" s="307"/>
      <c r="CW1606" s="307"/>
      <c r="CX1606" s="307"/>
      <c r="CY1606" s="307"/>
      <c r="CZ1606" s="307"/>
      <c r="DA1606" s="307"/>
      <c r="DB1606" s="307"/>
      <c r="DC1606" s="307"/>
      <c r="DD1606" s="307"/>
      <c r="DE1606" s="307"/>
      <c r="DF1606" s="307"/>
      <c r="DG1606" s="307"/>
      <c r="DH1606" s="307"/>
      <c r="DI1606" s="390"/>
      <c r="DJ1606" s="390"/>
      <c r="DK1606" s="307"/>
      <c r="DL1606" s="307"/>
      <c r="DM1606" s="307"/>
      <c r="DN1606" s="307"/>
      <c r="DO1606" s="307"/>
      <c r="DP1606" s="307"/>
      <c r="DQ1606" s="307"/>
      <c r="DR1606" s="307"/>
      <c r="DS1606" s="307"/>
      <c r="DT1606" s="307"/>
      <c r="DU1606" s="307"/>
      <c r="DV1606" s="307"/>
      <c r="DW1606" s="307"/>
      <c r="DX1606" s="307"/>
      <c r="DY1606" s="307"/>
      <c r="DZ1606" s="307"/>
      <c r="EA1606" s="307"/>
      <c r="EB1606" s="307"/>
      <c r="EC1606" s="307"/>
      <c r="ED1606" s="307"/>
      <c r="EE1606" s="307"/>
      <c r="EF1606" s="307"/>
      <c r="EG1606" s="307"/>
      <c r="EH1606" s="307"/>
      <c r="EI1606" s="307"/>
      <c r="EJ1606" s="307"/>
      <c r="EK1606" s="307"/>
      <c r="EL1606" s="307"/>
      <c r="EM1606" s="307"/>
      <c r="EN1606" s="307"/>
      <c r="EO1606" s="307"/>
      <c r="EP1606" s="307"/>
      <c r="EQ1606" s="307"/>
      <c r="ER1606" s="307"/>
      <c r="ES1606" s="307"/>
      <c r="ET1606" s="307"/>
      <c r="EU1606" s="390"/>
      <c r="EV1606" s="390"/>
      <c r="EW1606" s="307"/>
      <c r="EX1606" s="307"/>
      <c r="EY1606" s="307"/>
      <c r="EZ1606" s="307"/>
      <c r="FA1606" s="307"/>
      <c r="FB1606" s="307"/>
      <c r="FC1606" s="307"/>
      <c r="FD1606" s="307"/>
      <c r="FE1606" s="307"/>
      <c r="FF1606" s="307"/>
      <c r="FG1606" s="307"/>
      <c r="FH1606" s="307"/>
      <c r="FI1606" s="307"/>
      <c r="FJ1606" s="307"/>
      <c r="FK1606" s="307"/>
      <c r="FL1606" s="307"/>
      <c r="FM1606" s="307"/>
      <c r="FN1606" s="307"/>
      <c r="FO1606" s="307"/>
      <c r="FP1606" s="307"/>
      <c r="FQ1606" s="307"/>
      <c r="FR1606" s="307"/>
      <c r="FS1606" s="307"/>
      <c r="FT1606" s="307"/>
      <c r="FU1606" s="307"/>
      <c r="FV1606" s="307"/>
      <c r="FW1606" s="307"/>
      <c r="FX1606" s="307"/>
      <c r="FY1606" s="307"/>
      <c r="FZ1606" s="307"/>
      <c r="GA1606" s="307"/>
      <c r="GB1606" s="307"/>
      <c r="GC1606" s="307"/>
      <c r="GD1606" s="307"/>
      <c r="GE1606" s="307"/>
      <c r="GF1606" s="307"/>
      <c r="GG1606" s="307"/>
      <c r="GH1606" s="307"/>
      <c r="GI1606" s="307"/>
      <c r="GJ1606" s="307"/>
      <c r="GK1606" s="307"/>
      <c r="GL1606" s="307"/>
      <c r="GM1606" s="307"/>
      <c r="GN1606" s="307"/>
      <c r="GO1606" s="307"/>
      <c r="GP1606" s="307"/>
      <c r="GQ1606" s="307"/>
      <c r="GR1606" s="307"/>
      <c r="GS1606" s="307"/>
      <c r="GT1606" s="307"/>
      <c r="GU1606" s="307"/>
      <c r="GV1606" s="307"/>
      <c r="GW1606" s="307"/>
      <c r="GX1606" s="307"/>
      <c r="GY1606" s="307"/>
      <c r="GZ1606" s="307"/>
      <c r="HA1606" s="307"/>
      <c r="HB1606" s="307"/>
      <c r="HC1606" s="307"/>
      <c r="HD1606" s="307"/>
      <c r="HE1606" s="307"/>
      <c r="HF1606" s="307"/>
      <c r="HG1606" s="307"/>
      <c r="HH1606" s="307"/>
      <c r="HI1606" s="307"/>
      <c r="HJ1606" s="307"/>
      <c r="HK1606" s="307"/>
      <c r="HL1606" s="307"/>
      <c r="HM1606" s="307"/>
      <c r="HN1606" s="307"/>
      <c r="HO1606" s="307"/>
      <c r="HP1606" s="307"/>
      <c r="HQ1606" s="307"/>
      <c r="HR1606" s="307"/>
      <c r="HS1606" s="307"/>
      <c r="HT1606" s="307"/>
      <c r="HU1606" s="307"/>
      <c r="HV1606" s="307"/>
      <c r="HW1606" s="307"/>
      <c r="HX1606" s="307"/>
      <c r="HY1606" s="307"/>
      <c r="HZ1606" s="307"/>
      <c r="IA1606" s="307"/>
      <c r="IB1606" s="307"/>
      <c r="IC1606" s="307"/>
      <c r="ID1606" s="307"/>
      <c r="IE1606" s="307"/>
      <c r="IF1606" s="307"/>
      <c r="IG1606" s="307"/>
      <c r="IH1606" s="307"/>
      <c r="II1606" s="307"/>
      <c r="IJ1606" s="307"/>
      <c r="IK1606" s="307"/>
      <c r="IL1606" s="307"/>
      <c r="IM1606" s="307"/>
      <c r="IN1606" s="307"/>
      <c r="IO1606" s="307"/>
      <c r="IP1606" s="307"/>
      <c r="IQ1606" s="307"/>
      <c r="IR1606" s="307"/>
      <c r="IS1606" s="307"/>
      <c r="IT1606" s="307"/>
      <c r="IU1606" s="307"/>
      <c r="IV1606" s="307"/>
      <c r="IW1606" s="307"/>
      <c r="IX1606" s="307"/>
      <c r="IY1606" s="307"/>
      <c r="IZ1606" s="307"/>
      <c r="JA1606" s="307"/>
      <c r="JB1606" s="307"/>
      <c r="JC1606" s="307"/>
      <c r="JD1606" s="307"/>
      <c r="JE1606" s="307"/>
      <c r="JF1606" s="307"/>
      <c r="JG1606" s="307"/>
      <c r="JH1606" s="307"/>
      <c r="JI1606" s="307"/>
      <c r="JJ1606" s="307"/>
      <c r="JK1606" s="307"/>
      <c r="JL1606" s="307"/>
      <c r="JM1606" s="307"/>
      <c r="JN1606" s="307"/>
      <c r="JO1606" s="307"/>
      <c r="JP1606" s="307"/>
      <c r="JQ1606" s="307"/>
      <c r="JR1606" s="307"/>
      <c r="JS1606" s="307"/>
      <c r="JT1606" s="307"/>
      <c r="JU1606" s="307"/>
      <c r="JV1606" s="307"/>
      <c r="JW1606" s="307"/>
      <c r="JX1606" s="307"/>
      <c r="JY1606" s="307"/>
      <c r="JZ1606" s="307"/>
      <c r="KA1606" s="307"/>
      <c r="KB1606" s="307"/>
      <c r="KC1606" s="307"/>
      <c r="KD1606" s="307"/>
      <c r="KE1606" s="307"/>
      <c r="KF1606" s="307"/>
      <c r="KG1606" s="307"/>
      <c r="KH1606" s="307"/>
      <c r="KI1606" s="307"/>
      <c r="KJ1606" s="307"/>
      <c r="KK1606" s="307"/>
      <c r="KL1606" s="307"/>
      <c r="KM1606" s="307"/>
      <c r="KN1606" s="307"/>
      <c r="KO1606" s="307"/>
      <c r="KP1606" s="307"/>
      <c r="KQ1606" s="307"/>
      <c r="KR1606" s="307"/>
      <c r="KS1606" s="307"/>
      <c r="KT1606" s="307"/>
    </row>
    <row r="1607" spans="14:306" s="56" customFormat="1" ht="15" customHeight="1">
      <c r="AG1607" s="57"/>
      <c r="AH1607" s="57"/>
      <c r="AI1607" s="57"/>
      <c r="AJ1607" s="57"/>
      <c r="AK1607" s="57"/>
      <c r="AL1607" s="57"/>
      <c r="AM1607" s="57"/>
      <c r="AN1607" s="57"/>
      <c r="AO1607" s="57"/>
      <c r="AP1607" s="57"/>
      <c r="AQ1607" s="57"/>
      <c r="AR1607" s="57"/>
      <c r="AS1607" s="57"/>
      <c r="AT1607" s="57"/>
      <c r="AU1607" s="57"/>
      <c r="AV1607" s="57"/>
      <c r="AW1607" s="57"/>
      <c r="AX1607" s="57"/>
      <c r="AY1607" s="57"/>
      <c r="AZ1607" s="57"/>
      <c r="BA1607" s="57"/>
      <c r="BB1607" s="57"/>
      <c r="BC1607" s="57"/>
      <c r="BD1607" s="57"/>
      <c r="BE1607" s="57"/>
      <c r="BF1607" s="57"/>
      <c r="BG1607" s="57"/>
      <c r="BH1607" s="57"/>
      <c r="BI1607" s="57"/>
      <c r="BJ1607" s="57"/>
      <c r="BK1607" s="57"/>
      <c r="BL1607" s="57"/>
      <c r="BM1607" s="57"/>
      <c r="BN1607" s="57"/>
      <c r="CB1607" s="307"/>
      <c r="CC1607" s="307"/>
      <c r="CD1607" s="307"/>
      <c r="CE1607" s="307"/>
      <c r="CF1607" s="307"/>
      <c r="CG1607" s="307"/>
      <c r="CH1607" s="307"/>
      <c r="CI1607" s="307"/>
      <c r="CJ1607" s="307"/>
      <c r="CK1607" s="307"/>
      <c r="CL1607" s="307"/>
      <c r="CM1607" s="307"/>
      <c r="CN1607" s="307"/>
      <c r="CO1607" s="307"/>
      <c r="CP1607" s="307"/>
      <c r="CQ1607" s="307"/>
      <c r="CR1607" s="307"/>
      <c r="CS1607" s="307"/>
      <c r="CT1607" s="307"/>
      <c r="CU1607" s="307"/>
      <c r="CV1607" s="307"/>
      <c r="CW1607" s="307"/>
      <c r="CX1607" s="307"/>
      <c r="CY1607" s="307"/>
      <c r="CZ1607" s="307"/>
      <c r="DA1607" s="307"/>
      <c r="DB1607" s="307"/>
      <c r="DC1607" s="307"/>
      <c r="DD1607" s="307"/>
      <c r="DE1607" s="307"/>
      <c r="DF1607" s="307"/>
      <c r="DG1607" s="307"/>
      <c r="DH1607" s="307"/>
      <c r="DI1607" s="390"/>
      <c r="DJ1607" s="390"/>
      <c r="DK1607" s="307"/>
      <c r="DL1607" s="307"/>
      <c r="DM1607" s="307"/>
      <c r="DN1607" s="307"/>
      <c r="DO1607" s="307"/>
      <c r="DP1607" s="307"/>
      <c r="DQ1607" s="307"/>
      <c r="DR1607" s="307"/>
      <c r="DS1607" s="307"/>
      <c r="DT1607" s="307"/>
      <c r="DU1607" s="307"/>
      <c r="DV1607" s="307"/>
      <c r="DW1607" s="307"/>
      <c r="DX1607" s="307"/>
      <c r="DY1607" s="307"/>
      <c r="DZ1607" s="307"/>
      <c r="EA1607" s="307"/>
      <c r="EB1607" s="307"/>
      <c r="EC1607" s="307"/>
      <c r="ED1607" s="307"/>
      <c r="EE1607" s="307"/>
      <c r="EF1607" s="307"/>
      <c r="EG1607" s="307"/>
      <c r="EH1607" s="307"/>
      <c r="EI1607" s="307"/>
      <c r="EJ1607" s="307"/>
      <c r="EK1607" s="307"/>
      <c r="EL1607" s="307"/>
      <c r="EM1607" s="307"/>
      <c r="EN1607" s="307"/>
      <c r="EO1607" s="307"/>
      <c r="EP1607" s="307"/>
      <c r="EQ1607" s="307"/>
      <c r="ER1607" s="307"/>
      <c r="ES1607" s="307"/>
      <c r="ET1607" s="307"/>
      <c r="EU1607" s="390"/>
      <c r="EV1607" s="390"/>
      <c r="EW1607" s="307"/>
      <c r="EX1607" s="307"/>
      <c r="EY1607" s="307"/>
      <c r="EZ1607" s="307"/>
      <c r="FA1607" s="307"/>
      <c r="FB1607" s="307"/>
      <c r="FC1607" s="307"/>
      <c r="FD1607" s="307"/>
      <c r="FE1607" s="307"/>
      <c r="FF1607" s="307"/>
      <c r="FG1607" s="307"/>
      <c r="FH1607" s="307"/>
      <c r="FI1607" s="307"/>
      <c r="FJ1607" s="307"/>
      <c r="FK1607" s="307"/>
      <c r="FL1607" s="307"/>
      <c r="FM1607" s="307"/>
      <c r="FN1607" s="307"/>
      <c r="FO1607" s="307"/>
      <c r="FP1607" s="307"/>
      <c r="FQ1607" s="307"/>
      <c r="FR1607" s="307"/>
      <c r="FS1607" s="307"/>
      <c r="FT1607" s="307"/>
      <c r="FU1607" s="307"/>
      <c r="FV1607" s="307"/>
      <c r="FW1607" s="307"/>
      <c r="FX1607" s="307"/>
      <c r="FY1607" s="307"/>
      <c r="FZ1607" s="307"/>
      <c r="GA1607" s="307"/>
      <c r="GB1607" s="307"/>
      <c r="GC1607" s="307"/>
      <c r="GD1607" s="307"/>
      <c r="GE1607" s="307"/>
      <c r="GF1607" s="307"/>
      <c r="GG1607" s="307"/>
      <c r="GH1607" s="307"/>
      <c r="GI1607" s="307"/>
      <c r="GJ1607" s="307"/>
      <c r="GK1607" s="307"/>
      <c r="GL1607" s="307"/>
      <c r="GM1607" s="307"/>
      <c r="GN1607" s="307"/>
      <c r="GO1607" s="307"/>
      <c r="GP1607" s="307"/>
      <c r="GQ1607" s="307"/>
      <c r="GR1607" s="307"/>
      <c r="GS1607" s="307"/>
      <c r="GT1607" s="307"/>
      <c r="GU1607" s="307"/>
      <c r="GV1607" s="307"/>
      <c r="GW1607" s="307"/>
      <c r="GX1607" s="307"/>
      <c r="GY1607" s="307"/>
      <c r="GZ1607" s="307"/>
      <c r="HA1607" s="307"/>
      <c r="HB1607" s="307"/>
      <c r="HC1607" s="307"/>
      <c r="HD1607" s="307"/>
      <c r="HE1607" s="307"/>
      <c r="HF1607" s="307"/>
      <c r="HG1607" s="307"/>
      <c r="HH1607" s="307"/>
      <c r="HI1607" s="307"/>
      <c r="HJ1607" s="307"/>
      <c r="HK1607" s="307"/>
      <c r="HL1607" s="307"/>
      <c r="HM1607" s="307"/>
      <c r="HN1607" s="307"/>
      <c r="HO1607" s="307"/>
      <c r="HP1607" s="307"/>
      <c r="HQ1607" s="307"/>
      <c r="HR1607" s="307"/>
      <c r="HS1607" s="307"/>
      <c r="HT1607" s="307"/>
      <c r="HU1607" s="307"/>
      <c r="HV1607" s="307"/>
      <c r="HW1607" s="307"/>
      <c r="HX1607" s="307"/>
      <c r="HY1607" s="307"/>
      <c r="HZ1607" s="307"/>
      <c r="IA1607" s="307"/>
      <c r="IB1607" s="307"/>
      <c r="IC1607" s="307"/>
      <c r="ID1607" s="307"/>
      <c r="IE1607" s="307"/>
      <c r="IF1607" s="307"/>
      <c r="IG1607" s="307"/>
      <c r="IH1607" s="307"/>
      <c r="II1607" s="307"/>
      <c r="IJ1607" s="307"/>
      <c r="IK1607" s="307"/>
      <c r="IL1607" s="307"/>
      <c r="IM1607" s="307"/>
      <c r="IN1607" s="307"/>
      <c r="IO1607" s="307"/>
      <c r="IP1607" s="307"/>
      <c r="IQ1607" s="307"/>
      <c r="IR1607" s="307"/>
      <c r="IS1607" s="307"/>
      <c r="IT1607" s="307"/>
      <c r="IU1607" s="307"/>
      <c r="IV1607" s="307"/>
      <c r="IW1607" s="307"/>
      <c r="IX1607" s="307"/>
      <c r="IY1607" s="307"/>
      <c r="IZ1607" s="307"/>
      <c r="JA1607" s="307"/>
      <c r="JB1607" s="307"/>
      <c r="JC1607" s="307"/>
      <c r="JD1607" s="307"/>
      <c r="JE1607" s="307"/>
      <c r="JF1607" s="307"/>
      <c r="JG1607" s="307"/>
      <c r="JH1607" s="307"/>
      <c r="JI1607" s="307"/>
      <c r="JJ1607" s="307"/>
      <c r="JK1607" s="307"/>
      <c r="JL1607" s="307"/>
      <c r="JM1607" s="307"/>
      <c r="JN1607" s="307"/>
      <c r="JO1607" s="307"/>
      <c r="JP1607" s="307"/>
      <c r="JQ1607" s="307"/>
      <c r="JR1607" s="307"/>
      <c r="JS1607" s="307"/>
      <c r="JT1607" s="307"/>
      <c r="JU1607" s="307"/>
      <c r="JV1607" s="307"/>
      <c r="JW1607" s="307"/>
      <c r="JX1607" s="307"/>
      <c r="JY1607" s="307"/>
      <c r="JZ1607" s="307"/>
      <c r="KA1607" s="307"/>
      <c r="KB1607" s="307"/>
      <c r="KC1607" s="307"/>
      <c r="KD1607" s="307"/>
      <c r="KE1607" s="307"/>
      <c r="KF1607" s="307"/>
      <c r="KG1607" s="307"/>
      <c r="KH1607" s="307"/>
      <c r="KI1607" s="307"/>
      <c r="KJ1607" s="307"/>
      <c r="KK1607" s="307"/>
      <c r="KL1607" s="307"/>
      <c r="KM1607" s="307"/>
      <c r="KN1607" s="307"/>
      <c r="KO1607" s="307"/>
      <c r="KP1607" s="307"/>
      <c r="KQ1607" s="307"/>
      <c r="KR1607" s="307"/>
      <c r="KS1607" s="307"/>
      <c r="KT1607" s="307"/>
    </row>
    <row r="1608" spans="14:306" s="56" customFormat="1" ht="15" customHeight="1">
      <c r="AG1608" s="57"/>
      <c r="AH1608" s="57"/>
      <c r="AI1608" s="57"/>
      <c r="AJ1608" s="57"/>
      <c r="AK1608" s="57"/>
      <c r="AL1608" s="57"/>
      <c r="AM1608" s="57"/>
      <c r="AN1608" s="57"/>
      <c r="AO1608" s="57"/>
      <c r="AP1608" s="57"/>
      <c r="AQ1608" s="57"/>
      <c r="AR1608" s="57"/>
      <c r="AS1608" s="57"/>
      <c r="AT1608" s="57"/>
      <c r="AU1608" s="57"/>
      <c r="AV1608" s="57"/>
      <c r="AW1608" s="57"/>
      <c r="AX1608" s="57"/>
      <c r="AY1608" s="57"/>
      <c r="AZ1608" s="57"/>
      <c r="BA1608" s="57"/>
      <c r="BB1608" s="57"/>
      <c r="BC1608" s="57"/>
      <c r="BD1608" s="57"/>
      <c r="BE1608" s="57"/>
      <c r="BF1608" s="57"/>
      <c r="BG1608" s="57"/>
      <c r="BH1608" s="57"/>
      <c r="BI1608" s="57"/>
      <c r="BJ1608" s="57"/>
      <c r="BK1608" s="57"/>
      <c r="BL1608" s="57"/>
      <c r="BM1608" s="57"/>
      <c r="BN1608" s="57"/>
      <c r="CB1608" s="307"/>
      <c r="CC1608" s="307"/>
      <c r="CD1608" s="307"/>
      <c r="CE1608" s="307"/>
      <c r="CF1608" s="307"/>
      <c r="CG1608" s="307"/>
      <c r="CH1608" s="307"/>
      <c r="CI1608" s="307"/>
      <c r="CJ1608" s="307"/>
      <c r="CK1608" s="307"/>
      <c r="CL1608" s="307"/>
      <c r="CM1608" s="307"/>
      <c r="CN1608" s="307"/>
      <c r="CO1608" s="307"/>
      <c r="CP1608" s="307"/>
      <c r="CQ1608" s="307"/>
      <c r="CR1608" s="307"/>
      <c r="CS1608" s="307"/>
      <c r="CT1608" s="307"/>
      <c r="CU1608" s="307"/>
      <c r="CV1608" s="307"/>
      <c r="CW1608" s="307"/>
      <c r="CX1608" s="307"/>
      <c r="CY1608" s="307"/>
      <c r="CZ1608" s="307"/>
      <c r="DA1608" s="307"/>
      <c r="DB1608" s="307"/>
      <c r="DC1608" s="307"/>
      <c r="DD1608" s="307"/>
      <c r="DE1608" s="307"/>
      <c r="DF1608" s="307"/>
      <c r="DG1608" s="307"/>
      <c r="DH1608" s="307"/>
      <c r="DI1608" s="390"/>
      <c r="DJ1608" s="390"/>
      <c r="DK1608" s="307"/>
      <c r="DL1608" s="307"/>
      <c r="DM1608" s="307"/>
      <c r="DN1608" s="307"/>
      <c r="DO1608" s="307"/>
      <c r="DP1608" s="307"/>
      <c r="DQ1608" s="307"/>
      <c r="DR1608" s="307"/>
      <c r="DS1608" s="307"/>
      <c r="DT1608" s="307"/>
      <c r="DU1608" s="307"/>
      <c r="DV1608" s="307"/>
      <c r="DW1608" s="307"/>
      <c r="DX1608" s="307"/>
      <c r="DY1608" s="307"/>
      <c r="DZ1608" s="307"/>
      <c r="EA1608" s="307"/>
      <c r="EB1608" s="307"/>
      <c r="EC1608" s="307"/>
      <c r="ED1608" s="307"/>
      <c r="EE1608" s="307"/>
      <c r="EF1608" s="307"/>
      <c r="EG1608" s="307"/>
      <c r="EH1608" s="307"/>
      <c r="EI1608" s="307"/>
      <c r="EJ1608" s="307"/>
      <c r="EK1608" s="307"/>
      <c r="EL1608" s="307"/>
      <c r="EM1608" s="307"/>
      <c r="EN1608" s="307"/>
      <c r="EO1608" s="307"/>
      <c r="EP1608" s="307"/>
      <c r="EQ1608" s="307"/>
      <c r="ER1608" s="307"/>
      <c r="ES1608" s="307"/>
      <c r="ET1608" s="307"/>
      <c r="EU1608" s="390"/>
      <c r="EV1608" s="390"/>
      <c r="EW1608" s="307"/>
      <c r="EX1608" s="307"/>
      <c r="EY1608" s="307"/>
      <c r="EZ1608" s="307"/>
      <c r="FA1608" s="307"/>
      <c r="FB1608" s="307"/>
      <c r="FC1608" s="307"/>
      <c r="FD1608" s="307"/>
      <c r="FE1608" s="307"/>
      <c r="FF1608" s="307"/>
      <c r="FG1608" s="307"/>
      <c r="FH1608" s="307"/>
      <c r="FI1608" s="307"/>
      <c r="FJ1608" s="307"/>
      <c r="FK1608" s="307"/>
      <c r="FL1608" s="307"/>
      <c r="FM1608" s="307"/>
      <c r="FN1608" s="307"/>
      <c r="FO1608" s="307"/>
      <c r="FP1608" s="307"/>
      <c r="FQ1608" s="307"/>
      <c r="FR1608" s="307"/>
      <c r="FS1608" s="307"/>
      <c r="FT1608" s="307"/>
      <c r="FU1608" s="307"/>
      <c r="FV1608" s="307"/>
      <c r="FW1608" s="307"/>
      <c r="FX1608" s="307"/>
      <c r="FY1608" s="307"/>
      <c r="FZ1608" s="307"/>
      <c r="GA1608" s="307"/>
      <c r="GB1608" s="307"/>
      <c r="GC1608" s="307"/>
      <c r="GD1608" s="307"/>
      <c r="GE1608" s="307"/>
      <c r="GF1608" s="307"/>
      <c r="GG1608" s="307"/>
      <c r="GH1608" s="307"/>
      <c r="GI1608" s="307"/>
      <c r="GJ1608" s="307"/>
      <c r="GK1608" s="307"/>
      <c r="GL1608" s="307"/>
      <c r="GM1608" s="307"/>
      <c r="GN1608" s="307"/>
      <c r="GO1608" s="307"/>
      <c r="GP1608" s="307"/>
      <c r="GQ1608" s="307"/>
      <c r="GR1608" s="307"/>
      <c r="GS1608" s="307"/>
      <c r="GT1608" s="307"/>
      <c r="GU1608" s="307"/>
      <c r="GV1608" s="307"/>
      <c r="GW1608" s="307"/>
      <c r="GX1608" s="307"/>
      <c r="GY1608" s="307"/>
      <c r="GZ1608" s="307"/>
      <c r="HA1608" s="307"/>
      <c r="HB1608" s="307"/>
      <c r="HC1608" s="307"/>
      <c r="HD1608" s="307"/>
      <c r="HE1608" s="307"/>
      <c r="HF1608" s="307"/>
      <c r="HG1608" s="307"/>
      <c r="HH1608" s="307"/>
      <c r="HI1608" s="307"/>
      <c r="HJ1608" s="307"/>
      <c r="HK1608" s="307"/>
      <c r="HL1608" s="307"/>
      <c r="HM1608" s="307"/>
      <c r="HN1608" s="307"/>
      <c r="HO1608" s="307"/>
      <c r="HP1608" s="307"/>
      <c r="HQ1608" s="307"/>
      <c r="HR1608" s="307"/>
      <c r="HS1608" s="307"/>
      <c r="HT1608" s="307"/>
      <c r="HU1608" s="307"/>
      <c r="HV1608" s="307"/>
      <c r="HW1608" s="307"/>
      <c r="HX1608" s="307"/>
      <c r="HY1608" s="307"/>
      <c r="HZ1608" s="307"/>
      <c r="IA1608" s="307"/>
      <c r="IB1608" s="307"/>
      <c r="IC1608" s="307"/>
      <c r="ID1608" s="307"/>
      <c r="IE1608" s="307"/>
      <c r="IF1608" s="307"/>
      <c r="IG1608" s="307"/>
      <c r="IH1608" s="307"/>
      <c r="II1608" s="307"/>
      <c r="IJ1608" s="307"/>
      <c r="IK1608" s="307"/>
      <c r="IL1608" s="307"/>
      <c r="IM1608" s="307"/>
      <c r="IN1608" s="307"/>
      <c r="IO1608" s="307"/>
      <c r="IP1608" s="307"/>
      <c r="IQ1608" s="307"/>
      <c r="IR1608" s="307"/>
      <c r="IS1608" s="307"/>
      <c r="IT1608" s="307"/>
      <c r="IU1608" s="307"/>
      <c r="IV1608" s="307"/>
      <c r="IW1608" s="307"/>
      <c r="IX1608" s="307"/>
      <c r="IY1608" s="307"/>
      <c r="IZ1608" s="307"/>
      <c r="JA1608" s="307"/>
      <c r="JB1608" s="307"/>
      <c r="JC1608" s="307"/>
      <c r="JD1608" s="307"/>
      <c r="JE1608" s="307"/>
      <c r="JF1608" s="307"/>
      <c r="JG1608" s="307"/>
      <c r="JH1608" s="307"/>
      <c r="JI1608" s="307"/>
      <c r="JJ1608" s="307"/>
      <c r="JK1608" s="307"/>
      <c r="JL1608" s="307"/>
      <c r="JM1608" s="307"/>
      <c r="JN1608" s="307"/>
      <c r="JO1608" s="307"/>
      <c r="JP1608" s="307"/>
      <c r="JQ1608" s="307"/>
      <c r="JR1608" s="307"/>
      <c r="JS1608" s="307"/>
      <c r="JT1608" s="307"/>
      <c r="JU1608" s="307"/>
      <c r="JV1608" s="307"/>
      <c r="JW1608" s="307"/>
      <c r="JX1608" s="307"/>
      <c r="JY1608" s="307"/>
      <c r="JZ1608" s="307"/>
      <c r="KA1608" s="307"/>
      <c r="KB1608" s="307"/>
      <c r="KC1608" s="307"/>
      <c r="KD1608" s="307"/>
      <c r="KE1608" s="307"/>
      <c r="KF1608" s="307"/>
      <c r="KG1608" s="307"/>
      <c r="KH1608" s="307"/>
      <c r="KI1608" s="307"/>
      <c r="KJ1608" s="307"/>
      <c r="KK1608" s="307"/>
      <c r="KL1608" s="307"/>
      <c r="KM1608" s="307"/>
      <c r="KN1608" s="307"/>
      <c r="KO1608" s="307"/>
      <c r="KP1608" s="307"/>
      <c r="KQ1608" s="307"/>
      <c r="KR1608" s="307"/>
      <c r="KS1608" s="307"/>
      <c r="KT1608" s="307"/>
    </row>
    <row r="1609" spans="14:306" s="56" customFormat="1" ht="15" customHeight="1">
      <c r="AG1609" s="57"/>
      <c r="AH1609" s="57"/>
      <c r="AI1609" s="57"/>
      <c r="AJ1609" s="57"/>
      <c r="AK1609" s="57"/>
      <c r="AL1609" s="57"/>
      <c r="AM1609" s="57"/>
      <c r="AN1609" s="57"/>
      <c r="AO1609" s="57"/>
      <c r="AP1609" s="57"/>
      <c r="AQ1609" s="57"/>
      <c r="AR1609" s="57"/>
      <c r="AS1609" s="57"/>
      <c r="AT1609" s="57"/>
      <c r="AU1609" s="57"/>
      <c r="AV1609" s="57"/>
      <c r="AW1609" s="57"/>
      <c r="AX1609" s="57"/>
      <c r="AY1609" s="57"/>
      <c r="AZ1609" s="57"/>
      <c r="BA1609" s="57"/>
      <c r="BB1609" s="57"/>
      <c r="BC1609" s="57"/>
      <c r="BD1609" s="57"/>
      <c r="BE1609" s="57"/>
      <c r="BF1609" s="57"/>
      <c r="BG1609" s="57"/>
      <c r="BH1609" s="57"/>
      <c r="BI1609" s="57"/>
      <c r="BJ1609" s="57"/>
      <c r="BK1609" s="57"/>
      <c r="BL1609" s="57"/>
      <c r="BM1609" s="57"/>
      <c r="BN1609" s="57"/>
      <c r="CB1609" s="307"/>
      <c r="CC1609" s="307"/>
      <c r="CD1609" s="307"/>
      <c r="CE1609" s="307"/>
      <c r="CF1609" s="307"/>
      <c r="CG1609" s="307"/>
      <c r="CH1609" s="307"/>
      <c r="CI1609" s="307"/>
      <c r="CJ1609" s="307"/>
      <c r="CK1609" s="307"/>
      <c r="CL1609" s="307"/>
      <c r="CM1609" s="307"/>
      <c r="CN1609" s="307"/>
      <c r="CO1609" s="307"/>
      <c r="CP1609" s="307"/>
      <c r="CQ1609" s="307"/>
      <c r="CR1609" s="307"/>
      <c r="CS1609" s="307"/>
      <c r="CT1609" s="307"/>
      <c r="CU1609" s="307"/>
      <c r="CV1609" s="307"/>
      <c r="CW1609" s="307"/>
      <c r="CX1609" s="307"/>
      <c r="CY1609" s="307"/>
      <c r="CZ1609" s="307"/>
      <c r="DA1609" s="307"/>
      <c r="DB1609" s="307"/>
      <c r="DC1609" s="307"/>
      <c r="DD1609" s="307"/>
      <c r="DE1609" s="307"/>
      <c r="DF1609" s="307"/>
      <c r="DG1609" s="307"/>
      <c r="DH1609" s="307"/>
      <c r="DI1609" s="390"/>
      <c r="DJ1609" s="390"/>
      <c r="DK1609" s="307"/>
      <c r="DL1609" s="307"/>
      <c r="DM1609" s="307"/>
      <c r="DN1609" s="307"/>
      <c r="DO1609" s="307"/>
      <c r="DP1609" s="307"/>
      <c r="DQ1609" s="307"/>
      <c r="DR1609" s="307"/>
      <c r="DS1609" s="307"/>
      <c r="DT1609" s="307"/>
      <c r="DU1609" s="307"/>
      <c r="DV1609" s="307"/>
      <c r="DW1609" s="307"/>
      <c r="DX1609" s="307"/>
      <c r="DY1609" s="307"/>
      <c r="DZ1609" s="307"/>
      <c r="EA1609" s="307"/>
      <c r="EB1609" s="307"/>
      <c r="EC1609" s="307"/>
      <c r="ED1609" s="307"/>
      <c r="EE1609" s="307"/>
      <c r="EF1609" s="307"/>
      <c r="EG1609" s="307"/>
      <c r="EH1609" s="307"/>
      <c r="EI1609" s="307"/>
      <c r="EJ1609" s="307"/>
      <c r="EK1609" s="307"/>
      <c r="EL1609" s="307"/>
      <c r="EM1609" s="307"/>
      <c r="EN1609" s="307"/>
      <c r="EO1609" s="307"/>
      <c r="EP1609" s="307"/>
      <c r="EQ1609" s="307"/>
      <c r="ER1609" s="307"/>
      <c r="ES1609" s="307"/>
      <c r="ET1609" s="307"/>
      <c r="EU1609" s="390"/>
      <c r="EV1609" s="390"/>
      <c r="EW1609" s="307"/>
      <c r="EX1609" s="307"/>
      <c r="EY1609" s="307"/>
      <c r="EZ1609" s="307"/>
      <c r="FA1609" s="307"/>
      <c r="FB1609" s="307"/>
      <c r="FC1609" s="307"/>
      <c r="FD1609" s="307"/>
      <c r="FE1609" s="307"/>
      <c r="FF1609" s="307"/>
      <c r="FG1609" s="307"/>
      <c r="FH1609" s="307"/>
      <c r="FI1609" s="307"/>
      <c r="FJ1609" s="307"/>
      <c r="FK1609" s="307"/>
      <c r="FL1609" s="307"/>
      <c r="FM1609" s="307"/>
      <c r="FN1609" s="307"/>
      <c r="FO1609" s="307"/>
      <c r="FP1609" s="307"/>
      <c r="FQ1609" s="307"/>
      <c r="FR1609" s="307"/>
      <c r="FS1609" s="307"/>
      <c r="FT1609" s="307"/>
      <c r="FU1609" s="307"/>
      <c r="FV1609" s="307"/>
      <c r="FW1609" s="307"/>
      <c r="FX1609" s="307"/>
      <c r="FY1609" s="307"/>
      <c r="FZ1609" s="307"/>
      <c r="GA1609" s="307"/>
      <c r="GB1609" s="307"/>
      <c r="GC1609" s="307"/>
      <c r="GD1609" s="307"/>
      <c r="GE1609" s="307"/>
      <c r="GF1609" s="307"/>
      <c r="GG1609" s="307"/>
      <c r="GH1609" s="307"/>
      <c r="GI1609" s="307"/>
      <c r="GJ1609" s="307"/>
      <c r="GK1609" s="307"/>
      <c r="GL1609" s="307"/>
      <c r="GM1609" s="307"/>
      <c r="GN1609" s="307"/>
      <c r="GO1609" s="307"/>
      <c r="GP1609" s="307"/>
      <c r="GQ1609" s="307"/>
      <c r="GR1609" s="307"/>
      <c r="GS1609" s="307"/>
      <c r="GT1609" s="307"/>
      <c r="GU1609" s="307"/>
      <c r="GV1609" s="307"/>
      <c r="GW1609" s="307"/>
      <c r="GX1609" s="307"/>
      <c r="GY1609" s="307"/>
      <c r="GZ1609" s="307"/>
      <c r="HA1609" s="307"/>
      <c r="HB1609" s="307"/>
      <c r="HC1609" s="307"/>
      <c r="HD1609" s="307"/>
      <c r="HE1609" s="307"/>
      <c r="HF1609" s="307"/>
      <c r="HG1609" s="307"/>
      <c r="HH1609" s="307"/>
      <c r="HI1609" s="307"/>
      <c r="HJ1609" s="307"/>
      <c r="HK1609" s="307"/>
      <c r="HL1609" s="307"/>
      <c r="HM1609" s="307"/>
      <c r="HN1609" s="307"/>
      <c r="HO1609" s="307"/>
      <c r="HP1609" s="307"/>
      <c r="HQ1609" s="307"/>
      <c r="HR1609" s="307"/>
      <c r="HS1609" s="307"/>
      <c r="HT1609" s="307"/>
      <c r="HU1609" s="307"/>
      <c r="HV1609" s="307"/>
      <c r="HW1609" s="307"/>
      <c r="HX1609" s="307"/>
      <c r="HY1609" s="307"/>
      <c r="HZ1609" s="307"/>
      <c r="IA1609" s="307"/>
      <c r="IB1609" s="307"/>
      <c r="IC1609" s="307"/>
      <c r="ID1609" s="307"/>
      <c r="IE1609" s="307"/>
      <c r="IF1609" s="307"/>
      <c r="IG1609" s="307"/>
      <c r="IH1609" s="307"/>
      <c r="II1609" s="307"/>
      <c r="IJ1609" s="307"/>
      <c r="IK1609" s="307"/>
      <c r="IL1609" s="307"/>
      <c r="IM1609" s="307"/>
      <c r="IN1609" s="307"/>
      <c r="IO1609" s="307"/>
      <c r="IP1609" s="307"/>
      <c r="IQ1609" s="307"/>
      <c r="IR1609" s="307"/>
      <c r="IS1609" s="307"/>
      <c r="IT1609" s="307"/>
      <c r="IU1609" s="307"/>
      <c r="IV1609" s="307"/>
      <c r="IW1609" s="307"/>
      <c r="IX1609" s="307"/>
      <c r="IY1609" s="307"/>
      <c r="IZ1609" s="307"/>
      <c r="JA1609" s="307"/>
      <c r="JB1609" s="307"/>
      <c r="JC1609" s="307"/>
      <c r="JD1609" s="307"/>
      <c r="JE1609" s="307"/>
      <c r="JF1609" s="307"/>
      <c r="JG1609" s="307"/>
      <c r="JH1609" s="307"/>
      <c r="JI1609" s="307"/>
      <c r="JJ1609" s="307"/>
      <c r="JK1609" s="307"/>
      <c r="JL1609" s="307"/>
      <c r="JM1609" s="307"/>
      <c r="JN1609" s="307"/>
      <c r="JO1609" s="307"/>
      <c r="JP1609" s="307"/>
      <c r="JQ1609" s="307"/>
      <c r="JR1609" s="307"/>
      <c r="JS1609" s="307"/>
      <c r="JT1609" s="307"/>
      <c r="JU1609" s="307"/>
      <c r="JV1609" s="307"/>
      <c r="JW1609" s="307"/>
      <c r="JX1609" s="307"/>
      <c r="JY1609" s="307"/>
      <c r="JZ1609" s="307"/>
      <c r="KA1609" s="307"/>
      <c r="KB1609" s="307"/>
      <c r="KC1609" s="307"/>
      <c r="KD1609" s="307"/>
      <c r="KE1609" s="307"/>
      <c r="KF1609" s="307"/>
      <c r="KG1609" s="307"/>
      <c r="KH1609" s="307"/>
      <c r="KI1609" s="307"/>
      <c r="KJ1609" s="307"/>
      <c r="KK1609" s="307"/>
      <c r="KL1609" s="307"/>
      <c r="KM1609" s="307"/>
      <c r="KN1609" s="307"/>
      <c r="KO1609" s="307"/>
      <c r="KP1609" s="307"/>
      <c r="KQ1609" s="307"/>
      <c r="KR1609" s="307"/>
      <c r="KS1609" s="307"/>
      <c r="KT1609" s="307"/>
    </row>
    <row r="1610" spans="14:306" s="56" customFormat="1" ht="15" customHeight="1">
      <c r="AG1610" s="57"/>
      <c r="AH1610" s="57"/>
      <c r="AI1610" s="57"/>
      <c r="AJ1610" s="57"/>
      <c r="AK1610" s="57"/>
      <c r="AL1610" s="57"/>
      <c r="AM1610" s="57"/>
      <c r="AN1610" s="57"/>
      <c r="AO1610" s="57"/>
      <c r="AP1610" s="57"/>
      <c r="AQ1610" s="57"/>
      <c r="AR1610" s="57"/>
      <c r="AS1610" s="57"/>
      <c r="AT1610" s="57"/>
      <c r="AU1610" s="57"/>
      <c r="AV1610" s="57"/>
      <c r="AW1610" s="57"/>
      <c r="AX1610" s="57"/>
      <c r="AY1610" s="57"/>
      <c r="AZ1610" s="57"/>
      <c r="BA1610" s="57"/>
      <c r="BB1610" s="57"/>
      <c r="BC1610" s="57"/>
      <c r="BD1610" s="57"/>
      <c r="BE1610" s="57"/>
      <c r="BF1610" s="57"/>
      <c r="BG1610" s="57"/>
      <c r="BH1610" s="57"/>
      <c r="BI1610" s="57"/>
      <c r="BJ1610" s="57"/>
      <c r="BK1610" s="57"/>
      <c r="BL1610" s="57"/>
      <c r="BM1610" s="57"/>
      <c r="BN1610" s="57"/>
      <c r="CB1610" s="307"/>
      <c r="CC1610" s="307"/>
      <c r="CD1610" s="307"/>
      <c r="CE1610" s="307"/>
      <c r="CF1610" s="307"/>
      <c r="CG1610" s="307"/>
      <c r="CH1610" s="307"/>
      <c r="CI1610" s="307"/>
      <c r="CJ1610" s="307"/>
      <c r="CK1610" s="307"/>
      <c r="CL1610" s="307"/>
      <c r="CM1610" s="307"/>
      <c r="CN1610" s="307"/>
      <c r="CO1610" s="307"/>
      <c r="CP1610" s="307"/>
      <c r="CQ1610" s="307"/>
      <c r="CR1610" s="307"/>
      <c r="CS1610" s="307"/>
      <c r="CT1610" s="307"/>
      <c r="CU1610" s="307"/>
      <c r="CV1610" s="307"/>
      <c r="CW1610" s="307"/>
      <c r="CX1610" s="307"/>
      <c r="CY1610" s="307"/>
      <c r="CZ1610" s="307"/>
      <c r="DA1610" s="307"/>
      <c r="DB1610" s="307"/>
      <c r="DC1610" s="307"/>
      <c r="DD1610" s="307"/>
      <c r="DE1610" s="307"/>
      <c r="DF1610" s="307"/>
      <c r="DG1610" s="307"/>
      <c r="DH1610" s="307"/>
      <c r="DI1610" s="390"/>
      <c r="DJ1610" s="390"/>
      <c r="DK1610" s="307"/>
      <c r="DL1610" s="307"/>
      <c r="DM1610" s="307"/>
      <c r="DN1610" s="307"/>
      <c r="DO1610" s="307"/>
      <c r="DP1610" s="307"/>
      <c r="DQ1610" s="307"/>
      <c r="DR1610" s="307"/>
      <c r="DS1610" s="307"/>
      <c r="DT1610" s="307"/>
      <c r="DU1610" s="307"/>
      <c r="DV1610" s="307"/>
      <c r="DW1610" s="307"/>
      <c r="DX1610" s="307"/>
      <c r="DY1610" s="307"/>
      <c r="DZ1610" s="307"/>
      <c r="EA1610" s="307"/>
      <c r="EB1610" s="307"/>
      <c r="EC1610" s="307"/>
      <c r="ED1610" s="307"/>
      <c r="EE1610" s="307"/>
      <c r="EF1610" s="307"/>
      <c r="EG1610" s="307"/>
      <c r="EH1610" s="307"/>
      <c r="EI1610" s="307"/>
      <c r="EJ1610" s="307"/>
      <c r="EK1610" s="307"/>
      <c r="EL1610" s="307"/>
      <c r="EM1610" s="307"/>
      <c r="EN1610" s="307"/>
      <c r="EO1610" s="307"/>
      <c r="EP1610" s="307"/>
      <c r="EQ1610" s="307"/>
      <c r="ER1610" s="307"/>
      <c r="ES1610" s="307"/>
      <c r="ET1610" s="307"/>
      <c r="EU1610" s="390"/>
      <c r="EV1610" s="390"/>
      <c r="EW1610" s="307"/>
      <c r="EX1610" s="307"/>
      <c r="EY1610" s="307"/>
      <c r="EZ1610" s="307"/>
      <c r="FA1610" s="307"/>
      <c r="FB1610" s="307"/>
      <c r="FC1610" s="307"/>
      <c r="FD1610" s="307"/>
      <c r="FE1610" s="307"/>
      <c r="FF1610" s="307"/>
      <c r="FG1610" s="307"/>
      <c r="FH1610" s="307"/>
      <c r="FI1610" s="307"/>
      <c r="FJ1610" s="307"/>
      <c r="FK1610" s="307"/>
      <c r="FL1610" s="307"/>
      <c r="FM1610" s="307"/>
      <c r="FN1610" s="307"/>
      <c r="FO1610" s="307"/>
      <c r="FP1610" s="307"/>
      <c r="FQ1610" s="307"/>
      <c r="FR1610" s="307"/>
      <c r="FS1610" s="307"/>
      <c r="FT1610" s="307"/>
      <c r="FU1610" s="307"/>
      <c r="FV1610" s="307"/>
      <c r="FW1610" s="307"/>
      <c r="FX1610" s="307"/>
      <c r="FY1610" s="307"/>
      <c r="FZ1610" s="307"/>
      <c r="GA1610" s="307"/>
      <c r="GB1610" s="307"/>
      <c r="GC1610" s="307"/>
      <c r="GD1610" s="307"/>
      <c r="GE1610" s="307"/>
      <c r="GF1610" s="307"/>
      <c r="GG1610" s="307"/>
      <c r="GH1610" s="307"/>
      <c r="GI1610" s="307"/>
      <c r="GJ1610" s="307"/>
      <c r="GK1610" s="307"/>
      <c r="GL1610" s="307"/>
      <c r="GM1610" s="307"/>
      <c r="GN1610" s="307"/>
      <c r="GO1610" s="307"/>
      <c r="GP1610" s="307"/>
      <c r="GQ1610" s="307"/>
      <c r="GR1610" s="307"/>
      <c r="GS1610" s="307"/>
      <c r="GT1610" s="307"/>
      <c r="GU1610" s="307"/>
      <c r="GV1610" s="307"/>
      <c r="GW1610" s="307"/>
      <c r="GX1610" s="307"/>
      <c r="GY1610" s="307"/>
      <c r="GZ1610" s="307"/>
      <c r="HA1610" s="307"/>
      <c r="HB1610" s="307"/>
      <c r="HC1610" s="307"/>
      <c r="HD1610" s="307"/>
      <c r="HE1610" s="307"/>
      <c r="HF1610" s="307"/>
      <c r="HG1610" s="307"/>
      <c r="HH1610" s="307"/>
      <c r="HI1610" s="307"/>
      <c r="HJ1610" s="307"/>
      <c r="HK1610" s="307"/>
      <c r="HL1610" s="307"/>
      <c r="HM1610" s="307"/>
      <c r="HN1610" s="307"/>
      <c r="HO1610" s="307"/>
      <c r="HP1610" s="307"/>
      <c r="HQ1610" s="307"/>
      <c r="HR1610" s="307"/>
      <c r="HS1610" s="307"/>
      <c r="HT1610" s="307"/>
      <c r="HU1610" s="307"/>
      <c r="HV1610" s="307"/>
      <c r="HW1610" s="307"/>
      <c r="HX1610" s="307"/>
      <c r="HY1610" s="307"/>
      <c r="HZ1610" s="307"/>
      <c r="IA1610" s="307"/>
      <c r="IB1610" s="307"/>
      <c r="IC1610" s="307"/>
      <c r="ID1610" s="307"/>
      <c r="IE1610" s="307"/>
      <c r="IF1610" s="307"/>
      <c r="IG1610" s="307"/>
      <c r="IH1610" s="307"/>
      <c r="II1610" s="307"/>
      <c r="IJ1610" s="307"/>
      <c r="IK1610" s="307"/>
      <c r="IL1610" s="307"/>
      <c r="IM1610" s="307"/>
      <c r="IN1610" s="307"/>
      <c r="IO1610" s="307"/>
      <c r="IP1610" s="307"/>
      <c r="IQ1610" s="307"/>
      <c r="IR1610" s="307"/>
      <c r="IS1610" s="307"/>
      <c r="IT1610" s="307"/>
      <c r="IU1610" s="307"/>
      <c r="IV1610" s="307"/>
      <c r="IW1610" s="307"/>
      <c r="IX1610" s="307"/>
      <c r="IY1610" s="307"/>
      <c r="IZ1610" s="307"/>
      <c r="JA1610" s="307"/>
      <c r="JB1610" s="307"/>
      <c r="JC1610" s="307"/>
      <c r="JD1610" s="307"/>
      <c r="JE1610" s="307"/>
      <c r="JF1610" s="307"/>
      <c r="JG1610" s="307"/>
      <c r="JH1610" s="307"/>
      <c r="JI1610" s="307"/>
      <c r="JJ1610" s="307"/>
      <c r="JK1610" s="307"/>
      <c r="JL1610" s="307"/>
      <c r="JM1610" s="307"/>
      <c r="JN1610" s="307"/>
      <c r="JO1610" s="307"/>
      <c r="JP1610" s="307"/>
      <c r="JQ1610" s="307"/>
      <c r="JR1610" s="307"/>
      <c r="JS1610" s="307"/>
      <c r="JT1610" s="307"/>
      <c r="JU1610" s="307"/>
      <c r="JV1610" s="307"/>
      <c r="JW1610" s="307"/>
      <c r="JX1610" s="307"/>
      <c r="JY1610" s="307"/>
      <c r="JZ1610" s="307"/>
      <c r="KA1610" s="307"/>
      <c r="KB1610" s="307"/>
      <c r="KC1610" s="307"/>
      <c r="KD1610" s="307"/>
      <c r="KE1610" s="307"/>
      <c r="KF1610" s="307"/>
      <c r="KG1610" s="307"/>
      <c r="KH1610" s="307"/>
      <c r="KI1610" s="307"/>
      <c r="KJ1610" s="307"/>
      <c r="KK1610" s="307"/>
      <c r="KL1610" s="307"/>
      <c r="KM1610" s="307"/>
      <c r="KN1610" s="307"/>
      <c r="KO1610" s="307"/>
      <c r="KP1610" s="307"/>
      <c r="KQ1610" s="307"/>
      <c r="KR1610" s="307"/>
      <c r="KS1610" s="307"/>
      <c r="KT1610" s="307"/>
    </row>
    <row r="1611" spans="14:306" s="56" customFormat="1" ht="15" customHeight="1">
      <c r="AG1611" s="57"/>
      <c r="AH1611" s="57"/>
      <c r="AI1611" s="57"/>
      <c r="AJ1611" s="57"/>
      <c r="AK1611" s="57"/>
      <c r="AL1611" s="57"/>
      <c r="AM1611" s="57"/>
      <c r="AN1611" s="57"/>
      <c r="AO1611" s="57"/>
      <c r="AP1611" s="57"/>
      <c r="AQ1611" s="57"/>
      <c r="AR1611" s="57"/>
      <c r="AS1611" s="57"/>
      <c r="AT1611" s="57"/>
      <c r="AU1611" s="57"/>
      <c r="AV1611" s="57"/>
      <c r="AW1611" s="57"/>
      <c r="AX1611" s="57"/>
      <c r="AY1611" s="57"/>
      <c r="AZ1611" s="57"/>
      <c r="BA1611" s="57"/>
      <c r="BB1611" s="57"/>
      <c r="BC1611" s="57"/>
      <c r="BD1611" s="57"/>
      <c r="BE1611" s="57"/>
      <c r="BF1611" s="57"/>
      <c r="BG1611" s="57"/>
      <c r="BH1611" s="57"/>
      <c r="BI1611" s="57"/>
      <c r="BJ1611" s="57"/>
      <c r="BK1611" s="57"/>
      <c r="BL1611" s="57"/>
      <c r="BM1611" s="57"/>
      <c r="BN1611" s="57"/>
      <c r="CB1611" s="307"/>
      <c r="CC1611" s="307"/>
      <c r="CD1611" s="307"/>
      <c r="CE1611" s="307"/>
      <c r="CF1611" s="307"/>
      <c r="CG1611" s="307"/>
      <c r="CH1611" s="307"/>
      <c r="CI1611" s="307"/>
      <c r="CJ1611" s="307"/>
      <c r="CK1611" s="307"/>
      <c r="CL1611" s="307"/>
      <c r="CM1611" s="307"/>
      <c r="CN1611" s="307"/>
      <c r="CO1611" s="307"/>
      <c r="CP1611" s="307"/>
      <c r="CQ1611" s="307"/>
      <c r="CR1611" s="307"/>
      <c r="CS1611" s="307"/>
      <c r="CT1611" s="307"/>
      <c r="CU1611" s="307"/>
      <c r="CV1611" s="307"/>
      <c r="CW1611" s="307"/>
      <c r="CX1611" s="307"/>
      <c r="CY1611" s="307"/>
      <c r="CZ1611" s="307"/>
      <c r="DA1611" s="307"/>
      <c r="DB1611" s="307"/>
      <c r="DC1611" s="307"/>
      <c r="DD1611" s="307"/>
      <c r="DE1611" s="307"/>
      <c r="DF1611" s="307"/>
      <c r="DG1611" s="307"/>
      <c r="DH1611" s="307"/>
      <c r="DI1611" s="390"/>
      <c r="DJ1611" s="390"/>
      <c r="DK1611" s="307"/>
      <c r="DL1611" s="307"/>
      <c r="DM1611" s="307"/>
      <c r="DN1611" s="307"/>
      <c r="DO1611" s="307"/>
      <c r="DP1611" s="307"/>
      <c r="DQ1611" s="307"/>
      <c r="DR1611" s="307"/>
      <c r="DS1611" s="307"/>
      <c r="DT1611" s="307"/>
      <c r="DU1611" s="307"/>
      <c r="DV1611" s="307"/>
      <c r="DW1611" s="307"/>
      <c r="DX1611" s="307"/>
      <c r="DY1611" s="307"/>
      <c r="DZ1611" s="307"/>
      <c r="EA1611" s="307"/>
      <c r="EB1611" s="307"/>
      <c r="EC1611" s="307"/>
      <c r="ED1611" s="307"/>
      <c r="EE1611" s="307"/>
      <c r="EF1611" s="307"/>
      <c r="EG1611" s="307"/>
      <c r="EH1611" s="307"/>
      <c r="EI1611" s="307"/>
      <c r="EJ1611" s="307"/>
      <c r="EK1611" s="307"/>
      <c r="EL1611" s="307"/>
      <c r="EM1611" s="307"/>
      <c r="EN1611" s="307"/>
      <c r="EO1611" s="307"/>
      <c r="EP1611" s="307"/>
      <c r="EQ1611" s="307"/>
      <c r="ER1611" s="307"/>
      <c r="ES1611" s="307"/>
      <c r="ET1611" s="307"/>
      <c r="EU1611" s="390"/>
      <c r="EV1611" s="390"/>
      <c r="EW1611" s="307"/>
      <c r="EX1611" s="307"/>
      <c r="EY1611" s="307"/>
      <c r="EZ1611" s="307"/>
      <c r="FA1611" s="307"/>
      <c r="FB1611" s="307"/>
      <c r="FC1611" s="307"/>
      <c r="FD1611" s="307"/>
      <c r="FE1611" s="307"/>
      <c r="FF1611" s="307"/>
      <c r="FG1611" s="307"/>
      <c r="FH1611" s="307"/>
      <c r="FI1611" s="307"/>
      <c r="FJ1611" s="307"/>
      <c r="FK1611" s="307"/>
      <c r="FL1611" s="307"/>
      <c r="FM1611" s="307"/>
      <c r="FN1611" s="307"/>
      <c r="FO1611" s="307"/>
      <c r="FP1611" s="307"/>
      <c r="FQ1611" s="307"/>
      <c r="FR1611" s="307"/>
      <c r="FS1611" s="307"/>
      <c r="FT1611" s="307"/>
      <c r="FU1611" s="307"/>
      <c r="FV1611" s="307"/>
      <c r="FW1611" s="307"/>
      <c r="FX1611" s="307"/>
      <c r="FY1611" s="307"/>
      <c r="FZ1611" s="307"/>
      <c r="GA1611" s="307"/>
      <c r="GB1611" s="307"/>
      <c r="GC1611" s="307"/>
      <c r="GD1611" s="307"/>
      <c r="GE1611" s="307"/>
      <c r="GF1611" s="307"/>
      <c r="GG1611" s="307"/>
      <c r="GH1611" s="307"/>
      <c r="GI1611" s="307"/>
      <c r="GJ1611" s="307"/>
      <c r="GK1611" s="307"/>
      <c r="GL1611" s="307"/>
      <c r="GM1611" s="307"/>
      <c r="GN1611" s="307"/>
      <c r="GO1611" s="307"/>
      <c r="GP1611" s="307"/>
      <c r="GQ1611" s="307"/>
      <c r="GR1611" s="307"/>
      <c r="GS1611" s="307"/>
      <c r="GT1611" s="307"/>
      <c r="GU1611" s="307"/>
      <c r="GV1611" s="307"/>
      <c r="GW1611" s="307"/>
      <c r="GX1611" s="307"/>
      <c r="GY1611" s="307"/>
      <c r="GZ1611" s="307"/>
      <c r="HA1611" s="307"/>
      <c r="HB1611" s="307"/>
      <c r="HC1611" s="307"/>
      <c r="HD1611" s="307"/>
      <c r="HE1611" s="307"/>
      <c r="HF1611" s="307"/>
      <c r="HG1611" s="307"/>
      <c r="HH1611" s="307"/>
      <c r="HI1611" s="307"/>
      <c r="HJ1611" s="307"/>
      <c r="HK1611" s="307"/>
      <c r="HL1611" s="307"/>
      <c r="HM1611" s="307"/>
      <c r="HN1611" s="307"/>
      <c r="HO1611" s="307"/>
      <c r="HP1611" s="307"/>
      <c r="HQ1611" s="307"/>
      <c r="HR1611" s="307"/>
      <c r="HS1611" s="307"/>
      <c r="HT1611" s="307"/>
      <c r="HU1611" s="307"/>
      <c r="HV1611" s="307"/>
      <c r="HW1611" s="307"/>
      <c r="HX1611" s="307"/>
      <c r="HY1611" s="307"/>
      <c r="HZ1611" s="307"/>
      <c r="IA1611" s="307"/>
      <c r="IB1611" s="307"/>
      <c r="IC1611" s="307"/>
      <c r="ID1611" s="307"/>
      <c r="IE1611" s="307"/>
      <c r="IF1611" s="307"/>
      <c r="IG1611" s="307"/>
      <c r="IH1611" s="307"/>
      <c r="II1611" s="307"/>
      <c r="IJ1611" s="307"/>
      <c r="IK1611" s="307"/>
      <c r="IL1611" s="307"/>
      <c r="IM1611" s="307"/>
      <c r="IN1611" s="307"/>
      <c r="IO1611" s="307"/>
      <c r="IP1611" s="307"/>
      <c r="IQ1611" s="307"/>
      <c r="IR1611" s="307"/>
      <c r="IS1611" s="307"/>
      <c r="IT1611" s="307"/>
      <c r="IU1611" s="307"/>
      <c r="IV1611" s="307"/>
      <c r="IW1611" s="307"/>
      <c r="IX1611" s="307"/>
      <c r="IY1611" s="307"/>
      <c r="IZ1611" s="307"/>
      <c r="JA1611" s="307"/>
      <c r="JB1611" s="307"/>
      <c r="JC1611" s="307"/>
      <c r="JD1611" s="307"/>
      <c r="JE1611" s="307"/>
      <c r="JF1611" s="307"/>
      <c r="JG1611" s="307"/>
      <c r="JH1611" s="307"/>
      <c r="JI1611" s="307"/>
      <c r="JJ1611" s="307"/>
      <c r="JK1611" s="307"/>
      <c r="JL1611" s="307"/>
      <c r="JM1611" s="307"/>
      <c r="JN1611" s="307"/>
      <c r="JO1611" s="307"/>
      <c r="JP1611" s="307"/>
      <c r="JQ1611" s="307"/>
      <c r="JR1611" s="307"/>
      <c r="JS1611" s="307"/>
      <c r="JT1611" s="307"/>
      <c r="JU1611" s="307"/>
      <c r="JV1611" s="307"/>
      <c r="JW1611" s="307"/>
      <c r="JX1611" s="307"/>
      <c r="JY1611" s="307"/>
      <c r="JZ1611" s="307"/>
      <c r="KA1611" s="307"/>
      <c r="KB1611" s="307"/>
      <c r="KC1611" s="307"/>
      <c r="KD1611" s="307"/>
      <c r="KE1611" s="307"/>
      <c r="KF1611" s="307"/>
      <c r="KG1611" s="307"/>
      <c r="KH1611" s="307"/>
      <c r="KI1611" s="307"/>
      <c r="KJ1611" s="307"/>
      <c r="KK1611" s="307"/>
      <c r="KL1611" s="307"/>
      <c r="KM1611" s="307"/>
      <c r="KN1611" s="307"/>
      <c r="KO1611" s="307"/>
      <c r="KP1611" s="307"/>
      <c r="KQ1611" s="307"/>
      <c r="KR1611" s="307"/>
      <c r="KS1611" s="307"/>
      <c r="KT1611" s="307"/>
    </row>
    <row r="1612" spans="14:306" s="56" customFormat="1" ht="15" customHeight="1">
      <c r="AG1612" s="57"/>
      <c r="AH1612" s="57"/>
      <c r="AI1612" s="57"/>
      <c r="AJ1612" s="57"/>
      <c r="AK1612" s="57"/>
      <c r="AL1612" s="57"/>
      <c r="AM1612" s="57"/>
      <c r="AN1612" s="57"/>
      <c r="AO1612" s="57"/>
      <c r="AP1612" s="57"/>
      <c r="AQ1612" s="57"/>
      <c r="AR1612" s="57"/>
      <c r="AS1612" s="57"/>
      <c r="AT1612" s="57"/>
      <c r="AU1612" s="57"/>
      <c r="AV1612" s="57"/>
      <c r="AW1612" s="57"/>
      <c r="AX1612" s="57"/>
      <c r="AY1612" s="57"/>
      <c r="AZ1612" s="57"/>
      <c r="BA1612" s="57"/>
      <c r="BB1612" s="57"/>
      <c r="BC1612" s="57"/>
      <c r="BD1612" s="57"/>
      <c r="BE1612" s="57"/>
      <c r="BF1612" s="57"/>
      <c r="BG1612" s="57"/>
      <c r="BH1612" s="57"/>
      <c r="BI1612" s="57"/>
      <c r="BJ1612" s="57"/>
      <c r="BK1612" s="57"/>
      <c r="BL1612" s="57"/>
      <c r="BM1612" s="57"/>
      <c r="BN1612" s="57"/>
      <c r="CB1612" s="307"/>
      <c r="CC1612" s="307"/>
      <c r="CD1612" s="307"/>
      <c r="CE1612" s="307"/>
      <c r="CF1612" s="307"/>
      <c r="CG1612" s="307"/>
      <c r="CH1612" s="307"/>
      <c r="CI1612" s="307"/>
      <c r="CJ1612" s="307"/>
      <c r="CK1612" s="307"/>
      <c r="CL1612" s="307"/>
      <c r="CM1612" s="307"/>
      <c r="CN1612" s="307"/>
      <c r="CO1612" s="307"/>
      <c r="CP1612" s="307"/>
      <c r="CQ1612" s="307"/>
      <c r="CR1612" s="307"/>
      <c r="CS1612" s="307"/>
      <c r="CT1612" s="307"/>
      <c r="CU1612" s="307"/>
      <c r="CV1612" s="307"/>
      <c r="CW1612" s="307"/>
      <c r="CX1612" s="307"/>
      <c r="CY1612" s="307"/>
      <c r="CZ1612" s="307"/>
      <c r="DA1612" s="307"/>
      <c r="DB1612" s="307"/>
      <c r="DC1612" s="307"/>
      <c r="DD1612" s="307"/>
      <c r="DE1612" s="307"/>
      <c r="DF1612" s="307"/>
      <c r="DG1612" s="307"/>
      <c r="DH1612" s="307"/>
      <c r="DI1612" s="390"/>
      <c r="DJ1612" s="390"/>
      <c r="DK1612" s="307"/>
      <c r="DL1612" s="307"/>
      <c r="DM1612" s="307"/>
      <c r="DN1612" s="307"/>
      <c r="DO1612" s="307"/>
      <c r="DP1612" s="307"/>
      <c r="DQ1612" s="307"/>
      <c r="DR1612" s="307"/>
      <c r="DS1612" s="307"/>
      <c r="DT1612" s="307"/>
      <c r="DU1612" s="307"/>
      <c r="DV1612" s="307"/>
      <c r="DW1612" s="307"/>
      <c r="DX1612" s="307"/>
      <c r="DY1612" s="307"/>
      <c r="DZ1612" s="307"/>
      <c r="EA1612" s="307"/>
      <c r="EB1612" s="307"/>
      <c r="EC1612" s="307"/>
      <c r="ED1612" s="307"/>
      <c r="EE1612" s="307"/>
      <c r="EF1612" s="307"/>
      <c r="EG1612" s="307"/>
      <c r="EH1612" s="307"/>
      <c r="EI1612" s="307"/>
      <c r="EJ1612" s="307"/>
      <c r="EK1612" s="307"/>
      <c r="EL1612" s="307"/>
      <c r="EM1612" s="307"/>
      <c r="EN1612" s="307"/>
      <c r="EO1612" s="307"/>
      <c r="EP1612" s="307"/>
      <c r="EQ1612" s="307"/>
      <c r="ER1612" s="307"/>
      <c r="ES1612" s="307"/>
      <c r="ET1612" s="307"/>
      <c r="EU1612" s="390"/>
      <c r="EV1612" s="390"/>
      <c r="EW1612" s="307"/>
      <c r="EX1612" s="307"/>
      <c r="EY1612" s="307"/>
      <c r="EZ1612" s="307"/>
      <c r="FA1612" s="307"/>
      <c r="FB1612" s="307"/>
      <c r="FC1612" s="307"/>
      <c r="FD1612" s="307"/>
      <c r="FE1612" s="307"/>
      <c r="FF1612" s="307"/>
      <c r="FG1612" s="307"/>
      <c r="FH1612" s="307"/>
      <c r="FI1612" s="307"/>
      <c r="FJ1612" s="307"/>
      <c r="FK1612" s="307"/>
      <c r="FL1612" s="307"/>
      <c r="FM1612" s="307"/>
      <c r="FN1612" s="307"/>
      <c r="FO1612" s="307"/>
      <c r="FP1612" s="307"/>
      <c r="FQ1612" s="307"/>
      <c r="FR1612" s="307"/>
      <c r="FS1612" s="307"/>
      <c r="FT1612" s="307"/>
      <c r="FU1612" s="307"/>
      <c r="FV1612" s="307"/>
      <c r="FW1612" s="307"/>
      <c r="FX1612" s="307"/>
      <c r="FY1612" s="307"/>
      <c r="FZ1612" s="307"/>
      <c r="GA1612" s="307"/>
      <c r="GB1612" s="307"/>
      <c r="GC1612" s="307"/>
      <c r="GD1612" s="307"/>
      <c r="GE1612" s="307"/>
      <c r="GF1612" s="307"/>
      <c r="GG1612" s="307"/>
      <c r="GH1612" s="307"/>
      <c r="GI1612" s="307"/>
      <c r="GJ1612" s="307"/>
      <c r="GK1612" s="307"/>
      <c r="GL1612" s="307"/>
      <c r="GM1612" s="307"/>
      <c r="GN1612" s="307"/>
      <c r="GO1612" s="307"/>
      <c r="GP1612" s="307"/>
      <c r="GQ1612" s="307"/>
      <c r="GR1612" s="307"/>
      <c r="GS1612" s="307"/>
      <c r="GT1612" s="307"/>
      <c r="GU1612" s="307"/>
      <c r="GV1612" s="307"/>
      <c r="GW1612" s="307"/>
      <c r="GX1612" s="307"/>
      <c r="GY1612" s="307"/>
      <c r="GZ1612" s="307"/>
      <c r="HA1612" s="307"/>
      <c r="HB1612" s="307"/>
      <c r="HC1612" s="307"/>
      <c r="HD1612" s="307"/>
      <c r="HE1612" s="307"/>
      <c r="HF1612" s="307"/>
      <c r="HG1612" s="307"/>
      <c r="HH1612" s="307"/>
      <c r="HI1612" s="307"/>
      <c r="HJ1612" s="307"/>
      <c r="HK1612" s="307"/>
      <c r="HL1612" s="307"/>
      <c r="HM1612" s="307"/>
      <c r="HN1612" s="307"/>
      <c r="HO1612" s="307"/>
      <c r="HP1612" s="307"/>
      <c r="HQ1612" s="307"/>
      <c r="HR1612" s="307"/>
      <c r="HS1612" s="307"/>
      <c r="HT1612" s="307"/>
      <c r="HU1612" s="307"/>
      <c r="HV1612" s="307"/>
      <c r="HW1612" s="307"/>
      <c r="HX1612" s="307"/>
      <c r="HY1612" s="307"/>
      <c r="HZ1612" s="307"/>
      <c r="IA1612" s="307"/>
      <c r="IB1612" s="307"/>
      <c r="IC1612" s="307"/>
      <c r="ID1612" s="307"/>
      <c r="IE1612" s="307"/>
      <c r="IF1612" s="307"/>
      <c r="IG1612" s="307"/>
      <c r="IH1612" s="307"/>
      <c r="II1612" s="307"/>
      <c r="IJ1612" s="307"/>
      <c r="IK1612" s="307"/>
      <c r="IL1612" s="307"/>
      <c r="IM1612" s="307"/>
      <c r="IN1612" s="307"/>
      <c r="IO1612" s="307"/>
      <c r="IP1612" s="307"/>
      <c r="IQ1612" s="307"/>
      <c r="IR1612" s="307"/>
      <c r="IS1612" s="307"/>
      <c r="IT1612" s="307"/>
      <c r="IU1612" s="307"/>
      <c r="IV1612" s="307"/>
      <c r="IW1612" s="307"/>
      <c r="IX1612" s="307"/>
      <c r="IY1612" s="307"/>
      <c r="IZ1612" s="307"/>
      <c r="JA1612" s="307"/>
      <c r="JB1612" s="307"/>
      <c r="JC1612" s="307"/>
      <c r="JD1612" s="307"/>
      <c r="JE1612" s="307"/>
      <c r="JF1612" s="307"/>
      <c r="JG1612" s="307"/>
      <c r="JH1612" s="307"/>
      <c r="JI1612" s="307"/>
      <c r="JJ1612" s="307"/>
      <c r="JK1612" s="307"/>
      <c r="JL1612" s="307"/>
      <c r="JM1612" s="307"/>
      <c r="JN1612" s="307"/>
      <c r="JO1612" s="307"/>
      <c r="JP1612" s="307"/>
      <c r="JQ1612" s="307"/>
      <c r="JR1612" s="307"/>
      <c r="JS1612" s="307"/>
      <c r="JT1612" s="307"/>
      <c r="JU1612" s="307"/>
      <c r="JV1612" s="307"/>
      <c r="JW1612" s="307"/>
      <c r="JX1612" s="307"/>
      <c r="JY1612" s="307"/>
      <c r="JZ1612" s="307"/>
      <c r="KA1612" s="307"/>
      <c r="KB1612" s="307"/>
      <c r="KC1612" s="307"/>
      <c r="KD1612" s="307"/>
      <c r="KE1612" s="307"/>
      <c r="KF1612" s="307"/>
      <c r="KG1612" s="307"/>
      <c r="KH1612" s="307"/>
      <c r="KI1612" s="307"/>
      <c r="KJ1612" s="307"/>
      <c r="KK1612" s="307"/>
      <c r="KL1612" s="307"/>
      <c r="KM1612" s="307"/>
      <c r="KN1612" s="307"/>
      <c r="KO1612" s="307"/>
      <c r="KP1612" s="307"/>
      <c r="KQ1612" s="307"/>
      <c r="KR1612" s="307"/>
      <c r="KS1612" s="307"/>
      <c r="KT1612" s="307"/>
    </row>
    <row r="1613" spans="14:306" s="56" customFormat="1" ht="15" customHeight="1">
      <c r="AG1613" s="57"/>
      <c r="AH1613" s="57"/>
      <c r="AI1613" s="57"/>
      <c r="AJ1613" s="57"/>
      <c r="AK1613" s="57"/>
      <c r="AL1613" s="57"/>
      <c r="AM1613" s="57"/>
      <c r="AN1613" s="57"/>
      <c r="AO1613" s="57"/>
      <c r="AP1613" s="57"/>
      <c r="AQ1613" s="57"/>
      <c r="AR1613" s="57"/>
      <c r="AS1613" s="57"/>
      <c r="AT1613" s="57"/>
      <c r="AU1613" s="57"/>
      <c r="AV1613" s="57"/>
      <c r="AW1613" s="57"/>
      <c r="AX1613" s="57"/>
      <c r="AY1613" s="57"/>
      <c r="AZ1613" s="57"/>
      <c r="BA1613" s="57"/>
      <c r="BB1613" s="57"/>
      <c r="BC1613" s="57"/>
      <c r="BD1613" s="57"/>
      <c r="BE1613" s="57"/>
      <c r="BF1613" s="57"/>
      <c r="BG1613" s="57"/>
      <c r="BH1613" s="57"/>
      <c r="BI1613" s="57"/>
      <c r="BJ1613" s="57"/>
      <c r="BK1613" s="57"/>
      <c r="BL1613" s="57"/>
      <c r="BM1613" s="57"/>
      <c r="BN1613" s="57"/>
      <c r="CB1613" s="307"/>
      <c r="CC1613" s="307"/>
      <c r="CD1613" s="307"/>
      <c r="CE1613" s="307"/>
      <c r="CF1613" s="307"/>
      <c r="CG1613" s="307"/>
      <c r="CH1613" s="307"/>
      <c r="CI1613" s="307"/>
      <c r="CJ1613" s="307"/>
      <c r="CK1613" s="307"/>
      <c r="CL1613" s="307"/>
      <c r="CM1613" s="307"/>
      <c r="CN1613" s="307"/>
      <c r="CO1613" s="307"/>
      <c r="CP1613" s="307"/>
      <c r="CQ1613" s="307"/>
      <c r="CR1613" s="307"/>
      <c r="CS1613" s="307"/>
      <c r="CT1613" s="307"/>
      <c r="CU1613" s="307"/>
      <c r="CV1613" s="307"/>
      <c r="CW1613" s="307"/>
      <c r="CX1613" s="307"/>
      <c r="CY1613" s="307"/>
      <c r="CZ1613" s="307"/>
      <c r="DA1613" s="307"/>
      <c r="DB1613" s="307"/>
      <c r="DC1613" s="307"/>
      <c r="DD1613" s="307"/>
      <c r="DE1613" s="307"/>
      <c r="DF1613" s="307"/>
      <c r="DG1613" s="307"/>
      <c r="DH1613" s="307"/>
      <c r="DI1613" s="390"/>
      <c r="DJ1613" s="390"/>
      <c r="DK1613" s="307"/>
      <c r="DL1613" s="307"/>
      <c r="DM1613" s="307"/>
      <c r="DN1613" s="307"/>
      <c r="DO1613" s="307"/>
      <c r="DP1613" s="307"/>
      <c r="DQ1613" s="307"/>
      <c r="DR1613" s="307"/>
      <c r="DS1613" s="307"/>
      <c r="DT1613" s="307"/>
      <c r="DU1613" s="307"/>
      <c r="DV1613" s="307"/>
      <c r="DW1613" s="307"/>
      <c r="DX1613" s="307"/>
      <c r="DY1613" s="307"/>
      <c r="DZ1613" s="307"/>
      <c r="EA1613" s="307"/>
      <c r="EB1613" s="307"/>
      <c r="EC1613" s="307"/>
      <c r="ED1613" s="307"/>
      <c r="EE1613" s="307"/>
      <c r="EF1613" s="307"/>
      <c r="EG1613" s="307"/>
      <c r="EH1613" s="307"/>
      <c r="EI1613" s="307"/>
      <c r="EJ1613" s="307"/>
      <c r="EK1613" s="307"/>
      <c r="EL1613" s="307"/>
      <c r="EM1613" s="307"/>
      <c r="EN1613" s="307"/>
      <c r="EO1613" s="307"/>
      <c r="EP1613" s="307"/>
      <c r="EQ1613" s="307"/>
      <c r="ER1613" s="307"/>
      <c r="ES1613" s="307"/>
      <c r="ET1613" s="307"/>
      <c r="EU1613" s="390"/>
      <c r="EV1613" s="390"/>
      <c r="EW1613" s="307"/>
      <c r="EX1613" s="307"/>
      <c r="EY1613" s="307"/>
      <c r="EZ1613" s="307"/>
      <c r="FA1613" s="307"/>
      <c r="FB1613" s="307"/>
      <c r="FC1613" s="307"/>
      <c r="FD1613" s="307"/>
      <c r="FE1613" s="307"/>
      <c r="FF1613" s="307"/>
      <c r="FG1613" s="307"/>
      <c r="FH1613" s="307"/>
      <c r="FI1613" s="307"/>
      <c r="FJ1613" s="307"/>
      <c r="FK1613" s="307"/>
      <c r="FL1613" s="307"/>
      <c r="FM1613" s="307"/>
      <c r="FN1613" s="307"/>
      <c r="FO1613" s="307"/>
      <c r="FP1613" s="307"/>
      <c r="FQ1613" s="307"/>
      <c r="FR1613" s="307"/>
      <c r="FS1613" s="307"/>
      <c r="FT1613" s="307"/>
      <c r="FU1613" s="307"/>
      <c r="FV1613" s="307"/>
      <c r="FW1613" s="307"/>
      <c r="FX1613" s="307"/>
      <c r="FY1613" s="307"/>
      <c r="FZ1613" s="307"/>
      <c r="GA1613" s="307"/>
      <c r="GB1613" s="307"/>
      <c r="GC1613" s="307"/>
      <c r="GD1613" s="307"/>
      <c r="GE1613" s="307"/>
      <c r="GF1613" s="307"/>
      <c r="GG1613" s="307"/>
      <c r="GH1613" s="307"/>
      <c r="GI1613" s="307"/>
      <c r="GJ1613" s="307"/>
      <c r="GK1613" s="307"/>
      <c r="GL1613" s="307"/>
      <c r="GM1613" s="307"/>
      <c r="GN1613" s="307"/>
      <c r="GO1613" s="307"/>
      <c r="GP1613" s="307"/>
      <c r="GQ1613" s="307"/>
      <c r="GR1613" s="307"/>
      <c r="GS1613" s="307"/>
      <c r="GT1613" s="307"/>
      <c r="GU1613" s="307"/>
      <c r="GV1613" s="307"/>
      <c r="GW1613" s="307"/>
      <c r="GX1613" s="307"/>
      <c r="GY1613" s="307"/>
      <c r="GZ1613" s="307"/>
      <c r="HA1613" s="307"/>
      <c r="HB1613" s="307"/>
      <c r="HC1613" s="307"/>
      <c r="HD1613" s="307"/>
      <c r="HE1613" s="307"/>
      <c r="HF1613" s="307"/>
      <c r="HG1613" s="307"/>
      <c r="HH1613" s="307"/>
      <c r="HI1613" s="307"/>
      <c r="HJ1613" s="307"/>
      <c r="HK1613" s="307"/>
      <c r="HL1613" s="307"/>
      <c r="HM1613" s="307"/>
      <c r="HN1613" s="307"/>
      <c r="HO1613" s="307"/>
      <c r="HP1613" s="307"/>
      <c r="HQ1613" s="307"/>
      <c r="HR1613" s="307"/>
      <c r="HS1613" s="307"/>
      <c r="HT1613" s="307"/>
      <c r="HU1613" s="307"/>
      <c r="HV1613" s="307"/>
      <c r="HW1613" s="307"/>
      <c r="HX1613" s="307"/>
      <c r="HY1613" s="307"/>
      <c r="HZ1613" s="307"/>
      <c r="IA1613" s="307"/>
      <c r="IB1613" s="307"/>
      <c r="IC1613" s="307"/>
      <c r="ID1613" s="307"/>
      <c r="IE1613" s="307"/>
      <c r="IF1613" s="307"/>
      <c r="IG1613" s="307"/>
      <c r="IH1613" s="307"/>
      <c r="II1613" s="307"/>
      <c r="IJ1613" s="307"/>
      <c r="IK1613" s="307"/>
      <c r="IL1613" s="307"/>
      <c r="IM1613" s="307"/>
      <c r="IN1613" s="307"/>
      <c r="IO1613" s="307"/>
      <c r="IP1613" s="307"/>
      <c r="IQ1613" s="307"/>
      <c r="IR1613" s="307"/>
      <c r="IS1613" s="307"/>
      <c r="IT1613" s="307"/>
      <c r="IU1613" s="307"/>
      <c r="IV1613" s="307"/>
      <c r="IW1613" s="307"/>
      <c r="IX1613" s="307"/>
      <c r="IY1613" s="307"/>
      <c r="IZ1613" s="307"/>
      <c r="JA1613" s="307"/>
      <c r="JB1613" s="307"/>
      <c r="JC1613" s="307"/>
      <c r="JD1613" s="307"/>
      <c r="JE1613" s="307"/>
      <c r="JF1613" s="307"/>
      <c r="JG1613" s="307"/>
      <c r="JH1613" s="307"/>
      <c r="JI1613" s="307"/>
      <c r="JJ1613" s="307"/>
      <c r="JK1613" s="307"/>
      <c r="JL1613" s="307"/>
      <c r="JM1613" s="307"/>
      <c r="JN1613" s="307"/>
      <c r="JO1613" s="307"/>
      <c r="JP1613" s="307"/>
      <c r="JQ1613" s="307"/>
      <c r="JR1613" s="307"/>
      <c r="JS1613" s="307"/>
      <c r="JT1613" s="307"/>
      <c r="JU1613" s="307"/>
      <c r="JV1613" s="307"/>
      <c r="JW1613" s="307"/>
      <c r="JX1613" s="307"/>
      <c r="JY1613" s="307"/>
      <c r="JZ1613" s="307"/>
      <c r="KA1613" s="307"/>
      <c r="KB1613" s="307"/>
      <c r="KC1613" s="307"/>
      <c r="KD1613" s="307"/>
      <c r="KE1613" s="307"/>
      <c r="KF1613" s="307"/>
      <c r="KG1613" s="307"/>
      <c r="KH1613" s="307"/>
      <c r="KI1613" s="307"/>
      <c r="KJ1613" s="307"/>
      <c r="KK1613" s="307"/>
      <c r="KL1613" s="307"/>
      <c r="KM1613" s="307"/>
      <c r="KN1613" s="307"/>
      <c r="KO1613" s="307"/>
      <c r="KP1613" s="307"/>
      <c r="KQ1613" s="307"/>
      <c r="KR1613" s="307"/>
      <c r="KS1613" s="307"/>
      <c r="KT1613" s="307"/>
    </row>
    <row r="1614" spans="14:306" s="56" customFormat="1" ht="15" customHeight="1">
      <c r="AG1614" s="57"/>
      <c r="AH1614" s="57"/>
      <c r="AI1614" s="57"/>
      <c r="AJ1614" s="57"/>
      <c r="AK1614" s="57"/>
      <c r="AL1614" s="57"/>
      <c r="AM1614" s="57"/>
      <c r="AN1614" s="57"/>
      <c r="AO1614" s="57"/>
      <c r="AP1614" s="57"/>
      <c r="AQ1614" s="57"/>
      <c r="AR1614" s="57"/>
      <c r="AS1614" s="57"/>
      <c r="AT1614" s="57"/>
      <c r="AU1614" s="57"/>
      <c r="AV1614" s="57"/>
      <c r="AW1614" s="57"/>
      <c r="AX1614" s="57"/>
      <c r="AY1614" s="57"/>
      <c r="AZ1614" s="57"/>
      <c r="BA1614" s="57"/>
      <c r="BB1614" s="57"/>
      <c r="BC1614" s="57"/>
      <c r="BD1614" s="57"/>
      <c r="BE1614" s="57"/>
      <c r="BF1614" s="57"/>
      <c r="BG1614" s="57"/>
      <c r="BH1614" s="57"/>
      <c r="BI1614" s="57"/>
      <c r="BJ1614" s="57"/>
      <c r="BK1614" s="57"/>
      <c r="BL1614" s="57"/>
      <c r="BM1614" s="57"/>
      <c r="BN1614" s="57"/>
      <c r="CB1614" s="307"/>
      <c r="CC1614" s="307"/>
      <c r="CD1614" s="307"/>
      <c r="CE1614" s="307"/>
      <c r="CF1614" s="307"/>
      <c r="CG1614" s="307"/>
      <c r="CH1614" s="307"/>
      <c r="CI1614" s="307"/>
      <c r="CJ1614" s="307"/>
      <c r="CK1614" s="307"/>
      <c r="CL1614" s="307"/>
      <c r="CM1614" s="307"/>
      <c r="CN1614" s="307"/>
      <c r="CO1614" s="307"/>
      <c r="CP1614" s="307"/>
      <c r="CQ1614" s="307"/>
      <c r="CR1614" s="307"/>
      <c r="CS1614" s="307"/>
      <c r="CT1614" s="307"/>
      <c r="CU1614" s="307"/>
      <c r="CV1614" s="307"/>
      <c r="CW1614" s="307"/>
      <c r="CX1614" s="307"/>
      <c r="CY1614" s="307"/>
      <c r="CZ1614" s="307"/>
      <c r="DA1614" s="307"/>
      <c r="DB1614" s="307"/>
      <c r="DC1614" s="307"/>
      <c r="DD1614" s="307"/>
      <c r="DE1614" s="307"/>
      <c r="DF1614" s="307"/>
      <c r="DG1614" s="307"/>
      <c r="DH1614" s="307"/>
      <c r="DI1614" s="390"/>
      <c r="DJ1614" s="390"/>
      <c r="DK1614" s="307"/>
      <c r="DL1614" s="307"/>
      <c r="DM1614" s="307"/>
      <c r="DN1614" s="307"/>
      <c r="DO1614" s="307"/>
      <c r="DP1614" s="307"/>
      <c r="DQ1614" s="307"/>
      <c r="DR1614" s="307"/>
      <c r="DS1614" s="307"/>
      <c r="DT1614" s="307"/>
      <c r="DU1614" s="307"/>
      <c r="DV1614" s="307"/>
      <c r="DW1614" s="307"/>
      <c r="DX1614" s="307"/>
      <c r="DY1614" s="307"/>
      <c r="DZ1614" s="307"/>
      <c r="EA1614" s="307"/>
      <c r="EB1614" s="307"/>
      <c r="EC1614" s="307"/>
      <c r="ED1614" s="307"/>
      <c r="EE1614" s="307"/>
      <c r="EF1614" s="307"/>
      <c r="EG1614" s="307"/>
      <c r="EH1614" s="307"/>
      <c r="EI1614" s="307"/>
      <c r="EJ1614" s="307"/>
      <c r="EK1614" s="307"/>
      <c r="EL1614" s="307"/>
      <c r="EM1614" s="307"/>
      <c r="EN1614" s="307"/>
      <c r="EO1614" s="307"/>
      <c r="EP1614" s="307"/>
      <c r="EQ1614" s="307"/>
      <c r="ER1614" s="307"/>
      <c r="ES1614" s="307"/>
      <c r="ET1614" s="307"/>
      <c r="EU1614" s="390"/>
      <c r="EV1614" s="390"/>
      <c r="EW1614" s="307"/>
      <c r="EX1614" s="307"/>
      <c r="EY1614" s="307"/>
      <c r="EZ1614" s="307"/>
      <c r="FA1614" s="307"/>
      <c r="FB1614" s="307"/>
      <c r="FC1614" s="307"/>
      <c r="FD1614" s="307"/>
      <c r="FE1614" s="307"/>
      <c r="FF1614" s="307"/>
      <c r="FG1614" s="307"/>
      <c r="FH1614" s="307"/>
      <c r="FI1614" s="307"/>
      <c r="FJ1614" s="307"/>
      <c r="FK1614" s="307"/>
      <c r="FL1614" s="307"/>
      <c r="FM1614" s="307"/>
      <c r="FN1614" s="307"/>
      <c r="FO1614" s="307"/>
      <c r="FP1614" s="307"/>
      <c r="FQ1614" s="307"/>
      <c r="FR1614" s="307"/>
      <c r="FS1614" s="307"/>
      <c r="FT1614" s="307"/>
      <c r="FU1614" s="307"/>
      <c r="FV1614" s="307"/>
      <c r="FW1614" s="307"/>
      <c r="FX1614" s="307"/>
      <c r="FY1614" s="307"/>
      <c r="FZ1614" s="307"/>
      <c r="GA1614" s="307"/>
      <c r="GB1614" s="307"/>
      <c r="GC1614" s="307"/>
      <c r="GD1614" s="307"/>
      <c r="GE1614" s="307"/>
      <c r="GF1614" s="307"/>
      <c r="GG1614" s="307"/>
      <c r="GH1614" s="307"/>
      <c r="GI1614" s="307"/>
      <c r="GJ1614" s="307"/>
      <c r="GK1614" s="307"/>
      <c r="GL1614" s="307"/>
      <c r="GM1614" s="307"/>
      <c r="GN1614" s="307"/>
      <c r="GO1614" s="307"/>
      <c r="GP1614" s="307"/>
      <c r="GQ1614" s="307"/>
      <c r="GR1614" s="307"/>
      <c r="GS1614" s="307"/>
      <c r="GT1614" s="307"/>
      <c r="GU1614" s="307"/>
      <c r="GV1614" s="307"/>
      <c r="GW1614" s="307"/>
      <c r="GX1614" s="307"/>
      <c r="GY1614" s="307"/>
      <c r="GZ1614" s="307"/>
      <c r="HA1614" s="307"/>
      <c r="HB1614" s="307"/>
      <c r="HC1614" s="307"/>
      <c r="HD1614" s="307"/>
      <c r="HE1614" s="307"/>
      <c r="HF1614" s="307"/>
      <c r="HG1614" s="307"/>
      <c r="HH1614" s="307"/>
      <c r="HI1614" s="307"/>
      <c r="HJ1614" s="307"/>
      <c r="HK1614" s="307"/>
      <c r="HL1614" s="307"/>
      <c r="HM1614" s="307"/>
      <c r="HN1614" s="307"/>
      <c r="HO1614" s="307"/>
      <c r="HP1614" s="307"/>
      <c r="HQ1614" s="307"/>
      <c r="HR1614" s="307"/>
      <c r="HS1614" s="307"/>
      <c r="HT1614" s="307"/>
      <c r="HU1614" s="307"/>
      <c r="HV1614" s="307"/>
      <c r="HW1614" s="307"/>
      <c r="HX1614" s="307"/>
      <c r="HY1614" s="307"/>
      <c r="HZ1614" s="307"/>
      <c r="IA1614" s="307"/>
      <c r="IB1614" s="307"/>
      <c r="IC1614" s="307"/>
      <c r="ID1614" s="307"/>
      <c r="IE1614" s="307"/>
      <c r="IF1614" s="307"/>
      <c r="IG1614" s="307"/>
      <c r="IH1614" s="307"/>
      <c r="II1614" s="307"/>
      <c r="IJ1614" s="307"/>
      <c r="IK1614" s="307"/>
      <c r="IL1614" s="307"/>
      <c r="IM1614" s="307"/>
      <c r="IN1614" s="307"/>
      <c r="IO1614" s="307"/>
      <c r="IP1614" s="307"/>
      <c r="IQ1614" s="307"/>
      <c r="IR1614" s="307"/>
      <c r="IS1614" s="307"/>
      <c r="IT1614" s="307"/>
      <c r="IU1614" s="307"/>
      <c r="IV1614" s="307"/>
      <c r="IW1614" s="307"/>
      <c r="IX1614" s="307"/>
      <c r="IY1614" s="307"/>
      <c r="IZ1614" s="307"/>
      <c r="JA1614" s="307"/>
      <c r="JB1614" s="307"/>
      <c r="JC1614" s="307"/>
      <c r="JD1614" s="307"/>
      <c r="JE1614" s="307"/>
      <c r="JF1614" s="307"/>
      <c r="JG1614" s="307"/>
      <c r="JH1614" s="307"/>
      <c r="JI1614" s="307"/>
      <c r="JJ1614" s="307"/>
      <c r="JK1614" s="307"/>
      <c r="JL1614" s="307"/>
      <c r="JM1614" s="307"/>
      <c r="JN1614" s="307"/>
      <c r="JO1614" s="307"/>
      <c r="JP1614" s="307"/>
      <c r="JQ1614" s="307"/>
      <c r="JR1614" s="307"/>
      <c r="JS1614" s="307"/>
      <c r="JT1614" s="307"/>
      <c r="JU1614" s="307"/>
      <c r="JV1614" s="307"/>
      <c r="JW1614" s="307"/>
      <c r="JX1614" s="307"/>
      <c r="JY1614" s="307"/>
      <c r="JZ1614" s="307"/>
      <c r="KA1614" s="307"/>
      <c r="KB1614" s="307"/>
      <c r="KC1614" s="307"/>
      <c r="KD1614" s="307"/>
      <c r="KE1614" s="307"/>
      <c r="KF1614" s="307"/>
      <c r="KG1614" s="307"/>
      <c r="KH1614" s="307"/>
      <c r="KI1614" s="307"/>
      <c r="KJ1614" s="307"/>
      <c r="KK1614" s="307"/>
      <c r="KL1614" s="307"/>
      <c r="KM1614" s="307"/>
      <c r="KN1614" s="307"/>
      <c r="KO1614" s="307"/>
      <c r="KP1614" s="307"/>
      <c r="KQ1614" s="307"/>
      <c r="KR1614" s="307"/>
      <c r="KS1614" s="307"/>
      <c r="KT1614" s="307"/>
    </row>
    <row r="1615" spans="14:306" s="56" customFormat="1" ht="15" customHeight="1">
      <c r="AG1615" s="57"/>
      <c r="AH1615" s="57"/>
      <c r="AI1615" s="57"/>
      <c r="AJ1615" s="57"/>
      <c r="AK1615" s="57"/>
      <c r="AL1615" s="57"/>
      <c r="AM1615" s="57"/>
      <c r="AN1615" s="57"/>
      <c r="AO1615" s="57"/>
      <c r="AP1615" s="57"/>
      <c r="AQ1615" s="57"/>
      <c r="AR1615" s="57"/>
      <c r="AS1615" s="57"/>
      <c r="AT1615" s="57"/>
      <c r="AU1615" s="57"/>
      <c r="AV1615" s="57"/>
      <c r="AW1615" s="57"/>
      <c r="AX1615" s="57"/>
      <c r="AY1615" s="57"/>
      <c r="AZ1615" s="57"/>
      <c r="BA1615" s="57"/>
      <c r="BB1615" s="57"/>
      <c r="BC1615" s="57"/>
      <c r="BD1615" s="57"/>
      <c r="BE1615" s="57"/>
      <c r="BF1615" s="57"/>
      <c r="BG1615" s="57"/>
      <c r="BH1615" s="57"/>
      <c r="BI1615" s="57"/>
      <c r="BJ1615" s="57"/>
      <c r="BK1615" s="57"/>
      <c r="BL1615" s="57"/>
      <c r="BM1615" s="57"/>
      <c r="BN1615" s="57"/>
      <c r="CB1615" s="307"/>
      <c r="CC1615" s="307"/>
      <c r="CD1615" s="307"/>
      <c r="CE1615" s="307"/>
      <c r="CF1615" s="307"/>
      <c r="CG1615" s="307"/>
      <c r="CH1615" s="307"/>
      <c r="CI1615" s="307"/>
      <c r="CJ1615" s="307"/>
      <c r="CK1615" s="307"/>
      <c r="CL1615" s="307"/>
      <c r="CM1615" s="307"/>
      <c r="CN1615" s="307"/>
      <c r="CO1615" s="307"/>
      <c r="CP1615" s="307"/>
      <c r="CQ1615" s="307"/>
      <c r="CR1615" s="307"/>
      <c r="CS1615" s="307"/>
      <c r="CT1615" s="307"/>
      <c r="CU1615" s="307"/>
      <c r="CV1615" s="307"/>
      <c r="CW1615" s="307"/>
      <c r="CX1615" s="307"/>
      <c r="CY1615" s="307"/>
      <c r="CZ1615" s="307"/>
      <c r="DA1615" s="307"/>
      <c r="DB1615" s="307"/>
      <c r="DC1615" s="307"/>
      <c r="DD1615" s="307"/>
      <c r="DE1615" s="307"/>
      <c r="DF1615" s="307"/>
      <c r="DG1615" s="307"/>
      <c r="DH1615" s="307"/>
      <c r="DI1615" s="390"/>
      <c r="DJ1615" s="390"/>
      <c r="DK1615" s="307"/>
      <c r="DL1615" s="307"/>
      <c r="DM1615" s="307"/>
      <c r="DN1615" s="307"/>
      <c r="DO1615" s="307"/>
      <c r="DP1615" s="307"/>
      <c r="DQ1615" s="307"/>
      <c r="DR1615" s="307"/>
      <c r="DS1615" s="307"/>
      <c r="DT1615" s="307"/>
      <c r="DU1615" s="307"/>
      <c r="DV1615" s="307"/>
      <c r="DW1615" s="307"/>
      <c r="DX1615" s="307"/>
      <c r="DY1615" s="307"/>
      <c r="DZ1615" s="307"/>
      <c r="EA1615" s="307"/>
      <c r="EB1615" s="307"/>
      <c r="EC1615" s="307"/>
      <c r="ED1615" s="307"/>
      <c r="EE1615" s="307"/>
      <c r="EF1615" s="307"/>
      <c r="EG1615" s="307"/>
      <c r="EH1615" s="307"/>
      <c r="EI1615" s="307"/>
      <c r="EJ1615" s="307"/>
      <c r="EK1615" s="307"/>
      <c r="EL1615" s="307"/>
      <c r="EM1615" s="307"/>
      <c r="EN1615" s="307"/>
      <c r="EO1615" s="307"/>
      <c r="EP1615" s="307"/>
      <c r="EQ1615" s="307"/>
      <c r="ER1615" s="307"/>
      <c r="ES1615" s="307"/>
      <c r="ET1615" s="307"/>
      <c r="EU1615" s="390"/>
      <c r="EV1615" s="390"/>
      <c r="EW1615" s="307"/>
      <c r="EX1615" s="307"/>
      <c r="EY1615" s="307"/>
      <c r="EZ1615" s="307"/>
      <c r="FA1615" s="307"/>
      <c r="FB1615" s="307"/>
      <c r="FC1615" s="307"/>
      <c r="FD1615" s="307"/>
      <c r="FE1615" s="307"/>
      <c r="FF1615" s="307"/>
      <c r="FG1615" s="307"/>
      <c r="FH1615" s="307"/>
      <c r="FI1615" s="307"/>
      <c r="FJ1615" s="307"/>
      <c r="FK1615" s="307"/>
      <c r="FL1615" s="307"/>
      <c r="FM1615" s="307"/>
      <c r="FN1615" s="307"/>
      <c r="FO1615" s="307"/>
      <c r="FP1615" s="307"/>
      <c r="FQ1615" s="307"/>
      <c r="FR1615" s="307"/>
      <c r="FS1615" s="307"/>
      <c r="FT1615" s="307"/>
      <c r="FU1615" s="307"/>
      <c r="FV1615" s="307"/>
      <c r="FW1615" s="307"/>
      <c r="FX1615" s="307"/>
      <c r="FY1615" s="307"/>
      <c r="FZ1615" s="307"/>
      <c r="GA1615" s="307"/>
      <c r="GB1615" s="307"/>
      <c r="GC1615" s="307"/>
      <c r="GD1615" s="307"/>
      <c r="GE1615" s="307"/>
      <c r="GF1615" s="307"/>
      <c r="GG1615" s="307"/>
      <c r="GH1615" s="307"/>
      <c r="GI1615" s="307"/>
      <c r="GJ1615" s="307"/>
      <c r="GK1615" s="307"/>
      <c r="GL1615" s="307"/>
      <c r="GM1615" s="307"/>
      <c r="GN1615" s="307"/>
      <c r="GO1615" s="307"/>
      <c r="GP1615" s="307"/>
      <c r="GQ1615" s="307"/>
      <c r="GR1615" s="307"/>
      <c r="GS1615" s="307"/>
      <c r="GT1615" s="307"/>
      <c r="GU1615" s="307"/>
      <c r="GV1615" s="307"/>
      <c r="GW1615" s="307"/>
      <c r="GX1615" s="307"/>
      <c r="GY1615" s="307"/>
      <c r="GZ1615" s="307"/>
      <c r="HA1615" s="307"/>
      <c r="HB1615" s="307"/>
      <c r="HC1615" s="307"/>
      <c r="HD1615" s="307"/>
      <c r="HE1615" s="307"/>
      <c r="HF1615" s="307"/>
      <c r="HG1615" s="307"/>
      <c r="HH1615" s="307"/>
      <c r="HI1615" s="307"/>
      <c r="HJ1615" s="307"/>
      <c r="HK1615" s="307"/>
      <c r="HL1615" s="307"/>
      <c r="HM1615" s="307"/>
      <c r="HN1615" s="307"/>
      <c r="HO1615" s="307"/>
      <c r="HP1615" s="307"/>
      <c r="HQ1615" s="307"/>
      <c r="HR1615" s="307"/>
      <c r="HS1615" s="307"/>
      <c r="HT1615" s="307"/>
      <c r="HU1615" s="307"/>
      <c r="HV1615" s="307"/>
      <c r="HW1615" s="307"/>
      <c r="HX1615" s="307"/>
      <c r="HY1615" s="307"/>
      <c r="HZ1615" s="307"/>
      <c r="IA1615" s="307"/>
      <c r="IB1615" s="307"/>
      <c r="IC1615" s="307"/>
      <c r="ID1615" s="307"/>
      <c r="IE1615" s="307"/>
      <c r="IF1615" s="307"/>
      <c r="IG1615" s="307"/>
      <c r="IH1615" s="307"/>
      <c r="II1615" s="307"/>
      <c r="IJ1615" s="307"/>
      <c r="IK1615" s="307"/>
      <c r="IL1615" s="307"/>
      <c r="IM1615" s="307"/>
      <c r="IN1615" s="307"/>
      <c r="IO1615" s="307"/>
      <c r="IP1615" s="307"/>
      <c r="IQ1615" s="307"/>
      <c r="IR1615" s="307"/>
      <c r="IS1615" s="307"/>
      <c r="IT1615" s="307"/>
      <c r="IU1615" s="307"/>
      <c r="IV1615" s="307"/>
      <c r="IW1615" s="307"/>
      <c r="IX1615" s="307"/>
      <c r="IY1615" s="307"/>
      <c r="IZ1615" s="307"/>
      <c r="JA1615" s="307"/>
      <c r="JB1615" s="307"/>
      <c r="JC1615" s="307"/>
      <c r="JD1615" s="307"/>
      <c r="JE1615" s="307"/>
      <c r="JF1615" s="307"/>
      <c r="JG1615" s="307"/>
      <c r="JH1615" s="307"/>
      <c r="JI1615" s="307"/>
      <c r="JJ1615" s="307"/>
      <c r="JK1615" s="307"/>
      <c r="JL1615" s="307"/>
      <c r="JM1615" s="307"/>
      <c r="JN1615" s="307"/>
      <c r="JO1615" s="307"/>
      <c r="JP1615" s="307"/>
      <c r="JQ1615" s="307"/>
      <c r="JR1615" s="307"/>
      <c r="JS1615" s="307"/>
      <c r="JT1615" s="307"/>
      <c r="JU1615" s="307"/>
      <c r="JV1615" s="307"/>
      <c r="JW1615" s="307"/>
      <c r="JX1615" s="307"/>
      <c r="JY1615" s="307"/>
      <c r="JZ1615" s="307"/>
      <c r="KA1615" s="307"/>
      <c r="KB1615" s="307"/>
      <c r="KC1615" s="307"/>
      <c r="KD1615" s="307"/>
      <c r="KE1615" s="307"/>
      <c r="KF1615" s="307"/>
      <c r="KG1615" s="307"/>
      <c r="KH1615" s="307"/>
      <c r="KI1615" s="307"/>
      <c r="KJ1615" s="307"/>
      <c r="KK1615" s="307"/>
      <c r="KL1615" s="307"/>
      <c r="KM1615" s="307"/>
      <c r="KN1615" s="307"/>
      <c r="KO1615" s="307"/>
      <c r="KP1615" s="307"/>
      <c r="KQ1615" s="307"/>
      <c r="KR1615" s="307"/>
      <c r="KS1615" s="307"/>
      <c r="KT1615" s="307"/>
    </row>
    <row r="1616" spans="14:306" s="56" customFormat="1" ht="15" customHeight="1">
      <c r="AG1616" s="57"/>
      <c r="AH1616" s="57"/>
      <c r="AI1616" s="57"/>
      <c r="AJ1616" s="57"/>
      <c r="AK1616" s="57"/>
      <c r="AL1616" s="57"/>
      <c r="AM1616" s="57"/>
      <c r="AN1616" s="57"/>
      <c r="AO1616" s="57"/>
      <c r="AP1616" s="57"/>
      <c r="AQ1616" s="57"/>
      <c r="AR1616" s="57"/>
      <c r="AS1616" s="57"/>
      <c r="AT1616" s="57"/>
      <c r="AU1616" s="57"/>
      <c r="AV1616" s="57"/>
      <c r="AW1616" s="57"/>
      <c r="AX1616" s="57"/>
      <c r="AY1616" s="57"/>
      <c r="AZ1616" s="57"/>
      <c r="BA1616" s="57"/>
      <c r="BB1616" s="57"/>
      <c r="BC1616" s="57"/>
      <c r="BD1616" s="57"/>
      <c r="BE1616" s="57"/>
      <c r="BF1616" s="57"/>
      <c r="BG1616" s="57"/>
      <c r="BH1616" s="57"/>
      <c r="BI1616" s="57"/>
      <c r="BJ1616" s="57"/>
      <c r="BK1616" s="57"/>
      <c r="BL1616" s="57"/>
      <c r="BM1616" s="57"/>
      <c r="BN1616" s="57"/>
      <c r="CB1616" s="307"/>
      <c r="CC1616" s="307"/>
      <c r="CD1616" s="307"/>
      <c r="CE1616" s="307"/>
      <c r="CF1616" s="307"/>
      <c r="CG1616" s="307"/>
      <c r="CH1616" s="307"/>
      <c r="CI1616" s="307"/>
      <c r="CJ1616" s="307"/>
      <c r="CK1616" s="307"/>
      <c r="CL1616" s="307"/>
      <c r="CM1616" s="307"/>
      <c r="CN1616" s="307"/>
      <c r="CO1616" s="307"/>
      <c r="CP1616" s="307"/>
      <c r="CQ1616" s="307"/>
      <c r="CR1616" s="307"/>
      <c r="CS1616" s="307"/>
      <c r="CT1616" s="307"/>
      <c r="CU1616" s="307"/>
      <c r="CV1616" s="307"/>
      <c r="CW1616" s="307"/>
      <c r="CX1616" s="307"/>
      <c r="CY1616" s="307"/>
      <c r="CZ1616" s="307"/>
      <c r="DA1616" s="307"/>
      <c r="DB1616" s="307"/>
      <c r="DC1616" s="307"/>
      <c r="DD1616" s="307"/>
      <c r="DE1616" s="307"/>
      <c r="DF1616" s="307"/>
      <c r="DG1616" s="307"/>
      <c r="DH1616" s="307"/>
      <c r="DI1616" s="390"/>
      <c r="DJ1616" s="390"/>
      <c r="DK1616" s="307"/>
      <c r="DL1616" s="307"/>
      <c r="DM1616" s="307"/>
      <c r="DN1616" s="307"/>
      <c r="DO1616" s="307"/>
      <c r="DP1616" s="307"/>
      <c r="DQ1616" s="307"/>
      <c r="DR1616" s="307"/>
      <c r="DS1616" s="307"/>
      <c r="DT1616" s="307"/>
      <c r="DU1616" s="307"/>
      <c r="DV1616" s="307"/>
      <c r="DW1616" s="307"/>
      <c r="DX1616" s="307"/>
      <c r="DY1616" s="307"/>
      <c r="DZ1616" s="307"/>
      <c r="EA1616" s="307"/>
      <c r="EB1616" s="307"/>
      <c r="EC1616" s="307"/>
      <c r="ED1616" s="307"/>
      <c r="EE1616" s="307"/>
      <c r="EF1616" s="307"/>
      <c r="EG1616" s="307"/>
      <c r="EH1616" s="307"/>
      <c r="EI1616" s="307"/>
      <c r="EJ1616" s="307"/>
      <c r="EK1616" s="307"/>
      <c r="EL1616" s="307"/>
      <c r="EM1616" s="307"/>
      <c r="EN1616" s="307"/>
      <c r="EO1616" s="307"/>
      <c r="EP1616" s="307"/>
      <c r="EQ1616" s="307"/>
      <c r="ER1616" s="307"/>
      <c r="ES1616" s="307"/>
      <c r="ET1616" s="307"/>
      <c r="EU1616" s="390"/>
      <c r="EV1616" s="390"/>
      <c r="EW1616" s="307"/>
      <c r="EX1616" s="307"/>
      <c r="EY1616" s="307"/>
      <c r="EZ1616" s="307"/>
      <c r="FA1616" s="307"/>
      <c r="FB1616" s="307"/>
      <c r="FC1616" s="307"/>
      <c r="FD1616" s="307"/>
      <c r="FE1616" s="307"/>
      <c r="FF1616" s="307"/>
      <c r="FG1616" s="307"/>
      <c r="FH1616" s="307"/>
      <c r="FI1616" s="307"/>
      <c r="FJ1616" s="307"/>
      <c r="FK1616" s="307"/>
      <c r="FL1616" s="307"/>
      <c r="FM1616" s="307"/>
      <c r="FN1616" s="307"/>
      <c r="FO1616" s="307"/>
      <c r="FP1616" s="307"/>
      <c r="FQ1616" s="307"/>
      <c r="FR1616" s="307"/>
      <c r="FS1616" s="307"/>
      <c r="FT1616" s="307"/>
      <c r="FU1616" s="307"/>
      <c r="FV1616" s="307"/>
      <c r="FW1616" s="307"/>
      <c r="FX1616" s="307"/>
      <c r="FY1616" s="307"/>
      <c r="FZ1616" s="307"/>
      <c r="GA1616" s="307"/>
      <c r="GB1616" s="307"/>
      <c r="GC1616" s="307"/>
      <c r="GD1616" s="307"/>
      <c r="GE1616" s="307"/>
      <c r="GF1616" s="307"/>
      <c r="GG1616" s="307"/>
      <c r="GH1616" s="307"/>
      <c r="GI1616" s="307"/>
      <c r="GJ1616" s="307"/>
      <c r="GK1616" s="307"/>
      <c r="GL1616" s="307"/>
      <c r="GM1616" s="307"/>
      <c r="GN1616" s="307"/>
      <c r="GO1616" s="307"/>
      <c r="GP1616" s="307"/>
      <c r="GQ1616" s="307"/>
      <c r="GR1616" s="307"/>
      <c r="GS1616" s="307"/>
      <c r="GT1616" s="307"/>
      <c r="GU1616" s="307"/>
      <c r="GV1616" s="307"/>
      <c r="GW1616" s="307"/>
      <c r="GX1616" s="307"/>
      <c r="GY1616" s="307"/>
      <c r="GZ1616" s="307"/>
      <c r="HA1616" s="307"/>
      <c r="HB1616" s="307"/>
      <c r="HC1616" s="307"/>
      <c r="HD1616" s="307"/>
      <c r="HE1616" s="307"/>
      <c r="HF1616" s="307"/>
      <c r="HG1616" s="307"/>
      <c r="HH1616" s="307"/>
      <c r="HI1616" s="307"/>
      <c r="HJ1616" s="307"/>
      <c r="HK1616" s="307"/>
      <c r="HL1616" s="307"/>
      <c r="HM1616" s="307"/>
      <c r="HN1616" s="307"/>
      <c r="HO1616" s="307"/>
      <c r="HP1616" s="307"/>
      <c r="HQ1616" s="307"/>
      <c r="HR1616" s="307"/>
      <c r="HS1616" s="307"/>
      <c r="HT1616" s="307"/>
      <c r="HU1616" s="307"/>
      <c r="HV1616" s="307"/>
      <c r="HW1616" s="307"/>
      <c r="HX1616" s="307"/>
      <c r="HY1616" s="307"/>
      <c r="HZ1616" s="307"/>
      <c r="IA1616" s="307"/>
      <c r="IB1616" s="307"/>
      <c r="IC1616" s="307"/>
      <c r="ID1616" s="307"/>
      <c r="IE1616" s="307"/>
      <c r="IF1616" s="307"/>
      <c r="IG1616" s="307"/>
      <c r="IH1616" s="307"/>
      <c r="II1616" s="307"/>
      <c r="IJ1616" s="307"/>
      <c r="IK1616" s="307"/>
      <c r="IL1616" s="307"/>
      <c r="IM1616" s="307"/>
      <c r="IN1616" s="307"/>
      <c r="IO1616" s="307"/>
      <c r="IP1616" s="307"/>
      <c r="IQ1616" s="307"/>
      <c r="IR1616" s="307"/>
      <c r="IS1616" s="307"/>
      <c r="IT1616" s="307"/>
      <c r="IU1616" s="307"/>
      <c r="IV1616" s="307"/>
      <c r="IW1616" s="307"/>
      <c r="IX1616" s="307"/>
      <c r="IY1616" s="307"/>
      <c r="IZ1616" s="307"/>
      <c r="JA1616" s="307"/>
      <c r="JB1616" s="307"/>
      <c r="JC1616" s="307"/>
      <c r="JD1616" s="307"/>
      <c r="JE1616" s="307"/>
      <c r="JF1616" s="307"/>
      <c r="JG1616" s="307"/>
      <c r="JH1616" s="307"/>
      <c r="JI1616" s="307"/>
      <c r="JJ1616" s="307"/>
      <c r="JK1616" s="307"/>
      <c r="JL1616" s="307"/>
      <c r="JM1616" s="307"/>
      <c r="JN1616" s="307"/>
      <c r="JO1616" s="307"/>
      <c r="JP1616" s="307"/>
      <c r="JQ1616" s="307"/>
      <c r="JR1616" s="307"/>
      <c r="JS1616" s="307"/>
      <c r="JT1616" s="307"/>
      <c r="JU1616" s="307"/>
      <c r="JV1616" s="307"/>
      <c r="JW1616" s="307"/>
      <c r="JX1616" s="307"/>
      <c r="JY1616" s="307"/>
      <c r="JZ1616" s="307"/>
      <c r="KA1616" s="307"/>
      <c r="KB1616" s="307"/>
      <c r="KC1616" s="307"/>
      <c r="KD1616" s="307"/>
      <c r="KE1616" s="307"/>
      <c r="KF1616" s="307"/>
      <c r="KG1616" s="307"/>
      <c r="KH1616" s="307"/>
      <c r="KI1616" s="307"/>
      <c r="KJ1616" s="307"/>
      <c r="KK1616" s="307"/>
      <c r="KL1616" s="307"/>
      <c r="KM1616" s="307"/>
      <c r="KN1616" s="307"/>
      <c r="KO1616" s="307"/>
      <c r="KP1616" s="307"/>
      <c r="KQ1616" s="307"/>
      <c r="KR1616" s="307"/>
      <c r="KS1616" s="307"/>
      <c r="KT1616" s="307"/>
    </row>
    <row r="1617" spans="33:306" s="56" customFormat="1" ht="15" customHeight="1">
      <c r="AG1617" s="57"/>
      <c r="AH1617" s="57"/>
      <c r="AI1617" s="57"/>
      <c r="AJ1617" s="57"/>
      <c r="AK1617" s="57"/>
      <c r="AL1617" s="57"/>
      <c r="AM1617" s="57"/>
      <c r="AN1617" s="57"/>
      <c r="AO1617" s="57"/>
      <c r="AP1617" s="57"/>
      <c r="AQ1617" s="57"/>
      <c r="AR1617" s="57"/>
      <c r="AS1617" s="57"/>
      <c r="AT1617" s="57"/>
      <c r="AU1617" s="57"/>
      <c r="AV1617" s="57"/>
      <c r="AW1617" s="57"/>
      <c r="AX1617" s="57"/>
      <c r="AY1617" s="57"/>
      <c r="AZ1617" s="57"/>
      <c r="BA1617" s="57"/>
      <c r="BB1617" s="57"/>
      <c r="BC1617" s="57"/>
      <c r="BD1617" s="57"/>
      <c r="BE1617" s="57"/>
      <c r="BF1617" s="57"/>
      <c r="BG1617" s="57"/>
      <c r="BH1617" s="57"/>
      <c r="BI1617" s="57"/>
      <c r="BJ1617" s="57"/>
      <c r="BK1617" s="57"/>
      <c r="BL1617" s="57"/>
      <c r="BM1617" s="57"/>
      <c r="BN1617" s="57"/>
      <c r="CB1617" s="307"/>
      <c r="CC1617" s="307"/>
      <c r="CD1617" s="307"/>
      <c r="CE1617" s="307"/>
      <c r="CF1617" s="307"/>
      <c r="CG1617" s="307"/>
      <c r="CH1617" s="307"/>
      <c r="CI1617" s="307"/>
      <c r="CJ1617" s="307"/>
      <c r="CK1617" s="307"/>
      <c r="CL1617" s="307"/>
      <c r="CM1617" s="307"/>
      <c r="CN1617" s="307"/>
      <c r="CO1617" s="307"/>
      <c r="CP1617" s="307"/>
      <c r="CQ1617" s="307"/>
      <c r="CR1617" s="307"/>
      <c r="CS1617" s="307"/>
      <c r="CT1617" s="307"/>
      <c r="CU1617" s="307"/>
      <c r="CV1617" s="307"/>
      <c r="CW1617" s="307"/>
      <c r="CX1617" s="307"/>
      <c r="CY1617" s="307"/>
      <c r="CZ1617" s="307"/>
      <c r="DA1617" s="307"/>
      <c r="DB1617" s="307"/>
      <c r="DC1617" s="307"/>
      <c r="DD1617" s="307"/>
      <c r="DE1617" s="307"/>
      <c r="DF1617" s="307"/>
      <c r="DG1617" s="307"/>
      <c r="DH1617" s="307"/>
      <c r="DI1617" s="390"/>
      <c r="DJ1617" s="390"/>
      <c r="DK1617" s="307"/>
      <c r="DL1617" s="307"/>
      <c r="DM1617" s="307"/>
      <c r="DN1617" s="307"/>
      <c r="DO1617" s="307"/>
      <c r="DP1617" s="307"/>
      <c r="DQ1617" s="307"/>
      <c r="DR1617" s="307"/>
      <c r="DS1617" s="307"/>
      <c r="DT1617" s="307"/>
      <c r="DU1617" s="307"/>
      <c r="DV1617" s="307"/>
      <c r="DW1617" s="307"/>
      <c r="DX1617" s="307"/>
      <c r="DY1617" s="307"/>
      <c r="DZ1617" s="307"/>
      <c r="EA1617" s="307"/>
      <c r="EB1617" s="307"/>
      <c r="EC1617" s="307"/>
      <c r="ED1617" s="307"/>
      <c r="EE1617" s="307"/>
      <c r="EF1617" s="307"/>
      <c r="EG1617" s="307"/>
      <c r="EH1617" s="307"/>
      <c r="EI1617" s="307"/>
      <c r="EJ1617" s="307"/>
      <c r="EK1617" s="307"/>
      <c r="EL1617" s="307"/>
      <c r="EM1617" s="307"/>
      <c r="EN1617" s="307"/>
      <c r="EO1617" s="307"/>
      <c r="EP1617" s="307"/>
      <c r="EQ1617" s="307"/>
      <c r="ER1617" s="307"/>
      <c r="ES1617" s="307"/>
      <c r="ET1617" s="307"/>
      <c r="EU1617" s="390"/>
      <c r="EV1617" s="390"/>
      <c r="EW1617" s="307"/>
      <c r="EX1617" s="307"/>
      <c r="EY1617" s="307"/>
      <c r="EZ1617" s="307"/>
      <c r="FA1617" s="307"/>
      <c r="FB1617" s="307"/>
      <c r="FC1617" s="307"/>
      <c r="FD1617" s="307"/>
      <c r="FE1617" s="307"/>
      <c r="FF1617" s="307"/>
      <c r="FG1617" s="307"/>
      <c r="FH1617" s="307"/>
      <c r="FI1617" s="307"/>
      <c r="FJ1617" s="307"/>
      <c r="FK1617" s="307"/>
      <c r="FL1617" s="307"/>
      <c r="FM1617" s="307"/>
      <c r="FN1617" s="307"/>
      <c r="FO1617" s="307"/>
      <c r="FP1617" s="307"/>
      <c r="FQ1617" s="307"/>
      <c r="FR1617" s="307"/>
      <c r="FS1617" s="307"/>
      <c r="FT1617" s="307"/>
      <c r="FU1617" s="307"/>
      <c r="FV1617" s="307"/>
      <c r="FW1617" s="307"/>
      <c r="FX1617" s="307"/>
      <c r="FY1617" s="307"/>
      <c r="FZ1617" s="307"/>
      <c r="GA1617" s="307"/>
      <c r="GB1617" s="307"/>
      <c r="GC1617" s="307"/>
      <c r="GD1617" s="307"/>
      <c r="GE1617" s="307"/>
      <c r="GF1617" s="307"/>
      <c r="GG1617" s="307"/>
      <c r="GH1617" s="307"/>
      <c r="GI1617" s="307"/>
      <c r="GJ1617" s="307"/>
      <c r="GK1617" s="307"/>
      <c r="GL1617" s="307"/>
      <c r="GM1617" s="307"/>
      <c r="GN1617" s="307"/>
      <c r="GO1617" s="307"/>
      <c r="GP1617" s="307"/>
      <c r="GQ1617" s="307"/>
      <c r="GR1617" s="307"/>
      <c r="GS1617" s="307"/>
      <c r="GT1617" s="307"/>
      <c r="GU1617" s="307"/>
      <c r="GV1617" s="307"/>
      <c r="GW1617" s="307"/>
      <c r="GX1617" s="307"/>
      <c r="GY1617" s="307"/>
      <c r="GZ1617" s="307"/>
      <c r="HA1617" s="307"/>
      <c r="HB1617" s="307"/>
      <c r="HC1617" s="307"/>
      <c r="HD1617" s="307"/>
      <c r="HE1617" s="307"/>
      <c r="HF1617" s="307"/>
      <c r="HG1617" s="307"/>
      <c r="HH1617" s="307"/>
      <c r="HI1617" s="307"/>
      <c r="HJ1617" s="307"/>
      <c r="HK1617" s="307"/>
      <c r="HL1617" s="307"/>
      <c r="HM1617" s="307"/>
      <c r="HN1617" s="307"/>
      <c r="HO1617" s="307"/>
      <c r="HP1617" s="307"/>
      <c r="HQ1617" s="307"/>
      <c r="HR1617" s="307"/>
      <c r="HS1617" s="307"/>
      <c r="HT1617" s="307"/>
      <c r="HU1617" s="307"/>
      <c r="HV1617" s="307"/>
      <c r="HW1617" s="307"/>
      <c r="HX1617" s="307"/>
      <c r="HY1617" s="307"/>
      <c r="HZ1617" s="307"/>
      <c r="IA1617" s="307"/>
      <c r="IB1617" s="307"/>
      <c r="IC1617" s="307"/>
      <c r="ID1617" s="307"/>
      <c r="IE1617" s="307"/>
      <c r="IF1617" s="307"/>
      <c r="IG1617" s="307"/>
      <c r="IH1617" s="307"/>
      <c r="II1617" s="307"/>
      <c r="IJ1617" s="307"/>
      <c r="IK1617" s="307"/>
      <c r="IL1617" s="307"/>
      <c r="IM1617" s="307"/>
      <c r="IN1617" s="307"/>
      <c r="IO1617" s="307"/>
      <c r="IP1617" s="307"/>
      <c r="IQ1617" s="307"/>
      <c r="IR1617" s="307"/>
      <c r="IS1617" s="307"/>
      <c r="IT1617" s="307"/>
      <c r="IU1617" s="307"/>
      <c r="IV1617" s="307"/>
      <c r="IW1617" s="307"/>
      <c r="IX1617" s="307"/>
      <c r="IY1617" s="307"/>
      <c r="IZ1617" s="307"/>
      <c r="JA1617" s="307"/>
      <c r="JB1617" s="307"/>
      <c r="JC1617" s="307"/>
      <c r="JD1617" s="307"/>
      <c r="JE1617" s="307"/>
      <c r="JF1617" s="307"/>
      <c r="JG1617" s="307"/>
      <c r="JH1617" s="307"/>
      <c r="JI1617" s="307"/>
      <c r="JJ1617" s="307"/>
      <c r="JK1617" s="307"/>
      <c r="JL1617" s="307"/>
      <c r="JM1617" s="307"/>
      <c r="JN1617" s="307"/>
      <c r="JO1617" s="307"/>
      <c r="JP1617" s="307"/>
      <c r="JQ1617" s="307"/>
      <c r="JR1617" s="307"/>
      <c r="JS1617" s="307"/>
      <c r="JT1617" s="307"/>
      <c r="JU1617" s="307"/>
      <c r="JV1617" s="307"/>
      <c r="JW1617" s="307"/>
      <c r="JX1617" s="307"/>
      <c r="JY1617" s="307"/>
      <c r="JZ1617" s="307"/>
      <c r="KA1617" s="307"/>
      <c r="KB1617" s="307"/>
      <c r="KC1617" s="307"/>
      <c r="KD1617" s="307"/>
      <c r="KE1617" s="307"/>
      <c r="KF1617" s="307"/>
      <c r="KG1617" s="307"/>
      <c r="KH1617" s="307"/>
      <c r="KI1617" s="307"/>
      <c r="KJ1617" s="307"/>
      <c r="KK1617" s="307"/>
      <c r="KL1617" s="307"/>
      <c r="KM1617" s="307"/>
      <c r="KN1617" s="307"/>
      <c r="KO1617" s="307"/>
      <c r="KP1617" s="307"/>
      <c r="KQ1617" s="307"/>
      <c r="KR1617" s="307"/>
      <c r="KS1617" s="307"/>
      <c r="KT1617" s="307"/>
    </row>
    <row r="1618" spans="33:306" s="56" customFormat="1" ht="15" customHeight="1">
      <c r="AG1618" s="57"/>
      <c r="AH1618" s="57"/>
      <c r="AI1618" s="57"/>
      <c r="AJ1618" s="57"/>
      <c r="AK1618" s="57"/>
      <c r="AL1618" s="57"/>
      <c r="AM1618" s="57"/>
      <c r="AN1618" s="57"/>
      <c r="AO1618" s="57"/>
      <c r="AP1618" s="57"/>
      <c r="AQ1618" s="57"/>
      <c r="AR1618" s="57"/>
      <c r="AS1618" s="57"/>
      <c r="AT1618" s="57"/>
      <c r="AU1618" s="57"/>
      <c r="AV1618" s="57"/>
      <c r="AW1618" s="57"/>
      <c r="AX1618" s="57"/>
      <c r="AY1618" s="57"/>
      <c r="AZ1618" s="57"/>
      <c r="BA1618" s="57"/>
      <c r="BB1618" s="57"/>
      <c r="BC1618" s="57"/>
      <c r="BD1618" s="57"/>
      <c r="BE1618" s="57"/>
      <c r="BF1618" s="57"/>
      <c r="BG1618" s="57"/>
      <c r="BH1618" s="57"/>
      <c r="BI1618" s="57"/>
      <c r="BJ1618" s="57"/>
      <c r="BK1618" s="57"/>
      <c r="BL1618" s="57"/>
      <c r="BM1618" s="57"/>
      <c r="BN1618" s="57"/>
      <c r="CB1618" s="307"/>
      <c r="CC1618" s="307"/>
      <c r="CD1618" s="307"/>
      <c r="CE1618" s="307"/>
      <c r="CF1618" s="307"/>
      <c r="CG1618" s="307"/>
      <c r="CH1618" s="307"/>
      <c r="CI1618" s="307"/>
      <c r="CJ1618" s="307"/>
      <c r="CK1618" s="307"/>
      <c r="CL1618" s="307"/>
      <c r="CM1618" s="307"/>
      <c r="CN1618" s="307"/>
      <c r="CO1618" s="307"/>
      <c r="CP1618" s="307"/>
      <c r="CQ1618" s="307"/>
      <c r="CR1618" s="307"/>
      <c r="CS1618" s="307"/>
      <c r="CT1618" s="307"/>
      <c r="CU1618" s="307"/>
      <c r="CV1618" s="307"/>
      <c r="CW1618" s="307"/>
      <c r="CX1618" s="307"/>
      <c r="CY1618" s="307"/>
      <c r="CZ1618" s="307"/>
      <c r="DA1618" s="307"/>
      <c r="DB1618" s="307"/>
      <c r="DC1618" s="307"/>
      <c r="DD1618" s="307"/>
      <c r="DE1618" s="307"/>
      <c r="DF1618" s="307"/>
      <c r="DG1618" s="307"/>
      <c r="DH1618" s="307"/>
      <c r="DI1618" s="390"/>
      <c r="DJ1618" s="390"/>
      <c r="DK1618" s="307"/>
      <c r="DL1618" s="307"/>
      <c r="DM1618" s="307"/>
      <c r="DN1618" s="307"/>
      <c r="DO1618" s="307"/>
      <c r="DP1618" s="307"/>
      <c r="DQ1618" s="307"/>
      <c r="DR1618" s="307"/>
      <c r="DS1618" s="307"/>
      <c r="DT1618" s="307"/>
      <c r="DU1618" s="307"/>
      <c r="DV1618" s="307"/>
      <c r="DW1618" s="307"/>
      <c r="DX1618" s="307"/>
      <c r="DY1618" s="307"/>
      <c r="DZ1618" s="307"/>
      <c r="EA1618" s="307"/>
      <c r="EB1618" s="307"/>
      <c r="EC1618" s="307"/>
      <c r="ED1618" s="307"/>
      <c r="EE1618" s="307"/>
      <c r="EF1618" s="307"/>
      <c r="EG1618" s="307"/>
      <c r="EH1618" s="307"/>
      <c r="EI1618" s="307"/>
      <c r="EJ1618" s="307"/>
      <c r="EK1618" s="307"/>
      <c r="EL1618" s="307"/>
      <c r="EM1618" s="307"/>
      <c r="EN1618" s="307"/>
      <c r="EO1618" s="307"/>
      <c r="EP1618" s="307"/>
      <c r="EQ1618" s="307"/>
      <c r="ER1618" s="307"/>
      <c r="ES1618" s="307"/>
      <c r="ET1618" s="307"/>
      <c r="EU1618" s="390"/>
      <c r="EV1618" s="390"/>
      <c r="EW1618" s="307"/>
      <c r="EX1618" s="307"/>
      <c r="EY1618" s="307"/>
      <c r="EZ1618" s="307"/>
      <c r="FA1618" s="307"/>
      <c r="FB1618" s="307"/>
      <c r="FC1618" s="307"/>
      <c r="FD1618" s="307"/>
      <c r="FE1618" s="307"/>
      <c r="FF1618" s="307"/>
      <c r="FG1618" s="307"/>
      <c r="FH1618" s="307"/>
      <c r="FI1618" s="307"/>
      <c r="FJ1618" s="307"/>
      <c r="FK1618" s="307"/>
      <c r="FL1618" s="307"/>
      <c r="FM1618" s="307"/>
      <c r="FN1618" s="307"/>
      <c r="FO1618" s="307"/>
      <c r="FP1618" s="307"/>
      <c r="FQ1618" s="307"/>
      <c r="FR1618" s="307"/>
      <c r="FS1618" s="307"/>
      <c r="FT1618" s="307"/>
      <c r="FU1618" s="307"/>
      <c r="FV1618" s="307"/>
      <c r="FW1618" s="307"/>
      <c r="FX1618" s="307"/>
      <c r="FY1618" s="307"/>
      <c r="FZ1618" s="307"/>
      <c r="GA1618" s="307"/>
      <c r="GB1618" s="307"/>
      <c r="GC1618" s="307"/>
      <c r="GD1618" s="307"/>
      <c r="GE1618" s="307"/>
      <c r="GF1618" s="307"/>
      <c r="GG1618" s="307"/>
      <c r="GH1618" s="307"/>
      <c r="GI1618" s="307"/>
      <c r="GJ1618" s="307"/>
      <c r="GK1618" s="307"/>
      <c r="GL1618" s="307"/>
      <c r="GM1618" s="307"/>
      <c r="GN1618" s="307"/>
      <c r="GO1618" s="307"/>
      <c r="GP1618" s="307"/>
      <c r="GQ1618" s="307"/>
      <c r="GR1618" s="307"/>
      <c r="GS1618" s="307"/>
      <c r="GT1618" s="307"/>
      <c r="GU1618" s="307"/>
      <c r="GV1618" s="307"/>
      <c r="GW1618" s="307"/>
      <c r="GX1618" s="307"/>
      <c r="GY1618" s="307"/>
      <c r="GZ1618" s="307"/>
      <c r="HA1618" s="307"/>
      <c r="HB1618" s="307"/>
      <c r="HC1618" s="307"/>
      <c r="HD1618" s="307"/>
      <c r="HE1618" s="307"/>
      <c r="HF1618" s="307"/>
      <c r="HG1618" s="307"/>
      <c r="HH1618" s="307"/>
      <c r="HI1618" s="307"/>
      <c r="HJ1618" s="307"/>
      <c r="HK1618" s="307"/>
      <c r="HL1618" s="307"/>
      <c r="HM1618" s="307"/>
      <c r="HN1618" s="307"/>
      <c r="HO1618" s="307"/>
      <c r="HP1618" s="307"/>
      <c r="HQ1618" s="307"/>
      <c r="HR1618" s="307"/>
      <c r="HS1618" s="307"/>
      <c r="HT1618" s="307"/>
      <c r="HU1618" s="307"/>
      <c r="HV1618" s="307"/>
      <c r="HW1618" s="307"/>
      <c r="HX1618" s="307"/>
      <c r="HY1618" s="307"/>
      <c r="HZ1618" s="307"/>
      <c r="IA1618" s="307"/>
      <c r="IB1618" s="307"/>
      <c r="IC1618" s="307"/>
      <c r="ID1618" s="307"/>
      <c r="IE1618" s="307"/>
      <c r="IF1618" s="307"/>
      <c r="IG1618" s="307"/>
      <c r="IH1618" s="307"/>
      <c r="II1618" s="307"/>
      <c r="IJ1618" s="307"/>
      <c r="IK1618" s="307"/>
      <c r="IL1618" s="307"/>
      <c r="IM1618" s="307"/>
      <c r="IN1618" s="307"/>
      <c r="IO1618" s="307"/>
      <c r="IP1618" s="307"/>
      <c r="IQ1618" s="307"/>
      <c r="IR1618" s="307"/>
      <c r="IS1618" s="307"/>
      <c r="IT1618" s="307"/>
      <c r="IU1618" s="307"/>
      <c r="IV1618" s="307"/>
      <c r="IW1618" s="307"/>
      <c r="IX1618" s="307"/>
      <c r="IY1618" s="307"/>
      <c r="IZ1618" s="307"/>
      <c r="JA1618" s="307"/>
      <c r="JB1618" s="307"/>
      <c r="JC1618" s="307"/>
      <c r="JD1618" s="307"/>
      <c r="JE1618" s="307"/>
      <c r="JF1618" s="307"/>
      <c r="JG1618" s="307"/>
      <c r="JH1618" s="307"/>
      <c r="JI1618" s="307"/>
      <c r="JJ1618" s="307"/>
      <c r="JK1618" s="307"/>
      <c r="JL1618" s="307"/>
      <c r="JM1618" s="307"/>
      <c r="JN1618" s="307"/>
      <c r="JO1618" s="307"/>
      <c r="JP1618" s="307"/>
      <c r="JQ1618" s="307"/>
      <c r="JR1618" s="307"/>
      <c r="JS1618" s="307"/>
      <c r="JT1618" s="307"/>
      <c r="JU1618" s="307"/>
      <c r="JV1618" s="307"/>
      <c r="JW1618" s="307"/>
      <c r="JX1618" s="307"/>
      <c r="JY1618" s="307"/>
      <c r="JZ1618" s="307"/>
      <c r="KA1618" s="307"/>
      <c r="KB1618" s="307"/>
      <c r="KC1618" s="307"/>
      <c r="KD1618" s="307"/>
      <c r="KE1618" s="307"/>
      <c r="KF1618" s="307"/>
      <c r="KG1618" s="307"/>
      <c r="KH1618" s="307"/>
      <c r="KI1618" s="307"/>
      <c r="KJ1618" s="307"/>
      <c r="KK1618" s="307"/>
      <c r="KL1618" s="307"/>
      <c r="KM1618" s="307"/>
      <c r="KN1618" s="307"/>
      <c r="KO1618" s="307"/>
      <c r="KP1618" s="307"/>
      <c r="KQ1618" s="307"/>
      <c r="KR1618" s="307"/>
      <c r="KS1618" s="307"/>
      <c r="KT1618" s="307"/>
    </row>
    <row r="1619" spans="33:306" s="56" customFormat="1" ht="15" customHeight="1">
      <c r="AG1619" s="57"/>
      <c r="AH1619" s="57"/>
      <c r="AI1619" s="57"/>
      <c r="AJ1619" s="57"/>
      <c r="AK1619" s="57"/>
      <c r="AL1619" s="57"/>
      <c r="AM1619" s="57"/>
      <c r="AN1619" s="57"/>
      <c r="AO1619" s="57"/>
      <c r="AP1619" s="57"/>
      <c r="AQ1619" s="57"/>
      <c r="AR1619" s="57"/>
      <c r="AS1619" s="57"/>
      <c r="AT1619" s="57"/>
      <c r="AU1619" s="57"/>
      <c r="AV1619" s="57"/>
      <c r="AW1619" s="57"/>
      <c r="AX1619" s="57"/>
      <c r="AY1619" s="57"/>
      <c r="AZ1619" s="57"/>
      <c r="BA1619" s="57"/>
      <c r="BB1619" s="57"/>
      <c r="BC1619" s="57"/>
      <c r="BD1619" s="57"/>
      <c r="BE1619" s="57"/>
      <c r="BF1619" s="57"/>
      <c r="BG1619" s="57"/>
      <c r="BH1619" s="57"/>
      <c r="BI1619" s="57"/>
      <c r="BJ1619" s="57"/>
      <c r="BK1619" s="57"/>
      <c r="BL1619" s="57"/>
      <c r="BM1619" s="57"/>
      <c r="BN1619" s="57"/>
      <c r="CB1619" s="307"/>
      <c r="CC1619" s="307"/>
      <c r="CD1619" s="307"/>
      <c r="CE1619" s="307"/>
      <c r="CF1619" s="307"/>
      <c r="CG1619" s="307"/>
      <c r="CH1619" s="307"/>
      <c r="CI1619" s="307"/>
      <c r="CJ1619" s="307"/>
      <c r="CK1619" s="307"/>
      <c r="CL1619" s="307"/>
      <c r="CM1619" s="307"/>
      <c r="CN1619" s="307"/>
      <c r="CO1619" s="307"/>
      <c r="CP1619" s="307"/>
      <c r="CQ1619" s="307"/>
      <c r="CR1619" s="307"/>
      <c r="CS1619" s="307"/>
      <c r="CT1619" s="307"/>
      <c r="CU1619" s="307"/>
      <c r="CV1619" s="307"/>
      <c r="CW1619" s="307"/>
      <c r="CX1619" s="307"/>
      <c r="CY1619" s="307"/>
      <c r="CZ1619" s="307"/>
      <c r="DA1619" s="307"/>
      <c r="DB1619" s="307"/>
      <c r="DC1619" s="307"/>
      <c r="DD1619" s="307"/>
      <c r="DE1619" s="307"/>
      <c r="DF1619" s="307"/>
      <c r="DG1619" s="307"/>
      <c r="DH1619" s="307"/>
      <c r="DI1619" s="390"/>
      <c r="DJ1619" s="390"/>
      <c r="DK1619" s="307"/>
      <c r="DL1619" s="307"/>
      <c r="DM1619" s="307"/>
      <c r="DN1619" s="307"/>
      <c r="DO1619" s="307"/>
      <c r="DP1619" s="307"/>
      <c r="DQ1619" s="307"/>
      <c r="DR1619" s="307"/>
      <c r="DS1619" s="307"/>
      <c r="DT1619" s="307"/>
      <c r="DU1619" s="307"/>
      <c r="DV1619" s="307"/>
      <c r="DW1619" s="307"/>
      <c r="DX1619" s="307"/>
      <c r="DY1619" s="307"/>
      <c r="DZ1619" s="307"/>
      <c r="EA1619" s="307"/>
      <c r="EB1619" s="307"/>
      <c r="EC1619" s="307"/>
      <c r="ED1619" s="307"/>
      <c r="EE1619" s="307"/>
      <c r="EF1619" s="307"/>
      <c r="EG1619" s="307"/>
      <c r="EH1619" s="307"/>
      <c r="EI1619" s="307"/>
      <c r="EJ1619" s="307"/>
      <c r="EK1619" s="307"/>
      <c r="EL1619" s="307"/>
      <c r="EM1619" s="307"/>
      <c r="EN1619" s="307"/>
      <c r="EO1619" s="307"/>
      <c r="EP1619" s="307"/>
      <c r="EQ1619" s="307"/>
      <c r="ER1619" s="307"/>
      <c r="ES1619" s="307"/>
      <c r="ET1619" s="307"/>
      <c r="EU1619" s="390"/>
      <c r="EV1619" s="390"/>
      <c r="EW1619" s="307"/>
      <c r="EX1619" s="307"/>
      <c r="EY1619" s="307"/>
      <c r="EZ1619" s="307"/>
      <c r="FA1619" s="307"/>
      <c r="FB1619" s="307"/>
      <c r="FC1619" s="307"/>
      <c r="FD1619" s="307"/>
      <c r="FE1619" s="307"/>
      <c r="FF1619" s="307"/>
      <c r="FG1619" s="307"/>
      <c r="FH1619" s="307"/>
      <c r="FI1619" s="307"/>
      <c r="FJ1619" s="307"/>
      <c r="FK1619" s="307"/>
      <c r="FL1619" s="307"/>
      <c r="FM1619" s="307"/>
      <c r="FN1619" s="307"/>
      <c r="FO1619" s="307"/>
      <c r="FP1619" s="307"/>
      <c r="FQ1619" s="307"/>
      <c r="FR1619" s="307"/>
      <c r="FS1619" s="307"/>
      <c r="FT1619" s="307"/>
      <c r="FU1619" s="307"/>
      <c r="FV1619" s="307"/>
      <c r="FW1619" s="307"/>
      <c r="FX1619" s="307"/>
      <c r="FY1619" s="307"/>
      <c r="FZ1619" s="307"/>
      <c r="GA1619" s="307"/>
      <c r="GB1619" s="307"/>
      <c r="GC1619" s="307"/>
      <c r="GD1619" s="307"/>
      <c r="GE1619" s="307"/>
      <c r="GF1619" s="307"/>
      <c r="GG1619" s="307"/>
      <c r="GH1619" s="307"/>
      <c r="GI1619" s="307"/>
      <c r="GJ1619" s="307"/>
      <c r="GK1619" s="307"/>
      <c r="GL1619" s="307"/>
      <c r="GM1619" s="307"/>
      <c r="GN1619" s="307"/>
      <c r="GO1619" s="307"/>
      <c r="GP1619" s="307"/>
      <c r="GQ1619" s="307"/>
      <c r="GR1619" s="307"/>
      <c r="GS1619" s="307"/>
      <c r="GT1619" s="307"/>
      <c r="GU1619" s="307"/>
      <c r="GV1619" s="307"/>
      <c r="GW1619" s="307"/>
      <c r="GX1619" s="307"/>
      <c r="GY1619" s="307"/>
      <c r="GZ1619" s="307"/>
      <c r="HA1619" s="307"/>
      <c r="HB1619" s="307"/>
      <c r="HC1619" s="307"/>
      <c r="HD1619" s="307"/>
      <c r="HE1619" s="307"/>
      <c r="HF1619" s="307"/>
      <c r="HG1619" s="307"/>
      <c r="HH1619" s="307"/>
      <c r="HI1619" s="307"/>
      <c r="HJ1619" s="307"/>
      <c r="HK1619" s="307"/>
      <c r="HL1619" s="307"/>
      <c r="HM1619" s="307"/>
      <c r="HN1619" s="307"/>
      <c r="HO1619" s="307"/>
      <c r="HP1619" s="307"/>
      <c r="HQ1619" s="307"/>
      <c r="HR1619" s="307"/>
      <c r="HS1619" s="307"/>
      <c r="HT1619" s="307"/>
      <c r="HU1619" s="307"/>
      <c r="HV1619" s="307"/>
      <c r="HW1619" s="307"/>
      <c r="HX1619" s="307"/>
      <c r="HY1619" s="307"/>
      <c r="HZ1619" s="307"/>
      <c r="IA1619" s="307"/>
      <c r="IB1619" s="307"/>
      <c r="IC1619" s="307"/>
      <c r="ID1619" s="307"/>
      <c r="IE1619" s="307"/>
      <c r="IF1619" s="307"/>
      <c r="IG1619" s="307"/>
      <c r="IH1619" s="307"/>
      <c r="II1619" s="307"/>
      <c r="IJ1619" s="307"/>
      <c r="IK1619" s="307"/>
      <c r="IL1619" s="307"/>
      <c r="IM1619" s="307"/>
      <c r="IN1619" s="307"/>
      <c r="IO1619" s="307"/>
      <c r="IP1619" s="307"/>
      <c r="IQ1619" s="307"/>
      <c r="IR1619" s="307"/>
      <c r="IS1619" s="307"/>
      <c r="IT1619" s="307"/>
      <c r="IU1619" s="307"/>
      <c r="IV1619" s="307"/>
      <c r="IW1619" s="307"/>
      <c r="IX1619" s="307"/>
      <c r="IY1619" s="307"/>
      <c r="IZ1619" s="307"/>
      <c r="JA1619" s="307"/>
      <c r="JB1619" s="307"/>
      <c r="JC1619" s="307"/>
      <c r="JD1619" s="307"/>
      <c r="JE1619" s="307"/>
      <c r="JF1619" s="307"/>
      <c r="JG1619" s="307"/>
      <c r="JH1619" s="307"/>
      <c r="JI1619" s="307"/>
      <c r="JJ1619" s="307"/>
      <c r="JK1619" s="307"/>
      <c r="JL1619" s="307"/>
      <c r="JM1619" s="307"/>
      <c r="JN1619" s="307"/>
      <c r="JO1619" s="307"/>
      <c r="JP1619" s="307"/>
      <c r="JQ1619" s="307"/>
      <c r="JR1619" s="307"/>
      <c r="JS1619" s="307"/>
      <c r="JT1619" s="307"/>
      <c r="JU1619" s="307"/>
      <c r="JV1619" s="307"/>
      <c r="JW1619" s="307"/>
      <c r="JX1619" s="307"/>
      <c r="JY1619" s="307"/>
      <c r="JZ1619" s="307"/>
      <c r="KA1619" s="307"/>
      <c r="KB1619" s="307"/>
      <c r="KC1619" s="307"/>
      <c r="KD1619" s="307"/>
      <c r="KE1619" s="307"/>
      <c r="KF1619" s="307"/>
      <c r="KG1619" s="307"/>
      <c r="KH1619" s="307"/>
      <c r="KI1619" s="307"/>
      <c r="KJ1619" s="307"/>
      <c r="KK1619" s="307"/>
      <c r="KL1619" s="307"/>
      <c r="KM1619" s="307"/>
      <c r="KN1619" s="307"/>
      <c r="KO1619" s="307"/>
      <c r="KP1619" s="307"/>
      <c r="KQ1619" s="307"/>
      <c r="KR1619" s="307"/>
      <c r="KS1619" s="307"/>
      <c r="KT1619" s="307"/>
    </row>
    <row r="1620" spans="33:306" s="56" customFormat="1" ht="15" customHeight="1">
      <c r="AG1620" s="57"/>
      <c r="AH1620" s="57"/>
      <c r="AI1620" s="57"/>
      <c r="AJ1620" s="57"/>
      <c r="AK1620" s="57"/>
      <c r="AL1620" s="57"/>
      <c r="AM1620" s="57"/>
      <c r="AN1620" s="57"/>
      <c r="AO1620" s="57"/>
      <c r="AP1620" s="57"/>
      <c r="AQ1620" s="57"/>
      <c r="AR1620" s="57"/>
      <c r="AS1620" s="57"/>
      <c r="AT1620" s="57"/>
      <c r="AU1620" s="57"/>
      <c r="AV1620" s="57"/>
      <c r="AW1620" s="57"/>
      <c r="AX1620" s="57"/>
      <c r="AY1620" s="57"/>
      <c r="AZ1620" s="57"/>
      <c r="BA1620" s="57"/>
      <c r="BB1620" s="57"/>
      <c r="BC1620" s="57"/>
      <c r="BD1620" s="57"/>
      <c r="BE1620" s="57"/>
      <c r="BF1620" s="57"/>
      <c r="BG1620" s="57"/>
      <c r="BH1620" s="57"/>
      <c r="BI1620" s="57"/>
      <c r="BJ1620" s="57"/>
      <c r="BK1620" s="57"/>
      <c r="BL1620" s="57"/>
      <c r="BM1620" s="57"/>
      <c r="BN1620" s="57"/>
      <c r="CB1620" s="307"/>
      <c r="CC1620" s="307"/>
      <c r="CD1620" s="307"/>
      <c r="CE1620" s="307"/>
      <c r="CF1620" s="307"/>
      <c r="CG1620" s="307"/>
      <c r="CH1620" s="307"/>
      <c r="CI1620" s="307"/>
      <c r="CJ1620" s="307"/>
      <c r="CK1620" s="307"/>
      <c r="CL1620" s="307"/>
      <c r="CM1620" s="307"/>
      <c r="CN1620" s="307"/>
      <c r="CO1620" s="307"/>
      <c r="CP1620" s="307"/>
      <c r="CQ1620" s="307"/>
      <c r="CR1620" s="307"/>
      <c r="CS1620" s="307"/>
      <c r="CT1620" s="307"/>
      <c r="CU1620" s="307"/>
      <c r="CV1620" s="307"/>
      <c r="CW1620" s="307"/>
      <c r="CX1620" s="307"/>
      <c r="CY1620" s="307"/>
      <c r="CZ1620" s="307"/>
      <c r="DA1620" s="307"/>
      <c r="DB1620" s="307"/>
      <c r="DC1620" s="307"/>
      <c r="DD1620" s="307"/>
      <c r="DE1620" s="307"/>
      <c r="DF1620" s="307"/>
      <c r="DG1620" s="307"/>
      <c r="DH1620" s="307"/>
      <c r="DI1620" s="390"/>
      <c r="DJ1620" s="390"/>
      <c r="DK1620" s="307"/>
      <c r="DL1620" s="307"/>
      <c r="DM1620" s="307"/>
      <c r="DN1620" s="307"/>
      <c r="DO1620" s="307"/>
      <c r="DP1620" s="307"/>
      <c r="DQ1620" s="307"/>
      <c r="DR1620" s="307"/>
      <c r="DS1620" s="307"/>
      <c r="DT1620" s="307"/>
      <c r="DU1620" s="307"/>
      <c r="DV1620" s="307"/>
      <c r="DW1620" s="307"/>
      <c r="DX1620" s="307"/>
      <c r="DY1620" s="307"/>
      <c r="DZ1620" s="307"/>
      <c r="EA1620" s="307"/>
      <c r="EB1620" s="307"/>
      <c r="EC1620" s="307"/>
      <c r="ED1620" s="307"/>
      <c r="EE1620" s="307"/>
      <c r="EF1620" s="307"/>
      <c r="EG1620" s="307"/>
      <c r="EH1620" s="307"/>
      <c r="EI1620" s="307"/>
      <c r="EJ1620" s="307"/>
      <c r="EK1620" s="307"/>
      <c r="EL1620" s="307"/>
      <c r="EM1620" s="307"/>
      <c r="EN1620" s="307"/>
      <c r="EO1620" s="307"/>
      <c r="EP1620" s="307"/>
      <c r="EQ1620" s="307"/>
      <c r="ER1620" s="307"/>
      <c r="ES1620" s="307"/>
      <c r="ET1620" s="307"/>
      <c r="EU1620" s="390"/>
      <c r="EV1620" s="390"/>
      <c r="EW1620" s="307"/>
      <c r="EX1620" s="307"/>
      <c r="EY1620" s="307"/>
      <c r="EZ1620" s="307"/>
      <c r="FA1620" s="307"/>
      <c r="FB1620" s="307"/>
      <c r="FC1620" s="307"/>
      <c r="FD1620" s="307"/>
      <c r="FE1620" s="307"/>
      <c r="FF1620" s="307"/>
      <c r="FG1620" s="307"/>
      <c r="FH1620" s="307"/>
      <c r="FI1620" s="307"/>
      <c r="FJ1620" s="307"/>
      <c r="FK1620" s="307"/>
      <c r="FL1620" s="307"/>
      <c r="FM1620" s="307"/>
      <c r="FN1620" s="307"/>
      <c r="FO1620" s="307"/>
      <c r="FP1620" s="307"/>
      <c r="FQ1620" s="307"/>
      <c r="FR1620" s="307"/>
      <c r="FS1620" s="307"/>
      <c r="FT1620" s="307"/>
      <c r="FU1620" s="307"/>
      <c r="FV1620" s="307"/>
      <c r="FW1620" s="307"/>
      <c r="FX1620" s="307"/>
      <c r="FY1620" s="307"/>
      <c r="FZ1620" s="307"/>
      <c r="GA1620" s="307"/>
      <c r="GB1620" s="307"/>
      <c r="GC1620" s="307"/>
      <c r="GD1620" s="307"/>
      <c r="GE1620" s="307"/>
      <c r="GF1620" s="307"/>
      <c r="GG1620" s="307"/>
      <c r="GH1620" s="307"/>
      <c r="GI1620" s="307"/>
      <c r="GJ1620" s="307"/>
      <c r="GK1620" s="307"/>
      <c r="GL1620" s="307"/>
      <c r="GM1620" s="307"/>
      <c r="GN1620" s="307"/>
      <c r="GO1620" s="307"/>
      <c r="GP1620" s="307"/>
      <c r="GQ1620" s="307"/>
      <c r="GR1620" s="307"/>
      <c r="GS1620" s="307"/>
      <c r="GT1620" s="307"/>
      <c r="GU1620" s="307"/>
      <c r="GV1620" s="307"/>
      <c r="GW1620" s="307"/>
      <c r="GX1620" s="307"/>
      <c r="GY1620" s="307"/>
      <c r="GZ1620" s="307"/>
      <c r="HA1620" s="307"/>
      <c r="HB1620" s="307"/>
      <c r="HC1620" s="307"/>
      <c r="HD1620" s="307"/>
      <c r="HE1620" s="307"/>
      <c r="HF1620" s="307"/>
      <c r="HG1620" s="307"/>
      <c r="HH1620" s="307"/>
      <c r="HI1620" s="307"/>
      <c r="HJ1620" s="307"/>
      <c r="HK1620" s="307"/>
      <c r="HL1620" s="307"/>
      <c r="HM1620" s="307"/>
      <c r="HN1620" s="307"/>
      <c r="HO1620" s="307"/>
      <c r="HP1620" s="307"/>
      <c r="HQ1620" s="307"/>
      <c r="HR1620" s="307"/>
      <c r="HS1620" s="307"/>
      <c r="HT1620" s="307"/>
      <c r="HU1620" s="307"/>
      <c r="HV1620" s="307"/>
      <c r="HW1620" s="307"/>
      <c r="HX1620" s="307"/>
      <c r="HY1620" s="307"/>
      <c r="HZ1620" s="307"/>
      <c r="IA1620" s="307"/>
      <c r="IB1620" s="307"/>
      <c r="IC1620" s="307"/>
      <c r="ID1620" s="307"/>
      <c r="IE1620" s="307"/>
      <c r="IF1620" s="307"/>
      <c r="IG1620" s="307"/>
      <c r="IH1620" s="307"/>
      <c r="II1620" s="307"/>
      <c r="IJ1620" s="307"/>
      <c r="IK1620" s="307"/>
      <c r="IL1620" s="307"/>
      <c r="IM1620" s="307"/>
      <c r="IN1620" s="307"/>
      <c r="IO1620" s="307"/>
      <c r="IP1620" s="307"/>
      <c r="IQ1620" s="307"/>
      <c r="IR1620" s="307"/>
      <c r="IS1620" s="307"/>
      <c r="IT1620" s="307"/>
      <c r="IU1620" s="307"/>
      <c r="IV1620" s="307"/>
      <c r="IW1620" s="307"/>
      <c r="IX1620" s="307"/>
      <c r="IY1620" s="307"/>
      <c r="IZ1620" s="307"/>
      <c r="JA1620" s="307"/>
      <c r="JB1620" s="307"/>
      <c r="JC1620" s="307"/>
      <c r="JD1620" s="307"/>
      <c r="JE1620" s="307"/>
      <c r="JF1620" s="307"/>
      <c r="JG1620" s="307"/>
      <c r="JH1620" s="307"/>
      <c r="JI1620" s="307"/>
      <c r="JJ1620" s="307"/>
      <c r="JK1620" s="307"/>
      <c r="JL1620" s="307"/>
      <c r="JM1620" s="307"/>
      <c r="JN1620" s="307"/>
      <c r="JO1620" s="307"/>
      <c r="JP1620" s="307"/>
      <c r="JQ1620" s="307"/>
      <c r="JR1620" s="307"/>
      <c r="JS1620" s="307"/>
      <c r="JT1620" s="307"/>
      <c r="JU1620" s="307"/>
      <c r="JV1620" s="307"/>
      <c r="JW1620" s="307"/>
      <c r="JX1620" s="307"/>
      <c r="JY1620" s="307"/>
      <c r="JZ1620" s="307"/>
      <c r="KA1620" s="307"/>
      <c r="KB1620" s="307"/>
      <c r="KC1620" s="307"/>
      <c r="KD1620" s="307"/>
      <c r="KE1620" s="307"/>
      <c r="KF1620" s="307"/>
      <c r="KG1620" s="307"/>
      <c r="KH1620" s="307"/>
      <c r="KI1620" s="307"/>
      <c r="KJ1620" s="307"/>
      <c r="KK1620" s="307"/>
      <c r="KL1620" s="307"/>
      <c r="KM1620" s="307"/>
      <c r="KN1620" s="307"/>
      <c r="KO1620" s="307"/>
      <c r="KP1620" s="307"/>
      <c r="KQ1620" s="307"/>
      <c r="KR1620" s="307"/>
      <c r="KS1620" s="307"/>
      <c r="KT1620" s="307"/>
    </row>
    <row r="1621" spans="33:306" s="56" customFormat="1" ht="15" customHeight="1">
      <c r="AG1621" s="57"/>
      <c r="AH1621" s="57"/>
      <c r="AI1621" s="57"/>
      <c r="AJ1621" s="57"/>
      <c r="AK1621" s="57"/>
      <c r="AL1621" s="57"/>
      <c r="AM1621" s="57"/>
      <c r="AN1621" s="57"/>
      <c r="AO1621" s="57"/>
      <c r="AP1621" s="57"/>
      <c r="AQ1621" s="57"/>
      <c r="AR1621" s="57"/>
      <c r="AS1621" s="57"/>
      <c r="AT1621" s="57"/>
      <c r="AU1621" s="57"/>
      <c r="AV1621" s="57"/>
      <c r="AW1621" s="57"/>
      <c r="AX1621" s="57"/>
      <c r="AY1621" s="57"/>
      <c r="AZ1621" s="57"/>
      <c r="BA1621" s="57"/>
      <c r="BB1621" s="57"/>
      <c r="BC1621" s="57"/>
      <c r="BD1621" s="57"/>
      <c r="BE1621" s="57"/>
      <c r="BF1621" s="57"/>
      <c r="BG1621" s="57"/>
      <c r="BH1621" s="57"/>
      <c r="BI1621" s="57"/>
      <c r="BJ1621" s="57"/>
      <c r="BK1621" s="57"/>
      <c r="BL1621" s="57"/>
      <c r="BM1621" s="57"/>
      <c r="BN1621" s="57"/>
      <c r="CB1621" s="307"/>
      <c r="CC1621" s="307"/>
      <c r="CD1621" s="307"/>
      <c r="CE1621" s="307"/>
      <c r="CF1621" s="307"/>
      <c r="CG1621" s="307"/>
      <c r="CH1621" s="307"/>
      <c r="CI1621" s="307"/>
      <c r="CJ1621" s="307"/>
      <c r="CK1621" s="307"/>
      <c r="CL1621" s="307"/>
      <c r="CM1621" s="307"/>
      <c r="CN1621" s="307"/>
      <c r="CO1621" s="307"/>
      <c r="CP1621" s="307"/>
      <c r="CQ1621" s="307"/>
      <c r="CR1621" s="307"/>
      <c r="CS1621" s="307"/>
      <c r="CT1621" s="307"/>
      <c r="CU1621" s="307"/>
      <c r="CV1621" s="307"/>
      <c r="CW1621" s="307"/>
      <c r="CX1621" s="307"/>
      <c r="CY1621" s="307"/>
      <c r="CZ1621" s="307"/>
      <c r="DA1621" s="307"/>
      <c r="DB1621" s="307"/>
      <c r="DC1621" s="307"/>
      <c r="DD1621" s="307"/>
      <c r="DE1621" s="307"/>
      <c r="DF1621" s="307"/>
      <c r="DG1621" s="307"/>
      <c r="DH1621" s="307"/>
      <c r="DI1621" s="390"/>
      <c r="DJ1621" s="390"/>
      <c r="DK1621" s="307"/>
      <c r="DL1621" s="307"/>
      <c r="DM1621" s="307"/>
      <c r="DN1621" s="307"/>
      <c r="DO1621" s="307"/>
      <c r="DP1621" s="307"/>
      <c r="DQ1621" s="307"/>
      <c r="DR1621" s="307"/>
      <c r="DS1621" s="307"/>
      <c r="DT1621" s="307"/>
      <c r="DU1621" s="307"/>
      <c r="DV1621" s="307"/>
      <c r="DW1621" s="307"/>
      <c r="DX1621" s="307"/>
      <c r="DY1621" s="307"/>
      <c r="DZ1621" s="307"/>
      <c r="EA1621" s="307"/>
      <c r="EB1621" s="307"/>
      <c r="EC1621" s="307"/>
      <c r="ED1621" s="307"/>
      <c r="EE1621" s="307"/>
      <c r="EF1621" s="307"/>
      <c r="EG1621" s="307"/>
      <c r="EH1621" s="307"/>
      <c r="EI1621" s="307"/>
      <c r="EJ1621" s="307"/>
      <c r="EK1621" s="307"/>
      <c r="EL1621" s="307"/>
      <c r="EM1621" s="307"/>
      <c r="EN1621" s="307"/>
      <c r="EO1621" s="307"/>
      <c r="EP1621" s="307"/>
      <c r="EQ1621" s="307"/>
      <c r="ER1621" s="307"/>
      <c r="ES1621" s="307"/>
      <c r="ET1621" s="307"/>
      <c r="EU1621" s="390"/>
      <c r="EV1621" s="390"/>
      <c r="EW1621" s="307"/>
      <c r="EX1621" s="307"/>
      <c r="EY1621" s="307"/>
      <c r="EZ1621" s="307"/>
      <c r="FA1621" s="307"/>
      <c r="FB1621" s="307"/>
      <c r="FC1621" s="307"/>
      <c r="FD1621" s="307"/>
      <c r="FE1621" s="307"/>
      <c r="FF1621" s="307"/>
      <c r="FG1621" s="307"/>
      <c r="FH1621" s="307"/>
      <c r="FI1621" s="307"/>
      <c r="FJ1621" s="307"/>
      <c r="FK1621" s="307"/>
      <c r="FL1621" s="307"/>
      <c r="FM1621" s="307"/>
      <c r="FN1621" s="307"/>
      <c r="FO1621" s="307"/>
      <c r="FP1621" s="307"/>
      <c r="FQ1621" s="307"/>
      <c r="FR1621" s="307"/>
      <c r="FS1621" s="307"/>
      <c r="FT1621" s="307"/>
      <c r="FU1621" s="307"/>
      <c r="FV1621" s="307"/>
      <c r="FW1621" s="307"/>
      <c r="FX1621" s="307"/>
      <c r="FY1621" s="307"/>
      <c r="FZ1621" s="307"/>
      <c r="GA1621" s="307"/>
      <c r="GB1621" s="307"/>
      <c r="GC1621" s="307"/>
      <c r="GD1621" s="307"/>
      <c r="GE1621" s="307"/>
      <c r="GF1621" s="307"/>
      <c r="GG1621" s="307"/>
      <c r="GH1621" s="307"/>
      <c r="GI1621" s="307"/>
      <c r="GJ1621" s="307"/>
      <c r="GK1621" s="307"/>
      <c r="GL1621" s="307"/>
      <c r="GM1621" s="307"/>
      <c r="GN1621" s="307"/>
      <c r="GO1621" s="307"/>
      <c r="GP1621" s="307"/>
      <c r="GQ1621" s="307"/>
      <c r="GR1621" s="307"/>
      <c r="GS1621" s="307"/>
      <c r="GT1621" s="307"/>
      <c r="GU1621" s="307"/>
      <c r="GV1621" s="307"/>
      <c r="GW1621" s="307"/>
      <c r="GX1621" s="307"/>
      <c r="GY1621" s="307"/>
      <c r="GZ1621" s="307"/>
      <c r="HA1621" s="307"/>
      <c r="HB1621" s="307"/>
      <c r="HC1621" s="307"/>
      <c r="HD1621" s="307"/>
      <c r="HE1621" s="307"/>
      <c r="HF1621" s="307"/>
      <c r="HG1621" s="307"/>
      <c r="HH1621" s="307"/>
      <c r="HI1621" s="307"/>
      <c r="HJ1621" s="307"/>
      <c r="HK1621" s="307"/>
      <c r="HL1621" s="307"/>
      <c r="HM1621" s="307"/>
      <c r="HN1621" s="307"/>
      <c r="HO1621" s="307"/>
      <c r="HP1621" s="307"/>
      <c r="HQ1621" s="307"/>
      <c r="HR1621" s="307"/>
      <c r="HS1621" s="307"/>
      <c r="HT1621" s="307"/>
      <c r="HU1621" s="307"/>
      <c r="HV1621" s="307"/>
      <c r="HW1621" s="307"/>
      <c r="HX1621" s="307"/>
      <c r="HY1621" s="307"/>
      <c r="HZ1621" s="307"/>
      <c r="IA1621" s="307"/>
      <c r="IB1621" s="307"/>
      <c r="IC1621" s="307"/>
      <c r="ID1621" s="307"/>
      <c r="IE1621" s="307"/>
      <c r="IF1621" s="307"/>
      <c r="IG1621" s="307"/>
      <c r="IH1621" s="307"/>
      <c r="II1621" s="307"/>
      <c r="IJ1621" s="307"/>
      <c r="IK1621" s="307"/>
      <c r="IL1621" s="307"/>
      <c r="IM1621" s="307"/>
      <c r="IN1621" s="307"/>
      <c r="IO1621" s="307"/>
      <c r="IP1621" s="307"/>
      <c r="IQ1621" s="307"/>
      <c r="IR1621" s="307"/>
      <c r="IS1621" s="307"/>
      <c r="IT1621" s="307"/>
      <c r="IU1621" s="307"/>
      <c r="IV1621" s="307"/>
      <c r="IW1621" s="307"/>
      <c r="IX1621" s="307"/>
      <c r="IY1621" s="307"/>
      <c r="IZ1621" s="307"/>
      <c r="JA1621" s="307"/>
      <c r="JB1621" s="307"/>
      <c r="JC1621" s="307"/>
      <c r="JD1621" s="307"/>
      <c r="JE1621" s="307"/>
      <c r="JF1621" s="307"/>
      <c r="JG1621" s="307"/>
      <c r="JH1621" s="307"/>
      <c r="JI1621" s="307"/>
      <c r="JJ1621" s="307"/>
      <c r="JK1621" s="307"/>
      <c r="JL1621" s="307"/>
      <c r="JM1621" s="307"/>
      <c r="JN1621" s="307"/>
      <c r="JO1621" s="307"/>
      <c r="JP1621" s="307"/>
      <c r="JQ1621" s="307"/>
      <c r="JR1621" s="307"/>
      <c r="JS1621" s="307"/>
      <c r="JT1621" s="307"/>
      <c r="JU1621" s="307"/>
      <c r="JV1621" s="307"/>
      <c r="JW1621" s="307"/>
      <c r="JX1621" s="307"/>
      <c r="JY1621" s="307"/>
      <c r="JZ1621" s="307"/>
      <c r="KA1621" s="307"/>
      <c r="KB1621" s="307"/>
      <c r="KC1621" s="307"/>
      <c r="KD1621" s="307"/>
      <c r="KE1621" s="307"/>
      <c r="KF1621" s="307"/>
      <c r="KG1621" s="307"/>
      <c r="KH1621" s="307"/>
      <c r="KI1621" s="307"/>
      <c r="KJ1621" s="307"/>
      <c r="KK1621" s="307"/>
      <c r="KL1621" s="307"/>
      <c r="KM1621" s="307"/>
      <c r="KN1621" s="307"/>
      <c r="KO1621" s="307"/>
      <c r="KP1621" s="307"/>
      <c r="KQ1621" s="307"/>
      <c r="KR1621" s="307"/>
      <c r="KS1621" s="307"/>
      <c r="KT1621" s="307"/>
    </row>
    <row r="1622" spans="33:306" s="56" customFormat="1" ht="15" customHeight="1">
      <c r="AG1622" s="57"/>
      <c r="AH1622" s="57"/>
      <c r="AI1622" s="57"/>
      <c r="AJ1622" s="57"/>
      <c r="AK1622" s="57"/>
      <c r="AL1622" s="57"/>
      <c r="AM1622" s="57"/>
      <c r="AN1622" s="57"/>
      <c r="AO1622" s="57"/>
      <c r="AP1622" s="57"/>
      <c r="AQ1622" s="57"/>
      <c r="AR1622" s="57"/>
      <c r="AS1622" s="57"/>
      <c r="AT1622" s="57"/>
      <c r="AU1622" s="57"/>
      <c r="AV1622" s="57"/>
      <c r="AW1622" s="57"/>
      <c r="AX1622" s="57"/>
      <c r="AY1622" s="57"/>
      <c r="AZ1622" s="57"/>
      <c r="BA1622" s="57"/>
      <c r="BB1622" s="57"/>
      <c r="BC1622" s="57"/>
      <c r="BD1622" s="57"/>
      <c r="BE1622" s="57"/>
      <c r="BF1622" s="57"/>
      <c r="BG1622" s="57"/>
      <c r="BH1622" s="57"/>
      <c r="BI1622" s="57"/>
      <c r="BJ1622" s="57"/>
      <c r="BK1622" s="57"/>
      <c r="BL1622" s="57"/>
      <c r="BM1622" s="57"/>
      <c r="BN1622" s="57"/>
      <c r="CB1622" s="307"/>
      <c r="CC1622" s="307"/>
      <c r="CD1622" s="307"/>
      <c r="CE1622" s="307"/>
      <c r="CF1622" s="307"/>
      <c r="CG1622" s="307"/>
      <c r="CH1622" s="307"/>
      <c r="CI1622" s="307"/>
      <c r="CJ1622" s="307"/>
      <c r="CK1622" s="307"/>
      <c r="CL1622" s="307"/>
      <c r="CM1622" s="307"/>
      <c r="CN1622" s="307"/>
      <c r="CO1622" s="307"/>
      <c r="CP1622" s="307"/>
      <c r="CQ1622" s="307"/>
      <c r="CR1622" s="307"/>
      <c r="CS1622" s="307"/>
      <c r="CT1622" s="307"/>
      <c r="CU1622" s="307"/>
      <c r="CV1622" s="307"/>
      <c r="CW1622" s="307"/>
      <c r="CX1622" s="307"/>
      <c r="CY1622" s="307"/>
      <c r="CZ1622" s="307"/>
      <c r="DA1622" s="307"/>
      <c r="DB1622" s="307"/>
      <c r="DC1622" s="307"/>
      <c r="DD1622" s="307"/>
      <c r="DE1622" s="307"/>
      <c r="DF1622" s="307"/>
      <c r="DG1622" s="307"/>
      <c r="DH1622" s="307"/>
      <c r="DI1622" s="390"/>
      <c r="DJ1622" s="390"/>
      <c r="DK1622" s="307"/>
      <c r="DL1622" s="307"/>
      <c r="DM1622" s="307"/>
      <c r="DN1622" s="307"/>
      <c r="DO1622" s="307"/>
      <c r="DP1622" s="307"/>
      <c r="DQ1622" s="307"/>
      <c r="DR1622" s="307"/>
      <c r="DS1622" s="307"/>
      <c r="DT1622" s="307"/>
      <c r="DU1622" s="307"/>
      <c r="DV1622" s="307"/>
      <c r="DW1622" s="307"/>
      <c r="DX1622" s="307"/>
      <c r="DY1622" s="307"/>
      <c r="DZ1622" s="307"/>
      <c r="EA1622" s="307"/>
      <c r="EB1622" s="307"/>
      <c r="EC1622" s="307"/>
      <c r="ED1622" s="307"/>
      <c r="EE1622" s="307"/>
      <c r="EF1622" s="307"/>
      <c r="EG1622" s="307"/>
      <c r="EH1622" s="307"/>
      <c r="EI1622" s="307"/>
      <c r="EJ1622" s="307"/>
      <c r="EK1622" s="307"/>
      <c r="EL1622" s="307"/>
      <c r="EM1622" s="307"/>
      <c r="EN1622" s="307"/>
      <c r="EO1622" s="307"/>
      <c r="EP1622" s="307"/>
      <c r="EQ1622" s="307"/>
      <c r="ER1622" s="307"/>
      <c r="ES1622" s="307"/>
      <c r="ET1622" s="307"/>
      <c r="EU1622" s="390"/>
      <c r="EV1622" s="390"/>
      <c r="EW1622" s="307"/>
      <c r="EX1622" s="307"/>
      <c r="EY1622" s="307"/>
      <c r="EZ1622" s="307"/>
      <c r="FA1622" s="307"/>
      <c r="FB1622" s="307"/>
      <c r="FC1622" s="307"/>
      <c r="FD1622" s="307"/>
      <c r="FE1622" s="307"/>
      <c r="FF1622" s="307"/>
      <c r="FG1622" s="307"/>
      <c r="FH1622" s="307"/>
      <c r="FI1622" s="307"/>
      <c r="FJ1622" s="307"/>
      <c r="FK1622" s="307"/>
      <c r="FL1622" s="307"/>
      <c r="FM1622" s="307"/>
      <c r="FN1622" s="307"/>
      <c r="FO1622" s="307"/>
      <c r="FP1622" s="307"/>
      <c r="FQ1622" s="307"/>
      <c r="FR1622" s="307"/>
      <c r="FS1622" s="307"/>
      <c r="FT1622" s="307"/>
      <c r="FU1622" s="307"/>
      <c r="FV1622" s="307"/>
      <c r="FW1622" s="307"/>
      <c r="FX1622" s="307"/>
      <c r="FY1622" s="307"/>
      <c r="FZ1622" s="307"/>
      <c r="GA1622" s="307"/>
      <c r="GB1622" s="307"/>
      <c r="GC1622" s="307"/>
      <c r="GD1622" s="307"/>
      <c r="GE1622" s="307"/>
      <c r="GF1622" s="307"/>
      <c r="GG1622" s="307"/>
      <c r="GH1622" s="307"/>
      <c r="GI1622" s="307"/>
      <c r="GJ1622" s="307"/>
      <c r="GK1622" s="307"/>
      <c r="GL1622" s="307"/>
      <c r="GM1622" s="307"/>
      <c r="GN1622" s="307"/>
      <c r="GO1622" s="307"/>
      <c r="GP1622" s="307"/>
      <c r="GQ1622" s="307"/>
      <c r="GR1622" s="307"/>
      <c r="GS1622" s="307"/>
      <c r="GT1622" s="307"/>
      <c r="GU1622" s="307"/>
      <c r="GV1622" s="307"/>
      <c r="GW1622" s="307"/>
      <c r="GX1622" s="307"/>
      <c r="GY1622" s="307"/>
      <c r="GZ1622" s="307"/>
      <c r="HA1622" s="307"/>
      <c r="HB1622" s="307"/>
      <c r="HC1622" s="307"/>
      <c r="HD1622" s="307"/>
      <c r="HE1622" s="307"/>
      <c r="HF1622" s="307"/>
      <c r="HG1622" s="307"/>
      <c r="HH1622" s="307"/>
      <c r="HI1622" s="307"/>
      <c r="HJ1622" s="307"/>
      <c r="HK1622" s="307"/>
      <c r="HL1622" s="307"/>
      <c r="HM1622" s="307"/>
      <c r="HN1622" s="307"/>
      <c r="HO1622" s="307"/>
      <c r="HP1622" s="307"/>
      <c r="HQ1622" s="307"/>
      <c r="HR1622" s="307"/>
      <c r="HS1622" s="307"/>
      <c r="HT1622" s="307"/>
      <c r="HU1622" s="307"/>
      <c r="HV1622" s="307"/>
      <c r="HW1622" s="307"/>
      <c r="HX1622" s="307"/>
      <c r="HY1622" s="307"/>
      <c r="HZ1622" s="307"/>
      <c r="IA1622" s="307"/>
      <c r="IB1622" s="307"/>
      <c r="IC1622" s="307"/>
      <c r="ID1622" s="307"/>
      <c r="IE1622" s="307"/>
      <c r="IF1622" s="307"/>
      <c r="IG1622" s="307"/>
      <c r="IH1622" s="307"/>
      <c r="II1622" s="307"/>
      <c r="IJ1622" s="307"/>
      <c r="IK1622" s="307"/>
      <c r="IL1622" s="307"/>
      <c r="IM1622" s="307"/>
      <c r="IN1622" s="307"/>
      <c r="IO1622" s="307"/>
      <c r="IP1622" s="307"/>
      <c r="IQ1622" s="307"/>
      <c r="IR1622" s="307"/>
      <c r="IS1622" s="307"/>
      <c r="IT1622" s="307"/>
      <c r="IU1622" s="307"/>
      <c r="IV1622" s="307"/>
      <c r="IW1622" s="307"/>
      <c r="IX1622" s="307"/>
      <c r="IY1622" s="307"/>
      <c r="IZ1622" s="307"/>
      <c r="JA1622" s="307"/>
      <c r="JB1622" s="307"/>
      <c r="JC1622" s="307"/>
      <c r="JD1622" s="307"/>
      <c r="JE1622" s="307"/>
      <c r="JF1622" s="307"/>
      <c r="JG1622" s="307"/>
      <c r="JH1622" s="307"/>
      <c r="JI1622" s="307"/>
      <c r="JJ1622" s="307"/>
      <c r="JK1622" s="307"/>
      <c r="JL1622" s="307"/>
      <c r="JM1622" s="307"/>
      <c r="JN1622" s="307"/>
      <c r="JO1622" s="307"/>
      <c r="JP1622" s="307"/>
      <c r="JQ1622" s="307"/>
      <c r="JR1622" s="307"/>
      <c r="JS1622" s="307"/>
      <c r="JT1622" s="307"/>
      <c r="JU1622" s="307"/>
      <c r="JV1622" s="307"/>
      <c r="JW1622" s="307"/>
      <c r="JX1622" s="307"/>
      <c r="JY1622" s="307"/>
      <c r="JZ1622" s="307"/>
      <c r="KA1622" s="307"/>
      <c r="KB1622" s="307"/>
      <c r="KC1622" s="307"/>
      <c r="KD1622" s="307"/>
      <c r="KE1622" s="307"/>
      <c r="KF1622" s="307"/>
      <c r="KG1622" s="307"/>
      <c r="KH1622" s="307"/>
      <c r="KI1622" s="307"/>
      <c r="KJ1622" s="307"/>
      <c r="KK1622" s="307"/>
      <c r="KL1622" s="307"/>
      <c r="KM1622" s="307"/>
      <c r="KN1622" s="307"/>
      <c r="KO1622" s="307"/>
      <c r="KP1622" s="307"/>
      <c r="KQ1622" s="307"/>
      <c r="KR1622" s="307"/>
      <c r="KS1622" s="307"/>
      <c r="KT1622" s="307"/>
    </row>
    <row r="1623" spans="33:306" s="56" customFormat="1" ht="15" customHeight="1">
      <c r="AG1623" s="57"/>
      <c r="AH1623" s="57"/>
      <c r="AI1623" s="57"/>
      <c r="AJ1623" s="57"/>
      <c r="AK1623" s="57"/>
      <c r="AL1623" s="57"/>
      <c r="AM1623" s="57"/>
      <c r="AN1623" s="57"/>
      <c r="AO1623" s="57"/>
      <c r="AP1623" s="57"/>
      <c r="AQ1623" s="57"/>
      <c r="AR1623" s="57"/>
      <c r="AS1623" s="57"/>
      <c r="AT1623" s="57"/>
      <c r="AU1623" s="57"/>
      <c r="AV1623" s="57"/>
      <c r="AW1623" s="57"/>
      <c r="AX1623" s="57"/>
      <c r="AY1623" s="57"/>
      <c r="AZ1623" s="57"/>
      <c r="BA1623" s="57"/>
      <c r="BB1623" s="57"/>
      <c r="BC1623" s="57"/>
      <c r="BD1623" s="57"/>
      <c r="BE1623" s="57"/>
      <c r="BF1623" s="57"/>
      <c r="BG1623" s="57"/>
      <c r="BH1623" s="57"/>
      <c r="BI1623" s="57"/>
      <c r="BJ1623" s="57"/>
      <c r="BK1623" s="57"/>
      <c r="BL1623" s="57"/>
      <c r="BM1623" s="57"/>
      <c r="BN1623" s="57"/>
      <c r="CB1623" s="307"/>
      <c r="CC1623" s="307"/>
      <c r="CD1623" s="307"/>
      <c r="CE1623" s="307"/>
      <c r="CF1623" s="307"/>
      <c r="CG1623" s="307"/>
      <c r="CH1623" s="307"/>
      <c r="CI1623" s="307"/>
      <c r="CJ1623" s="307"/>
      <c r="CK1623" s="307"/>
      <c r="CL1623" s="307"/>
      <c r="CM1623" s="307"/>
      <c r="CN1623" s="307"/>
      <c r="CO1623" s="307"/>
      <c r="CP1623" s="307"/>
      <c r="CQ1623" s="307"/>
      <c r="CR1623" s="307"/>
      <c r="CS1623" s="307"/>
      <c r="CT1623" s="307"/>
      <c r="CU1623" s="307"/>
      <c r="CV1623" s="307"/>
      <c r="CW1623" s="307"/>
      <c r="CX1623" s="307"/>
      <c r="CY1623" s="307"/>
      <c r="CZ1623" s="307"/>
      <c r="DA1623" s="307"/>
      <c r="DB1623" s="307"/>
      <c r="DC1623" s="307"/>
      <c r="DD1623" s="307"/>
      <c r="DE1623" s="307"/>
      <c r="DF1623" s="307"/>
      <c r="DG1623" s="307"/>
      <c r="DH1623" s="307"/>
      <c r="DI1623" s="390"/>
      <c r="DJ1623" s="390"/>
      <c r="DK1623" s="307"/>
      <c r="DL1623" s="307"/>
      <c r="DM1623" s="307"/>
      <c r="DN1623" s="307"/>
      <c r="DO1623" s="307"/>
      <c r="DP1623" s="307"/>
      <c r="DQ1623" s="307"/>
      <c r="DR1623" s="307"/>
      <c r="DS1623" s="307"/>
      <c r="DT1623" s="307"/>
      <c r="DU1623" s="307"/>
      <c r="DV1623" s="307"/>
      <c r="DW1623" s="307"/>
      <c r="DX1623" s="307"/>
      <c r="DY1623" s="307"/>
      <c r="DZ1623" s="307"/>
      <c r="EA1623" s="307"/>
      <c r="EB1623" s="307"/>
      <c r="EC1623" s="307"/>
      <c r="ED1623" s="307"/>
      <c r="EE1623" s="307"/>
      <c r="EF1623" s="307"/>
      <c r="EG1623" s="307"/>
      <c r="EH1623" s="307"/>
      <c r="EI1623" s="307"/>
      <c r="EJ1623" s="307"/>
      <c r="EK1623" s="307"/>
      <c r="EL1623" s="307"/>
      <c r="EM1623" s="307"/>
      <c r="EN1623" s="307"/>
      <c r="EO1623" s="307"/>
      <c r="EP1623" s="307"/>
      <c r="EQ1623" s="307"/>
      <c r="ER1623" s="307"/>
      <c r="ES1623" s="307"/>
      <c r="ET1623" s="307"/>
      <c r="EU1623" s="390"/>
      <c r="EV1623" s="390"/>
      <c r="EW1623" s="307"/>
      <c r="EX1623" s="307"/>
      <c r="EY1623" s="307"/>
      <c r="EZ1623" s="307"/>
      <c r="FA1623" s="307"/>
      <c r="FB1623" s="307"/>
      <c r="FC1623" s="307"/>
      <c r="FD1623" s="307"/>
      <c r="FE1623" s="307"/>
      <c r="FF1623" s="307"/>
      <c r="FG1623" s="307"/>
      <c r="FH1623" s="307"/>
      <c r="FI1623" s="307"/>
      <c r="FJ1623" s="307"/>
      <c r="FK1623" s="307"/>
      <c r="FL1623" s="307"/>
      <c r="FM1623" s="307"/>
      <c r="FN1623" s="307"/>
      <c r="FO1623" s="307"/>
      <c r="FP1623" s="307"/>
      <c r="FQ1623" s="307"/>
      <c r="FR1623" s="307"/>
      <c r="FS1623" s="307"/>
      <c r="FT1623" s="307"/>
      <c r="FU1623" s="307"/>
      <c r="FV1623" s="307"/>
      <c r="FW1623" s="307"/>
      <c r="FX1623" s="307"/>
      <c r="FY1623" s="307"/>
      <c r="FZ1623" s="307"/>
      <c r="GA1623" s="307"/>
      <c r="GB1623" s="307"/>
      <c r="GC1623" s="307"/>
      <c r="GD1623" s="307"/>
      <c r="GE1623" s="307"/>
      <c r="GF1623" s="307"/>
      <c r="GG1623" s="307"/>
      <c r="GH1623" s="307"/>
      <c r="GI1623" s="307"/>
      <c r="GJ1623" s="307"/>
      <c r="GK1623" s="307"/>
      <c r="GL1623" s="307"/>
      <c r="GM1623" s="307"/>
      <c r="GN1623" s="307"/>
      <c r="GO1623" s="307"/>
      <c r="GP1623" s="307"/>
      <c r="GQ1623" s="307"/>
      <c r="GR1623" s="307"/>
      <c r="GS1623" s="307"/>
      <c r="GT1623" s="307"/>
      <c r="GU1623" s="307"/>
      <c r="GV1623" s="307"/>
      <c r="GW1623" s="307"/>
      <c r="GX1623" s="307"/>
      <c r="GY1623" s="307"/>
      <c r="GZ1623" s="307"/>
      <c r="HA1623" s="307"/>
      <c r="HB1623" s="307"/>
      <c r="HC1623" s="307"/>
      <c r="HD1623" s="307"/>
      <c r="HE1623" s="307"/>
      <c r="HF1623" s="307"/>
      <c r="HG1623" s="307"/>
      <c r="HH1623" s="307"/>
      <c r="HI1623" s="307"/>
      <c r="HJ1623" s="307"/>
      <c r="HK1623" s="307"/>
      <c r="HL1623" s="307"/>
      <c r="HM1623" s="307"/>
      <c r="HN1623" s="307"/>
      <c r="HO1623" s="307"/>
      <c r="HP1623" s="307"/>
      <c r="HQ1623" s="307"/>
      <c r="HR1623" s="307"/>
      <c r="HS1623" s="307"/>
      <c r="HT1623" s="307"/>
      <c r="HU1623" s="307"/>
      <c r="HV1623" s="307"/>
      <c r="HW1623" s="307"/>
      <c r="HX1623" s="307"/>
      <c r="HY1623" s="307"/>
      <c r="HZ1623" s="307"/>
      <c r="IA1623" s="307"/>
      <c r="IB1623" s="307"/>
      <c r="IC1623" s="307"/>
      <c r="ID1623" s="307"/>
      <c r="IE1623" s="307"/>
      <c r="IF1623" s="307"/>
      <c r="IG1623" s="307"/>
      <c r="IH1623" s="307"/>
      <c r="II1623" s="307"/>
      <c r="IJ1623" s="307"/>
      <c r="IK1623" s="307"/>
      <c r="IL1623" s="307"/>
      <c r="IM1623" s="307"/>
      <c r="IN1623" s="307"/>
      <c r="IO1623" s="307"/>
      <c r="IP1623" s="307"/>
      <c r="IQ1623" s="307"/>
      <c r="IR1623" s="307"/>
      <c r="IS1623" s="307"/>
      <c r="IT1623" s="307"/>
      <c r="IU1623" s="307"/>
      <c r="IV1623" s="307"/>
      <c r="IW1623" s="307"/>
      <c r="IX1623" s="307"/>
      <c r="IY1623" s="307"/>
      <c r="IZ1623" s="307"/>
      <c r="JA1623" s="307"/>
      <c r="JB1623" s="307"/>
      <c r="JC1623" s="307"/>
      <c r="JD1623" s="307"/>
      <c r="JE1623" s="307"/>
      <c r="JF1623" s="307"/>
      <c r="JG1623" s="307"/>
      <c r="JH1623" s="307"/>
      <c r="JI1623" s="307"/>
      <c r="JJ1623" s="307"/>
      <c r="JK1623" s="307"/>
      <c r="JL1623" s="307"/>
      <c r="JM1623" s="307"/>
      <c r="JN1623" s="307"/>
      <c r="JO1623" s="307"/>
      <c r="JP1623" s="307"/>
      <c r="JQ1623" s="307"/>
      <c r="JR1623" s="307"/>
      <c r="JS1623" s="307"/>
      <c r="JT1623" s="307"/>
      <c r="JU1623" s="307"/>
      <c r="JV1623" s="307"/>
      <c r="JW1623" s="307"/>
      <c r="JX1623" s="307"/>
      <c r="JY1623" s="307"/>
      <c r="JZ1623" s="307"/>
      <c r="KA1623" s="307"/>
      <c r="KB1623" s="307"/>
      <c r="KC1623" s="307"/>
      <c r="KD1623" s="307"/>
      <c r="KE1623" s="307"/>
      <c r="KF1623" s="307"/>
      <c r="KG1623" s="307"/>
      <c r="KH1623" s="307"/>
      <c r="KI1623" s="307"/>
      <c r="KJ1623" s="307"/>
      <c r="KK1623" s="307"/>
      <c r="KL1623" s="307"/>
      <c r="KM1623" s="307"/>
      <c r="KN1623" s="307"/>
      <c r="KO1623" s="307"/>
      <c r="KP1623" s="307"/>
      <c r="KQ1623" s="307"/>
      <c r="KR1623" s="307"/>
      <c r="KS1623" s="307"/>
      <c r="KT1623" s="307"/>
    </row>
    <row r="1624" spans="33:306" s="56" customFormat="1" ht="15" customHeight="1">
      <c r="AG1624" s="57"/>
      <c r="AH1624" s="57"/>
      <c r="AI1624" s="57"/>
      <c r="AJ1624" s="57"/>
      <c r="AK1624" s="57"/>
      <c r="AL1624" s="57"/>
      <c r="AM1624" s="57"/>
      <c r="AN1624" s="57"/>
      <c r="AO1624" s="57"/>
      <c r="AP1624" s="57"/>
      <c r="AQ1624" s="57"/>
      <c r="AR1624" s="57"/>
      <c r="AS1624" s="57"/>
      <c r="AT1624" s="57"/>
      <c r="AU1624" s="57"/>
      <c r="AV1624" s="57"/>
      <c r="AW1624" s="57"/>
      <c r="AX1624" s="57"/>
      <c r="AY1624" s="57"/>
      <c r="AZ1624" s="57"/>
      <c r="BA1624" s="57"/>
      <c r="BB1624" s="57"/>
      <c r="BC1624" s="57"/>
      <c r="BD1624" s="57"/>
      <c r="BE1624" s="57"/>
      <c r="BF1624" s="57"/>
      <c r="BG1624" s="57"/>
      <c r="BH1624" s="57"/>
      <c r="BI1624" s="57"/>
      <c r="BJ1624" s="57"/>
      <c r="BK1624" s="57"/>
      <c r="BL1624" s="57"/>
      <c r="BM1624" s="57"/>
      <c r="BN1624" s="57"/>
      <c r="CB1624" s="307"/>
      <c r="CC1624" s="307"/>
      <c r="CD1624" s="307"/>
      <c r="CE1624" s="307"/>
      <c r="CF1624" s="307"/>
      <c r="CG1624" s="307"/>
      <c r="CH1624" s="307"/>
      <c r="CI1624" s="307"/>
      <c r="CJ1624" s="307"/>
      <c r="CK1624" s="307"/>
      <c r="CL1624" s="307"/>
      <c r="CM1624" s="307"/>
      <c r="CN1624" s="307"/>
      <c r="CO1624" s="307"/>
      <c r="CP1624" s="307"/>
      <c r="CQ1624" s="307"/>
      <c r="CR1624" s="307"/>
      <c r="CS1624" s="307"/>
      <c r="CT1624" s="307"/>
      <c r="CU1624" s="307"/>
      <c r="CV1624" s="307"/>
      <c r="CW1624" s="307"/>
      <c r="CX1624" s="307"/>
      <c r="CY1624" s="307"/>
      <c r="CZ1624" s="307"/>
      <c r="DA1624" s="307"/>
      <c r="DB1624" s="307"/>
      <c r="DC1624" s="307"/>
      <c r="DD1624" s="307"/>
      <c r="DE1624" s="307"/>
      <c r="DF1624" s="307"/>
      <c r="DG1624" s="307"/>
      <c r="DH1624" s="307"/>
      <c r="DI1624" s="390"/>
      <c r="DJ1624" s="390"/>
      <c r="DK1624" s="307"/>
      <c r="DL1624" s="307"/>
      <c r="DM1624" s="307"/>
      <c r="DN1624" s="307"/>
      <c r="DO1624" s="307"/>
      <c r="DP1624" s="307"/>
      <c r="DQ1624" s="307"/>
      <c r="DR1624" s="307"/>
      <c r="DS1624" s="307"/>
      <c r="DT1624" s="307"/>
      <c r="DU1624" s="307"/>
      <c r="DV1624" s="307"/>
      <c r="DW1624" s="307"/>
      <c r="DX1624" s="307"/>
      <c r="DY1624" s="307"/>
      <c r="DZ1624" s="307"/>
      <c r="EA1624" s="307"/>
      <c r="EB1624" s="307"/>
      <c r="EC1624" s="307"/>
      <c r="ED1624" s="307"/>
      <c r="EE1624" s="307"/>
      <c r="EF1624" s="307"/>
      <c r="EG1624" s="307"/>
      <c r="EH1624" s="307"/>
      <c r="EI1624" s="307"/>
      <c r="EJ1624" s="307"/>
      <c r="EK1624" s="307"/>
      <c r="EL1624" s="307"/>
      <c r="EM1624" s="307"/>
      <c r="EN1624" s="307"/>
      <c r="EO1624" s="307"/>
      <c r="EP1624" s="307"/>
      <c r="EQ1624" s="307"/>
      <c r="ER1624" s="307"/>
      <c r="ES1624" s="307"/>
      <c r="ET1624" s="307"/>
      <c r="EU1624" s="390"/>
      <c r="EV1624" s="390"/>
      <c r="EW1624" s="307"/>
      <c r="EX1624" s="307"/>
      <c r="EY1624" s="307"/>
      <c r="EZ1624" s="307"/>
      <c r="FA1624" s="307"/>
      <c r="FB1624" s="307"/>
      <c r="FC1624" s="307"/>
      <c r="FD1624" s="307"/>
      <c r="FE1624" s="307"/>
      <c r="FF1624" s="307"/>
      <c r="FG1624" s="307"/>
      <c r="FH1624" s="307"/>
      <c r="FI1624" s="307"/>
      <c r="FJ1624" s="307"/>
      <c r="FK1624" s="307"/>
      <c r="FL1624" s="307"/>
      <c r="FM1624" s="307"/>
      <c r="FN1624" s="307"/>
      <c r="FO1624" s="307"/>
      <c r="FP1624" s="307"/>
      <c r="FQ1624" s="307"/>
      <c r="FR1624" s="307"/>
      <c r="FS1624" s="307"/>
      <c r="FT1624" s="307"/>
      <c r="FU1624" s="307"/>
      <c r="FV1624" s="307"/>
      <c r="FW1624" s="307"/>
      <c r="FX1624" s="307"/>
      <c r="FY1624" s="307"/>
      <c r="FZ1624" s="307"/>
      <c r="GA1624" s="307"/>
      <c r="GB1624" s="307"/>
      <c r="GC1624" s="307"/>
      <c r="GD1624" s="307"/>
      <c r="GE1624" s="307"/>
      <c r="GF1624" s="307"/>
      <c r="GG1624" s="307"/>
      <c r="GH1624" s="307"/>
      <c r="GI1624" s="307"/>
      <c r="GJ1624" s="307"/>
      <c r="GK1624" s="307"/>
      <c r="GL1624" s="307"/>
      <c r="GM1624" s="307"/>
      <c r="GN1624" s="307"/>
      <c r="GO1624" s="307"/>
      <c r="GP1624" s="307"/>
      <c r="GQ1624" s="307"/>
      <c r="GR1624" s="307"/>
      <c r="GS1624" s="307"/>
      <c r="GT1624" s="307"/>
      <c r="GU1624" s="307"/>
      <c r="GV1624" s="307"/>
      <c r="GW1624" s="307"/>
      <c r="GX1624" s="307"/>
      <c r="GY1624" s="307"/>
      <c r="GZ1624" s="307"/>
      <c r="HA1624" s="307"/>
      <c r="HB1624" s="307"/>
      <c r="HC1624" s="307"/>
      <c r="HD1624" s="307"/>
      <c r="HE1624" s="307"/>
      <c r="HF1624" s="307"/>
      <c r="HG1624" s="307"/>
      <c r="HH1624" s="307"/>
      <c r="HI1624" s="307"/>
      <c r="HJ1624" s="307"/>
      <c r="HK1624" s="307"/>
      <c r="HL1624" s="307"/>
      <c r="HM1624" s="307"/>
      <c r="HN1624" s="307"/>
      <c r="HO1624" s="307"/>
      <c r="HP1624" s="307"/>
      <c r="HQ1624" s="307"/>
      <c r="HR1624" s="307"/>
      <c r="HS1624" s="307"/>
      <c r="HT1624" s="307"/>
      <c r="HU1624" s="307"/>
      <c r="HV1624" s="307"/>
      <c r="HW1624" s="307"/>
      <c r="HX1624" s="307"/>
      <c r="HY1624" s="307"/>
      <c r="HZ1624" s="307"/>
      <c r="IA1624" s="307"/>
      <c r="IB1624" s="307"/>
      <c r="IC1624" s="307"/>
      <c r="ID1624" s="307"/>
      <c r="IE1624" s="307"/>
      <c r="IF1624" s="307"/>
      <c r="IG1624" s="307"/>
      <c r="IH1624" s="307"/>
      <c r="II1624" s="307"/>
      <c r="IJ1624" s="307"/>
      <c r="IK1624" s="307"/>
      <c r="IL1624" s="307"/>
      <c r="IM1624" s="307"/>
      <c r="IN1624" s="307"/>
      <c r="IO1624" s="307"/>
      <c r="IP1624" s="307"/>
      <c r="IQ1624" s="307"/>
      <c r="IR1624" s="307"/>
      <c r="IS1624" s="307"/>
      <c r="IT1624" s="307"/>
      <c r="IU1624" s="307"/>
      <c r="IV1624" s="307"/>
      <c r="IW1624" s="307"/>
      <c r="IX1624" s="307"/>
      <c r="IY1624" s="307"/>
      <c r="IZ1624" s="307"/>
      <c r="JA1624" s="307"/>
      <c r="JB1624" s="307"/>
      <c r="JC1624" s="307"/>
      <c r="JD1624" s="307"/>
      <c r="JE1624" s="307"/>
      <c r="JF1624" s="307"/>
      <c r="JG1624" s="307"/>
      <c r="JH1624" s="307"/>
      <c r="JI1624" s="307"/>
      <c r="JJ1624" s="307"/>
      <c r="JK1624" s="307"/>
      <c r="JL1624" s="307"/>
      <c r="JM1624" s="307"/>
      <c r="JN1624" s="307"/>
      <c r="JO1624" s="307"/>
      <c r="JP1624" s="307"/>
      <c r="JQ1624" s="307"/>
      <c r="JR1624" s="307"/>
      <c r="JS1624" s="307"/>
      <c r="JT1624" s="307"/>
      <c r="JU1624" s="307"/>
      <c r="JV1624" s="307"/>
      <c r="JW1624" s="307"/>
      <c r="JX1624" s="307"/>
      <c r="JY1624" s="307"/>
      <c r="JZ1624" s="307"/>
      <c r="KA1624" s="307"/>
      <c r="KB1624" s="307"/>
      <c r="KC1624" s="307"/>
      <c r="KD1624" s="307"/>
      <c r="KE1624" s="307"/>
      <c r="KF1624" s="307"/>
      <c r="KG1624" s="307"/>
      <c r="KH1624" s="307"/>
      <c r="KI1624" s="307"/>
      <c r="KJ1624" s="307"/>
      <c r="KK1624" s="307"/>
      <c r="KL1624" s="307"/>
      <c r="KM1624" s="307"/>
      <c r="KN1624" s="307"/>
      <c r="KO1624" s="307"/>
      <c r="KP1624" s="307"/>
      <c r="KQ1624" s="307"/>
      <c r="KR1624" s="307"/>
      <c r="KS1624" s="307"/>
      <c r="KT1624" s="307"/>
    </row>
    <row r="1625" spans="33:306" s="56" customFormat="1" ht="15" customHeight="1">
      <c r="AG1625" s="57"/>
      <c r="AH1625" s="57"/>
      <c r="AI1625" s="57"/>
      <c r="AJ1625" s="57"/>
      <c r="AK1625" s="57"/>
      <c r="AL1625" s="57"/>
      <c r="AM1625" s="57"/>
      <c r="AN1625" s="57"/>
      <c r="AO1625" s="57"/>
      <c r="AP1625" s="57"/>
      <c r="AQ1625" s="57"/>
      <c r="AR1625" s="57"/>
      <c r="AS1625" s="57"/>
      <c r="AT1625" s="57"/>
      <c r="AU1625" s="57"/>
      <c r="AV1625" s="57"/>
      <c r="AW1625" s="57"/>
      <c r="AX1625" s="57"/>
      <c r="AY1625" s="57"/>
      <c r="AZ1625" s="57"/>
      <c r="BA1625" s="57"/>
      <c r="BB1625" s="57"/>
      <c r="BC1625" s="57"/>
      <c r="BD1625" s="57"/>
      <c r="BE1625" s="57"/>
      <c r="BF1625" s="57"/>
      <c r="BG1625" s="57"/>
      <c r="BH1625" s="57"/>
      <c r="BI1625" s="57"/>
      <c r="BJ1625" s="57"/>
      <c r="BK1625" s="57"/>
      <c r="BL1625" s="57"/>
      <c r="BM1625" s="57"/>
      <c r="BN1625" s="57"/>
      <c r="CB1625" s="307"/>
      <c r="CC1625" s="307"/>
      <c r="CD1625" s="307"/>
      <c r="CE1625" s="307"/>
      <c r="CF1625" s="307"/>
      <c r="CG1625" s="307"/>
      <c r="CH1625" s="307"/>
      <c r="CI1625" s="307"/>
      <c r="CJ1625" s="307"/>
      <c r="CK1625" s="307"/>
      <c r="CL1625" s="307"/>
      <c r="CM1625" s="307"/>
      <c r="CN1625" s="307"/>
      <c r="CO1625" s="307"/>
      <c r="CP1625" s="307"/>
      <c r="CQ1625" s="307"/>
      <c r="CR1625" s="307"/>
      <c r="CS1625" s="307"/>
      <c r="CT1625" s="307"/>
      <c r="CU1625" s="307"/>
      <c r="CV1625" s="307"/>
      <c r="CW1625" s="307"/>
      <c r="CX1625" s="307"/>
      <c r="CY1625" s="307"/>
      <c r="CZ1625" s="307"/>
      <c r="DA1625" s="307"/>
      <c r="DB1625" s="307"/>
      <c r="DC1625" s="307"/>
      <c r="DD1625" s="307"/>
      <c r="DE1625" s="307"/>
      <c r="DF1625" s="307"/>
      <c r="DG1625" s="307"/>
      <c r="DH1625" s="307"/>
      <c r="DI1625" s="390"/>
      <c r="DJ1625" s="390"/>
      <c r="DK1625" s="307"/>
      <c r="DL1625" s="307"/>
      <c r="DM1625" s="307"/>
      <c r="DN1625" s="307"/>
      <c r="DO1625" s="307"/>
      <c r="DP1625" s="307"/>
      <c r="DQ1625" s="307"/>
      <c r="DR1625" s="307"/>
      <c r="DS1625" s="307"/>
      <c r="DT1625" s="307"/>
      <c r="DU1625" s="307"/>
      <c r="DV1625" s="307"/>
      <c r="DW1625" s="307"/>
      <c r="DX1625" s="307"/>
      <c r="DY1625" s="307"/>
      <c r="DZ1625" s="307"/>
      <c r="EA1625" s="307"/>
      <c r="EB1625" s="307"/>
      <c r="EC1625" s="307"/>
      <c r="ED1625" s="307"/>
      <c r="EE1625" s="307"/>
      <c r="EF1625" s="307"/>
      <c r="EG1625" s="307"/>
      <c r="EH1625" s="307"/>
      <c r="EI1625" s="307"/>
      <c r="EJ1625" s="307"/>
      <c r="EK1625" s="307"/>
      <c r="EL1625" s="307"/>
      <c r="EM1625" s="307"/>
      <c r="EN1625" s="307"/>
      <c r="EO1625" s="307"/>
      <c r="EP1625" s="307"/>
      <c r="EQ1625" s="307"/>
      <c r="ER1625" s="307"/>
      <c r="ES1625" s="307"/>
      <c r="ET1625" s="307"/>
      <c r="EU1625" s="390"/>
      <c r="EV1625" s="390"/>
      <c r="EW1625" s="307"/>
      <c r="EX1625" s="307"/>
      <c r="EY1625" s="307"/>
      <c r="EZ1625" s="307"/>
      <c r="FA1625" s="307"/>
      <c r="FB1625" s="307"/>
      <c r="FC1625" s="307"/>
      <c r="FD1625" s="307"/>
      <c r="FE1625" s="307"/>
      <c r="FF1625" s="307"/>
      <c r="FG1625" s="307"/>
      <c r="FH1625" s="307"/>
      <c r="FI1625" s="307"/>
      <c r="FJ1625" s="307"/>
      <c r="FK1625" s="307"/>
      <c r="FL1625" s="307"/>
      <c r="FM1625" s="307"/>
      <c r="FN1625" s="307"/>
      <c r="FO1625" s="307"/>
      <c r="FP1625" s="307"/>
      <c r="FQ1625" s="307"/>
      <c r="FR1625" s="307"/>
      <c r="FS1625" s="307"/>
      <c r="FT1625" s="307"/>
      <c r="FU1625" s="307"/>
      <c r="FV1625" s="307"/>
      <c r="FW1625" s="307"/>
      <c r="FX1625" s="307"/>
      <c r="FY1625" s="307"/>
      <c r="FZ1625" s="307"/>
      <c r="GA1625" s="307"/>
      <c r="GB1625" s="307"/>
      <c r="GC1625" s="307"/>
      <c r="GD1625" s="307"/>
      <c r="GE1625" s="307"/>
      <c r="GF1625" s="307"/>
      <c r="GG1625" s="307"/>
      <c r="GH1625" s="307"/>
      <c r="GI1625" s="307"/>
      <c r="GJ1625" s="307"/>
      <c r="GK1625" s="307"/>
      <c r="GL1625" s="307"/>
      <c r="GM1625" s="307"/>
      <c r="GN1625" s="307"/>
      <c r="GO1625" s="307"/>
      <c r="GP1625" s="307"/>
      <c r="GQ1625" s="307"/>
      <c r="GR1625" s="307"/>
      <c r="GS1625" s="307"/>
      <c r="GT1625" s="307"/>
      <c r="GU1625" s="307"/>
      <c r="GV1625" s="307"/>
      <c r="GW1625" s="307"/>
      <c r="GX1625" s="307"/>
      <c r="GY1625" s="307"/>
      <c r="GZ1625" s="307"/>
      <c r="HA1625" s="307"/>
      <c r="HB1625" s="307"/>
      <c r="HC1625" s="307"/>
      <c r="HD1625" s="307"/>
      <c r="HE1625" s="307"/>
      <c r="HF1625" s="307"/>
      <c r="HG1625" s="307"/>
      <c r="HH1625" s="307"/>
      <c r="HI1625" s="307"/>
      <c r="HJ1625" s="307"/>
      <c r="HK1625" s="307"/>
      <c r="HL1625" s="307"/>
      <c r="HM1625" s="307"/>
      <c r="HN1625" s="307"/>
      <c r="HO1625" s="307"/>
      <c r="HP1625" s="307"/>
      <c r="HQ1625" s="307"/>
      <c r="HR1625" s="307"/>
      <c r="HS1625" s="307"/>
      <c r="HT1625" s="307"/>
      <c r="HU1625" s="307"/>
      <c r="HV1625" s="307"/>
      <c r="HW1625" s="307"/>
      <c r="HX1625" s="307"/>
      <c r="HY1625" s="307"/>
      <c r="HZ1625" s="307"/>
      <c r="IA1625" s="307"/>
      <c r="IB1625" s="307"/>
      <c r="IC1625" s="307"/>
      <c r="ID1625" s="307"/>
      <c r="IE1625" s="307"/>
      <c r="IF1625" s="307"/>
      <c r="IG1625" s="307"/>
      <c r="IH1625" s="307"/>
      <c r="II1625" s="307"/>
      <c r="IJ1625" s="307"/>
      <c r="IK1625" s="307"/>
      <c r="IL1625" s="307"/>
      <c r="IM1625" s="307"/>
      <c r="IN1625" s="307"/>
      <c r="IO1625" s="307"/>
      <c r="IP1625" s="307"/>
      <c r="IQ1625" s="307"/>
      <c r="IR1625" s="307"/>
      <c r="IS1625" s="307"/>
      <c r="IT1625" s="307"/>
      <c r="IU1625" s="307"/>
      <c r="IV1625" s="307"/>
      <c r="IW1625" s="307"/>
      <c r="IX1625" s="307"/>
      <c r="IY1625" s="307"/>
      <c r="IZ1625" s="307"/>
      <c r="JA1625" s="307"/>
      <c r="JB1625" s="307"/>
      <c r="JC1625" s="307"/>
      <c r="JD1625" s="307"/>
      <c r="JE1625" s="307"/>
      <c r="JF1625" s="307"/>
      <c r="JG1625" s="307"/>
      <c r="JH1625" s="307"/>
      <c r="JI1625" s="307"/>
      <c r="JJ1625" s="307"/>
      <c r="JK1625" s="307"/>
      <c r="JL1625" s="307"/>
      <c r="JM1625" s="307"/>
      <c r="JN1625" s="307"/>
      <c r="JO1625" s="307"/>
      <c r="JP1625" s="307"/>
      <c r="JQ1625" s="307"/>
      <c r="JR1625" s="307"/>
      <c r="JS1625" s="307"/>
      <c r="JT1625" s="307"/>
      <c r="JU1625" s="307"/>
      <c r="JV1625" s="307"/>
      <c r="JW1625" s="307"/>
      <c r="JX1625" s="307"/>
      <c r="JY1625" s="307"/>
      <c r="JZ1625" s="307"/>
      <c r="KA1625" s="307"/>
      <c r="KB1625" s="307"/>
      <c r="KC1625" s="307"/>
      <c r="KD1625" s="307"/>
      <c r="KE1625" s="307"/>
      <c r="KF1625" s="307"/>
      <c r="KG1625" s="307"/>
      <c r="KH1625" s="307"/>
      <c r="KI1625" s="307"/>
      <c r="KJ1625" s="307"/>
      <c r="KK1625" s="307"/>
      <c r="KL1625" s="307"/>
      <c r="KM1625" s="307"/>
      <c r="KN1625" s="307"/>
      <c r="KO1625" s="307"/>
      <c r="KP1625" s="307"/>
      <c r="KQ1625" s="307"/>
      <c r="KR1625" s="307"/>
      <c r="KS1625" s="307"/>
      <c r="KT1625" s="307"/>
    </row>
    <row r="1626" spans="33:306" s="56" customFormat="1" ht="15" customHeight="1">
      <c r="AG1626" s="57"/>
      <c r="AH1626" s="57"/>
      <c r="AI1626" s="57"/>
      <c r="AJ1626" s="57"/>
      <c r="AK1626" s="57"/>
      <c r="AL1626" s="57"/>
      <c r="AM1626" s="57"/>
      <c r="AN1626" s="57"/>
      <c r="AO1626" s="57"/>
      <c r="AP1626" s="57"/>
      <c r="AQ1626" s="57"/>
      <c r="AR1626" s="57"/>
      <c r="AS1626" s="57"/>
      <c r="AT1626" s="57"/>
      <c r="AU1626" s="57"/>
      <c r="AV1626" s="57"/>
      <c r="AW1626" s="57"/>
      <c r="AX1626" s="57"/>
      <c r="AY1626" s="57"/>
      <c r="AZ1626" s="57"/>
      <c r="BA1626" s="57"/>
      <c r="BB1626" s="57"/>
      <c r="BC1626" s="57"/>
      <c r="BD1626" s="57"/>
      <c r="BE1626" s="57"/>
      <c r="BF1626" s="57"/>
      <c r="BG1626" s="57"/>
      <c r="BH1626" s="57"/>
      <c r="BI1626" s="57"/>
      <c r="BJ1626" s="57"/>
      <c r="BK1626" s="57"/>
      <c r="BL1626" s="57"/>
      <c r="BM1626" s="57"/>
      <c r="BN1626" s="57"/>
      <c r="CB1626" s="307"/>
      <c r="CC1626" s="307"/>
      <c r="CD1626" s="307"/>
      <c r="CE1626" s="307"/>
      <c r="CF1626" s="307"/>
      <c r="CG1626" s="307"/>
      <c r="CH1626" s="307"/>
      <c r="CI1626" s="307"/>
      <c r="CJ1626" s="307"/>
      <c r="CK1626" s="307"/>
      <c r="CL1626" s="307"/>
      <c r="CM1626" s="307"/>
      <c r="CN1626" s="307"/>
      <c r="CO1626" s="307"/>
      <c r="CP1626" s="307"/>
      <c r="CQ1626" s="307"/>
      <c r="CR1626" s="307"/>
      <c r="CS1626" s="307"/>
      <c r="CT1626" s="307"/>
      <c r="CU1626" s="307"/>
      <c r="CV1626" s="307"/>
      <c r="CW1626" s="307"/>
      <c r="CX1626" s="307"/>
      <c r="CY1626" s="307"/>
      <c r="CZ1626" s="307"/>
      <c r="DA1626" s="307"/>
      <c r="DB1626" s="307"/>
      <c r="DC1626" s="307"/>
      <c r="DD1626" s="307"/>
      <c r="DE1626" s="307"/>
      <c r="DF1626" s="307"/>
      <c r="DG1626" s="307"/>
      <c r="DH1626" s="307"/>
      <c r="DI1626" s="390"/>
      <c r="DJ1626" s="390"/>
      <c r="DK1626" s="307"/>
      <c r="DL1626" s="307"/>
      <c r="DM1626" s="307"/>
      <c r="DN1626" s="307"/>
      <c r="DO1626" s="307"/>
      <c r="DP1626" s="307"/>
      <c r="DQ1626" s="307"/>
      <c r="DR1626" s="307"/>
      <c r="DS1626" s="307"/>
      <c r="DT1626" s="307"/>
      <c r="DU1626" s="307"/>
      <c r="DV1626" s="307"/>
      <c r="DW1626" s="307"/>
      <c r="DX1626" s="307"/>
      <c r="DY1626" s="307"/>
      <c r="DZ1626" s="307"/>
      <c r="EA1626" s="307"/>
      <c r="EB1626" s="307"/>
      <c r="EC1626" s="307"/>
      <c r="ED1626" s="307"/>
      <c r="EE1626" s="307"/>
      <c r="EF1626" s="307"/>
      <c r="EG1626" s="307"/>
      <c r="EH1626" s="307"/>
      <c r="EI1626" s="307"/>
      <c r="EJ1626" s="307"/>
      <c r="EK1626" s="307"/>
      <c r="EL1626" s="307"/>
      <c r="EM1626" s="307"/>
      <c r="EN1626" s="307"/>
      <c r="EO1626" s="307"/>
      <c r="EP1626" s="307"/>
      <c r="EQ1626" s="307"/>
      <c r="ER1626" s="307"/>
      <c r="ES1626" s="307"/>
      <c r="ET1626" s="307"/>
      <c r="EU1626" s="390"/>
      <c r="EV1626" s="390"/>
      <c r="EW1626" s="307"/>
      <c r="EX1626" s="307"/>
      <c r="EY1626" s="307"/>
      <c r="EZ1626" s="307"/>
      <c r="FA1626" s="307"/>
      <c r="FB1626" s="307"/>
      <c r="FC1626" s="307"/>
      <c r="FD1626" s="307"/>
      <c r="FE1626" s="307"/>
      <c r="FF1626" s="307"/>
      <c r="FG1626" s="307"/>
      <c r="FH1626" s="307"/>
      <c r="FI1626" s="307"/>
      <c r="FJ1626" s="307"/>
      <c r="FK1626" s="307"/>
      <c r="FL1626" s="307"/>
      <c r="FM1626" s="307"/>
      <c r="FN1626" s="307"/>
      <c r="FO1626" s="307"/>
      <c r="FP1626" s="307"/>
      <c r="FQ1626" s="307"/>
      <c r="FR1626" s="307"/>
      <c r="FS1626" s="307"/>
      <c r="FT1626" s="307"/>
      <c r="FU1626" s="307"/>
      <c r="FV1626" s="307"/>
      <c r="FW1626" s="307"/>
      <c r="FX1626" s="307"/>
      <c r="FY1626" s="307"/>
      <c r="FZ1626" s="307"/>
      <c r="GA1626" s="307"/>
      <c r="GB1626" s="307"/>
      <c r="GC1626" s="307"/>
      <c r="GD1626" s="307"/>
      <c r="GE1626" s="307"/>
      <c r="GF1626" s="307"/>
      <c r="GG1626" s="307"/>
      <c r="GH1626" s="307"/>
      <c r="GI1626" s="307"/>
      <c r="GJ1626" s="307"/>
      <c r="GK1626" s="307"/>
      <c r="GL1626" s="307"/>
      <c r="GM1626" s="307"/>
      <c r="GN1626" s="307"/>
      <c r="GO1626" s="307"/>
      <c r="GP1626" s="307"/>
      <c r="GQ1626" s="307"/>
      <c r="GR1626" s="307"/>
      <c r="GS1626" s="307"/>
      <c r="GT1626" s="307"/>
      <c r="GU1626" s="307"/>
      <c r="GV1626" s="307"/>
      <c r="GW1626" s="307"/>
      <c r="GX1626" s="307"/>
      <c r="GY1626" s="307"/>
      <c r="GZ1626" s="307"/>
      <c r="HA1626" s="307"/>
      <c r="HB1626" s="307"/>
      <c r="HC1626" s="307"/>
      <c r="HD1626" s="307"/>
      <c r="HE1626" s="307"/>
      <c r="HF1626" s="307"/>
      <c r="HG1626" s="307"/>
      <c r="HH1626" s="307"/>
      <c r="HI1626" s="307"/>
      <c r="HJ1626" s="307"/>
      <c r="HK1626" s="307"/>
      <c r="HL1626" s="307"/>
      <c r="HM1626" s="307"/>
      <c r="HN1626" s="307"/>
      <c r="HO1626" s="307"/>
      <c r="HP1626" s="307"/>
      <c r="HQ1626" s="307"/>
      <c r="HR1626" s="307"/>
      <c r="HS1626" s="307"/>
      <c r="HT1626" s="307"/>
      <c r="HU1626" s="307"/>
      <c r="HV1626" s="307"/>
      <c r="HW1626" s="307"/>
      <c r="HX1626" s="307"/>
      <c r="HY1626" s="307"/>
      <c r="HZ1626" s="307"/>
      <c r="IA1626" s="307"/>
      <c r="IB1626" s="307"/>
      <c r="IC1626" s="307"/>
      <c r="ID1626" s="307"/>
      <c r="IE1626" s="307"/>
      <c r="IF1626" s="307"/>
      <c r="IG1626" s="307"/>
      <c r="IH1626" s="307"/>
      <c r="II1626" s="307"/>
      <c r="IJ1626" s="307"/>
      <c r="IK1626" s="307"/>
      <c r="IL1626" s="307"/>
      <c r="IM1626" s="307"/>
      <c r="IN1626" s="307"/>
      <c r="IO1626" s="307"/>
      <c r="IP1626" s="307"/>
      <c r="IQ1626" s="307"/>
      <c r="IR1626" s="307"/>
      <c r="IS1626" s="307"/>
      <c r="IT1626" s="307"/>
      <c r="IU1626" s="307"/>
      <c r="IV1626" s="307"/>
      <c r="IW1626" s="307"/>
      <c r="IX1626" s="307"/>
      <c r="IY1626" s="307"/>
      <c r="IZ1626" s="307"/>
      <c r="JA1626" s="307"/>
      <c r="JB1626" s="307"/>
      <c r="JC1626" s="307"/>
      <c r="JD1626" s="307"/>
      <c r="JE1626" s="307"/>
      <c r="JF1626" s="307"/>
      <c r="JG1626" s="307"/>
      <c r="JH1626" s="307"/>
      <c r="JI1626" s="307"/>
      <c r="JJ1626" s="307"/>
      <c r="JK1626" s="307"/>
      <c r="JL1626" s="307"/>
      <c r="JM1626" s="307"/>
      <c r="JN1626" s="307"/>
      <c r="JO1626" s="307"/>
      <c r="JP1626" s="307"/>
      <c r="JQ1626" s="307"/>
      <c r="JR1626" s="307"/>
      <c r="JS1626" s="307"/>
      <c r="JT1626" s="307"/>
      <c r="JU1626" s="307"/>
      <c r="JV1626" s="307"/>
      <c r="JW1626" s="307"/>
      <c r="JX1626" s="307"/>
      <c r="JY1626" s="307"/>
      <c r="JZ1626" s="307"/>
      <c r="KA1626" s="307"/>
      <c r="KB1626" s="307"/>
      <c r="KC1626" s="307"/>
      <c r="KD1626" s="307"/>
      <c r="KE1626" s="307"/>
      <c r="KF1626" s="307"/>
      <c r="KG1626" s="307"/>
      <c r="KH1626" s="307"/>
      <c r="KI1626" s="307"/>
      <c r="KJ1626" s="307"/>
      <c r="KK1626" s="307"/>
      <c r="KL1626" s="307"/>
      <c r="KM1626" s="307"/>
      <c r="KN1626" s="307"/>
      <c r="KO1626" s="307"/>
      <c r="KP1626" s="307"/>
      <c r="KQ1626" s="307"/>
      <c r="KR1626" s="307"/>
      <c r="KS1626" s="307"/>
      <c r="KT1626" s="307"/>
    </row>
    <row r="1627" spans="33:306" s="56" customFormat="1" ht="15" customHeight="1">
      <c r="AG1627" s="57"/>
      <c r="AH1627" s="57"/>
      <c r="AI1627" s="57"/>
      <c r="AJ1627" s="57"/>
      <c r="AK1627" s="57"/>
      <c r="AL1627" s="57"/>
      <c r="AM1627" s="57"/>
      <c r="AN1627" s="57"/>
      <c r="AO1627" s="57"/>
      <c r="AP1627" s="57"/>
      <c r="AQ1627" s="57"/>
      <c r="AR1627" s="57"/>
      <c r="AS1627" s="57"/>
      <c r="AT1627" s="57"/>
      <c r="AU1627" s="57"/>
      <c r="AV1627" s="57"/>
      <c r="AW1627" s="57"/>
      <c r="AX1627" s="57"/>
      <c r="AY1627" s="57"/>
      <c r="AZ1627" s="57"/>
      <c r="BA1627" s="57"/>
      <c r="BB1627" s="57"/>
      <c r="BC1627" s="57"/>
      <c r="BD1627" s="57"/>
      <c r="BE1627" s="57"/>
      <c r="BF1627" s="57"/>
      <c r="BG1627" s="57"/>
      <c r="BH1627" s="57"/>
      <c r="BI1627" s="57"/>
      <c r="BJ1627" s="57"/>
      <c r="BK1627" s="57"/>
      <c r="BL1627" s="57"/>
      <c r="BM1627" s="57"/>
      <c r="BN1627" s="57"/>
      <c r="CB1627" s="307"/>
      <c r="CC1627" s="307"/>
      <c r="CD1627" s="307"/>
      <c r="CE1627" s="307"/>
      <c r="CF1627" s="307"/>
      <c r="CG1627" s="307"/>
      <c r="CH1627" s="307"/>
      <c r="CI1627" s="307"/>
      <c r="CJ1627" s="307"/>
      <c r="CK1627" s="307"/>
      <c r="CL1627" s="307"/>
      <c r="CM1627" s="307"/>
      <c r="CN1627" s="307"/>
      <c r="CO1627" s="307"/>
      <c r="CP1627" s="307"/>
      <c r="CQ1627" s="307"/>
      <c r="CR1627" s="307"/>
      <c r="CS1627" s="307"/>
      <c r="CT1627" s="307"/>
      <c r="CU1627" s="307"/>
      <c r="CV1627" s="307"/>
      <c r="CW1627" s="307"/>
      <c r="CX1627" s="307"/>
      <c r="CY1627" s="307"/>
      <c r="CZ1627" s="307"/>
      <c r="DA1627" s="307"/>
      <c r="DB1627" s="307"/>
      <c r="DC1627" s="307"/>
      <c r="DD1627" s="307"/>
      <c r="DE1627" s="307"/>
      <c r="DF1627" s="307"/>
      <c r="DG1627" s="307"/>
      <c r="DH1627" s="307"/>
      <c r="DI1627" s="390"/>
      <c r="DJ1627" s="390"/>
      <c r="DK1627" s="307"/>
      <c r="DL1627" s="307"/>
      <c r="DM1627" s="307"/>
      <c r="DN1627" s="307"/>
      <c r="DO1627" s="307"/>
      <c r="DP1627" s="307"/>
      <c r="DQ1627" s="307"/>
      <c r="DR1627" s="307"/>
      <c r="DS1627" s="307"/>
      <c r="DT1627" s="307"/>
      <c r="DU1627" s="307"/>
      <c r="DV1627" s="307"/>
      <c r="DW1627" s="307"/>
      <c r="DX1627" s="307"/>
      <c r="DY1627" s="307"/>
      <c r="DZ1627" s="307"/>
      <c r="EA1627" s="307"/>
      <c r="EB1627" s="307"/>
      <c r="EC1627" s="307"/>
      <c r="ED1627" s="307"/>
      <c r="EE1627" s="307"/>
      <c r="EF1627" s="307"/>
      <c r="EG1627" s="307"/>
      <c r="EH1627" s="307"/>
      <c r="EI1627" s="307"/>
      <c r="EJ1627" s="307"/>
      <c r="EK1627" s="307"/>
      <c r="EL1627" s="307"/>
      <c r="EM1627" s="307"/>
      <c r="EN1627" s="307"/>
      <c r="EO1627" s="307"/>
      <c r="EP1627" s="307"/>
      <c r="EQ1627" s="307"/>
      <c r="ER1627" s="307"/>
      <c r="ES1627" s="307"/>
      <c r="ET1627" s="307"/>
      <c r="EU1627" s="390"/>
      <c r="EV1627" s="390"/>
      <c r="EW1627" s="307"/>
      <c r="EX1627" s="307"/>
      <c r="EY1627" s="307"/>
      <c r="EZ1627" s="307"/>
      <c r="FA1627" s="307"/>
      <c r="FB1627" s="307"/>
      <c r="FC1627" s="307"/>
      <c r="FD1627" s="307"/>
      <c r="FE1627" s="307"/>
      <c r="FF1627" s="307"/>
      <c r="FG1627" s="307"/>
      <c r="FH1627" s="307"/>
      <c r="FI1627" s="307"/>
      <c r="FJ1627" s="307"/>
      <c r="FK1627" s="307"/>
      <c r="FL1627" s="307"/>
      <c r="FM1627" s="307"/>
      <c r="FN1627" s="307"/>
      <c r="FO1627" s="307"/>
      <c r="FP1627" s="307"/>
      <c r="FQ1627" s="307"/>
      <c r="FR1627" s="307"/>
      <c r="FS1627" s="307"/>
      <c r="FT1627" s="307"/>
      <c r="FU1627" s="307"/>
      <c r="FV1627" s="307"/>
      <c r="FW1627" s="307"/>
      <c r="FX1627" s="307"/>
      <c r="FY1627" s="307"/>
      <c r="FZ1627" s="307"/>
      <c r="GA1627" s="307"/>
      <c r="GB1627" s="307"/>
      <c r="GC1627" s="307"/>
      <c r="GD1627" s="307"/>
      <c r="GE1627" s="307"/>
      <c r="GF1627" s="307"/>
      <c r="GG1627" s="307"/>
      <c r="GH1627" s="307"/>
      <c r="GI1627" s="307"/>
      <c r="GJ1627" s="307"/>
      <c r="GK1627" s="307"/>
      <c r="GL1627" s="307"/>
      <c r="GM1627" s="307"/>
      <c r="GN1627" s="307"/>
      <c r="GO1627" s="307"/>
      <c r="GP1627" s="307"/>
      <c r="GQ1627" s="307"/>
      <c r="GR1627" s="307"/>
      <c r="GS1627" s="307"/>
      <c r="GT1627" s="307"/>
      <c r="GU1627" s="307"/>
      <c r="GV1627" s="307"/>
      <c r="GW1627" s="307"/>
      <c r="GX1627" s="307"/>
      <c r="GY1627" s="307"/>
      <c r="GZ1627" s="307"/>
      <c r="HA1627" s="307"/>
      <c r="HB1627" s="307"/>
      <c r="HC1627" s="307"/>
      <c r="HD1627" s="307"/>
      <c r="HE1627" s="307"/>
      <c r="HF1627" s="307"/>
      <c r="HG1627" s="307"/>
      <c r="HH1627" s="307"/>
      <c r="HI1627" s="307"/>
      <c r="HJ1627" s="307"/>
      <c r="HK1627" s="307"/>
      <c r="HL1627" s="307"/>
      <c r="HM1627" s="307"/>
      <c r="HN1627" s="307"/>
      <c r="HO1627" s="307"/>
      <c r="HP1627" s="307"/>
      <c r="HQ1627" s="307"/>
      <c r="HR1627" s="307"/>
      <c r="HS1627" s="307"/>
      <c r="HT1627" s="307"/>
      <c r="HU1627" s="307"/>
      <c r="HV1627" s="307"/>
      <c r="HW1627" s="307"/>
      <c r="HX1627" s="307"/>
      <c r="HY1627" s="307"/>
      <c r="HZ1627" s="307"/>
      <c r="IA1627" s="307"/>
      <c r="IB1627" s="307"/>
      <c r="IC1627" s="307"/>
      <c r="ID1627" s="307"/>
      <c r="IE1627" s="307"/>
      <c r="IF1627" s="307"/>
      <c r="IG1627" s="307"/>
      <c r="IH1627" s="307"/>
      <c r="II1627" s="307"/>
      <c r="IJ1627" s="307"/>
      <c r="IK1627" s="307"/>
      <c r="IL1627" s="307"/>
      <c r="IM1627" s="307"/>
      <c r="IN1627" s="307"/>
      <c r="IO1627" s="307"/>
      <c r="IP1627" s="307"/>
      <c r="IQ1627" s="307"/>
      <c r="IR1627" s="307"/>
      <c r="IS1627" s="307"/>
      <c r="IT1627" s="307"/>
      <c r="IU1627" s="307"/>
      <c r="IV1627" s="307"/>
      <c r="IW1627" s="307"/>
      <c r="IX1627" s="307"/>
      <c r="IY1627" s="307"/>
      <c r="IZ1627" s="307"/>
      <c r="JA1627" s="307"/>
      <c r="JB1627" s="307"/>
      <c r="JC1627" s="307"/>
      <c r="JD1627" s="307"/>
      <c r="JE1627" s="307"/>
      <c r="JF1627" s="307"/>
      <c r="JG1627" s="307"/>
      <c r="JH1627" s="307"/>
      <c r="JI1627" s="307"/>
      <c r="JJ1627" s="307"/>
      <c r="JK1627" s="307"/>
      <c r="JL1627" s="307"/>
      <c r="JM1627" s="307"/>
      <c r="JN1627" s="307"/>
      <c r="JO1627" s="307"/>
      <c r="JP1627" s="307"/>
      <c r="JQ1627" s="307"/>
      <c r="JR1627" s="307"/>
      <c r="JS1627" s="307"/>
      <c r="JT1627" s="307"/>
      <c r="JU1627" s="307"/>
      <c r="JV1627" s="307"/>
      <c r="JW1627" s="307"/>
      <c r="JX1627" s="307"/>
      <c r="JY1627" s="307"/>
      <c r="JZ1627" s="307"/>
      <c r="KA1627" s="307"/>
      <c r="KB1627" s="307"/>
      <c r="KC1627" s="307"/>
      <c r="KD1627" s="307"/>
      <c r="KE1627" s="307"/>
      <c r="KF1627" s="307"/>
      <c r="KG1627" s="307"/>
      <c r="KH1627" s="307"/>
      <c r="KI1627" s="307"/>
      <c r="KJ1627" s="307"/>
      <c r="KK1627" s="307"/>
      <c r="KL1627" s="307"/>
      <c r="KM1627" s="307"/>
      <c r="KN1627" s="307"/>
      <c r="KO1627" s="307"/>
      <c r="KP1627" s="307"/>
      <c r="KQ1627" s="307"/>
      <c r="KR1627" s="307"/>
      <c r="KS1627" s="307"/>
      <c r="KT1627" s="307"/>
    </row>
    <row r="1628" spans="33:306" s="56" customFormat="1" ht="15" customHeight="1">
      <c r="AG1628" s="57"/>
      <c r="AH1628" s="57"/>
      <c r="AI1628" s="57"/>
      <c r="AJ1628" s="57"/>
      <c r="AK1628" s="57"/>
      <c r="AL1628" s="57"/>
      <c r="AM1628" s="57"/>
      <c r="AN1628" s="57"/>
      <c r="AO1628" s="57"/>
      <c r="AP1628" s="57"/>
      <c r="AQ1628" s="57"/>
      <c r="AR1628" s="57"/>
      <c r="AS1628" s="57"/>
      <c r="AT1628" s="57"/>
      <c r="AU1628" s="57"/>
      <c r="AV1628" s="57"/>
      <c r="AW1628" s="57"/>
      <c r="AX1628" s="57"/>
      <c r="AY1628" s="57"/>
      <c r="AZ1628" s="57"/>
      <c r="BA1628" s="57"/>
      <c r="BB1628" s="57"/>
      <c r="BC1628" s="57"/>
      <c r="BD1628" s="57"/>
      <c r="BE1628" s="57"/>
      <c r="BF1628" s="57"/>
      <c r="BG1628" s="57"/>
      <c r="BH1628" s="57"/>
      <c r="BI1628" s="57"/>
      <c r="BJ1628" s="57"/>
      <c r="BK1628" s="57"/>
      <c r="BL1628" s="57"/>
      <c r="BM1628" s="57"/>
      <c r="BN1628" s="57"/>
      <c r="CB1628" s="307"/>
      <c r="CC1628" s="307"/>
      <c r="CD1628" s="307"/>
      <c r="CE1628" s="307"/>
      <c r="CF1628" s="307"/>
      <c r="CG1628" s="307"/>
      <c r="CH1628" s="307"/>
      <c r="CI1628" s="307"/>
      <c r="CJ1628" s="307"/>
      <c r="CK1628" s="307"/>
      <c r="CL1628" s="307"/>
      <c r="CM1628" s="307"/>
      <c r="CN1628" s="307"/>
      <c r="CO1628" s="307"/>
      <c r="CP1628" s="307"/>
      <c r="CQ1628" s="307"/>
      <c r="CR1628" s="307"/>
      <c r="CS1628" s="307"/>
      <c r="CT1628" s="307"/>
      <c r="CU1628" s="307"/>
      <c r="CV1628" s="307"/>
      <c r="CW1628" s="307"/>
      <c r="CX1628" s="307"/>
      <c r="CY1628" s="307"/>
      <c r="CZ1628" s="307"/>
      <c r="DA1628" s="307"/>
      <c r="DB1628" s="307"/>
      <c r="DC1628" s="307"/>
      <c r="DD1628" s="307"/>
      <c r="DE1628" s="307"/>
      <c r="DF1628" s="307"/>
      <c r="DG1628" s="307"/>
      <c r="DH1628" s="307"/>
      <c r="DI1628" s="390"/>
      <c r="DJ1628" s="390"/>
      <c r="DK1628" s="307"/>
      <c r="DL1628" s="307"/>
      <c r="DM1628" s="307"/>
      <c r="DN1628" s="307"/>
      <c r="DO1628" s="307"/>
      <c r="DP1628" s="307"/>
      <c r="DQ1628" s="307"/>
      <c r="DR1628" s="307"/>
      <c r="DS1628" s="307"/>
      <c r="DT1628" s="307"/>
      <c r="DU1628" s="307"/>
      <c r="DV1628" s="307"/>
      <c r="DW1628" s="307"/>
      <c r="DX1628" s="307"/>
      <c r="DY1628" s="307"/>
      <c r="DZ1628" s="307"/>
      <c r="EA1628" s="307"/>
      <c r="EB1628" s="307"/>
      <c r="EC1628" s="307"/>
      <c r="ED1628" s="307"/>
      <c r="EE1628" s="307"/>
      <c r="EF1628" s="307"/>
      <c r="EG1628" s="307"/>
      <c r="EH1628" s="307"/>
      <c r="EI1628" s="307"/>
      <c r="EJ1628" s="307"/>
      <c r="EK1628" s="307"/>
      <c r="EL1628" s="307"/>
      <c r="EM1628" s="307"/>
      <c r="EN1628" s="307"/>
      <c r="EO1628" s="307"/>
      <c r="EP1628" s="307"/>
      <c r="EQ1628" s="307"/>
      <c r="ER1628" s="307"/>
      <c r="ES1628" s="307"/>
      <c r="ET1628" s="307"/>
      <c r="EU1628" s="390"/>
      <c r="EV1628" s="390"/>
      <c r="EW1628" s="307"/>
      <c r="EX1628" s="307"/>
      <c r="EY1628" s="307"/>
      <c r="EZ1628" s="307"/>
      <c r="FA1628" s="307"/>
      <c r="FB1628" s="307"/>
      <c r="FC1628" s="307"/>
      <c r="FD1628" s="307"/>
      <c r="FE1628" s="307"/>
      <c r="FF1628" s="307"/>
      <c r="FG1628" s="307"/>
      <c r="FH1628" s="307"/>
      <c r="FI1628" s="307"/>
      <c r="FJ1628" s="307"/>
      <c r="FK1628" s="307"/>
      <c r="FL1628" s="307"/>
      <c r="FM1628" s="307"/>
      <c r="FN1628" s="307"/>
      <c r="FO1628" s="307"/>
      <c r="FP1628" s="307"/>
      <c r="FQ1628" s="307"/>
      <c r="FR1628" s="307"/>
      <c r="FS1628" s="307"/>
      <c r="FT1628" s="307"/>
      <c r="FU1628" s="307"/>
      <c r="FV1628" s="307"/>
      <c r="FW1628" s="307"/>
      <c r="FX1628" s="307"/>
      <c r="FY1628" s="307"/>
      <c r="FZ1628" s="307"/>
      <c r="GA1628" s="307"/>
      <c r="GB1628" s="307"/>
      <c r="GC1628" s="307"/>
      <c r="GD1628" s="307"/>
      <c r="GE1628" s="307"/>
      <c r="GF1628" s="307"/>
      <c r="GG1628" s="307"/>
      <c r="GH1628" s="307"/>
      <c r="GI1628" s="307"/>
      <c r="GJ1628" s="307"/>
      <c r="GK1628" s="307"/>
      <c r="GL1628" s="307"/>
      <c r="GM1628" s="307"/>
      <c r="GN1628" s="307"/>
      <c r="GO1628" s="307"/>
      <c r="GP1628" s="307"/>
      <c r="GQ1628" s="307"/>
      <c r="GR1628" s="307"/>
      <c r="GS1628" s="307"/>
      <c r="GT1628" s="307"/>
      <c r="GU1628" s="307"/>
      <c r="GV1628" s="307"/>
      <c r="GW1628" s="307"/>
      <c r="GX1628" s="307"/>
      <c r="GY1628" s="307"/>
      <c r="GZ1628" s="307"/>
      <c r="HA1628" s="307"/>
      <c r="HB1628" s="307"/>
      <c r="HC1628" s="307"/>
      <c r="HD1628" s="307"/>
      <c r="HE1628" s="307"/>
      <c r="HF1628" s="307"/>
      <c r="HG1628" s="307"/>
      <c r="HH1628" s="307"/>
      <c r="HI1628" s="307"/>
      <c r="HJ1628" s="307"/>
      <c r="HK1628" s="307"/>
      <c r="HL1628" s="307"/>
      <c r="HM1628" s="307"/>
      <c r="HN1628" s="307"/>
      <c r="HO1628" s="307"/>
      <c r="HP1628" s="307"/>
      <c r="HQ1628" s="307"/>
      <c r="HR1628" s="307"/>
      <c r="HS1628" s="307"/>
      <c r="HT1628" s="307"/>
      <c r="HU1628" s="307"/>
      <c r="HV1628" s="307"/>
      <c r="HW1628" s="307"/>
      <c r="HX1628" s="307"/>
      <c r="HY1628" s="307"/>
      <c r="HZ1628" s="307"/>
      <c r="IA1628" s="307"/>
      <c r="IB1628" s="307"/>
      <c r="IC1628" s="307"/>
      <c r="ID1628" s="307"/>
      <c r="IE1628" s="307"/>
      <c r="IF1628" s="307"/>
      <c r="IG1628" s="307"/>
      <c r="IH1628" s="307"/>
      <c r="II1628" s="307"/>
      <c r="IJ1628" s="307"/>
      <c r="IK1628" s="307"/>
      <c r="IL1628" s="307"/>
      <c r="IM1628" s="307"/>
      <c r="IN1628" s="307"/>
      <c r="IO1628" s="307"/>
      <c r="IP1628" s="307"/>
      <c r="IQ1628" s="307"/>
      <c r="IR1628" s="307"/>
      <c r="IS1628" s="307"/>
      <c r="IT1628" s="307"/>
      <c r="IU1628" s="307"/>
      <c r="IV1628" s="307"/>
      <c r="IW1628" s="307"/>
      <c r="IX1628" s="307"/>
      <c r="IY1628" s="307"/>
      <c r="IZ1628" s="307"/>
      <c r="JA1628" s="307"/>
      <c r="JB1628" s="307"/>
      <c r="JC1628" s="307"/>
      <c r="JD1628" s="307"/>
      <c r="JE1628" s="307"/>
      <c r="JF1628" s="307"/>
      <c r="JG1628" s="307"/>
      <c r="JH1628" s="307"/>
      <c r="JI1628" s="307"/>
      <c r="JJ1628" s="307"/>
      <c r="JK1628" s="307"/>
      <c r="JL1628" s="307"/>
      <c r="JM1628" s="307"/>
      <c r="JN1628" s="307"/>
      <c r="JO1628" s="307"/>
      <c r="JP1628" s="307"/>
      <c r="JQ1628" s="307"/>
      <c r="JR1628" s="307"/>
      <c r="JS1628" s="307"/>
      <c r="JT1628" s="307"/>
      <c r="JU1628" s="307"/>
      <c r="JV1628" s="307"/>
      <c r="JW1628" s="307"/>
      <c r="JX1628" s="307"/>
      <c r="JY1628" s="307"/>
      <c r="JZ1628" s="307"/>
      <c r="KA1628" s="307"/>
      <c r="KB1628" s="307"/>
      <c r="KC1628" s="307"/>
      <c r="KD1628" s="307"/>
      <c r="KE1628" s="307"/>
      <c r="KF1628" s="307"/>
      <c r="KG1628" s="307"/>
      <c r="KH1628" s="307"/>
      <c r="KI1628" s="307"/>
      <c r="KJ1628" s="307"/>
      <c r="KK1628" s="307"/>
      <c r="KL1628" s="307"/>
      <c r="KM1628" s="307"/>
      <c r="KN1628" s="307"/>
      <c r="KO1628" s="307"/>
      <c r="KP1628" s="307"/>
      <c r="KQ1628" s="307"/>
      <c r="KR1628" s="307"/>
      <c r="KS1628" s="307"/>
      <c r="KT1628" s="307"/>
    </row>
    <row r="1629" spans="33:306" s="56" customFormat="1" ht="15" customHeight="1">
      <c r="AG1629" s="57"/>
      <c r="AH1629" s="57"/>
      <c r="AI1629" s="57"/>
      <c r="AJ1629" s="57"/>
      <c r="AK1629" s="57"/>
      <c r="AL1629" s="57"/>
      <c r="AM1629" s="57"/>
      <c r="AN1629" s="57"/>
      <c r="AO1629" s="57"/>
      <c r="AP1629" s="57"/>
      <c r="AQ1629" s="57"/>
      <c r="AR1629" s="57"/>
      <c r="AS1629" s="57"/>
      <c r="AT1629" s="57"/>
      <c r="AU1629" s="57"/>
      <c r="AV1629" s="57"/>
      <c r="AW1629" s="57"/>
      <c r="AX1629" s="57"/>
      <c r="AY1629" s="57"/>
      <c r="AZ1629" s="57"/>
      <c r="BA1629" s="57"/>
      <c r="BB1629" s="57"/>
      <c r="BC1629" s="57"/>
      <c r="BD1629" s="57"/>
      <c r="BE1629" s="57"/>
      <c r="BF1629" s="57"/>
      <c r="BG1629" s="57"/>
      <c r="BH1629" s="57"/>
      <c r="BI1629" s="57"/>
      <c r="BJ1629" s="57"/>
      <c r="BK1629" s="57"/>
      <c r="BL1629" s="57"/>
      <c r="BM1629" s="57"/>
      <c r="BN1629" s="57"/>
      <c r="CB1629" s="307"/>
      <c r="CC1629" s="307"/>
      <c r="CD1629" s="307"/>
      <c r="CE1629" s="307"/>
      <c r="CF1629" s="307"/>
      <c r="CG1629" s="307"/>
      <c r="CH1629" s="307"/>
      <c r="CI1629" s="307"/>
      <c r="CJ1629" s="307"/>
      <c r="CK1629" s="307"/>
      <c r="CL1629" s="307"/>
      <c r="CM1629" s="307"/>
      <c r="CN1629" s="307"/>
      <c r="CO1629" s="307"/>
      <c r="CP1629" s="307"/>
      <c r="CQ1629" s="307"/>
      <c r="CR1629" s="307"/>
      <c r="CS1629" s="307"/>
      <c r="CT1629" s="307"/>
      <c r="CU1629" s="307"/>
      <c r="CV1629" s="307"/>
      <c r="CW1629" s="307"/>
      <c r="CX1629" s="307"/>
      <c r="CY1629" s="307"/>
      <c r="CZ1629" s="307"/>
      <c r="DA1629" s="307"/>
      <c r="DB1629" s="307"/>
      <c r="DC1629" s="307"/>
      <c r="DD1629" s="307"/>
      <c r="DE1629" s="307"/>
      <c r="DF1629" s="307"/>
      <c r="DG1629" s="307"/>
      <c r="DH1629" s="307"/>
      <c r="DI1629" s="390"/>
      <c r="DJ1629" s="390"/>
      <c r="DK1629" s="307"/>
      <c r="DL1629" s="307"/>
      <c r="DM1629" s="307"/>
      <c r="DN1629" s="307"/>
      <c r="DO1629" s="307"/>
      <c r="DP1629" s="307"/>
      <c r="DQ1629" s="307"/>
      <c r="DR1629" s="307"/>
      <c r="DS1629" s="307"/>
      <c r="DT1629" s="307"/>
      <c r="DU1629" s="307"/>
      <c r="DV1629" s="307"/>
      <c r="DW1629" s="307"/>
      <c r="DX1629" s="307"/>
      <c r="DY1629" s="307"/>
      <c r="DZ1629" s="307"/>
      <c r="EA1629" s="307"/>
      <c r="EB1629" s="307"/>
      <c r="EC1629" s="307"/>
      <c r="ED1629" s="307"/>
      <c r="EE1629" s="307"/>
      <c r="EF1629" s="307"/>
      <c r="EG1629" s="307"/>
      <c r="EH1629" s="307"/>
      <c r="EI1629" s="307"/>
      <c r="EJ1629" s="307"/>
      <c r="EK1629" s="307"/>
      <c r="EL1629" s="307"/>
      <c r="EM1629" s="307"/>
      <c r="EN1629" s="307"/>
      <c r="EO1629" s="307"/>
      <c r="EP1629" s="307"/>
      <c r="EQ1629" s="307"/>
      <c r="ER1629" s="307"/>
      <c r="ES1629" s="307"/>
      <c r="ET1629" s="307"/>
      <c r="EU1629" s="390"/>
      <c r="EV1629" s="390"/>
      <c r="EW1629" s="307"/>
      <c r="EX1629" s="307"/>
      <c r="EY1629" s="307"/>
      <c r="EZ1629" s="307"/>
      <c r="FA1629" s="307"/>
      <c r="FB1629" s="307"/>
      <c r="FC1629" s="307"/>
      <c r="FD1629" s="307"/>
      <c r="FE1629" s="307"/>
      <c r="FF1629" s="307"/>
      <c r="FG1629" s="307"/>
      <c r="FH1629" s="307"/>
      <c r="FI1629" s="307"/>
      <c r="FJ1629" s="307"/>
      <c r="FK1629" s="307"/>
      <c r="FL1629" s="307"/>
      <c r="FM1629" s="307"/>
      <c r="FN1629" s="307"/>
      <c r="FO1629" s="307"/>
      <c r="FP1629" s="307"/>
      <c r="FQ1629" s="307"/>
      <c r="FR1629" s="307"/>
      <c r="FS1629" s="307"/>
      <c r="FT1629" s="307"/>
      <c r="FU1629" s="307"/>
      <c r="FV1629" s="307"/>
      <c r="FW1629" s="307"/>
      <c r="FX1629" s="307"/>
      <c r="FY1629" s="307"/>
      <c r="FZ1629" s="307"/>
      <c r="GA1629" s="307"/>
      <c r="GB1629" s="307"/>
      <c r="GC1629" s="307"/>
      <c r="GD1629" s="307"/>
      <c r="GE1629" s="307"/>
      <c r="GF1629" s="307"/>
      <c r="GG1629" s="307"/>
      <c r="GH1629" s="307"/>
      <c r="GI1629" s="307"/>
      <c r="GJ1629" s="307"/>
      <c r="GK1629" s="307"/>
      <c r="GL1629" s="307"/>
      <c r="GM1629" s="307"/>
      <c r="GN1629" s="307"/>
      <c r="GO1629" s="307"/>
      <c r="GP1629" s="307"/>
      <c r="GQ1629" s="307"/>
      <c r="GR1629" s="307"/>
      <c r="GS1629" s="307"/>
      <c r="GT1629" s="307"/>
      <c r="GU1629" s="307"/>
      <c r="GV1629" s="307"/>
      <c r="GW1629" s="307"/>
      <c r="GX1629" s="307"/>
      <c r="GY1629" s="307"/>
      <c r="GZ1629" s="307"/>
      <c r="HA1629" s="307"/>
      <c r="HB1629" s="307"/>
      <c r="HC1629" s="307"/>
      <c r="HD1629" s="307"/>
      <c r="HE1629" s="307"/>
      <c r="HF1629" s="307"/>
      <c r="HG1629" s="307"/>
      <c r="HH1629" s="307"/>
      <c r="HI1629" s="307"/>
      <c r="HJ1629" s="307"/>
      <c r="HK1629" s="307"/>
      <c r="HL1629" s="307"/>
      <c r="HM1629" s="307"/>
      <c r="HN1629" s="307"/>
      <c r="HO1629" s="307"/>
      <c r="HP1629" s="307"/>
      <c r="HQ1629" s="307"/>
      <c r="HR1629" s="307"/>
      <c r="HS1629" s="307"/>
      <c r="HT1629" s="307"/>
      <c r="HU1629" s="307"/>
      <c r="HV1629" s="307"/>
      <c r="HW1629" s="307"/>
      <c r="HX1629" s="307"/>
      <c r="HY1629" s="307"/>
      <c r="HZ1629" s="307"/>
      <c r="IA1629" s="307"/>
      <c r="IB1629" s="307"/>
      <c r="IC1629" s="307"/>
      <c r="ID1629" s="307"/>
      <c r="IE1629" s="307"/>
      <c r="IF1629" s="307"/>
      <c r="IG1629" s="307"/>
      <c r="IH1629" s="307"/>
      <c r="II1629" s="307"/>
      <c r="IJ1629" s="307"/>
      <c r="IK1629" s="307"/>
      <c r="IL1629" s="307"/>
      <c r="IM1629" s="307"/>
      <c r="IN1629" s="307"/>
      <c r="IO1629" s="307"/>
      <c r="IP1629" s="307"/>
      <c r="IQ1629" s="307"/>
      <c r="IR1629" s="307"/>
      <c r="IS1629" s="307"/>
      <c r="IT1629" s="307"/>
      <c r="IU1629" s="307"/>
      <c r="IV1629" s="307"/>
      <c r="IW1629" s="307"/>
      <c r="IX1629" s="307"/>
      <c r="IY1629" s="307"/>
      <c r="IZ1629" s="307"/>
      <c r="JA1629" s="307"/>
      <c r="JB1629" s="307"/>
      <c r="JC1629" s="307"/>
      <c r="JD1629" s="307"/>
      <c r="JE1629" s="307"/>
      <c r="JF1629" s="307"/>
      <c r="JG1629" s="307"/>
      <c r="JH1629" s="307"/>
      <c r="JI1629" s="307"/>
      <c r="JJ1629" s="307"/>
      <c r="JK1629" s="307"/>
      <c r="JL1629" s="307"/>
      <c r="JM1629" s="307"/>
      <c r="JN1629" s="307"/>
      <c r="JO1629" s="307"/>
      <c r="JP1629" s="307"/>
      <c r="JQ1629" s="307"/>
      <c r="JR1629" s="307"/>
      <c r="JS1629" s="307"/>
      <c r="JT1629" s="307"/>
      <c r="JU1629" s="307"/>
      <c r="JV1629" s="307"/>
      <c r="JW1629" s="307"/>
      <c r="JX1629" s="307"/>
      <c r="JY1629" s="307"/>
      <c r="JZ1629" s="307"/>
      <c r="KA1629" s="307"/>
      <c r="KB1629" s="307"/>
      <c r="KC1629" s="307"/>
      <c r="KD1629" s="307"/>
      <c r="KE1629" s="307"/>
      <c r="KF1629" s="307"/>
      <c r="KG1629" s="307"/>
      <c r="KH1629" s="307"/>
      <c r="KI1629" s="307"/>
      <c r="KJ1629" s="307"/>
      <c r="KK1629" s="307"/>
      <c r="KL1629" s="307"/>
      <c r="KM1629" s="307"/>
      <c r="KN1629" s="307"/>
      <c r="KO1629" s="307"/>
      <c r="KP1629" s="307"/>
      <c r="KQ1629" s="307"/>
      <c r="KR1629" s="307"/>
      <c r="KS1629" s="307"/>
      <c r="KT1629" s="307"/>
    </row>
    <row r="1630" spans="33:306" s="56" customFormat="1" ht="15" customHeight="1">
      <c r="AG1630" s="57"/>
      <c r="AH1630" s="57"/>
      <c r="AI1630" s="57"/>
      <c r="AJ1630" s="57"/>
      <c r="AK1630" s="57"/>
      <c r="AL1630" s="57"/>
      <c r="AM1630" s="57"/>
      <c r="AN1630" s="57"/>
      <c r="AO1630" s="57"/>
      <c r="AP1630" s="57"/>
      <c r="AQ1630" s="57"/>
      <c r="AR1630" s="57"/>
      <c r="AS1630" s="57"/>
      <c r="AT1630" s="57"/>
      <c r="AU1630" s="57"/>
      <c r="AV1630" s="57"/>
      <c r="AW1630" s="57"/>
      <c r="AX1630" s="57"/>
      <c r="AY1630" s="57"/>
      <c r="AZ1630" s="57"/>
      <c r="BA1630" s="57"/>
      <c r="BB1630" s="57"/>
      <c r="BC1630" s="57"/>
      <c r="BD1630" s="57"/>
      <c r="BE1630" s="57"/>
      <c r="BF1630" s="57"/>
      <c r="BG1630" s="57"/>
      <c r="BH1630" s="57"/>
      <c r="BI1630" s="57"/>
      <c r="BJ1630" s="57"/>
      <c r="BK1630" s="57"/>
      <c r="BL1630" s="57"/>
      <c r="BM1630" s="57"/>
      <c r="BN1630" s="57"/>
      <c r="CB1630" s="307"/>
      <c r="CC1630" s="307"/>
      <c r="CD1630" s="307"/>
      <c r="CE1630" s="307"/>
      <c r="CF1630" s="307"/>
      <c r="CG1630" s="307"/>
      <c r="CH1630" s="307"/>
      <c r="CI1630" s="307"/>
      <c r="CJ1630" s="307"/>
      <c r="CK1630" s="307"/>
      <c r="CL1630" s="307"/>
      <c r="CM1630" s="307"/>
      <c r="CN1630" s="307"/>
      <c r="CO1630" s="307"/>
      <c r="CP1630" s="307"/>
      <c r="CQ1630" s="307"/>
      <c r="CR1630" s="307"/>
      <c r="CS1630" s="307"/>
      <c r="CT1630" s="307"/>
      <c r="CU1630" s="307"/>
      <c r="CV1630" s="307"/>
      <c r="CW1630" s="307"/>
      <c r="CX1630" s="307"/>
      <c r="CY1630" s="307"/>
      <c r="CZ1630" s="307"/>
      <c r="DA1630" s="307"/>
      <c r="DB1630" s="307"/>
      <c r="DC1630" s="307"/>
      <c r="DD1630" s="307"/>
      <c r="DE1630" s="307"/>
      <c r="DF1630" s="307"/>
      <c r="DG1630" s="307"/>
      <c r="DH1630" s="307"/>
      <c r="DI1630" s="390"/>
      <c r="DJ1630" s="390"/>
      <c r="DK1630" s="307"/>
      <c r="DL1630" s="307"/>
      <c r="DM1630" s="307"/>
      <c r="DN1630" s="307"/>
      <c r="DO1630" s="307"/>
      <c r="DP1630" s="307"/>
      <c r="DQ1630" s="307"/>
      <c r="DR1630" s="307"/>
      <c r="DS1630" s="307"/>
      <c r="DT1630" s="307"/>
      <c r="DU1630" s="307"/>
      <c r="DV1630" s="307"/>
      <c r="DW1630" s="307"/>
      <c r="DX1630" s="307"/>
      <c r="DY1630" s="307"/>
      <c r="DZ1630" s="307"/>
      <c r="EA1630" s="307"/>
      <c r="EB1630" s="307"/>
      <c r="EC1630" s="307"/>
      <c r="ED1630" s="307"/>
      <c r="EE1630" s="307"/>
      <c r="EF1630" s="307"/>
      <c r="EG1630" s="307"/>
      <c r="EH1630" s="307"/>
      <c r="EI1630" s="307"/>
      <c r="EJ1630" s="307"/>
      <c r="EK1630" s="307"/>
      <c r="EL1630" s="307"/>
      <c r="EM1630" s="307"/>
      <c r="EN1630" s="307"/>
      <c r="EO1630" s="307"/>
      <c r="EP1630" s="307"/>
      <c r="EQ1630" s="307"/>
      <c r="ER1630" s="307"/>
      <c r="ES1630" s="307"/>
      <c r="ET1630" s="307"/>
      <c r="EU1630" s="390"/>
      <c r="EV1630" s="390"/>
      <c r="EW1630" s="307"/>
      <c r="EX1630" s="307"/>
      <c r="EY1630" s="307"/>
      <c r="EZ1630" s="307"/>
      <c r="FA1630" s="307"/>
      <c r="FB1630" s="307"/>
      <c r="FC1630" s="307"/>
      <c r="FD1630" s="307"/>
      <c r="FE1630" s="307"/>
      <c r="FF1630" s="307"/>
      <c r="FG1630" s="307"/>
      <c r="FH1630" s="307"/>
      <c r="FI1630" s="307"/>
      <c r="FJ1630" s="307"/>
      <c r="FK1630" s="307"/>
      <c r="FL1630" s="307"/>
      <c r="FM1630" s="307"/>
      <c r="FN1630" s="307"/>
      <c r="FO1630" s="307"/>
      <c r="FP1630" s="307"/>
      <c r="FQ1630" s="307"/>
      <c r="FR1630" s="307"/>
      <c r="FS1630" s="307"/>
      <c r="FT1630" s="307"/>
      <c r="FU1630" s="307"/>
      <c r="FV1630" s="307"/>
      <c r="FW1630" s="307"/>
      <c r="FX1630" s="307"/>
      <c r="FY1630" s="307"/>
      <c r="FZ1630" s="307"/>
      <c r="GA1630" s="307"/>
      <c r="GB1630" s="307"/>
      <c r="GC1630" s="307"/>
      <c r="GD1630" s="307"/>
      <c r="GE1630" s="307"/>
      <c r="GF1630" s="307"/>
      <c r="GG1630" s="307"/>
      <c r="GH1630" s="307"/>
      <c r="GI1630" s="307"/>
      <c r="GJ1630" s="307"/>
      <c r="GK1630" s="307"/>
      <c r="GL1630" s="307"/>
      <c r="GM1630" s="307"/>
      <c r="GN1630" s="307"/>
      <c r="GO1630" s="307"/>
      <c r="GP1630" s="307"/>
      <c r="GQ1630" s="307"/>
      <c r="GR1630" s="307"/>
      <c r="GS1630" s="307"/>
      <c r="GT1630" s="307"/>
      <c r="GU1630" s="307"/>
      <c r="GV1630" s="307"/>
      <c r="GW1630" s="307"/>
      <c r="GX1630" s="307"/>
      <c r="GY1630" s="307"/>
      <c r="GZ1630" s="307"/>
      <c r="HA1630" s="307"/>
      <c r="HB1630" s="307"/>
      <c r="HC1630" s="307"/>
      <c r="HD1630" s="307"/>
      <c r="HE1630" s="307"/>
      <c r="HF1630" s="307"/>
      <c r="HG1630" s="307"/>
      <c r="HH1630" s="307"/>
      <c r="HI1630" s="307"/>
      <c r="HJ1630" s="307"/>
      <c r="HK1630" s="307"/>
      <c r="HL1630" s="307"/>
      <c r="HM1630" s="307"/>
      <c r="HN1630" s="307"/>
      <c r="HO1630" s="307"/>
      <c r="HP1630" s="307"/>
      <c r="HQ1630" s="307"/>
      <c r="HR1630" s="307"/>
      <c r="HS1630" s="307"/>
      <c r="HT1630" s="307"/>
      <c r="HU1630" s="307"/>
      <c r="HV1630" s="307"/>
      <c r="HW1630" s="307"/>
      <c r="HX1630" s="307"/>
      <c r="HY1630" s="307"/>
      <c r="HZ1630" s="307"/>
      <c r="IA1630" s="307"/>
      <c r="IB1630" s="307"/>
      <c r="IC1630" s="307"/>
      <c r="ID1630" s="307"/>
      <c r="IE1630" s="307"/>
      <c r="IF1630" s="307"/>
      <c r="IG1630" s="307"/>
      <c r="IH1630" s="307"/>
      <c r="II1630" s="307"/>
      <c r="IJ1630" s="307"/>
      <c r="IK1630" s="307"/>
      <c r="IL1630" s="307"/>
      <c r="IM1630" s="307"/>
      <c r="IN1630" s="307"/>
      <c r="IO1630" s="307"/>
      <c r="IP1630" s="307"/>
      <c r="IQ1630" s="307"/>
      <c r="IR1630" s="307"/>
      <c r="IS1630" s="307"/>
      <c r="IT1630" s="307"/>
      <c r="IU1630" s="307"/>
      <c r="IV1630" s="307"/>
      <c r="IW1630" s="307"/>
      <c r="IX1630" s="307"/>
      <c r="IY1630" s="307"/>
      <c r="IZ1630" s="307"/>
      <c r="JA1630" s="307"/>
      <c r="JB1630" s="307"/>
      <c r="JC1630" s="307"/>
      <c r="JD1630" s="307"/>
      <c r="JE1630" s="307"/>
      <c r="JF1630" s="307"/>
      <c r="JG1630" s="307"/>
      <c r="JH1630" s="307"/>
      <c r="JI1630" s="307"/>
      <c r="JJ1630" s="307"/>
      <c r="JK1630" s="307"/>
      <c r="JL1630" s="307"/>
      <c r="JM1630" s="307"/>
      <c r="JN1630" s="307"/>
      <c r="JO1630" s="307"/>
      <c r="JP1630" s="307"/>
      <c r="JQ1630" s="307"/>
      <c r="JR1630" s="307"/>
      <c r="JS1630" s="307"/>
      <c r="JT1630" s="307"/>
      <c r="JU1630" s="307"/>
      <c r="JV1630" s="307"/>
      <c r="JW1630" s="307"/>
      <c r="JX1630" s="307"/>
      <c r="JY1630" s="307"/>
      <c r="JZ1630" s="307"/>
      <c r="KA1630" s="307"/>
      <c r="KB1630" s="307"/>
      <c r="KC1630" s="307"/>
      <c r="KD1630" s="307"/>
      <c r="KE1630" s="307"/>
      <c r="KF1630" s="307"/>
      <c r="KG1630" s="307"/>
      <c r="KH1630" s="307"/>
      <c r="KI1630" s="307"/>
      <c r="KJ1630" s="307"/>
      <c r="KK1630" s="307"/>
      <c r="KL1630" s="307"/>
      <c r="KM1630" s="307"/>
      <c r="KN1630" s="307"/>
      <c r="KO1630" s="307"/>
      <c r="KP1630" s="307"/>
      <c r="KQ1630" s="307"/>
      <c r="KR1630" s="307"/>
      <c r="KS1630" s="307"/>
      <c r="KT1630" s="307"/>
    </row>
    <row r="1631" spans="33:306" s="56" customFormat="1" ht="15" customHeight="1">
      <c r="AG1631" s="57"/>
      <c r="AH1631" s="57"/>
      <c r="AI1631" s="57"/>
      <c r="AJ1631" s="57"/>
      <c r="AK1631" s="57"/>
      <c r="AL1631" s="57"/>
      <c r="AM1631" s="57"/>
      <c r="AN1631" s="57"/>
      <c r="AO1631" s="57"/>
      <c r="AP1631" s="57"/>
      <c r="AQ1631" s="57"/>
      <c r="AR1631" s="57"/>
      <c r="AS1631" s="57"/>
      <c r="AT1631" s="57"/>
      <c r="AU1631" s="57"/>
      <c r="AV1631" s="57"/>
      <c r="AW1631" s="57"/>
      <c r="AX1631" s="57"/>
      <c r="AY1631" s="57"/>
      <c r="AZ1631" s="57"/>
      <c r="BA1631" s="57"/>
      <c r="BB1631" s="57"/>
      <c r="BC1631" s="57"/>
      <c r="BD1631" s="57"/>
      <c r="BE1631" s="57"/>
      <c r="BF1631" s="57"/>
      <c r="BG1631" s="57"/>
      <c r="BH1631" s="57"/>
      <c r="BI1631" s="57"/>
      <c r="BJ1631" s="57"/>
      <c r="BK1631" s="57"/>
      <c r="BL1631" s="57"/>
      <c r="BM1631" s="57"/>
      <c r="BN1631" s="57"/>
      <c r="CB1631" s="307"/>
      <c r="CC1631" s="307"/>
      <c r="CD1631" s="307"/>
      <c r="CE1631" s="307"/>
      <c r="CF1631" s="307"/>
      <c r="CG1631" s="307"/>
      <c r="CH1631" s="307"/>
      <c r="CI1631" s="307"/>
      <c r="CJ1631" s="307"/>
      <c r="CK1631" s="307"/>
      <c r="CL1631" s="307"/>
      <c r="CM1631" s="307"/>
      <c r="CN1631" s="307"/>
      <c r="CO1631" s="307"/>
      <c r="CP1631" s="307"/>
      <c r="CQ1631" s="307"/>
      <c r="CR1631" s="307"/>
      <c r="CS1631" s="307"/>
      <c r="CT1631" s="307"/>
      <c r="CU1631" s="307"/>
      <c r="CV1631" s="307"/>
      <c r="CW1631" s="307"/>
      <c r="CX1631" s="307"/>
      <c r="CY1631" s="307"/>
      <c r="CZ1631" s="307"/>
      <c r="DA1631" s="307"/>
      <c r="DB1631" s="307"/>
      <c r="DC1631" s="307"/>
      <c r="DD1631" s="307"/>
      <c r="DE1631" s="307"/>
      <c r="DF1631" s="307"/>
      <c r="DG1631" s="307"/>
      <c r="DH1631" s="307"/>
      <c r="DI1631" s="390"/>
      <c r="DJ1631" s="390"/>
      <c r="DK1631" s="307"/>
      <c r="DL1631" s="307"/>
      <c r="DM1631" s="307"/>
      <c r="DN1631" s="307"/>
      <c r="DO1631" s="307"/>
      <c r="DP1631" s="307"/>
      <c r="DQ1631" s="307"/>
      <c r="DR1631" s="307"/>
      <c r="DS1631" s="307"/>
      <c r="DT1631" s="307"/>
      <c r="DU1631" s="307"/>
      <c r="DV1631" s="307"/>
      <c r="DW1631" s="307"/>
      <c r="DX1631" s="307"/>
      <c r="DY1631" s="307"/>
      <c r="DZ1631" s="307"/>
      <c r="EA1631" s="307"/>
      <c r="EB1631" s="307"/>
      <c r="EC1631" s="307"/>
      <c r="ED1631" s="307"/>
      <c r="EE1631" s="307"/>
      <c r="EF1631" s="307"/>
      <c r="EG1631" s="307"/>
      <c r="EH1631" s="307"/>
      <c r="EI1631" s="307"/>
      <c r="EJ1631" s="307"/>
      <c r="EK1631" s="307"/>
      <c r="EL1631" s="307"/>
      <c r="EM1631" s="307"/>
      <c r="EN1631" s="307"/>
      <c r="EO1631" s="307"/>
      <c r="EP1631" s="307"/>
      <c r="EQ1631" s="307"/>
      <c r="ER1631" s="307"/>
      <c r="ES1631" s="307"/>
      <c r="ET1631" s="307"/>
      <c r="EU1631" s="390"/>
      <c r="EV1631" s="390"/>
      <c r="EW1631" s="307"/>
      <c r="EX1631" s="307"/>
      <c r="EY1631" s="307"/>
      <c r="EZ1631" s="307"/>
      <c r="FA1631" s="307"/>
      <c r="FB1631" s="307"/>
      <c r="FC1631" s="307"/>
      <c r="FD1631" s="307"/>
      <c r="FE1631" s="307"/>
      <c r="FF1631" s="307"/>
      <c r="FG1631" s="307"/>
      <c r="FH1631" s="307"/>
      <c r="FI1631" s="307"/>
      <c r="FJ1631" s="307"/>
      <c r="FK1631" s="307"/>
      <c r="FL1631" s="307"/>
      <c r="FM1631" s="307"/>
      <c r="FN1631" s="307"/>
      <c r="FO1631" s="307"/>
      <c r="FP1631" s="307"/>
      <c r="FQ1631" s="307"/>
      <c r="FR1631" s="307"/>
      <c r="FS1631" s="307"/>
      <c r="FT1631" s="307"/>
      <c r="FU1631" s="307"/>
      <c r="FV1631" s="307"/>
      <c r="FW1631" s="307"/>
      <c r="FX1631" s="307"/>
      <c r="FY1631" s="307"/>
      <c r="FZ1631" s="307"/>
      <c r="GA1631" s="307"/>
      <c r="GB1631" s="307"/>
      <c r="GC1631" s="307"/>
      <c r="GD1631" s="307"/>
      <c r="GE1631" s="307"/>
      <c r="GF1631" s="307"/>
      <c r="GG1631" s="307"/>
      <c r="GH1631" s="307"/>
      <c r="GI1631" s="307"/>
      <c r="GJ1631" s="307"/>
      <c r="GK1631" s="307"/>
      <c r="GL1631" s="307"/>
      <c r="GM1631" s="307"/>
      <c r="GN1631" s="307"/>
      <c r="GO1631" s="307"/>
      <c r="GP1631" s="307"/>
      <c r="GQ1631" s="307"/>
      <c r="GR1631" s="307"/>
      <c r="GS1631" s="307"/>
      <c r="GT1631" s="307"/>
      <c r="GU1631" s="307"/>
      <c r="GV1631" s="307"/>
      <c r="GW1631" s="307"/>
      <c r="GX1631" s="307"/>
      <c r="GY1631" s="307"/>
      <c r="GZ1631" s="307"/>
      <c r="HA1631" s="307"/>
      <c r="HB1631" s="307"/>
      <c r="HC1631" s="307"/>
      <c r="HD1631" s="307"/>
      <c r="HE1631" s="307"/>
      <c r="HF1631" s="307"/>
      <c r="HG1631" s="307"/>
      <c r="HH1631" s="307"/>
      <c r="HI1631" s="307"/>
      <c r="HJ1631" s="307"/>
      <c r="HK1631" s="307"/>
      <c r="HL1631" s="307"/>
      <c r="HM1631" s="307"/>
      <c r="HN1631" s="307"/>
      <c r="HO1631" s="307"/>
      <c r="HP1631" s="307"/>
      <c r="HQ1631" s="307"/>
      <c r="HR1631" s="307"/>
      <c r="HS1631" s="307"/>
      <c r="HT1631" s="307"/>
      <c r="HU1631" s="307"/>
      <c r="HV1631" s="307"/>
      <c r="HW1631" s="307"/>
      <c r="HX1631" s="307"/>
      <c r="HY1631" s="307"/>
      <c r="HZ1631" s="307"/>
      <c r="IA1631" s="307"/>
      <c r="IB1631" s="307"/>
      <c r="IC1631" s="307"/>
      <c r="ID1631" s="307"/>
      <c r="IE1631" s="307"/>
      <c r="IF1631" s="307"/>
      <c r="IG1631" s="307"/>
      <c r="IH1631" s="307"/>
      <c r="II1631" s="307"/>
      <c r="IJ1631" s="307"/>
      <c r="IK1631" s="307"/>
      <c r="IL1631" s="307"/>
      <c r="IM1631" s="307"/>
      <c r="IN1631" s="307"/>
      <c r="IO1631" s="307"/>
      <c r="IP1631" s="307"/>
      <c r="IQ1631" s="307"/>
      <c r="IR1631" s="307"/>
      <c r="IS1631" s="307"/>
      <c r="IT1631" s="307"/>
      <c r="IU1631" s="307"/>
      <c r="IV1631" s="307"/>
      <c r="IW1631" s="307"/>
      <c r="IX1631" s="307"/>
      <c r="IY1631" s="307"/>
      <c r="IZ1631" s="307"/>
      <c r="JA1631" s="307"/>
      <c r="JB1631" s="307"/>
      <c r="JC1631" s="307"/>
      <c r="JD1631" s="307"/>
      <c r="JE1631" s="307"/>
      <c r="JF1631" s="307"/>
      <c r="JG1631" s="307"/>
      <c r="JH1631" s="307"/>
      <c r="JI1631" s="307"/>
      <c r="JJ1631" s="307"/>
      <c r="JK1631" s="307"/>
      <c r="JL1631" s="307"/>
      <c r="JM1631" s="307"/>
      <c r="JN1631" s="307"/>
      <c r="JO1631" s="307"/>
      <c r="JP1631" s="307"/>
      <c r="JQ1631" s="307"/>
      <c r="JR1631" s="307"/>
      <c r="JS1631" s="307"/>
      <c r="JT1631" s="307"/>
      <c r="JU1631" s="307"/>
      <c r="JV1631" s="307"/>
      <c r="JW1631" s="307"/>
      <c r="JX1631" s="307"/>
      <c r="JY1631" s="307"/>
      <c r="JZ1631" s="307"/>
      <c r="KA1631" s="307"/>
      <c r="KB1631" s="307"/>
      <c r="KC1631" s="307"/>
      <c r="KD1631" s="307"/>
      <c r="KE1631" s="307"/>
      <c r="KF1631" s="307"/>
      <c r="KG1631" s="307"/>
      <c r="KH1631" s="307"/>
      <c r="KI1631" s="307"/>
      <c r="KJ1631" s="307"/>
      <c r="KK1631" s="307"/>
      <c r="KL1631" s="307"/>
      <c r="KM1631" s="307"/>
      <c r="KN1631" s="307"/>
      <c r="KO1631" s="307"/>
      <c r="KP1631" s="307"/>
      <c r="KQ1631" s="307"/>
      <c r="KR1631" s="307"/>
      <c r="KS1631" s="307"/>
      <c r="KT1631" s="307"/>
    </row>
    <row r="1632" spans="33:306" s="56" customFormat="1" ht="15" customHeight="1">
      <c r="AG1632" s="57"/>
      <c r="AH1632" s="57"/>
      <c r="AI1632" s="57"/>
      <c r="AJ1632" s="57"/>
      <c r="AK1632" s="57"/>
      <c r="AL1632" s="57"/>
      <c r="AM1632" s="57"/>
      <c r="AN1632" s="57"/>
      <c r="AO1632" s="57"/>
      <c r="AP1632" s="57"/>
      <c r="AQ1632" s="57"/>
      <c r="AR1632" s="57"/>
      <c r="AS1632" s="57"/>
      <c r="AT1632" s="57"/>
      <c r="AU1632" s="57"/>
      <c r="AV1632" s="57"/>
      <c r="AW1632" s="57"/>
      <c r="AX1632" s="57"/>
      <c r="AY1632" s="57"/>
      <c r="AZ1632" s="57"/>
      <c r="BA1632" s="57"/>
      <c r="BB1632" s="57"/>
      <c r="BC1632" s="57"/>
      <c r="BD1632" s="57"/>
      <c r="BE1632" s="57"/>
      <c r="BF1632" s="57"/>
      <c r="BG1632" s="57"/>
      <c r="BH1632" s="57"/>
      <c r="BI1632" s="57"/>
      <c r="BJ1632" s="57"/>
      <c r="BK1632" s="57"/>
      <c r="BL1632" s="57"/>
      <c r="BM1632" s="57"/>
      <c r="BN1632" s="57"/>
      <c r="CB1632" s="307"/>
      <c r="CC1632" s="307"/>
      <c r="CD1632" s="307"/>
      <c r="CE1632" s="307"/>
      <c r="CF1632" s="307"/>
      <c r="CG1632" s="307"/>
      <c r="CH1632" s="307"/>
      <c r="CI1632" s="307"/>
      <c r="CJ1632" s="307"/>
      <c r="CK1632" s="307"/>
      <c r="CL1632" s="307"/>
      <c r="CM1632" s="307"/>
      <c r="CN1632" s="307"/>
      <c r="CO1632" s="307"/>
      <c r="CP1632" s="307"/>
      <c r="CQ1632" s="307"/>
      <c r="CR1632" s="307"/>
      <c r="CS1632" s="307"/>
      <c r="CT1632" s="307"/>
      <c r="CU1632" s="307"/>
      <c r="CV1632" s="307"/>
      <c r="CW1632" s="307"/>
      <c r="CX1632" s="307"/>
      <c r="CY1632" s="307"/>
      <c r="CZ1632" s="307"/>
      <c r="DA1632" s="307"/>
      <c r="DB1632" s="307"/>
      <c r="DC1632" s="307"/>
      <c r="DD1632" s="307"/>
      <c r="DE1632" s="307"/>
      <c r="DF1632" s="307"/>
      <c r="DG1632" s="307"/>
      <c r="DH1632" s="307"/>
      <c r="DI1632" s="390"/>
      <c r="DJ1632" s="390"/>
      <c r="DK1632" s="307"/>
      <c r="DL1632" s="307"/>
      <c r="DM1632" s="307"/>
      <c r="DN1632" s="307"/>
      <c r="DO1632" s="307"/>
      <c r="DP1632" s="307"/>
      <c r="DQ1632" s="307"/>
      <c r="DR1632" s="307"/>
      <c r="DS1632" s="307"/>
      <c r="DT1632" s="307"/>
      <c r="DU1632" s="307"/>
      <c r="DV1632" s="307"/>
      <c r="DW1632" s="307"/>
      <c r="DX1632" s="307"/>
      <c r="DY1632" s="307"/>
      <c r="DZ1632" s="307"/>
      <c r="EA1632" s="307"/>
      <c r="EB1632" s="307"/>
      <c r="EC1632" s="307"/>
      <c r="ED1632" s="307"/>
      <c r="EE1632" s="307"/>
      <c r="EF1632" s="307"/>
      <c r="EG1632" s="307"/>
      <c r="EH1632" s="307"/>
      <c r="EI1632" s="307"/>
      <c r="EJ1632" s="307"/>
      <c r="EK1632" s="307"/>
      <c r="EL1632" s="307"/>
      <c r="EM1632" s="307"/>
      <c r="EN1632" s="307"/>
      <c r="EO1632" s="307"/>
      <c r="EP1632" s="307"/>
      <c r="EQ1632" s="307"/>
      <c r="ER1632" s="307"/>
      <c r="ES1632" s="307"/>
      <c r="ET1632" s="307"/>
      <c r="EU1632" s="390"/>
      <c r="EV1632" s="390"/>
      <c r="EW1632" s="307"/>
      <c r="EX1632" s="307"/>
      <c r="EY1632" s="307"/>
      <c r="EZ1632" s="307"/>
      <c r="FA1632" s="307"/>
      <c r="FB1632" s="307"/>
      <c r="FC1632" s="307"/>
      <c r="FD1632" s="307"/>
      <c r="FE1632" s="307"/>
      <c r="FF1632" s="307"/>
      <c r="FG1632" s="307"/>
      <c r="FH1632" s="307"/>
      <c r="FI1632" s="307"/>
      <c r="FJ1632" s="307"/>
      <c r="FK1632" s="307"/>
      <c r="FL1632" s="307"/>
      <c r="FM1632" s="307"/>
      <c r="FN1632" s="307"/>
      <c r="FO1632" s="307"/>
      <c r="FP1632" s="307"/>
      <c r="FQ1632" s="307"/>
      <c r="FR1632" s="307"/>
      <c r="FS1632" s="307"/>
      <c r="FT1632" s="307"/>
      <c r="FU1632" s="307"/>
      <c r="FV1632" s="307"/>
      <c r="FW1632" s="307"/>
      <c r="FX1632" s="307"/>
      <c r="FY1632" s="307"/>
      <c r="FZ1632" s="307"/>
      <c r="GA1632" s="307"/>
      <c r="GB1632" s="307"/>
      <c r="GC1632" s="307"/>
      <c r="GD1632" s="307"/>
      <c r="GE1632" s="307"/>
      <c r="GF1632" s="307"/>
      <c r="GG1632" s="307"/>
      <c r="GH1632" s="307"/>
      <c r="GI1632" s="307"/>
      <c r="GJ1632" s="307"/>
      <c r="GK1632" s="307"/>
      <c r="GL1632" s="307"/>
      <c r="GM1632" s="307"/>
      <c r="GN1632" s="307"/>
      <c r="GO1632" s="307"/>
      <c r="GP1632" s="307"/>
      <c r="GQ1632" s="307"/>
      <c r="GR1632" s="307"/>
      <c r="GS1632" s="307"/>
      <c r="GT1632" s="307"/>
      <c r="GU1632" s="307"/>
      <c r="GV1632" s="307"/>
      <c r="GW1632" s="307"/>
      <c r="GX1632" s="307"/>
      <c r="GY1632" s="307"/>
      <c r="GZ1632" s="307"/>
      <c r="HA1632" s="307"/>
      <c r="HB1632" s="307"/>
      <c r="HC1632" s="307"/>
      <c r="HD1632" s="307"/>
      <c r="HE1632" s="307"/>
      <c r="HF1632" s="307"/>
      <c r="HG1632" s="307"/>
      <c r="HH1632" s="307"/>
      <c r="HI1632" s="307"/>
      <c r="HJ1632" s="307"/>
      <c r="HK1632" s="307"/>
      <c r="HL1632" s="307"/>
      <c r="HM1632" s="307"/>
      <c r="HN1632" s="307"/>
      <c r="HO1632" s="307"/>
      <c r="HP1632" s="307"/>
      <c r="HQ1632" s="307"/>
      <c r="HR1632" s="307"/>
      <c r="HS1632" s="307"/>
      <c r="HT1632" s="307"/>
      <c r="HU1632" s="307"/>
      <c r="HV1632" s="307"/>
      <c r="HW1632" s="307"/>
      <c r="HX1632" s="307"/>
      <c r="HY1632" s="307"/>
      <c r="HZ1632" s="307"/>
      <c r="IA1632" s="307"/>
      <c r="IB1632" s="307"/>
      <c r="IC1632" s="307"/>
      <c r="ID1632" s="307"/>
      <c r="IE1632" s="307"/>
      <c r="IF1632" s="307"/>
      <c r="IG1632" s="307"/>
      <c r="IH1632" s="307"/>
      <c r="II1632" s="307"/>
      <c r="IJ1632" s="307"/>
      <c r="IK1632" s="307"/>
      <c r="IL1632" s="307"/>
      <c r="IM1632" s="307"/>
      <c r="IN1632" s="307"/>
      <c r="IO1632" s="307"/>
      <c r="IP1632" s="307"/>
      <c r="IQ1632" s="307"/>
      <c r="IR1632" s="307"/>
      <c r="IS1632" s="307"/>
      <c r="IT1632" s="307"/>
      <c r="IU1632" s="307"/>
      <c r="IV1632" s="307"/>
      <c r="IW1632" s="307"/>
      <c r="IX1632" s="307"/>
      <c r="IY1632" s="307"/>
      <c r="IZ1632" s="307"/>
      <c r="JA1632" s="307"/>
      <c r="JB1632" s="307"/>
      <c r="JC1632" s="307"/>
      <c r="JD1632" s="307"/>
      <c r="JE1632" s="307"/>
      <c r="JF1632" s="307"/>
      <c r="JG1632" s="307"/>
      <c r="JH1632" s="307"/>
      <c r="JI1632" s="307"/>
      <c r="JJ1632" s="307"/>
      <c r="JK1632" s="307"/>
      <c r="JL1632" s="307"/>
      <c r="JM1632" s="307"/>
      <c r="JN1632" s="307"/>
      <c r="JO1632" s="307"/>
      <c r="JP1632" s="307"/>
      <c r="JQ1632" s="307"/>
      <c r="JR1632" s="307"/>
      <c r="JS1632" s="307"/>
      <c r="JT1632" s="307"/>
      <c r="JU1632" s="307"/>
      <c r="JV1632" s="307"/>
      <c r="JW1632" s="307"/>
      <c r="JX1632" s="307"/>
      <c r="JY1632" s="307"/>
      <c r="JZ1632" s="307"/>
      <c r="KA1632" s="307"/>
      <c r="KB1632" s="307"/>
      <c r="KC1632" s="307"/>
      <c r="KD1632" s="307"/>
      <c r="KE1632" s="307"/>
      <c r="KF1632" s="307"/>
      <c r="KG1632" s="307"/>
      <c r="KH1632" s="307"/>
      <c r="KI1632" s="307"/>
      <c r="KJ1632" s="307"/>
      <c r="KK1632" s="307"/>
      <c r="KL1632" s="307"/>
      <c r="KM1632" s="307"/>
      <c r="KN1632" s="307"/>
      <c r="KO1632" s="307"/>
      <c r="KP1632" s="307"/>
      <c r="KQ1632" s="307"/>
      <c r="KR1632" s="307"/>
      <c r="KS1632" s="307"/>
      <c r="KT1632" s="307"/>
    </row>
    <row r="1633" spans="14:306" s="56" customFormat="1" ht="15" customHeight="1">
      <c r="AG1633" s="57"/>
      <c r="AH1633" s="57"/>
      <c r="AI1633" s="57"/>
      <c r="AJ1633" s="57"/>
      <c r="AK1633" s="57"/>
      <c r="AL1633" s="57"/>
      <c r="AM1633" s="57"/>
      <c r="AN1633" s="57"/>
      <c r="AO1633" s="57"/>
      <c r="AP1633" s="57"/>
      <c r="AQ1633" s="57"/>
      <c r="AR1633" s="57"/>
      <c r="AS1633" s="57"/>
      <c r="AT1633" s="57"/>
      <c r="AU1633" s="57"/>
      <c r="AV1633" s="57"/>
      <c r="AW1633" s="57"/>
      <c r="AX1633" s="57"/>
      <c r="AY1633" s="57"/>
      <c r="AZ1633" s="57"/>
      <c r="BA1633" s="57"/>
      <c r="BB1633" s="57"/>
      <c r="BC1633" s="57"/>
      <c r="BD1633" s="57"/>
      <c r="BE1633" s="57"/>
      <c r="BF1633" s="57"/>
      <c r="BG1633" s="57"/>
      <c r="BH1633" s="57"/>
      <c r="BI1633" s="57"/>
      <c r="BJ1633" s="57"/>
      <c r="BK1633" s="57"/>
      <c r="BL1633" s="57"/>
      <c r="BM1633" s="57"/>
      <c r="BN1633" s="57"/>
      <c r="CB1633" s="307"/>
      <c r="CC1633" s="307"/>
      <c r="CD1633" s="307"/>
      <c r="CE1633" s="307"/>
      <c r="CF1633" s="307"/>
      <c r="CG1633" s="307"/>
      <c r="CH1633" s="307"/>
      <c r="CI1633" s="307"/>
      <c r="CJ1633" s="307"/>
      <c r="CK1633" s="307"/>
      <c r="CL1633" s="307"/>
      <c r="CM1633" s="307"/>
      <c r="CN1633" s="307"/>
      <c r="CO1633" s="307"/>
      <c r="CP1633" s="307"/>
      <c r="CQ1633" s="307"/>
      <c r="CR1633" s="307"/>
      <c r="CS1633" s="307"/>
      <c r="CT1633" s="307"/>
      <c r="CU1633" s="307"/>
      <c r="CV1633" s="307"/>
      <c r="CW1633" s="307"/>
      <c r="CX1633" s="307"/>
      <c r="CY1633" s="307"/>
      <c r="CZ1633" s="307"/>
      <c r="DA1633" s="307"/>
      <c r="DB1633" s="307"/>
      <c r="DC1633" s="307"/>
      <c r="DD1633" s="307"/>
      <c r="DE1633" s="307"/>
      <c r="DF1633" s="307"/>
      <c r="DG1633" s="307"/>
      <c r="DH1633" s="307"/>
      <c r="DI1633" s="390"/>
      <c r="DJ1633" s="390"/>
      <c r="DK1633" s="307"/>
      <c r="DL1633" s="307"/>
      <c r="DM1633" s="307"/>
      <c r="DN1633" s="307"/>
      <c r="DO1633" s="307"/>
      <c r="DP1633" s="307"/>
      <c r="DQ1633" s="307"/>
      <c r="DR1633" s="307"/>
      <c r="DS1633" s="307"/>
      <c r="DT1633" s="307"/>
      <c r="DU1633" s="307"/>
      <c r="DV1633" s="307"/>
      <c r="DW1633" s="307"/>
      <c r="DX1633" s="307"/>
      <c r="DY1633" s="307"/>
      <c r="DZ1633" s="307"/>
      <c r="EA1633" s="307"/>
      <c r="EB1633" s="307"/>
      <c r="EC1633" s="307"/>
      <c r="ED1633" s="307"/>
      <c r="EE1633" s="307"/>
      <c r="EF1633" s="307"/>
      <c r="EG1633" s="307"/>
      <c r="EH1633" s="307"/>
      <c r="EI1633" s="307"/>
      <c r="EJ1633" s="307"/>
      <c r="EK1633" s="307"/>
      <c r="EL1633" s="307"/>
      <c r="EM1633" s="307"/>
      <c r="EN1633" s="307"/>
      <c r="EO1633" s="307"/>
      <c r="EP1633" s="307"/>
      <c r="EQ1633" s="307"/>
      <c r="ER1633" s="307"/>
      <c r="ES1633" s="307"/>
      <c r="ET1633" s="307"/>
      <c r="EU1633" s="390"/>
      <c r="EV1633" s="390"/>
      <c r="EW1633" s="307"/>
      <c r="EX1633" s="307"/>
      <c r="EY1633" s="307"/>
      <c r="EZ1633" s="307"/>
      <c r="FA1633" s="307"/>
      <c r="FB1633" s="307"/>
      <c r="FC1633" s="307"/>
      <c r="FD1633" s="307"/>
      <c r="FE1633" s="307"/>
      <c r="FF1633" s="307"/>
      <c r="FG1633" s="307"/>
      <c r="FH1633" s="307"/>
      <c r="FI1633" s="307"/>
      <c r="FJ1633" s="307"/>
      <c r="FK1633" s="307"/>
      <c r="FL1633" s="307"/>
      <c r="FM1633" s="307"/>
      <c r="FN1633" s="307"/>
      <c r="FO1633" s="307"/>
      <c r="FP1633" s="307"/>
      <c r="FQ1633" s="307"/>
      <c r="FR1633" s="307"/>
      <c r="FS1633" s="307"/>
      <c r="FT1633" s="307"/>
      <c r="FU1633" s="307"/>
      <c r="FV1633" s="307"/>
      <c r="FW1633" s="307"/>
      <c r="FX1633" s="307"/>
      <c r="FY1633" s="307"/>
      <c r="FZ1633" s="307"/>
      <c r="GA1633" s="307"/>
      <c r="GB1633" s="307"/>
      <c r="GC1633" s="307"/>
      <c r="GD1633" s="307"/>
      <c r="GE1633" s="307"/>
      <c r="GF1633" s="307"/>
      <c r="GG1633" s="307"/>
      <c r="GH1633" s="307"/>
      <c r="GI1633" s="307"/>
      <c r="GJ1633" s="307"/>
      <c r="GK1633" s="307"/>
      <c r="GL1633" s="307"/>
      <c r="GM1633" s="307"/>
      <c r="GN1633" s="307"/>
      <c r="GO1633" s="307"/>
      <c r="GP1633" s="307"/>
      <c r="GQ1633" s="307"/>
      <c r="GR1633" s="307"/>
      <c r="GS1633" s="307"/>
      <c r="GT1633" s="307"/>
      <c r="GU1633" s="307"/>
      <c r="GV1633" s="307"/>
      <c r="GW1633" s="307"/>
      <c r="GX1633" s="307"/>
      <c r="GY1633" s="307"/>
      <c r="GZ1633" s="307"/>
      <c r="HA1633" s="307"/>
      <c r="HB1633" s="307"/>
      <c r="HC1633" s="307"/>
      <c r="HD1633" s="307"/>
      <c r="HE1633" s="307"/>
      <c r="HF1633" s="307"/>
      <c r="HG1633" s="307"/>
      <c r="HH1633" s="307"/>
      <c r="HI1633" s="307"/>
      <c r="HJ1633" s="307"/>
      <c r="HK1633" s="307"/>
      <c r="HL1633" s="307"/>
      <c r="HM1633" s="307"/>
      <c r="HN1633" s="307"/>
      <c r="HO1633" s="307"/>
      <c r="HP1633" s="307"/>
      <c r="HQ1633" s="307"/>
      <c r="HR1633" s="307"/>
      <c r="HS1633" s="307"/>
      <c r="HT1633" s="307"/>
      <c r="HU1633" s="307"/>
      <c r="HV1633" s="307"/>
      <c r="HW1633" s="307"/>
      <c r="HX1633" s="307"/>
      <c r="HY1633" s="307"/>
      <c r="HZ1633" s="307"/>
      <c r="IA1633" s="307"/>
      <c r="IB1633" s="307"/>
      <c r="IC1633" s="307"/>
      <c r="ID1633" s="307"/>
      <c r="IE1633" s="307"/>
      <c r="IF1633" s="307"/>
      <c r="IG1633" s="307"/>
      <c r="IH1633" s="307"/>
      <c r="II1633" s="307"/>
      <c r="IJ1633" s="307"/>
      <c r="IK1633" s="307"/>
      <c r="IL1633" s="307"/>
      <c r="IM1633" s="307"/>
      <c r="IN1633" s="307"/>
      <c r="IO1633" s="307"/>
      <c r="IP1633" s="307"/>
      <c r="IQ1633" s="307"/>
      <c r="IR1633" s="307"/>
      <c r="IS1633" s="307"/>
      <c r="IT1633" s="307"/>
      <c r="IU1633" s="307"/>
      <c r="IV1633" s="307"/>
      <c r="IW1633" s="307"/>
      <c r="IX1633" s="307"/>
      <c r="IY1633" s="307"/>
      <c r="IZ1633" s="307"/>
      <c r="JA1633" s="307"/>
      <c r="JB1633" s="307"/>
      <c r="JC1633" s="307"/>
      <c r="JD1633" s="307"/>
      <c r="JE1633" s="307"/>
      <c r="JF1633" s="307"/>
      <c r="JG1633" s="307"/>
      <c r="JH1633" s="307"/>
      <c r="JI1633" s="307"/>
      <c r="JJ1633" s="307"/>
      <c r="JK1633" s="307"/>
      <c r="JL1633" s="307"/>
      <c r="JM1633" s="307"/>
      <c r="JN1633" s="307"/>
      <c r="JO1633" s="307"/>
      <c r="JP1633" s="307"/>
      <c r="JQ1633" s="307"/>
      <c r="JR1633" s="307"/>
      <c r="JS1633" s="307"/>
      <c r="JT1633" s="307"/>
      <c r="JU1633" s="307"/>
      <c r="JV1633" s="307"/>
      <c r="JW1633" s="307"/>
      <c r="JX1633" s="307"/>
      <c r="JY1633" s="307"/>
      <c r="JZ1633" s="307"/>
      <c r="KA1633" s="307"/>
      <c r="KB1633" s="307"/>
      <c r="KC1633" s="307"/>
      <c r="KD1633" s="307"/>
      <c r="KE1633" s="307"/>
      <c r="KF1633" s="307"/>
      <c r="KG1633" s="307"/>
      <c r="KH1633" s="307"/>
      <c r="KI1633" s="307"/>
      <c r="KJ1633" s="307"/>
      <c r="KK1633" s="307"/>
      <c r="KL1633" s="307"/>
      <c r="KM1633" s="307"/>
      <c r="KN1633" s="307"/>
      <c r="KO1633" s="307"/>
      <c r="KP1633" s="307"/>
      <c r="KQ1633" s="307"/>
      <c r="KR1633" s="307"/>
      <c r="KS1633" s="307"/>
      <c r="KT1633" s="307"/>
    </row>
    <row r="1634" spans="14:306" s="56" customFormat="1" ht="15" customHeight="1">
      <c r="AG1634" s="57"/>
      <c r="AH1634" s="57"/>
      <c r="AI1634" s="57"/>
      <c r="AJ1634" s="57"/>
      <c r="AK1634" s="57"/>
      <c r="AL1634" s="57"/>
      <c r="AM1634" s="57"/>
      <c r="AN1634" s="57"/>
      <c r="AO1634" s="57"/>
      <c r="AP1634" s="57"/>
      <c r="AQ1634" s="57"/>
      <c r="AR1634" s="57"/>
      <c r="AS1634" s="57"/>
      <c r="AT1634" s="57"/>
      <c r="AU1634" s="57"/>
      <c r="AV1634" s="57"/>
      <c r="AW1634" s="57"/>
      <c r="AX1634" s="57"/>
      <c r="AY1634" s="57"/>
      <c r="AZ1634" s="57"/>
      <c r="BA1634" s="57"/>
      <c r="BB1634" s="57"/>
      <c r="BC1634" s="57"/>
      <c r="BD1634" s="57"/>
      <c r="BE1634" s="57"/>
      <c r="BF1634" s="57"/>
      <c r="BG1634" s="57"/>
      <c r="BH1634" s="57"/>
      <c r="BI1634" s="57"/>
      <c r="BJ1634" s="57"/>
      <c r="BK1634" s="57"/>
      <c r="BL1634" s="57"/>
      <c r="BM1634" s="57"/>
      <c r="BN1634" s="57"/>
      <c r="CB1634" s="307"/>
      <c r="CC1634" s="307"/>
      <c r="CD1634" s="307"/>
      <c r="CE1634" s="307"/>
      <c r="CF1634" s="307"/>
      <c r="CG1634" s="307"/>
      <c r="CH1634" s="307"/>
      <c r="CI1634" s="307"/>
      <c r="CJ1634" s="307"/>
      <c r="CK1634" s="307"/>
      <c r="CL1634" s="307"/>
      <c r="CM1634" s="307"/>
      <c r="CN1634" s="307"/>
      <c r="CO1634" s="307"/>
      <c r="CP1634" s="307"/>
      <c r="CQ1634" s="307"/>
      <c r="CR1634" s="307"/>
      <c r="CS1634" s="307"/>
      <c r="CT1634" s="307"/>
      <c r="CU1634" s="307"/>
      <c r="CV1634" s="307"/>
      <c r="CW1634" s="307"/>
      <c r="CX1634" s="307"/>
      <c r="CY1634" s="307"/>
      <c r="CZ1634" s="307"/>
      <c r="DA1634" s="307"/>
      <c r="DB1634" s="307"/>
      <c r="DC1634" s="307"/>
      <c r="DD1634" s="307"/>
      <c r="DE1634" s="307"/>
      <c r="DF1634" s="307"/>
      <c r="DG1634" s="307"/>
      <c r="DH1634" s="307"/>
      <c r="DI1634" s="390"/>
      <c r="DJ1634" s="390"/>
      <c r="DK1634" s="307"/>
      <c r="DL1634" s="307"/>
      <c r="DM1634" s="307"/>
      <c r="DN1634" s="307"/>
      <c r="DO1634" s="307"/>
      <c r="DP1634" s="307"/>
      <c r="DQ1634" s="307"/>
      <c r="DR1634" s="307"/>
      <c r="DS1634" s="307"/>
      <c r="DT1634" s="307"/>
      <c r="DU1634" s="307"/>
      <c r="DV1634" s="307"/>
      <c r="DW1634" s="307"/>
      <c r="DX1634" s="307"/>
      <c r="DY1634" s="307"/>
      <c r="DZ1634" s="307"/>
      <c r="EA1634" s="307"/>
      <c r="EB1634" s="307"/>
      <c r="EC1634" s="307"/>
      <c r="ED1634" s="307"/>
      <c r="EE1634" s="307"/>
      <c r="EF1634" s="307"/>
      <c r="EG1634" s="307"/>
      <c r="EH1634" s="307"/>
      <c r="EI1634" s="307"/>
      <c r="EJ1634" s="307"/>
      <c r="EK1634" s="307"/>
      <c r="EL1634" s="307"/>
      <c r="EM1634" s="307"/>
      <c r="EN1634" s="307"/>
      <c r="EO1634" s="307"/>
      <c r="EP1634" s="307"/>
      <c r="EQ1634" s="307"/>
      <c r="ER1634" s="307"/>
      <c r="ES1634" s="307"/>
      <c r="ET1634" s="307"/>
      <c r="EU1634" s="390"/>
      <c r="EV1634" s="390"/>
      <c r="EW1634" s="307"/>
      <c r="EX1634" s="307"/>
      <c r="EY1634" s="307"/>
      <c r="EZ1634" s="307"/>
      <c r="FA1634" s="307"/>
      <c r="FB1634" s="307"/>
      <c r="FC1634" s="307"/>
      <c r="FD1634" s="307"/>
      <c r="FE1634" s="307"/>
      <c r="FF1634" s="307"/>
      <c r="FG1634" s="307"/>
      <c r="FH1634" s="307"/>
      <c r="FI1634" s="307"/>
      <c r="FJ1634" s="307"/>
      <c r="FK1634" s="307"/>
      <c r="FL1634" s="307"/>
      <c r="FM1634" s="307"/>
      <c r="FN1634" s="307"/>
      <c r="FO1634" s="307"/>
      <c r="FP1634" s="307"/>
      <c r="FQ1634" s="307"/>
      <c r="FR1634" s="307"/>
      <c r="FS1634" s="307"/>
      <c r="FT1634" s="307"/>
      <c r="FU1634" s="307"/>
      <c r="FV1634" s="307"/>
      <c r="FW1634" s="307"/>
      <c r="FX1634" s="307"/>
      <c r="FY1634" s="307"/>
      <c r="FZ1634" s="307"/>
      <c r="GA1634" s="307"/>
      <c r="GB1634" s="307"/>
      <c r="GC1634" s="307"/>
      <c r="GD1634" s="307"/>
      <c r="GE1634" s="307"/>
      <c r="GF1634" s="307"/>
      <c r="GG1634" s="307"/>
      <c r="GH1634" s="307"/>
      <c r="GI1634" s="307"/>
      <c r="GJ1634" s="307"/>
      <c r="GK1634" s="307"/>
      <c r="GL1634" s="307"/>
      <c r="GM1634" s="307"/>
      <c r="GN1634" s="307"/>
      <c r="GO1634" s="307"/>
      <c r="GP1634" s="307"/>
      <c r="GQ1634" s="307"/>
      <c r="GR1634" s="307"/>
      <c r="GS1634" s="307"/>
      <c r="GT1634" s="307"/>
      <c r="GU1634" s="307"/>
      <c r="GV1634" s="307"/>
      <c r="GW1634" s="307"/>
      <c r="GX1634" s="307"/>
      <c r="GY1634" s="307"/>
      <c r="GZ1634" s="307"/>
      <c r="HA1634" s="307"/>
      <c r="HB1634" s="307"/>
      <c r="HC1634" s="307"/>
      <c r="HD1634" s="307"/>
      <c r="HE1634" s="307"/>
      <c r="HF1634" s="307"/>
      <c r="HG1634" s="307"/>
      <c r="HH1634" s="307"/>
      <c r="HI1634" s="307"/>
      <c r="HJ1634" s="307"/>
      <c r="HK1634" s="307"/>
      <c r="HL1634" s="307"/>
      <c r="HM1634" s="307"/>
      <c r="HN1634" s="307"/>
      <c r="HO1634" s="307"/>
      <c r="HP1634" s="307"/>
      <c r="HQ1634" s="307"/>
      <c r="HR1634" s="307"/>
      <c r="HS1634" s="307"/>
      <c r="HT1634" s="307"/>
      <c r="HU1634" s="307"/>
      <c r="HV1634" s="307"/>
      <c r="HW1634" s="307"/>
      <c r="HX1634" s="307"/>
      <c r="HY1634" s="307"/>
      <c r="HZ1634" s="307"/>
      <c r="IA1634" s="307"/>
      <c r="IB1634" s="307"/>
      <c r="IC1634" s="307"/>
      <c r="ID1634" s="307"/>
      <c r="IE1634" s="307"/>
      <c r="IF1634" s="307"/>
      <c r="IG1634" s="307"/>
      <c r="IH1634" s="307"/>
      <c r="II1634" s="307"/>
      <c r="IJ1634" s="307"/>
      <c r="IK1634" s="307"/>
      <c r="IL1634" s="307"/>
      <c r="IM1634" s="307"/>
      <c r="IN1634" s="307"/>
      <c r="IO1634" s="307"/>
      <c r="IP1634" s="307"/>
      <c r="IQ1634" s="307"/>
      <c r="IR1634" s="307"/>
      <c r="IS1634" s="307"/>
      <c r="IT1634" s="307"/>
      <c r="IU1634" s="307"/>
      <c r="IV1634" s="307"/>
      <c r="IW1634" s="307"/>
      <c r="IX1634" s="307"/>
      <c r="IY1634" s="307"/>
      <c r="IZ1634" s="307"/>
      <c r="JA1634" s="307"/>
      <c r="JB1634" s="307"/>
      <c r="JC1634" s="307"/>
      <c r="JD1634" s="307"/>
      <c r="JE1634" s="307"/>
      <c r="JF1634" s="307"/>
      <c r="JG1634" s="307"/>
      <c r="JH1634" s="307"/>
      <c r="JI1634" s="307"/>
      <c r="JJ1634" s="307"/>
      <c r="JK1634" s="307"/>
      <c r="JL1634" s="307"/>
      <c r="JM1634" s="307"/>
      <c r="JN1634" s="307"/>
      <c r="JO1634" s="307"/>
      <c r="JP1634" s="307"/>
      <c r="JQ1634" s="307"/>
      <c r="JR1634" s="307"/>
      <c r="JS1634" s="307"/>
      <c r="JT1634" s="307"/>
      <c r="JU1634" s="307"/>
      <c r="JV1634" s="307"/>
      <c r="JW1634" s="307"/>
      <c r="JX1634" s="307"/>
      <c r="JY1634" s="307"/>
      <c r="JZ1634" s="307"/>
      <c r="KA1634" s="307"/>
      <c r="KB1634" s="307"/>
      <c r="KC1634" s="307"/>
      <c r="KD1634" s="307"/>
      <c r="KE1634" s="307"/>
      <c r="KF1634" s="307"/>
      <c r="KG1634" s="307"/>
      <c r="KH1634" s="307"/>
      <c r="KI1634" s="307"/>
      <c r="KJ1634" s="307"/>
      <c r="KK1634" s="307"/>
      <c r="KL1634" s="307"/>
      <c r="KM1634" s="307"/>
      <c r="KN1634" s="307"/>
      <c r="KO1634" s="307"/>
      <c r="KP1634" s="307"/>
      <c r="KQ1634" s="307"/>
      <c r="KR1634" s="307"/>
      <c r="KS1634" s="307"/>
      <c r="KT1634" s="307"/>
    </row>
    <row r="1635" spans="14:306" s="56" customFormat="1" ht="15" customHeight="1">
      <c r="AG1635" s="57"/>
      <c r="AH1635" s="57"/>
      <c r="AI1635" s="57"/>
      <c r="AJ1635" s="57"/>
      <c r="AK1635" s="57"/>
      <c r="AL1635" s="57"/>
      <c r="AM1635" s="57"/>
      <c r="AN1635" s="57"/>
      <c r="AO1635" s="57"/>
      <c r="AP1635" s="57"/>
      <c r="AQ1635" s="57"/>
      <c r="AR1635" s="57"/>
      <c r="AS1635" s="57"/>
      <c r="AT1635" s="57"/>
      <c r="AU1635" s="57"/>
      <c r="AV1635" s="57"/>
      <c r="AW1635" s="57"/>
      <c r="AX1635" s="57"/>
      <c r="AY1635" s="57"/>
      <c r="AZ1635" s="57"/>
      <c r="BA1635" s="57"/>
      <c r="BB1635" s="57"/>
      <c r="BC1635" s="57"/>
      <c r="BD1635" s="57"/>
      <c r="BE1635" s="57"/>
      <c r="BF1635" s="57"/>
      <c r="BG1635" s="57"/>
      <c r="BH1635" s="57"/>
      <c r="BI1635" s="57"/>
      <c r="BJ1635" s="57"/>
      <c r="BK1635" s="57"/>
      <c r="BL1635" s="57"/>
      <c r="BM1635" s="57"/>
      <c r="BN1635" s="57"/>
      <c r="CB1635" s="307"/>
      <c r="CC1635" s="307"/>
      <c r="CD1635" s="307"/>
      <c r="CE1635" s="307"/>
      <c r="CF1635" s="307"/>
      <c r="CG1635" s="307"/>
      <c r="CH1635" s="307"/>
      <c r="CI1635" s="307"/>
      <c r="CJ1635" s="307"/>
      <c r="CK1635" s="307"/>
      <c r="CL1635" s="307"/>
      <c r="CM1635" s="307"/>
      <c r="CN1635" s="307"/>
      <c r="CO1635" s="307"/>
      <c r="CP1635" s="307"/>
      <c r="CQ1635" s="307"/>
      <c r="CR1635" s="307"/>
      <c r="CS1635" s="307"/>
      <c r="CT1635" s="307"/>
      <c r="CU1635" s="307"/>
      <c r="CV1635" s="307"/>
      <c r="CW1635" s="307"/>
      <c r="CX1635" s="307"/>
      <c r="CY1635" s="307"/>
      <c r="CZ1635" s="307"/>
      <c r="DA1635" s="307"/>
      <c r="DB1635" s="307"/>
      <c r="DC1635" s="307"/>
      <c r="DD1635" s="307"/>
      <c r="DE1635" s="307"/>
      <c r="DF1635" s="307"/>
      <c r="DG1635" s="307"/>
      <c r="DH1635" s="307"/>
      <c r="DI1635" s="390"/>
      <c r="DJ1635" s="390"/>
      <c r="DK1635" s="307"/>
      <c r="DL1635" s="307"/>
      <c r="DM1635" s="307"/>
      <c r="DN1635" s="307"/>
      <c r="DO1635" s="307"/>
      <c r="DP1635" s="307"/>
      <c r="DQ1635" s="307"/>
      <c r="DR1635" s="307"/>
      <c r="DS1635" s="307"/>
      <c r="DT1635" s="307"/>
      <c r="DU1635" s="307"/>
      <c r="DV1635" s="307"/>
      <c r="DW1635" s="307"/>
      <c r="DX1635" s="307"/>
      <c r="DY1635" s="307"/>
      <c r="DZ1635" s="307"/>
      <c r="EA1635" s="307"/>
      <c r="EB1635" s="307"/>
      <c r="EC1635" s="307"/>
      <c r="ED1635" s="307"/>
      <c r="EE1635" s="307"/>
      <c r="EF1635" s="307"/>
      <c r="EG1635" s="307"/>
      <c r="EH1635" s="307"/>
      <c r="EI1635" s="307"/>
      <c r="EJ1635" s="307"/>
      <c r="EK1635" s="307"/>
      <c r="EL1635" s="307"/>
      <c r="EM1635" s="307"/>
      <c r="EN1635" s="307"/>
      <c r="EO1635" s="307"/>
      <c r="EP1635" s="307"/>
      <c r="EQ1635" s="307"/>
      <c r="ER1635" s="307"/>
      <c r="ES1635" s="307"/>
      <c r="ET1635" s="307"/>
      <c r="EU1635" s="390"/>
      <c r="EV1635" s="390"/>
      <c r="EW1635" s="307"/>
      <c r="EX1635" s="307"/>
      <c r="EY1635" s="307"/>
      <c r="EZ1635" s="307"/>
      <c r="FA1635" s="307"/>
      <c r="FB1635" s="307"/>
      <c r="FC1635" s="307"/>
      <c r="FD1635" s="307"/>
      <c r="FE1635" s="307"/>
      <c r="FF1635" s="307"/>
      <c r="FG1635" s="307"/>
      <c r="FH1635" s="307"/>
      <c r="FI1635" s="307"/>
      <c r="FJ1635" s="307"/>
      <c r="FK1635" s="307"/>
      <c r="FL1635" s="307"/>
      <c r="FM1635" s="307"/>
      <c r="FN1635" s="307"/>
      <c r="FO1635" s="307"/>
      <c r="FP1635" s="307"/>
      <c r="FQ1635" s="307"/>
      <c r="FR1635" s="307"/>
      <c r="FS1635" s="307"/>
      <c r="FT1635" s="307"/>
      <c r="FU1635" s="307"/>
      <c r="FV1635" s="307"/>
      <c r="FW1635" s="307"/>
      <c r="FX1635" s="307"/>
      <c r="FY1635" s="307"/>
      <c r="FZ1635" s="307"/>
      <c r="GA1635" s="307"/>
      <c r="GB1635" s="307"/>
      <c r="GC1635" s="307"/>
      <c r="GD1635" s="307"/>
      <c r="GE1635" s="307"/>
      <c r="GF1635" s="307"/>
      <c r="GG1635" s="307"/>
      <c r="GH1635" s="307"/>
      <c r="GI1635" s="307"/>
      <c r="GJ1635" s="307"/>
      <c r="GK1635" s="307"/>
      <c r="GL1635" s="307"/>
      <c r="GM1635" s="307"/>
      <c r="GN1635" s="307"/>
      <c r="GO1635" s="307"/>
      <c r="GP1635" s="307"/>
      <c r="GQ1635" s="307"/>
      <c r="GR1635" s="307"/>
      <c r="GS1635" s="307"/>
      <c r="GT1635" s="307"/>
      <c r="GU1635" s="307"/>
      <c r="GV1635" s="307"/>
      <c r="GW1635" s="307"/>
      <c r="GX1635" s="307"/>
      <c r="GY1635" s="307"/>
      <c r="GZ1635" s="307"/>
      <c r="HA1635" s="307"/>
      <c r="HB1635" s="307"/>
      <c r="HC1635" s="307"/>
      <c r="HD1635" s="307"/>
      <c r="HE1635" s="307"/>
      <c r="HF1635" s="307"/>
      <c r="HG1635" s="307"/>
      <c r="HH1635" s="307"/>
      <c r="HI1635" s="307"/>
      <c r="HJ1635" s="307"/>
      <c r="HK1635" s="307"/>
      <c r="HL1635" s="307"/>
      <c r="HM1635" s="307"/>
      <c r="HN1635" s="307"/>
      <c r="HO1635" s="307"/>
      <c r="HP1635" s="307"/>
      <c r="HQ1635" s="307"/>
      <c r="HR1635" s="307"/>
      <c r="HS1635" s="307"/>
      <c r="HT1635" s="307"/>
      <c r="HU1635" s="307"/>
      <c r="HV1635" s="307"/>
      <c r="HW1635" s="307"/>
      <c r="HX1635" s="307"/>
      <c r="HY1635" s="307"/>
      <c r="HZ1635" s="307"/>
      <c r="IA1635" s="307"/>
      <c r="IB1635" s="307"/>
      <c r="IC1635" s="307"/>
      <c r="ID1635" s="307"/>
      <c r="IE1635" s="307"/>
      <c r="IF1635" s="307"/>
      <c r="IG1635" s="307"/>
      <c r="IH1635" s="307"/>
      <c r="II1635" s="307"/>
      <c r="IJ1635" s="307"/>
      <c r="IK1635" s="307"/>
      <c r="IL1635" s="307"/>
      <c r="IM1635" s="307"/>
      <c r="IN1635" s="307"/>
      <c r="IO1635" s="307"/>
      <c r="IP1635" s="307"/>
      <c r="IQ1635" s="307"/>
      <c r="IR1635" s="307"/>
      <c r="IS1635" s="307"/>
      <c r="IT1635" s="307"/>
      <c r="IU1635" s="307"/>
      <c r="IV1635" s="307"/>
      <c r="IW1635" s="307"/>
      <c r="IX1635" s="307"/>
      <c r="IY1635" s="307"/>
      <c r="IZ1635" s="307"/>
      <c r="JA1635" s="307"/>
      <c r="JB1635" s="307"/>
      <c r="JC1635" s="307"/>
      <c r="JD1635" s="307"/>
      <c r="JE1635" s="307"/>
      <c r="JF1635" s="307"/>
      <c r="JG1635" s="307"/>
      <c r="JH1635" s="307"/>
      <c r="JI1635" s="307"/>
      <c r="JJ1635" s="307"/>
      <c r="JK1635" s="307"/>
      <c r="JL1635" s="307"/>
      <c r="JM1635" s="307"/>
      <c r="JN1635" s="307"/>
      <c r="JO1635" s="307"/>
      <c r="JP1635" s="307"/>
      <c r="JQ1635" s="307"/>
      <c r="JR1635" s="307"/>
      <c r="JS1635" s="307"/>
      <c r="JT1635" s="307"/>
      <c r="JU1635" s="307"/>
      <c r="JV1635" s="307"/>
      <c r="JW1635" s="307"/>
      <c r="JX1635" s="307"/>
      <c r="JY1635" s="307"/>
      <c r="JZ1635" s="307"/>
      <c r="KA1635" s="307"/>
      <c r="KB1635" s="307"/>
      <c r="KC1635" s="307"/>
      <c r="KD1635" s="307"/>
      <c r="KE1635" s="307"/>
      <c r="KF1635" s="307"/>
      <c r="KG1635" s="307"/>
      <c r="KH1635" s="307"/>
      <c r="KI1635" s="307"/>
      <c r="KJ1635" s="307"/>
      <c r="KK1635" s="307"/>
      <c r="KL1635" s="307"/>
      <c r="KM1635" s="307"/>
      <c r="KN1635" s="307"/>
      <c r="KO1635" s="307"/>
      <c r="KP1635" s="307"/>
      <c r="KQ1635" s="307"/>
      <c r="KR1635" s="307"/>
      <c r="KS1635" s="307"/>
      <c r="KT1635" s="307"/>
    </row>
    <row r="1636" spans="14:306" s="56" customFormat="1" ht="15" customHeight="1">
      <c r="AG1636" s="57"/>
      <c r="AH1636" s="57"/>
      <c r="AI1636" s="57"/>
      <c r="AJ1636" s="57"/>
      <c r="AK1636" s="57"/>
      <c r="AL1636" s="57"/>
      <c r="AM1636" s="57"/>
      <c r="AN1636" s="57"/>
      <c r="AO1636" s="57"/>
      <c r="AP1636" s="57"/>
      <c r="AQ1636" s="57"/>
      <c r="AR1636" s="57"/>
      <c r="AS1636" s="57"/>
      <c r="AT1636" s="57"/>
      <c r="AU1636" s="57"/>
      <c r="AV1636" s="57"/>
      <c r="AW1636" s="57"/>
      <c r="AX1636" s="57"/>
      <c r="AY1636" s="57"/>
      <c r="AZ1636" s="57"/>
      <c r="BA1636" s="57"/>
      <c r="BB1636" s="57"/>
      <c r="BC1636" s="57"/>
      <c r="BD1636" s="57"/>
      <c r="BE1636" s="57"/>
      <c r="BF1636" s="57"/>
      <c r="BG1636" s="57"/>
      <c r="BH1636" s="57"/>
      <c r="BI1636" s="57"/>
      <c r="BJ1636" s="57"/>
      <c r="BK1636" s="57"/>
      <c r="BL1636" s="57"/>
      <c r="BM1636" s="57"/>
      <c r="BN1636" s="57"/>
      <c r="CB1636" s="307"/>
      <c r="CC1636" s="307"/>
      <c r="CD1636" s="307"/>
      <c r="CE1636" s="307"/>
      <c r="CF1636" s="307"/>
      <c r="CG1636" s="307"/>
      <c r="CH1636" s="307"/>
      <c r="CI1636" s="307"/>
      <c r="CJ1636" s="307"/>
      <c r="CK1636" s="307"/>
      <c r="CL1636" s="307"/>
      <c r="CM1636" s="307"/>
      <c r="CN1636" s="307"/>
      <c r="CO1636" s="307"/>
      <c r="CP1636" s="307"/>
      <c r="CQ1636" s="307"/>
      <c r="CR1636" s="307"/>
      <c r="CS1636" s="307"/>
      <c r="CT1636" s="307"/>
      <c r="CU1636" s="307"/>
      <c r="CV1636" s="307"/>
      <c r="CW1636" s="307"/>
      <c r="CX1636" s="307"/>
      <c r="CY1636" s="307"/>
      <c r="CZ1636" s="307"/>
      <c r="DA1636" s="307"/>
      <c r="DB1636" s="307"/>
      <c r="DC1636" s="307"/>
      <c r="DD1636" s="307"/>
      <c r="DE1636" s="307"/>
      <c r="DF1636" s="307"/>
      <c r="DG1636" s="307"/>
      <c r="DH1636" s="307"/>
      <c r="DI1636" s="390"/>
      <c r="DJ1636" s="390"/>
      <c r="DK1636" s="307"/>
      <c r="DL1636" s="307"/>
      <c r="DM1636" s="307"/>
      <c r="DN1636" s="307"/>
      <c r="DO1636" s="307"/>
      <c r="DP1636" s="307"/>
      <c r="DQ1636" s="307"/>
      <c r="DR1636" s="307"/>
      <c r="DS1636" s="307"/>
      <c r="DT1636" s="307"/>
      <c r="DU1636" s="307"/>
      <c r="DV1636" s="307"/>
      <c r="DW1636" s="307"/>
      <c r="DX1636" s="307"/>
      <c r="DY1636" s="307"/>
      <c r="DZ1636" s="307"/>
      <c r="EA1636" s="307"/>
      <c r="EB1636" s="307"/>
      <c r="EC1636" s="307"/>
      <c r="ED1636" s="307"/>
      <c r="EE1636" s="307"/>
      <c r="EF1636" s="307"/>
      <c r="EG1636" s="307"/>
      <c r="EH1636" s="307"/>
      <c r="EI1636" s="307"/>
      <c r="EJ1636" s="307"/>
      <c r="EK1636" s="307"/>
      <c r="EL1636" s="307"/>
      <c r="EM1636" s="307"/>
      <c r="EN1636" s="307"/>
      <c r="EO1636" s="307"/>
      <c r="EP1636" s="307"/>
      <c r="EQ1636" s="307"/>
      <c r="ER1636" s="307"/>
      <c r="ES1636" s="307"/>
      <c r="ET1636" s="307"/>
      <c r="EU1636" s="390"/>
      <c r="EV1636" s="390"/>
      <c r="EW1636" s="307"/>
      <c r="EX1636" s="307"/>
      <c r="EY1636" s="307"/>
      <c r="EZ1636" s="307"/>
      <c r="FA1636" s="307"/>
      <c r="FB1636" s="307"/>
      <c r="FC1636" s="307"/>
      <c r="FD1636" s="307"/>
      <c r="FE1636" s="307"/>
      <c r="FF1636" s="307"/>
      <c r="FG1636" s="307"/>
      <c r="FH1636" s="307"/>
      <c r="FI1636" s="307"/>
      <c r="FJ1636" s="307"/>
      <c r="FK1636" s="307"/>
      <c r="FL1636" s="307"/>
      <c r="FM1636" s="307"/>
      <c r="FN1636" s="307"/>
      <c r="FO1636" s="307"/>
      <c r="FP1636" s="307"/>
      <c r="FQ1636" s="307"/>
      <c r="FR1636" s="307"/>
      <c r="FS1636" s="307"/>
      <c r="FT1636" s="307"/>
      <c r="FU1636" s="307"/>
      <c r="FV1636" s="307"/>
      <c r="FW1636" s="307"/>
      <c r="FX1636" s="307"/>
      <c r="FY1636" s="307"/>
      <c r="FZ1636" s="307"/>
      <c r="GA1636" s="307"/>
      <c r="GB1636" s="307"/>
      <c r="GC1636" s="307"/>
      <c r="GD1636" s="307"/>
      <c r="GE1636" s="307"/>
      <c r="GF1636" s="307"/>
      <c r="GG1636" s="307"/>
      <c r="GH1636" s="307"/>
      <c r="GI1636" s="307"/>
      <c r="GJ1636" s="307"/>
      <c r="GK1636" s="307"/>
      <c r="GL1636" s="307"/>
      <c r="GM1636" s="307"/>
      <c r="GN1636" s="307"/>
      <c r="GO1636" s="307"/>
      <c r="GP1636" s="307"/>
      <c r="GQ1636" s="307"/>
      <c r="GR1636" s="307"/>
      <c r="GS1636" s="307"/>
      <c r="GT1636" s="307"/>
      <c r="GU1636" s="307"/>
      <c r="GV1636" s="307"/>
      <c r="GW1636" s="307"/>
      <c r="GX1636" s="307"/>
      <c r="GY1636" s="307"/>
      <c r="GZ1636" s="307"/>
      <c r="HA1636" s="307"/>
      <c r="HB1636" s="307"/>
      <c r="HC1636" s="307"/>
      <c r="HD1636" s="307"/>
      <c r="HE1636" s="307"/>
      <c r="HF1636" s="307"/>
      <c r="HG1636" s="307"/>
      <c r="HH1636" s="307"/>
      <c r="HI1636" s="307"/>
      <c r="HJ1636" s="307"/>
      <c r="HK1636" s="307"/>
      <c r="HL1636" s="307"/>
      <c r="HM1636" s="307"/>
      <c r="HN1636" s="307"/>
      <c r="HO1636" s="307"/>
      <c r="HP1636" s="307"/>
      <c r="HQ1636" s="307"/>
      <c r="HR1636" s="307"/>
      <c r="HS1636" s="307"/>
      <c r="HT1636" s="307"/>
      <c r="HU1636" s="307"/>
      <c r="HV1636" s="307"/>
      <c r="HW1636" s="307"/>
      <c r="HX1636" s="307"/>
      <c r="HY1636" s="307"/>
      <c r="HZ1636" s="307"/>
      <c r="IA1636" s="307"/>
      <c r="IB1636" s="307"/>
      <c r="IC1636" s="307"/>
      <c r="ID1636" s="307"/>
      <c r="IE1636" s="307"/>
      <c r="IF1636" s="307"/>
      <c r="IG1636" s="307"/>
      <c r="IH1636" s="307"/>
      <c r="II1636" s="307"/>
      <c r="IJ1636" s="307"/>
      <c r="IK1636" s="307"/>
      <c r="IL1636" s="307"/>
      <c r="IM1636" s="307"/>
      <c r="IN1636" s="307"/>
      <c r="IO1636" s="307"/>
      <c r="IP1636" s="307"/>
      <c r="IQ1636" s="307"/>
      <c r="IR1636" s="307"/>
      <c r="IS1636" s="307"/>
      <c r="IT1636" s="307"/>
      <c r="IU1636" s="307"/>
      <c r="IV1636" s="307"/>
      <c r="IW1636" s="307"/>
      <c r="IX1636" s="307"/>
      <c r="IY1636" s="307"/>
      <c r="IZ1636" s="307"/>
      <c r="JA1636" s="307"/>
      <c r="JB1636" s="307"/>
      <c r="JC1636" s="307"/>
      <c r="JD1636" s="307"/>
      <c r="JE1636" s="307"/>
      <c r="JF1636" s="307"/>
      <c r="JG1636" s="307"/>
      <c r="JH1636" s="307"/>
      <c r="JI1636" s="307"/>
      <c r="JJ1636" s="307"/>
      <c r="JK1636" s="307"/>
      <c r="JL1636" s="307"/>
      <c r="JM1636" s="307"/>
      <c r="JN1636" s="307"/>
      <c r="JO1636" s="307"/>
      <c r="JP1636" s="307"/>
      <c r="JQ1636" s="307"/>
      <c r="JR1636" s="307"/>
      <c r="JS1636" s="307"/>
      <c r="JT1636" s="307"/>
      <c r="JU1636" s="307"/>
      <c r="JV1636" s="307"/>
      <c r="JW1636" s="307"/>
      <c r="JX1636" s="307"/>
      <c r="JY1636" s="307"/>
      <c r="JZ1636" s="307"/>
      <c r="KA1636" s="307"/>
      <c r="KB1636" s="307"/>
      <c r="KC1636" s="307"/>
      <c r="KD1636" s="307"/>
      <c r="KE1636" s="307"/>
      <c r="KF1636" s="307"/>
      <c r="KG1636" s="307"/>
      <c r="KH1636" s="307"/>
      <c r="KI1636" s="307"/>
      <c r="KJ1636" s="307"/>
      <c r="KK1636" s="307"/>
      <c r="KL1636" s="307"/>
      <c r="KM1636" s="307"/>
      <c r="KN1636" s="307"/>
      <c r="KO1636" s="307"/>
      <c r="KP1636" s="307"/>
      <c r="KQ1636" s="307"/>
      <c r="KR1636" s="307"/>
      <c r="KS1636" s="307"/>
      <c r="KT1636" s="307"/>
    </row>
    <row r="1637" spans="14:306" s="56" customFormat="1" ht="15" customHeight="1">
      <c r="AG1637" s="57"/>
      <c r="AH1637" s="57"/>
      <c r="AI1637" s="57"/>
      <c r="AJ1637" s="57"/>
      <c r="AK1637" s="57"/>
      <c r="AL1637" s="57"/>
      <c r="AM1637" s="57"/>
      <c r="AN1637" s="57"/>
      <c r="AO1637" s="57"/>
      <c r="AP1637" s="57"/>
      <c r="AQ1637" s="57"/>
      <c r="AR1637" s="57"/>
      <c r="AS1637" s="57"/>
      <c r="AT1637" s="57"/>
      <c r="AU1637" s="57"/>
      <c r="AV1637" s="57"/>
      <c r="AW1637" s="57"/>
      <c r="AX1637" s="57"/>
      <c r="AY1637" s="57"/>
      <c r="AZ1637" s="57"/>
      <c r="BA1637" s="57"/>
      <c r="BB1637" s="57"/>
      <c r="BC1637" s="57"/>
      <c r="BD1637" s="57"/>
      <c r="BE1637" s="57"/>
      <c r="BF1637" s="57"/>
      <c r="BG1637" s="57"/>
      <c r="BH1637" s="57"/>
      <c r="BI1637" s="57"/>
      <c r="BJ1637" s="57"/>
      <c r="BK1637" s="57"/>
      <c r="BL1637" s="57"/>
      <c r="BM1637" s="57"/>
      <c r="BN1637" s="57"/>
      <c r="CB1637" s="307"/>
      <c r="CC1637" s="307"/>
      <c r="CD1637" s="307"/>
      <c r="CE1637" s="307"/>
      <c r="CF1637" s="307"/>
      <c r="CG1637" s="307"/>
      <c r="CH1637" s="307"/>
      <c r="CI1637" s="307"/>
      <c r="CJ1637" s="307"/>
      <c r="CK1637" s="307"/>
      <c r="CL1637" s="307"/>
      <c r="CM1637" s="307"/>
      <c r="CN1637" s="307"/>
      <c r="CO1637" s="307"/>
      <c r="CP1637" s="307"/>
      <c r="CQ1637" s="307"/>
      <c r="CR1637" s="307"/>
      <c r="CS1637" s="307"/>
      <c r="CT1637" s="307"/>
      <c r="CU1637" s="307"/>
      <c r="CV1637" s="307"/>
      <c r="CW1637" s="307"/>
      <c r="CX1637" s="307"/>
      <c r="CY1637" s="307"/>
      <c r="CZ1637" s="307"/>
      <c r="DA1637" s="307"/>
      <c r="DB1637" s="307"/>
      <c r="DC1637" s="307"/>
      <c r="DD1637" s="307"/>
      <c r="DE1637" s="307"/>
      <c r="DF1637" s="307"/>
      <c r="DG1637" s="307"/>
      <c r="DH1637" s="307"/>
      <c r="DI1637" s="390"/>
      <c r="DJ1637" s="390"/>
      <c r="DK1637" s="307"/>
      <c r="DL1637" s="307"/>
      <c r="DM1637" s="307"/>
      <c r="DN1637" s="307"/>
      <c r="DO1637" s="307"/>
      <c r="DP1637" s="307"/>
      <c r="DQ1637" s="307"/>
      <c r="DR1637" s="307"/>
      <c r="DS1637" s="307"/>
      <c r="DT1637" s="307"/>
      <c r="DU1637" s="307"/>
      <c r="DV1637" s="307"/>
      <c r="DW1637" s="307"/>
      <c r="DX1637" s="307"/>
      <c r="DY1637" s="307"/>
      <c r="DZ1637" s="307"/>
      <c r="EA1637" s="307"/>
      <c r="EB1637" s="307"/>
      <c r="EC1637" s="307"/>
      <c r="ED1637" s="307"/>
      <c r="EE1637" s="307"/>
      <c r="EF1637" s="307"/>
      <c r="EG1637" s="307"/>
      <c r="EH1637" s="307"/>
      <c r="EI1637" s="307"/>
      <c r="EJ1637" s="307"/>
      <c r="EK1637" s="307"/>
      <c r="EL1637" s="307"/>
      <c r="EM1637" s="307"/>
      <c r="EN1637" s="307"/>
      <c r="EO1637" s="307"/>
      <c r="EP1637" s="307"/>
      <c r="EQ1637" s="307"/>
      <c r="ER1637" s="307"/>
      <c r="ES1637" s="307"/>
      <c r="ET1637" s="307"/>
      <c r="EU1637" s="390"/>
      <c r="EV1637" s="390"/>
      <c r="EW1637" s="307"/>
      <c r="EX1637" s="307"/>
      <c r="EY1637" s="307"/>
      <c r="EZ1637" s="307"/>
      <c r="FA1637" s="307"/>
      <c r="FB1637" s="307"/>
      <c r="FC1637" s="307"/>
      <c r="FD1637" s="307"/>
      <c r="FE1637" s="307"/>
      <c r="FF1637" s="307"/>
      <c r="FG1637" s="307"/>
      <c r="FH1637" s="307"/>
      <c r="FI1637" s="307"/>
      <c r="FJ1637" s="307"/>
      <c r="FK1637" s="307"/>
      <c r="FL1637" s="307"/>
      <c r="FM1637" s="307"/>
      <c r="FN1637" s="307"/>
      <c r="FO1637" s="307"/>
      <c r="FP1637" s="307"/>
      <c r="FQ1637" s="307"/>
      <c r="FR1637" s="307"/>
      <c r="FS1637" s="307"/>
      <c r="FT1637" s="307"/>
      <c r="FU1637" s="307"/>
      <c r="FV1637" s="307"/>
      <c r="FW1637" s="307"/>
      <c r="FX1637" s="307"/>
      <c r="FY1637" s="307"/>
      <c r="FZ1637" s="307"/>
      <c r="GA1637" s="307"/>
      <c r="GB1637" s="307"/>
      <c r="GC1637" s="307"/>
      <c r="GD1637" s="307"/>
      <c r="GE1637" s="307"/>
      <c r="GF1637" s="307"/>
      <c r="GG1637" s="307"/>
      <c r="GH1637" s="307"/>
      <c r="GI1637" s="307"/>
      <c r="GJ1637" s="307"/>
      <c r="GK1637" s="307"/>
      <c r="GL1637" s="307"/>
      <c r="GM1637" s="307"/>
      <c r="GN1637" s="307"/>
      <c r="GO1637" s="307"/>
      <c r="GP1637" s="307"/>
      <c r="GQ1637" s="307"/>
      <c r="GR1637" s="307"/>
      <c r="GS1637" s="307"/>
      <c r="GT1637" s="307"/>
      <c r="GU1637" s="307"/>
      <c r="GV1637" s="307"/>
      <c r="GW1637" s="307"/>
      <c r="GX1637" s="307"/>
      <c r="GY1637" s="307"/>
      <c r="GZ1637" s="307"/>
      <c r="HA1637" s="307"/>
      <c r="HB1637" s="307"/>
      <c r="HC1637" s="307"/>
      <c r="HD1637" s="307"/>
      <c r="HE1637" s="307"/>
      <c r="HF1637" s="307"/>
      <c r="HG1637" s="307"/>
      <c r="HH1637" s="307"/>
      <c r="HI1637" s="307"/>
      <c r="HJ1637" s="307"/>
      <c r="HK1637" s="307"/>
      <c r="HL1637" s="307"/>
      <c r="HM1637" s="307"/>
      <c r="HN1637" s="307"/>
      <c r="HO1637" s="307"/>
      <c r="HP1637" s="307"/>
      <c r="HQ1637" s="307"/>
      <c r="HR1637" s="307"/>
      <c r="HS1637" s="307"/>
      <c r="HT1637" s="307"/>
      <c r="HU1637" s="307"/>
      <c r="HV1637" s="307"/>
      <c r="HW1637" s="307"/>
      <c r="HX1637" s="307"/>
      <c r="HY1637" s="307"/>
      <c r="HZ1637" s="307"/>
      <c r="IA1637" s="307"/>
      <c r="IB1637" s="307"/>
      <c r="IC1637" s="307"/>
      <c r="ID1637" s="307"/>
      <c r="IE1637" s="307"/>
      <c r="IF1637" s="307"/>
      <c r="IG1637" s="307"/>
      <c r="IH1637" s="307"/>
      <c r="II1637" s="307"/>
      <c r="IJ1637" s="307"/>
      <c r="IK1637" s="307"/>
      <c r="IL1637" s="307"/>
      <c r="IM1637" s="307"/>
      <c r="IN1637" s="307"/>
      <c r="IO1637" s="307"/>
      <c r="IP1637" s="307"/>
      <c r="IQ1637" s="307"/>
      <c r="IR1637" s="307"/>
      <c r="IS1637" s="307"/>
      <c r="IT1637" s="307"/>
      <c r="IU1637" s="307"/>
      <c r="IV1637" s="307"/>
      <c r="IW1637" s="307"/>
      <c r="IX1637" s="307"/>
      <c r="IY1637" s="307"/>
      <c r="IZ1637" s="307"/>
      <c r="JA1637" s="307"/>
      <c r="JB1637" s="307"/>
      <c r="JC1637" s="307"/>
      <c r="JD1637" s="307"/>
      <c r="JE1637" s="307"/>
      <c r="JF1637" s="307"/>
      <c r="JG1637" s="307"/>
      <c r="JH1637" s="307"/>
      <c r="JI1637" s="307"/>
      <c r="JJ1637" s="307"/>
      <c r="JK1637" s="307"/>
      <c r="JL1637" s="307"/>
      <c r="JM1637" s="307"/>
      <c r="JN1637" s="307"/>
      <c r="JO1637" s="307"/>
      <c r="JP1637" s="307"/>
      <c r="JQ1637" s="307"/>
      <c r="JR1637" s="307"/>
      <c r="JS1637" s="307"/>
      <c r="JT1637" s="307"/>
      <c r="JU1637" s="307"/>
      <c r="JV1637" s="307"/>
      <c r="JW1637" s="307"/>
      <c r="JX1637" s="307"/>
      <c r="JY1637" s="307"/>
      <c r="JZ1637" s="307"/>
      <c r="KA1637" s="307"/>
      <c r="KB1637" s="307"/>
      <c r="KC1637" s="307"/>
      <c r="KD1637" s="307"/>
      <c r="KE1637" s="307"/>
      <c r="KF1637" s="307"/>
      <c r="KG1637" s="307"/>
      <c r="KH1637" s="307"/>
      <c r="KI1637" s="307"/>
      <c r="KJ1637" s="307"/>
      <c r="KK1637" s="307"/>
      <c r="KL1637" s="307"/>
      <c r="KM1637" s="307"/>
      <c r="KN1637" s="307"/>
      <c r="KO1637" s="307"/>
      <c r="KP1637" s="307"/>
      <c r="KQ1637" s="307"/>
      <c r="KR1637" s="307"/>
      <c r="KS1637" s="307"/>
      <c r="KT1637" s="307"/>
    </row>
    <row r="1638" spans="14:306" s="56" customFormat="1" ht="15" customHeight="1">
      <c r="AG1638" s="57"/>
      <c r="AH1638" s="57"/>
      <c r="AI1638" s="57"/>
      <c r="AJ1638" s="57"/>
      <c r="AK1638" s="57"/>
      <c r="AL1638" s="57"/>
      <c r="AM1638" s="57"/>
      <c r="AN1638" s="57"/>
      <c r="AO1638" s="57"/>
      <c r="AP1638" s="57"/>
      <c r="AQ1638" s="57"/>
      <c r="AR1638" s="57"/>
      <c r="AS1638" s="57"/>
      <c r="AT1638" s="57"/>
      <c r="AU1638" s="57"/>
      <c r="AV1638" s="57"/>
      <c r="AW1638" s="57"/>
      <c r="AX1638" s="57"/>
      <c r="AY1638" s="57"/>
      <c r="AZ1638" s="57"/>
      <c r="BA1638" s="57"/>
      <c r="BB1638" s="57"/>
      <c r="BC1638" s="57"/>
      <c r="BD1638" s="57"/>
      <c r="BE1638" s="57"/>
      <c r="BF1638" s="57"/>
      <c r="BG1638" s="57"/>
      <c r="BH1638" s="57"/>
      <c r="BI1638" s="57"/>
      <c r="BJ1638" s="57"/>
      <c r="BK1638" s="57"/>
      <c r="BL1638" s="57"/>
      <c r="BM1638" s="57"/>
      <c r="BN1638" s="57"/>
      <c r="CB1638" s="307"/>
      <c r="CC1638" s="307"/>
      <c r="CD1638" s="307"/>
      <c r="CE1638" s="307"/>
      <c r="CF1638" s="307"/>
      <c r="CG1638" s="307"/>
      <c r="CH1638" s="307"/>
      <c r="CI1638" s="307"/>
      <c r="CJ1638" s="307"/>
      <c r="CK1638" s="307"/>
      <c r="CL1638" s="307"/>
      <c r="CM1638" s="307"/>
      <c r="CN1638" s="307"/>
      <c r="CO1638" s="307"/>
      <c r="CP1638" s="307"/>
      <c r="CQ1638" s="307"/>
      <c r="CR1638" s="307"/>
      <c r="CS1638" s="307"/>
      <c r="CT1638" s="307"/>
      <c r="CU1638" s="307"/>
      <c r="CV1638" s="307"/>
      <c r="CW1638" s="307"/>
      <c r="CX1638" s="307"/>
      <c r="CY1638" s="307"/>
      <c r="CZ1638" s="307"/>
      <c r="DA1638" s="307"/>
      <c r="DB1638" s="307"/>
      <c r="DC1638" s="307"/>
      <c r="DD1638" s="307"/>
      <c r="DE1638" s="307"/>
      <c r="DF1638" s="307"/>
      <c r="DG1638" s="307"/>
      <c r="DH1638" s="307"/>
      <c r="DI1638" s="390"/>
      <c r="DJ1638" s="390"/>
      <c r="DK1638" s="307"/>
      <c r="DL1638" s="307"/>
      <c r="DM1638" s="307"/>
      <c r="DN1638" s="307"/>
      <c r="DO1638" s="307"/>
      <c r="DP1638" s="307"/>
      <c r="DQ1638" s="307"/>
      <c r="DR1638" s="307"/>
      <c r="DS1638" s="307"/>
      <c r="DT1638" s="307"/>
      <c r="DU1638" s="307"/>
      <c r="DV1638" s="307"/>
      <c r="DW1638" s="307"/>
      <c r="DX1638" s="307"/>
      <c r="DY1638" s="307"/>
      <c r="DZ1638" s="307"/>
      <c r="EA1638" s="307"/>
      <c r="EB1638" s="307"/>
      <c r="EC1638" s="307"/>
      <c r="ED1638" s="307"/>
      <c r="EE1638" s="307"/>
      <c r="EF1638" s="307"/>
      <c r="EG1638" s="307"/>
      <c r="EH1638" s="307"/>
      <c r="EI1638" s="307"/>
      <c r="EJ1638" s="307"/>
      <c r="EK1638" s="307"/>
      <c r="EL1638" s="307"/>
      <c r="EM1638" s="307"/>
      <c r="EN1638" s="307"/>
      <c r="EO1638" s="307"/>
      <c r="EP1638" s="307"/>
      <c r="EQ1638" s="307"/>
      <c r="ER1638" s="307"/>
      <c r="ES1638" s="307"/>
      <c r="ET1638" s="307"/>
      <c r="EU1638" s="390"/>
      <c r="EV1638" s="390"/>
      <c r="EW1638" s="307"/>
      <c r="EX1638" s="307"/>
      <c r="EY1638" s="307"/>
      <c r="EZ1638" s="307"/>
      <c r="FA1638" s="307"/>
      <c r="FB1638" s="307"/>
      <c r="FC1638" s="307"/>
      <c r="FD1638" s="307"/>
      <c r="FE1638" s="307"/>
      <c r="FF1638" s="307"/>
      <c r="FG1638" s="307"/>
      <c r="FH1638" s="307"/>
      <c r="FI1638" s="307"/>
      <c r="FJ1638" s="307"/>
      <c r="FK1638" s="307"/>
      <c r="FL1638" s="307"/>
      <c r="FM1638" s="307"/>
      <c r="FN1638" s="307"/>
      <c r="FO1638" s="307"/>
      <c r="FP1638" s="307"/>
      <c r="FQ1638" s="307"/>
      <c r="FR1638" s="307"/>
      <c r="FS1638" s="307"/>
      <c r="FT1638" s="307"/>
      <c r="FU1638" s="307"/>
      <c r="FV1638" s="307"/>
      <c r="FW1638" s="307"/>
      <c r="FX1638" s="307"/>
      <c r="FY1638" s="307"/>
      <c r="FZ1638" s="307"/>
      <c r="GA1638" s="307"/>
      <c r="GB1638" s="307"/>
      <c r="GC1638" s="307"/>
      <c r="GD1638" s="307"/>
      <c r="GE1638" s="307"/>
      <c r="GF1638" s="307"/>
      <c r="GG1638" s="307"/>
      <c r="GH1638" s="307"/>
      <c r="GI1638" s="307"/>
      <c r="GJ1638" s="307"/>
      <c r="GK1638" s="307"/>
      <c r="GL1638" s="307"/>
      <c r="GM1638" s="307"/>
      <c r="GN1638" s="307"/>
      <c r="GO1638" s="307"/>
      <c r="GP1638" s="307"/>
      <c r="GQ1638" s="307"/>
      <c r="GR1638" s="307"/>
      <c r="GS1638" s="307"/>
      <c r="GT1638" s="307"/>
      <c r="GU1638" s="307"/>
      <c r="GV1638" s="307"/>
      <c r="GW1638" s="307"/>
      <c r="GX1638" s="307"/>
      <c r="GY1638" s="307"/>
      <c r="GZ1638" s="307"/>
      <c r="HA1638" s="307"/>
      <c r="HB1638" s="307"/>
      <c r="HC1638" s="307"/>
      <c r="HD1638" s="307"/>
      <c r="HE1638" s="307"/>
      <c r="HF1638" s="307"/>
      <c r="HG1638" s="307"/>
      <c r="HH1638" s="307"/>
      <c r="HI1638" s="307"/>
      <c r="HJ1638" s="307"/>
      <c r="HK1638" s="307"/>
      <c r="HL1638" s="307"/>
      <c r="HM1638" s="307"/>
      <c r="HN1638" s="307"/>
      <c r="HO1638" s="307"/>
      <c r="HP1638" s="307"/>
      <c r="HQ1638" s="307"/>
      <c r="HR1638" s="307"/>
      <c r="HS1638" s="307"/>
      <c r="HT1638" s="307"/>
      <c r="HU1638" s="307"/>
      <c r="HV1638" s="307"/>
      <c r="HW1638" s="307"/>
      <c r="HX1638" s="307"/>
      <c r="HY1638" s="307"/>
      <c r="HZ1638" s="307"/>
      <c r="IA1638" s="307"/>
      <c r="IB1638" s="307"/>
      <c r="IC1638" s="307"/>
      <c r="ID1638" s="307"/>
      <c r="IE1638" s="307"/>
      <c r="IF1638" s="307"/>
      <c r="IG1638" s="307"/>
      <c r="IH1638" s="307"/>
      <c r="II1638" s="307"/>
      <c r="IJ1638" s="307"/>
      <c r="IK1638" s="307"/>
      <c r="IL1638" s="307"/>
      <c r="IM1638" s="307"/>
      <c r="IN1638" s="307"/>
      <c r="IO1638" s="307"/>
      <c r="IP1638" s="307"/>
      <c r="IQ1638" s="307"/>
      <c r="IR1638" s="307"/>
      <c r="IS1638" s="307"/>
      <c r="IT1638" s="307"/>
      <c r="IU1638" s="307"/>
      <c r="IV1638" s="307"/>
      <c r="IW1638" s="307"/>
      <c r="IX1638" s="307"/>
      <c r="IY1638" s="307"/>
      <c r="IZ1638" s="307"/>
      <c r="JA1638" s="307"/>
      <c r="JB1638" s="307"/>
      <c r="JC1638" s="307"/>
      <c r="JD1638" s="307"/>
      <c r="JE1638" s="307"/>
      <c r="JF1638" s="307"/>
      <c r="JG1638" s="307"/>
      <c r="JH1638" s="307"/>
      <c r="JI1638" s="307"/>
      <c r="JJ1638" s="307"/>
      <c r="JK1638" s="307"/>
      <c r="JL1638" s="307"/>
      <c r="JM1638" s="307"/>
      <c r="JN1638" s="307"/>
      <c r="JO1638" s="307"/>
      <c r="JP1638" s="307"/>
      <c r="JQ1638" s="307"/>
      <c r="JR1638" s="307"/>
      <c r="JS1638" s="307"/>
      <c r="JT1638" s="307"/>
      <c r="JU1638" s="307"/>
      <c r="JV1638" s="307"/>
      <c r="JW1638" s="307"/>
      <c r="JX1638" s="307"/>
      <c r="JY1638" s="307"/>
      <c r="JZ1638" s="307"/>
      <c r="KA1638" s="307"/>
      <c r="KB1638" s="307"/>
      <c r="KC1638" s="307"/>
      <c r="KD1638" s="307"/>
      <c r="KE1638" s="307"/>
      <c r="KF1638" s="307"/>
      <c r="KG1638" s="307"/>
      <c r="KH1638" s="307"/>
      <c r="KI1638" s="307"/>
      <c r="KJ1638" s="307"/>
      <c r="KK1638" s="307"/>
      <c r="KL1638" s="307"/>
      <c r="KM1638" s="307"/>
      <c r="KN1638" s="307"/>
      <c r="KO1638" s="307"/>
      <c r="KP1638" s="307"/>
      <c r="KQ1638" s="307"/>
      <c r="KR1638" s="307"/>
      <c r="KS1638" s="307"/>
      <c r="KT1638" s="307"/>
    </row>
    <row r="1639" spans="14:306" s="56" customFormat="1" ht="15" customHeight="1">
      <c r="AG1639" s="57"/>
      <c r="AH1639" s="57"/>
      <c r="AI1639" s="57"/>
      <c r="AJ1639" s="57"/>
      <c r="AK1639" s="57"/>
      <c r="AL1639" s="57"/>
      <c r="AM1639" s="57"/>
      <c r="AN1639" s="57"/>
      <c r="AO1639" s="57"/>
      <c r="AP1639" s="57"/>
      <c r="AQ1639" s="57"/>
      <c r="AR1639" s="57"/>
      <c r="AS1639" s="57"/>
      <c r="AT1639" s="57"/>
      <c r="AU1639" s="57"/>
      <c r="AV1639" s="57"/>
      <c r="AW1639" s="57"/>
      <c r="AX1639" s="57"/>
      <c r="AY1639" s="57"/>
      <c r="AZ1639" s="57"/>
      <c r="BA1639" s="57"/>
      <c r="BB1639" s="57"/>
      <c r="BC1639" s="57"/>
      <c r="BD1639" s="57"/>
      <c r="BE1639" s="57"/>
      <c r="BF1639" s="57"/>
      <c r="BG1639" s="57"/>
      <c r="BH1639" s="57"/>
      <c r="BI1639" s="57"/>
      <c r="BJ1639" s="57"/>
      <c r="BK1639" s="57"/>
      <c r="BL1639" s="57"/>
      <c r="BM1639" s="57"/>
      <c r="BN1639" s="57"/>
      <c r="CB1639" s="307"/>
      <c r="CC1639" s="307"/>
      <c r="CD1639" s="307"/>
      <c r="CE1639" s="307"/>
      <c r="CF1639" s="307"/>
      <c r="CG1639" s="307"/>
      <c r="CH1639" s="307"/>
      <c r="CI1639" s="307"/>
      <c r="CJ1639" s="307"/>
      <c r="CK1639" s="307"/>
      <c r="CL1639" s="307"/>
      <c r="CM1639" s="307"/>
      <c r="CN1639" s="307"/>
      <c r="CO1639" s="307"/>
      <c r="CP1639" s="307"/>
      <c r="CQ1639" s="307"/>
      <c r="CR1639" s="307"/>
      <c r="CS1639" s="307"/>
      <c r="CT1639" s="307"/>
      <c r="CU1639" s="307"/>
      <c r="CV1639" s="307"/>
      <c r="CW1639" s="307"/>
      <c r="CX1639" s="307"/>
      <c r="CY1639" s="307"/>
      <c r="CZ1639" s="307"/>
      <c r="DA1639" s="307"/>
      <c r="DB1639" s="307"/>
      <c r="DC1639" s="307"/>
      <c r="DD1639" s="307"/>
      <c r="DE1639" s="307"/>
      <c r="DF1639" s="307"/>
      <c r="DG1639" s="307"/>
      <c r="DH1639" s="307"/>
      <c r="DI1639" s="390"/>
      <c r="DJ1639" s="390"/>
      <c r="DK1639" s="307"/>
      <c r="DL1639" s="307"/>
      <c r="DM1639" s="307"/>
      <c r="DN1639" s="307"/>
      <c r="DO1639" s="307"/>
      <c r="DP1639" s="307"/>
      <c r="DQ1639" s="307"/>
      <c r="DR1639" s="307"/>
      <c r="DS1639" s="307"/>
      <c r="DT1639" s="307"/>
      <c r="DU1639" s="307"/>
      <c r="DV1639" s="307"/>
      <c r="DW1639" s="307"/>
      <c r="DX1639" s="307"/>
      <c r="DY1639" s="307"/>
      <c r="DZ1639" s="307"/>
      <c r="EA1639" s="307"/>
      <c r="EB1639" s="307"/>
      <c r="EC1639" s="307"/>
      <c r="ED1639" s="307"/>
      <c r="EE1639" s="307"/>
      <c r="EF1639" s="307"/>
      <c r="EG1639" s="307"/>
      <c r="EH1639" s="307"/>
      <c r="EI1639" s="307"/>
      <c r="EJ1639" s="307"/>
      <c r="EK1639" s="307"/>
      <c r="EL1639" s="307"/>
      <c r="EM1639" s="307"/>
      <c r="EN1639" s="307"/>
      <c r="EO1639" s="307"/>
      <c r="EP1639" s="307"/>
      <c r="EQ1639" s="307"/>
      <c r="ER1639" s="307"/>
      <c r="ES1639" s="307"/>
      <c r="ET1639" s="307"/>
      <c r="EU1639" s="390"/>
      <c r="EV1639" s="390"/>
      <c r="EW1639" s="307"/>
      <c r="EX1639" s="307"/>
      <c r="EY1639" s="307"/>
      <c r="EZ1639" s="307"/>
      <c r="FA1639" s="307"/>
      <c r="FB1639" s="307"/>
      <c r="FC1639" s="307"/>
      <c r="FD1639" s="307"/>
      <c r="FE1639" s="307"/>
      <c r="FF1639" s="307"/>
      <c r="FG1639" s="307"/>
      <c r="FH1639" s="307"/>
      <c r="FI1639" s="307"/>
      <c r="FJ1639" s="307"/>
      <c r="FK1639" s="307"/>
      <c r="FL1639" s="307"/>
      <c r="FM1639" s="307"/>
      <c r="FN1639" s="307"/>
      <c r="FO1639" s="307"/>
      <c r="FP1639" s="307"/>
      <c r="FQ1639" s="307"/>
      <c r="FR1639" s="307"/>
      <c r="FS1639" s="307"/>
      <c r="FT1639" s="307"/>
      <c r="FU1639" s="307"/>
      <c r="FV1639" s="307"/>
      <c r="FW1639" s="307"/>
      <c r="FX1639" s="307"/>
      <c r="FY1639" s="307"/>
      <c r="FZ1639" s="307"/>
      <c r="GA1639" s="307"/>
      <c r="GB1639" s="307"/>
      <c r="GC1639" s="307"/>
      <c r="GD1639" s="307"/>
      <c r="GE1639" s="307"/>
      <c r="GF1639" s="307"/>
      <c r="GG1639" s="307"/>
      <c r="GH1639" s="307"/>
      <c r="GI1639" s="307"/>
      <c r="GJ1639" s="307"/>
      <c r="GK1639" s="307"/>
      <c r="GL1639" s="307"/>
      <c r="GM1639" s="307"/>
      <c r="GN1639" s="307"/>
      <c r="GO1639" s="307"/>
      <c r="GP1639" s="307"/>
      <c r="GQ1639" s="307"/>
      <c r="GR1639" s="307"/>
      <c r="GS1639" s="307"/>
      <c r="GT1639" s="307"/>
      <c r="GU1639" s="307"/>
      <c r="GV1639" s="307"/>
      <c r="GW1639" s="307"/>
      <c r="GX1639" s="307"/>
      <c r="GY1639" s="307"/>
      <c r="GZ1639" s="307"/>
      <c r="HA1639" s="307"/>
      <c r="HB1639" s="307"/>
      <c r="HC1639" s="307"/>
      <c r="HD1639" s="307"/>
      <c r="HE1639" s="307"/>
      <c r="HF1639" s="307"/>
      <c r="HG1639" s="307"/>
      <c r="HH1639" s="307"/>
      <c r="HI1639" s="307"/>
      <c r="HJ1639" s="307"/>
      <c r="HK1639" s="307"/>
      <c r="HL1639" s="307"/>
      <c r="HM1639" s="307"/>
      <c r="HN1639" s="307"/>
      <c r="HO1639" s="307"/>
      <c r="HP1639" s="307"/>
      <c r="HQ1639" s="307"/>
      <c r="HR1639" s="307"/>
      <c r="HS1639" s="307"/>
      <c r="HT1639" s="307"/>
      <c r="HU1639" s="307"/>
      <c r="HV1639" s="307"/>
      <c r="HW1639" s="307"/>
      <c r="HX1639" s="307"/>
      <c r="HY1639" s="307"/>
      <c r="HZ1639" s="307"/>
      <c r="IA1639" s="307"/>
      <c r="IB1639" s="307"/>
      <c r="IC1639" s="307"/>
      <c r="ID1639" s="307"/>
      <c r="IE1639" s="307"/>
      <c r="IF1639" s="307"/>
      <c r="IG1639" s="307"/>
      <c r="IH1639" s="307"/>
      <c r="II1639" s="307"/>
      <c r="IJ1639" s="307"/>
      <c r="IK1639" s="307"/>
      <c r="IL1639" s="307"/>
      <c r="IM1639" s="307"/>
      <c r="IN1639" s="307"/>
      <c r="IO1639" s="307"/>
      <c r="IP1639" s="307"/>
      <c r="IQ1639" s="307"/>
      <c r="IR1639" s="307"/>
      <c r="IS1639" s="307"/>
      <c r="IT1639" s="307"/>
      <c r="IU1639" s="307"/>
      <c r="IV1639" s="307"/>
      <c r="IW1639" s="307"/>
      <c r="IX1639" s="307"/>
      <c r="IY1639" s="307"/>
      <c r="IZ1639" s="307"/>
      <c r="JA1639" s="307"/>
      <c r="JB1639" s="307"/>
      <c r="JC1639" s="307"/>
      <c r="JD1639" s="307"/>
      <c r="JE1639" s="307"/>
      <c r="JF1639" s="307"/>
      <c r="JG1639" s="307"/>
      <c r="JH1639" s="307"/>
      <c r="JI1639" s="307"/>
      <c r="JJ1639" s="307"/>
      <c r="JK1639" s="307"/>
      <c r="JL1639" s="307"/>
      <c r="JM1639" s="307"/>
      <c r="JN1639" s="307"/>
      <c r="JO1639" s="307"/>
      <c r="JP1639" s="307"/>
      <c r="JQ1639" s="307"/>
      <c r="JR1639" s="307"/>
      <c r="JS1639" s="307"/>
      <c r="JT1639" s="307"/>
      <c r="JU1639" s="307"/>
      <c r="JV1639" s="307"/>
      <c r="JW1639" s="307"/>
      <c r="JX1639" s="307"/>
      <c r="JY1639" s="307"/>
      <c r="JZ1639" s="307"/>
      <c r="KA1639" s="307"/>
      <c r="KB1639" s="307"/>
      <c r="KC1639" s="307"/>
      <c r="KD1639" s="307"/>
      <c r="KE1639" s="307"/>
      <c r="KF1639" s="307"/>
      <c r="KG1639" s="307"/>
      <c r="KH1639" s="307"/>
      <c r="KI1639" s="307"/>
      <c r="KJ1639" s="307"/>
      <c r="KK1639" s="307"/>
      <c r="KL1639" s="307"/>
      <c r="KM1639" s="307"/>
      <c r="KN1639" s="307"/>
      <c r="KO1639" s="307"/>
      <c r="KP1639" s="307"/>
      <c r="KQ1639" s="307"/>
      <c r="KR1639" s="307"/>
      <c r="KS1639" s="307"/>
      <c r="KT1639" s="307"/>
    </row>
    <row r="1640" spans="14:306" s="56" customFormat="1" ht="15" customHeight="1">
      <c r="AG1640" s="57"/>
      <c r="AH1640" s="57"/>
      <c r="AI1640" s="57"/>
      <c r="AJ1640" s="57"/>
      <c r="AK1640" s="57"/>
      <c r="AL1640" s="57"/>
      <c r="AM1640" s="57"/>
      <c r="AN1640" s="57"/>
      <c r="AO1640" s="57"/>
      <c r="AP1640" s="57"/>
      <c r="AQ1640" s="57"/>
      <c r="AR1640" s="57"/>
      <c r="AS1640" s="57"/>
      <c r="AT1640" s="57"/>
      <c r="AU1640" s="57"/>
      <c r="AV1640" s="57"/>
      <c r="AW1640" s="57"/>
      <c r="AX1640" s="57"/>
      <c r="AY1640" s="57"/>
      <c r="AZ1640" s="57"/>
      <c r="BA1640" s="57"/>
      <c r="BB1640" s="57"/>
      <c r="BC1640" s="57"/>
      <c r="BD1640" s="57"/>
      <c r="BE1640" s="57"/>
      <c r="BF1640" s="57"/>
      <c r="BG1640" s="57"/>
      <c r="BH1640" s="57"/>
      <c r="BI1640" s="57"/>
      <c r="BJ1640" s="57"/>
      <c r="BK1640" s="57"/>
      <c r="BL1640" s="57"/>
      <c r="BM1640" s="57"/>
      <c r="BN1640" s="57"/>
      <c r="CB1640" s="307"/>
      <c r="CC1640" s="307"/>
      <c r="CD1640" s="307"/>
      <c r="CE1640" s="307"/>
      <c r="CF1640" s="307"/>
      <c r="CG1640" s="307"/>
      <c r="CH1640" s="307"/>
      <c r="CI1640" s="307"/>
      <c r="CJ1640" s="307"/>
      <c r="CK1640" s="307"/>
      <c r="CL1640" s="307"/>
      <c r="CM1640" s="307"/>
      <c r="CN1640" s="307"/>
      <c r="CO1640" s="307"/>
      <c r="CP1640" s="307"/>
      <c r="CQ1640" s="307"/>
      <c r="CR1640" s="307"/>
      <c r="CS1640" s="307"/>
      <c r="CT1640" s="307"/>
      <c r="CU1640" s="307"/>
      <c r="CV1640" s="307"/>
      <c r="CW1640" s="307"/>
      <c r="CX1640" s="307"/>
      <c r="CY1640" s="307"/>
      <c r="CZ1640" s="307"/>
      <c r="DA1640" s="307"/>
      <c r="DB1640" s="307"/>
      <c r="DC1640" s="307"/>
      <c r="DD1640" s="307"/>
      <c r="DE1640" s="307"/>
      <c r="DF1640" s="307"/>
      <c r="DG1640" s="307"/>
      <c r="DH1640" s="307"/>
      <c r="DI1640" s="390"/>
      <c r="DJ1640" s="390"/>
      <c r="DK1640" s="307"/>
      <c r="DL1640" s="307"/>
      <c r="DM1640" s="307"/>
      <c r="DN1640" s="307"/>
      <c r="DO1640" s="307"/>
      <c r="DP1640" s="307"/>
      <c r="DQ1640" s="307"/>
      <c r="DR1640" s="307"/>
      <c r="DS1640" s="307"/>
      <c r="DT1640" s="307"/>
      <c r="DU1640" s="307"/>
      <c r="DV1640" s="307"/>
      <c r="DW1640" s="307"/>
      <c r="DX1640" s="307"/>
      <c r="DY1640" s="307"/>
      <c r="DZ1640" s="307"/>
      <c r="EA1640" s="307"/>
      <c r="EB1640" s="307"/>
      <c r="EC1640" s="307"/>
      <c r="ED1640" s="307"/>
      <c r="EE1640" s="307"/>
      <c r="EF1640" s="307"/>
      <c r="EG1640" s="307"/>
      <c r="EH1640" s="307"/>
      <c r="EI1640" s="307"/>
      <c r="EJ1640" s="307"/>
      <c r="EK1640" s="307"/>
      <c r="EL1640" s="307"/>
      <c r="EM1640" s="307"/>
      <c r="EN1640" s="307"/>
      <c r="EO1640" s="307"/>
      <c r="EP1640" s="307"/>
      <c r="EQ1640" s="307"/>
      <c r="ER1640" s="307"/>
      <c r="ES1640" s="307"/>
      <c r="ET1640" s="307"/>
      <c r="EU1640" s="390"/>
      <c r="EV1640" s="390"/>
      <c r="EW1640" s="307"/>
      <c r="EX1640" s="307"/>
      <c r="EY1640" s="307"/>
      <c r="EZ1640" s="307"/>
      <c r="FA1640" s="307"/>
      <c r="FB1640" s="307"/>
      <c r="FC1640" s="307"/>
      <c r="FD1640" s="307"/>
      <c r="FE1640" s="307"/>
      <c r="FF1640" s="307"/>
      <c r="FG1640" s="307"/>
      <c r="FH1640" s="307"/>
      <c r="FI1640" s="307"/>
      <c r="FJ1640" s="307"/>
      <c r="FK1640" s="307"/>
      <c r="FL1640" s="307"/>
      <c r="FM1640" s="307"/>
      <c r="FN1640" s="307"/>
      <c r="FO1640" s="307"/>
      <c r="FP1640" s="307"/>
      <c r="FQ1640" s="307"/>
      <c r="FR1640" s="307"/>
      <c r="FS1640" s="307"/>
      <c r="FT1640" s="307"/>
      <c r="FU1640" s="307"/>
      <c r="FV1640" s="307"/>
      <c r="FW1640" s="307"/>
      <c r="FX1640" s="307"/>
      <c r="FY1640" s="307"/>
      <c r="FZ1640" s="307"/>
      <c r="GA1640" s="307"/>
      <c r="GB1640" s="307"/>
      <c r="GC1640" s="307"/>
      <c r="GD1640" s="307"/>
      <c r="GE1640" s="307"/>
      <c r="GF1640" s="307"/>
      <c r="GG1640" s="307"/>
      <c r="GH1640" s="307"/>
      <c r="GI1640" s="307"/>
      <c r="GJ1640" s="307"/>
      <c r="GK1640" s="307"/>
      <c r="GL1640" s="307"/>
      <c r="GM1640" s="307"/>
      <c r="GN1640" s="307"/>
      <c r="GO1640" s="307"/>
      <c r="GP1640" s="307"/>
      <c r="GQ1640" s="307"/>
      <c r="GR1640" s="307"/>
      <c r="GS1640" s="307"/>
      <c r="GT1640" s="307"/>
      <c r="GU1640" s="307"/>
      <c r="GV1640" s="307"/>
      <c r="GW1640" s="307"/>
      <c r="GX1640" s="307"/>
      <c r="GY1640" s="307"/>
      <c r="GZ1640" s="307"/>
      <c r="HA1640" s="307"/>
      <c r="HB1640" s="307"/>
      <c r="HC1640" s="307"/>
      <c r="HD1640" s="307"/>
      <c r="HE1640" s="307"/>
      <c r="HF1640" s="307"/>
      <c r="HG1640" s="307"/>
      <c r="HH1640" s="307"/>
      <c r="HI1640" s="307"/>
      <c r="HJ1640" s="307"/>
      <c r="HK1640" s="307"/>
      <c r="HL1640" s="307"/>
      <c r="HM1640" s="307"/>
      <c r="HN1640" s="307"/>
      <c r="HO1640" s="307"/>
      <c r="HP1640" s="307"/>
      <c r="HQ1640" s="307"/>
      <c r="HR1640" s="307"/>
      <c r="HS1640" s="307"/>
      <c r="HT1640" s="307"/>
      <c r="HU1640" s="307"/>
      <c r="HV1640" s="307"/>
      <c r="HW1640" s="307"/>
      <c r="HX1640" s="307"/>
      <c r="HY1640" s="307"/>
      <c r="HZ1640" s="307"/>
      <c r="IA1640" s="307"/>
      <c r="IB1640" s="307"/>
      <c r="IC1640" s="307"/>
      <c r="ID1640" s="307"/>
      <c r="IE1640" s="307"/>
      <c r="IF1640" s="307"/>
      <c r="IG1640" s="307"/>
      <c r="IH1640" s="307"/>
      <c r="II1640" s="307"/>
      <c r="IJ1640" s="307"/>
      <c r="IK1640" s="307"/>
      <c r="IL1640" s="307"/>
      <c r="IM1640" s="307"/>
      <c r="IN1640" s="307"/>
      <c r="IO1640" s="307"/>
      <c r="IP1640" s="307"/>
      <c r="IQ1640" s="307"/>
      <c r="IR1640" s="307"/>
      <c r="IS1640" s="307"/>
      <c r="IT1640" s="307"/>
      <c r="IU1640" s="307"/>
      <c r="IV1640" s="307"/>
      <c r="IW1640" s="307"/>
      <c r="IX1640" s="307"/>
      <c r="IY1640" s="307"/>
      <c r="IZ1640" s="307"/>
      <c r="JA1640" s="307"/>
      <c r="JB1640" s="307"/>
      <c r="JC1640" s="307"/>
      <c r="JD1640" s="307"/>
      <c r="JE1640" s="307"/>
      <c r="JF1640" s="307"/>
      <c r="JG1640" s="307"/>
      <c r="JH1640" s="307"/>
      <c r="JI1640" s="307"/>
      <c r="JJ1640" s="307"/>
      <c r="JK1640" s="307"/>
      <c r="JL1640" s="307"/>
      <c r="JM1640" s="307"/>
      <c r="JN1640" s="307"/>
      <c r="JO1640" s="307"/>
      <c r="JP1640" s="307"/>
      <c r="JQ1640" s="307"/>
      <c r="JR1640" s="307"/>
      <c r="JS1640" s="307"/>
      <c r="JT1640" s="307"/>
      <c r="JU1640" s="307"/>
      <c r="JV1640" s="307"/>
      <c r="JW1640" s="307"/>
      <c r="JX1640" s="307"/>
      <c r="JY1640" s="307"/>
      <c r="JZ1640" s="307"/>
      <c r="KA1640" s="307"/>
      <c r="KB1640" s="307"/>
      <c r="KC1640" s="307"/>
      <c r="KD1640" s="307"/>
      <c r="KE1640" s="307"/>
      <c r="KF1640" s="307"/>
      <c r="KG1640" s="307"/>
      <c r="KH1640" s="307"/>
      <c r="KI1640" s="307"/>
      <c r="KJ1640" s="307"/>
      <c r="KK1640" s="307"/>
      <c r="KL1640" s="307"/>
      <c r="KM1640" s="307"/>
      <c r="KN1640" s="307"/>
      <c r="KO1640" s="307"/>
      <c r="KP1640" s="307"/>
      <c r="KQ1640" s="307"/>
      <c r="KR1640" s="307"/>
      <c r="KS1640" s="307"/>
      <c r="KT1640" s="307"/>
    </row>
    <row r="1641" spans="14:306" s="56" customFormat="1" ht="15" customHeight="1">
      <c r="AG1641" s="57"/>
      <c r="AH1641" s="57"/>
      <c r="AI1641" s="57"/>
      <c r="AJ1641" s="57"/>
      <c r="AK1641" s="57"/>
      <c r="AL1641" s="57"/>
      <c r="AM1641" s="57"/>
      <c r="AN1641" s="57"/>
      <c r="AO1641" s="57"/>
      <c r="AP1641" s="57"/>
      <c r="AQ1641" s="57"/>
      <c r="AR1641" s="57"/>
      <c r="AS1641" s="57"/>
      <c r="AT1641" s="57"/>
      <c r="AU1641" s="57"/>
      <c r="AV1641" s="57"/>
      <c r="AW1641" s="57"/>
      <c r="AX1641" s="57"/>
      <c r="AY1641" s="57"/>
      <c r="AZ1641" s="57"/>
      <c r="BA1641" s="57"/>
      <c r="BB1641" s="57"/>
      <c r="BC1641" s="57"/>
      <c r="BD1641" s="57"/>
      <c r="BE1641" s="57"/>
      <c r="BF1641" s="57"/>
      <c r="BG1641" s="57"/>
      <c r="BH1641" s="57"/>
      <c r="BI1641" s="57"/>
      <c r="BJ1641" s="57"/>
      <c r="BK1641" s="57"/>
      <c r="BL1641" s="57"/>
      <c r="BM1641" s="57"/>
      <c r="BN1641" s="57"/>
      <c r="CB1641" s="307"/>
      <c r="CC1641" s="307"/>
      <c r="CD1641" s="307"/>
      <c r="CE1641" s="307"/>
      <c r="CF1641" s="307"/>
      <c r="CG1641" s="307"/>
      <c r="CH1641" s="307"/>
      <c r="CI1641" s="307"/>
      <c r="CJ1641" s="307"/>
      <c r="CK1641" s="307"/>
      <c r="CL1641" s="307"/>
      <c r="CM1641" s="307"/>
      <c r="CN1641" s="307"/>
      <c r="CO1641" s="307"/>
      <c r="CP1641" s="307"/>
      <c r="CQ1641" s="307"/>
      <c r="CR1641" s="307"/>
      <c r="CS1641" s="307"/>
      <c r="CT1641" s="307"/>
      <c r="CU1641" s="307"/>
      <c r="CV1641" s="307"/>
      <c r="CW1641" s="307"/>
      <c r="CX1641" s="307"/>
      <c r="CY1641" s="307"/>
      <c r="CZ1641" s="307"/>
      <c r="DA1641" s="307"/>
      <c r="DB1641" s="307"/>
      <c r="DC1641" s="307"/>
      <c r="DD1641" s="307"/>
      <c r="DE1641" s="307"/>
      <c r="DF1641" s="307"/>
      <c r="DG1641" s="307"/>
      <c r="DH1641" s="307"/>
      <c r="DI1641" s="390"/>
      <c r="DJ1641" s="390"/>
      <c r="DK1641" s="307"/>
      <c r="DL1641" s="307"/>
      <c r="DM1641" s="307"/>
      <c r="DN1641" s="307"/>
      <c r="DO1641" s="307"/>
      <c r="DP1641" s="307"/>
      <c r="DQ1641" s="307"/>
      <c r="DR1641" s="307"/>
      <c r="DS1641" s="307"/>
      <c r="DT1641" s="307"/>
      <c r="DU1641" s="307"/>
      <c r="DV1641" s="307"/>
      <c r="DW1641" s="307"/>
      <c r="DX1641" s="307"/>
      <c r="DY1641" s="307"/>
      <c r="DZ1641" s="307"/>
      <c r="EA1641" s="307"/>
      <c r="EB1641" s="307"/>
      <c r="EC1641" s="307"/>
      <c r="ED1641" s="307"/>
      <c r="EE1641" s="307"/>
      <c r="EF1641" s="307"/>
      <c r="EG1641" s="307"/>
      <c r="EH1641" s="307"/>
      <c r="EI1641" s="307"/>
      <c r="EJ1641" s="307"/>
      <c r="EK1641" s="307"/>
      <c r="EL1641" s="307"/>
      <c r="EM1641" s="307"/>
      <c r="EN1641" s="307"/>
      <c r="EO1641" s="307"/>
      <c r="EP1641" s="307"/>
      <c r="EQ1641" s="307"/>
      <c r="ER1641" s="307"/>
      <c r="ES1641" s="307"/>
      <c r="ET1641" s="307"/>
      <c r="EU1641" s="390"/>
      <c r="EV1641" s="390"/>
      <c r="EW1641" s="307"/>
      <c r="EX1641" s="307"/>
      <c r="EY1641" s="307"/>
      <c r="EZ1641" s="307"/>
      <c r="FA1641" s="307"/>
      <c r="FB1641" s="307"/>
      <c r="FC1641" s="307"/>
      <c r="FD1641" s="307"/>
      <c r="FE1641" s="307"/>
      <c r="FF1641" s="307"/>
      <c r="FG1641" s="307"/>
      <c r="FH1641" s="307"/>
      <c r="FI1641" s="307"/>
      <c r="FJ1641" s="307"/>
      <c r="FK1641" s="307"/>
      <c r="FL1641" s="307"/>
      <c r="FM1641" s="307"/>
      <c r="FN1641" s="307"/>
      <c r="FO1641" s="307"/>
      <c r="FP1641" s="307"/>
      <c r="FQ1641" s="307"/>
      <c r="FR1641" s="307"/>
      <c r="FS1641" s="307"/>
      <c r="FT1641" s="307"/>
      <c r="FU1641" s="307"/>
      <c r="FV1641" s="307"/>
      <c r="FW1641" s="307"/>
      <c r="FX1641" s="307"/>
      <c r="FY1641" s="307"/>
      <c r="FZ1641" s="307"/>
      <c r="GA1641" s="307"/>
      <c r="GB1641" s="307"/>
      <c r="GC1641" s="307"/>
      <c r="GD1641" s="307"/>
      <c r="GE1641" s="307"/>
      <c r="GF1641" s="307"/>
      <c r="GG1641" s="307"/>
      <c r="GH1641" s="307"/>
      <c r="GI1641" s="307"/>
      <c r="GJ1641" s="307"/>
      <c r="GK1641" s="307"/>
      <c r="GL1641" s="307"/>
      <c r="GM1641" s="307"/>
      <c r="GN1641" s="307"/>
      <c r="GO1641" s="307"/>
      <c r="GP1641" s="307"/>
      <c r="GQ1641" s="307"/>
      <c r="GR1641" s="307"/>
      <c r="GS1641" s="307"/>
      <c r="GT1641" s="307"/>
      <c r="GU1641" s="307"/>
      <c r="GV1641" s="307"/>
      <c r="GW1641" s="307"/>
      <c r="GX1641" s="307"/>
      <c r="GY1641" s="307"/>
      <c r="GZ1641" s="307"/>
      <c r="HA1641" s="307"/>
      <c r="HB1641" s="307"/>
      <c r="HC1641" s="307"/>
      <c r="HD1641" s="307"/>
      <c r="HE1641" s="307"/>
      <c r="HF1641" s="307"/>
      <c r="HG1641" s="307"/>
      <c r="HH1641" s="307"/>
      <c r="HI1641" s="307"/>
      <c r="HJ1641" s="307"/>
      <c r="HK1641" s="307"/>
      <c r="HL1641" s="307"/>
      <c r="HM1641" s="307"/>
      <c r="HN1641" s="307"/>
      <c r="HO1641" s="307"/>
      <c r="HP1641" s="307"/>
      <c r="HQ1641" s="307"/>
      <c r="HR1641" s="307"/>
      <c r="HS1641" s="307"/>
      <c r="HT1641" s="307"/>
      <c r="HU1641" s="307"/>
      <c r="HV1641" s="307"/>
      <c r="HW1641" s="307"/>
      <c r="HX1641" s="307"/>
      <c r="HY1641" s="307"/>
      <c r="HZ1641" s="307"/>
      <c r="IA1641" s="307"/>
      <c r="IB1641" s="307"/>
      <c r="IC1641" s="307"/>
      <c r="ID1641" s="307"/>
      <c r="IE1641" s="307"/>
      <c r="IF1641" s="307"/>
      <c r="IG1641" s="307"/>
      <c r="IH1641" s="307"/>
      <c r="II1641" s="307"/>
      <c r="IJ1641" s="307"/>
      <c r="IK1641" s="307"/>
      <c r="IL1641" s="307"/>
      <c r="IM1641" s="307"/>
      <c r="IN1641" s="307"/>
      <c r="IO1641" s="307"/>
      <c r="IP1641" s="307"/>
      <c r="IQ1641" s="307"/>
      <c r="IR1641" s="307"/>
      <c r="IS1641" s="307"/>
      <c r="IT1641" s="307"/>
      <c r="IU1641" s="307"/>
      <c r="IV1641" s="307"/>
      <c r="IW1641" s="307"/>
      <c r="IX1641" s="307"/>
      <c r="IY1641" s="307"/>
      <c r="IZ1641" s="307"/>
      <c r="JA1641" s="307"/>
      <c r="JB1641" s="307"/>
      <c r="JC1641" s="307"/>
      <c r="JD1641" s="307"/>
      <c r="JE1641" s="307"/>
      <c r="JF1641" s="307"/>
      <c r="JG1641" s="307"/>
      <c r="JH1641" s="307"/>
      <c r="JI1641" s="307"/>
      <c r="JJ1641" s="307"/>
      <c r="JK1641" s="307"/>
      <c r="JL1641" s="307"/>
      <c r="JM1641" s="307"/>
      <c r="JN1641" s="307"/>
      <c r="JO1641" s="307"/>
      <c r="JP1641" s="307"/>
      <c r="JQ1641" s="307"/>
      <c r="JR1641" s="307"/>
      <c r="JS1641" s="307"/>
      <c r="JT1641" s="307"/>
      <c r="JU1641" s="307"/>
      <c r="JV1641" s="307"/>
      <c r="JW1641" s="307"/>
      <c r="JX1641" s="307"/>
      <c r="JY1641" s="307"/>
      <c r="JZ1641" s="307"/>
      <c r="KA1641" s="307"/>
      <c r="KB1641" s="307"/>
      <c r="KC1641" s="307"/>
      <c r="KD1641" s="307"/>
      <c r="KE1641" s="307"/>
      <c r="KF1641" s="307"/>
      <c r="KG1641" s="307"/>
      <c r="KH1641" s="307"/>
      <c r="KI1641" s="307"/>
      <c r="KJ1641" s="307"/>
      <c r="KK1641" s="307"/>
      <c r="KL1641" s="307"/>
      <c r="KM1641" s="307"/>
      <c r="KN1641" s="307"/>
      <c r="KO1641" s="307"/>
      <c r="KP1641" s="307"/>
      <c r="KQ1641" s="307"/>
      <c r="KR1641" s="307"/>
      <c r="KS1641" s="307"/>
      <c r="KT1641" s="307"/>
    </row>
    <row r="1642" spans="14:306" s="56" customFormat="1" ht="15" customHeight="1">
      <c r="AG1642" s="57"/>
      <c r="AH1642" s="57"/>
      <c r="AI1642" s="57"/>
      <c r="AJ1642" s="57"/>
      <c r="AK1642" s="57"/>
      <c r="AL1642" s="57"/>
      <c r="AM1642" s="57"/>
      <c r="AN1642" s="57"/>
      <c r="AO1642" s="57"/>
      <c r="AP1642" s="57"/>
      <c r="AQ1642" s="57"/>
      <c r="AR1642" s="57"/>
      <c r="AS1642" s="57"/>
      <c r="AT1642" s="57"/>
      <c r="AU1642" s="57"/>
      <c r="AV1642" s="57"/>
      <c r="AW1642" s="57"/>
      <c r="AX1642" s="57"/>
      <c r="AY1642" s="57"/>
      <c r="AZ1642" s="57"/>
      <c r="BA1642" s="57"/>
      <c r="BB1642" s="57"/>
      <c r="BC1642" s="57"/>
      <c r="BD1642" s="57"/>
      <c r="BE1642" s="57"/>
      <c r="BF1642" s="57"/>
      <c r="BG1642" s="57"/>
      <c r="BH1642" s="57"/>
      <c r="BI1642" s="57"/>
      <c r="BJ1642" s="57"/>
      <c r="BK1642" s="57"/>
      <c r="BL1642" s="57"/>
      <c r="BM1642" s="57"/>
      <c r="BN1642" s="57"/>
      <c r="CB1642" s="307"/>
      <c r="CC1642" s="307"/>
      <c r="CD1642" s="307"/>
      <c r="CE1642" s="307"/>
      <c r="CF1642" s="307"/>
      <c r="CG1642" s="307"/>
      <c r="CH1642" s="307"/>
      <c r="CI1642" s="307"/>
      <c r="CJ1642" s="307"/>
      <c r="CK1642" s="307"/>
      <c r="CL1642" s="307"/>
      <c r="CM1642" s="307"/>
      <c r="CN1642" s="307"/>
      <c r="CO1642" s="307"/>
      <c r="CP1642" s="307"/>
      <c r="CQ1642" s="307"/>
      <c r="CR1642" s="307"/>
      <c r="CS1642" s="307"/>
      <c r="CT1642" s="307"/>
      <c r="CU1642" s="307"/>
      <c r="CV1642" s="307"/>
      <c r="CW1642" s="307"/>
      <c r="CX1642" s="307"/>
      <c r="CY1642" s="307"/>
      <c r="CZ1642" s="307"/>
      <c r="DA1642" s="307"/>
      <c r="DB1642" s="307"/>
      <c r="DC1642" s="307"/>
      <c r="DD1642" s="307"/>
      <c r="DE1642" s="307"/>
      <c r="DF1642" s="307"/>
      <c r="DG1642" s="307"/>
      <c r="DH1642" s="307"/>
      <c r="DI1642" s="390"/>
      <c r="DJ1642" s="390"/>
      <c r="DK1642" s="307"/>
      <c r="DL1642" s="307"/>
      <c r="DM1642" s="307"/>
      <c r="DN1642" s="307"/>
      <c r="DO1642" s="307"/>
      <c r="DP1642" s="307"/>
      <c r="DQ1642" s="307"/>
      <c r="DR1642" s="307"/>
      <c r="DS1642" s="307"/>
      <c r="DT1642" s="307"/>
      <c r="DU1642" s="307"/>
      <c r="DV1642" s="307"/>
      <c r="DW1642" s="307"/>
      <c r="DX1642" s="307"/>
      <c r="DY1642" s="307"/>
      <c r="DZ1642" s="307"/>
      <c r="EA1642" s="307"/>
      <c r="EB1642" s="307"/>
      <c r="EC1642" s="307"/>
      <c r="ED1642" s="307"/>
      <c r="EE1642" s="307"/>
      <c r="EF1642" s="307"/>
      <c r="EG1642" s="307"/>
      <c r="EH1642" s="307"/>
      <c r="EI1642" s="307"/>
      <c r="EJ1642" s="307"/>
      <c r="EK1642" s="307"/>
      <c r="EL1642" s="307"/>
      <c r="EM1642" s="307"/>
      <c r="EN1642" s="307"/>
      <c r="EO1642" s="307"/>
      <c r="EP1642" s="307"/>
      <c r="EQ1642" s="307"/>
      <c r="ER1642" s="307"/>
      <c r="ES1642" s="307"/>
      <c r="ET1642" s="307"/>
      <c r="EU1642" s="390"/>
      <c r="EV1642" s="390"/>
      <c r="EW1642" s="307"/>
      <c r="EX1642" s="307"/>
      <c r="EY1642" s="307"/>
      <c r="EZ1642" s="307"/>
      <c r="FA1642" s="307"/>
      <c r="FB1642" s="307"/>
      <c r="FC1642" s="307"/>
      <c r="FD1642" s="307"/>
      <c r="FE1642" s="307"/>
      <c r="FF1642" s="307"/>
      <c r="FG1642" s="307"/>
      <c r="FH1642" s="307"/>
      <c r="FI1642" s="307"/>
      <c r="FJ1642" s="307"/>
      <c r="FK1642" s="307"/>
      <c r="FL1642" s="307"/>
      <c r="FM1642" s="307"/>
      <c r="FN1642" s="307"/>
      <c r="FO1642" s="307"/>
      <c r="FP1642" s="307"/>
      <c r="FQ1642" s="307"/>
      <c r="FR1642" s="307"/>
      <c r="FS1642" s="307"/>
      <c r="FT1642" s="307"/>
      <c r="FU1642" s="307"/>
      <c r="FV1642" s="307"/>
      <c r="FW1642" s="307"/>
      <c r="FX1642" s="307"/>
      <c r="FY1642" s="307"/>
      <c r="FZ1642" s="307"/>
      <c r="GA1642" s="307"/>
      <c r="GB1642" s="307"/>
      <c r="GC1642" s="307"/>
      <c r="GD1642" s="307"/>
      <c r="GE1642" s="307"/>
      <c r="GF1642" s="307"/>
      <c r="GG1642" s="307"/>
      <c r="GH1642" s="307"/>
      <c r="GI1642" s="307"/>
      <c r="GJ1642" s="307"/>
      <c r="GK1642" s="307"/>
      <c r="GL1642" s="307"/>
      <c r="GM1642" s="307"/>
      <c r="GN1642" s="307"/>
      <c r="GO1642" s="307"/>
      <c r="GP1642" s="307"/>
      <c r="GQ1642" s="307"/>
      <c r="GR1642" s="307"/>
      <c r="GS1642" s="307"/>
      <c r="GT1642" s="307"/>
      <c r="GU1642" s="307"/>
      <c r="GV1642" s="307"/>
      <c r="GW1642" s="307"/>
      <c r="GX1642" s="307"/>
      <c r="GY1642" s="307"/>
      <c r="GZ1642" s="307"/>
      <c r="HA1642" s="307"/>
      <c r="HB1642" s="307"/>
      <c r="HC1642" s="307"/>
      <c r="HD1642" s="307"/>
      <c r="HE1642" s="307"/>
      <c r="HF1642" s="307"/>
      <c r="HG1642" s="307"/>
      <c r="HH1642" s="307"/>
      <c r="HI1642" s="307"/>
      <c r="HJ1642" s="307"/>
      <c r="HK1642" s="307"/>
      <c r="HL1642" s="307"/>
      <c r="HM1642" s="307"/>
      <c r="HN1642" s="307"/>
      <c r="HO1642" s="307"/>
      <c r="HP1642" s="307"/>
      <c r="HQ1642" s="307"/>
      <c r="HR1642" s="307"/>
      <c r="HS1642" s="307"/>
      <c r="HT1642" s="307"/>
      <c r="HU1642" s="307"/>
      <c r="HV1642" s="307"/>
      <c r="HW1642" s="307"/>
      <c r="HX1642" s="307"/>
      <c r="HY1642" s="307"/>
      <c r="HZ1642" s="307"/>
      <c r="IA1642" s="307"/>
      <c r="IB1642" s="307"/>
      <c r="IC1642" s="307"/>
      <c r="ID1642" s="307"/>
      <c r="IE1642" s="307"/>
      <c r="IF1642" s="307"/>
      <c r="IG1642" s="307"/>
      <c r="IH1642" s="307"/>
      <c r="II1642" s="307"/>
      <c r="IJ1642" s="307"/>
      <c r="IK1642" s="307"/>
      <c r="IL1642" s="307"/>
      <c r="IM1642" s="307"/>
      <c r="IN1642" s="307"/>
      <c r="IO1642" s="307"/>
      <c r="IP1642" s="307"/>
      <c r="IQ1642" s="307"/>
      <c r="IR1642" s="307"/>
      <c r="IS1642" s="307"/>
      <c r="IT1642" s="307"/>
      <c r="IU1642" s="307"/>
      <c r="IV1642" s="307"/>
      <c r="IW1642" s="307"/>
      <c r="IX1642" s="307"/>
      <c r="IY1642" s="307"/>
      <c r="IZ1642" s="307"/>
      <c r="JA1642" s="307"/>
      <c r="JB1642" s="307"/>
      <c r="JC1642" s="307"/>
      <c r="JD1642" s="307"/>
      <c r="JE1642" s="307"/>
      <c r="JF1642" s="307"/>
      <c r="JG1642" s="307"/>
      <c r="JH1642" s="307"/>
      <c r="JI1642" s="307"/>
      <c r="JJ1642" s="307"/>
      <c r="JK1642" s="307"/>
      <c r="JL1642" s="307"/>
      <c r="JM1642" s="307"/>
      <c r="JN1642" s="307"/>
      <c r="JO1642" s="307"/>
      <c r="JP1642" s="307"/>
      <c r="JQ1642" s="307"/>
      <c r="JR1642" s="307"/>
      <c r="JS1642" s="307"/>
      <c r="JT1642" s="307"/>
      <c r="JU1642" s="307"/>
      <c r="JV1642" s="307"/>
      <c r="JW1642" s="307"/>
      <c r="JX1642" s="307"/>
      <c r="JY1642" s="307"/>
      <c r="JZ1642" s="307"/>
      <c r="KA1642" s="307"/>
      <c r="KB1642" s="307"/>
      <c r="KC1642" s="307"/>
      <c r="KD1642" s="307"/>
      <c r="KE1642" s="307"/>
      <c r="KF1642" s="307"/>
      <c r="KG1642" s="307"/>
      <c r="KH1642" s="307"/>
      <c r="KI1642" s="307"/>
      <c r="KJ1642" s="307"/>
      <c r="KK1642" s="307"/>
      <c r="KL1642" s="307"/>
      <c r="KM1642" s="307"/>
      <c r="KN1642" s="307"/>
      <c r="KO1642" s="307"/>
      <c r="KP1642" s="307"/>
      <c r="KQ1642" s="307"/>
      <c r="KR1642" s="307"/>
      <c r="KS1642" s="307"/>
      <c r="KT1642" s="307"/>
    </row>
    <row r="1643" spans="14:306" s="56" customFormat="1" ht="15" customHeight="1">
      <c r="AG1643" s="57"/>
      <c r="AH1643" s="57"/>
      <c r="AI1643" s="57"/>
      <c r="AJ1643" s="57"/>
      <c r="AK1643" s="57"/>
      <c r="AL1643" s="57"/>
      <c r="AM1643" s="57"/>
      <c r="AN1643" s="57"/>
      <c r="AO1643" s="57"/>
      <c r="AP1643" s="57"/>
      <c r="AQ1643" s="57"/>
      <c r="AR1643" s="57"/>
      <c r="AS1643" s="57"/>
      <c r="AT1643" s="57"/>
      <c r="AU1643" s="57"/>
      <c r="AV1643" s="57"/>
      <c r="AW1643" s="57"/>
      <c r="AX1643" s="57"/>
      <c r="AY1643" s="57"/>
      <c r="AZ1643" s="57"/>
      <c r="BA1643" s="57"/>
      <c r="BB1643" s="57"/>
      <c r="BC1643" s="57"/>
      <c r="BD1643" s="57"/>
      <c r="BE1643" s="57"/>
      <c r="BF1643" s="57"/>
      <c r="BG1643" s="57"/>
      <c r="BH1643" s="57"/>
      <c r="BI1643" s="57"/>
      <c r="BJ1643" s="57"/>
      <c r="BK1643" s="57"/>
      <c r="BL1643" s="57"/>
      <c r="BM1643" s="57"/>
      <c r="BN1643" s="57"/>
      <c r="CB1643" s="307"/>
      <c r="CC1643" s="307"/>
      <c r="CD1643" s="307"/>
      <c r="CE1643" s="307"/>
      <c r="CF1643" s="307"/>
      <c r="CG1643" s="307"/>
      <c r="CH1643" s="307"/>
      <c r="CI1643" s="307"/>
      <c r="CJ1643" s="307"/>
      <c r="CK1643" s="307"/>
      <c r="CL1643" s="307"/>
      <c r="CM1643" s="307"/>
      <c r="CN1643" s="307"/>
      <c r="CO1643" s="307"/>
      <c r="CP1643" s="307"/>
      <c r="CQ1643" s="307"/>
      <c r="CR1643" s="307"/>
      <c r="CS1643" s="307"/>
      <c r="CT1643" s="307"/>
      <c r="CU1643" s="307"/>
      <c r="CV1643" s="307"/>
      <c r="CW1643" s="307"/>
      <c r="CX1643" s="307"/>
      <c r="CY1643" s="307"/>
      <c r="CZ1643" s="307"/>
      <c r="DA1643" s="307"/>
      <c r="DB1643" s="307"/>
      <c r="DC1643" s="307"/>
      <c r="DD1643" s="307"/>
      <c r="DE1643" s="307"/>
      <c r="DF1643" s="307"/>
      <c r="DG1643" s="307"/>
      <c r="DH1643" s="307"/>
      <c r="DI1643" s="390"/>
      <c r="DJ1643" s="390"/>
      <c r="DK1643" s="307"/>
      <c r="DL1643" s="307"/>
      <c r="DM1643" s="307"/>
      <c r="DN1643" s="307"/>
      <c r="DO1643" s="307"/>
      <c r="DP1643" s="307"/>
      <c r="DQ1643" s="307"/>
      <c r="DR1643" s="307"/>
      <c r="DS1643" s="307"/>
      <c r="DT1643" s="307"/>
      <c r="DU1643" s="307"/>
      <c r="DV1643" s="307"/>
      <c r="DW1643" s="307"/>
      <c r="DX1643" s="307"/>
      <c r="DY1643" s="307"/>
      <c r="DZ1643" s="307"/>
      <c r="EA1643" s="307"/>
      <c r="EB1643" s="307"/>
      <c r="EC1643" s="307"/>
      <c r="ED1643" s="307"/>
      <c r="EE1643" s="307"/>
      <c r="EF1643" s="307"/>
      <c r="EG1643" s="307"/>
      <c r="EH1643" s="307"/>
      <c r="EI1643" s="307"/>
      <c r="EJ1643" s="307"/>
      <c r="EK1643" s="307"/>
      <c r="EL1643" s="307"/>
      <c r="EM1643" s="307"/>
      <c r="EN1643" s="307"/>
      <c r="EO1643" s="307"/>
      <c r="EP1643" s="307"/>
      <c r="EQ1643" s="307"/>
      <c r="ER1643" s="307"/>
      <c r="ES1643" s="307"/>
      <c r="ET1643" s="307"/>
      <c r="EU1643" s="390"/>
      <c r="EV1643" s="390"/>
      <c r="EW1643" s="307"/>
      <c r="EX1643" s="307"/>
      <c r="EY1643" s="307"/>
      <c r="EZ1643" s="307"/>
      <c r="FA1643" s="307"/>
      <c r="FB1643" s="307"/>
      <c r="FC1643" s="307"/>
      <c r="FD1643" s="307"/>
      <c r="FE1643" s="307"/>
      <c r="FF1643" s="307"/>
      <c r="FG1643" s="307"/>
      <c r="FH1643" s="307"/>
      <c r="FI1643" s="307"/>
      <c r="FJ1643" s="307"/>
      <c r="FK1643" s="307"/>
      <c r="FL1643" s="307"/>
      <c r="FM1643" s="307"/>
      <c r="FN1643" s="307"/>
      <c r="FO1643" s="307"/>
      <c r="FP1643" s="307"/>
      <c r="FQ1643" s="307"/>
      <c r="FR1643" s="307"/>
      <c r="FS1643" s="307"/>
      <c r="FT1643" s="307"/>
      <c r="FU1643" s="307"/>
      <c r="FV1643" s="307"/>
      <c r="FW1643" s="307"/>
      <c r="FX1643" s="307"/>
      <c r="FY1643" s="307"/>
      <c r="FZ1643" s="307"/>
      <c r="GA1643" s="307"/>
      <c r="GB1643" s="307"/>
      <c r="GC1643" s="307"/>
      <c r="GD1643" s="307"/>
      <c r="GE1643" s="307"/>
      <c r="GF1643" s="307"/>
      <c r="GG1643" s="307"/>
      <c r="GH1643" s="307"/>
      <c r="GI1643" s="307"/>
      <c r="GJ1643" s="307"/>
      <c r="GK1643" s="307"/>
      <c r="GL1643" s="307"/>
      <c r="GM1643" s="307"/>
      <c r="GN1643" s="307"/>
      <c r="GO1643" s="307"/>
      <c r="GP1643" s="307"/>
      <c r="GQ1643" s="307"/>
      <c r="GR1643" s="307"/>
      <c r="GS1643" s="307"/>
      <c r="GT1643" s="307"/>
      <c r="GU1643" s="307"/>
      <c r="GV1643" s="307"/>
      <c r="GW1643" s="307"/>
      <c r="GX1643" s="307"/>
      <c r="GY1643" s="307"/>
      <c r="GZ1643" s="307"/>
      <c r="HA1643" s="307"/>
      <c r="HB1643" s="307"/>
      <c r="HC1643" s="307"/>
      <c r="HD1643" s="307"/>
      <c r="HE1643" s="307"/>
      <c r="HF1643" s="307"/>
      <c r="HG1643" s="307"/>
      <c r="HH1643" s="307"/>
      <c r="HI1643" s="307"/>
      <c r="HJ1643" s="307"/>
      <c r="HK1643" s="307"/>
      <c r="HL1643" s="307"/>
      <c r="HM1643" s="307"/>
      <c r="HN1643" s="307"/>
      <c r="HO1643" s="307"/>
      <c r="HP1643" s="307"/>
      <c r="HQ1643" s="307"/>
      <c r="HR1643" s="307"/>
      <c r="HS1643" s="307"/>
      <c r="HT1643" s="307"/>
      <c r="HU1643" s="307"/>
      <c r="HV1643" s="307"/>
      <c r="HW1643" s="307"/>
      <c r="HX1643" s="307"/>
      <c r="HY1643" s="307"/>
      <c r="HZ1643" s="307"/>
      <c r="IA1643" s="307"/>
      <c r="IB1643" s="307"/>
      <c r="IC1643" s="307"/>
      <c r="ID1643" s="307"/>
      <c r="IE1643" s="307"/>
      <c r="IF1643" s="307"/>
      <c r="IG1643" s="307"/>
      <c r="IH1643" s="307"/>
      <c r="II1643" s="307"/>
      <c r="IJ1643" s="307"/>
      <c r="IK1643" s="307"/>
      <c r="IL1643" s="307"/>
      <c r="IM1643" s="307"/>
      <c r="IN1643" s="307"/>
      <c r="IO1643" s="307"/>
      <c r="IP1643" s="307"/>
      <c r="IQ1643" s="307"/>
      <c r="IR1643" s="307"/>
      <c r="IS1643" s="307"/>
      <c r="IT1643" s="307"/>
      <c r="IU1643" s="307"/>
      <c r="IV1643" s="307"/>
      <c r="IW1643" s="307"/>
      <c r="IX1643" s="307"/>
      <c r="IY1643" s="307"/>
      <c r="IZ1643" s="307"/>
      <c r="JA1643" s="307"/>
      <c r="JB1643" s="307"/>
      <c r="JC1643" s="307"/>
      <c r="JD1643" s="307"/>
      <c r="JE1643" s="307"/>
      <c r="JF1643" s="307"/>
      <c r="JG1643" s="307"/>
      <c r="JH1643" s="307"/>
      <c r="JI1643" s="307"/>
      <c r="JJ1643" s="307"/>
      <c r="JK1643" s="307"/>
      <c r="JL1643" s="307"/>
      <c r="JM1643" s="307"/>
      <c r="JN1643" s="307"/>
      <c r="JO1643" s="307"/>
      <c r="JP1643" s="307"/>
      <c r="JQ1643" s="307"/>
      <c r="JR1643" s="307"/>
      <c r="JS1643" s="307"/>
      <c r="JT1643" s="307"/>
      <c r="JU1643" s="307"/>
      <c r="JV1643" s="307"/>
      <c r="JW1643" s="307"/>
      <c r="JX1643" s="307"/>
      <c r="JY1643" s="307"/>
      <c r="JZ1643" s="307"/>
      <c r="KA1643" s="307"/>
      <c r="KB1643" s="307"/>
      <c r="KC1643" s="307"/>
      <c r="KD1643" s="307"/>
      <c r="KE1643" s="307"/>
      <c r="KF1643" s="307"/>
      <c r="KG1643" s="307"/>
      <c r="KH1643" s="307"/>
      <c r="KI1643" s="307"/>
      <c r="KJ1643" s="307"/>
      <c r="KK1643" s="307"/>
      <c r="KL1643" s="307"/>
      <c r="KM1643" s="307"/>
      <c r="KN1643" s="307"/>
      <c r="KO1643" s="307"/>
      <c r="KP1643" s="307"/>
      <c r="KQ1643" s="307"/>
      <c r="KR1643" s="307"/>
      <c r="KS1643" s="307"/>
      <c r="KT1643" s="307"/>
    </row>
    <row r="1644" spans="14:306" s="56" customFormat="1" ht="15" customHeight="1">
      <c r="AG1644" s="57"/>
      <c r="AH1644" s="57"/>
      <c r="AI1644" s="57"/>
      <c r="AJ1644" s="57"/>
      <c r="AK1644" s="57"/>
      <c r="AL1644" s="57"/>
      <c r="AM1644" s="57"/>
      <c r="AN1644" s="57"/>
      <c r="AO1644" s="57"/>
      <c r="AP1644" s="57"/>
      <c r="AQ1644" s="57"/>
      <c r="AR1644" s="57"/>
      <c r="AS1644" s="57"/>
      <c r="AT1644" s="57"/>
      <c r="AU1644" s="57"/>
      <c r="AV1644" s="57"/>
      <c r="AW1644" s="57"/>
      <c r="AX1644" s="57"/>
      <c r="AY1644" s="57"/>
      <c r="AZ1644" s="57"/>
      <c r="BA1644" s="57"/>
      <c r="BB1644" s="57"/>
      <c r="BC1644" s="57"/>
      <c r="BD1644" s="57"/>
      <c r="BE1644" s="57"/>
      <c r="BF1644" s="57"/>
      <c r="BG1644" s="57"/>
      <c r="BH1644" s="57"/>
      <c r="BI1644" s="57"/>
      <c r="BJ1644" s="57"/>
      <c r="BK1644" s="57"/>
      <c r="BL1644" s="57"/>
      <c r="BM1644" s="57"/>
      <c r="BN1644" s="57"/>
      <c r="CB1644" s="307"/>
      <c r="CC1644" s="307"/>
      <c r="CD1644" s="307"/>
      <c r="CE1644" s="307"/>
      <c r="CF1644" s="307"/>
      <c r="CG1644" s="307"/>
      <c r="CH1644" s="307"/>
      <c r="CI1644" s="307"/>
      <c r="CJ1644" s="307"/>
      <c r="CK1644" s="307"/>
      <c r="CL1644" s="307"/>
      <c r="CM1644" s="307"/>
      <c r="CN1644" s="307"/>
      <c r="CO1644" s="307"/>
      <c r="CP1644" s="307"/>
      <c r="CQ1644" s="307"/>
      <c r="CR1644" s="307"/>
      <c r="CS1644" s="307"/>
      <c r="CT1644" s="307"/>
      <c r="CU1644" s="307"/>
      <c r="CV1644" s="307"/>
      <c r="CW1644" s="307"/>
      <c r="CX1644" s="307"/>
      <c r="CY1644" s="307"/>
      <c r="CZ1644" s="307"/>
      <c r="DA1644" s="307"/>
      <c r="DB1644" s="307"/>
      <c r="DC1644" s="307"/>
      <c r="DD1644" s="307"/>
      <c r="DE1644" s="307"/>
      <c r="DF1644" s="307"/>
      <c r="DG1644" s="307"/>
      <c r="DH1644" s="307"/>
      <c r="DI1644" s="390"/>
      <c r="DJ1644" s="390"/>
      <c r="DK1644" s="307"/>
      <c r="DL1644" s="307"/>
      <c r="DM1644" s="307"/>
      <c r="DN1644" s="307"/>
      <c r="DO1644" s="307"/>
      <c r="DP1644" s="307"/>
      <c r="DQ1644" s="307"/>
      <c r="DR1644" s="307"/>
      <c r="DS1644" s="307"/>
      <c r="DT1644" s="307"/>
      <c r="DU1644" s="307"/>
      <c r="DV1644" s="307"/>
      <c r="DW1644" s="307"/>
      <c r="DX1644" s="307"/>
      <c r="DY1644" s="307"/>
      <c r="DZ1644" s="307"/>
      <c r="EA1644" s="307"/>
      <c r="EB1644" s="307"/>
      <c r="EC1644" s="307"/>
      <c r="ED1644" s="307"/>
      <c r="EE1644" s="307"/>
      <c r="EF1644" s="307"/>
      <c r="EG1644" s="307"/>
      <c r="EH1644" s="307"/>
      <c r="EI1644" s="307"/>
      <c r="EJ1644" s="307"/>
      <c r="EK1644" s="307"/>
      <c r="EL1644" s="307"/>
      <c r="EM1644" s="307"/>
      <c r="EN1644" s="307"/>
      <c r="EO1644" s="307"/>
      <c r="EP1644" s="307"/>
      <c r="EQ1644" s="307"/>
      <c r="ER1644" s="307"/>
      <c r="ES1644" s="307"/>
      <c r="ET1644" s="307"/>
      <c r="EU1644" s="390"/>
      <c r="EV1644" s="390"/>
      <c r="EW1644" s="307"/>
      <c r="EX1644" s="307"/>
      <c r="EY1644" s="307"/>
      <c r="EZ1644" s="307"/>
      <c r="FA1644" s="307"/>
      <c r="FB1644" s="307"/>
      <c r="FC1644" s="307"/>
      <c r="FD1644" s="307"/>
      <c r="FE1644" s="307"/>
      <c r="FF1644" s="307"/>
      <c r="FG1644" s="307"/>
      <c r="FH1644" s="307"/>
      <c r="FI1644" s="307"/>
      <c r="FJ1644" s="307"/>
      <c r="FK1644" s="307"/>
      <c r="FL1644" s="307"/>
      <c r="FM1644" s="307"/>
      <c r="FN1644" s="307"/>
      <c r="FO1644" s="307"/>
      <c r="FP1644" s="307"/>
      <c r="FQ1644" s="307"/>
      <c r="FR1644" s="307"/>
      <c r="FS1644" s="307"/>
      <c r="FT1644" s="307"/>
      <c r="FU1644" s="307"/>
      <c r="FV1644" s="307"/>
      <c r="FW1644" s="307"/>
      <c r="FX1644" s="307"/>
      <c r="FY1644" s="307"/>
      <c r="FZ1644" s="307"/>
      <c r="GA1644" s="307"/>
      <c r="GB1644" s="307"/>
      <c r="GC1644" s="307"/>
      <c r="GD1644" s="307"/>
      <c r="GE1644" s="307"/>
      <c r="GF1644" s="307"/>
      <c r="GG1644" s="307"/>
      <c r="GH1644" s="307"/>
      <c r="GI1644" s="307"/>
      <c r="GJ1644" s="307"/>
      <c r="GK1644" s="307"/>
      <c r="GL1644" s="307"/>
      <c r="GM1644" s="307"/>
      <c r="GN1644" s="307"/>
      <c r="GO1644" s="307"/>
      <c r="GP1644" s="307"/>
      <c r="GQ1644" s="307"/>
      <c r="GR1644" s="307"/>
      <c r="GS1644" s="307"/>
      <c r="GT1644" s="307"/>
      <c r="GU1644" s="307"/>
      <c r="GV1644" s="307"/>
      <c r="GW1644" s="307"/>
      <c r="GX1644" s="307"/>
      <c r="GY1644" s="307"/>
      <c r="GZ1644" s="307"/>
      <c r="HA1644" s="307"/>
      <c r="HB1644" s="307"/>
      <c r="HC1644" s="307"/>
      <c r="HD1644" s="307"/>
      <c r="HE1644" s="307"/>
      <c r="HF1644" s="307"/>
      <c r="HG1644" s="307"/>
      <c r="HH1644" s="307"/>
      <c r="HI1644" s="307"/>
      <c r="HJ1644" s="307"/>
      <c r="HK1644" s="307"/>
      <c r="HL1644" s="307"/>
      <c r="HM1644" s="307"/>
      <c r="HN1644" s="307"/>
      <c r="HO1644" s="307"/>
      <c r="HP1644" s="307"/>
      <c r="HQ1644" s="307"/>
      <c r="HR1644" s="307"/>
      <c r="HS1644" s="307"/>
      <c r="HT1644" s="307"/>
      <c r="HU1644" s="307"/>
      <c r="HV1644" s="307"/>
      <c r="HW1644" s="307"/>
      <c r="HX1644" s="307"/>
      <c r="HY1644" s="307"/>
      <c r="HZ1644" s="307"/>
      <c r="IA1644" s="307"/>
      <c r="IB1644" s="307"/>
      <c r="IC1644" s="307"/>
      <c r="ID1644" s="307"/>
      <c r="IE1644" s="307"/>
      <c r="IF1644" s="307"/>
      <c r="IG1644" s="307"/>
      <c r="IH1644" s="307"/>
      <c r="II1644" s="307"/>
      <c r="IJ1644" s="307"/>
      <c r="IK1644" s="307"/>
      <c r="IL1644" s="307"/>
      <c r="IM1644" s="307"/>
      <c r="IN1644" s="307"/>
      <c r="IO1644" s="307"/>
      <c r="IP1644" s="307"/>
      <c r="IQ1644" s="307"/>
      <c r="IR1644" s="307"/>
      <c r="IS1644" s="307"/>
      <c r="IT1644" s="307"/>
      <c r="IU1644" s="307"/>
      <c r="IV1644" s="307"/>
      <c r="IW1644" s="307"/>
      <c r="IX1644" s="307"/>
      <c r="IY1644" s="307"/>
      <c r="IZ1644" s="307"/>
      <c r="JA1644" s="307"/>
      <c r="JB1644" s="307"/>
      <c r="JC1644" s="307"/>
      <c r="JD1644" s="307"/>
      <c r="JE1644" s="307"/>
      <c r="JF1644" s="307"/>
      <c r="JG1644" s="307"/>
      <c r="JH1644" s="307"/>
      <c r="JI1644" s="307"/>
      <c r="JJ1644" s="307"/>
      <c r="JK1644" s="307"/>
      <c r="JL1644" s="307"/>
      <c r="JM1644" s="307"/>
      <c r="JN1644" s="307"/>
      <c r="JO1644" s="307"/>
      <c r="JP1644" s="307"/>
      <c r="JQ1644" s="307"/>
      <c r="JR1644" s="307"/>
      <c r="JS1644" s="307"/>
      <c r="JT1644" s="307"/>
      <c r="JU1644" s="307"/>
      <c r="JV1644" s="307"/>
      <c r="JW1644" s="307"/>
      <c r="JX1644" s="307"/>
      <c r="JY1644" s="307"/>
      <c r="JZ1644" s="307"/>
      <c r="KA1644" s="307"/>
      <c r="KB1644" s="307"/>
      <c r="KC1644" s="307"/>
      <c r="KD1644" s="307"/>
      <c r="KE1644" s="307"/>
      <c r="KF1644" s="307"/>
      <c r="KG1644" s="307"/>
      <c r="KH1644" s="307"/>
      <c r="KI1644" s="307"/>
      <c r="KJ1644" s="307"/>
      <c r="KK1644" s="307"/>
      <c r="KL1644" s="307"/>
      <c r="KM1644" s="307"/>
      <c r="KN1644" s="307"/>
      <c r="KO1644" s="307"/>
      <c r="KP1644" s="307"/>
      <c r="KQ1644" s="307"/>
      <c r="KR1644" s="307"/>
      <c r="KS1644" s="307"/>
      <c r="KT1644" s="307"/>
    </row>
    <row r="1645" spans="14:306" s="56" customFormat="1" ht="15" customHeight="1">
      <c r="AG1645" s="57"/>
      <c r="AH1645" s="57"/>
      <c r="AI1645" s="57"/>
      <c r="AJ1645" s="57"/>
      <c r="AK1645" s="57"/>
      <c r="AL1645" s="57"/>
      <c r="AM1645" s="57"/>
      <c r="AN1645" s="57"/>
      <c r="AO1645" s="57"/>
      <c r="AP1645" s="57"/>
      <c r="AQ1645" s="57"/>
      <c r="AR1645" s="57"/>
      <c r="AS1645" s="57"/>
      <c r="AT1645" s="57"/>
      <c r="AU1645" s="57"/>
      <c r="AV1645" s="57"/>
      <c r="AW1645" s="57"/>
      <c r="AX1645" s="57"/>
      <c r="AY1645" s="57"/>
      <c r="AZ1645" s="57"/>
      <c r="BA1645" s="57"/>
      <c r="BB1645" s="57"/>
      <c r="BC1645" s="57"/>
      <c r="BD1645" s="57"/>
      <c r="BE1645" s="57"/>
      <c r="BF1645" s="57"/>
      <c r="BG1645" s="57"/>
      <c r="BH1645" s="57"/>
      <c r="BI1645" s="57"/>
      <c r="BJ1645" s="57"/>
      <c r="BK1645" s="57"/>
      <c r="BL1645" s="57"/>
      <c r="BM1645" s="57"/>
      <c r="BN1645" s="57"/>
      <c r="CB1645" s="307"/>
      <c r="CC1645" s="307"/>
      <c r="CD1645" s="307"/>
      <c r="CE1645" s="307"/>
      <c r="CF1645" s="307"/>
      <c r="CG1645" s="307"/>
      <c r="CH1645" s="307"/>
      <c r="CI1645" s="307"/>
      <c r="CJ1645" s="307"/>
      <c r="CK1645" s="307"/>
      <c r="CL1645" s="307"/>
      <c r="CM1645" s="307"/>
      <c r="CN1645" s="307"/>
      <c r="CO1645" s="307"/>
      <c r="CP1645" s="307"/>
      <c r="CQ1645" s="307"/>
      <c r="CR1645" s="307"/>
      <c r="CS1645" s="307"/>
      <c r="CT1645" s="307"/>
      <c r="CU1645" s="307"/>
      <c r="CV1645" s="307"/>
      <c r="CW1645" s="307"/>
      <c r="CX1645" s="307"/>
      <c r="CY1645" s="307"/>
      <c r="CZ1645" s="307"/>
      <c r="DA1645" s="307"/>
      <c r="DB1645" s="307"/>
      <c r="DC1645" s="307"/>
      <c r="DD1645" s="307"/>
      <c r="DE1645" s="307"/>
      <c r="DF1645" s="307"/>
      <c r="DG1645" s="307"/>
      <c r="DH1645" s="307"/>
      <c r="DI1645" s="390"/>
      <c r="DJ1645" s="390"/>
      <c r="DK1645" s="307"/>
      <c r="DL1645" s="307"/>
      <c r="DM1645" s="307"/>
      <c r="DN1645" s="307"/>
      <c r="DO1645" s="307"/>
      <c r="DP1645" s="307"/>
      <c r="DQ1645" s="307"/>
      <c r="DR1645" s="307"/>
      <c r="DS1645" s="307"/>
      <c r="DT1645" s="307"/>
      <c r="DU1645" s="307"/>
      <c r="DV1645" s="307"/>
      <c r="DW1645" s="307"/>
      <c r="DX1645" s="307"/>
      <c r="DY1645" s="307"/>
      <c r="DZ1645" s="307"/>
      <c r="EA1645" s="307"/>
      <c r="EB1645" s="307"/>
      <c r="EC1645" s="307"/>
      <c r="ED1645" s="307"/>
      <c r="EE1645" s="307"/>
      <c r="EF1645" s="307"/>
      <c r="EG1645" s="307"/>
      <c r="EH1645" s="307"/>
      <c r="EI1645" s="307"/>
      <c r="EJ1645" s="307"/>
      <c r="EK1645" s="307"/>
      <c r="EL1645" s="307"/>
      <c r="EM1645" s="307"/>
      <c r="EN1645" s="307"/>
      <c r="EO1645" s="307"/>
      <c r="EP1645" s="307"/>
      <c r="EQ1645" s="307"/>
      <c r="ER1645" s="307"/>
      <c r="ES1645" s="307"/>
      <c r="ET1645" s="307"/>
      <c r="EU1645" s="390"/>
      <c r="EV1645" s="390"/>
      <c r="EW1645" s="307"/>
      <c r="EX1645" s="307"/>
      <c r="EY1645" s="307"/>
      <c r="EZ1645" s="307"/>
      <c r="FA1645" s="307"/>
      <c r="FB1645" s="307"/>
      <c r="FC1645" s="307"/>
      <c r="FD1645" s="307"/>
      <c r="FE1645" s="307"/>
      <c r="FF1645" s="307"/>
      <c r="FG1645" s="307"/>
      <c r="FH1645" s="307"/>
      <c r="FI1645" s="307"/>
      <c r="FJ1645" s="307"/>
      <c r="FK1645" s="307"/>
      <c r="FL1645" s="307"/>
      <c r="FM1645" s="307"/>
      <c r="FN1645" s="307"/>
      <c r="FO1645" s="307"/>
      <c r="FP1645" s="307"/>
      <c r="FQ1645" s="307"/>
      <c r="FR1645" s="307"/>
      <c r="FS1645" s="307"/>
      <c r="FT1645" s="307"/>
      <c r="FU1645" s="307"/>
      <c r="FV1645" s="307"/>
      <c r="FW1645" s="307"/>
      <c r="FX1645" s="307"/>
      <c r="FY1645" s="307"/>
      <c r="FZ1645" s="307"/>
      <c r="GA1645" s="307"/>
      <c r="GB1645" s="307"/>
      <c r="GC1645" s="307"/>
      <c r="GD1645" s="307"/>
      <c r="GE1645" s="307"/>
      <c r="GF1645" s="307"/>
      <c r="GG1645" s="307"/>
      <c r="GH1645" s="307"/>
      <c r="GI1645" s="307"/>
      <c r="GJ1645" s="307"/>
      <c r="GK1645" s="307"/>
      <c r="GL1645" s="307"/>
      <c r="GM1645" s="307"/>
      <c r="GN1645" s="307"/>
      <c r="GO1645" s="307"/>
      <c r="GP1645" s="307"/>
      <c r="GQ1645" s="307"/>
      <c r="GR1645" s="307"/>
      <c r="GS1645" s="307"/>
      <c r="GT1645" s="307"/>
      <c r="GU1645" s="307"/>
      <c r="GV1645" s="307"/>
      <c r="GW1645" s="307"/>
      <c r="GX1645" s="307"/>
      <c r="GY1645" s="307"/>
      <c r="GZ1645" s="307"/>
      <c r="HA1645" s="307"/>
      <c r="HB1645" s="307"/>
      <c r="HC1645" s="307"/>
      <c r="HD1645" s="307"/>
      <c r="HE1645" s="307"/>
      <c r="HF1645" s="307"/>
      <c r="HG1645" s="307"/>
      <c r="HH1645" s="307"/>
      <c r="HI1645" s="307"/>
      <c r="HJ1645" s="307"/>
      <c r="HK1645" s="307"/>
      <c r="HL1645" s="307"/>
      <c r="HM1645" s="307"/>
      <c r="HN1645" s="307"/>
      <c r="HO1645" s="307"/>
      <c r="HP1645" s="307"/>
      <c r="HQ1645" s="307"/>
      <c r="HR1645" s="307"/>
      <c r="HS1645" s="307"/>
      <c r="HT1645" s="307"/>
      <c r="HU1645" s="307"/>
      <c r="HV1645" s="307"/>
      <c r="HW1645" s="307"/>
      <c r="HX1645" s="307"/>
      <c r="HY1645" s="307"/>
      <c r="HZ1645" s="307"/>
      <c r="IA1645" s="307"/>
      <c r="IB1645" s="307"/>
      <c r="IC1645" s="307"/>
      <c r="ID1645" s="307"/>
      <c r="IE1645" s="307"/>
      <c r="IF1645" s="307"/>
      <c r="IG1645" s="307"/>
      <c r="IH1645" s="307"/>
      <c r="II1645" s="307"/>
      <c r="IJ1645" s="307"/>
      <c r="IK1645" s="307"/>
      <c r="IL1645" s="307"/>
      <c r="IM1645" s="307"/>
      <c r="IN1645" s="307"/>
      <c r="IO1645" s="307"/>
      <c r="IP1645" s="307"/>
      <c r="IQ1645" s="307"/>
      <c r="IR1645" s="307"/>
      <c r="IS1645" s="307"/>
      <c r="IT1645" s="307"/>
      <c r="IU1645" s="307"/>
      <c r="IV1645" s="307"/>
      <c r="IW1645" s="307"/>
      <c r="IX1645" s="307"/>
      <c r="IY1645" s="307"/>
      <c r="IZ1645" s="307"/>
      <c r="JA1645" s="307"/>
      <c r="JB1645" s="307"/>
      <c r="JC1645" s="307"/>
      <c r="JD1645" s="307"/>
      <c r="JE1645" s="307"/>
      <c r="JF1645" s="307"/>
      <c r="JG1645" s="307"/>
      <c r="JH1645" s="307"/>
      <c r="JI1645" s="307"/>
      <c r="JJ1645" s="307"/>
      <c r="JK1645" s="307"/>
      <c r="JL1645" s="307"/>
      <c r="JM1645" s="307"/>
      <c r="JN1645" s="307"/>
      <c r="JO1645" s="307"/>
      <c r="JP1645" s="307"/>
      <c r="JQ1645" s="307"/>
      <c r="JR1645" s="307"/>
      <c r="JS1645" s="307"/>
      <c r="JT1645" s="307"/>
      <c r="JU1645" s="307"/>
      <c r="JV1645" s="307"/>
      <c r="JW1645" s="307"/>
      <c r="JX1645" s="307"/>
      <c r="JY1645" s="307"/>
      <c r="JZ1645" s="307"/>
      <c r="KA1645" s="307"/>
      <c r="KB1645" s="307"/>
      <c r="KC1645" s="307"/>
      <c r="KD1645" s="307"/>
      <c r="KE1645" s="307"/>
      <c r="KF1645" s="307"/>
      <c r="KG1645" s="307"/>
      <c r="KH1645" s="307"/>
      <c r="KI1645" s="307"/>
      <c r="KJ1645" s="307"/>
      <c r="KK1645" s="307"/>
      <c r="KL1645" s="307"/>
      <c r="KM1645" s="307"/>
      <c r="KN1645" s="307"/>
      <c r="KO1645" s="307"/>
      <c r="KP1645" s="307"/>
      <c r="KQ1645" s="307"/>
      <c r="KR1645" s="307"/>
      <c r="KS1645" s="307"/>
      <c r="KT1645" s="307"/>
    </row>
    <row r="1646" spans="14:306" s="56" customFormat="1" ht="15" customHeight="1">
      <c r="AG1646" s="57"/>
      <c r="AH1646" s="57"/>
      <c r="AI1646" s="57"/>
      <c r="AJ1646" s="57"/>
      <c r="AK1646" s="57"/>
      <c r="AL1646" s="57"/>
      <c r="AM1646" s="57"/>
      <c r="AN1646" s="57"/>
      <c r="AO1646" s="57"/>
      <c r="AP1646" s="57"/>
      <c r="AQ1646" s="57"/>
      <c r="AR1646" s="57"/>
      <c r="AS1646" s="57"/>
      <c r="AT1646" s="57"/>
      <c r="AU1646" s="57"/>
      <c r="AV1646" s="57"/>
      <c r="AW1646" s="57"/>
      <c r="AX1646" s="57"/>
      <c r="AY1646" s="57"/>
      <c r="AZ1646" s="57"/>
      <c r="BA1646" s="57"/>
      <c r="BB1646" s="57"/>
      <c r="BC1646" s="57"/>
      <c r="BD1646" s="57"/>
      <c r="BE1646" s="57"/>
      <c r="BF1646" s="57"/>
      <c r="BG1646" s="57"/>
      <c r="BH1646" s="57"/>
      <c r="BI1646" s="57"/>
      <c r="BJ1646" s="57"/>
      <c r="BK1646" s="57"/>
      <c r="BL1646" s="57"/>
      <c r="BM1646" s="57"/>
      <c r="BN1646" s="57"/>
      <c r="CB1646" s="307"/>
      <c r="CC1646" s="307"/>
      <c r="CD1646" s="307"/>
      <c r="CE1646" s="307"/>
      <c r="CF1646" s="307"/>
      <c r="CG1646" s="307"/>
      <c r="CH1646" s="307"/>
      <c r="CI1646" s="307"/>
      <c r="CJ1646" s="307"/>
      <c r="CK1646" s="307"/>
      <c r="CL1646" s="307"/>
      <c r="CM1646" s="307"/>
      <c r="CN1646" s="307"/>
      <c r="CO1646" s="307"/>
      <c r="CP1646" s="307"/>
      <c r="CQ1646" s="307"/>
      <c r="CR1646" s="307"/>
      <c r="CS1646" s="307"/>
      <c r="CT1646" s="307"/>
      <c r="CU1646" s="307"/>
      <c r="CV1646" s="307"/>
      <c r="CW1646" s="307"/>
      <c r="CX1646" s="307"/>
      <c r="CY1646" s="307"/>
      <c r="CZ1646" s="307"/>
      <c r="DA1646" s="307"/>
      <c r="DB1646" s="307"/>
      <c r="DC1646" s="307"/>
      <c r="DD1646" s="307"/>
      <c r="DE1646" s="307"/>
      <c r="DF1646" s="307"/>
      <c r="DG1646" s="307"/>
      <c r="DH1646" s="307"/>
      <c r="DI1646" s="390"/>
      <c r="DJ1646" s="390"/>
      <c r="DK1646" s="307"/>
      <c r="DL1646" s="307"/>
      <c r="DM1646" s="307"/>
      <c r="DN1646" s="307"/>
      <c r="DO1646" s="307"/>
      <c r="DP1646" s="307"/>
      <c r="DQ1646" s="307"/>
      <c r="DR1646" s="307"/>
      <c r="DS1646" s="307"/>
      <c r="DT1646" s="307"/>
      <c r="DU1646" s="307"/>
      <c r="DV1646" s="307"/>
      <c r="DW1646" s="307"/>
      <c r="DX1646" s="307"/>
      <c r="DY1646" s="307"/>
      <c r="DZ1646" s="307"/>
      <c r="EA1646" s="307"/>
      <c r="EB1646" s="307"/>
      <c r="EC1646" s="307"/>
      <c r="ED1646" s="307"/>
      <c r="EE1646" s="307"/>
      <c r="EF1646" s="307"/>
      <c r="EG1646" s="307"/>
      <c r="EH1646" s="307"/>
      <c r="EI1646" s="307"/>
      <c r="EJ1646" s="307"/>
      <c r="EK1646" s="307"/>
      <c r="EL1646" s="307"/>
      <c r="EM1646" s="307"/>
      <c r="EN1646" s="307"/>
      <c r="EO1646" s="307"/>
      <c r="EP1646" s="307"/>
      <c r="EQ1646" s="307"/>
      <c r="ER1646" s="307"/>
      <c r="ES1646" s="307"/>
      <c r="ET1646" s="307"/>
      <c r="EU1646" s="390"/>
      <c r="EV1646" s="390"/>
      <c r="EW1646" s="307"/>
      <c r="EX1646" s="307"/>
      <c r="EY1646" s="307"/>
      <c r="EZ1646" s="307"/>
      <c r="FA1646" s="307"/>
      <c r="FB1646" s="307"/>
      <c r="FC1646" s="307"/>
      <c r="FD1646" s="307"/>
      <c r="FE1646" s="307"/>
      <c r="FF1646" s="307"/>
      <c r="FG1646" s="307"/>
      <c r="FH1646" s="307"/>
      <c r="FI1646" s="307"/>
      <c r="FJ1646" s="307"/>
      <c r="FK1646" s="307"/>
      <c r="FL1646" s="307"/>
      <c r="FM1646" s="307"/>
      <c r="FN1646" s="307"/>
      <c r="FO1646" s="307"/>
      <c r="FP1646" s="307"/>
      <c r="FQ1646" s="307"/>
      <c r="FR1646" s="307"/>
      <c r="FS1646" s="307"/>
      <c r="FT1646" s="307"/>
      <c r="FU1646" s="307"/>
      <c r="FV1646" s="307"/>
      <c r="FW1646" s="307"/>
      <c r="FX1646" s="307"/>
      <c r="FY1646" s="307"/>
      <c r="FZ1646" s="307"/>
      <c r="GA1646" s="307"/>
      <c r="GB1646" s="307"/>
      <c r="GC1646" s="307"/>
      <c r="GD1646" s="307"/>
      <c r="GE1646" s="307"/>
      <c r="GF1646" s="307"/>
      <c r="GG1646" s="307"/>
      <c r="GH1646" s="307"/>
      <c r="GI1646" s="307"/>
      <c r="GJ1646" s="307"/>
      <c r="GK1646" s="307"/>
      <c r="GL1646" s="307"/>
      <c r="GM1646" s="307"/>
      <c r="GN1646" s="307"/>
      <c r="GO1646" s="307"/>
      <c r="GP1646" s="307"/>
      <c r="GQ1646" s="307"/>
      <c r="GR1646" s="307"/>
      <c r="GS1646" s="307"/>
      <c r="GT1646" s="307"/>
      <c r="GU1646" s="307"/>
      <c r="GV1646" s="307"/>
      <c r="GW1646" s="307"/>
      <c r="GX1646" s="307"/>
      <c r="GY1646" s="307"/>
      <c r="GZ1646" s="307"/>
      <c r="HA1646" s="307"/>
      <c r="HB1646" s="307"/>
      <c r="HC1646" s="307"/>
      <c r="HD1646" s="307"/>
      <c r="HE1646" s="307"/>
      <c r="HF1646" s="307"/>
      <c r="HG1646" s="307"/>
      <c r="HH1646" s="307"/>
      <c r="HI1646" s="307"/>
      <c r="HJ1646" s="307"/>
      <c r="HK1646" s="307"/>
      <c r="HL1646" s="307"/>
      <c r="HM1646" s="307"/>
      <c r="HN1646" s="307"/>
      <c r="HO1646" s="307"/>
      <c r="HP1646" s="307"/>
      <c r="HQ1646" s="307"/>
      <c r="HR1646" s="307"/>
      <c r="HS1646" s="307"/>
      <c r="HT1646" s="307"/>
      <c r="HU1646" s="307"/>
      <c r="HV1646" s="307"/>
      <c r="HW1646" s="307"/>
      <c r="HX1646" s="307"/>
      <c r="HY1646" s="307"/>
      <c r="HZ1646" s="307"/>
      <c r="IA1646" s="307"/>
      <c r="IB1646" s="307"/>
      <c r="IC1646" s="307"/>
      <c r="ID1646" s="307"/>
      <c r="IE1646" s="307"/>
      <c r="IF1646" s="307"/>
      <c r="IG1646" s="307"/>
      <c r="IH1646" s="307"/>
      <c r="II1646" s="307"/>
      <c r="IJ1646" s="307"/>
      <c r="IK1646" s="307"/>
      <c r="IL1646" s="307"/>
      <c r="IM1646" s="307"/>
      <c r="IN1646" s="307"/>
      <c r="IO1646" s="307"/>
      <c r="IP1646" s="307"/>
      <c r="IQ1646" s="307"/>
      <c r="IR1646" s="307"/>
      <c r="IS1646" s="307"/>
      <c r="IT1646" s="307"/>
      <c r="IU1646" s="307"/>
      <c r="IV1646" s="307"/>
      <c r="IW1646" s="307"/>
      <c r="IX1646" s="307"/>
      <c r="IY1646" s="307"/>
      <c r="IZ1646" s="307"/>
      <c r="JA1646" s="307"/>
      <c r="JB1646" s="307"/>
      <c r="JC1646" s="307"/>
      <c r="JD1646" s="307"/>
      <c r="JE1646" s="307"/>
      <c r="JF1646" s="307"/>
      <c r="JG1646" s="307"/>
      <c r="JH1646" s="307"/>
      <c r="JI1646" s="307"/>
      <c r="JJ1646" s="307"/>
      <c r="JK1646" s="307"/>
      <c r="JL1646" s="307"/>
      <c r="JM1646" s="307"/>
      <c r="JN1646" s="307"/>
      <c r="JO1646" s="307"/>
      <c r="JP1646" s="307"/>
      <c r="JQ1646" s="307"/>
      <c r="JR1646" s="307"/>
      <c r="JS1646" s="307"/>
      <c r="JT1646" s="307"/>
      <c r="JU1646" s="307"/>
      <c r="JV1646" s="307"/>
      <c r="JW1646" s="307"/>
      <c r="JX1646" s="307"/>
      <c r="JY1646" s="307"/>
      <c r="JZ1646" s="307"/>
      <c r="KA1646" s="307"/>
      <c r="KB1646" s="307"/>
      <c r="KC1646" s="307"/>
      <c r="KD1646" s="307"/>
      <c r="KE1646" s="307"/>
      <c r="KF1646" s="307"/>
      <c r="KG1646" s="307"/>
      <c r="KH1646" s="307"/>
      <c r="KI1646" s="307"/>
      <c r="KJ1646" s="307"/>
      <c r="KK1646" s="307"/>
      <c r="KL1646" s="307"/>
      <c r="KM1646" s="307"/>
      <c r="KN1646" s="307"/>
      <c r="KO1646" s="307"/>
      <c r="KP1646" s="307"/>
      <c r="KQ1646" s="307"/>
      <c r="KR1646" s="307"/>
      <c r="KS1646" s="307"/>
      <c r="KT1646" s="307"/>
    </row>
    <row r="1647" spans="14:306" s="56" customFormat="1" ht="15" customHeight="1">
      <c r="N1647" s="311"/>
      <c r="O1647" s="311"/>
      <c r="P1647" s="311"/>
      <c r="Q1647" s="311"/>
      <c r="R1647" s="311"/>
      <c r="S1647" s="311"/>
      <c r="T1647" s="311"/>
      <c r="U1647" s="311"/>
      <c r="V1647" s="311"/>
      <c r="W1647" s="311"/>
      <c r="AG1647" s="57"/>
      <c r="AH1647" s="57"/>
      <c r="AI1647" s="57"/>
      <c r="AJ1647" s="57"/>
      <c r="AK1647" s="57"/>
      <c r="AL1647" s="57"/>
      <c r="AM1647" s="57"/>
      <c r="AN1647" s="57"/>
      <c r="AO1647" s="57"/>
      <c r="AP1647" s="57"/>
      <c r="AQ1647" s="57"/>
      <c r="AR1647" s="57"/>
      <c r="AS1647" s="57"/>
      <c r="AT1647" s="57"/>
      <c r="AU1647" s="57"/>
      <c r="AV1647" s="57"/>
      <c r="AW1647" s="57"/>
      <c r="AX1647" s="57"/>
      <c r="AY1647" s="57"/>
      <c r="AZ1647" s="57"/>
      <c r="BA1647" s="57"/>
      <c r="BB1647" s="57"/>
      <c r="BC1647" s="57"/>
      <c r="BD1647" s="57"/>
      <c r="BE1647" s="57"/>
      <c r="BF1647" s="57"/>
      <c r="BG1647" s="57"/>
      <c r="BH1647" s="57"/>
      <c r="BI1647" s="57"/>
      <c r="BJ1647" s="57"/>
      <c r="BK1647" s="57"/>
      <c r="BL1647" s="57"/>
      <c r="BM1647" s="57"/>
      <c r="BN1647" s="57"/>
      <c r="CB1647" s="307"/>
      <c r="CC1647" s="307"/>
      <c r="CD1647" s="307"/>
      <c r="CE1647" s="307"/>
      <c r="CF1647" s="307"/>
      <c r="CG1647" s="307"/>
      <c r="CH1647" s="307"/>
      <c r="CI1647" s="307"/>
      <c r="CJ1647" s="307"/>
      <c r="CK1647" s="307"/>
      <c r="CL1647" s="307"/>
      <c r="CM1647" s="307"/>
      <c r="CN1647" s="307"/>
      <c r="CO1647" s="307"/>
      <c r="CP1647" s="307"/>
      <c r="CQ1647" s="307"/>
      <c r="CR1647" s="307"/>
      <c r="CS1647" s="307"/>
      <c r="CT1647" s="307"/>
      <c r="CU1647" s="307"/>
      <c r="CV1647" s="307"/>
      <c r="CW1647" s="307"/>
      <c r="CX1647" s="307"/>
      <c r="CY1647" s="307"/>
      <c r="CZ1647" s="307"/>
      <c r="DA1647" s="307"/>
      <c r="DB1647" s="307"/>
      <c r="DC1647" s="307"/>
      <c r="DD1647" s="307"/>
      <c r="DE1647" s="307"/>
      <c r="DF1647" s="307"/>
      <c r="DG1647" s="307"/>
      <c r="DH1647" s="307"/>
      <c r="DI1647" s="390"/>
      <c r="DJ1647" s="390"/>
      <c r="DK1647" s="307"/>
      <c r="DL1647" s="307"/>
      <c r="DM1647" s="307"/>
      <c r="DN1647" s="307"/>
      <c r="DO1647" s="307"/>
      <c r="DP1647" s="307"/>
      <c r="DQ1647" s="307"/>
      <c r="DR1647" s="307"/>
      <c r="DS1647" s="307"/>
      <c r="DT1647" s="307"/>
      <c r="DU1647" s="307"/>
      <c r="DV1647" s="307"/>
      <c r="DW1647" s="307"/>
      <c r="DX1647" s="307"/>
      <c r="DY1647" s="307"/>
      <c r="DZ1647" s="307"/>
      <c r="EA1647" s="307"/>
      <c r="EB1647" s="307"/>
      <c r="EC1647" s="307"/>
      <c r="ED1647" s="307"/>
      <c r="EE1647" s="307"/>
      <c r="EF1647" s="307"/>
      <c r="EG1647" s="307"/>
      <c r="EH1647" s="307"/>
      <c r="EI1647" s="307"/>
      <c r="EJ1647" s="307"/>
      <c r="EK1647" s="307"/>
      <c r="EL1647" s="307"/>
      <c r="EM1647" s="307"/>
      <c r="EN1647" s="307"/>
      <c r="EO1647" s="307"/>
      <c r="EP1647" s="307"/>
      <c r="EQ1647" s="307"/>
      <c r="ER1647" s="307"/>
      <c r="ES1647" s="307"/>
      <c r="ET1647" s="307"/>
      <c r="EU1647" s="390"/>
      <c r="EV1647" s="390"/>
      <c r="EW1647" s="307"/>
      <c r="EX1647" s="307"/>
      <c r="EY1647" s="307"/>
      <c r="EZ1647" s="307"/>
      <c r="FA1647" s="307"/>
      <c r="FB1647" s="307"/>
      <c r="FC1647" s="307"/>
      <c r="FD1647" s="307"/>
      <c r="FE1647" s="307"/>
      <c r="FF1647" s="307"/>
      <c r="FG1647" s="307"/>
      <c r="FH1647" s="307"/>
      <c r="FI1647" s="307"/>
      <c r="FJ1647" s="307"/>
      <c r="FK1647" s="307"/>
      <c r="FL1647" s="307"/>
      <c r="FM1647" s="307"/>
      <c r="FN1647" s="307"/>
      <c r="FO1647" s="307"/>
      <c r="FP1647" s="307"/>
      <c r="FQ1647" s="307"/>
      <c r="FR1647" s="307"/>
      <c r="FS1647" s="307"/>
      <c r="FT1647" s="307"/>
      <c r="FU1647" s="307"/>
      <c r="FV1647" s="307"/>
      <c r="FW1647" s="307"/>
      <c r="FX1647" s="307"/>
      <c r="FY1647" s="307"/>
      <c r="FZ1647" s="307"/>
      <c r="GA1647" s="307"/>
      <c r="GB1647" s="307"/>
      <c r="GC1647" s="307"/>
      <c r="GD1647" s="307"/>
      <c r="GE1647" s="307"/>
      <c r="GF1647" s="307"/>
      <c r="GG1647" s="307"/>
      <c r="GH1647" s="307"/>
      <c r="GI1647" s="307"/>
      <c r="GJ1647" s="307"/>
      <c r="GK1647" s="307"/>
      <c r="GL1647" s="307"/>
      <c r="GM1647" s="307"/>
      <c r="GN1647" s="307"/>
      <c r="GO1647" s="307"/>
      <c r="GP1647" s="307"/>
      <c r="GQ1647" s="307"/>
      <c r="GR1647" s="307"/>
      <c r="GS1647" s="307"/>
      <c r="GT1647" s="307"/>
      <c r="GU1647" s="307"/>
      <c r="GV1647" s="307"/>
      <c r="GW1647" s="307"/>
      <c r="GX1647" s="307"/>
      <c r="GY1647" s="307"/>
      <c r="GZ1647" s="307"/>
      <c r="HA1647" s="307"/>
      <c r="HB1647" s="307"/>
      <c r="HC1647" s="307"/>
      <c r="HD1647" s="307"/>
      <c r="HE1647" s="307"/>
      <c r="HF1647" s="307"/>
      <c r="HG1647" s="307"/>
      <c r="HH1647" s="307"/>
      <c r="HI1647" s="307"/>
      <c r="HJ1647" s="307"/>
      <c r="HK1647" s="307"/>
      <c r="HL1647" s="307"/>
      <c r="HM1647" s="307"/>
      <c r="HN1647" s="307"/>
      <c r="HO1647" s="307"/>
      <c r="HP1647" s="307"/>
      <c r="HQ1647" s="307"/>
      <c r="HR1647" s="307"/>
      <c r="HS1647" s="307"/>
      <c r="HT1647" s="307"/>
      <c r="HU1647" s="307"/>
      <c r="HV1647" s="307"/>
      <c r="HW1647" s="307"/>
      <c r="HX1647" s="307"/>
      <c r="HY1647" s="307"/>
      <c r="HZ1647" s="307"/>
      <c r="IA1647" s="307"/>
      <c r="IB1647" s="307"/>
      <c r="IC1647" s="307"/>
      <c r="ID1647" s="307"/>
      <c r="IE1647" s="307"/>
      <c r="IF1647" s="307"/>
      <c r="IG1647" s="307"/>
      <c r="IH1647" s="307"/>
      <c r="II1647" s="307"/>
      <c r="IJ1647" s="307"/>
      <c r="IK1647" s="307"/>
      <c r="IL1647" s="307"/>
      <c r="IM1647" s="307"/>
      <c r="IN1647" s="307"/>
      <c r="IO1647" s="307"/>
      <c r="IP1647" s="307"/>
      <c r="IQ1647" s="307"/>
      <c r="IR1647" s="307"/>
      <c r="IS1647" s="307"/>
      <c r="IT1647" s="307"/>
      <c r="IU1647" s="307"/>
      <c r="IV1647" s="307"/>
      <c r="IW1647" s="307"/>
      <c r="IX1647" s="307"/>
      <c r="IY1647" s="307"/>
      <c r="IZ1647" s="307"/>
      <c r="JA1647" s="307"/>
      <c r="JB1647" s="307"/>
      <c r="JC1647" s="307"/>
      <c r="JD1647" s="307"/>
      <c r="JE1647" s="307"/>
      <c r="JF1647" s="307"/>
      <c r="JG1647" s="307"/>
      <c r="JH1647" s="307"/>
      <c r="JI1647" s="307"/>
      <c r="JJ1647" s="307"/>
      <c r="JK1647" s="307"/>
      <c r="JL1647" s="307"/>
      <c r="JM1647" s="307"/>
      <c r="JN1647" s="307"/>
      <c r="JO1647" s="307"/>
      <c r="JP1647" s="307"/>
      <c r="JQ1647" s="307"/>
      <c r="JR1647" s="307"/>
      <c r="JS1647" s="307"/>
      <c r="JT1647" s="307"/>
      <c r="JU1647" s="307"/>
      <c r="JV1647" s="307"/>
      <c r="JW1647" s="307"/>
      <c r="JX1647" s="307"/>
      <c r="JY1647" s="307"/>
      <c r="JZ1647" s="307"/>
      <c r="KA1647" s="307"/>
      <c r="KB1647" s="307"/>
      <c r="KC1647" s="307"/>
      <c r="KD1647" s="307"/>
      <c r="KE1647" s="307"/>
      <c r="KF1647" s="307"/>
      <c r="KG1647" s="307"/>
      <c r="KH1647" s="307"/>
      <c r="KI1647" s="307"/>
      <c r="KJ1647" s="307"/>
      <c r="KK1647" s="307"/>
      <c r="KL1647" s="307"/>
      <c r="KM1647" s="307"/>
      <c r="KN1647" s="307"/>
      <c r="KO1647" s="307"/>
      <c r="KP1647" s="307"/>
      <c r="KQ1647" s="307"/>
      <c r="KR1647" s="307"/>
      <c r="KS1647" s="307"/>
      <c r="KT1647" s="307"/>
    </row>
    <row r="1648" spans="14:306" s="56" customFormat="1" ht="15" customHeight="1">
      <c r="N1648" s="311"/>
      <c r="O1648" s="311"/>
      <c r="P1648" s="311"/>
      <c r="Q1648" s="311"/>
      <c r="R1648" s="311"/>
      <c r="S1648" s="311"/>
      <c r="T1648" s="311"/>
      <c r="U1648" s="311"/>
      <c r="V1648" s="311"/>
      <c r="W1648" s="311"/>
      <c r="AG1648" s="57"/>
      <c r="AH1648" s="57"/>
      <c r="AI1648" s="57"/>
      <c r="AJ1648" s="57"/>
      <c r="AK1648" s="57"/>
      <c r="AL1648" s="57"/>
      <c r="AM1648" s="57"/>
      <c r="AN1648" s="57"/>
      <c r="AO1648" s="57"/>
      <c r="AP1648" s="57"/>
      <c r="AQ1648" s="57"/>
      <c r="AR1648" s="57"/>
      <c r="AS1648" s="57"/>
      <c r="AT1648" s="57"/>
      <c r="AU1648" s="57"/>
      <c r="AV1648" s="57"/>
      <c r="AW1648" s="57"/>
      <c r="AX1648" s="57"/>
      <c r="AY1648" s="57"/>
      <c r="AZ1648" s="57"/>
      <c r="BA1648" s="57"/>
      <c r="BB1648" s="57"/>
      <c r="BC1648" s="57"/>
      <c r="BD1648" s="57"/>
      <c r="BE1648" s="57"/>
      <c r="BF1648" s="57"/>
      <c r="BG1648" s="57"/>
      <c r="BH1648" s="57"/>
      <c r="BI1648" s="57"/>
      <c r="BJ1648" s="57"/>
      <c r="BK1648" s="57"/>
      <c r="BL1648" s="57"/>
      <c r="BM1648" s="57"/>
      <c r="BN1648" s="57"/>
      <c r="CB1648" s="307"/>
      <c r="CC1648" s="307"/>
      <c r="CD1648" s="307"/>
      <c r="CE1648" s="307"/>
      <c r="CF1648" s="307"/>
      <c r="CG1648" s="307"/>
      <c r="CH1648" s="307"/>
      <c r="CI1648" s="307"/>
      <c r="CJ1648" s="307"/>
      <c r="CK1648" s="307"/>
      <c r="CL1648" s="307"/>
      <c r="CM1648" s="307"/>
      <c r="CN1648" s="307"/>
      <c r="CO1648" s="307"/>
      <c r="CP1648" s="307"/>
      <c r="CQ1648" s="307"/>
      <c r="CR1648" s="307"/>
      <c r="CS1648" s="307"/>
      <c r="CT1648" s="307"/>
      <c r="CU1648" s="307"/>
      <c r="CV1648" s="307"/>
      <c r="CW1648" s="307"/>
      <c r="CX1648" s="307"/>
      <c r="CY1648" s="307"/>
      <c r="CZ1648" s="307"/>
      <c r="DA1648" s="307"/>
      <c r="DB1648" s="307"/>
      <c r="DC1648" s="307"/>
      <c r="DD1648" s="307"/>
      <c r="DE1648" s="307"/>
      <c r="DF1648" s="307"/>
      <c r="DG1648" s="307"/>
      <c r="DH1648" s="307"/>
      <c r="DI1648" s="390"/>
      <c r="DJ1648" s="390"/>
      <c r="DK1648" s="307"/>
      <c r="DL1648" s="307"/>
      <c r="DM1648" s="307"/>
      <c r="DN1648" s="307"/>
      <c r="DO1648" s="307"/>
      <c r="DP1648" s="307"/>
      <c r="DQ1648" s="307"/>
      <c r="DR1648" s="307"/>
      <c r="DS1648" s="307"/>
      <c r="DT1648" s="307"/>
      <c r="DU1648" s="307"/>
      <c r="DV1648" s="307"/>
      <c r="DW1648" s="307"/>
      <c r="DX1648" s="307"/>
      <c r="DY1648" s="307"/>
      <c r="DZ1648" s="307"/>
      <c r="EA1648" s="307"/>
      <c r="EB1648" s="307"/>
      <c r="EC1648" s="307"/>
      <c r="ED1648" s="307"/>
      <c r="EE1648" s="307"/>
      <c r="EF1648" s="307"/>
      <c r="EG1648" s="307"/>
      <c r="EH1648" s="307"/>
      <c r="EI1648" s="307"/>
      <c r="EJ1648" s="307"/>
      <c r="EK1648" s="307"/>
      <c r="EL1648" s="307"/>
      <c r="EM1648" s="307"/>
      <c r="EN1648" s="307"/>
      <c r="EO1648" s="307"/>
      <c r="EP1648" s="307"/>
      <c r="EQ1648" s="307"/>
      <c r="ER1648" s="307"/>
      <c r="ES1648" s="307"/>
      <c r="ET1648" s="307"/>
      <c r="EU1648" s="390"/>
      <c r="EV1648" s="390"/>
      <c r="EW1648" s="307"/>
      <c r="EX1648" s="307"/>
      <c r="EY1648" s="307"/>
      <c r="EZ1648" s="307"/>
      <c r="FA1648" s="307"/>
      <c r="FB1648" s="307"/>
      <c r="FC1648" s="307"/>
      <c r="FD1648" s="307"/>
      <c r="FE1648" s="307"/>
      <c r="FF1648" s="307"/>
      <c r="FG1648" s="307"/>
      <c r="FH1648" s="307"/>
      <c r="FI1648" s="307"/>
      <c r="FJ1648" s="307"/>
      <c r="FK1648" s="307"/>
      <c r="FL1648" s="307"/>
      <c r="FM1648" s="307"/>
      <c r="FN1648" s="307"/>
      <c r="FO1648" s="307"/>
      <c r="FP1648" s="307"/>
      <c r="FQ1648" s="307"/>
      <c r="FR1648" s="307"/>
      <c r="FS1648" s="307"/>
      <c r="FT1648" s="307"/>
      <c r="FU1648" s="307"/>
      <c r="FV1648" s="307"/>
      <c r="FW1648" s="307"/>
      <c r="FX1648" s="307"/>
      <c r="FY1648" s="307"/>
      <c r="FZ1648" s="307"/>
      <c r="GA1648" s="307"/>
      <c r="GB1648" s="307"/>
      <c r="GC1648" s="307"/>
      <c r="GD1648" s="307"/>
      <c r="GE1648" s="307"/>
      <c r="GF1648" s="307"/>
      <c r="GG1648" s="307"/>
      <c r="GH1648" s="307"/>
      <c r="GI1648" s="307"/>
      <c r="GJ1648" s="307"/>
      <c r="GK1648" s="307"/>
      <c r="GL1648" s="307"/>
      <c r="GM1648" s="307"/>
      <c r="GN1648" s="307"/>
      <c r="GO1648" s="307"/>
      <c r="GP1648" s="307"/>
      <c r="GQ1648" s="307"/>
      <c r="GR1648" s="307"/>
      <c r="GS1648" s="307"/>
      <c r="GT1648" s="307"/>
      <c r="GU1648" s="307"/>
      <c r="GV1648" s="307"/>
      <c r="GW1648" s="307"/>
      <c r="GX1648" s="307"/>
      <c r="GY1648" s="307"/>
      <c r="GZ1648" s="307"/>
      <c r="HA1648" s="307"/>
      <c r="HB1648" s="307"/>
      <c r="HC1648" s="307"/>
      <c r="HD1648" s="307"/>
      <c r="HE1648" s="307"/>
      <c r="HF1648" s="307"/>
      <c r="HG1648" s="307"/>
      <c r="HH1648" s="307"/>
      <c r="HI1648" s="307"/>
      <c r="HJ1648" s="307"/>
      <c r="HK1648" s="307"/>
      <c r="HL1648" s="307"/>
      <c r="HM1648" s="307"/>
      <c r="HN1648" s="307"/>
      <c r="HO1648" s="307"/>
      <c r="HP1648" s="307"/>
      <c r="HQ1648" s="307"/>
      <c r="HR1648" s="307"/>
      <c r="HS1648" s="307"/>
      <c r="HT1648" s="307"/>
      <c r="HU1648" s="307"/>
      <c r="HV1648" s="307"/>
      <c r="HW1648" s="307"/>
      <c r="HX1648" s="307"/>
      <c r="HY1648" s="307"/>
      <c r="HZ1648" s="307"/>
      <c r="IA1648" s="307"/>
      <c r="IB1648" s="307"/>
      <c r="IC1648" s="307"/>
      <c r="ID1648" s="307"/>
      <c r="IE1648" s="307"/>
      <c r="IF1648" s="307"/>
      <c r="IG1648" s="307"/>
      <c r="IH1648" s="307"/>
      <c r="II1648" s="307"/>
      <c r="IJ1648" s="307"/>
      <c r="IK1648" s="307"/>
      <c r="IL1648" s="307"/>
      <c r="IM1648" s="307"/>
      <c r="IN1648" s="307"/>
      <c r="IO1648" s="307"/>
      <c r="IP1648" s="307"/>
      <c r="IQ1648" s="307"/>
      <c r="IR1648" s="307"/>
      <c r="IS1648" s="307"/>
      <c r="IT1648" s="307"/>
      <c r="IU1648" s="307"/>
      <c r="IV1648" s="307"/>
      <c r="IW1648" s="307"/>
      <c r="IX1648" s="307"/>
      <c r="IY1648" s="307"/>
      <c r="IZ1648" s="307"/>
      <c r="JA1648" s="307"/>
      <c r="JB1648" s="307"/>
      <c r="JC1648" s="307"/>
      <c r="JD1648" s="307"/>
      <c r="JE1648" s="307"/>
      <c r="JF1648" s="307"/>
      <c r="JG1648" s="307"/>
      <c r="JH1648" s="307"/>
      <c r="JI1648" s="307"/>
      <c r="JJ1648" s="307"/>
      <c r="JK1648" s="307"/>
      <c r="JL1648" s="307"/>
      <c r="JM1648" s="307"/>
      <c r="JN1648" s="307"/>
      <c r="JO1648" s="307"/>
      <c r="JP1648" s="307"/>
      <c r="JQ1648" s="307"/>
      <c r="JR1648" s="307"/>
      <c r="JS1648" s="307"/>
      <c r="JT1648" s="307"/>
      <c r="JU1648" s="307"/>
      <c r="JV1648" s="307"/>
      <c r="JW1648" s="307"/>
      <c r="JX1648" s="307"/>
      <c r="JY1648" s="307"/>
      <c r="JZ1648" s="307"/>
      <c r="KA1648" s="307"/>
      <c r="KB1648" s="307"/>
      <c r="KC1648" s="307"/>
      <c r="KD1648" s="307"/>
      <c r="KE1648" s="307"/>
      <c r="KF1648" s="307"/>
      <c r="KG1648" s="307"/>
      <c r="KH1648" s="307"/>
      <c r="KI1648" s="307"/>
      <c r="KJ1648" s="307"/>
      <c r="KK1648" s="307"/>
      <c r="KL1648" s="307"/>
      <c r="KM1648" s="307"/>
      <c r="KN1648" s="307"/>
      <c r="KO1648" s="307"/>
      <c r="KP1648" s="307"/>
      <c r="KQ1648" s="307"/>
      <c r="KR1648" s="307"/>
      <c r="KS1648" s="307"/>
      <c r="KT1648" s="307"/>
    </row>
    <row r="1649" spans="14:306" s="56" customFormat="1" ht="15" customHeight="1">
      <c r="N1649" s="311"/>
      <c r="O1649" s="311"/>
      <c r="P1649" s="311"/>
      <c r="Q1649" s="311"/>
      <c r="R1649" s="311"/>
      <c r="S1649" s="311"/>
      <c r="T1649" s="311"/>
      <c r="U1649" s="311"/>
      <c r="V1649" s="311"/>
      <c r="W1649" s="311"/>
      <c r="AG1649" s="57"/>
      <c r="AH1649" s="57"/>
      <c r="AI1649" s="57"/>
      <c r="AJ1649" s="57"/>
      <c r="AK1649" s="57"/>
      <c r="AL1649" s="57"/>
      <c r="AM1649" s="57"/>
      <c r="AN1649" s="57"/>
      <c r="AO1649" s="57"/>
      <c r="AP1649" s="57"/>
      <c r="AQ1649" s="57"/>
      <c r="AR1649" s="57"/>
      <c r="AS1649" s="57"/>
      <c r="AT1649" s="57"/>
      <c r="AU1649" s="57"/>
      <c r="AV1649" s="57"/>
      <c r="AW1649" s="57"/>
      <c r="AX1649" s="57"/>
      <c r="AY1649" s="57"/>
      <c r="AZ1649" s="57"/>
      <c r="BA1649" s="57"/>
      <c r="BB1649" s="57"/>
      <c r="BC1649" s="57"/>
      <c r="BD1649" s="57"/>
      <c r="BE1649" s="57"/>
      <c r="BF1649" s="57"/>
      <c r="BG1649" s="57"/>
      <c r="BH1649" s="57"/>
      <c r="BI1649" s="57"/>
      <c r="BJ1649" s="57"/>
      <c r="BK1649" s="57"/>
      <c r="BL1649" s="57"/>
      <c r="BM1649" s="57"/>
      <c r="BN1649" s="57"/>
      <c r="CB1649" s="307"/>
      <c r="CC1649" s="307"/>
      <c r="CD1649" s="307"/>
      <c r="CE1649" s="307"/>
      <c r="CF1649" s="307"/>
      <c r="CG1649" s="307"/>
      <c r="CH1649" s="307"/>
      <c r="CI1649" s="307"/>
      <c r="CJ1649" s="307"/>
      <c r="CK1649" s="307"/>
      <c r="CL1649" s="307"/>
      <c r="CM1649" s="307"/>
      <c r="CN1649" s="307"/>
      <c r="CO1649" s="307"/>
      <c r="CP1649" s="307"/>
      <c r="CQ1649" s="307"/>
      <c r="CR1649" s="307"/>
      <c r="CS1649" s="307"/>
      <c r="CT1649" s="307"/>
      <c r="CU1649" s="307"/>
      <c r="CV1649" s="307"/>
      <c r="CW1649" s="307"/>
      <c r="CX1649" s="307"/>
      <c r="CY1649" s="307"/>
      <c r="CZ1649" s="307"/>
      <c r="DA1649" s="307"/>
      <c r="DB1649" s="307"/>
      <c r="DC1649" s="307"/>
      <c r="DD1649" s="307"/>
      <c r="DE1649" s="307"/>
      <c r="DF1649" s="307"/>
      <c r="DG1649" s="307"/>
      <c r="DH1649" s="307"/>
      <c r="DI1649" s="390"/>
      <c r="DJ1649" s="390"/>
      <c r="DK1649" s="307"/>
      <c r="DL1649" s="307"/>
      <c r="DM1649" s="307"/>
      <c r="DN1649" s="307"/>
      <c r="DO1649" s="307"/>
      <c r="DP1649" s="307"/>
      <c r="DQ1649" s="307"/>
      <c r="DR1649" s="307"/>
      <c r="DS1649" s="307"/>
      <c r="DT1649" s="307"/>
      <c r="DU1649" s="307"/>
      <c r="DV1649" s="307"/>
      <c r="DW1649" s="307"/>
      <c r="DX1649" s="307"/>
      <c r="DY1649" s="307"/>
      <c r="DZ1649" s="307"/>
      <c r="EA1649" s="307"/>
      <c r="EB1649" s="307"/>
      <c r="EC1649" s="307"/>
      <c r="ED1649" s="307"/>
      <c r="EE1649" s="307"/>
      <c r="EF1649" s="307"/>
      <c r="EG1649" s="307"/>
      <c r="EH1649" s="307"/>
      <c r="EI1649" s="307"/>
      <c r="EJ1649" s="307"/>
      <c r="EK1649" s="307"/>
      <c r="EL1649" s="307"/>
      <c r="EM1649" s="307"/>
      <c r="EN1649" s="307"/>
      <c r="EO1649" s="307"/>
      <c r="EP1649" s="307"/>
      <c r="EQ1649" s="307"/>
      <c r="ER1649" s="307"/>
      <c r="ES1649" s="307"/>
      <c r="ET1649" s="307"/>
      <c r="EU1649" s="390"/>
      <c r="EV1649" s="390"/>
      <c r="EW1649" s="307"/>
      <c r="EX1649" s="307"/>
      <c r="EY1649" s="307"/>
      <c r="EZ1649" s="307"/>
      <c r="FA1649" s="307"/>
      <c r="FB1649" s="307"/>
      <c r="FC1649" s="307"/>
      <c r="FD1649" s="307"/>
      <c r="FE1649" s="307"/>
      <c r="FF1649" s="307"/>
      <c r="FG1649" s="307"/>
      <c r="FH1649" s="307"/>
      <c r="FI1649" s="307"/>
      <c r="FJ1649" s="307"/>
      <c r="FK1649" s="307"/>
      <c r="FL1649" s="307"/>
      <c r="FM1649" s="307"/>
      <c r="FN1649" s="307"/>
      <c r="FO1649" s="307"/>
      <c r="FP1649" s="307"/>
      <c r="FQ1649" s="307"/>
      <c r="FR1649" s="307"/>
      <c r="FS1649" s="307"/>
      <c r="FT1649" s="307"/>
      <c r="FU1649" s="307"/>
      <c r="FV1649" s="307"/>
      <c r="FW1649" s="307"/>
      <c r="FX1649" s="307"/>
      <c r="FY1649" s="307"/>
      <c r="FZ1649" s="307"/>
      <c r="GA1649" s="307"/>
      <c r="GB1649" s="307"/>
      <c r="GC1649" s="307"/>
      <c r="GD1649" s="307"/>
      <c r="GE1649" s="307"/>
      <c r="GF1649" s="307"/>
      <c r="GG1649" s="307"/>
      <c r="GH1649" s="307"/>
      <c r="GI1649" s="307"/>
      <c r="GJ1649" s="307"/>
      <c r="GK1649" s="307"/>
      <c r="GL1649" s="307"/>
      <c r="GM1649" s="307"/>
      <c r="GN1649" s="307"/>
      <c r="GO1649" s="307"/>
      <c r="GP1649" s="307"/>
      <c r="GQ1649" s="307"/>
      <c r="GR1649" s="307"/>
      <c r="GS1649" s="307"/>
      <c r="GT1649" s="307"/>
      <c r="GU1649" s="307"/>
      <c r="GV1649" s="307"/>
      <c r="GW1649" s="307"/>
      <c r="GX1649" s="307"/>
      <c r="GY1649" s="307"/>
      <c r="GZ1649" s="307"/>
      <c r="HA1649" s="307"/>
      <c r="HB1649" s="307"/>
      <c r="HC1649" s="307"/>
      <c r="HD1649" s="307"/>
      <c r="HE1649" s="307"/>
      <c r="HF1649" s="307"/>
      <c r="HG1649" s="307"/>
      <c r="HH1649" s="307"/>
      <c r="HI1649" s="307"/>
      <c r="HJ1649" s="307"/>
      <c r="HK1649" s="307"/>
      <c r="HL1649" s="307"/>
      <c r="HM1649" s="307"/>
      <c r="HN1649" s="307"/>
      <c r="HO1649" s="307"/>
      <c r="HP1649" s="307"/>
      <c r="HQ1649" s="307"/>
      <c r="HR1649" s="307"/>
      <c r="HS1649" s="307"/>
      <c r="HT1649" s="307"/>
      <c r="HU1649" s="307"/>
      <c r="HV1649" s="307"/>
      <c r="HW1649" s="307"/>
      <c r="HX1649" s="307"/>
      <c r="HY1649" s="307"/>
      <c r="HZ1649" s="307"/>
      <c r="IA1649" s="307"/>
      <c r="IB1649" s="307"/>
      <c r="IC1649" s="307"/>
      <c r="ID1649" s="307"/>
      <c r="IE1649" s="307"/>
      <c r="IF1649" s="307"/>
      <c r="IG1649" s="307"/>
      <c r="IH1649" s="307"/>
      <c r="II1649" s="307"/>
      <c r="IJ1649" s="307"/>
      <c r="IK1649" s="307"/>
      <c r="IL1649" s="307"/>
      <c r="IM1649" s="307"/>
      <c r="IN1649" s="307"/>
      <c r="IO1649" s="307"/>
      <c r="IP1649" s="307"/>
      <c r="IQ1649" s="307"/>
      <c r="IR1649" s="307"/>
      <c r="IS1649" s="307"/>
      <c r="IT1649" s="307"/>
      <c r="IU1649" s="307"/>
      <c r="IV1649" s="307"/>
      <c r="IW1649" s="307"/>
      <c r="IX1649" s="307"/>
      <c r="IY1649" s="307"/>
      <c r="IZ1649" s="307"/>
      <c r="JA1649" s="307"/>
      <c r="JB1649" s="307"/>
      <c r="JC1649" s="307"/>
      <c r="JD1649" s="307"/>
      <c r="JE1649" s="307"/>
      <c r="JF1649" s="307"/>
      <c r="JG1649" s="307"/>
      <c r="JH1649" s="307"/>
      <c r="JI1649" s="307"/>
      <c r="JJ1649" s="307"/>
      <c r="JK1649" s="307"/>
      <c r="JL1649" s="307"/>
      <c r="JM1649" s="307"/>
      <c r="JN1649" s="307"/>
      <c r="JO1649" s="307"/>
      <c r="JP1649" s="307"/>
      <c r="JQ1649" s="307"/>
      <c r="JR1649" s="307"/>
      <c r="JS1649" s="307"/>
      <c r="JT1649" s="307"/>
      <c r="JU1649" s="307"/>
      <c r="JV1649" s="307"/>
      <c r="JW1649" s="307"/>
      <c r="JX1649" s="307"/>
      <c r="JY1649" s="307"/>
      <c r="JZ1649" s="307"/>
      <c r="KA1649" s="307"/>
      <c r="KB1649" s="307"/>
      <c r="KC1649" s="307"/>
      <c r="KD1649" s="307"/>
      <c r="KE1649" s="307"/>
      <c r="KF1649" s="307"/>
      <c r="KG1649" s="307"/>
      <c r="KH1649" s="307"/>
      <c r="KI1649" s="307"/>
      <c r="KJ1649" s="307"/>
      <c r="KK1649" s="307"/>
      <c r="KL1649" s="307"/>
      <c r="KM1649" s="307"/>
      <c r="KN1649" s="307"/>
      <c r="KO1649" s="307"/>
      <c r="KP1649" s="307"/>
      <c r="KQ1649" s="307"/>
      <c r="KR1649" s="307"/>
      <c r="KS1649" s="307"/>
      <c r="KT1649" s="307"/>
    </row>
    <row r="1650" spans="14:306" s="56" customFormat="1" ht="15" customHeight="1">
      <c r="N1650" s="458"/>
      <c r="O1650" s="458"/>
      <c r="P1650" s="458"/>
      <c r="Q1650" s="458"/>
      <c r="R1650" s="311"/>
      <c r="S1650" s="458"/>
      <c r="T1650" s="458"/>
      <c r="U1650" s="458"/>
      <c r="V1650" s="458"/>
      <c r="W1650" s="311"/>
      <c r="AG1650" s="57"/>
      <c r="AH1650" s="57"/>
      <c r="AI1650" s="57"/>
      <c r="AJ1650" s="57"/>
      <c r="AK1650" s="57"/>
      <c r="AL1650" s="57"/>
      <c r="AM1650" s="57"/>
      <c r="AN1650" s="57"/>
      <c r="AO1650" s="57"/>
      <c r="AP1650" s="57"/>
      <c r="AQ1650" s="57"/>
      <c r="AR1650" s="57"/>
      <c r="AS1650" s="57"/>
      <c r="AT1650" s="57"/>
      <c r="AU1650" s="57"/>
      <c r="AV1650" s="57"/>
      <c r="AW1650" s="57"/>
      <c r="AX1650" s="57"/>
      <c r="AY1650" s="57"/>
      <c r="AZ1650" s="57"/>
      <c r="BA1650" s="57"/>
      <c r="BB1650" s="57"/>
      <c r="BC1650" s="57"/>
      <c r="BD1650" s="57"/>
      <c r="BE1650" s="57"/>
      <c r="BF1650" s="57"/>
      <c r="BG1650" s="57"/>
      <c r="BH1650" s="57"/>
      <c r="BI1650" s="57"/>
      <c r="BJ1650" s="57"/>
      <c r="BK1650" s="57"/>
      <c r="BL1650" s="57"/>
      <c r="BM1650" s="57"/>
      <c r="BN1650" s="57"/>
      <c r="CB1650" s="307"/>
      <c r="CC1650" s="307"/>
      <c r="CD1650" s="307"/>
      <c r="CE1650" s="307"/>
      <c r="CF1650" s="307"/>
      <c r="CG1650" s="307"/>
      <c r="CH1650" s="307"/>
      <c r="CI1650" s="307"/>
      <c r="CJ1650" s="307"/>
      <c r="CK1650" s="307"/>
      <c r="CL1650" s="307"/>
      <c r="CM1650" s="307"/>
      <c r="CN1650" s="307"/>
      <c r="CO1650" s="307"/>
      <c r="CP1650" s="307"/>
      <c r="CQ1650" s="307"/>
      <c r="CR1650" s="307"/>
      <c r="CS1650" s="307"/>
      <c r="CT1650" s="307"/>
      <c r="CU1650" s="307"/>
      <c r="CV1650" s="307"/>
      <c r="CW1650" s="307"/>
      <c r="CX1650" s="307"/>
      <c r="CY1650" s="307"/>
      <c r="CZ1650" s="307"/>
      <c r="DA1650" s="307"/>
      <c r="DB1650" s="307"/>
      <c r="DC1650" s="307"/>
      <c r="DD1650" s="307"/>
      <c r="DE1650" s="307"/>
      <c r="DF1650" s="307"/>
      <c r="DG1650" s="307"/>
      <c r="DH1650" s="307"/>
      <c r="DI1650" s="390"/>
      <c r="DJ1650" s="390"/>
      <c r="DK1650" s="307"/>
      <c r="DL1650" s="307"/>
      <c r="DM1650" s="307"/>
      <c r="DN1650" s="307"/>
      <c r="DO1650" s="307"/>
      <c r="DP1650" s="307"/>
      <c r="DQ1650" s="307"/>
      <c r="DR1650" s="307"/>
      <c r="DS1650" s="307"/>
      <c r="DT1650" s="307"/>
      <c r="DU1650" s="307"/>
      <c r="DV1650" s="307"/>
      <c r="DW1650" s="307"/>
      <c r="DX1650" s="307"/>
      <c r="DY1650" s="307"/>
      <c r="DZ1650" s="307"/>
      <c r="EA1650" s="307"/>
      <c r="EB1650" s="307"/>
      <c r="EC1650" s="307"/>
      <c r="ED1650" s="307"/>
      <c r="EE1650" s="307"/>
      <c r="EF1650" s="307"/>
      <c r="EG1650" s="307"/>
      <c r="EH1650" s="307"/>
      <c r="EI1650" s="307"/>
      <c r="EJ1650" s="307"/>
      <c r="EK1650" s="307"/>
      <c r="EL1650" s="307"/>
      <c r="EM1650" s="307"/>
      <c r="EN1650" s="307"/>
      <c r="EO1650" s="307"/>
      <c r="EP1650" s="307"/>
      <c r="EQ1650" s="307"/>
      <c r="ER1650" s="307"/>
      <c r="ES1650" s="307"/>
      <c r="ET1650" s="307"/>
      <c r="EU1650" s="390"/>
      <c r="EV1650" s="390"/>
      <c r="EW1650" s="307"/>
      <c r="EX1650" s="307"/>
      <c r="EY1650" s="307"/>
      <c r="EZ1650" s="307"/>
      <c r="FA1650" s="307"/>
      <c r="FB1650" s="307"/>
      <c r="FC1650" s="307"/>
      <c r="FD1650" s="307"/>
      <c r="FE1650" s="307"/>
      <c r="FF1650" s="307"/>
      <c r="FG1650" s="307"/>
      <c r="FH1650" s="307"/>
      <c r="FI1650" s="307"/>
      <c r="FJ1650" s="307"/>
      <c r="FK1650" s="307"/>
      <c r="FL1650" s="307"/>
      <c r="FM1650" s="307"/>
      <c r="FN1650" s="307"/>
      <c r="FO1650" s="307"/>
      <c r="FP1650" s="307"/>
      <c r="FQ1650" s="307"/>
      <c r="FR1650" s="307"/>
      <c r="FS1650" s="307"/>
      <c r="FT1650" s="307"/>
      <c r="FU1650" s="307"/>
      <c r="FV1650" s="307"/>
      <c r="FW1650" s="307"/>
      <c r="FX1650" s="307"/>
      <c r="FY1650" s="307"/>
      <c r="FZ1650" s="307"/>
      <c r="GA1650" s="307"/>
      <c r="GB1650" s="307"/>
      <c r="GC1650" s="307"/>
      <c r="GD1650" s="307"/>
      <c r="GE1650" s="307"/>
      <c r="GF1650" s="307"/>
      <c r="GG1650" s="307"/>
      <c r="GH1650" s="307"/>
      <c r="GI1650" s="307"/>
      <c r="GJ1650" s="307"/>
      <c r="GK1650" s="307"/>
      <c r="GL1650" s="307"/>
      <c r="GM1650" s="307"/>
      <c r="GN1650" s="307"/>
      <c r="GO1650" s="307"/>
      <c r="GP1650" s="307"/>
      <c r="GQ1650" s="307"/>
      <c r="GR1650" s="307"/>
      <c r="GS1650" s="307"/>
      <c r="GT1650" s="307"/>
      <c r="GU1650" s="307"/>
      <c r="GV1650" s="307"/>
      <c r="GW1650" s="307"/>
      <c r="GX1650" s="307"/>
      <c r="GY1650" s="307"/>
      <c r="GZ1650" s="307"/>
      <c r="HA1650" s="307"/>
      <c r="HB1650" s="307"/>
      <c r="HC1650" s="307"/>
      <c r="HD1650" s="307"/>
      <c r="HE1650" s="307"/>
      <c r="HF1650" s="307"/>
      <c r="HG1650" s="307"/>
      <c r="HH1650" s="307"/>
      <c r="HI1650" s="307"/>
      <c r="HJ1650" s="307"/>
      <c r="HK1650" s="307"/>
      <c r="HL1650" s="307"/>
      <c r="HM1650" s="307"/>
      <c r="HN1650" s="307"/>
      <c r="HO1650" s="307"/>
      <c r="HP1650" s="307"/>
      <c r="HQ1650" s="307"/>
      <c r="HR1650" s="307"/>
      <c r="HS1650" s="307"/>
      <c r="HT1650" s="307"/>
      <c r="HU1650" s="307"/>
      <c r="HV1650" s="307"/>
      <c r="HW1650" s="307"/>
      <c r="HX1650" s="307"/>
      <c r="HY1650" s="307"/>
      <c r="HZ1650" s="307"/>
      <c r="IA1650" s="307"/>
      <c r="IB1650" s="307"/>
      <c r="IC1650" s="307"/>
      <c r="ID1650" s="307"/>
      <c r="IE1650" s="307"/>
      <c r="IF1650" s="307"/>
      <c r="IG1650" s="307"/>
      <c r="IH1650" s="307"/>
      <c r="II1650" s="307"/>
      <c r="IJ1650" s="307"/>
      <c r="IK1650" s="307"/>
      <c r="IL1650" s="307"/>
      <c r="IM1650" s="307"/>
      <c r="IN1650" s="307"/>
      <c r="IO1650" s="307"/>
      <c r="IP1650" s="307"/>
      <c r="IQ1650" s="307"/>
      <c r="IR1650" s="307"/>
      <c r="IS1650" s="307"/>
      <c r="IT1650" s="307"/>
      <c r="IU1650" s="307"/>
      <c r="IV1650" s="307"/>
      <c r="IW1650" s="307"/>
      <c r="IX1650" s="307"/>
      <c r="IY1650" s="307"/>
      <c r="IZ1650" s="307"/>
      <c r="JA1650" s="307"/>
      <c r="JB1650" s="307"/>
      <c r="JC1650" s="307"/>
      <c r="JD1650" s="307"/>
      <c r="JE1650" s="307"/>
      <c r="JF1650" s="307"/>
      <c r="JG1650" s="307"/>
      <c r="JH1650" s="307"/>
      <c r="JI1650" s="307"/>
      <c r="JJ1650" s="307"/>
      <c r="JK1650" s="307"/>
      <c r="JL1650" s="307"/>
      <c r="JM1650" s="307"/>
      <c r="JN1650" s="307"/>
      <c r="JO1650" s="307"/>
      <c r="JP1650" s="307"/>
      <c r="JQ1650" s="307"/>
      <c r="JR1650" s="307"/>
      <c r="JS1650" s="307"/>
      <c r="JT1650" s="307"/>
      <c r="JU1650" s="307"/>
      <c r="JV1650" s="307"/>
      <c r="JW1650" s="307"/>
      <c r="JX1650" s="307"/>
      <c r="JY1650" s="307"/>
      <c r="JZ1650" s="307"/>
      <c r="KA1650" s="307"/>
      <c r="KB1650" s="307"/>
      <c r="KC1650" s="307"/>
      <c r="KD1650" s="307"/>
      <c r="KE1650" s="307"/>
      <c r="KF1650" s="307"/>
      <c r="KG1650" s="307"/>
      <c r="KH1650" s="307"/>
      <c r="KI1650" s="307"/>
      <c r="KJ1650" s="307"/>
      <c r="KK1650" s="307"/>
      <c r="KL1650" s="307"/>
      <c r="KM1650" s="307"/>
      <c r="KN1650" s="307"/>
      <c r="KO1650" s="307"/>
      <c r="KP1650" s="307"/>
      <c r="KQ1650" s="307"/>
      <c r="KR1650" s="307"/>
      <c r="KS1650" s="307"/>
      <c r="KT1650" s="307"/>
    </row>
    <row r="1651" spans="14:306" s="56" customFormat="1" ht="15" customHeight="1">
      <c r="N1651" s="458"/>
      <c r="O1651" s="458"/>
      <c r="P1651" s="311"/>
      <c r="Q1651" s="311"/>
      <c r="R1651" s="311"/>
      <c r="S1651" s="458"/>
      <c r="T1651" s="458"/>
      <c r="U1651" s="311"/>
      <c r="V1651" s="460"/>
      <c r="W1651" s="460"/>
      <c r="AG1651" s="57"/>
      <c r="AH1651" s="57"/>
      <c r="AI1651" s="57"/>
      <c r="AJ1651" s="57"/>
      <c r="AK1651" s="57"/>
      <c r="AL1651" s="57"/>
      <c r="AM1651" s="57"/>
      <c r="AN1651" s="57"/>
      <c r="AO1651" s="57"/>
      <c r="AP1651" s="57"/>
      <c r="AQ1651" s="57"/>
      <c r="AR1651" s="57"/>
      <c r="AS1651" s="57"/>
      <c r="AT1651" s="57"/>
      <c r="AU1651" s="57"/>
      <c r="AV1651" s="57"/>
      <c r="AW1651" s="57"/>
      <c r="AX1651" s="57"/>
      <c r="AY1651" s="57"/>
      <c r="AZ1651" s="57"/>
      <c r="BA1651" s="57"/>
      <c r="BB1651" s="57"/>
      <c r="BC1651" s="57"/>
      <c r="BD1651" s="57"/>
      <c r="BE1651" s="57"/>
      <c r="BF1651" s="57"/>
      <c r="BG1651" s="57"/>
      <c r="BH1651" s="57"/>
      <c r="BI1651" s="57"/>
      <c r="BJ1651" s="57"/>
      <c r="BK1651" s="57"/>
      <c r="BL1651" s="57"/>
      <c r="BM1651" s="57"/>
      <c r="BN1651" s="57"/>
      <c r="CB1651" s="307"/>
      <c r="CC1651" s="307"/>
      <c r="CD1651" s="307"/>
      <c r="CE1651" s="307"/>
      <c r="CF1651" s="307"/>
      <c r="CG1651" s="307"/>
      <c r="CH1651" s="307"/>
      <c r="CI1651" s="307"/>
      <c r="CJ1651" s="307"/>
      <c r="CK1651" s="307"/>
      <c r="CL1651" s="307"/>
      <c r="CM1651" s="307"/>
      <c r="CN1651" s="307"/>
      <c r="CO1651" s="307"/>
      <c r="CP1651" s="307"/>
      <c r="CQ1651" s="307"/>
      <c r="CR1651" s="307"/>
      <c r="CS1651" s="307"/>
      <c r="CT1651" s="307"/>
      <c r="CU1651" s="307"/>
      <c r="CV1651" s="307"/>
      <c r="CW1651" s="307"/>
      <c r="CX1651" s="307"/>
      <c r="CY1651" s="307"/>
      <c r="CZ1651" s="307"/>
      <c r="DA1651" s="307"/>
      <c r="DB1651" s="307"/>
      <c r="DC1651" s="307"/>
      <c r="DD1651" s="307"/>
      <c r="DE1651" s="307"/>
      <c r="DF1651" s="307"/>
      <c r="DG1651" s="307"/>
      <c r="DH1651" s="307"/>
      <c r="DI1651" s="390"/>
      <c r="DJ1651" s="390"/>
      <c r="DK1651" s="307"/>
      <c r="DL1651" s="307"/>
      <c r="DM1651" s="307"/>
      <c r="DN1651" s="307"/>
      <c r="DO1651" s="307"/>
      <c r="DP1651" s="307"/>
      <c r="DQ1651" s="307"/>
      <c r="DR1651" s="307"/>
      <c r="DS1651" s="307"/>
      <c r="DT1651" s="307"/>
      <c r="DU1651" s="307"/>
      <c r="DV1651" s="307"/>
      <c r="DW1651" s="307"/>
      <c r="DX1651" s="307"/>
      <c r="DY1651" s="307"/>
      <c r="DZ1651" s="307"/>
      <c r="EA1651" s="307"/>
      <c r="EB1651" s="307"/>
      <c r="EC1651" s="307"/>
      <c r="ED1651" s="307"/>
      <c r="EE1651" s="307"/>
      <c r="EF1651" s="307"/>
      <c r="EG1651" s="307"/>
      <c r="EH1651" s="307"/>
      <c r="EI1651" s="307"/>
      <c r="EJ1651" s="307"/>
      <c r="EK1651" s="307"/>
      <c r="EL1651" s="307"/>
      <c r="EM1651" s="307"/>
      <c r="EN1651" s="307"/>
      <c r="EO1651" s="307"/>
      <c r="EP1651" s="307"/>
      <c r="EQ1651" s="307"/>
      <c r="ER1651" s="307"/>
      <c r="ES1651" s="307"/>
      <c r="ET1651" s="307"/>
      <c r="EU1651" s="390"/>
      <c r="EV1651" s="390"/>
      <c r="EW1651" s="307"/>
      <c r="EX1651" s="307"/>
      <c r="EY1651" s="307"/>
      <c r="EZ1651" s="307"/>
      <c r="FA1651" s="307"/>
      <c r="FB1651" s="307"/>
      <c r="FC1651" s="307"/>
      <c r="FD1651" s="307"/>
      <c r="FE1651" s="307"/>
      <c r="FF1651" s="307"/>
      <c r="FG1651" s="307"/>
      <c r="FH1651" s="307"/>
      <c r="FI1651" s="307"/>
      <c r="FJ1651" s="307"/>
      <c r="FK1651" s="307"/>
      <c r="FL1651" s="307"/>
      <c r="FM1651" s="307"/>
      <c r="FN1651" s="307"/>
      <c r="FO1651" s="307"/>
      <c r="FP1651" s="307"/>
      <c r="FQ1651" s="307"/>
      <c r="FR1651" s="307"/>
      <c r="FS1651" s="307"/>
      <c r="FT1651" s="307"/>
      <c r="FU1651" s="307"/>
      <c r="FV1651" s="307"/>
      <c r="FW1651" s="307"/>
      <c r="FX1651" s="307"/>
      <c r="FY1651" s="307"/>
      <c r="FZ1651" s="307"/>
      <c r="GA1651" s="307"/>
      <c r="GB1651" s="307"/>
      <c r="GC1651" s="307"/>
      <c r="GD1651" s="307"/>
      <c r="GE1651" s="307"/>
      <c r="GF1651" s="307"/>
      <c r="GG1651" s="307"/>
      <c r="GH1651" s="307"/>
      <c r="GI1651" s="307"/>
      <c r="GJ1651" s="307"/>
      <c r="GK1651" s="307"/>
      <c r="GL1651" s="307"/>
      <c r="GM1651" s="307"/>
      <c r="GN1651" s="307"/>
      <c r="GO1651" s="307"/>
      <c r="GP1651" s="307"/>
      <c r="GQ1651" s="307"/>
      <c r="GR1651" s="307"/>
      <c r="GS1651" s="307"/>
      <c r="GT1651" s="307"/>
      <c r="GU1651" s="307"/>
      <c r="GV1651" s="307"/>
      <c r="GW1651" s="307"/>
      <c r="GX1651" s="307"/>
      <c r="GY1651" s="307"/>
      <c r="GZ1651" s="307"/>
      <c r="HA1651" s="307"/>
      <c r="HB1651" s="307"/>
      <c r="HC1651" s="307"/>
      <c r="HD1651" s="307"/>
      <c r="HE1651" s="307"/>
      <c r="HF1651" s="307"/>
      <c r="HG1651" s="307"/>
      <c r="HH1651" s="307"/>
      <c r="HI1651" s="307"/>
      <c r="HJ1651" s="307"/>
      <c r="HK1651" s="307"/>
      <c r="HL1651" s="307"/>
      <c r="HM1651" s="307"/>
      <c r="HN1651" s="307"/>
      <c r="HO1651" s="307"/>
      <c r="HP1651" s="307"/>
      <c r="HQ1651" s="307"/>
      <c r="HR1651" s="307"/>
      <c r="HS1651" s="307"/>
      <c r="HT1651" s="307"/>
      <c r="HU1651" s="307"/>
      <c r="HV1651" s="307"/>
      <c r="HW1651" s="307"/>
      <c r="HX1651" s="307"/>
      <c r="HY1651" s="307"/>
      <c r="HZ1651" s="307"/>
      <c r="IA1651" s="307"/>
      <c r="IB1651" s="307"/>
      <c r="IC1651" s="307"/>
      <c r="ID1651" s="307"/>
      <c r="IE1651" s="307"/>
      <c r="IF1651" s="307"/>
      <c r="IG1651" s="307"/>
      <c r="IH1651" s="307"/>
      <c r="II1651" s="307"/>
      <c r="IJ1651" s="307"/>
      <c r="IK1651" s="307"/>
      <c r="IL1651" s="307"/>
      <c r="IM1651" s="307"/>
      <c r="IN1651" s="307"/>
      <c r="IO1651" s="307"/>
      <c r="IP1651" s="307"/>
      <c r="IQ1651" s="307"/>
      <c r="IR1651" s="307"/>
      <c r="IS1651" s="307"/>
      <c r="IT1651" s="307"/>
      <c r="IU1651" s="307"/>
      <c r="IV1651" s="307"/>
      <c r="IW1651" s="307"/>
      <c r="IX1651" s="307"/>
      <c r="IY1651" s="307"/>
      <c r="IZ1651" s="307"/>
      <c r="JA1651" s="307"/>
      <c r="JB1651" s="307"/>
      <c r="JC1651" s="307"/>
      <c r="JD1651" s="307"/>
      <c r="JE1651" s="307"/>
      <c r="JF1651" s="307"/>
      <c r="JG1651" s="307"/>
      <c r="JH1651" s="307"/>
      <c r="JI1651" s="307"/>
      <c r="JJ1651" s="307"/>
      <c r="JK1651" s="307"/>
      <c r="JL1651" s="307"/>
      <c r="JM1651" s="307"/>
      <c r="JN1651" s="307"/>
      <c r="JO1651" s="307"/>
      <c r="JP1651" s="307"/>
      <c r="JQ1651" s="307"/>
      <c r="JR1651" s="307"/>
      <c r="JS1651" s="307"/>
      <c r="JT1651" s="307"/>
      <c r="JU1651" s="307"/>
      <c r="JV1651" s="307"/>
      <c r="JW1651" s="307"/>
      <c r="JX1651" s="307"/>
      <c r="JY1651" s="307"/>
      <c r="JZ1651" s="307"/>
      <c r="KA1651" s="307"/>
      <c r="KB1651" s="307"/>
      <c r="KC1651" s="307"/>
      <c r="KD1651" s="307"/>
      <c r="KE1651" s="307"/>
      <c r="KF1651" s="307"/>
      <c r="KG1651" s="307"/>
      <c r="KH1651" s="307"/>
      <c r="KI1651" s="307"/>
      <c r="KJ1651" s="307"/>
      <c r="KK1651" s="307"/>
      <c r="KL1651" s="307"/>
      <c r="KM1651" s="307"/>
      <c r="KN1651" s="307"/>
      <c r="KO1651" s="307"/>
      <c r="KP1651" s="307"/>
      <c r="KQ1651" s="307"/>
      <c r="KR1651" s="307"/>
      <c r="KS1651" s="307"/>
      <c r="KT1651" s="307"/>
    </row>
    <row r="1652" spans="14:306" s="56" customFormat="1" ht="15" customHeight="1">
      <c r="N1652" s="410"/>
      <c r="O1652" s="410"/>
      <c r="P1652" s="311"/>
      <c r="Q1652" s="311"/>
      <c r="R1652" s="311"/>
      <c r="AG1652" s="57"/>
      <c r="AH1652" s="57"/>
      <c r="AI1652" s="57"/>
      <c r="AJ1652" s="57"/>
      <c r="AK1652" s="57"/>
      <c r="AL1652" s="57"/>
      <c r="AM1652" s="57"/>
      <c r="AN1652" s="57"/>
      <c r="AO1652" s="57"/>
      <c r="AP1652" s="57"/>
      <c r="AQ1652" s="57"/>
      <c r="AR1652" s="57"/>
      <c r="AS1652" s="57"/>
      <c r="AT1652" s="57"/>
      <c r="AU1652" s="57"/>
      <c r="AV1652" s="57"/>
      <c r="AW1652" s="57"/>
      <c r="AX1652" s="57"/>
      <c r="AY1652" s="57"/>
      <c r="AZ1652" s="57"/>
      <c r="BA1652" s="57"/>
      <c r="BB1652" s="57"/>
      <c r="BC1652" s="57"/>
      <c r="BD1652" s="57"/>
      <c r="BE1652" s="57"/>
      <c r="BF1652" s="57"/>
      <c r="BG1652" s="57"/>
      <c r="BH1652" s="57"/>
      <c r="BI1652" s="57"/>
      <c r="BJ1652" s="57"/>
      <c r="BK1652" s="57"/>
      <c r="BL1652" s="57"/>
      <c r="BM1652" s="57"/>
      <c r="BN1652" s="57"/>
      <c r="CB1652" s="307"/>
      <c r="CC1652" s="307"/>
      <c r="CD1652" s="307"/>
      <c r="CE1652" s="307"/>
      <c r="CF1652" s="307"/>
      <c r="CG1652" s="307"/>
      <c r="CH1652" s="307"/>
      <c r="CI1652" s="307"/>
      <c r="CJ1652" s="307"/>
      <c r="CK1652" s="307"/>
      <c r="CL1652" s="307"/>
      <c r="CM1652" s="307"/>
      <c r="CN1652" s="307"/>
      <c r="CO1652" s="307"/>
      <c r="CP1652" s="307"/>
      <c r="CQ1652" s="307"/>
      <c r="CR1652" s="307"/>
      <c r="CS1652" s="307"/>
      <c r="CT1652" s="307"/>
      <c r="CU1652" s="307"/>
      <c r="CV1652" s="307"/>
      <c r="CW1652" s="307"/>
      <c r="CX1652" s="307"/>
      <c r="CY1652" s="307"/>
      <c r="CZ1652" s="307"/>
      <c r="DA1652" s="307"/>
      <c r="DB1652" s="307"/>
      <c r="DC1652" s="307"/>
      <c r="DD1652" s="307"/>
      <c r="DE1652" s="307"/>
      <c r="DF1652" s="307"/>
      <c r="DG1652" s="307"/>
      <c r="DH1652" s="307"/>
      <c r="DI1652" s="390"/>
      <c r="DJ1652" s="390"/>
      <c r="DK1652" s="307"/>
      <c r="DL1652" s="307"/>
      <c r="DM1652" s="307"/>
      <c r="DN1652" s="307"/>
      <c r="DO1652" s="307"/>
      <c r="DP1652" s="307"/>
      <c r="DQ1652" s="307"/>
      <c r="DR1652" s="307"/>
      <c r="DS1652" s="307"/>
      <c r="DT1652" s="307"/>
      <c r="DU1652" s="307"/>
      <c r="DV1652" s="307"/>
      <c r="DW1652" s="307"/>
      <c r="DX1652" s="307"/>
      <c r="DY1652" s="307"/>
      <c r="DZ1652" s="307"/>
      <c r="EA1652" s="307"/>
      <c r="EB1652" s="307"/>
      <c r="EC1652" s="307"/>
      <c r="ED1652" s="307"/>
      <c r="EE1652" s="307"/>
      <c r="EF1652" s="307"/>
      <c r="EG1652" s="307"/>
      <c r="EH1652" s="307"/>
      <c r="EI1652" s="307"/>
      <c r="EJ1652" s="307"/>
      <c r="EK1652" s="307"/>
      <c r="EL1652" s="307"/>
      <c r="EM1652" s="307"/>
      <c r="EN1652" s="307"/>
      <c r="EO1652" s="307"/>
      <c r="EP1652" s="307"/>
      <c r="EQ1652" s="307"/>
      <c r="ER1652" s="307"/>
      <c r="ES1652" s="307"/>
      <c r="ET1652" s="307"/>
      <c r="EU1652" s="390"/>
      <c r="EV1652" s="390"/>
      <c r="EW1652" s="307"/>
      <c r="EX1652" s="307"/>
      <c r="EY1652" s="307"/>
      <c r="EZ1652" s="307"/>
      <c r="FA1652" s="307"/>
      <c r="FB1652" s="307"/>
      <c r="FC1652" s="307"/>
      <c r="FD1652" s="307"/>
      <c r="FE1652" s="307"/>
      <c r="FF1652" s="307"/>
      <c r="FG1652" s="307"/>
      <c r="FH1652" s="307"/>
      <c r="FI1652" s="307"/>
      <c r="FJ1652" s="307"/>
      <c r="FK1652" s="307"/>
      <c r="FL1652" s="307"/>
      <c r="FM1652" s="307"/>
      <c r="FN1652" s="307"/>
      <c r="FO1652" s="307"/>
      <c r="FP1652" s="307"/>
      <c r="FQ1652" s="307"/>
      <c r="FR1652" s="307"/>
      <c r="FS1652" s="307"/>
      <c r="FT1652" s="307"/>
      <c r="FU1652" s="307"/>
      <c r="FV1652" s="307"/>
      <c r="FW1652" s="307"/>
      <c r="FX1652" s="307"/>
      <c r="FY1652" s="307"/>
      <c r="FZ1652" s="307"/>
      <c r="GA1652" s="307"/>
      <c r="GB1652" s="307"/>
      <c r="GC1652" s="307"/>
      <c r="GD1652" s="307"/>
      <c r="GE1652" s="307"/>
      <c r="GF1652" s="307"/>
      <c r="GG1652" s="307"/>
      <c r="GH1652" s="307"/>
      <c r="GI1652" s="307"/>
      <c r="GJ1652" s="307"/>
      <c r="GK1652" s="307"/>
      <c r="GL1652" s="307"/>
      <c r="GM1652" s="307"/>
      <c r="GN1652" s="307"/>
      <c r="GO1652" s="307"/>
      <c r="GP1652" s="307"/>
      <c r="GQ1652" s="307"/>
      <c r="GR1652" s="307"/>
      <c r="GS1652" s="307"/>
      <c r="GT1652" s="307"/>
      <c r="GU1652" s="307"/>
      <c r="GV1652" s="307"/>
      <c r="GW1652" s="307"/>
      <c r="GX1652" s="307"/>
      <c r="GY1652" s="307"/>
      <c r="GZ1652" s="307"/>
      <c r="HA1652" s="307"/>
      <c r="HB1652" s="307"/>
      <c r="HC1652" s="307"/>
      <c r="HD1652" s="307"/>
      <c r="HE1652" s="307"/>
      <c r="HF1652" s="307"/>
      <c r="HG1652" s="307"/>
      <c r="HH1652" s="307"/>
      <c r="HI1652" s="307"/>
      <c r="HJ1652" s="307"/>
      <c r="HK1652" s="307"/>
      <c r="HL1652" s="307"/>
      <c r="HM1652" s="307"/>
      <c r="HN1652" s="307"/>
      <c r="HO1652" s="307"/>
      <c r="HP1652" s="307"/>
      <c r="HQ1652" s="307"/>
      <c r="HR1652" s="307"/>
      <c r="HS1652" s="307"/>
      <c r="HT1652" s="307"/>
      <c r="HU1652" s="307"/>
      <c r="HV1652" s="307"/>
      <c r="HW1652" s="307"/>
      <c r="HX1652" s="307"/>
      <c r="HY1652" s="307"/>
      <c r="HZ1652" s="307"/>
      <c r="IA1652" s="307"/>
      <c r="IB1652" s="307"/>
      <c r="IC1652" s="307"/>
      <c r="ID1652" s="307"/>
      <c r="IE1652" s="307"/>
      <c r="IF1652" s="307"/>
      <c r="IG1652" s="307"/>
      <c r="IH1652" s="307"/>
      <c r="II1652" s="307"/>
      <c r="IJ1652" s="307"/>
      <c r="IK1652" s="307"/>
      <c r="IL1652" s="307"/>
      <c r="IM1652" s="307"/>
      <c r="IN1652" s="307"/>
      <c r="IO1652" s="307"/>
      <c r="IP1652" s="307"/>
      <c r="IQ1652" s="307"/>
      <c r="IR1652" s="307"/>
      <c r="IS1652" s="307"/>
      <c r="IT1652" s="307"/>
      <c r="IU1652" s="307"/>
      <c r="IV1652" s="307"/>
      <c r="IW1652" s="307"/>
      <c r="IX1652" s="307"/>
      <c r="IY1652" s="307"/>
      <c r="IZ1652" s="307"/>
      <c r="JA1652" s="307"/>
      <c r="JB1652" s="307"/>
      <c r="JC1652" s="307"/>
      <c r="JD1652" s="307"/>
      <c r="JE1652" s="307"/>
      <c r="JF1652" s="307"/>
      <c r="JG1652" s="307"/>
      <c r="JH1652" s="307"/>
      <c r="JI1652" s="307"/>
      <c r="JJ1652" s="307"/>
      <c r="JK1652" s="307"/>
      <c r="JL1652" s="307"/>
      <c r="JM1652" s="307"/>
      <c r="JN1652" s="307"/>
      <c r="JO1652" s="307"/>
      <c r="JP1652" s="307"/>
      <c r="JQ1652" s="307"/>
      <c r="JR1652" s="307"/>
      <c r="JS1652" s="307"/>
      <c r="JT1652" s="307"/>
      <c r="JU1652" s="307"/>
      <c r="JV1652" s="307"/>
      <c r="JW1652" s="307"/>
      <c r="JX1652" s="307"/>
      <c r="JY1652" s="307"/>
      <c r="JZ1652" s="307"/>
      <c r="KA1652" s="307"/>
      <c r="KB1652" s="307"/>
      <c r="KC1652" s="307"/>
      <c r="KD1652" s="307"/>
      <c r="KE1652" s="307"/>
      <c r="KF1652" s="307"/>
      <c r="KG1652" s="307"/>
      <c r="KH1652" s="307"/>
      <c r="KI1652" s="307"/>
      <c r="KJ1652" s="307"/>
      <c r="KK1652" s="307"/>
      <c r="KL1652" s="307"/>
      <c r="KM1652" s="307"/>
      <c r="KN1652" s="307"/>
      <c r="KO1652" s="307"/>
      <c r="KP1652" s="307"/>
      <c r="KQ1652" s="307"/>
      <c r="KR1652" s="307"/>
      <c r="KS1652" s="307"/>
      <c r="KT1652" s="307"/>
    </row>
    <row r="1653" spans="14:306" s="56" customFormat="1" ht="15" customHeight="1">
      <c r="N1653" s="410"/>
      <c r="O1653" s="410"/>
      <c r="P1653" s="311"/>
      <c r="Q1653" s="311"/>
      <c r="R1653" s="311"/>
      <c r="AG1653" s="57"/>
      <c r="AH1653" s="57"/>
      <c r="AI1653" s="57"/>
      <c r="AJ1653" s="57"/>
      <c r="AK1653" s="57"/>
      <c r="AL1653" s="57"/>
      <c r="AM1653" s="57"/>
      <c r="AN1653" s="57"/>
      <c r="AO1653" s="57"/>
      <c r="AP1653" s="57"/>
      <c r="AQ1653" s="57"/>
      <c r="AR1653" s="57"/>
      <c r="AS1653" s="57"/>
      <c r="AT1653" s="57"/>
      <c r="AU1653" s="57"/>
      <c r="AV1653" s="57"/>
      <c r="AW1653" s="57"/>
      <c r="AX1653" s="57"/>
      <c r="AY1653" s="57"/>
      <c r="AZ1653" s="57"/>
      <c r="BA1653" s="57"/>
      <c r="BB1653" s="57"/>
      <c r="BC1653" s="57"/>
      <c r="BD1653" s="57"/>
      <c r="BE1653" s="57"/>
      <c r="BF1653" s="57"/>
      <c r="BG1653" s="57"/>
      <c r="BH1653" s="57"/>
      <c r="BI1653" s="57"/>
      <c r="BJ1653" s="57"/>
      <c r="BK1653" s="57"/>
      <c r="BL1653" s="57"/>
      <c r="BM1653" s="57"/>
      <c r="BN1653" s="57"/>
      <c r="CB1653" s="307"/>
      <c r="CC1653" s="307"/>
      <c r="CD1653" s="307"/>
      <c r="CE1653" s="307"/>
      <c r="CF1653" s="307"/>
      <c r="CG1653" s="307"/>
      <c r="CH1653" s="307"/>
      <c r="CI1653" s="307"/>
      <c r="CJ1653" s="307"/>
      <c r="CK1653" s="307"/>
      <c r="CL1653" s="307"/>
      <c r="CM1653" s="307"/>
      <c r="CN1653" s="307"/>
      <c r="CO1653" s="307"/>
      <c r="CP1653" s="307"/>
      <c r="CQ1653" s="307"/>
      <c r="CR1653" s="307"/>
      <c r="CS1653" s="307"/>
      <c r="CT1653" s="307"/>
      <c r="CU1653" s="307"/>
      <c r="CV1653" s="307"/>
      <c r="CW1653" s="307"/>
      <c r="CX1653" s="307"/>
      <c r="CY1653" s="307"/>
      <c r="CZ1653" s="307"/>
      <c r="DA1653" s="307"/>
      <c r="DB1653" s="307"/>
      <c r="DC1653" s="307"/>
      <c r="DD1653" s="307"/>
      <c r="DE1653" s="307"/>
      <c r="DF1653" s="307"/>
      <c r="DG1653" s="307"/>
      <c r="DH1653" s="307"/>
      <c r="DI1653" s="390"/>
      <c r="DJ1653" s="390"/>
      <c r="DK1653" s="307"/>
      <c r="DL1653" s="307"/>
      <c r="DM1653" s="307"/>
      <c r="DN1653" s="307"/>
      <c r="DO1653" s="307"/>
      <c r="DP1653" s="307"/>
      <c r="DQ1653" s="307"/>
      <c r="DR1653" s="307"/>
      <c r="DS1653" s="307"/>
      <c r="DT1653" s="307"/>
      <c r="DU1653" s="307"/>
      <c r="DV1653" s="307"/>
      <c r="DW1653" s="307"/>
      <c r="DX1653" s="307"/>
      <c r="DY1653" s="307"/>
      <c r="DZ1653" s="307"/>
      <c r="EA1653" s="307"/>
      <c r="EB1653" s="307"/>
      <c r="EC1653" s="307"/>
      <c r="ED1653" s="307"/>
      <c r="EE1653" s="307"/>
      <c r="EF1653" s="307"/>
      <c r="EG1653" s="307"/>
      <c r="EH1653" s="307"/>
      <c r="EI1653" s="307"/>
      <c r="EJ1653" s="307"/>
      <c r="EK1653" s="307"/>
      <c r="EL1653" s="307"/>
      <c r="EM1653" s="307"/>
      <c r="EN1653" s="307"/>
      <c r="EO1653" s="307"/>
      <c r="EP1653" s="307"/>
      <c r="EQ1653" s="307"/>
      <c r="ER1653" s="307"/>
      <c r="ES1653" s="307"/>
      <c r="ET1653" s="307"/>
      <c r="EU1653" s="390"/>
      <c r="EV1653" s="390"/>
      <c r="EW1653" s="307"/>
      <c r="EX1653" s="307"/>
      <c r="EY1653" s="307"/>
      <c r="EZ1653" s="307"/>
      <c r="FA1653" s="307"/>
      <c r="FB1653" s="307"/>
      <c r="FC1653" s="307"/>
      <c r="FD1653" s="307"/>
      <c r="FE1653" s="307"/>
      <c r="FF1653" s="307"/>
      <c r="FG1653" s="307"/>
      <c r="FH1653" s="307"/>
      <c r="FI1653" s="307"/>
      <c r="FJ1653" s="307"/>
      <c r="FK1653" s="307"/>
      <c r="FL1653" s="307"/>
      <c r="FM1653" s="307"/>
      <c r="FN1653" s="307"/>
      <c r="FO1653" s="307"/>
      <c r="FP1653" s="307"/>
      <c r="FQ1653" s="307"/>
      <c r="FR1653" s="307"/>
      <c r="FS1653" s="307"/>
      <c r="FT1653" s="307"/>
      <c r="FU1653" s="307"/>
      <c r="FV1653" s="307"/>
      <c r="FW1653" s="307"/>
      <c r="FX1653" s="307"/>
      <c r="FY1653" s="307"/>
      <c r="FZ1653" s="307"/>
      <c r="GA1653" s="307"/>
      <c r="GB1653" s="307"/>
      <c r="GC1653" s="307"/>
      <c r="GD1653" s="307"/>
      <c r="GE1653" s="307"/>
      <c r="GF1653" s="307"/>
      <c r="GG1653" s="307"/>
      <c r="GH1653" s="307"/>
      <c r="GI1653" s="307"/>
      <c r="GJ1653" s="307"/>
      <c r="GK1653" s="307"/>
      <c r="GL1653" s="307"/>
      <c r="GM1653" s="307"/>
      <c r="GN1653" s="307"/>
      <c r="GO1653" s="307"/>
      <c r="GP1653" s="307"/>
      <c r="GQ1653" s="307"/>
      <c r="GR1653" s="307"/>
      <c r="GS1653" s="307"/>
      <c r="GT1653" s="307"/>
      <c r="GU1653" s="307"/>
      <c r="GV1653" s="307"/>
      <c r="GW1653" s="307"/>
      <c r="GX1653" s="307"/>
      <c r="GY1653" s="307"/>
      <c r="GZ1653" s="307"/>
      <c r="HA1653" s="307"/>
      <c r="HB1653" s="307"/>
      <c r="HC1653" s="307"/>
      <c r="HD1653" s="307"/>
      <c r="HE1653" s="307"/>
      <c r="HF1653" s="307"/>
      <c r="HG1653" s="307"/>
      <c r="HH1653" s="307"/>
      <c r="HI1653" s="307"/>
      <c r="HJ1653" s="307"/>
      <c r="HK1653" s="307"/>
      <c r="HL1653" s="307"/>
      <c r="HM1653" s="307"/>
      <c r="HN1653" s="307"/>
      <c r="HO1653" s="307"/>
      <c r="HP1653" s="307"/>
      <c r="HQ1653" s="307"/>
      <c r="HR1653" s="307"/>
      <c r="HS1653" s="307"/>
      <c r="HT1653" s="307"/>
      <c r="HU1653" s="307"/>
      <c r="HV1653" s="307"/>
      <c r="HW1653" s="307"/>
      <c r="HX1653" s="307"/>
      <c r="HY1653" s="307"/>
      <c r="HZ1653" s="307"/>
      <c r="IA1653" s="307"/>
      <c r="IB1653" s="307"/>
      <c r="IC1653" s="307"/>
      <c r="ID1653" s="307"/>
      <c r="IE1653" s="307"/>
      <c r="IF1653" s="307"/>
      <c r="IG1653" s="307"/>
      <c r="IH1653" s="307"/>
      <c r="II1653" s="307"/>
      <c r="IJ1653" s="307"/>
      <c r="IK1653" s="307"/>
      <c r="IL1653" s="307"/>
      <c r="IM1653" s="307"/>
      <c r="IN1653" s="307"/>
      <c r="IO1653" s="307"/>
      <c r="IP1653" s="307"/>
      <c r="IQ1653" s="307"/>
      <c r="IR1653" s="307"/>
      <c r="IS1653" s="307"/>
      <c r="IT1653" s="307"/>
      <c r="IU1653" s="307"/>
      <c r="IV1653" s="307"/>
      <c r="IW1653" s="307"/>
      <c r="IX1653" s="307"/>
      <c r="IY1653" s="307"/>
      <c r="IZ1653" s="307"/>
      <c r="JA1653" s="307"/>
      <c r="JB1653" s="307"/>
      <c r="JC1653" s="307"/>
      <c r="JD1653" s="307"/>
      <c r="JE1653" s="307"/>
      <c r="JF1653" s="307"/>
      <c r="JG1653" s="307"/>
      <c r="JH1653" s="307"/>
      <c r="JI1653" s="307"/>
      <c r="JJ1653" s="307"/>
      <c r="JK1653" s="307"/>
      <c r="JL1653" s="307"/>
      <c r="JM1653" s="307"/>
      <c r="JN1653" s="307"/>
      <c r="JO1653" s="307"/>
      <c r="JP1653" s="307"/>
      <c r="JQ1653" s="307"/>
      <c r="JR1653" s="307"/>
      <c r="JS1653" s="307"/>
      <c r="JT1653" s="307"/>
      <c r="JU1653" s="307"/>
      <c r="JV1653" s="307"/>
      <c r="JW1653" s="307"/>
      <c r="JX1653" s="307"/>
      <c r="JY1653" s="307"/>
      <c r="JZ1653" s="307"/>
      <c r="KA1653" s="307"/>
      <c r="KB1653" s="307"/>
      <c r="KC1653" s="307"/>
      <c r="KD1653" s="307"/>
      <c r="KE1653" s="307"/>
      <c r="KF1653" s="307"/>
      <c r="KG1653" s="307"/>
      <c r="KH1653" s="307"/>
      <c r="KI1653" s="307"/>
      <c r="KJ1653" s="307"/>
      <c r="KK1653" s="307"/>
      <c r="KL1653" s="307"/>
      <c r="KM1653" s="307"/>
      <c r="KN1653" s="307"/>
      <c r="KO1653" s="307"/>
      <c r="KP1653" s="307"/>
      <c r="KQ1653" s="307"/>
      <c r="KR1653" s="307"/>
      <c r="KS1653" s="307"/>
      <c r="KT1653" s="307"/>
    </row>
    <row r="1654" spans="14:306" s="56" customFormat="1" ht="15" customHeight="1">
      <c r="N1654" s="410"/>
      <c r="O1654" s="410"/>
      <c r="P1654" s="311"/>
      <c r="Q1654" s="311"/>
      <c r="R1654" s="311"/>
      <c r="AG1654" s="57"/>
      <c r="AH1654" s="57"/>
      <c r="AI1654" s="57"/>
      <c r="AJ1654" s="57"/>
      <c r="AK1654" s="57"/>
      <c r="AL1654" s="57"/>
      <c r="AM1654" s="57"/>
      <c r="AN1654" s="57"/>
      <c r="AO1654" s="57"/>
      <c r="AP1654" s="57"/>
      <c r="AQ1654" s="57"/>
      <c r="AR1654" s="57"/>
      <c r="AS1654" s="57"/>
      <c r="AT1654" s="57"/>
      <c r="AU1654" s="57"/>
      <c r="AV1654" s="57"/>
      <c r="AW1654" s="57"/>
      <c r="AX1654" s="57"/>
      <c r="AY1654" s="57"/>
      <c r="AZ1654" s="57"/>
      <c r="BA1654" s="57"/>
      <c r="BB1654" s="57"/>
      <c r="BC1654" s="57"/>
      <c r="BD1654" s="57"/>
      <c r="BE1654" s="57"/>
      <c r="BF1654" s="57"/>
      <c r="BG1654" s="57"/>
      <c r="BH1654" s="57"/>
      <c r="BI1654" s="57"/>
      <c r="BJ1654" s="57"/>
      <c r="BK1654" s="57"/>
      <c r="BL1654" s="57"/>
      <c r="BM1654" s="57"/>
      <c r="BN1654" s="57"/>
      <c r="CB1654" s="307"/>
      <c r="CC1654" s="307"/>
      <c r="CD1654" s="307"/>
      <c r="CE1654" s="307"/>
      <c r="CF1654" s="307"/>
      <c r="CG1654" s="307"/>
      <c r="CH1654" s="307"/>
      <c r="CI1654" s="307"/>
      <c r="CJ1654" s="307"/>
      <c r="CK1654" s="307"/>
      <c r="CL1654" s="307"/>
      <c r="CM1654" s="307"/>
      <c r="CN1654" s="307"/>
      <c r="CO1654" s="307"/>
      <c r="CP1654" s="307"/>
      <c r="CQ1654" s="307"/>
      <c r="CR1654" s="307"/>
      <c r="CS1654" s="307"/>
      <c r="CT1654" s="307"/>
      <c r="CU1654" s="307"/>
      <c r="CV1654" s="307"/>
      <c r="CW1654" s="307"/>
      <c r="CX1654" s="307"/>
      <c r="CY1654" s="307"/>
      <c r="CZ1654" s="307"/>
      <c r="DA1654" s="307"/>
      <c r="DB1654" s="307"/>
      <c r="DC1654" s="307"/>
      <c r="DD1654" s="307"/>
      <c r="DE1654" s="307"/>
      <c r="DF1654" s="307"/>
      <c r="DG1654" s="307"/>
      <c r="DH1654" s="307"/>
      <c r="DI1654" s="390"/>
      <c r="DJ1654" s="390"/>
      <c r="DK1654" s="307"/>
      <c r="DL1654" s="307"/>
      <c r="DM1654" s="307"/>
      <c r="DN1654" s="307"/>
      <c r="DO1654" s="307"/>
      <c r="DP1654" s="307"/>
      <c r="DQ1654" s="307"/>
      <c r="DR1654" s="307"/>
      <c r="DS1654" s="307"/>
      <c r="DT1654" s="307"/>
      <c r="DU1654" s="307"/>
      <c r="DV1654" s="307"/>
      <c r="DW1654" s="307"/>
      <c r="DX1654" s="307"/>
      <c r="DY1654" s="307"/>
      <c r="DZ1654" s="307"/>
      <c r="EA1654" s="307"/>
      <c r="EB1654" s="307"/>
      <c r="EC1654" s="307"/>
      <c r="ED1654" s="307"/>
      <c r="EE1654" s="307"/>
      <c r="EF1654" s="307"/>
      <c r="EG1654" s="307"/>
      <c r="EH1654" s="307"/>
      <c r="EI1654" s="307"/>
      <c r="EJ1654" s="307"/>
      <c r="EK1654" s="307"/>
      <c r="EL1654" s="307"/>
      <c r="EM1654" s="307"/>
      <c r="EN1654" s="307"/>
      <c r="EO1654" s="307"/>
      <c r="EP1654" s="307"/>
      <c r="EQ1654" s="307"/>
      <c r="ER1654" s="307"/>
      <c r="ES1654" s="307"/>
      <c r="ET1654" s="307"/>
      <c r="EU1654" s="390"/>
      <c r="EV1654" s="390"/>
      <c r="EW1654" s="307"/>
      <c r="EX1654" s="307"/>
      <c r="EY1654" s="307"/>
      <c r="EZ1654" s="307"/>
      <c r="FA1654" s="307"/>
      <c r="FB1654" s="307"/>
      <c r="FC1654" s="307"/>
      <c r="FD1654" s="307"/>
      <c r="FE1654" s="307"/>
      <c r="FF1654" s="307"/>
      <c r="FG1654" s="307"/>
      <c r="FH1654" s="307"/>
      <c r="FI1654" s="307"/>
      <c r="FJ1654" s="307"/>
      <c r="FK1654" s="307"/>
      <c r="FL1654" s="307"/>
      <c r="FM1654" s="307"/>
      <c r="FN1654" s="307"/>
      <c r="FO1654" s="307"/>
      <c r="FP1654" s="307"/>
      <c r="FQ1654" s="307"/>
      <c r="FR1654" s="307"/>
      <c r="FS1654" s="307"/>
      <c r="FT1654" s="307"/>
      <c r="FU1654" s="307"/>
      <c r="FV1654" s="307"/>
      <c r="FW1654" s="307"/>
      <c r="FX1654" s="307"/>
      <c r="FY1654" s="307"/>
      <c r="FZ1654" s="307"/>
      <c r="GA1654" s="307"/>
      <c r="GB1654" s="307"/>
      <c r="GC1654" s="307"/>
      <c r="GD1654" s="307"/>
      <c r="GE1654" s="307"/>
      <c r="GF1654" s="307"/>
      <c r="GG1654" s="307"/>
      <c r="GH1654" s="307"/>
      <c r="GI1654" s="307"/>
      <c r="GJ1654" s="307"/>
      <c r="GK1654" s="307"/>
      <c r="GL1654" s="307"/>
      <c r="GM1654" s="307"/>
      <c r="GN1654" s="307"/>
      <c r="GO1654" s="307"/>
      <c r="GP1654" s="307"/>
      <c r="GQ1654" s="307"/>
      <c r="GR1654" s="307"/>
      <c r="GS1654" s="307"/>
      <c r="GT1654" s="307"/>
      <c r="GU1654" s="307"/>
      <c r="GV1654" s="307"/>
      <c r="GW1654" s="307"/>
      <c r="GX1654" s="307"/>
      <c r="GY1654" s="307"/>
      <c r="GZ1654" s="307"/>
      <c r="HA1654" s="307"/>
      <c r="HB1654" s="307"/>
      <c r="HC1654" s="307"/>
      <c r="HD1654" s="307"/>
      <c r="HE1654" s="307"/>
      <c r="HF1654" s="307"/>
      <c r="HG1654" s="307"/>
      <c r="HH1654" s="307"/>
      <c r="HI1654" s="307"/>
      <c r="HJ1654" s="307"/>
      <c r="HK1654" s="307"/>
      <c r="HL1654" s="307"/>
      <c r="HM1654" s="307"/>
      <c r="HN1654" s="307"/>
      <c r="HO1654" s="307"/>
      <c r="HP1654" s="307"/>
      <c r="HQ1654" s="307"/>
      <c r="HR1654" s="307"/>
      <c r="HS1654" s="307"/>
      <c r="HT1654" s="307"/>
      <c r="HU1654" s="307"/>
      <c r="HV1654" s="307"/>
      <c r="HW1654" s="307"/>
      <c r="HX1654" s="307"/>
      <c r="HY1654" s="307"/>
      <c r="HZ1654" s="307"/>
      <c r="IA1654" s="307"/>
      <c r="IB1654" s="307"/>
      <c r="IC1654" s="307"/>
      <c r="ID1654" s="307"/>
      <c r="IE1654" s="307"/>
      <c r="IF1654" s="307"/>
      <c r="IG1654" s="307"/>
      <c r="IH1654" s="307"/>
      <c r="II1654" s="307"/>
      <c r="IJ1654" s="307"/>
      <c r="IK1654" s="307"/>
      <c r="IL1654" s="307"/>
      <c r="IM1654" s="307"/>
      <c r="IN1654" s="307"/>
      <c r="IO1654" s="307"/>
      <c r="IP1654" s="307"/>
      <c r="IQ1654" s="307"/>
      <c r="IR1654" s="307"/>
      <c r="IS1654" s="307"/>
      <c r="IT1654" s="307"/>
      <c r="IU1654" s="307"/>
      <c r="IV1654" s="307"/>
      <c r="IW1654" s="307"/>
      <c r="IX1654" s="307"/>
      <c r="IY1654" s="307"/>
      <c r="IZ1654" s="307"/>
      <c r="JA1654" s="307"/>
      <c r="JB1654" s="307"/>
      <c r="JC1654" s="307"/>
      <c r="JD1654" s="307"/>
      <c r="JE1654" s="307"/>
      <c r="JF1654" s="307"/>
      <c r="JG1654" s="307"/>
      <c r="JH1654" s="307"/>
      <c r="JI1654" s="307"/>
      <c r="JJ1654" s="307"/>
      <c r="JK1654" s="307"/>
      <c r="JL1654" s="307"/>
      <c r="JM1654" s="307"/>
      <c r="JN1654" s="307"/>
      <c r="JO1654" s="307"/>
      <c r="JP1654" s="307"/>
      <c r="JQ1654" s="307"/>
      <c r="JR1654" s="307"/>
      <c r="JS1654" s="307"/>
      <c r="JT1654" s="307"/>
      <c r="JU1654" s="307"/>
      <c r="JV1654" s="307"/>
      <c r="JW1654" s="307"/>
      <c r="JX1654" s="307"/>
      <c r="JY1654" s="307"/>
      <c r="JZ1654" s="307"/>
      <c r="KA1654" s="307"/>
      <c r="KB1654" s="307"/>
      <c r="KC1654" s="307"/>
      <c r="KD1654" s="307"/>
      <c r="KE1654" s="307"/>
      <c r="KF1654" s="307"/>
      <c r="KG1654" s="307"/>
      <c r="KH1654" s="307"/>
      <c r="KI1654" s="307"/>
      <c r="KJ1654" s="307"/>
      <c r="KK1654" s="307"/>
      <c r="KL1654" s="307"/>
      <c r="KM1654" s="307"/>
      <c r="KN1654" s="307"/>
      <c r="KO1654" s="307"/>
      <c r="KP1654" s="307"/>
      <c r="KQ1654" s="307"/>
      <c r="KR1654" s="307"/>
      <c r="KS1654" s="307"/>
      <c r="KT1654" s="307"/>
    </row>
    <row r="1655" spans="14:306" s="56" customFormat="1" ht="15" customHeight="1">
      <c r="N1655" s="410"/>
      <c r="O1655" s="410"/>
      <c r="P1655" s="311"/>
      <c r="Q1655" s="311"/>
      <c r="R1655" s="311"/>
      <c r="AG1655" s="57"/>
      <c r="AH1655" s="57"/>
      <c r="AI1655" s="57"/>
      <c r="AJ1655" s="57"/>
      <c r="AK1655" s="57"/>
      <c r="AL1655" s="57"/>
      <c r="AM1655" s="57"/>
      <c r="AN1655" s="57"/>
      <c r="AO1655" s="57"/>
      <c r="AP1655" s="57"/>
      <c r="AQ1655" s="57"/>
      <c r="AR1655" s="57"/>
      <c r="AS1655" s="57"/>
      <c r="AT1655" s="57"/>
      <c r="AU1655" s="57"/>
      <c r="AV1655" s="57"/>
      <c r="AW1655" s="57"/>
      <c r="AX1655" s="57"/>
      <c r="AY1655" s="57"/>
      <c r="AZ1655" s="57"/>
      <c r="BA1655" s="57"/>
      <c r="BB1655" s="57"/>
      <c r="BC1655" s="57"/>
      <c r="BD1655" s="57"/>
      <c r="BE1655" s="57"/>
      <c r="BF1655" s="57"/>
      <c r="BG1655" s="57"/>
      <c r="BH1655" s="57"/>
      <c r="BI1655" s="57"/>
      <c r="BJ1655" s="57"/>
      <c r="BK1655" s="57"/>
      <c r="BL1655" s="57"/>
      <c r="BM1655" s="57"/>
      <c r="BN1655" s="57"/>
      <c r="CB1655" s="307"/>
      <c r="CC1655" s="307"/>
      <c r="CD1655" s="307"/>
      <c r="CE1655" s="307"/>
      <c r="CF1655" s="307"/>
      <c r="CG1655" s="307"/>
      <c r="CH1655" s="307"/>
      <c r="CI1655" s="307"/>
      <c r="CJ1655" s="307"/>
      <c r="CK1655" s="307"/>
      <c r="CL1655" s="307"/>
      <c r="CM1655" s="307"/>
      <c r="CN1655" s="307"/>
      <c r="CO1655" s="307"/>
      <c r="CP1655" s="307"/>
      <c r="CQ1655" s="307"/>
      <c r="CR1655" s="307"/>
      <c r="CS1655" s="307"/>
      <c r="CT1655" s="307"/>
      <c r="CU1655" s="307"/>
      <c r="CV1655" s="307"/>
      <c r="CW1655" s="307"/>
      <c r="CX1655" s="307"/>
      <c r="CY1655" s="307"/>
      <c r="CZ1655" s="307"/>
      <c r="DA1655" s="307"/>
      <c r="DB1655" s="307"/>
      <c r="DC1655" s="307"/>
      <c r="DD1655" s="307"/>
      <c r="DE1655" s="307"/>
      <c r="DF1655" s="307"/>
      <c r="DG1655" s="307"/>
      <c r="DH1655" s="307"/>
      <c r="DI1655" s="390"/>
      <c r="DJ1655" s="390"/>
      <c r="DK1655" s="307"/>
      <c r="DL1655" s="307"/>
      <c r="DM1655" s="307"/>
      <c r="DN1655" s="307"/>
      <c r="DO1655" s="307"/>
      <c r="DP1655" s="307"/>
      <c r="DQ1655" s="307"/>
      <c r="DR1655" s="307"/>
      <c r="DS1655" s="307"/>
      <c r="DT1655" s="307"/>
      <c r="DU1655" s="307"/>
      <c r="DV1655" s="307"/>
      <c r="DW1655" s="307"/>
      <c r="DX1655" s="307"/>
      <c r="DY1655" s="307"/>
      <c r="DZ1655" s="307"/>
      <c r="EA1655" s="307"/>
      <c r="EB1655" s="307"/>
      <c r="EC1655" s="307"/>
      <c r="ED1655" s="307"/>
      <c r="EE1655" s="307"/>
      <c r="EF1655" s="307"/>
      <c r="EG1655" s="307"/>
      <c r="EH1655" s="307"/>
      <c r="EI1655" s="307"/>
      <c r="EJ1655" s="307"/>
      <c r="EK1655" s="307"/>
      <c r="EL1655" s="307"/>
      <c r="EM1655" s="307"/>
      <c r="EN1655" s="307"/>
      <c r="EO1655" s="307"/>
      <c r="EP1655" s="307"/>
      <c r="EQ1655" s="307"/>
      <c r="ER1655" s="307"/>
      <c r="ES1655" s="307"/>
      <c r="ET1655" s="307"/>
      <c r="EU1655" s="390"/>
      <c r="EV1655" s="390"/>
      <c r="EW1655" s="307"/>
      <c r="EX1655" s="307"/>
      <c r="EY1655" s="307"/>
      <c r="EZ1655" s="307"/>
      <c r="FA1655" s="307"/>
      <c r="FB1655" s="307"/>
      <c r="FC1655" s="307"/>
      <c r="FD1655" s="307"/>
      <c r="FE1655" s="307"/>
      <c r="FF1655" s="307"/>
      <c r="FG1655" s="307"/>
      <c r="FH1655" s="307"/>
      <c r="FI1655" s="307"/>
      <c r="FJ1655" s="307"/>
      <c r="FK1655" s="307"/>
      <c r="FL1655" s="307"/>
      <c r="FM1655" s="307"/>
      <c r="FN1655" s="307"/>
      <c r="FO1655" s="307"/>
      <c r="FP1655" s="307"/>
      <c r="FQ1655" s="307"/>
      <c r="FR1655" s="307"/>
      <c r="FS1655" s="307"/>
      <c r="FT1655" s="307"/>
      <c r="FU1655" s="307"/>
      <c r="FV1655" s="307"/>
      <c r="FW1655" s="307"/>
      <c r="FX1655" s="307"/>
      <c r="FY1655" s="307"/>
      <c r="FZ1655" s="307"/>
      <c r="GA1655" s="307"/>
      <c r="GB1655" s="307"/>
      <c r="GC1655" s="307"/>
      <c r="GD1655" s="307"/>
      <c r="GE1655" s="307"/>
      <c r="GF1655" s="307"/>
      <c r="GG1655" s="307"/>
      <c r="GH1655" s="307"/>
      <c r="GI1655" s="307"/>
      <c r="GJ1655" s="307"/>
      <c r="GK1655" s="307"/>
      <c r="GL1655" s="307"/>
      <c r="GM1655" s="307"/>
      <c r="GN1655" s="307"/>
      <c r="GO1655" s="307"/>
      <c r="GP1655" s="307"/>
      <c r="GQ1655" s="307"/>
      <c r="GR1655" s="307"/>
      <c r="GS1655" s="307"/>
      <c r="GT1655" s="307"/>
      <c r="GU1655" s="307"/>
      <c r="GV1655" s="307"/>
      <c r="GW1655" s="307"/>
      <c r="GX1655" s="307"/>
      <c r="GY1655" s="307"/>
      <c r="GZ1655" s="307"/>
      <c r="HA1655" s="307"/>
      <c r="HB1655" s="307"/>
      <c r="HC1655" s="307"/>
      <c r="HD1655" s="307"/>
      <c r="HE1655" s="307"/>
      <c r="HF1655" s="307"/>
      <c r="HG1655" s="307"/>
      <c r="HH1655" s="307"/>
      <c r="HI1655" s="307"/>
      <c r="HJ1655" s="307"/>
      <c r="HK1655" s="307"/>
      <c r="HL1655" s="307"/>
      <c r="HM1655" s="307"/>
      <c r="HN1655" s="307"/>
      <c r="HO1655" s="307"/>
      <c r="HP1655" s="307"/>
      <c r="HQ1655" s="307"/>
      <c r="HR1655" s="307"/>
      <c r="HS1655" s="307"/>
      <c r="HT1655" s="307"/>
      <c r="HU1655" s="307"/>
      <c r="HV1655" s="307"/>
      <c r="HW1655" s="307"/>
      <c r="HX1655" s="307"/>
      <c r="HY1655" s="307"/>
      <c r="HZ1655" s="307"/>
      <c r="IA1655" s="307"/>
      <c r="IB1655" s="307"/>
      <c r="IC1655" s="307"/>
      <c r="ID1655" s="307"/>
      <c r="IE1655" s="307"/>
      <c r="IF1655" s="307"/>
      <c r="IG1655" s="307"/>
      <c r="IH1655" s="307"/>
      <c r="II1655" s="307"/>
      <c r="IJ1655" s="307"/>
      <c r="IK1655" s="307"/>
      <c r="IL1655" s="307"/>
      <c r="IM1655" s="307"/>
      <c r="IN1655" s="307"/>
      <c r="IO1655" s="307"/>
      <c r="IP1655" s="307"/>
      <c r="IQ1655" s="307"/>
      <c r="IR1655" s="307"/>
      <c r="IS1655" s="307"/>
      <c r="IT1655" s="307"/>
      <c r="IU1655" s="307"/>
      <c r="IV1655" s="307"/>
      <c r="IW1655" s="307"/>
      <c r="IX1655" s="307"/>
      <c r="IY1655" s="307"/>
      <c r="IZ1655" s="307"/>
      <c r="JA1655" s="307"/>
      <c r="JB1655" s="307"/>
      <c r="JC1655" s="307"/>
      <c r="JD1655" s="307"/>
      <c r="JE1655" s="307"/>
      <c r="JF1655" s="307"/>
      <c r="JG1655" s="307"/>
      <c r="JH1655" s="307"/>
      <c r="JI1655" s="307"/>
      <c r="JJ1655" s="307"/>
      <c r="JK1655" s="307"/>
      <c r="JL1655" s="307"/>
      <c r="JM1655" s="307"/>
      <c r="JN1655" s="307"/>
      <c r="JO1655" s="307"/>
      <c r="JP1655" s="307"/>
      <c r="JQ1655" s="307"/>
      <c r="JR1655" s="307"/>
      <c r="JS1655" s="307"/>
      <c r="JT1655" s="307"/>
      <c r="JU1655" s="307"/>
      <c r="JV1655" s="307"/>
      <c r="JW1655" s="307"/>
      <c r="JX1655" s="307"/>
      <c r="JY1655" s="307"/>
      <c r="JZ1655" s="307"/>
      <c r="KA1655" s="307"/>
      <c r="KB1655" s="307"/>
      <c r="KC1655" s="307"/>
      <c r="KD1655" s="307"/>
      <c r="KE1655" s="307"/>
      <c r="KF1655" s="307"/>
      <c r="KG1655" s="307"/>
      <c r="KH1655" s="307"/>
      <c r="KI1655" s="307"/>
      <c r="KJ1655" s="307"/>
      <c r="KK1655" s="307"/>
      <c r="KL1655" s="307"/>
      <c r="KM1655" s="307"/>
      <c r="KN1655" s="307"/>
      <c r="KO1655" s="307"/>
      <c r="KP1655" s="307"/>
      <c r="KQ1655" s="307"/>
      <c r="KR1655" s="307"/>
      <c r="KS1655" s="307"/>
      <c r="KT1655" s="307"/>
    </row>
    <row r="1656" spans="14:306" s="56" customFormat="1" ht="15" customHeight="1">
      <c r="N1656" s="410"/>
      <c r="O1656" s="410"/>
      <c r="P1656" s="311"/>
      <c r="Q1656" s="311"/>
      <c r="R1656" s="311"/>
      <c r="AG1656" s="57"/>
      <c r="AH1656" s="57"/>
      <c r="AI1656" s="57"/>
      <c r="AJ1656" s="57"/>
      <c r="AK1656" s="57"/>
      <c r="AL1656" s="57"/>
      <c r="AM1656" s="57"/>
      <c r="AN1656" s="57"/>
      <c r="AO1656" s="57"/>
      <c r="AP1656" s="57"/>
      <c r="AQ1656" s="57"/>
      <c r="AR1656" s="57"/>
      <c r="AS1656" s="57"/>
      <c r="AT1656" s="57"/>
      <c r="AU1656" s="57"/>
      <c r="AV1656" s="57"/>
      <c r="AW1656" s="57"/>
      <c r="AX1656" s="57"/>
      <c r="AY1656" s="57"/>
      <c r="AZ1656" s="57"/>
      <c r="BA1656" s="57"/>
      <c r="BB1656" s="57"/>
      <c r="BC1656" s="57"/>
      <c r="BD1656" s="57"/>
      <c r="BE1656" s="57"/>
      <c r="BF1656" s="57"/>
      <c r="BG1656" s="57"/>
      <c r="BH1656" s="57"/>
      <c r="BI1656" s="57"/>
      <c r="BJ1656" s="57"/>
      <c r="BK1656" s="57"/>
      <c r="BL1656" s="57"/>
      <c r="BM1656" s="57"/>
      <c r="BN1656" s="57"/>
      <c r="CB1656" s="307"/>
      <c r="CC1656" s="307"/>
      <c r="CD1656" s="307"/>
      <c r="CE1656" s="307"/>
      <c r="CF1656" s="307"/>
      <c r="CG1656" s="307"/>
      <c r="CH1656" s="307"/>
      <c r="CI1656" s="307"/>
      <c r="CJ1656" s="307"/>
      <c r="CK1656" s="307"/>
      <c r="CL1656" s="307"/>
      <c r="CM1656" s="307"/>
      <c r="CN1656" s="307"/>
      <c r="CO1656" s="307"/>
      <c r="CP1656" s="307"/>
      <c r="CQ1656" s="307"/>
      <c r="CR1656" s="307"/>
      <c r="CS1656" s="307"/>
      <c r="CT1656" s="307"/>
      <c r="CU1656" s="307"/>
      <c r="CV1656" s="307"/>
      <c r="CW1656" s="307"/>
      <c r="CX1656" s="307"/>
      <c r="CY1656" s="307"/>
      <c r="CZ1656" s="307"/>
      <c r="DA1656" s="307"/>
      <c r="DB1656" s="307"/>
      <c r="DC1656" s="307"/>
      <c r="DD1656" s="307"/>
      <c r="DE1656" s="307"/>
      <c r="DF1656" s="307"/>
      <c r="DG1656" s="307"/>
      <c r="DH1656" s="307"/>
      <c r="DI1656" s="390"/>
      <c r="DJ1656" s="390"/>
      <c r="DK1656" s="307"/>
      <c r="DL1656" s="307"/>
      <c r="DM1656" s="307"/>
      <c r="DN1656" s="307"/>
      <c r="DO1656" s="307"/>
      <c r="DP1656" s="307"/>
      <c r="DQ1656" s="307"/>
      <c r="DR1656" s="307"/>
      <c r="DS1656" s="307"/>
      <c r="DT1656" s="307"/>
      <c r="DU1656" s="307"/>
      <c r="DV1656" s="307"/>
      <c r="DW1656" s="307"/>
      <c r="DX1656" s="307"/>
      <c r="DY1656" s="307"/>
      <c r="DZ1656" s="307"/>
      <c r="EA1656" s="307"/>
      <c r="EB1656" s="307"/>
      <c r="EC1656" s="307"/>
      <c r="ED1656" s="307"/>
      <c r="EE1656" s="307"/>
      <c r="EF1656" s="307"/>
      <c r="EG1656" s="307"/>
      <c r="EH1656" s="307"/>
      <c r="EI1656" s="307"/>
      <c r="EJ1656" s="307"/>
      <c r="EK1656" s="307"/>
      <c r="EL1656" s="307"/>
      <c r="EM1656" s="307"/>
      <c r="EN1656" s="307"/>
      <c r="EO1656" s="307"/>
      <c r="EP1656" s="307"/>
      <c r="EQ1656" s="307"/>
      <c r="ER1656" s="307"/>
      <c r="ES1656" s="307"/>
      <c r="ET1656" s="307"/>
      <c r="EU1656" s="390"/>
      <c r="EV1656" s="390"/>
      <c r="EW1656" s="307"/>
      <c r="EX1656" s="307"/>
      <c r="EY1656" s="307"/>
      <c r="EZ1656" s="307"/>
      <c r="FA1656" s="307"/>
      <c r="FB1656" s="307"/>
      <c r="FC1656" s="307"/>
      <c r="FD1656" s="307"/>
      <c r="FE1656" s="307"/>
      <c r="FF1656" s="307"/>
      <c r="FG1656" s="307"/>
      <c r="FH1656" s="307"/>
      <c r="FI1656" s="307"/>
      <c r="FJ1656" s="307"/>
      <c r="FK1656" s="307"/>
      <c r="FL1656" s="307"/>
      <c r="FM1656" s="307"/>
      <c r="FN1656" s="307"/>
      <c r="FO1656" s="307"/>
      <c r="FP1656" s="307"/>
      <c r="FQ1656" s="307"/>
      <c r="FR1656" s="307"/>
      <c r="FS1656" s="307"/>
      <c r="FT1656" s="307"/>
      <c r="FU1656" s="307"/>
      <c r="FV1656" s="307"/>
      <c r="FW1656" s="307"/>
      <c r="FX1656" s="307"/>
      <c r="FY1656" s="307"/>
      <c r="FZ1656" s="307"/>
      <c r="GA1656" s="307"/>
      <c r="GB1656" s="307"/>
      <c r="GC1656" s="307"/>
      <c r="GD1656" s="307"/>
      <c r="GE1656" s="307"/>
      <c r="GF1656" s="307"/>
      <c r="GG1656" s="307"/>
      <c r="GH1656" s="307"/>
      <c r="GI1656" s="307"/>
      <c r="GJ1656" s="307"/>
      <c r="GK1656" s="307"/>
      <c r="GL1656" s="307"/>
      <c r="GM1656" s="307"/>
      <c r="GN1656" s="307"/>
      <c r="GO1656" s="307"/>
      <c r="GP1656" s="307"/>
      <c r="GQ1656" s="307"/>
      <c r="GR1656" s="307"/>
      <c r="GS1656" s="307"/>
      <c r="GT1656" s="307"/>
      <c r="GU1656" s="307"/>
      <c r="GV1656" s="307"/>
      <c r="GW1656" s="307"/>
      <c r="GX1656" s="307"/>
      <c r="GY1656" s="307"/>
      <c r="GZ1656" s="307"/>
      <c r="HA1656" s="307"/>
      <c r="HB1656" s="307"/>
      <c r="HC1656" s="307"/>
      <c r="HD1656" s="307"/>
      <c r="HE1656" s="307"/>
      <c r="HF1656" s="307"/>
      <c r="HG1656" s="307"/>
      <c r="HH1656" s="307"/>
      <c r="HI1656" s="307"/>
      <c r="HJ1656" s="307"/>
      <c r="HK1656" s="307"/>
      <c r="HL1656" s="307"/>
      <c r="HM1656" s="307"/>
      <c r="HN1656" s="307"/>
      <c r="HO1656" s="307"/>
      <c r="HP1656" s="307"/>
      <c r="HQ1656" s="307"/>
      <c r="HR1656" s="307"/>
      <c r="HS1656" s="307"/>
      <c r="HT1656" s="307"/>
      <c r="HU1656" s="307"/>
      <c r="HV1656" s="307"/>
      <c r="HW1656" s="307"/>
      <c r="HX1656" s="307"/>
      <c r="HY1656" s="307"/>
      <c r="HZ1656" s="307"/>
      <c r="IA1656" s="307"/>
      <c r="IB1656" s="307"/>
      <c r="IC1656" s="307"/>
      <c r="ID1656" s="307"/>
      <c r="IE1656" s="307"/>
      <c r="IF1656" s="307"/>
      <c r="IG1656" s="307"/>
      <c r="IH1656" s="307"/>
      <c r="II1656" s="307"/>
      <c r="IJ1656" s="307"/>
      <c r="IK1656" s="307"/>
      <c r="IL1656" s="307"/>
      <c r="IM1656" s="307"/>
      <c r="IN1656" s="307"/>
      <c r="IO1656" s="307"/>
      <c r="IP1656" s="307"/>
      <c r="IQ1656" s="307"/>
      <c r="IR1656" s="307"/>
      <c r="IS1656" s="307"/>
      <c r="IT1656" s="307"/>
      <c r="IU1656" s="307"/>
      <c r="IV1656" s="307"/>
      <c r="IW1656" s="307"/>
      <c r="IX1656" s="307"/>
      <c r="IY1656" s="307"/>
      <c r="IZ1656" s="307"/>
      <c r="JA1656" s="307"/>
      <c r="JB1656" s="307"/>
      <c r="JC1656" s="307"/>
      <c r="JD1656" s="307"/>
      <c r="JE1656" s="307"/>
      <c r="JF1656" s="307"/>
      <c r="JG1656" s="307"/>
      <c r="JH1656" s="307"/>
      <c r="JI1656" s="307"/>
      <c r="JJ1656" s="307"/>
      <c r="JK1656" s="307"/>
      <c r="JL1656" s="307"/>
      <c r="JM1656" s="307"/>
      <c r="JN1656" s="307"/>
      <c r="JO1656" s="307"/>
      <c r="JP1656" s="307"/>
      <c r="JQ1656" s="307"/>
      <c r="JR1656" s="307"/>
      <c r="JS1656" s="307"/>
      <c r="JT1656" s="307"/>
      <c r="JU1656" s="307"/>
      <c r="JV1656" s="307"/>
      <c r="JW1656" s="307"/>
      <c r="JX1656" s="307"/>
      <c r="JY1656" s="307"/>
      <c r="JZ1656" s="307"/>
      <c r="KA1656" s="307"/>
      <c r="KB1656" s="307"/>
      <c r="KC1656" s="307"/>
      <c r="KD1656" s="307"/>
      <c r="KE1656" s="307"/>
      <c r="KF1656" s="307"/>
      <c r="KG1656" s="307"/>
      <c r="KH1656" s="307"/>
      <c r="KI1656" s="307"/>
      <c r="KJ1656" s="307"/>
      <c r="KK1656" s="307"/>
      <c r="KL1656" s="307"/>
      <c r="KM1656" s="307"/>
      <c r="KN1656" s="307"/>
      <c r="KO1656" s="307"/>
      <c r="KP1656" s="307"/>
      <c r="KQ1656" s="307"/>
      <c r="KR1656" s="307"/>
      <c r="KS1656" s="307"/>
      <c r="KT1656" s="307"/>
    </row>
    <row r="1657" spans="14:306" s="56" customFormat="1" ht="15" customHeight="1">
      <c r="N1657" s="410"/>
      <c r="O1657" s="410"/>
      <c r="P1657" s="311"/>
      <c r="Q1657" s="311"/>
      <c r="R1657" s="311"/>
      <c r="AG1657" s="57"/>
      <c r="AH1657" s="57"/>
      <c r="AI1657" s="57"/>
      <c r="AJ1657" s="57"/>
      <c r="AK1657" s="57"/>
      <c r="AL1657" s="57"/>
      <c r="AM1657" s="57"/>
      <c r="AN1657" s="57"/>
      <c r="AO1657" s="57"/>
      <c r="AP1657" s="57"/>
      <c r="AQ1657" s="57"/>
      <c r="AR1657" s="57"/>
      <c r="AS1657" s="57"/>
      <c r="AT1657" s="57"/>
      <c r="AU1657" s="57"/>
      <c r="AV1657" s="57"/>
      <c r="AW1657" s="57"/>
      <c r="AX1657" s="57"/>
      <c r="AY1657" s="57"/>
      <c r="AZ1657" s="57"/>
      <c r="BA1657" s="57"/>
      <c r="BB1657" s="57"/>
      <c r="BC1657" s="57"/>
      <c r="BD1657" s="57"/>
      <c r="BE1657" s="57"/>
      <c r="BF1657" s="57"/>
      <c r="BG1657" s="57"/>
      <c r="BH1657" s="57"/>
      <c r="BI1657" s="57"/>
      <c r="BJ1657" s="57"/>
      <c r="BK1657" s="57"/>
      <c r="BL1657" s="57"/>
      <c r="BM1657" s="57"/>
      <c r="BN1657" s="57"/>
      <c r="CB1657" s="307"/>
      <c r="CC1657" s="307"/>
      <c r="CD1657" s="307"/>
      <c r="CE1657" s="307"/>
      <c r="CF1657" s="307"/>
      <c r="CG1657" s="307"/>
      <c r="CH1657" s="307"/>
      <c r="CI1657" s="307"/>
      <c r="CJ1657" s="307"/>
      <c r="CK1657" s="307"/>
      <c r="CL1657" s="307"/>
      <c r="CM1657" s="307"/>
      <c r="CN1657" s="307"/>
      <c r="CO1657" s="307"/>
      <c r="CP1657" s="307"/>
      <c r="CQ1657" s="307"/>
      <c r="CR1657" s="307"/>
      <c r="CS1657" s="307"/>
      <c r="CT1657" s="307"/>
      <c r="CU1657" s="307"/>
      <c r="CV1657" s="307"/>
      <c r="CW1657" s="307"/>
      <c r="CX1657" s="307"/>
      <c r="CY1657" s="307"/>
      <c r="CZ1657" s="307"/>
      <c r="DA1657" s="307"/>
      <c r="DB1657" s="307"/>
      <c r="DC1657" s="307"/>
      <c r="DD1657" s="307"/>
      <c r="DE1657" s="307"/>
      <c r="DF1657" s="307"/>
      <c r="DG1657" s="307"/>
      <c r="DH1657" s="307"/>
      <c r="DI1657" s="390"/>
      <c r="DJ1657" s="390"/>
      <c r="DK1657" s="307"/>
      <c r="DL1657" s="307"/>
      <c r="DM1657" s="307"/>
      <c r="DN1657" s="307"/>
      <c r="DO1657" s="307"/>
      <c r="DP1657" s="307"/>
      <c r="DQ1657" s="307"/>
      <c r="DR1657" s="307"/>
      <c r="DS1657" s="307"/>
      <c r="DT1657" s="307"/>
      <c r="DU1657" s="307"/>
      <c r="DV1657" s="307"/>
      <c r="DW1657" s="307"/>
      <c r="DX1657" s="307"/>
      <c r="DY1657" s="307"/>
      <c r="DZ1657" s="307"/>
      <c r="EA1657" s="307"/>
      <c r="EB1657" s="307"/>
      <c r="EC1657" s="307"/>
      <c r="ED1657" s="307"/>
      <c r="EE1657" s="307"/>
      <c r="EF1657" s="307"/>
      <c r="EG1657" s="307"/>
      <c r="EH1657" s="307"/>
      <c r="EI1657" s="307"/>
      <c r="EJ1657" s="307"/>
      <c r="EK1657" s="307"/>
      <c r="EL1657" s="307"/>
      <c r="EM1657" s="307"/>
      <c r="EN1657" s="307"/>
      <c r="EO1657" s="307"/>
      <c r="EP1657" s="307"/>
      <c r="EQ1657" s="307"/>
      <c r="ER1657" s="307"/>
      <c r="ES1657" s="307"/>
      <c r="ET1657" s="307"/>
      <c r="EU1657" s="390"/>
      <c r="EV1657" s="390"/>
      <c r="EW1657" s="307"/>
      <c r="EX1657" s="307"/>
      <c r="EY1657" s="307"/>
      <c r="EZ1657" s="307"/>
      <c r="FA1657" s="307"/>
      <c r="FB1657" s="307"/>
      <c r="FC1657" s="307"/>
      <c r="FD1657" s="307"/>
      <c r="FE1657" s="307"/>
      <c r="FF1657" s="307"/>
      <c r="FG1657" s="307"/>
      <c r="FH1657" s="307"/>
      <c r="FI1657" s="307"/>
      <c r="FJ1657" s="307"/>
      <c r="FK1657" s="307"/>
      <c r="FL1657" s="307"/>
      <c r="FM1657" s="307"/>
      <c r="FN1657" s="307"/>
      <c r="FO1657" s="307"/>
      <c r="FP1657" s="307"/>
      <c r="FQ1657" s="307"/>
      <c r="FR1657" s="307"/>
      <c r="FS1657" s="307"/>
      <c r="FT1657" s="307"/>
      <c r="FU1657" s="307"/>
      <c r="FV1657" s="307"/>
      <c r="FW1657" s="307"/>
      <c r="FX1657" s="307"/>
      <c r="FY1657" s="307"/>
      <c r="FZ1657" s="307"/>
      <c r="GA1657" s="307"/>
      <c r="GB1657" s="307"/>
      <c r="GC1657" s="307"/>
      <c r="GD1657" s="307"/>
      <c r="GE1657" s="307"/>
      <c r="GF1657" s="307"/>
      <c r="GG1657" s="307"/>
      <c r="GH1657" s="307"/>
      <c r="GI1657" s="307"/>
      <c r="GJ1657" s="307"/>
      <c r="GK1657" s="307"/>
      <c r="GL1657" s="307"/>
      <c r="GM1657" s="307"/>
      <c r="GN1657" s="307"/>
      <c r="GO1657" s="307"/>
      <c r="GP1657" s="307"/>
      <c r="GQ1657" s="307"/>
      <c r="GR1657" s="307"/>
      <c r="GS1657" s="307"/>
      <c r="GT1657" s="307"/>
      <c r="GU1657" s="307"/>
      <c r="GV1657" s="307"/>
      <c r="GW1657" s="307"/>
      <c r="GX1657" s="307"/>
      <c r="GY1657" s="307"/>
      <c r="GZ1657" s="307"/>
      <c r="HA1657" s="307"/>
      <c r="HB1657" s="307"/>
      <c r="HC1657" s="307"/>
      <c r="HD1657" s="307"/>
      <c r="HE1657" s="307"/>
      <c r="HF1657" s="307"/>
      <c r="HG1657" s="307"/>
      <c r="HH1657" s="307"/>
      <c r="HI1657" s="307"/>
      <c r="HJ1657" s="307"/>
      <c r="HK1657" s="307"/>
      <c r="HL1657" s="307"/>
      <c r="HM1657" s="307"/>
      <c r="HN1657" s="307"/>
      <c r="HO1657" s="307"/>
      <c r="HP1657" s="307"/>
      <c r="HQ1657" s="307"/>
      <c r="HR1657" s="307"/>
      <c r="HS1657" s="307"/>
      <c r="HT1657" s="307"/>
      <c r="HU1657" s="307"/>
      <c r="HV1657" s="307"/>
      <c r="HW1657" s="307"/>
      <c r="HX1657" s="307"/>
      <c r="HY1657" s="307"/>
      <c r="HZ1657" s="307"/>
      <c r="IA1657" s="307"/>
      <c r="IB1657" s="307"/>
      <c r="IC1657" s="307"/>
      <c r="ID1657" s="307"/>
      <c r="IE1657" s="307"/>
      <c r="IF1657" s="307"/>
      <c r="IG1657" s="307"/>
      <c r="IH1657" s="307"/>
      <c r="II1657" s="307"/>
      <c r="IJ1657" s="307"/>
      <c r="IK1657" s="307"/>
      <c r="IL1657" s="307"/>
      <c r="IM1657" s="307"/>
      <c r="IN1657" s="307"/>
      <c r="IO1657" s="307"/>
      <c r="IP1657" s="307"/>
      <c r="IQ1657" s="307"/>
      <c r="IR1657" s="307"/>
      <c r="IS1657" s="307"/>
      <c r="IT1657" s="307"/>
      <c r="IU1657" s="307"/>
      <c r="IV1657" s="307"/>
      <c r="IW1657" s="307"/>
      <c r="IX1657" s="307"/>
      <c r="IY1657" s="307"/>
      <c r="IZ1657" s="307"/>
      <c r="JA1657" s="307"/>
      <c r="JB1657" s="307"/>
      <c r="JC1657" s="307"/>
      <c r="JD1657" s="307"/>
      <c r="JE1657" s="307"/>
      <c r="JF1657" s="307"/>
      <c r="JG1657" s="307"/>
      <c r="JH1657" s="307"/>
      <c r="JI1657" s="307"/>
      <c r="JJ1657" s="307"/>
      <c r="JK1657" s="307"/>
      <c r="JL1657" s="307"/>
      <c r="JM1657" s="307"/>
      <c r="JN1657" s="307"/>
      <c r="JO1657" s="307"/>
      <c r="JP1657" s="307"/>
      <c r="JQ1657" s="307"/>
      <c r="JR1657" s="307"/>
      <c r="JS1657" s="307"/>
      <c r="JT1657" s="307"/>
      <c r="JU1657" s="307"/>
      <c r="JV1657" s="307"/>
      <c r="JW1657" s="307"/>
      <c r="JX1657" s="307"/>
      <c r="JY1657" s="307"/>
      <c r="JZ1657" s="307"/>
      <c r="KA1657" s="307"/>
      <c r="KB1657" s="307"/>
      <c r="KC1657" s="307"/>
      <c r="KD1657" s="307"/>
      <c r="KE1657" s="307"/>
      <c r="KF1657" s="307"/>
      <c r="KG1657" s="307"/>
      <c r="KH1657" s="307"/>
      <c r="KI1657" s="307"/>
      <c r="KJ1657" s="307"/>
      <c r="KK1657" s="307"/>
      <c r="KL1657" s="307"/>
      <c r="KM1657" s="307"/>
      <c r="KN1657" s="307"/>
      <c r="KO1657" s="307"/>
      <c r="KP1657" s="307"/>
      <c r="KQ1657" s="307"/>
      <c r="KR1657" s="307"/>
      <c r="KS1657" s="307"/>
      <c r="KT1657" s="307"/>
    </row>
    <row r="1658" spans="14:306" s="56" customFormat="1" ht="15" customHeight="1">
      <c r="N1658" s="410"/>
      <c r="O1658" s="410"/>
      <c r="P1658" s="311"/>
      <c r="Q1658" s="311"/>
      <c r="R1658" s="311"/>
      <c r="AG1658" s="57"/>
      <c r="AH1658" s="57"/>
      <c r="AI1658" s="57"/>
      <c r="AJ1658" s="57"/>
      <c r="AK1658" s="57"/>
      <c r="AL1658" s="57"/>
      <c r="AM1658" s="57"/>
      <c r="AN1658" s="57"/>
      <c r="AO1658" s="57"/>
      <c r="AP1658" s="57"/>
      <c r="AQ1658" s="57"/>
      <c r="AR1658" s="57"/>
      <c r="AS1658" s="57"/>
      <c r="AT1658" s="57"/>
      <c r="AU1658" s="57"/>
      <c r="AV1658" s="57"/>
      <c r="AW1658" s="57"/>
      <c r="AX1658" s="57"/>
      <c r="AY1658" s="57"/>
      <c r="AZ1658" s="57"/>
      <c r="BA1658" s="57"/>
      <c r="BB1658" s="57"/>
      <c r="BC1658" s="57"/>
      <c r="BD1658" s="57"/>
      <c r="BE1658" s="57"/>
      <c r="BF1658" s="57"/>
      <c r="BG1658" s="57"/>
      <c r="BH1658" s="57"/>
      <c r="BI1658" s="57"/>
      <c r="BJ1658" s="57"/>
      <c r="BK1658" s="57"/>
      <c r="BL1658" s="57"/>
      <c r="BM1658" s="57"/>
      <c r="BN1658" s="57"/>
      <c r="CB1658" s="307"/>
      <c r="CC1658" s="307"/>
      <c r="CD1658" s="307"/>
      <c r="CE1658" s="307"/>
      <c r="CF1658" s="307"/>
      <c r="CG1658" s="307"/>
      <c r="CH1658" s="307"/>
      <c r="CI1658" s="307"/>
      <c r="CJ1658" s="307"/>
      <c r="CK1658" s="307"/>
      <c r="CL1658" s="307"/>
      <c r="CM1658" s="307"/>
      <c r="CN1658" s="307"/>
      <c r="CO1658" s="307"/>
      <c r="CP1658" s="307"/>
      <c r="CQ1658" s="307"/>
      <c r="CR1658" s="307"/>
      <c r="CS1658" s="307"/>
      <c r="CT1658" s="307"/>
      <c r="CU1658" s="307"/>
      <c r="CV1658" s="307"/>
      <c r="CW1658" s="307"/>
      <c r="CX1658" s="307"/>
      <c r="CY1658" s="307"/>
      <c r="CZ1658" s="307"/>
      <c r="DA1658" s="307"/>
      <c r="DB1658" s="307"/>
      <c r="DC1658" s="307"/>
      <c r="DD1658" s="307"/>
      <c r="DE1658" s="307"/>
      <c r="DF1658" s="307"/>
      <c r="DG1658" s="307"/>
      <c r="DH1658" s="307"/>
      <c r="DI1658" s="390"/>
      <c r="DJ1658" s="390"/>
      <c r="DK1658" s="307"/>
      <c r="DL1658" s="307"/>
      <c r="DM1658" s="307"/>
      <c r="DN1658" s="307"/>
      <c r="DO1658" s="307"/>
      <c r="DP1658" s="307"/>
      <c r="DQ1658" s="307"/>
      <c r="DR1658" s="307"/>
      <c r="DS1658" s="307"/>
      <c r="DT1658" s="307"/>
      <c r="DU1658" s="307"/>
      <c r="DV1658" s="307"/>
      <c r="DW1658" s="307"/>
      <c r="DX1658" s="307"/>
      <c r="DY1658" s="307"/>
      <c r="DZ1658" s="307"/>
      <c r="EA1658" s="307"/>
      <c r="EB1658" s="307"/>
      <c r="EC1658" s="307"/>
      <c r="ED1658" s="307"/>
      <c r="EE1658" s="307"/>
      <c r="EF1658" s="307"/>
      <c r="EG1658" s="307"/>
      <c r="EH1658" s="307"/>
      <c r="EI1658" s="307"/>
      <c r="EJ1658" s="307"/>
      <c r="EK1658" s="307"/>
      <c r="EL1658" s="307"/>
      <c r="EM1658" s="307"/>
      <c r="EN1658" s="307"/>
      <c r="EO1658" s="307"/>
      <c r="EP1658" s="307"/>
      <c r="EQ1658" s="307"/>
      <c r="ER1658" s="307"/>
      <c r="ES1658" s="307"/>
      <c r="ET1658" s="307"/>
      <c r="EU1658" s="390"/>
      <c r="EV1658" s="390"/>
      <c r="EW1658" s="307"/>
      <c r="EX1658" s="307"/>
      <c r="EY1658" s="307"/>
      <c r="EZ1658" s="307"/>
      <c r="FA1658" s="307"/>
      <c r="FB1658" s="307"/>
      <c r="FC1658" s="307"/>
      <c r="FD1658" s="307"/>
      <c r="FE1658" s="307"/>
      <c r="FF1658" s="307"/>
      <c r="FG1658" s="307"/>
      <c r="FH1658" s="307"/>
      <c r="FI1658" s="307"/>
      <c r="FJ1658" s="307"/>
      <c r="FK1658" s="307"/>
      <c r="FL1658" s="307"/>
      <c r="FM1658" s="307"/>
      <c r="FN1658" s="307"/>
      <c r="FO1658" s="307"/>
      <c r="FP1658" s="307"/>
      <c r="FQ1658" s="307"/>
      <c r="FR1658" s="307"/>
      <c r="FS1658" s="307"/>
      <c r="FT1658" s="307"/>
      <c r="FU1658" s="307"/>
      <c r="FV1658" s="307"/>
      <c r="FW1658" s="307"/>
      <c r="FX1658" s="307"/>
      <c r="FY1658" s="307"/>
      <c r="FZ1658" s="307"/>
      <c r="GA1658" s="307"/>
      <c r="GB1658" s="307"/>
      <c r="GC1658" s="307"/>
      <c r="GD1658" s="307"/>
      <c r="GE1658" s="307"/>
      <c r="GF1658" s="307"/>
      <c r="GG1658" s="307"/>
      <c r="GH1658" s="307"/>
      <c r="GI1658" s="307"/>
      <c r="GJ1658" s="307"/>
      <c r="GK1658" s="307"/>
      <c r="GL1658" s="307"/>
      <c r="GM1658" s="307"/>
      <c r="GN1658" s="307"/>
      <c r="GO1658" s="307"/>
      <c r="GP1658" s="307"/>
      <c r="GQ1658" s="307"/>
      <c r="GR1658" s="307"/>
      <c r="GS1658" s="307"/>
      <c r="GT1658" s="307"/>
      <c r="GU1658" s="307"/>
      <c r="GV1658" s="307"/>
      <c r="GW1658" s="307"/>
      <c r="GX1658" s="307"/>
      <c r="GY1658" s="307"/>
      <c r="GZ1658" s="307"/>
      <c r="HA1658" s="307"/>
      <c r="HB1658" s="307"/>
      <c r="HC1658" s="307"/>
      <c r="HD1658" s="307"/>
      <c r="HE1658" s="307"/>
      <c r="HF1658" s="307"/>
      <c r="HG1658" s="307"/>
      <c r="HH1658" s="307"/>
      <c r="HI1658" s="307"/>
      <c r="HJ1658" s="307"/>
      <c r="HK1658" s="307"/>
      <c r="HL1658" s="307"/>
      <c r="HM1658" s="307"/>
      <c r="HN1658" s="307"/>
      <c r="HO1658" s="307"/>
      <c r="HP1658" s="307"/>
      <c r="HQ1658" s="307"/>
      <c r="HR1658" s="307"/>
      <c r="HS1658" s="307"/>
      <c r="HT1658" s="307"/>
      <c r="HU1658" s="307"/>
      <c r="HV1658" s="307"/>
      <c r="HW1658" s="307"/>
      <c r="HX1658" s="307"/>
      <c r="HY1658" s="307"/>
      <c r="HZ1658" s="307"/>
      <c r="IA1658" s="307"/>
      <c r="IB1658" s="307"/>
      <c r="IC1658" s="307"/>
      <c r="ID1658" s="307"/>
      <c r="IE1658" s="307"/>
      <c r="IF1658" s="307"/>
      <c r="IG1658" s="307"/>
      <c r="IH1658" s="307"/>
      <c r="II1658" s="307"/>
      <c r="IJ1658" s="307"/>
      <c r="IK1658" s="307"/>
      <c r="IL1658" s="307"/>
      <c r="IM1658" s="307"/>
      <c r="IN1658" s="307"/>
      <c r="IO1658" s="307"/>
      <c r="IP1658" s="307"/>
      <c r="IQ1658" s="307"/>
      <c r="IR1658" s="307"/>
      <c r="IS1658" s="307"/>
      <c r="IT1658" s="307"/>
      <c r="IU1658" s="307"/>
      <c r="IV1658" s="307"/>
      <c r="IW1658" s="307"/>
      <c r="IX1658" s="307"/>
      <c r="IY1658" s="307"/>
      <c r="IZ1658" s="307"/>
      <c r="JA1658" s="307"/>
      <c r="JB1658" s="307"/>
      <c r="JC1658" s="307"/>
      <c r="JD1658" s="307"/>
      <c r="JE1658" s="307"/>
      <c r="JF1658" s="307"/>
      <c r="JG1658" s="307"/>
      <c r="JH1658" s="307"/>
      <c r="JI1658" s="307"/>
      <c r="JJ1658" s="307"/>
      <c r="JK1658" s="307"/>
      <c r="JL1658" s="307"/>
      <c r="JM1658" s="307"/>
      <c r="JN1658" s="307"/>
      <c r="JO1658" s="307"/>
      <c r="JP1658" s="307"/>
      <c r="JQ1658" s="307"/>
      <c r="JR1658" s="307"/>
      <c r="JS1658" s="307"/>
      <c r="JT1658" s="307"/>
      <c r="JU1658" s="307"/>
      <c r="JV1658" s="307"/>
      <c r="JW1658" s="307"/>
      <c r="JX1658" s="307"/>
      <c r="JY1658" s="307"/>
      <c r="JZ1658" s="307"/>
      <c r="KA1658" s="307"/>
      <c r="KB1658" s="307"/>
      <c r="KC1658" s="307"/>
      <c r="KD1658" s="307"/>
      <c r="KE1658" s="307"/>
      <c r="KF1658" s="307"/>
      <c r="KG1658" s="307"/>
      <c r="KH1658" s="307"/>
      <c r="KI1658" s="307"/>
      <c r="KJ1658" s="307"/>
      <c r="KK1658" s="307"/>
      <c r="KL1658" s="307"/>
      <c r="KM1658" s="307"/>
      <c r="KN1658" s="307"/>
      <c r="KO1658" s="307"/>
      <c r="KP1658" s="307"/>
      <c r="KQ1658" s="307"/>
      <c r="KR1658" s="307"/>
      <c r="KS1658" s="307"/>
      <c r="KT1658" s="307"/>
    </row>
    <row r="1659" spans="14:306" s="56" customFormat="1" ht="15" customHeight="1">
      <c r="N1659" s="410"/>
      <c r="O1659" s="410"/>
      <c r="P1659" s="311"/>
      <c r="Q1659" s="311"/>
      <c r="R1659" s="311"/>
      <c r="AG1659" s="57"/>
      <c r="AH1659" s="57"/>
      <c r="AI1659" s="57"/>
      <c r="AJ1659" s="57"/>
      <c r="AK1659" s="57"/>
      <c r="AL1659" s="57"/>
      <c r="AM1659" s="57"/>
      <c r="AN1659" s="57"/>
      <c r="AO1659" s="57"/>
      <c r="AP1659" s="57"/>
      <c r="AQ1659" s="57"/>
      <c r="AR1659" s="57"/>
      <c r="AS1659" s="57"/>
      <c r="AT1659" s="57"/>
      <c r="AU1659" s="57"/>
      <c r="AV1659" s="57"/>
      <c r="AW1659" s="57"/>
      <c r="AX1659" s="57"/>
      <c r="AY1659" s="57"/>
      <c r="AZ1659" s="57"/>
      <c r="BA1659" s="57"/>
      <c r="BB1659" s="57"/>
      <c r="BC1659" s="57"/>
      <c r="BD1659" s="57"/>
      <c r="BE1659" s="57"/>
      <c r="BF1659" s="57"/>
      <c r="BG1659" s="57"/>
      <c r="BH1659" s="57"/>
      <c r="BI1659" s="57"/>
      <c r="BJ1659" s="57"/>
      <c r="BK1659" s="57"/>
      <c r="BL1659" s="57"/>
      <c r="BM1659" s="57"/>
      <c r="BN1659" s="57"/>
      <c r="CB1659" s="307"/>
      <c r="CC1659" s="307"/>
      <c r="CD1659" s="307"/>
      <c r="CE1659" s="307"/>
      <c r="CF1659" s="307"/>
      <c r="CG1659" s="307"/>
      <c r="CH1659" s="307"/>
      <c r="CI1659" s="307"/>
      <c r="CJ1659" s="307"/>
      <c r="CK1659" s="307"/>
      <c r="CL1659" s="307"/>
      <c r="CM1659" s="307"/>
      <c r="CN1659" s="307"/>
      <c r="CO1659" s="307"/>
      <c r="CP1659" s="307"/>
      <c r="CQ1659" s="307"/>
      <c r="CR1659" s="307"/>
      <c r="CS1659" s="307"/>
      <c r="CT1659" s="307"/>
      <c r="CU1659" s="307"/>
      <c r="CV1659" s="307"/>
      <c r="CW1659" s="307"/>
      <c r="CX1659" s="307"/>
      <c r="CY1659" s="307"/>
      <c r="CZ1659" s="307"/>
      <c r="DA1659" s="307"/>
      <c r="DB1659" s="307"/>
      <c r="DC1659" s="307"/>
      <c r="DD1659" s="307"/>
      <c r="DE1659" s="307"/>
      <c r="DF1659" s="307"/>
      <c r="DG1659" s="307"/>
      <c r="DH1659" s="307"/>
      <c r="DI1659" s="390"/>
      <c r="DJ1659" s="390"/>
      <c r="DK1659" s="307"/>
      <c r="DL1659" s="307"/>
      <c r="DM1659" s="307"/>
      <c r="DN1659" s="307"/>
      <c r="DO1659" s="307"/>
      <c r="DP1659" s="307"/>
      <c r="DQ1659" s="307"/>
      <c r="DR1659" s="307"/>
      <c r="DS1659" s="307"/>
      <c r="DT1659" s="307"/>
      <c r="DU1659" s="307"/>
      <c r="DV1659" s="307"/>
      <c r="DW1659" s="307"/>
      <c r="DX1659" s="307"/>
      <c r="DY1659" s="307"/>
      <c r="DZ1659" s="307"/>
      <c r="EA1659" s="307"/>
      <c r="EB1659" s="307"/>
      <c r="EC1659" s="307"/>
      <c r="ED1659" s="307"/>
      <c r="EE1659" s="307"/>
      <c r="EF1659" s="307"/>
      <c r="EG1659" s="307"/>
      <c r="EH1659" s="307"/>
      <c r="EI1659" s="307"/>
      <c r="EJ1659" s="307"/>
      <c r="EK1659" s="307"/>
      <c r="EL1659" s="307"/>
      <c r="EM1659" s="307"/>
      <c r="EN1659" s="307"/>
      <c r="EO1659" s="307"/>
      <c r="EP1659" s="307"/>
      <c r="EQ1659" s="307"/>
      <c r="ER1659" s="307"/>
      <c r="ES1659" s="307"/>
      <c r="ET1659" s="307"/>
      <c r="EU1659" s="390"/>
      <c r="EV1659" s="390"/>
      <c r="EW1659" s="307"/>
      <c r="EX1659" s="307"/>
      <c r="EY1659" s="307"/>
      <c r="EZ1659" s="307"/>
      <c r="FA1659" s="307"/>
      <c r="FB1659" s="307"/>
      <c r="FC1659" s="307"/>
      <c r="FD1659" s="307"/>
      <c r="FE1659" s="307"/>
      <c r="FF1659" s="307"/>
      <c r="FG1659" s="307"/>
      <c r="FH1659" s="307"/>
      <c r="FI1659" s="307"/>
      <c r="FJ1659" s="307"/>
      <c r="FK1659" s="307"/>
      <c r="FL1659" s="307"/>
      <c r="FM1659" s="307"/>
      <c r="FN1659" s="307"/>
      <c r="FO1659" s="307"/>
      <c r="FP1659" s="307"/>
      <c r="FQ1659" s="307"/>
      <c r="FR1659" s="307"/>
      <c r="FS1659" s="307"/>
      <c r="FT1659" s="307"/>
      <c r="FU1659" s="307"/>
      <c r="FV1659" s="307"/>
      <c r="FW1659" s="307"/>
      <c r="FX1659" s="307"/>
      <c r="FY1659" s="307"/>
      <c r="FZ1659" s="307"/>
      <c r="GA1659" s="307"/>
      <c r="GB1659" s="307"/>
      <c r="GC1659" s="307"/>
      <c r="GD1659" s="307"/>
      <c r="GE1659" s="307"/>
      <c r="GF1659" s="307"/>
      <c r="GG1659" s="307"/>
      <c r="GH1659" s="307"/>
      <c r="GI1659" s="307"/>
      <c r="GJ1659" s="307"/>
      <c r="GK1659" s="307"/>
      <c r="GL1659" s="307"/>
      <c r="GM1659" s="307"/>
      <c r="GN1659" s="307"/>
      <c r="GO1659" s="307"/>
      <c r="GP1659" s="307"/>
      <c r="GQ1659" s="307"/>
      <c r="GR1659" s="307"/>
      <c r="GS1659" s="307"/>
      <c r="GT1659" s="307"/>
      <c r="GU1659" s="307"/>
      <c r="GV1659" s="307"/>
      <c r="GW1659" s="307"/>
      <c r="GX1659" s="307"/>
      <c r="GY1659" s="307"/>
      <c r="GZ1659" s="307"/>
      <c r="HA1659" s="307"/>
      <c r="HB1659" s="307"/>
      <c r="HC1659" s="307"/>
      <c r="HD1659" s="307"/>
      <c r="HE1659" s="307"/>
      <c r="HF1659" s="307"/>
      <c r="HG1659" s="307"/>
      <c r="HH1659" s="307"/>
      <c r="HI1659" s="307"/>
      <c r="HJ1659" s="307"/>
      <c r="HK1659" s="307"/>
      <c r="HL1659" s="307"/>
      <c r="HM1659" s="307"/>
      <c r="HN1659" s="307"/>
      <c r="HO1659" s="307"/>
      <c r="HP1659" s="307"/>
      <c r="HQ1659" s="307"/>
      <c r="HR1659" s="307"/>
      <c r="HS1659" s="307"/>
      <c r="HT1659" s="307"/>
      <c r="HU1659" s="307"/>
      <c r="HV1659" s="307"/>
      <c r="HW1659" s="307"/>
      <c r="HX1659" s="307"/>
      <c r="HY1659" s="307"/>
      <c r="HZ1659" s="307"/>
      <c r="IA1659" s="307"/>
      <c r="IB1659" s="307"/>
      <c r="IC1659" s="307"/>
      <c r="ID1659" s="307"/>
      <c r="IE1659" s="307"/>
      <c r="IF1659" s="307"/>
      <c r="IG1659" s="307"/>
      <c r="IH1659" s="307"/>
      <c r="II1659" s="307"/>
      <c r="IJ1659" s="307"/>
      <c r="IK1659" s="307"/>
      <c r="IL1659" s="307"/>
      <c r="IM1659" s="307"/>
      <c r="IN1659" s="307"/>
      <c r="IO1659" s="307"/>
      <c r="IP1659" s="307"/>
      <c r="IQ1659" s="307"/>
      <c r="IR1659" s="307"/>
      <c r="IS1659" s="307"/>
      <c r="IT1659" s="307"/>
      <c r="IU1659" s="307"/>
      <c r="IV1659" s="307"/>
      <c r="IW1659" s="307"/>
      <c r="IX1659" s="307"/>
      <c r="IY1659" s="307"/>
      <c r="IZ1659" s="307"/>
      <c r="JA1659" s="307"/>
      <c r="JB1659" s="307"/>
      <c r="JC1659" s="307"/>
      <c r="JD1659" s="307"/>
      <c r="JE1659" s="307"/>
      <c r="JF1659" s="307"/>
      <c r="JG1659" s="307"/>
      <c r="JH1659" s="307"/>
      <c r="JI1659" s="307"/>
      <c r="JJ1659" s="307"/>
      <c r="JK1659" s="307"/>
      <c r="JL1659" s="307"/>
      <c r="JM1659" s="307"/>
      <c r="JN1659" s="307"/>
      <c r="JO1659" s="307"/>
      <c r="JP1659" s="307"/>
      <c r="JQ1659" s="307"/>
      <c r="JR1659" s="307"/>
      <c r="JS1659" s="307"/>
      <c r="JT1659" s="307"/>
      <c r="JU1659" s="307"/>
      <c r="JV1659" s="307"/>
      <c r="JW1659" s="307"/>
      <c r="JX1659" s="307"/>
      <c r="JY1659" s="307"/>
      <c r="JZ1659" s="307"/>
      <c r="KA1659" s="307"/>
      <c r="KB1659" s="307"/>
      <c r="KC1659" s="307"/>
      <c r="KD1659" s="307"/>
      <c r="KE1659" s="307"/>
      <c r="KF1659" s="307"/>
      <c r="KG1659" s="307"/>
      <c r="KH1659" s="307"/>
      <c r="KI1659" s="307"/>
      <c r="KJ1659" s="307"/>
      <c r="KK1659" s="307"/>
      <c r="KL1659" s="307"/>
      <c r="KM1659" s="307"/>
      <c r="KN1659" s="307"/>
      <c r="KO1659" s="307"/>
      <c r="KP1659" s="307"/>
      <c r="KQ1659" s="307"/>
      <c r="KR1659" s="307"/>
      <c r="KS1659" s="307"/>
      <c r="KT1659" s="307"/>
    </row>
    <row r="1660" spans="14:306" s="56" customFormat="1" ht="15" customHeight="1">
      <c r="N1660" s="410"/>
      <c r="O1660" s="410"/>
      <c r="P1660" s="459"/>
      <c r="Q1660" s="311"/>
      <c r="R1660" s="311"/>
      <c r="AG1660" s="57"/>
      <c r="AH1660" s="57"/>
      <c r="AI1660" s="57"/>
      <c r="AJ1660" s="57"/>
      <c r="AK1660" s="57"/>
      <c r="AL1660" s="57"/>
      <c r="AM1660" s="57"/>
      <c r="AN1660" s="57"/>
      <c r="AO1660" s="57"/>
      <c r="AP1660" s="57"/>
      <c r="AQ1660" s="57"/>
      <c r="AR1660" s="57"/>
      <c r="AS1660" s="57"/>
      <c r="AT1660" s="57"/>
      <c r="AU1660" s="57"/>
      <c r="AV1660" s="57"/>
      <c r="AW1660" s="57"/>
      <c r="AX1660" s="57"/>
      <c r="AY1660" s="57"/>
      <c r="AZ1660" s="57"/>
      <c r="BA1660" s="57"/>
      <c r="BB1660" s="57"/>
      <c r="BC1660" s="57"/>
      <c r="BD1660" s="57"/>
      <c r="BE1660" s="57"/>
      <c r="BF1660" s="57"/>
      <c r="BG1660" s="57"/>
      <c r="BH1660" s="57"/>
      <c r="BI1660" s="57"/>
      <c r="BJ1660" s="57"/>
      <c r="BK1660" s="57"/>
      <c r="BL1660" s="57"/>
      <c r="BM1660" s="57"/>
      <c r="BN1660" s="57"/>
      <c r="CB1660" s="307"/>
      <c r="CC1660" s="307"/>
      <c r="CD1660" s="307"/>
      <c r="CE1660" s="307"/>
      <c r="CF1660" s="307"/>
      <c r="CG1660" s="307"/>
      <c r="CH1660" s="307"/>
      <c r="CI1660" s="307"/>
      <c r="CJ1660" s="307"/>
      <c r="CK1660" s="307"/>
      <c r="CL1660" s="307"/>
      <c r="CM1660" s="307"/>
      <c r="CN1660" s="307"/>
      <c r="CO1660" s="307"/>
      <c r="CP1660" s="307"/>
      <c r="CQ1660" s="307"/>
      <c r="CR1660" s="307"/>
      <c r="CS1660" s="307"/>
      <c r="CT1660" s="307"/>
      <c r="CU1660" s="307"/>
      <c r="CV1660" s="307"/>
      <c r="CW1660" s="307"/>
      <c r="CX1660" s="307"/>
      <c r="CY1660" s="307"/>
      <c r="CZ1660" s="307"/>
      <c r="DA1660" s="307"/>
      <c r="DB1660" s="307"/>
      <c r="DC1660" s="307"/>
      <c r="DD1660" s="307"/>
      <c r="DE1660" s="307"/>
      <c r="DF1660" s="307"/>
      <c r="DG1660" s="307"/>
      <c r="DH1660" s="307"/>
      <c r="DI1660" s="390"/>
      <c r="DJ1660" s="390"/>
      <c r="DK1660" s="307"/>
      <c r="DL1660" s="307"/>
      <c r="DM1660" s="307"/>
      <c r="DN1660" s="307"/>
      <c r="DO1660" s="307"/>
      <c r="DP1660" s="307"/>
      <c r="DQ1660" s="307"/>
      <c r="DR1660" s="307"/>
      <c r="DS1660" s="307"/>
      <c r="DT1660" s="307"/>
      <c r="DU1660" s="307"/>
      <c r="DV1660" s="307"/>
      <c r="DW1660" s="307"/>
      <c r="DX1660" s="307"/>
      <c r="DY1660" s="307"/>
      <c r="DZ1660" s="307"/>
      <c r="EA1660" s="307"/>
      <c r="EB1660" s="307"/>
      <c r="EC1660" s="307"/>
      <c r="ED1660" s="307"/>
      <c r="EE1660" s="307"/>
      <c r="EF1660" s="307"/>
      <c r="EG1660" s="307"/>
      <c r="EH1660" s="307"/>
      <c r="EI1660" s="307"/>
      <c r="EJ1660" s="307"/>
      <c r="EK1660" s="307"/>
      <c r="EL1660" s="307"/>
      <c r="EM1660" s="307"/>
      <c r="EN1660" s="307"/>
      <c r="EO1660" s="307"/>
      <c r="EP1660" s="307"/>
      <c r="EQ1660" s="307"/>
      <c r="ER1660" s="307"/>
      <c r="ES1660" s="307"/>
      <c r="ET1660" s="307"/>
      <c r="EU1660" s="390"/>
      <c r="EV1660" s="390"/>
      <c r="EW1660" s="307"/>
      <c r="EX1660" s="307"/>
      <c r="EY1660" s="307"/>
      <c r="EZ1660" s="307"/>
      <c r="FA1660" s="307"/>
      <c r="FB1660" s="307"/>
      <c r="FC1660" s="307"/>
      <c r="FD1660" s="307"/>
      <c r="FE1660" s="307"/>
      <c r="FF1660" s="307"/>
      <c r="FG1660" s="307"/>
      <c r="FH1660" s="307"/>
      <c r="FI1660" s="307"/>
      <c r="FJ1660" s="307"/>
      <c r="FK1660" s="307"/>
      <c r="FL1660" s="307"/>
      <c r="FM1660" s="307"/>
      <c r="FN1660" s="307"/>
      <c r="FO1660" s="307"/>
      <c r="FP1660" s="307"/>
      <c r="FQ1660" s="307"/>
      <c r="FR1660" s="307"/>
      <c r="FS1660" s="307"/>
      <c r="FT1660" s="307"/>
      <c r="FU1660" s="307"/>
      <c r="FV1660" s="307"/>
      <c r="FW1660" s="307"/>
      <c r="FX1660" s="307"/>
      <c r="FY1660" s="307"/>
      <c r="FZ1660" s="307"/>
      <c r="GA1660" s="307"/>
      <c r="GB1660" s="307"/>
      <c r="GC1660" s="307"/>
      <c r="GD1660" s="307"/>
      <c r="GE1660" s="307"/>
      <c r="GF1660" s="307"/>
      <c r="GG1660" s="307"/>
      <c r="GH1660" s="307"/>
      <c r="GI1660" s="307"/>
      <c r="GJ1660" s="307"/>
      <c r="GK1660" s="307"/>
      <c r="GL1660" s="307"/>
      <c r="GM1660" s="307"/>
      <c r="GN1660" s="307"/>
      <c r="GO1660" s="307"/>
      <c r="GP1660" s="307"/>
      <c r="GQ1660" s="307"/>
      <c r="GR1660" s="307"/>
      <c r="GS1660" s="307"/>
      <c r="GT1660" s="307"/>
      <c r="GU1660" s="307"/>
      <c r="GV1660" s="307"/>
      <c r="GW1660" s="307"/>
      <c r="GX1660" s="307"/>
      <c r="GY1660" s="307"/>
      <c r="GZ1660" s="307"/>
      <c r="HA1660" s="307"/>
      <c r="HB1660" s="307"/>
      <c r="HC1660" s="307"/>
      <c r="HD1660" s="307"/>
      <c r="HE1660" s="307"/>
      <c r="HF1660" s="307"/>
      <c r="HG1660" s="307"/>
      <c r="HH1660" s="307"/>
      <c r="HI1660" s="307"/>
      <c r="HJ1660" s="307"/>
      <c r="HK1660" s="307"/>
      <c r="HL1660" s="307"/>
      <c r="HM1660" s="307"/>
      <c r="HN1660" s="307"/>
      <c r="HO1660" s="307"/>
      <c r="HP1660" s="307"/>
      <c r="HQ1660" s="307"/>
      <c r="HR1660" s="307"/>
      <c r="HS1660" s="307"/>
      <c r="HT1660" s="307"/>
      <c r="HU1660" s="307"/>
      <c r="HV1660" s="307"/>
      <c r="HW1660" s="307"/>
      <c r="HX1660" s="307"/>
      <c r="HY1660" s="307"/>
      <c r="HZ1660" s="307"/>
      <c r="IA1660" s="307"/>
      <c r="IB1660" s="307"/>
      <c r="IC1660" s="307"/>
      <c r="ID1660" s="307"/>
      <c r="IE1660" s="307"/>
      <c r="IF1660" s="307"/>
      <c r="IG1660" s="307"/>
      <c r="IH1660" s="307"/>
      <c r="II1660" s="307"/>
      <c r="IJ1660" s="307"/>
      <c r="IK1660" s="307"/>
      <c r="IL1660" s="307"/>
      <c r="IM1660" s="307"/>
      <c r="IN1660" s="307"/>
      <c r="IO1660" s="307"/>
      <c r="IP1660" s="307"/>
      <c r="IQ1660" s="307"/>
      <c r="IR1660" s="307"/>
      <c r="IS1660" s="307"/>
      <c r="IT1660" s="307"/>
      <c r="IU1660" s="307"/>
      <c r="IV1660" s="307"/>
      <c r="IW1660" s="307"/>
      <c r="IX1660" s="307"/>
      <c r="IY1660" s="307"/>
      <c r="IZ1660" s="307"/>
      <c r="JA1660" s="307"/>
      <c r="JB1660" s="307"/>
      <c r="JC1660" s="307"/>
      <c r="JD1660" s="307"/>
      <c r="JE1660" s="307"/>
      <c r="JF1660" s="307"/>
      <c r="JG1660" s="307"/>
      <c r="JH1660" s="307"/>
      <c r="JI1660" s="307"/>
      <c r="JJ1660" s="307"/>
      <c r="JK1660" s="307"/>
      <c r="JL1660" s="307"/>
      <c r="JM1660" s="307"/>
      <c r="JN1660" s="307"/>
      <c r="JO1660" s="307"/>
      <c r="JP1660" s="307"/>
      <c r="JQ1660" s="307"/>
      <c r="JR1660" s="307"/>
      <c r="JS1660" s="307"/>
      <c r="JT1660" s="307"/>
      <c r="JU1660" s="307"/>
      <c r="JV1660" s="307"/>
      <c r="JW1660" s="307"/>
      <c r="JX1660" s="307"/>
      <c r="JY1660" s="307"/>
      <c r="JZ1660" s="307"/>
      <c r="KA1660" s="307"/>
      <c r="KB1660" s="307"/>
      <c r="KC1660" s="307"/>
      <c r="KD1660" s="307"/>
      <c r="KE1660" s="307"/>
      <c r="KF1660" s="307"/>
      <c r="KG1660" s="307"/>
      <c r="KH1660" s="307"/>
      <c r="KI1660" s="307"/>
      <c r="KJ1660" s="307"/>
      <c r="KK1660" s="307"/>
      <c r="KL1660" s="307"/>
      <c r="KM1660" s="307"/>
      <c r="KN1660" s="307"/>
      <c r="KO1660" s="307"/>
      <c r="KP1660" s="307"/>
      <c r="KQ1660" s="307"/>
      <c r="KR1660" s="307"/>
      <c r="KS1660" s="307"/>
      <c r="KT1660" s="307"/>
    </row>
    <row r="1661" spans="14:306" s="56" customFormat="1" ht="15" customHeight="1">
      <c r="N1661" s="410"/>
      <c r="O1661" s="410"/>
      <c r="P1661" s="311"/>
      <c r="Q1661" s="311"/>
      <c r="R1661" s="311"/>
      <c r="AG1661" s="57"/>
      <c r="AH1661" s="57"/>
      <c r="AI1661" s="57"/>
      <c r="AJ1661" s="57"/>
      <c r="AK1661" s="57"/>
      <c r="AL1661" s="57"/>
      <c r="AM1661" s="57"/>
      <c r="AN1661" s="57"/>
      <c r="AO1661" s="57"/>
      <c r="AP1661" s="57"/>
      <c r="AQ1661" s="57"/>
      <c r="AR1661" s="57"/>
      <c r="AS1661" s="57"/>
      <c r="AT1661" s="57"/>
      <c r="AU1661" s="57"/>
      <c r="AV1661" s="57"/>
      <c r="AW1661" s="57"/>
      <c r="AX1661" s="57"/>
      <c r="AY1661" s="57"/>
      <c r="AZ1661" s="57"/>
      <c r="BA1661" s="57"/>
      <c r="BB1661" s="57"/>
      <c r="BC1661" s="57"/>
      <c r="BD1661" s="57"/>
      <c r="BE1661" s="57"/>
      <c r="BF1661" s="57"/>
      <c r="BG1661" s="57"/>
      <c r="BH1661" s="57"/>
      <c r="BI1661" s="57"/>
      <c r="BJ1661" s="57"/>
      <c r="BK1661" s="57"/>
      <c r="BL1661" s="57"/>
      <c r="BM1661" s="57"/>
      <c r="BN1661" s="57"/>
      <c r="CB1661" s="307"/>
      <c r="CC1661" s="307"/>
      <c r="CD1661" s="307"/>
      <c r="CE1661" s="307"/>
      <c r="CF1661" s="307"/>
      <c r="CG1661" s="307"/>
      <c r="CH1661" s="307"/>
      <c r="CI1661" s="307"/>
      <c r="CJ1661" s="307"/>
      <c r="CK1661" s="307"/>
      <c r="CL1661" s="307"/>
      <c r="CM1661" s="307"/>
      <c r="CN1661" s="307"/>
      <c r="CO1661" s="307"/>
      <c r="CP1661" s="307"/>
      <c r="CQ1661" s="307"/>
      <c r="CR1661" s="307"/>
      <c r="CS1661" s="307"/>
      <c r="CT1661" s="307"/>
      <c r="CU1661" s="307"/>
      <c r="CV1661" s="307"/>
      <c r="CW1661" s="307"/>
      <c r="CX1661" s="307"/>
      <c r="CY1661" s="307"/>
      <c r="CZ1661" s="307"/>
      <c r="DA1661" s="307"/>
      <c r="DB1661" s="307"/>
      <c r="DC1661" s="307"/>
      <c r="DD1661" s="307"/>
      <c r="DE1661" s="307"/>
      <c r="DF1661" s="307"/>
      <c r="DG1661" s="307"/>
      <c r="DH1661" s="307"/>
      <c r="DI1661" s="390"/>
      <c r="DJ1661" s="390"/>
      <c r="DK1661" s="307"/>
      <c r="DL1661" s="307"/>
      <c r="DM1661" s="307"/>
      <c r="DN1661" s="307"/>
      <c r="DO1661" s="307"/>
      <c r="DP1661" s="307"/>
      <c r="DQ1661" s="307"/>
      <c r="DR1661" s="307"/>
      <c r="DS1661" s="307"/>
      <c r="DT1661" s="307"/>
      <c r="DU1661" s="307"/>
      <c r="DV1661" s="307"/>
      <c r="DW1661" s="307"/>
      <c r="DX1661" s="307"/>
      <c r="DY1661" s="307"/>
      <c r="DZ1661" s="307"/>
      <c r="EA1661" s="307"/>
      <c r="EB1661" s="307"/>
      <c r="EC1661" s="307"/>
      <c r="ED1661" s="307"/>
      <c r="EE1661" s="307"/>
      <c r="EF1661" s="307"/>
      <c r="EG1661" s="307"/>
      <c r="EH1661" s="307"/>
      <c r="EI1661" s="307"/>
      <c r="EJ1661" s="307"/>
      <c r="EK1661" s="307"/>
      <c r="EL1661" s="307"/>
      <c r="EM1661" s="307"/>
      <c r="EN1661" s="307"/>
      <c r="EO1661" s="307"/>
      <c r="EP1661" s="307"/>
      <c r="EQ1661" s="307"/>
      <c r="ER1661" s="307"/>
      <c r="ES1661" s="307"/>
      <c r="ET1661" s="307"/>
      <c r="EU1661" s="390"/>
      <c r="EV1661" s="390"/>
      <c r="EW1661" s="307"/>
      <c r="EX1661" s="307"/>
      <c r="EY1661" s="307"/>
      <c r="EZ1661" s="307"/>
      <c r="FA1661" s="307"/>
      <c r="FB1661" s="307"/>
      <c r="FC1661" s="307"/>
      <c r="FD1661" s="307"/>
      <c r="FE1661" s="307"/>
      <c r="FF1661" s="307"/>
      <c r="FG1661" s="307"/>
      <c r="FH1661" s="307"/>
      <c r="FI1661" s="307"/>
      <c r="FJ1661" s="307"/>
      <c r="FK1661" s="307"/>
      <c r="FL1661" s="307"/>
      <c r="FM1661" s="307"/>
      <c r="FN1661" s="307"/>
      <c r="FO1661" s="307"/>
      <c r="FP1661" s="307"/>
      <c r="FQ1661" s="307"/>
      <c r="FR1661" s="307"/>
      <c r="FS1661" s="307"/>
      <c r="FT1661" s="307"/>
      <c r="FU1661" s="307"/>
      <c r="FV1661" s="307"/>
      <c r="FW1661" s="307"/>
      <c r="FX1661" s="307"/>
      <c r="FY1661" s="307"/>
      <c r="FZ1661" s="307"/>
      <c r="GA1661" s="307"/>
      <c r="GB1661" s="307"/>
      <c r="GC1661" s="307"/>
      <c r="GD1661" s="307"/>
      <c r="GE1661" s="307"/>
      <c r="GF1661" s="307"/>
      <c r="GG1661" s="307"/>
      <c r="GH1661" s="307"/>
      <c r="GI1661" s="307"/>
      <c r="GJ1661" s="307"/>
      <c r="GK1661" s="307"/>
      <c r="GL1661" s="307"/>
      <c r="GM1661" s="307"/>
      <c r="GN1661" s="307"/>
      <c r="GO1661" s="307"/>
      <c r="GP1661" s="307"/>
      <c r="GQ1661" s="307"/>
      <c r="GR1661" s="307"/>
      <c r="GS1661" s="307"/>
      <c r="GT1661" s="307"/>
      <c r="GU1661" s="307"/>
      <c r="GV1661" s="307"/>
      <c r="GW1661" s="307"/>
      <c r="GX1661" s="307"/>
      <c r="GY1661" s="307"/>
      <c r="GZ1661" s="307"/>
      <c r="HA1661" s="307"/>
      <c r="HB1661" s="307"/>
      <c r="HC1661" s="307"/>
      <c r="HD1661" s="307"/>
      <c r="HE1661" s="307"/>
      <c r="HF1661" s="307"/>
      <c r="HG1661" s="307"/>
      <c r="HH1661" s="307"/>
      <c r="HI1661" s="307"/>
      <c r="HJ1661" s="307"/>
      <c r="HK1661" s="307"/>
      <c r="HL1661" s="307"/>
      <c r="HM1661" s="307"/>
      <c r="HN1661" s="307"/>
      <c r="HO1661" s="307"/>
      <c r="HP1661" s="307"/>
      <c r="HQ1661" s="307"/>
      <c r="HR1661" s="307"/>
      <c r="HS1661" s="307"/>
      <c r="HT1661" s="307"/>
      <c r="HU1661" s="307"/>
      <c r="HV1661" s="307"/>
      <c r="HW1661" s="307"/>
      <c r="HX1661" s="307"/>
      <c r="HY1661" s="307"/>
      <c r="HZ1661" s="307"/>
      <c r="IA1661" s="307"/>
      <c r="IB1661" s="307"/>
      <c r="IC1661" s="307"/>
      <c r="ID1661" s="307"/>
      <c r="IE1661" s="307"/>
      <c r="IF1661" s="307"/>
      <c r="IG1661" s="307"/>
      <c r="IH1661" s="307"/>
      <c r="II1661" s="307"/>
      <c r="IJ1661" s="307"/>
      <c r="IK1661" s="307"/>
      <c r="IL1661" s="307"/>
      <c r="IM1661" s="307"/>
      <c r="IN1661" s="307"/>
      <c r="IO1661" s="307"/>
      <c r="IP1661" s="307"/>
      <c r="IQ1661" s="307"/>
      <c r="IR1661" s="307"/>
      <c r="IS1661" s="307"/>
      <c r="IT1661" s="307"/>
      <c r="IU1661" s="307"/>
      <c r="IV1661" s="307"/>
      <c r="IW1661" s="307"/>
      <c r="IX1661" s="307"/>
      <c r="IY1661" s="307"/>
      <c r="IZ1661" s="307"/>
      <c r="JA1661" s="307"/>
      <c r="JB1661" s="307"/>
      <c r="JC1661" s="307"/>
      <c r="JD1661" s="307"/>
      <c r="JE1661" s="307"/>
      <c r="JF1661" s="307"/>
      <c r="JG1661" s="307"/>
      <c r="JH1661" s="307"/>
      <c r="JI1661" s="307"/>
      <c r="JJ1661" s="307"/>
      <c r="JK1661" s="307"/>
      <c r="JL1661" s="307"/>
      <c r="JM1661" s="307"/>
      <c r="JN1661" s="307"/>
      <c r="JO1661" s="307"/>
      <c r="JP1661" s="307"/>
      <c r="JQ1661" s="307"/>
      <c r="JR1661" s="307"/>
      <c r="JS1661" s="307"/>
      <c r="JT1661" s="307"/>
      <c r="JU1661" s="307"/>
      <c r="JV1661" s="307"/>
      <c r="JW1661" s="307"/>
      <c r="JX1661" s="307"/>
      <c r="JY1661" s="307"/>
      <c r="JZ1661" s="307"/>
      <c r="KA1661" s="307"/>
      <c r="KB1661" s="307"/>
      <c r="KC1661" s="307"/>
      <c r="KD1661" s="307"/>
      <c r="KE1661" s="307"/>
      <c r="KF1661" s="307"/>
      <c r="KG1661" s="307"/>
      <c r="KH1661" s="307"/>
      <c r="KI1661" s="307"/>
      <c r="KJ1661" s="307"/>
      <c r="KK1661" s="307"/>
      <c r="KL1661" s="307"/>
      <c r="KM1661" s="307"/>
      <c r="KN1661" s="307"/>
      <c r="KO1661" s="307"/>
      <c r="KP1661" s="307"/>
      <c r="KQ1661" s="307"/>
      <c r="KR1661" s="307"/>
      <c r="KS1661" s="307"/>
      <c r="KT1661" s="307"/>
    </row>
    <row r="1662" spans="14:306" s="56" customFormat="1" ht="15" customHeight="1">
      <c r="N1662" s="410"/>
      <c r="O1662" s="410"/>
      <c r="P1662" s="311"/>
      <c r="Q1662" s="311"/>
      <c r="R1662" s="311"/>
      <c r="AG1662" s="57"/>
      <c r="AH1662" s="57"/>
      <c r="AI1662" s="57"/>
      <c r="AJ1662" s="57"/>
      <c r="AK1662" s="57"/>
      <c r="AL1662" s="57"/>
      <c r="AM1662" s="57"/>
      <c r="AN1662" s="57"/>
      <c r="AO1662" s="57"/>
      <c r="AP1662" s="57"/>
      <c r="AQ1662" s="57"/>
      <c r="AR1662" s="57"/>
      <c r="AS1662" s="57"/>
      <c r="AT1662" s="57"/>
      <c r="AU1662" s="57"/>
      <c r="AV1662" s="57"/>
      <c r="AW1662" s="57"/>
      <c r="AX1662" s="57"/>
      <c r="AY1662" s="57"/>
      <c r="AZ1662" s="57"/>
      <c r="BA1662" s="57"/>
      <c r="BB1662" s="57"/>
      <c r="BC1662" s="57"/>
      <c r="BD1662" s="57"/>
      <c r="BE1662" s="57"/>
      <c r="BF1662" s="57"/>
      <c r="BG1662" s="57"/>
      <c r="BH1662" s="57"/>
      <c r="BI1662" s="57"/>
      <c r="BJ1662" s="57"/>
      <c r="BK1662" s="57"/>
      <c r="BL1662" s="57"/>
      <c r="BM1662" s="57"/>
      <c r="BN1662" s="57"/>
      <c r="CB1662" s="307"/>
      <c r="CC1662" s="307"/>
      <c r="CD1662" s="307"/>
      <c r="CE1662" s="307"/>
      <c r="CF1662" s="307"/>
      <c r="CG1662" s="307"/>
      <c r="CH1662" s="307"/>
      <c r="CI1662" s="307"/>
      <c r="CJ1662" s="307"/>
      <c r="CK1662" s="307"/>
      <c r="CL1662" s="307"/>
      <c r="CM1662" s="307"/>
      <c r="CN1662" s="307"/>
      <c r="CO1662" s="307"/>
      <c r="CP1662" s="307"/>
      <c r="CQ1662" s="307"/>
      <c r="CR1662" s="307"/>
      <c r="CS1662" s="307"/>
      <c r="CT1662" s="307"/>
      <c r="CU1662" s="307"/>
      <c r="CV1662" s="307"/>
      <c r="CW1662" s="307"/>
      <c r="CX1662" s="307"/>
      <c r="CY1662" s="307"/>
      <c r="CZ1662" s="307"/>
      <c r="DA1662" s="307"/>
      <c r="DB1662" s="307"/>
      <c r="DC1662" s="307"/>
      <c r="DD1662" s="307"/>
      <c r="DE1662" s="307"/>
      <c r="DF1662" s="307"/>
      <c r="DG1662" s="307"/>
      <c r="DH1662" s="307"/>
      <c r="DI1662" s="390"/>
      <c r="DJ1662" s="390"/>
      <c r="DK1662" s="307"/>
      <c r="DL1662" s="307"/>
      <c r="DM1662" s="307"/>
      <c r="DN1662" s="307"/>
      <c r="DO1662" s="307"/>
      <c r="DP1662" s="307"/>
      <c r="DQ1662" s="307"/>
      <c r="DR1662" s="307"/>
      <c r="DS1662" s="307"/>
      <c r="DT1662" s="307"/>
      <c r="DU1662" s="307"/>
      <c r="DV1662" s="307"/>
      <c r="DW1662" s="307"/>
      <c r="DX1662" s="307"/>
      <c r="DY1662" s="307"/>
      <c r="DZ1662" s="307"/>
      <c r="EA1662" s="307"/>
      <c r="EB1662" s="307"/>
      <c r="EC1662" s="307"/>
      <c r="ED1662" s="307"/>
      <c r="EE1662" s="307"/>
      <c r="EF1662" s="307"/>
      <c r="EG1662" s="307"/>
      <c r="EH1662" s="307"/>
      <c r="EI1662" s="307"/>
      <c r="EJ1662" s="307"/>
      <c r="EK1662" s="307"/>
      <c r="EL1662" s="307"/>
      <c r="EM1662" s="307"/>
      <c r="EN1662" s="307"/>
      <c r="EO1662" s="307"/>
      <c r="EP1662" s="307"/>
      <c r="EQ1662" s="307"/>
      <c r="ER1662" s="307"/>
      <c r="ES1662" s="307"/>
      <c r="ET1662" s="307"/>
      <c r="EU1662" s="390"/>
      <c r="EV1662" s="390"/>
      <c r="EW1662" s="307"/>
      <c r="EX1662" s="307"/>
      <c r="EY1662" s="307"/>
      <c r="EZ1662" s="307"/>
      <c r="FA1662" s="307"/>
      <c r="FB1662" s="307"/>
      <c r="FC1662" s="307"/>
      <c r="FD1662" s="307"/>
      <c r="FE1662" s="307"/>
      <c r="FF1662" s="307"/>
      <c r="FG1662" s="307"/>
      <c r="FH1662" s="307"/>
      <c r="FI1662" s="307"/>
      <c r="FJ1662" s="307"/>
      <c r="FK1662" s="307"/>
      <c r="FL1662" s="307"/>
      <c r="FM1662" s="307"/>
      <c r="FN1662" s="307"/>
      <c r="FO1662" s="307"/>
      <c r="FP1662" s="307"/>
      <c r="FQ1662" s="307"/>
      <c r="FR1662" s="307"/>
      <c r="FS1662" s="307"/>
      <c r="FT1662" s="307"/>
      <c r="FU1662" s="307"/>
      <c r="FV1662" s="307"/>
      <c r="FW1662" s="307"/>
      <c r="FX1662" s="307"/>
      <c r="FY1662" s="307"/>
      <c r="FZ1662" s="307"/>
      <c r="GA1662" s="307"/>
      <c r="GB1662" s="307"/>
      <c r="GC1662" s="307"/>
      <c r="GD1662" s="307"/>
      <c r="GE1662" s="307"/>
      <c r="GF1662" s="307"/>
      <c r="GG1662" s="307"/>
      <c r="GH1662" s="307"/>
      <c r="GI1662" s="307"/>
      <c r="GJ1662" s="307"/>
      <c r="GK1662" s="307"/>
      <c r="GL1662" s="307"/>
      <c r="GM1662" s="307"/>
      <c r="GN1662" s="307"/>
      <c r="GO1662" s="307"/>
      <c r="GP1662" s="307"/>
      <c r="GQ1662" s="307"/>
      <c r="GR1662" s="307"/>
      <c r="GS1662" s="307"/>
      <c r="GT1662" s="307"/>
      <c r="GU1662" s="307"/>
      <c r="GV1662" s="307"/>
      <c r="GW1662" s="307"/>
      <c r="GX1662" s="307"/>
      <c r="GY1662" s="307"/>
      <c r="GZ1662" s="307"/>
      <c r="HA1662" s="307"/>
      <c r="HB1662" s="307"/>
      <c r="HC1662" s="307"/>
      <c r="HD1662" s="307"/>
      <c r="HE1662" s="307"/>
      <c r="HF1662" s="307"/>
      <c r="HG1662" s="307"/>
      <c r="HH1662" s="307"/>
      <c r="HI1662" s="307"/>
      <c r="HJ1662" s="307"/>
      <c r="HK1662" s="307"/>
      <c r="HL1662" s="307"/>
      <c r="HM1662" s="307"/>
      <c r="HN1662" s="307"/>
      <c r="HO1662" s="307"/>
      <c r="HP1662" s="307"/>
      <c r="HQ1662" s="307"/>
      <c r="HR1662" s="307"/>
      <c r="HS1662" s="307"/>
      <c r="HT1662" s="307"/>
      <c r="HU1662" s="307"/>
      <c r="HV1662" s="307"/>
      <c r="HW1662" s="307"/>
      <c r="HX1662" s="307"/>
      <c r="HY1662" s="307"/>
      <c r="HZ1662" s="307"/>
      <c r="IA1662" s="307"/>
      <c r="IB1662" s="307"/>
      <c r="IC1662" s="307"/>
      <c r="ID1662" s="307"/>
      <c r="IE1662" s="307"/>
      <c r="IF1662" s="307"/>
      <c r="IG1662" s="307"/>
      <c r="IH1662" s="307"/>
      <c r="II1662" s="307"/>
      <c r="IJ1662" s="307"/>
      <c r="IK1662" s="307"/>
      <c r="IL1662" s="307"/>
      <c r="IM1662" s="307"/>
      <c r="IN1662" s="307"/>
      <c r="IO1662" s="307"/>
      <c r="IP1662" s="307"/>
      <c r="IQ1662" s="307"/>
      <c r="IR1662" s="307"/>
      <c r="IS1662" s="307"/>
      <c r="IT1662" s="307"/>
      <c r="IU1662" s="307"/>
      <c r="IV1662" s="307"/>
      <c r="IW1662" s="307"/>
      <c r="IX1662" s="307"/>
      <c r="IY1662" s="307"/>
      <c r="IZ1662" s="307"/>
      <c r="JA1662" s="307"/>
      <c r="JB1662" s="307"/>
      <c r="JC1662" s="307"/>
      <c r="JD1662" s="307"/>
      <c r="JE1662" s="307"/>
      <c r="JF1662" s="307"/>
      <c r="JG1662" s="307"/>
      <c r="JH1662" s="307"/>
      <c r="JI1662" s="307"/>
      <c r="JJ1662" s="307"/>
      <c r="JK1662" s="307"/>
      <c r="JL1662" s="307"/>
      <c r="JM1662" s="307"/>
      <c r="JN1662" s="307"/>
      <c r="JO1662" s="307"/>
      <c r="JP1662" s="307"/>
      <c r="JQ1662" s="307"/>
      <c r="JR1662" s="307"/>
      <c r="JS1662" s="307"/>
      <c r="JT1662" s="307"/>
      <c r="JU1662" s="307"/>
      <c r="JV1662" s="307"/>
      <c r="JW1662" s="307"/>
      <c r="JX1662" s="307"/>
      <c r="JY1662" s="307"/>
      <c r="JZ1662" s="307"/>
      <c r="KA1662" s="307"/>
      <c r="KB1662" s="307"/>
      <c r="KC1662" s="307"/>
      <c r="KD1662" s="307"/>
      <c r="KE1662" s="307"/>
      <c r="KF1662" s="307"/>
      <c r="KG1662" s="307"/>
      <c r="KH1662" s="307"/>
      <c r="KI1662" s="307"/>
      <c r="KJ1662" s="307"/>
      <c r="KK1662" s="307"/>
      <c r="KL1662" s="307"/>
      <c r="KM1662" s="307"/>
      <c r="KN1662" s="307"/>
      <c r="KO1662" s="307"/>
      <c r="KP1662" s="307"/>
      <c r="KQ1662" s="307"/>
      <c r="KR1662" s="307"/>
      <c r="KS1662" s="307"/>
      <c r="KT1662" s="307"/>
    </row>
    <row r="1663" spans="14:306" s="56" customFormat="1" ht="15" customHeight="1">
      <c r="N1663" s="410"/>
      <c r="O1663" s="410"/>
      <c r="P1663" s="311"/>
      <c r="Q1663" s="311"/>
      <c r="R1663" s="311"/>
      <c r="AG1663" s="57"/>
      <c r="AH1663" s="57"/>
      <c r="AI1663" s="57"/>
      <c r="AJ1663" s="57"/>
      <c r="AK1663" s="57"/>
      <c r="AL1663" s="57"/>
      <c r="AM1663" s="57"/>
      <c r="AN1663" s="57"/>
      <c r="AO1663" s="57"/>
      <c r="AP1663" s="57"/>
      <c r="AQ1663" s="57"/>
      <c r="AR1663" s="57"/>
      <c r="AS1663" s="57"/>
      <c r="AT1663" s="57"/>
      <c r="AU1663" s="57"/>
      <c r="AV1663" s="57"/>
      <c r="AW1663" s="57"/>
      <c r="AX1663" s="57"/>
      <c r="AY1663" s="57"/>
      <c r="AZ1663" s="57"/>
      <c r="BA1663" s="57"/>
      <c r="BB1663" s="57"/>
      <c r="BC1663" s="57"/>
      <c r="BD1663" s="57"/>
      <c r="BE1663" s="57"/>
      <c r="BF1663" s="57"/>
      <c r="BG1663" s="57"/>
      <c r="BH1663" s="57"/>
      <c r="BI1663" s="57"/>
      <c r="BJ1663" s="57"/>
      <c r="BK1663" s="57"/>
      <c r="BL1663" s="57"/>
      <c r="BM1663" s="57"/>
      <c r="BN1663" s="57"/>
      <c r="CB1663" s="307"/>
      <c r="CC1663" s="307"/>
      <c r="CD1663" s="307"/>
      <c r="CE1663" s="307"/>
      <c r="CF1663" s="307"/>
      <c r="CG1663" s="307"/>
      <c r="CH1663" s="307"/>
      <c r="CI1663" s="307"/>
      <c r="CJ1663" s="307"/>
      <c r="CK1663" s="307"/>
      <c r="CL1663" s="307"/>
      <c r="CM1663" s="307"/>
      <c r="CN1663" s="307"/>
      <c r="CO1663" s="307"/>
      <c r="CP1663" s="307"/>
      <c r="CQ1663" s="307"/>
      <c r="CR1663" s="307"/>
      <c r="CS1663" s="307"/>
      <c r="CT1663" s="307"/>
      <c r="CU1663" s="307"/>
      <c r="CV1663" s="307"/>
      <c r="CW1663" s="307"/>
      <c r="CX1663" s="307"/>
      <c r="CY1663" s="307"/>
      <c r="CZ1663" s="307"/>
      <c r="DA1663" s="307"/>
      <c r="DB1663" s="307"/>
      <c r="DC1663" s="307"/>
      <c r="DD1663" s="307"/>
      <c r="DE1663" s="307"/>
      <c r="DF1663" s="307"/>
      <c r="DG1663" s="307"/>
      <c r="DH1663" s="307"/>
      <c r="DI1663" s="390"/>
      <c r="DJ1663" s="390"/>
      <c r="DK1663" s="307"/>
      <c r="DL1663" s="307"/>
      <c r="DM1663" s="307"/>
      <c r="DN1663" s="307"/>
      <c r="DO1663" s="307"/>
      <c r="DP1663" s="307"/>
      <c r="DQ1663" s="307"/>
      <c r="DR1663" s="307"/>
      <c r="DS1663" s="307"/>
      <c r="DT1663" s="307"/>
      <c r="DU1663" s="307"/>
      <c r="DV1663" s="307"/>
      <c r="DW1663" s="307"/>
      <c r="DX1663" s="307"/>
      <c r="DY1663" s="307"/>
      <c r="DZ1663" s="307"/>
      <c r="EA1663" s="307"/>
      <c r="EB1663" s="307"/>
      <c r="EC1663" s="307"/>
      <c r="ED1663" s="307"/>
      <c r="EE1663" s="307"/>
      <c r="EF1663" s="307"/>
      <c r="EG1663" s="307"/>
      <c r="EH1663" s="307"/>
      <c r="EI1663" s="307"/>
      <c r="EJ1663" s="307"/>
      <c r="EK1663" s="307"/>
      <c r="EL1663" s="307"/>
      <c r="EM1663" s="307"/>
      <c r="EN1663" s="307"/>
      <c r="EO1663" s="307"/>
      <c r="EP1663" s="307"/>
      <c r="EQ1663" s="307"/>
      <c r="ER1663" s="307"/>
      <c r="ES1663" s="307"/>
      <c r="ET1663" s="307"/>
      <c r="EU1663" s="390"/>
      <c r="EV1663" s="390"/>
      <c r="EW1663" s="307"/>
      <c r="EX1663" s="307"/>
      <c r="EY1663" s="307"/>
      <c r="EZ1663" s="307"/>
      <c r="FA1663" s="307"/>
      <c r="FB1663" s="307"/>
      <c r="FC1663" s="307"/>
      <c r="FD1663" s="307"/>
      <c r="FE1663" s="307"/>
      <c r="FF1663" s="307"/>
      <c r="FG1663" s="307"/>
      <c r="FH1663" s="307"/>
      <c r="FI1663" s="307"/>
      <c r="FJ1663" s="307"/>
      <c r="FK1663" s="307"/>
      <c r="FL1663" s="307"/>
      <c r="FM1663" s="307"/>
      <c r="FN1663" s="307"/>
      <c r="FO1663" s="307"/>
      <c r="FP1663" s="307"/>
      <c r="FQ1663" s="307"/>
      <c r="FR1663" s="307"/>
      <c r="FS1663" s="307"/>
      <c r="FT1663" s="307"/>
      <c r="FU1663" s="307"/>
      <c r="FV1663" s="307"/>
      <c r="FW1663" s="307"/>
      <c r="FX1663" s="307"/>
      <c r="FY1663" s="307"/>
      <c r="FZ1663" s="307"/>
      <c r="GA1663" s="307"/>
      <c r="GB1663" s="307"/>
      <c r="GC1663" s="307"/>
      <c r="GD1663" s="307"/>
      <c r="GE1663" s="307"/>
      <c r="GF1663" s="307"/>
      <c r="GG1663" s="307"/>
      <c r="GH1663" s="307"/>
      <c r="GI1663" s="307"/>
      <c r="GJ1663" s="307"/>
      <c r="GK1663" s="307"/>
      <c r="GL1663" s="307"/>
      <c r="GM1663" s="307"/>
      <c r="GN1663" s="307"/>
      <c r="GO1663" s="307"/>
      <c r="GP1663" s="307"/>
      <c r="GQ1663" s="307"/>
      <c r="GR1663" s="307"/>
      <c r="GS1663" s="307"/>
      <c r="GT1663" s="307"/>
      <c r="GU1663" s="307"/>
      <c r="GV1663" s="307"/>
      <c r="GW1663" s="307"/>
      <c r="GX1663" s="307"/>
      <c r="GY1663" s="307"/>
      <c r="GZ1663" s="307"/>
      <c r="HA1663" s="307"/>
      <c r="HB1663" s="307"/>
      <c r="HC1663" s="307"/>
      <c r="HD1663" s="307"/>
      <c r="HE1663" s="307"/>
      <c r="HF1663" s="307"/>
      <c r="HG1663" s="307"/>
      <c r="HH1663" s="307"/>
      <c r="HI1663" s="307"/>
      <c r="HJ1663" s="307"/>
      <c r="HK1663" s="307"/>
      <c r="HL1663" s="307"/>
      <c r="HM1663" s="307"/>
      <c r="HN1663" s="307"/>
      <c r="HO1663" s="307"/>
      <c r="HP1663" s="307"/>
      <c r="HQ1663" s="307"/>
      <c r="HR1663" s="307"/>
      <c r="HS1663" s="307"/>
      <c r="HT1663" s="307"/>
      <c r="HU1663" s="307"/>
      <c r="HV1663" s="307"/>
      <c r="HW1663" s="307"/>
      <c r="HX1663" s="307"/>
      <c r="HY1663" s="307"/>
      <c r="HZ1663" s="307"/>
      <c r="IA1663" s="307"/>
      <c r="IB1663" s="307"/>
      <c r="IC1663" s="307"/>
      <c r="ID1663" s="307"/>
      <c r="IE1663" s="307"/>
      <c r="IF1663" s="307"/>
      <c r="IG1663" s="307"/>
      <c r="IH1663" s="307"/>
      <c r="II1663" s="307"/>
      <c r="IJ1663" s="307"/>
      <c r="IK1663" s="307"/>
      <c r="IL1663" s="307"/>
      <c r="IM1663" s="307"/>
      <c r="IN1663" s="307"/>
      <c r="IO1663" s="307"/>
      <c r="IP1663" s="307"/>
      <c r="IQ1663" s="307"/>
      <c r="IR1663" s="307"/>
      <c r="IS1663" s="307"/>
      <c r="IT1663" s="307"/>
      <c r="IU1663" s="307"/>
      <c r="IV1663" s="307"/>
      <c r="IW1663" s="307"/>
      <c r="IX1663" s="307"/>
      <c r="IY1663" s="307"/>
      <c r="IZ1663" s="307"/>
      <c r="JA1663" s="307"/>
      <c r="JB1663" s="307"/>
      <c r="JC1663" s="307"/>
      <c r="JD1663" s="307"/>
      <c r="JE1663" s="307"/>
      <c r="JF1663" s="307"/>
      <c r="JG1663" s="307"/>
      <c r="JH1663" s="307"/>
      <c r="JI1663" s="307"/>
      <c r="JJ1663" s="307"/>
      <c r="JK1663" s="307"/>
      <c r="JL1663" s="307"/>
      <c r="JM1663" s="307"/>
      <c r="JN1663" s="307"/>
      <c r="JO1663" s="307"/>
      <c r="JP1663" s="307"/>
      <c r="JQ1663" s="307"/>
      <c r="JR1663" s="307"/>
      <c r="JS1663" s="307"/>
      <c r="JT1663" s="307"/>
      <c r="JU1663" s="307"/>
      <c r="JV1663" s="307"/>
      <c r="JW1663" s="307"/>
      <c r="JX1663" s="307"/>
      <c r="JY1663" s="307"/>
      <c r="JZ1663" s="307"/>
      <c r="KA1663" s="307"/>
      <c r="KB1663" s="307"/>
      <c r="KC1663" s="307"/>
      <c r="KD1663" s="307"/>
      <c r="KE1663" s="307"/>
      <c r="KF1663" s="307"/>
      <c r="KG1663" s="307"/>
      <c r="KH1663" s="307"/>
      <c r="KI1663" s="307"/>
      <c r="KJ1663" s="307"/>
      <c r="KK1663" s="307"/>
      <c r="KL1663" s="307"/>
      <c r="KM1663" s="307"/>
      <c r="KN1663" s="307"/>
      <c r="KO1663" s="307"/>
      <c r="KP1663" s="307"/>
      <c r="KQ1663" s="307"/>
      <c r="KR1663" s="307"/>
      <c r="KS1663" s="307"/>
      <c r="KT1663" s="307"/>
    </row>
    <row r="1664" spans="14:306" s="56" customFormat="1" ht="15" customHeight="1">
      <c r="N1664" s="410"/>
      <c r="O1664" s="410"/>
      <c r="P1664" s="311"/>
      <c r="Q1664" s="311"/>
      <c r="R1664" s="311"/>
      <c r="AG1664" s="57"/>
      <c r="AH1664" s="57"/>
      <c r="AI1664" s="57"/>
      <c r="AJ1664" s="57"/>
      <c r="AK1664" s="57"/>
      <c r="AL1664" s="57"/>
      <c r="AM1664" s="57"/>
      <c r="AN1664" s="57"/>
      <c r="AO1664" s="57"/>
      <c r="AP1664" s="57"/>
      <c r="AQ1664" s="57"/>
      <c r="AR1664" s="57"/>
      <c r="AS1664" s="57"/>
      <c r="AT1664" s="57"/>
      <c r="AU1664" s="57"/>
      <c r="AV1664" s="57"/>
      <c r="AW1664" s="57"/>
      <c r="AX1664" s="57"/>
      <c r="AY1664" s="57"/>
      <c r="AZ1664" s="57"/>
      <c r="BA1664" s="57"/>
      <c r="BB1664" s="57"/>
      <c r="BC1664" s="57"/>
      <c r="BD1664" s="57"/>
      <c r="BE1664" s="57"/>
      <c r="BF1664" s="57"/>
      <c r="BG1664" s="57"/>
      <c r="BH1664" s="57"/>
      <c r="BI1664" s="57"/>
      <c r="BJ1664" s="57"/>
      <c r="BK1664" s="57"/>
      <c r="BL1664" s="57"/>
      <c r="BM1664" s="57"/>
      <c r="BN1664" s="57"/>
      <c r="CB1664" s="307"/>
      <c r="CC1664" s="307"/>
      <c r="CD1664" s="307"/>
      <c r="CE1664" s="307"/>
      <c r="CF1664" s="307"/>
      <c r="CG1664" s="307"/>
      <c r="CH1664" s="307"/>
      <c r="CI1664" s="307"/>
      <c r="CJ1664" s="307"/>
      <c r="CK1664" s="307"/>
      <c r="CL1664" s="307"/>
      <c r="CM1664" s="307"/>
      <c r="CN1664" s="307"/>
      <c r="CO1664" s="307"/>
      <c r="CP1664" s="307"/>
      <c r="CQ1664" s="307"/>
      <c r="CR1664" s="307"/>
      <c r="CS1664" s="307"/>
      <c r="CT1664" s="307"/>
      <c r="CU1664" s="307"/>
      <c r="CV1664" s="307"/>
      <c r="CW1664" s="307"/>
      <c r="CX1664" s="307"/>
      <c r="CY1664" s="307"/>
      <c r="CZ1664" s="307"/>
      <c r="DA1664" s="307"/>
      <c r="DB1664" s="307"/>
      <c r="DC1664" s="307"/>
      <c r="DD1664" s="307"/>
      <c r="DE1664" s="307"/>
      <c r="DF1664" s="307"/>
      <c r="DG1664" s="307"/>
      <c r="DH1664" s="307"/>
      <c r="DI1664" s="390"/>
      <c r="DJ1664" s="390"/>
      <c r="DK1664" s="307"/>
      <c r="DL1664" s="307"/>
      <c r="DM1664" s="307"/>
      <c r="DN1664" s="307"/>
      <c r="DO1664" s="307"/>
      <c r="DP1664" s="307"/>
      <c r="DQ1664" s="307"/>
      <c r="DR1664" s="307"/>
      <c r="DS1664" s="307"/>
      <c r="DT1664" s="307"/>
      <c r="DU1664" s="307"/>
      <c r="DV1664" s="307"/>
      <c r="DW1664" s="307"/>
      <c r="DX1664" s="307"/>
      <c r="DY1664" s="307"/>
      <c r="DZ1664" s="307"/>
      <c r="EA1664" s="307"/>
      <c r="EB1664" s="307"/>
      <c r="EC1664" s="307"/>
      <c r="ED1664" s="307"/>
      <c r="EE1664" s="307"/>
      <c r="EF1664" s="307"/>
      <c r="EG1664" s="307"/>
      <c r="EH1664" s="307"/>
      <c r="EI1664" s="307"/>
      <c r="EJ1664" s="307"/>
      <c r="EK1664" s="307"/>
      <c r="EL1664" s="307"/>
      <c r="EM1664" s="307"/>
      <c r="EN1664" s="307"/>
      <c r="EO1664" s="307"/>
      <c r="EP1664" s="307"/>
      <c r="EQ1664" s="307"/>
      <c r="ER1664" s="307"/>
      <c r="ES1664" s="307"/>
      <c r="ET1664" s="307"/>
      <c r="EU1664" s="390"/>
      <c r="EV1664" s="390"/>
      <c r="EW1664" s="307"/>
      <c r="EX1664" s="307"/>
      <c r="EY1664" s="307"/>
      <c r="EZ1664" s="307"/>
      <c r="FA1664" s="307"/>
      <c r="FB1664" s="307"/>
      <c r="FC1664" s="307"/>
      <c r="FD1664" s="307"/>
      <c r="FE1664" s="307"/>
      <c r="FF1664" s="307"/>
      <c r="FG1664" s="307"/>
      <c r="FH1664" s="307"/>
      <c r="FI1664" s="307"/>
      <c r="FJ1664" s="307"/>
      <c r="FK1664" s="307"/>
      <c r="FL1664" s="307"/>
      <c r="FM1664" s="307"/>
      <c r="FN1664" s="307"/>
      <c r="FO1664" s="307"/>
      <c r="FP1664" s="307"/>
      <c r="FQ1664" s="307"/>
      <c r="FR1664" s="307"/>
      <c r="FS1664" s="307"/>
      <c r="FT1664" s="307"/>
      <c r="FU1664" s="307"/>
      <c r="FV1664" s="307"/>
      <c r="FW1664" s="307"/>
      <c r="FX1664" s="307"/>
      <c r="FY1664" s="307"/>
      <c r="FZ1664" s="307"/>
      <c r="GA1664" s="307"/>
      <c r="GB1664" s="307"/>
      <c r="GC1664" s="307"/>
      <c r="GD1664" s="307"/>
      <c r="GE1664" s="307"/>
      <c r="GF1664" s="307"/>
      <c r="GG1664" s="307"/>
      <c r="GH1664" s="307"/>
      <c r="GI1664" s="307"/>
      <c r="GJ1664" s="307"/>
      <c r="GK1664" s="307"/>
      <c r="GL1664" s="307"/>
      <c r="GM1664" s="307"/>
      <c r="GN1664" s="307"/>
      <c r="GO1664" s="307"/>
      <c r="GP1664" s="307"/>
      <c r="GQ1664" s="307"/>
      <c r="GR1664" s="307"/>
      <c r="GS1664" s="307"/>
      <c r="GT1664" s="307"/>
      <c r="GU1664" s="307"/>
      <c r="GV1664" s="307"/>
      <c r="GW1664" s="307"/>
      <c r="GX1664" s="307"/>
      <c r="GY1664" s="307"/>
      <c r="GZ1664" s="307"/>
      <c r="HA1664" s="307"/>
      <c r="HB1664" s="307"/>
      <c r="HC1664" s="307"/>
      <c r="HD1664" s="307"/>
      <c r="HE1664" s="307"/>
      <c r="HF1664" s="307"/>
      <c r="HG1664" s="307"/>
      <c r="HH1664" s="307"/>
      <c r="HI1664" s="307"/>
      <c r="HJ1664" s="307"/>
      <c r="HK1664" s="307"/>
      <c r="HL1664" s="307"/>
      <c r="HM1664" s="307"/>
      <c r="HN1664" s="307"/>
      <c r="HO1664" s="307"/>
      <c r="HP1664" s="307"/>
      <c r="HQ1664" s="307"/>
      <c r="HR1664" s="307"/>
      <c r="HS1664" s="307"/>
      <c r="HT1664" s="307"/>
      <c r="HU1664" s="307"/>
      <c r="HV1664" s="307"/>
      <c r="HW1664" s="307"/>
      <c r="HX1664" s="307"/>
      <c r="HY1664" s="307"/>
      <c r="HZ1664" s="307"/>
      <c r="IA1664" s="307"/>
      <c r="IB1664" s="307"/>
      <c r="IC1664" s="307"/>
      <c r="ID1664" s="307"/>
      <c r="IE1664" s="307"/>
      <c r="IF1664" s="307"/>
      <c r="IG1664" s="307"/>
      <c r="IH1664" s="307"/>
      <c r="II1664" s="307"/>
      <c r="IJ1664" s="307"/>
      <c r="IK1664" s="307"/>
      <c r="IL1664" s="307"/>
      <c r="IM1664" s="307"/>
      <c r="IN1664" s="307"/>
      <c r="IO1664" s="307"/>
      <c r="IP1664" s="307"/>
      <c r="IQ1664" s="307"/>
      <c r="IR1664" s="307"/>
      <c r="IS1664" s="307"/>
      <c r="IT1664" s="307"/>
      <c r="IU1664" s="307"/>
      <c r="IV1664" s="307"/>
      <c r="IW1664" s="307"/>
      <c r="IX1664" s="307"/>
      <c r="IY1664" s="307"/>
      <c r="IZ1664" s="307"/>
      <c r="JA1664" s="307"/>
      <c r="JB1664" s="307"/>
      <c r="JC1664" s="307"/>
      <c r="JD1664" s="307"/>
      <c r="JE1664" s="307"/>
      <c r="JF1664" s="307"/>
      <c r="JG1664" s="307"/>
      <c r="JH1664" s="307"/>
      <c r="JI1664" s="307"/>
      <c r="JJ1664" s="307"/>
      <c r="JK1664" s="307"/>
      <c r="JL1664" s="307"/>
      <c r="JM1664" s="307"/>
      <c r="JN1664" s="307"/>
      <c r="JO1664" s="307"/>
      <c r="JP1664" s="307"/>
      <c r="JQ1664" s="307"/>
      <c r="JR1664" s="307"/>
      <c r="JS1664" s="307"/>
      <c r="JT1664" s="307"/>
      <c r="JU1664" s="307"/>
      <c r="JV1664" s="307"/>
      <c r="JW1664" s="307"/>
      <c r="JX1664" s="307"/>
      <c r="JY1664" s="307"/>
      <c r="JZ1664" s="307"/>
      <c r="KA1664" s="307"/>
      <c r="KB1664" s="307"/>
      <c r="KC1664" s="307"/>
      <c r="KD1664" s="307"/>
      <c r="KE1664" s="307"/>
      <c r="KF1664" s="307"/>
      <c r="KG1664" s="307"/>
      <c r="KH1664" s="307"/>
      <c r="KI1664" s="307"/>
      <c r="KJ1664" s="307"/>
      <c r="KK1664" s="307"/>
      <c r="KL1664" s="307"/>
      <c r="KM1664" s="307"/>
      <c r="KN1664" s="307"/>
      <c r="KO1664" s="307"/>
      <c r="KP1664" s="307"/>
      <c r="KQ1664" s="307"/>
      <c r="KR1664" s="307"/>
      <c r="KS1664" s="307"/>
      <c r="KT1664" s="307"/>
    </row>
    <row r="1665" spans="14:306" s="56" customFormat="1" ht="15" customHeight="1">
      <c r="N1665" s="410"/>
      <c r="O1665" s="410"/>
      <c r="P1665" s="311"/>
      <c r="Q1665" s="311"/>
      <c r="R1665" s="311"/>
      <c r="AG1665" s="57"/>
      <c r="AH1665" s="57"/>
      <c r="AI1665" s="57"/>
      <c r="AJ1665" s="57"/>
      <c r="AK1665" s="57"/>
      <c r="AL1665" s="57"/>
      <c r="AM1665" s="57"/>
      <c r="AN1665" s="57"/>
      <c r="AO1665" s="57"/>
      <c r="AP1665" s="57"/>
      <c r="AQ1665" s="57"/>
      <c r="AR1665" s="57"/>
      <c r="AS1665" s="57"/>
      <c r="AT1665" s="57"/>
      <c r="AU1665" s="57"/>
      <c r="AV1665" s="57"/>
      <c r="AW1665" s="57"/>
      <c r="AX1665" s="57"/>
      <c r="AY1665" s="57"/>
      <c r="AZ1665" s="57"/>
      <c r="BA1665" s="57"/>
      <c r="BB1665" s="57"/>
      <c r="BC1665" s="57"/>
      <c r="BD1665" s="57"/>
      <c r="BE1665" s="57"/>
      <c r="BF1665" s="57"/>
      <c r="BG1665" s="57"/>
      <c r="BH1665" s="57"/>
      <c r="BI1665" s="57"/>
      <c r="BJ1665" s="57"/>
      <c r="BK1665" s="57"/>
      <c r="BL1665" s="57"/>
      <c r="BM1665" s="57"/>
      <c r="BN1665" s="57"/>
      <c r="CB1665" s="307"/>
      <c r="CC1665" s="307"/>
      <c r="CD1665" s="307"/>
      <c r="CE1665" s="307"/>
      <c r="CF1665" s="307"/>
      <c r="CG1665" s="307"/>
      <c r="CH1665" s="307"/>
      <c r="CI1665" s="307"/>
      <c r="CJ1665" s="307"/>
      <c r="CK1665" s="307"/>
      <c r="CL1665" s="307"/>
      <c r="CM1665" s="307"/>
      <c r="CN1665" s="307"/>
      <c r="CO1665" s="307"/>
      <c r="CP1665" s="307"/>
      <c r="CQ1665" s="307"/>
      <c r="CR1665" s="307"/>
      <c r="CS1665" s="307"/>
      <c r="CT1665" s="307"/>
      <c r="CU1665" s="307"/>
      <c r="CV1665" s="307"/>
      <c r="CW1665" s="307"/>
      <c r="CX1665" s="307"/>
      <c r="CY1665" s="307"/>
      <c r="CZ1665" s="307"/>
      <c r="DA1665" s="307"/>
      <c r="DB1665" s="307"/>
      <c r="DC1665" s="307"/>
      <c r="DD1665" s="307"/>
      <c r="DE1665" s="307"/>
      <c r="DF1665" s="307"/>
      <c r="DG1665" s="307"/>
      <c r="DH1665" s="307"/>
      <c r="DI1665" s="390"/>
      <c r="DJ1665" s="390"/>
      <c r="DK1665" s="307"/>
      <c r="DL1665" s="307"/>
      <c r="DM1665" s="307"/>
      <c r="DN1665" s="307"/>
      <c r="DO1665" s="307"/>
      <c r="DP1665" s="307"/>
      <c r="DQ1665" s="307"/>
      <c r="DR1665" s="307"/>
      <c r="DS1665" s="307"/>
      <c r="DT1665" s="307"/>
      <c r="DU1665" s="307"/>
      <c r="DV1665" s="307"/>
      <c r="DW1665" s="307"/>
      <c r="DX1665" s="307"/>
      <c r="DY1665" s="307"/>
      <c r="DZ1665" s="307"/>
      <c r="EA1665" s="307"/>
      <c r="EB1665" s="307"/>
      <c r="EC1665" s="307"/>
      <c r="ED1665" s="307"/>
      <c r="EE1665" s="307"/>
      <c r="EF1665" s="307"/>
      <c r="EG1665" s="307"/>
      <c r="EH1665" s="307"/>
      <c r="EI1665" s="307"/>
      <c r="EJ1665" s="307"/>
      <c r="EK1665" s="307"/>
      <c r="EL1665" s="307"/>
      <c r="EM1665" s="307"/>
      <c r="EN1665" s="307"/>
      <c r="EO1665" s="307"/>
      <c r="EP1665" s="307"/>
      <c r="EQ1665" s="307"/>
      <c r="ER1665" s="307"/>
      <c r="ES1665" s="307"/>
      <c r="ET1665" s="307"/>
      <c r="EU1665" s="390"/>
      <c r="EV1665" s="390"/>
      <c r="EW1665" s="307"/>
      <c r="EX1665" s="307"/>
      <c r="EY1665" s="307"/>
      <c r="EZ1665" s="307"/>
      <c r="FA1665" s="307"/>
      <c r="FB1665" s="307"/>
      <c r="FC1665" s="307"/>
      <c r="FD1665" s="307"/>
      <c r="FE1665" s="307"/>
      <c r="FF1665" s="307"/>
      <c r="FG1665" s="307"/>
      <c r="FH1665" s="307"/>
      <c r="FI1665" s="307"/>
      <c r="FJ1665" s="307"/>
      <c r="FK1665" s="307"/>
      <c r="FL1665" s="307"/>
      <c r="FM1665" s="307"/>
      <c r="FN1665" s="307"/>
      <c r="FO1665" s="307"/>
      <c r="FP1665" s="307"/>
      <c r="FQ1665" s="307"/>
      <c r="FR1665" s="307"/>
      <c r="FS1665" s="307"/>
      <c r="FT1665" s="307"/>
      <c r="FU1665" s="307"/>
      <c r="FV1665" s="307"/>
      <c r="FW1665" s="307"/>
      <c r="FX1665" s="307"/>
      <c r="FY1665" s="307"/>
      <c r="FZ1665" s="307"/>
      <c r="GA1665" s="307"/>
      <c r="GB1665" s="307"/>
      <c r="GC1665" s="307"/>
      <c r="GD1665" s="307"/>
      <c r="GE1665" s="307"/>
      <c r="GF1665" s="307"/>
      <c r="GG1665" s="307"/>
      <c r="GH1665" s="307"/>
      <c r="GI1665" s="307"/>
      <c r="GJ1665" s="307"/>
      <c r="GK1665" s="307"/>
      <c r="GL1665" s="307"/>
      <c r="GM1665" s="307"/>
      <c r="GN1665" s="307"/>
      <c r="GO1665" s="307"/>
      <c r="GP1665" s="307"/>
      <c r="GQ1665" s="307"/>
      <c r="GR1665" s="307"/>
      <c r="GS1665" s="307"/>
      <c r="GT1665" s="307"/>
      <c r="GU1665" s="307"/>
      <c r="GV1665" s="307"/>
      <c r="GW1665" s="307"/>
      <c r="GX1665" s="307"/>
      <c r="GY1665" s="307"/>
      <c r="GZ1665" s="307"/>
      <c r="HA1665" s="307"/>
      <c r="HB1665" s="307"/>
      <c r="HC1665" s="307"/>
      <c r="HD1665" s="307"/>
      <c r="HE1665" s="307"/>
      <c r="HF1665" s="307"/>
      <c r="HG1665" s="307"/>
      <c r="HH1665" s="307"/>
      <c r="HI1665" s="307"/>
      <c r="HJ1665" s="307"/>
      <c r="HK1665" s="307"/>
      <c r="HL1665" s="307"/>
      <c r="HM1665" s="307"/>
      <c r="HN1665" s="307"/>
      <c r="HO1665" s="307"/>
      <c r="HP1665" s="307"/>
      <c r="HQ1665" s="307"/>
      <c r="HR1665" s="307"/>
      <c r="HS1665" s="307"/>
      <c r="HT1665" s="307"/>
      <c r="HU1665" s="307"/>
      <c r="HV1665" s="307"/>
      <c r="HW1665" s="307"/>
      <c r="HX1665" s="307"/>
      <c r="HY1665" s="307"/>
      <c r="HZ1665" s="307"/>
      <c r="IA1665" s="307"/>
      <c r="IB1665" s="307"/>
      <c r="IC1665" s="307"/>
      <c r="ID1665" s="307"/>
      <c r="IE1665" s="307"/>
      <c r="IF1665" s="307"/>
      <c r="IG1665" s="307"/>
      <c r="IH1665" s="307"/>
      <c r="II1665" s="307"/>
      <c r="IJ1665" s="307"/>
      <c r="IK1665" s="307"/>
      <c r="IL1665" s="307"/>
      <c r="IM1665" s="307"/>
      <c r="IN1665" s="307"/>
      <c r="IO1665" s="307"/>
      <c r="IP1665" s="307"/>
      <c r="IQ1665" s="307"/>
      <c r="IR1665" s="307"/>
      <c r="IS1665" s="307"/>
      <c r="IT1665" s="307"/>
      <c r="IU1665" s="307"/>
      <c r="IV1665" s="307"/>
      <c r="IW1665" s="307"/>
      <c r="IX1665" s="307"/>
      <c r="IY1665" s="307"/>
      <c r="IZ1665" s="307"/>
      <c r="JA1665" s="307"/>
      <c r="JB1665" s="307"/>
      <c r="JC1665" s="307"/>
      <c r="JD1665" s="307"/>
      <c r="JE1665" s="307"/>
      <c r="JF1665" s="307"/>
      <c r="JG1665" s="307"/>
      <c r="JH1665" s="307"/>
      <c r="JI1665" s="307"/>
      <c r="JJ1665" s="307"/>
      <c r="JK1665" s="307"/>
      <c r="JL1665" s="307"/>
      <c r="JM1665" s="307"/>
      <c r="JN1665" s="307"/>
      <c r="JO1665" s="307"/>
      <c r="JP1665" s="307"/>
      <c r="JQ1665" s="307"/>
      <c r="JR1665" s="307"/>
      <c r="JS1665" s="307"/>
      <c r="JT1665" s="307"/>
      <c r="JU1665" s="307"/>
      <c r="JV1665" s="307"/>
      <c r="JW1665" s="307"/>
      <c r="JX1665" s="307"/>
      <c r="JY1665" s="307"/>
      <c r="JZ1665" s="307"/>
      <c r="KA1665" s="307"/>
      <c r="KB1665" s="307"/>
      <c r="KC1665" s="307"/>
      <c r="KD1665" s="307"/>
      <c r="KE1665" s="307"/>
      <c r="KF1665" s="307"/>
      <c r="KG1665" s="307"/>
      <c r="KH1665" s="307"/>
      <c r="KI1665" s="307"/>
      <c r="KJ1665" s="307"/>
      <c r="KK1665" s="307"/>
      <c r="KL1665" s="307"/>
      <c r="KM1665" s="307"/>
      <c r="KN1665" s="307"/>
      <c r="KO1665" s="307"/>
      <c r="KP1665" s="307"/>
      <c r="KQ1665" s="307"/>
      <c r="KR1665" s="307"/>
      <c r="KS1665" s="307"/>
      <c r="KT1665" s="307"/>
    </row>
    <row r="1666" spans="14:306" s="56" customFormat="1" ht="15" customHeight="1">
      <c r="N1666" s="410"/>
      <c r="O1666" s="410"/>
      <c r="P1666" s="311"/>
      <c r="Q1666" s="311"/>
      <c r="R1666" s="311"/>
      <c r="AG1666" s="57"/>
      <c r="AH1666" s="57"/>
      <c r="AI1666" s="57"/>
      <c r="AJ1666" s="57"/>
      <c r="AK1666" s="57"/>
      <c r="AL1666" s="57"/>
      <c r="AM1666" s="57"/>
      <c r="AN1666" s="57"/>
      <c r="AO1666" s="57"/>
      <c r="AP1666" s="57"/>
      <c r="AQ1666" s="57"/>
      <c r="AR1666" s="57"/>
      <c r="AS1666" s="57"/>
      <c r="AT1666" s="57"/>
      <c r="AU1666" s="57"/>
      <c r="AV1666" s="57"/>
      <c r="AW1666" s="57"/>
      <c r="AX1666" s="57"/>
      <c r="AY1666" s="57"/>
      <c r="AZ1666" s="57"/>
      <c r="BA1666" s="57"/>
      <c r="BB1666" s="57"/>
      <c r="BC1666" s="57"/>
      <c r="BD1666" s="57"/>
      <c r="BE1666" s="57"/>
      <c r="BF1666" s="57"/>
      <c r="BG1666" s="57"/>
      <c r="BH1666" s="57"/>
      <c r="BI1666" s="57"/>
      <c r="BJ1666" s="57"/>
      <c r="BK1666" s="57"/>
      <c r="BL1666" s="57"/>
      <c r="BM1666" s="57"/>
      <c r="BN1666" s="57"/>
      <c r="CB1666" s="307"/>
      <c r="CC1666" s="307"/>
      <c r="CD1666" s="307"/>
      <c r="CE1666" s="307"/>
      <c r="CF1666" s="307"/>
      <c r="CG1666" s="307"/>
      <c r="CH1666" s="307"/>
      <c r="CI1666" s="307"/>
      <c r="CJ1666" s="307"/>
      <c r="CK1666" s="307"/>
      <c r="CL1666" s="307"/>
      <c r="CM1666" s="307"/>
      <c r="CN1666" s="307"/>
      <c r="CO1666" s="307"/>
      <c r="CP1666" s="307"/>
      <c r="CQ1666" s="307"/>
      <c r="CR1666" s="307"/>
      <c r="CS1666" s="307"/>
      <c r="CT1666" s="307"/>
      <c r="CU1666" s="307"/>
      <c r="CV1666" s="307"/>
      <c r="CW1666" s="307"/>
      <c r="CX1666" s="307"/>
      <c r="CY1666" s="307"/>
      <c r="CZ1666" s="307"/>
      <c r="DA1666" s="307"/>
      <c r="DB1666" s="307"/>
      <c r="DC1666" s="307"/>
      <c r="DD1666" s="307"/>
      <c r="DE1666" s="307"/>
      <c r="DF1666" s="307"/>
      <c r="DG1666" s="307"/>
      <c r="DH1666" s="307"/>
      <c r="DI1666" s="390"/>
      <c r="DJ1666" s="390"/>
      <c r="DK1666" s="307"/>
      <c r="DL1666" s="307"/>
      <c r="DM1666" s="307"/>
      <c r="DN1666" s="307"/>
      <c r="DO1666" s="307"/>
      <c r="DP1666" s="307"/>
      <c r="DQ1666" s="307"/>
      <c r="DR1666" s="307"/>
      <c r="DS1666" s="307"/>
      <c r="DT1666" s="307"/>
      <c r="DU1666" s="307"/>
      <c r="DV1666" s="307"/>
      <c r="DW1666" s="307"/>
      <c r="DX1666" s="307"/>
      <c r="DY1666" s="307"/>
      <c r="DZ1666" s="307"/>
      <c r="EA1666" s="307"/>
      <c r="EB1666" s="307"/>
      <c r="EC1666" s="307"/>
      <c r="ED1666" s="307"/>
      <c r="EE1666" s="307"/>
      <c r="EF1666" s="307"/>
      <c r="EG1666" s="307"/>
      <c r="EH1666" s="307"/>
      <c r="EI1666" s="307"/>
      <c r="EJ1666" s="307"/>
      <c r="EK1666" s="307"/>
      <c r="EL1666" s="307"/>
      <c r="EM1666" s="307"/>
      <c r="EN1666" s="307"/>
      <c r="EO1666" s="307"/>
      <c r="EP1666" s="307"/>
      <c r="EQ1666" s="307"/>
      <c r="ER1666" s="307"/>
      <c r="ES1666" s="307"/>
      <c r="ET1666" s="307"/>
      <c r="EU1666" s="390"/>
      <c r="EV1666" s="390"/>
      <c r="EW1666" s="307"/>
      <c r="EX1666" s="307"/>
      <c r="EY1666" s="307"/>
      <c r="EZ1666" s="307"/>
      <c r="FA1666" s="307"/>
      <c r="FB1666" s="307"/>
      <c r="FC1666" s="307"/>
      <c r="FD1666" s="307"/>
      <c r="FE1666" s="307"/>
      <c r="FF1666" s="307"/>
      <c r="FG1666" s="307"/>
      <c r="FH1666" s="307"/>
      <c r="FI1666" s="307"/>
      <c r="FJ1666" s="307"/>
      <c r="FK1666" s="307"/>
      <c r="FL1666" s="307"/>
      <c r="FM1666" s="307"/>
      <c r="FN1666" s="307"/>
      <c r="FO1666" s="307"/>
      <c r="FP1666" s="307"/>
      <c r="FQ1666" s="307"/>
      <c r="FR1666" s="307"/>
      <c r="FS1666" s="307"/>
      <c r="FT1666" s="307"/>
      <c r="FU1666" s="307"/>
      <c r="FV1666" s="307"/>
      <c r="FW1666" s="307"/>
      <c r="FX1666" s="307"/>
      <c r="FY1666" s="307"/>
      <c r="FZ1666" s="307"/>
      <c r="GA1666" s="307"/>
      <c r="GB1666" s="307"/>
      <c r="GC1666" s="307"/>
      <c r="GD1666" s="307"/>
      <c r="GE1666" s="307"/>
      <c r="GF1666" s="307"/>
      <c r="GG1666" s="307"/>
      <c r="GH1666" s="307"/>
      <c r="GI1666" s="307"/>
      <c r="GJ1666" s="307"/>
      <c r="GK1666" s="307"/>
      <c r="GL1666" s="307"/>
      <c r="GM1666" s="307"/>
      <c r="GN1666" s="307"/>
      <c r="GO1666" s="307"/>
      <c r="GP1666" s="307"/>
      <c r="GQ1666" s="307"/>
      <c r="GR1666" s="307"/>
      <c r="GS1666" s="307"/>
      <c r="GT1666" s="307"/>
      <c r="GU1666" s="307"/>
      <c r="GV1666" s="307"/>
      <c r="GW1666" s="307"/>
      <c r="GX1666" s="307"/>
      <c r="GY1666" s="307"/>
      <c r="GZ1666" s="307"/>
      <c r="HA1666" s="307"/>
      <c r="HB1666" s="307"/>
      <c r="HC1666" s="307"/>
      <c r="HD1666" s="307"/>
      <c r="HE1666" s="307"/>
      <c r="HF1666" s="307"/>
      <c r="HG1666" s="307"/>
      <c r="HH1666" s="307"/>
      <c r="HI1666" s="307"/>
      <c r="HJ1666" s="307"/>
      <c r="HK1666" s="307"/>
      <c r="HL1666" s="307"/>
      <c r="HM1666" s="307"/>
      <c r="HN1666" s="307"/>
      <c r="HO1666" s="307"/>
      <c r="HP1666" s="307"/>
      <c r="HQ1666" s="307"/>
      <c r="HR1666" s="307"/>
      <c r="HS1666" s="307"/>
      <c r="HT1666" s="307"/>
      <c r="HU1666" s="307"/>
      <c r="HV1666" s="307"/>
      <c r="HW1666" s="307"/>
      <c r="HX1666" s="307"/>
      <c r="HY1666" s="307"/>
      <c r="HZ1666" s="307"/>
      <c r="IA1666" s="307"/>
      <c r="IB1666" s="307"/>
      <c r="IC1666" s="307"/>
      <c r="ID1666" s="307"/>
      <c r="IE1666" s="307"/>
      <c r="IF1666" s="307"/>
      <c r="IG1666" s="307"/>
      <c r="IH1666" s="307"/>
      <c r="II1666" s="307"/>
      <c r="IJ1666" s="307"/>
      <c r="IK1666" s="307"/>
      <c r="IL1666" s="307"/>
      <c r="IM1666" s="307"/>
      <c r="IN1666" s="307"/>
      <c r="IO1666" s="307"/>
      <c r="IP1666" s="307"/>
      <c r="IQ1666" s="307"/>
      <c r="IR1666" s="307"/>
      <c r="IS1666" s="307"/>
      <c r="IT1666" s="307"/>
      <c r="IU1666" s="307"/>
      <c r="IV1666" s="307"/>
      <c r="IW1666" s="307"/>
      <c r="IX1666" s="307"/>
      <c r="IY1666" s="307"/>
      <c r="IZ1666" s="307"/>
      <c r="JA1666" s="307"/>
      <c r="JB1666" s="307"/>
      <c r="JC1666" s="307"/>
      <c r="JD1666" s="307"/>
      <c r="JE1666" s="307"/>
      <c r="JF1666" s="307"/>
      <c r="JG1666" s="307"/>
      <c r="JH1666" s="307"/>
      <c r="JI1666" s="307"/>
      <c r="JJ1666" s="307"/>
      <c r="JK1666" s="307"/>
      <c r="JL1666" s="307"/>
      <c r="JM1666" s="307"/>
      <c r="JN1666" s="307"/>
      <c r="JO1666" s="307"/>
      <c r="JP1666" s="307"/>
      <c r="JQ1666" s="307"/>
      <c r="JR1666" s="307"/>
      <c r="JS1666" s="307"/>
      <c r="JT1666" s="307"/>
      <c r="JU1666" s="307"/>
      <c r="JV1666" s="307"/>
      <c r="JW1666" s="307"/>
      <c r="JX1666" s="307"/>
      <c r="JY1666" s="307"/>
      <c r="JZ1666" s="307"/>
      <c r="KA1666" s="307"/>
      <c r="KB1666" s="307"/>
      <c r="KC1666" s="307"/>
      <c r="KD1666" s="307"/>
      <c r="KE1666" s="307"/>
      <c r="KF1666" s="307"/>
      <c r="KG1666" s="307"/>
      <c r="KH1666" s="307"/>
      <c r="KI1666" s="307"/>
      <c r="KJ1666" s="307"/>
      <c r="KK1666" s="307"/>
      <c r="KL1666" s="307"/>
      <c r="KM1666" s="307"/>
      <c r="KN1666" s="307"/>
      <c r="KO1666" s="307"/>
      <c r="KP1666" s="307"/>
      <c r="KQ1666" s="307"/>
      <c r="KR1666" s="307"/>
      <c r="KS1666" s="307"/>
      <c r="KT1666" s="307"/>
    </row>
    <row r="1667" spans="14:306" s="56" customFormat="1" ht="15" customHeight="1">
      <c r="N1667" s="410"/>
      <c r="O1667" s="410"/>
      <c r="P1667" s="311"/>
      <c r="Q1667" s="311"/>
      <c r="R1667" s="311"/>
      <c r="AG1667" s="57"/>
      <c r="AH1667" s="57"/>
      <c r="AI1667" s="57"/>
      <c r="AJ1667" s="57"/>
      <c r="AK1667" s="57"/>
      <c r="AL1667" s="57"/>
      <c r="AM1667" s="57"/>
      <c r="AN1667" s="57"/>
      <c r="AO1667" s="57"/>
      <c r="AP1667" s="57"/>
      <c r="AQ1667" s="57"/>
      <c r="AR1667" s="57"/>
      <c r="AS1667" s="57"/>
      <c r="AT1667" s="57"/>
      <c r="AU1667" s="57"/>
      <c r="AV1667" s="57"/>
      <c r="AW1667" s="57"/>
      <c r="AX1667" s="57"/>
      <c r="AY1667" s="57"/>
      <c r="AZ1667" s="57"/>
      <c r="BA1667" s="57"/>
      <c r="BB1667" s="57"/>
      <c r="BC1667" s="57"/>
      <c r="BD1667" s="57"/>
      <c r="BE1667" s="57"/>
      <c r="BF1667" s="57"/>
      <c r="BG1667" s="57"/>
      <c r="BH1667" s="57"/>
      <c r="BI1667" s="57"/>
      <c r="BJ1667" s="57"/>
      <c r="BK1667" s="57"/>
      <c r="BL1667" s="57"/>
      <c r="BM1667" s="57"/>
      <c r="BN1667" s="57"/>
      <c r="CB1667" s="307"/>
      <c r="CC1667" s="307"/>
      <c r="CD1667" s="307"/>
      <c r="CE1667" s="307"/>
      <c r="CF1667" s="307"/>
      <c r="CG1667" s="307"/>
      <c r="CH1667" s="307"/>
      <c r="CI1667" s="307"/>
      <c r="CJ1667" s="307"/>
      <c r="CK1667" s="307"/>
      <c r="CL1667" s="307"/>
      <c r="CM1667" s="307"/>
      <c r="CN1667" s="307"/>
      <c r="CO1667" s="307"/>
      <c r="CP1667" s="307"/>
      <c r="CQ1667" s="307"/>
      <c r="CR1667" s="307"/>
      <c r="CS1667" s="307"/>
      <c r="CT1667" s="307"/>
      <c r="CU1667" s="307"/>
      <c r="CV1667" s="307"/>
      <c r="CW1667" s="307"/>
      <c r="CX1667" s="307"/>
      <c r="CY1667" s="307"/>
      <c r="CZ1667" s="307"/>
      <c r="DA1667" s="307"/>
      <c r="DB1667" s="307"/>
      <c r="DC1667" s="307"/>
      <c r="DD1667" s="307"/>
      <c r="DE1667" s="307"/>
      <c r="DF1667" s="307"/>
      <c r="DG1667" s="307"/>
      <c r="DH1667" s="307"/>
      <c r="DI1667" s="390"/>
      <c r="DJ1667" s="390"/>
      <c r="DK1667" s="307"/>
      <c r="DL1667" s="307"/>
      <c r="DM1667" s="307"/>
      <c r="DN1667" s="307"/>
      <c r="DO1667" s="307"/>
      <c r="DP1667" s="307"/>
      <c r="DQ1667" s="307"/>
      <c r="DR1667" s="307"/>
      <c r="DS1667" s="307"/>
      <c r="DT1667" s="307"/>
      <c r="DU1667" s="307"/>
      <c r="DV1667" s="307"/>
      <c r="DW1667" s="307"/>
      <c r="DX1667" s="307"/>
      <c r="DY1667" s="307"/>
      <c r="DZ1667" s="307"/>
      <c r="EA1667" s="307"/>
      <c r="EB1667" s="307"/>
      <c r="EC1667" s="307"/>
      <c r="ED1667" s="307"/>
      <c r="EE1667" s="307"/>
      <c r="EF1667" s="307"/>
      <c r="EG1667" s="307"/>
      <c r="EH1667" s="307"/>
      <c r="EI1667" s="307"/>
      <c r="EJ1667" s="307"/>
      <c r="EK1667" s="307"/>
      <c r="EL1667" s="307"/>
      <c r="EM1667" s="307"/>
      <c r="EN1667" s="307"/>
      <c r="EO1667" s="307"/>
      <c r="EP1667" s="307"/>
      <c r="EQ1667" s="307"/>
      <c r="ER1667" s="307"/>
      <c r="ES1667" s="307"/>
      <c r="ET1667" s="307"/>
      <c r="EU1667" s="390"/>
      <c r="EV1667" s="390"/>
      <c r="EW1667" s="307"/>
      <c r="EX1667" s="307"/>
      <c r="EY1667" s="307"/>
      <c r="EZ1667" s="307"/>
      <c r="FA1667" s="307"/>
      <c r="FB1667" s="307"/>
      <c r="FC1667" s="307"/>
      <c r="FD1667" s="307"/>
      <c r="FE1667" s="307"/>
      <c r="FF1667" s="307"/>
      <c r="FG1667" s="307"/>
      <c r="FH1667" s="307"/>
      <c r="FI1667" s="307"/>
      <c r="FJ1667" s="307"/>
      <c r="FK1667" s="307"/>
      <c r="FL1667" s="307"/>
      <c r="FM1667" s="307"/>
      <c r="FN1667" s="307"/>
      <c r="FO1667" s="307"/>
      <c r="FP1667" s="307"/>
      <c r="FQ1667" s="307"/>
      <c r="FR1667" s="307"/>
      <c r="FS1667" s="307"/>
      <c r="FT1667" s="307"/>
      <c r="FU1667" s="307"/>
      <c r="FV1667" s="307"/>
      <c r="FW1667" s="307"/>
      <c r="FX1667" s="307"/>
      <c r="FY1667" s="307"/>
      <c r="FZ1667" s="307"/>
      <c r="GA1667" s="307"/>
      <c r="GB1667" s="307"/>
      <c r="GC1667" s="307"/>
      <c r="GD1667" s="307"/>
      <c r="GE1667" s="307"/>
      <c r="GF1667" s="307"/>
      <c r="GG1667" s="307"/>
      <c r="GH1667" s="307"/>
      <c r="GI1667" s="307"/>
      <c r="GJ1667" s="307"/>
      <c r="GK1667" s="307"/>
      <c r="GL1667" s="307"/>
      <c r="GM1667" s="307"/>
      <c r="GN1667" s="307"/>
      <c r="GO1667" s="307"/>
      <c r="GP1667" s="307"/>
      <c r="GQ1667" s="307"/>
      <c r="GR1667" s="307"/>
      <c r="GS1667" s="307"/>
      <c r="GT1667" s="307"/>
      <c r="GU1667" s="307"/>
      <c r="GV1667" s="307"/>
      <c r="GW1667" s="307"/>
      <c r="GX1667" s="307"/>
      <c r="GY1667" s="307"/>
      <c r="GZ1667" s="307"/>
      <c r="HA1667" s="307"/>
      <c r="HB1667" s="307"/>
      <c r="HC1667" s="307"/>
      <c r="HD1667" s="307"/>
      <c r="HE1667" s="307"/>
      <c r="HF1667" s="307"/>
      <c r="HG1667" s="307"/>
      <c r="HH1667" s="307"/>
      <c r="HI1667" s="307"/>
      <c r="HJ1667" s="307"/>
      <c r="HK1667" s="307"/>
      <c r="HL1667" s="307"/>
      <c r="HM1667" s="307"/>
      <c r="HN1667" s="307"/>
      <c r="HO1667" s="307"/>
      <c r="HP1667" s="307"/>
      <c r="HQ1667" s="307"/>
      <c r="HR1667" s="307"/>
      <c r="HS1667" s="307"/>
      <c r="HT1667" s="307"/>
      <c r="HU1667" s="307"/>
      <c r="HV1667" s="307"/>
      <c r="HW1667" s="307"/>
      <c r="HX1667" s="307"/>
      <c r="HY1667" s="307"/>
      <c r="HZ1667" s="307"/>
      <c r="IA1667" s="307"/>
      <c r="IB1667" s="307"/>
      <c r="IC1667" s="307"/>
      <c r="ID1667" s="307"/>
      <c r="IE1667" s="307"/>
      <c r="IF1667" s="307"/>
      <c r="IG1667" s="307"/>
      <c r="IH1667" s="307"/>
      <c r="II1667" s="307"/>
      <c r="IJ1667" s="307"/>
      <c r="IK1667" s="307"/>
      <c r="IL1667" s="307"/>
      <c r="IM1667" s="307"/>
      <c r="IN1667" s="307"/>
      <c r="IO1667" s="307"/>
      <c r="IP1667" s="307"/>
      <c r="IQ1667" s="307"/>
      <c r="IR1667" s="307"/>
      <c r="IS1667" s="307"/>
      <c r="IT1667" s="307"/>
      <c r="IU1667" s="307"/>
      <c r="IV1667" s="307"/>
      <c r="IW1667" s="307"/>
      <c r="IX1667" s="307"/>
      <c r="IY1667" s="307"/>
      <c r="IZ1667" s="307"/>
      <c r="JA1667" s="307"/>
      <c r="JB1667" s="307"/>
      <c r="JC1667" s="307"/>
      <c r="JD1667" s="307"/>
      <c r="JE1667" s="307"/>
      <c r="JF1667" s="307"/>
      <c r="JG1667" s="307"/>
      <c r="JH1667" s="307"/>
      <c r="JI1667" s="307"/>
      <c r="JJ1667" s="307"/>
      <c r="JK1667" s="307"/>
      <c r="JL1667" s="307"/>
      <c r="JM1667" s="307"/>
      <c r="JN1667" s="307"/>
      <c r="JO1667" s="307"/>
      <c r="JP1667" s="307"/>
      <c r="JQ1667" s="307"/>
      <c r="JR1667" s="307"/>
      <c r="JS1667" s="307"/>
      <c r="JT1667" s="307"/>
      <c r="JU1667" s="307"/>
      <c r="JV1667" s="307"/>
      <c r="JW1667" s="307"/>
      <c r="JX1667" s="307"/>
      <c r="JY1667" s="307"/>
      <c r="JZ1667" s="307"/>
      <c r="KA1667" s="307"/>
      <c r="KB1667" s="307"/>
      <c r="KC1667" s="307"/>
      <c r="KD1667" s="307"/>
      <c r="KE1667" s="307"/>
      <c r="KF1667" s="307"/>
      <c r="KG1667" s="307"/>
      <c r="KH1667" s="307"/>
      <c r="KI1667" s="307"/>
      <c r="KJ1667" s="307"/>
      <c r="KK1667" s="307"/>
      <c r="KL1667" s="307"/>
      <c r="KM1667" s="307"/>
      <c r="KN1667" s="307"/>
      <c r="KO1667" s="307"/>
      <c r="KP1667" s="307"/>
      <c r="KQ1667" s="307"/>
      <c r="KR1667" s="307"/>
      <c r="KS1667" s="307"/>
      <c r="KT1667" s="307"/>
    </row>
    <row r="1668" spans="14:306" s="56" customFormat="1" ht="15" customHeight="1">
      <c r="N1668" s="410"/>
      <c r="O1668" s="410"/>
      <c r="P1668" s="311"/>
      <c r="Q1668" s="311"/>
      <c r="R1668" s="311"/>
      <c r="AG1668" s="57"/>
      <c r="AH1668" s="57"/>
      <c r="AI1668" s="57"/>
      <c r="AJ1668" s="57"/>
      <c r="AK1668" s="57"/>
      <c r="AL1668" s="57"/>
      <c r="AM1668" s="57"/>
      <c r="AN1668" s="57"/>
      <c r="AO1668" s="57"/>
      <c r="AP1668" s="57"/>
      <c r="AQ1668" s="57"/>
      <c r="AR1668" s="57"/>
      <c r="AS1668" s="57"/>
      <c r="AT1668" s="57"/>
      <c r="AU1668" s="57"/>
      <c r="AV1668" s="57"/>
      <c r="AW1668" s="57"/>
      <c r="AX1668" s="57"/>
      <c r="AY1668" s="57"/>
      <c r="AZ1668" s="57"/>
      <c r="BA1668" s="57"/>
      <c r="BB1668" s="57"/>
      <c r="BC1668" s="57"/>
      <c r="BD1668" s="57"/>
      <c r="BE1668" s="57"/>
      <c r="BF1668" s="57"/>
      <c r="BG1668" s="57"/>
      <c r="BH1668" s="57"/>
      <c r="BI1668" s="57"/>
      <c r="BJ1668" s="57"/>
      <c r="BK1668" s="57"/>
      <c r="BL1668" s="57"/>
      <c r="BM1668" s="57"/>
      <c r="BN1668" s="57"/>
      <c r="CB1668" s="307"/>
      <c r="CC1668" s="307"/>
      <c r="CD1668" s="307"/>
      <c r="CE1668" s="307"/>
      <c r="CF1668" s="307"/>
      <c r="CG1668" s="307"/>
      <c r="CH1668" s="307"/>
      <c r="CI1668" s="307"/>
      <c r="CJ1668" s="307"/>
      <c r="CK1668" s="307"/>
      <c r="CL1668" s="307"/>
      <c r="CM1668" s="307"/>
      <c r="CN1668" s="307"/>
      <c r="CO1668" s="307"/>
      <c r="CP1668" s="307"/>
      <c r="CQ1668" s="307"/>
      <c r="CR1668" s="307"/>
      <c r="CS1668" s="307"/>
      <c r="CT1668" s="307"/>
      <c r="CU1668" s="307"/>
      <c r="CV1668" s="307"/>
      <c r="CW1668" s="307"/>
      <c r="CX1668" s="307"/>
      <c r="CY1668" s="307"/>
      <c r="CZ1668" s="307"/>
      <c r="DA1668" s="307"/>
      <c r="DB1668" s="307"/>
      <c r="DC1668" s="307"/>
      <c r="DD1668" s="307"/>
      <c r="DE1668" s="307"/>
      <c r="DF1668" s="307"/>
      <c r="DG1668" s="307"/>
      <c r="DH1668" s="307"/>
      <c r="DI1668" s="390"/>
      <c r="DJ1668" s="390"/>
      <c r="DK1668" s="307"/>
      <c r="DL1668" s="307"/>
      <c r="DM1668" s="307"/>
      <c r="DN1668" s="307"/>
      <c r="DO1668" s="307"/>
      <c r="DP1668" s="307"/>
      <c r="DQ1668" s="307"/>
      <c r="DR1668" s="307"/>
      <c r="DS1668" s="307"/>
      <c r="DT1668" s="307"/>
      <c r="DU1668" s="307"/>
      <c r="DV1668" s="307"/>
      <c r="DW1668" s="307"/>
      <c r="DX1668" s="307"/>
      <c r="DY1668" s="307"/>
      <c r="DZ1668" s="307"/>
      <c r="EA1668" s="307"/>
      <c r="EB1668" s="307"/>
      <c r="EC1668" s="307"/>
      <c r="ED1668" s="307"/>
      <c r="EE1668" s="307"/>
      <c r="EF1668" s="307"/>
      <c r="EG1668" s="307"/>
      <c r="EH1668" s="307"/>
      <c r="EI1668" s="307"/>
      <c r="EJ1668" s="307"/>
      <c r="EK1668" s="307"/>
      <c r="EL1668" s="307"/>
      <c r="EM1668" s="307"/>
      <c r="EN1668" s="307"/>
      <c r="EO1668" s="307"/>
      <c r="EP1668" s="307"/>
      <c r="EQ1668" s="307"/>
      <c r="ER1668" s="307"/>
      <c r="ES1668" s="307"/>
      <c r="ET1668" s="307"/>
      <c r="EU1668" s="390"/>
      <c r="EV1668" s="390"/>
      <c r="EW1668" s="307"/>
      <c r="EX1668" s="307"/>
      <c r="EY1668" s="307"/>
      <c r="EZ1668" s="307"/>
      <c r="FA1668" s="307"/>
      <c r="FB1668" s="307"/>
      <c r="FC1668" s="307"/>
      <c r="FD1668" s="307"/>
      <c r="FE1668" s="307"/>
      <c r="FF1668" s="307"/>
      <c r="FG1668" s="307"/>
      <c r="FH1668" s="307"/>
      <c r="FI1668" s="307"/>
      <c r="FJ1668" s="307"/>
      <c r="FK1668" s="307"/>
      <c r="FL1668" s="307"/>
      <c r="FM1668" s="307"/>
      <c r="FN1668" s="307"/>
      <c r="FO1668" s="307"/>
      <c r="FP1668" s="307"/>
      <c r="FQ1668" s="307"/>
      <c r="FR1668" s="307"/>
      <c r="FS1668" s="307"/>
      <c r="FT1668" s="307"/>
      <c r="FU1668" s="307"/>
      <c r="FV1668" s="307"/>
      <c r="FW1668" s="307"/>
      <c r="FX1668" s="307"/>
      <c r="FY1668" s="307"/>
      <c r="FZ1668" s="307"/>
      <c r="GA1668" s="307"/>
      <c r="GB1668" s="307"/>
      <c r="GC1668" s="307"/>
      <c r="GD1668" s="307"/>
      <c r="GE1668" s="307"/>
      <c r="GF1668" s="307"/>
      <c r="GG1668" s="307"/>
      <c r="GH1668" s="307"/>
      <c r="GI1668" s="307"/>
      <c r="GJ1668" s="307"/>
      <c r="GK1668" s="307"/>
      <c r="GL1668" s="307"/>
      <c r="GM1668" s="307"/>
      <c r="GN1668" s="307"/>
      <c r="GO1668" s="307"/>
      <c r="GP1668" s="307"/>
      <c r="GQ1668" s="307"/>
      <c r="GR1668" s="307"/>
      <c r="GS1668" s="307"/>
      <c r="GT1668" s="307"/>
      <c r="GU1668" s="307"/>
      <c r="GV1668" s="307"/>
      <c r="GW1668" s="307"/>
      <c r="GX1668" s="307"/>
      <c r="GY1668" s="307"/>
      <c r="GZ1668" s="307"/>
      <c r="HA1668" s="307"/>
      <c r="HB1668" s="307"/>
      <c r="HC1668" s="307"/>
      <c r="HD1668" s="307"/>
      <c r="HE1668" s="307"/>
      <c r="HF1668" s="307"/>
      <c r="HG1668" s="307"/>
      <c r="HH1668" s="307"/>
      <c r="HI1668" s="307"/>
      <c r="HJ1668" s="307"/>
      <c r="HK1668" s="307"/>
      <c r="HL1668" s="307"/>
      <c r="HM1668" s="307"/>
      <c r="HN1668" s="307"/>
      <c r="HO1668" s="307"/>
      <c r="HP1668" s="307"/>
      <c r="HQ1668" s="307"/>
      <c r="HR1668" s="307"/>
      <c r="HS1668" s="307"/>
      <c r="HT1668" s="307"/>
      <c r="HU1668" s="307"/>
      <c r="HV1668" s="307"/>
      <c r="HW1668" s="307"/>
      <c r="HX1668" s="307"/>
      <c r="HY1668" s="307"/>
      <c r="HZ1668" s="307"/>
      <c r="IA1668" s="307"/>
      <c r="IB1668" s="307"/>
      <c r="IC1668" s="307"/>
      <c r="ID1668" s="307"/>
      <c r="IE1668" s="307"/>
      <c r="IF1668" s="307"/>
      <c r="IG1668" s="307"/>
      <c r="IH1668" s="307"/>
      <c r="II1668" s="307"/>
      <c r="IJ1668" s="307"/>
      <c r="IK1668" s="307"/>
      <c r="IL1668" s="307"/>
      <c r="IM1668" s="307"/>
      <c r="IN1668" s="307"/>
      <c r="IO1668" s="307"/>
      <c r="IP1668" s="307"/>
      <c r="IQ1668" s="307"/>
      <c r="IR1668" s="307"/>
      <c r="IS1668" s="307"/>
      <c r="IT1668" s="307"/>
      <c r="IU1668" s="307"/>
      <c r="IV1668" s="307"/>
      <c r="IW1668" s="307"/>
      <c r="IX1668" s="307"/>
      <c r="IY1668" s="307"/>
      <c r="IZ1668" s="307"/>
      <c r="JA1668" s="307"/>
      <c r="JB1668" s="307"/>
      <c r="JC1668" s="307"/>
      <c r="JD1668" s="307"/>
      <c r="JE1668" s="307"/>
      <c r="JF1668" s="307"/>
      <c r="JG1668" s="307"/>
      <c r="JH1668" s="307"/>
      <c r="JI1668" s="307"/>
      <c r="JJ1668" s="307"/>
      <c r="JK1668" s="307"/>
      <c r="JL1668" s="307"/>
      <c r="JM1668" s="307"/>
      <c r="JN1668" s="307"/>
      <c r="JO1668" s="307"/>
      <c r="JP1668" s="307"/>
      <c r="JQ1668" s="307"/>
      <c r="JR1668" s="307"/>
      <c r="JS1668" s="307"/>
      <c r="JT1668" s="307"/>
      <c r="JU1668" s="307"/>
      <c r="JV1668" s="307"/>
      <c r="JW1668" s="307"/>
      <c r="JX1668" s="307"/>
      <c r="JY1668" s="307"/>
      <c r="JZ1668" s="307"/>
      <c r="KA1668" s="307"/>
      <c r="KB1668" s="307"/>
      <c r="KC1668" s="307"/>
      <c r="KD1668" s="307"/>
      <c r="KE1668" s="307"/>
      <c r="KF1668" s="307"/>
      <c r="KG1668" s="307"/>
      <c r="KH1668" s="307"/>
      <c r="KI1668" s="307"/>
      <c r="KJ1668" s="307"/>
      <c r="KK1668" s="307"/>
      <c r="KL1668" s="307"/>
      <c r="KM1668" s="307"/>
      <c r="KN1668" s="307"/>
      <c r="KO1668" s="307"/>
      <c r="KP1668" s="307"/>
      <c r="KQ1668" s="307"/>
      <c r="KR1668" s="307"/>
      <c r="KS1668" s="307"/>
      <c r="KT1668" s="307"/>
    </row>
    <row r="1669" spans="14:306" s="56" customFormat="1" ht="15" customHeight="1">
      <c r="N1669" s="410"/>
      <c r="O1669" s="410"/>
      <c r="P1669" s="311"/>
      <c r="Q1669" s="311"/>
      <c r="R1669" s="311"/>
      <c r="AG1669" s="57"/>
      <c r="AH1669" s="57"/>
      <c r="AI1669" s="57"/>
      <c r="AJ1669" s="57"/>
      <c r="AK1669" s="57"/>
      <c r="AL1669" s="57"/>
      <c r="AM1669" s="57"/>
      <c r="AN1669" s="57"/>
      <c r="AO1669" s="57"/>
      <c r="AP1669" s="57"/>
      <c r="AQ1669" s="57"/>
      <c r="AR1669" s="57"/>
      <c r="AS1669" s="57"/>
      <c r="AT1669" s="57"/>
      <c r="AU1669" s="57"/>
      <c r="AV1669" s="57"/>
      <c r="AW1669" s="57"/>
      <c r="AX1669" s="57"/>
      <c r="AY1669" s="57"/>
      <c r="AZ1669" s="57"/>
      <c r="BA1669" s="57"/>
      <c r="BB1669" s="57"/>
      <c r="BC1669" s="57"/>
      <c r="BD1669" s="57"/>
      <c r="BE1669" s="57"/>
      <c r="BF1669" s="57"/>
      <c r="BG1669" s="57"/>
      <c r="BH1669" s="57"/>
      <c r="BI1669" s="57"/>
      <c r="BJ1669" s="57"/>
      <c r="BK1669" s="57"/>
      <c r="BL1669" s="57"/>
      <c r="BM1669" s="57"/>
      <c r="BN1669" s="57"/>
      <c r="CB1669" s="307"/>
      <c r="CC1669" s="307"/>
      <c r="CD1669" s="307"/>
      <c r="CE1669" s="307"/>
      <c r="CF1669" s="307"/>
      <c r="CG1669" s="307"/>
      <c r="CH1669" s="307"/>
      <c r="CI1669" s="307"/>
      <c r="CJ1669" s="307"/>
      <c r="CK1669" s="307"/>
      <c r="CL1669" s="307"/>
      <c r="CM1669" s="307"/>
      <c r="CN1669" s="307"/>
      <c r="CO1669" s="307"/>
      <c r="CP1669" s="307"/>
      <c r="CQ1669" s="307"/>
      <c r="CR1669" s="307"/>
      <c r="CS1669" s="307"/>
      <c r="CT1669" s="307"/>
      <c r="CU1669" s="307"/>
      <c r="CV1669" s="307"/>
      <c r="CW1669" s="307"/>
      <c r="CX1669" s="307"/>
      <c r="CY1669" s="307"/>
      <c r="CZ1669" s="307"/>
      <c r="DA1669" s="307"/>
      <c r="DB1669" s="307"/>
      <c r="DC1669" s="307"/>
      <c r="DD1669" s="307"/>
      <c r="DE1669" s="307"/>
      <c r="DF1669" s="307"/>
      <c r="DG1669" s="307"/>
      <c r="DH1669" s="307"/>
      <c r="DI1669" s="390"/>
      <c r="DJ1669" s="390"/>
      <c r="DK1669" s="307"/>
      <c r="DL1669" s="307"/>
      <c r="DM1669" s="307"/>
      <c r="DN1669" s="307"/>
      <c r="DO1669" s="307"/>
      <c r="DP1669" s="307"/>
      <c r="DQ1669" s="307"/>
      <c r="DR1669" s="307"/>
      <c r="DS1669" s="307"/>
      <c r="DT1669" s="307"/>
      <c r="DU1669" s="307"/>
      <c r="DV1669" s="307"/>
      <c r="DW1669" s="307"/>
      <c r="DX1669" s="307"/>
      <c r="DY1669" s="307"/>
      <c r="DZ1669" s="307"/>
      <c r="EA1669" s="307"/>
      <c r="EB1669" s="307"/>
      <c r="EC1669" s="307"/>
      <c r="ED1669" s="307"/>
      <c r="EE1669" s="307"/>
      <c r="EF1669" s="307"/>
      <c r="EG1669" s="307"/>
      <c r="EH1669" s="307"/>
      <c r="EI1669" s="307"/>
      <c r="EJ1669" s="307"/>
      <c r="EK1669" s="307"/>
      <c r="EL1669" s="307"/>
      <c r="EM1669" s="307"/>
      <c r="EN1669" s="307"/>
      <c r="EO1669" s="307"/>
      <c r="EP1669" s="307"/>
      <c r="EQ1669" s="307"/>
      <c r="ER1669" s="307"/>
      <c r="ES1669" s="307"/>
      <c r="ET1669" s="307"/>
      <c r="EU1669" s="390"/>
      <c r="EV1669" s="390"/>
      <c r="EW1669" s="307"/>
      <c r="EX1669" s="307"/>
      <c r="EY1669" s="307"/>
      <c r="EZ1669" s="307"/>
      <c r="FA1669" s="307"/>
      <c r="FB1669" s="307"/>
      <c r="FC1669" s="307"/>
      <c r="FD1669" s="307"/>
      <c r="FE1669" s="307"/>
      <c r="FF1669" s="307"/>
      <c r="FG1669" s="307"/>
      <c r="FH1669" s="307"/>
      <c r="FI1669" s="307"/>
      <c r="FJ1669" s="307"/>
      <c r="FK1669" s="307"/>
      <c r="FL1669" s="307"/>
      <c r="FM1669" s="307"/>
      <c r="FN1669" s="307"/>
      <c r="FO1669" s="307"/>
      <c r="FP1669" s="307"/>
      <c r="FQ1669" s="307"/>
      <c r="FR1669" s="307"/>
      <c r="FS1669" s="307"/>
      <c r="FT1669" s="307"/>
      <c r="FU1669" s="307"/>
      <c r="FV1669" s="307"/>
      <c r="FW1669" s="307"/>
      <c r="FX1669" s="307"/>
      <c r="FY1669" s="307"/>
      <c r="FZ1669" s="307"/>
      <c r="GA1669" s="307"/>
      <c r="GB1669" s="307"/>
      <c r="GC1669" s="307"/>
      <c r="GD1669" s="307"/>
      <c r="GE1669" s="307"/>
      <c r="GF1669" s="307"/>
      <c r="GG1669" s="307"/>
      <c r="GH1669" s="307"/>
      <c r="GI1669" s="307"/>
      <c r="GJ1669" s="307"/>
      <c r="GK1669" s="307"/>
      <c r="GL1669" s="307"/>
      <c r="GM1669" s="307"/>
      <c r="GN1669" s="307"/>
      <c r="GO1669" s="307"/>
      <c r="GP1669" s="307"/>
      <c r="GQ1669" s="307"/>
      <c r="GR1669" s="307"/>
      <c r="GS1669" s="307"/>
      <c r="GT1669" s="307"/>
      <c r="GU1669" s="307"/>
      <c r="GV1669" s="307"/>
      <c r="GW1669" s="307"/>
      <c r="GX1669" s="307"/>
      <c r="GY1669" s="307"/>
      <c r="GZ1669" s="307"/>
      <c r="HA1669" s="307"/>
      <c r="HB1669" s="307"/>
      <c r="HC1669" s="307"/>
      <c r="HD1669" s="307"/>
      <c r="HE1669" s="307"/>
      <c r="HF1669" s="307"/>
      <c r="HG1669" s="307"/>
      <c r="HH1669" s="307"/>
      <c r="HI1669" s="307"/>
      <c r="HJ1669" s="307"/>
      <c r="HK1669" s="307"/>
      <c r="HL1669" s="307"/>
      <c r="HM1669" s="307"/>
      <c r="HN1669" s="307"/>
      <c r="HO1669" s="307"/>
      <c r="HP1669" s="307"/>
      <c r="HQ1669" s="307"/>
      <c r="HR1669" s="307"/>
      <c r="HS1669" s="307"/>
      <c r="HT1669" s="307"/>
      <c r="HU1669" s="307"/>
      <c r="HV1669" s="307"/>
      <c r="HW1669" s="307"/>
      <c r="HX1669" s="307"/>
      <c r="HY1669" s="307"/>
      <c r="HZ1669" s="307"/>
      <c r="IA1669" s="307"/>
      <c r="IB1669" s="307"/>
      <c r="IC1669" s="307"/>
      <c r="ID1669" s="307"/>
      <c r="IE1669" s="307"/>
      <c r="IF1669" s="307"/>
      <c r="IG1669" s="307"/>
      <c r="IH1669" s="307"/>
      <c r="II1669" s="307"/>
      <c r="IJ1669" s="307"/>
      <c r="IK1669" s="307"/>
      <c r="IL1669" s="307"/>
      <c r="IM1669" s="307"/>
      <c r="IN1669" s="307"/>
      <c r="IO1669" s="307"/>
      <c r="IP1669" s="307"/>
      <c r="IQ1669" s="307"/>
      <c r="IR1669" s="307"/>
      <c r="IS1669" s="307"/>
      <c r="IT1669" s="307"/>
      <c r="IU1669" s="307"/>
      <c r="IV1669" s="307"/>
      <c r="IW1669" s="307"/>
      <c r="IX1669" s="307"/>
      <c r="IY1669" s="307"/>
      <c r="IZ1669" s="307"/>
      <c r="JA1669" s="307"/>
      <c r="JB1669" s="307"/>
      <c r="JC1669" s="307"/>
      <c r="JD1669" s="307"/>
      <c r="JE1669" s="307"/>
      <c r="JF1669" s="307"/>
      <c r="JG1669" s="307"/>
      <c r="JH1669" s="307"/>
      <c r="JI1669" s="307"/>
      <c r="JJ1669" s="307"/>
      <c r="JK1669" s="307"/>
      <c r="JL1669" s="307"/>
      <c r="JM1669" s="307"/>
      <c r="JN1669" s="307"/>
      <c r="JO1669" s="307"/>
      <c r="JP1669" s="307"/>
      <c r="JQ1669" s="307"/>
      <c r="JR1669" s="307"/>
      <c r="JS1669" s="307"/>
      <c r="JT1669" s="307"/>
      <c r="JU1669" s="307"/>
      <c r="JV1669" s="307"/>
      <c r="JW1669" s="307"/>
      <c r="JX1669" s="307"/>
      <c r="JY1669" s="307"/>
      <c r="JZ1669" s="307"/>
      <c r="KA1669" s="307"/>
      <c r="KB1669" s="307"/>
      <c r="KC1669" s="307"/>
      <c r="KD1669" s="307"/>
      <c r="KE1669" s="307"/>
      <c r="KF1669" s="307"/>
      <c r="KG1669" s="307"/>
      <c r="KH1669" s="307"/>
      <c r="KI1669" s="307"/>
      <c r="KJ1669" s="307"/>
      <c r="KK1669" s="307"/>
      <c r="KL1669" s="307"/>
      <c r="KM1669" s="307"/>
      <c r="KN1669" s="307"/>
      <c r="KO1669" s="307"/>
      <c r="KP1669" s="307"/>
      <c r="KQ1669" s="307"/>
      <c r="KR1669" s="307"/>
      <c r="KS1669" s="307"/>
      <c r="KT1669" s="307"/>
    </row>
    <row r="1670" spans="14:306" s="56" customFormat="1" ht="15" customHeight="1">
      <c r="N1670" s="410"/>
      <c r="O1670" s="410"/>
      <c r="P1670" s="311"/>
      <c r="Q1670" s="311"/>
      <c r="R1670" s="311"/>
      <c r="AG1670" s="57"/>
      <c r="AH1670" s="57"/>
      <c r="AI1670" s="57"/>
      <c r="AJ1670" s="57"/>
      <c r="AK1670" s="57"/>
      <c r="AL1670" s="57"/>
      <c r="AM1670" s="57"/>
      <c r="AN1670" s="57"/>
      <c r="AO1670" s="57"/>
      <c r="AP1670" s="57"/>
      <c r="AQ1670" s="57"/>
      <c r="AR1670" s="57"/>
      <c r="AS1670" s="57"/>
      <c r="AT1670" s="57"/>
      <c r="AU1670" s="57"/>
      <c r="AV1670" s="57"/>
      <c r="AW1670" s="57"/>
      <c r="AX1670" s="57"/>
      <c r="AY1670" s="57"/>
      <c r="AZ1670" s="57"/>
      <c r="BA1670" s="57"/>
      <c r="BB1670" s="57"/>
      <c r="BC1670" s="57"/>
      <c r="BD1670" s="57"/>
      <c r="BE1670" s="57"/>
      <c r="BF1670" s="57"/>
      <c r="BG1670" s="57"/>
      <c r="BH1670" s="57"/>
      <c r="BI1670" s="57"/>
      <c r="BJ1670" s="57"/>
      <c r="BK1670" s="57"/>
      <c r="BL1670" s="57"/>
      <c r="BM1670" s="57"/>
      <c r="BN1670" s="57"/>
      <c r="CB1670" s="307"/>
      <c r="CC1670" s="307"/>
      <c r="CD1670" s="307"/>
      <c r="CE1670" s="307"/>
      <c r="CF1670" s="307"/>
      <c r="CG1670" s="307"/>
      <c r="CH1670" s="307"/>
      <c r="CI1670" s="307"/>
      <c r="CJ1670" s="307"/>
      <c r="CK1670" s="307"/>
      <c r="CL1670" s="307"/>
      <c r="CM1670" s="307"/>
      <c r="CN1670" s="307"/>
      <c r="CO1670" s="307"/>
      <c r="CP1670" s="307"/>
      <c r="CQ1670" s="307"/>
      <c r="CR1670" s="307"/>
      <c r="CS1670" s="307"/>
      <c r="CT1670" s="307"/>
      <c r="CU1670" s="307"/>
      <c r="CV1670" s="307"/>
      <c r="CW1670" s="307"/>
      <c r="CX1670" s="307"/>
      <c r="CY1670" s="307"/>
      <c r="CZ1670" s="307"/>
      <c r="DA1670" s="307"/>
      <c r="DB1670" s="307"/>
      <c r="DC1670" s="307"/>
      <c r="DD1670" s="307"/>
      <c r="DE1670" s="307"/>
      <c r="DF1670" s="307"/>
      <c r="DG1670" s="307"/>
      <c r="DH1670" s="307"/>
      <c r="DI1670" s="390"/>
      <c r="DJ1670" s="390"/>
      <c r="DK1670" s="307"/>
      <c r="DL1670" s="307"/>
      <c r="DM1670" s="307"/>
      <c r="DN1670" s="307"/>
      <c r="DO1670" s="307"/>
      <c r="DP1670" s="307"/>
      <c r="DQ1670" s="307"/>
      <c r="DR1670" s="307"/>
      <c r="DS1670" s="307"/>
      <c r="DT1670" s="307"/>
      <c r="DU1670" s="307"/>
      <c r="DV1670" s="307"/>
      <c r="DW1670" s="307"/>
      <c r="DX1670" s="307"/>
      <c r="DY1670" s="307"/>
      <c r="DZ1670" s="307"/>
      <c r="EA1670" s="307"/>
      <c r="EB1670" s="307"/>
      <c r="EC1670" s="307"/>
      <c r="ED1670" s="307"/>
      <c r="EE1670" s="307"/>
      <c r="EF1670" s="307"/>
      <c r="EG1670" s="307"/>
      <c r="EH1670" s="307"/>
      <c r="EI1670" s="307"/>
      <c r="EJ1670" s="307"/>
      <c r="EK1670" s="307"/>
      <c r="EL1670" s="307"/>
      <c r="EM1670" s="307"/>
      <c r="EN1670" s="307"/>
      <c r="EO1670" s="307"/>
      <c r="EP1670" s="307"/>
      <c r="EQ1670" s="307"/>
      <c r="ER1670" s="307"/>
      <c r="ES1670" s="307"/>
      <c r="ET1670" s="307"/>
      <c r="EU1670" s="390"/>
      <c r="EV1670" s="390"/>
      <c r="EW1670" s="307"/>
      <c r="EX1670" s="307"/>
      <c r="EY1670" s="307"/>
      <c r="EZ1670" s="307"/>
      <c r="FA1670" s="307"/>
      <c r="FB1670" s="307"/>
      <c r="FC1670" s="307"/>
      <c r="FD1670" s="307"/>
      <c r="FE1670" s="307"/>
      <c r="FF1670" s="307"/>
      <c r="FG1670" s="307"/>
      <c r="FH1670" s="307"/>
      <c r="FI1670" s="307"/>
      <c r="FJ1670" s="307"/>
      <c r="FK1670" s="307"/>
      <c r="FL1670" s="307"/>
      <c r="FM1670" s="307"/>
      <c r="FN1670" s="307"/>
      <c r="FO1670" s="307"/>
      <c r="FP1670" s="307"/>
      <c r="FQ1670" s="307"/>
      <c r="FR1670" s="307"/>
      <c r="FS1670" s="307"/>
      <c r="FT1670" s="307"/>
      <c r="FU1670" s="307"/>
      <c r="FV1670" s="307"/>
      <c r="FW1670" s="307"/>
      <c r="FX1670" s="307"/>
      <c r="FY1670" s="307"/>
      <c r="FZ1670" s="307"/>
      <c r="GA1670" s="307"/>
      <c r="GB1670" s="307"/>
      <c r="GC1670" s="307"/>
      <c r="GD1670" s="307"/>
      <c r="GE1670" s="307"/>
      <c r="GF1670" s="307"/>
      <c r="GG1670" s="307"/>
      <c r="GH1670" s="307"/>
      <c r="GI1670" s="307"/>
      <c r="GJ1670" s="307"/>
      <c r="GK1670" s="307"/>
      <c r="GL1670" s="307"/>
      <c r="GM1670" s="307"/>
      <c r="GN1670" s="307"/>
      <c r="GO1670" s="307"/>
      <c r="GP1670" s="307"/>
      <c r="GQ1670" s="307"/>
      <c r="GR1670" s="307"/>
      <c r="GS1670" s="307"/>
      <c r="GT1670" s="307"/>
      <c r="GU1670" s="307"/>
      <c r="GV1670" s="307"/>
      <c r="GW1670" s="307"/>
      <c r="GX1670" s="307"/>
      <c r="GY1670" s="307"/>
      <c r="GZ1670" s="307"/>
      <c r="HA1670" s="307"/>
      <c r="HB1670" s="307"/>
      <c r="HC1670" s="307"/>
      <c r="HD1670" s="307"/>
      <c r="HE1670" s="307"/>
      <c r="HF1670" s="307"/>
      <c r="HG1670" s="307"/>
      <c r="HH1670" s="307"/>
      <c r="HI1670" s="307"/>
      <c r="HJ1670" s="307"/>
      <c r="HK1670" s="307"/>
      <c r="HL1670" s="307"/>
      <c r="HM1670" s="307"/>
      <c r="HN1670" s="307"/>
      <c r="HO1670" s="307"/>
      <c r="HP1670" s="307"/>
      <c r="HQ1670" s="307"/>
      <c r="HR1670" s="307"/>
      <c r="HS1670" s="307"/>
      <c r="HT1670" s="307"/>
      <c r="HU1670" s="307"/>
      <c r="HV1670" s="307"/>
      <c r="HW1670" s="307"/>
      <c r="HX1670" s="307"/>
      <c r="HY1670" s="307"/>
      <c r="HZ1670" s="307"/>
      <c r="IA1670" s="307"/>
      <c r="IB1670" s="307"/>
      <c r="IC1670" s="307"/>
      <c r="ID1670" s="307"/>
      <c r="IE1670" s="307"/>
      <c r="IF1670" s="307"/>
      <c r="IG1670" s="307"/>
      <c r="IH1670" s="307"/>
      <c r="II1670" s="307"/>
      <c r="IJ1670" s="307"/>
      <c r="IK1670" s="307"/>
      <c r="IL1670" s="307"/>
      <c r="IM1670" s="307"/>
      <c r="IN1670" s="307"/>
      <c r="IO1670" s="307"/>
      <c r="IP1670" s="307"/>
      <c r="IQ1670" s="307"/>
      <c r="IR1670" s="307"/>
      <c r="IS1670" s="307"/>
      <c r="IT1670" s="307"/>
      <c r="IU1670" s="307"/>
      <c r="IV1670" s="307"/>
      <c r="IW1670" s="307"/>
      <c r="IX1670" s="307"/>
      <c r="IY1670" s="307"/>
      <c r="IZ1670" s="307"/>
      <c r="JA1670" s="307"/>
      <c r="JB1670" s="307"/>
      <c r="JC1670" s="307"/>
      <c r="JD1670" s="307"/>
      <c r="JE1670" s="307"/>
      <c r="JF1670" s="307"/>
      <c r="JG1670" s="307"/>
      <c r="JH1670" s="307"/>
      <c r="JI1670" s="307"/>
      <c r="JJ1670" s="307"/>
      <c r="JK1670" s="307"/>
      <c r="JL1670" s="307"/>
      <c r="JM1670" s="307"/>
      <c r="JN1670" s="307"/>
      <c r="JO1670" s="307"/>
      <c r="JP1670" s="307"/>
      <c r="JQ1670" s="307"/>
      <c r="JR1670" s="307"/>
      <c r="JS1670" s="307"/>
      <c r="JT1670" s="307"/>
      <c r="JU1670" s="307"/>
      <c r="JV1670" s="307"/>
      <c r="JW1670" s="307"/>
      <c r="JX1670" s="307"/>
      <c r="JY1670" s="307"/>
      <c r="JZ1670" s="307"/>
      <c r="KA1670" s="307"/>
      <c r="KB1670" s="307"/>
      <c r="KC1670" s="307"/>
      <c r="KD1670" s="307"/>
      <c r="KE1670" s="307"/>
      <c r="KF1670" s="307"/>
      <c r="KG1670" s="307"/>
      <c r="KH1670" s="307"/>
      <c r="KI1670" s="307"/>
      <c r="KJ1670" s="307"/>
      <c r="KK1670" s="307"/>
      <c r="KL1670" s="307"/>
      <c r="KM1670" s="307"/>
      <c r="KN1670" s="307"/>
      <c r="KO1670" s="307"/>
      <c r="KP1670" s="307"/>
      <c r="KQ1670" s="307"/>
      <c r="KR1670" s="307"/>
      <c r="KS1670" s="307"/>
      <c r="KT1670" s="307"/>
    </row>
    <row r="1671" spans="14:306" s="56" customFormat="1" ht="15" customHeight="1">
      <c r="N1671" s="410"/>
      <c r="O1671" s="410"/>
      <c r="P1671" s="311"/>
      <c r="Q1671" s="311"/>
      <c r="R1671" s="311"/>
      <c r="AG1671" s="57"/>
      <c r="AH1671" s="57"/>
      <c r="AI1671" s="57"/>
      <c r="AJ1671" s="57"/>
      <c r="AK1671" s="57"/>
      <c r="AL1671" s="57"/>
      <c r="AM1671" s="57"/>
      <c r="AN1671" s="57"/>
      <c r="AO1671" s="57"/>
      <c r="AP1671" s="57"/>
      <c r="AQ1671" s="57"/>
      <c r="AR1671" s="57"/>
      <c r="AS1671" s="57"/>
      <c r="AT1671" s="57"/>
      <c r="AU1671" s="57"/>
      <c r="AV1671" s="57"/>
      <c r="AW1671" s="57"/>
      <c r="AX1671" s="57"/>
      <c r="AY1671" s="57"/>
      <c r="AZ1671" s="57"/>
      <c r="BA1671" s="57"/>
      <c r="BB1671" s="57"/>
      <c r="BC1671" s="57"/>
      <c r="BD1671" s="57"/>
      <c r="BE1671" s="57"/>
      <c r="BF1671" s="57"/>
      <c r="BG1671" s="57"/>
      <c r="BH1671" s="57"/>
      <c r="BI1671" s="57"/>
      <c r="BJ1671" s="57"/>
      <c r="BK1671" s="57"/>
      <c r="BL1671" s="57"/>
      <c r="BM1671" s="57"/>
      <c r="BN1671" s="57"/>
      <c r="CB1671" s="307"/>
      <c r="CC1671" s="307"/>
      <c r="CD1671" s="307"/>
      <c r="CE1671" s="307"/>
      <c r="CF1671" s="307"/>
      <c r="CG1671" s="307"/>
      <c r="CH1671" s="307"/>
      <c r="CI1671" s="307"/>
      <c r="CJ1671" s="307"/>
      <c r="CK1671" s="307"/>
      <c r="CL1671" s="307"/>
      <c r="CM1671" s="307"/>
      <c r="CN1671" s="307"/>
      <c r="CO1671" s="307"/>
      <c r="CP1671" s="307"/>
      <c r="CQ1671" s="307"/>
      <c r="CR1671" s="307"/>
      <c r="CS1671" s="307"/>
      <c r="CT1671" s="307"/>
      <c r="CU1671" s="307"/>
      <c r="CV1671" s="307"/>
      <c r="CW1671" s="307"/>
      <c r="CX1671" s="307"/>
      <c r="CY1671" s="307"/>
      <c r="CZ1671" s="307"/>
      <c r="DA1671" s="307"/>
      <c r="DB1671" s="307"/>
      <c r="DC1671" s="307"/>
      <c r="DD1671" s="307"/>
      <c r="DE1671" s="307"/>
      <c r="DF1671" s="307"/>
      <c r="DG1671" s="307"/>
      <c r="DH1671" s="307"/>
      <c r="DI1671" s="390"/>
      <c r="DJ1671" s="390"/>
      <c r="DK1671" s="307"/>
      <c r="DL1671" s="307"/>
      <c r="DM1671" s="307"/>
      <c r="DN1671" s="307"/>
      <c r="DO1671" s="307"/>
      <c r="DP1671" s="307"/>
      <c r="DQ1671" s="307"/>
      <c r="DR1671" s="307"/>
      <c r="DS1671" s="307"/>
      <c r="DT1671" s="307"/>
      <c r="DU1671" s="307"/>
      <c r="DV1671" s="307"/>
      <c r="DW1671" s="307"/>
      <c r="DX1671" s="307"/>
      <c r="DY1671" s="307"/>
      <c r="DZ1671" s="307"/>
      <c r="EA1671" s="307"/>
      <c r="EB1671" s="307"/>
      <c r="EC1671" s="307"/>
      <c r="ED1671" s="307"/>
      <c r="EE1671" s="307"/>
      <c r="EF1671" s="307"/>
      <c r="EG1671" s="307"/>
      <c r="EH1671" s="307"/>
      <c r="EI1671" s="307"/>
      <c r="EJ1671" s="307"/>
      <c r="EK1671" s="307"/>
      <c r="EL1671" s="307"/>
      <c r="EM1671" s="307"/>
      <c r="EN1671" s="307"/>
      <c r="EO1671" s="307"/>
      <c r="EP1671" s="307"/>
      <c r="EQ1671" s="307"/>
      <c r="ER1671" s="307"/>
      <c r="ES1671" s="307"/>
      <c r="ET1671" s="307"/>
      <c r="EU1671" s="390"/>
      <c r="EV1671" s="390"/>
      <c r="EW1671" s="307"/>
      <c r="EX1671" s="307"/>
      <c r="EY1671" s="307"/>
      <c r="EZ1671" s="307"/>
      <c r="FA1671" s="307"/>
      <c r="FB1671" s="307"/>
      <c r="FC1671" s="307"/>
      <c r="FD1671" s="307"/>
      <c r="FE1671" s="307"/>
      <c r="FF1671" s="307"/>
      <c r="FG1671" s="307"/>
      <c r="FH1671" s="307"/>
      <c r="FI1671" s="307"/>
      <c r="FJ1671" s="307"/>
      <c r="FK1671" s="307"/>
      <c r="FL1671" s="307"/>
      <c r="FM1671" s="307"/>
      <c r="FN1671" s="307"/>
      <c r="FO1671" s="307"/>
      <c r="FP1671" s="307"/>
      <c r="FQ1671" s="307"/>
      <c r="FR1671" s="307"/>
      <c r="FS1671" s="307"/>
      <c r="FT1671" s="307"/>
      <c r="FU1671" s="307"/>
      <c r="FV1671" s="307"/>
      <c r="FW1671" s="307"/>
      <c r="FX1671" s="307"/>
      <c r="FY1671" s="307"/>
      <c r="FZ1671" s="307"/>
      <c r="GA1671" s="307"/>
      <c r="GB1671" s="307"/>
      <c r="GC1671" s="307"/>
      <c r="GD1671" s="307"/>
      <c r="GE1671" s="307"/>
      <c r="GF1671" s="307"/>
      <c r="GG1671" s="307"/>
      <c r="GH1671" s="307"/>
      <c r="GI1671" s="307"/>
      <c r="GJ1671" s="307"/>
      <c r="GK1671" s="307"/>
      <c r="GL1671" s="307"/>
      <c r="GM1671" s="307"/>
      <c r="GN1671" s="307"/>
      <c r="GO1671" s="307"/>
      <c r="GP1671" s="307"/>
      <c r="GQ1671" s="307"/>
      <c r="GR1671" s="307"/>
      <c r="GS1671" s="307"/>
      <c r="GT1671" s="307"/>
      <c r="GU1671" s="307"/>
      <c r="GV1671" s="307"/>
      <c r="GW1671" s="307"/>
      <c r="GX1671" s="307"/>
      <c r="GY1671" s="307"/>
      <c r="GZ1671" s="307"/>
      <c r="HA1671" s="307"/>
      <c r="HB1671" s="307"/>
      <c r="HC1671" s="307"/>
      <c r="HD1671" s="307"/>
      <c r="HE1671" s="307"/>
      <c r="HF1671" s="307"/>
      <c r="HG1671" s="307"/>
      <c r="HH1671" s="307"/>
      <c r="HI1671" s="307"/>
      <c r="HJ1671" s="307"/>
      <c r="HK1671" s="307"/>
      <c r="HL1671" s="307"/>
      <c r="HM1671" s="307"/>
      <c r="HN1671" s="307"/>
      <c r="HO1671" s="307"/>
      <c r="HP1671" s="307"/>
      <c r="HQ1671" s="307"/>
      <c r="HR1671" s="307"/>
      <c r="HS1671" s="307"/>
      <c r="HT1671" s="307"/>
      <c r="HU1671" s="307"/>
      <c r="HV1671" s="307"/>
      <c r="HW1671" s="307"/>
      <c r="HX1671" s="307"/>
      <c r="HY1671" s="307"/>
      <c r="HZ1671" s="307"/>
      <c r="IA1671" s="307"/>
      <c r="IB1671" s="307"/>
      <c r="IC1671" s="307"/>
      <c r="ID1671" s="307"/>
      <c r="IE1671" s="307"/>
      <c r="IF1671" s="307"/>
      <c r="IG1671" s="307"/>
      <c r="IH1671" s="307"/>
      <c r="II1671" s="307"/>
      <c r="IJ1671" s="307"/>
      <c r="IK1671" s="307"/>
      <c r="IL1671" s="307"/>
      <c r="IM1671" s="307"/>
      <c r="IN1671" s="307"/>
      <c r="IO1671" s="307"/>
      <c r="IP1671" s="307"/>
      <c r="IQ1671" s="307"/>
      <c r="IR1671" s="307"/>
      <c r="IS1671" s="307"/>
      <c r="IT1671" s="307"/>
      <c r="IU1671" s="307"/>
      <c r="IV1671" s="307"/>
      <c r="IW1671" s="307"/>
      <c r="IX1671" s="307"/>
      <c r="IY1671" s="307"/>
      <c r="IZ1671" s="307"/>
      <c r="JA1671" s="307"/>
      <c r="JB1671" s="307"/>
      <c r="JC1671" s="307"/>
      <c r="JD1671" s="307"/>
      <c r="JE1671" s="307"/>
      <c r="JF1671" s="307"/>
      <c r="JG1671" s="307"/>
      <c r="JH1671" s="307"/>
      <c r="JI1671" s="307"/>
      <c r="JJ1671" s="307"/>
      <c r="JK1671" s="307"/>
      <c r="JL1671" s="307"/>
      <c r="JM1671" s="307"/>
      <c r="JN1671" s="307"/>
      <c r="JO1671" s="307"/>
      <c r="JP1671" s="307"/>
      <c r="JQ1671" s="307"/>
      <c r="JR1671" s="307"/>
      <c r="JS1671" s="307"/>
      <c r="JT1671" s="307"/>
      <c r="JU1671" s="307"/>
      <c r="JV1671" s="307"/>
      <c r="JW1671" s="307"/>
      <c r="JX1671" s="307"/>
      <c r="JY1671" s="307"/>
      <c r="JZ1671" s="307"/>
      <c r="KA1671" s="307"/>
      <c r="KB1671" s="307"/>
      <c r="KC1671" s="307"/>
      <c r="KD1671" s="307"/>
      <c r="KE1671" s="307"/>
      <c r="KF1671" s="307"/>
      <c r="KG1671" s="307"/>
      <c r="KH1671" s="307"/>
      <c r="KI1671" s="307"/>
      <c r="KJ1671" s="307"/>
      <c r="KK1671" s="307"/>
      <c r="KL1671" s="307"/>
      <c r="KM1671" s="307"/>
      <c r="KN1671" s="307"/>
      <c r="KO1671" s="307"/>
      <c r="KP1671" s="307"/>
      <c r="KQ1671" s="307"/>
      <c r="KR1671" s="307"/>
      <c r="KS1671" s="307"/>
      <c r="KT1671" s="307"/>
    </row>
    <row r="1672" spans="14:306" s="56" customFormat="1" ht="15" customHeight="1">
      <c r="N1672" s="410"/>
      <c r="O1672" s="410"/>
      <c r="P1672" s="311"/>
      <c r="Q1672" s="311"/>
      <c r="R1672" s="311"/>
      <c r="AG1672" s="57"/>
      <c r="AH1672" s="57"/>
      <c r="AI1672" s="57"/>
      <c r="AJ1672" s="57"/>
      <c r="AK1672" s="57"/>
      <c r="AL1672" s="57"/>
      <c r="AM1672" s="57"/>
      <c r="AN1672" s="57"/>
      <c r="AO1672" s="57"/>
      <c r="AP1672" s="57"/>
      <c r="AQ1672" s="57"/>
      <c r="AR1672" s="57"/>
      <c r="AS1672" s="57"/>
      <c r="AT1672" s="57"/>
      <c r="AU1672" s="57"/>
      <c r="AV1672" s="57"/>
      <c r="AW1672" s="57"/>
      <c r="AX1672" s="57"/>
      <c r="AY1672" s="57"/>
      <c r="AZ1672" s="57"/>
      <c r="BA1672" s="57"/>
      <c r="BB1672" s="57"/>
      <c r="BC1672" s="57"/>
      <c r="BD1672" s="57"/>
      <c r="BE1672" s="57"/>
      <c r="BF1672" s="57"/>
      <c r="BG1672" s="57"/>
      <c r="BH1672" s="57"/>
      <c r="BI1672" s="57"/>
      <c r="BJ1672" s="57"/>
      <c r="BK1672" s="57"/>
      <c r="BL1672" s="57"/>
      <c r="BM1672" s="57"/>
      <c r="BN1672" s="57"/>
      <c r="CB1672" s="307"/>
      <c r="CC1672" s="307"/>
      <c r="CD1672" s="307"/>
      <c r="CE1672" s="307"/>
      <c r="CF1672" s="307"/>
      <c r="CG1672" s="307"/>
      <c r="CH1672" s="307"/>
      <c r="CI1672" s="307"/>
      <c r="CJ1672" s="307"/>
      <c r="CK1672" s="307"/>
      <c r="CL1672" s="307"/>
      <c r="CM1672" s="307"/>
      <c r="CN1672" s="307"/>
      <c r="CO1672" s="307"/>
      <c r="CP1672" s="307"/>
      <c r="CQ1672" s="307"/>
      <c r="CR1672" s="307"/>
      <c r="CS1672" s="307"/>
      <c r="CT1672" s="307"/>
      <c r="CU1672" s="307"/>
      <c r="CV1672" s="307"/>
      <c r="CW1672" s="307"/>
      <c r="CX1672" s="307"/>
      <c r="CY1672" s="307"/>
      <c r="CZ1672" s="307"/>
      <c r="DA1672" s="307"/>
      <c r="DB1672" s="307"/>
      <c r="DC1672" s="307"/>
      <c r="DD1672" s="307"/>
      <c r="DE1672" s="307"/>
      <c r="DF1672" s="307"/>
      <c r="DG1672" s="307"/>
      <c r="DH1672" s="307"/>
      <c r="DI1672" s="390"/>
      <c r="DJ1672" s="390"/>
      <c r="DK1672" s="307"/>
      <c r="DL1672" s="307"/>
      <c r="DM1672" s="307"/>
      <c r="DN1672" s="307"/>
      <c r="DO1672" s="307"/>
      <c r="DP1672" s="307"/>
      <c r="DQ1672" s="307"/>
      <c r="DR1672" s="307"/>
      <c r="DS1672" s="307"/>
      <c r="DT1672" s="307"/>
      <c r="DU1672" s="307"/>
      <c r="DV1672" s="307"/>
      <c r="DW1672" s="307"/>
      <c r="DX1672" s="307"/>
      <c r="DY1672" s="307"/>
      <c r="DZ1672" s="307"/>
      <c r="EA1672" s="307"/>
      <c r="EB1672" s="307"/>
      <c r="EC1672" s="307"/>
      <c r="ED1672" s="307"/>
      <c r="EE1672" s="307"/>
      <c r="EF1672" s="307"/>
      <c r="EG1672" s="307"/>
      <c r="EH1672" s="307"/>
      <c r="EI1672" s="307"/>
      <c r="EJ1672" s="307"/>
      <c r="EK1672" s="307"/>
      <c r="EL1672" s="307"/>
      <c r="EM1672" s="307"/>
      <c r="EN1672" s="307"/>
      <c r="EO1672" s="307"/>
      <c r="EP1672" s="307"/>
      <c r="EQ1672" s="307"/>
      <c r="ER1672" s="307"/>
      <c r="ES1672" s="307"/>
      <c r="ET1672" s="307"/>
      <c r="EU1672" s="390"/>
      <c r="EV1672" s="390"/>
      <c r="EW1672" s="307"/>
      <c r="EX1672" s="307"/>
      <c r="EY1672" s="307"/>
      <c r="EZ1672" s="307"/>
      <c r="FA1672" s="307"/>
      <c r="FB1672" s="307"/>
      <c r="FC1672" s="307"/>
      <c r="FD1672" s="307"/>
      <c r="FE1672" s="307"/>
      <c r="FF1672" s="307"/>
      <c r="FG1672" s="307"/>
      <c r="FH1672" s="307"/>
      <c r="FI1672" s="307"/>
      <c r="FJ1672" s="307"/>
      <c r="FK1672" s="307"/>
      <c r="FL1672" s="307"/>
      <c r="FM1672" s="307"/>
      <c r="FN1672" s="307"/>
      <c r="FO1672" s="307"/>
      <c r="FP1672" s="307"/>
      <c r="FQ1672" s="307"/>
      <c r="FR1672" s="307"/>
      <c r="FS1672" s="307"/>
      <c r="FT1672" s="307"/>
      <c r="FU1672" s="307"/>
      <c r="FV1672" s="307"/>
      <c r="FW1672" s="307"/>
      <c r="FX1672" s="307"/>
      <c r="FY1672" s="307"/>
      <c r="FZ1672" s="307"/>
      <c r="GA1672" s="307"/>
      <c r="GB1672" s="307"/>
      <c r="GC1672" s="307"/>
      <c r="GD1672" s="307"/>
      <c r="GE1672" s="307"/>
      <c r="GF1672" s="307"/>
      <c r="GG1672" s="307"/>
      <c r="GH1672" s="307"/>
      <c r="GI1672" s="307"/>
      <c r="GJ1672" s="307"/>
      <c r="GK1672" s="307"/>
      <c r="GL1672" s="307"/>
      <c r="GM1672" s="307"/>
      <c r="GN1672" s="307"/>
      <c r="GO1672" s="307"/>
      <c r="GP1672" s="307"/>
      <c r="GQ1672" s="307"/>
      <c r="GR1672" s="307"/>
      <c r="GS1672" s="307"/>
      <c r="GT1672" s="307"/>
      <c r="GU1672" s="307"/>
      <c r="GV1672" s="307"/>
      <c r="GW1672" s="307"/>
      <c r="GX1672" s="307"/>
      <c r="GY1672" s="307"/>
      <c r="GZ1672" s="307"/>
      <c r="HA1672" s="307"/>
      <c r="HB1672" s="307"/>
      <c r="HC1672" s="307"/>
      <c r="HD1672" s="307"/>
      <c r="HE1672" s="307"/>
      <c r="HF1672" s="307"/>
      <c r="HG1672" s="307"/>
      <c r="HH1672" s="307"/>
      <c r="HI1672" s="307"/>
      <c r="HJ1672" s="307"/>
      <c r="HK1672" s="307"/>
      <c r="HL1672" s="307"/>
      <c r="HM1672" s="307"/>
      <c r="HN1672" s="307"/>
      <c r="HO1672" s="307"/>
      <c r="HP1672" s="307"/>
      <c r="HQ1672" s="307"/>
      <c r="HR1672" s="307"/>
      <c r="HS1672" s="307"/>
      <c r="HT1672" s="307"/>
      <c r="HU1672" s="307"/>
      <c r="HV1672" s="307"/>
      <c r="HW1672" s="307"/>
      <c r="HX1672" s="307"/>
      <c r="HY1672" s="307"/>
      <c r="HZ1672" s="307"/>
      <c r="IA1672" s="307"/>
      <c r="IB1672" s="307"/>
      <c r="IC1672" s="307"/>
      <c r="ID1672" s="307"/>
      <c r="IE1672" s="307"/>
      <c r="IF1672" s="307"/>
      <c r="IG1672" s="307"/>
      <c r="IH1672" s="307"/>
      <c r="II1672" s="307"/>
      <c r="IJ1672" s="307"/>
      <c r="IK1672" s="307"/>
      <c r="IL1672" s="307"/>
      <c r="IM1672" s="307"/>
      <c r="IN1672" s="307"/>
      <c r="IO1672" s="307"/>
      <c r="IP1672" s="307"/>
      <c r="IQ1672" s="307"/>
      <c r="IR1672" s="307"/>
      <c r="IS1672" s="307"/>
      <c r="IT1672" s="307"/>
      <c r="IU1672" s="307"/>
      <c r="IV1672" s="307"/>
      <c r="IW1672" s="307"/>
      <c r="IX1672" s="307"/>
      <c r="IY1672" s="307"/>
      <c r="IZ1672" s="307"/>
      <c r="JA1672" s="307"/>
      <c r="JB1672" s="307"/>
      <c r="JC1672" s="307"/>
      <c r="JD1672" s="307"/>
      <c r="JE1672" s="307"/>
      <c r="JF1672" s="307"/>
      <c r="JG1672" s="307"/>
      <c r="JH1672" s="307"/>
      <c r="JI1672" s="307"/>
      <c r="JJ1672" s="307"/>
      <c r="JK1672" s="307"/>
      <c r="JL1672" s="307"/>
      <c r="JM1672" s="307"/>
      <c r="JN1672" s="307"/>
      <c r="JO1672" s="307"/>
      <c r="JP1672" s="307"/>
      <c r="JQ1672" s="307"/>
      <c r="JR1672" s="307"/>
      <c r="JS1672" s="307"/>
      <c r="JT1672" s="307"/>
      <c r="JU1672" s="307"/>
      <c r="JV1672" s="307"/>
      <c r="JW1672" s="307"/>
      <c r="JX1672" s="307"/>
      <c r="JY1672" s="307"/>
      <c r="JZ1672" s="307"/>
      <c r="KA1672" s="307"/>
      <c r="KB1672" s="307"/>
      <c r="KC1672" s="307"/>
      <c r="KD1672" s="307"/>
      <c r="KE1672" s="307"/>
      <c r="KF1672" s="307"/>
      <c r="KG1672" s="307"/>
      <c r="KH1672" s="307"/>
      <c r="KI1672" s="307"/>
      <c r="KJ1672" s="307"/>
      <c r="KK1672" s="307"/>
      <c r="KL1672" s="307"/>
      <c r="KM1672" s="307"/>
      <c r="KN1672" s="307"/>
      <c r="KO1672" s="307"/>
      <c r="KP1672" s="307"/>
      <c r="KQ1672" s="307"/>
      <c r="KR1672" s="307"/>
      <c r="KS1672" s="307"/>
      <c r="KT1672" s="307"/>
    </row>
    <row r="1673" spans="14:306" s="56" customFormat="1" ht="15" customHeight="1">
      <c r="N1673" s="410"/>
      <c r="O1673" s="410"/>
      <c r="P1673" s="311"/>
      <c r="Q1673" s="311"/>
      <c r="R1673" s="311"/>
      <c r="AG1673" s="57"/>
      <c r="AH1673" s="57"/>
      <c r="AI1673" s="57"/>
      <c r="AJ1673" s="57"/>
      <c r="AK1673" s="57"/>
      <c r="AL1673" s="57"/>
      <c r="AM1673" s="57"/>
      <c r="AN1673" s="57"/>
      <c r="AO1673" s="57"/>
      <c r="AP1673" s="57"/>
      <c r="AQ1673" s="57"/>
      <c r="AR1673" s="57"/>
      <c r="AS1673" s="57"/>
      <c r="AT1673" s="57"/>
      <c r="AU1673" s="57"/>
      <c r="AV1673" s="57"/>
      <c r="AW1673" s="57"/>
      <c r="AX1673" s="57"/>
      <c r="AY1673" s="57"/>
      <c r="AZ1673" s="57"/>
      <c r="BA1673" s="57"/>
      <c r="BB1673" s="57"/>
      <c r="BC1673" s="57"/>
      <c r="BD1673" s="57"/>
      <c r="BE1673" s="57"/>
      <c r="BF1673" s="57"/>
      <c r="BG1673" s="57"/>
      <c r="BH1673" s="57"/>
      <c r="BI1673" s="57"/>
      <c r="BJ1673" s="57"/>
      <c r="BK1673" s="57"/>
      <c r="BL1673" s="57"/>
      <c r="BM1673" s="57"/>
      <c r="BN1673" s="57"/>
      <c r="CB1673" s="307"/>
      <c r="CC1673" s="307"/>
      <c r="CD1673" s="307"/>
      <c r="CE1673" s="307"/>
      <c r="CF1673" s="307"/>
      <c r="CG1673" s="307"/>
      <c r="CH1673" s="307"/>
      <c r="CI1673" s="307"/>
      <c r="CJ1673" s="307"/>
      <c r="CK1673" s="307"/>
      <c r="CL1673" s="307"/>
      <c r="CM1673" s="307"/>
      <c r="CN1673" s="307"/>
      <c r="CO1673" s="307"/>
      <c r="CP1673" s="307"/>
      <c r="CQ1673" s="307"/>
      <c r="CR1673" s="307"/>
      <c r="CS1673" s="307"/>
      <c r="CT1673" s="307"/>
      <c r="CU1673" s="307"/>
      <c r="CV1673" s="307"/>
      <c r="CW1673" s="307"/>
      <c r="CX1673" s="307"/>
      <c r="CY1673" s="307"/>
      <c r="CZ1673" s="307"/>
      <c r="DA1673" s="307"/>
      <c r="DB1673" s="307"/>
      <c r="DC1673" s="307"/>
      <c r="DD1673" s="307"/>
      <c r="DE1673" s="307"/>
      <c r="DF1673" s="307"/>
      <c r="DG1673" s="307"/>
      <c r="DH1673" s="307"/>
      <c r="DI1673" s="390"/>
      <c r="DJ1673" s="390"/>
      <c r="DK1673" s="307"/>
      <c r="DL1673" s="307"/>
      <c r="DM1673" s="307"/>
      <c r="DN1673" s="307"/>
      <c r="DO1673" s="307"/>
      <c r="DP1673" s="307"/>
      <c r="DQ1673" s="307"/>
      <c r="DR1673" s="307"/>
      <c r="DS1673" s="307"/>
      <c r="DT1673" s="307"/>
      <c r="DU1673" s="307"/>
      <c r="DV1673" s="307"/>
      <c r="DW1673" s="307"/>
      <c r="DX1673" s="307"/>
      <c r="DY1673" s="307"/>
      <c r="DZ1673" s="307"/>
      <c r="EA1673" s="307"/>
      <c r="EB1673" s="307"/>
      <c r="EC1673" s="307"/>
      <c r="ED1673" s="307"/>
      <c r="EE1673" s="307"/>
      <c r="EF1673" s="307"/>
      <c r="EG1673" s="307"/>
      <c r="EH1673" s="307"/>
      <c r="EI1673" s="307"/>
      <c r="EJ1673" s="307"/>
      <c r="EK1673" s="307"/>
      <c r="EL1673" s="307"/>
      <c r="EM1673" s="307"/>
      <c r="EN1673" s="307"/>
      <c r="EO1673" s="307"/>
      <c r="EP1673" s="307"/>
      <c r="EQ1673" s="307"/>
      <c r="ER1673" s="307"/>
      <c r="ES1673" s="307"/>
      <c r="ET1673" s="307"/>
      <c r="EU1673" s="390"/>
      <c r="EV1673" s="390"/>
      <c r="EW1673" s="307"/>
      <c r="EX1673" s="307"/>
      <c r="EY1673" s="307"/>
      <c r="EZ1673" s="307"/>
      <c r="FA1673" s="307"/>
      <c r="FB1673" s="307"/>
      <c r="FC1673" s="307"/>
      <c r="FD1673" s="307"/>
      <c r="FE1673" s="307"/>
      <c r="FF1673" s="307"/>
      <c r="FG1673" s="307"/>
      <c r="FH1673" s="307"/>
      <c r="FI1673" s="307"/>
      <c r="FJ1673" s="307"/>
      <c r="FK1673" s="307"/>
      <c r="FL1673" s="307"/>
      <c r="FM1673" s="307"/>
      <c r="FN1673" s="307"/>
      <c r="FO1673" s="307"/>
      <c r="FP1673" s="307"/>
      <c r="FQ1673" s="307"/>
      <c r="FR1673" s="307"/>
      <c r="FS1673" s="307"/>
      <c r="FT1673" s="307"/>
      <c r="FU1673" s="307"/>
      <c r="FV1673" s="307"/>
      <c r="FW1673" s="307"/>
      <c r="FX1673" s="307"/>
      <c r="FY1673" s="307"/>
      <c r="FZ1673" s="307"/>
      <c r="GA1673" s="307"/>
      <c r="GB1673" s="307"/>
      <c r="GC1673" s="307"/>
      <c r="GD1673" s="307"/>
      <c r="GE1673" s="307"/>
      <c r="GF1673" s="307"/>
      <c r="GG1673" s="307"/>
      <c r="GH1673" s="307"/>
      <c r="GI1673" s="307"/>
      <c r="GJ1673" s="307"/>
      <c r="GK1673" s="307"/>
      <c r="GL1673" s="307"/>
      <c r="GM1673" s="307"/>
      <c r="GN1673" s="307"/>
      <c r="GO1673" s="307"/>
      <c r="GP1673" s="307"/>
      <c r="GQ1673" s="307"/>
      <c r="GR1673" s="307"/>
      <c r="GS1673" s="307"/>
      <c r="GT1673" s="307"/>
      <c r="GU1673" s="307"/>
      <c r="GV1673" s="307"/>
      <c r="GW1673" s="307"/>
      <c r="GX1673" s="307"/>
      <c r="GY1673" s="307"/>
      <c r="GZ1673" s="307"/>
      <c r="HA1673" s="307"/>
      <c r="HB1673" s="307"/>
      <c r="HC1673" s="307"/>
      <c r="HD1673" s="307"/>
      <c r="HE1673" s="307"/>
      <c r="HF1673" s="307"/>
      <c r="HG1673" s="307"/>
      <c r="HH1673" s="307"/>
      <c r="HI1673" s="307"/>
      <c r="HJ1673" s="307"/>
      <c r="HK1673" s="307"/>
      <c r="HL1673" s="307"/>
      <c r="HM1673" s="307"/>
      <c r="HN1673" s="307"/>
      <c r="HO1673" s="307"/>
      <c r="HP1673" s="307"/>
      <c r="HQ1673" s="307"/>
      <c r="HR1673" s="307"/>
      <c r="HS1673" s="307"/>
      <c r="HT1673" s="307"/>
      <c r="HU1673" s="307"/>
      <c r="HV1673" s="307"/>
      <c r="HW1673" s="307"/>
      <c r="HX1673" s="307"/>
      <c r="HY1673" s="307"/>
      <c r="HZ1673" s="307"/>
      <c r="IA1673" s="307"/>
      <c r="IB1673" s="307"/>
      <c r="IC1673" s="307"/>
      <c r="ID1673" s="307"/>
      <c r="IE1673" s="307"/>
      <c r="IF1673" s="307"/>
      <c r="IG1673" s="307"/>
      <c r="IH1673" s="307"/>
      <c r="II1673" s="307"/>
      <c r="IJ1673" s="307"/>
      <c r="IK1673" s="307"/>
      <c r="IL1673" s="307"/>
      <c r="IM1673" s="307"/>
      <c r="IN1673" s="307"/>
      <c r="IO1673" s="307"/>
      <c r="IP1673" s="307"/>
      <c r="IQ1673" s="307"/>
      <c r="IR1673" s="307"/>
      <c r="IS1673" s="307"/>
      <c r="IT1673" s="307"/>
      <c r="IU1673" s="307"/>
      <c r="IV1673" s="307"/>
      <c r="IW1673" s="307"/>
      <c r="IX1673" s="307"/>
      <c r="IY1673" s="307"/>
      <c r="IZ1673" s="307"/>
      <c r="JA1673" s="307"/>
      <c r="JB1673" s="307"/>
      <c r="JC1673" s="307"/>
      <c r="JD1673" s="307"/>
      <c r="JE1673" s="307"/>
      <c r="JF1673" s="307"/>
      <c r="JG1673" s="307"/>
      <c r="JH1673" s="307"/>
      <c r="JI1673" s="307"/>
      <c r="JJ1673" s="307"/>
      <c r="JK1673" s="307"/>
      <c r="JL1673" s="307"/>
      <c r="JM1673" s="307"/>
      <c r="JN1673" s="307"/>
      <c r="JO1673" s="307"/>
      <c r="JP1673" s="307"/>
      <c r="JQ1673" s="307"/>
      <c r="JR1673" s="307"/>
      <c r="JS1673" s="307"/>
      <c r="JT1673" s="307"/>
      <c r="JU1673" s="307"/>
      <c r="JV1673" s="307"/>
      <c r="JW1673" s="307"/>
      <c r="JX1673" s="307"/>
      <c r="JY1673" s="307"/>
      <c r="JZ1673" s="307"/>
      <c r="KA1673" s="307"/>
      <c r="KB1673" s="307"/>
      <c r="KC1673" s="307"/>
      <c r="KD1673" s="307"/>
      <c r="KE1673" s="307"/>
      <c r="KF1673" s="307"/>
      <c r="KG1673" s="307"/>
      <c r="KH1673" s="307"/>
      <c r="KI1673" s="307"/>
      <c r="KJ1673" s="307"/>
      <c r="KK1673" s="307"/>
      <c r="KL1673" s="307"/>
      <c r="KM1673" s="307"/>
      <c r="KN1673" s="307"/>
      <c r="KO1673" s="307"/>
      <c r="KP1673" s="307"/>
      <c r="KQ1673" s="307"/>
      <c r="KR1673" s="307"/>
      <c r="KS1673" s="307"/>
      <c r="KT1673" s="307"/>
    </row>
    <row r="1674" spans="14:306" s="56" customFormat="1" ht="15" customHeight="1">
      <c r="N1674" s="410"/>
      <c r="O1674" s="410"/>
      <c r="P1674" s="311"/>
      <c r="Q1674" s="311"/>
      <c r="R1674" s="311"/>
      <c r="AG1674" s="57"/>
      <c r="AH1674" s="57"/>
      <c r="AI1674" s="57"/>
      <c r="AJ1674" s="57"/>
      <c r="AK1674" s="57"/>
      <c r="AL1674" s="57"/>
      <c r="AM1674" s="57"/>
      <c r="AN1674" s="57"/>
      <c r="AO1674" s="57"/>
      <c r="AP1674" s="57"/>
      <c r="AQ1674" s="57"/>
      <c r="AR1674" s="57"/>
      <c r="AS1674" s="57"/>
      <c r="AT1674" s="57"/>
      <c r="AU1674" s="57"/>
      <c r="AV1674" s="57"/>
      <c r="AW1674" s="57"/>
      <c r="AX1674" s="57"/>
      <c r="AY1674" s="57"/>
      <c r="AZ1674" s="57"/>
      <c r="BA1674" s="57"/>
      <c r="BB1674" s="57"/>
      <c r="BC1674" s="57"/>
      <c r="BD1674" s="57"/>
      <c r="BE1674" s="57"/>
      <c r="BF1674" s="57"/>
      <c r="BG1674" s="57"/>
      <c r="BH1674" s="57"/>
      <c r="BI1674" s="57"/>
      <c r="BJ1674" s="57"/>
      <c r="BK1674" s="57"/>
      <c r="BL1674" s="57"/>
      <c r="BM1674" s="57"/>
      <c r="BN1674" s="57"/>
      <c r="CB1674" s="307"/>
      <c r="CC1674" s="307"/>
      <c r="CD1674" s="307"/>
      <c r="CE1674" s="307"/>
      <c r="CF1674" s="307"/>
      <c r="CG1674" s="307"/>
      <c r="CH1674" s="307"/>
      <c r="CI1674" s="307"/>
      <c r="CJ1674" s="307"/>
      <c r="CK1674" s="307"/>
      <c r="CL1674" s="307"/>
      <c r="CM1674" s="307"/>
      <c r="CN1674" s="307"/>
      <c r="CO1674" s="307"/>
      <c r="CP1674" s="307"/>
      <c r="CQ1674" s="307"/>
      <c r="CR1674" s="307"/>
      <c r="CS1674" s="307"/>
      <c r="CT1674" s="307"/>
      <c r="CU1674" s="307"/>
      <c r="CV1674" s="307"/>
      <c r="CW1674" s="307"/>
      <c r="CX1674" s="307"/>
      <c r="CY1674" s="307"/>
      <c r="CZ1674" s="307"/>
      <c r="DA1674" s="307"/>
      <c r="DB1674" s="307"/>
      <c r="DC1674" s="307"/>
      <c r="DD1674" s="307"/>
      <c r="DE1674" s="307"/>
      <c r="DF1674" s="307"/>
      <c r="DG1674" s="307"/>
      <c r="DH1674" s="307"/>
      <c r="DI1674" s="390"/>
      <c r="DJ1674" s="390"/>
      <c r="DK1674" s="307"/>
      <c r="DL1674" s="307"/>
      <c r="DM1674" s="307"/>
      <c r="DN1674" s="307"/>
      <c r="DO1674" s="307"/>
      <c r="DP1674" s="307"/>
      <c r="DQ1674" s="307"/>
      <c r="DR1674" s="307"/>
      <c r="DS1674" s="307"/>
      <c r="DT1674" s="307"/>
      <c r="DU1674" s="307"/>
      <c r="DV1674" s="307"/>
      <c r="DW1674" s="307"/>
      <c r="DX1674" s="307"/>
      <c r="DY1674" s="307"/>
      <c r="DZ1674" s="307"/>
      <c r="EA1674" s="307"/>
      <c r="EB1674" s="307"/>
      <c r="EC1674" s="307"/>
      <c r="ED1674" s="307"/>
      <c r="EE1674" s="307"/>
      <c r="EF1674" s="307"/>
      <c r="EG1674" s="307"/>
      <c r="EH1674" s="307"/>
      <c r="EI1674" s="307"/>
      <c r="EJ1674" s="307"/>
      <c r="EK1674" s="307"/>
      <c r="EL1674" s="307"/>
      <c r="EM1674" s="307"/>
      <c r="EN1674" s="307"/>
      <c r="EO1674" s="307"/>
      <c r="EP1674" s="307"/>
      <c r="EQ1674" s="307"/>
      <c r="ER1674" s="307"/>
      <c r="ES1674" s="307"/>
      <c r="ET1674" s="307"/>
      <c r="EU1674" s="390"/>
      <c r="EV1674" s="390"/>
      <c r="EW1674" s="307"/>
      <c r="EX1674" s="307"/>
      <c r="EY1674" s="307"/>
      <c r="EZ1674" s="307"/>
      <c r="FA1674" s="307"/>
      <c r="FB1674" s="307"/>
      <c r="FC1674" s="307"/>
      <c r="FD1674" s="307"/>
      <c r="FE1674" s="307"/>
      <c r="FF1674" s="307"/>
      <c r="FG1674" s="307"/>
      <c r="FH1674" s="307"/>
      <c r="FI1674" s="307"/>
      <c r="FJ1674" s="307"/>
      <c r="FK1674" s="307"/>
      <c r="FL1674" s="307"/>
      <c r="FM1674" s="307"/>
      <c r="FN1674" s="307"/>
      <c r="FO1674" s="307"/>
      <c r="FP1674" s="307"/>
      <c r="FQ1674" s="307"/>
      <c r="FR1674" s="307"/>
      <c r="FS1674" s="307"/>
      <c r="FT1674" s="307"/>
      <c r="FU1674" s="307"/>
      <c r="FV1674" s="307"/>
      <c r="FW1674" s="307"/>
      <c r="FX1674" s="307"/>
      <c r="FY1674" s="307"/>
      <c r="FZ1674" s="307"/>
      <c r="GA1674" s="307"/>
      <c r="GB1674" s="307"/>
      <c r="GC1674" s="307"/>
      <c r="GD1674" s="307"/>
      <c r="GE1674" s="307"/>
      <c r="GF1674" s="307"/>
      <c r="GG1674" s="307"/>
      <c r="GH1674" s="307"/>
      <c r="GI1674" s="307"/>
      <c r="GJ1674" s="307"/>
      <c r="GK1674" s="307"/>
      <c r="GL1674" s="307"/>
      <c r="GM1674" s="307"/>
      <c r="GN1674" s="307"/>
      <c r="GO1674" s="307"/>
      <c r="GP1674" s="307"/>
      <c r="GQ1674" s="307"/>
      <c r="GR1674" s="307"/>
      <c r="GS1674" s="307"/>
      <c r="GT1674" s="307"/>
      <c r="GU1674" s="307"/>
      <c r="GV1674" s="307"/>
      <c r="GW1674" s="307"/>
      <c r="GX1674" s="307"/>
      <c r="GY1674" s="307"/>
      <c r="GZ1674" s="307"/>
      <c r="HA1674" s="307"/>
      <c r="HB1674" s="307"/>
      <c r="HC1674" s="307"/>
      <c r="HD1674" s="307"/>
      <c r="HE1674" s="307"/>
      <c r="HF1674" s="307"/>
      <c r="HG1674" s="307"/>
      <c r="HH1674" s="307"/>
      <c r="HI1674" s="307"/>
      <c r="HJ1674" s="307"/>
      <c r="HK1674" s="307"/>
      <c r="HL1674" s="307"/>
      <c r="HM1674" s="307"/>
      <c r="HN1674" s="307"/>
      <c r="HO1674" s="307"/>
      <c r="HP1674" s="307"/>
      <c r="HQ1674" s="307"/>
      <c r="HR1674" s="307"/>
      <c r="HS1674" s="307"/>
      <c r="HT1674" s="307"/>
      <c r="HU1674" s="307"/>
      <c r="HV1674" s="307"/>
      <c r="HW1674" s="307"/>
      <c r="HX1674" s="307"/>
      <c r="HY1674" s="307"/>
      <c r="HZ1674" s="307"/>
      <c r="IA1674" s="307"/>
      <c r="IB1674" s="307"/>
      <c r="IC1674" s="307"/>
      <c r="ID1674" s="307"/>
      <c r="IE1674" s="307"/>
      <c r="IF1674" s="307"/>
      <c r="IG1674" s="307"/>
      <c r="IH1674" s="307"/>
      <c r="II1674" s="307"/>
      <c r="IJ1674" s="307"/>
      <c r="IK1674" s="307"/>
      <c r="IL1674" s="307"/>
      <c r="IM1674" s="307"/>
      <c r="IN1674" s="307"/>
      <c r="IO1674" s="307"/>
      <c r="IP1674" s="307"/>
      <c r="IQ1674" s="307"/>
      <c r="IR1674" s="307"/>
      <c r="IS1674" s="307"/>
      <c r="IT1674" s="307"/>
      <c r="IU1674" s="307"/>
      <c r="IV1674" s="307"/>
      <c r="IW1674" s="307"/>
      <c r="IX1674" s="307"/>
      <c r="IY1674" s="307"/>
      <c r="IZ1674" s="307"/>
      <c r="JA1674" s="307"/>
      <c r="JB1674" s="307"/>
      <c r="JC1674" s="307"/>
      <c r="JD1674" s="307"/>
      <c r="JE1674" s="307"/>
      <c r="JF1674" s="307"/>
      <c r="JG1674" s="307"/>
      <c r="JH1674" s="307"/>
      <c r="JI1674" s="307"/>
      <c r="JJ1674" s="307"/>
      <c r="JK1674" s="307"/>
      <c r="JL1674" s="307"/>
      <c r="JM1674" s="307"/>
      <c r="JN1674" s="307"/>
      <c r="JO1674" s="307"/>
      <c r="JP1674" s="307"/>
      <c r="JQ1674" s="307"/>
      <c r="JR1674" s="307"/>
      <c r="JS1674" s="307"/>
      <c r="JT1674" s="307"/>
      <c r="JU1674" s="307"/>
      <c r="JV1674" s="307"/>
      <c r="JW1674" s="307"/>
      <c r="JX1674" s="307"/>
      <c r="JY1674" s="307"/>
      <c r="JZ1674" s="307"/>
      <c r="KA1674" s="307"/>
      <c r="KB1674" s="307"/>
      <c r="KC1674" s="307"/>
      <c r="KD1674" s="307"/>
      <c r="KE1674" s="307"/>
      <c r="KF1674" s="307"/>
      <c r="KG1674" s="307"/>
      <c r="KH1674" s="307"/>
      <c r="KI1674" s="307"/>
      <c r="KJ1674" s="307"/>
      <c r="KK1674" s="307"/>
      <c r="KL1674" s="307"/>
      <c r="KM1674" s="307"/>
      <c r="KN1674" s="307"/>
      <c r="KO1674" s="307"/>
      <c r="KP1674" s="307"/>
      <c r="KQ1674" s="307"/>
      <c r="KR1674" s="307"/>
      <c r="KS1674" s="307"/>
      <c r="KT1674" s="307"/>
    </row>
    <row r="1675" spans="14:306" s="56" customFormat="1" ht="15" customHeight="1">
      <c r="N1675" s="410"/>
      <c r="O1675" s="410"/>
      <c r="P1675" s="311"/>
      <c r="Q1675" s="311"/>
      <c r="R1675" s="311"/>
      <c r="AG1675" s="57"/>
      <c r="AH1675" s="57"/>
      <c r="AI1675" s="57"/>
      <c r="AJ1675" s="57"/>
      <c r="AK1675" s="57"/>
      <c r="AL1675" s="57"/>
      <c r="AM1675" s="57"/>
      <c r="AN1675" s="57"/>
      <c r="AO1675" s="57"/>
      <c r="AP1675" s="57"/>
      <c r="AQ1675" s="57"/>
      <c r="AR1675" s="57"/>
      <c r="AS1675" s="57"/>
      <c r="AT1675" s="57"/>
      <c r="AU1675" s="57"/>
      <c r="AV1675" s="57"/>
      <c r="AW1675" s="57"/>
      <c r="AX1675" s="57"/>
      <c r="AY1675" s="57"/>
      <c r="AZ1675" s="57"/>
      <c r="BA1675" s="57"/>
      <c r="BB1675" s="57"/>
      <c r="BC1675" s="57"/>
      <c r="BD1675" s="57"/>
      <c r="BE1675" s="57"/>
      <c r="BF1675" s="57"/>
      <c r="BG1675" s="57"/>
      <c r="BH1675" s="57"/>
      <c r="BI1675" s="57"/>
      <c r="BJ1675" s="57"/>
      <c r="BK1675" s="57"/>
      <c r="BL1675" s="57"/>
      <c r="BM1675" s="57"/>
      <c r="BN1675" s="57"/>
      <c r="CB1675" s="307"/>
      <c r="CC1675" s="307"/>
      <c r="CD1675" s="307"/>
      <c r="CE1675" s="307"/>
      <c r="CF1675" s="307"/>
      <c r="CG1675" s="307"/>
      <c r="CH1675" s="307"/>
      <c r="CI1675" s="307"/>
      <c r="CJ1675" s="307"/>
      <c r="CK1675" s="307"/>
      <c r="CL1675" s="307"/>
      <c r="CM1675" s="307"/>
      <c r="CN1675" s="307"/>
      <c r="CO1675" s="307"/>
      <c r="CP1675" s="307"/>
      <c r="CQ1675" s="307"/>
      <c r="CR1675" s="307"/>
      <c r="CS1675" s="307"/>
      <c r="CT1675" s="307"/>
      <c r="CU1675" s="307"/>
      <c r="CV1675" s="307"/>
      <c r="CW1675" s="307"/>
      <c r="CX1675" s="307"/>
      <c r="CY1675" s="307"/>
      <c r="CZ1675" s="307"/>
      <c r="DA1675" s="307"/>
      <c r="DB1675" s="307"/>
      <c r="DC1675" s="307"/>
      <c r="DD1675" s="307"/>
      <c r="DE1675" s="307"/>
      <c r="DF1675" s="307"/>
      <c r="DG1675" s="307"/>
      <c r="DH1675" s="307"/>
      <c r="DI1675" s="390"/>
      <c r="DJ1675" s="390"/>
      <c r="DK1675" s="307"/>
      <c r="DL1675" s="307"/>
      <c r="DM1675" s="307"/>
      <c r="DN1675" s="307"/>
      <c r="DO1675" s="307"/>
      <c r="DP1675" s="307"/>
      <c r="DQ1675" s="307"/>
      <c r="DR1675" s="307"/>
      <c r="DS1675" s="307"/>
      <c r="DT1675" s="307"/>
      <c r="DU1675" s="307"/>
      <c r="DV1675" s="307"/>
      <c r="DW1675" s="307"/>
      <c r="DX1675" s="307"/>
      <c r="DY1675" s="307"/>
      <c r="DZ1675" s="307"/>
      <c r="EA1675" s="307"/>
      <c r="EB1675" s="307"/>
      <c r="EC1675" s="307"/>
      <c r="ED1675" s="307"/>
      <c r="EE1675" s="307"/>
      <c r="EF1675" s="307"/>
      <c r="EG1675" s="307"/>
      <c r="EH1675" s="307"/>
      <c r="EI1675" s="307"/>
      <c r="EJ1675" s="307"/>
      <c r="EK1675" s="307"/>
      <c r="EL1675" s="307"/>
      <c r="EM1675" s="307"/>
      <c r="EN1675" s="307"/>
      <c r="EO1675" s="307"/>
      <c r="EP1675" s="307"/>
      <c r="EQ1675" s="307"/>
      <c r="ER1675" s="307"/>
      <c r="ES1675" s="307"/>
      <c r="ET1675" s="307"/>
      <c r="EU1675" s="390"/>
      <c r="EV1675" s="390"/>
      <c r="EW1675" s="307"/>
      <c r="EX1675" s="307"/>
      <c r="EY1675" s="307"/>
      <c r="EZ1675" s="307"/>
      <c r="FA1675" s="307"/>
      <c r="FB1675" s="307"/>
      <c r="FC1675" s="307"/>
      <c r="FD1675" s="307"/>
      <c r="FE1675" s="307"/>
      <c r="FF1675" s="307"/>
      <c r="FG1675" s="307"/>
      <c r="FH1675" s="307"/>
      <c r="FI1675" s="307"/>
      <c r="FJ1675" s="307"/>
      <c r="FK1675" s="307"/>
      <c r="FL1675" s="307"/>
      <c r="FM1675" s="307"/>
      <c r="FN1675" s="307"/>
      <c r="FO1675" s="307"/>
      <c r="FP1675" s="307"/>
      <c r="FQ1675" s="307"/>
      <c r="FR1675" s="307"/>
      <c r="FS1675" s="307"/>
      <c r="FT1675" s="307"/>
      <c r="FU1675" s="307"/>
      <c r="FV1675" s="307"/>
      <c r="FW1675" s="307"/>
      <c r="FX1675" s="307"/>
      <c r="FY1675" s="307"/>
      <c r="FZ1675" s="307"/>
      <c r="GA1675" s="307"/>
      <c r="GB1675" s="307"/>
      <c r="GC1675" s="307"/>
      <c r="GD1675" s="307"/>
      <c r="GE1675" s="307"/>
      <c r="GF1675" s="307"/>
      <c r="GG1675" s="307"/>
      <c r="GH1675" s="307"/>
      <c r="GI1675" s="307"/>
      <c r="GJ1675" s="307"/>
      <c r="GK1675" s="307"/>
      <c r="GL1675" s="307"/>
      <c r="GM1675" s="307"/>
      <c r="GN1675" s="307"/>
      <c r="GO1675" s="307"/>
      <c r="GP1675" s="307"/>
      <c r="GQ1675" s="307"/>
      <c r="GR1675" s="307"/>
      <c r="GS1675" s="307"/>
      <c r="GT1675" s="307"/>
      <c r="GU1675" s="307"/>
      <c r="GV1675" s="307"/>
      <c r="GW1675" s="307"/>
      <c r="GX1675" s="307"/>
      <c r="GY1675" s="307"/>
      <c r="GZ1675" s="307"/>
      <c r="HA1675" s="307"/>
      <c r="HB1675" s="307"/>
      <c r="HC1675" s="307"/>
      <c r="HD1675" s="307"/>
      <c r="HE1675" s="307"/>
      <c r="HF1675" s="307"/>
      <c r="HG1675" s="307"/>
      <c r="HH1675" s="307"/>
      <c r="HI1675" s="307"/>
      <c r="HJ1675" s="307"/>
      <c r="HK1675" s="307"/>
      <c r="HL1675" s="307"/>
      <c r="HM1675" s="307"/>
      <c r="HN1675" s="307"/>
      <c r="HO1675" s="307"/>
      <c r="HP1675" s="307"/>
      <c r="HQ1675" s="307"/>
      <c r="HR1675" s="307"/>
      <c r="HS1675" s="307"/>
      <c r="HT1675" s="307"/>
      <c r="HU1675" s="307"/>
      <c r="HV1675" s="307"/>
      <c r="HW1675" s="307"/>
      <c r="HX1675" s="307"/>
      <c r="HY1675" s="307"/>
      <c r="HZ1675" s="307"/>
      <c r="IA1675" s="307"/>
      <c r="IB1675" s="307"/>
      <c r="IC1675" s="307"/>
      <c r="ID1675" s="307"/>
      <c r="IE1675" s="307"/>
      <c r="IF1675" s="307"/>
      <c r="IG1675" s="307"/>
      <c r="IH1675" s="307"/>
      <c r="II1675" s="307"/>
      <c r="IJ1675" s="307"/>
      <c r="IK1675" s="307"/>
      <c r="IL1675" s="307"/>
      <c r="IM1675" s="307"/>
      <c r="IN1675" s="307"/>
      <c r="IO1675" s="307"/>
      <c r="IP1675" s="307"/>
      <c r="IQ1675" s="307"/>
      <c r="IR1675" s="307"/>
      <c r="IS1675" s="307"/>
      <c r="IT1675" s="307"/>
      <c r="IU1675" s="307"/>
      <c r="IV1675" s="307"/>
      <c r="IW1675" s="307"/>
      <c r="IX1675" s="307"/>
      <c r="IY1675" s="307"/>
      <c r="IZ1675" s="307"/>
      <c r="JA1675" s="307"/>
      <c r="JB1675" s="307"/>
      <c r="JC1675" s="307"/>
      <c r="JD1675" s="307"/>
      <c r="JE1675" s="307"/>
      <c r="JF1675" s="307"/>
      <c r="JG1675" s="307"/>
      <c r="JH1675" s="307"/>
      <c r="JI1675" s="307"/>
      <c r="JJ1675" s="307"/>
      <c r="JK1675" s="307"/>
      <c r="JL1675" s="307"/>
      <c r="JM1675" s="307"/>
      <c r="JN1675" s="307"/>
      <c r="JO1675" s="307"/>
      <c r="JP1675" s="307"/>
      <c r="JQ1675" s="307"/>
      <c r="JR1675" s="307"/>
      <c r="JS1675" s="307"/>
      <c r="JT1675" s="307"/>
      <c r="JU1675" s="307"/>
      <c r="JV1675" s="307"/>
      <c r="JW1675" s="307"/>
      <c r="JX1675" s="307"/>
      <c r="JY1675" s="307"/>
      <c r="JZ1675" s="307"/>
      <c r="KA1675" s="307"/>
      <c r="KB1675" s="307"/>
      <c r="KC1675" s="307"/>
      <c r="KD1675" s="307"/>
      <c r="KE1675" s="307"/>
      <c r="KF1675" s="307"/>
      <c r="KG1675" s="307"/>
      <c r="KH1675" s="307"/>
      <c r="KI1675" s="307"/>
      <c r="KJ1675" s="307"/>
      <c r="KK1675" s="307"/>
      <c r="KL1675" s="307"/>
      <c r="KM1675" s="307"/>
      <c r="KN1675" s="307"/>
      <c r="KO1675" s="307"/>
      <c r="KP1675" s="307"/>
      <c r="KQ1675" s="307"/>
      <c r="KR1675" s="307"/>
      <c r="KS1675" s="307"/>
      <c r="KT1675" s="307"/>
    </row>
    <row r="1676" spans="14:306" s="56" customFormat="1" ht="15" customHeight="1">
      <c r="N1676" s="410"/>
      <c r="O1676" s="410"/>
      <c r="P1676" s="311"/>
      <c r="Q1676" s="311"/>
      <c r="R1676" s="311"/>
      <c r="AG1676" s="57"/>
      <c r="AH1676" s="57"/>
      <c r="AI1676" s="57"/>
      <c r="AJ1676" s="57"/>
      <c r="AK1676" s="57"/>
      <c r="AL1676" s="57"/>
      <c r="AM1676" s="57"/>
      <c r="AN1676" s="57"/>
      <c r="AO1676" s="57"/>
      <c r="AP1676" s="57"/>
      <c r="AQ1676" s="57"/>
      <c r="AR1676" s="57"/>
      <c r="AS1676" s="57"/>
      <c r="AT1676" s="57"/>
      <c r="AU1676" s="57"/>
      <c r="AV1676" s="57"/>
      <c r="AW1676" s="57"/>
      <c r="AX1676" s="57"/>
      <c r="AY1676" s="57"/>
      <c r="AZ1676" s="57"/>
      <c r="BA1676" s="57"/>
      <c r="BB1676" s="57"/>
      <c r="BC1676" s="57"/>
      <c r="BD1676" s="57"/>
      <c r="BE1676" s="57"/>
      <c r="BF1676" s="57"/>
      <c r="BG1676" s="57"/>
      <c r="BH1676" s="57"/>
      <c r="BI1676" s="57"/>
      <c r="BJ1676" s="57"/>
      <c r="BK1676" s="57"/>
      <c r="BL1676" s="57"/>
      <c r="BM1676" s="57"/>
      <c r="BN1676" s="57"/>
      <c r="CB1676" s="307"/>
      <c r="CC1676" s="307"/>
      <c r="CD1676" s="307"/>
      <c r="CE1676" s="307"/>
      <c r="CF1676" s="307"/>
      <c r="CG1676" s="307"/>
      <c r="CH1676" s="307"/>
      <c r="CI1676" s="307"/>
      <c r="CJ1676" s="307"/>
      <c r="CK1676" s="307"/>
      <c r="CL1676" s="307"/>
      <c r="CM1676" s="307"/>
      <c r="CN1676" s="307"/>
      <c r="CO1676" s="307"/>
      <c r="CP1676" s="307"/>
      <c r="CQ1676" s="307"/>
      <c r="CR1676" s="307"/>
      <c r="CS1676" s="307"/>
      <c r="CT1676" s="307"/>
      <c r="CU1676" s="307"/>
      <c r="CV1676" s="307"/>
      <c r="CW1676" s="307"/>
      <c r="CX1676" s="307"/>
      <c r="CY1676" s="307"/>
      <c r="CZ1676" s="307"/>
      <c r="DA1676" s="307"/>
      <c r="DB1676" s="307"/>
      <c r="DC1676" s="307"/>
      <c r="DD1676" s="307"/>
      <c r="DE1676" s="307"/>
      <c r="DF1676" s="307"/>
      <c r="DG1676" s="307"/>
      <c r="DH1676" s="307"/>
      <c r="DI1676" s="390"/>
      <c r="DJ1676" s="390"/>
      <c r="DK1676" s="307"/>
      <c r="DL1676" s="307"/>
      <c r="DM1676" s="307"/>
      <c r="DN1676" s="307"/>
      <c r="DO1676" s="307"/>
      <c r="DP1676" s="307"/>
      <c r="DQ1676" s="307"/>
      <c r="DR1676" s="307"/>
      <c r="DS1676" s="307"/>
      <c r="DT1676" s="307"/>
      <c r="DU1676" s="307"/>
      <c r="DV1676" s="307"/>
      <c r="DW1676" s="307"/>
      <c r="DX1676" s="307"/>
      <c r="DY1676" s="307"/>
      <c r="DZ1676" s="307"/>
      <c r="EA1676" s="307"/>
      <c r="EB1676" s="307"/>
      <c r="EC1676" s="307"/>
      <c r="ED1676" s="307"/>
      <c r="EE1676" s="307"/>
      <c r="EF1676" s="307"/>
      <c r="EG1676" s="307"/>
      <c r="EH1676" s="307"/>
      <c r="EI1676" s="307"/>
      <c r="EJ1676" s="307"/>
      <c r="EK1676" s="307"/>
      <c r="EL1676" s="307"/>
      <c r="EM1676" s="307"/>
      <c r="EN1676" s="307"/>
      <c r="EO1676" s="307"/>
      <c r="EP1676" s="307"/>
      <c r="EQ1676" s="307"/>
      <c r="ER1676" s="307"/>
      <c r="ES1676" s="307"/>
      <c r="ET1676" s="307"/>
      <c r="EU1676" s="390"/>
      <c r="EV1676" s="390"/>
      <c r="EW1676" s="307"/>
      <c r="EX1676" s="307"/>
      <c r="EY1676" s="307"/>
      <c r="EZ1676" s="307"/>
      <c r="FA1676" s="307"/>
      <c r="FB1676" s="307"/>
      <c r="FC1676" s="307"/>
      <c r="FD1676" s="307"/>
      <c r="FE1676" s="307"/>
      <c r="FF1676" s="307"/>
      <c r="FG1676" s="307"/>
      <c r="FH1676" s="307"/>
      <c r="FI1676" s="307"/>
      <c r="FJ1676" s="307"/>
      <c r="FK1676" s="307"/>
      <c r="FL1676" s="307"/>
      <c r="FM1676" s="307"/>
      <c r="FN1676" s="307"/>
      <c r="FO1676" s="307"/>
      <c r="FP1676" s="307"/>
      <c r="FQ1676" s="307"/>
      <c r="FR1676" s="307"/>
      <c r="FS1676" s="307"/>
      <c r="FT1676" s="307"/>
      <c r="FU1676" s="307"/>
      <c r="FV1676" s="307"/>
      <c r="FW1676" s="307"/>
      <c r="FX1676" s="307"/>
      <c r="FY1676" s="307"/>
      <c r="FZ1676" s="307"/>
      <c r="GA1676" s="307"/>
      <c r="GB1676" s="307"/>
      <c r="GC1676" s="307"/>
      <c r="GD1676" s="307"/>
      <c r="GE1676" s="307"/>
      <c r="GF1676" s="307"/>
      <c r="GG1676" s="307"/>
      <c r="GH1676" s="307"/>
      <c r="GI1676" s="307"/>
      <c r="GJ1676" s="307"/>
      <c r="GK1676" s="307"/>
      <c r="GL1676" s="307"/>
      <c r="GM1676" s="307"/>
      <c r="GN1676" s="307"/>
      <c r="GO1676" s="307"/>
      <c r="GP1676" s="307"/>
      <c r="GQ1676" s="307"/>
      <c r="GR1676" s="307"/>
      <c r="GS1676" s="307"/>
      <c r="GT1676" s="307"/>
      <c r="GU1676" s="307"/>
      <c r="GV1676" s="307"/>
      <c r="GW1676" s="307"/>
      <c r="GX1676" s="307"/>
      <c r="GY1676" s="307"/>
      <c r="GZ1676" s="307"/>
      <c r="HA1676" s="307"/>
      <c r="HB1676" s="307"/>
      <c r="HC1676" s="307"/>
      <c r="HD1676" s="307"/>
      <c r="HE1676" s="307"/>
      <c r="HF1676" s="307"/>
      <c r="HG1676" s="307"/>
      <c r="HH1676" s="307"/>
      <c r="HI1676" s="307"/>
      <c r="HJ1676" s="307"/>
      <c r="HK1676" s="307"/>
      <c r="HL1676" s="307"/>
      <c r="HM1676" s="307"/>
      <c r="HN1676" s="307"/>
      <c r="HO1676" s="307"/>
      <c r="HP1676" s="307"/>
      <c r="HQ1676" s="307"/>
      <c r="HR1676" s="307"/>
      <c r="HS1676" s="307"/>
      <c r="HT1676" s="307"/>
      <c r="HU1676" s="307"/>
      <c r="HV1676" s="307"/>
      <c r="HW1676" s="307"/>
      <c r="HX1676" s="307"/>
      <c r="HY1676" s="307"/>
      <c r="HZ1676" s="307"/>
      <c r="IA1676" s="307"/>
      <c r="IB1676" s="307"/>
      <c r="IC1676" s="307"/>
      <c r="ID1676" s="307"/>
      <c r="IE1676" s="307"/>
      <c r="IF1676" s="307"/>
      <c r="IG1676" s="307"/>
      <c r="IH1676" s="307"/>
      <c r="II1676" s="307"/>
      <c r="IJ1676" s="307"/>
      <c r="IK1676" s="307"/>
      <c r="IL1676" s="307"/>
      <c r="IM1676" s="307"/>
      <c r="IN1676" s="307"/>
      <c r="IO1676" s="307"/>
      <c r="IP1676" s="307"/>
      <c r="IQ1676" s="307"/>
      <c r="IR1676" s="307"/>
      <c r="IS1676" s="307"/>
      <c r="IT1676" s="307"/>
      <c r="IU1676" s="307"/>
      <c r="IV1676" s="307"/>
      <c r="IW1676" s="307"/>
      <c r="IX1676" s="307"/>
      <c r="IY1676" s="307"/>
      <c r="IZ1676" s="307"/>
      <c r="JA1676" s="307"/>
      <c r="JB1676" s="307"/>
      <c r="JC1676" s="307"/>
      <c r="JD1676" s="307"/>
      <c r="JE1676" s="307"/>
      <c r="JF1676" s="307"/>
      <c r="JG1676" s="307"/>
      <c r="JH1676" s="307"/>
      <c r="JI1676" s="307"/>
      <c r="JJ1676" s="307"/>
      <c r="JK1676" s="307"/>
      <c r="JL1676" s="307"/>
      <c r="JM1676" s="307"/>
      <c r="JN1676" s="307"/>
      <c r="JO1676" s="307"/>
      <c r="JP1676" s="307"/>
      <c r="JQ1676" s="307"/>
      <c r="JR1676" s="307"/>
      <c r="JS1676" s="307"/>
      <c r="JT1676" s="307"/>
      <c r="JU1676" s="307"/>
      <c r="JV1676" s="307"/>
      <c r="JW1676" s="307"/>
      <c r="JX1676" s="307"/>
      <c r="JY1676" s="307"/>
      <c r="JZ1676" s="307"/>
      <c r="KA1676" s="307"/>
      <c r="KB1676" s="307"/>
      <c r="KC1676" s="307"/>
      <c r="KD1676" s="307"/>
      <c r="KE1676" s="307"/>
      <c r="KF1676" s="307"/>
      <c r="KG1676" s="307"/>
      <c r="KH1676" s="307"/>
      <c r="KI1676" s="307"/>
      <c r="KJ1676" s="307"/>
      <c r="KK1676" s="307"/>
      <c r="KL1676" s="307"/>
      <c r="KM1676" s="307"/>
      <c r="KN1676" s="307"/>
      <c r="KO1676" s="307"/>
      <c r="KP1676" s="307"/>
      <c r="KQ1676" s="307"/>
      <c r="KR1676" s="307"/>
      <c r="KS1676" s="307"/>
      <c r="KT1676" s="307"/>
    </row>
    <row r="1677" spans="14:306" s="56" customFormat="1" ht="15" customHeight="1">
      <c r="N1677" s="410"/>
      <c r="O1677" s="410"/>
      <c r="P1677" s="311"/>
      <c r="Q1677" s="311"/>
      <c r="R1677" s="311"/>
      <c r="AG1677" s="57"/>
      <c r="AH1677" s="57"/>
      <c r="AI1677" s="57"/>
      <c r="AJ1677" s="57"/>
      <c r="AK1677" s="57"/>
      <c r="AL1677" s="57"/>
      <c r="AM1677" s="57"/>
      <c r="AN1677" s="57"/>
      <c r="AO1677" s="57"/>
      <c r="AP1677" s="57"/>
      <c r="AQ1677" s="57"/>
      <c r="AR1677" s="57"/>
      <c r="AS1677" s="57"/>
      <c r="AT1677" s="57"/>
      <c r="AU1677" s="57"/>
      <c r="AV1677" s="57"/>
      <c r="AW1677" s="57"/>
      <c r="AX1677" s="57"/>
      <c r="AY1677" s="57"/>
      <c r="AZ1677" s="57"/>
      <c r="BA1677" s="57"/>
      <c r="BB1677" s="57"/>
      <c r="BC1677" s="57"/>
      <c r="BD1677" s="57"/>
      <c r="BE1677" s="57"/>
      <c r="BF1677" s="57"/>
      <c r="BG1677" s="57"/>
      <c r="BH1677" s="57"/>
      <c r="BI1677" s="57"/>
      <c r="BJ1677" s="57"/>
      <c r="BK1677" s="57"/>
      <c r="BL1677" s="57"/>
      <c r="BM1677" s="57"/>
      <c r="BN1677" s="57"/>
      <c r="CB1677" s="307"/>
      <c r="CC1677" s="307"/>
      <c r="CD1677" s="307"/>
      <c r="CE1677" s="307"/>
      <c r="CF1677" s="307"/>
      <c r="CG1677" s="307"/>
      <c r="CH1677" s="307"/>
      <c r="CI1677" s="307"/>
      <c r="CJ1677" s="307"/>
      <c r="CK1677" s="307"/>
      <c r="CL1677" s="307"/>
      <c r="CM1677" s="307"/>
      <c r="CN1677" s="307"/>
      <c r="CO1677" s="307"/>
      <c r="CP1677" s="307"/>
      <c r="CQ1677" s="307"/>
      <c r="CR1677" s="307"/>
      <c r="CS1677" s="307"/>
      <c r="CT1677" s="307"/>
      <c r="CU1677" s="307"/>
      <c r="CV1677" s="307"/>
      <c r="CW1677" s="307"/>
      <c r="CX1677" s="307"/>
      <c r="CY1677" s="307"/>
      <c r="CZ1677" s="307"/>
      <c r="DA1677" s="307"/>
      <c r="DB1677" s="307"/>
      <c r="DC1677" s="307"/>
      <c r="DD1677" s="307"/>
      <c r="DE1677" s="307"/>
      <c r="DF1677" s="307"/>
      <c r="DG1677" s="307"/>
      <c r="DH1677" s="307"/>
      <c r="DI1677" s="390"/>
      <c r="DJ1677" s="390"/>
      <c r="DK1677" s="307"/>
      <c r="DL1677" s="307"/>
      <c r="DM1677" s="307"/>
      <c r="DN1677" s="307"/>
      <c r="DO1677" s="307"/>
      <c r="DP1677" s="307"/>
      <c r="DQ1677" s="307"/>
      <c r="DR1677" s="307"/>
      <c r="DS1677" s="307"/>
      <c r="DT1677" s="307"/>
      <c r="DU1677" s="307"/>
      <c r="DV1677" s="307"/>
      <c r="DW1677" s="307"/>
      <c r="DX1677" s="307"/>
      <c r="DY1677" s="307"/>
      <c r="DZ1677" s="307"/>
      <c r="EA1677" s="307"/>
      <c r="EB1677" s="307"/>
      <c r="EC1677" s="307"/>
      <c r="ED1677" s="307"/>
      <c r="EE1677" s="307"/>
      <c r="EF1677" s="307"/>
      <c r="EG1677" s="307"/>
      <c r="EH1677" s="307"/>
      <c r="EI1677" s="307"/>
      <c r="EJ1677" s="307"/>
      <c r="EK1677" s="307"/>
      <c r="EL1677" s="307"/>
      <c r="EM1677" s="307"/>
      <c r="EN1677" s="307"/>
      <c r="EO1677" s="307"/>
      <c r="EP1677" s="307"/>
      <c r="EQ1677" s="307"/>
      <c r="ER1677" s="307"/>
      <c r="ES1677" s="307"/>
      <c r="ET1677" s="307"/>
      <c r="EU1677" s="390"/>
      <c r="EV1677" s="390"/>
      <c r="EW1677" s="307"/>
      <c r="EX1677" s="307"/>
      <c r="EY1677" s="307"/>
      <c r="EZ1677" s="307"/>
      <c r="FA1677" s="307"/>
      <c r="FB1677" s="307"/>
      <c r="FC1677" s="307"/>
      <c r="FD1677" s="307"/>
      <c r="FE1677" s="307"/>
      <c r="FF1677" s="307"/>
      <c r="FG1677" s="307"/>
      <c r="FH1677" s="307"/>
      <c r="FI1677" s="307"/>
      <c r="FJ1677" s="307"/>
      <c r="FK1677" s="307"/>
      <c r="FL1677" s="307"/>
      <c r="FM1677" s="307"/>
      <c r="FN1677" s="307"/>
      <c r="FO1677" s="307"/>
      <c r="FP1677" s="307"/>
      <c r="FQ1677" s="307"/>
      <c r="FR1677" s="307"/>
      <c r="FS1677" s="307"/>
      <c r="FT1677" s="307"/>
      <c r="FU1677" s="307"/>
      <c r="FV1677" s="307"/>
      <c r="FW1677" s="307"/>
      <c r="FX1677" s="307"/>
      <c r="FY1677" s="307"/>
      <c r="FZ1677" s="307"/>
      <c r="GA1677" s="307"/>
      <c r="GB1677" s="307"/>
      <c r="GC1677" s="307"/>
      <c r="GD1677" s="307"/>
      <c r="GE1677" s="307"/>
      <c r="GF1677" s="307"/>
      <c r="GG1677" s="307"/>
      <c r="GH1677" s="307"/>
      <c r="GI1677" s="307"/>
      <c r="GJ1677" s="307"/>
      <c r="GK1677" s="307"/>
      <c r="GL1677" s="307"/>
      <c r="GM1677" s="307"/>
      <c r="GN1677" s="307"/>
      <c r="GO1677" s="307"/>
      <c r="GP1677" s="307"/>
      <c r="GQ1677" s="307"/>
      <c r="GR1677" s="307"/>
      <c r="GS1677" s="307"/>
      <c r="GT1677" s="307"/>
      <c r="GU1677" s="307"/>
      <c r="GV1677" s="307"/>
      <c r="GW1677" s="307"/>
      <c r="GX1677" s="307"/>
      <c r="GY1677" s="307"/>
      <c r="GZ1677" s="307"/>
      <c r="HA1677" s="307"/>
      <c r="HB1677" s="307"/>
      <c r="HC1677" s="307"/>
      <c r="HD1677" s="307"/>
      <c r="HE1677" s="307"/>
      <c r="HF1677" s="307"/>
      <c r="HG1677" s="307"/>
      <c r="HH1677" s="307"/>
      <c r="HI1677" s="307"/>
      <c r="HJ1677" s="307"/>
      <c r="HK1677" s="307"/>
      <c r="HL1677" s="307"/>
      <c r="HM1677" s="307"/>
      <c r="HN1677" s="307"/>
      <c r="HO1677" s="307"/>
      <c r="HP1677" s="307"/>
      <c r="HQ1677" s="307"/>
      <c r="HR1677" s="307"/>
      <c r="HS1677" s="307"/>
      <c r="HT1677" s="307"/>
      <c r="HU1677" s="307"/>
      <c r="HV1677" s="307"/>
      <c r="HW1677" s="307"/>
      <c r="HX1677" s="307"/>
      <c r="HY1677" s="307"/>
      <c r="HZ1677" s="307"/>
      <c r="IA1677" s="307"/>
      <c r="IB1677" s="307"/>
      <c r="IC1677" s="307"/>
      <c r="ID1677" s="307"/>
      <c r="IE1677" s="307"/>
      <c r="IF1677" s="307"/>
      <c r="IG1677" s="307"/>
      <c r="IH1677" s="307"/>
      <c r="II1677" s="307"/>
      <c r="IJ1677" s="307"/>
      <c r="IK1677" s="307"/>
      <c r="IL1677" s="307"/>
      <c r="IM1677" s="307"/>
      <c r="IN1677" s="307"/>
      <c r="IO1677" s="307"/>
      <c r="IP1677" s="307"/>
      <c r="IQ1677" s="307"/>
      <c r="IR1677" s="307"/>
      <c r="IS1677" s="307"/>
      <c r="IT1677" s="307"/>
      <c r="IU1677" s="307"/>
      <c r="IV1677" s="307"/>
      <c r="IW1677" s="307"/>
      <c r="IX1677" s="307"/>
      <c r="IY1677" s="307"/>
      <c r="IZ1677" s="307"/>
      <c r="JA1677" s="307"/>
      <c r="JB1677" s="307"/>
      <c r="JC1677" s="307"/>
      <c r="JD1677" s="307"/>
      <c r="JE1677" s="307"/>
      <c r="JF1677" s="307"/>
      <c r="JG1677" s="307"/>
      <c r="JH1677" s="307"/>
      <c r="JI1677" s="307"/>
      <c r="JJ1677" s="307"/>
      <c r="JK1677" s="307"/>
      <c r="JL1677" s="307"/>
      <c r="JM1677" s="307"/>
      <c r="JN1677" s="307"/>
      <c r="JO1677" s="307"/>
      <c r="JP1677" s="307"/>
      <c r="JQ1677" s="307"/>
      <c r="JR1677" s="307"/>
      <c r="JS1677" s="307"/>
      <c r="JT1677" s="307"/>
      <c r="JU1677" s="307"/>
      <c r="JV1677" s="307"/>
      <c r="JW1677" s="307"/>
      <c r="JX1677" s="307"/>
      <c r="JY1677" s="307"/>
      <c r="JZ1677" s="307"/>
      <c r="KA1677" s="307"/>
      <c r="KB1677" s="307"/>
      <c r="KC1677" s="307"/>
      <c r="KD1677" s="307"/>
      <c r="KE1677" s="307"/>
      <c r="KF1677" s="307"/>
      <c r="KG1677" s="307"/>
      <c r="KH1677" s="307"/>
      <c r="KI1677" s="307"/>
      <c r="KJ1677" s="307"/>
      <c r="KK1677" s="307"/>
      <c r="KL1677" s="307"/>
      <c r="KM1677" s="307"/>
      <c r="KN1677" s="307"/>
      <c r="KO1677" s="307"/>
      <c r="KP1677" s="307"/>
      <c r="KQ1677" s="307"/>
      <c r="KR1677" s="307"/>
      <c r="KS1677" s="307"/>
      <c r="KT1677" s="307"/>
    </row>
    <row r="1678" spans="14:306" s="56" customFormat="1" ht="15" customHeight="1">
      <c r="N1678" s="410"/>
      <c r="O1678" s="410"/>
      <c r="P1678" s="311"/>
      <c r="Q1678" s="311"/>
      <c r="R1678" s="311"/>
      <c r="AG1678" s="57"/>
      <c r="AH1678" s="57"/>
      <c r="AI1678" s="57"/>
      <c r="AJ1678" s="57"/>
      <c r="AK1678" s="57"/>
      <c r="AL1678" s="57"/>
      <c r="AM1678" s="57"/>
      <c r="AN1678" s="57"/>
      <c r="AO1678" s="57"/>
      <c r="AP1678" s="57"/>
      <c r="AQ1678" s="57"/>
      <c r="AR1678" s="57"/>
      <c r="AS1678" s="57"/>
      <c r="AT1678" s="57"/>
      <c r="AU1678" s="57"/>
      <c r="AV1678" s="57"/>
      <c r="AW1678" s="57"/>
      <c r="AX1678" s="57"/>
      <c r="AY1678" s="57"/>
      <c r="AZ1678" s="57"/>
      <c r="BA1678" s="57"/>
      <c r="BB1678" s="57"/>
      <c r="BC1678" s="57"/>
      <c r="BD1678" s="57"/>
      <c r="BE1678" s="57"/>
      <c r="BF1678" s="57"/>
      <c r="BG1678" s="57"/>
      <c r="BH1678" s="57"/>
      <c r="BI1678" s="57"/>
      <c r="BJ1678" s="57"/>
      <c r="BK1678" s="57"/>
      <c r="BL1678" s="57"/>
      <c r="BM1678" s="57"/>
      <c r="BN1678" s="57"/>
      <c r="CB1678" s="307"/>
      <c r="CC1678" s="307"/>
      <c r="CD1678" s="307"/>
      <c r="CE1678" s="307"/>
      <c r="CF1678" s="307"/>
      <c r="CG1678" s="307"/>
      <c r="CH1678" s="307"/>
      <c r="CI1678" s="307"/>
      <c r="CJ1678" s="307"/>
      <c r="CK1678" s="307"/>
      <c r="CL1678" s="307"/>
      <c r="CM1678" s="307"/>
      <c r="CN1678" s="307"/>
      <c r="CO1678" s="307"/>
      <c r="CP1678" s="307"/>
      <c r="CQ1678" s="307"/>
      <c r="CR1678" s="307"/>
      <c r="CS1678" s="307"/>
      <c r="CT1678" s="307"/>
      <c r="CU1678" s="307"/>
      <c r="CV1678" s="307"/>
      <c r="CW1678" s="307"/>
      <c r="CX1678" s="307"/>
      <c r="CY1678" s="307"/>
      <c r="CZ1678" s="307"/>
      <c r="DA1678" s="307"/>
      <c r="DB1678" s="307"/>
      <c r="DC1678" s="307"/>
      <c r="DD1678" s="307"/>
      <c r="DE1678" s="307"/>
      <c r="DF1678" s="307"/>
      <c r="DG1678" s="307"/>
      <c r="DH1678" s="307"/>
      <c r="DI1678" s="390"/>
      <c r="DJ1678" s="390"/>
      <c r="DK1678" s="307"/>
      <c r="DL1678" s="307"/>
      <c r="DM1678" s="307"/>
      <c r="DN1678" s="307"/>
      <c r="DO1678" s="307"/>
      <c r="DP1678" s="307"/>
      <c r="DQ1678" s="307"/>
      <c r="DR1678" s="307"/>
      <c r="DS1678" s="307"/>
      <c r="DT1678" s="307"/>
      <c r="DU1678" s="307"/>
      <c r="DV1678" s="307"/>
      <c r="DW1678" s="307"/>
      <c r="DX1678" s="307"/>
      <c r="DY1678" s="307"/>
      <c r="DZ1678" s="307"/>
      <c r="EA1678" s="307"/>
      <c r="EB1678" s="307"/>
      <c r="EC1678" s="307"/>
      <c r="ED1678" s="307"/>
      <c r="EE1678" s="307"/>
      <c r="EF1678" s="307"/>
      <c r="EG1678" s="307"/>
      <c r="EH1678" s="307"/>
      <c r="EI1678" s="307"/>
      <c r="EJ1678" s="307"/>
      <c r="EK1678" s="307"/>
      <c r="EL1678" s="307"/>
      <c r="EM1678" s="307"/>
      <c r="EN1678" s="307"/>
      <c r="EO1678" s="307"/>
      <c r="EP1678" s="307"/>
      <c r="EQ1678" s="307"/>
      <c r="ER1678" s="307"/>
      <c r="ES1678" s="307"/>
      <c r="ET1678" s="307"/>
      <c r="EU1678" s="390"/>
      <c r="EV1678" s="390"/>
      <c r="EW1678" s="307"/>
      <c r="EX1678" s="307"/>
      <c r="EY1678" s="307"/>
      <c r="EZ1678" s="307"/>
      <c r="FA1678" s="307"/>
      <c r="FB1678" s="307"/>
      <c r="FC1678" s="307"/>
      <c r="FD1678" s="307"/>
      <c r="FE1678" s="307"/>
      <c r="FF1678" s="307"/>
      <c r="FG1678" s="307"/>
      <c r="FH1678" s="307"/>
      <c r="FI1678" s="307"/>
      <c r="FJ1678" s="307"/>
      <c r="FK1678" s="307"/>
      <c r="FL1678" s="307"/>
      <c r="FM1678" s="307"/>
      <c r="FN1678" s="307"/>
      <c r="FO1678" s="307"/>
      <c r="FP1678" s="307"/>
      <c r="FQ1678" s="307"/>
      <c r="FR1678" s="307"/>
      <c r="FS1678" s="307"/>
      <c r="FT1678" s="307"/>
      <c r="FU1678" s="307"/>
      <c r="FV1678" s="307"/>
      <c r="FW1678" s="307"/>
      <c r="FX1678" s="307"/>
      <c r="FY1678" s="307"/>
      <c r="FZ1678" s="307"/>
      <c r="GA1678" s="307"/>
      <c r="GB1678" s="307"/>
      <c r="GC1678" s="307"/>
      <c r="GD1678" s="307"/>
      <c r="GE1678" s="307"/>
      <c r="GF1678" s="307"/>
      <c r="GG1678" s="307"/>
      <c r="GH1678" s="307"/>
      <c r="GI1678" s="307"/>
      <c r="GJ1678" s="307"/>
      <c r="GK1678" s="307"/>
      <c r="GL1678" s="307"/>
      <c r="GM1678" s="307"/>
      <c r="GN1678" s="307"/>
      <c r="GO1678" s="307"/>
      <c r="GP1678" s="307"/>
      <c r="GQ1678" s="307"/>
      <c r="GR1678" s="307"/>
      <c r="GS1678" s="307"/>
      <c r="GT1678" s="307"/>
      <c r="GU1678" s="307"/>
      <c r="GV1678" s="307"/>
      <c r="GW1678" s="307"/>
      <c r="GX1678" s="307"/>
      <c r="GY1678" s="307"/>
      <c r="GZ1678" s="307"/>
      <c r="HA1678" s="307"/>
      <c r="HB1678" s="307"/>
      <c r="HC1678" s="307"/>
      <c r="HD1678" s="307"/>
      <c r="HE1678" s="307"/>
      <c r="HF1678" s="307"/>
      <c r="HG1678" s="307"/>
      <c r="HH1678" s="307"/>
      <c r="HI1678" s="307"/>
      <c r="HJ1678" s="307"/>
      <c r="HK1678" s="307"/>
      <c r="HL1678" s="307"/>
      <c r="HM1678" s="307"/>
      <c r="HN1678" s="307"/>
      <c r="HO1678" s="307"/>
      <c r="HP1678" s="307"/>
      <c r="HQ1678" s="307"/>
      <c r="HR1678" s="307"/>
      <c r="HS1678" s="307"/>
      <c r="HT1678" s="307"/>
      <c r="HU1678" s="307"/>
      <c r="HV1678" s="307"/>
      <c r="HW1678" s="307"/>
      <c r="HX1678" s="307"/>
      <c r="HY1678" s="307"/>
      <c r="HZ1678" s="307"/>
      <c r="IA1678" s="307"/>
      <c r="IB1678" s="307"/>
      <c r="IC1678" s="307"/>
      <c r="ID1678" s="307"/>
      <c r="IE1678" s="307"/>
      <c r="IF1678" s="307"/>
      <c r="IG1678" s="307"/>
      <c r="IH1678" s="307"/>
      <c r="II1678" s="307"/>
      <c r="IJ1678" s="307"/>
      <c r="IK1678" s="307"/>
      <c r="IL1678" s="307"/>
      <c r="IM1678" s="307"/>
      <c r="IN1678" s="307"/>
      <c r="IO1678" s="307"/>
      <c r="IP1678" s="307"/>
      <c r="IQ1678" s="307"/>
      <c r="IR1678" s="307"/>
      <c r="IS1678" s="307"/>
      <c r="IT1678" s="307"/>
      <c r="IU1678" s="307"/>
      <c r="IV1678" s="307"/>
      <c r="IW1678" s="307"/>
      <c r="IX1678" s="307"/>
      <c r="IY1678" s="307"/>
      <c r="IZ1678" s="307"/>
      <c r="JA1678" s="307"/>
      <c r="JB1678" s="307"/>
      <c r="JC1678" s="307"/>
      <c r="JD1678" s="307"/>
      <c r="JE1678" s="307"/>
      <c r="JF1678" s="307"/>
      <c r="JG1678" s="307"/>
      <c r="JH1678" s="307"/>
      <c r="JI1678" s="307"/>
      <c r="JJ1678" s="307"/>
      <c r="JK1678" s="307"/>
      <c r="JL1678" s="307"/>
      <c r="JM1678" s="307"/>
      <c r="JN1678" s="307"/>
      <c r="JO1678" s="307"/>
      <c r="JP1678" s="307"/>
      <c r="JQ1678" s="307"/>
      <c r="JR1678" s="307"/>
      <c r="JS1678" s="307"/>
      <c r="JT1678" s="307"/>
      <c r="JU1678" s="307"/>
      <c r="JV1678" s="307"/>
      <c r="JW1678" s="307"/>
      <c r="JX1678" s="307"/>
      <c r="JY1678" s="307"/>
      <c r="JZ1678" s="307"/>
      <c r="KA1678" s="307"/>
      <c r="KB1678" s="307"/>
      <c r="KC1678" s="307"/>
      <c r="KD1678" s="307"/>
      <c r="KE1678" s="307"/>
      <c r="KF1678" s="307"/>
      <c r="KG1678" s="307"/>
      <c r="KH1678" s="307"/>
      <c r="KI1678" s="307"/>
      <c r="KJ1678" s="307"/>
      <c r="KK1678" s="307"/>
      <c r="KL1678" s="307"/>
      <c r="KM1678" s="307"/>
      <c r="KN1678" s="307"/>
      <c r="KO1678" s="307"/>
      <c r="KP1678" s="307"/>
      <c r="KQ1678" s="307"/>
      <c r="KR1678" s="307"/>
      <c r="KS1678" s="307"/>
      <c r="KT1678" s="307"/>
    </row>
    <row r="1679" spans="14:306" s="56" customFormat="1" ht="15" customHeight="1">
      <c r="N1679" s="410"/>
      <c r="O1679" s="410"/>
      <c r="P1679" s="311"/>
      <c r="Q1679" s="311"/>
      <c r="R1679" s="311"/>
      <c r="AG1679" s="57"/>
      <c r="AH1679" s="57"/>
      <c r="AI1679" s="57"/>
      <c r="AJ1679" s="57"/>
      <c r="AK1679" s="57"/>
      <c r="AL1679" s="57"/>
      <c r="AM1679" s="57"/>
      <c r="AN1679" s="57"/>
      <c r="AO1679" s="57"/>
      <c r="AP1679" s="57"/>
      <c r="AQ1679" s="57"/>
      <c r="AR1679" s="57"/>
      <c r="AS1679" s="57"/>
      <c r="AT1679" s="57"/>
      <c r="AU1679" s="57"/>
      <c r="AV1679" s="57"/>
      <c r="AW1679" s="57"/>
      <c r="AX1679" s="57"/>
      <c r="AY1679" s="57"/>
      <c r="AZ1679" s="57"/>
      <c r="BA1679" s="57"/>
      <c r="BB1679" s="57"/>
      <c r="BC1679" s="57"/>
      <c r="BD1679" s="57"/>
      <c r="BE1679" s="57"/>
      <c r="BF1679" s="57"/>
      <c r="BG1679" s="57"/>
      <c r="BH1679" s="57"/>
      <c r="BI1679" s="57"/>
      <c r="BJ1679" s="57"/>
      <c r="BK1679" s="57"/>
      <c r="BL1679" s="57"/>
      <c r="BM1679" s="57"/>
      <c r="BN1679" s="57"/>
      <c r="CB1679" s="307"/>
      <c r="CC1679" s="307"/>
      <c r="CD1679" s="307"/>
      <c r="CE1679" s="307"/>
      <c r="CF1679" s="307"/>
      <c r="CG1679" s="307"/>
      <c r="CH1679" s="307"/>
      <c r="CI1679" s="307"/>
      <c r="CJ1679" s="307"/>
      <c r="CK1679" s="307"/>
      <c r="CL1679" s="307"/>
      <c r="CM1679" s="307"/>
      <c r="CN1679" s="307"/>
      <c r="CO1679" s="307"/>
      <c r="CP1679" s="307"/>
      <c r="CQ1679" s="307"/>
      <c r="CR1679" s="307"/>
      <c r="CS1679" s="307"/>
      <c r="CT1679" s="307"/>
      <c r="CU1679" s="307"/>
      <c r="CV1679" s="307"/>
      <c r="CW1679" s="307"/>
      <c r="CX1679" s="307"/>
      <c r="CY1679" s="307"/>
      <c r="CZ1679" s="307"/>
      <c r="DA1679" s="307"/>
      <c r="DB1679" s="307"/>
      <c r="DC1679" s="307"/>
      <c r="DD1679" s="307"/>
      <c r="DE1679" s="307"/>
      <c r="DF1679" s="307"/>
      <c r="DG1679" s="307"/>
      <c r="DH1679" s="307"/>
      <c r="DI1679" s="390"/>
      <c r="DJ1679" s="390"/>
      <c r="DK1679" s="307"/>
      <c r="DL1679" s="307"/>
      <c r="DM1679" s="307"/>
      <c r="DN1679" s="307"/>
      <c r="DO1679" s="307"/>
      <c r="DP1679" s="307"/>
      <c r="DQ1679" s="307"/>
      <c r="DR1679" s="307"/>
      <c r="DS1679" s="307"/>
      <c r="DT1679" s="307"/>
      <c r="DU1679" s="307"/>
      <c r="DV1679" s="307"/>
      <c r="DW1679" s="307"/>
      <c r="DX1679" s="307"/>
      <c r="DY1679" s="307"/>
      <c r="DZ1679" s="307"/>
      <c r="EA1679" s="307"/>
      <c r="EB1679" s="307"/>
      <c r="EC1679" s="307"/>
      <c r="ED1679" s="307"/>
      <c r="EE1679" s="307"/>
      <c r="EF1679" s="307"/>
      <c r="EG1679" s="307"/>
      <c r="EH1679" s="307"/>
      <c r="EI1679" s="307"/>
      <c r="EJ1679" s="307"/>
      <c r="EK1679" s="307"/>
      <c r="EL1679" s="307"/>
      <c r="EM1679" s="307"/>
      <c r="EN1679" s="307"/>
      <c r="EO1679" s="307"/>
      <c r="EP1679" s="307"/>
      <c r="EQ1679" s="307"/>
      <c r="ER1679" s="307"/>
      <c r="ES1679" s="307"/>
      <c r="ET1679" s="307"/>
      <c r="EU1679" s="390"/>
      <c r="EV1679" s="390"/>
      <c r="EW1679" s="307"/>
      <c r="EX1679" s="307"/>
      <c r="EY1679" s="307"/>
      <c r="EZ1679" s="307"/>
      <c r="FA1679" s="307"/>
      <c r="FB1679" s="307"/>
      <c r="FC1679" s="307"/>
      <c r="FD1679" s="307"/>
      <c r="FE1679" s="307"/>
      <c r="FF1679" s="307"/>
      <c r="FG1679" s="307"/>
      <c r="FH1679" s="307"/>
      <c r="FI1679" s="307"/>
      <c r="FJ1679" s="307"/>
      <c r="FK1679" s="307"/>
      <c r="FL1679" s="307"/>
      <c r="FM1679" s="307"/>
      <c r="FN1679" s="307"/>
      <c r="FO1679" s="307"/>
      <c r="FP1679" s="307"/>
      <c r="FQ1679" s="307"/>
      <c r="FR1679" s="307"/>
      <c r="FS1679" s="307"/>
      <c r="FT1679" s="307"/>
      <c r="FU1679" s="307"/>
      <c r="FV1679" s="307"/>
      <c r="FW1679" s="307"/>
      <c r="FX1679" s="307"/>
      <c r="FY1679" s="307"/>
      <c r="FZ1679" s="307"/>
      <c r="GA1679" s="307"/>
      <c r="GB1679" s="307"/>
      <c r="GC1679" s="307"/>
      <c r="GD1679" s="307"/>
      <c r="GE1679" s="307"/>
      <c r="GF1679" s="307"/>
      <c r="GG1679" s="307"/>
      <c r="GH1679" s="307"/>
      <c r="GI1679" s="307"/>
      <c r="GJ1679" s="307"/>
      <c r="GK1679" s="307"/>
      <c r="GL1679" s="307"/>
      <c r="GM1679" s="307"/>
      <c r="GN1679" s="307"/>
      <c r="GO1679" s="307"/>
      <c r="GP1679" s="307"/>
      <c r="GQ1679" s="307"/>
      <c r="GR1679" s="307"/>
      <c r="GS1679" s="307"/>
      <c r="GT1679" s="307"/>
      <c r="GU1679" s="307"/>
      <c r="GV1679" s="307"/>
      <c r="GW1679" s="307"/>
      <c r="GX1679" s="307"/>
      <c r="GY1679" s="307"/>
      <c r="GZ1679" s="307"/>
      <c r="HA1679" s="307"/>
      <c r="HB1679" s="307"/>
      <c r="HC1679" s="307"/>
      <c r="HD1679" s="307"/>
      <c r="HE1679" s="307"/>
      <c r="HF1679" s="307"/>
      <c r="HG1679" s="307"/>
      <c r="HH1679" s="307"/>
      <c r="HI1679" s="307"/>
      <c r="HJ1679" s="307"/>
      <c r="HK1679" s="307"/>
      <c r="HL1679" s="307"/>
      <c r="HM1679" s="307"/>
      <c r="HN1679" s="307"/>
      <c r="HO1679" s="307"/>
      <c r="HP1679" s="307"/>
      <c r="HQ1679" s="307"/>
      <c r="HR1679" s="307"/>
      <c r="HS1679" s="307"/>
      <c r="HT1679" s="307"/>
      <c r="HU1679" s="307"/>
      <c r="HV1679" s="307"/>
      <c r="HW1679" s="307"/>
      <c r="HX1679" s="307"/>
      <c r="HY1679" s="307"/>
      <c r="HZ1679" s="307"/>
      <c r="IA1679" s="307"/>
      <c r="IB1679" s="307"/>
      <c r="IC1679" s="307"/>
      <c r="ID1679" s="307"/>
      <c r="IE1679" s="307"/>
      <c r="IF1679" s="307"/>
      <c r="IG1679" s="307"/>
      <c r="IH1679" s="307"/>
      <c r="II1679" s="307"/>
      <c r="IJ1679" s="307"/>
      <c r="IK1679" s="307"/>
      <c r="IL1679" s="307"/>
      <c r="IM1679" s="307"/>
      <c r="IN1679" s="307"/>
      <c r="IO1679" s="307"/>
      <c r="IP1679" s="307"/>
      <c r="IQ1679" s="307"/>
      <c r="IR1679" s="307"/>
      <c r="IS1679" s="307"/>
      <c r="IT1679" s="307"/>
      <c r="IU1679" s="307"/>
      <c r="IV1679" s="307"/>
      <c r="IW1679" s="307"/>
      <c r="IX1679" s="307"/>
      <c r="IY1679" s="307"/>
      <c r="IZ1679" s="307"/>
      <c r="JA1679" s="307"/>
      <c r="JB1679" s="307"/>
      <c r="JC1679" s="307"/>
      <c r="JD1679" s="307"/>
      <c r="JE1679" s="307"/>
      <c r="JF1679" s="307"/>
      <c r="JG1679" s="307"/>
      <c r="JH1679" s="307"/>
      <c r="JI1679" s="307"/>
      <c r="JJ1679" s="307"/>
      <c r="JK1679" s="307"/>
      <c r="JL1679" s="307"/>
      <c r="JM1679" s="307"/>
      <c r="JN1679" s="307"/>
      <c r="JO1679" s="307"/>
      <c r="JP1679" s="307"/>
      <c r="JQ1679" s="307"/>
      <c r="JR1679" s="307"/>
      <c r="JS1679" s="307"/>
      <c r="JT1679" s="307"/>
      <c r="JU1679" s="307"/>
      <c r="JV1679" s="307"/>
      <c r="JW1679" s="307"/>
      <c r="JX1679" s="307"/>
      <c r="JY1679" s="307"/>
      <c r="JZ1679" s="307"/>
      <c r="KA1679" s="307"/>
      <c r="KB1679" s="307"/>
      <c r="KC1679" s="307"/>
      <c r="KD1679" s="307"/>
      <c r="KE1679" s="307"/>
      <c r="KF1679" s="307"/>
      <c r="KG1679" s="307"/>
      <c r="KH1679" s="307"/>
      <c r="KI1679" s="307"/>
      <c r="KJ1679" s="307"/>
      <c r="KK1679" s="307"/>
      <c r="KL1679" s="307"/>
      <c r="KM1679" s="307"/>
      <c r="KN1679" s="307"/>
      <c r="KO1679" s="307"/>
      <c r="KP1679" s="307"/>
      <c r="KQ1679" s="307"/>
      <c r="KR1679" s="307"/>
      <c r="KS1679" s="307"/>
      <c r="KT1679" s="307"/>
    </row>
    <row r="1680" spans="14:306" s="56" customFormat="1" ht="15" customHeight="1">
      <c r="N1680" s="410"/>
      <c r="O1680" s="410"/>
      <c r="P1680" s="311"/>
      <c r="Q1680" s="311"/>
      <c r="R1680" s="311"/>
      <c r="AG1680" s="57"/>
      <c r="AH1680" s="57"/>
      <c r="AI1680" s="57"/>
      <c r="AJ1680" s="57"/>
      <c r="AK1680" s="57"/>
      <c r="AL1680" s="57"/>
      <c r="AM1680" s="57"/>
      <c r="AN1680" s="57"/>
      <c r="AO1680" s="57"/>
      <c r="AP1680" s="57"/>
      <c r="AQ1680" s="57"/>
      <c r="AR1680" s="57"/>
      <c r="AS1680" s="57"/>
      <c r="AT1680" s="57"/>
      <c r="AU1680" s="57"/>
      <c r="AV1680" s="57"/>
      <c r="AW1680" s="57"/>
      <c r="AX1680" s="57"/>
      <c r="AY1680" s="57"/>
      <c r="AZ1680" s="57"/>
      <c r="BA1680" s="57"/>
      <c r="BB1680" s="57"/>
      <c r="BC1680" s="57"/>
      <c r="BD1680" s="57"/>
      <c r="BE1680" s="57"/>
      <c r="BF1680" s="57"/>
      <c r="BG1680" s="57"/>
      <c r="BH1680" s="57"/>
      <c r="BI1680" s="57"/>
      <c r="BJ1680" s="57"/>
      <c r="BK1680" s="57"/>
      <c r="BL1680" s="57"/>
      <c r="BM1680" s="57"/>
      <c r="BN1680" s="57"/>
      <c r="CB1680" s="307"/>
      <c r="CC1680" s="307"/>
      <c r="CD1680" s="307"/>
      <c r="CE1680" s="307"/>
      <c r="CF1680" s="307"/>
      <c r="CG1680" s="307"/>
      <c r="CH1680" s="307"/>
      <c r="CI1680" s="307"/>
      <c r="CJ1680" s="307"/>
      <c r="CK1680" s="307"/>
      <c r="CL1680" s="307"/>
      <c r="CM1680" s="307"/>
      <c r="CN1680" s="307"/>
      <c r="CO1680" s="307"/>
      <c r="CP1680" s="307"/>
      <c r="CQ1680" s="307"/>
      <c r="CR1680" s="307"/>
      <c r="CS1680" s="307"/>
      <c r="CT1680" s="307"/>
      <c r="CU1680" s="307"/>
      <c r="CV1680" s="307"/>
      <c r="CW1680" s="307"/>
      <c r="CX1680" s="307"/>
      <c r="CY1680" s="307"/>
      <c r="CZ1680" s="307"/>
      <c r="DA1680" s="307"/>
      <c r="DB1680" s="307"/>
      <c r="DC1680" s="307"/>
      <c r="DD1680" s="307"/>
      <c r="DE1680" s="307"/>
      <c r="DF1680" s="307"/>
      <c r="DG1680" s="307"/>
      <c r="DH1680" s="307"/>
      <c r="DI1680" s="390"/>
      <c r="DJ1680" s="390"/>
      <c r="DK1680" s="307"/>
      <c r="DL1680" s="307"/>
      <c r="DM1680" s="307"/>
      <c r="DN1680" s="307"/>
      <c r="DO1680" s="307"/>
      <c r="DP1680" s="307"/>
      <c r="DQ1680" s="307"/>
      <c r="DR1680" s="307"/>
      <c r="DS1680" s="307"/>
      <c r="DT1680" s="307"/>
      <c r="DU1680" s="307"/>
      <c r="DV1680" s="307"/>
      <c r="DW1680" s="307"/>
      <c r="DX1680" s="307"/>
      <c r="DY1680" s="307"/>
      <c r="DZ1680" s="307"/>
      <c r="EA1680" s="307"/>
      <c r="EB1680" s="307"/>
      <c r="EC1680" s="307"/>
      <c r="ED1680" s="307"/>
      <c r="EE1680" s="307"/>
      <c r="EF1680" s="307"/>
      <c r="EG1680" s="307"/>
      <c r="EH1680" s="307"/>
      <c r="EI1680" s="307"/>
      <c r="EJ1680" s="307"/>
      <c r="EK1680" s="307"/>
      <c r="EL1680" s="307"/>
      <c r="EM1680" s="307"/>
      <c r="EN1680" s="307"/>
      <c r="EO1680" s="307"/>
      <c r="EP1680" s="307"/>
      <c r="EQ1680" s="307"/>
      <c r="ER1680" s="307"/>
      <c r="ES1680" s="307"/>
      <c r="ET1680" s="307"/>
      <c r="EU1680" s="390"/>
      <c r="EV1680" s="390"/>
      <c r="EW1680" s="307"/>
      <c r="EX1680" s="307"/>
      <c r="EY1680" s="307"/>
      <c r="EZ1680" s="307"/>
      <c r="FA1680" s="307"/>
      <c r="FB1680" s="307"/>
      <c r="FC1680" s="307"/>
      <c r="FD1680" s="307"/>
      <c r="FE1680" s="307"/>
      <c r="FF1680" s="307"/>
      <c r="FG1680" s="307"/>
      <c r="FH1680" s="307"/>
      <c r="FI1680" s="307"/>
      <c r="FJ1680" s="307"/>
      <c r="FK1680" s="307"/>
      <c r="FL1680" s="307"/>
      <c r="FM1680" s="307"/>
      <c r="FN1680" s="307"/>
      <c r="FO1680" s="307"/>
      <c r="FP1680" s="307"/>
      <c r="FQ1680" s="307"/>
      <c r="FR1680" s="307"/>
      <c r="FS1680" s="307"/>
      <c r="FT1680" s="307"/>
      <c r="FU1680" s="307"/>
      <c r="FV1680" s="307"/>
      <c r="FW1680" s="307"/>
      <c r="FX1680" s="307"/>
      <c r="FY1680" s="307"/>
      <c r="FZ1680" s="307"/>
      <c r="GA1680" s="307"/>
      <c r="GB1680" s="307"/>
      <c r="GC1680" s="307"/>
      <c r="GD1680" s="307"/>
      <c r="GE1680" s="307"/>
      <c r="GF1680" s="307"/>
      <c r="GG1680" s="307"/>
      <c r="GH1680" s="307"/>
      <c r="GI1680" s="307"/>
      <c r="GJ1680" s="307"/>
      <c r="GK1680" s="307"/>
      <c r="GL1680" s="307"/>
      <c r="GM1680" s="307"/>
      <c r="GN1680" s="307"/>
      <c r="GO1680" s="307"/>
      <c r="GP1680" s="307"/>
      <c r="GQ1680" s="307"/>
      <c r="GR1680" s="307"/>
      <c r="GS1680" s="307"/>
      <c r="GT1680" s="307"/>
      <c r="GU1680" s="307"/>
      <c r="GV1680" s="307"/>
      <c r="GW1680" s="307"/>
      <c r="GX1680" s="307"/>
      <c r="GY1680" s="307"/>
      <c r="GZ1680" s="307"/>
      <c r="HA1680" s="307"/>
      <c r="HB1680" s="307"/>
      <c r="HC1680" s="307"/>
      <c r="HD1680" s="307"/>
      <c r="HE1680" s="307"/>
      <c r="HF1680" s="307"/>
      <c r="HG1680" s="307"/>
      <c r="HH1680" s="307"/>
      <c r="HI1680" s="307"/>
      <c r="HJ1680" s="307"/>
      <c r="HK1680" s="307"/>
      <c r="HL1680" s="307"/>
      <c r="HM1680" s="307"/>
      <c r="HN1680" s="307"/>
      <c r="HO1680" s="307"/>
      <c r="HP1680" s="307"/>
      <c r="HQ1680" s="307"/>
      <c r="HR1680" s="307"/>
      <c r="HS1680" s="307"/>
      <c r="HT1680" s="307"/>
      <c r="HU1680" s="307"/>
      <c r="HV1680" s="307"/>
      <c r="HW1680" s="307"/>
      <c r="HX1680" s="307"/>
      <c r="HY1680" s="307"/>
      <c r="HZ1680" s="307"/>
      <c r="IA1680" s="307"/>
      <c r="IB1680" s="307"/>
      <c r="IC1680" s="307"/>
      <c r="ID1680" s="307"/>
      <c r="IE1680" s="307"/>
      <c r="IF1680" s="307"/>
      <c r="IG1680" s="307"/>
      <c r="IH1680" s="307"/>
      <c r="II1680" s="307"/>
      <c r="IJ1680" s="307"/>
      <c r="IK1680" s="307"/>
      <c r="IL1680" s="307"/>
      <c r="IM1680" s="307"/>
      <c r="IN1680" s="307"/>
      <c r="IO1680" s="307"/>
      <c r="IP1680" s="307"/>
      <c r="IQ1680" s="307"/>
      <c r="IR1680" s="307"/>
      <c r="IS1680" s="307"/>
      <c r="IT1680" s="307"/>
      <c r="IU1680" s="307"/>
      <c r="IV1680" s="307"/>
      <c r="IW1680" s="307"/>
      <c r="IX1680" s="307"/>
      <c r="IY1680" s="307"/>
      <c r="IZ1680" s="307"/>
      <c r="JA1680" s="307"/>
      <c r="JB1680" s="307"/>
      <c r="JC1680" s="307"/>
      <c r="JD1680" s="307"/>
      <c r="JE1680" s="307"/>
      <c r="JF1680" s="307"/>
      <c r="JG1680" s="307"/>
      <c r="JH1680" s="307"/>
      <c r="JI1680" s="307"/>
      <c r="JJ1680" s="307"/>
      <c r="JK1680" s="307"/>
      <c r="JL1680" s="307"/>
      <c r="JM1680" s="307"/>
      <c r="JN1680" s="307"/>
      <c r="JO1680" s="307"/>
      <c r="JP1680" s="307"/>
      <c r="JQ1680" s="307"/>
      <c r="JR1680" s="307"/>
      <c r="JS1680" s="307"/>
      <c r="JT1680" s="307"/>
      <c r="JU1680" s="307"/>
      <c r="JV1680" s="307"/>
      <c r="JW1680" s="307"/>
      <c r="JX1680" s="307"/>
      <c r="JY1680" s="307"/>
      <c r="JZ1680" s="307"/>
      <c r="KA1680" s="307"/>
      <c r="KB1680" s="307"/>
      <c r="KC1680" s="307"/>
      <c r="KD1680" s="307"/>
      <c r="KE1680" s="307"/>
      <c r="KF1680" s="307"/>
      <c r="KG1680" s="307"/>
      <c r="KH1680" s="307"/>
      <c r="KI1680" s="307"/>
      <c r="KJ1680" s="307"/>
      <c r="KK1680" s="307"/>
      <c r="KL1680" s="307"/>
      <c r="KM1680" s="307"/>
      <c r="KN1680" s="307"/>
      <c r="KO1680" s="307"/>
      <c r="KP1680" s="307"/>
      <c r="KQ1680" s="307"/>
      <c r="KR1680" s="307"/>
      <c r="KS1680" s="307"/>
      <c r="KT1680" s="307"/>
    </row>
    <row r="1681" spans="14:306" s="56" customFormat="1" ht="15" customHeight="1">
      <c r="N1681" s="410"/>
      <c r="O1681" s="410"/>
      <c r="P1681" s="311"/>
      <c r="Q1681" s="311"/>
      <c r="R1681" s="311"/>
      <c r="AG1681" s="57"/>
      <c r="AH1681" s="57"/>
      <c r="AI1681" s="57"/>
      <c r="AJ1681" s="57"/>
      <c r="AK1681" s="57"/>
      <c r="AL1681" s="57"/>
      <c r="AM1681" s="57"/>
      <c r="AN1681" s="57"/>
      <c r="AO1681" s="57"/>
      <c r="AP1681" s="57"/>
      <c r="AQ1681" s="57"/>
      <c r="AR1681" s="57"/>
      <c r="AS1681" s="57"/>
      <c r="AT1681" s="57"/>
      <c r="AU1681" s="57"/>
      <c r="AV1681" s="57"/>
      <c r="AW1681" s="57"/>
      <c r="AX1681" s="57"/>
      <c r="AY1681" s="57"/>
      <c r="AZ1681" s="57"/>
      <c r="BA1681" s="57"/>
      <c r="BB1681" s="57"/>
      <c r="BC1681" s="57"/>
      <c r="BD1681" s="57"/>
      <c r="BE1681" s="57"/>
      <c r="BF1681" s="57"/>
      <c r="BG1681" s="57"/>
      <c r="BH1681" s="57"/>
      <c r="BI1681" s="57"/>
      <c r="BJ1681" s="57"/>
      <c r="BK1681" s="57"/>
      <c r="BL1681" s="57"/>
      <c r="BM1681" s="57"/>
      <c r="BN1681" s="57"/>
      <c r="CB1681" s="307"/>
      <c r="CC1681" s="307"/>
      <c r="CD1681" s="307"/>
      <c r="CE1681" s="307"/>
      <c r="CF1681" s="307"/>
      <c r="CG1681" s="307"/>
      <c r="CH1681" s="307"/>
      <c r="CI1681" s="307"/>
      <c r="CJ1681" s="307"/>
      <c r="CK1681" s="307"/>
      <c r="CL1681" s="307"/>
      <c r="CM1681" s="307"/>
      <c r="CN1681" s="307"/>
      <c r="CO1681" s="307"/>
      <c r="CP1681" s="307"/>
      <c r="CQ1681" s="307"/>
      <c r="CR1681" s="307"/>
      <c r="CS1681" s="307"/>
      <c r="CT1681" s="307"/>
      <c r="CU1681" s="307"/>
      <c r="CV1681" s="307"/>
      <c r="CW1681" s="307"/>
      <c r="CX1681" s="307"/>
      <c r="CY1681" s="307"/>
      <c r="CZ1681" s="307"/>
      <c r="DA1681" s="307"/>
      <c r="DB1681" s="307"/>
      <c r="DC1681" s="307"/>
      <c r="DD1681" s="307"/>
      <c r="DE1681" s="307"/>
      <c r="DF1681" s="307"/>
      <c r="DG1681" s="307"/>
      <c r="DH1681" s="307"/>
      <c r="DI1681" s="390"/>
      <c r="DJ1681" s="390"/>
      <c r="DK1681" s="307"/>
      <c r="DL1681" s="307"/>
      <c r="DM1681" s="307"/>
      <c r="DN1681" s="307"/>
      <c r="DO1681" s="307"/>
      <c r="DP1681" s="307"/>
      <c r="DQ1681" s="307"/>
      <c r="DR1681" s="307"/>
      <c r="DS1681" s="307"/>
      <c r="DT1681" s="307"/>
      <c r="DU1681" s="307"/>
      <c r="DV1681" s="307"/>
      <c r="DW1681" s="307"/>
      <c r="DX1681" s="307"/>
      <c r="DY1681" s="307"/>
      <c r="DZ1681" s="307"/>
      <c r="EA1681" s="307"/>
      <c r="EB1681" s="307"/>
      <c r="EC1681" s="307"/>
      <c r="ED1681" s="307"/>
      <c r="EE1681" s="307"/>
      <c r="EF1681" s="307"/>
      <c r="EG1681" s="307"/>
      <c r="EH1681" s="307"/>
      <c r="EI1681" s="307"/>
      <c r="EJ1681" s="307"/>
      <c r="EK1681" s="307"/>
      <c r="EL1681" s="307"/>
      <c r="EM1681" s="307"/>
      <c r="EN1681" s="307"/>
      <c r="EO1681" s="307"/>
      <c r="EP1681" s="307"/>
      <c r="EQ1681" s="307"/>
      <c r="ER1681" s="307"/>
      <c r="ES1681" s="307"/>
      <c r="ET1681" s="307"/>
      <c r="EU1681" s="390"/>
      <c r="EV1681" s="390"/>
      <c r="EW1681" s="307"/>
      <c r="EX1681" s="307"/>
      <c r="EY1681" s="307"/>
      <c r="EZ1681" s="307"/>
      <c r="FA1681" s="307"/>
      <c r="FB1681" s="307"/>
      <c r="FC1681" s="307"/>
      <c r="FD1681" s="307"/>
      <c r="FE1681" s="307"/>
      <c r="FF1681" s="307"/>
      <c r="FG1681" s="307"/>
      <c r="FH1681" s="307"/>
      <c r="FI1681" s="307"/>
      <c r="FJ1681" s="307"/>
      <c r="FK1681" s="307"/>
      <c r="FL1681" s="307"/>
      <c r="FM1681" s="307"/>
      <c r="FN1681" s="307"/>
      <c r="FO1681" s="307"/>
      <c r="FP1681" s="307"/>
      <c r="FQ1681" s="307"/>
      <c r="FR1681" s="307"/>
      <c r="FS1681" s="307"/>
      <c r="FT1681" s="307"/>
      <c r="FU1681" s="307"/>
      <c r="FV1681" s="307"/>
      <c r="FW1681" s="307"/>
      <c r="FX1681" s="307"/>
      <c r="FY1681" s="307"/>
      <c r="FZ1681" s="307"/>
      <c r="GA1681" s="307"/>
      <c r="GB1681" s="307"/>
      <c r="GC1681" s="307"/>
      <c r="GD1681" s="307"/>
      <c r="GE1681" s="307"/>
      <c r="GF1681" s="307"/>
      <c r="GG1681" s="307"/>
      <c r="GH1681" s="307"/>
      <c r="GI1681" s="307"/>
      <c r="GJ1681" s="307"/>
      <c r="GK1681" s="307"/>
      <c r="GL1681" s="307"/>
      <c r="GM1681" s="307"/>
      <c r="GN1681" s="307"/>
      <c r="GO1681" s="307"/>
      <c r="GP1681" s="307"/>
      <c r="GQ1681" s="307"/>
      <c r="GR1681" s="307"/>
      <c r="GS1681" s="307"/>
      <c r="GT1681" s="307"/>
      <c r="GU1681" s="307"/>
      <c r="GV1681" s="307"/>
      <c r="GW1681" s="307"/>
      <c r="GX1681" s="307"/>
      <c r="GY1681" s="307"/>
      <c r="GZ1681" s="307"/>
      <c r="HA1681" s="307"/>
      <c r="HB1681" s="307"/>
      <c r="HC1681" s="307"/>
      <c r="HD1681" s="307"/>
      <c r="HE1681" s="307"/>
      <c r="HF1681" s="307"/>
      <c r="HG1681" s="307"/>
      <c r="HH1681" s="307"/>
      <c r="HI1681" s="307"/>
      <c r="HJ1681" s="307"/>
      <c r="HK1681" s="307"/>
      <c r="HL1681" s="307"/>
      <c r="HM1681" s="307"/>
      <c r="HN1681" s="307"/>
      <c r="HO1681" s="307"/>
      <c r="HP1681" s="307"/>
      <c r="HQ1681" s="307"/>
      <c r="HR1681" s="307"/>
      <c r="HS1681" s="307"/>
      <c r="HT1681" s="307"/>
      <c r="HU1681" s="307"/>
      <c r="HV1681" s="307"/>
      <c r="HW1681" s="307"/>
      <c r="HX1681" s="307"/>
      <c r="HY1681" s="307"/>
      <c r="HZ1681" s="307"/>
      <c r="IA1681" s="307"/>
      <c r="IB1681" s="307"/>
      <c r="IC1681" s="307"/>
      <c r="ID1681" s="307"/>
      <c r="IE1681" s="307"/>
      <c r="IF1681" s="307"/>
      <c r="IG1681" s="307"/>
      <c r="IH1681" s="307"/>
      <c r="II1681" s="307"/>
      <c r="IJ1681" s="307"/>
      <c r="IK1681" s="307"/>
      <c r="IL1681" s="307"/>
      <c r="IM1681" s="307"/>
      <c r="IN1681" s="307"/>
      <c r="IO1681" s="307"/>
      <c r="IP1681" s="307"/>
      <c r="IQ1681" s="307"/>
      <c r="IR1681" s="307"/>
      <c r="IS1681" s="307"/>
      <c r="IT1681" s="307"/>
      <c r="IU1681" s="307"/>
      <c r="IV1681" s="307"/>
      <c r="IW1681" s="307"/>
      <c r="IX1681" s="307"/>
      <c r="IY1681" s="307"/>
      <c r="IZ1681" s="307"/>
      <c r="JA1681" s="307"/>
      <c r="JB1681" s="307"/>
      <c r="JC1681" s="307"/>
      <c r="JD1681" s="307"/>
      <c r="JE1681" s="307"/>
      <c r="JF1681" s="307"/>
      <c r="JG1681" s="307"/>
      <c r="JH1681" s="307"/>
      <c r="JI1681" s="307"/>
      <c r="JJ1681" s="307"/>
      <c r="JK1681" s="307"/>
      <c r="JL1681" s="307"/>
      <c r="JM1681" s="307"/>
      <c r="JN1681" s="307"/>
      <c r="JO1681" s="307"/>
      <c r="JP1681" s="307"/>
      <c r="JQ1681" s="307"/>
      <c r="JR1681" s="307"/>
      <c r="JS1681" s="307"/>
      <c r="JT1681" s="307"/>
      <c r="JU1681" s="307"/>
      <c r="JV1681" s="307"/>
      <c r="JW1681" s="307"/>
      <c r="JX1681" s="307"/>
      <c r="JY1681" s="307"/>
      <c r="JZ1681" s="307"/>
      <c r="KA1681" s="307"/>
      <c r="KB1681" s="307"/>
      <c r="KC1681" s="307"/>
      <c r="KD1681" s="307"/>
      <c r="KE1681" s="307"/>
      <c r="KF1681" s="307"/>
      <c r="KG1681" s="307"/>
      <c r="KH1681" s="307"/>
      <c r="KI1681" s="307"/>
      <c r="KJ1681" s="307"/>
      <c r="KK1681" s="307"/>
      <c r="KL1681" s="307"/>
      <c r="KM1681" s="307"/>
      <c r="KN1681" s="307"/>
      <c r="KO1681" s="307"/>
      <c r="KP1681" s="307"/>
      <c r="KQ1681" s="307"/>
      <c r="KR1681" s="307"/>
      <c r="KS1681" s="307"/>
      <c r="KT1681" s="307"/>
    </row>
    <row r="1682" spans="14:306" s="56" customFormat="1" ht="15" customHeight="1">
      <c r="N1682" s="410"/>
      <c r="O1682" s="410"/>
      <c r="P1682" s="311"/>
      <c r="Q1682" s="311"/>
      <c r="R1682" s="311"/>
      <c r="AG1682" s="57"/>
      <c r="AH1682" s="57"/>
      <c r="AI1682" s="57"/>
      <c r="AJ1682" s="57"/>
      <c r="AK1682" s="57"/>
      <c r="AL1682" s="57"/>
      <c r="AM1682" s="57"/>
      <c r="AN1682" s="57"/>
      <c r="AO1682" s="57"/>
      <c r="AP1682" s="57"/>
      <c r="AQ1682" s="57"/>
      <c r="AR1682" s="57"/>
      <c r="AS1682" s="57"/>
      <c r="AT1682" s="57"/>
      <c r="AU1682" s="57"/>
      <c r="AV1682" s="57"/>
      <c r="AW1682" s="57"/>
      <c r="AX1682" s="57"/>
      <c r="AY1682" s="57"/>
      <c r="AZ1682" s="57"/>
      <c r="BA1682" s="57"/>
      <c r="BB1682" s="57"/>
      <c r="BC1682" s="57"/>
      <c r="BD1682" s="57"/>
      <c r="BE1682" s="57"/>
      <c r="BF1682" s="57"/>
      <c r="BG1682" s="57"/>
      <c r="BH1682" s="57"/>
      <c r="BI1682" s="57"/>
      <c r="BJ1682" s="57"/>
      <c r="BK1682" s="57"/>
      <c r="BL1682" s="57"/>
      <c r="BM1682" s="57"/>
      <c r="BN1682" s="57"/>
      <c r="CB1682" s="307"/>
      <c r="CC1682" s="307"/>
      <c r="CD1682" s="307"/>
      <c r="CE1682" s="307"/>
      <c r="CF1682" s="307"/>
      <c r="CG1682" s="307"/>
      <c r="CH1682" s="307"/>
      <c r="CI1682" s="307"/>
      <c r="CJ1682" s="307"/>
      <c r="CK1682" s="307"/>
      <c r="CL1682" s="307"/>
      <c r="CM1682" s="307"/>
      <c r="CN1682" s="307"/>
      <c r="CO1682" s="307"/>
      <c r="CP1682" s="307"/>
      <c r="CQ1682" s="307"/>
      <c r="CR1682" s="307"/>
      <c r="CS1682" s="307"/>
      <c r="CT1682" s="307"/>
      <c r="CU1682" s="307"/>
      <c r="CV1682" s="307"/>
      <c r="CW1682" s="307"/>
      <c r="CX1682" s="307"/>
      <c r="CY1682" s="307"/>
      <c r="CZ1682" s="307"/>
      <c r="DA1682" s="307"/>
      <c r="DB1682" s="307"/>
      <c r="DC1682" s="307"/>
      <c r="DD1682" s="307"/>
      <c r="DE1682" s="307"/>
      <c r="DF1682" s="307"/>
      <c r="DG1682" s="307"/>
      <c r="DH1682" s="307"/>
      <c r="DI1682" s="390"/>
      <c r="DJ1682" s="390"/>
      <c r="DK1682" s="307"/>
      <c r="DL1682" s="307"/>
      <c r="DM1682" s="307"/>
      <c r="DN1682" s="307"/>
      <c r="DO1682" s="307"/>
      <c r="DP1682" s="307"/>
      <c r="DQ1682" s="307"/>
      <c r="DR1682" s="307"/>
      <c r="DS1682" s="307"/>
      <c r="DT1682" s="307"/>
      <c r="DU1682" s="307"/>
      <c r="DV1682" s="307"/>
      <c r="DW1682" s="307"/>
      <c r="DX1682" s="307"/>
      <c r="DY1682" s="307"/>
      <c r="DZ1682" s="307"/>
      <c r="EA1682" s="307"/>
      <c r="EB1682" s="307"/>
      <c r="EC1682" s="307"/>
      <c r="ED1682" s="307"/>
      <c r="EE1682" s="307"/>
      <c r="EF1682" s="307"/>
      <c r="EG1682" s="307"/>
      <c r="EH1682" s="307"/>
      <c r="EI1682" s="307"/>
      <c r="EJ1682" s="307"/>
      <c r="EK1682" s="307"/>
      <c r="EL1682" s="307"/>
      <c r="EM1682" s="307"/>
      <c r="EN1682" s="307"/>
      <c r="EO1682" s="307"/>
      <c r="EP1682" s="307"/>
      <c r="EQ1682" s="307"/>
      <c r="ER1682" s="307"/>
      <c r="ES1682" s="307"/>
      <c r="ET1682" s="307"/>
      <c r="EU1682" s="390"/>
      <c r="EV1682" s="390"/>
      <c r="EW1682" s="307"/>
      <c r="EX1682" s="307"/>
      <c r="EY1682" s="307"/>
      <c r="EZ1682" s="307"/>
      <c r="FA1682" s="307"/>
      <c r="FB1682" s="307"/>
      <c r="FC1682" s="307"/>
      <c r="FD1682" s="307"/>
      <c r="FE1682" s="307"/>
      <c r="FF1682" s="307"/>
      <c r="FG1682" s="307"/>
      <c r="FH1682" s="307"/>
      <c r="FI1682" s="307"/>
      <c r="FJ1682" s="307"/>
      <c r="FK1682" s="307"/>
      <c r="FL1682" s="307"/>
      <c r="FM1682" s="307"/>
      <c r="FN1682" s="307"/>
      <c r="FO1682" s="307"/>
      <c r="FP1682" s="307"/>
      <c r="FQ1682" s="307"/>
      <c r="FR1682" s="307"/>
      <c r="FS1682" s="307"/>
      <c r="FT1682" s="307"/>
      <c r="FU1682" s="307"/>
      <c r="FV1682" s="307"/>
      <c r="FW1682" s="307"/>
      <c r="FX1682" s="307"/>
      <c r="FY1682" s="307"/>
      <c r="FZ1682" s="307"/>
      <c r="GA1682" s="307"/>
      <c r="GB1682" s="307"/>
      <c r="GC1682" s="307"/>
      <c r="GD1682" s="307"/>
      <c r="GE1682" s="307"/>
      <c r="GF1682" s="307"/>
      <c r="GG1682" s="307"/>
      <c r="GH1682" s="307"/>
      <c r="GI1682" s="307"/>
      <c r="GJ1682" s="307"/>
      <c r="GK1682" s="307"/>
      <c r="GL1682" s="307"/>
      <c r="GM1682" s="307"/>
      <c r="GN1682" s="307"/>
      <c r="GO1682" s="307"/>
      <c r="GP1682" s="307"/>
      <c r="GQ1682" s="307"/>
      <c r="GR1682" s="307"/>
      <c r="GS1682" s="307"/>
      <c r="GT1682" s="307"/>
      <c r="GU1682" s="307"/>
      <c r="GV1682" s="307"/>
      <c r="GW1682" s="307"/>
      <c r="GX1682" s="307"/>
      <c r="GY1682" s="307"/>
      <c r="GZ1682" s="307"/>
      <c r="HA1682" s="307"/>
      <c r="HB1682" s="307"/>
      <c r="HC1682" s="307"/>
      <c r="HD1682" s="307"/>
      <c r="HE1682" s="307"/>
      <c r="HF1682" s="307"/>
      <c r="HG1682" s="307"/>
      <c r="HH1682" s="307"/>
      <c r="HI1682" s="307"/>
      <c r="HJ1682" s="307"/>
      <c r="HK1682" s="307"/>
      <c r="HL1682" s="307"/>
      <c r="HM1682" s="307"/>
      <c r="HN1682" s="307"/>
      <c r="HO1682" s="307"/>
      <c r="HP1682" s="307"/>
      <c r="HQ1682" s="307"/>
      <c r="HR1682" s="307"/>
      <c r="HS1682" s="307"/>
      <c r="HT1682" s="307"/>
      <c r="HU1682" s="307"/>
      <c r="HV1682" s="307"/>
      <c r="HW1682" s="307"/>
      <c r="HX1682" s="307"/>
      <c r="HY1682" s="307"/>
      <c r="HZ1682" s="307"/>
      <c r="IA1682" s="307"/>
      <c r="IB1682" s="307"/>
      <c r="IC1682" s="307"/>
      <c r="ID1682" s="307"/>
      <c r="IE1682" s="307"/>
      <c r="IF1682" s="307"/>
      <c r="IG1682" s="307"/>
      <c r="IH1682" s="307"/>
      <c r="II1682" s="307"/>
      <c r="IJ1682" s="307"/>
      <c r="IK1682" s="307"/>
      <c r="IL1682" s="307"/>
      <c r="IM1682" s="307"/>
      <c r="IN1682" s="307"/>
      <c r="IO1682" s="307"/>
      <c r="IP1682" s="307"/>
      <c r="IQ1682" s="307"/>
      <c r="IR1682" s="307"/>
      <c r="IS1682" s="307"/>
      <c r="IT1682" s="307"/>
      <c r="IU1682" s="307"/>
      <c r="IV1682" s="307"/>
      <c r="IW1682" s="307"/>
      <c r="IX1682" s="307"/>
      <c r="IY1682" s="307"/>
      <c r="IZ1682" s="307"/>
      <c r="JA1682" s="307"/>
      <c r="JB1682" s="307"/>
      <c r="JC1682" s="307"/>
      <c r="JD1682" s="307"/>
      <c r="JE1682" s="307"/>
      <c r="JF1682" s="307"/>
      <c r="JG1682" s="307"/>
      <c r="JH1682" s="307"/>
      <c r="JI1682" s="307"/>
      <c r="JJ1682" s="307"/>
      <c r="JK1682" s="307"/>
      <c r="JL1682" s="307"/>
      <c r="JM1682" s="307"/>
      <c r="JN1682" s="307"/>
      <c r="JO1682" s="307"/>
      <c r="JP1682" s="307"/>
      <c r="JQ1682" s="307"/>
      <c r="JR1682" s="307"/>
      <c r="JS1682" s="307"/>
      <c r="JT1682" s="307"/>
      <c r="JU1682" s="307"/>
      <c r="JV1682" s="307"/>
      <c r="JW1682" s="307"/>
      <c r="JX1682" s="307"/>
      <c r="JY1682" s="307"/>
      <c r="JZ1682" s="307"/>
      <c r="KA1682" s="307"/>
      <c r="KB1682" s="307"/>
      <c r="KC1682" s="307"/>
      <c r="KD1682" s="307"/>
      <c r="KE1682" s="307"/>
      <c r="KF1682" s="307"/>
      <c r="KG1682" s="307"/>
      <c r="KH1682" s="307"/>
      <c r="KI1682" s="307"/>
      <c r="KJ1682" s="307"/>
      <c r="KK1682" s="307"/>
      <c r="KL1682" s="307"/>
      <c r="KM1682" s="307"/>
      <c r="KN1682" s="307"/>
      <c r="KO1682" s="307"/>
      <c r="KP1682" s="307"/>
      <c r="KQ1682" s="307"/>
      <c r="KR1682" s="307"/>
      <c r="KS1682" s="307"/>
      <c r="KT1682" s="307"/>
    </row>
    <row r="1683" spans="14:306" s="56" customFormat="1" ht="15" customHeight="1">
      <c r="N1683" s="410"/>
      <c r="O1683" s="410"/>
      <c r="P1683" s="311"/>
      <c r="Q1683" s="311"/>
      <c r="R1683" s="311"/>
      <c r="AG1683" s="57"/>
      <c r="AH1683" s="57"/>
      <c r="AI1683" s="57"/>
      <c r="AJ1683" s="57"/>
      <c r="AK1683" s="57"/>
      <c r="AL1683" s="57"/>
      <c r="AM1683" s="57"/>
      <c r="AN1683" s="57"/>
      <c r="AO1683" s="57"/>
      <c r="AP1683" s="57"/>
      <c r="AQ1683" s="57"/>
      <c r="AR1683" s="57"/>
      <c r="AS1683" s="57"/>
      <c r="AT1683" s="57"/>
      <c r="AU1683" s="57"/>
      <c r="AV1683" s="57"/>
      <c r="AW1683" s="57"/>
      <c r="AX1683" s="57"/>
      <c r="AY1683" s="57"/>
      <c r="AZ1683" s="57"/>
      <c r="BA1683" s="57"/>
      <c r="BB1683" s="57"/>
      <c r="BC1683" s="57"/>
      <c r="BD1683" s="57"/>
      <c r="BE1683" s="57"/>
      <c r="BF1683" s="57"/>
      <c r="BG1683" s="57"/>
      <c r="BH1683" s="57"/>
      <c r="BI1683" s="57"/>
      <c r="BJ1683" s="57"/>
      <c r="BK1683" s="57"/>
      <c r="BL1683" s="57"/>
      <c r="BM1683" s="57"/>
      <c r="BN1683" s="57"/>
      <c r="CB1683" s="307"/>
      <c r="CC1683" s="307"/>
      <c r="CD1683" s="307"/>
      <c r="CE1683" s="307"/>
      <c r="CF1683" s="307"/>
      <c r="CG1683" s="307"/>
      <c r="CH1683" s="307"/>
      <c r="CI1683" s="307"/>
      <c r="CJ1683" s="307"/>
      <c r="CK1683" s="307"/>
      <c r="CL1683" s="307"/>
      <c r="CM1683" s="307"/>
      <c r="CN1683" s="307"/>
      <c r="CO1683" s="307"/>
      <c r="CP1683" s="307"/>
      <c r="CQ1683" s="307"/>
      <c r="CR1683" s="307"/>
      <c r="CS1683" s="307"/>
      <c r="CT1683" s="307"/>
      <c r="CU1683" s="307"/>
      <c r="CV1683" s="307"/>
      <c r="CW1683" s="307"/>
      <c r="CX1683" s="307"/>
      <c r="CY1683" s="307"/>
      <c r="CZ1683" s="307"/>
      <c r="DA1683" s="307"/>
      <c r="DB1683" s="307"/>
      <c r="DC1683" s="307"/>
      <c r="DD1683" s="307"/>
      <c r="DE1683" s="307"/>
      <c r="DF1683" s="307"/>
      <c r="DG1683" s="307"/>
      <c r="DH1683" s="307"/>
      <c r="DI1683" s="390"/>
      <c r="DJ1683" s="390"/>
      <c r="DK1683" s="307"/>
      <c r="DL1683" s="307"/>
      <c r="DM1683" s="307"/>
      <c r="DN1683" s="307"/>
      <c r="DO1683" s="307"/>
      <c r="DP1683" s="307"/>
      <c r="DQ1683" s="307"/>
      <c r="DR1683" s="307"/>
      <c r="DS1683" s="307"/>
      <c r="DT1683" s="307"/>
      <c r="DU1683" s="307"/>
      <c r="DV1683" s="307"/>
      <c r="DW1683" s="307"/>
      <c r="DX1683" s="307"/>
      <c r="DY1683" s="307"/>
      <c r="DZ1683" s="307"/>
      <c r="EA1683" s="307"/>
      <c r="EB1683" s="307"/>
      <c r="EC1683" s="307"/>
      <c r="ED1683" s="307"/>
      <c r="EE1683" s="307"/>
      <c r="EF1683" s="307"/>
      <c r="EG1683" s="307"/>
      <c r="EH1683" s="307"/>
      <c r="EI1683" s="307"/>
      <c r="EJ1683" s="307"/>
      <c r="EK1683" s="307"/>
      <c r="EL1683" s="307"/>
      <c r="EM1683" s="307"/>
      <c r="EN1683" s="307"/>
      <c r="EO1683" s="307"/>
      <c r="EP1683" s="307"/>
      <c r="EQ1683" s="307"/>
      <c r="ER1683" s="307"/>
      <c r="ES1683" s="307"/>
      <c r="ET1683" s="307"/>
      <c r="EU1683" s="390"/>
      <c r="EV1683" s="390"/>
      <c r="EW1683" s="307"/>
      <c r="EX1683" s="307"/>
      <c r="EY1683" s="307"/>
      <c r="EZ1683" s="307"/>
      <c r="FA1683" s="307"/>
      <c r="FB1683" s="307"/>
      <c r="FC1683" s="307"/>
      <c r="FD1683" s="307"/>
      <c r="FE1683" s="307"/>
      <c r="FF1683" s="307"/>
      <c r="FG1683" s="307"/>
      <c r="FH1683" s="307"/>
      <c r="FI1683" s="307"/>
      <c r="FJ1683" s="307"/>
      <c r="FK1683" s="307"/>
      <c r="FL1683" s="307"/>
      <c r="FM1683" s="307"/>
      <c r="FN1683" s="307"/>
      <c r="FO1683" s="307"/>
      <c r="FP1683" s="307"/>
      <c r="FQ1683" s="307"/>
      <c r="FR1683" s="307"/>
      <c r="FS1683" s="307"/>
      <c r="FT1683" s="307"/>
      <c r="FU1683" s="307"/>
      <c r="FV1683" s="307"/>
      <c r="FW1683" s="307"/>
      <c r="FX1683" s="307"/>
      <c r="FY1683" s="307"/>
      <c r="FZ1683" s="307"/>
      <c r="GA1683" s="307"/>
      <c r="GB1683" s="307"/>
      <c r="GC1683" s="307"/>
      <c r="GD1683" s="307"/>
      <c r="GE1683" s="307"/>
      <c r="GF1683" s="307"/>
      <c r="GG1683" s="307"/>
      <c r="GH1683" s="307"/>
      <c r="GI1683" s="307"/>
      <c r="GJ1683" s="307"/>
      <c r="GK1683" s="307"/>
      <c r="GL1683" s="307"/>
      <c r="GM1683" s="307"/>
      <c r="GN1683" s="307"/>
      <c r="GO1683" s="307"/>
      <c r="GP1683" s="307"/>
      <c r="GQ1683" s="307"/>
      <c r="GR1683" s="307"/>
      <c r="GS1683" s="307"/>
      <c r="GT1683" s="307"/>
      <c r="GU1683" s="307"/>
      <c r="GV1683" s="307"/>
      <c r="GW1683" s="307"/>
      <c r="GX1683" s="307"/>
      <c r="GY1683" s="307"/>
      <c r="GZ1683" s="307"/>
      <c r="HA1683" s="307"/>
      <c r="HB1683" s="307"/>
      <c r="HC1683" s="307"/>
      <c r="HD1683" s="307"/>
      <c r="HE1683" s="307"/>
      <c r="HF1683" s="307"/>
      <c r="HG1683" s="307"/>
      <c r="HH1683" s="307"/>
      <c r="HI1683" s="307"/>
      <c r="HJ1683" s="307"/>
      <c r="HK1683" s="307"/>
      <c r="HL1683" s="307"/>
      <c r="HM1683" s="307"/>
      <c r="HN1683" s="307"/>
      <c r="HO1683" s="307"/>
      <c r="HP1683" s="307"/>
      <c r="HQ1683" s="307"/>
      <c r="HR1683" s="307"/>
      <c r="HS1683" s="307"/>
      <c r="HT1683" s="307"/>
      <c r="HU1683" s="307"/>
      <c r="HV1683" s="307"/>
      <c r="HW1683" s="307"/>
      <c r="HX1683" s="307"/>
      <c r="HY1683" s="307"/>
      <c r="HZ1683" s="307"/>
      <c r="IA1683" s="307"/>
      <c r="IB1683" s="307"/>
      <c r="IC1683" s="307"/>
      <c r="ID1683" s="307"/>
      <c r="IE1683" s="307"/>
      <c r="IF1683" s="307"/>
      <c r="IG1683" s="307"/>
      <c r="IH1683" s="307"/>
      <c r="II1683" s="307"/>
      <c r="IJ1683" s="307"/>
      <c r="IK1683" s="307"/>
      <c r="IL1683" s="307"/>
      <c r="IM1683" s="307"/>
      <c r="IN1683" s="307"/>
      <c r="IO1683" s="307"/>
      <c r="IP1683" s="307"/>
      <c r="IQ1683" s="307"/>
      <c r="IR1683" s="307"/>
      <c r="IS1683" s="307"/>
      <c r="IT1683" s="307"/>
      <c r="IU1683" s="307"/>
      <c r="IV1683" s="307"/>
      <c r="IW1683" s="307"/>
      <c r="IX1683" s="307"/>
      <c r="IY1683" s="307"/>
      <c r="IZ1683" s="307"/>
      <c r="JA1683" s="307"/>
      <c r="JB1683" s="307"/>
      <c r="JC1683" s="307"/>
      <c r="JD1683" s="307"/>
      <c r="JE1683" s="307"/>
      <c r="JF1683" s="307"/>
      <c r="JG1683" s="307"/>
      <c r="JH1683" s="307"/>
      <c r="JI1683" s="307"/>
      <c r="JJ1683" s="307"/>
      <c r="JK1683" s="307"/>
      <c r="JL1683" s="307"/>
      <c r="JM1683" s="307"/>
      <c r="JN1683" s="307"/>
      <c r="JO1683" s="307"/>
      <c r="JP1683" s="307"/>
      <c r="JQ1683" s="307"/>
      <c r="JR1683" s="307"/>
      <c r="JS1683" s="307"/>
      <c r="JT1683" s="307"/>
      <c r="JU1683" s="307"/>
      <c r="JV1683" s="307"/>
      <c r="JW1683" s="307"/>
      <c r="JX1683" s="307"/>
      <c r="JY1683" s="307"/>
      <c r="JZ1683" s="307"/>
      <c r="KA1683" s="307"/>
      <c r="KB1683" s="307"/>
      <c r="KC1683" s="307"/>
      <c r="KD1683" s="307"/>
      <c r="KE1683" s="307"/>
      <c r="KF1683" s="307"/>
      <c r="KG1683" s="307"/>
      <c r="KH1683" s="307"/>
      <c r="KI1683" s="307"/>
      <c r="KJ1683" s="307"/>
      <c r="KK1683" s="307"/>
      <c r="KL1683" s="307"/>
      <c r="KM1683" s="307"/>
      <c r="KN1683" s="307"/>
      <c r="KO1683" s="307"/>
      <c r="KP1683" s="307"/>
      <c r="KQ1683" s="307"/>
      <c r="KR1683" s="307"/>
      <c r="KS1683" s="307"/>
      <c r="KT1683" s="307"/>
    </row>
    <row r="1684" spans="14:306" s="56" customFormat="1" ht="15" customHeight="1">
      <c r="N1684" s="410"/>
      <c r="O1684" s="410"/>
      <c r="P1684" s="311"/>
      <c r="Q1684" s="311"/>
      <c r="R1684" s="311"/>
      <c r="AG1684" s="57"/>
      <c r="AH1684" s="57"/>
      <c r="AI1684" s="57"/>
      <c r="AJ1684" s="57"/>
      <c r="AK1684" s="57"/>
      <c r="AL1684" s="57"/>
      <c r="AM1684" s="57"/>
      <c r="AN1684" s="57"/>
      <c r="AO1684" s="57"/>
      <c r="AP1684" s="57"/>
      <c r="AQ1684" s="57"/>
      <c r="AR1684" s="57"/>
      <c r="AS1684" s="57"/>
      <c r="AT1684" s="57"/>
      <c r="AU1684" s="57"/>
      <c r="AV1684" s="57"/>
      <c r="AW1684" s="57"/>
      <c r="AX1684" s="57"/>
      <c r="AY1684" s="57"/>
      <c r="AZ1684" s="57"/>
      <c r="BA1684" s="57"/>
      <c r="BB1684" s="57"/>
      <c r="BC1684" s="57"/>
      <c r="BD1684" s="57"/>
      <c r="BE1684" s="57"/>
      <c r="BF1684" s="57"/>
      <c r="BG1684" s="57"/>
      <c r="BH1684" s="57"/>
      <c r="BI1684" s="57"/>
      <c r="BJ1684" s="57"/>
      <c r="BK1684" s="57"/>
      <c r="BL1684" s="57"/>
      <c r="BM1684" s="57"/>
      <c r="BN1684" s="57"/>
      <c r="CB1684" s="307"/>
      <c r="CC1684" s="307"/>
      <c r="CD1684" s="307"/>
      <c r="CE1684" s="307"/>
      <c r="CF1684" s="307"/>
      <c r="CG1684" s="307"/>
      <c r="CH1684" s="307"/>
      <c r="CI1684" s="307"/>
      <c r="CJ1684" s="307"/>
      <c r="CK1684" s="307"/>
      <c r="CL1684" s="307"/>
      <c r="CM1684" s="307"/>
      <c r="CN1684" s="307"/>
      <c r="CO1684" s="307"/>
      <c r="CP1684" s="307"/>
      <c r="CQ1684" s="307"/>
      <c r="CR1684" s="307"/>
      <c r="CS1684" s="307"/>
      <c r="CT1684" s="307"/>
      <c r="CU1684" s="307"/>
      <c r="CV1684" s="307"/>
      <c r="CW1684" s="307"/>
      <c r="CX1684" s="307"/>
      <c r="CY1684" s="307"/>
      <c r="CZ1684" s="307"/>
      <c r="DA1684" s="307"/>
      <c r="DB1684" s="307"/>
      <c r="DC1684" s="307"/>
      <c r="DD1684" s="307"/>
      <c r="DE1684" s="307"/>
      <c r="DF1684" s="307"/>
      <c r="DG1684" s="307"/>
      <c r="DH1684" s="307"/>
      <c r="DI1684" s="390"/>
      <c r="DJ1684" s="390"/>
      <c r="DK1684" s="307"/>
      <c r="DL1684" s="307"/>
      <c r="DM1684" s="307"/>
      <c r="DN1684" s="307"/>
      <c r="DO1684" s="307"/>
      <c r="DP1684" s="307"/>
      <c r="DQ1684" s="307"/>
      <c r="DR1684" s="307"/>
      <c r="DS1684" s="307"/>
      <c r="DT1684" s="307"/>
      <c r="DU1684" s="307"/>
      <c r="DV1684" s="307"/>
      <c r="DW1684" s="307"/>
      <c r="DX1684" s="307"/>
      <c r="DY1684" s="307"/>
      <c r="DZ1684" s="307"/>
      <c r="EA1684" s="307"/>
      <c r="EB1684" s="307"/>
      <c r="EC1684" s="307"/>
      <c r="ED1684" s="307"/>
      <c r="EE1684" s="307"/>
      <c r="EF1684" s="307"/>
      <c r="EG1684" s="307"/>
      <c r="EH1684" s="307"/>
      <c r="EI1684" s="307"/>
      <c r="EJ1684" s="307"/>
      <c r="EK1684" s="307"/>
      <c r="EL1684" s="307"/>
      <c r="EM1684" s="307"/>
      <c r="EN1684" s="307"/>
      <c r="EO1684" s="307"/>
      <c r="EP1684" s="307"/>
      <c r="EQ1684" s="307"/>
      <c r="ER1684" s="307"/>
      <c r="ES1684" s="307"/>
      <c r="ET1684" s="307"/>
      <c r="EU1684" s="390"/>
      <c r="EV1684" s="390"/>
      <c r="EW1684" s="307"/>
      <c r="EX1684" s="307"/>
      <c r="EY1684" s="307"/>
      <c r="EZ1684" s="307"/>
      <c r="FA1684" s="307"/>
      <c r="FB1684" s="307"/>
      <c r="FC1684" s="307"/>
      <c r="FD1684" s="307"/>
      <c r="FE1684" s="307"/>
      <c r="FF1684" s="307"/>
      <c r="FG1684" s="307"/>
      <c r="FH1684" s="307"/>
      <c r="FI1684" s="307"/>
      <c r="FJ1684" s="307"/>
      <c r="FK1684" s="307"/>
      <c r="FL1684" s="307"/>
      <c r="FM1684" s="307"/>
      <c r="FN1684" s="307"/>
      <c r="FO1684" s="307"/>
      <c r="FP1684" s="307"/>
      <c r="FQ1684" s="307"/>
      <c r="FR1684" s="307"/>
      <c r="FS1684" s="307"/>
      <c r="FT1684" s="307"/>
      <c r="FU1684" s="307"/>
      <c r="FV1684" s="307"/>
      <c r="FW1684" s="307"/>
      <c r="FX1684" s="307"/>
      <c r="FY1684" s="307"/>
      <c r="FZ1684" s="307"/>
      <c r="GA1684" s="307"/>
      <c r="GB1684" s="307"/>
      <c r="GC1684" s="307"/>
      <c r="GD1684" s="307"/>
      <c r="GE1684" s="307"/>
      <c r="GF1684" s="307"/>
      <c r="GG1684" s="307"/>
      <c r="GH1684" s="307"/>
      <c r="GI1684" s="307"/>
      <c r="GJ1684" s="307"/>
      <c r="GK1684" s="307"/>
      <c r="GL1684" s="307"/>
      <c r="GM1684" s="307"/>
      <c r="GN1684" s="307"/>
      <c r="GO1684" s="307"/>
      <c r="GP1684" s="307"/>
      <c r="GQ1684" s="307"/>
      <c r="GR1684" s="307"/>
      <c r="GS1684" s="307"/>
      <c r="GT1684" s="307"/>
      <c r="GU1684" s="307"/>
      <c r="GV1684" s="307"/>
      <c r="GW1684" s="307"/>
      <c r="GX1684" s="307"/>
      <c r="GY1684" s="307"/>
      <c r="GZ1684" s="307"/>
      <c r="HA1684" s="307"/>
      <c r="HB1684" s="307"/>
      <c r="HC1684" s="307"/>
      <c r="HD1684" s="307"/>
      <c r="HE1684" s="307"/>
      <c r="HF1684" s="307"/>
      <c r="HG1684" s="307"/>
      <c r="HH1684" s="307"/>
      <c r="HI1684" s="307"/>
      <c r="HJ1684" s="307"/>
      <c r="HK1684" s="307"/>
      <c r="HL1684" s="307"/>
      <c r="HM1684" s="307"/>
      <c r="HN1684" s="307"/>
      <c r="HO1684" s="307"/>
      <c r="HP1684" s="307"/>
      <c r="HQ1684" s="307"/>
      <c r="HR1684" s="307"/>
      <c r="HS1684" s="307"/>
      <c r="HT1684" s="307"/>
      <c r="HU1684" s="307"/>
      <c r="HV1684" s="307"/>
      <c r="HW1684" s="307"/>
      <c r="HX1684" s="307"/>
      <c r="HY1684" s="307"/>
      <c r="HZ1684" s="307"/>
      <c r="IA1684" s="307"/>
      <c r="IB1684" s="307"/>
      <c r="IC1684" s="307"/>
      <c r="ID1684" s="307"/>
      <c r="IE1684" s="307"/>
      <c r="IF1684" s="307"/>
      <c r="IG1684" s="307"/>
      <c r="IH1684" s="307"/>
      <c r="II1684" s="307"/>
      <c r="IJ1684" s="307"/>
      <c r="IK1684" s="307"/>
      <c r="IL1684" s="307"/>
      <c r="IM1684" s="307"/>
      <c r="IN1684" s="307"/>
      <c r="IO1684" s="307"/>
      <c r="IP1684" s="307"/>
      <c r="IQ1684" s="307"/>
      <c r="IR1684" s="307"/>
      <c r="IS1684" s="307"/>
      <c r="IT1684" s="307"/>
      <c r="IU1684" s="307"/>
      <c r="IV1684" s="307"/>
      <c r="IW1684" s="307"/>
      <c r="IX1684" s="307"/>
      <c r="IY1684" s="307"/>
      <c r="IZ1684" s="307"/>
      <c r="JA1684" s="307"/>
      <c r="JB1684" s="307"/>
      <c r="JC1684" s="307"/>
      <c r="JD1684" s="307"/>
      <c r="JE1684" s="307"/>
      <c r="JF1684" s="307"/>
      <c r="JG1684" s="307"/>
      <c r="JH1684" s="307"/>
      <c r="JI1684" s="307"/>
      <c r="JJ1684" s="307"/>
      <c r="JK1684" s="307"/>
      <c r="JL1684" s="307"/>
      <c r="JM1684" s="307"/>
      <c r="JN1684" s="307"/>
      <c r="JO1684" s="307"/>
      <c r="JP1684" s="307"/>
      <c r="JQ1684" s="307"/>
      <c r="JR1684" s="307"/>
      <c r="JS1684" s="307"/>
      <c r="JT1684" s="307"/>
      <c r="JU1684" s="307"/>
      <c r="JV1684" s="307"/>
      <c r="JW1684" s="307"/>
      <c r="JX1684" s="307"/>
      <c r="JY1684" s="307"/>
      <c r="JZ1684" s="307"/>
      <c r="KA1684" s="307"/>
      <c r="KB1684" s="307"/>
      <c r="KC1684" s="307"/>
      <c r="KD1684" s="307"/>
      <c r="KE1684" s="307"/>
      <c r="KF1684" s="307"/>
      <c r="KG1684" s="307"/>
      <c r="KH1684" s="307"/>
      <c r="KI1684" s="307"/>
      <c r="KJ1684" s="307"/>
      <c r="KK1684" s="307"/>
      <c r="KL1684" s="307"/>
      <c r="KM1684" s="307"/>
      <c r="KN1684" s="307"/>
      <c r="KO1684" s="307"/>
      <c r="KP1684" s="307"/>
      <c r="KQ1684" s="307"/>
      <c r="KR1684" s="307"/>
      <c r="KS1684" s="307"/>
      <c r="KT1684" s="307"/>
    </row>
    <row r="1685" spans="14:306" s="56" customFormat="1" ht="15" customHeight="1">
      <c r="N1685" s="410"/>
      <c r="O1685" s="410"/>
      <c r="P1685" s="311"/>
      <c r="Q1685" s="311"/>
      <c r="R1685" s="311"/>
      <c r="AG1685" s="57"/>
      <c r="AH1685" s="57"/>
      <c r="AI1685" s="57"/>
      <c r="AJ1685" s="57"/>
      <c r="AK1685" s="57"/>
      <c r="AL1685" s="57"/>
      <c r="AM1685" s="57"/>
      <c r="AN1685" s="57"/>
      <c r="AO1685" s="57"/>
      <c r="AP1685" s="57"/>
      <c r="AQ1685" s="57"/>
      <c r="AR1685" s="57"/>
      <c r="AS1685" s="57"/>
      <c r="AT1685" s="57"/>
      <c r="AU1685" s="57"/>
      <c r="AV1685" s="57"/>
      <c r="AW1685" s="57"/>
      <c r="AX1685" s="57"/>
      <c r="AY1685" s="57"/>
      <c r="AZ1685" s="57"/>
      <c r="BA1685" s="57"/>
      <c r="BB1685" s="57"/>
      <c r="BC1685" s="57"/>
      <c r="BD1685" s="57"/>
      <c r="BE1685" s="57"/>
      <c r="BF1685" s="57"/>
      <c r="BG1685" s="57"/>
      <c r="BH1685" s="57"/>
      <c r="BI1685" s="57"/>
      <c r="BJ1685" s="57"/>
      <c r="BK1685" s="57"/>
      <c r="BL1685" s="57"/>
      <c r="BM1685" s="57"/>
      <c r="BN1685" s="57"/>
      <c r="CB1685" s="307"/>
      <c r="CC1685" s="307"/>
      <c r="CD1685" s="307"/>
      <c r="CE1685" s="307"/>
      <c r="CF1685" s="307"/>
      <c r="CG1685" s="307"/>
      <c r="CH1685" s="307"/>
      <c r="CI1685" s="307"/>
      <c r="CJ1685" s="307"/>
      <c r="CK1685" s="307"/>
      <c r="CL1685" s="307"/>
      <c r="CM1685" s="307"/>
      <c r="CN1685" s="307"/>
      <c r="CO1685" s="307"/>
      <c r="CP1685" s="307"/>
      <c r="CQ1685" s="307"/>
      <c r="CR1685" s="307"/>
      <c r="CS1685" s="307"/>
      <c r="CT1685" s="307"/>
      <c r="CU1685" s="307"/>
      <c r="CV1685" s="307"/>
      <c r="CW1685" s="307"/>
      <c r="CX1685" s="307"/>
      <c r="CY1685" s="307"/>
      <c r="CZ1685" s="307"/>
      <c r="DA1685" s="307"/>
      <c r="DB1685" s="307"/>
      <c r="DC1685" s="307"/>
      <c r="DD1685" s="307"/>
      <c r="DE1685" s="307"/>
      <c r="DF1685" s="307"/>
      <c r="DG1685" s="307"/>
      <c r="DH1685" s="307"/>
      <c r="DI1685" s="390"/>
      <c r="DJ1685" s="390"/>
      <c r="DK1685" s="307"/>
      <c r="DL1685" s="307"/>
      <c r="DM1685" s="307"/>
      <c r="DN1685" s="307"/>
      <c r="DO1685" s="307"/>
      <c r="DP1685" s="307"/>
      <c r="DQ1685" s="307"/>
      <c r="DR1685" s="307"/>
      <c r="DS1685" s="307"/>
      <c r="DT1685" s="307"/>
      <c r="DU1685" s="307"/>
      <c r="DV1685" s="307"/>
      <c r="DW1685" s="307"/>
      <c r="DX1685" s="307"/>
      <c r="DY1685" s="307"/>
      <c r="DZ1685" s="307"/>
      <c r="EA1685" s="307"/>
      <c r="EB1685" s="307"/>
      <c r="EC1685" s="307"/>
      <c r="ED1685" s="307"/>
      <c r="EE1685" s="307"/>
      <c r="EF1685" s="307"/>
      <c r="EG1685" s="307"/>
      <c r="EH1685" s="307"/>
      <c r="EI1685" s="307"/>
      <c r="EJ1685" s="307"/>
      <c r="EK1685" s="307"/>
      <c r="EL1685" s="307"/>
      <c r="EM1685" s="307"/>
      <c r="EN1685" s="307"/>
      <c r="EO1685" s="307"/>
      <c r="EP1685" s="307"/>
      <c r="EQ1685" s="307"/>
      <c r="ER1685" s="307"/>
      <c r="ES1685" s="307"/>
      <c r="ET1685" s="307"/>
      <c r="EU1685" s="390"/>
      <c r="EV1685" s="390"/>
      <c r="EW1685" s="307"/>
      <c r="EX1685" s="307"/>
      <c r="EY1685" s="307"/>
      <c r="EZ1685" s="307"/>
      <c r="FA1685" s="307"/>
      <c r="FB1685" s="307"/>
      <c r="FC1685" s="307"/>
      <c r="FD1685" s="307"/>
      <c r="FE1685" s="307"/>
      <c r="FF1685" s="307"/>
      <c r="FG1685" s="307"/>
      <c r="FH1685" s="307"/>
      <c r="FI1685" s="307"/>
      <c r="FJ1685" s="307"/>
      <c r="FK1685" s="307"/>
      <c r="FL1685" s="307"/>
      <c r="FM1685" s="307"/>
      <c r="FN1685" s="307"/>
      <c r="FO1685" s="307"/>
      <c r="FP1685" s="307"/>
      <c r="FQ1685" s="307"/>
      <c r="FR1685" s="307"/>
      <c r="FS1685" s="307"/>
      <c r="FT1685" s="307"/>
      <c r="FU1685" s="307"/>
      <c r="FV1685" s="307"/>
      <c r="FW1685" s="307"/>
      <c r="FX1685" s="307"/>
      <c r="FY1685" s="307"/>
      <c r="FZ1685" s="307"/>
      <c r="GA1685" s="307"/>
      <c r="GB1685" s="307"/>
      <c r="GC1685" s="307"/>
      <c r="GD1685" s="307"/>
      <c r="GE1685" s="307"/>
      <c r="GF1685" s="307"/>
      <c r="GG1685" s="307"/>
      <c r="GH1685" s="307"/>
      <c r="GI1685" s="307"/>
      <c r="GJ1685" s="307"/>
      <c r="GK1685" s="307"/>
      <c r="GL1685" s="307"/>
      <c r="GM1685" s="307"/>
      <c r="GN1685" s="307"/>
      <c r="GO1685" s="307"/>
      <c r="GP1685" s="307"/>
      <c r="GQ1685" s="307"/>
      <c r="GR1685" s="307"/>
      <c r="GS1685" s="307"/>
      <c r="GT1685" s="307"/>
      <c r="GU1685" s="307"/>
      <c r="GV1685" s="307"/>
      <c r="GW1685" s="307"/>
      <c r="GX1685" s="307"/>
      <c r="GY1685" s="307"/>
      <c r="GZ1685" s="307"/>
      <c r="HA1685" s="307"/>
      <c r="HB1685" s="307"/>
      <c r="HC1685" s="307"/>
      <c r="HD1685" s="307"/>
      <c r="HE1685" s="307"/>
      <c r="HF1685" s="307"/>
      <c r="HG1685" s="307"/>
      <c r="HH1685" s="307"/>
      <c r="HI1685" s="307"/>
      <c r="HJ1685" s="307"/>
      <c r="HK1685" s="307"/>
      <c r="HL1685" s="307"/>
      <c r="HM1685" s="307"/>
      <c r="HN1685" s="307"/>
      <c r="HO1685" s="307"/>
      <c r="HP1685" s="307"/>
      <c r="HQ1685" s="307"/>
      <c r="HR1685" s="307"/>
      <c r="HS1685" s="307"/>
      <c r="HT1685" s="307"/>
      <c r="HU1685" s="307"/>
      <c r="HV1685" s="307"/>
      <c r="HW1685" s="307"/>
      <c r="HX1685" s="307"/>
      <c r="HY1685" s="307"/>
      <c r="HZ1685" s="307"/>
      <c r="IA1685" s="307"/>
      <c r="IB1685" s="307"/>
      <c r="IC1685" s="307"/>
      <c r="ID1685" s="307"/>
      <c r="IE1685" s="307"/>
      <c r="IF1685" s="307"/>
      <c r="IG1685" s="307"/>
      <c r="IH1685" s="307"/>
      <c r="II1685" s="307"/>
      <c r="IJ1685" s="307"/>
      <c r="IK1685" s="307"/>
      <c r="IL1685" s="307"/>
      <c r="IM1685" s="307"/>
      <c r="IN1685" s="307"/>
      <c r="IO1685" s="307"/>
      <c r="IP1685" s="307"/>
      <c r="IQ1685" s="307"/>
      <c r="IR1685" s="307"/>
      <c r="IS1685" s="307"/>
      <c r="IT1685" s="307"/>
      <c r="IU1685" s="307"/>
      <c r="IV1685" s="307"/>
      <c r="IW1685" s="307"/>
      <c r="IX1685" s="307"/>
      <c r="IY1685" s="307"/>
      <c r="IZ1685" s="307"/>
      <c r="JA1685" s="307"/>
      <c r="JB1685" s="307"/>
      <c r="JC1685" s="307"/>
      <c r="JD1685" s="307"/>
      <c r="JE1685" s="307"/>
      <c r="JF1685" s="307"/>
      <c r="JG1685" s="307"/>
      <c r="JH1685" s="307"/>
      <c r="JI1685" s="307"/>
      <c r="JJ1685" s="307"/>
      <c r="JK1685" s="307"/>
      <c r="JL1685" s="307"/>
      <c r="JM1685" s="307"/>
      <c r="JN1685" s="307"/>
      <c r="JO1685" s="307"/>
      <c r="JP1685" s="307"/>
      <c r="JQ1685" s="307"/>
      <c r="JR1685" s="307"/>
      <c r="JS1685" s="307"/>
      <c r="JT1685" s="307"/>
      <c r="JU1685" s="307"/>
      <c r="JV1685" s="307"/>
      <c r="JW1685" s="307"/>
      <c r="JX1685" s="307"/>
      <c r="JY1685" s="307"/>
      <c r="JZ1685" s="307"/>
      <c r="KA1685" s="307"/>
      <c r="KB1685" s="307"/>
      <c r="KC1685" s="307"/>
      <c r="KD1685" s="307"/>
      <c r="KE1685" s="307"/>
      <c r="KF1685" s="307"/>
      <c r="KG1685" s="307"/>
      <c r="KH1685" s="307"/>
      <c r="KI1685" s="307"/>
      <c r="KJ1685" s="307"/>
      <c r="KK1685" s="307"/>
      <c r="KL1685" s="307"/>
      <c r="KM1685" s="307"/>
      <c r="KN1685" s="307"/>
      <c r="KO1685" s="307"/>
      <c r="KP1685" s="307"/>
      <c r="KQ1685" s="307"/>
      <c r="KR1685" s="307"/>
      <c r="KS1685" s="307"/>
      <c r="KT1685" s="307"/>
    </row>
    <row r="1686" spans="14:306" s="56" customFormat="1" ht="15" customHeight="1">
      <c r="N1686" s="410"/>
      <c r="O1686" s="410"/>
      <c r="P1686" s="311"/>
      <c r="Q1686" s="311"/>
      <c r="R1686" s="311"/>
      <c r="AG1686" s="57"/>
      <c r="AH1686" s="57"/>
      <c r="AI1686" s="57"/>
      <c r="AJ1686" s="57"/>
      <c r="AK1686" s="57"/>
      <c r="AL1686" s="57"/>
      <c r="AM1686" s="57"/>
      <c r="AN1686" s="57"/>
      <c r="AO1686" s="57"/>
      <c r="AP1686" s="57"/>
      <c r="AQ1686" s="57"/>
      <c r="AR1686" s="57"/>
      <c r="AS1686" s="57"/>
      <c r="AT1686" s="57"/>
      <c r="AU1686" s="57"/>
      <c r="AV1686" s="57"/>
      <c r="AW1686" s="57"/>
      <c r="AX1686" s="57"/>
      <c r="AY1686" s="57"/>
      <c r="AZ1686" s="57"/>
      <c r="BA1686" s="57"/>
      <c r="BB1686" s="57"/>
      <c r="BC1686" s="57"/>
      <c r="BD1686" s="57"/>
      <c r="BE1686" s="57"/>
      <c r="BF1686" s="57"/>
      <c r="BG1686" s="57"/>
      <c r="BH1686" s="57"/>
      <c r="BI1686" s="57"/>
      <c r="BJ1686" s="57"/>
      <c r="BK1686" s="57"/>
      <c r="BL1686" s="57"/>
      <c r="BM1686" s="57"/>
      <c r="BN1686" s="57"/>
      <c r="CB1686" s="307"/>
      <c r="CC1686" s="307"/>
      <c r="CD1686" s="307"/>
      <c r="CE1686" s="307"/>
      <c r="CF1686" s="307"/>
      <c r="CG1686" s="307"/>
      <c r="CH1686" s="307"/>
      <c r="CI1686" s="307"/>
      <c r="CJ1686" s="307"/>
      <c r="CK1686" s="307"/>
      <c r="CL1686" s="307"/>
      <c r="CM1686" s="307"/>
      <c r="CN1686" s="307"/>
      <c r="CO1686" s="307"/>
      <c r="CP1686" s="307"/>
      <c r="CQ1686" s="307"/>
      <c r="CR1686" s="307"/>
      <c r="CS1686" s="307"/>
      <c r="CT1686" s="307"/>
      <c r="CU1686" s="307"/>
      <c r="CV1686" s="307"/>
      <c r="CW1686" s="307"/>
      <c r="CX1686" s="307"/>
      <c r="CY1686" s="307"/>
      <c r="CZ1686" s="307"/>
      <c r="DA1686" s="307"/>
      <c r="DB1686" s="307"/>
      <c r="DC1686" s="307"/>
      <c r="DD1686" s="307"/>
      <c r="DE1686" s="307"/>
      <c r="DF1686" s="307"/>
      <c r="DG1686" s="307"/>
      <c r="DH1686" s="307"/>
      <c r="DI1686" s="390"/>
      <c r="DJ1686" s="390"/>
      <c r="DK1686" s="307"/>
      <c r="DL1686" s="307"/>
      <c r="DM1686" s="307"/>
      <c r="DN1686" s="307"/>
      <c r="DO1686" s="307"/>
      <c r="DP1686" s="307"/>
      <c r="DQ1686" s="307"/>
      <c r="DR1686" s="307"/>
      <c r="DS1686" s="307"/>
      <c r="DT1686" s="307"/>
      <c r="DU1686" s="307"/>
      <c r="DV1686" s="307"/>
      <c r="DW1686" s="307"/>
      <c r="DX1686" s="307"/>
      <c r="DY1686" s="307"/>
      <c r="DZ1686" s="307"/>
      <c r="EA1686" s="307"/>
      <c r="EB1686" s="307"/>
      <c r="EC1686" s="307"/>
      <c r="ED1686" s="307"/>
      <c r="EE1686" s="307"/>
      <c r="EF1686" s="307"/>
      <c r="EG1686" s="307"/>
      <c r="EH1686" s="307"/>
      <c r="EI1686" s="307"/>
      <c r="EJ1686" s="307"/>
      <c r="EK1686" s="307"/>
      <c r="EL1686" s="307"/>
      <c r="EM1686" s="307"/>
      <c r="EN1686" s="307"/>
      <c r="EO1686" s="307"/>
      <c r="EP1686" s="307"/>
      <c r="EQ1686" s="307"/>
      <c r="ER1686" s="307"/>
      <c r="ES1686" s="307"/>
      <c r="ET1686" s="307"/>
      <c r="EU1686" s="390"/>
      <c r="EV1686" s="390"/>
      <c r="EW1686" s="307"/>
      <c r="EX1686" s="307"/>
      <c r="EY1686" s="307"/>
      <c r="EZ1686" s="307"/>
      <c r="FA1686" s="307"/>
      <c r="FB1686" s="307"/>
      <c r="FC1686" s="307"/>
      <c r="FD1686" s="307"/>
      <c r="FE1686" s="307"/>
      <c r="FF1686" s="307"/>
      <c r="FG1686" s="307"/>
      <c r="FH1686" s="307"/>
      <c r="FI1686" s="307"/>
      <c r="FJ1686" s="307"/>
      <c r="FK1686" s="307"/>
      <c r="FL1686" s="307"/>
      <c r="FM1686" s="307"/>
      <c r="FN1686" s="307"/>
      <c r="FO1686" s="307"/>
      <c r="FP1686" s="307"/>
      <c r="FQ1686" s="307"/>
      <c r="FR1686" s="307"/>
      <c r="FS1686" s="307"/>
      <c r="FT1686" s="307"/>
      <c r="FU1686" s="307"/>
      <c r="FV1686" s="307"/>
      <c r="FW1686" s="307"/>
      <c r="FX1686" s="307"/>
      <c r="FY1686" s="307"/>
      <c r="FZ1686" s="307"/>
      <c r="GA1686" s="307"/>
      <c r="GB1686" s="307"/>
      <c r="GC1686" s="307"/>
      <c r="GD1686" s="307"/>
      <c r="GE1686" s="307"/>
      <c r="GF1686" s="307"/>
      <c r="GG1686" s="307"/>
      <c r="GH1686" s="307"/>
      <c r="GI1686" s="307"/>
      <c r="GJ1686" s="307"/>
      <c r="GK1686" s="307"/>
      <c r="GL1686" s="307"/>
      <c r="GM1686" s="307"/>
      <c r="GN1686" s="307"/>
      <c r="GO1686" s="307"/>
      <c r="GP1686" s="307"/>
      <c r="GQ1686" s="307"/>
      <c r="GR1686" s="307"/>
      <c r="GS1686" s="307"/>
      <c r="GT1686" s="307"/>
      <c r="GU1686" s="307"/>
      <c r="GV1686" s="307"/>
      <c r="GW1686" s="307"/>
      <c r="GX1686" s="307"/>
      <c r="GY1686" s="307"/>
      <c r="GZ1686" s="307"/>
      <c r="HA1686" s="307"/>
      <c r="HB1686" s="307"/>
      <c r="HC1686" s="307"/>
      <c r="HD1686" s="307"/>
      <c r="HE1686" s="307"/>
      <c r="HF1686" s="307"/>
      <c r="HG1686" s="307"/>
      <c r="HH1686" s="307"/>
      <c r="HI1686" s="307"/>
      <c r="HJ1686" s="307"/>
      <c r="HK1686" s="307"/>
      <c r="HL1686" s="307"/>
      <c r="HM1686" s="307"/>
      <c r="HN1686" s="307"/>
      <c r="HO1686" s="307"/>
      <c r="HP1686" s="307"/>
      <c r="HQ1686" s="307"/>
      <c r="HR1686" s="307"/>
      <c r="HS1686" s="307"/>
      <c r="HT1686" s="307"/>
      <c r="HU1686" s="307"/>
      <c r="HV1686" s="307"/>
      <c r="HW1686" s="307"/>
      <c r="HX1686" s="307"/>
      <c r="HY1686" s="307"/>
      <c r="HZ1686" s="307"/>
      <c r="IA1686" s="307"/>
      <c r="IB1686" s="307"/>
      <c r="IC1686" s="307"/>
      <c r="ID1686" s="307"/>
      <c r="IE1686" s="307"/>
      <c r="IF1686" s="307"/>
      <c r="IG1686" s="307"/>
      <c r="IH1686" s="307"/>
      <c r="II1686" s="307"/>
      <c r="IJ1686" s="307"/>
      <c r="IK1686" s="307"/>
      <c r="IL1686" s="307"/>
      <c r="IM1686" s="307"/>
      <c r="IN1686" s="307"/>
      <c r="IO1686" s="307"/>
      <c r="IP1686" s="307"/>
      <c r="IQ1686" s="307"/>
      <c r="IR1686" s="307"/>
      <c r="IS1686" s="307"/>
      <c r="IT1686" s="307"/>
      <c r="IU1686" s="307"/>
      <c r="IV1686" s="307"/>
      <c r="IW1686" s="307"/>
      <c r="IX1686" s="307"/>
      <c r="IY1686" s="307"/>
      <c r="IZ1686" s="307"/>
      <c r="JA1686" s="307"/>
      <c r="JB1686" s="307"/>
      <c r="JC1686" s="307"/>
      <c r="JD1686" s="307"/>
      <c r="JE1686" s="307"/>
      <c r="JF1686" s="307"/>
      <c r="JG1686" s="307"/>
      <c r="JH1686" s="307"/>
      <c r="JI1686" s="307"/>
      <c r="JJ1686" s="307"/>
      <c r="JK1686" s="307"/>
      <c r="JL1686" s="307"/>
      <c r="JM1686" s="307"/>
      <c r="JN1686" s="307"/>
      <c r="JO1686" s="307"/>
      <c r="JP1686" s="307"/>
      <c r="JQ1686" s="307"/>
      <c r="JR1686" s="307"/>
      <c r="JS1686" s="307"/>
      <c r="JT1686" s="307"/>
      <c r="JU1686" s="307"/>
      <c r="JV1686" s="307"/>
      <c r="JW1686" s="307"/>
      <c r="JX1686" s="307"/>
      <c r="JY1686" s="307"/>
      <c r="JZ1686" s="307"/>
      <c r="KA1686" s="307"/>
      <c r="KB1686" s="307"/>
      <c r="KC1686" s="307"/>
      <c r="KD1686" s="307"/>
      <c r="KE1686" s="307"/>
      <c r="KF1686" s="307"/>
      <c r="KG1686" s="307"/>
      <c r="KH1686" s="307"/>
      <c r="KI1686" s="307"/>
      <c r="KJ1686" s="307"/>
      <c r="KK1686" s="307"/>
      <c r="KL1686" s="307"/>
      <c r="KM1686" s="307"/>
      <c r="KN1686" s="307"/>
      <c r="KO1686" s="307"/>
      <c r="KP1686" s="307"/>
      <c r="KQ1686" s="307"/>
      <c r="KR1686" s="307"/>
      <c r="KS1686" s="307"/>
      <c r="KT1686" s="307"/>
    </row>
    <row r="1687" spans="14:306" s="56" customFormat="1" ht="15" customHeight="1">
      <c r="N1687" s="410"/>
      <c r="O1687" s="410"/>
      <c r="P1687" s="311"/>
      <c r="Q1687" s="311"/>
      <c r="R1687" s="311"/>
      <c r="AG1687" s="57"/>
      <c r="AH1687" s="57"/>
      <c r="AI1687" s="57"/>
      <c r="AJ1687" s="57"/>
      <c r="AK1687" s="57"/>
      <c r="AL1687" s="57"/>
      <c r="AM1687" s="57"/>
      <c r="AN1687" s="57"/>
      <c r="AO1687" s="57"/>
      <c r="AP1687" s="57"/>
      <c r="AQ1687" s="57"/>
      <c r="AR1687" s="57"/>
      <c r="AS1687" s="57"/>
      <c r="AT1687" s="57"/>
      <c r="AU1687" s="57"/>
      <c r="AV1687" s="57"/>
      <c r="AW1687" s="57"/>
      <c r="AX1687" s="57"/>
      <c r="AY1687" s="57"/>
      <c r="AZ1687" s="57"/>
      <c r="BA1687" s="57"/>
      <c r="BB1687" s="57"/>
      <c r="BC1687" s="57"/>
      <c r="BD1687" s="57"/>
      <c r="BE1687" s="57"/>
      <c r="BF1687" s="57"/>
      <c r="BG1687" s="57"/>
      <c r="BH1687" s="57"/>
      <c r="BI1687" s="57"/>
      <c r="BJ1687" s="57"/>
      <c r="BK1687" s="57"/>
      <c r="BL1687" s="57"/>
      <c r="BM1687" s="57"/>
      <c r="BN1687" s="57"/>
      <c r="CB1687" s="307"/>
      <c r="CC1687" s="307"/>
      <c r="CD1687" s="307"/>
      <c r="CE1687" s="307"/>
      <c r="CF1687" s="307"/>
      <c r="CG1687" s="307"/>
      <c r="CH1687" s="307"/>
      <c r="CI1687" s="307"/>
      <c r="CJ1687" s="307"/>
      <c r="CK1687" s="307"/>
      <c r="CL1687" s="307"/>
      <c r="CM1687" s="307"/>
      <c r="CN1687" s="307"/>
      <c r="CO1687" s="307"/>
      <c r="CP1687" s="307"/>
      <c r="CQ1687" s="307"/>
      <c r="CR1687" s="307"/>
      <c r="CS1687" s="307"/>
      <c r="CT1687" s="307"/>
      <c r="CU1687" s="307"/>
      <c r="CV1687" s="307"/>
      <c r="CW1687" s="307"/>
      <c r="CX1687" s="307"/>
      <c r="CY1687" s="307"/>
      <c r="CZ1687" s="307"/>
      <c r="DA1687" s="307"/>
      <c r="DB1687" s="307"/>
      <c r="DC1687" s="307"/>
      <c r="DD1687" s="307"/>
      <c r="DE1687" s="307"/>
      <c r="DF1687" s="307"/>
      <c r="DG1687" s="307"/>
      <c r="DH1687" s="307"/>
      <c r="DI1687" s="390"/>
      <c r="DJ1687" s="390"/>
      <c r="DK1687" s="307"/>
      <c r="DL1687" s="307"/>
      <c r="DM1687" s="307"/>
      <c r="DN1687" s="307"/>
      <c r="DO1687" s="307"/>
      <c r="DP1687" s="307"/>
      <c r="DQ1687" s="307"/>
      <c r="DR1687" s="307"/>
      <c r="DS1687" s="307"/>
      <c r="DT1687" s="307"/>
      <c r="DU1687" s="307"/>
      <c r="DV1687" s="307"/>
      <c r="DW1687" s="307"/>
      <c r="DX1687" s="307"/>
      <c r="DY1687" s="307"/>
      <c r="DZ1687" s="307"/>
      <c r="EA1687" s="307"/>
      <c r="EB1687" s="307"/>
      <c r="EC1687" s="307"/>
      <c r="ED1687" s="307"/>
      <c r="EE1687" s="307"/>
      <c r="EF1687" s="307"/>
      <c r="EG1687" s="307"/>
      <c r="EH1687" s="307"/>
      <c r="EI1687" s="307"/>
      <c r="EJ1687" s="307"/>
      <c r="EK1687" s="307"/>
      <c r="EL1687" s="307"/>
      <c r="EM1687" s="307"/>
      <c r="EN1687" s="307"/>
      <c r="EO1687" s="307"/>
      <c r="EP1687" s="307"/>
      <c r="EQ1687" s="307"/>
      <c r="ER1687" s="307"/>
      <c r="ES1687" s="307"/>
      <c r="ET1687" s="307"/>
      <c r="EU1687" s="390"/>
      <c r="EV1687" s="390"/>
      <c r="EW1687" s="307"/>
      <c r="EX1687" s="307"/>
      <c r="EY1687" s="307"/>
      <c r="EZ1687" s="307"/>
      <c r="FA1687" s="307"/>
      <c r="FB1687" s="307"/>
      <c r="FC1687" s="307"/>
      <c r="FD1687" s="307"/>
      <c r="FE1687" s="307"/>
      <c r="FF1687" s="307"/>
      <c r="FG1687" s="307"/>
      <c r="FH1687" s="307"/>
      <c r="FI1687" s="307"/>
      <c r="FJ1687" s="307"/>
      <c r="FK1687" s="307"/>
      <c r="FL1687" s="307"/>
      <c r="FM1687" s="307"/>
      <c r="FN1687" s="307"/>
      <c r="FO1687" s="307"/>
      <c r="FP1687" s="307"/>
      <c r="FQ1687" s="307"/>
      <c r="FR1687" s="307"/>
      <c r="FS1687" s="307"/>
      <c r="FT1687" s="307"/>
      <c r="FU1687" s="307"/>
      <c r="FV1687" s="307"/>
      <c r="FW1687" s="307"/>
      <c r="FX1687" s="307"/>
      <c r="FY1687" s="307"/>
      <c r="FZ1687" s="307"/>
      <c r="GA1687" s="307"/>
      <c r="GB1687" s="307"/>
      <c r="GC1687" s="307"/>
      <c r="GD1687" s="307"/>
      <c r="GE1687" s="307"/>
      <c r="GF1687" s="307"/>
      <c r="GG1687" s="307"/>
      <c r="GH1687" s="307"/>
      <c r="GI1687" s="307"/>
      <c r="GJ1687" s="307"/>
      <c r="GK1687" s="307"/>
      <c r="GL1687" s="307"/>
      <c r="GM1687" s="307"/>
      <c r="GN1687" s="307"/>
      <c r="GO1687" s="307"/>
      <c r="GP1687" s="307"/>
      <c r="GQ1687" s="307"/>
      <c r="GR1687" s="307"/>
      <c r="GS1687" s="307"/>
      <c r="GT1687" s="307"/>
      <c r="GU1687" s="307"/>
      <c r="GV1687" s="307"/>
      <c r="GW1687" s="307"/>
      <c r="GX1687" s="307"/>
      <c r="GY1687" s="307"/>
      <c r="GZ1687" s="307"/>
      <c r="HA1687" s="307"/>
      <c r="HB1687" s="307"/>
      <c r="HC1687" s="307"/>
      <c r="HD1687" s="307"/>
      <c r="HE1687" s="307"/>
      <c r="HF1687" s="307"/>
      <c r="HG1687" s="307"/>
      <c r="HH1687" s="307"/>
      <c r="HI1687" s="307"/>
      <c r="HJ1687" s="307"/>
      <c r="HK1687" s="307"/>
      <c r="HL1687" s="307"/>
      <c r="HM1687" s="307"/>
      <c r="HN1687" s="307"/>
      <c r="HO1687" s="307"/>
      <c r="HP1687" s="307"/>
      <c r="HQ1687" s="307"/>
      <c r="HR1687" s="307"/>
      <c r="HS1687" s="307"/>
      <c r="HT1687" s="307"/>
      <c r="HU1687" s="307"/>
      <c r="HV1687" s="307"/>
      <c r="HW1687" s="307"/>
      <c r="HX1687" s="307"/>
      <c r="HY1687" s="307"/>
      <c r="HZ1687" s="307"/>
      <c r="IA1687" s="307"/>
      <c r="IB1687" s="307"/>
      <c r="IC1687" s="307"/>
      <c r="ID1687" s="307"/>
      <c r="IE1687" s="307"/>
      <c r="IF1687" s="307"/>
      <c r="IG1687" s="307"/>
      <c r="IH1687" s="307"/>
      <c r="II1687" s="307"/>
      <c r="IJ1687" s="307"/>
      <c r="IK1687" s="307"/>
      <c r="IL1687" s="307"/>
      <c r="IM1687" s="307"/>
      <c r="IN1687" s="307"/>
      <c r="IO1687" s="307"/>
      <c r="IP1687" s="307"/>
      <c r="IQ1687" s="307"/>
      <c r="IR1687" s="307"/>
      <c r="IS1687" s="307"/>
      <c r="IT1687" s="307"/>
      <c r="IU1687" s="307"/>
      <c r="IV1687" s="307"/>
      <c r="IW1687" s="307"/>
      <c r="IX1687" s="307"/>
      <c r="IY1687" s="307"/>
      <c r="IZ1687" s="307"/>
      <c r="JA1687" s="307"/>
      <c r="JB1687" s="307"/>
      <c r="JC1687" s="307"/>
      <c r="JD1687" s="307"/>
      <c r="JE1687" s="307"/>
      <c r="JF1687" s="307"/>
      <c r="JG1687" s="307"/>
      <c r="JH1687" s="307"/>
      <c r="JI1687" s="307"/>
      <c r="JJ1687" s="307"/>
      <c r="JK1687" s="307"/>
      <c r="JL1687" s="307"/>
      <c r="JM1687" s="307"/>
      <c r="JN1687" s="307"/>
      <c r="JO1687" s="307"/>
      <c r="JP1687" s="307"/>
      <c r="JQ1687" s="307"/>
      <c r="JR1687" s="307"/>
      <c r="JS1687" s="307"/>
      <c r="JT1687" s="307"/>
      <c r="JU1687" s="307"/>
      <c r="JV1687" s="307"/>
      <c r="JW1687" s="307"/>
      <c r="JX1687" s="307"/>
      <c r="JY1687" s="307"/>
      <c r="JZ1687" s="307"/>
      <c r="KA1687" s="307"/>
      <c r="KB1687" s="307"/>
      <c r="KC1687" s="307"/>
      <c r="KD1687" s="307"/>
      <c r="KE1687" s="307"/>
      <c r="KF1687" s="307"/>
      <c r="KG1687" s="307"/>
      <c r="KH1687" s="307"/>
      <c r="KI1687" s="307"/>
      <c r="KJ1687" s="307"/>
      <c r="KK1687" s="307"/>
      <c r="KL1687" s="307"/>
      <c r="KM1687" s="307"/>
      <c r="KN1687" s="307"/>
      <c r="KO1687" s="307"/>
      <c r="KP1687" s="307"/>
      <c r="KQ1687" s="307"/>
      <c r="KR1687" s="307"/>
      <c r="KS1687" s="307"/>
      <c r="KT1687" s="307"/>
    </row>
    <row r="1688" spans="14:306" s="56" customFormat="1" ht="15" customHeight="1">
      <c r="N1688" s="410"/>
      <c r="O1688" s="410"/>
      <c r="P1688" s="311"/>
      <c r="Q1688" s="311"/>
      <c r="R1688" s="311"/>
      <c r="AG1688" s="57"/>
      <c r="AH1688" s="57"/>
      <c r="AI1688" s="57"/>
      <c r="AJ1688" s="57"/>
      <c r="AK1688" s="57"/>
      <c r="AL1688" s="57"/>
      <c r="AM1688" s="57"/>
      <c r="AN1688" s="57"/>
      <c r="AO1688" s="57"/>
      <c r="AP1688" s="57"/>
      <c r="AQ1688" s="57"/>
      <c r="AR1688" s="57"/>
      <c r="AS1688" s="57"/>
      <c r="AT1688" s="57"/>
      <c r="AU1688" s="57"/>
      <c r="AV1688" s="57"/>
      <c r="AW1688" s="57"/>
      <c r="AX1688" s="57"/>
      <c r="AY1688" s="57"/>
      <c r="AZ1688" s="57"/>
      <c r="BA1688" s="57"/>
      <c r="BB1688" s="57"/>
      <c r="BC1688" s="57"/>
      <c r="BD1688" s="57"/>
      <c r="BE1688" s="57"/>
      <c r="BF1688" s="57"/>
      <c r="BG1688" s="57"/>
      <c r="BH1688" s="57"/>
      <c r="BI1688" s="57"/>
      <c r="BJ1688" s="57"/>
      <c r="BK1688" s="57"/>
      <c r="BL1688" s="57"/>
      <c r="BM1688" s="57"/>
      <c r="BN1688" s="57"/>
      <c r="CB1688" s="307"/>
      <c r="CC1688" s="307"/>
      <c r="CD1688" s="307"/>
      <c r="CE1688" s="307"/>
      <c r="CF1688" s="307"/>
      <c r="CG1688" s="307"/>
      <c r="CH1688" s="307"/>
      <c r="CI1688" s="307"/>
      <c r="CJ1688" s="307"/>
      <c r="CK1688" s="307"/>
      <c r="CL1688" s="307"/>
      <c r="CM1688" s="307"/>
      <c r="CN1688" s="307"/>
      <c r="CO1688" s="307"/>
      <c r="CP1688" s="307"/>
      <c r="CQ1688" s="307"/>
      <c r="CR1688" s="307"/>
      <c r="CS1688" s="307"/>
      <c r="CT1688" s="307"/>
      <c r="CU1688" s="307"/>
      <c r="CV1688" s="307"/>
      <c r="CW1688" s="307"/>
      <c r="CX1688" s="307"/>
      <c r="CY1688" s="307"/>
      <c r="CZ1688" s="307"/>
      <c r="DA1688" s="307"/>
      <c r="DB1688" s="307"/>
      <c r="DC1688" s="307"/>
      <c r="DD1688" s="307"/>
      <c r="DE1688" s="307"/>
      <c r="DF1688" s="307"/>
      <c r="DG1688" s="307"/>
      <c r="DH1688" s="307"/>
      <c r="DI1688" s="390"/>
      <c r="DJ1688" s="390"/>
      <c r="DK1688" s="307"/>
      <c r="DL1688" s="307"/>
      <c r="DM1688" s="307"/>
      <c r="DN1688" s="307"/>
      <c r="DO1688" s="307"/>
      <c r="DP1688" s="307"/>
      <c r="DQ1688" s="307"/>
      <c r="DR1688" s="307"/>
      <c r="DS1688" s="307"/>
      <c r="DT1688" s="307"/>
      <c r="DU1688" s="307"/>
      <c r="DV1688" s="307"/>
      <c r="DW1688" s="307"/>
      <c r="DX1688" s="307"/>
      <c r="DY1688" s="307"/>
      <c r="DZ1688" s="307"/>
      <c r="EA1688" s="307"/>
      <c r="EB1688" s="307"/>
      <c r="EC1688" s="307"/>
      <c r="ED1688" s="307"/>
      <c r="EE1688" s="307"/>
      <c r="EF1688" s="307"/>
      <c r="EG1688" s="307"/>
      <c r="EH1688" s="307"/>
      <c r="EI1688" s="307"/>
      <c r="EJ1688" s="307"/>
      <c r="EK1688" s="307"/>
      <c r="EL1688" s="307"/>
      <c r="EM1688" s="307"/>
      <c r="EN1688" s="307"/>
      <c r="EO1688" s="307"/>
      <c r="EP1688" s="307"/>
      <c r="EQ1688" s="307"/>
      <c r="ER1688" s="307"/>
      <c r="ES1688" s="307"/>
      <c r="ET1688" s="307"/>
      <c r="EU1688" s="390"/>
      <c r="EV1688" s="390"/>
      <c r="EW1688" s="307"/>
      <c r="EX1688" s="307"/>
      <c r="EY1688" s="307"/>
      <c r="EZ1688" s="307"/>
      <c r="FA1688" s="307"/>
      <c r="FB1688" s="307"/>
      <c r="FC1688" s="307"/>
      <c r="FD1688" s="307"/>
      <c r="FE1688" s="307"/>
      <c r="FF1688" s="307"/>
      <c r="FG1688" s="307"/>
      <c r="FH1688" s="307"/>
      <c r="FI1688" s="307"/>
      <c r="FJ1688" s="307"/>
      <c r="FK1688" s="307"/>
      <c r="FL1688" s="307"/>
      <c r="FM1688" s="307"/>
      <c r="FN1688" s="307"/>
      <c r="FO1688" s="307"/>
      <c r="FP1688" s="307"/>
      <c r="FQ1688" s="307"/>
      <c r="FR1688" s="307"/>
      <c r="FS1688" s="307"/>
      <c r="FT1688" s="307"/>
      <c r="FU1688" s="307"/>
      <c r="FV1688" s="307"/>
      <c r="FW1688" s="307"/>
      <c r="FX1688" s="307"/>
      <c r="FY1688" s="307"/>
      <c r="FZ1688" s="307"/>
      <c r="GA1688" s="307"/>
      <c r="GB1688" s="307"/>
      <c r="GC1688" s="307"/>
      <c r="GD1688" s="307"/>
      <c r="GE1688" s="307"/>
      <c r="GF1688" s="307"/>
      <c r="GG1688" s="307"/>
      <c r="GH1688" s="307"/>
      <c r="GI1688" s="307"/>
      <c r="GJ1688" s="307"/>
      <c r="GK1688" s="307"/>
      <c r="GL1688" s="307"/>
      <c r="GM1688" s="307"/>
      <c r="GN1688" s="307"/>
      <c r="GO1688" s="307"/>
      <c r="GP1688" s="307"/>
      <c r="GQ1688" s="307"/>
      <c r="GR1688" s="307"/>
      <c r="GS1688" s="307"/>
      <c r="GT1688" s="307"/>
      <c r="GU1688" s="307"/>
      <c r="GV1688" s="307"/>
      <c r="GW1688" s="307"/>
      <c r="GX1688" s="307"/>
      <c r="GY1688" s="307"/>
      <c r="GZ1688" s="307"/>
      <c r="HA1688" s="307"/>
      <c r="HB1688" s="307"/>
      <c r="HC1688" s="307"/>
      <c r="HD1688" s="307"/>
      <c r="HE1688" s="307"/>
      <c r="HF1688" s="307"/>
      <c r="HG1688" s="307"/>
      <c r="HH1688" s="307"/>
      <c r="HI1688" s="307"/>
      <c r="HJ1688" s="307"/>
      <c r="HK1688" s="307"/>
      <c r="HL1688" s="307"/>
      <c r="HM1688" s="307"/>
      <c r="HN1688" s="307"/>
      <c r="HO1688" s="307"/>
      <c r="HP1688" s="307"/>
      <c r="HQ1688" s="307"/>
      <c r="HR1688" s="307"/>
      <c r="HS1688" s="307"/>
      <c r="HT1688" s="307"/>
      <c r="HU1688" s="307"/>
      <c r="HV1688" s="307"/>
      <c r="HW1688" s="307"/>
      <c r="HX1688" s="307"/>
      <c r="HY1688" s="307"/>
      <c r="HZ1688" s="307"/>
      <c r="IA1688" s="307"/>
      <c r="IB1688" s="307"/>
      <c r="IC1688" s="307"/>
      <c r="ID1688" s="307"/>
      <c r="IE1688" s="307"/>
      <c r="IF1688" s="307"/>
      <c r="IG1688" s="307"/>
      <c r="IH1688" s="307"/>
      <c r="II1688" s="307"/>
      <c r="IJ1688" s="307"/>
      <c r="IK1688" s="307"/>
      <c r="IL1688" s="307"/>
      <c r="IM1688" s="307"/>
      <c r="IN1688" s="307"/>
      <c r="IO1688" s="307"/>
      <c r="IP1688" s="307"/>
      <c r="IQ1688" s="307"/>
      <c r="IR1688" s="307"/>
      <c r="IS1688" s="307"/>
      <c r="IT1688" s="307"/>
      <c r="IU1688" s="307"/>
      <c r="IV1688" s="307"/>
      <c r="IW1688" s="307"/>
      <c r="IX1688" s="307"/>
      <c r="IY1688" s="307"/>
      <c r="IZ1688" s="307"/>
      <c r="JA1688" s="307"/>
      <c r="JB1688" s="307"/>
      <c r="JC1688" s="307"/>
      <c r="JD1688" s="307"/>
      <c r="JE1688" s="307"/>
      <c r="JF1688" s="307"/>
      <c r="JG1688" s="307"/>
      <c r="JH1688" s="307"/>
      <c r="JI1688" s="307"/>
      <c r="JJ1688" s="307"/>
      <c r="JK1688" s="307"/>
      <c r="JL1688" s="307"/>
      <c r="JM1688" s="307"/>
      <c r="JN1688" s="307"/>
      <c r="JO1688" s="307"/>
      <c r="JP1688" s="307"/>
      <c r="JQ1688" s="307"/>
      <c r="JR1688" s="307"/>
      <c r="JS1688" s="307"/>
      <c r="JT1688" s="307"/>
      <c r="JU1688" s="307"/>
      <c r="JV1688" s="307"/>
      <c r="JW1688" s="307"/>
      <c r="JX1688" s="307"/>
      <c r="JY1688" s="307"/>
      <c r="JZ1688" s="307"/>
      <c r="KA1688" s="307"/>
      <c r="KB1688" s="307"/>
      <c r="KC1688" s="307"/>
      <c r="KD1688" s="307"/>
      <c r="KE1688" s="307"/>
      <c r="KF1688" s="307"/>
      <c r="KG1688" s="307"/>
      <c r="KH1688" s="307"/>
      <c r="KI1688" s="307"/>
      <c r="KJ1688" s="307"/>
      <c r="KK1688" s="307"/>
      <c r="KL1688" s="307"/>
      <c r="KM1688" s="307"/>
      <c r="KN1688" s="307"/>
      <c r="KO1688" s="307"/>
      <c r="KP1688" s="307"/>
      <c r="KQ1688" s="307"/>
      <c r="KR1688" s="307"/>
      <c r="KS1688" s="307"/>
      <c r="KT1688" s="307"/>
    </row>
    <row r="1689" spans="14:306" s="56" customFormat="1" ht="15" customHeight="1">
      <c r="N1689" s="410"/>
      <c r="O1689" s="410"/>
      <c r="P1689" s="311"/>
      <c r="Q1689" s="311"/>
      <c r="R1689" s="311"/>
      <c r="AG1689" s="57"/>
      <c r="AH1689" s="57"/>
      <c r="AI1689" s="57"/>
      <c r="AJ1689" s="57"/>
      <c r="AK1689" s="57"/>
      <c r="AL1689" s="57"/>
      <c r="AM1689" s="57"/>
      <c r="AN1689" s="57"/>
      <c r="AO1689" s="57"/>
      <c r="AP1689" s="57"/>
      <c r="AQ1689" s="57"/>
      <c r="AR1689" s="57"/>
      <c r="AS1689" s="57"/>
      <c r="AT1689" s="57"/>
      <c r="AU1689" s="57"/>
      <c r="AV1689" s="57"/>
      <c r="AW1689" s="57"/>
      <c r="AX1689" s="57"/>
      <c r="AY1689" s="57"/>
      <c r="AZ1689" s="57"/>
      <c r="BA1689" s="57"/>
      <c r="BB1689" s="57"/>
      <c r="BC1689" s="57"/>
      <c r="BD1689" s="57"/>
      <c r="BE1689" s="57"/>
      <c r="BF1689" s="57"/>
      <c r="BG1689" s="57"/>
      <c r="BH1689" s="57"/>
      <c r="BI1689" s="57"/>
      <c r="BJ1689" s="57"/>
      <c r="BK1689" s="57"/>
      <c r="BL1689" s="57"/>
      <c r="BM1689" s="57"/>
      <c r="BN1689" s="57"/>
      <c r="CB1689" s="307"/>
      <c r="CC1689" s="307"/>
      <c r="CD1689" s="307"/>
      <c r="CE1689" s="307"/>
      <c r="CF1689" s="307"/>
      <c r="CG1689" s="307"/>
      <c r="CH1689" s="307"/>
      <c r="CI1689" s="307"/>
      <c r="CJ1689" s="307"/>
      <c r="CK1689" s="307"/>
      <c r="CL1689" s="307"/>
      <c r="CM1689" s="307"/>
      <c r="CN1689" s="307"/>
      <c r="CO1689" s="307"/>
      <c r="CP1689" s="307"/>
      <c r="CQ1689" s="307"/>
      <c r="CR1689" s="307"/>
      <c r="CS1689" s="307"/>
      <c r="CT1689" s="307"/>
      <c r="CU1689" s="307"/>
      <c r="CV1689" s="307"/>
      <c r="CW1689" s="307"/>
      <c r="CX1689" s="307"/>
      <c r="CY1689" s="307"/>
      <c r="CZ1689" s="307"/>
      <c r="DA1689" s="307"/>
      <c r="DB1689" s="307"/>
      <c r="DC1689" s="307"/>
      <c r="DD1689" s="307"/>
      <c r="DE1689" s="307"/>
      <c r="DF1689" s="307"/>
      <c r="DG1689" s="307"/>
      <c r="DH1689" s="307"/>
      <c r="DI1689" s="390"/>
      <c r="DJ1689" s="390"/>
      <c r="DK1689" s="307"/>
      <c r="DL1689" s="307"/>
      <c r="DM1689" s="307"/>
      <c r="DN1689" s="307"/>
      <c r="DO1689" s="307"/>
      <c r="DP1689" s="307"/>
      <c r="DQ1689" s="307"/>
      <c r="DR1689" s="307"/>
      <c r="DS1689" s="307"/>
      <c r="DT1689" s="307"/>
      <c r="DU1689" s="307"/>
      <c r="DV1689" s="307"/>
      <c r="DW1689" s="307"/>
      <c r="DX1689" s="307"/>
      <c r="DY1689" s="307"/>
      <c r="DZ1689" s="307"/>
      <c r="EA1689" s="307"/>
      <c r="EB1689" s="307"/>
      <c r="EC1689" s="307"/>
      <c r="ED1689" s="307"/>
      <c r="EE1689" s="307"/>
      <c r="EF1689" s="307"/>
      <c r="EG1689" s="307"/>
      <c r="EH1689" s="307"/>
      <c r="EI1689" s="307"/>
      <c r="EJ1689" s="307"/>
      <c r="EK1689" s="307"/>
      <c r="EL1689" s="307"/>
      <c r="EM1689" s="307"/>
      <c r="EN1689" s="307"/>
      <c r="EO1689" s="307"/>
      <c r="EP1689" s="307"/>
      <c r="EQ1689" s="307"/>
      <c r="ER1689" s="307"/>
      <c r="ES1689" s="307"/>
      <c r="ET1689" s="307"/>
      <c r="EU1689" s="390"/>
      <c r="EV1689" s="390"/>
      <c r="EW1689" s="307"/>
      <c r="EX1689" s="307"/>
      <c r="EY1689" s="307"/>
      <c r="EZ1689" s="307"/>
      <c r="FA1689" s="307"/>
      <c r="FB1689" s="307"/>
      <c r="FC1689" s="307"/>
      <c r="FD1689" s="307"/>
      <c r="FE1689" s="307"/>
      <c r="FF1689" s="307"/>
      <c r="FG1689" s="307"/>
      <c r="FH1689" s="307"/>
      <c r="FI1689" s="307"/>
      <c r="FJ1689" s="307"/>
      <c r="FK1689" s="307"/>
      <c r="FL1689" s="307"/>
      <c r="FM1689" s="307"/>
      <c r="FN1689" s="307"/>
      <c r="FO1689" s="307"/>
      <c r="FP1689" s="307"/>
      <c r="FQ1689" s="307"/>
      <c r="FR1689" s="307"/>
      <c r="FS1689" s="307"/>
      <c r="FT1689" s="307"/>
      <c r="FU1689" s="307"/>
      <c r="FV1689" s="307"/>
      <c r="FW1689" s="307"/>
      <c r="FX1689" s="307"/>
      <c r="FY1689" s="307"/>
      <c r="FZ1689" s="307"/>
      <c r="GA1689" s="307"/>
      <c r="GB1689" s="307"/>
      <c r="GC1689" s="307"/>
      <c r="GD1689" s="307"/>
      <c r="GE1689" s="307"/>
      <c r="GF1689" s="307"/>
      <c r="GG1689" s="307"/>
      <c r="GH1689" s="307"/>
      <c r="GI1689" s="307"/>
      <c r="GJ1689" s="307"/>
      <c r="GK1689" s="307"/>
      <c r="GL1689" s="307"/>
      <c r="GM1689" s="307"/>
      <c r="GN1689" s="307"/>
      <c r="GO1689" s="307"/>
      <c r="GP1689" s="307"/>
      <c r="GQ1689" s="307"/>
      <c r="GR1689" s="307"/>
      <c r="GS1689" s="307"/>
      <c r="GT1689" s="307"/>
      <c r="GU1689" s="307"/>
      <c r="GV1689" s="307"/>
      <c r="GW1689" s="307"/>
      <c r="GX1689" s="307"/>
      <c r="GY1689" s="307"/>
      <c r="GZ1689" s="307"/>
      <c r="HA1689" s="307"/>
      <c r="HB1689" s="307"/>
      <c r="HC1689" s="307"/>
      <c r="HD1689" s="307"/>
      <c r="HE1689" s="307"/>
      <c r="HF1689" s="307"/>
      <c r="HG1689" s="307"/>
      <c r="HH1689" s="307"/>
      <c r="HI1689" s="307"/>
      <c r="HJ1689" s="307"/>
      <c r="HK1689" s="307"/>
      <c r="HL1689" s="307"/>
      <c r="HM1689" s="307"/>
      <c r="HN1689" s="307"/>
      <c r="HO1689" s="307"/>
      <c r="HP1689" s="307"/>
      <c r="HQ1689" s="307"/>
      <c r="HR1689" s="307"/>
      <c r="HS1689" s="307"/>
      <c r="HT1689" s="307"/>
      <c r="HU1689" s="307"/>
      <c r="HV1689" s="307"/>
      <c r="HW1689" s="307"/>
      <c r="HX1689" s="307"/>
      <c r="HY1689" s="307"/>
      <c r="HZ1689" s="307"/>
      <c r="IA1689" s="307"/>
      <c r="IB1689" s="307"/>
      <c r="IC1689" s="307"/>
      <c r="ID1689" s="307"/>
      <c r="IE1689" s="307"/>
      <c r="IF1689" s="307"/>
      <c r="IG1689" s="307"/>
      <c r="IH1689" s="307"/>
      <c r="II1689" s="307"/>
      <c r="IJ1689" s="307"/>
      <c r="IK1689" s="307"/>
      <c r="IL1689" s="307"/>
      <c r="IM1689" s="307"/>
      <c r="IN1689" s="307"/>
      <c r="IO1689" s="307"/>
      <c r="IP1689" s="307"/>
      <c r="IQ1689" s="307"/>
      <c r="IR1689" s="307"/>
      <c r="IS1689" s="307"/>
      <c r="IT1689" s="307"/>
      <c r="IU1689" s="307"/>
      <c r="IV1689" s="307"/>
      <c r="IW1689" s="307"/>
      <c r="IX1689" s="307"/>
      <c r="IY1689" s="307"/>
      <c r="IZ1689" s="307"/>
      <c r="JA1689" s="307"/>
      <c r="JB1689" s="307"/>
      <c r="JC1689" s="307"/>
      <c r="JD1689" s="307"/>
      <c r="JE1689" s="307"/>
      <c r="JF1689" s="307"/>
      <c r="JG1689" s="307"/>
      <c r="JH1689" s="307"/>
      <c r="JI1689" s="307"/>
      <c r="JJ1689" s="307"/>
      <c r="JK1689" s="307"/>
      <c r="JL1689" s="307"/>
      <c r="JM1689" s="307"/>
      <c r="JN1689" s="307"/>
      <c r="JO1689" s="307"/>
      <c r="JP1689" s="307"/>
      <c r="JQ1689" s="307"/>
      <c r="JR1689" s="307"/>
      <c r="JS1689" s="307"/>
      <c r="JT1689" s="307"/>
      <c r="JU1689" s="307"/>
      <c r="JV1689" s="307"/>
      <c r="JW1689" s="307"/>
      <c r="JX1689" s="307"/>
      <c r="JY1689" s="307"/>
      <c r="JZ1689" s="307"/>
      <c r="KA1689" s="307"/>
      <c r="KB1689" s="307"/>
      <c r="KC1689" s="307"/>
      <c r="KD1689" s="307"/>
      <c r="KE1689" s="307"/>
      <c r="KF1689" s="307"/>
      <c r="KG1689" s="307"/>
      <c r="KH1689" s="307"/>
      <c r="KI1689" s="307"/>
      <c r="KJ1689" s="307"/>
      <c r="KK1689" s="307"/>
      <c r="KL1689" s="307"/>
      <c r="KM1689" s="307"/>
      <c r="KN1689" s="307"/>
      <c r="KO1689" s="307"/>
      <c r="KP1689" s="307"/>
      <c r="KQ1689" s="307"/>
      <c r="KR1689" s="307"/>
      <c r="KS1689" s="307"/>
      <c r="KT1689" s="307"/>
    </row>
    <row r="1690" spans="14:306" s="56" customFormat="1" ht="15" customHeight="1">
      <c r="N1690" s="410"/>
      <c r="O1690" s="410"/>
      <c r="P1690" s="311"/>
      <c r="Q1690" s="311"/>
      <c r="R1690" s="311"/>
      <c r="AG1690" s="57"/>
      <c r="AH1690" s="57"/>
      <c r="AI1690" s="57"/>
      <c r="AJ1690" s="57"/>
      <c r="AK1690" s="57"/>
      <c r="AL1690" s="57"/>
      <c r="AM1690" s="57"/>
      <c r="AN1690" s="57"/>
      <c r="AO1690" s="57"/>
      <c r="AP1690" s="57"/>
      <c r="AQ1690" s="57"/>
      <c r="AR1690" s="57"/>
      <c r="AS1690" s="57"/>
      <c r="AT1690" s="57"/>
      <c r="AU1690" s="57"/>
      <c r="AV1690" s="57"/>
      <c r="AW1690" s="57"/>
      <c r="AX1690" s="57"/>
      <c r="AY1690" s="57"/>
      <c r="AZ1690" s="57"/>
      <c r="BA1690" s="57"/>
      <c r="BB1690" s="57"/>
      <c r="BC1690" s="57"/>
      <c r="BD1690" s="57"/>
      <c r="BE1690" s="57"/>
      <c r="BF1690" s="57"/>
      <c r="BG1690" s="57"/>
      <c r="BH1690" s="57"/>
      <c r="BI1690" s="57"/>
      <c r="BJ1690" s="57"/>
      <c r="BK1690" s="57"/>
      <c r="BL1690" s="57"/>
      <c r="BM1690" s="57"/>
      <c r="BN1690" s="57"/>
      <c r="CB1690" s="307"/>
      <c r="CC1690" s="307"/>
      <c r="CD1690" s="307"/>
      <c r="CE1690" s="307"/>
      <c r="CF1690" s="307"/>
      <c r="CG1690" s="307"/>
      <c r="CH1690" s="307"/>
      <c r="CI1690" s="307"/>
      <c r="CJ1690" s="307"/>
      <c r="CK1690" s="307"/>
      <c r="CL1690" s="307"/>
      <c r="CM1690" s="307"/>
      <c r="CN1690" s="307"/>
      <c r="CO1690" s="307"/>
      <c r="CP1690" s="307"/>
      <c r="CQ1690" s="307"/>
      <c r="CR1690" s="307"/>
      <c r="CS1690" s="307"/>
      <c r="CT1690" s="307"/>
      <c r="CU1690" s="307"/>
      <c r="CV1690" s="307"/>
      <c r="CW1690" s="307"/>
      <c r="CX1690" s="307"/>
      <c r="CY1690" s="307"/>
      <c r="CZ1690" s="307"/>
      <c r="DA1690" s="307"/>
      <c r="DB1690" s="307"/>
      <c r="DC1690" s="307"/>
      <c r="DD1690" s="307"/>
      <c r="DE1690" s="307"/>
      <c r="DF1690" s="307"/>
      <c r="DG1690" s="307"/>
      <c r="DH1690" s="307"/>
      <c r="DI1690" s="390"/>
      <c r="DJ1690" s="390"/>
      <c r="DK1690" s="307"/>
      <c r="DL1690" s="307"/>
      <c r="DM1690" s="307"/>
      <c r="DN1690" s="307"/>
      <c r="DO1690" s="307"/>
      <c r="DP1690" s="307"/>
      <c r="DQ1690" s="307"/>
      <c r="DR1690" s="307"/>
      <c r="DS1690" s="307"/>
      <c r="DT1690" s="307"/>
      <c r="DU1690" s="307"/>
      <c r="DV1690" s="307"/>
      <c r="DW1690" s="307"/>
      <c r="DX1690" s="307"/>
      <c r="DY1690" s="307"/>
      <c r="DZ1690" s="307"/>
      <c r="EA1690" s="307"/>
      <c r="EB1690" s="307"/>
      <c r="EC1690" s="307"/>
      <c r="ED1690" s="307"/>
      <c r="EE1690" s="307"/>
      <c r="EF1690" s="307"/>
      <c r="EG1690" s="307"/>
      <c r="EH1690" s="307"/>
      <c r="EI1690" s="307"/>
      <c r="EJ1690" s="307"/>
      <c r="EK1690" s="307"/>
      <c r="EL1690" s="307"/>
      <c r="EM1690" s="307"/>
      <c r="EN1690" s="307"/>
      <c r="EO1690" s="307"/>
      <c r="EP1690" s="307"/>
      <c r="EQ1690" s="307"/>
      <c r="ER1690" s="307"/>
      <c r="ES1690" s="307"/>
      <c r="ET1690" s="307"/>
      <c r="EU1690" s="390"/>
      <c r="EV1690" s="390"/>
      <c r="EW1690" s="307"/>
      <c r="EX1690" s="307"/>
      <c r="EY1690" s="307"/>
      <c r="EZ1690" s="307"/>
      <c r="FA1690" s="307"/>
      <c r="FB1690" s="307"/>
      <c r="FC1690" s="307"/>
      <c r="FD1690" s="307"/>
      <c r="FE1690" s="307"/>
      <c r="FF1690" s="307"/>
      <c r="FG1690" s="307"/>
      <c r="FH1690" s="307"/>
      <c r="FI1690" s="307"/>
      <c r="FJ1690" s="307"/>
      <c r="FK1690" s="307"/>
      <c r="FL1690" s="307"/>
      <c r="FM1690" s="307"/>
      <c r="FN1690" s="307"/>
      <c r="FO1690" s="307"/>
      <c r="FP1690" s="307"/>
      <c r="FQ1690" s="307"/>
      <c r="FR1690" s="307"/>
      <c r="FS1690" s="307"/>
      <c r="FT1690" s="307"/>
      <c r="FU1690" s="307"/>
      <c r="FV1690" s="307"/>
      <c r="FW1690" s="307"/>
      <c r="FX1690" s="307"/>
      <c r="FY1690" s="307"/>
      <c r="FZ1690" s="307"/>
      <c r="GA1690" s="307"/>
      <c r="GB1690" s="307"/>
      <c r="GC1690" s="307"/>
      <c r="GD1690" s="307"/>
      <c r="GE1690" s="307"/>
      <c r="GF1690" s="307"/>
      <c r="GG1690" s="307"/>
      <c r="GH1690" s="307"/>
      <c r="GI1690" s="307"/>
      <c r="GJ1690" s="307"/>
      <c r="GK1690" s="307"/>
      <c r="GL1690" s="307"/>
      <c r="GM1690" s="307"/>
      <c r="GN1690" s="307"/>
      <c r="GO1690" s="307"/>
      <c r="GP1690" s="307"/>
      <c r="GQ1690" s="307"/>
      <c r="GR1690" s="307"/>
      <c r="GS1690" s="307"/>
      <c r="GT1690" s="307"/>
      <c r="GU1690" s="307"/>
      <c r="GV1690" s="307"/>
      <c r="GW1690" s="307"/>
      <c r="GX1690" s="307"/>
      <c r="GY1690" s="307"/>
      <c r="GZ1690" s="307"/>
      <c r="HA1690" s="307"/>
      <c r="HB1690" s="307"/>
      <c r="HC1690" s="307"/>
      <c r="HD1690" s="307"/>
      <c r="HE1690" s="307"/>
      <c r="HF1690" s="307"/>
      <c r="HG1690" s="307"/>
      <c r="HH1690" s="307"/>
      <c r="HI1690" s="307"/>
      <c r="HJ1690" s="307"/>
      <c r="HK1690" s="307"/>
      <c r="HL1690" s="307"/>
      <c r="HM1690" s="307"/>
      <c r="HN1690" s="307"/>
      <c r="HO1690" s="307"/>
      <c r="HP1690" s="307"/>
      <c r="HQ1690" s="307"/>
      <c r="HR1690" s="307"/>
      <c r="HS1690" s="307"/>
      <c r="HT1690" s="307"/>
      <c r="HU1690" s="307"/>
      <c r="HV1690" s="307"/>
      <c r="HW1690" s="307"/>
      <c r="HX1690" s="307"/>
      <c r="HY1690" s="307"/>
      <c r="HZ1690" s="307"/>
      <c r="IA1690" s="307"/>
      <c r="IB1690" s="307"/>
      <c r="IC1690" s="307"/>
      <c r="ID1690" s="307"/>
      <c r="IE1690" s="307"/>
      <c r="IF1690" s="307"/>
      <c r="IG1690" s="307"/>
      <c r="IH1690" s="307"/>
      <c r="II1690" s="307"/>
      <c r="IJ1690" s="307"/>
      <c r="IK1690" s="307"/>
      <c r="IL1690" s="307"/>
      <c r="IM1690" s="307"/>
      <c r="IN1690" s="307"/>
      <c r="IO1690" s="307"/>
      <c r="IP1690" s="307"/>
      <c r="IQ1690" s="307"/>
      <c r="IR1690" s="307"/>
      <c r="IS1690" s="307"/>
      <c r="IT1690" s="307"/>
      <c r="IU1690" s="307"/>
      <c r="IV1690" s="307"/>
      <c r="IW1690" s="307"/>
      <c r="IX1690" s="307"/>
      <c r="IY1690" s="307"/>
      <c r="IZ1690" s="307"/>
      <c r="JA1690" s="307"/>
      <c r="JB1690" s="307"/>
      <c r="JC1690" s="307"/>
      <c r="JD1690" s="307"/>
      <c r="JE1690" s="307"/>
      <c r="JF1690" s="307"/>
      <c r="JG1690" s="307"/>
      <c r="JH1690" s="307"/>
      <c r="JI1690" s="307"/>
      <c r="JJ1690" s="307"/>
      <c r="JK1690" s="307"/>
      <c r="JL1690" s="307"/>
      <c r="JM1690" s="307"/>
      <c r="JN1690" s="307"/>
      <c r="JO1690" s="307"/>
      <c r="JP1690" s="307"/>
      <c r="JQ1690" s="307"/>
      <c r="JR1690" s="307"/>
      <c r="JS1690" s="307"/>
      <c r="JT1690" s="307"/>
      <c r="JU1690" s="307"/>
      <c r="JV1690" s="307"/>
      <c r="JW1690" s="307"/>
      <c r="JX1690" s="307"/>
      <c r="JY1690" s="307"/>
      <c r="JZ1690" s="307"/>
      <c r="KA1690" s="307"/>
      <c r="KB1690" s="307"/>
      <c r="KC1690" s="307"/>
      <c r="KD1690" s="307"/>
      <c r="KE1690" s="307"/>
      <c r="KF1690" s="307"/>
      <c r="KG1690" s="307"/>
      <c r="KH1690" s="307"/>
      <c r="KI1690" s="307"/>
      <c r="KJ1690" s="307"/>
      <c r="KK1690" s="307"/>
      <c r="KL1690" s="307"/>
      <c r="KM1690" s="307"/>
      <c r="KN1690" s="307"/>
      <c r="KO1690" s="307"/>
      <c r="KP1690" s="307"/>
      <c r="KQ1690" s="307"/>
      <c r="KR1690" s="307"/>
      <c r="KS1690" s="307"/>
      <c r="KT1690" s="307"/>
    </row>
    <row r="1691" spans="14:306" s="56" customFormat="1" ht="15" customHeight="1">
      <c r="N1691" s="410"/>
      <c r="O1691" s="410"/>
      <c r="P1691" s="311"/>
      <c r="Q1691" s="311"/>
      <c r="R1691" s="311"/>
      <c r="AG1691" s="57"/>
      <c r="AH1691" s="57"/>
      <c r="AI1691" s="57"/>
      <c r="AJ1691" s="57"/>
      <c r="AK1691" s="57"/>
      <c r="AL1691" s="57"/>
      <c r="AM1691" s="57"/>
      <c r="AN1691" s="57"/>
      <c r="AO1691" s="57"/>
      <c r="AP1691" s="57"/>
      <c r="AQ1691" s="57"/>
      <c r="AR1691" s="57"/>
      <c r="AS1691" s="57"/>
      <c r="AT1691" s="57"/>
      <c r="AU1691" s="57"/>
      <c r="AV1691" s="57"/>
      <c r="AW1691" s="57"/>
      <c r="AX1691" s="57"/>
      <c r="AY1691" s="57"/>
      <c r="AZ1691" s="57"/>
      <c r="BA1691" s="57"/>
      <c r="BB1691" s="57"/>
      <c r="BC1691" s="57"/>
      <c r="BD1691" s="57"/>
      <c r="BE1691" s="57"/>
      <c r="BF1691" s="57"/>
      <c r="BG1691" s="57"/>
      <c r="BH1691" s="57"/>
      <c r="BI1691" s="57"/>
      <c r="BJ1691" s="57"/>
      <c r="BK1691" s="57"/>
      <c r="BL1691" s="57"/>
      <c r="BM1691" s="57"/>
      <c r="BN1691" s="57"/>
      <c r="CB1691" s="307"/>
      <c r="CC1691" s="307"/>
      <c r="CD1691" s="307"/>
      <c r="CE1691" s="307"/>
      <c r="CF1691" s="307"/>
      <c r="CG1691" s="307"/>
      <c r="CH1691" s="307"/>
      <c r="CI1691" s="307"/>
      <c r="CJ1691" s="307"/>
      <c r="CK1691" s="307"/>
      <c r="CL1691" s="307"/>
      <c r="CM1691" s="307"/>
      <c r="CN1691" s="307"/>
      <c r="CO1691" s="307"/>
      <c r="CP1691" s="307"/>
      <c r="CQ1691" s="307"/>
      <c r="CR1691" s="307"/>
      <c r="CS1691" s="307"/>
      <c r="CT1691" s="307"/>
      <c r="CU1691" s="307"/>
      <c r="CV1691" s="307"/>
      <c r="CW1691" s="307"/>
      <c r="CX1691" s="307"/>
      <c r="CY1691" s="307"/>
      <c r="CZ1691" s="307"/>
      <c r="DA1691" s="307"/>
      <c r="DB1691" s="307"/>
      <c r="DC1691" s="307"/>
      <c r="DD1691" s="307"/>
      <c r="DE1691" s="307"/>
      <c r="DF1691" s="307"/>
      <c r="DG1691" s="307"/>
      <c r="DH1691" s="307"/>
      <c r="DI1691" s="390"/>
      <c r="DJ1691" s="390"/>
      <c r="DK1691" s="307"/>
      <c r="DL1691" s="307"/>
      <c r="DM1691" s="307"/>
      <c r="DN1691" s="307"/>
      <c r="DO1691" s="307"/>
      <c r="DP1691" s="307"/>
      <c r="DQ1691" s="307"/>
      <c r="DR1691" s="307"/>
      <c r="DS1691" s="307"/>
      <c r="DT1691" s="307"/>
      <c r="DU1691" s="307"/>
      <c r="DV1691" s="307"/>
      <c r="DW1691" s="307"/>
      <c r="DX1691" s="307"/>
      <c r="DY1691" s="307"/>
      <c r="DZ1691" s="307"/>
      <c r="EA1691" s="307"/>
      <c r="EB1691" s="307"/>
      <c r="EC1691" s="307"/>
      <c r="ED1691" s="307"/>
      <c r="EE1691" s="307"/>
      <c r="EF1691" s="307"/>
      <c r="EG1691" s="307"/>
      <c r="EH1691" s="307"/>
      <c r="EI1691" s="307"/>
      <c r="EJ1691" s="307"/>
      <c r="EK1691" s="307"/>
      <c r="EL1691" s="307"/>
      <c r="EM1691" s="307"/>
      <c r="EN1691" s="307"/>
      <c r="EO1691" s="307"/>
      <c r="EP1691" s="307"/>
      <c r="EQ1691" s="307"/>
      <c r="ER1691" s="307"/>
      <c r="ES1691" s="307"/>
      <c r="ET1691" s="307"/>
      <c r="EU1691" s="390"/>
      <c r="EV1691" s="390"/>
      <c r="EW1691" s="307"/>
      <c r="EX1691" s="307"/>
      <c r="EY1691" s="307"/>
      <c r="EZ1691" s="307"/>
      <c r="FA1691" s="307"/>
      <c r="FB1691" s="307"/>
      <c r="FC1691" s="307"/>
      <c r="FD1691" s="307"/>
      <c r="FE1691" s="307"/>
      <c r="FF1691" s="307"/>
      <c r="FG1691" s="307"/>
      <c r="FH1691" s="307"/>
      <c r="FI1691" s="307"/>
      <c r="FJ1691" s="307"/>
      <c r="FK1691" s="307"/>
      <c r="FL1691" s="307"/>
      <c r="FM1691" s="307"/>
      <c r="FN1691" s="307"/>
      <c r="FO1691" s="307"/>
      <c r="FP1691" s="307"/>
      <c r="FQ1691" s="307"/>
      <c r="FR1691" s="307"/>
      <c r="FS1691" s="307"/>
      <c r="FT1691" s="307"/>
      <c r="FU1691" s="307"/>
      <c r="FV1691" s="307"/>
      <c r="FW1691" s="307"/>
      <c r="FX1691" s="307"/>
      <c r="FY1691" s="307"/>
      <c r="FZ1691" s="307"/>
      <c r="GA1691" s="307"/>
      <c r="GB1691" s="307"/>
      <c r="GC1691" s="307"/>
      <c r="GD1691" s="307"/>
      <c r="GE1691" s="307"/>
      <c r="GF1691" s="307"/>
      <c r="GG1691" s="307"/>
      <c r="GH1691" s="307"/>
      <c r="GI1691" s="307"/>
      <c r="GJ1691" s="307"/>
      <c r="GK1691" s="307"/>
      <c r="GL1691" s="307"/>
      <c r="GM1691" s="307"/>
      <c r="GN1691" s="307"/>
      <c r="GO1691" s="307"/>
      <c r="GP1691" s="307"/>
      <c r="GQ1691" s="307"/>
      <c r="GR1691" s="307"/>
      <c r="GS1691" s="307"/>
      <c r="GT1691" s="307"/>
      <c r="GU1691" s="307"/>
      <c r="GV1691" s="307"/>
      <c r="GW1691" s="307"/>
      <c r="GX1691" s="307"/>
      <c r="GY1691" s="307"/>
      <c r="GZ1691" s="307"/>
      <c r="HA1691" s="307"/>
      <c r="HB1691" s="307"/>
      <c r="HC1691" s="307"/>
      <c r="HD1691" s="307"/>
      <c r="HE1691" s="307"/>
      <c r="HF1691" s="307"/>
      <c r="HG1691" s="307"/>
      <c r="HH1691" s="307"/>
      <c r="HI1691" s="307"/>
      <c r="HJ1691" s="307"/>
      <c r="HK1691" s="307"/>
      <c r="HL1691" s="307"/>
      <c r="HM1691" s="307"/>
      <c r="HN1691" s="307"/>
      <c r="HO1691" s="307"/>
      <c r="HP1691" s="307"/>
      <c r="HQ1691" s="307"/>
      <c r="HR1691" s="307"/>
      <c r="HS1691" s="307"/>
      <c r="HT1691" s="307"/>
      <c r="HU1691" s="307"/>
      <c r="HV1691" s="307"/>
      <c r="HW1691" s="307"/>
      <c r="HX1691" s="307"/>
      <c r="HY1691" s="307"/>
      <c r="HZ1691" s="307"/>
      <c r="IA1691" s="307"/>
      <c r="IB1691" s="307"/>
      <c r="IC1691" s="307"/>
      <c r="ID1691" s="307"/>
      <c r="IE1691" s="307"/>
      <c r="IF1691" s="307"/>
      <c r="IG1691" s="307"/>
      <c r="IH1691" s="307"/>
      <c r="II1691" s="307"/>
      <c r="IJ1691" s="307"/>
      <c r="IK1691" s="307"/>
      <c r="IL1691" s="307"/>
      <c r="IM1691" s="307"/>
      <c r="IN1691" s="307"/>
      <c r="IO1691" s="307"/>
      <c r="IP1691" s="307"/>
      <c r="IQ1691" s="307"/>
      <c r="IR1691" s="307"/>
      <c r="IS1691" s="307"/>
      <c r="IT1691" s="307"/>
      <c r="IU1691" s="307"/>
      <c r="IV1691" s="307"/>
      <c r="IW1691" s="307"/>
      <c r="IX1691" s="307"/>
      <c r="IY1691" s="307"/>
      <c r="IZ1691" s="307"/>
      <c r="JA1691" s="307"/>
      <c r="JB1691" s="307"/>
      <c r="JC1691" s="307"/>
      <c r="JD1691" s="307"/>
      <c r="JE1691" s="307"/>
      <c r="JF1691" s="307"/>
      <c r="JG1691" s="307"/>
      <c r="JH1691" s="307"/>
      <c r="JI1691" s="307"/>
      <c r="JJ1691" s="307"/>
      <c r="JK1691" s="307"/>
      <c r="JL1691" s="307"/>
      <c r="JM1691" s="307"/>
      <c r="JN1691" s="307"/>
      <c r="JO1691" s="307"/>
      <c r="JP1691" s="307"/>
      <c r="JQ1691" s="307"/>
      <c r="JR1691" s="307"/>
      <c r="JS1691" s="307"/>
      <c r="JT1691" s="307"/>
      <c r="JU1691" s="307"/>
      <c r="JV1691" s="307"/>
      <c r="JW1691" s="307"/>
      <c r="JX1691" s="307"/>
      <c r="JY1691" s="307"/>
      <c r="JZ1691" s="307"/>
      <c r="KA1691" s="307"/>
      <c r="KB1691" s="307"/>
      <c r="KC1691" s="307"/>
      <c r="KD1691" s="307"/>
      <c r="KE1691" s="307"/>
      <c r="KF1691" s="307"/>
      <c r="KG1691" s="307"/>
      <c r="KH1691" s="307"/>
      <c r="KI1691" s="307"/>
      <c r="KJ1691" s="307"/>
      <c r="KK1691" s="307"/>
      <c r="KL1691" s="307"/>
      <c r="KM1691" s="307"/>
      <c r="KN1691" s="307"/>
      <c r="KO1691" s="307"/>
      <c r="KP1691" s="307"/>
      <c r="KQ1691" s="307"/>
      <c r="KR1691" s="307"/>
      <c r="KS1691" s="307"/>
      <c r="KT1691" s="307"/>
    </row>
    <row r="1692" spans="14:306" s="56" customFormat="1" ht="15" customHeight="1">
      <c r="N1692" s="410"/>
      <c r="O1692" s="410"/>
      <c r="P1692" s="311"/>
      <c r="Q1692" s="311"/>
      <c r="R1692" s="311"/>
      <c r="AG1692" s="57"/>
      <c r="AH1692" s="57"/>
      <c r="AI1692" s="57"/>
      <c r="AJ1692" s="57"/>
      <c r="AK1692" s="57"/>
      <c r="AL1692" s="57"/>
      <c r="AM1692" s="57"/>
      <c r="AN1692" s="57"/>
      <c r="AO1692" s="57"/>
      <c r="AP1692" s="57"/>
      <c r="AQ1692" s="57"/>
      <c r="AR1692" s="57"/>
      <c r="AS1692" s="57"/>
      <c r="AT1692" s="57"/>
      <c r="AU1692" s="57"/>
      <c r="AV1692" s="57"/>
      <c r="AW1692" s="57"/>
      <c r="AX1692" s="57"/>
      <c r="AY1692" s="57"/>
      <c r="AZ1692" s="57"/>
      <c r="BA1692" s="57"/>
      <c r="BB1692" s="57"/>
      <c r="BC1692" s="57"/>
      <c r="BD1692" s="57"/>
      <c r="BE1692" s="57"/>
      <c r="BF1692" s="57"/>
      <c r="BG1692" s="57"/>
      <c r="BH1692" s="57"/>
      <c r="BI1692" s="57"/>
      <c r="BJ1692" s="57"/>
      <c r="BK1692" s="57"/>
      <c r="BL1692" s="57"/>
      <c r="BM1692" s="57"/>
      <c r="BN1692" s="57"/>
      <c r="CB1692" s="307"/>
      <c r="CC1692" s="307"/>
      <c r="CD1692" s="307"/>
      <c r="CE1692" s="307"/>
      <c r="CF1692" s="307"/>
      <c r="CG1692" s="307"/>
      <c r="CH1692" s="307"/>
      <c r="CI1692" s="307"/>
      <c r="CJ1692" s="307"/>
      <c r="CK1692" s="307"/>
      <c r="CL1692" s="307"/>
      <c r="CM1692" s="307"/>
      <c r="CN1692" s="307"/>
      <c r="CO1692" s="307"/>
      <c r="CP1692" s="307"/>
      <c r="CQ1692" s="307"/>
      <c r="CR1692" s="307"/>
      <c r="CS1692" s="307"/>
      <c r="CT1692" s="307"/>
      <c r="CU1692" s="307"/>
      <c r="CV1692" s="307"/>
      <c r="CW1692" s="307"/>
      <c r="CX1692" s="307"/>
      <c r="CY1692" s="307"/>
      <c r="CZ1692" s="307"/>
      <c r="DA1692" s="307"/>
      <c r="DB1692" s="307"/>
      <c r="DC1692" s="307"/>
      <c r="DD1692" s="307"/>
      <c r="DE1692" s="307"/>
      <c r="DF1692" s="307"/>
      <c r="DG1692" s="307"/>
      <c r="DH1692" s="307"/>
      <c r="DI1692" s="390"/>
      <c r="DJ1692" s="390"/>
      <c r="DK1692" s="307"/>
      <c r="DL1692" s="307"/>
      <c r="DM1692" s="307"/>
      <c r="DN1692" s="307"/>
      <c r="DO1692" s="307"/>
      <c r="DP1692" s="307"/>
      <c r="DQ1692" s="307"/>
      <c r="DR1692" s="307"/>
      <c r="DS1692" s="307"/>
      <c r="DT1692" s="307"/>
      <c r="DU1692" s="307"/>
      <c r="DV1692" s="307"/>
      <c r="DW1692" s="307"/>
      <c r="DX1692" s="307"/>
      <c r="DY1692" s="307"/>
      <c r="DZ1692" s="307"/>
      <c r="EA1692" s="307"/>
      <c r="EB1692" s="307"/>
      <c r="EC1692" s="307"/>
      <c r="ED1692" s="307"/>
      <c r="EE1692" s="307"/>
      <c r="EF1692" s="307"/>
      <c r="EG1692" s="307"/>
      <c r="EH1692" s="307"/>
      <c r="EI1692" s="307"/>
      <c r="EJ1692" s="307"/>
      <c r="EK1692" s="307"/>
      <c r="EL1692" s="307"/>
      <c r="EM1692" s="307"/>
      <c r="EN1692" s="307"/>
      <c r="EO1692" s="307"/>
      <c r="EP1692" s="307"/>
      <c r="EQ1692" s="307"/>
      <c r="ER1692" s="307"/>
      <c r="ES1692" s="307"/>
      <c r="ET1692" s="307"/>
      <c r="EU1692" s="390"/>
      <c r="EV1692" s="390"/>
      <c r="EW1692" s="307"/>
      <c r="EX1692" s="307"/>
      <c r="EY1692" s="307"/>
      <c r="EZ1692" s="307"/>
      <c r="FA1692" s="307"/>
      <c r="FB1692" s="307"/>
      <c r="FC1692" s="307"/>
      <c r="FD1692" s="307"/>
      <c r="FE1692" s="307"/>
      <c r="FF1692" s="307"/>
      <c r="FG1692" s="307"/>
      <c r="FH1692" s="307"/>
      <c r="FI1692" s="307"/>
      <c r="FJ1692" s="307"/>
      <c r="FK1692" s="307"/>
      <c r="FL1692" s="307"/>
      <c r="FM1692" s="307"/>
      <c r="FN1692" s="307"/>
      <c r="FO1692" s="307"/>
      <c r="FP1692" s="307"/>
      <c r="FQ1692" s="307"/>
      <c r="FR1692" s="307"/>
      <c r="FS1692" s="307"/>
      <c r="FT1692" s="307"/>
      <c r="FU1692" s="307"/>
      <c r="FV1692" s="307"/>
      <c r="FW1692" s="307"/>
      <c r="FX1692" s="307"/>
      <c r="FY1692" s="307"/>
      <c r="FZ1692" s="307"/>
      <c r="GA1692" s="307"/>
      <c r="GB1692" s="307"/>
      <c r="GC1692" s="307"/>
      <c r="GD1692" s="307"/>
      <c r="GE1692" s="307"/>
      <c r="GF1692" s="307"/>
      <c r="GG1692" s="307"/>
      <c r="GH1692" s="307"/>
      <c r="GI1692" s="307"/>
      <c r="GJ1692" s="307"/>
      <c r="GK1692" s="307"/>
      <c r="GL1692" s="307"/>
      <c r="GM1692" s="307"/>
      <c r="GN1692" s="307"/>
      <c r="GO1692" s="307"/>
      <c r="GP1692" s="307"/>
      <c r="GQ1692" s="307"/>
      <c r="GR1692" s="307"/>
      <c r="GS1692" s="307"/>
      <c r="GT1692" s="307"/>
      <c r="GU1692" s="307"/>
      <c r="GV1692" s="307"/>
      <c r="GW1692" s="307"/>
      <c r="GX1692" s="307"/>
      <c r="GY1692" s="307"/>
      <c r="GZ1692" s="307"/>
      <c r="HA1692" s="307"/>
      <c r="HB1692" s="307"/>
      <c r="HC1692" s="307"/>
      <c r="HD1692" s="307"/>
      <c r="HE1692" s="307"/>
      <c r="HF1692" s="307"/>
      <c r="HG1692" s="307"/>
      <c r="HH1692" s="307"/>
      <c r="HI1692" s="307"/>
      <c r="HJ1692" s="307"/>
      <c r="HK1692" s="307"/>
      <c r="HL1692" s="307"/>
      <c r="HM1692" s="307"/>
      <c r="HN1692" s="307"/>
      <c r="HO1692" s="307"/>
      <c r="HP1692" s="307"/>
      <c r="HQ1692" s="307"/>
      <c r="HR1692" s="307"/>
      <c r="HS1692" s="307"/>
      <c r="HT1692" s="307"/>
      <c r="HU1692" s="307"/>
      <c r="HV1692" s="307"/>
      <c r="HW1692" s="307"/>
      <c r="HX1692" s="307"/>
      <c r="HY1692" s="307"/>
      <c r="HZ1692" s="307"/>
      <c r="IA1692" s="307"/>
      <c r="IB1692" s="307"/>
      <c r="IC1692" s="307"/>
      <c r="ID1692" s="307"/>
      <c r="IE1692" s="307"/>
      <c r="IF1692" s="307"/>
      <c r="IG1692" s="307"/>
      <c r="IH1692" s="307"/>
      <c r="II1692" s="307"/>
      <c r="IJ1692" s="307"/>
      <c r="IK1692" s="307"/>
      <c r="IL1692" s="307"/>
      <c r="IM1692" s="307"/>
      <c r="IN1692" s="307"/>
      <c r="IO1692" s="307"/>
      <c r="IP1692" s="307"/>
      <c r="IQ1692" s="307"/>
      <c r="IR1692" s="307"/>
      <c r="IS1692" s="307"/>
      <c r="IT1692" s="307"/>
      <c r="IU1692" s="307"/>
      <c r="IV1692" s="307"/>
      <c r="IW1692" s="307"/>
      <c r="IX1692" s="307"/>
      <c r="IY1692" s="307"/>
      <c r="IZ1692" s="307"/>
      <c r="JA1692" s="307"/>
      <c r="JB1692" s="307"/>
      <c r="JC1692" s="307"/>
      <c r="JD1692" s="307"/>
      <c r="JE1692" s="307"/>
      <c r="JF1692" s="307"/>
      <c r="JG1692" s="307"/>
      <c r="JH1692" s="307"/>
      <c r="JI1692" s="307"/>
      <c r="JJ1692" s="307"/>
      <c r="JK1692" s="307"/>
      <c r="JL1692" s="307"/>
      <c r="JM1692" s="307"/>
      <c r="JN1692" s="307"/>
      <c r="JO1692" s="307"/>
      <c r="JP1692" s="307"/>
      <c r="JQ1692" s="307"/>
      <c r="JR1692" s="307"/>
      <c r="JS1692" s="307"/>
      <c r="JT1692" s="307"/>
      <c r="JU1692" s="307"/>
      <c r="JV1692" s="307"/>
      <c r="JW1692" s="307"/>
      <c r="JX1692" s="307"/>
      <c r="JY1692" s="307"/>
      <c r="JZ1692" s="307"/>
      <c r="KA1692" s="307"/>
      <c r="KB1692" s="307"/>
      <c r="KC1692" s="307"/>
      <c r="KD1692" s="307"/>
      <c r="KE1692" s="307"/>
      <c r="KF1692" s="307"/>
      <c r="KG1692" s="307"/>
      <c r="KH1692" s="307"/>
      <c r="KI1692" s="307"/>
      <c r="KJ1692" s="307"/>
      <c r="KK1692" s="307"/>
      <c r="KL1692" s="307"/>
      <c r="KM1692" s="307"/>
      <c r="KN1692" s="307"/>
      <c r="KO1692" s="307"/>
      <c r="KP1692" s="307"/>
      <c r="KQ1692" s="307"/>
      <c r="KR1692" s="307"/>
      <c r="KS1692" s="307"/>
      <c r="KT1692" s="307"/>
    </row>
    <row r="1693" spans="14:306" s="56" customFormat="1" ht="15" customHeight="1">
      <c r="N1693" s="410"/>
      <c r="O1693" s="410"/>
      <c r="P1693" s="311"/>
      <c r="Q1693" s="311"/>
      <c r="R1693" s="311"/>
      <c r="AG1693" s="57"/>
      <c r="AH1693" s="57"/>
      <c r="AI1693" s="57"/>
      <c r="AJ1693" s="57"/>
      <c r="AK1693" s="57"/>
      <c r="AL1693" s="57"/>
      <c r="AM1693" s="57"/>
      <c r="AN1693" s="57"/>
      <c r="AO1693" s="57"/>
      <c r="AP1693" s="57"/>
      <c r="AQ1693" s="57"/>
      <c r="AR1693" s="57"/>
      <c r="AS1693" s="57"/>
      <c r="AT1693" s="57"/>
      <c r="AU1693" s="57"/>
      <c r="AV1693" s="57"/>
      <c r="AW1693" s="57"/>
      <c r="AX1693" s="57"/>
      <c r="AY1693" s="57"/>
      <c r="AZ1693" s="57"/>
      <c r="BA1693" s="57"/>
      <c r="BB1693" s="57"/>
      <c r="BC1693" s="57"/>
      <c r="BD1693" s="57"/>
      <c r="BE1693" s="57"/>
      <c r="BF1693" s="57"/>
      <c r="BG1693" s="57"/>
      <c r="BH1693" s="57"/>
      <c r="BI1693" s="57"/>
      <c r="BJ1693" s="57"/>
      <c r="BK1693" s="57"/>
      <c r="BL1693" s="57"/>
      <c r="BM1693" s="57"/>
      <c r="BN1693" s="57"/>
      <c r="CB1693" s="307"/>
      <c r="CC1693" s="307"/>
      <c r="CD1693" s="307"/>
      <c r="CE1693" s="307"/>
      <c r="CF1693" s="307"/>
      <c r="CG1693" s="307"/>
      <c r="CH1693" s="307"/>
      <c r="CI1693" s="307"/>
      <c r="CJ1693" s="307"/>
      <c r="CK1693" s="307"/>
      <c r="CL1693" s="307"/>
      <c r="CM1693" s="307"/>
      <c r="CN1693" s="307"/>
      <c r="CO1693" s="307"/>
      <c r="CP1693" s="307"/>
      <c r="CQ1693" s="307"/>
      <c r="CR1693" s="307"/>
      <c r="CS1693" s="307"/>
      <c r="CT1693" s="307"/>
      <c r="CU1693" s="307"/>
      <c r="CV1693" s="307"/>
      <c r="CW1693" s="307"/>
      <c r="CX1693" s="307"/>
      <c r="CY1693" s="307"/>
      <c r="CZ1693" s="307"/>
      <c r="DA1693" s="307"/>
      <c r="DB1693" s="307"/>
      <c r="DC1693" s="307"/>
      <c r="DD1693" s="307"/>
      <c r="DE1693" s="307"/>
      <c r="DF1693" s="307"/>
      <c r="DG1693" s="307"/>
      <c r="DH1693" s="307"/>
      <c r="DI1693" s="390"/>
      <c r="DJ1693" s="390"/>
      <c r="DK1693" s="307"/>
      <c r="DL1693" s="307"/>
      <c r="DM1693" s="307"/>
      <c r="DN1693" s="307"/>
      <c r="DO1693" s="307"/>
      <c r="DP1693" s="307"/>
      <c r="DQ1693" s="307"/>
      <c r="DR1693" s="307"/>
      <c r="DS1693" s="307"/>
      <c r="DT1693" s="307"/>
      <c r="DU1693" s="307"/>
      <c r="DV1693" s="307"/>
      <c r="DW1693" s="307"/>
      <c r="DX1693" s="307"/>
      <c r="DY1693" s="307"/>
      <c r="DZ1693" s="307"/>
      <c r="EA1693" s="307"/>
      <c r="EB1693" s="307"/>
      <c r="EC1693" s="307"/>
      <c r="ED1693" s="307"/>
      <c r="EE1693" s="307"/>
      <c r="EF1693" s="307"/>
      <c r="EG1693" s="307"/>
      <c r="EH1693" s="307"/>
      <c r="EI1693" s="307"/>
      <c r="EJ1693" s="307"/>
      <c r="EK1693" s="307"/>
      <c r="EL1693" s="307"/>
      <c r="EM1693" s="307"/>
      <c r="EN1693" s="307"/>
      <c r="EO1693" s="307"/>
      <c r="EP1693" s="307"/>
      <c r="EQ1693" s="307"/>
      <c r="ER1693" s="307"/>
      <c r="ES1693" s="307"/>
      <c r="ET1693" s="307"/>
      <c r="EU1693" s="390"/>
      <c r="EV1693" s="390"/>
      <c r="EW1693" s="307"/>
      <c r="EX1693" s="307"/>
      <c r="EY1693" s="307"/>
      <c r="EZ1693" s="307"/>
      <c r="FA1693" s="307"/>
      <c r="FB1693" s="307"/>
      <c r="FC1693" s="307"/>
      <c r="FD1693" s="307"/>
      <c r="FE1693" s="307"/>
      <c r="FF1693" s="307"/>
      <c r="FG1693" s="307"/>
      <c r="FH1693" s="307"/>
      <c r="FI1693" s="307"/>
      <c r="FJ1693" s="307"/>
      <c r="FK1693" s="307"/>
      <c r="FL1693" s="307"/>
      <c r="FM1693" s="307"/>
      <c r="FN1693" s="307"/>
      <c r="FO1693" s="307"/>
      <c r="FP1693" s="307"/>
      <c r="FQ1693" s="307"/>
      <c r="FR1693" s="307"/>
      <c r="FS1693" s="307"/>
      <c r="FT1693" s="307"/>
      <c r="FU1693" s="307"/>
      <c r="FV1693" s="307"/>
      <c r="FW1693" s="307"/>
      <c r="FX1693" s="307"/>
      <c r="FY1693" s="307"/>
      <c r="FZ1693" s="307"/>
      <c r="GA1693" s="307"/>
      <c r="GB1693" s="307"/>
      <c r="GC1693" s="307"/>
      <c r="GD1693" s="307"/>
      <c r="GE1693" s="307"/>
      <c r="GF1693" s="307"/>
      <c r="GG1693" s="307"/>
      <c r="GH1693" s="307"/>
      <c r="GI1693" s="307"/>
      <c r="GJ1693" s="307"/>
      <c r="GK1693" s="307"/>
      <c r="GL1693" s="307"/>
      <c r="GM1693" s="307"/>
      <c r="GN1693" s="307"/>
      <c r="GO1693" s="307"/>
      <c r="GP1693" s="307"/>
      <c r="GQ1693" s="307"/>
      <c r="GR1693" s="307"/>
      <c r="GS1693" s="307"/>
      <c r="GT1693" s="307"/>
      <c r="GU1693" s="307"/>
      <c r="GV1693" s="307"/>
      <c r="GW1693" s="307"/>
      <c r="GX1693" s="307"/>
      <c r="GY1693" s="307"/>
      <c r="GZ1693" s="307"/>
      <c r="HA1693" s="307"/>
      <c r="HB1693" s="307"/>
      <c r="HC1693" s="307"/>
      <c r="HD1693" s="307"/>
      <c r="HE1693" s="307"/>
      <c r="HF1693" s="307"/>
      <c r="HG1693" s="307"/>
      <c r="HH1693" s="307"/>
      <c r="HI1693" s="307"/>
      <c r="HJ1693" s="307"/>
      <c r="HK1693" s="307"/>
      <c r="HL1693" s="307"/>
      <c r="HM1693" s="307"/>
      <c r="HN1693" s="307"/>
      <c r="HO1693" s="307"/>
      <c r="HP1693" s="307"/>
      <c r="HQ1693" s="307"/>
      <c r="HR1693" s="307"/>
      <c r="HS1693" s="307"/>
      <c r="HT1693" s="307"/>
      <c r="HU1693" s="307"/>
      <c r="HV1693" s="307"/>
      <c r="HW1693" s="307"/>
      <c r="HX1693" s="307"/>
      <c r="HY1693" s="307"/>
      <c r="HZ1693" s="307"/>
      <c r="IA1693" s="307"/>
      <c r="IB1693" s="307"/>
      <c r="IC1693" s="307"/>
      <c r="ID1693" s="307"/>
      <c r="IE1693" s="307"/>
      <c r="IF1693" s="307"/>
      <c r="IG1693" s="307"/>
      <c r="IH1693" s="307"/>
      <c r="II1693" s="307"/>
      <c r="IJ1693" s="307"/>
      <c r="IK1693" s="307"/>
      <c r="IL1693" s="307"/>
      <c r="IM1693" s="307"/>
      <c r="IN1693" s="307"/>
      <c r="IO1693" s="307"/>
      <c r="IP1693" s="307"/>
      <c r="IQ1693" s="307"/>
      <c r="IR1693" s="307"/>
      <c r="IS1693" s="307"/>
      <c r="IT1693" s="307"/>
      <c r="IU1693" s="307"/>
      <c r="IV1693" s="307"/>
      <c r="IW1693" s="307"/>
      <c r="IX1693" s="307"/>
      <c r="IY1693" s="307"/>
      <c r="IZ1693" s="307"/>
      <c r="JA1693" s="307"/>
      <c r="JB1693" s="307"/>
      <c r="JC1693" s="307"/>
      <c r="JD1693" s="307"/>
      <c r="JE1693" s="307"/>
      <c r="JF1693" s="307"/>
      <c r="JG1693" s="307"/>
      <c r="JH1693" s="307"/>
      <c r="JI1693" s="307"/>
      <c r="JJ1693" s="307"/>
      <c r="JK1693" s="307"/>
      <c r="JL1693" s="307"/>
      <c r="JM1693" s="307"/>
      <c r="JN1693" s="307"/>
      <c r="JO1693" s="307"/>
      <c r="JP1693" s="307"/>
      <c r="JQ1693" s="307"/>
      <c r="JR1693" s="307"/>
      <c r="JS1693" s="307"/>
      <c r="JT1693" s="307"/>
      <c r="JU1693" s="307"/>
      <c r="JV1693" s="307"/>
      <c r="JW1693" s="307"/>
      <c r="JX1693" s="307"/>
      <c r="JY1693" s="307"/>
      <c r="JZ1693" s="307"/>
      <c r="KA1693" s="307"/>
      <c r="KB1693" s="307"/>
      <c r="KC1693" s="307"/>
      <c r="KD1693" s="307"/>
      <c r="KE1693" s="307"/>
      <c r="KF1693" s="307"/>
      <c r="KG1693" s="307"/>
      <c r="KH1693" s="307"/>
      <c r="KI1693" s="307"/>
      <c r="KJ1693" s="307"/>
      <c r="KK1693" s="307"/>
      <c r="KL1693" s="307"/>
      <c r="KM1693" s="307"/>
      <c r="KN1693" s="307"/>
      <c r="KO1693" s="307"/>
      <c r="KP1693" s="307"/>
      <c r="KQ1693" s="307"/>
      <c r="KR1693" s="307"/>
      <c r="KS1693" s="307"/>
      <c r="KT1693" s="307"/>
    </row>
    <row r="1694" spans="14:306" s="56" customFormat="1" ht="15" customHeight="1">
      <c r="N1694" s="410"/>
      <c r="O1694" s="410"/>
      <c r="P1694" s="311"/>
      <c r="Q1694" s="311"/>
      <c r="R1694" s="311"/>
      <c r="AG1694" s="57"/>
      <c r="AH1694" s="57"/>
      <c r="AI1694" s="57"/>
      <c r="AJ1694" s="57"/>
      <c r="AK1694" s="57"/>
      <c r="AL1694" s="57"/>
      <c r="AM1694" s="57"/>
      <c r="AN1694" s="57"/>
      <c r="AO1694" s="57"/>
      <c r="AP1694" s="57"/>
      <c r="AQ1694" s="57"/>
      <c r="AR1694" s="57"/>
      <c r="AS1694" s="57"/>
      <c r="AT1694" s="57"/>
      <c r="AU1694" s="57"/>
      <c r="AV1694" s="57"/>
      <c r="AW1694" s="57"/>
      <c r="AX1694" s="57"/>
      <c r="AY1694" s="57"/>
      <c r="AZ1694" s="57"/>
      <c r="BA1694" s="57"/>
      <c r="BB1694" s="57"/>
      <c r="BC1694" s="57"/>
      <c r="BD1694" s="57"/>
      <c r="BE1694" s="57"/>
      <c r="BF1694" s="57"/>
      <c r="BG1694" s="57"/>
      <c r="BH1694" s="57"/>
      <c r="BI1694" s="57"/>
      <c r="BJ1694" s="57"/>
      <c r="BK1694" s="57"/>
      <c r="BL1694" s="57"/>
      <c r="BM1694" s="57"/>
      <c r="BN1694" s="57"/>
      <c r="CB1694" s="307"/>
      <c r="CC1694" s="307"/>
      <c r="CD1694" s="307"/>
      <c r="CE1694" s="307"/>
      <c r="CF1694" s="307"/>
      <c r="CG1694" s="307"/>
      <c r="CH1694" s="307"/>
      <c r="CI1694" s="307"/>
      <c r="CJ1694" s="307"/>
      <c r="CK1694" s="307"/>
      <c r="CL1694" s="307"/>
      <c r="CM1694" s="307"/>
      <c r="CN1694" s="307"/>
      <c r="CO1694" s="307"/>
      <c r="CP1694" s="307"/>
      <c r="CQ1694" s="307"/>
      <c r="CR1694" s="307"/>
      <c r="CS1694" s="307"/>
      <c r="CT1694" s="307"/>
      <c r="CU1694" s="307"/>
      <c r="CV1694" s="307"/>
      <c r="CW1694" s="307"/>
      <c r="CX1694" s="307"/>
      <c r="CY1694" s="307"/>
      <c r="CZ1694" s="307"/>
      <c r="DA1694" s="307"/>
      <c r="DB1694" s="307"/>
      <c r="DC1694" s="307"/>
      <c r="DD1694" s="307"/>
      <c r="DE1694" s="307"/>
      <c r="DF1694" s="307"/>
      <c r="DG1694" s="307"/>
      <c r="DH1694" s="307"/>
      <c r="DI1694" s="390"/>
      <c r="DJ1694" s="390"/>
      <c r="DK1694" s="307"/>
      <c r="DL1694" s="307"/>
      <c r="DM1694" s="307"/>
      <c r="DN1694" s="307"/>
      <c r="DO1694" s="307"/>
      <c r="DP1694" s="307"/>
      <c r="DQ1694" s="307"/>
      <c r="DR1694" s="307"/>
      <c r="DS1694" s="307"/>
      <c r="DT1694" s="307"/>
      <c r="DU1694" s="307"/>
      <c r="DV1694" s="307"/>
      <c r="DW1694" s="307"/>
      <c r="DX1694" s="307"/>
      <c r="DY1694" s="307"/>
      <c r="DZ1694" s="307"/>
      <c r="EA1694" s="307"/>
      <c r="EB1694" s="307"/>
      <c r="EC1694" s="307"/>
      <c r="ED1694" s="307"/>
      <c r="EE1694" s="307"/>
      <c r="EF1694" s="307"/>
      <c r="EG1694" s="307"/>
      <c r="EH1694" s="307"/>
      <c r="EI1694" s="307"/>
      <c r="EJ1694" s="307"/>
      <c r="EK1694" s="307"/>
      <c r="EL1694" s="307"/>
      <c r="EM1694" s="307"/>
      <c r="EN1694" s="307"/>
      <c r="EO1694" s="307"/>
      <c r="EP1694" s="307"/>
      <c r="EQ1694" s="307"/>
      <c r="ER1694" s="307"/>
      <c r="ES1694" s="307"/>
      <c r="ET1694" s="307"/>
      <c r="EU1694" s="390"/>
      <c r="EV1694" s="390"/>
      <c r="EW1694" s="307"/>
      <c r="EX1694" s="307"/>
      <c r="EY1694" s="307"/>
      <c r="EZ1694" s="307"/>
      <c r="FA1694" s="307"/>
      <c r="FB1694" s="307"/>
      <c r="FC1694" s="307"/>
      <c r="FD1694" s="307"/>
      <c r="FE1694" s="307"/>
      <c r="FF1694" s="307"/>
      <c r="FG1694" s="307"/>
      <c r="FH1694" s="307"/>
      <c r="FI1694" s="307"/>
      <c r="FJ1694" s="307"/>
      <c r="FK1694" s="307"/>
      <c r="FL1694" s="307"/>
      <c r="FM1694" s="307"/>
      <c r="FN1694" s="307"/>
      <c r="FO1694" s="307"/>
      <c r="FP1694" s="307"/>
      <c r="FQ1694" s="307"/>
      <c r="FR1694" s="307"/>
      <c r="FS1694" s="307"/>
      <c r="FT1694" s="307"/>
      <c r="FU1694" s="307"/>
      <c r="FV1694" s="307"/>
      <c r="FW1694" s="307"/>
      <c r="FX1694" s="307"/>
      <c r="FY1694" s="307"/>
      <c r="FZ1694" s="307"/>
      <c r="GA1694" s="307"/>
      <c r="GB1694" s="307"/>
      <c r="GC1694" s="307"/>
      <c r="GD1694" s="307"/>
      <c r="GE1694" s="307"/>
      <c r="GF1694" s="307"/>
      <c r="GG1694" s="307"/>
      <c r="GH1694" s="307"/>
      <c r="GI1694" s="307"/>
      <c r="GJ1694" s="307"/>
      <c r="GK1694" s="307"/>
      <c r="GL1694" s="307"/>
      <c r="GM1694" s="307"/>
      <c r="GN1694" s="307"/>
      <c r="GO1694" s="307"/>
      <c r="GP1694" s="307"/>
      <c r="GQ1694" s="307"/>
      <c r="GR1694" s="307"/>
      <c r="GS1694" s="307"/>
      <c r="GT1694" s="307"/>
      <c r="GU1694" s="307"/>
      <c r="GV1694" s="307"/>
      <c r="GW1694" s="307"/>
      <c r="GX1694" s="307"/>
      <c r="GY1694" s="307"/>
      <c r="GZ1694" s="307"/>
      <c r="HA1694" s="307"/>
      <c r="HB1694" s="307"/>
      <c r="HC1694" s="307"/>
      <c r="HD1694" s="307"/>
      <c r="HE1694" s="307"/>
      <c r="HF1694" s="307"/>
      <c r="HG1694" s="307"/>
      <c r="HH1694" s="307"/>
      <c r="HI1694" s="307"/>
      <c r="HJ1694" s="307"/>
      <c r="HK1694" s="307"/>
      <c r="HL1694" s="307"/>
      <c r="HM1694" s="307"/>
      <c r="HN1694" s="307"/>
      <c r="HO1694" s="307"/>
      <c r="HP1694" s="307"/>
      <c r="HQ1694" s="307"/>
      <c r="HR1694" s="307"/>
      <c r="HS1694" s="307"/>
      <c r="HT1694" s="307"/>
      <c r="HU1694" s="307"/>
      <c r="HV1694" s="307"/>
      <c r="HW1694" s="307"/>
      <c r="HX1694" s="307"/>
      <c r="HY1694" s="307"/>
      <c r="HZ1694" s="307"/>
      <c r="IA1694" s="307"/>
      <c r="IB1694" s="307"/>
      <c r="IC1694" s="307"/>
      <c r="ID1694" s="307"/>
      <c r="IE1694" s="307"/>
      <c r="IF1694" s="307"/>
      <c r="IG1694" s="307"/>
      <c r="IH1694" s="307"/>
      <c r="II1694" s="307"/>
      <c r="IJ1694" s="307"/>
      <c r="IK1694" s="307"/>
      <c r="IL1694" s="307"/>
      <c r="IM1694" s="307"/>
      <c r="IN1694" s="307"/>
      <c r="IO1694" s="307"/>
      <c r="IP1694" s="307"/>
      <c r="IQ1694" s="307"/>
      <c r="IR1694" s="307"/>
      <c r="IS1694" s="307"/>
      <c r="IT1694" s="307"/>
      <c r="IU1694" s="307"/>
      <c r="IV1694" s="307"/>
      <c r="IW1694" s="307"/>
      <c r="IX1694" s="307"/>
      <c r="IY1694" s="307"/>
      <c r="IZ1694" s="307"/>
      <c r="JA1694" s="307"/>
      <c r="JB1694" s="307"/>
      <c r="JC1694" s="307"/>
      <c r="JD1694" s="307"/>
      <c r="JE1694" s="307"/>
      <c r="JF1694" s="307"/>
      <c r="JG1694" s="307"/>
      <c r="JH1694" s="307"/>
      <c r="JI1694" s="307"/>
      <c r="JJ1694" s="307"/>
      <c r="JK1694" s="307"/>
      <c r="JL1694" s="307"/>
      <c r="JM1694" s="307"/>
      <c r="JN1694" s="307"/>
      <c r="JO1694" s="307"/>
      <c r="JP1694" s="307"/>
      <c r="JQ1694" s="307"/>
      <c r="JR1694" s="307"/>
      <c r="JS1694" s="307"/>
      <c r="JT1694" s="307"/>
      <c r="JU1694" s="307"/>
      <c r="JV1694" s="307"/>
      <c r="JW1694" s="307"/>
      <c r="JX1694" s="307"/>
      <c r="JY1694" s="307"/>
      <c r="JZ1694" s="307"/>
      <c r="KA1694" s="307"/>
      <c r="KB1694" s="307"/>
      <c r="KC1694" s="307"/>
      <c r="KD1694" s="307"/>
      <c r="KE1694" s="307"/>
      <c r="KF1694" s="307"/>
      <c r="KG1694" s="307"/>
      <c r="KH1694" s="307"/>
      <c r="KI1694" s="307"/>
      <c r="KJ1694" s="307"/>
      <c r="KK1694" s="307"/>
      <c r="KL1694" s="307"/>
      <c r="KM1694" s="307"/>
      <c r="KN1694" s="307"/>
      <c r="KO1694" s="307"/>
      <c r="KP1694" s="307"/>
      <c r="KQ1694" s="307"/>
      <c r="KR1694" s="307"/>
      <c r="KS1694" s="307"/>
      <c r="KT1694" s="307"/>
    </row>
    <row r="1695" spans="14:306" s="56" customFormat="1" ht="15" customHeight="1">
      <c r="N1695" s="410"/>
      <c r="O1695" s="410"/>
      <c r="P1695" s="311"/>
      <c r="Q1695" s="311"/>
      <c r="R1695" s="311"/>
      <c r="AG1695" s="57"/>
      <c r="AH1695" s="57"/>
      <c r="AI1695" s="57"/>
      <c r="AJ1695" s="57"/>
      <c r="AK1695" s="57"/>
      <c r="AL1695" s="57"/>
      <c r="AM1695" s="57"/>
      <c r="AN1695" s="57"/>
      <c r="AO1695" s="57"/>
      <c r="AP1695" s="57"/>
      <c r="AQ1695" s="57"/>
      <c r="AR1695" s="57"/>
      <c r="AS1695" s="57"/>
      <c r="AT1695" s="57"/>
      <c r="AU1695" s="57"/>
      <c r="AV1695" s="57"/>
      <c r="AW1695" s="57"/>
      <c r="AX1695" s="57"/>
      <c r="AY1695" s="57"/>
      <c r="AZ1695" s="57"/>
      <c r="BA1695" s="57"/>
      <c r="BB1695" s="57"/>
      <c r="BC1695" s="57"/>
      <c r="BD1695" s="57"/>
      <c r="BE1695" s="57"/>
      <c r="BF1695" s="57"/>
      <c r="BG1695" s="57"/>
      <c r="BH1695" s="57"/>
      <c r="BI1695" s="57"/>
      <c r="BJ1695" s="57"/>
      <c r="BK1695" s="57"/>
      <c r="BL1695" s="57"/>
      <c r="BM1695" s="57"/>
      <c r="BN1695" s="57"/>
      <c r="CB1695" s="307"/>
      <c r="CC1695" s="307"/>
      <c r="CD1695" s="307"/>
      <c r="CE1695" s="307"/>
      <c r="CF1695" s="307"/>
      <c r="CG1695" s="307"/>
      <c r="CH1695" s="307"/>
      <c r="CI1695" s="307"/>
      <c r="CJ1695" s="307"/>
      <c r="CK1695" s="307"/>
      <c r="CL1695" s="307"/>
      <c r="CM1695" s="307"/>
      <c r="CN1695" s="307"/>
      <c r="CO1695" s="307"/>
      <c r="CP1695" s="307"/>
      <c r="CQ1695" s="307"/>
      <c r="CR1695" s="307"/>
      <c r="CS1695" s="307"/>
      <c r="CT1695" s="307"/>
      <c r="CU1695" s="307"/>
      <c r="CV1695" s="307"/>
      <c r="CW1695" s="307"/>
      <c r="CX1695" s="307"/>
      <c r="CY1695" s="307"/>
      <c r="CZ1695" s="307"/>
      <c r="DA1695" s="307"/>
      <c r="DB1695" s="307"/>
      <c r="DC1695" s="307"/>
      <c r="DD1695" s="307"/>
      <c r="DE1695" s="307"/>
      <c r="DF1695" s="307"/>
      <c r="DG1695" s="307"/>
      <c r="DH1695" s="307"/>
      <c r="DI1695" s="390"/>
      <c r="DJ1695" s="390"/>
      <c r="DK1695" s="307"/>
      <c r="DL1695" s="307"/>
      <c r="DM1695" s="307"/>
      <c r="DN1695" s="307"/>
      <c r="DO1695" s="307"/>
      <c r="DP1695" s="307"/>
      <c r="DQ1695" s="307"/>
      <c r="DR1695" s="307"/>
      <c r="DS1695" s="307"/>
      <c r="DT1695" s="307"/>
      <c r="DU1695" s="307"/>
      <c r="DV1695" s="307"/>
      <c r="DW1695" s="307"/>
      <c r="DX1695" s="307"/>
      <c r="DY1695" s="307"/>
      <c r="DZ1695" s="307"/>
      <c r="EA1695" s="307"/>
      <c r="EB1695" s="307"/>
      <c r="EC1695" s="307"/>
      <c r="ED1695" s="307"/>
      <c r="EE1695" s="307"/>
      <c r="EF1695" s="307"/>
      <c r="EG1695" s="307"/>
      <c r="EH1695" s="307"/>
      <c r="EI1695" s="307"/>
      <c r="EJ1695" s="307"/>
      <c r="EK1695" s="307"/>
      <c r="EL1695" s="307"/>
      <c r="EM1695" s="307"/>
      <c r="EN1695" s="307"/>
      <c r="EO1695" s="307"/>
      <c r="EP1695" s="307"/>
      <c r="EQ1695" s="307"/>
      <c r="ER1695" s="307"/>
      <c r="ES1695" s="307"/>
      <c r="ET1695" s="307"/>
      <c r="EU1695" s="390"/>
      <c r="EV1695" s="390"/>
      <c r="EW1695" s="307"/>
      <c r="EX1695" s="307"/>
      <c r="EY1695" s="307"/>
      <c r="EZ1695" s="307"/>
      <c r="FA1695" s="307"/>
      <c r="FB1695" s="307"/>
      <c r="FC1695" s="307"/>
      <c r="FD1695" s="307"/>
      <c r="FE1695" s="307"/>
      <c r="FF1695" s="307"/>
      <c r="FG1695" s="307"/>
      <c r="FH1695" s="307"/>
      <c r="FI1695" s="307"/>
      <c r="FJ1695" s="307"/>
      <c r="FK1695" s="307"/>
      <c r="FL1695" s="307"/>
      <c r="FM1695" s="307"/>
      <c r="FN1695" s="307"/>
      <c r="FO1695" s="307"/>
      <c r="FP1695" s="307"/>
      <c r="FQ1695" s="307"/>
      <c r="FR1695" s="307"/>
      <c r="FS1695" s="307"/>
      <c r="FT1695" s="307"/>
      <c r="FU1695" s="307"/>
      <c r="FV1695" s="307"/>
      <c r="FW1695" s="307"/>
      <c r="FX1695" s="307"/>
      <c r="FY1695" s="307"/>
      <c r="FZ1695" s="307"/>
      <c r="GA1695" s="307"/>
      <c r="GB1695" s="307"/>
      <c r="GC1695" s="307"/>
      <c r="GD1695" s="307"/>
      <c r="GE1695" s="307"/>
      <c r="GF1695" s="307"/>
      <c r="GG1695" s="307"/>
      <c r="GH1695" s="307"/>
      <c r="GI1695" s="307"/>
      <c r="GJ1695" s="307"/>
      <c r="GK1695" s="307"/>
      <c r="GL1695" s="307"/>
      <c r="GM1695" s="307"/>
      <c r="GN1695" s="307"/>
      <c r="GO1695" s="307"/>
      <c r="GP1695" s="307"/>
      <c r="GQ1695" s="307"/>
      <c r="GR1695" s="307"/>
      <c r="GS1695" s="307"/>
      <c r="GT1695" s="307"/>
      <c r="GU1695" s="307"/>
      <c r="GV1695" s="307"/>
      <c r="GW1695" s="307"/>
      <c r="GX1695" s="307"/>
      <c r="GY1695" s="307"/>
      <c r="GZ1695" s="307"/>
      <c r="HA1695" s="307"/>
      <c r="HB1695" s="307"/>
      <c r="HC1695" s="307"/>
      <c r="HD1695" s="307"/>
      <c r="HE1695" s="307"/>
      <c r="HF1695" s="307"/>
      <c r="HG1695" s="307"/>
      <c r="HH1695" s="307"/>
      <c r="HI1695" s="307"/>
      <c r="HJ1695" s="307"/>
      <c r="HK1695" s="307"/>
      <c r="HL1695" s="307"/>
      <c r="HM1695" s="307"/>
      <c r="HN1695" s="307"/>
      <c r="HO1695" s="307"/>
      <c r="HP1695" s="307"/>
      <c r="HQ1695" s="307"/>
      <c r="HR1695" s="307"/>
      <c r="HS1695" s="307"/>
      <c r="HT1695" s="307"/>
      <c r="HU1695" s="307"/>
      <c r="HV1695" s="307"/>
      <c r="HW1695" s="307"/>
      <c r="HX1695" s="307"/>
      <c r="HY1695" s="307"/>
      <c r="HZ1695" s="307"/>
      <c r="IA1695" s="307"/>
      <c r="IB1695" s="307"/>
      <c r="IC1695" s="307"/>
      <c r="ID1695" s="307"/>
      <c r="IE1695" s="307"/>
      <c r="IF1695" s="307"/>
      <c r="IG1695" s="307"/>
      <c r="IH1695" s="307"/>
      <c r="II1695" s="307"/>
      <c r="IJ1695" s="307"/>
      <c r="IK1695" s="307"/>
      <c r="IL1695" s="305"/>
      <c r="IM1695" s="305"/>
      <c r="IN1695" s="305"/>
      <c r="IO1695" s="305"/>
      <c r="IP1695" s="305"/>
      <c r="IQ1695" s="305"/>
      <c r="IR1695" s="305"/>
      <c r="IS1695" s="305"/>
      <c r="IT1695" s="305"/>
      <c r="IU1695" s="305"/>
      <c r="IV1695" s="305"/>
      <c r="IW1695" s="305"/>
      <c r="IX1695" s="305"/>
      <c r="IY1695" s="305"/>
      <c r="IZ1695" s="305"/>
      <c r="JA1695" s="305"/>
      <c r="JB1695" s="305"/>
      <c r="JC1695" s="307"/>
      <c r="JD1695" s="307"/>
      <c r="JE1695" s="307"/>
      <c r="JF1695" s="307"/>
      <c r="JG1695" s="307"/>
      <c r="JH1695" s="307"/>
      <c r="JI1695" s="307"/>
      <c r="JJ1695" s="305"/>
      <c r="JK1695" s="305"/>
      <c r="JL1695" s="305"/>
      <c r="JM1695" s="305"/>
      <c r="JN1695" s="305"/>
      <c r="JO1695" s="305"/>
      <c r="JP1695" s="305"/>
      <c r="JQ1695" s="305"/>
      <c r="JR1695" s="305"/>
      <c r="JS1695" s="305"/>
      <c r="JT1695" s="305"/>
      <c r="JU1695" s="305"/>
      <c r="JV1695" s="305"/>
      <c r="JW1695" s="305"/>
      <c r="JX1695" s="305"/>
      <c r="JY1695" s="305"/>
      <c r="JZ1695" s="305"/>
      <c r="KA1695" s="305"/>
      <c r="KB1695" s="305"/>
      <c r="KC1695" s="305"/>
      <c r="KD1695" s="307"/>
      <c r="KE1695" s="307"/>
      <c r="KF1695" s="307"/>
      <c r="KG1695" s="307"/>
      <c r="KH1695" s="307"/>
      <c r="KI1695" s="307"/>
      <c r="KJ1695" s="307"/>
      <c r="KK1695" s="307"/>
      <c r="KL1695" s="307"/>
      <c r="KM1695" s="307"/>
      <c r="KN1695" s="307"/>
      <c r="KO1695" s="307"/>
      <c r="KP1695" s="307"/>
      <c r="KQ1695" s="307"/>
      <c r="KR1695" s="307"/>
      <c r="KS1695" s="307"/>
      <c r="KT1695" s="307"/>
    </row>
    <row r="1696" spans="14:306" s="56" customFormat="1" ht="15" customHeight="1">
      <c r="N1696" s="410"/>
      <c r="O1696" s="410"/>
      <c r="P1696" s="311"/>
      <c r="Q1696" s="311"/>
      <c r="R1696" s="311"/>
      <c r="AG1696" s="57"/>
      <c r="AH1696" s="57"/>
      <c r="AI1696" s="57"/>
      <c r="AJ1696" s="57"/>
      <c r="AK1696" s="57"/>
      <c r="AL1696" s="57"/>
      <c r="AM1696" s="57"/>
      <c r="AN1696" s="57"/>
      <c r="AO1696" s="57"/>
      <c r="AP1696" s="57"/>
      <c r="AQ1696" s="57"/>
      <c r="AR1696" s="57"/>
      <c r="AS1696" s="57"/>
      <c r="AT1696" s="57"/>
      <c r="AU1696" s="57"/>
      <c r="AV1696" s="57"/>
      <c r="AW1696" s="57"/>
      <c r="AX1696" s="57"/>
      <c r="AY1696" s="57"/>
      <c r="AZ1696" s="57"/>
      <c r="BA1696" s="57"/>
      <c r="BB1696" s="57"/>
      <c r="BC1696" s="57"/>
      <c r="BD1696" s="57"/>
      <c r="BE1696" s="57"/>
      <c r="BF1696" s="57"/>
      <c r="BG1696" s="57"/>
      <c r="BH1696" s="57"/>
      <c r="BI1696" s="57"/>
      <c r="BJ1696" s="57"/>
      <c r="BK1696" s="57"/>
      <c r="BL1696" s="57"/>
      <c r="BM1696" s="57"/>
      <c r="BN1696" s="57"/>
      <c r="CB1696" s="307"/>
      <c r="CC1696" s="307"/>
      <c r="CD1696" s="307"/>
      <c r="CE1696" s="307"/>
      <c r="CF1696" s="307"/>
      <c r="CG1696" s="307"/>
      <c r="CH1696" s="307"/>
      <c r="CI1696" s="307"/>
      <c r="CJ1696" s="307"/>
      <c r="CK1696" s="307"/>
      <c r="CL1696" s="307"/>
      <c r="CM1696" s="307"/>
      <c r="CN1696" s="307"/>
      <c r="CO1696" s="307"/>
      <c r="CP1696" s="307"/>
      <c r="CQ1696" s="307"/>
      <c r="CR1696" s="307"/>
      <c r="CS1696" s="307"/>
      <c r="CT1696" s="307"/>
      <c r="CU1696" s="307"/>
      <c r="CV1696" s="307"/>
      <c r="CW1696" s="307"/>
      <c r="CX1696" s="307"/>
      <c r="CY1696" s="307"/>
      <c r="CZ1696" s="307"/>
      <c r="DA1696" s="307"/>
      <c r="DB1696" s="307"/>
      <c r="DC1696" s="307"/>
      <c r="DD1696" s="307"/>
      <c r="DE1696" s="307"/>
      <c r="DF1696" s="307"/>
      <c r="DG1696" s="307"/>
      <c r="DH1696" s="307"/>
      <c r="DI1696" s="390"/>
      <c r="DJ1696" s="390"/>
      <c r="DK1696" s="307"/>
      <c r="DL1696" s="307"/>
      <c r="DM1696" s="307"/>
      <c r="DN1696" s="307"/>
      <c r="DO1696" s="307"/>
      <c r="DP1696" s="307"/>
      <c r="DQ1696" s="307"/>
      <c r="DR1696" s="307"/>
      <c r="DS1696" s="307"/>
      <c r="DT1696" s="307"/>
      <c r="DU1696" s="307"/>
      <c r="DV1696" s="307"/>
      <c r="DW1696" s="307"/>
      <c r="DX1696" s="307"/>
      <c r="DY1696" s="307"/>
      <c r="DZ1696" s="307"/>
      <c r="EA1696" s="307"/>
      <c r="EB1696" s="307"/>
      <c r="EC1696" s="307"/>
      <c r="ED1696" s="307"/>
      <c r="EE1696" s="307"/>
      <c r="EF1696" s="307"/>
      <c r="EG1696" s="307"/>
      <c r="EH1696" s="307"/>
      <c r="EI1696" s="307"/>
      <c r="EJ1696" s="307"/>
      <c r="EK1696" s="307"/>
      <c r="EL1696" s="307"/>
      <c r="EM1696" s="307"/>
      <c r="EN1696" s="307"/>
      <c r="EO1696" s="307"/>
      <c r="EP1696" s="307"/>
      <c r="EQ1696" s="307"/>
      <c r="ER1696" s="307"/>
      <c r="ES1696" s="307"/>
      <c r="ET1696" s="307"/>
      <c r="EU1696" s="390"/>
      <c r="EV1696" s="390"/>
      <c r="EW1696" s="307"/>
      <c r="EX1696" s="307"/>
      <c r="EY1696" s="307"/>
      <c r="EZ1696" s="307"/>
      <c r="FA1696" s="307"/>
      <c r="FB1696" s="307"/>
      <c r="FC1696" s="307"/>
      <c r="FD1696" s="307"/>
      <c r="FE1696" s="307"/>
      <c r="FF1696" s="307"/>
      <c r="FG1696" s="307"/>
      <c r="FH1696" s="307"/>
      <c r="FI1696" s="307"/>
      <c r="FJ1696" s="307"/>
      <c r="FK1696" s="307"/>
      <c r="FL1696" s="307"/>
      <c r="FM1696" s="307"/>
      <c r="FN1696" s="307"/>
      <c r="FO1696" s="307"/>
      <c r="FP1696" s="307"/>
      <c r="FQ1696" s="307"/>
      <c r="FR1696" s="307"/>
      <c r="FS1696" s="307"/>
      <c r="FT1696" s="307"/>
      <c r="FU1696" s="307"/>
      <c r="FV1696" s="307"/>
      <c r="FW1696" s="307"/>
      <c r="FX1696" s="307"/>
      <c r="FY1696" s="307"/>
      <c r="FZ1696" s="307"/>
      <c r="GA1696" s="307"/>
      <c r="GB1696" s="307"/>
      <c r="GC1696" s="307"/>
      <c r="GD1696" s="307"/>
      <c r="GE1696" s="307"/>
      <c r="GF1696" s="307"/>
      <c r="GG1696" s="307"/>
      <c r="GH1696" s="307"/>
      <c r="GI1696" s="307"/>
      <c r="GJ1696" s="307"/>
      <c r="GK1696" s="307"/>
      <c r="GL1696" s="307"/>
      <c r="GM1696" s="307"/>
      <c r="GN1696" s="307"/>
      <c r="GO1696" s="307"/>
      <c r="GP1696" s="307"/>
      <c r="GQ1696" s="307"/>
      <c r="GR1696" s="307"/>
      <c r="GS1696" s="307"/>
      <c r="GT1696" s="307"/>
      <c r="GU1696" s="307"/>
      <c r="GV1696" s="307"/>
      <c r="GW1696" s="307"/>
      <c r="GX1696" s="307"/>
      <c r="GY1696" s="307"/>
      <c r="GZ1696" s="307"/>
      <c r="HA1696" s="307"/>
      <c r="HB1696" s="307"/>
      <c r="HC1696" s="307"/>
      <c r="HD1696" s="307"/>
      <c r="HE1696" s="307"/>
      <c r="HF1696" s="307"/>
      <c r="HG1696" s="307"/>
      <c r="HH1696" s="307"/>
      <c r="HI1696" s="307"/>
      <c r="HJ1696" s="307"/>
      <c r="HK1696" s="307"/>
      <c r="HL1696" s="307"/>
      <c r="HM1696" s="307"/>
      <c r="HN1696" s="307"/>
      <c r="HO1696" s="307"/>
      <c r="HP1696" s="307"/>
      <c r="HQ1696" s="307"/>
      <c r="HR1696" s="307"/>
      <c r="HS1696" s="307"/>
      <c r="HT1696" s="307"/>
      <c r="HU1696" s="307"/>
      <c r="HV1696" s="307"/>
      <c r="HW1696" s="307"/>
      <c r="HX1696" s="307"/>
      <c r="HY1696" s="307"/>
      <c r="HZ1696" s="307"/>
      <c r="IA1696" s="307"/>
      <c r="IB1696" s="307"/>
      <c r="IC1696" s="307"/>
      <c r="ID1696" s="307"/>
      <c r="IE1696" s="307"/>
      <c r="IF1696" s="307"/>
      <c r="IG1696" s="307"/>
      <c r="IH1696" s="307"/>
      <c r="II1696" s="307"/>
      <c r="IJ1696" s="307"/>
      <c r="IK1696" s="307"/>
      <c r="IL1696" s="305"/>
      <c r="IM1696" s="305"/>
      <c r="IN1696" s="305"/>
      <c r="IO1696" s="305"/>
      <c r="IP1696" s="305"/>
      <c r="IQ1696" s="305"/>
      <c r="IR1696" s="305"/>
      <c r="IS1696" s="305"/>
      <c r="IT1696" s="305"/>
      <c r="IU1696" s="305"/>
      <c r="IV1696" s="305"/>
      <c r="IW1696" s="305"/>
      <c r="IX1696" s="305"/>
      <c r="IY1696" s="305"/>
      <c r="IZ1696" s="305"/>
      <c r="JA1696" s="305"/>
      <c r="JB1696" s="305"/>
      <c r="JC1696" s="307"/>
      <c r="JD1696" s="307"/>
      <c r="JE1696" s="307"/>
      <c r="JF1696" s="307"/>
      <c r="JG1696" s="307"/>
      <c r="JH1696" s="307"/>
      <c r="JI1696" s="307"/>
      <c r="JJ1696" s="305"/>
      <c r="JK1696" s="305"/>
      <c r="JL1696" s="305"/>
      <c r="JM1696" s="305"/>
      <c r="JN1696" s="305"/>
      <c r="JO1696" s="305"/>
      <c r="JP1696" s="305"/>
      <c r="JQ1696" s="305"/>
      <c r="JR1696" s="305"/>
      <c r="JS1696" s="305"/>
      <c r="JT1696" s="305"/>
      <c r="JU1696" s="305"/>
      <c r="JV1696" s="305"/>
      <c r="JW1696" s="305"/>
      <c r="JX1696" s="305"/>
      <c r="JY1696" s="305"/>
      <c r="JZ1696" s="305"/>
      <c r="KA1696" s="305"/>
      <c r="KB1696" s="305"/>
      <c r="KC1696" s="305"/>
      <c r="KD1696" s="307"/>
      <c r="KE1696" s="307"/>
      <c r="KF1696" s="307"/>
      <c r="KG1696" s="307"/>
      <c r="KH1696" s="307"/>
      <c r="KI1696" s="307"/>
      <c r="KJ1696" s="307"/>
      <c r="KK1696" s="307"/>
      <c r="KL1696" s="307"/>
      <c r="KM1696" s="307"/>
      <c r="KN1696" s="307"/>
      <c r="KO1696" s="307"/>
      <c r="KP1696" s="307"/>
      <c r="KQ1696" s="307"/>
      <c r="KR1696" s="307"/>
      <c r="KS1696" s="307"/>
      <c r="KT1696" s="307"/>
    </row>
    <row r="1697" spans="14:306" s="56" customFormat="1" ht="15" customHeight="1">
      <c r="N1697" s="410"/>
      <c r="O1697" s="410"/>
      <c r="P1697" s="311"/>
      <c r="Q1697" s="311"/>
      <c r="R1697" s="311"/>
      <c r="AG1697" s="57"/>
      <c r="AH1697" s="57"/>
      <c r="AI1697" s="57"/>
      <c r="AJ1697" s="57"/>
      <c r="AK1697" s="57"/>
      <c r="AL1697" s="57"/>
      <c r="AM1697" s="57"/>
      <c r="AN1697" s="57"/>
      <c r="AO1697" s="57"/>
      <c r="AP1697" s="57"/>
      <c r="AQ1697" s="57"/>
      <c r="AR1697" s="57"/>
      <c r="AS1697" s="57"/>
      <c r="AT1697" s="57"/>
      <c r="AU1697" s="57"/>
      <c r="AV1697" s="57"/>
      <c r="AW1697" s="57"/>
      <c r="AX1697" s="57"/>
      <c r="AY1697" s="57"/>
      <c r="AZ1697" s="57"/>
      <c r="BA1697" s="57"/>
      <c r="BB1697" s="57"/>
      <c r="BC1697" s="57"/>
      <c r="BD1697" s="57"/>
      <c r="BE1697" s="57"/>
      <c r="BF1697" s="57"/>
      <c r="BG1697" s="57"/>
      <c r="BH1697" s="57"/>
      <c r="BI1697" s="57"/>
      <c r="BJ1697" s="57"/>
      <c r="BK1697" s="57"/>
      <c r="BL1697" s="57"/>
      <c r="BM1697" s="57"/>
      <c r="BN1697" s="57"/>
      <c r="CB1697" s="307"/>
      <c r="CC1697" s="307"/>
      <c r="CD1697" s="307"/>
      <c r="CE1697" s="307"/>
      <c r="CF1697" s="307"/>
      <c r="CG1697" s="307"/>
      <c r="CH1697" s="307"/>
      <c r="CI1697" s="307"/>
      <c r="CJ1697" s="307"/>
      <c r="CK1697" s="307"/>
      <c r="CL1697" s="307"/>
      <c r="CM1697" s="307"/>
      <c r="CN1697" s="307"/>
      <c r="CO1697" s="307"/>
      <c r="CP1697" s="307"/>
      <c r="CQ1697" s="307"/>
      <c r="CR1697" s="307"/>
      <c r="CS1697" s="307"/>
      <c r="CT1697" s="307"/>
      <c r="CU1697" s="307"/>
      <c r="CV1697" s="307"/>
      <c r="CW1697" s="307"/>
      <c r="CX1697" s="307"/>
      <c r="CY1697" s="307"/>
      <c r="CZ1697" s="307"/>
      <c r="DA1697" s="307"/>
      <c r="DB1697" s="307"/>
      <c r="DC1697" s="307"/>
      <c r="DD1697" s="307"/>
      <c r="DE1697" s="307"/>
      <c r="DF1697" s="307"/>
      <c r="DG1697" s="307"/>
      <c r="DH1697" s="307"/>
      <c r="DI1697" s="390"/>
      <c r="DJ1697" s="390"/>
      <c r="DK1697" s="307"/>
      <c r="DL1697" s="307"/>
      <c r="DM1697" s="307"/>
      <c r="DN1697" s="307"/>
      <c r="DO1697" s="307"/>
      <c r="DP1697" s="307"/>
      <c r="DQ1697" s="307"/>
      <c r="DR1697" s="307"/>
      <c r="DS1697" s="307"/>
      <c r="DT1697" s="307"/>
      <c r="DU1697" s="307"/>
      <c r="DV1697" s="307"/>
      <c r="DW1697" s="307"/>
      <c r="DX1697" s="307"/>
      <c r="DY1697" s="307"/>
      <c r="DZ1697" s="307"/>
      <c r="EA1697" s="307"/>
      <c r="EB1697" s="307"/>
      <c r="EC1697" s="307"/>
      <c r="ED1697" s="307"/>
      <c r="EE1697" s="307"/>
      <c r="EF1697" s="307"/>
      <c r="EG1697" s="307"/>
      <c r="EH1697" s="307"/>
      <c r="EI1697" s="307"/>
      <c r="EJ1697" s="307"/>
      <c r="EK1697" s="307"/>
      <c r="EL1697" s="307"/>
      <c r="EM1697" s="307"/>
      <c r="EN1697" s="307"/>
      <c r="EO1697" s="307"/>
      <c r="EP1697" s="307"/>
      <c r="EQ1697" s="307"/>
      <c r="ER1697" s="307"/>
      <c r="ES1697" s="307"/>
      <c r="ET1697" s="307"/>
      <c r="EU1697" s="390"/>
      <c r="EV1697" s="390"/>
      <c r="EW1697" s="307"/>
      <c r="EX1697" s="307"/>
      <c r="EY1697" s="307"/>
      <c r="EZ1697" s="307"/>
      <c r="FA1697" s="307"/>
      <c r="FB1697" s="307"/>
      <c r="FC1697" s="307"/>
      <c r="FD1697" s="307"/>
      <c r="FE1697" s="307"/>
      <c r="FF1697" s="307"/>
      <c r="FG1697" s="307"/>
      <c r="FH1697" s="307"/>
      <c r="FI1697" s="307"/>
      <c r="FJ1697" s="307"/>
      <c r="FK1697" s="307"/>
      <c r="FL1697" s="307"/>
      <c r="FM1697" s="307"/>
      <c r="FN1697" s="307"/>
      <c r="FO1697" s="307"/>
      <c r="FP1697" s="307"/>
      <c r="FQ1697" s="307"/>
      <c r="FR1697" s="307"/>
      <c r="FS1697" s="307"/>
      <c r="FT1697" s="307"/>
      <c r="FU1697" s="307"/>
      <c r="FV1697" s="307"/>
      <c r="FW1697" s="307"/>
      <c r="FX1697" s="307"/>
      <c r="FY1697" s="307"/>
      <c r="FZ1697" s="307"/>
      <c r="GA1697" s="307"/>
      <c r="GB1697" s="307"/>
      <c r="GC1697" s="307"/>
      <c r="GD1697" s="307"/>
      <c r="GE1697" s="307"/>
      <c r="GF1697" s="307"/>
      <c r="GG1697" s="307"/>
      <c r="GH1697" s="307"/>
      <c r="GI1697" s="307"/>
      <c r="GJ1697" s="307"/>
      <c r="GK1697" s="307"/>
      <c r="GL1697" s="307"/>
      <c r="GM1697" s="307"/>
      <c r="GN1697" s="307"/>
      <c r="GO1697" s="307"/>
      <c r="GP1697" s="307"/>
      <c r="GQ1697" s="307"/>
      <c r="GR1697" s="307"/>
      <c r="GS1697" s="307"/>
      <c r="GT1697" s="307"/>
      <c r="GU1697" s="307"/>
      <c r="GV1697" s="307"/>
      <c r="GW1697" s="307"/>
      <c r="GX1697" s="307"/>
      <c r="GY1697" s="307"/>
      <c r="GZ1697" s="307"/>
      <c r="HA1697" s="307"/>
      <c r="HB1697" s="307"/>
      <c r="HC1697" s="307"/>
      <c r="HD1697" s="307"/>
      <c r="HE1697" s="307"/>
      <c r="HF1697" s="307"/>
      <c r="HG1697" s="307"/>
      <c r="HH1697" s="307"/>
      <c r="HI1697" s="307"/>
      <c r="HJ1697" s="307"/>
      <c r="HK1697" s="307"/>
      <c r="HL1697" s="307"/>
      <c r="HM1697" s="307"/>
      <c r="HN1697" s="307"/>
      <c r="HO1697" s="307"/>
      <c r="HP1697" s="307"/>
      <c r="HQ1697" s="307"/>
      <c r="HR1697" s="307"/>
      <c r="HS1697" s="307"/>
      <c r="HT1697" s="307"/>
      <c r="HU1697" s="307"/>
      <c r="HV1697" s="307"/>
      <c r="HW1697" s="307"/>
      <c r="HX1697" s="307"/>
      <c r="HY1697" s="307"/>
      <c r="HZ1697" s="307"/>
      <c r="IA1697" s="307"/>
      <c r="IB1697" s="307"/>
      <c r="IC1697" s="307"/>
      <c r="ID1697" s="307"/>
      <c r="IE1697" s="307"/>
      <c r="IF1697" s="307"/>
      <c r="IG1697" s="307"/>
      <c r="IH1697" s="307"/>
      <c r="II1697" s="307"/>
      <c r="IJ1697" s="307"/>
      <c r="IK1697" s="307"/>
      <c r="IL1697" s="305"/>
      <c r="IM1697" s="305"/>
      <c r="IN1697" s="305"/>
      <c r="IO1697" s="305"/>
      <c r="IP1697" s="305"/>
      <c r="IQ1697" s="305"/>
      <c r="IR1697" s="305"/>
      <c r="IS1697" s="305"/>
      <c r="IT1697" s="305"/>
      <c r="IU1697" s="305"/>
      <c r="IV1697" s="305"/>
      <c r="IW1697" s="305"/>
      <c r="IX1697" s="305"/>
      <c r="IY1697" s="305"/>
      <c r="IZ1697" s="305"/>
      <c r="JA1697" s="305"/>
      <c r="JB1697" s="305"/>
      <c r="JC1697" s="307"/>
      <c r="JD1697" s="307"/>
      <c r="JE1697" s="307"/>
      <c r="JF1697" s="307"/>
      <c r="JG1697" s="307"/>
      <c r="JH1697" s="307"/>
      <c r="JI1697" s="307"/>
      <c r="JJ1697" s="305"/>
      <c r="JK1697" s="305"/>
      <c r="JL1697" s="305"/>
      <c r="JM1697" s="305"/>
      <c r="JN1697" s="305"/>
      <c r="JO1697" s="305"/>
      <c r="JP1697" s="305"/>
      <c r="JQ1697" s="305"/>
      <c r="JR1697" s="305"/>
      <c r="JS1697" s="305"/>
      <c r="JT1697" s="305"/>
      <c r="JU1697" s="305"/>
      <c r="JV1697" s="305"/>
      <c r="JW1697" s="305"/>
      <c r="JX1697" s="305"/>
      <c r="JY1697" s="305"/>
      <c r="JZ1697" s="305"/>
      <c r="KA1697" s="305"/>
      <c r="KB1697" s="305"/>
      <c r="KC1697" s="305"/>
      <c r="KD1697" s="307"/>
      <c r="KE1697" s="307"/>
      <c r="KF1697" s="307"/>
      <c r="KG1697" s="307"/>
      <c r="KH1697" s="307"/>
      <c r="KI1697" s="307"/>
      <c r="KJ1697" s="307"/>
      <c r="KK1697" s="307"/>
      <c r="KL1697" s="307"/>
      <c r="KM1697" s="307"/>
      <c r="KN1697" s="307"/>
      <c r="KO1697" s="307"/>
      <c r="KP1697" s="307"/>
      <c r="KQ1697" s="307"/>
      <c r="KR1697" s="307"/>
      <c r="KS1697" s="307"/>
      <c r="KT1697" s="307"/>
    </row>
    <row r="1698" spans="14:306" s="56" customFormat="1" ht="15" customHeight="1">
      <c r="N1698" s="410"/>
      <c r="O1698" s="410"/>
      <c r="P1698" s="311"/>
      <c r="Q1698" s="311"/>
      <c r="R1698" s="311"/>
      <c r="AG1698" s="57"/>
      <c r="AH1698" s="57"/>
      <c r="AI1698" s="57"/>
      <c r="AJ1698" s="57"/>
      <c r="AK1698" s="57"/>
      <c r="AL1698" s="57"/>
      <c r="AM1698" s="57"/>
      <c r="AN1698" s="57"/>
      <c r="AO1698" s="57"/>
      <c r="AP1698" s="57"/>
      <c r="AQ1698" s="57"/>
      <c r="AR1698" s="57"/>
      <c r="AS1698" s="57"/>
      <c r="AT1698" s="57"/>
      <c r="AU1698" s="57"/>
      <c r="AV1698" s="57"/>
      <c r="AW1698" s="57"/>
      <c r="AX1698" s="57"/>
      <c r="AY1698" s="57"/>
      <c r="AZ1698" s="57"/>
      <c r="BA1698" s="57"/>
      <c r="BB1698" s="57"/>
      <c r="BC1698" s="57"/>
      <c r="BD1698" s="57"/>
      <c r="BE1698" s="57"/>
      <c r="BF1698" s="57"/>
      <c r="BG1698" s="57"/>
      <c r="BH1698" s="57"/>
      <c r="BI1698" s="57"/>
      <c r="BJ1698" s="57"/>
      <c r="BK1698" s="57"/>
      <c r="BL1698" s="57"/>
      <c r="BM1698" s="57"/>
      <c r="BN1698" s="57"/>
      <c r="CB1698" s="307"/>
      <c r="CC1698" s="307"/>
      <c r="CD1698" s="307"/>
      <c r="CE1698" s="307"/>
      <c r="CF1698" s="307"/>
      <c r="CG1698" s="307"/>
      <c r="CH1698" s="307"/>
      <c r="CI1698" s="307"/>
      <c r="CJ1698" s="307"/>
      <c r="CK1698" s="307"/>
      <c r="CL1698" s="307"/>
      <c r="CM1698" s="307"/>
      <c r="CN1698" s="307"/>
      <c r="CO1698" s="307"/>
      <c r="CP1698" s="307"/>
      <c r="CQ1698" s="307"/>
      <c r="CR1698" s="307"/>
      <c r="CS1698" s="307"/>
      <c r="CT1698" s="307"/>
      <c r="CU1698" s="307"/>
      <c r="CV1698" s="307"/>
      <c r="CW1698" s="307"/>
      <c r="CX1698" s="307"/>
      <c r="CY1698" s="307"/>
      <c r="CZ1698" s="307"/>
      <c r="DA1698" s="307"/>
      <c r="DB1698" s="307"/>
      <c r="DC1698" s="307"/>
      <c r="DD1698" s="307"/>
      <c r="DE1698" s="307"/>
      <c r="DF1698" s="307"/>
      <c r="DG1698" s="307"/>
      <c r="DH1698" s="307"/>
      <c r="DI1698" s="390"/>
      <c r="DJ1698" s="390"/>
      <c r="DK1698" s="307"/>
      <c r="DL1698" s="307"/>
      <c r="DM1698" s="307"/>
      <c r="DN1698" s="307"/>
      <c r="DO1698" s="307"/>
      <c r="DP1698" s="307"/>
      <c r="DQ1698" s="307"/>
      <c r="DR1698" s="307"/>
      <c r="DS1698" s="307"/>
      <c r="DT1698" s="307"/>
      <c r="DU1698" s="307"/>
      <c r="DV1698" s="307"/>
      <c r="DW1698" s="307"/>
      <c r="DX1698" s="307"/>
      <c r="DY1698" s="307"/>
      <c r="DZ1698" s="307"/>
      <c r="EA1698" s="307"/>
      <c r="EB1698" s="307"/>
      <c r="EC1698" s="307"/>
      <c r="ED1698" s="307"/>
      <c r="EE1698" s="307"/>
      <c r="EF1698" s="307"/>
      <c r="EG1698" s="307"/>
      <c r="EH1698" s="307"/>
      <c r="EI1698" s="307"/>
      <c r="EJ1698" s="307"/>
      <c r="EK1698" s="307"/>
      <c r="EL1698" s="307"/>
      <c r="EM1698" s="307"/>
      <c r="EN1698" s="307"/>
      <c r="EO1698" s="307"/>
      <c r="EP1698" s="307"/>
      <c r="EQ1698" s="307"/>
      <c r="ER1698" s="307"/>
      <c r="ES1698" s="307"/>
      <c r="ET1698" s="307"/>
      <c r="EU1698" s="390"/>
      <c r="EV1698" s="390"/>
      <c r="EW1698" s="307"/>
      <c r="EX1698" s="307"/>
      <c r="EY1698" s="307"/>
      <c r="EZ1698" s="307"/>
      <c r="FA1698" s="307"/>
      <c r="FB1698" s="307"/>
      <c r="FC1698" s="307"/>
      <c r="FD1698" s="307"/>
      <c r="FE1698" s="307"/>
      <c r="FF1698" s="307"/>
      <c r="FG1698" s="307"/>
      <c r="FH1698" s="307"/>
      <c r="FI1698" s="307"/>
      <c r="FJ1698" s="307"/>
      <c r="FK1698" s="307"/>
      <c r="FL1698" s="307"/>
      <c r="FM1698" s="307"/>
      <c r="FN1698" s="307"/>
      <c r="FO1698" s="307"/>
      <c r="FP1698" s="307"/>
      <c r="FQ1698" s="307"/>
      <c r="FR1698" s="307"/>
      <c r="FS1698" s="307"/>
      <c r="FT1698" s="307"/>
      <c r="FU1698" s="307"/>
      <c r="FV1698" s="307"/>
      <c r="FW1698" s="307"/>
      <c r="FX1698" s="307"/>
      <c r="FY1698" s="307"/>
      <c r="FZ1698" s="307"/>
      <c r="GA1698" s="307"/>
      <c r="GB1698" s="307"/>
      <c r="GC1698" s="307"/>
      <c r="GD1698" s="307"/>
      <c r="GE1698" s="307"/>
      <c r="GF1698" s="307"/>
      <c r="GG1698" s="307"/>
      <c r="GH1698" s="307"/>
      <c r="GI1698" s="307"/>
      <c r="GJ1698" s="307"/>
      <c r="GK1698" s="307"/>
      <c r="GL1698" s="307"/>
      <c r="GM1698" s="307"/>
      <c r="GN1698" s="307"/>
      <c r="GO1698" s="307"/>
      <c r="GP1698" s="307"/>
      <c r="GQ1698" s="307"/>
      <c r="GR1698" s="307"/>
      <c r="GS1698" s="307"/>
      <c r="GT1698" s="307"/>
      <c r="GU1698" s="307"/>
      <c r="GV1698" s="307"/>
      <c r="GW1698" s="307"/>
      <c r="GX1698" s="307"/>
      <c r="GY1698" s="307"/>
      <c r="GZ1698" s="307"/>
      <c r="HA1698" s="307"/>
      <c r="HB1698" s="307"/>
      <c r="HC1698" s="307"/>
      <c r="HD1698" s="307"/>
      <c r="HE1698" s="307"/>
      <c r="HF1698" s="307"/>
      <c r="HG1698" s="307"/>
      <c r="HH1698" s="307"/>
      <c r="HI1698" s="307"/>
      <c r="HJ1698" s="307"/>
      <c r="HK1698" s="307"/>
      <c r="HL1698" s="307"/>
      <c r="HM1698" s="307"/>
      <c r="HN1698" s="307"/>
      <c r="HO1698" s="307"/>
      <c r="HP1698" s="307"/>
      <c r="HQ1698" s="307"/>
      <c r="HR1698" s="307"/>
      <c r="HS1698" s="307"/>
      <c r="HT1698" s="307"/>
      <c r="HU1698" s="307"/>
      <c r="HV1698" s="307"/>
      <c r="HW1698" s="307"/>
      <c r="HX1698" s="307"/>
      <c r="HY1698" s="307"/>
      <c r="HZ1698" s="307"/>
      <c r="IA1698" s="307"/>
      <c r="IB1698" s="307"/>
      <c r="IC1698" s="307"/>
      <c r="ID1698" s="307"/>
      <c r="IE1698" s="307"/>
      <c r="IF1698" s="307"/>
      <c r="IG1698" s="307"/>
      <c r="IH1698" s="307"/>
      <c r="II1698" s="307"/>
      <c r="IJ1698" s="307"/>
      <c r="IK1698" s="307"/>
      <c r="IL1698" s="305"/>
      <c r="IM1698" s="305"/>
      <c r="IN1698" s="305"/>
      <c r="IO1698" s="305"/>
      <c r="IP1698" s="305"/>
      <c r="IQ1698" s="305"/>
      <c r="IR1698" s="305"/>
      <c r="IS1698" s="305"/>
      <c r="IT1698" s="305"/>
      <c r="IU1698" s="305"/>
      <c r="IV1698" s="305"/>
      <c r="IW1698" s="305"/>
      <c r="IX1698" s="305"/>
      <c r="IY1698" s="305"/>
      <c r="IZ1698" s="305"/>
      <c r="JA1698" s="305"/>
      <c r="JB1698" s="305"/>
      <c r="JC1698" s="307"/>
      <c r="JD1698" s="307"/>
      <c r="JE1698" s="307"/>
      <c r="JF1698" s="307"/>
      <c r="JG1698" s="307"/>
      <c r="JH1698" s="307"/>
      <c r="JI1698" s="307"/>
      <c r="JJ1698" s="305"/>
      <c r="JK1698" s="305"/>
      <c r="JL1698" s="305"/>
      <c r="JM1698" s="305"/>
      <c r="JN1698" s="305"/>
      <c r="JO1698" s="305"/>
      <c r="JP1698" s="305"/>
      <c r="JQ1698" s="305"/>
      <c r="JR1698" s="305"/>
      <c r="JS1698" s="305"/>
      <c r="JT1698" s="305"/>
      <c r="JU1698" s="305"/>
      <c r="JV1698" s="305"/>
      <c r="JW1698" s="305"/>
      <c r="JX1698" s="305"/>
      <c r="JY1698" s="305"/>
      <c r="JZ1698" s="305"/>
      <c r="KA1698" s="305"/>
      <c r="KB1698" s="305"/>
      <c r="KC1698" s="305"/>
      <c r="KD1698" s="307"/>
      <c r="KE1698" s="307"/>
      <c r="KF1698" s="307"/>
      <c r="KG1698" s="307"/>
      <c r="KH1698" s="307"/>
      <c r="KI1698" s="307"/>
      <c r="KJ1698" s="307"/>
      <c r="KK1698" s="307"/>
      <c r="KL1698" s="307"/>
      <c r="KM1698" s="307"/>
      <c r="KN1698" s="307"/>
      <c r="KO1698" s="307"/>
      <c r="KP1698" s="307"/>
      <c r="KQ1698" s="307"/>
      <c r="KR1698" s="307"/>
      <c r="KS1698" s="307"/>
      <c r="KT1698" s="307"/>
    </row>
    <row r="1699" spans="14:306" s="56" customFormat="1" ht="15" customHeight="1">
      <c r="N1699" s="410"/>
      <c r="O1699" s="410"/>
      <c r="P1699" s="311"/>
      <c r="Q1699" s="311"/>
      <c r="R1699" s="311"/>
      <c r="AG1699" s="57"/>
      <c r="AH1699" s="57"/>
      <c r="AI1699" s="57"/>
      <c r="AJ1699" s="57"/>
      <c r="AK1699" s="57"/>
      <c r="AL1699" s="57"/>
      <c r="AM1699" s="57"/>
      <c r="AN1699" s="57"/>
      <c r="AO1699" s="57"/>
      <c r="AP1699" s="57"/>
      <c r="AQ1699" s="57"/>
      <c r="AR1699" s="57"/>
      <c r="AS1699" s="57"/>
      <c r="AT1699" s="57"/>
      <c r="AU1699" s="57"/>
      <c r="AV1699" s="57"/>
      <c r="AW1699" s="57"/>
      <c r="AX1699" s="57"/>
      <c r="AY1699" s="57"/>
      <c r="AZ1699" s="57"/>
      <c r="BA1699" s="57"/>
      <c r="BB1699" s="57"/>
      <c r="BC1699" s="57"/>
      <c r="BD1699" s="57"/>
      <c r="BE1699" s="57"/>
      <c r="BF1699" s="57"/>
      <c r="BG1699" s="57"/>
      <c r="BH1699" s="57"/>
      <c r="BI1699" s="57"/>
      <c r="BJ1699" s="57"/>
      <c r="BK1699" s="57"/>
      <c r="BL1699" s="57"/>
      <c r="BM1699" s="57"/>
      <c r="BN1699" s="57"/>
      <c r="CB1699" s="307"/>
      <c r="CC1699" s="307"/>
      <c r="CD1699" s="307"/>
      <c r="CE1699" s="307"/>
      <c r="CF1699" s="307"/>
      <c r="CG1699" s="307"/>
      <c r="CH1699" s="307"/>
      <c r="CI1699" s="307"/>
      <c r="CJ1699" s="307"/>
      <c r="CK1699" s="307"/>
      <c r="CL1699" s="307"/>
      <c r="CM1699" s="307"/>
      <c r="CN1699" s="307"/>
      <c r="CO1699" s="307"/>
      <c r="CP1699" s="307"/>
      <c r="CQ1699" s="307"/>
      <c r="CR1699" s="307"/>
      <c r="CS1699" s="307"/>
      <c r="CT1699" s="307"/>
      <c r="CU1699" s="307"/>
      <c r="CV1699" s="307"/>
      <c r="CW1699" s="307"/>
      <c r="CX1699" s="307"/>
      <c r="CY1699" s="307"/>
      <c r="CZ1699" s="307"/>
      <c r="DA1699" s="307"/>
      <c r="DB1699" s="307"/>
      <c r="DC1699" s="307"/>
      <c r="DD1699" s="307"/>
      <c r="DE1699" s="307"/>
      <c r="DF1699" s="307"/>
      <c r="DG1699" s="307"/>
      <c r="DH1699" s="307"/>
      <c r="DI1699" s="390"/>
      <c r="DJ1699" s="390"/>
      <c r="DK1699" s="307"/>
      <c r="DL1699" s="307"/>
      <c r="DM1699" s="307"/>
      <c r="DN1699" s="307"/>
      <c r="DO1699" s="307"/>
      <c r="DP1699" s="307"/>
      <c r="DQ1699" s="307"/>
      <c r="DR1699" s="307"/>
      <c r="DS1699" s="307"/>
      <c r="DT1699" s="307"/>
      <c r="DU1699" s="307"/>
      <c r="DV1699" s="307"/>
      <c r="DW1699" s="307"/>
      <c r="DX1699" s="307"/>
      <c r="DY1699" s="307"/>
      <c r="DZ1699" s="307"/>
      <c r="EA1699" s="307"/>
      <c r="EB1699" s="307"/>
      <c r="EC1699" s="307"/>
      <c r="ED1699" s="307"/>
      <c r="EE1699" s="307"/>
      <c r="EF1699" s="307"/>
      <c r="EG1699" s="307"/>
      <c r="EH1699" s="307"/>
      <c r="EI1699" s="307"/>
      <c r="EJ1699" s="307"/>
      <c r="EK1699" s="307"/>
      <c r="EL1699" s="307"/>
      <c r="EM1699" s="307"/>
      <c r="EN1699" s="307"/>
      <c r="EO1699" s="307"/>
      <c r="EP1699" s="307"/>
      <c r="EQ1699" s="307"/>
      <c r="ER1699" s="307"/>
      <c r="ES1699" s="307"/>
      <c r="ET1699" s="307"/>
      <c r="EU1699" s="390"/>
      <c r="EV1699" s="390"/>
      <c r="EW1699" s="307"/>
      <c r="EX1699" s="307"/>
      <c r="EY1699" s="307"/>
      <c r="EZ1699" s="307"/>
      <c r="FA1699" s="307"/>
      <c r="FB1699" s="307"/>
      <c r="FC1699" s="307"/>
      <c r="FD1699" s="307"/>
      <c r="FE1699" s="307"/>
      <c r="FF1699" s="307"/>
      <c r="FG1699" s="307"/>
      <c r="FH1699" s="307"/>
      <c r="FI1699" s="307"/>
      <c r="FJ1699" s="307"/>
      <c r="FK1699" s="307"/>
      <c r="FL1699" s="307"/>
      <c r="FM1699" s="307"/>
      <c r="FN1699" s="307"/>
      <c r="FO1699" s="307"/>
      <c r="FP1699" s="307"/>
      <c r="FQ1699" s="307"/>
      <c r="FR1699" s="307"/>
      <c r="FS1699" s="307"/>
      <c r="FT1699" s="307"/>
      <c r="FU1699" s="307"/>
      <c r="FV1699" s="307"/>
      <c r="FW1699" s="307"/>
      <c r="FX1699" s="307"/>
      <c r="FY1699" s="307"/>
      <c r="FZ1699" s="307"/>
      <c r="GA1699" s="307"/>
      <c r="GB1699" s="307"/>
      <c r="GC1699" s="307"/>
      <c r="GD1699" s="307"/>
      <c r="GE1699" s="307"/>
      <c r="GF1699" s="307"/>
      <c r="GG1699" s="307"/>
      <c r="GH1699" s="307"/>
      <c r="GI1699" s="307"/>
      <c r="GJ1699" s="307"/>
      <c r="GK1699" s="307"/>
      <c r="GL1699" s="307"/>
      <c r="GM1699" s="307"/>
      <c r="GN1699" s="307"/>
      <c r="GO1699" s="307"/>
      <c r="GP1699" s="307"/>
      <c r="GQ1699" s="307"/>
      <c r="GR1699" s="307"/>
      <c r="GS1699" s="307"/>
      <c r="GT1699" s="307"/>
      <c r="GU1699" s="307"/>
      <c r="GV1699" s="307"/>
      <c r="GW1699" s="307"/>
      <c r="GX1699" s="307"/>
      <c r="GY1699" s="307"/>
      <c r="GZ1699" s="307"/>
      <c r="HA1699" s="307"/>
      <c r="HB1699" s="307"/>
      <c r="HC1699" s="307"/>
      <c r="HD1699" s="307"/>
      <c r="HE1699" s="307"/>
      <c r="HF1699" s="307"/>
      <c r="HG1699" s="307"/>
      <c r="HH1699" s="307"/>
      <c r="HI1699" s="307"/>
      <c r="HJ1699" s="307"/>
      <c r="HK1699" s="307"/>
      <c r="HL1699" s="307"/>
      <c r="HM1699" s="307"/>
      <c r="HN1699" s="307"/>
      <c r="HO1699" s="307"/>
      <c r="HP1699" s="307"/>
      <c r="HQ1699" s="307"/>
      <c r="HR1699" s="307"/>
      <c r="HS1699" s="307"/>
      <c r="HT1699" s="307"/>
      <c r="HU1699" s="307"/>
      <c r="HV1699" s="307"/>
      <c r="HW1699" s="307"/>
      <c r="HX1699" s="307"/>
      <c r="HY1699" s="307"/>
      <c r="HZ1699" s="307"/>
      <c r="IA1699" s="307"/>
      <c r="IB1699" s="307"/>
      <c r="IC1699" s="307"/>
      <c r="ID1699" s="307"/>
      <c r="IE1699" s="307"/>
      <c r="IF1699" s="307"/>
      <c r="IG1699" s="307"/>
      <c r="IH1699" s="307"/>
      <c r="II1699" s="307"/>
      <c r="IJ1699" s="307"/>
      <c r="IK1699" s="307"/>
      <c r="IL1699" s="305"/>
      <c r="IM1699" s="305"/>
      <c r="IN1699" s="305"/>
      <c r="IO1699" s="305"/>
      <c r="IP1699" s="305"/>
      <c r="IQ1699" s="305"/>
      <c r="IR1699" s="305"/>
      <c r="IS1699" s="305"/>
      <c r="IT1699" s="305"/>
      <c r="IU1699" s="305"/>
      <c r="IV1699" s="305"/>
      <c r="IW1699" s="305"/>
      <c r="IX1699" s="305"/>
      <c r="IY1699" s="305"/>
      <c r="IZ1699" s="305"/>
      <c r="JA1699" s="305"/>
      <c r="JB1699" s="305"/>
      <c r="JC1699" s="307"/>
      <c r="JD1699" s="307"/>
      <c r="JE1699" s="307"/>
      <c r="JF1699" s="307"/>
      <c r="JG1699" s="307"/>
      <c r="JH1699" s="307"/>
      <c r="JI1699" s="307"/>
      <c r="JJ1699" s="305"/>
      <c r="JK1699" s="305"/>
      <c r="JL1699" s="305"/>
      <c r="JM1699" s="305"/>
      <c r="JN1699" s="305"/>
      <c r="JO1699" s="305"/>
      <c r="JP1699" s="305"/>
      <c r="JQ1699" s="305"/>
      <c r="JR1699" s="305"/>
      <c r="JS1699" s="305"/>
      <c r="JT1699" s="305"/>
      <c r="JU1699" s="305"/>
      <c r="JV1699" s="305"/>
      <c r="JW1699" s="305"/>
      <c r="JX1699" s="305"/>
      <c r="JY1699" s="305"/>
      <c r="JZ1699" s="305"/>
      <c r="KA1699" s="305"/>
      <c r="KB1699" s="305"/>
      <c r="KC1699" s="305"/>
      <c r="KD1699" s="307"/>
      <c r="KE1699" s="307"/>
      <c r="KF1699" s="307"/>
      <c r="KG1699" s="307"/>
      <c r="KH1699" s="307"/>
      <c r="KI1699" s="307"/>
      <c r="KJ1699" s="307"/>
      <c r="KK1699" s="307"/>
      <c r="KL1699" s="307"/>
      <c r="KM1699" s="307"/>
      <c r="KN1699" s="307"/>
      <c r="KO1699" s="307"/>
      <c r="KP1699" s="307"/>
      <c r="KQ1699" s="307"/>
      <c r="KR1699" s="307"/>
      <c r="KS1699" s="307"/>
      <c r="KT1699" s="307"/>
    </row>
    <row r="1700" spans="14:306" s="56" customFormat="1" ht="15" customHeight="1">
      <c r="N1700" s="410"/>
      <c r="O1700" s="410"/>
      <c r="P1700" s="311"/>
      <c r="Q1700" s="311"/>
      <c r="R1700" s="311"/>
      <c r="AG1700" s="57"/>
      <c r="AH1700" s="57"/>
      <c r="AI1700" s="57"/>
      <c r="AJ1700" s="57"/>
      <c r="AK1700" s="57"/>
      <c r="AL1700" s="57"/>
      <c r="AM1700" s="57"/>
      <c r="AN1700" s="57"/>
      <c r="AO1700" s="57"/>
      <c r="AP1700" s="57"/>
      <c r="AQ1700" s="57"/>
      <c r="AR1700" s="57"/>
      <c r="AS1700" s="57"/>
      <c r="AT1700" s="57"/>
      <c r="AU1700" s="57"/>
      <c r="AV1700" s="57"/>
      <c r="AW1700" s="57"/>
      <c r="AX1700" s="57"/>
      <c r="AY1700" s="57"/>
      <c r="AZ1700" s="57"/>
      <c r="BA1700" s="57"/>
      <c r="BB1700" s="57"/>
      <c r="BC1700" s="57"/>
      <c r="BD1700" s="57"/>
      <c r="BE1700" s="57"/>
      <c r="BF1700" s="57"/>
      <c r="BG1700" s="57"/>
      <c r="BH1700" s="57"/>
      <c r="BI1700" s="57"/>
      <c r="BJ1700" s="57"/>
      <c r="BK1700" s="57"/>
      <c r="BL1700" s="57"/>
      <c r="BM1700" s="57"/>
      <c r="BN1700" s="57"/>
      <c r="CB1700" s="307"/>
      <c r="CC1700" s="307"/>
      <c r="CD1700" s="307"/>
      <c r="CE1700" s="307"/>
      <c r="CF1700" s="307"/>
      <c r="CG1700" s="307"/>
      <c r="CH1700" s="307"/>
      <c r="CI1700" s="307"/>
      <c r="CJ1700" s="307"/>
      <c r="CK1700" s="307"/>
      <c r="CL1700" s="307"/>
      <c r="CM1700" s="307"/>
      <c r="CN1700" s="307"/>
      <c r="CO1700" s="307"/>
      <c r="CP1700" s="307"/>
      <c r="CQ1700" s="307"/>
      <c r="CR1700" s="307"/>
      <c r="CS1700" s="307"/>
      <c r="CT1700" s="307"/>
      <c r="CU1700" s="307"/>
      <c r="CV1700" s="307"/>
      <c r="CW1700" s="307"/>
      <c r="CX1700" s="307"/>
      <c r="CY1700" s="307"/>
      <c r="CZ1700" s="307"/>
      <c r="DA1700" s="307"/>
      <c r="DB1700" s="307"/>
      <c r="DC1700" s="307"/>
      <c r="DD1700" s="307"/>
      <c r="DE1700" s="307"/>
      <c r="DF1700" s="307"/>
      <c r="DG1700" s="307"/>
      <c r="DH1700" s="307"/>
      <c r="DI1700" s="390"/>
      <c r="DJ1700" s="390"/>
      <c r="DK1700" s="307"/>
      <c r="DL1700" s="307"/>
      <c r="DM1700" s="307"/>
      <c r="DN1700" s="307"/>
      <c r="DO1700" s="307"/>
      <c r="DP1700" s="307"/>
      <c r="DQ1700" s="307"/>
      <c r="DR1700" s="307"/>
      <c r="DS1700" s="307"/>
      <c r="DT1700" s="307"/>
      <c r="DU1700" s="307"/>
      <c r="DV1700" s="307"/>
      <c r="DW1700" s="307"/>
      <c r="DX1700" s="307"/>
      <c r="DY1700" s="307"/>
      <c r="DZ1700" s="307"/>
      <c r="EA1700" s="307"/>
      <c r="EB1700" s="307"/>
      <c r="EC1700" s="307"/>
      <c r="ED1700" s="307"/>
      <c r="EE1700" s="307"/>
      <c r="EF1700" s="307"/>
      <c r="EG1700" s="307"/>
      <c r="EH1700" s="307"/>
      <c r="EI1700" s="307"/>
      <c r="EJ1700" s="307"/>
      <c r="EK1700" s="307"/>
      <c r="EL1700" s="307"/>
      <c r="EM1700" s="307"/>
      <c r="EN1700" s="307"/>
      <c r="EO1700" s="307"/>
      <c r="EP1700" s="307"/>
      <c r="EQ1700" s="307"/>
      <c r="ER1700" s="307"/>
      <c r="ES1700" s="307"/>
      <c r="ET1700" s="307"/>
      <c r="EU1700" s="390"/>
      <c r="EV1700" s="390"/>
      <c r="EW1700" s="307"/>
      <c r="EX1700" s="307"/>
      <c r="EY1700" s="307"/>
      <c r="EZ1700" s="307"/>
      <c r="FA1700" s="307"/>
      <c r="FB1700" s="307"/>
      <c r="FC1700" s="307"/>
      <c r="FD1700" s="307"/>
      <c r="FE1700" s="307"/>
      <c r="FF1700" s="307"/>
      <c r="FG1700" s="307"/>
      <c r="FH1700" s="307"/>
      <c r="FI1700" s="307"/>
      <c r="FJ1700" s="307"/>
      <c r="FK1700" s="307"/>
      <c r="FL1700" s="307"/>
      <c r="FM1700" s="307"/>
      <c r="FN1700" s="307"/>
      <c r="FO1700" s="307"/>
      <c r="FP1700" s="307"/>
      <c r="FQ1700" s="307"/>
      <c r="FR1700" s="307"/>
      <c r="FS1700" s="307"/>
      <c r="FT1700" s="307"/>
      <c r="FU1700" s="307"/>
      <c r="FV1700" s="307"/>
      <c r="FW1700" s="307"/>
      <c r="FX1700" s="307"/>
      <c r="FY1700" s="307"/>
      <c r="FZ1700" s="307"/>
      <c r="GA1700" s="307"/>
      <c r="GB1700" s="307"/>
      <c r="GC1700" s="307"/>
      <c r="GD1700" s="307"/>
      <c r="GE1700" s="307"/>
      <c r="GF1700" s="307"/>
      <c r="GG1700" s="307"/>
      <c r="GH1700" s="307"/>
      <c r="GI1700" s="307"/>
      <c r="GJ1700" s="307"/>
      <c r="GK1700" s="307"/>
      <c r="GL1700" s="307"/>
      <c r="GM1700" s="307"/>
      <c r="GN1700" s="307"/>
      <c r="GO1700" s="307"/>
      <c r="GP1700" s="307"/>
      <c r="GQ1700" s="307"/>
      <c r="GR1700" s="307"/>
      <c r="GS1700" s="307"/>
      <c r="GT1700" s="307"/>
      <c r="GU1700" s="307"/>
      <c r="GV1700" s="307"/>
      <c r="GW1700" s="307"/>
      <c r="GX1700" s="307"/>
      <c r="GY1700" s="307"/>
      <c r="GZ1700" s="307"/>
      <c r="HA1700" s="307"/>
      <c r="HB1700" s="307"/>
      <c r="HC1700" s="307"/>
      <c r="HD1700" s="307"/>
      <c r="HE1700" s="307"/>
      <c r="HF1700" s="307"/>
      <c r="HG1700" s="307"/>
      <c r="HH1700" s="307"/>
      <c r="HI1700" s="307"/>
      <c r="HJ1700" s="307"/>
      <c r="HK1700" s="307"/>
      <c r="HL1700" s="307"/>
      <c r="HM1700" s="307"/>
      <c r="HN1700" s="307"/>
      <c r="HO1700" s="307"/>
      <c r="HP1700" s="307"/>
      <c r="HQ1700" s="307"/>
      <c r="HR1700" s="307"/>
      <c r="HS1700" s="307"/>
      <c r="HT1700" s="307"/>
      <c r="HU1700" s="307"/>
      <c r="HV1700" s="307"/>
      <c r="HW1700" s="307"/>
      <c r="HX1700" s="307"/>
      <c r="HY1700" s="307"/>
      <c r="HZ1700" s="307"/>
      <c r="IA1700" s="307"/>
      <c r="IB1700" s="307"/>
      <c r="IC1700" s="307"/>
      <c r="ID1700" s="307"/>
      <c r="IE1700" s="307"/>
      <c r="IF1700" s="307"/>
      <c r="IG1700" s="307"/>
      <c r="IH1700" s="307"/>
      <c r="II1700" s="307"/>
      <c r="IJ1700" s="307"/>
      <c r="IK1700" s="307"/>
      <c r="IL1700" s="305"/>
      <c r="IM1700" s="305"/>
      <c r="IN1700" s="305"/>
      <c r="IO1700" s="305"/>
      <c r="IP1700" s="305"/>
      <c r="IQ1700" s="305"/>
      <c r="IR1700" s="305"/>
      <c r="IS1700" s="305"/>
      <c r="IT1700" s="305"/>
      <c r="IU1700" s="305"/>
      <c r="IV1700" s="305"/>
      <c r="IW1700" s="305"/>
      <c r="IX1700" s="305"/>
      <c r="IY1700" s="305"/>
      <c r="IZ1700" s="305"/>
      <c r="JA1700" s="305"/>
      <c r="JB1700" s="305"/>
      <c r="JC1700" s="307"/>
      <c r="JD1700" s="307"/>
      <c r="JE1700" s="307"/>
      <c r="JF1700" s="307"/>
      <c r="JG1700" s="307"/>
      <c r="JH1700" s="307"/>
      <c r="JI1700" s="307"/>
      <c r="JJ1700" s="305"/>
      <c r="JK1700" s="305"/>
      <c r="JL1700" s="305"/>
      <c r="JM1700" s="305"/>
      <c r="JN1700" s="305"/>
      <c r="JO1700" s="305"/>
      <c r="JP1700" s="305"/>
      <c r="JQ1700" s="305"/>
      <c r="JR1700" s="305"/>
      <c r="JS1700" s="305"/>
      <c r="JT1700" s="305"/>
      <c r="JU1700" s="305"/>
      <c r="JV1700" s="305"/>
      <c r="JW1700" s="305"/>
      <c r="JX1700" s="305"/>
      <c r="JY1700" s="305"/>
      <c r="JZ1700" s="305"/>
      <c r="KA1700" s="305"/>
      <c r="KB1700" s="305"/>
      <c r="KC1700" s="305"/>
      <c r="KD1700" s="307"/>
      <c r="KE1700" s="307"/>
      <c r="KF1700" s="307"/>
      <c r="KG1700" s="307"/>
      <c r="KH1700" s="307"/>
      <c r="KI1700" s="307"/>
      <c r="KJ1700" s="307"/>
      <c r="KK1700" s="307"/>
      <c r="KL1700" s="307"/>
      <c r="KM1700" s="307"/>
      <c r="KN1700" s="307"/>
      <c r="KO1700" s="307"/>
      <c r="KP1700" s="307"/>
      <c r="KQ1700" s="307"/>
      <c r="KR1700" s="307"/>
      <c r="KS1700" s="307"/>
      <c r="KT1700" s="307"/>
    </row>
    <row r="1701" spans="14:306" s="56" customFormat="1" ht="15" customHeight="1">
      <c r="N1701" s="410"/>
      <c r="O1701" s="410"/>
      <c r="P1701" s="311"/>
      <c r="Q1701" s="311"/>
      <c r="R1701" s="311"/>
      <c r="AG1701" s="57"/>
      <c r="AH1701" s="57"/>
      <c r="AI1701" s="57"/>
      <c r="AJ1701" s="57"/>
      <c r="AK1701" s="57"/>
      <c r="AL1701" s="57"/>
      <c r="AM1701" s="57"/>
      <c r="AN1701" s="57"/>
      <c r="AO1701" s="57"/>
      <c r="AP1701" s="57"/>
      <c r="AQ1701" s="57"/>
      <c r="AR1701" s="57"/>
      <c r="AS1701" s="57"/>
      <c r="AT1701" s="57"/>
      <c r="AU1701" s="57"/>
      <c r="AV1701" s="57"/>
      <c r="AW1701" s="57"/>
      <c r="AX1701" s="57"/>
      <c r="AY1701" s="57"/>
      <c r="AZ1701" s="57"/>
      <c r="BA1701" s="57"/>
      <c r="BB1701" s="57"/>
      <c r="BC1701" s="57"/>
      <c r="BD1701" s="57"/>
      <c r="BE1701" s="57"/>
      <c r="BF1701" s="57"/>
      <c r="BG1701" s="57"/>
      <c r="BH1701" s="57"/>
      <c r="BI1701" s="57"/>
      <c r="BJ1701" s="57"/>
      <c r="BK1701" s="57"/>
      <c r="BL1701" s="57"/>
      <c r="BM1701" s="57"/>
      <c r="BN1701" s="57"/>
      <c r="CB1701" s="307"/>
      <c r="CC1701" s="307"/>
      <c r="CD1701" s="307"/>
      <c r="CE1701" s="307"/>
      <c r="CF1701" s="307"/>
      <c r="CG1701" s="307"/>
      <c r="CH1701" s="307"/>
      <c r="CI1701" s="307"/>
      <c r="CJ1701" s="307"/>
      <c r="CK1701" s="307"/>
      <c r="CL1701" s="307"/>
      <c r="CM1701" s="307"/>
      <c r="CN1701" s="307"/>
      <c r="CO1701" s="307"/>
      <c r="CP1701" s="307"/>
      <c r="CQ1701" s="307"/>
      <c r="CR1701" s="307"/>
      <c r="CS1701" s="307"/>
      <c r="CT1701" s="307"/>
      <c r="CU1701" s="307"/>
      <c r="CV1701" s="307"/>
      <c r="CW1701" s="307"/>
      <c r="CX1701" s="307"/>
      <c r="CY1701" s="307"/>
      <c r="CZ1701" s="307"/>
      <c r="DA1701" s="307"/>
      <c r="DB1701" s="307"/>
      <c r="DC1701" s="307"/>
      <c r="DD1701" s="307"/>
      <c r="DE1701" s="307"/>
      <c r="DF1701" s="307"/>
      <c r="DG1701" s="307"/>
      <c r="DH1701" s="307"/>
      <c r="DI1701" s="390"/>
      <c r="DJ1701" s="390"/>
      <c r="DK1701" s="307"/>
      <c r="DL1701" s="307"/>
      <c r="DM1701" s="307"/>
      <c r="DN1701" s="307"/>
      <c r="DO1701" s="307"/>
      <c r="DP1701" s="307"/>
      <c r="DQ1701" s="307"/>
      <c r="DR1701" s="307"/>
      <c r="DS1701" s="307"/>
      <c r="DT1701" s="307"/>
      <c r="DU1701" s="307"/>
      <c r="DV1701" s="307"/>
      <c r="DW1701" s="307"/>
      <c r="DX1701" s="307"/>
      <c r="DY1701" s="307"/>
      <c r="DZ1701" s="307"/>
      <c r="EA1701" s="307"/>
      <c r="EB1701" s="307"/>
      <c r="EC1701" s="307"/>
      <c r="ED1701" s="307"/>
      <c r="EE1701" s="307"/>
      <c r="EF1701" s="307"/>
      <c r="EG1701" s="307"/>
      <c r="EH1701" s="307"/>
      <c r="EI1701" s="307"/>
      <c r="EJ1701" s="307"/>
      <c r="EK1701" s="307"/>
      <c r="EL1701" s="307"/>
      <c r="EM1701" s="307"/>
      <c r="EN1701" s="307"/>
      <c r="EO1701" s="307"/>
      <c r="EP1701" s="307"/>
      <c r="EQ1701" s="307"/>
      <c r="ER1701" s="307"/>
      <c r="ES1701" s="307"/>
      <c r="ET1701" s="307"/>
      <c r="EU1701" s="390"/>
      <c r="EV1701" s="390"/>
      <c r="EW1701" s="307"/>
      <c r="EX1701" s="307"/>
      <c r="EY1701" s="307"/>
      <c r="EZ1701" s="307"/>
      <c r="FA1701" s="307"/>
      <c r="FB1701" s="307"/>
      <c r="FC1701" s="307"/>
      <c r="FD1701" s="307"/>
      <c r="FE1701" s="307"/>
      <c r="FF1701" s="307"/>
      <c r="FG1701" s="307"/>
      <c r="FH1701" s="307"/>
      <c r="FI1701" s="307"/>
      <c r="FJ1701" s="307"/>
      <c r="FK1701" s="307"/>
      <c r="FL1701" s="307"/>
      <c r="FM1701" s="307"/>
      <c r="FN1701" s="307"/>
      <c r="FO1701" s="307"/>
      <c r="FP1701" s="307"/>
      <c r="FQ1701" s="307"/>
      <c r="FR1701" s="307"/>
      <c r="FS1701" s="307"/>
      <c r="FT1701" s="307"/>
      <c r="FU1701" s="307"/>
      <c r="FV1701" s="307"/>
      <c r="FW1701" s="307"/>
      <c r="FX1701" s="307"/>
      <c r="FY1701" s="307"/>
      <c r="FZ1701" s="307"/>
      <c r="GA1701" s="307"/>
      <c r="GB1701" s="307"/>
      <c r="GC1701" s="307"/>
      <c r="GD1701" s="307"/>
      <c r="GE1701" s="307"/>
      <c r="GF1701" s="307"/>
      <c r="GG1701" s="307"/>
      <c r="GH1701" s="307"/>
      <c r="GI1701" s="307"/>
      <c r="GJ1701" s="307"/>
      <c r="GK1701" s="307"/>
      <c r="GL1701" s="307"/>
      <c r="GM1701" s="307"/>
      <c r="GN1701" s="307"/>
      <c r="GO1701" s="307"/>
      <c r="GP1701" s="307"/>
      <c r="GQ1701" s="307"/>
      <c r="GR1701" s="307"/>
      <c r="GS1701" s="307"/>
      <c r="GT1701" s="307"/>
      <c r="GU1701" s="307"/>
      <c r="GV1701" s="307"/>
      <c r="GW1701" s="307"/>
      <c r="GX1701" s="307"/>
      <c r="GY1701" s="307"/>
      <c r="GZ1701" s="307"/>
      <c r="HA1701" s="307"/>
      <c r="HB1701" s="307"/>
      <c r="HC1701" s="307"/>
      <c r="HD1701" s="307"/>
      <c r="HE1701" s="307"/>
      <c r="HF1701" s="307"/>
      <c r="HG1701" s="307"/>
      <c r="HH1701" s="307"/>
      <c r="HI1701" s="307"/>
      <c r="HJ1701" s="307"/>
      <c r="HK1701" s="307"/>
      <c r="HL1701" s="307"/>
      <c r="HM1701" s="307"/>
      <c r="HN1701" s="307"/>
      <c r="HO1701" s="307"/>
      <c r="HP1701" s="307"/>
      <c r="HQ1701" s="307"/>
      <c r="HR1701" s="307"/>
      <c r="HS1701" s="307"/>
      <c r="HT1701" s="307"/>
      <c r="HU1701" s="307"/>
      <c r="HV1701" s="307"/>
      <c r="HW1701" s="307"/>
      <c r="HX1701" s="307"/>
      <c r="HY1701" s="307"/>
      <c r="HZ1701" s="307"/>
      <c r="IA1701" s="307"/>
      <c r="IB1701" s="307"/>
      <c r="IC1701" s="307"/>
      <c r="ID1701" s="307"/>
      <c r="IE1701" s="307"/>
      <c r="IF1701" s="307"/>
      <c r="IG1701" s="307"/>
      <c r="IH1701" s="307"/>
      <c r="II1701" s="307"/>
      <c r="IJ1701" s="307"/>
      <c r="IK1701" s="307"/>
      <c r="IL1701" s="305"/>
      <c r="IM1701" s="305"/>
      <c r="IN1701" s="305"/>
      <c r="IO1701" s="305"/>
      <c r="IP1701" s="305"/>
      <c r="IQ1701" s="305"/>
      <c r="IR1701" s="305"/>
      <c r="IS1701" s="305"/>
      <c r="IT1701" s="305"/>
      <c r="IU1701" s="305"/>
      <c r="IV1701" s="305"/>
      <c r="IW1701" s="305"/>
      <c r="IX1701" s="305"/>
      <c r="IY1701" s="305"/>
      <c r="IZ1701" s="305"/>
      <c r="JA1701" s="305"/>
      <c r="JB1701" s="305"/>
      <c r="JC1701" s="307"/>
      <c r="JD1701" s="307"/>
      <c r="JE1701" s="307"/>
      <c r="JF1701" s="307"/>
      <c r="JG1701" s="307"/>
      <c r="JH1701" s="307"/>
      <c r="JI1701" s="307"/>
      <c r="JJ1701" s="305"/>
      <c r="JK1701" s="305"/>
      <c r="JL1701" s="305"/>
      <c r="JM1701" s="305"/>
      <c r="JN1701" s="305"/>
      <c r="JO1701" s="305"/>
      <c r="JP1701" s="305"/>
      <c r="JQ1701" s="305"/>
      <c r="JR1701" s="305"/>
      <c r="JS1701" s="305"/>
      <c r="JT1701" s="305"/>
      <c r="JU1701" s="305"/>
      <c r="JV1701" s="305"/>
      <c r="JW1701" s="305"/>
      <c r="JX1701" s="305"/>
      <c r="JY1701" s="305"/>
      <c r="JZ1701" s="305"/>
      <c r="KA1701" s="305"/>
      <c r="KB1701" s="305"/>
      <c r="KC1701" s="305"/>
      <c r="KD1701" s="307"/>
      <c r="KE1701" s="307"/>
      <c r="KF1701" s="307"/>
      <c r="KG1701" s="307"/>
      <c r="KH1701" s="307"/>
      <c r="KI1701" s="307"/>
      <c r="KJ1701" s="307"/>
      <c r="KK1701" s="307"/>
      <c r="KL1701" s="307"/>
      <c r="KM1701" s="307"/>
      <c r="KN1701" s="307"/>
      <c r="KO1701" s="307"/>
      <c r="KP1701" s="307"/>
      <c r="KQ1701" s="307"/>
      <c r="KR1701" s="307"/>
      <c r="KS1701" s="307"/>
      <c r="KT1701" s="307"/>
    </row>
    <row r="1702" spans="14:306" s="56" customFormat="1" ht="15" customHeight="1">
      <c r="N1702" s="410"/>
      <c r="O1702" s="410"/>
      <c r="P1702" s="311"/>
      <c r="Q1702" s="311"/>
      <c r="R1702" s="311"/>
      <c r="AG1702" s="57"/>
      <c r="AH1702" s="57"/>
      <c r="AI1702" s="57"/>
      <c r="AJ1702" s="57"/>
      <c r="AK1702" s="57"/>
      <c r="AL1702" s="57"/>
      <c r="AM1702" s="57"/>
      <c r="AN1702" s="57"/>
      <c r="AO1702" s="57"/>
      <c r="AP1702" s="57"/>
      <c r="AQ1702" s="57"/>
      <c r="AR1702" s="57"/>
      <c r="AS1702" s="57"/>
      <c r="AT1702" s="57"/>
      <c r="AU1702" s="57"/>
      <c r="AV1702" s="57"/>
      <c r="AW1702" s="57"/>
      <c r="AX1702" s="57"/>
      <c r="AY1702" s="57"/>
      <c r="AZ1702" s="57"/>
      <c r="BA1702" s="57"/>
      <c r="BB1702" s="57"/>
      <c r="BC1702" s="57"/>
      <c r="BD1702" s="57"/>
      <c r="BE1702" s="57"/>
      <c r="BF1702" s="57"/>
      <c r="BG1702" s="57"/>
      <c r="BH1702" s="57"/>
      <c r="BI1702" s="57"/>
      <c r="BJ1702" s="57"/>
      <c r="BK1702" s="57"/>
      <c r="BL1702" s="57"/>
      <c r="BM1702" s="57"/>
      <c r="BN1702" s="57"/>
      <c r="CB1702" s="307"/>
      <c r="CC1702" s="307"/>
      <c r="CD1702" s="307"/>
      <c r="CE1702" s="307"/>
      <c r="CF1702" s="307"/>
      <c r="CG1702" s="307"/>
      <c r="CH1702" s="307"/>
      <c r="CI1702" s="307"/>
      <c r="CJ1702" s="307"/>
      <c r="CK1702" s="307"/>
      <c r="CL1702" s="307"/>
      <c r="CM1702" s="307"/>
      <c r="CN1702" s="307"/>
      <c r="CO1702" s="307"/>
      <c r="CP1702" s="307"/>
      <c r="CQ1702" s="307"/>
      <c r="CR1702" s="307"/>
      <c r="CS1702" s="307"/>
      <c r="CT1702" s="307"/>
      <c r="CU1702" s="307"/>
      <c r="CV1702" s="307"/>
      <c r="CW1702" s="307"/>
      <c r="CX1702" s="307"/>
      <c r="CY1702" s="307"/>
      <c r="CZ1702" s="307"/>
      <c r="DA1702" s="307"/>
      <c r="DB1702" s="307"/>
      <c r="DC1702" s="307"/>
      <c r="DD1702" s="307"/>
      <c r="DE1702" s="307"/>
      <c r="DF1702" s="307"/>
      <c r="DG1702" s="307"/>
      <c r="DH1702" s="307"/>
      <c r="DI1702" s="390"/>
      <c r="DJ1702" s="390"/>
      <c r="DK1702" s="307"/>
      <c r="DL1702" s="307"/>
      <c r="DM1702" s="307"/>
      <c r="DN1702" s="307"/>
      <c r="DO1702" s="307"/>
      <c r="DP1702" s="307"/>
      <c r="DQ1702" s="307"/>
      <c r="DR1702" s="307"/>
      <c r="DS1702" s="307"/>
      <c r="DT1702" s="307"/>
      <c r="DU1702" s="307"/>
      <c r="DV1702" s="307"/>
      <c r="DW1702" s="307"/>
      <c r="DX1702" s="307"/>
      <c r="DY1702" s="307"/>
      <c r="DZ1702" s="307"/>
      <c r="EA1702" s="307"/>
      <c r="EB1702" s="307"/>
      <c r="EC1702" s="307"/>
      <c r="ED1702" s="307"/>
      <c r="EE1702" s="307"/>
      <c r="EF1702" s="307"/>
      <c r="EG1702" s="307"/>
      <c r="EH1702" s="307"/>
      <c r="EI1702" s="307"/>
      <c r="EJ1702" s="307"/>
      <c r="EK1702" s="307"/>
      <c r="EL1702" s="307"/>
      <c r="EM1702" s="307"/>
      <c r="EN1702" s="307"/>
      <c r="EO1702" s="307"/>
      <c r="EP1702" s="307"/>
      <c r="EQ1702" s="307"/>
      <c r="ER1702" s="307"/>
      <c r="ES1702" s="307"/>
      <c r="ET1702" s="307"/>
      <c r="EU1702" s="390"/>
      <c r="EV1702" s="390"/>
      <c r="EW1702" s="307"/>
      <c r="EX1702" s="307"/>
      <c r="EY1702" s="307"/>
      <c r="EZ1702" s="307"/>
      <c r="FA1702" s="307"/>
      <c r="FB1702" s="307"/>
      <c r="FC1702" s="307"/>
      <c r="FD1702" s="307"/>
      <c r="FE1702" s="307"/>
      <c r="FF1702" s="307"/>
      <c r="FG1702" s="307"/>
      <c r="FH1702" s="307"/>
      <c r="FI1702" s="307"/>
      <c r="FJ1702" s="307"/>
      <c r="FK1702" s="307"/>
      <c r="FL1702" s="307"/>
      <c r="FM1702" s="307"/>
      <c r="FN1702" s="307"/>
      <c r="FO1702" s="307"/>
      <c r="FP1702" s="307"/>
      <c r="FQ1702" s="307"/>
      <c r="FR1702" s="307"/>
      <c r="FS1702" s="307"/>
      <c r="FT1702" s="307"/>
      <c r="FU1702" s="307"/>
      <c r="FV1702" s="307"/>
      <c r="FW1702" s="307"/>
      <c r="FX1702" s="307"/>
      <c r="FY1702" s="307"/>
      <c r="FZ1702" s="307"/>
      <c r="GA1702" s="307"/>
      <c r="GB1702" s="307"/>
      <c r="GC1702" s="307"/>
      <c r="GD1702" s="307"/>
      <c r="GE1702" s="307"/>
      <c r="GF1702" s="307"/>
      <c r="GG1702" s="307"/>
      <c r="GH1702" s="307"/>
      <c r="GI1702" s="307"/>
      <c r="GJ1702" s="307"/>
      <c r="GK1702" s="307"/>
      <c r="GL1702" s="307"/>
      <c r="GM1702" s="307"/>
      <c r="GN1702" s="307"/>
      <c r="GO1702" s="307"/>
      <c r="GP1702" s="307"/>
      <c r="GQ1702" s="307"/>
      <c r="GR1702" s="307"/>
      <c r="GS1702" s="307"/>
      <c r="GT1702" s="307"/>
      <c r="GU1702" s="307"/>
      <c r="GV1702" s="307"/>
      <c r="GW1702" s="307"/>
      <c r="GX1702" s="307"/>
      <c r="GY1702" s="307"/>
      <c r="GZ1702" s="307"/>
      <c r="HA1702" s="307"/>
      <c r="HB1702" s="307"/>
      <c r="HC1702" s="307"/>
      <c r="HD1702" s="307"/>
      <c r="HE1702" s="307"/>
      <c r="HF1702" s="307"/>
      <c r="HG1702" s="307"/>
      <c r="HH1702" s="307"/>
      <c r="HI1702" s="307"/>
      <c r="HJ1702" s="307"/>
      <c r="HK1702" s="307"/>
      <c r="HL1702" s="307"/>
      <c r="HM1702" s="307"/>
      <c r="HN1702" s="307"/>
      <c r="HO1702" s="307"/>
      <c r="HP1702" s="307"/>
      <c r="HQ1702" s="307"/>
      <c r="HR1702" s="307"/>
      <c r="HS1702" s="307"/>
      <c r="HT1702" s="307"/>
      <c r="HU1702" s="307"/>
      <c r="HV1702" s="307"/>
      <c r="HW1702" s="307"/>
      <c r="HX1702" s="307"/>
      <c r="HY1702" s="307"/>
      <c r="HZ1702" s="307"/>
      <c r="IA1702" s="307"/>
      <c r="IB1702" s="307"/>
      <c r="IC1702" s="307"/>
      <c r="ID1702" s="307"/>
      <c r="IE1702" s="307"/>
      <c r="IF1702" s="307"/>
      <c r="IG1702" s="307"/>
      <c r="IH1702" s="307"/>
      <c r="II1702" s="307"/>
      <c r="IJ1702" s="307"/>
      <c r="IK1702" s="307"/>
      <c r="IL1702" s="305"/>
      <c r="IM1702" s="305"/>
      <c r="IN1702" s="305"/>
      <c r="IO1702" s="305"/>
      <c r="IP1702" s="305"/>
      <c r="IQ1702" s="305"/>
      <c r="IR1702" s="305"/>
      <c r="IS1702" s="305"/>
      <c r="IT1702" s="305"/>
      <c r="IU1702" s="305"/>
      <c r="IV1702" s="305"/>
      <c r="IW1702" s="305"/>
      <c r="IX1702" s="305"/>
      <c r="IY1702" s="305"/>
      <c r="IZ1702" s="305"/>
      <c r="JA1702" s="305"/>
      <c r="JB1702" s="305"/>
      <c r="JC1702" s="307"/>
      <c r="JD1702" s="307"/>
      <c r="JE1702" s="307"/>
      <c r="JF1702" s="307"/>
      <c r="JG1702" s="307"/>
      <c r="JH1702" s="307"/>
      <c r="JI1702" s="307"/>
      <c r="JJ1702" s="305"/>
      <c r="JK1702" s="305"/>
      <c r="JL1702" s="305"/>
      <c r="JM1702" s="305"/>
      <c r="JN1702" s="305"/>
      <c r="JO1702" s="305"/>
      <c r="JP1702" s="305"/>
      <c r="JQ1702" s="305"/>
      <c r="JR1702" s="305"/>
      <c r="JS1702" s="305"/>
      <c r="JT1702" s="305"/>
      <c r="JU1702" s="305"/>
      <c r="JV1702" s="305"/>
      <c r="JW1702" s="305"/>
      <c r="JX1702" s="305"/>
      <c r="JY1702" s="305"/>
      <c r="JZ1702" s="305"/>
      <c r="KA1702" s="305"/>
      <c r="KB1702" s="305"/>
      <c r="KC1702" s="305"/>
      <c r="KD1702" s="307"/>
      <c r="KE1702" s="307"/>
      <c r="KF1702" s="307"/>
      <c r="KG1702" s="307"/>
      <c r="KH1702" s="307"/>
      <c r="KI1702" s="307"/>
      <c r="KJ1702" s="307"/>
      <c r="KK1702" s="307"/>
      <c r="KL1702" s="307"/>
      <c r="KM1702" s="307"/>
      <c r="KN1702" s="307"/>
      <c r="KO1702" s="307"/>
      <c r="KP1702" s="307"/>
      <c r="KQ1702" s="307"/>
      <c r="KR1702" s="307"/>
      <c r="KS1702" s="307"/>
      <c r="KT1702" s="307"/>
    </row>
    <row r="1703" spans="14:306" s="56" customFormat="1" ht="15" customHeight="1">
      <c r="N1703" s="410"/>
      <c r="O1703" s="410"/>
      <c r="P1703" s="311"/>
      <c r="Q1703" s="311"/>
      <c r="R1703" s="311"/>
      <c r="AG1703" s="57"/>
      <c r="AH1703" s="57"/>
      <c r="AI1703" s="57"/>
      <c r="AJ1703" s="57"/>
      <c r="AK1703" s="57"/>
      <c r="AL1703" s="57"/>
      <c r="AM1703" s="57"/>
      <c r="AN1703" s="57"/>
      <c r="AO1703" s="57"/>
      <c r="AP1703" s="57"/>
      <c r="AQ1703" s="57"/>
      <c r="AR1703" s="57"/>
      <c r="AS1703" s="57"/>
      <c r="AT1703" s="57"/>
      <c r="AU1703" s="57"/>
      <c r="AV1703" s="57"/>
      <c r="AW1703" s="57"/>
      <c r="AX1703" s="57"/>
      <c r="AY1703" s="57"/>
      <c r="AZ1703" s="57"/>
      <c r="BA1703" s="57"/>
      <c r="BB1703" s="57"/>
      <c r="BC1703" s="57"/>
      <c r="BD1703" s="57"/>
      <c r="BE1703" s="57"/>
      <c r="BF1703" s="57"/>
      <c r="BG1703" s="57"/>
      <c r="BH1703" s="57"/>
      <c r="BI1703" s="57"/>
      <c r="BJ1703" s="57"/>
      <c r="BK1703" s="57"/>
      <c r="BL1703" s="57"/>
      <c r="BM1703" s="57"/>
      <c r="BN1703" s="57"/>
      <c r="CB1703" s="307"/>
      <c r="CC1703" s="307"/>
      <c r="CD1703" s="307"/>
      <c r="CE1703" s="307"/>
      <c r="CF1703" s="307"/>
      <c r="CG1703" s="307"/>
      <c r="CH1703" s="307"/>
      <c r="CI1703" s="307"/>
      <c r="CJ1703" s="307"/>
      <c r="CK1703" s="307"/>
      <c r="CL1703" s="307"/>
      <c r="CM1703" s="307"/>
      <c r="CN1703" s="307"/>
      <c r="CO1703" s="307"/>
      <c r="CP1703" s="307"/>
      <c r="CQ1703" s="307"/>
      <c r="CR1703" s="307"/>
      <c r="CS1703" s="307"/>
      <c r="CT1703" s="307"/>
      <c r="CU1703" s="307"/>
      <c r="CV1703" s="307"/>
      <c r="CW1703" s="307"/>
      <c r="CX1703" s="307"/>
      <c r="CY1703" s="307"/>
      <c r="CZ1703" s="307"/>
      <c r="DA1703" s="307"/>
      <c r="DB1703" s="307"/>
      <c r="DC1703" s="307"/>
      <c r="DD1703" s="307"/>
      <c r="DE1703" s="307"/>
      <c r="DF1703" s="307"/>
      <c r="DG1703" s="307"/>
      <c r="DH1703" s="307"/>
      <c r="DI1703" s="390"/>
      <c r="DJ1703" s="390"/>
      <c r="DK1703" s="307"/>
      <c r="DL1703" s="307"/>
      <c r="DM1703" s="307"/>
      <c r="DN1703" s="307"/>
      <c r="DO1703" s="307"/>
      <c r="DP1703" s="307"/>
      <c r="DQ1703" s="307"/>
      <c r="DR1703" s="307"/>
      <c r="DS1703" s="307"/>
      <c r="DT1703" s="307"/>
      <c r="DU1703" s="307"/>
      <c r="DV1703" s="307"/>
      <c r="DW1703" s="307"/>
      <c r="DX1703" s="307"/>
      <c r="DY1703" s="307"/>
      <c r="DZ1703" s="307"/>
      <c r="EA1703" s="307"/>
      <c r="EB1703" s="307"/>
      <c r="EC1703" s="307"/>
      <c r="ED1703" s="307"/>
      <c r="EE1703" s="307"/>
      <c r="EF1703" s="307"/>
      <c r="EG1703" s="307"/>
      <c r="EH1703" s="307"/>
      <c r="EI1703" s="307"/>
      <c r="EJ1703" s="307"/>
      <c r="EK1703" s="307"/>
      <c r="EL1703" s="307"/>
      <c r="EM1703" s="307"/>
      <c r="EN1703" s="307"/>
      <c r="EO1703" s="307"/>
      <c r="EP1703" s="307"/>
      <c r="EQ1703" s="307"/>
      <c r="ER1703" s="307"/>
      <c r="ES1703" s="307"/>
      <c r="ET1703" s="307"/>
      <c r="EU1703" s="390"/>
      <c r="EV1703" s="390"/>
      <c r="EW1703" s="307"/>
      <c r="EX1703" s="307"/>
      <c r="EY1703" s="307"/>
      <c r="EZ1703" s="307"/>
      <c r="FA1703" s="307"/>
      <c r="FB1703" s="307"/>
      <c r="FC1703" s="307"/>
      <c r="FD1703" s="307"/>
      <c r="FE1703" s="307"/>
      <c r="FF1703" s="307"/>
      <c r="FG1703" s="307"/>
      <c r="FH1703" s="307"/>
      <c r="FI1703" s="307"/>
      <c r="FJ1703" s="307"/>
      <c r="FK1703" s="307"/>
      <c r="FL1703" s="307"/>
      <c r="FM1703" s="307"/>
      <c r="FN1703" s="307"/>
      <c r="FO1703" s="307"/>
      <c r="FP1703" s="307"/>
      <c r="FQ1703" s="307"/>
      <c r="FR1703" s="307"/>
      <c r="FS1703" s="307"/>
      <c r="FT1703" s="307"/>
      <c r="FU1703" s="307"/>
      <c r="FV1703" s="307"/>
      <c r="FW1703" s="307"/>
      <c r="FX1703" s="307"/>
      <c r="FY1703" s="307"/>
      <c r="FZ1703" s="307"/>
      <c r="GA1703" s="307"/>
      <c r="GB1703" s="307"/>
      <c r="GC1703" s="307"/>
      <c r="GD1703" s="307"/>
      <c r="GE1703" s="307"/>
      <c r="GF1703" s="307"/>
      <c r="GG1703" s="307"/>
      <c r="GH1703" s="307"/>
      <c r="GI1703" s="307"/>
      <c r="GJ1703" s="307"/>
      <c r="GK1703" s="307"/>
      <c r="GL1703" s="307"/>
      <c r="GM1703" s="307"/>
      <c r="GN1703" s="307"/>
      <c r="GO1703" s="307"/>
      <c r="GP1703" s="307"/>
      <c r="GQ1703" s="307"/>
      <c r="GR1703" s="307"/>
      <c r="GS1703" s="307"/>
      <c r="GT1703" s="307"/>
      <c r="GU1703" s="307"/>
      <c r="GV1703" s="307"/>
      <c r="GW1703" s="307"/>
      <c r="GX1703" s="307"/>
      <c r="GY1703" s="307"/>
      <c r="GZ1703" s="307"/>
      <c r="HA1703" s="307"/>
      <c r="HB1703" s="307"/>
      <c r="HC1703" s="307"/>
      <c r="HD1703" s="307"/>
      <c r="HE1703" s="307"/>
      <c r="HF1703" s="307"/>
      <c r="HG1703" s="307"/>
      <c r="HH1703" s="307"/>
      <c r="HI1703" s="307"/>
      <c r="HJ1703" s="307"/>
      <c r="HK1703" s="307"/>
      <c r="HL1703" s="307"/>
      <c r="HM1703" s="307"/>
      <c r="HN1703" s="307"/>
      <c r="HO1703" s="307"/>
      <c r="HP1703" s="307"/>
      <c r="HQ1703" s="307"/>
      <c r="HR1703" s="307"/>
      <c r="HS1703" s="307"/>
      <c r="HT1703" s="307"/>
      <c r="HU1703" s="307"/>
      <c r="HV1703" s="307"/>
      <c r="HW1703" s="307"/>
      <c r="HX1703" s="307"/>
      <c r="HY1703" s="307"/>
      <c r="HZ1703" s="307"/>
      <c r="IA1703" s="307"/>
      <c r="IB1703" s="307"/>
      <c r="IC1703" s="307"/>
      <c r="ID1703" s="307"/>
      <c r="IE1703" s="307"/>
      <c r="IF1703" s="307"/>
      <c r="IG1703" s="307"/>
      <c r="IH1703" s="307"/>
      <c r="II1703" s="307"/>
      <c r="IJ1703" s="307"/>
      <c r="IK1703" s="307"/>
      <c r="IL1703" s="305"/>
      <c r="IM1703" s="305"/>
      <c r="IN1703" s="305"/>
      <c r="IO1703" s="305"/>
      <c r="IP1703" s="305"/>
      <c r="IQ1703" s="305"/>
      <c r="IR1703" s="305"/>
      <c r="IS1703" s="305"/>
      <c r="IT1703" s="305"/>
      <c r="IU1703" s="305"/>
      <c r="IV1703" s="305"/>
      <c r="IW1703" s="305"/>
      <c r="IX1703" s="305"/>
      <c r="IY1703" s="305"/>
      <c r="IZ1703" s="305"/>
      <c r="JA1703" s="305"/>
      <c r="JB1703" s="305"/>
      <c r="JC1703" s="307"/>
      <c r="JD1703" s="307"/>
      <c r="JE1703" s="307"/>
      <c r="JF1703" s="307"/>
      <c r="JG1703" s="307"/>
      <c r="JH1703" s="307"/>
      <c r="JI1703" s="307"/>
      <c r="JJ1703" s="305"/>
      <c r="JK1703" s="305"/>
      <c r="JL1703" s="305"/>
      <c r="JM1703" s="305"/>
      <c r="JN1703" s="305"/>
      <c r="JO1703" s="305"/>
      <c r="JP1703" s="305"/>
      <c r="JQ1703" s="305"/>
      <c r="JR1703" s="305"/>
      <c r="JS1703" s="305"/>
      <c r="JT1703" s="305"/>
      <c r="JU1703" s="305"/>
      <c r="JV1703" s="305"/>
      <c r="JW1703" s="305"/>
      <c r="JX1703" s="305"/>
      <c r="JY1703" s="305"/>
      <c r="JZ1703" s="305"/>
      <c r="KA1703" s="305"/>
      <c r="KB1703" s="305"/>
      <c r="KC1703" s="305"/>
      <c r="KD1703" s="307"/>
      <c r="KE1703" s="307"/>
      <c r="KF1703" s="307"/>
      <c r="KG1703" s="307"/>
      <c r="KH1703" s="307"/>
      <c r="KI1703" s="307"/>
      <c r="KJ1703" s="307"/>
      <c r="KK1703" s="307"/>
      <c r="KL1703" s="307"/>
      <c r="KM1703" s="307"/>
      <c r="KN1703" s="307"/>
      <c r="KO1703" s="307"/>
      <c r="KP1703" s="307"/>
      <c r="KQ1703" s="307"/>
      <c r="KR1703" s="307"/>
      <c r="KS1703" s="307"/>
      <c r="KT1703" s="307"/>
    </row>
    <row r="1704" spans="14:306" s="56" customFormat="1" ht="15" customHeight="1">
      <c r="N1704" s="410"/>
      <c r="O1704" s="410"/>
      <c r="P1704" s="311"/>
      <c r="Q1704" s="311"/>
      <c r="R1704" s="311"/>
      <c r="AG1704" s="57"/>
      <c r="AH1704" s="57"/>
      <c r="AI1704" s="57"/>
      <c r="AJ1704" s="57"/>
      <c r="AK1704" s="57"/>
      <c r="AL1704" s="57"/>
      <c r="AM1704" s="57"/>
      <c r="AN1704" s="57"/>
      <c r="AO1704" s="57"/>
      <c r="AP1704" s="57"/>
      <c r="AQ1704" s="57"/>
      <c r="AR1704" s="57"/>
      <c r="AS1704" s="57"/>
      <c r="AT1704" s="57"/>
      <c r="AU1704" s="57"/>
      <c r="AV1704" s="57"/>
      <c r="AW1704" s="57"/>
      <c r="AX1704" s="57"/>
      <c r="AY1704" s="57"/>
      <c r="AZ1704" s="57"/>
      <c r="BA1704" s="57"/>
      <c r="BB1704" s="57"/>
      <c r="BC1704" s="57"/>
      <c r="BD1704" s="57"/>
      <c r="BE1704" s="57"/>
      <c r="BF1704" s="57"/>
      <c r="BG1704" s="57"/>
      <c r="BH1704" s="57"/>
      <c r="BI1704" s="57"/>
      <c r="BJ1704" s="57"/>
      <c r="BK1704" s="57"/>
      <c r="BL1704" s="57"/>
      <c r="BM1704" s="57"/>
      <c r="BN1704" s="57"/>
      <c r="CB1704" s="307"/>
      <c r="CC1704" s="307"/>
      <c r="CD1704" s="307"/>
      <c r="CE1704" s="307"/>
      <c r="CF1704" s="307"/>
      <c r="CG1704" s="307"/>
      <c r="CH1704" s="307"/>
      <c r="CI1704" s="307"/>
      <c r="CJ1704" s="307"/>
      <c r="CK1704" s="307"/>
      <c r="CL1704" s="307"/>
      <c r="CM1704" s="307"/>
      <c r="CN1704" s="307"/>
      <c r="CO1704" s="307"/>
      <c r="CP1704" s="307"/>
      <c r="CQ1704" s="307"/>
      <c r="CR1704" s="307"/>
      <c r="CS1704" s="307"/>
      <c r="CT1704" s="307"/>
      <c r="CU1704" s="307"/>
      <c r="CV1704" s="307"/>
      <c r="CW1704" s="307"/>
      <c r="CX1704" s="307"/>
      <c r="CY1704" s="307"/>
      <c r="CZ1704" s="307"/>
      <c r="DA1704" s="307"/>
      <c r="DB1704" s="307"/>
      <c r="DC1704" s="307"/>
      <c r="DD1704" s="307"/>
      <c r="DE1704" s="307"/>
      <c r="DF1704" s="307"/>
      <c r="DG1704" s="307"/>
      <c r="DH1704" s="307"/>
      <c r="DI1704" s="390"/>
      <c r="DJ1704" s="390"/>
      <c r="DK1704" s="307"/>
      <c r="DL1704" s="307"/>
      <c r="DM1704" s="307"/>
      <c r="DN1704" s="307"/>
      <c r="DO1704" s="307"/>
      <c r="DP1704" s="307"/>
      <c r="DQ1704" s="307"/>
      <c r="DR1704" s="307"/>
      <c r="DS1704" s="307"/>
      <c r="DT1704" s="307"/>
      <c r="DU1704" s="307"/>
      <c r="DV1704" s="307"/>
      <c r="DW1704" s="307"/>
      <c r="DX1704" s="307"/>
      <c r="DY1704" s="307"/>
      <c r="DZ1704" s="307"/>
      <c r="EA1704" s="307"/>
      <c r="EB1704" s="307"/>
      <c r="EC1704" s="307"/>
      <c r="ED1704" s="307"/>
      <c r="EE1704" s="307"/>
      <c r="EF1704" s="307"/>
      <c r="EG1704" s="307"/>
      <c r="EH1704" s="307"/>
      <c r="EI1704" s="307"/>
      <c r="EJ1704" s="307"/>
      <c r="EK1704" s="307"/>
      <c r="EL1704" s="307"/>
      <c r="EM1704" s="307"/>
      <c r="EN1704" s="307"/>
      <c r="EO1704" s="307"/>
      <c r="EP1704" s="307"/>
      <c r="EQ1704" s="307"/>
      <c r="ER1704" s="307"/>
      <c r="ES1704" s="307"/>
      <c r="ET1704" s="307"/>
      <c r="EU1704" s="390"/>
      <c r="EV1704" s="390"/>
      <c r="EW1704" s="307"/>
      <c r="EX1704" s="307"/>
      <c r="EY1704" s="307"/>
      <c r="EZ1704" s="307"/>
      <c r="FA1704" s="307"/>
      <c r="FB1704" s="307"/>
      <c r="FC1704" s="307"/>
      <c r="FD1704" s="307"/>
      <c r="FE1704" s="307"/>
      <c r="FF1704" s="307"/>
      <c r="FG1704" s="307"/>
      <c r="FH1704" s="307"/>
      <c r="FI1704" s="307"/>
      <c r="FJ1704" s="307"/>
      <c r="FK1704" s="307"/>
      <c r="FL1704" s="307"/>
      <c r="FM1704" s="307"/>
      <c r="FN1704" s="307"/>
      <c r="FO1704" s="307"/>
      <c r="FP1704" s="307"/>
      <c r="FQ1704" s="307"/>
      <c r="FR1704" s="307"/>
      <c r="FS1704" s="307"/>
      <c r="FT1704" s="307"/>
      <c r="FU1704" s="307"/>
      <c r="FV1704" s="307"/>
      <c r="FW1704" s="307"/>
      <c r="FX1704" s="307"/>
      <c r="FY1704" s="307"/>
      <c r="FZ1704" s="307"/>
      <c r="GA1704" s="307"/>
      <c r="GB1704" s="307"/>
      <c r="GC1704" s="307"/>
      <c r="GD1704" s="307"/>
      <c r="GE1704" s="307"/>
      <c r="GF1704" s="307"/>
      <c r="GG1704" s="307"/>
      <c r="GH1704" s="307"/>
      <c r="GI1704" s="307"/>
      <c r="GJ1704" s="307"/>
      <c r="GK1704" s="307"/>
      <c r="GL1704" s="307"/>
      <c r="GM1704" s="307"/>
      <c r="GN1704" s="307"/>
      <c r="GO1704" s="307"/>
      <c r="GP1704" s="307"/>
      <c r="GQ1704" s="307"/>
      <c r="GR1704" s="307"/>
      <c r="GS1704" s="307"/>
      <c r="GT1704" s="307"/>
      <c r="GU1704" s="307"/>
      <c r="GV1704" s="307"/>
      <c r="GW1704" s="307"/>
      <c r="GX1704" s="307"/>
      <c r="GY1704" s="307"/>
      <c r="GZ1704" s="307"/>
      <c r="HA1704" s="307"/>
      <c r="HB1704" s="307"/>
      <c r="HC1704" s="307"/>
      <c r="HD1704" s="307"/>
      <c r="HE1704" s="307"/>
      <c r="HF1704" s="307"/>
      <c r="HG1704" s="307"/>
      <c r="HH1704" s="307"/>
      <c r="HI1704" s="307"/>
      <c r="HJ1704" s="307"/>
      <c r="HK1704" s="307"/>
      <c r="HL1704" s="307"/>
      <c r="HM1704" s="307"/>
      <c r="HN1704" s="307"/>
      <c r="HO1704" s="307"/>
      <c r="HP1704" s="307"/>
      <c r="HQ1704" s="307"/>
      <c r="HR1704" s="307"/>
      <c r="HS1704" s="307"/>
      <c r="HT1704" s="307"/>
      <c r="HU1704" s="307"/>
      <c r="HV1704" s="307"/>
      <c r="HW1704" s="307"/>
      <c r="HX1704" s="307"/>
      <c r="HY1704" s="307"/>
      <c r="HZ1704" s="307"/>
      <c r="IA1704" s="307"/>
      <c r="IB1704" s="307"/>
      <c r="IC1704" s="307"/>
      <c r="ID1704" s="307"/>
      <c r="IE1704" s="307"/>
      <c r="IF1704" s="307"/>
      <c r="IG1704" s="307"/>
      <c r="IH1704" s="307"/>
      <c r="II1704" s="307"/>
      <c r="IJ1704" s="307"/>
      <c r="IK1704" s="307"/>
      <c r="IL1704" s="305"/>
      <c r="IM1704" s="305"/>
      <c r="IN1704" s="305"/>
      <c r="IO1704" s="305"/>
      <c r="IP1704" s="305"/>
      <c r="IQ1704" s="305"/>
      <c r="IR1704" s="305"/>
      <c r="IS1704" s="305"/>
      <c r="IT1704" s="305"/>
      <c r="IU1704" s="305"/>
      <c r="IV1704" s="305"/>
      <c r="IW1704" s="305"/>
      <c r="IX1704" s="305"/>
      <c r="IY1704" s="305"/>
      <c r="IZ1704" s="305"/>
      <c r="JA1704" s="305"/>
      <c r="JB1704" s="305"/>
      <c r="JC1704" s="307"/>
      <c r="JD1704" s="307"/>
      <c r="JE1704" s="307"/>
      <c r="JF1704" s="307"/>
      <c r="JG1704" s="307"/>
      <c r="JH1704" s="307"/>
      <c r="JI1704" s="307"/>
      <c r="JJ1704" s="305"/>
      <c r="JK1704" s="305"/>
      <c r="JL1704" s="305"/>
      <c r="JM1704" s="305"/>
      <c r="JN1704" s="305"/>
      <c r="JO1704" s="305"/>
      <c r="JP1704" s="305"/>
      <c r="JQ1704" s="305"/>
      <c r="JR1704" s="305"/>
      <c r="JS1704" s="305"/>
      <c r="JT1704" s="305"/>
      <c r="JU1704" s="305"/>
      <c r="JV1704" s="305"/>
      <c r="JW1704" s="305"/>
      <c r="JX1704" s="305"/>
      <c r="JY1704" s="305"/>
      <c r="JZ1704" s="305"/>
      <c r="KA1704" s="305"/>
      <c r="KB1704" s="305"/>
      <c r="KC1704" s="305"/>
      <c r="KD1704" s="307"/>
      <c r="KE1704" s="307"/>
      <c r="KF1704" s="307"/>
      <c r="KG1704" s="307"/>
      <c r="KH1704" s="307"/>
      <c r="KI1704" s="307"/>
      <c r="KJ1704" s="307"/>
      <c r="KK1704" s="307"/>
      <c r="KL1704" s="307"/>
      <c r="KM1704" s="307"/>
      <c r="KN1704" s="307"/>
      <c r="KO1704" s="307"/>
      <c r="KP1704" s="307"/>
      <c r="KQ1704" s="307"/>
      <c r="KR1704" s="307"/>
      <c r="KS1704" s="307"/>
      <c r="KT1704" s="307"/>
    </row>
    <row r="1705" spans="14:306" s="56" customFormat="1" ht="15" customHeight="1">
      <c r="N1705" s="410"/>
      <c r="O1705" s="410"/>
      <c r="P1705" s="311"/>
      <c r="Q1705" s="311"/>
      <c r="R1705" s="311"/>
      <c r="AG1705" s="57"/>
      <c r="AH1705" s="57"/>
      <c r="AI1705" s="57"/>
      <c r="AJ1705" s="57"/>
      <c r="AK1705" s="57"/>
      <c r="AL1705" s="57"/>
      <c r="AM1705" s="57"/>
      <c r="AN1705" s="57"/>
      <c r="AO1705" s="57"/>
      <c r="AP1705" s="57"/>
      <c r="AQ1705" s="57"/>
      <c r="AR1705" s="57"/>
      <c r="AS1705" s="57"/>
      <c r="AT1705" s="57"/>
      <c r="AU1705" s="57"/>
      <c r="AV1705" s="57"/>
      <c r="AW1705" s="57"/>
      <c r="AX1705" s="57"/>
      <c r="AY1705" s="57"/>
      <c r="AZ1705" s="57"/>
      <c r="BA1705" s="57"/>
      <c r="BB1705" s="57"/>
      <c r="BC1705" s="57"/>
      <c r="BD1705" s="57"/>
      <c r="BE1705" s="57"/>
      <c r="BF1705" s="57"/>
      <c r="BG1705" s="57"/>
      <c r="BH1705" s="57"/>
      <c r="BI1705" s="57"/>
      <c r="BJ1705" s="57"/>
      <c r="BK1705" s="57"/>
      <c r="BL1705" s="57"/>
      <c r="BM1705" s="57"/>
      <c r="BN1705" s="57"/>
      <c r="CB1705" s="307"/>
      <c r="CC1705" s="307"/>
      <c r="CD1705" s="307"/>
      <c r="CE1705" s="307"/>
      <c r="CF1705" s="307"/>
      <c r="CG1705" s="307"/>
      <c r="CH1705" s="307"/>
      <c r="CI1705" s="307"/>
      <c r="CJ1705" s="307"/>
      <c r="CK1705" s="307"/>
      <c r="CL1705" s="307"/>
      <c r="CM1705" s="307"/>
      <c r="CN1705" s="307"/>
      <c r="CO1705" s="307"/>
      <c r="CP1705" s="307"/>
      <c r="CQ1705" s="307"/>
      <c r="CR1705" s="307"/>
      <c r="CS1705" s="307"/>
      <c r="CT1705" s="307"/>
      <c r="CU1705" s="307"/>
      <c r="CV1705" s="307"/>
      <c r="CW1705" s="307"/>
      <c r="CX1705" s="307"/>
      <c r="CY1705" s="307"/>
      <c r="CZ1705" s="307"/>
      <c r="DA1705" s="307"/>
      <c r="DB1705" s="307"/>
      <c r="DC1705" s="307"/>
      <c r="DD1705" s="307"/>
      <c r="DE1705" s="307"/>
      <c r="DF1705" s="307"/>
      <c r="DG1705" s="307"/>
      <c r="DH1705" s="307"/>
      <c r="DI1705" s="390"/>
      <c r="DJ1705" s="390"/>
      <c r="DK1705" s="307"/>
      <c r="DL1705" s="307"/>
      <c r="DM1705" s="307"/>
      <c r="DN1705" s="307"/>
      <c r="DO1705" s="307"/>
      <c r="DP1705" s="307"/>
      <c r="DQ1705" s="307"/>
      <c r="DR1705" s="307"/>
      <c r="DS1705" s="307"/>
      <c r="DT1705" s="307"/>
      <c r="DU1705" s="307"/>
      <c r="DV1705" s="307"/>
      <c r="DW1705" s="307"/>
      <c r="DX1705" s="307"/>
      <c r="DY1705" s="307"/>
      <c r="DZ1705" s="307"/>
      <c r="EA1705" s="307"/>
      <c r="EB1705" s="307"/>
      <c r="EC1705" s="307"/>
      <c r="ED1705" s="307"/>
      <c r="EE1705" s="307"/>
      <c r="EF1705" s="307"/>
      <c r="EG1705" s="307"/>
      <c r="EH1705" s="307"/>
      <c r="EI1705" s="307"/>
      <c r="EJ1705" s="307"/>
      <c r="EK1705" s="307"/>
      <c r="EL1705" s="307"/>
      <c r="EM1705" s="307"/>
      <c r="EN1705" s="307"/>
      <c r="EO1705" s="307"/>
      <c r="EP1705" s="307"/>
      <c r="EQ1705" s="307"/>
      <c r="ER1705" s="307"/>
      <c r="ES1705" s="307"/>
      <c r="ET1705" s="307"/>
      <c r="EU1705" s="390"/>
      <c r="EV1705" s="390"/>
      <c r="EW1705" s="307"/>
      <c r="EX1705" s="307"/>
      <c r="EY1705" s="307"/>
      <c r="EZ1705" s="307"/>
      <c r="FA1705" s="307"/>
      <c r="FB1705" s="307"/>
      <c r="FC1705" s="307"/>
      <c r="FD1705" s="307"/>
      <c r="FE1705" s="307"/>
      <c r="FF1705" s="307"/>
      <c r="FG1705" s="307"/>
      <c r="FH1705" s="307"/>
      <c r="FI1705" s="307"/>
      <c r="FJ1705" s="307"/>
      <c r="FK1705" s="307"/>
      <c r="FL1705" s="307"/>
      <c r="FM1705" s="307"/>
      <c r="FN1705" s="307"/>
      <c r="FO1705" s="307"/>
      <c r="FP1705" s="307"/>
      <c r="FQ1705" s="307"/>
      <c r="FR1705" s="307"/>
      <c r="FS1705" s="307"/>
      <c r="FT1705" s="307"/>
      <c r="FU1705" s="307"/>
      <c r="FV1705" s="307"/>
      <c r="FW1705" s="307"/>
      <c r="FX1705" s="307"/>
      <c r="FY1705" s="307"/>
      <c r="FZ1705" s="307"/>
      <c r="GA1705" s="307"/>
      <c r="GB1705" s="307"/>
      <c r="GC1705" s="307"/>
      <c r="GD1705" s="307"/>
      <c r="GE1705" s="307"/>
      <c r="GF1705" s="307"/>
      <c r="GG1705" s="307"/>
      <c r="GH1705" s="307"/>
      <c r="GI1705" s="307"/>
      <c r="GJ1705" s="307"/>
      <c r="GK1705" s="307"/>
      <c r="GL1705" s="307"/>
      <c r="GM1705" s="307"/>
      <c r="GN1705" s="307"/>
      <c r="GO1705" s="307"/>
      <c r="GP1705" s="307"/>
      <c r="GQ1705" s="307"/>
      <c r="GR1705" s="307"/>
      <c r="GS1705" s="307"/>
      <c r="GT1705" s="307"/>
      <c r="GU1705" s="307"/>
      <c r="GV1705" s="307"/>
      <c r="GW1705" s="307"/>
      <c r="GX1705" s="307"/>
      <c r="GY1705" s="307"/>
      <c r="GZ1705" s="307"/>
      <c r="HA1705" s="307"/>
      <c r="HB1705" s="307"/>
      <c r="HC1705" s="307"/>
      <c r="HD1705" s="307"/>
      <c r="HE1705" s="307"/>
      <c r="HF1705" s="307"/>
      <c r="HG1705" s="307"/>
      <c r="HH1705" s="307"/>
      <c r="HI1705" s="307"/>
      <c r="HJ1705" s="307"/>
      <c r="HK1705" s="307"/>
      <c r="HL1705" s="307"/>
      <c r="HM1705" s="307"/>
      <c r="HN1705" s="307"/>
      <c r="HO1705" s="307"/>
      <c r="HP1705" s="307"/>
      <c r="HQ1705" s="307"/>
      <c r="HR1705" s="307"/>
      <c r="HS1705" s="307"/>
      <c r="HT1705" s="307"/>
      <c r="HU1705" s="307"/>
      <c r="HV1705" s="307"/>
      <c r="HW1705" s="307"/>
      <c r="HX1705" s="307"/>
      <c r="HY1705" s="307"/>
      <c r="HZ1705" s="307"/>
      <c r="IA1705" s="307"/>
      <c r="IB1705" s="307"/>
      <c r="IC1705" s="307"/>
      <c r="ID1705" s="307"/>
      <c r="IE1705" s="307"/>
      <c r="IF1705" s="307"/>
      <c r="IG1705" s="307"/>
      <c r="IH1705" s="307"/>
      <c r="II1705" s="307"/>
      <c r="IJ1705" s="307"/>
      <c r="IK1705" s="307"/>
      <c r="IL1705" s="305"/>
      <c r="IM1705" s="305"/>
      <c r="IN1705" s="305"/>
      <c r="IO1705" s="305"/>
      <c r="IP1705" s="305"/>
      <c r="IQ1705" s="305"/>
      <c r="IR1705" s="305"/>
      <c r="IS1705" s="305"/>
      <c r="IT1705" s="305"/>
      <c r="IU1705" s="305"/>
      <c r="IV1705" s="305"/>
      <c r="IW1705" s="305"/>
      <c r="IX1705" s="305"/>
      <c r="IY1705" s="305"/>
      <c r="IZ1705" s="305"/>
      <c r="JA1705" s="305"/>
      <c r="JB1705" s="305"/>
      <c r="JC1705" s="307"/>
      <c r="JD1705" s="307"/>
      <c r="JE1705" s="307"/>
      <c r="JF1705" s="307"/>
      <c r="JG1705" s="307"/>
      <c r="JH1705" s="307"/>
      <c r="JI1705" s="307"/>
      <c r="JJ1705" s="305"/>
      <c r="JK1705" s="305"/>
      <c r="JL1705" s="305"/>
      <c r="JM1705" s="305"/>
      <c r="JN1705" s="305"/>
      <c r="JO1705" s="305"/>
      <c r="JP1705" s="305"/>
      <c r="JQ1705" s="305"/>
      <c r="JR1705" s="305"/>
      <c r="JS1705" s="305"/>
      <c r="JT1705" s="305"/>
      <c r="JU1705" s="305"/>
      <c r="JV1705" s="305"/>
      <c r="JW1705" s="305"/>
      <c r="JX1705" s="305"/>
      <c r="JY1705" s="305"/>
      <c r="JZ1705" s="305"/>
      <c r="KA1705" s="305"/>
      <c r="KB1705" s="305"/>
      <c r="KC1705" s="305"/>
      <c r="KD1705" s="307"/>
      <c r="KE1705" s="307"/>
      <c r="KF1705" s="307"/>
      <c r="KG1705" s="307"/>
      <c r="KH1705" s="307"/>
      <c r="KI1705" s="307"/>
      <c r="KJ1705" s="307"/>
      <c r="KK1705" s="307"/>
      <c r="KL1705" s="307"/>
      <c r="KM1705" s="307"/>
      <c r="KN1705" s="307"/>
      <c r="KO1705" s="307"/>
      <c r="KP1705" s="307"/>
      <c r="KQ1705" s="307"/>
      <c r="KR1705" s="307"/>
      <c r="KS1705" s="307"/>
      <c r="KT1705" s="307"/>
    </row>
    <row r="1706" spans="14:306" s="56" customFormat="1" ht="15" customHeight="1">
      <c r="N1706" s="410"/>
      <c r="O1706" s="410"/>
      <c r="P1706" s="311"/>
      <c r="Q1706" s="311"/>
      <c r="R1706" s="311"/>
      <c r="AG1706" s="57"/>
      <c r="AH1706" s="57"/>
      <c r="AI1706" s="57"/>
      <c r="AJ1706" s="57"/>
      <c r="AK1706" s="57"/>
      <c r="AL1706" s="57"/>
      <c r="AM1706" s="57"/>
      <c r="AN1706" s="57"/>
      <c r="AO1706" s="57"/>
      <c r="AP1706" s="57"/>
      <c r="AQ1706" s="57"/>
      <c r="AR1706" s="57"/>
      <c r="AS1706" s="57"/>
      <c r="AT1706" s="57"/>
      <c r="AU1706" s="57"/>
      <c r="AV1706" s="57"/>
      <c r="AW1706" s="57"/>
      <c r="AX1706" s="57"/>
      <c r="AY1706" s="57"/>
      <c r="AZ1706" s="57"/>
      <c r="BA1706" s="57"/>
      <c r="BB1706" s="57"/>
      <c r="BC1706" s="57"/>
      <c r="BD1706" s="57"/>
      <c r="BE1706" s="57"/>
      <c r="BF1706" s="57"/>
      <c r="BG1706" s="57"/>
      <c r="BH1706" s="57"/>
      <c r="BI1706" s="57"/>
      <c r="BJ1706" s="57"/>
      <c r="BK1706" s="57"/>
      <c r="BL1706" s="57"/>
      <c r="BM1706" s="57"/>
      <c r="BN1706" s="57"/>
      <c r="CB1706" s="307"/>
      <c r="CC1706" s="307"/>
      <c r="CD1706" s="307"/>
      <c r="CE1706" s="307"/>
      <c r="CF1706" s="307"/>
      <c r="CG1706" s="307"/>
      <c r="CH1706" s="307"/>
      <c r="CI1706" s="307"/>
      <c r="CJ1706" s="307"/>
      <c r="CK1706" s="307"/>
      <c r="CL1706" s="307"/>
      <c r="CM1706" s="307"/>
      <c r="CN1706" s="307"/>
      <c r="CO1706" s="307"/>
      <c r="CP1706" s="307"/>
      <c r="CQ1706" s="307"/>
      <c r="CR1706" s="307"/>
      <c r="CS1706" s="307"/>
      <c r="CT1706" s="307"/>
      <c r="CU1706" s="307"/>
      <c r="CV1706" s="307"/>
      <c r="CW1706" s="307"/>
      <c r="CX1706" s="307"/>
      <c r="CY1706" s="307"/>
      <c r="CZ1706" s="307"/>
      <c r="DA1706" s="307"/>
      <c r="DB1706" s="307"/>
      <c r="DC1706" s="307"/>
      <c r="DD1706" s="307"/>
      <c r="DE1706" s="307"/>
      <c r="DF1706" s="307"/>
      <c r="DG1706" s="307"/>
      <c r="DH1706" s="307"/>
      <c r="DI1706" s="390"/>
      <c r="DJ1706" s="390"/>
      <c r="DK1706" s="307"/>
      <c r="DL1706" s="307"/>
      <c r="DM1706" s="307"/>
      <c r="DN1706" s="307"/>
      <c r="DO1706" s="307"/>
      <c r="DP1706" s="307"/>
      <c r="DQ1706" s="307"/>
      <c r="DR1706" s="307"/>
      <c r="DS1706" s="307"/>
      <c r="DT1706" s="307"/>
      <c r="DU1706" s="307"/>
      <c r="DV1706" s="307"/>
      <c r="DW1706" s="307"/>
      <c r="DX1706" s="307"/>
      <c r="DY1706" s="307"/>
      <c r="DZ1706" s="307"/>
      <c r="EA1706" s="307"/>
      <c r="EB1706" s="307"/>
      <c r="EC1706" s="307"/>
      <c r="ED1706" s="307"/>
      <c r="EE1706" s="307"/>
      <c r="EF1706" s="307"/>
      <c r="EG1706" s="307"/>
      <c r="EH1706" s="307"/>
      <c r="EI1706" s="307"/>
      <c r="EJ1706" s="307"/>
      <c r="EK1706" s="307"/>
      <c r="EL1706" s="307"/>
      <c r="EM1706" s="307"/>
      <c r="EN1706" s="307"/>
      <c r="EO1706" s="307"/>
      <c r="EP1706" s="307"/>
      <c r="EQ1706" s="307"/>
      <c r="ER1706" s="307"/>
      <c r="ES1706" s="307"/>
      <c r="ET1706" s="307"/>
      <c r="EU1706" s="390"/>
      <c r="EV1706" s="390"/>
      <c r="EW1706" s="307"/>
      <c r="EX1706" s="307"/>
      <c r="EY1706" s="307"/>
      <c r="EZ1706" s="307"/>
      <c r="FA1706" s="307"/>
      <c r="FB1706" s="307"/>
      <c r="FC1706" s="307"/>
      <c r="FD1706" s="307"/>
      <c r="FE1706" s="307"/>
      <c r="FF1706" s="307"/>
      <c r="FG1706" s="307"/>
      <c r="FH1706" s="307"/>
      <c r="FI1706" s="307"/>
      <c r="FJ1706" s="307"/>
      <c r="FK1706" s="307"/>
      <c r="FL1706" s="307"/>
      <c r="FM1706" s="307"/>
      <c r="FN1706" s="307"/>
      <c r="FO1706" s="307"/>
      <c r="FP1706" s="307"/>
      <c r="FQ1706" s="307"/>
      <c r="FR1706" s="307"/>
      <c r="FS1706" s="307"/>
      <c r="FT1706" s="307"/>
      <c r="FU1706" s="307"/>
      <c r="FV1706" s="307"/>
      <c r="FW1706" s="307"/>
      <c r="FX1706" s="307"/>
      <c r="FY1706" s="307"/>
      <c r="FZ1706" s="307"/>
      <c r="GA1706" s="307"/>
      <c r="GB1706" s="307"/>
      <c r="GC1706" s="307"/>
      <c r="GD1706" s="307"/>
      <c r="GE1706" s="307"/>
      <c r="GF1706" s="307"/>
      <c r="GG1706" s="307"/>
      <c r="GH1706" s="307"/>
      <c r="GI1706" s="307"/>
      <c r="GJ1706" s="307"/>
      <c r="GK1706" s="307"/>
      <c r="GL1706" s="307"/>
      <c r="GM1706" s="307"/>
      <c r="GN1706" s="307"/>
      <c r="GO1706" s="307"/>
      <c r="GP1706" s="307"/>
      <c r="GQ1706" s="307"/>
      <c r="GR1706" s="307"/>
      <c r="GS1706" s="307"/>
      <c r="GT1706" s="307"/>
      <c r="GU1706" s="307"/>
      <c r="GV1706" s="307"/>
      <c r="GW1706" s="307"/>
      <c r="GX1706" s="307"/>
      <c r="GY1706" s="307"/>
      <c r="GZ1706" s="307"/>
      <c r="HA1706" s="307"/>
      <c r="HB1706" s="307"/>
      <c r="HC1706" s="307"/>
      <c r="HD1706" s="307"/>
      <c r="HE1706" s="307"/>
      <c r="HF1706" s="307"/>
      <c r="HG1706" s="307"/>
      <c r="HH1706" s="307"/>
      <c r="HI1706" s="307"/>
      <c r="HJ1706" s="307"/>
      <c r="HK1706" s="307"/>
      <c r="HL1706" s="307"/>
      <c r="HM1706" s="307"/>
      <c r="HN1706" s="307"/>
      <c r="HO1706" s="307"/>
      <c r="HP1706" s="307"/>
      <c r="HQ1706" s="307"/>
      <c r="HR1706" s="307"/>
      <c r="HS1706" s="307"/>
      <c r="HT1706" s="307"/>
      <c r="HU1706" s="307"/>
      <c r="HV1706" s="307"/>
      <c r="HW1706" s="307"/>
      <c r="HX1706" s="307"/>
      <c r="HY1706" s="307"/>
      <c r="HZ1706" s="307"/>
      <c r="IA1706" s="307"/>
      <c r="IB1706" s="307"/>
      <c r="IC1706" s="307"/>
      <c r="ID1706" s="307"/>
      <c r="IE1706" s="307"/>
      <c r="IF1706" s="307"/>
      <c r="IG1706" s="307"/>
      <c r="IH1706" s="307"/>
      <c r="II1706" s="307"/>
      <c r="IJ1706" s="307"/>
      <c r="IK1706" s="307"/>
      <c r="IL1706" s="305"/>
      <c r="IM1706" s="305"/>
      <c r="IN1706" s="305"/>
      <c r="IO1706" s="305"/>
      <c r="IP1706" s="305"/>
      <c r="IQ1706" s="305"/>
      <c r="IR1706" s="305"/>
      <c r="IS1706" s="305"/>
      <c r="IT1706" s="305"/>
      <c r="IU1706" s="305"/>
      <c r="IV1706" s="305"/>
      <c r="IW1706" s="305"/>
      <c r="IX1706" s="305"/>
      <c r="IY1706" s="305"/>
      <c r="IZ1706" s="305"/>
      <c r="JA1706" s="305"/>
      <c r="JB1706" s="305"/>
      <c r="JC1706" s="307"/>
      <c r="JD1706" s="307"/>
      <c r="JE1706" s="307"/>
      <c r="JF1706" s="307"/>
      <c r="JG1706" s="307"/>
      <c r="JH1706" s="307"/>
      <c r="JI1706" s="307"/>
      <c r="JJ1706" s="305"/>
      <c r="JK1706" s="305"/>
      <c r="JL1706" s="305"/>
      <c r="JM1706" s="305"/>
      <c r="JN1706" s="305"/>
      <c r="JO1706" s="305"/>
      <c r="JP1706" s="305"/>
      <c r="JQ1706" s="305"/>
      <c r="JR1706" s="305"/>
      <c r="JS1706" s="305"/>
      <c r="JT1706" s="305"/>
      <c r="JU1706" s="305"/>
      <c r="JV1706" s="305"/>
      <c r="JW1706" s="305"/>
      <c r="JX1706" s="305"/>
      <c r="JY1706" s="305"/>
      <c r="JZ1706" s="305"/>
      <c r="KA1706" s="305"/>
      <c r="KB1706" s="305"/>
      <c r="KC1706" s="305"/>
      <c r="KD1706" s="307"/>
      <c r="KE1706" s="307"/>
      <c r="KF1706" s="307"/>
      <c r="KG1706" s="307"/>
      <c r="KH1706" s="307"/>
      <c r="KI1706" s="307"/>
      <c r="KJ1706" s="307"/>
      <c r="KK1706" s="307"/>
      <c r="KL1706" s="307"/>
      <c r="KM1706" s="307"/>
      <c r="KN1706" s="307"/>
      <c r="KO1706" s="307"/>
      <c r="KP1706" s="307"/>
      <c r="KQ1706" s="307"/>
      <c r="KR1706" s="307"/>
      <c r="KS1706" s="307"/>
      <c r="KT1706" s="307"/>
    </row>
    <row r="1707" spans="14:306" s="56" customFormat="1" ht="15" customHeight="1">
      <c r="N1707" s="447"/>
      <c r="O1707" s="311"/>
      <c r="AG1707" s="57"/>
      <c r="AH1707" s="57"/>
      <c r="AI1707" s="57"/>
      <c r="AJ1707" s="57"/>
      <c r="AK1707" s="57"/>
      <c r="AL1707" s="57"/>
      <c r="AM1707" s="57"/>
      <c r="AN1707" s="57"/>
      <c r="AO1707" s="57"/>
      <c r="AP1707" s="57"/>
      <c r="AQ1707" s="57"/>
      <c r="AR1707" s="57"/>
      <c r="AS1707" s="57"/>
      <c r="AT1707" s="57"/>
      <c r="AU1707" s="57"/>
      <c r="AV1707" s="57"/>
      <c r="AW1707" s="57"/>
      <c r="AX1707" s="57"/>
      <c r="AY1707" s="57"/>
      <c r="AZ1707" s="57"/>
      <c r="BA1707" s="57"/>
      <c r="BB1707" s="57"/>
      <c r="BC1707" s="57"/>
      <c r="BD1707" s="57"/>
      <c r="BE1707" s="57"/>
      <c r="BF1707" s="57"/>
      <c r="BG1707" s="57"/>
      <c r="BH1707" s="57"/>
      <c r="BI1707" s="57"/>
      <c r="BJ1707" s="57"/>
      <c r="BK1707" s="57"/>
      <c r="BL1707" s="57"/>
      <c r="BM1707" s="57"/>
      <c r="BN1707" s="57"/>
      <c r="CB1707" s="307"/>
      <c r="CC1707" s="307"/>
      <c r="CD1707" s="307"/>
      <c r="CE1707" s="307"/>
      <c r="CF1707" s="307"/>
      <c r="CG1707" s="307"/>
      <c r="CH1707" s="307"/>
      <c r="CI1707" s="307"/>
      <c r="CJ1707" s="307"/>
      <c r="CK1707" s="307"/>
      <c r="CL1707" s="307"/>
      <c r="CM1707" s="307"/>
      <c r="CN1707" s="307"/>
      <c r="CO1707" s="307"/>
      <c r="CP1707" s="307"/>
      <c r="CQ1707" s="307"/>
      <c r="CR1707" s="307"/>
      <c r="CS1707" s="307"/>
      <c r="CT1707" s="307"/>
      <c r="CU1707" s="307"/>
      <c r="CV1707" s="307"/>
      <c r="CW1707" s="307"/>
      <c r="CX1707" s="307"/>
      <c r="CY1707" s="307"/>
      <c r="CZ1707" s="307"/>
      <c r="DA1707" s="307"/>
      <c r="DB1707" s="307"/>
      <c r="DC1707" s="307"/>
      <c r="DD1707" s="307"/>
      <c r="DE1707" s="307"/>
      <c r="DF1707" s="307"/>
      <c r="DG1707" s="307"/>
      <c r="DH1707" s="307"/>
      <c r="DI1707" s="390"/>
      <c r="DJ1707" s="390"/>
      <c r="DK1707" s="307"/>
      <c r="DL1707" s="307"/>
      <c r="DM1707" s="307"/>
      <c r="DN1707" s="307"/>
      <c r="DO1707" s="307"/>
      <c r="DP1707" s="307"/>
      <c r="DQ1707" s="307"/>
      <c r="DR1707" s="307"/>
      <c r="DS1707" s="307"/>
      <c r="DT1707" s="307"/>
      <c r="DU1707" s="307"/>
      <c r="DV1707" s="307"/>
      <c r="DW1707" s="307"/>
      <c r="DX1707" s="307"/>
      <c r="DY1707" s="307"/>
      <c r="DZ1707" s="307"/>
      <c r="EA1707" s="307"/>
      <c r="EB1707" s="307"/>
      <c r="EC1707" s="307"/>
      <c r="ED1707" s="307"/>
      <c r="EE1707" s="307"/>
      <c r="EF1707" s="307"/>
      <c r="EG1707" s="307"/>
      <c r="EH1707" s="307"/>
      <c r="EI1707" s="307"/>
      <c r="EJ1707" s="307"/>
      <c r="EK1707" s="307"/>
      <c r="EL1707" s="307"/>
      <c r="EM1707" s="307"/>
      <c r="EN1707" s="307"/>
      <c r="EO1707" s="307"/>
      <c r="EP1707" s="307"/>
      <c r="EQ1707" s="307"/>
      <c r="ER1707" s="307"/>
      <c r="ES1707" s="307"/>
      <c r="ET1707" s="307"/>
      <c r="EU1707" s="390"/>
      <c r="EV1707" s="390"/>
      <c r="EW1707" s="307"/>
      <c r="EX1707" s="307"/>
      <c r="EY1707" s="307"/>
      <c r="EZ1707" s="307"/>
      <c r="FA1707" s="307"/>
      <c r="FB1707" s="307"/>
      <c r="FC1707" s="307"/>
      <c r="FD1707" s="307"/>
      <c r="FE1707" s="307"/>
      <c r="FF1707" s="307"/>
      <c r="FG1707" s="307"/>
      <c r="FH1707" s="307"/>
      <c r="FI1707" s="307"/>
      <c r="FJ1707" s="307"/>
      <c r="FK1707" s="307"/>
      <c r="FL1707" s="307"/>
      <c r="FM1707" s="307"/>
      <c r="FN1707" s="307"/>
      <c r="FO1707" s="307"/>
      <c r="FP1707" s="307"/>
      <c r="FQ1707" s="307"/>
      <c r="FR1707" s="307"/>
      <c r="FS1707" s="307"/>
      <c r="FT1707" s="307"/>
      <c r="FU1707" s="307"/>
      <c r="FV1707" s="307"/>
      <c r="FW1707" s="307"/>
      <c r="FX1707" s="307"/>
      <c r="FY1707" s="307"/>
      <c r="FZ1707" s="307"/>
      <c r="GA1707" s="307"/>
      <c r="GB1707" s="307"/>
      <c r="GC1707" s="307"/>
      <c r="GD1707" s="307"/>
      <c r="GE1707" s="307"/>
      <c r="GF1707" s="307"/>
      <c r="GG1707" s="307"/>
      <c r="GH1707" s="307"/>
      <c r="GI1707" s="307"/>
      <c r="GJ1707" s="307"/>
      <c r="GK1707" s="307"/>
      <c r="GL1707" s="307"/>
      <c r="GM1707" s="307"/>
      <c r="GN1707" s="307"/>
      <c r="GO1707" s="307"/>
      <c r="GP1707" s="307"/>
      <c r="GQ1707" s="307"/>
      <c r="GR1707" s="307"/>
      <c r="GS1707" s="307"/>
      <c r="GT1707" s="307"/>
      <c r="GU1707" s="307"/>
      <c r="GV1707" s="307"/>
      <c r="GW1707" s="307"/>
      <c r="GX1707" s="307"/>
      <c r="GY1707" s="307"/>
      <c r="GZ1707" s="307"/>
      <c r="HA1707" s="307"/>
      <c r="HB1707" s="307"/>
      <c r="HC1707" s="307"/>
      <c r="HD1707" s="307"/>
      <c r="HE1707" s="307"/>
      <c r="HF1707" s="307"/>
      <c r="HG1707" s="307"/>
      <c r="HH1707" s="307"/>
      <c r="HI1707" s="307"/>
      <c r="HJ1707" s="307"/>
      <c r="HK1707" s="307"/>
      <c r="HL1707" s="307"/>
      <c r="HM1707" s="307"/>
      <c r="HN1707" s="307"/>
      <c r="HO1707" s="307"/>
      <c r="HP1707" s="307"/>
      <c r="HQ1707" s="307"/>
      <c r="HR1707" s="307"/>
      <c r="HS1707" s="307"/>
      <c r="HT1707" s="307"/>
      <c r="HU1707" s="307"/>
      <c r="HV1707" s="307"/>
      <c r="HW1707" s="307"/>
      <c r="HX1707" s="307"/>
      <c r="HY1707" s="307"/>
      <c r="HZ1707" s="307"/>
      <c r="IA1707" s="307"/>
      <c r="IB1707" s="307"/>
      <c r="IC1707" s="307"/>
      <c r="ID1707" s="307"/>
      <c r="IE1707" s="307"/>
      <c r="IF1707" s="307"/>
      <c r="IG1707" s="307"/>
      <c r="IH1707" s="307"/>
      <c r="II1707" s="307"/>
      <c r="IJ1707" s="307"/>
      <c r="IK1707" s="307"/>
      <c r="IL1707" s="305"/>
      <c r="IM1707" s="305"/>
      <c r="IN1707" s="305"/>
      <c r="IO1707" s="305"/>
      <c r="IP1707" s="305"/>
      <c r="IQ1707" s="305"/>
      <c r="IR1707" s="305"/>
      <c r="IS1707" s="305"/>
      <c r="IT1707" s="305"/>
      <c r="IU1707" s="305"/>
      <c r="IV1707" s="305"/>
      <c r="IW1707" s="305"/>
      <c r="IX1707" s="305"/>
      <c r="IY1707" s="305"/>
      <c r="IZ1707" s="305"/>
      <c r="JA1707" s="305"/>
      <c r="JB1707" s="305"/>
      <c r="JC1707" s="307"/>
      <c r="JD1707" s="307"/>
      <c r="JE1707" s="307"/>
      <c r="JF1707" s="307"/>
      <c r="JG1707" s="307"/>
      <c r="JH1707" s="307"/>
      <c r="JI1707" s="307"/>
      <c r="JJ1707" s="305"/>
      <c r="JK1707" s="305"/>
      <c r="JL1707" s="305"/>
      <c r="JM1707" s="305"/>
      <c r="JN1707" s="305"/>
      <c r="JO1707" s="305"/>
      <c r="JP1707" s="305"/>
      <c r="JQ1707" s="305"/>
      <c r="JR1707" s="305"/>
      <c r="JS1707" s="305"/>
      <c r="JT1707" s="305"/>
      <c r="JU1707" s="305"/>
      <c r="JV1707" s="305"/>
      <c r="JW1707" s="305"/>
      <c r="JX1707" s="305"/>
      <c r="JY1707" s="305"/>
      <c r="JZ1707" s="305"/>
      <c r="KA1707" s="305"/>
      <c r="KB1707" s="305"/>
      <c r="KC1707" s="305"/>
      <c r="KD1707" s="307"/>
      <c r="KE1707" s="307"/>
      <c r="KF1707" s="307"/>
      <c r="KG1707" s="307"/>
      <c r="KH1707" s="307"/>
      <c r="KI1707" s="307"/>
      <c r="KJ1707" s="307"/>
      <c r="KK1707" s="307"/>
      <c r="KL1707" s="307"/>
      <c r="KM1707" s="307"/>
      <c r="KN1707" s="307"/>
      <c r="KO1707" s="307"/>
      <c r="KP1707" s="307"/>
      <c r="KQ1707" s="307"/>
      <c r="KR1707" s="307"/>
      <c r="KS1707" s="307"/>
      <c r="KT1707" s="307"/>
    </row>
    <row r="1708" spans="14:306" s="56" customFormat="1" ht="15" customHeight="1">
      <c r="N1708" s="311"/>
      <c r="O1708" s="311"/>
      <c r="P1708" s="311"/>
      <c r="Q1708" s="311"/>
      <c r="R1708" s="311"/>
      <c r="AG1708" s="57"/>
      <c r="AH1708" s="57"/>
      <c r="AI1708" s="57"/>
      <c r="AJ1708" s="57"/>
      <c r="AK1708" s="57"/>
      <c r="AL1708" s="57"/>
      <c r="AM1708" s="57"/>
      <c r="AN1708" s="57"/>
      <c r="AO1708" s="57"/>
      <c r="AP1708" s="57"/>
      <c r="AQ1708" s="57"/>
      <c r="AR1708" s="57"/>
      <c r="AS1708" s="57"/>
      <c r="AT1708" s="57"/>
      <c r="AU1708" s="57"/>
      <c r="AV1708" s="57"/>
      <c r="AW1708" s="57"/>
      <c r="AX1708" s="57"/>
      <c r="AY1708" s="57"/>
      <c r="AZ1708" s="57"/>
      <c r="BA1708" s="57"/>
      <c r="BB1708" s="57"/>
      <c r="BC1708" s="57"/>
      <c r="BD1708" s="57"/>
      <c r="BE1708" s="57"/>
      <c r="BF1708" s="57"/>
      <c r="BG1708" s="57"/>
      <c r="BH1708" s="57"/>
      <c r="BI1708" s="57"/>
      <c r="BJ1708" s="57"/>
      <c r="BK1708" s="57"/>
      <c r="BL1708" s="57"/>
      <c r="BM1708" s="57"/>
      <c r="BN1708" s="57"/>
      <c r="CB1708" s="307"/>
      <c r="CC1708" s="307"/>
      <c r="CD1708" s="307"/>
      <c r="CE1708" s="307"/>
      <c r="CF1708" s="307"/>
      <c r="CG1708" s="307"/>
      <c r="CH1708" s="307"/>
      <c r="CI1708" s="307"/>
      <c r="CJ1708" s="307"/>
      <c r="CK1708" s="307"/>
      <c r="CL1708" s="307"/>
      <c r="CM1708" s="307"/>
      <c r="CN1708" s="307"/>
      <c r="CO1708" s="307"/>
      <c r="CP1708" s="307"/>
      <c r="CQ1708" s="307"/>
      <c r="CR1708" s="307"/>
      <c r="CS1708" s="307"/>
      <c r="CT1708" s="307"/>
      <c r="CU1708" s="307"/>
      <c r="CV1708" s="307"/>
      <c r="CW1708" s="307"/>
      <c r="CX1708" s="307"/>
      <c r="CY1708" s="307"/>
      <c r="CZ1708" s="307"/>
      <c r="DA1708" s="307"/>
      <c r="DB1708" s="307"/>
      <c r="DC1708" s="307"/>
      <c r="DD1708" s="307"/>
      <c r="DE1708" s="307"/>
      <c r="DF1708" s="307"/>
      <c r="DG1708" s="307"/>
      <c r="DH1708" s="307"/>
      <c r="DI1708" s="390"/>
      <c r="DJ1708" s="390"/>
      <c r="DK1708" s="307"/>
      <c r="DL1708" s="307"/>
      <c r="DM1708" s="307"/>
      <c r="DN1708" s="307"/>
      <c r="DO1708" s="307"/>
      <c r="DP1708" s="307"/>
      <c r="DQ1708" s="307"/>
      <c r="DR1708" s="307"/>
      <c r="DS1708" s="307"/>
      <c r="DT1708" s="307"/>
      <c r="DU1708" s="307"/>
      <c r="DV1708" s="307"/>
      <c r="DW1708" s="307"/>
      <c r="DX1708" s="307"/>
      <c r="DY1708" s="307"/>
      <c r="DZ1708" s="307"/>
      <c r="EA1708" s="307"/>
      <c r="EB1708" s="307"/>
      <c r="EC1708" s="307"/>
      <c r="ED1708" s="307"/>
      <c r="EE1708" s="307"/>
      <c r="EF1708" s="307"/>
      <c r="EG1708" s="307"/>
      <c r="EH1708" s="307"/>
      <c r="EI1708" s="307"/>
      <c r="EJ1708" s="307"/>
      <c r="EK1708" s="307"/>
      <c r="EL1708" s="307"/>
      <c r="EM1708" s="307"/>
      <c r="EN1708" s="307"/>
      <c r="EO1708" s="307"/>
      <c r="EP1708" s="307"/>
      <c r="EQ1708" s="307"/>
      <c r="ER1708" s="307"/>
      <c r="ES1708" s="307"/>
      <c r="ET1708" s="307"/>
      <c r="EU1708" s="390"/>
      <c r="EV1708" s="390"/>
      <c r="EW1708" s="307"/>
      <c r="EX1708" s="307"/>
      <c r="EY1708" s="307"/>
      <c r="EZ1708" s="307"/>
      <c r="FA1708" s="307"/>
      <c r="FB1708" s="307"/>
      <c r="FC1708" s="307"/>
      <c r="FD1708" s="307"/>
      <c r="FE1708" s="307"/>
      <c r="FF1708" s="307"/>
      <c r="FG1708" s="307"/>
      <c r="FH1708" s="307"/>
      <c r="FI1708" s="307"/>
      <c r="FJ1708" s="307"/>
      <c r="FK1708" s="307"/>
      <c r="FL1708" s="307"/>
      <c r="FM1708" s="307"/>
      <c r="FN1708" s="307"/>
      <c r="FO1708" s="307"/>
      <c r="FP1708" s="307"/>
      <c r="FQ1708" s="307"/>
      <c r="FR1708" s="307"/>
      <c r="FS1708" s="307"/>
      <c r="FT1708" s="307"/>
      <c r="FU1708" s="307"/>
      <c r="FV1708" s="307"/>
      <c r="FW1708" s="307"/>
      <c r="FX1708" s="307"/>
      <c r="FY1708" s="307"/>
      <c r="FZ1708" s="307"/>
      <c r="GA1708" s="307"/>
      <c r="GB1708" s="307"/>
      <c r="GC1708" s="307"/>
      <c r="GD1708" s="307"/>
      <c r="GE1708" s="307"/>
      <c r="GF1708" s="307"/>
      <c r="GG1708" s="307"/>
      <c r="GH1708" s="307"/>
      <c r="GI1708" s="307"/>
      <c r="GJ1708" s="307"/>
      <c r="GK1708" s="307"/>
      <c r="GL1708" s="307"/>
      <c r="GM1708" s="307"/>
      <c r="GN1708" s="307"/>
      <c r="GO1708" s="307"/>
      <c r="GP1708" s="307"/>
      <c r="GQ1708" s="307"/>
      <c r="GR1708" s="307"/>
      <c r="GS1708" s="307"/>
      <c r="GT1708" s="307"/>
      <c r="GU1708" s="307"/>
      <c r="GV1708" s="307"/>
      <c r="GW1708" s="307"/>
      <c r="GX1708" s="307"/>
      <c r="GY1708" s="307"/>
      <c r="GZ1708" s="307"/>
      <c r="HA1708" s="307"/>
      <c r="HB1708" s="307"/>
      <c r="HC1708" s="307"/>
      <c r="HD1708" s="307"/>
      <c r="HE1708" s="307"/>
      <c r="HF1708" s="307"/>
      <c r="HG1708" s="307"/>
      <c r="HH1708" s="307"/>
      <c r="HI1708" s="307"/>
      <c r="HJ1708" s="307"/>
      <c r="HK1708" s="307"/>
      <c r="HL1708" s="307"/>
      <c r="HM1708" s="307"/>
      <c r="HN1708" s="307"/>
      <c r="HO1708" s="307"/>
      <c r="HP1708" s="307"/>
      <c r="HQ1708" s="307"/>
      <c r="HR1708" s="307"/>
      <c r="HS1708" s="307"/>
      <c r="HT1708" s="307"/>
      <c r="HU1708" s="307"/>
      <c r="HV1708" s="307"/>
      <c r="HW1708" s="307"/>
      <c r="HX1708" s="307"/>
      <c r="HY1708" s="307"/>
      <c r="HZ1708" s="307"/>
      <c r="IA1708" s="307"/>
      <c r="IB1708" s="307"/>
      <c r="IC1708" s="307"/>
      <c r="ID1708" s="307"/>
      <c r="IE1708" s="307"/>
      <c r="IF1708" s="307"/>
      <c r="IG1708" s="307"/>
      <c r="IH1708" s="307"/>
      <c r="II1708" s="307"/>
      <c r="IJ1708" s="307"/>
      <c r="IK1708" s="307"/>
      <c r="IL1708" s="305"/>
      <c r="IM1708" s="305"/>
      <c r="IN1708" s="305"/>
      <c r="IO1708" s="305"/>
      <c r="IP1708" s="305"/>
      <c r="IQ1708" s="305"/>
      <c r="IR1708" s="305"/>
      <c r="IS1708" s="305"/>
      <c r="IT1708" s="305"/>
      <c r="IU1708" s="305"/>
      <c r="IV1708" s="305"/>
      <c r="IW1708" s="305"/>
      <c r="IX1708" s="305"/>
      <c r="IY1708" s="305"/>
      <c r="IZ1708" s="305"/>
      <c r="JA1708" s="305"/>
      <c r="JB1708" s="305"/>
      <c r="JC1708" s="307"/>
      <c r="JD1708" s="307"/>
      <c r="JE1708" s="307"/>
      <c r="JF1708" s="307"/>
      <c r="JG1708" s="307"/>
      <c r="JH1708" s="307"/>
      <c r="JI1708" s="307"/>
      <c r="JJ1708" s="305"/>
      <c r="JK1708" s="305"/>
      <c r="JL1708" s="305"/>
      <c r="JM1708" s="305"/>
      <c r="JN1708" s="305"/>
      <c r="JO1708" s="305"/>
      <c r="JP1708" s="305"/>
      <c r="JQ1708" s="305"/>
      <c r="JR1708" s="305"/>
      <c r="JS1708" s="305"/>
      <c r="JT1708" s="305"/>
      <c r="JU1708" s="305"/>
      <c r="JV1708" s="305"/>
      <c r="JW1708" s="305"/>
      <c r="JX1708" s="305"/>
      <c r="JY1708" s="305"/>
      <c r="JZ1708" s="305"/>
      <c r="KA1708" s="305"/>
      <c r="KB1708" s="305"/>
      <c r="KC1708" s="305"/>
      <c r="KD1708" s="307"/>
      <c r="KE1708" s="307"/>
      <c r="KF1708" s="307"/>
      <c r="KG1708" s="307"/>
      <c r="KH1708" s="307"/>
      <c r="KI1708" s="307"/>
      <c r="KJ1708" s="307"/>
      <c r="KK1708" s="307"/>
      <c r="KL1708" s="307"/>
      <c r="KM1708" s="307"/>
      <c r="KN1708" s="307"/>
      <c r="KO1708" s="307"/>
      <c r="KP1708" s="307"/>
      <c r="KQ1708" s="307"/>
      <c r="KR1708" s="307"/>
      <c r="KS1708" s="307"/>
      <c r="KT1708" s="307"/>
    </row>
    <row r="1709" spans="14:306" s="56" customFormat="1" ht="15" customHeight="1">
      <c r="N1709" s="311"/>
      <c r="O1709" s="311"/>
      <c r="P1709" s="311"/>
      <c r="Q1709" s="311"/>
      <c r="R1709" s="311"/>
      <c r="AG1709" s="57"/>
      <c r="AH1709" s="57"/>
      <c r="AI1709" s="57"/>
      <c r="AJ1709" s="57"/>
      <c r="AK1709" s="57"/>
      <c r="AL1709" s="57"/>
      <c r="AM1709" s="57"/>
      <c r="AN1709" s="57"/>
      <c r="AO1709" s="57"/>
      <c r="AP1709" s="57"/>
      <c r="AQ1709" s="57"/>
      <c r="AR1709" s="57"/>
      <c r="AS1709" s="57"/>
      <c r="AT1709" s="57"/>
      <c r="AU1709" s="57"/>
      <c r="AV1709" s="57"/>
      <c r="AW1709" s="57"/>
      <c r="AX1709" s="57"/>
      <c r="AY1709" s="57"/>
      <c r="AZ1709" s="57"/>
      <c r="BA1709" s="57"/>
      <c r="BB1709" s="57"/>
      <c r="BC1709" s="57"/>
      <c r="BD1709" s="57"/>
      <c r="BE1709" s="57"/>
      <c r="BF1709" s="57"/>
      <c r="BG1709" s="57"/>
      <c r="BH1709" s="57"/>
      <c r="BI1709" s="57"/>
      <c r="BJ1709" s="57"/>
      <c r="BK1709" s="57"/>
      <c r="BL1709" s="57"/>
      <c r="BM1709" s="57"/>
      <c r="BN1709" s="57"/>
      <c r="CB1709" s="307"/>
      <c r="CC1709" s="307"/>
      <c r="CD1709" s="307"/>
      <c r="CE1709" s="307"/>
      <c r="CF1709" s="307"/>
      <c r="CG1709" s="307"/>
      <c r="CH1709" s="307"/>
      <c r="CI1709" s="307"/>
      <c r="CJ1709" s="307"/>
      <c r="CK1709" s="307"/>
      <c r="CL1709" s="307"/>
      <c r="CM1709" s="307"/>
      <c r="CN1709" s="307"/>
      <c r="CO1709" s="307"/>
      <c r="CP1709" s="307"/>
      <c r="CQ1709" s="307"/>
      <c r="CR1709" s="307"/>
      <c r="CS1709" s="307"/>
      <c r="CT1709" s="307"/>
      <c r="CU1709" s="307"/>
      <c r="CV1709" s="307"/>
      <c r="CW1709" s="307"/>
      <c r="CX1709" s="307"/>
      <c r="CY1709" s="307"/>
      <c r="CZ1709" s="307"/>
      <c r="DA1709" s="307"/>
      <c r="DB1709" s="307"/>
      <c r="DC1709" s="307"/>
      <c r="DD1709" s="307"/>
      <c r="DE1709" s="307"/>
      <c r="DF1709" s="307"/>
      <c r="DG1709" s="307"/>
      <c r="DH1709" s="307"/>
      <c r="DI1709" s="390"/>
      <c r="DJ1709" s="390"/>
      <c r="DK1709" s="307"/>
      <c r="DL1709" s="307"/>
      <c r="DM1709" s="307"/>
      <c r="DN1709" s="307"/>
      <c r="DO1709" s="307"/>
      <c r="DP1709" s="307"/>
      <c r="DQ1709" s="307"/>
      <c r="DR1709" s="307"/>
      <c r="DS1709" s="307"/>
      <c r="DT1709" s="307"/>
      <c r="DU1709" s="307"/>
      <c r="DV1709" s="307"/>
      <c r="DW1709" s="307"/>
      <c r="DX1709" s="307"/>
      <c r="DY1709" s="307"/>
      <c r="DZ1709" s="307"/>
      <c r="EA1709" s="307"/>
      <c r="EB1709" s="307"/>
      <c r="EC1709" s="307"/>
      <c r="ED1709" s="307"/>
      <c r="EE1709" s="307"/>
      <c r="EF1709" s="307"/>
      <c r="EG1709" s="307"/>
      <c r="EH1709" s="307"/>
      <c r="EI1709" s="307"/>
      <c r="EJ1709" s="307"/>
      <c r="EK1709" s="307"/>
      <c r="EL1709" s="307"/>
      <c r="EM1709" s="307"/>
      <c r="EN1709" s="307"/>
      <c r="EO1709" s="307"/>
      <c r="EP1709" s="307"/>
      <c r="EQ1709" s="307"/>
      <c r="ER1709" s="307"/>
      <c r="ES1709" s="307"/>
      <c r="ET1709" s="307"/>
      <c r="EU1709" s="390"/>
      <c r="EV1709" s="390"/>
      <c r="EW1709" s="307"/>
      <c r="EX1709" s="307"/>
      <c r="EY1709" s="307"/>
      <c r="EZ1709" s="307"/>
      <c r="FA1709" s="307"/>
      <c r="FB1709" s="307"/>
      <c r="FC1709" s="307"/>
      <c r="FD1709" s="307"/>
      <c r="FE1709" s="307"/>
      <c r="FF1709" s="307"/>
      <c r="FG1709" s="307"/>
      <c r="FH1709" s="307"/>
      <c r="FI1709" s="307"/>
      <c r="FJ1709" s="307"/>
      <c r="FK1709" s="307"/>
      <c r="FL1709" s="307"/>
      <c r="FM1709" s="307"/>
      <c r="FN1709" s="307"/>
      <c r="FO1709" s="307"/>
      <c r="FP1709" s="307"/>
      <c r="FQ1709" s="307"/>
      <c r="FR1709" s="307"/>
      <c r="FS1709" s="307"/>
      <c r="FT1709" s="307"/>
      <c r="FU1709" s="307"/>
      <c r="FV1709" s="307"/>
      <c r="FW1709" s="307"/>
      <c r="FX1709" s="307"/>
      <c r="FY1709" s="307"/>
      <c r="FZ1709" s="307"/>
      <c r="GA1709" s="307"/>
      <c r="GB1709" s="307"/>
      <c r="GC1709" s="307"/>
      <c r="GD1709" s="307"/>
      <c r="GE1709" s="307"/>
      <c r="GF1709" s="307"/>
      <c r="GG1709" s="307"/>
      <c r="GH1709" s="307"/>
      <c r="GI1709" s="307"/>
      <c r="GJ1709" s="307"/>
      <c r="GK1709" s="307"/>
      <c r="GL1709" s="307"/>
      <c r="GM1709" s="307"/>
      <c r="GN1709" s="307"/>
      <c r="GO1709" s="307"/>
      <c r="GP1709" s="307"/>
      <c r="GQ1709" s="307"/>
      <c r="GR1709" s="307"/>
      <c r="GS1709" s="307"/>
      <c r="GT1709" s="307"/>
      <c r="GU1709" s="307"/>
      <c r="GV1709" s="307"/>
      <c r="GW1709" s="307"/>
      <c r="GX1709" s="307"/>
      <c r="GY1709" s="307"/>
      <c r="GZ1709" s="307"/>
      <c r="HA1709" s="307"/>
      <c r="HB1709" s="307"/>
      <c r="HC1709" s="307"/>
      <c r="HD1709" s="307"/>
      <c r="HE1709" s="307"/>
      <c r="HF1709" s="307"/>
      <c r="HG1709" s="307"/>
      <c r="HH1709" s="307"/>
      <c r="HI1709" s="307"/>
      <c r="HJ1709" s="307"/>
      <c r="HK1709" s="307"/>
      <c r="HL1709" s="307"/>
      <c r="HM1709" s="307"/>
      <c r="HN1709" s="307"/>
      <c r="HO1709" s="307"/>
      <c r="HP1709" s="307"/>
      <c r="HQ1709" s="307"/>
      <c r="HR1709" s="307"/>
      <c r="HS1709" s="307"/>
      <c r="HT1709" s="307"/>
      <c r="HU1709" s="307"/>
      <c r="HV1709" s="307"/>
      <c r="HW1709" s="307"/>
      <c r="HX1709" s="307"/>
      <c r="HY1709" s="307"/>
      <c r="HZ1709" s="307"/>
      <c r="IA1709" s="307"/>
      <c r="IB1709" s="307"/>
      <c r="IC1709" s="307"/>
      <c r="ID1709" s="307"/>
      <c r="IE1709" s="307"/>
      <c r="IF1709" s="307"/>
      <c r="IG1709" s="307"/>
      <c r="IH1709" s="307"/>
      <c r="II1709" s="307"/>
      <c r="IJ1709" s="307"/>
      <c r="IK1709" s="307"/>
      <c r="IL1709" s="305"/>
      <c r="IM1709" s="305"/>
      <c r="IN1709" s="305"/>
      <c r="IO1709" s="305"/>
      <c r="IP1709" s="305"/>
      <c r="IQ1709" s="305"/>
      <c r="IR1709" s="305"/>
      <c r="IS1709" s="305"/>
      <c r="IT1709" s="305"/>
      <c r="IU1709" s="305"/>
      <c r="IV1709" s="305"/>
      <c r="IW1709" s="305"/>
      <c r="IX1709" s="305"/>
      <c r="IY1709" s="305"/>
      <c r="IZ1709" s="305"/>
      <c r="JA1709" s="305"/>
      <c r="JB1709" s="305"/>
      <c r="JC1709" s="307"/>
      <c r="JD1709" s="307"/>
      <c r="JE1709" s="307"/>
      <c r="JF1709" s="307"/>
      <c r="JG1709" s="307"/>
      <c r="JH1709" s="307"/>
      <c r="JI1709" s="307"/>
      <c r="JJ1709" s="305"/>
      <c r="JK1709" s="305"/>
      <c r="JL1709" s="305"/>
      <c r="JM1709" s="305"/>
      <c r="JN1709" s="305"/>
      <c r="JO1709" s="305"/>
      <c r="JP1709" s="305"/>
      <c r="JQ1709" s="305"/>
      <c r="JR1709" s="305"/>
      <c r="JS1709" s="305"/>
      <c r="JT1709" s="305"/>
      <c r="JU1709" s="305"/>
      <c r="JV1709" s="305"/>
      <c r="JW1709" s="305"/>
      <c r="JX1709" s="305"/>
      <c r="JY1709" s="305"/>
      <c r="JZ1709" s="305"/>
      <c r="KA1709" s="305"/>
      <c r="KB1709" s="305"/>
      <c r="KC1709" s="305"/>
      <c r="KD1709" s="307"/>
      <c r="KE1709" s="307"/>
      <c r="KF1709" s="307"/>
      <c r="KG1709" s="307"/>
      <c r="KH1709" s="307"/>
      <c r="KI1709" s="307"/>
      <c r="KJ1709" s="307"/>
      <c r="KK1709" s="307"/>
      <c r="KL1709" s="307"/>
      <c r="KM1709" s="307"/>
      <c r="KN1709" s="307"/>
      <c r="KO1709" s="307"/>
      <c r="KP1709" s="307"/>
      <c r="KQ1709" s="307"/>
      <c r="KR1709" s="307"/>
      <c r="KS1709" s="307"/>
      <c r="KT1709" s="307"/>
    </row>
    <row r="1710" spans="14:306" s="56" customFormat="1" ht="15" customHeight="1">
      <c r="N1710" s="311"/>
      <c r="O1710" s="311"/>
      <c r="P1710" s="311"/>
      <c r="Q1710" s="311"/>
      <c r="R1710" s="311"/>
      <c r="AG1710" s="57"/>
      <c r="AH1710" s="57"/>
      <c r="AI1710" s="57"/>
      <c r="AJ1710" s="57"/>
      <c r="AK1710" s="57"/>
      <c r="AL1710" s="57"/>
      <c r="AM1710" s="57"/>
      <c r="AN1710" s="57"/>
      <c r="AO1710" s="57"/>
      <c r="AP1710" s="57"/>
      <c r="AQ1710" s="57"/>
      <c r="AR1710" s="57"/>
      <c r="AS1710" s="57"/>
      <c r="AT1710" s="57"/>
      <c r="AU1710" s="57"/>
      <c r="AV1710" s="57"/>
      <c r="AW1710" s="57"/>
      <c r="AX1710" s="57"/>
      <c r="AY1710" s="57"/>
      <c r="AZ1710" s="57"/>
      <c r="BA1710" s="57"/>
      <c r="BB1710" s="57"/>
      <c r="BC1710" s="57"/>
      <c r="BD1710" s="57"/>
      <c r="BE1710" s="57"/>
      <c r="BF1710" s="57"/>
      <c r="BG1710" s="57"/>
      <c r="BH1710" s="57"/>
      <c r="BI1710" s="57"/>
      <c r="BJ1710" s="57"/>
      <c r="BK1710" s="57"/>
      <c r="BL1710" s="57"/>
      <c r="BM1710" s="57"/>
      <c r="BN1710" s="57"/>
      <c r="CB1710" s="307"/>
      <c r="CC1710" s="307"/>
      <c r="CD1710" s="307"/>
      <c r="CE1710" s="307"/>
      <c r="CF1710" s="307"/>
      <c r="CG1710" s="307"/>
      <c r="CH1710" s="307"/>
      <c r="CI1710" s="307"/>
      <c r="CJ1710" s="307"/>
      <c r="CK1710" s="307"/>
      <c r="CL1710" s="307"/>
      <c r="CM1710" s="307"/>
      <c r="CN1710" s="307"/>
      <c r="CO1710" s="307"/>
      <c r="CP1710" s="307"/>
      <c r="CQ1710" s="307"/>
      <c r="CR1710" s="307"/>
      <c r="CS1710" s="307"/>
      <c r="CT1710" s="307"/>
      <c r="CU1710" s="307"/>
      <c r="CV1710" s="307"/>
      <c r="CW1710" s="307"/>
      <c r="CX1710" s="307"/>
      <c r="CY1710" s="307"/>
      <c r="CZ1710" s="307"/>
      <c r="DA1710" s="307"/>
      <c r="DB1710" s="307"/>
      <c r="DC1710" s="307"/>
      <c r="DD1710" s="307"/>
      <c r="DE1710" s="307"/>
      <c r="DF1710" s="307"/>
      <c r="DG1710" s="307"/>
      <c r="DH1710" s="307"/>
      <c r="DI1710" s="390"/>
      <c r="DJ1710" s="390"/>
      <c r="DK1710" s="307"/>
      <c r="DL1710" s="307"/>
      <c r="DM1710" s="307"/>
      <c r="DN1710" s="307"/>
      <c r="DO1710" s="307"/>
      <c r="DP1710" s="307"/>
      <c r="DQ1710" s="307"/>
      <c r="DR1710" s="307"/>
      <c r="DS1710" s="307"/>
      <c r="DT1710" s="307"/>
      <c r="DU1710" s="307"/>
      <c r="DV1710" s="307"/>
      <c r="DW1710" s="307"/>
      <c r="DX1710" s="307"/>
      <c r="DY1710" s="307"/>
      <c r="DZ1710" s="307"/>
      <c r="EA1710" s="307"/>
      <c r="EB1710" s="307"/>
      <c r="EC1710" s="307"/>
      <c r="ED1710" s="307"/>
      <c r="EE1710" s="307"/>
      <c r="EF1710" s="307"/>
      <c r="EG1710" s="307"/>
      <c r="EH1710" s="307"/>
      <c r="EI1710" s="307"/>
      <c r="EJ1710" s="307"/>
      <c r="EK1710" s="307"/>
      <c r="EL1710" s="307"/>
      <c r="EM1710" s="307"/>
      <c r="EN1710" s="307"/>
      <c r="EO1710" s="307"/>
      <c r="EP1710" s="307"/>
      <c r="EQ1710" s="307"/>
      <c r="ER1710" s="307"/>
      <c r="ES1710" s="307"/>
      <c r="ET1710" s="307"/>
      <c r="EU1710" s="390"/>
      <c r="EV1710" s="390"/>
      <c r="EW1710" s="307"/>
      <c r="EX1710" s="307"/>
      <c r="EY1710" s="307"/>
      <c r="EZ1710" s="307"/>
      <c r="FA1710" s="307"/>
      <c r="FB1710" s="307"/>
      <c r="FC1710" s="307"/>
      <c r="FD1710" s="307"/>
      <c r="FE1710" s="307"/>
      <c r="FF1710" s="307"/>
      <c r="FG1710" s="307"/>
      <c r="FH1710" s="307"/>
      <c r="FI1710" s="307"/>
      <c r="FJ1710" s="307"/>
      <c r="FK1710" s="307"/>
      <c r="FL1710" s="307"/>
      <c r="FM1710" s="307"/>
      <c r="FN1710" s="307"/>
      <c r="FO1710" s="307"/>
      <c r="FP1710" s="307"/>
      <c r="FQ1710" s="307"/>
      <c r="FR1710" s="307"/>
      <c r="FS1710" s="307"/>
      <c r="FT1710" s="307"/>
      <c r="FU1710" s="307"/>
      <c r="FV1710" s="307"/>
      <c r="FW1710" s="307"/>
      <c r="FX1710" s="307"/>
      <c r="FY1710" s="307"/>
      <c r="FZ1710" s="307"/>
      <c r="GA1710" s="307"/>
      <c r="GB1710" s="307"/>
      <c r="GC1710" s="307"/>
      <c r="GD1710" s="307"/>
      <c r="GE1710" s="307"/>
      <c r="GF1710" s="307"/>
      <c r="GG1710" s="307"/>
      <c r="GH1710" s="307"/>
      <c r="GI1710" s="307"/>
      <c r="GJ1710" s="307"/>
      <c r="GK1710" s="307"/>
      <c r="GL1710" s="307"/>
      <c r="GM1710" s="307"/>
      <c r="GN1710" s="307"/>
      <c r="GO1710" s="307"/>
      <c r="GP1710" s="307"/>
      <c r="GQ1710" s="307"/>
      <c r="GR1710" s="307"/>
      <c r="GS1710" s="307"/>
      <c r="GT1710" s="307"/>
      <c r="GU1710" s="307"/>
      <c r="GV1710" s="307"/>
      <c r="GW1710" s="307"/>
      <c r="GX1710" s="307"/>
      <c r="GY1710" s="307"/>
      <c r="GZ1710" s="307"/>
      <c r="HA1710" s="307"/>
      <c r="HB1710" s="307"/>
      <c r="HC1710" s="307"/>
      <c r="HD1710" s="307"/>
      <c r="HE1710" s="307"/>
      <c r="HF1710" s="307"/>
      <c r="HG1710" s="307"/>
      <c r="HH1710" s="307"/>
      <c r="HI1710" s="307"/>
      <c r="HJ1710" s="307"/>
      <c r="HK1710" s="307"/>
      <c r="HL1710" s="307"/>
      <c r="HM1710" s="307"/>
      <c r="HN1710" s="307"/>
      <c r="HO1710" s="307"/>
      <c r="HP1710" s="307"/>
      <c r="HQ1710" s="307"/>
      <c r="HR1710" s="307"/>
      <c r="HS1710" s="307"/>
      <c r="HT1710" s="307"/>
      <c r="HU1710" s="307"/>
      <c r="HV1710" s="307"/>
      <c r="HW1710" s="307"/>
      <c r="HX1710" s="307"/>
      <c r="HY1710" s="307"/>
      <c r="HZ1710" s="307"/>
      <c r="IA1710" s="307"/>
      <c r="IB1710" s="307"/>
      <c r="IC1710" s="307"/>
      <c r="ID1710" s="307"/>
      <c r="IE1710" s="307"/>
      <c r="IF1710" s="307"/>
      <c r="IG1710" s="307"/>
      <c r="IH1710" s="307"/>
      <c r="II1710" s="307"/>
      <c r="IJ1710" s="307"/>
      <c r="IK1710" s="307"/>
      <c r="IL1710" s="305"/>
      <c r="IM1710" s="305"/>
      <c r="IN1710" s="305"/>
      <c r="IO1710" s="305"/>
      <c r="IP1710" s="305"/>
      <c r="IQ1710" s="305"/>
      <c r="IR1710" s="305"/>
      <c r="IS1710" s="305"/>
      <c r="IT1710" s="305"/>
      <c r="IU1710" s="305"/>
      <c r="IV1710" s="305"/>
      <c r="IW1710" s="305"/>
      <c r="IX1710" s="305"/>
      <c r="IY1710" s="305"/>
      <c r="IZ1710" s="305"/>
      <c r="JA1710" s="305"/>
      <c r="JB1710" s="305"/>
      <c r="JC1710" s="307"/>
      <c r="JD1710" s="307"/>
      <c r="JE1710" s="307"/>
      <c r="JF1710" s="307"/>
      <c r="JG1710" s="307"/>
      <c r="JH1710" s="307"/>
      <c r="JI1710" s="307"/>
      <c r="JJ1710" s="305"/>
      <c r="JK1710" s="305"/>
      <c r="JL1710" s="305"/>
      <c r="JM1710" s="305"/>
      <c r="JN1710" s="305"/>
      <c r="JO1710" s="305"/>
      <c r="JP1710" s="305"/>
      <c r="JQ1710" s="305"/>
      <c r="JR1710" s="305"/>
      <c r="JS1710" s="305"/>
      <c r="JT1710" s="305"/>
      <c r="JU1710" s="305"/>
      <c r="JV1710" s="305"/>
      <c r="JW1710" s="305"/>
      <c r="JX1710" s="305"/>
      <c r="JY1710" s="305"/>
      <c r="JZ1710" s="305"/>
      <c r="KA1710" s="305"/>
      <c r="KB1710" s="305"/>
      <c r="KC1710" s="305"/>
      <c r="KD1710" s="307"/>
      <c r="KE1710" s="307"/>
      <c r="KF1710" s="307"/>
      <c r="KG1710" s="307"/>
      <c r="KH1710" s="307"/>
      <c r="KI1710" s="307"/>
      <c r="KJ1710" s="307"/>
      <c r="KK1710" s="307"/>
      <c r="KL1710" s="307"/>
      <c r="KM1710" s="307"/>
      <c r="KN1710" s="307"/>
      <c r="KO1710" s="307"/>
      <c r="KP1710" s="307"/>
      <c r="KQ1710" s="307"/>
      <c r="KR1710" s="307"/>
      <c r="KS1710" s="307"/>
      <c r="KT1710" s="307"/>
    </row>
    <row r="1711" spans="14:306" s="56" customFormat="1" ht="15" customHeight="1">
      <c r="N1711" s="311"/>
      <c r="O1711" s="311"/>
      <c r="P1711" s="311"/>
      <c r="Q1711" s="311"/>
      <c r="R1711" s="311"/>
      <c r="AG1711" s="57"/>
      <c r="AH1711" s="57"/>
      <c r="AI1711" s="57"/>
      <c r="AJ1711" s="57"/>
      <c r="AK1711" s="57"/>
      <c r="AL1711" s="57"/>
      <c r="AM1711" s="57"/>
      <c r="AN1711" s="57"/>
      <c r="AO1711" s="57"/>
      <c r="AP1711" s="57"/>
      <c r="AQ1711" s="57"/>
      <c r="AR1711" s="57"/>
      <c r="AS1711" s="57"/>
      <c r="AT1711" s="57"/>
      <c r="AU1711" s="57"/>
      <c r="AV1711" s="57"/>
      <c r="AW1711" s="57"/>
      <c r="AX1711" s="57"/>
      <c r="AY1711" s="57"/>
      <c r="AZ1711" s="57"/>
      <c r="BA1711" s="57"/>
      <c r="BB1711" s="57"/>
      <c r="BC1711" s="57"/>
      <c r="BD1711" s="57"/>
      <c r="BE1711" s="57"/>
      <c r="BF1711" s="57"/>
      <c r="BG1711" s="57"/>
      <c r="BH1711" s="57"/>
      <c r="BI1711" s="57"/>
      <c r="BJ1711" s="57"/>
      <c r="BK1711" s="57"/>
      <c r="BL1711" s="57"/>
      <c r="BM1711" s="57"/>
      <c r="BN1711" s="57"/>
      <c r="CB1711" s="307"/>
      <c r="CC1711" s="307"/>
      <c r="CD1711" s="307"/>
      <c r="CE1711" s="307"/>
      <c r="CF1711" s="307"/>
      <c r="CG1711" s="307"/>
      <c r="CH1711" s="307"/>
      <c r="CI1711" s="307"/>
      <c r="CJ1711" s="307"/>
      <c r="CK1711" s="307"/>
      <c r="CL1711" s="307"/>
      <c r="CM1711" s="307"/>
      <c r="CN1711" s="307"/>
      <c r="CO1711" s="307"/>
      <c r="CP1711" s="307"/>
      <c r="CQ1711" s="307"/>
      <c r="CR1711" s="307"/>
      <c r="CS1711" s="307"/>
      <c r="CT1711" s="307"/>
      <c r="CU1711" s="307"/>
      <c r="CV1711" s="307"/>
      <c r="CW1711" s="307"/>
      <c r="CX1711" s="307"/>
      <c r="CY1711" s="307"/>
      <c r="CZ1711" s="307"/>
      <c r="DA1711" s="307"/>
      <c r="DB1711" s="307"/>
      <c r="DC1711" s="307"/>
      <c r="DD1711" s="307"/>
      <c r="DE1711" s="307"/>
      <c r="DF1711" s="307"/>
      <c r="DG1711" s="307"/>
      <c r="DH1711" s="307"/>
      <c r="DI1711" s="390"/>
      <c r="DJ1711" s="390"/>
      <c r="DK1711" s="307"/>
      <c r="DL1711" s="307"/>
      <c r="DM1711" s="307"/>
      <c r="DN1711" s="307"/>
      <c r="DO1711" s="307"/>
      <c r="DP1711" s="307"/>
      <c r="DQ1711" s="307"/>
      <c r="DR1711" s="307"/>
      <c r="DS1711" s="307"/>
      <c r="DT1711" s="307"/>
      <c r="DU1711" s="307"/>
      <c r="DV1711" s="307"/>
      <c r="DW1711" s="307"/>
      <c r="DX1711" s="307"/>
      <c r="DY1711" s="307"/>
      <c r="DZ1711" s="307"/>
      <c r="EA1711" s="307"/>
      <c r="EB1711" s="307"/>
      <c r="EC1711" s="307"/>
      <c r="ED1711" s="307"/>
      <c r="EE1711" s="307"/>
      <c r="EF1711" s="307"/>
      <c r="EG1711" s="307"/>
      <c r="EH1711" s="307"/>
      <c r="EI1711" s="307"/>
      <c r="EJ1711" s="307"/>
      <c r="EK1711" s="307"/>
      <c r="EL1711" s="307"/>
      <c r="EM1711" s="307"/>
      <c r="EN1711" s="307"/>
      <c r="EO1711" s="307"/>
      <c r="EP1711" s="307"/>
      <c r="EQ1711" s="307"/>
      <c r="ER1711" s="307"/>
      <c r="ES1711" s="307"/>
      <c r="ET1711" s="307"/>
      <c r="EU1711" s="390"/>
      <c r="EV1711" s="390"/>
      <c r="EW1711" s="307"/>
      <c r="EX1711" s="307"/>
      <c r="EY1711" s="307"/>
      <c r="EZ1711" s="307"/>
      <c r="FA1711" s="307"/>
      <c r="FB1711" s="307"/>
      <c r="FC1711" s="307"/>
      <c r="FD1711" s="307"/>
      <c r="FE1711" s="307"/>
      <c r="FF1711" s="307"/>
      <c r="FG1711" s="307"/>
      <c r="FH1711" s="307"/>
      <c r="FI1711" s="307"/>
      <c r="FJ1711" s="307"/>
      <c r="FK1711" s="307"/>
      <c r="FL1711" s="307"/>
      <c r="FM1711" s="307"/>
      <c r="FN1711" s="307"/>
      <c r="FO1711" s="307"/>
      <c r="FP1711" s="307"/>
      <c r="FQ1711" s="307"/>
      <c r="FR1711" s="307"/>
      <c r="FS1711" s="307"/>
      <c r="FT1711" s="307"/>
      <c r="FU1711" s="307"/>
      <c r="FV1711" s="307"/>
      <c r="FW1711" s="307"/>
      <c r="FX1711" s="307"/>
      <c r="FY1711" s="307"/>
      <c r="FZ1711" s="307"/>
      <c r="GA1711" s="307"/>
      <c r="GB1711" s="307"/>
      <c r="GC1711" s="307"/>
      <c r="GD1711" s="307"/>
      <c r="GE1711" s="307"/>
      <c r="GF1711" s="307"/>
      <c r="GG1711" s="307"/>
      <c r="GH1711" s="307"/>
      <c r="GI1711" s="307"/>
      <c r="GJ1711" s="307"/>
      <c r="GK1711" s="307"/>
      <c r="GL1711" s="307"/>
      <c r="GM1711" s="307"/>
      <c r="GN1711" s="307"/>
      <c r="GO1711" s="307"/>
      <c r="GP1711" s="307"/>
      <c r="GQ1711" s="307"/>
      <c r="GR1711" s="307"/>
      <c r="GS1711" s="307"/>
      <c r="GT1711" s="307"/>
      <c r="GU1711" s="307"/>
      <c r="GV1711" s="307"/>
      <c r="GW1711" s="307"/>
      <c r="GX1711" s="307"/>
      <c r="GY1711" s="307"/>
      <c r="GZ1711" s="307"/>
      <c r="HA1711" s="307"/>
      <c r="HB1711" s="307"/>
      <c r="HC1711" s="307"/>
      <c r="HD1711" s="307"/>
      <c r="HE1711" s="307"/>
      <c r="HF1711" s="307"/>
      <c r="HG1711" s="307"/>
      <c r="HH1711" s="307"/>
      <c r="HI1711" s="307"/>
      <c r="HJ1711" s="307"/>
      <c r="HK1711" s="307"/>
      <c r="HL1711" s="307"/>
      <c r="HM1711" s="307"/>
      <c r="HN1711" s="307"/>
      <c r="HO1711" s="307"/>
      <c r="HP1711" s="307"/>
      <c r="HQ1711" s="307"/>
      <c r="HR1711" s="307"/>
      <c r="HS1711" s="307"/>
      <c r="HT1711" s="307"/>
      <c r="HU1711" s="307"/>
      <c r="HV1711" s="307"/>
      <c r="HW1711" s="307"/>
      <c r="HX1711" s="307"/>
      <c r="HY1711" s="307"/>
      <c r="HZ1711" s="307"/>
      <c r="IA1711" s="307"/>
      <c r="IB1711" s="307"/>
      <c r="IC1711" s="307"/>
      <c r="ID1711" s="307"/>
      <c r="IE1711" s="307"/>
      <c r="IF1711" s="307"/>
      <c r="IG1711" s="307"/>
      <c r="IH1711" s="307"/>
      <c r="II1711" s="307"/>
      <c r="IJ1711" s="307"/>
      <c r="IK1711" s="307"/>
      <c r="IL1711" s="305"/>
      <c r="IM1711" s="305"/>
      <c r="IN1711" s="305"/>
      <c r="IO1711" s="305"/>
      <c r="IP1711" s="305"/>
      <c r="IQ1711" s="305"/>
      <c r="IR1711" s="305"/>
      <c r="IS1711" s="305"/>
      <c r="IT1711" s="305"/>
      <c r="IU1711" s="305"/>
      <c r="IV1711" s="305"/>
      <c r="IW1711" s="305"/>
      <c r="IX1711" s="305"/>
      <c r="IY1711" s="305"/>
      <c r="IZ1711" s="305"/>
      <c r="JA1711" s="305"/>
      <c r="JB1711" s="305"/>
      <c r="JC1711" s="307"/>
      <c r="JD1711" s="307"/>
      <c r="JE1711" s="307"/>
      <c r="JF1711" s="307"/>
      <c r="JG1711" s="307"/>
      <c r="JH1711" s="307"/>
      <c r="JI1711" s="307"/>
      <c r="JJ1711" s="305"/>
      <c r="JK1711" s="305"/>
      <c r="JL1711" s="305"/>
      <c r="JM1711" s="305"/>
      <c r="JN1711" s="305"/>
      <c r="JO1711" s="305"/>
      <c r="JP1711" s="305"/>
      <c r="JQ1711" s="305"/>
      <c r="JR1711" s="305"/>
      <c r="JS1711" s="305"/>
      <c r="JT1711" s="305"/>
      <c r="JU1711" s="305"/>
      <c r="JV1711" s="305"/>
      <c r="JW1711" s="305"/>
      <c r="JX1711" s="305"/>
      <c r="JY1711" s="305"/>
      <c r="JZ1711" s="305"/>
      <c r="KA1711" s="305"/>
      <c r="KB1711" s="305"/>
      <c r="KC1711" s="305"/>
      <c r="KD1711" s="307"/>
      <c r="KE1711" s="307"/>
      <c r="KF1711" s="307"/>
      <c r="KG1711" s="307"/>
      <c r="KH1711" s="307"/>
      <c r="KI1711" s="307"/>
      <c r="KJ1711" s="307"/>
      <c r="KK1711" s="307"/>
      <c r="KL1711" s="307"/>
      <c r="KM1711" s="307"/>
      <c r="KN1711" s="307"/>
      <c r="KO1711" s="307"/>
      <c r="KP1711" s="307"/>
      <c r="KQ1711" s="307"/>
      <c r="KR1711" s="307"/>
      <c r="KS1711" s="307"/>
      <c r="KT1711" s="307"/>
    </row>
    <row r="1712" spans="14:306" s="56" customFormat="1" ht="15" customHeight="1">
      <c r="N1712" s="311"/>
      <c r="O1712" s="311"/>
      <c r="P1712" s="311"/>
      <c r="Q1712" s="311"/>
      <c r="R1712" s="311"/>
      <c r="AG1712" s="57"/>
      <c r="AH1712" s="57"/>
      <c r="AI1712" s="57"/>
      <c r="AJ1712" s="57"/>
      <c r="AK1712" s="57"/>
      <c r="AL1712" s="57"/>
      <c r="AM1712" s="57"/>
      <c r="AN1712" s="57"/>
      <c r="AO1712" s="57"/>
      <c r="AP1712" s="57"/>
      <c r="AQ1712" s="57"/>
      <c r="AR1712" s="57"/>
      <c r="AS1712" s="57"/>
      <c r="AT1712" s="57"/>
      <c r="AU1712" s="57"/>
      <c r="AV1712" s="57"/>
      <c r="AW1712" s="57"/>
      <c r="AX1712" s="57"/>
      <c r="AY1712" s="57"/>
      <c r="AZ1712" s="57"/>
      <c r="BA1712" s="57"/>
      <c r="BB1712" s="57"/>
      <c r="BC1712" s="57"/>
      <c r="BD1712" s="57"/>
      <c r="BE1712" s="57"/>
      <c r="BF1712" s="57"/>
      <c r="BG1712" s="57"/>
      <c r="BH1712" s="57"/>
      <c r="BI1712" s="57"/>
      <c r="BJ1712" s="57"/>
      <c r="BK1712" s="57"/>
      <c r="BL1712" s="57"/>
      <c r="BM1712" s="57"/>
      <c r="BN1712" s="57"/>
      <c r="CB1712" s="307"/>
      <c r="CC1712" s="307"/>
      <c r="CD1712" s="307"/>
      <c r="CE1712" s="307"/>
      <c r="CF1712" s="307"/>
      <c r="CG1712" s="307"/>
      <c r="CH1712" s="307"/>
      <c r="CI1712" s="307"/>
      <c r="CJ1712" s="307"/>
      <c r="CK1712" s="307"/>
      <c r="CL1712" s="307"/>
      <c r="CM1712" s="307"/>
      <c r="CN1712" s="307"/>
      <c r="CO1712" s="307"/>
      <c r="CP1712" s="307"/>
      <c r="CQ1712" s="307"/>
      <c r="CR1712" s="307"/>
      <c r="CS1712" s="307"/>
      <c r="CT1712" s="307"/>
      <c r="CU1712" s="307"/>
      <c r="CV1712" s="307"/>
      <c r="CW1712" s="307"/>
      <c r="CX1712" s="307"/>
      <c r="CY1712" s="307"/>
      <c r="CZ1712" s="307"/>
      <c r="DA1712" s="307"/>
      <c r="DB1712" s="307"/>
      <c r="DC1712" s="307"/>
      <c r="DD1712" s="307"/>
      <c r="DE1712" s="307"/>
      <c r="DF1712" s="307"/>
      <c r="DG1712" s="307"/>
      <c r="DH1712" s="307"/>
      <c r="DI1712" s="390"/>
      <c r="DJ1712" s="390"/>
      <c r="DK1712" s="307"/>
      <c r="DL1712" s="307"/>
      <c r="DM1712" s="307"/>
      <c r="DN1712" s="307"/>
      <c r="DO1712" s="307"/>
      <c r="DP1712" s="307"/>
      <c r="DQ1712" s="307"/>
      <c r="DR1712" s="307"/>
      <c r="DS1712" s="307"/>
      <c r="DT1712" s="307"/>
      <c r="DU1712" s="307"/>
      <c r="DV1712" s="307"/>
      <c r="DW1712" s="307"/>
      <c r="DX1712" s="307"/>
      <c r="DY1712" s="307"/>
      <c r="DZ1712" s="307"/>
      <c r="EA1712" s="307"/>
      <c r="EB1712" s="307"/>
      <c r="EC1712" s="307"/>
      <c r="ED1712" s="307"/>
      <c r="EE1712" s="307"/>
      <c r="EF1712" s="307"/>
      <c r="EG1712" s="307"/>
      <c r="EH1712" s="307"/>
      <c r="EI1712" s="307"/>
      <c r="EJ1712" s="307"/>
      <c r="EK1712" s="307"/>
      <c r="EL1712" s="307"/>
      <c r="EM1712" s="307"/>
      <c r="EN1712" s="307"/>
      <c r="EO1712" s="307"/>
      <c r="EP1712" s="307"/>
      <c r="EQ1712" s="307"/>
      <c r="ER1712" s="307"/>
      <c r="ES1712" s="307"/>
      <c r="ET1712" s="307"/>
      <c r="EU1712" s="390"/>
      <c r="EV1712" s="390"/>
      <c r="EW1712" s="307"/>
      <c r="EX1712" s="307"/>
      <c r="EY1712" s="307"/>
      <c r="EZ1712" s="307"/>
      <c r="FA1712" s="307"/>
      <c r="FB1712" s="307"/>
      <c r="FC1712" s="307"/>
      <c r="FD1712" s="307"/>
      <c r="FE1712" s="307"/>
      <c r="FF1712" s="307"/>
      <c r="FG1712" s="307"/>
      <c r="FH1712" s="307"/>
      <c r="FI1712" s="307"/>
      <c r="FJ1712" s="307"/>
      <c r="FK1712" s="307"/>
      <c r="FL1712" s="307"/>
      <c r="FM1712" s="307"/>
      <c r="FN1712" s="307"/>
      <c r="FO1712" s="307"/>
      <c r="FP1712" s="307"/>
      <c r="FQ1712" s="307"/>
      <c r="FR1712" s="307"/>
      <c r="FS1712" s="307"/>
      <c r="FT1712" s="307"/>
      <c r="FU1712" s="307"/>
      <c r="FV1712" s="307"/>
      <c r="FW1712" s="307"/>
      <c r="FX1712" s="307"/>
      <c r="FY1712" s="307"/>
      <c r="FZ1712" s="307"/>
      <c r="GA1712" s="307"/>
      <c r="GB1712" s="307"/>
      <c r="GC1712" s="307"/>
      <c r="GD1712" s="307"/>
      <c r="GE1712" s="307"/>
      <c r="GF1712" s="307"/>
      <c r="GG1712" s="307"/>
      <c r="GH1712" s="307"/>
      <c r="GI1712" s="307"/>
      <c r="GJ1712" s="307"/>
      <c r="GK1712" s="307"/>
      <c r="GL1712" s="307"/>
      <c r="GM1712" s="307"/>
      <c r="GN1712" s="307"/>
      <c r="GO1712" s="307"/>
      <c r="GP1712" s="307"/>
      <c r="GQ1712" s="307"/>
      <c r="GR1712" s="307"/>
      <c r="GS1712" s="307"/>
      <c r="GT1712" s="307"/>
      <c r="GU1712" s="307"/>
      <c r="GV1712" s="307"/>
      <c r="GW1712" s="307"/>
      <c r="GX1712" s="307"/>
      <c r="GY1712" s="307"/>
      <c r="GZ1712" s="307"/>
      <c r="HA1712" s="307"/>
      <c r="HB1712" s="307"/>
      <c r="HC1712" s="307"/>
      <c r="HD1712" s="307"/>
      <c r="HE1712" s="307"/>
      <c r="HF1712" s="307"/>
      <c r="HG1712" s="307"/>
      <c r="HH1712" s="307"/>
      <c r="HI1712" s="307"/>
      <c r="HJ1712" s="307"/>
      <c r="HK1712" s="307"/>
      <c r="HL1712" s="307"/>
      <c r="HM1712" s="307"/>
      <c r="HN1712" s="307"/>
      <c r="HO1712" s="307"/>
      <c r="HP1712" s="307"/>
      <c r="HQ1712" s="307"/>
      <c r="HR1712" s="307"/>
      <c r="HS1712" s="307"/>
      <c r="HT1712" s="307"/>
      <c r="HU1712" s="307"/>
      <c r="HV1712" s="307"/>
      <c r="HW1712" s="307"/>
      <c r="HX1712" s="307"/>
      <c r="HY1712" s="307"/>
      <c r="HZ1712" s="307"/>
      <c r="IA1712" s="307"/>
      <c r="IB1712" s="307"/>
      <c r="IC1712" s="307"/>
      <c r="ID1712" s="307"/>
      <c r="IE1712" s="307"/>
      <c r="IF1712" s="307"/>
      <c r="IG1712" s="307"/>
      <c r="IH1712" s="307"/>
      <c r="II1712" s="307"/>
      <c r="IJ1712" s="307"/>
      <c r="IK1712" s="307"/>
      <c r="IL1712" s="305"/>
      <c r="IM1712" s="305"/>
      <c r="IN1712" s="305"/>
      <c r="IO1712" s="305"/>
      <c r="IP1712" s="305"/>
      <c r="IQ1712" s="305"/>
      <c r="IR1712" s="305"/>
      <c r="IS1712" s="305"/>
      <c r="IT1712" s="305"/>
      <c r="IU1712" s="305"/>
      <c r="IV1712" s="305"/>
      <c r="IW1712" s="305"/>
      <c r="IX1712" s="305"/>
      <c r="IY1712" s="305"/>
      <c r="IZ1712" s="305"/>
      <c r="JA1712" s="305"/>
      <c r="JB1712" s="305"/>
      <c r="JC1712" s="307"/>
      <c r="JD1712" s="307"/>
      <c r="JE1712" s="307"/>
      <c r="JF1712" s="307"/>
      <c r="JG1712" s="307"/>
      <c r="JH1712" s="307"/>
      <c r="JI1712" s="307"/>
      <c r="JJ1712" s="305"/>
      <c r="JK1712" s="305"/>
      <c r="JL1712" s="305"/>
      <c r="JM1712" s="305"/>
      <c r="JN1712" s="305"/>
      <c r="JO1712" s="305"/>
      <c r="JP1712" s="305"/>
      <c r="JQ1712" s="305"/>
      <c r="JR1712" s="305"/>
      <c r="JS1712" s="305"/>
      <c r="JT1712" s="305"/>
      <c r="JU1712" s="305"/>
      <c r="JV1712" s="305"/>
      <c r="JW1712" s="305"/>
      <c r="JX1712" s="305"/>
      <c r="JY1712" s="305"/>
      <c r="JZ1712" s="305"/>
      <c r="KA1712" s="305"/>
      <c r="KB1712" s="305"/>
      <c r="KC1712" s="305"/>
      <c r="KD1712" s="307"/>
      <c r="KE1712" s="307"/>
      <c r="KF1712" s="307"/>
      <c r="KG1712" s="307"/>
      <c r="KH1712" s="307"/>
      <c r="KI1712" s="307"/>
      <c r="KJ1712" s="307"/>
      <c r="KK1712" s="307"/>
      <c r="KL1712" s="307"/>
      <c r="KM1712" s="307"/>
      <c r="KN1712" s="307"/>
      <c r="KO1712" s="307"/>
      <c r="KP1712" s="307"/>
      <c r="KQ1712" s="307"/>
      <c r="KR1712" s="307"/>
      <c r="KS1712" s="307"/>
      <c r="KT1712" s="307"/>
    </row>
    <row r="1713" spans="14:306" s="56" customFormat="1" ht="15" customHeight="1">
      <c r="N1713" s="311"/>
      <c r="O1713" s="311"/>
      <c r="P1713" s="311"/>
      <c r="Q1713" s="311"/>
      <c r="R1713" s="311"/>
      <c r="AG1713" s="57"/>
      <c r="AH1713" s="57"/>
      <c r="AI1713" s="57"/>
      <c r="AJ1713" s="57"/>
      <c r="AK1713" s="57"/>
      <c r="AL1713" s="57"/>
      <c r="AM1713" s="57"/>
      <c r="AN1713" s="57"/>
      <c r="AO1713" s="57"/>
      <c r="AP1713" s="57"/>
      <c r="AQ1713" s="57"/>
      <c r="AR1713" s="57"/>
      <c r="AS1713" s="57"/>
      <c r="AT1713" s="57"/>
      <c r="AU1713" s="57"/>
      <c r="AV1713" s="57"/>
      <c r="AW1713" s="57"/>
      <c r="AX1713" s="57"/>
      <c r="AY1713" s="57"/>
      <c r="AZ1713" s="57"/>
      <c r="BA1713" s="57"/>
      <c r="BB1713" s="57"/>
      <c r="BC1713" s="57"/>
      <c r="BD1713" s="57"/>
      <c r="BE1713" s="57"/>
      <c r="BF1713" s="57"/>
      <c r="BG1713" s="57"/>
      <c r="BH1713" s="57"/>
      <c r="BI1713" s="57"/>
      <c r="BJ1713" s="57"/>
      <c r="BK1713" s="57"/>
      <c r="BL1713" s="57"/>
      <c r="BM1713" s="57"/>
      <c r="BN1713" s="57"/>
      <c r="CB1713" s="307"/>
      <c r="CC1713" s="307"/>
      <c r="CD1713" s="307"/>
      <c r="CE1713" s="307"/>
      <c r="CF1713" s="307"/>
      <c r="CG1713" s="307"/>
      <c r="CH1713" s="307"/>
      <c r="CI1713" s="307"/>
      <c r="CJ1713" s="307"/>
      <c r="CK1713" s="307"/>
      <c r="CL1713" s="307"/>
      <c r="CM1713" s="307"/>
      <c r="CN1713" s="307"/>
      <c r="CO1713" s="307"/>
      <c r="CP1713" s="307"/>
      <c r="CQ1713" s="307"/>
      <c r="CR1713" s="307"/>
      <c r="CS1713" s="307"/>
      <c r="CT1713" s="307"/>
      <c r="CU1713" s="307"/>
      <c r="CV1713" s="307"/>
      <c r="CW1713" s="307"/>
      <c r="CX1713" s="307"/>
      <c r="CY1713" s="307"/>
      <c r="CZ1713" s="307"/>
      <c r="DA1713" s="307"/>
      <c r="DB1713" s="307"/>
      <c r="DC1713" s="307"/>
      <c r="DD1713" s="307"/>
      <c r="DE1713" s="307"/>
      <c r="DF1713" s="307"/>
      <c r="DG1713" s="307"/>
      <c r="DH1713" s="307"/>
      <c r="DI1713" s="390"/>
      <c r="DJ1713" s="390"/>
      <c r="DK1713" s="307"/>
      <c r="DL1713" s="307"/>
      <c r="DM1713" s="307"/>
      <c r="DN1713" s="307"/>
      <c r="DO1713" s="307"/>
      <c r="DP1713" s="307"/>
      <c r="DQ1713" s="307"/>
      <c r="DR1713" s="307"/>
      <c r="DS1713" s="307"/>
      <c r="DT1713" s="307"/>
      <c r="DU1713" s="307"/>
      <c r="DV1713" s="307"/>
      <c r="DW1713" s="307"/>
      <c r="DX1713" s="307"/>
      <c r="DY1713" s="307"/>
      <c r="DZ1713" s="307"/>
      <c r="EA1713" s="307"/>
      <c r="EB1713" s="307"/>
      <c r="EC1713" s="307"/>
      <c r="ED1713" s="307"/>
      <c r="EE1713" s="307"/>
      <c r="EF1713" s="307"/>
      <c r="EG1713" s="307"/>
      <c r="EH1713" s="307"/>
      <c r="EI1713" s="307"/>
      <c r="EJ1713" s="307"/>
      <c r="EK1713" s="307"/>
      <c r="EL1713" s="307"/>
      <c r="EM1713" s="307"/>
      <c r="EN1713" s="307"/>
      <c r="EO1713" s="307"/>
      <c r="EP1713" s="307"/>
      <c r="EQ1713" s="307"/>
      <c r="ER1713" s="307"/>
      <c r="ES1713" s="307"/>
      <c r="ET1713" s="307"/>
      <c r="EU1713" s="390"/>
      <c r="EV1713" s="390"/>
      <c r="EW1713" s="307"/>
      <c r="EX1713" s="307"/>
      <c r="EY1713" s="307"/>
      <c r="EZ1713" s="307"/>
      <c r="FA1713" s="307"/>
      <c r="FB1713" s="307"/>
      <c r="FC1713" s="307"/>
      <c r="FD1713" s="307"/>
      <c r="FE1713" s="307"/>
      <c r="FF1713" s="307"/>
      <c r="FG1713" s="307"/>
      <c r="FH1713" s="307"/>
      <c r="FI1713" s="307"/>
      <c r="FJ1713" s="307"/>
      <c r="FK1713" s="307"/>
      <c r="FL1713" s="307"/>
      <c r="FM1713" s="307"/>
      <c r="FN1713" s="307"/>
      <c r="FO1713" s="307"/>
      <c r="FP1713" s="307"/>
      <c r="FQ1713" s="307"/>
      <c r="FR1713" s="307"/>
      <c r="FS1713" s="307"/>
      <c r="FT1713" s="307"/>
      <c r="FU1713" s="307"/>
      <c r="FV1713" s="307"/>
      <c r="FW1713" s="307"/>
      <c r="FX1713" s="307"/>
      <c r="FY1713" s="307"/>
      <c r="FZ1713" s="307"/>
      <c r="GA1713" s="307"/>
      <c r="GB1713" s="307"/>
      <c r="GC1713" s="307"/>
      <c r="GD1713" s="307"/>
      <c r="GE1713" s="307"/>
      <c r="GF1713" s="307"/>
      <c r="GG1713" s="307"/>
      <c r="GH1713" s="307"/>
      <c r="GI1713" s="307"/>
      <c r="GJ1713" s="307"/>
      <c r="GK1713" s="307"/>
      <c r="GL1713" s="307"/>
      <c r="GM1713" s="307"/>
      <c r="GN1713" s="307"/>
      <c r="GO1713" s="307"/>
      <c r="GP1713" s="307"/>
      <c r="GQ1713" s="307"/>
      <c r="GR1713" s="307"/>
      <c r="GS1713" s="307"/>
      <c r="GT1713" s="307"/>
      <c r="GU1713" s="307"/>
      <c r="GV1713" s="307"/>
      <c r="GW1713" s="307"/>
      <c r="GX1713" s="307"/>
      <c r="GY1713" s="307"/>
      <c r="GZ1713" s="307"/>
      <c r="HA1713" s="307"/>
      <c r="HB1713" s="307"/>
      <c r="HC1713" s="307"/>
      <c r="HD1713" s="307"/>
      <c r="HE1713" s="307"/>
      <c r="HF1713" s="307"/>
      <c r="HG1713" s="307"/>
      <c r="HH1713" s="307"/>
      <c r="HI1713" s="307"/>
      <c r="HJ1713" s="307"/>
      <c r="HK1713" s="307"/>
      <c r="HL1713" s="307"/>
      <c r="HM1713" s="307"/>
      <c r="HN1713" s="307"/>
      <c r="HO1713" s="307"/>
      <c r="HP1713" s="307"/>
      <c r="HQ1713" s="307"/>
      <c r="HR1713" s="307"/>
      <c r="HS1713" s="307"/>
      <c r="HT1713" s="307"/>
      <c r="HU1713" s="307"/>
      <c r="HV1713" s="307"/>
      <c r="HW1713" s="307"/>
      <c r="HX1713" s="307"/>
      <c r="HY1713" s="307"/>
      <c r="HZ1713" s="307"/>
      <c r="IA1713" s="307"/>
      <c r="IB1713" s="307"/>
      <c r="IC1713" s="307"/>
      <c r="ID1713" s="307"/>
      <c r="IE1713" s="307"/>
      <c r="IF1713" s="307"/>
      <c r="IG1713" s="307"/>
      <c r="IH1713" s="307"/>
      <c r="II1713" s="307"/>
      <c r="IJ1713" s="307"/>
      <c r="IK1713" s="307"/>
      <c r="IL1713" s="305"/>
      <c r="IM1713" s="305"/>
      <c r="IN1713" s="305"/>
      <c r="IO1713" s="305"/>
      <c r="IP1713" s="305"/>
      <c r="IQ1713" s="305"/>
      <c r="IR1713" s="305"/>
      <c r="IS1713" s="305"/>
      <c r="IT1713" s="305"/>
      <c r="IU1713" s="305"/>
      <c r="IV1713" s="305"/>
      <c r="IW1713" s="305"/>
      <c r="IX1713" s="305"/>
      <c r="IY1713" s="305"/>
      <c r="IZ1713" s="305"/>
      <c r="JA1713" s="305"/>
      <c r="JB1713" s="305"/>
      <c r="JC1713" s="307"/>
      <c r="JD1713" s="307"/>
      <c r="JE1713" s="307"/>
      <c r="JF1713" s="307"/>
      <c r="JG1713" s="307"/>
      <c r="JH1713" s="307"/>
      <c r="JI1713" s="307"/>
      <c r="JJ1713" s="305"/>
      <c r="JK1713" s="305"/>
      <c r="JL1713" s="305"/>
      <c r="JM1713" s="305"/>
      <c r="JN1713" s="305"/>
      <c r="JO1713" s="305"/>
      <c r="JP1713" s="305"/>
      <c r="JQ1713" s="305"/>
      <c r="JR1713" s="305"/>
      <c r="JS1713" s="305"/>
      <c r="JT1713" s="305"/>
      <c r="JU1713" s="305"/>
      <c r="JV1713" s="305"/>
      <c r="JW1713" s="305"/>
      <c r="JX1713" s="305"/>
      <c r="JY1713" s="305"/>
      <c r="JZ1713" s="305"/>
      <c r="KA1713" s="305"/>
      <c r="KB1713" s="305"/>
      <c r="KC1713" s="305"/>
      <c r="KD1713" s="307"/>
      <c r="KE1713" s="307"/>
      <c r="KF1713" s="307"/>
      <c r="KG1713" s="307"/>
      <c r="KH1713" s="307"/>
      <c r="KI1713" s="307"/>
      <c r="KJ1713" s="307"/>
      <c r="KK1713" s="307"/>
      <c r="KL1713" s="307"/>
      <c r="KM1713" s="307"/>
      <c r="KN1713" s="307"/>
      <c r="KO1713" s="307"/>
      <c r="KP1713" s="307"/>
      <c r="KQ1713" s="307"/>
      <c r="KR1713" s="307"/>
      <c r="KS1713" s="307"/>
      <c r="KT1713" s="307"/>
    </row>
    <row r="1714" spans="14:306" s="56" customFormat="1" ht="15" customHeight="1">
      <c r="N1714" s="311"/>
      <c r="O1714" s="311"/>
      <c r="P1714" s="311"/>
      <c r="Q1714" s="311"/>
      <c r="R1714" s="311"/>
      <c r="AG1714" s="57"/>
      <c r="AH1714" s="57"/>
      <c r="AI1714" s="57"/>
      <c r="AJ1714" s="57"/>
      <c r="AK1714" s="57"/>
      <c r="AL1714" s="57"/>
      <c r="AM1714" s="57"/>
      <c r="AN1714" s="57"/>
      <c r="AO1714" s="57"/>
      <c r="AP1714" s="57"/>
      <c r="AQ1714" s="57"/>
      <c r="AR1714" s="57"/>
      <c r="AS1714" s="57"/>
      <c r="AT1714" s="57"/>
      <c r="AU1714" s="57"/>
      <c r="AV1714" s="57"/>
      <c r="AW1714" s="57"/>
      <c r="AX1714" s="57"/>
      <c r="AY1714" s="57"/>
      <c r="AZ1714" s="57"/>
      <c r="BA1714" s="57"/>
      <c r="BB1714" s="57"/>
      <c r="BC1714" s="57"/>
      <c r="BD1714" s="57"/>
      <c r="BE1714" s="57"/>
      <c r="BF1714" s="57"/>
      <c r="BG1714" s="57"/>
      <c r="BH1714" s="57"/>
      <c r="BI1714" s="57"/>
      <c r="BJ1714" s="57"/>
      <c r="BK1714" s="57"/>
      <c r="BL1714" s="57"/>
      <c r="BM1714" s="57"/>
      <c r="BN1714" s="57"/>
      <c r="CB1714" s="307"/>
      <c r="CC1714" s="307"/>
      <c r="CD1714" s="307"/>
      <c r="CE1714" s="307"/>
      <c r="CF1714" s="307"/>
      <c r="CG1714" s="307"/>
      <c r="CH1714" s="307"/>
      <c r="CI1714" s="307"/>
      <c r="CJ1714" s="307"/>
      <c r="CK1714" s="307"/>
      <c r="CL1714" s="307"/>
      <c r="CM1714" s="307"/>
      <c r="CN1714" s="307"/>
      <c r="CO1714" s="307"/>
      <c r="CP1714" s="307"/>
      <c r="CQ1714" s="307"/>
      <c r="CR1714" s="307"/>
      <c r="CS1714" s="307"/>
      <c r="CT1714" s="307"/>
      <c r="CU1714" s="307"/>
      <c r="CV1714" s="307"/>
      <c r="CW1714" s="307"/>
      <c r="CX1714" s="307"/>
      <c r="CY1714" s="307"/>
      <c r="CZ1714" s="307"/>
      <c r="DA1714" s="307"/>
      <c r="DB1714" s="307"/>
      <c r="DC1714" s="307"/>
      <c r="DD1714" s="307"/>
      <c r="DE1714" s="307"/>
      <c r="DF1714" s="307"/>
      <c r="DG1714" s="307"/>
      <c r="DH1714" s="307"/>
      <c r="DI1714" s="390"/>
      <c r="DJ1714" s="390"/>
      <c r="DK1714" s="307"/>
      <c r="DL1714" s="307"/>
      <c r="DM1714" s="307"/>
      <c r="DN1714" s="307"/>
      <c r="DO1714" s="307"/>
      <c r="DP1714" s="307"/>
      <c r="DQ1714" s="307"/>
      <c r="DR1714" s="307"/>
      <c r="DS1714" s="307"/>
      <c r="DT1714" s="307"/>
      <c r="DU1714" s="307"/>
      <c r="DV1714" s="307"/>
      <c r="DW1714" s="307"/>
      <c r="DX1714" s="307"/>
      <c r="DY1714" s="307"/>
      <c r="DZ1714" s="307"/>
      <c r="EA1714" s="307"/>
      <c r="EB1714" s="307"/>
      <c r="EC1714" s="307"/>
      <c r="ED1714" s="307"/>
      <c r="EE1714" s="307"/>
      <c r="EF1714" s="307"/>
      <c r="EG1714" s="307"/>
      <c r="EH1714" s="307"/>
      <c r="EI1714" s="307"/>
      <c r="EJ1714" s="307"/>
      <c r="EK1714" s="307"/>
      <c r="EL1714" s="307"/>
      <c r="EM1714" s="307"/>
      <c r="EN1714" s="307"/>
      <c r="EO1714" s="307"/>
      <c r="EP1714" s="307"/>
      <c r="EQ1714" s="307"/>
      <c r="ER1714" s="307"/>
      <c r="ES1714" s="307"/>
      <c r="ET1714" s="307"/>
      <c r="EU1714" s="390"/>
      <c r="EV1714" s="390"/>
      <c r="EW1714" s="307"/>
      <c r="EX1714" s="307"/>
      <c r="EY1714" s="307"/>
      <c r="EZ1714" s="307"/>
      <c r="FA1714" s="307"/>
      <c r="FB1714" s="307"/>
      <c r="FC1714" s="307"/>
      <c r="FD1714" s="307"/>
      <c r="FE1714" s="307"/>
      <c r="FF1714" s="307"/>
      <c r="FG1714" s="307"/>
      <c r="FH1714" s="307"/>
      <c r="FI1714" s="307"/>
      <c r="FJ1714" s="307"/>
      <c r="FK1714" s="307"/>
      <c r="FL1714" s="307"/>
      <c r="FM1714" s="307"/>
      <c r="FN1714" s="307"/>
      <c r="FO1714" s="307"/>
      <c r="FP1714" s="307"/>
      <c r="FQ1714" s="307"/>
      <c r="FR1714" s="307"/>
      <c r="FS1714" s="307"/>
      <c r="FT1714" s="307"/>
      <c r="FU1714" s="307"/>
      <c r="FV1714" s="307"/>
      <c r="FW1714" s="307"/>
      <c r="FX1714" s="307"/>
      <c r="FY1714" s="307"/>
      <c r="FZ1714" s="307"/>
      <c r="GA1714" s="307"/>
      <c r="GB1714" s="307"/>
      <c r="GC1714" s="307"/>
      <c r="GD1714" s="307"/>
      <c r="GE1714" s="307"/>
      <c r="GF1714" s="307"/>
      <c r="GG1714" s="307"/>
      <c r="GH1714" s="307"/>
      <c r="GI1714" s="307"/>
      <c r="GJ1714" s="307"/>
      <c r="GK1714" s="307"/>
      <c r="GL1714" s="307"/>
      <c r="GM1714" s="307"/>
      <c r="GN1714" s="307"/>
      <c r="GO1714" s="307"/>
      <c r="GP1714" s="307"/>
      <c r="GQ1714" s="307"/>
      <c r="GR1714" s="307"/>
      <c r="GS1714" s="307"/>
      <c r="GT1714" s="307"/>
      <c r="GU1714" s="307"/>
      <c r="GV1714" s="307"/>
      <c r="GW1714" s="307"/>
      <c r="GX1714" s="307"/>
      <c r="GY1714" s="307"/>
      <c r="GZ1714" s="307"/>
      <c r="HA1714" s="307"/>
      <c r="HB1714" s="307"/>
      <c r="HC1714" s="307"/>
      <c r="HD1714" s="307"/>
      <c r="HE1714" s="307"/>
      <c r="HF1714" s="307"/>
      <c r="HG1714" s="307"/>
      <c r="HH1714" s="307"/>
      <c r="HI1714" s="307"/>
      <c r="HJ1714" s="307"/>
      <c r="HK1714" s="307"/>
      <c r="HL1714" s="307"/>
      <c r="HM1714" s="307"/>
      <c r="HN1714" s="307"/>
      <c r="HO1714" s="307"/>
      <c r="HP1714" s="307"/>
      <c r="HQ1714" s="307"/>
      <c r="HR1714" s="307"/>
      <c r="HS1714" s="307"/>
      <c r="HT1714" s="307"/>
      <c r="HU1714" s="307"/>
      <c r="HV1714" s="307"/>
      <c r="HW1714" s="307"/>
      <c r="HX1714" s="307"/>
      <c r="HY1714" s="307"/>
      <c r="HZ1714" s="307"/>
      <c r="IA1714" s="307"/>
      <c r="IB1714" s="307"/>
      <c r="IC1714" s="307"/>
      <c r="ID1714" s="307"/>
      <c r="IE1714" s="307"/>
      <c r="IF1714" s="307"/>
      <c r="IG1714" s="307"/>
      <c r="IH1714" s="307"/>
      <c r="II1714" s="307"/>
      <c r="IJ1714" s="307"/>
      <c r="IK1714" s="307"/>
      <c r="IL1714" s="305"/>
      <c r="IM1714" s="305"/>
      <c r="IN1714" s="305"/>
      <c r="IO1714" s="305"/>
      <c r="IP1714" s="305"/>
      <c r="IQ1714" s="305"/>
      <c r="IR1714" s="305"/>
      <c r="IS1714" s="305"/>
      <c r="IT1714" s="305"/>
      <c r="IU1714" s="305"/>
      <c r="IV1714" s="305"/>
      <c r="IW1714" s="305"/>
      <c r="IX1714" s="305"/>
      <c r="IY1714" s="305"/>
      <c r="IZ1714" s="305"/>
      <c r="JA1714" s="305"/>
      <c r="JB1714" s="305"/>
      <c r="JC1714" s="307"/>
      <c r="JD1714" s="307"/>
      <c r="JE1714" s="307"/>
      <c r="JF1714" s="307"/>
      <c r="JG1714" s="307"/>
      <c r="JH1714" s="307"/>
      <c r="JI1714" s="307"/>
      <c r="JJ1714" s="305"/>
      <c r="JK1714" s="305"/>
      <c r="JL1714" s="305"/>
      <c r="JM1714" s="305"/>
      <c r="JN1714" s="305"/>
      <c r="JO1714" s="305"/>
      <c r="JP1714" s="305"/>
      <c r="JQ1714" s="305"/>
      <c r="JR1714" s="305"/>
      <c r="JS1714" s="305"/>
      <c r="JT1714" s="305"/>
      <c r="JU1714" s="305"/>
      <c r="JV1714" s="305"/>
      <c r="JW1714" s="305"/>
      <c r="JX1714" s="305"/>
      <c r="JY1714" s="305"/>
      <c r="JZ1714" s="305"/>
      <c r="KA1714" s="305"/>
      <c r="KB1714" s="305"/>
      <c r="KC1714" s="305"/>
      <c r="KD1714" s="307"/>
      <c r="KE1714" s="307"/>
      <c r="KF1714" s="307"/>
      <c r="KG1714" s="307"/>
      <c r="KH1714" s="307"/>
      <c r="KI1714" s="307"/>
      <c r="KJ1714" s="307"/>
      <c r="KK1714" s="307"/>
      <c r="KL1714" s="307"/>
      <c r="KM1714" s="307"/>
      <c r="KN1714" s="307"/>
      <c r="KO1714" s="307"/>
      <c r="KP1714" s="307"/>
      <c r="KQ1714" s="307"/>
      <c r="KR1714" s="307"/>
      <c r="KS1714" s="307"/>
      <c r="KT1714" s="307"/>
    </row>
    <row r="1715" spans="14:306" s="56" customFormat="1" ht="15" customHeight="1">
      <c r="N1715" s="311"/>
      <c r="O1715" s="311"/>
      <c r="P1715" s="311"/>
      <c r="Q1715" s="311"/>
      <c r="R1715" s="311"/>
      <c r="AG1715" s="57"/>
      <c r="AH1715" s="57"/>
      <c r="AI1715" s="57"/>
      <c r="AJ1715" s="57"/>
      <c r="AK1715" s="57"/>
      <c r="AL1715" s="57"/>
      <c r="AM1715" s="57"/>
      <c r="AN1715" s="57"/>
      <c r="AO1715" s="57"/>
      <c r="AP1715" s="57"/>
      <c r="AQ1715" s="57"/>
      <c r="AR1715" s="57"/>
      <c r="AS1715" s="57"/>
      <c r="AT1715" s="57"/>
      <c r="AU1715" s="57"/>
      <c r="AV1715" s="57"/>
      <c r="AW1715" s="57"/>
      <c r="AX1715" s="57"/>
      <c r="AY1715" s="57"/>
      <c r="AZ1715" s="57"/>
      <c r="BA1715" s="57"/>
      <c r="BB1715" s="57"/>
      <c r="BC1715" s="57"/>
      <c r="BD1715" s="57"/>
      <c r="BE1715" s="57"/>
      <c r="BF1715" s="57"/>
      <c r="BG1715" s="57"/>
      <c r="BH1715" s="57"/>
      <c r="BI1715" s="57"/>
      <c r="BJ1715" s="57"/>
      <c r="BK1715" s="57"/>
      <c r="BL1715" s="57"/>
      <c r="BM1715" s="57"/>
      <c r="BN1715" s="57"/>
      <c r="CB1715" s="307"/>
      <c r="CC1715" s="307"/>
      <c r="CD1715" s="307"/>
      <c r="CE1715" s="307"/>
      <c r="CF1715" s="307"/>
      <c r="CG1715" s="307"/>
      <c r="CH1715" s="307"/>
      <c r="CI1715" s="307"/>
      <c r="CJ1715" s="307"/>
      <c r="CK1715" s="307"/>
      <c r="CL1715" s="307"/>
      <c r="CM1715" s="307"/>
      <c r="CN1715" s="307"/>
      <c r="CO1715" s="307"/>
      <c r="CP1715" s="307"/>
      <c r="CQ1715" s="307"/>
      <c r="CR1715" s="307"/>
      <c r="CS1715" s="307"/>
      <c r="CT1715" s="307"/>
      <c r="CU1715" s="307"/>
      <c r="CV1715" s="307"/>
      <c r="CW1715" s="307"/>
      <c r="CX1715" s="307"/>
      <c r="CY1715" s="307"/>
      <c r="CZ1715" s="307"/>
      <c r="DA1715" s="307"/>
      <c r="DB1715" s="307"/>
      <c r="DC1715" s="307"/>
      <c r="DD1715" s="307"/>
      <c r="DE1715" s="307"/>
      <c r="DF1715" s="307"/>
      <c r="DG1715" s="307"/>
      <c r="DH1715" s="307"/>
      <c r="DI1715" s="390"/>
      <c r="DJ1715" s="390"/>
      <c r="DK1715" s="307"/>
      <c r="DL1715" s="307"/>
      <c r="DM1715" s="307"/>
      <c r="DN1715" s="307"/>
      <c r="DO1715" s="307"/>
      <c r="DP1715" s="307"/>
      <c r="DQ1715" s="307"/>
      <c r="DR1715" s="307"/>
      <c r="DS1715" s="307"/>
      <c r="DT1715" s="307"/>
      <c r="DU1715" s="307"/>
      <c r="DV1715" s="307"/>
      <c r="DW1715" s="307"/>
      <c r="DX1715" s="307"/>
      <c r="DY1715" s="307"/>
      <c r="DZ1715" s="307"/>
      <c r="EA1715" s="307"/>
      <c r="EB1715" s="307"/>
      <c r="EC1715" s="307"/>
      <c r="ED1715" s="307"/>
      <c r="EE1715" s="307"/>
      <c r="EF1715" s="307"/>
      <c r="EG1715" s="307"/>
      <c r="EH1715" s="307"/>
      <c r="EI1715" s="307"/>
      <c r="EJ1715" s="307"/>
      <c r="EK1715" s="307"/>
      <c r="EL1715" s="307"/>
      <c r="EM1715" s="307"/>
      <c r="EN1715" s="307"/>
      <c r="EO1715" s="307"/>
      <c r="EP1715" s="307"/>
      <c r="EQ1715" s="307"/>
      <c r="ER1715" s="307"/>
      <c r="ES1715" s="307"/>
      <c r="ET1715" s="307"/>
      <c r="EU1715" s="390"/>
      <c r="EV1715" s="390"/>
      <c r="EW1715" s="307"/>
      <c r="EX1715" s="307"/>
      <c r="EY1715" s="307"/>
      <c r="EZ1715" s="307"/>
      <c r="FA1715" s="307"/>
      <c r="FB1715" s="307"/>
      <c r="FC1715" s="307"/>
      <c r="FD1715" s="307"/>
      <c r="FE1715" s="307"/>
      <c r="FF1715" s="307"/>
      <c r="FG1715" s="307"/>
      <c r="FH1715" s="307"/>
      <c r="FI1715" s="307"/>
      <c r="FJ1715" s="307"/>
      <c r="FK1715" s="307"/>
      <c r="FL1715" s="307"/>
      <c r="FM1715" s="307"/>
      <c r="FN1715" s="307"/>
      <c r="FO1715" s="307"/>
      <c r="FP1715" s="307"/>
      <c r="FQ1715" s="307"/>
      <c r="FR1715" s="307"/>
      <c r="FS1715" s="307"/>
      <c r="FT1715" s="307"/>
      <c r="FU1715" s="307"/>
      <c r="FV1715" s="307"/>
      <c r="FW1715" s="307"/>
      <c r="FX1715" s="307"/>
      <c r="FY1715" s="307"/>
      <c r="FZ1715" s="307"/>
      <c r="GA1715" s="307"/>
      <c r="GB1715" s="307"/>
      <c r="GC1715" s="307"/>
      <c r="GD1715" s="307"/>
      <c r="GE1715" s="307"/>
      <c r="GF1715" s="307"/>
      <c r="GG1715" s="307"/>
      <c r="GH1715" s="307"/>
      <c r="GI1715" s="307"/>
      <c r="GJ1715" s="307"/>
      <c r="GK1715" s="307"/>
      <c r="GL1715" s="307"/>
      <c r="GM1715" s="307"/>
      <c r="GN1715" s="307"/>
      <c r="GO1715" s="307"/>
      <c r="GP1715" s="307"/>
      <c r="GQ1715" s="307"/>
      <c r="GR1715" s="307"/>
      <c r="GS1715" s="307"/>
      <c r="GT1715" s="307"/>
      <c r="GU1715" s="307"/>
      <c r="GV1715" s="307"/>
      <c r="GW1715" s="307"/>
      <c r="GX1715" s="307"/>
      <c r="GY1715" s="307"/>
      <c r="GZ1715" s="307"/>
      <c r="HA1715" s="307"/>
      <c r="HB1715" s="307"/>
      <c r="HC1715" s="307"/>
      <c r="HD1715" s="307"/>
      <c r="HE1715" s="307"/>
      <c r="HF1715" s="307"/>
      <c r="HG1715" s="307"/>
      <c r="HH1715" s="307"/>
      <c r="HI1715" s="307"/>
      <c r="HJ1715" s="307"/>
      <c r="HK1715" s="307"/>
      <c r="HL1715" s="307"/>
      <c r="HM1715" s="307"/>
      <c r="HN1715" s="307"/>
      <c r="HO1715" s="307"/>
      <c r="HP1715" s="307"/>
      <c r="HQ1715" s="307"/>
      <c r="HR1715" s="307"/>
      <c r="HS1715" s="307"/>
      <c r="HT1715" s="307"/>
      <c r="HU1715" s="307"/>
      <c r="HV1715" s="307"/>
      <c r="HW1715" s="307"/>
      <c r="HX1715" s="307"/>
      <c r="HY1715" s="307"/>
      <c r="HZ1715" s="307"/>
      <c r="IA1715" s="307"/>
      <c r="IB1715" s="307"/>
      <c r="IC1715" s="307"/>
      <c r="ID1715" s="307"/>
      <c r="IE1715" s="307"/>
      <c r="IF1715" s="307"/>
      <c r="IG1715" s="307"/>
      <c r="IH1715" s="307"/>
      <c r="II1715" s="307"/>
      <c r="IJ1715" s="307"/>
      <c r="IK1715" s="307"/>
      <c r="IL1715" s="305"/>
      <c r="IM1715" s="305"/>
      <c r="IN1715" s="305"/>
      <c r="IO1715" s="305"/>
      <c r="IP1715" s="305"/>
      <c r="IQ1715" s="305"/>
      <c r="IR1715" s="305"/>
      <c r="IS1715" s="305"/>
      <c r="IT1715" s="305"/>
      <c r="IU1715" s="305"/>
      <c r="IV1715" s="305"/>
      <c r="IW1715" s="305"/>
      <c r="IX1715" s="305"/>
      <c r="IY1715" s="305"/>
      <c r="IZ1715" s="305"/>
      <c r="JA1715" s="305"/>
      <c r="JB1715" s="305"/>
      <c r="JC1715" s="307"/>
      <c r="JD1715" s="307"/>
      <c r="JE1715" s="307"/>
      <c r="JF1715" s="307"/>
      <c r="JG1715" s="307"/>
      <c r="JH1715" s="307"/>
      <c r="JI1715" s="307"/>
      <c r="JJ1715" s="305"/>
      <c r="JK1715" s="305"/>
      <c r="JL1715" s="305"/>
      <c r="JM1715" s="305"/>
      <c r="JN1715" s="305"/>
      <c r="JO1715" s="305"/>
      <c r="JP1715" s="305"/>
      <c r="JQ1715" s="305"/>
      <c r="JR1715" s="305"/>
      <c r="JS1715" s="305"/>
      <c r="JT1715" s="305"/>
      <c r="JU1715" s="305"/>
      <c r="JV1715" s="305"/>
      <c r="JW1715" s="305"/>
      <c r="JX1715" s="305"/>
      <c r="JY1715" s="305"/>
      <c r="JZ1715" s="305"/>
      <c r="KA1715" s="305"/>
      <c r="KB1715" s="305"/>
      <c r="KC1715" s="305"/>
      <c r="KD1715" s="307"/>
      <c r="KE1715" s="307"/>
      <c r="KF1715" s="307"/>
      <c r="KG1715" s="307"/>
      <c r="KH1715" s="307"/>
      <c r="KI1715" s="307"/>
      <c r="KJ1715" s="307"/>
      <c r="KK1715" s="307"/>
      <c r="KL1715" s="307"/>
      <c r="KM1715" s="307"/>
      <c r="KN1715" s="307"/>
      <c r="KO1715" s="307"/>
      <c r="KP1715" s="307"/>
      <c r="KQ1715" s="307"/>
      <c r="KR1715" s="307"/>
      <c r="KS1715" s="307"/>
      <c r="KT1715" s="307"/>
    </row>
    <row r="1716" spans="14:306" s="56" customFormat="1" ht="15" customHeight="1">
      <c r="N1716" s="311"/>
      <c r="O1716" s="311"/>
      <c r="P1716" s="311"/>
      <c r="Q1716" s="311"/>
      <c r="R1716" s="311"/>
      <c r="AG1716" s="57"/>
      <c r="AH1716" s="57"/>
      <c r="AI1716" s="57"/>
      <c r="AJ1716" s="57"/>
      <c r="AK1716" s="57"/>
      <c r="AL1716" s="57"/>
      <c r="AM1716" s="57"/>
      <c r="AN1716" s="57"/>
      <c r="AO1716" s="57"/>
      <c r="AP1716" s="57"/>
      <c r="AQ1716" s="57"/>
      <c r="AR1716" s="57"/>
      <c r="AS1716" s="57"/>
      <c r="AT1716" s="57"/>
      <c r="AU1716" s="57"/>
      <c r="AV1716" s="57"/>
      <c r="AW1716" s="57"/>
      <c r="AX1716" s="57"/>
      <c r="AY1716" s="57"/>
      <c r="AZ1716" s="57"/>
      <c r="BA1716" s="57"/>
      <c r="BB1716" s="57"/>
      <c r="BC1716" s="57"/>
      <c r="BD1716" s="57"/>
      <c r="BE1716" s="57"/>
      <c r="BF1716" s="57"/>
      <c r="BG1716" s="57"/>
      <c r="BH1716" s="57"/>
      <c r="BI1716" s="57"/>
      <c r="BJ1716" s="57"/>
      <c r="BK1716" s="57"/>
      <c r="BL1716" s="57"/>
      <c r="BM1716" s="57"/>
      <c r="BN1716" s="57"/>
      <c r="CB1716" s="307"/>
      <c r="CC1716" s="307"/>
      <c r="CD1716" s="307"/>
      <c r="CE1716" s="307"/>
      <c r="CF1716" s="307"/>
      <c r="CG1716" s="307"/>
      <c r="CH1716" s="307"/>
      <c r="CI1716" s="307"/>
      <c r="CJ1716" s="307"/>
      <c r="CK1716" s="307"/>
      <c r="CL1716" s="307"/>
      <c r="CM1716" s="307"/>
      <c r="CN1716" s="307"/>
      <c r="CO1716" s="307"/>
      <c r="CP1716" s="307"/>
      <c r="CQ1716" s="307"/>
      <c r="CR1716" s="307"/>
      <c r="CS1716" s="307"/>
      <c r="CT1716" s="307"/>
      <c r="CU1716" s="307"/>
      <c r="CV1716" s="307"/>
      <c r="CW1716" s="307"/>
      <c r="CX1716" s="307"/>
      <c r="CY1716" s="307"/>
      <c r="CZ1716" s="307"/>
      <c r="DA1716" s="307"/>
      <c r="DB1716" s="307"/>
      <c r="DC1716" s="307"/>
      <c r="DD1716" s="307"/>
      <c r="DE1716" s="307"/>
      <c r="DF1716" s="307"/>
      <c r="DG1716" s="307"/>
      <c r="DH1716" s="307"/>
      <c r="DI1716" s="390"/>
      <c r="DJ1716" s="390"/>
      <c r="DK1716" s="307"/>
      <c r="DL1716" s="307"/>
      <c r="DM1716" s="307"/>
      <c r="DN1716" s="307"/>
      <c r="DO1716" s="307"/>
      <c r="DP1716" s="307"/>
      <c r="DQ1716" s="307"/>
      <c r="DR1716" s="307"/>
      <c r="DS1716" s="307"/>
      <c r="DT1716" s="307"/>
      <c r="DU1716" s="307"/>
      <c r="DV1716" s="307"/>
      <c r="DW1716" s="307"/>
      <c r="DX1716" s="307"/>
      <c r="DY1716" s="307"/>
      <c r="DZ1716" s="307"/>
      <c r="EA1716" s="307"/>
      <c r="EB1716" s="307"/>
      <c r="EC1716" s="307"/>
      <c r="ED1716" s="307"/>
      <c r="EE1716" s="307"/>
      <c r="EF1716" s="307"/>
      <c r="EG1716" s="307"/>
      <c r="EH1716" s="307"/>
      <c r="EI1716" s="307"/>
      <c r="EJ1716" s="307"/>
      <c r="EK1716" s="307"/>
      <c r="EL1716" s="307"/>
      <c r="EM1716" s="307"/>
      <c r="EN1716" s="307"/>
      <c r="EO1716" s="307"/>
      <c r="EP1716" s="307"/>
      <c r="EQ1716" s="307"/>
      <c r="ER1716" s="307"/>
      <c r="ES1716" s="307"/>
      <c r="ET1716" s="307"/>
      <c r="EU1716" s="390"/>
      <c r="EV1716" s="390"/>
      <c r="EW1716" s="307"/>
      <c r="EX1716" s="307"/>
      <c r="EY1716" s="307"/>
      <c r="EZ1716" s="307"/>
      <c r="FA1716" s="307"/>
      <c r="FB1716" s="307"/>
      <c r="FC1716" s="307"/>
      <c r="FD1716" s="307"/>
      <c r="FE1716" s="307"/>
      <c r="FF1716" s="307"/>
      <c r="FG1716" s="307"/>
      <c r="FH1716" s="307"/>
      <c r="FI1716" s="307"/>
      <c r="FJ1716" s="307"/>
      <c r="FK1716" s="307"/>
      <c r="FL1716" s="307"/>
      <c r="FM1716" s="307"/>
      <c r="FN1716" s="307"/>
      <c r="FO1716" s="307"/>
      <c r="FP1716" s="307"/>
      <c r="FQ1716" s="307"/>
      <c r="FR1716" s="307"/>
      <c r="FS1716" s="307"/>
      <c r="FT1716" s="307"/>
      <c r="FU1716" s="307"/>
      <c r="FV1716" s="307"/>
      <c r="FW1716" s="307"/>
      <c r="FX1716" s="307"/>
      <c r="FY1716" s="307"/>
      <c r="FZ1716" s="307"/>
      <c r="GA1716" s="307"/>
      <c r="GB1716" s="307"/>
      <c r="GC1716" s="307"/>
      <c r="GD1716" s="307"/>
      <c r="GE1716" s="307"/>
      <c r="GF1716" s="307"/>
      <c r="GG1716" s="307"/>
      <c r="GH1716" s="307"/>
      <c r="GI1716" s="307"/>
      <c r="GJ1716" s="307"/>
      <c r="GK1716" s="307"/>
      <c r="GL1716" s="307"/>
      <c r="GM1716" s="307"/>
      <c r="GN1716" s="307"/>
      <c r="GO1716" s="307"/>
      <c r="GP1716" s="307"/>
      <c r="GQ1716" s="307"/>
      <c r="GR1716" s="307"/>
      <c r="GS1716" s="307"/>
      <c r="GT1716" s="307"/>
      <c r="GU1716" s="307"/>
      <c r="GV1716" s="307"/>
      <c r="GW1716" s="307"/>
      <c r="GX1716" s="307"/>
      <c r="GY1716" s="307"/>
      <c r="GZ1716" s="307"/>
      <c r="HA1716" s="307"/>
      <c r="HB1716" s="307"/>
      <c r="HC1716" s="307"/>
      <c r="HD1716" s="307"/>
      <c r="HE1716" s="307"/>
      <c r="HF1716" s="307"/>
      <c r="HG1716" s="307"/>
      <c r="HH1716" s="307"/>
      <c r="HI1716" s="307"/>
      <c r="HJ1716" s="307"/>
      <c r="HK1716" s="307"/>
      <c r="HL1716" s="307"/>
      <c r="HM1716" s="307"/>
      <c r="HN1716" s="307"/>
      <c r="HO1716" s="307"/>
      <c r="HP1716" s="307"/>
      <c r="HQ1716" s="307"/>
      <c r="HR1716" s="307"/>
      <c r="HS1716" s="307"/>
      <c r="HT1716" s="307"/>
      <c r="HU1716" s="307"/>
      <c r="HV1716" s="307"/>
      <c r="HW1716" s="307"/>
      <c r="HX1716" s="307"/>
      <c r="HY1716" s="307"/>
      <c r="HZ1716" s="307"/>
      <c r="IA1716" s="307"/>
      <c r="IB1716" s="307"/>
      <c r="IC1716" s="307"/>
      <c r="ID1716" s="307"/>
      <c r="IE1716" s="307"/>
      <c r="IF1716" s="307"/>
      <c r="IG1716" s="307"/>
      <c r="IH1716" s="307"/>
      <c r="II1716" s="307"/>
      <c r="IJ1716" s="307"/>
      <c r="IK1716" s="307"/>
      <c r="IL1716" s="305"/>
      <c r="IM1716" s="305"/>
      <c r="IN1716" s="305"/>
      <c r="IO1716" s="305"/>
      <c r="IP1716" s="305"/>
      <c r="IQ1716" s="305"/>
      <c r="IR1716" s="305"/>
      <c r="IS1716" s="305"/>
      <c r="IT1716" s="305"/>
      <c r="IU1716" s="305"/>
      <c r="IV1716" s="305"/>
      <c r="IW1716" s="305"/>
      <c r="IX1716" s="305"/>
      <c r="IY1716" s="305"/>
      <c r="IZ1716" s="305"/>
      <c r="JA1716" s="305"/>
      <c r="JB1716" s="305"/>
      <c r="JC1716" s="307"/>
      <c r="JD1716" s="307"/>
      <c r="JE1716" s="307"/>
      <c r="JF1716" s="307"/>
      <c r="JG1716" s="307"/>
      <c r="JH1716" s="307"/>
      <c r="JI1716" s="307"/>
      <c r="JJ1716" s="305"/>
      <c r="JK1716" s="305"/>
      <c r="JL1716" s="305"/>
      <c r="JM1716" s="305"/>
      <c r="JN1716" s="305"/>
      <c r="JO1716" s="305"/>
      <c r="JP1716" s="305"/>
      <c r="JQ1716" s="305"/>
      <c r="JR1716" s="305"/>
      <c r="JS1716" s="305"/>
      <c r="JT1716" s="305"/>
      <c r="JU1716" s="305"/>
      <c r="JV1716" s="305"/>
      <c r="JW1716" s="305"/>
      <c r="JX1716" s="305"/>
      <c r="JY1716" s="305"/>
      <c r="JZ1716" s="305"/>
      <c r="KA1716" s="305"/>
      <c r="KB1716" s="305"/>
      <c r="KC1716" s="305"/>
      <c r="KD1716" s="307"/>
      <c r="KE1716" s="307"/>
      <c r="KF1716" s="307"/>
      <c r="KG1716" s="307"/>
      <c r="KH1716" s="307"/>
      <c r="KI1716" s="307"/>
      <c r="KJ1716" s="307"/>
      <c r="KK1716" s="307"/>
      <c r="KL1716" s="307"/>
      <c r="KM1716" s="307"/>
      <c r="KN1716" s="307"/>
      <c r="KO1716" s="307"/>
      <c r="KP1716" s="307"/>
      <c r="KQ1716" s="307"/>
      <c r="KR1716" s="307"/>
      <c r="KS1716" s="307"/>
      <c r="KT1716" s="307"/>
    </row>
    <row r="1717" spans="14:306" s="56" customFormat="1" ht="15" customHeight="1">
      <c r="N1717" s="311"/>
      <c r="O1717" s="311"/>
      <c r="P1717" s="311"/>
      <c r="Q1717" s="311"/>
      <c r="R1717" s="311"/>
      <c r="AG1717" s="57"/>
      <c r="AH1717" s="57"/>
      <c r="AI1717" s="57"/>
      <c r="AJ1717" s="57"/>
      <c r="AK1717" s="57"/>
      <c r="AL1717" s="57"/>
      <c r="AM1717" s="57"/>
      <c r="AN1717" s="57"/>
      <c r="AO1717" s="57"/>
      <c r="AP1717" s="57"/>
      <c r="AQ1717" s="57"/>
      <c r="AR1717" s="57"/>
      <c r="AS1717" s="57"/>
      <c r="AT1717" s="57"/>
      <c r="AU1717" s="57"/>
      <c r="AV1717" s="57"/>
      <c r="AW1717" s="57"/>
      <c r="AX1717" s="57"/>
      <c r="AY1717" s="57"/>
      <c r="AZ1717" s="57"/>
      <c r="BA1717" s="57"/>
      <c r="BB1717" s="57"/>
      <c r="BC1717" s="57"/>
      <c r="BD1717" s="57"/>
      <c r="BE1717" s="57"/>
      <c r="BF1717" s="57"/>
      <c r="BG1717" s="57"/>
      <c r="BH1717" s="57"/>
      <c r="BI1717" s="57"/>
      <c r="BJ1717" s="57"/>
      <c r="BK1717" s="57"/>
      <c r="BL1717" s="57"/>
      <c r="BM1717" s="57"/>
      <c r="BN1717" s="57"/>
      <c r="CB1717" s="307"/>
      <c r="CC1717" s="307"/>
      <c r="CD1717" s="307"/>
      <c r="CE1717" s="307"/>
      <c r="CF1717" s="307"/>
      <c r="CG1717" s="307"/>
      <c r="CH1717" s="307"/>
      <c r="CI1717" s="307"/>
      <c r="CJ1717" s="307"/>
      <c r="CK1717" s="307"/>
      <c r="CL1717" s="307"/>
      <c r="CM1717" s="307"/>
      <c r="CN1717" s="307"/>
      <c r="CO1717" s="307"/>
      <c r="CP1717" s="307"/>
      <c r="CQ1717" s="307"/>
      <c r="CR1717" s="307"/>
      <c r="CS1717" s="307"/>
      <c r="CT1717" s="307"/>
      <c r="CU1717" s="307"/>
      <c r="CV1717" s="307"/>
      <c r="CW1717" s="307"/>
      <c r="CX1717" s="307"/>
      <c r="CY1717" s="307"/>
      <c r="CZ1717" s="307"/>
      <c r="DA1717" s="307"/>
      <c r="DB1717" s="307"/>
      <c r="DC1717" s="307"/>
      <c r="DD1717" s="307"/>
      <c r="DE1717" s="307"/>
      <c r="DF1717" s="307"/>
      <c r="DG1717" s="307"/>
      <c r="DH1717" s="307"/>
      <c r="DI1717" s="390"/>
      <c r="DJ1717" s="390"/>
      <c r="DK1717" s="307"/>
      <c r="DL1717" s="307"/>
      <c r="DM1717" s="307"/>
      <c r="DN1717" s="307"/>
      <c r="DO1717" s="307"/>
      <c r="DP1717" s="307"/>
      <c r="DQ1717" s="307"/>
      <c r="DR1717" s="307"/>
      <c r="DS1717" s="307"/>
      <c r="DT1717" s="307"/>
      <c r="DU1717" s="307"/>
      <c r="DV1717" s="307"/>
      <c r="DW1717" s="307"/>
      <c r="DX1717" s="307"/>
      <c r="DY1717" s="307"/>
      <c r="DZ1717" s="307"/>
      <c r="EA1717" s="307"/>
      <c r="EB1717" s="307"/>
      <c r="EC1717" s="307"/>
      <c r="ED1717" s="307"/>
      <c r="EE1717" s="307"/>
      <c r="EF1717" s="307"/>
      <c r="EG1717" s="307"/>
      <c r="EH1717" s="307"/>
      <c r="EI1717" s="307"/>
      <c r="EJ1717" s="307"/>
      <c r="EK1717" s="307"/>
      <c r="EL1717" s="307"/>
      <c r="EM1717" s="307"/>
      <c r="EN1717" s="307"/>
      <c r="EO1717" s="307"/>
      <c r="EP1717" s="307"/>
      <c r="EQ1717" s="307"/>
      <c r="ER1717" s="307"/>
      <c r="ES1717" s="307"/>
      <c r="ET1717" s="307"/>
      <c r="EU1717" s="390"/>
      <c r="EV1717" s="390"/>
      <c r="EW1717" s="307"/>
      <c r="EX1717" s="307"/>
      <c r="EY1717" s="307"/>
      <c r="EZ1717" s="307"/>
      <c r="FA1717" s="307"/>
      <c r="FB1717" s="307"/>
      <c r="FC1717" s="307"/>
      <c r="FD1717" s="307"/>
      <c r="FE1717" s="307"/>
      <c r="FF1717" s="307"/>
      <c r="FG1717" s="307"/>
      <c r="FH1717" s="307"/>
      <c r="FI1717" s="307"/>
      <c r="FJ1717" s="307"/>
      <c r="FK1717" s="307"/>
      <c r="FL1717" s="307"/>
      <c r="FM1717" s="307"/>
      <c r="FN1717" s="307"/>
      <c r="FO1717" s="307"/>
      <c r="FP1717" s="307"/>
      <c r="FQ1717" s="307"/>
      <c r="FR1717" s="307"/>
      <c r="FS1717" s="307"/>
      <c r="FT1717" s="307"/>
      <c r="FU1717" s="307"/>
      <c r="FV1717" s="307"/>
      <c r="FW1717" s="307"/>
      <c r="FX1717" s="307"/>
      <c r="FY1717" s="307"/>
      <c r="FZ1717" s="307"/>
      <c r="GA1717" s="307"/>
      <c r="GB1717" s="307"/>
      <c r="GC1717" s="307"/>
      <c r="GD1717" s="307"/>
      <c r="GE1717" s="307"/>
      <c r="GF1717" s="307"/>
      <c r="GG1717" s="307"/>
      <c r="GH1717" s="307"/>
      <c r="GI1717" s="307"/>
      <c r="GJ1717" s="307"/>
      <c r="GK1717" s="307"/>
      <c r="GL1717" s="307"/>
      <c r="GM1717" s="307"/>
      <c r="GN1717" s="307"/>
      <c r="GO1717" s="307"/>
      <c r="GP1717" s="307"/>
      <c r="GQ1717" s="307"/>
      <c r="GR1717" s="307"/>
      <c r="GS1717" s="307"/>
      <c r="GT1717" s="307"/>
      <c r="GU1717" s="307"/>
      <c r="GV1717" s="307"/>
      <c r="GW1717" s="307"/>
      <c r="GX1717" s="307"/>
      <c r="GY1717" s="307"/>
      <c r="GZ1717" s="307"/>
      <c r="HA1717" s="307"/>
      <c r="HB1717" s="307"/>
      <c r="HC1717" s="307"/>
      <c r="HD1717" s="307"/>
      <c r="HE1717" s="307"/>
      <c r="HF1717" s="307"/>
      <c r="HG1717" s="307"/>
      <c r="HH1717" s="307"/>
      <c r="HI1717" s="307"/>
      <c r="HJ1717" s="307"/>
      <c r="HK1717" s="307"/>
      <c r="HL1717" s="307"/>
      <c r="HM1717" s="307"/>
      <c r="HN1717" s="307"/>
      <c r="HO1717" s="307"/>
      <c r="HP1717" s="307"/>
      <c r="HQ1717" s="307"/>
      <c r="HR1717" s="307"/>
      <c r="HS1717" s="307"/>
      <c r="HT1717" s="307"/>
      <c r="HU1717" s="307"/>
      <c r="HV1717" s="307"/>
      <c r="HW1717" s="307"/>
      <c r="HX1717" s="307"/>
      <c r="HY1717" s="307"/>
      <c r="HZ1717" s="307"/>
      <c r="IA1717" s="307"/>
      <c r="IB1717" s="307"/>
      <c r="IC1717" s="307"/>
      <c r="ID1717" s="307"/>
      <c r="IE1717" s="307"/>
      <c r="IF1717" s="307"/>
      <c r="IG1717" s="307"/>
      <c r="IH1717" s="307"/>
      <c r="II1717" s="307"/>
      <c r="IJ1717" s="307"/>
      <c r="IK1717" s="307"/>
      <c r="IL1717" s="305"/>
      <c r="IM1717" s="305"/>
      <c r="IN1717" s="305"/>
      <c r="IO1717" s="305"/>
      <c r="IP1717" s="305"/>
      <c r="IQ1717" s="305"/>
      <c r="IR1717" s="305"/>
      <c r="IS1717" s="305"/>
      <c r="IT1717" s="305"/>
      <c r="IU1717" s="305"/>
      <c r="IV1717" s="305"/>
      <c r="IW1717" s="305"/>
      <c r="IX1717" s="305"/>
      <c r="IY1717" s="305"/>
      <c r="IZ1717" s="305"/>
      <c r="JA1717" s="305"/>
      <c r="JB1717" s="305"/>
      <c r="JC1717" s="307"/>
      <c r="JD1717" s="307"/>
      <c r="JE1717" s="307"/>
      <c r="JF1717" s="307"/>
      <c r="JG1717" s="307"/>
      <c r="JH1717" s="307"/>
      <c r="JI1717" s="307"/>
      <c r="JJ1717" s="305"/>
      <c r="JK1717" s="305"/>
      <c r="JL1717" s="305"/>
      <c r="JM1717" s="305"/>
      <c r="JN1717" s="305"/>
      <c r="JO1717" s="305"/>
      <c r="JP1717" s="305"/>
      <c r="JQ1717" s="305"/>
      <c r="JR1717" s="305"/>
      <c r="JS1717" s="305"/>
      <c r="JT1717" s="305"/>
      <c r="JU1717" s="305"/>
      <c r="JV1717" s="305"/>
      <c r="JW1717" s="305"/>
      <c r="JX1717" s="305"/>
      <c r="JY1717" s="305"/>
      <c r="JZ1717" s="305"/>
      <c r="KA1717" s="305"/>
      <c r="KB1717" s="305"/>
      <c r="KC1717" s="305"/>
      <c r="KD1717" s="307"/>
      <c r="KE1717" s="307"/>
      <c r="KF1717" s="307"/>
      <c r="KG1717" s="307"/>
      <c r="KH1717" s="307"/>
      <c r="KI1717" s="307"/>
      <c r="KJ1717" s="307"/>
      <c r="KK1717" s="307"/>
      <c r="KL1717" s="307"/>
      <c r="KM1717" s="307"/>
      <c r="KN1717" s="307"/>
      <c r="KO1717" s="307"/>
      <c r="KP1717" s="307"/>
      <c r="KQ1717" s="307"/>
      <c r="KR1717" s="307"/>
      <c r="KS1717" s="307"/>
      <c r="KT1717" s="307"/>
    </row>
    <row r="1718" spans="14:306" s="56" customFormat="1" ht="15" customHeight="1">
      <c r="N1718" s="311"/>
      <c r="O1718" s="311"/>
      <c r="P1718" s="311"/>
      <c r="Q1718" s="311"/>
      <c r="R1718" s="311"/>
      <c r="AG1718" s="57"/>
      <c r="AH1718" s="57"/>
      <c r="AI1718" s="57"/>
      <c r="AJ1718" s="57"/>
      <c r="AK1718" s="57"/>
      <c r="AL1718" s="57"/>
      <c r="AM1718" s="57"/>
      <c r="AN1718" s="57"/>
      <c r="AO1718" s="57"/>
      <c r="AP1718" s="57"/>
      <c r="AQ1718" s="57"/>
      <c r="AR1718" s="57"/>
      <c r="AS1718" s="57"/>
      <c r="AT1718" s="57"/>
      <c r="AU1718" s="57"/>
      <c r="AV1718" s="57"/>
      <c r="AW1718" s="57"/>
      <c r="AX1718" s="57"/>
      <c r="AY1718" s="57"/>
      <c r="AZ1718" s="57"/>
      <c r="BA1718" s="57"/>
      <c r="BB1718" s="57"/>
      <c r="BC1718" s="57"/>
      <c r="BD1718" s="57"/>
      <c r="BE1718" s="57"/>
      <c r="BF1718" s="57"/>
      <c r="BG1718" s="57"/>
      <c r="BH1718" s="57"/>
      <c r="BI1718" s="57"/>
      <c r="BJ1718" s="57"/>
      <c r="BK1718" s="57"/>
      <c r="BL1718" s="57"/>
      <c r="BM1718" s="57"/>
      <c r="BN1718" s="57"/>
      <c r="CB1718" s="307"/>
      <c r="CC1718" s="307"/>
      <c r="CD1718" s="307"/>
      <c r="CE1718" s="307"/>
      <c r="CF1718" s="307"/>
      <c r="CG1718" s="307"/>
      <c r="CH1718" s="307"/>
      <c r="CI1718" s="307"/>
      <c r="CJ1718" s="307"/>
      <c r="CK1718" s="307"/>
      <c r="CL1718" s="307"/>
      <c r="CM1718" s="307"/>
      <c r="CN1718" s="307"/>
      <c r="CO1718" s="307"/>
      <c r="CP1718" s="307"/>
      <c r="CQ1718" s="307"/>
      <c r="CR1718" s="307"/>
      <c r="CS1718" s="307"/>
      <c r="CT1718" s="307"/>
      <c r="CU1718" s="307"/>
      <c r="CV1718" s="307"/>
      <c r="CW1718" s="307"/>
      <c r="CX1718" s="307"/>
      <c r="CY1718" s="307"/>
      <c r="CZ1718" s="307"/>
      <c r="DA1718" s="307"/>
      <c r="DB1718" s="307"/>
      <c r="DC1718" s="307"/>
      <c r="DD1718" s="307"/>
      <c r="DE1718" s="307"/>
      <c r="DF1718" s="307"/>
      <c r="DG1718" s="307"/>
      <c r="DH1718" s="307"/>
      <c r="DI1718" s="390"/>
      <c r="DJ1718" s="390"/>
      <c r="DK1718" s="307"/>
      <c r="DL1718" s="307"/>
      <c r="DM1718" s="307"/>
      <c r="DN1718" s="307"/>
      <c r="DO1718" s="307"/>
      <c r="DP1718" s="307"/>
      <c r="DQ1718" s="307"/>
      <c r="DR1718" s="307"/>
      <c r="DS1718" s="307"/>
      <c r="DT1718" s="307"/>
      <c r="DU1718" s="307"/>
      <c r="DV1718" s="307"/>
      <c r="DW1718" s="307"/>
      <c r="DX1718" s="307"/>
      <c r="DY1718" s="307"/>
      <c r="DZ1718" s="307"/>
      <c r="EA1718" s="307"/>
      <c r="EB1718" s="307"/>
      <c r="EC1718" s="307"/>
      <c r="ED1718" s="307"/>
      <c r="EE1718" s="307"/>
      <c r="EF1718" s="307"/>
      <c r="EG1718" s="307"/>
      <c r="EH1718" s="307"/>
      <c r="EI1718" s="307"/>
      <c r="EJ1718" s="307"/>
      <c r="EK1718" s="307"/>
      <c r="EL1718" s="307"/>
      <c r="EM1718" s="307"/>
      <c r="EN1718" s="307"/>
      <c r="EO1718" s="307"/>
      <c r="EP1718" s="307"/>
      <c r="EQ1718" s="307"/>
      <c r="ER1718" s="307"/>
      <c r="ES1718" s="307"/>
      <c r="ET1718" s="307"/>
      <c r="EU1718" s="390"/>
      <c r="EV1718" s="390"/>
      <c r="EW1718" s="307"/>
      <c r="EX1718" s="307"/>
      <c r="EY1718" s="307"/>
      <c r="EZ1718" s="307"/>
      <c r="FA1718" s="307"/>
      <c r="FB1718" s="307"/>
      <c r="FC1718" s="307"/>
      <c r="FD1718" s="307"/>
      <c r="FE1718" s="307"/>
      <c r="FF1718" s="307"/>
      <c r="FG1718" s="307"/>
      <c r="FH1718" s="307"/>
      <c r="FI1718" s="307"/>
      <c r="FJ1718" s="307"/>
      <c r="FK1718" s="307"/>
      <c r="FL1718" s="307"/>
      <c r="FM1718" s="307"/>
      <c r="FN1718" s="307"/>
      <c r="FO1718" s="307"/>
      <c r="FP1718" s="307"/>
      <c r="FQ1718" s="307"/>
      <c r="FR1718" s="307"/>
      <c r="FS1718" s="307"/>
      <c r="FT1718" s="307"/>
      <c r="FU1718" s="307"/>
      <c r="FV1718" s="307"/>
      <c r="FW1718" s="307"/>
      <c r="FX1718" s="307"/>
      <c r="FY1718" s="307"/>
      <c r="FZ1718" s="307"/>
      <c r="GA1718" s="307"/>
      <c r="GB1718" s="307"/>
      <c r="GC1718" s="307"/>
      <c r="GD1718" s="307"/>
      <c r="GE1718" s="307"/>
      <c r="GF1718" s="307"/>
      <c r="GG1718" s="307"/>
      <c r="GH1718" s="307"/>
      <c r="GI1718" s="307"/>
      <c r="GJ1718" s="307"/>
      <c r="GK1718" s="307"/>
      <c r="GL1718" s="307"/>
      <c r="GM1718" s="307"/>
      <c r="GN1718" s="307"/>
      <c r="GO1718" s="307"/>
      <c r="GP1718" s="307"/>
      <c r="GQ1718" s="307"/>
      <c r="GR1718" s="307"/>
      <c r="GS1718" s="307"/>
      <c r="GT1718" s="307"/>
      <c r="GU1718" s="307"/>
      <c r="GV1718" s="307"/>
      <c r="GW1718" s="307"/>
      <c r="GX1718" s="307"/>
      <c r="GY1718" s="307"/>
      <c r="GZ1718" s="307"/>
      <c r="HA1718" s="307"/>
      <c r="HB1718" s="307"/>
      <c r="HC1718" s="307"/>
      <c r="HD1718" s="307"/>
      <c r="HE1718" s="307"/>
      <c r="HF1718" s="307"/>
      <c r="HG1718" s="307"/>
      <c r="HH1718" s="307"/>
      <c r="HI1718" s="307"/>
      <c r="HJ1718" s="307"/>
      <c r="HK1718" s="307"/>
      <c r="HL1718" s="307"/>
      <c r="HM1718" s="307"/>
      <c r="HN1718" s="307"/>
      <c r="HO1718" s="307"/>
      <c r="HP1718" s="307"/>
      <c r="HQ1718" s="307"/>
      <c r="HR1718" s="307"/>
      <c r="HS1718" s="307"/>
      <c r="HT1718" s="307"/>
      <c r="HU1718" s="307"/>
      <c r="HV1718" s="307"/>
      <c r="HW1718" s="307"/>
      <c r="HX1718" s="307"/>
      <c r="HY1718" s="307"/>
      <c r="HZ1718" s="307"/>
      <c r="IA1718" s="307"/>
      <c r="IB1718" s="307"/>
      <c r="IC1718" s="307"/>
      <c r="ID1718" s="307"/>
      <c r="IE1718" s="307"/>
      <c r="IF1718" s="307"/>
      <c r="IG1718" s="307"/>
      <c r="IH1718" s="307"/>
      <c r="II1718" s="307"/>
      <c r="IJ1718" s="307"/>
      <c r="IK1718" s="307"/>
      <c r="IL1718" s="305"/>
      <c r="IM1718" s="305"/>
      <c r="IN1718" s="305"/>
      <c r="IO1718" s="305"/>
      <c r="IP1718" s="305"/>
      <c r="IQ1718" s="305"/>
      <c r="IR1718" s="305"/>
      <c r="IS1718" s="305"/>
      <c r="IT1718" s="305"/>
      <c r="IU1718" s="305"/>
      <c r="IV1718" s="305"/>
      <c r="IW1718" s="305"/>
      <c r="IX1718" s="305"/>
      <c r="IY1718" s="305"/>
      <c r="IZ1718" s="305"/>
      <c r="JA1718" s="305"/>
      <c r="JB1718" s="305"/>
      <c r="JC1718" s="307"/>
      <c r="JD1718" s="307"/>
      <c r="JE1718" s="307"/>
      <c r="JF1718" s="307"/>
      <c r="JG1718" s="307"/>
      <c r="JH1718" s="307"/>
      <c r="JI1718" s="307"/>
      <c r="JJ1718" s="305"/>
      <c r="JK1718" s="305"/>
      <c r="JL1718" s="305"/>
      <c r="JM1718" s="305"/>
      <c r="JN1718" s="305"/>
      <c r="JO1718" s="305"/>
      <c r="JP1718" s="305"/>
      <c r="JQ1718" s="305"/>
      <c r="JR1718" s="305"/>
      <c r="JS1718" s="305"/>
      <c r="JT1718" s="305"/>
      <c r="JU1718" s="305"/>
      <c r="JV1718" s="305"/>
      <c r="JW1718" s="305"/>
      <c r="JX1718" s="305"/>
      <c r="JY1718" s="305"/>
      <c r="JZ1718" s="305"/>
      <c r="KA1718" s="305"/>
      <c r="KB1718" s="305"/>
      <c r="KC1718" s="305"/>
      <c r="KD1718" s="307"/>
      <c r="KE1718" s="307"/>
      <c r="KF1718" s="307"/>
      <c r="KG1718" s="307"/>
      <c r="KH1718" s="307"/>
      <c r="KI1718" s="307"/>
      <c r="KJ1718" s="307"/>
      <c r="KK1718" s="307"/>
      <c r="KL1718" s="307"/>
      <c r="KM1718" s="307"/>
      <c r="KN1718" s="307"/>
      <c r="KO1718" s="307"/>
      <c r="KP1718" s="307"/>
      <c r="KQ1718" s="307"/>
      <c r="KR1718" s="307"/>
      <c r="KS1718" s="307"/>
      <c r="KT1718" s="307"/>
    </row>
    <row r="1719" spans="14:306" s="56" customFormat="1" ht="15" customHeight="1">
      <c r="N1719" s="311"/>
      <c r="O1719" s="311"/>
      <c r="P1719" s="311"/>
      <c r="Q1719" s="311"/>
      <c r="R1719" s="311"/>
      <c r="AG1719" s="57"/>
      <c r="AH1719" s="57"/>
      <c r="AI1719" s="57"/>
      <c r="AJ1719" s="57"/>
      <c r="AK1719" s="57"/>
      <c r="AL1719" s="57"/>
      <c r="AM1719" s="57"/>
      <c r="AN1719" s="57"/>
      <c r="AO1719" s="57"/>
      <c r="AP1719" s="57"/>
      <c r="AQ1719" s="57"/>
      <c r="AR1719" s="57"/>
      <c r="AS1719" s="57"/>
      <c r="AT1719" s="57"/>
      <c r="AU1719" s="57"/>
      <c r="AV1719" s="57"/>
      <c r="AW1719" s="57"/>
      <c r="AX1719" s="57"/>
      <c r="AY1719" s="57"/>
      <c r="AZ1719" s="57"/>
      <c r="BA1719" s="57"/>
      <c r="BB1719" s="57"/>
      <c r="BC1719" s="57"/>
      <c r="BD1719" s="57"/>
      <c r="BE1719" s="57"/>
      <c r="BF1719" s="57"/>
      <c r="BG1719" s="57"/>
      <c r="BH1719" s="57"/>
      <c r="BI1719" s="57"/>
      <c r="BJ1719" s="57"/>
      <c r="BK1719" s="57"/>
      <c r="BL1719" s="57"/>
      <c r="BM1719" s="57"/>
      <c r="BN1719" s="57"/>
      <c r="CB1719" s="307"/>
      <c r="CC1719" s="307"/>
      <c r="CD1719" s="307"/>
      <c r="CE1719" s="307"/>
      <c r="CF1719" s="307"/>
      <c r="CG1719" s="307"/>
      <c r="CH1719" s="307"/>
      <c r="CI1719" s="307"/>
      <c r="CJ1719" s="307"/>
      <c r="CK1719" s="307"/>
      <c r="CL1719" s="307"/>
      <c r="CM1719" s="307"/>
      <c r="CN1719" s="307"/>
      <c r="CO1719" s="307"/>
      <c r="CP1719" s="307"/>
      <c r="CQ1719" s="307"/>
      <c r="CR1719" s="307"/>
      <c r="CS1719" s="307"/>
      <c r="CT1719" s="307"/>
      <c r="CU1719" s="307"/>
      <c r="CV1719" s="307"/>
      <c r="CW1719" s="307"/>
      <c r="CX1719" s="307"/>
      <c r="CY1719" s="307"/>
      <c r="CZ1719" s="307"/>
      <c r="DA1719" s="307"/>
      <c r="DB1719" s="307"/>
      <c r="DC1719" s="307"/>
      <c r="DD1719" s="307"/>
      <c r="DE1719" s="307"/>
      <c r="DF1719" s="307"/>
      <c r="DG1719" s="307"/>
      <c r="DH1719" s="307"/>
      <c r="DI1719" s="390"/>
      <c r="DJ1719" s="390"/>
      <c r="DK1719" s="307"/>
      <c r="DL1719" s="307"/>
      <c r="DM1719" s="307"/>
      <c r="DN1719" s="307"/>
      <c r="DO1719" s="307"/>
      <c r="DP1719" s="307"/>
      <c r="DQ1719" s="307"/>
      <c r="DR1719" s="307"/>
      <c r="DS1719" s="307"/>
      <c r="DT1719" s="307"/>
      <c r="DU1719" s="307"/>
      <c r="DV1719" s="307"/>
      <c r="DW1719" s="307"/>
      <c r="DX1719" s="307"/>
      <c r="DY1719" s="307"/>
      <c r="DZ1719" s="307"/>
      <c r="EA1719" s="307"/>
      <c r="EB1719" s="307"/>
      <c r="EC1719" s="307"/>
      <c r="ED1719" s="307"/>
      <c r="EE1719" s="307"/>
      <c r="EF1719" s="307"/>
      <c r="EG1719" s="307"/>
      <c r="EH1719" s="307"/>
      <c r="EI1719" s="307"/>
      <c r="EJ1719" s="307"/>
      <c r="EK1719" s="307"/>
      <c r="EL1719" s="307"/>
      <c r="EM1719" s="307"/>
      <c r="EN1719" s="307"/>
      <c r="EO1719" s="307"/>
      <c r="EP1719" s="307"/>
      <c r="EQ1719" s="307"/>
      <c r="ER1719" s="307"/>
      <c r="ES1719" s="307"/>
      <c r="ET1719" s="307"/>
      <c r="EU1719" s="390"/>
      <c r="EV1719" s="390"/>
      <c r="EW1719" s="307"/>
      <c r="EX1719" s="307"/>
      <c r="EY1719" s="307"/>
      <c r="EZ1719" s="307"/>
      <c r="FA1719" s="307"/>
      <c r="FB1719" s="307"/>
      <c r="FC1719" s="307"/>
      <c r="FD1719" s="307"/>
      <c r="FE1719" s="307"/>
      <c r="FF1719" s="307"/>
      <c r="FG1719" s="307"/>
      <c r="FH1719" s="307"/>
      <c r="FI1719" s="307"/>
      <c r="FJ1719" s="307"/>
      <c r="FK1719" s="307"/>
      <c r="FL1719" s="307"/>
      <c r="FM1719" s="307"/>
      <c r="FN1719" s="307"/>
      <c r="FO1719" s="307"/>
      <c r="FP1719" s="307"/>
      <c r="FQ1719" s="307"/>
      <c r="FR1719" s="307"/>
      <c r="FS1719" s="307"/>
      <c r="FT1719" s="307"/>
      <c r="FU1719" s="307"/>
      <c r="FV1719" s="307"/>
      <c r="FW1719" s="307"/>
      <c r="FX1719" s="307"/>
      <c r="FY1719" s="307"/>
      <c r="FZ1719" s="307"/>
      <c r="GA1719" s="307"/>
      <c r="GB1719" s="307"/>
      <c r="GC1719" s="307"/>
      <c r="GD1719" s="307"/>
      <c r="GE1719" s="307"/>
      <c r="GF1719" s="307"/>
      <c r="GG1719" s="307"/>
      <c r="GH1719" s="307"/>
      <c r="GI1719" s="307"/>
      <c r="GJ1719" s="307"/>
      <c r="GK1719" s="307"/>
      <c r="GL1719" s="307"/>
      <c r="GM1719" s="307"/>
      <c r="GN1719" s="307"/>
      <c r="GO1719" s="307"/>
      <c r="GP1719" s="307"/>
      <c r="GQ1719" s="307"/>
      <c r="GR1719" s="307"/>
      <c r="GS1719" s="307"/>
      <c r="GT1719" s="307"/>
      <c r="GU1719" s="307"/>
      <c r="GV1719" s="307"/>
      <c r="GW1719" s="307"/>
      <c r="GX1719" s="307"/>
      <c r="GY1719" s="307"/>
      <c r="GZ1719" s="307"/>
      <c r="HA1719" s="307"/>
      <c r="HB1719" s="307"/>
      <c r="HC1719" s="307"/>
      <c r="HD1719" s="307"/>
      <c r="HE1719" s="307"/>
      <c r="HF1719" s="307"/>
      <c r="HG1719" s="307"/>
      <c r="HH1719" s="307"/>
      <c r="HI1719" s="307"/>
      <c r="HJ1719" s="307"/>
      <c r="HK1719" s="307"/>
      <c r="HL1719" s="307"/>
      <c r="HM1719" s="307"/>
      <c r="HN1719" s="307"/>
      <c r="HO1719" s="307"/>
      <c r="HP1719" s="307"/>
      <c r="HQ1719" s="307"/>
      <c r="HR1719" s="307"/>
      <c r="HS1719" s="307"/>
      <c r="HT1719" s="307"/>
      <c r="HU1719" s="307"/>
      <c r="HV1719" s="307"/>
      <c r="HW1719" s="307"/>
      <c r="HX1719" s="307"/>
      <c r="HY1719" s="307"/>
      <c r="HZ1719" s="307"/>
      <c r="IA1719" s="307"/>
      <c r="IB1719" s="307"/>
      <c r="IC1719" s="307"/>
      <c r="ID1719" s="307"/>
      <c r="IE1719" s="307"/>
      <c r="IF1719" s="307"/>
      <c r="IG1719" s="307"/>
      <c r="IH1719" s="307"/>
      <c r="II1719" s="307"/>
      <c r="IJ1719" s="307"/>
      <c r="IK1719" s="307"/>
      <c r="IL1719" s="305"/>
      <c r="IM1719" s="305"/>
      <c r="IN1719" s="305"/>
      <c r="IO1719" s="305"/>
      <c r="IP1719" s="305"/>
      <c r="IQ1719" s="305"/>
      <c r="IR1719" s="305"/>
      <c r="IS1719" s="305"/>
      <c r="IT1719" s="305"/>
      <c r="IU1719" s="305"/>
      <c r="IV1719" s="305"/>
      <c r="IW1719" s="305"/>
      <c r="IX1719" s="305"/>
      <c r="IY1719" s="305"/>
      <c r="IZ1719" s="305"/>
      <c r="JA1719" s="305"/>
      <c r="JB1719" s="305"/>
      <c r="JC1719" s="307"/>
      <c r="JD1719" s="307"/>
      <c r="JE1719" s="307"/>
      <c r="JF1719" s="307"/>
      <c r="JG1719" s="307"/>
      <c r="JH1719" s="307"/>
      <c r="JI1719" s="307"/>
      <c r="JJ1719" s="305"/>
      <c r="JK1719" s="305"/>
      <c r="JL1719" s="305"/>
      <c r="JM1719" s="305"/>
      <c r="JN1719" s="305"/>
      <c r="JO1719" s="305"/>
      <c r="JP1719" s="305"/>
      <c r="JQ1719" s="305"/>
      <c r="JR1719" s="305"/>
      <c r="JS1719" s="305"/>
      <c r="JT1719" s="305"/>
      <c r="JU1719" s="305"/>
      <c r="JV1719" s="305"/>
      <c r="JW1719" s="305"/>
      <c r="JX1719" s="305"/>
      <c r="JY1719" s="305"/>
      <c r="JZ1719" s="305"/>
      <c r="KA1719" s="305"/>
      <c r="KB1719" s="305"/>
      <c r="KC1719" s="305"/>
      <c r="KD1719" s="307"/>
      <c r="KE1719" s="307"/>
      <c r="KF1719" s="307"/>
      <c r="KG1719" s="307"/>
      <c r="KH1719" s="307"/>
      <c r="KI1719" s="307"/>
      <c r="KJ1719" s="307"/>
      <c r="KK1719" s="307"/>
      <c r="KL1719" s="307"/>
      <c r="KM1719" s="307"/>
      <c r="KN1719" s="307"/>
      <c r="KO1719" s="307"/>
      <c r="KP1719" s="307"/>
      <c r="KQ1719" s="307"/>
      <c r="KR1719" s="307"/>
      <c r="KS1719" s="307"/>
      <c r="KT1719" s="307"/>
    </row>
    <row r="1720" spans="14:306" s="56" customFormat="1" ht="15" customHeight="1">
      <c r="N1720" s="311"/>
      <c r="O1720" s="311"/>
      <c r="P1720" s="311"/>
      <c r="Q1720" s="311"/>
      <c r="R1720" s="311"/>
      <c r="AG1720" s="57"/>
      <c r="AH1720" s="57"/>
      <c r="AI1720" s="57"/>
      <c r="AJ1720" s="57"/>
      <c r="AK1720" s="57"/>
      <c r="AL1720" s="57"/>
      <c r="AM1720" s="57"/>
      <c r="AN1720" s="57"/>
      <c r="AO1720" s="57"/>
      <c r="AP1720" s="57"/>
      <c r="AQ1720" s="57"/>
      <c r="AR1720" s="57"/>
      <c r="AS1720" s="57"/>
      <c r="AT1720" s="57"/>
      <c r="AU1720" s="57"/>
      <c r="AV1720" s="57"/>
      <c r="AW1720" s="57"/>
      <c r="AX1720" s="57"/>
      <c r="AY1720" s="57"/>
      <c r="AZ1720" s="57"/>
      <c r="BA1720" s="57"/>
      <c r="BB1720" s="57"/>
      <c r="BC1720" s="57"/>
      <c r="BD1720" s="57"/>
      <c r="BE1720" s="57"/>
      <c r="BF1720" s="57"/>
      <c r="BG1720" s="57"/>
      <c r="BH1720" s="57"/>
      <c r="BI1720" s="57"/>
      <c r="BJ1720" s="57"/>
      <c r="BK1720" s="57"/>
      <c r="BL1720" s="57"/>
      <c r="BM1720" s="57"/>
      <c r="BN1720" s="57"/>
      <c r="CB1720" s="307"/>
      <c r="CC1720" s="307"/>
      <c r="CD1720" s="307"/>
      <c r="CE1720" s="307"/>
      <c r="CF1720" s="307"/>
      <c r="CG1720" s="307"/>
      <c r="CH1720" s="307"/>
      <c r="CI1720" s="307"/>
      <c r="CJ1720" s="307"/>
      <c r="CK1720" s="307"/>
      <c r="CL1720" s="307"/>
      <c r="CM1720" s="307"/>
      <c r="CN1720" s="307"/>
      <c r="CO1720" s="307"/>
      <c r="CP1720" s="307"/>
      <c r="CQ1720" s="307"/>
      <c r="CR1720" s="307"/>
      <c r="CS1720" s="307"/>
      <c r="CT1720" s="307"/>
      <c r="CU1720" s="307"/>
      <c r="CV1720" s="307"/>
      <c r="CW1720" s="307"/>
      <c r="CX1720" s="307"/>
      <c r="CY1720" s="307"/>
      <c r="CZ1720" s="307"/>
      <c r="DA1720" s="307"/>
      <c r="DB1720" s="307"/>
      <c r="DC1720" s="307"/>
      <c r="DD1720" s="307"/>
      <c r="DE1720" s="307"/>
      <c r="DF1720" s="307"/>
      <c r="DG1720" s="307"/>
      <c r="DH1720" s="307"/>
      <c r="DI1720" s="390"/>
      <c r="DJ1720" s="390"/>
      <c r="DK1720" s="307"/>
      <c r="DL1720" s="307"/>
      <c r="DM1720" s="307"/>
      <c r="DN1720" s="307"/>
      <c r="DO1720" s="307"/>
      <c r="DP1720" s="307"/>
      <c r="DQ1720" s="307"/>
      <c r="DR1720" s="307"/>
      <c r="DS1720" s="307"/>
      <c r="DT1720" s="307"/>
      <c r="DU1720" s="307"/>
      <c r="DV1720" s="307"/>
      <c r="DW1720" s="307"/>
      <c r="DX1720" s="307"/>
      <c r="DY1720" s="307"/>
      <c r="DZ1720" s="307"/>
      <c r="EA1720" s="307"/>
      <c r="EB1720" s="307"/>
      <c r="EC1720" s="307"/>
      <c r="ED1720" s="307"/>
      <c r="EE1720" s="307"/>
      <c r="EF1720" s="307"/>
      <c r="EG1720" s="307"/>
      <c r="EH1720" s="307"/>
      <c r="EI1720" s="307"/>
      <c r="EJ1720" s="307"/>
      <c r="EK1720" s="307"/>
      <c r="EL1720" s="307"/>
      <c r="EM1720" s="307"/>
      <c r="EN1720" s="307"/>
      <c r="EO1720" s="307"/>
      <c r="EP1720" s="307"/>
      <c r="EQ1720" s="307"/>
      <c r="ER1720" s="307"/>
      <c r="ES1720" s="307"/>
      <c r="ET1720" s="307"/>
      <c r="EU1720" s="390"/>
      <c r="EV1720" s="390"/>
      <c r="EW1720" s="307"/>
      <c r="EX1720" s="307"/>
      <c r="EY1720" s="307"/>
      <c r="EZ1720" s="307"/>
      <c r="FA1720" s="307"/>
      <c r="FB1720" s="307"/>
      <c r="FC1720" s="307"/>
      <c r="FD1720" s="307"/>
      <c r="FE1720" s="307"/>
      <c r="FF1720" s="307"/>
      <c r="FG1720" s="307"/>
      <c r="FH1720" s="307"/>
      <c r="FI1720" s="307"/>
      <c r="FJ1720" s="307"/>
      <c r="FK1720" s="307"/>
      <c r="FL1720" s="307"/>
      <c r="FM1720" s="307"/>
      <c r="FN1720" s="307"/>
      <c r="FO1720" s="307"/>
      <c r="FP1720" s="307"/>
      <c r="FQ1720" s="307"/>
      <c r="FR1720" s="307"/>
      <c r="FS1720" s="307"/>
      <c r="FT1720" s="307"/>
      <c r="FU1720" s="307"/>
      <c r="FV1720" s="307"/>
      <c r="FW1720" s="307"/>
      <c r="FX1720" s="307"/>
      <c r="FY1720" s="307"/>
      <c r="FZ1720" s="307"/>
      <c r="GA1720" s="307"/>
      <c r="GB1720" s="307"/>
      <c r="GC1720" s="307"/>
      <c r="GD1720" s="307"/>
      <c r="GE1720" s="307"/>
      <c r="GF1720" s="307"/>
      <c r="GG1720" s="307"/>
      <c r="GH1720" s="307"/>
      <c r="GI1720" s="307"/>
      <c r="GJ1720" s="307"/>
      <c r="GK1720" s="307"/>
      <c r="GL1720" s="307"/>
      <c r="GM1720" s="307"/>
      <c r="GN1720" s="307"/>
      <c r="GO1720" s="307"/>
      <c r="GP1720" s="307"/>
      <c r="GQ1720" s="307"/>
      <c r="GR1720" s="307"/>
      <c r="GS1720" s="307"/>
      <c r="GT1720" s="307"/>
      <c r="GU1720" s="307"/>
      <c r="GV1720" s="307"/>
      <c r="GW1720" s="307"/>
      <c r="GX1720" s="307"/>
      <c r="GY1720" s="307"/>
      <c r="GZ1720" s="307"/>
      <c r="HA1720" s="307"/>
      <c r="HB1720" s="307"/>
      <c r="HC1720" s="307"/>
      <c r="HD1720" s="307"/>
      <c r="HE1720" s="307"/>
      <c r="HF1720" s="307"/>
      <c r="HG1720" s="307"/>
      <c r="HH1720" s="307"/>
      <c r="HI1720" s="307"/>
      <c r="HJ1720" s="307"/>
      <c r="HK1720" s="307"/>
      <c r="HL1720" s="307"/>
      <c r="HM1720" s="307"/>
      <c r="HN1720" s="307"/>
      <c r="HO1720" s="307"/>
      <c r="HP1720" s="307"/>
      <c r="HQ1720" s="307"/>
      <c r="HR1720" s="307"/>
      <c r="HS1720" s="307"/>
      <c r="HT1720" s="307"/>
      <c r="HU1720" s="307"/>
      <c r="HV1720" s="307"/>
      <c r="HW1720" s="307"/>
      <c r="HX1720" s="307"/>
      <c r="HY1720" s="307"/>
      <c r="HZ1720" s="307"/>
      <c r="IA1720" s="307"/>
      <c r="IB1720" s="307"/>
      <c r="IC1720" s="307"/>
      <c r="ID1720" s="307"/>
      <c r="IE1720" s="307"/>
      <c r="IF1720" s="307"/>
      <c r="IG1720" s="307"/>
      <c r="IH1720" s="307"/>
      <c r="II1720" s="307"/>
      <c r="IJ1720" s="307"/>
      <c r="IK1720" s="307"/>
      <c r="IL1720" s="305"/>
      <c r="IM1720" s="305"/>
      <c r="IN1720" s="305"/>
      <c r="IO1720" s="305"/>
      <c r="IP1720" s="305"/>
      <c r="IQ1720" s="305"/>
      <c r="IR1720" s="305"/>
      <c r="IS1720" s="305"/>
      <c r="IT1720" s="305"/>
      <c r="IU1720" s="305"/>
      <c r="IV1720" s="305"/>
      <c r="IW1720" s="305"/>
      <c r="IX1720" s="305"/>
      <c r="IY1720" s="305"/>
      <c r="IZ1720" s="305"/>
      <c r="JA1720" s="305"/>
      <c r="JB1720" s="305"/>
      <c r="JC1720" s="307"/>
      <c r="JD1720" s="307"/>
      <c r="JE1720" s="307"/>
      <c r="JF1720" s="307"/>
      <c r="JG1720" s="307"/>
      <c r="JH1720" s="307"/>
      <c r="JI1720" s="307"/>
      <c r="JJ1720" s="305"/>
      <c r="JK1720" s="305"/>
      <c r="JL1720" s="305"/>
      <c r="JM1720" s="305"/>
      <c r="JN1720" s="305"/>
      <c r="JO1720" s="305"/>
      <c r="JP1720" s="305"/>
      <c r="JQ1720" s="305"/>
      <c r="JR1720" s="305"/>
      <c r="JS1720" s="305"/>
      <c r="JT1720" s="305"/>
      <c r="JU1720" s="305"/>
      <c r="JV1720" s="305"/>
      <c r="JW1720" s="305"/>
      <c r="JX1720" s="305"/>
      <c r="JY1720" s="305"/>
      <c r="JZ1720" s="305"/>
      <c r="KA1720" s="305"/>
      <c r="KB1720" s="305"/>
      <c r="KC1720" s="305"/>
      <c r="KD1720" s="307"/>
      <c r="KE1720" s="307"/>
      <c r="KF1720" s="307"/>
      <c r="KG1720" s="307"/>
      <c r="KH1720" s="307"/>
      <c r="KI1720" s="307"/>
      <c r="KJ1720" s="307"/>
      <c r="KK1720" s="307"/>
      <c r="KL1720" s="307"/>
      <c r="KM1720" s="307"/>
      <c r="KN1720" s="307"/>
      <c r="KO1720" s="307"/>
      <c r="KP1720" s="307"/>
      <c r="KQ1720" s="307"/>
      <c r="KR1720" s="307"/>
      <c r="KS1720" s="307"/>
      <c r="KT1720" s="307"/>
    </row>
    <row r="1721" spans="14:306" s="56" customFormat="1" ht="15" customHeight="1">
      <c r="N1721" s="311"/>
      <c r="O1721" s="311"/>
      <c r="P1721" s="311"/>
      <c r="Q1721" s="311"/>
      <c r="R1721" s="311"/>
      <c r="AG1721" s="57"/>
      <c r="AH1721" s="57"/>
      <c r="AI1721" s="57"/>
      <c r="AJ1721" s="57"/>
      <c r="AK1721" s="57"/>
      <c r="AL1721" s="57"/>
      <c r="AM1721" s="57"/>
      <c r="AN1721" s="57"/>
      <c r="AO1721" s="57"/>
      <c r="AP1721" s="57"/>
      <c r="AQ1721" s="57"/>
      <c r="AR1721" s="57"/>
      <c r="AS1721" s="57"/>
      <c r="AT1721" s="57"/>
      <c r="AU1721" s="57"/>
      <c r="AV1721" s="57"/>
      <c r="AW1721" s="57"/>
      <c r="AX1721" s="57"/>
      <c r="AY1721" s="57"/>
      <c r="AZ1721" s="57"/>
      <c r="BA1721" s="57"/>
      <c r="BB1721" s="57"/>
      <c r="BC1721" s="57"/>
      <c r="BD1721" s="57"/>
      <c r="BE1721" s="57"/>
      <c r="BF1721" s="57"/>
      <c r="BG1721" s="57"/>
      <c r="BH1721" s="57"/>
      <c r="BI1721" s="57"/>
      <c r="BJ1721" s="57"/>
      <c r="BK1721" s="57"/>
      <c r="BL1721" s="57"/>
      <c r="BM1721" s="57"/>
      <c r="BN1721" s="57"/>
      <c r="CB1721" s="307"/>
      <c r="CC1721" s="307"/>
      <c r="CD1721" s="307"/>
      <c r="CE1721" s="307"/>
      <c r="CF1721" s="307"/>
      <c r="CG1721" s="307"/>
      <c r="CH1721" s="307"/>
      <c r="CI1721" s="307"/>
      <c r="CJ1721" s="307"/>
      <c r="CK1721" s="307"/>
      <c r="CL1721" s="307"/>
      <c r="CM1721" s="307"/>
      <c r="CN1721" s="307"/>
      <c r="CO1721" s="307"/>
      <c r="CP1721" s="307"/>
      <c r="CQ1721" s="307"/>
      <c r="CR1721" s="307"/>
      <c r="CS1721" s="307"/>
      <c r="CT1721" s="307"/>
      <c r="CU1721" s="307"/>
      <c r="CV1721" s="307"/>
      <c r="CW1721" s="307"/>
      <c r="CX1721" s="307"/>
      <c r="CY1721" s="307"/>
      <c r="CZ1721" s="307"/>
      <c r="DA1721" s="307"/>
      <c r="DB1721" s="307"/>
      <c r="DC1721" s="307"/>
      <c r="DD1721" s="307"/>
      <c r="DE1721" s="307"/>
      <c r="DF1721" s="307"/>
      <c r="DG1721" s="307"/>
      <c r="DH1721" s="307"/>
      <c r="DI1721" s="390"/>
      <c r="DJ1721" s="390"/>
      <c r="DK1721" s="307"/>
      <c r="DL1721" s="307"/>
      <c r="DM1721" s="307"/>
      <c r="DN1721" s="307"/>
      <c r="DO1721" s="307"/>
      <c r="DP1721" s="307"/>
      <c r="DQ1721" s="307"/>
      <c r="DR1721" s="307"/>
      <c r="DS1721" s="307"/>
      <c r="DT1721" s="307"/>
      <c r="DU1721" s="307"/>
      <c r="DV1721" s="307"/>
      <c r="DW1721" s="307"/>
      <c r="DX1721" s="307"/>
      <c r="DY1721" s="307"/>
      <c r="DZ1721" s="307"/>
      <c r="EA1721" s="307"/>
      <c r="EB1721" s="307"/>
      <c r="EC1721" s="307"/>
      <c r="ED1721" s="307"/>
      <c r="EE1721" s="307"/>
      <c r="EF1721" s="307"/>
      <c r="EG1721" s="307"/>
      <c r="EH1721" s="307"/>
      <c r="EI1721" s="307"/>
      <c r="EJ1721" s="307"/>
      <c r="EK1721" s="307"/>
      <c r="EL1721" s="307"/>
      <c r="EM1721" s="307"/>
      <c r="EN1721" s="307"/>
      <c r="EO1721" s="307"/>
      <c r="EP1721" s="307"/>
      <c r="EQ1721" s="307"/>
      <c r="ER1721" s="307"/>
      <c r="ES1721" s="307"/>
      <c r="ET1721" s="307"/>
      <c r="EU1721" s="390"/>
      <c r="EV1721" s="390"/>
      <c r="EW1721" s="307"/>
      <c r="EX1721" s="307"/>
      <c r="EY1721" s="307"/>
      <c r="EZ1721" s="307"/>
      <c r="FA1721" s="307"/>
      <c r="FB1721" s="307"/>
      <c r="FC1721" s="307"/>
      <c r="FD1721" s="307"/>
      <c r="FE1721" s="307"/>
      <c r="FF1721" s="307"/>
      <c r="FG1721" s="307"/>
      <c r="FH1721" s="307"/>
      <c r="FI1721" s="307"/>
      <c r="FJ1721" s="307"/>
      <c r="FK1721" s="307"/>
      <c r="FL1721" s="307"/>
      <c r="FM1721" s="307"/>
      <c r="FN1721" s="307"/>
      <c r="FO1721" s="307"/>
      <c r="FP1721" s="307"/>
      <c r="FQ1721" s="307"/>
      <c r="FR1721" s="307"/>
      <c r="FS1721" s="307"/>
      <c r="FT1721" s="307"/>
      <c r="FU1721" s="307"/>
      <c r="FV1721" s="307"/>
      <c r="FW1721" s="307"/>
      <c r="FX1721" s="307"/>
      <c r="FY1721" s="307"/>
      <c r="FZ1721" s="307"/>
      <c r="GA1721" s="307"/>
      <c r="GB1721" s="307"/>
      <c r="GC1721" s="307"/>
      <c r="GD1721" s="307"/>
      <c r="GE1721" s="307"/>
      <c r="GF1721" s="307"/>
      <c r="GG1721" s="307"/>
      <c r="GH1721" s="307"/>
      <c r="GI1721" s="307"/>
      <c r="GJ1721" s="307"/>
      <c r="GK1721" s="307"/>
      <c r="GL1721" s="307"/>
      <c r="GM1721" s="307"/>
      <c r="GN1721" s="307"/>
      <c r="GO1721" s="307"/>
      <c r="GP1721" s="307"/>
      <c r="GQ1721" s="307"/>
      <c r="GR1721" s="307"/>
      <c r="GS1721" s="307"/>
      <c r="GT1721" s="307"/>
      <c r="GU1721" s="307"/>
      <c r="GV1721" s="307"/>
      <c r="GW1721" s="307"/>
      <c r="GX1721" s="307"/>
      <c r="GY1721" s="307"/>
      <c r="GZ1721" s="307"/>
      <c r="HA1721" s="307"/>
      <c r="HB1721" s="307"/>
      <c r="HC1721" s="307"/>
      <c r="HD1721" s="307"/>
      <c r="HE1721" s="307"/>
      <c r="HF1721" s="307"/>
      <c r="HG1721" s="307"/>
      <c r="HH1721" s="307"/>
      <c r="HI1721" s="307"/>
      <c r="HJ1721" s="307"/>
      <c r="HK1721" s="307"/>
      <c r="HL1721" s="307"/>
      <c r="HM1721" s="307"/>
      <c r="HN1721" s="307"/>
      <c r="HO1721" s="307"/>
      <c r="HP1721" s="307"/>
      <c r="HQ1721" s="307"/>
      <c r="HR1721" s="307"/>
      <c r="HS1721" s="307"/>
      <c r="HT1721" s="307"/>
      <c r="HU1721" s="307"/>
      <c r="HV1721" s="307"/>
      <c r="HW1721" s="307"/>
      <c r="HX1721" s="307"/>
      <c r="HY1721" s="307"/>
      <c r="HZ1721" s="307"/>
      <c r="IA1721" s="307"/>
      <c r="IB1721" s="307"/>
      <c r="IC1721" s="307"/>
      <c r="ID1721" s="307"/>
      <c r="IE1721" s="307"/>
      <c r="IF1721" s="307"/>
      <c r="IG1721" s="307"/>
      <c r="IH1721" s="307"/>
      <c r="II1721" s="307"/>
      <c r="IJ1721" s="307"/>
      <c r="IK1721" s="307"/>
      <c r="IL1721" s="305"/>
      <c r="IM1721" s="305"/>
      <c r="IN1721" s="305"/>
      <c r="IO1721" s="305"/>
      <c r="IP1721" s="305"/>
      <c r="IQ1721" s="305"/>
      <c r="IR1721" s="305"/>
      <c r="IS1721" s="305"/>
      <c r="IT1721" s="305"/>
      <c r="IU1721" s="305"/>
      <c r="IV1721" s="305"/>
      <c r="IW1721" s="305"/>
      <c r="IX1721" s="305"/>
      <c r="IY1721" s="305"/>
      <c r="IZ1721" s="305"/>
      <c r="JA1721" s="305"/>
      <c r="JB1721" s="305"/>
      <c r="JC1721" s="307"/>
      <c r="JD1721" s="307"/>
      <c r="JE1721" s="307"/>
      <c r="JF1721" s="307"/>
      <c r="JG1721" s="307"/>
      <c r="JH1721" s="307"/>
      <c r="JI1721" s="307"/>
      <c r="JJ1721" s="305"/>
      <c r="JK1721" s="305"/>
      <c r="JL1721" s="305"/>
      <c r="JM1721" s="305"/>
      <c r="JN1721" s="305"/>
      <c r="JO1721" s="305"/>
      <c r="JP1721" s="305"/>
      <c r="JQ1721" s="305"/>
      <c r="JR1721" s="305"/>
      <c r="JS1721" s="305"/>
      <c r="JT1721" s="305"/>
      <c r="JU1721" s="305"/>
      <c r="JV1721" s="305"/>
      <c r="JW1721" s="305"/>
      <c r="JX1721" s="305"/>
      <c r="JY1721" s="305"/>
      <c r="JZ1721" s="305"/>
      <c r="KA1721" s="305"/>
      <c r="KB1721" s="305"/>
      <c r="KC1721" s="305"/>
      <c r="KD1721" s="307"/>
      <c r="KE1721" s="307"/>
      <c r="KF1721" s="307"/>
      <c r="KG1721" s="307"/>
      <c r="KH1721" s="307"/>
      <c r="KI1721" s="307"/>
      <c r="KJ1721" s="307"/>
      <c r="KK1721" s="307"/>
      <c r="KL1721" s="307"/>
      <c r="KM1721" s="307"/>
      <c r="KN1721" s="307"/>
      <c r="KO1721" s="307"/>
      <c r="KP1721" s="307"/>
      <c r="KQ1721" s="307"/>
      <c r="KR1721" s="307"/>
      <c r="KS1721" s="307"/>
      <c r="KT1721" s="307"/>
    </row>
    <row r="1722" spans="14:306" s="56" customFormat="1" ht="15" customHeight="1">
      <c r="N1722" s="311"/>
      <c r="O1722" s="311"/>
      <c r="P1722" s="311"/>
      <c r="Q1722" s="311"/>
      <c r="R1722" s="311"/>
      <c r="AG1722" s="57"/>
      <c r="AH1722" s="57"/>
      <c r="AI1722" s="57"/>
      <c r="AJ1722" s="57"/>
      <c r="AK1722" s="57"/>
      <c r="AL1722" s="57"/>
      <c r="AM1722" s="57"/>
      <c r="AN1722" s="57"/>
      <c r="AO1722" s="57"/>
      <c r="AP1722" s="57"/>
      <c r="AQ1722" s="57"/>
      <c r="AR1722" s="57"/>
      <c r="AS1722" s="57"/>
      <c r="AT1722" s="57"/>
      <c r="AU1722" s="57"/>
      <c r="AV1722" s="57"/>
      <c r="AW1722" s="57"/>
      <c r="AX1722" s="57"/>
      <c r="AY1722" s="57"/>
      <c r="AZ1722" s="57"/>
      <c r="BA1722" s="57"/>
      <c r="BB1722" s="57"/>
      <c r="BC1722" s="57"/>
      <c r="BD1722" s="57"/>
      <c r="BE1722" s="57"/>
      <c r="BF1722" s="57"/>
      <c r="BG1722" s="57"/>
      <c r="BH1722" s="57"/>
      <c r="BI1722" s="57"/>
      <c r="BJ1722" s="57"/>
      <c r="BK1722" s="57"/>
      <c r="BL1722" s="57"/>
      <c r="BM1722" s="57"/>
      <c r="BN1722" s="57"/>
      <c r="CB1722" s="307"/>
      <c r="CC1722" s="307"/>
      <c r="CD1722" s="307"/>
      <c r="CE1722" s="307"/>
      <c r="CF1722" s="307"/>
      <c r="CG1722" s="307"/>
      <c r="CH1722" s="307"/>
      <c r="CI1722" s="307"/>
      <c r="CJ1722" s="307"/>
      <c r="CK1722" s="307"/>
      <c r="CL1722" s="307"/>
      <c r="CM1722" s="307"/>
      <c r="CN1722" s="307"/>
      <c r="CO1722" s="307"/>
      <c r="CP1722" s="307"/>
      <c r="CQ1722" s="307"/>
      <c r="CR1722" s="307"/>
      <c r="CS1722" s="307"/>
      <c r="CT1722" s="307"/>
      <c r="CU1722" s="307"/>
      <c r="CV1722" s="307"/>
      <c r="CW1722" s="307"/>
      <c r="CX1722" s="307"/>
      <c r="CY1722" s="307"/>
      <c r="CZ1722" s="307"/>
      <c r="DA1722" s="307"/>
      <c r="DB1722" s="307"/>
      <c r="DC1722" s="307"/>
      <c r="DD1722" s="307"/>
      <c r="DE1722" s="307"/>
      <c r="DF1722" s="307"/>
      <c r="DG1722" s="307"/>
      <c r="DH1722" s="307"/>
      <c r="DI1722" s="390"/>
      <c r="DJ1722" s="390"/>
      <c r="DK1722" s="307"/>
      <c r="DL1722" s="307"/>
      <c r="DM1722" s="307"/>
      <c r="DN1722" s="307"/>
      <c r="DO1722" s="307"/>
      <c r="DP1722" s="307"/>
      <c r="DQ1722" s="307"/>
      <c r="DR1722" s="307"/>
      <c r="DS1722" s="307"/>
      <c r="DT1722" s="307"/>
      <c r="DU1722" s="307"/>
      <c r="DV1722" s="307"/>
      <c r="DW1722" s="307"/>
      <c r="DX1722" s="307"/>
      <c r="DY1722" s="307"/>
      <c r="DZ1722" s="307"/>
      <c r="EA1722" s="307"/>
      <c r="EB1722" s="307"/>
      <c r="EC1722" s="307"/>
      <c r="ED1722" s="307"/>
      <c r="EE1722" s="307"/>
      <c r="EF1722" s="307"/>
      <c r="EG1722" s="307"/>
      <c r="EH1722" s="307"/>
      <c r="EI1722" s="307"/>
      <c r="EJ1722" s="307"/>
      <c r="EK1722" s="307"/>
      <c r="EL1722" s="307"/>
      <c r="EM1722" s="307"/>
      <c r="EN1722" s="307"/>
      <c r="EO1722" s="307"/>
      <c r="EP1722" s="307"/>
      <c r="EQ1722" s="307"/>
      <c r="ER1722" s="307"/>
      <c r="ES1722" s="307"/>
      <c r="ET1722" s="307"/>
      <c r="EU1722" s="390"/>
      <c r="EV1722" s="390"/>
      <c r="EW1722" s="307"/>
      <c r="EX1722" s="307"/>
      <c r="EY1722" s="307"/>
      <c r="EZ1722" s="307"/>
      <c r="FA1722" s="307"/>
      <c r="FB1722" s="307"/>
      <c r="FC1722" s="307"/>
      <c r="FD1722" s="307"/>
      <c r="FE1722" s="307"/>
      <c r="FF1722" s="307"/>
      <c r="FG1722" s="307"/>
      <c r="FH1722" s="307"/>
      <c r="FI1722" s="307"/>
      <c r="FJ1722" s="307"/>
      <c r="FK1722" s="307"/>
      <c r="FL1722" s="307"/>
      <c r="FM1722" s="307"/>
      <c r="FN1722" s="307"/>
      <c r="FO1722" s="307"/>
      <c r="FP1722" s="307"/>
      <c r="FQ1722" s="307"/>
      <c r="FR1722" s="307"/>
      <c r="FS1722" s="307"/>
      <c r="FT1722" s="307"/>
      <c r="FU1722" s="307"/>
      <c r="FV1722" s="307"/>
      <c r="FW1722" s="307"/>
      <c r="FX1722" s="307"/>
      <c r="FY1722" s="307"/>
      <c r="FZ1722" s="307"/>
      <c r="GA1722" s="307"/>
      <c r="GB1722" s="307"/>
      <c r="GC1722" s="307"/>
      <c r="GD1722" s="307"/>
      <c r="GE1722" s="307"/>
      <c r="GF1722" s="307"/>
      <c r="GG1722" s="307"/>
      <c r="GH1722" s="307"/>
      <c r="GI1722" s="307"/>
      <c r="GJ1722" s="307"/>
      <c r="GK1722" s="307"/>
      <c r="GL1722" s="307"/>
      <c r="GM1722" s="307"/>
      <c r="GN1722" s="307"/>
      <c r="GO1722" s="307"/>
      <c r="GP1722" s="307"/>
      <c r="GQ1722" s="307"/>
      <c r="GR1722" s="307"/>
      <c r="GS1722" s="307"/>
      <c r="GT1722" s="307"/>
      <c r="GU1722" s="307"/>
      <c r="GV1722" s="307"/>
      <c r="GW1722" s="307"/>
      <c r="GX1722" s="307"/>
      <c r="GY1722" s="307"/>
      <c r="GZ1722" s="307"/>
      <c r="HA1722" s="307"/>
      <c r="HB1722" s="307"/>
      <c r="HC1722" s="307"/>
      <c r="HD1722" s="307"/>
      <c r="HE1722" s="307"/>
      <c r="HF1722" s="307"/>
      <c r="HG1722" s="307"/>
      <c r="HH1722" s="307"/>
      <c r="HI1722" s="307"/>
      <c r="HJ1722" s="307"/>
      <c r="HK1722" s="307"/>
      <c r="HL1722" s="307"/>
      <c r="HM1722" s="307"/>
      <c r="HN1722" s="307"/>
      <c r="HO1722" s="307"/>
      <c r="HP1722" s="307"/>
      <c r="HQ1722" s="307"/>
      <c r="HR1722" s="307"/>
      <c r="HS1722" s="307"/>
      <c r="HT1722" s="307"/>
      <c r="HU1722" s="307"/>
      <c r="HV1722" s="307"/>
      <c r="HW1722" s="307"/>
      <c r="HX1722" s="307"/>
      <c r="HY1722" s="307"/>
      <c r="HZ1722" s="307"/>
      <c r="IA1722" s="307"/>
      <c r="IB1722" s="307"/>
      <c r="IC1722" s="307"/>
      <c r="ID1722" s="307"/>
      <c r="IE1722" s="307"/>
      <c r="IF1722" s="307"/>
      <c r="IG1722" s="307"/>
      <c r="IH1722" s="307"/>
      <c r="II1722" s="307"/>
      <c r="IJ1722" s="307"/>
      <c r="IK1722" s="307"/>
      <c r="IL1722" s="305"/>
      <c r="IM1722" s="305"/>
      <c r="IN1722" s="305"/>
      <c r="IO1722" s="305"/>
      <c r="IP1722" s="305"/>
      <c r="IQ1722" s="305"/>
      <c r="IR1722" s="305"/>
      <c r="IS1722" s="305"/>
      <c r="IT1722" s="305"/>
      <c r="IU1722" s="305"/>
      <c r="IV1722" s="305"/>
      <c r="IW1722" s="305"/>
      <c r="IX1722" s="305"/>
      <c r="IY1722" s="305"/>
      <c r="IZ1722" s="305"/>
      <c r="JA1722" s="305"/>
      <c r="JB1722" s="305"/>
      <c r="JC1722" s="307"/>
      <c r="JD1722" s="307"/>
      <c r="JE1722" s="307"/>
      <c r="JF1722" s="307"/>
      <c r="JG1722" s="307"/>
      <c r="JH1722" s="307"/>
      <c r="JI1722" s="307"/>
      <c r="JJ1722" s="305"/>
      <c r="JK1722" s="305"/>
      <c r="JL1722" s="305"/>
      <c r="JM1722" s="305"/>
      <c r="JN1722" s="305"/>
      <c r="JO1722" s="305"/>
      <c r="JP1722" s="305"/>
      <c r="JQ1722" s="305"/>
      <c r="JR1722" s="305"/>
      <c r="JS1722" s="305"/>
      <c r="JT1722" s="305"/>
      <c r="JU1722" s="305"/>
      <c r="JV1722" s="305"/>
      <c r="JW1722" s="305"/>
      <c r="JX1722" s="305"/>
      <c r="JY1722" s="305"/>
      <c r="JZ1722" s="305"/>
      <c r="KA1722" s="305"/>
      <c r="KB1722" s="305"/>
      <c r="KC1722" s="305"/>
      <c r="KD1722" s="307"/>
      <c r="KE1722" s="307"/>
      <c r="KF1722" s="307"/>
      <c r="KG1722" s="307"/>
      <c r="KH1722" s="307"/>
      <c r="KI1722" s="307"/>
      <c r="KJ1722" s="307"/>
      <c r="KK1722" s="307"/>
      <c r="KL1722" s="307"/>
      <c r="KM1722" s="307"/>
      <c r="KN1722" s="307"/>
      <c r="KO1722" s="307"/>
      <c r="KP1722" s="307"/>
      <c r="KQ1722" s="307"/>
      <c r="KR1722" s="307"/>
      <c r="KS1722" s="307"/>
      <c r="KT1722" s="307"/>
    </row>
    <row r="1723" spans="14:306" s="56" customFormat="1" ht="15" customHeight="1">
      <c r="N1723" s="311"/>
      <c r="O1723" s="311"/>
      <c r="P1723" s="311"/>
      <c r="Q1723" s="311"/>
      <c r="R1723" s="311"/>
      <c r="AG1723" s="57"/>
      <c r="AH1723" s="57"/>
      <c r="AI1723" s="57"/>
      <c r="AJ1723" s="57"/>
      <c r="AK1723" s="57"/>
      <c r="AL1723" s="57"/>
      <c r="AM1723" s="57"/>
      <c r="AN1723" s="57"/>
      <c r="AO1723" s="57"/>
      <c r="AP1723" s="57"/>
      <c r="AQ1723" s="57"/>
      <c r="AR1723" s="57"/>
      <c r="AS1723" s="57"/>
      <c r="AT1723" s="57"/>
      <c r="AU1723" s="57"/>
      <c r="AV1723" s="57"/>
      <c r="AW1723" s="57"/>
      <c r="AX1723" s="57"/>
      <c r="AY1723" s="57"/>
      <c r="AZ1723" s="57"/>
      <c r="BA1723" s="57"/>
      <c r="BB1723" s="57"/>
      <c r="BC1723" s="57"/>
      <c r="BD1723" s="57"/>
      <c r="BE1723" s="57"/>
      <c r="BF1723" s="57"/>
      <c r="BG1723" s="57"/>
      <c r="BH1723" s="57"/>
      <c r="BI1723" s="57"/>
      <c r="BJ1723" s="57"/>
      <c r="BK1723" s="57"/>
      <c r="BL1723" s="57"/>
      <c r="BM1723" s="57"/>
      <c r="BN1723" s="57"/>
      <c r="CB1723" s="307"/>
      <c r="CC1723" s="307"/>
      <c r="CD1723" s="307"/>
      <c r="CE1723" s="307"/>
      <c r="CF1723" s="307"/>
      <c r="CG1723" s="307"/>
      <c r="CH1723" s="307"/>
      <c r="CI1723" s="307"/>
      <c r="CJ1723" s="307"/>
      <c r="CK1723" s="307"/>
      <c r="CL1723" s="307"/>
      <c r="CM1723" s="307"/>
      <c r="CN1723" s="307"/>
      <c r="CO1723" s="307"/>
      <c r="CP1723" s="307"/>
      <c r="CQ1723" s="307"/>
      <c r="CR1723" s="307"/>
      <c r="CS1723" s="307"/>
      <c r="CT1723" s="307"/>
      <c r="CU1723" s="307"/>
      <c r="CV1723" s="307"/>
      <c r="CW1723" s="307"/>
      <c r="CX1723" s="307"/>
      <c r="CY1723" s="307"/>
      <c r="CZ1723" s="307"/>
      <c r="DA1723" s="307"/>
      <c r="DB1723" s="307"/>
      <c r="DC1723" s="307"/>
      <c r="DD1723" s="307"/>
      <c r="DE1723" s="307"/>
      <c r="DF1723" s="307"/>
      <c r="DG1723" s="307"/>
      <c r="DH1723" s="307"/>
      <c r="DI1723" s="390"/>
      <c r="DJ1723" s="390"/>
      <c r="DK1723" s="307"/>
      <c r="DL1723" s="307"/>
      <c r="DM1723" s="307"/>
      <c r="DN1723" s="307"/>
      <c r="DO1723" s="307"/>
      <c r="DP1723" s="307"/>
      <c r="DQ1723" s="307"/>
      <c r="DR1723" s="307"/>
      <c r="DS1723" s="307"/>
      <c r="DT1723" s="307"/>
      <c r="DU1723" s="307"/>
      <c r="DV1723" s="307"/>
      <c r="DW1723" s="307"/>
      <c r="DX1723" s="307"/>
      <c r="DY1723" s="307"/>
      <c r="DZ1723" s="307"/>
      <c r="EA1723" s="307"/>
      <c r="EB1723" s="307"/>
      <c r="EC1723" s="307"/>
      <c r="ED1723" s="307"/>
      <c r="EE1723" s="307"/>
      <c r="EF1723" s="307"/>
      <c r="EG1723" s="307"/>
      <c r="EH1723" s="307"/>
      <c r="EI1723" s="307"/>
      <c r="EJ1723" s="307"/>
      <c r="EK1723" s="307"/>
      <c r="EL1723" s="307"/>
      <c r="EM1723" s="307"/>
      <c r="EN1723" s="307"/>
      <c r="EO1723" s="307"/>
      <c r="EP1723" s="307"/>
      <c r="EQ1723" s="307"/>
      <c r="ER1723" s="307"/>
      <c r="ES1723" s="307"/>
      <c r="ET1723" s="307"/>
      <c r="EU1723" s="390"/>
      <c r="EV1723" s="390"/>
      <c r="EW1723" s="307"/>
      <c r="EX1723" s="307"/>
      <c r="EY1723" s="307"/>
      <c r="EZ1723" s="307"/>
      <c r="FA1723" s="307"/>
      <c r="FB1723" s="307"/>
      <c r="FC1723" s="307"/>
      <c r="FD1723" s="307"/>
      <c r="FE1723" s="307"/>
      <c r="FF1723" s="307"/>
      <c r="FG1723" s="307"/>
      <c r="FH1723" s="307"/>
      <c r="FI1723" s="307"/>
      <c r="FJ1723" s="307"/>
      <c r="FK1723" s="307"/>
      <c r="FL1723" s="307"/>
      <c r="FM1723" s="307"/>
      <c r="FN1723" s="307"/>
      <c r="FO1723" s="307"/>
      <c r="FP1723" s="307"/>
      <c r="FQ1723" s="307"/>
      <c r="FR1723" s="307"/>
      <c r="FS1723" s="307"/>
      <c r="FT1723" s="307"/>
      <c r="FU1723" s="307"/>
      <c r="FV1723" s="307"/>
      <c r="FW1723" s="307"/>
      <c r="FX1723" s="307"/>
      <c r="FY1723" s="307"/>
      <c r="FZ1723" s="307"/>
      <c r="GA1723" s="307"/>
      <c r="GB1723" s="307"/>
      <c r="GC1723" s="307"/>
      <c r="GD1723" s="307"/>
      <c r="GE1723" s="307"/>
      <c r="GF1723" s="307"/>
      <c r="GG1723" s="307"/>
      <c r="GH1723" s="307"/>
      <c r="GI1723" s="307"/>
      <c r="GJ1723" s="307"/>
      <c r="GK1723" s="307"/>
      <c r="GL1723" s="307"/>
      <c r="GM1723" s="307"/>
      <c r="GN1723" s="307"/>
      <c r="GO1723" s="307"/>
      <c r="GP1723" s="307"/>
      <c r="GQ1723" s="307"/>
      <c r="GR1723" s="307"/>
      <c r="GS1723" s="307"/>
      <c r="GT1723" s="307"/>
      <c r="GU1723" s="307"/>
      <c r="GV1723" s="307"/>
      <c r="GW1723" s="307"/>
      <c r="GX1723" s="307"/>
      <c r="GY1723" s="307"/>
      <c r="GZ1723" s="307"/>
      <c r="HA1723" s="307"/>
      <c r="HB1723" s="307"/>
      <c r="HC1723" s="307"/>
      <c r="HD1723" s="307"/>
      <c r="HE1723" s="307"/>
      <c r="HF1723" s="307"/>
      <c r="HG1723" s="307"/>
      <c r="HH1723" s="307"/>
      <c r="HI1723" s="307"/>
      <c r="HJ1723" s="307"/>
      <c r="HK1723" s="307"/>
      <c r="HL1723" s="307"/>
      <c r="HM1723" s="307"/>
      <c r="HN1723" s="307"/>
      <c r="HO1723" s="307"/>
      <c r="HP1723" s="307"/>
      <c r="HQ1723" s="307"/>
      <c r="HR1723" s="307"/>
      <c r="HS1723" s="307"/>
      <c r="HT1723" s="307"/>
      <c r="HU1723" s="307"/>
      <c r="HV1723" s="307"/>
      <c r="HW1723" s="307"/>
      <c r="HX1723" s="307"/>
      <c r="HY1723" s="307"/>
      <c r="HZ1723" s="307"/>
      <c r="IA1723" s="307"/>
      <c r="IB1723" s="307"/>
      <c r="IC1723" s="307"/>
      <c r="ID1723" s="307"/>
      <c r="IE1723" s="307"/>
      <c r="IF1723" s="307"/>
      <c r="IG1723" s="307"/>
      <c r="IH1723" s="307"/>
      <c r="II1723" s="307"/>
      <c r="IJ1723" s="307"/>
      <c r="IK1723" s="307"/>
      <c r="IL1723" s="305"/>
      <c r="IM1723" s="305"/>
      <c r="IN1723" s="305"/>
      <c r="IO1723" s="305"/>
      <c r="IP1723" s="305"/>
      <c r="IQ1723" s="305"/>
      <c r="IR1723" s="305"/>
      <c r="IS1723" s="305"/>
      <c r="IT1723" s="305"/>
      <c r="IU1723" s="305"/>
      <c r="IV1723" s="305"/>
      <c r="IW1723" s="305"/>
      <c r="IX1723" s="305"/>
      <c r="IY1723" s="305"/>
      <c r="IZ1723" s="305"/>
      <c r="JA1723" s="305"/>
      <c r="JB1723" s="305"/>
      <c r="JC1723" s="307"/>
      <c r="JD1723" s="307"/>
      <c r="JE1723" s="307"/>
      <c r="JF1723" s="307"/>
      <c r="JG1723" s="307"/>
      <c r="JH1723" s="307"/>
      <c r="JI1723" s="307"/>
      <c r="JJ1723" s="305"/>
      <c r="JK1723" s="305"/>
      <c r="JL1723" s="305"/>
      <c r="JM1723" s="305"/>
      <c r="JN1723" s="305"/>
      <c r="JO1723" s="305"/>
      <c r="JP1723" s="305"/>
      <c r="JQ1723" s="305"/>
      <c r="JR1723" s="305"/>
      <c r="JS1723" s="305"/>
      <c r="JT1723" s="305"/>
      <c r="JU1723" s="305"/>
      <c r="JV1723" s="305"/>
      <c r="JW1723" s="305"/>
      <c r="JX1723" s="305"/>
      <c r="JY1723" s="305"/>
      <c r="JZ1723" s="305"/>
      <c r="KA1723" s="305"/>
      <c r="KB1723" s="305"/>
      <c r="KC1723" s="305"/>
      <c r="KD1723" s="307"/>
      <c r="KE1723" s="307"/>
      <c r="KF1723" s="307"/>
      <c r="KG1723" s="307"/>
      <c r="KH1723" s="307"/>
      <c r="KI1723" s="307"/>
      <c r="KJ1723" s="307"/>
      <c r="KK1723" s="307"/>
      <c r="KL1723" s="307"/>
      <c r="KM1723" s="307"/>
      <c r="KN1723" s="307"/>
      <c r="KO1723" s="307"/>
      <c r="KP1723" s="307"/>
      <c r="KQ1723" s="307"/>
      <c r="KR1723" s="307"/>
      <c r="KS1723" s="307"/>
      <c r="KT1723" s="307"/>
    </row>
    <row r="1724" spans="14:306" s="56" customFormat="1" ht="15" customHeight="1">
      <c r="N1724" s="311"/>
      <c r="O1724" s="311"/>
      <c r="P1724" s="311"/>
      <c r="Q1724" s="311"/>
      <c r="R1724" s="311"/>
      <c r="AG1724" s="57"/>
      <c r="AH1724" s="57"/>
      <c r="AI1724" s="57"/>
      <c r="AJ1724" s="57"/>
      <c r="AK1724" s="57"/>
      <c r="AL1724" s="57"/>
      <c r="AM1724" s="57"/>
      <c r="AN1724" s="57"/>
      <c r="AO1724" s="57"/>
      <c r="AP1724" s="57"/>
      <c r="AQ1724" s="57"/>
      <c r="AR1724" s="57"/>
      <c r="AS1724" s="57"/>
      <c r="AT1724" s="57"/>
      <c r="AU1724" s="57"/>
      <c r="AV1724" s="57"/>
      <c r="AW1724" s="57"/>
      <c r="AX1724" s="57"/>
      <c r="AY1724" s="57"/>
      <c r="AZ1724" s="57"/>
      <c r="BA1724" s="57"/>
      <c r="BB1724" s="57"/>
      <c r="BC1724" s="57"/>
      <c r="BD1724" s="57"/>
      <c r="BE1724" s="57"/>
      <c r="BF1724" s="57"/>
      <c r="BG1724" s="57"/>
      <c r="BH1724" s="57"/>
      <c r="BI1724" s="57"/>
      <c r="BJ1724" s="57"/>
      <c r="BK1724" s="57"/>
      <c r="BL1724" s="57"/>
      <c r="BM1724" s="57"/>
      <c r="BN1724" s="57"/>
      <c r="CB1724" s="307"/>
      <c r="CC1724" s="307"/>
      <c r="CD1724" s="307"/>
      <c r="CE1724" s="307"/>
      <c r="CF1724" s="307"/>
      <c r="CG1724" s="307"/>
      <c r="CH1724" s="307"/>
      <c r="CI1724" s="307"/>
      <c r="CJ1724" s="307"/>
      <c r="CK1724" s="307"/>
      <c r="CL1724" s="307"/>
      <c r="CM1724" s="307"/>
      <c r="CN1724" s="307"/>
      <c r="CO1724" s="307"/>
      <c r="CP1724" s="307"/>
      <c r="CQ1724" s="307"/>
      <c r="CR1724" s="307"/>
      <c r="CS1724" s="307"/>
      <c r="CT1724" s="307"/>
      <c r="CU1724" s="307"/>
      <c r="CV1724" s="307"/>
      <c r="CW1724" s="307"/>
      <c r="CX1724" s="307"/>
      <c r="CY1724" s="307"/>
      <c r="CZ1724" s="307"/>
      <c r="DA1724" s="307"/>
      <c r="DB1724" s="307"/>
      <c r="DC1724" s="307"/>
      <c r="DD1724" s="307"/>
      <c r="DE1724" s="307"/>
      <c r="DF1724" s="307"/>
      <c r="DG1724" s="307"/>
      <c r="DH1724" s="307"/>
      <c r="DI1724" s="390"/>
      <c r="DJ1724" s="390"/>
      <c r="DK1724" s="307"/>
      <c r="DL1724" s="307"/>
      <c r="DM1724" s="307"/>
      <c r="DN1724" s="307"/>
      <c r="DO1724" s="307"/>
      <c r="DP1724" s="307"/>
      <c r="DQ1724" s="307"/>
      <c r="DR1724" s="307"/>
      <c r="DS1724" s="307"/>
      <c r="DT1724" s="307"/>
      <c r="DU1724" s="307"/>
      <c r="DV1724" s="307"/>
      <c r="DW1724" s="307"/>
      <c r="DX1724" s="307"/>
      <c r="DY1724" s="307"/>
      <c r="DZ1724" s="307"/>
      <c r="EA1724" s="307"/>
      <c r="EB1724" s="307"/>
      <c r="EC1724" s="307"/>
      <c r="ED1724" s="307"/>
      <c r="EE1724" s="307"/>
      <c r="EF1724" s="307"/>
      <c r="EG1724" s="307"/>
      <c r="EH1724" s="307"/>
      <c r="EI1724" s="307"/>
      <c r="EJ1724" s="307"/>
      <c r="EK1724" s="307"/>
      <c r="EL1724" s="307"/>
      <c r="EM1724" s="307"/>
      <c r="EN1724" s="307"/>
      <c r="EO1724" s="307"/>
      <c r="EP1724" s="307"/>
      <c r="EQ1724" s="307"/>
      <c r="ER1724" s="307"/>
      <c r="ES1724" s="307"/>
      <c r="ET1724" s="307"/>
      <c r="EU1724" s="390"/>
      <c r="EV1724" s="390"/>
      <c r="EW1724" s="307"/>
      <c r="EX1724" s="307"/>
      <c r="EY1724" s="307"/>
      <c r="EZ1724" s="307"/>
      <c r="FA1724" s="307"/>
      <c r="FB1724" s="307"/>
      <c r="FC1724" s="307"/>
      <c r="FD1724" s="307"/>
      <c r="FE1724" s="307"/>
      <c r="FF1724" s="307"/>
      <c r="FG1724" s="307"/>
      <c r="FH1724" s="307"/>
      <c r="FI1724" s="307"/>
      <c r="FJ1724" s="307"/>
      <c r="FK1724" s="307"/>
      <c r="FL1724" s="307"/>
      <c r="FM1724" s="307"/>
      <c r="FN1724" s="307"/>
      <c r="FO1724" s="307"/>
      <c r="FP1724" s="307"/>
      <c r="FQ1724" s="307"/>
      <c r="FR1724" s="307"/>
      <c r="FS1724" s="307"/>
      <c r="FT1724" s="307"/>
      <c r="FU1724" s="307"/>
      <c r="FV1724" s="307"/>
      <c r="FW1724" s="307"/>
      <c r="FX1724" s="307"/>
      <c r="FY1724" s="307"/>
      <c r="FZ1724" s="307"/>
      <c r="GA1724" s="307"/>
      <c r="GB1724" s="307"/>
      <c r="GC1724" s="307"/>
      <c r="GD1724" s="307"/>
      <c r="GE1724" s="307"/>
      <c r="GF1724" s="307"/>
      <c r="GG1724" s="307"/>
      <c r="GH1724" s="307"/>
      <c r="GI1724" s="307"/>
      <c r="GJ1724" s="307"/>
      <c r="GK1724" s="307"/>
      <c r="GL1724" s="307"/>
      <c r="GM1724" s="307"/>
      <c r="GN1724" s="307"/>
      <c r="GO1724" s="307"/>
      <c r="GP1724" s="307"/>
      <c r="GQ1724" s="307"/>
      <c r="GR1724" s="307"/>
      <c r="GS1724" s="307"/>
      <c r="GT1724" s="307"/>
      <c r="GU1724" s="307"/>
      <c r="GV1724" s="307"/>
      <c r="GW1724" s="307"/>
      <c r="GX1724" s="307"/>
      <c r="GY1724" s="307"/>
      <c r="GZ1724" s="307"/>
      <c r="HA1724" s="307"/>
      <c r="HB1724" s="307"/>
      <c r="HC1724" s="307"/>
      <c r="HD1724" s="307"/>
      <c r="HE1724" s="307"/>
      <c r="HF1724" s="307"/>
      <c r="HG1724" s="307"/>
      <c r="HH1724" s="307"/>
      <c r="HI1724" s="307"/>
      <c r="HJ1724" s="307"/>
      <c r="HK1724" s="307"/>
      <c r="HL1724" s="307"/>
      <c r="HM1724" s="307"/>
      <c r="HN1724" s="307"/>
      <c r="HO1724" s="307"/>
      <c r="HP1724" s="307"/>
      <c r="HQ1724" s="307"/>
      <c r="HR1724" s="307"/>
      <c r="HS1724" s="307"/>
      <c r="HT1724" s="307"/>
      <c r="HU1724" s="307"/>
      <c r="HV1724" s="307"/>
      <c r="HW1724" s="307"/>
      <c r="HX1724" s="307"/>
      <c r="HY1724" s="307"/>
      <c r="HZ1724" s="307"/>
      <c r="IA1724" s="307"/>
      <c r="IB1724" s="307"/>
      <c r="IC1724" s="307"/>
      <c r="ID1724" s="307"/>
      <c r="IE1724" s="307"/>
      <c r="IF1724" s="307"/>
      <c r="IG1724" s="307"/>
      <c r="IH1724" s="307"/>
      <c r="II1724" s="307"/>
      <c r="IJ1724" s="307"/>
      <c r="IK1724" s="307"/>
      <c r="IL1724" s="305"/>
      <c r="IM1724" s="305"/>
      <c r="IN1724" s="305"/>
      <c r="IO1724" s="305"/>
      <c r="IP1724" s="305"/>
      <c r="IQ1724" s="305"/>
      <c r="IR1724" s="305"/>
      <c r="IS1724" s="305"/>
      <c r="IT1724" s="305"/>
      <c r="IU1724" s="305"/>
      <c r="IV1724" s="305"/>
      <c r="IW1724" s="305"/>
      <c r="IX1724" s="305"/>
      <c r="IY1724" s="305"/>
      <c r="IZ1724" s="305"/>
      <c r="JA1724" s="305"/>
      <c r="JB1724" s="305"/>
      <c r="JC1724" s="307"/>
      <c r="JD1724" s="307"/>
      <c r="JE1724" s="307"/>
      <c r="JF1724" s="307"/>
      <c r="JG1724" s="307"/>
      <c r="JH1724" s="307"/>
      <c r="JI1724" s="307"/>
      <c r="JJ1724" s="305"/>
      <c r="JK1724" s="305"/>
      <c r="JL1724" s="305"/>
      <c r="JM1724" s="305"/>
      <c r="JN1724" s="305"/>
      <c r="JO1724" s="305"/>
      <c r="JP1724" s="305"/>
      <c r="JQ1724" s="305"/>
      <c r="JR1724" s="305"/>
      <c r="JS1724" s="305"/>
      <c r="JT1724" s="305"/>
      <c r="JU1724" s="305"/>
      <c r="JV1724" s="305"/>
      <c r="JW1724" s="305"/>
      <c r="JX1724" s="305"/>
      <c r="JY1724" s="305"/>
      <c r="JZ1724" s="305"/>
      <c r="KA1724" s="305"/>
      <c r="KB1724" s="305"/>
      <c r="KC1724" s="305"/>
      <c r="KD1724" s="307"/>
      <c r="KE1724" s="307"/>
      <c r="KF1724" s="307"/>
      <c r="KG1724" s="307"/>
      <c r="KH1724" s="307"/>
      <c r="KI1724" s="307"/>
      <c r="KJ1724" s="307"/>
      <c r="KK1724" s="307"/>
      <c r="KL1724" s="307"/>
      <c r="KM1724" s="307"/>
      <c r="KN1724" s="307"/>
      <c r="KO1724" s="307"/>
      <c r="KP1724" s="307"/>
      <c r="KQ1724" s="307"/>
      <c r="KR1724" s="307"/>
      <c r="KS1724" s="307"/>
      <c r="KT1724" s="307"/>
    </row>
    <row r="1725" spans="14:306" s="56" customFormat="1" ht="15" customHeight="1">
      <c r="N1725" s="311"/>
      <c r="O1725" s="311"/>
      <c r="P1725" s="311"/>
      <c r="Q1725" s="311"/>
      <c r="R1725" s="311"/>
      <c r="AG1725" s="57"/>
      <c r="AH1725" s="57"/>
      <c r="AI1725" s="57"/>
      <c r="AJ1725" s="57"/>
      <c r="AK1725" s="57"/>
      <c r="AL1725" s="57"/>
      <c r="AM1725" s="57"/>
      <c r="AN1725" s="57"/>
      <c r="AO1725" s="57"/>
      <c r="AP1725" s="57"/>
      <c r="AQ1725" s="57"/>
      <c r="AR1725" s="57"/>
      <c r="AS1725" s="57"/>
      <c r="AT1725" s="57"/>
      <c r="AU1725" s="57"/>
      <c r="AV1725" s="57"/>
      <c r="AW1725" s="57"/>
      <c r="AX1725" s="57"/>
      <c r="AY1725" s="57"/>
      <c r="AZ1725" s="57"/>
      <c r="BA1725" s="57"/>
      <c r="BB1725" s="57"/>
      <c r="BC1725" s="57"/>
      <c r="BD1725" s="57"/>
      <c r="BE1725" s="57"/>
      <c r="BF1725" s="57"/>
      <c r="BG1725" s="57"/>
      <c r="BH1725" s="57"/>
      <c r="BI1725" s="57"/>
      <c r="BJ1725" s="57"/>
      <c r="BK1725" s="57"/>
      <c r="BL1725" s="57"/>
      <c r="BM1725" s="57"/>
      <c r="BN1725" s="57"/>
      <c r="CB1725" s="307"/>
      <c r="CC1725" s="307"/>
      <c r="CD1725" s="307"/>
      <c r="CE1725" s="307"/>
      <c r="CF1725" s="307"/>
      <c r="CG1725" s="307"/>
      <c r="CH1725" s="307"/>
      <c r="CI1725" s="307"/>
      <c r="CJ1725" s="307"/>
      <c r="CK1725" s="307"/>
      <c r="CL1725" s="307"/>
      <c r="CM1725" s="307"/>
      <c r="CN1725" s="307"/>
      <c r="CO1725" s="307"/>
      <c r="CP1725" s="307"/>
      <c r="CQ1725" s="307"/>
      <c r="CR1725" s="307"/>
      <c r="CS1725" s="307"/>
      <c r="CT1725" s="307"/>
      <c r="CU1725" s="307"/>
      <c r="CV1725" s="307"/>
      <c r="CW1725" s="307"/>
      <c r="CX1725" s="307"/>
      <c r="CY1725" s="307"/>
      <c r="CZ1725" s="307"/>
      <c r="DA1725" s="307"/>
      <c r="DB1725" s="307"/>
      <c r="DC1725" s="307"/>
      <c r="DD1725" s="307"/>
      <c r="DE1725" s="307"/>
      <c r="DF1725" s="307"/>
      <c r="DG1725" s="307"/>
      <c r="DH1725" s="307"/>
      <c r="DI1725" s="390"/>
      <c r="DJ1725" s="390"/>
      <c r="DK1725" s="307"/>
      <c r="DL1725" s="307"/>
      <c r="DM1725" s="307"/>
      <c r="DN1725" s="307"/>
      <c r="DO1725" s="307"/>
      <c r="DP1725" s="307"/>
      <c r="DQ1725" s="307"/>
      <c r="DR1725" s="307"/>
      <c r="DS1725" s="307"/>
      <c r="DT1725" s="307"/>
      <c r="DU1725" s="307"/>
      <c r="DV1725" s="307"/>
      <c r="DW1725" s="307"/>
      <c r="DX1725" s="307"/>
      <c r="DY1725" s="307"/>
      <c r="DZ1725" s="307"/>
      <c r="EA1725" s="307"/>
      <c r="EB1725" s="307"/>
      <c r="EC1725" s="307"/>
      <c r="ED1725" s="307"/>
      <c r="EE1725" s="307"/>
      <c r="EF1725" s="307"/>
      <c r="EG1725" s="307"/>
      <c r="EH1725" s="307"/>
      <c r="EI1725" s="307"/>
      <c r="EJ1725" s="307"/>
      <c r="EK1725" s="307"/>
      <c r="EL1725" s="307"/>
      <c r="EM1725" s="307"/>
      <c r="EN1725" s="307"/>
      <c r="EO1725" s="307"/>
      <c r="EP1725" s="307"/>
      <c r="EQ1725" s="307"/>
      <c r="ER1725" s="307"/>
      <c r="ES1725" s="307"/>
      <c r="ET1725" s="307"/>
      <c r="EU1725" s="390"/>
      <c r="EV1725" s="390"/>
      <c r="EW1725" s="307"/>
      <c r="EX1725" s="307"/>
      <c r="EY1725" s="307"/>
      <c r="EZ1725" s="307"/>
      <c r="FA1725" s="307"/>
      <c r="FB1725" s="307"/>
      <c r="FC1725" s="307"/>
      <c r="FD1725" s="307"/>
      <c r="FE1725" s="307"/>
      <c r="FF1725" s="307"/>
      <c r="FG1725" s="307"/>
      <c r="FH1725" s="307"/>
      <c r="FI1725" s="307"/>
      <c r="FJ1725" s="307"/>
      <c r="FK1725" s="307"/>
      <c r="FL1725" s="307"/>
      <c r="FM1725" s="307"/>
      <c r="FN1725" s="307"/>
      <c r="FO1725" s="307"/>
      <c r="FP1725" s="307"/>
      <c r="FQ1725" s="307"/>
      <c r="FR1725" s="307"/>
      <c r="FS1725" s="307"/>
      <c r="FT1725" s="307"/>
      <c r="FU1725" s="307"/>
      <c r="FV1725" s="307"/>
      <c r="FW1725" s="307"/>
      <c r="FX1725" s="307"/>
      <c r="FY1725" s="307"/>
      <c r="FZ1725" s="307"/>
      <c r="GA1725" s="307"/>
      <c r="GB1725" s="307"/>
      <c r="GC1725" s="307"/>
      <c r="GD1725" s="307"/>
      <c r="GE1725" s="307"/>
      <c r="GF1725" s="307"/>
      <c r="GG1725" s="307"/>
      <c r="GH1725" s="307"/>
      <c r="GI1725" s="307"/>
      <c r="GJ1725" s="307"/>
      <c r="GK1725" s="307"/>
      <c r="GL1725" s="307"/>
      <c r="GM1725" s="307"/>
      <c r="GN1725" s="307"/>
      <c r="GO1725" s="307"/>
      <c r="GP1725" s="307"/>
      <c r="GQ1725" s="307"/>
      <c r="GR1725" s="307"/>
      <c r="GS1725" s="307"/>
      <c r="GT1725" s="307"/>
      <c r="GU1725" s="307"/>
      <c r="GV1725" s="307"/>
      <c r="GW1725" s="307"/>
      <c r="GX1725" s="307"/>
      <c r="GY1725" s="307"/>
      <c r="GZ1725" s="307"/>
      <c r="HA1725" s="307"/>
      <c r="HB1725" s="307"/>
      <c r="HC1725" s="307"/>
      <c r="HD1725" s="307"/>
      <c r="HE1725" s="307"/>
      <c r="HF1725" s="307"/>
      <c r="HG1725" s="307"/>
      <c r="HH1725" s="307"/>
      <c r="HI1725" s="307"/>
      <c r="HJ1725" s="307"/>
      <c r="HK1725" s="307"/>
      <c r="HL1725" s="307"/>
      <c r="HM1725" s="307"/>
      <c r="HN1725" s="307"/>
      <c r="HO1725" s="307"/>
      <c r="HP1725" s="307"/>
      <c r="HQ1725" s="307"/>
      <c r="HR1725" s="307"/>
      <c r="HS1725" s="307"/>
      <c r="HT1725" s="307"/>
      <c r="HU1725" s="307"/>
      <c r="HV1725" s="307"/>
      <c r="HW1725" s="307"/>
      <c r="HX1725" s="307"/>
      <c r="HY1725" s="307"/>
      <c r="HZ1725" s="307"/>
      <c r="IA1725" s="307"/>
      <c r="IB1725" s="307"/>
      <c r="IC1725" s="307"/>
      <c r="ID1725" s="307"/>
      <c r="IE1725" s="307"/>
      <c r="IF1725" s="307"/>
      <c r="IG1725" s="307"/>
      <c r="IH1725" s="307"/>
      <c r="II1725" s="307"/>
      <c r="IJ1725" s="307"/>
      <c r="IK1725" s="307"/>
      <c r="IL1725" s="305"/>
      <c r="IM1725" s="305"/>
      <c r="IN1725" s="305"/>
      <c r="IO1725" s="305"/>
      <c r="IP1725" s="305"/>
      <c r="IQ1725" s="305"/>
      <c r="IR1725" s="305"/>
      <c r="IS1725" s="305"/>
      <c r="IT1725" s="305"/>
      <c r="IU1725" s="305"/>
      <c r="IV1725" s="305"/>
      <c r="IW1725" s="305"/>
      <c r="IX1725" s="305"/>
      <c r="IY1725" s="305"/>
      <c r="IZ1725" s="305"/>
      <c r="JA1725" s="305"/>
      <c r="JB1725" s="305"/>
      <c r="JC1725" s="307"/>
      <c r="JD1725" s="307"/>
      <c r="JE1725" s="307"/>
      <c r="JF1725" s="307"/>
      <c r="JG1725" s="307"/>
      <c r="JH1725" s="307"/>
      <c r="JI1725" s="307"/>
      <c r="JJ1725" s="305"/>
      <c r="JK1725" s="305"/>
      <c r="JL1725" s="305"/>
      <c r="JM1725" s="305"/>
      <c r="JN1725" s="305"/>
      <c r="JO1725" s="305"/>
      <c r="JP1725" s="305"/>
      <c r="JQ1725" s="305"/>
      <c r="JR1725" s="305"/>
      <c r="JS1725" s="305"/>
      <c r="JT1725" s="305"/>
      <c r="JU1725" s="305"/>
      <c r="JV1725" s="305"/>
      <c r="JW1725" s="305"/>
      <c r="JX1725" s="305"/>
      <c r="JY1725" s="305"/>
      <c r="JZ1725" s="305"/>
      <c r="KA1725" s="305"/>
      <c r="KB1725" s="305"/>
      <c r="KC1725" s="305"/>
      <c r="KD1725" s="307"/>
      <c r="KE1725" s="307"/>
      <c r="KF1725" s="307"/>
      <c r="KG1725" s="307"/>
      <c r="KH1725" s="307"/>
      <c r="KI1725" s="307"/>
      <c r="KJ1725" s="307"/>
      <c r="KK1725" s="307"/>
      <c r="KL1725" s="307"/>
      <c r="KM1725" s="307"/>
      <c r="KN1725" s="307"/>
      <c r="KO1725" s="307"/>
      <c r="KP1725" s="307"/>
      <c r="KQ1725" s="307"/>
      <c r="KR1725" s="307"/>
      <c r="KS1725" s="307"/>
      <c r="KT1725" s="307"/>
    </row>
    <row r="1726" spans="14:306" s="56" customFormat="1" ht="15" customHeight="1">
      <c r="N1726" s="311"/>
      <c r="O1726" s="311"/>
      <c r="P1726" s="311"/>
      <c r="Q1726" s="311"/>
      <c r="R1726" s="311"/>
      <c r="AG1726" s="57"/>
      <c r="AH1726" s="57"/>
      <c r="AI1726" s="57"/>
      <c r="AJ1726" s="57"/>
      <c r="AK1726" s="57"/>
      <c r="AL1726" s="57"/>
      <c r="AM1726" s="57"/>
      <c r="AN1726" s="57"/>
      <c r="AO1726" s="57"/>
      <c r="AP1726" s="57"/>
      <c r="AQ1726" s="57"/>
      <c r="AR1726" s="57"/>
      <c r="AS1726" s="57"/>
      <c r="AT1726" s="57"/>
      <c r="AU1726" s="57"/>
      <c r="AV1726" s="57"/>
      <c r="AW1726" s="57"/>
      <c r="AX1726" s="57"/>
      <c r="AY1726" s="57"/>
      <c r="AZ1726" s="57"/>
      <c r="BA1726" s="57"/>
      <c r="BB1726" s="57"/>
      <c r="BC1726" s="57"/>
      <c r="BD1726" s="57"/>
      <c r="BE1726" s="57"/>
      <c r="BF1726" s="57"/>
      <c r="BG1726" s="57"/>
      <c r="BH1726" s="57"/>
      <c r="BI1726" s="57"/>
      <c r="BJ1726" s="57"/>
      <c r="BK1726" s="57"/>
      <c r="BL1726" s="57"/>
      <c r="BM1726" s="57"/>
      <c r="BN1726" s="57"/>
      <c r="CB1726" s="307"/>
      <c r="CC1726" s="307"/>
      <c r="CD1726" s="307"/>
      <c r="CE1726" s="307"/>
      <c r="CF1726" s="307"/>
      <c r="CG1726" s="307"/>
      <c r="CH1726" s="307"/>
      <c r="CI1726" s="307"/>
      <c r="CJ1726" s="307"/>
      <c r="CK1726" s="307"/>
      <c r="CL1726" s="307"/>
      <c r="CM1726" s="307"/>
      <c r="CN1726" s="307"/>
      <c r="CO1726" s="307"/>
      <c r="CP1726" s="307"/>
      <c r="CQ1726" s="307"/>
      <c r="CR1726" s="307"/>
      <c r="CS1726" s="307"/>
      <c r="CT1726" s="307"/>
      <c r="CU1726" s="307"/>
      <c r="CV1726" s="307"/>
      <c r="CW1726" s="307"/>
      <c r="CX1726" s="307"/>
      <c r="CY1726" s="307"/>
      <c r="CZ1726" s="307"/>
      <c r="DA1726" s="307"/>
      <c r="DB1726" s="307"/>
      <c r="DC1726" s="307"/>
      <c r="DD1726" s="307"/>
      <c r="DE1726" s="307"/>
      <c r="DF1726" s="307"/>
      <c r="DG1726" s="307"/>
      <c r="DH1726" s="307"/>
      <c r="DI1726" s="390"/>
      <c r="DJ1726" s="390"/>
      <c r="DK1726" s="307"/>
      <c r="DL1726" s="307"/>
      <c r="DM1726" s="307"/>
      <c r="DN1726" s="307"/>
      <c r="DO1726" s="307"/>
      <c r="DP1726" s="307"/>
      <c r="DQ1726" s="307"/>
      <c r="DR1726" s="307"/>
      <c r="DS1726" s="307"/>
      <c r="DT1726" s="307"/>
      <c r="DU1726" s="307"/>
      <c r="DV1726" s="307"/>
      <c r="DW1726" s="307"/>
      <c r="DX1726" s="307"/>
      <c r="DY1726" s="307"/>
      <c r="DZ1726" s="307"/>
      <c r="EA1726" s="307"/>
      <c r="EB1726" s="307"/>
      <c r="EC1726" s="307"/>
      <c r="ED1726" s="307"/>
      <c r="EE1726" s="307"/>
      <c r="EF1726" s="307"/>
      <c r="EG1726" s="307"/>
      <c r="EH1726" s="307"/>
      <c r="EI1726" s="307"/>
      <c r="EJ1726" s="307"/>
      <c r="EK1726" s="307"/>
      <c r="EL1726" s="307"/>
      <c r="EM1726" s="307"/>
      <c r="EN1726" s="307"/>
      <c r="EO1726" s="307"/>
      <c r="EP1726" s="307"/>
      <c r="EQ1726" s="307"/>
      <c r="ER1726" s="307"/>
      <c r="ES1726" s="307"/>
      <c r="ET1726" s="307"/>
      <c r="EU1726" s="390"/>
      <c r="EV1726" s="390"/>
      <c r="EW1726" s="307"/>
      <c r="EX1726" s="307"/>
      <c r="EY1726" s="307"/>
      <c r="EZ1726" s="307"/>
      <c r="FA1726" s="307"/>
      <c r="FB1726" s="307"/>
      <c r="FC1726" s="307"/>
      <c r="FD1726" s="307"/>
      <c r="FE1726" s="307"/>
      <c r="FF1726" s="307"/>
      <c r="FG1726" s="307"/>
      <c r="FH1726" s="307"/>
      <c r="FI1726" s="307"/>
      <c r="FJ1726" s="307"/>
      <c r="FK1726" s="307"/>
      <c r="FL1726" s="307"/>
      <c r="FM1726" s="307"/>
      <c r="FN1726" s="307"/>
      <c r="FO1726" s="307"/>
      <c r="FP1726" s="307"/>
      <c r="FQ1726" s="307"/>
      <c r="FR1726" s="307"/>
      <c r="FS1726" s="307"/>
      <c r="FT1726" s="307"/>
      <c r="FU1726" s="307"/>
      <c r="FV1726" s="307"/>
      <c r="FW1726" s="307"/>
      <c r="FX1726" s="307"/>
      <c r="FY1726" s="307"/>
      <c r="FZ1726" s="307"/>
      <c r="GA1726" s="307"/>
      <c r="GB1726" s="307"/>
      <c r="GC1726" s="307"/>
      <c r="GD1726" s="307"/>
      <c r="GE1726" s="307"/>
      <c r="GF1726" s="307"/>
      <c r="GG1726" s="307"/>
      <c r="GH1726" s="307"/>
      <c r="GI1726" s="307"/>
      <c r="GJ1726" s="307"/>
      <c r="GK1726" s="307"/>
      <c r="GL1726" s="307"/>
      <c r="GM1726" s="307"/>
      <c r="GN1726" s="307"/>
      <c r="GO1726" s="307"/>
      <c r="GP1726" s="307"/>
      <c r="GQ1726" s="307"/>
      <c r="GR1726" s="307"/>
      <c r="GS1726" s="307"/>
      <c r="GT1726" s="307"/>
      <c r="GU1726" s="307"/>
      <c r="GV1726" s="307"/>
      <c r="GW1726" s="307"/>
      <c r="GX1726" s="307"/>
      <c r="GY1726" s="307"/>
      <c r="GZ1726" s="307"/>
      <c r="HA1726" s="307"/>
      <c r="HB1726" s="307"/>
      <c r="HC1726" s="307"/>
      <c r="HD1726" s="307"/>
      <c r="HE1726" s="307"/>
      <c r="HF1726" s="307"/>
      <c r="HG1726" s="307"/>
      <c r="HH1726" s="307"/>
      <c r="HI1726" s="307"/>
      <c r="HJ1726" s="307"/>
      <c r="HK1726" s="307"/>
      <c r="HL1726" s="307"/>
      <c r="HM1726" s="307"/>
      <c r="HN1726" s="307"/>
      <c r="HO1726" s="307"/>
      <c r="HP1726" s="307"/>
      <c r="HQ1726" s="307"/>
      <c r="HR1726" s="307"/>
      <c r="HS1726" s="307"/>
      <c r="HT1726" s="307"/>
      <c r="HU1726" s="307"/>
      <c r="HV1726" s="307"/>
      <c r="HW1726" s="307"/>
      <c r="HX1726" s="307"/>
      <c r="HY1726" s="307"/>
      <c r="HZ1726" s="307"/>
      <c r="IA1726" s="307"/>
      <c r="IB1726" s="307"/>
      <c r="IC1726" s="307"/>
      <c r="ID1726" s="307"/>
      <c r="IE1726" s="307"/>
      <c r="IF1726" s="307"/>
      <c r="IG1726" s="307"/>
      <c r="IH1726" s="307"/>
      <c r="II1726" s="307"/>
      <c r="IJ1726" s="307"/>
      <c r="IK1726" s="307"/>
      <c r="IL1726" s="305"/>
      <c r="IM1726" s="305"/>
      <c r="IN1726" s="305"/>
      <c r="IO1726" s="305"/>
      <c r="IP1726" s="305"/>
      <c r="IQ1726" s="305"/>
      <c r="IR1726" s="305"/>
      <c r="IS1726" s="305"/>
      <c r="IT1726" s="305"/>
      <c r="IU1726" s="305"/>
      <c r="IV1726" s="305"/>
      <c r="IW1726" s="305"/>
      <c r="IX1726" s="305"/>
      <c r="IY1726" s="305"/>
      <c r="IZ1726" s="305"/>
      <c r="JA1726" s="305"/>
      <c r="JB1726" s="305"/>
      <c r="JC1726" s="307"/>
      <c r="JD1726" s="307"/>
      <c r="JE1726" s="307"/>
      <c r="JF1726" s="307"/>
      <c r="JG1726" s="307"/>
      <c r="JH1726" s="307"/>
      <c r="JI1726" s="307"/>
      <c r="JJ1726" s="305"/>
      <c r="JK1726" s="305"/>
      <c r="JL1726" s="305"/>
      <c r="JM1726" s="305"/>
      <c r="JN1726" s="305"/>
      <c r="JO1726" s="305"/>
      <c r="JP1726" s="305"/>
      <c r="JQ1726" s="305"/>
      <c r="JR1726" s="305"/>
      <c r="JS1726" s="305"/>
      <c r="JT1726" s="305"/>
      <c r="JU1726" s="305"/>
      <c r="JV1726" s="305"/>
      <c r="JW1726" s="305"/>
      <c r="JX1726" s="305"/>
      <c r="JY1726" s="305"/>
      <c r="JZ1726" s="305"/>
      <c r="KA1726" s="305"/>
      <c r="KB1726" s="305"/>
      <c r="KC1726" s="305"/>
      <c r="KD1726" s="307"/>
      <c r="KE1726" s="307"/>
      <c r="KF1726" s="307"/>
      <c r="KG1726" s="307"/>
      <c r="KH1726" s="307"/>
      <c r="KI1726" s="307"/>
      <c r="KJ1726" s="307"/>
      <c r="KK1726" s="307"/>
      <c r="KL1726" s="307"/>
      <c r="KM1726" s="307"/>
      <c r="KN1726" s="307"/>
      <c r="KO1726" s="307"/>
      <c r="KP1726" s="307"/>
      <c r="KQ1726" s="307"/>
      <c r="KR1726" s="307"/>
      <c r="KS1726" s="307"/>
      <c r="KT1726" s="307"/>
    </row>
    <row r="1727" spans="14:306" s="56" customFormat="1" ht="15" customHeight="1">
      <c r="N1727" s="311"/>
      <c r="O1727" s="311"/>
      <c r="P1727" s="311"/>
      <c r="Q1727" s="311"/>
      <c r="R1727" s="311"/>
      <c r="AG1727" s="57"/>
      <c r="AH1727" s="57"/>
      <c r="AI1727" s="57"/>
      <c r="AJ1727" s="57"/>
      <c r="AK1727" s="57"/>
      <c r="AL1727" s="57"/>
      <c r="AM1727" s="57"/>
      <c r="AN1727" s="57"/>
      <c r="AO1727" s="57"/>
      <c r="AP1727" s="57"/>
      <c r="AQ1727" s="57"/>
      <c r="AR1727" s="57"/>
      <c r="AS1727" s="57"/>
      <c r="AT1727" s="57"/>
      <c r="AU1727" s="57"/>
      <c r="AV1727" s="57"/>
      <c r="AW1727" s="57"/>
      <c r="AX1727" s="57"/>
      <c r="AY1727" s="57"/>
      <c r="AZ1727" s="57"/>
      <c r="BA1727" s="57"/>
      <c r="BB1727" s="57"/>
      <c r="BC1727" s="57"/>
      <c r="BD1727" s="57"/>
      <c r="BE1727" s="57"/>
      <c r="BF1727" s="57"/>
      <c r="BG1727" s="57"/>
      <c r="BH1727" s="57"/>
      <c r="BI1727" s="57"/>
      <c r="BJ1727" s="57"/>
      <c r="BK1727" s="57"/>
      <c r="BL1727" s="57"/>
      <c r="BM1727" s="57"/>
      <c r="BN1727" s="57"/>
      <c r="CB1727" s="307"/>
      <c r="CC1727" s="307"/>
      <c r="CD1727" s="307"/>
      <c r="CE1727" s="307"/>
      <c r="CF1727" s="307"/>
      <c r="CG1727" s="307"/>
      <c r="CH1727" s="307"/>
      <c r="CI1727" s="307"/>
      <c r="CJ1727" s="307"/>
      <c r="CK1727" s="307"/>
      <c r="CL1727" s="307"/>
      <c r="CM1727" s="307"/>
      <c r="CN1727" s="307"/>
      <c r="CO1727" s="307"/>
      <c r="CP1727" s="307"/>
      <c r="CQ1727" s="307"/>
      <c r="CR1727" s="307"/>
      <c r="CS1727" s="307"/>
      <c r="CT1727" s="307"/>
      <c r="CU1727" s="307"/>
      <c r="CV1727" s="307"/>
      <c r="CW1727" s="307"/>
      <c r="CX1727" s="307"/>
      <c r="CY1727" s="307"/>
      <c r="CZ1727" s="307"/>
      <c r="DA1727" s="307"/>
      <c r="DB1727" s="307"/>
      <c r="DC1727" s="307"/>
      <c r="DD1727" s="307"/>
      <c r="DE1727" s="307"/>
      <c r="DF1727" s="307"/>
      <c r="DG1727" s="307"/>
      <c r="DH1727" s="307"/>
      <c r="DI1727" s="390"/>
      <c r="DJ1727" s="390"/>
      <c r="DK1727" s="307"/>
      <c r="DL1727" s="307"/>
      <c r="DM1727" s="307"/>
      <c r="DN1727" s="307"/>
      <c r="DO1727" s="307"/>
      <c r="DP1727" s="307"/>
      <c r="DQ1727" s="307"/>
      <c r="DR1727" s="307"/>
      <c r="DS1727" s="307"/>
      <c r="DT1727" s="307"/>
      <c r="DU1727" s="307"/>
      <c r="DV1727" s="307"/>
      <c r="DW1727" s="307"/>
      <c r="DX1727" s="307"/>
      <c r="DY1727" s="307"/>
      <c r="DZ1727" s="307"/>
      <c r="EA1727" s="307"/>
      <c r="EB1727" s="307"/>
      <c r="EC1727" s="307"/>
      <c r="ED1727" s="307"/>
      <c r="EE1727" s="307"/>
      <c r="EF1727" s="307"/>
      <c r="EG1727" s="307"/>
      <c r="EH1727" s="307"/>
      <c r="EI1727" s="307"/>
      <c r="EJ1727" s="307"/>
      <c r="EK1727" s="307"/>
      <c r="EL1727" s="307"/>
      <c r="EM1727" s="307"/>
      <c r="EN1727" s="307"/>
      <c r="EO1727" s="307"/>
      <c r="EP1727" s="307"/>
      <c r="EQ1727" s="307"/>
      <c r="ER1727" s="307"/>
      <c r="ES1727" s="307"/>
      <c r="ET1727" s="307"/>
      <c r="EU1727" s="390"/>
      <c r="EV1727" s="390"/>
      <c r="EW1727" s="307"/>
      <c r="EX1727" s="307"/>
      <c r="EY1727" s="307"/>
      <c r="EZ1727" s="307"/>
      <c r="FA1727" s="307"/>
      <c r="FB1727" s="307"/>
      <c r="FC1727" s="307"/>
      <c r="FD1727" s="307"/>
      <c r="FE1727" s="307"/>
      <c r="FF1727" s="307"/>
      <c r="FG1727" s="307"/>
      <c r="FH1727" s="307"/>
      <c r="FI1727" s="307"/>
      <c r="FJ1727" s="307"/>
      <c r="FK1727" s="307"/>
      <c r="FL1727" s="307"/>
      <c r="FM1727" s="307"/>
      <c r="FN1727" s="307"/>
      <c r="FO1727" s="307"/>
      <c r="FP1727" s="307"/>
      <c r="FQ1727" s="307"/>
      <c r="FR1727" s="307"/>
      <c r="FS1727" s="307"/>
      <c r="FT1727" s="307"/>
      <c r="FU1727" s="307"/>
      <c r="FV1727" s="307"/>
      <c r="FW1727" s="307"/>
      <c r="FX1727" s="307"/>
      <c r="FY1727" s="307"/>
      <c r="FZ1727" s="307"/>
      <c r="GA1727" s="307"/>
      <c r="GB1727" s="307"/>
      <c r="GC1727" s="307"/>
      <c r="GD1727" s="307"/>
      <c r="GE1727" s="307"/>
      <c r="GF1727" s="307"/>
      <c r="GG1727" s="307"/>
      <c r="GH1727" s="307"/>
      <c r="GI1727" s="307"/>
      <c r="GJ1727" s="307"/>
      <c r="GK1727" s="307"/>
      <c r="GL1727" s="307"/>
      <c r="GM1727" s="307"/>
      <c r="GN1727" s="307"/>
      <c r="GO1727" s="307"/>
      <c r="GP1727" s="307"/>
      <c r="GQ1727" s="307"/>
      <c r="GR1727" s="307"/>
      <c r="GS1727" s="307"/>
      <c r="GT1727" s="307"/>
      <c r="GU1727" s="307"/>
      <c r="GV1727" s="307"/>
      <c r="GW1727" s="307"/>
      <c r="GX1727" s="307"/>
      <c r="GY1727" s="307"/>
      <c r="GZ1727" s="307"/>
      <c r="HA1727" s="307"/>
      <c r="HB1727" s="307"/>
      <c r="HC1727" s="307"/>
      <c r="HD1727" s="307"/>
      <c r="HE1727" s="307"/>
      <c r="HF1727" s="307"/>
      <c r="HG1727" s="307"/>
      <c r="HH1727" s="307"/>
      <c r="HI1727" s="307"/>
      <c r="HJ1727" s="307"/>
      <c r="HK1727" s="307"/>
      <c r="HL1727" s="307"/>
      <c r="HM1727" s="307"/>
      <c r="HN1727" s="307"/>
      <c r="HO1727" s="307"/>
      <c r="HP1727" s="307"/>
      <c r="HQ1727" s="307"/>
      <c r="HR1727" s="307"/>
      <c r="HS1727" s="307"/>
      <c r="HT1727" s="307"/>
      <c r="HU1727" s="307"/>
      <c r="HV1727" s="307"/>
      <c r="HW1727" s="307"/>
      <c r="HX1727" s="307"/>
      <c r="HY1727" s="307"/>
      <c r="HZ1727" s="307"/>
      <c r="IA1727" s="307"/>
      <c r="IB1727" s="307"/>
      <c r="IC1727" s="307"/>
      <c r="ID1727" s="307"/>
      <c r="IE1727" s="307"/>
      <c r="IF1727" s="307"/>
      <c r="IG1727" s="307"/>
      <c r="IH1727" s="307"/>
      <c r="II1727" s="307"/>
      <c r="IJ1727" s="307"/>
      <c r="IK1727" s="307"/>
      <c r="IL1727" s="305"/>
      <c r="IM1727" s="305"/>
      <c r="IN1727" s="305"/>
      <c r="IO1727" s="305"/>
      <c r="IP1727" s="305"/>
      <c r="IQ1727" s="305"/>
      <c r="IR1727" s="305"/>
      <c r="IS1727" s="305"/>
      <c r="IT1727" s="305"/>
      <c r="IU1727" s="305"/>
      <c r="IV1727" s="305"/>
      <c r="IW1727" s="305"/>
      <c r="IX1727" s="305"/>
      <c r="IY1727" s="305"/>
      <c r="IZ1727" s="305"/>
      <c r="JA1727" s="305"/>
      <c r="JB1727" s="305"/>
      <c r="JC1727" s="307"/>
      <c r="JD1727" s="307"/>
      <c r="JE1727" s="307"/>
      <c r="JF1727" s="307"/>
      <c r="JG1727" s="307"/>
      <c r="JH1727" s="307"/>
      <c r="JI1727" s="307"/>
      <c r="JJ1727" s="305"/>
      <c r="JK1727" s="305"/>
      <c r="JL1727" s="305"/>
      <c r="JM1727" s="305"/>
      <c r="JN1727" s="305"/>
      <c r="JO1727" s="305"/>
      <c r="JP1727" s="305"/>
      <c r="JQ1727" s="305"/>
      <c r="JR1727" s="305"/>
      <c r="JS1727" s="305"/>
      <c r="JT1727" s="305"/>
      <c r="JU1727" s="305"/>
      <c r="JV1727" s="305"/>
      <c r="JW1727" s="305"/>
      <c r="JX1727" s="305"/>
      <c r="JY1727" s="305"/>
      <c r="JZ1727" s="305"/>
      <c r="KA1727" s="305"/>
      <c r="KB1727" s="305"/>
      <c r="KC1727" s="305"/>
      <c r="KD1727" s="307"/>
      <c r="KE1727" s="307"/>
      <c r="KF1727" s="307"/>
      <c r="KG1727" s="307"/>
      <c r="KH1727" s="307"/>
      <c r="KI1727" s="307"/>
      <c r="KJ1727" s="307"/>
      <c r="KK1727" s="307"/>
      <c r="KL1727" s="307"/>
      <c r="KM1727" s="307"/>
      <c r="KN1727" s="307"/>
      <c r="KO1727" s="307"/>
      <c r="KP1727" s="307"/>
      <c r="KQ1727" s="307"/>
      <c r="KR1727" s="307"/>
      <c r="KS1727" s="307"/>
      <c r="KT1727" s="307"/>
    </row>
    <row r="1728" spans="14:306" s="56" customFormat="1" ht="15" customHeight="1">
      <c r="N1728" s="311"/>
      <c r="O1728" s="311"/>
      <c r="P1728" s="311"/>
      <c r="Q1728" s="311"/>
      <c r="R1728" s="311"/>
      <c r="AG1728" s="57"/>
      <c r="AH1728" s="57"/>
      <c r="AI1728" s="57"/>
      <c r="AJ1728" s="57"/>
      <c r="AK1728" s="57"/>
      <c r="AL1728" s="57"/>
      <c r="AM1728" s="57"/>
      <c r="AN1728" s="57"/>
      <c r="AO1728" s="57"/>
      <c r="AP1728" s="57"/>
      <c r="AQ1728" s="57"/>
      <c r="AR1728" s="57"/>
      <c r="AS1728" s="57"/>
      <c r="AT1728" s="57"/>
      <c r="AU1728" s="57"/>
      <c r="AV1728" s="57"/>
      <c r="AW1728" s="57"/>
      <c r="AX1728" s="57"/>
      <c r="AY1728" s="57"/>
      <c r="AZ1728" s="57"/>
      <c r="BA1728" s="57"/>
      <c r="BB1728" s="57"/>
      <c r="BC1728" s="57"/>
      <c r="BD1728" s="57"/>
      <c r="BE1728" s="57"/>
      <c r="BF1728" s="57"/>
      <c r="BG1728" s="57"/>
      <c r="BH1728" s="57"/>
      <c r="BI1728" s="57"/>
      <c r="BJ1728" s="57"/>
      <c r="BK1728" s="57"/>
      <c r="BL1728" s="57"/>
      <c r="BM1728" s="57"/>
      <c r="BN1728" s="57"/>
      <c r="CB1728" s="307"/>
      <c r="CC1728" s="307"/>
      <c r="CD1728" s="307"/>
      <c r="CE1728" s="307"/>
      <c r="CF1728" s="307"/>
      <c r="CG1728" s="307"/>
      <c r="CH1728" s="307"/>
      <c r="CI1728" s="307"/>
      <c r="CJ1728" s="307"/>
      <c r="CK1728" s="307"/>
      <c r="CL1728" s="307"/>
      <c r="CM1728" s="307"/>
      <c r="CN1728" s="307"/>
      <c r="CO1728" s="307"/>
      <c r="CP1728" s="307"/>
      <c r="CQ1728" s="307"/>
      <c r="CR1728" s="307"/>
      <c r="CS1728" s="307"/>
      <c r="CT1728" s="307"/>
      <c r="CU1728" s="307"/>
      <c r="CV1728" s="307"/>
      <c r="CW1728" s="307"/>
      <c r="CX1728" s="307"/>
      <c r="CY1728" s="307"/>
      <c r="CZ1728" s="307"/>
      <c r="DA1728" s="307"/>
      <c r="DB1728" s="307"/>
      <c r="DC1728" s="307"/>
      <c r="DD1728" s="307"/>
      <c r="DE1728" s="307"/>
      <c r="DF1728" s="307"/>
      <c r="DG1728" s="307"/>
      <c r="DH1728" s="307"/>
      <c r="DI1728" s="390"/>
      <c r="DJ1728" s="390"/>
      <c r="DK1728" s="307"/>
      <c r="DL1728" s="307"/>
      <c r="DM1728" s="307"/>
      <c r="DN1728" s="307"/>
      <c r="DO1728" s="307"/>
      <c r="DP1728" s="307"/>
      <c r="DQ1728" s="307"/>
      <c r="DR1728" s="307"/>
      <c r="DS1728" s="307"/>
      <c r="DT1728" s="307"/>
      <c r="DU1728" s="307"/>
      <c r="DV1728" s="307"/>
      <c r="DW1728" s="307"/>
      <c r="DX1728" s="307"/>
      <c r="DY1728" s="307"/>
      <c r="DZ1728" s="307"/>
      <c r="EA1728" s="307"/>
      <c r="EB1728" s="307"/>
      <c r="EC1728" s="307"/>
      <c r="ED1728" s="307"/>
      <c r="EE1728" s="307"/>
      <c r="EF1728" s="307"/>
      <c r="EG1728" s="307"/>
      <c r="EH1728" s="307"/>
      <c r="EI1728" s="307"/>
      <c r="EJ1728" s="307"/>
      <c r="EK1728" s="307"/>
      <c r="EL1728" s="307"/>
      <c r="EM1728" s="307"/>
      <c r="EN1728" s="307"/>
      <c r="EO1728" s="307"/>
      <c r="EP1728" s="307"/>
      <c r="EQ1728" s="307"/>
      <c r="ER1728" s="307"/>
      <c r="ES1728" s="307"/>
      <c r="ET1728" s="307"/>
      <c r="EU1728" s="390"/>
      <c r="EV1728" s="390"/>
      <c r="EW1728" s="307"/>
      <c r="EX1728" s="307"/>
      <c r="EY1728" s="307"/>
      <c r="EZ1728" s="307"/>
      <c r="FA1728" s="307"/>
      <c r="FB1728" s="307"/>
      <c r="FC1728" s="307"/>
      <c r="FD1728" s="307"/>
      <c r="FE1728" s="307"/>
      <c r="FF1728" s="307"/>
      <c r="FG1728" s="307"/>
      <c r="FH1728" s="307"/>
      <c r="FI1728" s="307"/>
      <c r="FJ1728" s="307"/>
      <c r="FK1728" s="307"/>
      <c r="FL1728" s="307"/>
      <c r="FM1728" s="307"/>
      <c r="FN1728" s="307"/>
      <c r="FO1728" s="307"/>
      <c r="FP1728" s="307"/>
      <c r="FQ1728" s="307"/>
      <c r="FR1728" s="307"/>
      <c r="FS1728" s="307"/>
      <c r="FT1728" s="307"/>
      <c r="FU1728" s="307"/>
      <c r="FV1728" s="307"/>
      <c r="FW1728" s="307"/>
      <c r="FX1728" s="307"/>
      <c r="FY1728" s="307"/>
      <c r="FZ1728" s="307"/>
      <c r="GA1728" s="307"/>
      <c r="GB1728" s="307"/>
      <c r="GC1728" s="307"/>
      <c r="GD1728" s="307"/>
      <c r="GE1728" s="307"/>
      <c r="GF1728" s="307"/>
      <c r="GG1728" s="307"/>
      <c r="GH1728" s="307"/>
      <c r="GI1728" s="307"/>
      <c r="GJ1728" s="307"/>
      <c r="GK1728" s="307"/>
      <c r="GL1728" s="307"/>
      <c r="GM1728" s="307"/>
      <c r="GN1728" s="307"/>
      <c r="GO1728" s="307"/>
      <c r="GP1728" s="307"/>
      <c r="GQ1728" s="307"/>
      <c r="GR1728" s="307"/>
      <c r="GS1728" s="307"/>
      <c r="GT1728" s="307"/>
      <c r="GU1728" s="307"/>
      <c r="GV1728" s="307"/>
      <c r="GW1728" s="307"/>
      <c r="GX1728" s="307"/>
      <c r="GY1728" s="307"/>
      <c r="GZ1728" s="307"/>
      <c r="HA1728" s="307"/>
      <c r="HB1728" s="307"/>
      <c r="HC1728" s="307"/>
      <c r="HD1728" s="307"/>
      <c r="HE1728" s="307"/>
      <c r="HF1728" s="307"/>
      <c r="HG1728" s="307"/>
      <c r="HH1728" s="307"/>
      <c r="HI1728" s="307"/>
      <c r="HJ1728" s="307"/>
      <c r="HK1728" s="307"/>
      <c r="HL1728" s="307"/>
      <c r="HM1728" s="307"/>
      <c r="HN1728" s="307"/>
      <c r="HO1728" s="307"/>
      <c r="HP1728" s="307"/>
      <c r="HQ1728" s="307"/>
      <c r="HR1728" s="307"/>
      <c r="HS1728" s="307"/>
      <c r="HT1728" s="307"/>
      <c r="HU1728" s="307"/>
      <c r="HV1728" s="307"/>
      <c r="HW1728" s="307"/>
      <c r="HX1728" s="307"/>
      <c r="HY1728" s="307"/>
      <c r="HZ1728" s="307"/>
      <c r="IA1728" s="307"/>
      <c r="IB1728" s="307"/>
      <c r="IC1728" s="307"/>
      <c r="ID1728" s="307"/>
      <c r="IE1728" s="307"/>
      <c r="IF1728" s="307"/>
      <c r="IG1728" s="307"/>
      <c r="IH1728" s="307"/>
      <c r="II1728" s="307"/>
      <c r="IJ1728" s="307"/>
      <c r="IK1728" s="307"/>
      <c r="IL1728" s="305"/>
      <c r="IM1728" s="305"/>
      <c r="IN1728" s="305"/>
      <c r="IO1728" s="305"/>
      <c r="IP1728" s="305"/>
      <c r="IQ1728" s="305"/>
      <c r="IR1728" s="305"/>
      <c r="IS1728" s="305"/>
      <c r="IT1728" s="305"/>
      <c r="IU1728" s="305"/>
      <c r="IV1728" s="305"/>
      <c r="IW1728" s="305"/>
      <c r="IX1728" s="305"/>
      <c r="IY1728" s="305"/>
      <c r="IZ1728" s="305"/>
      <c r="JA1728" s="305"/>
      <c r="JB1728" s="305"/>
      <c r="JC1728" s="307"/>
      <c r="JD1728" s="307"/>
      <c r="JE1728" s="307"/>
      <c r="JF1728" s="307"/>
      <c r="JG1728" s="307"/>
      <c r="JH1728" s="307"/>
      <c r="JI1728" s="307"/>
      <c r="JJ1728" s="305"/>
      <c r="JK1728" s="305"/>
      <c r="JL1728" s="305"/>
      <c r="JM1728" s="305"/>
      <c r="JN1728" s="305"/>
      <c r="JO1728" s="305"/>
      <c r="JP1728" s="305"/>
      <c r="JQ1728" s="305"/>
      <c r="JR1728" s="305"/>
      <c r="JS1728" s="305"/>
      <c r="JT1728" s="305"/>
      <c r="JU1728" s="305"/>
      <c r="JV1728" s="305"/>
      <c r="JW1728" s="305"/>
      <c r="JX1728" s="305"/>
      <c r="JY1728" s="305"/>
      <c r="JZ1728" s="305"/>
      <c r="KA1728" s="305"/>
      <c r="KB1728" s="305"/>
      <c r="KC1728" s="305"/>
      <c r="KD1728" s="307"/>
      <c r="KE1728" s="307"/>
      <c r="KF1728" s="307"/>
      <c r="KG1728" s="307"/>
      <c r="KH1728" s="307"/>
      <c r="KI1728" s="307"/>
      <c r="KJ1728" s="307"/>
      <c r="KK1728" s="307"/>
      <c r="KL1728" s="307"/>
      <c r="KM1728" s="307"/>
      <c r="KN1728" s="307"/>
      <c r="KO1728" s="307"/>
      <c r="KP1728" s="307"/>
      <c r="KQ1728" s="307"/>
      <c r="KR1728" s="307"/>
      <c r="KS1728" s="307"/>
      <c r="KT1728" s="307"/>
    </row>
    <row r="1729" spans="14:307" s="56" customFormat="1" ht="15" customHeight="1">
      <c r="N1729" s="311"/>
      <c r="O1729" s="311"/>
      <c r="P1729" s="311"/>
      <c r="Q1729" s="311"/>
      <c r="R1729" s="311"/>
      <c r="AG1729" s="57"/>
      <c r="AH1729" s="57"/>
      <c r="AI1729" s="57"/>
      <c r="AJ1729" s="57"/>
      <c r="AK1729" s="57"/>
      <c r="AL1729" s="57"/>
      <c r="AM1729" s="57"/>
      <c r="AN1729" s="57"/>
      <c r="AO1729" s="57"/>
      <c r="AP1729" s="57"/>
      <c r="AQ1729" s="57"/>
      <c r="AR1729" s="57"/>
      <c r="AS1729" s="57"/>
      <c r="AT1729" s="57"/>
      <c r="AU1729" s="57"/>
      <c r="AV1729" s="57"/>
      <c r="AW1729" s="57"/>
      <c r="AX1729" s="57"/>
      <c r="AY1729" s="57"/>
      <c r="AZ1729" s="57"/>
      <c r="BA1729" s="57"/>
      <c r="BB1729" s="57"/>
      <c r="BC1729" s="57"/>
      <c r="BD1729" s="57"/>
      <c r="BE1729" s="57"/>
      <c r="BF1729" s="57"/>
      <c r="BG1729" s="57"/>
      <c r="BH1729" s="57"/>
      <c r="BI1729" s="57"/>
      <c r="BJ1729" s="57"/>
      <c r="BK1729" s="57"/>
      <c r="BL1729" s="57"/>
      <c r="BM1729" s="57"/>
      <c r="BN1729" s="57"/>
      <c r="CB1729" s="307"/>
      <c r="CC1729" s="307"/>
      <c r="CD1729" s="307"/>
      <c r="CE1729" s="307"/>
      <c r="CF1729" s="307"/>
      <c r="CG1729" s="307"/>
      <c r="CH1729" s="307"/>
      <c r="CI1729" s="307"/>
      <c r="CJ1729" s="307"/>
      <c r="CK1729" s="307"/>
      <c r="CL1729" s="307"/>
      <c r="CM1729" s="307"/>
      <c r="CN1729" s="307"/>
      <c r="CO1729" s="307"/>
      <c r="CP1729" s="307"/>
      <c r="CQ1729" s="307"/>
      <c r="CR1729" s="307"/>
      <c r="CS1729" s="307"/>
      <c r="CT1729" s="307"/>
      <c r="CU1729" s="307"/>
      <c r="CV1729" s="307"/>
      <c r="CW1729" s="307"/>
      <c r="CX1729" s="307"/>
      <c r="CY1729" s="307"/>
      <c r="CZ1729" s="307"/>
      <c r="DA1729" s="307"/>
      <c r="DB1729" s="307"/>
      <c r="DC1729" s="307"/>
      <c r="DD1729" s="307"/>
      <c r="DE1729" s="307"/>
      <c r="DF1729" s="307"/>
      <c r="DG1729" s="307"/>
      <c r="DH1729" s="307"/>
      <c r="DI1729" s="390"/>
      <c r="DJ1729" s="390"/>
      <c r="DK1729" s="307"/>
      <c r="DL1729" s="307"/>
      <c r="DM1729" s="307"/>
      <c r="DN1729" s="307"/>
      <c r="DO1729" s="307"/>
      <c r="DP1729" s="307"/>
      <c r="DQ1729" s="307"/>
      <c r="DR1729" s="307"/>
      <c r="DS1729" s="307"/>
      <c r="DT1729" s="307"/>
      <c r="DU1729" s="307"/>
      <c r="DV1729" s="307"/>
      <c r="DW1729" s="307"/>
      <c r="DX1729" s="307"/>
      <c r="DY1729" s="307"/>
      <c r="DZ1729" s="307"/>
      <c r="EA1729" s="307"/>
      <c r="EB1729" s="307"/>
      <c r="EC1729" s="307"/>
      <c r="ED1729" s="307"/>
      <c r="EE1729" s="307"/>
      <c r="EF1729" s="307"/>
      <c r="EG1729" s="307"/>
      <c r="EH1729" s="307"/>
      <c r="EI1729" s="307"/>
      <c r="EJ1729" s="307"/>
      <c r="EK1729" s="307"/>
      <c r="EL1729" s="307"/>
      <c r="EM1729" s="307"/>
      <c r="EN1729" s="307"/>
      <c r="EO1729" s="307"/>
      <c r="EP1729" s="307"/>
      <c r="EQ1729" s="307"/>
      <c r="ER1729" s="307"/>
      <c r="ES1729" s="307"/>
      <c r="ET1729" s="307"/>
      <c r="EU1729" s="390"/>
      <c r="EV1729" s="390"/>
      <c r="EW1729" s="307"/>
      <c r="EX1729" s="307"/>
      <c r="EY1729" s="307"/>
      <c r="EZ1729" s="307"/>
      <c r="FA1729" s="307"/>
      <c r="FB1729" s="307"/>
      <c r="FC1729" s="307"/>
      <c r="FD1729" s="307"/>
      <c r="FE1729" s="307"/>
      <c r="FF1729" s="307"/>
      <c r="FG1729" s="307"/>
      <c r="FH1729" s="307"/>
      <c r="FI1729" s="307"/>
      <c r="FJ1729" s="307"/>
      <c r="FK1729" s="307"/>
      <c r="FL1729" s="307"/>
      <c r="FM1729" s="307"/>
      <c r="FN1729" s="307"/>
      <c r="FO1729" s="307"/>
      <c r="FP1729" s="307"/>
      <c r="FQ1729" s="307"/>
      <c r="FR1729" s="307"/>
      <c r="FS1729" s="307"/>
      <c r="FT1729" s="307"/>
      <c r="FU1729" s="307"/>
      <c r="FV1729" s="307"/>
      <c r="FW1729" s="307"/>
      <c r="FX1729" s="307"/>
      <c r="FY1729" s="307"/>
      <c r="FZ1729" s="307"/>
      <c r="GA1729" s="307"/>
      <c r="GB1729" s="307"/>
      <c r="GC1729" s="307"/>
      <c r="GD1729" s="307"/>
      <c r="GE1729" s="307"/>
      <c r="GF1729" s="307"/>
      <c r="GG1729" s="307"/>
      <c r="GH1729" s="307"/>
      <c r="GI1729" s="307"/>
      <c r="GJ1729" s="307"/>
      <c r="GK1729" s="307"/>
      <c r="GL1729" s="307"/>
      <c r="GM1729" s="307"/>
      <c r="GN1729" s="307"/>
      <c r="GO1729" s="307"/>
      <c r="GP1729" s="307"/>
      <c r="GQ1729" s="307"/>
      <c r="GR1729" s="307"/>
      <c r="GS1729" s="307"/>
      <c r="GT1729" s="307"/>
      <c r="GU1729" s="307"/>
      <c r="GV1729" s="307"/>
      <c r="GW1729" s="307"/>
      <c r="GX1729" s="307"/>
      <c r="GY1729" s="307"/>
      <c r="GZ1729" s="307"/>
      <c r="HA1729" s="307"/>
      <c r="HB1729" s="307"/>
      <c r="HC1729" s="307"/>
      <c r="HD1729" s="307"/>
      <c r="HE1729" s="307"/>
      <c r="HF1729" s="307"/>
      <c r="HG1729" s="307"/>
      <c r="HH1729" s="307"/>
      <c r="HI1729" s="307"/>
      <c r="HJ1729" s="307"/>
      <c r="HK1729" s="307"/>
      <c r="HL1729" s="307"/>
      <c r="HM1729" s="307"/>
      <c r="HN1729" s="307"/>
      <c r="HO1729" s="307"/>
      <c r="HP1729" s="307"/>
      <c r="HQ1729" s="307"/>
      <c r="HR1729" s="307"/>
      <c r="HS1729" s="307"/>
      <c r="HT1729" s="307"/>
      <c r="HU1729" s="307"/>
      <c r="HV1729" s="307"/>
      <c r="HW1729" s="307"/>
      <c r="HX1729" s="307"/>
      <c r="HY1729" s="307"/>
      <c r="HZ1729" s="307"/>
      <c r="IA1729" s="307"/>
      <c r="IB1729" s="307"/>
      <c r="IC1729" s="307"/>
      <c r="ID1729" s="307"/>
      <c r="IE1729" s="307"/>
      <c r="IF1729" s="307"/>
      <c r="IG1729" s="307"/>
      <c r="IH1729" s="307"/>
      <c r="II1729" s="307"/>
      <c r="IJ1729" s="307"/>
      <c r="IK1729" s="307"/>
      <c r="IL1729" s="305"/>
      <c r="IM1729" s="305"/>
      <c r="IN1729" s="305"/>
      <c r="IO1729" s="305"/>
      <c r="IP1729" s="305"/>
      <c r="IQ1729" s="305"/>
      <c r="IR1729" s="305"/>
      <c r="IS1729" s="305"/>
      <c r="IT1729" s="305"/>
      <c r="IU1729" s="305"/>
      <c r="IV1729" s="305"/>
      <c r="IW1729" s="305"/>
      <c r="IX1729" s="305"/>
      <c r="IY1729" s="305"/>
      <c r="IZ1729" s="305"/>
      <c r="JA1729" s="305"/>
      <c r="JB1729" s="305"/>
      <c r="JC1729" s="307"/>
      <c r="JD1729" s="307"/>
      <c r="JE1729" s="307"/>
      <c r="JF1729" s="307"/>
      <c r="JG1729" s="307"/>
      <c r="JH1729" s="307"/>
      <c r="JI1729" s="307"/>
      <c r="JJ1729" s="305"/>
      <c r="JK1729" s="305"/>
      <c r="JL1729" s="305"/>
      <c r="JM1729" s="305"/>
      <c r="JN1729" s="305"/>
      <c r="JO1729" s="305"/>
      <c r="JP1729" s="305"/>
      <c r="JQ1729" s="305"/>
      <c r="JR1729" s="305"/>
      <c r="JS1729" s="305"/>
      <c r="JT1729" s="305"/>
      <c r="JU1729" s="305"/>
      <c r="JV1729" s="305"/>
      <c r="JW1729" s="305"/>
      <c r="JX1729" s="305"/>
      <c r="JY1729" s="305"/>
      <c r="JZ1729" s="305"/>
      <c r="KA1729" s="305"/>
      <c r="KB1729" s="305"/>
      <c r="KC1729" s="305"/>
      <c r="KD1729" s="307"/>
      <c r="KE1729" s="307"/>
      <c r="KF1729" s="307"/>
      <c r="KG1729" s="307"/>
      <c r="KH1729" s="307"/>
      <c r="KI1729" s="307"/>
      <c r="KJ1729" s="307"/>
      <c r="KK1729" s="307"/>
      <c r="KL1729" s="307"/>
      <c r="KM1729" s="307"/>
      <c r="KN1729" s="307"/>
      <c r="KO1729" s="307"/>
      <c r="KP1729" s="307"/>
      <c r="KQ1729" s="307"/>
      <c r="KR1729" s="307"/>
      <c r="KS1729" s="307"/>
      <c r="KT1729" s="307"/>
    </row>
    <row r="1730" spans="14:307" s="56" customFormat="1" ht="15" customHeight="1">
      <c r="N1730" s="311"/>
      <c r="O1730" s="311"/>
      <c r="P1730" s="311"/>
      <c r="Q1730" s="311"/>
      <c r="R1730" s="311"/>
      <c r="AG1730" s="57"/>
      <c r="AH1730" s="57"/>
      <c r="AI1730" s="57"/>
      <c r="AJ1730" s="57"/>
      <c r="AK1730" s="57"/>
      <c r="AL1730" s="57"/>
      <c r="AM1730" s="57"/>
      <c r="AN1730" s="57"/>
      <c r="AO1730" s="57"/>
      <c r="AP1730" s="57"/>
      <c r="AQ1730" s="57"/>
      <c r="AR1730" s="57"/>
      <c r="AS1730" s="57"/>
      <c r="AT1730" s="57"/>
      <c r="AU1730" s="57"/>
      <c r="AV1730" s="57"/>
      <c r="AW1730" s="57"/>
      <c r="AX1730" s="57"/>
      <c r="AY1730" s="57"/>
      <c r="AZ1730" s="57"/>
      <c r="BA1730" s="57"/>
      <c r="BB1730" s="57"/>
      <c r="BC1730" s="57"/>
      <c r="BD1730" s="57"/>
      <c r="BE1730" s="57"/>
      <c r="BF1730" s="57"/>
      <c r="BG1730" s="57"/>
      <c r="BH1730" s="57"/>
      <c r="BI1730" s="57"/>
      <c r="BJ1730" s="57"/>
      <c r="BK1730" s="57"/>
      <c r="BL1730" s="57"/>
      <c r="BM1730" s="57"/>
      <c r="BN1730" s="57"/>
      <c r="CB1730" s="307"/>
      <c r="CC1730" s="307"/>
      <c r="CD1730" s="307"/>
      <c r="CE1730" s="307"/>
      <c r="CF1730" s="307"/>
      <c r="CG1730" s="307"/>
      <c r="CH1730" s="307"/>
      <c r="CI1730" s="307"/>
      <c r="CJ1730" s="307"/>
      <c r="CK1730" s="307"/>
      <c r="CL1730" s="307"/>
      <c r="CM1730" s="307"/>
      <c r="CN1730" s="307"/>
      <c r="CO1730" s="307"/>
      <c r="CP1730" s="307"/>
      <c r="CQ1730" s="307"/>
      <c r="CR1730" s="307"/>
      <c r="CS1730" s="307"/>
      <c r="CT1730" s="307"/>
      <c r="CU1730" s="307"/>
      <c r="CV1730" s="307"/>
      <c r="CW1730" s="307"/>
      <c r="CX1730" s="307"/>
      <c r="CY1730" s="307"/>
      <c r="CZ1730" s="307"/>
      <c r="DA1730" s="307"/>
      <c r="DB1730" s="307"/>
      <c r="DC1730" s="307"/>
      <c r="DD1730" s="307"/>
      <c r="DE1730" s="307"/>
      <c r="DF1730" s="307"/>
      <c r="DG1730" s="307"/>
      <c r="DH1730" s="307"/>
      <c r="DI1730" s="390"/>
      <c r="DJ1730" s="390"/>
      <c r="DK1730" s="307"/>
      <c r="DL1730" s="307"/>
      <c r="DM1730" s="307"/>
      <c r="DN1730" s="307"/>
      <c r="DO1730" s="307"/>
      <c r="DP1730" s="307"/>
      <c r="DQ1730" s="307"/>
      <c r="DR1730" s="307"/>
      <c r="DS1730" s="307"/>
      <c r="DT1730" s="307"/>
      <c r="DU1730" s="307"/>
      <c r="DV1730" s="307"/>
      <c r="DW1730" s="307"/>
      <c r="DX1730" s="307"/>
      <c r="DY1730" s="307"/>
      <c r="DZ1730" s="307"/>
      <c r="EA1730" s="307"/>
      <c r="EB1730" s="307"/>
      <c r="EC1730" s="307"/>
      <c r="ED1730" s="307"/>
      <c r="EE1730" s="307"/>
      <c r="EF1730" s="307"/>
      <c r="EG1730" s="307"/>
      <c r="EH1730" s="307"/>
      <c r="EI1730" s="307"/>
      <c r="EJ1730" s="307"/>
      <c r="EK1730" s="307"/>
      <c r="EL1730" s="307"/>
      <c r="EM1730" s="307"/>
      <c r="EN1730" s="307"/>
      <c r="EO1730" s="307"/>
      <c r="EP1730" s="307"/>
      <c r="EQ1730" s="307"/>
      <c r="ER1730" s="307"/>
      <c r="ES1730" s="307"/>
      <c r="ET1730" s="307"/>
      <c r="EU1730" s="390"/>
      <c r="EV1730" s="390"/>
      <c r="EW1730" s="307"/>
      <c r="EX1730" s="307"/>
      <c r="EY1730" s="307"/>
      <c r="EZ1730" s="307"/>
      <c r="FA1730" s="307"/>
      <c r="FB1730" s="307"/>
      <c r="FC1730" s="307"/>
      <c r="FD1730" s="307"/>
      <c r="FE1730" s="307"/>
      <c r="FF1730" s="307"/>
      <c r="FG1730" s="307"/>
      <c r="FH1730" s="307"/>
      <c r="FI1730" s="307"/>
      <c r="FJ1730" s="307"/>
      <c r="FK1730" s="307"/>
      <c r="FL1730" s="307"/>
      <c r="FM1730" s="307"/>
      <c r="FN1730" s="307"/>
      <c r="FO1730" s="307"/>
      <c r="FP1730" s="307"/>
      <c r="FQ1730" s="307"/>
      <c r="FR1730" s="307"/>
      <c r="FS1730" s="307"/>
      <c r="FT1730" s="307"/>
      <c r="FU1730" s="307"/>
      <c r="FV1730" s="307"/>
      <c r="FW1730" s="307"/>
      <c r="FX1730" s="307"/>
      <c r="FY1730" s="307"/>
      <c r="FZ1730" s="307"/>
      <c r="GA1730" s="307"/>
      <c r="GB1730" s="307"/>
      <c r="GC1730" s="307"/>
      <c r="GD1730" s="307"/>
      <c r="GE1730" s="307"/>
      <c r="GF1730" s="307"/>
      <c r="GG1730" s="307"/>
      <c r="GH1730" s="307"/>
      <c r="GI1730" s="307"/>
      <c r="GJ1730" s="307"/>
      <c r="GK1730" s="307"/>
      <c r="GL1730" s="307"/>
      <c r="GM1730" s="307"/>
      <c r="GN1730" s="307"/>
      <c r="GO1730" s="307"/>
      <c r="GP1730" s="307"/>
      <c r="GQ1730" s="307"/>
      <c r="GR1730" s="307"/>
      <c r="GS1730" s="307"/>
      <c r="GT1730" s="307"/>
      <c r="GU1730" s="307"/>
      <c r="GV1730" s="307"/>
      <c r="GW1730" s="307"/>
      <c r="GX1730" s="307"/>
      <c r="GY1730" s="307"/>
      <c r="GZ1730" s="307"/>
      <c r="HA1730" s="307"/>
      <c r="HB1730" s="307"/>
      <c r="HC1730" s="307"/>
      <c r="HD1730" s="307"/>
      <c r="HE1730" s="307"/>
      <c r="HF1730" s="307"/>
      <c r="HG1730" s="307"/>
      <c r="HH1730" s="307"/>
      <c r="HI1730" s="307"/>
      <c r="HJ1730" s="307"/>
      <c r="HK1730" s="307"/>
      <c r="HL1730" s="307"/>
      <c r="HM1730" s="307"/>
      <c r="HN1730" s="307"/>
      <c r="HO1730" s="307"/>
      <c r="HP1730" s="307"/>
      <c r="HQ1730" s="307"/>
      <c r="HR1730" s="307"/>
      <c r="HS1730" s="307"/>
      <c r="HT1730" s="307"/>
      <c r="HU1730" s="307"/>
      <c r="HV1730" s="307"/>
      <c r="HW1730" s="307"/>
      <c r="HX1730" s="307"/>
      <c r="HY1730" s="307"/>
      <c r="HZ1730" s="307"/>
      <c r="IA1730" s="307"/>
      <c r="IB1730" s="307"/>
      <c r="IC1730" s="307"/>
      <c r="ID1730" s="307"/>
      <c r="IE1730" s="307"/>
      <c r="IF1730" s="307"/>
      <c r="IG1730" s="307"/>
      <c r="IH1730" s="307"/>
      <c r="II1730" s="307"/>
      <c r="IJ1730" s="307"/>
      <c r="IK1730" s="307"/>
      <c r="IL1730" s="305"/>
      <c r="IM1730" s="305"/>
      <c r="IN1730" s="305"/>
      <c r="IO1730" s="305"/>
      <c r="IP1730" s="305"/>
      <c r="IQ1730" s="305"/>
      <c r="IR1730" s="305"/>
      <c r="IS1730" s="305"/>
      <c r="IT1730" s="305"/>
      <c r="IU1730" s="305"/>
      <c r="IV1730" s="305"/>
      <c r="IW1730" s="305"/>
      <c r="IX1730" s="305"/>
      <c r="IY1730" s="305"/>
      <c r="IZ1730" s="305"/>
      <c r="JA1730" s="305"/>
      <c r="JB1730" s="305"/>
      <c r="JC1730" s="307"/>
      <c r="JD1730" s="307"/>
      <c r="JE1730" s="307"/>
      <c r="JF1730" s="307"/>
      <c r="JG1730" s="307"/>
      <c r="JH1730" s="307"/>
      <c r="JI1730" s="307"/>
      <c r="JJ1730" s="305"/>
      <c r="JK1730" s="305"/>
      <c r="JL1730" s="305"/>
      <c r="JM1730" s="305"/>
      <c r="JN1730" s="305"/>
      <c r="JO1730" s="305"/>
      <c r="JP1730" s="305"/>
      <c r="JQ1730" s="305"/>
      <c r="JR1730" s="305"/>
      <c r="JS1730" s="305"/>
      <c r="JT1730" s="305"/>
      <c r="JU1730" s="305"/>
      <c r="JV1730" s="305"/>
      <c r="JW1730" s="305"/>
      <c r="JX1730" s="305"/>
      <c r="JY1730" s="305"/>
      <c r="JZ1730" s="305"/>
      <c r="KA1730" s="305"/>
      <c r="KB1730" s="305"/>
      <c r="KC1730" s="305"/>
      <c r="KD1730" s="307"/>
      <c r="KE1730" s="307"/>
      <c r="KF1730" s="307"/>
      <c r="KG1730" s="307"/>
      <c r="KH1730" s="307"/>
      <c r="KI1730" s="307"/>
      <c r="KJ1730" s="307"/>
      <c r="KK1730" s="307"/>
      <c r="KL1730" s="307"/>
      <c r="KM1730" s="307"/>
      <c r="KN1730" s="307"/>
      <c r="KO1730" s="307"/>
      <c r="KP1730" s="307"/>
      <c r="KQ1730" s="307"/>
      <c r="KR1730" s="307"/>
      <c r="KS1730" s="307"/>
      <c r="KT1730" s="307"/>
    </row>
    <row r="1731" spans="14:307" s="56" customFormat="1" ht="15" customHeight="1">
      <c r="N1731" s="311"/>
      <c r="O1731" s="311"/>
      <c r="P1731" s="311"/>
      <c r="Q1731" s="311"/>
      <c r="R1731" s="311"/>
      <c r="AG1731" s="57"/>
      <c r="AH1731" s="57"/>
      <c r="AI1731" s="57"/>
      <c r="AJ1731" s="57"/>
      <c r="AK1731" s="57"/>
      <c r="AL1731" s="57"/>
      <c r="AM1731" s="57"/>
      <c r="AN1731" s="57"/>
      <c r="AO1731" s="57"/>
      <c r="AP1731" s="57"/>
      <c r="AQ1731" s="57"/>
      <c r="AR1731" s="57"/>
      <c r="AS1731" s="57"/>
      <c r="AT1731" s="57"/>
      <c r="AU1731" s="57"/>
      <c r="AV1731" s="57"/>
      <c r="AW1731" s="57"/>
      <c r="AX1731" s="57"/>
      <c r="AY1731" s="57"/>
      <c r="AZ1731" s="57"/>
      <c r="BA1731" s="57"/>
      <c r="BB1731" s="57"/>
      <c r="BC1731" s="57"/>
      <c r="BD1731" s="57"/>
      <c r="BE1731" s="57"/>
      <c r="BF1731" s="57"/>
      <c r="BG1731" s="57"/>
      <c r="BH1731" s="57"/>
      <c r="BI1731" s="57"/>
      <c r="BJ1731" s="57"/>
      <c r="BK1731" s="57"/>
      <c r="BL1731" s="57"/>
      <c r="BM1731" s="57"/>
      <c r="BN1731" s="57"/>
      <c r="CB1731" s="307"/>
      <c r="CC1731" s="307"/>
      <c r="CD1731" s="307"/>
      <c r="CE1731" s="307"/>
      <c r="CF1731" s="307"/>
      <c r="CG1731" s="307"/>
      <c r="CH1731" s="307"/>
      <c r="CI1731" s="307"/>
      <c r="CJ1731" s="307"/>
      <c r="CK1731" s="307"/>
      <c r="CL1731" s="307"/>
      <c r="CM1731" s="307"/>
      <c r="CN1731" s="307"/>
      <c r="CO1731" s="307"/>
      <c r="CP1731" s="307"/>
      <c r="CQ1731" s="307"/>
      <c r="CR1731" s="307"/>
      <c r="CS1731" s="307"/>
      <c r="CT1731" s="307"/>
      <c r="CU1731" s="307"/>
      <c r="CV1731" s="307"/>
      <c r="CW1731" s="307"/>
      <c r="CX1731" s="307"/>
      <c r="CY1731" s="307"/>
      <c r="CZ1731" s="307"/>
      <c r="DA1731" s="307"/>
      <c r="DB1731" s="307"/>
      <c r="DC1731" s="307"/>
      <c r="DD1731" s="307"/>
      <c r="DE1731" s="307"/>
      <c r="DF1731" s="307"/>
      <c r="DG1731" s="307"/>
      <c r="DH1731" s="307"/>
      <c r="DI1731" s="390"/>
      <c r="DJ1731" s="390"/>
      <c r="DK1731" s="307"/>
      <c r="DL1731" s="307"/>
      <c r="DM1731" s="307"/>
      <c r="DN1731" s="307"/>
      <c r="DO1731" s="307"/>
      <c r="DP1731" s="307"/>
      <c r="DQ1731" s="307"/>
      <c r="DR1731" s="307"/>
      <c r="DS1731" s="307"/>
      <c r="DT1731" s="307"/>
      <c r="DU1731" s="307"/>
      <c r="DV1731" s="307"/>
      <c r="DW1731" s="307"/>
      <c r="DX1731" s="307"/>
      <c r="DY1731" s="307"/>
      <c r="DZ1731" s="307"/>
      <c r="EA1731" s="307"/>
      <c r="EB1731" s="307"/>
      <c r="EC1731" s="307"/>
      <c r="ED1731" s="307"/>
      <c r="EE1731" s="307"/>
      <c r="EF1731" s="307"/>
      <c r="EG1731" s="307"/>
      <c r="EH1731" s="307"/>
      <c r="EI1731" s="307"/>
      <c r="EJ1731" s="307"/>
      <c r="EK1731" s="307"/>
      <c r="EL1731" s="307"/>
      <c r="EM1731" s="307"/>
      <c r="EN1731" s="307"/>
      <c r="EO1731" s="307"/>
      <c r="EP1731" s="307"/>
      <c r="EQ1731" s="307"/>
      <c r="ER1731" s="307"/>
      <c r="ES1731" s="307"/>
      <c r="ET1731" s="307"/>
      <c r="EU1731" s="390"/>
      <c r="EV1731" s="390"/>
      <c r="EW1731" s="307"/>
      <c r="EX1731" s="307"/>
      <c r="EY1731" s="307"/>
      <c r="EZ1731" s="307"/>
      <c r="FA1731" s="307"/>
      <c r="FB1731" s="307"/>
      <c r="FC1731" s="307"/>
      <c r="FD1731" s="307"/>
      <c r="FE1731" s="307"/>
      <c r="FF1731" s="307"/>
      <c r="FG1731" s="307"/>
      <c r="FH1731" s="307"/>
      <c r="FI1731" s="307"/>
      <c r="FJ1731" s="307"/>
      <c r="FK1731" s="307"/>
      <c r="FL1731" s="307"/>
      <c r="FM1731" s="307"/>
      <c r="FN1731" s="307"/>
      <c r="FO1731" s="307"/>
      <c r="FP1731" s="307"/>
      <c r="FQ1731" s="307"/>
      <c r="FR1731" s="307"/>
      <c r="FS1731" s="307"/>
      <c r="FT1731" s="307"/>
      <c r="FU1731" s="307"/>
      <c r="FV1731" s="307"/>
      <c r="FW1731" s="307"/>
      <c r="FX1731" s="307"/>
      <c r="FY1731" s="307"/>
      <c r="FZ1731" s="307"/>
      <c r="GA1731" s="307"/>
      <c r="GB1731" s="307"/>
      <c r="GC1731" s="307"/>
      <c r="GD1731" s="307"/>
      <c r="GE1731" s="307"/>
      <c r="GF1731" s="307"/>
      <c r="GG1731" s="307"/>
      <c r="GH1731" s="307"/>
      <c r="GI1731" s="307"/>
      <c r="GJ1731" s="307"/>
      <c r="GK1731" s="307"/>
      <c r="GL1731" s="307"/>
      <c r="GM1731" s="307"/>
      <c r="GN1731" s="307"/>
      <c r="GO1731" s="307"/>
      <c r="GP1731" s="307"/>
      <c r="GQ1731" s="307"/>
      <c r="GR1731" s="307"/>
      <c r="GS1731" s="307"/>
      <c r="GT1731" s="307"/>
      <c r="GU1731" s="307"/>
      <c r="GV1731" s="307"/>
      <c r="GW1731" s="307"/>
      <c r="GX1731" s="307"/>
      <c r="GY1731" s="307"/>
      <c r="GZ1731" s="307"/>
      <c r="HA1731" s="307"/>
      <c r="HB1731" s="307"/>
      <c r="HC1731" s="307"/>
      <c r="HD1731" s="307"/>
      <c r="HE1731" s="307"/>
      <c r="HF1731" s="307"/>
      <c r="HG1731" s="307"/>
      <c r="HH1731" s="307"/>
      <c r="HI1731" s="307"/>
      <c r="HJ1731" s="307"/>
      <c r="HK1731" s="307"/>
      <c r="HL1731" s="307"/>
      <c r="HM1731" s="307"/>
      <c r="HN1731" s="307"/>
      <c r="HO1731" s="307"/>
      <c r="HP1731" s="307"/>
      <c r="HQ1731" s="307"/>
      <c r="HR1731" s="307"/>
      <c r="HS1731" s="307"/>
      <c r="HT1731" s="307"/>
      <c r="HU1731" s="307"/>
      <c r="HV1731" s="307"/>
      <c r="HW1731" s="307"/>
      <c r="HX1731" s="307"/>
      <c r="HY1731" s="307"/>
      <c r="HZ1731" s="307"/>
      <c r="IA1731" s="307"/>
      <c r="IB1731" s="307"/>
      <c r="IC1731" s="307"/>
      <c r="ID1731" s="307"/>
      <c r="IE1731" s="307"/>
      <c r="IF1731" s="307"/>
      <c r="IG1731" s="307"/>
      <c r="IH1731" s="307"/>
      <c r="II1731" s="307"/>
      <c r="IJ1731" s="307"/>
      <c r="IK1731" s="307"/>
      <c r="IL1731" s="305"/>
      <c r="IM1731" s="305"/>
      <c r="IN1731" s="305"/>
      <c r="IO1731" s="305"/>
      <c r="IP1731" s="305"/>
      <c r="IQ1731" s="305"/>
      <c r="IR1731" s="305"/>
      <c r="IS1731" s="305"/>
      <c r="IT1731" s="305"/>
      <c r="IU1731" s="305"/>
      <c r="IV1731" s="305"/>
      <c r="IW1731" s="305"/>
      <c r="IX1731" s="305"/>
      <c r="IY1731" s="305"/>
      <c r="IZ1731" s="305"/>
      <c r="JA1731" s="305"/>
      <c r="JB1731" s="305"/>
      <c r="JC1731" s="307"/>
      <c r="JD1731" s="307"/>
      <c r="JE1731" s="307"/>
      <c r="JF1731" s="307"/>
      <c r="JG1731" s="307"/>
      <c r="JH1731" s="307"/>
      <c r="JI1731" s="307"/>
      <c r="JJ1731" s="305"/>
      <c r="JK1731" s="305"/>
      <c r="JL1731" s="305"/>
      <c r="JM1731" s="305"/>
      <c r="JN1731" s="305"/>
      <c r="JO1731" s="305"/>
      <c r="JP1731" s="305"/>
      <c r="JQ1731" s="305"/>
      <c r="JR1731" s="305"/>
      <c r="JS1731" s="305"/>
      <c r="JT1731" s="305"/>
      <c r="JU1731" s="305"/>
      <c r="JV1731" s="305"/>
      <c r="JW1731" s="305"/>
      <c r="JX1731" s="305"/>
      <c r="JY1731" s="305"/>
      <c r="JZ1731" s="305"/>
      <c r="KA1731" s="305"/>
      <c r="KB1731" s="305"/>
      <c r="KC1731" s="305"/>
      <c r="KD1731" s="307"/>
      <c r="KE1731" s="307"/>
      <c r="KF1731" s="307"/>
      <c r="KG1731" s="307"/>
      <c r="KH1731" s="307"/>
      <c r="KI1731" s="307"/>
      <c r="KJ1731" s="307"/>
      <c r="KK1731" s="307"/>
      <c r="KL1731" s="307"/>
      <c r="KM1731" s="307"/>
      <c r="KN1731" s="307"/>
      <c r="KO1731" s="307"/>
      <c r="KP1731" s="307"/>
      <c r="KQ1731" s="307"/>
      <c r="KR1731" s="307"/>
      <c r="KS1731" s="307"/>
      <c r="KT1731" s="307"/>
    </row>
    <row r="1732" spans="14:307" s="56" customFormat="1" ht="15" customHeight="1">
      <c r="N1732" s="311"/>
      <c r="O1732" s="311"/>
      <c r="P1732" s="311"/>
      <c r="Q1732" s="311"/>
      <c r="R1732" s="311"/>
      <c r="AG1732" s="57"/>
      <c r="AH1732" s="57"/>
      <c r="AI1732" s="57"/>
      <c r="AJ1732" s="57"/>
      <c r="AK1732" s="57"/>
      <c r="AL1732" s="57"/>
      <c r="AM1732" s="57"/>
      <c r="AN1732" s="57"/>
      <c r="AO1732" s="57"/>
      <c r="AP1732" s="57"/>
      <c r="AQ1732" s="57"/>
      <c r="AR1732" s="57"/>
      <c r="AS1732" s="57"/>
      <c r="AT1732" s="57"/>
      <c r="AU1732" s="57"/>
      <c r="AV1732" s="57"/>
      <c r="AW1732" s="57"/>
      <c r="AX1732" s="57"/>
      <c r="AY1732" s="57"/>
      <c r="AZ1732" s="57"/>
      <c r="BA1732" s="57"/>
      <c r="BB1732" s="57"/>
      <c r="BC1732" s="57"/>
      <c r="BD1732" s="57"/>
      <c r="BE1732" s="57"/>
      <c r="BF1732" s="57"/>
      <c r="BG1732" s="57"/>
      <c r="BH1732" s="57"/>
      <c r="BI1732" s="57"/>
      <c r="BJ1732" s="57"/>
      <c r="BK1732" s="57"/>
      <c r="BL1732" s="57"/>
      <c r="BM1732" s="57"/>
      <c r="BN1732" s="57"/>
      <c r="CB1732" s="307"/>
      <c r="CC1732" s="307"/>
      <c r="CD1732" s="307"/>
      <c r="CE1732" s="307"/>
      <c r="CF1732" s="307"/>
      <c r="CG1732" s="307"/>
      <c r="CH1732" s="307"/>
      <c r="CI1732" s="307"/>
      <c r="CJ1732" s="307"/>
      <c r="CK1732" s="307"/>
      <c r="CL1732" s="307"/>
      <c r="CM1732" s="307"/>
      <c r="CN1732" s="307"/>
      <c r="CO1732" s="307"/>
      <c r="CP1732" s="307"/>
      <c r="CQ1732" s="307"/>
      <c r="CR1732" s="307"/>
      <c r="CS1732" s="307"/>
      <c r="CT1732" s="307"/>
      <c r="CU1732" s="307"/>
      <c r="CV1732" s="307"/>
      <c r="CW1732" s="307"/>
      <c r="CX1732" s="307"/>
      <c r="CY1732" s="307"/>
      <c r="CZ1732" s="307"/>
      <c r="DA1732" s="307"/>
      <c r="DB1732" s="307"/>
      <c r="DC1732" s="307"/>
      <c r="DD1732" s="307"/>
      <c r="DE1732" s="307"/>
      <c r="DF1732" s="307"/>
      <c r="DG1732" s="307"/>
      <c r="DH1732" s="307"/>
      <c r="DI1732" s="390"/>
      <c r="DJ1732" s="390"/>
      <c r="DK1732" s="307"/>
      <c r="DL1732" s="307"/>
      <c r="DM1732" s="307"/>
      <c r="DN1732" s="307"/>
      <c r="DO1732" s="307"/>
      <c r="DP1732" s="307"/>
      <c r="DQ1732" s="307"/>
      <c r="DR1732" s="307"/>
      <c r="DS1732" s="307"/>
      <c r="DT1732" s="307"/>
      <c r="DU1732" s="307"/>
      <c r="DV1732" s="307"/>
      <c r="DW1732" s="307"/>
      <c r="DX1732" s="307"/>
      <c r="DY1732" s="307"/>
      <c r="DZ1732" s="307"/>
      <c r="EA1732" s="307"/>
      <c r="EB1732" s="307"/>
      <c r="EC1732" s="307"/>
      <c r="ED1732" s="307"/>
      <c r="EE1732" s="307"/>
      <c r="EF1732" s="307"/>
      <c r="EG1732" s="307"/>
      <c r="EH1732" s="307"/>
      <c r="EI1732" s="307"/>
      <c r="EJ1732" s="307"/>
      <c r="EK1732" s="307"/>
      <c r="EL1732" s="307"/>
      <c r="EM1732" s="307"/>
      <c r="EN1732" s="307"/>
      <c r="EO1732" s="307"/>
      <c r="EP1732" s="307"/>
      <c r="EQ1732" s="307"/>
      <c r="ER1732" s="307"/>
      <c r="ES1732" s="307"/>
      <c r="ET1732" s="307"/>
      <c r="EU1732" s="390"/>
      <c r="EV1732" s="390"/>
      <c r="EW1732" s="307"/>
      <c r="EX1732" s="307"/>
      <c r="EY1732" s="307"/>
      <c r="EZ1732" s="307"/>
      <c r="FA1732" s="307"/>
      <c r="FB1732" s="307"/>
      <c r="FC1732" s="307"/>
      <c r="FD1732" s="307"/>
      <c r="FE1732" s="307"/>
      <c r="FF1732" s="307"/>
      <c r="FG1732" s="307"/>
      <c r="FH1732" s="307"/>
      <c r="FI1732" s="307"/>
      <c r="FJ1732" s="307"/>
      <c r="FK1732" s="307"/>
      <c r="FL1732" s="307"/>
      <c r="FM1732" s="307"/>
      <c r="FN1732" s="307"/>
      <c r="FO1732" s="307"/>
      <c r="FP1732" s="307"/>
      <c r="FQ1732" s="307"/>
      <c r="FR1732" s="307"/>
      <c r="FS1732" s="307"/>
      <c r="FT1732" s="307"/>
      <c r="FU1732" s="307"/>
      <c r="FV1732" s="307"/>
      <c r="FW1732" s="307"/>
      <c r="FX1732" s="307"/>
      <c r="FY1732" s="307"/>
      <c r="FZ1732" s="307"/>
      <c r="GA1732" s="307"/>
      <c r="GB1732" s="307"/>
      <c r="GC1732" s="307"/>
      <c r="GD1732" s="307"/>
      <c r="GE1732" s="307"/>
      <c r="GF1732" s="307"/>
      <c r="GG1732" s="307"/>
      <c r="GH1732" s="307"/>
      <c r="GI1732" s="307"/>
      <c r="GJ1732" s="307"/>
      <c r="GK1732" s="307"/>
      <c r="GL1732" s="307"/>
      <c r="GM1732" s="307"/>
      <c r="GN1732" s="307"/>
      <c r="GO1732" s="307"/>
      <c r="GP1732" s="307"/>
      <c r="GQ1732" s="307"/>
      <c r="GR1732" s="307"/>
      <c r="GS1732" s="307"/>
      <c r="GT1732" s="307"/>
      <c r="GU1732" s="307"/>
      <c r="GV1732" s="307"/>
      <c r="GW1732" s="307"/>
      <c r="GX1732" s="307"/>
      <c r="GY1732" s="307"/>
      <c r="GZ1732" s="307"/>
      <c r="HA1732" s="307"/>
      <c r="HB1732" s="307"/>
      <c r="HC1732" s="307"/>
      <c r="HD1732" s="307"/>
      <c r="HE1732" s="307"/>
      <c r="HF1732" s="307"/>
      <c r="HG1732" s="307"/>
      <c r="HH1732" s="307"/>
      <c r="HI1732" s="307"/>
      <c r="HJ1732" s="307"/>
      <c r="HK1732" s="307"/>
      <c r="HL1732" s="307"/>
      <c r="HM1732" s="307"/>
      <c r="HN1732" s="307"/>
      <c r="HO1732" s="307"/>
      <c r="HP1732" s="307"/>
      <c r="HQ1732" s="307"/>
      <c r="HR1732" s="307"/>
      <c r="HS1732" s="307"/>
      <c r="HT1732" s="307"/>
      <c r="HU1732" s="307"/>
      <c r="HV1732" s="307"/>
      <c r="HW1732" s="307"/>
      <c r="HX1732" s="307"/>
      <c r="HY1732" s="307"/>
      <c r="HZ1732" s="307"/>
      <c r="IA1732" s="307"/>
      <c r="IB1732" s="307"/>
      <c r="IC1732" s="307"/>
      <c r="ID1732" s="307"/>
      <c r="IE1732" s="307"/>
      <c r="IF1732" s="307"/>
      <c r="IG1732" s="307"/>
      <c r="IH1732" s="307"/>
      <c r="II1732" s="307"/>
      <c r="IJ1732" s="307"/>
      <c r="IK1732" s="307"/>
      <c r="IL1732" s="305"/>
      <c r="IM1732" s="305"/>
      <c r="IN1732" s="305"/>
      <c r="IO1732" s="305"/>
      <c r="IP1732" s="305"/>
      <c r="IQ1732" s="305"/>
      <c r="IR1732" s="305"/>
      <c r="IS1732" s="305"/>
      <c r="IT1732" s="305"/>
      <c r="IU1732" s="305"/>
      <c r="IV1732" s="305"/>
      <c r="IW1732" s="305"/>
      <c r="IX1732" s="305"/>
      <c r="IY1732" s="305"/>
      <c r="IZ1732" s="305"/>
      <c r="JA1732" s="305"/>
      <c r="JB1732" s="305"/>
      <c r="JC1732" s="307"/>
      <c r="JD1732" s="307"/>
      <c r="JE1732" s="307"/>
      <c r="JF1732" s="307"/>
      <c r="JG1732" s="307"/>
      <c r="JH1732" s="307"/>
      <c r="JI1732" s="307"/>
      <c r="JJ1732" s="305"/>
      <c r="JK1732" s="305"/>
      <c r="JL1732" s="305"/>
      <c r="JM1732" s="305"/>
      <c r="JN1732" s="305"/>
      <c r="JO1732" s="305"/>
      <c r="JP1732" s="305"/>
      <c r="JQ1732" s="305"/>
      <c r="JR1732" s="305"/>
      <c r="JS1732" s="305"/>
      <c r="JT1732" s="305"/>
      <c r="JU1732" s="305"/>
      <c r="JV1732" s="305"/>
      <c r="JW1732" s="305"/>
      <c r="JX1732" s="305"/>
      <c r="JY1732" s="305"/>
      <c r="JZ1732" s="305"/>
      <c r="KA1732" s="305"/>
      <c r="KB1732" s="305"/>
      <c r="KC1732" s="305"/>
      <c r="KD1732" s="307"/>
      <c r="KE1732" s="307"/>
      <c r="KF1732" s="307"/>
      <c r="KG1732" s="307"/>
      <c r="KH1732" s="307"/>
      <c r="KI1732" s="307"/>
      <c r="KJ1732" s="307"/>
      <c r="KK1732" s="307"/>
      <c r="KL1732" s="307"/>
      <c r="KM1732" s="307"/>
      <c r="KN1732" s="307"/>
      <c r="KO1732" s="307"/>
      <c r="KP1732" s="307"/>
      <c r="KQ1732" s="307"/>
      <c r="KR1732" s="307"/>
      <c r="KS1732" s="307"/>
      <c r="KT1732" s="307"/>
    </row>
    <row r="1733" spans="14:307" s="56" customFormat="1" ht="15" customHeight="1">
      <c r="N1733" s="311"/>
      <c r="O1733" s="311"/>
      <c r="P1733" s="311"/>
      <c r="Q1733" s="311"/>
      <c r="R1733" s="311"/>
      <c r="AG1733" s="57"/>
      <c r="AH1733" s="57"/>
      <c r="AI1733" s="57"/>
      <c r="AJ1733" s="57"/>
      <c r="AK1733" s="57"/>
      <c r="AL1733" s="57"/>
      <c r="AM1733" s="57"/>
      <c r="AN1733" s="57"/>
      <c r="AO1733" s="57"/>
      <c r="AP1733" s="57"/>
      <c r="AQ1733" s="57"/>
      <c r="AR1733" s="57"/>
      <c r="AS1733" s="57"/>
      <c r="AT1733" s="57"/>
      <c r="AU1733" s="57"/>
      <c r="AV1733" s="57"/>
      <c r="AW1733" s="57"/>
      <c r="AX1733" s="57"/>
      <c r="AY1733" s="57"/>
      <c r="AZ1733" s="57"/>
      <c r="BA1733" s="57"/>
      <c r="BB1733" s="57"/>
      <c r="BC1733" s="57"/>
      <c r="BD1733" s="57"/>
      <c r="BE1733" s="57"/>
      <c r="BF1733" s="57"/>
      <c r="BG1733" s="57"/>
      <c r="BH1733" s="57"/>
      <c r="BI1733" s="57"/>
      <c r="BJ1733" s="57"/>
      <c r="BK1733" s="57"/>
      <c r="BL1733" s="57"/>
      <c r="BM1733" s="57"/>
      <c r="BN1733" s="57"/>
      <c r="CB1733" s="307"/>
      <c r="CC1733" s="307"/>
      <c r="CD1733" s="307"/>
      <c r="CE1733" s="307"/>
      <c r="CF1733" s="307"/>
      <c r="CG1733" s="307"/>
      <c r="CH1733" s="307"/>
      <c r="CI1733" s="307"/>
      <c r="CJ1733" s="307"/>
      <c r="CK1733" s="307"/>
      <c r="CL1733" s="307"/>
      <c r="CM1733" s="307"/>
      <c r="CN1733" s="307"/>
      <c r="CO1733" s="307"/>
      <c r="CP1733" s="307"/>
      <c r="CQ1733" s="307"/>
      <c r="CR1733" s="307"/>
      <c r="CS1733" s="307"/>
      <c r="CT1733" s="307"/>
      <c r="CU1733" s="307"/>
      <c r="CV1733" s="307"/>
      <c r="CW1733" s="307"/>
      <c r="CX1733" s="307"/>
      <c r="CY1733" s="307"/>
      <c r="CZ1733" s="307"/>
      <c r="DA1733" s="307"/>
      <c r="DB1733" s="307"/>
      <c r="DC1733" s="307"/>
      <c r="DD1733" s="307"/>
      <c r="DE1733" s="307"/>
      <c r="DF1733" s="307"/>
      <c r="DG1733" s="307"/>
      <c r="DH1733" s="307"/>
      <c r="DI1733" s="390"/>
      <c r="DJ1733" s="390"/>
      <c r="DK1733" s="307"/>
      <c r="DL1733" s="307"/>
      <c r="DM1733" s="307"/>
      <c r="DN1733" s="307"/>
      <c r="DO1733" s="307"/>
      <c r="DP1733" s="307"/>
      <c r="DQ1733" s="307"/>
      <c r="DR1733" s="307"/>
      <c r="DS1733" s="307"/>
      <c r="DT1733" s="307"/>
      <c r="DU1733" s="307"/>
      <c r="DV1733" s="307"/>
      <c r="DW1733" s="307"/>
      <c r="DX1733" s="307"/>
      <c r="DY1733" s="307"/>
      <c r="DZ1733" s="307"/>
      <c r="EA1733" s="307"/>
      <c r="EB1733" s="307"/>
      <c r="EC1733" s="307"/>
      <c r="ED1733" s="307"/>
      <c r="EE1733" s="307"/>
      <c r="EF1733" s="307"/>
      <c r="EG1733" s="307"/>
      <c r="EH1733" s="307"/>
      <c r="EI1733" s="307"/>
      <c r="EJ1733" s="307"/>
      <c r="EK1733" s="307"/>
      <c r="EL1733" s="307"/>
      <c r="EM1733" s="307"/>
      <c r="EN1733" s="307"/>
      <c r="EO1733" s="307"/>
      <c r="EP1733" s="307"/>
      <c r="EQ1733" s="307"/>
      <c r="ER1733" s="307"/>
      <c r="ES1733" s="307"/>
      <c r="ET1733" s="307"/>
      <c r="EU1733" s="390"/>
      <c r="EV1733" s="390"/>
      <c r="EW1733" s="307"/>
      <c r="EX1733" s="307"/>
      <c r="EY1733" s="307"/>
      <c r="EZ1733" s="307"/>
      <c r="FA1733" s="307"/>
      <c r="FB1733" s="307"/>
      <c r="FC1733" s="307"/>
      <c r="FD1733" s="307"/>
      <c r="FE1733" s="307"/>
      <c r="FF1733" s="307"/>
      <c r="FG1733" s="307"/>
      <c r="FH1733" s="307"/>
      <c r="FI1733" s="307"/>
      <c r="FJ1733" s="307"/>
      <c r="FK1733" s="307"/>
      <c r="FL1733" s="307"/>
      <c r="FM1733" s="307"/>
      <c r="FN1733" s="307"/>
      <c r="FO1733" s="307"/>
      <c r="FP1733" s="307"/>
      <c r="FQ1733" s="307"/>
      <c r="FR1733" s="307"/>
      <c r="FS1733" s="307"/>
      <c r="FT1733" s="307"/>
      <c r="FU1733" s="307"/>
      <c r="FV1733" s="307"/>
      <c r="FW1733" s="307"/>
      <c r="FX1733" s="307"/>
      <c r="FY1733" s="307"/>
      <c r="FZ1733" s="307"/>
      <c r="GA1733" s="307"/>
      <c r="GB1733" s="307"/>
      <c r="GC1733" s="307"/>
      <c r="GD1733" s="307"/>
      <c r="GE1733" s="307"/>
      <c r="GF1733" s="307"/>
      <c r="GG1733" s="307"/>
      <c r="GH1733" s="307"/>
      <c r="GI1733" s="307"/>
      <c r="GJ1733" s="307"/>
      <c r="GK1733" s="307"/>
      <c r="GL1733" s="307"/>
      <c r="GM1733" s="307"/>
      <c r="GN1733" s="307"/>
      <c r="GO1733" s="307"/>
      <c r="GP1733" s="307"/>
      <c r="GQ1733" s="307"/>
      <c r="GR1733" s="307"/>
      <c r="GS1733" s="307"/>
      <c r="GT1733" s="307"/>
      <c r="GU1733" s="307"/>
      <c r="GV1733" s="307"/>
      <c r="GW1733" s="307"/>
      <c r="GX1733" s="307"/>
      <c r="GY1733" s="307"/>
      <c r="GZ1733" s="307"/>
      <c r="HA1733" s="307"/>
      <c r="HB1733" s="307"/>
      <c r="HC1733" s="307"/>
      <c r="HD1733" s="307"/>
      <c r="HE1733" s="307"/>
      <c r="HF1733" s="307"/>
      <c r="HG1733" s="307"/>
      <c r="HH1733" s="307"/>
      <c r="HI1733" s="307"/>
      <c r="HJ1733" s="307"/>
      <c r="HK1733" s="307"/>
      <c r="HL1733" s="307"/>
      <c r="HM1733" s="307"/>
      <c r="HN1733" s="307"/>
      <c r="HO1733" s="307"/>
      <c r="HP1733" s="307"/>
      <c r="HQ1733" s="307"/>
      <c r="HR1733" s="307"/>
      <c r="HS1733" s="307"/>
      <c r="HT1733" s="307"/>
      <c r="HU1733" s="307"/>
      <c r="HV1733" s="307"/>
      <c r="HW1733" s="307"/>
      <c r="HX1733" s="307"/>
      <c r="HY1733" s="307"/>
      <c r="HZ1733" s="307"/>
      <c r="IA1733" s="307"/>
      <c r="IB1733" s="307"/>
      <c r="IC1733" s="307"/>
      <c r="ID1733" s="307"/>
      <c r="IE1733" s="307"/>
      <c r="IF1733" s="307"/>
      <c r="IG1733" s="307"/>
      <c r="IH1733" s="307"/>
      <c r="II1733" s="307"/>
      <c r="IJ1733" s="307"/>
      <c r="IK1733" s="307"/>
      <c r="IL1733" s="305"/>
      <c r="IM1733" s="305"/>
      <c r="IN1733" s="305"/>
      <c r="IO1733" s="305"/>
      <c r="IP1733" s="305"/>
      <c r="IQ1733" s="305"/>
      <c r="IR1733" s="305"/>
      <c r="IS1733" s="305"/>
      <c r="IT1733" s="305"/>
      <c r="IU1733" s="305"/>
      <c r="IV1733" s="305"/>
      <c r="IW1733" s="305"/>
      <c r="IX1733" s="305"/>
      <c r="IY1733" s="305"/>
      <c r="IZ1733" s="305"/>
      <c r="JA1733" s="305"/>
      <c r="JB1733" s="305"/>
      <c r="JC1733" s="307"/>
      <c r="JD1733" s="307"/>
      <c r="JE1733" s="307"/>
      <c r="JF1733" s="307"/>
      <c r="JG1733" s="307"/>
      <c r="JH1733" s="307"/>
      <c r="JI1733" s="307"/>
      <c r="JJ1733" s="305"/>
      <c r="JK1733" s="305"/>
      <c r="JL1733" s="305"/>
      <c r="JM1733" s="305"/>
      <c r="JN1733" s="305"/>
      <c r="JO1733" s="305"/>
      <c r="JP1733" s="305"/>
      <c r="JQ1733" s="305"/>
      <c r="JR1733" s="305"/>
      <c r="JS1733" s="305"/>
      <c r="JT1733" s="305"/>
      <c r="JU1733" s="305"/>
      <c r="JV1733" s="305"/>
      <c r="JW1733" s="305"/>
      <c r="JX1733" s="305"/>
      <c r="JY1733" s="305"/>
      <c r="JZ1733" s="305"/>
      <c r="KA1733" s="305"/>
      <c r="KB1733" s="305"/>
      <c r="KC1733" s="305"/>
      <c r="KD1733" s="307"/>
      <c r="KE1733" s="307"/>
      <c r="KF1733" s="307"/>
      <c r="KG1733" s="307"/>
      <c r="KH1733" s="307"/>
      <c r="KI1733" s="307"/>
      <c r="KJ1733" s="307"/>
      <c r="KK1733" s="307"/>
      <c r="KL1733" s="307"/>
      <c r="KM1733" s="307"/>
      <c r="KN1733" s="307"/>
      <c r="KO1733" s="307"/>
      <c r="KP1733" s="307"/>
      <c r="KQ1733" s="307"/>
      <c r="KR1733" s="307"/>
      <c r="KS1733" s="307"/>
      <c r="KT1733" s="307"/>
    </row>
    <row r="1734" spans="14:307" s="56" customFormat="1" ht="15" customHeight="1">
      <c r="N1734" s="311"/>
      <c r="O1734" s="311"/>
      <c r="P1734" s="311"/>
      <c r="Q1734" s="311"/>
      <c r="R1734" s="311"/>
      <c r="AG1734" s="57"/>
      <c r="AH1734" s="57"/>
      <c r="AI1734" s="57"/>
      <c r="AJ1734" s="57"/>
      <c r="AK1734" s="57"/>
      <c r="AL1734" s="57"/>
      <c r="AM1734" s="57"/>
      <c r="AN1734" s="57"/>
      <c r="AO1734" s="57"/>
      <c r="AP1734" s="57"/>
      <c r="AQ1734" s="57"/>
      <c r="AR1734" s="57"/>
      <c r="AS1734" s="57"/>
      <c r="AT1734" s="57"/>
      <c r="AU1734" s="57"/>
      <c r="AV1734" s="57"/>
      <c r="AW1734" s="57"/>
      <c r="AX1734" s="57"/>
      <c r="AY1734" s="57"/>
      <c r="AZ1734" s="57"/>
      <c r="BA1734" s="57"/>
      <c r="BB1734" s="57"/>
      <c r="BC1734" s="57"/>
      <c r="BD1734" s="57"/>
      <c r="BE1734" s="57"/>
      <c r="BF1734" s="57"/>
      <c r="BG1734" s="57"/>
      <c r="BH1734" s="57"/>
      <c r="BI1734" s="57"/>
      <c r="BJ1734" s="57"/>
      <c r="BK1734" s="57"/>
      <c r="BL1734" s="57"/>
      <c r="BM1734" s="57"/>
      <c r="BN1734" s="57"/>
      <c r="CB1734" s="307"/>
      <c r="CC1734" s="307"/>
      <c r="CD1734" s="307"/>
      <c r="CE1734" s="307"/>
      <c r="CF1734" s="307"/>
      <c r="CG1734" s="307"/>
      <c r="CH1734" s="307"/>
      <c r="CI1734" s="307"/>
      <c r="CJ1734" s="307"/>
      <c r="CK1734" s="307"/>
      <c r="CL1734" s="307"/>
      <c r="CM1734" s="307"/>
      <c r="CN1734" s="307"/>
      <c r="CO1734" s="307"/>
      <c r="CP1734" s="307"/>
      <c r="CQ1734" s="307"/>
      <c r="CR1734" s="307"/>
      <c r="CS1734" s="307"/>
      <c r="CT1734" s="307"/>
      <c r="CU1734" s="307"/>
      <c r="CV1734" s="307"/>
      <c r="CW1734" s="307"/>
      <c r="CX1734" s="307"/>
      <c r="CY1734" s="307"/>
      <c r="CZ1734" s="307"/>
      <c r="DA1734" s="307"/>
      <c r="DB1734" s="307"/>
      <c r="DC1734" s="307"/>
      <c r="DD1734" s="307"/>
      <c r="DE1734" s="307"/>
      <c r="DF1734" s="307"/>
      <c r="DG1734" s="307"/>
      <c r="DH1734" s="307"/>
      <c r="DI1734" s="390"/>
      <c r="DJ1734" s="390"/>
      <c r="DK1734" s="307"/>
      <c r="DL1734" s="307"/>
      <c r="DM1734" s="307"/>
      <c r="DN1734" s="307"/>
      <c r="DO1734" s="307"/>
      <c r="DP1734" s="307"/>
      <c r="DQ1734" s="307"/>
      <c r="DR1734" s="307"/>
      <c r="DS1734" s="307"/>
      <c r="DT1734" s="307"/>
      <c r="DU1734" s="307"/>
      <c r="DV1734" s="307"/>
      <c r="DW1734" s="307"/>
      <c r="DX1734" s="307"/>
      <c r="DY1734" s="307"/>
      <c r="DZ1734" s="307"/>
      <c r="EA1734" s="307"/>
      <c r="EB1734" s="307"/>
      <c r="EC1734" s="307"/>
      <c r="ED1734" s="307"/>
      <c r="EE1734" s="307"/>
      <c r="EF1734" s="307"/>
      <c r="EG1734" s="307"/>
      <c r="EH1734" s="307"/>
      <c r="EI1734" s="307"/>
      <c r="EJ1734" s="307"/>
      <c r="EK1734" s="307"/>
      <c r="EL1734" s="307"/>
      <c r="EM1734" s="307"/>
      <c r="EN1734" s="307"/>
      <c r="EO1734" s="307"/>
      <c r="EP1734" s="307"/>
      <c r="EQ1734" s="307"/>
      <c r="ER1734" s="307"/>
      <c r="ES1734" s="307"/>
      <c r="ET1734" s="307"/>
      <c r="EU1734" s="390"/>
      <c r="EV1734" s="390"/>
      <c r="EW1734" s="307"/>
      <c r="EX1734" s="307"/>
      <c r="EY1734" s="307"/>
      <c r="EZ1734" s="307"/>
      <c r="FA1734" s="307"/>
      <c r="FB1734" s="307"/>
      <c r="FC1734" s="307"/>
      <c r="FD1734" s="307"/>
      <c r="FE1734" s="307"/>
      <c r="FF1734" s="307"/>
      <c r="FG1734" s="307"/>
      <c r="FH1734" s="307"/>
      <c r="FI1734" s="307"/>
      <c r="FJ1734" s="307"/>
      <c r="FK1734" s="307"/>
      <c r="FL1734" s="307"/>
      <c r="FM1734" s="307"/>
      <c r="FN1734" s="307"/>
      <c r="FO1734" s="307"/>
      <c r="FP1734" s="307"/>
      <c r="FQ1734" s="307"/>
      <c r="FR1734" s="307"/>
      <c r="FS1734" s="307"/>
      <c r="FT1734" s="307"/>
      <c r="FU1734" s="307"/>
      <c r="FV1734" s="307"/>
      <c r="FW1734" s="307"/>
      <c r="FX1734" s="307"/>
      <c r="FY1734" s="307"/>
      <c r="FZ1734" s="307"/>
      <c r="GA1734" s="307"/>
      <c r="GB1734" s="307"/>
      <c r="GC1734" s="307"/>
      <c r="GD1734" s="307"/>
      <c r="GE1734" s="307"/>
      <c r="GF1734" s="307"/>
      <c r="GG1734" s="307"/>
      <c r="GH1734" s="307"/>
      <c r="GI1734" s="307"/>
      <c r="GJ1734" s="307"/>
      <c r="GK1734" s="307"/>
      <c r="GL1734" s="307"/>
      <c r="GM1734" s="307"/>
      <c r="GN1734" s="307"/>
      <c r="GO1734" s="307"/>
      <c r="GP1734" s="307"/>
      <c r="GQ1734" s="307"/>
      <c r="GR1734" s="307"/>
      <c r="GS1734" s="307"/>
      <c r="GT1734" s="307"/>
      <c r="GU1734" s="307"/>
      <c r="GV1734" s="307"/>
      <c r="GW1734" s="307"/>
      <c r="GX1734" s="307"/>
      <c r="GY1734" s="307"/>
      <c r="GZ1734" s="307"/>
      <c r="HA1734" s="307"/>
      <c r="HB1734" s="307"/>
      <c r="HC1734" s="307"/>
      <c r="HD1734" s="307"/>
      <c r="HE1734" s="307"/>
      <c r="HF1734" s="307"/>
      <c r="HG1734" s="307"/>
      <c r="HH1734" s="307"/>
      <c r="HI1734" s="307"/>
      <c r="HJ1734" s="307"/>
      <c r="HK1734" s="307"/>
      <c r="HL1734" s="307"/>
      <c r="HM1734" s="307"/>
      <c r="HN1734" s="307"/>
      <c r="HO1734" s="307"/>
      <c r="HP1734" s="307"/>
      <c r="HQ1734" s="307"/>
      <c r="HR1734" s="307"/>
      <c r="HS1734" s="307"/>
      <c r="HT1734" s="307"/>
      <c r="HU1734" s="307"/>
      <c r="HV1734" s="307"/>
      <c r="HW1734" s="307"/>
      <c r="HX1734" s="307"/>
      <c r="HY1734" s="307"/>
      <c r="HZ1734" s="307"/>
      <c r="IA1734" s="307"/>
      <c r="IB1734" s="307"/>
      <c r="IC1734" s="307"/>
      <c r="ID1734" s="307"/>
      <c r="IE1734" s="307"/>
      <c r="IF1734" s="307"/>
      <c r="IG1734" s="307"/>
      <c r="IH1734" s="307"/>
      <c r="II1734" s="307"/>
      <c r="IJ1734" s="307"/>
      <c r="IK1734" s="307"/>
      <c r="IL1734" s="305"/>
      <c r="IM1734" s="305"/>
      <c r="IN1734" s="305"/>
      <c r="IO1734" s="305"/>
      <c r="IP1734" s="305"/>
      <c r="IQ1734" s="305"/>
      <c r="IR1734" s="305"/>
      <c r="IS1734" s="305"/>
      <c r="IT1734" s="305"/>
      <c r="IU1734" s="305"/>
      <c r="IV1734" s="305"/>
      <c r="IW1734" s="305"/>
      <c r="IX1734" s="305"/>
      <c r="IY1734" s="305"/>
      <c r="IZ1734" s="305"/>
      <c r="JA1734" s="305"/>
      <c r="JB1734" s="305"/>
      <c r="JC1734" s="307"/>
      <c r="JD1734" s="307"/>
      <c r="JE1734" s="307"/>
      <c r="JF1734" s="307"/>
      <c r="JG1734" s="307"/>
      <c r="JH1734" s="307"/>
      <c r="JI1734" s="307"/>
      <c r="JJ1734" s="305"/>
      <c r="JK1734" s="305"/>
      <c r="JL1734" s="305"/>
      <c r="JM1734" s="305"/>
      <c r="JN1734" s="305"/>
      <c r="JO1734" s="305"/>
      <c r="JP1734" s="305"/>
      <c r="JQ1734" s="305"/>
      <c r="JR1734" s="305"/>
      <c r="JS1734" s="305"/>
      <c r="JT1734" s="305"/>
      <c r="JU1734" s="305"/>
      <c r="JV1734" s="305"/>
      <c r="JW1734" s="305"/>
      <c r="JX1734" s="305"/>
      <c r="JY1734" s="305"/>
      <c r="JZ1734" s="305"/>
      <c r="KA1734" s="305"/>
      <c r="KB1734" s="305"/>
      <c r="KC1734" s="305"/>
      <c r="KD1734" s="307"/>
      <c r="KE1734" s="307"/>
      <c r="KF1734" s="307"/>
      <c r="KG1734" s="307"/>
      <c r="KH1734" s="307"/>
      <c r="KI1734" s="307"/>
      <c r="KJ1734" s="307"/>
      <c r="KK1734" s="307"/>
      <c r="KL1734" s="307"/>
      <c r="KM1734" s="307"/>
      <c r="KN1734" s="307"/>
      <c r="KO1734" s="307"/>
      <c r="KP1734" s="307"/>
      <c r="KQ1734" s="307"/>
      <c r="KR1734" s="307"/>
      <c r="KS1734" s="307"/>
      <c r="KT1734" s="307"/>
    </row>
    <row r="1735" spans="14:307" s="56" customFormat="1" ht="15" customHeight="1">
      <c r="N1735" s="311"/>
      <c r="O1735" s="311"/>
      <c r="P1735" s="311"/>
      <c r="Q1735" s="311"/>
      <c r="R1735" s="311"/>
      <c r="AG1735" s="57"/>
      <c r="AH1735" s="57"/>
      <c r="AI1735" s="57"/>
      <c r="AJ1735" s="57"/>
      <c r="AK1735" s="57"/>
      <c r="AL1735" s="57"/>
      <c r="AM1735" s="57"/>
      <c r="AN1735" s="57"/>
      <c r="AO1735" s="57"/>
      <c r="AP1735" s="57"/>
      <c r="AQ1735" s="57"/>
      <c r="AR1735" s="57"/>
      <c r="AS1735" s="57"/>
      <c r="AT1735" s="57"/>
      <c r="AU1735" s="57"/>
      <c r="AV1735" s="57"/>
      <c r="AW1735" s="57"/>
      <c r="AX1735" s="57"/>
      <c r="AY1735" s="57"/>
      <c r="AZ1735" s="57"/>
      <c r="BA1735" s="57"/>
      <c r="BB1735" s="57"/>
      <c r="BC1735" s="57"/>
      <c r="BD1735" s="57"/>
      <c r="BE1735" s="57"/>
      <c r="BF1735" s="57"/>
      <c r="BG1735" s="57"/>
      <c r="BH1735" s="57"/>
      <c r="BI1735" s="57"/>
      <c r="BJ1735" s="57"/>
      <c r="BK1735" s="57"/>
      <c r="BL1735" s="57"/>
      <c r="BM1735" s="57"/>
      <c r="BN1735" s="57"/>
      <c r="CB1735" s="307"/>
      <c r="CC1735" s="307"/>
      <c r="CD1735" s="307"/>
      <c r="CE1735" s="307"/>
      <c r="CF1735" s="307"/>
      <c r="CG1735" s="307"/>
      <c r="CH1735" s="307"/>
      <c r="CI1735" s="307"/>
      <c r="CJ1735" s="307"/>
      <c r="CK1735" s="307"/>
      <c r="CL1735" s="307"/>
      <c r="CM1735" s="307"/>
      <c r="CN1735" s="307"/>
      <c r="CO1735" s="307"/>
      <c r="CP1735" s="307"/>
      <c r="CQ1735" s="307"/>
      <c r="CR1735" s="307"/>
      <c r="CS1735" s="307"/>
      <c r="CT1735" s="307"/>
      <c r="CU1735" s="307"/>
      <c r="CV1735" s="307"/>
      <c r="CW1735" s="307"/>
      <c r="CX1735" s="307"/>
      <c r="CY1735" s="307"/>
      <c r="CZ1735" s="307"/>
      <c r="DA1735" s="307"/>
      <c r="DB1735" s="307"/>
      <c r="DC1735" s="307"/>
      <c r="DD1735" s="307"/>
      <c r="DE1735" s="307"/>
      <c r="DF1735" s="307"/>
      <c r="DG1735" s="307"/>
      <c r="DH1735" s="307"/>
      <c r="DI1735" s="390"/>
      <c r="DJ1735" s="390"/>
      <c r="DK1735" s="307"/>
      <c r="DL1735" s="305"/>
      <c r="DM1735" s="307"/>
      <c r="DN1735" s="307"/>
      <c r="DO1735" s="307"/>
      <c r="DP1735" s="307"/>
      <c r="DQ1735" s="307"/>
      <c r="DR1735" s="307"/>
      <c r="DS1735" s="307"/>
      <c r="DT1735" s="307"/>
      <c r="DU1735" s="307"/>
      <c r="DV1735" s="307"/>
      <c r="DW1735" s="307"/>
      <c r="DX1735" s="307"/>
      <c r="DY1735" s="307"/>
      <c r="DZ1735" s="307"/>
      <c r="EA1735" s="307"/>
      <c r="EB1735" s="307"/>
      <c r="EC1735" s="307"/>
      <c r="ED1735" s="307"/>
      <c r="EE1735" s="307"/>
      <c r="EF1735" s="307"/>
      <c r="EG1735" s="307"/>
      <c r="EH1735" s="307"/>
      <c r="EI1735" s="307"/>
      <c r="EJ1735" s="307"/>
      <c r="EK1735" s="307"/>
      <c r="EL1735" s="307"/>
      <c r="EM1735" s="307"/>
      <c r="EN1735" s="307"/>
      <c r="EO1735" s="307"/>
      <c r="EP1735" s="307"/>
      <c r="EQ1735" s="307"/>
      <c r="ER1735" s="307"/>
      <c r="ES1735" s="307"/>
      <c r="ET1735" s="307"/>
      <c r="EU1735" s="390"/>
      <c r="EV1735" s="390"/>
      <c r="EW1735" s="307"/>
      <c r="EX1735" s="307"/>
      <c r="EY1735" s="307"/>
      <c r="EZ1735" s="307"/>
      <c r="FA1735" s="307"/>
      <c r="FB1735" s="307"/>
      <c r="FC1735" s="307"/>
      <c r="FD1735" s="307"/>
      <c r="FE1735" s="307"/>
      <c r="FF1735" s="307"/>
      <c r="FG1735" s="307"/>
      <c r="FH1735" s="307"/>
      <c r="FI1735" s="307"/>
      <c r="FJ1735" s="307"/>
      <c r="FK1735" s="307"/>
      <c r="FL1735" s="307"/>
      <c r="FM1735" s="307"/>
      <c r="FN1735" s="307"/>
      <c r="FO1735" s="307"/>
      <c r="FP1735" s="307"/>
      <c r="FQ1735" s="307"/>
      <c r="FR1735" s="307"/>
      <c r="FS1735" s="307"/>
      <c r="FT1735" s="307"/>
      <c r="FU1735" s="307"/>
      <c r="FV1735" s="307"/>
      <c r="FW1735" s="307"/>
      <c r="FX1735" s="307"/>
      <c r="FY1735" s="307"/>
      <c r="FZ1735" s="307"/>
      <c r="GA1735" s="307"/>
      <c r="GB1735" s="307"/>
      <c r="GC1735" s="307"/>
      <c r="GD1735" s="307"/>
      <c r="GE1735" s="307"/>
      <c r="GF1735" s="307"/>
      <c r="GG1735" s="307"/>
      <c r="GH1735" s="307"/>
      <c r="GI1735" s="307"/>
      <c r="GJ1735" s="307"/>
      <c r="GK1735" s="307"/>
      <c r="GL1735" s="307"/>
      <c r="GM1735" s="307"/>
      <c r="GN1735" s="307"/>
      <c r="GO1735" s="307"/>
      <c r="GP1735" s="307"/>
      <c r="GQ1735" s="307"/>
      <c r="GR1735" s="307"/>
      <c r="GS1735" s="307"/>
      <c r="GT1735" s="307"/>
      <c r="GU1735" s="307"/>
      <c r="GV1735" s="307"/>
      <c r="GW1735" s="307"/>
      <c r="GX1735" s="307"/>
      <c r="GY1735" s="307"/>
      <c r="GZ1735" s="307"/>
      <c r="HA1735" s="307"/>
      <c r="HB1735" s="307"/>
      <c r="HC1735" s="307"/>
      <c r="HD1735" s="307"/>
      <c r="HE1735" s="307"/>
      <c r="HF1735" s="307"/>
      <c r="HG1735" s="307"/>
      <c r="HH1735" s="307"/>
      <c r="HI1735" s="307"/>
      <c r="HJ1735" s="307"/>
      <c r="HK1735" s="307"/>
      <c r="HL1735" s="307"/>
      <c r="HM1735" s="307"/>
      <c r="HN1735" s="307"/>
      <c r="HO1735" s="307"/>
      <c r="HP1735" s="307"/>
      <c r="HQ1735" s="307"/>
      <c r="HR1735" s="307"/>
      <c r="HS1735" s="307"/>
      <c r="HT1735" s="307"/>
      <c r="HU1735" s="307"/>
      <c r="HV1735" s="307"/>
      <c r="HW1735" s="307"/>
      <c r="HX1735" s="307"/>
      <c r="HY1735" s="307"/>
      <c r="HZ1735" s="307"/>
      <c r="IA1735" s="307"/>
      <c r="IB1735" s="307"/>
      <c r="IC1735" s="307"/>
      <c r="ID1735" s="307"/>
      <c r="IE1735" s="307"/>
      <c r="IF1735" s="307"/>
      <c r="IG1735" s="307"/>
      <c r="IH1735" s="307"/>
      <c r="II1735" s="307"/>
      <c r="IJ1735" s="307"/>
      <c r="IK1735" s="307"/>
      <c r="IL1735" s="305"/>
      <c r="IM1735" s="305"/>
      <c r="IN1735" s="305"/>
      <c r="IO1735" s="305"/>
      <c r="IP1735" s="305"/>
      <c r="IQ1735" s="305"/>
      <c r="IR1735" s="305"/>
      <c r="IS1735" s="305"/>
      <c r="IT1735" s="305"/>
      <c r="IU1735" s="305"/>
      <c r="IV1735" s="305"/>
      <c r="IW1735" s="305"/>
      <c r="IX1735" s="305"/>
      <c r="IY1735" s="305"/>
      <c r="IZ1735" s="305"/>
      <c r="JA1735" s="305"/>
      <c r="JB1735" s="305"/>
      <c r="JC1735" s="307"/>
      <c r="JD1735" s="307"/>
      <c r="JE1735" s="307"/>
      <c r="JF1735" s="307"/>
      <c r="JG1735" s="307"/>
      <c r="JH1735" s="307"/>
      <c r="JI1735" s="307"/>
      <c r="JJ1735" s="305"/>
      <c r="JK1735" s="305"/>
      <c r="JL1735" s="305"/>
      <c r="JM1735" s="305"/>
      <c r="JN1735" s="305"/>
      <c r="JO1735" s="305"/>
      <c r="JP1735" s="305"/>
      <c r="JQ1735" s="305"/>
      <c r="JR1735" s="305"/>
      <c r="JS1735" s="305"/>
      <c r="JT1735" s="305"/>
      <c r="JU1735" s="305"/>
      <c r="JV1735" s="305"/>
      <c r="JW1735" s="305"/>
      <c r="JX1735" s="305"/>
      <c r="JY1735" s="305"/>
      <c r="JZ1735" s="305"/>
      <c r="KA1735" s="305"/>
      <c r="KB1735" s="305"/>
      <c r="KC1735" s="305"/>
      <c r="KD1735" s="307"/>
      <c r="KE1735" s="307"/>
      <c r="KF1735" s="307"/>
      <c r="KG1735" s="307"/>
      <c r="KH1735" s="307"/>
      <c r="KI1735" s="307"/>
      <c r="KJ1735" s="307"/>
      <c r="KK1735" s="307"/>
      <c r="KL1735" s="307"/>
      <c r="KM1735" s="307"/>
      <c r="KN1735" s="307"/>
      <c r="KO1735" s="307"/>
      <c r="KP1735" s="307"/>
      <c r="KQ1735" s="307"/>
      <c r="KR1735" s="307"/>
      <c r="KS1735" s="307"/>
      <c r="KT1735" s="307"/>
    </row>
    <row r="1736" spans="14:307" s="56" customFormat="1" ht="15" customHeight="1">
      <c r="N1736" s="311"/>
      <c r="O1736" s="311"/>
      <c r="P1736" s="311"/>
      <c r="Q1736" s="311"/>
      <c r="R1736" s="311"/>
      <c r="AG1736" s="57"/>
      <c r="AH1736" s="57"/>
      <c r="AI1736" s="57"/>
      <c r="AJ1736" s="57"/>
      <c r="AK1736" s="57"/>
      <c r="AL1736" s="57"/>
      <c r="AM1736" s="57"/>
      <c r="AN1736" s="57"/>
      <c r="AO1736" s="57"/>
      <c r="AP1736" s="57"/>
      <c r="AQ1736" s="57"/>
      <c r="AR1736" s="57"/>
      <c r="AS1736" s="57"/>
      <c r="AT1736" s="57"/>
      <c r="AU1736" s="57"/>
      <c r="AV1736" s="57"/>
      <c r="AW1736" s="57"/>
      <c r="AX1736" s="57"/>
      <c r="AY1736" s="57"/>
      <c r="AZ1736" s="57"/>
      <c r="BA1736" s="57"/>
      <c r="BB1736" s="57"/>
      <c r="BC1736" s="57"/>
      <c r="BD1736" s="57"/>
      <c r="BE1736" s="57"/>
      <c r="BF1736" s="57"/>
      <c r="BG1736" s="57"/>
      <c r="BH1736" s="57"/>
      <c r="BI1736" s="57"/>
      <c r="BJ1736" s="57"/>
      <c r="BK1736" s="57"/>
      <c r="BL1736" s="57"/>
      <c r="BM1736" s="57"/>
      <c r="BN1736" s="57"/>
      <c r="CB1736" s="307"/>
      <c r="CC1736" s="307"/>
      <c r="CD1736" s="307"/>
      <c r="CE1736" s="307"/>
      <c r="CF1736" s="307"/>
      <c r="CG1736" s="307"/>
      <c r="CH1736" s="307"/>
      <c r="CI1736" s="307"/>
      <c r="CJ1736" s="307"/>
      <c r="CK1736" s="307"/>
      <c r="CL1736" s="307"/>
      <c r="CM1736" s="307"/>
      <c r="CN1736" s="307"/>
      <c r="CO1736" s="307"/>
      <c r="CP1736" s="307"/>
      <c r="CQ1736" s="307"/>
      <c r="CR1736" s="307"/>
      <c r="CS1736" s="307"/>
      <c r="CT1736" s="307"/>
      <c r="CU1736" s="307"/>
      <c r="CV1736" s="307"/>
      <c r="CW1736" s="307"/>
      <c r="CX1736" s="307"/>
      <c r="CY1736" s="307"/>
      <c r="CZ1736" s="307"/>
      <c r="DA1736" s="307"/>
      <c r="DB1736" s="307"/>
      <c r="DC1736" s="307"/>
      <c r="DD1736" s="307"/>
      <c r="DE1736" s="307"/>
      <c r="DF1736" s="307"/>
      <c r="DG1736" s="307"/>
      <c r="DH1736" s="307"/>
      <c r="DI1736" s="390"/>
      <c r="DJ1736" s="390"/>
      <c r="DK1736" s="307"/>
      <c r="DL1736" s="305"/>
      <c r="DM1736" s="307"/>
      <c r="DN1736" s="307"/>
      <c r="DO1736" s="307"/>
      <c r="DP1736" s="307"/>
      <c r="DQ1736" s="307"/>
      <c r="DR1736" s="307"/>
      <c r="DS1736" s="307"/>
      <c r="DT1736" s="307"/>
      <c r="DU1736" s="307"/>
      <c r="DV1736" s="307"/>
      <c r="DW1736" s="307"/>
      <c r="DX1736" s="307"/>
      <c r="DY1736" s="307"/>
      <c r="DZ1736" s="307"/>
      <c r="EA1736" s="307"/>
      <c r="EB1736" s="307"/>
      <c r="EC1736" s="307"/>
      <c r="ED1736" s="307"/>
      <c r="EE1736" s="307"/>
      <c r="EF1736" s="307"/>
      <c r="EG1736" s="307"/>
      <c r="EH1736" s="307"/>
      <c r="EI1736" s="307"/>
      <c r="EJ1736" s="307"/>
      <c r="EK1736" s="307"/>
      <c r="EL1736" s="307"/>
      <c r="EM1736" s="307"/>
      <c r="EN1736" s="307"/>
      <c r="EO1736" s="307"/>
      <c r="EP1736" s="307"/>
      <c r="EQ1736" s="307"/>
      <c r="ER1736" s="307"/>
      <c r="ES1736" s="307"/>
      <c r="ET1736" s="307"/>
      <c r="EU1736" s="390"/>
      <c r="EV1736" s="390"/>
      <c r="EW1736" s="307"/>
      <c r="EX1736" s="307"/>
      <c r="EY1736" s="307"/>
      <c r="EZ1736" s="307"/>
      <c r="FA1736" s="307"/>
      <c r="FB1736" s="307"/>
      <c r="FC1736" s="307"/>
      <c r="FD1736" s="307"/>
      <c r="FE1736" s="307"/>
      <c r="FF1736" s="307"/>
      <c r="FG1736" s="307"/>
      <c r="FH1736" s="307"/>
      <c r="FI1736" s="307"/>
      <c r="FJ1736" s="307"/>
      <c r="FK1736" s="307"/>
      <c r="FL1736" s="307"/>
      <c r="FM1736" s="307"/>
      <c r="FN1736" s="307"/>
      <c r="FO1736" s="307"/>
      <c r="FP1736" s="307"/>
      <c r="FQ1736" s="307"/>
      <c r="FR1736" s="307"/>
      <c r="FS1736" s="307"/>
      <c r="FT1736" s="307"/>
      <c r="FU1736" s="307"/>
      <c r="FV1736" s="307"/>
      <c r="FW1736" s="307"/>
      <c r="FX1736" s="307"/>
      <c r="FY1736" s="307"/>
      <c r="FZ1736" s="307"/>
      <c r="GA1736" s="307"/>
      <c r="GB1736" s="307"/>
      <c r="GC1736" s="307"/>
      <c r="GD1736" s="307"/>
      <c r="GE1736" s="307"/>
      <c r="GF1736" s="307"/>
      <c r="GG1736" s="307"/>
      <c r="GH1736" s="307"/>
      <c r="GI1736" s="307"/>
      <c r="GJ1736" s="307"/>
      <c r="GK1736" s="307"/>
      <c r="GL1736" s="307"/>
      <c r="GM1736" s="307"/>
      <c r="GN1736" s="307"/>
      <c r="GO1736" s="307"/>
      <c r="GP1736" s="307"/>
      <c r="GQ1736" s="307"/>
      <c r="GR1736" s="307"/>
      <c r="GS1736" s="307"/>
      <c r="GT1736" s="307"/>
      <c r="GU1736" s="307"/>
      <c r="GV1736" s="307"/>
      <c r="GW1736" s="307"/>
      <c r="GX1736" s="307"/>
      <c r="GY1736" s="307"/>
      <c r="GZ1736" s="307"/>
      <c r="HA1736" s="307"/>
      <c r="HB1736" s="307"/>
      <c r="HC1736" s="307"/>
      <c r="HD1736" s="307"/>
      <c r="HE1736" s="307"/>
      <c r="HF1736" s="307"/>
      <c r="HG1736" s="307"/>
      <c r="HH1736" s="307"/>
      <c r="HI1736" s="307"/>
      <c r="HJ1736" s="307"/>
      <c r="HK1736" s="307"/>
      <c r="HL1736" s="307"/>
      <c r="HM1736" s="307"/>
      <c r="HN1736" s="307"/>
      <c r="HO1736" s="307"/>
      <c r="HP1736" s="307"/>
      <c r="HQ1736" s="307"/>
      <c r="HR1736" s="307"/>
      <c r="HS1736" s="307"/>
      <c r="HT1736" s="307"/>
      <c r="HU1736" s="307"/>
      <c r="HV1736" s="307"/>
      <c r="HW1736" s="307"/>
      <c r="HX1736" s="307"/>
      <c r="HY1736" s="307"/>
      <c r="HZ1736" s="307"/>
      <c r="IA1736" s="307"/>
      <c r="IB1736" s="307"/>
      <c r="IC1736" s="307"/>
      <c r="ID1736" s="307"/>
      <c r="IE1736" s="307"/>
      <c r="IF1736" s="307"/>
      <c r="IG1736" s="307"/>
      <c r="IH1736" s="307"/>
      <c r="II1736" s="307"/>
      <c r="IJ1736" s="307"/>
      <c r="IK1736" s="307"/>
      <c r="IL1736" s="305"/>
      <c r="IM1736" s="305"/>
      <c r="IN1736" s="305"/>
      <c r="IO1736" s="305"/>
      <c r="IP1736" s="305"/>
      <c r="IQ1736" s="305"/>
      <c r="IR1736" s="305"/>
      <c r="IS1736" s="305"/>
      <c r="IT1736" s="305"/>
      <c r="IU1736" s="305"/>
      <c r="IV1736" s="305"/>
      <c r="IW1736" s="305"/>
      <c r="IX1736" s="305"/>
      <c r="IY1736" s="305"/>
      <c r="IZ1736" s="305"/>
      <c r="JA1736" s="305"/>
      <c r="JB1736" s="305"/>
      <c r="JC1736" s="307"/>
      <c r="JD1736" s="307"/>
      <c r="JE1736" s="307"/>
      <c r="JF1736" s="307"/>
      <c r="JG1736" s="307"/>
      <c r="JH1736" s="307"/>
      <c r="JI1736" s="307"/>
      <c r="JJ1736" s="305"/>
      <c r="JK1736" s="305"/>
      <c r="JL1736" s="305"/>
      <c r="JM1736" s="305"/>
      <c r="JN1736" s="305"/>
      <c r="JO1736" s="305"/>
      <c r="JP1736" s="305"/>
      <c r="JQ1736" s="305"/>
      <c r="JR1736" s="305"/>
      <c r="JS1736" s="305"/>
      <c r="JT1736" s="305"/>
      <c r="JU1736" s="305"/>
      <c r="JV1736" s="305"/>
      <c r="JW1736" s="305"/>
      <c r="JX1736" s="305"/>
      <c r="JY1736" s="305"/>
      <c r="JZ1736" s="305"/>
      <c r="KA1736" s="305"/>
      <c r="KB1736" s="305"/>
      <c r="KC1736" s="305"/>
      <c r="KD1736" s="307"/>
      <c r="KE1736" s="307"/>
      <c r="KF1736" s="307"/>
      <c r="KG1736" s="307"/>
      <c r="KH1736" s="307"/>
      <c r="KI1736" s="307"/>
      <c r="KJ1736" s="307"/>
      <c r="KK1736" s="307"/>
      <c r="KL1736" s="307"/>
      <c r="KM1736" s="307"/>
      <c r="KN1736" s="307"/>
      <c r="KO1736" s="307"/>
      <c r="KP1736" s="307"/>
      <c r="KQ1736" s="307"/>
      <c r="KR1736" s="307"/>
      <c r="KS1736" s="307"/>
      <c r="KT1736" s="307"/>
    </row>
    <row r="1737" spans="14:307" s="56" customFormat="1" ht="15" customHeight="1">
      <c r="N1737" s="311"/>
      <c r="O1737" s="311"/>
      <c r="P1737" s="311"/>
      <c r="Q1737" s="311"/>
      <c r="R1737" s="311"/>
      <c r="AG1737" s="57"/>
      <c r="AH1737" s="57"/>
      <c r="AI1737" s="57"/>
      <c r="AJ1737" s="57"/>
      <c r="AK1737" s="57"/>
      <c r="AL1737" s="57"/>
      <c r="AM1737" s="57"/>
      <c r="AN1737" s="57"/>
      <c r="AO1737" s="57"/>
      <c r="AP1737" s="57"/>
      <c r="AQ1737" s="57"/>
      <c r="AR1737" s="57"/>
      <c r="AS1737" s="57"/>
      <c r="AT1737" s="57"/>
      <c r="AU1737" s="57"/>
      <c r="AV1737" s="57"/>
      <c r="AW1737" s="57"/>
      <c r="AX1737" s="57"/>
      <c r="AY1737" s="57"/>
      <c r="AZ1737" s="57"/>
      <c r="BA1737" s="57"/>
      <c r="BB1737" s="57"/>
      <c r="BC1737" s="57"/>
      <c r="BD1737" s="57"/>
      <c r="BE1737" s="57"/>
      <c r="BF1737" s="57"/>
      <c r="BG1737" s="57"/>
      <c r="BH1737" s="57"/>
      <c r="BI1737" s="57"/>
      <c r="BJ1737" s="57"/>
      <c r="BK1737" s="57"/>
      <c r="BL1737" s="57"/>
      <c r="BM1737" s="57"/>
      <c r="BN1737" s="57"/>
      <c r="CB1737" s="307"/>
      <c r="CC1737" s="307"/>
      <c r="CD1737" s="307"/>
      <c r="CE1737" s="307"/>
      <c r="CF1737" s="307"/>
      <c r="CG1737" s="307"/>
      <c r="CH1737" s="307"/>
      <c r="CI1737" s="307"/>
      <c r="CJ1737" s="307"/>
      <c r="CK1737" s="307"/>
      <c r="CL1737" s="307"/>
      <c r="CM1737" s="307"/>
      <c r="CN1737" s="307"/>
      <c r="CO1737" s="307"/>
      <c r="CP1737" s="307"/>
      <c r="CQ1737" s="307"/>
      <c r="CR1737" s="307"/>
      <c r="CS1737" s="307"/>
      <c r="CT1737" s="307"/>
      <c r="CU1737" s="307"/>
      <c r="CV1737" s="307"/>
      <c r="CW1737" s="307"/>
      <c r="CX1737" s="307"/>
      <c r="CY1737" s="307"/>
      <c r="CZ1737" s="307"/>
      <c r="DA1737" s="307"/>
      <c r="DB1737" s="307"/>
      <c r="DC1737" s="307"/>
      <c r="DD1737" s="307"/>
      <c r="DE1737" s="307"/>
      <c r="DF1737" s="307"/>
      <c r="DG1737" s="307"/>
      <c r="DH1737" s="307"/>
      <c r="DI1737" s="390"/>
      <c r="DJ1737" s="390"/>
      <c r="DK1737" s="305"/>
      <c r="DL1737" s="305"/>
      <c r="DM1737" s="307"/>
      <c r="DN1737" s="307"/>
      <c r="DO1737" s="307"/>
      <c r="DP1737" s="307"/>
      <c r="DQ1737" s="307"/>
      <c r="DR1737" s="307"/>
      <c r="DS1737" s="307"/>
      <c r="DT1737" s="307"/>
      <c r="DU1737" s="307"/>
      <c r="DV1737" s="307"/>
      <c r="DW1737" s="307"/>
      <c r="DX1737" s="307"/>
      <c r="DY1737" s="307"/>
      <c r="DZ1737" s="307"/>
      <c r="EA1737" s="307"/>
      <c r="EB1737" s="307"/>
      <c r="EC1737" s="307"/>
      <c r="ED1737" s="307"/>
      <c r="EE1737" s="307"/>
      <c r="EF1737" s="307"/>
      <c r="EG1737" s="307"/>
      <c r="EH1737" s="307"/>
      <c r="EI1737" s="307"/>
      <c r="EJ1737" s="307"/>
      <c r="EK1737" s="307"/>
      <c r="EL1737" s="307"/>
      <c r="EM1737" s="307"/>
      <c r="EN1737" s="307"/>
      <c r="EO1737" s="307"/>
      <c r="EP1737" s="307"/>
      <c r="EQ1737" s="307"/>
      <c r="ER1737" s="307"/>
      <c r="ES1737" s="307"/>
      <c r="ET1737" s="307"/>
      <c r="EU1737" s="390"/>
      <c r="EV1737" s="390"/>
      <c r="EW1737" s="307"/>
      <c r="EX1737" s="307"/>
      <c r="EY1737" s="307"/>
      <c r="EZ1737" s="307"/>
      <c r="FA1737" s="307"/>
      <c r="FB1737" s="307"/>
      <c r="FC1737" s="307"/>
      <c r="FD1737" s="307"/>
      <c r="FE1737" s="307"/>
      <c r="FF1737" s="307"/>
      <c r="FG1737" s="307"/>
      <c r="FH1737" s="307"/>
      <c r="FI1737" s="307"/>
      <c r="FJ1737" s="307"/>
      <c r="FK1737" s="307"/>
      <c r="FL1737" s="307"/>
      <c r="FM1737" s="307"/>
      <c r="FN1737" s="307"/>
      <c r="FO1737" s="307"/>
      <c r="FP1737" s="307"/>
      <c r="FQ1737" s="307"/>
      <c r="FR1737" s="307"/>
      <c r="FS1737" s="307"/>
      <c r="FT1737" s="307"/>
      <c r="FU1737" s="307"/>
      <c r="FV1737" s="307"/>
      <c r="FW1737" s="307"/>
      <c r="FX1737" s="307"/>
      <c r="FY1737" s="307"/>
      <c r="FZ1737" s="307"/>
      <c r="GA1737" s="307"/>
      <c r="GB1737" s="307"/>
      <c r="GC1737" s="307"/>
      <c r="GD1737" s="307"/>
      <c r="GE1737" s="307"/>
      <c r="GF1737" s="307"/>
      <c r="GG1737" s="307"/>
      <c r="GH1737" s="307"/>
      <c r="GI1737" s="307"/>
      <c r="GJ1737" s="307"/>
      <c r="GK1737" s="307"/>
      <c r="GL1737" s="307"/>
      <c r="GM1737" s="307"/>
      <c r="GN1737" s="307"/>
      <c r="GO1737" s="307"/>
      <c r="GP1737" s="307"/>
      <c r="GQ1737" s="307"/>
      <c r="GR1737" s="307"/>
      <c r="GS1737" s="307"/>
      <c r="GT1737" s="307"/>
      <c r="GU1737" s="307"/>
      <c r="GV1737" s="307"/>
      <c r="GW1737" s="307"/>
      <c r="GX1737" s="307"/>
      <c r="GY1737" s="307"/>
      <c r="GZ1737" s="307"/>
      <c r="HA1737" s="307"/>
      <c r="HB1737" s="307"/>
      <c r="HC1737" s="307"/>
      <c r="HD1737" s="307"/>
      <c r="HE1737" s="307"/>
      <c r="HF1737" s="307"/>
      <c r="HG1737" s="307"/>
      <c r="HH1737" s="307"/>
      <c r="HI1737" s="307"/>
      <c r="HJ1737" s="307"/>
      <c r="HK1737" s="307"/>
      <c r="HL1737" s="307"/>
      <c r="HM1737" s="307"/>
      <c r="HN1737" s="307"/>
      <c r="HO1737" s="307"/>
      <c r="HP1737" s="307"/>
      <c r="HQ1737" s="307"/>
      <c r="HR1737" s="307"/>
      <c r="HS1737" s="307"/>
      <c r="HT1737" s="307"/>
      <c r="HU1737" s="307"/>
      <c r="HV1737" s="307"/>
      <c r="HW1737" s="307"/>
      <c r="HX1737" s="307"/>
      <c r="HY1737" s="307"/>
      <c r="HZ1737" s="307"/>
      <c r="IA1737" s="307"/>
      <c r="IB1737" s="307"/>
      <c r="IC1737" s="307"/>
      <c r="ID1737" s="307"/>
      <c r="IE1737" s="307"/>
      <c r="IF1737" s="307"/>
      <c r="IG1737" s="307"/>
      <c r="IH1737" s="307"/>
      <c r="II1737" s="307"/>
      <c r="IJ1737" s="307"/>
      <c r="IK1737" s="307"/>
      <c r="IL1737" s="305"/>
      <c r="IM1737" s="305"/>
      <c r="IN1737" s="305"/>
      <c r="IO1737" s="305"/>
      <c r="IP1737" s="305"/>
      <c r="IQ1737" s="305"/>
      <c r="IR1737" s="305"/>
      <c r="IS1737" s="305"/>
      <c r="IT1737" s="305"/>
      <c r="IU1737" s="305"/>
      <c r="IV1737" s="305"/>
      <c r="IW1737" s="305"/>
      <c r="IX1737" s="305"/>
      <c r="IY1737" s="305"/>
      <c r="IZ1737" s="305"/>
      <c r="JA1737" s="305"/>
      <c r="JB1737" s="305"/>
      <c r="JC1737" s="307"/>
      <c r="JD1737" s="307"/>
      <c r="JE1737" s="307"/>
      <c r="JF1737" s="307"/>
      <c r="JG1737" s="307"/>
      <c r="JH1737" s="307"/>
      <c r="JI1737" s="307"/>
      <c r="JJ1737" s="305"/>
      <c r="JK1737" s="305"/>
      <c r="JL1737" s="305"/>
      <c r="JM1737" s="305"/>
      <c r="JN1737" s="305"/>
      <c r="JO1737" s="305"/>
      <c r="JP1737" s="305"/>
      <c r="JQ1737" s="305"/>
      <c r="JR1737" s="305"/>
      <c r="JS1737" s="305"/>
      <c r="JT1737" s="305"/>
      <c r="JU1737" s="305"/>
      <c r="JV1737" s="305"/>
      <c r="JW1737" s="305"/>
      <c r="JX1737" s="305"/>
      <c r="JY1737" s="305"/>
      <c r="JZ1737" s="305"/>
      <c r="KA1737" s="305"/>
      <c r="KB1737" s="305"/>
      <c r="KC1737" s="305"/>
      <c r="KD1737" s="307"/>
      <c r="KE1737" s="307"/>
      <c r="KF1737" s="307"/>
      <c r="KG1737" s="307"/>
      <c r="KH1737" s="307"/>
      <c r="KI1737" s="307"/>
      <c r="KJ1737" s="307"/>
      <c r="KK1737" s="307"/>
      <c r="KL1737" s="307"/>
      <c r="KM1737" s="307"/>
      <c r="KN1737" s="307"/>
      <c r="KO1737" s="307"/>
      <c r="KP1737" s="307"/>
      <c r="KQ1737" s="307"/>
      <c r="KR1737" s="307"/>
      <c r="KS1737" s="307"/>
      <c r="KT1737" s="307"/>
    </row>
    <row r="1738" spans="14:307" s="56" customFormat="1" ht="15" customHeight="1">
      <c r="N1738" s="311"/>
      <c r="O1738" s="311"/>
      <c r="P1738" s="311"/>
      <c r="Q1738" s="311"/>
      <c r="R1738" s="311"/>
      <c r="AG1738" s="57"/>
      <c r="AH1738" s="57"/>
      <c r="AI1738" s="57"/>
      <c r="AJ1738" s="57"/>
      <c r="AK1738" s="57"/>
      <c r="AL1738" s="57"/>
      <c r="AM1738" s="57"/>
      <c r="AN1738" s="57"/>
      <c r="AO1738" s="57"/>
      <c r="AP1738" s="57"/>
      <c r="AQ1738" s="57"/>
      <c r="AR1738" s="57"/>
      <c r="AS1738" s="57"/>
      <c r="AT1738" s="57"/>
      <c r="AU1738" s="57"/>
      <c r="AV1738" s="57"/>
      <c r="AW1738" s="57"/>
      <c r="AX1738" s="57"/>
      <c r="AY1738" s="57"/>
      <c r="AZ1738" s="57"/>
      <c r="BA1738" s="57"/>
      <c r="BB1738" s="57"/>
      <c r="BC1738" s="57"/>
      <c r="BD1738" s="57"/>
      <c r="BE1738" s="57"/>
      <c r="BF1738" s="57"/>
      <c r="BG1738" s="57"/>
      <c r="BH1738" s="57"/>
      <c r="BI1738" s="57"/>
      <c r="BJ1738" s="57"/>
      <c r="BK1738" s="57"/>
      <c r="BL1738" s="57"/>
      <c r="BM1738" s="57"/>
      <c r="BN1738" s="57"/>
      <c r="CB1738" s="307"/>
      <c r="CC1738" s="307"/>
      <c r="CD1738" s="307"/>
      <c r="CE1738" s="307"/>
      <c r="CF1738" s="307"/>
      <c r="CG1738" s="307"/>
      <c r="CH1738" s="307"/>
      <c r="CI1738" s="307"/>
      <c r="CJ1738" s="307"/>
      <c r="CK1738" s="307"/>
      <c r="CL1738" s="307"/>
      <c r="CM1738" s="307"/>
      <c r="CN1738" s="307"/>
      <c r="CO1738" s="307"/>
      <c r="CP1738" s="307"/>
      <c r="CQ1738" s="307"/>
      <c r="CR1738" s="307"/>
      <c r="CS1738" s="307"/>
      <c r="CT1738" s="307"/>
      <c r="CU1738" s="307"/>
      <c r="CV1738" s="307"/>
      <c r="CW1738" s="307"/>
      <c r="CX1738" s="307"/>
      <c r="CY1738" s="307"/>
      <c r="CZ1738" s="307"/>
      <c r="DA1738" s="307"/>
      <c r="DB1738" s="307"/>
      <c r="DC1738" s="307"/>
      <c r="DD1738" s="307"/>
      <c r="DE1738" s="307"/>
      <c r="DF1738" s="307"/>
      <c r="DG1738" s="307"/>
      <c r="DH1738" s="307"/>
      <c r="DI1738" s="390"/>
      <c r="DJ1738" s="390"/>
      <c r="DK1738" s="305"/>
      <c r="DL1738" s="305"/>
      <c r="DM1738" s="307"/>
      <c r="DN1738" s="307"/>
      <c r="DO1738" s="307"/>
      <c r="DP1738" s="307"/>
      <c r="DQ1738" s="307"/>
      <c r="DR1738" s="307"/>
      <c r="DS1738" s="307"/>
      <c r="DT1738" s="307"/>
      <c r="DU1738" s="307"/>
      <c r="DV1738" s="307"/>
      <c r="DW1738" s="307"/>
      <c r="DX1738" s="307"/>
      <c r="DY1738" s="307"/>
      <c r="DZ1738" s="307"/>
      <c r="EA1738" s="307"/>
      <c r="EB1738" s="307"/>
      <c r="EC1738" s="307"/>
      <c r="ED1738" s="307"/>
      <c r="EE1738" s="307"/>
      <c r="EF1738" s="307"/>
      <c r="EG1738" s="307"/>
      <c r="EH1738" s="307"/>
      <c r="EI1738" s="307"/>
      <c r="EJ1738" s="307"/>
      <c r="EK1738" s="307"/>
      <c r="EL1738" s="307"/>
      <c r="EM1738" s="307"/>
      <c r="EN1738" s="307"/>
      <c r="EO1738" s="307"/>
      <c r="EP1738" s="307"/>
      <c r="EQ1738" s="307"/>
      <c r="ER1738" s="307"/>
      <c r="ES1738" s="307"/>
      <c r="ET1738" s="307"/>
      <c r="EU1738" s="390"/>
      <c r="EV1738" s="390"/>
      <c r="EW1738" s="307"/>
      <c r="EX1738" s="307"/>
      <c r="EY1738" s="307"/>
      <c r="EZ1738" s="307"/>
      <c r="FA1738" s="307"/>
      <c r="FB1738" s="307"/>
      <c r="FC1738" s="307"/>
      <c r="FD1738" s="307"/>
      <c r="FE1738" s="307"/>
      <c r="FF1738" s="307"/>
      <c r="FG1738" s="307"/>
      <c r="FH1738" s="307"/>
      <c r="FI1738" s="307"/>
      <c r="FJ1738" s="307"/>
      <c r="FK1738" s="307"/>
      <c r="FL1738" s="307"/>
      <c r="FM1738" s="307"/>
      <c r="FN1738" s="307"/>
      <c r="FO1738" s="307"/>
      <c r="FP1738" s="307"/>
      <c r="FQ1738" s="307"/>
      <c r="FR1738" s="307"/>
      <c r="FS1738" s="307"/>
      <c r="FT1738" s="307"/>
      <c r="FU1738" s="307"/>
      <c r="FV1738" s="307"/>
      <c r="FW1738" s="307"/>
      <c r="FX1738" s="307"/>
      <c r="FY1738" s="307"/>
      <c r="FZ1738" s="307"/>
      <c r="GA1738" s="307"/>
      <c r="GB1738" s="307"/>
      <c r="GC1738" s="307"/>
      <c r="GD1738" s="307"/>
      <c r="GE1738" s="307"/>
      <c r="GF1738" s="307"/>
      <c r="GG1738" s="307"/>
      <c r="GH1738" s="307"/>
      <c r="GI1738" s="307"/>
      <c r="GJ1738" s="307"/>
      <c r="GK1738" s="307"/>
      <c r="GL1738" s="307"/>
      <c r="GM1738" s="307"/>
      <c r="GN1738" s="307"/>
      <c r="GO1738" s="307"/>
      <c r="GP1738" s="307"/>
      <c r="GQ1738" s="307"/>
      <c r="GR1738" s="307"/>
      <c r="GS1738" s="307"/>
      <c r="GT1738" s="307"/>
      <c r="GU1738" s="307"/>
      <c r="GV1738" s="307"/>
      <c r="GW1738" s="307"/>
      <c r="GX1738" s="307"/>
      <c r="GY1738" s="307"/>
      <c r="GZ1738" s="307"/>
      <c r="HA1738" s="307"/>
      <c r="HB1738" s="307"/>
      <c r="HC1738" s="307"/>
      <c r="HD1738" s="307"/>
      <c r="HE1738" s="307"/>
      <c r="HF1738" s="307"/>
      <c r="HG1738" s="307"/>
      <c r="HH1738" s="307"/>
      <c r="HI1738" s="307"/>
      <c r="HJ1738" s="307"/>
      <c r="HK1738" s="307"/>
      <c r="HL1738" s="307"/>
      <c r="HM1738" s="307"/>
      <c r="HN1738" s="307"/>
      <c r="HO1738" s="307"/>
      <c r="HP1738" s="307"/>
      <c r="HQ1738" s="307"/>
      <c r="HR1738" s="307"/>
      <c r="HS1738" s="307"/>
      <c r="HT1738" s="307"/>
      <c r="HU1738" s="307"/>
      <c r="HV1738" s="307"/>
      <c r="HW1738" s="307"/>
      <c r="HX1738" s="307"/>
      <c r="HY1738" s="307"/>
      <c r="HZ1738" s="307"/>
      <c r="IA1738" s="307"/>
      <c r="IB1738" s="307"/>
      <c r="IC1738" s="307"/>
      <c r="ID1738" s="307"/>
      <c r="IE1738" s="307"/>
      <c r="IF1738" s="307"/>
      <c r="IG1738" s="307"/>
      <c r="IH1738" s="307"/>
      <c r="II1738" s="307"/>
      <c r="IJ1738" s="307"/>
      <c r="IK1738" s="307"/>
      <c r="IL1738" s="305"/>
      <c r="IM1738" s="305"/>
      <c r="IN1738" s="305"/>
      <c r="IO1738" s="305"/>
      <c r="IP1738" s="305"/>
      <c r="IQ1738" s="305"/>
      <c r="IR1738" s="305"/>
      <c r="IS1738" s="305"/>
      <c r="IT1738" s="305"/>
      <c r="IU1738" s="305"/>
      <c r="IV1738" s="305"/>
      <c r="IW1738" s="305"/>
      <c r="IX1738" s="305"/>
      <c r="IY1738" s="305"/>
      <c r="IZ1738" s="305"/>
      <c r="JA1738" s="305"/>
      <c r="JB1738" s="305"/>
      <c r="JC1738" s="307"/>
      <c r="JD1738" s="307"/>
      <c r="JE1738" s="307"/>
      <c r="JF1738" s="307"/>
      <c r="JG1738" s="307"/>
      <c r="JH1738" s="307"/>
      <c r="JI1738" s="307"/>
      <c r="JJ1738" s="305"/>
      <c r="JK1738" s="305"/>
      <c r="JL1738" s="305"/>
      <c r="JM1738" s="305"/>
      <c r="JN1738" s="305"/>
      <c r="JO1738" s="305"/>
      <c r="JP1738" s="305"/>
      <c r="JQ1738" s="305"/>
      <c r="JR1738" s="305"/>
      <c r="JS1738" s="305"/>
      <c r="JT1738" s="305"/>
      <c r="JU1738" s="305"/>
      <c r="JV1738" s="305"/>
      <c r="JW1738" s="305"/>
      <c r="JX1738" s="305"/>
      <c r="JY1738" s="305"/>
      <c r="JZ1738" s="305"/>
      <c r="KA1738" s="305"/>
      <c r="KB1738" s="305"/>
      <c r="KC1738" s="305"/>
      <c r="KD1738" s="307"/>
      <c r="KE1738" s="307"/>
      <c r="KF1738" s="307"/>
      <c r="KG1738" s="307"/>
      <c r="KH1738" s="307"/>
      <c r="KI1738" s="305"/>
      <c r="KJ1738" s="305"/>
      <c r="KK1738" s="305"/>
      <c r="KL1738" s="305"/>
      <c r="KM1738" s="305"/>
      <c r="KN1738" s="305"/>
      <c r="KO1738" s="307"/>
      <c r="KP1738" s="307"/>
      <c r="KQ1738" s="307"/>
      <c r="KR1738" s="307"/>
      <c r="KS1738" s="307"/>
      <c r="KT1738" s="307"/>
    </row>
    <row r="1739" spans="14:307" ht="15" customHeight="1">
      <c r="N1739" s="311"/>
      <c r="O1739" s="311"/>
      <c r="P1739" s="311"/>
      <c r="Q1739" s="311"/>
      <c r="R1739" s="311"/>
      <c r="S1739" s="56"/>
      <c r="T1739" s="56"/>
      <c r="U1739" s="56"/>
      <c r="V1739" s="56"/>
      <c r="W1739" s="56"/>
      <c r="X1739" s="56"/>
      <c r="Y1739" s="56"/>
      <c r="Z1739" s="56"/>
      <c r="AA1739" s="56"/>
      <c r="AB1739" s="56"/>
      <c r="AC1739" s="56"/>
      <c r="AD1739" s="56"/>
      <c r="AE1739" s="56"/>
      <c r="AF1739" s="56"/>
      <c r="BO1739" s="56"/>
      <c r="BP1739" s="56"/>
      <c r="BR1739" s="56"/>
      <c r="BS1739" s="56"/>
      <c r="BT1739" s="56"/>
      <c r="BU1739" s="56"/>
      <c r="BV1739" s="56"/>
      <c r="BW1739" s="56"/>
      <c r="BX1739" s="56"/>
      <c r="BY1739" s="56"/>
      <c r="BZ1739" s="56"/>
      <c r="CA1739" s="56"/>
      <c r="CB1739" s="307"/>
      <c r="CC1739" s="307"/>
      <c r="CD1739" s="307"/>
      <c r="CE1739" s="307"/>
      <c r="CF1739" s="307"/>
      <c r="CG1739" s="307"/>
      <c r="CH1739" s="307"/>
      <c r="CI1739" s="307"/>
      <c r="CJ1739" s="307"/>
      <c r="CK1739" s="307"/>
      <c r="CL1739" s="307"/>
      <c r="CM1739" s="307"/>
      <c r="CN1739" s="307"/>
      <c r="CO1739" s="307"/>
      <c r="CP1739" s="307"/>
      <c r="CQ1739" s="307"/>
      <c r="CR1739" s="307"/>
      <c r="CS1739" s="307"/>
      <c r="CT1739" s="307"/>
      <c r="CU1739" s="307"/>
      <c r="CV1739" s="307"/>
      <c r="CW1739" s="307"/>
      <c r="CX1739" s="307"/>
      <c r="CY1739" s="307"/>
      <c r="CZ1739" s="307"/>
      <c r="DA1739" s="307"/>
      <c r="DB1739" s="307"/>
      <c r="DC1739" s="307"/>
      <c r="DD1739" s="307"/>
      <c r="DE1739" s="307"/>
      <c r="DF1739" s="307"/>
      <c r="DG1739" s="307"/>
      <c r="DH1739" s="307"/>
      <c r="DI1739" s="390"/>
      <c r="DJ1739" s="390"/>
      <c r="DW1739" s="307"/>
      <c r="DX1739" s="307"/>
      <c r="DY1739" s="307"/>
      <c r="DZ1739" s="307"/>
      <c r="EA1739" s="307"/>
      <c r="EB1739" s="307"/>
      <c r="EC1739" s="307"/>
      <c r="ED1739" s="307"/>
      <c r="EE1739" s="307"/>
      <c r="EF1739" s="307"/>
      <c r="EG1739" s="307"/>
      <c r="EH1739" s="307"/>
      <c r="EI1739" s="307"/>
      <c r="EJ1739" s="307"/>
      <c r="EK1739" s="307"/>
      <c r="EL1739" s="307"/>
      <c r="EM1739" s="307"/>
      <c r="EN1739" s="307"/>
      <c r="EO1739" s="307"/>
      <c r="EP1739" s="307"/>
      <c r="EQ1739" s="307"/>
      <c r="ER1739" s="307"/>
      <c r="ES1739" s="307"/>
      <c r="ET1739" s="307"/>
      <c r="EU1739" s="390"/>
      <c r="EV1739" s="390"/>
      <c r="EW1739" s="307"/>
      <c r="FH1739" s="307"/>
      <c r="FI1739" s="307"/>
      <c r="FJ1739" s="307"/>
      <c r="FK1739" s="307"/>
      <c r="FL1739" s="307"/>
      <c r="FM1739" s="307"/>
      <c r="FN1739" s="307"/>
      <c r="FO1739" s="307"/>
      <c r="FP1739" s="307"/>
      <c r="FQ1739" s="307"/>
      <c r="FR1739" s="307"/>
      <c r="FS1739" s="307"/>
      <c r="FT1739" s="307"/>
      <c r="FU1739" s="307"/>
      <c r="FV1739" s="307"/>
      <c r="FW1739" s="307"/>
      <c r="FX1739" s="307"/>
      <c r="FY1739" s="307"/>
      <c r="FZ1739" s="307"/>
      <c r="GA1739" s="307"/>
      <c r="GB1739" s="307"/>
      <c r="GC1739" s="307"/>
      <c r="GD1739" s="307"/>
      <c r="GE1739" s="307"/>
      <c r="GF1739" s="307"/>
      <c r="GG1739" s="307"/>
      <c r="GH1739" s="307"/>
      <c r="GI1739" s="307"/>
      <c r="GJ1739" s="307"/>
      <c r="GK1739" s="307"/>
      <c r="GL1739" s="307"/>
      <c r="GM1739" s="307"/>
      <c r="GN1739" s="307"/>
      <c r="GZ1739" s="307"/>
      <c r="HA1739" s="307"/>
      <c r="HB1739" s="307"/>
      <c r="HC1739" s="307"/>
      <c r="HD1739" s="307"/>
      <c r="HE1739" s="307"/>
      <c r="HF1739" s="307"/>
      <c r="HG1739" s="307"/>
      <c r="HH1739" s="307"/>
      <c r="HI1739" s="307"/>
      <c r="HJ1739" s="307"/>
      <c r="HK1739" s="307"/>
      <c r="HL1739" s="307"/>
      <c r="HM1739" s="307"/>
      <c r="HN1739" s="307"/>
      <c r="HO1739" s="307"/>
      <c r="HP1739" s="307"/>
      <c r="HQ1739" s="307"/>
      <c r="HR1739" s="307"/>
      <c r="JC1739" s="307"/>
      <c r="JD1739" s="307"/>
      <c r="JE1739" s="307"/>
      <c r="JF1739" s="307"/>
      <c r="JG1739" s="307"/>
      <c r="JH1739" s="307"/>
      <c r="JI1739" s="307"/>
      <c r="KD1739" s="307"/>
      <c r="KE1739" s="307"/>
      <c r="KF1739" s="307"/>
      <c r="KG1739" s="307"/>
      <c r="KH1739" s="307"/>
      <c r="KQ1739" s="307"/>
      <c r="KR1739" s="307"/>
      <c r="KS1739" s="307"/>
      <c r="KT1739" s="307"/>
      <c r="KU1739" s="56"/>
    </row>
    <row r="1740" spans="14:307" ht="15" customHeight="1">
      <c r="N1740" s="311"/>
      <c r="O1740" s="311"/>
      <c r="P1740" s="311"/>
      <c r="Q1740" s="311"/>
      <c r="R1740" s="311"/>
      <c r="S1740" s="56"/>
      <c r="T1740" s="56"/>
      <c r="U1740" s="56"/>
      <c r="V1740" s="56"/>
      <c r="W1740" s="56"/>
      <c r="X1740" s="56"/>
      <c r="Y1740" s="56"/>
      <c r="Z1740" s="56"/>
      <c r="AA1740" s="56"/>
      <c r="AB1740" s="56"/>
      <c r="AC1740" s="56"/>
      <c r="AD1740" s="56"/>
      <c r="AE1740" s="56"/>
      <c r="AF1740" s="56"/>
      <c r="BO1740" s="56"/>
      <c r="BP1740" s="56"/>
      <c r="CB1740" s="307"/>
      <c r="CC1740" s="307"/>
      <c r="CD1740" s="307"/>
      <c r="CE1740" s="307"/>
      <c r="CF1740" s="307"/>
      <c r="CG1740" s="307"/>
      <c r="CH1740" s="307"/>
      <c r="CI1740" s="307"/>
      <c r="CJ1740" s="307"/>
      <c r="CK1740" s="307"/>
      <c r="CL1740" s="307"/>
      <c r="CM1740" s="307"/>
      <c r="CN1740" s="307"/>
      <c r="CO1740" s="307"/>
      <c r="CP1740" s="307"/>
      <c r="CQ1740" s="307"/>
      <c r="CR1740" s="307"/>
      <c r="CS1740" s="307"/>
      <c r="CT1740" s="307"/>
      <c r="CU1740" s="307"/>
      <c r="CV1740" s="307"/>
      <c r="CW1740" s="307"/>
      <c r="CX1740" s="307"/>
      <c r="CY1740" s="307"/>
      <c r="CZ1740" s="307"/>
      <c r="DA1740" s="307"/>
      <c r="DB1740" s="307"/>
      <c r="DC1740" s="307"/>
      <c r="DD1740" s="307"/>
      <c r="DE1740" s="307"/>
      <c r="DF1740" s="307"/>
      <c r="DG1740" s="307"/>
      <c r="DH1740" s="307"/>
      <c r="DI1740" s="390"/>
      <c r="DJ1740" s="390"/>
      <c r="DW1740" s="307"/>
      <c r="DX1740" s="307"/>
      <c r="DY1740" s="307"/>
      <c r="DZ1740" s="307"/>
      <c r="EA1740" s="307"/>
      <c r="EB1740" s="307"/>
      <c r="EC1740" s="307"/>
      <c r="ED1740" s="307"/>
      <c r="EE1740" s="307"/>
      <c r="EF1740" s="307"/>
      <c r="EG1740" s="307"/>
      <c r="EH1740" s="307"/>
      <c r="EI1740" s="307"/>
      <c r="EJ1740" s="307"/>
      <c r="EK1740" s="307"/>
      <c r="EL1740" s="307"/>
      <c r="EM1740" s="307"/>
      <c r="EN1740" s="307"/>
      <c r="EO1740" s="307"/>
      <c r="EP1740" s="307"/>
      <c r="EQ1740" s="307"/>
      <c r="ER1740" s="307"/>
      <c r="ES1740" s="307"/>
      <c r="ET1740" s="307"/>
      <c r="EU1740" s="390"/>
      <c r="EV1740" s="390"/>
      <c r="FH1740" s="307"/>
      <c r="FI1740" s="307"/>
      <c r="FJ1740" s="307"/>
      <c r="FK1740" s="307"/>
      <c r="FL1740" s="307"/>
      <c r="FM1740" s="307"/>
      <c r="FN1740" s="307"/>
      <c r="FO1740" s="307"/>
      <c r="FP1740" s="307"/>
      <c r="FQ1740" s="307"/>
      <c r="FR1740" s="307"/>
      <c r="FS1740" s="307"/>
      <c r="FT1740" s="307"/>
      <c r="FU1740" s="307"/>
      <c r="FV1740" s="307"/>
      <c r="FW1740" s="307"/>
      <c r="FX1740" s="307"/>
      <c r="FY1740" s="307"/>
      <c r="FZ1740" s="307"/>
      <c r="GA1740" s="307"/>
      <c r="GB1740" s="307"/>
      <c r="GC1740" s="307"/>
      <c r="GD1740" s="307"/>
      <c r="GE1740" s="307"/>
      <c r="GF1740" s="307"/>
      <c r="GG1740" s="307"/>
      <c r="GH1740" s="307"/>
      <c r="GI1740" s="307"/>
      <c r="GJ1740" s="307"/>
      <c r="GK1740" s="307"/>
      <c r="GL1740" s="307"/>
      <c r="GZ1740" s="307"/>
      <c r="HA1740" s="307"/>
      <c r="HB1740" s="307"/>
      <c r="HC1740" s="307"/>
      <c r="HD1740" s="307"/>
      <c r="HE1740" s="307"/>
      <c r="HF1740" s="307"/>
      <c r="HG1740" s="307"/>
      <c r="HH1740" s="307"/>
      <c r="HI1740" s="307"/>
      <c r="HJ1740" s="307"/>
      <c r="HK1740" s="307"/>
      <c r="HL1740" s="307"/>
      <c r="HM1740" s="307"/>
      <c r="HN1740" s="307"/>
      <c r="HO1740" s="307"/>
      <c r="HP1740" s="307"/>
      <c r="HQ1740" s="307"/>
      <c r="HR1740" s="307"/>
      <c r="JC1740" s="307"/>
      <c r="JD1740" s="307"/>
      <c r="JE1740" s="307"/>
      <c r="JF1740" s="307"/>
      <c r="JG1740" s="307"/>
      <c r="JH1740" s="307"/>
      <c r="JI1740" s="307"/>
      <c r="KD1740" s="307"/>
      <c r="KE1740" s="307"/>
      <c r="KF1740" s="307"/>
      <c r="KG1740" s="307"/>
      <c r="KH1740" s="307"/>
      <c r="KR1740" s="307"/>
      <c r="KS1740" s="307"/>
      <c r="KT1740" s="307"/>
      <c r="KU1740" s="56"/>
    </row>
    <row r="1741" spans="14:307" ht="15" customHeight="1">
      <c r="N1741" s="311"/>
      <c r="O1741" s="311"/>
      <c r="P1741" s="311"/>
      <c r="Q1741" s="311"/>
      <c r="R1741" s="311"/>
      <c r="S1741" s="56"/>
      <c r="T1741" s="56"/>
      <c r="U1741" s="56"/>
      <c r="V1741" s="56"/>
      <c r="W1741" s="56"/>
      <c r="X1741" s="56"/>
      <c r="Y1741" s="56"/>
      <c r="Z1741" s="56"/>
      <c r="AA1741" s="56"/>
      <c r="AB1741" s="56"/>
      <c r="AC1741" s="56"/>
      <c r="AD1741" s="56"/>
      <c r="AE1741" s="56"/>
      <c r="AF1741" s="56"/>
      <c r="BO1741" s="56"/>
      <c r="BP1741" s="56"/>
      <c r="CB1741" s="307"/>
      <c r="CC1741" s="307"/>
      <c r="CD1741" s="307"/>
      <c r="CE1741" s="307"/>
      <c r="CF1741" s="307"/>
      <c r="CG1741" s="307"/>
      <c r="CH1741" s="307"/>
      <c r="CI1741" s="307"/>
      <c r="CJ1741" s="307"/>
      <c r="CK1741" s="307"/>
      <c r="CL1741" s="307"/>
      <c r="CM1741" s="307"/>
      <c r="CN1741" s="307"/>
      <c r="CO1741" s="307"/>
      <c r="CP1741" s="307"/>
      <c r="CQ1741" s="307"/>
      <c r="CR1741" s="307"/>
      <c r="CS1741" s="307"/>
      <c r="CT1741" s="307"/>
      <c r="CU1741" s="307"/>
      <c r="CV1741" s="307"/>
      <c r="CW1741" s="307"/>
      <c r="CX1741" s="307"/>
      <c r="CY1741" s="307"/>
      <c r="CZ1741" s="307"/>
      <c r="DA1741" s="307"/>
      <c r="DB1741" s="307"/>
      <c r="DC1741" s="307"/>
      <c r="DD1741" s="307"/>
      <c r="DE1741" s="307"/>
      <c r="DF1741" s="307"/>
      <c r="DG1741" s="307"/>
      <c r="DH1741" s="307"/>
      <c r="DI1741" s="390"/>
      <c r="DJ1741" s="390"/>
      <c r="DW1741" s="307"/>
      <c r="DX1741" s="307"/>
      <c r="DY1741" s="307"/>
      <c r="DZ1741" s="307"/>
      <c r="EA1741" s="307"/>
      <c r="EB1741" s="307"/>
      <c r="EC1741" s="307"/>
      <c r="ED1741" s="307"/>
      <c r="EE1741" s="307"/>
      <c r="EF1741" s="307"/>
      <c r="EG1741" s="307"/>
      <c r="EH1741" s="307"/>
      <c r="EI1741" s="307"/>
      <c r="EJ1741" s="307"/>
      <c r="EK1741" s="307"/>
      <c r="EL1741" s="307"/>
      <c r="EM1741" s="307"/>
      <c r="EN1741" s="307"/>
      <c r="EO1741" s="307"/>
      <c r="EP1741" s="307"/>
      <c r="EQ1741" s="307"/>
      <c r="ER1741" s="307"/>
      <c r="ES1741" s="307"/>
      <c r="ET1741" s="307"/>
      <c r="EU1741" s="390"/>
      <c r="EV1741" s="390"/>
      <c r="FI1741" s="307"/>
      <c r="FJ1741" s="307"/>
      <c r="FK1741" s="307"/>
      <c r="FL1741" s="307"/>
      <c r="FM1741" s="307"/>
      <c r="FN1741" s="307"/>
      <c r="FO1741" s="307"/>
      <c r="FP1741" s="307"/>
      <c r="FQ1741" s="307"/>
      <c r="FR1741" s="307"/>
      <c r="FS1741" s="307"/>
      <c r="FT1741" s="307"/>
      <c r="FU1741" s="307"/>
      <c r="FV1741" s="307"/>
      <c r="FW1741" s="307"/>
      <c r="FX1741" s="307"/>
      <c r="FY1741" s="307"/>
      <c r="FZ1741" s="307"/>
      <c r="GA1741" s="307"/>
      <c r="GB1741" s="307"/>
      <c r="GC1741" s="307"/>
      <c r="GD1741" s="307"/>
      <c r="GE1741" s="307"/>
      <c r="GF1741" s="307"/>
      <c r="GG1741" s="307"/>
      <c r="GH1741" s="307"/>
      <c r="GI1741" s="307"/>
      <c r="GJ1741" s="307"/>
      <c r="GK1741" s="307"/>
      <c r="HF1741" s="307"/>
      <c r="HG1741" s="307"/>
      <c r="HH1741" s="307"/>
      <c r="HI1741" s="307"/>
      <c r="HJ1741" s="307"/>
      <c r="HK1741" s="307"/>
      <c r="HL1741" s="307"/>
      <c r="HM1741" s="307"/>
      <c r="HN1741" s="307"/>
      <c r="HO1741" s="307"/>
      <c r="HP1741" s="307"/>
      <c r="HQ1741" s="307"/>
      <c r="HR1741" s="307"/>
      <c r="JC1741" s="307"/>
      <c r="JD1741" s="307"/>
      <c r="JE1741" s="307"/>
      <c r="JF1741" s="307"/>
      <c r="JG1741" s="307"/>
      <c r="JH1741" s="307"/>
      <c r="JI1741" s="307"/>
      <c r="KD1741" s="307"/>
      <c r="KE1741" s="307"/>
      <c r="KF1741" s="307"/>
      <c r="KG1741" s="307"/>
      <c r="KH1741" s="307"/>
      <c r="KR1741" s="307"/>
      <c r="KS1741" s="307"/>
      <c r="KT1741" s="307"/>
      <c r="KU1741" s="56"/>
    </row>
    <row r="1742" spans="14:307" ht="15" customHeight="1">
      <c r="N1742" s="56"/>
      <c r="O1742" s="56"/>
      <c r="P1742" s="56"/>
      <c r="Q1742" s="56"/>
      <c r="R1742" s="56"/>
      <c r="S1742" s="56"/>
      <c r="T1742" s="56"/>
      <c r="U1742" s="56"/>
      <c r="V1742" s="56"/>
      <c r="W1742" s="56"/>
      <c r="X1742" s="56"/>
      <c r="Y1742" s="56"/>
      <c r="Z1742" s="56"/>
      <c r="AA1742" s="56"/>
      <c r="AB1742" s="56"/>
      <c r="AC1742" s="56"/>
      <c r="AD1742" s="56"/>
      <c r="AE1742" s="56"/>
      <c r="AF1742" s="56"/>
      <c r="BO1742" s="56"/>
      <c r="BP1742" s="56"/>
      <c r="CB1742" s="307"/>
      <c r="CC1742" s="307"/>
      <c r="CD1742" s="307"/>
      <c r="CE1742" s="307"/>
      <c r="CF1742" s="307"/>
      <c r="CG1742" s="307"/>
      <c r="CH1742" s="307"/>
      <c r="CI1742" s="307"/>
      <c r="CJ1742" s="307"/>
      <c r="CK1742" s="307"/>
      <c r="CL1742" s="307"/>
      <c r="CM1742" s="307"/>
      <c r="CN1742" s="307"/>
      <c r="CO1742" s="307"/>
      <c r="CP1742" s="307"/>
      <c r="CQ1742" s="307"/>
      <c r="CR1742" s="307"/>
      <c r="CS1742" s="307"/>
      <c r="CT1742" s="307"/>
      <c r="CU1742" s="307"/>
      <c r="CV1742" s="307"/>
      <c r="CW1742" s="307"/>
      <c r="CX1742" s="307"/>
      <c r="CY1742" s="307"/>
      <c r="CZ1742" s="307"/>
      <c r="DA1742" s="307"/>
      <c r="DB1742" s="307"/>
      <c r="DC1742" s="307"/>
      <c r="DD1742" s="307"/>
      <c r="DE1742" s="307"/>
      <c r="DF1742" s="307"/>
      <c r="DG1742" s="307"/>
      <c r="DH1742" s="307"/>
      <c r="DI1742" s="390"/>
      <c r="DJ1742" s="390"/>
      <c r="DW1742" s="307"/>
      <c r="DX1742" s="307"/>
      <c r="DY1742" s="307"/>
      <c r="DZ1742" s="307"/>
      <c r="EA1742" s="307"/>
      <c r="EB1742" s="307"/>
      <c r="EC1742" s="307"/>
      <c r="ED1742" s="307"/>
      <c r="EE1742" s="307"/>
      <c r="EF1742" s="307"/>
      <c r="EG1742" s="307"/>
      <c r="EH1742" s="307"/>
      <c r="EI1742" s="307"/>
      <c r="EJ1742" s="307"/>
      <c r="EK1742" s="307"/>
      <c r="EL1742" s="307"/>
      <c r="EM1742" s="307"/>
      <c r="EN1742" s="307"/>
      <c r="EO1742" s="307"/>
      <c r="EP1742" s="307"/>
      <c r="EQ1742" s="307"/>
      <c r="ER1742" s="307"/>
      <c r="ES1742" s="307"/>
      <c r="ET1742" s="307"/>
      <c r="EU1742" s="390"/>
      <c r="EV1742" s="390"/>
      <c r="FI1742" s="307"/>
      <c r="FJ1742" s="307"/>
      <c r="FK1742" s="307"/>
      <c r="FL1742" s="307"/>
      <c r="FM1742" s="307"/>
      <c r="FN1742" s="307"/>
      <c r="FO1742" s="307"/>
      <c r="FP1742" s="307"/>
      <c r="FQ1742" s="307"/>
      <c r="FR1742" s="307"/>
      <c r="FS1742" s="307"/>
      <c r="FT1742" s="307"/>
      <c r="FU1742" s="307"/>
      <c r="FV1742" s="307"/>
      <c r="FW1742" s="307"/>
      <c r="FX1742" s="307"/>
      <c r="FY1742" s="307"/>
      <c r="FZ1742" s="307"/>
      <c r="GA1742" s="307"/>
      <c r="GB1742" s="307"/>
      <c r="GC1742" s="307"/>
      <c r="GD1742" s="307"/>
      <c r="GE1742" s="307"/>
      <c r="GF1742" s="307"/>
      <c r="GG1742" s="307"/>
      <c r="GH1742" s="307"/>
      <c r="GI1742" s="307"/>
      <c r="GJ1742" s="307"/>
      <c r="GK1742" s="307"/>
      <c r="HF1742" s="307"/>
      <c r="HG1742" s="307"/>
      <c r="HH1742" s="307"/>
      <c r="HI1742" s="307"/>
      <c r="HJ1742" s="307"/>
      <c r="HK1742" s="307"/>
      <c r="HL1742" s="307"/>
      <c r="HM1742" s="307"/>
      <c r="HN1742" s="307"/>
      <c r="HO1742" s="307"/>
      <c r="HP1742" s="307"/>
      <c r="HQ1742" s="307"/>
      <c r="HR1742" s="307"/>
      <c r="JC1742" s="307"/>
      <c r="JD1742" s="307"/>
      <c r="JE1742" s="307"/>
      <c r="JF1742" s="307"/>
      <c r="JG1742" s="307"/>
      <c r="JH1742" s="307"/>
      <c r="JI1742" s="307"/>
      <c r="KD1742" s="307"/>
      <c r="KE1742" s="307"/>
      <c r="KF1742" s="307"/>
      <c r="KG1742" s="307"/>
      <c r="KH1742" s="307"/>
      <c r="KR1742" s="307"/>
      <c r="KS1742" s="307"/>
      <c r="KT1742" s="307"/>
      <c r="KU1742" s="56"/>
    </row>
    <row r="1743" spans="14:307" ht="15" customHeight="1">
      <c r="N1743" s="56"/>
      <c r="O1743" s="56"/>
      <c r="P1743" s="56"/>
      <c r="Q1743" s="56"/>
      <c r="R1743" s="56"/>
      <c r="S1743" s="56"/>
      <c r="T1743" s="56"/>
      <c r="U1743" s="56"/>
      <c r="V1743" s="56"/>
      <c r="W1743" s="56"/>
      <c r="X1743" s="56"/>
      <c r="Y1743" s="56"/>
      <c r="Z1743" s="56"/>
      <c r="AA1743" s="56"/>
      <c r="AB1743" s="56"/>
      <c r="AC1743" s="56"/>
      <c r="AD1743" s="56"/>
      <c r="AE1743" s="56"/>
      <c r="AF1743" s="56"/>
      <c r="BO1743" s="56"/>
      <c r="BP1743" s="56"/>
      <c r="CB1743" s="307"/>
      <c r="CC1743" s="307"/>
      <c r="CD1743" s="307"/>
      <c r="CE1743" s="307"/>
      <c r="CF1743" s="307"/>
      <c r="CG1743" s="307"/>
      <c r="CH1743" s="307"/>
      <c r="CI1743" s="307"/>
      <c r="CJ1743" s="307"/>
      <c r="CK1743" s="307"/>
      <c r="CL1743" s="307"/>
      <c r="CM1743" s="307"/>
      <c r="CN1743" s="307"/>
      <c r="CO1743" s="307"/>
      <c r="CP1743" s="307"/>
      <c r="CQ1743" s="307"/>
      <c r="CR1743" s="307"/>
      <c r="CS1743" s="307"/>
      <c r="CT1743" s="307"/>
      <c r="CU1743" s="307"/>
      <c r="CV1743" s="307"/>
      <c r="CW1743" s="307"/>
      <c r="CX1743" s="307"/>
      <c r="CY1743" s="307"/>
      <c r="CZ1743" s="307"/>
      <c r="DA1743" s="307"/>
      <c r="DB1743" s="307"/>
      <c r="DC1743" s="307"/>
      <c r="DD1743" s="307"/>
      <c r="DE1743" s="307"/>
      <c r="DF1743" s="307"/>
      <c r="DG1743" s="307"/>
      <c r="DH1743" s="307"/>
      <c r="DI1743" s="390"/>
      <c r="DJ1743" s="390"/>
      <c r="DW1743" s="307"/>
      <c r="DX1743" s="307"/>
      <c r="DY1743" s="307"/>
      <c r="DZ1743" s="307"/>
      <c r="EA1743" s="307"/>
      <c r="EB1743" s="307"/>
      <c r="EC1743" s="307"/>
      <c r="ED1743" s="307"/>
      <c r="EE1743" s="307"/>
      <c r="EF1743" s="307"/>
      <c r="EG1743" s="307"/>
      <c r="EH1743" s="307"/>
      <c r="EI1743" s="307"/>
      <c r="EJ1743" s="307"/>
      <c r="EK1743" s="307"/>
      <c r="EL1743" s="307"/>
      <c r="EM1743" s="307"/>
      <c r="EN1743" s="307"/>
      <c r="EO1743" s="307"/>
      <c r="EP1743" s="307"/>
      <c r="EQ1743" s="307"/>
      <c r="ER1743" s="307"/>
      <c r="ES1743" s="307"/>
      <c r="ET1743" s="307"/>
      <c r="EU1743" s="390"/>
      <c r="EV1743" s="390"/>
      <c r="FI1743" s="307"/>
      <c r="FJ1743" s="307"/>
      <c r="FK1743" s="307"/>
      <c r="FL1743" s="307"/>
      <c r="FM1743" s="307"/>
      <c r="FN1743" s="307"/>
      <c r="FO1743" s="307"/>
      <c r="FP1743" s="307"/>
      <c r="FQ1743" s="307"/>
      <c r="FR1743" s="307"/>
      <c r="FS1743" s="307"/>
      <c r="FT1743" s="307"/>
      <c r="FU1743" s="307"/>
      <c r="FV1743" s="307"/>
      <c r="FW1743" s="307"/>
      <c r="FX1743" s="307"/>
      <c r="FY1743" s="307"/>
      <c r="FZ1743" s="307"/>
      <c r="GA1743" s="307"/>
      <c r="GB1743" s="307"/>
      <c r="GC1743" s="307"/>
      <c r="GD1743" s="307"/>
      <c r="GE1743" s="307"/>
      <c r="GF1743" s="307"/>
      <c r="GG1743" s="307"/>
      <c r="GH1743" s="307"/>
      <c r="GI1743" s="307"/>
      <c r="GJ1743" s="307"/>
      <c r="GK1743" s="307"/>
      <c r="HI1743" s="307"/>
      <c r="HJ1743" s="307"/>
      <c r="HK1743" s="307"/>
      <c r="HL1743" s="307"/>
      <c r="HM1743" s="307"/>
      <c r="HN1743" s="307"/>
      <c r="HO1743" s="307"/>
      <c r="HP1743" s="307"/>
      <c r="HQ1743" s="307"/>
      <c r="HR1743" s="307"/>
      <c r="JC1743" s="307"/>
      <c r="JD1743" s="307"/>
      <c r="JE1743" s="307"/>
      <c r="JF1743" s="307"/>
      <c r="JG1743" s="307"/>
      <c r="JH1743" s="307"/>
      <c r="JI1743" s="307"/>
      <c r="KD1743" s="307"/>
      <c r="KE1743" s="307"/>
      <c r="KF1743" s="307"/>
      <c r="KG1743" s="307"/>
      <c r="KH1743" s="307"/>
      <c r="KR1743" s="307"/>
      <c r="KS1743" s="307"/>
      <c r="KT1743" s="307"/>
      <c r="KU1743" s="56"/>
    </row>
    <row r="1744" spans="14:307" ht="15" customHeight="1">
      <c r="N1744" s="56"/>
      <c r="O1744" s="56"/>
      <c r="P1744" s="56"/>
      <c r="Q1744" s="56"/>
      <c r="R1744" s="56"/>
      <c r="S1744" s="56"/>
      <c r="T1744" s="56"/>
      <c r="U1744" s="56"/>
      <c r="V1744" s="56"/>
      <c r="W1744" s="56"/>
      <c r="X1744" s="56"/>
      <c r="Y1744" s="56"/>
      <c r="Z1744" s="56"/>
      <c r="AA1744" s="56"/>
      <c r="AB1744" s="56"/>
      <c r="AC1744" s="56"/>
      <c r="AD1744" s="56"/>
      <c r="AE1744" s="56"/>
      <c r="AF1744" s="56"/>
      <c r="BO1744" s="56"/>
      <c r="BP1744" s="56"/>
      <c r="CB1744" s="307"/>
      <c r="CC1744" s="307"/>
      <c r="CD1744" s="307"/>
      <c r="CE1744" s="307"/>
      <c r="CF1744" s="307"/>
      <c r="CG1744" s="307"/>
      <c r="CH1744" s="307"/>
      <c r="CI1744" s="307"/>
      <c r="CJ1744" s="307"/>
      <c r="CK1744" s="307"/>
      <c r="CL1744" s="307"/>
      <c r="CM1744" s="307"/>
      <c r="CN1744" s="307"/>
      <c r="CO1744" s="307"/>
      <c r="CP1744" s="307"/>
      <c r="CQ1744" s="307"/>
      <c r="CR1744" s="307"/>
      <c r="CS1744" s="307"/>
      <c r="CT1744" s="307"/>
      <c r="CU1744" s="307"/>
      <c r="CV1744" s="307"/>
      <c r="CW1744" s="307"/>
      <c r="CX1744" s="307"/>
      <c r="CY1744" s="307"/>
      <c r="CZ1744" s="307"/>
      <c r="DA1744" s="307"/>
      <c r="DB1744" s="307"/>
      <c r="DC1744" s="307"/>
      <c r="DD1744" s="307"/>
      <c r="DE1744" s="307"/>
      <c r="DF1744" s="307"/>
      <c r="DG1744" s="307"/>
      <c r="DH1744" s="307"/>
      <c r="DI1744" s="390"/>
      <c r="DJ1744" s="390"/>
      <c r="DW1744" s="307"/>
      <c r="DX1744" s="307"/>
      <c r="DY1744" s="307"/>
      <c r="DZ1744" s="307"/>
      <c r="EA1744" s="307"/>
      <c r="EB1744" s="307"/>
      <c r="EC1744" s="307"/>
      <c r="ED1744" s="307"/>
      <c r="EE1744" s="307"/>
      <c r="EF1744" s="307"/>
      <c r="EG1744" s="307"/>
      <c r="EH1744" s="307"/>
      <c r="EI1744" s="307"/>
      <c r="EJ1744" s="307"/>
      <c r="EK1744" s="307"/>
      <c r="EL1744" s="307"/>
      <c r="EM1744" s="307"/>
      <c r="EN1744" s="307"/>
      <c r="EO1744" s="307"/>
      <c r="EP1744" s="307"/>
      <c r="EQ1744" s="307"/>
      <c r="ER1744" s="307"/>
      <c r="ES1744" s="307"/>
      <c r="ET1744" s="307"/>
      <c r="EU1744" s="390"/>
      <c r="EV1744" s="390"/>
      <c r="FI1744" s="307"/>
      <c r="FJ1744" s="307"/>
      <c r="FK1744" s="307"/>
      <c r="FL1744" s="307"/>
      <c r="FM1744" s="307"/>
      <c r="FN1744" s="307"/>
      <c r="FO1744" s="307"/>
      <c r="FP1744" s="307"/>
      <c r="FQ1744" s="307"/>
      <c r="FR1744" s="307"/>
      <c r="FS1744" s="307"/>
      <c r="FT1744" s="307"/>
      <c r="FU1744" s="307"/>
      <c r="FV1744" s="307"/>
      <c r="FW1744" s="307"/>
      <c r="FX1744" s="307"/>
      <c r="FY1744" s="307"/>
      <c r="FZ1744" s="307"/>
      <c r="GA1744" s="307"/>
      <c r="GB1744" s="307"/>
      <c r="GC1744" s="307"/>
      <c r="GD1744" s="307"/>
      <c r="GE1744" s="307"/>
      <c r="GF1744" s="307"/>
      <c r="GG1744" s="307"/>
      <c r="GH1744" s="307"/>
      <c r="GI1744" s="307"/>
      <c r="GJ1744" s="307"/>
      <c r="GK1744" s="307"/>
      <c r="HJ1744" s="307"/>
      <c r="HK1744" s="307"/>
      <c r="HL1744" s="307"/>
      <c r="HM1744" s="307"/>
      <c r="HN1744" s="307"/>
      <c r="HO1744" s="307"/>
      <c r="HP1744" s="307"/>
      <c r="HQ1744" s="307"/>
      <c r="HR1744" s="307"/>
      <c r="KR1744" s="307"/>
      <c r="KS1744" s="307"/>
      <c r="KT1744" s="307"/>
      <c r="KU1744" s="56"/>
    </row>
    <row r="1745" spans="14:307" ht="15" customHeight="1">
      <c r="N1745" s="56"/>
      <c r="O1745" s="56"/>
      <c r="P1745" s="56"/>
      <c r="Q1745" s="56"/>
      <c r="R1745" s="56"/>
      <c r="S1745" s="56"/>
      <c r="T1745" s="56"/>
      <c r="U1745" s="56"/>
      <c r="V1745" s="56"/>
      <c r="W1745" s="56"/>
      <c r="X1745" s="56"/>
      <c r="Y1745" s="56"/>
      <c r="Z1745" s="56"/>
      <c r="AA1745" s="56"/>
      <c r="AB1745" s="56"/>
      <c r="AC1745" s="56"/>
      <c r="AD1745" s="56"/>
      <c r="AE1745" s="56"/>
      <c r="AF1745" s="56"/>
      <c r="BO1745" s="56"/>
      <c r="BP1745" s="56"/>
      <c r="CB1745" s="307"/>
      <c r="CC1745" s="307"/>
      <c r="CD1745" s="307"/>
      <c r="CE1745" s="307"/>
      <c r="CF1745" s="307"/>
      <c r="CG1745" s="307"/>
      <c r="CH1745" s="307"/>
      <c r="CI1745" s="307"/>
      <c r="CJ1745" s="307"/>
      <c r="CK1745" s="307"/>
      <c r="CL1745" s="307"/>
      <c r="CM1745" s="307"/>
      <c r="CN1745" s="307"/>
      <c r="CO1745" s="307"/>
      <c r="CP1745" s="307"/>
      <c r="CQ1745" s="307"/>
      <c r="CR1745" s="307"/>
      <c r="CS1745" s="307"/>
      <c r="CT1745" s="307"/>
      <c r="CU1745" s="307"/>
      <c r="CV1745" s="307"/>
      <c r="CW1745" s="307"/>
      <c r="CX1745" s="307"/>
      <c r="CY1745" s="307"/>
      <c r="CZ1745" s="307"/>
      <c r="DA1745" s="307"/>
      <c r="DB1745" s="307"/>
      <c r="DC1745" s="307"/>
      <c r="DD1745" s="307"/>
      <c r="DE1745" s="307"/>
      <c r="DF1745" s="307"/>
      <c r="DG1745" s="307"/>
      <c r="DH1745" s="307"/>
      <c r="DI1745" s="390"/>
      <c r="DJ1745" s="390"/>
      <c r="DW1745" s="307"/>
      <c r="DX1745" s="307"/>
      <c r="DY1745" s="307"/>
      <c r="DZ1745" s="307"/>
      <c r="EA1745" s="307"/>
      <c r="EB1745" s="307"/>
      <c r="EC1745" s="307"/>
      <c r="ED1745" s="307"/>
      <c r="EE1745" s="307"/>
      <c r="EF1745" s="307"/>
      <c r="EG1745" s="307"/>
      <c r="EH1745" s="307"/>
      <c r="EI1745" s="307"/>
      <c r="EJ1745" s="307"/>
      <c r="EK1745" s="307"/>
      <c r="EL1745" s="307"/>
      <c r="EM1745" s="307"/>
      <c r="EN1745" s="307"/>
      <c r="EO1745" s="307"/>
      <c r="EP1745" s="307"/>
      <c r="EQ1745" s="307"/>
      <c r="ER1745" s="307"/>
      <c r="ES1745" s="307"/>
      <c r="ET1745" s="307"/>
      <c r="EU1745" s="390"/>
      <c r="EV1745" s="390"/>
      <c r="FI1745" s="307"/>
      <c r="FJ1745" s="307"/>
      <c r="FK1745" s="307"/>
      <c r="FL1745" s="307"/>
      <c r="FM1745" s="307"/>
      <c r="FN1745" s="307"/>
      <c r="FO1745" s="307"/>
      <c r="FP1745" s="307"/>
      <c r="FQ1745" s="307"/>
      <c r="FR1745" s="307"/>
      <c r="FS1745" s="307"/>
      <c r="FT1745" s="307"/>
      <c r="FU1745" s="307"/>
      <c r="FV1745" s="307"/>
      <c r="FW1745" s="307"/>
      <c r="FX1745" s="307"/>
      <c r="FY1745" s="307"/>
      <c r="FZ1745" s="307"/>
      <c r="GA1745" s="307"/>
      <c r="GB1745" s="307"/>
      <c r="GC1745" s="307"/>
      <c r="GD1745" s="307"/>
      <c r="GE1745" s="307"/>
      <c r="GF1745" s="307"/>
      <c r="GG1745" s="307"/>
      <c r="GH1745" s="307"/>
      <c r="GI1745" s="307"/>
      <c r="GJ1745" s="307"/>
      <c r="GK1745" s="307"/>
      <c r="KR1745" s="307"/>
      <c r="KS1745" s="307"/>
      <c r="KT1745" s="307"/>
      <c r="KU1745" s="56"/>
    </row>
    <row r="1746" spans="14:307" ht="15" customHeight="1">
      <c r="N1746" s="56"/>
      <c r="O1746" s="56"/>
      <c r="P1746" s="56"/>
      <c r="Q1746" s="56"/>
      <c r="R1746" s="56"/>
      <c r="S1746" s="56"/>
      <c r="T1746" s="56"/>
      <c r="U1746" s="56"/>
      <c r="V1746" s="56"/>
      <c r="W1746" s="56"/>
      <c r="X1746" s="56"/>
      <c r="Y1746" s="56"/>
      <c r="Z1746" s="56"/>
      <c r="AA1746" s="56"/>
      <c r="AB1746" s="56"/>
      <c r="AC1746" s="56"/>
      <c r="AD1746" s="56"/>
      <c r="AE1746" s="56"/>
      <c r="AF1746" s="56"/>
      <c r="BO1746" s="56"/>
      <c r="BP1746" s="56"/>
      <c r="CB1746" s="307"/>
      <c r="CC1746" s="307"/>
      <c r="CD1746" s="307"/>
      <c r="CE1746" s="307"/>
      <c r="CF1746" s="307"/>
      <c r="CG1746" s="307"/>
      <c r="CH1746" s="307"/>
      <c r="CI1746" s="307"/>
      <c r="CJ1746" s="307"/>
      <c r="CK1746" s="307"/>
      <c r="CL1746" s="307"/>
      <c r="CM1746" s="307"/>
      <c r="CN1746" s="307"/>
      <c r="CO1746" s="307"/>
      <c r="CP1746" s="307"/>
      <c r="CQ1746" s="307"/>
      <c r="CR1746" s="307"/>
      <c r="CS1746" s="307"/>
      <c r="CT1746" s="307"/>
      <c r="CU1746" s="307"/>
      <c r="CV1746" s="307"/>
      <c r="CW1746" s="307"/>
      <c r="CX1746" s="307"/>
      <c r="CY1746" s="307"/>
      <c r="CZ1746" s="307"/>
      <c r="DA1746" s="307"/>
      <c r="DB1746" s="307"/>
      <c r="DC1746" s="307"/>
      <c r="DD1746" s="307"/>
      <c r="DE1746" s="307"/>
      <c r="DF1746" s="307"/>
      <c r="DG1746" s="307"/>
      <c r="DH1746" s="307"/>
      <c r="DI1746" s="390"/>
      <c r="DJ1746" s="390"/>
      <c r="DW1746" s="307"/>
      <c r="DX1746" s="307"/>
      <c r="DY1746" s="307"/>
      <c r="DZ1746" s="307"/>
      <c r="EA1746" s="307"/>
      <c r="EB1746" s="307"/>
      <c r="EC1746" s="307"/>
      <c r="ED1746" s="307"/>
      <c r="EE1746" s="307"/>
      <c r="EF1746" s="307"/>
      <c r="EG1746" s="307"/>
      <c r="EH1746" s="307"/>
      <c r="EI1746" s="307"/>
      <c r="EJ1746" s="307"/>
      <c r="EK1746" s="307"/>
      <c r="EL1746" s="307"/>
      <c r="EM1746" s="307"/>
      <c r="EN1746" s="307"/>
      <c r="EO1746" s="307"/>
      <c r="EP1746" s="307"/>
      <c r="EQ1746" s="307"/>
      <c r="ER1746" s="307"/>
      <c r="ES1746" s="307"/>
      <c r="ET1746" s="307"/>
      <c r="EU1746" s="390"/>
      <c r="EV1746" s="390"/>
      <c r="FI1746" s="307"/>
      <c r="FJ1746" s="307"/>
      <c r="FK1746" s="307"/>
      <c r="FL1746" s="307"/>
      <c r="FM1746" s="307"/>
      <c r="FN1746" s="307"/>
      <c r="FO1746" s="307"/>
      <c r="FP1746" s="307"/>
      <c r="FQ1746" s="307"/>
      <c r="FR1746" s="307"/>
      <c r="FS1746" s="307"/>
      <c r="FT1746" s="307"/>
      <c r="FU1746" s="307"/>
      <c r="FV1746" s="307"/>
      <c r="FW1746" s="307"/>
      <c r="FX1746" s="307"/>
      <c r="FY1746" s="307"/>
      <c r="FZ1746" s="307"/>
      <c r="GA1746" s="307"/>
      <c r="GB1746" s="307"/>
      <c r="GC1746" s="307"/>
      <c r="GD1746" s="307"/>
      <c r="GE1746" s="307"/>
      <c r="GF1746" s="307"/>
      <c r="GG1746" s="307"/>
      <c r="GH1746" s="307"/>
      <c r="GI1746" s="307"/>
      <c r="GJ1746" s="307"/>
      <c r="GK1746" s="307"/>
      <c r="KR1746" s="307"/>
      <c r="KS1746" s="307"/>
      <c r="KT1746" s="307"/>
      <c r="KU1746" s="56"/>
    </row>
    <row r="1747" spans="14:307" ht="15" customHeight="1">
      <c r="N1747" s="447"/>
      <c r="O1747" s="56"/>
      <c r="P1747" s="311"/>
      <c r="Q1747" s="311"/>
      <c r="R1747" s="311"/>
      <c r="S1747" s="56"/>
      <c r="T1747" s="56"/>
      <c r="U1747" s="56"/>
      <c r="V1747" s="56"/>
      <c r="W1747" s="56"/>
      <c r="X1747" s="56"/>
      <c r="Y1747" s="56"/>
      <c r="Z1747" s="56"/>
      <c r="AA1747" s="56"/>
      <c r="AB1747" s="56"/>
      <c r="AC1747" s="56"/>
      <c r="AD1747" s="56"/>
      <c r="AE1747" s="56"/>
      <c r="AF1747" s="56"/>
      <c r="BO1747" s="56"/>
      <c r="BP1747" s="56"/>
      <c r="CB1747" s="307"/>
      <c r="CC1747" s="307"/>
      <c r="CD1747" s="307"/>
      <c r="CE1747" s="307"/>
      <c r="CF1747" s="307"/>
      <c r="CG1747" s="307"/>
      <c r="CH1747" s="307"/>
      <c r="CI1747" s="307"/>
      <c r="CJ1747" s="307"/>
      <c r="CK1747" s="307"/>
      <c r="CL1747" s="307"/>
      <c r="CM1747" s="307"/>
      <c r="CN1747" s="307"/>
      <c r="CO1747" s="307"/>
      <c r="CP1747" s="307"/>
      <c r="CQ1747" s="307"/>
      <c r="CR1747" s="307"/>
      <c r="CS1747" s="307"/>
      <c r="CT1747" s="307"/>
      <c r="CU1747" s="307"/>
      <c r="CV1747" s="307"/>
      <c r="CW1747" s="307"/>
      <c r="CX1747" s="307"/>
      <c r="CY1747" s="307"/>
      <c r="CZ1747" s="307"/>
      <c r="DA1747" s="307"/>
      <c r="DB1747" s="307"/>
      <c r="DC1747" s="307"/>
      <c r="DD1747" s="307"/>
      <c r="DE1747" s="307"/>
      <c r="DF1747" s="307"/>
      <c r="DG1747" s="307"/>
      <c r="DH1747" s="307"/>
      <c r="DI1747" s="390"/>
      <c r="DJ1747" s="390"/>
      <c r="DW1747" s="307"/>
      <c r="DX1747" s="307"/>
      <c r="DY1747" s="307"/>
      <c r="DZ1747" s="307"/>
      <c r="EA1747" s="307"/>
      <c r="EB1747" s="307"/>
      <c r="EC1747" s="307"/>
      <c r="ED1747" s="307"/>
      <c r="EE1747" s="307"/>
      <c r="EF1747" s="307"/>
      <c r="EG1747" s="307"/>
      <c r="EH1747" s="307"/>
      <c r="EI1747" s="307"/>
      <c r="EJ1747" s="307"/>
      <c r="EK1747" s="307"/>
      <c r="EL1747" s="307"/>
      <c r="EM1747" s="307"/>
      <c r="EN1747" s="307"/>
      <c r="EO1747" s="307"/>
      <c r="EP1747" s="307"/>
      <c r="EQ1747" s="307"/>
      <c r="ER1747" s="307"/>
      <c r="ES1747" s="307"/>
      <c r="ET1747" s="307"/>
      <c r="EU1747" s="390"/>
      <c r="EV1747" s="390"/>
      <c r="FI1747" s="307"/>
      <c r="FJ1747" s="307"/>
      <c r="FK1747" s="307"/>
      <c r="FL1747" s="307"/>
      <c r="FM1747" s="307"/>
      <c r="FN1747" s="307"/>
      <c r="FO1747" s="307"/>
      <c r="FP1747" s="307"/>
      <c r="FQ1747" s="307"/>
      <c r="FR1747" s="307"/>
      <c r="FS1747" s="307"/>
      <c r="FT1747" s="307"/>
      <c r="FU1747" s="307"/>
      <c r="FV1747" s="307"/>
      <c r="FW1747" s="307"/>
      <c r="FX1747" s="307"/>
      <c r="FY1747" s="307"/>
      <c r="FZ1747" s="307"/>
      <c r="GA1747" s="307"/>
      <c r="GB1747" s="307"/>
      <c r="GC1747" s="307"/>
      <c r="GD1747" s="307"/>
      <c r="GE1747" s="307"/>
      <c r="GF1747" s="307"/>
      <c r="GG1747" s="307"/>
      <c r="GH1747" s="307"/>
      <c r="GI1747" s="307"/>
      <c r="GJ1747" s="307"/>
      <c r="GK1747" s="307"/>
      <c r="KR1747" s="307"/>
      <c r="KS1747" s="307"/>
      <c r="KT1747" s="307"/>
      <c r="KU1747" s="56"/>
    </row>
    <row r="1748" spans="14:307" ht="15" customHeight="1">
      <c r="N1748" s="311"/>
      <c r="O1748" s="311"/>
      <c r="P1748" s="311"/>
      <c r="Q1748" s="311"/>
      <c r="R1748" s="311"/>
      <c r="S1748" s="56"/>
      <c r="T1748" s="56"/>
      <c r="U1748" s="56"/>
      <c r="V1748" s="56"/>
      <c r="W1748" s="56"/>
      <c r="X1748" s="56"/>
      <c r="Y1748" s="56"/>
      <c r="Z1748" s="56"/>
      <c r="AA1748" s="56"/>
      <c r="AB1748" s="56"/>
      <c r="AC1748" s="56"/>
      <c r="AD1748" s="56"/>
      <c r="AE1748" s="56"/>
      <c r="AF1748" s="56"/>
      <c r="BO1748" s="56"/>
      <c r="BP1748" s="56"/>
      <c r="CB1748" s="307"/>
      <c r="CC1748" s="307"/>
      <c r="CD1748" s="307"/>
      <c r="CE1748" s="307"/>
      <c r="CF1748" s="307"/>
      <c r="CG1748" s="307"/>
      <c r="CH1748" s="307"/>
      <c r="CI1748" s="307"/>
      <c r="CJ1748" s="307"/>
      <c r="CK1748" s="307"/>
      <c r="CL1748" s="307"/>
      <c r="CM1748" s="307"/>
      <c r="CN1748" s="307"/>
      <c r="CO1748" s="307"/>
      <c r="CP1748" s="307"/>
      <c r="CQ1748" s="307"/>
      <c r="CR1748" s="307"/>
      <c r="CS1748" s="307"/>
      <c r="CT1748" s="307"/>
      <c r="CU1748" s="307"/>
      <c r="CV1748" s="307"/>
      <c r="CW1748" s="307"/>
      <c r="CX1748" s="307"/>
      <c r="CY1748" s="307"/>
      <c r="CZ1748" s="307"/>
      <c r="DA1748" s="307"/>
      <c r="DB1748" s="307"/>
      <c r="DC1748" s="307"/>
      <c r="DD1748" s="307"/>
      <c r="DE1748" s="307"/>
      <c r="DF1748" s="307"/>
      <c r="DG1748" s="307"/>
      <c r="DH1748" s="307"/>
      <c r="DI1748" s="390"/>
      <c r="DJ1748" s="390"/>
      <c r="DW1748" s="307"/>
      <c r="DX1748" s="307"/>
      <c r="DY1748" s="307"/>
      <c r="DZ1748" s="307"/>
      <c r="EA1748" s="307"/>
      <c r="EB1748" s="307"/>
      <c r="EC1748" s="307"/>
      <c r="ED1748" s="307"/>
      <c r="EE1748" s="307"/>
      <c r="EF1748" s="307"/>
      <c r="EG1748" s="307"/>
      <c r="EH1748" s="307"/>
      <c r="EI1748" s="307"/>
      <c r="EJ1748" s="307"/>
      <c r="EK1748" s="307"/>
      <c r="EL1748" s="307"/>
      <c r="EM1748" s="307"/>
      <c r="EN1748" s="307"/>
      <c r="EO1748" s="307"/>
      <c r="EP1748" s="307"/>
      <c r="EQ1748" s="307"/>
      <c r="ER1748" s="307"/>
      <c r="ES1748" s="307"/>
      <c r="ET1748" s="307"/>
      <c r="EU1748" s="390"/>
      <c r="EV1748" s="390"/>
      <c r="FI1748" s="307"/>
      <c r="FJ1748" s="307"/>
      <c r="FK1748" s="307"/>
      <c r="FL1748" s="307"/>
      <c r="FM1748" s="307"/>
      <c r="FN1748" s="307"/>
      <c r="FO1748" s="307"/>
      <c r="FP1748" s="307"/>
      <c r="FQ1748" s="307"/>
      <c r="FR1748" s="307"/>
      <c r="FS1748" s="307"/>
      <c r="FT1748" s="307"/>
      <c r="FU1748" s="307"/>
      <c r="FV1748" s="307"/>
      <c r="FW1748" s="307"/>
      <c r="FX1748" s="307"/>
      <c r="FY1748" s="307"/>
      <c r="FZ1748" s="307"/>
      <c r="GA1748" s="307"/>
      <c r="GB1748" s="307"/>
      <c r="GC1748" s="307"/>
      <c r="GD1748" s="307"/>
      <c r="GE1748" s="307"/>
      <c r="GF1748" s="307"/>
      <c r="GG1748" s="307"/>
      <c r="GH1748" s="307"/>
      <c r="GI1748" s="307"/>
      <c r="GJ1748" s="307"/>
      <c r="GK1748" s="307"/>
      <c r="KR1748" s="307"/>
      <c r="KS1748" s="307"/>
      <c r="KT1748" s="307"/>
      <c r="KU1748" s="56"/>
    </row>
    <row r="1749" spans="14:307" ht="15" customHeight="1">
      <c r="N1749" s="311"/>
      <c r="O1749" s="311"/>
      <c r="P1749" s="311"/>
      <c r="Q1749" s="311"/>
      <c r="R1749" s="311"/>
      <c r="S1749" s="56"/>
      <c r="T1749" s="56"/>
      <c r="U1749" s="56"/>
      <c r="V1749" s="56"/>
      <c r="W1749" s="56"/>
      <c r="X1749" s="56"/>
      <c r="Y1749" s="56"/>
      <c r="Z1749" s="56"/>
      <c r="AA1749" s="56"/>
      <c r="AB1749" s="56"/>
      <c r="AC1749" s="56"/>
      <c r="AD1749" s="56"/>
      <c r="AE1749" s="56"/>
      <c r="AF1749" s="56"/>
      <c r="BO1749" s="56"/>
      <c r="BP1749" s="56"/>
      <c r="CB1749" s="307"/>
      <c r="CC1749" s="307"/>
      <c r="CD1749" s="307"/>
      <c r="CE1749" s="307"/>
      <c r="CF1749" s="307"/>
      <c r="CG1749" s="307"/>
      <c r="CH1749" s="307"/>
      <c r="CI1749" s="307"/>
      <c r="CJ1749" s="307"/>
      <c r="CK1749" s="307"/>
      <c r="CL1749" s="307"/>
      <c r="CM1749" s="307"/>
      <c r="CN1749" s="307"/>
      <c r="CO1749" s="307"/>
      <c r="CP1749" s="307"/>
      <c r="CQ1749" s="307"/>
      <c r="CR1749" s="307"/>
      <c r="CS1749" s="307"/>
      <c r="CT1749" s="307"/>
      <c r="CU1749" s="307"/>
      <c r="CV1749" s="307"/>
      <c r="CW1749" s="307"/>
      <c r="CX1749" s="307"/>
      <c r="CY1749" s="307"/>
      <c r="CZ1749" s="307"/>
      <c r="DA1749" s="307"/>
      <c r="DB1749" s="307"/>
      <c r="DC1749" s="307"/>
      <c r="DD1749" s="307"/>
      <c r="DE1749" s="307"/>
      <c r="DF1749" s="307"/>
      <c r="DG1749" s="307"/>
      <c r="DH1749" s="307"/>
      <c r="DI1749" s="390"/>
      <c r="DJ1749" s="390"/>
      <c r="DW1749" s="307"/>
      <c r="DX1749" s="307"/>
      <c r="DY1749" s="307"/>
      <c r="DZ1749" s="307"/>
      <c r="EA1749" s="307"/>
      <c r="EB1749" s="307"/>
      <c r="EC1749" s="307"/>
      <c r="ED1749" s="307"/>
      <c r="EE1749" s="307"/>
      <c r="EF1749" s="307"/>
      <c r="EG1749" s="307"/>
      <c r="EH1749" s="307"/>
      <c r="EI1749" s="307"/>
      <c r="EJ1749" s="307"/>
      <c r="EK1749" s="307"/>
      <c r="EL1749" s="307"/>
      <c r="EM1749" s="307"/>
      <c r="EN1749" s="307"/>
      <c r="EO1749" s="307"/>
      <c r="EP1749" s="307"/>
      <c r="EQ1749" s="307"/>
      <c r="ER1749" s="307"/>
      <c r="ES1749" s="307"/>
      <c r="ET1749" s="307"/>
      <c r="EU1749" s="390"/>
      <c r="EV1749" s="390"/>
      <c r="FI1749" s="307"/>
      <c r="FJ1749" s="307"/>
      <c r="FK1749" s="307"/>
      <c r="FL1749" s="307"/>
      <c r="FM1749" s="307"/>
      <c r="FN1749" s="307"/>
      <c r="FO1749" s="307"/>
      <c r="FP1749" s="307"/>
      <c r="FQ1749" s="307"/>
      <c r="FR1749" s="307"/>
      <c r="FS1749" s="307"/>
      <c r="FT1749" s="307"/>
      <c r="FU1749" s="307"/>
      <c r="FV1749" s="307"/>
      <c r="FW1749" s="307"/>
      <c r="FX1749" s="307"/>
      <c r="FY1749" s="307"/>
      <c r="FZ1749" s="307"/>
      <c r="GA1749" s="307"/>
      <c r="GB1749" s="307"/>
      <c r="GC1749" s="307"/>
      <c r="GD1749" s="307"/>
      <c r="GE1749" s="307"/>
      <c r="GF1749" s="307"/>
      <c r="GG1749" s="307"/>
      <c r="GH1749" s="307"/>
      <c r="GI1749" s="307"/>
      <c r="GJ1749" s="307"/>
      <c r="GK1749" s="307"/>
      <c r="KR1749" s="307"/>
      <c r="KS1749" s="307"/>
      <c r="KT1749" s="307"/>
      <c r="KU1749" s="56"/>
    </row>
    <row r="1750" spans="14:307" ht="15" customHeight="1">
      <c r="N1750" s="311"/>
      <c r="O1750" s="311"/>
      <c r="P1750" s="311"/>
      <c r="Q1750" s="311"/>
      <c r="R1750" s="311"/>
      <c r="S1750" s="56"/>
      <c r="T1750" s="56"/>
      <c r="U1750" s="56"/>
      <c r="V1750" s="56"/>
      <c r="W1750" s="56"/>
      <c r="X1750" s="56"/>
      <c r="Y1750" s="56"/>
      <c r="Z1750" s="56"/>
      <c r="AA1750" s="56"/>
      <c r="AB1750" s="56"/>
      <c r="AC1750" s="56"/>
      <c r="AD1750" s="56"/>
      <c r="AE1750" s="56"/>
      <c r="AF1750" s="56"/>
      <c r="BO1750" s="56"/>
      <c r="BP1750" s="56"/>
      <c r="CB1750" s="307"/>
      <c r="CC1750" s="307"/>
      <c r="CD1750" s="307"/>
      <c r="CE1750" s="307"/>
      <c r="CF1750" s="307"/>
      <c r="CG1750" s="307"/>
      <c r="CH1750" s="307"/>
      <c r="CI1750" s="307"/>
      <c r="CJ1750" s="307"/>
      <c r="CK1750" s="307"/>
      <c r="CL1750" s="307"/>
      <c r="CM1750" s="307"/>
      <c r="CN1750" s="307"/>
      <c r="CO1750" s="307"/>
      <c r="CP1750" s="307"/>
      <c r="CQ1750" s="307"/>
      <c r="CR1750" s="307"/>
      <c r="CS1750" s="307"/>
      <c r="CT1750" s="307"/>
      <c r="CU1750" s="307"/>
      <c r="CV1750" s="307"/>
      <c r="CW1750" s="307"/>
      <c r="CX1750" s="307"/>
      <c r="CY1750" s="307"/>
      <c r="CZ1750" s="307"/>
      <c r="DA1750" s="307"/>
      <c r="DB1750" s="307"/>
      <c r="DC1750" s="307"/>
      <c r="DD1750" s="307"/>
      <c r="DE1750" s="307"/>
      <c r="DF1750" s="307"/>
      <c r="DG1750" s="307"/>
      <c r="DH1750" s="307"/>
      <c r="DI1750" s="390"/>
      <c r="DJ1750" s="390"/>
      <c r="DW1750" s="307"/>
      <c r="DX1750" s="307"/>
      <c r="DY1750" s="307"/>
      <c r="DZ1750" s="307"/>
      <c r="EA1750" s="307"/>
      <c r="EB1750" s="307"/>
      <c r="EC1750" s="307"/>
      <c r="ED1750" s="307"/>
      <c r="EE1750" s="307"/>
      <c r="EF1750" s="307"/>
      <c r="EG1750" s="307"/>
      <c r="EH1750" s="307"/>
      <c r="EI1750" s="307"/>
      <c r="EJ1750" s="307"/>
      <c r="EK1750" s="307"/>
      <c r="EL1750" s="307"/>
      <c r="EM1750" s="307"/>
      <c r="EN1750" s="307"/>
      <c r="EO1750" s="307"/>
      <c r="EP1750" s="307"/>
      <c r="EQ1750" s="307"/>
      <c r="ER1750" s="307"/>
      <c r="ES1750" s="307"/>
      <c r="ET1750" s="307"/>
      <c r="EU1750" s="390"/>
      <c r="EV1750" s="390"/>
      <c r="FI1750" s="307"/>
      <c r="FJ1750" s="307"/>
      <c r="FK1750" s="307"/>
      <c r="FL1750" s="307"/>
      <c r="FM1750" s="307"/>
      <c r="FN1750" s="307"/>
      <c r="FO1750" s="307"/>
      <c r="FP1750" s="307"/>
      <c r="FQ1750" s="307"/>
      <c r="FR1750" s="307"/>
      <c r="FS1750" s="307"/>
      <c r="FT1750" s="307"/>
      <c r="FU1750" s="307"/>
      <c r="FV1750" s="307"/>
      <c r="FW1750" s="307"/>
      <c r="FX1750" s="307"/>
      <c r="FY1750" s="307"/>
      <c r="FZ1750" s="307"/>
      <c r="GA1750" s="307"/>
      <c r="GB1750" s="307"/>
      <c r="GC1750" s="307"/>
      <c r="GD1750" s="307"/>
      <c r="GE1750" s="307"/>
      <c r="GF1750" s="307"/>
      <c r="GG1750" s="307"/>
      <c r="GH1750" s="307"/>
      <c r="GI1750" s="307"/>
      <c r="GJ1750" s="307"/>
      <c r="GK1750" s="307"/>
      <c r="KR1750" s="307"/>
      <c r="KS1750" s="307"/>
      <c r="KT1750" s="307"/>
      <c r="KU1750" s="56"/>
    </row>
    <row r="1751" spans="14:307" ht="15" customHeight="1">
      <c r="N1751" s="410"/>
      <c r="O1751" s="410"/>
      <c r="P1751" s="311"/>
      <c r="Q1751" s="311"/>
      <c r="R1751" s="311"/>
      <c r="S1751" s="56"/>
      <c r="T1751" s="56"/>
      <c r="U1751" s="56"/>
      <c r="V1751" s="56"/>
      <c r="W1751" s="56"/>
      <c r="X1751" s="56"/>
      <c r="Y1751" s="56"/>
      <c r="Z1751" s="56"/>
      <c r="AA1751" s="56"/>
      <c r="AB1751" s="56"/>
      <c r="AC1751" s="56"/>
      <c r="AD1751" s="56"/>
      <c r="AE1751" s="56"/>
      <c r="AF1751" s="56"/>
      <c r="BO1751" s="56"/>
      <c r="BP1751" s="56"/>
      <c r="CB1751" s="307"/>
      <c r="CC1751" s="307"/>
      <c r="CD1751" s="307"/>
      <c r="CE1751" s="307"/>
      <c r="CF1751" s="307"/>
      <c r="CG1751" s="307"/>
      <c r="CH1751" s="307"/>
      <c r="CI1751" s="307"/>
      <c r="CJ1751" s="307"/>
      <c r="CK1751" s="307"/>
      <c r="CL1751" s="307"/>
      <c r="CM1751" s="307"/>
      <c r="CN1751" s="307"/>
      <c r="CO1751" s="307"/>
      <c r="CP1751" s="307"/>
      <c r="CQ1751" s="307"/>
      <c r="CR1751" s="307"/>
      <c r="CS1751" s="307"/>
      <c r="CT1751" s="307"/>
      <c r="CU1751" s="307"/>
      <c r="CV1751" s="307"/>
      <c r="CW1751" s="307"/>
      <c r="CX1751" s="307"/>
      <c r="CY1751" s="307"/>
      <c r="CZ1751" s="307"/>
      <c r="DA1751" s="307"/>
      <c r="DB1751" s="307"/>
      <c r="DC1751" s="307"/>
      <c r="DD1751" s="307"/>
      <c r="DE1751" s="307"/>
      <c r="DF1751" s="307"/>
      <c r="DG1751" s="307"/>
      <c r="DH1751" s="307"/>
      <c r="DI1751" s="390"/>
      <c r="DJ1751" s="390"/>
      <c r="DW1751" s="307"/>
      <c r="DX1751" s="307"/>
      <c r="DY1751" s="307"/>
      <c r="DZ1751" s="307"/>
      <c r="EA1751" s="307"/>
      <c r="EB1751" s="307"/>
      <c r="EC1751" s="307"/>
      <c r="ED1751" s="307"/>
      <c r="EE1751" s="307"/>
      <c r="EF1751" s="307"/>
      <c r="EG1751" s="307"/>
      <c r="EH1751" s="307"/>
      <c r="EI1751" s="307"/>
      <c r="EJ1751" s="307"/>
      <c r="EK1751" s="307"/>
      <c r="EL1751" s="307"/>
      <c r="EM1751" s="307"/>
      <c r="EN1751" s="307"/>
      <c r="EO1751" s="307"/>
      <c r="EP1751" s="307"/>
      <c r="EQ1751" s="307"/>
      <c r="ER1751" s="307"/>
      <c r="ES1751" s="307"/>
      <c r="ET1751" s="307"/>
      <c r="EU1751" s="390"/>
      <c r="EV1751" s="390"/>
      <c r="FI1751" s="307"/>
      <c r="FJ1751" s="307"/>
      <c r="FK1751" s="307"/>
      <c r="FL1751" s="307"/>
      <c r="FM1751" s="307"/>
      <c r="FN1751" s="307"/>
      <c r="FO1751" s="307"/>
      <c r="FP1751" s="307"/>
      <c r="FQ1751" s="307"/>
      <c r="FR1751" s="307"/>
      <c r="FS1751" s="307"/>
      <c r="FT1751" s="307"/>
      <c r="FU1751" s="307"/>
      <c r="FV1751" s="307"/>
      <c r="FW1751" s="307"/>
      <c r="FX1751" s="307"/>
      <c r="FY1751" s="307"/>
      <c r="FZ1751" s="307"/>
      <c r="GA1751" s="307"/>
      <c r="GB1751" s="307"/>
      <c r="GC1751" s="307"/>
      <c r="GD1751" s="307"/>
      <c r="GE1751" s="307"/>
      <c r="GF1751" s="307"/>
      <c r="GG1751" s="307"/>
      <c r="GH1751" s="307"/>
      <c r="GI1751" s="307"/>
      <c r="GJ1751" s="307"/>
      <c r="GK1751" s="307"/>
    </row>
    <row r="1752" spans="14:307" ht="15" customHeight="1">
      <c r="N1752" s="410"/>
      <c r="O1752" s="410"/>
      <c r="P1752" s="311"/>
      <c r="Q1752" s="311"/>
      <c r="R1752" s="311"/>
      <c r="S1752" s="56"/>
      <c r="T1752" s="56"/>
      <c r="U1752" s="56"/>
      <c r="V1752" s="56"/>
      <c r="W1752" s="56"/>
      <c r="X1752" s="56"/>
      <c r="Y1752" s="56"/>
      <c r="Z1752" s="56"/>
      <c r="AA1752" s="56"/>
      <c r="AB1752" s="56"/>
      <c r="AC1752" s="56"/>
      <c r="AD1752" s="56"/>
      <c r="AE1752" s="56"/>
      <c r="AF1752" s="56"/>
      <c r="BO1752" s="56"/>
      <c r="BP1752" s="56"/>
      <c r="CB1752" s="307"/>
      <c r="CC1752" s="307"/>
      <c r="CD1752" s="307"/>
      <c r="CE1752" s="307"/>
      <c r="CF1752" s="307"/>
      <c r="CG1752" s="307"/>
      <c r="CH1752" s="307"/>
      <c r="CI1752" s="307"/>
      <c r="CJ1752" s="307"/>
      <c r="CK1752" s="307"/>
      <c r="CL1752" s="307"/>
      <c r="CM1752" s="307"/>
      <c r="CN1752" s="307"/>
      <c r="CO1752" s="307"/>
      <c r="CP1752" s="307"/>
      <c r="CQ1752" s="307"/>
      <c r="CR1752" s="307"/>
      <c r="CS1752" s="307"/>
      <c r="CT1752" s="307"/>
      <c r="CU1752" s="307"/>
      <c r="CV1752" s="307"/>
      <c r="CW1752" s="307"/>
      <c r="CX1752" s="307"/>
      <c r="CY1752" s="307"/>
      <c r="CZ1752" s="307"/>
      <c r="DA1752" s="307"/>
      <c r="DB1752" s="307"/>
      <c r="DC1752" s="307"/>
      <c r="DD1752" s="307"/>
      <c r="DE1752" s="307"/>
      <c r="DF1752" s="307"/>
      <c r="DG1752" s="307"/>
      <c r="DH1752" s="307"/>
      <c r="DI1752" s="390"/>
      <c r="DJ1752" s="390"/>
      <c r="DW1752" s="307"/>
      <c r="DX1752" s="307"/>
      <c r="DY1752" s="307"/>
      <c r="DZ1752" s="307"/>
      <c r="EA1752" s="307"/>
      <c r="EB1752" s="307"/>
      <c r="EC1752" s="307"/>
      <c r="ED1752" s="307"/>
      <c r="EE1752" s="307"/>
      <c r="EF1752" s="307"/>
      <c r="EG1752" s="307"/>
      <c r="EH1752" s="307"/>
      <c r="EI1752" s="307"/>
      <c r="EJ1752" s="307"/>
      <c r="EK1752" s="307"/>
      <c r="EL1752" s="307"/>
      <c r="EM1752" s="307"/>
      <c r="EN1752" s="307"/>
      <c r="EO1752" s="307"/>
      <c r="EP1752" s="307"/>
      <c r="EQ1752" s="307"/>
      <c r="ER1752" s="307"/>
      <c r="ES1752" s="307"/>
      <c r="ET1752" s="307"/>
      <c r="EU1752" s="390"/>
      <c r="EV1752" s="390"/>
      <c r="FI1752" s="307"/>
      <c r="FJ1752" s="307"/>
      <c r="FK1752" s="307"/>
      <c r="FL1752" s="307"/>
      <c r="FM1752" s="307"/>
      <c r="FN1752" s="307"/>
      <c r="FO1752" s="307"/>
      <c r="FP1752" s="307"/>
      <c r="FQ1752" s="307"/>
      <c r="FR1752" s="307"/>
      <c r="FS1752" s="307"/>
      <c r="FT1752" s="307"/>
      <c r="FU1752" s="307"/>
      <c r="FV1752" s="307"/>
      <c r="FW1752" s="307"/>
      <c r="FX1752" s="307"/>
      <c r="FY1752" s="307"/>
      <c r="FZ1752" s="307"/>
      <c r="GA1752" s="307"/>
      <c r="GB1752" s="307"/>
      <c r="GC1752" s="307"/>
      <c r="GD1752" s="307"/>
      <c r="GE1752" s="307"/>
      <c r="GF1752" s="307"/>
      <c r="GG1752" s="307"/>
      <c r="GH1752" s="307"/>
      <c r="GI1752" s="307"/>
      <c r="GJ1752" s="307"/>
      <c r="GK1752" s="307"/>
    </row>
    <row r="1753" spans="14:307" ht="15" customHeight="1">
      <c r="N1753" s="410"/>
      <c r="O1753" s="410"/>
      <c r="P1753" s="311"/>
      <c r="Q1753" s="311"/>
      <c r="R1753" s="311"/>
      <c r="S1753" s="56"/>
      <c r="T1753" s="56"/>
      <c r="U1753" s="56"/>
      <c r="V1753" s="56"/>
      <c r="W1753" s="56"/>
      <c r="X1753" s="56"/>
      <c r="Y1753" s="56"/>
      <c r="Z1753" s="56"/>
      <c r="AA1753" s="56"/>
      <c r="AB1753" s="56"/>
      <c r="AC1753" s="56"/>
      <c r="AD1753" s="56"/>
      <c r="AE1753" s="56"/>
      <c r="AF1753" s="56"/>
      <c r="BO1753" s="56"/>
      <c r="BP1753" s="56"/>
      <c r="CB1753" s="307"/>
      <c r="CC1753" s="307"/>
      <c r="CD1753" s="307"/>
      <c r="CE1753" s="307"/>
      <c r="CF1753" s="307"/>
      <c r="CG1753" s="307"/>
      <c r="CH1753" s="307"/>
      <c r="CI1753" s="307"/>
      <c r="CJ1753" s="307"/>
      <c r="CK1753" s="307"/>
      <c r="CL1753" s="307"/>
      <c r="CM1753" s="307"/>
      <c r="CN1753" s="307"/>
      <c r="CO1753" s="307"/>
      <c r="CP1753" s="307"/>
      <c r="CQ1753" s="307"/>
      <c r="CR1753" s="307"/>
      <c r="CS1753" s="307"/>
      <c r="CT1753" s="307"/>
      <c r="CU1753" s="307"/>
      <c r="CV1753" s="307"/>
      <c r="CW1753" s="307"/>
      <c r="CX1753" s="307"/>
      <c r="CY1753" s="307"/>
      <c r="CZ1753" s="307"/>
      <c r="DA1753" s="307"/>
      <c r="DB1753" s="307"/>
      <c r="DC1753" s="307"/>
      <c r="DD1753" s="307"/>
      <c r="DE1753" s="307"/>
      <c r="DF1753" s="307"/>
      <c r="DG1753" s="307"/>
      <c r="DH1753" s="307"/>
      <c r="DI1753" s="390"/>
      <c r="DJ1753" s="390"/>
      <c r="DW1753" s="307"/>
      <c r="DX1753" s="307"/>
      <c r="DY1753" s="307"/>
      <c r="DZ1753" s="307"/>
      <c r="EA1753" s="307"/>
      <c r="EB1753" s="307"/>
      <c r="EC1753" s="307"/>
      <c r="ED1753" s="307"/>
      <c r="EE1753" s="307"/>
      <c r="EF1753" s="307"/>
      <c r="EG1753" s="307"/>
      <c r="EH1753" s="307"/>
      <c r="EI1753" s="307"/>
      <c r="EJ1753" s="307"/>
      <c r="EK1753" s="307"/>
      <c r="EL1753" s="307"/>
      <c r="EM1753" s="307"/>
      <c r="EN1753" s="307"/>
      <c r="EO1753" s="307"/>
      <c r="EP1753" s="307"/>
      <c r="EQ1753" s="307"/>
      <c r="ER1753" s="307"/>
      <c r="ES1753" s="307"/>
      <c r="ET1753" s="307"/>
      <c r="EU1753" s="390"/>
      <c r="EV1753" s="390"/>
      <c r="FI1753" s="307"/>
      <c r="FJ1753" s="307"/>
      <c r="FK1753" s="307"/>
      <c r="FL1753" s="307"/>
      <c r="FM1753" s="307"/>
      <c r="FN1753" s="307"/>
      <c r="FO1753" s="307"/>
      <c r="FP1753" s="307"/>
      <c r="FQ1753" s="307"/>
      <c r="FR1753" s="307"/>
      <c r="FS1753" s="307"/>
      <c r="FT1753" s="307"/>
      <c r="FU1753" s="307"/>
      <c r="FV1753" s="307"/>
      <c r="FW1753" s="307"/>
      <c r="FX1753" s="307"/>
      <c r="FY1753" s="307"/>
      <c r="FZ1753" s="307"/>
      <c r="GA1753" s="307"/>
      <c r="GB1753" s="307"/>
      <c r="GC1753" s="307"/>
      <c r="GD1753" s="307"/>
      <c r="GE1753" s="307"/>
      <c r="GF1753" s="307"/>
      <c r="GG1753" s="307"/>
      <c r="GH1753" s="307"/>
      <c r="GI1753" s="307"/>
      <c r="GJ1753" s="307"/>
      <c r="GK1753" s="307"/>
    </row>
    <row r="1754" spans="14:307" ht="15" customHeight="1">
      <c r="N1754" s="410"/>
      <c r="O1754" s="410"/>
      <c r="P1754" s="311"/>
      <c r="Q1754" s="311"/>
      <c r="R1754" s="311"/>
      <c r="S1754" s="56"/>
      <c r="T1754" s="56"/>
      <c r="U1754" s="56"/>
      <c r="V1754" s="56"/>
      <c r="W1754" s="56"/>
      <c r="X1754" s="56"/>
      <c r="Y1754" s="56"/>
      <c r="Z1754" s="56"/>
      <c r="AA1754" s="56"/>
      <c r="AB1754" s="56"/>
      <c r="AC1754" s="56"/>
      <c r="AD1754" s="56"/>
      <c r="AE1754" s="56"/>
      <c r="AF1754" s="56"/>
      <c r="BO1754" s="56"/>
      <c r="BP1754" s="56"/>
      <c r="CB1754" s="307"/>
      <c r="CC1754" s="307"/>
      <c r="CD1754" s="307"/>
      <c r="CE1754" s="307"/>
      <c r="CF1754" s="307"/>
      <c r="CG1754" s="307"/>
      <c r="CH1754" s="307"/>
      <c r="CI1754" s="307"/>
      <c r="CJ1754" s="307"/>
      <c r="CK1754" s="307"/>
      <c r="CL1754" s="307"/>
      <c r="CM1754" s="307"/>
      <c r="CN1754" s="307"/>
      <c r="CO1754" s="307"/>
      <c r="CP1754" s="307"/>
      <c r="CQ1754" s="307"/>
      <c r="CR1754" s="307"/>
      <c r="CS1754" s="307"/>
      <c r="CT1754" s="307"/>
      <c r="CU1754" s="307"/>
      <c r="CV1754" s="307"/>
      <c r="CW1754" s="307"/>
      <c r="CX1754" s="307"/>
      <c r="CY1754" s="307"/>
      <c r="CZ1754" s="307"/>
      <c r="DA1754" s="307"/>
      <c r="DB1754" s="307"/>
      <c r="DC1754" s="307"/>
      <c r="DD1754" s="307"/>
      <c r="DE1754" s="307"/>
      <c r="DF1754" s="307"/>
      <c r="DG1754" s="307"/>
      <c r="DH1754" s="307"/>
      <c r="DI1754" s="390"/>
      <c r="DJ1754" s="390"/>
      <c r="DW1754" s="307"/>
      <c r="DX1754" s="307"/>
      <c r="DY1754" s="307"/>
      <c r="DZ1754" s="307"/>
      <c r="EA1754" s="307"/>
      <c r="EB1754" s="307"/>
      <c r="EC1754" s="307"/>
      <c r="ED1754" s="307"/>
      <c r="EE1754" s="307"/>
      <c r="EF1754" s="307"/>
      <c r="EG1754" s="307"/>
      <c r="EH1754" s="307"/>
      <c r="EI1754" s="307"/>
      <c r="EJ1754" s="307"/>
      <c r="EK1754" s="307"/>
      <c r="EL1754" s="307"/>
      <c r="EM1754" s="307"/>
      <c r="EN1754" s="307"/>
      <c r="EO1754" s="307"/>
      <c r="EP1754" s="307"/>
      <c r="EQ1754" s="307"/>
      <c r="ER1754" s="307"/>
      <c r="ES1754" s="307"/>
      <c r="ET1754" s="307"/>
      <c r="EU1754" s="390"/>
      <c r="EV1754" s="390"/>
      <c r="FI1754" s="307"/>
      <c r="FJ1754" s="307"/>
      <c r="FK1754" s="307"/>
      <c r="FL1754" s="307"/>
      <c r="FM1754" s="307"/>
      <c r="FN1754" s="307"/>
      <c r="FO1754" s="307"/>
      <c r="FP1754" s="307"/>
      <c r="FQ1754" s="307"/>
      <c r="FR1754" s="307"/>
      <c r="FS1754" s="307"/>
      <c r="FT1754" s="307"/>
      <c r="FU1754" s="307"/>
      <c r="FV1754" s="307"/>
      <c r="FW1754" s="307"/>
      <c r="FX1754" s="307"/>
      <c r="FY1754" s="307"/>
      <c r="FZ1754" s="307"/>
      <c r="GA1754" s="307"/>
      <c r="GB1754" s="307"/>
      <c r="GC1754" s="307"/>
      <c r="GD1754" s="307"/>
      <c r="GE1754" s="307"/>
      <c r="GF1754" s="307"/>
      <c r="GG1754" s="307"/>
      <c r="GH1754" s="307"/>
      <c r="GI1754" s="307"/>
      <c r="GJ1754" s="307"/>
      <c r="GK1754" s="307"/>
    </row>
    <row r="1755" spans="14:307" ht="15" customHeight="1">
      <c r="N1755" s="410"/>
      <c r="O1755" s="410"/>
      <c r="P1755" s="459"/>
      <c r="Q1755" s="311"/>
      <c r="R1755" s="311"/>
      <c r="S1755" s="56"/>
      <c r="T1755" s="56"/>
      <c r="U1755" s="56"/>
      <c r="V1755" s="56"/>
      <c r="W1755" s="56"/>
      <c r="X1755" s="56"/>
      <c r="Y1755" s="56"/>
      <c r="Z1755" s="56"/>
      <c r="AA1755" s="56"/>
      <c r="AB1755" s="56"/>
      <c r="AC1755" s="56"/>
      <c r="AD1755" s="56"/>
      <c r="AE1755" s="56"/>
      <c r="AF1755" s="56"/>
      <c r="BO1755" s="56"/>
      <c r="BP1755" s="56"/>
      <c r="CB1755" s="307"/>
      <c r="CC1755" s="307"/>
      <c r="CD1755" s="307"/>
      <c r="CE1755" s="307"/>
      <c r="CF1755" s="307"/>
      <c r="CG1755" s="307"/>
      <c r="CH1755" s="307"/>
      <c r="CI1755" s="307"/>
      <c r="CJ1755" s="307"/>
      <c r="CK1755" s="307"/>
      <c r="CL1755" s="307"/>
      <c r="CM1755" s="307"/>
      <c r="CN1755" s="307"/>
      <c r="CO1755" s="307"/>
      <c r="CP1755" s="307"/>
      <c r="CQ1755" s="307"/>
      <c r="CR1755" s="307"/>
      <c r="CS1755" s="307"/>
      <c r="CT1755" s="307"/>
      <c r="CU1755" s="307"/>
      <c r="CV1755" s="307"/>
      <c r="CW1755" s="307"/>
      <c r="CX1755" s="307"/>
      <c r="CY1755" s="307"/>
      <c r="CZ1755" s="307"/>
      <c r="DA1755" s="307"/>
      <c r="DB1755" s="307"/>
      <c r="DC1755" s="307"/>
      <c r="DD1755" s="307"/>
      <c r="DE1755" s="307"/>
      <c r="DF1755" s="307"/>
      <c r="DG1755" s="307"/>
      <c r="DH1755" s="307"/>
      <c r="DI1755" s="390"/>
      <c r="DJ1755" s="390"/>
      <c r="DW1755" s="307"/>
      <c r="DX1755" s="307"/>
      <c r="DY1755" s="307"/>
      <c r="DZ1755" s="307"/>
      <c r="EA1755" s="307"/>
      <c r="EB1755" s="307"/>
      <c r="EC1755" s="307"/>
      <c r="ED1755" s="307"/>
      <c r="EE1755" s="307"/>
      <c r="EF1755" s="307"/>
      <c r="EG1755" s="307"/>
      <c r="EH1755" s="307"/>
      <c r="EI1755" s="307"/>
      <c r="EJ1755" s="307"/>
      <c r="EK1755" s="307"/>
      <c r="EL1755" s="307"/>
      <c r="EM1755" s="307"/>
      <c r="EN1755" s="307"/>
      <c r="EO1755" s="307"/>
      <c r="EP1755" s="307"/>
      <c r="EQ1755" s="307"/>
      <c r="ER1755" s="307"/>
      <c r="ES1755" s="307"/>
      <c r="ET1755" s="307"/>
      <c r="EU1755" s="390"/>
      <c r="EV1755" s="390"/>
      <c r="FI1755" s="307"/>
      <c r="FJ1755" s="307"/>
      <c r="FK1755" s="307"/>
      <c r="FL1755" s="307"/>
      <c r="FM1755" s="307"/>
      <c r="FN1755" s="307"/>
      <c r="FO1755" s="307"/>
      <c r="FP1755" s="307"/>
      <c r="FQ1755" s="307"/>
      <c r="FR1755" s="307"/>
      <c r="FS1755" s="307"/>
      <c r="FT1755" s="307"/>
      <c r="FU1755" s="307"/>
      <c r="FV1755" s="307"/>
      <c r="FW1755" s="307"/>
      <c r="FX1755" s="307"/>
      <c r="FY1755" s="307"/>
      <c r="FZ1755" s="307"/>
      <c r="GA1755" s="307"/>
      <c r="GB1755" s="307"/>
      <c r="GC1755" s="307"/>
      <c r="GD1755" s="307"/>
      <c r="GE1755" s="307"/>
      <c r="GF1755" s="307"/>
      <c r="GG1755" s="307"/>
      <c r="GH1755" s="307"/>
      <c r="GI1755" s="307"/>
      <c r="GJ1755" s="307"/>
      <c r="GK1755" s="307"/>
    </row>
    <row r="1756" spans="14:307" ht="15" customHeight="1">
      <c r="N1756" s="410"/>
      <c r="O1756" s="410"/>
      <c r="P1756" s="311"/>
      <c r="Q1756" s="311"/>
      <c r="R1756" s="311"/>
      <c r="S1756" s="56"/>
      <c r="T1756" s="56"/>
      <c r="U1756" s="56"/>
      <c r="V1756" s="56"/>
      <c r="W1756" s="56"/>
      <c r="X1756" s="56"/>
      <c r="Y1756" s="56"/>
      <c r="Z1756" s="56"/>
      <c r="AA1756" s="56"/>
      <c r="AB1756" s="56"/>
      <c r="AC1756" s="56"/>
      <c r="AD1756" s="56"/>
      <c r="AE1756" s="56"/>
      <c r="AF1756" s="56"/>
      <c r="BO1756" s="56"/>
      <c r="BP1756" s="56"/>
      <c r="CB1756" s="307"/>
      <c r="CC1756" s="307"/>
      <c r="CD1756" s="307"/>
      <c r="CE1756" s="307"/>
      <c r="CF1756" s="307"/>
      <c r="CG1756" s="307"/>
      <c r="CH1756" s="307"/>
      <c r="CI1756" s="307"/>
      <c r="CJ1756" s="307"/>
      <c r="CK1756" s="307"/>
      <c r="CL1756" s="307"/>
      <c r="CM1756" s="307"/>
      <c r="CN1756" s="307"/>
      <c r="CO1756" s="307"/>
      <c r="CP1756" s="307"/>
      <c r="CQ1756" s="307"/>
      <c r="CR1756" s="307"/>
      <c r="CS1756" s="307"/>
      <c r="CT1756" s="307"/>
      <c r="CU1756" s="307"/>
      <c r="CV1756" s="307"/>
      <c r="CW1756" s="307"/>
      <c r="CX1756" s="307"/>
      <c r="CY1756" s="307"/>
      <c r="CZ1756" s="307"/>
      <c r="DA1756" s="307"/>
      <c r="DB1756" s="307"/>
      <c r="DC1756" s="307"/>
      <c r="DD1756" s="307"/>
      <c r="DE1756" s="307"/>
      <c r="DF1756" s="307"/>
      <c r="DG1756" s="307"/>
      <c r="DH1756" s="307"/>
      <c r="DI1756" s="390"/>
      <c r="DJ1756" s="390"/>
      <c r="DW1756" s="307"/>
      <c r="DX1756" s="307"/>
      <c r="DY1756" s="307"/>
      <c r="DZ1756" s="307"/>
      <c r="EA1756" s="307"/>
      <c r="EB1756" s="307"/>
      <c r="EC1756" s="307"/>
      <c r="ED1756" s="307"/>
      <c r="EE1756" s="307"/>
      <c r="EF1756" s="307"/>
      <c r="EG1756" s="307"/>
      <c r="EH1756" s="307"/>
      <c r="EI1756" s="307"/>
      <c r="EJ1756" s="307"/>
      <c r="EK1756" s="307"/>
      <c r="EL1756" s="307"/>
      <c r="EM1756" s="307"/>
      <c r="EN1756" s="307"/>
      <c r="EO1756" s="307"/>
      <c r="EP1756" s="307"/>
      <c r="EQ1756" s="307"/>
      <c r="ER1756" s="307"/>
      <c r="ES1756" s="307"/>
      <c r="ET1756" s="307"/>
      <c r="EU1756" s="390"/>
      <c r="EV1756" s="390"/>
      <c r="FI1756" s="307"/>
      <c r="FJ1756" s="307"/>
      <c r="FK1756" s="307"/>
      <c r="FL1756" s="307"/>
      <c r="FM1756" s="307"/>
      <c r="FN1756" s="307"/>
      <c r="FO1756" s="307"/>
      <c r="FP1756" s="307"/>
      <c r="FQ1756" s="307"/>
      <c r="FR1756" s="307"/>
      <c r="FS1756" s="307"/>
      <c r="FT1756" s="307"/>
      <c r="FU1756" s="307"/>
      <c r="FV1756" s="307"/>
      <c r="FW1756" s="307"/>
      <c r="FX1756" s="307"/>
      <c r="FY1756" s="307"/>
      <c r="FZ1756" s="307"/>
      <c r="GA1756" s="307"/>
      <c r="GB1756" s="307"/>
      <c r="GC1756" s="307"/>
      <c r="GD1756" s="307"/>
      <c r="GE1756" s="307"/>
      <c r="GF1756" s="307"/>
      <c r="GG1756" s="307"/>
      <c r="GH1756" s="307"/>
      <c r="GI1756" s="307"/>
      <c r="GJ1756" s="307"/>
      <c r="GK1756" s="307"/>
    </row>
    <row r="1757" spans="14:307" ht="15" customHeight="1">
      <c r="N1757" s="410"/>
      <c r="O1757" s="410"/>
      <c r="P1757" s="311"/>
      <c r="Q1757" s="311"/>
      <c r="R1757" s="311"/>
      <c r="S1757" s="56"/>
      <c r="T1757" s="56"/>
      <c r="U1757" s="56"/>
      <c r="V1757" s="56"/>
      <c r="W1757" s="56"/>
      <c r="X1757" s="56"/>
      <c r="Y1757" s="56"/>
      <c r="Z1757" s="56"/>
      <c r="AA1757" s="56"/>
      <c r="AB1757" s="56"/>
      <c r="AC1757" s="56"/>
      <c r="AD1757" s="56"/>
      <c r="AE1757" s="56"/>
      <c r="AF1757" s="56"/>
      <c r="BO1757" s="56"/>
      <c r="BP1757" s="56"/>
      <c r="CB1757" s="307"/>
      <c r="CC1757" s="307"/>
      <c r="CD1757" s="307"/>
      <c r="CE1757" s="307"/>
      <c r="CF1757" s="307"/>
      <c r="CG1757" s="307"/>
      <c r="CH1757" s="307"/>
      <c r="CI1757" s="307"/>
      <c r="CJ1757" s="307"/>
      <c r="CK1757" s="307"/>
      <c r="CL1757" s="307"/>
      <c r="CM1757" s="307"/>
      <c r="CN1757" s="307"/>
      <c r="CO1757" s="307"/>
      <c r="CP1757" s="307"/>
      <c r="CQ1757" s="307"/>
      <c r="CR1757" s="307"/>
      <c r="CS1757" s="307"/>
      <c r="CT1757" s="307"/>
      <c r="CU1757" s="307"/>
      <c r="CV1757" s="307"/>
      <c r="CW1757" s="307"/>
      <c r="CX1757" s="307"/>
      <c r="CY1757" s="307"/>
      <c r="CZ1757" s="307"/>
      <c r="DA1757" s="307"/>
      <c r="DB1757" s="307"/>
      <c r="DC1757" s="307"/>
      <c r="DD1757" s="307"/>
      <c r="DE1757" s="307"/>
      <c r="DF1757" s="307"/>
      <c r="DG1757" s="307"/>
      <c r="DH1757" s="307"/>
      <c r="DI1757" s="390"/>
      <c r="DJ1757" s="390"/>
      <c r="DW1757" s="307"/>
      <c r="DX1757" s="307"/>
      <c r="DY1757" s="307"/>
      <c r="DZ1757" s="307"/>
      <c r="EA1757" s="307"/>
      <c r="EB1757" s="307"/>
      <c r="EC1757" s="307"/>
      <c r="ED1757" s="307"/>
      <c r="EE1757" s="307"/>
      <c r="EF1757" s="307"/>
      <c r="EG1757" s="307"/>
      <c r="EH1757" s="307"/>
      <c r="EI1757" s="307"/>
      <c r="EJ1757" s="307"/>
      <c r="EK1757" s="307"/>
      <c r="EL1757" s="307"/>
      <c r="EM1757" s="307"/>
      <c r="EN1757" s="307"/>
      <c r="EO1757" s="307"/>
      <c r="EP1757" s="307"/>
      <c r="EQ1757" s="307"/>
      <c r="ER1757" s="307"/>
      <c r="ES1757" s="307"/>
      <c r="ET1757" s="307"/>
      <c r="EU1757" s="390"/>
      <c r="EV1757" s="390"/>
      <c r="FI1757" s="307"/>
      <c r="FJ1757" s="307"/>
      <c r="FK1757" s="307"/>
      <c r="FL1757" s="307"/>
      <c r="FM1757" s="307"/>
      <c r="FN1757" s="307"/>
      <c r="FO1757" s="307"/>
      <c r="FP1757" s="307"/>
      <c r="FQ1757" s="307"/>
      <c r="FR1757" s="307"/>
      <c r="FS1757" s="307"/>
      <c r="FT1757" s="307"/>
      <c r="FU1757" s="307"/>
      <c r="FV1757" s="307"/>
      <c r="FW1757" s="307"/>
      <c r="FX1757" s="307"/>
      <c r="FY1757" s="307"/>
      <c r="FZ1757" s="307"/>
      <c r="GA1757" s="307"/>
      <c r="GB1757" s="307"/>
      <c r="GC1757" s="307"/>
      <c r="GD1757" s="307"/>
      <c r="GE1757" s="307"/>
      <c r="GF1757" s="307"/>
      <c r="GG1757" s="307"/>
      <c r="GH1757" s="307"/>
      <c r="GI1757" s="307"/>
      <c r="GJ1757" s="307"/>
      <c r="GK1757" s="307"/>
    </row>
    <row r="1758" spans="14:307" ht="15" customHeight="1">
      <c r="N1758" s="410"/>
      <c r="O1758" s="410"/>
      <c r="P1758" s="311"/>
      <c r="Q1758" s="311"/>
      <c r="R1758" s="311"/>
      <c r="S1758" s="56"/>
      <c r="T1758" s="56"/>
      <c r="U1758" s="56"/>
      <c r="V1758" s="56"/>
      <c r="W1758" s="56"/>
      <c r="X1758" s="56"/>
      <c r="Y1758" s="56"/>
      <c r="Z1758" s="56"/>
      <c r="AA1758" s="56"/>
      <c r="AB1758" s="56"/>
      <c r="AC1758" s="56"/>
      <c r="AD1758" s="56"/>
      <c r="AE1758" s="56"/>
      <c r="AF1758" s="56"/>
      <c r="BO1758" s="56"/>
      <c r="BP1758" s="56"/>
      <c r="CB1758" s="307"/>
      <c r="CC1758" s="307"/>
      <c r="CD1758" s="307"/>
      <c r="CE1758" s="307"/>
      <c r="CF1758" s="307"/>
      <c r="CG1758" s="307"/>
      <c r="CH1758" s="307"/>
      <c r="CI1758" s="307"/>
      <c r="CJ1758" s="307"/>
      <c r="CK1758" s="307"/>
      <c r="CL1758" s="307"/>
      <c r="CM1758" s="307"/>
      <c r="CN1758" s="307"/>
      <c r="CO1758" s="307"/>
      <c r="CP1758" s="307"/>
      <c r="CQ1758" s="307"/>
      <c r="CR1758" s="307"/>
      <c r="CS1758" s="307"/>
      <c r="CT1758" s="307"/>
      <c r="CU1758" s="307"/>
      <c r="CV1758" s="307"/>
      <c r="CW1758" s="307"/>
      <c r="CX1758" s="307"/>
      <c r="CY1758" s="307"/>
      <c r="CZ1758" s="307"/>
      <c r="DA1758" s="307"/>
      <c r="DB1758" s="307"/>
      <c r="DC1758" s="307"/>
      <c r="DD1758" s="307"/>
      <c r="DE1758" s="307"/>
      <c r="DF1758" s="307"/>
      <c r="DG1758" s="307"/>
      <c r="DH1758" s="307"/>
      <c r="DI1758" s="390"/>
      <c r="DJ1758" s="390"/>
      <c r="DW1758" s="307"/>
      <c r="DX1758" s="307"/>
      <c r="DY1758" s="307"/>
      <c r="DZ1758" s="307"/>
      <c r="EA1758" s="307"/>
      <c r="EB1758" s="307"/>
      <c r="EC1758" s="307"/>
      <c r="ED1758" s="307"/>
      <c r="EE1758" s="307"/>
      <c r="EF1758" s="307"/>
      <c r="EG1758" s="307"/>
      <c r="EH1758" s="307"/>
      <c r="EI1758" s="307"/>
      <c r="EJ1758" s="307"/>
      <c r="EK1758" s="307"/>
      <c r="EL1758" s="307"/>
      <c r="EM1758" s="307"/>
      <c r="EN1758" s="307"/>
      <c r="EO1758" s="307"/>
      <c r="EP1758" s="307"/>
      <c r="EQ1758" s="307"/>
      <c r="ER1758" s="307"/>
      <c r="ES1758" s="307"/>
      <c r="ET1758" s="307"/>
      <c r="EU1758" s="390"/>
      <c r="EV1758" s="390"/>
      <c r="FI1758" s="307"/>
      <c r="FJ1758" s="307"/>
      <c r="FK1758" s="307"/>
      <c r="FL1758" s="307"/>
      <c r="FM1758" s="307"/>
      <c r="FN1758" s="307"/>
      <c r="FO1758" s="307"/>
      <c r="FP1758" s="307"/>
      <c r="FQ1758" s="307"/>
      <c r="FR1758" s="307"/>
      <c r="FS1758" s="307"/>
      <c r="FT1758" s="307"/>
      <c r="FU1758" s="307"/>
      <c r="FV1758" s="307"/>
      <c r="FW1758" s="307"/>
      <c r="FX1758" s="307"/>
      <c r="FY1758" s="307"/>
      <c r="FZ1758" s="307"/>
      <c r="GA1758" s="307"/>
      <c r="GB1758" s="307"/>
      <c r="GC1758" s="307"/>
      <c r="GD1758" s="307"/>
      <c r="GE1758" s="307"/>
      <c r="GF1758" s="307"/>
      <c r="GG1758" s="307"/>
      <c r="GH1758" s="307"/>
      <c r="GI1758" s="307"/>
      <c r="GJ1758" s="307"/>
      <c r="GK1758" s="307"/>
    </row>
    <row r="1759" spans="14:307" ht="15" customHeight="1">
      <c r="N1759" s="410"/>
      <c r="O1759" s="410"/>
      <c r="P1759" s="311"/>
      <c r="Q1759" s="311"/>
      <c r="R1759" s="311"/>
      <c r="S1759" s="56"/>
      <c r="T1759" s="56"/>
      <c r="U1759" s="56"/>
      <c r="V1759" s="56"/>
      <c r="W1759" s="56"/>
      <c r="X1759" s="56"/>
      <c r="Y1759" s="56"/>
      <c r="Z1759" s="56"/>
      <c r="AA1759" s="56"/>
      <c r="AB1759" s="56"/>
      <c r="AC1759" s="56"/>
      <c r="AD1759" s="56"/>
      <c r="AE1759" s="56"/>
      <c r="AF1759" s="56"/>
      <c r="BO1759" s="56"/>
      <c r="BP1759" s="56"/>
      <c r="CB1759" s="307"/>
      <c r="CC1759" s="307"/>
      <c r="CD1759" s="307"/>
      <c r="CE1759" s="307"/>
      <c r="CF1759" s="307"/>
      <c r="CG1759" s="307"/>
      <c r="CH1759" s="307"/>
      <c r="CI1759" s="307"/>
      <c r="CJ1759" s="307"/>
      <c r="CK1759" s="307"/>
      <c r="CL1759" s="307"/>
      <c r="CM1759" s="307"/>
      <c r="CN1759" s="307"/>
      <c r="CO1759" s="307"/>
      <c r="CP1759" s="307"/>
      <c r="CQ1759" s="307"/>
      <c r="CR1759" s="307"/>
      <c r="CS1759" s="307"/>
      <c r="CT1759" s="307"/>
      <c r="CU1759" s="307"/>
      <c r="CV1759" s="307"/>
      <c r="CW1759" s="307"/>
      <c r="CX1759" s="307"/>
      <c r="CY1759" s="307"/>
      <c r="CZ1759" s="307"/>
      <c r="DA1759" s="307"/>
      <c r="DB1759" s="307"/>
      <c r="DC1759" s="307"/>
      <c r="DD1759" s="307"/>
      <c r="DE1759" s="307"/>
      <c r="DF1759" s="307"/>
      <c r="DG1759" s="307"/>
      <c r="DH1759" s="307"/>
      <c r="DI1759" s="390"/>
      <c r="DJ1759" s="390"/>
      <c r="DW1759" s="307"/>
      <c r="DX1759" s="307"/>
      <c r="DY1759" s="307"/>
      <c r="DZ1759" s="307"/>
      <c r="EA1759" s="307"/>
      <c r="EB1759" s="307"/>
      <c r="EC1759" s="307"/>
      <c r="ED1759" s="307"/>
      <c r="EE1759" s="307"/>
      <c r="EF1759" s="307"/>
      <c r="EG1759" s="307"/>
      <c r="EH1759" s="307"/>
      <c r="EI1759" s="307"/>
      <c r="EJ1759" s="307"/>
      <c r="EK1759" s="307"/>
      <c r="EL1759" s="307"/>
      <c r="EM1759" s="307"/>
      <c r="EN1759" s="307"/>
      <c r="EO1759" s="307"/>
      <c r="EP1759" s="307"/>
      <c r="EQ1759" s="307"/>
      <c r="ER1759" s="307"/>
      <c r="ES1759" s="307"/>
      <c r="ET1759" s="307"/>
      <c r="EU1759" s="390"/>
      <c r="EV1759" s="390"/>
      <c r="FI1759" s="307"/>
      <c r="FJ1759" s="307"/>
      <c r="FK1759" s="307"/>
      <c r="FL1759" s="307"/>
      <c r="FM1759" s="307"/>
      <c r="FN1759" s="307"/>
      <c r="FO1759" s="307"/>
      <c r="FP1759" s="307"/>
      <c r="FQ1759" s="307"/>
      <c r="FR1759" s="307"/>
      <c r="FS1759" s="307"/>
      <c r="FT1759" s="307"/>
      <c r="FU1759" s="307"/>
      <c r="FV1759" s="307"/>
      <c r="FW1759" s="307"/>
      <c r="FX1759" s="307"/>
      <c r="FY1759" s="307"/>
      <c r="FZ1759" s="307"/>
      <c r="GA1759" s="307"/>
      <c r="GB1759" s="307"/>
      <c r="GC1759" s="307"/>
      <c r="GD1759" s="307"/>
      <c r="GE1759" s="307"/>
      <c r="GF1759" s="307"/>
      <c r="GG1759" s="307"/>
      <c r="GH1759" s="307"/>
      <c r="GI1759" s="307"/>
      <c r="GJ1759" s="307"/>
      <c r="GK1759" s="307"/>
    </row>
    <row r="1760" spans="14:307" ht="15" customHeight="1">
      <c r="N1760" s="410"/>
      <c r="O1760" s="410"/>
      <c r="P1760" s="311"/>
      <c r="Q1760" s="311"/>
      <c r="R1760" s="311"/>
      <c r="S1760" s="56"/>
      <c r="T1760" s="56"/>
      <c r="U1760" s="56"/>
      <c r="V1760" s="56"/>
      <c r="W1760" s="56"/>
      <c r="X1760" s="56"/>
      <c r="Y1760" s="56"/>
      <c r="Z1760" s="56"/>
      <c r="AA1760" s="56"/>
      <c r="AB1760" s="56"/>
      <c r="AC1760" s="56"/>
      <c r="AD1760" s="56"/>
      <c r="AE1760" s="56"/>
      <c r="AF1760" s="56"/>
      <c r="BO1760" s="56"/>
      <c r="BP1760" s="56"/>
      <c r="CB1760" s="307"/>
      <c r="CC1760" s="307"/>
      <c r="CD1760" s="307"/>
      <c r="CE1760" s="307"/>
      <c r="CF1760" s="307"/>
      <c r="CG1760" s="307"/>
      <c r="CH1760" s="307"/>
      <c r="CI1760" s="307"/>
      <c r="CJ1760" s="307"/>
      <c r="CK1760" s="307"/>
      <c r="CL1760" s="307"/>
      <c r="CM1760" s="307"/>
      <c r="CN1760" s="307"/>
      <c r="CO1760" s="307"/>
      <c r="CP1760" s="307"/>
      <c r="CQ1760" s="307"/>
      <c r="CR1760" s="307"/>
      <c r="CS1760" s="307"/>
      <c r="CT1760" s="307"/>
      <c r="CU1760" s="307"/>
      <c r="CV1760" s="307"/>
      <c r="CW1760" s="307"/>
      <c r="CX1760" s="307"/>
      <c r="CY1760" s="307"/>
      <c r="CZ1760" s="307"/>
      <c r="DA1760" s="307"/>
      <c r="DB1760" s="307"/>
      <c r="DC1760" s="307"/>
      <c r="DD1760" s="307"/>
      <c r="DE1760" s="307"/>
      <c r="DF1760" s="307"/>
      <c r="DG1760" s="307"/>
      <c r="DH1760" s="307"/>
      <c r="DI1760" s="390"/>
      <c r="DJ1760" s="390"/>
      <c r="DW1760" s="307"/>
      <c r="DX1760" s="307"/>
      <c r="DY1760" s="307"/>
      <c r="DZ1760" s="307"/>
      <c r="EA1760" s="307"/>
      <c r="EB1760" s="307"/>
      <c r="EC1760" s="307"/>
      <c r="ED1760" s="307"/>
      <c r="EE1760" s="307"/>
      <c r="EF1760" s="307"/>
      <c r="EG1760" s="307"/>
      <c r="EH1760" s="307"/>
      <c r="EI1760" s="307"/>
      <c r="EJ1760" s="307"/>
      <c r="EK1760" s="307"/>
      <c r="EL1760" s="307"/>
      <c r="EM1760" s="307"/>
      <c r="EN1760" s="307"/>
      <c r="EO1760" s="307"/>
      <c r="EP1760" s="307"/>
      <c r="EQ1760" s="307"/>
      <c r="ER1760" s="307"/>
      <c r="ES1760" s="307"/>
      <c r="ET1760" s="307"/>
      <c r="EU1760" s="390"/>
      <c r="EV1760" s="390"/>
      <c r="FI1760" s="307"/>
      <c r="FJ1760" s="307"/>
      <c r="FK1760" s="307"/>
      <c r="FL1760" s="307"/>
      <c r="FM1760" s="307"/>
      <c r="FN1760" s="307"/>
      <c r="FO1760" s="307"/>
      <c r="FP1760" s="307"/>
      <c r="FQ1760" s="307"/>
      <c r="FR1760" s="307"/>
      <c r="FS1760" s="307"/>
      <c r="FT1760" s="307"/>
      <c r="FU1760" s="307"/>
      <c r="FV1760" s="307"/>
      <c r="FW1760" s="307"/>
      <c r="FX1760" s="307"/>
      <c r="FY1760" s="307"/>
      <c r="FZ1760" s="307"/>
      <c r="GA1760" s="307"/>
      <c r="GB1760" s="307"/>
      <c r="GC1760" s="307"/>
      <c r="GD1760" s="307"/>
      <c r="GE1760" s="307"/>
      <c r="GF1760" s="307"/>
      <c r="GG1760" s="307"/>
      <c r="GH1760" s="307"/>
      <c r="GI1760" s="307"/>
      <c r="GJ1760" s="307"/>
      <c r="GK1760" s="307"/>
    </row>
    <row r="1761" spans="14:193" ht="15" customHeight="1">
      <c r="N1761" s="410"/>
      <c r="O1761" s="410"/>
      <c r="P1761" s="311"/>
      <c r="Q1761" s="311"/>
      <c r="R1761" s="311"/>
      <c r="S1761" s="56"/>
      <c r="T1761" s="56"/>
      <c r="U1761" s="56"/>
      <c r="V1761" s="56"/>
      <c r="W1761" s="56"/>
      <c r="X1761" s="56"/>
      <c r="Y1761" s="56"/>
      <c r="Z1761" s="56"/>
      <c r="AA1761" s="56"/>
      <c r="AB1761" s="56"/>
      <c r="AC1761" s="56"/>
      <c r="AD1761" s="56"/>
      <c r="AE1761" s="56"/>
      <c r="AF1761" s="56"/>
      <c r="BO1761" s="56"/>
      <c r="BP1761" s="56"/>
      <c r="CB1761" s="307"/>
      <c r="CC1761" s="307"/>
      <c r="CD1761" s="307"/>
      <c r="CE1761" s="307"/>
      <c r="CF1761" s="307"/>
      <c r="CG1761" s="307"/>
      <c r="CH1761" s="307"/>
      <c r="CI1761" s="307"/>
      <c r="CJ1761" s="307"/>
      <c r="CK1761" s="307"/>
      <c r="CL1761" s="307"/>
      <c r="CM1761" s="307"/>
      <c r="CN1761" s="307"/>
      <c r="CO1761" s="307"/>
      <c r="CP1761" s="307"/>
      <c r="CQ1761" s="307"/>
      <c r="CR1761" s="307"/>
      <c r="CS1761" s="307"/>
      <c r="CT1761" s="307"/>
      <c r="CU1761" s="307"/>
      <c r="CV1761" s="307"/>
      <c r="CW1761" s="307"/>
      <c r="CX1761" s="307"/>
      <c r="CY1761" s="307"/>
      <c r="CZ1761" s="307"/>
      <c r="DA1761" s="307"/>
      <c r="DB1761" s="307"/>
      <c r="DC1761" s="307"/>
      <c r="DD1761" s="307"/>
      <c r="DE1761" s="307"/>
      <c r="DF1761" s="307"/>
      <c r="DG1761" s="307"/>
      <c r="DH1761" s="307"/>
      <c r="DI1761" s="390"/>
      <c r="DJ1761" s="390"/>
      <c r="DW1761" s="307"/>
      <c r="DX1761" s="307"/>
      <c r="DY1761" s="307"/>
      <c r="DZ1761" s="307"/>
      <c r="EA1761" s="307"/>
      <c r="EB1761" s="307"/>
      <c r="EC1761" s="307"/>
      <c r="ED1761" s="307"/>
      <c r="EE1761" s="307"/>
      <c r="EF1761" s="307"/>
      <c r="EG1761" s="307"/>
      <c r="EH1761" s="307"/>
      <c r="EI1761" s="307"/>
      <c r="EJ1761" s="307"/>
      <c r="EK1761" s="307"/>
      <c r="EL1761" s="307"/>
      <c r="EM1761" s="307"/>
      <c r="EN1761" s="307"/>
      <c r="EO1761" s="307"/>
      <c r="EP1761" s="307"/>
      <c r="EQ1761" s="307"/>
      <c r="ER1761" s="307"/>
      <c r="ES1761" s="307"/>
      <c r="ET1761" s="307"/>
      <c r="EU1761" s="390"/>
      <c r="EV1761" s="390"/>
      <c r="FI1761" s="307"/>
      <c r="FJ1761" s="307"/>
      <c r="FK1761" s="307"/>
      <c r="FL1761" s="307"/>
      <c r="FM1761" s="307"/>
      <c r="FN1761" s="307"/>
      <c r="FO1761" s="307"/>
      <c r="FP1761" s="307"/>
      <c r="FQ1761" s="307"/>
      <c r="FR1761" s="307"/>
      <c r="FS1761" s="307"/>
      <c r="FT1761" s="307"/>
      <c r="FU1761" s="307"/>
      <c r="FV1761" s="307"/>
      <c r="FW1761" s="307"/>
      <c r="FX1761" s="307"/>
      <c r="FY1761" s="307"/>
      <c r="FZ1761" s="307"/>
      <c r="GA1761" s="307"/>
      <c r="GB1761" s="307"/>
      <c r="GC1761" s="307"/>
      <c r="GD1761" s="307"/>
      <c r="GE1761" s="307"/>
      <c r="GF1761" s="307"/>
      <c r="GG1761" s="307"/>
      <c r="GH1761" s="307"/>
      <c r="GI1761" s="307"/>
      <c r="GJ1761" s="307"/>
      <c r="GK1761" s="307"/>
    </row>
    <row r="1762" spans="14:193" ht="15" customHeight="1">
      <c r="N1762" s="410"/>
      <c r="O1762" s="410"/>
      <c r="P1762" s="311"/>
      <c r="Q1762" s="311"/>
      <c r="R1762" s="311"/>
      <c r="S1762" s="56"/>
      <c r="T1762" s="56"/>
      <c r="U1762" s="56"/>
      <c r="V1762" s="56"/>
      <c r="W1762" s="56"/>
      <c r="X1762" s="56"/>
      <c r="Y1762" s="56"/>
      <c r="Z1762" s="56"/>
      <c r="AA1762" s="56"/>
      <c r="AB1762" s="56"/>
      <c r="AC1762" s="56"/>
      <c r="AD1762" s="56"/>
      <c r="AE1762" s="56"/>
      <c r="AF1762" s="56"/>
      <c r="BO1762" s="56"/>
      <c r="BP1762" s="56"/>
      <c r="CB1762" s="307"/>
      <c r="CC1762" s="307"/>
      <c r="CD1762" s="307"/>
      <c r="CE1762" s="307"/>
      <c r="CF1762" s="307"/>
      <c r="CG1762" s="307"/>
      <c r="CH1762" s="307"/>
      <c r="CI1762" s="307"/>
      <c r="CJ1762" s="307"/>
      <c r="CK1762" s="307"/>
      <c r="CL1762" s="307"/>
      <c r="CM1762" s="307"/>
      <c r="CN1762" s="307"/>
      <c r="CO1762" s="307"/>
      <c r="CP1762" s="307"/>
      <c r="CQ1762" s="307"/>
      <c r="CR1762" s="307"/>
      <c r="CS1762" s="307"/>
      <c r="CT1762" s="307"/>
      <c r="CU1762" s="307"/>
      <c r="CV1762" s="307"/>
      <c r="CW1762" s="307"/>
      <c r="CX1762" s="307"/>
      <c r="CY1762" s="307"/>
      <c r="CZ1762" s="307"/>
      <c r="DA1762" s="307"/>
      <c r="DB1762" s="307"/>
      <c r="DC1762" s="307"/>
      <c r="DD1762" s="307"/>
      <c r="DE1762" s="307"/>
      <c r="DF1762" s="307"/>
      <c r="DG1762" s="307"/>
      <c r="DH1762" s="307"/>
      <c r="DI1762" s="390"/>
      <c r="DJ1762" s="390"/>
      <c r="DW1762" s="307"/>
      <c r="DX1762" s="307"/>
      <c r="DY1762" s="307"/>
      <c r="DZ1762" s="307"/>
      <c r="EA1762" s="307"/>
      <c r="EB1762" s="307"/>
      <c r="EC1762" s="307"/>
      <c r="ED1762" s="307"/>
      <c r="EE1762" s="307"/>
      <c r="EF1762" s="307"/>
      <c r="EG1762" s="307"/>
      <c r="EH1762" s="307"/>
      <c r="EI1762" s="307"/>
      <c r="EJ1762" s="307"/>
      <c r="EK1762" s="307"/>
      <c r="EL1762" s="307"/>
      <c r="EM1762" s="307"/>
      <c r="EN1762" s="307"/>
      <c r="EO1762" s="307"/>
      <c r="EP1762" s="307"/>
      <c r="EQ1762" s="307"/>
      <c r="ER1762" s="307"/>
      <c r="ES1762" s="307"/>
      <c r="ET1762" s="307"/>
      <c r="EU1762" s="390"/>
      <c r="EV1762" s="390"/>
      <c r="FI1762" s="307"/>
      <c r="FJ1762" s="307"/>
      <c r="FK1762" s="307"/>
      <c r="FL1762" s="307"/>
      <c r="FM1762" s="307"/>
      <c r="FN1762" s="307"/>
      <c r="FO1762" s="307"/>
      <c r="FP1762" s="307"/>
      <c r="FQ1762" s="307"/>
      <c r="FR1762" s="307"/>
      <c r="FS1762" s="307"/>
      <c r="FT1762" s="307"/>
      <c r="FU1762" s="307"/>
      <c r="FV1762" s="307"/>
      <c r="FW1762" s="307"/>
      <c r="FX1762" s="307"/>
      <c r="FY1762" s="307"/>
      <c r="FZ1762" s="307"/>
      <c r="GA1762" s="307"/>
      <c r="GB1762" s="307"/>
      <c r="GC1762" s="307"/>
      <c r="GD1762" s="307"/>
      <c r="GE1762" s="307"/>
      <c r="GF1762" s="307"/>
      <c r="GG1762" s="307"/>
      <c r="GH1762" s="307"/>
      <c r="GI1762" s="307"/>
      <c r="GJ1762" s="307"/>
      <c r="GK1762" s="307"/>
    </row>
    <row r="1763" spans="14:193" ht="15" customHeight="1">
      <c r="N1763" s="410"/>
      <c r="O1763" s="410"/>
      <c r="P1763" s="311"/>
      <c r="Q1763" s="311"/>
      <c r="R1763" s="311"/>
      <c r="S1763" s="56"/>
      <c r="T1763" s="56"/>
      <c r="U1763" s="56"/>
      <c r="V1763" s="56"/>
      <c r="W1763" s="56"/>
      <c r="X1763" s="56"/>
      <c r="Y1763" s="56"/>
      <c r="Z1763" s="56"/>
      <c r="AA1763" s="56"/>
      <c r="AB1763" s="56"/>
      <c r="AC1763" s="56"/>
      <c r="AD1763" s="56"/>
      <c r="AE1763" s="56"/>
      <c r="AF1763" s="56"/>
      <c r="BO1763" s="56"/>
      <c r="BP1763" s="56"/>
      <c r="CB1763" s="307"/>
      <c r="CC1763" s="307"/>
      <c r="CD1763" s="307"/>
      <c r="CE1763" s="307"/>
      <c r="CF1763" s="307"/>
      <c r="CG1763" s="307"/>
      <c r="CH1763" s="307"/>
      <c r="CI1763" s="307"/>
      <c r="CJ1763" s="307"/>
      <c r="CK1763" s="307"/>
      <c r="CL1763" s="307"/>
      <c r="CM1763" s="307"/>
      <c r="CN1763" s="307"/>
      <c r="CO1763" s="307"/>
      <c r="CP1763" s="307"/>
      <c r="CQ1763" s="307"/>
      <c r="CR1763" s="307"/>
      <c r="CS1763" s="307"/>
      <c r="CT1763" s="307"/>
      <c r="CU1763" s="307"/>
      <c r="CV1763" s="307"/>
      <c r="CW1763" s="307"/>
      <c r="CX1763" s="307"/>
      <c r="CY1763" s="307"/>
      <c r="CZ1763" s="307"/>
      <c r="DA1763" s="307"/>
      <c r="DB1763" s="307"/>
      <c r="DC1763" s="307"/>
      <c r="DD1763" s="307"/>
      <c r="DE1763" s="307"/>
      <c r="DF1763" s="307"/>
      <c r="DG1763" s="307"/>
      <c r="DH1763" s="307"/>
      <c r="DI1763" s="390"/>
      <c r="DJ1763" s="390"/>
      <c r="DW1763" s="307"/>
      <c r="DX1763" s="307"/>
      <c r="DY1763" s="307"/>
      <c r="DZ1763" s="307"/>
      <c r="EA1763" s="307"/>
      <c r="EB1763" s="307"/>
      <c r="EC1763" s="307"/>
      <c r="ED1763" s="307"/>
      <c r="EE1763" s="307"/>
      <c r="EF1763" s="307"/>
      <c r="EG1763" s="307"/>
      <c r="EH1763" s="307"/>
      <c r="EI1763" s="307"/>
      <c r="EJ1763" s="307"/>
      <c r="EK1763" s="307"/>
      <c r="EL1763" s="307"/>
      <c r="EM1763" s="307"/>
      <c r="EN1763" s="307"/>
      <c r="EO1763" s="307"/>
      <c r="EP1763" s="307"/>
      <c r="EQ1763" s="307"/>
      <c r="ER1763" s="307"/>
      <c r="ES1763" s="307"/>
      <c r="ET1763" s="307"/>
      <c r="EU1763" s="390"/>
      <c r="EV1763" s="390"/>
      <c r="FI1763" s="307"/>
      <c r="FJ1763" s="307"/>
      <c r="FK1763" s="307"/>
      <c r="FL1763" s="307"/>
      <c r="FM1763" s="307"/>
      <c r="FN1763" s="307"/>
      <c r="FO1763" s="307"/>
      <c r="FP1763" s="307"/>
      <c r="FQ1763" s="307"/>
      <c r="FR1763" s="307"/>
      <c r="FS1763" s="307"/>
      <c r="FT1763" s="307"/>
      <c r="FU1763" s="307"/>
      <c r="FV1763" s="307"/>
      <c r="FW1763" s="307"/>
      <c r="FX1763" s="307"/>
      <c r="FY1763" s="307"/>
      <c r="FZ1763" s="307"/>
      <c r="GA1763" s="307"/>
      <c r="GB1763" s="307"/>
      <c r="GC1763" s="307"/>
      <c r="GD1763" s="307"/>
      <c r="GE1763" s="307"/>
      <c r="GF1763" s="307"/>
      <c r="GG1763" s="307"/>
      <c r="GH1763" s="307"/>
      <c r="GI1763" s="307"/>
      <c r="GJ1763" s="307"/>
      <c r="GK1763" s="307"/>
    </row>
    <row r="1764" spans="14:193" ht="15" customHeight="1">
      <c r="N1764" s="410"/>
      <c r="O1764" s="410"/>
      <c r="P1764" s="311"/>
      <c r="Q1764" s="311"/>
      <c r="R1764" s="311"/>
      <c r="S1764" s="56"/>
      <c r="T1764" s="56"/>
      <c r="U1764" s="56"/>
      <c r="V1764" s="56"/>
      <c r="W1764" s="56"/>
      <c r="X1764" s="56"/>
      <c r="Y1764" s="56"/>
      <c r="Z1764" s="56"/>
      <c r="AA1764" s="56"/>
      <c r="AB1764" s="56"/>
      <c r="AC1764" s="56"/>
      <c r="AD1764" s="56"/>
      <c r="AE1764" s="56"/>
      <c r="AF1764" s="56"/>
      <c r="BO1764" s="56"/>
      <c r="BP1764" s="56"/>
      <c r="CB1764" s="307"/>
      <c r="CC1764" s="307"/>
      <c r="CD1764" s="307"/>
      <c r="CE1764" s="307"/>
      <c r="CF1764" s="307"/>
      <c r="CG1764" s="307"/>
      <c r="CH1764" s="307"/>
      <c r="CI1764" s="307"/>
      <c r="CJ1764" s="307"/>
      <c r="CK1764" s="307"/>
      <c r="CL1764" s="307"/>
      <c r="CM1764" s="307"/>
      <c r="CN1764" s="307"/>
      <c r="CO1764" s="307"/>
      <c r="CP1764" s="307"/>
      <c r="CQ1764" s="307"/>
      <c r="CR1764" s="307"/>
      <c r="CS1764" s="307"/>
      <c r="CT1764" s="307"/>
      <c r="CU1764" s="307"/>
      <c r="CV1764" s="307"/>
      <c r="CW1764" s="307"/>
      <c r="CX1764" s="307"/>
      <c r="CY1764" s="307"/>
      <c r="CZ1764" s="307"/>
      <c r="DA1764" s="307"/>
      <c r="DB1764" s="307"/>
      <c r="DC1764" s="307"/>
      <c r="DD1764" s="307"/>
      <c r="DE1764" s="307"/>
      <c r="DF1764" s="307"/>
      <c r="DG1764" s="307"/>
      <c r="DH1764" s="307"/>
      <c r="DI1764" s="390"/>
      <c r="DJ1764" s="390"/>
      <c r="DW1764" s="307"/>
      <c r="DX1764" s="307"/>
      <c r="DY1764" s="307"/>
      <c r="DZ1764" s="307"/>
      <c r="EA1764" s="307"/>
      <c r="EB1764" s="307"/>
      <c r="EC1764" s="307"/>
      <c r="ED1764" s="307"/>
      <c r="EE1764" s="307"/>
      <c r="EF1764" s="307"/>
      <c r="EG1764" s="307"/>
      <c r="EH1764" s="307"/>
      <c r="EI1764" s="307"/>
      <c r="EJ1764" s="307"/>
      <c r="EK1764" s="307"/>
      <c r="EL1764" s="307"/>
      <c r="EM1764" s="307"/>
      <c r="EN1764" s="307"/>
      <c r="EO1764" s="307"/>
      <c r="EP1764" s="307"/>
      <c r="EQ1764" s="307"/>
      <c r="ER1764" s="307"/>
      <c r="ES1764" s="307"/>
      <c r="ET1764" s="307"/>
      <c r="EU1764" s="390"/>
      <c r="EV1764" s="390"/>
      <c r="FI1764" s="307"/>
      <c r="FJ1764" s="307"/>
      <c r="FK1764" s="307"/>
      <c r="FL1764" s="307"/>
      <c r="FM1764" s="307"/>
      <c r="FN1764" s="307"/>
      <c r="FO1764" s="307"/>
      <c r="FP1764" s="307"/>
      <c r="FQ1764" s="307"/>
      <c r="FR1764" s="307"/>
      <c r="FS1764" s="307"/>
      <c r="FT1764" s="307"/>
      <c r="FU1764" s="307"/>
      <c r="FV1764" s="307"/>
      <c r="FW1764" s="307"/>
      <c r="FX1764" s="307"/>
      <c r="FY1764" s="307"/>
      <c r="FZ1764" s="307"/>
      <c r="GA1764" s="307"/>
      <c r="GB1764" s="307"/>
      <c r="GC1764" s="307"/>
      <c r="GD1764" s="307"/>
      <c r="GE1764" s="307"/>
      <c r="GF1764" s="307"/>
      <c r="GG1764" s="307"/>
      <c r="GH1764" s="307"/>
      <c r="GI1764" s="307"/>
      <c r="GJ1764" s="307"/>
      <c r="GK1764" s="307"/>
    </row>
    <row r="1765" spans="14:193" ht="15" customHeight="1">
      <c r="N1765" s="410"/>
      <c r="O1765" s="410"/>
      <c r="P1765" s="311"/>
      <c r="Q1765" s="311"/>
      <c r="R1765" s="311"/>
      <c r="S1765" s="56"/>
      <c r="T1765" s="56"/>
      <c r="U1765" s="56"/>
      <c r="V1765" s="56"/>
      <c r="W1765" s="56"/>
      <c r="X1765" s="56"/>
      <c r="Y1765" s="56"/>
      <c r="Z1765" s="56"/>
      <c r="AA1765" s="56"/>
      <c r="AB1765" s="56"/>
      <c r="AC1765" s="56"/>
      <c r="AD1765" s="56"/>
      <c r="AE1765" s="56"/>
      <c r="AF1765" s="56"/>
      <c r="BO1765" s="56"/>
      <c r="BP1765" s="56"/>
      <c r="CB1765" s="307"/>
      <c r="CC1765" s="307"/>
      <c r="CD1765" s="307"/>
      <c r="CE1765" s="307"/>
      <c r="CF1765" s="307"/>
      <c r="CG1765" s="307"/>
      <c r="CH1765" s="307"/>
      <c r="CI1765" s="307"/>
      <c r="CJ1765" s="307"/>
      <c r="CK1765" s="307"/>
      <c r="CL1765" s="307"/>
      <c r="CM1765" s="307"/>
      <c r="CN1765" s="307"/>
      <c r="CO1765" s="307"/>
      <c r="CP1765" s="307"/>
      <c r="CQ1765" s="307"/>
      <c r="CR1765" s="307"/>
      <c r="CS1765" s="307"/>
      <c r="CT1765" s="307"/>
      <c r="CU1765" s="307"/>
      <c r="CV1765" s="307"/>
      <c r="CW1765" s="307"/>
      <c r="CX1765" s="307"/>
      <c r="CY1765" s="307"/>
      <c r="CZ1765" s="307"/>
      <c r="DA1765" s="307"/>
      <c r="DB1765" s="307"/>
      <c r="DC1765" s="307"/>
      <c r="DD1765" s="307"/>
      <c r="DE1765" s="307"/>
      <c r="DF1765" s="307"/>
      <c r="DG1765" s="307"/>
      <c r="DH1765" s="307"/>
      <c r="DI1765" s="390"/>
      <c r="DJ1765" s="390"/>
      <c r="DW1765" s="307"/>
      <c r="DX1765" s="307"/>
      <c r="DY1765" s="307"/>
      <c r="DZ1765" s="307"/>
      <c r="EA1765" s="307"/>
      <c r="EB1765" s="307"/>
      <c r="EC1765" s="307"/>
      <c r="ED1765" s="307"/>
      <c r="EE1765" s="307"/>
      <c r="EF1765" s="307"/>
      <c r="EG1765" s="307"/>
      <c r="EH1765" s="307"/>
      <c r="EI1765" s="307"/>
      <c r="EJ1765" s="307"/>
      <c r="EK1765" s="307"/>
      <c r="EL1765" s="307"/>
      <c r="EM1765" s="307"/>
      <c r="EN1765" s="307"/>
      <c r="EO1765" s="307"/>
      <c r="EP1765" s="307"/>
      <c r="EQ1765" s="307"/>
      <c r="ER1765" s="307"/>
      <c r="ES1765" s="307"/>
      <c r="ET1765" s="307"/>
      <c r="EU1765" s="390"/>
      <c r="EV1765" s="390"/>
      <c r="FI1765" s="307"/>
      <c r="FJ1765" s="307"/>
      <c r="FK1765" s="307"/>
      <c r="FL1765" s="307"/>
      <c r="FM1765" s="307"/>
      <c r="FN1765" s="307"/>
      <c r="FO1765" s="307"/>
      <c r="FP1765" s="307"/>
      <c r="FQ1765" s="307"/>
      <c r="FR1765" s="307"/>
      <c r="FS1765" s="307"/>
      <c r="FT1765" s="307"/>
      <c r="FU1765" s="307"/>
      <c r="FV1765" s="307"/>
      <c r="FW1765" s="307"/>
      <c r="FX1765" s="307"/>
      <c r="FY1765" s="307"/>
      <c r="FZ1765" s="307"/>
      <c r="GA1765" s="307"/>
      <c r="GB1765" s="307"/>
      <c r="GC1765" s="307"/>
      <c r="GD1765" s="307"/>
      <c r="GE1765" s="307"/>
      <c r="GF1765" s="307"/>
      <c r="GG1765" s="307"/>
      <c r="GH1765" s="307"/>
      <c r="GI1765" s="307"/>
      <c r="GJ1765" s="307"/>
      <c r="GK1765" s="307"/>
    </row>
    <row r="1766" spans="14:193" ht="15" customHeight="1">
      <c r="N1766" s="410"/>
      <c r="O1766" s="410"/>
      <c r="P1766" s="311"/>
      <c r="Q1766" s="311"/>
      <c r="R1766" s="311"/>
      <c r="S1766" s="56"/>
      <c r="T1766" s="56"/>
      <c r="U1766" s="56"/>
      <c r="V1766" s="56"/>
      <c r="W1766" s="56"/>
      <c r="X1766" s="56"/>
      <c r="Y1766" s="56"/>
      <c r="Z1766" s="56"/>
      <c r="AA1766" s="56"/>
      <c r="AB1766" s="56"/>
      <c r="AC1766" s="56"/>
      <c r="AD1766" s="56"/>
      <c r="AE1766" s="56"/>
      <c r="AF1766" s="56"/>
      <c r="BO1766" s="56"/>
      <c r="BP1766" s="56"/>
      <c r="CB1766" s="307"/>
      <c r="CC1766" s="307"/>
      <c r="CD1766" s="307"/>
      <c r="CE1766" s="307"/>
      <c r="CF1766" s="307"/>
      <c r="CG1766" s="307"/>
      <c r="CH1766" s="307"/>
      <c r="CI1766" s="307"/>
      <c r="CJ1766" s="307"/>
      <c r="CK1766" s="307"/>
      <c r="CL1766" s="307"/>
      <c r="CM1766" s="307"/>
      <c r="CN1766" s="307"/>
      <c r="CO1766" s="307"/>
      <c r="CP1766" s="307"/>
      <c r="CQ1766" s="307"/>
      <c r="CR1766" s="307"/>
      <c r="CS1766" s="307"/>
      <c r="CT1766" s="307"/>
      <c r="CU1766" s="307"/>
      <c r="CV1766" s="307"/>
      <c r="CW1766" s="307"/>
      <c r="CX1766" s="307"/>
      <c r="CY1766" s="307"/>
      <c r="CZ1766" s="307"/>
      <c r="DA1766" s="307"/>
      <c r="DB1766" s="307"/>
      <c r="DC1766" s="307"/>
      <c r="DD1766" s="307"/>
      <c r="DE1766" s="307"/>
      <c r="DF1766" s="307"/>
      <c r="DG1766" s="307"/>
      <c r="DH1766" s="307"/>
      <c r="DI1766" s="390"/>
      <c r="DJ1766" s="390"/>
      <c r="DW1766" s="307"/>
      <c r="DX1766" s="307"/>
      <c r="DY1766" s="307"/>
      <c r="DZ1766" s="307"/>
      <c r="EA1766" s="307"/>
      <c r="EB1766" s="307"/>
      <c r="EC1766" s="307"/>
      <c r="ED1766" s="307"/>
      <c r="EE1766" s="307"/>
      <c r="EF1766" s="307"/>
      <c r="EG1766" s="307"/>
      <c r="EH1766" s="307"/>
      <c r="EI1766" s="307"/>
      <c r="EJ1766" s="307"/>
      <c r="EK1766" s="307"/>
      <c r="EL1766" s="307"/>
      <c r="EM1766" s="307"/>
      <c r="EN1766" s="307"/>
      <c r="EO1766" s="307"/>
      <c r="EP1766" s="307"/>
      <c r="EQ1766" s="307"/>
      <c r="ER1766" s="307"/>
      <c r="ES1766" s="307"/>
      <c r="ET1766" s="307"/>
      <c r="EU1766" s="390"/>
      <c r="EV1766" s="390"/>
      <c r="FI1766" s="307"/>
      <c r="FJ1766" s="307"/>
      <c r="FK1766" s="307"/>
      <c r="FL1766" s="307"/>
      <c r="FM1766" s="307"/>
      <c r="FN1766" s="307"/>
      <c r="FO1766" s="307"/>
      <c r="FP1766" s="307"/>
      <c r="FQ1766" s="307"/>
      <c r="FR1766" s="307"/>
      <c r="FS1766" s="307"/>
      <c r="FT1766" s="307"/>
      <c r="FU1766" s="307"/>
      <c r="FV1766" s="307"/>
      <c r="FW1766" s="307"/>
      <c r="FX1766" s="307"/>
      <c r="FY1766" s="307"/>
      <c r="FZ1766" s="307"/>
      <c r="GA1766" s="307"/>
      <c r="GB1766" s="307"/>
      <c r="GC1766" s="307"/>
      <c r="GD1766" s="307"/>
      <c r="GE1766" s="307"/>
      <c r="GF1766" s="307"/>
      <c r="GG1766" s="307"/>
      <c r="GH1766" s="307"/>
      <c r="GI1766" s="307"/>
      <c r="GJ1766" s="307"/>
      <c r="GK1766" s="307"/>
    </row>
    <row r="1767" spans="14:193" ht="15" customHeight="1">
      <c r="N1767" s="410"/>
      <c r="O1767" s="410"/>
      <c r="P1767" s="311"/>
      <c r="Q1767" s="311"/>
      <c r="R1767" s="311"/>
      <c r="S1767" s="56"/>
      <c r="T1767" s="56"/>
      <c r="U1767" s="56"/>
      <c r="V1767" s="56"/>
      <c r="W1767" s="56"/>
      <c r="X1767" s="56"/>
      <c r="Y1767" s="56"/>
      <c r="Z1767" s="56"/>
      <c r="AA1767" s="56"/>
      <c r="AB1767" s="56"/>
      <c r="AC1767" s="56"/>
      <c r="AD1767" s="56"/>
      <c r="AE1767" s="56"/>
      <c r="AF1767" s="56"/>
      <c r="BO1767" s="56"/>
      <c r="BP1767" s="56"/>
      <c r="CB1767" s="307"/>
      <c r="CC1767" s="307"/>
      <c r="CD1767" s="307"/>
      <c r="CE1767" s="307"/>
      <c r="CF1767" s="307"/>
      <c r="CG1767" s="307"/>
      <c r="CH1767" s="307"/>
      <c r="CI1767" s="307"/>
      <c r="CJ1767" s="307"/>
      <c r="CK1767" s="307"/>
      <c r="CL1767" s="307"/>
      <c r="CM1767" s="307"/>
      <c r="CN1767" s="307"/>
      <c r="CO1767" s="307"/>
      <c r="CP1767" s="307"/>
      <c r="CQ1767" s="307"/>
      <c r="CR1767" s="307"/>
      <c r="CS1767" s="307"/>
      <c r="CT1767" s="307"/>
      <c r="CU1767" s="307"/>
      <c r="CV1767" s="307"/>
      <c r="CW1767" s="307"/>
      <c r="CX1767" s="307"/>
      <c r="CY1767" s="307"/>
      <c r="CZ1767" s="307"/>
      <c r="DA1767" s="307"/>
      <c r="DB1767" s="307"/>
      <c r="DC1767" s="307"/>
      <c r="DD1767" s="307"/>
      <c r="DE1767" s="307"/>
      <c r="DF1767" s="307"/>
      <c r="DG1767" s="307"/>
      <c r="DH1767" s="307"/>
      <c r="DI1767" s="390"/>
      <c r="DJ1767" s="390"/>
      <c r="DW1767" s="307"/>
      <c r="DX1767" s="307"/>
      <c r="DY1767" s="307"/>
      <c r="DZ1767" s="307"/>
      <c r="EA1767" s="307"/>
      <c r="EB1767" s="307"/>
      <c r="EC1767" s="307"/>
      <c r="ED1767" s="307"/>
      <c r="EE1767" s="307"/>
      <c r="EF1767" s="307"/>
      <c r="EG1767" s="307"/>
      <c r="EH1767" s="307"/>
      <c r="EI1767" s="307"/>
      <c r="EJ1767" s="307"/>
      <c r="EK1767" s="307"/>
      <c r="EL1767" s="307"/>
      <c r="EM1767" s="307"/>
      <c r="EN1767" s="307"/>
      <c r="EO1767" s="307"/>
      <c r="EP1767" s="307"/>
      <c r="EQ1767" s="307"/>
      <c r="ER1767" s="307"/>
      <c r="ES1767" s="307"/>
      <c r="ET1767" s="307"/>
      <c r="EU1767" s="390"/>
      <c r="EV1767" s="390"/>
      <c r="FI1767" s="307"/>
      <c r="FJ1767" s="307"/>
      <c r="FK1767" s="307"/>
      <c r="FL1767" s="307"/>
      <c r="FM1767" s="307"/>
      <c r="FN1767" s="307"/>
      <c r="FO1767" s="307"/>
      <c r="FP1767" s="307"/>
      <c r="FQ1767" s="307"/>
      <c r="FR1767" s="307"/>
      <c r="FS1767" s="307"/>
      <c r="FT1767" s="307"/>
      <c r="FU1767" s="307"/>
      <c r="FV1767" s="307"/>
      <c r="FW1767" s="307"/>
      <c r="FX1767" s="307"/>
      <c r="FY1767" s="307"/>
      <c r="FZ1767" s="307"/>
      <c r="GA1767" s="307"/>
      <c r="GB1767" s="307"/>
      <c r="GC1767" s="307"/>
      <c r="GD1767" s="307"/>
      <c r="GE1767" s="307"/>
      <c r="GF1767" s="307"/>
      <c r="GG1767" s="307"/>
      <c r="GH1767" s="307"/>
      <c r="GI1767" s="307"/>
      <c r="GJ1767" s="307"/>
      <c r="GK1767" s="307"/>
    </row>
    <row r="1768" spans="14:193" ht="15" customHeight="1">
      <c r="N1768" s="410"/>
      <c r="O1768" s="410"/>
      <c r="P1768" s="311"/>
      <c r="Q1768" s="311"/>
      <c r="R1768" s="311"/>
      <c r="S1768" s="56"/>
      <c r="T1768" s="56"/>
      <c r="U1768" s="56"/>
      <c r="V1768" s="56"/>
      <c r="W1768" s="56"/>
      <c r="X1768" s="56"/>
      <c r="Y1768" s="56"/>
      <c r="Z1768" s="56"/>
      <c r="AA1768" s="56"/>
      <c r="AB1768" s="56"/>
      <c r="AC1768" s="56"/>
      <c r="AD1768" s="56"/>
      <c r="AE1768" s="56"/>
      <c r="AF1768" s="56"/>
      <c r="BO1768" s="56"/>
      <c r="BP1768" s="56"/>
      <c r="CB1768" s="307"/>
      <c r="CC1768" s="307"/>
      <c r="CD1768" s="307"/>
      <c r="CE1768" s="307"/>
      <c r="CF1768" s="307"/>
      <c r="CG1768" s="307"/>
      <c r="CH1768" s="307"/>
      <c r="CI1768" s="307"/>
      <c r="CJ1768" s="307"/>
      <c r="CK1768" s="307"/>
      <c r="CL1768" s="307"/>
      <c r="CM1768" s="307"/>
      <c r="CN1768" s="307"/>
      <c r="CO1768" s="307"/>
      <c r="CP1768" s="307"/>
      <c r="CQ1768" s="307"/>
      <c r="CR1768" s="307"/>
      <c r="CS1768" s="307"/>
      <c r="CT1768" s="307"/>
      <c r="CU1768" s="307"/>
      <c r="CV1768" s="307"/>
      <c r="CW1768" s="307"/>
      <c r="CX1768" s="307"/>
      <c r="CY1768" s="307"/>
      <c r="CZ1768" s="307"/>
      <c r="DA1768" s="307"/>
      <c r="DB1768" s="307"/>
      <c r="DC1768" s="307"/>
      <c r="DD1768" s="307"/>
      <c r="DE1768" s="307"/>
      <c r="DF1768" s="307"/>
      <c r="DG1768" s="307"/>
      <c r="DH1768" s="307"/>
      <c r="DI1768" s="390"/>
      <c r="DJ1768" s="390"/>
      <c r="DW1768" s="307"/>
      <c r="DX1768" s="307"/>
      <c r="DY1768" s="307"/>
      <c r="DZ1768" s="307"/>
      <c r="EA1768" s="307"/>
      <c r="EB1768" s="307"/>
      <c r="EC1768" s="307"/>
      <c r="ED1768" s="307"/>
      <c r="EE1768" s="307"/>
      <c r="EF1768" s="307"/>
      <c r="EG1768" s="307"/>
      <c r="EH1768" s="307"/>
      <c r="EI1768" s="307"/>
      <c r="EJ1768" s="307"/>
      <c r="EK1768" s="307"/>
      <c r="EL1768" s="307"/>
      <c r="EM1768" s="307"/>
      <c r="EN1768" s="307"/>
      <c r="EO1768" s="307"/>
      <c r="EP1768" s="307"/>
      <c r="EQ1768" s="307"/>
      <c r="ER1768" s="307"/>
      <c r="ES1768" s="307"/>
      <c r="ET1768" s="307"/>
      <c r="EU1768" s="390"/>
      <c r="EV1768" s="390"/>
      <c r="FI1768" s="307"/>
      <c r="FJ1768" s="307"/>
      <c r="FK1768" s="307"/>
      <c r="FL1768" s="307"/>
      <c r="FM1768" s="307"/>
      <c r="FN1768" s="307"/>
      <c r="FO1768" s="307"/>
      <c r="FP1768" s="307"/>
      <c r="FQ1768" s="307"/>
      <c r="FR1768" s="307"/>
      <c r="FS1768" s="307"/>
      <c r="FT1768" s="307"/>
      <c r="FU1768" s="307"/>
      <c r="FV1768" s="307"/>
      <c r="FW1768" s="307"/>
      <c r="FX1768" s="307"/>
      <c r="FY1768" s="307"/>
      <c r="FZ1768" s="307"/>
      <c r="GA1768" s="307"/>
      <c r="GB1768" s="307"/>
      <c r="GC1768" s="307"/>
      <c r="GD1768" s="307"/>
      <c r="GE1768" s="307"/>
      <c r="GF1768" s="307"/>
      <c r="GG1768" s="307"/>
      <c r="GH1768" s="307"/>
      <c r="GI1768" s="307"/>
      <c r="GJ1768" s="307"/>
      <c r="GK1768" s="307"/>
    </row>
    <row r="1769" spans="14:193" ht="15" customHeight="1">
      <c r="N1769" s="410"/>
      <c r="O1769" s="410"/>
      <c r="P1769" s="311"/>
      <c r="Q1769" s="311"/>
      <c r="R1769" s="311"/>
      <c r="S1769" s="56"/>
      <c r="T1769" s="56"/>
      <c r="U1769" s="56"/>
      <c r="V1769" s="56"/>
      <c r="W1769" s="56"/>
      <c r="X1769" s="56"/>
      <c r="Y1769" s="56"/>
      <c r="Z1769" s="56"/>
      <c r="AA1769" s="56"/>
      <c r="AB1769" s="56"/>
      <c r="AC1769" s="56"/>
      <c r="AD1769" s="56"/>
      <c r="AE1769" s="56"/>
      <c r="AF1769" s="56"/>
      <c r="BO1769" s="56"/>
      <c r="BP1769" s="56"/>
      <c r="CB1769" s="307"/>
      <c r="CC1769" s="307"/>
      <c r="CD1769" s="307"/>
      <c r="CE1769" s="307"/>
      <c r="CF1769" s="307"/>
      <c r="CG1769" s="307"/>
      <c r="CH1769" s="307"/>
      <c r="CI1769" s="307"/>
      <c r="CJ1769" s="307"/>
      <c r="CK1769" s="307"/>
      <c r="CL1769" s="307"/>
      <c r="CM1769" s="307"/>
      <c r="CN1769" s="307"/>
      <c r="CO1769" s="307"/>
      <c r="CP1769" s="307"/>
      <c r="CQ1769" s="307"/>
      <c r="CR1769" s="307"/>
      <c r="CS1769" s="307"/>
      <c r="CT1769" s="307"/>
      <c r="CU1769" s="307"/>
      <c r="CV1769" s="307"/>
      <c r="CW1769" s="307"/>
      <c r="CX1769" s="307"/>
      <c r="CY1769" s="307"/>
      <c r="CZ1769" s="307"/>
      <c r="DA1769" s="307"/>
      <c r="DB1769" s="307"/>
      <c r="DC1769" s="307"/>
      <c r="DD1769" s="307"/>
      <c r="DE1769" s="307"/>
      <c r="DF1769" s="307"/>
      <c r="DG1769" s="307"/>
      <c r="DH1769" s="307"/>
      <c r="DI1769" s="390"/>
      <c r="DJ1769" s="390"/>
      <c r="DW1769" s="307"/>
      <c r="DX1769" s="307"/>
      <c r="DY1769" s="307"/>
      <c r="DZ1769" s="307"/>
      <c r="EA1769" s="307"/>
      <c r="EB1769" s="307"/>
      <c r="EC1769" s="307"/>
      <c r="ED1769" s="307"/>
      <c r="EE1769" s="307"/>
      <c r="EF1769" s="307"/>
      <c r="EG1769" s="307"/>
      <c r="EH1769" s="307"/>
      <c r="EI1769" s="307"/>
      <c r="EJ1769" s="307"/>
      <c r="EK1769" s="307"/>
      <c r="EL1769" s="307"/>
      <c r="EM1769" s="307"/>
      <c r="EN1769" s="307"/>
      <c r="EO1769" s="307"/>
      <c r="EP1769" s="307"/>
      <c r="EQ1769" s="307"/>
      <c r="ER1769" s="307"/>
      <c r="ES1769" s="307"/>
      <c r="ET1769" s="307"/>
      <c r="EU1769" s="390"/>
      <c r="EV1769" s="390"/>
      <c r="FI1769" s="307"/>
      <c r="FJ1769" s="307"/>
      <c r="FK1769" s="307"/>
      <c r="FL1769" s="307"/>
      <c r="FM1769" s="307"/>
      <c r="FN1769" s="307"/>
      <c r="FO1769" s="307"/>
      <c r="FP1769" s="307"/>
      <c r="FQ1769" s="307"/>
      <c r="FR1769" s="307"/>
      <c r="FS1769" s="307"/>
      <c r="FT1769" s="307"/>
      <c r="FU1769" s="307"/>
      <c r="FV1769" s="307"/>
      <c r="FW1769" s="307"/>
      <c r="FX1769" s="307"/>
      <c r="FY1769" s="307"/>
      <c r="FZ1769" s="307"/>
      <c r="GA1769" s="307"/>
      <c r="GB1769" s="307"/>
      <c r="GC1769" s="307"/>
      <c r="GD1769" s="307"/>
      <c r="GE1769" s="307"/>
      <c r="GF1769" s="307"/>
      <c r="GG1769" s="307"/>
      <c r="GH1769" s="307"/>
      <c r="GI1769" s="307"/>
      <c r="GJ1769" s="307"/>
      <c r="GK1769" s="307"/>
    </row>
    <row r="1770" spans="14:193" ht="15" customHeight="1">
      <c r="N1770" s="410"/>
      <c r="O1770" s="410"/>
      <c r="P1770" s="311"/>
      <c r="Q1770" s="311"/>
      <c r="R1770" s="311"/>
      <c r="S1770" s="56"/>
      <c r="T1770" s="56"/>
      <c r="U1770" s="56"/>
      <c r="V1770" s="56"/>
      <c r="W1770" s="56"/>
      <c r="X1770" s="56"/>
      <c r="Y1770" s="56"/>
      <c r="Z1770" s="56"/>
      <c r="AA1770" s="56"/>
      <c r="AB1770" s="56"/>
      <c r="AC1770" s="56"/>
      <c r="AD1770" s="56"/>
      <c r="AE1770" s="56"/>
      <c r="AF1770" s="56"/>
      <c r="BO1770" s="56"/>
      <c r="BP1770" s="56"/>
      <c r="CB1770" s="307"/>
      <c r="CC1770" s="307"/>
      <c r="CD1770" s="307"/>
      <c r="CE1770" s="307"/>
      <c r="CF1770" s="307"/>
      <c r="CG1770" s="307"/>
      <c r="CH1770" s="307"/>
      <c r="CI1770" s="307"/>
      <c r="CJ1770" s="307"/>
      <c r="CK1770" s="307"/>
      <c r="CL1770" s="307"/>
      <c r="CM1770" s="307"/>
      <c r="CN1770" s="307"/>
      <c r="CO1770" s="307"/>
      <c r="CP1770" s="307"/>
      <c r="CQ1770" s="307"/>
      <c r="CR1770" s="307"/>
      <c r="CS1770" s="307"/>
      <c r="CT1770" s="307"/>
      <c r="CU1770" s="307"/>
      <c r="CV1770" s="307"/>
      <c r="CW1770" s="307"/>
      <c r="CX1770" s="307"/>
      <c r="CY1770" s="307"/>
      <c r="CZ1770" s="307"/>
      <c r="DA1770" s="307"/>
      <c r="DB1770" s="307"/>
      <c r="DC1770" s="307"/>
      <c r="DD1770" s="307"/>
      <c r="DE1770" s="307"/>
      <c r="DF1770" s="307"/>
      <c r="DG1770" s="307"/>
      <c r="DH1770" s="307"/>
      <c r="DI1770" s="390"/>
      <c r="DJ1770" s="390"/>
      <c r="DW1770" s="307"/>
      <c r="DX1770" s="307"/>
      <c r="DY1770" s="307"/>
      <c r="DZ1770" s="307"/>
      <c r="EA1770" s="307"/>
      <c r="EB1770" s="307"/>
      <c r="EC1770" s="307"/>
      <c r="ED1770" s="307"/>
      <c r="EE1770" s="307"/>
      <c r="EF1770" s="307"/>
      <c r="EG1770" s="307"/>
      <c r="EH1770" s="307"/>
      <c r="EI1770" s="307"/>
      <c r="EJ1770" s="307"/>
      <c r="EK1770" s="307"/>
      <c r="EL1770" s="307"/>
      <c r="EM1770" s="307"/>
      <c r="EN1770" s="307"/>
      <c r="EO1770" s="307"/>
      <c r="EP1770" s="307"/>
      <c r="EQ1770" s="307"/>
      <c r="ER1770" s="307"/>
      <c r="ES1770" s="307"/>
      <c r="ET1770" s="307"/>
      <c r="EU1770" s="390"/>
      <c r="EV1770" s="390"/>
      <c r="FI1770" s="307"/>
      <c r="FJ1770" s="307"/>
      <c r="FK1770" s="307"/>
      <c r="FL1770" s="307"/>
      <c r="FM1770" s="307"/>
      <c r="FN1770" s="307"/>
      <c r="FO1770" s="307"/>
      <c r="FP1770" s="307"/>
      <c r="FQ1770" s="307"/>
      <c r="FR1770" s="307"/>
      <c r="FS1770" s="307"/>
      <c r="FT1770" s="307"/>
      <c r="FU1770" s="307"/>
      <c r="FV1770" s="307"/>
      <c r="FW1770" s="307"/>
      <c r="FX1770" s="307"/>
      <c r="FY1770" s="307"/>
      <c r="FZ1770" s="307"/>
      <c r="GA1770" s="307"/>
      <c r="GB1770" s="307"/>
      <c r="GC1770" s="307"/>
      <c r="GD1770" s="307"/>
      <c r="GE1770" s="307"/>
      <c r="GF1770" s="307"/>
      <c r="GG1770" s="307"/>
      <c r="GH1770" s="307"/>
      <c r="GI1770" s="307"/>
      <c r="GJ1770" s="307"/>
      <c r="GK1770" s="307"/>
    </row>
    <row r="1771" spans="14:193" ht="15" customHeight="1">
      <c r="N1771" s="410"/>
      <c r="O1771" s="410"/>
      <c r="P1771" s="311"/>
      <c r="Q1771" s="311"/>
      <c r="R1771" s="311"/>
      <c r="S1771" s="56"/>
      <c r="T1771" s="56"/>
      <c r="U1771" s="56"/>
      <c r="V1771" s="56"/>
      <c r="W1771" s="56"/>
      <c r="X1771" s="56"/>
      <c r="Y1771" s="56"/>
      <c r="Z1771" s="56"/>
      <c r="AA1771" s="56"/>
      <c r="AB1771" s="56"/>
      <c r="AC1771" s="56"/>
      <c r="AD1771" s="56"/>
      <c r="AE1771" s="56"/>
      <c r="AF1771" s="56"/>
      <c r="BO1771" s="56"/>
      <c r="BP1771" s="56"/>
      <c r="CB1771" s="307"/>
      <c r="CC1771" s="307"/>
      <c r="CD1771" s="307"/>
      <c r="CE1771" s="307"/>
      <c r="CF1771" s="307"/>
      <c r="CG1771" s="307"/>
      <c r="CH1771" s="307"/>
      <c r="CI1771" s="307"/>
      <c r="CJ1771" s="307"/>
      <c r="CK1771" s="307"/>
      <c r="CL1771" s="307"/>
      <c r="CM1771" s="307"/>
      <c r="CN1771" s="307"/>
      <c r="CO1771" s="307"/>
      <c r="CP1771" s="307"/>
      <c r="CQ1771" s="307"/>
      <c r="CR1771" s="307"/>
      <c r="CS1771" s="307"/>
      <c r="CT1771" s="307"/>
      <c r="CU1771" s="307"/>
      <c r="CV1771" s="307"/>
      <c r="CW1771" s="307"/>
      <c r="CX1771" s="307"/>
      <c r="CY1771" s="307"/>
      <c r="CZ1771" s="307"/>
      <c r="DA1771" s="307"/>
      <c r="DB1771" s="307"/>
      <c r="DC1771" s="307"/>
      <c r="DD1771" s="307"/>
      <c r="DE1771" s="307"/>
      <c r="DF1771" s="307"/>
      <c r="DG1771" s="307"/>
      <c r="DH1771" s="307"/>
      <c r="DI1771" s="390"/>
      <c r="DJ1771" s="390"/>
      <c r="DW1771" s="307"/>
      <c r="DX1771" s="307"/>
      <c r="DY1771" s="307"/>
      <c r="DZ1771" s="307"/>
      <c r="EA1771" s="307"/>
      <c r="EB1771" s="307"/>
      <c r="EC1771" s="307"/>
      <c r="ED1771" s="307"/>
      <c r="EE1771" s="307"/>
      <c r="EF1771" s="307"/>
      <c r="EG1771" s="307"/>
      <c r="EH1771" s="307"/>
      <c r="EI1771" s="307"/>
      <c r="EJ1771" s="307"/>
      <c r="EK1771" s="307"/>
      <c r="EL1771" s="307"/>
      <c r="EM1771" s="307"/>
      <c r="EN1771" s="307"/>
      <c r="EO1771" s="307"/>
      <c r="EP1771" s="307"/>
      <c r="EQ1771" s="307"/>
      <c r="ER1771" s="307"/>
      <c r="ES1771" s="307"/>
      <c r="ET1771" s="307"/>
      <c r="EU1771" s="390"/>
      <c r="EV1771" s="390"/>
      <c r="FI1771" s="307"/>
      <c r="FJ1771" s="307"/>
      <c r="FK1771" s="307"/>
      <c r="FL1771" s="307"/>
      <c r="FM1771" s="307"/>
      <c r="FN1771" s="307"/>
      <c r="FO1771" s="307"/>
      <c r="FP1771" s="307"/>
      <c r="FQ1771" s="307"/>
      <c r="FR1771" s="307"/>
      <c r="FS1771" s="307"/>
      <c r="FT1771" s="307"/>
      <c r="FU1771" s="307"/>
      <c r="FV1771" s="307"/>
      <c r="FW1771" s="307"/>
      <c r="FX1771" s="307"/>
      <c r="FY1771" s="307"/>
      <c r="FZ1771" s="307"/>
      <c r="GA1771" s="307"/>
      <c r="GB1771" s="307"/>
      <c r="GC1771" s="307"/>
      <c r="GD1771" s="307"/>
      <c r="GE1771" s="307"/>
      <c r="GF1771" s="307"/>
      <c r="GG1771" s="307"/>
      <c r="GH1771" s="307"/>
      <c r="GI1771" s="307"/>
      <c r="GJ1771" s="307"/>
      <c r="GK1771" s="307"/>
    </row>
    <row r="1772" spans="14:193" ht="15" customHeight="1">
      <c r="N1772" s="410"/>
      <c r="O1772" s="410"/>
      <c r="P1772" s="311"/>
      <c r="Q1772" s="311"/>
      <c r="R1772" s="311"/>
      <c r="S1772" s="56"/>
      <c r="T1772" s="56"/>
      <c r="U1772" s="56"/>
      <c r="V1772" s="56"/>
      <c r="W1772" s="56"/>
      <c r="X1772" s="56"/>
      <c r="Y1772" s="56"/>
      <c r="Z1772" s="56"/>
      <c r="AA1772" s="56"/>
      <c r="AB1772" s="56"/>
      <c r="AC1772" s="56"/>
      <c r="AD1772" s="56"/>
      <c r="AE1772" s="56"/>
      <c r="AF1772" s="56"/>
      <c r="BO1772" s="56"/>
      <c r="BP1772" s="56"/>
      <c r="CB1772" s="307"/>
      <c r="CC1772" s="307"/>
      <c r="CD1772" s="307"/>
      <c r="CE1772" s="307"/>
      <c r="CF1772" s="307"/>
      <c r="CG1772" s="307"/>
      <c r="CH1772" s="307"/>
      <c r="CI1772" s="307"/>
      <c r="CJ1772" s="307"/>
      <c r="CK1772" s="307"/>
      <c r="CL1772" s="307"/>
      <c r="CM1772" s="307"/>
      <c r="CN1772" s="307"/>
      <c r="CO1772" s="307"/>
      <c r="CP1772" s="307"/>
      <c r="CQ1772" s="307"/>
      <c r="CR1772" s="307"/>
      <c r="CS1772" s="307"/>
      <c r="CT1772" s="307"/>
      <c r="CU1772" s="307"/>
      <c r="CV1772" s="307"/>
      <c r="CW1772" s="307"/>
      <c r="CX1772" s="307"/>
      <c r="CY1772" s="307"/>
      <c r="CZ1772" s="307"/>
      <c r="DA1772" s="307"/>
      <c r="DB1772" s="307"/>
      <c r="DC1772" s="307"/>
      <c r="DD1772" s="307"/>
      <c r="DE1772" s="307"/>
      <c r="DF1772" s="307"/>
      <c r="DG1772" s="307"/>
      <c r="DH1772" s="307"/>
      <c r="DI1772" s="390"/>
      <c r="DJ1772" s="390"/>
      <c r="DW1772" s="307"/>
      <c r="DX1772" s="307"/>
      <c r="DY1772" s="307"/>
      <c r="DZ1772" s="307"/>
      <c r="EA1772" s="307"/>
      <c r="EB1772" s="307"/>
      <c r="EC1772" s="307"/>
      <c r="ED1772" s="307"/>
      <c r="EE1772" s="307"/>
      <c r="EF1772" s="307"/>
      <c r="EG1772" s="307"/>
      <c r="EH1772" s="307"/>
      <c r="EI1772" s="307"/>
      <c r="EJ1772" s="307"/>
      <c r="EK1772" s="307"/>
      <c r="EL1772" s="307"/>
      <c r="EM1772" s="307"/>
      <c r="EN1772" s="307"/>
      <c r="EO1772" s="307"/>
      <c r="EP1772" s="307"/>
      <c r="EQ1772" s="307"/>
      <c r="ER1772" s="307"/>
      <c r="ES1772" s="307"/>
      <c r="ET1772" s="307"/>
      <c r="EU1772" s="390"/>
      <c r="EV1772" s="390"/>
      <c r="FI1772" s="307"/>
      <c r="FJ1772" s="307"/>
      <c r="FK1772" s="307"/>
      <c r="FL1772" s="307"/>
      <c r="FM1772" s="307"/>
      <c r="FN1772" s="307"/>
      <c r="FO1772" s="307"/>
      <c r="FP1772" s="307"/>
      <c r="FQ1772" s="307"/>
      <c r="FR1772" s="307"/>
      <c r="FS1772" s="307"/>
      <c r="FT1772" s="307"/>
      <c r="FU1772" s="307"/>
      <c r="FV1772" s="307"/>
      <c r="FW1772" s="307"/>
      <c r="FX1772" s="307"/>
      <c r="FY1772" s="307"/>
      <c r="FZ1772" s="307"/>
      <c r="GA1772" s="307"/>
      <c r="GB1772" s="307"/>
      <c r="GC1772" s="307"/>
      <c r="GD1772" s="307"/>
      <c r="GE1772" s="307"/>
      <c r="GF1772" s="307"/>
      <c r="GG1772" s="307"/>
      <c r="GH1772" s="307"/>
      <c r="GI1772" s="307"/>
      <c r="GJ1772" s="307"/>
      <c r="GK1772" s="307"/>
    </row>
    <row r="1773" spans="14:193" ht="15" customHeight="1">
      <c r="N1773" s="410"/>
      <c r="O1773" s="410"/>
      <c r="P1773" s="311"/>
      <c r="Q1773" s="311"/>
      <c r="R1773" s="311"/>
      <c r="S1773" s="56"/>
      <c r="T1773" s="56"/>
      <c r="U1773" s="56"/>
      <c r="V1773" s="56"/>
      <c r="W1773" s="56"/>
      <c r="X1773" s="56"/>
      <c r="Y1773" s="56"/>
      <c r="Z1773" s="56"/>
      <c r="AA1773" s="56"/>
      <c r="AB1773" s="56"/>
      <c r="AC1773" s="56"/>
      <c r="AD1773" s="56"/>
      <c r="AE1773" s="56"/>
      <c r="AF1773" s="56"/>
      <c r="BO1773" s="56"/>
      <c r="BP1773" s="56"/>
      <c r="CB1773" s="307"/>
      <c r="CC1773" s="307"/>
      <c r="CD1773" s="307"/>
      <c r="CE1773" s="307"/>
      <c r="CF1773" s="307"/>
      <c r="CG1773" s="307"/>
      <c r="CH1773" s="307"/>
      <c r="CI1773" s="307"/>
      <c r="CJ1773" s="307"/>
      <c r="CK1773" s="307"/>
      <c r="CL1773" s="307"/>
      <c r="CM1773" s="307"/>
      <c r="CN1773" s="307"/>
      <c r="CO1773" s="307"/>
      <c r="CP1773" s="307"/>
      <c r="CQ1773" s="307"/>
      <c r="CR1773" s="307"/>
      <c r="CS1773" s="307"/>
      <c r="CT1773" s="307"/>
      <c r="CU1773" s="307"/>
      <c r="CV1773" s="307"/>
      <c r="CW1773" s="307"/>
      <c r="CX1773" s="307"/>
      <c r="CY1773" s="307"/>
      <c r="CZ1773" s="307"/>
      <c r="DA1773" s="307"/>
      <c r="DB1773" s="307"/>
      <c r="DC1773" s="307"/>
      <c r="DD1773" s="307"/>
      <c r="DE1773" s="307"/>
      <c r="DF1773" s="307"/>
      <c r="DG1773" s="307"/>
      <c r="DH1773" s="307"/>
      <c r="DI1773" s="390"/>
      <c r="DJ1773" s="390"/>
      <c r="DW1773" s="307"/>
      <c r="DX1773" s="307"/>
      <c r="DY1773" s="307"/>
      <c r="DZ1773" s="307"/>
      <c r="EA1773" s="307"/>
      <c r="EB1773" s="307"/>
      <c r="EC1773" s="307"/>
      <c r="ED1773" s="307"/>
      <c r="EE1773" s="307"/>
      <c r="EF1773" s="307"/>
      <c r="EG1773" s="307"/>
      <c r="EH1773" s="307"/>
      <c r="EI1773" s="307"/>
      <c r="EJ1773" s="307"/>
      <c r="EK1773" s="307"/>
      <c r="EL1773" s="307"/>
      <c r="EM1773" s="307"/>
      <c r="EN1773" s="307"/>
      <c r="EO1773" s="307"/>
      <c r="EP1773" s="307"/>
      <c r="EQ1773" s="307"/>
      <c r="ER1773" s="307"/>
      <c r="ES1773" s="307"/>
      <c r="ET1773" s="307"/>
      <c r="EU1773" s="390"/>
      <c r="EV1773" s="390"/>
      <c r="FI1773" s="307"/>
      <c r="FJ1773" s="307"/>
      <c r="FK1773" s="307"/>
      <c r="FL1773" s="307"/>
      <c r="FM1773" s="307"/>
      <c r="FN1773" s="307"/>
      <c r="FO1773" s="307"/>
      <c r="FP1773" s="307"/>
      <c r="FQ1773" s="307"/>
      <c r="FR1773" s="307"/>
      <c r="FS1773" s="307"/>
      <c r="FT1773" s="307"/>
      <c r="FU1773" s="307"/>
      <c r="FV1773" s="307"/>
      <c r="FW1773" s="307"/>
      <c r="FX1773" s="307"/>
      <c r="FY1773" s="307"/>
      <c r="FZ1773" s="307"/>
      <c r="GA1773" s="307"/>
      <c r="GB1773" s="307"/>
      <c r="GC1773" s="307"/>
      <c r="GD1773" s="307"/>
      <c r="GE1773" s="307"/>
      <c r="GF1773" s="307"/>
      <c r="GG1773" s="307"/>
      <c r="GH1773" s="307"/>
      <c r="GI1773" s="307"/>
      <c r="GJ1773" s="307"/>
      <c r="GK1773" s="307"/>
    </row>
    <row r="1774" spans="14:193" ht="15" customHeight="1">
      <c r="N1774" s="410"/>
      <c r="O1774" s="410"/>
      <c r="P1774" s="311"/>
      <c r="Q1774" s="311"/>
      <c r="R1774" s="311"/>
      <c r="S1774" s="56"/>
      <c r="T1774" s="56"/>
      <c r="U1774" s="56"/>
      <c r="V1774" s="56"/>
      <c r="W1774" s="56"/>
      <c r="X1774" s="56"/>
      <c r="Y1774" s="56"/>
      <c r="Z1774" s="56"/>
      <c r="AA1774" s="56"/>
      <c r="AB1774" s="56"/>
      <c r="AC1774" s="56"/>
      <c r="AD1774" s="56"/>
      <c r="AE1774" s="56"/>
      <c r="AF1774" s="56"/>
      <c r="BO1774" s="56"/>
      <c r="BP1774" s="56"/>
      <c r="CB1774" s="307"/>
      <c r="CC1774" s="307"/>
      <c r="CD1774" s="307"/>
      <c r="CE1774" s="307"/>
      <c r="CF1774" s="307"/>
      <c r="CG1774" s="307"/>
      <c r="CH1774" s="307"/>
      <c r="CI1774" s="307"/>
      <c r="CJ1774" s="307"/>
      <c r="CK1774" s="307"/>
      <c r="CL1774" s="307"/>
      <c r="CM1774" s="307"/>
      <c r="CN1774" s="307"/>
      <c r="CO1774" s="307"/>
      <c r="CP1774" s="307"/>
      <c r="CQ1774" s="307"/>
      <c r="CR1774" s="307"/>
      <c r="CS1774" s="307"/>
      <c r="CT1774" s="307"/>
      <c r="CU1774" s="307"/>
      <c r="CV1774" s="307"/>
      <c r="CW1774" s="307"/>
      <c r="CX1774" s="307"/>
      <c r="CY1774" s="307"/>
      <c r="CZ1774" s="307"/>
      <c r="DA1774" s="307"/>
      <c r="DB1774" s="307"/>
      <c r="DC1774" s="307"/>
      <c r="DD1774" s="307"/>
      <c r="DE1774" s="307"/>
      <c r="DF1774" s="307"/>
      <c r="DG1774" s="307"/>
      <c r="DH1774" s="307"/>
      <c r="DI1774" s="390"/>
      <c r="DJ1774" s="390"/>
      <c r="DW1774" s="307"/>
      <c r="DX1774" s="307"/>
      <c r="DY1774" s="307"/>
      <c r="DZ1774" s="307"/>
      <c r="EA1774" s="307"/>
      <c r="EB1774" s="307"/>
      <c r="EC1774" s="307"/>
      <c r="ED1774" s="307"/>
      <c r="EE1774" s="307"/>
      <c r="EF1774" s="307"/>
      <c r="EG1774" s="307"/>
      <c r="EH1774" s="307"/>
      <c r="EI1774" s="307"/>
      <c r="EJ1774" s="307"/>
      <c r="EK1774" s="307"/>
      <c r="EL1774" s="307"/>
      <c r="EM1774" s="307"/>
      <c r="EN1774" s="307"/>
      <c r="EO1774" s="307"/>
      <c r="EP1774" s="307"/>
      <c r="EQ1774" s="307"/>
      <c r="ER1774" s="307"/>
      <c r="ES1774" s="307"/>
      <c r="ET1774" s="307"/>
      <c r="EU1774" s="390"/>
      <c r="EV1774" s="390"/>
      <c r="FI1774" s="307"/>
      <c r="FJ1774" s="307"/>
      <c r="FK1774" s="307"/>
      <c r="FL1774" s="307"/>
      <c r="FM1774" s="307"/>
      <c r="FN1774" s="307"/>
      <c r="FO1774" s="307"/>
      <c r="FP1774" s="307"/>
      <c r="FQ1774" s="307"/>
      <c r="FR1774" s="307"/>
      <c r="FS1774" s="307"/>
      <c r="FT1774" s="307"/>
      <c r="FU1774" s="307"/>
      <c r="FV1774" s="307"/>
      <c r="FW1774" s="307"/>
      <c r="FX1774" s="307"/>
      <c r="FY1774" s="307"/>
      <c r="FZ1774" s="307"/>
      <c r="GA1774" s="307"/>
      <c r="GB1774" s="307"/>
      <c r="GC1774" s="307"/>
      <c r="GD1774" s="307"/>
      <c r="GE1774" s="307"/>
      <c r="GF1774" s="307"/>
      <c r="GG1774" s="307"/>
      <c r="GH1774" s="307"/>
      <c r="GI1774" s="307"/>
      <c r="GJ1774" s="307"/>
      <c r="GK1774" s="307"/>
    </row>
    <row r="1775" spans="14:193" ht="15" customHeight="1">
      <c r="N1775" s="410"/>
      <c r="O1775" s="410"/>
      <c r="P1775" s="311"/>
      <c r="Q1775" s="311"/>
      <c r="R1775" s="311"/>
      <c r="S1775" s="56"/>
      <c r="T1775" s="56"/>
      <c r="U1775" s="56"/>
      <c r="V1775" s="56"/>
      <c r="W1775" s="56"/>
      <c r="X1775" s="56"/>
      <c r="Y1775" s="56"/>
      <c r="Z1775" s="56"/>
      <c r="AA1775" s="56"/>
      <c r="AB1775" s="56"/>
      <c r="AC1775" s="56"/>
      <c r="AD1775" s="56"/>
      <c r="AE1775" s="56"/>
      <c r="AF1775" s="56"/>
      <c r="BO1775" s="56"/>
      <c r="BP1775" s="56"/>
      <c r="CB1775" s="307"/>
      <c r="CC1775" s="307"/>
      <c r="CD1775" s="307"/>
      <c r="CE1775" s="307"/>
      <c r="CF1775" s="307"/>
      <c r="CG1775" s="307"/>
      <c r="CH1775" s="307"/>
      <c r="CI1775" s="307"/>
      <c r="CJ1775" s="307"/>
      <c r="CK1775" s="307"/>
      <c r="CL1775" s="307"/>
      <c r="CM1775" s="307"/>
      <c r="CN1775" s="307"/>
      <c r="CO1775" s="307"/>
      <c r="CP1775" s="307"/>
      <c r="CQ1775" s="307"/>
      <c r="CR1775" s="307"/>
      <c r="CS1775" s="307"/>
      <c r="CT1775" s="307"/>
      <c r="CU1775" s="307"/>
      <c r="CV1775" s="307"/>
      <c r="CW1775" s="307"/>
      <c r="CX1775" s="307"/>
      <c r="CY1775" s="307"/>
      <c r="CZ1775" s="307"/>
      <c r="DA1775" s="307"/>
      <c r="DB1775" s="307"/>
      <c r="DC1775" s="307"/>
      <c r="DD1775" s="307"/>
      <c r="DE1775" s="307"/>
      <c r="DF1775" s="307"/>
      <c r="DG1775" s="307"/>
      <c r="DH1775" s="307"/>
      <c r="DI1775" s="390"/>
      <c r="DJ1775" s="390"/>
      <c r="DW1775" s="307"/>
      <c r="DX1775" s="307"/>
      <c r="DY1775" s="307"/>
      <c r="DZ1775" s="307"/>
      <c r="EA1775" s="307"/>
      <c r="EB1775" s="307"/>
      <c r="EC1775" s="307"/>
      <c r="ED1775" s="307"/>
      <c r="EE1775" s="307"/>
      <c r="EF1775" s="307"/>
      <c r="EG1775" s="307"/>
      <c r="EH1775" s="307"/>
      <c r="EI1775" s="307"/>
      <c r="EJ1775" s="307"/>
      <c r="EK1775" s="307"/>
      <c r="EL1775" s="307"/>
      <c r="EM1775" s="307"/>
      <c r="EN1775" s="307"/>
      <c r="EO1775" s="307"/>
      <c r="EP1775" s="307"/>
      <c r="EQ1775" s="307"/>
      <c r="ER1775" s="307"/>
      <c r="ES1775" s="307"/>
      <c r="ET1775" s="307"/>
      <c r="EU1775" s="390"/>
      <c r="EV1775" s="390"/>
      <c r="FI1775" s="307"/>
      <c r="FJ1775" s="307"/>
      <c r="FK1775" s="307"/>
      <c r="FL1775" s="307"/>
      <c r="FM1775" s="307"/>
      <c r="FN1775" s="307"/>
      <c r="FO1775" s="307"/>
      <c r="FP1775" s="307"/>
      <c r="FQ1775" s="307"/>
      <c r="FR1775" s="307"/>
      <c r="FS1775" s="307"/>
      <c r="FT1775" s="307"/>
      <c r="FU1775" s="307"/>
      <c r="FV1775" s="307"/>
      <c r="FW1775" s="307"/>
      <c r="FX1775" s="307"/>
      <c r="FY1775" s="307"/>
      <c r="FZ1775" s="307"/>
      <c r="GA1775" s="307"/>
      <c r="GB1775" s="307"/>
      <c r="GC1775" s="307"/>
      <c r="GD1775" s="307"/>
      <c r="GE1775" s="307"/>
      <c r="GF1775" s="307"/>
      <c r="GG1775" s="307"/>
      <c r="GH1775" s="307"/>
      <c r="GI1775" s="307"/>
      <c r="GJ1775" s="307"/>
      <c r="GK1775" s="307"/>
    </row>
    <row r="1776" spans="14:193" ht="15" customHeight="1">
      <c r="N1776" s="410"/>
      <c r="O1776" s="410"/>
      <c r="P1776" s="311"/>
      <c r="Q1776" s="311"/>
      <c r="R1776" s="311"/>
      <c r="S1776" s="56"/>
      <c r="T1776" s="56"/>
      <c r="U1776" s="56"/>
      <c r="V1776" s="56"/>
      <c r="W1776" s="56"/>
      <c r="X1776" s="56"/>
      <c r="Y1776" s="56"/>
      <c r="Z1776" s="56"/>
      <c r="AA1776" s="56"/>
      <c r="AB1776" s="56"/>
      <c r="AC1776" s="56"/>
      <c r="AD1776" s="56"/>
      <c r="AE1776" s="56"/>
      <c r="AF1776" s="56"/>
      <c r="BO1776" s="56"/>
      <c r="BP1776" s="56"/>
      <c r="CB1776" s="307"/>
      <c r="CC1776" s="307"/>
      <c r="CD1776" s="307"/>
      <c r="CE1776" s="307"/>
      <c r="CF1776" s="307"/>
      <c r="CG1776" s="307"/>
      <c r="CH1776" s="307"/>
      <c r="CI1776" s="307"/>
      <c r="CJ1776" s="307"/>
      <c r="CK1776" s="307"/>
      <c r="CL1776" s="307"/>
      <c r="CM1776" s="307"/>
      <c r="CN1776" s="307"/>
      <c r="CO1776" s="307"/>
      <c r="CP1776" s="307"/>
      <c r="CQ1776" s="307"/>
      <c r="CR1776" s="307"/>
      <c r="CS1776" s="307"/>
      <c r="CT1776" s="307"/>
      <c r="CU1776" s="307"/>
      <c r="CV1776" s="307"/>
      <c r="CW1776" s="307"/>
      <c r="CX1776" s="307"/>
      <c r="CY1776" s="307"/>
      <c r="CZ1776" s="307"/>
      <c r="DA1776" s="307"/>
      <c r="DB1776" s="307"/>
      <c r="DC1776" s="307"/>
      <c r="DD1776" s="307"/>
      <c r="DE1776" s="307"/>
      <c r="DF1776" s="307"/>
      <c r="DG1776" s="307"/>
      <c r="DH1776" s="307"/>
      <c r="DI1776" s="390"/>
      <c r="DJ1776" s="390"/>
      <c r="DW1776" s="307"/>
      <c r="DX1776" s="307"/>
      <c r="DY1776" s="307"/>
      <c r="DZ1776" s="307"/>
      <c r="EA1776" s="307"/>
      <c r="EB1776" s="307"/>
      <c r="EC1776" s="307"/>
      <c r="ED1776" s="307"/>
      <c r="EE1776" s="307"/>
      <c r="EF1776" s="307"/>
      <c r="EG1776" s="307"/>
      <c r="EH1776" s="307"/>
      <c r="EI1776" s="307"/>
      <c r="EJ1776" s="307"/>
      <c r="EK1776" s="307"/>
      <c r="EL1776" s="307"/>
      <c r="EM1776" s="307"/>
      <c r="EN1776" s="307"/>
      <c r="EO1776" s="307"/>
      <c r="EP1776" s="307"/>
      <c r="EQ1776" s="307"/>
      <c r="ER1776" s="307"/>
      <c r="ES1776" s="307"/>
      <c r="ET1776" s="307"/>
      <c r="EU1776" s="390"/>
      <c r="EV1776" s="390"/>
      <c r="FI1776" s="307"/>
      <c r="FJ1776" s="307"/>
      <c r="FK1776" s="307"/>
      <c r="FL1776" s="307"/>
      <c r="FM1776" s="307"/>
      <c r="FN1776" s="307"/>
      <c r="FO1776" s="307"/>
      <c r="FP1776" s="307"/>
      <c r="FQ1776" s="307"/>
      <c r="FR1776" s="307"/>
      <c r="FS1776" s="307"/>
      <c r="FT1776" s="307"/>
      <c r="FU1776" s="307"/>
      <c r="FV1776" s="307"/>
      <c r="FW1776" s="307"/>
      <c r="FX1776" s="307"/>
      <c r="FY1776" s="307"/>
      <c r="FZ1776" s="307"/>
      <c r="GA1776" s="307"/>
      <c r="GB1776" s="307"/>
      <c r="GC1776" s="307"/>
      <c r="GD1776" s="307"/>
      <c r="GE1776" s="307"/>
      <c r="GF1776" s="307"/>
      <c r="GG1776" s="307"/>
      <c r="GH1776" s="307"/>
      <c r="GI1776" s="307"/>
      <c r="GJ1776" s="307"/>
      <c r="GK1776" s="307"/>
    </row>
    <row r="1777" spans="14:193" ht="15" customHeight="1">
      <c r="N1777" s="410"/>
      <c r="O1777" s="410"/>
      <c r="P1777" s="311"/>
      <c r="Q1777" s="311"/>
      <c r="R1777" s="311"/>
      <c r="S1777" s="56"/>
      <c r="T1777" s="56"/>
      <c r="U1777" s="56"/>
      <c r="V1777" s="56"/>
      <c r="W1777" s="56"/>
      <c r="X1777" s="56"/>
      <c r="Y1777" s="56"/>
      <c r="Z1777" s="56"/>
      <c r="AA1777" s="56"/>
      <c r="AB1777" s="56"/>
      <c r="AC1777" s="56"/>
      <c r="AD1777" s="56"/>
      <c r="AE1777" s="56"/>
      <c r="AF1777" s="56"/>
      <c r="BO1777" s="56"/>
      <c r="BP1777" s="56"/>
      <c r="CB1777" s="307"/>
      <c r="CC1777" s="307"/>
      <c r="CD1777" s="307"/>
      <c r="CE1777" s="307"/>
      <c r="CF1777" s="307"/>
      <c r="CG1777" s="307"/>
      <c r="CH1777" s="307"/>
      <c r="CI1777" s="307"/>
      <c r="CJ1777" s="307"/>
      <c r="CK1777" s="307"/>
      <c r="CL1777" s="307"/>
      <c r="CM1777" s="307"/>
      <c r="CN1777" s="307"/>
      <c r="CO1777" s="307"/>
      <c r="CP1777" s="307"/>
      <c r="CQ1777" s="307"/>
      <c r="CR1777" s="307"/>
      <c r="CS1777" s="307"/>
      <c r="CT1777" s="307"/>
      <c r="CU1777" s="307"/>
      <c r="CV1777" s="307"/>
      <c r="CW1777" s="307"/>
      <c r="CX1777" s="307"/>
      <c r="CY1777" s="307"/>
      <c r="CZ1777" s="307"/>
      <c r="DA1777" s="307"/>
      <c r="DB1777" s="307"/>
      <c r="DC1777" s="307"/>
      <c r="DD1777" s="307"/>
      <c r="DE1777" s="307"/>
      <c r="DF1777" s="307"/>
      <c r="DG1777" s="307"/>
      <c r="DH1777" s="307"/>
      <c r="DI1777" s="390"/>
      <c r="DJ1777" s="390"/>
      <c r="DW1777" s="307"/>
      <c r="DX1777" s="307"/>
      <c r="DY1777" s="307"/>
      <c r="DZ1777" s="307"/>
      <c r="EA1777" s="307"/>
      <c r="EB1777" s="307"/>
      <c r="EC1777" s="307"/>
      <c r="ED1777" s="307"/>
      <c r="EE1777" s="307"/>
      <c r="EF1777" s="307"/>
      <c r="EG1777" s="307"/>
      <c r="EH1777" s="307"/>
      <c r="EI1777" s="307"/>
      <c r="EJ1777" s="307"/>
      <c r="EK1777" s="307"/>
      <c r="EL1777" s="307"/>
      <c r="EM1777" s="307"/>
      <c r="EN1777" s="307"/>
      <c r="EO1777" s="307"/>
      <c r="EP1777" s="307"/>
      <c r="EQ1777" s="307"/>
      <c r="ER1777" s="307"/>
      <c r="ES1777" s="307"/>
      <c r="ET1777" s="307"/>
      <c r="EU1777" s="390"/>
      <c r="EV1777" s="390"/>
      <c r="FI1777" s="307"/>
      <c r="FJ1777" s="307"/>
      <c r="FK1777" s="307"/>
      <c r="FL1777" s="307"/>
      <c r="FM1777" s="307"/>
      <c r="FN1777" s="307"/>
      <c r="FO1777" s="307"/>
      <c r="FP1777" s="307"/>
      <c r="FQ1777" s="307"/>
      <c r="FR1777" s="307"/>
      <c r="FS1777" s="307"/>
      <c r="FT1777" s="307"/>
      <c r="FU1777" s="307"/>
      <c r="FV1777" s="307"/>
      <c r="FW1777" s="307"/>
      <c r="FX1777" s="307"/>
      <c r="FY1777" s="307"/>
      <c r="FZ1777" s="307"/>
      <c r="GA1777" s="307"/>
      <c r="GB1777" s="307"/>
      <c r="GC1777" s="307"/>
      <c r="GD1777" s="307"/>
      <c r="GE1777" s="307"/>
      <c r="GF1777" s="307"/>
      <c r="GG1777" s="307"/>
      <c r="GH1777" s="307"/>
      <c r="GI1777" s="307"/>
      <c r="GJ1777" s="307"/>
      <c r="GK1777" s="307"/>
    </row>
    <row r="1778" spans="14:193" ht="15" customHeight="1">
      <c r="N1778" s="410"/>
      <c r="O1778" s="410"/>
      <c r="P1778" s="311"/>
      <c r="Q1778" s="311"/>
      <c r="R1778" s="311"/>
      <c r="S1778" s="56"/>
      <c r="T1778" s="56"/>
      <c r="U1778" s="56"/>
      <c r="V1778" s="56"/>
      <c r="W1778" s="56"/>
      <c r="X1778" s="56"/>
      <c r="Y1778" s="56"/>
      <c r="Z1778" s="56"/>
      <c r="AA1778" s="56"/>
      <c r="AB1778" s="56"/>
      <c r="AC1778" s="56"/>
      <c r="AD1778" s="56"/>
      <c r="AE1778" s="56"/>
      <c r="AF1778" s="56"/>
      <c r="BO1778" s="56"/>
      <c r="BP1778" s="56"/>
      <c r="CB1778" s="307"/>
      <c r="CC1778" s="307"/>
      <c r="CD1778" s="307"/>
      <c r="CE1778" s="307"/>
      <c r="CF1778" s="307"/>
      <c r="CG1778" s="307"/>
      <c r="CH1778" s="307"/>
      <c r="CI1778" s="307"/>
      <c r="CJ1778" s="307"/>
      <c r="CK1778" s="307"/>
      <c r="CL1778" s="307"/>
      <c r="CM1778" s="307"/>
      <c r="CN1778" s="307"/>
      <c r="CO1778" s="307"/>
      <c r="CP1778" s="307"/>
      <c r="CQ1778" s="307"/>
      <c r="CR1778" s="307"/>
      <c r="CS1778" s="307"/>
      <c r="CT1778" s="307"/>
      <c r="CU1778" s="307"/>
      <c r="CV1778" s="307"/>
      <c r="CW1778" s="307"/>
      <c r="CX1778" s="307"/>
      <c r="CY1778" s="307"/>
      <c r="CZ1778" s="307"/>
      <c r="DA1778" s="307"/>
      <c r="DB1778" s="307"/>
      <c r="DC1778" s="307"/>
      <c r="DD1778" s="307"/>
      <c r="DE1778" s="307"/>
      <c r="DF1778" s="307"/>
      <c r="DG1778" s="307"/>
      <c r="DH1778" s="307"/>
      <c r="DI1778" s="390"/>
      <c r="DJ1778" s="390"/>
      <c r="DW1778" s="307"/>
      <c r="DX1778" s="307"/>
      <c r="DY1778" s="307"/>
      <c r="DZ1778" s="307"/>
      <c r="EA1778" s="307"/>
      <c r="EB1778" s="307"/>
      <c r="EC1778" s="307"/>
      <c r="ED1778" s="307"/>
      <c r="EE1778" s="307"/>
      <c r="EF1778" s="307"/>
      <c r="EG1778" s="307"/>
      <c r="EH1778" s="307"/>
      <c r="EI1778" s="307"/>
      <c r="EJ1778" s="307"/>
      <c r="EK1778" s="307"/>
      <c r="EL1778" s="307"/>
      <c r="EM1778" s="307"/>
      <c r="EN1778" s="307"/>
      <c r="EO1778" s="307"/>
      <c r="EP1778" s="307"/>
      <c r="EQ1778" s="307"/>
      <c r="ER1778" s="307"/>
      <c r="ES1778" s="307"/>
      <c r="ET1778" s="307"/>
      <c r="EU1778" s="390"/>
      <c r="EV1778" s="390"/>
      <c r="FI1778" s="307"/>
      <c r="FJ1778" s="307"/>
      <c r="FK1778" s="307"/>
      <c r="FL1778" s="307"/>
      <c r="FM1778" s="307"/>
      <c r="FN1778" s="307"/>
      <c r="FO1778" s="307"/>
      <c r="FP1778" s="307"/>
      <c r="FQ1778" s="307"/>
      <c r="FR1778" s="307"/>
      <c r="FS1778" s="307"/>
      <c r="FT1778" s="307"/>
      <c r="FU1778" s="307"/>
      <c r="FV1778" s="307"/>
      <c r="FW1778" s="307"/>
      <c r="FX1778" s="307"/>
      <c r="FY1778" s="307"/>
      <c r="FZ1778" s="307"/>
      <c r="GA1778" s="307"/>
      <c r="GB1778" s="307"/>
      <c r="GC1778" s="307"/>
      <c r="GD1778" s="307"/>
      <c r="GE1778" s="307"/>
      <c r="GF1778" s="307"/>
      <c r="GG1778" s="307"/>
      <c r="GH1778" s="307"/>
      <c r="GI1778" s="307"/>
      <c r="GJ1778" s="307"/>
      <c r="GK1778" s="307"/>
    </row>
    <row r="1779" spans="14:193" ht="15" customHeight="1">
      <c r="N1779" s="410"/>
      <c r="O1779" s="410"/>
      <c r="P1779" s="311"/>
      <c r="Q1779" s="311"/>
      <c r="R1779" s="311"/>
      <c r="S1779" s="56"/>
      <c r="T1779" s="56"/>
      <c r="U1779" s="56"/>
      <c r="V1779" s="56"/>
      <c r="W1779" s="56"/>
      <c r="X1779" s="56"/>
      <c r="Y1779" s="56"/>
      <c r="Z1779" s="56"/>
      <c r="AA1779" s="56"/>
      <c r="AB1779" s="56"/>
      <c r="AC1779" s="56"/>
      <c r="AD1779" s="56"/>
      <c r="AE1779" s="56"/>
      <c r="AF1779" s="56"/>
      <c r="BO1779" s="56"/>
      <c r="BP1779" s="56"/>
      <c r="CB1779" s="307"/>
      <c r="CC1779" s="307"/>
      <c r="CD1779" s="307"/>
      <c r="CE1779" s="307"/>
      <c r="CF1779" s="307"/>
      <c r="CG1779" s="307"/>
      <c r="CH1779" s="307"/>
      <c r="CI1779" s="307"/>
      <c r="CJ1779" s="307"/>
      <c r="CK1779" s="307"/>
      <c r="CL1779" s="307"/>
      <c r="CM1779" s="307"/>
      <c r="CN1779" s="307"/>
      <c r="CO1779" s="307"/>
      <c r="CP1779" s="307"/>
      <c r="CQ1779" s="307"/>
      <c r="CR1779" s="307"/>
      <c r="CS1779" s="307"/>
      <c r="CT1779" s="307"/>
      <c r="CU1779" s="307"/>
      <c r="CV1779" s="307"/>
      <c r="CW1779" s="307"/>
      <c r="CX1779" s="307"/>
      <c r="CY1779" s="307"/>
      <c r="CZ1779" s="307"/>
      <c r="DA1779" s="307"/>
      <c r="DB1779" s="307"/>
      <c r="DC1779" s="307"/>
      <c r="DD1779" s="307"/>
      <c r="DE1779" s="307"/>
      <c r="DF1779" s="307"/>
      <c r="DG1779" s="307"/>
      <c r="DH1779" s="307"/>
      <c r="DI1779" s="390"/>
      <c r="DJ1779" s="390"/>
      <c r="DW1779" s="307"/>
      <c r="DX1779" s="307"/>
      <c r="DY1779" s="307"/>
      <c r="DZ1779" s="307"/>
      <c r="EA1779" s="307"/>
      <c r="EB1779" s="307"/>
      <c r="EC1779" s="307"/>
      <c r="ED1779" s="307"/>
      <c r="EE1779" s="307"/>
      <c r="EF1779" s="307"/>
      <c r="EG1779" s="307"/>
      <c r="EH1779" s="307"/>
      <c r="EI1779" s="307"/>
      <c r="EJ1779" s="307"/>
      <c r="EK1779" s="307"/>
      <c r="EL1779" s="307"/>
      <c r="EM1779" s="307"/>
      <c r="EN1779" s="307"/>
      <c r="EO1779" s="307"/>
      <c r="EP1779" s="307"/>
      <c r="EQ1779" s="307"/>
      <c r="ER1779" s="307"/>
      <c r="ES1779" s="307"/>
      <c r="ET1779" s="307"/>
      <c r="EU1779" s="390"/>
      <c r="EV1779" s="390"/>
      <c r="FI1779" s="307"/>
      <c r="FJ1779" s="307"/>
      <c r="FK1779" s="307"/>
      <c r="FL1779" s="307"/>
      <c r="FM1779" s="307"/>
      <c r="FN1779" s="307"/>
      <c r="FO1779" s="307"/>
      <c r="FP1779" s="307"/>
      <c r="FQ1779" s="307"/>
      <c r="FR1779" s="307"/>
      <c r="FS1779" s="307"/>
      <c r="FT1779" s="307"/>
      <c r="FU1779" s="307"/>
      <c r="FV1779" s="307"/>
      <c r="FW1779" s="307"/>
      <c r="FX1779" s="307"/>
      <c r="FY1779" s="307"/>
      <c r="FZ1779" s="307"/>
      <c r="GA1779" s="307"/>
      <c r="GB1779" s="307"/>
      <c r="GC1779" s="307"/>
      <c r="GD1779" s="307"/>
      <c r="GE1779" s="307"/>
      <c r="GF1779" s="307"/>
      <c r="GG1779" s="307"/>
      <c r="GH1779" s="307"/>
      <c r="GI1779" s="307"/>
      <c r="GJ1779" s="307"/>
      <c r="GK1779" s="307"/>
    </row>
    <row r="1780" spans="14:193" ht="15" customHeight="1">
      <c r="N1780" s="410"/>
      <c r="O1780" s="410"/>
      <c r="P1780" s="311"/>
      <c r="Q1780" s="311"/>
      <c r="R1780" s="311"/>
      <c r="S1780" s="56"/>
      <c r="T1780" s="56"/>
      <c r="U1780" s="56"/>
      <c r="V1780" s="56"/>
      <c r="W1780" s="56"/>
      <c r="X1780" s="56"/>
      <c r="Y1780" s="56"/>
      <c r="Z1780" s="56"/>
      <c r="AA1780" s="56"/>
      <c r="AB1780" s="56"/>
      <c r="AC1780" s="56"/>
      <c r="AD1780" s="56"/>
      <c r="AE1780" s="56"/>
      <c r="AF1780" s="56"/>
      <c r="BO1780" s="56"/>
      <c r="BP1780" s="56"/>
      <c r="CB1780" s="307"/>
      <c r="CC1780" s="307"/>
      <c r="CD1780" s="307"/>
      <c r="CE1780" s="307"/>
      <c r="CF1780" s="307"/>
      <c r="CG1780" s="307"/>
      <c r="CH1780" s="307"/>
      <c r="CI1780" s="307"/>
      <c r="CJ1780" s="307"/>
      <c r="CK1780" s="307"/>
      <c r="CL1780" s="307"/>
      <c r="CM1780" s="307"/>
      <c r="CN1780" s="307"/>
      <c r="CO1780" s="307"/>
      <c r="CP1780" s="307"/>
      <c r="CQ1780" s="307"/>
      <c r="CR1780" s="307"/>
      <c r="CS1780" s="307"/>
      <c r="CT1780" s="307"/>
      <c r="CU1780" s="307"/>
      <c r="CV1780" s="307"/>
      <c r="CW1780" s="307"/>
      <c r="CX1780" s="307"/>
      <c r="CY1780" s="307"/>
      <c r="CZ1780" s="307"/>
      <c r="DA1780" s="307"/>
      <c r="DB1780" s="307"/>
      <c r="DC1780" s="307"/>
      <c r="DD1780" s="307"/>
      <c r="DE1780" s="307"/>
      <c r="DF1780" s="307"/>
      <c r="DG1780" s="307"/>
      <c r="DH1780" s="307"/>
      <c r="DI1780" s="390"/>
      <c r="DJ1780" s="390"/>
      <c r="DW1780" s="307"/>
      <c r="DX1780" s="307"/>
      <c r="DY1780" s="307"/>
      <c r="DZ1780" s="307"/>
      <c r="EA1780" s="307"/>
      <c r="EB1780" s="307"/>
      <c r="EC1780" s="307"/>
      <c r="ED1780" s="307"/>
      <c r="EE1780" s="307"/>
      <c r="EF1780" s="307"/>
      <c r="EG1780" s="307"/>
      <c r="EH1780" s="307"/>
      <c r="EI1780" s="307"/>
      <c r="EJ1780" s="307"/>
      <c r="EK1780" s="307"/>
      <c r="EL1780" s="307"/>
      <c r="EM1780" s="307"/>
      <c r="EN1780" s="307"/>
      <c r="EO1780" s="307"/>
      <c r="EP1780" s="307"/>
      <c r="EQ1780" s="307"/>
      <c r="ER1780" s="307"/>
      <c r="ES1780" s="307"/>
      <c r="ET1780" s="307"/>
      <c r="EU1780" s="390"/>
      <c r="EV1780" s="390"/>
      <c r="FI1780" s="307"/>
      <c r="FJ1780" s="307"/>
      <c r="FK1780" s="307"/>
      <c r="FL1780" s="307"/>
      <c r="FM1780" s="307"/>
      <c r="FN1780" s="307"/>
      <c r="FO1780" s="307"/>
      <c r="FP1780" s="307"/>
      <c r="FQ1780" s="307"/>
      <c r="FR1780" s="307"/>
      <c r="FS1780" s="307"/>
      <c r="FT1780" s="307"/>
      <c r="FU1780" s="307"/>
      <c r="FV1780" s="307"/>
      <c r="FW1780" s="307"/>
      <c r="FX1780" s="307"/>
      <c r="FY1780" s="307"/>
      <c r="FZ1780" s="307"/>
      <c r="GA1780" s="307"/>
      <c r="GB1780" s="307"/>
      <c r="GC1780" s="307"/>
      <c r="GD1780" s="307"/>
      <c r="GE1780" s="307"/>
      <c r="GF1780" s="307"/>
      <c r="GG1780" s="307"/>
      <c r="GH1780" s="307"/>
      <c r="GI1780" s="307"/>
      <c r="GJ1780" s="307"/>
      <c r="GK1780" s="307"/>
    </row>
    <row r="1781" spans="14:193" ht="15" customHeight="1">
      <c r="N1781" s="410"/>
      <c r="O1781" s="410"/>
      <c r="P1781" s="311"/>
      <c r="Q1781" s="311"/>
      <c r="R1781" s="311"/>
      <c r="S1781" s="56"/>
      <c r="T1781" s="56"/>
      <c r="U1781" s="56"/>
      <c r="V1781" s="56"/>
      <c r="W1781" s="56"/>
      <c r="X1781" s="56"/>
      <c r="Y1781" s="56"/>
      <c r="Z1781" s="56"/>
      <c r="AA1781" s="56"/>
      <c r="AB1781" s="56"/>
      <c r="AC1781" s="56"/>
      <c r="AD1781" s="56"/>
      <c r="AE1781" s="56"/>
      <c r="AF1781" s="56"/>
      <c r="BO1781" s="56"/>
      <c r="BP1781" s="56"/>
      <c r="CB1781" s="307"/>
      <c r="CC1781" s="307"/>
      <c r="CD1781" s="307"/>
      <c r="CE1781" s="307"/>
      <c r="CF1781" s="307"/>
      <c r="CG1781" s="307"/>
      <c r="CH1781" s="307"/>
      <c r="CI1781" s="307"/>
      <c r="CJ1781" s="307"/>
      <c r="CK1781" s="307"/>
      <c r="CL1781" s="307"/>
      <c r="CM1781" s="307"/>
      <c r="CN1781" s="307"/>
      <c r="CO1781" s="307"/>
      <c r="CP1781" s="307"/>
      <c r="CQ1781" s="307"/>
      <c r="CR1781" s="307"/>
      <c r="CS1781" s="307"/>
      <c r="CT1781" s="307"/>
      <c r="CU1781" s="307"/>
      <c r="CV1781" s="307"/>
      <c r="CW1781" s="307"/>
      <c r="CX1781" s="307"/>
      <c r="CY1781" s="307"/>
      <c r="CZ1781" s="307"/>
      <c r="DA1781" s="307"/>
      <c r="DB1781" s="307"/>
      <c r="DC1781" s="307"/>
      <c r="DD1781" s="307"/>
      <c r="DE1781" s="307"/>
      <c r="DF1781" s="307"/>
      <c r="DG1781" s="307"/>
      <c r="DH1781" s="307"/>
      <c r="DI1781" s="390"/>
      <c r="DJ1781" s="390"/>
      <c r="DW1781" s="307"/>
      <c r="DX1781" s="307"/>
      <c r="DY1781" s="307"/>
      <c r="DZ1781" s="307"/>
      <c r="EA1781" s="307"/>
      <c r="EB1781" s="307"/>
      <c r="EC1781" s="307"/>
      <c r="ED1781" s="307"/>
      <c r="EE1781" s="307"/>
      <c r="EF1781" s="307"/>
      <c r="EG1781" s="307"/>
      <c r="EH1781" s="307"/>
      <c r="EI1781" s="307"/>
      <c r="EJ1781" s="307"/>
      <c r="EK1781" s="307"/>
      <c r="EL1781" s="307"/>
      <c r="EM1781" s="307"/>
      <c r="EN1781" s="307"/>
      <c r="EO1781" s="307"/>
      <c r="EP1781" s="307"/>
      <c r="EQ1781" s="307"/>
      <c r="ER1781" s="307"/>
      <c r="ES1781" s="307"/>
      <c r="ET1781" s="307"/>
      <c r="EU1781" s="390"/>
      <c r="EV1781" s="390"/>
      <c r="FI1781" s="307"/>
      <c r="FJ1781" s="307"/>
      <c r="FK1781" s="307"/>
      <c r="FL1781" s="307"/>
      <c r="FM1781" s="307"/>
      <c r="FN1781" s="307"/>
      <c r="FO1781" s="307"/>
      <c r="FP1781" s="307"/>
      <c r="FQ1781" s="307"/>
      <c r="FR1781" s="307"/>
      <c r="FS1781" s="307"/>
      <c r="FT1781" s="307"/>
      <c r="FU1781" s="307"/>
      <c r="FV1781" s="307"/>
      <c r="FW1781" s="307"/>
      <c r="FX1781" s="307"/>
      <c r="FY1781" s="307"/>
      <c r="FZ1781" s="307"/>
      <c r="GA1781" s="307"/>
      <c r="GB1781" s="307"/>
      <c r="GC1781" s="307"/>
      <c r="GD1781" s="307"/>
      <c r="GE1781" s="307"/>
      <c r="GF1781" s="307"/>
      <c r="GG1781" s="307"/>
      <c r="GH1781" s="307"/>
      <c r="GI1781" s="307"/>
      <c r="GJ1781" s="307"/>
      <c r="GK1781" s="307"/>
    </row>
    <row r="1782" spans="14:193" ht="15" customHeight="1">
      <c r="N1782" s="410"/>
      <c r="O1782" s="410"/>
      <c r="P1782" s="311"/>
      <c r="Q1782" s="311"/>
      <c r="R1782" s="311"/>
      <c r="S1782" s="56"/>
      <c r="T1782" s="56"/>
      <c r="U1782" s="56"/>
      <c r="V1782" s="56"/>
      <c r="W1782" s="56"/>
      <c r="X1782" s="56"/>
      <c r="Y1782" s="56"/>
      <c r="Z1782" s="56"/>
      <c r="AA1782" s="56"/>
      <c r="AB1782" s="56"/>
      <c r="AC1782" s="56"/>
      <c r="AD1782" s="56"/>
      <c r="AE1782" s="56"/>
      <c r="AF1782" s="56"/>
      <c r="BO1782" s="56"/>
      <c r="BP1782" s="56"/>
      <c r="CB1782" s="307"/>
      <c r="CC1782" s="307"/>
      <c r="CD1782" s="307"/>
      <c r="CE1782" s="307"/>
      <c r="CF1782" s="307"/>
      <c r="CG1782" s="307"/>
      <c r="CH1782" s="307"/>
      <c r="CI1782" s="307"/>
      <c r="CJ1782" s="307"/>
      <c r="CK1782" s="307"/>
      <c r="CL1782" s="307"/>
      <c r="CM1782" s="307"/>
      <c r="CN1782" s="307"/>
      <c r="CO1782" s="307"/>
      <c r="CP1782" s="307"/>
      <c r="CQ1782" s="307"/>
      <c r="CR1782" s="307"/>
      <c r="CS1782" s="307"/>
      <c r="CT1782" s="307"/>
      <c r="CU1782" s="307"/>
      <c r="CV1782" s="307"/>
      <c r="CW1782" s="307"/>
      <c r="CX1782" s="307"/>
      <c r="CY1782" s="307"/>
      <c r="CZ1782" s="307"/>
      <c r="DA1782" s="307"/>
      <c r="DB1782" s="307"/>
      <c r="DC1782" s="307"/>
      <c r="DD1782" s="307"/>
      <c r="DE1782" s="307"/>
      <c r="DF1782" s="307"/>
      <c r="DG1782" s="307"/>
      <c r="DH1782" s="307"/>
      <c r="DI1782" s="390"/>
      <c r="DJ1782" s="390"/>
      <c r="DW1782" s="307"/>
      <c r="DX1782" s="307"/>
      <c r="DY1782" s="307"/>
      <c r="DZ1782" s="307"/>
      <c r="EA1782" s="307"/>
      <c r="EB1782" s="307"/>
      <c r="EC1782" s="307"/>
      <c r="ED1782" s="307"/>
      <c r="EE1782" s="307"/>
      <c r="EF1782" s="307"/>
      <c r="EG1782" s="307"/>
      <c r="EH1782" s="307"/>
      <c r="EI1782" s="307"/>
      <c r="EJ1782" s="307"/>
      <c r="EK1782" s="307"/>
      <c r="EL1782" s="307"/>
      <c r="EM1782" s="307"/>
      <c r="EN1782" s="307"/>
      <c r="EO1782" s="307"/>
      <c r="EP1782" s="307"/>
      <c r="EQ1782" s="307"/>
      <c r="ER1782" s="307"/>
      <c r="ES1782" s="307"/>
      <c r="ET1782" s="307"/>
      <c r="EU1782" s="390"/>
      <c r="EV1782" s="390"/>
      <c r="FI1782" s="307"/>
      <c r="FJ1782" s="307"/>
      <c r="FK1782" s="307"/>
      <c r="FL1782" s="307"/>
      <c r="FM1782" s="307"/>
      <c r="FN1782" s="307"/>
      <c r="FO1782" s="307"/>
      <c r="FP1782" s="307"/>
      <c r="FQ1782" s="307"/>
      <c r="FR1782" s="307"/>
      <c r="FS1782" s="307"/>
      <c r="FT1782" s="307"/>
      <c r="FU1782" s="307"/>
      <c r="FV1782" s="307"/>
      <c r="FW1782" s="307"/>
      <c r="FX1782" s="307"/>
      <c r="FY1782" s="307"/>
      <c r="FZ1782" s="307"/>
      <c r="GA1782" s="307"/>
      <c r="GB1782" s="307"/>
      <c r="GC1782" s="307"/>
      <c r="GD1782" s="307"/>
      <c r="GE1782" s="307"/>
      <c r="GF1782" s="307"/>
      <c r="GG1782" s="307"/>
      <c r="GH1782" s="307"/>
      <c r="GI1782" s="307"/>
      <c r="GJ1782" s="307"/>
      <c r="GK1782" s="307"/>
    </row>
    <row r="1783" spans="14:193" ht="15" customHeight="1">
      <c r="N1783" s="410"/>
      <c r="O1783" s="410"/>
      <c r="P1783" s="311"/>
      <c r="Q1783" s="311"/>
      <c r="R1783" s="311"/>
      <c r="S1783" s="56"/>
      <c r="T1783" s="56"/>
      <c r="U1783" s="56"/>
      <c r="V1783" s="56"/>
      <c r="W1783" s="56"/>
      <c r="X1783" s="56"/>
      <c r="Y1783" s="56"/>
      <c r="Z1783" s="56"/>
      <c r="AA1783" s="56"/>
      <c r="AB1783" s="56"/>
      <c r="AC1783" s="56"/>
      <c r="AD1783" s="56"/>
      <c r="AE1783" s="56"/>
      <c r="AF1783" s="56"/>
      <c r="BO1783" s="56"/>
      <c r="BP1783" s="56"/>
      <c r="CB1783" s="307"/>
      <c r="CC1783" s="307"/>
      <c r="CD1783" s="307"/>
      <c r="CE1783" s="307"/>
      <c r="CF1783" s="307"/>
      <c r="CG1783" s="307"/>
      <c r="CH1783" s="307"/>
      <c r="CI1783" s="307"/>
      <c r="CJ1783" s="307"/>
      <c r="CK1783" s="307"/>
      <c r="CL1783" s="307"/>
      <c r="CM1783" s="307"/>
      <c r="CN1783" s="307"/>
      <c r="CO1783" s="307"/>
      <c r="CP1783" s="307"/>
      <c r="CQ1783" s="307"/>
      <c r="CR1783" s="307"/>
      <c r="CS1783" s="307"/>
      <c r="CT1783" s="307"/>
      <c r="CU1783" s="307"/>
      <c r="CV1783" s="307"/>
      <c r="CW1783" s="307"/>
      <c r="CX1783" s="307"/>
      <c r="CY1783" s="307"/>
      <c r="CZ1783" s="307"/>
      <c r="DA1783" s="307"/>
      <c r="DB1783" s="307"/>
      <c r="DC1783" s="307"/>
      <c r="DD1783" s="307"/>
      <c r="DE1783" s="307"/>
      <c r="DF1783" s="307"/>
      <c r="DG1783" s="307"/>
      <c r="DH1783" s="307"/>
      <c r="DI1783" s="390"/>
      <c r="DJ1783" s="390"/>
      <c r="DW1783" s="307"/>
      <c r="DX1783" s="307"/>
      <c r="DY1783" s="307"/>
      <c r="DZ1783" s="307"/>
      <c r="EA1783" s="307"/>
      <c r="EB1783" s="307"/>
      <c r="EC1783" s="307"/>
      <c r="ED1783" s="307"/>
      <c r="EE1783" s="307"/>
      <c r="EF1783" s="307"/>
      <c r="EG1783" s="307"/>
      <c r="EH1783" s="307"/>
      <c r="EI1783" s="307"/>
      <c r="EJ1783" s="307"/>
      <c r="EK1783" s="307"/>
      <c r="EL1783" s="307"/>
      <c r="EM1783" s="307"/>
      <c r="EN1783" s="307"/>
      <c r="EO1783" s="307"/>
      <c r="EP1783" s="307"/>
      <c r="EQ1783" s="307"/>
      <c r="ER1783" s="307"/>
      <c r="ES1783" s="307"/>
      <c r="ET1783" s="307"/>
      <c r="EU1783" s="390"/>
      <c r="EV1783" s="390"/>
      <c r="FI1783" s="307"/>
      <c r="FJ1783" s="307"/>
      <c r="FK1783" s="307"/>
      <c r="FL1783" s="307"/>
      <c r="FM1783" s="307"/>
      <c r="FN1783" s="307"/>
      <c r="FO1783" s="307"/>
      <c r="FP1783" s="307"/>
      <c r="FQ1783" s="307"/>
      <c r="FR1783" s="307"/>
      <c r="FS1783" s="307"/>
      <c r="FT1783" s="307"/>
      <c r="FU1783" s="307"/>
      <c r="FV1783" s="307"/>
      <c r="FW1783" s="307"/>
      <c r="FX1783" s="307"/>
      <c r="FY1783" s="307"/>
      <c r="FZ1783" s="307"/>
      <c r="GA1783" s="307"/>
      <c r="GB1783" s="307"/>
      <c r="GC1783" s="307"/>
      <c r="GD1783" s="307"/>
      <c r="GE1783" s="307"/>
      <c r="GF1783" s="307"/>
      <c r="GG1783" s="307"/>
      <c r="GH1783" s="307"/>
      <c r="GI1783" s="307"/>
      <c r="GJ1783" s="307"/>
      <c r="GK1783" s="307"/>
    </row>
    <row r="1784" spans="14:193" ht="15" customHeight="1">
      <c r="N1784" s="410"/>
      <c r="O1784" s="410"/>
      <c r="P1784" s="311"/>
      <c r="Q1784" s="311"/>
      <c r="R1784" s="311"/>
      <c r="S1784" s="56"/>
      <c r="T1784" s="56"/>
      <c r="U1784" s="56"/>
      <c r="V1784" s="56"/>
      <c r="W1784" s="56"/>
      <c r="X1784" s="56"/>
      <c r="Y1784" s="56"/>
      <c r="Z1784" s="56"/>
      <c r="AA1784" s="56"/>
      <c r="AB1784" s="56"/>
      <c r="AC1784" s="56"/>
      <c r="AD1784" s="56"/>
      <c r="AE1784" s="56"/>
      <c r="AF1784" s="56"/>
      <c r="BO1784" s="56"/>
      <c r="BP1784" s="56"/>
      <c r="CB1784" s="307"/>
      <c r="CC1784" s="307"/>
      <c r="CD1784" s="307"/>
      <c r="CE1784" s="307"/>
      <c r="CF1784" s="307"/>
      <c r="CG1784" s="307"/>
      <c r="CH1784" s="307"/>
      <c r="CI1784" s="307"/>
      <c r="CJ1784" s="307"/>
      <c r="CK1784" s="307"/>
      <c r="CL1784" s="307"/>
      <c r="CM1784" s="307"/>
      <c r="CN1784" s="307"/>
      <c r="CO1784" s="307"/>
      <c r="CP1784" s="307"/>
      <c r="CQ1784" s="307"/>
      <c r="CR1784" s="307"/>
      <c r="CS1784" s="307"/>
      <c r="CT1784" s="307"/>
      <c r="CU1784" s="307"/>
      <c r="CV1784" s="307"/>
      <c r="CW1784" s="307"/>
      <c r="CX1784" s="307"/>
      <c r="CY1784" s="307"/>
      <c r="CZ1784" s="307"/>
      <c r="DA1784" s="307"/>
      <c r="DB1784" s="307"/>
      <c r="DC1784" s="307"/>
      <c r="DD1784" s="307"/>
      <c r="DE1784" s="307"/>
      <c r="DF1784" s="307"/>
      <c r="DG1784" s="307"/>
      <c r="DH1784" s="307"/>
      <c r="DI1784" s="390"/>
      <c r="DJ1784" s="390"/>
      <c r="DW1784" s="307"/>
      <c r="DX1784" s="307"/>
      <c r="DY1784" s="307"/>
      <c r="DZ1784" s="307"/>
      <c r="EA1784" s="307"/>
      <c r="EB1784" s="307"/>
      <c r="EC1784" s="307"/>
      <c r="ED1784" s="307"/>
      <c r="EE1784" s="307"/>
      <c r="EF1784" s="307"/>
      <c r="EG1784" s="307"/>
      <c r="EH1784" s="307"/>
      <c r="EI1784" s="307"/>
      <c r="EJ1784" s="307"/>
      <c r="EK1784" s="307"/>
      <c r="EL1784" s="307"/>
      <c r="EM1784" s="307"/>
      <c r="EN1784" s="307"/>
      <c r="EO1784" s="307"/>
      <c r="EP1784" s="307"/>
      <c r="EQ1784" s="307"/>
      <c r="ER1784" s="307"/>
      <c r="ES1784" s="307"/>
      <c r="ET1784" s="307"/>
      <c r="EU1784" s="390"/>
      <c r="EV1784" s="390"/>
      <c r="FI1784" s="307"/>
      <c r="FJ1784" s="307"/>
      <c r="FK1784" s="307"/>
      <c r="FL1784" s="307"/>
      <c r="FM1784" s="307"/>
      <c r="FN1784" s="307"/>
      <c r="FO1784" s="307"/>
      <c r="FP1784" s="307"/>
      <c r="FQ1784" s="307"/>
      <c r="FR1784" s="307"/>
      <c r="FS1784" s="307"/>
      <c r="FT1784" s="307"/>
      <c r="FU1784" s="307"/>
      <c r="FV1784" s="307"/>
      <c r="FW1784" s="307"/>
      <c r="FX1784" s="307"/>
      <c r="FY1784" s="307"/>
      <c r="FZ1784" s="307"/>
      <c r="GA1784" s="307"/>
      <c r="GB1784" s="307"/>
      <c r="GC1784" s="307"/>
      <c r="GD1784" s="307"/>
      <c r="GE1784" s="307"/>
      <c r="GF1784" s="307"/>
      <c r="GG1784" s="307"/>
      <c r="GH1784" s="307"/>
      <c r="GI1784" s="307"/>
      <c r="GJ1784" s="307"/>
      <c r="GK1784" s="307"/>
    </row>
    <row r="1785" spans="14:193" ht="15" customHeight="1">
      <c r="N1785" s="410"/>
      <c r="O1785" s="410"/>
      <c r="P1785" s="311"/>
      <c r="Q1785" s="311"/>
      <c r="R1785" s="311"/>
      <c r="S1785" s="56"/>
      <c r="T1785" s="56"/>
      <c r="U1785" s="56"/>
      <c r="V1785" s="56"/>
      <c r="W1785" s="56"/>
      <c r="X1785" s="56"/>
      <c r="Y1785" s="56"/>
      <c r="Z1785" s="56"/>
      <c r="AA1785" s="56"/>
      <c r="AB1785" s="56"/>
      <c r="AC1785" s="56"/>
      <c r="AD1785" s="56"/>
      <c r="AE1785" s="56"/>
      <c r="AF1785" s="56"/>
      <c r="BO1785" s="56"/>
      <c r="BP1785" s="56"/>
      <c r="CB1785" s="307"/>
      <c r="CC1785" s="307"/>
      <c r="CD1785" s="307"/>
      <c r="CE1785" s="307"/>
      <c r="CF1785" s="307"/>
      <c r="CG1785" s="307"/>
      <c r="CH1785" s="307"/>
      <c r="CI1785" s="307"/>
      <c r="CJ1785" s="307"/>
      <c r="CK1785" s="307"/>
      <c r="CL1785" s="307"/>
      <c r="CM1785" s="307"/>
      <c r="CN1785" s="307"/>
      <c r="CO1785" s="307"/>
      <c r="CP1785" s="307"/>
      <c r="CQ1785" s="307"/>
      <c r="CR1785" s="307"/>
      <c r="CS1785" s="307"/>
      <c r="CT1785" s="307"/>
      <c r="CU1785" s="307"/>
      <c r="CV1785" s="307"/>
      <c r="CW1785" s="307"/>
      <c r="CX1785" s="307"/>
      <c r="CY1785" s="307"/>
      <c r="CZ1785" s="307"/>
      <c r="DA1785" s="307"/>
      <c r="DB1785" s="307"/>
      <c r="DC1785" s="307"/>
      <c r="DD1785" s="307"/>
      <c r="DE1785" s="307"/>
      <c r="DF1785" s="307"/>
      <c r="DG1785" s="307"/>
      <c r="DH1785" s="307"/>
      <c r="DI1785" s="390"/>
      <c r="DJ1785" s="390"/>
      <c r="DW1785" s="307"/>
      <c r="DX1785" s="307"/>
      <c r="DY1785" s="307"/>
      <c r="DZ1785" s="307"/>
      <c r="EA1785" s="307"/>
      <c r="EB1785" s="307"/>
      <c r="EC1785" s="307"/>
      <c r="ED1785" s="307"/>
      <c r="EE1785" s="307"/>
      <c r="EF1785" s="307"/>
      <c r="EG1785" s="307"/>
      <c r="EH1785" s="307"/>
      <c r="EI1785" s="307"/>
      <c r="EJ1785" s="307"/>
      <c r="EK1785" s="307"/>
      <c r="EL1785" s="307"/>
      <c r="EM1785" s="307"/>
      <c r="EN1785" s="307"/>
      <c r="EO1785" s="307"/>
      <c r="EP1785" s="307"/>
      <c r="EQ1785" s="307"/>
      <c r="ER1785" s="307"/>
      <c r="ES1785" s="307"/>
      <c r="ET1785" s="307"/>
      <c r="EU1785" s="390"/>
      <c r="EV1785" s="390"/>
      <c r="FI1785" s="307"/>
      <c r="FJ1785" s="307"/>
      <c r="FK1785" s="307"/>
      <c r="FL1785" s="307"/>
      <c r="FM1785" s="307"/>
      <c r="FN1785" s="307"/>
      <c r="FO1785" s="307"/>
      <c r="FP1785" s="307"/>
      <c r="FQ1785" s="307"/>
      <c r="FR1785" s="307"/>
      <c r="FS1785" s="307"/>
      <c r="FT1785" s="307"/>
      <c r="FU1785" s="307"/>
      <c r="FV1785" s="307"/>
      <c r="FW1785" s="307"/>
      <c r="FX1785" s="307"/>
      <c r="FY1785" s="307"/>
      <c r="FZ1785" s="307"/>
      <c r="GA1785" s="307"/>
      <c r="GB1785" s="307"/>
      <c r="GC1785" s="307"/>
      <c r="GD1785" s="307"/>
      <c r="GE1785" s="307"/>
      <c r="GF1785" s="307"/>
      <c r="GG1785" s="307"/>
      <c r="GH1785" s="307"/>
      <c r="GI1785" s="307"/>
      <c r="GJ1785" s="307"/>
      <c r="GK1785" s="307"/>
    </row>
    <row r="1786" spans="14:193" ht="15" customHeight="1">
      <c r="N1786" s="410"/>
      <c r="O1786" s="410"/>
      <c r="P1786" s="311"/>
      <c r="Q1786" s="311"/>
      <c r="R1786" s="311"/>
      <c r="S1786" s="56"/>
      <c r="T1786" s="56"/>
      <c r="U1786" s="56"/>
      <c r="V1786" s="56"/>
      <c r="W1786" s="56"/>
      <c r="X1786" s="56"/>
      <c r="Y1786" s="56"/>
      <c r="Z1786" s="56"/>
      <c r="AA1786" s="56"/>
      <c r="AB1786" s="56"/>
      <c r="AC1786" s="56"/>
      <c r="AD1786" s="56"/>
      <c r="AE1786" s="56"/>
      <c r="AF1786" s="56"/>
      <c r="BO1786" s="56"/>
      <c r="BP1786" s="56"/>
      <c r="CB1786" s="307"/>
      <c r="CC1786" s="307"/>
      <c r="CD1786" s="307"/>
      <c r="CE1786" s="307"/>
      <c r="CF1786" s="307"/>
      <c r="CG1786" s="307"/>
      <c r="CH1786" s="307"/>
      <c r="CI1786" s="307"/>
      <c r="CJ1786" s="307"/>
      <c r="CK1786" s="307"/>
      <c r="CL1786" s="307"/>
      <c r="CM1786" s="307"/>
      <c r="CN1786" s="307"/>
      <c r="CO1786" s="307"/>
      <c r="CP1786" s="307"/>
      <c r="CQ1786" s="307"/>
      <c r="CR1786" s="307"/>
      <c r="CS1786" s="307"/>
      <c r="CT1786" s="307"/>
      <c r="CU1786" s="307"/>
      <c r="CV1786" s="307"/>
      <c r="CW1786" s="307"/>
      <c r="CX1786" s="307"/>
      <c r="CY1786" s="307"/>
      <c r="CZ1786" s="307"/>
      <c r="DA1786" s="307"/>
      <c r="DB1786" s="307"/>
      <c r="DC1786" s="307"/>
      <c r="DD1786" s="307"/>
      <c r="DE1786" s="307"/>
      <c r="DF1786" s="307"/>
      <c r="DG1786" s="307"/>
      <c r="DH1786" s="307"/>
      <c r="DI1786" s="390"/>
      <c r="DJ1786" s="390"/>
      <c r="DW1786" s="307"/>
      <c r="DX1786" s="307"/>
      <c r="DY1786" s="307"/>
      <c r="DZ1786" s="307"/>
      <c r="EA1786" s="307"/>
      <c r="EB1786" s="307"/>
      <c r="EC1786" s="307"/>
      <c r="ED1786" s="307"/>
      <c r="EE1786" s="307"/>
      <c r="EF1786" s="307"/>
      <c r="EG1786" s="307"/>
      <c r="EH1786" s="307"/>
      <c r="EI1786" s="307"/>
      <c r="EJ1786" s="307"/>
      <c r="EK1786" s="307"/>
      <c r="EL1786" s="307"/>
      <c r="EM1786" s="307"/>
      <c r="EN1786" s="307"/>
      <c r="EO1786" s="307"/>
      <c r="EP1786" s="307"/>
      <c r="EQ1786" s="307"/>
      <c r="ER1786" s="307"/>
      <c r="ES1786" s="307"/>
      <c r="ET1786" s="307"/>
      <c r="EU1786" s="390"/>
      <c r="EV1786" s="390"/>
      <c r="FI1786" s="307"/>
      <c r="FJ1786" s="307"/>
      <c r="FK1786" s="307"/>
      <c r="FL1786" s="307"/>
      <c r="FM1786" s="307"/>
      <c r="FN1786" s="307"/>
      <c r="FO1786" s="307"/>
      <c r="FP1786" s="307"/>
      <c r="FQ1786" s="307"/>
      <c r="FR1786" s="307"/>
      <c r="FS1786" s="307"/>
      <c r="FT1786" s="307"/>
      <c r="FU1786" s="307"/>
      <c r="FV1786" s="307"/>
      <c r="FW1786" s="307"/>
      <c r="FX1786" s="307"/>
      <c r="FY1786" s="307"/>
      <c r="FZ1786" s="307"/>
      <c r="GA1786" s="307"/>
      <c r="GB1786" s="307"/>
      <c r="GC1786" s="307"/>
      <c r="GD1786" s="307"/>
      <c r="GE1786" s="307"/>
      <c r="GF1786" s="307"/>
      <c r="GG1786" s="307"/>
      <c r="GH1786" s="307"/>
      <c r="GI1786" s="307"/>
      <c r="GJ1786" s="307"/>
      <c r="GK1786" s="307"/>
    </row>
    <row r="1787" spans="14:193" ht="15" customHeight="1">
      <c r="N1787" s="410"/>
      <c r="O1787" s="410"/>
      <c r="P1787" s="311"/>
      <c r="Q1787" s="311"/>
      <c r="R1787" s="311"/>
      <c r="S1787" s="56"/>
      <c r="T1787" s="56"/>
      <c r="U1787" s="56"/>
      <c r="V1787" s="56"/>
      <c r="W1787" s="56"/>
      <c r="X1787" s="56"/>
      <c r="Y1787" s="56"/>
      <c r="Z1787" s="56"/>
      <c r="AA1787" s="56"/>
      <c r="AB1787" s="56"/>
      <c r="AC1787" s="56"/>
      <c r="AD1787" s="56"/>
      <c r="AE1787" s="56"/>
      <c r="AF1787" s="56"/>
      <c r="BO1787" s="56"/>
      <c r="BP1787" s="56"/>
      <c r="CB1787" s="307"/>
      <c r="CC1787" s="307"/>
      <c r="CD1787" s="307"/>
      <c r="CE1787" s="307"/>
      <c r="CF1787" s="307"/>
      <c r="CG1787" s="307"/>
      <c r="CH1787" s="307"/>
      <c r="CI1787" s="307"/>
      <c r="CJ1787" s="307"/>
      <c r="CK1787" s="307"/>
      <c r="CL1787" s="307"/>
      <c r="CM1787" s="307"/>
      <c r="CN1787" s="307"/>
      <c r="CO1787" s="307"/>
      <c r="CP1787" s="307"/>
      <c r="CQ1787" s="307"/>
      <c r="CR1787" s="307"/>
      <c r="CS1787" s="307"/>
      <c r="CT1787" s="307"/>
      <c r="CU1787" s="307"/>
      <c r="CV1787" s="307"/>
      <c r="CW1787" s="307"/>
      <c r="CX1787" s="307"/>
      <c r="CY1787" s="307"/>
      <c r="CZ1787" s="307"/>
      <c r="DA1787" s="307"/>
      <c r="DB1787" s="307"/>
      <c r="DC1787" s="307"/>
      <c r="DD1787" s="307"/>
      <c r="DE1787" s="307"/>
      <c r="DF1787" s="307"/>
      <c r="DG1787" s="307"/>
      <c r="DH1787" s="307"/>
      <c r="DI1787" s="390"/>
      <c r="DJ1787" s="390"/>
      <c r="DW1787" s="307"/>
      <c r="DX1787" s="307"/>
      <c r="DY1787" s="307"/>
      <c r="DZ1787" s="307"/>
      <c r="EA1787" s="307"/>
      <c r="EB1787" s="307"/>
      <c r="EC1787" s="307"/>
      <c r="ED1787" s="307"/>
      <c r="EE1787" s="307"/>
      <c r="EF1787" s="307"/>
      <c r="EG1787" s="307"/>
      <c r="EH1787" s="307"/>
      <c r="EI1787" s="307"/>
      <c r="EJ1787" s="307"/>
      <c r="EK1787" s="307"/>
      <c r="EL1787" s="307"/>
      <c r="EM1787" s="307"/>
      <c r="EN1787" s="307"/>
      <c r="EO1787" s="307"/>
      <c r="EP1787" s="307"/>
      <c r="EQ1787" s="307"/>
      <c r="ER1787" s="307"/>
      <c r="ES1787" s="307"/>
      <c r="ET1787" s="307"/>
      <c r="EU1787" s="390"/>
      <c r="EV1787" s="390"/>
      <c r="FI1787" s="307"/>
      <c r="FJ1787" s="307"/>
      <c r="FK1787" s="307"/>
      <c r="FL1787" s="307"/>
      <c r="FM1787" s="307"/>
      <c r="FN1787" s="307"/>
      <c r="FO1787" s="307"/>
      <c r="FP1787" s="307"/>
      <c r="FQ1787" s="307"/>
      <c r="FR1787" s="307"/>
      <c r="FS1787" s="307"/>
      <c r="FT1787" s="307"/>
      <c r="FU1787" s="307"/>
      <c r="FV1787" s="307"/>
      <c r="FW1787" s="307"/>
      <c r="FX1787" s="307"/>
      <c r="FY1787" s="307"/>
      <c r="FZ1787" s="307"/>
      <c r="GA1787" s="307"/>
      <c r="GB1787" s="307"/>
      <c r="GC1787" s="307"/>
      <c r="GD1787" s="307"/>
      <c r="GE1787" s="307"/>
      <c r="GF1787" s="307"/>
      <c r="GG1787" s="307"/>
      <c r="GH1787" s="307"/>
      <c r="GI1787" s="307"/>
      <c r="GJ1787" s="307"/>
      <c r="GK1787" s="307"/>
    </row>
    <row r="1788" spans="14:193" ht="15" customHeight="1">
      <c r="N1788" s="447"/>
      <c r="O1788" s="56"/>
      <c r="P1788" s="56"/>
      <c r="Q1788" s="56"/>
      <c r="R1788" s="56"/>
      <c r="S1788" s="56"/>
      <c r="T1788" s="56"/>
      <c r="U1788" s="56"/>
      <c r="V1788" s="56"/>
      <c r="W1788" s="56"/>
      <c r="X1788" s="56"/>
      <c r="Y1788" s="56"/>
      <c r="Z1788" s="56"/>
      <c r="AA1788" s="56"/>
      <c r="AB1788" s="56"/>
      <c r="AC1788" s="56"/>
      <c r="AD1788" s="56"/>
      <c r="AE1788" s="56"/>
      <c r="AF1788" s="56"/>
      <c r="BO1788" s="56"/>
      <c r="BP1788" s="56"/>
      <c r="CB1788" s="307"/>
      <c r="CC1788" s="307"/>
      <c r="CD1788" s="307"/>
      <c r="CE1788" s="307"/>
      <c r="CF1788" s="307"/>
      <c r="CG1788" s="307"/>
      <c r="CH1788" s="307"/>
      <c r="CI1788" s="307"/>
      <c r="CJ1788" s="307"/>
      <c r="CK1788" s="307"/>
      <c r="CL1788" s="307"/>
      <c r="CM1788" s="307"/>
      <c r="CN1788" s="307"/>
      <c r="CO1788" s="307"/>
      <c r="CP1788" s="307"/>
      <c r="CQ1788" s="307"/>
      <c r="CR1788" s="307"/>
      <c r="CS1788" s="307"/>
      <c r="CT1788" s="307"/>
      <c r="CU1788" s="307"/>
      <c r="CV1788" s="307"/>
      <c r="CW1788" s="307"/>
      <c r="CX1788" s="307"/>
      <c r="CY1788" s="307"/>
      <c r="CZ1788" s="307"/>
      <c r="DA1788" s="307"/>
      <c r="DB1788" s="307"/>
      <c r="DC1788" s="307"/>
      <c r="DD1788" s="307"/>
      <c r="DE1788" s="307"/>
      <c r="DF1788" s="307"/>
      <c r="DG1788" s="307"/>
      <c r="DH1788" s="307"/>
      <c r="DI1788" s="390"/>
      <c r="DJ1788" s="390"/>
      <c r="DW1788" s="307"/>
      <c r="DX1788" s="307"/>
      <c r="DY1788" s="307"/>
      <c r="DZ1788" s="307"/>
      <c r="EA1788" s="307"/>
      <c r="EB1788" s="307"/>
      <c r="EC1788" s="307"/>
      <c r="ED1788" s="307"/>
      <c r="EE1788" s="307"/>
      <c r="EF1788" s="307"/>
      <c r="EG1788" s="307"/>
      <c r="EH1788" s="307"/>
      <c r="EI1788" s="307"/>
      <c r="EJ1788" s="307"/>
      <c r="EK1788" s="307"/>
      <c r="EL1788" s="307"/>
      <c r="EM1788" s="307"/>
      <c r="EN1788" s="307"/>
      <c r="EO1788" s="307"/>
      <c r="EP1788" s="307"/>
      <c r="EQ1788" s="307"/>
      <c r="ER1788" s="307"/>
      <c r="ES1788" s="307"/>
      <c r="ET1788" s="307"/>
      <c r="EU1788" s="390"/>
      <c r="EV1788" s="390"/>
      <c r="FI1788" s="307"/>
      <c r="FJ1788" s="307"/>
      <c r="FK1788" s="307"/>
      <c r="FL1788" s="307"/>
      <c r="FM1788" s="307"/>
      <c r="FN1788" s="307"/>
      <c r="FO1788" s="307"/>
      <c r="FP1788" s="307"/>
      <c r="FQ1788" s="307"/>
      <c r="FR1788" s="307"/>
      <c r="FS1788" s="307"/>
      <c r="FT1788" s="307"/>
      <c r="FU1788" s="307"/>
      <c r="FV1788" s="307"/>
      <c r="FW1788" s="307"/>
      <c r="FX1788" s="307"/>
      <c r="FY1788" s="307"/>
      <c r="FZ1788" s="307"/>
      <c r="GA1788" s="307"/>
      <c r="GB1788" s="307"/>
      <c r="GC1788" s="307"/>
      <c r="GD1788" s="307"/>
      <c r="GE1788" s="307"/>
      <c r="GF1788" s="307"/>
      <c r="GG1788" s="307"/>
      <c r="GH1788" s="307"/>
      <c r="GI1788" s="307"/>
      <c r="GJ1788" s="307"/>
      <c r="GK1788" s="307"/>
    </row>
    <row r="1789" spans="14:193" ht="15" customHeight="1">
      <c r="N1789" s="56"/>
      <c r="O1789" s="56"/>
      <c r="P1789" s="56"/>
      <c r="Q1789" s="56"/>
      <c r="R1789" s="56"/>
      <c r="S1789" s="56"/>
      <c r="T1789" s="56"/>
      <c r="U1789" s="56"/>
      <c r="V1789" s="56"/>
      <c r="W1789" s="56"/>
      <c r="X1789" s="56"/>
      <c r="Y1789" s="56"/>
      <c r="Z1789" s="56"/>
      <c r="AA1789" s="56"/>
      <c r="AB1789" s="56"/>
      <c r="AC1789" s="56"/>
      <c r="AD1789" s="56"/>
      <c r="AE1789" s="56"/>
      <c r="AF1789" s="56"/>
      <c r="BO1789" s="56"/>
      <c r="BP1789" s="56"/>
      <c r="CB1789" s="307"/>
      <c r="CC1789" s="307"/>
      <c r="CD1789" s="307"/>
      <c r="CE1789" s="307"/>
      <c r="CF1789" s="307"/>
      <c r="CG1789" s="307"/>
      <c r="CH1789" s="307"/>
      <c r="CI1789" s="307"/>
      <c r="CJ1789" s="307"/>
      <c r="CK1789" s="307"/>
      <c r="CL1789" s="307"/>
      <c r="CM1789" s="307"/>
      <c r="CN1789" s="307"/>
      <c r="CO1789" s="307"/>
      <c r="CP1789" s="307"/>
      <c r="CQ1789" s="307"/>
      <c r="CR1789" s="307"/>
      <c r="CS1789" s="307"/>
      <c r="CT1789" s="307"/>
      <c r="CU1789" s="307"/>
      <c r="CV1789" s="307"/>
      <c r="CW1789" s="307"/>
      <c r="CX1789" s="307"/>
      <c r="CY1789" s="307"/>
      <c r="CZ1789" s="307"/>
      <c r="DA1789" s="307"/>
      <c r="DB1789" s="307"/>
      <c r="DC1789" s="307"/>
      <c r="DD1789" s="307"/>
      <c r="DE1789" s="307"/>
      <c r="DF1789" s="307"/>
      <c r="DG1789" s="307"/>
      <c r="DH1789" s="307"/>
      <c r="DI1789" s="390"/>
      <c r="DJ1789" s="390"/>
      <c r="DW1789" s="307"/>
      <c r="DX1789" s="307"/>
      <c r="DY1789" s="307"/>
      <c r="DZ1789" s="307"/>
      <c r="EA1789" s="307"/>
      <c r="EB1789" s="307"/>
      <c r="EC1789" s="307"/>
      <c r="ED1789" s="307"/>
      <c r="EE1789" s="307"/>
      <c r="EF1789" s="307"/>
      <c r="EG1789" s="307"/>
      <c r="EH1789" s="307"/>
      <c r="EI1789" s="307"/>
      <c r="EJ1789" s="307"/>
      <c r="EK1789" s="307"/>
      <c r="EL1789" s="307"/>
      <c r="EM1789" s="307"/>
      <c r="EN1789" s="307"/>
      <c r="EO1789" s="307"/>
      <c r="EP1789" s="307"/>
      <c r="EQ1789" s="307"/>
      <c r="ER1789" s="307"/>
      <c r="ES1789" s="307"/>
      <c r="ET1789" s="307"/>
      <c r="EU1789" s="390"/>
      <c r="EV1789" s="390"/>
      <c r="FI1789" s="307"/>
      <c r="FJ1789" s="307"/>
      <c r="FK1789" s="307"/>
      <c r="FL1789" s="307"/>
      <c r="FM1789" s="307"/>
      <c r="FN1789" s="307"/>
      <c r="FO1789" s="307"/>
      <c r="FP1789" s="307"/>
      <c r="FQ1789" s="307"/>
      <c r="FR1789" s="307"/>
      <c r="FS1789" s="307"/>
      <c r="FT1789" s="307"/>
      <c r="FU1789" s="307"/>
      <c r="FV1789" s="307"/>
      <c r="FW1789" s="307"/>
      <c r="FX1789" s="307"/>
      <c r="FY1789" s="307"/>
      <c r="FZ1789" s="307"/>
      <c r="GA1789" s="307"/>
      <c r="GB1789" s="307"/>
      <c r="GC1789" s="307"/>
      <c r="GD1789" s="307"/>
      <c r="GE1789" s="307"/>
      <c r="GF1789" s="307"/>
      <c r="GG1789" s="307"/>
      <c r="GH1789" s="307"/>
      <c r="GI1789" s="307"/>
      <c r="GJ1789" s="307"/>
      <c r="GK1789" s="307"/>
    </row>
    <row r="1790" spans="14:193" ht="15" customHeight="1">
      <c r="N1790" s="56"/>
      <c r="O1790" s="56"/>
      <c r="P1790" s="56"/>
      <c r="Q1790" s="56"/>
      <c r="R1790" s="56"/>
      <c r="S1790" s="56"/>
      <c r="T1790" s="56"/>
      <c r="U1790" s="56"/>
      <c r="V1790" s="56"/>
      <c r="W1790" s="56"/>
      <c r="X1790" s="56"/>
      <c r="Y1790" s="56"/>
      <c r="Z1790" s="56"/>
      <c r="AA1790" s="56"/>
      <c r="AB1790" s="56"/>
      <c r="AC1790" s="56"/>
      <c r="AD1790" s="56"/>
      <c r="AE1790" s="56"/>
      <c r="AF1790" s="56"/>
      <c r="BO1790" s="56"/>
      <c r="BP1790" s="56"/>
      <c r="CB1790" s="307"/>
      <c r="CC1790" s="307"/>
      <c r="CD1790" s="307"/>
      <c r="CE1790" s="307"/>
      <c r="CF1790" s="307"/>
      <c r="CG1790" s="307"/>
      <c r="CH1790" s="307"/>
      <c r="CI1790" s="307"/>
      <c r="CJ1790" s="307"/>
      <c r="CK1790" s="307"/>
      <c r="CL1790" s="307"/>
      <c r="CM1790" s="307"/>
      <c r="CN1790" s="307"/>
      <c r="CO1790" s="307"/>
      <c r="CP1790" s="307"/>
      <c r="CQ1790" s="307"/>
      <c r="CR1790" s="307"/>
      <c r="CS1790" s="307"/>
      <c r="CT1790" s="307"/>
      <c r="CU1790" s="307"/>
      <c r="CV1790" s="307"/>
      <c r="CW1790" s="307"/>
      <c r="CX1790" s="307"/>
      <c r="CY1790" s="307"/>
      <c r="CZ1790" s="307"/>
      <c r="DA1790" s="307"/>
      <c r="DB1790" s="307"/>
      <c r="DC1790" s="307"/>
      <c r="DD1790" s="307"/>
      <c r="DE1790" s="307"/>
      <c r="DF1790" s="307"/>
      <c r="DG1790" s="307"/>
      <c r="DH1790" s="307"/>
      <c r="DI1790" s="390"/>
      <c r="DJ1790" s="390"/>
      <c r="DW1790" s="307"/>
      <c r="DX1790" s="307"/>
      <c r="DY1790" s="307"/>
      <c r="DZ1790" s="307"/>
      <c r="EA1790" s="307"/>
      <c r="EB1790" s="307"/>
      <c r="EC1790" s="307"/>
      <c r="ED1790" s="307"/>
      <c r="EE1790" s="307"/>
      <c r="EF1790" s="307"/>
      <c r="EG1790" s="307"/>
      <c r="EH1790" s="307"/>
      <c r="EI1790" s="307"/>
      <c r="EJ1790" s="307"/>
      <c r="EK1790" s="307"/>
      <c r="EL1790" s="307"/>
      <c r="EM1790" s="307"/>
      <c r="EN1790" s="307"/>
      <c r="EO1790" s="307"/>
      <c r="EP1790" s="307"/>
      <c r="EQ1790" s="307"/>
      <c r="ER1790" s="307"/>
      <c r="ES1790" s="307"/>
      <c r="ET1790" s="307"/>
      <c r="EU1790" s="390"/>
      <c r="EV1790" s="390"/>
      <c r="FI1790" s="307"/>
      <c r="FJ1790" s="307"/>
      <c r="FK1790" s="307"/>
      <c r="FL1790" s="307"/>
      <c r="FM1790" s="307"/>
      <c r="FN1790" s="307"/>
      <c r="FO1790" s="307"/>
      <c r="FP1790" s="307"/>
      <c r="FQ1790" s="307"/>
      <c r="FR1790" s="307"/>
      <c r="FS1790" s="307"/>
      <c r="FT1790" s="307"/>
      <c r="FU1790" s="307"/>
      <c r="FV1790" s="307"/>
      <c r="FW1790" s="307"/>
      <c r="FX1790" s="307"/>
      <c r="FY1790" s="307"/>
      <c r="FZ1790" s="307"/>
      <c r="GA1790" s="307"/>
      <c r="GB1790" s="307"/>
      <c r="GC1790" s="307"/>
      <c r="GD1790" s="307"/>
      <c r="GE1790" s="307"/>
      <c r="GF1790" s="307"/>
      <c r="GG1790" s="307"/>
      <c r="GH1790" s="307"/>
      <c r="GI1790" s="307"/>
      <c r="GJ1790" s="307"/>
      <c r="GK1790" s="307"/>
    </row>
    <row r="1791" spans="14:193" ht="15" customHeight="1">
      <c r="N1791" s="56"/>
      <c r="O1791" s="56"/>
      <c r="P1791" s="56"/>
      <c r="Q1791" s="56"/>
      <c r="R1791" s="56"/>
      <c r="S1791" s="56"/>
      <c r="T1791" s="56"/>
      <c r="U1791" s="56"/>
      <c r="V1791" s="56"/>
      <c r="W1791" s="56"/>
      <c r="X1791" s="56"/>
      <c r="Y1791" s="56"/>
      <c r="Z1791" s="56"/>
      <c r="AA1791" s="56"/>
      <c r="AB1791" s="56"/>
      <c r="AC1791" s="56"/>
      <c r="AD1791" s="56"/>
      <c r="AE1791" s="56"/>
      <c r="AF1791" s="56"/>
      <c r="BO1791" s="56"/>
      <c r="BP1791" s="56"/>
      <c r="CB1791" s="307"/>
      <c r="CC1791" s="307"/>
      <c r="CD1791" s="307"/>
      <c r="CE1791" s="307"/>
      <c r="CF1791" s="307"/>
      <c r="CG1791" s="307"/>
      <c r="CH1791" s="307"/>
      <c r="CI1791" s="307"/>
      <c r="CJ1791" s="307"/>
      <c r="CK1791" s="307"/>
      <c r="CL1791" s="307"/>
      <c r="CM1791" s="307"/>
      <c r="CN1791" s="307"/>
      <c r="CO1791" s="307"/>
      <c r="CP1791" s="307"/>
      <c r="CQ1791" s="307"/>
      <c r="CR1791" s="307"/>
      <c r="CS1791" s="307"/>
      <c r="CT1791" s="307"/>
      <c r="CU1791" s="307"/>
      <c r="CV1791" s="307"/>
      <c r="CW1791" s="307"/>
      <c r="CX1791" s="307"/>
      <c r="CY1791" s="307"/>
      <c r="CZ1791" s="307"/>
      <c r="DA1791" s="307"/>
      <c r="DB1791" s="307"/>
      <c r="DC1791" s="307"/>
      <c r="DD1791" s="307"/>
      <c r="DE1791" s="307"/>
      <c r="DF1791" s="307"/>
      <c r="DG1791" s="307"/>
      <c r="DH1791" s="307"/>
      <c r="DI1791" s="390"/>
      <c r="DJ1791" s="390"/>
      <c r="DW1791" s="307"/>
      <c r="DX1791" s="307"/>
      <c r="DY1791" s="307"/>
      <c r="DZ1791" s="307"/>
      <c r="EA1791" s="307"/>
      <c r="EB1791" s="307"/>
      <c r="EC1791" s="307"/>
      <c r="ED1791" s="307"/>
      <c r="EE1791" s="307"/>
      <c r="EF1791" s="307"/>
      <c r="EG1791" s="307"/>
      <c r="EH1791" s="307"/>
      <c r="EI1791" s="307"/>
      <c r="EJ1791" s="307"/>
      <c r="EK1791" s="307"/>
      <c r="EL1791" s="307"/>
      <c r="EM1791" s="307"/>
      <c r="EN1791" s="307"/>
      <c r="EO1791" s="307"/>
      <c r="EP1791" s="307"/>
      <c r="EQ1791" s="307"/>
      <c r="ER1791" s="307"/>
      <c r="ES1791" s="307"/>
      <c r="ET1791" s="307"/>
      <c r="EU1791" s="390"/>
      <c r="EV1791" s="390"/>
      <c r="FI1791" s="307"/>
      <c r="FJ1791" s="307"/>
      <c r="FK1791" s="307"/>
      <c r="FL1791" s="307"/>
      <c r="FM1791" s="307"/>
      <c r="FN1791" s="307"/>
      <c r="FO1791" s="307"/>
      <c r="FP1791" s="307"/>
      <c r="FQ1791" s="307"/>
      <c r="FR1791" s="307"/>
      <c r="FS1791" s="307"/>
      <c r="FT1791" s="307"/>
      <c r="FU1791" s="307"/>
      <c r="FV1791" s="307"/>
      <c r="FW1791" s="307"/>
      <c r="FX1791" s="307"/>
      <c r="FY1791" s="307"/>
      <c r="FZ1791" s="307"/>
      <c r="GA1791" s="307"/>
      <c r="GB1791" s="307"/>
      <c r="GC1791" s="307"/>
      <c r="GD1791" s="307"/>
      <c r="GE1791" s="307"/>
      <c r="GF1791" s="307"/>
      <c r="GG1791" s="307"/>
      <c r="GH1791" s="307"/>
      <c r="GI1791" s="307"/>
      <c r="GJ1791" s="307"/>
      <c r="GK1791" s="307"/>
    </row>
    <row r="1792" spans="14:193" ht="15" customHeight="1">
      <c r="N1792" s="56"/>
      <c r="O1792" s="56"/>
      <c r="P1792" s="56"/>
      <c r="Q1792" s="56"/>
      <c r="R1792" s="56"/>
      <c r="S1792" s="56"/>
      <c r="T1792" s="56"/>
      <c r="U1792" s="56"/>
      <c r="V1792" s="56"/>
      <c r="W1792" s="56"/>
      <c r="X1792" s="56"/>
      <c r="Y1792" s="56"/>
      <c r="Z1792" s="56"/>
      <c r="AA1792" s="56"/>
      <c r="AB1792" s="56"/>
      <c r="AC1792" s="56"/>
      <c r="AD1792" s="56"/>
      <c r="AE1792" s="56"/>
      <c r="AF1792" s="56"/>
      <c r="BO1792" s="56"/>
      <c r="BP1792" s="56"/>
      <c r="CB1792" s="307"/>
      <c r="CC1792" s="307"/>
      <c r="CD1792" s="307"/>
      <c r="CE1792" s="307"/>
      <c r="CF1792" s="307"/>
      <c r="CG1792" s="307"/>
      <c r="CH1792" s="307"/>
      <c r="CI1792" s="307"/>
      <c r="CJ1792" s="307"/>
      <c r="CK1792" s="307"/>
      <c r="CL1792" s="307"/>
      <c r="CM1792" s="307"/>
      <c r="CN1792" s="307"/>
      <c r="CO1792" s="307"/>
      <c r="CP1792" s="307"/>
      <c r="CQ1792" s="307"/>
      <c r="CR1792" s="307"/>
      <c r="CS1792" s="307"/>
      <c r="CT1792" s="307"/>
      <c r="CU1792" s="307"/>
      <c r="CV1792" s="307"/>
      <c r="CW1792" s="307"/>
      <c r="CX1792" s="307"/>
      <c r="CY1792" s="307"/>
      <c r="CZ1792" s="307"/>
      <c r="DA1792" s="307"/>
      <c r="DB1792" s="307"/>
      <c r="DC1792" s="307"/>
      <c r="DD1792" s="307"/>
      <c r="DE1792" s="307"/>
      <c r="DF1792" s="307"/>
      <c r="DG1792" s="307"/>
      <c r="DH1792" s="307"/>
      <c r="DI1792" s="390"/>
      <c r="DJ1792" s="390"/>
      <c r="DW1792" s="307"/>
      <c r="DX1792" s="307"/>
      <c r="DY1792" s="307"/>
      <c r="DZ1792" s="307"/>
      <c r="EA1792" s="307"/>
      <c r="EB1792" s="307"/>
      <c r="EC1792" s="307"/>
      <c r="ED1792" s="307"/>
      <c r="EE1792" s="307"/>
      <c r="EF1792" s="307"/>
      <c r="EG1792" s="307"/>
      <c r="EH1792" s="307"/>
      <c r="EI1792" s="307"/>
      <c r="EJ1792" s="307"/>
      <c r="EK1792" s="307"/>
      <c r="EL1792" s="307"/>
      <c r="EM1792" s="307"/>
      <c r="EN1792" s="307"/>
      <c r="EO1792" s="307"/>
      <c r="EP1792" s="307"/>
      <c r="EQ1792" s="307"/>
      <c r="ER1792" s="307"/>
      <c r="ES1792" s="307"/>
      <c r="ET1792" s="307"/>
      <c r="EU1792" s="390"/>
      <c r="EV1792" s="390"/>
      <c r="FI1792" s="307"/>
      <c r="FJ1792" s="307"/>
      <c r="FK1792" s="307"/>
      <c r="FL1792" s="307"/>
      <c r="FM1792" s="307"/>
      <c r="FN1792" s="307"/>
      <c r="FO1792" s="307"/>
      <c r="FP1792" s="307"/>
      <c r="FQ1792" s="307"/>
      <c r="FR1792" s="307"/>
      <c r="FS1792" s="307"/>
      <c r="FT1792" s="307"/>
      <c r="FU1792" s="307"/>
      <c r="FV1792" s="307"/>
      <c r="FW1792" s="307"/>
      <c r="FX1792" s="307"/>
      <c r="FY1792" s="307"/>
      <c r="FZ1792" s="307"/>
      <c r="GA1792" s="307"/>
      <c r="GB1792" s="307"/>
      <c r="GC1792" s="307"/>
      <c r="GD1792" s="307"/>
      <c r="GE1792" s="307"/>
      <c r="GF1792" s="307"/>
      <c r="GG1792" s="307"/>
      <c r="GH1792" s="307"/>
      <c r="GI1792" s="307"/>
      <c r="GJ1792" s="307"/>
      <c r="GK1792" s="307"/>
    </row>
    <row r="1793" spans="14:193" ht="15" customHeight="1">
      <c r="N1793" s="56"/>
      <c r="O1793" s="56"/>
      <c r="P1793" s="56"/>
      <c r="Q1793" s="56"/>
      <c r="R1793" s="56"/>
      <c r="S1793" s="56"/>
      <c r="T1793" s="56"/>
      <c r="U1793" s="56"/>
      <c r="V1793" s="56"/>
      <c r="W1793" s="56"/>
      <c r="X1793" s="56"/>
      <c r="Y1793" s="56"/>
      <c r="Z1793" s="56"/>
      <c r="AA1793" s="56"/>
      <c r="AB1793" s="56"/>
      <c r="AC1793" s="56"/>
      <c r="AD1793" s="56"/>
      <c r="AE1793" s="56"/>
      <c r="AF1793" s="56"/>
      <c r="BO1793" s="56"/>
      <c r="BP1793" s="56"/>
      <c r="CB1793" s="307"/>
      <c r="CC1793" s="307"/>
      <c r="CD1793" s="307"/>
      <c r="CE1793" s="307"/>
      <c r="CF1793" s="307"/>
      <c r="CG1793" s="307"/>
      <c r="CH1793" s="307"/>
      <c r="CI1793" s="307"/>
      <c r="CJ1793" s="307"/>
      <c r="CK1793" s="307"/>
      <c r="CL1793" s="307"/>
      <c r="CM1793" s="307"/>
      <c r="CN1793" s="307"/>
      <c r="CO1793" s="307"/>
      <c r="CP1793" s="307"/>
      <c r="CQ1793" s="307"/>
      <c r="CR1793" s="307"/>
      <c r="CS1793" s="307"/>
      <c r="CT1793" s="307"/>
      <c r="CU1793" s="307"/>
      <c r="CV1793" s="307"/>
      <c r="CW1793" s="307"/>
      <c r="CX1793" s="307"/>
      <c r="CY1793" s="307"/>
      <c r="CZ1793" s="307"/>
      <c r="DA1793" s="307"/>
      <c r="DB1793" s="307"/>
      <c r="DC1793" s="307"/>
      <c r="DD1793" s="307"/>
      <c r="DE1793" s="307"/>
      <c r="DF1793" s="307"/>
      <c r="DG1793" s="307"/>
      <c r="DH1793" s="307"/>
      <c r="DI1793" s="390"/>
      <c r="DJ1793" s="390"/>
      <c r="DW1793" s="307"/>
      <c r="DX1793" s="307"/>
      <c r="DY1793" s="307"/>
      <c r="DZ1793" s="307"/>
      <c r="EA1793" s="307"/>
      <c r="EB1793" s="307"/>
      <c r="EC1793" s="307"/>
      <c r="ED1793" s="307"/>
      <c r="EE1793" s="307"/>
      <c r="EF1793" s="307"/>
      <c r="EG1793" s="307"/>
      <c r="EH1793" s="307"/>
      <c r="EI1793" s="307"/>
      <c r="EJ1793" s="307"/>
      <c r="EK1793" s="307"/>
      <c r="EL1793" s="307"/>
      <c r="EM1793" s="307"/>
      <c r="EN1793" s="307"/>
      <c r="EO1793" s="307"/>
      <c r="EP1793" s="307"/>
      <c r="EQ1793" s="307"/>
      <c r="ER1793" s="307"/>
      <c r="ES1793" s="307"/>
      <c r="ET1793" s="307"/>
      <c r="EU1793" s="390"/>
      <c r="EV1793" s="390"/>
      <c r="FI1793" s="307"/>
      <c r="FJ1793" s="307"/>
      <c r="FK1793" s="307"/>
      <c r="FL1793" s="307"/>
      <c r="FM1793" s="307"/>
      <c r="FN1793" s="307"/>
      <c r="FO1793" s="307"/>
      <c r="FP1793" s="307"/>
      <c r="FQ1793" s="307"/>
      <c r="FR1793" s="307"/>
      <c r="FS1793" s="307"/>
      <c r="FT1793" s="307"/>
      <c r="FU1793" s="307"/>
      <c r="FV1793" s="307"/>
      <c r="FW1793" s="307"/>
      <c r="FX1793" s="307"/>
      <c r="FY1793" s="307"/>
      <c r="FZ1793" s="307"/>
      <c r="GA1793" s="307"/>
      <c r="GB1793" s="307"/>
      <c r="GC1793" s="307"/>
      <c r="GD1793" s="307"/>
      <c r="GE1793" s="307"/>
      <c r="GF1793" s="307"/>
      <c r="GG1793" s="307"/>
      <c r="GH1793" s="307"/>
      <c r="GI1793" s="307"/>
      <c r="GJ1793" s="307"/>
      <c r="GK1793" s="307"/>
    </row>
    <row r="1794" spans="14:193" ht="15" customHeight="1">
      <c r="N1794" s="56"/>
      <c r="O1794" s="56"/>
      <c r="P1794" s="56"/>
      <c r="Q1794" s="56"/>
      <c r="R1794" s="56"/>
      <c r="S1794" s="56"/>
      <c r="T1794" s="56"/>
      <c r="U1794" s="56"/>
      <c r="V1794" s="56"/>
      <c r="W1794" s="56"/>
      <c r="X1794" s="56"/>
      <c r="Y1794" s="56"/>
      <c r="Z1794" s="56"/>
      <c r="AA1794" s="56"/>
      <c r="AB1794" s="56"/>
      <c r="AC1794" s="56"/>
      <c r="AD1794" s="56"/>
      <c r="AE1794" s="56"/>
      <c r="AF1794" s="56"/>
      <c r="BO1794" s="56"/>
      <c r="BP1794" s="56"/>
      <c r="CB1794" s="307"/>
      <c r="CC1794" s="307"/>
      <c r="CD1794" s="307"/>
      <c r="CE1794" s="307"/>
      <c r="CF1794" s="307"/>
      <c r="CG1794" s="307"/>
      <c r="CH1794" s="307"/>
      <c r="CI1794" s="307"/>
      <c r="CJ1794" s="307"/>
      <c r="CK1794" s="307"/>
      <c r="CL1794" s="307"/>
      <c r="CM1794" s="307"/>
      <c r="CN1794" s="307"/>
      <c r="CO1794" s="307"/>
      <c r="CP1794" s="307"/>
      <c r="CQ1794" s="307"/>
      <c r="CR1794" s="307"/>
      <c r="CS1794" s="307"/>
      <c r="CT1794" s="307"/>
      <c r="CU1794" s="307"/>
      <c r="CV1794" s="307"/>
      <c r="CW1794" s="307"/>
      <c r="CX1794" s="307"/>
      <c r="CY1794" s="307"/>
      <c r="CZ1794" s="307"/>
      <c r="DA1794" s="307"/>
      <c r="DB1794" s="307"/>
      <c r="DC1794" s="307"/>
      <c r="DD1794" s="307"/>
      <c r="DE1794" s="307"/>
      <c r="DF1794" s="307"/>
      <c r="DG1794" s="307"/>
      <c r="DH1794" s="307"/>
      <c r="DI1794" s="390"/>
      <c r="DJ1794" s="390"/>
      <c r="DW1794" s="307"/>
      <c r="DX1794" s="307"/>
      <c r="DY1794" s="307"/>
      <c r="DZ1794" s="307"/>
      <c r="EA1794" s="307"/>
      <c r="EB1794" s="307"/>
      <c r="EC1794" s="307"/>
      <c r="ED1794" s="307"/>
      <c r="EE1794" s="307"/>
      <c r="EF1794" s="307"/>
      <c r="EG1794" s="307"/>
      <c r="EH1794" s="307"/>
      <c r="EI1794" s="307"/>
      <c r="EJ1794" s="307"/>
      <c r="EK1794" s="307"/>
      <c r="EL1794" s="307"/>
      <c r="EM1794" s="307"/>
      <c r="EN1794" s="307"/>
      <c r="EO1794" s="307"/>
      <c r="EP1794" s="307"/>
      <c r="EQ1794" s="307"/>
      <c r="ER1794" s="307"/>
      <c r="ES1794" s="307"/>
      <c r="ET1794" s="307"/>
      <c r="EU1794" s="390"/>
      <c r="EV1794" s="390"/>
      <c r="FI1794" s="307"/>
      <c r="FJ1794" s="307"/>
      <c r="FK1794" s="307"/>
      <c r="FL1794" s="307"/>
      <c r="FM1794" s="307"/>
      <c r="FN1794" s="307"/>
      <c r="FO1794" s="307"/>
      <c r="FP1794" s="307"/>
      <c r="FQ1794" s="307"/>
      <c r="FR1794" s="307"/>
      <c r="FS1794" s="307"/>
      <c r="FT1794" s="307"/>
      <c r="FU1794" s="307"/>
      <c r="FV1794" s="307"/>
      <c r="FW1794" s="307"/>
      <c r="FX1794" s="307"/>
      <c r="FY1794" s="307"/>
      <c r="FZ1794" s="307"/>
      <c r="GA1794" s="307"/>
      <c r="GB1794" s="307"/>
      <c r="GC1794" s="307"/>
      <c r="GD1794" s="307"/>
      <c r="GE1794" s="307"/>
      <c r="GF1794" s="307"/>
      <c r="GG1794" s="307"/>
      <c r="GH1794" s="307"/>
      <c r="GI1794" s="307"/>
      <c r="GJ1794" s="307"/>
      <c r="GK1794" s="307"/>
    </row>
    <row r="1795" spans="14:193" ht="15" customHeight="1">
      <c r="N1795" s="56"/>
      <c r="O1795" s="56"/>
      <c r="P1795" s="56"/>
      <c r="Q1795" s="56"/>
      <c r="R1795" s="56"/>
      <c r="S1795" s="56"/>
      <c r="T1795" s="56"/>
      <c r="U1795" s="56"/>
      <c r="V1795" s="56"/>
      <c r="W1795" s="56"/>
      <c r="X1795" s="56"/>
      <c r="Y1795" s="56"/>
      <c r="Z1795" s="56"/>
      <c r="AA1795" s="56"/>
      <c r="AB1795" s="56"/>
      <c r="AC1795" s="56"/>
      <c r="AD1795" s="56"/>
      <c r="AE1795" s="56"/>
      <c r="AF1795" s="56"/>
      <c r="BO1795" s="56"/>
      <c r="BP1795" s="56"/>
      <c r="CB1795" s="307"/>
      <c r="CC1795" s="307"/>
      <c r="CD1795" s="307"/>
      <c r="CE1795" s="307"/>
      <c r="CF1795" s="307"/>
      <c r="CG1795" s="307"/>
      <c r="CH1795" s="307"/>
      <c r="CI1795" s="307"/>
      <c r="CJ1795" s="307"/>
      <c r="CK1795" s="307"/>
      <c r="CL1795" s="307"/>
      <c r="CM1795" s="307"/>
      <c r="CN1795" s="307"/>
      <c r="CO1795" s="307"/>
      <c r="CP1795" s="307"/>
      <c r="CQ1795" s="307"/>
      <c r="CR1795" s="307"/>
      <c r="CS1795" s="307"/>
      <c r="CT1795" s="307"/>
      <c r="CU1795" s="307"/>
      <c r="CV1795" s="307"/>
      <c r="CW1795" s="307"/>
      <c r="CX1795" s="307"/>
      <c r="CY1795" s="307"/>
      <c r="CZ1795" s="307"/>
      <c r="DA1795" s="307"/>
      <c r="DB1795" s="307"/>
      <c r="DC1795" s="307"/>
      <c r="DD1795" s="307"/>
      <c r="DE1795" s="307"/>
      <c r="DF1795" s="307"/>
      <c r="DG1795" s="307"/>
      <c r="DH1795" s="307"/>
      <c r="DI1795" s="390"/>
      <c r="DJ1795" s="390"/>
      <c r="DW1795" s="307"/>
      <c r="DX1795" s="307"/>
      <c r="DY1795" s="307"/>
      <c r="DZ1795" s="307"/>
      <c r="EA1795" s="307"/>
      <c r="EB1795" s="307"/>
      <c r="EC1795" s="307"/>
      <c r="ED1795" s="307"/>
      <c r="EE1795" s="307"/>
      <c r="EF1795" s="307"/>
      <c r="EG1795" s="307"/>
      <c r="EH1795" s="307"/>
      <c r="EI1795" s="307"/>
      <c r="EJ1795" s="307"/>
      <c r="EK1795" s="307"/>
      <c r="EL1795" s="307"/>
      <c r="EM1795" s="307"/>
      <c r="EN1795" s="307"/>
      <c r="EO1795" s="307"/>
      <c r="EP1795" s="307"/>
      <c r="EQ1795" s="307"/>
      <c r="ER1795" s="307"/>
      <c r="ES1795" s="307"/>
      <c r="ET1795" s="307"/>
      <c r="EU1795" s="390"/>
      <c r="EV1795" s="390"/>
      <c r="FI1795" s="307"/>
      <c r="FJ1795" s="307"/>
      <c r="FK1795" s="307"/>
      <c r="FL1795" s="307"/>
      <c r="FM1795" s="307"/>
      <c r="FN1795" s="307"/>
      <c r="FO1795" s="307"/>
      <c r="FP1795" s="307"/>
      <c r="FQ1795" s="307"/>
      <c r="FR1795" s="307"/>
      <c r="FS1795" s="307"/>
      <c r="FT1795" s="307"/>
      <c r="FU1795" s="307"/>
      <c r="FV1795" s="307"/>
      <c r="FW1795" s="307"/>
      <c r="FX1795" s="307"/>
      <c r="FY1795" s="307"/>
      <c r="FZ1795" s="307"/>
      <c r="GA1795" s="307"/>
      <c r="GB1795" s="307"/>
      <c r="GC1795" s="307"/>
      <c r="GD1795" s="307"/>
      <c r="GE1795" s="307"/>
      <c r="GF1795" s="307"/>
      <c r="GG1795" s="307"/>
      <c r="GH1795" s="307"/>
      <c r="GI1795" s="307"/>
      <c r="GJ1795" s="307"/>
      <c r="GK1795" s="307"/>
    </row>
    <row r="1796" spans="14:193" ht="15" customHeight="1">
      <c r="N1796" s="56"/>
      <c r="O1796" s="56"/>
      <c r="P1796" s="56"/>
      <c r="Q1796" s="56"/>
      <c r="R1796" s="56"/>
      <c r="S1796" s="56"/>
      <c r="T1796" s="56"/>
      <c r="U1796" s="56"/>
      <c r="V1796" s="56"/>
      <c r="W1796" s="56"/>
      <c r="X1796" s="56"/>
      <c r="Y1796" s="56"/>
      <c r="Z1796" s="56"/>
      <c r="AA1796" s="56"/>
      <c r="AB1796" s="56"/>
      <c r="AC1796" s="56"/>
      <c r="AD1796" s="56"/>
      <c r="AE1796" s="56"/>
      <c r="AF1796" s="56"/>
      <c r="BO1796" s="56"/>
      <c r="BP1796" s="56"/>
      <c r="CB1796" s="307"/>
      <c r="CC1796" s="307"/>
      <c r="CD1796" s="307"/>
      <c r="CE1796" s="307"/>
      <c r="CF1796" s="307"/>
      <c r="CG1796" s="307"/>
      <c r="CH1796" s="307"/>
      <c r="CI1796" s="307"/>
      <c r="CJ1796" s="307"/>
      <c r="CK1796" s="307"/>
      <c r="CL1796" s="307"/>
      <c r="CM1796" s="307"/>
      <c r="CN1796" s="307"/>
      <c r="CO1796" s="307"/>
      <c r="CP1796" s="307"/>
      <c r="CQ1796" s="307"/>
      <c r="CR1796" s="307"/>
      <c r="CS1796" s="307"/>
      <c r="CT1796" s="307"/>
      <c r="CU1796" s="307"/>
      <c r="CV1796" s="307"/>
      <c r="CW1796" s="307"/>
      <c r="CX1796" s="307"/>
      <c r="CY1796" s="307"/>
      <c r="CZ1796" s="307"/>
      <c r="DA1796" s="307"/>
      <c r="DB1796" s="307"/>
      <c r="DC1796" s="307"/>
      <c r="DD1796" s="307"/>
      <c r="DE1796" s="307"/>
      <c r="DF1796" s="307"/>
      <c r="DG1796" s="307"/>
      <c r="DH1796" s="307"/>
      <c r="DI1796" s="390"/>
      <c r="DJ1796" s="390"/>
      <c r="DW1796" s="307"/>
      <c r="DX1796" s="307"/>
      <c r="DY1796" s="307"/>
      <c r="DZ1796" s="307"/>
      <c r="EA1796" s="307"/>
      <c r="EB1796" s="307"/>
      <c r="EC1796" s="307"/>
      <c r="ED1796" s="307"/>
      <c r="EE1796" s="307"/>
      <c r="EF1796" s="307"/>
      <c r="EG1796" s="307"/>
      <c r="EH1796" s="307"/>
      <c r="EI1796" s="307"/>
      <c r="EJ1796" s="307"/>
      <c r="EK1796" s="307"/>
      <c r="EL1796" s="307"/>
      <c r="EM1796" s="307"/>
      <c r="EN1796" s="307"/>
      <c r="EO1796" s="307"/>
      <c r="EP1796" s="307"/>
      <c r="EQ1796" s="307"/>
      <c r="ER1796" s="307"/>
      <c r="ES1796" s="307"/>
      <c r="ET1796" s="307"/>
      <c r="EU1796" s="390"/>
      <c r="EV1796" s="390"/>
      <c r="FI1796" s="307"/>
      <c r="FJ1796" s="307"/>
      <c r="FK1796" s="307"/>
      <c r="FL1796" s="307"/>
      <c r="FM1796" s="307"/>
      <c r="FN1796" s="307"/>
      <c r="FO1796" s="307"/>
      <c r="FP1796" s="307"/>
      <c r="FQ1796" s="307"/>
      <c r="FR1796" s="307"/>
      <c r="FS1796" s="307"/>
      <c r="FT1796" s="307"/>
      <c r="FU1796" s="307"/>
      <c r="FV1796" s="307"/>
      <c r="FW1796" s="307"/>
      <c r="FX1796" s="307"/>
      <c r="FY1796" s="307"/>
      <c r="FZ1796" s="307"/>
      <c r="GA1796" s="307"/>
      <c r="GB1796" s="307"/>
      <c r="GC1796" s="307"/>
      <c r="GD1796" s="307"/>
      <c r="GE1796" s="307"/>
      <c r="GF1796" s="307"/>
      <c r="GG1796" s="307"/>
      <c r="GH1796" s="307"/>
      <c r="GI1796" s="307"/>
      <c r="GJ1796" s="307"/>
      <c r="GK1796" s="307"/>
    </row>
    <row r="1797" spans="14:193" ht="15" customHeight="1">
      <c r="N1797" s="311"/>
      <c r="O1797" s="311"/>
      <c r="P1797" s="311"/>
      <c r="Q1797" s="311"/>
      <c r="R1797" s="311"/>
      <c r="S1797" s="311"/>
      <c r="T1797" s="311"/>
      <c r="U1797" s="311"/>
      <c r="V1797" s="56"/>
      <c r="W1797" s="56"/>
      <c r="X1797" s="56"/>
      <c r="Y1797" s="56"/>
      <c r="Z1797" s="56"/>
      <c r="AA1797" s="56"/>
      <c r="AB1797" s="56"/>
      <c r="AC1797" s="56"/>
      <c r="AD1797" s="56"/>
      <c r="AE1797" s="56"/>
      <c r="AF1797" s="56"/>
      <c r="BO1797" s="56"/>
      <c r="BP1797" s="56"/>
      <c r="CB1797" s="307"/>
      <c r="CC1797" s="307"/>
      <c r="CD1797" s="307"/>
      <c r="CE1797" s="307"/>
      <c r="CF1797" s="307"/>
      <c r="CG1797" s="307"/>
      <c r="CH1797" s="307"/>
      <c r="CI1797" s="307"/>
      <c r="CJ1797" s="307"/>
      <c r="CK1797" s="307"/>
      <c r="CL1797" s="307"/>
      <c r="CM1797" s="307"/>
      <c r="CN1797" s="307"/>
      <c r="CO1797" s="307"/>
      <c r="CP1797" s="307"/>
      <c r="CQ1797" s="307"/>
      <c r="CR1797" s="307"/>
      <c r="CS1797" s="307"/>
      <c r="CT1797" s="307"/>
      <c r="CU1797" s="307"/>
      <c r="CV1797" s="307"/>
      <c r="CW1797" s="307"/>
      <c r="CX1797" s="307"/>
      <c r="CY1797" s="307"/>
      <c r="CZ1797" s="307"/>
      <c r="DA1797" s="307"/>
      <c r="DB1797" s="307"/>
      <c r="DC1797" s="307"/>
      <c r="DD1797" s="307"/>
      <c r="DE1797" s="307"/>
      <c r="DF1797" s="307"/>
      <c r="DG1797" s="307"/>
      <c r="DH1797" s="307"/>
      <c r="DI1797" s="390"/>
      <c r="DJ1797" s="390"/>
      <c r="DW1797" s="307"/>
      <c r="DX1797" s="307"/>
      <c r="DY1797" s="307"/>
      <c r="DZ1797" s="307"/>
      <c r="EA1797" s="307"/>
      <c r="EB1797" s="307"/>
      <c r="EC1797" s="307"/>
      <c r="ED1797" s="307"/>
      <c r="EE1797" s="307"/>
      <c r="EF1797" s="307"/>
      <c r="EG1797" s="307"/>
      <c r="EH1797" s="307"/>
      <c r="EI1797" s="307"/>
      <c r="EJ1797" s="307"/>
      <c r="EK1797" s="307"/>
      <c r="EL1797" s="307"/>
      <c r="EM1797" s="307"/>
      <c r="EN1797" s="307"/>
      <c r="EO1797" s="307"/>
      <c r="EP1797" s="307"/>
      <c r="EQ1797" s="307"/>
      <c r="ER1797" s="307"/>
      <c r="ES1797" s="307"/>
      <c r="ET1797" s="307"/>
      <c r="EU1797" s="390"/>
      <c r="EV1797" s="390"/>
      <c r="FI1797" s="307"/>
      <c r="FJ1797" s="307"/>
      <c r="FK1797" s="307"/>
      <c r="FL1797" s="307"/>
      <c r="FM1797" s="307"/>
      <c r="FN1797" s="307"/>
      <c r="FO1797" s="307"/>
      <c r="FP1797" s="307"/>
      <c r="FQ1797" s="307"/>
      <c r="FR1797" s="307"/>
      <c r="FS1797" s="307"/>
      <c r="FT1797" s="307"/>
      <c r="FU1797" s="307"/>
      <c r="FV1797" s="307"/>
      <c r="FW1797" s="307"/>
      <c r="FX1797" s="307"/>
      <c r="FY1797" s="307"/>
      <c r="FZ1797" s="307"/>
      <c r="GA1797" s="307"/>
      <c r="GB1797" s="307"/>
      <c r="GC1797" s="307"/>
      <c r="GD1797" s="307"/>
      <c r="GE1797" s="307"/>
      <c r="GF1797" s="307"/>
      <c r="GG1797" s="307"/>
      <c r="GH1797" s="307"/>
      <c r="GI1797" s="307"/>
      <c r="GJ1797" s="307"/>
      <c r="GK1797" s="307"/>
    </row>
    <row r="1798" spans="14:193" ht="15" customHeight="1">
      <c r="N1798" s="311"/>
      <c r="O1798" s="311"/>
      <c r="P1798" s="311"/>
      <c r="Q1798" s="311"/>
      <c r="R1798" s="311"/>
      <c r="S1798" s="311"/>
      <c r="T1798" s="311"/>
      <c r="U1798" s="311"/>
      <c r="V1798" s="56"/>
      <c r="W1798" s="56"/>
      <c r="X1798" s="56"/>
      <c r="Y1798" s="56"/>
      <c r="Z1798" s="56"/>
      <c r="AA1798" s="56"/>
      <c r="AB1798" s="56"/>
      <c r="AC1798" s="56"/>
      <c r="AD1798" s="56"/>
      <c r="AE1798" s="56"/>
      <c r="AF1798" s="56"/>
      <c r="BO1798" s="56"/>
      <c r="BP1798" s="56"/>
      <c r="CB1798" s="307"/>
      <c r="CC1798" s="307"/>
      <c r="CD1798" s="307"/>
      <c r="CE1798" s="307"/>
      <c r="CF1798" s="307"/>
      <c r="CG1798" s="307"/>
      <c r="CH1798" s="307"/>
      <c r="CI1798" s="307"/>
      <c r="CJ1798" s="307"/>
      <c r="CK1798" s="307"/>
      <c r="CL1798" s="307"/>
      <c r="CM1798" s="307"/>
      <c r="CN1798" s="307"/>
      <c r="CO1798" s="307"/>
      <c r="CP1798" s="307"/>
      <c r="CQ1798" s="307"/>
      <c r="CR1798" s="307"/>
      <c r="CS1798" s="307"/>
      <c r="CT1798" s="307"/>
      <c r="CU1798" s="307"/>
      <c r="CV1798" s="307"/>
      <c r="CW1798" s="307"/>
      <c r="CX1798" s="307"/>
      <c r="CY1798" s="307"/>
      <c r="CZ1798" s="307"/>
      <c r="DA1798" s="307"/>
      <c r="DB1798" s="307"/>
      <c r="DC1798" s="307"/>
      <c r="DD1798" s="307"/>
      <c r="DE1798" s="307"/>
      <c r="DF1798" s="307"/>
      <c r="DG1798" s="307"/>
      <c r="DH1798" s="307"/>
      <c r="DI1798" s="390"/>
      <c r="DJ1798" s="390"/>
      <c r="DW1798" s="307"/>
      <c r="DX1798" s="307"/>
      <c r="DY1798" s="307"/>
      <c r="DZ1798" s="307"/>
      <c r="EA1798" s="307"/>
      <c r="EB1798" s="307"/>
      <c r="EC1798" s="307"/>
      <c r="ED1798" s="307"/>
      <c r="EE1798" s="307"/>
      <c r="EF1798" s="307"/>
      <c r="EG1798" s="307"/>
      <c r="EH1798" s="307"/>
      <c r="EI1798" s="307"/>
      <c r="EJ1798" s="307"/>
      <c r="EK1798" s="307"/>
      <c r="EL1798" s="307"/>
      <c r="EM1798" s="307"/>
      <c r="EN1798" s="307"/>
      <c r="EO1798" s="307"/>
      <c r="EP1798" s="307"/>
      <c r="EQ1798" s="307"/>
      <c r="ER1798" s="307"/>
      <c r="ES1798" s="307"/>
      <c r="ET1798" s="307"/>
      <c r="EU1798" s="390"/>
      <c r="EV1798" s="390"/>
      <c r="FI1798" s="307"/>
      <c r="FJ1798" s="307"/>
      <c r="FK1798" s="307"/>
      <c r="FL1798" s="307"/>
      <c r="FM1798" s="307"/>
      <c r="FN1798" s="307"/>
      <c r="FO1798" s="307"/>
      <c r="FP1798" s="307"/>
      <c r="FQ1798" s="307"/>
      <c r="FR1798" s="307"/>
      <c r="FS1798" s="307"/>
      <c r="FT1798" s="307"/>
      <c r="FU1798" s="307"/>
      <c r="FV1798" s="307"/>
      <c r="FW1798" s="307"/>
      <c r="FX1798" s="307"/>
      <c r="FY1798" s="307"/>
      <c r="FZ1798" s="307"/>
      <c r="GA1798" s="307"/>
      <c r="GB1798" s="307"/>
      <c r="GC1798" s="307"/>
      <c r="GD1798" s="307"/>
      <c r="GE1798" s="307"/>
      <c r="GF1798" s="307"/>
      <c r="GG1798" s="307"/>
      <c r="GH1798" s="307"/>
      <c r="GI1798" s="307"/>
      <c r="GJ1798" s="307"/>
      <c r="GK1798" s="307"/>
    </row>
    <row r="1799" spans="14:193" ht="15" customHeight="1">
      <c r="N1799" s="311"/>
      <c r="O1799" s="311"/>
      <c r="P1799" s="311"/>
      <c r="Q1799" s="311"/>
      <c r="R1799" s="311"/>
      <c r="S1799" s="311"/>
      <c r="T1799" s="311"/>
      <c r="U1799" s="311"/>
      <c r="V1799" s="56"/>
      <c r="W1799" s="56"/>
      <c r="X1799" s="56"/>
      <c r="Y1799" s="56"/>
      <c r="Z1799" s="56"/>
      <c r="AA1799" s="56"/>
      <c r="AB1799" s="56"/>
      <c r="AC1799" s="56"/>
      <c r="AD1799" s="56"/>
      <c r="AE1799" s="56"/>
      <c r="AF1799" s="56"/>
      <c r="BO1799" s="56"/>
      <c r="BP1799" s="56"/>
      <c r="CB1799" s="307"/>
      <c r="CC1799" s="307"/>
      <c r="CD1799" s="307"/>
      <c r="CE1799" s="307"/>
      <c r="CF1799" s="307"/>
      <c r="CG1799" s="307"/>
      <c r="CH1799" s="307"/>
      <c r="CI1799" s="307"/>
      <c r="CJ1799" s="307"/>
      <c r="CK1799" s="307"/>
      <c r="CL1799" s="307"/>
      <c r="CM1799" s="307"/>
      <c r="CN1799" s="307"/>
      <c r="CO1799" s="307"/>
      <c r="CP1799" s="307"/>
      <c r="CQ1799" s="307"/>
      <c r="CR1799" s="307"/>
      <c r="CS1799" s="307"/>
      <c r="CT1799" s="307"/>
      <c r="CU1799" s="307"/>
      <c r="CV1799" s="307"/>
      <c r="CW1799" s="307"/>
      <c r="CX1799" s="307"/>
      <c r="CY1799" s="307"/>
      <c r="CZ1799" s="307"/>
      <c r="DA1799" s="307"/>
      <c r="DB1799" s="307"/>
      <c r="DC1799" s="307"/>
      <c r="DD1799" s="307"/>
      <c r="DE1799" s="307"/>
      <c r="DF1799" s="307"/>
      <c r="DG1799" s="307"/>
      <c r="DH1799" s="307"/>
      <c r="DI1799" s="390"/>
      <c r="DJ1799" s="390"/>
      <c r="DW1799" s="307"/>
      <c r="DX1799" s="307"/>
      <c r="DY1799" s="307"/>
      <c r="DZ1799" s="307"/>
      <c r="EA1799" s="307"/>
      <c r="EB1799" s="307"/>
      <c r="EC1799" s="307"/>
      <c r="ED1799" s="307"/>
      <c r="EE1799" s="307"/>
      <c r="EF1799" s="307"/>
      <c r="EG1799" s="307"/>
      <c r="EH1799" s="307"/>
      <c r="EI1799" s="307"/>
      <c r="EJ1799" s="307"/>
      <c r="EK1799" s="307"/>
      <c r="EL1799" s="307"/>
      <c r="EM1799" s="307"/>
      <c r="EN1799" s="307"/>
      <c r="EO1799" s="307"/>
      <c r="EP1799" s="307"/>
      <c r="EQ1799" s="307"/>
      <c r="ER1799" s="307"/>
      <c r="ES1799" s="307"/>
      <c r="ET1799" s="307"/>
      <c r="EU1799" s="390"/>
      <c r="EV1799" s="390"/>
      <c r="FI1799" s="307"/>
      <c r="FJ1799" s="307"/>
      <c r="FK1799" s="307"/>
      <c r="FL1799" s="307"/>
      <c r="FM1799" s="307"/>
      <c r="FN1799" s="307"/>
      <c r="FO1799" s="307"/>
      <c r="FP1799" s="307"/>
      <c r="FQ1799" s="307"/>
      <c r="FR1799" s="307"/>
      <c r="FS1799" s="307"/>
      <c r="FT1799" s="307"/>
      <c r="FU1799" s="307"/>
      <c r="FV1799" s="307"/>
      <c r="FW1799" s="307"/>
      <c r="FX1799" s="307"/>
      <c r="FY1799" s="307"/>
      <c r="FZ1799" s="307"/>
      <c r="GA1799" s="307"/>
      <c r="GB1799" s="307"/>
      <c r="GC1799" s="307"/>
      <c r="GD1799" s="307"/>
      <c r="GE1799" s="307"/>
      <c r="GF1799" s="307"/>
      <c r="GG1799" s="307"/>
      <c r="GH1799" s="307"/>
      <c r="GI1799" s="307"/>
      <c r="GJ1799" s="307"/>
      <c r="GK1799" s="307"/>
    </row>
    <row r="1800" spans="14:193" ht="15" customHeight="1">
      <c r="N1800" s="311"/>
      <c r="O1800" s="458"/>
      <c r="P1800" s="311"/>
      <c r="Q1800" s="311"/>
      <c r="R1800" s="311"/>
      <c r="S1800" s="311"/>
      <c r="T1800" s="311"/>
      <c r="U1800" s="311"/>
      <c r="V1800" s="56"/>
      <c r="W1800" s="56"/>
      <c r="X1800" s="56"/>
      <c r="Y1800" s="56"/>
      <c r="Z1800" s="56"/>
      <c r="AA1800" s="56"/>
      <c r="AB1800" s="56"/>
      <c r="AC1800" s="56"/>
      <c r="AD1800" s="56"/>
      <c r="AE1800" s="56"/>
      <c r="AF1800" s="56"/>
      <c r="BO1800" s="56"/>
      <c r="BP1800" s="56"/>
      <c r="CB1800" s="307"/>
      <c r="CC1800" s="307"/>
      <c r="CD1800" s="307"/>
      <c r="CE1800" s="307"/>
      <c r="CF1800" s="307"/>
      <c r="CG1800" s="307"/>
      <c r="CH1800" s="307"/>
      <c r="CI1800" s="307"/>
      <c r="CJ1800" s="307"/>
      <c r="CK1800" s="307"/>
      <c r="CL1800" s="307"/>
      <c r="CM1800" s="307"/>
      <c r="CN1800" s="307"/>
      <c r="CO1800" s="307"/>
      <c r="CP1800" s="307"/>
      <c r="CQ1800" s="307"/>
      <c r="CR1800" s="307"/>
      <c r="CS1800" s="307"/>
      <c r="CT1800" s="307"/>
      <c r="CU1800" s="307"/>
      <c r="CV1800" s="307"/>
      <c r="CW1800" s="307"/>
      <c r="CX1800" s="307"/>
      <c r="CY1800" s="307"/>
      <c r="CZ1800" s="307"/>
      <c r="DA1800" s="307"/>
      <c r="DB1800" s="307"/>
      <c r="DC1800" s="307"/>
      <c r="DD1800" s="307"/>
      <c r="DE1800" s="307"/>
      <c r="DF1800" s="307"/>
      <c r="DG1800" s="307"/>
      <c r="DH1800" s="307"/>
      <c r="DI1800" s="390"/>
      <c r="DJ1800" s="390"/>
      <c r="DW1800" s="307"/>
      <c r="DX1800" s="307"/>
      <c r="DY1800" s="307"/>
      <c r="DZ1800" s="307"/>
      <c r="EA1800" s="307"/>
      <c r="EB1800" s="307"/>
      <c r="EC1800" s="307"/>
      <c r="ED1800" s="307"/>
      <c r="EE1800" s="307"/>
      <c r="EF1800" s="307"/>
      <c r="EG1800" s="307"/>
      <c r="EH1800" s="307"/>
      <c r="EI1800" s="307"/>
      <c r="EJ1800" s="307"/>
      <c r="EK1800" s="307"/>
      <c r="EL1800" s="307"/>
      <c r="EM1800" s="307"/>
      <c r="EN1800" s="307"/>
      <c r="EO1800" s="307"/>
      <c r="EP1800" s="307"/>
      <c r="EQ1800" s="307"/>
      <c r="ER1800" s="307"/>
      <c r="ES1800" s="307"/>
      <c r="ET1800" s="307"/>
      <c r="EU1800" s="390"/>
      <c r="EV1800" s="390"/>
      <c r="FI1800" s="307"/>
      <c r="FJ1800" s="307"/>
      <c r="FK1800" s="307"/>
      <c r="FL1800" s="307"/>
      <c r="FM1800" s="307"/>
      <c r="FN1800" s="307"/>
      <c r="FO1800" s="307"/>
      <c r="FP1800" s="307"/>
      <c r="FQ1800" s="307"/>
      <c r="FR1800" s="307"/>
      <c r="FS1800" s="307"/>
      <c r="FT1800" s="307"/>
      <c r="FU1800" s="307"/>
      <c r="FV1800" s="307"/>
      <c r="FW1800" s="307"/>
      <c r="FX1800" s="307"/>
      <c r="FY1800" s="307"/>
      <c r="FZ1800" s="307"/>
      <c r="GA1800" s="307"/>
      <c r="GB1800" s="307"/>
      <c r="GC1800" s="307"/>
      <c r="GD1800" s="307"/>
      <c r="GE1800" s="307"/>
      <c r="GF1800" s="307"/>
      <c r="GG1800" s="307"/>
      <c r="GH1800" s="307"/>
      <c r="GI1800" s="307"/>
      <c r="GJ1800" s="307"/>
      <c r="GK1800" s="307"/>
    </row>
    <row r="1801" spans="14:193" ht="15" customHeight="1">
      <c r="N1801" s="410"/>
      <c r="O1801" s="410"/>
      <c r="P1801" s="410"/>
      <c r="Q1801" s="410"/>
      <c r="R1801" s="410"/>
      <c r="S1801" s="410"/>
      <c r="T1801" s="410"/>
      <c r="U1801" s="410"/>
      <c r="V1801" s="56"/>
      <c r="W1801" s="56"/>
      <c r="X1801" s="56"/>
      <c r="Y1801" s="56"/>
      <c r="Z1801" s="56"/>
      <c r="AA1801" s="56"/>
      <c r="AB1801" s="56"/>
      <c r="AC1801" s="56"/>
      <c r="AD1801" s="56"/>
      <c r="AE1801" s="56"/>
      <c r="AF1801" s="56"/>
      <c r="BO1801" s="56"/>
      <c r="BP1801" s="56"/>
      <c r="CB1801" s="307"/>
      <c r="CC1801" s="307"/>
      <c r="CD1801" s="307"/>
      <c r="CE1801" s="307"/>
      <c r="CF1801" s="307"/>
      <c r="CG1801" s="307"/>
      <c r="CH1801" s="307"/>
      <c r="CI1801" s="307"/>
      <c r="CJ1801" s="307"/>
      <c r="CK1801" s="307"/>
      <c r="CL1801" s="307"/>
      <c r="CM1801" s="307"/>
      <c r="CN1801" s="307"/>
      <c r="CO1801" s="307"/>
      <c r="CP1801" s="307"/>
      <c r="CQ1801" s="307"/>
      <c r="CR1801" s="307"/>
      <c r="CS1801" s="307"/>
      <c r="CT1801" s="307"/>
      <c r="CU1801" s="307"/>
      <c r="CV1801" s="307"/>
      <c r="CW1801" s="307"/>
      <c r="CX1801" s="307"/>
      <c r="CY1801" s="307"/>
      <c r="CZ1801" s="307"/>
      <c r="DA1801" s="307"/>
      <c r="DB1801" s="307"/>
      <c r="DC1801" s="307"/>
      <c r="DD1801" s="307"/>
      <c r="DE1801" s="307"/>
      <c r="DF1801" s="307"/>
      <c r="DG1801" s="307"/>
      <c r="DH1801" s="307"/>
      <c r="DI1801" s="390"/>
      <c r="DJ1801" s="390"/>
      <c r="DW1801" s="307"/>
      <c r="DX1801" s="307"/>
      <c r="DY1801" s="307"/>
      <c r="DZ1801" s="307"/>
      <c r="EA1801" s="307"/>
      <c r="EB1801" s="307"/>
      <c r="EC1801" s="307"/>
      <c r="ED1801" s="307"/>
      <c r="EE1801" s="307"/>
      <c r="EF1801" s="307"/>
      <c r="EG1801" s="307"/>
      <c r="EH1801" s="307"/>
      <c r="EI1801" s="307"/>
      <c r="EJ1801" s="307"/>
      <c r="EK1801" s="307"/>
      <c r="EL1801" s="307"/>
      <c r="EM1801" s="307"/>
      <c r="EN1801" s="307"/>
      <c r="EO1801" s="307"/>
      <c r="EP1801" s="307"/>
      <c r="EQ1801" s="307"/>
      <c r="ER1801" s="307"/>
      <c r="ES1801" s="307"/>
      <c r="ET1801" s="307"/>
      <c r="EU1801" s="390"/>
      <c r="EV1801" s="390"/>
      <c r="FI1801" s="307"/>
      <c r="FJ1801" s="307"/>
      <c r="FK1801" s="307"/>
      <c r="FL1801" s="307"/>
      <c r="FM1801" s="307"/>
      <c r="FN1801" s="307"/>
      <c r="FO1801" s="307"/>
      <c r="FP1801" s="307"/>
      <c r="FQ1801" s="307"/>
      <c r="FR1801" s="307"/>
      <c r="FS1801" s="307"/>
      <c r="FT1801" s="307"/>
      <c r="FU1801" s="307"/>
      <c r="FV1801" s="307"/>
      <c r="FW1801" s="307"/>
      <c r="FX1801" s="307"/>
      <c r="FY1801" s="307"/>
      <c r="FZ1801" s="307"/>
      <c r="GA1801" s="307"/>
      <c r="GB1801" s="307"/>
      <c r="GC1801" s="307"/>
      <c r="GD1801" s="307"/>
      <c r="GE1801" s="307"/>
      <c r="GF1801" s="307"/>
      <c r="GG1801" s="307"/>
      <c r="GH1801" s="307"/>
      <c r="GI1801" s="307"/>
      <c r="GJ1801" s="307"/>
      <c r="GK1801" s="307"/>
    </row>
    <row r="1802" spans="14:193" ht="15" customHeight="1">
      <c r="N1802" s="410"/>
      <c r="O1802" s="410"/>
      <c r="P1802" s="410"/>
      <c r="Q1802" s="410"/>
      <c r="R1802" s="410"/>
      <c r="S1802" s="410"/>
      <c r="T1802" s="410"/>
      <c r="U1802" s="410"/>
      <c r="V1802" s="56"/>
      <c r="W1802" s="56"/>
      <c r="X1802" s="56"/>
      <c r="Y1802" s="56"/>
      <c r="Z1802" s="56"/>
      <c r="AA1802" s="56"/>
      <c r="AB1802" s="56"/>
      <c r="AC1802" s="56"/>
      <c r="AD1802" s="56"/>
      <c r="AE1802" s="56"/>
      <c r="AF1802" s="56"/>
      <c r="BO1802" s="56"/>
      <c r="BP1802" s="56"/>
      <c r="CB1802" s="307"/>
      <c r="CC1802" s="307"/>
      <c r="CD1802" s="307"/>
      <c r="CE1802" s="307"/>
      <c r="CF1802" s="307"/>
      <c r="CG1802" s="307"/>
      <c r="CH1802" s="307"/>
      <c r="CI1802" s="307"/>
      <c r="CJ1802" s="307"/>
      <c r="CK1802" s="307"/>
      <c r="CL1802" s="307"/>
      <c r="CM1802" s="307"/>
      <c r="CN1802" s="307"/>
      <c r="CO1802" s="307"/>
      <c r="CP1802" s="307"/>
      <c r="CQ1802" s="307"/>
      <c r="CR1802" s="307"/>
      <c r="CS1802" s="307"/>
      <c r="CT1802" s="307"/>
      <c r="CU1802" s="307"/>
      <c r="CV1802" s="307"/>
      <c r="CW1802" s="307"/>
      <c r="CX1802" s="307"/>
      <c r="CY1802" s="307"/>
      <c r="CZ1802" s="307"/>
      <c r="DA1802" s="307"/>
      <c r="DB1802" s="307"/>
      <c r="DC1802" s="307"/>
      <c r="DD1802" s="307"/>
      <c r="DE1802" s="307"/>
      <c r="DF1802" s="307"/>
      <c r="DG1802" s="307"/>
      <c r="DH1802" s="307"/>
      <c r="DI1802" s="390"/>
      <c r="DJ1802" s="390"/>
      <c r="DW1802" s="307"/>
      <c r="DX1802" s="307"/>
      <c r="DY1802" s="307"/>
      <c r="DZ1802" s="307"/>
      <c r="EA1802" s="307"/>
      <c r="EB1802" s="307"/>
      <c r="EC1802" s="307"/>
      <c r="ED1802" s="307"/>
      <c r="EE1802" s="307"/>
      <c r="EF1802" s="307"/>
      <c r="EG1802" s="307"/>
      <c r="EH1802" s="307"/>
      <c r="EI1802" s="307"/>
      <c r="EJ1802" s="307"/>
      <c r="EK1802" s="307"/>
      <c r="EL1802" s="307"/>
      <c r="EM1802" s="307"/>
      <c r="EN1802" s="307"/>
      <c r="EO1802" s="307"/>
      <c r="EP1802" s="307"/>
      <c r="EQ1802" s="307"/>
      <c r="ER1802" s="307"/>
      <c r="ES1802" s="307"/>
      <c r="ET1802" s="307"/>
      <c r="EU1802" s="390"/>
      <c r="EV1802" s="390"/>
      <c r="FI1802" s="307"/>
      <c r="FJ1802" s="307"/>
      <c r="FK1802" s="307"/>
      <c r="FL1802" s="307"/>
      <c r="FM1802" s="307"/>
      <c r="FN1802" s="307"/>
      <c r="FO1802" s="307"/>
      <c r="FP1802" s="307"/>
      <c r="FQ1802" s="307"/>
      <c r="FR1802" s="307"/>
      <c r="FS1802" s="307"/>
      <c r="FT1802" s="307"/>
      <c r="FU1802" s="307"/>
      <c r="FV1802" s="307"/>
      <c r="FW1802" s="307"/>
      <c r="FX1802" s="307"/>
      <c r="FY1802" s="307"/>
      <c r="FZ1802" s="307"/>
      <c r="GA1802" s="307"/>
      <c r="GB1802" s="307"/>
      <c r="GC1802" s="307"/>
      <c r="GD1802" s="307"/>
      <c r="GE1802" s="307"/>
      <c r="GF1802" s="307"/>
      <c r="GG1802" s="307"/>
      <c r="GH1802" s="307"/>
      <c r="GI1802" s="307"/>
      <c r="GJ1802" s="307"/>
      <c r="GK1802" s="307"/>
    </row>
    <row r="1803" spans="14:193" ht="15" customHeight="1">
      <c r="N1803" s="410"/>
      <c r="O1803" s="410"/>
      <c r="P1803" s="410"/>
      <c r="Q1803" s="410"/>
      <c r="R1803" s="410"/>
      <c r="S1803" s="410"/>
      <c r="T1803" s="410"/>
      <c r="U1803" s="410"/>
      <c r="V1803" s="56"/>
      <c r="W1803" s="56"/>
      <c r="X1803" s="56"/>
      <c r="Y1803" s="56"/>
      <c r="Z1803" s="56"/>
      <c r="AA1803" s="56"/>
      <c r="AB1803" s="56"/>
      <c r="AC1803" s="56"/>
      <c r="AD1803" s="56"/>
      <c r="AE1803" s="56"/>
      <c r="AF1803" s="56"/>
      <c r="BO1803" s="56"/>
      <c r="BP1803" s="56"/>
      <c r="CB1803" s="307"/>
      <c r="CC1803" s="307"/>
      <c r="CD1803" s="307"/>
      <c r="CE1803" s="307"/>
      <c r="CF1803" s="307"/>
      <c r="CG1803" s="307"/>
      <c r="CH1803" s="307"/>
      <c r="CI1803" s="307"/>
      <c r="CJ1803" s="307"/>
      <c r="CK1803" s="307"/>
      <c r="CL1803" s="307"/>
      <c r="CM1803" s="307"/>
      <c r="CN1803" s="307"/>
      <c r="CO1803" s="307"/>
      <c r="CP1803" s="307"/>
      <c r="CQ1803" s="307"/>
      <c r="CR1803" s="307"/>
      <c r="CS1803" s="307"/>
      <c r="CT1803" s="307"/>
      <c r="CU1803" s="307"/>
      <c r="CV1803" s="307"/>
      <c r="CW1803" s="307"/>
      <c r="CX1803" s="307"/>
      <c r="CY1803" s="307"/>
      <c r="CZ1803" s="307"/>
      <c r="DA1803" s="307"/>
      <c r="DB1803" s="307"/>
      <c r="DC1803" s="307"/>
      <c r="DD1803" s="307"/>
      <c r="DE1803" s="307"/>
      <c r="DF1803" s="307"/>
      <c r="DG1803" s="307"/>
      <c r="DH1803" s="307"/>
      <c r="DI1803" s="390"/>
      <c r="DJ1803" s="390"/>
      <c r="DW1803" s="307"/>
      <c r="DX1803" s="307"/>
      <c r="DY1803" s="307"/>
      <c r="DZ1803" s="307"/>
      <c r="EA1803" s="307"/>
      <c r="EB1803" s="307"/>
      <c r="EC1803" s="307"/>
      <c r="ED1803" s="307"/>
      <c r="EE1803" s="307"/>
      <c r="EF1803" s="307"/>
      <c r="EG1803" s="307"/>
      <c r="EH1803" s="307"/>
      <c r="EI1803" s="307"/>
      <c r="EJ1803" s="307"/>
      <c r="EK1803" s="307"/>
      <c r="EL1803" s="307"/>
      <c r="EM1803" s="307"/>
      <c r="EN1803" s="307"/>
      <c r="EO1803" s="307"/>
      <c r="EP1803" s="307"/>
      <c r="EQ1803" s="307"/>
      <c r="ER1803" s="307"/>
      <c r="ES1803" s="307"/>
      <c r="ET1803" s="307"/>
      <c r="EU1803" s="390"/>
      <c r="EV1803" s="390"/>
      <c r="FI1803" s="307"/>
      <c r="FJ1803" s="307"/>
      <c r="FK1803" s="307"/>
      <c r="FL1803" s="307"/>
      <c r="FM1803" s="307"/>
      <c r="FN1803" s="307"/>
      <c r="FO1803" s="307"/>
      <c r="FP1803" s="307"/>
      <c r="FQ1803" s="307"/>
      <c r="FR1803" s="307"/>
      <c r="FS1803" s="307"/>
      <c r="FT1803" s="307"/>
      <c r="FU1803" s="307"/>
      <c r="FV1803" s="307"/>
      <c r="FW1803" s="307"/>
      <c r="FX1803" s="307"/>
      <c r="FY1803" s="307"/>
      <c r="FZ1803" s="307"/>
      <c r="GA1803" s="307"/>
      <c r="GB1803" s="307"/>
      <c r="GC1803" s="307"/>
      <c r="GD1803" s="307"/>
      <c r="GE1803" s="307"/>
      <c r="GF1803" s="307"/>
      <c r="GG1803" s="307"/>
      <c r="GH1803" s="307"/>
      <c r="GI1803" s="307"/>
      <c r="GJ1803" s="307"/>
      <c r="GK1803" s="307"/>
    </row>
    <row r="1804" spans="14:193" ht="15" customHeight="1">
      <c r="N1804" s="410"/>
      <c r="O1804" s="410"/>
      <c r="P1804" s="410"/>
      <c r="Q1804" s="410"/>
      <c r="R1804" s="410"/>
      <c r="S1804" s="410"/>
      <c r="T1804" s="410"/>
      <c r="U1804" s="410"/>
      <c r="V1804" s="56"/>
      <c r="W1804" s="56"/>
      <c r="X1804" s="56"/>
      <c r="Y1804" s="56"/>
      <c r="Z1804" s="56"/>
      <c r="AA1804" s="56"/>
      <c r="AB1804" s="56"/>
      <c r="AC1804" s="56"/>
      <c r="AD1804" s="56"/>
      <c r="AE1804" s="56"/>
      <c r="AF1804" s="56"/>
      <c r="BO1804" s="56"/>
      <c r="BP1804" s="56"/>
      <c r="CB1804" s="307"/>
      <c r="CC1804" s="307"/>
      <c r="CD1804" s="307"/>
      <c r="CE1804" s="307"/>
      <c r="CF1804" s="307"/>
      <c r="CG1804" s="307"/>
      <c r="CH1804" s="307"/>
      <c r="CI1804" s="307"/>
      <c r="CJ1804" s="307"/>
      <c r="CK1804" s="307"/>
      <c r="CL1804" s="307"/>
      <c r="CM1804" s="307"/>
      <c r="CN1804" s="307"/>
      <c r="CO1804" s="307"/>
      <c r="CP1804" s="307"/>
      <c r="CQ1804" s="307"/>
      <c r="CR1804" s="307"/>
      <c r="CS1804" s="307"/>
      <c r="CT1804" s="307"/>
      <c r="CU1804" s="307"/>
      <c r="CV1804" s="307"/>
      <c r="CW1804" s="307"/>
      <c r="CX1804" s="307"/>
      <c r="CY1804" s="307"/>
      <c r="CZ1804" s="307"/>
      <c r="DA1804" s="307"/>
      <c r="DB1804" s="307"/>
      <c r="DC1804" s="307"/>
      <c r="DD1804" s="307"/>
      <c r="DE1804" s="307"/>
      <c r="DF1804" s="307"/>
      <c r="DG1804" s="307"/>
      <c r="DH1804" s="307"/>
      <c r="DI1804" s="390"/>
      <c r="DJ1804" s="390"/>
      <c r="DW1804" s="307"/>
      <c r="DX1804" s="307"/>
      <c r="DY1804" s="307"/>
      <c r="DZ1804" s="307"/>
      <c r="EA1804" s="307"/>
      <c r="EB1804" s="307"/>
      <c r="EC1804" s="307"/>
      <c r="ED1804" s="307"/>
      <c r="EE1804" s="307"/>
      <c r="EF1804" s="307"/>
      <c r="EG1804" s="307"/>
      <c r="EH1804" s="307"/>
      <c r="EI1804" s="307"/>
      <c r="EJ1804" s="307"/>
      <c r="EK1804" s="307"/>
      <c r="EL1804" s="307"/>
      <c r="EM1804" s="307"/>
      <c r="EN1804" s="307"/>
      <c r="EO1804" s="307"/>
      <c r="EP1804" s="307"/>
      <c r="EQ1804" s="307"/>
      <c r="ER1804" s="307"/>
      <c r="ES1804" s="307"/>
      <c r="ET1804" s="307"/>
      <c r="EU1804" s="390"/>
      <c r="EV1804" s="390"/>
      <c r="FI1804" s="307"/>
      <c r="FJ1804" s="307"/>
      <c r="FK1804" s="307"/>
      <c r="FL1804" s="307"/>
      <c r="FM1804" s="307"/>
      <c r="FN1804" s="307"/>
      <c r="FO1804" s="307"/>
      <c r="FP1804" s="307"/>
      <c r="FQ1804" s="307"/>
      <c r="FR1804" s="307"/>
      <c r="FS1804" s="307"/>
      <c r="FT1804" s="307"/>
      <c r="FU1804" s="307"/>
      <c r="FV1804" s="307"/>
      <c r="FW1804" s="307"/>
      <c r="FX1804" s="307"/>
      <c r="FY1804" s="307"/>
      <c r="FZ1804" s="307"/>
      <c r="GA1804" s="307"/>
      <c r="GB1804" s="307"/>
      <c r="GC1804" s="307"/>
      <c r="GD1804" s="307"/>
      <c r="GE1804" s="307"/>
      <c r="GF1804" s="307"/>
      <c r="GG1804" s="307"/>
      <c r="GH1804" s="307"/>
      <c r="GI1804" s="307"/>
      <c r="GJ1804" s="307"/>
      <c r="GK1804" s="307"/>
    </row>
    <row r="1805" spans="14:193" ht="15" customHeight="1">
      <c r="N1805" s="410"/>
      <c r="O1805" s="410"/>
      <c r="P1805" s="410"/>
      <c r="Q1805" s="410"/>
      <c r="R1805" s="410"/>
      <c r="S1805" s="410"/>
      <c r="T1805" s="410"/>
      <c r="U1805" s="410"/>
      <c r="V1805" s="56"/>
      <c r="W1805" s="56"/>
      <c r="X1805" s="56"/>
      <c r="Y1805" s="56"/>
      <c r="Z1805" s="56"/>
      <c r="AA1805" s="56"/>
      <c r="AB1805" s="56"/>
      <c r="AC1805" s="56"/>
      <c r="AD1805" s="56"/>
      <c r="AE1805" s="56"/>
      <c r="AF1805" s="56"/>
      <c r="BO1805" s="56"/>
      <c r="BP1805" s="56"/>
      <c r="CB1805" s="307"/>
      <c r="CC1805" s="307"/>
      <c r="CD1805" s="307"/>
      <c r="CE1805" s="307"/>
      <c r="CF1805" s="307"/>
      <c r="CG1805" s="307"/>
      <c r="CH1805" s="307"/>
      <c r="CI1805" s="307"/>
      <c r="CJ1805" s="307"/>
      <c r="CK1805" s="307"/>
      <c r="CL1805" s="307"/>
      <c r="CM1805" s="307"/>
      <c r="CN1805" s="307"/>
      <c r="CO1805" s="307"/>
      <c r="CP1805" s="307"/>
      <c r="CQ1805" s="307"/>
      <c r="CR1805" s="307"/>
      <c r="CS1805" s="307"/>
      <c r="CT1805" s="307"/>
      <c r="CU1805" s="307"/>
      <c r="CV1805" s="307"/>
      <c r="CW1805" s="307"/>
      <c r="CX1805" s="307"/>
      <c r="CY1805" s="307"/>
      <c r="CZ1805" s="307"/>
      <c r="DA1805" s="307"/>
      <c r="DB1805" s="307"/>
      <c r="DC1805" s="307"/>
      <c r="DD1805" s="307"/>
      <c r="DE1805" s="307"/>
      <c r="DF1805" s="307"/>
      <c r="DG1805" s="307"/>
      <c r="DH1805" s="307"/>
      <c r="DI1805" s="390"/>
      <c r="DJ1805" s="390"/>
      <c r="DW1805" s="307"/>
      <c r="DX1805" s="307"/>
      <c r="DY1805" s="307"/>
      <c r="DZ1805" s="307"/>
      <c r="EA1805" s="307"/>
      <c r="EB1805" s="307"/>
      <c r="EC1805" s="307"/>
      <c r="ED1805" s="307"/>
      <c r="EE1805" s="307"/>
      <c r="EF1805" s="307"/>
      <c r="EG1805" s="307"/>
      <c r="EH1805" s="307"/>
      <c r="EI1805" s="307"/>
      <c r="EJ1805" s="307"/>
      <c r="EK1805" s="307"/>
      <c r="EL1805" s="307"/>
      <c r="EM1805" s="307"/>
      <c r="EN1805" s="307"/>
      <c r="EO1805" s="307"/>
      <c r="EP1805" s="307"/>
      <c r="EQ1805" s="307"/>
      <c r="ER1805" s="307"/>
      <c r="ES1805" s="307"/>
      <c r="ET1805" s="307"/>
      <c r="EU1805" s="390"/>
      <c r="EV1805" s="390"/>
      <c r="FI1805" s="307"/>
      <c r="FJ1805" s="307"/>
      <c r="FK1805" s="307"/>
      <c r="FL1805" s="307"/>
      <c r="FM1805" s="307"/>
      <c r="FN1805" s="307"/>
      <c r="FO1805" s="307"/>
      <c r="FP1805" s="307"/>
      <c r="FQ1805" s="307"/>
      <c r="FR1805" s="307"/>
      <c r="FS1805" s="307"/>
      <c r="FT1805" s="307"/>
      <c r="FU1805" s="307"/>
      <c r="FV1805" s="307"/>
      <c r="FW1805" s="307"/>
      <c r="FX1805" s="307"/>
      <c r="FY1805" s="307"/>
      <c r="FZ1805" s="307"/>
      <c r="GA1805" s="307"/>
      <c r="GB1805" s="307"/>
      <c r="GC1805" s="307"/>
      <c r="GD1805" s="307"/>
      <c r="GE1805" s="307"/>
      <c r="GF1805" s="307"/>
      <c r="GG1805" s="307"/>
      <c r="GH1805" s="307"/>
      <c r="GI1805" s="307"/>
      <c r="GJ1805" s="307"/>
      <c r="GK1805" s="307"/>
    </row>
    <row r="1806" spans="14:193" ht="15" customHeight="1">
      <c r="N1806" s="410"/>
      <c r="O1806" s="410"/>
      <c r="P1806" s="410"/>
      <c r="Q1806" s="410"/>
      <c r="R1806" s="410"/>
      <c r="S1806" s="410"/>
      <c r="T1806" s="410"/>
      <c r="U1806" s="410"/>
      <c r="V1806" s="56"/>
      <c r="W1806" s="56"/>
      <c r="X1806" s="56"/>
      <c r="Y1806" s="56"/>
      <c r="Z1806" s="56"/>
      <c r="AA1806" s="56"/>
      <c r="AB1806" s="56"/>
      <c r="AC1806" s="56"/>
      <c r="AD1806" s="56"/>
      <c r="AE1806" s="56"/>
      <c r="AF1806" s="56"/>
      <c r="BO1806" s="56"/>
      <c r="BP1806" s="56"/>
      <c r="CB1806" s="307"/>
      <c r="CC1806" s="307"/>
      <c r="CD1806" s="307"/>
      <c r="CE1806" s="307"/>
      <c r="CF1806" s="307"/>
      <c r="CG1806" s="307"/>
      <c r="CH1806" s="307"/>
      <c r="CI1806" s="307"/>
      <c r="CJ1806" s="307"/>
      <c r="CK1806" s="307"/>
      <c r="CL1806" s="307"/>
      <c r="CM1806" s="307"/>
      <c r="CN1806" s="307"/>
      <c r="CO1806" s="307"/>
      <c r="CP1806" s="307"/>
      <c r="CQ1806" s="307"/>
      <c r="CR1806" s="307"/>
      <c r="CS1806" s="307"/>
      <c r="CT1806" s="307"/>
      <c r="CU1806" s="307"/>
      <c r="CV1806" s="307"/>
      <c r="CW1806" s="307"/>
      <c r="CX1806" s="307"/>
      <c r="CY1806" s="307"/>
      <c r="CZ1806" s="307"/>
      <c r="DA1806" s="307"/>
      <c r="DB1806" s="307"/>
      <c r="DC1806" s="307"/>
      <c r="DD1806" s="307"/>
      <c r="DE1806" s="307"/>
      <c r="DF1806" s="307"/>
      <c r="DG1806" s="307"/>
      <c r="DH1806" s="307"/>
      <c r="DI1806" s="390"/>
      <c r="DJ1806" s="390"/>
      <c r="DW1806" s="307"/>
      <c r="DX1806" s="307"/>
      <c r="DY1806" s="307"/>
      <c r="DZ1806" s="307"/>
      <c r="EA1806" s="307"/>
      <c r="EB1806" s="307"/>
      <c r="EC1806" s="307"/>
      <c r="ED1806" s="307"/>
      <c r="EE1806" s="307"/>
      <c r="EF1806" s="307"/>
      <c r="EG1806" s="307"/>
      <c r="EH1806" s="307"/>
      <c r="EI1806" s="307"/>
      <c r="EJ1806" s="307"/>
      <c r="EK1806" s="307"/>
      <c r="EL1806" s="307"/>
      <c r="EM1806" s="307"/>
      <c r="EN1806" s="307"/>
      <c r="EO1806" s="307"/>
      <c r="EP1806" s="307"/>
      <c r="EQ1806" s="307"/>
      <c r="ER1806" s="307"/>
      <c r="ES1806" s="307"/>
      <c r="ET1806" s="307"/>
      <c r="EU1806" s="390"/>
      <c r="EV1806" s="390"/>
      <c r="FI1806" s="307"/>
      <c r="FJ1806" s="307"/>
      <c r="FK1806" s="307"/>
      <c r="FL1806" s="307"/>
      <c r="FM1806" s="307"/>
      <c r="FN1806" s="307"/>
      <c r="FO1806" s="307"/>
      <c r="FP1806" s="307"/>
      <c r="FQ1806" s="307"/>
      <c r="FR1806" s="307"/>
      <c r="FS1806" s="307"/>
      <c r="FT1806" s="307"/>
      <c r="FU1806" s="307"/>
      <c r="FV1806" s="307"/>
      <c r="FW1806" s="307"/>
      <c r="FX1806" s="307"/>
      <c r="FY1806" s="307"/>
      <c r="FZ1806" s="307"/>
      <c r="GA1806" s="307"/>
      <c r="GB1806" s="307"/>
      <c r="GC1806" s="307"/>
      <c r="GD1806" s="307"/>
      <c r="GE1806" s="307"/>
      <c r="GF1806" s="307"/>
      <c r="GG1806" s="307"/>
      <c r="GH1806" s="307"/>
      <c r="GI1806" s="307"/>
      <c r="GJ1806" s="307"/>
      <c r="GK1806" s="307"/>
    </row>
    <row r="1807" spans="14:193" ht="15" customHeight="1">
      <c r="N1807" s="410"/>
      <c r="O1807" s="410"/>
      <c r="P1807" s="410"/>
      <c r="Q1807" s="410"/>
      <c r="R1807" s="410"/>
      <c r="S1807" s="410"/>
      <c r="T1807" s="410"/>
      <c r="U1807" s="410"/>
      <c r="V1807" s="56"/>
      <c r="W1807" s="56"/>
      <c r="X1807" s="56"/>
      <c r="Y1807" s="56"/>
      <c r="Z1807" s="56"/>
      <c r="AA1807" s="56"/>
      <c r="AB1807" s="56"/>
      <c r="AC1807" s="56"/>
      <c r="AD1807" s="56"/>
      <c r="AE1807" s="56"/>
      <c r="AF1807" s="56"/>
      <c r="BO1807" s="56"/>
      <c r="BP1807" s="56"/>
      <c r="CB1807" s="307"/>
      <c r="CC1807" s="307"/>
      <c r="CD1807" s="307"/>
      <c r="CE1807" s="307"/>
      <c r="CF1807" s="307"/>
      <c r="CG1807" s="307"/>
      <c r="CH1807" s="307"/>
      <c r="CI1807" s="307"/>
      <c r="CJ1807" s="307"/>
      <c r="CK1807" s="307"/>
      <c r="CL1807" s="307"/>
      <c r="CM1807" s="307"/>
      <c r="CN1807" s="307"/>
      <c r="CO1807" s="307"/>
      <c r="CP1807" s="307"/>
      <c r="CQ1807" s="307"/>
      <c r="CR1807" s="307"/>
      <c r="CS1807" s="307"/>
      <c r="CT1807" s="307"/>
      <c r="CU1807" s="307"/>
      <c r="CV1807" s="307"/>
      <c r="CW1807" s="307"/>
      <c r="CX1807" s="307"/>
      <c r="CY1807" s="307"/>
      <c r="CZ1807" s="307"/>
      <c r="DA1807" s="307"/>
      <c r="DB1807" s="307"/>
      <c r="DC1807" s="307"/>
      <c r="DD1807" s="307"/>
      <c r="DE1807" s="307"/>
      <c r="DF1807" s="307"/>
      <c r="DG1807" s="307"/>
      <c r="DH1807" s="307"/>
      <c r="DI1807" s="390"/>
      <c r="DJ1807" s="390"/>
      <c r="DW1807" s="307"/>
      <c r="DX1807" s="307"/>
      <c r="DY1807" s="307"/>
      <c r="DZ1807" s="307"/>
      <c r="EA1807" s="307"/>
      <c r="EB1807" s="307"/>
      <c r="EC1807" s="307"/>
      <c r="ED1807" s="307"/>
      <c r="EE1807" s="307"/>
      <c r="EF1807" s="307"/>
      <c r="EG1807" s="307"/>
      <c r="EH1807" s="307"/>
      <c r="EI1807" s="307"/>
      <c r="EJ1807" s="307"/>
      <c r="EK1807" s="307"/>
      <c r="EL1807" s="307"/>
      <c r="EM1807" s="307"/>
      <c r="EN1807" s="307"/>
      <c r="EO1807" s="307"/>
      <c r="EP1807" s="307"/>
      <c r="EQ1807" s="307"/>
      <c r="ER1807" s="307"/>
      <c r="ES1807" s="307"/>
      <c r="ET1807" s="307"/>
      <c r="EU1807" s="390"/>
      <c r="EV1807" s="390"/>
      <c r="FI1807" s="307"/>
      <c r="FJ1807" s="307"/>
      <c r="FK1807" s="307"/>
      <c r="FL1807" s="307"/>
      <c r="FM1807" s="307"/>
      <c r="FN1807" s="307"/>
      <c r="FO1807" s="307"/>
      <c r="FP1807" s="307"/>
      <c r="FQ1807" s="307"/>
      <c r="FR1807" s="307"/>
      <c r="FS1807" s="307"/>
      <c r="FT1807" s="307"/>
      <c r="FU1807" s="307"/>
      <c r="FV1807" s="307"/>
      <c r="FW1807" s="307"/>
      <c r="FX1807" s="307"/>
      <c r="FY1807" s="307"/>
      <c r="FZ1807" s="307"/>
      <c r="GA1807" s="307"/>
      <c r="GB1807" s="307"/>
      <c r="GC1807" s="307"/>
      <c r="GD1807" s="307"/>
      <c r="GE1807" s="307"/>
      <c r="GF1807" s="307"/>
      <c r="GG1807" s="307"/>
      <c r="GH1807" s="307"/>
      <c r="GI1807" s="307"/>
      <c r="GJ1807" s="307"/>
      <c r="GK1807" s="307"/>
    </row>
    <row r="1808" spans="14:193" ht="15" customHeight="1">
      <c r="N1808" s="410"/>
      <c r="O1808" s="410"/>
      <c r="P1808" s="410"/>
      <c r="Q1808" s="410"/>
      <c r="R1808" s="410"/>
      <c r="S1808" s="410"/>
      <c r="T1808" s="410"/>
      <c r="U1808" s="410"/>
      <c r="V1808" s="56"/>
      <c r="W1808" s="56"/>
      <c r="X1808" s="56"/>
      <c r="Y1808" s="56"/>
      <c r="Z1808" s="56"/>
      <c r="AA1808" s="56"/>
      <c r="AB1808" s="56"/>
      <c r="AC1808" s="56"/>
      <c r="AD1808" s="56"/>
      <c r="AE1808" s="56"/>
      <c r="AF1808" s="56"/>
      <c r="BO1808" s="56"/>
      <c r="BP1808" s="56"/>
      <c r="CB1808" s="307"/>
      <c r="CC1808" s="307"/>
      <c r="CD1808" s="307"/>
      <c r="CE1808" s="307"/>
      <c r="CF1808" s="307"/>
      <c r="CG1808" s="307"/>
      <c r="CH1808" s="307"/>
      <c r="CI1808" s="307"/>
      <c r="CJ1808" s="307"/>
      <c r="CK1808" s="307"/>
      <c r="CL1808" s="307"/>
      <c r="CM1808" s="307"/>
      <c r="CN1808" s="307"/>
      <c r="CO1808" s="307"/>
      <c r="CP1808" s="307"/>
      <c r="CQ1808" s="307"/>
      <c r="CR1808" s="307"/>
      <c r="CS1808" s="307"/>
      <c r="CT1808" s="307"/>
      <c r="CU1808" s="307"/>
      <c r="CV1808" s="307"/>
      <c r="CW1808" s="307"/>
      <c r="CX1808" s="307"/>
      <c r="CY1808" s="307"/>
      <c r="CZ1808" s="307"/>
      <c r="DA1808" s="307"/>
      <c r="DB1808" s="307"/>
      <c r="DC1808" s="307"/>
      <c r="DD1808" s="307"/>
      <c r="DE1808" s="307"/>
      <c r="DF1808" s="307"/>
      <c r="DG1808" s="307"/>
      <c r="DH1808" s="307"/>
      <c r="DI1808" s="390"/>
      <c r="DJ1808" s="390"/>
      <c r="DW1808" s="307"/>
      <c r="DX1808" s="307"/>
      <c r="DY1808" s="307"/>
      <c r="DZ1808" s="307"/>
      <c r="EA1808" s="307"/>
      <c r="EB1808" s="307"/>
      <c r="EC1808" s="307"/>
      <c r="ED1808" s="307"/>
      <c r="EE1808" s="307"/>
      <c r="EF1808" s="307"/>
      <c r="EG1808" s="307"/>
      <c r="EH1808" s="307"/>
      <c r="EI1808" s="307"/>
      <c r="EJ1808" s="307"/>
      <c r="EK1808" s="307"/>
      <c r="EL1808" s="307"/>
      <c r="EM1808" s="307"/>
      <c r="EN1808" s="307"/>
      <c r="EO1808" s="307"/>
      <c r="EP1808" s="307"/>
      <c r="EQ1808" s="307"/>
      <c r="ER1808" s="307"/>
      <c r="ES1808" s="307"/>
      <c r="ET1808" s="307"/>
      <c r="EU1808" s="390"/>
      <c r="EV1808" s="390"/>
      <c r="FI1808" s="307"/>
      <c r="FJ1808" s="307"/>
      <c r="FK1808" s="307"/>
      <c r="FL1808" s="307"/>
      <c r="FM1808" s="307"/>
      <c r="FN1808" s="307"/>
      <c r="FO1808" s="307"/>
      <c r="FP1808" s="307"/>
      <c r="FQ1808" s="307"/>
      <c r="FR1808" s="307"/>
      <c r="FS1808" s="307"/>
      <c r="FT1808" s="307"/>
      <c r="FU1808" s="307"/>
      <c r="FV1808" s="307"/>
      <c r="FW1808" s="307"/>
      <c r="FX1808" s="307"/>
      <c r="FY1808" s="307"/>
      <c r="FZ1808" s="307"/>
      <c r="GA1808" s="307"/>
      <c r="GB1808" s="307"/>
      <c r="GC1808" s="307"/>
      <c r="GD1808" s="307"/>
      <c r="GE1808" s="307"/>
      <c r="GF1808" s="307"/>
      <c r="GG1808" s="307"/>
      <c r="GH1808" s="307"/>
      <c r="GI1808" s="307"/>
      <c r="GJ1808" s="307"/>
      <c r="GK1808" s="307"/>
    </row>
    <row r="1809" spans="14:193" ht="15" customHeight="1">
      <c r="N1809" s="410"/>
      <c r="O1809" s="410"/>
      <c r="P1809" s="410"/>
      <c r="Q1809" s="410"/>
      <c r="R1809" s="410"/>
      <c r="S1809" s="410"/>
      <c r="T1809" s="410"/>
      <c r="U1809" s="410"/>
      <c r="V1809" s="56"/>
      <c r="W1809" s="56"/>
      <c r="X1809" s="56"/>
      <c r="Y1809" s="56"/>
      <c r="Z1809" s="56"/>
      <c r="AA1809" s="56"/>
      <c r="AB1809" s="56"/>
      <c r="AC1809" s="56"/>
      <c r="AD1809" s="56"/>
      <c r="AE1809" s="56"/>
      <c r="AF1809" s="56"/>
      <c r="BO1809" s="56"/>
      <c r="BP1809" s="56"/>
      <c r="CB1809" s="307"/>
      <c r="CC1809" s="307"/>
      <c r="CD1809" s="307"/>
      <c r="CE1809" s="307"/>
      <c r="CF1809" s="307"/>
      <c r="CG1809" s="307"/>
      <c r="CH1809" s="307"/>
      <c r="CI1809" s="307"/>
      <c r="CJ1809" s="307"/>
      <c r="CK1809" s="307"/>
      <c r="CL1809" s="307"/>
      <c r="CM1809" s="307"/>
      <c r="CN1809" s="307"/>
      <c r="CO1809" s="307"/>
      <c r="CP1809" s="307"/>
      <c r="CQ1809" s="307"/>
      <c r="CR1809" s="307"/>
      <c r="CS1809" s="307"/>
      <c r="CT1809" s="307"/>
      <c r="CU1809" s="307"/>
      <c r="CV1809" s="307"/>
      <c r="CW1809" s="307"/>
      <c r="CX1809" s="307"/>
      <c r="CY1809" s="307"/>
      <c r="CZ1809" s="307"/>
      <c r="DA1809" s="307"/>
      <c r="DB1809" s="307"/>
      <c r="DC1809" s="307"/>
      <c r="DD1809" s="307"/>
      <c r="DE1809" s="307"/>
      <c r="DF1809" s="307"/>
      <c r="DG1809" s="307"/>
      <c r="DH1809" s="307"/>
      <c r="DI1809" s="390"/>
      <c r="DJ1809" s="390"/>
      <c r="DW1809" s="307"/>
      <c r="DX1809" s="307"/>
      <c r="DY1809" s="307"/>
      <c r="DZ1809" s="307"/>
      <c r="EA1809" s="307"/>
      <c r="EB1809" s="307"/>
      <c r="EC1809" s="307"/>
      <c r="ED1809" s="307"/>
      <c r="EE1809" s="307"/>
      <c r="EF1809" s="307"/>
      <c r="EG1809" s="307"/>
      <c r="EH1809" s="307"/>
      <c r="EI1809" s="307"/>
      <c r="EJ1809" s="307"/>
      <c r="EK1809" s="307"/>
      <c r="EL1809" s="307"/>
      <c r="EM1809" s="307"/>
      <c r="EN1809" s="307"/>
      <c r="EO1809" s="307"/>
      <c r="EP1809" s="307"/>
      <c r="EQ1809" s="307"/>
      <c r="ER1809" s="307"/>
      <c r="ES1809" s="307"/>
      <c r="ET1809" s="307"/>
      <c r="EU1809" s="390"/>
      <c r="EV1809" s="390"/>
      <c r="FI1809" s="307"/>
      <c r="FJ1809" s="307"/>
      <c r="FK1809" s="307"/>
      <c r="FL1809" s="307"/>
      <c r="FM1809" s="307"/>
      <c r="FN1809" s="307"/>
      <c r="FO1809" s="307"/>
      <c r="FP1809" s="307"/>
      <c r="FQ1809" s="307"/>
      <c r="FR1809" s="307"/>
      <c r="FS1809" s="307"/>
      <c r="FT1809" s="307"/>
      <c r="FU1809" s="307"/>
      <c r="FV1809" s="307"/>
      <c r="FW1809" s="307"/>
      <c r="FX1809" s="307"/>
      <c r="FY1809" s="307"/>
      <c r="FZ1809" s="307"/>
      <c r="GA1809" s="307"/>
      <c r="GB1809" s="307"/>
      <c r="GC1809" s="307"/>
      <c r="GD1809" s="307"/>
      <c r="GE1809" s="307"/>
      <c r="GF1809" s="307"/>
      <c r="GG1809" s="307"/>
      <c r="GH1809" s="307"/>
      <c r="GI1809" s="307"/>
      <c r="GJ1809" s="307"/>
      <c r="GK1809" s="307"/>
    </row>
    <row r="1810" spans="14:193" ht="15" customHeight="1">
      <c r="N1810" s="410"/>
      <c r="O1810" s="410"/>
      <c r="P1810" s="410"/>
      <c r="Q1810" s="410"/>
      <c r="R1810" s="410"/>
      <c r="S1810" s="410"/>
      <c r="T1810" s="410"/>
      <c r="U1810" s="410"/>
      <c r="V1810" s="56"/>
      <c r="W1810" s="56"/>
      <c r="X1810" s="56"/>
      <c r="Y1810" s="56"/>
      <c r="Z1810" s="56"/>
      <c r="AA1810" s="56"/>
      <c r="AB1810" s="56"/>
      <c r="AC1810" s="56"/>
      <c r="AD1810" s="56"/>
      <c r="AE1810" s="56"/>
      <c r="AF1810" s="56"/>
      <c r="BO1810" s="56"/>
      <c r="BP1810" s="56"/>
      <c r="CB1810" s="307"/>
      <c r="CC1810" s="307"/>
      <c r="CD1810" s="307"/>
      <c r="CE1810" s="307"/>
      <c r="CF1810" s="307"/>
      <c r="CG1810" s="307"/>
      <c r="CH1810" s="307"/>
      <c r="CI1810" s="307"/>
      <c r="CJ1810" s="307"/>
      <c r="CK1810" s="307"/>
      <c r="CL1810" s="307"/>
      <c r="CM1810" s="307"/>
      <c r="CN1810" s="307"/>
      <c r="CO1810" s="307"/>
      <c r="CP1810" s="307"/>
      <c r="CQ1810" s="307"/>
      <c r="CR1810" s="307"/>
      <c r="CS1810" s="307"/>
      <c r="CT1810" s="307"/>
      <c r="CU1810" s="307"/>
      <c r="CV1810" s="307"/>
      <c r="CW1810" s="307"/>
      <c r="CX1810" s="307"/>
      <c r="CY1810" s="307"/>
      <c r="CZ1810" s="307"/>
      <c r="DA1810" s="307"/>
      <c r="DB1810" s="307"/>
      <c r="DC1810" s="307"/>
      <c r="DD1810" s="307"/>
      <c r="DE1810" s="307"/>
      <c r="DF1810" s="307"/>
      <c r="DG1810" s="307"/>
      <c r="DH1810" s="307"/>
      <c r="DI1810" s="390"/>
      <c r="DJ1810" s="390"/>
      <c r="DW1810" s="307"/>
      <c r="DX1810" s="307"/>
      <c r="DY1810" s="307"/>
      <c r="DZ1810" s="307"/>
      <c r="EA1810" s="307"/>
      <c r="EB1810" s="307"/>
      <c r="EC1810" s="307"/>
      <c r="ED1810" s="307"/>
      <c r="EE1810" s="307"/>
      <c r="EF1810" s="307"/>
      <c r="EG1810" s="307"/>
      <c r="EH1810" s="307"/>
      <c r="EI1810" s="307"/>
      <c r="EJ1810" s="307"/>
      <c r="EK1810" s="307"/>
      <c r="EL1810" s="307"/>
      <c r="EM1810" s="307"/>
      <c r="EN1810" s="307"/>
      <c r="EO1810" s="307"/>
      <c r="EP1810" s="307"/>
      <c r="EQ1810" s="307"/>
      <c r="ER1810" s="307"/>
      <c r="ES1810" s="307"/>
      <c r="ET1810" s="307"/>
      <c r="EU1810" s="390"/>
      <c r="EV1810" s="390"/>
      <c r="FI1810" s="307"/>
      <c r="FJ1810" s="307"/>
      <c r="FK1810" s="307"/>
      <c r="FL1810" s="307"/>
      <c r="FM1810" s="307"/>
      <c r="FN1810" s="307"/>
      <c r="FO1810" s="307"/>
      <c r="FP1810" s="307"/>
      <c r="FQ1810" s="307"/>
      <c r="FR1810" s="307"/>
      <c r="FS1810" s="307"/>
      <c r="FT1810" s="307"/>
      <c r="FU1810" s="307"/>
      <c r="FV1810" s="307"/>
      <c r="FW1810" s="307"/>
      <c r="FX1810" s="307"/>
      <c r="FY1810" s="307"/>
      <c r="FZ1810" s="307"/>
      <c r="GA1810" s="307"/>
      <c r="GB1810" s="307"/>
      <c r="GC1810" s="307"/>
      <c r="GD1810" s="307"/>
      <c r="GE1810" s="307"/>
      <c r="GF1810" s="307"/>
      <c r="GG1810" s="307"/>
      <c r="GH1810" s="307"/>
      <c r="GI1810" s="307"/>
      <c r="GJ1810" s="307"/>
      <c r="GK1810" s="307"/>
    </row>
    <row r="1811" spans="14:193" ht="15" customHeight="1">
      <c r="N1811" s="410"/>
      <c r="O1811" s="410"/>
      <c r="P1811" s="410"/>
      <c r="Q1811" s="410"/>
      <c r="R1811" s="410"/>
      <c r="S1811" s="410"/>
      <c r="T1811" s="410"/>
      <c r="U1811" s="410"/>
      <c r="V1811" s="56"/>
      <c r="W1811" s="56"/>
      <c r="X1811" s="56"/>
      <c r="Y1811" s="56"/>
      <c r="Z1811" s="56"/>
      <c r="AA1811" s="56"/>
      <c r="AB1811" s="56"/>
      <c r="AC1811" s="56"/>
      <c r="AD1811" s="56"/>
      <c r="AE1811" s="56"/>
      <c r="AF1811" s="56"/>
      <c r="BO1811" s="56"/>
      <c r="BP1811" s="56"/>
      <c r="CB1811" s="307"/>
      <c r="CC1811" s="307"/>
      <c r="CD1811" s="307"/>
      <c r="CE1811" s="307"/>
      <c r="CF1811" s="307"/>
      <c r="CG1811" s="307"/>
      <c r="CH1811" s="307"/>
      <c r="CI1811" s="307"/>
      <c r="CJ1811" s="307"/>
      <c r="CK1811" s="307"/>
      <c r="CL1811" s="307"/>
      <c r="CM1811" s="307"/>
      <c r="CN1811" s="307"/>
      <c r="CO1811" s="307"/>
      <c r="CP1811" s="307"/>
      <c r="CQ1811" s="307"/>
      <c r="CR1811" s="307"/>
      <c r="CS1811" s="307"/>
      <c r="CT1811" s="307"/>
      <c r="CU1811" s="307"/>
      <c r="CV1811" s="307"/>
      <c r="CW1811" s="307"/>
      <c r="CX1811" s="307"/>
      <c r="CY1811" s="307"/>
      <c r="CZ1811" s="307"/>
      <c r="DA1811" s="307"/>
      <c r="DB1811" s="307"/>
      <c r="DC1811" s="307"/>
      <c r="DD1811" s="307"/>
      <c r="DE1811" s="307"/>
      <c r="DF1811" s="307"/>
      <c r="DG1811" s="307"/>
      <c r="DH1811" s="307"/>
      <c r="DI1811" s="390"/>
      <c r="DJ1811" s="390"/>
      <c r="DW1811" s="307"/>
      <c r="DX1811" s="307"/>
      <c r="DY1811" s="307"/>
      <c r="DZ1811" s="307"/>
      <c r="EA1811" s="307"/>
      <c r="EB1811" s="307"/>
      <c r="EC1811" s="307"/>
      <c r="ED1811" s="307"/>
      <c r="EE1811" s="307"/>
      <c r="EF1811" s="307"/>
      <c r="EG1811" s="307"/>
      <c r="EH1811" s="307"/>
      <c r="EI1811" s="307"/>
      <c r="EJ1811" s="307"/>
      <c r="EK1811" s="307"/>
      <c r="EL1811" s="307"/>
      <c r="EM1811" s="307"/>
      <c r="EN1811" s="307"/>
      <c r="EO1811" s="307"/>
      <c r="EP1811" s="307"/>
      <c r="EQ1811" s="307"/>
      <c r="ER1811" s="307"/>
      <c r="ES1811" s="307"/>
      <c r="ET1811" s="307"/>
      <c r="EU1811" s="390"/>
      <c r="EV1811" s="390"/>
      <c r="FI1811" s="307"/>
      <c r="FJ1811" s="307"/>
      <c r="FK1811" s="307"/>
      <c r="FL1811" s="307"/>
      <c r="FM1811" s="307"/>
      <c r="FN1811" s="307"/>
      <c r="FO1811" s="307"/>
      <c r="FP1811" s="307"/>
      <c r="FQ1811" s="307"/>
      <c r="FR1811" s="307"/>
      <c r="FS1811" s="307"/>
      <c r="FT1811" s="307"/>
      <c r="FU1811" s="307"/>
      <c r="FV1811" s="307"/>
      <c r="FW1811" s="307"/>
      <c r="FX1811" s="307"/>
      <c r="FY1811" s="307"/>
      <c r="FZ1811" s="307"/>
      <c r="GA1811" s="307"/>
      <c r="GB1811" s="307"/>
      <c r="GC1811" s="307"/>
      <c r="GD1811" s="307"/>
      <c r="GE1811" s="307"/>
      <c r="GF1811" s="307"/>
      <c r="GG1811" s="307"/>
      <c r="GH1811" s="307"/>
      <c r="GI1811" s="307"/>
      <c r="GJ1811" s="307"/>
      <c r="GK1811" s="307"/>
    </row>
    <row r="1812" spans="14:193" ht="15" customHeight="1">
      <c r="N1812" s="410"/>
      <c r="O1812" s="410"/>
      <c r="P1812" s="410"/>
      <c r="Q1812" s="410"/>
      <c r="R1812" s="410"/>
      <c r="S1812" s="410"/>
      <c r="T1812" s="410"/>
      <c r="U1812" s="410"/>
      <c r="V1812" s="56"/>
      <c r="W1812" s="56"/>
      <c r="X1812" s="56"/>
      <c r="Y1812" s="56"/>
      <c r="Z1812" s="56"/>
      <c r="AA1812" s="56"/>
      <c r="AB1812" s="56"/>
      <c r="AC1812" s="56"/>
      <c r="AD1812" s="56"/>
      <c r="AE1812" s="56"/>
      <c r="AF1812" s="56"/>
      <c r="BO1812" s="56"/>
      <c r="BP1812" s="56"/>
      <c r="CB1812" s="307"/>
      <c r="CC1812" s="307"/>
      <c r="CD1812" s="307"/>
      <c r="CE1812" s="307"/>
      <c r="CF1812" s="307"/>
      <c r="CG1812" s="307"/>
      <c r="CH1812" s="307"/>
      <c r="CI1812" s="307"/>
      <c r="CJ1812" s="307"/>
      <c r="CK1812" s="307"/>
      <c r="CL1812" s="307"/>
      <c r="CM1812" s="307"/>
      <c r="CN1812" s="307"/>
      <c r="CO1812" s="307"/>
      <c r="CP1812" s="307"/>
      <c r="CQ1812" s="307"/>
      <c r="CR1812" s="307"/>
      <c r="CS1812" s="307"/>
      <c r="CT1812" s="307"/>
      <c r="CU1812" s="307"/>
      <c r="CV1812" s="307"/>
      <c r="CW1812" s="307"/>
      <c r="CX1812" s="307"/>
      <c r="CY1812" s="307"/>
      <c r="CZ1812" s="307"/>
      <c r="DA1812" s="307"/>
      <c r="DB1812" s="307"/>
      <c r="DC1812" s="307"/>
      <c r="DD1812" s="307"/>
      <c r="DE1812" s="307"/>
      <c r="DF1812" s="307"/>
      <c r="DG1812" s="307"/>
      <c r="DH1812" s="307"/>
      <c r="DI1812" s="390"/>
      <c r="DJ1812" s="390"/>
      <c r="DW1812" s="307"/>
      <c r="DX1812" s="307"/>
      <c r="DY1812" s="307"/>
      <c r="DZ1812" s="307"/>
      <c r="EA1812" s="307"/>
      <c r="EB1812" s="307"/>
      <c r="EC1812" s="307"/>
      <c r="ED1812" s="307"/>
      <c r="EE1812" s="307"/>
      <c r="EF1812" s="307"/>
      <c r="EG1812" s="307"/>
      <c r="EH1812" s="307"/>
      <c r="EI1812" s="307"/>
      <c r="EJ1812" s="307"/>
      <c r="EK1812" s="307"/>
      <c r="EL1812" s="307"/>
      <c r="EM1812" s="307"/>
      <c r="EN1812" s="307"/>
      <c r="EO1812" s="307"/>
      <c r="EP1812" s="307"/>
      <c r="EQ1812" s="307"/>
      <c r="ER1812" s="307"/>
      <c r="ES1812" s="307"/>
      <c r="ET1812" s="307"/>
      <c r="EU1812" s="390"/>
      <c r="EV1812" s="390"/>
      <c r="FI1812" s="307"/>
      <c r="FJ1812" s="307"/>
      <c r="FK1812" s="307"/>
      <c r="FL1812" s="307"/>
      <c r="FM1812" s="307"/>
      <c r="FN1812" s="307"/>
      <c r="FO1812" s="307"/>
      <c r="FP1812" s="307"/>
      <c r="FQ1812" s="307"/>
      <c r="FR1812" s="307"/>
      <c r="FS1812" s="307"/>
      <c r="FT1812" s="307"/>
      <c r="FU1812" s="307"/>
      <c r="FV1812" s="307"/>
      <c r="FW1812" s="307"/>
      <c r="FX1812" s="307"/>
      <c r="FY1812" s="307"/>
      <c r="FZ1812" s="307"/>
      <c r="GA1812" s="307"/>
      <c r="GB1812" s="307"/>
      <c r="GC1812" s="307"/>
      <c r="GD1812" s="307"/>
      <c r="GE1812" s="307"/>
      <c r="GF1812" s="307"/>
      <c r="GG1812" s="307"/>
      <c r="GH1812" s="307"/>
      <c r="GI1812" s="307"/>
      <c r="GJ1812" s="307"/>
      <c r="GK1812" s="307"/>
    </row>
    <row r="1813" spans="14:193" ht="15" customHeight="1">
      <c r="N1813" s="410"/>
      <c r="O1813" s="410"/>
      <c r="P1813" s="410"/>
      <c r="Q1813" s="410"/>
      <c r="R1813" s="410"/>
      <c r="S1813" s="410"/>
      <c r="T1813" s="410"/>
      <c r="U1813" s="410"/>
      <c r="V1813" s="56"/>
      <c r="W1813" s="56"/>
      <c r="X1813" s="56"/>
      <c r="Y1813" s="56"/>
      <c r="Z1813" s="56"/>
      <c r="AA1813" s="56"/>
      <c r="AB1813" s="56"/>
      <c r="AC1813" s="56"/>
      <c r="AD1813" s="56"/>
      <c r="AE1813" s="56"/>
      <c r="AF1813" s="56"/>
      <c r="BO1813" s="56"/>
      <c r="BP1813" s="56"/>
      <c r="CB1813" s="307"/>
      <c r="CC1813" s="307"/>
      <c r="CD1813" s="307"/>
      <c r="CE1813" s="307"/>
      <c r="CF1813" s="307"/>
      <c r="CG1813" s="307"/>
      <c r="CH1813" s="307"/>
      <c r="CI1813" s="307"/>
      <c r="CJ1813" s="307"/>
      <c r="CK1813" s="307"/>
      <c r="CL1813" s="307"/>
      <c r="CM1813" s="307"/>
      <c r="CN1813" s="307"/>
      <c r="CO1813" s="307"/>
      <c r="CP1813" s="307"/>
      <c r="CQ1813" s="307"/>
      <c r="CR1813" s="307"/>
      <c r="CS1813" s="307"/>
      <c r="CT1813" s="307"/>
      <c r="CU1813" s="307"/>
      <c r="CV1813" s="307"/>
      <c r="CW1813" s="307"/>
      <c r="CX1813" s="307"/>
      <c r="CY1813" s="307"/>
      <c r="CZ1813" s="307"/>
      <c r="DA1813" s="307"/>
      <c r="DB1813" s="307"/>
      <c r="DC1813" s="307"/>
      <c r="DD1813" s="307"/>
      <c r="DE1813" s="307"/>
      <c r="DF1813" s="307"/>
      <c r="DG1813" s="307"/>
      <c r="DH1813" s="307"/>
      <c r="DI1813" s="390"/>
      <c r="DJ1813" s="390"/>
      <c r="DW1813" s="307"/>
      <c r="DX1813" s="307"/>
      <c r="DY1813" s="307"/>
      <c r="DZ1813" s="307"/>
      <c r="EA1813" s="307"/>
      <c r="EB1813" s="307"/>
      <c r="EC1813" s="307"/>
      <c r="ED1813" s="307"/>
      <c r="EE1813" s="307"/>
      <c r="EF1813" s="307"/>
      <c r="EG1813" s="307"/>
      <c r="EH1813" s="307"/>
      <c r="EI1813" s="307"/>
      <c r="EJ1813" s="307"/>
      <c r="EK1813" s="307"/>
      <c r="EL1813" s="307"/>
      <c r="EM1813" s="307"/>
      <c r="EN1813" s="307"/>
      <c r="EO1813" s="307"/>
      <c r="EP1813" s="307"/>
      <c r="EQ1813" s="307"/>
      <c r="ER1813" s="307"/>
      <c r="ES1813" s="307"/>
      <c r="ET1813" s="307"/>
      <c r="EU1813" s="390"/>
      <c r="EV1813" s="390"/>
      <c r="FI1813" s="307"/>
      <c r="FJ1813" s="307"/>
      <c r="FK1813" s="307"/>
      <c r="FL1813" s="307"/>
      <c r="FM1813" s="307"/>
      <c r="FN1813" s="307"/>
      <c r="FO1813" s="307"/>
      <c r="FP1813" s="307"/>
      <c r="FQ1813" s="307"/>
      <c r="FR1813" s="307"/>
      <c r="FS1813" s="307"/>
      <c r="FT1813" s="307"/>
      <c r="FU1813" s="307"/>
      <c r="FV1813" s="307"/>
      <c r="FW1813" s="307"/>
      <c r="FX1813" s="307"/>
      <c r="FY1813" s="307"/>
      <c r="FZ1813" s="307"/>
      <c r="GA1813" s="307"/>
      <c r="GB1813" s="307"/>
      <c r="GC1813" s="307"/>
      <c r="GD1813" s="307"/>
      <c r="GE1813" s="307"/>
      <c r="GF1813" s="307"/>
      <c r="GG1813" s="307"/>
      <c r="GH1813" s="307"/>
      <c r="GI1813" s="307"/>
      <c r="GJ1813" s="307"/>
      <c r="GK1813" s="307"/>
    </row>
    <row r="1814" spans="14:193" ht="15" customHeight="1">
      <c r="N1814" s="410"/>
      <c r="O1814" s="410"/>
      <c r="P1814" s="410"/>
      <c r="Q1814" s="410"/>
      <c r="R1814" s="410"/>
      <c r="S1814" s="410"/>
      <c r="T1814" s="410"/>
      <c r="U1814" s="410"/>
      <c r="V1814" s="56"/>
      <c r="W1814" s="56"/>
      <c r="X1814" s="56"/>
      <c r="Y1814" s="56"/>
      <c r="Z1814" s="56"/>
      <c r="AA1814" s="56"/>
      <c r="AB1814" s="56"/>
      <c r="AC1814" s="56"/>
      <c r="AD1814" s="56"/>
      <c r="AE1814" s="56"/>
      <c r="AF1814" s="56"/>
      <c r="BO1814" s="56"/>
      <c r="BP1814" s="56"/>
      <c r="CB1814" s="307"/>
      <c r="CC1814" s="307"/>
      <c r="CD1814" s="307"/>
      <c r="CE1814" s="307"/>
      <c r="CF1814" s="307"/>
      <c r="CG1814" s="307"/>
      <c r="CH1814" s="307"/>
      <c r="CI1814" s="307"/>
      <c r="CJ1814" s="307"/>
      <c r="CK1814" s="307"/>
      <c r="CL1814" s="307"/>
      <c r="CM1814" s="307"/>
      <c r="CN1814" s="307"/>
      <c r="CO1814" s="307"/>
      <c r="CP1814" s="307"/>
      <c r="CQ1814" s="307"/>
      <c r="CR1814" s="307"/>
      <c r="CS1814" s="307"/>
      <c r="CT1814" s="307"/>
      <c r="CU1814" s="307"/>
      <c r="CV1814" s="307"/>
      <c r="CW1814" s="307"/>
      <c r="CX1814" s="307"/>
      <c r="CY1814" s="307"/>
      <c r="CZ1814" s="307"/>
      <c r="DA1814" s="307"/>
      <c r="DB1814" s="307"/>
      <c r="DC1814" s="307"/>
      <c r="DD1814" s="307"/>
      <c r="DE1814" s="307"/>
      <c r="DF1814" s="307"/>
      <c r="DG1814" s="307"/>
      <c r="DH1814" s="307"/>
      <c r="DI1814" s="390"/>
      <c r="DJ1814" s="390"/>
      <c r="DW1814" s="307"/>
      <c r="DX1814" s="307"/>
      <c r="DY1814" s="307"/>
      <c r="DZ1814" s="307"/>
      <c r="EA1814" s="307"/>
      <c r="EB1814" s="307"/>
      <c r="EC1814" s="307"/>
      <c r="ED1814" s="307"/>
      <c r="EE1814" s="307"/>
      <c r="EF1814" s="307"/>
      <c r="EG1814" s="307"/>
      <c r="EH1814" s="307"/>
      <c r="EI1814" s="307"/>
      <c r="EJ1814" s="307"/>
      <c r="EK1814" s="307"/>
      <c r="EL1814" s="307"/>
      <c r="EM1814" s="307"/>
      <c r="EN1814" s="307"/>
      <c r="EO1814" s="307"/>
      <c r="EP1814" s="307"/>
      <c r="EQ1814" s="307"/>
      <c r="ER1814" s="307"/>
      <c r="ES1814" s="307"/>
      <c r="ET1814" s="307"/>
      <c r="EU1814" s="390"/>
      <c r="EV1814" s="390"/>
      <c r="FI1814" s="307"/>
      <c r="FJ1814" s="307"/>
      <c r="FK1814" s="307"/>
      <c r="FL1814" s="307"/>
      <c r="FM1814" s="307"/>
      <c r="FN1814" s="307"/>
      <c r="FO1814" s="307"/>
      <c r="FP1814" s="307"/>
      <c r="FQ1814" s="307"/>
      <c r="FR1814" s="307"/>
      <c r="FS1814" s="307"/>
      <c r="FT1814" s="307"/>
      <c r="FU1814" s="307"/>
      <c r="FV1814" s="307"/>
      <c r="FW1814" s="307"/>
      <c r="FX1814" s="307"/>
      <c r="FY1814" s="307"/>
      <c r="FZ1814" s="307"/>
      <c r="GA1814" s="307"/>
      <c r="GB1814" s="307"/>
      <c r="GC1814" s="307"/>
      <c r="GD1814" s="307"/>
      <c r="GE1814" s="307"/>
      <c r="GF1814" s="307"/>
      <c r="GG1814" s="307"/>
      <c r="GH1814" s="307"/>
      <c r="GI1814" s="307"/>
      <c r="GJ1814" s="307"/>
      <c r="GK1814" s="307"/>
    </row>
    <row r="1815" spans="14:193" ht="15" customHeight="1">
      <c r="N1815" s="410"/>
      <c r="O1815" s="410"/>
      <c r="P1815" s="410"/>
      <c r="Q1815" s="410"/>
      <c r="R1815" s="410"/>
      <c r="S1815" s="410"/>
      <c r="T1815" s="410"/>
      <c r="U1815" s="410"/>
      <c r="V1815" s="56"/>
      <c r="W1815" s="56"/>
      <c r="X1815" s="56"/>
      <c r="Y1815" s="56"/>
      <c r="Z1815" s="56"/>
      <c r="AA1815" s="56"/>
      <c r="AB1815" s="56"/>
      <c r="AC1815" s="56"/>
      <c r="AD1815" s="56"/>
      <c r="AE1815" s="56"/>
      <c r="AF1815" s="56"/>
      <c r="BO1815" s="56"/>
      <c r="BP1815" s="56"/>
      <c r="CB1815" s="307"/>
      <c r="CC1815" s="307"/>
      <c r="CD1815" s="307"/>
      <c r="CE1815" s="307"/>
      <c r="CF1815" s="307"/>
      <c r="CG1815" s="307"/>
      <c r="CH1815" s="307"/>
      <c r="CI1815" s="307"/>
      <c r="CJ1815" s="307"/>
      <c r="CK1815" s="307"/>
      <c r="CL1815" s="307"/>
      <c r="CM1815" s="307"/>
      <c r="CN1815" s="307"/>
      <c r="CO1815" s="307"/>
      <c r="CP1815" s="307"/>
      <c r="CQ1815" s="307"/>
      <c r="CR1815" s="307"/>
      <c r="CS1815" s="307"/>
      <c r="CT1815" s="307"/>
      <c r="CU1815" s="307"/>
      <c r="CV1815" s="307"/>
      <c r="CW1815" s="307"/>
      <c r="CX1815" s="307"/>
      <c r="CY1815" s="307"/>
      <c r="CZ1815" s="307"/>
      <c r="DA1815" s="307"/>
      <c r="DB1815" s="307"/>
      <c r="DC1815" s="307"/>
      <c r="DD1815" s="307"/>
      <c r="DE1815" s="307"/>
      <c r="DF1815" s="307"/>
      <c r="DG1815" s="307"/>
      <c r="DH1815" s="307"/>
      <c r="DI1815" s="390"/>
      <c r="DJ1815" s="390"/>
      <c r="DW1815" s="307"/>
      <c r="DX1815" s="307"/>
      <c r="DY1815" s="307"/>
      <c r="DZ1815" s="307"/>
      <c r="EA1815" s="307"/>
      <c r="EB1815" s="307"/>
      <c r="EC1815" s="307"/>
      <c r="ED1815" s="307"/>
      <c r="EE1815" s="307"/>
      <c r="EF1815" s="307"/>
      <c r="EG1815" s="307"/>
      <c r="EH1815" s="307"/>
      <c r="EI1815" s="307"/>
      <c r="EJ1815" s="307"/>
      <c r="EK1815" s="307"/>
      <c r="EL1815" s="307"/>
      <c r="EM1815" s="307"/>
      <c r="EN1815" s="307"/>
      <c r="EO1815" s="307"/>
      <c r="EP1815" s="307"/>
      <c r="EQ1815" s="307"/>
      <c r="ER1815" s="307"/>
      <c r="ES1815" s="307"/>
      <c r="ET1815" s="307"/>
      <c r="EU1815" s="390"/>
      <c r="EV1815" s="390"/>
      <c r="FI1815" s="307"/>
      <c r="FJ1815" s="307"/>
      <c r="FK1815" s="307"/>
      <c r="FL1815" s="307"/>
      <c r="FM1815" s="307"/>
      <c r="FN1815" s="307"/>
      <c r="FO1815" s="307"/>
      <c r="FP1815" s="307"/>
      <c r="FQ1815" s="307"/>
      <c r="FR1815" s="307"/>
      <c r="FS1815" s="307"/>
      <c r="FT1815" s="307"/>
      <c r="FU1815" s="307"/>
      <c r="FV1815" s="307"/>
      <c r="FW1815" s="307"/>
      <c r="FX1815" s="307"/>
      <c r="FY1815" s="307"/>
      <c r="FZ1815" s="307"/>
      <c r="GA1815" s="307"/>
      <c r="GB1815" s="307"/>
      <c r="GC1815" s="307"/>
      <c r="GD1815" s="307"/>
      <c r="GE1815" s="307"/>
      <c r="GF1815" s="307"/>
      <c r="GG1815" s="307"/>
      <c r="GH1815" s="307"/>
      <c r="GI1815" s="307"/>
      <c r="GJ1815" s="307"/>
      <c r="GK1815" s="307"/>
    </row>
    <row r="1816" spans="14:193" ht="15" customHeight="1">
      <c r="N1816" s="410"/>
      <c r="O1816" s="410"/>
      <c r="P1816" s="410"/>
      <c r="Q1816" s="410"/>
      <c r="R1816" s="410"/>
      <c r="S1816" s="410"/>
      <c r="T1816" s="410"/>
      <c r="U1816" s="410"/>
      <c r="V1816" s="56"/>
      <c r="W1816" s="56"/>
      <c r="X1816" s="56"/>
      <c r="Y1816" s="56"/>
      <c r="Z1816" s="56"/>
      <c r="AA1816" s="56"/>
      <c r="AB1816" s="56"/>
      <c r="AC1816" s="56"/>
      <c r="AD1816" s="56"/>
      <c r="AE1816" s="56"/>
      <c r="AF1816" s="56"/>
      <c r="BO1816" s="56"/>
      <c r="BP1816" s="56"/>
      <c r="CB1816" s="307"/>
      <c r="CC1816" s="307"/>
      <c r="CD1816" s="307"/>
      <c r="CE1816" s="307"/>
      <c r="CF1816" s="307"/>
      <c r="CG1816" s="307"/>
      <c r="CH1816" s="307"/>
      <c r="CI1816" s="307"/>
      <c r="CJ1816" s="307"/>
      <c r="CK1816" s="307"/>
      <c r="CL1816" s="307"/>
      <c r="CM1816" s="307"/>
      <c r="CN1816" s="307"/>
      <c r="CO1816" s="307"/>
      <c r="CP1816" s="307"/>
      <c r="CQ1816" s="307"/>
      <c r="CR1816" s="307"/>
      <c r="CS1816" s="307"/>
      <c r="CT1816" s="307"/>
      <c r="CU1816" s="307"/>
      <c r="CV1816" s="307"/>
      <c r="CW1816" s="307"/>
      <c r="CX1816" s="307"/>
      <c r="CY1816" s="307"/>
      <c r="CZ1816" s="307"/>
      <c r="DA1816" s="307"/>
      <c r="DB1816" s="307"/>
      <c r="DC1816" s="307"/>
      <c r="DD1816" s="307"/>
      <c r="DE1816" s="307"/>
      <c r="DF1816" s="307"/>
      <c r="DG1816" s="307"/>
      <c r="DH1816" s="307"/>
      <c r="DI1816" s="390"/>
      <c r="DJ1816" s="390"/>
      <c r="DW1816" s="307"/>
      <c r="DX1816" s="307"/>
      <c r="DY1816" s="307"/>
      <c r="DZ1816" s="307"/>
      <c r="EA1816" s="307"/>
      <c r="EB1816" s="307"/>
      <c r="EC1816" s="307"/>
      <c r="ED1816" s="307"/>
      <c r="EE1816" s="307"/>
      <c r="EF1816" s="307"/>
      <c r="EG1816" s="307"/>
      <c r="EH1816" s="307"/>
      <c r="EI1816" s="307"/>
      <c r="EJ1816" s="307"/>
      <c r="EK1816" s="307"/>
      <c r="EL1816" s="307"/>
      <c r="EM1816" s="307"/>
      <c r="EN1816" s="307"/>
      <c r="EO1816" s="307"/>
      <c r="EP1816" s="307"/>
      <c r="EQ1816" s="307"/>
      <c r="ER1816" s="307"/>
      <c r="ES1816" s="307"/>
      <c r="ET1816" s="307"/>
      <c r="EU1816" s="390"/>
      <c r="EV1816" s="390"/>
      <c r="FI1816" s="307"/>
      <c r="FJ1816" s="307"/>
      <c r="FK1816" s="307"/>
      <c r="FL1816" s="307"/>
      <c r="FM1816" s="307"/>
      <c r="FN1816" s="307"/>
      <c r="FO1816" s="307"/>
      <c r="FP1816" s="307"/>
      <c r="FQ1816" s="307"/>
      <c r="FR1816" s="307"/>
      <c r="FS1816" s="307"/>
      <c r="FT1816" s="307"/>
      <c r="FU1816" s="307"/>
      <c r="FV1816" s="307"/>
      <c r="FW1816" s="307"/>
      <c r="FX1816" s="307"/>
      <c r="FY1816" s="307"/>
      <c r="FZ1816" s="307"/>
      <c r="GA1816" s="307"/>
      <c r="GB1816" s="307"/>
      <c r="GC1816" s="307"/>
      <c r="GD1816" s="307"/>
      <c r="GE1816" s="307"/>
      <c r="GF1816" s="307"/>
      <c r="GG1816" s="307"/>
      <c r="GH1816" s="307"/>
      <c r="GI1816" s="307"/>
      <c r="GJ1816" s="307"/>
      <c r="GK1816" s="307"/>
    </row>
    <row r="1817" spans="14:193" ht="15" customHeight="1">
      <c r="N1817" s="410"/>
      <c r="O1817" s="410"/>
      <c r="P1817" s="410"/>
      <c r="Q1817" s="410"/>
      <c r="R1817" s="410"/>
      <c r="S1817" s="410"/>
      <c r="T1817" s="410"/>
      <c r="U1817" s="410"/>
      <c r="V1817" s="56"/>
      <c r="W1817" s="56"/>
      <c r="X1817" s="56"/>
      <c r="Y1817" s="56"/>
      <c r="Z1817" s="56"/>
      <c r="AA1817" s="56"/>
      <c r="AB1817" s="56"/>
      <c r="AC1817" s="56"/>
      <c r="AD1817" s="56"/>
      <c r="AE1817" s="56"/>
      <c r="AF1817" s="56"/>
      <c r="BO1817" s="56"/>
      <c r="BP1817" s="56"/>
      <c r="CB1817" s="307"/>
      <c r="CC1817" s="307"/>
      <c r="CD1817" s="307"/>
      <c r="CE1817" s="307"/>
      <c r="CF1817" s="307"/>
      <c r="CG1817" s="307"/>
      <c r="CH1817" s="307"/>
      <c r="CI1817" s="307"/>
      <c r="CJ1817" s="307"/>
      <c r="CK1817" s="307"/>
      <c r="CL1817" s="307"/>
      <c r="CM1817" s="307"/>
      <c r="CN1817" s="307"/>
      <c r="CO1817" s="307"/>
      <c r="CP1817" s="307"/>
      <c r="CQ1817" s="307"/>
      <c r="CR1817" s="307"/>
      <c r="CS1817" s="307"/>
      <c r="CT1817" s="307"/>
      <c r="CU1817" s="307"/>
      <c r="CV1817" s="307"/>
      <c r="CW1817" s="307"/>
      <c r="CX1817" s="307"/>
      <c r="CY1817" s="307"/>
      <c r="CZ1817" s="307"/>
      <c r="DA1817" s="307"/>
      <c r="DB1817" s="307"/>
      <c r="DC1817" s="307"/>
      <c r="DD1817" s="307"/>
      <c r="DE1817" s="307"/>
      <c r="DF1817" s="307"/>
      <c r="DG1817" s="307"/>
      <c r="DH1817" s="307"/>
      <c r="DI1817" s="390"/>
      <c r="DJ1817" s="390"/>
      <c r="DW1817" s="307"/>
      <c r="DX1817" s="307"/>
      <c r="DY1817" s="307"/>
      <c r="DZ1817" s="307"/>
      <c r="EA1817" s="307"/>
      <c r="EB1817" s="307"/>
      <c r="EC1817" s="307"/>
      <c r="ED1817" s="307"/>
      <c r="EE1817" s="307"/>
      <c r="EF1817" s="307"/>
      <c r="EG1817" s="307"/>
      <c r="EH1817" s="307"/>
      <c r="EI1817" s="307"/>
      <c r="EJ1817" s="307"/>
      <c r="EK1817" s="307"/>
      <c r="EL1817" s="307"/>
      <c r="EM1817" s="307"/>
      <c r="EN1817" s="307"/>
      <c r="EO1817" s="307"/>
      <c r="EP1817" s="307"/>
      <c r="EQ1817" s="307"/>
      <c r="ER1817" s="307"/>
      <c r="ES1817" s="307"/>
      <c r="ET1817" s="307"/>
      <c r="EU1817" s="390"/>
      <c r="EV1817" s="390"/>
      <c r="FI1817" s="307"/>
      <c r="FJ1817" s="307"/>
      <c r="FK1817" s="307"/>
      <c r="FL1817" s="307"/>
      <c r="FM1817" s="307"/>
      <c r="FN1817" s="307"/>
      <c r="FO1817" s="307"/>
      <c r="FP1817" s="307"/>
      <c r="FQ1817" s="307"/>
      <c r="FR1817" s="307"/>
      <c r="FS1817" s="307"/>
      <c r="FT1817" s="307"/>
      <c r="FU1817" s="307"/>
      <c r="FV1817" s="307"/>
      <c r="FW1817" s="307"/>
      <c r="FX1817" s="307"/>
      <c r="FY1817" s="307"/>
      <c r="FZ1817" s="307"/>
      <c r="GA1817" s="307"/>
      <c r="GB1817" s="307"/>
      <c r="GC1817" s="307"/>
      <c r="GD1817" s="307"/>
      <c r="GE1817" s="307"/>
      <c r="GF1817" s="307"/>
      <c r="GG1817" s="307"/>
      <c r="GH1817" s="307"/>
      <c r="GI1817" s="307"/>
      <c r="GJ1817" s="307"/>
      <c r="GK1817" s="307"/>
    </row>
    <row r="1818" spans="14:193" ht="15" customHeight="1">
      <c r="N1818" s="410"/>
      <c r="O1818" s="410"/>
      <c r="P1818" s="410"/>
      <c r="Q1818" s="410"/>
      <c r="R1818" s="410"/>
      <c r="S1818" s="410"/>
      <c r="T1818" s="410"/>
      <c r="U1818" s="410"/>
      <c r="V1818" s="56"/>
      <c r="W1818" s="56"/>
      <c r="X1818" s="56"/>
      <c r="Y1818" s="56"/>
      <c r="Z1818" s="56"/>
      <c r="AA1818" s="56"/>
      <c r="AB1818" s="56"/>
      <c r="AC1818" s="56"/>
      <c r="AD1818" s="56"/>
      <c r="AE1818" s="56"/>
      <c r="AF1818" s="56"/>
      <c r="BO1818" s="56"/>
      <c r="BP1818" s="56"/>
      <c r="CB1818" s="307"/>
      <c r="CC1818" s="307"/>
      <c r="CD1818" s="307"/>
      <c r="CE1818" s="307"/>
      <c r="CF1818" s="307"/>
      <c r="CG1818" s="307"/>
      <c r="CH1818" s="307"/>
      <c r="CI1818" s="307"/>
      <c r="CJ1818" s="307"/>
      <c r="CK1818" s="307"/>
      <c r="CL1818" s="307"/>
      <c r="CM1818" s="307"/>
      <c r="CN1818" s="307"/>
      <c r="CO1818" s="307"/>
      <c r="CP1818" s="307"/>
      <c r="CQ1818" s="307"/>
      <c r="CR1818" s="307"/>
      <c r="CS1818" s="307"/>
      <c r="CT1818" s="307"/>
      <c r="CU1818" s="307"/>
      <c r="CV1818" s="307"/>
      <c r="CW1818" s="307"/>
      <c r="CX1818" s="307"/>
      <c r="CY1818" s="307"/>
      <c r="CZ1818" s="307"/>
      <c r="DA1818" s="307"/>
      <c r="DB1818" s="307"/>
      <c r="DC1818" s="307"/>
      <c r="DD1818" s="307"/>
      <c r="DE1818" s="307"/>
      <c r="DF1818" s="307"/>
      <c r="DG1818" s="307"/>
      <c r="DH1818" s="307"/>
      <c r="DI1818" s="390"/>
      <c r="DJ1818" s="390"/>
      <c r="DW1818" s="307"/>
      <c r="DX1818" s="307"/>
      <c r="DY1818" s="307"/>
      <c r="DZ1818" s="307"/>
      <c r="EA1818" s="307"/>
      <c r="EB1818" s="307"/>
      <c r="EC1818" s="307"/>
      <c r="ED1818" s="307"/>
      <c r="EE1818" s="307"/>
      <c r="EF1818" s="307"/>
      <c r="EG1818" s="307"/>
      <c r="EH1818" s="307"/>
      <c r="EI1818" s="307"/>
      <c r="EJ1818" s="307"/>
      <c r="EK1818" s="307"/>
      <c r="EL1818" s="307"/>
      <c r="EM1818" s="307"/>
      <c r="EN1818" s="307"/>
      <c r="EO1818" s="307"/>
      <c r="EP1818" s="307"/>
      <c r="EQ1818" s="307"/>
      <c r="ER1818" s="307"/>
      <c r="ES1818" s="307"/>
      <c r="ET1818" s="307"/>
      <c r="EU1818" s="390"/>
      <c r="EV1818" s="390"/>
      <c r="FI1818" s="307"/>
      <c r="FJ1818" s="307"/>
      <c r="FK1818" s="307"/>
      <c r="FL1818" s="307"/>
      <c r="FM1818" s="307"/>
      <c r="FN1818" s="307"/>
      <c r="FO1818" s="307"/>
      <c r="FP1818" s="307"/>
      <c r="FQ1818" s="307"/>
      <c r="FR1818" s="307"/>
      <c r="FS1818" s="307"/>
      <c r="FT1818" s="307"/>
      <c r="FU1818" s="307"/>
      <c r="FV1818" s="307"/>
      <c r="FW1818" s="307"/>
      <c r="FX1818" s="307"/>
      <c r="FY1818" s="307"/>
      <c r="FZ1818" s="307"/>
      <c r="GA1818" s="307"/>
      <c r="GB1818" s="307"/>
      <c r="GC1818" s="307"/>
      <c r="GD1818" s="307"/>
      <c r="GE1818" s="307"/>
      <c r="GF1818" s="307"/>
      <c r="GG1818" s="307"/>
      <c r="GH1818" s="307"/>
      <c r="GI1818" s="307"/>
      <c r="GJ1818" s="307"/>
      <c r="GK1818" s="307"/>
    </row>
    <row r="1819" spans="14:193" ht="15" customHeight="1">
      <c r="N1819" s="410"/>
      <c r="O1819" s="410"/>
      <c r="P1819" s="410"/>
      <c r="Q1819" s="410"/>
      <c r="R1819" s="410"/>
      <c r="S1819" s="410"/>
      <c r="T1819" s="410"/>
      <c r="U1819" s="410"/>
      <c r="V1819" s="56"/>
      <c r="W1819" s="56"/>
      <c r="X1819" s="56"/>
      <c r="Y1819" s="56"/>
      <c r="Z1819" s="56"/>
      <c r="AA1819" s="56"/>
      <c r="AB1819" s="56"/>
      <c r="AC1819" s="56"/>
      <c r="AD1819" s="56"/>
      <c r="AE1819" s="56"/>
      <c r="AF1819" s="56"/>
      <c r="BO1819" s="56"/>
      <c r="BP1819" s="56"/>
      <c r="CB1819" s="307"/>
      <c r="CC1819" s="307"/>
      <c r="CD1819" s="307"/>
      <c r="CE1819" s="307"/>
      <c r="CF1819" s="307"/>
      <c r="CG1819" s="307"/>
      <c r="CH1819" s="307"/>
      <c r="CI1819" s="307"/>
      <c r="CJ1819" s="307"/>
      <c r="CK1819" s="307"/>
      <c r="CL1819" s="307"/>
      <c r="CM1819" s="307"/>
      <c r="CN1819" s="307"/>
      <c r="CO1819" s="307"/>
      <c r="CP1819" s="307"/>
      <c r="CQ1819" s="307"/>
      <c r="CR1819" s="307"/>
      <c r="CS1819" s="307"/>
      <c r="CT1819" s="307"/>
      <c r="CU1819" s="307"/>
      <c r="CV1819" s="307"/>
      <c r="CW1819" s="307"/>
      <c r="CX1819" s="307"/>
      <c r="CY1819" s="307"/>
      <c r="CZ1819" s="307"/>
      <c r="DA1819" s="307"/>
      <c r="DB1819" s="307"/>
      <c r="DC1819" s="307"/>
      <c r="DD1819" s="307"/>
      <c r="DE1819" s="307"/>
      <c r="DF1819" s="307"/>
      <c r="DG1819" s="307"/>
      <c r="DH1819" s="307"/>
      <c r="DI1819" s="390"/>
      <c r="DJ1819" s="390"/>
      <c r="DW1819" s="307"/>
      <c r="DX1819" s="307"/>
      <c r="DY1819" s="307"/>
      <c r="DZ1819" s="307"/>
      <c r="EA1819" s="307"/>
      <c r="EB1819" s="307"/>
      <c r="EC1819" s="307"/>
      <c r="ED1819" s="307"/>
      <c r="EE1819" s="307"/>
      <c r="EF1819" s="307"/>
      <c r="EG1819" s="307"/>
      <c r="EH1819" s="307"/>
      <c r="EI1819" s="307"/>
      <c r="EJ1819" s="307"/>
      <c r="EK1819" s="307"/>
      <c r="EL1819" s="307"/>
      <c r="EM1819" s="307"/>
      <c r="EN1819" s="307"/>
      <c r="EO1819" s="307"/>
      <c r="EP1819" s="307"/>
      <c r="EQ1819" s="307"/>
      <c r="ER1819" s="307"/>
      <c r="ES1819" s="307"/>
      <c r="ET1819" s="307"/>
      <c r="EU1819" s="390"/>
      <c r="EV1819" s="390"/>
      <c r="FI1819" s="307"/>
      <c r="FJ1819" s="307"/>
      <c r="FK1819" s="307"/>
      <c r="FL1819" s="307"/>
      <c r="FM1819" s="307"/>
      <c r="FN1819" s="307"/>
      <c r="FO1819" s="307"/>
      <c r="FP1819" s="307"/>
      <c r="FQ1819" s="307"/>
      <c r="FR1819" s="307"/>
      <c r="FS1819" s="307"/>
      <c r="FT1819" s="307"/>
      <c r="FU1819" s="307"/>
      <c r="FV1819" s="307"/>
      <c r="FW1819" s="307"/>
      <c r="FX1819" s="307"/>
      <c r="FY1819" s="307"/>
      <c r="FZ1819" s="307"/>
      <c r="GA1819" s="307"/>
      <c r="GB1819" s="307"/>
      <c r="GC1819" s="307"/>
      <c r="GD1819" s="307"/>
      <c r="GE1819" s="307"/>
      <c r="GF1819" s="307"/>
      <c r="GG1819" s="307"/>
      <c r="GH1819" s="307"/>
      <c r="GI1819" s="307"/>
      <c r="GJ1819" s="307"/>
      <c r="GK1819" s="307"/>
    </row>
    <row r="1820" spans="14:193" ht="15" customHeight="1">
      <c r="N1820" s="410"/>
      <c r="O1820" s="410"/>
      <c r="P1820" s="410"/>
      <c r="Q1820" s="410"/>
      <c r="R1820" s="410"/>
      <c r="S1820" s="410"/>
      <c r="T1820" s="410"/>
      <c r="U1820" s="410"/>
      <c r="V1820" s="56"/>
      <c r="W1820" s="56"/>
      <c r="X1820" s="56"/>
      <c r="Y1820" s="56"/>
      <c r="Z1820" s="56"/>
      <c r="AA1820" s="56"/>
      <c r="AB1820" s="56"/>
      <c r="AC1820" s="56"/>
      <c r="AD1820" s="56"/>
      <c r="AE1820" s="56"/>
      <c r="AF1820" s="56"/>
      <c r="BO1820" s="56"/>
      <c r="BP1820" s="56"/>
      <c r="CB1820" s="307"/>
      <c r="CC1820" s="307"/>
      <c r="CD1820" s="307"/>
      <c r="CE1820" s="307"/>
      <c r="CF1820" s="307"/>
      <c r="CG1820" s="307"/>
      <c r="CH1820" s="307"/>
      <c r="CI1820" s="307"/>
      <c r="CJ1820" s="307"/>
      <c r="CK1820" s="307"/>
      <c r="CL1820" s="307"/>
      <c r="CM1820" s="307"/>
      <c r="CN1820" s="307"/>
      <c r="CO1820" s="307"/>
      <c r="CP1820" s="307"/>
      <c r="CQ1820" s="307"/>
      <c r="CR1820" s="307"/>
      <c r="CS1820" s="307"/>
      <c r="CT1820" s="307"/>
      <c r="CU1820" s="307"/>
      <c r="CV1820" s="307"/>
      <c r="CW1820" s="307"/>
      <c r="CX1820" s="307"/>
      <c r="CY1820" s="307"/>
      <c r="CZ1820" s="307"/>
      <c r="DA1820" s="307"/>
      <c r="DB1820" s="307"/>
      <c r="DC1820" s="307"/>
      <c r="DD1820" s="307"/>
      <c r="DE1820" s="307"/>
      <c r="DF1820" s="307"/>
      <c r="DG1820" s="307"/>
      <c r="DH1820" s="307"/>
      <c r="DI1820" s="390"/>
      <c r="DJ1820" s="390"/>
      <c r="DW1820" s="307"/>
      <c r="DX1820" s="307"/>
      <c r="DY1820" s="307"/>
      <c r="DZ1820" s="307"/>
      <c r="EA1820" s="307"/>
      <c r="EB1820" s="307"/>
      <c r="EC1820" s="307"/>
      <c r="ED1820" s="307"/>
      <c r="EE1820" s="307"/>
      <c r="EF1820" s="307"/>
      <c r="EG1820" s="307"/>
      <c r="EH1820" s="307"/>
      <c r="EI1820" s="307"/>
      <c r="EJ1820" s="307"/>
      <c r="EK1820" s="307"/>
      <c r="EL1820" s="307"/>
      <c r="EM1820" s="307"/>
      <c r="EN1820" s="307"/>
      <c r="EO1820" s="307"/>
      <c r="EP1820" s="307"/>
      <c r="EQ1820" s="307"/>
      <c r="ER1820" s="307"/>
      <c r="ES1820" s="307"/>
      <c r="ET1820" s="307"/>
      <c r="EU1820" s="390"/>
      <c r="EV1820" s="390"/>
      <c r="FI1820" s="307"/>
      <c r="FJ1820" s="307"/>
      <c r="FK1820" s="307"/>
      <c r="FL1820" s="307"/>
      <c r="FM1820" s="307"/>
      <c r="FN1820" s="307"/>
      <c r="FO1820" s="307"/>
      <c r="FP1820" s="307"/>
      <c r="FQ1820" s="307"/>
      <c r="FR1820" s="307"/>
      <c r="FS1820" s="307"/>
      <c r="FT1820" s="307"/>
      <c r="FU1820" s="307"/>
      <c r="FV1820" s="307"/>
      <c r="FW1820" s="307"/>
      <c r="FX1820" s="307"/>
      <c r="FY1820" s="307"/>
      <c r="FZ1820" s="307"/>
      <c r="GA1820" s="307"/>
      <c r="GB1820" s="307"/>
      <c r="GC1820" s="307"/>
      <c r="GD1820" s="307"/>
      <c r="GE1820" s="307"/>
      <c r="GF1820" s="307"/>
      <c r="GG1820" s="307"/>
      <c r="GH1820" s="307"/>
      <c r="GI1820" s="307"/>
      <c r="GJ1820" s="307"/>
      <c r="GK1820" s="307"/>
    </row>
    <row r="1821" spans="14:193" ht="15" customHeight="1">
      <c r="N1821" s="410"/>
      <c r="O1821" s="410"/>
      <c r="P1821" s="410"/>
      <c r="Q1821" s="410"/>
      <c r="R1821" s="410"/>
      <c r="S1821" s="410"/>
      <c r="T1821" s="410"/>
      <c r="U1821" s="410"/>
      <c r="V1821" s="56"/>
      <c r="W1821" s="56"/>
      <c r="X1821" s="56"/>
      <c r="Y1821" s="56"/>
      <c r="Z1821" s="56"/>
      <c r="AA1821" s="56"/>
      <c r="AB1821" s="56"/>
      <c r="AC1821" s="56"/>
      <c r="AD1821" s="56"/>
      <c r="AE1821" s="56"/>
      <c r="AF1821" s="56"/>
      <c r="BO1821" s="56"/>
      <c r="BP1821" s="56"/>
      <c r="CB1821" s="307"/>
      <c r="CC1821" s="307"/>
      <c r="CD1821" s="307"/>
      <c r="CE1821" s="307"/>
      <c r="CF1821" s="307"/>
      <c r="CG1821" s="307"/>
      <c r="CH1821" s="307"/>
      <c r="CI1821" s="307"/>
      <c r="CJ1821" s="307"/>
      <c r="CK1821" s="307"/>
      <c r="CL1821" s="307"/>
      <c r="CM1821" s="307"/>
      <c r="CN1821" s="307"/>
      <c r="CO1821" s="307"/>
      <c r="CP1821" s="307"/>
      <c r="CQ1821" s="307"/>
      <c r="CR1821" s="307"/>
      <c r="CS1821" s="307"/>
      <c r="CT1821" s="307"/>
      <c r="CU1821" s="307"/>
      <c r="CV1821" s="307"/>
      <c r="CW1821" s="307"/>
      <c r="CX1821" s="307"/>
      <c r="CY1821" s="307"/>
      <c r="CZ1821" s="307"/>
      <c r="DA1821" s="307"/>
      <c r="DB1821" s="307"/>
      <c r="DC1821" s="307"/>
      <c r="DD1821" s="307"/>
      <c r="DE1821" s="307"/>
      <c r="DF1821" s="307"/>
      <c r="DG1821" s="307"/>
      <c r="DH1821" s="307"/>
      <c r="DI1821" s="390"/>
      <c r="DJ1821" s="390"/>
      <c r="DW1821" s="307"/>
      <c r="DX1821" s="307"/>
      <c r="DY1821" s="307"/>
      <c r="DZ1821" s="307"/>
      <c r="EA1821" s="307"/>
      <c r="EB1821" s="307"/>
      <c r="EC1821" s="307"/>
      <c r="ED1821" s="307"/>
      <c r="EE1821" s="307"/>
      <c r="EF1821" s="307"/>
      <c r="EG1821" s="307"/>
      <c r="EH1821" s="307"/>
      <c r="EI1821" s="307"/>
      <c r="EJ1821" s="307"/>
      <c r="EK1821" s="307"/>
      <c r="EL1821" s="307"/>
      <c r="EM1821" s="307"/>
      <c r="EN1821" s="307"/>
      <c r="EO1821" s="307"/>
      <c r="EP1821" s="307"/>
      <c r="EQ1821" s="307"/>
      <c r="ER1821" s="307"/>
      <c r="ES1821" s="307"/>
      <c r="ET1821" s="307"/>
      <c r="EU1821" s="390"/>
      <c r="EV1821" s="390"/>
      <c r="FI1821" s="307"/>
      <c r="FJ1821" s="307"/>
      <c r="FK1821" s="307"/>
      <c r="FL1821" s="307"/>
      <c r="FM1821" s="307"/>
      <c r="FN1821" s="307"/>
      <c r="FO1821" s="307"/>
      <c r="FP1821" s="307"/>
      <c r="FQ1821" s="307"/>
      <c r="FR1821" s="307"/>
      <c r="FS1821" s="307"/>
      <c r="FT1821" s="307"/>
      <c r="FU1821" s="307"/>
      <c r="FV1821" s="307"/>
      <c r="FW1821" s="307"/>
      <c r="FX1821" s="307"/>
      <c r="FY1821" s="307"/>
      <c r="FZ1821" s="307"/>
      <c r="GA1821" s="307"/>
      <c r="GB1821" s="307"/>
      <c r="GC1821" s="307"/>
      <c r="GD1821" s="307"/>
      <c r="GE1821" s="307"/>
      <c r="GF1821" s="307"/>
      <c r="GG1821" s="307"/>
      <c r="GH1821" s="307"/>
      <c r="GI1821" s="307"/>
      <c r="GJ1821" s="307"/>
      <c r="GK1821" s="307"/>
    </row>
    <row r="1822" spans="14:193" ht="15" customHeight="1">
      <c r="N1822" s="410"/>
      <c r="O1822" s="410"/>
      <c r="P1822" s="410"/>
      <c r="Q1822" s="410"/>
      <c r="R1822" s="410"/>
      <c r="S1822" s="410"/>
      <c r="T1822" s="410"/>
      <c r="U1822" s="410"/>
      <c r="V1822" s="56"/>
      <c r="W1822" s="56"/>
      <c r="X1822" s="56"/>
      <c r="Y1822" s="56"/>
      <c r="Z1822" s="56"/>
      <c r="AA1822" s="56"/>
      <c r="AB1822" s="56"/>
      <c r="AC1822" s="56"/>
      <c r="AD1822" s="56"/>
      <c r="AE1822" s="56"/>
      <c r="AF1822" s="56"/>
      <c r="BO1822" s="56"/>
      <c r="BP1822" s="56"/>
      <c r="CB1822" s="307"/>
      <c r="CC1822" s="307"/>
      <c r="CD1822" s="307"/>
      <c r="CE1822" s="307"/>
      <c r="CF1822" s="307"/>
      <c r="CG1822" s="307"/>
      <c r="CH1822" s="307"/>
      <c r="CI1822" s="307"/>
      <c r="CJ1822" s="307"/>
      <c r="CK1822" s="307"/>
      <c r="CL1822" s="307"/>
      <c r="CM1822" s="307"/>
      <c r="CN1822" s="307"/>
      <c r="CO1822" s="307"/>
      <c r="CP1822" s="307"/>
      <c r="CQ1822" s="307"/>
      <c r="CR1822" s="307"/>
      <c r="CS1822" s="307"/>
      <c r="CT1822" s="307"/>
      <c r="CU1822" s="307"/>
      <c r="CV1822" s="307"/>
      <c r="CW1822" s="307"/>
      <c r="CX1822" s="307"/>
      <c r="CY1822" s="307"/>
      <c r="CZ1822" s="307"/>
      <c r="DA1822" s="307"/>
      <c r="DB1822" s="307"/>
      <c r="DC1822" s="307"/>
      <c r="DD1822" s="307"/>
      <c r="DE1822" s="307"/>
      <c r="DF1822" s="307"/>
      <c r="DG1822" s="307"/>
      <c r="DH1822" s="307"/>
      <c r="DI1822" s="390"/>
      <c r="DJ1822" s="390"/>
      <c r="DW1822" s="307"/>
      <c r="DX1822" s="307"/>
      <c r="DY1822" s="307"/>
      <c r="DZ1822" s="307"/>
      <c r="EA1822" s="307"/>
      <c r="EB1822" s="307"/>
      <c r="EC1822" s="307"/>
      <c r="ED1822" s="307"/>
      <c r="EE1822" s="307"/>
      <c r="EF1822" s="307"/>
      <c r="EG1822" s="307"/>
      <c r="EH1822" s="307"/>
      <c r="EI1822" s="307"/>
      <c r="EJ1822" s="307"/>
      <c r="EK1822" s="307"/>
      <c r="EL1822" s="307"/>
      <c r="EM1822" s="307"/>
      <c r="EN1822" s="307"/>
      <c r="EO1822" s="307"/>
      <c r="EP1822" s="307"/>
      <c r="EQ1822" s="307"/>
      <c r="ER1822" s="307"/>
      <c r="ES1822" s="307"/>
      <c r="ET1822" s="307"/>
      <c r="EU1822" s="390"/>
      <c r="EV1822" s="390"/>
      <c r="FI1822" s="307"/>
      <c r="FJ1822" s="307"/>
      <c r="FK1822" s="307"/>
      <c r="FL1822" s="307"/>
      <c r="FM1822" s="307"/>
      <c r="FN1822" s="307"/>
      <c r="FO1822" s="307"/>
      <c r="FP1822" s="307"/>
      <c r="FQ1822" s="307"/>
      <c r="FR1822" s="307"/>
      <c r="FS1822" s="307"/>
      <c r="FT1822" s="307"/>
      <c r="FU1822" s="307"/>
      <c r="FV1822" s="307"/>
      <c r="FW1822" s="307"/>
      <c r="FX1822" s="307"/>
      <c r="FY1822" s="307"/>
      <c r="FZ1822" s="307"/>
      <c r="GA1822" s="307"/>
      <c r="GB1822" s="307"/>
      <c r="GC1822" s="307"/>
      <c r="GD1822" s="307"/>
      <c r="GE1822" s="307"/>
      <c r="GF1822" s="307"/>
      <c r="GG1822" s="307"/>
      <c r="GH1822" s="307"/>
      <c r="GI1822" s="307"/>
      <c r="GJ1822" s="307"/>
      <c r="GK1822" s="307"/>
    </row>
    <row r="1823" spans="14:193" ht="15" customHeight="1">
      <c r="N1823" s="410"/>
      <c r="O1823" s="410"/>
      <c r="P1823" s="410"/>
      <c r="Q1823" s="410"/>
      <c r="R1823" s="410"/>
      <c r="S1823" s="410"/>
      <c r="T1823" s="410"/>
      <c r="U1823" s="410"/>
      <c r="V1823" s="56"/>
      <c r="W1823" s="56"/>
      <c r="X1823" s="56"/>
      <c r="Y1823" s="56"/>
      <c r="Z1823" s="56"/>
      <c r="AA1823" s="56"/>
      <c r="AB1823" s="56"/>
      <c r="AC1823" s="56"/>
      <c r="AD1823" s="56"/>
      <c r="AE1823" s="56"/>
      <c r="AF1823" s="56"/>
      <c r="BO1823" s="56"/>
      <c r="BP1823" s="56"/>
      <c r="CB1823" s="307"/>
      <c r="CC1823" s="307"/>
      <c r="CD1823" s="307"/>
      <c r="CE1823" s="307"/>
      <c r="CF1823" s="307"/>
      <c r="CG1823" s="307"/>
      <c r="CH1823" s="307"/>
      <c r="CI1823" s="307"/>
      <c r="CJ1823" s="307"/>
      <c r="CK1823" s="307"/>
      <c r="CL1823" s="307"/>
      <c r="CM1823" s="307"/>
      <c r="CN1823" s="307"/>
      <c r="CO1823" s="307"/>
      <c r="CP1823" s="307"/>
      <c r="CQ1823" s="307"/>
      <c r="CR1823" s="307"/>
      <c r="CS1823" s="307"/>
      <c r="CT1823" s="307"/>
      <c r="CU1823" s="307"/>
      <c r="CV1823" s="307"/>
      <c r="CW1823" s="307"/>
      <c r="CX1823" s="307"/>
      <c r="CY1823" s="307"/>
      <c r="CZ1823" s="307"/>
      <c r="DA1823" s="307"/>
      <c r="DB1823" s="307"/>
      <c r="DC1823" s="307"/>
      <c r="DD1823" s="307"/>
      <c r="DE1823" s="307"/>
      <c r="DF1823" s="307"/>
      <c r="DG1823" s="307"/>
      <c r="DH1823" s="307"/>
      <c r="DI1823" s="390"/>
      <c r="DJ1823" s="390"/>
      <c r="DW1823" s="307"/>
      <c r="DX1823" s="307"/>
      <c r="DY1823" s="307"/>
      <c r="DZ1823" s="307"/>
      <c r="EA1823" s="307"/>
      <c r="EB1823" s="307"/>
      <c r="EC1823" s="307"/>
      <c r="ED1823" s="307"/>
      <c r="EE1823" s="307"/>
      <c r="EF1823" s="307"/>
      <c r="EG1823" s="307"/>
      <c r="EH1823" s="307"/>
      <c r="EI1823" s="307"/>
      <c r="EJ1823" s="307"/>
      <c r="EK1823" s="307"/>
      <c r="EL1823" s="307"/>
      <c r="EM1823" s="307"/>
      <c r="EN1823" s="307"/>
      <c r="EO1823" s="307"/>
      <c r="EP1823" s="307"/>
      <c r="EQ1823" s="307"/>
      <c r="ER1823" s="307"/>
      <c r="ES1823" s="307"/>
      <c r="ET1823" s="307"/>
      <c r="EU1823" s="390"/>
      <c r="EV1823" s="390"/>
      <c r="FI1823" s="307"/>
      <c r="FJ1823" s="307"/>
      <c r="FK1823" s="307"/>
      <c r="FL1823" s="307"/>
      <c r="FM1823" s="307"/>
      <c r="FN1823" s="307"/>
      <c r="FO1823" s="307"/>
      <c r="FP1823" s="307"/>
      <c r="FQ1823" s="307"/>
      <c r="FR1823" s="307"/>
      <c r="FS1823" s="307"/>
      <c r="FT1823" s="307"/>
      <c r="FU1823" s="307"/>
      <c r="FV1823" s="307"/>
      <c r="FW1823" s="307"/>
      <c r="FX1823" s="307"/>
      <c r="FY1823" s="307"/>
      <c r="FZ1823" s="307"/>
      <c r="GA1823" s="307"/>
      <c r="GB1823" s="307"/>
      <c r="GC1823" s="307"/>
      <c r="GD1823" s="307"/>
      <c r="GE1823" s="307"/>
      <c r="GF1823" s="307"/>
      <c r="GG1823" s="307"/>
      <c r="GH1823" s="307"/>
      <c r="GI1823" s="307"/>
      <c r="GJ1823" s="307"/>
      <c r="GK1823" s="307"/>
    </row>
    <row r="1824" spans="14:193" ht="15" customHeight="1">
      <c r="N1824" s="410"/>
      <c r="O1824" s="410"/>
      <c r="P1824" s="410"/>
      <c r="Q1824" s="410"/>
      <c r="R1824" s="410"/>
      <c r="S1824" s="410"/>
      <c r="T1824" s="410"/>
      <c r="U1824" s="410"/>
      <c r="V1824" s="56"/>
      <c r="W1824" s="56"/>
      <c r="X1824" s="56"/>
      <c r="Y1824" s="56"/>
      <c r="Z1824" s="56"/>
      <c r="AA1824" s="56"/>
      <c r="AB1824" s="56"/>
      <c r="AC1824" s="56"/>
      <c r="AD1824" s="56"/>
      <c r="AE1824" s="56"/>
      <c r="AF1824" s="56"/>
      <c r="BO1824" s="56"/>
      <c r="BP1824" s="56"/>
      <c r="CB1824" s="307"/>
      <c r="CC1824" s="307"/>
      <c r="CD1824" s="307"/>
      <c r="CE1824" s="307"/>
      <c r="CF1824" s="307"/>
      <c r="CG1824" s="307"/>
      <c r="CH1824" s="307"/>
      <c r="CI1824" s="307"/>
      <c r="CJ1824" s="307"/>
      <c r="CK1824" s="307"/>
      <c r="CL1824" s="307"/>
      <c r="CM1824" s="307"/>
      <c r="CN1824" s="307"/>
      <c r="CO1824" s="307"/>
      <c r="CP1824" s="307"/>
      <c r="CQ1824" s="307"/>
      <c r="CR1824" s="307"/>
      <c r="CS1824" s="307"/>
      <c r="CT1824" s="307"/>
      <c r="CU1824" s="307"/>
      <c r="CV1824" s="307"/>
      <c r="CW1824" s="307"/>
      <c r="CX1824" s="307"/>
      <c r="CY1824" s="307"/>
      <c r="CZ1824" s="307"/>
      <c r="DA1824" s="307"/>
      <c r="DB1824" s="307"/>
      <c r="DC1824" s="307"/>
      <c r="DD1824" s="307"/>
      <c r="DE1824" s="307"/>
      <c r="DF1824" s="307"/>
      <c r="DG1824" s="307"/>
      <c r="DH1824" s="307"/>
      <c r="DI1824" s="390"/>
      <c r="DJ1824" s="390"/>
      <c r="DW1824" s="307"/>
      <c r="DX1824" s="307"/>
      <c r="DY1824" s="307"/>
      <c r="DZ1824" s="307"/>
      <c r="EA1824" s="307"/>
      <c r="EB1824" s="307"/>
      <c r="EC1824" s="307"/>
      <c r="ED1824" s="307"/>
      <c r="EE1824" s="307"/>
      <c r="EF1824" s="307"/>
      <c r="EG1824" s="307"/>
      <c r="EH1824" s="307"/>
      <c r="EI1824" s="307"/>
      <c r="EJ1824" s="307"/>
      <c r="EK1824" s="307"/>
      <c r="EL1824" s="307"/>
      <c r="EM1824" s="307"/>
      <c r="EN1824" s="307"/>
      <c r="EO1824" s="307"/>
      <c r="EP1824" s="307"/>
      <c r="EQ1824" s="307"/>
      <c r="ER1824" s="307"/>
      <c r="ES1824" s="307"/>
      <c r="ET1824" s="307"/>
      <c r="EU1824" s="390"/>
      <c r="EV1824" s="390"/>
      <c r="FI1824" s="307"/>
      <c r="FJ1824" s="307"/>
      <c r="FK1824" s="307"/>
      <c r="FL1824" s="307"/>
      <c r="FM1824" s="307"/>
      <c r="FN1824" s="307"/>
      <c r="FO1824" s="307"/>
      <c r="FP1824" s="307"/>
      <c r="FQ1824" s="307"/>
      <c r="FR1824" s="307"/>
      <c r="FS1824" s="307"/>
      <c r="FT1824" s="307"/>
      <c r="FU1824" s="307"/>
      <c r="FV1824" s="307"/>
      <c r="FW1824" s="307"/>
      <c r="FX1824" s="307"/>
      <c r="FY1824" s="307"/>
      <c r="FZ1824" s="307"/>
      <c r="GA1824" s="307"/>
      <c r="GB1824" s="307"/>
      <c r="GC1824" s="307"/>
      <c r="GD1824" s="307"/>
      <c r="GE1824" s="307"/>
      <c r="GF1824" s="307"/>
      <c r="GG1824" s="307"/>
      <c r="GH1824" s="307"/>
      <c r="GI1824" s="307"/>
      <c r="GJ1824" s="307"/>
      <c r="GK1824" s="307"/>
    </row>
    <row r="1825" spans="14:193" ht="15" customHeight="1">
      <c r="N1825" s="410"/>
      <c r="O1825" s="410"/>
      <c r="P1825" s="410"/>
      <c r="Q1825" s="410"/>
      <c r="R1825" s="410"/>
      <c r="S1825" s="410"/>
      <c r="T1825" s="410"/>
      <c r="U1825" s="410"/>
      <c r="V1825" s="56"/>
      <c r="W1825" s="56"/>
      <c r="X1825" s="56"/>
      <c r="Y1825" s="56"/>
      <c r="Z1825" s="56"/>
      <c r="AA1825" s="56"/>
      <c r="AB1825" s="56"/>
      <c r="AC1825" s="56"/>
      <c r="AD1825" s="56"/>
      <c r="AE1825" s="56"/>
      <c r="AF1825" s="56"/>
      <c r="BO1825" s="56"/>
      <c r="BP1825" s="56"/>
      <c r="CB1825" s="307"/>
      <c r="CC1825" s="307"/>
      <c r="CD1825" s="307"/>
      <c r="CE1825" s="307"/>
      <c r="CF1825" s="307"/>
      <c r="CG1825" s="307"/>
      <c r="CH1825" s="307"/>
      <c r="CI1825" s="307"/>
      <c r="CJ1825" s="307"/>
      <c r="CK1825" s="307"/>
      <c r="CL1825" s="307"/>
      <c r="CM1825" s="307"/>
      <c r="CN1825" s="307"/>
      <c r="CO1825" s="307"/>
      <c r="CP1825" s="307"/>
      <c r="CQ1825" s="307"/>
      <c r="CR1825" s="307"/>
      <c r="CS1825" s="307"/>
      <c r="CT1825" s="307"/>
      <c r="CU1825" s="307"/>
      <c r="CV1825" s="307"/>
      <c r="CW1825" s="307"/>
      <c r="CX1825" s="307"/>
      <c r="CY1825" s="307"/>
      <c r="CZ1825" s="307"/>
      <c r="DA1825" s="307"/>
      <c r="DB1825" s="307"/>
      <c r="DC1825" s="307"/>
      <c r="DD1825" s="307"/>
      <c r="DE1825" s="307"/>
      <c r="DF1825" s="307"/>
      <c r="DG1825" s="307"/>
      <c r="DH1825" s="307"/>
      <c r="DI1825" s="390"/>
      <c r="DJ1825" s="390"/>
      <c r="DW1825" s="307"/>
      <c r="DX1825" s="307"/>
      <c r="DY1825" s="307"/>
      <c r="DZ1825" s="307"/>
      <c r="EA1825" s="307"/>
      <c r="EB1825" s="307"/>
      <c r="EC1825" s="307"/>
      <c r="ED1825" s="307"/>
      <c r="EE1825" s="307"/>
      <c r="EF1825" s="307"/>
      <c r="EG1825" s="307"/>
      <c r="EH1825" s="307"/>
      <c r="EI1825" s="307"/>
      <c r="EJ1825" s="307"/>
      <c r="EK1825" s="307"/>
      <c r="EL1825" s="307"/>
      <c r="EM1825" s="307"/>
      <c r="EN1825" s="307"/>
      <c r="EO1825" s="307"/>
      <c r="EP1825" s="307"/>
      <c r="EQ1825" s="307"/>
      <c r="ER1825" s="307"/>
      <c r="ES1825" s="307"/>
      <c r="ET1825" s="307"/>
      <c r="EU1825" s="390"/>
      <c r="EV1825" s="390"/>
      <c r="FI1825" s="307"/>
      <c r="FJ1825" s="307"/>
      <c r="FK1825" s="307"/>
      <c r="FL1825" s="307"/>
      <c r="FM1825" s="307"/>
      <c r="FN1825" s="307"/>
      <c r="FO1825" s="307"/>
      <c r="FP1825" s="307"/>
      <c r="FQ1825" s="307"/>
      <c r="FR1825" s="307"/>
      <c r="FS1825" s="307"/>
      <c r="FT1825" s="307"/>
      <c r="FU1825" s="307"/>
      <c r="FV1825" s="307"/>
      <c r="FW1825" s="307"/>
      <c r="FX1825" s="307"/>
      <c r="FY1825" s="307"/>
      <c r="FZ1825" s="307"/>
      <c r="GA1825" s="307"/>
      <c r="GB1825" s="307"/>
      <c r="GC1825" s="307"/>
      <c r="GD1825" s="307"/>
      <c r="GE1825" s="307"/>
      <c r="GF1825" s="307"/>
      <c r="GG1825" s="307"/>
      <c r="GH1825" s="307"/>
      <c r="GI1825" s="307"/>
      <c r="GJ1825" s="307"/>
      <c r="GK1825" s="307"/>
    </row>
    <row r="1826" spans="14:193" ht="15" customHeight="1">
      <c r="N1826" s="410"/>
      <c r="O1826" s="410"/>
      <c r="P1826" s="410"/>
      <c r="Q1826" s="410"/>
      <c r="R1826" s="410"/>
      <c r="S1826" s="410"/>
      <c r="T1826" s="410"/>
      <c r="U1826" s="410"/>
      <c r="V1826" s="56"/>
      <c r="W1826" s="56"/>
      <c r="X1826" s="56"/>
      <c r="Y1826" s="56"/>
      <c r="Z1826" s="56"/>
      <c r="AA1826" s="56"/>
      <c r="AB1826" s="56"/>
      <c r="AC1826" s="56"/>
      <c r="AD1826" s="56"/>
      <c r="AE1826" s="56"/>
      <c r="AF1826" s="56"/>
      <c r="BO1826" s="56"/>
      <c r="BP1826" s="56"/>
      <c r="CB1826" s="307"/>
      <c r="CC1826" s="307"/>
      <c r="CD1826" s="307"/>
      <c r="CE1826" s="307"/>
      <c r="CF1826" s="307"/>
      <c r="CG1826" s="307"/>
      <c r="CH1826" s="307"/>
      <c r="CI1826" s="307"/>
      <c r="CJ1826" s="307"/>
      <c r="CK1826" s="307"/>
      <c r="CL1826" s="307"/>
      <c r="CM1826" s="307"/>
      <c r="CN1826" s="307"/>
      <c r="CO1826" s="307"/>
      <c r="CP1826" s="307"/>
      <c r="CQ1826" s="307"/>
      <c r="CR1826" s="307"/>
      <c r="CS1826" s="307"/>
      <c r="CT1826" s="307"/>
      <c r="CU1826" s="307"/>
      <c r="CV1826" s="307"/>
      <c r="CW1826" s="307"/>
      <c r="CX1826" s="307"/>
      <c r="CY1826" s="307"/>
      <c r="CZ1826" s="307"/>
      <c r="DA1826" s="307"/>
      <c r="DB1826" s="307"/>
      <c r="DC1826" s="307"/>
      <c r="DD1826" s="307"/>
      <c r="DE1826" s="307"/>
      <c r="DF1826" s="307"/>
      <c r="DG1826" s="307"/>
      <c r="DH1826" s="307"/>
      <c r="DI1826" s="390"/>
      <c r="DJ1826" s="390"/>
      <c r="DW1826" s="307"/>
      <c r="DX1826" s="307"/>
      <c r="DY1826" s="307"/>
      <c r="DZ1826" s="307"/>
      <c r="EA1826" s="307"/>
      <c r="EB1826" s="307"/>
      <c r="EC1826" s="307"/>
      <c r="ED1826" s="307"/>
      <c r="EE1826" s="307"/>
      <c r="EF1826" s="307"/>
      <c r="EG1826" s="307"/>
      <c r="EH1826" s="307"/>
      <c r="EI1826" s="307"/>
      <c r="EJ1826" s="307"/>
      <c r="EK1826" s="307"/>
      <c r="EL1826" s="307"/>
      <c r="EM1826" s="307"/>
      <c r="EN1826" s="307"/>
      <c r="EO1826" s="307"/>
      <c r="EP1826" s="307"/>
      <c r="EQ1826" s="307"/>
      <c r="ER1826" s="307"/>
      <c r="ES1826" s="307"/>
      <c r="ET1826" s="307"/>
      <c r="EU1826" s="390"/>
      <c r="EV1826" s="390"/>
      <c r="FI1826" s="307"/>
      <c r="FJ1826" s="307"/>
      <c r="FK1826" s="307"/>
      <c r="FL1826" s="307"/>
      <c r="FM1826" s="307"/>
      <c r="FN1826" s="307"/>
      <c r="FO1826" s="307"/>
      <c r="FP1826" s="307"/>
      <c r="FQ1826" s="307"/>
      <c r="FR1826" s="307"/>
      <c r="FS1826" s="307"/>
      <c r="FT1826" s="307"/>
      <c r="FU1826" s="307"/>
      <c r="FV1826" s="307"/>
      <c r="FW1826" s="307"/>
      <c r="FX1826" s="307"/>
      <c r="FY1826" s="307"/>
      <c r="FZ1826" s="307"/>
      <c r="GA1826" s="307"/>
      <c r="GB1826" s="307"/>
      <c r="GC1826" s="307"/>
      <c r="GD1826" s="307"/>
      <c r="GE1826" s="307"/>
      <c r="GF1826" s="307"/>
      <c r="GG1826" s="307"/>
      <c r="GH1826" s="307"/>
      <c r="GI1826" s="307"/>
      <c r="GJ1826" s="307"/>
      <c r="GK1826" s="307"/>
    </row>
    <row r="1827" spans="14:193" ht="15" customHeight="1">
      <c r="N1827" s="410"/>
      <c r="O1827" s="410"/>
      <c r="P1827" s="410"/>
      <c r="Q1827" s="410"/>
      <c r="R1827" s="410"/>
      <c r="S1827" s="410"/>
      <c r="T1827" s="410"/>
      <c r="U1827" s="410"/>
      <c r="V1827" s="56"/>
      <c r="W1827" s="56"/>
      <c r="X1827" s="56"/>
      <c r="Y1827" s="56"/>
      <c r="Z1827" s="56"/>
      <c r="AA1827" s="56"/>
      <c r="AB1827" s="56"/>
      <c r="AC1827" s="56"/>
      <c r="AD1827" s="56"/>
      <c r="AE1827" s="56"/>
      <c r="AF1827" s="56"/>
      <c r="BO1827" s="56"/>
      <c r="BP1827" s="56"/>
      <c r="CB1827" s="307"/>
      <c r="CC1827" s="307"/>
      <c r="CD1827" s="307"/>
      <c r="CE1827" s="307"/>
      <c r="CF1827" s="307"/>
      <c r="CG1827" s="307"/>
      <c r="CH1827" s="307"/>
      <c r="CI1827" s="307"/>
      <c r="CJ1827" s="307"/>
      <c r="CK1827" s="307"/>
      <c r="CL1827" s="307"/>
      <c r="CM1827" s="307"/>
      <c r="CN1827" s="307"/>
      <c r="CO1827" s="307"/>
      <c r="CP1827" s="307"/>
      <c r="CQ1827" s="307"/>
      <c r="CR1827" s="307"/>
      <c r="CS1827" s="307"/>
      <c r="CT1827" s="307"/>
      <c r="CU1827" s="307"/>
      <c r="CV1827" s="307"/>
      <c r="CW1827" s="307"/>
      <c r="CX1827" s="307"/>
      <c r="CY1827" s="307"/>
      <c r="CZ1827" s="307"/>
      <c r="DA1827" s="307"/>
      <c r="DB1827" s="307"/>
      <c r="DC1827" s="307"/>
      <c r="DD1827" s="307"/>
      <c r="DE1827" s="307"/>
      <c r="DF1827" s="307"/>
      <c r="DG1827" s="307"/>
      <c r="DH1827" s="307"/>
      <c r="DI1827" s="390"/>
      <c r="DJ1827" s="390"/>
      <c r="DW1827" s="307"/>
      <c r="DX1827" s="307"/>
      <c r="DY1827" s="307"/>
      <c r="DZ1827" s="307"/>
      <c r="EA1827" s="307"/>
      <c r="EB1827" s="307"/>
      <c r="EC1827" s="307"/>
      <c r="ED1827" s="307"/>
      <c r="EE1827" s="307"/>
      <c r="EF1827" s="307"/>
      <c r="EG1827" s="307"/>
      <c r="EH1827" s="307"/>
      <c r="EI1827" s="307"/>
      <c r="EJ1827" s="307"/>
      <c r="EK1827" s="307"/>
      <c r="EL1827" s="307"/>
      <c r="EM1827" s="307"/>
      <c r="EN1827" s="307"/>
      <c r="EO1827" s="307"/>
      <c r="EP1827" s="307"/>
      <c r="EQ1827" s="307"/>
      <c r="ER1827" s="307"/>
      <c r="ES1827" s="307"/>
      <c r="ET1827" s="307"/>
      <c r="EU1827" s="390"/>
      <c r="EV1827" s="390"/>
      <c r="FI1827" s="307"/>
      <c r="FJ1827" s="307"/>
      <c r="FK1827" s="307"/>
      <c r="FL1827" s="307"/>
      <c r="FM1827" s="307"/>
      <c r="FN1827" s="307"/>
      <c r="FO1827" s="307"/>
      <c r="FP1827" s="307"/>
      <c r="FQ1827" s="307"/>
      <c r="FR1827" s="307"/>
      <c r="FS1827" s="307"/>
      <c r="FT1827" s="307"/>
      <c r="FU1827" s="307"/>
      <c r="FV1827" s="307"/>
      <c r="FW1827" s="307"/>
      <c r="FX1827" s="307"/>
      <c r="FY1827" s="307"/>
      <c r="FZ1827" s="307"/>
      <c r="GA1827" s="307"/>
      <c r="GB1827" s="307"/>
      <c r="GC1827" s="307"/>
      <c r="GD1827" s="307"/>
      <c r="GE1827" s="307"/>
      <c r="GF1827" s="307"/>
      <c r="GG1827" s="307"/>
      <c r="GH1827" s="307"/>
      <c r="GI1827" s="307"/>
      <c r="GJ1827" s="307"/>
      <c r="GK1827" s="307"/>
    </row>
    <row r="1828" spans="14:193" ht="15" customHeight="1">
      <c r="N1828" s="410"/>
      <c r="O1828" s="410"/>
      <c r="P1828" s="410"/>
      <c r="Q1828" s="410"/>
      <c r="R1828" s="410"/>
      <c r="S1828" s="410"/>
      <c r="T1828" s="410"/>
      <c r="U1828" s="410"/>
      <c r="V1828" s="56"/>
      <c r="W1828" s="56"/>
      <c r="X1828" s="56"/>
      <c r="Y1828" s="56"/>
      <c r="Z1828" s="56"/>
      <c r="AA1828" s="56"/>
      <c r="AB1828" s="56"/>
      <c r="AC1828" s="56"/>
      <c r="AD1828" s="56"/>
      <c r="AE1828" s="56"/>
      <c r="AF1828" s="56"/>
      <c r="BO1828" s="56"/>
      <c r="BP1828" s="56"/>
      <c r="CB1828" s="307"/>
      <c r="CC1828" s="307"/>
      <c r="CD1828" s="307"/>
      <c r="CE1828" s="307"/>
      <c r="CF1828" s="307"/>
      <c r="CG1828" s="307"/>
      <c r="CH1828" s="307"/>
      <c r="CI1828" s="307"/>
      <c r="CJ1828" s="307"/>
      <c r="CK1828" s="307"/>
      <c r="CL1828" s="307"/>
      <c r="CM1828" s="307"/>
      <c r="CN1828" s="307"/>
      <c r="CO1828" s="307"/>
      <c r="CP1828" s="307"/>
      <c r="CQ1828" s="307"/>
      <c r="CR1828" s="307"/>
      <c r="CS1828" s="307"/>
      <c r="CT1828" s="307"/>
      <c r="CU1828" s="307"/>
      <c r="CV1828" s="307"/>
      <c r="CW1828" s="307"/>
      <c r="CX1828" s="307"/>
      <c r="CY1828" s="307"/>
      <c r="CZ1828" s="307"/>
      <c r="DA1828" s="307"/>
      <c r="DB1828" s="307"/>
      <c r="DC1828" s="307"/>
      <c r="DD1828" s="307"/>
      <c r="DE1828" s="307"/>
      <c r="DF1828" s="307"/>
      <c r="DG1828" s="307"/>
      <c r="DH1828" s="307"/>
      <c r="DI1828" s="390"/>
      <c r="DJ1828" s="390"/>
      <c r="DW1828" s="307"/>
      <c r="DX1828" s="307"/>
      <c r="DY1828" s="307"/>
      <c r="DZ1828" s="307"/>
      <c r="EA1828" s="307"/>
      <c r="EB1828" s="307"/>
      <c r="EC1828" s="307"/>
      <c r="ED1828" s="307"/>
      <c r="EE1828" s="307"/>
      <c r="EF1828" s="307"/>
      <c r="EG1828" s="307"/>
      <c r="EH1828" s="307"/>
      <c r="EI1828" s="307"/>
      <c r="EJ1828" s="307"/>
      <c r="EK1828" s="307"/>
      <c r="EL1828" s="307"/>
      <c r="EM1828" s="307"/>
      <c r="EN1828" s="307"/>
      <c r="EO1828" s="307"/>
      <c r="EP1828" s="307"/>
      <c r="EQ1828" s="307"/>
      <c r="ER1828" s="307"/>
      <c r="ES1828" s="307"/>
      <c r="ET1828" s="307"/>
      <c r="EU1828" s="390"/>
      <c r="EV1828" s="390"/>
      <c r="FI1828" s="307"/>
      <c r="FJ1828" s="307"/>
      <c r="FK1828" s="307"/>
      <c r="FL1828" s="307"/>
      <c r="FM1828" s="307"/>
      <c r="FN1828" s="307"/>
      <c r="FO1828" s="307"/>
      <c r="FP1828" s="307"/>
      <c r="FQ1828" s="307"/>
      <c r="FR1828" s="307"/>
      <c r="FS1828" s="307"/>
      <c r="FT1828" s="307"/>
      <c r="FU1828" s="307"/>
      <c r="FV1828" s="307"/>
      <c r="FW1828" s="307"/>
      <c r="FX1828" s="307"/>
      <c r="FY1828" s="307"/>
      <c r="FZ1828" s="307"/>
      <c r="GA1828" s="307"/>
      <c r="GB1828" s="307"/>
      <c r="GC1828" s="307"/>
      <c r="GD1828" s="307"/>
      <c r="GE1828" s="307"/>
      <c r="GF1828" s="307"/>
      <c r="GG1828" s="307"/>
      <c r="GH1828" s="307"/>
      <c r="GI1828" s="307"/>
      <c r="GJ1828" s="307"/>
      <c r="GK1828" s="307"/>
    </row>
    <row r="1829" spans="14:193" ht="15" customHeight="1">
      <c r="N1829" s="410"/>
      <c r="O1829" s="410"/>
      <c r="P1829" s="410"/>
      <c r="Q1829" s="410"/>
      <c r="R1829" s="410"/>
      <c r="S1829" s="410"/>
      <c r="T1829" s="410"/>
      <c r="U1829" s="410"/>
      <c r="V1829" s="56"/>
      <c r="W1829" s="56"/>
      <c r="X1829" s="56"/>
      <c r="Y1829" s="56"/>
      <c r="Z1829" s="56"/>
      <c r="AA1829" s="56"/>
      <c r="AB1829" s="56"/>
      <c r="AC1829" s="56"/>
      <c r="AD1829" s="56"/>
      <c r="AE1829" s="56"/>
      <c r="AF1829" s="56"/>
      <c r="BO1829" s="56"/>
      <c r="BP1829" s="56"/>
      <c r="CB1829" s="307"/>
      <c r="CC1829" s="307"/>
      <c r="CD1829" s="307"/>
      <c r="CE1829" s="307"/>
      <c r="CF1829" s="307"/>
      <c r="CG1829" s="307"/>
      <c r="CH1829" s="307"/>
      <c r="CI1829" s="307"/>
      <c r="CJ1829" s="307"/>
      <c r="CK1829" s="307"/>
      <c r="CL1829" s="307"/>
      <c r="CM1829" s="307"/>
      <c r="CN1829" s="307"/>
      <c r="CO1829" s="307"/>
      <c r="CP1829" s="307"/>
      <c r="CQ1829" s="307"/>
      <c r="CR1829" s="307"/>
      <c r="CS1829" s="307"/>
      <c r="CT1829" s="307"/>
      <c r="CU1829" s="307"/>
      <c r="CV1829" s="307"/>
      <c r="CW1829" s="307"/>
      <c r="CX1829" s="307"/>
      <c r="CY1829" s="307"/>
      <c r="CZ1829" s="307"/>
      <c r="DA1829" s="307"/>
      <c r="DB1829" s="307"/>
      <c r="DC1829" s="307"/>
      <c r="DD1829" s="307"/>
      <c r="DE1829" s="307"/>
      <c r="DF1829" s="307"/>
      <c r="DG1829" s="307"/>
      <c r="DH1829" s="307"/>
      <c r="DI1829" s="390"/>
      <c r="DJ1829" s="390"/>
      <c r="DW1829" s="307"/>
      <c r="DX1829" s="307"/>
      <c r="DY1829" s="307"/>
      <c r="DZ1829" s="307"/>
      <c r="EA1829" s="307"/>
      <c r="EB1829" s="307"/>
      <c r="EC1829" s="307"/>
      <c r="ED1829" s="307"/>
      <c r="EE1829" s="307"/>
      <c r="EF1829" s="307"/>
      <c r="EG1829" s="307"/>
      <c r="EH1829" s="307"/>
      <c r="EI1829" s="307"/>
      <c r="EJ1829" s="307"/>
      <c r="EK1829" s="307"/>
      <c r="EL1829" s="307"/>
      <c r="EM1829" s="307"/>
      <c r="EN1829" s="307"/>
      <c r="EO1829" s="307"/>
      <c r="EP1829" s="307"/>
      <c r="EQ1829" s="307"/>
      <c r="ER1829" s="307"/>
      <c r="ES1829" s="307"/>
      <c r="ET1829" s="307"/>
      <c r="EU1829" s="390"/>
      <c r="EV1829" s="390"/>
      <c r="FI1829" s="307"/>
      <c r="FJ1829" s="307"/>
      <c r="FK1829" s="307"/>
      <c r="FL1829" s="307"/>
      <c r="FM1829" s="307"/>
      <c r="FN1829" s="307"/>
      <c r="FO1829" s="307"/>
      <c r="FP1829" s="307"/>
      <c r="FQ1829" s="307"/>
      <c r="FR1829" s="307"/>
      <c r="FS1829" s="307"/>
      <c r="FT1829" s="307"/>
      <c r="FU1829" s="307"/>
      <c r="FV1829" s="307"/>
      <c r="FW1829" s="307"/>
      <c r="FX1829" s="307"/>
      <c r="FY1829" s="307"/>
      <c r="FZ1829" s="307"/>
      <c r="GA1829" s="307"/>
      <c r="GB1829" s="307"/>
      <c r="GC1829" s="307"/>
      <c r="GD1829" s="307"/>
      <c r="GE1829" s="307"/>
      <c r="GF1829" s="307"/>
      <c r="GG1829" s="307"/>
      <c r="GH1829" s="307"/>
      <c r="GI1829" s="307"/>
      <c r="GJ1829" s="307"/>
      <c r="GK1829" s="307"/>
    </row>
    <row r="1830" spans="14:193" ht="15" customHeight="1">
      <c r="N1830" s="410"/>
      <c r="O1830" s="410"/>
      <c r="P1830" s="410"/>
      <c r="Q1830" s="410"/>
      <c r="R1830" s="410"/>
      <c r="S1830" s="410"/>
      <c r="T1830" s="410"/>
      <c r="U1830" s="410"/>
      <c r="V1830" s="56"/>
      <c r="W1830" s="56"/>
      <c r="X1830" s="56"/>
      <c r="Y1830" s="56"/>
      <c r="Z1830" s="56"/>
      <c r="AA1830" s="56"/>
      <c r="AB1830" s="56"/>
      <c r="AC1830" s="56"/>
      <c r="AD1830" s="56"/>
      <c r="AE1830" s="56"/>
      <c r="AF1830" s="56"/>
      <c r="BO1830" s="56"/>
      <c r="BP1830" s="56"/>
      <c r="CB1830" s="307"/>
      <c r="CC1830" s="307"/>
      <c r="CD1830" s="307"/>
      <c r="CE1830" s="307"/>
      <c r="CF1830" s="307"/>
      <c r="CG1830" s="307"/>
      <c r="CH1830" s="307"/>
      <c r="CI1830" s="307"/>
      <c r="CJ1830" s="307"/>
      <c r="CK1830" s="307"/>
      <c r="CL1830" s="307"/>
      <c r="CM1830" s="307"/>
      <c r="CN1830" s="307"/>
      <c r="CO1830" s="307"/>
      <c r="CP1830" s="307"/>
      <c r="CQ1830" s="307"/>
      <c r="CR1830" s="307"/>
      <c r="CS1830" s="307"/>
      <c r="CT1830" s="307"/>
      <c r="CU1830" s="307"/>
      <c r="CV1830" s="307"/>
      <c r="CW1830" s="307"/>
      <c r="CX1830" s="307"/>
      <c r="CY1830" s="307"/>
      <c r="CZ1830" s="307"/>
      <c r="DA1830" s="307"/>
      <c r="DB1830" s="307"/>
      <c r="DC1830" s="307"/>
      <c r="DD1830" s="307"/>
      <c r="DE1830" s="307"/>
      <c r="DF1830" s="307"/>
      <c r="DG1830" s="307"/>
      <c r="DH1830" s="307"/>
      <c r="DI1830" s="390"/>
      <c r="DJ1830" s="390"/>
      <c r="DW1830" s="307"/>
      <c r="DX1830" s="307"/>
      <c r="DY1830" s="307"/>
      <c r="DZ1830" s="307"/>
      <c r="EA1830" s="307"/>
      <c r="EB1830" s="307"/>
      <c r="EC1830" s="307"/>
      <c r="ED1830" s="307"/>
      <c r="EE1830" s="307"/>
      <c r="EF1830" s="307"/>
      <c r="EG1830" s="307"/>
      <c r="EH1830" s="307"/>
      <c r="EI1830" s="307"/>
      <c r="EJ1830" s="307"/>
      <c r="EK1830" s="307"/>
      <c r="EL1830" s="307"/>
      <c r="EM1830" s="307"/>
      <c r="EN1830" s="307"/>
      <c r="EO1830" s="307"/>
      <c r="EP1830" s="307"/>
      <c r="EQ1830" s="307"/>
      <c r="ER1830" s="307"/>
      <c r="ES1830" s="307"/>
      <c r="ET1830" s="307"/>
      <c r="EU1830" s="390"/>
      <c r="EV1830" s="390"/>
      <c r="FI1830" s="307"/>
      <c r="FJ1830" s="307"/>
      <c r="FK1830" s="307"/>
      <c r="FL1830" s="307"/>
      <c r="FM1830" s="307"/>
      <c r="FN1830" s="307"/>
      <c r="FO1830" s="307"/>
      <c r="FP1830" s="307"/>
      <c r="FQ1830" s="307"/>
      <c r="FR1830" s="307"/>
      <c r="FS1830" s="307"/>
      <c r="FT1830" s="307"/>
      <c r="FU1830" s="307"/>
      <c r="FV1830" s="307"/>
      <c r="FW1830" s="307"/>
      <c r="FX1830" s="307"/>
      <c r="FY1830" s="307"/>
      <c r="FZ1830" s="307"/>
      <c r="GA1830" s="307"/>
      <c r="GB1830" s="307"/>
      <c r="GC1830" s="307"/>
      <c r="GD1830" s="307"/>
      <c r="GE1830" s="307"/>
      <c r="GF1830" s="307"/>
      <c r="GG1830" s="307"/>
      <c r="GH1830" s="307"/>
      <c r="GI1830" s="307"/>
      <c r="GJ1830" s="307"/>
      <c r="GK1830" s="307"/>
    </row>
    <row r="1831" spans="14:193" ht="15" customHeight="1">
      <c r="N1831" s="410"/>
      <c r="O1831" s="410"/>
      <c r="P1831" s="410"/>
      <c r="Q1831" s="410"/>
      <c r="R1831" s="410"/>
      <c r="S1831" s="410"/>
      <c r="T1831" s="410"/>
      <c r="U1831" s="410"/>
      <c r="V1831" s="56"/>
      <c r="W1831" s="56"/>
      <c r="X1831" s="56"/>
      <c r="Y1831" s="56"/>
      <c r="Z1831" s="56"/>
      <c r="AA1831" s="56"/>
      <c r="AB1831" s="56"/>
      <c r="AC1831" s="56"/>
      <c r="AD1831" s="56"/>
      <c r="AE1831" s="56"/>
      <c r="AF1831" s="56"/>
      <c r="BO1831" s="56"/>
      <c r="BP1831" s="56"/>
      <c r="CB1831" s="307"/>
      <c r="CC1831" s="307"/>
      <c r="CD1831" s="307"/>
      <c r="CE1831" s="307"/>
      <c r="CF1831" s="307"/>
      <c r="CG1831" s="307"/>
      <c r="CH1831" s="307"/>
      <c r="CI1831" s="307"/>
      <c r="CJ1831" s="307"/>
      <c r="CK1831" s="307"/>
      <c r="CL1831" s="307"/>
      <c r="CM1831" s="307"/>
      <c r="CN1831" s="307"/>
      <c r="CO1831" s="307"/>
      <c r="CP1831" s="307"/>
      <c r="CQ1831" s="307"/>
      <c r="CR1831" s="307"/>
      <c r="CS1831" s="307"/>
      <c r="CT1831" s="307"/>
      <c r="CU1831" s="307"/>
      <c r="CV1831" s="307"/>
      <c r="CW1831" s="307"/>
      <c r="CX1831" s="307"/>
      <c r="CY1831" s="307"/>
      <c r="CZ1831" s="307"/>
      <c r="DA1831" s="307"/>
      <c r="DB1831" s="307"/>
      <c r="DC1831" s="307"/>
      <c r="DD1831" s="307"/>
      <c r="DE1831" s="307"/>
      <c r="DF1831" s="307"/>
      <c r="DG1831" s="307"/>
      <c r="DH1831" s="307"/>
      <c r="DI1831" s="390"/>
      <c r="DJ1831" s="390"/>
      <c r="DW1831" s="307"/>
      <c r="DX1831" s="307"/>
      <c r="DY1831" s="307"/>
      <c r="DZ1831" s="307"/>
      <c r="EA1831" s="307"/>
      <c r="EB1831" s="307"/>
      <c r="EC1831" s="307"/>
      <c r="ED1831" s="307"/>
      <c r="EE1831" s="307"/>
      <c r="EF1831" s="307"/>
      <c r="EG1831" s="307"/>
      <c r="EH1831" s="307"/>
      <c r="EI1831" s="307"/>
      <c r="EJ1831" s="307"/>
      <c r="EK1831" s="307"/>
      <c r="EL1831" s="307"/>
      <c r="EM1831" s="307"/>
      <c r="EN1831" s="307"/>
      <c r="EO1831" s="307"/>
      <c r="EP1831" s="307"/>
      <c r="EQ1831" s="307"/>
      <c r="ER1831" s="307"/>
      <c r="ES1831" s="307"/>
      <c r="ET1831" s="307"/>
      <c r="EU1831" s="390"/>
      <c r="EV1831" s="390"/>
      <c r="FI1831" s="307"/>
      <c r="FJ1831" s="307"/>
      <c r="FK1831" s="307"/>
      <c r="FL1831" s="307"/>
      <c r="FM1831" s="307"/>
      <c r="FN1831" s="307"/>
      <c r="FO1831" s="307"/>
      <c r="FP1831" s="307"/>
      <c r="FQ1831" s="307"/>
      <c r="FR1831" s="307"/>
      <c r="FS1831" s="307"/>
      <c r="FT1831" s="307"/>
      <c r="FU1831" s="307"/>
      <c r="FV1831" s="307"/>
      <c r="FW1831" s="307"/>
      <c r="FX1831" s="307"/>
      <c r="FY1831" s="307"/>
      <c r="FZ1831" s="307"/>
      <c r="GA1831" s="307"/>
      <c r="GB1831" s="307"/>
      <c r="GC1831" s="307"/>
      <c r="GD1831" s="307"/>
      <c r="GE1831" s="307"/>
      <c r="GF1831" s="307"/>
      <c r="GG1831" s="307"/>
      <c r="GH1831" s="307"/>
      <c r="GI1831" s="307"/>
      <c r="GJ1831" s="307"/>
      <c r="GK1831" s="307"/>
    </row>
    <row r="1832" spans="14:193" ht="15" customHeight="1">
      <c r="N1832" s="410"/>
      <c r="O1832" s="410"/>
      <c r="P1832" s="410"/>
      <c r="Q1832" s="410"/>
      <c r="R1832" s="410"/>
      <c r="S1832" s="410"/>
      <c r="T1832" s="410"/>
      <c r="U1832" s="410"/>
      <c r="V1832" s="56"/>
      <c r="W1832" s="56"/>
      <c r="X1832" s="56"/>
      <c r="Y1832" s="56"/>
      <c r="Z1832" s="56"/>
      <c r="AA1832" s="56"/>
      <c r="AB1832" s="56"/>
      <c r="AC1832" s="56"/>
      <c r="AD1832" s="56"/>
      <c r="AE1832" s="56"/>
      <c r="AF1832" s="56"/>
      <c r="BO1832" s="56"/>
      <c r="BP1832" s="56"/>
      <c r="CB1832" s="307"/>
      <c r="CC1832" s="307"/>
      <c r="CD1832" s="307"/>
      <c r="CE1832" s="307"/>
      <c r="CF1832" s="307"/>
      <c r="CG1832" s="307"/>
      <c r="CH1832" s="307"/>
      <c r="CI1832" s="307"/>
      <c r="CJ1832" s="307"/>
      <c r="CK1832" s="307"/>
      <c r="CL1832" s="307"/>
      <c r="CM1832" s="307"/>
      <c r="CN1832" s="307"/>
      <c r="CO1832" s="307"/>
      <c r="CP1832" s="307"/>
      <c r="CQ1832" s="307"/>
      <c r="CR1832" s="307"/>
      <c r="CS1832" s="307"/>
      <c r="CT1832" s="307"/>
      <c r="CU1832" s="307"/>
      <c r="CV1832" s="307"/>
      <c r="CW1832" s="307"/>
      <c r="CX1832" s="307"/>
      <c r="CY1832" s="307"/>
      <c r="CZ1832" s="307"/>
      <c r="DA1832" s="307"/>
      <c r="DB1832" s="307"/>
      <c r="DC1832" s="307"/>
      <c r="DD1832" s="307"/>
      <c r="DE1832" s="307"/>
      <c r="DF1832" s="307"/>
      <c r="DG1832" s="307"/>
      <c r="DH1832" s="307"/>
      <c r="DI1832" s="390"/>
      <c r="DJ1832" s="390"/>
      <c r="DW1832" s="307"/>
      <c r="DX1832" s="307"/>
      <c r="DY1832" s="307"/>
      <c r="DZ1832" s="307"/>
      <c r="EA1832" s="307"/>
      <c r="EB1832" s="307"/>
      <c r="EC1832" s="307"/>
      <c r="ED1832" s="307"/>
      <c r="EE1832" s="307"/>
      <c r="EF1832" s="307"/>
      <c r="EG1832" s="307"/>
      <c r="EH1832" s="307"/>
      <c r="EI1832" s="307"/>
      <c r="EJ1832" s="307"/>
      <c r="EK1832" s="307"/>
      <c r="EL1832" s="307"/>
      <c r="EM1832" s="307"/>
      <c r="EN1832" s="307"/>
      <c r="EO1832" s="307"/>
      <c r="EP1832" s="307"/>
      <c r="EQ1832" s="307"/>
      <c r="ER1832" s="307"/>
      <c r="ES1832" s="307"/>
      <c r="ET1832" s="307"/>
      <c r="EU1832" s="390"/>
      <c r="EV1832" s="390"/>
      <c r="FI1832" s="307"/>
      <c r="FJ1832" s="307"/>
      <c r="FK1832" s="307"/>
      <c r="FL1832" s="307"/>
      <c r="FM1832" s="307"/>
      <c r="FN1832" s="307"/>
      <c r="FO1832" s="307"/>
      <c r="FP1832" s="307"/>
      <c r="FQ1832" s="307"/>
      <c r="FR1832" s="307"/>
      <c r="FS1832" s="307"/>
      <c r="FT1832" s="307"/>
      <c r="FU1832" s="307"/>
      <c r="FV1832" s="307"/>
      <c r="FW1832" s="307"/>
      <c r="FX1832" s="307"/>
      <c r="FY1832" s="307"/>
      <c r="FZ1832" s="307"/>
      <c r="GA1832" s="307"/>
      <c r="GB1832" s="307"/>
      <c r="GC1832" s="307"/>
      <c r="GD1832" s="307"/>
      <c r="GE1832" s="307"/>
      <c r="GF1832" s="307"/>
      <c r="GG1832" s="307"/>
      <c r="GH1832" s="307"/>
      <c r="GI1832" s="307"/>
      <c r="GJ1832" s="307"/>
      <c r="GK1832" s="307"/>
    </row>
    <row r="1833" spans="14:193" ht="15" customHeight="1">
      <c r="N1833" s="410"/>
      <c r="O1833" s="410"/>
      <c r="P1833" s="410"/>
      <c r="Q1833" s="410"/>
      <c r="R1833" s="410"/>
      <c r="S1833" s="410"/>
      <c r="T1833" s="410"/>
      <c r="U1833" s="410"/>
      <c r="V1833" s="56"/>
      <c r="W1833" s="56"/>
      <c r="X1833" s="56"/>
      <c r="Y1833" s="56"/>
      <c r="Z1833" s="56"/>
      <c r="AA1833" s="56"/>
      <c r="AB1833" s="56"/>
      <c r="AC1833" s="56"/>
      <c r="AD1833" s="56"/>
      <c r="AE1833" s="56"/>
      <c r="AF1833" s="56"/>
      <c r="BO1833" s="56"/>
      <c r="BP1833" s="56"/>
      <c r="CB1833" s="307"/>
      <c r="CC1833" s="307"/>
      <c r="CD1833" s="307"/>
      <c r="CE1833" s="307"/>
      <c r="CF1833" s="307"/>
      <c r="CG1833" s="307"/>
      <c r="CH1833" s="307"/>
      <c r="CI1833" s="307"/>
      <c r="CJ1833" s="307"/>
      <c r="CK1833" s="307"/>
      <c r="CL1833" s="307"/>
      <c r="CM1833" s="307"/>
      <c r="CN1833" s="307"/>
      <c r="CO1833" s="307"/>
      <c r="CP1833" s="307"/>
      <c r="CQ1833" s="307"/>
      <c r="CR1833" s="307"/>
      <c r="CS1833" s="307"/>
      <c r="CT1833" s="307"/>
      <c r="CU1833" s="307"/>
      <c r="CV1833" s="307"/>
      <c r="CW1833" s="307"/>
      <c r="CX1833" s="307"/>
      <c r="CY1833" s="307"/>
      <c r="CZ1833" s="307"/>
      <c r="DA1833" s="307"/>
      <c r="DB1833" s="307"/>
      <c r="DC1833" s="307"/>
      <c r="DD1833" s="307"/>
      <c r="DE1833" s="307"/>
      <c r="DF1833" s="307"/>
      <c r="DG1833" s="307"/>
      <c r="DH1833" s="307"/>
      <c r="DI1833" s="390"/>
      <c r="DJ1833" s="390"/>
      <c r="DW1833" s="307"/>
      <c r="DX1833" s="307"/>
      <c r="DY1833" s="307"/>
      <c r="DZ1833" s="307"/>
      <c r="EA1833" s="307"/>
      <c r="EB1833" s="307"/>
      <c r="EC1833" s="307"/>
      <c r="ED1833" s="307"/>
      <c r="EE1833" s="307"/>
      <c r="EF1833" s="307"/>
      <c r="EG1833" s="307"/>
      <c r="EH1833" s="307"/>
      <c r="EI1833" s="307"/>
      <c r="EJ1833" s="307"/>
      <c r="EK1833" s="307"/>
      <c r="EL1833" s="307"/>
      <c r="EM1833" s="307"/>
      <c r="EN1833" s="307"/>
      <c r="EO1833" s="307"/>
      <c r="EP1833" s="307"/>
      <c r="EQ1833" s="307"/>
      <c r="ER1833" s="307"/>
      <c r="ES1833" s="307"/>
      <c r="ET1833" s="307"/>
      <c r="EU1833" s="390"/>
      <c r="EV1833" s="390"/>
      <c r="FI1833" s="307"/>
      <c r="FJ1833" s="307"/>
      <c r="FK1833" s="307"/>
      <c r="FL1833" s="307"/>
      <c r="FM1833" s="307"/>
      <c r="FN1833" s="307"/>
      <c r="FO1833" s="307"/>
      <c r="FP1833" s="307"/>
      <c r="FQ1833" s="307"/>
      <c r="FR1833" s="307"/>
      <c r="FS1833" s="307"/>
      <c r="FT1833" s="307"/>
      <c r="FU1833" s="307"/>
      <c r="FV1833" s="307"/>
      <c r="FW1833" s="307"/>
      <c r="FX1833" s="307"/>
      <c r="FY1833" s="307"/>
      <c r="FZ1833" s="307"/>
      <c r="GA1833" s="307"/>
      <c r="GB1833" s="307"/>
      <c r="GC1833" s="307"/>
      <c r="GD1833" s="307"/>
      <c r="GE1833" s="307"/>
      <c r="GF1833" s="307"/>
      <c r="GG1833" s="307"/>
      <c r="GH1833" s="307"/>
      <c r="GI1833" s="307"/>
      <c r="GJ1833" s="307"/>
      <c r="GK1833" s="307"/>
    </row>
    <row r="1834" spans="14:193" ht="15" customHeight="1">
      <c r="N1834" s="410"/>
      <c r="O1834" s="410"/>
      <c r="P1834" s="410"/>
      <c r="Q1834" s="410"/>
      <c r="R1834" s="410"/>
      <c r="S1834" s="410"/>
      <c r="T1834" s="410"/>
      <c r="U1834" s="410"/>
      <c r="V1834" s="56"/>
      <c r="W1834" s="56"/>
      <c r="X1834" s="56"/>
      <c r="Y1834" s="56"/>
      <c r="Z1834" s="56"/>
      <c r="AA1834" s="56"/>
      <c r="AB1834" s="56"/>
      <c r="AC1834" s="56"/>
      <c r="AD1834" s="56"/>
      <c r="AE1834" s="56"/>
      <c r="AF1834" s="56"/>
      <c r="BO1834" s="56"/>
      <c r="BP1834" s="56"/>
      <c r="CB1834" s="307"/>
      <c r="CC1834" s="307"/>
      <c r="CD1834" s="307"/>
      <c r="CE1834" s="307"/>
      <c r="CF1834" s="307"/>
      <c r="CG1834" s="307"/>
      <c r="CH1834" s="307"/>
      <c r="CI1834" s="307"/>
      <c r="CJ1834" s="307"/>
      <c r="CK1834" s="307"/>
      <c r="CL1834" s="307"/>
      <c r="CM1834" s="307"/>
      <c r="CN1834" s="307"/>
      <c r="CO1834" s="307"/>
      <c r="CP1834" s="307"/>
      <c r="CQ1834" s="307"/>
      <c r="CR1834" s="307"/>
      <c r="CS1834" s="307"/>
      <c r="CT1834" s="307"/>
      <c r="CU1834" s="307"/>
      <c r="CV1834" s="307"/>
      <c r="CW1834" s="307"/>
      <c r="CX1834" s="307"/>
      <c r="CY1834" s="307"/>
      <c r="CZ1834" s="307"/>
      <c r="DA1834" s="307"/>
      <c r="DB1834" s="307"/>
      <c r="DC1834" s="307"/>
      <c r="DD1834" s="307"/>
      <c r="DE1834" s="307"/>
      <c r="DF1834" s="307"/>
      <c r="DG1834" s="307"/>
      <c r="DH1834" s="307"/>
      <c r="DI1834" s="390"/>
      <c r="DJ1834" s="390"/>
      <c r="DW1834" s="307"/>
      <c r="DX1834" s="307"/>
      <c r="DY1834" s="307"/>
      <c r="DZ1834" s="307"/>
      <c r="EA1834" s="307"/>
      <c r="EB1834" s="307"/>
      <c r="EC1834" s="307"/>
      <c r="ED1834" s="307"/>
      <c r="EE1834" s="307"/>
      <c r="EF1834" s="307"/>
      <c r="EG1834" s="307"/>
      <c r="EH1834" s="307"/>
      <c r="EI1834" s="307"/>
      <c r="EJ1834" s="307"/>
      <c r="EK1834" s="307"/>
      <c r="EL1834" s="307"/>
      <c r="EM1834" s="307"/>
      <c r="EN1834" s="307"/>
      <c r="EO1834" s="307"/>
      <c r="EP1834" s="307"/>
      <c r="EQ1834" s="307"/>
      <c r="ER1834" s="307"/>
      <c r="ES1834" s="307"/>
      <c r="ET1834" s="307"/>
      <c r="EU1834" s="390"/>
      <c r="EV1834" s="390"/>
      <c r="FI1834" s="307"/>
      <c r="FJ1834" s="307"/>
      <c r="FK1834" s="307"/>
      <c r="FL1834" s="307"/>
      <c r="FM1834" s="307"/>
      <c r="FN1834" s="307"/>
      <c r="FO1834" s="307"/>
      <c r="FP1834" s="307"/>
      <c r="FQ1834" s="307"/>
      <c r="FR1834" s="307"/>
      <c r="FS1834" s="307"/>
      <c r="FT1834" s="307"/>
      <c r="FU1834" s="307"/>
      <c r="FV1834" s="307"/>
      <c r="FW1834" s="307"/>
      <c r="FX1834" s="307"/>
      <c r="FY1834" s="307"/>
      <c r="FZ1834" s="307"/>
      <c r="GA1834" s="307"/>
      <c r="GB1834" s="307"/>
      <c r="GC1834" s="307"/>
      <c r="GD1834" s="307"/>
      <c r="GE1834" s="307"/>
      <c r="GF1834" s="307"/>
      <c r="GG1834" s="307"/>
      <c r="GH1834" s="307"/>
      <c r="GI1834" s="307"/>
      <c r="GJ1834" s="307"/>
      <c r="GK1834" s="307"/>
    </row>
    <row r="1835" spans="14:193" ht="15" customHeight="1">
      <c r="N1835" s="410"/>
      <c r="O1835" s="410"/>
      <c r="P1835" s="410"/>
      <c r="Q1835" s="410"/>
      <c r="R1835" s="410"/>
      <c r="S1835" s="410"/>
      <c r="T1835" s="410"/>
      <c r="U1835" s="410"/>
      <c r="V1835" s="56"/>
      <c r="W1835" s="56"/>
      <c r="X1835" s="56"/>
      <c r="Y1835" s="56"/>
      <c r="Z1835" s="56"/>
      <c r="AA1835" s="56"/>
      <c r="AB1835" s="56"/>
      <c r="AC1835" s="56"/>
      <c r="AD1835" s="56"/>
      <c r="AE1835" s="56"/>
      <c r="AF1835" s="56"/>
      <c r="BO1835" s="56"/>
      <c r="BP1835" s="56"/>
      <c r="CB1835" s="307"/>
      <c r="CC1835" s="307"/>
      <c r="CD1835" s="307"/>
      <c r="CE1835" s="307"/>
      <c r="CF1835" s="307"/>
      <c r="CG1835" s="307"/>
      <c r="CH1835" s="307"/>
      <c r="CI1835" s="307"/>
      <c r="CJ1835" s="307"/>
      <c r="CK1835" s="307"/>
      <c r="CL1835" s="307"/>
      <c r="CM1835" s="307"/>
      <c r="CN1835" s="307"/>
      <c r="CO1835" s="307"/>
      <c r="CP1835" s="307"/>
      <c r="CQ1835" s="307"/>
      <c r="CR1835" s="307"/>
      <c r="CS1835" s="307"/>
      <c r="CT1835" s="307"/>
      <c r="CU1835" s="307"/>
      <c r="CV1835" s="307"/>
      <c r="CW1835" s="307"/>
      <c r="CX1835" s="307"/>
      <c r="CY1835" s="307"/>
      <c r="CZ1835" s="307"/>
      <c r="DA1835" s="307"/>
      <c r="DB1835" s="307"/>
      <c r="DC1835" s="307"/>
      <c r="DD1835" s="307"/>
      <c r="DE1835" s="307"/>
      <c r="DF1835" s="307"/>
      <c r="DG1835" s="307"/>
      <c r="DH1835" s="307"/>
      <c r="DI1835" s="390"/>
      <c r="DJ1835" s="390"/>
      <c r="DW1835" s="307"/>
      <c r="DX1835" s="307"/>
      <c r="DY1835" s="307"/>
      <c r="DZ1835" s="307"/>
      <c r="EA1835" s="307"/>
      <c r="EB1835" s="307"/>
      <c r="EC1835" s="307"/>
      <c r="ED1835" s="307"/>
      <c r="EE1835" s="307"/>
      <c r="EF1835" s="307"/>
      <c r="EG1835" s="307"/>
      <c r="EH1835" s="307"/>
      <c r="EI1835" s="307"/>
      <c r="EJ1835" s="307"/>
      <c r="EK1835" s="307"/>
      <c r="EL1835" s="307"/>
      <c r="EM1835" s="307"/>
      <c r="EN1835" s="307"/>
      <c r="EO1835" s="307"/>
      <c r="EP1835" s="307"/>
      <c r="EQ1835" s="307"/>
      <c r="ER1835" s="307"/>
      <c r="ES1835" s="307"/>
      <c r="ET1835" s="307"/>
      <c r="EU1835" s="390"/>
      <c r="EV1835" s="390"/>
      <c r="FI1835" s="307"/>
      <c r="FJ1835" s="307"/>
      <c r="FK1835" s="307"/>
      <c r="FL1835" s="307"/>
      <c r="FM1835" s="307"/>
      <c r="FN1835" s="307"/>
      <c r="FO1835" s="307"/>
      <c r="FP1835" s="307"/>
      <c r="FQ1835" s="307"/>
      <c r="FR1835" s="307"/>
      <c r="FS1835" s="307"/>
      <c r="FT1835" s="307"/>
      <c r="FU1835" s="307"/>
      <c r="FV1835" s="307"/>
      <c r="FW1835" s="307"/>
      <c r="FX1835" s="307"/>
      <c r="FY1835" s="307"/>
      <c r="FZ1835" s="307"/>
      <c r="GA1835" s="307"/>
      <c r="GB1835" s="307"/>
      <c r="GC1835" s="307"/>
      <c r="GD1835" s="307"/>
      <c r="GE1835" s="307"/>
      <c r="GF1835" s="307"/>
      <c r="GG1835" s="307"/>
      <c r="GH1835" s="307"/>
      <c r="GI1835" s="307"/>
      <c r="GJ1835" s="307"/>
      <c r="GK1835" s="307"/>
    </row>
    <row r="1836" spans="14:193" ht="15" customHeight="1">
      <c r="N1836" s="410"/>
      <c r="O1836" s="410"/>
      <c r="P1836" s="410"/>
      <c r="Q1836" s="410"/>
      <c r="R1836" s="410"/>
      <c r="S1836" s="410"/>
      <c r="T1836" s="410"/>
      <c r="U1836" s="410"/>
      <c r="V1836" s="56"/>
      <c r="W1836" s="56"/>
      <c r="X1836" s="56"/>
      <c r="Y1836" s="56"/>
      <c r="Z1836" s="56"/>
      <c r="AA1836" s="56"/>
      <c r="AB1836" s="56"/>
      <c r="AC1836" s="56"/>
      <c r="AD1836" s="56"/>
      <c r="AE1836" s="56"/>
      <c r="AF1836" s="56"/>
      <c r="BO1836" s="56"/>
      <c r="BP1836" s="56"/>
      <c r="CB1836" s="307"/>
      <c r="CC1836" s="307"/>
      <c r="CD1836" s="307"/>
      <c r="CE1836" s="307"/>
      <c r="CF1836" s="307"/>
      <c r="CG1836" s="307"/>
      <c r="CH1836" s="307"/>
      <c r="CI1836" s="307"/>
      <c r="CJ1836" s="307"/>
      <c r="CK1836" s="307"/>
      <c r="CL1836" s="307"/>
      <c r="CM1836" s="307"/>
      <c r="CN1836" s="307"/>
      <c r="CO1836" s="307"/>
      <c r="CP1836" s="307"/>
      <c r="CQ1836" s="307"/>
      <c r="CR1836" s="307"/>
      <c r="CS1836" s="307"/>
      <c r="CT1836" s="307"/>
      <c r="CU1836" s="307"/>
      <c r="CV1836" s="307"/>
      <c r="CW1836" s="307"/>
      <c r="CX1836" s="307"/>
      <c r="CY1836" s="307"/>
      <c r="CZ1836" s="307"/>
      <c r="DA1836" s="307"/>
      <c r="DB1836" s="307"/>
      <c r="DC1836" s="307"/>
      <c r="DD1836" s="307"/>
      <c r="DE1836" s="307"/>
      <c r="DF1836" s="307"/>
      <c r="DG1836" s="307"/>
      <c r="DH1836" s="307"/>
      <c r="DI1836" s="390"/>
      <c r="DJ1836" s="390"/>
      <c r="DW1836" s="307"/>
      <c r="DX1836" s="307"/>
      <c r="DY1836" s="307"/>
      <c r="DZ1836" s="307"/>
      <c r="EA1836" s="307"/>
      <c r="EB1836" s="307"/>
      <c r="EC1836" s="307"/>
      <c r="ED1836" s="307"/>
      <c r="EE1836" s="307"/>
      <c r="EF1836" s="307"/>
      <c r="EG1836" s="307"/>
      <c r="EH1836" s="307"/>
      <c r="EI1836" s="307"/>
      <c r="EJ1836" s="307"/>
      <c r="EK1836" s="307"/>
      <c r="EL1836" s="307"/>
      <c r="EM1836" s="307"/>
      <c r="EN1836" s="307"/>
      <c r="EO1836" s="307"/>
      <c r="EP1836" s="307"/>
      <c r="EQ1836" s="307"/>
      <c r="ER1836" s="307"/>
      <c r="ES1836" s="307"/>
      <c r="ET1836" s="307"/>
      <c r="EU1836" s="390"/>
      <c r="EV1836" s="390"/>
      <c r="FI1836" s="307"/>
      <c r="FJ1836" s="307"/>
      <c r="FK1836" s="307"/>
      <c r="FL1836" s="307"/>
      <c r="FM1836" s="307"/>
      <c r="FN1836" s="307"/>
      <c r="FO1836" s="307"/>
      <c r="FP1836" s="307"/>
      <c r="FQ1836" s="307"/>
      <c r="FR1836" s="307"/>
      <c r="FS1836" s="307"/>
      <c r="FT1836" s="307"/>
      <c r="FU1836" s="307"/>
      <c r="FV1836" s="307"/>
      <c r="FW1836" s="307"/>
      <c r="FX1836" s="307"/>
      <c r="FY1836" s="307"/>
      <c r="FZ1836" s="307"/>
      <c r="GA1836" s="307"/>
      <c r="GB1836" s="307"/>
      <c r="GC1836" s="307"/>
      <c r="GD1836" s="307"/>
      <c r="GE1836" s="307"/>
      <c r="GF1836" s="307"/>
      <c r="GG1836" s="307"/>
      <c r="GH1836" s="307"/>
      <c r="GI1836" s="307"/>
      <c r="GJ1836" s="307"/>
      <c r="GK1836" s="307"/>
    </row>
    <row r="1837" spans="14:193" ht="15" customHeight="1">
      <c r="N1837" s="410"/>
      <c r="O1837" s="410"/>
      <c r="P1837" s="410"/>
      <c r="Q1837" s="410"/>
      <c r="R1837" s="410"/>
      <c r="S1837" s="410"/>
      <c r="T1837" s="311"/>
      <c r="U1837" s="311"/>
      <c r="V1837" s="56"/>
      <c r="W1837" s="56"/>
      <c r="X1837" s="56"/>
      <c r="Y1837" s="56"/>
      <c r="Z1837" s="56"/>
      <c r="AA1837" s="56"/>
      <c r="AB1837" s="56"/>
      <c r="AC1837" s="56"/>
      <c r="AD1837" s="56"/>
      <c r="AE1837" s="56"/>
      <c r="AF1837" s="56"/>
      <c r="BO1837" s="56"/>
      <c r="BP1837" s="56"/>
      <c r="CB1837" s="307"/>
      <c r="CC1837" s="307"/>
      <c r="CD1837" s="307"/>
      <c r="CE1837" s="307"/>
      <c r="CF1837" s="307"/>
      <c r="CG1837" s="307"/>
      <c r="CH1837" s="307"/>
      <c r="CI1837" s="307"/>
      <c r="CJ1837" s="307"/>
      <c r="CK1837" s="307"/>
      <c r="CL1837" s="307"/>
      <c r="CM1837" s="307"/>
      <c r="CN1837" s="307"/>
      <c r="CO1837" s="307"/>
      <c r="CP1837" s="307"/>
      <c r="CQ1837" s="307"/>
      <c r="CR1837" s="307"/>
      <c r="CS1837" s="307"/>
      <c r="CT1837" s="307"/>
      <c r="CU1837" s="307"/>
      <c r="CV1837" s="307"/>
      <c r="CW1837" s="307"/>
      <c r="CX1837" s="307"/>
      <c r="CY1837" s="307"/>
      <c r="CZ1837" s="307"/>
      <c r="DA1837" s="307"/>
      <c r="DB1837" s="307"/>
      <c r="DC1837" s="307"/>
      <c r="DD1837" s="307"/>
      <c r="DE1837" s="307"/>
      <c r="DF1837" s="307"/>
      <c r="DG1837" s="307"/>
      <c r="DH1837" s="307"/>
      <c r="DI1837" s="390"/>
      <c r="DJ1837" s="390"/>
      <c r="DW1837" s="307"/>
      <c r="DX1837" s="307"/>
      <c r="DY1837" s="307"/>
      <c r="DZ1837" s="307"/>
      <c r="EA1837" s="307"/>
      <c r="EB1837" s="307"/>
      <c r="EC1837" s="307"/>
      <c r="ED1837" s="307"/>
      <c r="EE1837" s="307"/>
      <c r="EF1837" s="307"/>
      <c r="EG1837" s="307"/>
      <c r="EH1837" s="307"/>
      <c r="EI1837" s="307"/>
      <c r="EJ1837" s="307"/>
      <c r="EK1837" s="307"/>
      <c r="EL1837" s="307"/>
      <c r="EM1837" s="307"/>
      <c r="EN1837" s="307"/>
      <c r="EO1837" s="307"/>
      <c r="EP1837" s="307"/>
      <c r="EQ1837" s="307"/>
      <c r="ER1837" s="307"/>
      <c r="ES1837" s="307"/>
      <c r="ET1837" s="307"/>
      <c r="EU1837" s="390"/>
      <c r="EV1837" s="390"/>
      <c r="FI1837" s="307"/>
      <c r="FJ1837" s="307"/>
      <c r="FK1837" s="307"/>
      <c r="FL1837" s="307"/>
      <c r="FM1837" s="307"/>
      <c r="FN1837" s="307"/>
      <c r="FO1837" s="307"/>
      <c r="FP1837" s="307"/>
      <c r="FQ1837" s="307"/>
      <c r="FR1837" s="307"/>
      <c r="FS1837" s="307"/>
      <c r="FT1837" s="307"/>
      <c r="FU1837" s="307"/>
      <c r="FV1837" s="307"/>
      <c r="FW1837" s="307"/>
      <c r="FX1837" s="307"/>
      <c r="FY1837" s="307"/>
      <c r="FZ1837" s="307"/>
      <c r="GA1837" s="307"/>
      <c r="GB1837" s="307"/>
      <c r="GC1837" s="307"/>
      <c r="GD1837" s="307"/>
      <c r="GE1837" s="307"/>
      <c r="GF1837" s="307"/>
      <c r="GG1837" s="307"/>
      <c r="GH1837" s="307"/>
      <c r="GI1837" s="307"/>
      <c r="GJ1837" s="307"/>
      <c r="GK1837" s="307"/>
    </row>
    <row r="1838" spans="14:193" ht="15" customHeight="1">
      <c r="N1838" s="410"/>
      <c r="O1838" s="410"/>
      <c r="P1838" s="410"/>
      <c r="Q1838" s="410"/>
      <c r="R1838" s="311"/>
      <c r="S1838" s="311"/>
      <c r="T1838" s="311"/>
      <c r="U1838" s="311"/>
      <c r="V1838" s="56"/>
      <c r="W1838" s="56"/>
      <c r="X1838" s="56"/>
      <c r="Y1838" s="56"/>
      <c r="Z1838" s="56"/>
      <c r="AA1838" s="56"/>
      <c r="AB1838" s="56"/>
      <c r="AC1838" s="56"/>
      <c r="AD1838" s="56"/>
      <c r="AE1838" s="56"/>
      <c r="AF1838" s="56"/>
      <c r="BO1838" s="56"/>
      <c r="BP1838" s="56"/>
      <c r="CB1838" s="307"/>
      <c r="CC1838" s="307"/>
      <c r="CD1838" s="307"/>
      <c r="CE1838" s="307"/>
      <c r="CF1838" s="307"/>
      <c r="CG1838" s="307"/>
      <c r="CH1838" s="307"/>
      <c r="CI1838" s="307"/>
      <c r="CJ1838" s="307"/>
      <c r="CK1838" s="307"/>
      <c r="CL1838" s="307"/>
      <c r="CM1838" s="307"/>
      <c r="CN1838" s="307"/>
      <c r="CO1838" s="307"/>
      <c r="CP1838" s="307"/>
      <c r="CQ1838" s="307"/>
      <c r="CR1838" s="307"/>
      <c r="CS1838" s="307"/>
      <c r="CT1838" s="307"/>
      <c r="CU1838" s="307"/>
      <c r="CV1838" s="307"/>
      <c r="CW1838" s="307"/>
      <c r="CX1838" s="307"/>
      <c r="CY1838" s="307"/>
      <c r="CZ1838" s="307"/>
      <c r="DA1838" s="307"/>
      <c r="DB1838" s="307"/>
      <c r="DC1838" s="307"/>
      <c r="DD1838" s="307"/>
      <c r="DE1838" s="307"/>
      <c r="DF1838" s="307"/>
      <c r="DG1838" s="307"/>
      <c r="DH1838" s="307"/>
      <c r="DI1838" s="390"/>
      <c r="DJ1838" s="390"/>
      <c r="DW1838" s="307"/>
      <c r="DX1838" s="307"/>
      <c r="DY1838" s="307"/>
      <c r="DZ1838" s="307"/>
      <c r="EA1838" s="307"/>
      <c r="EB1838" s="307"/>
      <c r="EC1838" s="307"/>
      <c r="ED1838" s="307"/>
      <c r="EE1838" s="307"/>
      <c r="EF1838" s="307"/>
      <c r="EG1838" s="307"/>
      <c r="EH1838" s="307"/>
      <c r="EI1838" s="307"/>
      <c r="EJ1838" s="307"/>
      <c r="EK1838" s="307"/>
      <c r="EL1838" s="307"/>
      <c r="EM1838" s="307"/>
      <c r="EN1838" s="307"/>
      <c r="EO1838" s="307"/>
      <c r="EP1838" s="307"/>
      <c r="EQ1838" s="307"/>
      <c r="ER1838" s="307"/>
      <c r="ES1838" s="307"/>
      <c r="ET1838" s="307"/>
      <c r="EU1838" s="390"/>
      <c r="EV1838" s="390"/>
      <c r="FI1838" s="307"/>
      <c r="FJ1838" s="307"/>
      <c r="FK1838" s="307"/>
      <c r="FL1838" s="307"/>
      <c r="FM1838" s="307"/>
      <c r="FN1838" s="307"/>
      <c r="FO1838" s="307"/>
      <c r="FP1838" s="307"/>
      <c r="FQ1838" s="307"/>
      <c r="FR1838" s="307"/>
      <c r="FS1838" s="307"/>
      <c r="FT1838" s="307"/>
      <c r="FU1838" s="307"/>
      <c r="FV1838" s="307"/>
      <c r="FW1838" s="307"/>
      <c r="FX1838" s="307"/>
      <c r="FY1838" s="307"/>
      <c r="FZ1838" s="307"/>
      <c r="GA1838" s="307"/>
      <c r="GB1838" s="307"/>
      <c r="GC1838" s="307"/>
      <c r="GD1838" s="307"/>
      <c r="GE1838" s="307"/>
      <c r="GF1838" s="307"/>
      <c r="GG1838" s="307"/>
      <c r="GH1838" s="307"/>
      <c r="GI1838" s="307"/>
      <c r="GJ1838" s="307"/>
      <c r="GK1838" s="307"/>
    </row>
    <row r="1839" spans="14:193" ht="15" customHeight="1">
      <c r="N1839" s="410"/>
      <c r="O1839" s="410"/>
      <c r="P1839" s="410"/>
      <c r="Q1839" s="410"/>
      <c r="R1839" s="311"/>
      <c r="S1839" s="311"/>
      <c r="T1839" s="311"/>
      <c r="U1839" s="311"/>
      <c r="V1839" s="56"/>
      <c r="W1839" s="56"/>
      <c r="X1839" s="56"/>
      <c r="Y1839" s="56"/>
      <c r="Z1839" s="56"/>
      <c r="AA1839" s="56"/>
      <c r="AB1839" s="56"/>
      <c r="AC1839" s="56"/>
      <c r="AD1839" s="56"/>
      <c r="AE1839" s="56"/>
      <c r="AF1839" s="56"/>
      <c r="BO1839" s="56"/>
      <c r="BP1839" s="56"/>
      <c r="CB1839" s="307"/>
      <c r="CC1839" s="307"/>
      <c r="CD1839" s="307"/>
      <c r="CE1839" s="307"/>
      <c r="CF1839" s="307"/>
      <c r="CG1839" s="307"/>
      <c r="CH1839" s="307"/>
      <c r="CI1839" s="307"/>
      <c r="CJ1839" s="307"/>
      <c r="CK1839" s="307"/>
      <c r="CL1839" s="307"/>
      <c r="CM1839" s="307"/>
      <c r="CN1839" s="307"/>
      <c r="CO1839" s="307"/>
      <c r="CP1839" s="307"/>
      <c r="CQ1839" s="307"/>
      <c r="CR1839" s="307"/>
      <c r="CS1839" s="307"/>
      <c r="CT1839" s="307"/>
      <c r="CU1839" s="307"/>
      <c r="CV1839" s="307"/>
      <c r="CW1839" s="307"/>
      <c r="CX1839" s="307"/>
      <c r="CY1839" s="307"/>
      <c r="CZ1839" s="307"/>
      <c r="DA1839" s="307"/>
      <c r="DB1839" s="307"/>
      <c r="DC1839" s="307"/>
      <c r="DD1839" s="307"/>
      <c r="DE1839" s="307"/>
      <c r="DF1839" s="307"/>
      <c r="DG1839" s="307"/>
      <c r="DH1839" s="307"/>
      <c r="DI1839" s="390"/>
      <c r="DJ1839" s="390"/>
      <c r="DW1839" s="307"/>
      <c r="DX1839" s="307"/>
      <c r="DY1839" s="307"/>
      <c r="DZ1839" s="307"/>
      <c r="EA1839" s="307"/>
      <c r="EB1839" s="307"/>
      <c r="EC1839" s="307"/>
      <c r="ED1839" s="307"/>
      <c r="EE1839" s="307"/>
      <c r="EF1839" s="307"/>
      <c r="EG1839" s="307"/>
      <c r="EH1839" s="307"/>
      <c r="EI1839" s="307"/>
      <c r="EJ1839" s="307"/>
      <c r="EK1839" s="307"/>
      <c r="EL1839" s="307"/>
      <c r="EM1839" s="307"/>
      <c r="EN1839" s="307"/>
      <c r="EO1839" s="307"/>
      <c r="EP1839" s="307"/>
      <c r="EQ1839" s="307"/>
      <c r="ER1839" s="307"/>
      <c r="ES1839" s="307"/>
      <c r="ET1839" s="307"/>
      <c r="EU1839" s="390"/>
      <c r="EV1839" s="390"/>
      <c r="FI1839" s="307"/>
      <c r="FJ1839" s="307"/>
      <c r="FK1839" s="307"/>
      <c r="FL1839" s="307"/>
      <c r="FM1839" s="307"/>
      <c r="FN1839" s="307"/>
      <c r="FO1839" s="307"/>
      <c r="FP1839" s="307"/>
      <c r="FQ1839" s="307"/>
      <c r="FR1839" s="307"/>
      <c r="FS1839" s="307"/>
      <c r="FT1839" s="307"/>
      <c r="FU1839" s="307"/>
      <c r="FV1839" s="307"/>
      <c r="FW1839" s="307"/>
      <c r="FX1839" s="307"/>
      <c r="FY1839" s="307"/>
      <c r="FZ1839" s="307"/>
      <c r="GA1839" s="307"/>
      <c r="GB1839" s="307"/>
      <c r="GC1839" s="307"/>
      <c r="GD1839" s="307"/>
      <c r="GE1839" s="307"/>
      <c r="GF1839" s="307"/>
      <c r="GG1839" s="307"/>
      <c r="GH1839" s="307"/>
      <c r="GI1839" s="307"/>
      <c r="GJ1839" s="307"/>
      <c r="GK1839" s="307"/>
    </row>
    <row r="1840" spans="14:193" ht="15" customHeight="1">
      <c r="N1840" s="410"/>
      <c r="O1840" s="410"/>
      <c r="P1840" s="410"/>
      <c r="Q1840" s="410"/>
      <c r="R1840" s="311"/>
      <c r="S1840" s="311"/>
      <c r="T1840" s="311"/>
      <c r="U1840" s="311"/>
      <c r="V1840" s="56"/>
      <c r="W1840" s="56"/>
      <c r="X1840" s="56"/>
      <c r="Y1840" s="56"/>
      <c r="Z1840" s="56"/>
      <c r="AA1840" s="56"/>
      <c r="AB1840" s="56"/>
      <c r="AC1840" s="56"/>
      <c r="AD1840" s="56"/>
      <c r="AE1840" s="56"/>
      <c r="AF1840" s="56"/>
      <c r="BO1840" s="56"/>
      <c r="BP1840" s="56"/>
      <c r="CB1840" s="307"/>
      <c r="CC1840" s="307"/>
      <c r="CD1840" s="307"/>
      <c r="CE1840" s="307"/>
      <c r="CF1840" s="307"/>
      <c r="CG1840" s="307"/>
      <c r="CH1840" s="307"/>
      <c r="CI1840" s="307"/>
      <c r="CJ1840" s="307"/>
      <c r="CK1840" s="307"/>
      <c r="CL1840" s="307"/>
      <c r="CM1840" s="307"/>
      <c r="CN1840" s="307"/>
      <c r="CO1840" s="307"/>
      <c r="CP1840" s="307"/>
      <c r="CQ1840" s="307"/>
      <c r="CR1840" s="307"/>
      <c r="CS1840" s="307"/>
      <c r="CT1840" s="307"/>
      <c r="CU1840" s="307"/>
      <c r="CV1840" s="307"/>
      <c r="CW1840" s="307"/>
      <c r="CX1840" s="307"/>
      <c r="CY1840" s="307"/>
      <c r="CZ1840" s="307"/>
      <c r="DA1840" s="307"/>
      <c r="DB1840" s="307"/>
      <c r="DC1840" s="307"/>
      <c r="DD1840" s="307"/>
      <c r="DE1840" s="307"/>
      <c r="DF1840" s="307"/>
      <c r="DG1840" s="307"/>
      <c r="DH1840" s="307"/>
      <c r="DI1840" s="390"/>
      <c r="DJ1840" s="390"/>
      <c r="DW1840" s="307"/>
      <c r="DX1840" s="307"/>
      <c r="DY1840" s="307"/>
      <c r="DZ1840" s="307"/>
      <c r="EA1840" s="307"/>
      <c r="EB1840" s="307"/>
      <c r="EC1840" s="307"/>
      <c r="ED1840" s="307"/>
      <c r="EE1840" s="307"/>
      <c r="EF1840" s="307"/>
      <c r="EG1840" s="307"/>
      <c r="EH1840" s="307"/>
      <c r="EI1840" s="307"/>
      <c r="EJ1840" s="307"/>
      <c r="EK1840" s="307"/>
      <c r="EL1840" s="307"/>
      <c r="EM1840" s="307"/>
      <c r="EN1840" s="307"/>
      <c r="EO1840" s="307"/>
      <c r="EP1840" s="307"/>
      <c r="EQ1840" s="307"/>
      <c r="ER1840" s="307"/>
      <c r="ES1840" s="307"/>
      <c r="ET1840" s="307"/>
      <c r="EU1840" s="390"/>
      <c r="EV1840" s="390"/>
      <c r="FI1840" s="307"/>
      <c r="FJ1840" s="307"/>
      <c r="FK1840" s="307"/>
      <c r="FL1840" s="307"/>
      <c r="FM1840" s="307"/>
      <c r="FN1840" s="307"/>
      <c r="FO1840" s="307"/>
      <c r="FP1840" s="307"/>
      <c r="FQ1840" s="307"/>
      <c r="FR1840" s="307"/>
      <c r="FS1840" s="307"/>
      <c r="FT1840" s="307"/>
      <c r="FU1840" s="307"/>
      <c r="FV1840" s="307"/>
      <c r="FW1840" s="307"/>
      <c r="FX1840" s="307"/>
      <c r="FY1840" s="307"/>
      <c r="FZ1840" s="307"/>
      <c r="GA1840" s="307"/>
      <c r="GB1840" s="307"/>
      <c r="GC1840" s="307"/>
      <c r="GD1840" s="307"/>
      <c r="GE1840" s="307"/>
      <c r="GF1840" s="307"/>
      <c r="GG1840" s="307"/>
      <c r="GH1840" s="307"/>
      <c r="GI1840" s="307"/>
      <c r="GJ1840" s="307"/>
      <c r="GK1840" s="307"/>
    </row>
    <row r="1841" spans="14:193" ht="15" customHeight="1">
      <c r="N1841" s="410"/>
      <c r="O1841" s="410"/>
      <c r="P1841" s="410"/>
      <c r="Q1841" s="410"/>
      <c r="R1841" s="311"/>
      <c r="S1841" s="311"/>
      <c r="T1841" s="311"/>
      <c r="U1841" s="311"/>
      <c r="V1841" s="56"/>
      <c r="W1841" s="56"/>
      <c r="X1841" s="56"/>
      <c r="Y1841" s="56"/>
      <c r="Z1841" s="56"/>
      <c r="AA1841" s="56"/>
      <c r="AB1841" s="56"/>
      <c r="AC1841" s="56"/>
      <c r="AD1841" s="56"/>
      <c r="AE1841" s="56"/>
      <c r="AF1841" s="56"/>
      <c r="BO1841" s="56"/>
      <c r="BP1841" s="56"/>
      <c r="CB1841" s="307"/>
      <c r="CC1841" s="307"/>
      <c r="CD1841" s="307"/>
      <c r="CE1841" s="307"/>
      <c r="CF1841" s="307"/>
      <c r="CG1841" s="307"/>
      <c r="CH1841" s="307"/>
      <c r="CI1841" s="307"/>
      <c r="CJ1841" s="307"/>
      <c r="CK1841" s="307"/>
      <c r="CL1841" s="307"/>
      <c r="CM1841" s="307"/>
      <c r="CN1841" s="307"/>
      <c r="CO1841" s="307"/>
      <c r="CP1841" s="307"/>
      <c r="CQ1841" s="307"/>
      <c r="CR1841" s="307"/>
      <c r="CS1841" s="307"/>
      <c r="CT1841" s="307"/>
      <c r="CU1841" s="307"/>
      <c r="CV1841" s="307"/>
      <c r="CW1841" s="307"/>
      <c r="CX1841" s="307"/>
      <c r="CY1841" s="307"/>
      <c r="CZ1841" s="307"/>
      <c r="DA1841" s="307"/>
      <c r="DB1841" s="307"/>
      <c r="DC1841" s="307"/>
      <c r="DD1841" s="307"/>
      <c r="DE1841" s="307"/>
      <c r="DF1841" s="307"/>
      <c r="DG1841" s="307"/>
      <c r="DH1841" s="307"/>
      <c r="DI1841" s="390"/>
      <c r="DJ1841" s="390"/>
      <c r="DW1841" s="307"/>
      <c r="DX1841" s="307"/>
      <c r="DY1841" s="307"/>
      <c r="DZ1841" s="307"/>
      <c r="EA1841" s="307"/>
      <c r="EB1841" s="307"/>
      <c r="EC1841" s="307"/>
      <c r="ED1841" s="307"/>
      <c r="EE1841" s="307"/>
      <c r="EF1841" s="307"/>
      <c r="EG1841" s="307"/>
      <c r="EH1841" s="307"/>
      <c r="EI1841" s="307"/>
      <c r="EJ1841" s="307"/>
      <c r="EK1841" s="307"/>
      <c r="EL1841" s="307"/>
      <c r="EM1841" s="307"/>
      <c r="EN1841" s="307"/>
      <c r="EO1841" s="307"/>
      <c r="EP1841" s="307"/>
      <c r="EQ1841" s="307"/>
      <c r="ER1841" s="307"/>
      <c r="ES1841" s="307"/>
      <c r="ET1841" s="307"/>
      <c r="EU1841" s="390"/>
      <c r="EV1841" s="390"/>
      <c r="FI1841" s="307"/>
      <c r="FJ1841" s="307"/>
      <c r="FK1841" s="307"/>
      <c r="FL1841" s="307"/>
      <c r="FM1841" s="307"/>
      <c r="FN1841" s="307"/>
      <c r="FO1841" s="307"/>
      <c r="FP1841" s="307"/>
      <c r="FQ1841" s="307"/>
      <c r="FR1841" s="307"/>
      <c r="FS1841" s="307"/>
      <c r="FT1841" s="307"/>
      <c r="FU1841" s="307"/>
      <c r="FV1841" s="307"/>
      <c r="FW1841" s="307"/>
      <c r="FX1841" s="307"/>
      <c r="FY1841" s="307"/>
      <c r="FZ1841" s="307"/>
      <c r="GA1841" s="307"/>
      <c r="GB1841" s="307"/>
      <c r="GC1841" s="307"/>
      <c r="GD1841" s="307"/>
      <c r="GE1841" s="307"/>
      <c r="GF1841" s="307"/>
      <c r="GG1841" s="307"/>
      <c r="GH1841" s="307"/>
      <c r="GI1841" s="307"/>
      <c r="GJ1841" s="307"/>
      <c r="GK1841" s="307"/>
    </row>
    <row r="1842" spans="14:193" ht="15" customHeight="1">
      <c r="N1842" s="410"/>
      <c r="O1842" s="410"/>
      <c r="P1842" s="410"/>
      <c r="Q1842" s="410"/>
      <c r="R1842" s="311"/>
      <c r="S1842" s="311"/>
      <c r="T1842" s="311"/>
      <c r="U1842" s="311"/>
      <c r="V1842" s="56"/>
      <c r="W1842" s="56"/>
      <c r="X1842" s="56"/>
      <c r="Y1842" s="56"/>
      <c r="Z1842" s="56"/>
      <c r="AA1842" s="56"/>
      <c r="AB1842" s="56"/>
      <c r="AC1842" s="56"/>
      <c r="AD1842" s="56"/>
      <c r="AE1842" s="56"/>
      <c r="AF1842" s="56"/>
      <c r="BO1842" s="56"/>
      <c r="BP1842" s="56"/>
      <c r="CB1842" s="307"/>
      <c r="CC1842" s="307"/>
      <c r="CD1842" s="307"/>
      <c r="CE1842" s="307"/>
      <c r="CF1842" s="307"/>
      <c r="CG1842" s="307"/>
      <c r="CH1842" s="307"/>
      <c r="CI1842" s="307"/>
      <c r="CJ1842" s="307"/>
      <c r="CK1842" s="307"/>
      <c r="CL1842" s="307"/>
      <c r="CM1842" s="307"/>
      <c r="CN1842" s="307"/>
      <c r="CO1842" s="307"/>
      <c r="CP1842" s="307"/>
      <c r="CQ1842" s="307"/>
      <c r="CR1842" s="307"/>
      <c r="CS1842" s="307"/>
      <c r="CT1842" s="307"/>
      <c r="CU1842" s="307"/>
      <c r="CV1842" s="307"/>
      <c r="CW1842" s="307"/>
      <c r="CX1842" s="307"/>
      <c r="CY1842" s="307"/>
      <c r="CZ1842" s="307"/>
      <c r="DA1842" s="307"/>
      <c r="DB1842" s="307"/>
      <c r="DC1842" s="307"/>
      <c r="DD1842" s="307"/>
      <c r="DE1842" s="307"/>
      <c r="DF1842" s="307"/>
      <c r="DG1842" s="307"/>
      <c r="DH1842" s="307"/>
      <c r="DI1842" s="390"/>
      <c r="DJ1842" s="390"/>
      <c r="DW1842" s="307"/>
      <c r="DX1842" s="307"/>
      <c r="DY1842" s="307"/>
      <c r="DZ1842" s="307"/>
      <c r="EA1842" s="307"/>
      <c r="EB1842" s="307"/>
      <c r="EC1842" s="307"/>
      <c r="ED1842" s="307"/>
      <c r="EE1842" s="307"/>
      <c r="EF1842" s="307"/>
      <c r="EG1842" s="307"/>
      <c r="EH1842" s="307"/>
      <c r="EI1842" s="307"/>
      <c r="EJ1842" s="307"/>
      <c r="EK1842" s="307"/>
      <c r="EL1842" s="307"/>
      <c r="EM1842" s="307"/>
      <c r="EN1842" s="307"/>
      <c r="EO1842" s="307"/>
      <c r="EP1842" s="307"/>
      <c r="EQ1842" s="307"/>
      <c r="ER1842" s="307"/>
      <c r="ES1842" s="307"/>
      <c r="ET1842" s="307"/>
      <c r="EU1842" s="390"/>
      <c r="EV1842" s="390"/>
      <c r="FI1842" s="307"/>
      <c r="FJ1842" s="307"/>
      <c r="FK1842" s="307"/>
      <c r="FL1842" s="307"/>
      <c r="FM1842" s="307"/>
      <c r="FN1842" s="307"/>
      <c r="FO1842" s="307"/>
      <c r="FP1842" s="307"/>
      <c r="FQ1842" s="307"/>
      <c r="FR1842" s="307"/>
      <c r="FS1842" s="307"/>
      <c r="FT1842" s="307"/>
      <c r="FU1842" s="307"/>
      <c r="FV1842" s="307"/>
      <c r="FW1842" s="307"/>
      <c r="FX1842" s="307"/>
      <c r="FY1842" s="307"/>
      <c r="FZ1842" s="307"/>
      <c r="GA1842" s="307"/>
      <c r="GB1842" s="307"/>
      <c r="GC1842" s="307"/>
      <c r="GD1842" s="307"/>
      <c r="GE1842" s="307"/>
      <c r="GF1842" s="307"/>
      <c r="GG1842" s="307"/>
      <c r="GH1842" s="307"/>
      <c r="GI1842" s="307"/>
      <c r="GJ1842" s="307"/>
      <c r="GK1842" s="307"/>
    </row>
    <row r="1843" spans="14:193" ht="15" customHeight="1">
      <c r="N1843" s="410"/>
      <c r="O1843" s="410"/>
      <c r="P1843" s="410"/>
      <c r="Q1843" s="410"/>
      <c r="R1843" s="311"/>
      <c r="S1843" s="311"/>
      <c r="T1843" s="311"/>
      <c r="U1843" s="311"/>
      <c r="V1843" s="56"/>
      <c r="W1843" s="56"/>
      <c r="X1843" s="56"/>
      <c r="Y1843" s="56"/>
      <c r="Z1843" s="56"/>
      <c r="AA1843" s="56"/>
      <c r="AB1843" s="56"/>
      <c r="AC1843" s="56"/>
      <c r="AD1843" s="56"/>
      <c r="AE1843" s="56"/>
      <c r="AF1843" s="56"/>
      <c r="BO1843" s="56"/>
      <c r="BP1843" s="56"/>
      <c r="CB1843" s="307"/>
      <c r="CC1843" s="307"/>
      <c r="CD1843" s="307"/>
      <c r="CE1843" s="307"/>
      <c r="CF1843" s="307"/>
      <c r="CG1843" s="307"/>
      <c r="CH1843" s="307"/>
      <c r="CI1843" s="307"/>
      <c r="CJ1843" s="307"/>
      <c r="CK1843" s="307"/>
      <c r="CL1843" s="307"/>
      <c r="CM1843" s="307"/>
      <c r="CN1843" s="307"/>
      <c r="CO1843" s="307"/>
      <c r="CP1843" s="307"/>
      <c r="CQ1843" s="307"/>
      <c r="CR1843" s="307"/>
      <c r="CS1843" s="307"/>
      <c r="CT1843" s="307"/>
      <c r="CU1843" s="307"/>
      <c r="CV1843" s="307"/>
      <c r="CW1843" s="307"/>
      <c r="CX1843" s="307"/>
      <c r="CY1843" s="307"/>
      <c r="CZ1843" s="307"/>
      <c r="DA1843" s="307"/>
      <c r="DB1843" s="307"/>
      <c r="DC1843" s="307"/>
      <c r="DD1843" s="307"/>
      <c r="DE1843" s="307"/>
      <c r="DF1843" s="307"/>
      <c r="DG1843" s="307"/>
      <c r="DH1843" s="307"/>
      <c r="DI1843" s="390"/>
      <c r="DJ1843" s="390"/>
      <c r="DW1843" s="307"/>
      <c r="DX1843" s="307"/>
      <c r="DY1843" s="307"/>
      <c r="DZ1843" s="307"/>
      <c r="EA1843" s="307"/>
      <c r="EB1843" s="307"/>
      <c r="EC1843" s="307"/>
      <c r="ED1843" s="307"/>
      <c r="EE1843" s="307"/>
      <c r="EF1843" s="307"/>
      <c r="EG1843" s="307"/>
      <c r="EH1843" s="307"/>
      <c r="EI1843" s="307"/>
      <c r="EJ1843" s="307"/>
      <c r="EK1843" s="307"/>
      <c r="EL1843" s="307"/>
      <c r="EM1843" s="307"/>
      <c r="EN1843" s="307"/>
      <c r="EO1843" s="307"/>
      <c r="EP1843" s="307"/>
      <c r="EQ1843" s="307"/>
      <c r="ER1843" s="307"/>
      <c r="ES1843" s="307"/>
      <c r="ET1843" s="307"/>
      <c r="EU1843" s="390"/>
      <c r="EV1843" s="390"/>
      <c r="FI1843" s="307"/>
      <c r="FJ1843" s="307"/>
      <c r="FK1843" s="307"/>
      <c r="FL1843" s="307"/>
      <c r="FM1843" s="307"/>
      <c r="FN1843" s="307"/>
      <c r="FO1843" s="307"/>
      <c r="FP1843" s="307"/>
      <c r="FQ1843" s="307"/>
      <c r="FR1843" s="307"/>
      <c r="FS1843" s="307"/>
      <c r="FT1843" s="307"/>
      <c r="FU1843" s="307"/>
      <c r="FV1843" s="307"/>
      <c r="FW1843" s="307"/>
      <c r="FX1843" s="307"/>
      <c r="FY1843" s="307"/>
      <c r="FZ1843" s="307"/>
      <c r="GA1843" s="307"/>
      <c r="GB1843" s="307"/>
      <c r="GC1843" s="307"/>
      <c r="GD1843" s="307"/>
      <c r="GE1843" s="307"/>
      <c r="GF1843" s="307"/>
      <c r="GG1843" s="307"/>
      <c r="GH1843" s="307"/>
      <c r="GI1843" s="307"/>
      <c r="GJ1843" s="307"/>
      <c r="GK1843" s="307"/>
    </row>
    <row r="1844" spans="14:193" ht="15" customHeight="1">
      <c r="N1844" s="410"/>
      <c r="O1844" s="410"/>
      <c r="P1844" s="410"/>
      <c r="Q1844" s="410"/>
      <c r="R1844" s="311"/>
      <c r="S1844" s="311"/>
      <c r="T1844" s="311"/>
      <c r="U1844" s="311"/>
      <c r="V1844" s="56"/>
      <c r="W1844" s="56"/>
      <c r="X1844" s="56"/>
      <c r="Y1844" s="56"/>
      <c r="Z1844" s="56"/>
      <c r="AA1844" s="56"/>
      <c r="AB1844" s="56"/>
      <c r="AC1844" s="56"/>
      <c r="AD1844" s="56"/>
      <c r="AE1844" s="56"/>
      <c r="AF1844" s="56"/>
      <c r="BO1844" s="56"/>
      <c r="BP1844" s="56"/>
      <c r="CB1844" s="307"/>
      <c r="CC1844" s="307"/>
      <c r="CD1844" s="307"/>
      <c r="CE1844" s="307"/>
      <c r="CF1844" s="307"/>
      <c r="CG1844" s="307"/>
      <c r="CH1844" s="307"/>
      <c r="CI1844" s="307"/>
      <c r="CJ1844" s="307"/>
      <c r="CK1844" s="307"/>
      <c r="CL1844" s="307"/>
      <c r="CM1844" s="307"/>
      <c r="CN1844" s="307"/>
      <c r="CO1844" s="307"/>
      <c r="CP1844" s="307"/>
      <c r="CQ1844" s="307"/>
      <c r="CR1844" s="307"/>
      <c r="CS1844" s="307"/>
      <c r="CT1844" s="307"/>
      <c r="CU1844" s="307"/>
      <c r="CV1844" s="307"/>
      <c r="CW1844" s="307"/>
      <c r="CX1844" s="307"/>
      <c r="CY1844" s="307"/>
      <c r="CZ1844" s="307"/>
      <c r="DA1844" s="307"/>
      <c r="DB1844" s="307"/>
      <c r="DC1844" s="307"/>
      <c r="DD1844" s="307"/>
      <c r="DE1844" s="307"/>
      <c r="DF1844" s="307"/>
      <c r="DG1844" s="307"/>
      <c r="DH1844" s="307"/>
      <c r="DI1844" s="390"/>
      <c r="DJ1844" s="390"/>
      <c r="DW1844" s="307"/>
      <c r="DX1844" s="307"/>
      <c r="DY1844" s="307"/>
      <c r="DZ1844" s="307"/>
      <c r="EA1844" s="307"/>
      <c r="EB1844" s="307"/>
      <c r="EC1844" s="307"/>
      <c r="ED1844" s="307"/>
      <c r="EE1844" s="307"/>
      <c r="EF1844" s="307"/>
      <c r="EG1844" s="307"/>
      <c r="EH1844" s="307"/>
      <c r="EI1844" s="307"/>
      <c r="EJ1844" s="307"/>
      <c r="EK1844" s="307"/>
      <c r="EL1844" s="307"/>
      <c r="EM1844" s="307"/>
      <c r="EN1844" s="307"/>
      <c r="EO1844" s="307"/>
      <c r="EP1844" s="307"/>
      <c r="EQ1844" s="307"/>
      <c r="ER1844" s="307"/>
      <c r="ES1844" s="307"/>
      <c r="ET1844" s="307"/>
      <c r="EU1844" s="390"/>
      <c r="EV1844" s="390"/>
      <c r="FI1844" s="307"/>
      <c r="FJ1844" s="307"/>
      <c r="FK1844" s="307"/>
      <c r="FL1844" s="307"/>
      <c r="FM1844" s="307"/>
      <c r="FN1844" s="307"/>
      <c r="FO1844" s="307"/>
      <c r="FP1844" s="307"/>
      <c r="FQ1844" s="307"/>
      <c r="FR1844" s="307"/>
      <c r="FS1844" s="307"/>
      <c r="FT1844" s="307"/>
      <c r="FU1844" s="307"/>
      <c r="FV1844" s="307"/>
      <c r="FW1844" s="307"/>
      <c r="FX1844" s="307"/>
      <c r="FY1844" s="307"/>
      <c r="FZ1844" s="307"/>
      <c r="GA1844" s="307"/>
      <c r="GB1844" s="307"/>
      <c r="GC1844" s="307"/>
      <c r="GD1844" s="307"/>
      <c r="GE1844" s="307"/>
      <c r="GF1844" s="307"/>
      <c r="GG1844" s="307"/>
      <c r="GH1844" s="307"/>
      <c r="GI1844" s="307"/>
      <c r="GJ1844" s="307"/>
      <c r="GK1844" s="307"/>
    </row>
    <row r="1845" spans="14:193" ht="15" customHeight="1">
      <c r="N1845" s="410"/>
      <c r="O1845" s="410"/>
      <c r="P1845" s="410"/>
      <c r="Q1845" s="410"/>
      <c r="R1845" s="311"/>
      <c r="S1845" s="311"/>
      <c r="T1845" s="311"/>
      <c r="U1845" s="311"/>
      <c r="V1845" s="56"/>
      <c r="W1845" s="56"/>
      <c r="X1845" s="56"/>
      <c r="Y1845" s="56"/>
      <c r="Z1845" s="56"/>
      <c r="AA1845" s="56"/>
      <c r="AB1845" s="56"/>
      <c r="AC1845" s="56"/>
      <c r="AD1845" s="56"/>
      <c r="AE1845" s="56"/>
      <c r="AF1845" s="56"/>
      <c r="BO1845" s="56"/>
      <c r="BP1845" s="56"/>
      <c r="CB1845" s="307"/>
      <c r="CC1845" s="307"/>
      <c r="CD1845" s="307"/>
      <c r="CE1845" s="307"/>
      <c r="CF1845" s="307"/>
      <c r="CG1845" s="307"/>
      <c r="CH1845" s="307"/>
      <c r="CI1845" s="307"/>
      <c r="CJ1845" s="307"/>
      <c r="CK1845" s="307"/>
      <c r="CL1845" s="307"/>
      <c r="CM1845" s="307"/>
      <c r="CN1845" s="307"/>
      <c r="CO1845" s="307"/>
      <c r="CP1845" s="307"/>
      <c r="CQ1845" s="307"/>
      <c r="CR1845" s="307"/>
      <c r="CS1845" s="307"/>
      <c r="CT1845" s="307"/>
      <c r="CU1845" s="307"/>
      <c r="CV1845" s="307"/>
      <c r="CW1845" s="307"/>
      <c r="CX1845" s="307"/>
      <c r="CY1845" s="307"/>
      <c r="CZ1845" s="307"/>
      <c r="DA1845" s="307"/>
      <c r="DB1845" s="307"/>
      <c r="DC1845" s="307"/>
      <c r="DD1845" s="307"/>
      <c r="DE1845" s="307"/>
      <c r="DF1845" s="307"/>
      <c r="DG1845" s="307"/>
      <c r="DH1845" s="307"/>
      <c r="DI1845" s="390"/>
      <c r="DJ1845" s="390"/>
      <c r="DW1845" s="307"/>
      <c r="DX1845" s="307"/>
      <c r="DY1845" s="307"/>
      <c r="DZ1845" s="307"/>
      <c r="EA1845" s="307"/>
      <c r="EB1845" s="307"/>
      <c r="EC1845" s="307"/>
      <c r="ED1845" s="307"/>
      <c r="EE1845" s="307"/>
      <c r="EF1845" s="307"/>
      <c r="EG1845" s="307"/>
      <c r="EH1845" s="307"/>
      <c r="EI1845" s="307"/>
      <c r="EJ1845" s="307"/>
      <c r="EK1845" s="307"/>
      <c r="EL1845" s="307"/>
      <c r="EM1845" s="307"/>
      <c r="EN1845" s="307"/>
      <c r="EO1845" s="307"/>
      <c r="EP1845" s="307"/>
      <c r="EQ1845" s="307"/>
      <c r="ER1845" s="307"/>
      <c r="ES1845" s="307"/>
      <c r="ET1845" s="307"/>
      <c r="EU1845" s="390"/>
      <c r="EV1845" s="390"/>
      <c r="FI1845" s="307"/>
      <c r="FJ1845" s="307"/>
      <c r="FK1845" s="307"/>
      <c r="FL1845" s="307"/>
      <c r="FM1845" s="307"/>
      <c r="FN1845" s="307"/>
      <c r="FO1845" s="307"/>
      <c r="FP1845" s="307"/>
      <c r="FQ1845" s="307"/>
      <c r="FR1845" s="307"/>
      <c r="FS1845" s="307"/>
      <c r="FT1845" s="307"/>
      <c r="FU1845" s="307"/>
      <c r="FV1845" s="307"/>
      <c r="FW1845" s="307"/>
      <c r="FX1845" s="307"/>
      <c r="FY1845" s="307"/>
      <c r="FZ1845" s="307"/>
      <c r="GA1845" s="307"/>
      <c r="GB1845" s="307"/>
      <c r="GC1845" s="307"/>
      <c r="GD1845" s="307"/>
      <c r="GE1845" s="307"/>
      <c r="GF1845" s="307"/>
      <c r="GG1845" s="307"/>
      <c r="GH1845" s="307"/>
      <c r="GI1845" s="307"/>
      <c r="GJ1845" s="307"/>
      <c r="GK1845" s="307"/>
    </row>
    <row r="1846" spans="14:193" ht="15" customHeight="1">
      <c r="N1846" s="410"/>
      <c r="O1846" s="410"/>
      <c r="P1846" s="311"/>
      <c r="Q1846" s="311"/>
      <c r="R1846" s="311"/>
      <c r="S1846" s="311"/>
      <c r="T1846" s="311"/>
      <c r="U1846" s="311"/>
      <c r="V1846" s="56"/>
      <c r="W1846" s="56"/>
      <c r="X1846" s="56"/>
      <c r="Y1846" s="56"/>
      <c r="Z1846" s="56"/>
      <c r="AA1846" s="56"/>
      <c r="AB1846" s="56"/>
      <c r="AC1846" s="56"/>
      <c r="AD1846" s="56"/>
      <c r="AE1846" s="56"/>
      <c r="AF1846" s="56"/>
      <c r="BO1846" s="56"/>
      <c r="BP1846" s="56"/>
      <c r="CB1846" s="307"/>
      <c r="CC1846" s="307"/>
      <c r="CD1846" s="307"/>
      <c r="CE1846" s="307"/>
      <c r="CF1846" s="307"/>
      <c r="CG1846" s="307"/>
      <c r="CH1846" s="307"/>
      <c r="CI1846" s="307"/>
      <c r="CJ1846" s="307"/>
      <c r="CK1846" s="307"/>
      <c r="CL1846" s="307"/>
      <c r="CM1846" s="307"/>
      <c r="CN1846" s="307"/>
      <c r="CO1846" s="307"/>
      <c r="CP1846" s="307"/>
      <c r="CQ1846" s="307"/>
      <c r="CR1846" s="307"/>
      <c r="CS1846" s="307"/>
      <c r="CT1846" s="307"/>
      <c r="CU1846" s="307"/>
      <c r="CV1846" s="307"/>
      <c r="CW1846" s="307"/>
      <c r="CX1846" s="307"/>
      <c r="CY1846" s="307"/>
      <c r="CZ1846" s="307"/>
      <c r="DA1846" s="307"/>
      <c r="DB1846" s="307"/>
      <c r="DC1846" s="307"/>
      <c r="DD1846" s="307"/>
      <c r="DE1846" s="307"/>
      <c r="DF1846" s="307"/>
      <c r="DG1846" s="307"/>
      <c r="DH1846" s="307"/>
      <c r="DI1846" s="390"/>
      <c r="DJ1846" s="390"/>
      <c r="DW1846" s="307"/>
      <c r="DX1846" s="307"/>
      <c r="DY1846" s="307"/>
      <c r="DZ1846" s="307"/>
      <c r="EA1846" s="307"/>
      <c r="EB1846" s="307"/>
      <c r="EC1846" s="307"/>
      <c r="ED1846" s="307"/>
      <c r="EE1846" s="307"/>
      <c r="EF1846" s="307"/>
      <c r="EG1846" s="307"/>
      <c r="EH1846" s="307"/>
      <c r="EI1846" s="307"/>
      <c r="EJ1846" s="307"/>
      <c r="EK1846" s="307"/>
      <c r="EL1846" s="307"/>
      <c r="EM1846" s="307"/>
      <c r="EN1846" s="307"/>
      <c r="EO1846" s="307"/>
      <c r="EP1846" s="307"/>
      <c r="EQ1846" s="307"/>
      <c r="ER1846" s="307"/>
      <c r="ES1846" s="307"/>
      <c r="ET1846" s="307"/>
      <c r="EU1846" s="390"/>
      <c r="EV1846" s="390"/>
      <c r="FI1846" s="307"/>
      <c r="FJ1846" s="307"/>
      <c r="FK1846" s="307"/>
      <c r="FL1846" s="307"/>
      <c r="FM1846" s="307"/>
      <c r="FN1846" s="307"/>
      <c r="FO1846" s="307"/>
      <c r="FP1846" s="307"/>
      <c r="FQ1846" s="307"/>
      <c r="FR1846" s="307"/>
      <c r="FS1846" s="307"/>
      <c r="FT1846" s="307"/>
      <c r="FU1846" s="307"/>
      <c r="FV1846" s="307"/>
      <c r="FW1846" s="307"/>
      <c r="FX1846" s="307"/>
      <c r="FY1846" s="307"/>
      <c r="FZ1846" s="307"/>
      <c r="GA1846" s="307"/>
      <c r="GB1846" s="307"/>
      <c r="GC1846" s="307"/>
      <c r="GD1846" s="307"/>
      <c r="GE1846" s="307"/>
      <c r="GF1846" s="307"/>
      <c r="GG1846" s="307"/>
      <c r="GH1846" s="307"/>
      <c r="GI1846" s="307"/>
      <c r="GJ1846" s="307"/>
      <c r="GK1846" s="307"/>
    </row>
    <row r="1847" spans="14:193" ht="15" customHeight="1">
      <c r="N1847" s="311"/>
      <c r="O1847" s="461"/>
      <c r="P1847" s="461"/>
      <c r="Q1847" s="461"/>
      <c r="R1847" s="461"/>
      <c r="S1847" s="461"/>
      <c r="T1847" s="461"/>
      <c r="U1847" s="461"/>
      <c r="V1847" s="461"/>
      <c r="W1847" s="56"/>
      <c r="X1847" s="56"/>
      <c r="Y1847" s="56"/>
      <c r="Z1847" s="56"/>
      <c r="AA1847" s="56"/>
      <c r="AB1847" s="56"/>
      <c r="AC1847" s="56"/>
      <c r="AD1847" s="56"/>
      <c r="AE1847" s="56"/>
      <c r="AF1847" s="56"/>
      <c r="BO1847" s="56"/>
      <c r="BP1847" s="56"/>
      <c r="CB1847" s="307"/>
      <c r="CC1847" s="307"/>
      <c r="CD1847" s="307"/>
      <c r="CE1847" s="307"/>
      <c r="CF1847" s="307"/>
      <c r="CG1847" s="307"/>
      <c r="CH1847" s="307"/>
      <c r="CI1847" s="307"/>
      <c r="CJ1847" s="307"/>
      <c r="CK1847" s="307"/>
      <c r="CL1847" s="307"/>
      <c r="CM1847" s="307"/>
      <c r="CN1847" s="307"/>
      <c r="CO1847" s="307"/>
      <c r="CP1847" s="307"/>
      <c r="CQ1847" s="307"/>
      <c r="CR1847" s="307"/>
      <c r="CS1847" s="307"/>
      <c r="CT1847" s="307"/>
      <c r="CU1847" s="307"/>
      <c r="CV1847" s="307"/>
      <c r="CW1847" s="307"/>
      <c r="CX1847" s="307"/>
      <c r="CY1847" s="307"/>
      <c r="CZ1847" s="307"/>
      <c r="DA1847" s="307"/>
      <c r="DB1847" s="307"/>
      <c r="DC1847" s="307"/>
      <c r="DD1847" s="307"/>
      <c r="DE1847" s="307"/>
      <c r="DF1847" s="307"/>
      <c r="DG1847" s="307"/>
      <c r="DH1847" s="307"/>
      <c r="DI1847" s="390"/>
      <c r="DJ1847" s="390"/>
      <c r="DW1847" s="307"/>
      <c r="DX1847" s="307"/>
      <c r="DY1847" s="307"/>
      <c r="DZ1847" s="307"/>
      <c r="EA1847" s="307"/>
      <c r="EB1847" s="307"/>
      <c r="EC1847" s="307"/>
      <c r="ED1847" s="307"/>
      <c r="EE1847" s="307"/>
      <c r="EF1847" s="307"/>
      <c r="EG1847" s="307"/>
      <c r="EH1847" s="307"/>
      <c r="EI1847" s="307"/>
      <c r="EJ1847" s="307"/>
      <c r="EK1847" s="307"/>
      <c r="EL1847" s="307"/>
      <c r="EM1847" s="307"/>
      <c r="EN1847" s="307"/>
      <c r="EO1847" s="307"/>
      <c r="EP1847" s="307"/>
      <c r="EQ1847" s="307"/>
      <c r="ER1847" s="307"/>
      <c r="ES1847" s="307"/>
      <c r="ET1847" s="307"/>
      <c r="EU1847" s="390"/>
      <c r="EV1847" s="390"/>
      <c r="FI1847" s="307"/>
      <c r="FJ1847" s="307"/>
      <c r="FK1847" s="307"/>
      <c r="FL1847" s="307"/>
      <c r="FM1847" s="307"/>
      <c r="FN1847" s="307"/>
      <c r="FO1847" s="307"/>
      <c r="FP1847" s="307"/>
      <c r="FQ1847" s="307"/>
      <c r="FR1847" s="307"/>
      <c r="FS1847" s="307"/>
      <c r="FT1847" s="307"/>
      <c r="FU1847" s="307"/>
      <c r="FV1847" s="307"/>
      <c r="FW1847" s="307"/>
      <c r="FX1847" s="307"/>
      <c r="FY1847" s="307"/>
      <c r="FZ1847" s="307"/>
      <c r="GA1847" s="307"/>
      <c r="GB1847" s="307"/>
      <c r="GC1847" s="307"/>
      <c r="GD1847" s="307"/>
      <c r="GE1847" s="307"/>
      <c r="GF1847" s="307"/>
      <c r="GG1847" s="307"/>
      <c r="GH1847" s="307"/>
      <c r="GI1847" s="307"/>
      <c r="GJ1847" s="307"/>
      <c r="GK1847" s="307"/>
    </row>
    <row r="1848" spans="14:193" ht="15" customHeight="1">
      <c r="N1848" s="56"/>
      <c r="O1848" s="56"/>
      <c r="P1848" s="56"/>
      <c r="Q1848" s="56"/>
      <c r="R1848" s="56"/>
      <c r="S1848" s="56"/>
      <c r="T1848" s="56"/>
      <c r="U1848" s="56"/>
      <c r="V1848" s="56"/>
      <c r="W1848" s="56"/>
      <c r="X1848" s="56"/>
      <c r="Y1848" s="56"/>
      <c r="Z1848" s="56"/>
      <c r="AA1848" s="56"/>
      <c r="AB1848" s="56"/>
      <c r="AC1848" s="56"/>
      <c r="AD1848" s="56"/>
      <c r="AE1848" s="56"/>
      <c r="AF1848" s="56"/>
      <c r="BO1848" s="56"/>
      <c r="BP1848" s="56"/>
      <c r="CB1848" s="307"/>
      <c r="CC1848" s="307"/>
      <c r="CD1848" s="307"/>
      <c r="CE1848" s="307"/>
      <c r="CF1848" s="307"/>
      <c r="CG1848" s="307"/>
      <c r="CH1848" s="307"/>
      <c r="CI1848" s="307"/>
      <c r="CJ1848" s="307"/>
      <c r="CK1848" s="307"/>
      <c r="CL1848" s="307"/>
      <c r="CM1848" s="307"/>
      <c r="CN1848" s="307"/>
      <c r="CO1848" s="307"/>
      <c r="CP1848" s="307"/>
      <c r="CQ1848" s="307"/>
      <c r="CR1848" s="307"/>
      <c r="CS1848" s="307"/>
      <c r="CT1848" s="307"/>
      <c r="CU1848" s="307"/>
      <c r="CV1848" s="307"/>
      <c r="CW1848" s="307"/>
      <c r="CX1848" s="307"/>
      <c r="CY1848" s="307"/>
      <c r="CZ1848" s="307"/>
      <c r="DA1848" s="307"/>
      <c r="DB1848" s="307"/>
      <c r="DC1848" s="307"/>
      <c r="DD1848" s="307"/>
      <c r="DE1848" s="307"/>
      <c r="DF1848" s="307"/>
      <c r="DG1848" s="307"/>
      <c r="DH1848" s="307"/>
      <c r="DI1848" s="390"/>
      <c r="DJ1848" s="390"/>
      <c r="DW1848" s="307"/>
      <c r="DX1848" s="307"/>
      <c r="DY1848" s="307"/>
      <c r="DZ1848" s="307"/>
      <c r="EA1848" s="307"/>
      <c r="EB1848" s="307"/>
      <c r="EC1848" s="307"/>
      <c r="ED1848" s="307"/>
      <c r="EE1848" s="307"/>
      <c r="EF1848" s="307"/>
      <c r="EG1848" s="307"/>
      <c r="EH1848" s="307"/>
      <c r="EI1848" s="307"/>
      <c r="EJ1848" s="307"/>
      <c r="EK1848" s="307"/>
      <c r="EL1848" s="307"/>
      <c r="EM1848" s="307"/>
      <c r="EN1848" s="307"/>
      <c r="EO1848" s="307"/>
      <c r="EP1848" s="307"/>
      <c r="EQ1848" s="307"/>
      <c r="ER1848" s="307"/>
      <c r="ES1848" s="307"/>
      <c r="ET1848" s="307"/>
      <c r="EU1848" s="390"/>
      <c r="EV1848" s="390"/>
      <c r="FI1848" s="307"/>
      <c r="FJ1848" s="307"/>
      <c r="FK1848" s="307"/>
      <c r="FL1848" s="307"/>
      <c r="FM1848" s="307"/>
      <c r="FN1848" s="307"/>
      <c r="FO1848" s="307"/>
      <c r="FP1848" s="307"/>
      <c r="FQ1848" s="307"/>
      <c r="FR1848" s="307"/>
      <c r="FS1848" s="307"/>
      <c r="FT1848" s="307"/>
      <c r="FU1848" s="307"/>
      <c r="FV1848" s="307"/>
      <c r="FW1848" s="307"/>
      <c r="FX1848" s="307"/>
      <c r="FY1848" s="307"/>
      <c r="FZ1848" s="307"/>
      <c r="GA1848" s="307"/>
      <c r="GB1848" s="307"/>
      <c r="GC1848" s="307"/>
      <c r="GD1848" s="307"/>
      <c r="GE1848" s="307"/>
      <c r="GF1848" s="307"/>
      <c r="GG1848" s="307"/>
      <c r="GH1848" s="307"/>
      <c r="GI1848" s="307"/>
      <c r="GJ1848" s="307"/>
      <c r="GK1848" s="307"/>
    </row>
    <row r="1849" spans="14:193" ht="15" customHeight="1">
      <c r="N1849" s="56"/>
      <c r="O1849" s="56"/>
      <c r="P1849" s="56"/>
      <c r="Q1849" s="56"/>
      <c r="R1849" s="56"/>
      <c r="S1849" s="56"/>
      <c r="T1849" s="56"/>
      <c r="U1849" s="56"/>
      <c r="V1849" s="56"/>
      <c r="W1849" s="56"/>
      <c r="X1849" s="56"/>
      <c r="Y1849" s="56"/>
      <c r="Z1849" s="56"/>
      <c r="AA1849" s="56"/>
      <c r="AB1849" s="56"/>
      <c r="AC1849" s="56"/>
      <c r="AD1849" s="56"/>
      <c r="AE1849" s="56"/>
      <c r="AF1849" s="56"/>
      <c r="BO1849" s="56"/>
      <c r="BP1849" s="56"/>
      <c r="CB1849" s="307"/>
      <c r="CC1849" s="307"/>
      <c r="CD1849" s="307"/>
      <c r="CE1849" s="307"/>
      <c r="CF1849" s="307"/>
      <c r="CG1849" s="307"/>
      <c r="CH1849" s="307"/>
      <c r="CI1849" s="307"/>
      <c r="CJ1849" s="307"/>
      <c r="CK1849" s="307"/>
      <c r="CL1849" s="307"/>
      <c r="CM1849" s="307"/>
      <c r="CN1849" s="307"/>
      <c r="CO1849" s="307"/>
      <c r="CP1849" s="307"/>
      <c r="CQ1849" s="307"/>
      <c r="CR1849" s="307"/>
      <c r="CS1849" s="307"/>
      <c r="CT1849" s="307"/>
      <c r="CU1849" s="307"/>
      <c r="CV1849" s="307"/>
      <c r="CW1849" s="307"/>
      <c r="CX1849" s="307"/>
      <c r="CY1849" s="307"/>
      <c r="CZ1849" s="307"/>
      <c r="DA1849" s="307"/>
      <c r="DB1849" s="307"/>
      <c r="DC1849" s="307"/>
      <c r="DD1849" s="307"/>
      <c r="DE1849" s="307"/>
      <c r="DF1849" s="307"/>
      <c r="DG1849" s="307"/>
      <c r="DH1849" s="307"/>
      <c r="DI1849" s="390"/>
      <c r="DJ1849" s="390"/>
      <c r="DW1849" s="307"/>
      <c r="DX1849" s="307"/>
      <c r="DY1849" s="307"/>
      <c r="DZ1849" s="307"/>
      <c r="EA1849" s="307"/>
      <c r="EB1849" s="307"/>
      <c r="EC1849" s="307"/>
      <c r="ED1849" s="307"/>
      <c r="EE1849" s="307"/>
      <c r="EF1849" s="307"/>
      <c r="EG1849" s="307"/>
      <c r="EH1849" s="307"/>
      <c r="EI1849" s="307"/>
      <c r="EJ1849" s="307"/>
      <c r="EK1849" s="307"/>
      <c r="EL1849" s="307"/>
      <c r="EM1849" s="307"/>
      <c r="EN1849" s="307"/>
      <c r="EO1849" s="307"/>
      <c r="EP1849" s="307"/>
      <c r="EQ1849" s="307"/>
      <c r="ER1849" s="307"/>
      <c r="ES1849" s="307"/>
      <c r="ET1849" s="307"/>
      <c r="EU1849" s="390"/>
      <c r="EV1849" s="390"/>
      <c r="FI1849" s="307"/>
      <c r="FJ1849" s="307"/>
      <c r="FK1849" s="307"/>
      <c r="FL1849" s="307"/>
      <c r="FM1849" s="307"/>
      <c r="FN1849" s="307"/>
      <c r="FO1849" s="307"/>
      <c r="FP1849" s="307"/>
      <c r="FQ1849" s="307"/>
      <c r="FR1849" s="307"/>
      <c r="FS1849" s="307"/>
      <c r="FT1849" s="307"/>
      <c r="FU1849" s="307"/>
      <c r="FV1849" s="307"/>
      <c r="FW1849" s="307"/>
      <c r="FX1849" s="307"/>
      <c r="FY1849" s="307"/>
      <c r="FZ1849" s="307"/>
      <c r="GA1849" s="307"/>
      <c r="GB1849" s="307"/>
      <c r="GC1849" s="307"/>
      <c r="GD1849" s="307"/>
      <c r="GE1849" s="307"/>
      <c r="GF1849" s="307"/>
      <c r="GG1849" s="307"/>
      <c r="GH1849" s="307"/>
      <c r="GI1849" s="307"/>
      <c r="GJ1849" s="307"/>
      <c r="GK1849" s="307"/>
    </row>
    <row r="1850" spans="14:193" ht="15" customHeight="1">
      <c r="N1850" s="56"/>
      <c r="O1850" s="56"/>
      <c r="P1850" s="56"/>
      <c r="Q1850" s="56"/>
      <c r="R1850" s="56"/>
      <c r="S1850" s="56"/>
      <c r="T1850" s="56"/>
      <c r="U1850" s="56"/>
      <c r="V1850" s="56"/>
      <c r="W1850" s="56"/>
      <c r="X1850" s="56"/>
      <c r="Y1850" s="56"/>
      <c r="Z1850" s="56"/>
      <c r="AA1850" s="56"/>
      <c r="AB1850" s="56"/>
      <c r="AC1850" s="56"/>
      <c r="AD1850" s="56"/>
      <c r="AE1850" s="56"/>
      <c r="AF1850" s="56"/>
      <c r="BO1850" s="56"/>
      <c r="BP1850" s="56"/>
      <c r="CB1850" s="307"/>
      <c r="CC1850" s="307"/>
      <c r="CD1850" s="307"/>
      <c r="CE1850" s="307"/>
      <c r="CF1850" s="307"/>
      <c r="CG1850" s="307"/>
      <c r="CH1850" s="307"/>
      <c r="CI1850" s="307"/>
      <c r="CJ1850" s="307"/>
      <c r="CK1850" s="307"/>
      <c r="CL1850" s="307"/>
      <c r="CM1850" s="307"/>
      <c r="CN1850" s="307"/>
      <c r="CO1850" s="307"/>
      <c r="CP1850" s="307"/>
      <c r="CQ1850" s="307"/>
      <c r="CR1850" s="307"/>
      <c r="CS1850" s="307"/>
      <c r="CT1850" s="307"/>
      <c r="CU1850" s="307"/>
      <c r="CV1850" s="307"/>
      <c r="CW1850" s="307"/>
      <c r="CX1850" s="307"/>
      <c r="CY1850" s="307"/>
      <c r="CZ1850" s="307"/>
      <c r="DA1850" s="307"/>
      <c r="DB1850" s="307"/>
      <c r="DC1850" s="307"/>
      <c r="DD1850" s="307"/>
      <c r="DE1850" s="307"/>
      <c r="DF1850" s="307"/>
      <c r="DG1850" s="307"/>
      <c r="DH1850" s="307"/>
      <c r="DI1850" s="390"/>
      <c r="DJ1850" s="390"/>
      <c r="DW1850" s="307"/>
      <c r="DX1850" s="307"/>
      <c r="DY1850" s="307"/>
      <c r="DZ1850" s="307"/>
      <c r="EA1850" s="307"/>
      <c r="EB1850" s="307"/>
      <c r="EC1850" s="307"/>
      <c r="ED1850" s="307"/>
      <c r="EE1850" s="307"/>
      <c r="EF1850" s="307"/>
      <c r="EG1850" s="307"/>
      <c r="EH1850" s="307"/>
      <c r="EI1850" s="307"/>
      <c r="EJ1850" s="307"/>
      <c r="EK1850" s="307"/>
      <c r="EL1850" s="307"/>
      <c r="EM1850" s="307"/>
      <c r="EN1850" s="307"/>
      <c r="EO1850" s="307"/>
      <c r="EP1850" s="307"/>
      <c r="EQ1850" s="307"/>
      <c r="ER1850" s="307"/>
      <c r="ES1850" s="307"/>
      <c r="ET1850" s="307"/>
      <c r="EU1850" s="390"/>
      <c r="EV1850" s="390"/>
      <c r="FI1850" s="307"/>
      <c r="FJ1850" s="307"/>
      <c r="FK1850" s="307"/>
      <c r="FL1850" s="307"/>
      <c r="FM1850" s="307"/>
      <c r="FN1850" s="307"/>
      <c r="FO1850" s="307"/>
      <c r="FP1850" s="307"/>
      <c r="FQ1850" s="307"/>
      <c r="FR1850" s="307"/>
      <c r="FS1850" s="307"/>
      <c r="FT1850" s="307"/>
      <c r="FU1850" s="307"/>
      <c r="FV1850" s="307"/>
      <c r="FW1850" s="307"/>
      <c r="FX1850" s="307"/>
      <c r="FY1850" s="307"/>
      <c r="FZ1850" s="307"/>
      <c r="GA1850" s="307"/>
      <c r="GB1850" s="307"/>
      <c r="GC1850" s="307"/>
      <c r="GD1850" s="307"/>
      <c r="GE1850" s="307"/>
      <c r="GF1850" s="307"/>
      <c r="GG1850" s="307"/>
      <c r="GH1850" s="307"/>
      <c r="GI1850" s="307"/>
      <c r="GJ1850" s="307"/>
      <c r="GK1850" s="307"/>
    </row>
    <row r="1851" spans="14:193" ht="15" customHeight="1">
      <c r="N1851" s="56"/>
      <c r="O1851" s="56"/>
      <c r="P1851" s="56"/>
      <c r="Q1851" s="56"/>
      <c r="R1851" s="56"/>
      <c r="S1851" s="56"/>
      <c r="T1851" s="56"/>
      <c r="U1851" s="56"/>
      <c r="V1851" s="56"/>
      <c r="W1851" s="56"/>
      <c r="X1851" s="56"/>
      <c r="Y1851" s="56"/>
      <c r="Z1851" s="56"/>
      <c r="AA1851" s="56"/>
      <c r="AB1851" s="56"/>
      <c r="AC1851" s="56"/>
      <c r="AD1851" s="56"/>
      <c r="AE1851" s="56"/>
      <c r="AF1851" s="56"/>
      <c r="BO1851" s="56"/>
      <c r="BP1851" s="56"/>
      <c r="CB1851" s="307"/>
      <c r="CC1851" s="307"/>
      <c r="CD1851" s="307"/>
      <c r="CE1851" s="307"/>
      <c r="CF1851" s="307"/>
      <c r="CG1851" s="307"/>
      <c r="CH1851" s="307"/>
      <c r="CI1851" s="307"/>
      <c r="CJ1851" s="307"/>
      <c r="CK1851" s="307"/>
      <c r="CL1851" s="307"/>
      <c r="CM1851" s="307"/>
      <c r="CN1851" s="307"/>
      <c r="CO1851" s="307"/>
      <c r="CP1851" s="307"/>
      <c r="CQ1851" s="307"/>
      <c r="CR1851" s="307"/>
      <c r="CS1851" s="307"/>
      <c r="CT1851" s="307"/>
      <c r="CU1851" s="307"/>
      <c r="CV1851" s="307"/>
      <c r="CW1851" s="307"/>
      <c r="CX1851" s="307"/>
      <c r="CY1851" s="307"/>
      <c r="CZ1851" s="307"/>
      <c r="DA1851" s="307"/>
      <c r="DB1851" s="307"/>
      <c r="DC1851" s="307"/>
      <c r="DD1851" s="307"/>
      <c r="DE1851" s="307"/>
      <c r="DF1851" s="307"/>
      <c r="DG1851" s="307"/>
      <c r="DH1851" s="307"/>
      <c r="DI1851" s="390"/>
      <c r="DJ1851" s="390"/>
      <c r="DW1851" s="307"/>
      <c r="DX1851" s="307"/>
      <c r="DY1851" s="307"/>
      <c r="DZ1851" s="307"/>
      <c r="EA1851" s="307"/>
      <c r="EB1851" s="307"/>
      <c r="EC1851" s="307"/>
      <c r="ED1851" s="307"/>
      <c r="EE1851" s="307"/>
      <c r="EF1851" s="307"/>
      <c r="EG1851" s="307"/>
      <c r="EH1851" s="307"/>
      <c r="EI1851" s="307"/>
      <c r="EJ1851" s="307"/>
      <c r="EK1851" s="307"/>
      <c r="EL1851" s="307"/>
      <c r="EM1851" s="307"/>
      <c r="EN1851" s="307"/>
      <c r="EO1851" s="307"/>
      <c r="EP1851" s="307"/>
      <c r="EQ1851" s="307"/>
      <c r="ER1851" s="307"/>
      <c r="ES1851" s="307"/>
      <c r="ET1851" s="307"/>
      <c r="EU1851" s="390"/>
      <c r="EV1851" s="390"/>
      <c r="FI1851" s="307"/>
      <c r="FJ1851" s="307"/>
      <c r="FK1851" s="307"/>
      <c r="FL1851" s="307"/>
      <c r="FM1851" s="307"/>
      <c r="FN1851" s="307"/>
      <c r="FO1851" s="307"/>
      <c r="FP1851" s="307"/>
      <c r="FQ1851" s="307"/>
      <c r="FR1851" s="307"/>
      <c r="FS1851" s="307"/>
      <c r="FT1851" s="307"/>
      <c r="FU1851" s="307"/>
      <c r="FV1851" s="307"/>
      <c r="FW1851" s="307"/>
      <c r="FX1851" s="307"/>
      <c r="FY1851" s="307"/>
      <c r="FZ1851" s="307"/>
      <c r="GA1851" s="307"/>
      <c r="GB1851" s="307"/>
      <c r="GC1851" s="307"/>
      <c r="GD1851" s="307"/>
      <c r="GE1851" s="307"/>
      <c r="GF1851" s="307"/>
      <c r="GG1851" s="307"/>
      <c r="GH1851" s="307"/>
      <c r="GI1851" s="307"/>
      <c r="GJ1851" s="307"/>
      <c r="GK1851" s="307"/>
    </row>
  </sheetData>
  <sheetProtection algorithmName="SHA-512" hashValue="FkWJKKn4xruyuoKtFiZ8YJUT6CBl4ycMMsYvLJuInbzf+KP8WTz4HpYFySquZiNQztf2qxTTRkEEGf63tOHMfg==" saltValue="MH1U7FjTZF6ehqzvGuE2+g==" spinCount="100000" sheet="1" objects="1" scenarios="1" selectLockedCells="1"/>
  <mergeCells count="64">
    <mergeCell ref="EK101:ET101"/>
    <mergeCell ref="DZ103:EA103"/>
    <mergeCell ref="DZ101:EI101"/>
    <mergeCell ref="KO169:KP169"/>
    <mergeCell ref="KJ157:KM157"/>
    <mergeCell ref="KO167:KP167"/>
    <mergeCell ref="KO168:KP168"/>
    <mergeCell ref="KO163:KP163"/>
    <mergeCell ref="KO164:KP164"/>
    <mergeCell ref="KO165:KP165"/>
    <mergeCell ref="KK101:KL101"/>
    <mergeCell ref="GA103:GC103"/>
    <mergeCell ref="KO166:KP166"/>
    <mergeCell ref="EE102:EI102"/>
    <mergeCell ref="EK102:EO102"/>
    <mergeCell ref="DZ102:ED102"/>
    <mergeCell ref="FL102:FW102"/>
    <mergeCell ref="EB103:ED103"/>
    <mergeCell ref="EM103:EO103"/>
    <mergeCell ref="EP103:EQ103"/>
    <mergeCell ref="ER103:ET103"/>
    <mergeCell ref="EP102:ET102"/>
    <mergeCell ref="FL103:FN103"/>
    <mergeCell ref="EE103:EF103"/>
    <mergeCell ref="EG103:EI103"/>
    <mergeCell ref="AM1070:AN1070"/>
    <mergeCell ref="AM1114:AN1114"/>
    <mergeCell ref="AM903:AN903"/>
    <mergeCell ref="AM965:AN965"/>
    <mergeCell ref="AM1027:AN1027"/>
    <mergeCell ref="HV100:HX100"/>
    <mergeCell ref="JZ101:KB101"/>
    <mergeCell ref="JW102:JY102"/>
    <mergeCell ref="HS100:HU100"/>
    <mergeCell ref="FX102:GI102"/>
    <mergeCell ref="JW101:JY101"/>
    <mergeCell ref="JZ102:KB102"/>
    <mergeCell ref="KU202:KY202"/>
    <mergeCell ref="KQ163:KS163"/>
    <mergeCell ref="KO202:KS202"/>
    <mergeCell ref="KM101:KN101"/>
    <mergeCell ref="KO101:KP101"/>
    <mergeCell ref="KQ169:KS169"/>
    <mergeCell ref="KQ164:KS164"/>
    <mergeCell ref="KQ167:KS167"/>
    <mergeCell ref="KQ168:KS168"/>
    <mergeCell ref="KQ165:KS165"/>
    <mergeCell ref="KQ166:KS166"/>
    <mergeCell ref="KH247:KL247"/>
    <mergeCell ref="CC101:CQ101"/>
    <mergeCell ref="CC175:CQ175"/>
    <mergeCell ref="CT101:DH101"/>
    <mergeCell ref="CT175:DH175"/>
    <mergeCell ref="KI202:KM202"/>
    <mergeCell ref="FU103:FW103"/>
    <mergeCell ref="FO103:FQ103"/>
    <mergeCell ref="DY101:DY102"/>
    <mergeCell ref="EK103:EL103"/>
    <mergeCell ref="EN168:EP168"/>
    <mergeCell ref="EF170:EL170"/>
    <mergeCell ref="FX103:FZ103"/>
    <mergeCell ref="GD103:GF103"/>
    <mergeCell ref="GG103:GI103"/>
    <mergeCell ref="FR103:FT103"/>
  </mergeCells>
  <pageMargins left="0.511811024" right="0.511811024" top="0.78740157499999996" bottom="0.78740157499999996" header="0.31496062000000002" footer="0.31496062000000002"/>
  <ignoredErrors>
    <ignoredError sqref="AG154:AH162 AG904:AH964 AG903:AH903 AG966:AH1026 AG965:AH965 AG1028:AH1069 AG1027:AH1027 AG1071:AH1113 AG1070:AH1070 AG1432:AN2295 AG1114:AH1114 AG1115:AH1431 AI1114:AK1114 AI1342:AN1431 AI1070:AK1070 AI1071:AK1113 AI1027:AK1027 AI1028:AK1069 AI965:AK965 AI966:AK1022 AN903 AI903:AL903 AI904:AN908 AI154:AN902 AI140:AX153 AM903 AO154:AX902 AQ965:AX965 AO904:AX908 AO903:AX903 AQ1027:AX1027 AQ966:AX1026 AQ1070:AX1070 AQ1028:AX1069 AQ1114:AX1114 AQ1071:AX1113 AO1342:AX1431 AJ119:AX139 AM111:AX118 AT110 AI962:AK964 AI961:AK961 AI1024:AK1026 AI1023:AJ1023 AI1115:AK1341 AI909:AK960 AQ909:AX964 AQ1115:AX1341 AG164:AH902 AH163" twoDigitTextYear="1"/>
    <ignoredError sqref="AL1024:AN1026 AL962:AN964 AO1115:AP1341 AO1071:AP1113 AM1114:AP1114 AO1028:AP1069 AM1070:AP1070 AO966:AP1026 AM1027:AP1027 AO909:AP964 AM965:AP965 AL909:AN960 AL966:AN1022 AL965 AL1028:AN1069 AL1027 AL1071:AN1113 AL1070 AL1115:AN1341 AL1114 AG163" twoDigitTextYear="1" numberStoredAsText="1"/>
    <ignoredError sqref="AL961:AN961 AL1023:AN1023" numberStoredAsText="1"/>
  </ignoredErrors>
  <drawing r:id="rId1"/>
  <extLst>
    <ext xmlns:x14="http://schemas.microsoft.com/office/spreadsheetml/2009/9/main" uri="{78C0D931-6437-407d-A8EE-F0AAD7539E65}">
      <x14:conditionalFormattings>
        <x14:conditionalFormatting xmlns:xm="http://schemas.microsoft.com/office/excel/2006/main">
          <x14:cfRule type="expression" priority="2" id="{A965DB28-7214-4108-9A4C-2054B93ABEB8}">
            <xm:f>IF(Plan1!BK120=Plan1!#REF!,1,0)</xm:f>
            <x14:dxf>
              <fill>
                <patternFill>
                  <bgColor rgb="FF00B050"/>
                </patternFill>
              </fill>
            </x14:dxf>
          </x14:cfRule>
          <xm:sqref>JS101:JS102</xm:sqref>
        </x14:conditionalFormatting>
        <x14:conditionalFormatting xmlns:xm="http://schemas.microsoft.com/office/excel/2006/main">
          <x14:cfRule type="expression" priority="4" id="{2D53F806-A091-451F-9172-57AB259C33E4}">
            <xm:f>IF(Plan1!BR101=Plan1!#REF!,1,0)</xm:f>
            <x14:dxf>
              <fill>
                <patternFill>
                  <bgColor rgb="FFFF0000"/>
                </patternFill>
              </fill>
              <border>
                <left/>
                <right/>
                <top/>
                <bottom/>
              </border>
            </x14:dxf>
          </x14:cfRule>
          <xm:sqref>JZ101:KB102</xm:sqref>
        </x14:conditionalFormatting>
        <x14:conditionalFormatting xmlns:xm="http://schemas.microsoft.com/office/excel/2006/main">
          <x14:cfRule type="expression" priority="5" id="{E4B92350-922F-49FE-AEB8-C34DC68B416A}">
            <xm:f>IF(Plan1!BO101=Plan1!#REF!,1,0)</xm:f>
            <x14:dxf>
              <fill>
                <patternFill>
                  <bgColor rgb="FF9F5FCF"/>
                </patternFill>
              </fill>
            </x14:dxf>
          </x14:cfRule>
          <xm:sqref>JW101:JY102</xm:sqref>
        </x14:conditionalFormatting>
        <x14:conditionalFormatting xmlns:xm="http://schemas.microsoft.com/office/excel/2006/main">
          <x14:cfRule type="expression" priority="4746" id="{41E63486-9C6A-47FD-BB8D-8441FFEBB6FC}">
            <xm:f>IF(Plan1!BL101=Plan1!#REF!,1,0)</xm:f>
            <x14:dxf>
              <fill>
                <patternFill>
                  <bgColor rgb="FFFFC000"/>
                </patternFill>
              </fill>
            </x14:dxf>
          </x14:cfRule>
          <xm:sqref>JT101:JV102</xm:sqref>
        </x14:conditionalFormatting>
        <x14:conditionalFormatting xmlns:xm="http://schemas.microsoft.com/office/excel/2006/main">
          <x14:cfRule type="expression" priority="4756" id="{E8E6B1A2-05C8-49D4-8AA5-D3AC84A9DF7E}">
            <xm:f>IF(Plan1!#REF!=Plan1!#REF!,1,0)</xm:f>
            <x14:dxf>
              <fill>
                <patternFill>
                  <bgColor rgb="FF00B0F0"/>
                </patternFill>
              </fill>
              <border>
                <left/>
                <right/>
                <top/>
                <bottom/>
              </border>
            </x14:dxf>
          </x14:cfRule>
          <xm:sqref>JN101:JP102</xm:sqref>
        </x14:conditionalFormatting>
        <x14:conditionalFormatting xmlns:xm="http://schemas.microsoft.com/office/excel/2006/main">
          <x14:cfRule type="expression" priority="4757" id="{41E63486-9C6A-47FD-BB8D-8441FFEBB6FC}">
            <xm:f>IF(Plan1!#REF!=Plan1!#REF!,1,0)</xm:f>
            <x14:dxf>
              <fill>
                <patternFill>
                  <bgColor rgb="FFFFC000"/>
                </patternFill>
              </fill>
            </x14:dxf>
          </x14:cfRule>
          <xm:sqref>HQ100</xm:sqref>
        </x14:conditionalFormatting>
        <x14:conditionalFormatting xmlns:xm="http://schemas.microsoft.com/office/excel/2006/main">
          <x14:cfRule type="expression" priority="4758" id="{2D53F806-A091-451F-9172-57AB259C33E4}">
            <xm:f>IF(Plan1!#REF!=Plan1!#REF!,1,0)</xm:f>
            <x14:dxf>
              <fill>
                <patternFill>
                  <bgColor rgb="FFFF0000"/>
                </patternFill>
              </fill>
              <border>
                <left/>
                <right/>
                <top/>
                <bottom/>
              </border>
            </x14:dxf>
          </x14:cfRule>
          <xm:sqref>HV100:HX100</xm:sqref>
        </x14:conditionalFormatting>
        <x14:conditionalFormatting xmlns:xm="http://schemas.microsoft.com/office/excel/2006/main">
          <x14:cfRule type="expression" priority="4759" id="{E4B92350-922F-49FE-AEB8-C34DC68B416A}">
            <xm:f>IF(Plan1!#REF!=Plan1!#REF!,1,0)</xm:f>
            <x14:dxf>
              <fill>
                <patternFill>
                  <bgColor rgb="FF9F5FCF"/>
                </patternFill>
              </fill>
            </x14:dxf>
          </x14:cfRule>
          <xm:sqref>HS100:HU100</xm:sqref>
        </x14:conditionalFormatting>
        <x14:conditionalFormatting xmlns:xm="http://schemas.microsoft.com/office/excel/2006/main">
          <x14:cfRule type="expression" priority="4760" id="{A965DB28-7214-4108-9A4C-2054B93ABEB8}">
            <xm:f>IF(Plan1!#REF!=Plan1!#REF!,1,0)</xm:f>
            <x14:dxf>
              <fill>
                <patternFill>
                  <bgColor rgb="FF00B050"/>
                </patternFill>
              </fill>
            </x14:dxf>
          </x14:cfRule>
          <xm:sqref>JQ101:JR102</xm:sqref>
        </x14:conditionalFormatting>
        <x14:conditionalFormatting xmlns:xm="http://schemas.microsoft.com/office/excel/2006/main">
          <x14:cfRule type="expression" priority="4761" id="{41E63486-9C6A-47FD-BB8D-8441FFEBB6FC}">
            <xm:f>IF(Plan1!#REF!=Plan1!#REF!,1,0)</xm:f>
            <x14:dxf>
              <fill>
                <patternFill>
                  <bgColor rgb="FFFFC000"/>
                </patternFill>
              </fill>
            </x14:dxf>
          </x14:cfRule>
          <xm:sqref>HR100</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5"/>
  <dimension ref="A1"/>
  <sheetViews>
    <sheetView topLeftCell="A73"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6"/>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7"/>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8"/>
  <dimension ref="A1"/>
  <sheetViews>
    <sheetView topLeftCell="A7"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9"/>
  <dimension ref="A1"/>
  <sheetViews>
    <sheetView workbookViewId="0"/>
  </sheetViews>
  <sheetFormatPr defaultRowHeight="15"/>
  <sheetData/>
  <pageMargins left="0.511811024" right="0.511811024" top="0.78740157499999996" bottom="0.78740157499999996" header="0.31496062000000002" footer="0.3149606200000000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0"/>
  <dimension ref="AG919:AQ1020"/>
  <sheetViews>
    <sheetView zoomScaleNormal="100" workbookViewId="0"/>
  </sheetViews>
  <sheetFormatPr defaultColWidth="8.7109375" defaultRowHeight="15"/>
  <cols>
    <col min="1" max="33" width="8.7109375" style="266"/>
    <col min="34" max="34" width="8.7109375" style="266" customWidth="1"/>
    <col min="35" max="16384" width="8.7109375" style="266"/>
  </cols>
  <sheetData>
    <row r="919" spans="33:43" ht="15" customHeight="1"/>
    <row r="920" spans="33:43" ht="15" customHeight="1"/>
    <row r="921" spans="33:43" ht="15" customHeight="1">
      <c r="AG921" s="152"/>
      <c r="AH921" s="152"/>
      <c r="AI921"/>
      <c r="AJ921"/>
      <c r="AK921"/>
      <c r="AL921"/>
      <c r="AM921"/>
      <c r="AN921"/>
      <c r="AO921"/>
      <c r="AP921" s="267"/>
      <c r="AQ921" s="267"/>
    </row>
    <row r="922" spans="33:43" ht="15" customHeight="1">
      <c r="AG922" s="152"/>
      <c r="AH922" s="152"/>
      <c r="AI922"/>
      <c r="AJ922"/>
      <c r="AK922"/>
      <c r="AL922"/>
      <c r="AM922"/>
      <c r="AN922"/>
      <c r="AO922"/>
      <c r="AP922" s="267"/>
      <c r="AQ922" s="267"/>
    </row>
    <row r="923" spans="33:43" ht="15" customHeight="1">
      <c r="AG923" s="152"/>
      <c r="AH923" s="152"/>
      <c r="AI923"/>
      <c r="AJ923"/>
      <c r="AK923"/>
      <c r="AL923"/>
      <c r="AM923"/>
      <c r="AN923"/>
      <c r="AO923"/>
      <c r="AP923" s="267"/>
      <c r="AQ923" s="267"/>
    </row>
    <row r="924" spans="33:43" ht="15" customHeight="1">
      <c r="AG924" s="152"/>
      <c r="AH924" s="152"/>
      <c r="AI924"/>
      <c r="AJ924"/>
      <c r="AK924"/>
      <c r="AL924"/>
      <c r="AM924"/>
      <c r="AN924"/>
      <c r="AO924"/>
      <c r="AP924" s="267"/>
      <c r="AQ924" s="267"/>
    </row>
    <row r="925" spans="33:43" ht="15" customHeight="1">
      <c r="AG925" s="152"/>
      <c r="AH925" s="268"/>
      <c r="AI925"/>
      <c r="AJ925"/>
      <c r="AK925"/>
      <c r="AL925"/>
      <c r="AM925"/>
      <c r="AN925"/>
      <c r="AO925"/>
      <c r="AP925" s="267"/>
      <c r="AQ925" s="267"/>
    </row>
    <row r="926" spans="33:43" ht="15" customHeight="1">
      <c r="AG926" s="152"/>
      <c r="AH926" s="268"/>
      <c r="AI926"/>
      <c r="AJ926"/>
      <c r="AK926"/>
      <c r="AL926"/>
      <c r="AM926"/>
      <c r="AN926"/>
      <c r="AO926"/>
      <c r="AP926" s="267"/>
      <c r="AQ926" s="267"/>
    </row>
    <row r="927" spans="33:43" ht="15" customHeight="1">
      <c r="AG927" s="152"/>
      <c r="AH927" s="268"/>
      <c r="AI927"/>
      <c r="AJ927"/>
      <c r="AK927"/>
      <c r="AL927"/>
      <c r="AM927"/>
      <c r="AN927"/>
      <c r="AO927"/>
      <c r="AP927" s="267"/>
      <c r="AQ927" s="267"/>
    </row>
    <row r="928" spans="33:43" ht="15" customHeight="1">
      <c r="AG928" s="152"/>
      <c r="AH928" s="269"/>
      <c r="AI928"/>
      <c r="AJ928"/>
      <c r="AK928"/>
      <c r="AL928"/>
      <c r="AM928"/>
      <c r="AN928"/>
      <c r="AO928"/>
      <c r="AP928" s="267"/>
      <c r="AQ928" s="267"/>
    </row>
    <row r="929" spans="35:43" ht="15" customHeight="1">
      <c r="AI929"/>
      <c r="AJ929"/>
      <c r="AK929"/>
      <c r="AL929"/>
      <c r="AM929"/>
      <c r="AN929"/>
      <c r="AO929"/>
      <c r="AP929" s="267"/>
      <c r="AQ929" s="267"/>
    </row>
    <row r="930" spans="35:43" ht="15" customHeight="1">
      <c r="AI930"/>
      <c r="AJ930"/>
      <c r="AK930"/>
      <c r="AL930"/>
      <c r="AM930"/>
      <c r="AN930"/>
      <c r="AO930"/>
      <c r="AP930" s="267"/>
      <c r="AQ930" s="267"/>
    </row>
    <row r="931" spans="35:43" ht="15" customHeight="1">
      <c r="AI931"/>
      <c r="AJ931"/>
      <c r="AK931"/>
      <c r="AL931"/>
      <c r="AM931"/>
      <c r="AN931"/>
      <c r="AO931"/>
      <c r="AP931" s="267"/>
      <c r="AQ931" s="267"/>
    </row>
    <row r="932" spans="35:43" ht="15" customHeight="1">
      <c r="AI932"/>
      <c r="AJ932"/>
      <c r="AK932"/>
      <c r="AL932"/>
      <c r="AM932"/>
      <c r="AN932"/>
      <c r="AO932"/>
      <c r="AP932" s="267"/>
      <c r="AQ932" s="267"/>
    </row>
    <row r="933" spans="35:43" ht="15" customHeight="1">
      <c r="AI933"/>
      <c r="AJ933"/>
      <c r="AK933"/>
      <c r="AL933"/>
      <c r="AM933"/>
      <c r="AN933"/>
      <c r="AO933"/>
      <c r="AP933" s="267"/>
      <c r="AQ933" s="267"/>
    </row>
    <row r="934" spans="35:43" ht="15" customHeight="1">
      <c r="AI934"/>
      <c r="AJ934"/>
      <c r="AK934"/>
      <c r="AL934"/>
      <c r="AM934"/>
      <c r="AN934"/>
      <c r="AO934"/>
      <c r="AP934" s="267"/>
      <c r="AQ934" s="267"/>
    </row>
    <row r="935" spans="35:43" ht="15" customHeight="1">
      <c r="AI935"/>
      <c r="AJ935"/>
      <c r="AK935"/>
      <c r="AL935"/>
      <c r="AM935"/>
      <c r="AN935"/>
      <c r="AO935"/>
      <c r="AP935" s="267"/>
      <c r="AQ935" s="267"/>
    </row>
    <row r="936" spans="35:43" ht="15" customHeight="1">
      <c r="AI936"/>
      <c r="AJ936"/>
      <c r="AK936"/>
      <c r="AL936"/>
      <c r="AM936"/>
      <c r="AN936"/>
      <c r="AO936"/>
      <c r="AP936" s="267"/>
      <c r="AQ936" s="267"/>
    </row>
    <row r="937" spans="35:43" ht="15" customHeight="1">
      <c r="AI937"/>
      <c r="AJ937"/>
      <c r="AK937"/>
      <c r="AL937"/>
      <c r="AM937"/>
      <c r="AN937"/>
      <c r="AO937"/>
      <c r="AP937" s="267"/>
      <c r="AQ937" s="267"/>
    </row>
    <row r="938" spans="35:43" ht="15" customHeight="1">
      <c r="AI938"/>
      <c r="AJ938"/>
      <c r="AK938"/>
      <c r="AL938"/>
      <c r="AM938"/>
      <c r="AN938"/>
      <c r="AO938"/>
      <c r="AP938" s="267"/>
      <c r="AQ938" s="267"/>
    </row>
    <row r="939" spans="35:43" ht="15" customHeight="1">
      <c r="AI939"/>
      <c r="AJ939"/>
      <c r="AK939"/>
      <c r="AL939"/>
      <c r="AM939"/>
      <c r="AN939"/>
      <c r="AO939"/>
      <c r="AP939" s="267"/>
      <c r="AQ939" s="267"/>
    </row>
    <row r="940" spans="35:43" ht="15" customHeight="1">
      <c r="AI940"/>
      <c r="AJ940"/>
      <c r="AK940"/>
      <c r="AL940"/>
      <c r="AM940"/>
      <c r="AN940"/>
      <c r="AO940"/>
      <c r="AP940" s="267"/>
      <c r="AQ940" s="267"/>
    </row>
    <row r="941" spans="35:43" ht="15" customHeight="1">
      <c r="AI941"/>
      <c r="AJ941"/>
      <c r="AK941"/>
      <c r="AL941"/>
      <c r="AM941"/>
      <c r="AN941"/>
      <c r="AO941"/>
      <c r="AP941" s="267"/>
      <c r="AQ941" s="267"/>
    </row>
    <row r="942" spans="35:43" ht="15" customHeight="1">
      <c r="AI942"/>
      <c r="AJ942"/>
      <c r="AK942"/>
      <c r="AL942"/>
      <c r="AM942"/>
      <c r="AN942"/>
      <c r="AO942"/>
      <c r="AP942" s="267"/>
      <c r="AQ942" s="267"/>
    </row>
    <row r="943" spans="35:43" ht="15" customHeight="1">
      <c r="AI943"/>
      <c r="AJ943"/>
      <c r="AK943"/>
      <c r="AL943"/>
      <c r="AM943"/>
      <c r="AN943"/>
      <c r="AO943"/>
      <c r="AP943" s="267"/>
      <c r="AQ943" s="267"/>
    </row>
    <row r="944" spans="35:43" ht="15" customHeight="1">
      <c r="AI944"/>
      <c r="AJ944"/>
      <c r="AK944"/>
      <c r="AL944"/>
      <c r="AM944"/>
      <c r="AN944"/>
      <c r="AO944"/>
      <c r="AP944" s="267"/>
      <c r="AQ944" s="267"/>
    </row>
    <row r="945" spans="35:43" ht="15" customHeight="1">
      <c r="AI945"/>
      <c r="AJ945"/>
      <c r="AK945"/>
      <c r="AL945"/>
      <c r="AM945"/>
      <c r="AN945"/>
      <c r="AO945"/>
      <c r="AP945" s="267"/>
      <c r="AQ945" s="267"/>
    </row>
    <row r="946" spans="35:43" ht="15" customHeight="1">
      <c r="AI946"/>
      <c r="AJ946"/>
      <c r="AK946"/>
      <c r="AL946"/>
      <c r="AM946"/>
      <c r="AN946"/>
      <c r="AO946"/>
      <c r="AP946" s="267"/>
      <c r="AQ946" s="267"/>
    </row>
    <row r="947" spans="35:43" ht="15" customHeight="1">
      <c r="AI947"/>
      <c r="AJ947"/>
      <c r="AK947"/>
      <c r="AL947"/>
      <c r="AM947"/>
      <c r="AN947"/>
      <c r="AO947"/>
      <c r="AP947" s="267"/>
      <c r="AQ947" s="267"/>
    </row>
    <row r="948" spans="35:43" ht="15" customHeight="1">
      <c r="AI948"/>
      <c r="AJ948"/>
      <c r="AK948"/>
      <c r="AL948"/>
      <c r="AM948"/>
      <c r="AN948"/>
      <c r="AO948"/>
      <c r="AP948" s="267"/>
      <c r="AQ948" s="267"/>
    </row>
    <row r="949" spans="35:43" ht="15" customHeight="1">
      <c r="AI949"/>
      <c r="AJ949"/>
      <c r="AK949"/>
      <c r="AL949"/>
      <c r="AM949"/>
      <c r="AN949"/>
      <c r="AO949"/>
      <c r="AP949" s="267"/>
      <c r="AQ949" s="267"/>
    </row>
    <row r="950" spans="35:43" ht="15" customHeight="1">
      <c r="AI950"/>
      <c r="AJ950"/>
      <c r="AK950"/>
      <c r="AL950"/>
      <c r="AM950"/>
      <c r="AN950"/>
      <c r="AO950"/>
      <c r="AP950" s="267"/>
      <c r="AQ950" s="267"/>
    </row>
    <row r="951" spans="35:43" ht="15" customHeight="1">
      <c r="AI951"/>
      <c r="AJ951"/>
      <c r="AK951"/>
      <c r="AL951"/>
      <c r="AM951"/>
      <c r="AN951"/>
      <c r="AO951"/>
      <c r="AP951" s="267"/>
      <c r="AQ951" s="267"/>
    </row>
    <row r="952" spans="35:43" ht="15" customHeight="1">
      <c r="AI952"/>
      <c r="AJ952"/>
      <c r="AK952"/>
      <c r="AL952"/>
      <c r="AM952"/>
      <c r="AN952"/>
      <c r="AO952"/>
      <c r="AP952" s="267"/>
      <c r="AQ952" s="267"/>
    </row>
    <row r="953" spans="35:43" ht="15" customHeight="1">
      <c r="AI953"/>
      <c r="AJ953"/>
      <c r="AK953"/>
      <c r="AL953"/>
      <c r="AM953"/>
      <c r="AN953"/>
      <c r="AO953"/>
      <c r="AP953" s="267"/>
      <c r="AQ953" s="267"/>
    </row>
    <row r="954" spans="35:43" ht="15" customHeight="1">
      <c r="AI954"/>
      <c r="AJ954"/>
      <c r="AK954"/>
      <c r="AL954"/>
      <c r="AM954"/>
      <c r="AN954"/>
      <c r="AO954"/>
      <c r="AP954" s="267"/>
      <c r="AQ954" s="267"/>
    </row>
    <row r="955" spans="35:43" ht="15" customHeight="1">
      <c r="AI955"/>
      <c r="AJ955"/>
      <c r="AK955"/>
      <c r="AL955"/>
      <c r="AM955"/>
      <c r="AN955"/>
      <c r="AO955"/>
      <c r="AP955" s="267"/>
      <c r="AQ955" s="267"/>
    </row>
    <row r="956" spans="35:43" ht="15" customHeight="1">
      <c r="AI956"/>
      <c r="AJ956"/>
      <c r="AK956"/>
      <c r="AL956"/>
      <c r="AM956"/>
      <c r="AN956"/>
      <c r="AO956"/>
      <c r="AP956" s="267"/>
      <c r="AQ956" s="267"/>
    </row>
    <row r="957" spans="35:43" ht="15" customHeight="1">
      <c r="AI957"/>
      <c r="AJ957"/>
      <c r="AK957"/>
      <c r="AL957"/>
      <c r="AM957"/>
      <c r="AN957"/>
      <c r="AO957"/>
      <c r="AP957" s="267"/>
      <c r="AQ957" s="267"/>
    </row>
    <row r="958" spans="35:43" ht="15" customHeight="1">
      <c r="AI958"/>
      <c r="AJ958"/>
      <c r="AK958"/>
      <c r="AL958"/>
      <c r="AM958"/>
      <c r="AN958"/>
      <c r="AO958"/>
      <c r="AP958" s="267"/>
      <c r="AQ958" s="267"/>
    </row>
    <row r="959" spans="35:43" ht="15" customHeight="1">
      <c r="AI959"/>
      <c r="AJ959"/>
      <c r="AK959"/>
      <c r="AL959"/>
      <c r="AM959"/>
      <c r="AN959"/>
      <c r="AO959"/>
      <c r="AP959" s="267"/>
      <c r="AQ959" s="267"/>
    </row>
    <row r="960" spans="35:43" ht="15" customHeight="1">
      <c r="AI960"/>
      <c r="AJ960"/>
      <c r="AK960"/>
      <c r="AL960"/>
      <c r="AM960"/>
      <c r="AN960"/>
      <c r="AO960"/>
      <c r="AP960" s="267"/>
      <c r="AQ960" s="267"/>
    </row>
    <row r="961" spans="35:43" ht="15" customHeight="1">
      <c r="AI961"/>
      <c r="AJ961"/>
      <c r="AK961"/>
      <c r="AL961"/>
      <c r="AM961"/>
      <c r="AN961"/>
      <c r="AO961"/>
      <c r="AP961" s="267"/>
      <c r="AQ961" s="267"/>
    </row>
    <row r="962" spans="35:43" ht="15" customHeight="1">
      <c r="AI962"/>
      <c r="AJ962"/>
      <c r="AK962"/>
      <c r="AL962"/>
      <c r="AM962"/>
      <c r="AN962"/>
      <c r="AO962"/>
      <c r="AP962" s="267"/>
      <c r="AQ962" s="267"/>
    </row>
    <row r="963" spans="35:43" ht="15" customHeight="1">
      <c r="AI963"/>
      <c r="AJ963"/>
      <c r="AK963"/>
      <c r="AL963"/>
      <c r="AM963"/>
      <c r="AN963"/>
      <c r="AO963"/>
      <c r="AP963" s="267"/>
      <c r="AQ963" s="267"/>
    </row>
    <row r="964" spans="35:43" ht="15" customHeight="1">
      <c r="AI964"/>
      <c r="AJ964"/>
      <c r="AK964"/>
      <c r="AL964"/>
      <c r="AM964"/>
      <c r="AN964"/>
      <c r="AO964"/>
      <c r="AP964" s="267"/>
      <c r="AQ964" s="267"/>
    </row>
    <row r="965" spans="35:43" ht="15" customHeight="1">
      <c r="AI965"/>
      <c r="AJ965"/>
      <c r="AK965"/>
      <c r="AL965"/>
      <c r="AM965"/>
      <c r="AN965"/>
      <c r="AO965"/>
      <c r="AP965" s="267"/>
      <c r="AQ965" s="267"/>
    </row>
    <row r="966" spans="35:43" ht="15" customHeight="1">
      <c r="AI966"/>
      <c r="AJ966"/>
      <c r="AK966"/>
      <c r="AL966"/>
      <c r="AM966"/>
      <c r="AN966"/>
      <c r="AO966"/>
      <c r="AP966" s="267"/>
      <c r="AQ966" s="267"/>
    </row>
    <row r="967" spans="35:43" ht="15" customHeight="1">
      <c r="AI967"/>
      <c r="AJ967"/>
      <c r="AK967"/>
      <c r="AL967"/>
      <c r="AM967"/>
      <c r="AN967"/>
      <c r="AO967"/>
      <c r="AP967" s="267"/>
      <c r="AQ967" s="267"/>
    </row>
    <row r="968" spans="35:43" ht="15" customHeight="1">
      <c r="AI968"/>
      <c r="AJ968"/>
      <c r="AK968"/>
      <c r="AL968"/>
      <c r="AM968"/>
      <c r="AN968"/>
      <c r="AO968"/>
      <c r="AP968" s="267"/>
      <c r="AQ968" s="267"/>
    </row>
    <row r="969" spans="35:43" ht="15" customHeight="1">
      <c r="AI969"/>
      <c r="AJ969"/>
      <c r="AK969"/>
      <c r="AL969"/>
      <c r="AM969"/>
      <c r="AN969"/>
      <c r="AO969"/>
      <c r="AP969" s="267"/>
      <c r="AQ969" s="267"/>
    </row>
    <row r="970" spans="35:43" ht="15" customHeight="1">
      <c r="AI970"/>
      <c r="AJ970"/>
      <c r="AK970"/>
      <c r="AL970"/>
      <c r="AM970"/>
      <c r="AN970"/>
      <c r="AO970"/>
      <c r="AP970" s="267"/>
      <c r="AQ970" s="267"/>
    </row>
    <row r="971" spans="35:43" ht="15" customHeight="1">
      <c r="AI971"/>
      <c r="AJ971"/>
      <c r="AK971"/>
      <c r="AL971"/>
      <c r="AM971"/>
      <c r="AN971"/>
      <c r="AO971"/>
      <c r="AP971" s="267"/>
      <c r="AQ971" s="267"/>
    </row>
    <row r="972" spans="35:43" ht="15" customHeight="1">
      <c r="AI972"/>
      <c r="AJ972"/>
      <c r="AK972"/>
      <c r="AL972"/>
      <c r="AM972"/>
      <c r="AN972"/>
      <c r="AO972"/>
      <c r="AP972" s="267"/>
      <c r="AQ972" s="267"/>
    </row>
    <row r="973" spans="35:43" ht="15" customHeight="1">
      <c r="AI973"/>
      <c r="AJ973"/>
      <c r="AK973"/>
      <c r="AL973"/>
      <c r="AM973"/>
      <c r="AN973"/>
      <c r="AO973"/>
      <c r="AP973" s="267"/>
      <c r="AQ973" s="267"/>
    </row>
    <row r="974" spans="35:43" ht="15" customHeight="1">
      <c r="AI974"/>
      <c r="AJ974"/>
      <c r="AK974"/>
      <c r="AL974"/>
      <c r="AM974"/>
      <c r="AN974"/>
      <c r="AO974"/>
      <c r="AP974" s="267"/>
      <c r="AQ974" s="267"/>
    </row>
    <row r="975" spans="35:43" ht="15" customHeight="1">
      <c r="AI975"/>
      <c r="AJ975"/>
      <c r="AK975"/>
      <c r="AL975"/>
      <c r="AM975"/>
      <c r="AN975"/>
      <c r="AO975"/>
      <c r="AP975" s="267"/>
      <c r="AQ975" s="267"/>
    </row>
    <row r="976" spans="35:43" ht="15" customHeight="1">
      <c r="AI976"/>
      <c r="AJ976"/>
      <c r="AK976"/>
      <c r="AL976"/>
      <c r="AM976"/>
      <c r="AN976"/>
      <c r="AO976"/>
      <c r="AP976" s="267"/>
      <c r="AQ976" s="267"/>
    </row>
    <row r="977" spans="35:43" ht="15" customHeight="1">
      <c r="AI977"/>
      <c r="AJ977"/>
      <c r="AK977"/>
      <c r="AL977"/>
      <c r="AM977"/>
      <c r="AN977"/>
      <c r="AO977"/>
      <c r="AP977" s="267"/>
      <c r="AQ977" s="267"/>
    </row>
    <row r="978" spans="35:43" ht="15" customHeight="1">
      <c r="AO978" s="267"/>
      <c r="AP978" s="267"/>
      <c r="AQ978" s="267"/>
    </row>
    <row r="979" spans="35:43" ht="15" customHeight="1">
      <c r="AO979" s="267"/>
      <c r="AP979" s="267"/>
      <c r="AQ979" s="267"/>
    </row>
    <row r="980" spans="35:43" ht="15" customHeight="1">
      <c r="AO980" s="267"/>
      <c r="AP980" s="267"/>
      <c r="AQ980" s="267"/>
    </row>
    <row r="981" spans="35:43" ht="15" customHeight="1">
      <c r="AO981" s="267"/>
      <c r="AP981" s="267"/>
      <c r="AQ981" s="267"/>
    </row>
    <row r="982" spans="35:43" ht="15" customHeight="1">
      <c r="AO982" s="267"/>
      <c r="AP982" s="267"/>
      <c r="AQ982" s="267"/>
    </row>
    <row r="983" spans="35:43" ht="15" customHeight="1">
      <c r="AO983" s="267"/>
      <c r="AP983" s="267"/>
      <c r="AQ983" s="267"/>
    </row>
    <row r="984" spans="35:43" ht="15" customHeight="1">
      <c r="AO984" s="267"/>
      <c r="AP984" s="267"/>
      <c r="AQ984" s="267"/>
    </row>
    <row r="985" spans="35:43" ht="15" customHeight="1">
      <c r="AO985" s="267"/>
      <c r="AP985" s="267"/>
      <c r="AQ985" s="267"/>
    </row>
    <row r="986" spans="35:43" ht="15" customHeight="1">
      <c r="AO986" s="267"/>
      <c r="AP986" s="267"/>
      <c r="AQ986" s="267"/>
    </row>
    <row r="987" spans="35:43" ht="15" customHeight="1">
      <c r="AO987" s="267"/>
      <c r="AP987" s="267"/>
      <c r="AQ987" s="267"/>
    </row>
    <row r="988" spans="35:43" ht="15" customHeight="1">
      <c r="AO988" s="267"/>
      <c r="AP988" s="267"/>
      <c r="AQ988" s="267"/>
    </row>
    <row r="989" spans="35:43" ht="15" customHeight="1">
      <c r="AO989" s="267"/>
      <c r="AP989" s="267"/>
      <c r="AQ989" s="267"/>
    </row>
    <row r="990" spans="35:43" ht="15" customHeight="1"/>
    <row r="991" spans="35:43" ht="15" customHeight="1"/>
    <row r="992" spans="35:43" ht="15" customHeight="1"/>
    <row r="993" ht="15" customHeight="1"/>
    <row r="994" ht="15" customHeight="1"/>
    <row r="995" ht="15" customHeight="1"/>
    <row r="996" ht="15" customHeight="1"/>
    <row r="1012" spans="33:33">
      <c r="AG1012" s="265"/>
    </row>
    <row r="1013" spans="33:33">
      <c r="AG1013" s="265"/>
    </row>
    <row r="1014" spans="33:33">
      <c r="AG1014" s="265"/>
    </row>
    <row r="1015" spans="33:33">
      <c r="AG1015" s="265"/>
    </row>
    <row r="1016" spans="33:33">
      <c r="AG1016" s="265"/>
    </row>
    <row r="1017" spans="33:33">
      <c r="AG1017" s="265"/>
    </row>
    <row r="1018" spans="33:33">
      <c r="AG1018" s="265"/>
    </row>
    <row r="1019" spans="33:33">
      <c r="AG1019" s="265"/>
    </row>
    <row r="1020" spans="33:33">
      <c r="AG1020" s="265"/>
    </row>
  </sheetData>
  <sheetProtection selectLockedCells="1" selectUnlockedCells="1"/>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1"/>
  <dimension ref="A1"/>
  <sheetViews>
    <sheetView zoomScaleNormal="100" workbookViewId="0">
      <selection activeCell="D35" sqref="D35"/>
    </sheetView>
  </sheetViews>
  <sheetFormatPr defaultRowHeight="15"/>
  <sheetData/>
  <pageMargins left="0.511811024" right="0.511811024" top="0.78740157499999996" bottom="0.78740157499999996" header="0.31496062000000002" footer="0.31496062000000002"/>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2"/>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3"/>
  <dimension ref="A1"/>
  <sheetViews>
    <sheetView workbookViewId="0"/>
  </sheetViews>
  <sheetFormatPr defaultRowHeight="15"/>
  <sheetData/>
  <pageMargins left="0.511811024" right="0.511811024" top="0.78740157499999996" bottom="0.78740157499999996" header="0.31496062000000002" footer="0.3149606200000000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3"/>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5"/>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4"/>
  <dimension ref="A81:S7402"/>
  <sheetViews>
    <sheetView workbookViewId="0"/>
  </sheetViews>
  <sheetFormatPr defaultColWidth="8.7109375" defaultRowHeight="15"/>
  <cols>
    <col min="1" max="1" width="8.85546875" style="152" bestFit="1" customWidth="1"/>
    <col min="2" max="2" width="10.7109375" style="152" bestFit="1" customWidth="1"/>
    <col min="3" max="3" width="13.85546875" style="152" bestFit="1" customWidth="1"/>
    <col min="4" max="4" width="10.7109375" style="152" bestFit="1" customWidth="1"/>
    <col min="5" max="5" width="8.85546875" style="152" bestFit="1" customWidth="1"/>
    <col min="6" max="6" width="10" style="152" bestFit="1" customWidth="1"/>
    <col min="7" max="8" width="10.7109375" style="152" bestFit="1" customWidth="1"/>
    <col min="9" max="9" width="10" style="152" bestFit="1" customWidth="1"/>
    <col min="10" max="11" width="8.85546875" style="152" bestFit="1" customWidth="1"/>
    <col min="12" max="16384" width="8.7109375" style="152"/>
  </cols>
  <sheetData>
    <row r="81" spans="1:19">
      <c r="Q81" s="273"/>
    </row>
    <row r="83" spans="1:19">
      <c r="I83" s="57"/>
      <c r="K83" s="57"/>
      <c r="L83" s="57"/>
      <c r="N83" s="274"/>
      <c r="O83" s="57"/>
    </row>
    <row r="84" spans="1:19">
      <c r="A84" s="57"/>
      <c r="B84" s="57"/>
      <c r="C84" s="57"/>
      <c r="D84" s="153" t="s">
        <v>1398</v>
      </c>
      <c r="E84" s="57"/>
      <c r="F84" s="57"/>
      <c r="G84" s="154">
        <f>IF(OR(Plan1!B10="",Plan1!F10="",Plan1!B11="",Plan1!F11=""),Plan30!AH928,Plan30!AH928)</f>
        <v>44583</v>
      </c>
      <c r="H84" s="57"/>
      <c r="I84" s="57"/>
    </row>
    <row r="85" spans="1:19">
      <c r="A85" s="57"/>
      <c r="B85" s="57"/>
      <c r="C85" s="57"/>
      <c r="D85" s="275">
        <v>31122022</v>
      </c>
      <c r="E85" s="57"/>
      <c r="F85" s="276"/>
      <c r="H85" s="277" t="str">
        <f>IF(AND(Plan51!HH95&gt;7,Plan51!HH97="Demo"),CONCATENATE("Erro - ",Plan51!HH95," linhas liberadas"),"")</f>
        <v>Erro - 50 linhas liberadas</v>
      </c>
      <c r="J85" s="57"/>
    </row>
    <row r="86" spans="1:19">
      <c r="A86" s="57"/>
      <c r="B86" s="57"/>
      <c r="C86" s="57"/>
      <c r="D86" s="57"/>
      <c r="E86" s="57"/>
      <c r="F86" s="57"/>
      <c r="G86" s="57"/>
      <c r="H86" s="57"/>
      <c r="J86" s="236"/>
    </row>
    <row r="87" spans="1:19">
      <c r="A87" s="153" t="s">
        <v>1366</v>
      </c>
      <c r="B87" s="153" t="s">
        <v>1388</v>
      </c>
      <c r="C87" s="153" t="s">
        <v>1390</v>
      </c>
      <c r="D87" s="273" t="s">
        <v>1391</v>
      </c>
      <c r="E87" s="153" t="s">
        <v>507</v>
      </c>
      <c r="F87" s="153" t="s">
        <v>1367</v>
      </c>
      <c r="G87" s="153" t="s">
        <v>1368</v>
      </c>
      <c r="H87" s="153" t="s">
        <v>1398</v>
      </c>
      <c r="I87" s="153" t="s">
        <v>1415</v>
      </c>
      <c r="J87" s="153" t="s">
        <v>1416</v>
      </c>
      <c r="K87" s="153" t="s">
        <v>1426</v>
      </c>
      <c r="S87" s="153"/>
    </row>
    <row r="88" spans="1:19">
      <c r="A88" s="153">
        <f ca="1">IFERROR(IF(OR(B88="",C88&gt;B88,C88&gt;TODAY(),C88&gt;H88,TODAY()&gt;H88),1,0),1)</f>
        <v>0</v>
      </c>
      <c r="B88" s="278">
        <f>IF(AND((Plan1!M3-VALUE((F$88*28679+98765)+(G$88*6587+87654)+(E$88*9537+76543)+(J$88*5713+4528)))&lt;&gt;"",D88&lt;&gt;""),IF(IF(IFERROR(LOOKUP(IFERROR(LOOKUP((Plan1!M3-VALUE((F$88*28679+98765)+(G$88*6587+87654)+(E$88*9537+76543)+(J$88*5713+4528))),G95:G7401,H95:H7401),0),B95:B7401,F95:F7401),0)=(Plan1!M3-VALUE((F$88*28679+98765)+(G$88*6587+87654)+(E$88*9537+76543)+(J$88*5713+4528))),LOOKUP((Plan1!M3-VALUE((F$88*28679+98765)+(G$88*6587+87654)+(E$88*9537+76543)+(J$88*5713+4528))),G95:G7401,H95:H7401),0)=D88,IF(IFERROR(LOOKUP(IFERROR(LOOKUP((Plan1!M3-VALUE((F$88*28679+98765)+(G$88*6587+87654)+(E$88*9537+76543)+(J$88*5713+4528))),G95:G7401,H95:H7401),0),B95:B7401,F95:F7401),0)=(Plan1!M3-VALUE((F$88*28679+98765)+(G$88*6587+87654)+(E$88*9537+76543)+(J$88*5713+4528))),LOOKUP((Plan1!M3-VALUE((F$88*28679+98765)+(G$88*6587+87654)+(E$88*9537+76543)+(J$88*5713+4528))),G95:G7401,H95:H7401),""),""),"")</f>
        <v>44926</v>
      </c>
      <c r="C88" s="278">
        <f>IF(OR(G84="",G84=0),"01/01/2050",G84)</f>
        <v>44583</v>
      </c>
      <c r="D88" s="278">
        <f>IF(Plan1!K5&lt;&gt;"",IF(LEN(Plan1!K5)=7,DATE(RIGHT(Plan1!K5,4),MID(Plan1!K5,2,2),LEFT(Plan1!K5,1)),DATE(RIGHT(Plan1!K5,4),MID(Plan1!K5,3,2),LEFT(Plan1!K5,2))),"")</f>
        <v>44926</v>
      </c>
      <c r="E88" s="279" t="str">
        <f>CONCATENATE(IF(Plan1!F5&lt;&gt;"",VALUE(MID(Plan1!F5,SEARCH("/",Plan1!F5)+1,SEARCH("-",Plan1!F5)-4)),0))</f>
        <v>999999</v>
      </c>
      <c r="F88" s="279">
        <f>IF(Plan1!H5="WAIS III",13,IF(Plan1!H5="WISC IV",27,IF(Plan1!H5="Neupsilin",33,IF(Plan1!H5="Neupsiana",47))))</f>
        <v>27</v>
      </c>
      <c r="G88" s="279">
        <f>IF(Plan1!F5&lt;&gt;"",VALUE(MID("11-RO 12-AC 13-AM 14-RR 15-PA 16-AP 17-TO 21-MA 22-PI 23-CE 24- RN 25-PB 26-PE 27-AL 28-SE 29-BA 31-MG 32-ES 33-RJ 35-SP 41-PR 42-SC 43-RS 50-MS 51-MT 52-GO 53-DF 54-AU 99",SEARCH(RIGHT(Plan1!F5,2),"11-RO 12-AC 13-AM 14-RR 15-PA 16-AP 17-TO 21-MA 22-PI 23-CE 24- RN 25-PB 26-PE 27-AL 28-SE 29-BA 31-MG 32-ES 33-RJ 35-SP 25-PR 42-SC 43-RS 50-MS 51-MT 52-GO 53-DF 54-AU 99")+3,2)),0)</f>
        <v>99</v>
      </c>
      <c r="H88" s="278">
        <f>IF(LEN(D85)=7,DATE(RIGHT(D85,4),MID(D85,2,2),LEFT(D85,1)),DATE(RIGHT(D85,4),MID(D85,3,2),LEFT(D85,2)))</f>
        <v>44926</v>
      </c>
      <c r="I88" s="153">
        <f>VALUE(CONCATENATE(E88,G88,J88))</f>
        <v>999999991</v>
      </c>
      <c r="J88" s="157">
        <f>Plan1!G5</f>
        <v>1</v>
      </c>
      <c r="K88" s="157">
        <f>IF(OR(G84="",G84=0),1,0)</f>
        <v>0</v>
      </c>
    </row>
    <row r="89" spans="1:19">
      <c r="A89" s="273" t="s">
        <v>1393</v>
      </c>
      <c r="B89" s="153" t="s">
        <v>1394</v>
      </c>
      <c r="C89" s="57" t="s">
        <v>1396</v>
      </c>
      <c r="D89" s="153" t="s">
        <v>1397</v>
      </c>
      <c r="E89" s="273" t="s">
        <v>1395</v>
      </c>
      <c r="F89" s="153" t="s">
        <v>1392</v>
      </c>
      <c r="G89" s="153" t="s">
        <v>1389</v>
      </c>
      <c r="H89" s="157" t="s">
        <v>1414</v>
      </c>
      <c r="I89" s="153" t="s">
        <v>1363</v>
      </c>
    </row>
    <row r="90" spans="1:19">
      <c r="A90" s="273">
        <f>IF(Plan1!D5="",1,0)</f>
        <v>0</v>
      </c>
      <c r="B90" s="273">
        <f>IF(Plan1!F5="",1,0)</f>
        <v>0</v>
      </c>
      <c r="C90" s="153">
        <f>IF(Plan1!H5="",1,0)</f>
        <v>0</v>
      </c>
      <c r="D90" s="273">
        <f>IF(Plan1!K5="",1,0)</f>
        <v>0</v>
      </c>
      <c r="E90" s="273">
        <f>IF(Plan1!M3="",1,0)</f>
        <v>0</v>
      </c>
      <c r="F90" s="279">
        <f>IFERROR(IF(VLOOKUP(I88,[1]Plan1!$P$3:$R$10002,3)=Plan1!D5,0,1),1)</f>
        <v>0</v>
      </c>
      <c r="G90" s="279">
        <f>IF(OR(Plan30!AG921="",Plan30!AG922="",G84=0),1,0)</f>
        <v>0</v>
      </c>
      <c r="H90" s="279">
        <f>IF(AND(Plan1!B10&lt;&gt;"",Plan51!HH97="Real"),IFERROR(IF(OR(A92&lt;&gt;A93,B92&lt;&gt;B93,C92&lt;&gt;C93,D92&lt;&gt;D93,E92&lt;&gt;E93,F92&lt;&gt;F93),1,0),1),0)</f>
        <v>0</v>
      </c>
      <c r="I90" s="279">
        <f ca="1">A88+K88+SUM(A90:H90)</f>
        <v>0</v>
      </c>
    </row>
    <row r="91" spans="1:19">
      <c r="A91" s="273" t="s">
        <v>1409</v>
      </c>
      <c r="B91" s="273" t="s">
        <v>1410</v>
      </c>
      <c r="C91" s="153" t="s">
        <v>1411</v>
      </c>
      <c r="D91" s="153" t="s">
        <v>1412</v>
      </c>
      <c r="E91" s="153" t="s">
        <v>1413</v>
      </c>
      <c r="F91" s="277" t="s">
        <v>1419</v>
      </c>
      <c r="I91" s="273">
        <f>SUM(A90:D90)+SUM(F90:H90)</f>
        <v>0</v>
      </c>
    </row>
    <row r="92" spans="1:19">
      <c r="A92" s="280" t="str">
        <f>IF(VLOOKUP(I88,[1]Plan1!$P$3:$Y$10002,1)=I88,VLOOKUP(I88,[1]Plan1!$P$3:$Y$10002,10),"ERRO")</f>
        <v>HelioFVB</v>
      </c>
      <c r="B92" s="273" t="str">
        <f>VLOOKUP(I88,[1]Plan1!$P$3:$Z$10002,11)</f>
        <v>DESKTOP-OGV782K</v>
      </c>
      <c r="C92" s="277" t="str">
        <f>VLOOKUP(I88,[1]Plan1!$P$3:$AA$10002,12)</f>
        <v>Intel64 Family 6 Model 58 Stepping 9, GenuineIntel</v>
      </c>
      <c r="D92" s="279" t="str">
        <f>VLOOKUP(I88,[1]Plan1!$P$3:$AB$10002,13)</f>
        <v>3a09</v>
      </c>
      <c r="E92" s="279" t="str">
        <f>VLOOKUP(I88,[1]Plan1!$P$3:$AC$10002,14)</f>
        <v>6</v>
      </c>
      <c r="F92" s="279" t="str">
        <f>VLOOKUP(I88,[1]Plan1!$P$3:$AD$10002,15)</f>
        <v>4</v>
      </c>
      <c r="H92" s="57"/>
      <c r="J92" s="152" t="str">
        <f>CONCATENATE("Licensed to ",A92," on computer ",B92)</f>
        <v>Licensed to HelioFVB on computer DESKTOP-OGV782K</v>
      </c>
      <c r="R92" s="273"/>
    </row>
    <row r="93" spans="1:19">
      <c r="A93" s="280" t="str">
        <f>IF(Plan1!B10&lt;&gt;"",user(),"")</f>
        <v/>
      </c>
      <c r="B93" s="273" t="str">
        <f>IF(Plan1!B10&lt;&gt;"",computer(),"")</f>
        <v/>
      </c>
      <c r="C93" s="277" t="str">
        <f>IF(Plan1!B10&lt;&gt;"",processor(),"")</f>
        <v/>
      </c>
      <c r="D93" s="279" t="str">
        <f>IF(Plan1!B10&lt;&gt;"",revision(),"")</f>
        <v/>
      </c>
      <c r="E93" s="279" t="str">
        <f>IF(Plan1!B10&lt;&gt;"",modelproc(),"")</f>
        <v/>
      </c>
      <c r="F93" s="279" t="str">
        <f>IF(Plan1!B10&lt;&gt;"",numproc(),"")</f>
        <v/>
      </c>
      <c r="H93" s="57"/>
      <c r="J93" s="152" t="str">
        <f>IF(AND(A93&lt;&gt;"",B93&lt;&gt;""),CONCATENATE("Licensed to ",A93," on computer ",B93),"")</f>
        <v/>
      </c>
    </row>
    <row r="94" spans="1:19">
      <c r="A94" s="281"/>
      <c r="B94" s="282" t="s">
        <v>509</v>
      </c>
      <c r="C94" s="283" t="s">
        <v>508</v>
      </c>
      <c r="D94" s="276"/>
      <c r="E94" s="276"/>
      <c r="F94" s="282" t="s">
        <v>1417</v>
      </c>
      <c r="G94" s="157" t="s">
        <v>1418</v>
      </c>
      <c r="H94" s="153" t="s">
        <v>509</v>
      </c>
      <c r="I94" s="57"/>
    </row>
    <row r="95" spans="1:19">
      <c r="A95" s="284"/>
      <c r="B95" s="278">
        <v>42997</v>
      </c>
      <c r="C95" s="283">
        <f>F95+(F$88*28679+98765)+(G$88*6587+87654)+(E$88*9537+76543)+(J$88*5713+4528)</f>
        <v>10122908897</v>
      </c>
      <c r="D95" s="57"/>
      <c r="E95" s="57"/>
      <c r="F95" s="285">
        <v>584218785</v>
      </c>
      <c r="G95" s="286">
        <v>100015381</v>
      </c>
      <c r="H95" s="278">
        <v>43666</v>
      </c>
      <c r="I95" s="287"/>
    </row>
    <row r="96" spans="1:19">
      <c r="A96" s="284"/>
      <c r="B96" s="278">
        <v>43010</v>
      </c>
      <c r="C96" s="283">
        <f t="shared" ref="C96:C159" si="0">F96+(F$88*28679+98765)+(G$88*6587+87654)+(E$88*9537+76543)+(J$88*5713+4528)</f>
        <v>9717439219</v>
      </c>
      <c r="D96" s="57"/>
      <c r="E96" s="57"/>
      <c r="F96" s="285">
        <v>178749107</v>
      </c>
      <c r="G96" s="286">
        <v>100049323</v>
      </c>
      <c r="H96" s="278">
        <v>43450</v>
      </c>
      <c r="I96" s="287"/>
    </row>
    <row r="97" spans="1:15">
      <c r="A97" s="284"/>
      <c r="B97" s="278">
        <v>43011</v>
      </c>
      <c r="C97" s="283">
        <f t="shared" si="0"/>
        <v>10145458526</v>
      </c>
      <c r="D97" s="57"/>
      <c r="E97" s="57"/>
      <c r="F97" s="285">
        <v>606768414</v>
      </c>
      <c r="G97" s="286">
        <v>100062102</v>
      </c>
      <c r="H97" s="278">
        <v>45985</v>
      </c>
      <c r="I97" s="287"/>
    </row>
    <row r="98" spans="1:15">
      <c r="A98" s="284"/>
      <c r="B98" s="278">
        <v>43012</v>
      </c>
      <c r="C98" s="283">
        <f t="shared" si="0"/>
        <v>9798033726</v>
      </c>
      <c r="D98" s="57"/>
      <c r="E98" s="57"/>
      <c r="F98" s="285">
        <v>259343614</v>
      </c>
      <c r="G98" s="286">
        <v>100071611</v>
      </c>
      <c r="H98" s="278">
        <v>44934</v>
      </c>
      <c r="I98" s="287"/>
    </row>
    <row r="99" spans="1:15">
      <c r="A99" s="288"/>
      <c r="B99" s="278">
        <v>43013</v>
      </c>
      <c r="C99" s="283">
        <f t="shared" si="0"/>
        <v>10095368339</v>
      </c>
      <c r="D99" s="57"/>
      <c r="E99" s="57"/>
      <c r="F99" s="285">
        <v>556678227</v>
      </c>
      <c r="G99" s="286">
        <v>100159220</v>
      </c>
      <c r="H99" s="278">
        <v>49897</v>
      </c>
      <c r="I99" s="287"/>
    </row>
    <row r="100" spans="1:15">
      <c r="A100" s="288"/>
      <c r="B100" s="278">
        <v>43014</v>
      </c>
      <c r="C100" s="283">
        <f t="shared" si="0"/>
        <v>9812007439</v>
      </c>
      <c r="D100" s="57"/>
      <c r="E100" s="57"/>
      <c r="F100" s="279">
        <v>273317327</v>
      </c>
      <c r="G100" s="286">
        <v>100426780</v>
      </c>
      <c r="H100" s="278">
        <v>43305</v>
      </c>
      <c r="I100" s="287"/>
    </row>
    <row r="101" spans="1:15">
      <c r="A101" s="288"/>
      <c r="B101" s="278">
        <v>43015</v>
      </c>
      <c r="C101" s="283">
        <f t="shared" si="0"/>
        <v>9783408680</v>
      </c>
      <c r="D101" s="57"/>
      <c r="E101" s="57"/>
      <c r="F101" s="285">
        <v>244718568</v>
      </c>
      <c r="G101" s="286">
        <v>100478483</v>
      </c>
      <c r="H101" s="278">
        <v>48665</v>
      </c>
      <c r="I101" s="287"/>
      <c r="K101" s="287"/>
      <c r="L101" s="287"/>
      <c r="M101" s="289"/>
      <c r="N101" s="289"/>
      <c r="O101" s="288"/>
    </row>
    <row r="102" spans="1:15">
      <c r="A102" s="288"/>
      <c r="B102" s="278">
        <v>43016</v>
      </c>
      <c r="C102" s="283">
        <f t="shared" si="0"/>
        <v>10330884150</v>
      </c>
      <c r="D102" s="57"/>
      <c r="E102" s="57"/>
      <c r="F102" s="286">
        <v>792194038</v>
      </c>
      <c r="G102" s="286">
        <v>100547425</v>
      </c>
      <c r="H102" s="278">
        <v>43986</v>
      </c>
      <c r="I102" s="287"/>
      <c r="K102" s="287"/>
      <c r="L102" s="287"/>
      <c r="M102" s="289"/>
      <c r="N102" s="289"/>
      <c r="O102" s="288"/>
    </row>
    <row r="103" spans="1:15">
      <c r="A103" s="290"/>
      <c r="B103" s="278">
        <v>43017</v>
      </c>
      <c r="C103" s="283">
        <f t="shared" si="0"/>
        <v>10173075066</v>
      </c>
      <c r="D103" s="57"/>
      <c r="E103" s="57"/>
      <c r="F103" s="285">
        <v>634384954</v>
      </c>
      <c r="G103" s="286">
        <v>100652210</v>
      </c>
      <c r="H103" s="278">
        <v>47158</v>
      </c>
      <c r="I103" s="287"/>
      <c r="K103" s="287"/>
      <c r="L103" s="287"/>
      <c r="M103" s="291"/>
      <c r="N103" s="291"/>
      <c r="O103" s="290"/>
    </row>
    <row r="104" spans="1:15">
      <c r="A104" s="288"/>
      <c r="B104" s="278">
        <v>43018</v>
      </c>
      <c r="C104" s="283">
        <f t="shared" si="0"/>
        <v>10375629343</v>
      </c>
      <c r="D104" s="57"/>
      <c r="E104" s="57"/>
      <c r="F104" s="285">
        <v>836939231</v>
      </c>
      <c r="G104" s="286">
        <v>100777180</v>
      </c>
      <c r="H104" s="278">
        <v>49795</v>
      </c>
      <c r="I104" s="287"/>
      <c r="K104" s="287"/>
      <c r="L104" s="287"/>
      <c r="M104" s="289"/>
      <c r="N104" s="289"/>
      <c r="O104" s="288"/>
    </row>
    <row r="105" spans="1:15">
      <c r="A105" s="288"/>
      <c r="B105" s="278">
        <v>43019</v>
      </c>
      <c r="C105" s="283">
        <f t="shared" si="0"/>
        <v>10015533558</v>
      </c>
      <c r="D105" s="57"/>
      <c r="E105" s="57"/>
      <c r="F105" s="285">
        <v>476843446</v>
      </c>
      <c r="G105" s="286">
        <v>100825615</v>
      </c>
      <c r="H105" s="278">
        <v>43179</v>
      </c>
      <c r="I105" s="278"/>
      <c r="K105" s="287"/>
      <c r="L105" s="287"/>
      <c r="M105" s="289"/>
      <c r="N105" s="289"/>
      <c r="O105" s="288"/>
    </row>
    <row r="106" spans="1:15">
      <c r="A106" s="288"/>
      <c r="B106" s="278">
        <v>43020</v>
      </c>
      <c r="C106" s="283">
        <f t="shared" si="0"/>
        <v>10486614584</v>
      </c>
      <c r="D106" s="57"/>
      <c r="E106" s="57"/>
      <c r="F106" s="285">
        <v>947924472</v>
      </c>
      <c r="G106" s="286">
        <v>100921041</v>
      </c>
      <c r="H106" s="278">
        <v>45520</v>
      </c>
      <c r="I106" s="278"/>
      <c r="K106" s="287"/>
      <c r="L106" s="287"/>
      <c r="M106" s="289"/>
      <c r="N106" s="289"/>
      <c r="O106" s="288"/>
    </row>
    <row r="107" spans="1:15">
      <c r="A107" s="288"/>
      <c r="B107" s="278">
        <v>43021</v>
      </c>
      <c r="C107" s="283">
        <f t="shared" si="0"/>
        <v>10453403167</v>
      </c>
      <c r="D107" s="57"/>
      <c r="E107" s="57"/>
      <c r="F107" s="285">
        <v>914713055</v>
      </c>
      <c r="G107" s="286">
        <v>100989168</v>
      </c>
      <c r="H107" s="278">
        <v>47616</v>
      </c>
      <c r="I107" s="278"/>
      <c r="K107" s="287"/>
      <c r="L107" s="287"/>
      <c r="M107" s="289"/>
      <c r="N107" s="289"/>
      <c r="O107" s="288"/>
    </row>
    <row r="108" spans="1:15">
      <c r="A108" s="288"/>
      <c r="B108" s="278">
        <v>43022</v>
      </c>
      <c r="C108" s="283">
        <f t="shared" si="0"/>
        <v>10398566138</v>
      </c>
      <c r="D108" s="57"/>
      <c r="E108" s="57"/>
      <c r="F108" s="285">
        <v>859876026</v>
      </c>
      <c r="G108" s="286">
        <v>100990363</v>
      </c>
      <c r="H108" s="278">
        <v>44272</v>
      </c>
      <c r="I108" s="278"/>
      <c r="K108" s="287"/>
      <c r="L108" s="287"/>
      <c r="M108" s="289"/>
      <c r="N108" s="289"/>
      <c r="O108" s="288"/>
    </row>
    <row r="109" spans="1:15">
      <c r="A109" s="288"/>
      <c r="B109" s="278">
        <v>43023</v>
      </c>
      <c r="C109" s="283">
        <f t="shared" si="0"/>
        <v>10369935939</v>
      </c>
      <c r="D109" s="57"/>
      <c r="E109" s="57"/>
      <c r="F109" s="285">
        <v>831245827</v>
      </c>
      <c r="G109" s="286">
        <v>101078258</v>
      </c>
      <c r="H109" s="278">
        <v>43246</v>
      </c>
      <c r="I109" s="278"/>
      <c r="K109" s="287"/>
      <c r="L109" s="287"/>
      <c r="M109" s="289"/>
      <c r="N109" s="289"/>
      <c r="O109" s="288"/>
    </row>
    <row r="110" spans="1:15">
      <c r="A110" s="288"/>
      <c r="B110" s="278">
        <v>43024</v>
      </c>
      <c r="C110" s="283">
        <f t="shared" si="0"/>
        <v>10501628063</v>
      </c>
      <c r="D110" s="57"/>
      <c r="E110" s="57"/>
      <c r="F110" s="285">
        <v>962937951</v>
      </c>
      <c r="G110" s="286">
        <v>101120019</v>
      </c>
      <c r="H110" s="278">
        <v>49816</v>
      </c>
      <c r="I110" s="278"/>
      <c r="K110" s="287"/>
      <c r="L110" s="287"/>
      <c r="M110" s="289"/>
      <c r="N110" s="289"/>
      <c r="O110" s="288"/>
    </row>
    <row r="111" spans="1:15">
      <c r="A111" s="288"/>
      <c r="B111" s="278">
        <v>43025</v>
      </c>
      <c r="C111" s="283">
        <f t="shared" si="0"/>
        <v>10414071460</v>
      </c>
      <c r="D111" s="57"/>
      <c r="E111" s="57"/>
      <c r="F111" s="285">
        <v>875381348</v>
      </c>
      <c r="G111" s="286">
        <v>101133564</v>
      </c>
      <c r="H111" s="278">
        <v>45358</v>
      </c>
      <c r="I111" s="278"/>
      <c r="K111" s="287"/>
      <c r="L111" s="287"/>
      <c r="M111" s="289"/>
      <c r="N111" s="289"/>
      <c r="O111" s="288"/>
    </row>
    <row r="112" spans="1:15">
      <c r="A112" s="288"/>
      <c r="B112" s="278">
        <v>43026</v>
      </c>
      <c r="C112" s="283">
        <f t="shared" si="0"/>
        <v>10513449427</v>
      </c>
      <c r="D112" s="57"/>
      <c r="E112" s="57"/>
      <c r="F112" s="285">
        <v>974759315</v>
      </c>
      <c r="G112" s="286">
        <v>101273145</v>
      </c>
      <c r="H112" s="278">
        <v>50083</v>
      </c>
      <c r="I112" s="278"/>
      <c r="K112" s="287"/>
      <c r="L112" s="287"/>
      <c r="M112" s="289"/>
      <c r="N112" s="289"/>
      <c r="O112" s="288"/>
    </row>
    <row r="113" spans="1:15">
      <c r="A113" s="288"/>
      <c r="B113" s="278">
        <v>43027</v>
      </c>
      <c r="C113" s="283">
        <f t="shared" si="0"/>
        <v>10141207749</v>
      </c>
      <c r="D113" s="57"/>
      <c r="E113" s="57"/>
      <c r="F113" s="279">
        <v>602517637</v>
      </c>
      <c r="G113" s="286">
        <v>101485127</v>
      </c>
      <c r="H113" s="278">
        <v>49981</v>
      </c>
      <c r="I113" s="278"/>
      <c r="K113" s="287"/>
      <c r="L113" s="287"/>
      <c r="M113" s="289"/>
      <c r="N113" s="289"/>
      <c r="O113" s="288"/>
    </row>
    <row r="114" spans="1:15">
      <c r="A114" s="288"/>
      <c r="B114" s="278">
        <v>43028</v>
      </c>
      <c r="C114" s="283">
        <f t="shared" si="0"/>
        <v>10470484757</v>
      </c>
      <c r="D114" s="57"/>
      <c r="E114" s="57"/>
      <c r="F114" s="285">
        <v>931794645</v>
      </c>
      <c r="G114" s="286">
        <v>101549369</v>
      </c>
      <c r="H114" s="278">
        <v>46613</v>
      </c>
      <c r="I114" s="278"/>
      <c r="K114" s="287"/>
      <c r="L114" s="287"/>
      <c r="M114" s="289"/>
      <c r="N114" s="289"/>
      <c r="O114" s="288"/>
    </row>
    <row r="115" spans="1:15">
      <c r="A115" s="290"/>
      <c r="B115" s="278">
        <v>43029</v>
      </c>
      <c r="C115" s="283">
        <f t="shared" si="0"/>
        <v>9674680777</v>
      </c>
      <c r="D115" s="57"/>
      <c r="E115" s="57"/>
      <c r="F115" s="285">
        <v>135990665</v>
      </c>
      <c r="G115" s="286">
        <v>101852177</v>
      </c>
      <c r="H115" s="278">
        <v>47990</v>
      </c>
      <c r="I115" s="278"/>
      <c r="K115" s="287"/>
      <c r="L115" s="287"/>
      <c r="M115" s="291"/>
      <c r="N115" s="291"/>
      <c r="O115" s="290"/>
    </row>
    <row r="116" spans="1:15">
      <c r="A116" s="284"/>
      <c r="B116" s="278">
        <v>43030</v>
      </c>
      <c r="C116" s="283">
        <f t="shared" si="0"/>
        <v>10033736940</v>
      </c>
      <c r="D116" s="57"/>
      <c r="E116" s="57"/>
      <c r="F116" s="285">
        <v>495046828</v>
      </c>
      <c r="G116" s="286">
        <v>101881505</v>
      </c>
      <c r="H116" s="278">
        <v>43420</v>
      </c>
      <c r="I116" s="278"/>
      <c r="K116" s="287"/>
      <c r="L116" s="287"/>
      <c r="M116" s="291"/>
      <c r="N116" s="291"/>
      <c r="O116" s="284"/>
    </row>
    <row r="117" spans="1:15">
      <c r="A117" s="284"/>
      <c r="B117" s="278">
        <v>43031</v>
      </c>
      <c r="C117" s="283">
        <f t="shared" si="0"/>
        <v>10006053205</v>
      </c>
      <c r="D117" s="57"/>
      <c r="E117" s="57"/>
      <c r="F117" s="286">
        <v>467363093</v>
      </c>
      <c r="G117" s="286">
        <v>101943032</v>
      </c>
      <c r="H117" s="278">
        <v>43827</v>
      </c>
      <c r="I117" s="278"/>
      <c r="K117" s="287"/>
      <c r="L117" s="287"/>
      <c r="M117" s="291"/>
      <c r="N117" s="291"/>
      <c r="O117" s="284"/>
    </row>
    <row r="118" spans="1:15">
      <c r="A118" s="284"/>
      <c r="B118" s="278">
        <v>43032</v>
      </c>
      <c r="C118" s="283">
        <f t="shared" si="0"/>
        <v>10299865597</v>
      </c>
      <c r="D118" s="57"/>
      <c r="E118" s="57"/>
      <c r="F118" s="286">
        <v>761175485</v>
      </c>
      <c r="G118" s="286">
        <v>101997350</v>
      </c>
      <c r="H118" s="278">
        <v>47045</v>
      </c>
      <c r="I118" s="278"/>
      <c r="K118" s="287"/>
      <c r="L118" s="287"/>
      <c r="M118" s="291"/>
      <c r="N118" s="291"/>
      <c r="O118" s="284"/>
    </row>
    <row r="119" spans="1:15">
      <c r="A119" s="284"/>
      <c r="B119" s="278">
        <v>43033</v>
      </c>
      <c r="C119" s="283">
        <f t="shared" si="0"/>
        <v>10097999624</v>
      </c>
      <c r="D119" s="57"/>
      <c r="E119" s="57"/>
      <c r="F119" s="285">
        <v>559309512</v>
      </c>
      <c r="G119" s="286">
        <v>102120217</v>
      </c>
      <c r="H119" s="278">
        <v>47141</v>
      </c>
      <c r="I119" s="278"/>
      <c r="K119" s="287"/>
      <c r="L119" s="287"/>
      <c r="M119" s="291"/>
      <c r="N119" s="291"/>
      <c r="O119" s="284"/>
    </row>
    <row r="120" spans="1:15">
      <c r="A120" s="284"/>
      <c r="B120" s="278">
        <v>43034</v>
      </c>
      <c r="C120" s="283">
        <f t="shared" si="0"/>
        <v>10484068141</v>
      </c>
      <c r="D120" s="57"/>
      <c r="E120" s="57"/>
      <c r="F120" s="286">
        <v>945378029</v>
      </c>
      <c r="G120" s="286">
        <v>102166644</v>
      </c>
      <c r="H120" s="278">
        <v>45175</v>
      </c>
      <c r="I120" s="278"/>
      <c r="K120" s="287"/>
      <c r="L120" s="287"/>
      <c r="M120" s="291"/>
      <c r="N120" s="291"/>
      <c r="O120" s="284"/>
    </row>
    <row r="121" spans="1:15">
      <c r="A121" s="284"/>
      <c r="B121" s="278">
        <v>43035</v>
      </c>
      <c r="C121" s="283">
        <f t="shared" si="0"/>
        <v>10138262554</v>
      </c>
      <c r="D121" s="57"/>
      <c r="E121" s="57"/>
      <c r="F121" s="285">
        <v>599572442</v>
      </c>
      <c r="G121" s="286">
        <v>102230877</v>
      </c>
      <c r="H121" s="278">
        <v>49373</v>
      </c>
      <c r="I121" s="278"/>
      <c r="K121" s="287"/>
      <c r="L121" s="287"/>
      <c r="M121" s="291"/>
      <c r="N121" s="291"/>
      <c r="O121" s="284"/>
    </row>
    <row r="122" spans="1:15">
      <c r="A122" s="288"/>
      <c r="B122" s="278">
        <v>43036</v>
      </c>
      <c r="C122" s="283">
        <f t="shared" si="0"/>
        <v>9793839282</v>
      </c>
      <c r="D122" s="57"/>
      <c r="E122" s="57"/>
      <c r="F122" s="285">
        <v>255149170</v>
      </c>
      <c r="G122" s="286">
        <v>102340486</v>
      </c>
      <c r="H122" s="278">
        <v>48464</v>
      </c>
      <c r="I122" s="278"/>
      <c r="K122" s="287"/>
      <c r="L122" s="287"/>
      <c r="M122" s="289"/>
      <c r="N122" s="289"/>
      <c r="O122" s="288"/>
    </row>
    <row r="123" spans="1:15">
      <c r="A123" s="288"/>
      <c r="B123" s="278">
        <v>43037</v>
      </c>
      <c r="C123" s="283">
        <f t="shared" si="0"/>
        <v>10375808160</v>
      </c>
      <c r="D123" s="57"/>
      <c r="E123" s="57"/>
      <c r="F123" s="285">
        <v>837118048</v>
      </c>
      <c r="G123" s="286">
        <v>102400028</v>
      </c>
      <c r="H123" s="278">
        <v>45871</v>
      </c>
      <c r="I123" s="278"/>
      <c r="K123" s="287"/>
      <c r="L123" s="287"/>
      <c r="M123" s="289"/>
      <c r="N123" s="289"/>
      <c r="O123" s="288"/>
    </row>
    <row r="124" spans="1:15">
      <c r="A124" s="288"/>
      <c r="B124" s="278">
        <v>43038</v>
      </c>
      <c r="C124" s="283">
        <f t="shared" si="0"/>
        <v>9894403423</v>
      </c>
      <c r="D124" s="57"/>
      <c r="E124" s="57"/>
      <c r="F124" s="286">
        <v>355713311</v>
      </c>
      <c r="G124" s="286">
        <v>102409162</v>
      </c>
      <c r="H124" s="278">
        <v>43738</v>
      </c>
      <c r="I124" s="278"/>
      <c r="K124" s="287"/>
      <c r="L124" s="287"/>
      <c r="M124" s="289"/>
      <c r="N124" s="289"/>
      <c r="O124" s="288"/>
    </row>
    <row r="125" spans="1:15">
      <c r="A125" s="288"/>
      <c r="B125" s="278">
        <v>43039</v>
      </c>
      <c r="C125" s="283">
        <f t="shared" si="0"/>
        <v>10430479412</v>
      </c>
      <c r="D125" s="57"/>
      <c r="E125" s="57"/>
      <c r="F125" s="285">
        <v>891789300</v>
      </c>
      <c r="G125" s="286">
        <v>102468680</v>
      </c>
      <c r="H125" s="278">
        <v>45326</v>
      </c>
      <c r="I125" s="278"/>
      <c r="K125" s="287"/>
      <c r="L125" s="287"/>
      <c r="M125" s="289"/>
      <c r="N125" s="289"/>
      <c r="O125" s="288"/>
    </row>
    <row r="126" spans="1:15">
      <c r="A126" s="290"/>
      <c r="B126" s="278">
        <v>43040</v>
      </c>
      <c r="C126" s="283">
        <f t="shared" si="0"/>
        <v>10026612879</v>
      </c>
      <c r="D126" s="57"/>
      <c r="E126" s="57"/>
      <c r="F126" s="285">
        <v>487922767</v>
      </c>
      <c r="G126" s="286">
        <v>102502977</v>
      </c>
      <c r="H126" s="278">
        <v>46555</v>
      </c>
      <c r="I126" s="278"/>
      <c r="K126" s="287"/>
      <c r="L126" s="287"/>
      <c r="M126" s="291"/>
      <c r="N126" s="291"/>
      <c r="O126" s="290"/>
    </row>
    <row r="127" spans="1:15">
      <c r="A127" s="284"/>
      <c r="B127" s="278">
        <v>43041</v>
      </c>
      <c r="C127" s="283">
        <f t="shared" si="0"/>
        <v>10167007748</v>
      </c>
      <c r="D127" s="57"/>
      <c r="E127" s="57"/>
      <c r="F127" s="286">
        <v>628317636</v>
      </c>
      <c r="G127" s="286">
        <v>102561918</v>
      </c>
      <c r="H127" s="278">
        <v>48242</v>
      </c>
      <c r="I127" s="278"/>
      <c r="K127" s="287"/>
      <c r="L127" s="287"/>
      <c r="M127" s="291"/>
      <c r="N127" s="291"/>
      <c r="O127" s="284"/>
    </row>
    <row r="128" spans="1:15">
      <c r="A128" s="284"/>
      <c r="B128" s="278">
        <v>43042</v>
      </c>
      <c r="C128" s="283">
        <f t="shared" si="0"/>
        <v>9884758014</v>
      </c>
      <c r="D128" s="57"/>
      <c r="E128" s="57"/>
      <c r="F128" s="285">
        <v>346067902</v>
      </c>
      <c r="G128" s="286">
        <v>102640880</v>
      </c>
      <c r="H128" s="278">
        <v>49379</v>
      </c>
      <c r="I128" s="278"/>
      <c r="K128" s="287"/>
      <c r="L128" s="287"/>
      <c r="M128" s="291"/>
      <c r="N128" s="291"/>
      <c r="O128" s="284"/>
    </row>
    <row r="129" spans="1:15">
      <c r="A129" s="284"/>
      <c r="B129" s="278">
        <v>43043</v>
      </c>
      <c r="C129" s="283">
        <f t="shared" si="0"/>
        <v>10434045031</v>
      </c>
      <c r="D129" s="57"/>
      <c r="E129" s="57"/>
      <c r="F129" s="285">
        <v>895354919</v>
      </c>
      <c r="G129" s="286">
        <v>102672204</v>
      </c>
      <c r="H129" s="278">
        <v>47735</v>
      </c>
      <c r="I129" s="278"/>
      <c r="K129" s="287"/>
      <c r="L129" s="287"/>
      <c r="M129" s="291"/>
      <c r="N129" s="291"/>
      <c r="O129" s="284"/>
    </row>
    <row r="130" spans="1:15">
      <c r="A130" s="288"/>
      <c r="B130" s="278">
        <v>43044</v>
      </c>
      <c r="C130" s="283">
        <f t="shared" si="0"/>
        <v>9911317692</v>
      </c>
      <c r="D130" s="57"/>
      <c r="E130" s="57"/>
      <c r="F130" s="285">
        <v>372627580</v>
      </c>
      <c r="G130" s="286">
        <v>102725741</v>
      </c>
      <c r="H130" s="278">
        <v>50160</v>
      </c>
      <c r="I130" s="278"/>
      <c r="K130" s="287"/>
      <c r="L130" s="287"/>
      <c r="M130" s="289"/>
      <c r="N130" s="289"/>
      <c r="O130" s="288"/>
    </row>
    <row r="131" spans="1:15">
      <c r="A131" s="288"/>
      <c r="B131" s="278">
        <v>43045</v>
      </c>
      <c r="C131" s="283">
        <f t="shared" si="0"/>
        <v>10245318684</v>
      </c>
      <c r="D131" s="57"/>
      <c r="E131" s="57"/>
      <c r="F131" s="285">
        <v>706628572</v>
      </c>
      <c r="G131" s="286">
        <v>102802584</v>
      </c>
      <c r="H131" s="278">
        <v>45137</v>
      </c>
      <c r="I131" s="278"/>
      <c r="K131" s="287"/>
      <c r="L131" s="287"/>
      <c r="M131" s="289"/>
      <c r="N131" s="289"/>
      <c r="O131" s="288"/>
    </row>
    <row r="132" spans="1:15">
      <c r="A132" s="288"/>
      <c r="B132" s="278">
        <v>43046</v>
      </c>
      <c r="C132" s="283">
        <f t="shared" si="0"/>
        <v>9749402239</v>
      </c>
      <c r="D132" s="57"/>
      <c r="E132" s="57"/>
      <c r="F132" s="285">
        <v>210712127</v>
      </c>
      <c r="G132" s="286">
        <v>102854617</v>
      </c>
      <c r="H132" s="278">
        <v>43303</v>
      </c>
      <c r="I132" s="278"/>
      <c r="K132" s="287"/>
      <c r="L132" s="287"/>
      <c r="M132" s="289"/>
      <c r="N132" s="289"/>
      <c r="O132" s="288"/>
    </row>
    <row r="133" spans="1:15">
      <c r="A133" s="288"/>
      <c r="B133" s="278">
        <v>43047</v>
      </c>
      <c r="C133" s="283">
        <f t="shared" si="0"/>
        <v>9820363141</v>
      </c>
      <c r="D133" s="57"/>
      <c r="E133" s="57"/>
      <c r="F133" s="285">
        <v>281673029</v>
      </c>
      <c r="G133" s="286">
        <v>102925436</v>
      </c>
      <c r="H133" s="278">
        <v>49132</v>
      </c>
      <c r="I133" s="278"/>
      <c r="K133" s="287"/>
      <c r="L133" s="287"/>
      <c r="M133" s="289"/>
      <c r="N133" s="289"/>
      <c r="O133" s="288"/>
    </row>
    <row r="134" spans="1:15">
      <c r="A134" s="288"/>
      <c r="B134" s="278">
        <v>43048</v>
      </c>
      <c r="C134" s="283">
        <f t="shared" si="0"/>
        <v>9872691168</v>
      </c>
      <c r="D134" s="57"/>
      <c r="E134" s="57"/>
      <c r="F134" s="285">
        <v>334001056</v>
      </c>
      <c r="G134" s="286">
        <v>103097305</v>
      </c>
      <c r="H134" s="278">
        <v>44774</v>
      </c>
      <c r="I134" s="278"/>
      <c r="K134" s="287"/>
      <c r="L134" s="287"/>
      <c r="M134" s="289"/>
      <c r="N134" s="289"/>
      <c r="O134" s="288"/>
    </row>
    <row r="135" spans="1:15">
      <c r="A135" s="288"/>
      <c r="B135" s="278">
        <v>43049</v>
      </c>
      <c r="C135" s="283">
        <f t="shared" si="0"/>
        <v>10409057768</v>
      </c>
      <c r="D135" s="57"/>
      <c r="E135" s="57"/>
      <c r="F135" s="285">
        <v>870367656</v>
      </c>
      <c r="G135" s="286">
        <v>103138278</v>
      </c>
      <c r="H135" s="278">
        <v>48261</v>
      </c>
      <c r="I135" s="278"/>
      <c r="K135" s="287"/>
      <c r="L135" s="287"/>
      <c r="M135" s="289"/>
      <c r="N135" s="289"/>
      <c r="O135" s="288"/>
    </row>
    <row r="136" spans="1:15">
      <c r="A136" s="288"/>
      <c r="B136" s="278">
        <v>43050</v>
      </c>
      <c r="C136" s="283">
        <f t="shared" si="0"/>
        <v>10033001601</v>
      </c>
      <c r="D136" s="57"/>
      <c r="E136" s="57"/>
      <c r="F136" s="285">
        <v>494311489</v>
      </c>
      <c r="G136" s="286">
        <v>103208128</v>
      </c>
      <c r="H136" s="278">
        <v>43947</v>
      </c>
      <c r="I136" s="278"/>
      <c r="K136" s="287"/>
      <c r="L136" s="287"/>
      <c r="M136" s="289"/>
      <c r="N136" s="289"/>
      <c r="O136" s="288"/>
    </row>
    <row r="137" spans="1:15">
      <c r="A137" s="288"/>
      <c r="B137" s="278">
        <v>43051</v>
      </c>
      <c r="C137" s="283">
        <f t="shared" si="0"/>
        <v>9715631098</v>
      </c>
      <c r="D137" s="57"/>
      <c r="E137" s="57"/>
      <c r="F137" s="285">
        <v>176940986</v>
      </c>
      <c r="G137" s="286">
        <v>103442640</v>
      </c>
      <c r="H137" s="278">
        <v>48907</v>
      </c>
      <c r="I137" s="278"/>
      <c r="K137" s="287"/>
      <c r="L137" s="287"/>
      <c r="M137" s="289"/>
      <c r="N137" s="289"/>
      <c r="O137" s="288"/>
    </row>
    <row r="138" spans="1:15">
      <c r="A138" s="288"/>
      <c r="B138" s="278">
        <v>43052</v>
      </c>
      <c r="C138" s="283">
        <f t="shared" si="0"/>
        <v>9801869188</v>
      </c>
      <c r="D138" s="57"/>
      <c r="E138" s="57"/>
      <c r="F138" s="285">
        <v>263179076</v>
      </c>
      <c r="G138" s="286">
        <v>103531911</v>
      </c>
      <c r="H138" s="278">
        <v>44866</v>
      </c>
      <c r="I138" s="278"/>
      <c r="K138" s="287"/>
      <c r="L138" s="287"/>
      <c r="M138" s="289"/>
      <c r="N138" s="289"/>
      <c r="O138" s="288"/>
    </row>
    <row r="139" spans="1:15">
      <c r="A139" s="288"/>
      <c r="B139" s="278">
        <v>43053</v>
      </c>
      <c r="C139" s="283">
        <f t="shared" si="0"/>
        <v>10394044967</v>
      </c>
      <c r="D139" s="57"/>
      <c r="E139" s="57"/>
      <c r="F139" s="285">
        <v>855354855</v>
      </c>
      <c r="G139" s="286">
        <v>103599741</v>
      </c>
      <c r="H139" s="278">
        <v>44627</v>
      </c>
      <c r="I139" s="278"/>
      <c r="K139" s="287"/>
      <c r="L139" s="287"/>
      <c r="M139" s="289"/>
      <c r="N139" s="289"/>
      <c r="O139" s="288"/>
    </row>
    <row r="140" spans="1:15">
      <c r="A140" s="288"/>
      <c r="B140" s="278">
        <v>43054</v>
      </c>
      <c r="C140" s="283">
        <f t="shared" si="0"/>
        <v>10165896934</v>
      </c>
      <c r="D140" s="57"/>
      <c r="E140" s="57"/>
      <c r="F140" s="285">
        <v>627206822</v>
      </c>
      <c r="G140" s="286">
        <v>103721491</v>
      </c>
      <c r="H140" s="278">
        <v>47600</v>
      </c>
      <c r="I140" s="278"/>
      <c r="K140" s="287"/>
      <c r="L140" s="287"/>
      <c r="M140" s="289"/>
      <c r="N140" s="289"/>
      <c r="O140" s="288"/>
    </row>
    <row r="141" spans="1:15">
      <c r="A141" s="288"/>
      <c r="B141" s="278">
        <v>43055</v>
      </c>
      <c r="C141" s="283">
        <f t="shared" si="0"/>
        <v>10347447384</v>
      </c>
      <c r="D141" s="57"/>
      <c r="E141" s="57"/>
      <c r="F141" s="285">
        <v>808757272</v>
      </c>
      <c r="G141" s="286">
        <v>103853340</v>
      </c>
      <c r="H141" s="278">
        <v>43565</v>
      </c>
      <c r="I141" s="278"/>
      <c r="K141" s="287"/>
      <c r="L141" s="287"/>
      <c r="M141" s="289"/>
      <c r="N141" s="289"/>
      <c r="O141" s="288"/>
    </row>
    <row r="142" spans="1:15">
      <c r="A142" s="288"/>
      <c r="B142" s="278">
        <v>43056</v>
      </c>
      <c r="C142" s="283">
        <f t="shared" si="0"/>
        <v>9746197708</v>
      </c>
      <c r="D142" s="57"/>
      <c r="E142" s="57"/>
      <c r="F142" s="285">
        <v>207507596</v>
      </c>
      <c r="G142" s="286">
        <v>104237259</v>
      </c>
      <c r="H142" s="278">
        <v>47846</v>
      </c>
      <c r="I142" s="278"/>
      <c r="K142" s="287"/>
      <c r="L142" s="287"/>
      <c r="M142" s="289"/>
      <c r="N142" s="289"/>
      <c r="O142" s="288"/>
    </row>
    <row r="143" spans="1:15">
      <c r="A143" s="288"/>
      <c r="B143" s="278">
        <v>43057</v>
      </c>
      <c r="C143" s="283">
        <f t="shared" si="0"/>
        <v>9773203983</v>
      </c>
      <c r="D143" s="57"/>
      <c r="E143" s="57"/>
      <c r="F143" s="285">
        <v>234513871</v>
      </c>
      <c r="G143" s="286">
        <v>104381973</v>
      </c>
      <c r="H143" s="278">
        <v>48915</v>
      </c>
      <c r="I143" s="278"/>
      <c r="K143" s="287"/>
      <c r="L143" s="287"/>
      <c r="M143" s="289"/>
      <c r="N143" s="289"/>
      <c r="O143" s="288"/>
    </row>
    <row r="144" spans="1:15">
      <c r="A144" s="290"/>
      <c r="B144" s="278">
        <v>43058</v>
      </c>
      <c r="C144" s="283">
        <f t="shared" si="0"/>
        <v>9666411336</v>
      </c>
      <c r="D144" s="57"/>
      <c r="E144" s="57"/>
      <c r="F144" s="285">
        <v>127721224</v>
      </c>
      <c r="G144" s="286">
        <v>104465200</v>
      </c>
      <c r="H144" s="278">
        <v>48249</v>
      </c>
      <c r="I144" s="278"/>
      <c r="K144" s="287"/>
      <c r="L144" s="287"/>
      <c r="M144" s="291"/>
      <c r="N144" s="291"/>
      <c r="O144" s="290"/>
    </row>
    <row r="145" spans="1:15">
      <c r="A145" s="288"/>
      <c r="B145" s="278">
        <v>43059</v>
      </c>
      <c r="C145" s="283">
        <f t="shared" si="0"/>
        <v>10106126327</v>
      </c>
      <c r="D145" s="57"/>
      <c r="E145" s="57"/>
      <c r="F145" s="279">
        <v>567436215</v>
      </c>
      <c r="G145" s="286">
        <v>104670595</v>
      </c>
      <c r="H145" s="278">
        <v>43454</v>
      </c>
      <c r="I145" s="278"/>
      <c r="K145" s="287"/>
      <c r="L145" s="287"/>
      <c r="M145" s="289"/>
      <c r="N145" s="289"/>
      <c r="O145" s="288"/>
    </row>
    <row r="146" spans="1:15">
      <c r="A146" s="288"/>
      <c r="B146" s="278">
        <v>43060</v>
      </c>
      <c r="C146" s="283">
        <f t="shared" si="0"/>
        <v>10140198468</v>
      </c>
      <c r="D146" s="57"/>
      <c r="E146" s="57"/>
      <c r="F146" s="285">
        <v>601508356</v>
      </c>
      <c r="G146" s="286">
        <v>104916574</v>
      </c>
      <c r="H146" s="278">
        <v>49276</v>
      </c>
      <c r="I146" s="278"/>
      <c r="K146" s="287"/>
      <c r="L146" s="287"/>
      <c r="M146" s="289"/>
      <c r="N146" s="289"/>
      <c r="O146" s="288"/>
    </row>
    <row r="147" spans="1:15">
      <c r="A147" s="288"/>
      <c r="B147" s="278">
        <v>43061</v>
      </c>
      <c r="C147" s="283">
        <f t="shared" si="0"/>
        <v>10475786366</v>
      </c>
      <c r="D147" s="57"/>
      <c r="E147" s="57"/>
      <c r="F147" s="285">
        <v>937096254</v>
      </c>
      <c r="G147" s="286">
        <v>104918882</v>
      </c>
      <c r="H147" s="278">
        <v>46579</v>
      </c>
      <c r="I147" s="278"/>
      <c r="K147" s="287"/>
      <c r="L147" s="287"/>
      <c r="M147" s="289"/>
      <c r="N147" s="289"/>
      <c r="O147" s="288"/>
    </row>
    <row r="148" spans="1:15">
      <c r="A148" s="288"/>
      <c r="B148" s="278">
        <v>43062</v>
      </c>
      <c r="C148" s="283">
        <f t="shared" si="0"/>
        <v>9953250843</v>
      </c>
      <c r="D148" s="57"/>
      <c r="E148" s="57"/>
      <c r="F148" s="285">
        <v>414560731</v>
      </c>
      <c r="G148" s="286">
        <v>104919472</v>
      </c>
      <c r="H148" s="278">
        <v>46346</v>
      </c>
      <c r="I148" s="278"/>
      <c r="K148" s="287"/>
      <c r="L148" s="287"/>
      <c r="M148" s="289"/>
      <c r="N148" s="289"/>
      <c r="O148" s="288"/>
    </row>
    <row r="149" spans="1:15">
      <c r="A149" s="288"/>
      <c r="B149" s="278">
        <v>43063</v>
      </c>
      <c r="C149" s="283">
        <f t="shared" si="0"/>
        <v>9913695748</v>
      </c>
      <c r="D149" s="57"/>
      <c r="E149" s="57"/>
      <c r="F149" s="285">
        <v>375005636</v>
      </c>
      <c r="G149" s="286">
        <v>105099050</v>
      </c>
      <c r="H149" s="278">
        <v>46713</v>
      </c>
      <c r="I149" s="278"/>
      <c r="K149" s="287"/>
      <c r="L149" s="287"/>
      <c r="M149" s="289"/>
      <c r="N149" s="289"/>
      <c r="O149" s="288"/>
    </row>
    <row r="150" spans="1:15">
      <c r="A150" s="292"/>
      <c r="B150" s="278">
        <v>43064</v>
      </c>
      <c r="C150" s="283">
        <f t="shared" si="0"/>
        <v>9732772370</v>
      </c>
      <c r="D150" s="57"/>
      <c r="E150" s="57"/>
      <c r="F150" s="286">
        <v>194082258</v>
      </c>
      <c r="G150" s="286">
        <v>105404201</v>
      </c>
      <c r="H150" s="278">
        <v>47940</v>
      </c>
      <c r="I150" s="278"/>
      <c r="K150" s="287"/>
      <c r="L150" s="287"/>
      <c r="M150" s="289"/>
      <c r="N150" s="289"/>
      <c r="O150" s="292"/>
    </row>
    <row r="151" spans="1:15">
      <c r="A151" s="292"/>
      <c r="B151" s="278">
        <v>43065</v>
      </c>
      <c r="C151" s="283">
        <f t="shared" si="0"/>
        <v>10334191125</v>
      </c>
      <c r="D151" s="57"/>
      <c r="E151" s="57"/>
      <c r="F151" s="285">
        <v>795501013</v>
      </c>
      <c r="G151" s="286">
        <v>105566447</v>
      </c>
      <c r="H151" s="278">
        <v>46242</v>
      </c>
      <c r="I151" s="278"/>
      <c r="K151" s="287"/>
      <c r="L151" s="287"/>
      <c r="M151" s="289"/>
      <c r="N151" s="289"/>
      <c r="O151" s="292"/>
    </row>
    <row r="152" spans="1:15">
      <c r="A152" s="292"/>
      <c r="B152" s="278">
        <v>43066</v>
      </c>
      <c r="C152" s="283">
        <f t="shared" si="0"/>
        <v>9681951260</v>
      </c>
      <c r="D152" s="57"/>
      <c r="E152" s="57"/>
      <c r="F152" s="285">
        <v>143261148</v>
      </c>
      <c r="G152" s="286">
        <v>105730431</v>
      </c>
      <c r="H152" s="278">
        <v>46668</v>
      </c>
      <c r="I152" s="278"/>
      <c r="K152" s="287"/>
      <c r="L152" s="287"/>
      <c r="M152" s="289"/>
      <c r="N152" s="289"/>
      <c r="O152" s="292"/>
    </row>
    <row r="153" spans="1:15">
      <c r="A153" s="292"/>
      <c r="B153" s="278">
        <v>43067</v>
      </c>
      <c r="C153" s="283">
        <f t="shared" si="0"/>
        <v>10424325093</v>
      </c>
      <c r="D153" s="57"/>
      <c r="E153" s="57"/>
      <c r="F153" s="285">
        <v>885634981</v>
      </c>
      <c r="G153" s="286">
        <v>105837266</v>
      </c>
      <c r="H153" s="278">
        <v>43158</v>
      </c>
      <c r="I153" s="278"/>
      <c r="K153" s="287"/>
      <c r="L153" s="287"/>
      <c r="M153" s="289"/>
      <c r="N153" s="289"/>
      <c r="O153" s="292"/>
    </row>
    <row r="154" spans="1:15">
      <c r="A154" s="292"/>
      <c r="B154" s="278">
        <v>43068</v>
      </c>
      <c r="C154" s="283">
        <f t="shared" si="0"/>
        <v>9723936250</v>
      </c>
      <c r="D154" s="57"/>
      <c r="E154" s="57"/>
      <c r="F154" s="285">
        <v>185246138</v>
      </c>
      <c r="G154" s="286">
        <v>106190193</v>
      </c>
      <c r="H154" s="278">
        <v>49245</v>
      </c>
      <c r="I154" s="278"/>
      <c r="K154" s="287"/>
      <c r="L154" s="287"/>
      <c r="M154" s="289"/>
      <c r="N154" s="289"/>
      <c r="O154" s="292"/>
    </row>
    <row r="155" spans="1:15">
      <c r="A155" s="292"/>
      <c r="B155" s="278">
        <v>43069</v>
      </c>
      <c r="C155" s="283">
        <f t="shared" si="0"/>
        <v>10386871841</v>
      </c>
      <c r="D155" s="57"/>
      <c r="E155" s="57"/>
      <c r="F155" s="286">
        <v>848181729</v>
      </c>
      <c r="G155" s="286">
        <v>106281532</v>
      </c>
      <c r="H155" s="278">
        <v>45993</v>
      </c>
      <c r="I155" s="278"/>
      <c r="K155" s="287"/>
      <c r="L155" s="287"/>
      <c r="M155" s="289"/>
      <c r="N155" s="289"/>
      <c r="O155" s="292"/>
    </row>
    <row r="156" spans="1:15">
      <c r="A156" s="292"/>
      <c r="B156" s="278">
        <v>43070</v>
      </c>
      <c r="C156" s="283">
        <f t="shared" si="0"/>
        <v>10434291380</v>
      </c>
      <c r="D156" s="57"/>
      <c r="E156" s="57"/>
      <c r="F156" s="285">
        <v>895601268</v>
      </c>
      <c r="G156" s="286">
        <v>106340075</v>
      </c>
      <c r="H156" s="278">
        <v>46065</v>
      </c>
      <c r="I156" s="278"/>
      <c r="K156" s="287"/>
      <c r="L156" s="287"/>
      <c r="M156" s="289"/>
      <c r="N156" s="289"/>
      <c r="O156" s="292"/>
    </row>
    <row r="157" spans="1:15">
      <c r="A157" s="292"/>
      <c r="B157" s="278">
        <v>43071</v>
      </c>
      <c r="C157" s="283">
        <f t="shared" si="0"/>
        <v>10001706350</v>
      </c>
      <c r="D157" s="57"/>
      <c r="E157" s="57"/>
      <c r="F157" s="285">
        <v>463016238</v>
      </c>
      <c r="G157" s="286">
        <v>106662476</v>
      </c>
      <c r="H157" s="278">
        <v>45287</v>
      </c>
      <c r="I157" s="278"/>
      <c r="K157" s="287"/>
      <c r="L157" s="287"/>
      <c r="M157" s="289"/>
      <c r="N157" s="289"/>
      <c r="O157" s="292"/>
    </row>
    <row r="158" spans="1:15">
      <c r="A158" s="292"/>
      <c r="B158" s="278">
        <v>43072</v>
      </c>
      <c r="C158" s="283">
        <f t="shared" si="0"/>
        <v>10262965569</v>
      </c>
      <c r="D158" s="57"/>
      <c r="E158" s="57"/>
      <c r="F158" s="285">
        <v>724275457</v>
      </c>
      <c r="G158" s="286">
        <v>106888621</v>
      </c>
      <c r="H158" s="278">
        <v>48480</v>
      </c>
      <c r="I158" s="278"/>
      <c r="K158" s="287"/>
      <c r="L158" s="287"/>
      <c r="M158" s="289"/>
      <c r="N158" s="289"/>
      <c r="O158" s="292"/>
    </row>
    <row r="159" spans="1:15">
      <c r="A159" s="292"/>
      <c r="B159" s="278">
        <v>43073</v>
      </c>
      <c r="C159" s="283">
        <f t="shared" si="0"/>
        <v>10219603509</v>
      </c>
      <c r="D159" s="57"/>
      <c r="E159" s="57"/>
      <c r="F159" s="286">
        <v>680913397</v>
      </c>
      <c r="G159" s="286">
        <v>107022408</v>
      </c>
      <c r="H159" s="278">
        <v>45565</v>
      </c>
      <c r="I159" s="278"/>
      <c r="K159" s="287"/>
      <c r="L159" s="287"/>
      <c r="M159" s="289"/>
      <c r="N159" s="289"/>
      <c r="O159" s="292"/>
    </row>
    <row r="160" spans="1:15">
      <c r="A160" s="281"/>
      <c r="B160" s="278">
        <v>43074</v>
      </c>
      <c r="C160" s="283">
        <f t="shared" ref="C160:C223" si="1">F160+(F$88*28679+98765)+(G$88*6587+87654)+(E$88*9537+76543)+(J$88*5713+4528)</f>
        <v>10233039302</v>
      </c>
      <c r="D160" s="57"/>
      <c r="E160" s="57"/>
      <c r="F160" s="285">
        <v>694349190</v>
      </c>
      <c r="G160" s="286">
        <v>107096521</v>
      </c>
      <c r="H160" s="278">
        <v>43620</v>
      </c>
      <c r="I160" s="278"/>
      <c r="K160" s="287"/>
      <c r="L160" s="287"/>
      <c r="M160" s="291"/>
      <c r="N160" s="291"/>
      <c r="O160" s="281"/>
    </row>
    <row r="161" spans="1:15">
      <c r="A161" s="293"/>
      <c r="B161" s="278">
        <v>43075</v>
      </c>
      <c r="C161" s="283">
        <f t="shared" si="1"/>
        <v>10041304899</v>
      </c>
      <c r="D161" s="57"/>
      <c r="E161" s="57"/>
      <c r="F161" s="285">
        <v>502614787</v>
      </c>
      <c r="G161" s="286">
        <v>107304217</v>
      </c>
      <c r="H161" s="278">
        <v>49760</v>
      </c>
      <c r="I161" s="278"/>
      <c r="K161" s="287"/>
      <c r="L161" s="287"/>
      <c r="M161" s="291"/>
      <c r="N161" s="291"/>
      <c r="O161" s="293"/>
    </row>
    <row r="162" spans="1:15">
      <c r="A162" s="292"/>
      <c r="B162" s="278">
        <v>43076</v>
      </c>
      <c r="C162" s="283">
        <f t="shared" si="1"/>
        <v>10177236854</v>
      </c>
      <c r="D162" s="57"/>
      <c r="E162" s="57"/>
      <c r="F162" s="279">
        <v>638546742</v>
      </c>
      <c r="G162" s="286">
        <v>107688468</v>
      </c>
      <c r="H162" s="278">
        <v>44681</v>
      </c>
      <c r="I162" s="278"/>
      <c r="K162" s="287"/>
      <c r="L162" s="287"/>
      <c r="M162" s="289"/>
      <c r="N162" s="289"/>
      <c r="O162" s="292"/>
    </row>
    <row r="163" spans="1:15">
      <c r="A163" s="292"/>
      <c r="B163" s="278">
        <v>43077</v>
      </c>
      <c r="C163" s="283">
        <f t="shared" si="1"/>
        <v>9804634063</v>
      </c>
      <c r="D163" s="57"/>
      <c r="E163" s="57"/>
      <c r="F163" s="285">
        <v>265943951</v>
      </c>
      <c r="G163" s="286">
        <v>107725711</v>
      </c>
      <c r="H163" s="278">
        <v>49747</v>
      </c>
      <c r="I163" s="278"/>
      <c r="K163" s="287"/>
      <c r="L163" s="287"/>
      <c r="M163" s="289"/>
      <c r="N163" s="289"/>
      <c r="O163" s="292"/>
    </row>
    <row r="164" spans="1:15">
      <c r="A164" s="292"/>
      <c r="B164" s="278">
        <v>43078</v>
      </c>
      <c r="C164" s="283">
        <f t="shared" si="1"/>
        <v>10163201557</v>
      </c>
      <c r="D164" s="57"/>
      <c r="E164" s="57"/>
      <c r="F164" s="285">
        <v>624511445</v>
      </c>
      <c r="G164" s="286">
        <v>107785679</v>
      </c>
      <c r="H164" s="278">
        <v>47433</v>
      </c>
      <c r="I164" s="278"/>
      <c r="K164" s="287"/>
      <c r="L164" s="287"/>
      <c r="M164" s="289"/>
      <c r="N164" s="289"/>
      <c r="O164" s="292"/>
    </row>
    <row r="165" spans="1:15">
      <c r="A165" s="292"/>
      <c r="B165" s="278">
        <v>43079</v>
      </c>
      <c r="C165" s="283">
        <f t="shared" si="1"/>
        <v>10484838440</v>
      </c>
      <c r="D165" s="57"/>
      <c r="E165" s="57"/>
      <c r="F165" s="286">
        <v>946148328</v>
      </c>
      <c r="G165" s="286">
        <v>107893056</v>
      </c>
      <c r="H165" s="278">
        <v>49669</v>
      </c>
      <c r="I165" s="278"/>
      <c r="K165" s="287"/>
      <c r="L165" s="287"/>
      <c r="M165" s="289"/>
      <c r="N165" s="289"/>
      <c r="O165" s="292"/>
    </row>
    <row r="166" spans="1:15">
      <c r="A166" s="292"/>
      <c r="B166" s="278">
        <v>43080</v>
      </c>
      <c r="C166" s="283">
        <f t="shared" si="1"/>
        <v>9869009238</v>
      </c>
      <c r="D166" s="57"/>
      <c r="E166" s="57"/>
      <c r="F166" s="286">
        <v>330319126</v>
      </c>
      <c r="G166" s="286">
        <v>108175826</v>
      </c>
      <c r="H166" s="278">
        <v>49827</v>
      </c>
      <c r="I166" s="278"/>
      <c r="K166" s="287"/>
      <c r="L166" s="287"/>
      <c r="M166" s="289"/>
      <c r="N166" s="289"/>
      <c r="O166" s="292"/>
    </row>
    <row r="167" spans="1:15">
      <c r="A167" s="292"/>
      <c r="B167" s="278">
        <v>43081</v>
      </c>
      <c r="C167" s="283">
        <f t="shared" si="1"/>
        <v>10353087863</v>
      </c>
      <c r="D167" s="57"/>
      <c r="E167" s="57"/>
      <c r="F167" s="286">
        <v>814397751</v>
      </c>
      <c r="G167" s="286">
        <v>108182574</v>
      </c>
      <c r="H167" s="278">
        <v>43852</v>
      </c>
      <c r="I167" s="278"/>
      <c r="K167" s="287"/>
      <c r="L167" s="287"/>
      <c r="M167" s="289"/>
      <c r="N167" s="289"/>
      <c r="O167" s="292"/>
    </row>
    <row r="168" spans="1:15">
      <c r="A168" s="292"/>
      <c r="B168" s="278">
        <v>43082</v>
      </c>
      <c r="C168" s="283">
        <f t="shared" si="1"/>
        <v>9835653747</v>
      </c>
      <c r="D168" s="57"/>
      <c r="E168" s="57"/>
      <c r="F168" s="285">
        <v>296963635</v>
      </c>
      <c r="G168" s="286">
        <v>108318412</v>
      </c>
      <c r="H168" s="278">
        <v>44522</v>
      </c>
      <c r="I168" s="278"/>
      <c r="K168" s="287"/>
      <c r="L168" s="287"/>
      <c r="M168" s="289"/>
      <c r="N168" s="289"/>
      <c r="O168" s="292"/>
    </row>
    <row r="169" spans="1:15">
      <c r="A169" s="292"/>
      <c r="B169" s="278">
        <v>43083</v>
      </c>
      <c r="C169" s="283">
        <f t="shared" si="1"/>
        <v>10049380606</v>
      </c>
      <c r="D169" s="57"/>
      <c r="E169" s="57"/>
      <c r="F169" s="285">
        <v>510690494</v>
      </c>
      <c r="G169" s="286">
        <v>108474299</v>
      </c>
      <c r="H169" s="278">
        <v>47452</v>
      </c>
      <c r="I169" s="278"/>
      <c r="K169" s="287"/>
      <c r="L169" s="287"/>
      <c r="M169" s="289"/>
      <c r="N169" s="289"/>
      <c r="O169" s="292"/>
    </row>
    <row r="170" spans="1:15">
      <c r="A170" s="292"/>
      <c r="B170" s="278">
        <v>43084</v>
      </c>
      <c r="C170" s="283">
        <f t="shared" si="1"/>
        <v>10334952057</v>
      </c>
      <c r="D170" s="57"/>
      <c r="E170" s="57"/>
      <c r="F170" s="285">
        <v>796261945</v>
      </c>
      <c r="G170" s="286">
        <v>108510359</v>
      </c>
      <c r="H170" s="278">
        <v>48228</v>
      </c>
      <c r="I170" s="278"/>
      <c r="K170" s="287"/>
      <c r="L170" s="287"/>
      <c r="M170" s="289"/>
      <c r="N170" s="289"/>
      <c r="O170" s="292"/>
    </row>
    <row r="171" spans="1:15">
      <c r="A171" s="292"/>
      <c r="B171" s="278">
        <v>43086</v>
      </c>
      <c r="C171" s="283">
        <f t="shared" si="1"/>
        <v>10158136420</v>
      </c>
      <c r="D171" s="57"/>
      <c r="E171" s="57"/>
      <c r="F171" s="279">
        <v>619446308</v>
      </c>
      <c r="G171" s="286">
        <v>108556526</v>
      </c>
      <c r="H171" s="278">
        <v>47112</v>
      </c>
      <c r="I171" s="278"/>
      <c r="K171" s="287"/>
      <c r="L171" s="287"/>
      <c r="M171" s="289"/>
      <c r="N171" s="289"/>
      <c r="O171" s="292"/>
    </row>
    <row r="172" spans="1:15">
      <c r="A172" s="292"/>
      <c r="B172" s="278">
        <v>43087</v>
      </c>
      <c r="C172" s="283">
        <f t="shared" si="1"/>
        <v>9888673384</v>
      </c>
      <c r="D172" s="57"/>
      <c r="E172" s="57"/>
      <c r="F172" s="285">
        <v>349983272</v>
      </c>
      <c r="G172" s="286">
        <v>108712438</v>
      </c>
      <c r="H172" s="278">
        <v>50215</v>
      </c>
      <c r="I172" s="278"/>
      <c r="K172" s="287"/>
      <c r="L172" s="287"/>
      <c r="M172" s="289"/>
      <c r="N172" s="289"/>
      <c r="O172" s="292"/>
    </row>
    <row r="173" spans="1:15">
      <c r="A173" s="281"/>
      <c r="B173" s="278">
        <v>43088</v>
      </c>
      <c r="C173" s="283">
        <f t="shared" si="1"/>
        <v>10516100946</v>
      </c>
      <c r="D173" s="57"/>
      <c r="E173" s="57"/>
      <c r="F173" s="285">
        <v>977410834</v>
      </c>
      <c r="G173" s="286">
        <v>108748626</v>
      </c>
      <c r="H173" s="278">
        <v>47852</v>
      </c>
      <c r="I173" s="278"/>
      <c r="K173" s="287"/>
      <c r="L173" s="287"/>
      <c r="M173" s="291"/>
      <c r="N173" s="291"/>
      <c r="O173" s="281"/>
    </row>
    <row r="174" spans="1:15">
      <c r="A174" s="281"/>
      <c r="B174" s="278">
        <v>43089</v>
      </c>
      <c r="C174" s="283">
        <f t="shared" si="1"/>
        <v>10467512448</v>
      </c>
      <c r="D174" s="57"/>
      <c r="E174" s="57"/>
      <c r="F174" s="285">
        <v>928822336</v>
      </c>
      <c r="G174" s="286">
        <v>109151568</v>
      </c>
      <c r="H174" s="278">
        <v>50189</v>
      </c>
      <c r="I174" s="278"/>
      <c r="K174" s="287"/>
      <c r="L174" s="287"/>
      <c r="M174" s="291"/>
      <c r="N174" s="291"/>
      <c r="O174" s="281"/>
    </row>
    <row r="175" spans="1:15">
      <c r="A175" s="293"/>
      <c r="B175" s="278">
        <v>43090</v>
      </c>
      <c r="C175" s="283">
        <f t="shared" si="1"/>
        <v>10189526191</v>
      </c>
      <c r="D175" s="57"/>
      <c r="E175" s="57"/>
      <c r="F175" s="285">
        <v>650836079</v>
      </c>
      <c r="G175" s="286">
        <v>109240363</v>
      </c>
      <c r="H175" s="278">
        <v>45933</v>
      </c>
      <c r="I175" s="278"/>
      <c r="K175" s="287"/>
      <c r="L175" s="287"/>
      <c r="M175" s="291"/>
      <c r="N175" s="291"/>
      <c r="O175" s="293"/>
    </row>
    <row r="176" spans="1:15">
      <c r="A176" s="292"/>
      <c r="B176" s="278">
        <v>43091</v>
      </c>
      <c r="C176" s="283">
        <f t="shared" si="1"/>
        <v>10343846086</v>
      </c>
      <c r="D176" s="57"/>
      <c r="E176" s="57"/>
      <c r="F176" s="285">
        <v>805155974</v>
      </c>
      <c r="G176" s="286">
        <v>109286767</v>
      </c>
      <c r="H176" s="278">
        <v>46919</v>
      </c>
      <c r="I176" s="278"/>
      <c r="K176" s="287"/>
      <c r="L176" s="287"/>
      <c r="M176" s="289"/>
      <c r="N176" s="289"/>
      <c r="O176" s="292"/>
    </row>
    <row r="177" spans="1:15">
      <c r="A177" s="292"/>
      <c r="B177" s="278">
        <v>43092</v>
      </c>
      <c r="C177" s="283">
        <f t="shared" si="1"/>
        <v>10031568043</v>
      </c>
      <c r="D177" s="57"/>
      <c r="E177" s="57"/>
      <c r="F177" s="285">
        <v>492877931</v>
      </c>
      <c r="G177" s="286">
        <v>109368407</v>
      </c>
      <c r="H177" s="278">
        <v>49575</v>
      </c>
      <c r="I177" s="278"/>
      <c r="K177" s="287"/>
      <c r="L177" s="287"/>
      <c r="M177" s="289"/>
      <c r="N177" s="289"/>
      <c r="O177" s="292"/>
    </row>
    <row r="178" spans="1:15">
      <c r="A178" s="292"/>
      <c r="B178" s="278">
        <v>43093</v>
      </c>
      <c r="C178" s="283">
        <f t="shared" si="1"/>
        <v>10090123837</v>
      </c>
      <c r="D178" s="57"/>
      <c r="E178" s="57"/>
      <c r="F178" s="285">
        <v>551433725</v>
      </c>
      <c r="G178" s="286">
        <v>109416675</v>
      </c>
      <c r="H178" s="278">
        <v>44633</v>
      </c>
      <c r="I178" s="278"/>
      <c r="K178" s="287"/>
      <c r="L178" s="287"/>
      <c r="M178" s="289"/>
      <c r="N178" s="289"/>
      <c r="O178" s="292"/>
    </row>
    <row r="179" spans="1:15">
      <c r="A179" s="292"/>
      <c r="B179" s="278">
        <v>43094</v>
      </c>
      <c r="C179" s="283">
        <f t="shared" si="1"/>
        <v>10447750064</v>
      </c>
      <c r="D179" s="57"/>
      <c r="E179" s="57"/>
      <c r="F179" s="286">
        <v>909059952</v>
      </c>
      <c r="G179" s="286">
        <v>109421186</v>
      </c>
      <c r="H179" s="278">
        <v>45369</v>
      </c>
      <c r="I179" s="278"/>
      <c r="K179" s="287"/>
      <c r="L179" s="287"/>
      <c r="M179" s="289"/>
      <c r="N179" s="289"/>
      <c r="O179" s="292"/>
    </row>
    <row r="180" spans="1:15">
      <c r="A180" s="292"/>
      <c r="B180" s="278">
        <v>43095</v>
      </c>
      <c r="C180" s="283">
        <f t="shared" si="1"/>
        <v>10404293127</v>
      </c>
      <c r="D180" s="57"/>
      <c r="E180" s="57"/>
      <c r="F180" s="285">
        <v>865603015</v>
      </c>
      <c r="G180" s="286">
        <v>109438763</v>
      </c>
      <c r="H180" s="278">
        <v>43243</v>
      </c>
      <c r="I180" s="278"/>
      <c r="K180" s="287"/>
      <c r="L180" s="287"/>
      <c r="M180" s="289"/>
      <c r="N180" s="289"/>
      <c r="O180" s="292"/>
    </row>
    <row r="181" spans="1:15">
      <c r="A181" s="292"/>
      <c r="B181" s="278">
        <v>43096</v>
      </c>
      <c r="C181" s="283">
        <f t="shared" si="1"/>
        <v>10074126741</v>
      </c>
      <c r="D181" s="57"/>
      <c r="E181" s="57"/>
      <c r="F181" s="285">
        <v>535436629</v>
      </c>
      <c r="G181" s="286">
        <v>109548445</v>
      </c>
      <c r="H181" s="278">
        <v>44645</v>
      </c>
      <c r="I181" s="278"/>
      <c r="K181" s="287"/>
      <c r="L181" s="287"/>
      <c r="M181" s="289"/>
      <c r="N181" s="289"/>
      <c r="O181" s="292"/>
    </row>
    <row r="182" spans="1:15">
      <c r="A182" s="292"/>
      <c r="B182" s="278">
        <v>43097</v>
      </c>
      <c r="C182" s="283">
        <f t="shared" si="1"/>
        <v>10491342144</v>
      </c>
      <c r="D182" s="57"/>
      <c r="E182" s="57"/>
      <c r="F182" s="286">
        <v>952652032</v>
      </c>
      <c r="G182" s="286">
        <v>109644711</v>
      </c>
      <c r="H182" s="278">
        <v>46758</v>
      </c>
      <c r="I182" s="278"/>
      <c r="K182" s="287"/>
      <c r="L182" s="287"/>
      <c r="M182" s="289"/>
      <c r="N182" s="289"/>
      <c r="O182" s="292"/>
    </row>
    <row r="183" spans="1:15">
      <c r="A183" s="292"/>
      <c r="B183" s="278">
        <v>43098</v>
      </c>
      <c r="C183" s="283">
        <f t="shared" si="1"/>
        <v>10005188825</v>
      </c>
      <c r="D183" s="57"/>
      <c r="E183" s="57"/>
      <c r="F183" s="286">
        <v>466498713</v>
      </c>
      <c r="G183" s="286">
        <v>109728250</v>
      </c>
      <c r="H183" s="278">
        <v>48657</v>
      </c>
      <c r="I183" s="278"/>
      <c r="K183" s="287"/>
      <c r="L183" s="287"/>
      <c r="M183" s="289"/>
      <c r="N183" s="289"/>
      <c r="O183" s="292"/>
    </row>
    <row r="184" spans="1:15">
      <c r="A184" s="292"/>
      <c r="B184" s="278">
        <v>43099</v>
      </c>
      <c r="C184" s="283">
        <f t="shared" si="1"/>
        <v>10362407253</v>
      </c>
      <c r="D184" s="57"/>
      <c r="E184" s="57"/>
      <c r="F184" s="286">
        <v>823717141</v>
      </c>
      <c r="G184" s="286">
        <v>109775365</v>
      </c>
      <c r="H184" s="278">
        <v>49691</v>
      </c>
      <c r="I184" s="278"/>
      <c r="K184" s="287"/>
      <c r="L184" s="287"/>
      <c r="M184" s="289"/>
      <c r="N184" s="289"/>
      <c r="O184" s="292"/>
    </row>
    <row r="185" spans="1:15">
      <c r="A185" s="292"/>
      <c r="B185" s="278">
        <v>43100</v>
      </c>
      <c r="C185" s="283">
        <f t="shared" si="1"/>
        <v>9812720438</v>
      </c>
      <c r="D185" s="57"/>
      <c r="E185" s="57"/>
      <c r="F185" s="286">
        <v>274030326</v>
      </c>
      <c r="G185" s="286">
        <v>109829162</v>
      </c>
      <c r="H185" s="278">
        <v>49101</v>
      </c>
      <c r="I185" s="278"/>
      <c r="K185" s="287"/>
      <c r="L185" s="287"/>
      <c r="M185" s="289"/>
      <c r="N185" s="289"/>
      <c r="O185" s="292"/>
    </row>
    <row r="186" spans="1:15">
      <c r="A186" s="292"/>
      <c r="B186" s="278">
        <v>43101</v>
      </c>
      <c r="C186" s="283">
        <f t="shared" si="1"/>
        <v>10034120433</v>
      </c>
      <c r="D186" s="57"/>
      <c r="E186" s="57"/>
      <c r="F186" s="285">
        <v>495430321</v>
      </c>
      <c r="G186" s="286">
        <v>109870243</v>
      </c>
      <c r="H186" s="278">
        <v>48241</v>
      </c>
      <c r="I186" s="278"/>
      <c r="K186" s="287"/>
      <c r="L186" s="287"/>
      <c r="M186" s="289"/>
      <c r="N186" s="289"/>
      <c r="O186" s="292"/>
    </row>
    <row r="187" spans="1:15">
      <c r="A187" s="292"/>
      <c r="B187" s="278">
        <v>43102</v>
      </c>
      <c r="C187" s="283">
        <f t="shared" si="1"/>
        <v>10254738711</v>
      </c>
      <c r="D187" s="57"/>
      <c r="E187" s="57"/>
      <c r="F187" s="285">
        <v>716048599</v>
      </c>
      <c r="G187" s="286">
        <v>109921480</v>
      </c>
      <c r="H187" s="278">
        <v>43697</v>
      </c>
      <c r="I187" s="278"/>
      <c r="K187" s="287"/>
      <c r="L187" s="287"/>
      <c r="M187" s="289"/>
      <c r="N187" s="289"/>
      <c r="O187" s="292"/>
    </row>
    <row r="188" spans="1:15">
      <c r="A188" s="292"/>
      <c r="B188" s="278">
        <v>43103</v>
      </c>
      <c r="C188" s="283">
        <f t="shared" si="1"/>
        <v>9740873480</v>
      </c>
      <c r="D188" s="57"/>
      <c r="E188" s="57"/>
      <c r="F188" s="285">
        <v>202183368</v>
      </c>
      <c r="G188" s="286">
        <v>110198629</v>
      </c>
      <c r="H188" s="278">
        <v>44716</v>
      </c>
      <c r="I188" s="278"/>
      <c r="K188" s="287"/>
      <c r="L188" s="287"/>
      <c r="M188" s="289"/>
      <c r="N188" s="289"/>
      <c r="O188" s="292"/>
    </row>
    <row r="189" spans="1:15">
      <c r="A189" s="292"/>
      <c r="B189" s="278">
        <v>43104</v>
      </c>
      <c r="C189" s="283">
        <f t="shared" si="1"/>
        <v>10040186016</v>
      </c>
      <c r="D189" s="57"/>
      <c r="E189" s="57"/>
      <c r="F189" s="286">
        <v>501495904</v>
      </c>
      <c r="G189" s="286">
        <v>110259771</v>
      </c>
      <c r="H189" s="278">
        <v>46508</v>
      </c>
      <c r="I189" s="278"/>
      <c r="K189" s="287"/>
      <c r="L189" s="287"/>
      <c r="M189" s="289"/>
      <c r="N189" s="289"/>
      <c r="O189" s="292"/>
    </row>
    <row r="190" spans="1:15">
      <c r="A190" s="292"/>
      <c r="B190" s="278">
        <v>43105</v>
      </c>
      <c r="C190" s="283">
        <f t="shared" si="1"/>
        <v>9700725635</v>
      </c>
      <c r="D190" s="57"/>
      <c r="E190" s="57"/>
      <c r="F190" s="285">
        <v>162035523</v>
      </c>
      <c r="G190" s="286">
        <v>110356488</v>
      </c>
      <c r="H190" s="278">
        <v>48700</v>
      </c>
      <c r="I190" s="278"/>
      <c r="K190" s="287"/>
      <c r="L190" s="287"/>
      <c r="M190" s="289"/>
      <c r="N190" s="289"/>
      <c r="O190" s="292"/>
    </row>
    <row r="191" spans="1:15">
      <c r="A191" s="292"/>
      <c r="B191" s="278">
        <v>43106</v>
      </c>
      <c r="C191" s="283">
        <f t="shared" si="1"/>
        <v>10097599783</v>
      </c>
      <c r="D191" s="57"/>
      <c r="E191" s="57"/>
      <c r="F191" s="285">
        <v>558909671</v>
      </c>
      <c r="G191" s="286">
        <v>110532563</v>
      </c>
      <c r="H191" s="278">
        <v>45542</v>
      </c>
      <c r="I191" s="278"/>
      <c r="K191" s="287"/>
      <c r="L191" s="287"/>
      <c r="M191" s="289"/>
      <c r="N191" s="289"/>
      <c r="O191" s="292"/>
    </row>
    <row r="192" spans="1:15">
      <c r="A192" s="292"/>
      <c r="B192" s="278">
        <v>43107</v>
      </c>
      <c r="C192" s="283">
        <f t="shared" si="1"/>
        <v>9990020619</v>
      </c>
      <c r="D192" s="57"/>
      <c r="E192" s="57"/>
      <c r="F192" s="285">
        <v>451330507</v>
      </c>
      <c r="G192" s="286">
        <v>110539153</v>
      </c>
      <c r="H192" s="278">
        <v>46059</v>
      </c>
      <c r="I192" s="278"/>
      <c r="K192" s="287"/>
      <c r="L192" s="287"/>
      <c r="M192" s="289"/>
      <c r="N192" s="289"/>
      <c r="O192" s="292"/>
    </row>
    <row r="193" spans="1:15">
      <c r="A193" s="292"/>
      <c r="B193" s="278">
        <v>43108</v>
      </c>
      <c r="C193" s="283">
        <f t="shared" si="1"/>
        <v>10374447663</v>
      </c>
      <c r="D193" s="57"/>
      <c r="E193" s="57"/>
      <c r="F193" s="285">
        <v>835757551</v>
      </c>
      <c r="G193" s="286">
        <v>110579725</v>
      </c>
      <c r="H193" s="278">
        <v>45405</v>
      </c>
      <c r="I193" s="278"/>
      <c r="K193" s="287"/>
      <c r="L193" s="287"/>
      <c r="M193" s="289"/>
      <c r="N193" s="289"/>
      <c r="O193" s="292"/>
    </row>
    <row r="194" spans="1:15">
      <c r="A194" s="292"/>
      <c r="B194" s="278">
        <v>43109</v>
      </c>
      <c r="C194" s="283">
        <f t="shared" si="1"/>
        <v>10134918986</v>
      </c>
      <c r="D194" s="57"/>
      <c r="E194" s="57"/>
      <c r="F194" s="285">
        <v>596228874</v>
      </c>
      <c r="G194" s="286">
        <v>110801540</v>
      </c>
      <c r="H194" s="278">
        <v>45704</v>
      </c>
      <c r="I194" s="278"/>
      <c r="K194" s="287"/>
      <c r="L194" s="287"/>
      <c r="M194" s="289"/>
      <c r="N194" s="289"/>
      <c r="O194" s="292"/>
    </row>
    <row r="195" spans="1:15">
      <c r="A195" s="292"/>
      <c r="B195" s="278">
        <v>43110</v>
      </c>
      <c r="C195" s="283">
        <f t="shared" si="1"/>
        <v>9995613489</v>
      </c>
      <c r="D195" s="57"/>
      <c r="E195" s="57"/>
      <c r="F195" s="285">
        <v>456923377</v>
      </c>
      <c r="G195" s="286">
        <v>111171368</v>
      </c>
      <c r="H195" s="278">
        <v>49806</v>
      </c>
      <c r="I195" s="278"/>
      <c r="K195" s="287"/>
      <c r="L195" s="287"/>
      <c r="M195" s="289"/>
      <c r="N195" s="289"/>
      <c r="O195" s="292"/>
    </row>
    <row r="196" spans="1:15">
      <c r="A196" s="292"/>
      <c r="B196" s="278">
        <v>43111</v>
      </c>
      <c r="C196" s="283">
        <f t="shared" si="1"/>
        <v>10323368649</v>
      </c>
      <c r="D196" s="57"/>
      <c r="E196" s="57"/>
      <c r="F196" s="286">
        <v>784678537</v>
      </c>
      <c r="G196" s="286">
        <v>111713717</v>
      </c>
      <c r="H196" s="278">
        <v>45244</v>
      </c>
      <c r="I196" s="278"/>
      <c r="K196" s="287"/>
      <c r="L196" s="287"/>
      <c r="M196" s="289"/>
      <c r="N196" s="289"/>
      <c r="O196" s="292"/>
    </row>
    <row r="197" spans="1:15">
      <c r="A197" s="292"/>
      <c r="B197" s="278">
        <v>43112</v>
      </c>
      <c r="C197" s="283">
        <f t="shared" si="1"/>
        <v>10157012547</v>
      </c>
      <c r="D197" s="57"/>
      <c r="E197" s="57"/>
      <c r="F197" s="285">
        <v>618322435</v>
      </c>
      <c r="G197" s="286">
        <v>111959114</v>
      </c>
      <c r="H197" s="278">
        <v>50252</v>
      </c>
      <c r="I197" s="278"/>
      <c r="K197" s="287"/>
      <c r="L197" s="287"/>
      <c r="M197" s="289"/>
      <c r="N197" s="289"/>
      <c r="O197" s="292"/>
    </row>
    <row r="198" spans="1:15">
      <c r="A198" s="292"/>
      <c r="B198" s="278">
        <v>43113</v>
      </c>
      <c r="C198" s="283">
        <f t="shared" si="1"/>
        <v>10136376832</v>
      </c>
      <c r="D198" s="57"/>
      <c r="E198" s="57"/>
      <c r="F198" s="285">
        <v>597686720</v>
      </c>
      <c r="G198" s="286">
        <v>111959972</v>
      </c>
      <c r="H198" s="278">
        <v>44230</v>
      </c>
      <c r="I198" s="278"/>
      <c r="K198" s="287"/>
      <c r="L198" s="287"/>
      <c r="M198" s="289"/>
      <c r="N198" s="289"/>
      <c r="O198" s="292"/>
    </row>
    <row r="199" spans="1:15">
      <c r="A199" s="293"/>
      <c r="B199" s="278">
        <v>43114</v>
      </c>
      <c r="C199" s="283">
        <f t="shared" si="1"/>
        <v>9656486567</v>
      </c>
      <c r="D199" s="57"/>
      <c r="E199" s="57"/>
      <c r="F199" s="285">
        <v>117796455</v>
      </c>
      <c r="G199" s="286">
        <v>112110330</v>
      </c>
      <c r="H199" s="278">
        <v>49823</v>
      </c>
      <c r="I199" s="278"/>
      <c r="K199" s="287"/>
      <c r="L199" s="287"/>
      <c r="M199" s="291"/>
      <c r="N199" s="291"/>
      <c r="O199" s="293"/>
    </row>
    <row r="200" spans="1:15">
      <c r="A200" s="293"/>
      <c r="B200" s="278">
        <v>43115</v>
      </c>
      <c r="C200" s="283">
        <f t="shared" si="1"/>
        <v>9883390286</v>
      </c>
      <c r="D200" s="57"/>
      <c r="E200" s="57"/>
      <c r="F200" s="285">
        <v>344700174</v>
      </c>
      <c r="G200" s="286">
        <v>112137824</v>
      </c>
      <c r="H200" s="278">
        <v>44051</v>
      </c>
      <c r="I200" s="278"/>
      <c r="K200" s="287"/>
      <c r="L200" s="287"/>
      <c r="M200" s="291"/>
      <c r="N200" s="291"/>
      <c r="O200" s="293"/>
    </row>
    <row r="201" spans="1:15">
      <c r="A201" s="292"/>
      <c r="B201" s="278">
        <v>43116</v>
      </c>
      <c r="C201" s="283">
        <f t="shared" si="1"/>
        <v>9792951582</v>
      </c>
      <c r="D201" s="57"/>
      <c r="E201" s="57"/>
      <c r="F201" s="285">
        <v>254261470</v>
      </c>
      <c r="G201" s="286">
        <v>112238680</v>
      </c>
      <c r="H201" s="278">
        <v>46187</v>
      </c>
      <c r="I201" s="278"/>
      <c r="K201" s="287"/>
      <c r="L201" s="287"/>
      <c r="M201" s="289"/>
      <c r="N201" s="289"/>
      <c r="O201" s="292"/>
    </row>
    <row r="202" spans="1:15">
      <c r="A202" s="292"/>
      <c r="B202" s="278">
        <v>43117</v>
      </c>
      <c r="C202" s="283">
        <f t="shared" si="1"/>
        <v>10255601341</v>
      </c>
      <c r="D202" s="57"/>
      <c r="E202" s="57"/>
      <c r="F202" s="285">
        <v>716911229</v>
      </c>
      <c r="G202" s="286">
        <v>112331207</v>
      </c>
      <c r="H202" s="278">
        <v>45422</v>
      </c>
      <c r="I202" s="278"/>
      <c r="K202" s="287"/>
      <c r="L202" s="287"/>
      <c r="M202" s="289"/>
      <c r="N202" s="289"/>
      <c r="O202" s="292"/>
    </row>
    <row r="203" spans="1:15">
      <c r="A203" s="292"/>
      <c r="B203" s="278">
        <v>43118</v>
      </c>
      <c r="C203" s="283">
        <f t="shared" si="1"/>
        <v>10463466082</v>
      </c>
      <c r="D203" s="57"/>
      <c r="E203" s="57"/>
      <c r="F203" s="285">
        <v>924775970</v>
      </c>
      <c r="G203" s="286">
        <v>112446844</v>
      </c>
      <c r="H203" s="278">
        <v>47742</v>
      </c>
      <c r="I203" s="278"/>
      <c r="K203" s="287"/>
      <c r="L203" s="287"/>
      <c r="M203" s="289"/>
      <c r="N203" s="289"/>
      <c r="O203" s="292"/>
    </row>
    <row r="204" spans="1:15">
      <c r="A204" s="292"/>
      <c r="B204" s="278">
        <v>43119</v>
      </c>
      <c r="C204" s="283">
        <f t="shared" si="1"/>
        <v>9722255186</v>
      </c>
      <c r="D204" s="57"/>
      <c r="E204" s="57"/>
      <c r="F204" s="285">
        <v>183565074</v>
      </c>
      <c r="G204" s="286">
        <v>112460596</v>
      </c>
      <c r="H204" s="278">
        <v>49987</v>
      </c>
      <c r="I204" s="278"/>
      <c r="K204" s="287"/>
      <c r="L204" s="287"/>
      <c r="M204" s="289"/>
      <c r="N204" s="289"/>
      <c r="O204" s="292"/>
    </row>
    <row r="205" spans="1:15">
      <c r="A205" s="292"/>
      <c r="B205" s="278">
        <v>43120</v>
      </c>
      <c r="C205" s="283">
        <f t="shared" si="1"/>
        <v>9665640572</v>
      </c>
      <c r="D205" s="57"/>
      <c r="E205" s="57"/>
      <c r="F205" s="285">
        <v>126950460</v>
      </c>
      <c r="G205" s="286">
        <v>112706774</v>
      </c>
      <c r="H205" s="278">
        <v>44171</v>
      </c>
      <c r="I205" s="278"/>
      <c r="K205" s="287"/>
      <c r="L205" s="287"/>
      <c r="M205" s="289"/>
      <c r="N205" s="289"/>
      <c r="O205" s="292"/>
    </row>
    <row r="206" spans="1:15">
      <c r="A206" s="292"/>
      <c r="B206" s="278">
        <v>43121</v>
      </c>
      <c r="C206" s="283">
        <f t="shared" si="1"/>
        <v>9745128125</v>
      </c>
      <c r="D206" s="57"/>
      <c r="E206" s="57"/>
      <c r="F206" s="285">
        <v>206438013</v>
      </c>
      <c r="G206" s="286">
        <v>112823402</v>
      </c>
      <c r="H206" s="278">
        <v>50218</v>
      </c>
      <c r="I206" s="278"/>
      <c r="K206" s="287"/>
      <c r="L206" s="287"/>
      <c r="M206" s="289"/>
      <c r="N206" s="289"/>
      <c r="O206" s="292"/>
    </row>
    <row r="207" spans="1:15">
      <c r="A207" s="292"/>
      <c r="B207" s="278">
        <v>43122</v>
      </c>
      <c r="C207" s="283">
        <f t="shared" si="1"/>
        <v>10110689094</v>
      </c>
      <c r="D207" s="57"/>
      <c r="E207" s="57"/>
      <c r="F207" s="286">
        <v>571998982</v>
      </c>
      <c r="G207" s="286">
        <v>112848889</v>
      </c>
      <c r="H207" s="278">
        <v>50008</v>
      </c>
      <c r="I207" s="278"/>
      <c r="K207" s="287"/>
      <c r="L207" s="287"/>
      <c r="M207" s="289"/>
      <c r="N207" s="289"/>
      <c r="O207" s="292"/>
    </row>
    <row r="208" spans="1:15">
      <c r="A208" s="292"/>
      <c r="B208" s="278">
        <v>43123</v>
      </c>
      <c r="C208" s="283">
        <f t="shared" si="1"/>
        <v>10141318349</v>
      </c>
      <c r="D208" s="57"/>
      <c r="E208" s="57"/>
      <c r="F208" s="285">
        <v>602628237</v>
      </c>
      <c r="G208" s="286">
        <v>113072580</v>
      </c>
      <c r="H208" s="278">
        <v>44140</v>
      </c>
      <c r="I208" s="278"/>
      <c r="K208" s="287"/>
      <c r="L208" s="287"/>
      <c r="M208" s="289"/>
      <c r="N208" s="289"/>
      <c r="O208" s="292"/>
    </row>
    <row r="209" spans="1:15">
      <c r="A209" s="292"/>
      <c r="B209" s="278">
        <v>43124</v>
      </c>
      <c r="C209" s="283">
        <f t="shared" si="1"/>
        <v>10291257209</v>
      </c>
      <c r="D209" s="57"/>
      <c r="E209" s="57"/>
      <c r="F209" s="285">
        <v>752567097</v>
      </c>
      <c r="G209" s="286">
        <v>113090298</v>
      </c>
      <c r="H209" s="278">
        <v>47323</v>
      </c>
      <c r="I209" s="278"/>
      <c r="K209" s="287"/>
      <c r="L209" s="287"/>
      <c r="M209" s="289"/>
      <c r="N209" s="289"/>
      <c r="O209" s="292"/>
    </row>
    <row r="210" spans="1:15">
      <c r="A210" s="292"/>
      <c r="B210" s="278">
        <v>43125</v>
      </c>
      <c r="C210" s="283">
        <f t="shared" si="1"/>
        <v>9900403842</v>
      </c>
      <c r="D210" s="57"/>
      <c r="E210" s="57"/>
      <c r="F210" s="285">
        <v>361713730</v>
      </c>
      <c r="G210" s="286">
        <v>113095085</v>
      </c>
      <c r="H210" s="278">
        <v>48596</v>
      </c>
      <c r="I210" s="278"/>
      <c r="K210" s="287"/>
      <c r="L210" s="287"/>
      <c r="M210" s="289"/>
      <c r="N210" s="289"/>
      <c r="O210" s="292"/>
    </row>
    <row r="211" spans="1:15">
      <c r="A211" s="292"/>
      <c r="B211" s="278">
        <v>43126</v>
      </c>
      <c r="C211" s="283">
        <f t="shared" si="1"/>
        <v>10410392755</v>
      </c>
      <c r="D211" s="57"/>
      <c r="E211" s="57"/>
      <c r="F211" s="279">
        <v>871702643</v>
      </c>
      <c r="G211" s="286">
        <v>113171631</v>
      </c>
      <c r="H211" s="278">
        <v>48833</v>
      </c>
      <c r="I211" s="278"/>
      <c r="K211" s="287"/>
      <c r="L211" s="287"/>
      <c r="M211" s="289"/>
      <c r="N211" s="289"/>
      <c r="O211" s="292"/>
    </row>
    <row r="212" spans="1:15">
      <c r="A212" s="292"/>
      <c r="B212" s="278">
        <v>43127</v>
      </c>
      <c r="C212" s="283">
        <f t="shared" si="1"/>
        <v>9767048833</v>
      </c>
      <c r="D212" s="57"/>
      <c r="E212" s="57"/>
      <c r="F212" s="285">
        <v>228358721</v>
      </c>
      <c r="G212" s="286">
        <v>113359712</v>
      </c>
      <c r="H212" s="278">
        <v>48012</v>
      </c>
      <c r="I212" s="278"/>
      <c r="K212" s="287"/>
      <c r="L212" s="287"/>
      <c r="M212" s="289"/>
      <c r="N212" s="289"/>
      <c r="O212" s="292"/>
    </row>
    <row r="213" spans="1:15">
      <c r="A213" s="292"/>
      <c r="B213" s="278">
        <v>43128</v>
      </c>
      <c r="C213" s="283">
        <f t="shared" si="1"/>
        <v>10443763709</v>
      </c>
      <c r="D213" s="57"/>
      <c r="E213" s="57"/>
      <c r="F213" s="285">
        <v>905073597</v>
      </c>
      <c r="G213" s="286">
        <v>113364293</v>
      </c>
      <c r="H213" s="278">
        <v>44906</v>
      </c>
      <c r="I213" s="278"/>
      <c r="K213" s="287"/>
      <c r="L213" s="287"/>
      <c r="M213" s="289"/>
      <c r="N213" s="289"/>
      <c r="O213" s="292"/>
    </row>
    <row r="214" spans="1:15">
      <c r="A214" s="292"/>
      <c r="B214" s="278">
        <v>43129</v>
      </c>
      <c r="C214" s="283">
        <f t="shared" si="1"/>
        <v>9995484120</v>
      </c>
      <c r="D214" s="57"/>
      <c r="E214" s="57"/>
      <c r="F214" s="285">
        <v>456794008</v>
      </c>
      <c r="G214" s="286">
        <v>113371081</v>
      </c>
      <c r="H214" s="278">
        <v>44628</v>
      </c>
      <c r="I214" s="278"/>
      <c r="K214" s="287"/>
      <c r="L214" s="287"/>
      <c r="M214" s="289"/>
      <c r="N214" s="289"/>
      <c r="O214" s="292"/>
    </row>
    <row r="215" spans="1:15">
      <c r="A215" s="292"/>
      <c r="B215" s="278">
        <v>43130</v>
      </c>
      <c r="C215" s="283">
        <f t="shared" si="1"/>
        <v>10245125281</v>
      </c>
      <c r="D215" s="57"/>
      <c r="E215" s="57"/>
      <c r="F215" s="285">
        <v>706435169</v>
      </c>
      <c r="G215" s="286">
        <v>113631317</v>
      </c>
      <c r="H215" s="278">
        <v>45897</v>
      </c>
      <c r="I215" s="278"/>
      <c r="K215" s="287"/>
      <c r="L215" s="287"/>
      <c r="M215" s="289"/>
      <c r="N215" s="289"/>
      <c r="O215" s="292"/>
    </row>
    <row r="216" spans="1:15">
      <c r="A216" s="292"/>
      <c r="B216" s="278">
        <v>43131</v>
      </c>
      <c r="C216" s="283">
        <f t="shared" si="1"/>
        <v>10512882736</v>
      </c>
      <c r="D216" s="57"/>
      <c r="E216" s="57"/>
      <c r="F216" s="286">
        <v>974192624</v>
      </c>
      <c r="G216" s="286">
        <v>113690877</v>
      </c>
      <c r="H216" s="278">
        <v>44931</v>
      </c>
      <c r="I216" s="278"/>
      <c r="K216" s="287"/>
      <c r="L216" s="287"/>
      <c r="M216" s="289"/>
      <c r="N216" s="289"/>
      <c r="O216" s="292"/>
    </row>
    <row r="217" spans="1:15">
      <c r="A217" s="292"/>
      <c r="B217" s="278">
        <v>43132</v>
      </c>
      <c r="C217" s="283">
        <f t="shared" si="1"/>
        <v>9949819944</v>
      </c>
      <c r="D217" s="57"/>
      <c r="E217" s="57"/>
      <c r="F217" s="285">
        <v>411129832</v>
      </c>
      <c r="G217" s="286">
        <v>113699279</v>
      </c>
      <c r="H217" s="278">
        <v>44301</v>
      </c>
      <c r="I217" s="278"/>
      <c r="K217" s="287"/>
      <c r="L217" s="287"/>
      <c r="M217" s="289"/>
      <c r="N217" s="289"/>
      <c r="O217" s="292"/>
    </row>
    <row r="218" spans="1:15">
      <c r="A218" s="292"/>
      <c r="B218" s="278">
        <v>43133</v>
      </c>
      <c r="C218" s="283">
        <f t="shared" si="1"/>
        <v>9769521431</v>
      </c>
      <c r="D218" s="57"/>
      <c r="E218" s="57"/>
      <c r="F218" s="285">
        <v>230831319</v>
      </c>
      <c r="G218" s="286">
        <v>113921563</v>
      </c>
      <c r="H218" s="278">
        <v>45986</v>
      </c>
      <c r="I218" s="278"/>
      <c r="K218" s="287"/>
      <c r="L218" s="287"/>
      <c r="M218" s="289"/>
      <c r="N218" s="289"/>
      <c r="O218" s="292"/>
    </row>
    <row r="219" spans="1:15">
      <c r="A219" s="292"/>
      <c r="B219" s="278">
        <v>43134</v>
      </c>
      <c r="C219" s="283">
        <f t="shared" si="1"/>
        <v>10311831797</v>
      </c>
      <c r="D219" s="57"/>
      <c r="E219" s="57"/>
      <c r="F219" s="285">
        <v>773141685</v>
      </c>
      <c r="G219" s="286">
        <v>114124675</v>
      </c>
      <c r="H219" s="278">
        <v>48932</v>
      </c>
      <c r="I219" s="278"/>
      <c r="K219" s="287"/>
      <c r="L219" s="287"/>
      <c r="M219" s="289"/>
      <c r="N219" s="289"/>
      <c r="O219" s="292"/>
    </row>
    <row r="220" spans="1:15">
      <c r="A220" s="292"/>
      <c r="B220" s="278">
        <v>43135</v>
      </c>
      <c r="C220" s="283">
        <f t="shared" si="1"/>
        <v>10295547259</v>
      </c>
      <c r="D220" s="57"/>
      <c r="E220" s="57"/>
      <c r="F220" s="286">
        <v>756857147</v>
      </c>
      <c r="G220" s="286">
        <v>114159386</v>
      </c>
      <c r="H220" s="278">
        <v>50251</v>
      </c>
      <c r="I220" s="278"/>
      <c r="K220" s="287"/>
      <c r="L220" s="287"/>
      <c r="M220" s="289"/>
      <c r="N220" s="289"/>
      <c r="O220" s="292"/>
    </row>
    <row r="221" spans="1:15">
      <c r="A221" s="292"/>
      <c r="B221" s="278">
        <v>43136</v>
      </c>
      <c r="C221" s="283">
        <f t="shared" si="1"/>
        <v>10013428372</v>
      </c>
      <c r="D221" s="57"/>
      <c r="E221" s="57"/>
      <c r="F221" s="285">
        <v>474738260</v>
      </c>
      <c r="G221" s="286">
        <v>114260605</v>
      </c>
      <c r="H221" s="278">
        <v>47526</v>
      </c>
      <c r="I221" s="278"/>
      <c r="K221" s="287"/>
      <c r="L221" s="287"/>
      <c r="M221" s="289"/>
      <c r="N221" s="289"/>
      <c r="O221" s="292"/>
    </row>
    <row r="222" spans="1:15">
      <c r="A222" s="292"/>
      <c r="B222" s="278">
        <v>43137</v>
      </c>
      <c r="C222" s="283">
        <f t="shared" si="1"/>
        <v>9726917205</v>
      </c>
      <c r="D222" s="57"/>
      <c r="E222" s="57"/>
      <c r="F222" s="285">
        <v>188227093</v>
      </c>
      <c r="G222" s="286">
        <v>114290408</v>
      </c>
      <c r="H222" s="278">
        <v>48551</v>
      </c>
      <c r="I222" s="278"/>
      <c r="K222" s="287"/>
      <c r="L222" s="287"/>
      <c r="M222" s="289"/>
      <c r="N222" s="289"/>
      <c r="O222" s="292"/>
    </row>
    <row r="223" spans="1:15">
      <c r="A223" s="292"/>
      <c r="B223" s="278">
        <v>43138</v>
      </c>
      <c r="C223" s="283">
        <f t="shared" si="1"/>
        <v>10521248406</v>
      </c>
      <c r="D223" s="57"/>
      <c r="E223" s="57"/>
      <c r="F223" s="286">
        <v>982558294</v>
      </c>
      <c r="G223" s="286">
        <v>114648339</v>
      </c>
      <c r="H223" s="278">
        <v>48192</v>
      </c>
      <c r="I223" s="278"/>
      <c r="K223" s="287"/>
      <c r="L223" s="287"/>
      <c r="M223" s="289"/>
      <c r="N223" s="289"/>
      <c r="O223" s="292"/>
    </row>
    <row r="224" spans="1:15">
      <c r="A224" s="292"/>
      <c r="B224" s="278">
        <v>43139</v>
      </c>
      <c r="C224" s="283">
        <f t="shared" ref="C224:C287" si="2">F224+(F$88*28679+98765)+(G$88*6587+87654)+(E$88*9537+76543)+(J$88*5713+4528)</f>
        <v>10317115529</v>
      </c>
      <c r="D224" s="57"/>
      <c r="E224" s="57"/>
      <c r="F224" s="285">
        <v>778425417</v>
      </c>
      <c r="G224" s="286">
        <v>114696409</v>
      </c>
      <c r="H224" s="278">
        <v>44947</v>
      </c>
      <c r="I224" s="278"/>
      <c r="K224" s="287"/>
      <c r="L224" s="287"/>
      <c r="M224" s="289"/>
      <c r="N224" s="289"/>
      <c r="O224" s="292"/>
    </row>
    <row r="225" spans="1:15">
      <c r="A225" s="292"/>
      <c r="B225" s="278">
        <v>43140</v>
      </c>
      <c r="C225" s="283">
        <f t="shared" si="2"/>
        <v>9786579404</v>
      </c>
      <c r="D225" s="57"/>
      <c r="E225" s="57"/>
      <c r="F225" s="285">
        <v>247889292</v>
      </c>
      <c r="G225" s="286">
        <v>114803959</v>
      </c>
      <c r="H225" s="278">
        <v>45630</v>
      </c>
      <c r="I225" s="278"/>
      <c r="K225" s="287"/>
      <c r="L225" s="287"/>
      <c r="M225" s="289"/>
      <c r="N225" s="289"/>
      <c r="O225" s="292"/>
    </row>
    <row r="226" spans="1:15">
      <c r="A226" s="292"/>
      <c r="B226" s="278">
        <v>43141</v>
      </c>
      <c r="C226" s="283">
        <f t="shared" si="2"/>
        <v>9838517419</v>
      </c>
      <c r="D226" s="57"/>
      <c r="E226" s="57"/>
      <c r="F226" s="285">
        <v>299827307</v>
      </c>
      <c r="G226" s="286">
        <v>114950812</v>
      </c>
      <c r="H226" s="278">
        <v>45785</v>
      </c>
      <c r="I226" s="278"/>
      <c r="K226" s="287"/>
      <c r="L226" s="287"/>
      <c r="M226" s="289"/>
      <c r="N226" s="289"/>
      <c r="O226" s="292"/>
    </row>
    <row r="227" spans="1:15">
      <c r="A227" s="292"/>
      <c r="B227" s="278">
        <v>43142</v>
      </c>
      <c r="C227" s="283">
        <f t="shared" si="2"/>
        <v>10470509892</v>
      </c>
      <c r="D227" s="57"/>
      <c r="E227" s="57"/>
      <c r="F227" s="285">
        <v>931819780</v>
      </c>
      <c r="G227" s="286">
        <v>115021114</v>
      </c>
      <c r="H227" s="278">
        <v>45761</v>
      </c>
      <c r="I227" s="278"/>
      <c r="K227" s="287"/>
      <c r="L227" s="287"/>
      <c r="M227" s="289"/>
      <c r="N227" s="289"/>
      <c r="O227" s="292"/>
    </row>
    <row r="228" spans="1:15">
      <c r="A228" s="292"/>
      <c r="B228" s="278">
        <v>43143</v>
      </c>
      <c r="C228" s="283">
        <f t="shared" si="2"/>
        <v>10271655053</v>
      </c>
      <c r="D228" s="57"/>
      <c r="E228" s="57"/>
      <c r="F228" s="285">
        <v>732964941</v>
      </c>
      <c r="G228" s="286">
        <v>115115478</v>
      </c>
      <c r="H228" s="278">
        <v>44139</v>
      </c>
      <c r="I228" s="278"/>
      <c r="K228" s="287"/>
      <c r="L228" s="287"/>
      <c r="M228" s="289"/>
      <c r="N228" s="289"/>
      <c r="O228" s="292"/>
    </row>
    <row r="229" spans="1:15">
      <c r="A229" s="292"/>
      <c r="B229" s="278">
        <v>43144</v>
      </c>
      <c r="C229" s="283">
        <f t="shared" si="2"/>
        <v>10109116035</v>
      </c>
      <c r="D229" s="57"/>
      <c r="E229" s="57"/>
      <c r="F229" s="279">
        <v>570425923</v>
      </c>
      <c r="G229" s="286">
        <v>115264924</v>
      </c>
      <c r="H229" s="278">
        <v>44794</v>
      </c>
      <c r="I229" s="278"/>
      <c r="K229" s="287"/>
      <c r="L229" s="287"/>
      <c r="M229" s="289"/>
      <c r="N229" s="289"/>
      <c r="O229" s="292"/>
    </row>
    <row r="230" spans="1:15">
      <c r="A230" s="292"/>
      <c r="B230" s="278">
        <v>43145</v>
      </c>
      <c r="C230" s="283">
        <f t="shared" si="2"/>
        <v>10332845992</v>
      </c>
      <c r="D230" s="57"/>
      <c r="E230" s="57"/>
      <c r="F230" s="285">
        <v>794155880</v>
      </c>
      <c r="G230" s="286">
        <v>115585507</v>
      </c>
      <c r="H230" s="278">
        <v>49078</v>
      </c>
      <c r="I230" s="278"/>
      <c r="K230" s="287"/>
      <c r="L230" s="287"/>
      <c r="M230" s="289"/>
      <c r="N230" s="289"/>
      <c r="O230" s="292"/>
    </row>
    <row r="231" spans="1:15">
      <c r="A231" s="292"/>
      <c r="B231" s="278">
        <v>43146</v>
      </c>
      <c r="C231" s="283">
        <f t="shared" si="2"/>
        <v>10158651515</v>
      </c>
      <c r="D231" s="57"/>
      <c r="E231" s="57"/>
      <c r="F231" s="285">
        <v>619961403</v>
      </c>
      <c r="G231" s="286">
        <v>115702612</v>
      </c>
      <c r="H231" s="278">
        <v>45839</v>
      </c>
      <c r="I231" s="278"/>
      <c r="K231" s="287"/>
      <c r="L231" s="287"/>
      <c r="M231" s="289"/>
      <c r="N231" s="289"/>
      <c r="O231" s="292"/>
    </row>
    <row r="232" spans="1:15">
      <c r="A232" s="292"/>
      <c r="B232" s="278">
        <v>43147</v>
      </c>
      <c r="C232" s="283">
        <f t="shared" si="2"/>
        <v>10254854655</v>
      </c>
      <c r="D232" s="57"/>
      <c r="E232" s="57"/>
      <c r="F232" s="285">
        <v>716164543</v>
      </c>
      <c r="G232" s="286">
        <v>115715884</v>
      </c>
      <c r="H232" s="278">
        <v>47490</v>
      </c>
      <c r="I232" s="278"/>
      <c r="K232" s="287"/>
      <c r="L232" s="287"/>
      <c r="M232" s="289"/>
      <c r="N232" s="289"/>
      <c r="O232" s="292"/>
    </row>
    <row r="233" spans="1:15">
      <c r="A233" s="292"/>
      <c r="B233" s="278">
        <v>43148</v>
      </c>
      <c r="C233" s="283">
        <f t="shared" si="2"/>
        <v>9747947846</v>
      </c>
      <c r="D233" s="57"/>
      <c r="E233" s="57"/>
      <c r="F233" s="285">
        <v>209257734</v>
      </c>
      <c r="G233" s="286">
        <v>115743948</v>
      </c>
      <c r="H233" s="278">
        <v>47415</v>
      </c>
      <c r="I233" s="278"/>
      <c r="K233" s="287"/>
      <c r="L233" s="287"/>
      <c r="M233" s="289"/>
      <c r="N233" s="289"/>
      <c r="O233" s="292"/>
    </row>
    <row r="234" spans="1:15">
      <c r="A234" s="292"/>
      <c r="B234" s="278">
        <v>43149</v>
      </c>
      <c r="C234" s="283">
        <f t="shared" si="2"/>
        <v>10165897858</v>
      </c>
      <c r="D234" s="57"/>
      <c r="E234" s="57"/>
      <c r="F234" s="285">
        <v>627207746</v>
      </c>
      <c r="G234" s="286">
        <v>115836274</v>
      </c>
      <c r="H234" s="278">
        <v>45394</v>
      </c>
      <c r="I234" s="278"/>
      <c r="K234" s="287"/>
      <c r="L234" s="287"/>
      <c r="M234" s="289"/>
      <c r="N234" s="289"/>
      <c r="O234" s="292"/>
    </row>
    <row r="235" spans="1:15">
      <c r="A235" s="292"/>
      <c r="B235" s="278">
        <v>43150</v>
      </c>
      <c r="C235" s="283">
        <f t="shared" si="2"/>
        <v>10330530199</v>
      </c>
      <c r="D235" s="57"/>
      <c r="E235" s="57"/>
      <c r="F235" s="285">
        <v>791840087</v>
      </c>
      <c r="G235" s="286">
        <v>115894254</v>
      </c>
      <c r="H235" s="278">
        <v>48166</v>
      </c>
      <c r="I235" s="278"/>
      <c r="K235" s="287"/>
      <c r="L235" s="287"/>
      <c r="M235" s="289"/>
      <c r="N235" s="289"/>
      <c r="O235" s="292"/>
    </row>
    <row r="236" spans="1:15">
      <c r="A236" s="292"/>
      <c r="B236" s="278">
        <v>43151</v>
      </c>
      <c r="C236" s="283">
        <f t="shared" si="2"/>
        <v>9927072797</v>
      </c>
      <c r="D236" s="57"/>
      <c r="E236" s="57"/>
      <c r="F236" s="286">
        <v>388382685</v>
      </c>
      <c r="G236" s="286">
        <v>116002905</v>
      </c>
      <c r="H236" s="278">
        <v>48068</v>
      </c>
      <c r="I236" s="278"/>
      <c r="K236" s="287"/>
      <c r="L236" s="287"/>
      <c r="M236" s="289"/>
      <c r="N236" s="289"/>
      <c r="O236" s="292"/>
    </row>
    <row r="237" spans="1:15">
      <c r="A237" s="292"/>
      <c r="B237" s="278">
        <v>43152</v>
      </c>
      <c r="C237" s="283">
        <f t="shared" si="2"/>
        <v>10243838691</v>
      </c>
      <c r="D237" s="57"/>
      <c r="E237" s="57"/>
      <c r="F237" s="285">
        <v>705148579</v>
      </c>
      <c r="G237" s="286">
        <v>116077386</v>
      </c>
      <c r="H237" s="278">
        <v>47719</v>
      </c>
      <c r="I237" s="278"/>
      <c r="K237" s="287"/>
      <c r="L237" s="287"/>
      <c r="M237" s="289"/>
      <c r="N237" s="289"/>
      <c r="O237" s="292"/>
    </row>
    <row r="238" spans="1:15">
      <c r="A238" s="292"/>
      <c r="B238" s="278">
        <v>43153</v>
      </c>
      <c r="C238" s="283">
        <f t="shared" si="2"/>
        <v>10184202911</v>
      </c>
      <c r="D238" s="57"/>
      <c r="E238" s="57"/>
      <c r="F238" s="285">
        <v>645512799</v>
      </c>
      <c r="G238" s="286">
        <v>116094385</v>
      </c>
      <c r="H238" s="278">
        <v>49306</v>
      </c>
      <c r="I238" s="278"/>
      <c r="K238" s="287"/>
      <c r="L238" s="287"/>
      <c r="M238" s="289"/>
      <c r="N238" s="289"/>
      <c r="O238" s="292"/>
    </row>
    <row r="239" spans="1:15">
      <c r="A239" s="281"/>
      <c r="B239" s="278">
        <v>43154</v>
      </c>
      <c r="C239" s="283">
        <f t="shared" si="2"/>
        <v>10298906600</v>
      </c>
      <c r="D239" s="57"/>
      <c r="E239" s="57"/>
      <c r="F239" s="286">
        <v>760216488</v>
      </c>
      <c r="G239" s="286">
        <v>116393500</v>
      </c>
      <c r="H239" s="278">
        <v>48804</v>
      </c>
      <c r="I239" s="278"/>
      <c r="K239" s="287"/>
      <c r="L239" s="287"/>
      <c r="M239" s="291"/>
      <c r="N239" s="291"/>
      <c r="O239" s="281"/>
    </row>
    <row r="240" spans="1:15">
      <c r="A240" s="293"/>
      <c r="B240" s="278">
        <v>43155</v>
      </c>
      <c r="C240" s="283">
        <f t="shared" si="2"/>
        <v>9835031729</v>
      </c>
      <c r="D240" s="57"/>
      <c r="E240" s="57"/>
      <c r="F240" s="279">
        <v>296341617</v>
      </c>
      <c r="G240" s="286">
        <v>116404845</v>
      </c>
      <c r="H240" s="278">
        <v>48719</v>
      </c>
      <c r="I240" s="278"/>
      <c r="K240" s="287"/>
      <c r="L240" s="287"/>
      <c r="M240" s="291"/>
      <c r="N240" s="291"/>
      <c r="O240" s="293"/>
    </row>
    <row r="241" spans="1:15">
      <c r="A241" s="293"/>
      <c r="B241" s="278">
        <v>43156</v>
      </c>
      <c r="C241" s="283">
        <f t="shared" si="2"/>
        <v>9930505107</v>
      </c>
      <c r="D241" s="57"/>
      <c r="E241" s="57"/>
      <c r="F241" s="285">
        <v>391814995</v>
      </c>
      <c r="G241" s="286">
        <v>116606893</v>
      </c>
      <c r="H241" s="278">
        <v>44938</v>
      </c>
      <c r="I241" s="278"/>
      <c r="K241" s="287"/>
      <c r="L241" s="287"/>
      <c r="M241" s="291"/>
      <c r="N241" s="291"/>
      <c r="O241" s="293"/>
    </row>
    <row r="242" spans="1:15">
      <c r="A242" s="293"/>
      <c r="B242" s="278">
        <v>43157</v>
      </c>
      <c r="C242" s="283">
        <f t="shared" si="2"/>
        <v>10017534459</v>
      </c>
      <c r="D242" s="57"/>
      <c r="E242" s="57"/>
      <c r="F242" s="285">
        <v>478844347</v>
      </c>
      <c r="G242" s="286">
        <v>116787945</v>
      </c>
      <c r="H242" s="278">
        <v>46321</v>
      </c>
      <c r="I242" s="278"/>
      <c r="K242" s="287"/>
      <c r="L242" s="287"/>
      <c r="M242" s="291"/>
      <c r="N242" s="291"/>
      <c r="O242" s="293"/>
    </row>
    <row r="243" spans="1:15">
      <c r="A243" s="293"/>
      <c r="B243" s="278">
        <v>43158</v>
      </c>
      <c r="C243" s="283">
        <f t="shared" si="2"/>
        <v>9644527378</v>
      </c>
      <c r="D243" s="57"/>
      <c r="E243" s="57"/>
      <c r="F243" s="285">
        <v>105837266</v>
      </c>
      <c r="G243" s="286">
        <v>116913237</v>
      </c>
      <c r="H243" s="278">
        <v>50134</v>
      </c>
      <c r="I243" s="278"/>
      <c r="K243" s="287"/>
      <c r="L243" s="287"/>
      <c r="M243" s="291"/>
      <c r="N243" s="291"/>
      <c r="O243" s="293"/>
    </row>
    <row r="244" spans="1:15">
      <c r="A244" s="292"/>
      <c r="B244" s="278">
        <v>43159</v>
      </c>
      <c r="C244" s="283">
        <f t="shared" si="2"/>
        <v>10453316535</v>
      </c>
      <c r="D244" s="57"/>
      <c r="E244" s="57"/>
      <c r="F244" s="285">
        <v>914626423</v>
      </c>
      <c r="G244" s="286">
        <v>116924251</v>
      </c>
      <c r="H244" s="278">
        <v>46144</v>
      </c>
      <c r="I244" s="278"/>
      <c r="K244" s="287"/>
      <c r="L244" s="287"/>
      <c r="M244" s="289"/>
      <c r="N244" s="289"/>
      <c r="O244" s="292"/>
    </row>
    <row r="245" spans="1:15">
      <c r="A245" s="292"/>
      <c r="B245" s="278">
        <v>43160</v>
      </c>
      <c r="C245" s="283">
        <f t="shared" si="2"/>
        <v>10046168752</v>
      </c>
      <c r="D245" s="57"/>
      <c r="E245" s="57"/>
      <c r="F245" s="285">
        <v>507478640</v>
      </c>
      <c r="G245" s="286">
        <v>116926470</v>
      </c>
      <c r="H245" s="278">
        <v>43433</v>
      </c>
      <c r="I245" s="278"/>
      <c r="K245" s="287"/>
      <c r="L245" s="287"/>
      <c r="M245" s="289"/>
      <c r="N245" s="289"/>
      <c r="O245" s="292"/>
    </row>
    <row r="246" spans="1:15">
      <c r="A246" s="292"/>
      <c r="B246" s="278">
        <v>43161</v>
      </c>
      <c r="C246" s="283">
        <f t="shared" si="2"/>
        <v>9953645823</v>
      </c>
      <c r="D246" s="57"/>
      <c r="E246" s="57"/>
      <c r="F246" s="285">
        <v>414955711</v>
      </c>
      <c r="G246" s="286">
        <v>117058347</v>
      </c>
      <c r="H246" s="278">
        <v>47182</v>
      </c>
      <c r="I246" s="278"/>
      <c r="K246" s="287"/>
      <c r="L246" s="287"/>
      <c r="M246" s="289"/>
      <c r="N246" s="289"/>
      <c r="O246" s="292"/>
    </row>
    <row r="247" spans="1:15">
      <c r="A247" s="292"/>
      <c r="B247" s="278">
        <v>43162</v>
      </c>
      <c r="C247" s="283">
        <f t="shared" si="2"/>
        <v>10123353591</v>
      </c>
      <c r="D247" s="57"/>
      <c r="E247" s="57"/>
      <c r="F247" s="285">
        <v>584663479</v>
      </c>
      <c r="G247" s="286">
        <v>117124551</v>
      </c>
      <c r="H247" s="278">
        <v>48380</v>
      </c>
      <c r="I247" s="278"/>
      <c r="K247" s="287"/>
      <c r="L247" s="287"/>
      <c r="M247" s="289"/>
      <c r="N247" s="289"/>
      <c r="O247" s="292"/>
    </row>
    <row r="248" spans="1:15">
      <c r="A248" s="292"/>
      <c r="B248" s="278">
        <v>43163</v>
      </c>
      <c r="C248" s="283">
        <f t="shared" si="2"/>
        <v>9921122098</v>
      </c>
      <c r="D248" s="57"/>
      <c r="E248" s="57"/>
      <c r="F248" s="285">
        <v>382431986</v>
      </c>
      <c r="G248" s="286">
        <v>117381989</v>
      </c>
      <c r="H248" s="278">
        <v>44212</v>
      </c>
      <c r="I248" s="278"/>
      <c r="K248" s="287"/>
      <c r="L248" s="287"/>
      <c r="M248" s="289"/>
      <c r="N248" s="289"/>
      <c r="O248" s="292"/>
    </row>
    <row r="249" spans="1:15">
      <c r="A249" s="292"/>
      <c r="B249" s="278">
        <v>43164</v>
      </c>
      <c r="C249" s="283">
        <f t="shared" si="2"/>
        <v>10457041149</v>
      </c>
      <c r="D249" s="57"/>
      <c r="E249" s="57"/>
      <c r="F249" s="285">
        <v>918351037</v>
      </c>
      <c r="G249" s="286">
        <v>117609013</v>
      </c>
      <c r="H249" s="278">
        <v>48415</v>
      </c>
      <c r="I249" s="278"/>
      <c r="K249" s="287"/>
      <c r="L249" s="287"/>
      <c r="M249" s="289"/>
      <c r="N249" s="289"/>
      <c r="O249" s="292"/>
    </row>
    <row r="250" spans="1:15">
      <c r="A250" s="292"/>
      <c r="B250" s="278">
        <v>43165</v>
      </c>
      <c r="C250" s="283">
        <f t="shared" si="2"/>
        <v>9831916556</v>
      </c>
      <c r="D250" s="57"/>
      <c r="E250" s="57"/>
      <c r="F250" s="286">
        <v>293226444</v>
      </c>
      <c r="G250" s="286">
        <v>117738114</v>
      </c>
      <c r="H250" s="278">
        <v>44024</v>
      </c>
      <c r="I250" s="278"/>
      <c r="K250" s="287"/>
      <c r="L250" s="287"/>
      <c r="M250" s="289"/>
      <c r="N250" s="289"/>
      <c r="O250" s="292"/>
    </row>
    <row r="251" spans="1:15">
      <c r="A251" s="292"/>
      <c r="B251" s="278">
        <v>43166</v>
      </c>
      <c r="C251" s="283">
        <f t="shared" si="2"/>
        <v>10352174739</v>
      </c>
      <c r="D251" s="57"/>
      <c r="E251" s="57"/>
      <c r="F251" s="285">
        <v>813484627</v>
      </c>
      <c r="G251" s="286">
        <v>117796455</v>
      </c>
      <c r="H251" s="278">
        <v>43114</v>
      </c>
      <c r="I251" s="278"/>
      <c r="K251" s="287"/>
      <c r="L251" s="287"/>
      <c r="M251" s="289"/>
      <c r="N251" s="289"/>
      <c r="O251" s="292"/>
    </row>
    <row r="252" spans="1:15">
      <c r="A252" s="292"/>
      <c r="B252" s="278">
        <v>43167</v>
      </c>
      <c r="C252" s="283">
        <f t="shared" si="2"/>
        <v>10068502663</v>
      </c>
      <c r="D252" s="57"/>
      <c r="E252" s="57"/>
      <c r="F252" s="285">
        <v>529812551</v>
      </c>
      <c r="G252" s="286">
        <v>117961348</v>
      </c>
      <c r="H252" s="278">
        <v>47029</v>
      </c>
      <c r="I252" s="278"/>
      <c r="K252" s="287"/>
      <c r="L252" s="287"/>
      <c r="M252" s="289"/>
      <c r="N252" s="289"/>
      <c r="O252" s="292"/>
    </row>
    <row r="253" spans="1:15">
      <c r="A253" s="281"/>
      <c r="B253" s="278">
        <v>43168</v>
      </c>
      <c r="C253" s="283">
        <f t="shared" si="2"/>
        <v>10335085129</v>
      </c>
      <c r="D253" s="57"/>
      <c r="E253" s="57"/>
      <c r="F253" s="279">
        <v>796395017</v>
      </c>
      <c r="G253" s="286">
        <v>118101476</v>
      </c>
      <c r="H253" s="278">
        <v>46490</v>
      </c>
      <c r="I253" s="278"/>
      <c r="K253" s="287"/>
      <c r="L253" s="287"/>
      <c r="M253" s="291"/>
      <c r="N253" s="291"/>
      <c r="O253" s="281"/>
    </row>
    <row r="254" spans="1:15">
      <c r="A254" s="292"/>
      <c r="B254" s="278">
        <v>43169</v>
      </c>
      <c r="C254" s="283">
        <f t="shared" si="2"/>
        <v>9676285917</v>
      </c>
      <c r="D254" s="57"/>
      <c r="E254" s="57"/>
      <c r="F254" s="286">
        <v>137595805</v>
      </c>
      <c r="G254" s="286">
        <v>118201646</v>
      </c>
      <c r="H254" s="278">
        <v>44268</v>
      </c>
      <c r="I254" s="278"/>
      <c r="K254" s="287"/>
      <c r="L254" s="287"/>
      <c r="M254" s="289"/>
      <c r="N254" s="289"/>
      <c r="O254" s="292"/>
    </row>
    <row r="255" spans="1:15">
      <c r="A255" s="292"/>
      <c r="B255" s="278">
        <v>43170</v>
      </c>
      <c r="C255" s="283">
        <f t="shared" si="2"/>
        <v>10100095831</v>
      </c>
      <c r="D255" s="57"/>
      <c r="E255" s="57"/>
      <c r="F255" s="285">
        <v>561405719</v>
      </c>
      <c r="G255" s="286">
        <v>118270481</v>
      </c>
      <c r="H255" s="278">
        <v>44017</v>
      </c>
      <c r="I255" s="278"/>
      <c r="K255" s="287"/>
      <c r="L255" s="287"/>
      <c r="M255" s="289"/>
      <c r="N255" s="289"/>
      <c r="O255" s="292"/>
    </row>
    <row r="256" spans="1:15">
      <c r="A256" s="292"/>
      <c r="B256" s="278">
        <v>43171</v>
      </c>
      <c r="C256" s="283">
        <f t="shared" si="2"/>
        <v>9898569739</v>
      </c>
      <c r="D256" s="57"/>
      <c r="E256" s="57"/>
      <c r="F256" s="285">
        <v>359879627</v>
      </c>
      <c r="G256" s="286">
        <v>118308345</v>
      </c>
      <c r="H256" s="278">
        <v>49800</v>
      </c>
      <c r="I256" s="278"/>
      <c r="K256" s="287"/>
      <c r="L256" s="287"/>
      <c r="M256" s="289"/>
      <c r="N256" s="289"/>
      <c r="O256" s="292"/>
    </row>
    <row r="257" spans="1:15">
      <c r="A257" s="292"/>
      <c r="B257" s="278">
        <v>43172</v>
      </c>
      <c r="C257" s="283">
        <f t="shared" si="2"/>
        <v>10331036568</v>
      </c>
      <c r="D257" s="57"/>
      <c r="E257" s="57"/>
      <c r="F257" s="285">
        <v>792346456</v>
      </c>
      <c r="G257" s="286">
        <v>118331774</v>
      </c>
      <c r="H257" s="278">
        <v>48259</v>
      </c>
      <c r="I257" s="278"/>
      <c r="K257" s="287"/>
      <c r="L257" s="287"/>
      <c r="M257" s="289"/>
      <c r="N257" s="289"/>
      <c r="O257" s="292"/>
    </row>
    <row r="258" spans="1:15">
      <c r="A258" s="292"/>
      <c r="B258" s="278">
        <v>43173</v>
      </c>
      <c r="C258" s="283">
        <f t="shared" si="2"/>
        <v>10362456646</v>
      </c>
      <c r="D258" s="57"/>
      <c r="E258" s="57"/>
      <c r="F258" s="285">
        <v>823766534</v>
      </c>
      <c r="G258" s="286">
        <v>118742600</v>
      </c>
      <c r="H258" s="278">
        <v>44059</v>
      </c>
      <c r="I258" s="278"/>
      <c r="K258" s="287"/>
      <c r="L258" s="287"/>
      <c r="M258" s="289"/>
      <c r="N258" s="289"/>
      <c r="O258" s="292"/>
    </row>
    <row r="259" spans="1:15">
      <c r="A259" s="292"/>
      <c r="B259" s="278">
        <v>43174</v>
      </c>
      <c r="C259" s="283">
        <f t="shared" si="2"/>
        <v>9989366791</v>
      </c>
      <c r="D259" s="57"/>
      <c r="E259" s="57"/>
      <c r="F259" s="285">
        <v>450676679</v>
      </c>
      <c r="G259" s="286">
        <v>118888851</v>
      </c>
      <c r="H259" s="278">
        <v>47446</v>
      </c>
      <c r="I259" s="278"/>
      <c r="K259" s="287"/>
      <c r="L259" s="287"/>
      <c r="M259" s="289"/>
      <c r="N259" s="289"/>
      <c r="O259" s="292"/>
    </row>
    <row r="260" spans="1:15">
      <c r="A260" s="292"/>
      <c r="B260" s="278">
        <v>43175</v>
      </c>
      <c r="C260" s="283">
        <f t="shared" si="2"/>
        <v>10291707129</v>
      </c>
      <c r="D260" s="57"/>
      <c r="E260" s="57"/>
      <c r="F260" s="285">
        <v>753017017</v>
      </c>
      <c r="G260" s="286">
        <v>119033656</v>
      </c>
      <c r="H260" s="278">
        <v>45387</v>
      </c>
      <c r="I260" s="278"/>
      <c r="K260" s="287"/>
      <c r="L260" s="287"/>
      <c r="M260" s="289"/>
      <c r="N260" s="289"/>
      <c r="O260" s="292"/>
    </row>
    <row r="261" spans="1:15">
      <c r="A261" s="292"/>
      <c r="B261" s="278">
        <v>43176</v>
      </c>
      <c r="C261" s="283">
        <f t="shared" si="2"/>
        <v>9976704795</v>
      </c>
      <c r="D261" s="57"/>
      <c r="E261" s="57"/>
      <c r="F261" s="285">
        <v>438014683</v>
      </c>
      <c r="G261" s="286">
        <v>119091764</v>
      </c>
      <c r="H261" s="278">
        <v>47722</v>
      </c>
      <c r="I261" s="278"/>
      <c r="K261" s="287"/>
      <c r="L261" s="287"/>
      <c r="M261" s="289"/>
      <c r="N261" s="289"/>
      <c r="O261" s="292"/>
    </row>
    <row r="262" spans="1:15">
      <c r="A262" s="292"/>
      <c r="B262" s="278">
        <v>43177</v>
      </c>
      <c r="C262" s="283">
        <f t="shared" si="2"/>
        <v>10332032369</v>
      </c>
      <c r="D262" s="57"/>
      <c r="E262" s="57"/>
      <c r="F262" s="279">
        <v>793342257</v>
      </c>
      <c r="G262" s="286">
        <v>119317697</v>
      </c>
      <c r="H262" s="278">
        <v>46326</v>
      </c>
      <c r="I262" s="278"/>
      <c r="K262" s="287"/>
      <c r="L262" s="287"/>
      <c r="M262" s="289"/>
      <c r="N262" s="289"/>
      <c r="O262" s="292"/>
    </row>
    <row r="263" spans="1:15">
      <c r="A263" s="292"/>
      <c r="B263" s="278">
        <v>43178</v>
      </c>
      <c r="C263" s="283">
        <f t="shared" si="2"/>
        <v>10100209958</v>
      </c>
      <c r="D263" s="57"/>
      <c r="E263" s="57"/>
      <c r="F263" s="286">
        <v>561519846</v>
      </c>
      <c r="G263" s="286">
        <v>119416991</v>
      </c>
      <c r="H263" s="278">
        <v>47981</v>
      </c>
      <c r="I263" s="278"/>
      <c r="K263" s="287"/>
      <c r="L263" s="287"/>
      <c r="M263" s="289"/>
      <c r="N263" s="289"/>
      <c r="O263" s="292"/>
    </row>
    <row r="264" spans="1:15">
      <c r="A264" s="292"/>
      <c r="B264" s="278">
        <v>43179</v>
      </c>
      <c r="C264" s="283">
        <f t="shared" si="2"/>
        <v>9639515727</v>
      </c>
      <c r="D264" s="57"/>
      <c r="E264" s="57"/>
      <c r="F264" s="286">
        <v>100825615</v>
      </c>
      <c r="G264" s="286">
        <v>119637851</v>
      </c>
      <c r="H264" s="278">
        <v>44026</v>
      </c>
      <c r="I264" s="278"/>
      <c r="K264" s="287"/>
      <c r="L264" s="287"/>
      <c r="M264" s="289"/>
      <c r="N264" s="289"/>
      <c r="O264" s="292"/>
    </row>
    <row r="265" spans="1:15">
      <c r="A265" s="292"/>
      <c r="B265" s="278">
        <v>43180</v>
      </c>
      <c r="C265" s="283">
        <f t="shared" si="2"/>
        <v>10101163881</v>
      </c>
      <c r="D265" s="57"/>
      <c r="E265" s="57"/>
      <c r="F265" s="286">
        <v>562473769</v>
      </c>
      <c r="G265" s="286">
        <v>119686476</v>
      </c>
      <c r="H265" s="278">
        <v>48334</v>
      </c>
      <c r="I265" s="278"/>
      <c r="K265" s="287"/>
      <c r="L265" s="287"/>
      <c r="M265" s="289"/>
      <c r="N265" s="289"/>
      <c r="O265" s="292"/>
    </row>
    <row r="266" spans="1:15">
      <c r="A266" s="292"/>
      <c r="B266" s="278">
        <v>43181</v>
      </c>
      <c r="C266" s="283">
        <f t="shared" si="2"/>
        <v>9687600716</v>
      </c>
      <c r="D266" s="57"/>
      <c r="E266" s="57"/>
      <c r="F266" s="285">
        <v>148910604</v>
      </c>
      <c r="G266" s="286">
        <v>119958066</v>
      </c>
      <c r="H266" s="278">
        <v>47252</v>
      </c>
      <c r="I266" s="278"/>
      <c r="K266" s="287"/>
      <c r="L266" s="287"/>
      <c r="M266" s="289"/>
      <c r="N266" s="289"/>
      <c r="O266" s="292"/>
    </row>
    <row r="267" spans="1:15">
      <c r="A267" s="292"/>
      <c r="B267" s="278">
        <v>43182</v>
      </c>
      <c r="C267" s="283">
        <f t="shared" si="2"/>
        <v>10159749956</v>
      </c>
      <c r="D267" s="57"/>
      <c r="E267" s="57"/>
      <c r="F267" s="286">
        <v>621059844</v>
      </c>
      <c r="G267" s="286">
        <v>120055742</v>
      </c>
      <c r="H267" s="278">
        <v>48927</v>
      </c>
      <c r="I267" s="278"/>
      <c r="K267" s="287"/>
      <c r="L267" s="287"/>
      <c r="M267" s="289"/>
      <c r="N267" s="289"/>
      <c r="O267" s="292"/>
    </row>
    <row r="268" spans="1:15">
      <c r="A268" s="292"/>
      <c r="B268" s="278">
        <v>43183</v>
      </c>
      <c r="C268" s="283">
        <f t="shared" si="2"/>
        <v>9974788918</v>
      </c>
      <c r="D268" s="57"/>
      <c r="E268" s="57"/>
      <c r="F268" s="285">
        <v>436098806</v>
      </c>
      <c r="G268" s="286">
        <v>120056772</v>
      </c>
      <c r="H268" s="278">
        <v>48053</v>
      </c>
      <c r="I268" s="278"/>
      <c r="K268" s="287"/>
      <c r="L268" s="287"/>
      <c r="M268" s="289"/>
      <c r="N268" s="289"/>
      <c r="O268" s="292"/>
    </row>
    <row r="269" spans="1:15">
      <c r="A269" s="292"/>
      <c r="B269" s="278">
        <v>43184</v>
      </c>
      <c r="C269" s="283">
        <f t="shared" si="2"/>
        <v>10134008900</v>
      </c>
      <c r="D269" s="57"/>
      <c r="E269" s="57"/>
      <c r="F269" s="285">
        <v>595318788</v>
      </c>
      <c r="G269" s="286">
        <v>120263801</v>
      </c>
      <c r="H269" s="278">
        <v>49994</v>
      </c>
      <c r="I269" s="278"/>
      <c r="K269" s="287"/>
      <c r="L269" s="287"/>
      <c r="M269" s="289"/>
      <c r="N269" s="289"/>
      <c r="O269" s="292"/>
    </row>
    <row r="270" spans="1:15">
      <c r="A270" s="292"/>
      <c r="B270" s="278">
        <v>43185</v>
      </c>
      <c r="C270" s="283">
        <f t="shared" si="2"/>
        <v>10213436942</v>
      </c>
      <c r="D270" s="57"/>
      <c r="E270" s="57"/>
      <c r="F270" s="285">
        <v>674746830</v>
      </c>
      <c r="G270" s="286">
        <v>120285175</v>
      </c>
      <c r="H270" s="278">
        <v>43845</v>
      </c>
      <c r="I270" s="278"/>
      <c r="K270" s="287"/>
      <c r="L270" s="287"/>
      <c r="M270" s="289"/>
      <c r="N270" s="289"/>
      <c r="O270" s="292"/>
    </row>
    <row r="271" spans="1:15">
      <c r="A271" s="292"/>
      <c r="B271" s="278">
        <v>43186</v>
      </c>
      <c r="C271" s="283">
        <f t="shared" si="2"/>
        <v>10284511535</v>
      </c>
      <c r="D271" s="57"/>
      <c r="E271" s="57"/>
      <c r="F271" s="286">
        <v>745821423</v>
      </c>
      <c r="G271" s="286">
        <v>120293716</v>
      </c>
      <c r="H271" s="278">
        <v>43522</v>
      </c>
      <c r="I271" s="278"/>
      <c r="K271" s="287"/>
      <c r="L271" s="287"/>
      <c r="M271" s="289"/>
      <c r="N271" s="289"/>
      <c r="O271" s="292"/>
    </row>
    <row r="272" spans="1:15">
      <c r="A272" s="292"/>
      <c r="B272" s="278">
        <v>43187</v>
      </c>
      <c r="C272" s="283">
        <f t="shared" si="2"/>
        <v>9926393834</v>
      </c>
      <c r="D272" s="57"/>
      <c r="E272" s="57"/>
      <c r="F272" s="285">
        <v>387703722</v>
      </c>
      <c r="G272" s="286">
        <v>121086108</v>
      </c>
      <c r="H272" s="278">
        <v>44625</v>
      </c>
      <c r="I272" s="278"/>
      <c r="K272" s="287"/>
      <c r="L272" s="287"/>
      <c r="M272" s="289"/>
      <c r="N272" s="289"/>
      <c r="O272" s="292"/>
    </row>
    <row r="273" spans="1:15">
      <c r="A273" s="292"/>
      <c r="B273" s="278">
        <v>43188</v>
      </c>
      <c r="C273" s="283">
        <f t="shared" si="2"/>
        <v>9689649245</v>
      </c>
      <c r="D273" s="57"/>
      <c r="E273" s="57"/>
      <c r="F273" s="285">
        <v>150959133</v>
      </c>
      <c r="G273" s="286">
        <v>121324122</v>
      </c>
      <c r="H273" s="278">
        <v>46184</v>
      </c>
      <c r="I273" s="278"/>
      <c r="K273" s="287"/>
      <c r="L273" s="287"/>
      <c r="M273" s="289"/>
      <c r="N273" s="289"/>
      <c r="O273" s="292"/>
    </row>
    <row r="274" spans="1:15">
      <c r="A274" s="292"/>
      <c r="B274" s="278">
        <v>43189</v>
      </c>
      <c r="C274" s="283">
        <f t="shared" si="2"/>
        <v>10025248384</v>
      </c>
      <c r="D274" s="57"/>
      <c r="E274" s="57"/>
      <c r="F274" s="285">
        <v>486558272</v>
      </c>
      <c r="G274" s="286">
        <v>121333834</v>
      </c>
      <c r="H274" s="278">
        <v>44795</v>
      </c>
      <c r="I274" s="278"/>
      <c r="K274" s="287"/>
      <c r="L274" s="287"/>
      <c r="M274" s="289"/>
      <c r="N274" s="289"/>
      <c r="O274" s="292"/>
    </row>
    <row r="275" spans="1:15">
      <c r="A275" s="292"/>
      <c r="B275" s="278">
        <v>43190</v>
      </c>
      <c r="C275" s="283">
        <f t="shared" si="2"/>
        <v>10439913538</v>
      </c>
      <c r="D275" s="57"/>
      <c r="E275" s="57"/>
      <c r="F275" s="285">
        <v>901223426</v>
      </c>
      <c r="G275" s="286">
        <v>121333876</v>
      </c>
      <c r="H275" s="278">
        <v>44382</v>
      </c>
      <c r="I275" s="278"/>
      <c r="K275" s="287"/>
      <c r="L275" s="287"/>
      <c r="M275" s="289"/>
      <c r="N275" s="289"/>
      <c r="O275" s="292"/>
    </row>
    <row r="276" spans="1:15">
      <c r="A276" s="292"/>
      <c r="B276" s="278">
        <v>43191</v>
      </c>
      <c r="C276" s="283">
        <f t="shared" si="2"/>
        <v>10046774289</v>
      </c>
      <c r="D276" s="57"/>
      <c r="E276" s="57"/>
      <c r="F276" s="285">
        <v>508084177</v>
      </c>
      <c r="G276" s="286">
        <v>121386364</v>
      </c>
      <c r="H276" s="278">
        <v>49411</v>
      </c>
      <c r="I276" s="278"/>
      <c r="K276" s="287"/>
      <c r="L276" s="287"/>
      <c r="M276" s="289"/>
      <c r="N276" s="289"/>
      <c r="O276" s="292"/>
    </row>
    <row r="277" spans="1:15">
      <c r="A277" s="292"/>
      <c r="B277" s="278">
        <v>43192</v>
      </c>
      <c r="C277" s="283">
        <f t="shared" si="2"/>
        <v>10349839071</v>
      </c>
      <c r="D277" s="57"/>
      <c r="E277" s="57"/>
      <c r="F277" s="285">
        <v>811148959</v>
      </c>
      <c r="G277" s="286">
        <v>121494493</v>
      </c>
      <c r="H277" s="278">
        <v>49328</v>
      </c>
      <c r="I277" s="278"/>
      <c r="K277" s="287"/>
      <c r="L277" s="287"/>
      <c r="M277" s="289"/>
      <c r="N277" s="289"/>
      <c r="O277" s="292"/>
    </row>
    <row r="278" spans="1:15">
      <c r="A278" s="292"/>
      <c r="B278" s="278">
        <v>43193</v>
      </c>
      <c r="C278" s="283">
        <f t="shared" si="2"/>
        <v>10183405213</v>
      </c>
      <c r="D278" s="57"/>
      <c r="E278" s="57"/>
      <c r="F278" s="279">
        <v>644715101</v>
      </c>
      <c r="G278" s="286">
        <v>121552206</v>
      </c>
      <c r="H278" s="278">
        <v>46767</v>
      </c>
      <c r="I278" s="278"/>
      <c r="K278" s="287"/>
      <c r="L278" s="287"/>
      <c r="M278" s="289"/>
      <c r="N278" s="289"/>
      <c r="O278" s="292"/>
    </row>
    <row r="279" spans="1:15">
      <c r="A279" s="292"/>
      <c r="B279" s="278">
        <v>43194</v>
      </c>
      <c r="C279" s="283">
        <f t="shared" si="2"/>
        <v>10372856600</v>
      </c>
      <c r="D279" s="57"/>
      <c r="E279" s="57"/>
      <c r="F279" s="285">
        <v>834166488</v>
      </c>
      <c r="G279" s="286">
        <v>121744803</v>
      </c>
      <c r="H279" s="278">
        <v>48356</v>
      </c>
      <c r="I279" s="278"/>
      <c r="K279" s="287"/>
      <c r="L279" s="287"/>
      <c r="M279" s="289"/>
      <c r="N279" s="289"/>
      <c r="O279" s="292"/>
    </row>
    <row r="280" spans="1:15">
      <c r="A280" s="292"/>
      <c r="B280" s="278">
        <v>43195</v>
      </c>
      <c r="C280" s="283">
        <f t="shared" si="2"/>
        <v>10124669399</v>
      </c>
      <c r="D280" s="57"/>
      <c r="E280" s="57"/>
      <c r="F280" s="285">
        <v>585979287</v>
      </c>
      <c r="G280" s="286">
        <v>121860657</v>
      </c>
      <c r="H280" s="278">
        <v>48671</v>
      </c>
      <c r="I280" s="278"/>
      <c r="K280" s="287"/>
      <c r="L280" s="287"/>
      <c r="M280" s="289"/>
      <c r="N280" s="289"/>
      <c r="O280" s="292"/>
    </row>
    <row r="281" spans="1:15">
      <c r="A281" s="292"/>
      <c r="B281" s="278">
        <v>43196</v>
      </c>
      <c r="C281" s="283">
        <f t="shared" si="2"/>
        <v>9831560752</v>
      </c>
      <c r="D281" s="57"/>
      <c r="E281" s="57"/>
      <c r="F281" s="285">
        <v>292870640</v>
      </c>
      <c r="G281" s="286">
        <v>121967779</v>
      </c>
      <c r="H281" s="278">
        <v>46635</v>
      </c>
      <c r="I281" s="278"/>
      <c r="K281" s="287"/>
      <c r="L281" s="287"/>
      <c r="M281" s="289"/>
      <c r="N281" s="289"/>
      <c r="O281" s="292"/>
    </row>
    <row r="282" spans="1:15">
      <c r="A282" s="293"/>
      <c r="B282" s="278">
        <v>43197</v>
      </c>
      <c r="C282" s="283">
        <f t="shared" si="2"/>
        <v>10506048310</v>
      </c>
      <c r="D282" s="57"/>
      <c r="E282" s="57"/>
      <c r="F282" s="285">
        <v>967358198</v>
      </c>
      <c r="G282" s="286">
        <v>122204762</v>
      </c>
      <c r="H282" s="278">
        <v>49331</v>
      </c>
      <c r="I282" s="278"/>
      <c r="K282" s="287"/>
      <c r="L282" s="287"/>
      <c r="M282" s="291"/>
      <c r="N282" s="291"/>
      <c r="O282" s="293"/>
    </row>
    <row r="283" spans="1:15">
      <c r="A283" s="293"/>
      <c r="B283" s="278">
        <v>43198</v>
      </c>
      <c r="C283" s="283">
        <f t="shared" si="2"/>
        <v>9877115797</v>
      </c>
      <c r="D283" s="57"/>
      <c r="E283" s="57"/>
      <c r="F283" s="285">
        <v>338425685</v>
      </c>
      <c r="G283" s="286">
        <v>122336510</v>
      </c>
      <c r="H283" s="278">
        <v>50230</v>
      </c>
      <c r="I283" s="278"/>
      <c r="K283" s="287"/>
      <c r="L283" s="287"/>
      <c r="M283" s="291"/>
      <c r="N283" s="291"/>
      <c r="O283" s="293"/>
    </row>
    <row r="284" spans="1:15">
      <c r="A284" s="292"/>
      <c r="B284" s="278">
        <v>43199</v>
      </c>
      <c r="C284" s="283">
        <f t="shared" si="2"/>
        <v>9813347197</v>
      </c>
      <c r="D284" s="57"/>
      <c r="E284" s="57"/>
      <c r="F284" s="285">
        <v>274657085</v>
      </c>
      <c r="G284" s="286">
        <v>122343857</v>
      </c>
      <c r="H284" s="278">
        <v>46463</v>
      </c>
      <c r="I284" s="278"/>
      <c r="K284" s="287"/>
      <c r="L284" s="287"/>
      <c r="M284" s="289"/>
      <c r="N284" s="289"/>
      <c r="O284" s="292"/>
    </row>
    <row r="285" spans="1:15">
      <c r="A285" s="292"/>
      <c r="B285" s="278">
        <v>43200</v>
      </c>
      <c r="C285" s="283">
        <f t="shared" si="2"/>
        <v>10068838238</v>
      </c>
      <c r="D285" s="57"/>
      <c r="E285" s="57"/>
      <c r="F285" s="285">
        <v>530148126</v>
      </c>
      <c r="G285" s="286">
        <v>122415785</v>
      </c>
      <c r="H285" s="278">
        <v>43472</v>
      </c>
      <c r="I285" s="278"/>
      <c r="K285" s="287"/>
      <c r="L285" s="287"/>
      <c r="M285" s="289"/>
      <c r="N285" s="289"/>
      <c r="O285" s="292"/>
    </row>
    <row r="286" spans="1:15">
      <c r="A286" s="292"/>
      <c r="B286" s="278">
        <v>43201</v>
      </c>
      <c r="C286" s="283">
        <f t="shared" si="2"/>
        <v>9665176565</v>
      </c>
      <c r="D286" s="57"/>
      <c r="E286" s="57"/>
      <c r="F286" s="285">
        <v>126486453</v>
      </c>
      <c r="G286" s="286">
        <v>122474021</v>
      </c>
      <c r="H286" s="278">
        <v>44022</v>
      </c>
      <c r="I286" s="278"/>
      <c r="K286" s="287"/>
      <c r="L286" s="287"/>
      <c r="M286" s="289"/>
      <c r="N286" s="289"/>
      <c r="O286" s="292"/>
    </row>
    <row r="287" spans="1:15">
      <c r="A287" s="292"/>
      <c r="B287" s="278">
        <v>43202</v>
      </c>
      <c r="C287" s="283">
        <f t="shared" si="2"/>
        <v>10054369875</v>
      </c>
      <c r="D287" s="57"/>
      <c r="E287" s="57"/>
      <c r="F287" s="285">
        <v>515679763</v>
      </c>
      <c r="G287" s="286">
        <v>122650291</v>
      </c>
      <c r="H287" s="278">
        <v>43336</v>
      </c>
      <c r="I287" s="278"/>
      <c r="K287" s="287"/>
      <c r="L287" s="287"/>
      <c r="M287" s="289"/>
      <c r="N287" s="289"/>
      <c r="O287" s="292"/>
    </row>
    <row r="288" spans="1:15">
      <c r="A288" s="292"/>
      <c r="B288" s="278">
        <v>43203</v>
      </c>
      <c r="C288" s="283">
        <f t="shared" ref="C288:C351" si="3">F288+(F$88*28679+98765)+(G$88*6587+87654)+(E$88*9537+76543)+(J$88*5713+4528)</f>
        <v>10428680954</v>
      </c>
      <c r="D288" s="57"/>
      <c r="E288" s="57"/>
      <c r="F288" s="285">
        <v>889990842</v>
      </c>
      <c r="G288" s="286">
        <v>122699831</v>
      </c>
      <c r="H288" s="278">
        <v>49462</v>
      </c>
      <c r="I288" s="278"/>
      <c r="K288" s="287"/>
      <c r="L288" s="287"/>
      <c r="M288" s="289"/>
      <c r="N288" s="289"/>
      <c r="O288" s="292"/>
    </row>
    <row r="289" spans="1:15">
      <c r="A289" s="293"/>
      <c r="B289" s="278">
        <v>43204</v>
      </c>
      <c r="C289" s="283">
        <f t="shared" si="3"/>
        <v>9945136076</v>
      </c>
      <c r="D289" s="57"/>
      <c r="E289" s="57"/>
      <c r="F289" s="285">
        <v>406445964</v>
      </c>
      <c r="G289" s="286">
        <v>122783199</v>
      </c>
      <c r="H289" s="278">
        <v>47757</v>
      </c>
      <c r="I289" s="278"/>
      <c r="K289" s="287"/>
      <c r="L289" s="287"/>
      <c r="M289" s="291"/>
      <c r="N289" s="291"/>
      <c r="O289" s="293"/>
    </row>
    <row r="290" spans="1:15">
      <c r="A290" s="292"/>
      <c r="B290" s="278">
        <v>43205</v>
      </c>
      <c r="C290" s="283">
        <f t="shared" si="3"/>
        <v>10479573748</v>
      </c>
      <c r="D290" s="57"/>
      <c r="E290" s="57"/>
      <c r="F290" s="285">
        <v>940883636</v>
      </c>
      <c r="G290" s="286">
        <v>122816655</v>
      </c>
      <c r="H290" s="278">
        <v>44641</v>
      </c>
      <c r="I290" s="278"/>
      <c r="K290" s="287"/>
      <c r="L290" s="287"/>
      <c r="M290" s="289"/>
      <c r="N290" s="289"/>
      <c r="O290" s="292"/>
    </row>
    <row r="291" spans="1:15">
      <c r="A291" s="292"/>
      <c r="B291" s="278">
        <v>43206</v>
      </c>
      <c r="C291" s="283">
        <f t="shared" si="3"/>
        <v>10024295194</v>
      </c>
      <c r="D291" s="57"/>
      <c r="E291" s="57"/>
      <c r="F291" s="285">
        <v>485605082</v>
      </c>
      <c r="G291" s="286">
        <v>122847077</v>
      </c>
      <c r="H291" s="278">
        <v>43763</v>
      </c>
      <c r="I291" s="278"/>
      <c r="K291" s="287"/>
      <c r="L291" s="287"/>
      <c r="M291" s="289"/>
      <c r="N291" s="289"/>
      <c r="O291" s="292"/>
    </row>
    <row r="292" spans="1:15">
      <c r="A292" s="292"/>
      <c r="B292" s="278">
        <v>43207</v>
      </c>
      <c r="C292" s="283">
        <f t="shared" si="3"/>
        <v>10538375104</v>
      </c>
      <c r="D292" s="57"/>
      <c r="E292" s="57"/>
      <c r="F292" s="285">
        <v>999684992</v>
      </c>
      <c r="G292" s="286">
        <v>123256808</v>
      </c>
      <c r="H292" s="278">
        <v>48505</v>
      </c>
      <c r="I292" s="278"/>
      <c r="K292" s="287"/>
      <c r="L292" s="287"/>
      <c r="M292" s="289"/>
      <c r="N292" s="289"/>
      <c r="O292" s="292"/>
    </row>
    <row r="293" spans="1:15">
      <c r="A293" s="292"/>
      <c r="B293" s="278">
        <v>43208</v>
      </c>
      <c r="C293" s="283">
        <f t="shared" si="3"/>
        <v>10046087550</v>
      </c>
      <c r="D293" s="57"/>
      <c r="E293" s="57"/>
      <c r="F293" s="286">
        <v>507397438</v>
      </c>
      <c r="G293" s="286">
        <v>123297210</v>
      </c>
      <c r="H293" s="278">
        <v>48233</v>
      </c>
      <c r="I293" s="278"/>
      <c r="K293" s="287"/>
      <c r="L293" s="287"/>
      <c r="M293" s="289"/>
      <c r="N293" s="289"/>
      <c r="O293" s="292"/>
    </row>
    <row r="294" spans="1:15">
      <c r="A294" s="292"/>
      <c r="B294" s="278">
        <v>43209</v>
      </c>
      <c r="C294" s="283">
        <f t="shared" si="3"/>
        <v>9693041663</v>
      </c>
      <c r="D294" s="57"/>
      <c r="E294" s="57"/>
      <c r="F294" s="285">
        <v>154351551</v>
      </c>
      <c r="G294" s="286">
        <v>123372478</v>
      </c>
      <c r="H294" s="278">
        <v>48501</v>
      </c>
      <c r="I294" s="278"/>
      <c r="K294" s="287"/>
      <c r="L294" s="287"/>
      <c r="M294" s="289"/>
      <c r="N294" s="289"/>
      <c r="O294" s="292"/>
    </row>
    <row r="295" spans="1:15">
      <c r="A295" s="292"/>
      <c r="B295" s="278">
        <v>43210</v>
      </c>
      <c r="C295" s="283">
        <f t="shared" si="3"/>
        <v>9736130181</v>
      </c>
      <c r="D295" s="57"/>
      <c r="E295" s="57"/>
      <c r="F295" s="285">
        <v>197440069</v>
      </c>
      <c r="G295" s="286">
        <v>123439353</v>
      </c>
      <c r="H295" s="278">
        <v>46435</v>
      </c>
      <c r="I295" s="278"/>
      <c r="K295" s="287"/>
      <c r="L295" s="287"/>
      <c r="M295" s="289"/>
      <c r="N295" s="289"/>
      <c r="O295" s="292"/>
    </row>
    <row r="296" spans="1:15">
      <c r="A296" s="292"/>
      <c r="B296" s="278">
        <v>43211</v>
      </c>
      <c r="C296" s="283">
        <f t="shared" si="3"/>
        <v>10075861805</v>
      </c>
      <c r="D296" s="57"/>
      <c r="E296" s="57"/>
      <c r="F296" s="285">
        <v>537171693</v>
      </c>
      <c r="G296" s="286">
        <v>123576344</v>
      </c>
      <c r="H296" s="278">
        <v>46869</v>
      </c>
      <c r="I296" s="278"/>
      <c r="K296" s="287"/>
      <c r="L296" s="287"/>
      <c r="M296" s="289"/>
      <c r="N296" s="289"/>
      <c r="O296" s="292"/>
    </row>
    <row r="297" spans="1:15">
      <c r="A297" s="292"/>
      <c r="B297" s="278">
        <v>43212</v>
      </c>
      <c r="C297" s="283">
        <f t="shared" si="3"/>
        <v>9751666522</v>
      </c>
      <c r="D297" s="57"/>
      <c r="E297" s="57"/>
      <c r="F297" s="285">
        <v>212976410</v>
      </c>
      <c r="G297" s="286">
        <v>123651299</v>
      </c>
      <c r="H297" s="278">
        <v>47837</v>
      </c>
      <c r="I297" s="278"/>
      <c r="K297" s="287"/>
      <c r="L297" s="287"/>
      <c r="M297" s="289"/>
      <c r="N297" s="289"/>
      <c r="O297" s="292"/>
    </row>
    <row r="298" spans="1:15">
      <c r="A298" s="292"/>
      <c r="B298" s="278">
        <v>43213</v>
      </c>
      <c r="C298" s="283">
        <f t="shared" si="3"/>
        <v>10250915527</v>
      </c>
      <c r="D298" s="57"/>
      <c r="E298" s="57"/>
      <c r="F298" s="285">
        <v>712225415</v>
      </c>
      <c r="G298" s="286">
        <v>123712462</v>
      </c>
      <c r="H298" s="278">
        <v>48416</v>
      </c>
      <c r="I298" s="278"/>
      <c r="K298" s="287"/>
      <c r="L298" s="287"/>
      <c r="M298" s="289"/>
      <c r="N298" s="289"/>
      <c r="O298" s="292"/>
    </row>
    <row r="299" spans="1:15">
      <c r="A299" s="292"/>
      <c r="B299" s="278">
        <v>43214</v>
      </c>
      <c r="C299" s="283">
        <f t="shared" si="3"/>
        <v>10330572077</v>
      </c>
      <c r="D299" s="57"/>
      <c r="E299" s="57"/>
      <c r="F299" s="285">
        <v>791881965</v>
      </c>
      <c r="G299" s="286">
        <v>123798244</v>
      </c>
      <c r="H299" s="278">
        <v>48174</v>
      </c>
      <c r="I299" s="278"/>
      <c r="K299" s="287"/>
      <c r="L299" s="287"/>
      <c r="M299" s="289"/>
      <c r="N299" s="289"/>
      <c r="O299" s="292"/>
    </row>
    <row r="300" spans="1:15">
      <c r="A300" s="292"/>
      <c r="B300" s="278">
        <v>43215</v>
      </c>
      <c r="C300" s="283">
        <f t="shared" si="3"/>
        <v>10416095201</v>
      </c>
      <c r="D300" s="57"/>
      <c r="E300" s="57"/>
      <c r="F300" s="285">
        <v>877405089</v>
      </c>
      <c r="G300" s="286">
        <v>123876459</v>
      </c>
      <c r="H300" s="278">
        <v>46169</v>
      </c>
      <c r="I300" s="278"/>
      <c r="K300" s="287"/>
      <c r="L300" s="287"/>
      <c r="M300" s="289"/>
      <c r="N300" s="289"/>
      <c r="O300" s="292"/>
    </row>
    <row r="301" spans="1:15">
      <c r="A301" s="292"/>
      <c r="B301" s="278">
        <v>43216</v>
      </c>
      <c r="C301" s="283">
        <f t="shared" si="3"/>
        <v>9870180853</v>
      </c>
      <c r="D301" s="57"/>
      <c r="E301" s="57"/>
      <c r="F301" s="285">
        <v>331490741</v>
      </c>
      <c r="G301" s="286">
        <v>124346989</v>
      </c>
      <c r="H301" s="278">
        <v>48944</v>
      </c>
      <c r="I301" s="278"/>
      <c r="K301" s="287"/>
      <c r="L301" s="287"/>
      <c r="M301" s="289"/>
      <c r="N301" s="289"/>
      <c r="O301" s="292"/>
    </row>
    <row r="302" spans="1:15">
      <c r="A302" s="292"/>
      <c r="B302" s="278">
        <v>43217</v>
      </c>
      <c r="C302" s="283">
        <f t="shared" si="3"/>
        <v>10511900462</v>
      </c>
      <c r="D302" s="57"/>
      <c r="E302" s="57"/>
      <c r="F302" s="285">
        <v>973210350</v>
      </c>
      <c r="G302" s="286">
        <v>124580480</v>
      </c>
      <c r="H302" s="278">
        <v>43953</v>
      </c>
      <c r="I302" s="278"/>
      <c r="K302" s="287"/>
      <c r="L302" s="287"/>
      <c r="M302" s="289"/>
      <c r="N302" s="289"/>
      <c r="O302" s="292"/>
    </row>
    <row r="303" spans="1:15">
      <c r="A303" s="292"/>
      <c r="B303" s="278">
        <v>43218</v>
      </c>
      <c r="C303" s="283">
        <f t="shared" si="3"/>
        <v>10068663605</v>
      </c>
      <c r="D303" s="57"/>
      <c r="E303" s="57"/>
      <c r="F303" s="285">
        <v>529973493</v>
      </c>
      <c r="G303" s="286">
        <v>124677711</v>
      </c>
      <c r="H303" s="278">
        <v>47590</v>
      </c>
      <c r="I303" s="278"/>
      <c r="K303" s="287"/>
      <c r="L303" s="287"/>
      <c r="M303" s="289"/>
      <c r="N303" s="289"/>
      <c r="O303" s="292"/>
    </row>
    <row r="304" spans="1:15">
      <c r="A304" s="292"/>
      <c r="B304" s="278">
        <v>43219</v>
      </c>
      <c r="C304" s="283">
        <f t="shared" si="3"/>
        <v>9749678573</v>
      </c>
      <c r="D304" s="57"/>
      <c r="E304" s="57"/>
      <c r="F304" s="285">
        <v>210988461</v>
      </c>
      <c r="G304" s="286">
        <v>124713418</v>
      </c>
      <c r="H304" s="278">
        <v>43359</v>
      </c>
      <c r="I304" s="278"/>
      <c r="K304" s="287"/>
      <c r="L304" s="287"/>
      <c r="M304" s="289"/>
      <c r="N304" s="289"/>
      <c r="O304" s="292"/>
    </row>
    <row r="305" spans="1:15">
      <c r="A305" s="292"/>
      <c r="B305" s="278">
        <v>43220</v>
      </c>
      <c r="C305" s="283">
        <f t="shared" si="3"/>
        <v>10052468105</v>
      </c>
      <c r="D305" s="57"/>
      <c r="E305" s="57"/>
      <c r="F305" s="285">
        <v>513777993</v>
      </c>
      <c r="G305" s="286">
        <v>124804521</v>
      </c>
      <c r="H305" s="278">
        <v>48221</v>
      </c>
      <c r="I305" s="278"/>
      <c r="K305" s="287"/>
      <c r="L305" s="287"/>
      <c r="M305" s="289"/>
      <c r="N305" s="289"/>
      <c r="O305" s="292"/>
    </row>
    <row r="306" spans="1:15">
      <c r="A306" s="292"/>
      <c r="B306" s="278">
        <v>43221</v>
      </c>
      <c r="C306" s="283">
        <f t="shared" si="3"/>
        <v>10195038605</v>
      </c>
      <c r="D306" s="57"/>
      <c r="E306" s="57"/>
      <c r="F306" s="285">
        <v>656348493</v>
      </c>
      <c r="G306" s="286">
        <v>124874414</v>
      </c>
      <c r="H306" s="278">
        <v>44434</v>
      </c>
      <c r="I306" s="278"/>
      <c r="K306" s="287"/>
      <c r="L306" s="287"/>
      <c r="M306" s="289"/>
      <c r="N306" s="289"/>
      <c r="O306" s="292"/>
    </row>
    <row r="307" spans="1:15">
      <c r="A307" s="292"/>
      <c r="B307" s="278">
        <v>43222</v>
      </c>
      <c r="C307" s="283">
        <f t="shared" si="3"/>
        <v>10266176407</v>
      </c>
      <c r="D307" s="57"/>
      <c r="E307" s="57"/>
      <c r="F307" s="285">
        <v>727486295</v>
      </c>
      <c r="G307" s="286">
        <v>124885603</v>
      </c>
      <c r="H307" s="278">
        <v>48181</v>
      </c>
      <c r="I307" s="278"/>
      <c r="K307" s="287"/>
      <c r="L307" s="287"/>
      <c r="M307" s="289"/>
      <c r="N307" s="289"/>
      <c r="O307" s="292"/>
    </row>
    <row r="308" spans="1:15">
      <c r="A308" s="293"/>
      <c r="B308" s="278">
        <v>43223</v>
      </c>
      <c r="C308" s="283">
        <f t="shared" si="3"/>
        <v>10204443330</v>
      </c>
      <c r="D308" s="57"/>
      <c r="E308" s="57"/>
      <c r="F308" s="285">
        <v>665753218</v>
      </c>
      <c r="G308" s="286">
        <v>124920475</v>
      </c>
      <c r="H308" s="278">
        <v>47177</v>
      </c>
      <c r="I308" s="278"/>
      <c r="K308" s="287"/>
      <c r="L308" s="287"/>
      <c r="M308" s="291"/>
      <c r="N308" s="291"/>
      <c r="O308" s="293"/>
    </row>
    <row r="309" spans="1:15">
      <c r="A309" s="293"/>
      <c r="B309" s="278">
        <v>43224</v>
      </c>
      <c r="C309" s="283">
        <f t="shared" si="3"/>
        <v>10297726004</v>
      </c>
      <c r="D309" s="57"/>
      <c r="E309" s="57"/>
      <c r="F309" s="285">
        <v>759035892</v>
      </c>
      <c r="G309" s="286">
        <v>125210587</v>
      </c>
      <c r="H309" s="278">
        <v>46794</v>
      </c>
      <c r="I309" s="278"/>
      <c r="K309" s="287"/>
      <c r="L309" s="287"/>
      <c r="M309" s="291"/>
      <c r="N309" s="291"/>
      <c r="O309" s="293"/>
    </row>
    <row r="310" spans="1:15">
      <c r="A310" s="292"/>
      <c r="B310" s="278">
        <v>43225</v>
      </c>
      <c r="C310" s="283">
        <f t="shared" si="3"/>
        <v>9671199211</v>
      </c>
      <c r="D310" s="57"/>
      <c r="E310" s="57"/>
      <c r="F310" s="286">
        <v>132509099</v>
      </c>
      <c r="G310" s="286">
        <v>125305791</v>
      </c>
      <c r="H310" s="278">
        <v>44224</v>
      </c>
      <c r="I310" s="278"/>
      <c r="K310" s="287"/>
      <c r="L310" s="287"/>
      <c r="M310" s="289"/>
      <c r="N310" s="289"/>
      <c r="O310" s="292"/>
    </row>
    <row r="311" spans="1:15">
      <c r="A311" s="292"/>
      <c r="B311" s="278">
        <v>43226</v>
      </c>
      <c r="C311" s="283">
        <f t="shared" si="3"/>
        <v>9771954869</v>
      </c>
      <c r="D311" s="57"/>
      <c r="E311" s="57"/>
      <c r="F311" s="285">
        <v>233264757</v>
      </c>
      <c r="G311" s="286">
        <v>125456249</v>
      </c>
      <c r="H311" s="278">
        <v>43866</v>
      </c>
      <c r="I311" s="278"/>
      <c r="K311" s="287"/>
      <c r="L311" s="287"/>
      <c r="M311" s="289"/>
      <c r="N311" s="289"/>
      <c r="O311" s="292"/>
    </row>
    <row r="312" spans="1:15">
      <c r="A312" s="292"/>
      <c r="B312" s="278">
        <v>43227</v>
      </c>
      <c r="C312" s="283">
        <f t="shared" si="3"/>
        <v>9919828568</v>
      </c>
      <c r="D312" s="57"/>
      <c r="E312" s="57"/>
      <c r="F312" s="285">
        <v>381138456</v>
      </c>
      <c r="G312" s="286">
        <v>125486699</v>
      </c>
      <c r="H312" s="278">
        <v>48124</v>
      </c>
      <c r="I312" s="278"/>
      <c r="K312" s="287"/>
      <c r="L312" s="287"/>
      <c r="M312" s="289"/>
      <c r="N312" s="289"/>
      <c r="O312" s="292"/>
    </row>
    <row r="313" spans="1:15">
      <c r="A313" s="292"/>
      <c r="B313" s="278">
        <v>43228</v>
      </c>
      <c r="C313" s="283">
        <f t="shared" si="3"/>
        <v>10460588773</v>
      </c>
      <c r="D313" s="57"/>
      <c r="E313" s="57"/>
      <c r="F313" s="279">
        <v>921898661</v>
      </c>
      <c r="G313" s="286">
        <v>125844875</v>
      </c>
      <c r="H313" s="278">
        <v>43660</v>
      </c>
      <c r="I313" s="278"/>
      <c r="K313" s="287"/>
      <c r="L313" s="287"/>
      <c r="M313" s="289"/>
      <c r="N313" s="289"/>
      <c r="O313" s="292"/>
    </row>
    <row r="314" spans="1:15">
      <c r="A314" s="292"/>
      <c r="B314" s="278">
        <v>43229</v>
      </c>
      <c r="C314" s="283">
        <f t="shared" si="3"/>
        <v>9881952771</v>
      </c>
      <c r="D314" s="57"/>
      <c r="E314" s="57"/>
      <c r="F314" s="285">
        <v>343262659</v>
      </c>
      <c r="G314" s="286">
        <v>125947758</v>
      </c>
      <c r="H314" s="278">
        <v>47233</v>
      </c>
      <c r="I314" s="278"/>
      <c r="K314" s="287"/>
      <c r="L314" s="287"/>
      <c r="M314" s="289"/>
      <c r="N314" s="289"/>
      <c r="O314" s="292"/>
    </row>
    <row r="315" spans="1:15">
      <c r="A315" s="292"/>
      <c r="B315" s="278">
        <v>43230</v>
      </c>
      <c r="C315" s="283">
        <f t="shared" si="3"/>
        <v>10130754618</v>
      </c>
      <c r="D315" s="57"/>
      <c r="E315" s="57"/>
      <c r="F315" s="285">
        <v>592064506</v>
      </c>
      <c r="G315" s="286">
        <v>126225658</v>
      </c>
      <c r="H315" s="278">
        <v>47956</v>
      </c>
      <c r="I315" s="278"/>
      <c r="K315" s="287"/>
      <c r="L315" s="287"/>
      <c r="M315" s="289"/>
      <c r="N315" s="289"/>
      <c r="O315" s="292"/>
    </row>
    <row r="316" spans="1:15">
      <c r="A316" s="292"/>
      <c r="B316" s="278">
        <v>43231</v>
      </c>
      <c r="C316" s="283">
        <f t="shared" si="3"/>
        <v>10347225294</v>
      </c>
      <c r="D316" s="57"/>
      <c r="E316" s="57"/>
      <c r="F316" s="285">
        <v>808535182</v>
      </c>
      <c r="G316" s="286">
        <v>126348274</v>
      </c>
      <c r="H316" s="278">
        <v>47528</v>
      </c>
      <c r="I316" s="278"/>
      <c r="K316" s="287"/>
      <c r="L316" s="287"/>
      <c r="M316" s="289"/>
      <c r="N316" s="289"/>
      <c r="O316" s="292"/>
    </row>
    <row r="317" spans="1:15">
      <c r="A317" s="292"/>
      <c r="B317" s="278">
        <v>43232</v>
      </c>
      <c r="C317" s="283">
        <f t="shared" si="3"/>
        <v>9791242625</v>
      </c>
      <c r="D317" s="57"/>
      <c r="E317" s="57"/>
      <c r="F317" s="279">
        <v>252552513</v>
      </c>
      <c r="G317" s="286">
        <v>126380961</v>
      </c>
      <c r="H317" s="278">
        <v>47071</v>
      </c>
      <c r="I317" s="278"/>
      <c r="K317" s="287"/>
      <c r="L317" s="287"/>
      <c r="M317" s="289"/>
      <c r="N317" s="289"/>
      <c r="O317" s="292"/>
    </row>
    <row r="318" spans="1:15">
      <c r="A318" s="281"/>
      <c r="B318" s="278">
        <v>43233</v>
      </c>
      <c r="C318" s="283">
        <f t="shared" si="3"/>
        <v>9752022454</v>
      </c>
      <c r="D318" s="57"/>
      <c r="E318" s="57"/>
      <c r="F318" s="285">
        <v>213332342</v>
      </c>
      <c r="G318" s="286">
        <v>126486453</v>
      </c>
      <c r="H318" s="278">
        <v>43201</v>
      </c>
      <c r="I318" s="278"/>
      <c r="K318" s="287"/>
      <c r="L318" s="287"/>
      <c r="M318" s="291"/>
      <c r="N318" s="291"/>
      <c r="O318" s="281"/>
    </row>
    <row r="319" spans="1:15">
      <c r="A319" s="293"/>
      <c r="B319" s="278">
        <v>43234</v>
      </c>
      <c r="C319" s="283">
        <f t="shared" si="3"/>
        <v>10449655096</v>
      </c>
      <c r="D319" s="57"/>
      <c r="E319" s="57"/>
      <c r="F319" s="285">
        <v>910964984</v>
      </c>
      <c r="G319" s="286">
        <v>126537869</v>
      </c>
      <c r="H319" s="278">
        <v>49216</v>
      </c>
      <c r="I319" s="278"/>
      <c r="K319" s="287"/>
      <c r="L319" s="287"/>
      <c r="M319" s="291"/>
      <c r="N319" s="291"/>
      <c r="O319" s="293"/>
    </row>
    <row r="320" spans="1:15">
      <c r="A320" s="292"/>
      <c r="B320" s="278">
        <v>43235</v>
      </c>
      <c r="C320" s="283">
        <f t="shared" si="3"/>
        <v>9687681473</v>
      </c>
      <c r="D320" s="57"/>
      <c r="E320" s="57"/>
      <c r="F320" s="286">
        <v>148991361</v>
      </c>
      <c r="G320" s="286">
        <v>126950460</v>
      </c>
      <c r="H320" s="278">
        <v>43120</v>
      </c>
      <c r="I320" s="278"/>
      <c r="K320" s="287"/>
      <c r="L320" s="287"/>
      <c r="M320" s="289"/>
      <c r="N320" s="289"/>
      <c r="O320" s="292"/>
    </row>
    <row r="321" spans="1:15">
      <c r="A321" s="292"/>
      <c r="B321" s="278">
        <v>43236</v>
      </c>
      <c r="C321" s="283">
        <f t="shared" si="3"/>
        <v>10435760800</v>
      </c>
      <c r="D321" s="57"/>
      <c r="E321" s="57"/>
      <c r="F321" s="285">
        <v>897070688</v>
      </c>
      <c r="G321" s="286">
        <v>127037171</v>
      </c>
      <c r="H321" s="278">
        <v>47108</v>
      </c>
      <c r="I321" s="278"/>
      <c r="K321" s="287"/>
      <c r="L321" s="287"/>
      <c r="M321" s="289"/>
      <c r="N321" s="289"/>
      <c r="O321" s="292"/>
    </row>
    <row r="322" spans="1:15">
      <c r="A322" s="292"/>
      <c r="B322" s="278">
        <v>43237</v>
      </c>
      <c r="C322" s="283">
        <f t="shared" si="3"/>
        <v>10432452490</v>
      </c>
      <c r="D322" s="57"/>
      <c r="E322" s="57"/>
      <c r="F322" s="285">
        <v>893762378</v>
      </c>
      <c r="G322" s="286">
        <v>127138762</v>
      </c>
      <c r="H322" s="278">
        <v>43428</v>
      </c>
      <c r="I322" s="278"/>
      <c r="K322" s="287"/>
      <c r="L322" s="287"/>
      <c r="M322" s="289"/>
      <c r="N322" s="289"/>
      <c r="O322" s="292"/>
    </row>
    <row r="323" spans="1:15">
      <c r="A323" s="292"/>
      <c r="B323" s="278">
        <v>43238</v>
      </c>
      <c r="C323" s="283">
        <f t="shared" si="3"/>
        <v>9802581483</v>
      </c>
      <c r="D323" s="57"/>
      <c r="E323" s="57"/>
      <c r="F323" s="285">
        <v>263891371</v>
      </c>
      <c r="G323" s="286">
        <v>127403101</v>
      </c>
      <c r="H323" s="278">
        <v>46332</v>
      </c>
      <c r="I323" s="278"/>
      <c r="K323" s="287"/>
      <c r="L323" s="287"/>
      <c r="M323" s="289"/>
      <c r="N323" s="289"/>
      <c r="O323" s="292"/>
    </row>
    <row r="324" spans="1:15">
      <c r="A324" s="57"/>
      <c r="B324" s="278">
        <v>43239</v>
      </c>
      <c r="C324" s="283">
        <f t="shared" si="3"/>
        <v>10055794326</v>
      </c>
      <c r="D324" s="57"/>
      <c r="E324" s="57"/>
      <c r="F324" s="286">
        <v>517104214</v>
      </c>
      <c r="G324" s="286">
        <v>127480583</v>
      </c>
      <c r="H324" s="278">
        <v>50136</v>
      </c>
      <c r="I324" s="278"/>
      <c r="K324" s="287"/>
      <c r="L324" s="287"/>
      <c r="M324" s="274"/>
      <c r="N324" s="274"/>
      <c r="O324" s="57"/>
    </row>
    <row r="325" spans="1:15">
      <c r="A325" s="57"/>
      <c r="B325" s="278">
        <v>43240</v>
      </c>
      <c r="C325" s="283">
        <f t="shared" si="3"/>
        <v>9802659956</v>
      </c>
      <c r="D325" s="57"/>
      <c r="E325" s="57"/>
      <c r="F325" s="285">
        <v>263969844</v>
      </c>
      <c r="G325" s="286">
        <v>127525135</v>
      </c>
      <c r="H325" s="278">
        <v>45349</v>
      </c>
      <c r="I325" s="278"/>
      <c r="K325" s="287"/>
      <c r="L325" s="287"/>
      <c r="M325" s="274"/>
      <c r="N325" s="274"/>
      <c r="O325" s="57"/>
    </row>
    <row r="326" spans="1:15">
      <c r="A326" s="57"/>
      <c r="B326" s="278">
        <v>43241</v>
      </c>
      <c r="C326" s="283">
        <f t="shared" si="3"/>
        <v>10243860712</v>
      </c>
      <c r="D326" s="57"/>
      <c r="E326" s="57"/>
      <c r="F326" s="279">
        <v>705170600</v>
      </c>
      <c r="G326" s="286">
        <v>127608309</v>
      </c>
      <c r="H326" s="278">
        <v>49963</v>
      </c>
      <c r="I326" s="278"/>
      <c r="K326" s="287"/>
      <c r="L326" s="287"/>
      <c r="M326" s="274"/>
      <c r="N326" s="274"/>
      <c r="O326" s="57"/>
    </row>
    <row r="327" spans="1:15">
      <c r="A327" s="57"/>
      <c r="B327" s="278">
        <v>43242</v>
      </c>
      <c r="C327" s="283">
        <f t="shared" si="3"/>
        <v>10507260812</v>
      </c>
      <c r="D327" s="57"/>
      <c r="E327" s="57"/>
      <c r="F327" s="285">
        <v>968570700</v>
      </c>
      <c r="G327" s="286">
        <v>127721224</v>
      </c>
      <c r="H327" s="278">
        <v>43058</v>
      </c>
      <c r="I327" s="278"/>
      <c r="K327" s="287"/>
      <c r="L327" s="287"/>
      <c r="M327" s="274"/>
      <c r="N327" s="274"/>
      <c r="O327" s="57"/>
    </row>
    <row r="328" spans="1:15">
      <c r="A328" s="57"/>
      <c r="B328" s="278">
        <v>43243</v>
      </c>
      <c r="C328" s="283">
        <f t="shared" si="3"/>
        <v>9648128875</v>
      </c>
      <c r="D328" s="57"/>
      <c r="E328" s="57"/>
      <c r="F328" s="285">
        <v>109438763</v>
      </c>
      <c r="G328" s="286">
        <v>127887764</v>
      </c>
      <c r="H328" s="278">
        <v>48707</v>
      </c>
      <c r="I328" s="278"/>
      <c r="K328" s="287"/>
      <c r="L328" s="287"/>
      <c r="M328" s="274"/>
      <c r="N328" s="274"/>
      <c r="O328" s="57"/>
    </row>
    <row r="329" spans="1:15">
      <c r="A329" s="57"/>
      <c r="B329" s="278">
        <v>43244</v>
      </c>
      <c r="C329" s="283">
        <f t="shared" si="3"/>
        <v>10537871264</v>
      </c>
      <c r="D329" s="57"/>
      <c r="E329" s="57"/>
      <c r="F329" s="285">
        <v>999181152</v>
      </c>
      <c r="G329" s="286">
        <v>127995177</v>
      </c>
      <c r="H329" s="278">
        <v>45139</v>
      </c>
      <c r="I329" s="278"/>
      <c r="K329" s="287"/>
      <c r="L329" s="287"/>
      <c r="M329" s="274"/>
      <c r="N329" s="274"/>
      <c r="O329" s="57"/>
    </row>
    <row r="330" spans="1:15">
      <c r="A330" s="57"/>
      <c r="B330" s="278">
        <v>43245</v>
      </c>
      <c r="C330" s="283">
        <f t="shared" si="3"/>
        <v>9667782056</v>
      </c>
      <c r="D330" s="57"/>
      <c r="E330" s="57"/>
      <c r="F330" s="286">
        <v>129091944</v>
      </c>
      <c r="G330" s="286">
        <v>128182047</v>
      </c>
      <c r="H330" s="278">
        <v>46689</v>
      </c>
      <c r="I330" s="278"/>
      <c r="K330" s="287"/>
      <c r="L330" s="287"/>
      <c r="M330" s="274"/>
      <c r="N330" s="274"/>
      <c r="O330" s="57"/>
    </row>
    <row r="331" spans="1:15">
      <c r="A331" s="57"/>
      <c r="B331" s="278">
        <v>43246</v>
      </c>
      <c r="C331" s="283">
        <f t="shared" si="3"/>
        <v>9639768370</v>
      </c>
      <c r="D331" s="57"/>
      <c r="E331" s="57"/>
      <c r="F331" s="285">
        <v>101078258</v>
      </c>
      <c r="G331" s="286">
        <v>128216814</v>
      </c>
      <c r="H331" s="278">
        <v>47541</v>
      </c>
      <c r="I331" s="278"/>
      <c r="K331" s="287"/>
      <c r="L331" s="287"/>
      <c r="M331" s="274"/>
      <c r="N331" s="274"/>
      <c r="O331" s="57"/>
    </row>
    <row r="332" spans="1:15">
      <c r="A332" s="57"/>
      <c r="B332" s="278">
        <v>43247</v>
      </c>
      <c r="C332" s="283">
        <f t="shared" si="3"/>
        <v>10122695025</v>
      </c>
      <c r="D332" s="57"/>
      <c r="E332" s="57"/>
      <c r="F332" s="285">
        <v>584004913</v>
      </c>
      <c r="G332" s="286">
        <v>128262591</v>
      </c>
      <c r="H332" s="278">
        <v>47651</v>
      </c>
      <c r="I332" s="278"/>
      <c r="K332" s="287"/>
      <c r="L332" s="287"/>
      <c r="M332" s="274"/>
      <c r="N332" s="274"/>
      <c r="O332" s="57"/>
    </row>
    <row r="333" spans="1:15">
      <c r="A333" s="57"/>
      <c r="B333" s="278">
        <v>43248</v>
      </c>
      <c r="C333" s="283">
        <f t="shared" si="3"/>
        <v>10215078379</v>
      </c>
      <c r="D333" s="57"/>
      <c r="E333" s="57"/>
      <c r="F333" s="285">
        <v>676388267</v>
      </c>
      <c r="G333" s="286">
        <v>128451497</v>
      </c>
      <c r="H333" s="278">
        <v>47429</v>
      </c>
      <c r="I333" s="278"/>
      <c r="K333" s="287"/>
      <c r="L333" s="287"/>
      <c r="M333" s="274"/>
      <c r="N333" s="274"/>
      <c r="O333" s="57"/>
    </row>
    <row r="334" spans="1:15">
      <c r="A334" s="57"/>
      <c r="B334" s="278">
        <v>43249</v>
      </c>
      <c r="C334" s="283">
        <f t="shared" si="3"/>
        <v>9736977179</v>
      </c>
      <c r="D334" s="57"/>
      <c r="E334" s="57"/>
      <c r="F334" s="285">
        <v>198287067</v>
      </c>
      <c r="G334" s="286">
        <v>128497612</v>
      </c>
      <c r="H334" s="278">
        <v>47633</v>
      </c>
      <c r="I334" s="278"/>
      <c r="K334" s="287"/>
      <c r="L334" s="287"/>
      <c r="M334" s="274"/>
      <c r="N334" s="274"/>
      <c r="O334" s="57"/>
    </row>
    <row r="335" spans="1:15">
      <c r="A335" s="57"/>
      <c r="B335" s="278">
        <v>43250</v>
      </c>
      <c r="C335" s="283">
        <f t="shared" si="3"/>
        <v>9978912572</v>
      </c>
      <c r="D335" s="57"/>
      <c r="E335" s="57"/>
      <c r="F335" s="285">
        <v>440222460</v>
      </c>
      <c r="G335" s="286">
        <v>128917474</v>
      </c>
      <c r="H335" s="278">
        <v>43800</v>
      </c>
      <c r="I335" s="278"/>
      <c r="K335" s="287"/>
      <c r="L335" s="287"/>
      <c r="M335" s="274"/>
      <c r="N335" s="274"/>
      <c r="O335" s="57"/>
    </row>
    <row r="336" spans="1:15">
      <c r="A336" s="57"/>
      <c r="B336" s="278">
        <v>43251</v>
      </c>
      <c r="C336" s="283">
        <f t="shared" si="3"/>
        <v>10305259573</v>
      </c>
      <c r="D336" s="57"/>
      <c r="E336" s="57"/>
      <c r="F336" s="285">
        <v>766569461</v>
      </c>
      <c r="G336" s="286">
        <v>128957050</v>
      </c>
      <c r="H336" s="278">
        <v>47947</v>
      </c>
      <c r="I336" s="278"/>
      <c r="K336" s="287"/>
      <c r="L336" s="287"/>
      <c r="M336" s="274"/>
      <c r="N336" s="274"/>
      <c r="O336" s="57"/>
    </row>
    <row r="337" spans="1:15">
      <c r="A337" s="57"/>
      <c r="B337" s="278">
        <v>43252</v>
      </c>
      <c r="C337" s="283">
        <f t="shared" si="3"/>
        <v>10342569927</v>
      </c>
      <c r="D337" s="57"/>
      <c r="E337" s="57"/>
      <c r="F337" s="285">
        <v>803879815</v>
      </c>
      <c r="G337" s="286">
        <v>129091944</v>
      </c>
      <c r="H337" s="278">
        <v>43245</v>
      </c>
      <c r="I337" s="278"/>
      <c r="K337" s="287"/>
      <c r="L337" s="287"/>
      <c r="M337" s="274"/>
      <c r="N337" s="274"/>
      <c r="O337" s="57"/>
    </row>
    <row r="338" spans="1:15">
      <c r="A338" s="57"/>
      <c r="B338" s="278">
        <v>43253</v>
      </c>
      <c r="C338" s="283">
        <f t="shared" si="3"/>
        <v>10063127164</v>
      </c>
      <c r="D338" s="57"/>
      <c r="E338" s="57"/>
      <c r="F338" s="285">
        <v>524437052</v>
      </c>
      <c r="G338" s="286">
        <v>129140824</v>
      </c>
      <c r="H338" s="278">
        <v>45059</v>
      </c>
      <c r="I338" s="278"/>
      <c r="K338" s="287"/>
      <c r="L338" s="287"/>
      <c r="M338" s="274"/>
      <c r="N338" s="274"/>
      <c r="O338" s="57"/>
    </row>
    <row r="339" spans="1:15">
      <c r="A339" s="57"/>
      <c r="B339" s="278">
        <v>43254</v>
      </c>
      <c r="C339" s="283">
        <f t="shared" si="3"/>
        <v>10435810479</v>
      </c>
      <c r="D339" s="57"/>
      <c r="E339" s="57"/>
      <c r="F339" s="279">
        <v>897120367</v>
      </c>
      <c r="G339" s="286">
        <v>129271744</v>
      </c>
      <c r="H339" s="278">
        <v>45069</v>
      </c>
      <c r="I339" s="278"/>
      <c r="K339" s="287"/>
      <c r="L339" s="287"/>
      <c r="M339" s="274"/>
      <c r="N339" s="274"/>
      <c r="O339" s="57"/>
    </row>
    <row r="340" spans="1:15">
      <c r="A340" s="57"/>
      <c r="B340" s="278">
        <v>43255</v>
      </c>
      <c r="C340" s="283">
        <f t="shared" si="3"/>
        <v>9791006595</v>
      </c>
      <c r="D340" s="57"/>
      <c r="E340" s="57"/>
      <c r="F340" s="279">
        <v>252316483</v>
      </c>
      <c r="G340" s="286">
        <v>129277666</v>
      </c>
      <c r="H340" s="278">
        <v>49838</v>
      </c>
      <c r="I340" s="278"/>
      <c r="K340" s="287"/>
      <c r="L340" s="287"/>
      <c r="M340" s="274"/>
      <c r="N340" s="274"/>
      <c r="O340" s="57"/>
    </row>
    <row r="341" spans="1:15">
      <c r="A341" s="57"/>
      <c r="B341" s="278">
        <v>43256</v>
      </c>
      <c r="C341" s="283">
        <f t="shared" si="3"/>
        <v>9681507706</v>
      </c>
      <c r="D341" s="57"/>
      <c r="E341" s="57"/>
      <c r="F341" s="279">
        <v>142817594</v>
      </c>
      <c r="G341" s="286">
        <v>129298682</v>
      </c>
      <c r="H341" s="278">
        <v>43292</v>
      </c>
      <c r="I341" s="278"/>
      <c r="K341" s="287"/>
      <c r="L341" s="287"/>
      <c r="M341" s="274"/>
      <c r="N341" s="274"/>
      <c r="O341" s="57"/>
    </row>
    <row r="342" spans="1:15">
      <c r="A342" s="57"/>
      <c r="B342" s="278">
        <v>43257</v>
      </c>
      <c r="C342" s="283">
        <f t="shared" si="3"/>
        <v>9969609110</v>
      </c>
      <c r="D342" s="57"/>
      <c r="E342" s="57"/>
      <c r="F342" s="279">
        <v>430918998</v>
      </c>
      <c r="G342" s="286">
        <v>129588661</v>
      </c>
      <c r="H342" s="278">
        <v>43594</v>
      </c>
      <c r="I342" s="278"/>
      <c r="K342" s="287"/>
      <c r="L342" s="287"/>
      <c r="M342" s="274"/>
      <c r="N342" s="274"/>
      <c r="O342" s="57"/>
    </row>
    <row r="343" spans="1:15">
      <c r="A343" s="57"/>
      <c r="B343" s="278">
        <v>43258</v>
      </c>
      <c r="C343" s="283">
        <f t="shared" si="3"/>
        <v>9837924924</v>
      </c>
      <c r="D343" s="57"/>
      <c r="E343" s="57"/>
      <c r="F343" s="279">
        <v>299234812</v>
      </c>
      <c r="G343" s="286">
        <v>129637195</v>
      </c>
      <c r="H343" s="278">
        <v>48712</v>
      </c>
      <c r="I343" s="278"/>
      <c r="K343" s="287"/>
      <c r="L343" s="287"/>
      <c r="M343" s="274"/>
      <c r="N343" s="274"/>
      <c r="O343" s="57"/>
    </row>
    <row r="344" spans="1:15">
      <c r="A344" s="57"/>
      <c r="B344" s="278">
        <v>43259</v>
      </c>
      <c r="C344" s="283">
        <f t="shared" si="3"/>
        <v>9927782911</v>
      </c>
      <c r="D344" s="57"/>
      <c r="E344" s="57"/>
      <c r="F344" s="279">
        <v>389092799</v>
      </c>
      <c r="G344" s="286">
        <v>129735859</v>
      </c>
      <c r="H344" s="278">
        <v>49417</v>
      </c>
      <c r="I344" s="278"/>
      <c r="K344" s="287"/>
      <c r="L344" s="287"/>
      <c r="M344" s="274"/>
      <c r="N344" s="274"/>
      <c r="O344" s="57"/>
    </row>
    <row r="345" spans="1:15">
      <c r="A345" s="57"/>
      <c r="B345" s="278">
        <v>43260</v>
      </c>
      <c r="C345" s="283">
        <f t="shared" si="3"/>
        <v>10242036508</v>
      </c>
      <c r="D345" s="57"/>
      <c r="E345" s="57"/>
      <c r="F345" s="279">
        <v>703346396</v>
      </c>
      <c r="G345" s="286">
        <v>129820684</v>
      </c>
      <c r="H345" s="278">
        <v>44044</v>
      </c>
      <c r="I345" s="278"/>
      <c r="K345" s="287"/>
      <c r="L345" s="287"/>
      <c r="M345" s="274"/>
      <c r="N345" s="274"/>
      <c r="O345" s="57"/>
    </row>
    <row r="346" spans="1:15">
      <c r="A346" s="57"/>
      <c r="B346" s="278">
        <v>43261</v>
      </c>
      <c r="C346" s="283">
        <f t="shared" si="3"/>
        <v>10527967727</v>
      </c>
      <c r="D346" s="57"/>
      <c r="E346" s="57"/>
      <c r="F346" s="279">
        <v>989277615</v>
      </c>
      <c r="G346" s="286">
        <v>129823885</v>
      </c>
      <c r="H346" s="278">
        <v>45370</v>
      </c>
      <c r="I346" s="278"/>
      <c r="K346" s="287"/>
      <c r="L346" s="287"/>
      <c r="M346" s="274"/>
      <c r="N346" s="274"/>
      <c r="O346" s="57"/>
    </row>
    <row r="347" spans="1:15">
      <c r="A347" s="57"/>
      <c r="B347" s="278">
        <v>43262</v>
      </c>
      <c r="C347" s="283">
        <f t="shared" si="3"/>
        <v>10099539410</v>
      </c>
      <c r="D347" s="57"/>
      <c r="E347" s="57"/>
      <c r="F347" s="279">
        <v>560849298</v>
      </c>
      <c r="G347" s="286">
        <v>129904247</v>
      </c>
      <c r="H347" s="278">
        <v>43844</v>
      </c>
      <c r="I347" s="278"/>
      <c r="K347" s="287"/>
      <c r="L347" s="287"/>
      <c r="M347" s="274"/>
      <c r="N347" s="274"/>
      <c r="O347" s="57"/>
    </row>
    <row r="348" spans="1:15">
      <c r="A348" s="57"/>
      <c r="B348" s="278">
        <v>43263</v>
      </c>
      <c r="C348" s="283">
        <f t="shared" si="3"/>
        <v>10482667601</v>
      </c>
      <c r="D348" s="57"/>
      <c r="E348" s="57"/>
      <c r="F348" s="279">
        <v>943977489</v>
      </c>
      <c r="G348" s="286">
        <v>130095706</v>
      </c>
      <c r="H348" s="278">
        <v>45763</v>
      </c>
      <c r="I348" s="278"/>
      <c r="K348" s="287"/>
      <c r="L348" s="287"/>
      <c r="M348" s="274"/>
      <c r="N348" s="274"/>
      <c r="O348" s="57"/>
    </row>
    <row r="349" spans="1:15">
      <c r="A349" s="57"/>
      <c r="B349" s="278">
        <v>43264</v>
      </c>
      <c r="C349" s="283">
        <f t="shared" si="3"/>
        <v>10381652034</v>
      </c>
      <c r="D349" s="57"/>
      <c r="E349" s="57"/>
      <c r="F349" s="279">
        <v>842961922</v>
      </c>
      <c r="G349" s="286">
        <v>130295361</v>
      </c>
      <c r="H349" s="278">
        <v>48799</v>
      </c>
      <c r="I349" s="278"/>
      <c r="K349" s="287"/>
      <c r="L349" s="287"/>
      <c r="M349" s="274"/>
      <c r="N349" s="274"/>
      <c r="O349" s="57"/>
    </row>
    <row r="350" spans="1:15">
      <c r="A350" s="57"/>
      <c r="B350" s="278">
        <v>43265</v>
      </c>
      <c r="C350" s="283">
        <f t="shared" si="3"/>
        <v>9858196588</v>
      </c>
      <c r="D350" s="57"/>
      <c r="E350" s="57"/>
      <c r="F350" s="279">
        <v>319506476</v>
      </c>
      <c r="G350" s="286">
        <v>130518740</v>
      </c>
      <c r="H350" s="278">
        <v>44748</v>
      </c>
      <c r="I350" s="278"/>
      <c r="K350" s="287"/>
      <c r="L350" s="287"/>
      <c r="M350" s="274"/>
      <c r="N350" s="274"/>
      <c r="O350" s="57"/>
    </row>
    <row r="351" spans="1:15">
      <c r="A351" s="57"/>
      <c r="B351" s="278">
        <v>43266</v>
      </c>
      <c r="C351" s="283">
        <f t="shared" si="3"/>
        <v>10375165016</v>
      </c>
      <c r="D351" s="57"/>
      <c r="E351" s="57"/>
      <c r="F351" s="279">
        <v>836474904</v>
      </c>
      <c r="G351" s="286">
        <v>130541361</v>
      </c>
      <c r="H351" s="278">
        <v>47145</v>
      </c>
      <c r="I351" s="278"/>
      <c r="K351" s="287"/>
      <c r="L351" s="287"/>
      <c r="M351" s="274"/>
      <c r="N351" s="274"/>
      <c r="O351" s="57"/>
    </row>
    <row r="352" spans="1:15">
      <c r="A352" s="57"/>
      <c r="B352" s="278">
        <v>43267</v>
      </c>
      <c r="C352" s="283">
        <f t="shared" ref="C352:C415" si="4">F352+(F$88*28679+98765)+(G$88*6587+87654)+(E$88*9537+76543)+(J$88*5713+4528)</f>
        <v>10290347797</v>
      </c>
      <c r="D352" s="57"/>
      <c r="E352" s="57"/>
      <c r="F352" s="279">
        <v>751657685</v>
      </c>
      <c r="G352" s="286">
        <v>130628977</v>
      </c>
      <c r="H352" s="278">
        <v>46273</v>
      </c>
      <c r="I352" s="278"/>
      <c r="K352" s="287"/>
      <c r="L352" s="287"/>
      <c r="M352" s="274"/>
      <c r="N352" s="274"/>
      <c r="O352" s="57"/>
    </row>
    <row r="353" spans="1:15">
      <c r="A353" s="57"/>
      <c r="B353" s="278">
        <v>43268</v>
      </c>
      <c r="C353" s="283">
        <f t="shared" si="4"/>
        <v>10008559830</v>
      </c>
      <c r="D353" s="57"/>
      <c r="E353" s="57"/>
      <c r="F353" s="279">
        <v>469869718</v>
      </c>
      <c r="G353" s="286">
        <v>130653216</v>
      </c>
      <c r="H353" s="278">
        <v>45809</v>
      </c>
      <c r="I353" s="278"/>
      <c r="K353" s="287"/>
      <c r="L353" s="287"/>
      <c r="M353" s="274"/>
      <c r="N353" s="274"/>
      <c r="O353" s="57"/>
    </row>
    <row r="354" spans="1:15">
      <c r="A354" s="57"/>
      <c r="B354" s="278">
        <v>43269</v>
      </c>
      <c r="C354" s="283">
        <f t="shared" si="4"/>
        <v>10053120183</v>
      </c>
      <c r="D354" s="57"/>
      <c r="E354" s="57"/>
      <c r="F354" s="279">
        <v>514430071</v>
      </c>
      <c r="G354" s="286">
        <v>130813197</v>
      </c>
      <c r="H354" s="278">
        <v>45220</v>
      </c>
      <c r="I354" s="278"/>
      <c r="K354" s="287"/>
      <c r="L354" s="287"/>
      <c r="M354" s="274"/>
      <c r="N354" s="274"/>
      <c r="O354" s="57"/>
    </row>
    <row r="355" spans="1:15">
      <c r="A355" s="57"/>
      <c r="B355" s="278">
        <v>43270</v>
      </c>
      <c r="C355" s="283">
        <f t="shared" si="4"/>
        <v>10084456911</v>
      </c>
      <c r="D355" s="57"/>
      <c r="E355" s="57"/>
      <c r="F355" s="279">
        <v>545766799</v>
      </c>
      <c r="G355" s="286">
        <v>131102887</v>
      </c>
      <c r="H355" s="278">
        <v>44682</v>
      </c>
      <c r="I355" s="278"/>
      <c r="K355" s="287"/>
      <c r="L355" s="287"/>
      <c r="M355" s="274"/>
      <c r="N355" s="274"/>
      <c r="O355" s="57"/>
    </row>
    <row r="356" spans="1:15">
      <c r="A356" s="57"/>
      <c r="B356" s="278">
        <v>43271</v>
      </c>
      <c r="C356" s="283">
        <f t="shared" si="4"/>
        <v>10071910527</v>
      </c>
      <c r="D356" s="57"/>
      <c r="E356" s="57"/>
      <c r="F356" s="279">
        <v>533220415</v>
      </c>
      <c r="G356" s="286">
        <v>131396422</v>
      </c>
      <c r="H356" s="278">
        <v>48858</v>
      </c>
      <c r="I356" s="278"/>
      <c r="K356" s="287"/>
      <c r="L356" s="287"/>
      <c r="M356" s="274"/>
      <c r="N356" s="274"/>
      <c r="O356" s="57"/>
    </row>
    <row r="357" spans="1:15">
      <c r="A357" s="57"/>
      <c r="B357" s="278">
        <v>43272</v>
      </c>
      <c r="C357" s="283">
        <f t="shared" si="4"/>
        <v>10255960588</v>
      </c>
      <c r="D357" s="57"/>
      <c r="E357" s="57"/>
      <c r="F357" s="279">
        <v>717270476</v>
      </c>
      <c r="G357" s="286">
        <v>131431835</v>
      </c>
      <c r="H357" s="278">
        <v>47811</v>
      </c>
      <c r="I357" s="278"/>
      <c r="K357" s="287"/>
      <c r="L357" s="287"/>
      <c r="M357" s="274"/>
      <c r="N357" s="274"/>
      <c r="O357" s="57"/>
    </row>
    <row r="358" spans="1:15">
      <c r="A358" s="57"/>
      <c r="B358" s="278">
        <v>43273</v>
      </c>
      <c r="C358" s="283">
        <f t="shared" si="4"/>
        <v>9913284888</v>
      </c>
      <c r="D358" s="57"/>
      <c r="E358" s="57"/>
      <c r="F358" s="279">
        <v>374594776</v>
      </c>
      <c r="G358" s="286">
        <v>131464841</v>
      </c>
      <c r="H358" s="278">
        <v>48295</v>
      </c>
      <c r="I358" s="278"/>
      <c r="K358" s="287"/>
      <c r="L358" s="287"/>
      <c r="M358" s="274"/>
      <c r="N358" s="274"/>
      <c r="O358" s="57"/>
    </row>
    <row r="359" spans="1:15">
      <c r="A359" s="57"/>
      <c r="B359" s="278">
        <v>43274</v>
      </c>
      <c r="C359" s="283">
        <f t="shared" si="4"/>
        <v>9960650209</v>
      </c>
      <c r="D359" s="57"/>
      <c r="E359" s="57"/>
      <c r="F359" s="279">
        <v>421960097</v>
      </c>
      <c r="G359" s="286">
        <v>131782469</v>
      </c>
      <c r="H359" s="278">
        <v>47322</v>
      </c>
      <c r="I359" s="278"/>
      <c r="K359" s="287"/>
      <c r="L359" s="287"/>
      <c r="M359" s="274"/>
      <c r="N359" s="274"/>
      <c r="O359" s="57"/>
    </row>
    <row r="360" spans="1:15">
      <c r="A360" s="57"/>
      <c r="B360" s="278">
        <v>43275</v>
      </c>
      <c r="C360" s="283">
        <f t="shared" si="4"/>
        <v>10052358725</v>
      </c>
      <c r="D360" s="57"/>
      <c r="E360" s="57"/>
      <c r="F360" s="279">
        <v>513668613</v>
      </c>
      <c r="G360" s="286">
        <v>132106225</v>
      </c>
      <c r="H360" s="278">
        <v>43883</v>
      </c>
      <c r="I360" s="278"/>
      <c r="K360" s="287"/>
      <c r="L360" s="287"/>
      <c r="M360" s="274"/>
      <c r="N360" s="274"/>
      <c r="O360" s="57"/>
    </row>
    <row r="361" spans="1:15">
      <c r="A361" s="57"/>
      <c r="B361" s="278">
        <v>43276</v>
      </c>
      <c r="C361" s="283">
        <f t="shared" si="4"/>
        <v>10216702083</v>
      </c>
      <c r="D361" s="57"/>
      <c r="E361" s="57"/>
      <c r="F361" s="279">
        <v>678011971</v>
      </c>
      <c r="G361" s="286">
        <v>132337556</v>
      </c>
      <c r="H361" s="278">
        <v>49708</v>
      </c>
      <c r="I361" s="278"/>
      <c r="K361" s="287"/>
      <c r="L361" s="287"/>
      <c r="M361" s="274"/>
      <c r="N361" s="274"/>
      <c r="O361" s="57"/>
    </row>
    <row r="362" spans="1:15">
      <c r="A362" s="57"/>
      <c r="B362" s="278">
        <v>43277</v>
      </c>
      <c r="C362" s="283">
        <f t="shared" si="4"/>
        <v>10182651656</v>
      </c>
      <c r="D362" s="57"/>
      <c r="E362" s="57"/>
      <c r="F362" s="279">
        <v>643961544</v>
      </c>
      <c r="G362" s="286">
        <v>132442745</v>
      </c>
      <c r="H362" s="278">
        <v>48795</v>
      </c>
      <c r="I362" s="278"/>
      <c r="K362" s="287"/>
      <c r="L362" s="287"/>
      <c r="M362" s="274"/>
      <c r="N362" s="274"/>
      <c r="O362" s="57"/>
    </row>
    <row r="363" spans="1:15">
      <c r="A363" s="57"/>
      <c r="B363" s="278">
        <v>43278</v>
      </c>
      <c r="C363" s="283">
        <f t="shared" si="4"/>
        <v>9721633165</v>
      </c>
      <c r="D363" s="57"/>
      <c r="E363" s="57"/>
      <c r="F363" s="279">
        <v>182943053</v>
      </c>
      <c r="G363" s="286">
        <v>132473405</v>
      </c>
      <c r="H363" s="278">
        <v>43683</v>
      </c>
      <c r="I363" s="278"/>
      <c r="K363" s="287"/>
      <c r="L363" s="287"/>
      <c r="M363" s="274"/>
      <c r="N363" s="274"/>
      <c r="O363" s="57"/>
    </row>
    <row r="364" spans="1:15">
      <c r="A364" s="57"/>
      <c r="B364" s="278">
        <v>43279</v>
      </c>
      <c r="C364" s="283">
        <f t="shared" si="4"/>
        <v>10190303327</v>
      </c>
      <c r="D364" s="57"/>
      <c r="E364" s="57"/>
      <c r="F364" s="279">
        <v>651613215</v>
      </c>
      <c r="G364" s="286">
        <v>132509099</v>
      </c>
      <c r="H364" s="278">
        <v>43225</v>
      </c>
      <c r="I364" s="278"/>
      <c r="K364" s="287"/>
      <c r="L364" s="287"/>
      <c r="M364" s="274"/>
      <c r="N364" s="274"/>
      <c r="O364" s="57"/>
    </row>
    <row r="365" spans="1:15">
      <c r="A365" s="57"/>
      <c r="B365" s="278">
        <v>43280</v>
      </c>
      <c r="C365" s="283">
        <f t="shared" si="4"/>
        <v>9716031518</v>
      </c>
      <c r="D365" s="57"/>
      <c r="E365" s="57"/>
      <c r="F365" s="279">
        <v>177341406</v>
      </c>
      <c r="G365" s="286">
        <v>132575410</v>
      </c>
      <c r="H365" s="278">
        <v>46774</v>
      </c>
      <c r="I365" s="278"/>
      <c r="K365" s="287"/>
      <c r="L365" s="287"/>
      <c r="M365" s="274"/>
      <c r="N365" s="274"/>
      <c r="O365" s="57"/>
    </row>
    <row r="366" spans="1:15">
      <c r="A366" s="57"/>
      <c r="B366" s="278">
        <v>43281</v>
      </c>
      <c r="C366" s="283">
        <f t="shared" si="4"/>
        <v>10271913686</v>
      </c>
      <c r="D366" s="57"/>
      <c r="E366" s="57"/>
      <c r="F366" s="279">
        <v>733223574</v>
      </c>
      <c r="G366" s="286">
        <v>132576541</v>
      </c>
      <c r="H366" s="278">
        <v>44801</v>
      </c>
      <c r="I366" s="278"/>
      <c r="K366" s="287"/>
      <c r="L366" s="287"/>
      <c r="M366" s="274"/>
      <c r="N366" s="274"/>
      <c r="O366" s="57"/>
    </row>
    <row r="367" spans="1:15">
      <c r="A367" s="57"/>
      <c r="B367" s="278">
        <v>43282</v>
      </c>
      <c r="C367" s="283">
        <f t="shared" si="4"/>
        <v>9687991300</v>
      </c>
      <c r="D367" s="57"/>
      <c r="E367" s="57"/>
      <c r="F367" s="279">
        <v>149301188</v>
      </c>
      <c r="G367" s="286">
        <v>132744625</v>
      </c>
      <c r="H367" s="278">
        <v>49553</v>
      </c>
      <c r="I367" s="278"/>
      <c r="K367" s="287"/>
      <c r="L367" s="287"/>
      <c r="M367" s="274"/>
      <c r="N367" s="274"/>
      <c r="O367" s="57"/>
    </row>
    <row r="368" spans="1:15">
      <c r="A368" s="57"/>
      <c r="B368" s="278">
        <v>43283</v>
      </c>
      <c r="C368" s="283">
        <f t="shared" si="4"/>
        <v>9911405558</v>
      </c>
      <c r="D368" s="57"/>
      <c r="E368" s="57"/>
      <c r="F368" s="279">
        <v>372715446</v>
      </c>
      <c r="G368" s="286">
        <v>132748343</v>
      </c>
      <c r="H368" s="278">
        <v>48430</v>
      </c>
      <c r="I368" s="278"/>
      <c r="K368" s="287"/>
      <c r="L368" s="287"/>
      <c r="M368" s="274"/>
      <c r="N368" s="274"/>
      <c r="O368" s="57"/>
    </row>
    <row r="369" spans="1:15">
      <c r="A369" s="57"/>
      <c r="B369" s="278">
        <v>43284</v>
      </c>
      <c r="C369" s="283">
        <f t="shared" si="4"/>
        <v>9916443799</v>
      </c>
      <c r="D369" s="57"/>
      <c r="E369" s="57"/>
      <c r="F369" s="279">
        <v>377753687</v>
      </c>
      <c r="G369" s="286">
        <v>132749266</v>
      </c>
      <c r="H369" s="278">
        <v>44479</v>
      </c>
      <c r="I369" s="278"/>
      <c r="K369" s="287"/>
      <c r="L369" s="287"/>
      <c r="M369" s="274"/>
      <c r="N369" s="274"/>
      <c r="O369" s="57"/>
    </row>
    <row r="370" spans="1:15">
      <c r="A370" s="57"/>
      <c r="B370" s="278">
        <v>43285</v>
      </c>
      <c r="C370" s="283">
        <f t="shared" si="4"/>
        <v>10098318272</v>
      </c>
      <c r="D370" s="57"/>
      <c r="E370" s="57"/>
      <c r="F370" s="279">
        <v>559628160</v>
      </c>
      <c r="G370" s="286">
        <v>132828466</v>
      </c>
      <c r="H370" s="278">
        <v>46646</v>
      </c>
      <c r="I370" s="278"/>
      <c r="K370" s="287"/>
      <c r="L370" s="287"/>
      <c r="M370" s="274"/>
      <c r="N370" s="274"/>
      <c r="O370" s="57"/>
    </row>
    <row r="371" spans="1:15">
      <c r="A371" s="57"/>
      <c r="B371" s="278">
        <v>43286</v>
      </c>
      <c r="C371" s="283">
        <f t="shared" si="4"/>
        <v>9747719825</v>
      </c>
      <c r="D371" s="57"/>
      <c r="E371" s="57"/>
      <c r="F371" s="279">
        <v>209029713</v>
      </c>
      <c r="G371" s="286">
        <v>133218158</v>
      </c>
      <c r="H371" s="278">
        <v>48011</v>
      </c>
      <c r="I371" s="278"/>
      <c r="K371" s="287"/>
      <c r="L371" s="287"/>
      <c r="M371" s="274"/>
      <c r="N371" s="274"/>
      <c r="O371" s="57"/>
    </row>
    <row r="372" spans="1:15">
      <c r="A372" s="57"/>
      <c r="B372" s="278">
        <v>43287</v>
      </c>
      <c r="C372" s="283">
        <f t="shared" si="4"/>
        <v>10284262750</v>
      </c>
      <c r="D372" s="57"/>
      <c r="E372" s="57"/>
      <c r="F372" s="279">
        <v>745572638</v>
      </c>
      <c r="G372" s="286">
        <v>133246325</v>
      </c>
      <c r="H372" s="278">
        <v>46978</v>
      </c>
      <c r="I372" s="278"/>
      <c r="K372" s="287"/>
      <c r="L372" s="287"/>
      <c r="M372" s="274"/>
      <c r="N372" s="274"/>
      <c r="O372" s="57"/>
    </row>
    <row r="373" spans="1:15">
      <c r="A373" s="57"/>
      <c r="B373" s="278">
        <v>43288</v>
      </c>
      <c r="C373" s="283">
        <f t="shared" si="4"/>
        <v>10185980459</v>
      </c>
      <c r="D373" s="57"/>
      <c r="E373" s="57"/>
      <c r="F373" s="279">
        <v>647290347</v>
      </c>
      <c r="G373" s="286">
        <v>133298369</v>
      </c>
      <c r="H373" s="278">
        <v>48271</v>
      </c>
      <c r="I373" s="278"/>
      <c r="K373" s="287"/>
      <c r="L373" s="287"/>
      <c r="M373" s="274"/>
      <c r="N373" s="274"/>
      <c r="O373" s="57"/>
    </row>
    <row r="374" spans="1:15">
      <c r="A374" s="57"/>
      <c r="B374" s="278">
        <v>43289</v>
      </c>
      <c r="C374" s="283">
        <f t="shared" si="4"/>
        <v>10530712405</v>
      </c>
      <c r="D374" s="57"/>
      <c r="E374" s="57"/>
      <c r="F374" s="279">
        <v>992022293</v>
      </c>
      <c r="G374" s="286">
        <v>133413641</v>
      </c>
      <c r="H374" s="278">
        <v>49020</v>
      </c>
      <c r="I374" s="278"/>
      <c r="K374" s="287"/>
      <c r="L374" s="287"/>
      <c r="M374" s="274"/>
      <c r="N374" s="274"/>
      <c r="O374" s="57"/>
    </row>
    <row r="375" spans="1:15">
      <c r="A375" s="57"/>
      <c r="B375" s="278">
        <v>43290</v>
      </c>
      <c r="C375" s="283">
        <f t="shared" si="4"/>
        <v>9871799069</v>
      </c>
      <c r="D375" s="57"/>
      <c r="E375" s="57"/>
      <c r="F375" s="279">
        <v>333108957</v>
      </c>
      <c r="G375" s="286">
        <v>133464239</v>
      </c>
      <c r="H375" s="278">
        <v>50179</v>
      </c>
      <c r="I375" s="278"/>
      <c r="K375" s="287"/>
      <c r="L375" s="287"/>
      <c r="M375" s="274"/>
      <c r="N375" s="274"/>
      <c r="O375" s="57"/>
    </row>
    <row r="376" spans="1:15">
      <c r="A376" s="57"/>
      <c r="B376" s="278">
        <v>43291</v>
      </c>
      <c r="C376" s="283">
        <f t="shared" si="4"/>
        <v>9783410536</v>
      </c>
      <c r="D376" s="57"/>
      <c r="E376" s="57"/>
      <c r="F376" s="279">
        <v>244720424</v>
      </c>
      <c r="G376" s="286">
        <v>133481190</v>
      </c>
      <c r="H376" s="278">
        <v>43819</v>
      </c>
      <c r="I376" s="278"/>
      <c r="K376" s="287"/>
      <c r="L376" s="287"/>
      <c r="M376" s="274"/>
      <c r="N376" s="274"/>
      <c r="O376" s="57"/>
    </row>
    <row r="377" spans="1:15">
      <c r="A377" s="57"/>
      <c r="B377" s="278">
        <v>43292</v>
      </c>
      <c r="C377" s="283">
        <f t="shared" si="4"/>
        <v>9667988794</v>
      </c>
      <c r="D377" s="57"/>
      <c r="E377" s="57"/>
      <c r="F377" s="279">
        <v>129298682</v>
      </c>
      <c r="G377" s="286">
        <v>133520260</v>
      </c>
      <c r="H377" s="278">
        <v>45216</v>
      </c>
      <c r="I377" s="278"/>
      <c r="K377" s="287"/>
      <c r="L377" s="287"/>
      <c r="M377" s="274"/>
      <c r="N377" s="274"/>
      <c r="O377" s="57"/>
    </row>
    <row r="378" spans="1:15">
      <c r="A378" s="57"/>
      <c r="B378" s="278">
        <v>43293</v>
      </c>
      <c r="C378" s="283">
        <f t="shared" si="4"/>
        <v>10259064488</v>
      </c>
      <c r="D378" s="57"/>
      <c r="E378" s="57"/>
      <c r="F378" s="279">
        <v>720374376</v>
      </c>
      <c r="G378" s="286">
        <v>133991946</v>
      </c>
      <c r="H378" s="278">
        <v>46046</v>
      </c>
      <c r="I378" s="278"/>
      <c r="K378" s="287"/>
      <c r="L378" s="287"/>
      <c r="M378" s="274"/>
      <c r="N378" s="274"/>
      <c r="O378" s="57"/>
    </row>
    <row r="379" spans="1:15">
      <c r="A379" s="57"/>
      <c r="B379" s="278">
        <v>43294</v>
      </c>
      <c r="C379" s="283">
        <f t="shared" si="4"/>
        <v>9805591835</v>
      </c>
      <c r="D379" s="57"/>
      <c r="E379" s="57"/>
      <c r="F379" s="279">
        <v>266901723</v>
      </c>
      <c r="G379" s="286">
        <v>134075363</v>
      </c>
      <c r="H379" s="278">
        <v>49896</v>
      </c>
      <c r="I379" s="278"/>
      <c r="K379" s="287"/>
      <c r="L379" s="287"/>
      <c r="M379" s="274"/>
      <c r="N379" s="274"/>
      <c r="O379" s="57"/>
    </row>
    <row r="380" spans="1:15">
      <c r="A380" s="57"/>
      <c r="B380" s="278">
        <v>43295</v>
      </c>
      <c r="C380" s="283">
        <f t="shared" si="4"/>
        <v>10213054065</v>
      </c>
      <c r="D380" s="57"/>
      <c r="E380" s="57"/>
      <c r="F380" s="279">
        <v>674363953</v>
      </c>
      <c r="G380" s="286">
        <v>134171608</v>
      </c>
      <c r="H380" s="278">
        <v>45905</v>
      </c>
      <c r="I380" s="278"/>
      <c r="K380" s="287"/>
      <c r="L380" s="287"/>
      <c r="M380" s="274"/>
      <c r="N380" s="274"/>
      <c r="O380" s="57"/>
    </row>
    <row r="381" spans="1:15">
      <c r="A381" s="57"/>
      <c r="B381" s="278">
        <v>43296</v>
      </c>
      <c r="C381" s="283">
        <f t="shared" si="4"/>
        <v>10152118870</v>
      </c>
      <c r="D381" s="57"/>
      <c r="E381" s="57"/>
      <c r="F381" s="279">
        <v>613428758</v>
      </c>
      <c r="G381" s="286">
        <v>134188667</v>
      </c>
      <c r="H381" s="278">
        <v>49220</v>
      </c>
      <c r="I381" s="278"/>
      <c r="K381" s="287"/>
      <c r="L381" s="287"/>
      <c r="M381" s="274"/>
      <c r="N381" s="274"/>
      <c r="O381" s="57"/>
    </row>
    <row r="382" spans="1:15">
      <c r="A382" s="57"/>
      <c r="B382" s="278">
        <v>43297</v>
      </c>
      <c r="C382" s="283">
        <f t="shared" si="4"/>
        <v>10325359359</v>
      </c>
      <c r="D382" s="57"/>
      <c r="E382" s="57"/>
      <c r="F382" s="279">
        <v>786669247</v>
      </c>
      <c r="G382" s="286">
        <v>134272547</v>
      </c>
      <c r="H382" s="278">
        <v>45710</v>
      </c>
      <c r="I382" s="278"/>
      <c r="K382" s="287"/>
      <c r="L382" s="287"/>
      <c r="M382" s="274"/>
      <c r="N382" s="274"/>
      <c r="O382" s="57"/>
    </row>
    <row r="383" spans="1:15">
      <c r="A383" s="57"/>
      <c r="B383" s="278">
        <v>43298</v>
      </c>
      <c r="C383" s="283">
        <f t="shared" si="4"/>
        <v>9978032839</v>
      </c>
      <c r="D383" s="57"/>
      <c r="E383" s="57"/>
      <c r="F383" s="279">
        <v>439342727</v>
      </c>
      <c r="G383" s="286">
        <v>134298372</v>
      </c>
      <c r="H383" s="278">
        <v>48615</v>
      </c>
      <c r="I383" s="278"/>
      <c r="K383" s="287"/>
      <c r="L383" s="287"/>
      <c r="M383" s="274"/>
      <c r="N383" s="274"/>
      <c r="O383" s="57"/>
    </row>
    <row r="384" spans="1:15">
      <c r="A384" s="57"/>
      <c r="B384" s="278">
        <v>43299</v>
      </c>
      <c r="C384" s="283">
        <f t="shared" si="4"/>
        <v>9894684476</v>
      </c>
      <c r="D384" s="57"/>
      <c r="E384" s="57"/>
      <c r="F384" s="279">
        <v>355994364</v>
      </c>
      <c r="G384" s="286">
        <v>134388954</v>
      </c>
      <c r="H384" s="278">
        <v>44481</v>
      </c>
      <c r="I384" s="278"/>
      <c r="K384" s="287"/>
      <c r="L384" s="287"/>
      <c r="M384" s="274"/>
      <c r="N384" s="274"/>
      <c r="O384" s="57"/>
    </row>
    <row r="385" spans="1:15">
      <c r="A385" s="57"/>
      <c r="B385" s="278">
        <v>43300</v>
      </c>
      <c r="C385" s="283">
        <f t="shared" si="4"/>
        <v>9891669935</v>
      </c>
      <c r="D385" s="57"/>
      <c r="E385" s="57"/>
      <c r="F385" s="279">
        <v>352979823</v>
      </c>
      <c r="G385" s="286">
        <v>134396455</v>
      </c>
      <c r="H385" s="278">
        <v>44675</v>
      </c>
      <c r="I385" s="278"/>
      <c r="K385" s="287"/>
      <c r="L385" s="287"/>
      <c r="M385" s="274"/>
      <c r="N385" s="274"/>
      <c r="O385" s="57"/>
    </row>
    <row r="386" spans="1:15">
      <c r="A386" s="57"/>
      <c r="B386" s="278">
        <v>43301</v>
      </c>
      <c r="C386" s="283">
        <f t="shared" si="4"/>
        <v>9990662053</v>
      </c>
      <c r="D386" s="57"/>
      <c r="E386" s="57"/>
      <c r="F386" s="279">
        <v>451971941</v>
      </c>
      <c r="G386" s="286">
        <v>134469047</v>
      </c>
      <c r="H386" s="278">
        <v>48976</v>
      </c>
      <c r="I386" s="278"/>
      <c r="K386" s="287"/>
      <c r="L386" s="287"/>
      <c r="M386" s="274"/>
      <c r="N386" s="274"/>
      <c r="O386" s="57"/>
    </row>
    <row r="387" spans="1:15">
      <c r="A387" s="57"/>
      <c r="B387" s="278">
        <v>43302</v>
      </c>
      <c r="C387" s="283">
        <f t="shared" si="4"/>
        <v>9901688277</v>
      </c>
      <c r="D387" s="57"/>
      <c r="E387" s="57"/>
      <c r="F387" s="279">
        <v>362998165</v>
      </c>
      <c r="G387" s="286">
        <v>134623550</v>
      </c>
      <c r="H387" s="278">
        <v>49352</v>
      </c>
      <c r="I387" s="278"/>
      <c r="K387" s="287"/>
      <c r="L387" s="287"/>
      <c r="M387" s="274"/>
      <c r="N387" s="274"/>
      <c r="O387" s="57"/>
    </row>
    <row r="388" spans="1:15">
      <c r="A388" s="57"/>
      <c r="B388" s="278">
        <v>43303</v>
      </c>
      <c r="C388" s="283">
        <f t="shared" si="4"/>
        <v>9641544729</v>
      </c>
      <c r="D388" s="57"/>
      <c r="E388" s="57"/>
      <c r="F388" s="279">
        <v>102854617</v>
      </c>
      <c r="G388" s="286">
        <v>134836215</v>
      </c>
      <c r="H388" s="278">
        <v>47888</v>
      </c>
      <c r="I388" s="278"/>
      <c r="K388" s="287"/>
      <c r="L388" s="287"/>
      <c r="M388" s="274"/>
      <c r="N388" s="274"/>
      <c r="O388" s="57"/>
    </row>
    <row r="389" spans="1:15">
      <c r="A389" s="57"/>
      <c r="B389" s="278">
        <v>43304</v>
      </c>
      <c r="C389" s="283">
        <f t="shared" si="4"/>
        <v>10208094885</v>
      </c>
      <c r="D389" s="57"/>
      <c r="E389" s="57"/>
      <c r="F389" s="279">
        <v>669404773</v>
      </c>
      <c r="G389" s="286">
        <v>134950491</v>
      </c>
      <c r="H389" s="278">
        <v>47991</v>
      </c>
      <c r="I389" s="278"/>
      <c r="K389" s="287"/>
      <c r="L389" s="287"/>
      <c r="M389" s="274"/>
      <c r="N389" s="274"/>
      <c r="O389" s="57"/>
    </row>
    <row r="390" spans="1:15">
      <c r="A390" s="57"/>
      <c r="B390" s="278">
        <v>43305</v>
      </c>
      <c r="C390" s="283">
        <f t="shared" si="4"/>
        <v>9639116892</v>
      </c>
      <c r="D390" s="57"/>
      <c r="E390" s="57"/>
      <c r="F390" s="279">
        <v>100426780</v>
      </c>
      <c r="G390" s="286">
        <v>134986207</v>
      </c>
      <c r="H390" s="278">
        <v>45950</v>
      </c>
      <c r="I390" s="278"/>
      <c r="K390" s="287"/>
      <c r="L390" s="287"/>
      <c r="M390" s="274"/>
      <c r="N390" s="274"/>
      <c r="O390" s="57"/>
    </row>
    <row r="391" spans="1:15">
      <c r="A391" s="57"/>
      <c r="B391" s="278">
        <v>43306</v>
      </c>
      <c r="C391" s="283">
        <f t="shared" si="4"/>
        <v>10502974829</v>
      </c>
      <c r="D391" s="57"/>
      <c r="E391" s="57"/>
      <c r="F391" s="279">
        <v>964284717</v>
      </c>
      <c r="G391" s="286">
        <v>135132593</v>
      </c>
      <c r="H391" s="278">
        <v>43838</v>
      </c>
      <c r="I391" s="278"/>
      <c r="K391" s="287"/>
      <c r="L391" s="287"/>
      <c r="M391" s="274"/>
      <c r="N391" s="274"/>
      <c r="O391" s="57"/>
    </row>
    <row r="392" spans="1:15">
      <c r="A392" s="57"/>
      <c r="B392" s="278">
        <v>43307</v>
      </c>
      <c r="C392" s="283">
        <f t="shared" si="4"/>
        <v>10200287666</v>
      </c>
      <c r="D392" s="57"/>
      <c r="E392" s="57"/>
      <c r="F392" s="279">
        <v>661597554</v>
      </c>
      <c r="G392" s="286">
        <v>135238319</v>
      </c>
      <c r="H392" s="278">
        <v>47859</v>
      </c>
      <c r="I392" s="278"/>
      <c r="K392" s="287"/>
      <c r="L392" s="287"/>
      <c r="M392" s="274"/>
      <c r="N392" s="274"/>
      <c r="O392" s="57"/>
    </row>
    <row r="393" spans="1:15">
      <c r="A393" s="57"/>
      <c r="B393" s="278">
        <v>43308</v>
      </c>
      <c r="C393" s="283">
        <f t="shared" si="4"/>
        <v>10021821372</v>
      </c>
      <c r="D393" s="57"/>
      <c r="E393" s="57"/>
      <c r="F393" s="279">
        <v>483131260</v>
      </c>
      <c r="G393" s="286">
        <v>135296143</v>
      </c>
      <c r="H393" s="278">
        <v>45883</v>
      </c>
      <c r="I393" s="278"/>
      <c r="K393" s="287"/>
      <c r="L393" s="287"/>
      <c r="M393" s="274"/>
      <c r="N393" s="274"/>
      <c r="O393" s="57"/>
    </row>
    <row r="394" spans="1:15">
      <c r="A394" s="57"/>
      <c r="B394" s="278">
        <v>43309</v>
      </c>
      <c r="C394" s="283">
        <f t="shared" si="4"/>
        <v>10358311714</v>
      </c>
      <c r="D394" s="57"/>
      <c r="E394" s="57"/>
      <c r="F394" s="279">
        <v>819621602</v>
      </c>
      <c r="G394" s="286">
        <v>135706905</v>
      </c>
      <c r="H394" s="278">
        <v>46288</v>
      </c>
      <c r="I394" s="278"/>
      <c r="K394" s="287"/>
      <c r="L394" s="287"/>
      <c r="M394" s="274"/>
      <c r="N394" s="274"/>
      <c r="O394" s="57"/>
    </row>
    <row r="395" spans="1:15">
      <c r="A395" s="57"/>
      <c r="B395" s="278">
        <v>43310</v>
      </c>
      <c r="C395" s="283">
        <f t="shared" si="4"/>
        <v>10467899174</v>
      </c>
      <c r="D395" s="57"/>
      <c r="E395" s="57"/>
      <c r="F395" s="279">
        <v>929209062</v>
      </c>
      <c r="G395" s="286">
        <v>135814624</v>
      </c>
      <c r="H395" s="278">
        <v>43508</v>
      </c>
      <c r="I395" s="278"/>
      <c r="K395" s="287"/>
      <c r="L395" s="287"/>
      <c r="M395" s="274"/>
      <c r="N395" s="274"/>
      <c r="O395" s="57"/>
    </row>
    <row r="396" spans="1:15">
      <c r="A396" s="57"/>
      <c r="B396" s="278">
        <v>43311</v>
      </c>
      <c r="C396" s="283">
        <f t="shared" si="4"/>
        <v>9763740402</v>
      </c>
      <c r="D396" s="57"/>
      <c r="E396" s="57"/>
      <c r="F396" s="279">
        <v>225050290</v>
      </c>
      <c r="G396" s="286">
        <v>135896432</v>
      </c>
      <c r="H396" s="278">
        <v>48069</v>
      </c>
      <c r="I396" s="278"/>
      <c r="K396" s="287"/>
      <c r="L396" s="287"/>
      <c r="M396" s="274"/>
      <c r="N396" s="274"/>
      <c r="O396" s="57"/>
    </row>
    <row r="397" spans="1:15">
      <c r="A397" s="57"/>
      <c r="B397" s="278">
        <v>43312</v>
      </c>
      <c r="C397" s="283">
        <f t="shared" si="4"/>
        <v>9750400650</v>
      </c>
      <c r="D397" s="57"/>
      <c r="E397" s="57"/>
      <c r="F397" s="279">
        <v>211710538</v>
      </c>
      <c r="G397" s="286">
        <v>135957161</v>
      </c>
      <c r="H397" s="278">
        <v>45235</v>
      </c>
      <c r="I397" s="278"/>
      <c r="K397" s="287"/>
      <c r="L397" s="287"/>
      <c r="M397" s="274"/>
      <c r="N397" s="274"/>
      <c r="O397" s="57"/>
    </row>
    <row r="398" spans="1:15">
      <c r="A398" s="57"/>
      <c r="B398" s="278">
        <v>43313</v>
      </c>
      <c r="C398" s="283">
        <f t="shared" si="4"/>
        <v>10482352054</v>
      </c>
      <c r="D398" s="57"/>
      <c r="E398" s="57"/>
      <c r="F398" s="279">
        <v>943661942</v>
      </c>
      <c r="G398" s="286">
        <v>135990665</v>
      </c>
      <c r="H398" s="278">
        <v>43029</v>
      </c>
      <c r="I398" s="278"/>
      <c r="K398" s="287"/>
      <c r="L398" s="287"/>
      <c r="M398" s="274"/>
      <c r="N398" s="274"/>
      <c r="O398" s="57"/>
    </row>
    <row r="399" spans="1:15">
      <c r="A399" s="57"/>
      <c r="B399" s="278">
        <v>43314</v>
      </c>
      <c r="C399" s="283">
        <f t="shared" si="4"/>
        <v>10299796882</v>
      </c>
      <c r="D399" s="57"/>
      <c r="E399" s="57"/>
      <c r="F399" s="279">
        <v>761106770</v>
      </c>
      <c r="G399" s="286">
        <v>136366277</v>
      </c>
      <c r="H399" s="278">
        <v>46754</v>
      </c>
      <c r="I399" s="278"/>
      <c r="K399" s="287"/>
      <c r="L399" s="287"/>
      <c r="M399" s="274"/>
      <c r="N399" s="274"/>
      <c r="O399" s="57"/>
    </row>
    <row r="400" spans="1:15">
      <c r="A400" s="57"/>
      <c r="B400" s="278">
        <v>43315</v>
      </c>
      <c r="C400" s="283">
        <f t="shared" si="4"/>
        <v>10068460042</v>
      </c>
      <c r="D400" s="57"/>
      <c r="E400" s="57"/>
      <c r="F400" s="279">
        <v>529769930</v>
      </c>
      <c r="G400" s="286">
        <v>136459939</v>
      </c>
      <c r="H400" s="278">
        <v>45356</v>
      </c>
      <c r="I400" s="278"/>
      <c r="K400" s="287"/>
      <c r="L400" s="287"/>
      <c r="M400" s="274"/>
      <c r="N400" s="274"/>
      <c r="O400" s="57"/>
    </row>
    <row r="401" spans="1:15">
      <c r="A401" s="57"/>
      <c r="B401" s="278">
        <v>43316</v>
      </c>
      <c r="C401" s="283">
        <f t="shared" si="4"/>
        <v>9952807250</v>
      </c>
      <c r="D401" s="57"/>
      <c r="E401" s="57"/>
      <c r="F401" s="279">
        <v>414117138</v>
      </c>
      <c r="G401" s="286">
        <v>136471791</v>
      </c>
      <c r="H401" s="278">
        <v>44803</v>
      </c>
      <c r="I401" s="278"/>
      <c r="K401" s="287"/>
      <c r="L401" s="287"/>
      <c r="M401" s="274"/>
      <c r="N401" s="274"/>
      <c r="O401" s="57"/>
    </row>
    <row r="402" spans="1:15">
      <c r="A402" s="57"/>
      <c r="B402" s="278">
        <v>43317</v>
      </c>
      <c r="C402" s="283">
        <f t="shared" si="4"/>
        <v>10102081018</v>
      </c>
      <c r="D402" s="57"/>
      <c r="E402" s="57"/>
      <c r="F402" s="279">
        <v>563390906</v>
      </c>
      <c r="G402" s="286">
        <v>136544531</v>
      </c>
      <c r="H402" s="278">
        <v>45450</v>
      </c>
      <c r="I402" s="278"/>
      <c r="K402" s="287"/>
      <c r="L402" s="287"/>
      <c r="M402" s="274"/>
      <c r="N402" s="274"/>
      <c r="O402" s="57"/>
    </row>
    <row r="403" spans="1:15">
      <c r="A403" s="57"/>
      <c r="B403" s="278">
        <v>43318</v>
      </c>
      <c r="C403" s="283">
        <f t="shared" si="4"/>
        <v>9813250383</v>
      </c>
      <c r="D403" s="57"/>
      <c r="E403" s="57"/>
      <c r="F403" s="279">
        <v>274560271</v>
      </c>
      <c r="G403" s="286">
        <v>136665728</v>
      </c>
      <c r="H403" s="278">
        <v>48560</v>
      </c>
      <c r="I403" s="278"/>
      <c r="K403" s="287"/>
      <c r="L403" s="287"/>
      <c r="M403" s="274"/>
      <c r="N403" s="274"/>
      <c r="O403" s="57"/>
    </row>
    <row r="404" spans="1:15">
      <c r="A404" s="57"/>
      <c r="B404" s="278">
        <v>43319</v>
      </c>
      <c r="C404" s="283">
        <f t="shared" si="4"/>
        <v>10429412005</v>
      </c>
      <c r="D404" s="57"/>
      <c r="E404" s="57"/>
      <c r="F404" s="279">
        <v>890721893</v>
      </c>
      <c r="G404" s="286">
        <v>136709974</v>
      </c>
      <c r="H404" s="278">
        <v>45800</v>
      </c>
      <c r="I404" s="278"/>
      <c r="K404" s="287"/>
      <c r="L404" s="287"/>
      <c r="M404" s="274"/>
      <c r="N404" s="274"/>
      <c r="O404" s="57"/>
    </row>
    <row r="405" spans="1:15">
      <c r="A405" s="57"/>
      <c r="B405" s="278">
        <v>43320</v>
      </c>
      <c r="C405" s="283">
        <f t="shared" si="4"/>
        <v>9925667118</v>
      </c>
      <c r="D405" s="57"/>
      <c r="E405" s="57"/>
      <c r="F405" s="279">
        <v>386977006</v>
      </c>
      <c r="G405" s="286">
        <v>136718851</v>
      </c>
      <c r="H405" s="278">
        <v>47755</v>
      </c>
      <c r="I405" s="278"/>
      <c r="K405" s="287"/>
      <c r="L405" s="287"/>
      <c r="M405" s="274"/>
      <c r="N405" s="274"/>
      <c r="O405" s="57"/>
    </row>
    <row r="406" spans="1:15">
      <c r="A406" s="57"/>
      <c r="B406" s="278">
        <v>43321</v>
      </c>
      <c r="C406" s="283">
        <f t="shared" si="4"/>
        <v>9817100266</v>
      </c>
      <c r="D406" s="57"/>
      <c r="E406" s="57"/>
      <c r="F406" s="279">
        <v>278410154</v>
      </c>
      <c r="G406" s="286">
        <v>136833140</v>
      </c>
      <c r="H406" s="278">
        <v>44210</v>
      </c>
      <c r="I406" s="278"/>
      <c r="K406" s="287"/>
      <c r="L406" s="287"/>
      <c r="M406" s="274"/>
      <c r="N406" s="274"/>
      <c r="O406" s="57"/>
    </row>
    <row r="407" spans="1:15">
      <c r="A407" s="57"/>
      <c r="B407" s="278">
        <v>43322</v>
      </c>
      <c r="C407" s="283">
        <f t="shared" si="4"/>
        <v>9690937466</v>
      </c>
      <c r="D407" s="57"/>
      <c r="E407" s="57"/>
      <c r="F407" s="279">
        <v>152247354</v>
      </c>
      <c r="G407" s="286">
        <v>136874444</v>
      </c>
      <c r="H407" s="278">
        <v>46371</v>
      </c>
      <c r="I407" s="278"/>
      <c r="K407" s="287"/>
      <c r="L407" s="287"/>
      <c r="M407" s="274"/>
      <c r="N407" s="274"/>
      <c r="O407" s="57"/>
    </row>
    <row r="408" spans="1:15">
      <c r="A408" s="57"/>
      <c r="B408" s="278">
        <v>43323</v>
      </c>
      <c r="C408" s="283">
        <f t="shared" si="4"/>
        <v>9728982876</v>
      </c>
      <c r="D408" s="57"/>
      <c r="E408" s="57"/>
      <c r="F408" s="279">
        <v>190292764</v>
      </c>
      <c r="G408" s="286">
        <v>136926116</v>
      </c>
      <c r="H408" s="278">
        <v>47380</v>
      </c>
      <c r="I408" s="278"/>
      <c r="K408" s="287"/>
      <c r="L408" s="287"/>
      <c r="M408" s="274"/>
      <c r="N408" s="274"/>
      <c r="O408" s="57"/>
    </row>
    <row r="409" spans="1:15">
      <c r="A409" s="57"/>
      <c r="B409" s="278">
        <v>43324</v>
      </c>
      <c r="C409" s="283">
        <f t="shared" si="4"/>
        <v>9834725512</v>
      </c>
      <c r="D409" s="57"/>
      <c r="E409" s="57"/>
      <c r="F409" s="279">
        <v>296035400</v>
      </c>
      <c r="G409" s="286">
        <v>136931848</v>
      </c>
      <c r="H409" s="278">
        <v>49274</v>
      </c>
      <c r="I409" s="278"/>
      <c r="K409" s="287"/>
      <c r="L409" s="287"/>
      <c r="M409" s="274"/>
      <c r="N409" s="274"/>
      <c r="O409" s="57"/>
    </row>
    <row r="410" spans="1:15">
      <c r="A410" s="57"/>
      <c r="B410" s="278">
        <v>43325</v>
      </c>
      <c r="C410" s="283">
        <f t="shared" si="4"/>
        <v>10030037035</v>
      </c>
      <c r="D410" s="57"/>
      <c r="E410" s="57"/>
      <c r="F410" s="279">
        <v>491346923</v>
      </c>
      <c r="G410" s="286">
        <v>137595805</v>
      </c>
      <c r="H410" s="278">
        <v>43169</v>
      </c>
      <c r="I410" s="278"/>
      <c r="K410" s="287"/>
      <c r="L410" s="287"/>
      <c r="M410" s="274"/>
      <c r="N410" s="274"/>
      <c r="O410" s="57"/>
    </row>
    <row r="411" spans="1:15">
      <c r="A411" s="57"/>
      <c r="B411" s="278">
        <v>43326</v>
      </c>
      <c r="C411" s="283">
        <f t="shared" si="4"/>
        <v>10363114698</v>
      </c>
      <c r="D411" s="57"/>
      <c r="E411" s="57"/>
      <c r="F411" s="279">
        <v>824424586</v>
      </c>
      <c r="G411" s="286">
        <v>137641099</v>
      </c>
      <c r="H411" s="278">
        <v>49003</v>
      </c>
      <c r="I411" s="278"/>
      <c r="K411" s="287"/>
      <c r="L411" s="287"/>
      <c r="M411" s="274"/>
      <c r="N411" s="274"/>
      <c r="O411" s="57"/>
    </row>
    <row r="412" spans="1:15">
      <c r="A412" s="57"/>
      <c r="B412" s="278">
        <v>43327</v>
      </c>
      <c r="C412" s="283">
        <f t="shared" si="4"/>
        <v>10055958990</v>
      </c>
      <c r="D412" s="57"/>
      <c r="E412" s="57"/>
      <c r="F412" s="279">
        <v>517268878</v>
      </c>
      <c r="G412" s="286">
        <v>137776728</v>
      </c>
      <c r="H412" s="278">
        <v>47632</v>
      </c>
      <c r="I412" s="278"/>
      <c r="K412" s="287"/>
      <c r="L412" s="287"/>
      <c r="M412" s="274"/>
      <c r="N412" s="274"/>
      <c r="O412" s="57"/>
    </row>
    <row r="413" spans="1:15">
      <c r="A413" s="57"/>
      <c r="B413" s="278">
        <v>43328</v>
      </c>
      <c r="C413" s="283">
        <f t="shared" si="4"/>
        <v>10417957970</v>
      </c>
      <c r="D413" s="57"/>
      <c r="E413" s="57"/>
      <c r="F413" s="279">
        <v>879267858</v>
      </c>
      <c r="G413" s="286">
        <v>137848752</v>
      </c>
      <c r="H413" s="278">
        <v>45366</v>
      </c>
      <c r="I413" s="278"/>
      <c r="K413" s="287"/>
      <c r="L413" s="287"/>
      <c r="M413" s="274"/>
      <c r="N413" s="274"/>
      <c r="O413" s="57"/>
    </row>
    <row r="414" spans="1:15">
      <c r="A414" s="57"/>
      <c r="B414" s="278">
        <v>43329</v>
      </c>
      <c r="C414" s="283">
        <f t="shared" si="4"/>
        <v>10084862336</v>
      </c>
      <c r="D414" s="57"/>
      <c r="E414" s="57"/>
      <c r="F414" s="279">
        <v>546172224</v>
      </c>
      <c r="G414" s="286">
        <v>137873468</v>
      </c>
      <c r="H414" s="278">
        <v>45382</v>
      </c>
      <c r="I414" s="278"/>
      <c r="K414" s="287"/>
      <c r="L414" s="287"/>
      <c r="M414" s="274"/>
      <c r="N414" s="274"/>
      <c r="O414" s="57"/>
    </row>
    <row r="415" spans="1:15">
      <c r="A415" s="57"/>
      <c r="B415" s="278">
        <v>43330</v>
      </c>
      <c r="C415" s="283">
        <f t="shared" si="4"/>
        <v>10181121539</v>
      </c>
      <c r="D415" s="57"/>
      <c r="E415" s="57"/>
      <c r="F415" s="279">
        <v>642431427</v>
      </c>
      <c r="G415" s="286">
        <v>137981672</v>
      </c>
      <c r="H415" s="278">
        <v>45237</v>
      </c>
      <c r="I415" s="278"/>
      <c r="K415" s="287"/>
      <c r="L415" s="287"/>
      <c r="M415" s="274"/>
      <c r="N415" s="274"/>
      <c r="O415" s="57"/>
    </row>
    <row r="416" spans="1:15">
      <c r="A416" s="57"/>
      <c r="B416" s="278">
        <v>43331</v>
      </c>
      <c r="C416" s="283">
        <f t="shared" ref="C416:C479" si="5">F416+(F$88*28679+98765)+(G$88*6587+87654)+(E$88*9537+76543)+(J$88*5713+4528)</f>
        <v>9766879653</v>
      </c>
      <c r="D416" s="57"/>
      <c r="E416" s="57"/>
      <c r="F416" s="279">
        <v>228189541</v>
      </c>
      <c r="G416" s="286">
        <v>137983714</v>
      </c>
      <c r="H416" s="278">
        <v>43862</v>
      </c>
      <c r="I416" s="278"/>
      <c r="K416" s="287"/>
      <c r="L416" s="287"/>
      <c r="M416" s="274"/>
      <c r="N416" s="274"/>
      <c r="O416" s="57"/>
    </row>
    <row r="417" spans="1:15">
      <c r="A417" s="57"/>
      <c r="B417" s="278">
        <v>43332</v>
      </c>
      <c r="C417" s="283">
        <f t="shared" si="5"/>
        <v>10360910006</v>
      </c>
      <c r="D417" s="57"/>
      <c r="E417" s="57"/>
      <c r="F417" s="279">
        <v>822219894</v>
      </c>
      <c r="G417" s="286">
        <v>138186349</v>
      </c>
      <c r="H417" s="278">
        <v>47969</v>
      </c>
      <c r="I417" s="278"/>
      <c r="K417" s="287"/>
      <c r="L417" s="287"/>
      <c r="M417" s="274"/>
      <c r="N417" s="274"/>
      <c r="O417" s="57"/>
    </row>
    <row r="418" spans="1:15">
      <c r="A418" s="57"/>
      <c r="B418" s="278">
        <v>43333</v>
      </c>
      <c r="C418" s="283">
        <f t="shared" si="5"/>
        <v>9927070791</v>
      </c>
      <c r="D418" s="57"/>
      <c r="E418" s="57"/>
      <c r="F418" s="279">
        <v>388380679</v>
      </c>
      <c r="G418" s="286">
        <v>138256330</v>
      </c>
      <c r="H418" s="278">
        <v>43905</v>
      </c>
      <c r="I418" s="278"/>
      <c r="K418" s="287"/>
      <c r="L418" s="287"/>
      <c r="M418" s="274"/>
      <c r="N418" s="274"/>
      <c r="O418" s="57"/>
    </row>
    <row r="419" spans="1:15">
      <c r="A419" s="57"/>
      <c r="B419" s="278">
        <v>43334</v>
      </c>
      <c r="C419" s="283">
        <f t="shared" si="5"/>
        <v>9905917244</v>
      </c>
      <c r="D419" s="57"/>
      <c r="E419" s="57"/>
      <c r="F419" s="279">
        <v>367227132</v>
      </c>
      <c r="G419" s="286">
        <v>138310354</v>
      </c>
      <c r="H419" s="278">
        <v>48482</v>
      </c>
      <c r="I419" s="278"/>
      <c r="K419" s="287"/>
      <c r="L419" s="287"/>
      <c r="M419" s="274"/>
      <c r="N419" s="274"/>
      <c r="O419" s="57"/>
    </row>
    <row r="420" spans="1:15">
      <c r="A420" s="57"/>
      <c r="B420" s="278">
        <v>43335</v>
      </c>
      <c r="C420" s="283">
        <f t="shared" si="5"/>
        <v>10342675546</v>
      </c>
      <c r="D420" s="57"/>
      <c r="E420" s="57"/>
      <c r="F420" s="279">
        <v>803985434</v>
      </c>
      <c r="G420" s="286">
        <v>138549176</v>
      </c>
      <c r="H420" s="278">
        <v>46542</v>
      </c>
      <c r="I420" s="278"/>
      <c r="K420" s="287"/>
      <c r="L420" s="287"/>
      <c r="M420" s="274"/>
      <c r="N420" s="274"/>
      <c r="O420" s="57"/>
    </row>
    <row r="421" spans="1:15">
      <c r="A421" s="57"/>
      <c r="B421" s="278">
        <v>43336</v>
      </c>
      <c r="C421" s="283">
        <f t="shared" si="5"/>
        <v>9661340403</v>
      </c>
      <c r="D421" s="57"/>
      <c r="E421" s="57"/>
      <c r="F421" s="279">
        <v>122650291</v>
      </c>
      <c r="G421" s="286">
        <v>138841569</v>
      </c>
      <c r="H421" s="278">
        <v>46017</v>
      </c>
      <c r="I421" s="278"/>
      <c r="K421" s="287"/>
      <c r="L421" s="287"/>
      <c r="M421" s="274"/>
      <c r="N421" s="274"/>
      <c r="O421" s="57"/>
    </row>
    <row r="422" spans="1:15">
      <c r="A422" s="57"/>
      <c r="B422" s="278">
        <v>43337</v>
      </c>
      <c r="C422" s="283">
        <f t="shared" si="5"/>
        <v>10422356920</v>
      </c>
      <c r="D422" s="57"/>
      <c r="E422" s="57"/>
      <c r="F422" s="279">
        <v>883666808</v>
      </c>
      <c r="G422" s="286">
        <v>139001260</v>
      </c>
      <c r="H422" s="278">
        <v>44249</v>
      </c>
      <c r="I422" s="278"/>
      <c r="K422" s="287"/>
      <c r="L422" s="287"/>
      <c r="M422" s="274"/>
      <c r="N422" s="274"/>
      <c r="O422" s="57"/>
    </row>
    <row r="423" spans="1:15">
      <c r="A423" s="57"/>
      <c r="B423" s="278">
        <v>43338</v>
      </c>
      <c r="C423" s="283">
        <f t="shared" si="5"/>
        <v>10004612619</v>
      </c>
      <c r="D423" s="57"/>
      <c r="E423" s="57"/>
      <c r="F423" s="279">
        <v>465922507</v>
      </c>
      <c r="G423" s="286">
        <v>139178108</v>
      </c>
      <c r="H423" s="278">
        <v>49415</v>
      </c>
      <c r="I423" s="278"/>
      <c r="K423" s="287"/>
      <c r="L423" s="287"/>
      <c r="M423" s="274"/>
      <c r="N423" s="274"/>
      <c r="O423" s="57"/>
    </row>
    <row r="424" spans="1:15">
      <c r="A424" s="57"/>
      <c r="B424" s="278">
        <v>43339</v>
      </c>
      <c r="C424" s="283">
        <f t="shared" si="5"/>
        <v>10500027725</v>
      </c>
      <c r="D424" s="57"/>
      <c r="E424" s="57"/>
      <c r="F424" s="279">
        <v>961337613</v>
      </c>
      <c r="G424" s="286">
        <v>139329179</v>
      </c>
      <c r="H424" s="278">
        <v>49372</v>
      </c>
      <c r="I424" s="278"/>
      <c r="K424" s="287"/>
      <c r="L424" s="287"/>
      <c r="M424" s="274"/>
      <c r="N424" s="274"/>
      <c r="O424" s="57"/>
    </row>
    <row r="425" spans="1:15">
      <c r="A425" s="57"/>
      <c r="B425" s="278">
        <v>43340</v>
      </c>
      <c r="C425" s="283">
        <f t="shared" si="5"/>
        <v>10466054240</v>
      </c>
      <c r="D425" s="57"/>
      <c r="E425" s="57"/>
      <c r="F425" s="279">
        <v>927364128</v>
      </c>
      <c r="G425" s="286">
        <v>139350193</v>
      </c>
      <c r="H425" s="278">
        <v>50278</v>
      </c>
      <c r="I425" s="278"/>
      <c r="K425" s="287"/>
      <c r="L425" s="287"/>
      <c r="M425" s="274"/>
      <c r="N425" s="274"/>
      <c r="O425" s="57"/>
    </row>
    <row r="426" spans="1:15">
      <c r="A426" s="57"/>
      <c r="B426" s="278">
        <v>43341</v>
      </c>
      <c r="C426" s="283">
        <f t="shared" si="5"/>
        <v>10310637486</v>
      </c>
      <c r="D426" s="57"/>
      <c r="E426" s="57"/>
      <c r="F426" s="279">
        <v>771947374</v>
      </c>
      <c r="G426" s="286">
        <v>139518698</v>
      </c>
      <c r="H426" s="278">
        <v>43634</v>
      </c>
      <c r="I426" s="278"/>
      <c r="K426" s="287"/>
      <c r="L426" s="287"/>
      <c r="M426" s="274"/>
      <c r="N426" s="274"/>
      <c r="O426" s="57"/>
    </row>
    <row r="427" spans="1:15">
      <c r="A427" s="57"/>
      <c r="B427" s="278">
        <v>43342</v>
      </c>
      <c r="C427" s="283">
        <f t="shared" si="5"/>
        <v>9740523225</v>
      </c>
      <c r="D427" s="57"/>
      <c r="E427" s="57"/>
      <c r="F427" s="279">
        <v>201833113</v>
      </c>
      <c r="G427" s="286">
        <v>140008537</v>
      </c>
      <c r="H427" s="278">
        <v>49745</v>
      </c>
      <c r="I427" s="278"/>
      <c r="K427" s="287"/>
      <c r="L427" s="287"/>
      <c r="M427" s="274"/>
      <c r="N427" s="274"/>
      <c r="O427" s="57"/>
    </row>
    <row r="428" spans="1:15">
      <c r="A428" s="57"/>
      <c r="B428" s="278">
        <v>43343</v>
      </c>
      <c r="C428" s="283">
        <f t="shared" si="5"/>
        <v>9919538159</v>
      </c>
      <c r="D428" s="57"/>
      <c r="E428" s="57"/>
      <c r="F428" s="279">
        <v>380848047</v>
      </c>
      <c r="G428" s="286">
        <v>140016702</v>
      </c>
      <c r="H428" s="278">
        <v>46264</v>
      </c>
      <c r="I428" s="278"/>
      <c r="K428" s="287"/>
      <c r="L428" s="287"/>
      <c r="M428" s="274"/>
      <c r="N428" s="274"/>
      <c r="O428" s="57"/>
    </row>
    <row r="429" spans="1:15">
      <c r="A429" s="57"/>
      <c r="B429" s="278">
        <v>43344</v>
      </c>
      <c r="C429" s="283">
        <f t="shared" si="5"/>
        <v>9976289237</v>
      </c>
      <c r="D429" s="57"/>
      <c r="E429" s="57"/>
      <c r="F429" s="279">
        <v>437599125</v>
      </c>
      <c r="G429" s="286">
        <v>140034300</v>
      </c>
      <c r="H429" s="278">
        <v>50246</v>
      </c>
      <c r="I429" s="278"/>
      <c r="K429" s="287"/>
      <c r="L429" s="287"/>
      <c r="M429" s="274"/>
      <c r="N429" s="274"/>
      <c r="O429" s="57"/>
    </row>
    <row r="430" spans="1:15">
      <c r="A430" s="57"/>
      <c r="B430" s="278">
        <v>43345</v>
      </c>
      <c r="C430" s="283">
        <f t="shared" si="5"/>
        <v>9919770210</v>
      </c>
      <c r="D430" s="57"/>
      <c r="E430" s="57"/>
      <c r="F430" s="279">
        <v>381080098</v>
      </c>
      <c r="G430" s="286">
        <v>140057261</v>
      </c>
      <c r="H430" s="278">
        <v>44259</v>
      </c>
      <c r="I430" s="278"/>
      <c r="K430" s="287"/>
      <c r="L430" s="287"/>
      <c r="M430" s="274"/>
      <c r="N430" s="274"/>
      <c r="O430" s="57"/>
    </row>
    <row r="431" spans="1:15">
      <c r="A431" s="57"/>
      <c r="B431" s="278">
        <v>43346</v>
      </c>
      <c r="C431" s="283">
        <f t="shared" si="5"/>
        <v>10246592550</v>
      </c>
      <c r="D431" s="57"/>
      <c r="E431" s="57"/>
      <c r="F431" s="279">
        <v>707902438</v>
      </c>
      <c r="G431" s="286">
        <v>140080764</v>
      </c>
      <c r="H431" s="278">
        <v>45145</v>
      </c>
      <c r="I431" s="278"/>
      <c r="K431" s="287"/>
      <c r="L431" s="287"/>
      <c r="M431" s="274"/>
      <c r="N431" s="274"/>
      <c r="O431" s="57"/>
    </row>
    <row r="432" spans="1:15">
      <c r="A432" s="57"/>
      <c r="B432" s="278">
        <v>43347</v>
      </c>
      <c r="C432" s="283">
        <f t="shared" si="5"/>
        <v>10221484332</v>
      </c>
      <c r="D432" s="57"/>
      <c r="E432" s="57"/>
      <c r="F432" s="279">
        <v>682794220</v>
      </c>
      <c r="G432" s="286">
        <v>140156762</v>
      </c>
      <c r="H432" s="278">
        <v>46212</v>
      </c>
      <c r="I432" s="278"/>
      <c r="K432" s="287"/>
      <c r="L432" s="287"/>
      <c r="M432" s="274"/>
      <c r="N432" s="274"/>
      <c r="O432" s="57"/>
    </row>
    <row r="433" spans="1:15">
      <c r="A433" s="57"/>
      <c r="B433" s="278">
        <v>43348</v>
      </c>
      <c r="C433" s="283">
        <f t="shared" si="5"/>
        <v>10361323478</v>
      </c>
      <c r="D433" s="57"/>
      <c r="E433" s="57"/>
      <c r="F433" s="279">
        <v>822633366</v>
      </c>
      <c r="G433" s="286">
        <v>140368197</v>
      </c>
      <c r="H433" s="278">
        <v>44900</v>
      </c>
      <c r="I433" s="278"/>
      <c r="K433" s="287"/>
      <c r="L433" s="287"/>
      <c r="M433" s="274"/>
      <c r="N433" s="274"/>
      <c r="O433" s="57"/>
    </row>
    <row r="434" spans="1:15">
      <c r="A434" s="57"/>
      <c r="B434" s="278">
        <v>43349</v>
      </c>
      <c r="C434" s="283">
        <f t="shared" si="5"/>
        <v>9965104005</v>
      </c>
      <c r="D434" s="57"/>
      <c r="E434" s="57"/>
      <c r="F434" s="279">
        <v>426413893</v>
      </c>
      <c r="G434" s="286">
        <v>140484923</v>
      </c>
      <c r="H434" s="278">
        <v>44635</v>
      </c>
      <c r="I434" s="278"/>
      <c r="K434" s="287"/>
      <c r="L434" s="287"/>
      <c r="M434" s="274"/>
      <c r="N434" s="274"/>
      <c r="O434" s="57"/>
    </row>
    <row r="435" spans="1:15">
      <c r="A435" s="57"/>
      <c r="B435" s="278">
        <v>43350</v>
      </c>
      <c r="C435" s="283">
        <f t="shared" si="5"/>
        <v>10280793189</v>
      </c>
      <c r="D435" s="57"/>
      <c r="E435" s="57"/>
      <c r="F435" s="279">
        <v>742103077</v>
      </c>
      <c r="G435" s="286">
        <v>140735273</v>
      </c>
      <c r="H435" s="278">
        <v>47155</v>
      </c>
      <c r="I435" s="278"/>
      <c r="K435" s="287"/>
      <c r="L435" s="287"/>
      <c r="M435" s="274"/>
      <c r="N435" s="274"/>
      <c r="O435" s="57"/>
    </row>
    <row r="436" spans="1:15">
      <c r="A436" s="57"/>
      <c r="B436" s="278">
        <v>43351</v>
      </c>
      <c r="C436" s="283">
        <f t="shared" si="5"/>
        <v>10089394695</v>
      </c>
      <c r="D436" s="57"/>
      <c r="E436" s="57"/>
      <c r="F436" s="279">
        <v>550704583</v>
      </c>
      <c r="G436" s="286">
        <v>140792822</v>
      </c>
      <c r="H436" s="278">
        <v>45460</v>
      </c>
      <c r="I436" s="278"/>
      <c r="K436" s="287"/>
      <c r="L436" s="287"/>
      <c r="M436" s="274"/>
      <c r="N436" s="274"/>
      <c r="O436" s="57"/>
    </row>
    <row r="437" spans="1:15">
      <c r="A437" s="57"/>
      <c r="B437" s="278">
        <v>43352</v>
      </c>
      <c r="C437" s="283">
        <f t="shared" si="5"/>
        <v>9692559774</v>
      </c>
      <c r="D437" s="57"/>
      <c r="E437" s="57"/>
      <c r="F437" s="279">
        <v>153869662</v>
      </c>
      <c r="G437" s="286">
        <v>140806237</v>
      </c>
      <c r="H437" s="278">
        <v>49232</v>
      </c>
      <c r="I437" s="278"/>
      <c r="K437" s="287"/>
      <c r="L437" s="287"/>
      <c r="M437" s="274"/>
      <c r="N437" s="274"/>
      <c r="O437" s="57"/>
    </row>
    <row r="438" spans="1:15">
      <c r="A438" s="57"/>
      <c r="B438" s="278">
        <v>43353</v>
      </c>
      <c r="C438" s="283">
        <f t="shared" si="5"/>
        <v>10173432816</v>
      </c>
      <c r="D438" s="57"/>
      <c r="E438" s="57"/>
      <c r="F438" s="279">
        <v>634742704</v>
      </c>
      <c r="G438" s="286">
        <v>141210440</v>
      </c>
      <c r="H438" s="278">
        <v>48735</v>
      </c>
      <c r="I438" s="278"/>
      <c r="K438" s="287"/>
      <c r="L438" s="287"/>
      <c r="M438" s="274"/>
      <c r="N438" s="274"/>
      <c r="O438" s="57"/>
    </row>
    <row r="439" spans="1:15">
      <c r="A439" s="57"/>
      <c r="B439" s="278">
        <v>43354</v>
      </c>
      <c r="C439" s="283">
        <f t="shared" si="5"/>
        <v>10183461106</v>
      </c>
      <c r="D439" s="57"/>
      <c r="E439" s="57"/>
      <c r="F439" s="279">
        <v>644770994</v>
      </c>
      <c r="G439" s="286">
        <v>141227135</v>
      </c>
      <c r="H439" s="278">
        <v>48456</v>
      </c>
      <c r="I439" s="278"/>
      <c r="K439" s="287"/>
      <c r="L439" s="287"/>
      <c r="M439" s="274"/>
      <c r="N439" s="274"/>
      <c r="O439" s="57"/>
    </row>
    <row r="440" spans="1:15">
      <c r="A440" s="57"/>
      <c r="B440" s="278">
        <v>43355</v>
      </c>
      <c r="C440" s="283">
        <f t="shared" si="5"/>
        <v>10328307194</v>
      </c>
      <c r="D440" s="57"/>
      <c r="E440" s="57"/>
      <c r="F440" s="279">
        <v>789617082</v>
      </c>
      <c r="G440" s="286">
        <v>141367377</v>
      </c>
      <c r="H440" s="278">
        <v>49646</v>
      </c>
      <c r="I440" s="278"/>
      <c r="K440" s="287"/>
      <c r="L440" s="287"/>
      <c r="M440" s="274"/>
      <c r="N440" s="274"/>
      <c r="O440" s="57"/>
    </row>
    <row r="441" spans="1:15">
      <c r="A441" s="57"/>
      <c r="B441" s="278">
        <v>43356</v>
      </c>
      <c r="C441" s="283">
        <f t="shared" si="5"/>
        <v>10444714499</v>
      </c>
      <c r="D441" s="57"/>
      <c r="E441" s="57"/>
      <c r="F441" s="279">
        <v>906024387</v>
      </c>
      <c r="G441" s="286">
        <v>141501310</v>
      </c>
      <c r="H441" s="278">
        <v>46723</v>
      </c>
      <c r="I441" s="278"/>
      <c r="K441" s="287"/>
      <c r="L441" s="287"/>
      <c r="M441" s="274"/>
      <c r="N441" s="274"/>
      <c r="O441" s="57"/>
    </row>
    <row r="442" spans="1:15">
      <c r="A442" s="57"/>
      <c r="B442" s="278">
        <v>43357</v>
      </c>
      <c r="C442" s="283">
        <f t="shared" si="5"/>
        <v>10044994555</v>
      </c>
      <c r="D442" s="57"/>
      <c r="E442" s="57"/>
      <c r="F442" s="279">
        <v>506304443</v>
      </c>
      <c r="G442" s="286">
        <v>141511832</v>
      </c>
      <c r="H442" s="278">
        <v>47413</v>
      </c>
      <c r="I442" s="278"/>
      <c r="K442" s="287"/>
      <c r="L442" s="287"/>
      <c r="M442" s="274"/>
      <c r="N442" s="274"/>
      <c r="O442" s="57"/>
    </row>
    <row r="443" spans="1:15">
      <c r="A443" s="57"/>
      <c r="B443" s="278">
        <v>43358</v>
      </c>
      <c r="C443" s="283">
        <f t="shared" si="5"/>
        <v>10302699211</v>
      </c>
      <c r="D443" s="57"/>
      <c r="E443" s="57"/>
      <c r="F443" s="279">
        <v>764009099</v>
      </c>
      <c r="G443" s="286">
        <v>141562089</v>
      </c>
      <c r="H443" s="278">
        <v>45566</v>
      </c>
      <c r="I443" s="278"/>
      <c r="K443" s="287"/>
      <c r="L443" s="287"/>
      <c r="M443" s="274"/>
      <c r="N443" s="274"/>
      <c r="O443" s="57"/>
    </row>
    <row r="444" spans="1:15">
      <c r="A444" s="57"/>
      <c r="B444" s="278">
        <v>43359</v>
      </c>
      <c r="C444" s="283">
        <f t="shared" si="5"/>
        <v>9663403530</v>
      </c>
      <c r="D444" s="57"/>
      <c r="E444" s="57"/>
      <c r="F444" s="279">
        <v>124713418</v>
      </c>
      <c r="G444" s="286">
        <v>141615380</v>
      </c>
      <c r="H444" s="278">
        <v>48698</v>
      </c>
      <c r="I444" s="278"/>
      <c r="K444" s="287"/>
      <c r="L444" s="287"/>
      <c r="M444" s="274"/>
      <c r="N444" s="274"/>
      <c r="O444" s="57"/>
    </row>
    <row r="445" spans="1:15">
      <c r="A445" s="57"/>
      <c r="B445" s="278">
        <v>43360</v>
      </c>
      <c r="C445" s="283">
        <f t="shared" si="5"/>
        <v>10139865510</v>
      </c>
      <c r="D445" s="57"/>
      <c r="E445" s="57"/>
      <c r="F445" s="279">
        <v>601175398</v>
      </c>
      <c r="G445" s="286">
        <v>141954003</v>
      </c>
      <c r="H445" s="278">
        <v>45285</v>
      </c>
      <c r="I445" s="278"/>
      <c r="K445" s="287"/>
      <c r="L445" s="287"/>
      <c r="M445" s="274"/>
      <c r="N445" s="274"/>
      <c r="O445" s="57"/>
    </row>
    <row r="446" spans="1:15">
      <c r="A446" s="57"/>
      <c r="B446" s="278">
        <v>43361</v>
      </c>
      <c r="C446" s="283">
        <f t="shared" si="5"/>
        <v>10395481969</v>
      </c>
      <c r="D446" s="57"/>
      <c r="E446" s="57"/>
      <c r="F446" s="279">
        <v>856791857</v>
      </c>
      <c r="G446" s="286">
        <v>141975864</v>
      </c>
      <c r="H446" s="278">
        <v>45819</v>
      </c>
      <c r="I446" s="278"/>
      <c r="K446" s="287"/>
      <c r="L446" s="287"/>
      <c r="M446" s="274"/>
      <c r="N446" s="274"/>
      <c r="O446" s="57"/>
    </row>
    <row r="447" spans="1:15">
      <c r="A447" s="57"/>
      <c r="B447" s="278">
        <v>43362</v>
      </c>
      <c r="C447" s="283">
        <f t="shared" si="5"/>
        <v>9811488052</v>
      </c>
      <c r="D447" s="57"/>
      <c r="E447" s="57"/>
      <c r="F447" s="279">
        <v>272797940</v>
      </c>
      <c r="G447" s="286">
        <v>142046300</v>
      </c>
      <c r="H447" s="278">
        <v>44370</v>
      </c>
      <c r="I447" s="278"/>
      <c r="K447" s="287"/>
      <c r="L447" s="287"/>
      <c r="M447" s="274"/>
      <c r="N447" s="274"/>
      <c r="O447" s="57"/>
    </row>
    <row r="448" spans="1:15">
      <c r="A448" s="57"/>
      <c r="B448" s="278">
        <v>43363</v>
      </c>
      <c r="C448" s="283">
        <f t="shared" si="5"/>
        <v>10452970286</v>
      </c>
      <c r="D448" s="57"/>
      <c r="E448" s="57"/>
      <c r="F448" s="279">
        <v>914280174</v>
      </c>
      <c r="G448" s="286">
        <v>142050954</v>
      </c>
      <c r="H448" s="278">
        <v>49665</v>
      </c>
      <c r="I448" s="278"/>
      <c r="K448" s="287"/>
      <c r="L448" s="287"/>
      <c r="M448" s="274"/>
      <c r="N448" s="274"/>
      <c r="O448" s="57"/>
    </row>
    <row r="449" spans="1:15">
      <c r="A449" s="57"/>
      <c r="B449" s="278">
        <v>43364</v>
      </c>
      <c r="C449" s="283">
        <f t="shared" si="5"/>
        <v>10036966710</v>
      </c>
      <c r="D449" s="57"/>
      <c r="E449" s="57"/>
      <c r="F449" s="279">
        <v>498276598</v>
      </c>
      <c r="G449" s="286">
        <v>142171647</v>
      </c>
      <c r="H449" s="278">
        <v>45745</v>
      </c>
      <c r="I449" s="278"/>
      <c r="K449" s="287"/>
      <c r="L449" s="287"/>
      <c r="M449" s="274"/>
      <c r="N449" s="274"/>
      <c r="O449" s="57"/>
    </row>
    <row r="450" spans="1:15">
      <c r="A450" s="57"/>
      <c r="B450" s="278">
        <v>43365</v>
      </c>
      <c r="C450" s="283">
        <f t="shared" si="5"/>
        <v>10022296110</v>
      </c>
      <c r="D450" s="57"/>
      <c r="E450" s="57"/>
      <c r="F450" s="279">
        <v>483605998</v>
      </c>
      <c r="G450" s="286">
        <v>142227487</v>
      </c>
      <c r="H450" s="278">
        <v>43574</v>
      </c>
      <c r="I450" s="278"/>
      <c r="K450" s="287"/>
      <c r="L450" s="287"/>
      <c r="M450" s="274"/>
      <c r="N450" s="274"/>
      <c r="O450" s="57"/>
    </row>
    <row r="451" spans="1:15">
      <c r="A451" s="57"/>
      <c r="B451" s="278">
        <v>43366</v>
      </c>
      <c r="C451" s="283">
        <f t="shared" si="5"/>
        <v>10212556091</v>
      </c>
      <c r="D451" s="57"/>
      <c r="E451" s="57"/>
      <c r="F451" s="279">
        <v>673865979</v>
      </c>
      <c r="G451" s="286">
        <v>142359230</v>
      </c>
      <c r="H451" s="278">
        <v>44862</v>
      </c>
      <c r="I451" s="278"/>
      <c r="K451" s="287"/>
      <c r="L451" s="287"/>
      <c r="M451" s="274"/>
      <c r="N451" s="274"/>
      <c r="O451" s="57"/>
    </row>
    <row r="452" spans="1:15">
      <c r="A452" s="57"/>
      <c r="B452" s="278">
        <v>43367</v>
      </c>
      <c r="C452" s="283">
        <f t="shared" si="5"/>
        <v>10041741058</v>
      </c>
      <c r="D452" s="57"/>
      <c r="E452" s="57"/>
      <c r="F452" s="279">
        <v>503050946</v>
      </c>
      <c r="G452" s="286">
        <v>142488607</v>
      </c>
      <c r="H452" s="278">
        <v>45467</v>
      </c>
      <c r="I452" s="278"/>
      <c r="K452" s="287"/>
      <c r="L452" s="287"/>
      <c r="M452" s="274"/>
      <c r="N452" s="274"/>
      <c r="O452" s="57"/>
    </row>
    <row r="453" spans="1:15">
      <c r="A453" s="57"/>
      <c r="B453" s="278">
        <v>43368</v>
      </c>
      <c r="C453" s="283">
        <f t="shared" si="5"/>
        <v>9997481835</v>
      </c>
      <c r="D453" s="57"/>
      <c r="E453" s="57"/>
      <c r="F453" s="279">
        <v>458791723</v>
      </c>
      <c r="G453" s="286">
        <v>142604488</v>
      </c>
      <c r="H453" s="278">
        <v>49637</v>
      </c>
      <c r="I453" s="278"/>
      <c r="K453" s="287"/>
      <c r="L453" s="287"/>
      <c r="M453" s="274"/>
      <c r="N453" s="274"/>
      <c r="O453" s="57"/>
    </row>
    <row r="454" spans="1:15">
      <c r="A454" s="57"/>
      <c r="B454" s="278">
        <v>43369</v>
      </c>
      <c r="C454" s="283">
        <f t="shared" si="5"/>
        <v>10334930914</v>
      </c>
      <c r="D454" s="57"/>
      <c r="E454" s="57"/>
      <c r="F454" s="279">
        <v>796240802</v>
      </c>
      <c r="G454" s="286">
        <v>142806202</v>
      </c>
      <c r="H454" s="278">
        <v>48085</v>
      </c>
      <c r="I454" s="278"/>
      <c r="K454" s="287"/>
      <c r="L454" s="287"/>
      <c r="M454" s="274"/>
      <c r="N454" s="274"/>
      <c r="O454" s="57"/>
    </row>
    <row r="455" spans="1:15">
      <c r="A455" s="57"/>
      <c r="B455" s="278">
        <v>43370</v>
      </c>
      <c r="C455" s="283">
        <f t="shared" si="5"/>
        <v>10206762211</v>
      </c>
      <c r="D455" s="57"/>
      <c r="E455" s="57"/>
      <c r="F455" s="279">
        <v>668072099</v>
      </c>
      <c r="G455" s="286">
        <v>142817594</v>
      </c>
      <c r="H455" s="278">
        <v>43256</v>
      </c>
      <c r="I455" s="278"/>
      <c r="K455" s="287"/>
      <c r="L455" s="287"/>
      <c r="M455" s="274"/>
      <c r="N455" s="274"/>
      <c r="O455" s="57"/>
    </row>
    <row r="456" spans="1:15">
      <c r="A456" s="57"/>
      <c r="B456" s="278">
        <v>43371</v>
      </c>
      <c r="C456" s="283">
        <f t="shared" si="5"/>
        <v>9687306338</v>
      </c>
      <c r="D456" s="57"/>
      <c r="E456" s="57"/>
      <c r="F456" s="279">
        <v>148616226</v>
      </c>
      <c r="G456" s="286">
        <v>142831075</v>
      </c>
      <c r="H456" s="278">
        <v>44269</v>
      </c>
      <c r="I456" s="278"/>
      <c r="K456" s="287"/>
      <c r="L456" s="287"/>
      <c r="M456" s="274"/>
      <c r="N456" s="274"/>
      <c r="O456" s="57"/>
    </row>
    <row r="457" spans="1:15">
      <c r="A457" s="57"/>
      <c r="B457" s="278">
        <v>43372</v>
      </c>
      <c r="C457" s="283">
        <f t="shared" si="5"/>
        <v>10140939027</v>
      </c>
      <c r="D457" s="57"/>
      <c r="E457" s="57"/>
      <c r="F457" s="279">
        <v>602248915</v>
      </c>
      <c r="G457" s="286">
        <v>142892742</v>
      </c>
      <c r="H457" s="278">
        <v>45392</v>
      </c>
      <c r="I457" s="278"/>
      <c r="K457" s="287"/>
      <c r="L457" s="287"/>
      <c r="M457" s="274"/>
      <c r="N457" s="274"/>
      <c r="O457" s="57"/>
    </row>
    <row r="458" spans="1:15">
      <c r="A458" s="57"/>
      <c r="B458" s="278">
        <v>43373</v>
      </c>
      <c r="C458" s="283">
        <f t="shared" si="5"/>
        <v>9728109003</v>
      </c>
      <c r="D458" s="57"/>
      <c r="E458" s="57"/>
      <c r="F458" s="279">
        <v>189418891</v>
      </c>
      <c r="G458" s="286">
        <v>143006072</v>
      </c>
      <c r="H458" s="278">
        <v>45230</v>
      </c>
      <c r="I458" s="278"/>
      <c r="K458" s="287"/>
      <c r="L458" s="287"/>
      <c r="M458" s="274"/>
      <c r="N458" s="274"/>
      <c r="O458" s="57"/>
    </row>
    <row r="459" spans="1:15">
      <c r="A459" s="57"/>
      <c r="B459" s="278">
        <v>43374</v>
      </c>
      <c r="C459" s="283">
        <f t="shared" si="5"/>
        <v>10303835564</v>
      </c>
      <c r="D459" s="57"/>
      <c r="E459" s="57"/>
      <c r="F459" s="279">
        <v>765145452</v>
      </c>
      <c r="G459" s="286">
        <v>143159055</v>
      </c>
      <c r="H459" s="278">
        <v>44012</v>
      </c>
      <c r="I459" s="278"/>
      <c r="K459" s="287"/>
      <c r="L459" s="287"/>
      <c r="M459" s="274"/>
      <c r="N459" s="274"/>
      <c r="O459" s="57"/>
    </row>
    <row r="460" spans="1:15">
      <c r="A460" s="57"/>
      <c r="B460" s="278">
        <v>43375</v>
      </c>
      <c r="C460" s="283">
        <f t="shared" si="5"/>
        <v>9748761624</v>
      </c>
      <c r="D460" s="57"/>
      <c r="E460" s="57"/>
      <c r="F460" s="279">
        <v>210071512</v>
      </c>
      <c r="G460" s="286">
        <v>143235661</v>
      </c>
      <c r="H460" s="278">
        <v>46839</v>
      </c>
      <c r="I460" s="278"/>
      <c r="K460" s="287"/>
      <c r="L460" s="287"/>
      <c r="M460" s="274"/>
      <c r="N460" s="274"/>
      <c r="O460" s="57"/>
    </row>
    <row r="461" spans="1:15">
      <c r="A461" s="57"/>
      <c r="B461" s="278">
        <v>43376</v>
      </c>
      <c r="C461" s="283">
        <f t="shared" si="5"/>
        <v>10403035292</v>
      </c>
      <c r="D461" s="57"/>
      <c r="E461" s="57"/>
      <c r="F461" s="279">
        <v>864345180</v>
      </c>
      <c r="G461" s="286">
        <v>143261148</v>
      </c>
      <c r="H461" s="278">
        <v>43066</v>
      </c>
      <c r="I461" s="278"/>
      <c r="K461" s="287"/>
      <c r="L461" s="287"/>
      <c r="M461" s="274"/>
      <c r="N461" s="274"/>
      <c r="O461" s="57"/>
    </row>
    <row r="462" spans="1:15">
      <c r="A462" s="57"/>
      <c r="B462" s="278">
        <v>43377</v>
      </c>
      <c r="C462" s="283">
        <f t="shared" si="5"/>
        <v>10140745462</v>
      </c>
      <c r="D462" s="57"/>
      <c r="E462" s="57"/>
      <c r="F462" s="279">
        <v>602055350</v>
      </c>
      <c r="G462" s="286">
        <v>143266620</v>
      </c>
      <c r="H462" s="278">
        <v>47862</v>
      </c>
      <c r="I462" s="278"/>
      <c r="K462" s="287"/>
      <c r="L462" s="287"/>
      <c r="M462" s="274"/>
      <c r="N462" s="274"/>
      <c r="O462" s="57"/>
    </row>
    <row r="463" spans="1:15">
      <c r="A463" s="57"/>
      <c r="B463" s="278">
        <v>43378</v>
      </c>
      <c r="C463" s="283">
        <f t="shared" si="5"/>
        <v>9728850666</v>
      </c>
      <c r="D463" s="57"/>
      <c r="E463" s="57"/>
      <c r="F463" s="279">
        <v>190160554</v>
      </c>
      <c r="G463" s="286">
        <v>143476035</v>
      </c>
      <c r="H463" s="278">
        <v>49129</v>
      </c>
      <c r="I463" s="278"/>
      <c r="K463" s="287"/>
      <c r="L463" s="287"/>
      <c r="M463" s="274"/>
      <c r="N463" s="274"/>
      <c r="O463" s="57"/>
    </row>
    <row r="464" spans="1:15">
      <c r="A464" s="57"/>
      <c r="B464" s="278">
        <v>43379</v>
      </c>
      <c r="C464" s="283">
        <f t="shared" si="5"/>
        <v>10461147715</v>
      </c>
      <c r="D464" s="57"/>
      <c r="E464" s="57"/>
      <c r="F464" s="279">
        <v>922457603</v>
      </c>
      <c r="G464" s="286">
        <v>143511283</v>
      </c>
      <c r="H464" s="278">
        <v>49904</v>
      </c>
      <c r="I464" s="278"/>
      <c r="K464" s="287"/>
      <c r="L464" s="287"/>
      <c r="M464" s="274"/>
      <c r="N464" s="274"/>
      <c r="O464" s="57"/>
    </row>
    <row r="465" spans="1:15">
      <c r="A465" s="57"/>
      <c r="B465" s="278">
        <v>43380</v>
      </c>
      <c r="C465" s="283">
        <f t="shared" si="5"/>
        <v>10003173150</v>
      </c>
      <c r="D465" s="57"/>
      <c r="E465" s="57"/>
      <c r="F465" s="279">
        <v>464483038</v>
      </c>
      <c r="G465" s="286">
        <v>143816450</v>
      </c>
      <c r="H465" s="278">
        <v>46231</v>
      </c>
      <c r="I465" s="278"/>
      <c r="K465" s="287"/>
      <c r="L465" s="287"/>
      <c r="M465" s="274"/>
      <c r="N465" s="274"/>
      <c r="O465" s="57"/>
    </row>
    <row r="466" spans="1:15">
      <c r="A466" s="57"/>
      <c r="B466" s="278">
        <v>43381</v>
      </c>
      <c r="C466" s="283">
        <f t="shared" si="5"/>
        <v>9948062665</v>
      </c>
      <c r="D466" s="57"/>
      <c r="E466" s="57"/>
      <c r="F466" s="279">
        <v>409372553</v>
      </c>
      <c r="G466" s="286">
        <v>144034944</v>
      </c>
      <c r="H466" s="278">
        <v>47352</v>
      </c>
      <c r="I466" s="278"/>
      <c r="K466" s="287"/>
      <c r="L466" s="287"/>
      <c r="M466" s="274"/>
      <c r="N466" s="274"/>
      <c r="O466" s="57"/>
    </row>
    <row r="467" spans="1:15">
      <c r="A467" s="57"/>
      <c r="B467" s="278">
        <v>43382</v>
      </c>
      <c r="C467" s="283">
        <f t="shared" si="5"/>
        <v>10200419151</v>
      </c>
      <c r="D467" s="57"/>
      <c r="E467" s="57"/>
      <c r="F467" s="279">
        <v>661729039</v>
      </c>
      <c r="G467" s="286">
        <v>144117437</v>
      </c>
      <c r="H467" s="278">
        <v>44608</v>
      </c>
      <c r="I467" s="278"/>
      <c r="K467" s="287"/>
      <c r="L467" s="287"/>
      <c r="M467" s="274"/>
      <c r="N467" s="274"/>
      <c r="O467" s="57"/>
    </row>
    <row r="468" spans="1:15">
      <c r="A468" s="57"/>
      <c r="B468" s="278">
        <v>43383</v>
      </c>
      <c r="C468" s="283">
        <f t="shared" si="5"/>
        <v>10218121473</v>
      </c>
      <c r="D468" s="57"/>
      <c r="E468" s="57"/>
      <c r="F468" s="279">
        <v>679431361</v>
      </c>
      <c r="G468" s="286">
        <v>144539646</v>
      </c>
      <c r="H468" s="278">
        <v>46047</v>
      </c>
      <c r="I468" s="278"/>
      <c r="K468" s="287"/>
      <c r="L468" s="287"/>
      <c r="M468" s="274"/>
      <c r="N468" s="274"/>
      <c r="O468" s="57"/>
    </row>
    <row r="469" spans="1:15">
      <c r="A469" s="57"/>
      <c r="B469" s="278">
        <v>43384</v>
      </c>
      <c r="C469" s="283">
        <f t="shared" si="5"/>
        <v>9711341409</v>
      </c>
      <c r="D469" s="57"/>
      <c r="E469" s="57"/>
      <c r="F469" s="279">
        <v>172651297</v>
      </c>
      <c r="G469" s="286">
        <v>144586765</v>
      </c>
      <c r="H469" s="278">
        <v>46380</v>
      </c>
      <c r="I469" s="278"/>
      <c r="K469" s="287"/>
      <c r="L469" s="287"/>
      <c r="M469" s="274"/>
      <c r="N469" s="274"/>
      <c r="O469" s="57"/>
    </row>
    <row r="470" spans="1:15">
      <c r="A470" s="57"/>
      <c r="B470" s="278">
        <v>43385</v>
      </c>
      <c r="C470" s="283">
        <f t="shared" si="5"/>
        <v>9813646558</v>
      </c>
      <c r="D470" s="57"/>
      <c r="E470" s="57"/>
      <c r="F470" s="279">
        <v>274956446</v>
      </c>
      <c r="G470" s="286">
        <v>144593851</v>
      </c>
      <c r="H470" s="278">
        <v>43602</v>
      </c>
      <c r="I470" s="278"/>
      <c r="K470" s="287"/>
      <c r="L470" s="287"/>
      <c r="M470" s="274"/>
      <c r="N470" s="274"/>
      <c r="O470" s="57"/>
    </row>
    <row r="471" spans="1:15">
      <c r="A471" s="57"/>
      <c r="B471" s="278">
        <v>43386</v>
      </c>
      <c r="C471" s="283">
        <f t="shared" si="5"/>
        <v>10387972075</v>
      </c>
      <c r="D471" s="57"/>
      <c r="E471" s="57"/>
      <c r="F471" s="279">
        <v>849281963</v>
      </c>
      <c r="G471" s="286">
        <v>144639549</v>
      </c>
      <c r="H471" s="278">
        <v>45606</v>
      </c>
      <c r="I471" s="278"/>
      <c r="K471" s="287"/>
      <c r="L471" s="287"/>
      <c r="M471" s="274"/>
      <c r="N471" s="274"/>
      <c r="O471" s="57"/>
    </row>
    <row r="472" spans="1:15">
      <c r="A472" s="57"/>
      <c r="B472" s="278">
        <v>43387</v>
      </c>
      <c r="C472" s="283">
        <f t="shared" si="5"/>
        <v>10303171232</v>
      </c>
      <c r="D472" s="57"/>
      <c r="E472" s="57"/>
      <c r="F472" s="279">
        <v>764481120</v>
      </c>
      <c r="G472" s="286">
        <v>144689560</v>
      </c>
      <c r="H472" s="278">
        <v>45361</v>
      </c>
      <c r="I472" s="278"/>
      <c r="K472" s="287"/>
      <c r="L472" s="287"/>
      <c r="M472" s="274"/>
      <c r="N472" s="274"/>
      <c r="O472" s="57"/>
    </row>
    <row r="473" spans="1:15">
      <c r="A473" s="57"/>
      <c r="B473" s="278">
        <v>43388</v>
      </c>
      <c r="C473" s="283">
        <f t="shared" si="5"/>
        <v>9762033872</v>
      </c>
      <c r="D473" s="57"/>
      <c r="E473" s="57"/>
      <c r="F473" s="279">
        <v>223343760</v>
      </c>
      <c r="G473" s="286">
        <v>144699061</v>
      </c>
      <c r="H473" s="278">
        <v>46969</v>
      </c>
      <c r="I473" s="278"/>
      <c r="K473" s="287"/>
      <c r="L473" s="287"/>
      <c r="M473" s="274"/>
      <c r="N473" s="274"/>
      <c r="O473" s="57"/>
    </row>
    <row r="474" spans="1:15">
      <c r="A474" s="57"/>
      <c r="B474" s="278">
        <v>43389</v>
      </c>
      <c r="C474" s="283">
        <f t="shared" si="5"/>
        <v>10480536521</v>
      </c>
      <c r="D474" s="57"/>
      <c r="E474" s="57"/>
      <c r="F474" s="279">
        <v>941846409</v>
      </c>
      <c r="G474" s="286">
        <v>145133572</v>
      </c>
      <c r="H474" s="278">
        <v>48865</v>
      </c>
      <c r="I474" s="278"/>
      <c r="K474" s="287"/>
      <c r="L474" s="287"/>
      <c r="M474" s="274"/>
      <c r="N474" s="274"/>
      <c r="O474" s="57"/>
    </row>
    <row r="475" spans="1:15">
      <c r="A475" s="57"/>
      <c r="B475" s="278">
        <v>43390</v>
      </c>
      <c r="C475" s="283">
        <f t="shared" si="5"/>
        <v>10141891098</v>
      </c>
      <c r="D475" s="57"/>
      <c r="E475" s="57"/>
      <c r="F475" s="279">
        <v>603200986</v>
      </c>
      <c r="G475" s="286">
        <v>145480079</v>
      </c>
      <c r="H475" s="278">
        <v>50241</v>
      </c>
      <c r="I475" s="278"/>
      <c r="K475" s="287"/>
      <c r="L475" s="287"/>
      <c r="M475" s="274"/>
      <c r="N475" s="274"/>
      <c r="O475" s="57"/>
    </row>
    <row r="476" spans="1:15">
      <c r="A476" s="57"/>
      <c r="B476" s="278">
        <v>43391</v>
      </c>
      <c r="C476" s="283">
        <f t="shared" si="5"/>
        <v>9811701649</v>
      </c>
      <c r="D476" s="57"/>
      <c r="E476" s="57"/>
      <c r="F476" s="279">
        <v>273011537</v>
      </c>
      <c r="G476" s="286">
        <v>145488998</v>
      </c>
      <c r="H476" s="278">
        <v>48093</v>
      </c>
      <c r="I476" s="278"/>
      <c r="K476" s="287"/>
      <c r="L476" s="287"/>
      <c r="M476" s="274"/>
      <c r="N476" s="274"/>
      <c r="O476" s="57"/>
    </row>
    <row r="477" spans="1:15">
      <c r="A477" s="57"/>
      <c r="B477" s="278">
        <v>43392</v>
      </c>
      <c r="C477" s="283">
        <f t="shared" si="5"/>
        <v>9874655668</v>
      </c>
      <c r="D477" s="57"/>
      <c r="E477" s="57"/>
      <c r="F477" s="279">
        <v>335965556</v>
      </c>
      <c r="G477" s="286">
        <v>145562025</v>
      </c>
      <c r="H477" s="278">
        <v>45965</v>
      </c>
      <c r="I477" s="278"/>
      <c r="K477" s="287"/>
      <c r="L477" s="287"/>
      <c r="M477" s="274"/>
      <c r="N477" s="274"/>
      <c r="O477" s="57"/>
    </row>
    <row r="478" spans="1:15">
      <c r="A478" s="57"/>
      <c r="B478" s="278">
        <v>43393</v>
      </c>
      <c r="C478" s="283">
        <f t="shared" si="5"/>
        <v>10173703599</v>
      </c>
      <c r="D478" s="57"/>
      <c r="E478" s="57"/>
      <c r="F478" s="279">
        <v>635013487</v>
      </c>
      <c r="G478" s="286">
        <v>145606754</v>
      </c>
      <c r="H478" s="278">
        <v>45597</v>
      </c>
      <c r="I478" s="278"/>
      <c r="K478" s="287"/>
      <c r="L478" s="287"/>
      <c r="M478" s="274"/>
      <c r="N478" s="274"/>
      <c r="O478" s="57"/>
    </row>
    <row r="479" spans="1:15">
      <c r="A479" s="57"/>
      <c r="B479" s="278">
        <v>43394</v>
      </c>
      <c r="C479" s="283">
        <f t="shared" si="5"/>
        <v>9943590214</v>
      </c>
      <c r="D479" s="57"/>
      <c r="E479" s="57"/>
      <c r="F479" s="279">
        <v>404900102</v>
      </c>
      <c r="G479" s="286">
        <v>145623871</v>
      </c>
      <c r="H479" s="278">
        <v>45867</v>
      </c>
      <c r="I479" s="278"/>
      <c r="K479" s="287"/>
      <c r="L479" s="287"/>
      <c r="M479" s="274"/>
      <c r="N479" s="274"/>
      <c r="O479" s="57"/>
    </row>
    <row r="480" spans="1:15">
      <c r="A480" s="57"/>
      <c r="B480" s="278">
        <v>43395</v>
      </c>
      <c r="C480" s="283">
        <f t="shared" ref="C480:C543" si="6">F480+(F$88*28679+98765)+(G$88*6587+87654)+(E$88*9537+76543)+(J$88*5713+4528)</f>
        <v>10214725165</v>
      </c>
      <c r="D480" s="57"/>
      <c r="E480" s="57"/>
      <c r="F480" s="279">
        <v>676035053</v>
      </c>
      <c r="G480" s="286">
        <v>145761062</v>
      </c>
      <c r="H480" s="278">
        <v>43896</v>
      </c>
      <c r="I480" s="278"/>
      <c r="K480" s="287"/>
      <c r="L480" s="287"/>
      <c r="M480" s="274"/>
      <c r="N480" s="274"/>
      <c r="O480" s="57"/>
    </row>
    <row r="481" spans="1:15">
      <c r="A481" s="57"/>
      <c r="B481" s="278">
        <v>43396</v>
      </c>
      <c r="C481" s="283">
        <f t="shared" si="6"/>
        <v>9975001511</v>
      </c>
      <c r="D481" s="57"/>
      <c r="E481" s="57"/>
      <c r="F481" s="279">
        <v>436311399</v>
      </c>
      <c r="G481" s="286">
        <v>145824373</v>
      </c>
      <c r="H481" s="278">
        <v>50047</v>
      </c>
      <c r="I481" s="278"/>
      <c r="K481" s="287"/>
      <c r="L481" s="287"/>
      <c r="M481" s="274"/>
      <c r="N481" s="274"/>
      <c r="O481" s="57"/>
    </row>
    <row r="482" spans="1:15">
      <c r="A482" s="57"/>
      <c r="B482" s="278">
        <v>43397</v>
      </c>
      <c r="C482" s="283">
        <f t="shared" si="6"/>
        <v>10161222295</v>
      </c>
      <c r="D482" s="57"/>
      <c r="E482" s="57"/>
      <c r="F482" s="279">
        <v>622532183</v>
      </c>
      <c r="G482" s="286">
        <v>145833082</v>
      </c>
      <c r="H482" s="278">
        <v>44827</v>
      </c>
      <c r="I482" s="278"/>
      <c r="K482" s="287"/>
      <c r="L482" s="287"/>
      <c r="M482" s="274"/>
      <c r="N482" s="274"/>
      <c r="O482" s="57"/>
    </row>
    <row r="483" spans="1:15">
      <c r="A483" s="57"/>
      <c r="B483" s="278">
        <v>43398</v>
      </c>
      <c r="C483" s="283">
        <f t="shared" si="6"/>
        <v>10282028611</v>
      </c>
      <c r="D483" s="57"/>
      <c r="E483" s="57"/>
      <c r="F483" s="279">
        <v>743338499</v>
      </c>
      <c r="G483" s="286">
        <v>145862446</v>
      </c>
      <c r="H483" s="278">
        <v>46425</v>
      </c>
      <c r="I483" s="278"/>
      <c r="K483" s="287"/>
      <c r="L483" s="287"/>
      <c r="M483" s="274"/>
      <c r="N483" s="274"/>
      <c r="O483" s="57"/>
    </row>
    <row r="484" spans="1:15">
      <c r="A484" s="57"/>
      <c r="B484" s="278">
        <v>43399</v>
      </c>
      <c r="C484" s="283">
        <f t="shared" si="6"/>
        <v>10059203320</v>
      </c>
      <c r="D484" s="57"/>
      <c r="E484" s="57"/>
      <c r="F484" s="279">
        <v>520513208</v>
      </c>
      <c r="G484" s="286">
        <v>145865248</v>
      </c>
      <c r="H484" s="278">
        <v>43452</v>
      </c>
      <c r="I484" s="278"/>
      <c r="K484" s="287"/>
      <c r="L484" s="287"/>
      <c r="M484" s="274"/>
      <c r="N484" s="274"/>
      <c r="O484" s="57"/>
    </row>
    <row r="485" spans="1:15">
      <c r="A485" s="57"/>
      <c r="B485" s="278">
        <v>43400</v>
      </c>
      <c r="C485" s="283">
        <f t="shared" si="6"/>
        <v>10355090495</v>
      </c>
      <c r="D485" s="57"/>
      <c r="E485" s="57"/>
      <c r="F485" s="279">
        <v>816400383</v>
      </c>
      <c r="G485" s="286">
        <v>146025097</v>
      </c>
      <c r="H485" s="278">
        <v>47213</v>
      </c>
      <c r="I485" s="278"/>
      <c r="K485" s="287"/>
      <c r="L485" s="287"/>
      <c r="M485" s="274"/>
      <c r="N485" s="274"/>
      <c r="O485" s="57"/>
    </row>
    <row r="486" spans="1:15">
      <c r="A486" s="57"/>
      <c r="B486" s="278">
        <v>43401</v>
      </c>
      <c r="C486" s="283">
        <f t="shared" si="6"/>
        <v>10349564127</v>
      </c>
      <c r="D486" s="57"/>
      <c r="E486" s="57"/>
      <c r="F486" s="279">
        <v>810874015</v>
      </c>
      <c r="G486" s="286">
        <v>146134845</v>
      </c>
      <c r="H486" s="278">
        <v>45172</v>
      </c>
      <c r="I486" s="278"/>
      <c r="K486" s="287"/>
      <c r="L486" s="287"/>
      <c r="M486" s="274"/>
      <c r="N486" s="274"/>
      <c r="O486" s="57"/>
    </row>
    <row r="487" spans="1:15">
      <c r="A487" s="57"/>
      <c r="B487" s="278">
        <v>43402</v>
      </c>
      <c r="C487" s="283">
        <f t="shared" si="6"/>
        <v>10310258437</v>
      </c>
      <c r="D487" s="57"/>
      <c r="E487" s="57"/>
      <c r="F487" s="279">
        <v>771568325</v>
      </c>
      <c r="G487" s="286">
        <v>146139538</v>
      </c>
      <c r="H487" s="278">
        <v>46879</v>
      </c>
      <c r="I487" s="278"/>
      <c r="K487" s="287"/>
      <c r="L487" s="287"/>
      <c r="M487" s="274"/>
      <c r="N487" s="274"/>
      <c r="O487" s="57"/>
    </row>
    <row r="488" spans="1:15">
      <c r="A488" s="57"/>
      <c r="B488" s="278">
        <v>43403</v>
      </c>
      <c r="C488" s="283">
        <f t="shared" si="6"/>
        <v>10537533120</v>
      </c>
      <c r="D488" s="57"/>
      <c r="E488" s="57"/>
      <c r="F488" s="279">
        <v>998843008</v>
      </c>
      <c r="G488" s="286">
        <v>146146933</v>
      </c>
      <c r="H488" s="278">
        <v>47164</v>
      </c>
      <c r="I488" s="278"/>
      <c r="K488" s="287"/>
      <c r="L488" s="287"/>
      <c r="M488" s="274"/>
      <c r="N488" s="274"/>
      <c r="O488" s="57"/>
    </row>
    <row r="489" spans="1:15">
      <c r="A489" s="57"/>
      <c r="B489" s="278">
        <v>43404</v>
      </c>
      <c r="C489" s="283">
        <f t="shared" si="6"/>
        <v>10006838488</v>
      </c>
      <c r="D489" s="57"/>
      <c r="E489" s="57"/>
      <c r="F489" s="279">
        <v>468148376</v>
      </c>
      <c r="G489" s="286">
        <v>146305105</v>
      </c>
      <c r="H489" s="278">
        <v>50308</v>
      </c>
      <c r="I489" s="278"/>
      <c r="K489" s="287"/>
      <c r="L489" s="287"/>
      <c r="M489" s="274"/>
      <c r="N489" s="274"/>
      <c r="O489" s="57"/>
    </row>
    <row r="490" spans="1:15">
      <c r="A490" s="57"/>
      <c r="B490" s="278">
        <v>43405</v>
      </c>
      <c r="C490" s="283">
        <f t="shared" si="6"/>
        <v>9695847495</v>
      </c>
      <c r="D490" s="57"/>
      <c r="E490" s="57"/>
      <c r="F490" s="279">
        <v>157157383</v>
      </c>
      <c r="G490" s="286">
        <v>146504781</v>
      </c>
      <c r="H490" s="278">
        <v>49894</v>
      </c>
      <c r="I490" s="278"/>
      <c r="K490" s="287"/>
      <c r="L490" s="287"/>
      <c r="M490" s="274"/>
      <c r="N490" s="274"/>
      <c r="O490" s="57"/>
    </row>
    <row r="491" spans="1:15">
      <c r="A491" s="57"/>
      <c r="B491" s="278">
        <v>43406</v>
      </c>
      <c r="C491" s="283">
        <f t="shared" si="6"/>
        <v>10496898258</v>
      </c>
      <c r="D491" s="57"/>
      <c r="E491" s="57"/>
      <c r="F491" s="279">
        <v>958208146</v>
      </c>
      <c r="G491" s="286">
        <v>146932532</v>
      </c>
      <c r="H491" s="278">
        <v>44548</v>
      </c>
      <c r="I491" s="278"/>
      <c r="K491" s="287"/>
      <c r="L491" s="287"/>
      <c r="M491" s="274"/>
      <c r="N491" s="274"/>
      <c r="O491" s="57"/>
    </row>
    <row r="492" spans="1:15">
      <c r="A492" s="57"/>
      <c r="B492" s="278">
        <v>43407</v>
      </c>
      <c r="C492" s="283">
        <f t="shared" si="6"/>
        <v>10056009104</v>
      </c>
      <c r="D492" s="57"/>
      <c r="E492" s="57"/>
      <c r="F492" s="279">
        <v>517318992</v>
      </c>
      <c r="G492" s="286">
        <v>147048628</v>
      </c>
      <c r="H492" s="278">
        <v>47974</v>
      </c>
      <c r="I492" s="278"/>
      <c r="K492" s="287"/>
      <c r="L492" s="287"/>
      <c r="M492" s="274"/>
      <c r="N492" s="274"/>
      <c r="O492" s="57"/>
    </row>
    <row r="493" spans="1:15">
      <c r="A493" s="57"/>
      <c r="B493" s="278">
        <v>43408</v>
      </c>
      <c r="C493" s="283">
        <f t="shared" si="6"/>
        <v>9693601779</v>
      </c>
      <c r="D493" s="57"/>
      <c r="E493" s="57"/>
      <c r="F493" s="279">
        <v>154911667</v>
      </c>
      <c r="G493" s="286">
        <v>147450320</v>
      </c>
      <c r="H493" s="278">
        <v>48492</v>
      </c>
      <c r="I493" s="278"/>
      <c r="K493" s="287"/>
      <c r="L493" s="287"/>
      <c r="M493" s="274"/>
      <c r="N493" s="274"/>
      <c r="O493" s="57"/>
    </row>
    <row r="494" spans="1:15">
      <c r="A494" s="57"/>
      <c r="B494" s="278">
        <v>43409</v>
      </c>
      <c r="C494" s="283">
        <f t="shared" si="6"/>
        <v>10503884496</v>
      </c>
      <c r="D494" s="57"/>
      <c r="E494" s="57"/>
      <c r="F494" s="279">
        <v>965194384</v>
      </c>
      <c r="G494" s="286">
        <v>147704302</v>
      </c>
      <c r="H494" s="278">
        <v>49645</v>
      </c>
      <c r="I494" s="278"/>
      <c r="K494" s="287"/>
      <c r="L494" s="287"/>
      <c r="M494" s="274"/>
      <c r="N494" s="274"/>
      <c r="O494" s="57"/>
    </row>
    <row r="495" spans="1:15">
      <c r="A495" s="57"/>
      <c r="B495" s="278">
        <v>43410</v>
      </c>
      <c r="C495" s="283">
        <f t="shared" si="6"/>
        <v>10482615945</v>
      </c>
      <c r="D495" s="57"/>
      <c r="E495" s="57"/>
      <c r="F495" s="279">
        <v>943925833</v>
      </c>
      <c r="G495" s="286">
        <v>147727950</v>
      </c>
      <c r="H495" s="278">
        <v>48075</v>
      </c>
      <c r="I495" s="278"/>
      <c r="K495" s="287"/>
      <c r="L495" s="287"/>
      <c r="M495" s="274"/>
      <c r="N495" s="274"/>
      <c r="O495" s="57"/>
    </row>
    <row r="496" spans="1:15">
      <c r="A496" s="57"/>
      <c r="B496" s="278">
        <v>43411</v>
      </c>
      <c r="C496" s="283">
        <f t="shared" si="6"/>
        <v>10501971589</v>
      </c>
      <c r="D496" s="57"/>
      <c r="E496" s="57"/>
      <c r="F496" s="279">
        <v>963281477</v>
      </c>
      <c r="G496" s="286">
        <v>147900595</v>
      </c>
      <c r="H496" s="278">
        <v>49096</v>
      </c>
      <c r="I496" s="278"/>
      <c r="K496" s="287"/>
      <c r="L496" s="287"/>
      <c r="M496" s="274"/>
      <c r="N496" s="274"/>
      <c r="O496" s="57"/>
    </row>
    <row r="497" spans="1:15">
      <c r="A497" s="57"/>
      <c r="B497" s="278">
        <v>43412</v>
      </c>
      <c r="C497" s="283">
        <f t="shared" si="6"/>
        <v>10357367421</v>
      </c>
      <c r="D497" s="57"/>
      <c r="E497" s="57"/>
      <c r="F497" s="279">
        <v>818677309</v>
      </c>
      <c r="G497" s="286">
        <v>148024541</v>
      </c>
      <c r="H497" s="278">
        <v>48652</v>
      </c>
      <c r="I497" s="278"/>
      <c r="K497" s="287"/>
      <c r="L497" s="287"/>
      <c r="M497" s="274"/>
      <c r="N497" s="274"/>
      <c r="O497" s="57"/>
    </row>
    <row r="498" spans="1:15">
      <c r="A498" s="57"/>
      <c r="B498" s="278">
        <v>43413</v>
      </c>
      <c r="C498" s="283">
        <f t="shared" si="6"/>
        <v>9795355213</v>
      </c>
      <c r="D498" s="57"/>
      <c r="E498" s="57"/>
      <c r="F498" s="279">
        <v>256665101</v>
      </c>
      <c r="G498" s="286">
        <v>148061642</v>
      </c>
      <c r="H498" s="278">
        <v>46513</v>
      </c>
      <c r="I498" s="278"/>
      <c r="K498" s="287"/>
      <c r="L498" s="287"/>
      <c r="M498" s="274"/>
      <c r="N498" s="274"/>
      <c r="O498" s="57"/>
    </row>
    <row r="499" spans="1:15">
      <c r="A499" s="57"/>
      <c r="B499" s="278">
        <v>43414</v>
      </c>
      <c r="C499" s="283">
        <f t="shared" si="6"/>
        <v>10420096250</v>
      </c>
      <c r="D499" s="57"/>
      <c r="E499" s="57"/>
      <c r="F499" s="279">
        <v>881406138</v>
      </c>
      <c r="G499" s="286">
        <v>148180212</v>
      </c>
      <c r="H499" s="278">
        <v>46656</v>
      </c>
      <c r="I499" s="278"/>
      <c r="K499" s="287"/>
      <c r="L499" s="287"/>
      <c r="M499" s="274"/>
      <c r="N499" s="274"/>
      <c r="O499" s="57"/>
    </row>
    <row r="500" spans="1:15">
      <c r="A500" s="57"/>
      <c r="B500" s="278">
        <v>43415</v>
      </c>
      <c r="C500" s="283">
        <f t="shared" si="6"/>
        <v>9878203892</v>
      </c>
      <c r="D500" s="57"/>
      <c r="E500" s="57"/>
      <c r="F500" s="279">
        <v>339513780</v>
      </c>
      <c r="G500" s="286">
        <v>148206598</v>
      </c>
      <c r="H500" s="278">
        <v>43841</v>
      </c>
      <c r="I500" s="278"/>
      <c r="K500" s="287"/>
      <c r="L500" s="287"/>
      <c r="M500" s="274"/>
      <c r="N500" s="274"/>
      <c r="O500" s="57"/>
    </row>
    <row r="501" spans="1:15">
      <c r="A501" s="57"/>
      <c r="B501" s="278">
        <v>43416</v>
      </c>
      <c r="C501" s="283">
        <f t="shared" si="6"/>
        <v>10073573183</v>
      </c>
      <c r="D501" s="57"/>
      <c r="E501" s="57"/>
      <c r="F501" s="279">
        <v>534883071</v>
      </c>
      <c r="G501" s="286">
        <v>148236236</v>
      </c>
      <c r="H501" s="278">
        <v>44852</v>
      </c>
      <c r="I501" s="278"/>
      <c r="K501" s="287"/>
      <c r="L501" s="287"/>
      <c r="M501" s="274"/>
      <c r="N501" s="274"/>
      <c r="O501" s="57"/>
    </row>
    <row r="502" spans="1:15">
      <c r="A502" s="57"/>
      <c r="B502" s="278">
        <v>43417</v>
      </c>
      <c r="C502" s="283">
        <f t="shared" si="6"/>
        <v>9737086749</v>
      </c>
      <c r="D502" s="57"/>
      <c r="E502" s="57"/>
      <c r="F502" s="279">
        <v>198396637</v>
      </c>
      <c r="G502" s="286">
        <v>148269687</v>
      </c>
      <c r="H502" s="278">
        <v>44811</v>
      </c>
      <c r="I502" s="278"/>
      <c r="K502" s="287"/>
      <c r="L502" s="287"/>
      <c r="M502" s="274"/>
      <c r="N502" s="274"/>
      <c r="O502" s="57"/>
    </row>
    <row r="503" spans="1:15">
      <c r="A503" s="57"/>
      <c r="B503" s="278">
        <v>43418</v>
      </c>
      <c r="C503" s="283">
        <f t="shared" si="6"/>
        <v>10150170763</v>
      </c>
      <c r="D503" s="57"/>
      <c r="E503" s="57"/>
      <c r="F503" s="279">
        <v>611480651</v>
      </c>
      <c r="G503" s="286">
        <v>148306034</v>
      </c>
      <c r="H503" s="278">
        <v>44205</v>
      </c>
      <c r="I503" s="278"/>
      <c r="K503" s="287"/>
      <c r="L503" s="287"/>
      <c r="M503" s="274"/>
      <c r="N503" s="274"/>
      <c r="O503" s="57"/>
    </row>
    <row r="504" spans="1:15">
      <c r="A504" s="57"/>
      <c r="B504" s="278">
        <v>43419</v>
      </c>
      <c r="C504" s="283">
        <f t="shared" si="6"/>
        <v>9834167578</v>
      </c>
      <c r="D504" s="57"/>
      <c r="E504" s="57"/>
      <c r="F504" s="279">
        <v>295477466</v>
      </c>
      <c r="G504" s="286">
        <v>148616226</v>
      </c>
      <c r="H504" s="278">
        <v>43371</v>
      </c>
      <c r="I504" s="278"/>
      <c r="K504" s="287"/>
      <c r="L504" s="287"/>
      <c r="M504" s="274"/>
      <c r="N504" s="274"/>
      <c r="O504" s="57"/>
    </row>
    <row r="505" spans="1:15">
      <c r="A505" s="57"/>
      <c r="B505" s="278">
        <v>43420</v>
      </c>
      <c r="C505" s="283">
        <f t="shared" si="6"/>
        <v>9640571617</v>
      </c>
      <c r="D505" s="57"/>
      <c r="E505" s="57"/>
      <c r="F505" s="279">
        <v>101881505</v>
      </c>
      <c r="G505" s="286">
        <v>148780261</v>
      </c>
      <c r="H505" s="278">
        <v>47773</v>
      </c>
      <c r="I505" s="278"/>
      <c r="K505" s="287"/>
      <c r="L505" s="287"/>
      <c r="M505" s="274"/>
      <c r="N505" s="274"/>
      <c r="O505" s="57"/>
    </row>
    <row r="506" spans="1:15">
      <c r="A506" s="57"/>
      <c r="B506" s="278">
        <v>43421</v>
      </c>
      <c r="C506" s="283">
        <f t="shared" si="6"/>
        <v>9741436691</v>
      </c>
      <c r="D506" s="57"/>
      <c r="E506" s="57"/>
      <c r="F506" s="279">
        <v>202746579</v>
      </c>
      <c r="G506" s="286">
        <v>148874358</v>
      </c>
      <c r="H506" s="278">
        <v>44626</v>
      </c>
      <c r="I506" s="278"/>
      <c r="K506" s="287"/>
      <c r="L506" s="287"/>
      <c r="M506" s="274"/>
      <c r="N506" s="274"/>
      <c r="O506" s="57"/>
    </row>
    <row r="507" spans="1:15">
      <c r="A507" s="57"/>
      <c r="B507" s="278">
        <v>43422</v>
      </c>
      <c r="C507" s="283">
        <f t="shared" si="6"/>
        <v>10020046177</v>
      </c>
      <c r="D507" s="57"/>
      <c r="E507" s="57"/>
      <c r="F507" s="279">
        <v>481356065</v>
      </c>
      <c r="G507" s="286">
        <v>148910604</v>
      </c>
      <c r="H507" s="278">
        <v>43181</v>
      </c>
      <c r="I507" s="278"/>
      <c r="K507" s="287"/>
      <c r="L507" s="287"/>
      <c r="M507" s="274"/>
      <c r="N507" s="274"/>
      <c r="O507" s="57"/>
    </row>
    <row r="508" spans="1:15">
      <c r="A508" s="57"/>
      <c r="B508" s="278">
        <v>43423</v>
      </c>
      <c r="C508" s="283">
        <f t="shared" si="6"/>
        <v>9720812361</v>
      </c>
      <c r="D508" s="57"/>
      <c r="E508" s="57"/>
      <c r="F508" s="279">
        <v>182122249</v>
      </c>
      <c r="G508" s="286">
        <v>148953631</v>
      </c>
      <c r="H508" s="278">
        <v>49041</v>
      </c>
      <c r="I508" s="278"/>
      <c r="K508" s="287"/>
      <c r="L508" s="287"/>
      <c r="M508" s="274"/>
      <c r="N508" s="274"/>
      <c r="O508" s="57"/>
    </row>
    <row r="509" spans="1:15">
      <c r="A509" s="57"/>
      <c r="B509" s="278">
        <v>43424</v>
      </c>
      <c r="C509" s="283">
        <f t="shared" si="6"/>
        <v>10421777415</v>
      </c>
      <c r="D509" s="57"/>
      <c r="E509" s="57"/>
      <c r="F509" s="279">
        <v>883087303</v>
      </c>
      <c r="G509" s="286">
        <v>148991361</v>
      </c>
      <c r="H509" s="278">
        <v>43235</v>
      </c>
      <c r="I509" s="278"/>
      <c r="K509" s="287"/>
      <c r="L509" s="287"/>
      <c r="M509" s="274"/>
      <c r="N509" s="274"/>
      <c r="O509" s="57"/>
    </row>
    <row r="510" spans="1:15">
      <c r="A510" s="57"/>
      <c r="B510" s="278">
        <v>43425</v>
      </c>
      <c r="C510" s="283">
        <f t="shared" si="6"/>
        <v>10248275464</v>
      </c>
      <c r="D510" s="57"/>
      <c r="E510" s="57"/>
      <c r="F510" s="279">
        <v>709585352</v>
      </c>
      <c r="G510" s="286">
        <v>149166203</v>
      </c>
      <c r="H510" s="278">
        <v>47691</v>
      </c>
      <c r="I510" s="278"/>
      <c r="K510" s="287"/>
      <c r="L510" s="287"/>
      <c r="M510" s="274"/>
      <c r="N510" s="274"/>
      <c r="O510" s="57"/>
    </row>
    <row r="511" spans="1:15">
      <c r="A511" s="57"/>
      <c r="B511" s="278">
        <v>43426</v>
      </c>
      <c r="C511" s="283">
        <f t="shared" si="6"/>
        <v>9736961476</v>
      </c>
      <c r="D511" s="57"/>
      <c r="E511" s="57"/>
      <c r="F511" s="279">
        <v>198271364</v>
      </c>
      <c r="G511" s="286">
        <v>149301188</v>
      </c>
      <c r="H511" s="278">
        <v>43282</v>
      </c>
      <c r="I511" s="278"/>
      <c r="K511" s="287"/>
      <c r="L511" s="287"/>
      <c r="M511" s="274"/>
      <c r="N511" s="274"/>
      <c r="O511" s="57"/>
    </row>
    <row r="512" spans="1:15">
      <c r="A512" s="57"/>
      <c r="B512" s="278">
        <v>43427</v>
      </c>
      <c r="C512" s="283">
        <f t="shared" si="6"/>
        <v>9985169971</v>
      </c>
      <c r="D512" s="57"/>
      <c r="E512" s="57"/>
      <c r="F512" s="279">
        <v>446479859</v>
      </c>
      <c r="G512" s="286">
        <v>149393449</v>
      </c>
      <c r="H512" s="278">
        <v>43690</v>
      </c>
      <c r="I512" s="278"/>
      <c r="K512" s="287"/>
      <c r="L512" s="287"/>
      <c r="M512" s="274"/>
      <c r="N512" s="274"/>
      <c r="O512" s="57"/>
    </row>
    <row r="513" spans="1:15">
      <c r="A513" s="57"/>
      <c r="B513" s="278">
        <v>43428</v>
      </c>
      <c r="C513" s="283">
        <f t="shared" si="6"/>
        <v>9665828874</v>
      </c>
      <c r="D513" s="57"/>
      <c r="E513" s="57"/>
      <c r="F513" s="279">
        <v>127138762</v>
      </c>
      <c r="G513" s="286">
        <v>149645465</v>
      </c>
      <c r="H513" s="278">
        <v>50109</v>
      </c>
      <c r="I513" s="278"/>
      <c r="K513" s="287"/>
      <c r="L513" s="287"/>
      <c r="M513" s="274"/>
      <c r="N513" s="274"/>
      <c r="O513" s="57"/>
    </row>
    <row r="514" spans="1:15">
      <c r="A514" s="57"/>
      <c r="B514" s="278">
        <v>43429</v>
      </c>
      <c r="C514" s="283">
        <f t="shared" si="6"/>
        <v>10493663049</v>
      </c>
      <c r="D514" s="57"/>
      <c r="E514" s="57"/>
      <c r="F514" s="279">
        <v>954972937</v>
      </c>
      <c r="G514" s="286">
        <v>149650404</v>
      </c>
      <c r="H514" s="278">
        <v>44099</v>
      </c>
      <c r="I514" s="278"/>
      <c r="K514" s="287"/>
      <c r="L514" s="287"/>
      <c r="M514" s="274"/>
      <c r="N514" s="274"/>
      <c r="O514" s="57"/>
    </row>
    <row r="515" spans="1:15">
      <c r="A515" s="57"/>
      <c r="B515" s="278">
        <v>43430</v>
      </c>
      <c r="C515" s="283">
        <f t="shared" si="6"/>
        <v>9693587905</v>
      </c>
      <c r="D515" s="57"/>
      <c r="E515" s="57"/>
      <c r="F515" s="279">
        <v>154897793</v>
      </c>
      <c r="G515" s="286">
        <v>149811850</v>
      </c>
      <c r="H515" s="278">
        <v>44630</v>
      </c>
      <c r="I515" s="278"/>
      <c r="K515" s="287"/>
      <c r="L515" s="287"/>
      <c r="M515" s="274"/>
      <c r="N515" s="274"/>
      <c r="O515" s="57"/>
    </row>
    <row r="516" spans="1:15">
      <c r="A516" s="57"/>
      <c r="B516" s="278">
        <v>43431</v>
      </c>
      <c r="C516" s="283">
        <f t="shared" si="6"/>
        <v>9774133827</v>
      </c>
      <c r="D516" s="57"/>
      <c r="E516" s="57"/>
      <c r="F516" s="279">
        <v>235443715</v>
      </c>
      <c r="G516" s="286">
        <v>149902577</v>
      </c>
      <c r="H516" s="278">
        <v>47278</v>
      </c>
      <c r="I516" s="278"/>
      <c r="K516" s="287"/>
      <c r="L516" s="287"/>
      <c r="M516" s="274"/>
      <c r="N516" s="274"/>
      <c r="O516" s="57"/>
    </row>
    <row r="517" spans="1:15">
      <c r="A517" s="57"/>
      <c r="B517" s="278">
        <v>43432</v>
      </c>
      <c r="C517" s="283">
        <f t="shared" si="6"/>
        <v>10071349962</v>
      </c>
      <c r="D517" s="57"/>
      <c r="E517" s="57"/>
      <c r="F517" s="279">
        <v>532659850</v>
      </c>
      <c r="G517" s="286">
        <v>149954502</v>
      </c>
      <c r="H517" s="278">
        <v>43582</v>
      </c>
      <c r="I517" s="278"/>
      <c r="K517" s="287"/>
      <c r="L517" s="287"/>
      <c r="M517" s="274"/>
      <c r="N517" s="274"/>
      <c r="O517" s="57"/>
    </row>
    <row r="518" spans="1:15">
      <c r="A518" s="57"/>
      <c r="B518" s="278">
        <v>43433</v>
      </c>
      <c r="C518" s="283">
        <f t="shared" si="6"/>
        <v>9655616582</v>
      </c>
      <c r="D518" s="57"/>
      <c r="E518" s="57"/>
      <c r="F518" s="279">
        <v>116926470</v>
      </c>
      <c r="G518" s="286">
        <v>150009084</v>
      </c>
      <c r="H518" s="278">
        <v>49384</v>
      </c>
      <c r="I518" s="278"/>
      <c r="K518" s="287"/>
      <c r="L518" s="287"/>
      <c r="M518" s="274"/>
      <c r="N518" s="274"/>
      <c r="O518" s="57"/>
    </row>
    <row r="519" spans="1:15">
      <c r="A519" s="57"/>
      <c r="B519" s="278">
        <v>43434</v>
      </c>
      <c r="C519" s="283">
        <f t="shared" si="6"/>
        <v>10325993171</v>
      </c>
      <c r="D519" s="57"/>
      <c r="E519" s="57"/>
      <c r="F519" s="279">
        <v>787303059</v>
      </c>
      <c r="G519" s="286">
        <v>150247628</v>
      </c>
      <c r="H519" s="278">
        <v>46861</v>
      </c>
      <c r="I519" s="278"/>
      <c r="K519" s="287"/>
      <c r="L519" s="287"/>
      <c r="M519" s="274"/>
      <c r="N519" s="274"/>
      <c r="O519" s="57"/>
    </row>
    <row r="520" spans="1:15">
      <c r="A520" s="57"/>
      <c r="B520" s="278">
        <v>43435</v>
      </c>
      <c r="C520" s="283">
        <f t="shared" si="6"/>
        <v>9722125672</v>
      </c>
      <c r="D520" s="57"/>
      <c r="E520" s="57"/>
      <c r="F520" s="279">
        <v>183435560</v>
      </c>
      <c r="G520" s="286">
        <v>150572925</v>
      </c>
      <c r="H520" s="278">
        <v>48459</v>
      </c>
      <c r="I520" s="278"/>
      <c r="K520" s="287"/>
      <c r="L520" s="287"/>
      <c r="M520" s="274"/>
      <c r="N520" s="274"/>
      <c r="O520" s="57"/>
    </row>
    <row r="521" spans="1:15">
      <c r="A521" s="57"/>
      <c r="B521" s="278">
        <v>43436</v>
      </c>
      <c r="C521" s="283">
        <f t="shared" si="6"/>
        <v>9722465509</v>
      </c>
      <c r="D521" s="57"/>
      <c r="E521" s="57"/>
      <c r="F521" s="279">
        <v>183775397</v>
      </c>
      <c r="G521" s="286">
        <v>150663978</v>
      </c>
      <c r="H521" s="278">
        <v>47766</v>
      </c>
      <c r="I521" s="278"/>
      <c r="K521" s="287"/>
      <c r="L521" s="287"/>
      <c r="M521" s="274"/>
      <c r="N521" s="274"/>
      <c r="O521" s="57"/>
    </row>
    <row r="522" spans="1:15">
      <c r="A522" s="57"/>
      <c r="B522" s="278">
        <v>43437</v>
      </c>
      <c r="C522" s="283">
        <f t="shared" si="6"/>
        <v>10357283889</v>
      </c>
      <c r="D522" s="57"/>
      <c r="E522" s="57"/>
      <c r="F522" s="279">
        <v>818593777</v>
      </c>
      <c r="G522" s="286">
        <v>150700216</v>
      </c>
      <c r="H522" s="278">
        <v>45758</v>
      </c>
      <c r="I522" s="278"/>
      <c r="K522" s="287"/>
      <c r="L522" s="287"/>
      <c r="M522" s="274"/>
      <c r="N522" s="274"/>
      <c r="O522" s="57"/>
    </row>
    <row r="523" spans="1:15">
      <c r="A523" s="57"/>
      <c r="B523" s="278">
        <v>43438</v>
      </c>
      <c r="C523" s="283">
        <f t="shared" si="6"/>
        <v>9711242626</v>
      </c>
      <c r="D523" s="57"/>
      <c r="E523" s="57"/>
      <c r="F523" s="279">
        <v>172552514</v>
      </c>
      <c r="G523" s="286">
        <v>150735862</v>
      </c>
      <c r="H523" s="278">
        <v>47270</v>
      </c>
      <c r="I523" s="278"/>
      <c r="K523" s="287"/>
      <c r="L523" s="287"/>
      <c r="M523" s="274"/>
      <c r="N523" s="274"/>
      <c r="O523" s="57"/>
    </row>
    <row r="524" spans="1:15">
      <c r="A524" s="57"/>
      <c r="B524" s="278">
        <v>43439</v>
      </c>
      <c r="C524" s="283">
        <f t="shared" si="6"/>
        <v>9898894322</v>
      </c>
      <c r="D524" s="57"/>
      <c r="E524" s="57"/>
      <c r="F524" s="279">
        <v>360204210</v>
      </c>
      <c r="G524" s="286">
        <v>150959133</v>
      </c>
      <c r="H524" s="278">
        <v>43188</v>
      </c>
      <c r="I524" s="278"/>
      <c r="K524" s="287"/>
      <c r="L524" s="287"/>
      <c r="M524" s="274"/>
      <c r="N524" s="274"/>
      <c r="O524" s="57"/>
    </row>
    <row r="525" spans="1:15">
      <c r="A525" s="57"/>
      <c r="B525" s="278">
        <v>43440</v>
      </c>
      <c r="C525" s="283">
        <f t="shared" si="6"/>
        <v>10322500463</v>
      </c>
      <c r="D525" s="57"/>
      <c r="E525" s="57"/>
      <c r="F525" s="279">
        <v>783810351</v>
      </c>
      <c r="G525" s="286">
        <v>151570051</v>
      </c>
      <c r="H525" s="278">
        <v>48213</v>
      </c>
      <c r="I525" s="278"/>
      <c r="K525" s="287"/>
      <c r="L525" s="287"/>
      <c r="M525" s="274"/>
      <c r="N525" s="274"/>
      <c r="O525" s="57"/>
    </row>
    <row r="526" spans="1:15">
      <c r="A526" s="57"/>
      <c r="B526" s="278">
        <v>43441</v>
      </c>
      <c r="C526" s="283">
        <f t="shared" si="6"/>
        <v>9867155358</v>
      </c>
      <c r="D526" s="57"/>
      <c r="E526" s="57"/>
      <c r="F526" s="279">
        <v>328465246</v>
      </c>
      <c r="G526" s="286">
        <v>151659535</v>
      </c>
      <c r="H526" s="278">
        <v>47943</v>
      </c>
      <c r="I526" s="278"/>
      <c r="K526" s="287"/>
      <c r="L526" s="287"/>
      <c r="M526" s="274"/>
      <c r="N526" s="274"/>
      <c r="O526" s="57"/>
    </row>
    <row r="527" spans="1:15">
      <c r="A527" s="57"/>
      <c r="B527" s="278">
        <v>43442</v>
      </c>
      <c r="C527" s="283">
        <f t="shared" si="6"/>
        <v>9916265814</v>
      </c>
      <c r="D527" s="57"/>
      <c r="E527" s="57"/>
      <c r="F527" s="279">
        <v>377575702</v>
      </c>
      <c r="G527" s="286">
        <v>151823782</v>
      </c>
      <c r="H527" s="278">
        <v>44753</v>
      </c>
      <c r="I527" s="278"/>
      <c r="K527" s="287"/>
      <c r="L527" s="287"/>
      <c r="M527" s="274"/>
      <c r="N527" s="274"/>
      <c r="O527" s="57"/>
    </row>
    <row r="528" spans="1:15">
      <c r="A528" s="57"/>
      <c r="B528" s="278">
        <v>43443</v>
      </c>
      <c r="C528" s="283">
        <f t="shared" si="6"/>
        <v>9768337366</v>
      </c>
      <c r="D528" s="57"/>
      <c r="E528" s="57"/>
      <c r="F528" s="279">
        <v>229647254</v>
      </c>
      <c r="G528" s="286">
        <v>151871145</v>
      </c>
      <c r="H528" s="278">
        <v>46414</v>
      </c>
      <c r="I528" s="278"/>
      <c r="K528" s="287"/>
      <c r="L528" s="287"/>
      <c r="M528" s="274"/>
      <c r="N528" s="274"/>
      <c r="O528" s="57"/>
    </row>
    <row r="529" spans="1:15">
      <c r="A529" s="57"/>
      <c r="B529" s="278">
        <v>43444</v>
      </c>
      <c r="C529" s="283">
        <f t="shared" si="6"/>
        <v>10315360871</v>
      </c>
      <c r="D529" s="57"/>
      <c r="E529" s="57"/>
      <c r="F529" s="279">
        <v>776670759</v>
      </c>
      <c r="G529" s="286">
        <v>152186751</v>
      </c>
      <c r="H529" s="278">
        <v>46348</v>
      </c>
      <c r="I529" s="278"/>
      <c r="K529" s="287"/>
      <c r="L529" s="287"/>
      <c r="M529" s="274"/>
      <c r="N529" s="274"/>
      <c r="O529" s="57"/>
    </row>
    <row r="530" spans="1:15">
      <c r="A530" s="57"/>
      <c r="B530" s="278">
        <v>43445</v>
      </c>
      <c r="C530" s="283">
        <f t="shared" si="6"/>
        <v>10347586688</v>
      </c>
      <c r="D530" s="57"/>
      <c r="E530" s="57"/>
      <c r="F530" s="279">
        <v>808896576</v>
      </c>
      <c r="G530" s="286">
        <v>152247354</v>
      </c>
      <c r="H530" s="278">
        <v>43322</v>
      </c>
      <c r="I530" s="278"/>
      <c r="K530" s="287"/>
      <c r="L530" s="287"/>
      <c r="M530" s="274"/>
      <c r="N530" s="274"/>
      <c r="O530" s="57"/>
    </row>
    <row r="531" spans="1:15">
      <c r="A531" s="57"/>
      <c r="B531" s="278">
        <v>43446</v>
      </c>
      <c r="C531" s="283">
        <f t="shared" si="6"/>
        <v>9716020740</v>
      </c>
      <c r="D531" s="57"/>
      <c r="E531" s="57"/>
      <c r="F531" s="279">
        <v>177330628</v>
      </c>
      <c r="G531" s="286">
        <v>152311405</v>
      </c>
      <c r="H531" s="278">
        <v>49555</v>
      </c>
      <c r="I531" s="278"/>
      <c r="K531" s="287"/>
      <c r="L531" s="287"/>
      <c r="M531" s="274"/>
      <c r="N531" s="274"/>
      <c r="O531" s="57"/>
    </row>
    <row r="532" spans="1:15">
      <c r="A532" s="57"/>
      <c r="B532" s="278">
        <v>43447</v>
      </c>
      <c r="C532" s="283">
        <f t="shared" si="6"/>
        <v>10424864791</v>
      </c>
      <c r="D532" s="57"/>
      <c r="E532" s="57"/>
      <c r="F532" s="279">
        <v>886174679</v>
      </c>
      <c r="G532" s="286">
        <v>152346592</v>
      </c>
      <c r="H532" s="278">
        <v>49008</v>
      </c>
      <c r="I532" s="278"/>
      <c r="K532" s="287"/>
      <c r="L532" s="287"/>
      <c r="M532" s="274"/>
      <c r="N532" s="274"/>
      <c r="O532" s="57"/>
    </row>
    <row r="533" spans="1:15">
      <c r="A533" s="57"/>
      <c r="B533" s="278">
        <v>43448</v>
      </c>
      <c r="C533" s="283">
        <f t="shared" si="6"/>
        <v>9868734950</v>
      </c>
      <c r="D533" s="57"/>
      <c r="E533" s="57"/>
      <c r="F533" s="279">
        <v>330044838</v>
      </c>
      <c r="G533" s="286">
        <v>152359996</v>
      </c>
      <c r="H533" s="278">
        <v>44203</v>
      </c>
      <c r="I533" s="278"/>
      <c r="K533" s="287"/>
      <c r="L533" s="287"/>
      <c r="M533" s="274"/>
      <c r="N533" s="274"/>
      <c r="O533" s="57"/>
    </row>
    <row r="534" spans="1:15">
      <c r="A534" s="57"/>
      <c r="B534" s="278">
        <v>43449</v>
      </c>
      <c r="C534" s="283">
        <f t="shared" si="6"/>
        <v>9894625690</v>
      </c>
      <c r="D534" s="57"/>
      <c r="E534" s="57"/>
      <c r="F534" s="279">
        <v>355935578</v>
      </c>
      <c r="G534" s="286">
        <v>152394406</v>
      </c>
      <c r="H534" s="278">
        <v>48015</v>
      </c>
      <c r="I534" s="278"/>
      <c r="K534" s="287"/>
      <c r="L534" s="287"/>
      <c r="M534" s="274"/>
      <c r="N534" s="274"/>
      <c r="O534" s="57"/>
    </row>
    <row r="535" spans="1:15">
      <c r="A535" s="57"/>
      <c r="B535" s="278">
        <v>43450</v>
      </c>
      <c r="C535" s="283">
        <f t="shared" si="6"/>
        <v>9638739435</v>
      </c>
      <c r="D535" s="57"/>
      <c r="E535" s="57"/>
      <c r="F535" s="279">
        <v>100049323</v>
      </c>
      <c r="G535" s="286">
        <v>152517109</v>
      </c>
      <c r="H535" s="278">
        <v>49153</v>
      </c>
      <c r="I535" s="278"/>
      <c r="K535" s="287"/>
      <c r="L535" s="287"/>
      <c r="M535" s="274"/>
      <c r="N535" s="274"/>
      <c r="O535" s="57"/>
    </row>
    <row r="536" spans="1:15">
      <c r="A536" s="57"/>
      <c r="B536" s="278">
        <v>43451</v>
      </c>
      <c r="C536" s="283">
        <f t="shared" si="6"/>
        <v>10088268065</v>
      </c>
      <c r="D536" s="57"/>
      <c r="E536" s="57"/>
      <c r="F536" s="279">
        <v>549577953</v>
      </c>
      <c r="G536" s="286">
        <v>152546136</v>
      </c>
      <c r="H536" s="278">
        <v>47453</v>
      </c>
      <c r="I536" s="278"/>
      <c r="K536" s="287"/>
      <c r="L536" s="287"/>
      <c r="M536" s="274"/>
      <c r="N536" s="274"/>
      <c r="O536" s="57"/>
    </row>
    <row r="537" spans="1:15">
      <c r="A537" s="57"/>
      <c r="B537" s="278">
        <v>43452</v>
      </c>
      <c r="C537" s="283">
        <f t="shared" si="6"/>
        <v>9684555360</v>
      </c>
      <c r="D537" s="57"/>
      <c r="E537" s="57"/>
      <c r="F537" s="279">
        <v>145865248</v>
      </c>
      <c r="G537" s="286">
        <v>152902620</v>
      </c>
      <c r="H537" s="278">
        <v>44124</v>
      </c>
      <c r="I537" s="278"/>
      <c r="K537" s="287"/>
      <c r="L537" s="287"/>
      <c r="M537" s="274"/>
      <c r="N537" s="274"/>
      <c r="O537" s="57"/>
    </row>
    <row r="538" spans="1:15">
      <c r="A538" s="57"/>
      <c r="B538" s="278">
        <v>43453</v>
      </c>
      <c r="C538" s="283">
        <f t="shared" si="6"/>
        <v>10421125509</v>
      </c>
      <c r="D538" s="57"/>
      <c r="E538" s="57"/>
      <c r="F538" s="279">
        <v>882435397</v>
      </c>
      <c r="G538" s="286">
        <v>153036893</v>
      </c>
      <c r="H538" s="278">
        <v>48500</v>
      </c>
      <c r="I538" s="278"/>
      <c r="K538" s="287"/>
      <c r="L538" s="287"/>
      <c r="M538" s="274"/>
      <c r="N538" s="274"/>
      <c r="O538" s="57"/>
    </row>
    <row r="539" spans="1:15">
      <c r="A539" s="57"/>
      <c r="B539" s="278">
        <v>43454</v>
      </c>
      <c r="C539" s="283">
        <f t="shared" si="6"/>
        <v>9643360707</v>
      </c>
      <c r="D539" s="57"/>
      <c r="E539" s="57"/>
      <c r="F539" s="279">
        <v>104670595</v>
      </c>
      <c r="G539" s="286">
        <v>153053726</v>
      </c>
      <c r="H539" s="278">
        <v>45764</v>
      </c>
      <c r="I539" s="278"/>
      <c r="K539" s="287"/>
      <c r="L539" s="287"/>
      <c r="M539" s="274"/>
      <c r="N539" s="274"/>
      <c r="O539" s="57"/>
    </row>
    <row r="540" spans="1:15">
      <c r="A540" s="57"/>
      <c r="B540" s="278">
        <v>43455</v>
      </c>
      <c r="C540" s="283">
        <f t="shared" si="6"/>
        <v>10200208075</v>
      </c>
      <c r="D540" s="57"/>
      <c r="E540" s="57"/>
      <c r="F540" s="279">
        <v>661517963</v>
      </c>
      <c r="G540" s="286">
        <v>153071439</v>
      </c>
      <c r="H540" s="278">
        <v>45274</v>
      </c>
      <c r="I540" s="278"/>
      <c r="K540" s="287"/>
      <c r="L540" s="287"/>
      <c r="M540" s="274"/>
      <c r="N540" s="274"/>
      <c r="O540" s="57"/>
    </row>
    <row r="541" spans="1:15">
      <c r="A541" s="57"/>
      <c r="B541" s="278">
        <v>43456</v>
      </c>
      <c r="C541" s="283">
        <f t="shared" si="6"/>
        <v>10349840208</v>
      </c>
      <c r="D541" s="57"/>
      <c r="E541" s="57"/>
      <c r="F541" s="279">
        <v>811150096</v>
      </c>
      <c r="G541" s="286">
        <v>153299272</v>
      </c>
      <c r="H541" s="278">
        <v>46401</v>
      </c>
      <c r="I541" s="278"/>
      <c r="K541" s="287"/>
      <c r="L541" s="287"/>
      <c r="M541" s="274"/>
      <c r="N541" s="274"/>
      <c r="O541" s="57"/>
    </row>
    <row r="542" spans="1:15">
      <c r="A542" s="57"/>
      <c r="B542" s="278">
        <v>43457</v>
      </c>
      <c r="C542" s="283">
        <f t="shared" si="6"/>
        <v>10222448735</v>
      </c>
      <c r="D542" s="57"/>
      <c r="E542" s="57"/>
      <c r="F542" s="279">
        <v>683758623</v>
      </c>
      <c r="G542" s="286">
        <v>153452279</v>
      </c>
      <c r="H542" s="278">
        <v>47799</v>
      </c>
      <c r="I542" s="278"/>
      <c r="K542" s="287"/>
      <c r="L542" s="287"/>
      <c r="M542" s="274"/>
      <c r="N542" s="274"/>
      <c r="O542" s="57"/>
    </row>
    <row r="543" spans="1:15">
      <c r="A543" s="57"/>
      <c r="B543" s="278">
        <v>43458</v>
      </c>
      <c r="C543" s="283">
        <f t="shared" si="6"/>
        <v>10008815379</v>
      </c>
      <c r="D543" s="57"/>
      <c r="E543" s="57"/>
      <c r="F543" s="279">
        <v>470125267</v>
      </c>
      <c r="G543" s="286">
        <v>153466210</v>
      </c>
      <c r="H543" s="278">
        <v>48836</v>
      </c>
      <c r="I543" s="278"/>
      <c r="K543" s="287"/>
      <c r="L543" s="287"/>
      <c r="M543" s="274"/>
      <c r="N543" s="274"/>
      <c r="O543" s="57"/>
    </row>
    <row r="544" spans="1:15">
      <c r="A544" s="57"/>
      <c r="B544" s="278">
        <v>43459</v>
      </c>
      <c r="C544" s="283">
        <f t="shared" ref="C544:C607" si="7">F544+(F$88*28679+98765)+(G$88*6587+87654)+(E$88*9537+76543)+(J$88*5713+4528)</f>
        <v>9762407675</v>
      </c>
      <c r="D544" s="57"/>
      <c r="E544" s="57"/>
      <c r="F544" s="279">
        <v>223717563</v>
      </c>
      <c r="G544" s="286">
        <v>153509757</v>
      </c>
      <c r="H544" s="278">
        <v>49938</v>
      </c>
      <c r="I544" s="278"/>
      <c r="K544" s="287"/>
      <c r="L544" s="287"/>
      <c r="M544" s="274"/>
      <c r="N544" s="274"/>
      <c r="O544" s="57"/>
    </row>
    <row r="545" spans="1:15">
      <c r="A545" s="57"/>
      <c r="B545" s="278">
        <v>43460</v>
      </c>
      <c r="C545" s="283">
        <f t="shared" si="7"/>
        <v>9977969382</v>
      </c>
      <c r="D545" s="57"/>
      <c r="E545" s="57"/>
      <c r="F545" s="279">
        <v>439279270</v>
      </c>
      <c r="G545" s="286">
        <v>153641549</v>
      </c>
      <c r="H545" s="278">
        <v>46255</v>
      </c>
      <c r="I545" s="278"/>
      <c r="K545" s="287"/>
      <c r="L545" s="287"/>
      <c r="M545" s="274"/>
      <c r="N545" s="274"/>
      <c r="O545" s="57"/>
    </row>
    <row r="546" spans="1:15">
      <c r="A546" s="57"/>
      <c r="B546" s="278">
        <v>43461</v>
      </c>
      <c r="C546" s="283">
        <f t="shared" si="7"/>
        <v>10052430160</v>
      </c>
      <c r="D546" s="57"/>
      <c r="E546" s="57"/>
      <c r="F546" s="279">
        <v>513740048</v>
      </c>
      <c r="G546" s="286">
        <v>153700327</v>
      </c>
      <c r="H546" s="278">
        <v>49238</v>
      </c>
      <c r="I546" s="278"/>
      <c r="K546" s="287"/>
      <c r="L546" s="287"/>
      <c r="M546" s="274"/>
      <c r="N546" s="274"/>
      <c r="O546" s="57"/>
    </row>
    <row r="547" spans="1:15">
      <c r="A547" s="57"/>
      <c r="B547" s="278">
        <v>43462</v>
      </c>
      <c r="C547" s="283">
        <f t="shared" si="7"/>
        <v>10140037166</v>
      </c>
      <c r="D547" s="57"/>
      <c r="E547" s="57"/>
      <c r="F547" s="279">
        <v>601347054</v>
      </c>
      <c r="G547" s="286">
        <v>153869662</v>
      </c>
      <c r="H547" s="278">
        <v>43352</v>
      </c>
      <c r="I547" s="278"/>
      <c r="K547" s="287"/>
      <c r="L547" s="287"/>
      <c r="M547" s="274"/>
      <c r="N547" s="274"/>
      <c r="O547" s="57"/>
    </row>
    <row r="548" spans="1:15">
      <c r="A548" s="57"/>
      <c r="B548" s="278">
        <v>43463</v>
      </c>
      <c r="C548" s="283">
        <f t="shared" si="7"/>
        <v>10141980822</v>
      </c>
      <c r="D548" s="57"/>
      <c r="E548" s="57"/>
      <c r="F548" s="279">
        <v>603290710</v>
      </c>
      <c r="G548" s="286">
        <v>154082267</v>
      </c>
      <c r="H548" s="278">
        <v>49344</v>
      </c>
      <c r="I548" s="278"/>
      <c r="K548" s="287"/>
      <c r="L548" s="287"/>
      <c r="M548" s="274"/>
      <c r="N548" s="274"/>
      <c r="O548" s="57"/>
    </row>
    <row r="549" spans="1:15">
      <c r="A549" s="57"/>
      <c r="B549" s="278">
        <v>43464</v>
      </c>
      <c r="C549" s="283">
        <f t="shared" si="7"/>
        <v>10316158788</v>
      </c>
      <c r="D549" s="57"/>
      <c r="E549" s="57"/>
      <c r="F549" s="279">
        <v>777468676</v>
      </c>
      <c r="G549" s="286">
        <v>154215561</v>
      </c>
      <c r="H549" s="278">
        <v>45952</v>
      </c>
      <c r="I549" s="278"/>
      <c r="K549" s="287"/>
      <c r="L549" s="287"/>
      <c r="M549" s="274"/>
      <c r="N549" s="274"/>
      <c r="O549" s="57"/>
    </row>
    <row r="550" spans="1:15">
      <c r="A550" s="57"/>
      <c r="B550" s="278">
        <v>43465</v>
      </c>
      <c r="C550" s="283">
        <f t="shared" si="7"/>
        <v>10489523853</v>
      </c>
      <c r="D550" s="57"/>
      <c r="E550" s="57"/>
      <c r="F550" s="279">
        <v>950833741</v>
      </c>
      <c r="G550" s="286">
        <v>154351551</v>
      </c>
      <c r="H550" s="278">
        <v>43209</v>
      </c>
      <c r="I550" s="278"/>
      <c r="K550" s="287"/>
      <c r="L550" s="287"/>
      <c r="M550" s="274"/>
      <c r="N550" s="274"/>
      <c r="O550" s="57"/>
    </row>
    <row r="551" spans="1:15">
      <c r="A551" s="57"/>
      <c r="B551" s="278">
        <v>43466</v>
      </c>
      <c r="C551" s="283">
        <f t="shared" si="7"/>
        <v>10297018505</v>
      </c>
      <c r="D551" s="57"/>
      <c r="E551" s="57"/>
      <c r="F551" s="279">
        <v>758328393</v>
      </c>
      <c r="G551" s="286">
        <v>154482492</v>
      </c>
      <c r="H551" s="278">
        <v>50289</v>
      </c>
      <c r="I551" s="278"/>
      <c r="K551" s="287"/>
      <c r="L551" s="287"/>
      <c r="M551" s="274"/>
      <c r="N551" s="274"/>
      <c r="O551" s="57"/>
    </row>
    <row r="552" spans="1:15">
      <c r="A552" s="57"/>
      <c r="B552" s="278">
        <v>43467</v>
      </c>
      <c r="C552" s="283">
        <f t="shared" si="7"/>
        <v>9812266416</v>
      </c>
      <c r="D552" s="57"/>
      <c r="E552" s="57"/>
      <c r="F552" s="279">
        <v>273576304</v>
      </c>
      <c r="G552" s="286">
        <v>154486763</v>
      </c>
      <c r="H552" s="278">
        <v>45276</v>
      </c>
      <c r="I552" s="278"/>
      <c r="K552" s="287"/>
      <c r="L552" s="287"/>
      <c r="M552" s="274"/>
      <c r="N552" s="274"/>
      <c r="O552" s="57"/>
    </row>
    <row r="553" spans="1:15">
      <c r="A553" s="57"/>
      <c r="B553" s="278">
        <v>43468</v>
      </c>
      <c r="C553" s="283">
        <f t="shared" si="7"/>
        <v>10134366848</v>
      </c>
      <c r="D553" s="57"/>
      <c r="E553" s="57"/>
      <c r="F553" s="279">
        <v>595676736</v>
      </c>
      <c r="G553" s="286">
        <v>154565853</v>
      </c>
      <c r="H553" s="278">
        <v>44165</v>
      </c>
      <c r="I553" s="278"/>
      <c r="K553" s="287"/>
      <c r="L553" s="287"/>
      <c r="M553" s="274"/>
      <c r="N553" s="274"/>
      <c r="O553" s="57"/>
    </row>
    <row r="554" spans="1:15">
      <c r="A554" s="57"/>
      <c r="B554" s="278">
        <v>43469</v>
      </c>
      <c r="C554" s="283">
        <f t="shared" si="7"/>
        <v>10304156638</v>
      </c>
      <c r="D554" s="57"/>
      <c r="E554" s="57"/>
      <c r="F554" s="279">
        <v>765466526</v>
      </c>
      <c r="G554" s="286">
        <v>154772149</v>
      </c>
      <c r="H554" s="278">
        <v>44494</v>
      </c>
      <c r="I554" s="278"/>
      <c r="K554" s="287"/>
      <c r="L554" s="287"/>
      <c r="M554" s="274"/>
      <c r="N554" s="274"/>
      <c r="O554" s="57"/>
    </row>
    <row r="555" spans="1:15">
      <c r="A555" s="57"/>
      <c r="B555" s="278">
        <v>43470</v>
      </c>
      <c r="C555" s="283">
        <f t="shared" si="7"/>
        <v>9712808352</v>
      </c>
      <c r="D555" s="57"/>
      <c r="E555" s="57"/>
      <c r="F555" s="279">
        <v>174118240</v>
      </c>
      <c r="G555" s="286">
        <v>154784171</v>
      </c>
      <c r="H555" s="278">
        <v>43904</v>
      </c>
      <c r="I555" s="278"/>
      <c r="K555" s="287"/>
      <c r="L555" s="287"/>
      <c r="M555" s="274"/>
      <c r="N555" s="274"/>
      <c r="O555" s="57"/>
    </row>
    <row r="556" spans="1:15">
      <c r="A556" s="57"/>
      <c r="B556" s="278">
        <v>43471</v>
      </c>
      <c r="C556" s="283">
        <f t="shared" si="7"/>
        <v>10519576680</v>
      </c>
      <c r="D556" s="57"/>
      <c r="E556" s="57"/>
      <c r="F556" s="279">
        <v>980886568</v>
      </c>
      <c r="G556" s="286">
        <v>154897793</v>
      </c>
      <c r="H556" s="278">
        <v>43430</v>
      </c>
      <c r="I556" s="278"/>
      <c r="K556" s="287"/>
      <c r="L556" s="287"/>
      <c r="M556" s="274"/>
      <c r="N556" s="274"/>
      <c r="O556" s="57"/>
    </row>
    <row r="557" spans="1:15">
      <c r="A557" s="57"/>
      <c r="B557" s="278">
        <v>43472</v>
      </c>
      <c r="C557" s="283">
        <f t="shared" si="7"/>
        <v>9661105897</v>
      </c>
      <c r="D557" s="57"/>
      <c r="E557" s="57"/>
      <c r="F557" s="279">
        <v>122415785</v>
      </c>
      <c r="G557" s="286">
        <v>154901597</v>
      </c>
      <c r="H557" s="278">
        <v>43641</v>
      </c>
      <c r="I557" s="278"/>
      <c r="K557" s="287"/>
      <c r="L557" s="287"/>
      <c r="M557" s="274"/>
      <c r="N557" s="274"/>
      <c r="O557" s="57"/>
    </row>
    <row r="558" spans="1:15">
      <c r="A558" s="57"/>
      <c r="B558" s="278">
        <v>43473</v>
      </c>
      <c r="C558" s="283">
        <f t="shared" si="7"/>
        <v>9884459249</v>
      </c>
      <c r="D558" s="57"/>
      <c r="E558" s="57"/>
      <c r="F558" s="279">
        <v>345769137</v>
      </c>
      <c r="G558" s="286">
        <v>154911667</v>
      </c>
      <c r="H558" s="278">
        <v>43408</v>
      </c>
      <c r="I558" s="278"/>
      <c r="K558" s="287"/>
      <c r="L558" s="287"/>
      <c r="M558" s="274"/>
      <c r="N558" s="274"/>
      <c r="O558" s="57"/>
    </row>
    <row r="559" spans="1:15">
      <c r="A559" s="57"/>
      <c r="B559" s="278">
        <v>43474</v>
      </c>
      <c r="C559" s="283">
        <f t="shared" si="7"/>
        <v>9826707865</v>
      </c>
      <c r="D559" s="57"/>
      <c r="E559" s="57"/>
      <c r="F559" s="279">
        <v>288017753</v>
      </c>
      <c r="G559" s="286">
        <v>154988376</v>
      </c>
      <c r="H559" s="278">
        <v>49940</v>
      </c>
      <c r="I559" s="278"/>
      <c r="K559" s="287"/>
      <c r="L559" s="287"/>
      <c r="M559" s="274"/>
      <c r="N559" s="274"/>
      <c r="O559" s="57"/>
    </row>
    <row r="560" spans="1:15">
      <c r="A560" s="57"/>
      <c r="B560" s="278">
        <v>43475</v>
      </c>
      <c r="C560" s="283">
        <f t="shared" si="7"/>
        <v>10349424388</v>
      </c>
      <c r="D560" s="57"/>
      <c r="E560" s="57"/>
      <c r="F560" s="279">
        <v>810734276</v>
      </c>
      <c r="G560" s="286">
        <v>155180760</v>
      </c>
      <c r="H560" s="278">
        <v>49967</v>
      </c>
      <c r="I560" s="278"/>
      <c r="K560" s="287"/>
      <c r="L560" s="287"/>
      <c r="M560" s="274"/>
      <c r="N560" s="274"/>
      <c r="O560" s="57"/>
    </row>
    <row r="561" spans="1:15">
      <c r="A561" s="57"/>
      <c r="B561" s="278">
        <v>43476</v>
      </c>
      <c r="C561" s="283">
        <f t="shared" si="7"/>
        <v>10073485431</v>
      </c>
      <c r="D561" s="57"/>
      <c r="E561" s="57"/>
      <c r="F561" s="279">
        <v>534795319</v>
      </c>
      <c r="G561" s="286">
        <v>155198591</v>
      </c>
      <c r="H561" s="278">
        <v>48116</v>
      </c>
      <c r="I561" s="278"/>
      <c r="K561" s="287"/>
      <c r="L561" s="287"/>
      <c r="M561" s="274"/>
      <c r="N561" s="274"/>
      <c r="O561" s="57"/>
    </row>
    <row r="562" spans="1:15">
      <c r="A562" s="57"/>
      <c r="B562" s="278">
        <v>43477</v>
      </c>
      <c r="C562" s="283">
        <f t="shared" si="7"/>
        <v>10010755272</v>
      </c>
      <c r="D562" s="57"/>
      <c r="E562" s="57"/>
      <c r="F562" s="279">
        <v>472065160</v>
      </c>
      <c r="G562" s="286">
        <v>155353529</v>
      </c>
      <c r="H562" s="278">
        <v>48094</v>
      </c>
      <c r="I562" s="278"/>
      <c r="K562" s="287"/>
      <c r="L562" s="287"/>
      <c r="M562" s="274"/>
      <c r="N562" s="274"/>
      <c r="O562" s="57"/>
    </row>
    <row r="563" spans="1:15">
      <c r="A563" s="57"/>
      <c r="B563" s="278">
        <v>43478</v>
      </c>
      <c r="C563" s="283">
        <f t="shared" si="7"/>
        <v>10071877166</v>
      </c>
      <c r="D563" s="57"/>
      <c r="E563" s="57"/>
      <c r="F563" s="279">
        <v>533187054</v>
      </c>
      <c r="G563" s="286">
        <v>155387090</v>
      </c>
      <c r="H563" s="278">
        <v>44187</v>
      </c>
      <c r="I563" s="278"/>
      <c r="K563" s="287"/>
      <c r="L563" s="287"/>
      <c r="M563" s="274"/>
      <c r="N563" s="274"/>
      <c r="O563" s="57"/>
    </row>
    <row r="564" spans="1:15">
      <c r="A564" s="57"/>
      <c r="B564" s="278">
        <v>43479</v>
      </c>
      <c r="C564" s="283">
        <f t="shared" si="7"/>
        <v>10065987212</v>
      </c>
      <c r="D564" s="57"/>
      <c r="E564" s="57"/>
      <c r="F564" s="279">
        <v>527297100</v>
      </c>
      <c r="G564" s="286">
        <v>155429611</v>
      </c>
      <c r="H564" s="278">
        <v>43842</v>
      </c>
      <c r="I564" s="278"/>
      <c r="K564" s="287"/>
      <c r="L564" s="287"/>
      <c r="M564" s="274"/>
      <c r="N564" s="274"/>
      <c r="O564" s="57"/>
    </row>
    <row r="565" spans="1:15">
      <c r="A565" s="57"/>
      <c r="B565" s="278">
        <v>43480</v>
      </c>
      <c r="C565" s="283">
        <f t="shared" si="7"/>
        <v>10321649643</v>
      </c>
      <c r="D565" s="57"/>
      <c r="E565" s="57"/>
      <c r="F565" s="279">
        <v>782959531</v>
      </c>
      <c r="G565" s="286">
        <v>155479956</v>
      </c>
      <c r="H565" s="278">
        <v>48511</v>
      </c>
      <c r="I565" s="278"/>
      <c r="K565" s="287"/>
      <c r="L565" s="287"/>
      <c r="M565" s="274"/>
      <c r="N565" s="274"/>
      <c r="O565" s="57"/>
    </row>
    <row r="566" spans="1:15">
      <c r="A566" s="57"/>
      <c r="B566" s="278">
        <v>43481</v>
      </c>
      <c r="C566" s="283">
        <f t="shared" si="7"/>
        <v>9759865663</v>
      </c>
      <c r="D566" s="57"/>
      <c r="E566" s="57"/>
      <c r="F566" s="279">
        <v>221175551</v>
      </c>
      <c r="G566" s="286">
        <v>155543454</v>
      </c>
      <c r="H566" s="278">
        <v>50287</v>
      </c>
      <c r="I566" s="278"/>
      <c r="K566" s="287"/>
      <c r="L566" s="287"/>
      <c r="M566" s="274"/>
      <c r="N566" s="274"/>
      <c r="O566" s="57"/>
    </row>
    <row r="567" spans="1:15">
      <c r="A567" s="57"/>
      <c r="B567" s="278">
        <v>43482</v>
      </c>
      <c r="C567" s="283">
        <f t="shared" si="7"/>
        <v>10362130496</v>
      </c>
      <c r="D567" s="57"/>
      <c r="E567" s="57"/>
      <c r="F567" s="279">
        <v>823440384</v>
      </c>
      <c r="G567" s="286">
        <v>155771299</v>
      </c>
      <c r="H567" s="278">
        <v>46684</v>
      </c>
      <c r="I567" s="278"/>
      <c r="K567" s="287"/>
      <c r="L567" s="287"/>
      <c r="M567" s="274"/>
      <c r="N567" s="274"/>
      <c r="O567" s="57"/>
    </row>
    <row r="568" spans="1:15">
      <c r="A568" s="57"/>
      <c r="B568" s="278">
        <v>43483</v>
      </c>
      <c r="C568" s="283">
        <f t="shared" si="7"/>
        <v>10385168375</v>
      </c>
      <c r="D568" s="57"/>
      <c r="E568" s="57"/>
      <c r="F568" s="279">
        <v>846478263</v>
      </c>
      <c r="G568" s="286">
        <v>155789396</v>
      </c>
      <c r="H568" s="278">
        <v>47716</v>
      </c>
      <c r="I568" s="278"/>
      <c r="K568" s="287"/>
      <c r="L568" s="287"/>
      <c r="M568" s="274"/>
      <c r="N568" s="274"/>
      <c r="O568" s="57"/>
    </row>
    <row r="569" spans="1:15">
      <c r="A569" s="57"/>
      <c r="B569" s="278">
        <v>43484</v>
      </c>
      <c r="C569" s="283">
        <f t="shared" si="7"/>
        <v>10116898226</v>
      </c>
      <c r="D569" s="57"/>
      <c r="E569" s="57"/>
      <c r="F569" s="279">
        <v>578208114</v>
      </c>
      <c r="G569" s="286">
        <v>155875466</v>
      </c>
      <c r="H569" s="278">
        <v>44535</v>
      </c>
      <c r="I569" s="278"/>
      <c r="K569" s="287"/>
      <c r="L569" s="287"/>
      <c r="M569" s="274"/>
      <c r="N569" s="274"/>
      <c r="O569" s="57"/>
    </row>
    <row r="570" spans="1:15">
      <c r="A570" s="57"/>
      <c r="B570" s="278">
        <v>43485</v>
      </c>
      <c r="C570" s="283">
        <f t="shared" si="7"/>
        <v>10019837761</v>
      </c>
      <c r="D570" s="57"/>
      <c r="E570" s="57"/>
      <c r="F570" s="279">
        <v>481147649</v>
      </c>
      <c r="G570" s="286">
        <v>155974993</v>
      </c>
      <c r="H570" s="278">
        <v>45908</v>
      </c>
      <c r="I570" s="278"/>
      <c r="K570" s="287"/>
      <c r="L570" s="287"/>
      <c r="M570" s="274"/>
      <c r="N570" s="274"/>
      <c r="O570" s="57"/>
    </row>
    <row r="571" spans="1:15">
      <c r="A571" s="57"/>
      <c r="B571" s="278">
        <v>43486</v>
      </c>
      <c r="C571" s="283">
        <f t="shared" si="7"/>
        <v>9773190543</v>
      </c>
      <c r="D571" s="57"/>
      <c r="E571" s="57"/>
      <c r="F571" s="279">
        <v>234500431</v>
      </c>
      <c r="G571" s="286">
        <v>156138104</v>
      </c>
      <c r="H571" s="278">
        <v>47249</v>
      </c>
      <c r="I571" s="278"/>
      <c r="K571" s="287"/>
      <c r="L571" s="287"/>
      <c r="M571" s="274"/>
      <c r="N571" s="274"/>
      <c r="O571" s="57"/>
    </row>
    <row r="572" spans="1:15">
      <c r="A572" s="57"/>
      <c r="B572" s="278">
        <v>43487</v>
      </c>
      <c r="C572" s="283">
        <f t="shared" si="7"/>
        <v>9826304941</v>
      </c>
      <c r="D572" s="57"/>
      <c r="E572" s="57"/>
      <c r="F572" s="279">
        <v>287614829</v>
      </c>
      <c r="G572" s="286">
        <v>156193945</v>
      </c>
      <c r="H572" s="278">
        <v>49330</v>
      </c>
      <c r="I572" s="278"/>
      <c r="K572" s="287"/>
      <c r="L572" s="287"/>
      <c r="M572" s="274"/>
      <c r="N572" s="274"/>
      <c r="O572" s="57"/>
    </row>
    <row r="573" spans="1:15">
      <c r="A573" s="57"/>
      <c r="B573" s="278">
        <v>43488</v>
      </c>
      <c r="C573" s="283">
        <f t="shared" si="7"/>
        <v>9992049139</v>
      </c>
      <c r="D573" s="57"/>
      <c r="E573" s="57"/>
      <c r="F573" s="279">
        <v>453359027</v>
      </c>
      <c r="G573" s="286">
        <v>156304142</v>
      </c>
      <c r="H573" s="278">
        <v>48071</v>
      </c>
      <c r="I573" s="278"/>
      <c r="K573" s="287"/>
      <c r="L573" s="287"/>
      <c r="M573" s="274"/>
      <c r="N573" s="274"/>
      <c r="O573" s="57"/>
    </row>
    <row r="574" spans="1:15">
      <c r="A574" s="57"/>
      <c r="B574" s="278">
        <v>43489</v>
      </c>
      <c r="C574" s="283">
        <f t="shared" si="7"/>
        <v>9816202658</v>
      </c>
      <c r="D574" s="57"/>
      <c r="E574" s="57"/>
      <c r="F574" s="279">
        <v>277512546</v>
      </c>
      <c r="G574" s="286">
        <v>156365741</v>
      </c>
      <c r="H574" s="278">
        <v>49505</v>
      </c>
      <c r="I574" s="278"/>
      <c r="K574" s="287"/>
      <c r="L574" s="287"/>
      <c r="M574" s="274"/>
      <c r="N574" s="274"/>
      <c r="O574" s="57"/>
    </row>
    <row r="575" spans="1:15">
      <c r="A575" s="57"/>
      <c r="B575" s="278">
        <v>43490</v>
      </c>
      <c r="C575" s="283">
        <f t="shared" si="7"/>
        <v>10483897484</v>
      </c>
      <c r="D575" s="57"/>
      <c r="E575" s="57"/>
      <c r="F575" s="279">
        <v>945207372</v>
      </c>
      <c r="G575" s="286">
        <v>156643879</v>
      </c>
      <c r="H575" s="278">
        <v>49554</v>
      </c>
      <c r="I575" s="278"/>
      <c r="K575" s="287"/>
      <c r="L575" s="287"/>
      <c r="M575" s="274"/>
      <c r="N575" s="274"/>
      <c r="O575" s="57"/>
    </row>
    <row r="576" spans="1:15">
      <c r="A576" s="57"/>
      <c r="B576" s="278">
        <v>43491</v>
      </c>
      <c r="C576" s="283">
        <f t="shared" si="7"/>
        <v>10069538680</v>
      </c>
      <c r="D576" s="57"/>
      <c r="E576" s="57"/>
      <c r="F576" s="279">
        <v>530848568</v>
      </c>
      <c r="G576" s="286">
        <v>156654154</v>
      </c>
      <c r="H576" s="278">
        <v>43993</v>
      </c>
      <c r="I576" s="278"/>
      <c r="K576" s="287"/>
      <c r="L576" s="287"/>
      <c r="M576" s="274"/>
      <c r="N576" s="274"/>
      <c r="O576" s="57"/>
    </row>
    <row r="577" spans="1:15">
      <c r="A577" s="57"/>
      <c r="B577" s="278">
        <v>43492</v>
      </c>
      <c r="C577" s="283">
        <f t="shared" si="7"/>
        <v>10094182617</v>
      </c>
      <c r="D577" s="57"/>
      <c r="E577" s="57"/>
      <c r="F577" s="279">
        <v>555492505</v>
      </c>
      <c r="G577" s="286">
        <v>156718568</v>
      </c>
      <c r="H577" s="278">
        <v>48270</v>
      </c>
      <c r="I577" s="278"/>
      <c r="K577" s="287"/>
      <c r="L577" s="287"/>
      <c r="M577" s="274"/>
      <c r="N577" s="274"/>
      <c r="O577" s="57"/>
    </row>
    <row r="578" spans="1:15">
      <c r="A578" s="57"/>
      <c r="B578" s="278">
        <v>43493</v>
      </c>
      <c r="C578" s="283">
        <f t="shared" si="7"/>
        <v>10141244054</v>
      </c>
      <c r="D578" s="57"/>
      <c r="E578" s="57"/>
      <c r="F578" s="279">
        <v>602553942</v>
      </c>
      <c r="G578" s="286">
        <v>156724184</v>
      </c>
      <c r="H578" s="278">
        <v>45275</v>
      </c>
      <c r="I578" s="278"/>
      <c r="K578" s="287"/>
      <c r="L578" s="287"/>
      <c r="M578" s="274"/>
      <c r="N578" s="274"/>
      <c r="O578" s="57"/>
    </row>
    <row r="579" spans="1:15">
      <c r="A579" s="57"/>
      <c r="B579" s="278">
        <v>43494</v>
      </c>
      <c r="C579" s="283">
        <f t="shared" si="7"/>
        <v>9844947580</v>
      </c>
      <c r="D579" s="57"/>
      <c r="E579" s="57"/>
      <c r="F579" s="279">
        <v>306257468</v>
      </c>
      <c r="G579" s="286">
        <v>156831301</v>
      </c>
      <c r="H579" s="278">
        <v>44020</v>
      </c>
      <c r="I579" s="278"/>
      <c r="K579" s="287"/>
      <c r="L579" s="287"/>
      <c r="M579" s="274"/>
      <c r="N579" s="274"/>
      <c r="O579" s="57"/>
    </row>
    <row r="580" spans="1:15">
      <c r="A580" s="57"/>
      <c r="B580" s="278">
        <v>43495</v>
      </c>
      <c r="C580" s="283">
        <f t="shared" si="7"/>
        <v>9779159968</v>
      </c>
      <c r="D580" s="57"/>
      <c r="E580" s="57"/>
      <c r="F580" s="279">
        <v>240469856</v>
      </c>
      <c r="G580" s="286">
        <v>156955243</v>
      </c>
      <c r="H580" s="278">
        <v>46638</v>
      </c>
      <c r="I580" s="278"/>
      <c r="K580" s="287"/>
      <c r="L580" s="287"/>
      <c r="M580" s="274"/>
      <c r="N580" s="274"/>
      <c r="O580" s="57"/>
    </row>
    <row r="581" spans="1:15">
      <c r="A581" s="57"/>
      <c r="B581" s="278">
        <v>43496</v>
      </c>
      <c r="C581" s="283">
        <f t="shared" si="7"/>
        <v>10330370079</v>
      </c>
      <c r="D581" s="57"/>
      <c r="E581" s="57"/>
      <c r="F581" s="279">
        <v>791679967</v>
      </c>
      <c r="G581" s="286">
        <v>157004651</v>
      </c>
      <c r="H581" s="278">
        <v>44095</v>
      </c>
      <c r="I581" s="278"/>
      <c r="K581" s="287"/>
      <c r="L581" s="287"/>
      <c r="M581" s="274"/>
      <c r="N581" s="274"/>
      <c r="O581" s="57"/>
    </row>
    <row r="582" spans="1:15">
      <c r="A582" s="57"/>
      <c r="B582" s="278">
        <v>43497</v>
      </c>
      <c r="C582" s="283">
        <f t="shared" si="7"/>
        <v>10310219293</v>
      </c>
      <c r="D582" s="57"/>
      <c r="E582" s="57"/>
      <c r="F582" s="279">
        <v>771529181</v>
      </c>
      <c r="G582" s="286">
        <v>157157383</v>
      </c>
      <c r="H582" s="278">
        <v>43405</v>
      </c>
      <c r="I582" s="278"/>
      <c r="K582" s="287"/>
      <c r="L582" s="287"/>
      <c r="M582" s="274"/>
      <c r="N582" s="274"/>
      <c r="O582" s="57"/>
    </row>
    <row r="583" spans="1:15">
      <c r="A583" s="57"/>
      <c r="B583" s="278">
        <v>43498</v>
      </c>
      <c r="C583" s="283">
        <f t="shared" si="7"/>
        <v>9994990819</v>
      </c>
      <c r="D583" s="57"/>
      <c r="E583" s="57"/>
      <c r="F583" s="279">
        <v>456300707</v>
      </c>
      <c r="G583" s="286">
        <v>157306097</v>
      </c>
      <c r="H583" s="278">
        <v>44191</v>
      </c>
      <c r="I583" s="278"/>
      <c r="K583" s="287"/>
      <c r="L583" s="287"/>
      <c r="M583" s="274"/>
      <c r="N583" s="274"/>
      <c r="O583" s="57"/>
    </row>
    <row r="584" spans="1:15">
      <c r="A584" s="57"/>
      <c r="B584" s="278">
        <v>43499</v>
      </c>
      <c r="C584" s="283">
        <f t="shared" si="7"/>
        <v>9814907564</v>
      </c>
      <c r="D584" s="57"/>
      <c r="E584" s="57"/>
      <c r="F584" s="279">
        <v>276217452</v>
      </c>
      <c r="G584" s="286">
        <v>157311136</v>
      </c>
      <c r="H584" s="278">
        <v>44114</v>
      </c>
      <c r="I584" s="278"/>
      <c r="K584" s="287"/>
      <c r="L584" s="287"/>
      <c r="M584" s="274"/>
      <c r="N584" s="274"/>
      <c r="O584" s="57"/>
    </row>
    <row r="585" spans="1:15">
      <c r="A585" s="57"/>
      <c r="B585" s="278">
        <v>43500</v>
      </c>
      <c r="C585" s="283">
        <f t="shared" si="7"/>
        <v>10146940447</v>
      </c>
      <c r="D585" s="57"/>
      <c r="E585" s="57"/>
      <c r="F585" s="279">
        <v>608250335</v>
      </c>
      <c r="G585" s="286">
        <v>157373339</v>
      </c>
      <c r="H585" s="278">
        <v>50312</v>
      </c>
      <c r="I585" s="278"/>
      <c r="K585" s="287"/>
      <c r="L585" s="287"/>
      <c r="M585" s="274"/>
      <c r="N585" s="274"/>
      <c r="O585" s="57"/>
    </row>
    <row r="586" spans="1:15">
      <c r="A586" s="57"/>
      <c r="B586" s="278">
        <v>43501</v>
      </c>
      <c r="C586" s="283">
        <f t="shared" si="7"/>
        <v>9953498095</v>
      </c>
      <c r="D586" s="57"/>
      <c r="E586" s="57"/>
      <c r="F586" s="279">
        <v>414807983</v>
      </c>
      <c r="G586" s="286">
        <v>157407609</v>
      </c>
      <c r="H586" s="278">
        <v>44102</v>
      </c>
      <c r="I586" s="278"/>
      <c r="K586" s="287"/>
      <c r="L586" s="287"/>
      <c r="M586" s="274"/>
      <c r="N586" s="274"/>
      <c r="O586" s="57"/>
    </row>
    <row r="587" spans="1:15">
      <c r="A587" s="57"/>
      <c r="B587" s="278">
        <v>43502</v>
      </c>
      <c r="C587" s="283">
        <f t="shared" si="7"/>
        <v>9951232482</v>
      </c>
      <c r="D587" s="57"/>
      <c r="E587" s="57"/>
      <c r="F587" s="279">
        <v>412542370</v>
      </c>
      <c r="G587" s="286">
        <v>157674513</v>
      </c>
      <c r="H587" s="278">
        <v>43722</v>
      </c>
      <c r="I587" s="278"/>
      <c r="K587" s="287"/>
      <c r="L587" s="287"/>
      <c r="M587" s="274"/>
      <c r="N587" s="274"/>
      <c r="O587" s="57"/>
    </row>
    <row r="588" spans="1:15">
      <c r="A588" s="57"/>
      <c r="B588" s="278">
        <v>43503</v>
      </c>
      <c r="C588" s="283">
        <f t="shared" si="7"/>
        <v>10190912809</v>
      </c>
      <c r="D588" s="57"/>
      <c r="E588" s="57"/>
      <c r="F588" s="279">
        <v>652222697</v>
      </c>
      <c r="G588" s="286">
        <v>157788618</v>
      </c>
      <c r="H588" s="278">
        <v>47861</v>
      </c>
      <c r="I588" s="278"/>
      <c r="K588" s="287"/>
      <c r="L588" s="287"/>
      <c r="M588" s="274"/>
      <c r="N588" s="274"/>
      <c r="O588" s="57"/>
    </row>
    <row r="589" spans="1:15">
      <c r="A589" s="57"/>
      <c r="B589" s="278">
        <v>43504</v>
      </c>
      <c r="C589" s="283">
        <f t="shared" si="7"/>
        <v>9956428224</v>
      </c>
      <c r="D589" s="57"/>
      <c r="E589" s="57"/>
      <c r="F589" s="279">
        <v>417738112</v>
      </c>
      <c r="G589" s="286">
        <v>157844531</v>
      </c>
      <c r="H589" s="278">
        <v>47916</v>
      </c>
      <c r="I589" s="278"/>
      <c r="K589" s="287"/>
      <c r="L589" s="287"/>
      <c r="M589" s="274"/>
      <c r="N589" s="274"/>
      <c r="O589" s="57"/>
    </row>
    <row r="590" spans="1:15">
      <c r="A590" s="57"/>
      <c r="B590" s="278">
        <v>43505</v>
      </c>
      <c r="C590" s="283">
        <f t="shared" si="7"/>
        <v>9882650699</v>
      </c>
      <c r="D590" s="57"/>
      <c r="E590" s="57"/>
      <c r="F590" s="279">
        <v>343960587</v>
      </c>
      <c r="G590" s="286">
        <v>158271525</v>
      </c>
      <c r="H590" s="278">
        <v>45816</v>
      </c>
      <c r="I590" s="278"/>
      <c r="K590" s="287"/>
      <c r="L590" s="287"/>
      <c r="M590" s="274"/>
      <c r="N590" s="274"/>
      <c r="O590" s="57"/>
    </row>
    <row r="591" spans="1:15">
      <c r="A591" s="57"/>
      <c r="B591" s="278">
        <v>43506</v>
      </c>
      <c r="C591" s="283">
        <f t="shared" si="7"/>
        <v>10208321216</v>
      </c>
      <c r="D591" s="57"/>
      <c r="E591" s="57"/>
      <c r="F591" s="279">
        <v>669631104</v>
      </c>
      <c r="G591" s="286">
        <v>158272877</v>
      </c>
      <c r="H591" s="278">
        <v>49573</v>
      </c>
      <c r="I591" s="278"/>
      <c r="K591" s="287"/>
      <c r="L591" s="287"/>
      <c r="M591" s="274"/>
      <c r="N591" s="274"/>
      <c r="O591" s="57"/>
    </row>
    <row r="592" spans="1:15">
      <c r="A592" s="57"/>
      <c r="B592" s="278">
        <v>43507</v>
      </c>
      <c r="C592" s="283">
        <f t="shared" si="7"/>
        <v>10204049671</v>
      </c>
      <c r="D592" s="57"/>
      <c r="E592" s="57"/>
      <c r="F592" s="279">
        <v>665359559</v>
      </c>
      <c r="G592" s="286">
        <v>158321293</v>
      </c>
      <c r="H592" s="278">
        <v>46711</v>
      </c>
      <c r="I592" s="278"/>
      <c r="K592" s="287"/>
      <c r="L592" s="287"/>
      <c r="M592" s="274"/>
      <c r="N592" s="274"/>
      <c r="O592" s="57"/>
    </row>
    <row r="593" spans="1:15">
      <c r="A593" s="57"/>
      <c r="B593" s="278">
        <v>43508</v>
      </c>
      <c r="C593" s="283">
        <f t="shared" si="7"/>
        <v>9674504736</v>
      </c>
      <c r="D593" s="57"/>
      <c r="E593" s="57"/>
      <c r="F593" s="279">
        <v>135814624</v>
      </c>
      <c r="G593" s="286">
        <v>158356308</v>
      </c>
      <c r="H593" s="278">
        <v>46426</v>
      </c>
      <c r="I593" s="278"/>
      <c r="K593" s="287"/>
      <c r="L593" s="287"/>
      <c r="M593" s="274"/>
      <c r="N593" s="274"/>
      <c r="O593" s="57"/>
    </row>
    <row r="594" spans="1:15">
      <c r="A594" s="57"/>
      <c r="B594" s="278">
        <v>43509</v>
      </c>
      <c r="C594" s="283">
        <f t="shared" si="7"/>
        <v>10245577830</v>
      </c>
      <c r="D594" s="57"/>
      <c r="E594" s="57"/>
      <c r="F594" s="279">
        <v>706887718</v>
      </c>
      <c r="G594" s="286">
        <v>158398697</v>
      </c>
      <c r="H594" s="278">
        <v>48977</v>
      </c>
      <c r="I594" s="278"/>
      <c r="K594" s="287"/>
      <c r="L594" s="287"/>
      <c r="M594" s="274"/>
      <c r="N594" s="274"/>
      <c r="O594" s="57"/>
    </row>
    <row r="595" spans="1:15">
      <c r="A595" s="57"/>
      <c r="B595" s="278">
        <v>43510</v>
      </c>
      <c r="C595" s="283">
        <f t="shared" si="7"/>
        <v>10104486524</v>
      </c>
      <c r="D595" s="57"/>
      <c r="E595" s="57"/>
      <c r="F595" s="279">
        <v>565796412</v>
      </c>
      <c r="G595" s="286">
        <v>158676670</v>
      </c>
      <c r="H595" s="278">
        <v>46097</v>
      </c>
      <c r="I595" s="278"/>
      <c r="K595" s="287"/>
      <c r="L595" s="287"/>
      <c r="M595" s="274"/>
      <c r="N595" s="274"/>
      <c r="O595" s="57"/>
    </row>
    <row r="596" spans="1:15">
      <c r="A596" s="57"/>
      <c r="B596" s="278">
        <v>43511</v>
      </c>
      <c r="C596" s="283">
        <f t="shared" si="7"/>
        <v>9960570670</v>
      </c>
      <c r="D596" s="57"/>
      <c r="E596" s="57"/>
      <c r="F596" s="279">
        <v>421880558</v>
      </c>
      <c r="G596" s="286">
        <v>158835470</v>
      </c>
      <c r="H596" s="278">
        <v>44859</v>
      </c>
      <c r="I596" s="278"/>
      <c r="K596" s="287"/>
      <c r="L596" s="287"/>
      <c r="M596" s="274"/>
      <c r="N596" s="274"/>
      <c r="O596" s="57"/>
    </row>
    <row r="597" spans="1:15">
      <c r="A597" s="57"/>
      <c r="B597" s="278">
        <v>43512</v>
      </c>
      <c r="C597" s="283">
        <f t="shared" si="7"/>
        <v>10344387434</v>
      </c>
      <c r="D597" s="57"/>
      <c r="E597" s="57"/>
      <c r="F597" s="279">
        <v>805697322</v>
      </c>
      <c r="G597" s="286">
        <v>159180756</v>
      </c>
      <c r="H597" s="278">
        <v>49742</v>
      </c>
      <c r="I597" s="278"/>
      <c r="K597" s="287"/>
      <c r="L597" s="287"/>
      <c r="M597" s="274"/>
      <c r="N597" s="274"/>
      <c r="O597" s="57"/>
    </row>
    <row r="598" spans="1:15">
      <c r="A598" s="57"/>
      <c r="B598" s="278">
        <v>43513</v>
      </c>
      <c r="C598" s="283">
        <f t="shared" si="7"/>
        <v>10465361123</v>
      </c>
      <c r="D598" s="57"/>
      <c r="E598" s="57"/>
      <c r="F598" s="279">
        <v>926671011</v>
      </c>
      <c r="G598" s="286">
        <v>159188271</v>
      </c>
      <c r="H598" s="278">
        <v>48184</v>
      </c>
      <c r="I598" s="278"/>
      <c r="K598" s="287"/>
      <c r="L598" s="287"/>
      <c r="M598" s="274"/>
      <c r="N598" s="274"/>
      <c r="O598" s="57"/>
    </row>
    <row r="599" spans="1:15">
      <c r="A599" s="57"/>
      <c r="B599" s="278">
        <v>43514</v>
      </c>
      <c r="C599" s="283">
        <f t="shared" si="7"/>
        <v>10516676538</v>
      </c>
      <c r="D599" s="57"/>
      <c r="E599" s="57"/>
      <c r="F599" s="279">
        <v>977986426</v>
      </c>
      <c r="G599" s="286">
        <v>159267610</v>
      </c>
      <c r="H599" s="278">
        <v>47096</v>
      </c>
      <c r="I599" s="278"/>
      <c r="K599" s="287"/>
      <c r="L599" s="287"/>
      <c r="M599" s="274"/>
      <c r="N599" s="274"/>
      <c r="O599" s="57"/>
    </row>
    <row r="600" spans="1:15">
      <c r="A600" s="57"/>
      <c r="B600" s="278">
        <v>43515</v>
      </c>
      <c r="C600" s="283">
        <f t="shared" si="7"/>
        <v>10296010003</v>
      </c>
      <c r="D600" s="57"/>
      <c r="E600" s="57"/>
      <c r="F600" s="279">
        <v>757319891</v>
      </c>
      <c r="G600" s="286">
        <v>159336167</v>
      </c>
      <c r="H600" s="278">
        <v>50401</v>
      </c>
      <c r="I600" s="278"/>
      <c r="K600" s="287"/>
      <c r="L600" s="287"/>
      <c r="M600" s="274"/>
      <c r="N600" s="274"/>
      <c r="O600" s="57"/>
    </row>
    <row r="601" spans="1:15">
      <c r="A601" s="57"/>
      <c r="B601" s="278">
        <v>43516</v>
      </c>
      <c r="C601" s="283">
        <f t="shared" si="7"/>
        <v>10349569198</v>
      </c>
      <c r="D601" s="57"/>
      <c r="E601" s="57"/>
      <c r="F601" s="279">
        <v>810879086</v>
      </c>
      <c r="G601" s="286">
        <v>159351727</v>
      </c>
      <c r="H601" s="278">
        <v>46318</v>
      </c>
      <c r="I601" s="278"/>
      <c r="K601" s="287"/>
      <c r="L601" s="287"/>
      <c r="M601" s="274"/>
      <c r="N601" s="274"/>
      <c r="O601" s="57"/>
    </row>
    <row r="602" spans="1:15">
      <c r="A602" s="57"/>
      <c r="B602" s="278">
        <v>43517</v>
      </c>
      <c r="C602" s="283">
        <f t="shared" si="7"/>
        <v>10063465661</v>
      </c>
      <c r="D602" s="57"/>
      <c r="E602" s="57"/>
      <c r="F602" s="279">
        <v>524775549</v>
      </c>
      <c r="G602" s="286">
        <v>159445435</v>
      </c>
      <c r="H602" s="278">
        <v>45999</v>
      </c>
      <c r="I602" s="278"/>
      <c r="K602" s="287"/>
      <c r="L602" s="287"/>
      <c r="M602" s="274"/>
      <c r="N602" s="274"/>
      <c r="O602" s="57"/>
    </row>
    <row r="603" spans="1:15">
      <c r="A603" s="57"/>
      <c r="B603" s="278">
        <v>43518</v>
      </c>
      <c r="C603" s="283">
        <f t="shared" si="7"/>
        <v>10359072227</v>
      </c>
      <c r="D603" s="57"/>
      <c r="E603" s="57"/>
      <c r="F603" s="279">
        <v>820382115</v>
      </c>
      <c r="G603" s="286">
        <v>159622575</v>
      </c>
      <c r="H603" s="278">
        <v>49715</v>
      </c>
      <c r="I603" s="278"/>
      <c r="K603" s="287"/>
      <c r="L603" s="287"/>
      <c r="M603" s="274"/>
      <c r="N603" s="274"/>
      <c r="O603" s="57"/>
    </row>
    <row r="604" spans="1:15">
      <c r="A604" s="57"/>
      <c r="B604" s="278">
        <v>43519</v>
      </c>
      <c r="C604" s="283">
        <f t="shared" si="7"/>
        <v>10088935531</v>
      </c>
      <c r="D604" s="57"/>
      <c r="E604" s="57"/>
      <c r="F604" s="279">
        <v>550245419</v>
      </c>
      <c r="G604" s="286">
        <v>159626527</v>
      </c>
      <c r="H604" s="278">
        <v>48586</v>
      </c>
      <c r="I604" s="278"/>
      <c r="K604" s="287"/>
      <c r="L604" s="287"/>
      <c r="M604" s="274"/>
      <c r="N604" s="274"/>
      <c r="O604" s="57"/>
    </row>
    <row r="605" spans="1:15">
      <c r="A605" s="57"/>
      <c r="B605" s="278">
        <v>43520</v>
      </c>
      <c r="C605" s="283">
        <f t="shared" si="7"/>
        <v>10474090243</v>
      </c>
      <c r="D605" s="57"/>
      <c r="E605" s="57"/>
      <c r="F605" s="279">
        <v>935400131</v>
      </c>
      <c r="G605" s="286">
        <v>159635856</v>
      </c>
      <c r="H605" s="278">
        <v>48222</v>
      </c>
      <c r="I605" s="278"/>
      <c r="K605" s="287"/>
      <c r="L605" s="287"/>
      <c r="M605" s="274"/>
      <c r="N605" s="274"/>
      <c r="O605" s="57"/>
    </row>
    <row r="606" spans="1:15">
      <c r="A606" s="57"/>
      <c r="B606" s="278">
        <v>43521</v>
      </c>
      <c r="C606" s="283">
        <f t="shared" si="7"/>
        <v>10489787594</v>
      </c>
      <c r="D606" s="57"/>
      <c r="E606" s="57"/>
      <c r="F606" s="279">
        <v>951097482</v>
      </c>
      <c r="G606" s="286">
        <v>159949105</v>
      </c>
      <c r="H606" s="278">
        <v>43958</v>
      </c>
      <c r="I606" s="278"/>
      <c r="K606" s="287"/>
      <c r="L606" s="287"/>
      <c r="M606" s="274"/>
      <c r="N606" s="274"/>
      <c r="O606" s="57"/>
    </row>
    <row r="607" spans="1:15">
      <c r="A607" s="57"/>
      <c r="B607" s="278">
        <v>43522</v>
      </c>
      <c r="C607" s="283">
        <f t="shared" si="7"/>
        <v>9658983828</v>
      </c>
      <c r="D607" s="57"/>
      <c r="E607" s="57"/>
      <c r="F607" s="279">
        <v>120293716</v>
      </c>
      <c r="G607" s="286">
        <v>160165261</v>
      </c>
      <c r="H607" s="278">
        <v>47928</v>
      </c>
      <c r="I607" s="278"/>
      <c r="K607" s="287"/>
      <c r="L607" s="287"/>
      <c r="M607" s="274"/>
      <c r="N607" s="274"/>
      <c r="O607" s="57"/>
    </row>
    <row r="608" spans="1:15">
      <c r="A608" s="57"/>
      <c r="B608" s="278">
        <v>43523</v>
      </c>
      <c r="C608" s="283">
        <f t="shared" ref="C608:C671" si="8">F608+(F$88*28679+98765)+(G$88*6587+87654)+(E$88*9537+76543)+(J$88*5713+4528)</f>
        <v>9878332561</v>
      </c>
      <c r="D608" s="57"/>
      <c r="E608" s="57"/>
      <c r="F608" s="279">
        <v>339642449</v>
      </c>
      <c r="G608" s="286">
        <v>160172970</v>
      </c>
      <c r="H608" s="278">
        <v>48514</v>
      </c>
      <c r="I608" s="278"/>
      <c r="K608" s="287"/>
      <c r="L608" s="287"/>
      <c r="M608" s="274"/>
      <c r="N608" s="274"/>
      <c r="O608" s="57"/>
    </row>
    <row r="609" spans="1:15">
      <c r="A609" s="57"/>
      <c r="B609" s="278">
        <v>43524</v>
      </c>
      <c r="C609" s="283">
        <f t="shared" si="8"/>
        <v>9730573839</v>
      </c>
      <c r="D609" s="57"/>
      <c r="E609" s="57"/>
      <c r="F609" s="279">
        <v>191883727</v>
      </c>
      <c r="G609" s="286">
        <v>160264085</v>
      </c>
      <c r="H609" s="278">
        <v>43805</v>
      </c>
      <c r="I609" s="278"/>
      <c r="K609" s="287"/>
      <c r="L609" s="287"/>
      <c r="M609" s="274"/>
      <c r="N609" s="274"/>
      <c r="O609" s="57"/>
    </row>
    <row r="610" spans="1:15">
      <c r="A610" s="57"/>
      <c r="B610" s="278">
        <v>43525</v>
      </c>
      <c r="C610" s="283">
        <f t="shared" si="8"/>
        <v>10493962834</v>
      </c>
      <c r="D610" s="57"/>
      <c r="E610" s="57"/>
      <c r="F610" s="279">
        <v>955272722</v>
      </c>
      <c r="G610" s="286">
        <v>160638726</v>
      </c>
      <c r="H610" s="278">
        <v>44596</v>
      </c>
      <c r="I610" s="278"/>
      <c r="K610" s="287"/>
      <c r="L610" s="287"/>
      <c r="M610" s="274"/>
      <c r="N610" s="274"/>
      <c r="O610" s="57"/>
    </row>
    <row r="611" spans="1:15">
      <c r="A611" s="57"/>
      <c r="B611" s="278">
        <v>43526</v>
      </c>
      <c r="C611" s="283">
        <f t="shared" si="8"/>
        <v>10012613208</v>
      </c>
      <c r="D611" s="57"/>
      <c r="E611" s="57"/>
      <c r="F611" s="279">
        <v>473923096</v>
      </c>
      <c r="G611" s="286">
        <v>160840935</v>
      </c>
      <c r="H611" s="278">
        <v>45570</v>
      </c>
      <c r="I611" s="278"/>
      <c r="K611" s="287"/>
      <c r="L611" s="287"/>
      <c r="M611" s="274"/>
      <c r="N611" s="274"/>
      <c r="O611" s="57"/>
    </row>
    <row r="612" spans="1:15">
      <c r="A612" s="57"/>
      <c r="B612" s="278">
        <v>43527</v>
      </c>
      <c r="C612" s="283">
        <f t="shared" si="8"/>
        <v>10407750518</v>
      </c>
      <c r="D612" s="57"/>
      <c r="E612" s="57"/>
      <c r="F612" s="279">
        <v>869060406</v>
      </c>
      <c r="G612" s="286">
        <v>160930650</v>
      </c>
      <c r="H612" s="278">
        <v>47544</v>
      </c>
      <c r="I612" s="278"/>
      <c r="K612" s="287"/>
      <c r="L612" s="287"/>
      <c r="M612" s="274"/>
      <c r="N612" s="274"/>
      <c r="O612" s="57"/>
    </row>
    <row r="613" spans="1:15">
      <c r="A613" s="57"/>
      <c r="B613" s="278">
        <v>43528</v>
      </c>
      <c r="C613" s="283">
        <f t="shared" si="8"/>
        <v>10131202005</v>
      </c>
      <c r="D613" s="57"/>
      <c r="E613" s="57"/>
      <c r="F613" s="279">
        <v>592511893</v>
      </c>
      <c r="G613" s="286">
        <v>160999500</v>
      </c>
      <c r="H613" s="278">
        <v>49717</v>
      </c>
      <c r="I613" s="278"/>
      <c r="K613" s="287"/>
      <c r="L613" s="287"/>
      <c r="M613" s="274"/>
      <c r="N613" s="274"/>
      <c r="O613" s="57"/>
    </row>
    <row r="614" spans="1:15">
      <c r="A614" s="57"/>
      <c r="B614" s="278">
        <v>43529</v>
      </c>
      <c r="C614" s="283">
        <f t="shared" si="8"/>
        <v>9851226118</v>
      </c>
      <c r="D614" s="57"/>
      <c r="E614" s="57"/>
      <c r="F614" s="279">
        <v>312536006</v>
      </c>
      <c r="G614" s="286">
        <v>161131518</v>
      </c>
      <c r="H614" s="278">
        <v>46468</v>
      </c>
      <c r="I614" s="278"/>
      <c r="K614" s="287"/>
      <c r="L614" s="287"/>
      <c r="M614" s="274"/>
      <c r="N614" s="274"/>
      <c r="O614" s="57"/>
    </row>
    <row r="615" spans="1:15">
      <c r="A615" s="57"/>
      <c r="B615" s="278">
        <v>43530</v>
      </c>
      <c r="C615" s="283">
        <f t="shared" si="8"/>
        <v>9739304404</v>
      </c>
      <c r="D615" s="57"/>
      <c r="E615" s="57"/>
      <c r="F615" s="279">
        <v>200614292</v>
      </c>
      <c r="G615" s="286">
        <v>161277752</v>
      </c>
      <c r="H615" s="278">
        <v>44257</v>
      </c>
      <c r="I615" s="278"/>
      <c r="K615" s="287"/>
      <c r="L615" s="287"/>
      <c r="M615" s="274"/>
      <c r="N615" s="274"/>
      <c r="O615" s="57"/>
    </row>
    <row r="616" spans="1:15">
      <c r="A616" s="57"/>
      <c r="B616" s="278">
        <v>43531</v>
      </c>
      <c r="C616" s="283">
        <f t="shared" si="8"/>
        <v>10209300185</v>
      </c>
      <c r="D616" s="57"/>
      <c r="E616" s="57"/>
      <c r="F616" s="279">
        <v>670610073</v>
      </c>
      <c r="G616" s="286">
        <v>161389661</v>
      </c>
      <c r="H616" s="278">
        <v>45336</v>
      </c>
      <c r="I616" s="278"/>
      <c r="K616" s="287"/>
      <c r="L616" s="287"/>
      <c r="M616" s="274"/>
      <c r="N616" s="274"/>
      <c r="O616" s="57"/>
    </row>
    <row r="617" spans="1:15">
      <c r="A617" s="57"/>
      <c r="B617" s="278">
        <v>43532</v>
      </c>
      <c r="C617" s="283">
        <f t="shared" si="8"/>
        <v>10344689076</v>
      </c>
      <c r="D617" s="57"/>
      <c r="E617" s="57"/>
      <c r="F617" s="279">
        <v>805998964</v>
      </c>
      <c r="G617" s="286">
        <v>161477265</v>
      </c>
      <c r="H617" s="278">
        <v>47005</v>
      </c>
      <c r="I617" s="278"/>
      <c r="K617" s="287"/>
      <c r="L617" s="287"/>
      <c r="M617" s="274"/>
      <c r="N617" s="274"/>
      <c r="O617" s="57"/>
    </row>
    <row r="618" spans="1:15">
      <c r="A618" s="57"/>
      <c r="B618" s="278">
        <v>43533</v>
      </c>
      <c r="C618" s="283">
        <f t="shared" si="8"/>
        <v>10221672752</v>
      </c>
      <c r="D618" s="57"/>
      <c r="E618" s="57"/>
      <c r="F618" s="279">
        <v>682982640</v>
      </c>
      <c r="G618" s="286">
        <v>161557803</v>
      </c>
      <c r="H618" s="278">
        <v>50041</v>
      </c>
      <c r="I618" s="278"/>
      <c r="K618" s="287"/>
      <c r="L618" s="287"/>
      <c r="M618" s="274"/>
      <c r="N618" s="274"/>
      <c r="O618" s="57"/>
    </row>
    <row r="619" spans="1:15">
      <c r="A619" s="57"/>
      <c r="B619" s="278">
        <v>43534</v>
      </c>
      <c r="C619" s="283">
        <f t="shared" si="8"/>
        <v>9832540085</v>
      </c>
      <c r="D619" s="57"/>
      <c r="E619" s="57"/>
      <c r="F619" s="279">
        <v>293849973</v>
      </c>
      <c r="G619" s="286">
        <v>161746428</v>
      </c>
      <c r="H619" s="278">
        <v>43875</v>
      </c>
      <c r="I619" s="278"/>
      <c r="K619" s="287"/>
      <c r="L619" s="287"/>
      <c r="M619" s="274"/>
      <c r="N619" s="274"/>
      <c r="O619" s="57"/>
    </row>
    <row r="620" spans="1:15">
      <c r="A620" s="57"/>
      <c r="B620" s="278">
        <v>43535</v>
      </c>
      <c r="C620" s="283">
        <f t="shared" si="8"/>
        <v>9748754444</v>
      </c>
      <c r="D620" s="57"/>
      <c r="E620" s="57"/>
      <c r="F620" s="279">
        <v>210064332</v>
      </c>
      <c r="G620" s="286">
        <v>161760425</v>
      </c>
      <c r="H620" s="278">
        <v>43723</v>
      </c>
      <c r="I620" s="278"/>
      <c r="K620" s="287"/>
      <c r="L620" s="287"/>
      <c r="M620" s="274"/>
      <c r="N620" s="274"/>
      <c r="O620" s="57"/>
    </row>
    <row r="621" spans="1:15">
      <c r="A621" s="57"/>
      <c r="B621" s="278">
        <v>43536</v>
      </c>
      <c r="C621" s="283">
        <f t="shared" si="8"/>
        <v>9984250613</v>
      </c>
      <c r="D621" s="57"/>
      <c r="E621" s="57"/>
      <c r="F621" s="279">
        <v>445560501</v>
      </c>
      <c r="G621" s="286">
        <v>161901017</v>
      </c>
      <c r="H621" s="278">
        <v>46302</v>
      </c>
      <c r="I621" s="278"/>
      <c r="K621" s="287"/>
      <c r="L621" s="287"/>
      <c r="M621" s="274"/>
      <c r="N621" s="274"/>
      <c r="O621" s="57"/>
    </row>
    <row r="622" spans="1:15">
      <c r="A622" s="57"/>
      <c r="B622" s="278">
        <v>43537</v>
      </c>
      <c r="C622" s="283">
        <f t="shared" si="8"/>
        <v>10132157742</v>
      </c>
      <c r="D622" s="57"/>
      <c r="E622" s="57"/>
      <c r="F622" s="279">
        <v>593467630</v>
      </c>
      <c r="G622" s="286">
        <v>162035523</v>
      </c>
      <c r="H622" s="278">
        <v>43105</v>
      </c>
      <c r="I622" s="278"/>
      <c r="K622" s="287"/>
      <c r="L622" s="287"/>
      <c r="M622" s="274"/>
      <c r="N622" s="274"/>
      <c r="O622" s="57"/>
    </row>
    <row r="623" spans="1:15">
      <c r="A623" s="57"/>
      <c r="B623" s="278">
        <v>43538</v>
      </c>
      <c r="C623" s="283">
        <f t="shared" si="8"/>
        <v>10376696299</v>
      </c>
      <c r="D623" s="57"/>
      <c r="E623" s="57"/>
      <c r="F623" s="279">
        <v>838006187</v>
      </c>
      <c r="G623" s="286">
        <v>162111929</v>
      </c>
      <c r="H623" s="278">
        <v>45089</v>
      </c>
      <c r="I623" s="278"/>
      <c r="K623" s="287"/>
      <c r="L623" s="287"/>
      <c r="M623" s="274"/>
      <c r="N623" s="274"/>
      <c r="O623" s="57"/>
    </row>
    <row r="624" spans="1:15">
      <c r="A624" s="57"/>
      <c r="B624" s="278">
        <v>43539</v>
      </c>
      <c r="C624" s="283">
        <f t="shared" si="8"/>
        <v>9922903256</v>
      </c>
      <c r="D624" s="57"/>
      <c r="E624" s="57"/>
      <c r="F624" s="279">
        <v>384213144</v>
      </c>
      <c r="G624" s="286">
        <v>162452875</v>
      </c>
      <c r="H624" s="278">
        <v>47497</v>
      </c>
      <c r="I624" s="278"/>
      <c r="K624" s="287"/>
      <c r="L624" s="287"/>
      <c r="M624" s="274"/>
      <c r="N624" s="274"/>
      <c r="O624" s="57"/>
    </row>
    <row r="625" spans="1:15">
      <c r="A625" s="57"/>
      <c r="B625" s="278">
        <v>43540</v>
      </c>
      <c r="C625" s="283">
        <f t="shared" si="8"/>
        <v>10379704740</v>
      </c>
      <c r="D625" s="57"/>
      <c r="E625" s="57"/>
      <c r="F625" s="279">
        <v>841014628</v>
      </c>
      <c r="G625" s="286">
        <v>162458109</v>
      </c>
      <c r="H625" s="278">
        <v>48345</v>
      </c>
      <c r="I625" s="278"/>
      <c r="K625" s="287"/>
      <c r="L625" s="287"/>
      <c r="M625" s="274"/>
      <c r="N625" s="274"/>
      <c r="O625" s="57"/>
    </row>
    <row r="626" spans="1:15">
      <c r="A626" s="57"/>
      <c r="B626" s="278">
        <v>43541</v>
      </c>
      <c r="C626" s="283">
        <f t="shared" si="8"/>
        <v>10237248736</v>
      </c>
      <c r="D626" s="57"/>
      <c r="E626" s="57"/>
      <c r="F626" s="279">
        <v>698558624</v>
      </c>
      <c r="G626" s="286">
        <v>162462126</v>
      </c>
      <c r="H626" s="278">
        <v>47667</v>
      </c>
      <c r="I626" s="278"/>
      <c r="K626" s="287"/>
      <c r="L626" s="287"/>
      <c r="M626" s="274"/>
      <c r="N626" s="274"/>
      <c r="O626" s="57"/>
    </row>
    <row r="627" spans="1:15">
      <c r="A627" s="57"/>
      <c r="B627" s="278">
        <v>43542</v>
      </c>
      <c r="C627" s="283">
        <f t="shared" si="8"/>
        <v>10212844596</v>
      </c>
      <c r="D627" s="57"/>
      <c r="E627" s="57"/>
      <c r="F627" s="279">
        <v>674154484</v>
      </c>
      <c r="G627" s="286">
        <v>162654632</v>
      </c>
      <c r="H627" s="278">
        <v>46951</v>
      </c>
      <c r="I627" s="278"/>
      <c r="K627" s="287"/>
      <c r="L627" s="287"/>
      <c r="M627" s="274"/>
      <c r="N627" s="274"/>
      <c r="O627" s="57"/>
    </row>
    <row r="628" spans="1:15">
      <c r="A628" s="57"/>
      <c r="B628" s="278">
        <v>43543</v>
      </c>
      <c r="C628" s="283">
        <f t="shared" si="8"/>
        <v>9840613874</v>
      </c>
      <c r="D628" s="57"/>
      <c r="E628" s="57"/>
      <c r="F628" s="279">
        <v>301923762</v>
      </c>
      <c r="G628" s="286">
        <v>162798411</v>
      </c>
      <c r="H628" s="278">
        <v>45821</v>
      </c>
      <c r="I628" s="278"/>
      <c r="K628" s="287"/>
      <c r="L628" s="287"/>
      <c r="M628" s="274"/>
      <c r="N628" s="274"/>
      <c r="O628" s="57"/>
    </row>
    <row r="629" spans="1:15">
      <c r="A629" s="57"/>
      <c r="B629" s="278">
        <v>43544</v>
      </c>
      <c r="C629" s="283">
        <f t="shared" si="8"/>
        <v>9754873439</v>
      </c>
      <c r="D629" s="57"/>
      <c r="E629" s="57"/>
      <c r="F629" s="279">
        <v>216183327</v>
      </c>
      <c r="G629" s="286">
        <v>162864812</v>
      </c>
      <c r="H629" s="278">
        <v>47302</v>
      </c>
      <c r="I629" s="278"/>
      <c r="K629" s="287"/>
      <c r="L629" s="287"/>
      <c r="M629" s="274"/>
      <c r="N629" s="274"/>
      <c r="O629" s="57"/>
    </row>
    <row r="630" spans="1:15">
      <c r="A630" s="57"/>
      <c r="B630" s="278">
        <v>43545</v>
      </c>
      <c r="C630" s="283">
        <f t="shared" si="8"/>
        <v>9864649645</v>
      </c>
      <c r="D630" s="57"/>
      <c r="E630" s="57"/>
      <c r="F630" s="279">
        <v>325959533</v>
      </c>
      <c r="G630" s="286">
        <v>162941555</v>
      </c>
      <c r="H630" s="278">
        <v>46517</v>
      </c>
      <c r="I630" s="278"/>
      <c r="K630" s="287"/>
      <c r="L630" s="287"/>
      <c r="M630" s="274"/>
      <c r="N630" s="274"/>
      <c r="O630" s="57"/>
    </row>
    <row r="631" spans="1:15">
      <c r="A631" s="57"/>
      <c r="B631" s="278">
        <v>43546</v>
      </c>
      <c r="C631" s="283">
        <f t="shared" si="8"/>
        <v>10431020739</v>
      </c>
      <c r="D631" s="57"/>
      <c r="E631" s="57"/>
      <c r="F631" s="279">
        <v>892330627</v>
      </c>
      <c r="G631" s="286">
        <v>162964218</v>
      </c>
      <c r="H631" s="278">
        <v>43598</v>
      </c>
      <c r="I631" s="278"/>
      <c r="K631" s="287"/>
      <c r="L631" s="287"/>
      <c r="M631" s="274"/>
      <c r="N631" s="274"/>
      <c r="O631" s="57"/>
    </row>
    <row r="632" spans="1:15">
      <c r="A632" s="57"/>
      <c r="B632" s="278">
        <v>43547</v>
      </c>
      <c r="C632" s="283">
        <f t="shared" si="8"/>
        <v>10226499675</v>
      </c>
      <c r="D632" s="57"/>
      <c r="E632" s="57"/>
      <c r="F632" s="279">
        <v>687809563</v>
      </c>
      <c r="G632" s="286">
        <v>163099836</v>
      </c>
      <c r="H632" s="278">
        <v>44723</v>
      </c>
      <c r="I632" s="278"/>
      <c r="K632" s="287"/>
      <c r="L632" s="287"/>
      <c r="M632" s="274"/>
      <c r="N632" s="274"/>
      <c r="O632" s="57"/>
    </row>
    <row r="633" spans="1:15">
      <c r="A633" s="57"/>
      <c r="B633" s="278">
        <v>43548</v>
      </c>
      <c r="C633" s="283">
        <f t="shared" si="8"/>
        <v>10500310095</v>
      </c>
      <c r="D633" s="57"/>
      <c r="E633" s="57"/>
      <c r="F633" s="279">
        <v>961619983</v>
      </c>
      <c r="G633" s="286">
        <v>163106562</v>
      </c>
      <c r="H633" s="278">
        <v>44359</v>
      </c>
      <c r="I633" s="278"/>
      <c r="K633" s="287"/>
      <c r="L633" s="287"/>
      <c r="M633" s="274"/>
      <c r="N633" s="274"/>
      <c r="O633" s="57"/>
    </row>
    <row r="634" spans="1:15">
      <c r="A634" s="57"/>
      <c r="B634" s="278">
        <v>43549</v>
      </c>
      <c r="C634" s="283">
        <f t="shared" si="8"/>
        <v>10416788994</v>
      </c>
      <c r="D634" s="57"/>
      <c r="E634" s="57"/>
      <c r="F634" s="279">
        <v>878098882</v>
      </c>
      <c r="G634" s="286">
        <v>163136863</v>
      </c>
      <c r="H634" s="278">
        <v>46214</v>
      </c>
      <c r="I634" s="278"/>
      <c r="K634" s="287"/>
      <c r="L634" s="287"/>
      <c r="M634" s="274"/>
      <c r="N634" s="274"/>
      <c r="O634" s="57"/>
    </row>
    <row r="635" spans="1:15">
      <c r="A635" s="57"/>
      <c r="B635" s="278">
        <v>43550</v>
      </c>
      <c r="C635" s="283">
        <f t="shared" si="8"/>
        <v>10112625876</v>
      </c>
      <c r="D635" s="57"/>
      <c r="E635" s="57"/>
      <c r="F635" s="279">
        <v>573935764</v>
      </c>
      <c r="G635" s="286">
        <v>163155220</v>
      </c>
      <c r="H635" s="278">
        <v>49431</v>
      </c>
      <c r="I635" s="278"/>
      <c r="K635" s="287"/>
      <c r="L635" s="287"/>
      <c r="M635" s="274"/>
      <c r="N635" s="274"/>
      <c r="O635" s="57"/>
    </row>
    <row r="636" spans="1:15">
      <c r="A636" s="57"/>
      <c r="B636" s="278">
        <v>43551</v>
      </c>
      <c r="C636" s="283">
        <f t="shared" si="8"/>
        <v>10345005943</v>
      </c>
      <c r="D636" s="57"/>
      <c r="E636" s="57"/>
      <c r="F636" s="279">
        <v>806315831</v>
      </c>
      <c r="G636" s="286">
        <v>163357746</v>
      </c>
      <c r="H636" s="278">
        <v>44555</v>
      </c>
      <c r="I636" s="278"/>
      <c r="K636" s="287"/>
      <c r="L636" s="287"/>
      <c r="M636" s="274"/>
      <c r="N636" s="274"/>
      <c r="O636" s="57"/>
    </row>
    <row r="637" spans="1:15">
      <c r="A637" s="57"/>
      <c r="B637" s="278">
        <v>43552</v>
      </c>
      <c r="C637" s="283">
        <f t="shared" si="8"/>
        <v>10354746131</v>
      </c>
      <c r="D637" s="57"/>
      <c r="E637" s="57"/>
      <c r="F637" s="279">
        <v>816056019</v>
      </c>
      <c r="G637" s="286">
        <v>163384385</v>
      </c>
      <c r="H637" s="278">
        <v>46996</v>
      </c>
      <c r="I637" s="278"/>
      <c r="K637" s="287"/>
      <c r="L637" s="287"/>
      <c r="M637" s="274"/>
      <c r="N637" s="274"/>
      <c r="O637" s="57"/>
    </row>
    <row r="638" spans="1:15">
      <c r="A638" s="57"/>
      <c r="B638" s="278">
        <v>43553</v>
      </c>
      <c r="C638" s="283">
        <f t="shared" si="8"/>
        <v>10408688585</v>
      </c>
      <c r="D638" s="57"/>
      <c r="E638" s="57"/>
      <c r="F638" s="279">
        <v>869998473</v>
      </c>
      <c r="G638" s="286">
        <v>163404152</v>
      </c>
      <c r="H638" s="278">
        <v>44821</v>
      </c>
      <c r="I638" s="278"/>
      <c r="K638" s="287"/>
      <c r="L638" s="287"/>
      <c r="M638" s="274"/>
      <c r="N638" s="274"/>
      <c r="O638" s="57"/>
    </row>
    <row r="639" spans="1:15">
      <c r="A639" s="57"/>
      <c r="B639" s="278">
        <v>43554</v>
      </c>
      <c r="C639" s="283">
        <f t="shared" si="8"/>
        <v>9858593251</v>
      </c>
      <c r="D639" s="57"/>
      <c r="E639" s="57"/>
      <c r="F639" s="279">
        <v>319903139</v>
      </c>
      <c r="G639" s="286">
        <v>163776261</v>
      </c>
      <c r="H639" s="278">
        <v>45944</v>
      </c>
      <c r="I639" s="278"/>
      <c r="K639" s="287"/>
      <c r="L639" s="287"/>
      <c r="M639" s="274"/>
      <c r="N639" s="274"/>
      <c r="O639" s="57"/>
    </row>
    <row r="640" spans="1:15">
      <c r="A640" s="57"/>
      <c r="B640" s="278">
        <v>43555</v>
      </c>
      <c r="C640" s="283">
        <f t="shared" si="8"/>
        <v>9702776810</v>
      </c>
      <c r="D640" s="57"/>
      <c r="E640" s="57"/>
      <c r="F640" s="279">
        <v>164086698</v>
      </c>
      <c r="G640" s="286">
        <v>163784808</v>
      </c>
      <c r="H640" s="278">
        <v>48813</v>
      </c>
      <c r="I640" s="278"/>
      <c r="K640" s="287"/>
      <c r="L640" s="287"/>
      <c r="M640" s="274"/>
      <c r="N640" s="274"/>
      <c r="O640" s="57"/>
    </row>
    <row r="641" spans="1:15">
      <c r="A641" s="57"/>
      <c r="B641" s="278">
        <v>43556</v>
      </c>
      <c r="C641" s="283">
        <f t="shared" si="8"/>
        <v>9849483192</v>
      </c>
      <c r="D641" s="57"/>
      <c r="E641" s="57"/>
      <c r="F641" s="279">
        <v>310793080</v>
      </c>
      <c r="G641" s="286">
        <v>163918028</v>
      </c>
      <c r="H641" s="278">
        <v>50355</v>
      </c>
      <c r="I641" s="278"/>
      <c r="K641" s="287"/>
      <c r="L641" s="287"/>
      <c r="M641" s="274"/>
      <c r="N641" s="274"/>
      <c r="O641" s="57"/>
    </row>
    <row r="642" spans="1:15">
      <c r="A642" s="57"/>
      <c r="B642" s="278">
        <v>43557</v>
      </c>
      <c r="C642" s="283">
        <f t="shared" si="8"/>
        <v>9968721732</v>
      </c>
      <c r="D642" s="57"/>
      <c r="E642" s="57"/>
      <c r="F642" s="279">
        <v>430031620</v>
      </c>
      <c r="G642" s="286">
        <v>163987812</v>
      </c>
      <c r="H642" s="278">
        <v>47805</v>
      </c>
      <c r="I642" s="278"/>
      <c r="K642" s="287"/>
      <c r="L642" s="287"/>
      <c r="M642" s="274"/>
      <c r="N642" s="274"/>
      <c r="O642" s="57"/>
    </row>
    <row r="643" spans="1:15">
      <c r="A643" s="57"/>
      <c r="B643" s="278">
        <v>43558</v>
      </c>
      <c r="C643" s="283">
        <f t="shared" si="8"/>
        <v>10429712937</v>
      </c>
      <c r="D643" s="57"/>
      <c r="E643" s="57"/>
      <c r="F643" s="279">
        <v>891022825</v>
      </c>
      <c r="G643" s="286">
        <v>164031761</v>
      </c>
      <c r="H643" s="278">
        <v>46833</v>
      </c>
      <c r="I643" s="278"/>
      <c r="K643" s="287"/>
      <c r="L643" s="287"/>
      <c r="M643" s="274"/>
      <c r="N643" s="274"/>
      <c r="O643" s="57"/>
    </row>
    <row r="644" spans="1:15">
      <c r="A644" s="57"/>
      <c r="B644" s="278">
        <v>43559</v>
      </c>
      <c r="C644" s="283">
        <f t="shared" si="8"/>
        <v>10130090771</v>
      </c>
      <c r="D644" s="57"/>
      <c r="E644" s="57"/>
      <c r="F644" s="279">
        <v>591400659</v>
      </c>
      <c r="G644" s="286">
        <v>164086698</v>
      </c>
      <c r="H644" s="278">
        <v>43555</v>
      </c>
      <c r="I644" s="278"/>
      <c r="K644" s="287"/>
      <c r="L644" s="287"/>
      <c r="M644" s="274"/>
      <c r="N644" s="274"/>
      <c r="O644" s="57"/>
    </row>
    <row r="645" spans="1:15">
      <c r="A645" s="57"/>
      <c r="B645" s="278">
        <v>43560</v>
      </c>
      <c r="C645" s="283">
        <f t="shared" si="8"/>
        <v>10234665605</v>
      </c>
      <c r="D645" s="57"/>
      <c r="E645" s="57"/>
      <c r="F645" s="279">
        <v>695975493</v>
      </c>
      <c r="G645" s="286">
        <v>164166549</v>
      </c>
      <c r="H645" s="278">
        <v>49566</v>
      </c>
      <c r="I645" s="278"/>
      <c r="K645" s="287"/>
      <c r="L645" s="287"/>
      <c r="M645" s="274"/>
      <c r="N645" s="274"/>
      <c r="O645" s="57"/>
    </row>
    <row r="646" spans="1:15">
      <c r="A646" s="57"/>
      <c r="B646" s="278">
        <v>43561</v>
      </c>
      <c r="C646" s="283">
        <f t="shared" si="8"/>
        <v>10146386791</v>
      </c>
      <c r="D646" s="57"/>
      <c r="E646" s="57"/>
      <c r="F646" s="279">
        <v>607696679</v>
      </c>
      <c r="G646" s="286">
        <v>164183786</v>
      </c>
      <c r="H646" s="278">
        <v>47589</v>
      </c>
      <c r="I646" s="278"/>
      <c r="K646" s="287"/>
      <c r="L646" s="287"/>
      <c r="M646" s="274"/>
      <c r="N646" s="274"/>
      <c r="O646" s="57"/>
    </row>
    <row r="647" spans="1:15">
      <c r="A647" s="57"/>
      <c r="B647" s="278">
        <v>43562</v>
      </c>
      <c r="C647" s="283">
        <f t="shared" si="8"/>
        <v>10085489968</v>
      </c>
      <c r="D647" s="57"/>
      <c r="E647" s="57"/>
      <c r="F647" s="279">
        <v>546799856</v>
      </c>
      <c r="G647" s="286">
        <v>164546121</v>
      </c>
      <c r="H647" s="278">
        <v>46875</v>
      </c>
      <c r="I647" s="278"/>
      <c r="K647" s="287"/>
      <c r="L647" s="287"/>
      <c r="M647" s="274"/>
      <c r="N647" s="274"/>
      <c r="O647" s="57"/>
    </row>
    <row r="648" spans="1:15">
      <c r="A648" s="57"/>
      <c r="B648" s="278">
        <v>43563</v>
      </c>
      <c r="C648" s="283">
        <f t="shared" si="8"/>
        <v>9755180007</v>
      </c>
      <c r="D648" s="57"/>
      <c r="E648" s="57"/>
      <c r="F648" s="279">
        <v>216489895</v>
      </c>
      <c r="G648" s="286">
        <v>164554807</v>
      </c>
      <c r="H648" s="278">
        <v>45817</v>
      </c>
      <c r="I648" s="278"/>
      <c r="K648" s="287"/>
      <c r="L648" s="287"/>
      <c r="M648" s="274"/>
      <c r="N648" s="274"/>
      <c r="O648" s="57"/>
    </row>
    <row r="649" spans="1:15">
      <c r="A649" s="57"/>
      <c r="B649" s="278">
        <v>43564</v>
      </c>
      <c r="C649" s="283">
        <f t="shared" si="8"/>
        <v>9930039103</v>
      </c>
      <c r="D649" s="57"/>
      <c r="E649" s="57"/>
      <c r="F649" s="279">
        <v>391348991</v>
      </c>
      <c r="G649" s="286">
        <v>164657762</v>
      </c>
      <c r="H649" s="278">
        <v>43784</v>
      </c>
      <c r="I649" s="278"/>
      <c r="K649" s="287"/>
      <c r="L649" s="287"/>
      <c r="M649" s="274"/>
      <c r="N649" s="274"/>
      <c r="O649" s="57"/>
    </row>
    <row r="650" spans="1:15">
      <c r="A650" s="57"/>
      <c r="B650" s="278">
        <v>43565</v>
      </c>
      <c r="C650" s="283">
        <f t="shared" si="8"/>
        <v>9642543452</v>
      </c>
      <c r="D650" s="57"/>
      <c r="E650" s="57"/>
      <c r="F650" s="279">
        <v>103853340</v>
      </c>
      <c r="G650" s="286">
        <v>164745267</v>
      </c>
      <c r="H650" s="278">
        <v>49584</v>
      </c>
      <c r="I650" s="278"/>
      <c r="K650" s="287"/>
      <c r="L650" s="287"/>
      <c r="M650" s="274"/>
      <c r="N650" s="274"/>
      <c r="O650" s="57"/>
    </row>
    <row r="651" spans="1:15">
      <c r="A651" s="57"/>
      <c r="B651" s="278">
        <v>43566</v>
      </c>
      <c r="C651" s="283">
        <f t="shared" si="8"/>
        <v>10152598213</v>
      </c>
      <c r="D651" s="57"/>
      <c r="E651" s="57"/>
      <c r="F651" s="279">
        <v>613908101</v>
      </c>
      <c r="G651" s="286">
        <v>165205970</v>
      </c>
      <c r="H651" s="278">
        <v>49630</v>
      </c>
      <c r="I651" s="278"/>
      <c r="K651" s="287"/>
      <c r="L651" s="287"/>
      <c r="M651" s="274"/>
      <c r="N651" s="274"/>
      <c r="O651" s="57"/>
    </row>
    <row r="652" spans="1:15">
      <c r="A652" s="57"/>
      <c r="B652" s="278">
        <v>43567</v>
      </c>
      <c r="C652" s="283">
        <f t="shared" si="8"/>
        <v>9761935396</v>
      </c>
      <c r="D652" s="57"/>
      <c r="E652" s="57"/>
      <c r="F652" s="279">
        <v>223245284</v>
      </c>
      <c r="G652" s="286">
        <v>165513579</v>
      </c>
      <c r="H652" s="278">
        <v>48955</v>
      </c>
      <c r="I652" s="278"/>
      <c r="K652" s="287"/>
      <c r="L652" s="287"/>
      <c r="M652" s="274"/>
      <c r="N652" s="274"/>
      <c r="O652" s="57"/>
    </row>
    <row r="653" spans="1:15">
      <c r="A653" s="57"/>
      <c r="B653" s="278">
        <v>43568</v>
      </c>
      <c r="C653" s="283">
        <f t="shared" si="8"/>
        <v>9994640450</v>
      </c>
      <c r="D653" s="57"/>
      <c r="E653" s="57"/>
      <c r="F653" s="279">
        <v>455950338</v>
      </c>
      <c r="G653" s="286">
        <v>165612840</v>
      </c>
      <c r="H653" s="278">
        <v>48691</v>
      </c>
      <c r="I653" s="278"/>
      <c r="K653" s="287"/>
      <c r="L653" s="287"/>
      <c r="M653" s="274"/>
      <c r="N653" s="274"/>
      <c r="O653" s="57"/>
    </row>
    <row r="654" spans="1:15">
      <c r="A654" s="57"/>
      <c r="B654" s="278">
        <v>43569</v>
      </c>
      <c r="C654" s="283">
        <f t="shared" si="8"/>
        <v>10093889772</v>
      </c>
      <c r="D654" s="57"/>
      <c r="E654" s="57"/>
      <c r="F654" s="279">
        <v>555199660</v>
      </c>
      <c r="G654" s="286">
        <v>165644494</v>
      </c>
      <c r="H654" s="278">
        <v>50247</v>
      </c>
      <c r="I654" s="278"/>
      <c r="K654" s="287"/>
      <c r="L654" s="287"/>
      <c r="M654" s="274"/>
      <c r="N654" s="274"/>
      <c r="O654" s="57"/>
    </row>
    <row r="655" spans="1:15">
      <c r="A655" s="57"/>
      <c r="B655" s="278">
        <v>43570</v>
      </c>
      <c r="C655" s="283">
        <f t="shared" si="8"/>
        <v>10421500956</v>
      </c>
      <c r="D655" s="57"/>
      <c r="E655" s="57"/>
      <c r="F655" s="279">
        <v>882810844</v>
      </c>
      <c r="G655" s="286">
        <v>165761045</v>
      </c>
      <c r="H655" s="278">
        <v>44030</v>
      </c>
      <c r="I655" s="278"/>
      <c r="K655" s="287"/>
      <c r="L655" s="287"/>
      <c r="M655" s="274"/>
      <c r="N655" s="274"/>
      <c r="O655" s="57"/>
    </row>
    <row r="656" spans="1:15">
      <c r="A656" s="57"/>
      <c r="B656" s="278">
        <v>43571</v>
      </c>
      <c r="C656" s="283">
        <f t="shared" si="8"/>
        <v>10070227120</v>
      </c>
      <c r="D656" s="57"/>
      <c r="E656" s="57"/>
      <c r="F656" s="279">
        <v>531537008</v>
      </c>
      <c r="G656" s="286">
        <v>165822983</v>
      </c>
      <c r="H656" s="278">
        <v>47740</v>
      </c>
      <c r="I656" s="278"/>
      <c r="K656" s="287"/>
      <c r="L656" s="287"/>
      <c r="M656" s="274"/>
      <c r="N656" s="274"/>
      <c r="O656" s="57"/>
    </row>
    <row r="657" spans="1:15">
      <c r="A657" s="57"/>
      <c r="B657" s="278">
        <v>43572</v>
      </c>
      <c r="C657" s="283">
        <f t="shared" si="8"/>
        <v>10163624424</v>
      </c>
      <c r="D657" s="57"/>
      <c r="E657" s="57"/>
      <c r="F657" s="279">
        <v>624934312</v>
      </c>
      <c r="G657" s="286">
        <v>165877459</v>
      </c>
      <c r="H657" s="278">
        <v>47788</v>
      </c>
      <c r="I657" s="278"/>
      <c r="K657" s="287"/>
      <c r="L657" s="287"/>
      <c r="M657" s="274"/>
      <c r="N657" s="274"/>
      <c r="O657" s="57"/>
    </row>
    <row r="658" spans="1:15">
      <c r="A658" s="57"/>
      <c r="B658" s="278">
        <v>43573</v>
      </c>
      <c r="C658" s="283">
        <f t="shared" si="8"/>
        <v>9934026492</v>
      </c>
      <c r="D658" s="57"/>
      <c r="E658" s="57"/>
      <c r="F658" s="279">
        <v>395336380</v>
      </c>
      <c r="G658" s="286">
        <v>165904003</v>
      </c>
      <c r="H658" s="278">
        <v>47800</v>
      </c>
      <c r="I658" s="278"/>
      <c r="K658" s="287"/>
      <c r="L658" s="287"/>
      <c r="M658" s="274"/>
      <c r="N658" s="274"/>
      <c r="O658" s="57"/>
    </row>
    <row r="659" spans="1:15">
      <c r="A659" s="57"/>
      <c r="B659" s="278">
        <v>43574</v>
      </c>
      <c r="C659" s="283">
        <f t="shared" si="8"/>
        <v>9680917599</v>
      </c>
      <c r="D659" s="57"/>
      <c r="E659" s="57"/>
      <c r="F659" s="279">
        <v>142227487</v>
      </c>
      <c r="G659" s="286">
        <v>166000681</v>
      </c>
      <c r="H659" s="278">
        <v>49642</v>
      </c>
      <c r="I659" s="278"/>
      <c r="K659" s="287"/>
      <c r="L659" s="287"/>
      <c r="M659" s="274"/>
      <c r="N659" s="274"/>
      <c r="O659" s="57"/>
    </row>
    <row r="660" spans="1:15">
      <c r="A660" s="57"/>
      <c r="B660" s="278">
        <v>43575</v>
      </c>
      <c r="C660" s="283">
        <f t="shared" si="8"/>
        <v>10268524873</v>
      </c>
      <c r="D660" s="57"/>
      <c r="E660" s="57"/>
      <c r="F660" s="279">
        <v>729834761</v>
      </c>
      <c r="G660" s="286">
        <v>166091192</v>
      </c>
      <c r="H660" s="278">
        <v>48276</v>
      </c>
      <c r="I660" s="278"/>
      <c r="K660" s="287"/>
      <c r="L660" s="287"/>
      <c r="M660" s="274"/>
      <c r="N660" s="274"/>
      <c r="O660" s="57"/>
    </row>
    <row r="661" spans="1:15">
      <c r="A661" s="57"/>
      <c r="B661" s="278">
        <v>43576</v>
      </c>
      <c r="C661" s="283">
        <f t="shared" si="8"/>
        <v>9913361288</v>
      </c>
      <c r="D661" s="57"/>
      <c r="E661" s="57"/>
      <c r="F661" s="279">
        <v>374671176</v>
      </c>
      <c r="G661" s="286">
        <v>166167989</v>
      </c>
      <c r="H661" s="278">
        <v>50400</v>
      </c>
      <c r="I661" s="278"/>
      <c r="K661" s="287"/>
      <c r="L661" s="287"/>
      <c r="M661" s="274"/>
      <c r="N661" s="274"/>
      <c r="O661" s="57"/>
    </row>
    <row r="662" spans="1:15">
      <c r="A662" s="57"/>
      <c r="B662" s="278">
        <v>43577</v>
      </c>
      <c r="C662" s="283">
        <f t="shared" si="8"/>
        <v>10148050396</v>
      </c>
      <c r="D662" s="57"/>
      <c r="E662" s="57"/>
      <c r="F662" s="279">
        <v>609360284</v>
      </c>
      <c r="G662" s="286">
        <v>166219653</v>
      </c>
      <c r="H662" s="278">
        <v>49009</v>
      </c>
      <c r="I662" s="278"/>
      <c r="K662" s="287"/>
      <c r="L662" s="287"/>
      <c r="M662" s="274"/>
      <c r="N662" s="274"/>
      <c r="O662" s="57"/>
    </row>
    <row r="663" spans="1:15">
      <c r="A663" s="57"/>
      <c r="B663" s="278">
        <v>43578</v>
      </c>
      <c r="C663" s="283">
        <f t="shared" si="8"/>
        <v>10072988110</v>
      </c>
      <c r="D663" s="57"/>
      <c r="E663" s="57"/>
      <c r="F663" s="279">
        <v>534297998</v>
      </c>
      <c r="G663" s="286">
        <v>166243996</v>
      </c>
      <c r="H663" s="278">
        <v>48607</v>
      </c>
      <c r="I663" s="278"/>
      <c r="K663" s="287"/>
      <c r="L663" s="287"/>
      <c r="M663" s="274"/>
      <c r="N663" s="274"/>
      <c r="O663" s="57"/>
    </row>
    <row r="664" spans="1:15">
      <c r="A664" s="57"/>
      <c r="B664" s="278">
        <v>43579</v>
      </c>
      <c r="C664" s="283">
        <f t="shared" si="8"/>
        <v>10034715275</v>
      </c>
      <c r="D664" s="57"/>
      <c r="E664" s="57"/>
      <c r="F664" s="279">
        <v>496025163</v>
      </c>
      <c r="G664" s="286">
        <v>166411271</v>
      </c>
      <c r="H664" s="278">
        <v>48938</v>
      </c>
      <c r="I664" s="278"/>
      <c r="K664" s="287"/>
      <c r="L664" s="287"/>
      <c r="M664" s="274"/>
      <c r="N664" s="274"/>
      <c r="O664" s="57"/>
    </row>
    <row r="665" spans="1:15">
      <c r="A665" s="57"/>
      <c r="B665" s="278">
        <v>43580</v>
      </c>
      <c r="C665" s="283">
        <f t="shared" si="8"/>
        <v>9716567459</v>
      </c>
      <c r="D665" s="57"/>
      <c r="E665" s="57"/>
      <c r="F665" s="279">
        <v>177877347</v>
      </c>
      <c r="G665" s="286">
        <v>166613572</v>
      </c>
      <c r="H665" s="278">
        <v>45588</v>
      </c>
      <c r="I665" s="278"/>
      <c r="K665" s="287"/>
      <c r="L665" s="287"/>
      <c r="M665" s="274"/>
      <c r="N665" s="274"/>
      <c r="O665" s="57"/>
    </row>
    <row r="666" spans="1:15">
      <c r="A666" s="57"/>
      <c r="B666" s="278">
        <v>43581</v>
      </c>
      <c r="C666" s="283">
        <f t="shared" si="8"/>
        <v>10363793544</v>
      </c>
      <c r="D666" s="57"/>
      <c r="E666" s="57"/>
      <c r="F666" s="279">
        <v>825103432</v>
      </c>
      <c r="G666" s="286">
        <v>166758108</v>
      </c>
      <c r="H666" s="278">
        <v>47353</v>
      </c>
      <c r="I666" s="278"/>
      <c r="K666" s="287"/>
      <c r="L666" s="287"/>
      <c r="M666" s="274"/>
      <c r="N666" s="274"/>
      <c r="O666" s="57"/>
    </row>
    <row r="667" spans="1:15">
      <c r="A667" s="57"/>
      <c r="B667" s="278">
        <v>43582</v>
      </c>
      <c r="C667" s="283">
        <f t="shared" si="8"/>
        <v>9688644614</v>
      </c>
      <c r="D667" s="57"/>
      <c r="E667" s="57"/>
      <c r="F667" s="279">
        <v>149954502</v>
      </c>
      <c r="G667" s="286">
        <v>167312748</v>
      </c>
      <c r="H667" s="278">
        <v>45437</v>
      </c>
      <c r="I667" s="278"/>
      <c r="K667" s="287"/>
      <c r="L667" s="287"/>
      <c r="M667" s="274"/>
      <c r="N667" s="274"/>
      <c r="O667" s="57"/>
    </row>
    <row r="668" spans="1:15">
      <c r="A668" s="57"/>
      <c r="B668" s="278">
        <v>43583</v>
      </c>
      <c r="C668" s="283">
        <f t="shared" si="8"/>
        <v>10049786816</v>
      </c>
      <c r="D668" s="57"/>
      <c r="E668" s="57"/>
      <c r="F668" s="279">
        <v>511096704</v>
      </c>
      <c r="G668" s="286">
        <v>167407118</v>
      </c>
      <c r="H668" s="278">
        <v>43760</v>
      </c>
      <c r="I668" s="278"/>
      <c r="K668" s="287"/>
      <c r="L668" s="287"/>
      <c r="M668" s="274"/>
      <c r="N668" s="274"/>
      <c r="O668" s="57"/>
    </row>
    <row r="669" spans="1:15">
      <c r="A669" s="57"/>
      <c r="B669" s="278">
        <v>43584</v>
      </c>
      <c r="C669" s="283">
        <f t="shared" si="8"/>
        <v>10075659596</v>
      </c>
      <c r="D669" s="57"/>
      <c r="E669" s="57"/>
      <c r="F669" s="279">
        <v>536969484</v>
      </c>
      <c r="G669" s="286">
        <v>167496315</v>
      </c>
      <c r="H669" s="278">
        <v>50375</v>
      </c>
      <c r="I669" s="278"/>
      <c r="K669" s="287"/>
      <c r="L669" s="287"/>
      <c r="M669" s="274"/>
      <c r="N669" s="274"/>
      <c r="O669" s="57"/>
    </row>
    <row r="670" spans="1:15">
      <c r="A670" s="57"/>
      <c r="B670" s="278">
        <v>43585</v>
      </c>
      <c r="C670" s="283">
        <f t="shared" si="8"/>
        <v>10114866414</v>
      </c>
      <c r="D670" s="57"/>
      <c r="E670" s="57"/>
      <c r="F670" s="279">
        <v>576176302</v>
      </c>
      <c r="G670" s="286">
        <v>167605247</v>
      </c>
      <c r="H670" s="278">
        <v>44281</v>
      </c>
      <c r="I670" s="278"/>
      <c r="K670" s="287"/>
      <c r="L670" s="287"/>
      <c r="M670" s="274"/>
      <c r="N670" s="274"/>
      <c r="O670" s="57"/>
    </row>
    <row r="671" spans="1:15">
      <c r="A671" s="57"/>
      <c r="B671" s="278">
        <v>43586</v>
      </c>
      <c r="C671" s="283">
        <f t="shared" si="8"/>
        <v>10415883242</v>
      </c>
      <c r="D671" s="57"/>
      <c r="E671" s="57"/>
      <c r="F671" s="279">
        <v>877193130</v>
      </c>
      <c r="G671" s="286">
        <v>167746037</v>
      </c>
      <c r="H671" s="278">
        <v>49247</v>
      </c>
      <c r="I671" s="278"/>
      <c r="K671" s="287"/>
      <c r="L671" s="287"/>
      <c r="M671" s="274"/>
      <c r="N671" s="274"/>
      <c r="O671" s="57"/>
    </row>
    <row r="672" spans="1:15">
      <c r="A672" s="57"/>
      <c r="B672" s="278">
        <v>43587</v>
      </c>
      <c r="C672" s="283">
        <f t="shared" ref="C672:C735" si="9">F672+(F$88*28679+98765)+(G$88*6587+87654)+(E$88*9537+76543)+(J$88*5713+4528)</f>
        <v>9919011418</v>
      </c>
      <c r="D672" s="57"/>
      <c r="E672" s="57"/>
      <c r="F672" s="279">
        <v>380321306</v>
      </c>
      <c r="G672" s="286">
        <v>168253447</v>
      </c>
      <c r="H672" s="278">
        <v>45412</v>
      </c>
      <c r="I672" s="278"/>
      <c r="K672" s="287"/>
      <c r="L672" s="287"/>
      <c r="M672" s="274"/>
      <c r="N672" s="274"/>
      <c r="O672" s="57"/>
    </row>
    <row r="673" spans="1:15">
      <c r="A673" s="57"/>
      <c r="B673" s="278">
        <v>43588</v>
      </c>
      <c r="C673" s="283">
        <f t="shared" si="9"/>
        <v>9779726364</v>
      </c>
      <c r="D673" s="57"/>
      <c r="E673" s="57"/>
      <c r="F673" s="279">
        <v>241036252</v>
      </c>
      <c r="G673" s="286">
        <v>168258730</v>
      </c>
      <c r="H673" s="278">
        <v>45783</v>
      </c>
      <c r="I673" s="278"/>
      <c r="K673" s="287"/>
      <c r="L673" s="287"/>
      <c r="M673" s="274"/>
      <c r="N673" s="274"/>
      <c r="O673" s="57"/>
    </row>
    <row r="674" spans="1:15">
      <c r="A674" s="57"/>
      <c r="B674" s="278">
        <v>43589</v>
      </c>
      <c r="C674" s="283">
        <f t="shared" si="9"/>
        <v>10169179402</v>
      </c>
      <c r="D674" s="57"/>
      <c r="E674" s="57"/>
      <c r="F674" s="279">
        <v>630489290</v>
      </c>
      <c r="G674" s="286">
        <v>168617393</v>
      </c>
      <c r="H674" s="278">
        <v>45357</v>
      </c>
      <c r="I674" s="278"/>
      <c r="K674" s="287"/>
      <c r="L674" s="287"/>
      <c r="M674" s="274"/>
      <c r="N674" s="274"/>
      <c r="O674" s="57"/>
    </row>
    <row r="675" spans="1:15">
      <c r="A675" s="57"/>
      <c r="B675" s="278">
        <v>43590</v>
      </c>
      <c r="C675" s="283">
        <f t="shared" si="9"/>
        <v>10155693330</v>
      </c>
      <c r="D675" s="57"/>
      <c r="E675" s="57"/>
      <c r="F675" s="279">
        <v>617003218</v>
      </c>
      <c r="G675" s="286">
        <v>168819718</v>
      </c>
      <c r="H675" s="278">
        <v>50209</v>
      </c>
      <c r="I675" s="278"/>
      <c r="K675" s="287"/>
      <c r="L675" s="287"/>
      <c r="M675" s="274"/>
      <c r="N675" s="274"/>
      <c r="O675" s="57"/>
    </row>
    <row r="676" spans="1:15">
      <c r="A676" s="57"/>
      <c r="B676" s="278">
        <v>43591</v>
      </c>
      <c r="C676" s="283">
        <f t="shared" si="9"/>
        <v>10002256183</v>
      </c>
      <c r="D676" s="57"/>
      <c r="E676" s="57"/>
      <c r="F676" s="279">
        <v>463566071</v>
      </c>
      <c r="G676" s="286">
        <v>168969858</v>
      </c>
      <c r="H676" s="278">
        <v>48788</v>
      </c>
      <c r="I676" s="278"/>
      <c r="K676" s="287"/>
      <c r="L676" s="287"/>
      <c r="M676" s="274"/>
      <c r="N676" s="274"/>
      <c r="O676" s="57"/>
    </row>
    <row r="677" spans="1:15">
      <c r="A677" s="57"/>
      <c r="B677" s="278">
        <v>43592</v>
      </c>
      <c r="C677" s="283">
        <f t="shared" si="9"/>
        <v>10056337757</v>
      </c>
      <c r="D677" s="57"/>
      <c r="E677" s="57"/>
      <c r="F677" s="279">
        <v>517647645</v>
      </c>
      <c r="G677" s="286">
        <v>169006887</v>
      </c>
      <c r="H677" s="278">
        <v>48783</v>
      </c>
      <c r="I677" s="278"/>
      <c r="K677" s="287"/>
      <c r="L677" s="287"/>
      <c r="M677" s="274"/>
      <c r="N677" s="274"/>
      <c r="O677" s="57"/>
    </row>
    <row r="678" spans="1:15">
      <c r="A678" s="57"/>
      <c r="B678" s="278">
        <v>43593</v>
      </c>
      <c r="C678" s="283">
        <f t="shared" si="9"/>
        <v>10305230476</v>
      </c>
      <c r="D678" s="57"/>
      <c r="E678" s="57"/>
      <c r="F678" s="279">
        <v>766540364</v>
      </c>
      <c r="G678" s="286">
        <v>169130489</v>
      </c>
      <c r="H678" s="278">
        <v>46193</v>
      </c>
      <c r="I678" s="278"/>
      <c r="K678" s="287"/>
      <c r="L678" s="287"/>
      <c r="M678" s="274"/>
      <c r="N678" s="274"/>
      <c r="O678" s="57"/>
    </row>
    <row r="679" spans="1:15">
      <c r="A679" s="57"/>
      <c r="B679" s="278">
        <v>43594</v>
      </c>
      <c r="C679" s="283">
        <f t="shared" si="9"/>
        <v>9668278773</v>
      </c>
      <c r="D679" s="57"/>
      <c r="E679" s="57"/>
      <c r="F679" s="279">
        <v>129588661</v>
      </c>
      <c r="G679" s="286">
        <v>169134856</v>
      </c>
      <c r="H679" s="278">
        <v>48897</v>
      </c>
      <c r="I679" s="278"/>
      <c r="K679" s="287"/>
      <c r="L679" s="287"/>
      <c r="M679" s="274"/>
      <c r="N679" s="274"/>
      <c r="O679" s="57"/>
    </row>
    <row r="680" spans="1:15">
      <c r="A680" s="57"/>
      <c r="B680" s="278">
        <v>43595</v>
      </c>
      <c r="C680" s="283">
        <f t="shared" si="9"/>
        <v>10329463884</v>
      </c>
      <c r="D680" s="57"/>
      <c r="E680" s="57"/>
      <c r="F680" s="279">
        <v>790773772</v>
      </c>
      <c r="G680" s="286">
        <v>169169833</v>
      </c>
      <c r="H680" s="278">
        <v>47008</v>
      </c>
      <c r="I680" s="278"/>
      <c r="K680" s="287"/>
      <c r="L680" s="287"/>
      <c r="M680" s="274"/>
      <c r="N680" s="274"/>
      <c r="O680" s="57"/>
    </row>
    <row r="681" spans="1:15">
      <c r="A681" s="57"/>
      <c r="B681" s="278">
        <v>43596</v>
      </c>
      <c r="C681" s="283">
        <f t="shared" si="9"/>
        <v>10223413013</v>
      </c>
      <c r="D681" s="57"/>
      <c r="E681" s="57"/>
      <c r="F681" s="279">
        <v>684722901</v>
      </c>
      <c r="G681" s="286">
        <v>169267222</v>
      </c>
      <c r="H681" s="278">
        <v>49600</v>
      </c>
      <c r="I681" s="278"/>
      <c r="K681" s="287"/>
      <c r="L681" s="287"/>
      <c r="M681" s="274"/>
      <c r="N681" s="274"/>
      <c r="O681" s="57"/>
    </row>
    <row r="682" spans="1:15">
      <c r="A682" s="57"/>
      <c r="B682" s="278">
        <v>43597</v>
      </c>
      <c r="C682" s="283">
        <f t="shared" si="9"/>
        <v>10140391365</v>
      </c>
      <c r="D682" s="57"/>
      <c r="E682" s="57"/>
      <c r="F682" s="279">
        <v>601701253</v>
      </c>
      <c r="G682" s="286">
        <v>169302300</v>
      </c>
      <c r="H682" s="278">
        <v>48498</v>
      </c>
      <c r="I682" s="278"/>
      <c r="K682" s="287"/>
      <c r="L682" s="287"/>
      <c r="M682" s="274"/>
      <c r="N682" s="274"/>
      <c r="O682" s="57"/>
    </row>
    <row r="683" spans="1:15">
      <c r="A683" s="57"/>
      <c r="B683" s="278">
        <v>43598</v>
      </c>
      <c r="C683" s="283">
        <f t="shared" si="9"/>
        <v>9701654330</v>
      </c>
      <c r="D683" s="57"/>
      <c r="E683" s="57"/>
      <c r="F683" s="279">
        <v>162964218</v>
      </c>
      <c r="G683" s="286">
        <v>169338312</v>
      </c>
      <c r="H683" s="278">
        <v>44236</v>
      </c>
      <c r="I683" s="278"/>
      <c r="K683" s="287"/>
      <c r="L683" s="287"/>
      <c r="M683" s="274"/>
      <c r="N683" s="274"/>
      <c r="O683" s="57"/>
    </row>
    <row r="684" spans="1:15">
      <c r="A684" s="57"/>
      <c r="B684" s="278">
        <v>43599</v>
      </c>
      <c r="C684" s="283">
        <f t="shared" si="9"/>
        <v>9924076202</v>
      </c>
      <c r="D684" s="57"/>
      <c r="E684" s="57"/>
      <c r="F684" s="279">
        <v>385386090</v>
      </c>
      <c r="G684" s="286">
        <v>169360233</v>
      </c>
      <c r="H684" s="278">
        <v>44519</v>
      </c>
      <c r="I684" s="278"/>
      <c r="K684" s="287"/>
      <c r="L684" s="287"/>
      <c r="M684" s="274"/>
      <c r="N684" s="274"/>
      <c r="O684" s="57"/>
    </row>
    <row r="685" spans="1:15">
      <c r="A685" s="57"/>
      <c r="B685" s="278">
        <v>43600</v>
      </c>
      <c r="C685" s="283">
        <f t="shared" si="9"/>
        <v>10535158702</v>
      </c>
      <c r="D685" s="57"/>
      <c r="E685" s="57"/>
      <c r="F685" s="279">
        <v>996468590</v>
      </c>
      <c r="G685" s="286">
        <v>169439216</v>
      </c>
      <c r="H685" s="278">
        <v>46975</v>
      </c>
      <c r="I685" s="278"/>
      <c r="K685" s="287"/>
      <c r="L685" s="287"/>
      <c r="M685" s="274"/>
      <c r="N685" s="274"/>
      <c r="O685" s="57"/>
    </row>
    <row r="686" spans="1:15">
      <c r="A686" s="57"/>
      <c r="B686" s="278">
        <v>43601</v>
      </c>
      <c r="C686" s="283">
        <f t="shared" si="9"/>
        <v>10405509040</v>
      </c>
      <c r="D686" s="57"/>
      <c r="E686" s="57"/>
      <c r="F686" s="279">
        <v>866818928</v>
      </c>
      <c r="G686" s="286">
        <v>169534528</v>
      </c>
      <c r="H686" s="278">
        <v>48991</v>
      </c>
      <c r="I686" s="278"/>
      <c r="K686" s="287"/>
      <c r="L686" s="287"/>
      <c r="M686" s="274"/>
      <c r="N686" s="274"/>
      <c r="O686" s="57"/>
    </row>
    <row r="687" spans="1:15">
      <c r="A687" s="57"/>
      <c r="B687" s="278">
        <v>43602</v>
      </c>
      <c r="C687" s="283">
        <f t="shared" si="9"/>
        <v>9683283963</v>
      </c>
      <c r="D687" s="57"/>
      <c r="E687" s="57"/>
      <c r="F687" s="279">
        <v>144593851</v>
      </c>
      <c r="G687" s="286">
        <v>169637323</v>
      </c>
      <c r="H687" s="278">
        <v>45503</v>
      </c>
      <c r="I687" s="278"/>
      <c r="K687" s="287"/>
      <c r="L687" s="287"/>
      <c r="M687" s="274"/>
      <c r="N687" s="274"/>
      <c r="O687" s="57"/>
    </row>
    <row r="688" spans="1:15">
      <c r="A688" s="57"/>
      <c r="B688" s="278">
        <v>43603</v>
      </c>
      <c r="C688" s="283">
        <f t="shared" si="9"/>
        <v>10076046738</v>
      </c>
      <c r="D688" s="57"/>
      <c r="E688" s="57"/>
      <c r="F688" s="279">
        <v>537356626</v>
      </c>
      <c r="G688" s="286">
        <v>169646057</v>
      </c>
      <c r="H688" s="278">
        <v>45798</v>
      </c>
      <c r="I688" s="278"/>
      <c r="K688" s="287"/>
      <c r="L688" s="287"/>
      <c r="M688" s="274"/>
      <c r="N688" s="274"/>
      <c r="O688" s="57"/>
    </row>
    <row r="689" spans="1:15">
      <c r="A689" s="57"/>
      <c r="B689" s="278">
        <v>43604</v>
      </c>
      <c r="C689" s="283">
        <f t="shared" si="9"/>
        <v>10014504693</v>
      </c>
      <c r="D689" s="57"/>
      <c r="E689" s="57"/>
      <c r="F689" s="279">
        <v>475814581</v>
      </c>
      <c r="G689" s="286">
        <v>169652519</v>
      </c>
      <c r="H689" s="278">
        <v>46843</v>
      </c>
      <c r="I689" s="278"/>
      <c r="K689" s="287"/>
      <c r="L689" s="287"/>
      <c r="M689" s="274"/>
      <c r="N689" s="274"/>
      <c r="O689" s="57"/>
    </row>
    <row r="690" spans="1:15">
      <c r="A690" s="57"/>
      <c r="B690" s="278">
        <v>43605</v>
      </c>
      <c r="C690" s="283">
        <f t="shared" si="9"/>
        <v>10408780836</v>
      </c>
      <c r="D690" s="57"/>
      <c r="E690" s="57"/>
      <c r="F690" s="279">
        <v>870090724</v>
      </c>
      <c r="G690" s="286">
        <v>169943854</v>
      </c>
      <c r="H690" s="278">
        <v>45354</v>
      </c>
      <c r="I690" s="278"/>
      <c r="K690" s="287"/>
      <c r="L690" s="287"/>
      <c r="M690" s="274"/>
      <c r="N690" s="274"/>
      <c r="O690" s="57"/>
    </row>
    <row r="691" spans="1:15">
      <c r="A691" s="57"/>
      <c r="B691" s="278">
        <v>43606</v>
      </c>
      <c r="C691" s="283">
        <f t="shared" si="9"/>
        <v>10460897269</v>
      </c>
      <c r="D691" s="57"/>
      <c r="E691" s="57"/>
      <c r="F691" s="279">
        <v>922207157</v>
      </c>
      <c r="G691" s="286">
        <v>170062141</v>
      </c>
      <c r="H691" s="278">
        <v>43957</v>
      </c>
      <c r="I691" s="278"/>
      <c r="K691" s="287"/>
      <c r="L691" s="287"/>
      <c r="M691" s="274"/>
      <c r="N691" s="274"/>
      <c r="O691" s="57"/>
    </row>
    <row r="692" spans="1:15">
      <c r="A692" s="57"/>
      <c r="B692" s="278">
        <v>43607</v>
      </c>
      <c r="C692" s="283">
        <f t="shared" si="9"/>
        <v>10500223826</v>
      </c>
      <c r="D692" s="57"/>
      <c r="E692" s="57"/>
      <c r="F692" s="279">
        <v>961533714</v>
      </c>
      <c r="G692" s="286">
        <v>170494152</v>
      </c>
      <c r="H692" s="278">
        <v>47601</v>
      </c>
      <c r="I692" s="278"/>
      <c r="K692" s="287"/>
      <c r="L692" s="287"/>
      <c r="M692" s="274"/>
      <c r="N692" s="274"/>
      <c r="O692" s="57"/>
    </row>
    <row r="693" spans="1:15">
      <c r="A693" s="57"/>
      <c r="B693" s="278">
        <v>43608</v>
      </c>
      <c r="C693" s="283">
        <f t="shared" si="9"/>
        <v>10475419834</v>
      </c>
      <c r="D693" s="57"/>
      <c r="E693" s="57"/>
      <c r="F693" s="279">
        <v>936729722</v>
      </c>
      <c r="G693" s="286">
        <v>170507437</v>
      </c>
      <c r="H693" s="278">
        <v>46452</v>
      </c>
      <c r="I693" s="278"/>
      <c r="K693" s="287"/>
      <c r="L693" s="287"/>
      <c r="M693" s="274"/>
      <c r="N693" s="274"/>
      <c r="O693" s="57"/>
    </row>
    <row r="694" spans="1:15">
      <c r="A694" s="57"/>
      <c r="B694" s="278">
        <v>43609</v>
      </c>
      <c r="C694" s="283">
        <f t="shared" si="9"/>
        <v>10384790787</v>
      </c>
      <c r="D694" s="57"/>
      <c r="E694" s="57"/>
      <c r="F694" s="279">
        <v>846100675</v>
      </c>
      <c r="G694" s="286">
        <v>170653967</v>
      </c>
      <c r="H694" s="278">
        <v>46495</v>
      </c>
      <c r="I694" s="278"/>
      <c r="K694" s="287"/>
      <c r="L694" s="287"/>
      <c r="M694" s="274"/>
      <c r="N694" s="274"/>
      <c r="O694" s="57"/>
    </row>
    <row r="695" spans="1:15">
      <c r="A695" s="57"/>
      <c r="B695" s="278">
        <v>43610</v>
      </c>
      <c r="C695" s="283">
        <f t="shared" si="9"/>
        <v>9761986785</v>
      </c>
      <c r="D695" s="57"/>
      <c r="E695" s="57"/>
      <c r="F695" s="279">
        <v>223296673</v>
      </c>
      <c r="G695" s="286">
        <v>170696873</v>
      </c>
      <c r="H695" s="278">
        <v>49872</v>
      </c>
      <c r="I695" s="278"/>
      <c r="K695" s="287"/>
      <c r="L695" s="287"/>
      <c r="M695" s="274"/>
      <c r="N695" s="274"/>
      <c r="O695" s="57"/>
    </row>
    <row r="696" spans="1:15">
      <c r="A696" s="57"/>
      <c r="B696" s="278">
        <v>43611</v>
      </c>
      <c r="C696" s="283">
        <f t="shared" si="9"/>
        <v>10528014115</v>
      </c>
      <c r="D696" s="57"/>
      <c r="E696" s="57"/>
      <c r="F696" s="279">
        <v>989324003</v>
      </c>
      <c r="G696" s="286">
        <v>170825026</v>
      </c>
      <c r="H696" s="278">
        <v>49230</v>
      </c>
      <c r="I696" s="278"/>
      <c r="K696" s="287"/>
      <c r="L696" s="287"/>
      <c r="M696" s="274"/>
      <c r="N696" s="274"/>
      <c r="O696" s="57"/>
    </row>
    <row r="697" spans="1:15">
      <c r="A697" s="57"/>
      <c r="B697" s="278">
        <v>43612</v>
      </c>
      <c r="C697" s="283">
        <f t="shared" si="9"/>
        <v>10167717634</v>
      </c>
      <c r="D697" s="57"/>
      <c r="E697" s="57"/>
      <c r="F697" s="279">
        <v>629027522</v>
      </c>
      <c r="G697" s="286">
        <v>171160569</v>
      </c>
      <c r="H697" s="278">
        <v>44692</v>
      </c>
      <c r="I697" s="278"/>
      <c r="K697" s="287"/>
      <c r="L697" s="287"/>
      <c r="M697" s="274"/>
      <c r="N697" s="274"/>
      <c r="O697" s="57"/>
    </row>
    <row r="698" spans="1:15">
      <c r="A698" s="57"/>
      <c r="B698" s="278">
        <v>43613</v>
      </c>
      <c r="C698" s="283">
        <f t="shared" si="9"/>
        <v>10178123123</v>
      </c>
      <c r="D698" s="57"/>
      <c r="E698" s="57"/>
      <c r="F698" s="279">
        <v>639433011</v>
      </c>
      <c r="G698" s="286">
        <v>171211303</v>
      </c>
      <c r="H698" s="278">
        <v>49861</v>
      </c>
      <c r="I698" s="278"/>
      <c r="K698" s="287"/>
      <c r="L698" s="287"/>
      <c r="M698" s="274"/>
      <c r="N698" s="274"/>
      <c r="O698" s="57"/>
    </row>
    <row r="699" spans="1:15">
      <c r="A699" s="57"/>
      <c r="B699" s="278">
        <v>43614</v>
      </c>
      <c r="C699" s="283">
        <f t="shared" si="9"/>
        <v>10122774131</v>
      </c>
      <c r="D699" s="57"/>
      <c r="E699" s="57"/>
      <c r="F699" s="279">
        <v>584084019</v>
      </c>
      <c r="G699" s="286">
        <v>171414964</v>
      </c>
      <c r="H699" s="278">
        <v>49269</v>
      </c>
      <c r="I699" s="278"/>
      <c r="K699" s="287"/>
      <c r="L699" s="287"/>
      <c r="M699" s="274"/>
      <c r="N699" s="274"/>
      <c r="O699" s="57"/>
    </row>
    <row r="700" spans="1:15">
      <c r="A700" s="57"/>
      <c r="B700" s="278">
        <v>43615</v>
      </c>
      <c r="C700" s="283">
        <f t="shared" si="9"/>
        <v>10056514065</v>
      </c>
      <c r="D700" s="57"/>
      <c r="E700" s="57"/>
      <c r="F700" s="279">
        <v>517823953</v>
      </c>
      <c r="G700" s="286">
        <v>171471127</v>
      </c>
      <c r="H700" s="278">
        <v>44754</v>
      </c>
      <c r="I700" s="278"/>
      <c r="K700" s="287"/>
      <c r="L700" s="287"/>
      <c r="M700" s="274"/>
      <c r="N700" s="274"/>
      <c r="O700" s="57"/>
    </row>
    <row r="701" spans="1:15">
      <c r="A701" s="57"/>
      <c r="B701" s="278">
        <v>43616</v>
      </c>
      <c r="C701" s="283">
        <f t="shared" si="9"/>
        <v>10351933543</v>
      </c>
      <c r="D701" s="57"/>
      <c r="E701" s="57"/>
      <c r="F701" s="279">
        <v>813243431</v>
      </c>
      <c r="G701" s="286">
        <v>171555321</v>
      </c>
      <c r="H701" s="278">
        <v>46413</v>
      </c>
      <c r="I701" s="278"/>
      <c r="K701" s="287"/>
      <c r="L701" s="287"/>
      <c r="M701" s="274"/>
      <c r="N701" s="274"/>
      <c r="O701" s="57"/>
    </row>
    <row r="702" spans="1:15">
      <c r="A702" s="57"/>
      <c r="B702" s="278">
        <v>43617</v>
      </c>
      <c r="C702" s="283">
        <f t="shared" si="9"/>
        <v>9729520778</v>
      </c>
      <c r="D702" s="57"/>
      <c r="E702" s="57"/>
      <c r="F702" s="279">
        <v>190830666</v>
      </c>
      <c r="G702" s="286">
        <v>171600443</v>
      </c>
      <c r="H702" s="278">
        <v>46806</v>
      </c>
      <c r="I702" s="278"/>
      <c r="K702" s="287"/>
      <c r="L702" s="287"/>
      <c r="M702" s="274"/>
      <c r="N702" s="274"/>
      <c r="O702" s="57"/>
    </row>
    <row r="703" spans="1:15">
      <c r="A703" s="57"/>
      <c r="B703" s="278">
        <v>43618</v>
      </c>
      <c r="C703" s="283">
        <f t="shared" si="9"/>
        <v>9942154784</v>
      </c>
      <c r="D703" s="57"/>
      <c r="E703" s="57"/>
      <c r="F703" s="279">
        <v>403464672</v>
      </c>
      <c r="G703" s="286">
        <v>171658431</v>
      </c>
      <c r="H703" s="278">
        <v>47374</v>
      </c>
      <c r="I703" s="278"/>
      <c r="K703" s="287"/>
      <c r="L703" s="287"/>
      <c r="M703" s="274"/>
      <c r="N703" s="274"/>
      <c r="O703" s="57"/>
    </row>
    <row r="704" spans="1:15">
      <c r="A704" s="57"/>
      <c r="B704" s="278">
        <v>43619</v>
      </c>
      <c r="C704" s="283">
        <f t="shared" si="9"/>
        <v>9760074930</v>
      </c>
      <c r="D704" s="57"/>
      <c r="E704" s="57"/>
      <c r="F704" s="279">
        <v>221384818</v>
      </c>
      <c r="G704" s="286">
        <v>171776801</v>
      </c>
      <c r="H704" s="278">
        <v>49130</v>
      </c>
      <c r="I704" s="278"/>
      <c r="K704" s="287"/>
      <c r="L704" s="287"/>
      <c r="M704" s="274"/>
      <c r="N704" s="274"/>
      <c r="O704" s="57"/>
    </row>
    <row r="705" spans="1:15">
      <c r="A705" s="57"/>
      <c r="B705" s="278">
        <v>43620</v>
      </c>
      <c r="C705" s="283">
        <f t="shared" si="9"/>
        <v>9645786633</v>
      </c>
      <c r="D705" s="57"/>
      <c r="E705" s="57"/>
      <c r="F705" s="279">
        <v>107096521</v>
      </c>
      <c r="G705" s="286">
        <v>171815795</v>
      </c>
      <c r="H705" s="278">
        <v>47491</v>
      </c>
      <c r="I705" s="278"/>
      <c r="K705" s="287"/>
      <c r="L705" s="287"/>
      <c r="M705" s="274"/>
      <c r="N705" s="274"/>
      <c r="O705" s="57"/>
    </row>
    <row r="706" spans="1:15">
      <c r="A706" s="57"/>
      <c r="B706" s="278">
        <v>43621</v>
      </c>
      <c r="C706" s="283">
        <f t="shared" si="9"/>
        <v>10173276180</v>
      </c>
      <c r="D706" s="57"/>
      <c r="E706" s="57"/>
      <c r="F706" s="279">
        <v>634586068</v>
      </c>
      <c r="G706" s="286">
        <v>171871824</v>
      </c>
      <c r="H706" s="278">
        <v>45836</v>
      </c>
      <c r="I706" s="278"/>
      <c r="K706" s="287"/>
      <c r="L706" s="287"/>
      <c r="M706" s="274"/>
      <c r="N706" s="274"/>
      <c r="O706" s="57"/>
    </row>
    <row r="707" spans="1:15">
      <c r="A707" s="57"/>
      <c r="B707" s="278">
        <v>43622</v>
      </c>
      <c r="C707" s="283">
        <f t="shared" si="9"/>
        <v>9974107634</v>
      </c>
      <c r="D707" s="57"/>
      <c r="E707" s="57"/>
      <c r="F707" s="279">
        <v>435417522</v>
      </c>
      <c r="G707" s="286">
        <v>171942253</v>
      </c>
      <c r="H707" s="278">
        <v>45256</v>
      </c>
      <c r="I707" s="278"/>
      <c r="K707" s="287"/>
      <c r="L707" s="287"/>
      <c r="M707" s="274"/>
      <c r="N707" s="274"/>
      <c r="O707" s="57"/>
    </row>
    <row r="708" spans="1:15">
      <c r="A708" s="57"/>
      <c r="B708" s="278">
        <v>43623</v>
      </c>
      <c r="C708" s="283">
        <f t="shared" si="9"/>
        <v>9908795817</v>
      </c>
      <c r="D708" s="57"/>
      <c r="E708" s="57"/>
      <c r="F708" s="279">
        <v>370105705</v>
      </c>
      <c r="G708" s="286">
        <v>172112267</v>
      </c>
      <c r="H708" s="278">
        <v>48296</v>
      </c>
      <c r="I708" s="278"/>
      <c r="K708" s="287"/>
      <c r="L708" s="287"/>
      <c r="M708" s="274"/>
      <c r="N708" s="274"/>
      <c r="O708" s="57"/>
    </row>
    <row r="709" spans="1:15">
      <c r="A709" s="57"/>
      <c r="B709" s="278">
        <v>43624</v>
      </c>
      <c r="C709" s="283">
        <f t="shared" si="9"/>
        <v>10398164940</v>
      </c>
      <c r="D709" s="57"/>
      <c r="E709" s="57"/>
      <c r="F709" s="279">
        <v>859474828</v>
      </c>
      <c r="G709" s="286">
        <v>172552514</v>
      </c>
      <c r="H709" s="278">
        <v>43438</v>
      </c>
      <c r="I709" s="278"/>
      <c r="K709" s="287"/>
      <c r="L709" s="287"/>
      <c r="M709" s="274"/>
      <c r="N709" s="274"/>
      <c r="O709" s="57"/>
    </row>
    <row r="710" spans="1:15">
      <c r="A710" s="57"/>
      <c r="B710" s="278">
        <v>43625</v>
      </c>
      <c r="C710" s="283">
        <f t="shared" si="9"/>
        <v>9796576491</v>
      </c>
      <c r="D710" s="57"/>
      <c r="E710" s="57"/>
      <c r="F710" s="279">
        <v>257886379</v>
      </c>
      <c r="G710" s="286">
        <v>172554692</v>
      </c>
      <c r="H710" s="278">
        <v>45917</v>
      </c>
      <c r="I710" s="278"/>
      <c r="K710" s="287"/>
      <c r="L710" s="287"/>
      <c r="M710" s="274"/>
      <c r="N710" s="274"/>
      <c r="O710" s="57"/>
    </row>
    <row r="711" spans="1:15">
      <c r="A711" s="57"/>
      <c r="B711" s="278">
        <v>43626</v>
      </c>
      <c r="C711" s="283">
        <f t="shared" si="9"/>
        <v>10083055561</v>
      </c>
      <c r="D711" s="57"/>
      <c r="E711" s="57"/>
      <c r="F711" s="279">
        <v>544365449</v>
      </c>
      <c r="G711" s="286">
        <v>172651297</v>
      </c>
      <c r="H711" s="278">
        <v>43384</v>
      </c>
      <c r="I711" s="278"/>
      <c r="K711" s="287"/>
      <c r="L711" s="287"/>
      <c r="M711" s="274"/>
      <c r="N711" s="274"/>
      <c r="O711" s="57"/>
    </row>
    <row r="712" spans="1:15">
      <c r="A712" s="57"/>
      <c r="B712" s="278">
        <v>43627</v>
      </c>
      <c r="C712" s="283">
        <f t="shared" si="9"/>
        <v>10494813781</v>
      </c>
      <c r="D712" s="57"/>
      <c r="E712" s="57"/>
      <c r="F712" s="279">
        <v>956123669</v>
      </c>
      <c r="G712" s="286">
        <v>172779360</v>
      </c>
      <c r="H712" s="278">
        <v>45210</v>
      </c>
      <c r="I712" s="278"/>
      <c r="K712" s="287"/>
      <c r="L712" s="287"/>
      <c r="M712" s="274"/>
      <c r="N712" s="274"/>
      <c r="O712" s="57"/>
    </row>
    <row r="713" spans="1:15">
      <c r="A713" s="57"/>
      <c r="B713" s="278">
        <v>43628</v>
      </c>
      <c r="C713" s="283">
        <f t="shared" si="9"/>
        <v>9879696455</v>
      </c>
      <c r="D713" s="57"/>
      <c r="E713" s="57"/>
      <c r="F713" s="279">
        <v>341006343</v>
      </c>
      <c r="G713" s="286">
        <v>172958576</v>
      </c>
      <c r="H713" s="278">
        <v>48917</v>
      </c>
      <c r="I713" s="278"/>
      <c r="K713" s="287"/>
      <c r="L713" s="287"/>
      <c r="M713" s="274"/>
      <c r="N713" s="274"/>
      <c r="O713" s="57"/>
    </row>
    <row r="714" spans="1:15">
      <c r="A714" s="57"/>
      <c r="B714" s="278">
        <v>43629</v>
      </c>
      <c r="C714" s="283">
        <f t="shared" si="9"/>
        <v>10034319466</v>
      </c>
      <c r="D714" s="57"/>
      <c r="E714" s="57"/>
      <c r="F714" s="279">
        <v>495629354</v>
      </c>
      <c r="G714" s="286">
        <v>173320765</v>
      </c>
      <c r="H714" s="278">
        <v>44459</v>
      </c>
      <c r="I714" s="278"/>
      <c r="K714" s="287"/>
      <c r="L714" s="287"/>
      <c r="M714" s="274"/>
      <c r="N714" s="274"/>
      <c r="O714" s="57"/>
    </row>
    <row r="715" spans="1:15">
      <c r="A715" s="57"/>
      <c r="B715" s="278">
        <v>43630</v>
      </c>
      <c r="C715" s="283">
        <f t="shared" si="9"/>
        <v>10204844877</v>
      </c>
      <c r="D715" s="57"/>
      <c r="E715" s="57"/>
      <c r="F715" s="279">
        <v>666154765</v>
      </c>
      <c r="G715" s="286">
        <v>173702417</v>
      </c>
      <c r="H715" s="278">
        <v>43758</v>
      </c>
      <c r="I715" s="278"/>
      <c r="K715" s="287"/>
      <c r="L715" s="287"/>
      <c r="M715" s="274"/>
      <c r="N715" s="274"/>
      <c r="O715" s="57"/>
    </row>
    <row r="716" spans="1:15">
      <c r="A716" s="57"/>
      <c r="B716" s="278">
        <v>43631</v>
      </c>
      <c r="C716" s="283">
        <f t="shared" si="9"/>
        <v>10009320264</v>
      </c>
      <c r="D716" s="57"/>
      <c r="E716" s="57"/>
      <c r="F716" s="279">
        <v>470630152</v>
      </c>
      <c r="G716" s="286">
        <v>173762806</v>
      </c>
      <c r="H716" s="278">
        <v>47375</v>
      </c>
      <c r="I716" s="278"/>
      <c r="K716" s="287"/>
      <c r="L716" s="287"/>
      <c r="M716" s="274"/>
      <c r="N716" s="274"/>
      <c r="O716" s="57"/>
    </row>
    <row r="717" spans="1:15">
      <c r="A717" s="57"/>
      <c r="B717" s="278">
        <v>43632</v>
      </c>
      <c r="C717" s="283">
        <f t="shared" si="9"/>
        <v>9968784988</v>
      </c>
      <c r="D717" s="57"/>
      <c r="E717" s="57"/>
      <c r="F717" s="279">
        <v>430094876</v>
      </c>
      <c r="G717" s="286">
        <v>173794000</v>
      </c>
      <c r="H717" s="278">
        <v>44687</v>
      </c>
      <c r="I717" s="278"/>
      <c r="K717" s="287"/>
      <c r="L717" s="287"/>
      <c r="M717" s="274"/>
      <c r="N717" s="274"/>
      <c r="O717" s="57"/>
    </row>
    <row r="718" spans="1:15">
      <c r="A718" s="57"/>
      <c r="B718" s="278">
        <v>43633</v>
      </c>
      <c r="C718" s="283">
        <f t="shared" si="9"/>
        <v>10423970842</v>
      </c>
      <c r="D718" s="57"/>
      <c r="E718" s="57"/>
      <c r="F718" s="279">
        <v>885280730</v>
      </c>
      <c r="G718" s="286">
        <v>173847130</v>
      </c>
      <c r="H718" s="278">
        <v>48329</v>
      </c>
      <c r="I718" s="278"/>
      <c r="K718" s="287"/>
      <c r="L718" s="287"/>
      <c r="M718" s="274"/>
      <c r="N718" s="274"/>
      <c r="O718" s="57"/>
    </row>
    <row r="719" spans="1:15">
      <c r="A719" s="57"/>
      <c r="B719" s="278">
        <v>43634</v>
      </c>
      <c r="C719" s="283">
        <f t="shared" si="9"/>
        <v>9678208810</v>
      </c>
      <c r="D719" s="57"/>
      <c r="E719" s="57"/>
      <c r="F719" s="279">
        <v>139518698</v>
      </c>
      <c r="G719" s="286">
        <v>173864111</v>
      </c>
      <c r="H719" s="278">
        <v>43832</v>
      </c>
      <c r="I719" s="278"/>
      <c r="K719" s="287"/>
      <c r="L719" s="287"/>
      <c r="M719" s="274"/>
      <c r="N719" s="274"/>
      <c r="O719" s="57"/>
    </row>
    <row r="720" spans="1:15">
      <c r="A720" s="57"/>
      <c r="B720" s="278">
        <v>43635</v>
      </c>
      <c r="C720" s="283">
        <f t="shared" si="9"/>
        <v>10044483727</v>
      </c>
      <c r="D720" s="57"/>
      <c r="E720" s="57"/>
      <c r="F720" s="279">
        <v>505793615</v>
      </c>
      <c r="G720" s="286">
        <v>173897018</v>
      </c>
      <c r="H720" s="278">
        <v>47794</v>
      </c>
      <c r="I720" s="278"/>
      <c r="K720" s="287"/>
      <c r="L720" s="287"/>
      <c r="M720" s="274"/>
      <c r="N720" s="274"/>
      <c r="O720" s="57"/>
    </row>
    <row r="721" spans="1:15">
      <c r="A721" s="57"/>
      <c r="B721" s="278">
        <v>43636</v>
      </c>
      <c r="C721" s="283">
        <f t="shared" si="9"/>
        <v>10252336240</v>
      </c>
      <c r="D721" s="57"/>
      <c r="E721" s="57"/>
      <c r="F721" s="279">
        <v>713646128</v>
      </c>
      <c r="G721" s="286">
        <v>174118240</v>
      </c>
      <c r="H721" s="278">
        <v>43470</v>
      </c>
      <c r="I721" s="278"/>
      <c r="K721" s="287"/>
      <c r="L721" s="287"/>
      <c r="M721" s="274"/>
      <c r="N721" s="274"/>
      <c r="O721" s="57"/>
    </row>
    <row r="722" spans="1:15">
      <c r="A722" s="57"/>
      <c r="B722" s="278">
        <v>43637</v>
      </c>
      <c r="C722" s="283">
        <f t="shared" si="9"/>
        <v>9762106669</v>
      </c>
      <c r="D722" s="57"/>
      <c r="E722" s="57"/>
      <c r="F722" s="279">
        <v>223416557</v>
      </c>
      <c r="G722" s="286">
        <v>174305828</v>
      </c>
      <c r="H722" s="278">
        <v>48694</v>
      </c>
      <c r="I722" s="278"/>
      <c r="K722" s="287"/>
      <c r="L722" s="287"/>
      <c r="M722" s="274"/>
      <c r="N722" s="274"/>
      <c r="O722" s="57"/>
    </row>
    <row r="723" spans="1:15">
      <c r="A723" s="57"/>
      <c r="B723" s="278">
        <v>43638</v>
      </c>
      <c r="C723" s="283">
        <f t="shared" si="9"/>
        <v>10420350952</v>
      </c>
      <c r="D723" s="57"/>
      <c r="E723" s="57"/>
      <c r="F723" s="279">
        <v>881660840</v>
      </c>
      <c r="G723" s="286">
        <v>174406853</v>
      </c>
      <c r="H723" s="278">
        <v>48341</v>
      </c>
      <c r="I723" s="278"/>
      <c r="K723" s="287"/>
      <c r="L723" s="287"/>
      <c r="M723" s="274"/>
      <c r="N723" s="274"/>
      <c r="O723" s="57"/>
    </row>
    <row r="724" spans="1:15">
      <c r="A724" s="57"/>
      <c r="B724" s="278">
        <v>43639</v>
      </c>
      <c r="C724" s="283">
        <f t="shared" si="9"/>
        <v>9720339896</v>
      </c>
      <c r="D724" s="57"/>
      <c r="E724" s="57"/>
      <c r="F724" s="279">
        <v>181649784</v>
      </c>
      <c r="G724" s="286">
        <v>174426199</v>
      </c>
      <c r="H724" s="278">
        <v>50110</v>
      </c>
      <c r="I724" s="278"/>
      <c r="K724" s="287"/>
      <c r="L724" s="287"/>
      <c r="M724" s="274"/>
      <c r="N724" s="274"/>
      <c r="O724" s="57"/>
    </row>
    <row r="725" spans="1:15">
      <c r="A725" s="57"/>
      <c r="B725" s="278">
        <v>43640</v>
      </c>
      <c r="C725" s="283">
        <f t="shared" si="9"/>
        <v>10098256632</v>
      </c>
      <c r="D725" s="57"/>
      <c r="E725" s="57"/>
      <c r="F725" s="279">
        <v>559566520</v>
      </c>
      <c r="G725" s="286">
        <v>174588554</v>
      </c>
      <c r="H725" s="278">
        <v>46854</v>
      </c>
      <c r="I725" s="278"/>
      <c r="K725" s="287"/>
      <c r="L725" s="287"/>
      <c r="M725" s="274"/>
      <c r="N725" s="274"/>
      <c r="O725" s="57"/>
    </row>
    <row r="726" spans="1:15">
      <c r="A726" s="57"/>
      <c r="B726" s="278">
        <v>43641</v>
      </c>
      <c r="C726" s="283">
        <f t="shared" si="9"/>
        <v>9693591709</v>
      </c>
      <c r="D726" s="57"/>
      <c r="E726" s="57"/>
      <c r="F726" s="279">
        <v>154901597</v>
      </c>
      <c r="G726" s="286">
        <v>174645370</v>
      </c>
      <c r="H726" s="278">
        <v>49949</v>
      </c>
      <c r="I726" s="278"/>
      <c r="K726" s="287"/>
      <c r="L726" s="287"/>
      <c r="M726" s="274"/>
      <c r="N726" s="274"/>
      <c r="O726" s="57"/>
    </row>
    <row r="727" spans="1:15">
      <c r="A727" s="57"/>
      <c r="B727" s="278">
        <v>43642</v>
      </c>
      <c r="C727" s="283">
        <f t="shared" si="9"/>
        <v>10169271720</v>
      </c>
      <c r="D727" s="57"/>
      <c r="E727" s="57"/>
      <c r="F727" s="279">
        <v>630581608</v>
      </c>
      <c r="G727" s="286">
        <v>174864555</v>
      </c>
      <c r="H727" s="278">
        <v>47942</v>
      </c>
      <c r="I727" s="278"/>
      <c r="K727" s="287"/>
      <c r="L727" s="287"/>
      <c r="M727" s="274"/>
      <c r="N727" s="274"/>
      <c r="O727" s="57"/>
    </row>
    <row r="728" spans="1:15">
      <c r="A728" s="57"/>
      <c r="B728" s="278">
        <v>43643</v>
      </c>
      <c r="C728" s="283">
        <f t="shared" si="9"/>
        <v>9914579777</v>
      </c>
      <c r="D728" s="57"/>
      <c r="E728" s="57"/>
      <c r="F728" s="279">
        <v>375889665</v>
      </c>
      <c r="G728" s="286">
        <v>174986852</v>
      </c>
      <c r="H728" s="278">
        <v>47827</v>
      </c>
      <c r="I728" s="278"/>
      <c r="K728" s="287"/>
      <c r="L728" s="287"/>
      <c r="M728" s="274"/>
      <c r="N728" s="274"/>
      <c r="O728" s="57"/>
    </row>
    <row r="729" spans="1:15">
      <c r="A729" s="57"/>
      <c r="B729" s="278">
        <v>43644</v>
      </c>
      <c r="C729" s="283">
        <f t="shared" si="9"/>
        <v>10096513332</v>
      </c>
      <c r="D729" s="57"/>
      <c r="E729" s="57"/>
      <c r="F729" s="279">
        <v>557823220</v>
      </c>
      <c r="G729" s="286">
        <v>175246093</v>
      </c>
      <c r="H729" s="278">
        <v>45273</v>
      </c>
      <c r="I729" s="278"/>
      <c r="K729" s="287"/>
      <c r="L729" s="287"/>
      <c r="M729" s="274"/>
      <c r="N729" s="274"/>
      <c r="O729" s="57"/>
    </row>
    <row r="730" spans="1:15">
      <c r="A730" s="57"/>
      <c r="B730" s="278">
        <v>43645</v>
      </c>
      <c r="C730" s="283">
        <f t="shared" si="9"/>
        <v>9989180507</v>
      </c>
      <c r="D730" s="57"/>
      <c r="E730" s="57"/>
      <c r="F730" s="279">
        <v>450490395</v>
      </c>
      <c r="G730" s="286">
        <v>175501134</v>
      </c>
      <c r="H730" s="278">
        <v>48486</v>
      </c>
      <c r="I730" s="278"/>
      <c r="K730" s="287"/>
      <c r="L730" s="287"/>
      <c r="M730" s="274"/>
      <c r="N730" s="274"/>
      <c r="O730" s="57"/>
    </row>
    <row r="731" spans="1:15">
      <c r="A731" s="57"/>
      <c r="B731" s="278">
        <v>43646</v>
      </c>
      <c r="C731" s="283">
        <f t="shared" si="9"/>
        <v>10343755392</v>
      </c>
      <c r="D731" s="57"/>
      <c r="E731" s="57"/>
      <c r="F731" s="279">
        <v>805065280</v>
      </c>
      <c r="G731" s="286">
        <v>175605810</v>
      </c>
      <c r="H731" s="278">
        <v>49148</v>
      </c>
      <c r="I731" s="278"/>
      <c r="K731" s="287"/>
      <c r="L731" s="287"/>
      <c r="M731" s="274"/>
      <c r="N731" s="274"/>
      <c r="O731" s="57"/>
    </row>
    <row r="732" spans="1:15">
      <c r="A732" s="57"/>
      <c r="B732" s="278">
        <v>43647</v>
      </c>
      <c r="C732" s="283">
        <f t="shared" si="9"/>
        <v>10123048848</v>
      </c>
      <c r="D732" s="57"/>
      <c r="E732" s="57"/>
      <c r="F732" s="279">
        <v>584358736</v>
      </c>
      <c r="G732" s="286">
        <v>175827986</v>
      </c>
      <c r="H732" s="278">
        <v>48625</v>
      </c>
      <c r="I732" s="278"/>
      <c r="K732" s="287"/>
      <c r="L732" s="287"/>
      <c r="M732" s="274"/>
      <c r="N732" s="274"/>
      <c r="O732" s="57"/>
    </row>
    <row r="733" spans="1:15">
      <c r="A733" s="57"/>
      <c r="B733" s="278">
        <v>43648</v>
      </c>
      <c r="C733" s="283">
        <f t="shared" si="9"/>
        <v>10212014769</v>
      </c>
      <c r="D733" s="57"/>
      <c r="E733" s="57"/>
      <c r="F733" s="279">
        <v>673324657</v>
      </c>
      <c r="G733" s="286">
        <v>175896733</v>
      </c>
      <c r="H733" s="278">
        <v>47919</v>
      </c>
      <c r="I733" s="278"/>
      <c r="K733" s="287"/>
      <c r="L733" s="287"/>
      <c r="M733" s="274"/>
      <c r="N733" s="274"/>
      <c r="O733" s="57"/>
    </row>
    <row r="734" spans="1:15">
      <c r="A734" s="57"/>
      <c r="B734" s="278">
        <v>43649</v>
      </c>
      <c r="C734" s="283">
        <f t="shared" si="9"/>
        <v>9925330610</v>
      </c>
      <c r="D734" s="57"/>
      <c r="E734" s="57"/>
      <c r="F734" s="279">
        <v>386640498</v>
      </c>
      <c r="G734" s="286">
        <v>175906106</v>
      </c>
      <c r="H734" s="278">
        <v>44386</v>
      </c>
      <c r="I734" s="278"/>
      <c r="K734" s="287"/>
      <c r="L734" s="287"/>
      <c r="M734" s="274"/>
      <c r="N734" s="274"/>
      <c r="O734" s="57"/>
    </row>
    <row r="735" spans="1:15">
      <c r="A735" s="57"/>
      <c r="B735" s="278">
        <v>43650</v>
      </c>
      <c r="C735" s="283">
        <f t="shared" si="9"/>
        <v>9823819954</v>
      </c>
      <c r="D735" s="57"/>
      <c r="E735" s="57"/>
      <c r="F735" s="279">
        <v>285129842</v>
      </c>
      <c r="G735" s="286">
        <v>176005041</v>
      </c>
      <c r="H735" s="278">
        <v>48401</v>
      </c>
      <c r="I735" s="278"/>
      <c r="K735" s="287"/>
      <c r="L735" s="287"/>
      <c r="M735" s="274"/>
      <c r="N735" s="274"/>
      <c r="O735" s="57"/>
    </row>
    <row r="736" spans="1:15">
      <c r="A736" s="57"/>
      <c r="B736" s="278">
        <v>43651</v>
      </c>
      <c r="C736" s="283">
        <f t="shared" ref="C736:C799" si="10">F736+(F$88*28679+98765)+(G$88*6587+87654)+(E$88*9537+76543)+(J$88*5713+4528)</f>
        <v>10325654588</v>
      </c>
      <c r="D736" s="57"/>
      <c r="E736" s="57"/>
      <c r="F736" s="279">
        <v>786964476</v>
      </c>
      <c r="G736" s="286">
        <v>176496175</v>
      </c>
      <c r="H736" s="278">
        <v>50180</v>
      </c>
      <c r="I736" s="278"/>
      <c r="K736" s="287"/>
      <c r="L736" s="287"/>
      <c r="M736" s="274"/>
      <c r="N736" s="274"/>
      <c r="O736" s="57"/>
    </row>
    <row r="737" spans="1:15">
      <c r="A737" s="57"/>
      <c r="B737" s="278">
        <v>43652</v>
      </c>
      <c r="C737" s="283">
        <f t="shared" si="10"/>
        <v>9787198693</v>
      </c>
      <c r="D737" s="57"/>
      <c r="E737" s="57"/>
      <c r="F737" s="279">
        <v>248508581</v>
      </c>
      <c r="G737" s="286">
        <v>176537642</v>
      </c>
      <c r="H737" s="278">
        <v>45187</v>
      </c>
      <c r="I737" s="278"/>
      <c r="K737" s="287"/>
      <c r="L737" s="287"/>
      <c r="M737" s="274"/>
      <c r="N737" s="274"/>
      <c r="O737" s="57"/>
    </row>
    <row r="738" spans="1:15">
      <c r="A738" s="57"/>
      <c r="B738" s="278">
        <v>43653</v>
      </c>
      <c r="C738" s="283">
        <f t="shared" si="10"/>
        <v>9998707574</v>
      </c>
      <c r="D738" s="57"/>
      <c r="E738" s="57"/>
      <c r="F738" s="279">
        <v>460017462</v>
      </c>
      <c r="G738" s="286">
        <v>176546976</v>
      </c>
      <c r="H738" s="278">
        <v>49025</v>
      </c>
      <c r="I738" s="278"/>
      <c r="K738" s="287"/>
      <c r="L738" s="287"/>
      <c r="M738" s="274"/>
      <c r="N738" s="274"/>
      <c r="O738" s="57"/>
    </row>
    <row r="739" spans="1:15">
      <c r="A739" s="57"/>
      <c r="B739" s="278">
        <v>43654</v>
      </c>
      <c r="C739" s="283">
        <f t="shared" si="10"/>
        <v>10150331104</v>
      </c>
      <c r="D739" s="57"/>
      <c r="E739" s="57"/>
      <c r="F739" s="279">
        <v>611640992</v>
      </c>
      <c r="G739" s="286">
        <v>176616830</v>
      </c>
      <c r="H739" s="278">
        <v>46030</v>
      </c>
      <c r="I739" s="278"/>
      <c r="K739" s="287"/>
      <c r="L739" s="287"/>
      <c r="M739" s="274"/>
      <c r="N739" s="274"/>
      <c r="O739" s="57"/>
    </row>
    <row r="740" spans="1:15">
      <c r="A740" s="57"/>
      <c r="B740" s="278">
        <v>43655</v>
      </c>
      <c r="C740" s="283">
        <f t="shared" si="10"/>
        <v>9871387889</v>
      </c>
      <c r="D740" s="57"/>
      <c r="E740" s="57"/>
      <c r="F740" s="279">
        <v>332697777</v>
      </c>
      <c r="G740" s="286">
        <v>176672296</v>
      </c>
      <c r="H740" s="278">
        <v>44458</v>
      </c>
      <c r="I740" s="278"/>
      <c r="K740" s="287"/>
      <c r="L740" s="287"/>
      <c r="M740" s="274"/>
      <c r="N740" s="274"/>
      <c r="O740" s="57"/>
    </row>
    <row r="741" spans="1:15">
      <c r="A741" s="57"/>
      <c r="B741" s="278">
        <v>43656</v>
      </c>
      <c r="C741" s="283">
        <f t="shared" si="10"/>
        <v>10207022645</v>
      </c>
      <c r="D741" s="57"/>
      <c r="E741" s="57"/>
      <c r="F741" s="279">
        <v>668332533</v>
      </c>
      <c r="G741" s="286">
        <v>176679097</v>
      </c>
      <c r="H741" s="278">
        <v>50120</v>
      </c>
      <c r="I741" s="278"/>
      <c r="K741" s="287"/>
      <c r="L741" s="287"/>
      <c r="M741" s="274"/>
      <c r="N741" s="274"/>
      <c r="O741" s="57"/>
    </row>
    <row r="742" spans="1:15">
      <c r="A742" s="57"/>
      <c r="B742" s="278">
        <v>43657</v>
      </c>
      <c r="C742" s="283">
        <f t="shared" si="10"/>
        <v>10235033339</v>
      </c>
      <c r="D742" s="57"/>
      <c r="E742" s="57"/>
      <c r="F742" s="279">
        <v>696343227</v>
      </c>
      <c r="G742" s="286">
        <v>176841069</v>
      </c>
      <c r="H742" s="278">
        <v>43687</v>
      </c>
      <c r="I742" s="278"/>
      <c r="K742" s="287"/>
      <c r="L742" s="287"/>
      <c r="M742" s="274"/>
      <c r="N742" s="274"/>
      <c r="O742" s="57"/>
    </row>
    <row r="743" spans="1:15">
      <c r="A743" s="57"/>
      <c r="B743" s="278">
        <v>43658</v>
      </c>
      <c r="C743" s="283">
        <f t="shared" si="10"/>
        <v>10341908067</v>
      </c>
      <c r="D743" s="57"/>
      <c r="E743" s="57"/>
      <c r="F743" s="279">
        <v>803217955</v>
      </c>
      <c r="G743" s="286">
        <v>176940986</v>
      </c>
      <c r="H743" s="278">
        <v>43051</v>
      </c>
      <c r="I743" s="278"/>
      <c r="K743" s="287"/>
      <c r="L743" s="287"/>
      <c r="M743" s="274"/>
      <c r="N743" s="274"/>
      <c r="O743" s="57"/>
    </row>
    <row r="744" spans="1:15">
      <c r="A744" s="57"/>
      <c r="B744" s="278">
        <v>43659</v>
      </c>
      <c r="C744" s="283">
        <f t="shared" si="10"/>
        <v>9776905407</v>
      </c>
      <c r="D744" s="57"/>
      <c r="E744" s="57"/>
      <c r="F744" s="279">
        <v>238215295</v>
      </c>
      <c r="G744" s="286">
        <v>176965143</v>
      </c>
      <c r="H744" s="278">
        <v>46858</v>
      </c>
      <c r="I744" s="278"/>
      <c r="K744" s="287"/>
      <c r="L744" s="287"/>
      <c r="M744" s="274"/>
      <c r="N744" s="274"/>
      <c r="O744" s="57"/>
    </row>
    <row r="745" spans="1:15">
      <c r="A745" s="57"/>
      <c r="B745" s="278">
        <v>43660</v>
      </c>
      <c r="C745" s="283">
        <f t="shared" si="10"/>
        <v>9664534987</v>
      </c>
      <c r="D745" s="57"/>
      <c r="E745" s="57"/>
      <c r="F745" s="279">
        <v>125844875</v>
      </c>
      <c r="G745" s="286">
        <v>177028736</v>
      </c>
      <c r="H745" s="278">
        <v>46747</v>
      </c>
      <c r="I745" s="278"/>
      <c r="K745" s="287"/>
      <c r="L745" s="287"/>
      <c r="M745" s="274"/>
      <c r="N745" s="274"/>
      <c r="O745" s="57"/>
    </row>
    <row r="746" spans="1:15">
      <c r="A746" s="57"/>
      <c r="B746" s="278">
        <v>43661</v>
      </c>
      <c r="C746" s="283">
        <f t="shared" si="10"/>
        <v>10063333853</v>
      </c>
      <c r="D746" s="57"/>
      <c r="E746" s="57"/>
      <c r="F746" s="279">
        <v>524643741</v>
      </c>
      <c r="G746" s="286">
        <v>177247977</v>
      </c>
      <c r="H746" s="278">
        <v>45734</v>
      </c>
      <c r="I746" s="278"/>
      <c r="K746" s="287"/>
      <c r="L746" s="287"/>
      <c r="M746" s="274"/>
      <c r="N746" s="274"/>
      <c r="O746" s="57"/>
    </row>
    <row r="747" spans="1:15">
      <c r="A747" s="57"/>
      <c r="B747" s="278">
        <v>43662</v>
      </c>
      <c r="C747" s="283">
        <f t="shared" si="10"/>
        <v>9788642194</v>
      </c>
      <c r="D747" s="57"/>
      <c r="E747" s="57"/>
      <c r="F747" s="279">
        <v>249952082</v>
      </c>
      <c r="G747" s="286">
        <v>177330628</v>
      </c>
      <c r="H747" s="278">
        <v>43446</v>
      </c>
      <c r="I747" s="278"/>
      <c r="K747" s="287"/>
      <c r="L747" s="287"/>
      <c r="M747" s="274"/>
      <c r="N747" s="274"/>
      <c r="O747" s="57"/>
    </row>
    <row r="748" spans="1:15">
      <c r="A748" s="57"/>
      <c r="B748" s="278">
        <v>43663</v>
      </c>
      <c r="C748" s="283">
        <f t="shared" si="10"/>
        <v>10240211484</v>
      </c>
      <c r="D748" s="57"/>
      <c r="E748" s="57"/>
      <c r="F748" s="279">
        <v>701521372</v>
      </c>
      <c r="G748" s="286">
        <v>177341406</v>
      </c>
      <c r="H748" s="278">
        <v>43280</v>
      </c>
      <c r="I748" s="278"/>
      <c r="K748" s="287"/>
      <c r="L748" s="287"/>
      <c r="M748" s="274"/>
      <c r="N748" s="274"/>
      <c r="O748" s="57"/>
    </row>
    <row r="749" spans="1:15">
      <c r="A749" s="57"/>
      <c r="B749" s="278">
        <v>43664</v>
      </c>
      <c r="C749" s="283">
        <f t="shared" si="10"/>
        <v>10065404478</v>
      </c>
      <c r="D749" s="57"/>
      <c r="E749" s="57"/>
      <c r="F749" s="279">
        <v>526714366</v>
      </c>
      <c r="G749" s="286">
        <v>177412115</v>
      </c>
      <c r="H749" s="278">
        <v>47030</v>
      </c>
      <c r="I749" s="278"/>
      <c r="K749" s="287"/>
      <c r="L749" s="287"/>
      <c r="M749" s="274"/>
      <c r="N749" s="274"/>
      <c r="O749" s="57"/>
    </row>
    <row r="750" spans="1:15">
      <c r="A750" s="57"/>
      <c r="B750" s="278">
        <v>43665</v>
      </c>
      <c r="C750" s="283">
        <f t="shared" si="10"/>
        <v>9878258379</v>
      </c>
      <c r="D750" s="57"/>
      <c r="E750" s="57"/>
      <c r="F750" s="279">
        <v>339568267</v>
      </c>
      <c r="G750" s="286">
        <v>177416875</v>
      </c>
      <c r="H750" s="278">
        <v>48573</v>
      </c>
      <c r="I750" s="278"/>
      <c r="K750" s="287"/>
      <c r="L750" s="287"/>
      <c r="M750" s="274"/>
      <c r="N750" s="274"/>
      <c r="O750" s="57"/>
    </row>
    <row r="751" spans="1:15">
      <c r="A751" s="57"/>
      <c r="B751" s="278">
        <v>43666</v>
      </c>
      <c r="C751" s="283">
        <f t="shared" si="10"/>
        <v>9638705493</v>
      </c>
      <c r="D751" s="57"/>
      <c r="E751" s="57"/>
      <c r="F751" s="279">
        <v>100015381</v>
      </c>
      <c r="G751" s="286">
        <v>177746956</v>
      </c>
      <c r="H751" s="278">
        <v>50076</v>
      </c>
      <c r="I751" s="278"/>
      <c r="K751" s="287"/>
      <c r="L751" s="287"/>
      <c r="M751" s="274"/>
      <c r="N751" s="274"/>
      <c r="O751" s="57"/>
    </row>
    <row r="752" spans="1:15">
      <c r="A752" s="57"/>
      <c r="B752" s="278">
        <v>43667</v>
      </c>
      <c r="C752" s="283">
        <f t="shared" si="10"/>
        <v>9829576939</v>
      </c>
      <c r="D752" s="57"/>
      <c r="E752" s="57"/>
      <c r="F752" s="279">
        <v>290886827</v>
      </c>
      <c r="G752" s="286">
        <v>177780282</v>
      </c>
      <c r="H752" s="278">
        <v>46428</v>
      </c>
      <c r="I752" s="278"/>
      <c r="K752" s="287"/>
      <c r="L752" s="287"/>
      <c r="M752" s="274"/>
      <c r="N752" s="274"/>
      <c r="O752" s="57"/>
    </row>
    <row r="753" spans="1:15">
      <c r="A753" s="57"/>
      <c r="B753" s="278">
        <v>43668</v>
      </c>
      <c r="C753" s="283">
        <f t="shared" si="10"/>
        <v>10097347426</v>
      </c>
      <c r="D753" s="57"/>
      <c r="E753" s="57"/>
      <c r="F753" s="279">
        <v>558657314</v>
      </c>
      <c r="G753" s="286">
        <v>177833364</v>
      </c>
      <c r="H753" s="278">
        <v>47325</v>
      </c>
      <c r="I753" s="278"/>
      <c r="K753" s="287"/>
      <c r="L753" s="287"/>
      <c r="M753" s="274"/>
      <c r="N753" s="274"/>
      <c r="O753" s="57"/>
    </row>
    <row r="754" spans="1:15">
      <c r="A754" s="57"/>
      <c r="B754" s="278">
        <v>43669</v>
      </c>
      <c r="C754" s="283">
        <f t="shared" si="10"/>
        <v>10062799012</v>
      </c>
      <c r="D754" s="57"/>
      <c r="E754" s="57"/>
      <c r="F754" s="279">
        <v>524108900</v>
      </c>
      <c r="G754" s="286">
        <v>177847494</v>
      </c>
      <c r="H754" s="278">
        <v>45976</v>
      </c>
      <c r="I754" s="278"/>
      <c r="K754" s="287"/>
      <c r="L754" s="287"/>
      <c r="M754" s="274"/>
      <c r="N754" s="274"/>
      <c r="O754" s="57"/>
    </row>
    <row r="755" spans="1:15">
      <c r="A755" s="57"/>
      <c r="B755" s="278">
        <v>43670</v>
      </c>
      <c r="C755" s="283">
        <f t="shared" si="10"/>
        <v>10288360114</v>
      </c>
      <c r="D755" s="57"/>
      <c r="E755" s="57"/>
      <c r="F755" s="279">
        <v>749670002</v>
      </c>
      <c r="G755" s="286">
        <v>177877347</v>
      </c>
      <c r="H755" s="278">
        <v>43580</v>
      </c>
      <c r="I755" s="278"/>
      <c r="K755" s="287"/>
      <c r="L755" s="287"/>
      <c r="M755" s="274"/>
      <c r="N755" s="274"/>
      <c r="O755" s="57"/>
    </row>
    <row r="756" spans="1:15">
      <c r="A756" s="57"/>
      <c r="B756" s="278">
        <v>43671</v>
      </c>
      <c r="C756" s="283">
        <f t="shared" si="10"/>
        <v>10400304189</v>
      </c>
      <c r="D756" s="57"/>
      <c r="E756" s="57"/>
      <c r="F756" s="279">
        <v>861614077</v>
      </c>
      <c r="G756" s="286">
        <v>178024391</v>
      </c>
      <c r="H756" s="278">
        <v>49441</v>
      </c>
      <c r="I756" s="278"/>
      <c r="K756" s="287"/>
      <c r="L756" s="287"/>
      <c r="M756" s="274"/>
      <c r="N756" s="274"/>
      <c r="O756" s="57"/>
    </row>
    <row r="757" spans="1:15">
      <c r="A757" s="57"/>
      <c r="B757" s="278">
        <v>43672</v>
      </c>
      <c r="C757" s="283">
        <f t="shared" si="10"/>
        <v>10380901593</v>
      </c>
      <c r="D757" s="57"/>
      <c r="E757" s="57"/>
      <c r="F757" s="279">
        <v>842211481</v>
      </c>
      <c r="G757" s="286">
        <v>178067772</v>
      </c>
      <c r="H757" s="278">
        <v>50248</v>
      </c>
      <c r="I757" s="278"/>
      <c r="K757" s="287"/>
      <c r="L757" s="287"/>
      <c r="M757" s="274"/>
      <c r="N757" s="274"/>
      <c r="O757" s="57"/>
    </row>
    <row r="758" spans="1:15">
      <c r="A758" s="57"/>
      <c r="B758" s="278">
        <v>43673</v>
      </c>
      <c r="C758" s="283">
        <f t="shared" si="10"/>
        <v>10013823672</v>
      </c>
      <c r="D758" s="57"/>
      <c r="E758" s="57"/>
      <c r="F758" s="279">
        <v>475133560</v>
      </c>
      <c r="G758" s="286">
        <v>178202725</v>
      </c>
      <c r="H758" s="278">
        <v>48186</v>
      </c>
      <c r="I758" s="278"/>
      <c r="K758" s="287"/>
      <c r="L758" s="287"/>
      <c r="M758" s="274"/>
      <c r="N758" s="274"/>
      <c r="O758" s="57"/>
    </row>
    <row r="759" spans="1:15">
      <c r="A759" s="57"/>
      <c r="B759" s="278">
        <v>43674</v>
      </c>
      <c r="C759" s="283">
        <f t="shared" si="10"/>
        <v>10345057091</v>
      </c>
      <c r="D759" s="57"/>
      <c r="E759" s="57"/>
      <c r="F759" s="279">
        <v>806366979</v>
      </c>
      <c r="G759" s="286">
        <v>178258404</v>
      </c>
      <c r="H759" s="278">
        <v>47808</v>
      </c>
      <c r="I759" s="278"/>
      <c r="K759" s="287"/>
      <c r="L759" s="287"/>
      <c r="M759" s="274"/>
      <c r="N759" s="274"/>
      <c r="O759" s="57"/>
    </row>
    <row r="760" spans="1:15">
      <c r="A760" s="57"/>
      <c r="B760" s="278">
        <v>43675</v>
      </c>
      <c r="C760" s="283">
        <f t="shared" si="10"/>
        <v>9723755325</v>
      </c>
      <c r="D760" s="57"/>
      <c r="E760" s="57"/>
      <c r="F760" s="279">
        <v>185065213</v>
      </c>
      <c r="G760" s="286">
        <v>178307236</v>
      </c>
      <c r="H760" s="278">
        <v>43815</v>
      </c>
      <c r="I760" s="278"/>
      <c r="K760" s="287"/>
      <c r="L760" s="287"/>
      <c r="M760" s="274"/>
      <c r="N760" s="274"/>
      <c r="O760" s="57"/>
    </row>
    <row r="761" spans="1:15">
      <c r="A761" s="57"/>
      <c r="B761" s="278">
        <v>43676</v>
      </c>
      <c r="C761" s="283">
        <f t="shared" si="10"/>
        <v>10404464246</v>
      </c>
      <c r="D761" s="57"/>
      <c r="E761" s="57"/>
      <c r="F761" s="279">
        <v>865774134</v>
      </c>
      <c r="G761" s="286">
        <v>178387429</v>
      </c>
      <c r="H761" s="278">
        <v>44894</v>
      </c>
      <c r="I761" s="278"/>
      <c r="K761" s="287"/>
      <c r="L761" s="287"/>
      <c r="M761" s="274"/>
      <c r="N761" s="274"/>
      <c r="O761" s="57"/>
    </row>
    <row r="762" spans="1:15">
      <c r="A762" s="57"/>
      <c r="B762" s="278">
        <v>43677</v>
      </c>
      <c r="C762" s="283">
        <f t="shared" si="10"/>
        <v>10044657879</v>
      </c>
      <c r="D762" s="57"/>
      <c r="E762" s="57"/>
      <c r="F762" s="279">
        <v>505967767</v>
      </c>
      <c r="G762" s="286">
        <v>178466810</v>
      </c>
      <c r="H762" s="278">
        <v>48331</v>
      </c>
      <c r="I762" s="278"/>
      <c r="K762" s="287"/>
      <c r="L762" s="287"/>
      <c r="M762" s="274"/>
      <c r="N762" s="274"/>
      <c r="O762" s="57"/>
    </row>
    <row r="763" spans="1:15">
      <c r="A763" s="57"/>
      <c r="B763" s="278">
        <v>43678</v>
      </c>
      <c r="C763" s="283">
        <f t="shared" si="10"/>
        <v>9989687413</v>
      </c>
      <c r="D763" s="57"/>
      <c r="E763" s="57"/>
      <c r="F763" s="279">
        <v>450997301</v>
      </c>
      <c r="G763" s="286">
        <v>178749107</v>
      </c>
      <c r="H763" s="278">
        <v>43010</v>
      </c>
      <c r="I763" s="278"/>
      <c r="K763" s="287"/>
      <c r="L763" s="287"/>
      <c r="M763" s="274"/>
      <c r="N763" s="274"/>
      <c r="O763" s="57"/>
    </row>
    <row r="764" spans="1:15">
      <c r="A764" s="57"/>
      <c r="B764" s="278">
        <v>43679</v>
      </c>
      <c r="C764" s="283">
        <f t="shared" si="10"/>
        <v>10155684290</v>
      </c>
      <c r="D764" s="57"/>
      <c r="E764" s="57"/>
      <c r="F764" s="279">
        <v>616994178</v>
      </c>
      <c r="G764" s="286">
        <v>178814288</v>
      </c>
      <c r="H764" s="278">
        <v>46873</v>
      </c>
      <c r="I764" s="278"/>
      <c r="K764" s="287"/>
      <c r="L764" s="287"/>
      <c r="M764" s="274"/>
      <c r="N764" s="274"/>
      <c r="O764" s="57"/>
    </row>
    <row r="765" spans="1:15">
      <c r="A765" s="57"/>
      <c r="B765" s="278">
        <v>43680</v>
      </c>
      <c r="C765" s="283">
        <f t="shared" si="10"/>
        <v>10187071666</v>
      </c>
      <c r="D765" s="57"/>
      <c r="E765" s="57"/>
      <c r="F765" s="279">
        <v>648381554</v>
      </c>
      <c r="G765" s="286">
        <v>178907437</v>
      </c>
      <c r="H765" s="278">
        <v>47552</v>
      </c>
      <c r="I765" s="278"/>
      <c r="K765" s="287"/>
      <c r="L765" s="287"/>
      <c r="M765" s="274"/>
      <c r="N765" s="274"/>
      <c r="O765" s="57"/>
    </row>
    <row r="766" spans="1:15">
      <c r="A766" s="57"/>
      <c r="B766" s="278">
        <v>43681</v>
      </c>
      <c r="C766" s="283">
        <f t="shared" si="10"/>
        <v>10137085767</v>
      </c>
      <c r="D766" s="57"/>
      <c r="E766" s="57"/>
      <c r="F766" s="279">
        <v>598395655</v>
      </c>
      <c r="G766" s="286">
        <v>178959511</v>
      </c>
      <c r="H766" s="278">
        <v>46045</v>
      </c>
      <c r="I766" s="278"/>
      <c r="K766" s="287"/>
      <c r="L766" s="287"/>
      <c r="M766" s="274"/>
      <c r="N766" s="274"/>
      <c r="O766" s="57"/>
    </row>
    <row r="767" spans="1:15">
      <c r="A767" s="57"/>
      <c r="B767" s="278">
        <v>43682</v>
      </c>
      <c r="C767" s="283">
        <f t="shared" si="10"/>
        <v>9755050908</v>
      </c>
      <c r="D767" s="57"/>
      <c r="E767" s="57"/>
      <c r="F767" s="279">
        <v>216360796</v>
      </c>
      <c r="G767" s="286">
        <v>178980554</v>
      </c>
      <c r="H767" s="278">
        <v>49120</v>
      </c>
      <c r="I767" s="278"/>
      <c r="K767" s="287"/>
      <c r="L767" s="287"/>
      <c r="M767" s="274"/>
      <c r="N767" s="274"/>
      <c r="O767" s="57"/>
    </row>
    <row r="768" spans="1:15">
      <c r="A768" s="57"/>
      <c r="B768" s="278">
        <v>43683</v>
      </c>
      <c r="C768" s="283">
        <f t="shared" si="10"/>
        <v>9671163517</v>
      </c>
      <c r="D768" s="57"/>
      <c r="E768" s="57"/>
      <c r="F768" s="279">
        <v>132473405</v>
      </c>
      <c r="G768" s="286">
        <v>179004999</v>
      </c>
      <c r="H768" s="278">
        <v>47485</v>
      </c>
      <c r="I768" s="278"/>
      <c r="K768" s="287"/>
      <c r="L768" s="287"/>
      <c r="M768" s="274"/>
      <c r="N768" s="274"/>
      <c r="O768" s="57"/>
    </row>
    <row r="769" spans="1:15">
      <c r="A769" s="57"/>
      <c r="B769" s="278">
        <v>43684</v>
      </c>
      <c r="C769" s="283">
        <f t="shared" si="10"/>
        <v>10052158744</v>
      </c>
      <c r="D769" s="57"/>
      <c r="E769" s="57"/>
      <c r="F769" s="279">
        <v>513468632</v>
      </c>
      <c r="G769" s="286">
        <v>179019131</v>
      </c>
      <c r="H769" s="278">
        <v>46907</v>
      </c>
      <c r="I769" s="278"/>
      <c r="K769" s="287"/>
      <c r="L769" s="287"/>
      <c r="M769" s="274"/>
      <c r="N769" s="274"/>
      <c r="O769" s="57"/>
    </row>
    <row r="770" spans="1:15">
      <c r="A770" s="57"/>
      <c r="B770" s="278">
        <v>43685</v>
      </c>
      <c r="C770" s="283">
        <f t="shared" si="10"/>
        <v>9720086253</v>
      </c>
      <c r="D770" s="57"/>
      <c r="E770" s="57"/>
      <c r="F770" s="279">
        <v>181396141</v>
      </c>
      <c r="G770" s="286">
        <v>179152208</v>
      </c>
      <c r="H770" s="278">
        <v>43964</v>
      </c>
      <c r="I770" s="278"/>
      <c r="K770" s="287"/>
      <c r="L770" s="287"/>
      <c r="M770" s="274"/>
      <c r="N770" s="274"/>
      <c r="O770" s="57"/>
    </row>
    <row r="771" spans="1:15">
      <c r="A771" s="57"/>
      <c r="B771" s="278">
        <v>43686</v>
      </c>
      <c r="C771" s="283">
        <f t="shared" si="10"/>
        <v>10414066325</v>
      </c>
      <c r="D771" s="57"/>
      <c r="E771" s="57"/>
      <c r="F771" s="279">
        <v>875376213</v>
      </c>
      <c r="G771" s="286">
        <v>179408834</v>
      </c>
      <c r="H771" s="278">
        <v>46728</v>
      </c>
      <c r="I771" s="278"/>
      <c r="K771" s="287"/>
      <c r="L771" s="287"/>
      <c r="M771" s="274"/>
      <c r="N771" s="274"/>
      <c r="O771" s="57"/>
    </row>
    <row r="772" spans="1:15">
      <c r="A772" s="57"/>
      <c r="B772" s="278">
        <v>43687</v>
      </c>
      <c r="C772" s="283">
        <f t="shared" si="10"/>
        <v>9715531181</v>
      </c>
      <c r="D772" s="57"/>
      <c r="E772" s="57"/>
      <c r="F772" s="279">
        <v>176841069</v>
      </c>
      <c r="G772" s="286">
        <v>179517047</v>
      </c>
      <c r="H772" s="278">
        <v>49857</v>
      </c>
      <c r="I772" s="278"/>
      <c r="K772" s="287"/>
      <c r="L772" s="287"/>
      <c r="M772" s="274"/>
      <c r="N772" s="274"/>
      <c r="O772" s="57"/>
    </row>
    <row r="773" spans="1:15">
      <c r="A773" s="57"/>
      <c r="B773" s="278">
        <v>43688</v>
      </c>
      <c r="C773" s="283">
        <f t="shared" si="10"/>
        <v>10304297282</v>
      </c>
      <c r="D773" s="57"/>
      <c r="E773" s="57"/>
      <c r="F773" s="279">
        <v>765607170</v>
      </c>
      <c r="G773" s="286">
        <v>179550248</v>
      </c>
      <c r="H773" s="278">
        <v>48685</v>
      </c>
      <c r="I773" s="278"/>
      <c r="K773" s="287"/>
      <c r="L773" s="287"/>
      <c r="M773" s="274"/>
      <c r="N773" s="274"/>
      <c r="O773" s="57"/>
    </row>
    <row r="774" spans="1:15">
      <c r="A774" s="57"/>
      <c r="B774" s="278">
        <v>43689</v>
      </c>
      <c r="C774" s="283">
        <f t="shared" si="10"/>
        <v>10309071111</v>
      </c>
      <c r="D774" s="57"/>
      <c r="E774" s="57"/>
      <c r="F774" s="279">
        <v>770380999</v>
      </c>
      <c r="G774" s="286">
        <v>179604632</v>
      </c>
      <c r="H774" s="278">
        <v>44125</v>
      </c>
      <c r="I774" s="278"/>
      <c r="K774" s="287"/>
      <c r="L774" s="287"/>
      <c r="M774" s="274"/>
      <c r="N774" s="274"/>
      <c r="O774" s="57"/>
    </row>
    <row r="775" spans="1:15">
      <c r="A775" s="57"/>
      <c r="B775" s="278">
        <v>43690</v>
      </c>
      <c r="C775" s="283">
        <f t="shared" si="10"/>
        <v>9688083561</v>
      </c>
      <c r="D775" s="57"/>
      <c r="E775" s="57"/>
      <c r="F775" s="279">
        <v>149393449</v>
      </c>
      <c r="G775" s="286">
        <v>179772375</v>
      </c>
      <c r="H775" s="278">
        <v>47241</v>
      </c>
      <c r="I775" s="278"/>
      <c r="K775" s="287"/>
      <c r="L775" s="287"/>
      <c r="M775" s="274"/>
      <c r="N775" s="274"/>
      <c r="O775" s="57"/>
    </row>
    <row r="776" spans="1:15">
      <c r="A776" s="57"/>
      <c r="B776" s="278">
        <v>43691</v>
      </c>
      <c r="C776" s="283">
        <f t="shared" si="10"/>
        <v>10244084229</v>
      </c>
      <c r="D776" s="57"/>
      <c r="E776" s="57"/>
      <c r="F776" s="279">
        <v>705394117</v>
      </c>
      <c r="G776" s="286">
        <v>179842243</v>
      </c>
      <c r="H776" s="278">
        <v>48835</v>
      </c>
      <c r="I776" s="278"/>
      <c r="K776" s="287"/>
      <c r="L776" s="287"/>
      <c r="M776" s="274"/>
      <c r="N776" s="274"/>
      <c r="O776" s="57"/>
    </row>
    <row r="777" spans="1:15">
      <c r="A777" s="57"/>
      <c r="B777" s="278">
        <v>43692</v>
      </c>
      <c r="C777" s="283">
        <f t="shared" si="10"/>
        <v>9821646804</v>
      </c>
      <c r="D777" s="57"/>
      <c r="E777" s="57"/>
      <c r="F777" s="279">
        <v>282956692</v>
      </c>
      <c r="G777" s="286">
        <v>180321168</v>
      </c>
      <c r="H777" s="278">
        <v>48628</v>
      </c>
      <c r="I777" s="278"/>
      <c r="K777" s="287"/>
      <c r="L777" s="287"/>
      <c r="M777" s="274"/>
      <c r="N777" s="274"/>
      <c r="O777" s="57"/>
    </row>
    <row r="778" spans="1:15">
      <c r="A778" s="57"/>
      <c r="B778" s="278">
        <v>43693</v>
      </c>
      <c r="C778" s="283">
        <f t="shared" si="10"/>
        <v>10400727791</v>
      </c>
      <c r="D778" s="57"/>
      <c r="E778" s="57"/>
      <c r="F778" s="279">
        <v>862037679</v>
      </c>
      <c r="G778" s="286">
        <v>180740371</v>
      </c>
      <c r="H778" s="278">
        <v>49168</v>
      </c>
      <c r="I778" s="278"/>
      <c r="K778" s="287"/>
      <c r="L778" s="287"/>
      <c r="M778" s="274"/>
      <c r="N778" s="274"/>
      <c r="O778" s="57"/>
    </row>
    <row r="779" spans="1:15">
      <c r="A779" s="57"/>
      <c r="B779" s="278">
        <v>43694</v>
      </c>
      <c r="C779" s="283">
        <f t="shared" si="10"/>
        <v>9893268341</v>
      </c>
      <c r="D779" s="57"/>
      <c r="E779" s="57"/>
      <c r="F779" s="279">
        <v>354578229</v>
      </c>
      <c r="G779" s="286">
        <v>180756534</v>
      </c>
      <c r="H779" s="278">
        <v>45263</v>
      </c>
      <c r="I779" s="278"/>
      <c r="K779" s="287"/>
      <c r="L779" s="287"/>
      <c r="M779" s="274"/>
      <c r="N779" s="274"/>
      <c r="O779" s="57"/>
    </row>
    <row r="780" spans="1:15">
      <c r="A780" s="57"/>
      <c r="B780" s="278">
        <v>43695</v>
      </c>
      <c r="C780" s="283">
        <f t="shared" si="10"/>
        <v>10211502003</v>
      </c>
      <c r="D780" s="57"/>
      <c r="E780" s="57"/>
      <c r="F780" s="279">
        <v>672811891</v>
      </c>
      <c r="G780" s="286">
        <v>180807648</v>
      </c>
      <c r="H780" s="278">
        <v>50275</v>
      </c>
      <c r="I780" s="278"/>
      <c r="K780" s="287"/>
      <c r="L780" s="287"/>
      <c r="M780" s="274"/>
      <c r="N780" s="274"/>
      <c r="O780" s="57"/>
    </row>
    <row r="781" spans="1:15">
      <c r="A781" s="57"/>
      <c r="B781" s="278">
        <v>43696</v>
      </c>
      <c r="C781" s="283">
        <f t="shared" si="10"/>
        <v>9979084417</v>
      </c>
      <c r="D781" s="57"/>
      <c r="E781" s="57"/>
      <c r="F781" s="279">
        <v>440394305</v>
      </c>
      <c r="G781" s="286">
        <v>180844363</v>
      </c>
      <c r="H781" s="278">
        <v>44950</v>
      </c>
      <c r="I781" s="278"/>
      <c r="K781" s="287"/>
      <c r="L781" s="287"/>
      <c r="M781" s="274"/>
      <c r="N781" s="274"/>
      <c r="O781" s="57"/>
    </row>
    <row r="782" spans="1:15">
      <c r="A782" s="57"/>
      <c r="B782" s="278">
        <v>43697</v>
      </c>
      <c r="C782" s="283">
        <f t="shared" si="10"/>
        <v>9648611592</v>
      </c>
      <c r="D782" s="57"/>
      <c r="E782" s="57"/>
      <c r="F782" s="279">
        <v>109921480</v>
      </c>
      <c r="G782" s="286">
        <v>180864470</v>
      </c>
      <c r="H782" s="278">
        <v>44965</v>
      </c>
      <c r="I782" s="278"/>
      <c r="K782" s="287"/>
      <c r="L782" s="287"/>
      <c r="M782" s="274"/>
      <c r="N782" s="274"/>
      <c r="O782" s="57"/>
    </row>
    <row r="783" spans="1:15">
      <c r="A783" s="57"/>
      <c r="B783" s="278">
        <v>43698</v>
      </c>
      <c r="C783" s="283">
        <f t="shared" si="10"/>
        <v>9720603898</v>
      </c>
      <c r="D783" s="57"/>
      <c r="E783" s="57"/>
      <c r="F783" s="279">
        <v>181913786</v>
      </c>
      <c r="G783" s="286">
        <v>180939213</v>
      </c>
      <c r="H783" s="278">
        <v>46068</v>
      </c>
      <c r="I783" s="278"/>
      <c r="K783" s="287"/>
      <c r="L783" s="287"/>
      <c r="M783" s="274"/>
      <c r="N783" s="274"/>
      <c r="O783" s="57"/>
    </row>
    <row r="784" spans="1:15">
      <c r="A784" s="57"/>
      <c r="B784" s="278">
        <v>43699</v>
      </c>
      <c r="C784" s="283">
        <f t="shared" si="10"/>
        <v>10414333441</v>
      </c>
      <c r="D784" s="57"/>
      <c r="E784" s="57"/>
      <c r="F784" s="279">
        <v>875643329</v>
      </c>
      <c r="G784" s="286">
        <v>180993780</v>
      </c>
      <c r="H784" s="278">
        <v>49577</v>
      </c>
      <c r="I784" s="278"/>
      <c r="K784" s="287"/>
      <c r="L784" s="287"/>
      <c r="M784" s="274"/>
      <c r="N784" s="274"/>
      <c r="O784" s="57"/>
    </row>
    <row r="785" spans="1:15">
      <c r="A785" s="57"/>
      <c r="B785" s="278">
        <v>43700</v>
      </c>
      <c r="C785" s="283">
        <f t="shared" si="10"/>
        <v>9771907495</v>
      </c>
      <c r="D785" s="57"/>
      <c r="E785" s="57"/>
      <c r="F785" s="279">
        <v>233217383</v>
      </c>
      <c r="G785" s="286">
        <v>181396141</v>
      </c>
      <c r="H785" s="278">
        <v>43685</v>
      </c>
      <c r="I785" s="278"/>
      <c r="K785" s="287"/>
      <c r="L785" s="287"/>
      <c r="M785" s="274"/>
      <c r="N785" s="274"/>
      <c r="O785" s="57"/>
    </row>
    <row r="786" spans="1:15">
      <c r="A786" s="57"/>
      <c r="B786" s="278">
        <v>43701</v>
      </c>
      <c r="C786" s="283">
        <f t="shared" si="10"/>
        <v>9878804141</v>
      </c>
      <c r="D786" s="57"/>
      <c r="E786" s="57"/>
      <c r="F786" s="279">
        <v>340114029</v>
      </c>
      <c r="G786" s="286">
        <v>181649784</v>
      </c>
      <c r="H786" s="278">
        <v>43639</v>
      </c>
      <c r="I786" s="278"/>
      <c r="K786" s="287"/>
      <c r="L786" s="287"/>
      <c r="M786" s="274"/>
      <c r="N786" s="274"/>
      <c r="O786" s="57"/>
    </row>
    <row r="787" spans="1:15">
      <c r="A787" s="57"/>
      <c r="B787" s="278">
        <v>43702</v>
      </c>
      <c r="C787" s="283">
        <f t="shared" si="10"/>
        <v>10463175072</v>
      </c>
      <c r="D787" s="57"/>
      <c r="E787" s="57"/>
      <c r="F787" s="279">
        <v>924484960</v>
      </c>
      <c r="G787" s="286">
        <v>181692193</v>
      </c>
      <c r="H787" s="278">
        <v>49972</v>
      </c>
      <c r="I787" s="278"/>
      <c r="K787" s="287"/>
      <c r="L787" s="287"/>
      <c r="M787" s="274"/>
      <c r="N787" s="274"/>
      <c r="O787" s="57"/>
    </row>
    <row r="788" spans="1:15">
      <c r="A788" s="57"/>
      <c r="B788" s="278">
        <v>43703</v>
      </c>
      <c r="C788" s="283">
        <f t="shared" si="10"/>
        <v>10016978117</v>
      </c>
      <c r="D788" s="57"/>
      <c r="E788" s="57"/>
      <c r="F788" s="279">
        <v>478288005</v>
      </c>
      <c r="G788" s="286">
        <v>181698669</v>
      </c>
      <c r="H788" s="278">
        <v>46394</v>
      </c>
      <c r="I788" s="278"/>
      <c r="K788" s="287"/>
      <c r="L788" s="287"/>
      <c r="M788" s="274"/>
      <c r="N788" s="274"/>
      <c r="O788" s="57"/>
    </row>
    <row r="789" spans="1:15">
      <c r="A789" s="57"/>
      <c r="B789" s="278">
        <v>43704</v>
      </c>
      <c r="C789" s="283">
        <f t="shared" si="10"/>
        <v>9918586353</v>
      </c>
      <c r="D789" s="57"/>
      <c r="E789" s="57"/>
      <c r="F789" s="279">
        <v>379896241</v>
      </c>
      <c r="G789" s="286">
        <v>181828036</v>
      </c>
      <c r="H789" s="278">
        <v>49643</v>
      </c>
      <c r="I789" s="278"/>
      <c r="K789" s="287"/>
      <c r="L789" s="287"/>
      <c r="M789" s="274"/>
      <c r="N789" s="274"/>
      <c r="O789" s="57"/>
    </row>
    <row r="790" spans="1:15">
      <c r="A790" s="57"/>
      <c r="B790" s="278">
        <v>43705</v>
      </c>
      <c r="C790" s="283">
        <f t="shared" si="10"/>
        <v>10424856580</v>
      </c>
      <c r="D790" s="57"/>
      <c r="E790" s="57"/>
      <c r="F790" s="279">
        <v>886166468</v>
      </c>
      <c r="G790" s="286">
        <v>181880523</v>
      </c>
      <c r="H790" s="278">
        <v>46971</v>
      </c>
      <c r="I790" s="278"/>
      <c r="K790" s="287"/>
      <c r="L790" s="287"/>
      <c r="M790" s="274"/>
      <c r="N790" s="274"/>
      <c r="O790" s="57"/>
    </row>
    <row r="791" spans="1:15">
      <c r="A791" s="57"/>
      <c r="B791" s="278">
        <v>43706</v>
      </c>
      <c r="C791" s="283">
        <f t="shared" si="10"/>
        <v>10453573538</v>
      </c>
      <c r="D791" s="57"/>
      <c r="E791" s="57"/>
      <c r="F791" s="279">
        <v>914883426</v>
      </c>
      <c r="G791" s="286">
        <v>181882953</v>
      </c>
      <c r="H791" s="278">
        <v>45075</v>
      </c>
      <c r="I791" s="278"/>
      <c r="K791" s="287"/>
      <c r="L791" s="287"/>
      <c r="M791" s="274"/>
      <c r="N791" s="274"/>
      <c r="O791" s="57"/>
    </row>
    <row r="792" spans="1:15">
      <c r="A792" s="57"/>
      <c r="B792" s="278">
        <v>43707</v>
      </c>
      <c r="C792" s="283">
        <f t="shared" si="10"/>
        <v>10177893096</v>
      </c>
      <c r="D792" s="57"/>
      <c r="E792" s="57"/>
      <c r="F792" s="279">
        <v>639202984</v>
      </c>
      <c r="G792" s="286">
        <v>181905409</v>
      </c>
      <c r="H792" s="278">
        <v>45544</v>
      </c>
      <c r="I792" s="278"/>
      <c r="K792" s="287"/>
      <c r="L792" s="287"/>
      <c r="M792" s="274"/>
      <c r="N792" s="274"/>
      <c r="O792" s="57"/>
    </row>
    <row r="793" spans="1:15">
      <c r="A793" s="57"/>
      <c r="B793" s="278">
        <v>43708</v>
      </c>
      <c r="C793" s="283">
        <f t="shared" si="10"/>
        <v>9885271427</v>
      </c>
      <c r="D793" s="57"/>
      <c r="E793" s="57"/>
      <c r="F793" s="279">
        <v>346581315</v>
      </c>
      <c r="G793" s="286">
        <v>181913786</v>
      </c>
      <c r="H793" s="278">
        <v>43698</v>
      </c>
      <c r="I793" s="278"/>
      <c r="K793" s="287"/>
      <c r="L793" s="287"/>
      <c r="M793" s="274"/>
      <c r="N793" s="274"/>
      <c r="O793" s="57"/>
    </row>
    <row r="794" spans="1:15">
      <c r="A794" s="57"/>
      <c r="B794" s="278">
        <v>43709</v>
      </c>
      <c r="C794" s="283">
        <f t="shared" si="10"/>
        <v>10255180914</v>
      </c>
      <c r="D794" s="57"/>
      <c r="E794" s="57"/>
      <c r="F794" s="279">
        <v>716490802</v>
      </c>
      <c r="G794" s="286">
        <v>181980752</v>
      </c>
      <c r="H794" s="278">
        <v>45552</v>
      </c>
      <c r="I794" s="278"/>
      <c r="K794" s="287"/>
      <c r="L794" s="287"/>
      <c r="M794" s="274"/>
      <c r="N794" s="274"/>
      <c r="O794" s="57"/>
    </row>
    <row r="795" spans="1:15">
      <c r="A795" s="57"/>
      <c r="B795" s="278">
        <v>43710</v>
      </c>
      <c r="C795" s="283">
        <f t="shared" si="10"/>
        <v>10203445592</v>
      </c>
      <c r="D795" s="57"/>
      <c r="E795" s="57"/>
      <c r="F795" s="279">
        <v>664755480</v>
      </c>
      <c r="G795" s="286">
        <v>182053437</v>
      </c>
      <c r="H795" s="278">
        <v>44702</v>
      </c>
      <c r="I795" s="278"/>
      <c r="K795" s="287"/>
      <c r="L795" s="287"/>
      <c r="M795" s="274"/>
      <c r="N795" s="274"/>
      <c r="O795" s="57"/>
    </row>
    <row r="796" spans="1:15">
      <c r="A796" s="57"/>
      <c r="B796" s="278">
        <v>43711</v>
      </c>
      <c r="C796" s="283">
        <f t="shared" si="10"/>
        <v>10444776363</v>
      </c>
      <c r="D796" s="57"/>
      <c r="E796" s="57"/>
      <c r="F796" s="279">
        <v>906086251</v>
      </c>
      <c r="G796" s="286">
        <v>182083446</v>
      </c>
      <c r="H796" s="278">
        <v>48513</v>
      </c>
      <c r="I796" s="278"/>
      <c r="K796" s="287"/>
      <c r="L796" s="287"/>
      <c r="M796" s="274"/>
      <c r="N796" s="274"/>
      <c r="O796" s="57"/>
    </row>
    <row r="797" spans="1:15">
      <c r="A797" s="57"/>
      <c r="B797" s="278">
        <v>43712</v>
      </c>
      <c r="C797" s="283">
        <f t="shared" si="10"/>
        <v>9872228153</v>
      </c>
      <c r="D797" s="57"/>
      <c r="E797" s="57"/>
      <c r="F797" s="279">
        <v>333538041</v>
      </c>
      <c r="G797" s="286">
        <v>182122249</v>
      </c>
      <c r="H797" s="278">
        <v>43423</v>
      </c>
      <c r="I797" s="278"/>
      <c r="K797" s="287"/>
      <c r="L797" s="287"/>
      <c r="M797" s="274"/>
      <c r="N797" s="274"/>
      <c r="O797" s="57"/>
    </row>
    <row r="798" spans="1:15">
      <c r="A798" s="57"/>
      <c r="B798" s="278">
        <v>43713</v>
      </c>
      <c r="C798" s="283">
        <f t="shared" si="10"/>
        <v>9860529567</v>
      </c>
      <c r="D798" s="57"/>
      <c r="E798" s="57"/>
      <c r="F798" s="279">
        <v>321839455</v>
      </c>
      <c r="G798" s="286">
        <v>182256983</v>
      </c>
      <c r="H798" s="278">
        <v>49609</v>
      </c>
      <c r="I798" s="278"/>
      <c r="K798" s="287"/>
      <c r="L798" s="287"/>
      <c r="M798" s="274"/>
      <c r="N798" s="274"/>
      <c r="O798" s="57"/>
    </row>
    <row r="799" spans="1:15">
      <c r="A799" s="57"/>
      <c r="B799" s="278">
        <v>43714</v>
      </c>
      <c r="C799" s="283">
        <f t="shared" si="10"/>
        <v>10212545861</v>
      </c>
      <c r="D799" s="57"/>
      <c r="E799" s="57"/>
      <c r="F799" s="279">
        <v>673855749</v>
      </c>
      <c r="G799" s="286">
        <v>182420012</v>
      </c>
      <c r="H799" s="278">
        <v>49292</v>
      </c>
      <c r="I799" s="278"/>
      <c r="K799" s="287"/>
      <c r="L799" s="287"/>
      <c r="M799" s="274"/>
      <c r="N799" s="274"/>
      <c r="O799" s="57"/>
    </row>
    <row r="800" spans="1:15">
      <c r="A800" s="57"/>
      <c r="B800" s="278">
        <v>43715</v>
      </c>
      <c r="C800" s="283">
        <f t="shared" ref="C800:C863" si="11">F800+(F$88*28679+98765)+(G$88*6587+87654)+(E$88*9537+76543)+(J$88*5713+4528)</f>
        <v>10020835666</v>
      </c>
      <c r="D800" s="57"/>
      <c r="E800" s="57"/>
      <c r="F800" s="279">
        <v>482145554</v>
      </c>
      <c r="G800" s="286">
        <v>182493774</v>
      </c>
      <c r="H800" s="278">
        <v>44677</v>
      </c>
      <c r="I800" s="278"/>
      <c r="K800" s="287"/>
      <c r="L800" s="287"/>
      <c r="M800" s="274"/>
      <c r="N800" s="274"/>
      <c r="O800" s="57"/>
    </row>
    <row r="801" spans="1:15">
      <c r="A801" s="57"/>
      <c r="B801" s="278">
        <v>43716</v>
      </c>
      <c r="C801" s="283">
        <f t="shared" si="11"/>
        <v>10145056690</v>
      </c>
      <c r="D801" s="57"/>
      <c r="E801" s="57"/>
      <c r="F801" s="279">
        <v>606366578</v>
      </c>
      <c r="G801" s="286">
        <v>182533954</v>
      </c>
      <c r="H801" s="278">
        <v>46785</v>
      </c>
      <c r="I801" s="278"/>
      <c r="K801" s="287"/>
      <c r="L801" s="287"/>
      <c r="M801" s="274"/>
      <c r="N801" s="274"/>
      <c r="O801" s="57"/>
    </row>
    <row r="802" spans="1:15">
      <c r="A802" s="57"/>
      <c r="B802" s="278">
        <v>43717</v>
      </c>
      <c r="C802" s="283">
        <f t="shared" si="11"/>
        <v>9748048007</v>
      </c>
      <c r="D802" s="57"/>
      <c r="E802" s="57"/>
      <c r="F802" s="279">
        <v>209357895</v>
      </c>
      <c r="G802" s="286">
        <v>182935219</v>
      </c>
      <c r="H802" s="278">
        <v>50267</v>
      </c>
      <c r="I802" s="278"/>
      <c r="K802" s="287"/>
      <c r="L802" s="287"/>
      <c r="M802" s="274"/>
      <c r="N802" s="274"/>
      <c r="O802" s="57"/>
    </row>
    <row r="803" spans="1:15">
      <c r="A803" s="57"/>
      <c r="B803" s="278">
        <v>43718</v>
      </c>
      <c r="C803" s="283">
        <f t="shared" si="11"/>
        <v>9723763121</v>
      </c>
      <c r="D803" s="57"/>
      <c r="E803" s="57"/>
      <c r="F803" s="279">
        <v>185073009</v>
      </c>
      <c r="G803" s="286">
        <v>182943053</v>
      </c>
      <c r="H803" s="278">
        <v>43278</v>
      </c>
      <c r="I803" s="278"/>
      <c r="K803" s="287"/>
      <c r="L803" s="287"/>
      <c r="M803" s="274"/>
      <c r="N803" s="274"/>
      <c r="O803" s="57"/>
    </row>
    <row r="804" spans="1:15">
      <c r="A804" s="57"/>
      <c r="B804" s="278">
        <v>43719</v>
      </c>
      <c r="C804" s="283">
        <f t="shared" si="11"/>
        <v>10022045498</v>
      </c>
      <c r="D804" s="57"/>
      <c r="E804" s="57"/>
      <c r="F804" s="279">
        <v>483355386</v>
      </c>
      <c r="G804" s="286">
        <v>182991755</v>
      </c>
      <c r="H804" s="278">
        <v>47569</v>
      </c>
      <c r="I804" s="278"/>
      <c r="K804" s="287"/>
      <c r="L804" s="287"/>
      <c r="M804" s="274"/>
      <c r="N804" s="274"/>
      <c r="O804" s="57"/>
    </row>
    <row r="805" spans="1:15">
      <c r="A805" s="57"/>
      <c r="B805" s="278">
        <v>43720</v>
      </c>
      <c r="C805" s="283">
        <f t="shared" si="11"/>
        <v>10392205412</v>
      </c>
      <c r="D805" s="57"/>
      <c r="E805" s="57"/>
      <c r="F805" s="279">
        <v>853515300</v>
      </c>
      <c r="G805" s="286">
        <v>183138745</v>
      </c>
      <c r="H805" s="278">
        <v>49890</v>
      </c>
      <c r="I805" s="278"/>
      <c r="K805" s="287"/>
      <c r="L805" s="287"/>
      <c r="M805" s="274"/>
      <c r="N805" s="274"/>
      <c r="O805" s="57"/>
    </row>
    <row r="806" spans="1:15">
      <c r="A806" s="57"/>
      <c r="B806" s="278">
        <v>43721</v>
      </c>
      <c r="C806" s="283">
        <f t="shared" si="11"/>
        <v>10483325309</v>
      </c>
      <c r="D806" s="57"/>
      <c r="E806" s="57"/>
      <c r="F806" s="279">
        <v>944635197</v>
      </c>
      <c r="G806" s="286">
        <v>183268973</v>
      </c>
      <c r="H806" s="278">
        <v>49989</v>
      </c>
      <c r="I806" s="278"/>
      <c r="K806" s="287"/>
      <c r="L806" s="287"/>
      <c r="M806" s="274"/>
      <c r="N806" s="274"/>
      <c r="O806" s="57"/>
    </row>
    <row r="807" spans="1:15">
      <c r="A807" s="57"/>
      <c r="B807" s="278">
        <v>43722</v>
      </c>
      <c r="C807" s="283">
        <f t="shared" si="11"/>
        <v>9696364625</v>
      </c>
      <c r="D807" s="57"/>
      <c r="E807" s="57"/>
      <c r="F807" s="279">
        <v>157674513</v>
      </c>
      <c r="G807" s="286">
        <v>183385680</v>
      </c>
      <c r="H807" s="278">
        <v>50219</v>
      </c>
      <c r="I807" s="278"/>
      <c r="K807" s="287"/>
      <c r="L807" s="287"/>
      <c r="M807" s="274"/>
      <c r="N807" s="274"/>
      <c r="O807" s="57"/>
    </row>
    <row r="808" spans="1:15">
      <c r="A808" s="57"/>
      <c r="B808" s="278">
        <v>43723</v>
      </c>
      <c r="C808" s="283">
        <f t="shared" si="11"/>
        <v>9700450537</v>
      </c>
      <c r="D808" s="57"/>
      <c r="E808" s="57"/>
      <c r="F808" s="279">
        <v>161760425</v>
      </c>
      <c r="G808" s="286">
        <v>183435560</v>
      </c>
      <c r="H808" s="278">
        <v>43435</v>
      </c>
      <c r="I808" s="278"/>
      <c r="K808" s="287"/>
      <c r="L808" s="287"/>
      <c r="M808" s="274"/>
      <c r="N808" s="274"/>
      <c r="O808" s="57"/>
    </row>
    <row r="809" spans="1:15">
      <c r="A809" s="57"/>
      <c r="B809" s="278">
        <v>43724</v>
      </c>
      <c r="C809" s="283">
        <f t="shared" si="11"/>
        <v>9846536847</v>
      </c>
      <c r="D809" s="57"/>
      <c r="E809" s="57"/>
      <c r="F809" s="279">
        <v>307846735</v>
      </c>
      <c r="G809" s="286">
        <v>183551468</v>
      </c>
      <c r="H809" s="278">
        <v>49157</v>
      </c>
      <c r="I809" s="278"/>
      <c r="K809" s="287"/>
      <c r="L809" s="287"/>
      <c r="M809" s="274"/>
      <c r="N809" s="274"/>
      <c r="O809" s="57"/>
    </row>
    <row r="810" spans="1:15">
      <c r="A810" s="57"/>
      <c r="B810" s="278">
        <v>43725</v>
      </c>
      <c r="C810" s="283">
        <f t="shared" si="11"/>
        <v>9880998417</v>
      </c>
      <c r="D810" s="57"/>
      <c r="E810" s="57"/>
      <c r="F810" s="279">
        <v>342308305</v>
      </c>
      <c r="G810" s="286">
        <v>183565074</v>
      </c>
      <c r="H810" s="278">
        <v>43119</v>
      </c>
      <c r="I810" s="278"/>
      <c r="K810" s="287"/>
      <c r="L810" s="287"/>
      <c r="M810" s="274"/>
      <c r="N810" s="274"/>
      <c r="O810" s="57"/>
    </row>
    <row r="811" spans="1:15">
      <c r="A811" s="57"/>
      <c r="B811" s="278">
        <v>43726</v>
      </c>
      <c r="C811" s="283">
        <f t="shared" si="11"/>
        <v>9980423539</v>
      </c>
      <c r="D811" s="57"/>
      <c r="E811" s="57"/>
      <c r="F811" s="279">
        <v>441733427</v>
      </c>
      <c r="G811" s="286">
        <v>183701415</v>
      </c>
      <c r="H811" s="278">
        <v>49928</v>
      </c>
      <c r="I811" s="278"/>
      <c r="K811" s="287"/>
      <c r="L811" s="287"/>
      <c r="M811" s="274"/>
      <c r="N811" s="274"/>
      <c r="O811" s="57"/>
    </row>
    <row r="812" spans="1:15">
      <c r="A812" s="57"/>
      <c r="B812" s="278">
        <v>43727</v>
      </c>
      <c r="C812" s="283">
        <f t="shared" si="11"/>
        <v>10206711137</v>
      </c>
      <c r="D812" s="57"/>
      <c r="E812" s="57"/>
      <c r="F812" s="279">
        <v>668021025</v>
      </c>
      <c r="G812" s="286">
        <v>183775397</v>
      </c>
      <c r="H812" s="278">
        <v>43436</v>
      </c>
      <c r="I812" s="278"/>
      <c r="K812" s="287"/>
      <c r="L812" s="287"/>
      <c r="M812" s="274"/>
      <c r="N812" s="274"/>
      <c r="O812" s="57"/>
    </row>
    <row r="813" spans="1:15">
      <c r="A813" s="57"/>
      <c r="B813" s="278">
        <v>43728</v>
      </c>
      <c r="C813" s="283">
        <f t="shared" si="11"/>
        <v>9849460743</v>
      </c>
      <c r="D813" s="57"/>
      <c r="E813" s="57"/>
      <c r="F813" s="279">
        <v>310770631</v>
      </c>
      <c r="G813" s="286">
        <v>183806451</v>
      </c>
      <c r="H813" s="278">
        <v>46461</v>
      </c>
      <c r="I813" s="278"/>
      <c r="K813" s="287"/>
      <c r="L813" s="287"/>
      <c r="M813" s="274"/>
      <c r="N813" s="274"/>
      <c r="O813" s="57"/>
    </row>
    <row r="814" spans="1:15">
      <c r="A814" s="57"/>
      <c r="B814" s="278">
        <v>43729</v>
      </c>
      <c r="C814" s="283">
        <f t="shared" si="11"/>
        <v>10249251260</v>
      </c>
      <c r="D814" s="57"/>
      <c r="E814" s="57"/>
      <c r="F814" s="279">
        <v>710561148</v>
      </c>
      <c r="G814" s="286">
        <v>183988583</v>
      </c>
      <c r="H814" s="278">
        <v>49713</v>
      </c>
      <c r="I814" s="278"/>
      <c r="K814" s="287"/>
      <c r="L814" s="287"/>
      <c r="M814" s="274"/>
      <c r="N814" s="274"/>
      <c r="O814" s="57"/>
    </row>
    <row r="815" spans="1:15">
      <c r="A815" s="57"/>
      <c r="B815" s="278">
        <v>43730</v>
      </c>
      <c r="C815" s="283">
        <f t="shared" si="11"/>
        <v>9916006705</v>
      </c>
      <c r="D815" s="57"/>
      <c r="E815" s="57"/>
      <c r="F815" s="279">
        <v>377316593</v>
      </c>
      <c r="G815" s="286">
        <v>184014350</v>
      </c>
      <c r="H815" s="278">
        <v>43937</v>
      </c>
      <c r="I815" s="278"/>
      <c r="K815" s="287"/>
      <c r="L815" s="287"/>
      <c r="M815" s="274"/>
      <c r="N815" s="274"/>
      <c r="O815" s="57"/>
    </row>
    <row r="816" spans="1:15">
      <c r="A816" s="57"/>
      <c r="B816" s="278">
        <v>43731</v>
      </c>
      <c r="C816" s="283">
        <f t="shared" si="11"/>
        <v>10042168851</v>
      </c>
      <c r="D816" s="57"/>
      <c r="E816" s="57"/>
      <c r="F816" s="279">
        <v>503478739</v>
      </c>
      <c r="G816" s="286">
        <v>184040304</v>
      </c>
      <c r="H816" s="278">
        <v>47301</v>
      </c>
      <c r="I816" s="278"/>
      <c r="K816" s="287"/>
      <c r="L816" s="287"/>
      <c r="M816" s="274"/>
      <c r="N816" s="274"/>
      <c r="O816" s="57"/>
    </row>
    <row r="817" spans="1:15">
      <c r="A817" s="57"/>
      <c r="B817" s="278">
        <v>43732</v>
      </c>
      <c r="C817" s="283">
        <f t="shared" si="11"/>
        <v>10054167693</v>
      </c>
      <c r="D817" s="57"/>
      <c r="E817" s="57"/>
      <c r="F817" s="279">
        <v>515477581</v>
      </c>
      <c r="G817" s="286">
        <v>184130007</v>
      </c>
      <c r="H817" s="278">
        <v>47142</v>
      </c>
      <c r="I817" s="278"/>
      <c r="K817" s="287"/>
      <c r="L817" s="287"/>
      <c r="M817" s="274"/>
      <c r="N817" s="274"/>
      <c r="O817" s="57"/>
    </row>
    <row r="818" spans="1:15">
      <c r="A818" s="57"/>
      <c r="B818" s="278">
        <v>43733</v>
      </c>
      <c r="C818" s="283">
        <f t="shared" si="11"/>
        <v>10316578934</v>
      </c>
      <c r="D818" s="57"/>
      <c r="E818" s="57"/>
      <c r="F818" s="279">
        <v>777888822</v>
      </c>
      <c r="G818" s="286">
        <v>184292871</v>
      </c>
      <c r="H818" s="278">
        <v>49123</v>
      </c>
      <c r="I818" s="278"/>
      <c r="K818" s="287"/>
      <c r="L818" s="287"/>
      <c r="M818" s="274"/>
      <c r="N818" s="274"/>
      <c r="O818" s="57"/>
    </row>
    <row r="819" spans="1:15">
      <c r="A819" s="57"/>
      <c r="B819" s="278">
        <v>43734</v>
      </c>
      <c r="C819" s="283">
        <f t="shared" si="11"/>
        <v>10107667391</v>
      </c>
      <c r="D819" s="57"/>
      <c r="E819" s="57"/>
      <c r="F819" s="279">
        <v>568977279</v>
      </c>
      <c r="G819" s="286">
        <v>184400199</v>
      </c>
      <c r="H819" s="278">
        <v>48491</v>
      </c>
      <c r="I819" s="278"/>
      <c r="K819" s="287"/>
      <c r="L819" s="287"/>
      <c r="M819" s="274"/>
      <c r="N819" s="274"/>
      <c r="O819" s="57"/>
    </row>
    <row r="820" spans="1:15">
      <c r="A820" s="57"/>
      <c r="B820" s="278">
        <v>43735</v>
      </c>
      <c r="C820" s="283">
        <f t="shared" si="11"/>
        <v>10276259202</v>
      </c>
      <c r="D820" s="57"/>
      <c r="E820" s="57"/>
      <c r="F820" s="279">
        <v>737569090</v>
      </c>
      <c r="G820" s="286">
        <v>184495464</v>
      </c>
      <c r="H820" s="278">
        <v>48216</v>
      </c>
      <c r="I820" s="278"/>
      <c r="K820" s="287"/>
      <c r="L820" s="287"/>
      <c r="M820" s="274"/>
      <c r="N820" s="274"/>
      <c r="O820" s="57"/>
    </row>
    <row r="821" spans="1:15">
      <c r="A821" s="57"/>
      <c r="B821" s="278">
        <v>43736</v>
      </c>
      <c r="C821" s="283">
        <f t="shared" si="11"/>
        <v>10043561611</v>
      </c>
      <c r="D821" s="57"/>
      <c r="E821" s="57"/>
      <c r="F821" s="279">
        <v>504871499</v>
      </c>
      <c r="G821" s="286">
        <v>184504836</v>
      </c>
      <c r="H821" s="278">
        <v>49596</v>
      </c>
      <c r="I821" s="278"/>
      <c r="K821" s="287"/>
      <c r="L821" s="287"/>
      <c r="M821" s="274"/>
      <c r="N821" s="274"/>
      <c r="O821" s="57"/>
    </row>
    <row r="822" spans="1:15">
      <c r="A822" s="57"/>
      <c r="B822" s="278">
        <v>43737</v>
      </c>
      <c r="C822" s="283">
        <f t="shared" si="11"/>
        <v>9969048810</v>
      </c>
      <c r="D822" s="57"/>
      <c r="E822" s="57"/>
      <c r="F822" s="279">
        <v>430358698</v>
      </c>
      <c r="G822" s="286">
        <v>184589517</v>
      </c>
      <c r="H822" s="278">
        <v>45339</v>
      </c>
      <c r="I822" s="278"/>
      <c r="K822" s="287"/>
      <c r="L822" s="287"/>
      <c r="M822" s="274"/>
      <c r="N822" s="274"/>
      <c r="O822" s="57"/>
    </row>
    <row r="823" spans="1:15">
      <c r="A823" s="57"/>
      <c r="B823" s="278">
        <v>43738</v>
      </c>
      <c r="C823" s="283">
        <f t="shared" si="11"/>
        <v>9641099274</v>
      </c>
      <c r="D823" s="57"/>
      <c r="E823" s="57"/>
      <c r="F823" s="279">
        <v>102409162</v>
      </c>
      <c r="G823" s="286">
        <v>185065213</v>
      </c>
      <c r="H823" s="278">
        <v>43675</v>
      </c>
      <c r="I823" s="278"/>
      <c r="K823" s="287"/>
      <c r="L823" s="287"/>
      <c r="M823" s="274"/>
      <c r="N823" s="274"/>
      <c r="O823" s="57"/>
    </row>
    <row r="824" spans="1:15">
      <c r="A824" s="57"/>
      <c r="B824" s="278">
        <v>43739</v>
      </c>
      <c r="C824" s="283">
        <f t="shared" si="11"/>
        <v>9965544715</v>
      </c>
      <c r="D824" s="57"/>
      <c r="E824" s="57"/>
      <c r="F824" s="279">
        <v>426854603</v>
      </c>
      <c r="G824" s="286">
        <v>185073009</v>
      </c>
      <c r="H824" s="278">
        <v>43718</v>
      </c>
      <c r="I824" s="278"/>
      <c r="K824" s="287"/>
      <c r="L824" s="287"/>
      <c r="M824" s="274"/>
      <c r="N824" s="274"/>
      <c r="O824" s="57"/>
    </row>
    <row r="825" spans="1:15">
      <c r="A825" s="57"/>
      <c r="B825" s="278">
        <v>43740</v>
      </c>
      <c r="C825" s="283">
        <f t="shared" si="11"/>
        <v>9955497474</v>
      </c>
      <c r="D825" s="57"/>
      <c r="E825" s="57"/>
      <c r="F825" s="279">
        <v>416807362</v>
      </c>
      <c r="G825" s="286">
        <v>185183165</v>
      </c>
      <c r="H825" s="278">
        <v>48201</v>
      </c>
      <c r="I825" s="278"/>
      <c r="K825" s="287"/>
      <c r="L825" s="287"/>
      <c r="M825" s="274"/>
      <c r="N825" s="274"/>
      <c r="O825" s="57"/>
    </row>
    <row r="826" spans="1:15">
      <c r="A826" s="57"/>
      <c r="B826" s="278">
        <v>43741</v>
      </c>
      <c r="C826" s="283">
        <f t="shared" si="11"/>
        <v>9998447745</v>
      </c>
      <c r="D826" s="57"/>
      <c r="E826" s="57"/>
      <c r="F826" s="279">
        <v>459757633</v>
      </c>
      <c r="G826" s="286">
        <v>185208509</v>
      </c>
      <c r="H826" s="278">
        <v>48390</v>
      </c>
      <c r="I826" s="278"/>
      <c r="K826" s="287"/>
      <c r="L826" s="287"/>
      <c r="M826" s="274"/>
      <c r="N826" s="274"/>
      <c r="O826" s="57"/>
    </row>
    <row r="827" spans="1:15">
      <c r="A827" s="57"/>
      <c r="B827" s="278">
        <v>43742</v>
      </c>
      <c r="C827" s="283">
        <f t="shared" si="11"/>
        <v>10098712001</v>
      </c>
      <c r="D827" s="57"/>
      <c r="E827" s="57"/>
      <c r="F827" s="279">
        <v>560021889</v>
      </c>
      <c r="G827" s="286">
        <v>185246138</v>
      </c>
      <c r="H827" s="278">
        <v>43068</v>
      </c>
      <c r="I827" s="278"/>
      <c r="K827" s="287"/>
      <c r="L827" s="287"/>
      <c r="M827" s="274"/>
      <c r="N827" s="274"/>
      <c r="O827" s="57"/>
    </row>
    <row r="828" spans="1:15">
      <c r="A828" s="57"/>
      <c r="B828" s="278">
        <v>43743</v>
      </c>
      <c r="C828" s="283">
        <f t="shared" si="11"/>
        <v>10411066782</v>
      </c>
      <c r="D828" s="57"/>
      <c r="E828" s="57"/>
      <c r="F828" s="279">
        <v>872376670</v>
      </c>
      <c r="G828" s="286">
        <v>185265632</v>
      </c>
      <c r="H828" s="278">
        <v>44602</v>
      </c>
      <c r="I828" s="278"/>
      <c r="K828" s="287"/>
      <c r="L828" s="287"/>
      <c r="M828" s="274"/>
      <c r="N828" s="274"/>
      <c r="O828" s="57"/>
    </row>
    <row r="829" spans="1:15">
      <c r="A829" s="57"/>
      <c r="B829" s="278">
        <v>43744</v>
      </c>
      <c r="C829" s="283">
        <f t="shared" si="11"/>
        <v>9724499077</v>
      </c>
      <c r="D829" s="57"/>
      <c r="E829" s="57"/>
      <c r="F829" s="279">
        <v>185808965</v>
      </c>
      <c r="G829" s="286">
        <v>185484725</v>
      </c>
      <c r="H829" s="278">
        <v>44007</v>
      </c>
      <c r="I829" s="278"/>
      <c r="K829" s="287"/>
      <c r="L829" s="287"/>
      <c r="M829" s="274"/>
      <c r="N829" s="274"/>
      <c r="O829" s="57"/>
    </row>
    <row r="830" spans="1:15">
      <c r="A830" s="57"/>
      <c r="B830" s="278">
        <v>43745</v>
      </c>
      <c r="C830" s="283">
        <f t="shared" si="11"/>
        <v>10443666828</v>
      </c>
      <c r="D830" s="57"/>
      <c r="E830" s="57"/>
      <c r="F830" s="279">
        <v>904976716</v>
      </c>
      <c r="G830" s="286">
        <v>185622706</v>
      </c>
      <c r="H830" s="278">
        <v>44546</v>
      </c>
      <c r="I830" s="278"/>
      <c r="K830" s="287"/>
      <c r="L830" s="287"/>
      <c r="M830" s="274"/>
      <c r="N830" s="274"/>
      <c r="O830" s="57"/>
    </row>
    <row r="831" spans="1:15">
      <c r="A831" s="57"/>
      <c r="B831" s="278">
        <v>43746</v>
      </c>
      <c r="C831" s="283">
        <f t="shared" si="11"/>
        <v>10008261194</v>
      </c>
      <c r="D831" s="57"/>
      <c r="E831" s="57"/>
      <c r="F831" s="279">
        <v>469571082</v>
      </c>
      <c r="G831" s="286">
        <v>185687299</v>
      </c>
      <c r="H831" s="278">
        <v>45134</v>
      </c>
      <c r="I831" s="278"/>
      <c r="K831" s="287"/>
      <c r="L831" s="287"/>
      <c r="M831" s="274"/>
      <c r="N831" s="274"/>
      <c r="O831" s="57"/>
    </row>
    <row r="832" spans="1:15">
      <c r="A832" s="57"/>
      <c r="B832" s="278">
        <v>43747</v>
      </c>
      <c r="C832" s="283">
        <f t="shared" si="11"/>
        <v>10355520662</v>
      </c>
      <c r="D832" s="57"/>
      <c r="E832" s="57"/>
      <c r="F832" s="279">
        <v>816830550</v>
      </c>
      <c r="G832" s="286">
        <v>185702756</v>
      </c>
      <c r="H832" s="278">
        <v>45485</v>
      </c>
      <c r="I832" s="278"/>
      <c r="K832" s="287"/>
      <c r="L832" s="287"/>
      <c r="M832" s="274"/>
      <c r="N832" s="274"/>
      <c r="O832" s="57"/>
    </row>
    <row r="833" spans="1:15">
      <c r="A833" s="57"/>
      <c r="B833" s="278">
        <v>43748</v>
      </c>
      <c r="C833" s="283">
        <f t="shared" si="11"/>
        <v>10198573009</v>
      </c>
      <c r="D833" s="57"/>
      <c r="E833" s="57"/>
      <c r="F833" s="279">
        <v>659882897</v>
      </c>
      <c r="G833" s="286">
        <v>185808965</v>
      </c>
      <c r="H833" s="278">
        <v>43744</v>
      </c>
      <c r="I833" s="278"/>
      <c r="K833" s="287"/>
      <c r="L833" s="287"/>
      <c r="M833" s="274"/>
      <c r="N833" s="274"/>
      <c r="O833" s="57"/>
    </row>
    <row r="834" spans="1:15">
      <c r="A834" s="57"/>
      <c r="B834" s="278">
        <v>43749</v>
      </c>
      <c r="C834" s="283">
        <f t="shared" si="11"/>
        <v>10186494109</v>
      </c>
      <c r="D834" s="57"/>
      <c r="E834" s="57"/>
      <c r="F834" s="279">
        <v>647803997</v>
      </c>
      <c r="G834" s="286">
        <v>185998397</v>
      </c>
      <c r="H834" s="278">
        <v>48290</v>
      </c>
      <c r="I834" s="278"/>
      <c r="K834" s="287"/>
      <c r="L834" s="287"/>
      <c r="M834" s="274"/>
      <c r="N834" s="274"/>
      <c r="O834" s="57"/>
    </row>
    <row r="835" spans="1:15">
      <c r="A835" s="57"/>
      <c r="B835" s="278">
        <v>43750</v>
      </c>
      <c r="C835" s="283">
        <f t="shared" si="11"/>
        <v>9929541865</v>
      </c>
      <c r="D835" s="57"/>
      <c r="E835" s="57"/>
      <c r="F835" s="279">
        <v>390851753</v>
      </c>
      <c r="G835" s="286">
        <v>186071697</v>
      </c>
      <c r="H835" s="278">
        <v>50294</v>
      </c>
      <c r="I835" s="278"/>
      <c r="K835" s="287"/>
      <c r="L835" s="287"/>
      <c r="M835" s="274"/>
      <c r="N835" s="274"/>
      <c r="O835" s="57"/>
    </row>
    <row r="836" spans="1:15">
      <c r="A836" s="57"/>
      <c r="B836" s="278">
        <v>43751</v>
      </c>
      <c r="C836" s="283">
        <f t="shared" si="11"/>
        <v>9983616685</v>
      </c>
      <c r="D836" s="57"/>
      <c r="E836" s="57"/>
      <c r="F836" s="279">
        <v>444926573</v>
      </c>
      <c r="G836" s="286">
        <v>186140368</v>
      </c>
      <c r="H836" s="278">
        <v>47113</v>
      </c>
      <c r="I836" s="278"/>
      <c r="K836" s="287"/>
      <c r="L836" s="287"/>
      <c r="M836" s="274"/>
      <c r="N836" s="274"/>
      <c r="O836" s="57"/>
    </row>
    <row r="837" spans="1:15">
      <c r="A837" s="57"/>
      <c r="B837" s="278">
        <v>43752</v>
      </c>
      <c r="C837" s="283">
        <f t="shared" si="11"/>
        <v>10374298195</v>
      </c>
      <c r="D837" s="57"/>
      <c r="E837" s="57"/>
      <c r="F837" s="279">
        <v>835608083</v>
      </c>
      <c r="G837" s="286">
        <v>186150373</v>
      </c>
      <c r="H837" s="278">
        <v>43956</v>
      </c>
      <c r="I837" s="278"/>
      <c r="K837" s="287"/>
      <c r="L837" s="287"/>
      <c r="M837" s="274"/>
      <c r="N837" s="274"/>
      <c r="O837" s="57"/>
    </row>
    <row r="838" spans="1:15">
      <c r="A838" s="57"/>
      <c r="B838" s="278">
        <v>43753</v>
      </c>
      <c r="C838" s="283">
        <f t="shared" si="11"/>
        <v>10291601958</v>
      </c>
      <c r="D838" s="57"/>
      <c r="E838" s="57"/>
      <c r="F838" s="279">
        <v>752911846</v>
      </c>
      <c r="G838" s="286">
        <v>186170724</v>
      </c>
      <c r="H838" s="278">
        <v>49359</v>
      </c>
      <c r="I838" s="278"/>
      <c r="K838" s="287"/>
      <c r="L838" s="287"/>
      <c r="M838" s="274"/>
      <c r="N838" s="274"/>
      <c r="O838" s="57"/>
    </row>
    <row r="839" spans="1:15">
      <c r="A839" s="57"/>
      <c r="B839" s="278">
        <v>43754</v>
      </c>
      <c r="C839" s="283">
        <f t="shared" si="11"/>
        <v>10491858464</v>
      </c>
      <c r="D839" s="57"/>
      <c r="E839" s="57"/>
      <c r="F839" s="279">
        <v>953168352</v>
      </c>
      <c r="G839" s="286">
        <v>186384295</v>
      </c>
      <c r="H839" s="278">
        <v>46855</v>
      </c>
      <c r="I839" s="278"/>
      <c r="K839" s="287"/>
      <c r="L839" s="287"/>
      <c r="M839" s="274"/>
      <c r="N839" s="274"/>
      <c r="O839" s="57"/>
    </row>
    <row r="840" spans="1:15">
      <c r="A840" s="57"/>
      <c r="B840" s="278">
        <v>43755</v>
      </c>
      <c r="C840" s="283">
        <f t="shared" si="11"/>
        <v>10537035821</v>
      </c>
      <c r="D840" s="57"/>
      <c r="E840" s="57"/>
      <c r="F840" s="279">
        <v>998345709</v>
      </c>
      <c r="G840" s="286">
        <v>186436619</v>
      </c>
      <c r="H840" s="278">
        <v>44515</v>
      </c>
      <c r="I840" s="278"/>
      <c r="K840" s="287"/>
      <c r="L840" s="287"/>
      <c r="M840" s="274"/>
      <c r="N840" s="274"/>
      <c r="O840" s="57"/>
    </row>
    <row r="841" spans="1:15">
      <c r="A841" s="57"/>
      <c r="B841" s="278">
        <v>43756</v>
      </c>
      <c r="C841" s="283">
        <f t="shared" si="11"/>
        <v>9799493832</v>
      </c>
      <c r="D841" s="57"/>
      <c r="E841" s="57"/>
      <c r="F841" s="279">
        <v>260803720</v>
      </c>
      <c r="G841" s="286">
        <v>186439924</v>
      </c>
      <c r="H841" s="278">
        <v>44335</v>
      </c>
      <c r="I841" s="278"/>
      <c r="K841" s="287"/>
      <c r="L841" s="287"/>
      <c r="M841" s="274"/>
      <c r="N841" s="274"/>
      <c r="O841" s="57"/>
    </row>
    <row r="842" spans="1:15">
      <c r="A842" s="57"/>
      <c r="B842" s="278">
        <v>43757</v>
      </c>
      <c r="C842" s="283">
        <f t="shared" si="11"/>
        <v>9945235912</v>
      </c>
      <c r="D842" s="57"/>
      <c r="E842" s="57"/>
      <c r="F842" s="279">
        <v>406545800</v>
      </c>
      <c r="G842" s="286">
        <v>186456410</v>
      </c>
      <c r="H842" s="278">
        <v>44305</v>
      </c>
      <c r="I842" s="278"/>
      <c r="K842" s="287"/>
      <c r="L842" s="287"/>
      <c r="M842" s="274"/>
      <c r="N842" s="274"/>
      <c r="O842" s="57"/>
    </row>
    <row r="843" spans="1:15">
      <c r="A843" s="57"/>
      <c r="B843" s="278">
        <v>43758</v>
      </c>
      <c r="C843" s="283">
        <f t="shared" si="11"/>
        <v>9712392529</v>
      </c>
      <c r="D843" s="57"/>
      <c r="E843" s="57"/>
      <c r="F843" s="279">
        <v>173702417</v>
      </c>
      <c r="G843" s="286">
        <v>186459770</v>
      </c>
      <c r="H843" s="278">
        <v>45594</v>
      </c>
      <c r="I843" s="278"/>
      <c r="K843" s="287"/>
      <c r="L843" s="287"/>
      <c r="M843" s="274"/>
      <c r="N843" s="274"/>
      <c r="O843" s="57"/>
    </row>
    <row r="844" spans="1:15">
      <c r="A844" s="57"/>
      <c r="B844" s="278">
        <v>43759</v>
      </c>
      <c r="C844" s="283">
        <f t="shared" si="11"/>
        <v>9990486339</v>
      </c>
      <c r="D844" s="57"/>
      <c r="E844" s="57"/>
      <c r="F844" s="279">
        <v>451796227</v>
      </c>
      <c r="G844" s="286">
        <v>186512294</v>
      </c>
      <c r="H844" s="278">
        <v>50031</v>
      </c>
      <c r="I844" s="278"/>
      <c r="K844" s="287"/>
      <c r="L844" s="287"/>
      <c r="M844" s="274"/>
      <c r="N844" s="274"/>
      <c r="O844" s="57"/>
    </row>
    <row r="845" spans="1:15">
      <c r="A845" s="57"/>
      <c r="B845" s="278">
        <v>43760</v>
      </c>
      <c r="C845" s="283">
        <f t="shared" si="11"/>
        <v>9706097230</v>
      </c>
      <c r="D845" s="57"/>
      <c r="E845" s="57"/>
      <c r="F845" s="279">
        <v>167407118</v>
      </c>
      <c r="G845" s="286">
        <v>186520546</v>
      </c>
      <c r="H845" s="278">
        <v>47686</v>
      </c>
      <c r="I845" s="278"/>
      <c r="K845" s="287"/>
      <c r="L845" s="287"/>
      <c r="M845" s="274"/>
      <c r="N845" s="274"/>
      <c r="O845" s="57"/>
    </row>
    <row r="846" spans="1:15">
      <c r="A846" s="57"/>
      <c r="B846" s="278">
        <v>43761</v>
      </c>
      <c r="C846" s="283">
        <f t="shared" si="11"/>
        <v>10375528939</v>
      </c>
      <c r="D846" s="57"/>
      <c r="E846" s="57"/>
      <c r="F846" s="279">
        <v>836838827</v>
      </c>
      <c r="G846" s="286">
        <v>186854180</v>
      </c>
      <c r="H846" s="278">
        <v>45515</v>
      </c>
      <c r="I846" s="278"/>
      <c r="K846" s="287"/>
      <c r="L846" s="287"/>
      <c r="M846" s="274"/>
      <c r="N846" s="274"/>
      <c r="O846" s="57"/>
    </row>
    <row r="847" spans="1:15">
      <c r="A847" s="57"/>
      <c r="B847" s="278">
        <v>43762</v>
      </c>
      <c r="C847" s="283">
        <f t="shared" si="11"/>
        <v>10194698018</v>
      </c>
      <c r="D847" s="57"/>
      <c r="E847" s="57"/>
      <c r="F847" s="279">
        <v>656007906</v>
      </c>
      <c r="G847" s="286">
        <v>186874454</v>
      </c>
      <c r="H847" s="278">
        <v>50350</v>
      </c>
      <c r="I847" s="278"/>
      <c r="K847" s="287"/>
      <c r="L847" s="287"/>
      <c r="M847" s="274"/>
      <c r="N847" s="274"/>
      <c r="O847" s="57"/>
    </row>
    <row r="848" spans="1:15">
      <c r="A848" s="57"/>
      <c r="B848" s="278">
        <v>43763</v>
      </c>
      <c r="C848" s="283">
        <f t="shared" si="11"/>
        <v>9661537189</v>
      </c>
      <c r="D848" s="57"/>
      <c r="E848" s="57"/>
      <c r="F848" s="279">
        <v>122847077</v>
      </c>
      <c r="G848" s="286">
        <v>187036153</v>
      </c>
      <c r="H848" s="278">
        <v>44562</v>
      </c>
      <c r="I848" s="278"/>
      <c r="K848" s="287"/>
      <c r="L848" s="287"/>
      <c r="M848" s="274"/>
      <c r="N848" s="274"/>
      <c r="O848" s="57"/>
    </row>
    <row r="849" spans="1:15">
      <c r="A849" s="57"/>
      <c r="B849" s="278">
        <v>43764</v>
      </c>
      <c r="C849" s="283">
        <f t="shared" si="11"/>
        <v>10472872224</v>
      </c>
      <c r="D849" s="57"/>
      <c r="E849" s="57"/>
      <c r="F849" s="279">
        <v>934182112</v>
      </c>
      <c r="G849" s="286">
        <v>187120647</v>
      </c>
      <c r="H849" s="278">
        <v>48446</v>
      </c>
      <c r="I849" s="278"/>
      <c r="K849" s="287"/>
      <c r="L849" s="287"/>
      <c r="M849" s="274"/>
      <c r="N849" s="274"/>
      <c r="O849" s="57"/>
    </row>
    <row r="850" spans="1:15">
      <c r="A850" s="57"/>
      <c r="B850" s="278">
        <v>43765</v>
      </c>
      <c r="C850" s="283">
        <f t="shared" si="11"/>
        <v>10190411829</v>
      </c>
      <c r="D850" s="57"/>
      <c r="E850" s="57"/>
      <c r="F850" s="279">
        <v>651721717</v>
      </c>
      <c r="G850" s="286">
        <v>187413879</v>
      </c>
      <c r="H850" s="278">
        <v>44895</v>
      </c>
      <c r="I850" s="278"/>
      <c r="K850" s="287"/>
      <c r="L850" s="287"/>
      <c r="M850" s="274"/>
      <c r="N850" s="274"/>
      <c r="O850" s="57"/>
    </row>
    <row r="851" spans="1:15">
      <c r="A851" s="57"/>
      <c r="B851" s="278">
        <v>43766</v>
      </c>
      <c r="C851" s="283">
        <f t="shared" si="11"/>
        <v>10090703885</v>
      </c>
      <c r="D851" s="57"/>
      <c r="E851" s="57"/>
      <c r="F851" s="279">
        <v>552013773</v>
      </c>
      <c r="G851" s="286">
        <v>187493894</v>
      </c>
      <c r="H851" s="278">
        <v>49725</v>
      </c>
      <c r="I851" s="278"/>
      <c r="K851" s="287"/>
      <c r="L851" s="287"/>
      <c r="M851" s="274"/>
      <c r="N851" s="274"/>
      <c r="O851" s="57"/>
    </row>
    <row r="852" spans="1:15">
      <c r="A852" s="57"/>
      <c r="B852" s="278">
        <v>43767</v>
      </c>
      <c r="C852" s="283">
        <f t="shared" si="11"/>
        <v>10357211871</v>
      </c>
      <c r="D852" s="57"/>
      <c r="E852" s="57"/>
      <c r="F852" s="279">
        <v>818521759</v>
      </c>
      <c r="G852" s="286">
        <v>188005737</v>
      </c>
      <c r="H852" s="278">
        <v>44377</v>
      </c>
      <c r="I852" s="278"/>
      <c r="K852" s="287"/>
      <c r="L852" s="287"/>
      <c r="M852" s="274"/>
      <c r="N852" s="274"/>
      <c r="O852" s="57"/>
    </row>
    <row r="853" spans="1:15">
      <c r="A853" s="57"/>
      <c r="B853" s="278">
        <v>43768</v>
      </c>
      <c r="C853" s="283">
        <f t="shared" si="11"/>
        <v>9790206004</v>
      </c>
      <c r="D853" s="57"/>
      <c r="E853" s="57"/>
      <c r="F853" s="279">
        <v>251515892</v>
      </c>
      <c r="G853" s="286">
        <v>188155717</v>
      </c>
      <c r="H853" s="278">
        <v>50268</v>
      </c>
      <c r="I853" s="278"/>
      <c r="K853" s="287"/>
      <c r="L853" s="287"/>
      <c r="M853" s="274"/>
      <c r="N853" s="274"/>
      <c r="O853" s="57"/>
    </row>
    <row r="854" spans="1:15">
      <c r="A854" s="57"/>
      <c r="B854" s="278">
        <v>43769</v>
      </c>
      <c r="C854" s="283">
        <f t="shared" si="11"/>
        <v>10510355813</v>
      </c>
      <c r="D854" s="57"/>
      <c r="E854" s="57"/>
      <c r="F854" s="279">
        <v>971665701</v>
      </c>
      <c r="G854" s="286">
        <v>188227093</v>
      </c>
      <c r="H854" s="278">
        <v>43137</v>
      </c>
      <c r="I854" s="278"/>
      <c r="K854" s="287"/>
      <c r="L854" s="287"/>
      <c r="M854" s="274"/>
      <c r="N854" s="274"/>
      <c r="O854" s="57"/>
    </row>
    <row r="855" spans="1:15">
      <c r="A855" s="57"/>
      <c r="B855" s="278">
        <v>43770</v>
      </c>
      <c r="C855" s="283">
        <f t="shared" si="11"/>
        <v>10373250010</v>
      </c>
      <c r="D855" s="57"/>
      <c r="E855" s="57"/>
      <c r="F855" s="279">
        <v>834559898</v>
      </c>
      <c r="G855" s="286">
        <v>188243131</v>
      </c>
      <c r="H855" s="278">
        <v>44072</v>
      </c>
      <c r="I855" s="278"/>
      <c r="K855" s="287"/>
      <c r="L855" s="287"/>
      <c r="M855" s="274"/>
      <c r="N855" s="274"/>
      <c r="O855" s="57"/>
    </row>
    <row r="856" spans="1:15">
      <c r="A856" s="57"/>
      <c r="B856" s="278">
        <v>43771</v>
      </c>
      <c r="C856" s="283">
        <f t="shared" si="11"/>
        <v>9852127988</v>
      </c>
      <c r="D856" s="57"/>
      <c r="E856" s="57"/>
      <c r="F856" s="279">
        <v>313437876</v>
      </c>
      <c r="G856" s="286">
        <v>188535724</v>
      </c>
      <c r="H856" s="278">
        <v>45678</v>
      </c>
      <c r="I856" s="278"/>
      <c r="K856" s="287"/>
      <c r="L856" s="287"/>
      <c r="M856" s="274"/>
      <c r="N856" s="274"/>
      <c r="O856" s="57"/>
    </row>
    <row r="857" spans="1:15">
      <c r="A857" s="57"/>
      <c r="B857" s="278">
        <v>43772</v>
      </c>
      <c r="C857" s="283">
        <f t="shared" si="11"/>
        <v>10142658648</v>
      </c>
      <c r="D857" s="57"/>
      <c r="E857" s="57"/>
      <c r="F857" s="279">
        <v>603968536</v>
      </c>
      <c r="G857" s="286">
        <v>188700579</v>
      </c>
      <c r="H857" s="278">
        <v>48254</v>
      </c>
      <c r="I857" s="278"/>
      <c r="K857" s="287"/>
      <c r="L857" s="287"/>
      <c r="M857" s="274"/>
      <c r="N857" s="274"/>
      <c r="O857" s="57"/>
    </row>
    <row r="858" spans="1:15">
      <c r="A858" s="57"/>
      <c r="B858" s="278">
        <v>43773</v>
      </c>
      <c r="C858" s="283">
        <f t="shared" si="11"/>
        <v>10003838771</v>
      </c>
      <c r="D858" s="57"/>
      <c r="E858" s="57"/>
      <c r="F858" s="279">
        <v>465148659</v>
      </c>
      <c r="G858" s="286">
        <v>188738722</v>
      </c>
      <c r="H858" s="278">
        <v>45127</v>
      </c>
      <c r="I858" s="278"/>
      <c r="K858" s="287"/>
      <c r="L858" s="287"/>
      <c r="M858" s="274"/>
      <c r="N858" s="274"/>
      <c r="O858" s="57"/>
    </row>
    <row r="859" spans="1:15">
      <c r="A859" s="57"/>
      <c r="B859" s="278">
        <v>43774</v>
      </c>
      <c r="C859" s="283">
        <f t="shared" si="11"/>
        <v>10314158608</v>
      </c>
      <c r="D859" s="57"/>
      <c r="E859" s="57"/>
      <c r="F859" s="279">
        <v>775468496</v>
      </c>
      <c r="G859" s="286">
        <v>188915375</v>
      </c>
      <c r="H859" s="278">
        <v>45683</v>
      </c>
      <c r="I859" s="278"/>
      <c r="K859" s="287"/>
      <c r="L859" s="287"/>
      <c r="M859" s="274"/>
      <c r="N859" s="274"/>
      <c r="O859" s="57"/>
    </row>
    <row r="860" spans="1:15">
      <c r="A860" s="57"/>
      <c r="B860" s="278">
        <v>43775</v>
      </c>
      <c r="C860" s="283">
        <f t="shared" si="11"/>
        <v>10464167840</v>
      </c>
      <c r="D860" s="57"/>
      <c r="E860" s="57"/>
      <c r="F860" s="279">
        <v>925477728</v>
      </c>
      <c r="G860" s="286">
        <v>188981616</v>
      </c>
      <c r="H860" s="278">
        <v>47847</v>
      </c>
      <c r="I860" s="278"/>
      <c r="K860" s="287"/>
      <c r="L860" s="287"/>
      <c r="M860" s="274"/>
      <c r="N860" s="274"/>
      <c r="O860" s="57"/>
    </row>
    <row r="861" spans="1:15">
      <c r="A861" s="57"/>
      <c r="B861" s="278">
        <v>43776</v>
      </c>
      <c r="C861" s="283">
        <f t="shared" si="11"/>
        <v>10186037719</v>
      </c>
      <c r="D861" s="57"/>
      <c r="E861" s="57"/>
      <c r="F861" s="279">
        <v>647347607</v>
      </c>
      <c r="G861" s="286">
        <v>189076805</v>
      </c>
      <c r="H861" s="278">
        <v>46877</v>
      </c>
      <c r="I861" s="278"/>
      <c r="K861" s="287"/>
      <c r="L861" s="287"/>
      <c r="M861" s="274"/>
      <c r="N861" s="274"/>
      <c r="O861" s="57"/>
    </row>
    <row r="862" spans="1:15">
      <c r="A862" s="57"/>
      <c r="B862" s="278">
        <v>43777</v>
      </c>
      <c r="C862" s="283">
        <f t="shared" si="11"/>
        <v>9939652698</v>
      </c>
      <c r="D862" s="57"/>
      <c r="E862" s="57"/>
      <c r="F862" s="279">
        <v>400962586</v>
      </c>
      <c r="G862" s="286">
        <v>189094359</v>
      </c>
      <c r="H862" s="278">
        <v>46701</v>
      </c>
      <c r="I862" s="278"/>
      <c r="K862" s="287"/>
      <c r="L862" s="287"/>
      <c r="M862" s="274"/>
      <c r="N862" s="274"/>
      <c r="O862" s="57"/>
    </row>
    <row r="863" spans="1:15">
      <c r="A863" s="57"/>
      <c r="B863" s="278">
        <v>43778</v>
      </c>
      <c r="C863" s="283">
        <f t="shared" si="11"/>
        <v>10287695186</v>
      </c>
      <c r="D863" s="57"/>
      <c r="E863" s="57"/>
      <c r="F863" s="279">
        <v>749005074</v>
      </c>
      <c r="G863" s="286">
        <v>189131481</v>
      </c>
      <c r="H863" s="278">
        <v>48748</v>
      </c>
      <c r="I863" s="278"/>
      <c r="K863" s="287"/>
      <c r="L863" s="287"/>
      <c r="M863" s="274"/>
      <c r="N863" s="274"/>
      <c r="O863" s="57"/>
    </row>
    <row r="864" spans="1:15">
      <c r="A864" s="57"/>
      <c r="B864" s="278">
        <v>43779</v>
      </c>
      <c r="C864" s="283">
        <f t="shared" ref="C864:C927" si="12">F864+(F$88*28679+98765)+(G$88*6587+87654)+(E$88*9537+76543)+(J$88*5713+4528)</f>
        <v>9941191333</v>
      </c>
      <c r="D864" s="57"/>
      <c r="E864" s="57"/>
      <c r="F864" s="279">
        <v>402501221</v>
      </c>
      <c r="G864" s="286">
        <v>189143478</v>
      </c>
      <c r="H864" s="278">
        <v>47437</v>
      </c>
      <c r="I864" s="278"/>
      <c r="K864" s="287"/>
      <c r="L864" s="287"/>
      <c r="M864" s="274"/>
      <c r="N864" s="274"/>
      <c r="O864" s="57"/>
    </row>
    <row r="865" spans="1:15">
      <c r="A865" s="57"/>
      <c r="B865" s="278">
        <v>43780</v>
      </c>
      <c r="C865" s="283">
        <f t="shared" si="12"/>
        <v>9841078258</v>
      </c>
      <c r="D865" s="57"/>
      <c r="E865" s="57"/>
      <c r="F865" s="279">
        <v>302388146</v>
      </c>
      <c r="G865" s="286">
        <v>189352359</v>
      </c>
      <c r="H865" s="278">
        <v>44624</v>
      </c>
      <c r="I865" s="278"/>
      <c r="K865" s="287"/>
      <c r="L865" s="287"/>
      <c r="M865" s="274"/>
      <c r="N865" s="274"/>
      <c r="O865" s="57"/>
    </row>
    <row r="866" spans="1:15">
      <c r="A866" s="57"/>
      <c r="B866" s="278">
        <v>43781</v>
      </c>
      <c r="C866" s="283">
        <f t="shared" si="12"/>
        <v>10168563009</v>
      </c>
      <c r="D866" s="57"/>
      <c r="E866" s="57"/>
      <c r="F866" s="279">
        <v>629872897</v>
      </c>
      <c r="G866" s="286">
        <v>189370324</v>
      </c>
      <c r="H866" s="278">
        <v>44340</v>
      </c>
      <c r="I866" s="278"/>
      <c r="K866" s="287"/>
      <c r="L866" s="287"/>
      <c r="M866" s="274"/>
      <c r="N866" s="274"/>
      <c r="O866" s="57"/>
    </row>
    <row r="867" spans="1:15">
      <c r="A867" s="57"/>
      <c r="B867" s="278">
        <v>43782</v>
      </c>
      <c r="C867" s="283">
        <f t="shared" si="12"/>
        <v>10047851437</v>
      </c>
      <c r="D867" s="57"/>
      <c r="E867" s="57"/>
      <c r="F867" s="279">
        <v>509161325</v>
      </c>
      <c r="G867" s="286">
        <v>189418891</v>
      </c>
      <c r="H867" s="278">
        <v>43373</v>
      </c>
      <c r="I867" s="278"/>
      <c r="K867" s="287"/>
      <c r="L867" s="287"/>
      <c r="M867" s="274"/>
      <c r="N867" s="274"/>
      <c r="O867" s="57"/>
    </row>
    <row r="868" spans="1:15">
      <c r="A868" s="57"/>
      <c r="B868" s="278">
        <v>43783</v>
      </c>
      <c r="C868" s="283">
        <f t="shared" si="12"/>
        <v>9913439947</v>
      </c>
      <c r="D868" s="57"/>
      <c r="E868" s="57"/>
      <c r="F868" s="279">
        <v>374749835</v>
      </c>
      <c r="G868" s="286">
        <v>189426221</v>
      </c>
      <c r="H868" s="278">
        <v>46450</v>
      </c>
      <c r="I868" s="278"/>
      <c r="K868" s="287"/>
      <c r="L868" s="287"/>
      <c r="M868" s="274"/>
      <c r="N868" s="274"/>
      <c r="O868" s="57"/>
    </row>
    <row r="869" spans="1:15">
      <c r="A869" s="57"/>
      <c r="B869" s="278">
        <v>43784</v>
      </c>
      <c r="C869" s="283">
        <f t="shared" si="12"/>
        <v>9703347874</v>
      </c>
      <c r="D869" s="57"/>
      <c r="E869" s="57"/>
      <c r="F869" s="279">
        <v>164657762</v>
      </c>
      <c r="G869" s="286">
        <v>189430203</v>
      </c>
      <c r="H869" s="278">
        <v>47640</v>
      </c>
      <c r="I869" s="278"/>
      <c r="K869" s="287"/>
      <c r="L869" s="287"/>
      <c r="M869" s="274"/>
      <c r="N869" s="274"/>
      <c r="O869" s="57"/>
    </row>
    <row r="870" spans="1:15">
      <c r="A870" s="57"/>
      <c r="B870" s="278">
        <v>43785</v>
      </c>
      <c r="C870" s="283">
        <f t="shared" si="12"/>
        <v>10339372258</v>
      </c>
      <c r="D870" s="57"/>
      <c r="E870" s="57"/>
      <c r="F870" s="279">
        <v>800682146</v>
      </c>
      <c r="G870" s="286">
        <v>189612053</v>
      </c>
      <c r="H870" s="278">
        <v>44644</v>
      </c>
      <c r="I870" s="278"/>
      <c r="K870" s="287"/>
      <c r="L870" s="287"/>
      <c r="M870" s="274"/>
      <c r="N870" s="274"/>
      <c r="O870" s="57"/>
    </row>
    <row r="871" spans="1:15">
      <c r="A871" s="57"/>
      <c r="B871" s="278">
        <v>43786</v>
      </c>
      <c r="C871" s="283">
        <f t="shared" si="12"/>
        <v>10214099628</v>
      </c>
      <c r="D871" s="57"/>
      <c r="E871" s="57"/>
      <c r="F871" s="279">
        <v>675409516</v>
      </c>
      <c r="G871" s="286">
        <v>189725452</v>
      </c>
      <c r="H871" s="278">
        <v>44787</v>
      </c>
      <c r="I871" s="278"/>
      <c r="K871" s="287"/>
      <c r="L871" s="287"/>
      <c r="M871" s="274"/>
      <c r="N871" s="274"/>
      <c r="O871" s="57"/>
    </row>
    <row r="872" spans="1:15">
      <c r="A872" s="57"/>
      <c r="B872" s="278">
        <v>43787</v>
      </c>
      <c r="C872" s="283">
        <f t="shared" si="12"/>
        <v>10204699886</v>
      </c>
      <c r="D872" s="57"/>
      <c r="E872" s="57"/>
      <c r="F872" s="279">
        <v>666009774</v>
      </c>
      <c r="G872" s="286">
        <v>189800498</v>
      </c>
      <c r="H872" s="278">
        <v>45880</v>
      </c>
      <c r="I872" s="278"/>
      <c r="K872" s="287"/>
      <c r="L872" s="287"/>
      <c r="M872" s="274"/>
      <c r="N872" s="274"/>
      <c r="O872" s="57"/>
    </row>
    <row r="873" spans="1:15">
      <c r="A873" s="57"/>
      <c r="B873" s="278">
        <v>43788</v>
      </c>
      <c r="C873" s="283">
        <f t="shared" si="12"/>
        <v>9996892228</v>
      </c>
      <c r="D873" s="57"/>
      <c r="E873" s="57"/>
      <c r="F873" s="279">
        <v>458202116</v>
      </c>
      <c r="G873" s="286">
        <v>189952702</v>
      </c>
      <c r="H873" s="278">
        <v>44757</v>
      </c>
      <c r="I873" s="278"/>
      <c r="K873" s="287"/>
      <c r="L873" s="287"/>
      <c r="M873" s="274"/>
      <c r="N873" s="274"/>
      <c r="O873" s="57"/>
    </row>
    <row r="874" spans="1:15">
      <c r="A874" s="57"/>
      <c r="B874" s="278">
        <v>43789</v>
      </c>
      <c r="C874" s="283">
        <f t="shared" si="12"/>
        <v>9857315229</v>
      </c>
      <c r="D874" s="57"/>
      <c r="E874" s="57"/>
      <c r="F874" s="279">
        <v>318625117</v>
      </c>
      <c r="G874" s="286">
        <v>190102696</v>
      </c>
      <c r="H874" s="278">
        <v>47973</v>
      </c>
      <c r="I874" s="278"/>
      <c r="K874" s="287"/>
      <c r="L874" s="287"/>
      <c r="M874" s="274"/>
      <c r="N874" s="274"/>
      <c r="O874" s="57"/>
    </row>
    <row r="875" spans="1:15">
      <c r="A875" s="57"/>
      <c r="B875" s="278">
        <v>43790</v>
      </c>
      <c r="C875" s="283">
        <f t="shared" si="12"/>
        <v>10290206787</v>
      </c>
      <c r="D875" s="57"/>
      <c r="E875" s="57"/>
      <c r="F875" s="279">
        <v>751516675</v>
      </c>
      <c r="G875" s="286">
        <v>190137820</v>
      </c>
      <c r="H875" s="278">
        <v>47070</v>
      </c>
      <c r="I875" s="278"/>
      <c r="K875" s="287"/>
      <c r="L875" s="287"/>
      <c r="M875" s="274"/>
      <c r="N875" s="274"/>
      <c r="O875" s="57"/>
    </row>
    <row r="876" spans="1:15">
      <c r="A876" s="57"/>
      <c r="B876" s="278">
        <v>43791</v>
      </c>
      <c r="C876" s="283">
        <f t="shared" si="12"/>
        <v>10221977100</v>
      </c>
      <c r="D876" s="57"/>
      <c r="E876" s="57"/>
      <c r="F876" s="279">
        <v>683286988</v>
      </c>
      <c r="G876" s="286">
        <v>190160554</v>
      </c>
      <c r="H876" s="278">
        <v>43378</v>
      </c>
      <c r="I876" s="278"/>
      <c r="K876" s="287"/>
      <c r="L876" s="287"/>
      <c r="M876" s="274"/>
      <c r="N876" s="274"/>
      <c r="O876" s="57"/>
    </row>
    <row r="877" spans="1:15">
      <c r="A877" s="57"/>
      <c r="B877" s="278">
        <v>43792</v>
      </c>
      <c r="C877" s="283">
        <f t="shared" si="12"/>
        <v>9841785096</v>
      </c>
      <c r="D877" s="57"/>
      <c r="E877" s="57"/>
      <c r="F877" s="279">
        <v>303094984</v>
      </c>
      <c r="G877" s="286">
        <v>190171380</v>
      </c>
      <c r="H877" s="278">
        <v>44452</v>
      </c>
      <c r="I877" s="278"/>
      <c r="K877" s="287"/>
      <c r="L877" s="287"/>
      <c r="M877" s="274"/>
      <c r="N877" s="274"/>
      <c r="O877" s="57"/>
    </row>
    <row r="878" spans="1:15">
      <c r="A878" s="57"/>
      <c r="B878" s="278">
        <v>43793</v>
      </c>
      <c r="C878" s="283">
        <f t="shared" si="12"/>
        <v>9846640295</v>
      </c>
      <c r="D878" s="57"/>
      <c r="E878" s="57"/>
      <c r="F878" s="279">
        <v>307950183</v>
      </c>
      <c r="G878" s="286">
        <v>190232025</v>
      </c>
      <c r="H878" s="278">
        <v>46797</v>
      </c>
      <c r="I878" s="278"/>
      <c r="K878" s="287"/>
      <c r="L878" s="287"/>
      <c r="M878" s="274"/>
      <c r="N878" s="274"/>
      <c r="O878" s="57"/>
    </row>
    <row r="879" spans="1:15">
      <c r="A879" s="57"/>
      <c r="B879" s="278">
        <v>43794</v>
      </c>
      <c r="C879" s="283">
        <f t="shared" si="12"/>
        <v>10214199026</v>
      </c>
      <c r="D879" s="57"/>
      <c r="E879" s="57"/>
      <c r="F879" s="279">
        <v>675508914</v>
      </c>
      <c r="G879" s="286">
        <v>190292764</v>
      </c>
      <c r="H879" s="278">
        <v>43323</v>
      </c>
      <c r="I879" s="278"/>
      <c r="K879" s="287"/>
      <c r="L879" s="287"/>
      <c r="M879" s="274"/>
      <c r="N879" s="274"/>
      <c r="O879" s="57"/>
    </row>
    <row r="880" spans="1:15">
      <c r="A880" s="57"/>
      <c r="B880" s="278">
        <v>43795</v>
      </c>
      <c r="C880" s="283">
        <f t="shared" si="12"/>
        <v>10178035426</v>
      </c>
      <c r="D880" s="57"/>
      <c r="E880" s="57"/>
      <c r="F880" s="279">
        <v>639345314</v>
      </c>
      <c r="G880" s="286">
        <v>190468561</v>
      </c>
      <c r="H880" s="278">
        <v>46103</v>
      </c>
      <c r="I880" s="278"/>
      <c r="K880" s="287"/>
      <c r="L880" s="287"/>
      <c r="M880" s="274"/>
      <c r="N880" s="274"/>
      <c r="O880" s="57"/>
    </row>
    <row r="881" spans="1:15">
      <c r="A881" s="57"/>
      <c r="B881" s="278">
        <v>43796</v>
      </c>
      <c r="C881" s="283">
        <f t="shared" si="12"/>
        <v>9794783327</v>
      </c>
      <c r="D881" s="57"/>
      <c r="E881" s="57"/>
      <c r="F881" s="279">
        <v>256093215</v>
      </c>
      <c r="G881" s="286">
        <v>190500673</v>
      </c>
      <c r="H881" s="278">
        <v>44665</v>
      </c>
      <c r="I881" s="278"/>
      <c r="K881" s="287"/>
      <c r="L881" s="287"/>
      <c r="M881" s="274"/>
      <c r="N881" s="274"/>
      <c r="O881" s="57"/>
    </row>
    <row r="882" spans="1:15">
      <c r="A882" s="57"/>
      <c r="B882" s="278">
        <v>43797</v>
      </c>
      <c r="C882" s="283">
        <f t="shared" si="12"/>
        <v>10121565087</v>
      </c>
      <c r="D882" s="57"/>
      <c r="E882" s="57"/>
      <c r="F882" s="279">
        <v>582874975</v>
      </c>
      <c r="G882" s="286">
        <v>190708911</v>
      </c>
      <c r="H882" s="278">
        <v>46938</v>
      </c>
      <c r="I882" s="278"/>
      <c r="K882" s="287"/>
      <c r="L882" s="287"/>
      <c r="M882" s="274"/>
      <c r="N882" s="274"/>
      <c r="O882" s="57"/>
    </row>
    <row r="883" spans="1:15">
      <c r="A883" s="57"/>
      <c r="B883" s="278">
        <v>43798</v>
      </c>
      <c r="C883" s="283">
        <f t="shared" si="12"/>
        <v>10086093121</v>
      </c>
      <c r="D883" s="57"/>
      <c r="E883" s="57"/>
      <c r="F883" s="279">
        <v>547403009</v>
      </c>
      <c r="G883" s="286">
        <v>190830666</v>
      </c>
      <c r="H883" s="278">
        <v>43617</v>
      </c>
      <c r="I883" s="278"/>
      <c r="K883" s="287"/>
      <c r="L883" s="287"/>
      <c r="M883" s="274"/>
      <c r="N883" s="274"/>
      <c r="O883" s="57"/>
    </row>
    <row r="884" spans="1:15">
      <c r="A884" s="57"/>
      <c r="B884" s="278">
        <v>43799</v>
      </c>
      <c r="C884" s="283">
        <f t="shared" si="12"/>
        <v>10263341430</v>
      </c>
      <c r="D884" s="57"/>
      <c r="E884" s="57"/>
      <c r="F884" s="279">
        <v>724651318</v>
      </c>
      <c r="G884" s="286">
        <v>190845791</v>
      </c>
      <c r="H884" s="278">
        <v>50259</v>
      </c>
      <c r="I884" s="278"/>
      <c r="K884" s="287"/>
      <c r="L884" s="287"/>
      <c r="M884" s="274"/>
      <c r="N884" s="274"/>
      <c r="O884" s="57"/>
    </row>
    <row r="885" spans="1:15">
      <c r="A885" s="57"/>
      <c r="B885" s="278">
        <v>43800</v>
      </c>
      <c r="C885" s="283">
        <f t="shared" si="12"/>
        <v>9667607586</v>
      </c>
      <c r="D885" s="57"/>
      <c r="E885" s="57"/>
      <c r="F885" s="279">
        <v>128917474</v>
      </c>
      <c r="G885" s="286">
        <v>190980230</v>
      </c>
      <c r="H885" s="278">
        <v>45067</v>
      </c>
      <c r="I885" s="278"/>
      <c r="K885" s="287"/>
      <c r="L885" s="287"/>
      <c r="M885" s="274"/>
      <c r="N885" s="274"/>
      <c r="O885" s="57"/>
    </row>
    <row r="886" spans="1:15">
      <c r="A886" s="57"/>
      <c r="B886" s="278">
        <v>43801</v>
      </c>
      <c r="C886" s="283">
        <f t="shared" si="12"/>
        <v>9842582490</v>
      </c>
      <c r="D886" s="57"/>
      <c r="E886" s="57"/>
      <c r="F886" s="279">
        <v>303892378</v>
      </c>
      <c r="G886" s="286">
        <v>191163512</v>
      </c>
      <c r="H886" s="278">
        <v>44507</v>
      </c>
      <c r="I886" s="278"/>
      <c r="K886" s="287"/>
      <c r="L886" s="287"/>
      <c r="M886" s="274"/>
      <c r="N886" s="274"/>
      <c r="O886" s="57"/>
    </row>
    <row r="887" spans="1:15">
      <c r="A887" s="57"/>
      <c r="B887" s="278">
        <v>43802</v>
      </c>
      <c r="C887" s="283">
        <f t="shared" si="12"/>
        <v>10046998340</v>
      </c>
      <c r="D887" s="57"/>
      <c r="E887" s="57"/>
      <c r="F887" s="279">
        <v>508308228</v>
      </c>
      <c r="G887" s="286">
        <v>191317093</v>
      </c>
      <c r="H887" s="278">
        <v>44707</v>
      </c>
      <c r="I887" s="278"/>
      <c r="K887" s="287"/>
      <c r="L887" s="287"/>
      <c r="M887" s="274"/>
      <c r="N887" s="274"/>
      <c r="O887" s="57"/>
    </row>
    <row r="888" spans="1:15">
      <c r="A888" s="57"/>
      <c r="B888" s="278">
        <v>43803</v>
      </c>
      <c r="C888" s="283">
        <f t="shared" si="12"/>
        <v>9951766392</v>
      </c>
      <c r="D888" s="57"/>
      <c r="E888" s="57"/>
      <c r="F888" s="279">
        <v>413076280</v>
      </c>
      <c r="G888" s="286">
        <v>191331153</v>
      </c>
      <c r="H888" s="278">
        <v>50391</v>
      </c>
      <c r="I888" s="278"/>
      <c r="K888" s="287"/>
      <c r="L888" s="287"/>
      <c r="M888" s="274"/>
      <c r="N888" s="274"/>
      <c r="O888" s="57"/>
    </row>
    <row r="889" spans="1:15">
      <c r="A889" s="57"/>
      <c r="B889" s="278">
        <v>43804</v>
      </c>
      <c r="C889" s="283">
        <f t="shared" si="12"/>
        <v>9742676044</v>
      </c>
      <c r="D889" s="57"/>
      <c r="E889" s="57"/>
      <c r="F889" s="279">
        <v>203985932</v>
      </c>
      <c r="G889" s="286">
        <v>191598068</v>
      </c>
      <c r="H889" s="278">
        <v>47211</v>
      </c>
      <c r="I889" s="278"/>
      <c r="K889" s="287"/>
      <c r="L889" s="287"/>
      <c r="M889" s="274"/>
      <c r="N889" s="274"/>
      <c r="O889" s="57"/>
    </row>
    <row r="890" spans="1:15">
      <c r="A890" s="57"/>
      <c r="B890" s="278">
        <v>43805</v>
      </c>
      <c r="C890" s="283">
        <f t="shared" si="12"/>
        <v>9698954197</v>
      </c>
      <c r="D890" s="57"/>
      <c r="E890" s="57"/>
      <c r="F890" s="279">
        <v>160264085</v>
      </c>
      <c r="G890" s="286">
        <v>191691152</v>
      </c>
      <c r="H890" s="278">
        <v>43887</v>
      </c>
      <c r="I890" s="278"/>
      <c r="K890" s="287"/>
      <c r="L890" s="287"/>
      <c r="M890" s="274"/>
      <c r="N890" s="274"/>
      <c r="O890" s="57"/>
    </row>
    <row r="891" spans="1:15">
      <c r="A891" s="57"/>
      <c r="B891" s="278">
        <v>43806</v>
      </c>
      <c r="C891" s="283">
        <f t="shared" si="12"/>
        <v>9825692819</v>
      </c>
      <c r="D891" s="57"/>
      <c r="E891" s="57"/>
      <c r="F891" s="279">
        <v>287002707</v>
      </c>
      <c r="G891" s="286">
        <v>191726659</v>
      </c>
      <c r="H891" s="278">
        <v>49855</v>
      </c>
      <c r="I891" s="278"/>
      <c r="K891" s="287"/>
      <c r="L891" s="287"/>
      <c r="M891" s="274"/>
      <c r="N891" s="274"/>
      <c r="O891" s="57"/>
    </row>
    <row r="892" spans="1:15">
      <c r="A892" s="57"/>
      <c r="B892" s="278">
        <v>43807</v>
      </c>
      <c r="C892" s="283">
        <f t="shared" si="12"/>
        <v>10126551922</v>
      </c>
      <c r="D892" s="57"/>
      <c r="E892" s="57"/>
      <c r="F892" s="279">
        <v>587861810</v>
      </c>
      <c r="G892" s="286">
        <v>191873119</v>
      </c>
      <c r="H892" s="278">
        <v>47193</v>
      </c>
      <c r="I892" s="278"/>
      <c r="K892" s="287"/>
      <c r="L892" s="287"/>
      <c r="M892" s="274"/>
      <c r="N892" s="274"/>
      <c r="O892" s="57"/>
    </row>
    <row r="893" spans="1:15">
      <c r="A893" s="57"/>
      <c r="B893" s="278">
        <v>43808</v>
      </c>
      <c r="C893" s="283">
        <f t="shared" si="12"/>
        <v>9960402168</v>
      </c>
      <c r="D893" s="57"/>
      <c r="E893" s="57"/>
      <c r="F893" s="279">
        <v>421712056</v>
      </c>
      <c r="G893" s="286">
        <v>191883727</v>
      </c>
      <c r="H893" s="278">
        <v>43524</v>
      </c>
      <c r="I893" s="278"/>
      <c r="K893" s="287"/>
      <c r="L893" s="287"/>
      <c r="M893" s="274"/>
      <c r="N893" s="274"/>
      <c r="O893" s="57"/>
    </row>
    <row r="894" spans="1:15">
      <c r="A894" s="57"/>
      <c r="B894" s="278">
        <v>43809</v>
      </c>
      <c r="C894" s="283">
        <f t="shared" si="12"/>
        <v>9994570855</v>
      </c>
      <c r="D894" s="57"/>
      <c r="E894" s="57"/>
      <c r="F894" s="279">
        <v>455880743</v>
      </c>
      <c r="G894" s="286">
        <v>191903701</v>
      </c>
      <c r="H894" s="278">
        <v>47693</v>
      </c>
      <c r="I894" s="278"/>
      <c r="K894" s="287"/>
      <c r="L894" s="287"/>
      <c r="M894" s="274"/>
      <c r="N894" s="274"/>
      <c r="O894" s="57"/>
    </row>
    <row r="895" spans="1:15">
      <c r="A895" s="57"/>
      <c r="B895" s="278">
        <v>43810</v>
      </c>
      <c r="C895" s="283">
        <f t="shared" si="12"/>
        <v>10257567740</v>
      </c>
      <c r="D895" s="57"/>
      <c r="E895" s="57"/>
      <c r="F895" s="279">
        <v>718877628</v>
      </c>
      <c r="G895" s="286">
        <v>192040834</v>
      </c>
      <c r="H895" s="278">
        <v>50148</v>
      </c>
      <c r="I895" s="278"/>
      <c r="K895" s="287"/>
      <c r="L895" s="287"/>
      <c r="M895" s="274"/>
      <c r="N895" s="274"/>
      <c r="O895" s="57"/>
    </row>
    <row r="896" spans="1:15">
      <c r="A896" s="57"/>
      <c r="B896" s="278">
        <v>43811</v>
      </c>
      <c r="C896" s="283">
        <f t="shared" si="12"/>
        <v>10450463999</v>
      </c>
      <c r="D896" s="57"/>
      <c r="E896" s="57"/>
      <c r="F896" s="279">
        <v>911773887</v>
      </c>
      <c r="G896" s="286">
        <v>192184757</v>
      </c>
      <c r="H896" s="278">
        <v>44916</v>
      </c>
      <c r="I896" s="278"/>
      <c r="K896" s="287"/>
      <c r="L896" s="287"/>
      <c r="M896" s="274"/>
      <c r="N896" s="274"/>
      <c r="O896" s="57"/>
    </row>
    <row r="897" spans="1:15">
      <c r="A897" s="57"/>
      <c r="B897" s="278">
        <v>43812</v>
      </c>
      <c r="C897" s="283">
        <f t="shared" si="12"/>
        <v>9905814492</v>
      </c>
      <c r="D897" s="57"/>
      <c r="E897" s="57"/>
      <c r="F897" s="279">
        <v>367124380</v>
      </c>
      <c r="G897" s="286">
        <v>192523156</v>
      </c>
      <c r="H897" s="278">
        <v>45719</v>
      </c>
      <c r="I897" s="278"/>
      <c r="K897" s="287"/>
      <c r="L897" s="287"/>
      <c r="M897" s="274"/>
      <c r="N897" s="274"/>
      <c r="O897" s="57"/>
    </row>
    <row r="898" spans="1:15">
      <c r="A898" s="57"/>
      <c r="B898" s="278">
        <v>43813</v>
      </c>
      <c r="C898" s="283">
        <f t="shared" si="12"/>
        <v>9911803408</v>
      </c>
      <c r="D898" s="57"/>
      <c r="E898" s="57"/>
      <c r="F898" s="279">
        <v>373113296</v>
      </c>
      <c r="G898" s="286">
        <v>192643418</v>
      </c>
      <c r="H898" s="278">
        <v>45517</v>
      </c>
      <c r="I898" s="278"/>
      <c r="K898" s="287"/>
      <c r="L898" s="287"/>
      <c r="M898" s="274"/>
      <c r="N898" s="274"/>
      <c r="O898" s="57"/>
    </row>
    <row r="899" spans="1:15">
      <c r="A899" s="57"/>
      <c r="B899" s="278">
        <v>43814</v>
      </c>
      <c r="C899" s="283">
        <f t="shared" si="12"/>
        <v>10397057450</v>
      </c>
      <c r="D899" s="57"/>
      <c r="E899" s="57"/>
      <c r="F899" s="279">
        <v>858367338</v>
      </c>
      <c r="G899" s="286">
        <v>192662650</v>
      </c>
      <c r="H899" s="278">
        <v>45981</v>
      </c>
      <c r="I899" s="278"/>
      <c r="K899" s="287"/>
      <c r="L899" s="287"/>
      <c r="M899" s="274"/>
      <c r="N899" s="274"/>
      <c r="O899" s="57"/>
    </row>
    <row r="900" spans="1:15">
      <c r="A900" s="57"/>
      <c r="B900" s="278">
        <v>43815</v>
      </c>
      <c r="C900" s="283">
        <f t="shared" si="12"/>
        <v>9716997348</v>
      </c>
      <c r="D900" s="57"/>
      <c r="E900" s="57"/>
      <c r="F900" s="279">
        <v>178307236</v>
      </c>
      <c r="G900" s="286">
        <v>192919516</v>
      </c>
      <c r="H900" s="278">
        <v>47778</v>
      </c>
      <c r="I900" s="278"/>
      <c r="K900" s="287"/>
      <c r="L900" s="287"/>
      <c r="M900" s="274"/>
      <c r="N900" s="274"/>
      <c r="O900" s="57"/>
    </row>
    <row r="901" spans="1:15">
      <c r="A901" s="57"/>
      <c r="B901" s="278">
        <v>43816</v>
      </c>
      <c r="C901" s="283">
        <f t="shared" si="12"/>
        <v>10277074571</v>
      </c>
      <c r="D901" s="57"/>
      <c r="E901" s="57"/>
      <c r="F901" s="279">
        <v>738384459</v>
      </c>
      <c r="G901" s="286">
        <v>192954962</v>
      </c>
      <c r="H901" s="278">
        <v>45863</v>
      </c>
      <c r="I901" s="278"/>
      <c r="K901" s="287"/>
      <c r="L901" s="287"/>
      <c r="M901" s="274"/>
      <c r="N901" s="274"/>
      <c r="O901" s="57"/>
    </row>
    <row r="902" spans="1:15">
      <c r="A902" s="57"/>
      <c r="B902" s="278">
        <v>43817</v>
      </c>
      <c r="C902" s="283">
        <f t="shared" si="12"/>
        <v>10492171369</v>
      </c>
      <c r="D902" s="57"/>
      <c r="E902" s="57"/>
      <c r="F902" s="279">
        <v>953481257</v>
      </c>
      <c r="G902" s="286">
        <v>193009201</v>
      </c>
      <c r="H902" s="278">
        <v>45096</v>
      </c>
      <c r="I902" s="278"/>
      <c r="K902" s="287"/>
      <c r="L902" s="287"/>
      <c r="M902" s="274"/>
      <c r="N902" s="274"/>
      <c r="O902" s="57"/>
    </row>
    <row r="903" spans="1:15">
      <c r="A903" s="57"/>
      <c r="B903" s="278">
        <v>43818</v>
      </c>
      <c r="C903" s="283">
        <f t="shared" si="12"/>
        <v>10362758001</v>
      </c>
      <c r="D903" s="57"/>
      <c r="E903" s="57"/>
      <c r="F903" s="279">
        <v>824067889</v>
      </c>
      <c r="G903" s="286">
        <v>193128523</v>
      </c>
      <c r="H903" s="278">
        <v>45613</v>
      </c>
      <c r="I903" s="278"/>
      <c r="K903" s="287"/>
      <c r="L903" s="287"/>
      <c r="M903" s="274"/>
      <c r="N903" s="274"/>
      <c r="O903" s="57"/>
    </row>
    <row r="904" spans="1:15">
      <c r="A904" s="57"/>
      <c r="B904" s="278">
        <v>43819</v>
      </c>
      <c r="C904" s="283">
        <f t="shared" si="12"/>
        <v>9672171302</v>
      </c>
      <c r="D904" s="57"/>
      <c r="E904" s="57"/>
      <c r="F904" s="279">
        <v>133481190</v>
      </c>
      <c r="G904" s="286">
        <v>193293772</v>
      </c>
      <c r="H904" s="278">
        <v>48651</v>
      </c>
      <c r="I904" s="278"/>
      <c r="K904" s="287"/>
      <c r="L904" s="287"/>
      <c r="M904" s="274"/>
      <c r="N904" s="274"/>
      <c r="O904" s="57"/>
    </row>
    <row r="905" spans="1:15">
      <c r="A905" s="57"/>
      <c r="B905" s="278">
        <v>43820</v>
      </c>
      <c r="C905" s="283">
        <f t="shared" si="12"/>
        <v>10290984097</v>
      </c>
      <c r="D905" s="57"/>
      <c r="E905" s="57"/>
      <c r="F905" s="279">
        <v>752293985</v>
      </c>
      <c r="G905" s="286">
        <v>193325283</v>
      </c>
      <c r="H905" s="278">
        <v>45957</v>
      </c>
      <c r="I905" s="278"/>
      <c r="K905" s="287"/>
      <c r="L905" s="287"/>
      <c r="M905" s="274"/>
      <c r="N905" s="274"/>
      <c r="O905" s="57"/>
    </row>
    <row r="906" spans="1:15">
      <c r="A906" s="57"/>
      <c r="B906" s="278">
        <v>43821</v>
      </c>
      <c r="C906" s="283">
        <f t="shared" si="12"/>
        <v>10017647521</v>
      </c>
      <c r="D906" s="57"/>
      <c r="E906" s="57"/>
      <c r="F906" s="279">
        <v>478957409</v>
      </c>
      <c r="G906" s="286">
        <v>193435621</v>
      </c>
      <c r="H906" s="278">
        <v>45610</v>
      </c>
      <c r="I906" s="278"/>
      <c r="K906" s="287"/>
      <c r="L906" s="287"/>
      <c r="M906" s="274"/>
      <c r="N906" s="274"/>
      <c r="O906" s="57"/>
    </row>
    <row r="907" spans="1:15">
      <c r="A907" s="57"/>
      <c r="B907" s="278">
        <v>43822</v>
      </c>
      <c r="C907" s="283">
        <f t="shared" si="12"/>
        <v>9897437252</v>
      </c>
      <c r="D907" s="57"/>
      <c r="E907" s="57"/>
      <c r="F907" s="279">
        <v>358747140</v>
      </c>
      <c r="G907" s="286">
        <v>193510848</v>
      </c>
      <c r="H907" s="278">
        <v>47438</v>
      </c>
      <c r="I907" s="278"/>
      <c r="K907" s="287"/>
      <c r="L907" s="287"/>
      <c r="M907" s="274"/>
      <c r="N907" s="274"/>
      <c r="O907" s="57"/>
    </row>
    <row r="908" spans="1:15">
      <c r="A908" s="57"/>
      <c r="B908" s="278">
        <v>43823</v>
      </c>
      <c r="C908" s="283">
        <f t="shared" si="12"/>
        <v>10077871115</v>
      </c>
      <c r="D908" s="57"/>
      <c r="E908" s="57"/>
      <c r="F908" s="279">
        <v>539181003</v>
      </c>
      <c r="G908" s="286">
        <v>193547748</v>
      </c>
      <c r="H908" s="278">
        <v>46402</v>
      </c>
      <c r="I908" s="278"/>
      <c r="K908" s="287"/>
      <c r="L908" s="287"/>
      <c r="M908" s="274"/>
      <c r="N908" s="274"/>
      <c r="O908" s="57"/>
    </row>
    <row r="909" spans="1:15">
      <c r="A909" s="57"/>
      <c r="B909" s="278">
        <v>43824</v>
      </c>
      <c r="C909" s="283">
        <f t="shared" si="12"/>
        <v>9820354513</v>
      </c>
      <c r="D909" s="57"/>
      <c r="E909" s="57"/>
      <c r="F909" s="279">
        <v>281664401</v>
      </c>
      <c r="G909" s="286">
        <v>193857609</v>
      </c>
      <c r="H909" s="278">
        <v>47100</v>
      </c>
      <c r="I909" s="278"/>
      <c r="K909" s="287"/>
      <c r="L909" s="287"/>
      <c r="M909" s="274"/>
      <c r="N909" s="274"/>
      <c r="O909" s="57"/>
    </row>
    <row r="910" spans="1:15">
      <c r="A910" s="57"/>
      <c r="B910" s="278">
        <v>43825</v>
      </c>
      <c r="C910" s="283">
        <f t="shared" si="12"/>
        <v>10208952061</v>
      </c>
      <c r="D910" s="57"/>
      <c r="E910" s="57"/>
      <c r="F910" s="279">
        <v>670261949</v>
      </c>
      <c r="G910" s="286">
        <v>193864591</v>
      </c>
      <c r="H910" s="278">
        <v>44542</v>
      </c>
      <c r="I910" s="278"/>
      <c r="K910" s="287"/>
      <c r="L910" s="287"/>
      <c r="M910" s="274"/>
      <c r="N910" s="274"/>
      <c r="O910" s="57"/>
    </row>
    <row r="911" spans="1:15">
      <c r="A911" s="57"/>
      <c r="B911" s="278">
        <v>43826</v>
      </c>
      <c r="C911" s="283">
        <f t="shared" si="12"/>
        <v>9919091777</v>
      </c>
      <c r="D911" s="57"/>
      <c r="E911" s="57"/>
      <c r="F911" s="279">
        <v>380401665</v>
      </c>
      <c r="G911" s="286">
        <v>194082258</v>
      </c>
      <c r="H911" s="278">
        <v>43064</v>
      </c>
      <c r="I911" s="278"/>
      <c r="K911" s="287"/>
      <c r="L911" s="287"/>
      <c r="M911" s="274"/>
      <c r="N911" s="274"/>
      <c r="O911" s="57"/>
    </row>
    <row r="912" spans="1:15">
      <c r="A912" s="57"/>
      <c r="B912" s="278">
        <v>43827</v>
      </c>
      <c r="C912" s="283">
        <f t="shared" si="12"/>
        <v>9640633144</v>
      </c>
      <c r="D912" s="57"/>
      <c r="E912" s="57"/>
      <c r="F912" s="279">
        <v>101943032</v>
      </c>
      <c r="G912" s="286">
        <v>194149159</v>
      </c>
      <c r="H912" s="278">
        <v>49626</v>
      </c>
      <c r="I912" s="278"/>
      <c r="K912" s="287"/>
      <c r="L912" s="287"/>
      <c r="M912" s="274"/>
      <c r="N912" s="274"/>
      <c r="O912" s="57"/>
    </row>
    <row r="913" spans="1:15">
      <c r="A913" s="57"/>
      <c r="B913" s="278">
        <v>43828</v>
      </c>
      <c r="C913" s="283">
        <f t="shared" si="12"/>
        <v>10408141347</v>
      </c>
      <c r="D913" s="57"/>
      <c r="E913" s="57"/>
      <c r="F913" s="279">
        <v>869451235</v>
      </c>
      <c r="G913" s="286">
        <v>194374474</v>
      </c>
      <c r="H913" s="278">
        <v>49720</v>
      </c>
      <c r="I913" s="278"/>
      <c r="K913" s="287"/>
      <c r="L913" s="287"/>
      <c r="M913" s="274"/>
      <c r="N913" s="274"/>
      <c r="O913" s="57"/>
    </row>
    <row r="914" spans="1:15">
      <c r="A914" s="57"/>
      <c r="B914" s="278">
        <v>43829</v>
      </c>
      <c r="C914" s="283">
        <f t="shared" si="12"/>
        <v>10472935118</v>
      </c>
      <c r="D914" s="57"/>
      <c r="E914" s="57"/>
      <c r="F914" s="279">
        <v>934245006</v>
      </c>
      <c r="G914" s="286">
        <v>194472277</v>
      </c>
      <c r="H914" s="278">
        <v>45121</v>
      </c>
      <c r="I914" s="278"/>
      <c r="K914" s="287"/>
      <c r="L914" s="287"/>
      <c r="M914" s="274"/>
      <c r="N914" s="274"/>
      <c r="O914" s="57"/>
    </row>
    <row r="915" spans="1:15">
      <c r="A915" s="57"/>
      <c r="B915" s="278">
        <v>43830</v>
      </c>
      <c r="C915" s="283">
        <f t="shared" si="12"/>
        <v>10238192912</v>
      </c>
      <c r="D915" s="57"/>
      <c r="E915" s="57"/>
      <c r="F915" s="279">
        <v>699502800</v>
      </c>
      <c r="G915" s="286">
        <v>194595914</v>
      </c>
      <c r="H915" s="278">
        <v>47171</v>
      </c>
      <c r="I915" s="278"/>
      <c r="K915" s="287"/>
      <c r="L915" s="287"/>
      <c r="M915" s="274"/>
      <c r="N915" s="274"/>
      <c r="O915" s="57"/>
    </row>
    <row r="916" spans="1:15">
      <c r="A916" s="57"/>
      <c r="B916" s="278">
        <v>43831</v>
      </c>
      <c r="C916" s="283">
        <f t="shared" si="12"/>
        <v>9956792079</v>
      </c>
      <c r="D916" s="57"/>
      <c r="E916" s="57"/>
      <c r="F916" s="279">
        <v>418101967</v>
      </c>
      <c r="G916" s="286">
        <v>194728889</v>
      </c>
      <c r="H916" s="278">
        <v>49968</v>
      </c>
      <c r="I916" s="278"/>
      <c r="K916" s="287"/>
      <c r="L916" s="287"/>
      <c r="M916" s="274"/>
      <c r="N916" s="274"/>
      <c r="O916" s="57"/>
    </row>
    <row r="917" spans="1:15">
      <c r="A917" s="57"/>
      <c r="B917" s="278">
        <v>43832</v>
      </c>
      <c r="C917" s="283">
        <f t="shared" si="12"/>
        <v>9712554223</v>
      </c>
      <c r="D917" s="57"/>
      <c r="E917" s="57"/>
      <c r="F917" s="279">
        <v>173864111</v>
      </c>
      <c r="G917" s="286">
        <v>194808393</v>
      </c>
      <c r="H917" s="278">
        <v>44779</v>
      </c>
      <c r="I917" s="278"/>
      <c r="K917" s="287"/>
      <c r="L917" s="287"/>
      <c r="M917" s="274"/>
      <c r="N917" s="274"/>
      <c r="O917" s="57"/>
    </row>
    <row r="918" spans="1:15">
      <c r="A918" s="57"/>
      <c r="B918" s="278">
        <v>43833</v>
      </c>
      <c r="C918" s="283">
        <f t="shared" si="12"/>
        <v>9789678329</v>
      </c>
      <c r="D918" s="57"/>
      <c r="E918" s="57"/>
      <c r="F918" s="279">
        <v>250988217</v>
      </c>
      <c r="G918" s="286">
        <v>195038352</v>
      </c>
      <c r="H918" s="278">
        <v>46133</v>
      </c>
      <c r="I918" s="278"/>
      <c r="K918" s="287"/>
      <c r="L918" s="287"/>
      <c r="M918" s="274"/>
      <c r="N918" s="274"/>
      <c r="O918" s="57"/>
    </row>
    <row r="919" spans="1:15">
      <c r="A919" s="57"/>
      <c r="B919" s="278">
        <v>43834</v>
      </c>
      <c r="C919" s="283">
        <f t="shared" si="12"/>
        <v>10098419616</v>
      </c>
      <c r="D919" s="57"/>
      <c r="E919" s="57"/>
      <c r="F919" s="279">
        <v>559729504</v>
      </c>
      <c r="G919" s="286">
        <v>195462173</v>
      </c>
      <c r="H919" s="278">
        <v>44558</v>
      </c>
      <c r="I919" s="278"/>
      <c r="K919" s="287"/>
      <c r="L919" s="287"/>
      <c r="M919" s="274"/>
      <c r="N919" s="274"/>
      <c r="O919" s="57"/>
    </row>
    <row r="920" spans="1:15">
      <c r="A920" s="57"/>
      <c r="B920" s="278">
        <v>43835</v>
      </c>
      <c r="C920" s="283">
        <f t="shared" si="12"/>
        <v>10344237907</v>
      </c>
      <c r="D920" s="57"/>
      <c r="E920" s="57"/>
      <c r="F920" s="279">
        <v>805547795</v>
      </c>
      <c r="G920" s="286">
        <v>195596079</v>
      </c>
      <c r="H920" s="278">
        <v>49919</v>
      </c>
      <c r="I920" s="278"/>
      <c r="K920" s="287"/>
      <c r="L920" s="287"/>
      <c r="M920" s="274"/>
      <c r="N920" s="274"/>
      <c r="O920" s="57"/>
    </row>
    <row r="921" spans="1:15">
      <c r="A921" s="57"/>
      <c r="B921" s="278">
        <v>43836</v>
      </c>
      <c r="C921" s="283">
        <f t="shared" si="12"/>
        <v>9814062532</v>
      </c>
      <c r="D921" s="57"/>
      <c r="E921" s="57"/>
      <c r="F921" s="279">
        <v>275372420</v>
      </c>
      <c r="G921" s="286">
        <v>195735983</v>
      </c>
      <c r="H921" s="278">
        <v>45497</v>
      </c>
      <c r="I921" s="278"/>
      <c r="K921" s="287"/>
      <c r="L921" s="287"/>
      <c r="M921" s="274"/>
      <c r="N921" s="274"/>
      <c r="O921" s="57"/>
    </row>
    <row r="922" spans="1:15">
      <c r="A922" s="57"/>
      <c r="B922" s="278">
        <v>43837</v>
      </c>
      <c r="C922" s="283">
        <f t="shared" si="12"/>
        <v>10252586965</v>
      </c>
      <c r="D922" s="57"/>
      <c r="E922" s="57"/>
      <c r="F922" s="279">
        <v>713896853</v>
      </c>
      <c r="G922" s="286">
        <v>195776167</v>
      </c>
      <c r="H922" s="278">
        <v>50204</v>
      </c>
      <c r="I922" s="278"/>
      <c r="K922" s="287"/>
      <c r="L922" s="287"/>
      <c r="M922" s="274"/>
      <c r="N922" s="274"/>
      <c r="O922" s="57"/>
    </row>
    <row r="923" spans="1:15">
      <c r="A923" s="57"/>
      <c r="B923" s="278">
        <v>43838</v>
      </c>
      <c r="C923" s="283">
        <f t="shared" si="12"/>
        <v>9673822705</v>
      </c>
      <c r="D923" s="57"/>
      <c r="E923" s="57"/>
      <c r="F923" s="279">
        <v>135132593</v>
      </c>
      <c r="G923" s="286">
        <v>196018420</v>
      </c>
      <c r="H923" s="278">
        <v>44897</v>
      </c>
      <c r="I923" s="278"/>
      <c r="K923" s="287"/>
      <c r="L923" s="287"/>
      <c r="M923" s="274"/>
      <c r="N923" s="274"/>
      <c r="O923" s="57"/>
    </row>
    <row r="924" spans="1:15">
      <c r="A924" s="57"/>
      <c r="B924" s="278">
        <v>43839</v>
      </c>
      <c r="C924" s="283">
        <f t="shared" si="12"/>
        <v>10262630330</v>
      </c>
      <c r="D924" s="57"/>
      <c r="E924" s="57"/>
      <c r="F924" s="279">
        <v>723940218</v>
      </c>
      <c r="G924" s="286">
        <v>196037236</v>
      </c>
      <c r="H924" s="278">
        <v>45388</v>
      </c>
      <c r="I924" s="278"/>
      <c r="K924" s="287"/>
      <c r="L924" s="287"/>
      <c r="M924" s="274"/>
      <c r="N924" s="274"/>
      <c r="O924" s="57"/>
    </row>
    <row r="925" spans="1:15">
      <c r="A925" s="57"/>
      <c r="B925" s="278">
        <v>43840</v>
      </c>
      <c r="C925" s="283">
        <f t="shared" si="12"/>
        <v>10267162708</v>
      </c>
      <c r="D925" s="57"/>
      <c r="E925" s="57"/>
      <c r="F925" s="279">
        <v>728472596</v>
      </c>
      <c r="G925" s="286">
        <v>196166867</v>
      </c>
      <c r="H925" s="278">
        <v>49403</v>
      </c>
      <c r="I925" s="278"/>
      <c r="K925" s="287"/>
      <c r="L925" s="287"/>
      <c r="M925" s="274"/>
      <c r="N925" s="274"/>
      <c r="O925" s="57"/>
    </row>
    <row r="926" spans="1:15">
      <c r="A926" s="57"/>
      <c r="B926" s="278">
        <v>43841</v>
      </c>
      <c r="C926" s="283">
        <f t="shared" si="12"/>
        <v>9686896710</v>
      </c>
      <c r="D926" s="57"/>
      <c r="E926" s="57"/>
      <c r="F926" s="279">
        <v>148206598</v>
      </c>
      <c r="G926" s="286">
        <v>196238634</v>
      </c>
      <c r="H926" s="278">
        <v>49772</v>
      </c>
      <c r="I926" s="278"/>
      <c r="K926" s="287"/>
      <c r="L926" s="287"/>
      <c r="M926" s="274"/>
      <c r="N926" s="274"/>
      <c r="O926" s="57"/>
    </row>
    <row r="927" spans="1:15">
      <c r="A927" s="57"/>
      <c r="B927" s="278">
        <v>43842</v>
      </c>
      <c r="C927" s="283">
        <f t="shared" si="12"/>
        <v>9694119723</v>
      </c>
      <c r="D927" s="57"/>
      <c r="E927" s="57"/>
      <c r="F927" s="279">
        <v>155429611</v>
      </c>
      <c r="G927" s="286">
        <v>196589166</v>
      </c>
      <c r="H927" s="278">
        <v>45310</v>
      </c>
      <c r="I927" s="278"/>
      <c r="K927" s="287"/>
      <c r="L927" s="287"/>
      <c r="M927" s="274"/>
      <c r="N927" s="274"/>
      <c r="O927" s="57"/>
    </row>
    <row r="928" spans="1:15">
      <c r="A928" s="57"/>
      <c r="B928" s="278">
        <v>43843</v>
      </c>
      <c r="C928" s="283">
        <f t="shared" ref="C928:C991" si="13">F928+(F$88*28679+98765)+(G$88*6587+87654)+(E$88*9537+76543)+(J$88*5713+4528)</f>
        <v>9770935681</v>
      </c>
      <c r="D928" s="57"/>
      <c r="E928" s="57"/>
      <c r="F928" s="279">
        <v>232245569</v>
      </c>
      <c r="G928" s="286">
        <v>196636479</v>
      </c>
      <c r="H928" s="278">
        <v>47994</v>
      </c>
      <c r="I928" s="278"/>
      <c r="K928" s="287"/>
      <c r="L928" s="287"/>
      <c r="M928" s="274"/>
      <c r="N928" s="274"/>
      <c r="O928" s="57"/>
    </row>
    <row r="929" spans="1:15">
      <c r="A929" s="57"/>
      <c r="B929" s="278">
        <v>43844</v>
      </c>
      <c r="C929" s="283">
        <f t="shared" si="13"/>
        <v>9668594359</v>
      </c>
      <c r="D929" s="57"/>
      <c r="E929" s="57"/>
      <c r="F929" s="279">
        <v>129904247</v>
      </c>
      <c r="G929" s="286">
        <v>197091638</v>
      </c>
      <c r="H929" s="278">
        <v>46837</v>
      </c>
      <c r="I929" s="278"/>
      <c r="K929" s="287"/>
      <c r="L929" s="287"/>
      <c r="M929" s="274"/>
      <c r="N929" s="274"/>
      <c r="O929" s="57"/>
    </row>
    <row r="930" spans="1:15">
      <c r="A930" s="57"/>
      <c r="B930" s="278">
        <v>43845</v>
      </c>
      <c r="C930" s="283">
        <f t="shared" si="13"/>
        <v>9658975287</v>
      </c>
      <c r="D930" s="57"/>
      <c r="E930" s="57"/>
      <c r="F930" s="279">
        <v>120285175</v>
      </c>
      <c r="G930" s="286">
        <v>197228862</v>
      </c>
      <c r="H930" s="278">
        <v>46651</v>
      </c>
      <c r="I930" s="278"/>
      <c r="K930" s="287"/>
      <c r="L930" s="287"/>
      <c r="M930" s="274"/>
      <c r="N930" s="274"/>
      <c r="O930" s="57"/>
    </row>
    <row r="931" spans="1:15">
      <c r="A931" s="57"/>
      <c r="B931" s="278">
        <v>43846</v>
      </c>
      <c r="C931" s="283">
        <f t="shared" si="13"/>
        <v>10397778130</v>
      </c>
      <c r="D931" s="57"/>
      <c r="E931" s="57"/>
      <c r="F931" s="279">
        <v>859088018</v>
      </c>
      <c r="G931" s="286">
        <v>197304414</v>
      </c>
      <c r="H931" s="278">
        <v>47823</v>
      </c>
      <c r="I931" s="278"/>
      <c r="K931" s="287"/>
      <c r="L931" s="287"/>
      <c r="M931" s="274"/>
      <c r="N931" s="274"/>
      <c r="O931" s="57"/>
    </row>
    <row r="932" spans="1:15">
      <c r="A932" s="57"/>
      <c r="B932" s="278">
        <v>43847</v>
      </c>
      <c r="C932" s="283">
        <f t="shared" si="13"/>
        <v>10528805503</v>
      </c>
      <c r="D932" s="57"/>
      <c r="E932" s="57"/>
      <c r="F932" s="279">
        <v>990115391</v>
      </c>
      <c r="G932" s="286">
        <v>197440069</v>
      </c>
      <c r="H932" s="278">
        <v>43210</v>
      </c>
      <c r="I932" s="278"/>
      <c r="K932" s="287"/>
      <c r="L932" s="287"/>
      <c r="M932" s="274"/>
      <c r="N932" s="274"/>
      <c r="O932" s="57"/>
    </row>
    <row r="933" spans="1:15">
      <c r="A933" s="57"/>
      <c r="B933" s="278">
        <v>43848</v>
      </c>
      <c r="C933" s="283">
        <f t="shared" si="13"/>
        <v>10400991929</v>
      </c>
      <c r="D933" s="57"/>
      <c r="E933" s="57"/>
      <c r="F933" s="279">
        <v>862301817</v>
      </c>
      <c r="G933" s="286">
        <v>197486119</v>
      </c>
      <c r="H933" s="278">
        <v>46104</v>
      </c>
      <c r="I933" s="278"/>
      <c r="K933" s="287"/>
      <c r="L933" s="287"/>
      <c r="M933" s="274"/>
      <c r="N933" s="274"/>
      <c r="O933" s="57"/>
    </row>
    <row r="934" spans="1:15">
      <c r="A934" s="57"/>
      <c r="B934" s="278">
        <v>43849</v>
      </c>
      <c r="C934" s="283">
        <f t="shared" si="13"/>
        <v>10015278302</v>
      </c>
      <c r="D934" s="57"/>
      <c r="E934" s="57"/>
      <c r="F934" s="279">
        <v>476588190</v>
      </c>
      <c r="G934" s="286">
        <v>197605953</v>
      </c>
      <c r="H934" s="278">
        <v>50344</v>
      </c>
      <c r="I934" s="278"/>
      <c r="K934" s="287"/>
      <c r="L934" s="287"/>
      <c r="M934" s="274"/>
      <c r="N934" s="274"/>
      <c r="O934" s="57"/>
    </row>
    <row r="935" spans="1:15">
      <c r="A935" s="57"/>
      <c r="B935" s="278">
        <v>43850</v>
      </c>
      <c r="C935" s="283">
        <f t="shared" si="13"/>
        <v>10018573337</v>
      </c>
      <c r="D935" s="57"/>
      <c r="E935" s="57"/>
      <c r="F935" s="279">
        <v>479883225</v>
      </c>
      <c r="G935" s="286">
        <v>197793347</v>
      </c>
      <c r="H935" s="278">
        <v>47949</v>
      </c>
      <c r="I935" s="278"/>
      <c r="K935" s="287"/>
      <c r="L935" s="287"/>
      <c r="M935" s="274"/>
      <c r="N935" s="274"/>
      <c r="O935" s="57"/>
    </row>
    <row r="936" spans="1:15">
      <c r="A936" s="57"/>
      <c r="B936" s="278">
        <v>43851</v>
      </c>
      <c r="C936" s="283">
        <f t="shared" si="13"/>
        <v>10137175838</v>
      </c>
      <c r="D936" s="57"/>
      <c r="E936" s="57"/>
      <c r="F936" s="279">
        <v>598485726</v>
      </c>
      <c r="G936" s="286">
        <v>197828315</v>
      </c>
      <c r="H936" s="278">
        <v>44266</v>
      </c>
      <c r="I936" s="278"/>
      <c r="K936" s="287"/>
      <c r="L936" s="287"/>
      <c r="M936" s="274"/>
      <c r="N936" s="274"/>
      <c r="O936" s="57"/>
    </row>
    <row r="937" spans="1:15">
      <c r="A937" s="57"/>
      <c r="B937" s="278">
        <v>43852</v>
      </c>
      <c r="C937" s="283">
        <f t="shared" si="13"/>
        <v>9646872686</v>
      </c>
      <c r="D937" s="57"/>
      <c r="E937" s="57"/>
      <c r="F937" s="279">
        <v>108182574</v>
      </c>
      <c r="G937" s="286">
        <v>197885630</v>
      </c>
      <c r="H937" s="278">
        <v>46128</v>
      </c>
      <c r="I937" s="278"/>
      <c r="K937" s="287"/>
      <c r="L937" s="287"/>
      <c r="M937" s="274"/>
      <c r="N937" s="274"/>
      <c r="O937" s="57"/>
    </row>
    <row r="938" spans="1:15">
      <c r="A938" s="57"/>
      <c r="B938" s="278">
        <v>43853</v>
      </c>
      <c r="C938" s="283">
        <f t="shared" si="13"/>
        <v>9992687407</v>
      </c>
      <c r="D938" s="57"/>
      <c r="E938" s="57"/>
      <c r="F938" s="279">
        <v>453997295</v>
      </c>
      <c r="G938" s="286">
        <v>198271364</v>
      </c>
      <c r="H938" s="278">
        <v>43426</v>
      </c>
      <c r="I938" s="278"/>
      <c r="K938" s="287"/>
      <c r="L938" s="287"/>
      <c r="M938" s="274"/>
      <c r="N938" s="274"/>
      <c r="O938" s="57"/>
    </row>
    <row r="939" spans="1:15">
      <c r="A939" s="57"/>
      <c r="B939" s="278">
        <v>43854</v>
      </c>
      <c r="C939" s="283">
        <f t="shared" si="13"/>
        <v>10133409762</v>
      </c>
      <c r="D939" s="57"/>
      <c r="E939" s="57"/>
      <c r="F939" s="279">
        <v>594719650</v>
      </c>
      <c r="G939" s="286">
        <v>198287067</v>
      </c>
      <c r="H939" s="278">
        <v>43249</v>
      </c>
      <c r="I939" s="278"/>
      <c r="K939" s="287"/>
      <c r="L939" s="287"/>
      <c r="M939" s="274"/>
      <c r="N939" s="274"/>
      <c r="O939" s="57"/>
    </row>
    <row r="940" spans="1:15">
      <c r="A940" s="57"/>
      <c r="B940" s="278">
        <v>43855</v>
      </c>
      <c r="C940" s="283">
        <f t="shared" si="13"/>
        <v>9947665586</v>
      </c>
      <c r="D940" s="57"/>
      <c r="E940" s="57"/>
      <c r="F940" s="279">
        <v>408975474</v>
      </c>
      <c r="G940" s="286">
        <v>198396637</v>
      </c>
      <c r="H940" s="278">
        <v>43417</v>
      </c>
      <c r="I940" s="278"/>
      <c r="K940" s="287"/>
      <c r="L940" s="287"/>
      <c r="M940" s="274"/>
      <c r="N940" s="274"/>
      <c r="O940" s="57"/>
    </row>
    <row r="941" spans="1:15">
      <c r="A941" s="57"/>
      <c r="B941" s="278">
        <v>43856</v>
      </c>
      <c r="C941" s="283">
        <f t="shared" si="13"/>
        <v>9997854172</v>
      </c>
      <c r="D941" s="57"/>
      <c r="E941" s="57"/>
      <c r="F941" s="279">
        <v>459164060</v>
      </c>
      <c r="G941" s="286">
        <v>198446495</v>
      </c>
      <c r="H941" s="278">
        <v>48267</v>
      </c>
      <c r="I941" s="278"/>
      <c r="K941" s="287"/>
      <c r="L941" s="287"/>
      <c r="M941" s="274"/>
      <c r="N941" s="274"/>
      <c r="O941" s="57"/>
    </row>
    <row r="942" spans="1:15">
      <c r="A942" s="57"/>
      <c r="B942" s="278">
        <v>43857</v>
      </c>
      <c r="C942" s="283">
        <f t="shared" si="13"/>
        <v>10338805763</v>
      </c>
      <c r="D942" s="57"/>
      <c r="E942" s="57"/>
      <c r="F942" s="279">
        <v>800115651</v>
      </c>
      <c r="G942" s="286">
        <v>198493131</v>
      </c>
      <c r="H942" s="278">
        <v>47369</v>
      </c>
      <c r="I942" s="278"/>
      <c r="K942" s="287"/>
      <c r="L942" s="287"/>
      <c r="M942" s="274"/>
      <c r="N942" s="274"/>
      <c r="O942" s="57"/>
    </row>
    <row r="943" spans="1:15">
      <c r="A943" s="57"/>
      <c r="B943" s="278">
        <v>43858</v>
      </c>
      <c r="C943" s="283">
        <f t="shared" si="13"/>
        <v>10483545059</v>
      </c>
      <c r="D943" s="57"/>
      <c r="E943" s="57"/>
      <c r="F943" s="279">
        <v>944854947</v>
      </c>
      <c r="G943" s="286">
        <v>198550762</v>
      </c>
      <c r="H943" s="278">
        <v>47938</v>
      </c>
      <c r="I943" s="278"/>
      <c r="K943" s="287"/>
      <c r="L943" s="287"/>
      <c r="M943" s="274"/>
      <c r="N943" s="274"/>
      <c r="O943" s="57"/>
    </row>
    <row r="944" spans="1:15">
      <c r="A944" s="57"/>
      <c r="B944" s="278">
        <v>43859</v>
      </c>
      <c r="C944" s="283">
        <f t="shared" si="13"/>
        <v>9892308687</v>
      </c>
      <c r="D944" s="57"/>
      <c r="E944" s="57"/>
      <c r="F944" s="279">
        <v>353618575</v>
      </c>
      <c r="G944" s="286">
        <v>198669630</v>
      </c>
      <c r="H944" s="278">
        <v>50091</v>
      </c>
      <c r="I944" s="278"/>
      <c r="K944" s="287"/>
      <c r="L944" s="287"/>
      <c r="M944" s="274"/>
      <c r="N944" s="274"/>
      <c r="O944" s="57"/>
    </row>
    <row r="945" spans="1:15">
      <c r="A945" s="57"/>
      <c r="B945" s="278">
        <v>43860</v>
      </c>
      <c r="C945" s="283">
        <f t="shared" si="13"/>
        <v>10236711883</v>
      </c>
      <c r="D945" s="57"/>
      <c r="E945" s="57"/>
      <c r="F945" s="279">
        <v>698021771</v>
      </c>
      <c r="G945" s="286">
        <v>198669687</v>
      </c>
      <c r="H945" s="278">
        <v>46667</v>
      </c>
      <c r="I945" s="278"/>
      <c r="K945" s="287"/>
      <c r="L945" s="287"/>
      <c r="M945" s="274"/>
      <c r="N945" s="274"/>
      <c r="O945" s="57"/>
    </row>
    <row r="946" spans="1:15">
      <c r="A946" s="57"/>
      <c r="B946" s="278">
        <v>43861</v>
      </c>
      <c r="C946" s="283">
        <f t="shared" si="13"/>
        <v>10353812970</v>
      </c>
      <c r="D946" s="57"/>
      <c r="E946" s="57"/>
      <c r="F946" s="279">
        <v>815122858</v>
      </c>
      <c r="G946" s="286">
        <v>198687859</v>
      </c>
      <c r="H946" s="278">
        <v>48755</v>
      </c>
      <c r="I946" s="278"/>
      <c r="K946" s="287"/>
      <c r="L946" s="287"/>
      <c r="M946" s="274"/>
      <c r="N946" s="274"/>
      <c r="O946" s="57"/>
    </row>
    <row r="947" spans="1:15">
      <c r="A947" s="57"/>
      <c r="B947" s="278">
        <v>43862</v>
      </c>
      <c r="C947" s="283">
        <f t="shared" si="13"/>
        <v>9676673826</v>
      </c>
      <c r="D947" s="57"/>
      <c r="E947" s="57"/>
      <c r="F947" s="279">
        <v>137983714</v>
      </c>
      <c r="G947" s="286">
        <v>198766742</v>
      </c>
      <c r="H947" s="278">
        <v>48247</v>
      </c>
      <c r="I947" s="278"/>
      <c r="K947" s="287"/>
      <c r="L947" s="287"/>
      <c r="M947" s="274"/>
      <c r="N947" s="274"/>
      <c r="O947" s="57"/>
    </row>
    <row r="948" spans="1:15">
      <c r="A948" s="57"/>
      <c r="B948" s="278">
        <v>43863</v>
      </c>
      <c r="C948" s="283">
        <f t="shared" si="13"/>
        <v>10397339462</v>
      </c>
      <c r="D948" s="57"/>
      <c r="E948" s="57"/>
      <c r="F948" s="279">
        <v>858649350</v>
      </c>
      <c r="G948" s="286">
        <v>199204714</v>
      </c>
      <c r="H948" s="278">
        <v>44309</v>
      </c>
      <c r="I948" s="278"/>
      <c r="K948" s="287"/>
      <c r="L948" s="287"/>
      <c r="M948" s="274"/>
      <c r="N948" s="274"/>
      <c r="O948" s="57"/>
    </row>
    <row r="949" spans="1:15">
      <c r="A949" s="57"/>
      <c r="B949" s="278">
        <v>43864</v>
      </c>
      <c r="C949" s="283">
        <f t="shared" si="13"/>
        <v>10042945077</v>
      </c>
      <c r="D949" s="57"/>
      <c r="E949" s="57"/>
      <c r="F949" s="279">
        <v>504254965</v>
      </c>
      <c r="G949" s="286">
        <v>199212955</v>
      </c>
      <c r="H949" s="278">
        <v>49407</v>
      </c>
      <c r="I949" s="278"/>
      <c r="K949" s="287"/>
      <c r="L949" s="287"/>
      <c r="M949" s="274"/>
      <c r="N949" s="274"/>
      <c r="O949" s="57"/>
    </row>
    <row r="950" spans="1:15">
      <c r="A950" s="57"/>
      <c r="B950" s="278">
        <v>43865</v>
      </c>
      <c r="C950" s="283">
        <f t="shared" si="13"/>
        <v>10230995062</v>
      </c>
      <c r="D950" s="57"/>
      <c r="E950" s="57"/>
      <c r="F950" s="279">
        <v>692304950</v>
      </c>
      <c r="G950" s="286">
        <v>199277319</v>
      </c>
      <c r="H950" s="278">
        <v>49033</v>
      </c>
      <c r="I950" s="278"/>
      <c r="K950" s="287"/>
      <c r="L950" s="287"/>
      <c r="M950" s="274"/>
      <c r="N950" s="274"/>
      <c r="O950" s="57"/>
    </row>
    <row r="951" spans="1:15">
      <c r="A951" s="57"/>
      <c r="B951" s="278">
        <v>43866</v>
      </c>
      <c r="C951" s="283">
        <f t="shared" si="13"/>
        <v>9664146361</v>
      </c>
      <c r="D951" s="57"/>
      <c r="E951" s="57"/>
      <c r="F951" s="279">
        <v>125456249</v>
      </c>
      <c r="G951" s="286">
        <v>199319934</v>
      </c>
      <c r="H951" s="278">
        <v>45834</v>
      </c>
      <c r="I951" s="278"/>
      <c r="K951" s="287"/>
      <c r="L951" s="287"/>
      <c r="M951" s="274"/>
      <c r="N951" s="274"/>
      <c r="O951" s="57"/>
    </row>
    <row r="952" spans="1:15">
      <c r="A952" s="57"/>
      <c r="B952" s="278">
        <v>43867</v>
      </c>
      <c r="C952" s="283">
        <f t="shared" si="13"/>
        <v>9954184741</v>
      </c>
      <c r="D952" s="57"/>
      <c r="E952" s="57"/>
      <c r="F952" s="279">
        <v>415494629</v>
      </c>
      <c r="G952" s="286">
        <v>199571229</v>
      </c>
      <c r="H952" s="278">
        <v>46052</v>
      </c>
      <c r="I952" s="278"/>
      <c r="K952" s="287"/>
      <c r="L952" s="287"/>
      <c r="M952" s="274"/>
      <c r="N952" s="274"/>
      <c r="O952" s="57"/>
    </row>
    <row r="953" spans="1:15">
      <c r="A953" s="57"/>
      <c r="B953" s="278">
        <v>43868</v>
      </c>
      <c r="C953" s="283">
        <f t="shared" si="13"/>
        <v>9975768343</v>
      </c>
      <c r="D953" s="57"/>
      <c r="E953" s="57"/>
      <c r="F953" s="279">
        <v>437078231</v>
      </c>
      <c r="G953" s="286">
        <v>199851149</v>
      </c>
      <c r="H953" s="278">
        <v>48339</v>
      </c>
      <c r="I953" s="278"/>
      <c r="K953" s="287"/>
      <c r="L953" s="287"/>
      <c r="M953" s="274"/>
      <c r="N953" s="274"/>
      <c r="O953" s="57"/>
    </row>
    <row r="954" spans="1:15">
      <c r="A954" s="57"/>
      <c r="B954" s="278">
        <v>43869</v>
      </c>
      <c r="C954" s="283">
        <f t="shared" si="13"/>
        <v>10444968248</v>
      </c>
      <c r="D954" s="57"/>
      <c r="E954" s="57"/>
      <c r="F954" s="279">
        <v>906278136</v>
      </c>
      <c r="G954" s="286">
        <v>199903973</v>
      </c>
      <c r="H954" s="278">
        <v>45112</v>
      </c>
      <c r="I954" s="278"/>
      <c r="K954" s="287"/>
      <c r="L954" s="287"/>
      <c r="M954" s="274"/>
      <c r="N954" s="274"/>
      <c r="O954" s="57"/>
    </row>
    <row r="955" spans="1:15">
      <c r="A955" s="57"/>
      <c r="B955" s="278">
        <v>43870</v>
      </c>
      <c r="C955" s="283">
        <f t="shared" si="13"/>
        <v>10275368706</v>
      </c>
      <c r="D955" s="57"/>
      <c r="E955" s="57"/>
      <c r="F955" s="279">
        <v>736678594</v>
      </c>
      <c r="G955" s="286">
        <v>199995636</v>
      </c>
      <c r="H955" s="278">
        <v>45631</v>
      </c>
      <c r="I955" s="278"/>
      <c r="K955" s="287"/>
      <c r="L955" s="287"/>
      <c r="M955" s="274"/>
      <c r="N955" s="274"/>
      <c r="O955" s="57"/>
    </row>
    <row r="956" spans="1:15">
      <c r="A956" s="57"/>
      <c r="B956" s="278">
        <v>43871</v>
      </c>
      <c r="C956" s="283">
        <f t="shared" si="13"/>
        <v>10184271944</v>
      </c>
      <c r="D956" s="57"/>
      <c r="E956" s="57"/>
      <c r="F956" s="279">
        <v>645581832</v>
      </c>
      <c r="G956" s="286">
        <v>200047080</v>
      </c>
      <c r="H956" s="278">
        <v>48536</v>
      </c>
      <c r="I956" s="278"/>
      <c r="K956" s="287"/>
      <c r="L956" s="287"/>
      <c r="M956" s="274"/>
      <c r="N956" s="274"/>
      <c r="O956" s="57"/>
    </row>
    <row r="957" spans="1:15">
      <c r="A957" s="57"/>
      <c r="B957" s="278">
        <v>43872</v>
      </c>
      <c r="C957" s="283">
        <f t="shared" si="13"/>
        <v>9834852008</v>
      </c>
      <c r="D957" s="57"/>
      <c r="E957" s="57"/>
      <c r="F957" s="279">
        <v>296161896</v>
      </c>
      <c r="G957" s="286">
        <v>200380360</v>
      </c>
      <c r="H957" s="278">
        <v>46300</v>
      </c>
      <c r="I957" s="278"/>
      <c r="K957" s="287"/>
      <c r="L957" s="287"/>
      <c r="M957" s="274"/>
      <c r="N957" s="274"/>
      <c r="O957" s="57"/>
    </row>
    <row r="958" spans="1:15">
      <c r="A958" s="57"/>
      <c r="B958" s="278">
        <v>43873</v>
      </c>
      <c r="C958" s="283">
        <f t="shared" si="13"/>
        <v>10281255901</v>
      </c>
      <c r="D958" s="57"/>
      <c r="E958" s="57"/>
      <c r="F958" s="279">
        <v>742565789</v>
      </c>
      <c r="G958" s="286">
        <v>200614292</v>
      </c>
      <c r="H958" s="278">
        <v>43530</v>
      </c>
      <c r="I958" s="278"/>
      <c r="K958" s="287"/>
      <c r="L958" s="287"/>
      <c r="M958" s="274"/>
      <c r="N958" s="274"/>
      <c r="O958" s="57"/>
    </row>
    <row r="959" spans="1:15">
      <c r="A959" s="57"/>
      <c r="B959" s="278">
        <v>43874</v>
      </c>
      <c r="C959" s="283">
        <f t="shared" si="13"/>
        <v>10028304849</v>
      </c>
      <c r="D959" s="57"/>
      <c r="E959" s="57"/>
      <c r="F959" s="279">
        <v>489614737</v>
      </c>
      <c r="G959" s="286">
        <v>200777399</v>
      </c>
      <c r="H959" s="278">
        <v>47333</v>
      </c>
      <c r="I959" s="278"/>
      <c r="K959" s="287"/>
      <c r="L959" s="287"/>
      <c r="M959" s="274"/>
      <c r="N959" s="274"/>
      <c r="O959" s="57"/>
    </row>
    <row r="960" spans="1:15">
      <c r="A960" s="57"/>
      <c r="B960" s="278">
        <v>43875</v>
      </c>
      <c r="C960" s="283">
        <f t="shared" si="13"/>
        <v>9700436540</v>
      </c>
      <c r="D960" s="57"/>
      <c r="E960" s="57"/>
      <c r="F960" s="279">
        <v>161746428</v>
      </c>
      <c r="G960" s="286">
        <v>200980514</v>
      </c>
      <c r="H960" s="278">
        <v>44392</v>
      </c>
      <c r="I960" s="278"/>
      <c r="K960" s="287"/>
      <c r="L960" s="287"/>
      <c r="M960" s="274"/>
      <c r="N960" s="274"/>
      <c r="O960" s="57"/>
    </row>
    <row r="961" spans="1:15">
      <c r="A961" s="57"/>
      <c r="B961" s="278">
        <v>43876</v>
      </c>
      <c r="C961" s="283">
        <f t="shared" si="13"/>
        <v>10531823822</v>
      </c>
      <c r="D961" s="57"/>
      <c r="E961" s="57"/>
      <c r="F961" s="279">
        <v>993133710</v>
      </c>
      <c r="G961" s="286">
        <v>201331485</v>
      </c>
      <c r="H961" s="278">
        <v>45968</v>
      </c>
      <c r="I961" s="278"/>
      <c r="K961" s="287"/>
      <c r="L961" s="287"/>
      <c r="M961" s="274"/>
      <c r="N961" s="274"/>
      <c r="O961" s="57"/>
    </row>
    <row r="962" spans="1:15">
      <c r="A962" s="57"/>
      <c r="B962" s="278">
        <v>43877</v>
      </c>
      <c r="C962" s="283">
        <f t="shared" si="13"/>
        <v>10303482678</v>
      </c>
      <c r="D962" s="57"/>
      <c r="E962" s="57"/>
      <c r="F962" s="279">
        <v>764792566</v>
      </c>
      <c r="G962" s="286">
        <v>201476260</v>
      </c>
      <c r="H962" s="278">
        <v>49494</v>
      </c>
      <c r="I962" s="278"/>
      <c r="K962" s="287"/>
      <c r="L962" s="287"/>
      <c r="M962" s="274"/>
      <c r="N962" s="274"/>
      <c r="O962" s="57"/>
    </row>
    <row r="963" spans="1:15">
      <c r="A963" s="57"/>
      <c r="B963" s="278">
        <v>43878</v>
      </c>
      <c r="C963" s="283">
        <f t="shared" si="13"/>
        <v>10004468859</v>
      </c>
      <c r="D963" s="57"/>
      <c r="E963" s="57"/>
      <c r="F963" s="279">
        <v>465778747</v>
      </c>
      <c r="G963" s="286">
        <v>201554269</v>
      </c>
      <c r="H963" s="278">
        <v>46822</v>
      </c>
      <c r="I963" s="278"/>
      <c r="K963" s="287"/>
      <c r="L963" s="287"/>
      <c r="M963" s="274"/>
      <c r="N963" s="274"/>
      <c r="O963" s="57"/>
    </row>
    <row r="964" spans="1:15">
      <c r="A964" s="57"/>
      <c r="B964" s="278">
        <v>43879</v>
      </c>
      <c r="C964" s="283">
        <f t="shared" si="13"/>
        <v>10456638479</v>
      </c>
      <c r="D964" s="57"/>
      <c r="E964" s="57"/>
      <c r="F964" s="279">
        <v>917948367</v>
      </c>
      <c r="G964" s="286">
        <v>201556378</v>
      </c>
      <c r="H964" s="278">
        <v>45272</v>
      </c>
      <c r="I964" s="278"/>
      <c r="K964" s="287"/>
      <c r="L964" s="287"/>
      <c r="M964" s="274"/>
      <c r="N964" s="274"/>
      <c r="O964" s="57"/>
    </row>
    <row r="965" spans="1:15">
      <c r="A965" s="57"/>
      <c r="B965" s="278">
        <v>43880</v>
      </c>
      <c r="C965" s="283">
        <f t="shared" si="13"/>
        <v>10208390698</v>
      </c>
      <c r="D965" s="57"/>
      <c r="E965" s="57"/>
      <c r="F965" s="279">
        <v>669700586</v>
      </c>
      <c r="G965" s="286">
        <v>201631901</v>
      </c>
      <c r="H965" s="278">
        <v>47511</v>
      </c>
      <c r="I965" s="278"/>
      <c r="K965" s="287"/>
      <c r="L965" s="287"/>
      <c r="M965" s="274"/>
      <c r="N965" s="274"/>
      <c r="O965" s="57"/>
    </row>
    <row r="966" spans="1:15">
      <c r="A966" s="57"/>
      <c r="B966" s="278">
        <v>43881</v>
      </c>
      <c r="C966" s="283">
        <f t="shared" si="13"/>
        <v>9893448209</v>
      </c>
      <c r="D966" s="57"/>
      <c r="E966" s="57"/>
      <c r="F966" s="279">
        <v>354758097</v>
      </c>
      <c r="G966" s="286">
        <v>201768107</v>
      </c>
      <c r="H966" s="278">
        <v>48425</v>
      </c>
      <c r="I966" s="278"/>
      <c r="K966" s="287"/>
      <c r="L966" s="287"/>
      <c r="M966" s="274"/>
      <c r="N966" s="274"/>
      <c r="O966" s="57"/>
    </row>
    <row r="967" spans="1:15">
      <c r="A967" s="57"/>
      <c r="B967" s="278">
        <v>43882</v>
      </c>
      <c r="C967" s="283">
        <f t="shared" si="13"/>
        <v>10078754659</v>
      </c>
      <c r="D967" s="57"/>
      <c r="E967" s="57"/>
      <c r="F967" s="279">
        <v>540064547</v>
      </c>
      <c r="G967" s="286">
        <v>201833113</v>
      </c>
      <c r="H967" s="278">
        <v>43342</v>
      </c>
      <c r="I967" s="278"/>
      <c r="K967" s="287"/>
      <c r="L967" s="287"/>
      <c r="M967" s="274"/>
      <c r="N967" s="274"/>
      <c r="O967" s="57"/>
    </row>
    <row r="968" spans="1:15">
      <c r="A968" s="57"/>
      <c r="B968" s="278">
        <v>43883</v>
      </c>
      <c r="C968" s="283">
        <f t="shared" si="13"/>
        <v>9670796337</v>
      </c>
      <c r="D968" s="57"/>
      <c r="E968" s="57"/>
      <c r="F968" s="279">
        <v>132106225</v>
      </c>
      <c r="G968" s="286">
        <v>202183368</v>
      </c>
      <c r="H968" s="278">
        <v>43103</v>
      </c>
      <c r="I968" s="278"/>
      <c r="K968" s="287"/>
      <c r="L968" s="287"/>
      <c r="M968" s="274"/>
      <c r="N968" s="274"/>
      <c r="O968" s="57"/>
    </row>
    <row r="969" spans="1:15">
      <c r="A969" s="57"/>
      <c r="B969" s="278">
        <v>43884</v>
      </c>
      <c r="C969" s="283">
        <f t="shared" si="13"/>
        <v>10128577491</v>
      </c>
      <c r="D969" s="57"/>
      <c r="E969" s="57"/>
      <c r="F969" s="279">
        <v>589887379</v>
      </c>
      <c r="G969" s="286">
        <v>202299100</v>
      </c>
      <c r="H969" s="278">
        <v>43961</v>
      </c>
      <c r="I969" s="278"/>
      <c r="K969" s="287"/>
      <c r="L969" s="287"/>
      <c r="M969" s="274"/>
      <c r="N969" s="274"/>
      <c r="O969" s="57"/>
    </row>
    <row r="970" spans="1:15">
      <c r="A970" s="57"/>
      <c r="B970" s="278">
        <v>43885</v>
      </c>
      <c r="C970" s="283">
        <f t="shared" si="13"/>
        <v>9835311758</v>
      </c>
      <c r="D970" s="57"/>
      <c r="E970" s="57"/>
      <c r="F970" s="279">
        <v>296621646</v>
      </c>
      <c r="G970" s="286">
        <v>202372602</v>
      </c>
      <c r="H970" s="278">
        <v>47789</v>
      </c>
      <c r="I970" s="278"/>
      <c r="K970" s="287"/>
      <c r="L970" s="287"/>
      <c r="M970" s="274"/>
      <c r="N970" s="274"/>
      <c r="O970" s="57"/>
    </row>
    <row r="971" spans="1:15">
      <c r="A971" s="57"/>
      <c r="B971" s="278">
        <v>43886</v>
      </c>
      <c r="C971" s="283">
        <f t="shared" si="13"/>
        <v>10057176057</v>
      </c>
      <c r="D971" s="57"/>
      <c r="E971" s="57"/>
      <c r="F971" s="279">
        <v>518485945</v>
      </c>
      <c r="G971" s="286">
        <v>202463558</v>
      </c>
      <c r="H971" s="278">
        <v>44380</v>
      </c>
      <c r="I971" s="278"/>
      <c r="K971" s="287"/>
      <c r="L971" s="287"/>
      <c r="M971" s="274"/>
      <c r="N971" s="274"/>
      <c r="O971" s="57"/>
    </row>
    <row r="972" spans="1:15">
      <c r="A972" s="57"/>
      <c r="B972" s="278">
        <v>43887</v>
      </c>
      <c r="C972" s="283">
        <f t="shared" si="13"/>
        <v>9730381264</v>
      </c>
      <c r="D972" s="57"/>
      <c r="E972" s="57"/>
      <c r="F972" s="279">
        <v>191691152</v>
      </c>
      <c r="G972" s="286">
        <v>202746579</v>
      </c>
      <c r="H972" s="278">
        <v>43421</v>
      </c>
      <c r="I972" s="278"/>
      <c r="K972" s="287"/>
      <c r="L972" s="287"/>
      <c r="M972" s="274"/>
      <c r="N972" s="274"/>
      <c r="O972" s="57"/>
    </row>
    <row r="973" spans="1:15">
      <c r="A973" s="57"/>
      <c r="B973" s="278">
        <v>43888</v>
      </c>
      <c r="C973" s="283">
        <f t="shared" si="13"/>
        <v>9918787309</v>
      </c>
      <c r="D973" s="57"/>
      <c r="E973" s="57"/>
      <c r="F973" s="279">
        <v>380097197</v>
      </c>
      <c r="G973" s="286">
        <v>202762175</v>
      </c>
      <c r="H973" s="278">
        <v>47266</v>
      </c>
      <c r="I973" s="278"/>
      <c r="K973" s="287"/>
      <c r="L973" s="287"/>
      <c r="M973" s="274"/>
      <c r="N973" s="274"/>
      <c r="O973" s="57"/>
    </row>
    <row r="974" spans="1:15">
      <c r="A974" s="57"/>
      <c r="B974" s="278">
        <v>43889</v>
      </c>
      <c r="C974" s="283">
        <f t="shared" si="13"/>
        <v>10351227209</v>
      </c>
      <c r="D974" s="57"/>
      <c r="E974" s="57"/>
      <c r="F974" s="279">
        <v>812537097</v>
      </c>
      <c r="G974" s="286">
        <v>202819903</v>
      </c>
      <c r="H974" s="278">
        <v>45066</v>
      </c>
      <c r="I974" s="278"/>
      <c r="K974" s="287"/>
      <c r="L974" s="287"/>
      <c r="M974" s="274"/>
      <c r="N974" s="274"/>
      <c r="O974" s="57"/>
    </row>
    <row r="975" spans="1:15">
      <c r="A975" s="57"/>
      <c r="B975" s="278">
        <v>43890</v>
      </c>
      <c r="C975" s="283">
        <f t="shared" si="13"/>
        <v>9822886546</v>
      </c>
      <c r="D975" s="57"/>
      <c r="E975" s="57"/>
      <c r="F975" s="279">
        <v>284196434</v>
      </c>
      <c r="G975" s="286">
        <v>202933095</v>
      </c>
      <c r="H975" s="278">
        <v>50390</v>
      </c>
      <c r="I975" s="278"/>
      <c r="K975" s="287"/>
      <c r="L975" s="287"/>
      <c r="M975" s="274"/>
      <c r="N975" s="274"/>
      <c r="O975" s="57"/>
    </row>
    <row r="976" spans="1:15">
      <c r="A976" s="57"/>
      <c r="B976" s="278">
        <v>43891</v>
      </c>
      <c r="C976" s="283">
        <f t="shared" si="13"/>
        <v>9982450499</v>
      </c>
      <c r="D976" s="57"/>
      <c r="E976" s="57"/>
      <c r="F976" s="279">
        <v>443760387</v>
      </c>
      <c r="G976" s="286">
        <v>202970906</v>
      </c>
      <c r="H976" s="278">
        <v>46270</v>
      </c>
      <c r="I976" s="278"/>
      <c r="K976" s="287"/>
      <c r="L976" s="287"/>
      <c r="M976" s="274"/>
      <c r="N976" s="274"/>
      <c r="O976" s="57"/>
    </row>
    <row r="977" spans="1:15">
      <c r="A977" s="57"/>
      <c r="B977" s="278">
        <v>43892</v>
      </c>
      <c r="C977" s="283">
        <f t="shared" si="13"/>
        <v>10507637350</v>
      </c>
      <c r="D977" s="57"/>
      <c r="E977" s="57"/>
      <c r="F977" s="279">
        <v>968947238</v>
      </c>
      <c r="G977" s="286">
        <v>203460321</v>
      </c>
      <c r="H977" s="278">
        <v>48337</v>
      </c>
      <c r="I977" s="278"/>
      <c r="K977" s="287"/>
      <c r="L977" s="287"/>
      <c r="M977" s="274"/>
      <c r="N977" s="274"/>
      <c r="O977" s="57"/>
    </row>
    <row r="978" spans="1:15">
      <c r="A978" s="57"/>
      <c r="B978" s="278">
        <v>43893</v>
      </c>
      <c r="C978" s="283">
        <f t="shared" si="13"/>
        <v>10162708398</v>
      </c>
      <c r="D978" s="57"/>
      <c r="E978" s="57"/>
      <c r="F978" s="279">
        <v>624018286</v>
      </c>
      <c r="G978" s="286">
        <v>203670981</v>
      </c>
      <c r="H978" s="278">
        <v>48530</v>
      </c>
      <c r="I978" s="278"/>
      <c r="K978" s="287"/>
      <c r="L978" s="287"/>
      <c r="M978" s="274"/>
      <c r="N978" s="274"/>
      <c r="O978" s="57"/>
    </row>
    <row r="979" spans="1:15">
      <c r="A979" s="57"/>
      <c r="B979" s="278">
        <v>43894</v>
      </c>
      <c r="C979" s="283">
        <f t="shared" si="13"/>
        <v>10318474021</v>
      </c>
      <c r="D979" s="57"/>
      <c r="E979" s="57"/>
      <c r="F979" s="279">
        <v>779783909</v>
      </c>
      <c r="G979" s="286">
        <v>203675488</v>
      </c>
      <c r="H979" s="278">
        <v>46207</v>
      </c>
      <c r="I979" s="278"/>
      <c r="K979" s="287"/>
      <c r="L979" s="287"/>
      <c r="M979" s="274"/>
      <c r="N979" s="274"/>
      <c r="O979" s="57"/>
    </row>
    <row r="980" spans="1:15">
      <c r="A980" s="57"/>
      <c r="B980" s="278">
        <v>43895</v>
      </c>
      <c r="C980" s="283">
        <f t="shared" si="13"/>
        <v>10121174301</v>
      </c>
      <c r="D980" s="57"/>
      <c r="E980" s="57"/>
      <c r="F980" s="279">
        <v>582484189</v>
      </c>
      <c r="G980" s="286">
        <v>203749403</v>
      </c>
      <c r="H980" s="278">
        <v>45083</v>
      </c>
      <c r="I980" s="278"/>
      <c r="K980" s="287"/>
      <c r="L980" s="287"/>
      <c r="M980" s="274"/>
      <c r="N980" s="274"/>
      <c r="O980" s="57"/>
    </row>
    <row r="981" spans="1:15">
      <c r="A981" s="57"/>
      <c r="B981" s="278">
        <v>43896</v>
      </c>
      <c r="C981" s="283">
        <f t="shared" si="13"/>
        <v>9684451174</v>
      </c>
      <c r="D981" s="57"/>
      <c r="E981" s="57"/>
      <c r="F981" s="279">
        <v>145761062</v>
      </c>
      <c r="G981" s="286">
        <v>203917275</v>
      </c>
      <c r="H981" s="278">
        <v>43897</v>
      </c>
      <c r="I981" s="278"/>
      <c r="K981" s="287"/>
      <c r="L981" s="287"/>
      <c r="M981" s="274"/>
      <c r="N981" s="274"/>
      <c r="O981" s="57"/>
    </row>
    <row r="982" spans="1:15">
      <c r="A982" s="57"/>
      <c r="B982" s="278">
        <v>43897</v>
      </c>
      <c r="C982" s="283">
        <f t="shared" si="13"/>
        <v>9742607387</v>
      </c>
      <c r="D982" s="57"/>
      <c r="E982" s="57"/>
      <c r="F982" s="279">
        <v>203917275</v>
      </c>
      <c r="G982" s="286">
        <v>203956831</v>
      </c>
      <c r="H982" s="278">
        <v>50338</v>
      </c>
      <c r="I982" s="278"/>
      <c r="K982" s="287"/>
      <c r="L982" s="287"/>
      <c r="M982" s="274"/>
      <c r="N982" s="274"/>
      <c r="O982" s="57"/>
    </row>
    <row r="983" spans="1:15">
      <c r="A983" s="57"/>
      <c r="B983" s="278">
        <v>43898</v>
      </c>
      <c r="C983" s="283">
        <f t="shared" si="13"/>
        <v>10010118698</v>
      </c>
      <c r="D983" s="57"/>
      <c r="E983" s="57"/>
      <c r="F983" s="279">
        <v>471428586</v>
      </c>
      <c r="G983" s="286">
        <v>203985932</v>
      </c>
      <c r="H983" s="278">
        <v>43804</v>
      </c>
      <c r="I983" s="278"/>
      <c r="K983" s="287"/>
      <c r="L983" s="287"/>
      <c r="M983" s="274"/>
      <c r="N983" s="274"/>
      <c r="O983" s="57"/>
    </row>
    <row r="984" spans="1:15">
      <c r="A984" s="57"/>
      <c r="B984" s="278">
        <v>43899</v>
      </c>
      <c r="C984" s="283">
        <f t="shared" si="13"/>
        <v>9934999197</v>
      </c>
      <c r="D984" s="57"/>
      <c r="E984" s="57"/>
      <c r="F984" s="279">
        <v>396309085</v>
      </c>
      <c r="G984" s="286">
        <v>203987980</v>
      </c>
      <c r="H984" s="278">
        <v>48850</v>
      </c>
      <c r="I984" s="278"/>
      <c r="K984" s="287"/>
      <c r="L984" s="287"/>
      <c r="M984" s="274"/>
      <c r="N984" s="274"/>
      <c r="O984" s="57"/>
    </row>
    <row r="985" spans="1:15">
      <c r="A985" s="57"/>
      <c r="B985" s="278">
        <v>43900</v>
      </c>
      <c r="C985" s="283">
        <f t="shared" si="13"/>
        <v>10036061798</v>
      </c>
      <c r="D985" s="57"/>
      <c r="E985" s="57"/>
      <c r="F985" s="279">
        <v>497371686</v>
      </c>
      <c r="G985" s="286">
        <v>204032750</v>
      </c>
      <c r="H985" s="278">
        <v>47900</v>
      </c>
      <c r="I985" s="278"/>
      <c r="K985" s="287"/>
      <c r="L985" s="287"/>
      <c r="M985" s="274"/>
      <c r="N985" s="274"/>
      <c r="O985" s="57"/>
    </row>
    <row r="986" spans="1:15">
      <c r="A986" s="57"/>
      <c r="B986" s="278">
        <v>43901</v>
      </c>
      <c r="C986" s="283">
        <f t="shared" si="13"/>
        <v>10185143205</v>
      </c>
      <c r="D986" s="57"/>
      <c r="E986" s="57"/>
      <c r="F986" s="279">
        <v>646453093</v>
      </c>
      <c r="G986" s="286">
        <v>204372158</v>
      </c>
      <c r="H986" s="278">
        <v>46126</v>
      </c>
      <c r="I986" s="278"/>
      <c r="K986" s="287"/>
      <c r="L986" s="287"/>
      <c r="M986" s="274"/>
      <c r="N986" s="274"/>
      <c r="O986" s="57"/>
    </row>
    <row r="987" spans="1:15">
      <c r="A987" s="57"/>
      <c r="B987" s="278">
        <v>43902</v>
      </c>
      <c r="C987" s="283">
        <f t="shared" si="13"/>
        <v>10348569385</v>
      </c>
      <c r="D987" s="57"/>
      <c r="E987" s="57"/>
      <c r="F987" s="279">
        <v>809879273</v>
      </c>
      <c r="G987" s="286">
        <v>204679577</v>
      </c>
      <c r="H987" s="278">
        <v>47170</v>
      </c>
      <c r="I987" s="278"/>
      <c r="K987" s="287"/>
      <c r="L987" s="287"/>
      <c r="M987" s="274"/>
      <c r="N987" s="274"/>
      <c r="O987" s="57"/>
    </row>
    <row r="988" spans="1:15">
      <c r="A988" s="57"/>
      <c r="B988" s="278">
        <v>43903</v>
      </c>
      <c r="C988" s="283">
        <f t="shared" si="13"/>
        <v>10502290965</v>
      </c>
      <c r="D988" s="57"/>
      <c r="E988" s="57"/>
      <c r="F988" s="279">
        <v>963600853</v>
      </c>
      <c r="G988" s="286">
        <v>204689812</v>
      </c>
      <c r="H988" s="278">
        <v>48017</v>
      </c>
      <c r="I988" s="278"/>
      <c r="K988" s="287"/>
      <c r="L988" s="287"/>
      <c r="M988" s="274"/>
      <c r="N988" s="274"/>
      <c r="O988" s="57"/>
    </row>
    <row r="989" spans="1:15">
      <c r="A989" s="57"/>
      <c r="B989" s="278">
        <v>43904</v>
      </c>
      <c r="C989" s="283">
        <f t="shared" si="13"/>
        <v>9693474283</v>
      </c>
      <c r="D989" s="57"/>
      <c r="E989" s="57"/>
      <c r="F989" s="279">
        <v>154784171</v>
      </c>
      <c r="G989" s="286">
        <v>204776005</v>
      </c>
      <c r="H989" s="278">
        <v>48642</v>
      </c>
      <c r="I989" s="278"/>
      <c r="K989" s="287"/>
      <c r="L989" s="287"/>
      <c r="M989" s="274"/>
      <c r="N989" s="274"/>
      <c r="O989" s="57"/>
    </row>
    <row r="990" spans="1:15">
      <c r="A990" s="57"/>
      <c r="B990" s="278">
        <v>43905</v>
      </c>
      <c r="C990" s="283">
        <f t="shared" si="13"/>
        <v>9676946442</v>
      </c>
      <c r="D990" s="57"/>
      <c r="E990" s="57"/>
      <c r="F990" s="279">
        <v>138256330</v>
      </c>
      <c r="G990" s="286">
        <v>204939657</v>
      </c>
      <c r="H990" s="278">
        <v>45404</v>
      </c>
      <c r="I990" s="278"/>
      <c r="K990" s="287"/>
      <c r="L990" s="287"/>
      <c r="M990" s="274"/>
      <c r="N990" s="274"/>
      <c r="O990" s="57"/>
    </row>
    <row r="991" spans="1:15">
      <c r="A991" s="57"/>
      <c r="B991" s="278">
        <v>43906</v>
      </c>
      <c r="C991" s="283">
        <f t="shared" si="13"/>
        <v>10459875539</v>
      </c>
      <c r="D991" s="57"/>
      <c r="E991" s="57"/>
      <c r="F991" s="279">
        <v>921185427</v>
      </c>
      <c r="G991" s="286">
        <v>204987940</v>
      </c>
      <c r="H991" s="278">
        <v>45106</v>
      </c>
      <c r="I991" s="278"/>
      <c r="K991" s="287"/>
      <c r="L991" s="287"/>
      <c r="M991" s="274"/>
      <c r="N991" s="274"/>
      <c r="O991" s="57"/>
    </row>
    <row r="992" spans="1:15">
      <c r="A992" s="57"/>
      <c r="B992" s="278">
        <v>43907</v>
      </c>
      <c r="C992" s="283">
        <f t="shared" ref="C992:C1055" si="14">F992+(F$88*28679+98765)+(G$88*6587+87654)+(E$88*9537+76543)+(J$88*5713+4528)</f>
        <v>10341265040</v>
      </c>
      <c r="D992" s="57"/>
      <c r="E992" s="57"/>
      <c r="F992" s="279">
        <v>802574928</v>
      </c>
      <c r="G992" s="286">
        <v>205098005</v>
      </c>
      <c r="H992" s="278">
        <v>49192</v>
      </c>
      <c r="I992" s="278"/>
      <c r="K992" s="287"/>
      <c r="L992" s="287"/>
      <c r="M992" s="274"/>
      <c r="N992" s="274"/>
      <c r="O992" s="57"/>
    </row>
    <row r="993" spans="1:15">
      <c r="A993" s="57"/>
      <c r="B993" s="278">
        <v>43908</v>
      </c>
      <c r="C993" s="283">
        <f t="shared" si="14"/>
        <v>9753342274</v>
      </c>
      <c r="D993" s="57"/>
      <c r="E993" s="57"/>
      <c r="F993" s="279">
        <v>214652162</v>
      </c>
      <c r="G993" s="286">
        <v>205128765</v>
      </c>
      <c r="H993" s="278">
        <v>45290</v>
      </c>
      <c r="I993" s="278"/>
      <c r="K993" s="287"/>
      <c r="L993" s="287"/>
      <c r="M993" s="274"/>
      <c r="N993" s="274"/>
      <c r="O993" s="57"/>
    </row>
    <row r="994" spans="1:15">
      <c r="A994" s="57"/>
      <c r="B994" s="278">
        <v>43909</v>
      </c>
      <c r="C994" s="283">
        <f t="shared" si="14"/>
        <v>9928111990</v>
      </c>
      <c r="D994" s="57"/>
      <c r="E994" s="57"/>
      <c r="F994" s="279">
        <v>389421878</v>
      </c>
      <c r="G994" s="286">
        <v>205279832</v>
      </c>
      <c r="H994" s="278">
        <v>47240</v>
      </c>
      <c r="I994" s="278"/>
      <c r="K994" s="287"/>
      <c r="L994" s="287"/>
      <c r="M994" s="274"/>
      <c r="N994" s="274"/>
      <c r="O994" s="57"/>
    </row>
    <row r="995" spans="1:15">
      <c r="A995" s="57"/>
      <c r="B995" s="278">
        <v>43910</v>
      </c>
      <c r="C995" s="283">
        <f t="shared" si="14"/>
        <v>10517487088</v>
      </c>
      <c r="D995" s="57"/>
      <c r="E995" s="57"/>
      <c r="F995" s="279">
        <v>978796976</v>
      </c>
      <c r="G995" s="286">
        <v>205443763</v>
      </c>
      <c r="H995" s="278">
        <v>46499</v>
      </c>
      <c r="I995" s="278"/>
      <c r="K995" s="287"/>
      <c r="L995" s="287"/>
      <c r="M995" s="274"/>
      <c r="N995" s="274"/>
      <c r="O995" s="57"/>
    </row>
    <row r="996" spans="1:15">
      <c r="A996" s="57"/>
      <c r="B996" s="278">
        <v>43911</v>
      </c>
      <c r="C996" s="283">
        <f t="shared" si="14"/>
        <v>10246907218</v>
      </c>
      <c r="D996" s="57"/>
      <c r="E996" s="57"/>
      <c r="F996" s="279">
        <v>708217106</v>
      </c>
      <c r="G996" s="286">
        <v>205705346</v>
      </c>
      <c r="H996" s="278">
        <v>46849</v>
      </c>
      <c r="I996" s="278"/>
      <c r="K996" s="287"/>
      <c r="L996" s="287"/>
      <c r="M996" s="274"/>
      <c r="N996" s="274"/>
      <c r="O996" s="57"/>
    </row>
    <row r="997" spans="1:15">
      <c r="A997" s="57"/>
      <c r="B997" s="278">
        <v>43912</v>
      </c>
      <c r="C997" s="283">
        <f t="shared" si="14"/>
        <v>10524813623</v>
      </c>
      <c r="D997" s="57"/>
      <c r="E997" s="57"/>
      <c r="F997" s="279">
        <v>986123511</v>
      </c>
      <c r="G997" s="286">
        <v>205766327</v>
      </c>
      <c r="H997" s="278">
        <v>49767</v>
      </c>
      <c r="I997" s="278"/>
      <c r="K997" s="287"/>
      <c r="L997" s="287"/>
      <c r="M997" s="274"/>
      <c r="N997" s="274"/>
      <c r="O997" s="57"/>
    </row>
    <row r="998" spans="1:15">
      <c r="A998" s="57"/>
      <c r="B998" s="278">
        <v>43913</v>
      </c>
      <c r="C998" s="283">
        <f t="shared" si="14"/>
        <v>9851081153</v>
      </c>
      <c r="D998" s="57"/>
      <c r="E998" s="57"/>
      <c r="F998" s="279">
        <v>312391041</v>
      </c>
      <c r="G998" s="286">
        <v>205806533</v>
      </c>
      <c r="H998" s="278">
        <v>49719</v>
      </c>
      <c r="I998" s="278"/>
      <c r="K998" s="287"/>
      <c r="L998" s="287"/>
      <c r="M998" s="274"/>
      <c r="N998" s="274"/>
      <c r="O998" s="57"/>
    </row>
    <row r="999" spans="1:15">
      <c r="A999" s="57"/>
      <c r="B999" s="278">
        <v>43914</v>
      </c>
      <c r="C999" s="283">
        <f t="shared" si="14"/>
        <v>10212753905</v>
      </c>
      <c r="D999" s="57"/>
      <c r="E999" s="57"/>
      <c r="F999" s="279">
        <v>674063793</v>
      </c>
      <c r="G999" s="286">
        <v>206086970</v>
      </c>
      <c r="H999" s="278">
        <v>46223</v>
      </c>
      <c r="I999" s="278"/>
      <c r="K999" s="287"/>
      <c r="L999" s="287"/>
      <c r="M999" s="274"/>
      <c r="N999" s="274"/>
      <c r="O999" s="57"/>
    </row>
    <row r="1000" spans="1:15">
      <c r="A1000" s="57"/>
      <c r="B1000" s="278">
        <v>43915</v>
      </c>
      <c r="C1000" s="283">
        <f t="shared" si="14"/>
        <v>10167584905</v>
      </c>
      <c r="D1000" s="57"/>
      <c r="E1000" s="57"/>
      <c r="F1000" s="279">
        <v>628894793</v>
      </c>
      <c r="G1000" s="286">
        <v>206438013</v>
      </c>
      <c r="H1000" s="278">
        <v>43121</v>
      </c>
      <c r="I1000" s="278"/>
      <c r="K1000" s="287"/>
      <c r="L1000" s="287"/>
      <c r="M1000" s="274"/>
      <c r="N1000" s="274"/>
      <c r="O1000" s="57"/>
    </row>
    <row r="1001" spans="1:15">
      <c r="A1001" s="57"/>
      <c r="B1001" s="278">
        <v>43916</v>
      </c>
      <c r="C1001" s="283">
        <f t="shared" si="14"/>
        <v>10502408730</v>
      </c>
      <c r="D1001" s="57"/>
      <c r="E1001" s="57"/>
      <c r="F1001" s="279">
        <v>963718618</v>
      </c>
      <c r="G1001" s="286">
        <v>206519010</v>
      </c>
      <c r="H1001" s="278">
        <v>44656</v>
      </c>
      <c r="I1001" s="278"/>
      <c r="K1001" s="57"/>
      <c r="L1001" s="57"/>
      <c r="M1001" s="274"/>
      <c r="N1001" s="274"/>
      <c r="O1001" s="57"/>
    </row>
    <row r="1002" spans="1:15">
      <c r="A1002" s="57"/>
      <c r="B1002" s="278">
        <v>43917</v>
      </c>
      <c r="C1002" s="283">
        <f t="shared" si="14"/>
        <v>9862060674</v>
      </c>
      <c r="D1002" s="57"/>
      <c r="E1002" s="57"/>
      <c r="F1002" s="279">
        <v>323370562</v>
      </c>
      <c r="G1002" s="286">
        <v>206724968</v>
      </c>
      <c r="H1002" s="278">
        <v>44524</v>
      </c>
      <c r="I1002" s="278"/>
      <c r="K1002" s="57"/>
      <c r="L1002" s="57"/>
      <c r="M1002" s="274"/>
      <c r="N1002" s="274"/>
      <c r="O1002" s="57"/>
    </row>
    <row r="1003" spans="1:15">
      <c r="A1003" s="57"/>
      <c r="B1003" s="278">
        <v>43918</v>
      </c>
      <c r="C1003" s="283">
        <f t="shared" si="14"/>
        <v>10193881701</v>
      </c>
      <c r="D1003" s="57"/>
      <c r="E1003" s="57"/>
      <c r="F1003" s="279">
        <v>655191589</v>
      </c>
      <c r="G1003" s="286">
        <v>206876388</v>
      </c>
      <c r="H1003" s="278">
        <v>47527</v>
      </c>
      <c r="I1003" s="278"/>
      <c r="K1003" s="57"/>
      <c r="L1003" s="57"/>
      <c r="M1003" s="274"/>
      <c r="N1003" s="274"/>
      <c r="O1003" s="57"/>
    </row>
    <row r="1004" spans="1:15">
      <c r="A1004" s="57"/>
      <c r="B1004" s="278">
        <v>43919</v>
      </c>
      <c r="C1004" s="283">
        <f t="shared" si="14"/>
        <v>10229656964</v>
      </c>
      <c r="D1004" s="57"/>
      <c r="E1004" s="57"/>
      <c r="F1004" s="279">
        <v>690966852</v>
      </c>
      <c r="G1004" s="286">
        <v>207031564</v>
      </c>
      <c r="H1004" s="278">
        <v>45787</v>
      </c>
      <c r="I1004" s="278"/>
      <c r="K1004" s="57"/>
      <c r="L1004" s="57"/>
      <c r="M1004" s="274"/>
      <c r="N1004" s="274"/>
      <c r="O1004" s="57"/>
    </row>
    <row r="1005" spans="1:15">
      <c r="A1005" s="57"/>
      <c r="B1005" s="278">
        <v>43920</v>
      </c>
      <c r="C1005" s="283">
        <f t="shared" si="14"/>
        <v>10290603991</v>
      </c>
      <c r="D1005" s="57"/>
      <c r="E1005" s="57"/>
      <c r="F1005" s="279">
        <v>751913879</v>
      </c>
      <c r="G1005" s="286">
        <v>207068986</v>
      </c>
      <c r="H1005" s="278">
        <v>49423</v>
      </c>
      <c r="I1005" s="278"/>
      <c r="K1005" s="57"/>
      <c r="L1005" s="57"/>
      <c r="M1005" s="274"/>
      <c r="N1005" s="274"/>
      <c r="O1005" s="57"/>
    </row>
    <row r="1006" spans="1:15">
      <c r="A1006" s="57"/>
      <c r="B1006" s="278">
        <v>43921</v>
      </c>
      <c r="C1006" s="283">
        <f t="shared" si="14"/>
        <v>9822858512</v>
      </c>
      <c r="D1006" s="57"/>
      <c r="E1006" s="57"/>
      <c r="F1006" s="279">
        <v>284168400</v>
      </c>
      <c r="G1006" s="286">
        <v>207139108</v>
      </c>
      <c r="H1006" s="278">
        <v>47932</v>
      </c>
      <c r="I1006" s="278"/>
      <c r="K1006" s="57"/>
      <c r="L1006" s="57"/>
      <c r="M1006" s="274"/>
      <c r="N1006" s="274"/>
      <c r="O1006" s="57"/>
    </row>
    <row r="1007" spans="1:15">
      <c r="A1007" s="57"/>
      <c r="B1007" s="278">
        <v>43922</v>
      </c>
      <c r="C1007" s="283">
        <f t="shared" si="14"/>
        <v>10046923085</v>
      </c>
      <c r="D1007" s="57"/>
      <c r="E1007" s="57"/>
      <c r="F1007" s="279">
        <v>508232973</v>
      </c>
      <c r="G1007" s="286">
        <v>207177919</v>
      </c>
      <c r="H1007" s="278">
        <v>48045</v>
      </c>
      <c r="I1007" s="278"/>
      <c r="K1007" s="57"/>
      <c r="L1007" s="57"/>
      <c r="M1007" s="274"/>
      <c r="N1007" s="274"/>
      <c r="O1007" s="57"/>
    </row>
    <row r="1008" spans="1:15">
      <c r="A1008" s="57"/>
      <c r="B1008" s="278">
        <v>43923</v>
      </c>
      <c r="C1008" s="283">
        <f t="shared" si="14"/>
        <v>10355764723</v>
      </c>
      <c r="D1008" s="57"/>
      <c r="E1008" s="57"/>
      <c r="F1008" s="279">
        <v>817074611</v>
      </c>
      <c r="G1008" s="286">
        <v>207212138</v>
      </c>
      <c r="H1008" s="278">
        <v>46056</v>
      </c>
      <c r="I1008" s="278"/>
      <c r="K1008" s="57"/>
      <c r="L1008" s="57"/>
      <c r="M1008" s="274"/>
      <c r="N1008" s="274"/>
      <c r="O1008" s="57"/>
    </row>
    <row r="1009" spans="1:15">
      <c r="A1009" s="57"/>
      <c r="B1009" s="278">
        <v>43924</v>
      </c>
      <c r="C1009" s="283">
        <f t="shared" si="14"/>
        <v>9871886596</v>
      </c>
      <c r="D1009" s="57"/>
      <c r="E1009" s="57"/>
      <c r="F1009" s="279">
        <v>333196484</v>
      </c>
      <c r="G1009" s="286">
        <v>207231295</v>
      </c>
      <c r="H1009" s="278">
        <v>45718</v>
      </c>
      <c r="I1009" s="278"/>
      <c r="K1009" s="57"/>
      <c r="L1009" s="57"/>
      <c r="M1009" s="274"/>
      <c r="N1009" s="274"/>
      <c r="O1009" s="57"/>
    </row>
    <row r="1010" spans="1:15">
      <c r="A1010" s="57"/>
      <c r="B1010" s="278">
        <v>43925</v>
      </c>
      <c r="C1010" s="283">
        <f t="shared" si="14"/>
        <v>10229554936</v>
      </c>
      <c r="D1010" s="57"/>
      <c r="E1010" s="57"/>
      <c r="F1010" s="279">
        <v>690864824</v>
      </c>
      <c r="G1010" s="286">
        <v>207276681</v>
      </c>
      <c r="H1010" s="278">
        <v>45572</v>
      </c>
      <c r="I1010" s="278"/>
      <c r="K1010" s="57"/>
      <c r="L1010" s="57"/>
      <c r="M1010" s="274"/>
      <c r="N1010" s="274"/>
      <c r="O1010" s="57"/>
    </row>
    <row r="1011" spans="1:15">
      <c r="A1011" s="57"/>
      <c r="B1011" s="278">
        <v>43926</v>
      </c>
      <c r="C1011" s="283">
        <f t="shared" si="14"/>
        <v>10457495167</v>
      </c>
      <c r="D1011" s="57"/>
      <c r="E1011" s="57"/>
      <c r="F1011" s="279">
        <v>918805055</v>
      </c>
      <c r="G1011" s="286">
        <v>207360490</v>
      </c>
      <c r="H1011" s="278">
        <v>49184</v>
      </c>
      <c r="I1011" s="278"/>
      <c r="K1011" s="57"/>
      <c r="L1011" s="57"/>
      <c r="M1011" s="274"/>
      <c r="N1011" s="274"/>
      <c r="O1011" s="57"/>
    </row>
    <row r="1012" spans="1:15">
      <c r="A1012" s="57"/>
      <c r="B1012" s="278">
        <v>43927</v>
      </c>
      <c r="C1012" s="283">
        <f t="shared" si="14"/>
        <v>10364492011</v>
      </c>
      <c r="D1012" s="57"/>
      <c r="E1012" s="57"/>
      <c r="F1012" s="279">
        <v>825801899</v>
      </c>
      <c r="G1012" s="286">
        <v>207495387</v>
      </c>
      <c r="H1012" s="278">
        <v>49517</v>
      </c>
      <c r="I1012" s="278"/>
      <c r="K1012" s="57"/>
      <c r="L1012" s="57"/>
      <c r="M1012" s="274"/>
      <c r="N1012" s="274"/>
      <c r="O1012" s="57"/>
    </row>
    <row r="1013" spans="1:15">
      <c r="A1013" s="57"/>
      <c r="B1013" s="278">
        <v>43928</v>
      </c>
      <c r="C1013" s="283">
        <f t="shared" si="14"/>
        <v>10059658251</v>
      </c>
      <c r="D1013" s="57"/>
      <c r="E1013" s="57"/>
      <c r="F1013" s="279">
        <v>520968139</v>
      </c>
      <c r="G1013" s="286">
        <v>207507596</v>
      </c>
      <c r="H1013" s="278">
        <v>43056</v>
      </c>
      <c r="I1013" s="278"/>
      <c r="K1013" s="57"/>
      <c r="L1013" s="57"/>
      <c r="M1013" s="274"/>
      <c r="N1013" s="274"/>
      <c r="O1013" s="57"/>
    </row>
    <row r="1014" spans="1:15">
      <c r="A1014" s="57"/>
      <c r="B1014" s="278">
        <v>43929</v>
      </c>
      <c r="C1014" s="283">
        <f t="shared" si="14"/>
        <v>9824224765</v>
      </c>
      <c r="D1014" s="57"/>
      <c r="E1014" s="57"/>
      <c r="F1014" s="279">
        <v>285534653</v>
      </c>
      <c r="G1014" s="286">
        <v>207556935</v>
      </c>
      <c r="H1014" s="278">
        <v>44311</v>
      </c>
      <c r="I1014" s="278"/>
      <c r="K1014" s="57"/>
      <c r="L1014" s="57"/>
      <c r="M1014" s="274"/>
      <c r="N1014" s="274"/>
      <c r="O1014" s="57"/>
    </row>
    <row r="1015" spans="1:15">
      <c r="A1015" s="57"/>
      <c r="B1015" s="278">
        <v>43930</v>
      </c>
      <c r="C1015" s="283">
        <f t="shared" si="14"/>
        <v>9976115125</v>
      </c>
      <c r="D1015" s="57"/>
      <c r="E1015" s="57"/>
      <c r="F1015" s="279">
        <v>437425013</v>
      </c>
      <c r="G1015" s="286">
        <v>207563837</v>
      </c>
      <c r="H1015" s="278">
        <v>44784</v>
      </c>
      <c r="I1015" s="278"/>
      <c r="K1015" s="57"/>
      <c r="L1015" s="57"/>
      <c r="M1015" s="274"/>
      <c r="N1015" s="274"/>
      <c r="O1015" s="57"/>
    </row>
    <row r="1016" spans="1:15">
      <c r="A1016" s="57"/>
      <c r="B1016" s="278">
        <v>43931</v>
      </c>
      <c r="C1016" s="283">
        <f t="shared" si="14"/>
        <v>10032545211</v>
      </c>
      <c r="D1016" s="57"/>
      <c r="E1016" s="57"/>
      <c r="F1016" s="279">
        <v>493855099</v>
      </c>
      <c r="G1016" s="286">
        <v>207567198</v>
      </c>
      <c r="H1016" s="278">
        <v>47929</v>
      </c>
      <c r="I1016" s="278"/>
      <c r="K1016" s="57"/>
      <c r="L1016" s="57"/>
      <c r="M1016" s="274"/>
      <c r="N1016" s="274"/>
      <c r="O1016" s="57"/>
    </row>
    <row r="1017" spans="1:15">
      <c r="A1017" s="57"/>
      <c r="B1017" s="278">
        <v>43932</v>
      </c>
      <c r="C1017" s="283">
        <f t="shared" si="14"/>
        <v>10470020297</v>
      </c>
      <c r="D1017" s="57"/>
      <c r="E1017" s="57"/>
      <c r="F1017" s="279">
        <v>931330185</v>
      </c>
      <c r="G1017" s="286">
        <v>207608149</v>
      </c>
      <c r="H1017" s="278">
        <v>48080</v>
      </c>
      <c r="I1017" s="278"/>
      <c r="K1017" s="57"/>
      <c r="L1017" s="57"/>
      <c r="M1017" s="274"/>
      <c r="N1017" s="274"/>
      <c r="O1017" s="57"/>
    </row>
    <row r="1018" spans="1:15">
      <c r="A1018" s="57"/>
      <c r="B1018" s="278">
        <v>43933</v>
      </c>
      <c r="C1018" s="283">
        <f t="shared" si="14"/>
        <v>10395039507</v>
      </c>
      <c r="D1018" s="57"/>
      <c r="E1018" s="57"/>
      <c r="F1018" s="279">
        <v>856349395</v>
      </c>
      <c r="G1018" s="286">
        <v>207684231</v>
      </c>
      <c r="H1018" s="278">
        <v>47671</v>
      </c>
      <c r="I1018" s="278"/>
      <c r="K1018" s="57"/>
      <c r="L1018" s="57"/>
      <c r="M1018" s="274"/>
      <c r="N1018" s="274"/>
      <c r="O1018" s="57"/>
    </row>
    <row r="1019" spans="1:15">
      <c r="A1019" s="57"/>
      <c r="B1019" s="278">
        <v>43934</v>
      </c>
      <c r="C1019" s="283">
        <f t="shared" si="14"/>
        <v>10536714214</v>
      </c>
      <c r="D1019" s="57"/>
      <c r="E1019" s="57"/>
      <c r="F1019" s="279">
        <v>998024102</v>
      </c>
      <c r="G1019" s="286">
        <v>207836818</v>
      </c>
      <c r="H1019" s="278">
        <v>45479</v>
      </c>
      <c r="I1019" s="278"/>
      <c r="K1019" s="57"/>
      <c r="L1019" s="57"/>
      <c r="M1019" s="274"/>
      <c r="N1019" s="274"/>
      <c r="O1019" s="57"/>
    </row>
    <row r="1020" spans="1:15">
      <c r="A1020" s="57"/>
      <c r="B1020" s="278">
        <v>43935</v>
      </c>
      <c r="C1020" s="283">
        <f t="shared" si="14"/>
        <v>9947110592</v>
      </c>
      <c r="D1020" s="57"/>
      <c r="E1020" s="57"/>
      <c r="F1020" s="279">
        <v>408420480</v>
      </c>
      <c r="G1020" s="286">
        <v>207936042</v>
      </c>
      <c r="H1020" s="278">
        <v>44075</v>
      </c>
      <c r="I1020" s="278"/>
      <c r="K1020" s="57"/>
      <c r="L1020" s="57"/>
      <c r="M1020" s="274"/>
      <c r="N1020" s="274"/>
      <c r="O1020" s="57"/>
    </row>
    <row r="1021" spans="1:15">
      <c r="A1021" s="57"/>
      <c r="B1021" s="278">
        <v>43936</v>
      </c>
      <c r="C1021" s="283">
        <f t="shared" si="14"/>
        <v>10300933605</v>
      </c>
      <c r="D1021" s="57"/>
      <c r="E1021" s="57"/>
      <c r="F1021" s="279">
        <v>762243493</v>
      </c>
      <c r="G1021" s="286">
        <v>208204050</v>
      </c>
      <c r="H1021" s="278">
        <v>49758</v>
      </c>
      <c r="I1021" s="278"/>
      <c r="K1021" s="57"/>
      <c r="L1021" s="57"/>
      <c r="M1021" s="274"/>
      <c r="N1021" s="274"/>
      <c r="O1021" s="57"/>
    </row>
    <row r="1022" spans="1:15">
      <c r="A1022" s="57"/>
      <c r="B1022" s="278">
        <v>43937</v>
      </c>
      <c r="C1022" s="283">
        <f t="shared" si="14"/>
        <v>9722704462</v>
      </c>
      <c r="D1022" s="57"/>
      <c r="E1022" s="57"/>
      <c r="F1022" s="279">
        <v>184014350</v>
      </c>
      <c r="G1022" s="286">
        <v>208451751</v>
      </c>
      <c r="H1022" s="278">
        <v>49322</v>
      </c>
      <c r="I1022" s="278"/>
      <c r="K1022" s="57"/>
      <c r="L1022" s="57"/>
      <c r="M1022" s="274"/>
      <c r="N1022" s="274"/>
      <c r="O1022" s="57"/>
    </row>
    <row r="1023" spans="1:15">
      <c r="A1023" s="57"/>
      <c r="B1023" s="278">
        <v>43938</v>
      </c>
      <c r="C1023" s="283">
        <f t="shared" si="14"/>
        <v>10158972897</v>
      </c>
      <c r="D1023" s="57"/>
      <c r="E1023" s="57"/>
      <c r="F1023" s="279">
        <v>620282785</v>
      </c>
      <c r="G1023" s="286">
        <v>208547958</v>
      </c>
      <c r="H1023" s="278">
        <v>49229</v>
      </c>
      <c r="I1023" s="278"/>
      <c r="K1023" s="57"/>
      <c r="L1023" s="57"/>
      <c r="M1023" s="274"/>
      <c r="N1023" s="274"/>
      <c r="O1023" s="57"/>
    </row>
    <row r="1024" spans="1:15">
      <c r="A1024" s="57"/>
      <c r="B1024" s="278">
        <v>43939</v>
      </c>
      <c r="C1024" s="283">
        <f t="shared" si="14"/>
        <v>9763366019</v>
      </c>
      <c r="D1024" s="57"/>
      <c r="E1024" s="57"/>
      <c r="F1024" s="279">
        <v>224675907</v>
      </c>
      <c r="G1024" s="286">
        <v>208619544</v>
      </c>
      <c r="H1024" s="278">
        <v>45140</v>
      </c>
      <c r="I1024" s="278"/>
      <c r="K1024" s="57"/>
      <c r="L1024" s="57"/>
      <c r="M1024" s="274"/>
      <c r="N1024" s="274"/>
      <c r="O1024" s="57"/>
    </row>
    <row r="1025" spans="1:15">
      <c r="A1025" s="57"/>
      <c r="B1025" s="278">
        <v>43940</v>
      </c>
      <c r="C1025" s="283">
        <f t="shared" si="14"/>
        <v>10386944047</v>
      </c>
      <c r="D1025" s="57"/>
      <c r="E1025" s="57"/>
      <c r="F1025" s="279">
        <v>848253935</v>
      </c>
      <c r="G1025" s="286">
        <v>208634572</v>
      </c>
      <c r="H1025" s="278">
        <v>47523</v>
      </c>
      <c r="I1025" s="278"/>
      <c r="K1025" s="57"/>
      <c r="L1025" s="57"/>
      <c r="M1025" s="274"/>
      <c r="N1025" s="274"/>
      <c r="O1025" s="57"/>
    </row>
    <row r="1026" spans="1:15">
      <c r="A1026" s="57"/>
      <c r="B1026" s="278">
        <v>43941</v>
      </c>
      <c r="C1026" s="283">
        <f t="shared" si="14"/>
        <v>10090073083</v>
      </c>
      <c r="D1026" s="57"/>
      <c r="E1026" s="57"/>
      <c r="F1026" s="279">
        <v>551382971</v>
      </c>
      <c r="G1026" s="286">
        <v>208842041</v>
      </c>
      <c r="H1026" s="278">
        <v>50049</v>
      </c>
      <c r="I1026" s="278"/>
      <c r="K1026" s="57"/>
      <c r="L1026" s="57"/>
      <c r="M1026" s="274"/>
      <c r="N1026" s="274"/>
      <c r="O1026" s="57"/>
    </row>
    <row r="1027" spans="1:15">
      <c r="A1027" s="57"/>
      <c r="B1027" s="278">
        <v>43942</v>
      </c>
      <c r="C1027" s="283">
        <f t="shared" si="14"/>
        <v>10310112668</v>
      </c>
      <c r="D1027" s="57"/>
      <c r="E1027" s="57"/>
      <c r="F1027" s="279">
        <v>771422556</v>
      </c>
      <c r="G1027" s="286">
        <v>208867398</v>
      </c>
      <c r="H1027" s="278">
        <v>47095</v>
      </c>
      <c r="I1027" s="278"/>
      <c r="K1027" s="57"/>
      <c r="L1027" s="57"/>
      <c r="M1027" s="274"/>
      <c r="N1027" s="274"/>
      <c r="O1027" s="57"/>
    </row>
    <row r="1028" spans="1:15">
      <c r="A1028" s="57"/>
      <c r="B1028" s="278">
        <v>43943</v>
      </c>
      <c r="C1028" s="283">
        <f t="shared" si="14"/>
        <v>10030190829</v>
      </c>
      <c r="D1028" s="57"/>
      <c r="E1028" s="57"/>
      <c r="F1028" s="279">
        <v>491500717</v>
      </c>
      <c r="G1028" s="286">
        <v>208916602</v>
      </c>
      <c r="H1028" s="278">
        <v>44731</v>
      </c>
      <c r="I1028" s="278"/>
      <c r="K1028" s="57"/>
      <c r="L1028" s="57"/>
      <c r="M1028" s="274"/>
      <c r="N1028" s="274"/>
      <c r="O1028" s="57"/>
    </row>
    <row r="1029" spans="1:15">
      <c r="A1029" s="57"/>
      <c r="B1029" s="278">
        <v>43944</v>
      </c>
      <c r="C1029" s="283">
        <f t="shared" si="14"/>
        <v>10410952042</v>
      </c>
      <c r="D1029" s="57"/>
      <c r="E1029" s="57"/>
      <c r="F1029" s="279">
        <v>872261930</v>
      </c>
      <c r="G1029" s="286">
        <v>208930094</v>
      </c>
      <c r="H1029" s="278">
        <v>44882</v>
      </c>
      <c r="I1029" s="278"/>
      <c r="K1029" s="57"/>
      <c r="L1029" s="57"/>
      <c r="M1029" s="274"/>
      <c r="N1029" s="274"/>
      <c r="O1029" s="57"/>
    </row>
    <row r="1030" spans="1:15">
      <c r="A1030" s="57"/>
      <c r="B1030" s="278">
        <v>43945</v>
      </c>
      <c r="C1030" s="283">
        <f t="shared" si="14"/>
        <v>10400842114</v>
      </c>
      <c r="D1030" s="57"/>
      <c r="E1030" s="57"/>
      <c r="F1030" s="279">
        <v>862152002</v>
      </c>
      <c r="G1030" s="286">
        <v>208945930</v>
      </c>
      <c r="H1030" s="278">
        <v>46442</v>
      </c>
      <c r="I1030" s="278"/>
      <c r="K1030" s="57"/>
      <c r="L1030" s="57"/>
      <c r="M1030" s="274"/>
      <c r="N1030" s="274"/>
      <c r="O1030" s="57"/>
    </row>
    <row r="1031" spans="1:15">
      <c r="A1031" s="57"/>
      <c r="B1031" s="278">
        <v>43946</v>
      </c>
      <c r="C1031" s="283">
        <f t="shared" si="14"/>
        <v>10041823130</v>
      </c>
      <c r="D1031" s="57"/>
      <c r="E1031" s="57"/>
      <c r="F1031" s="279">
        <v>503133018</v>
      </c>
      <c r="G1031" s="286">
        <v>208995639</v>
      </c>
      <c r="H1031" s="278">
        <v>47737</v>
      </c>
      <c r="I1031" s="278"/>
      <c r="K1031" s="57"/>
      <c r="L1031" s="57"/>
      <c r="M1031" s="274"/>
      <c r="N1031" s="274"/>
      <c r="O1031" s="57"/>
    </row>
    <row r="1032" spans="1:15">
      <c r="A1032" s="57"/>
      <c r="B1032" s="278">
        <v>43947</v>
      </c>
      <c r="C1032" s="283">
        <f t="shared" si="14"/>
        <v>9641898240</v>
      </c>
      <c r="D1032" s="57"/>
      <c r="E1032" s="57"/>
      <c r="F1032" s="279">
        <v>103208128</v>
      </c>
      <c r="G1032" s="286">
        <v>209029713</v>
      </c>
      <c r="H1032" s="278">
        <v>43286</v>
      </c>
      <c r="I1032" s="278"/>
      <c r="K1032" s="57"/>
      <c r="L1032" s="57"/>
      <c r="M1032" s="274"/>
      <c r="N1032" s="274"/>
      <c r="O1032" s="57"/>
    </row>
    <row r="1033" spans="1:15">
      <c r="A1033" s="57"/>
      <c r="B1033" s="278">
        <v>43948</v>
      </c>
      <c r="C1033" s="283">
        <f t="shared" si="14"/>
        <v>10206113217</v>
      </c>
      <c r="D1033" s="57"/>
      <c r="E1033" s="57"/>
      <c r="F1033" s="279">
        <v>667423105</v>
      </c>
      <c r="G1033" s="286">
        <v>209143078</v>
      </c>
      <c r="H1033" s="278">
        <v>49677</v>
      </c>
      <c r="I1033" s="278"/>
      <c r="K1033" s="57"/>
      <c r="L1033" s="57"/>
      <c r="M1033" s="274"/>
      <c r="N1033" s="274"/>
      <c r="O1033" s="57"/>
    </row>
    <row r="1034" spans="1:15">
      <c r="A1034" s="57"/>
      <c r="B1034" s="278">
        <v>43949</v>
      </c>
      <c r="C1034" s="283">
        <f t="shared" si="14"/>
        <v>9785013120</v>
      </c>
      <c r="D1034" s="57"/>
      <c r="E1034" s="57"/>
      <c r="F1034" s="279">
        <v>246323008</v>
      </c>
      <c r="G1034" s="286">
        <v>209189675</v>
      </c>
      <c r="H1034" s="278">
        <v>49398</v>
      </c>
      <c r="I1034" s="278"/>
      <c r="K1034" s="57"/>
      <c r="L1034" s="57"/>
      <c r="M1034" s="274"/>
      <c r="N1034" s="274"/>
      <c r="O1034" s="57"/>
    </row>
    <row r="1035" spans="1:15">
      <c r="A1035" s="57"/>
      <c r="B1035" s="278">
        <v>43950</v>
      </c>
      <c r="C1035" s="283">
        <f t="shared" si="14"/>
        <v>9969267936</v>
      </c>
      <c r="D1035" s="57"/>
      <c r="E1035" s="57"/>
      <c r="F1035" s="279">
        <v>430577824</v>
      </c>
      <c r="G1035" s="286">
        <v>209257734</v>
      </c>
      <c r="H1035" s="278">
        <v>43148</v>
      </c>
      <c r="I1035" s="278"/>
      <c r="K1035" s="57"/>
      <c r="L1035" s="57"/>
      <c r="M1035" s="274"/>
      <c r="N1035" s="274"/>
      <c r="O1035" s="57"/>
    </row>
    <row r="1036" spans="1:15">
      <c r="A1036" s="57"/>
      <c r="B1036" s="278">
        <v>43951</v>
      </c>
      <c r="C1036" s="283">
        <f t="shared" si="14"/>
        <v>10224141969</v>
      </c>
      <c r="D1036" s="57"/>
      <c r="E1036" s="57"/>
      <c r="F1036" s="279">
        <v>685451857</v>
      </c>
      <c r="G1036" s="286">
        <v>209357895</v>
      </c>
      <c r="H1036" s="278">
        <v>43717</v>
      </c>
      <c r="I1036" s="278"/>
      <c r="K1036" s="57"/>
      <c r="L1036" s="57"/>
      <c r="M1036" s="274"/>
      <c r="N1036" s="274"/>
      <c r="O1036" s="57"/>
    </row>
    <row r="1037" spans="1:15">
      <c r="A1037" s="57"/>
      <c r="B1037" s="278">
        <v>43952</v>
      </c>
      <c r="C1037" s="283">
        <f t="shared" si="14"/>
        <v>9853325476</v>
      </c>
      <c r="D1037" s="57"/>
      <c r="E1037" s="57"/>
      <c r="F1037" s="279">
        <v>314635364</v>
      </c>
      <c r="G1037" s="286">
        <v>209618776</v>
      </c>
      <c r="H1037" s="278">
        <v>45801</v>
      </c>
      <c r="I1037" s="278"/>
      <c r="K1037" s="57"/>
      <c r="L1037" s="57"/>
      <c r="M1037" s="274"/>
      <c r="N1037" s="274"/>
      <c r="O1037" s="57"/>
    </row>
    <row r="1038" spans="1:15">
      <c r="A1038" s="57"/>
      <c r="B1038" s="278">
        <v>43953</v>
      </c>
      <c r="C1038" s="283">
        <f t="shared" si="14"/>
        <v>9663270592</v>
      </c>
      <c r="D1038" s="57"/>
      <c r="E1038" s="57"/>
      <c r="F1038" s="279">
        <v>124580480</v>
      </c>
      <c r="G1038" s="286">
        <v>209790399</v>
      </c>
      <c r="H1038" s="278">
        <v>50356</v>
      </c>
      <c r="I1038" s="278"/>
      <c r="K1038" s="57"/>
      <c r="L1038" s="57"/>
      <c r="M1038" s="274"/>
      <c r="N1038" s="274"/>
      <c r="O1038" s="57"/>
    </row>
    <row r="1039" spans="1:15">
      <c r="A1039" s="57"/>
      <c r="B1039" s="278">
        <v>43954</v>
      </c>
      <c r="C1039" s="283">
        <f t="shared" si="14"/>
        <v>9874565666</v>
      </c>
      <c r="D1039" s="57"/>
      <c r="E1039" s="57"/>
      <c r="F1039" s="279">
        <v>335875554</v>
      </c>
      <c r="G1039" s="286">
        <v>209871959</v>
      </c>
      <c r="H1039" s="278">
        <v>48723</v>
      </c>
      <c r="I1039" s="278"/>
      <c r="K1039" s="57"/>
      <c r="L1039" s="57"/>
      <c r="M1039" s="274"/>
      <c r="N1039" s="274"/>
      <c r="O1039" s="57"/>
    </row>
    <row r="1040" spans="1:15">
      <c r="A1040" s="57"/>
      <c r="B1040" s="278">
        <v>43955</v>
      </c>
      <c r="C1040" s="283">
        <f t="shared" si="14"/>
        <v>9760026615</v>
      </c>
      <c r="D1040" s="57"/>
      <c r="E1040" s="57"/>
      <c r="F1040" s="279">
        <v>221336503</v>
      </c>
      <c r="G1040" s="286">
        <v>209908507</v>
      </c>
      <c r="H1040" s="278">
        <v>47935</v>
      </c>
      <c r="I1040" s="278"/>
      <c r="K1040" s="57"/>
      <c r="L1040" s="57"/>
      <c r="M1040" s="274"/>
      <c r="N1040" s="274"/>
      <c r="O1040" s="57"/>
    </row>
    <row r="1041" spans="1:15">
      <c r="A1041" s="57"/>
      <c r="B1041" s="278">
        <v>43956</v>
      </c>
      <c r="C1041" s="283">
        <f t="shared" si="14"/>
        <v>9724840485</v>
      </c>
      <c r="D1041" s="57"/>
      <c r="E1041" s="57"/>
      <c r="F1041" s="279">
        <v>186150373</v>
      </c>
      <c r="G1041" s="286">
        <v>209966417</v>
      </c>
      <c r="H1041" s="278">
        <v>49027</v>
      </c>
      <c r="I1041" s="278"/>
      <c r="K1041" s="57"/>
      <c r="L1041" s="57"/>
      <c r="M1041" s="274"/>
      <c r="N1041" s="274"/>
      <c r="O1041" s="57"/>
    </row>
    <row r="1042" spans="1:15">
      <c r="A1042" s="57"/>
      <c r="B1042" s="278">
        <v>43957</v>
      </c>
      <c r="C1042" s="283">
        <f t="shared" si="14"/>
        <v>9708752253</v>
      </c>
      <c r="D1042" s="57"/>
      <c r="E1042" s="57"/>
      <c r="F1042" s="279">
        <v>170062141</v>
      </c>
      <c r="G1042" s="286">
        <v>210064332</v>
      </c>
      <c r="H1042" s="278">
        <v>43535</v>
      </c>
      <c r="I1042" s="278"/>
      <c r="K1042" s="57"/>
      <c r="L1042" s="57"/>
      <c r="M1042" s="274"/>
      <c r="N1042" s="274"/>
      <c r="O1042" s="57"/>
    </row>
    <row r="1043" spans="1:15">
      <c r="A1043" s="57"/>
      <c r="B1043" s="278">
        <v>43958</v>
      </c>
      <c r="C1043" s="283">
        <f t="shared" si="14"/>
        <v>9698639217</v>
      </c>
      <c r="D1043" s="57"/>
      <c r="E1043" s="57"/>
      <c r="F1043" s="279">
        <v>159949105</v>
      </c>
      <c r="G1043" s="286">
        <v>210071512</v>
      </c>
      <c r="H1043" s="278">
        <v>43375</v>
      </c>
      <c r="I1043" s="278"/>
      <c r="K1043" s="57"/>
      <c r="L1043" s="57"/>
      <c r="M1043" s="274"/>
      <c r="N1043" s="274"/>
      <c r="O1043" s="57"/>
    </row>
    <row r="1044" spans="1:15">
      <c r="A1044" s="57"/>
      <c r="B1044" s="278">
        <v>43959</v>
      </c>
      <c r="C1044" s="283">
        <f t="shared" si="14"/>
        <v>10401897664</v>
      </c>
      <c r="D1044" s="57"/>
      <c r="E1044" s="57"/>
      <c r="F1044" s="279">
        <v>863207552</v>
      </c>
      <c r="G1044" s="286">
        <v>210275184</v>
      </c>
      <c r="H1044" s="278">
        <v>47493</v>
      </c>
      <c r="I1044" s="278"/>
      <c r="K1044" s="57"/>
      <c r="L1044" s="57"/>
      <c r="M1044" s="274"/>
      <c r="N1044" s="274"/>
      <c r="O1044" s="57"/>
    </row>
    <row r="1045" spans="1:15">
      <c r="A1045" s="57"/>
      <c r="B1045" s="278">
        <v>43960</v>
      </c>
      <c r="C1045" s="283">
        <f t="shared" si="14"/>
        <v>10111694688</v>
      </c>
      <c r="D1045" s="57"/>
      <c r="E1045" s="57"/>
      <c r="F1045" s="279">
        <v>573004576</v>
      </c>
      <c r="G1045" s="286">
        <v>210530279</v>
      </c>
      <c r="H1045" s="278">
        <v>48706</v>
      </c>
      <c r="I1045" s="278"/>
      <c r="K1045" s="57"/>
      <c r="L1045" s="57"/>
      <c r="M1045" s="274"/>
      <c r="N1045" s="274"/>
      <c r="O1045" s="57"/>
    </row>
    <row r="1046" spans="1:15">
      <c r="A1046" s="57"/>
      <c r="B1046" s="278">
        <v>43961</v>
      </c>
      <c r="C1046" s="283">
        <f t="shared" si="14"/>
        <v>9740989212</v>
      </c>
      <c r="D1046" s="57"/>
      <c r="E1046" s="57"/>
      <c r="F1046" s="279">
        <v>202299100</v>
      </c>
      <c r="G1046" s="286">
        <v>210559815</v>
      </c>
      <c r="H1046" s="278">
        <v>49314</v>
      </c>
      <c r="I1046" s="278"/>
      <c r="K1046" s="57"/>
      <c r="L1046" s="57"/>
      <c r="M1046" s="274"/>
      <c r="N1046" s="274"/>
      <c r="O1046" s="57"/>
    </row>
    <row r="1047" spans="1:15">
      <c r="A1047" s="57"/>
      <c r="B1047" s="278">
        <v>43962</v>
      </c>
      <c r="C1047" s="283">
        <f t="shared" si="14"/>
        <v>9982332020</v>
      </c>
      <c r="D1047" s="57"/>
      <c r="E1047" s="57"/>
      <c r="F1047" s="279">
        <v>443641908</v>
      </c>
      <c r="G1047" s="286">
        <v>210602030</v>
      </c>
      <c r="H1047" s="278">
        <v>46010</v>
      </c>
      <c r="I1047" s="278"/>
      <c r="K1047" s="57"/>
      <c r="L1047" s="57"/>
      <c r="M1047" s="274"/>
      <c r="N1047" s="274"/>
      <c r="O1047" s="57"/>
    </row>
    <row r="1048" spans="1:15">
      <c r="A1048" s="57"/>
      <c r="B1048" s="278">
        <v>43963</v>
      </c>
      <c r="C1048" s="283">
        <f t="shared" si="14"/>
        <v>10296367880</v>
      </c>
      <c r="D1048" s="57"/>
      <c r="E1048" s="57"/>
      <c r="F1048" s="279">
        <v>757677768</v>
      </c>
      <c r="G1048" s="286">
        <v>210712127</v>
      </c>
      <c r="H1048" s="278">
        <v>43046</v>
      </c>
      <c r="I1048" s="278"/>
      <c r="K1048" s="57"/>
      <c r="L1048" s="57"/>
      <c r="M1048" s="274"/>
      <c r="N1048" s="274"/>
      <c r="O1048" s="57"/>
    </row>
    <row r="1049" spans="1:15">
      <c r="A1049" s="57"/>
      <c r="B1049" s="278">
        <v>43964</v>
      </c>
      <c r="C1049" s="283">
        <f t="shared" si="14"/>
        <v>9717842320</v>
      </c>
      <c r="D1049" s="57"/>
      <c r="E1049" s="57"/>
      <c r="F1049" s="279">
        <v>179152208</v>
      </c>
      <c r="G1049" s="286">
        <v>210762943</v>
      </c>
      <c r="H1049" s="278">
        <v>46511</v>
      </c>
      <c r="I1049" s="278"/>
      <c r="K1049" s="57"/>
      <c r="L1049" s="57"/>
      <c r="M1049" s="274"/>
      <c r="N1049" s="274"/>
      <c r="O1049" s="57"/>
    </row>
    <row r="1050" spans="1:15">
      <c r="A1050" s="57"/>
      <c r="B1050" s="278">
        <v>43965</v>
      </c>
      <c r="C1050" s="283">
        <f t="shared" si="14"/>
        <v>10278982736</v>
      </c>
      <c r="D1050" s="57"/>
      <c r="E1050" s="57"/>
      <c r="F1050" s="279">
        <v>740292624</v>
      </c>
      <c r="G1050" s="286">
        <v>210882902</v>
      </c>
      <c r="H1050" s="278">
        <v>47978</v>
      </c>
      <c r="I1050" s="278"/>
      <c r="K1050" s="57"/>
      <c r="L1050" s="57"/>
      <c r="M1050" s="274"/>
      <c r="N1050" s="274"/>
      <c r="O1050" s="57"/>
    </row>
    <row r="1051" spans="1:15">
      <c r="A1051" s="57"/>
      <c r="B1051" s="278">
        <v>43966</v>
      </c>
      <c r="C1051" s="283">
        <f t="shared" si="14"/>
        <v>10461470928</v>
      </c>
      <c r="D1051" s="57"/>
      <c r="E1051" s="57"/>
      <c r="F1051" s="279">
        <v>922780816</v>
      </c>
      <c r="G1051" s="286">
        <v>210988461</v>
      </c>
      <c r="H1051" s="278">
        <v>43219</v>
      </c>
      <c r="I1051" s="278"/>
      <c r="K1051" s="57"/>
      <c r="L1051" s="57"/>
      <c r="M1051" s="274"/>
      <c r="N1051" s="274"/>
      <c r="O1051" s="57"/>
    </row>
    <row r="1052" spans="1:15">
      <c r="A1052" s="57"/>
      <c r="B1052" s="278">
        <v>43967</v>
      </c>
      <c r="C1052" s="283">
        <f t="shared" si="14"/>
        <v>9780803467</v>
      </c>
      <c r="D1052" s="57"/>
      <c r="E1052" s="57"/>
      <c r="F1052" s="279">
        <v>242113355</v>
      </c>
      <c r="G1052" s="286">
        <v>211052030</v>
      </c>
      <c r="H1052" s="278">
        <v>49387</v>
      </c>
      <c r="I1052" s="278"/>
      <c r="K1052" s="57"/>
      <c r="L1052" s="57"/>
      <c r="M1052" s="274"/>
      <c r="N1052" s="274"/>
      <c r="O1052" s="57"/>
    </row>
    <row r="1053" spans="1:15">
      <c r="A1053" s="57"/>
      <c r="B1053" s="278">
        <v>43968</v>
      </c>
      <c r="C1053" s="283">
        <f t="shared" si="14"/>
        <v>10352326163</v>
      </c>
      <c r="D1053" s="57"/>
      <c r="E1053" s="57"/>
      <c r="F1053" s="279">
        <v>813636051</v>
      </c>
      <c r="G1053" s="286">
        <v>211131039</v>
      </c>
      <c r="H1053" s="278">
        <v>44470</v>
      </c>
      <c r="I1053" s="278"/>
      <c r="K1053" s="57"/>
      <c r="L1053" s="57"/>
      <c r="M1053" s="274"/>
      <c r="N1053" s="274"/>
      <c r="O1053" s="57"/>
    </row>
    <row r="1054" spans="1:15">
      <c r="A1054" s="57"/>
      <c r="B1054" s="278">
        <v>43969</v>
      </c>
      <c r="C1054" s="283">
        <f t="shared" si="14"/>
        <v>10331064248</v>
      </c>
      <c r="D1054" s="57"/>
      <c r="E1054" s="57"/>
      <c r="F1054" s="279">
        <v>792374136</v>
      </c>
      <c r="G1054" s="286">
        <v>211436432</v>
      </c>
      <c r="H1054" s="278">
        <v>47581</v>
      </c>
      <c r="I1054" s="278"/>
      <c r="K1054" s="57"/>
      <c r="L1054" s="57"/>
      <c r="M1054" s="274"/>
      <c r="N1054" s="274"/>
      <c r="O1054" s="57"/>
    </row>
    <row r="1055" spans="1:15">
      <c r="A1055" s="57"/>
      <c r="B1055" s="278">
        <v>43970</v>
      </c>
      <c r="C1055" s="283">
        <f t="shared" si="14"/>
        <v>10185238352</v>
      </c>
      <c r="D1055" s="57"/>
      <c r="E1055" s="57"/>
      <c r="F1055" s="279">
        <v>646548240</v>
      </c>
      <c r="G1055" s="286">
        <v>211514197</v>
      </c>
      <c r="H1055" s="278">
        <v>46805</v>
      </c>
      <c r="I1055" s="278"/>
      <c r="K1055" s="57"/>
      <c r="L1055" s="57"/>
      <c r="M1055" s="274"/>
      <c r="N1055" s="274"/>
      <c r="O1055" s="57"/>
    </row>
    <row r="1056" spans="1:15">
      <c r="A1056" s="57"/>
      <c r="B1056" s="278">
        <v>43971</v>
      </c>
      <c r="C1056" s="283">
        <f t="shared" ref="C1056:C1119" si="15">F1056+(F$88*28679+98765)+(G$88*6587+87654)+(E$88*9537+76543)+(J$88*5713+4528)</f>
        <v>9813708658</v>
      </c>
      <c r="D1056" s="57"/>
      <c r="E1056" s="57"/>
      <c r="F1056" s="279">
        <v>275018546</v>
      </c>
      <c r="G1056" s="286">
        <v>211588235</v>
      </c>
      <c r="H1056" s="278">
        <v>44179</v>
      </c>
      <c r="I1056" s="278"/>
      <c r="K1056" s="57"/>
      <c r="L1056" s="57"/>
      <c r="M1056" s="274"/>
      <c r="N1056" s="274"/>
      <c r="O1056" s="57"/>
    </row>
    <row r="1057" spans="1:15">
      <c r="A1057" s="57"/>
      <c r="B1057" s="278">
        <v>43972</v>
      </c>
      <c r="C1057" s="283">
        <f t="shared" si="15"/>
        <v>10518742867</v>
      </c>
      <c r="D1057" s="57"/>
      <c r="E1057" s="57"/>
      <c r="F1057" s="279">
        <v>980052755</v>
      </c>
      <c r="G1057" s="286">
        <v>211710538</v>
      </c>
      <c r="H1057" s="278">
        <v>43312</v>
      </c>
      <c r="I1057" s="278"/>
      <c r="K1057" s="57"/>
      <c r="L1057" s="57"/>
      <c r="M1057" s="274"/>
      <c r="N1057" s="274"/>
      <c r="O1057" s="57"/>
    </row>
    <row r="1058" spans="1:15">
      <c r="A1058" s="57"/>
      <c r="B1058" s="278">
        <v>43973</v>
      </c>
      <c r="C1058" s="283">
        <f t="shared" si="15"/>
        <v>9826175160</v>
      </c>
      <c r="D1058" s="57"/>
      <c r="E1058" s="57"/>
      <c r="F1058" s="279">
        <v>287485048</v>
      </c>
      <c r="G1058" s="286">
        <v>211759703</v>
      </c>
      <c r="H1058" s="278">
        <v>49607</v>
      </c>
      <c r="I1058" s="278"/>
      <c r="K1058" s="57"/>
      <c r="L1058" s="57"/>
      <c r="M1058" s="274"/>
      <c r="N1058" s="274"/>
      <c r="O1058" s="57"/>
    </row>
    <row r="1059" spans="1:15">
      <c r="A1059" s="57"/>
      <c r="B1059" s="278">
        <v>43974</v>
      </c>
      <c r="C1059" s="283">
        <f t="shared" si="15"/>
        <v>10208541211</v>
      </c>
      <c r="D1059" s="57"/>
      <c r="E1059" s="57"/>
      <c r="F1059" s="279">
        <v>669851099</v>
      </c>
      <c r="G1059" s="286">
        <v>211879998</v>
      </c>
      <c r="H1059" s="278">
        <v>45915</v>
      </c>
      <c r="I1059" s="278"/>
      <c r="K1059" s="57"/>
      <c r="L1059" s="57"/>
      <c r="M1059" s="274"/>
      <c r="N1059" s="274"/>
      <c r="O1059" s="57"/>
    </row>
    <row r="1060" spans="1:15">
      <c r="A1060" s="57"/>
      <c r="B1060" s="278">
        <v>43975</v>
      </c>
      <c r="C1060" s="283">
        <f t="shared" si="15"/>
        <v>10030575279</v>
      </c>
      <c r="D1060" s="57"/>
      <c r="E1060" s="57"/>
      <c r="F1060" s="279">
        <v>491885167</v>
      </c>
      <c r="G1060" s="286">
        <v>211936540</v>
      </c>
      <c r="H1060" s="278">
        <v>48920</v>
      </c>
      <c r="I1060" s="278"/>
      <c r="K1060" s="57"/>
      <c r="L1060" s="57"/>
      <c r="M1060" s="274"/>
      <c r="N1060" s="274"/>
      <c r="O1060" s="57"/>
    </row>
    <row r="1061" spans="1:15">
      <c r="A1061" s="57"/>
      <c r="B1061" s="278">
        <v>43976</v>
      </c>
      <c r="C1061" s="283">
        <f t="shared" si="15"/>
        <v>10051370723</v>
      </c>
      <c r="D1061" s="57"/>
      <c r="E1061" s="57"/>
      <c r="F1061" s="279">
        <v>512680611</v>
      </c>
      <c r="G1061" s="286">
        <v>211991366</v>
      </c>
      <c r="H1061" s="278">
        <v>45618</v>
      </c>
      <c r="I1061" s="278"/>
      <c r="K1061" s="57"/>
      <c r="L1061" s="57"/>
      <c r="M1061" s="274"/>
      <c r="N1061" s="274"/>
      <c r="O1061" s="57"/>
    </row>
    <row r="1062" spans="1:15">
      <c r="A1062" s="57"/>
      <c r="B1062" s="278">
        <v>43977</v>
      </c>
      <c r="C1062" s="283">
        <f t="shared" si="15"/>
        <v>9949048533</v>
      </c>
      <c r="D1062" s="57"/>
      <c r="E1062" s="57"/>
      <c r="F1062" s="279">
        <v>410358421</v>
      </c>
      <c r="G1062" s="286">
        <v>212022374</v>
      </c>
      <c r="H1062" s="278">
        <v>45247</v>
      </c>
      <c r="I1062" s="278"/>
      <c r="K1062" s="57"/>
      <c r="L1062" s="57"/>
      <c r="M1062" s="274"/>
      <c r="N1062" s="274"/>
      <c r="O1062" s="57"/>
    </row>
    <row r="1063" spans="1:15">
      <c r="A1063" s="57"/>
      <c r="B1063" s="278">
        <v>43978</v>
      </c>
      <c r="C1063" s="283">
        <f t="shared" si="15"/>
        <v>10373965381</v>
      </c>
      <c r="D1063" s="57"/>
      <c r="E1063" s="57"/>
      <c r="F1063" s="279">
        <v>835275269</v>
      </c>
      <c r="G1063" s="286">
        <v>212078404</v>
      </c>
      <c r="H1063" s="278">
        <v>47848</v>
      </c>
      <c r="I1063" s="278"/>
      <c r="K1063" s="57"/>
      <c r="L1063" s="57"/>
      <c r="M1063" s="274"/>
      <c r="N1063" s="274"/>
      <c r="O1063" s="57"/>
    </row>
    <row r="1064" spans="1:15">
      <c r="A1064" s="57"/>
      <c r="B1064" s="278">
        <v>43979</v>
      </c>
      <c r="C1064" s="283">
        <f t="shared" si="15"/>
        <v>9992096320</v>
      </c>
      <c r="D1064" s="57"/>
      <c r="E1064" s="57"/>
      <c r="F1064" s="279">
        <v>453406208</v>
      </c>
      <c r="G1064" s="286">
        <v>212336628</v>
      </c>
      <c r="H1064" s="278">
        <v>44589</v>
      </c>
      <c r="I1064" s="278"/>
      <c r="K1064" s="57"/>
      <c r="L1064" s="57"/>
      <c r="M1064" s="274"/>
      <c r="N1064" s="274"/>
      <c r="O1064" s="57"/>
    </row>
    <row r="1065" spans="1:15">
      <c r="A1065" s="57"/>
      <c r="B1065" s="278">
        <v>43980</v>
      </c>
      <c r="C1065" s="283">
        <f t="shared" si="15"/>
        <v>9793978915</v>
      </c>
      <c r="D1065" s="57"/>
      <c r="E1065" s="57"/>
      <c r="F1065" s="279">
        <v>255288803</v>
      </c>
      <c r="G1065" s="286">
        <v>212976410</v>
      </c>
      <c r="H1065" s="278">
        <v>43212</v>
      </c>
      <c r="I1065" s="278"/>
      <c r="K1065" s="57"/>
      <c r="L1065" s="57"/>
      <c r="M1065" s="274"/>
      <c r="N1065" s="274"/>
      <c r="O1065" s="57"/>
    </row>
    <row r="1066" spans="1:15">
      <c r="A1066" s="57"/>
      <c r="B1066" s="278">
        <v>43981</v>
      </c>
      <c r="C1066" s="283">
        <f t="shared" si="15"/>
        <v>9949140203</v>
      </c>
      <c r="D1066" s="57"/>
      <c r="E1066" s="57"/>
      <c r="F1066" s="279">
        <v>410450091</v>
      </c>
      <c r="G1066" s="286">
        <v>213067174</v>
      </c>
      <c r="H1066" s="278">
        <v>47408</v>
      </c>
      <c r="I1066" s="278"/>
      <c r="K1066" s="57"/>
      <c r="L1066" s="57"/>
      <c r="M1066" s="274"/>
      <c r="N1066" s="274"/>
      <c r="O1066" s="57"/>
    </row>
    <row r="1067" spans="1:15">
      <c r="A1067" s="57"/>
      <c r="B1067" s="278">
        <v>43982</v>
      </c>
      <c r="C1067" s="283">
        <f t="shared" si="15"/>
        <v>9791833584</v>
      </c>
      <c r="D1067" s="57"/>
      <c r="E1067" s="57"/>
      <c r="F1067" s="279">
        <v>253143472</v>
      </c>
      <c r="G1067" s="286">
        <v>213162700</v>
      </c>
      <c r="H1067" s="278">
        <v>48349</v>
      </c>
      <c r="I1067" s="278"/>
      <c r="K1067" s="57"/>
      <c r="L1067" s="57"/>
      <c r="M1067" s="274"/>
      <c r="N1067" s="274"/>
      <c r="O1067" s="57"/>
    </row>
    <row r="1068" spans="1:15">
      <c r="A1068" s="57"/>
      <c r="B1068" s="278">
        <v>43983</v>
      </c>
      <c r="C1068" s="283">
        <f t="shared" si="15"/>
        <v>10396825464</v>
      </c>
      <c r="D1068" s="57"/>
      <c r="E1068" s="57"/>
      <c r="F1068" s="279">
        <v>858135352</v>
      </c>
      <c r="G1068" s="286">
        <v>213332342</v>
      </c>
      <c r="H1068" s="278">
        <v>43233</v>
      </c>
      <c r="I1068" s="278"/>
      <c r="K1068" s="57"/>
      <c r="L1068" s="57"/>
      <c r="M1068" s="274"/>
      <c r="N1068" s="274"/>
      <c r="O1068" s="57"/>
    </row>
    <row r="1069" spans="1:15">
      <c r="A1069" s="57"/>
      <c r="B1069" s="278">
        <v>43984</v>
      </c>
      <c r="C1069" s="283">
        <f t="shared" si="15"/>
        <v>10309627136</v>
      </c>
      <c r="D1069" s="57"/>
      <c r="E1069" s="57"/>
      <c r="F1069" s="279">
        <v>770937024</v>
      </c>
      <c r="G1069" s="286">
        <v>213534931</v>
      </c>
      <c r="H1069" s="278">
        <v>44889</v>
      </c>
      <c r="I1069" s="278"/>
      <c r="K1069" s="57"/>
      <c r="L1069" s="57"/>
      <c r="M1069" s="274"/>
      <c r="N1069" s="274"/>
      <c r="O1069" s="57"/>
    </row>
    <row r="1070" spans="1:15">
      <c r="A1070" s="57"/>
      <c r="B1070" s="278">
        <v>43985</v>
      </c>
      <c r="C1070" s="283">
        <f t="shared" si="15"/>
        <v>10300718979</v>
      </c>
      <c r="D1070" s="57"/>
      <c r="E1070" s="57"/>
      <c r="F1070" s="279">
        <v>762028867</v>
      </c>
      <c r="G1070" s="286">
        <v>213564608</v>
      </c>
      <c r="H1070" s="278">
        <v>49305</v>
      </c>
      <c r="I1070" s="278"/>
      <c r="K1070" s="57"/>
      <c r="L1070" s="57"/>
      <c r="M1070" s="274"/>
      <c r="N1070" s="274"/>
      <c r="O1070" s="57"/>
    </row>
    <row r="1071" spans="1:15">
      <c r="A1071" s="57"/>
      <c r="B1071" s="278">
        <v>43986</v>
      </c>
      <c r="C1071" s="283">
        <f t="shared" si="15"/>
        <v>9639237537</v>
      </c>
      <c r="D1071" s="57"/>
      <c r="E1071" s="57"/>
      <c r="F1071" s="279">
        <v>100547425</v>
      </c>
      <c r="G1071" s="286">
        <v>213870608</v>
      </c>
      <c r="H1071" s="278">
        <v>47258</v>
      </c>
      <c r="I1071" s="278"/>
      <c r="K1071" s="57"/>
      <c r="L1071" s="57"/>
      <c r="M1071" s="274"/>
      <c r="N1071" s="274"/>
      <c r="O1071" s="57"/>
    </row>
    <row r="1072" spans="1:15">
      <c r="A1072" s="57"/>
      <c r="B1072" s="278">
        <v>43987</v>
      </c>
      <c r="C1072" s="283">
        <f t="shared" si="15"/>
        <v>10059462925</v>
      </c>
      <c r="D1072" s="57"/>
      <c r="E1072" s="57"/>
      <c r="F1072" s="279">
        <v>520772813</v>
      </c>
      <c r="G1072" s="286">
        <v>214285178</v>
      </c>
      <c r="H1072" s="278">
        <v>45640</v>
      </c>
      <c r="I1072" s="278"/>
      <c r="K1072" s="57"/>
      <c r="L1072" s="57"/>
      <c r="M1072" s="274"/>
      <c r="N1072" s="274"/>
      <c r="O1072" s="57"/>
    </row>
    <row r="1073" spans="1:15">
      <c r="A1073" s="57"/>
      <c r="B1073" s="278">
        <v>43988</v>
      </c>
      <c r="C1073" s="283">
        <f t="shared" si="15"/>
        <v>10266507180</v>
      </c>
      <c r="D1073" s="57"/>
      <c r="E1073" s="57"/>
      <c r="F1073" s="279">
        <v>727817068</v>
      </c>
      <c r="G1073" s="286">
        <v>214409700</v>
      </c>
      <c r="H1073" s="278">
        <v>49006</v>
      </c>
      <c r="I1073" s="278"/>
      <c r="K1073" s="57"/>
      <c r="L1073" s="57"/>
      <c r="M1073" s="274"/>
      <c r="N1073" s="274"/>
      <c r="O1073" s="57"/>
    </row>
    <row r="1074" spans="1:15">
      <c r="A1074" s="57"/>
      <c r="B1074" s="278">
        <v>43989</v>
      </c>
      <c r="C1074" s="283">
        <f t="shared" si="15"/>
        <v>9875561921</v>
      </c>
      <c r="D1074" s="57"/>
      <c r="E1074" s="57"/>
      <c r="F1074" s="279">
        <v>336871809</v>
      </c>
      <c r="G1074" s="286">
        <v>214526016</v>
      </c>
      <c r="H1074" s="278">
        <v>47856</v>
      </c>
      <c r="I1074" s="278"/>
      <c r="K1074" s="57"/>
      <c r="L1074" s="57"/>
      <c r="M1074" s="274"/>
      <c r="N1074" s="274"/>
      <c r="O1074" s="57"/>
    </row>
    <row r="1075" spans="1:15">
      <c r="A1075" s="57"/>
      <c r="B1075" s="278">
        <v>43990</v>
      </c>
      <c r="C1075" s="283">
        <f t="shared" si="15"/>
        <v>10060916144</v>
      </c>
      <c r="D1075" s="57"/>
      <c r="E1075" s="57"/>
      <c r="F1075" s="279">
        <v>522226032</v>
      </c>
      <c r="G1075" s="286">
        <v>214641356</v>
      </c>
      <c r="H1075" s="278">
        <v>46013</v>
      </c>
      <c r="I1075" s="278"/>
      <c r="K1075" s="57"/>
      <c r="L1075" s="57"/>
      <c r="M1075" s="274"/>
      <c r="N1075" s="274"/>
      <c r="O1075" s="57"/>
    </row>
    <row r="1076" spans="1:15">
      <c r="A1076" s="57"/>
      <c r="B1076" s="278">
        <v>43991</v>
      </c>
      <c r="C1076" s="283">
        <f t="shared" si="15"/>
        <v>9954376927</v>
      </c>
      <c r="D1076" s="57"/>
      <c r="E1076" s="57"/>
      <c r="F1076" s="279">
        <v>415686815</v>
      </c>
      <c r="G1076" s="286">
        <v>214652162</v>
      </c>
      <c r="H1076" s="278">
        <v>43908</v>
      </c>
      <c r="I1076" s="278"/>
      <c r="K1076" s="57"/>
      <c r="L1076" s="57"/>
      <c r="M1076" s="274"/>
      <c r="N1076" s="274"/>
      <c r="O1076" s="57"/>
    </row>
    <row r="1077" spans="1:15">
      <c r="A1077" s="57"/>
      <c r="B1077" s="278">
        <v>43992</v>
      </c>
      <c r="C1077" s="283">
        <f t="shared" si="15"/>
        <v>10166767346</v>
      </c>
      <c r="D1077" s="57"/>
      <c r="E1077" s="57"/>
      <c r="F1077" s="279">
        <v>628077234</v>
      </c>
      <c r="G1077" s="286">
        <v>214882894</v>
      </c>
      <c r="H1077" s="278">
        <v>48409</v>
      </c>
      <c r="I1077" s="278"/>
      <c r="K1077" s="57"/>
      <c r="L1077" s="57"/>
      <c r="M1077" s="274"/>
      <c r="N1077" s="274"/>
      <c r="O1077" s="57"/>
    </row>
    <row r="1078" spans="1:15">
      <c r="A1078" s="57"/>
      <c r="B1078" s="278">
        <v>43993</v>
      </c>
      <c r="C1078" s="283">
        <f t="shared" si="15"/>
        <v>9695344266</v>
      </c>
      <c r="D1078" s="57"/>
      <c r="E1078" s="57"/>
      <c r="F1078" s="279">
        <v>156654154</v>
      </c>
      <c r="G1078" s="286">
        <v>215116464</v>
      </c>
      <c r="H1078" s="278">
        <v>45876</v>
      </c>
      <c r="I1078" s="278"/>
      <c r="K1078" s="57"/>
      <c r="L1078" s="57"/>
      <c r="M1078" s="274"/>
      <c r="N1078" s="274"/>
      <c r="O1078" s="57"/>
    </row>
    <row r="1079" spans="1:15">
      <c r="A1079" s="57"/>
      <c r="B1079" s="278">
        <v>43994</v>
      </c>
      <c r="C1079" s="283">
        <f t="shared" si="15"/>
        <v>9790274415</v>
      </c>
      <c r="D1079" s="57"/>
      <c r="E1079" s="57"/>
      <c r="F1079" s="279">
        <v>251584303</v>
      </c>
      <c r="G1079" s="286">
        <v>215205839</v>
      </c>
      <c r="H1079" s="278">
        <v>49100</v>
      </c>
      <c r="I1079" s="278"/>
      <c r="K1079" s="57"/>
      <c r="L1079" s="57"/>
      <c r="M1079" s="274"/>
      <c r="N1079" s="274"/>
      <c r="O1079" s="57"/>
    </row>
    <row r="1080" spans="1:15">
      <c r="A1080" s="57"/>
      <c r="B1080" s="278">
        <v>43995</v>
      </c>
      <c r="C1080" s="283">
        <f t="shared" si="15"/>
        <v>9894772954</v>
      </c>
      <c r="D1080" s="57"/>
      <c r="E1080" s="57"/>
      <c r="F1080" s="279">
        <v>356082842</v>
      </c>
      <c r="G1080" s="286">
        <v>215336052</v>
      </c>
      <c r="H1080" s="278">
        <v>47661</v>
      </c>
      <c r="I1080" s="278"/>
      <c r="K1080" s="57"/>
      <c r="L1080" s="57"/>
      <c r="M1080" s="274"/>
      <c r="N1080" s="274"/>
      <c r="O1080" s="57"/>
    </row>
    <row r="1081" spans="1:15">
      <c r="A1081" s="57"/>
      <c r="B1081" s="278">
        <v>43996</v>
      </c>
      <c r="C1081" s="283">
        <f t="shared" si="15"/>
        <v>9771082778</v>
      </c>
      <c r="D1081" s="57"/>
      <c r="E1081" s="57"/>
      <c r="F1081" s="279">
        <v>232392666</v>
      </c>
      <c r="G1081" s="286">
        <v>215378511</v>
      </c>
      <c r="H1081" s="278">
        <v>49127</v>
      </c>
      <c r="I1081" s="278"/>
      <c r="K1081" s="57"/>
      <c r="L1081" s="57"/>
      <c r="M1081" s="274"/>
      <c r="N1081" s="274"/>
      <c r="O1081" s="57"/>
    </row>
    <row r="1082" spans="1:15">
      <c r="A1082" s="57"/>
      <c r="B1082" s="278">
        <v>43997</v>
      </c>
      <c r="C1082" s="283">
        <f t="shared" si="15"/>
        <v>10273379702</v>
      </c>
      <c r="D1082" s="57"/>
      <c r="E1082" s="57"/>
      <c r="F1082" s="279">
        <v>734689590</v>
      </c>
      <c r="G1082" s="286">
        <v>215421820</v>
      </c>
      <c r="H1082" s="278">
        <v>48757</v>
      </c>
      <c r="I1082" s="278"/>
      <c r="K1082" s="57"/>
      <c r="L1082" s="57"/>
      <c r="M1082" s="274"/>
      <c r="N1082" s="274"/>
      <c r="O1082" s="57"/>
    </row>
    <row r="1083" spans="1:15">
      <c r="A1083" s="57"/>
      <c r="B1083" s="278">
        <v>43998</v>
      </c>
      <c r="C1083" s="283">
        <f t="shared" si="15"/>
        <v>10104724267</v>
      </c>
      <c r="D1083" s="57"/>
      <c r="E1083" s="57"/>
      <c r="F1083" s="279">
        <v>566034155</v>
      </c>
      <c r="G1083" s="286">
        <v>215621766</v>
      </c>
      <c r="H1083" s="278">
        <v>48515</v>
      </c>
      <c r="I1083" s="278"/>
      <c r="K1083" s="57"/>
      <c r="L1083" s="57"/>
      <c r="M1083" s="274"/>
      <c r="N1083" s="274"/>
      <c r="O1083" s="57"/>
    </row>
    <row r="1084" spans="1:15">
      <c r="A1084" s="57"/>
      <c r="B1084" s="278">
        <v>43999</v>
      </c>
      <c r="C1084" s="283">
        <f t="shared" si="15"/>
        <v>10343815709</v>
      </c>
      <c r="D1084" s="57"/>
      <c r="E1084" s="57"/>
      <c r="F1084" s="279">
        <v>805125597</v>
      </c>
      <c r="G1084" s="286">
        <v>215739039</v>
      </c>
      <c r="H1084" s="278">
        <v>45964</v>
      </c>
      <c r="I1084" s="278"/>
      <c r="K1084" s="57"/>
      <c r="L1084" s="57"/>
      <c r="M1084" s="274"/>
      <c r="N1084" s="274"/>
      <c r="O1084" s="57"/>
    </row>
    <row r="1085" spans="1:15">
      <c r="A1085" s="57"/>
      <c r="B1085" s="278">
        <v>44000</v>
      </c>
      <c r="C1085" s="283">
        <f t="shared" si="15"/>
        <v>9779290187</v>
      </c>
      <c r="D1085" s="57"/>
      <c r="E1085" s="57"/>
      <c r="F1085" s="279">
        <v>240600075</v>
      </c>
      <c r="G1085" s="286">
        <v>215804428</v>
      </c>
      <c r="H1085" s="278">
        <v>47165</v>
      </c>
      <c r="I1085" s="278"/>
      <c r="K1085" s="57"/>
      <c r="L1085" s="57"/>
      <c r="M1085" s="274"/>
      <c r="N1085" s="274"/>
      <c r="O1085" s="57"/>
    </row>
    <row r="1086" spans="1:15">
      <c r="A1086" s="57"/>
      <c r="B1086" s="278">
        <v>44001</v>
      </c>
      <c r="C1086" s="283">
        <f t="shared" si="15"/>
        <v>10331177200</v>
      </c>
      <c r="D1086" s="57"/>
      <c r="E1086" s="57"/>
      <c r="F1086" s="279">
        <v>792487088</v>
      </c>
      <c r="G1086" s="286">
        <v>216010198</v>
      </c>
      <c r="H1086" s="278">
        <v>46798</v>
      </c>
      <c r="I1086" s="278"/>
      <c r="K1086" s="57"/>
      <c r="L1086" s="57"/>
      <c r="M1086" s="274"/>
      <c r="N1086" s="274"/>
      <c r="O1086" s="57"/>
    </row>
    <row r="1087" spans="1:15">
      <c r="A1087" s="57"/>
      <c r="B1087" s="278">
        <v>44002</v>
      </c>
      <c r="C1087" s="283">
        <f t="shared" si="15"/>
        <v>10396255336</v>
      </c>
      <c r="D1087" s="57"/>
      <c r="E1087" s="57"/>
      <c r="F1087" s="279">
        <v>857565224</v>
      </c>
      <c r="G1087" s="286">
        <v>216120652</v>
      </c>
      <c r="H1087" s="278">
        <v>49079</v>
      </c>
      <c r="I1087" s="278"/>
      <c r="K1087" s="57"/>
      <c r="L1087" s="57"/>
      <c r="M1087" s="274"/>
      <c r="N1087" s="274"/>
      <c r="O1087" s="57"/>
    </row>
    <row r="1088" spans="1:15">
      <c r="A1088" s="57"/>
      <c r="B1088" s="278">
        <v>44003</v>
      </c>
      <c r="C1088" s="283">
        <f t="shared" si="15"/>
        <v>10144788748</v>
      </c>
      <c r="D1088" s="57"/>
      <c r="E1088" s="57"/>
      <c r="F1088" s="279">
        <v>606098636</v>
      </c>
      <c r="G1088" s="286">
        <v>216183327</v>
      </c>
      <c r="H1088" s="278">
        <v>43544</v>
      </c>
      <c r="I1088" s="278"/>
      <c r="K1088" s="57"/>
      <c r="L1088" s="57"/>
      <c r="M1088" s="274"/>
      <c r="N1088" s="274"/>
      <c r="O1088" s="57"/>
    </row>
    <row r="1089" spans="1:15">
      <c r="A1089" s="57"/>
      <c r="B1089" s="278">
        <v>44004</v>
      </c>
      <c r="C1089" s="283">
        <f t="shared" si="15"/>
        <v>10004522588</v>
      </c>
      <c r="D1089" s="57"/>
      <c r="E1089" s="57"/>
      <c r="F1089" s="279">
        <v>465832476</v>
      </c>
      <c r="G1089" s="286">
        <v>216259549</v>
      </c>
      <c r="H1089" s="278">
        <v>47273</v>
      </c>
      <c r="I1089" s="278"/>
      <c r="K1089" s="57"/>
      <c r="L1089" s="57"/>
      <c r="M1089" s="274"/>
      <c r="N1089" s="274"/>
      <c r="O1089" s="57"/>
    </row>
    <row r="1090" spans="1:15">
      <c r="A1090" s="57"/>
      <c r="B1090" s="278">
        <v>44005</v>
      </c>
      <c r="C1090" s="283">
        <f t="shared" si="15"/>
        <v>10202774152</v>
      </c>
      <c r="D1090" s="57"/>
      <c r="E1090" s="57"/>
      <c r="F1090" s="279">
        <v>664084040</v>
      </c>
      <c r="G1090" s="286">
        <v>216360796</v>
      </c>
      <c r="H1090" s="278">
        <v>43682</v>
      </c>
      <c r="I1090" s="278"/>
      <c r="K1090" s="57"/>
      <c r="L1090" s="57"/>
      <c r="M1090" s="274"/>
      <c r="N1090" s="274"/>
      <c r="O1090" s="57"/>
    </row>
    <row r="1091" spans="1:15">
      <c r="A1091" s="57"/>
      <c r="B1091" s="278">
        <v>44006</v>
      </c>
      <c r="C1091" s="283">
        <f t="shared" si="15"/>
        <v>10387920333</v>
      </c>
      <c r="D1091" s="57"/>
      <c r="E1091" s="57"/>
      <c r="F1091" s="279">
        <v>849230221</v>
      </c>
      <c r="G1091" s="286">
        <v>216475093</v>
      </c>
      <c r="H1091" s="278">
        <v>44661</v>
      </c>
      <c r="I1091" s="278"/>
      <c r="K1091" s="57"/>
      <c r="L1091" s="57"/>
      <c r="M1091" s="274"/>
      <c r="N1091" s="274"/>
      <c r="O1091" s="57"/>
    </row>
    <row r="1092" spans="1:15">
      <c r="A1092" s="57"/>
      <c r="B1092" s="278">
        <v>44007</v>
      </c>
      <c r="C1092" s="283">
        <f t="shared" si="15"/>
        <v>9724174837</v>
      </c>
      <c r="D1092" s="57"/>
      <c r="E1092" s="57"/>
      <c r="F1092" s="279">
        <v>185484725</v>
      </c>
      <c r="G1092" s="286">
        <v>216489895</v>
      </c>
      <c r="H1092" s="278">
        <v>43563</v>
      </c>
      <c r="I1092" s="278"/>
      <c r="K1092" s="57"/>
      <c r="L1092" s="57"/>
      <c r="M1092" s="274"/>
      <c r="N1092" s="274"/>
      <c r="O1092" s="57"/>
    </row>
    <row r="1093" spans="1:15">
      <c r="A1093" s="57"/>
      <c r="B1093" s="278">
        <v>44008</v>
      </c>
      <c r="C1093" s="283">
        <f t="shared" si="15"/>
        <v>10467606260</v>
      </c>
      <c r="D1093" s="57"/>
      <c r="E1093" s="57"/>
      <c r="F1093" s="279">
        <v>928916148</v>
      </c>
      <c r="G1093" s="286">
        <v>216615750</v>
      </c>
      <c r="H1093" s="278">
        <v>48322</v>
      </c>
      <c r="I1093" s="278"/>
      <c r="K1093" s="57"/>
      <c r="L1093" s="57"/>
      <c r="M1093" s="274"/>
      <c r="N1093" s="274"/>
      <c r="O1093" s="57"/>
    </row>
    <row r="1094" spans="1:15">
      <c r="A1094" s="57"/>
      <c r="B1094" s="278">
        <v>44009</v>
      </c>
      <c r="C1094" s="283">
        <f t="shared" si="15"/>
        <v>9801001834</v>
      </c>
      <c r="D1094" s="57"/>
      <c r="E1094" s="57"/>
      <c r="F1094" s="279">
        <v>262311722</v>
      </c>
      <c r="G1094" s="286">
        <v>216789646</v>
      </c>
      <c r="H1094" s="278">
        <v>45703</v>
      </c>
      <c r="I1094" s="278"/>
      <c r="K1094" s="57"/>
      <c r="L1094" s="57"/>
      <c r="M1094" s="274"/>
      <c r="N1094" s="274"/>
      <c r="O1094" s="57"/>
    </row>
    <row r="1095" spans="1:15">
      <c r="A1095" s="57"/>
      <c r="B1095" s="278">
        <v>44010</v>
      </c>
      <c r="C1095" s="283">
        <f t="shared" si="15"/>
        <v>10262728698</v>
      </c>
      <c r="D1095" s="57"/>
      <c r="E1095" s="57"/>
      <c r="F1095" s="279">
        <v>724038586</v>
      </c>
      <c r="G1095" s="286">
        <v>217429444</v>
      </c>
      <c r="H1095" s="278">
        <v>46282</v>
      </c>
      <c r="I1095" s="278"/>
      <c r="K1095" s="57"/>
      <c r="L1095" s="57"/>
      <c r="M1095" s="274"/>
      <c r="N1095" s="274"/>
      <c r="O1095" s="57"/>
    </row>
    <row r="1096" spans="1:15">
      <c r="A1096" s="57"/>
      <c r="B1096" s="278">
        <v>44011</v>
      </c>
      <c r="C1096" s="283">
        <f t="shared" si="15"/>
        <v>9792494681</v>
      </c>
      <c r="D1096" s="57"/>
      <c r="E1096" s="57"/>
      <c r="F1096" s="279">
        <v>253804569</v>
      </c>
      <c r="G1096" s="286">
        <v>217530878</v>
      </c>
      <c r="H1096" s="278">
        <v>45827</v>
      </c>
      <c r="I1096" s="278"/>
      <c r="K1096" s="57"/>
      <c r="L1096" s="57"/>
      <c r="M1096" s="274"/>
      <c r="N1096" s="274"/>
      <c r="O1096" s="57"/>
    </row>
    <row r="1097" spans="1:15">
      <c r="A1097" s="57"/>
      <c r="B1097" s="278">
        <v>44012</v>
      </c>
      <c r="C1097" s="283">
        <f t="shared" si="15"/>
        <v>9681849167</v>
      </c>
      <c r="D1097" s="57"/>
      <c r="E1097" s="57"/>
      <c r="F1097" s="279">
        <v>143159055</v>
      </c>
      <c r="G1097" s="286">
        <v>217540158</v>
      </c>
      <c r="H1097" s="278">
        <v>45679</v>
      </c>
      <c r="I1097" s="278"/>
      <c r="K1097" s="57"/>
      <c r="L1097" s="57"/>
      <c r="M1097" s="274"/>
      <c r="N1097" s="274"/>
      <c r="O1097" s="57"/>
    </row>
    <row r="1098" spans="1:15">
      <c r="A1098" s="57"/>
      <c r="B1098" s="278">
        <v>44013</v>
      </c>
      <c r="C1098" s="283">
        <f t="shared" si="15"/>
        <v>10111244229</v>
      </c>
      <c r="D1098" s="57"/>
      <c r="E1098" s="57"/>
      <c r="F1098" s="279">
        <v>572554117</v>
      </c>
      <c r="G1098" s="286">
        <v>217848493</v>
      </c>
      <c r="H1098" s="278">
        <v>49273</v>
      </c>
      <c r="I1098" s="278"/>
      <c r="K1098" s="57"/>
      <c r="L1098" s="57"/>
      <c r="M1098" s="274"/>
      <c r="N1098" s="274"/>
      <c r="O1098" s="57"/>
    </row>
    <row r="1099" spans="1:15">
      <c r="A1099" s="57"/>
      <c r="B1099" s="278">
        <v>44014</v>
      </c>
      <c r="C1099" s="283">
        <f t="shared" si="15"/>
        <v>9769853537</v>
      </c>
      <c r="D1099" s="57"/>
      <c r="E1099" s="57"/>
      <c r="F1099" s="279">
        <v>231163425</v>
      </c>
      <c r="G1099" s="286">
        <v>218042292</v>
      </c>
      <c r="H1099" s="278">
        <v>46475</v>
      </c>
      <c r="I1099" s="278"/>
      <c r="K1099" s="57"/>
      <c r="L1099" s="57"/>
      <c r="M1099" s="274"/>
      <c r="N1099" s="274"/>
      <c r="O1099" s="57"/>
    </row>
    <row r="1100" spans="1:15">
      <c r="A1100" s="57"/>
      <c r="B1100" s="278">
        <v>44015</v>
      </c>
      <c r="C1100" s="283">
        <f t="shared" si="15"/>
        <v>9906994066</v>
      </c>
      <c r="D1100" s="57"/>
      <c r="E1100" s="57"/>
      <c r="F1100" s="279">
        <v>368303954</v>
      </c>
      <c r="G1100" s="286">
        <v>218223856</v>
      </c>
      <c r="H1100" s="278">
        <v>45149</v>
      </c>
      <c r="I1100" s="278"/>
      <c r="K1100" s="57"/>
      <c r="L1100" s="57"/>
      <c r="M1100" s="274"/>
      <c r="N1100" s="274"/>
      <c r="O1100" s="57"/>
    </row>
    <row r="1101" spans="1:15">
      <c r="A1101" s="57"/>
      <c r="B1101" s="278">
        <v>44016</v>
      </c>
      <c r="C1101" s="283">
        <f t="shared" si="15"/>
        <v>9757674430</v>
      </c>
      <c r="D1101" s="57"/>
      <c r="E1101" s="57"/>
      <c r="F1101" s="279">
        <v>218984318</v>
      </c>
      <c r="G1101" s="286">
        <v>218355393</v>
      </c>
      <c r="H1101" s="278">
        <v>47287</v>
      </c>
      <c r="I1101" s="278"/>
      <c r="K1101" s="57"/>
      <c r="L1101" s="57"/>
      <c r="M1101" s="274"/>
      <c r="N1101" s="274"/>
      <c r="O1101" s="57"/>
    </row>
    <row r="1102" spans="1:15">
      <c r="A1102" s="57"/>
      <c r="B1102" s="278">
        <v>44017</v>
      </c>
      <c r="C1102" s="283">
        <f t="shared" si="15"/>
        <v>9656960593</v>
      </c>
      <c r="D1102" s="57"/>
      <c r="E1102" s="57"/>
      <c r="F1102" s="279">
        <v>118270481</v>
      </c>
      <c r="G1102" s="286">
        <v>218538512</v>
      </c>
      <c r="H1102" s="278">
        <v>49632</v>
      </c>
      <c r="I1102" s="278"/>
      <c r="K1102" s="57"/>
      <c r="L1102" s="57"/>
      <c r="M1102" s="274"/>
      <c r="N1102" s="274"/>
      <c r="O1102" s="57"/>
    </row>
    <row r="1103" spans="1:15">
      <c r="A1103" s="57"/>
      <c r="B1103" s="278">
        <v>44018</v>
      </c>
      <c r="C1103" s="283">
        <f t="shared" si="15"/>
        <v>10089904267</v>
      </c>
      <c r="D1103" s="57"/>
      <c r="E1103" s="57"/>
      <c r="F1103" s="279">
        <v>551214155</v>
      </c>
      <c r="G1103" s="286">
        <v>218556610</v>
      </c>
      <c r="H1103" s="278">
        <v>44408</v>
      </c>
      <c r="I1103" s="278"/>
      <c r="K1103" s="57"/>
      <c r="L1103" s="57"/>
      <c r="M1103" s="274"/>
      <c r="N1103" s="274"/>
      <c r="O1103" s="57"/>
    </row>
    <row r="1104" spans="1:15">
      <c r="A1104" s="57"/>
      <c r="B1104" s="278">
        <v>44019</v>
      </c>
      <c r="C1104" s="283">
        <f t="shared" si="15"/>
        <v>10469649894</v>
      </c>
      <c r="D1104" s="57"/>
      <c r="E1104" s="57"/>
      <c r="F1104" s="279">
        <v>930959782</v>
      </c>
      <c r="G1104" s="286">
        <v>218706955</v>
      </c>
      <c r="H1104" s="278">
        <v>49692</v>
      </c>
      <c r="I1104" s="278"/>
      <c r="K1104" s="57"/>
      <c r="L1104" s="57"/>
      <c r="M1104" s="274"/>
      <c r="N1104" s="274"/>
      <c r="O1104" s="57"/>
    </row>
    <row r="1105" spans="1:15">
      <c r="A1105" s="57"/>
      <c r="B1105" s="278">
        <v>44020</v>
      </c>
      <c r="C1105" s="283">
        <f t="shared" si="15"/>
        <v>9695521413</v>
      </c>
      <c r="D1105" s="57"/>
      <c r="E1105" s="57"/>
      <c r="F1105" s="279">
        <v>156831301</v>
      </c>
      <c r="G1105" s="286">
        <v>218712442</v>
      </c>
      <c r="H1105" s="278">
        <v>45575</v>
      </c>
      <c r="I1105" s="278"/>
      <c r="K1105" s="57"/>
      <c r="L1105" s="57"/>
      <c r="M1105" s="274"/>
      <c r="N1105" s="274"/>
      <c r="O1105" s="57"/>
    </row>
    <row r="1106" spans="1:15">
      <c r="A1106" s="57"/>
      <c r="B1106" s="278">
        <v>44021</v>
      </c>
      <c r="C1106" s="283">
        <f t="shared" si="15"/>
        <v>10216774792</v>
      </c>
      <c r="D1106" s="57"/>
      <c r="E1106" s="57"/>
      <c r="F1106" s="279">
        <v>678084680</v>
      </c>
      <c r="G1106" s="286">
        <v>218720516</v>
      </c>
      <c r="H1106" s="278">
        <v>46760</v>
      </c>
      <c r="I1106" s="278"/>
      <c r="K1106" s="57"/>
      <c r="L1106" s="57"/>
      <c r="M1106" s="274"/>
      <c r="N1106" s="274"/>
      <c r="O1106" s="57"/>
    </row>
    <row r="1107" spans="1:15">
      <c r="A1107" s="57"/>
      <c r="B1107" s="278">
        <v>44022</v>
      </c>
      <c r="C1107" s="283">
        <f t="shared" si="15"/>
        <v>9661164133</v>
      </c>
      <c r="D1107" s="57"/>
      <c r="E1107" s="57"/>
      <c r="F1107" s="279">
        <v>122474021</v>
      </c>
      <c r="G1107" s="286">
        <v>218778140</v>
      </c>
      <c r="H1107" s="278">
        <v>44651</v>
      </c>
      <c r="I1107" s="278"/>
      <c r="K1107" s="57"/>
      <c r="L1107" s="57"/>
      <c r="M1107" s="274"/>
      <c r="N1107" s="274"/>
      <c r="O1107" s="57"/>
    </row>
    <row r="1108" spans="1:15">
      <c r="A1108" s="57"/>
      <c r="B1108" s="278">
        <v>44023</v>
      </c>
      <c r="C1108" s="283">
        <f t="shared" si="15"/>
        <v>10329326001</v>
      </c>
      <c r="D1108" s="57"/>
      <c r="E1108" s="57"/>
      <c r="F1108" s="279">
        <v>790635889</v>
      </c>
      <c r="G1108" s="286">
        <v>218827426</v>
      </c>
      <c r="H1108" s="278">
        <v>48668</v>
      </c>
      <c r="I1108" s="278"/>
      <c r="K1108" s="57"/>
      <c r="L1108" s="57"/>
      <c r="M1108" s="274"/>
      <c r="N1108" s="274"/>
      <c r="O1108" s="57"/>
    </row>
    <row r="1109" spans="1:15">
      <c r="A1109" s="57"/>
      <c r="B1109" s="278">
        <v>44024</v>
      </c>
      <c r="C1109" s="283">
        <f t="shared" si="15"/>
        <v>9656428226</v>
      </c>
      <c r="D1109" s="57"/>
      <c r="E1109" s="57"/>
      <c r="F1109" s="279">
        <v>117738114</v>
      </c>
      <c r="G1109" s="286">
        <v>218872117</v>
      </c>
      <c r="H1109" s="278">
        <v>47806</v>
      </c>
      <c r="I1109" s="278"/>
      <c r="K1109" s="57"/>
      <c r="L1109" s="57"/>
      <c r="M1109" s="274"/>
      <c r="N1109" s="274"/>
      <c r="O1109" s="57"/>
    </row>
    <row r="1110" spans="1:15">
      <c r="A1110" s="57"/>
      <c r="B1110" s="278">
        <v>44025</v>
      </c>
      <c r="C1110" s="283">
        <f t="shared" si="15"/>
        <v>10227670977</v>
      </c>
      <c r="D1110" s="57"/>
      <c r="E1110" s="57"/>
      <c r="F1110" s="279">
        <v>688980865</v>
      </c>
      <c r="G1110" s="286">
        <v>218934221</v>
      </c>
      <c r="H1110" s="278">
        <v>47583</v>
      </c>
      <c r="I1110" s="278"/>
      <c r="K1110" s="57"/>
      <c r="L1110" s="57"/>
      <c r="M1110" s="274"/>
      <c r="N1110" s="274"/>
      <c r="O1110" s="57"/>
    </row>
    <row r="1111" spans="1:15">
      <c r="A1111" s="57"/>
      <c r="B1111" s="278">
        <v>44026</v>
      </c>
      <c r="C1111" s="283">
        <f t="shared" si="15"/>
        <v>9658327963</v>
      </c>
      <c r="D1111" s="57"/>
      <c r="E1111" s="57"/>
      <c r="F1111" s="279">
        <v>119637851</v>
      </c>
      <c r="G1111" s="286">
        <v>218984318</v>
      </c>
      <c r="H1111" s="278">
        <v>44016</v>
      </c>
      <c r="I1111" s="278"/>
      <c r="K1111" s="57"/>
      <c r="L1111" s="57"/>
      <c r="M1111" s="274"/>
      <c r="N1111" s="274"/>
      <c r="O1111" s="57"/>
    </row>
    <row r="1112" spans="1:15">
      <c r="A1112" s="57"/>
      <c r="B1112" s="278">
        <v>44027</v>
      </c>
      <c r="C1112" s="283">
        <f t="shared" si="15"/>
        <v>10222183345</v>
      </c>
      <c r="D1112" s="57"/>
      <c r="E1112" s="57"/>
      <c r="F1112" s="279">
        <v>683493233</v>
      </c>
      <c r="G1112" s="286">
        <v>219138966</v>
      </c>
      <c r="H1112" s="278">
        <v>50382</v>
      </c>
      <c r="I1112" s="278"/>
      <c r="K1112" s="57"/>
      <c r="L1112" s="57"/>
      <c r="M1112" s="274"/>
      <c r="N1112" s="274"/>
      <c r="O1112" s="57"/>
    </row>
    <row r="1113" spans="1:15">
      <c r="A1113" s="57"/>
      <c r="B1113" s="278">
        <v>44028</v>
      </c>
      <c r="C1113" s="283">
        <f t="shared" si="15"/>
        <v>9903550793</v>
      </c>
      <c r="D1113" s="57"/>
      <c r="E1113" s="57"/>
      <c r="F1113" s="279">
        <v>364860681</v>
      </c>
      <c r="G1113" s="286">
        <v>219254197</v>
      </c>
      <c r="H1113" s="278">
        <v>48949</v>
      </c>
      <c r="I1113" s="278"/>
      <c r="K1113" s="57"/>
      <c r="L1113" s="57"/>
      <c r="M1113" s="274"/>
      <c r="N1113" s="274"/>
      <c r="O1113" s="57"/>
    </row>
    <row r="1114" spans="1:15">
      <c r="A1114" s="57"/>
      <c r="B1114" s="278">
        <v>44029</v>
      </c>
      <c r="C1114" s="283">
        <f t="shared" si="15"/>
        <v>9762985737</v>
      </c>
      <c r="D1114" s="57"/>
      <c r="E1114" s="57"/>
      <c r="F1114" s="279">
        <v>224295625</v>
      </c>
      <c r="G1114" s="286">
        <v>219257348</v>
      </c>
      <c r="H1114" s="278">
        <v>49731</v>
      </c>
      <c r="I1114" s="278"/>
      <c r="K1114" s="57"/>
      <c r="L1114" s="57"/>
      <c r="M1114" s="274"/>
      <c r="N1114" s="274"/>
      <c r="O1114" s="57"/>
    </row>
    <row r="1115" spans="1:15">
      <c r="A1115" s="57"/>
      <c r="B1115" s="278">
        <v>44030</v>
      </c>
      <c r="C1115" s="283">
        <f t="shared" si="15"/>
        <v>9704451157</v>
      </c>
      <c r="D1115" s="57"/>
      <c r="E1115" s="57"/>
      <c r="F1115" s="279">
        <v>165761045</v>
      </c>
      <c r="G1115" s="286">
        <v>219290904</v>
      </c>
      <c r="H1115" s="278">
        <v>46965</v>
      </c>
      <c r="I1115" s="278"/>
      <c r="K1115" s="57"/>
      <c r="L1115" s="57"/>
      <c r="M1115" s="274"/>
      <c r="N1115" s="274"/>
      <c r="O1115" s="57"/>
    </row>
    <row r="1116" spans="1:15">
      <c r="A1116" s="57"/>
      <c r="B1116" s="278">
        <v>44031</v>
      </c>
      <c r="C1116" s="283">
        <f t="shared" si="15"/>
        <v>10420510425</v>
      </c>
      <c r="D1116" s="57"/>
      <c r="E1116" s="57"/>
      <c r="F1116" s="279">
        <v>881820313</v>
      </c>
      <c r="G1116" s="286">
        <v>219759342</v>
      </c>
      <c r="H1116" s="278">
        <v>46893</v>
      </c>
      <c r="I1116" s="278"/>
      <c r="K1116" s="57"/>
      <c r="L1116" s="57"/>
      <c r="M1116" s="274"/>
      <c r="N1116" s="274"/>
      <c r="O1116" s="57"/>
    </row>
    <row r="1117" spans="1:15">
      <c r="A1117" s="57"/>
      <c r="B1117" s="278">
        <v>44032</v>
      </c>
      <c r="C1117" s="283">
        <f t="shared" si="15"/>
        <v>10352658852</v>
      </c>
      <c r="D1117" s="57"/>
      <c r="E1117" s="57"/>
      <c r="F1117" s="279">
        <v>813968740</v>
      </c>
      <c r="G1117" s="286">
        <v>219760458</v>
      </c>
      <c r="H1117" s="278">
        <v>49286</v>
      </c>
      <c r="I1117" s="278"/>
      <c r="K1117" s="57"/>
      <c r="L1117" s="57"/>
      <c r="M1117" s="274"/>
      <c r="N1117" s="274"/>
      <c r="O1117" s="57"/>
    </row>
    <row r="1118" spans="1:15">
      <c r="A1118" s="57"/>
      <c r="B1118" s="278">
        <v>44033</v>
      </c>
      <c r="C1118" s="283">
        <f t="shared" si="15"/>
        <v>10456858770</v>
      </c>
      <c r="D1118" s="57"/>
      <c r="E1118" s="57"/>
      <c r="F1118" s="279">
        <v>918168658</v>
      </c>
      <c r="G1118" s="286">
        <v>219784332</v>
      </c>
      <c r="H1118" s="278">
        <v>49001</v>
      </c>
      <c r="I1118" s="278"/>
      <c r="K1118" s="57"/>
      <c r="L1118" s="57"/>
      <c r="M1118" s="274"/>
      <c r="N1118" s="274"/>
      <c r="O1118" s="57"/>
    </row>
    <row r="1119" spans="1:15">
      <c r="A1119" s="57"/>
      <c r="B1119" s="278">
        <v>44034</v>
      </c>
      <c r="C1119" s="283">
        <f t="shared" si="15"/>
        <v>10199734239</v>
      </c>
      <c r="D1119" s="57"/>
      <c r="E1119" s="57"/>
      <c r="F1119" s="279">
        <v>661044127</v>
      </c>
      <c r="G1119" s="286">
        <v>219855403</v>
      </c>
      <c r="H1119" s="278">
        <v>49335</v>
      </c>
      <c r="I1119" s="278"/>
      <c r="K1119" s="57"/>
      <c r="L1119" s="57"/>
      <c r="M1119" s="274"/>
      <c r="N1119" s="274"/>
      <c r="O1119" s="57"/>
    </row>
    <row r="1120" spans="1:15">
      <c r="A1120" s="57"/>
      <c r="B1120" s="278">
        <v>44035</v>
      </c>
      <c r="C1120" s="283">
        <f t="shared" ref="C1120:C1183" si="16">F1120+(F$88*28679+98765)+(G$88*6587+87654)+(E$88*9537+76543)+(J$88*5713+4528)</f>
        <v>10351146935</v>
      </c>
      <c r="D1120" s="57"/>
      <c r="E1120" s="57"/>
      <c r="F1120" s="279">
        <v>812456823</v>
      </c>
      <c r="G1120" s="286">
        <v>219911933</v>
      </c>
      <c r="H1120" s="278">
        <v>49390</v>
      </c>
      <c r="I1120" s="278"/>
      <c r="K1120" s="57"/>
      <c r="L1120" s="57"/>
      <c r="M1120" s="274"/>
      <c r="N1120" s="274"/>
      <c r="O1120" s="57"/>
    </row>
    <row r="1121" spans="1:15">
      <c r="A1121" s="57"/>
      <c r="B1121" s="278">
        <v>44036</v>
      </c>
      <c r="C1121" s="283">
        <f t="shared" si="16"/>
        <v>10080508186</v>
      </c>
      <c r="D1121" s="57"/>
      <c r="E1121" s="57"/>
      <c r="F1121" s="279">
        <v>541818074</v>
      </c>
      <c r="G1121" s="286">
        <v>220034562</v>
      </c>
      <c r="H1121" s="278">
        <v>49264</v>
      </c>
      <c r="I1121" s="278"/>
      <c r="K1121" s="57"/>
      <c r="L1121" s="57"/>
      <c r="M1121" s="274"/>
      <c r="N1121" s="274"/>
      <c r="O1121" s="57"/>
    </row>
    <row r="1122" spans="1:15">
      <c r="A1122" s="57"/>
      <c r="B1122" s="278">
        <v>44037</v>
      </c>
      <c r="C1122" s="283">
        <f t="shared" si="16"/>
        <v>10358053822</v>
      </c>
      <c r="D1122" s="57"/>
      <c r="E1122" s="57"/>
      <c r="F1122" s="279">
        <v>819363710</v>
      </c>
      <c r="G1122" s="286">
        <v>220049518</v>
      </c>
      <c r="H1122" s="278">
        <v>49780</v>
      </c>
      <c r="I1122" s="278"/>
      <c r="K1122" s="57"/>
      <c r="L1122" s="57"/>
      <c r="M1122" s="274"/>
      <c r="N1122" s="274"/>
      <c r="O1122" s="57"/>
    </row>
    <row r="1123" spans="1:15">
      <c r="A1123" s="57"/>
      <c r="B1123" s="278">
        <v>44038</v>
      </c>
      <c r="C1123" s="283">
        <f t="shared" si="16"/>
        <v>10097698018</v>
      </c>
      <c r="D1123" s="57"/>
      <c r="E1123" s="57"/>
      <c r="F1123" s="279">
        <v>559007906</v>
      </c>
      <c r="G1123" s="286">
        <v>220103226</v>
      </c>
      <c r="H1123" s="278">
        <v>45073</v>
      </c>
      <c r="I1123" s="278"/>
      <c r="K1123" s="57"/>
      <c r="L1123" s="57"/>
      <c r="M1123" s="274"/>
      <c r="N1123" s="274"/>
      <c r="O1123" s="57"/>
    </row>
    <row r="1124" spans="1:15">
      <c r="A1124" s="57"/>
      <c r="B1124" s="278">
        <v>44039</v>
      </c>
      <c r="C1124" s="283">
        <f t="shared" si="16"/>
        <v>10479940827</v>
      </c>
      <c r="D1124" s="57"/>
      <c r="E1124" s="57"/>
      <c r="F1124" s="279">
        <v>941250715</v>
      </c>
      <c r="G1124" s="286">
        <v>220241022</v>
      </c>
      <c r="H1124" s="278">
        <v>44868</v>
      </c>
      <c r="I1124" s="278"/>
      <c r="K1124" s="57"/>
      <c r="L1124" s="57"/>
      <c r="M1124" s="274"/>
      <c r="N1124" s="274"/>
      <c r="O1124" s="57"/>
    </row>
    <row r="1125" spans="1:15">
      <c r="A1125" s="57"/>
      <c r="B1125" s="278">
        <v>44040</v>
      </c>
      <c r="C1125" s="283">
        <f t="shared" si="16"/>
        <v>10269594042</v>
      </c>
      <c r="D1125" s="57"/>
      <c r="E1125" s="57"/>
      <c r="F1125" s="279">
        <v>730903930</v>
      </c>
      <c r="G1125" s="286">
        <v>220349208</v>
      </c>
      <c r="H1125" s="278">
        <v>47910</v>
      </c>
      <c r="I1125" s="278"/>
      <c r="K1125" s="57"/>
      <c r="L1125" s="57"/>
      <c r="M1125" s="274"/>
      <c r="N1125" s="274"/>
      <c r="O1125" s="57"/>
    </row>
    <row r="1126" spans="1:15">
      <c r="A1126" s="57"/>
      <c r="B1126" s="278">
        <v>44041</v>
      </c>
      <c r="C1126" s="283">
        <f t="shared" si="16"/>
        <v>10529409238</v>
      </c>
      <c r="D1126" s="57"/>
      <c r="E1126" s="57"/>
      <c r="F1126" s="279">
        <v>990719126</v>
      </c>
      <c r="G1126" s="286">
        <v>220411311</v>
      </c>
      <c r="H1126" s="278">
        <v>49693</v>
      </c>
      <c r="I1126" s="278"/>
      <c r="K1126" s="57"/>
      <c r="L1126" s="57"/>
      <c r="M1126" s="274"/>
      <c r="N1126" s="274"/>
      <c r="O1126" s="57"/>
    </row>
    <row r="1127" spans="1:15">
      <c r="A1127" s="57"/>
      <c r="B1127" s="278">
        <v>44042</v>
      </c>
      <c r="C1127" s="283">
        <f t="shared" si="16"/>
        <v>10175568105</v>
      </c>
      <c r="D1127" s="57"/>
      <c r="E1127" s="57"/>
      <c r="F1127" s="279">
        <v>636877993</v>
      </c>
      <c r="G1127" s="286">
        <v>220424695</v>
      </c>
      <c r="H1127" s="278">
        <v>49227</v>
      </c>
      <c r="I1127" s="278"/>
      <c r="K1127" s="57"/>
      <c r="L1127" s="57"/>
      <c r="M1127" s="274"/>
      <c r="N1127" s="274"/>
      <c r="O1127" s="57"/>
    </row>
    <row r="1128" spans="1:15">
      <c r="A1128" s="57"/>
      <c r="B1128" s="278">
        <v>44043</v>
      </c>
      <c r="C1128" s="283">
        <f t="shared" si="16"/>
        <v>10509679808</v>
      </c>
      <c r="D1128" s="57"/>
      <c r="E1128" s="57"/>
      <c r="F1128" s="279">
        <v>970989696</v>
      </c>
      <c r="G1128" s="286">
        <v>220521432</v>
      </c>
      <c r="H1128" s="278">
        <v>44264</v>
      </c>
      <c r="I1128" s="278"/>
      <c r="K1128" s="57"/>
      <c r="L1128" s="57"/>
      <c r="M1128" s="274"/>
      <c r="N1128" s="274"/>
      <c r="O1128" s="57"/>
    </row>
    <row r="1129" spans="1:15">
      <c r="A1129" s="57"/>
      <c r="B1129" s="278">
        <v>44044</v>
      </c>
      <c r="C1129" s="283">
        <f t="shared" si="16"/>
        <v>9668510796</v>
      </c>
      <c r="D1129" s="57"/>
      <c r="E1129" s="57"/>
      <c r="F1129" s="279">
        <v>129820684</v>
      </c>
      <c r="G1129" s="286">
        <v>220848302</v>
      </c>
      <c r="H1129" s="278">
        <v>46986</v>
      </c>
      <c r="I1129" s="278"/>
      <c r="K1129" s="57"/>
      <c r="L1129" s="57"/>
      <c r="M1129" s="274"/>
      <c r="N1129" s="274"/>
      <c r="O1129" s="57"/>
    </row>
    <row r="1130" spans="1:15">
      <c r="A1130" s="57"/>
      <c r="B1130" s="278">
        <v>44045</v>
      </c>
      <c r="C1130" s="283">
        <f t="shared" si="16"/>
        <v>10165479836</v>
      </c>
      <c r="D1130" s="57"/>
      <c r="E1130" s="57"/>
      <c r="F1130" s="279">
        <v>626789724</v>
      </c>
      <c r="G1130" s="286">
        <v>220916503</v>
      </c>
      <c r="H1130" s="278">
        <v>44511</v>
      </c>
      <c r="I1130" s="278"/>
      <c r="K1130" s="57"/>
      <c r="L1130" s="57"/>
      <c r="M1130" s="274"/>
      <c r="N1130" s="274"/>
      <c r="O1130" s="57"/>
    </row>
    <row r="1131" spans="1:15">
      <c r="A1131" s="57"/>
      <c r="B1131" s="278">
        <v>44046</v>
      </c>
      <c r="C1131" s="283">
        <f t="shared" si="16"/>
        <v>9760195353</v>
      </c>
      <c r="D1131" s="57"/>
      <c r="E1131" s="57"/>
      <c r="F1131" s="279">
        <v>221505241</v>
      </c>
      <c r="G1131" s="286">
        <v>221141533</v>
      </c>
      <c r="H1131" s="278">
        <v>48121</v>
      </c>
      <c r="I1131" s="278"/>
      <c r="K1131" s="57"/>
      <c r="L1131" s="57"/>
      <c r="M1131" s="274"/>
      <c r="N1131" s="274"/>
      <c r="O1131" s="57"/>
    </row>
    <row r="1132" spans="1:15">
      <c r="A1132" s="57"/>
      <c r="B1132" s="278">
        <v>44047</v>
      </c>
      <c r="C1132" s="283">
        <f t="shared" si="16"/>
        <v>10266690146</v>
      </c>
      <c r="D1132" s="57"/>
      <c r="E1132" s="57"/>
      <c r="F1132" s="279">
        <v>728000034</v>
      </c>
      <c r="G1132" s="286">
        <v>221175551</v>
      </c>
      <c r="H1132" s="278">
        <v>43481</v>
      </c>
      <c r="I1132" s="278"/>
      <c r="K1132" s="57"/>
      <c r="L1132" s="57"/>
      <c r="M1132" s="274"/>
      <c r="N1132" s="274"/>
      <c r="O1132" s="57"/>
    </row>
    <row r="1133" spans="1:15">
      <c r="A1133" s="57"/>
      <c r="B1133" s="278">
        <v>44048</v>
      </c>
      <c r="C1133" s="283">
        <f t="shared" si="16"/>
        <v>10300467909</v>
      </c>
      <c r="D1133" s="57"/>
      <c r="E1133" s="57"/>
      <c r="F1133" s="279">
        <v>761777797</v>
      </c>
      <c r="G1133" s="286">
        <v>221305211</v>
      </c>
      <c r="H1133" s="278">
        <v>47880</v>
      </c>
      <c r="I1133" s="278"/>
      <c r="K1133" s="57"/>
      <c r="L1133" s="57"/>
      <c r="M1133" s="274"/>
      <c r="N1133" s="274"/>
      <c r="O1133" s="57"/>
    </row>
    <row r="1134" spans="1:15">
      <c r="A1134" s="57"/>
      <c r="B1134" s="278">
        <v>44049</v>
      </c>
      <c r="C1134" s="283">
        <f t="shared" si="16"/>
        <v>9999329269</v>
      </c>
      <c r="D1134" s="57"/>
      <c r="E1134" s="57"/>
      <c r="F1134" s="279">
        <v>460639157</v>
      </c>
      <c r="G1134" s="286">
        <v>221336503</v>
      </c>
      <c r="H1134" s="278">
        <v>43955</v>
      </c>
      <c r="I1134" s="278"/>
      <c r="K1134" s="57"/>
      <c r="L1134" s="57"/>
      <c r="M1134" s="274"/>
      <c r="N1134" s="274"/>
      <c r="O1134" s="57"/>
    </row>
    <row r="1135" spans="1:15">
      <c r="A1135" s="57"/>
      <c r="B1135" s="278">
        <v>44050</v>
      </c>
      <c r="C1135" s="283">
        <f t="shared" si="16"/>
        <v>10003124234</v>
      </c>
      <c r="D1135" s="57"/>
      <c r="E1135" s="57"/>
      <c r="F1135" s="279">
        <v>464434122</v>
      </c>
      <c r="G1135" s="286">
        <v>221384818</v>
      </c>
      <c r="H1135" s="278">
        <v>43619</v>
      </c>
      <c r="I1135" s="278"/>
      <c r="K1135" s="57"/>
      <c r="L1135" s="57"/>
      <c r="M1135" s="274"/>
      <c r="N1135" s="274"/>
      <c r="O1135" s="57"/>
    </row>
    <row r="1136" spans="1:15">
      <c r="A1136" s="57"/>
      <c r="B1136" s="278">
        <v>44051</v>
      </c>
      <c r="C1136" s="283">
        <f t="shared" si="16"/>
        <v>9650827936</v>
      </c>
      <c r="D1136" s="57"/>
      <c r="E1136" s="57"/>
      <c r="F1136" s="279">
        <v>112137824</v>
      </c>
      <c r="G1136" s="286">
        <v>221505241</v>
      </c>
      <c r="H1136" s="278">
        <v>44046</v>
      </c>
      <c r="I1136" s="278"/>
      <c r="K1136" s="57"/>
      <c r="L1136" s="57"/>
      <c r="M1136" s="274"/>
      <c r="N1136" s="274"/>
      <c r="O1136" s="57"/>
    </row>
    <row r="1137" spans="1:15">
      <c r="A1137" s="57"/>
      <c r="B1137" s="278">
        <v>44052</v>
      </c>
      <c r="C1137" s="283">
        <f t="shared" si="16"/>
        <v>10045061916</v>
      </c>
      <c r="D1137" s="57"/>
      <c r="E1137" s="57"/>
      <c r="F1137" s="279">
        <v>506371804</v>
      </c>
      <c r="G1137" s="286">
        <v>221602390</v>
      </c>
      <c r="H1137" s="278">
        <v>48481</v>
      </c>
      <c r="I1137" s="278"/>
      <c r="K1137" s="57"/>
      <c r="L1137" s="57"/>
      <c r="M1137" s="274"/>
      <c r="N1137" s="274"/>
      <c r="O1137" s="57"/>
    </row>
    <row r="1138" spans="1:15">
      <c r="A1138" s="57"/>
      <c r="B1138" s="278">
        <v>44053</v>
      </c>
      <c r="C1138" s="283">
        <f t="shared" si="16"/>
        <v>9803467910</v>
      </c>
      <c r="D1138" s="57"/>
      <c r="E1138" s="57"/>
      <c r="F1138" s="279">
        <v>264777798</v>
      </c>
      <c r="G1138" s="286">
        <v>221745991</v>
      </c>
      <c r="H1138" s="278">
        <v>48065</v>
      </c>
      <c r="I1138" s="278"/>
      <c r="K1138" s="57"/>
      <c r="L1138" s="57"/>
      <c r="M1138" s="274"/>
      <c r="N1138" s="274"/>
      <c r="O1138" s="57"/>
    </row>
    <row r="1139" spans="1:15">
      <c r="A1139" s="57"/>
      <c r="B1139" s="278">
        <v>44054</v>
      </c>
      <c r="C1139" s="283">
        <f t="shared" si="16"/>
        <v>10406272055</v>
      </c>
      <c r="D1139" s="57"/>
      <c r="E1139" s="57"/>
      <c r="F1139" s="279">
        <v>867581943</v>
      </c>
      <c r="G1139" s="286">
        <v>222171838</v>
      </c>
      <c r="H1139" s="278">
        <v>50304</v>
      </c>
      <c r="I1139" s="278"/>
      <c r="K1139" s="57"/>
      <c r="L1139" s="57"/>
      <c r="M1139" s="274"/>
      <c r="N1139" s="274"/>
      <c r="O1139" s="57"/>
    </row>
    <row r="1140" spans="1:15">
      <c r="A1140" s="57"/>
      <c r="B1140" s="278">
        <v>44055</v>
      </c>
      <c r="C1140" s="283">
        <f t="shared" si="16"/>
        <v>10395454317</v>
      </c>
      <c r="D1140" s="57"/>
      <c r="E1140" s="57"/>
      <c r="F1140" s="279">
        <v>856764205</v>
      </c>
      <c r="G1140" s="286">
        <v>222179970</v>
      </c>
      <c r="H1140" s="278">
        <v>48293</v>
      </c>
      <c r="I1140" s="278"/>
      <c r="K1140" s="57"/>
      <c r="L1140" s="57"/>
      <c r="M1140" s="274"/>
      <c r="N1140" s="274"/>
      <c r="O1140" s="57"/>
    </row>
    <row r="1141" spans="1:15">
      <c r="A1141" s="57"/>
      <c r="B1141" s="278">
        <v>44056</v>
      </c>
      <c r="C1141" s="283">
        <f t="shared" si="16"/>
        <v>10470859631</v>
      </c>
      <c r="D1141" s="57"/>
      <c r="E1141" s="57"/>
      <c r="F1141" s="279">
        <v>932169519</v>
      </c>
      <c r="G1141" s="286">
        <v>222228128</v>
      </c>
      <c r="H1141" s="278">
        <v>46851</v>
      </c>
      <c r="I1141" s="278"/>
      <c r="K1141" s="57"/>
      <c r="L1141" s="57"/>
      <c r="M1141" s="274"/>
      <c r="N1141" s="274"/>
      <c r="O1141" s="57"/>
    </row>
    <row r="1142" spans="1:15">
      <c r="A1142" s="57"/>
      <c r="B1142" s="278">
        <v>44057</v>
      </c>
      <c r="C1142" s="283">
        <f t="shared" si="16"/>
        <v>9840822931</v>
      </c>
      <c r="D1142" s="57"/>
      <c r="E1142" s="57"/>
      <c r="F1142" s="279">
        <v>302132819</v>
      </c>
      <c r="G1142" s="286">
        <v>222249667</v>
      </c>
      <c r="H1142" s="278">
        <v>47520</v>
      </c>
      <c r="I1142" s="278"/>
      <c r="K1142" s="57"/>
      <c r="L1142" s="57"/>
      <c r="M1142" s="274"/>
      <c r="N1142" s="274"/>
      <c r="O1142" s="57"/>
    </row>
    <row r="1143" spans="1:15">
      <c r="A1143" s="57"/>
      <c r="B1143" s="278">
        <v>44058</v>
      </c>
      <c r="C1143" s="283">
        <f t="shared" si="16"/>
        <v>10426564626</v>
      </c>
      <c r="D1143" s="57"/>
      <c r="E1143" s="57"/>
      <c r="F1143" s="279">
        <v>887874514</v>
      </c>
      <c r="G1143" s="286">
        <v>222260685</v>
      </c>
      <c r="H1143" s="278">
        <v>49414</v>
      </c>
      <c r="I1143" s="278"/>
      <c r="K1143" s="57"/>
      <c r="L1143" s="57"/>
      <c r="M1143" s="274"/>
      <c r="N1143" s="274"/>
      <c r="O1143" s="57"/>
    </row>
    <row r="1144" spans="1:15">
      <c r="A1144" s="57"/>
      <c r="B1144" s="278">
        <v>44059</v>
      </c>
      <c r="C1144" s="283">
        <f t="shared" si="16"/>
        <v>9657432712</v>
      </c>
      <c r="D1144" s="57"/>
      <c r="E1144" s="57"/>
      <c r="F1144" s="279">
        <v>118742600</v>
      </c>
      <c r="G1144" s="286">
        <v>222361442</v>
      </c>
      <c r="H1144" s="278">
        <v>46773</v>
      </c>
      <c r="I1144" s="278"/>
      <c r="K1144" s="57"/>
      <c r="L1144" s="57"/>
      <c r="M1144" s="274"/>
      <c r="N1144" s="274"/>
      <c r="O1144" s="57"/>
    </row>
    <row r="1145" spans="1:15">
      <c r="A1145" s="57"/>
      <c r="B1145" s="278">
        <v>44060</v>
      </c>
      <c r="C1145" s="283">
        <f t="shared" si="16"/>
        <v>10003572003</v>
      </c>
      <c r="D1145" s="57"/>
      <c r="E1145" s="57"/>
      <c r="F1145" s="279">
        <v>464881891</v>
      </c>
      <c r="G1145" s="286">
        <v>222372549</v>
      </c>
      <c r="H1145" s="278">
        <v>47017</v>
      </c>
      <c r="I1145" s="278"/>
      <c r="K1145" s="57"/>
      <c r="L1145" s="57"/>
      <c r="M1145" s="274"/>
      <c r="N1145" s="274"/>
      <c r="O1145" s="57"/>
    </row>
    <row r="1146" spans="1:15">
      <c r="A1146" s="57"/>
      <c r="B1146" s="278">
        <v>44061</v>
      </c>
      <c r="C1146" s="283">
        <f t="shared" si="16"/>
        <v>9840602836</v>
      </c>
      <c r="D1146" s="57"/>
      <c r="E1146" s="57"/>
      <c r="F1146" s="279">
        <v>301912724</v>
      </c>
      <c r="G1146" s="286">
        <v>222615141</v>
      </c>
      <c r="H1146" s="278">
        <v>46660</v>
      </c>
      <c r="I1146" s="278"/>
      <c r="K1146" s="57"/>
      <c r="L1146" s="57"/>
      <c r="M1146" s="274"/>
      <c r="N1146" s="274"/>
      <c r="O1146" s="57"/>
    </row>
    <row r="1147" spans="1:15">
      <c r="A1147" s="57"/>
      <c r="B1147" s="278">
        <v>44062</v>
      </c>
      <c r="C1147" s="283">
        <f t="shared" si="16"/>
        <v>10328043219</v>
      </c>
      <c r="D1147" s="57"/>
      <c r="E1147" s="57"/>
      <c r="F1147" s="279">
        <v>789353107</v>
      </c>
      <c r="G1147" s="286">
        <v>222936170</v>
      </c>
      <c r="H1147" s="278">
        <v>49565</v>
      </c>
      <c r="I1147" s="278"/>
      <c r="K1147" s="57"/>
      <c r="L1147" s="57"/>
      <c r="M1147" s="274"/>
      <c r="N1147" s="274"/>
      <c r="O1147" s="57"/>
    </row>
    <row r="1148" spans="1:15">
      <c r="A1148" s="57"/>
      <c r="B1148" s="278">
        <v>44063</v>
      </c>
      <c r="C1148" s="283">
        <f t="shared" si="16"/>
        <v>10049875862</v>
      </c>
      <c r="D1148" s="57"/>
      <c r="E1148" s="57"/>
      <c r="F1148" s="279">
        <v>511185750</v>
      </c>
      <c r="G1148" s="286">
        <v>223088631</v>
      </c>
      <c r="H1148" s="278">
        <v>45974</v>
      </c>
      <c r="I1148" s="278"/>
      <c r="K1148" s="57"/>
      <c r="L1148" s="57"/>
      <c r="M1148" s="274"/>
      <c r="N1148" s="274"/>
      <c r="O1148" s="57"/>
    </row>
    <row r="1149" spans="1:15">
      <c r="A1149" s="57"/>
      <c r="B1149" s="278">
        <v>44064</v>
      </c>
      <c r="C1149" s="283">
        <f t="shared" si="16"/>
        <v>10413589211</v>
      </c>
      <c r="D1149" s="57"/>
      <c r="E1149" s="57"/>
      <c r="F1149" s="279">
        <v>874899099</v>
      </c>
      <c r="G1149" s="286">
        <v>223151180</v>
      </c>
      <c r="H1149" s="278">
        <v>45082</v>
      </c>
      <c r="I1149" s="278"/>
      <c r="K1149" s="57"/>
      <c r="L1149" s="57"/>
      <c r="M1149" s="274"/>
      <c r="N1149" s="274"/>
      <c r="O1149" s="57"/>
    </row>
    <row r="1150" spans="1:15">
      <c r="A1150" s="57"/>
      <c r="B1150" s="278">
        <v>44065</v>
      </c>
      <c r="C1150" s="283">
        <f t="shared" si="16"/>
        <v>10377749715</v>
      </c>
      <c r="D1150" s="57"/>
      <c r="E1150" s="57"/>
      <c r="F1150" s="279">
        <v>839059603</v>
      </c>
      <c r="G1150" s="286">
        <v>223245284</v>
      </c>
      <c r="H1150" s="278">
        <v>43567</v>
      </c>
      <c r="I1150" s="278"/>
      <c r="K1150" s="57"/>
      <c r="L1150" s="57"/>
      <c r="M1150" s="274"/>
      <c r="N1150" s="274"/>
      <c r="O1150" s="57"/>
    </row>
    <row r="1151" spans="1:15">
      <c r="A1151" s="57"/>
      <c r="B1151" s="278">
        <v>44066</v>
      </c>
      <c r="C1151" s="283">
        <f t="shared" si="16"/>
        <v>10029170215</v>
      </c>
      <c r="D1151" s="57"/>
      <c r="E1151" s="57"/>
      <c r="F1151" s="279">
        <v>490480103</v>
      </c>
      <c r="G1151" s="286">
        <v>223296673</v>
      </c>
      <c r="H1151" s="278">
        <v>43610</v>
      </c>
      <c r="I1151" s="278"/>
      <c r="K1151" s="57"/>
      <c r="L1151" s="57"/>
      <c r="M1151" s="274"/>
      <c r="N1151" s="274"/>
      <c r="O1151" s="57"/>
    </row>
    <row r="1152" spans="1:15">
      <c r="A1152" s="57"/>
      <c r="B1152" s="278">
        <v>44067</v>
      </c>
      <c r="C1152" s="283">
        <f t="shared" si="16"/>
        <v>10236822889</v>
      </c>
      <c r="D1152" s="57"/>
      <c r="E1152" s="57"/>
      <c r="F1152" s="279">
        <v>698132777</v>
      </c>
      <c r="G1152" s="286">
        <v>223343760</v>
      </c>
      <c r="H1152" s="278">
        <v>43388</v>
      </c>
      <c r="I1152" s="278"/>
      <c r="K1152" s="57"/>
      <c r="L1152" s="57"/>
      <c r="M1152" s="274"/>
      <c r="N1152" s="274"/>
      <c r="O1152" s="57"/>
    </row>
    <row r="1153" spans="1:15">
      <c r="A1153" s="57"/>
      <c r="B1153" s="278">
        <v>44068</v>
      </c>
      <c r="C1153" s="283">
        <f t="shared" si="16"/>
        <v>10013101361</v>
      </c>
      <c r="D1153" s="57"/>
      <c r="E1153" s="57"/>
      <c r="F1153" s="279">
        <v>474411249</v>
      </c>
      <c r="G1153" s="286">
        <v>223416557</v>
      </c>
      <c r="H1153" s="278">
        <v>43637</v>
      </c>
      <c r="I1153" s="278"/>
      <c r="K1153" s="57"/>
      <c r="L1153" s="57"/>
      <c r="M1153" s="274"/>
      <c r="N1153" s="274"/>
      <c r="O1153" s="57"/>
    </row>
    <row r="1154" spans="1:15">
      <c r="A1154" s="57"/>
      <c r="B1154" s="278">
        <v>44069</v>
      </c>
      <c r="C1154" s="283">
        <f t="shared" si="16"/>
        <v>10246007067</v>
      </c>
      <c r="D1154" s="57"/>
      <c r="E1154" s="57"/>
      <c r="F1154" s="279">
        <v>707316955</v>
      </c>
      <c r="G1154" s="286">
        <v>223428031</v>
      </c>
      <c r="H1154" s="278">
        <v>45529</v>
      </c>
      <c r="I1154" s="278"/>
      <c r="K1154" s="57"/>
      <c r="L1154" s="57"/>
      <c r="M1154" s="274"/>
      <c r="N1154" s="274"/>
      <c r="O1154" s="57"/>
    </row>
    <row r="1155" spans="1:15">
      <c r="A1155" s="57"/>
      <c r="B1155" s="278">
        <v>44070</v>
      </c>
      <c r="C1155" s="283">
        <f t="shared" si="16"/>
        <v>10340597650</v>
      </c>
      <c r="D1155" s="57"/>
      <c r="E1155" s="57"/>
      <c r="F1155" s="279">
        <v>801907538</v>
      </c>
      <c r="G1155" s="286">
        <v>223525832</v>
      </c>
      <c r="H1155" s="278">
        <v>47289</v>
      </c>
      <c r="I1155" s="278"/>
      <c r="K1155" s="57"/>
      <c r="L1155" s="57"/>
      <c r="M1155" s="274"/>
      <c r="N1155" s="274"/>
      <c r="O1155" s="57"/>
    </row>
    <row r="1156" spans="1:15">
      <c r="A1156" s="57"/>
      <c r="B1156" s="278">
        <v>44071</v>
      </c>
      <c r="C1156" s="283">
        <f t="shared" si="16"/>
        <v>10387964730</v>
      </c>
      <c r="D1156" s="57"/>
      <c r="E1156" s="57"/>
      <c r="F1156" s="279">
        <v>849274618</v>
      </c>
      <c r="G1156" s="286">
        <v>223672567</v>
      </c>
      <c r="H1156" s="278">
        <v>46278</v>
      </c>
      <c r="I1156" s="278"/>
      <c r="K1156" s="57"/>
      <c r="L1156" s="57"/>
      <c r="M1156" s="274"/>
      <c r="N1156" s="274"/>
      <c r="O1156" s="57"/>
    </row>
    <row r="1157" spans="1:15">
      <c r="A1157" s="57"/>
      <c r="B1157" s="278">
        <v>44072</v>
      </c>
      <c r="C1157" s="283">
        <f t="shared" si="16"/>
        <v>9726933243</v>
      </c>
      <c r="D1157" s="57"/>
      <c r="E1157" s="57"/>
      <c r="F1157" s="279">
        <v>188243131</v>
      </c>
      <c r="G1157" s="286">
        <v>223717563</v>
      </c>
      <c r="H1157" s="278">
        <v>43459</v>
      </c>
      <c r="I1157" s="278"/>
      <c r="K1157" s="57"/>
      <c r="L1157" s="57"/>
      <c r="M1157" s="274"/>
      <c r="N1157" s="274"/>
      <c r="O1157" s="57"/>
    </row>
    <row r="1158" spans="1:15">
      <c r="A1158" s="57"/>
      <c r="B1158" s="278">
        <v>44073</v>
      </c>
      <c r="C1158" s="283">
        <f t="shared" si="16"/>
        <v>10093729335</v>
      </c>
      <c r="D1158" s="57"/>
      <c r="E1158" s="57"/>
      <c r="F1158" s="279">
        <v>555039223</v>
      </c>
      <c r="G1158" s="286">
        <v>223969283</v>
      </c>
      <c r="H1158" s="278">
        <v>47255</v>
      </c>
      <c r="I1158" s="278"/>
      <c r="K1158" s="57"/>
      <c r="L1158" s="57"/>
      <c r="M1158" s="274"/>
      <c r="N1158" s="274"/>
      <c r="O1158" s="57"/>
    </row>
    <row r="1159" spans="1:15">
      <c r="A1159" s="57"/>
      <c r="B1159" s="278">
        <v>44074</v>
      </c>
      <c r="C1159" s="283">
        <f t="shared" si="16"/>
        <v>10038998896</v>
      </c>
      <c r="D1159" s="57"/>
      <c r="E1159" s="57"/>
      <c r="F1159" s="279">
        <v>500308784</v>
      </c>
      <c r="G1159" s="286">
        <v>224013419</v>
      </c>
      <c r="H1159" s="278">
        <v>49045</v>
      </c>
      <c r="I1159" s="278"/>
      <c r="K1159" s="57"/>
      <c r="L1159" s="57"/>
      <c r="M1159" s="274"/>
      <c r="N1159" s="274"/>
      <c r="O1159" s="57"/>
    </row>
    <row r="1160" spans="1:15">
      <c r="A1160" s="57"/>
      <c r="B1160" s="278">
        <v>44075</v>
      </c>
      <c r="C1160" s="283">
        <f t="shared" si="16"/>
        <v>9746626154</v>
      </c>
      <c r="D1160" s="57"/>
      <c r="E1160" s="57"/>
      <c r="F1160" s="279">
        <v>207936042</v>
      </c>
      <c r="G1160" s="286">
        <v>224231804</v>
      </c>
      <c r="H1160" s="278">
        <v>45061</v>
      </c>
      <c r="I1160" s="278"/>
      <c r="K1160" s="57"/>
      <c r="L1160" s="57"/>
      <c r="M1160" s="274"/>
      <c r="N1160" s="274"/>
      <c r="O1160" s="57"/>
    </row>
    <row r="1161" spans="1:15">
      <c r="A1161" s="57"/>
      <c r="B1161" s="278">
        <v>44076</v>
      </c>
      <c r="C1161" s="283">
        <f t="shared" si="16"/>
        <v>9888735835</v>
      </c>
      <c r="D1161" s="57"/>
      <c r="E1161" s="57"/>
      <c r="F1161" s="279">
        <v>350045723</v>
      </c>
      <c r="G1161" s="286">
        <v>224247165</v>
      </c>
      <c r="H1161" s="278">
        <v>44725</v>
      </c>
      <c r="I1161" s="278"/>
      <c r="K1161" s="57"/>
      <c r="L1161" s="57"/>
      <c r="M1161" s="274"/>
      <c r="N1161" s="274"/>
      <c r="O1161" s="57"/>
    </row>
    <row r="1162" spans="1:15">
      <c r="A1162" s="57"/>
      <c r="B1162" s="278">
        <v>44077</v>
      </c>
      <c r="C1162" s="283">
        <f t="shared" si="16"/>
        <v>10038609258</v>
      </c>
      <c r="D1162" s="57"/>
      <c r="E1162" s="57"/>
      <c r="F1162" s="279">
        <v>499919146</v>
      </c>
      <c r="G1162" s="286">
        <v>224295625</v>
      </c>
      <c r="H1162" s="278">
        <v>44029</v>
      </c>
      <c r="I1162" s="278"/>
      <c r="K1162" s="57"/>
      <c r="L1162" s="57"/>
      <c r="M1162" s="274"/>
      <c r="N1162" s="274"/>
      <c r="O1162" s="57"/>
    </row>
    <row r="1163" spans="1:15">
      <c r="A1163" s="57"/>
      <c r="B1163" s="278">
        <v>44078</v>
      </c>
      <c r="C1163" s="283">
        <f t="shared" si="16"/>
        <v>10254643755</v>
      </c>
      <c r="D1163" s="57"/>
      <c r="E1163" s="57"/>
      <c r="F1163" s="279">
        <v>715953643</v>
      </c>
      <c r="G1163" s="286">
        <v>224337637</v>
      </c>
      <c r="H1163" s="278">
        <v>46457</v>
      </c>
      <c r="I1163" s="278"/>
      <c r="K1163" s="57"/>
      <c r="L1163" s="57"/>
      <c r="M1163" s="274"/>
      <c r="N1163" s="274"/>
      <c r="O1163" s="57"/>
    </row>
    <row r="1164" spans="1:15">
      <c r="A1164" s="57"/>
      <c r="B1164" s="278">
        <v>44079</v>
      </c>
      <c r="C1164" s="283">
        <f t="shared" si="16"/>
        <v>9802326307</v>
      </c>
      <c r="D1164" s="57"/>
      <c r="E1164" s="57"/>
      <c r="F1164" s="279">
        <v>263636195</v>
      </c>
      <c r="G1164" s="286">
        <v>224516009</v>
      </c>
      <c r="H1164" s="278">
        <v>45708</v>
      </c>
      <c r="I1164" s="278"/>
      <c r="K1164" s="57"/>
      <c r="L1164" s="57"/>
      <c r="M1164" s="274"/>
      <c r="N1164" s="274"/>
      <c r="O1164" s="57"/>
    </row>
    <row r="1165" spans="1:15">
      <c r="A1165" s="57"/>
      <c r="B1165" s="278">
        <v>44080</v>
      </c>
      <c r="C1165" s="283">
        <f t="shared" si="16"/>
        <v>9794016675</v>
      </c>
      <c r="D1165" s="57"/>
      <c r="E1165" s="57"/>
      <c r="F1165" s="279">
        <v>255326563</v>
      </c>
      <c r="G1165" s="286">
        <v>224553634</v>
      </c>
      <c r="H1165" s="278">
        <v>46577</v>
      </c>
      <c r="I1165" s="278"/>
      <c r="K1165" s="57"/>
      <c r="L1165" s="57"/>
      <c r="M1165" s="274"/>
      <c r="N1165" s="274"/>
      <c r="O1165" s="57"/>
    </row>
    <row r="1166" spans="1:15">
      <c r="A1166" s="57"/>
      <c r="B1166" s="278">
        <v>44081</v>
      </c>
      <c r="C1166" s="283">
        <f t="shared" si="16"/>
        <v>9814732456</v>
      </c>
      <c r="D1166" s="57"/>
      <c r="E1166" s="57"/>
      <c r="F1166" s="279">
        <v>276042344</v>
      </c>
      <c r="G1166" s="286">
        <v>224675907</v>
      </c>
      <c r="H1166" s="278">
        <v>43939</v>
      </c>
      <c r="I1166" s="278"/>
      <c r="K1166" s="57"/>
      <c r="L1166" s="57"/>
      <c r="M1166" s="274"/>
      <c r="N1166" s="274"/>
      <c r="O1166" s="57"/>
    </row>
    <row r="1167" spans="1:15">
      <c r="A1167" s="57"/>
      <c r="B1167" s="278">
        <v>44082</v>
      </c>
      <c r="C1167" s="283">
        <f t="shared" si="16"/>
        <v>10261433134</v>
      </c>
      <c r="D1167" s="57"/>
      <c r="E1167" s="57"/>
      <c r="F1167" s="279">
        <v>722743022</v>
      </c>
      <c r="G1167" s="286">
        <v>224711747</v>
      </c>
      <c r="H1167" s="278">
        <v>49416</v>
      </c>
      <c r="I1167" s="278"/>
      <c r="K1167" s="57"/>
      <c r="L1167" s="57"/>
      <c r="M1167" s="274"/>
      <c r="N1167" s="274"/>
      <c r="O1167" s="57"/>
    </row>
    <row r="1168" spans="1:15">
      <c r="A1168" s="57"/>
      <c r="B1168" s="278">
        <v>44083</v>
      </c>
      <c r="C1168" s="283">
        <f t="shared" si="16"/>
        <v>9926900050</v>
      </c>
      <c r="D1168" s="57"/>
      <c r="E1168" s="57"/>
      <c r="F1168" s="279">
        <v>388209938</v>
      </c>
      <c r="G1168" s="286">
        <v>225007520</v>
      </c>
      <c r="H1168" s="278">
        <v>45930</v>
      </c>
      <c r="I1168" s="278"/>
      <c r="K1168" s="57"/>
      <c r="L1168" s="57"/>
      <c r="M1168" s="274"/>
      <c r="N1168" s="274"/>
      <c r="O1168" s="57"/>
    </row>
    <row r="1169" spans="1:15">
      <c r="A1169" s="57"/>
      <c r="B1169" s="278">
        <v>44084</v>
      </c>
      <c r="C1169" s="283">
        <f t="shared" si="16"/>
        <v>10514485044</v>
      </c>
      <c r="D1169" s="57"/>
      <c r="E1169" s="57"/>
      <c r="F1169" s="279">
        <v>975794932</v>
      </c>
      <c r="G1169" s="286">
        <v>225050290</v>
      </c>
      <c r="H1169" s="278">
        <v>43311</v>
      </c>
      <c r="I1169" s="278"/>
      <c r="K1169" s="57"/>
      <c r="L1169" s="57"/>
      <c r="M1169" s="274"/>
      <c r="N1169" s="274"/>
      <c r="O1169" s="57"/>
    </row>
    <row r="1170" spans="1:15">
      <c r="A1170" s="57"/>
      <c r="B1170" s="278">
        <v>44085</v>
      </c>
      <c r="C1170" s="283">
        <f t="shared" si="16"/>
        <v>10415047364</v>
      </c>
      <c r="D1170" s="57"/>
      <c r="E1170" s="57"/>
      <c r="F1170" s="279">
        <v>876357252</v>
      </c>
      <c r="G1170" s="286">
        <v>225055235</v>
      </c>
      <c r="H1170" s="278">
        <v>47945</v>
      </c>
      <c r="I1170" s="278"/>
      <c r="K1170" s="57"/>
      <c r="L1170" s="57"/>
      <c r="M1170" s="274"/>
      <c r="N1170" s="274"/>
      <c r="O1170" s="57"/>
    </row>
    <row r="1171" spans="1:15">
      <c r="A1171" s="57"/>
      <c r="B1171" s="278">
        <v>44086</v>
      </c>
      <c r="C1171" s="283">
        <f t="shared" si="16"/>
        <v>9945987139</v>
      </c>
      <c r="D1171" s="57"/>
      <c r="E1171" s="57"/>
      <c r="F1171" s="279">
        <v>407297027</v>
      </c>
      <c r="G1171" s="286">
        <v>225704558</v>
      </c>
      <c r="H1171" s="278">
        <v>49898</v>
      </c>
      <c r="I1171" s="278"/>
      <c r="K1171" s="57"/>
      <c r="L1171" s="57"/>
      <c r="M1171" s="274"/>
      <c r="N1171" s="274"/>
      <c r="O1171" s="57"/>
    </row>
    <row r="1172" spans="1:15">
      <c r="A1172" s="57"/>
      <c r="B1172" s="278">
        <v>44087</v>
      </c>
      <c r="C1172" s="283">
        <f t="shared" si="16"/>
        <v>10350710173</v>
      </c>
      <c r="D1172" s="57"/>
      <c r="E1172" s="57"/>
      <c r="F1172" s="279">
        <v>812020061</v>
      </c>
      <c r="G1172" s="286">
        <v>226048978</v>
      </c>
      <c r="H1172" s="278">
        <v>44442</v>
      </c>
      <c r="I1172" s="278"/>
      <c r="K1172" s="57"/>
      <c r="L1172" s="57"/>
      <c r="M1172" s="274"/>
      <c r="N1172" s="274"/>
      <c r="O1172" s="57"/>
    </row>
    <row r="1173" spans="1:15">
      <c r="A1173" s="57"/>
      <c r="B1173" s="278">
        <v>44088</v>
      </c>
      <c r="C1173" s="283">
        <f t="shared" si="16"/>
        <v>10455095965</v>
      </c>
      <c r="D1173" s="57"/>
      <c r="E1173" s="57"/>
      <c r="F1173" s="279">
        <v>916405853</v>
      </c>
      <c r="G1173" s="286">
        <v>226160731</v>
      </c>
      <c r="H1173" s="278">
        <v>44834</v>
      </c>
      <c r="I1173" s="278"/>
      <c r="K1173" s="57"/>
      <c r="L1173" s="57"/>
      <c r="M1173" s="274"/>
      <c r="N1173" s="274"/>
      <c r="O1173" s="57"/>
    </row>
    <row r="1174" spans="1:15">
      <c r="A1174" s="57"/>
      <c r="B1174" s="278">
        <v>44089</v>
      </c>
      <c r="C1174" s="283">
        <f t="shared" si="16"/>
        <v>10386483179</v>
      </c>
      <c r="D1174" s="57"/>
      <c r="E1174" s="57"/>
      <c r="F1174" s="279">
        <v>847793067</v>
      </c>
      <c r="G1174" s="286">
        <v>226284441</v>
      </c>
      <c r="H1174" s="278">
        <v>48034</v>
      </c>
      <c r="I1174" s="278"/>
      <c r="K1174" s="57"/>
      <c r="L1174" s="57"/>
      <c r="M1174" s="274"/>
      <c r="N1174" s="274"/>
      <c r="O1174" s="57"/>
    </row>
    <row r="1175" spans="1:15">
      <c r="A1175" s="57"/>
      <c r="B1175" s="278">
        <v>44090</v>
      </c>
      <c r="C1175" s="283">
        <f t="shared" si="16"/>
        <v>10298344345</v>
      </c>
      <c r="D1175" s="57"/>
      <c r="E1175" s="57"/>
      <c r="F1175" s="279">
        <v>759654233</v>
      </c>
      <c r="G1175" s="286">
        <v>226485314</v>
      </c>
      <c r="H1175" s="278">
        <v>49867</v>
      </c>
      <c r="I1175" s="278"/>
      <c r="K1175" s="57"/>
      <c r="L1175" s="57"/>
      <c r="M1175" s="274"/>
      <c r="N1175" s="274"/>
      <c r="O1175" s="57"/>
    </row>
    <row r="1176" spans="1:15">
      <c r="A1176" s="57"/>
      <c r="B1176" s="278">
        <v>44091</v>
      </c>
      <c r="C1176" s="283">
        <f t="shared" si="16"/>
        <v>10518046106</v>
      </c>
      <c r="D1176" s="57"/>
      <c r="E1176" s="57"/>
      <c r="F1176" s="279">
        <v>979355994</v>
      </c>
      <c r="G1176" s="286">
        <v>226523099</v>
      </c>
      <c r="H1176" s="278">
        <v>48602</v>
      </c>
      <c r="I1176" s="278"/>
      <c r="K1176" s="57"/>
      <c r="L1176" s="57"/>
      <c r="M1176" s="274"/>
      <c r="N1176" s="274"/>
      <c r="O1176" s="57"/>
    </row>
    <row r="1177" spans="1:15">
      <c r="A1177" s="57"/>
      <c r="B1177" s="278">
        <v>44092</v>
      </c>
      <c r="C1177" s="283">
        <f t="shared" si="16"/>
        <v>10509129630</v>
      </c>
      <c r="D1177" s="57"/>
      <c r="E1177" s="57"/>
      <c r="F1177" s="279">
        <v>970439518</v>
      </c>
      <c r="G1177" s="286">
        <v>226590382</v>
      </c>
      <c r="H1177" s="278">
        <v>50221</v>
      </c>
      <c r="I1177" s="278"/>
      <c r="K1177" s="57"/>
      <c r="L1177" s="57"/>
      <c r="M1177" s="274"/>
      <c r="N1177" s="274"/>
      <c r="O1177" s="57"/>
    </row>
    <row r="1178" spans="1:15">
      <c r="A1178" s="57"/>
      <c r="B1178" s="278">
        <v>44093</v>
      </c>
      <c r="C1178" s="283">
        <f t="shared" si="16"/>
        <v>10508332397</v>
      </c>
      <c r="D1178" s="57"/>
      <c r="E1178" s="57"/>
      <c r="F1178" s="279">
        <v>969642285</v>
      </c>
      <c r="G1178" s="286">
        <v>226692917</v>
      </c>
      <c r="H1178" s="278">
        <v>44424</v>
      </c>
      <c r="I1178" s="278"/>
      <c r="K1178" s="57"/>
      <c r="L1178" s="57"/>
      <c r="M1178" s="274"/>
      <c r="N1178" s="274"/>
      <c r="O1178" s="57"/>
    </row>
    <row r="1179" spans="1:15">
      <c r="A1179" s="57"/>
      <c r="B1179" s="278">
        <v>44094</v>
      </c>
      <c r="C1179" s="283">
        <f t="shared" si="16"/>
        <v>10240661749</v>
      </c>
      <c r="D1179" s="57"/>
      <c r="E1179" s="57"/>
      <c r="F1179" s="279">
        <v>701971637</v>
      </c>
      <c r="G1179" s="286">
        <v>226885473</v>
      </c>
      <c r="H1179" s="278">
        <v>49158</v>
      </c>
      <c r="I1179" s="278"/>
      <c r="K1179" s="57"/>
      <c r="L1179" s="57"/>
      <c r="M1179" s="274"/>
      <c r="N1179" s="274"/>
      <c r="O1179" s="57"/>
    </row>
    <row r="1180" spans="1:15">
      <c r="A1180" s="57"/>
      <c r="B1180" s="278">
        <v>44095</v>
      </c>
      <c r="C1180" s="283">
        <f t="shared" si="16"/>
        <v>9695694763</v>
      </c>
      <c r="D1180" s="57"/>
      <c r="E1180" s="57"/>
      <c r="F1180" s="279">
        <v>157004651</v>
      </c>
      <c r="G1180" s="286">
        <v>226887014</v>
      </c>
      <c r="H1180" s="278">
        <v>50143</v>
      </c>
      <c r="I1180" s="278"/>
      <c r="K1180" s="57"/>
      <c r="L1180" s="57"/>
      <c r="M1180" s="274"/>
      <c r="N1180" s="274"/>
      <c r="O1180" s="57"/>
    </row>
    <row r="1181" spans="1:15">
      <c r="A1181" s="57"/>
      <c r="B1181" s="278">
        <v>44096</v>
      </c>
      <c r="C1181" s="283">
        <f t="shared" si="16"/>
        <v>10395467728</v>
      </c>
      <c r="D1181" s="57"/>
      <c r="E1181" s="57"/>
      <c r="F1181" s="279">
        <v>856777616</v>
      </c>
      <c r="G1181" s="286">
        <v>226891187</v>
      </c>
      <c r="H1181" s="278">
        <v>46946</v>
      </c>
      <c r="I1181" s="278"/>
      <c r="K1181" s="57"/>
      <c r="L1181" s="57"/>
      <c r="M1181" s="274"/>
      <c r="N1181" s="274"/>
      <c r="O1181" s="57"/>
    </row>
    <row r="1182" spans="1:15">
      <c r="A1182" s="57"/>
      <c r="B1182" s="278">
        <v>44097</v>
      </c>
      <c r="C1182" s="283">
        <f t="shared" si="16"/>
        <v>10460267182</v>
      </c>
      <c r="D1182" s="57"/>
      <c r="E1182" s="57"/>
      <c r="F1182" s="279">
        <v>921577070</v>
      </c>
      <c r="G1182" s="286">
        <v>226913882</v>
      </c>
      <c r="H1182" s="278">
        <v>48787</v>
      </c>
      <c r="I1182" s="278"/>
      <c r="K1182" s="57"/>
      <c r="L1182" s="57"/>
      <c r="M1182" s="274"/>
      <c r="N1182" s="274"/>
      <c r="O1182" s="57"/>
    </row>
    <row r="1183" spans="1:15">
      <c r="A1183" s="57"/>
      <c r="B1183" s="278">
        <v>44098</v>
      </c>
      <c r="C1183" s="283">
        <f t="shared" si="16"/>
        <v>9917812194</v>
      </c>
      <c r="D1183" s="57"/>
      <c r="E1183" s="57"/>
      <c r="F1183" s="279">
        <v>379122082</v>
      </c>
      <c r="G1183" s="286">
        <v>226952653</v>
      </c>
      <c r="H1183" s="278">
        <v>49122</v>
      </c>
      <c r="I1183" s="278"/>
      <c r="K1183" s="57"/>
      <c r="L1183" s="57"/>
      <c r="M1183" s="274"/>
      <c r="N1183" s="274"/>
      <c r="O1183" s="57"/>
    </row>
    <row r="1184" spans="1:15">
      <c r="A1184" s="57"/>
      <c r="B1184" s="278">
        <v>44099</v>
      </c>
      <c r="C1184" s="283">
        <f t="shared" ref="C1184:C1247" si="17">F1184+(F$88*28679+98765)+(G$88*6587+87654)+(E$88*9537+76543)+(J$88*5713+4528)</f>
        <v>9688340516</v>
      </c>
      <c r="D1184" s="57"/>
      <c r="E1184" s="57"/>
      <c r="F1184" s="279">
        <v>149650404</v>
      </c>
      <c r="G1184" s="286">
        <v>227057001</v>
      </c>
      <c r="H1184" s="278">
        <v>49942</v>
      </c>
      <c r="I1184" s="278"/>
      <c r="K1184" s="57"/>
      <c r="L1184" s="57"/>
      <c r="M1184" s="274"/>
      <c r="N1184" s="274"/>
      <c r="O1184" s="57"/>
    </row>
    <row r="1185" spans="1:15">
      <c r="A1185" s="57"/>
      <c r="B1185" s="278">
        <v>44100</v>
      </c>
      <c r="C1185" s="283">
        <f t="shared" si="17"/>
        <v>9914017712</v>
      </c>
      <c r="D1185" s="57"/>
      <c r="E1185" s="57"/>
      <c r="F1185" s="279">
        <v>375327600</v>
      </c>
      <c r="G1185" s="286">
        <v>227250174</v>
      </c>
      <c r="H1185" s="278">
        <v>47840</v>
      </c>
      <c r="I1185" s="278"/>
      <c r="K1185" s="57"/>
      <c r="L1185" s="57"/>
      <c r="M1185" s="274"/>
      <c r="N1185" s="274"/>
      <c r="O1185" s="57"/>
    </row>
    <row r="1186" spans="1:15">
      <c r="A1186" s="57"/>
      <c r="B1186" s="278">
        <v>44101</v>
      </c>
      <c r="C1186" s="283">
        <f t="shared" si="17"/>
        <v>10032499411</v>
      </c>
      <c r="D1186" s="57"/>
      <c r="E1186" s="57"/>
      <c r="F1186" s="279">
        <v>493809299</v>
      </c>
      <c r="G1186" s="286">
        <v>227274276</v>
      </c>
      <c r="H1186" s="278">
        <v>46925</v>
      </c>
      <c r="I1186" s="278"/>
      <c r="K1186" s="57"/>
      <c r="L1186" s="57"/>
      <c r="M1186" s="274"/>
      <c r="N1186" s="274"/>
      <c r="O1186" s="57"/>
    </row>
    <row r="1187" spans="1:15">
      <c r="A1187" s="57"/>
      <c r="B1187" s="278">
        <v>44102</v>
      </c>
      <c r="C1187" s="283">
        <f t="shared" si="17"/>
        <v>9696097721</v>
      </c>
      <c r="D1187" s="57"/>
      <c r="E1187" s="57"/>
      <c r="F1187" s="279">
        <v>157407609</v>
      </c>
      <c r="G1187" s="286">
        <v>227294198</v>
      </c>
      <c r="H1187" s="278">
        <v>45970</v>
      </c>
      <c r="I1187" s="278"/>
      <c r="K1187" s="57"/>
      <c r="L1187" s="57"/>
      <c r="M1187" s="274"/>
      <c r="N1187" s="274"/>
      <c r="O1187" s="57"/>
    </row>
    <row r="1188" spans="1:15">
      <c r="A1188" s="57"/>
      <c r="B1188" s="278">
        <v>44103</v>
      </c>
      <c r="C1188" s="283">
        <f t="shared" si="17"/>
        <v>10519547507</v>
      </c>
      <c r="D1188" s="57"/>
      <c r="E1188" s="57"/>
      <c r="F1188" s="279">
        <v>980857395</v>
      </c>
      <c r="G1188" s="286">
        <v>227391328</v>
      </c>
      <c r="H1188" s="278">
        <v>48894</v>
      </c>
      <c r="I1188" s="278"/>
      <c r="K1188" s="57"/>
      <c r="L1188" s="57"/>
      <c r="M1188" s="274"/>
      <c r="N1188" s="274"/>
      <c r="O1188" s="57"/>
    </row>
    <row r="1189" spans="1:15">
      <c r="A1189" s="57"/>
      <c r="B1189" s="278">
        <v>44104</v>
      </c>
      <c r="C1189" s="283">
        <f t="shared" si="17"/>
        <v>10205843813</v>
      </c>
      <c r="D1189" s="57"/>
      <c r="E1189" s="57"/>
      <c r="F1189" s="279">
        <v>667153701</v>
      </c>
      <c r="G1189" s="286">
        <v>227575596</v>
      </c>
      <c r="H1189" s="278">
        <v>48661</v>
      </c>
      <c r="I1189" s="278"/>
      <c r="K1189" s="57"/>
      <c r="L1189" s="57"/>
      <c r="M1189" s="274"/>
      <c r="N1189" s="274"/>
      <c r="O1189" s="57"/>
    </row>
    <row r="1190" spans="1:15">
      <c r="A1190" s="57"/>
      <c r="B1190" s="278">
        <v>44105</v>
      </c>
      <c r="C1190" s="283">
        <f t="shared" si="17"/>
        <v>9941296678</v>
      </c>
      <c r="D1190" s="57"/>
      <c r="E1190" s="57"/>
      <c r="F1190" s="279">
        <v>402606566</v>
      </c>
      <c r="G1190" s="286">
        <v>227789998</v>
      </c>
      <c r="H1190" s="278">
        <v>46389</v>
      </c>
      <c r="I1190" s="278"/>
      <c r="K1190" s="57"/>
      <c r="L1190" s="57"/>
      <c r="M1190" s="274"/>
      <c r="N1190" s="274"/>
      <c r="O1190" s="57"/>
    </row>
    <row r="1191" spans="1:15">
      <c r="A1191" s="57"/>
      <c r="B1191" s="278">
        <v>44106</v>
      </c>
      <c r="C1191" s="283">
        <f t="shared" si="17"/>
        <v>10396799624</v>
      </c>
      <c r="D1191" s="57"/>
      <c r="E1191" s="57"/>
      <c r="F1191" s="279">
        <v>858109512</v>
      </c>
      <c r="G1191" s="286">
        <v>227941532</v>
      </c>
      <c r="H1191" s="278">
        <v>46682</v>
      </c>
      <c r="I1191" s="278"/>
      <c r="K1191" s="57"/>
      <c r="L1191" s="57"/>
      <c r="M1191" s="274"/>
      <c r="N1191" s="274"/>
      <c r="O1191" s="57"/>
    </row>
    <row r="1192" spans="1:15">
      <c r="A1192" s="57"/>
      <c r="B1192" s="278">
        <v>44107</v>
      </c>
      <c r="C1192" s="283">
        <f t="shared" si="17"/>
        <v>10345010148</v>
      </c>
      <c r="D1192" s="57"/>
      <c r="E1192" s="57"/>
      <c r="F1192" s="279">
        <v>806320036</v>
      </c>
      <c r="G1192" s="286">
        <v>228000411</v>
      </c>
      <c r="H1192" s="278">
        <v>48882</v>
      </c>
      <c r="I1192" s="278"/>
      <c r="K1192" s="57"/>
      <c r="L1192" s="57"/>
      <c r="M1192" s="274"/>
      <c r="N1192" s="274"/>
      <c r="O1192" s="57"/>
    </row>
    <row r="1193" spans="1:15">
      <c r="A1193" s="57"/>
      <c r="B1193" s="278">
        <v>44108</v>
      </c>
      <c r="C1193" s="283">
        <f t="shared" si="17"/>
        <v>9777727812</v>
      </c>
      <c r="D1193" s="57"/>
      <c r="E1193" s="57"/>
      <c r="F1193" s="279">
        <v>239037700</v>
      </c>
      <c r="G1193" s="286">
        <v>228159125</v>
      </c>
      <c r="H1193" s="278">
        <v>47756</v>
      </c>
      <c r="I1193" s="278"/>
      <c r="K1193" s="57"/>
      <c r="L1193" s="57"/>
      <c r="M1193" s="274"/>
      <c r="N1193" s="274"/>
      <c r="O1193" s="57"/>
    </row>
    <row r="1194" spans="1:15">
      <c r="A1194" s="57"/>
      <c r="B1194" s="278">
        <v>44109</v>
      </c>
      <c r="C1194" s="283">
        <f t="shared" si="17"/>
        <v>10009260166</v>
      </c>
      <c r="D1194" s="57"/>
      <c r="E1194" s="57"/>
      <c r="F1194" s="279">
        <v>470570054</v>
      </c>
      <c r="G1194" s="286">
        <v>228189541</v>
      </c>
      <c r="H1194" s="278">
        <v>43331</v>
      </c>
      <c r="I1194" s="278"/>
      <c r="K1194" s="57"/>
      <c r="L1194" s="57"/>
      <c r="M1194" s="274"/>
      <c r="N1194" s="274"/>
      <c r="O1194" s="57"/>
    </row>
    <row r="1195" spans="1:15">
      <c r="A1195" s="57"/>
      <c r="B1195" s="278">
        <v>44110</v>
      </c>
      <c r="C1195" s="283">
        <f t="shared" si="17"/>
        <v>10480605943</v>
      </c>
      <c r="D1195" s="57"/>
      <c r="E1195" s="57"/>
      <c r="F1195" s="279">
        <v>941915831</v>
      </c>
      <c r="G1195" s="286">
        <v>228203196</v>
      </c>
      <c r="H1195" s="278">
        <v>44735</v>
      </c>
      <c r="I1195" s="278"/>
      <c r="K1195" s="57"/>
      <c r="L1195" s="57"/>
      <c r="M1195" s="274"/>
      <c r="N1195" s="274"/>
      <c r="O1195" s="57"/>
    </row>
    <row r="1196" spans="1:15">
      <c r="A1196" s="57"/>
      <c r="B1196" s="278">
        <v>44111</v>
      </c>
      <c r="C1196" s="283">
        <f t="shared" si="17"/>
        <v>10265281291</v>
      </c>
      <c r="D1196" s="57"/>
      <c r="E1196" s="57"/>
      <c r="F1196" s="279">
        <v>726591179</v>
      </c>
      <c r="G1196" s="286">
        <v>228336952</v>
      </c>
      <c r="H1196" s="278">
        <v>47265</v>
      </c>
      <c r="I1196" s="278"/>
      <c r="K1196" s="57"/>
      <c r="L1196" s="57"/>
      <c r="M1196" s="274"/>
      <c r="N1196" s="274"/>
      <c r="O1196" s="57"/>
    </row>
    <row r="1197" spans="1:15">
      <c r="A1197" s="57"/>
      <c r="B1197" s="278">
        <v>44112</v>
      </c>
      <c r="C1197" s="283">
        <f t="shared" si="17"/>
        <v>10274167889</v>
      </c>
      <c r="D1197" s="57"/>
      <c r="E1197" s="57"/>
      <c r="F1197" s="279">
        <v>735477777</v>
      </c>
      <c r="G1197" s="286">
        <v>228358721</v>
      </c>
      <c r="H1197" s="278">
        <v>43127</v>
      </c>
      <c r="I1197" s="278"/>
      <c r="K1197" s="57"/>
      <c r="L1197" s="57"/>
      <c r="M1197" s="274"/>
      <c r="N1197" s="274"/>
      <c r="O1197" s="57"/>
    </row>
    <row r="1198" spans="1:15">
      <c r="A1198" s="57"/>
      <c r="B1198" s="278">
        <v>44113</v>
      </c>
      <c r="C1198" s="283">
        <f t="shared" si="17"/>
        <v>9780564145</v>
      </c>
      <c r="D1198" s="57"/>
      <c r="E1198" s="57"/>
      <c r="F1198" s="279">
        <v>241874033</v>
      </c>
      <c r="G1198" s="286">
        <v>228398139</v>
      </c>
      <c r="H1198" s="278">
        <v>50022</v>
      </c>
      <c r="I1198" s="278"/>
      <c r="K1198" s="57"/>
      <c r="L1198" s="57"/>
      <c r="M1198" s="274"/>
      <c r="N1198" s="274"/>
      <c r="O1198" s="57"/>
    </row>
    <row r="1199" spans="1:15">
      <c r="A1199" s="57"/>
      <c r="B1199" s="278">
        <v>44114</v>
      </c>
      <c r="C1199" s="283">
        <f t="shared" si="17"/>
        <v>9696001248</v>
      </c>
      <c r="D1199" s="57"/>
      <c r="E1199" s="57"/>
      <c r="F1199" s="279">
        <v>157311136</v>
      </c>
      <c r="G1199" s="286">
        <v>228584691</v>
      </c>
      <c r="H1199" s="278">
        <v>44918</v>
      </c>
      <c r="I1199" s="278"/>
      <c r="K1199" s="57"/>
      <c r="L1199" s="57"/>
      <c r="M1199" s="274"/>
      <c r="N1199" s="274"/>
      <c r="O1199" s="57"/>
    </row>
    <row r="1200" spans="1:15">
      <c r="A1200" s="57"/>
      <c r="B1200" s="278">
        <v>44115</v>
      </c>
      <c r="C1200" s="283">
        <f t="shared" si="17"/>
        <v>10393095101</v>
      </c>
      <c r="D1200" s="57"/>
      <c r="E1200" s="57"/>
      <c r="F1200" s="279">
        <v>854404989</v>
      </c>
      <c r="G1200" s="286">
        <v>228692162</v>
      </c>
      <c r="H1200" s="278">
        <v>49388</v>
      </c>
      <c r="I1200" s="278"/>
      <c r="K1200" s="57"/>
      <c r="L1200" s="57"/>
      <c r="M1200" s="274"/>
      <c r="N1200" s="274"/>
      <c r="O1200" s="57"/>
    </row>
    <row r="1201" spans="1:15">
      <c r="A1201" s="57"/>
      <c r="B1201" s="278">
        <v>44116</v>
      </c>
      <c r="C1201" s="283">
        <f t="shared" si="17"/>
        <v>10418741234</v>
      </c>
      <c r="D1201" s="57"/>
      <c r="E1201" s="57"/>
      <c r="F1201" s="279">
        <v>880051122</v>
      </c>
      <c r="G1201" s="286">
        <v>228753560</v>
      </c>
      <c r="H1201" s="278">
        <v>46000</v>
      </c>
      <c r="I1201" s="278"/>
      <c r="K1201" s="57"/>
      <c r="L1201" s="57"/>
      <c r="M1201" s="274"/>
      <c r="N1201" s="274"/>
      <c r="O1201" s="57"/>
    </row>
    <row r="1202" spans="1:15">
      <c r="A1202" s="57"/>
      <c r="B1202" s="278">
        <v>44117</v>
      </c>
      <c r="C1202" s="283">
        <f t="shared" si="17"/>
        <v>10058683470</v>
      </c>
      <c r="D1202" s="57"/>
      <c r="E1202" s="57"/>
      <c r="F1202" s="279">
        <v>519993358</v>
      </c>
      <c r="G1202" s="286">
        <v>228883679</v>
      </c>
      <c r="H1202" s="278">
        <v>44184</v>
      </c>
      <c r="I1202" s="278"/>
      <c r="K1202" s="57"/>
      <c r="L1202" s="57"/>
      <c r="M1202" s="274"/>
      <c r="N1202" s="274"/>
      <c r="O1202" s="57"/>
    </row>
    <row r="1203" spans="1:15">
      <c r="A1203" s="57"/>
      <c r="B1203" s="278">
        <v>44118</v>
      </c>
      <c r="C1203" s="283">
        <f t="shared" si="17"/>
        <v>10461367994</v>
      </c>
      <c r="D1203" s="57"/>
      <c r="E1203" s="57"/>
      <c r="F1203" s="279">
        <v>922677882</v>
      </c>
      <c r="G1203" s="286">
        <v>228974976</v>
      </c>
      <c r="H1203" s="278">
        <v>49289</v>
      </c>
      <c r="I1203" s="278"/>
      <c r="K1203" s="57"/>
      <c r="L1203" s="57"/>
      <c r="M1203" s="274"/>
      <c r="N1203" s="274"/>
      <c r="O1203" s="57"/>
    </row>
    <row r="1204" spans="1:15">
      <c r="A1204" s="57"/>
      <c r="B1204" s="278">
        <v>44119</v>
      </c>
      <c r="C1204" s="283">
        <f t="shared" si="17"/>
        <v>10058025759</v>
      </c>
      <c r="D1204" s="57"/>
      <c r="E1204" s="57"/>
      <c r="F1204" s="279">
        <v>519335647</v>
      </c>
      <c r="G1204" s="286">
        <v>229021449</v>
      </c>
      <c r="H1204" s="278">
        <v>48387</v>
      </c>
      <c r="I1204" s="278"/>
      <c r="K1204" s="57"/>
      <c r="L1204" s="57"/>
      <c r="M1204" s="274"/>
      <c r="N1204" s="274"/>
      <c r="O1204" s="57"/>
    </row>
    <row r="1205" spans="1:15">
      <c r="A1205" s="57"/>
      <c r="B1205" s="278">
        <v>44120</v>
      </c>
      <c r="C1205" s="283">
        <f t="shared" si="17"/>
        <v>10437524864</v>
      </c>
      <c r="D1205" s="57"/>
      <c r="E1205" s="57"/>
      <c r="F1205" s="279">
        <v>898834752</v>
      </c>
      <c r="G1205" s="286">
        <v>229047183</v>
      </c>
      <c r="H1205" s="278">
        <v>50301</v>
      </c>
      <c r="I1205" s="278"/>
      <c r="K1205" s="57"/>
      <c r="L1205" s="57"/>
      <c r="M1205" s="274"/>
      <c r="N1205" s="274"/>
      <c r="O1205" s="57"/>
    </row>
    <row r="1206" spans="1:15">
      <c r="A1206" s="57"/>
      <c r="B1206" s="278">
        <v>44121</v>
      </c>
      <c r="C1206" s="283">
        <f t="shared" si="17"/>
        <v>9939476796</v>
      </c>
      <c r="D1206" s="57"/>
      <c r="E1206" s="57"/>
      <c r="F1206" s="279">
        <v>400786684</v>
      </c>
      <c r="G1206" s="286">
        <v>229070987</v>
      </c>
      <c r="H1206" s="278">
        <v>46009</v>
      </c>
      <c r="I1206" s="278"/>
      <c r="K1206" s="57"/>
      <c r="L1206" s="57"/>
      <c r="M1206" s="274"/>
      <c r="N1206" s="274"/>
      <c r="O1206" s="57"/>
    </row>
    <row r="1207" spans="1:15">
      <c r="A1207" s="57"/>
      <c r="B1207" s="278">
        <v>44122</v>
      </c>
      <c r="C1207" s="283">
        <f t="shared" si="17"/>
        <v>10014976439</v>
      </c>
      <c r="D1207" s="57"/>
      <c r="E1207" s="57"/>
      <c r="F1207" s="279">
        <v>476286327</v>
      </c>
      <c r="G1207" s="286">
        <v>229142822</v>
      </c>
      <c r="H1207" s="278">
        <v>49215</v>
      </c>
      <c r="I1207" s="278"/>
      <c r="K1207" s="57"/>
      <c r="L1207" s="57"/>
      <c r="M1207" s="274"/>
      <c r="N1207" s="274"/>
      <c r="O1207" s="57"/>
    </row>
    <row r="1208" spans="1:15">
      <c r="A1208" s="57"/>
      <c r="B1208" s="278">
        <v>44123</v>
      </c>
      <c r="C1208" s="283">
        <f t="shared" si="17"/>
        <v>9891588354</v>
      </c>
      <c r="D1208" s="57"/>
      <c r="E1208" s="57"/>
      <c r="F1208" s="279">
        <v>352898242</v>
      </c>
      <c r="G1208" s="286">
        <v>229142887</v>
      </c>
      <c r="H1208" s="278">
        <v>48358</v>
      </c>
      <c r="I1208" s="278"/>
      <c r="K1208" s="57"/>
      <c r="L1208" s="57"/>
      <c r="M1208" s="274"/>
      <c r="N1208" s="274"/>
      <c r="O1208" s="57"/>
    </row>
    <row r="1209" spans="1:15">
      <c r="A1209" s="57"/>
      <c r="B1209" s="278">
        <v>44124</v>
      </c>
      <c r="C1209" s="283">
        <f t="shared" si="17"/>
        <v>9691592732</v>
      </c>
      <c r="D1209" s="57"/>
      <c r="E1209" s="57"/>
      <c r="F1209" s="279">
        <v>152902620</v>
      </c>
      <c r="G1209" s="286">
        <v>229164989</v>
      </c>
      <c r="H1209" s="278">
        <v>47161</v>
      </c>
      <c r="I1209" s="278"/>
      <c r="K1209" s="57"/>
      <c r="L1209" s="57"/>
      <c r="M1209" s="274"/>
      <c r="N1209" s="274"/>
      <c r="O1209" s="57"/>
    </row>
    <row r="1210" spans="1:15">
      <c r="A1210" s="57"/>
      <c r="B1210" s="278">
        <v>44125</v>
      </c>
      <c r="C1210" s="283">
        <f t="shared" si="17"/>
        <v>9718294744</v>
      </c>
      <c r="D1210" s="57"/>
      <c r="E1210" s="57"/>
      <c r="F1210" s="279">
        <v>179604632</v>
      </c>
      <c r="G1210" s="286">
        <v>229379504</v>
      </c>
      <c r="H1210" s="278">
        <v>49934</v>
      </c>
      <c r="I1210" s="278"/>
      <c r="K1210" s="57"/>
      <c r="L1210" s="57"/>
      <c r="M1210" s="274"/>
      <c r="N1210" s="274"/>
      <c r="O1210" s="57"/>
    </row>
    <row r="1211" spans="1:15">
      <c r="A1211" s="57"/>
      <c r="B1211" s="278">
        <v>44126</v>
      </c>
      <c r="C1211" s="283">
        <f t="shared" si="17"/>
        <v>10211252088</v>
      </c>
      <c r="D1211" s="57"/>
      <c r="E1211" s="57"/>
      <c r="F1211" s="279">
        <v>672561976</v>
      </c>
      <c r="G1211" s="286">
        <v>229647254</v>
      </c>
      <c r="H1211" s="278">
        <v>43443</v>
      </c>
      <c r="I1211" s="278"/>
      <c r="K1211" s="57"/>
      <c r="L1211" s="57"/>
      <c r="M1211" s="274"/>
      <c r="N1211" s="274"/>
      <c r="O1211" s="57"/>
    </row>
    <row r="1212" spans="1:15">
      <c r="A1212" s="57"/>
      <c r="B1212" s="278">
        <v>44127</v>
      </c>
      <c r="C1212" s="283">
        <f t="shared" si="17"/>
        <v>10434047637</v>
      </c>
      <c r="D1212" s="57"/>
      <c r="E1212" s="57"/>
      <c r="F1212" s="279">
        <v>895357525</v>
      </c>
      <c r="G1212" s="286">
        <v>229937704</v>
      </c>
      <c r="H1212" s="278">
        <v>48672</v>
      </c>
      <c r="I1212" s="278"/>
      <c r="K1212" s="57"/>
      <c r="L1212" s="57"/>
      <c r="M1212" s="274"/>
      <c r="N1212" s="274"/>
      <c r="O1212" s="57"/>
    </row>
    <row r="1213" spans="1:15">
      <c r="A1213" s="57"/>
      <c r="B1213" s="278">
        <v>44128</v>
      </c>
      <c r="C1213" s="283">
        <f t="shared" si="17"/>
        <v>10257897024</v>
      </c>
      <c r="D1213" s="57"/>
      <c r="E1213" s="57"/>
      <c r="F1213" s="279">
        <v>719206912</v>
      </c>
      <c r="G1213" s="286">
        <v>230359176</v>
      </c>
      <c r="H1213" s="278">
        <v>44356</v>
      </c>
      <c r="I1213" s="278"/>
      <c r="K1213" s="57"/>
      <c r="L1213" s="57"/>
      <c r="M1213" s="274"/>
      <c r="N1213" s="274"/>
      <c r="O1213" s="57"/>
    </row>
    <row r="1214" spans="1:15">
      <c r="A1214" s="57"/>
      <c r="B1214" s="278">
        <v>44129</v>
      </c>
      <c r="C1214" s="283">
        <f t="shared" si="17"/>
        <v>10053775117</v>
      </c>
      <c r="D1214" s="57"/>
      <c r="E1214" s="57"/>
      <c r="F1214" s="279">
        <v>515085005</v>
      </c>
      <c r="G1214" s="286">
        <v>230459104</v>
      </c>
      <c r="H1214" s="278">
        <v>48820</v>
      </c>
      <c r="I1214" s="278"/>
      <c r="K1214" s="57"/>
      <c r="L1214" s="57"/>
      <c r="M1214" s="274"/>
      <c r="N1214" s="274"/>
      <c r="O1214" s="57"/>
    </row>
    <row r="1215" spans="1:15">
      <c r="A1215" s="57"/>
      <c r="B1215" s="278">
        <v>44130</v>
      </c>
      <c r="C1215" s="283">
        <f t="shared" si="17"/>
        <v>10438816909</v>
      </c>
      <c r="D1215" s="57"/>
      <c r="E1215" s="57"/>
      <c r="F1215" s="279">
        <v>900126797</v>
      </c>
      <c r="G1215" s="286">
        <v>230742050</v>
      </c>
      <c r="H1215" s="278">
        <v>45505</v>
      </c>
      <c r="I1215" s="278"/>
      <c r="K1215" s="57"/>
      <c r="L1215" s="57"/>
      <c r="M1215" s="274"/>
      <c r="N1215" s="274"/>
      <c r="O1215" s="57"/>
    </row>
    <row r="1216" spans="1:15">
      <c r="A1216" s="57"/>
      <c r="B1216" s="278">
        <v>44131</v>
      </c>
      <c r="C1216" s="283">
        <f t="shared" si="17"/>
        <v>10230699303</v>
      </c>
      <c r="D1216" s="57"/>
      <c r="E1216" s="57"/>
      <c r="F1216" s="279">
        <v>692009191</v>
      </c>
      <c r="G1216" s="286">
        <v>230747566</v>
      </c>
      <c r="H1216" s="278">
        <v>47058</v>
      </c>
      <c r="I1216" s="278"/>
      <c r="K1216" s="57"/>
      <c r="L1216" s="57"/>
      <c r="M1216" s="274"/>
      <c r="N1216" s="274"/>
      <c r="O1216" s="57"/>
    </row>
    <row r="1217" spans="1:15">
      <c r="A1217" s="57"/>
      <c r="B1217" s="278">
        <v>44132</v>
      </c>
      <c r="C1217" s="283">
        <f t="shared" si="17"/>
        <v>9806466818</v>
      </c>
      <c r="D1217" s="57"/>
      <c r="E1217" s="57"/>
      <c r="F1217" s="279">
        <v>267776706</v>
      </c>
      <c r="G1217" s="286">
        <v>230812123</v>
      </c>
      <c r="H1217" s="278">
        <v>48251</v>
      </c>
      <c r="I1217" s="278"/>
      <c r="K1217" s="57"/>
      <c r="L1217" s="57"/>
      <c r="M1217" s="274"/>
      <c r="N1217" s="274"/>
      <c r="O1217" s="57"/>
    </row>
    <row r="1218" spans="1:15">
      <c r="A1218" s="57"/>
      <c r="B1218" s="278">
        <v>44133</v>
      </c>
      <c r="C1218" s="283">
        <f t="shared" si="17"/>
        <v>9866695113</v>
      </c>
      <c r="D1218" s="57"/>
      <c r="E1218" s="57"/>
      <c r="F1218" s="279">
        <v>328005001</v>
      </c>
      <c r="G1218" s="286">
        <v>230831319</v>
      </c>
      <c r="H1218" s="278">
        <v>43133</v>
      </c>
      <c r="I1218" s="278"/>
      <c r="K1218" s="57"/>
      <c r="L1218" s="57"/>
      <c r="M1218" s="274"/>
      <c r="N1218" s="274"/>
      <c r="O1218" s="57"/>
    </row>
    <row r="1219" spans="1:15">
      <c r="A1219" s="57"/>
      <c r="B1219" s="278">
        <v>44134</v>
      </c>
      <c r="C1219" s="283">
        <f t="shared" si="17"/>
        <v>10290626876</v>
      </c>
      <c r="D1219" s="57"/>
      <c r="E1219" s="57"/>
      <c r="F1219" s="279">
        <v>751936764</v>
      </c>
      <c r="G1219" s="286">
        <v>231001243</v>
      </c>
      <c r="H1219" s="278">
        <v>48521</v>
      </c>
      <c r="I1219" s="278"/>
      <c r="K1219" s="57"/>
      <c r="L1219" s="57"/>
      <c r="M1219" s="274"/>
      <c r="N1219" s="274"/>
      <c r="O1219" s="57"/>
    </row>
    <row r="1220" spans="1:15">
      <c r="A1220" s="57"/>
      <c r="B1220" s="278">
        <v>44135</v>
      </c>
      <c r="C1220" s="283">
        <f t="shared" si="17"/>
        <v>10009897132</v>
      </c>
      <c r="D1220" s="57"/>
      <c r="E1220" s="57"/>
      <c r="F1220" s="279">
        <v>471207020</v>
      </c>
      <c r="G1220" s="286">
        <v>231163425</v>
      </c>
      <c r="H1220" s="278">
        <v>44014</v>
      </c>
      <c r="I1220" s="278"/>
      <c r="K1220" s="57"/>
      <c r="L1220" s="57"/>
      <c r="M1220" s="274"/>
      <c r="N1220" s="274"/>
      <c r="O1220" s="57"/>
    </row>
    <row r="1221" spans="1:15">
      <c r="A1221" s="57"/>
      <c r="B1221" s="278">
        <v>44136</v>
      </c>
      <c r="C1221" s="283">
        <f t="shared" si="17"/>
        <v>10201034432</v>
      </c>
      <c r="D1221" s="57"/>
      <c r="E1221" s="57"/>
      <c r="F1221" s="279">
        <v>662344320</v>
      </c>
      <c r="G1221" s="286">
        <v>231265455</v>
      </c>
      <c r="H1221" s="278">
        <v>49811</v>
      </c>
      <c r="I1221" s="278"/>
      <c r="K1221" s="57"/>
      <c r="L1221" s="57"/>
      <c r="M1221" s="274"/>
      <c r="N1221" s="274"/>
      <c r="O1221" s="57"/>
    </row>
    <row r="1222" spans="1:15">
      <c r="A1222" s="57"/>
      <c r="B1222" s="278">
        <v>44137</v>
      </c>
      <c r="C1222" s="283">
        <f t="shared" si="17"/>
        <v>10481129980</v>
      </c>
      <c r="D1222" s="57"/>
      <c r="E1222" s="57"/>
      <c r="F1222" s="279">
        <v>942439868</v>
      </c>
      <c r="G1222" s="286">
        <v>231402225</v>
      </c>
      <c r="H1222" s="278">
        <v>48086</v>
      </c>
      <c r="I1222" s="278"/>
      <c r="K1222" s="57"/>
      <c r="L1222" s="57"/>
      <c r="M1222" s="274"/>
      <c r="N1222" s="274"/>
      <c r="O1222" s="57"/>
    </row>
    <row r="1223" spans="1:15">
      <c r="A1223" s="57"/>
      <c r="B1223" s="278">
        <v>44138</v>
      </c>
      <c r="C1223" s="283">
        <f t="shared" si="17"/>
        <v>10317889754</v>
      </c>
      <c r="D1223" s="57"/>
      <c r="E1223" s="57"/>
      <c r="F1223" s="279">
        <v>779199642</v>
      </c>
      <c r="G1223" s="286">
        <v>231453681</v>
      </c>
      <c r="H1223" s="278">
        <v>47227</v>
      </c>
      <c r="I1223" s="278"/>
      <c r="K1223" s="57"/>
      <c r="L1223" s="57"/>
      <c r="M1223" s="274"/>
      <c r="N1223" s="274"/>
      <c r="O1223" s="57"/>
    </row>
    <row r="1224" spans="1:15">
      <c r="A1224" s="57"/>
      <c r="B1224" s="278">
        <v>44139</v>
      </c>
      <c r="C1224" s="283">
        <f t="shared" si="17"/>
        <v>9653805590</v>
      </c>
      <c r="D1224" s="57"/>
      <c r="E1224" s="57"/>
      <c r="F1224" s="279">
        <v>115115478</v>
      </c>
      <c r="G1224" s="286">
        <v>231678342</v>
      </c>
      <c r="H1224" s="278">
        <v>46981</v>
      </c>
      <c r="I1224" s="278"/>
      <c r="K1224" s="57"/>
      <c r="L1224" s="57"/>
      <c r="M1224" s="274"/>
      <c r="N1224" s="274"/>
      <c r="O1224" s="57"/>
    </row>
    <row r="1225" spans="1:15">
      <c r="A1225" s="57"/>
      <c r="B1225" s="278">
        <v>44140</v>
      </c>
      <c r="C1225" s="283">
        <f t="shared" si="17"/>
        <v>9651762692</v>
      </c>
      <c r="D1225" s="57"/>
      <c r="E1225" s="57"/>
      <c r="F1225" s="279">
        <v>113072580</v>
      </c>
      <c r="G1225" s="286">
        <v>232245569</v>
      </c>
      <c r="H1225" s="278">
        <v>43843</v>
      </c>
      <c r="I1225" s="278"/>
      <c r="K1225" s="57"/>
      <c r="L1225" s="57"/>
      <c r="M1225" s="274"/>
      <c r="N1225" s="274"/>
      <c r="O1225" s="57"/>
    </row>
    <row r="1226" spans="1:15">
      <c r="A1226" s="57"/>
      <c r="B1226" s="278">
        <v>44141</v>
      </c>
      <c r="C1226" s="283">
        <f t="shared" si="17"/>
        <v>9797280294</v>
      </c>
      <c r="D1226" s="57"/>
      <c r="E1226" s="57"/>
      <c r="F1226" s="279">
        <v>258590182</v>
      </c>
      <c r="G1226" s="286">
        <v>232351709</v>
      </c>
      <c r="H1226" s="278">
        <v>48802</v>
      </c>
      <c r="I1226" s="278"/>
      <c r="K1226" s="57"/>
      <c r="L1226" s="57"/>
      <c r="M1226" s="274"/>
      <c r="N1226" s="274"/>
      <c r="O1226" s="57"/>
    </row>
    <row r="1227" spans="1:15">
      <c r="A1227" s="57"/>
      <c r="B1227" s="278">
        <v>44142</v>
      </c>
      <c r="C1227" s="283">
        <f t="shared" si="17"/>
        <v>10032216674</v>
      </c>
      <c r="D1227" s="57"/>
      <c r="E1227" s="57"/>
      <c r="F1227" s="279">
        <v>493526562</v>
      </c>
      <c r="G1227" s="286">
        <v>232392666</v>
      </c>
      <c r="H1227" s="278">
        <v>43996</v>
      </c>
      <c r="I1227" s="278"/>
      <c r="K1227" s="57"/>
      <c r="L1227" s="57"/>
      <c r="M1227" s="274"/>
      <c r="N1227" s="274"/>
      <c r="O1227" s="57"/>
    </row>
    <row r="1228" spans="1:15">
      <c r="A1228" s="57"/>
      <c r="B1228" s="278">
        <v>44143</v>
      </c>
      <c r="C1228" s="283">
        <f t="shared" si="17"/>
        <v>10499219865</v>
      </c>
      <c r="D1228" s="57"/>
      <c r="E1228" s="57"/>
      <c r="F1228" s="279">
        <v>960529753</v>
      </c>
      <c r="G1228" s="286">
        <v>232927380</v>
      </c>
      <c r="H1228" s="278">
        <v>46558</v>
      </c>
      <c r="I1228" s="278"/>
      <c r="K1228" s="57"/>
      <c r="L1228" s="57"/>
      <c r="M1228" s="274"/>
      <c r="N1228" s="274"/>
      <c r="O1228" s="57"/>
    </row>
    <row r="1229" spans="1:15">
      <c r="A1229" s="57"/>
      <c r="B1229" s="278">
        <v>44144</v>
      </c>
      <c r="C1229" s="283">
        <f t="shared" si="17"/>
        <v>9985646125</v>
      </c>
      <c r="D1229" s="57"/>
      <c r="E1229" s="57"/>
      <c r="F1229" s="279">
        <v>446956013</v>
      </c>
      <c r="G1229" s="286">
        <v>232940824</v>
      </c>
      <c r="H1229" s="278">
        <v>44275</v>
      </c>
      <c r="I1229" s="278"/>
      <c r="K1229" s="57"/>
      <c r="L1229" s="57"/>
      <c r="M1229" s="274"/>
      <c r="N1229" s="274"/>
      <c r="O1229" s="57"/>
    </row>
    <row r="1230" spans="1:15">
      <c r="A1230" s="57"/>
      <c r="B1230" s="278">
        <v>44145</v>
      </c>
      <c r="C1230" s="283">
        <f t="shared" si="17"/>
        <v>10175853023</v>
      </c>
      <c r="D1230" s="57"/>
      <c r="E1230" s="57"/>
      <c r="F1230" s="279">
        <v>637162911</v>
      </c>
      <c r="G1230" s="286">
        <v>233217383</v>
      </c>
      <c r="H1230" s="278">
        <v>43700</v>
      </c>
      <c r="I1230" s="278"/>
      <c r="K1230" s="57"/>
      <c r="L1230" s="57"/>
      <c r="M1230" s="274"/>
      <c r="N1230" s="274"/>
      <c r="O1230" s="57"/>
    </row>
    <row r="1231" spans="1:15">
      <c r="A1231" s="57"/>
      <c r="B1231" s="278">
        <v>44146</v>
      </c>
      <c r="C1231" s="283">
        <f t="shared" si="17"/>
        <v>10454333300</v>
      </c>
      <c r="D1231" s="57"/>
      <c r="E1231" s="57"/>
      <c r="F1231" s="279">
        <v>915643188</v>
      </c>
      <c r="G1231" s="286">
        <v>233264757</v>
      </c>
      <c r="H1231" s="278">
        <v>43226</v>
      </c>
      <c r="I1231" s="278"/>
      <c r="K1231" s="57"/>
      <c r="L1231" s="57"/>
      <c r="M1231" s="274"/>
      <c r="N1231" s="274"/>
      <c r="O1231" s="57"/>
    </row>
    <row r="1232" spans="1:15">
      <c r="A1232" s="57"/>
      <c r="B1232" s="278">
        <v>44147</v>
      </c>
      <c r="C1232" s="283">
        <f t="shared" si="17"/>
        <v>10522241648</v>
      </c>
      <c r="D1232" s="57"/>
      <c r="E1232" s="57"/>
      <c r="F1232" s="279">
        <v>983551536</v>
      </c>
      <c r="G1232" s="286">
        <v>233292875</v>
      </c>
      <c r="H1232" s="278">
        <v>45197</v>
      </c>
      <c r="I1232" s="278"/>
      <c r="K1232" s="57"/>
      <c r="L1232" s="57"/>
      <c r="M1232" s="274"/>
      <c r="N1232" s="274"/>
      <c r="O1232" s="57"/>
    </row>
    <row r="1233" spans="1:15">
      <c r="A1233" s="57"/>
      <c r="B1233" s="278">
        <v>44148</v>
      </c>
      <c r="C1233" s="283">
        <f t="shared" si="17"/>
        <v>10348734478</v>
      </c>
      <c r="D1233" s="57"/>
      <c r="E1233" s="57"/>
      <c r="F1233" s="279">
        <v>810044366</v>
      </c>
      <c r="G1233" s="286">
        <v>233330319</v>
      </c>
      <c r="H1233" s="278">
        <v>47234</v>
      </c>
      <c r="I1233" s="278"/>
      <c r="K1233" s="57"/>
      <c r="L1233" s="57"/>
      <c r="M1233" s="274"/>
      <c r="N1233" s="274"/>
      <c r="O1233" s="57"/>
    </row>
    <row r="1234" spans="1:15">
      <c r="A1234" s="57"/>
      <c r="B1234" s="278">
        <v>44149</v>
      </c>
      <c r="C1234" s="283">
        <f t="shared" si="17"/>
        <v>9984193771</v>
      </c>
      <c r="D1234" s="57"/>
      <c r="E1234" s="57"/>
      <c r="F1234" s="279">
        <v>445503659</v>
      </c>
      <c r="G1234" s="286">
        <v>233995281</v>
      </c>
      <c r="H1234" s="278">
        <v>48770</v>
      </c>
      <c r="I1234" s="278"/>
      <c r="K1234" s="57"/>
      <c r="L1234" s="57"/>
      <c r="M1234" s="274"/>
      <c r="N1234" s="274"/>
      <c r="O1234" s="57"/>
    </row>
    <row r="1235" spans="1:15">
      <c r="A1235" s="57"/>
      <c r="B1235" s="278">
        <v>44150</v>
      </c>
      <c r="C1235" s="283">
        <f t="shared" si="17"/>
        <v>10254588967</v>
      </c>
      <c r="D1235" s="57"/>
      <c r="E1235" s="57"/>
      <c r="F1235" s="279">
        <v>715898855</v>
      </c>
      <c r="G1235" s="286">
        <v>234104339</v>
      </c>
      <c r="H1235" s="278">
        <v>49696</v>
      </c>
      <c r="I1235" s="278"/>
      <c r="K1235" s="57"/>
      <c r="L1235" s="57"/>
      <c r="M1235" s="274"/>
      <c r="N1235" s="274"/>
      <c r="O1235" s="57"/>
    </row>
    <row r="1236" spans="1:15">
      <c r="A1236" s="57"/>
      <c r="B1236" s="278">
        <v>44151</v>
      </c>
      <c r="C1236" s="283">
        <f t="shared" si="17"/>
        <v>10237786988</v>
      </c>
      <c r="D1236" s="57"/>
      <c r="E1236" s="57"/>
      <c r="F1236" s="279">
        <v>699096876</v>
      </c>
      <c r="G1236" s="286">
        <v>234500431</v>
      </c>
      <c r="H1236" s="278">
        <v>43486</v>
      </c>
      <c r="I1236" s="278"/>
      <c r="K1236" s="57"/>
      <c r="L1236" s="57"/>
      <c r="M1236" s="274"/>
      <c r="N1236" s="274"/>
      <c r="O1236" s="57"/>
    </row>
    <row r="1237" spans="1:15">
      <c r="A1237" s="57"/>
      <c r="B1237" s="278">
        <v>44152</v>
      </c>
      <c r="C1237" s="283">
        <f t="shared" si="17"/>
        <v>9903855413</v>
      </c>
      <c r="D1237" s="57"/>
      <c r="E1237" s="57"/>
      <c r="F1237" s="279">
        <v>365165301</v>
      </c>
      <c r="G1237" s="286">
        <v>234513871</v>
      </c>
      <c r="H1237" s="278">
        <v>43057</v>
      </c>
      <c r="I1237" s="278"/>
      <c r="K1237" s="57"/>
      <c r="L1237" s="57"/>
      <c r="M1237" s="274"/>
      <c r="N1237" s="274"/>
      <c r="O1237" s="57"/>
    </row>
    <row r="1238" spans="1:15">
      <c r="A1238" s="57"/>
      <c r="B1238" s="278">
        <v>44153</v>
      </c>
      <c r="C1238" s="283">
        <f t="shared" si="17"/>
        <v>10032266453</v>
      </c>
      <c r="D1238" s="57"/>
      <c r="E1238" s="57"/>
      <c r="F1238" s="279">
        <v>493576341</v>
      </c>
      <c r="G1238" s="286">
        <v>234695734</v>
      </c>
      <c r="H1238" s="278">
        <v>48900</v>
      </c>
      <c r="I1238" s="278"/>
      <c r="K1238" s="57"/>
      <c r="L1238" s="57"/>
      <c r="M1238" s="274"/>
      <c r="N1238" s="274"/>
      <c r="O1238" s="57"/>
    </row>
    <row r="1239" spans="1:15">
      <c r="A1239" s="57"/>
      <c r="B1239" s="278">
        <v>44154</v>
      </c>
      <c r="C1239" s="283">
        <f t="shared" si="17"/>
        <v>9963672378</v>
      </c>
      <c r="D1239" s="57"/>
      <c r="E1239" s="57"/>
      <c r="F1239" s="279">
        <v>424982266</v>
      </c>
      <c r="G1239" s="286">
        <v>234895436</v>
      </c>
      <c r="H1239" s="278">
        <v>48527</v>
      </c>
      <c r="I1239" s="278"/>
      <c r="K1239" s="57"/>
      <c r="L1239" s="57"/>
      <c r="M1239" s="274"/>
      <c r="N1239" s="274"/>
      <c r="O1239" s="57"/>
    </row>
    <row r="1240" spans="1:15">
      <c r="A1240" s="57"/>
      <c r="B1240" s="278">
        <v>44155</v>
      </c>
      <c r="C1240" s="283">
        <f t="shared" si="17"/>
        <v>9838370571</v>
      </c>
      <c r="D1240" s="57"/>
      <c r="E1240" s="57"/>
      <c r="F1240" s="279">
        <v>299680459</v>
      </c>
      <c r="G1240" s="286">
        <v>235242268</v>
      </c>
      <c r="H1240" s="278">
        <v>44509</v>
      </c>
      <c r="I1240" s="278"/>
      <c r="K1240" s="57"/>
      <c r="L1240" s="57"/>
      <c r="M1240" s="274"/>
      <c r="N1240" s="274"/>
      <c r="O1240" s="57"/>
    </row>
    <row r="1241" spans="1:15">
      <c r="A1241" s="57"/>
      <c r="B1241" s="278">
        <v>44156</v>
      </c>
      <c r="C1241" s="283">
        <f t="shared" si="17"/>
        <v>10406482460</v>
      </c>
      <c r="D1241" s="57"/>
      <c r="E1241" s="57"/>
      <c r="F1241" s="279">
        <v>867792348</v>
      </c>
      <c r="G1241" s="286">
        <v>235272251</v>
      </c>
      <c r="H1241" s="278">
        <v>46941</v>
      </c>
      <c r="I1241" s="278"/>
      <c r="K1241" s="57"/>
      <c r="L1241" s="57"/>
      <c r="M1241" s="274"/>
      <c r="N1241" s="274"/>
      <c r="O1241" s="57"/>
    </row>
    <row r="1242" spans="1:15">
      <c r="A1242" s="57"/>
      <c r="B1242" s="278">
        <v>44157</v>
      </c>
      <c r="C1242" s="283">
        <f t="shared" si="17"/>
        <v>10174520761</v>
      </c>
      <c r="D1242" s="57"/>
      <c r="E1242" s="57"/>
      <c r="F1242" s="279">
        <v>635830649</v>
      </c>
      <c r="G1242" s="286">
        <v>235424885</v>
      </c>
      <c r="H1242" s="278">
        <v>49179</v>
      </c>
      <c r="I1242" s="278"/>
      <c r="K1242" s="57"/>
      <c r="L1242" s="57"/>
      <c r="M1242" s="274"/>
      <c r="N1242" s="274"/>
      <c r="O1242" s="57"/>
    </row>
    <row r="1243" spans="1:15">
      <c r="A1243" s="57"/>
      <c r="B1243" s="278">
        <v>44158</v>
      </c>
      <c r="C1243" s="283">
        <f t="shared" si="17"/>
        <v>9777584294</v>
      </c>
      <c r="D1243" s="57"/>
      <c r="E1243" s="57"/>
      <c r="F1243" s="279">
        <v>238894182</v>
      </c>
      <c r="G1243" s="286">
        <v>235443715</v>
      </c>
      <c r="H1243" s="278">
        <v>43431</v>
      </c>
      <c r="I1243" s="278"/>
      <c r="K1243" s="57"/>
      <c r="L1243" s="57"/>
      <c r="M1243" s="274"/>
      <c r="N1243" s="274"/>
      <c r="O1243" s="57"/>
    </row>
    <row r="1244" spans="1:15">
      <c r="A1244" s="57"/>
      <c r="B1244" s="278">
        <v>44159</v>
      </c>
      <c r="C1244" s="283">
        <f t="shared" si="17"/>
        <v>9930680634</v>
      </c>
      <c r="D1244" s="57"/>
      <c r="E1244" s="57"/>
      <c r="F1244" s="279">
        <v>391990522</v>
      </c>
      <c r="G1244" s="286">
        <v>235528326</v>
      </c>
      <c r="H1244" s="278">
        <v>44654</v>
      </c>
      <c r="I1244" s="278"/>
      <c r="K1244" s="57"/>
      <c r="L1244" s="57"/>
      <c r="M1244" s="274"/>
      <c r="N1244" s="274"/>
      <c r="O1244" s="57"/>
    </row>
    <row r="1245" spans="1:15">
      <c r="A1245" s="57"/>
      <c r="B1245" s="278">
        <v>44160</v>
      </c>
      <c r="C1245" s="283">
        <f t="shared" si="17"/>
        <v>10011296447</v>
      </c>
      <c r="D1245" s="57"/>
      <c r="E1245" s="57"/>
      <c r="F1245" s="279">
        <v>472606335</v>
      </c>
      <c r="G1245" s="286">
        <v>235690727</v>
      </c>
      <c r="H1245" s="278">
        <v>49510</v>
      </c>
      <c r="I1245" s="278"/>
      <c r="K1245" s="57"/>
      <c r="L1245" s="57"/>
      <c r="M1245" s="274"/>
      <c r="N1245" s="274"/>
      <c r="O1245" s="57"/>
    </row>
    <row r="1246" spans="1:15">
      <c r="A1246" s="57"/>
      <c r="B1246" s="278">
        <v>44161</v>
      </c>
      <c r="C1246" s="283">
        <f t="shared" si="17"/>
        <v>10275790349</v>
      </c>
      <c r="D1246" s="57"/>
      <c r="E1246" s="57"/>
      <c r="F1246" s="279">
        <v>737100237</v>
      </c>
      <c r="G1246" s="286">
        <v>235733198</v>
      </c>
      <c r="H1246" s="278">
        <v>46448</v>
      </c>
      <c r="I1246" s="278"/>
      <c r="K1246" s="57"/>
      <c r="L1246" s="57"/>
      <c r="M1246" s="274"/>
      <c r="N1246" s="274"/>
      <c r="O1246" s="57"/>
    </row>
    <row r="1247" spans="1:15">
      <c r="A1247" s="57"/>
      <c r="B1247" s="278">
        <v>44162</v>
      </c>
      <c r="C1247" s="283">
        <f t="shared" si="17"/>
        <v>10290491332</v>
      </c>
      <c r="D1247" s="57"/>
      <c r="E1247" s="57"/>
      <c r="F1247" s="279">
        <v>751801220</v>
      </c>
      <c r="G1247" s="286">
        <v>235990451</v>
      </c>
      <c r="H1247" s="278">
        <v>48543</v>
      </c>
      <c r="I1247" s="278"/>
      <c r="K1247" s="57"/>
      <c r="L1247" s="57"/>
      <c r="M1247" s="274"/>
      <c r="N1247" s="274"/>
      <c r="O1247" s="57"/>
    </row>
    <row r="1248" spans="1:15">
      <c r="A1248" s="57"/>
      <c r="B1248" s="278">
        <v>44163</v>
      </c>
      <c r="C1248" s="283">
        <f t="shared" ref="C1248:C1311" si="18">F1248+(F$88*28679+98765)+(G$88*6587+87654)+(E$88*9537+76543)+(J$88*5713+4528)</f>
        <v>10153036004</v>
      </c>
      <c r="D1248" s="57"/>
      <c r="E1248" s="57"/>
      <c r="F1248" s="279">
        <v>614345892</v>
      </c>
      <c r="G1248" s="286">
        <v>236143574</v>
      </c>
      <c r="H1248" s="278">
        <v>45365</v>
      </c>
      <c r="I1248" s="278"/>
      <c r="K1248" s="57"/>
      <c r="L1248" s="57"/>
      <c r="M1248" s="274"/>
      <c r="N1248" s="274"/>
      <c r="O1248" s="57"/>
    </row>
    <row r="1249" spans="1:15">
      <c r="A1249" s="57"/>
      <c r="B1249" s="278">
        <v>44164</v>
      </c>
      <c r="C1249" s="283">
        <f t="shared" si="18"/>
        <v>10076391911</v>
      </c>
      <c r="D1249" s="57"/>
      <c r="E1249" s="57"/>
      <c r="F1249" s="279">
        <v>537701799</v>
      </c>
      <c r="G1249" s="286">
        <v>236176573</v>
      </c>
      <c r="H1249" s="278">
        <v>48485</v>
      </c>
      <c r="I1249" s="278"/>
      <c r="K1249" s="57"/>
      <c r="L1249" s="57"/>
      <c r="M1249" s="274"/>
      <c r="N1249" s="274"/>
      <c r="O1249" s="57"/>
    </row>
    <row r="1250" spans="1:15">
      <c r="A1250" s="57"/>
      <c r="B1250" s="278">
        <v>44165</v>
      </c>
      <c r="C1250" s="283">
        <f t="shared" si="18"/>
        <v>9693255965</v>
      </c>
      <c r="D1250" s="57"/>
      <c r="E1250" s="57"/>
      <c r="F1250" s="279">
        <v>154565853</v>
      </c>
      <c r="G1250" s="286">
        <v>236326082</v>
      </c>
      <c r="H1250" s="278">
        <v>50104</v>
      </c>
      <c r="I1250" s="278"/>
      <c r="K1250" s="57"/>
      <c r="L1250" s="57"/>
      <c r="M1250" s="274"/>
      <c r="N1250" s="274"/>
      <c r="O1250" s="57"/>
    </row>
    <row r="1251" spans="1:15">
      <c r="A1251" s="57"/>
      <c r="B1251" s="278">
        <v>44166</v>
      </c>
      <c r="C1251" s="283">
        <f t="shared" si="18"/>
        <v>10164213109</v>
      </c>
      <c r="D1251" s="57"/>
      <c r="E1251" s="57"/>
      <c r="F1251" s="279">
        <v>625522997</v>
      </c>
      <c r="G1251" s="286">
        <v>236544808</v>
      </c>
      <c r="H1251" s="278">
        <v>47809</v>
      </c>
      <c r="I1251" s="278"/>
      <c r="K1251" s="57"/>
      <c r="L1251" s="57"/>
      <c r="M1251" s="274"/>
      <c r="N1251" s="274"/>
      <c r="O1251" s="57"/>
    </row>
    <row r="1252" spans="1:15">
      <c r="A1252" s="57"/>
      <c r="B1252" s="278">
        <v>44167</v>
      </c>
      <c r="C1252" s="283">
        <f t="shared" si="18"/>
        <v>10047949627</v>
      </c>
      <c r="D1252" s="57"/>
      <c r="E1252" s="57"/>
      <c r="F1252" s="279">
        <v>509259515</v>
      </c>
      <c r="G1252" s="286">
        <v>236770931</v>
      </c>
      <c r="H1252" s="278">
        <v>46643</v>
      </c>
      <c r="I1252" s="278"/>
      <c r="K1252" s="57"/>
      <c r="L1252" s="57"/>
      <c r="M1252" s="274"/>
      <c r="N1252" s="274"/>
      <c r="O1252" s="57"/>
    </row>
    <row r="1253" spans="1:15">
      <c r="A1253" s="57"/>
      <c r="B1253" s="278">
        <v>44168</v>
      </c>
      <c r="C1253" s="283">
        <f t="shared" si="18"/>
        <v>10364615083</v>
      </c>
      <c r="D1253" s="57"/>
      <c r="E1253" s="57"/>
      <c r="F1253" s="279">
        <v>825924971</v>
      </c>
      <c r="G1253" s="286">
        <v>236834146</v>
      </c>
      <c r="H1253" s="278">
        <v>46393</v>
      </c>
      <c r="I1253" s="278"/>
      <c r="K1253" s="57"/>
      <c r="L1253" s="57"/>
      <c r="M1253" s="274"/>
      <c r="N1253" s="274"/>
      <c r="O1253" s="57"/>
    </row>
    <row r="1254" spans="1:15">
      <c r="A1254" s="57"/>
      <c r="B1254" s="278">
        <v>44169</v>
      </c>
      <c r="C1254" s="283">
        <f t="shared" si="18"/>
        <v>10109703481</v>
      </c>
      <c r="D1254" s="57"/>
      <c r="E1254" s="57"/>
      <c r="F1254" s="279">
        <v>571013369</v>
      </c>
      <c r="G1254" s="286">
        <v>236881211</v>
      </c>
      <c r="H1254" s="278">
        <v>46220</v>
      </c>
      <c r="I1254" s="278"/>
      <c r="K1254" s="57"/>
      <c r="L1254" s="57"/>
      <c r="M1254" s="274"/>
      <c r="N1254" s="274"/>
      <c r="O1254" s="57"/>
    </row>
    <row r="1255" spans="1:15">
      <c r="A1255" s="57"/>
      <c r="B1255" s="278">
        <v>44170</v>
      </c>
      <c r="C1255" s="283">
        <f t="shared" si="18"/>
        <v>10483282598</v>
      </c>
      <c r="D1255" s="57"/>
      <c r="E1255" s="57"/>
      <c r="F1255" s="279">
        <v>944592486</v>
      </c>
      <c r="G1255" s="286">
        <v>237716519</v>
      </c>
      <c r="H1255" s="278">
        <v>47482</v>
      </c>
      <c r="I1255" s="278"/>
      <c r="K1255" s="57"/>
      <c r="L1255" s="57"/>
      <c r="M1255" s="274"/>
      <c r="N1255" s="274"/>
      <c r="O1255" s="57"/>
    </row>
    <row r="1256" spans="1:15">
      <c r="A1256" s="57"/>
      <c r="B1256" s="278">
        <v>44171</v>
      </c>
      <c r="C1256" s="283">
        <f t="shared" si="18"/>
        <v>9651396886</v>
      </c>
      <c r="D1256" s="57"/>
      <c r="E1256" s="57"/>
      <c r="F1256" s="279">
        <v>112706774</v>
      </c>
      <c r="G1256" s="286">
        <v>237841879</v>
      </c>
      <c r="H1256" s="278">
        <v>45189</v>
      </c>
      <c r="I1256" s="278"/>
      <c r="K1256" s="57"/>
      <c r="L1256" s="57"/>
      <c r="M1256" s="274"/>
      <c r="N1256" s="274"/>
      <c r="O1256" s="57"/>
    </row>
    <row r="1257" spans="1:15">
      <c r="A1257" s="57"/>
      <c r="B1257" s="278">
        <v>44172</v>
      </c>
      <c r="C1257" s="283">
        <f t="shared" si="18"/>
        <v>9861476744</v>
      </c>
      <c r="D1257" s="57"/>
      <c r="E1257" s="57"/>
      <c r="F1257" s="279">
        <v>322786632</v>
      </c>
      <c r="G1257" s="286">
        <v>237911098</v>
      </c>
      <c r="H1257" s="278">
        <v>46690</v>
      </c>
      <c r="I1257" s="278"/>
      <c r="K1257" s="57"/>
      <c r="L1257" s="57"/>
      <c r="M1257" s="274"/>
      <c r="N1257" s="274"/>
      <c r="O1257" s="57"/>
    </row>
    <row r="1258" spans="1:15">
      <c r="A1258" s="57"/>
      <c r="B1258" s="278">
        <v>44173</v>
      </c>
      <c r="C1258" s="283">
        <f t="shared" si="18"/>
        <v>10149618921</v>
      </c>
      <c r="D1258" s="57"/>
      <c r="E1258" s="57"/>
      <c r="F1258" s="279">
        <v>610928809</v>
      </c>
      <c r="G1258" s="286">
        <v>238073493</v>
      </c>
      <c r="H1258" s="278">
        <v>45807</v>
      </c>
      <c r="I1258" s="278"/>
      <c r="K1258" s="57"/>
      <c r="L1258" s="57"/>
      <c r="M1258" s="274"/>
      <c r="N1258" s="274"/>
      <c r="O1258" s="57"/>
    </row>
    <row r="1259" spans="1:15">
      <c r="A1259" s="57"/>
      <c r="B1259" s="278">
        <v>44174</v>
      </c>
      <c r="C1259" s="283">
        <f t="shared" si="18"/>
        <v>9799858254</v>
      </c>
      <c r="D1259" s="57"/>
      <c r="E1259" s="57"/>
      <c r="F1259" s="279">
        <v>261168142</v>
      </c>
      <c r="G1259" s="286">
        <v>238215295</v>
      </c>
      <c r="H1259" s="278">
        <v>43659</v>
      </c>
      <c r="I1259" s="278"/>
      <c r="K1259" s="57"/>
      <c r="L1259" s="57"/>
      <c r="M1259" s="274"/>
      <c r="N1259" s="274"/>
      <c r="O1259" s="57"/>
    </row>
    <row r="1260" spans="1:15">
      <c r="A1260" s="57"/>
      <c r="B1260" s="278">
        <v>44175</v>
      </c>
      <c r="C1260" s="283">
        <f t="shared" si="18"/>
        <v>9973100241</v>
      </c>
      <c r="D1260" s="57"/>
      <c r="E1260" s="57"/>
      <c r="F1260" s="279">
        <v>434410129</v>
      </c>
      <c r="G1260" s="286">
        <v>238409826</v>
      </c>
      <c r="H1260" s="278">
        <v>46639</v>
      </c>
      <c r="I1260" s="278"/>
      <c r="K1260" s="57"/>
      <c r="L1260" s="57"/>
      <c r="M1260" s="274"/>
      <c r="N1260" s="274"/>
      <c r="O1260" s="57"/>
    </row>
    <row r="1261" spans="1:15">
      <c r="A1261" s="57"/>
      <c r="B1261" s="278">
        <v>44176</v>
      </c>
      <c r="C1261" s="283">
        <f t="shared" si="18"/>
        <v>10035648600</v>
      </c>
      <c r="D1261" s="57"/>
      <c r="E1261" s="57"/>
      <c r="F1261" s="279">
        <v>496958488</v>
      </c>
      <c r="G1261" s="286">
        <v>238419499</v>
      </c>
      <c r="H1261" s="278">
        <v>44192</v>
      </c>
      <c r="I1261" s="278"/>
      <c r="K1261" s="57"/>
      <c r="L1261" s="57"/>
      <c r="M1261" s="274"/>
      <c r="N1261" s="274"/>
      <c r="O1261" s="57"/>
    </row>
    <row r="1262" spans="1:15">
      <c r="A1262" s="57"/>
      <c r="B1262" s="278">
        <v>44177</v>
      </c>
      <c r="C1262" s="283">
        <f t="shared" si="18"/>
        <v>10525851757</v>
      </c>
      <c r="D1262" s="57"/>
      <c r="E1262" s="57"/>
      <c r="F1262" s="279">
        <v>987161645</v>
      </c>
      <c r="G1262" s="286">
        <v>238495423</v>
      </c>
      <c r="H1262" s="278">
        <v>49579</v>
      </c>
      <c r="I1262" s="278"/>
      <c r="K1262" s="57"/>
      <c r="L1262" s="57"/>
      <c r="M1262" s="274"/>
      <c r="N1262" s="274"/>
      <c r="O1262" s="57"/>
    </row>
    <row r="1263" spans="1:15">
      <c r="A1263" s="57"/>
      <c r="B1263" s="278">
        <v>44178</v>
      </c>
      <c r="C1263" s="283">
        <f t="shared" si="18"/>
        <v>10146796503</v>
      </c>
      <c r="D1263" s="57"/>
      <c r="E1263" s="57"/>
      <c r="F1263" s="279">
        <v>608106391</v>
      </c>
      <c r="G1263" s="286">
        <v>238785515</v>
      </c>
      <c r="H1263" s="278">
        <v>44650</v>
      </c>
      <c r="I1263" s="278"/>
      <c r="K1263" s="57"/>
      <c r="L1263" s="57"/>
      <c r="M1263" s="274"/>
      <c r="N1263" s="274"/>
      <c r="O1263" s="57"/>
    </row>
    <row r="1264" spans="1:15">
      <c r="A1264" s="57"/>
      <c r="B1264" s="278">
        <v>44179</v>
      </c>
      <c r="C1264" s="283">
        <f t="shared" si="18"/>
        <v>9750278347</v>
      </c>
      <c r="D1264" s="57"/>
      <c r="E1264" s="57"/>
      <c r="F1264" s="279">
        <v>211588235</v>
      </c>
      <c r="G1264" s="286">
        <v>238894182</v>
      </c>
      <c r="H1264" s="278">
        <v>44158</v>
      </c>
      <c r="I1264" s="278"/>
      <c r="K1264" s="57"/>
      <c r="L1264" s="57"/>
      <c r="M1264" s="274"/>
      <c r="N1264" s="274"/>
      <c r="O1264" s="57"/>
    </row>
    <row r="1265" spans="1:15">
      <c r="A1265" s="57"/>
      <c r="B1265" s="278">
        <v>44180</v>
      </c>
      <c r="C1265" s="283">
        <f t="shared" si="18"/>
        <v>10367391422</v>
      </c>
      <c r="D1265" s="57"/>
      <c r="E1265" s="57"/>
      <c r="F1265" s="279">
        <v>828701310</v>
      </c>
      <c r="G1265" s="286">
        <v>238945143</v>
      </c>
      <c r="H1265" s="278">
        <v>46533</v>
      </c>
      <c r="I1265" s="278"/>
      <c r="K1265" s="57"/>
      <c r="L1265" s="57"/>
      <c r="M1265" s="274"/>
      <c r="N1265" s="274"/>
      <c r="O1265" s="57"/>
    </row>
    <row r="1266" spans="1:15">
      <c r="A1266" s="57"/>
      <c r="B1266" s="278">
        <v>44181</v>
      </c>
      <c r="C1266" s="283">
        <f t="shared" si="18"/>
        <v>9781478387</v>
      </c>
      <c r="D1266" s="57"/>
      <c r="E1266" s="57"/>
      <c r="F1266" s="279">
        <v>242788275</v>
      </c>
      <c r="G1266" s="286">
        <v>238982979</v>
      </c>
      <c r="H1266" s="278">
        <v>45580</v>
      </c>
      <c r="I1266" s="278"/>
      <c r="K1266" s="57"/>
      <c r="L1266" s="57"/>
      <c r="M1266" s="274"/>
      <c r="N1266" s="274"/>
      <c r="O1266" s="57"/>
    </row>
    <row r="1267" spans="1:15">
      <c r="A1267" s="57"/>
      <c r="B1267" s="278">
        <v>44182</v>
      </c>
      <c r="C1267" s="283">
        <f t="shared" si="18"/>
        <v>10279756690</v>
      </c>
      <c r="D1267" s="57"/>
      <c r="E1267" s="57"/>
      <c r="F1267" s="279">
        <v>741066578</v>
      </c>
      <c r="G1267" s="286">
        <v>239037700</v>
      </c>
      <c r="H1267" s="278">
        <v>44108</v>
      </c>
      <c r="I1267" s="278"/>
      <c r="K1267" s="57"/>
      <c r="L1267" s="57"/>
      <c r="M1267" s="274"/>
      <c r="N1267" s="274"/>
      <c r="O1267" s="57"/>
    </row>
    <row r="1268" spans="1:15">
      <c r="A1268" s="57"/>
      <c r="B1268" s="278">
        <v>44183</v>
      </c>
      <c r="C1268" s="283">
        <f t="shared" si="18"/>
        <v>10388268802</v>
      </c>
      <c r="D1268" s="57"/>
      <c r="E1268" s="57"/>
      <c r="F1268" s="279">
        <v>849578690</v>
      </c>
      <c r="G1268" s="286">
        <v>239082192</v>
      </c>
      <c r="H1268" s="278">
        <v>47105</v>
      </c>
      <c r="I1268" s="278"/>
      <c r="K1268" s="57"/>
      <c r="L1268" s="57"/>
      <c r="M1268" s="274"/>
      <c r="N1268" s="274"/>
      <c r="O1268" s="57"/>
    </row>
    <row r="1269" spans="1:15">
      <c r="A1269" s="57"/>
      <c r="B1269" s="278">
        <v>44184</v>
      </c>
      <c r="C1269" s="283">
        <f t="shared" si="18"/>
        <v>9767573791</v>
      </c>
      <c r="D1269" s="57"/>
      <c r="E1269" s="57"/>
      <c r="F1269" s="279">
        <v>228883679</v>
      </c>
      <c r="G1269" s="286">
        <v>239283950</v>
      </c>
      <c r="H1269" s="278">
        <v>46089</v>
      </c>
      <c r="I1269" s="278"/>
      <c r="K1269" s="57"/>
      <c r="L1269" s="57"/>
      <c r="M1269" s="274"/>
      <c r="N1269" s="274"/>
      <c r="O1269" s="57"/>
    </row>
    <row r="1270" spans="1:15">
      <c r="A1270" s="57"/>
      <c r="B1270" s="278">
        <v>44185</v>
      </c>
      <c r="C1270" s="283">
        <f t="shared" si="18"/>
        <v>10074376123</v>
      </c>
      <c r="D1270" s="57"/>
      <c r="E1270" s="57"/>
      <c r="F1270" s="279">
        <v>535686011</v>
      </c>
      <c r="G1270" s="286">
        <v>239573942</v>
      </c>
      <c r="H1270" s="278">
        <v>49275</v>
      </c>
      <c r="I1270" s="278"/>
      <c r="K1270" s="57"/>
      <c r="L1270" s="57"/>
      <c r="M1270" s="274"/>
      <c r="N1270" s="274"/>
      <c r="O1270" s="57"/>
    </row>
    <row r="1271" spans="1:15">
      <c r="A1271" s="57"/>
      <c r="B1271" s="278">
        <v>44186</v>
      </c>
      <c r="C1271" s="283">
        <f t="shared" si="18"/>
        <v>10002088246</v>
      </c>
      <c r="D1271" s="57"/>
      <c r="E1271" s="57"/>
      <c r="F1271" s="279">
        <v>463398134</v>
      </c>
      <c r="G1271" s="286">
        <v>239856544</v>
      </c>
      <c r="H1271" s="278">
        <v>46518</v>
      </c>
      <c r="I1271" s="278"/>
      <c r="K1271" s="57"/>
      <c r="L1271" s="57"/>
      <c r="M1271" s="274"/>
      <c r="N1271" s="274"/>
      <c r="O1271" s="57"/>
    </row>
    <row r="1272" spans="1:15">
      <c r="A1272" s="57"/>
      <c r="B1272" s="278">
        <v>44187</v>
      </c>
      <c r="C1272" s="283">
        <f t="shared" si="18"/>
        <v>9694077202</v>
      </c>
      <c r="D1272" s="57"/>
      <c r="E1272" s="57"/>
      <c r="F1272" s="279">
        <v>155387090</v>
      </c>
      <c r="G1272" s="286">
        <v>240137317</v>
      </c>
      <c r="H1272" s="278">
        <v>46453</v>
      </c>
      <c r="I1272" s="278"/>
      <c r="K1272" s="57"/>
      <c r="L1272" s="57"/>
      <c r="M1272" s="274"/>
      <c r="N1272" s="274"/>
      <c r="O1272" s="57"/>
    </row>
    <row r="1273" spans="1:15">
      <c r="A1273" s="57"/>
      <c r="B1273" s="278">
        <v>44188</v>
      </c>
      <c r="C1273" s="283">
        <f t="shared" si="18"/>
        <v>10344079255</v>
      </c>
      <c r="D1273" s="57"/>
      <c r="E1273" s="57"/>
      <c r="F1273" s="279">
        <v>805389143</v>
      </c>
      <c r="G1273" s="286">
        <v>240469856</v>
      </c>
      <c r="H1273" s="278">
        <v>43495</v>
      </c>
      <c r="I1273" s="278"/>
      <c r="K1273" s="57"/>
      <c r="L1273" s="57"/>
      <c r="M1273" s="274"/>
      <c r="N1273" s="274"/>
      <c r="O1273" s="57"/>
    </row>
    <row r="1274" spans="1:15">
      <c r="A1274" s="57"/>
      <c r="B1274" s="278">
        <v>44189</v>
      </c>
      <c r="C1274" s="283">
        <f t="shared" si="18"/>
        <v>10108492075</v>
      </c>
      <c r="D1274" s="57"/>
      <c r="E1274" s="57"/>
      <c r="F1274" s="279">
        <v>569801963</v>
      </c>
      <c r="G1274" s="286">
        <v>240474754</v>
      </c>
      <c r="H1274" s="278">
        <v>47010</v>
      </c>
      <c r="I1274" s="278"/>
      <c r="K1274" s="57"/>
      <c r="L1274" s="57"/>
      <c r="M1274" s="274"/>
      <c r="N1274" s="274"/>
      <c r="O1274" s="57"/>
    </row>
    <row r="1275" spans="1:15">
      <c r="A1275" s="57"/>
      <c r="B1275" s="278">
        <v>44190</v>
      </c>
      <c r="C1275" s="283">
        <f t="shared" si="18"/>
        <v>9840423243</v>
      </c>
      <c r="D1275" s="57"/>
      <c r="E1275" s="57"/>
      <c r="F1275" s="279">
        <v>301733131</v>
      </c>
      <c r="G1275" s="286">
        <v>240520971</v>
      </c>
      <c r="H1275" s="278">
        <v>44703</v>
      </c>
      <c r="I1275" s="278"/>
      <c r="K1275" s="57"/>
      <c r="L1275" s="57"/>
      <c r="M1275" s="274"/>
      <c r="N1275" s="274"/>
      <c r="O1275" s="57"/>
    </row>
    <row r="1276" spans="1:15">
      <c r="A1276" s="57"/>
      <c r="B1276" s="278">
        <v>44191</v>
      </c>
      <c r="C1276" s="283">
        <f t="shared" si="18"/>
        <v>9695996209</v>
      </c>
      <c r="D1276" s="57"/>
      <c r="E1276" s="57"/>
      <c r="F1276" s="279">
        <v>157306097</v>
      </c>
      <c r="G1276" s="286">
        <v>240600075</v>
      </c>
      <c r="H1276" s="278">
        <v>44000</v>
      </c>
      <c r="I1276" s="278"/>
      <c r="K1276" s="57"/>
      <c r="L1276" s="57"/>
      <c r="M1276" s="274"/>
      <c r="N1276" s="274"/>
      <c r="O1276" s="57"/>
    </row>
    <row r="1277" spans="1:15">
      <c r="A1277" s="57"/>
      <c r="B1277" s="278">
        <v>44192</v>
      </c>
      <c r="C1277" s="283">
        <f t="shared" si="18"/>
        <v>9777109611</v>
      </c>
      <c r="D1277" s="57"/>
      <c r="E1277" s="57"/>
      <c r="F1277" s="279">
        <v>238419499</v>
      </c>
      <c r="G1277" s="286">
        <v>240819562</v>
      </c>
      <c r="H1277" s="278">
        <v>48777</v>
      </c>
      <c r="I1277" s="278"/>
      <c r="K1277" s="57"/>
      <c r="L1277" s="57"/>
      <c r="M1277" s="274"/>
      <c r="N1277" s="274"/>
      <c r="O1277" s="57"/>
    </row>
    <row r="1278" spans="1:15">
      <c r="A1278" s="57"/>
      <c r="B1278" s="278">
        <v>44193</v>
      </c>
      <c r="C1278" s="283">
        <f t="shared" si="18"/>
        <v>10206012907</v>
      </c>
      <c r="D1278" s="57"/>
      <c r="E1278" s="57"/>
      <c r="F1278" s="279">
        <v>667322795</v>
      </c>
      <c r="G1278" s="286">
        <v>240872300</v>
      </c>
      <c r="H1278" s="278">
        <v>44670</v>
      </c>
      <c r="I1278" s="278"/>
      <c r="K1278" s="57"/>
      <c r="L1278" s="57"/>
      <c r="M1278" s="274"/>
      <c r="N1278" s="274"/>
      <c r="O1278" s="57"/>
    </row>
    <row r="1279" spans="1:15">
      <c r="A1279" s="57"/>
      <c r="B1279" s="278">
        <v>44194</v>
      </c>
      <c r="C1279" s="283">
        <f t="shared" si="18"/>
        <v>10230932938</v>
      </c>
      <c r="D1279" s="57"/>
      <c r="E1279" s="57"/>
      <c r="F1279" s="279">
        <v>692242826</v>
      </c>
      <c r="G1279" s="286">
        <v>240977856</v>
      </c>
      <c r="H1279" s="278">
        <v>45259</v>
      </c>
      <c r="I1279" s="278"/>
      <c r="K1279" s="57"/>
      <c r="L1279" s="57"/>
      <c r="M1279" s="274"/>
      <c r="N1279" s="274"/>
      <c r="O1279" s="57"/>
    </row>
    <row r="1280" spans="1:15">
      <c r="A1280" s="57"/>
      <c r="B1280" s="278">
        <v>44195</v>
      </c>
      <c r="C1280" s="283">
        <f t="shared" si="18"/>
        <v>10524240350</v>
      </c>
      <c r="D1280" s="57"/>
      <c r="E1280" s="57"/>
      <c r="F1280" s="279">
        <v>985550238</v>
      </c>
      <c r="G1280" s="286">
        <v>241036252</v>
      </c>
      <c r="H1280" s="278">
        <v>43588</v>
      </c>
      <c r="I1280" s="278"/>
      <c r="K1280" s="57"/>
      <c r="L1280" s="57"/>
      <c r="M1280" s="274"/>
      <c r="N1280" s="274"/>
      <c r="O1280" s="57"/>
    </row>
    <row r="1281" spans="1:15">
      <c r="A1281" s="57"/>
      <c r="B1281" s="278">
        <v>44196</v>
      </c>
      <c r="C1281" s="283">
        <f t="shared" si="18"/>
        <v>10117909725</v>
      </c>
      <c r="D1281" s="57"/>
      <c r="E1281" s="57"/>
      <c r="F1281" s="279">
        <v>579219613</v>
      </c>
      <c r="G1281" s="286">
        <v>241284932</v>
      </c>
      <c r="H1281" s="278">
        <v>47648</v>
      </c>
      <c r="I1281" s="278"/>
      <c r="K1281" s="57"/>
      <c r="L1281" s="57"/>
      <c r="M1281" s="274"/>
      <c r="N1281" s="274"/>
      <c r="O1281" s="57"/>
    </row>
    <row r="1282" spans="1:15">
      <c r="A1282" s="57"/>
      <c r="B1282" s="278">
        <v>44197</v>
      </c>
      <c r="C1282" s="283">
        <f t="shared" si="18"/>
        <v>10523700056</v>
      </c>
      <c r="D1282" s="57"/>
      <c r="E1282" s="57"/>
      <c r="F1282" s="279">
        <v>985009944</v>
      </c>
      <c r="G1282" s="286">
        <v>241505292</v>
      </c>
      <c r="H1282" s="278">
        <v>46607</v>
      </c>
      <c r="I1282" s="278"/>
      <c r="K1282" s="57"/>
      <c r="L1282" s="57"/>
      <c r="M1282" s="274"/>
      <c r="N1282" s="274"/>
      <c r="O1282" s="57"/>
    </row>
    <row r="1283" spans="1:15">
      <c r="A1283" s="57"/>
      <c r="B1283" s="278">
        <v>44198</v>
      </c>
      <c r="C1283" s="283">
        <f t="shared" si="18"/>
        <v>10175767798</v>
      </c>
      <c r="D1283" s="57"/>
      <c r="E1283" s="57"/>
      <c r="F1283" s="279">
        <v>637077686</v>
      </c>
      <c r="G1283" s="286">
        <v>241659303</v>
      </c>
      <c r="H1283" s="278">
        <v>47443</v>
      </c>
      <c r="I1283" s="278"/>
      <c r="K1283" s="57"/>
      <c r="L1283" s="57"/>
      <c r="M1283" s="274"/>
      <c r="N1283" s="274"/>
      <c r="O1283" s="57"/>
    </row>
    <row r="1284" spans="1:15">
      <c r="A1284" s="57"/>
      <c r="B1284" s="278">
        <v>44199</v>
      </c>
      <c r="C1284" s="283">
        <f t="shared" si="18"/>
        <v>10113234363</v>
      </c>
      <c r="D1284" s="57"/>
      <c r="E1284" s="57"/>
      <c r="F1284" s="279">
        <v>574544251</v>
      </c>
      <c r="G1284" s="286">
        <v>241821883</v>
      </c>
      <c r="H1284" s="278">
        <v>45346</v>
      </c>
      <c r="I1284" s="278"/>
      <c r="K1284" s="57"/>
      <c r="L1284" s="57"/>
      <c r="M1284" s="274"/>
      <c r="N1284" s="274"/>
      <c r="O1284" s="57"/>
    </row>
    <row r="1285" spans="1:15">
      <c r="A1285" s="57"/>
      <c r="B1285" s="278">
        <v>44200</v>
      </c>
      <c r="C1285" s="283">
        <f t="shared" si="18"/>
        <v>10123599843</v>
      </c>
      <c r="D1285" s="57"/>
      <c r="E1285" s="57"/>
      <c r="F1285" s="279">
        <v>584909731</v>
      </c>
      <c r="G1285" s="286">
        <v>241844128</v>
      </c>
      <c r="H1285" s="278">
        <v>49268</v>
      </c>
      <c r="I1285" s="278"/>
      <c r="K1285" s="57"/>
      <c r="L1285" s="57"/>
      <c r="M1285" s="274"/>
      <c r="N1285" s="274"/>
      <c r="O1285" s="57"/>
    </row>
    <row r="1286" spans="1:15">
      <c r="A1286" s="57"/>
      <c r="B1286" s="278">
        <v>44201</v>
      </c>
      <c r="C1286" s="283">
        <f t="shared" si="18"/>
        <v>10012135384</v>
      </c>
      <c r="D1286" s="57"/>
      <c r="E1286" s="57"/>
      <c r="F1286" s="279">
        <v>473445272</v>
      </c>
      <c r="G1286" s="286">
        <v>241874033</v>
      </c>
      <c r="H1286" s="278">
        <v>44113</v>
      </c>
      <c r="I1286" s="278"/>
      <c r="K1286" s="57"/>
      <c r="L1286" s="57"/>
      <c r="M1286" s="274"/>
      <c r="N1286" s="274"/>
      <c r="O1286" s="57"/>
    </row>
    <row r="1287" spans="1:15">
      <c r="A1287" s="57"/>
      <c r="B1287" s="278">
        <v>44202</v>
      </c>
      <c r="C1287" s="283">
        <f t="shared" si="18"/>
        <v>9784333011</v>
      </c>
      <c r="D1287" s="57"/>
      <c r="E1287" s="57"/>
      <c r="F1287" s="279">
        <v>245642899</v>
      </c>
      <c r="G1287" s="286">
        <v>242014409</v>
      </c>
      <c r="H1287" s="278">
        <v>46005</v>
      </c>
      <c r="I1287" s="278"/>
      <c r="K1287" s="57"/>
      <c r="L1287" s="57"/>
      <c r="M1287" s="274"/>
      <c r="N1287" s="274"/>
      <c r="O1287" s="57"/>
    </row>
    <row r="1288" spans="1:15">
      <c r="A1288" s="57"/>
      <c r="B1288" s="278">
        <v>44203</v>
      </c>
      <c r="C1288" s="283">
        <f t="shared" si="18"/>
        <v>9691050108</v>
      </c>
      <c r="D1288" s="57"/>
      <c r="E1288" s="57"/>
      <c r="F1288" s="279">
        <v>152359996</v>
      </c>
      <c r="G1288" s="286">
        <v>242039793</v>
      </c>
      <c r="H1288" s="278">
        <v>46612</v>
      </c>
      <c r="I1288" s="278"/>
      <c r="K1288" s="57"/>
      <c r="L1288" s="57"/>
      <c r="M1288" s="274"/>
      <c r="N1288" s="274"/>
      <c r="O1288" s="57"/>
    </row>
    <row r="1289" spans="1:15">
      <c r="A1289" s="57"/>
      <c r="B1289" s="278">
        <v>44204</v>
      </c>
      <c r="C1289" s="283">
        <f t="shared" si="18"/>
        <v>9948034600</v>
      </c>
      <c r="D1289" s="57"/>
      <c r="E1289" s="57"/>
      <c r="F1289" s="279">
        <v>409344488</v>
      </c>
      <c r="G1289" s="286">
        <v>242096293</v>
      </c>
      <c r="H1289" s="278">
        <v>46743</v>
      </c>
      <c r="I1289" s="278"/>
      <c r="K1289" s="57"/>
      <c r="L1289" s="57"/>
      <c r="M1289" s="274"/>
      <c r="N1289" s="274"/>
      <c r="O1289" s="57"/>
    </row>
    <row r="1290" spans="1:15">
      <c r="A1290" s="57"/>
      <c r="B1290" s="278">
        <v>44205</v>
      </c>
      <c r="C1290" s="283">
        <f t="shared" si="18"/>
        <v>9686996146</v>
      </c>
      <c r="D1290" s="57"/>
      <c r="E1290" s="57"/>
      <c r="F1290" s="279">
        <v>148306034</v>
      </c>
      <c r="G1290" s="286">
        <v>242113355</v>
      </c>
      <c r="H1290" s="278">
        <v>43967</v>
      </c>
      <c r="I1290" s="278"/>
      <c r="K1290" s="57"/>
      <c r="L1290" s="57"/>
      <c r="M1290" s="274"/>
      <c r="N1290" s="274"/>
      <c r="O1290" s="57"/>
    </row>
    <row r="1291" spans="1:15">
      <c r="A1291" s="57"/>
      <c r="B1291" s="278">
        <v>44206</v>
      </c>
      <c r="C1291" s="283">
        <f t="shared" si="18"/>
        <v>9968072928</v>
      </c>
      <c r="D1291" s="57"/>
      <c r="E1291" s="57"/>
      <c r="F1291" s="279">
        <v>429382816</v>
      </c>
      <c r="G1291" s="286">
        <v>242167588</v>
      </c>
      <c r="H1291" s="278">
        <v>48980</v>
      </c>
      <c r="I1291" s="278"/>
      <c r="K1291" s="57"/>
      <c r="L1291" s="57"/>
      <c r="M1291" s="274"/>
      <c r="N1291" s="274"/>
      <c r="O1291" s="57"/>
    </row>
    <row r="1292" spans="1:15">
      <c r="A1292" s="57"/>
      <c r="B1292" s="278">
        <v>44207</v>
      </c>
      <c r="C1292" s="283">
        <f t="shared" si="18"/>
        <v>10172361069</v>
      </c>
      <c r="D1292" s="57"/>
      <c r="E1292" s="57"/>
      <c r="F1292" s="279">
        <v>633670957</v>
      </c>
      <c r="G1292" s="286">
        <v>242583145</v>
      </c>
      <c r="H1292" s="278">
        <v>48889</v>
      </c>
      <c r="I1292" s="278"/>
      <c r="K1292" s="57"/>
      <c r="L1292" s="57"/>
      <c r="M1292" s="274"/>
      <c r="N1292" s="274"/>
      <c r="O1292" s="57"/>
    </row>
    <row r="1293" spans="1:15">
      <c r="A1293" s="57"/>
      <c r="B1293" s="278">
        <v>44208</v>
      </c>
      <c r="C1293" s="283">
        <f t="shared" si="18"/>
        <v>10276763069</v>
      </c>
      <c r="D1293" s="57"/>
      <c r="E1293" s="57"/>
      <c r="F1293" s="279">
        <v>738072957</v>
      </c>
      <c r="G1293" s="286">
        <v>242610036</v>
      </c>
      <c r="H1293" s="278">
        <v>44473</v>
      </c>
      <c r="I1293" s="278"/>
      <c r="K1293" s="57"/>
      <c r="L1293" s="57"/>
      <c r="M1293" s="274"/>
      <c r="N1293" s="274"/>
      <c r="O1293" s="57"/>
    </row>
    <row r="1294" spans="1:15">
      <c r="A1294" s="57"/>
      <c r="B1294" s="278">
        <v>44209</v>
      </c>
      <c r="C1294" s="283">
        <f t="shared" si="18"/>
        <v>10279731335</v>
      </c>
      <c r="D1294" s="57"/>
      <c r="E1294" s="57"/>
      <c r="F1294" s="279">
        <v>741041223</v>
      </c>
      <c r="G1294" s="286">
        <v>242788275</v>
      </c>
      <c r="H1294" s="278">
        <v>44181</v>
      </c>
      <c r="I1294" s="278"/>
      <c r="K1294" s="57"/>
      <c r="L1294" s="57"/>
      <c r="M1294" s="274"/>
      <c r="N1294" s="274"/>
      <c r="O1294" s="57"/>
    </row>
    <row r="1295" spans="1:15">
      <c r="A1295" s="57"/>
      <c r="B1295" s="278">
        <v>44210</v>
      </c>
      <c r="C1295" s="283">
        <f t="shared" si="18"/>
        <v>9675523252</v>
      </c>
      <c r="D1295" s="57"/>
      <c r="E1295" s="57"/>
      <c r="F1295" s="279">
        <v>136833140</v>
      </c>
      <c r="G1295" s="286">
        <v>242831331</v>
      </c>
      <c r="H1295" s="278">
        <v>44506</v>
      </c>
      <c r="I1295" s="278"/>
      <c r="K1295" s="57"/>
      <c r="L1295" s="57"/>
      <c r="M1295" s="274"/>
      <c r="N1295" s="274"/>
      <c r="O1295" s="57"/>
    </row>
    <row r="1296" spans="1:15">
      <c r="A1296" s="57"/>
      <c r="B1296" s="278">
        <v>44211</v>
      </c>
      <c r="C1296" s="283">
        <f t="shared" si="18"/>
        <v>10430171733</v>
      </c>
      <c r="D1296" s="57"/>
      <c r="E1296" s="57"/>
      <c r="F1296" s="279">
        <v>891481621</v>
      </c>
      <c r="G1296" s="286">
        <v>242959796</v>
      </c>
      <c r="H1296" s="278">
        <v>45591</v>
      </c>
      <c r="I1296" s="278"/>
      <c r="K1296" s="57"/>
      <c r="L1296" s="57"/>
      <c r="M1296" s="274"/>
      <c r="N1296" s="274"/>
      <c r="O1296" s="57"/>
    </row>
    <row r="1297" spans="1:15">
      <c r="A1297" s="57"/>
      <c r="B1297" s="278">
        <v>44212</v>
      </c>
      <c r="C1297" s="283">
        <f t="shared" si="18"/>
        <v>9656072101</v>
      </c>
      <c r="D1297" s="57"/>
      <c r="E1297" s="57"/>
      <c r="F1297" s="279">
        <v>117381989</v>
      </c>
      <c r="G1297" s="286">
        <v>243169135</v>
      </c>
      <c r="H1297" s="278">
        <v>49156</v>
      </c>
      <c r="I1297" s="278"/>
      <c r="K1297" s="57"/>
      <c r="L1297" s="57"/>
      <c r="M1297" s="274"/>
      <c r="N1297" s="274"/>
      <c r="O1297" s="57"/>
    </row>
    <row r="1298" spans="1:15">
      <c r="A1298" s="57"/>
      <c r="B1298" s="278">
        <v>44213</v>
      </c>
      <c r="C1298" s="283">
        <f t="shared" si="18"/>
        <v>10145973394</v>
      </c>
      <c r="D1298" s="57"/>
      <c r="E1298" s="57"/>
      <c r="F1298" s="279">
        <v>607283282</v>
      </c>
      <c r="G1298" s="286">
        <v>243170899</v>
      </c>
      <c r="H1298" s="278">
        <v>49901</v>
      </c>
      <c r="I1298" s="278"/>
      <c r="K1298" s="57"/>
      <c r="L1298" s="57"/>
      <c r="M1298" s="274"/>
      <c r="N1298" s="274"/>
      <c r="O1298" s="57"/>
    </row>
    <row r="1299" spans="1:15">
      <c r="A1299" s="57"/>
      <c r="B1299" s="278">
        <v>44214</v>
      </c>
      <c r="C1299" s="283">
        <f t="shared" si="18"/>
        <v>10339299541</v>
      </c>
      <c r="D1299" s="57"/>
      <c r="E1299" s="57"/>
      <c r="F1299" s="279">
        <v>800609429</v>
      </c>
      <c r="G1299" s="286">
        <v>243277347</v>
      </c>
      <c r="H1299" s="278">
        <v>44701</v>
      </c>
      <c r="I1299" s="278"/>
      <c r="K1299" s="57"/>
      <c r="L1299" s="57"/>
      <c r="M1299" s="274"/>
      <c r="N1299" s="274"/>
      <c r="O1299" s="57"/>
    </row>
    <row r="1300" spans="1:15">
      <c r="A1300" s="57"/>
      <c r="B1300" s="278">
        <v>44215</v>
      </c>
      <c r="C1300" s="283">
        <f t="shared" si="18"/>
        <v>10300088449</v>
      </c>
      <c r="D1300" s="57"/>
      <c r="E1300" s="57"/>
      <c r="F1300" s="279">
        <v>761398337</v>
      </c>
      <c r="G1300" s="286">
        <v>243306407</v>
      </c>
      <c r="H1300" s="278">
        <v>44907</v>
      </c>
      <c r="I1300" s="278"/>
      <c r="K1300" s="57"/>
      <c r="L1300" s="57"/>
      <c r="M1300" s="274"/>
      <c r="N1300" s="274"/>
      <c r="O1300" s="57"/>
    </row>
    <row r="1301" spans="1:15">
      <c r="A1301" s="57"/>
      <c r="B1301" s="278">
        <v>44216</v>
      </c>
      <c r="C1301" s="283">
        <f t="shared" si="18"/>
        <v>10467711244</v>
      </c>
      <c r="D1301" s="57"/>
      <c r="E1301" s="57"/>
      <c r="F1301" s="279">
        <v>929021132</v>
      </c>
      <c r="G1301" s="286">
        <v>243452785</v>
      </c>
      <c r="H1301" s="278">
        <v>45622</v>
      </c>
      <c r="I1301" s="278"/>
      <c r="K1301" s="57"/>
      <c r="L1301" s="57"/>
      <c r="M1301" s="274"/>
      <c r="N1301" s="274"/>
      <c r="O1301" s="57"/>
    </row>
    <row r="1302" spans="1:15">
      <c r="A1302" s="57"/>
      <c r="B1302" s="278">
        <v>44217</v>
      </c>
      <c r="C1302" s="283">
        <f t="shared" si="18"/>
        <v>9803762164</v>
      </c>
      <c r="D1302" s="57"/>
      <c r="E1302" s="57"/>
      <c r="F1302" s="279">
        <v>265072052</v>
      </c>
      <c r="G1302" s="286">
        <v>243477671</v>
      </c>
      <c r="H1302" s="278">
        <v>46430</v>
      </c>
      <c r="I1302" s="278"/>
      <c r="K1302" s="57"/>
      <c r="L1302" s="57"/>
      <c r="M1302" s="274"/>
      <c r="N1302" s="274"/>
      <c r="O1302" s="57"/>
    </row>
    <row r="1303" spans="1:15">
      <c r="A1303" s="57"/>
      <c r="B1303" s="278">
        <v>44218</v>
      </c>
      <c r="C1303" s="283">
        <f t="shared" si="18"/>
        <v>10162284304</v>
      </c>
      <c r="D1303" s="57"/>
      <c r="E1303" s="57"/>
      <c r="F1303" s="279">
        <v>623594192</v>
      </c>
      <c r="G1303" s="286">
        <v>243529160</v>
      </c>
      <c r="H1303" s="278">
        <v>47460</v>
      </c>
      <c r="I1303" s="278"/>
      <c r="K1303" s="57"/>
      <c r="L1303" s="57"/>
      <c r="M1303" s="274"/>
      <c r="N1303" s="274"/>
      <c r="O1303" s="57"/>
    </row>
    <row r="1304" spans="1:15">
      <c r="A1304" s="57"/>
      <c r="B1304" s="278">
        <v>44219</v>
      </c>
      <c r="C1304" s="283">
        <f t="shared" si="18"/>
        <v>10518933485</v>
      </c>
      <c r="D1304" s="57"/>
      <c r="E1304" s="57"/>
      <c r="F1304" s="279">
        <v>980243373</v>
      </c>
      <c r="G1304" s="286">
        <v>243825662</v>
      </c>
      <c r="H1304" s="278">
        <v>50281</v>
      </c>
      <c r="I1304" s="278"/>
      <c r="K1304" s="57"/>
      <c r="L1304" s="57"/>
      <c r="M1304" s="274"/>
      <c r="N1304" s="274"/>
      <c r="O1304" s="57"/>
    </row>
    <row r="1305" spans="1:15">
      <c r="A1305" s="57"/>
      <c r="B1305" s="278">
        <v>44220</v>
      </c>
      <c r="C1305" s="283">
        <f t="shared" si="18"/>
        <v>10116138922</v>
      </c>
      <c r="D1305" s="57"/>
      <c r="E1305" s="57"/>
      <c r="F1305" s="279">
        <v>577448810</v>
      </c>
      <c r="G1305" s="286">
        <v>243932371</v>
      </c>
      <c r="H1305" s="278">
        <v>49324</v>
      </c>
      <c r="I1305" s="278"/>
      <c r="K1305" s="57"/>
      <c r="L1305" s="57"/>
      <c r="M1305" s="274"/>
      <c r="N1305" s="274"/>
      <c r="O1305" s="57"/>
    </row>
    <row r="1306" spans="1:15">
      <c r="A1306" s="57"/>
      <c r="B1306" s="278">
        <v>44221</v>
      </c>
      <c r="C1306" s="283">
        <f t="shared" si="18"/>
        <v>10442241262</v>
      </c>
      <c r="D1306" s="57"/>
      <c r="E1306" s="57"/>
      <c r="F1306" s="279">
        <v>903551150</v>
      </c>
      <c r="G1306" s="286">
        <v>244179557</v>
      </c>
      <c r="H1306" s="278">
        <v>49240</v>
      </c>
      <c r="I1306" s="278"/>
      <c r="K1306" s="57"/>
      <c r="L1306" s="57"/>
      <c r="M1306" s="274"/>
      <c r="N1306" s="274"/>
      <c r="O1306" s="57"/>
    </row>
    <row r="1307" spans="1:15">
      <c r="A1307" s="57"/>
      <c r="B1307" s="278">
        <v>44222</v>
      </c>
      <c r="C1307" s="283">
        <f t="shared" si="18"/>
        <v>10291379187</v>
      </c>
      <c r="D1307" s="57"/>
      <c r="E1307" s="57"/>
      <c r="F1307" s="279">
        <v>752689075</v>
      </c>
      <c r="G1307" s="286">
        <v>244640272</v>
      </c>
      <c r="H1307" s="278">
        <v>45490</v>
      </c>
      <c r="I1307" s="278"/>
      <c r="K1307" s="57"/>
      <c r="L1307" s="57"/>
      <c r="M1307" s="274"/>
      <c r="N1307" s="274"/>
      <c r="O1307" s="57"/>
    </row>
    <row r="1308" spans="1:15">
      <c r="A1308" s="57"/>
      <c r="B1308" s="278">
        <v>44223</v>
      </c>
      <c r="C1308" s="283">
        <f t="shared" si="18"/>
        <v>10042728701</v>
      </c>
      <c r="D1308" s="57"/>
      <c r="E1308" s="57"/>
      <c r="F1308" s="279">
        <v>504038589</v>
      </c>
      <c r="G1308" s="286">
        <v>244718568</v>
      </c>
      <c r="H1308" s="278">
        <v>43015</v>
      </c>
      <c r="I1308" s="278"/>
      <c r="K1308" s="57"/>
      <c r="L1308" s="57"/>
      <c r="M1308" s="274"/>
      <c r="N1308" s="274"/>
      <c r="O1308" s="57"/>
    </row>
    <row r="1309" spans="1:15">
      <c r="A1309" s="57"/>
      <c r="B1309" s="278">
        <v>44224</v>
      </c>
      <c r="C1309" s="283">
        <f t="shared" si="18"/>
        <v>9663995903</v>
      </c>
      <c r="D1309" s="57"/>
      <c r="E1309" s="57"/>
      <c r="F1309" s="279">
        <v>125305791</v>
      </c>
      <c r="G1309" s="286">
        <v>244720424</v>
      </c>
      <c r="H1309" s="278">
        <v>43291</v>
      </c>
      <c r="I1309" s="278"/>
      <c r="K1309" s="57"/>
      <c r="L1309" s="57"/>
      <c r="M1309" s="274"/>
      <c r="N1309" s="274"/>
      <c r="O1309" s="57"/>
    </row>
    <row r="1310" spans="1:15">
      <c r="A1310" s="57"/>
      <c r="B1310" s="278">
        <v>44225</v>
      </c>
      <c r="C1310" s="283">
        <f t="shared" si="18"/>
        <v>10007711362</v>
      </c>
      <c r="D1310" s="57"/>
      <c r="E1310" s="57"/>
      <c r="F1310" s="279">
        <v>469021250</v>
      </c>
      <c r="G1310" s="286">
        <v>244838912</v>
      </c>
      <c r="H1310" s="278">
        <v>48636</v>
      </c>
      <c r="I1310" s="278"/>
      <c r="K1310" s="57"/>
      <c r="L1310" s="57"/>
      <c r="M1310" s="274"/>
      <c r="N1310" s="274"/>
      <c r="O1310" s="57"/>
    </row>
    <row r="1311" spans="1:15">
      <c r="A1311" s="57"/>
      <c r="B1311" s="278">
        <v>44226</v>
      </c>
      <c r="C1311" s="283">
        <f t="shared" si="18"/>
        <v>9839921041</v>
      </c>
      <c r="D1311" s="57"/>
      <c r="E1311" s="57"/>
      <c r="F1311" s="279">
        <v>301230929</v>
      </c>
      <c r="G1311" s="286">
        <v>245487506</v>
      </c>
      <c r="H1311" s="278">
        <v>48169</v>
      </c>
      <c r="I1311" s="278"/>
      <c r="K1311" s="57"/>
      <c r="L1311" s="57"/>
      <c r="M1311" s="274"/>
      <c r="N1311" s="274"/>
      <c r="O1311" s="57"/>
    </row>
    <row r="1312" spans="1:15">
      <c r="A1312" s="57"/>
      <c r="B1312" s="278">
        <v>44227</v>
      </c>
      <c r="C1312" s="283">
        <f t="shared" ref="C1312:C1375" si="19">F1312+(F$88*28679+98765)+(G$88*6587+87654)+(E$88*9537+76543)+(J$88*5713+4528)</f>
        <v>10003799126</v>
      </c>
      <c r="D1312" s="57"/>
      <c r="E1312" s="57"/>
      <c r="F1312" s="279">
        <v>465109014</v>
      </c>
      <c r="G1312" s="286">
        <v>245642899</v>
      </c>
      <c r="H1312" s="278">
        <v>44202</v>
      </c>
      <c r="I1312" s="278"/>
      <c r="K1312" s="57"/>
      <c r="L1312" s="57"/>
      <c r="M1312" s="274"/>
      <c r="N1312" s="274"/>
      <c r="O1312" s="57"/>
    </row>
    <row r="1313" spans="1:15">
      <c r="A1313" s="57"/>
      <c r="B1313" s="278">
        <v>44228</v>
      </c>
      <c r="C1313" s="283">
        <f t="shared" si="19"/>
        <v>9921604833</v>
      </c>
      <c r="D1313" s="57"/>
      <c r="E1313" s="57"/>
      <c r="F1313" s="279">
        <v>382914721</v>
      </c>
      <c r="G1313" s="286">
        <v>245653127</v>
      </c>
      <c r="H1313" s="278">
        <v>45709</v>
      </c>
      <c r="I1313" s="278"/>
      <c r="K1313" s="57"/>
      <c r="L1313" s="57"/>
      <c r="M1313" s="274"/>
      <c r="N1313" s="274"/>
      <c r="O1313" s="57"/>
    </row>
    <row r="1314" spans="1:15">
      <c r="A1314" s="57"/>
      <c r="B1314" s="278">
        <v>44229</v>
      </c>
      <c r="C1314" s="283">
        <f t="shared" si="19"/>
        <v>10154306818</v>
      </c>
      <c r="D1314" s="57"/>
      <c r="E1314" s="57"/>
      <c r="F1314" s="279">
        <v>615616706</v>
      </c>
      <c r="G1314" s="286">
        <v>245761282</v>
      </c>
      <c r="H1314" s="278">
        <v>47435</v>
      </c>
      <c r="I1314" s="278"/>
      <c r="K1314" s="57"/>
      <c r="L1314" s="57"/>
      <c r="M1314" s="274"/>
      <c r="N1314" s="274"/>
      <c r="O1314" s="57"/>
    </row>
    <row r="1315" spans="1:15">
      <c r="A1315" s="57"/>
      <c r="B1315" s="278">
        <v>44230</v>
      </c>
      <c r="C1315" s="283">
        <f t="shared" si="19"/>
        <v>9650650084</v>
      </c>
      <c r="D1315" s="57"/>
      <c r="E1315" s="57"/>
      <c r="F1315" s="279">
        <v>111959972</v>
      </c>
      <c r="G1315" s="286">
        <v>246006726</v>
      </c>
      <c r="H1315" s="278">
        <v>48937</v>
      </c>
      <c r="I1315" s="278"/>
      <c r="K1315" s="57"/>
      <c r="L1315" s="57"/>
      <c r="M1315" s="274"/>
      <c r="N1315" s="274"/>
      <c r="O1315" s="57"/>
    </row>
    <row r="1316" spans="1:15">
      <c r="A1316" s="57"/>
      <c r="B1316" s="278">
        <v>44231</v>
      </c>
      <c r="C1316" s="283">
        <f t="shared" si="19"/>
        <v>10175970460</v>
      </c>
      <c r="D1316" s="57"/>
      <c r="E1316" s="57"/>
      <c r="F1316" s="279">
        <v>637280348</v>
      </c>
      <c r="G1316" s="286">
        <v>246084710</v>
      </c>
      <c r="H1316" s="278">
        <v>48871</v>
      </c>
      <c r="I1316" s="278"/>
      <c r="K1316" s="57"/>
      <c r="L1316" s="57"/>
      <c r="M1316" s="274"/>
      <c r="N1316" s="274"/>
      <c r="O1316" s="57"/>
    </row>
    <row r="1317" spans="1:15">
      <c r="A1317" s="57"/>
      <c r="B1317" s="278">
        <v>44232</v>
      </c>
      <c r="C1317" s="283">
        <f t="shared" si="19"/>
        <v>10207078226</v>
      </c>
      <c r="D1317" s="57"/>
      <c r="E1317" s="57"/>
      <c r="F1317" s="279">
        <v>668388114</v>
      </c>
      <c r="G1317" s="286">
        <v>246323008</v>
      </c>
      <c r="H1317" s="278">
        <v>43949</v>
      </c>
      <c r="I1317" s="278"/>
      <c r="K1317" s="57"/>
      <c r="L1317" s="57"/>
      <c r="M1317" s="274"/>
      <c r="N1317" s="274"/>
      <c r="O1317" s="57"/>
    </row>
    <row r="1318" spans="1:15">
      <c r="A1318" s="57"/>
      <c r="B1318" s="278">
        <v>44233</v>
      </c>
      <c r="C1318" s="283">
        <f t="shared" si="19"/>
        <v>9811121388</v>
      </c>
      <c r="D1318" s="57"/>
      <c r="E1318" s="57"/>
      <c r="F1318" s="279">
        <v>272431276</v>
      </c>
      <c r="G1318" s="286">
        <v>246347133</v>
      </c>
      <c r="H1318" s="278">
        <v>47571</v>
      </c>
      <c r="I1318" s="278"/>
      <c r="K1318" s="57"/>
      <c r="L1318" s="57"/>
      <c r="M1318" s="274"/>
      <c r="N1318" s="274"/>
      <c r="O1318" s="57"/>
    </row>
    <row r="1319" spans="1:15">
      <c r="A1319" s="57"/>
      <c r="B1319" s="278">
        <v>44234</v>
      </c>
      <c r="C1319" s="283">
        <f t="shared" si="19"/>
        <v>10420316344</v>
      </c>
      <c r="D1319" s="57"/>
      <c r="E1319" s="57"/>
      <c r="F1319" s="279">
        <v>881626232</v>
      </c>
      <c r="G1319" s="286">
        <v>246376308</v>
      </c>
      <c r="H1319" s="278">
        <v>47980</v>
      </c>
      <c r="I1319" s="278"/>
      <c r="K1319" s="57"/>
      <c r="L1319" s="57"/>
      <c r="M1319" s="274"/>
      <c r="N1319" s="274"/>
      <c r="O1319" s="57"/>
    </row>
    <row r="1320" spans="1:15">
      <c r="A1320" s="57"/>
      <c r="B1320" s="278">
        <v>44235</v>
      </c>
      <c r="C1320" s="283">
        <f t="shared" si="19"/>
        <v>9857146440</v>
      </c>
      <c r="D1320" s="57"/>
      <c r="E1320" s="57"/>
      <c r="F1320" s="279">
        <v>318456328</v>
      </c>
      <c r="G1320" s="286">
        <v>246625441</v>
      </c>
      <c r="H1320" s="278">
        <v>48107</v>
      </c>
      <c r="I1320" s="278"/>
      <c r="K1320" s="57"/>
      <c r="L1320" s="57"/>
      <c r="M1320" s="274"/>
      <c r="N1320" s="274"/>
      <c r="O1320" s="57"/>
    </row>
    <row r="1321" spans="1:15">
      <c r="A1321" s="57"/>
      <c r="B1321" s="278">
        <v>44236</v>
      </c>
      <c r="C1321" s="283">
        <f t="shared" si="19"/>
        <v>9708028424</v>
      </c>
      <c r="D1321" s="57"/>
      <c r="E1321" s="57"/>
      <c r="F1321" s="279">
        <v>169338312</v>
      </c>
      <c r="G1321" s="286">
        <v>246630607</v>
      </c>
      <c r="H1321" s="278">
        <v>49604</v>
      </c>
      <c r="I1321" s="278"/>
      <c r="K1321" s="57"/>
      <c r="L1321" s="57"/>
      <c r="M1321" s="274"/>
      <c r="N1321" s="274"/>
      <c r="O1321" s="57"/>
    </row>
    <row r="1322" spans="1:15">
      <c r="A1322" s="57"/>
      <c r="B1322" s="278">
        <v>44237</v>
      </c>
      <c r="C1322" s="283">
        <f t="shared" si="19"/>
        <v>9858595109</v>
      </c>
      <c r="D1322" s="57"/>
      <c r="E1322" s="57"/>
      <c r="F1322" s="279">
        <v>319904997</v>
      </c>
      <c r="G1322" s="286">
        <v>246740503</v>
      </c>
      <c r="H1322" s="278">
        <v>46211</v>
      </c>
      <c r="I1322" s="278"/>
      <c r="K1322" s="57"/>
      <c r="L1322" s="57"/>
      <c r="M1322" s="274"/>
      <c r="N1322" s="274"/>
      <c r="O1322" s="57"/>
    </row>
    <row r="1323" spans="1:15">
      <c r="A1323" s="57"/>
      <c r="B1323" s="278">
        <v>44238</v>
      </c>
      <c r="C1323" s="283">
        <f t="shared" si="19"/>
        <v>10534685941</v>
      </c>
      <c r="D1323" s="57"/>
      <c r="E1323" s="57"/>
      <c r="F1323" s="279">
        <v>995995829</v>
      </c>
      <c r="G1323" s="286">
        <v>246956668</v>
      </c>
      <c r="H1323" s="278">
        <v>47613</v>
      </c>
      <c r="I1323" s="278"/>
      <c r="K1323" s="57"/>
      <c r="L1323" s="57"/>
      <c r="M1323" s="274"/>
      <c r="N1323" s="274"/>
      <c r="O1323" s="57"/>
    </row>
    <row r="1324" spans="1:15">
      <c r="A1324" s="57"/>
      <c r="B1324" s="278">
        <v>44239</v>
      </c>
      <c r="C1324" s="283">
        <f t="shared" si="19"/>
        <v>10371772381</v>
      </c>
      <c r="D1324" s="57"/>
      <c r="E1324" s="57"/>
      <c r="F1324" s="279">
        <v>833082269</v>
      </c>
      <c r="G1324" s="286">
        <v>246963735</v>
      </c>
      <c r="H1324" s="278">
        <v>46364</v>
      </c>
      <c r="I1324" s="278"/>
      <c r="K1324" s="57"/>
      <c r="L1324" s="57"/>
      <c r="M1324" s="274"/>
      <c r="N1324" s="274"/>
      <c r="O1324" s="57"/>
    </row>
    <row r="1325" spans="1:15">
      <c r="A1325" s="57"/>
      <c r="B1325" s="278">
        <v>44240</v>
      </c>
      <c r="C1325" s="283">
        <f t="shared" si="19"/>
        <v>10424760453</v>
      </c>
      <c r="D1325" s="57"/>
      <c r="E1325" s="57"/>
      <c r="F1325" s="279">
        <v>886070341</v>
      </c>
      <c r="G1325" s="286">
        <v>247158361</v>
      </c>
      <c r="H1325" s="278">
        <v>48374</v>
      </c>
      <c r="I1325" s="278"/>
      <c r="K1325" s="57"/>
      <c r="L1325" s="57"/>
      <c r="M1325" s="274"/>
      <c r="N1325" s="274"/>
      <c r="O1325" s="57"/>
    </row>
    <row r="1326" spans="1:15">
      <c r="A1326" s="57"/>
      <c r="B1326" s="278">
        <v>44241</v>
      </c>
      <c r="C1326" s="283">
        <f t="shared" si="19"/>
        <v>10019171306</v>
      </c>
      <c r="D1326" s="57"/>
      <c r="E1326" s="57"/>
      <c r="F1326" s="279">
        <v>480481194</v>
      </c>
      <c r="G1326" s="286">
        <v>247410518</v>
      </c>
      <c r="H1326" s="278">
        <v>45267</v>
      </c>
      <c r="I1326" s="278"/>
      <c r="K1326" s="57"/>
      <c r="L1326" s="57"/>
      <c r="M1326" s="274"/>
      <c r="N1326" s="274"/>
      <c r="O1326" s="57"/>
    </row>
    <row r="1327" spans="1:15">
      <c r="A1327" s="57"/>
      <c r="B1327" s="278">
        <v>44242</v>
      </c>
      <c r="C1327" s="283">
        <f t="shared" si="19"/>
        <v>10134871418</v>
      </c>
      <c r="D1327" s="57"/>
      <c r="E1327" s="57"/>
      <c r="F1327" s="279">
        <v>596181306</v>
      </c>
      <c r="G1327" s="286">
        <v>247419131</v>
      </c>
      <c r="H1327" s="278">
        <v>49993</v>
      </c>
      <c r="I1327" s="278"/>
      <c r="K1327" s="57"/>
      <c r="L1327" s="57"/>
      <c r="M1327" s="274"/>
      <c r="N1327" s="274"/>
      <c r="O1327" s="57"/>
    </row>
    <row r="1328" spans="1:15">
      <c r="A1328" s="57"/>
      <c r="B1328" s="278">
        <v>44243</v>
      </c>
      <c r="C1328" s="283">
        <f t="shared" si="19"/>
        <v>10034063116</v>
      </c>
      <c r="D1328" s="57"/>
      <c r="E1328" s="57"/>
      <c r="F1328" s="279">
        <v>495373004</v>
      </c>
      <c r="G1328" s="286">
        <v>247801892</v>
      </c>
      <c r="H1328" s="278">
        <v>48223</v>
      </c>
      <c r="I1328" s="278"/>
      <c r="K1328" s="57"/>
      <c r="L1328" s="57"/>
      <c r="M1328" s="274"/>
      <c r="N1328" s="274"/>
      <c r="O1328" s="57"/>
    </row>
    <row r="1329" spans="1:15">
      <c r="A1329" s="57"/>
      <c r="B1329" s="278">
        <v>44244</v>
      </c>
      <c r="C1329" s="283">
        <f t="shared" si="19"/>
        <v>10065339108</v>
      </c>
      <c r="D1329" s="57"/>
      <c r="E1329" s="57"/>
      <c r="F1329" s="279">
        <v>526648996</v>
      </c>
      <c r="G1329" s="286">
        <v>247889292</v>
      </c>
      <c r="H1329" s="278">
        <v>43140</v>
      </c>
      <c r="I1329" s="278"/>
      <c r="K1329" s="57"/>
      <c r="L1329" s="57"/>
      <c r="M1329" s="274"/>
      <c r="N1329" s="274"/>
      <c r="O1329" s="57"/>
    </row>
    <row r="1330" spans="1:15">
      <c r="A1330" s="57"/>
      <c r="B1330" s="278">
        <v>44245</v>
      </c>
      <c r="C1330" s="283">
        <f t="shared" si="19"/>
        <v>10424584414</v>
      </c>
      <c r="D1330" s="57"/>
      <c r="E1330" s="57"/>
      <c r="F1330" s="279">
        <v>885894302</v>
      </c>
      <c r="G1330" s="286">
        <v>247952997</v>
      </c>
      <c r="H1330" s="278">
        <v>45347</v>
      </c>
      <c r="I1330" s="278"/>
      <c r="K1330" s="57"/>
      <c r="L1330" s="57"/>
      <c r="M1330" s="274"/>
      <c r="N1330" s="274"/>
      <c r="O1330" s="57"/>
    </row>
    <row r="1331" spans="1:15">
      <c r="A1331" s="57"/>
      <c r="B1331" s="278">
        <v>44246</v>
      </c>
      <c r="C1331" s="283">
        <f t="shared" si="19"/>
        <v>10154257974</v>
      </c>
      <c r="D1331" s="57"/>
      <c r="E1331" s="57"/>
      <c r="F1331" s="279">
        <v>615567862</v>
      </c>
      <c r="G1331" s="286">
        <v>248180482</v>
      </c>
      <c r="H1331" s="278">
        <v>47561</v>
      </c>
      <c r="I1331" s="278"/>
      <c r="K1331" s="57"/>
      <c r="L1331" s="57"/>
      <c r="M1331" s="274"/>
      <c r="N1331" s="274"/>
      <c r="O1331" s="57"/>
    </row>
    <row r="1332" spans="1:15">
      <c r="A1332" s="57"/>
      <c r="B1332" s="278">
        <v>44247</v>
      </c>
      <c r="C1332" s="283">
        <f t="shared" si="19"/>
        <v>10464719499</v>
      </c>
      <c r="D1332" s="57"/>
      <c r="E1332" s="57"/>
      <c r="F1332" s="279">
        <v>926029387</v>
      </c>
      <c r="G1332" s="286">
        <v>248331843</v>
      </c>
      <c r="H1332" s="278">
        <v>45360</v>
      </c>
      <c r="I1332" s="278"/>
      <c r="K1332" s="57"/>
      <c r="L1332" s="57"/>
      <c r="M1332" s="274"/>
      <c r="N1332" s="274"/>
      <c r="O1332" s="57"/>
    </row>
    <row r="1333" spans="1:15">
      <c r="A1333" s="57"/>
      <c r="B1333" s="278">
        <v>44248</v>
      </c>
      <c r="C1333" s="283">
        <f t="shared" si="19"/>
        <v>10358944498</v>
      </c>
      <c r="D1333" s="57"/>
      <c r="E1333" s="57"/>
      <c r="F1333" s="279">
        <v>820254386</v>
      </c>
      <c r="G1333" s="286">
        <v>248355756</v>
      </c>
      <c r="H1333" s="278">
        <v>49670</v>
      </c>
      <c r="I1333" s="278"/>
      <c r="K1333" s="57"/>
      <c r="L1333" s="57"/>
      <c r="M1333" s="274"/>
      <c r="N1333" s="274"/>
      <c r="O1333" s="57"/>
    </row>
    <row r="1334" spans="1:15">
      <c r="A1334" s="57"/>
      <c r="B1334" s="278">
        <v>44249</v>
      </c>
      <c r="C1334" s="283">
        <f t="shared" si="19"/>
        <v>9677691372</v>
      </c>
      <c r="D1334" s="57"/>
      <c r="E1334" s="57"/>
      <c r="F1334" s="279">
        <v>139001260</v>
      </c>
      <c r="G1334" s="286">
        <v>248508581</v>
      </c>
      <c r="H1334" s="278">
        <v>43652</v>
      </c>
      <c r="I1334" s="278"/>
      <c r="K1334" s="57"/>
      <c r="L1334" s="57"/>
      <c r="M1334" s="274"/>
      <c r="N1334" s="274"/>
      <c r="O1334" s="57"/>
    </row>
    <row r="1335" spans="1:15">
      <c r="A1335" s="57"/>
      <c r="B1335" s="278">
        <v>44250</v>
      </c>
      <c r="C1335" s="283">
        <f t="shared" si="19"/>
        <v>10014621048</v>
      </c>
      <c r="D1335" s="57"/>
      <c r="E1335" s="57"/>
      <c r="F1335" s="279">
        <v>475930936</v>
      </c>
      <c r="G1335" s="286">
        <v>248581320</v>
      </c>
      <c r="H1335" s="278">
        <v>48764</v>
      </c>
      <c r="I1335" s="278"/>
      <c r="K1335" s="57"/>
      <c r="L1335" s="57"/>
      <c r="M1335" s="274"/>
      <c r="N1335" s="274"/>
      <c r="O1335" s="57"/>
    </row>
    <row r="1336" spans="1:15">
      <c r="A1336" s="57"/>
      <c r="B1336" s="278">
        <v>44251</v>
      </c>
      <c r="C1336" s="283">
        <f t="shared" si="19"/>
        <v>10344473113</v>
      </c>
      <c r="D1336" s="57"/>
      <c r="E1336" s="57"/>
      <c r="F1336" s="279">
        <v>805783001</v>
      </c>
      <c r="G1336" s="286">
        <v>248694333</v>
      </c>
      <c r="H1336" s="278">
        <v>48575</v>
      </c>
      <c r="I1336" s="278"/>
      <c r="K1336" s="57"/>
      <c r="L1336" s="57"/>
      <c r="M1336" s="274"/>
      <c r="N1336" s="274"/>
      <c r="O1336" s="57"/>
    </row>
    <row r="1337" spans="1:15">
      <c r="A1337" s="57"/>
      <c r="B1337" s="278">
        <v>44252</v>
      </c>
      <c r="C1337" s="283">
        <f t="shared" si="19"/>
        <v>10077824635</v>
      </c>
      <c r="D1337" s="57"/>
      <c r="E1337" s="57"/>
      <c r="F1337" s="279">
        <v>539134523</v>
      </c>
      <c r="G1337" s="286">
        <v>248931607</v>
      </c>
      <c r="H1337" s="278">
        <v>47536</v>
      </c>
      <c r="I1337" s="278"/>
      <c r="K1337" s="57"/>
      <c r="L1337" s="57"/>
      <c r="M1337" s="274"/>
      <c r="N1337" s="274"/>
      <c r="O1337" s="57"/>
    </row>
    <row r="1338" spans="1:15">
      <c r="A1338" s="57"/>
      <c r="B1338" s="278">
        <v>44253</v>
      </c>
      <c r="C1338" s="283">
        <f t="shared" si="19"/>
        <v>10071671378</v>
      </c>
      <c r="D1338" s="57"/>
      <c r="E1338" s="57"/>
      <c r="F1338" s="279">
        <v>532981266</v>
      </c>
      <c r="G1338" s="286">
        <v>249254475</v>
      </c>
      <c r="H1338" s="278">
        <v>45569</v>
      </c>
      <c r="I1338" s="278"/>
      <c r="K1338" s="57"/>
      <c r="L1338" s="57"/>
      <c r="M1338" s="274"/>
      <c r="N1338" s="274"/>
      <c r="O1338" s="57"/>
    </row>
    <row r="1339" spans="1:15">
      <c r="A1339" s="57"/>
      <c r="B1339" s="278">
        <v>44254</v>
      </c>
      <c r="C1339" s="283">
        <f t="shared" si="19"/>
        <v>9994755872</v>
      </c>
      <c r="D1339" s="57"/>
      <c r="E1339" s="57"/>
      <c r="F1339" s="279">
        <v>456065760</v>
      </c>
      <c r="G1339" s="286">
        <v>249279000</v>
      </c>
      <c r="H1339" s="278">
        <v>44541</v>
      </c>
      <c r="I1339" s="278"/>
      <c r="K1339" s="57"/>
      <c r="L1339" s="57"/>
      <c r="M1339" s="274"/>
      <c r="N1339" s="274"/>
      <c r="O1339" s="57"/>
    </row>
    <row r="1340" spans="1:15">
      <c r="A1340" s="57"/>
      <c r="B1340" s="278">
        <v>44255</v>
      </c>
      <c r="C1340" s="283">
        <f t="shared" si="19"/>
        <v>10139808826</v>
      </c>
      <c r="D1340" s="57"/>
      <c r="E1340" s="57"/>
      <c r="F1340" s="279">
        <v>601118714</v>
      </c>
      <c r="G1340" s="286">
        <v>249357353</v>
      </c>
      <c r="H1340" s="278">
        <v>49794</v>
      </c>
      <c r="I1340" s="278"/>
      <c r="K1340" s="57"/>
      <c r="L1340" s="57"/>
      <c r="M1340" s="274"/>
      <c r="N1340" s="274"/>
      <c r="O1340" s="57"/>
    </row>
    <row r="1341" spans="1:15">
      <c r="A1341" s="57"/>
      <c r="B1341" s="278">
        <v>44256</v>
      </c>
      <c r="C1341" s="283">
        <f t="shared" si="19"/>
        <v>9922430188</v>
      </c>
      <c r="D1341" s="57"/>
      <c r="E1341" s="57"/>
      <c r="F1341" s="279">
        <v>383740076</v>
      </c>
      <c r="G1341" s="286">
        <v>249427692</v>
      </c>
      <c r="H1341" s="278">
        <v>48565</v>
      </c>
      <c r="I1341" s="278"/>
      <c r="K1341" s="57"/>
      <c r="L1341" s="57"/>
      <c r="M1341" s="274"/>
      <c r="N1341" s="274"/>
      <c r="O1341" s="57"/>
    </row>
    <row r="1342" spans="1:15">
      <c r="A1342" s="57"/>
      <c r="B1342" s="278">
        <v>44257</v>
      </c>
      <c r="C1342" s="283">
        <f t="shared" si="19"/>
        <v>9699967864</v>
      </c>
      <c r="D1342" s="57"/>
      <c r="E1342" s="57"/>
      <c r="F1342" s="279">
        <v>161277752</v>
      </c>
      <c r="G1342" s="286">
        <v>249631120</v>
      </c>
      <c r="H1342" s="278">
        <v>48872</v>
      </c>
      <c r="I1342" s="278"/>
      <c r="K1342" s="57"/>
      <c r="L1342" s="57"/>
      <c r="M1342" s="274"/>
      <c r="N1342" s="274"/>
      <c r="O1342" s="57"/>
    </row>
    <row r="1343" spans="1:15">
      <c r="A1343" s="57"/>
      <c r="B1343" s="278">
        <v>44258</v>
      </c>
      <c r="C1343" s="283">
        <f t="shared" si="19"/>
        <v>9893973140</v>
      </c>
      <c r="D1343" s="57"/>
      <c r="E1343" s="57"/>
      <c r="F1343" s="279">
        <v>355283028</v>
      </c>
      <c r="G1343" s="286">
        <v>249736849</v>
      </c>
      <c r="H1343" s="278">
        <v>45206</v>
      </c>
      <c r="I1343" s="278"/>
      <c r="K1343" s="57"/>
      <c r="L1343" s="57"/>
      <c r="M1343" s="274"/>
      <c r="N1343" s="274"/>
      <c r="O1343" s="57"/>
    </row>
    <row r="1344" spans="1:15">
      <c r="A1344" s="57"/>
      <c r="B1344" s="278">
        <v>44259</v>
      </c>
      <c r="C1344" s="283">
        <f t="shared" si="19"/>
        <v>9678747373</v>
      </c>
      <c r="D1344" s="57"/>
      <c r="E1344" s="57"/>
      <c r="F1344" s="279">
        <v>140057261</v>
      </c>
      <c r="G1344" s="286">
        <v>249745874</v>
      </c>
      <c r="H1344" s="278">
        <v>44769</v>
      </c>
      <c r="I1344" s="278"/>
      <c r="K1344" s="57"/>
      <c r="L1344" s="57"/>
      <c r="M1344" s="274"/>
      <c r="N1344" s="274"/>
      <c r="O1344" s="57"/>
    </row>
    <row r="1345" spans="1:15">
      <c r="A1345" s="57"/>
      <c r="B1345" s="278">
        <v>44260</v>
      </c>
      <c r="C1345" s="283">
        <f t="shared" si="19"/>
        <v>10070378618</v>
      </c>
      <c r="D1345" s="57"/>
      <c r="E1345" s="57"/>
      <c r="F1345" s="279">
        <v>531688506</v>
      </c>
      <c r="G1345" s="286">
        <v>249769028</v>
      </c>
      <c r="H1345" s="278">
        <v>49763</v>
      </c>
      <c r="I1345" s="278"/>
      <c r="K1345" s="57"/>
      <c r="L1345" s="57"/>
      <c r="M1345" s="274"/>
      <c r="N1345" s="274"/>
      <c r="O1345" s="57"/>
    </row>
    <row r="1346" spans="1:15">
      <c r="A1346" s="57"/>
      <c r="B1346" s="278">
        <v>44261</v>
      </c>
      <c r="C1346" s="283">
        <f t="shared" si="19"/>
        <v>10320249715</v>
      </c>
      <c r="D1346" s="57"/>
      <c r="E1346" s="57"/>
      <c r="F1346" s="279">
        <v>781559603</v>
      </c>
      <c r="G1346" s="286">
        <v>249818798</v>
      </c>
      <c r="H1346" s="278">
        <v>44699</v>
      </c>
      <c r="I1346" s="278"/>
      <c r="K1346" s="57"/>
      <c r="L1346" s="57"/>
      <c r="M1346" s="274"/>
      <c r="N1346" s="274"/>
      <c r="O1346" s="57"/>
    </row>
    <row r="1347" spans="1:15">
      <c r="A1347" s="57"/>
      <c r="B1347" s="278">
        <v>44262</v>
      </c>
      <c r="C1347" s="283">
        <f t="shared" si="19"/>
        <v>10359492537</v>
      </c>
      <c r="D1347" s="57"/>
      <c r="E1347" s="57"/>
      <c r="F1347" s="279">
        <v>820802425</v>
      </c>
      <c r="G1347" s="286">
        <v>249904426</v>
      </c>
      <c r="H1347" s="278">
        <v>45393</v>
      </c>
      <c r="I1347" s="278"/>
      <c r="K1347" s="57"/>
      <c r="L1347" s="57"/>
      <c r="M1347" s="274"/>
      <c r="N1347" s="274"/>
      <c r="O1347" s="57"/>
    </row>
    <row r="1348" spans="1:15">
      <c r="A1348" s="57"/>
      <c r="B1348" s="278">
        <v>44263</v>
      </c>
      <c r="C1348" s="283">
        <f t="shared" si="19"/>
        <v>10511837497</v>
      </c>
      <c r="D1348" s="57"/>
      <c r="E1348" s="57"/>
      <c r="F1348" s="279">
        <v>973147385</v>
      </c>
      <c r="G1348" s="286">
        <v>249952082</v>
      </c>
      <c r="H1348" s="278">
        <v>43662</v>
      </c>
      <c r="I1348" s="278"/>
      <c r="K1348" s="57"/>
      <c r="L1348" s="57"/>
      <c r="M1348" s="274"/>
      <c r="N1348" s="274"/>
      <c r="O1348" s="57"/>
    </row>
    <row r="1349" spans="1:15">
      <c r="A1349" s="57"/>
      <c r="B1349" s="278">
        <v>44264</v>
      </c>
      <c r="C1349" s="283">
        <f t="shared" si="19"/>
        <v>9759211544</v>
      </c>
      <c r="D1349" s="57"/>
      <c r="E1349" s="57"/>
      <c r="F1349" s="279">
        <v>220521432</v>
      </c>
      <c r="G1349" s="286">
        <v>250225240</v>
      </c>
      <c r="H1349" s="278">
        <v>45673</v>
      </c>
      <c r="I1349" s="278"/>
      <c r="K1349" s="57"/>
      <c r="L1349" s="57"/>
      <c r="M1349" s="274"/>
      <c r="N1349" s="274"/>
      <c r="O1349" s="57"/>
    </row>
    <row r="1350" spans="1:15">
      <c r="A1350" s="57"/>
      <c r="B1350" s="278">
        <v>44265</v>
      </c>
      <c r="C1350" s="283">
        <f t="shared" si="19"/>
        <v>9929102048</v>
      </c>
      <c r="D1350" s="57"/>
      <c r="E1350" s="57"/>
      <c r="F1350" s="279">
        <v>390411936</v>
      </c>
      <c r="G1350" s="286">
        <v>250284174</v>
      </c>
      <c r="H1350" s="278">
        <v>46634</v>
      </c>
      <c r="I1350" s="278"/>
      <c r="K1350" s="57"/>
      <c r="L1350" s="57"/>
      <c r="M1350" s="274"/>
      <c r="N1350" s="274"/>
      <c r="O1350" s="57"/>
    </row>
    <row r="1351" spans="1:15">
      <c r="A1351" s="57"/>
      <c r="B1351" s="278">
        <v>44266</v>
      </c>
      <c r="C1351" s="283">
        <f t="shared" si="19"/>
        <v>9736518427</v>
      </c>
      <c r="D1351" s="57"/>
      <c r="E1351" s="57"/>
      <c r="F1351" s="279">
        <v>197828315</v>
      </c>
      <c r="G1351" s="286">
        <v>250323728</v>
      </c>
      <c r="H1351" s="278">
        <v>45332</v>
      </c>
      <c r="I1351" s="278"/>
      <c r="K1351" s="57"/>
      <c r="L1351" s="57"/>
      <c r="M1351" s="274"/>
      <c r="N1351" s="274"/>
      <c r="O1351" s="57"/>
    </row>
    <row r="1352" spans="1:15">
      <c r="A1352" s="57"/>
      <c r="B1352" s="278">
        <v>44267</v>
      </c>
      <c r="C1352" s="283">
        <f t="shared" si="19"/>
        <v>10375065906</v>
      </c>
      <c r="D1352" s="57"/>
      <c r="E1352" s="57"/>
      <c r="F1352" s="279">
        <v>836375794</v>
      </c>
      <c r="G1352" s="286">
        <v>250339926</v>
      </c>
      <c r="H1352" s="278">
        <v>44718</v>
      </c>
      <c r="I1352" s="278"/>
      <c r="K1352" s="57"/>
      <c r="L1352" s="57"/>
      <c r="M1352" s="274"/>
      <c r="N1352" s="274"/>
      <c r="O1352" s="57"/>
    </row>
    <row r="1353" spans="1:15">
      <c r="A1353" s="57"/>
      <c r="B1353" s="278">
        <v>44268</v>
      </c>
      <c r="C1353" s="283">
        <f t="shared" si="19"/>
        <v>9656891758</v>
      </c>
      <c r="D1353" s="57"/>
      <c r="E1353" s="57"/>
      <c r="F1353" s="279">
        <v>118201646</v>
      </c>
      <c r="G1353" s="286">
        <v>250667023</v>
      </c>
      <c r="H1353" s="278">
        <v>48318</v>
      </c>
      <c r="I1353" s="278"/>
      <c r="K1353" s="57"/>
      <c r="L1353" s="57"/>
      <c r="M1353" s="274"/>
      <c r="N1353" s="274"/>
      <c r="O1353" s="57"/>
    </row>
    <row r="1354" spans="1:15">
      <c r="A1354" s="57"/>
      <c r="B1354" s="278">
        <v>44269</v>
      </c>
      <c r="C1354" s="283">
        <f t="shared" si="19"/>
        <v>9681521187</v>
      </c>
      <c r="D1354" s="57"/>
      <c r="E1354" s="57"/>
      <c r="F1354" s="279">
        <v>142831075</v>
      </c>
      <c r="G1354" s="286">
        <v>250849317</v>
      </c>
      <c r="H1354" s="278">
        <v>49606</v>
      </c>
      <c r="I1354" s="278"/>
      <c r="K1354" s="57"/>
      <c r="L1354" s="57"/>
      <c r="M1354" s="274"/>
      <c r="N1354" s="274"/>
      <c r="O1354" s="57"/>
    </row>
    <row r="1355" spans="1:15">
      <c r="A1355" s="57"/>
      <c r="B1355" s="278">
        <v>44270</v>
      </c>
      <c r="C1355" s="283">
        <f t="shared" si="19"/>
        <v>10195378535</v>
      </c>
      <c r="D1355" s="57"/>
      <c r="E1355" s="57"/>
      <c r="F1355" s="279">
        <v>656688423</v>
      </c>
      <c r="G1355" s="286">
        <v>250947912</v>
      </c>
      <c r="H1355" s="278">
        <v>47713</v>
      </c>
      <c r="I1355" s="278"/>
      <c r="K1355" s="57"/>
      <c r="L1355" s="57"/>
      <c r="M1355" s="274"/>
      <c r="N1355" s="274"/>
      <c r="O1355" s="57"/>
    </row>
    <row r="1356" spans="1:15">
      <c r="A1356" s="57"/>
      <c r="B1356" s="278">
        <v>44271</v>
      </c>
      <c r="C1356" s="283">
        <f t="shared" si="19"/>
        <v>9825100697</v>
      </c>
      <c r="D1356" s="57"/>
      <c r="E1356" s="57"/>
      <c r="F1356" s="279">
        <v>286410585</v>
      </c>
      <c r="G1356" s="286">
        <v>250988217</v>
      </c>
      <c r="H1356" s="278">
        <v>43833</v>
      </c>
      <c r="I1356" s="278"/>
      <c r="K1356" s="57"/>
      <c r="L1356" s="57"/>
      <c r="M1356" s="274"/>
      <c r="N1356" s="274"/>
      <c r="O1356" s="57"/>
    </row>
    <row r="1357" spans="1:15">
      <c r="A1357" s="57"/>
      <c r="B1357" s="278">
        <v>44272</v>
      </c>
      <c r="C1357" s="283">
        <f t="shared" si="19"/>
        <v>9639680475</v>
      </c>
      <c r="D1357" s="57"/>
      <c r="E1357" s="57"/>
      <c r="F1357" s="279">
        <v>100990363</v>
      </c>
      <c r="G1357" s="286">
        <v>251515892</v>
      </c>
      <c r="H1357" s="278">
        <v>43768</v>
      </c>
      <c r="I1357" s="278"/>
      <c r="K1357" s="57"/>
      <c r="L1357" s="57"/>
      <c r="M1357" s="274"/>
      <c r="N1357" s="274"/>
      <c r="O1357" s="57"/>
    </row>
    <row r="1358" spans="1:15">
      <c r="A1358" s="57"/>
      <c r="B1358" s="278">
        <v>44273</v>
      </c>
      <c r="C1358" s="283">
        <f t="shared" si="19"/>
        <v>10283490225</v>
      </c>
      <c r="D1358" s="57"/>
      <c r="E1358" s="57"/>
      <c r="F1358" s="279">
        <v>744800113</v>
      </c>
      <c r="G1358" s="286">
        <v>251552200</v>
      </c>
      <c r="H1358" s="278">
        <v>44879</v>
      </c>
      <c r="I1358" s="278"/>
      <c r="K1358" s="57"/>
      <c r="L1358" s="57"/>
      <c r="M1358" s="274"/>
      <c r="N1358" s="274"/>
      <c r="O1358" s="57"/>
    </row>
    <row r="1359" spans="1:15">
      <c r="A1359" s="57"/>
      <c r="B1359" s="278">
        <v>44274</v>
      </c>
      <c r="C1359" s="283">
        <f t="shared" si="19"/>
        <v>10135366308</v>
      </c>
      <c r="D1359" s="57"/>
      <c r="E1359" s="57"/>
      <c r="F1359" s="279">
        <v>596676196</v>
      </c>
      <c r="G1359" s="286">
        <v>251584303</v>
      </c>
      <c r="H1359" s="278">
        <v>43994</v>
      </c>
      <c r="I1359" s="278"/>
      <c r="K1359" s="57"/>
      <c r="L1359" s="57"/>
      <c r="M1359" s="274"/>
      <c r="N1359" s="274"/>
      <c r="O1359" s="57"/>
    </row>
    <row r="1360" spans="1:15">
      <c r="A1360" s="57"/>
      <c r="B1360" s="278">
        <v>44275</v>
      </c>
      <c r="C1360" s="283">
        <f t="shared" si="19"/>
        <v>9771630936</v>
      </c>
      <c r="D1360" s="57"/>
      <c r="E1360" s="57"/>
      <c r="F1360" s="279">
        <v>232940824</v>
      </c>
      <c r="G1360" s="286">
        <v>251595396</v>
      </c>
      <c r="H1360" s="278">
        <v>46226</v>
      </c>
      <c r="I1360" s="278"/>
      <c r="K1360" s="57"/>
      <c r="L1360" s="57"/>
      <c r="M1360" s="274"/>
      <c r="N1360" s="274"/>
      <c r="O1360" s="57"/>
    </row>
    <row r="1361" spans="1:15">
      <c r="A1361" s="57"/>
      <c r="B1361" s="278">
        <v>44276</v>
      </c>
      <c r="C1361" s="283">
        <f t="shared" si="19"/>
        <v>9990613450</v>
      </c>
      <c r="D1361" s="57"/>
      <c r="E1361" s="57"/>
      <c r="F1361" s="279">
        <v>451923338</v>
      </c>
      <c r="G1361" s="286">
        <v>251685695</v>
      </c>
      <c r="H1361" s="278">
        <v>45911</v>
      </c>
      <c r="I1361" s="278"/>
      <c r="K1361" s="57"/>
      <c r="L1361" s="57"/>
      <c r="M1361" s="274"/>
      <c r="N1361" s="274"/>
      <c r="O1361" s="57"/>
    </row>
    <row r="1362" spans="1:15">
      <c r="A1362" s="57"/>
      <c r="B1362" s="278">
        <v>44277</v>
      </c>
      <c r="C1362" s="283">
        <f t="shared" si="19"/>
        <v>10389947628</v>
      </c>
      <c r="D1362" s="57"/>
      <c r="E1362" s="57"/>
      <c r="F1362" s="279">
        <v>851257516</v>
      </c>
      <c r="G1362" s="286">
        <v>251826605</v>
      </c>
      <c r="H1362" s="278">
        <v>46096</v>
      </c>
      <c r="I1362" s="278"/>
      <c r="K1362" s="57"/>
      <c r="L1362" s="57"/>
      <c r="M1362" s="274"/>
      <c r="N1362" s="274"/>
      <c r="O1362" s="57"/>
    </row>
    <row r="1363" spans="1:15">
      <c r="A1363" s="57"/>
      <c r="B1363" s="278">
        <v>44278</v>
      </c>
      <c r="C1363" s="283">
        <f t="shared" si="19"/>
        <v>10120619189</v>
      </c>
      <c r="D1363" s="57"/>
      <c r="E1363" s="57"/>
      <c r="F1363" s="279">
        <v>581929077</v>
      </c>
      <c r="G1363" s="286">
        <v>251975995</v>
      </c>
      <c r="H1363" s="278">
        <v>48173</v>
      </c>
      <c r="I1363" s="278"/>
      <c r="K1363" s="57"/>
      <c r="L1363" s="57"/>
      <c r="M1363" s="274"/>
      <c r="N1363" s="274"/>
      <c r="O1363" s="57"/>
    </row>
    <row r="1364" spans="1:15">
      <c r="A1364" s="57"/>
      <c r="B1364" s="278">
        <v>44279</v>
      </c>
      <c r="C1364" s="283">
        <f t="shared" si="19"/>
        <v>10356642855</v>
      </c>
      <c r="D1364" s="57"/>
      <c r="E1364" s="57"/>
      <c r="F1364" s="279">
        <v>817952743</v>
      </c>
      <c r="G1364" s="286">
        <v>252116527</v>
      </c>
      <c r="H1364" s="278">
        <v>46997</v>
      </c>
      <c r="I1364" s="278"/>
      <c r="K1364" s="57"/>
      <c r="L1364" s="57"/>
      <c r="M1364" s="274"/>
      <c r="N1364" s="274"/>
      <c r="O1364" s="57"/>
    </row>
    <row r="1365" spans="1:15">
      <c r="A1365" s="57"/>
      <c r="B1365" s="278">
        <v>44280</v>
      </c>
      <c r="C1365" s="283">
        <f t="shared" si="19"/>
        <v>10471810723</v>
      </c>
      <c r="D1365" s="57"/>
      <c r="E1365" s="57"/>
      <c r="F1365" s="279">
        <v>933120611</v>
      </c>
      <c r="G1365" s="286">
        <v>252136172</v>
      </c>
      <c r="H1365" s="278">
        <v>44575</v>
      </c>
      <c r="I1365" s="278"/>
      <c r="K1365" s="57"/>
      <c r="L1365" s="57"/>
      <c r="M1365" s="274"/>
      <c r="N1365" s="274"/>
      <c r="O1365" s="57"/>
    </row>
    <row r="1366" spans="1:15">
      <c r="A1366" s="57"/>
      <c r="B1366" s="278">
        <v>44281</v>
      </c>
      <c r="C1366" s="283">
        <f t="shared" si="19"/>
        <v>9706295359</v>
      </c>
      <c r="D1366" s="57"/>
      <c r="E1366" s="57"/>
      <c r="F1366" s="279">
        <v>167605247</v>
      </c>
      <c r="G1366" s="286">
        <v>252316483</v>
      </c>
      <c r="H1366" s="278">
        <v>43255</v>
      </c>
      <c r="I1366" s="278"/>
      <c r="K1366" s="57"/>
      <c r="L1366" s="57"/>
      <c r="M1366" s="274"/>
      <c r="N1366" s="274"/>
      <c r="O1366" s="57"/>
    </row>
    <row r="1367" spans="1:15">
      <c r="A1367" s="57"/>
      <c r="B1367" s="278">
        <v>44282</v>
      </c>
      <c r="C1367" s="283">
        <f t="shared" si="19"/>
        <v>9861088168</v>
      </c>
      <c r="D1367" s="57"/>
      <c r="E1367" s="57"/>
      <c r="F1367" s="279">
        <v>322398056</v>
      </c>
      <c r="G1367" s="286">
        <v>252334339</v>
      </c>
      <c r="H1367" s="278">
        <v>45539</v>
      </c>
      <c r="I1367" s="278"/>
      <c r="K1367" s="57"/>
      <c r="L1367" s="57"/>
      <c r="M1367" s="274"/>
      <c r="N1367" s="274"/>
      <c r="O1367" s="57"/>
    </row>
    <row r="1368" spans="1:15">
      <c r="A1368" s="57"/>
      <c r="B1368" s="278">
        <v>44283</v>
      </c>
      <c r="C1368" s="283">
        <f t="shared" si="19"/>
        <v>10397511843</v>
      </c>
      <c r="D1368" s="57"/>
      <c r="E1368" s="57"/>
      <c r="F1368" s="279">
        <v>858821731</v>
      </c>
      <c r="G1368" s="286">
        <v>252417927</v>
      </c>
      <c r="H1368" s="278">
        <v>45627</v>
      </c>
      <c r="I1368" s="278"/>
      <c r="K1368" s="57"/>
      <c r="L1368" s="57"/>
      <c r="M1368" s="274"/>
      <c r="N1368" s="274"/>
      <c r="O1368" s="57"/>
    </row>
    <row r="1369" spans="1:15">
      <c r="A1369" s="57"/>
      <c r="B1369" s="278">
        <v>44284</v>
      </c>
      <c r="C1369" s="283">
        <f t="shared" si="19"/>
        <v>10512608756</v>
      </c>
      <c r="D1369" s="57"/>
      <c r="E1369" s="57"/>
      <c r="F1369" s="279">
        <v>973918644</v>
      </c>
      <c r="G1369" s="286">
        <v>252437671</v>
      </c>
      <c r="H1369" s="278">
        <v>48877</v>
      </c>
      <c r="I1369" s="278"/>
      <c r="K1369" s="57"/>
      <c r="L1369" s="57"/>
      <c r="M1369" s="274"/>
      <c r="N1369" s="274"/>
      <c r="O1369" s="57"/>
    </row>
    <row r="1370" spans="1:15">
      <c r="A1370" s="57"/>
      <c r="B1370" s="278">
        <v>44285</v>
      </c>
      <c r="C1370" s="283">
        <f t="shared" si="19"/>
        <v>10041653314</v>
      </c>
      <c r="D1370" s="57"/>
      <c r="E1370" s="57"/>
      <c r="F1370" s="279">
        <v>502963202</v>
      </c>
      <c r="G1370" s="286">
        <v>252455637</v>
      </c>
      <c r="H1370" s="278">
        <v>49819</v>
      </c>
      <c r="I1370" s="278"/>
      <c r="K1370" s="57"/>
      <c r="L1370" s="57"/>
      <c r="M1370" s="274"/>
      <c r="N1370" s="274"/>
      <c r="O1370" s="57"/>
    </row>
    <row r="1371" spans="1:15">
      <c r="A1371" s="57"/>
      <c r="B1371" s="278">
        <v>44286</v>
      </c>
      <c r="C1371" s="283">
        <f t="shared" si="19"/>
        <v>10443344676</v>
      </c>
      <c r="D1371" s="57"/>
      <c r="E1371" s="57"/>
      <c r="F1371" s="279">
        <v>904654564</v>
      </c>
      <c r="G1371" s="286">
        <v>252552513</v>
      </c>
      <c r="H1371" s="278">
        <v>43232</v>
      </c>
      <c r="I1371" s="278"/>
      <c r="K1371" s="57"/>
      <c r="L1371" s="57"/>
      <c r="M1371" s="274"/>
      <c r="N1371" s="274"/>
      <c r="O1371" s="57"/>
    </row>
    <row r="1372" spans="1:15">
      <c r="A1372" s="57"/>
      <c r="B1372" s="278">
        <v>44287</v>
      </c>
      <c r="C1372" s="283">
        <f t="shared" si="19"/>
        <v>9966297755</v>
      </c>
      <c r="D1372" s="57"/>
      <c r="E1372" s="57"/>
      <c r="F1372" s="279">
        <v>427607643</v>
      </c>
      <c r="G1372" s="286">
        <v>253112088</v>
      </c>
      <c r="H1372" s="278">
        <v>45386</v>
      </c>
      <c r="I1372" s="278"/>
      <c r="K1372" s="57"/>
      <c r="L1372" s="57"/>
      <c r="M1372" s="274"/>
      <c r="N1372" s="274"/>
      <c r="O1372" s="57"/>
    </row>
    <row r="1373" spans="1:15">
      <c r="A1373" s="57"/>
      <c r="B1373" s="278">
        <v>44288</v>
      </c>
      <c r="C1373" s="283">
        <f t="shared" si="19"/>
        <v>10521558510</v>
      </c>
      <c r="D1373" s="57"/>
      <c r="E1373" s="57"/>
      <c r="F1373" s="279">
        <v>982868398</v>
      </c>
      <c r="G1373" s="286">
        <v>253143472</v>
      </c>
      <c r="H1373" s="278">
        <v>43982</v>
      </c>
      <c r="I1373" s="278"/>
      <c r="K1373" s="57"/>
      <c r="L1373" s="57"/>
      <c r="M1373" s="274"/>
      <c r="N1373" s="274"/>
      <c r="O1373" s="57"/>
    </row>
    <row r="1374" spans="1:15">
      <c r="A1374" s="57"/>
      <c r="B1374" s="278">
        <v>44289</v>
      </c>
      <c r="C1374" s="283">
        <f t="shared" si="19"/>
        <v>10219315558</v>
      </c>
      <c r="D1374" s="57"/>
      <c r="E1374" s="57"/>
      <c r="F1374" s="279">
        <v>680625446</v>
      </c>
      <c r="G1374" s="286">
        <v>253195318</v>
      </c>
      <c r="H1374" s="278">
        <v>47890</v>
      </c>
      <c r="I1374" s="278"/>
      <c r="K1374" s="57"/>
      <c r="L1374" s="57"/>
      <c r="M1374" s="274"/>
      <c r="N1374" s="274"/>
      <c r="O1374" s="57"/>
    </row>
    <row r="1375" spans="1:15">
      <c r="A1375" s="57"/>
      <c r="B1375" s="278">
        <v>44290</v>
      </c>
      <c r="C1375" s="283">
        <f t="shared" si="19"/>
        <v>9814680006</v>
      </c>
      <c r="D1375" s="57"/>
      <c r="E1375" s="57"/>
      <c r="F1375" s="279">
        <v>275989894</v>
      </c>
      <c r="G1375" s="286">
        <v>253204630</v>
      </c>
      <c r="H1375" s="278">
        <v>45425</v>
      </c>
      <c r="I1375" s="278"/>
      <c r="K1375" s="57"/>
      <c r="L1375" s="57"/>
      <c r="M1375" s="274"/>
      <c r="N1375" s="274"/>
      <c r="O1375" s="57"/>
    </row>
    <row r="1376" spans="1:15">
      <c r="A1376" s="57"/>
      <c r="B1376" s="278">
        <v>44291</v>
      </c>
      <c r="C1376" s="283">
        <f t="shared" ref="C1376:C1439" si="20">F1376+(F$88*28679+98765)+(G$88*6587+87654)+(E$88*9537+76543)+(J$88*5713+4528)</f>
        <v>9887083663</v>
      </c>
      <c r="D1376" s="57"/>
      <c r="E1376" s="57"/>
      <c r="F1376" s="279">
        <v>348393551</v>
      </c>
      <c r="G1376" s="286">
        <v>253212500</v>
      </c>
      <c r="H1376" s="278">
        <v>45500</v>
      </c>
      <c r="I1376" s="278"/>
      <c r="K1376" s="57"/>
      <c r="L1376" s="57"/>
      <c r="M1376" s="274"/>
      <c r="N1376" s="274"/>
      <c r="O1376" s="57"/>
    </row>
    <row r="1377" spans="1:15">
      <c r="A1377" s="57"/>
      <c r="B1377" s="278">
        <v>44292</v>
      </c>
      <c r="C1377" s="283">
        <f t="shared" si="20"/>
        <v>9859756927</v>
      </c>
      <c r="D1377" s="57"/>
      <c r="E1377" s="57"/>
      <c r="F1377" s="279">
        <v>321066815</v>
      </c>
      <c r="G1377" s="286">
        <v>253316053</v>
      </c>
      <c r="H1377" s="278">
        <v>44551</v>
      </c>
      <c r="I1377" s="278"/>
      <c r="K1377" s="57"/>
      <c r="L1377" s="57"/>
      <c r="M1377" s="274"/>
      <c r="N1377" s="274"/>
      <c r="O1377" s="57"/>
    </row>
    <row r="1378" spans="1:15">
      <c r="A1378" s="57"/>
      <c r="B1378" s="278">
        <v>44293</v>
      </c>
      <c r="C1378" s="283">
        <f t="shared" si="20"/>
        <v>9923635347</v>
      </c>
      <c r="D1378" s="57"/>
      <c r="E1378" s="57"/>
      <c r="F1378" s="279">
        <v>384945235</v>
      </c>
      <c r="G1378" s="286">
        <v>253396876</v>
      </c>
      <c r="H1378" s="278">
        <v>45731</v>
      </c>
      <c r="I1378" s="278"/>
      <c r="K1378" s="57"/>
      <c r="L1378" s="57"/>
      <c r="M1378" s="274"/>
      <c r="N1378" s="274"/>
      <c r="O1378" s="57"/>
    </row>
    <row r="1379" spans="1:15">
      <c r="A1379" s="57"/>
      <c r="B1379" s="278">
        <v>44294</v>
      </c>
      <c r="C1379" s="283">
        <f t="shared" si="20"/>
        <v>10501712390</v>
      </c>
      <c r="D1379" s="57"/>
      <c r="E1379" s="57"/>
      <c r="F1379" s="279">
        <v>963022278</v>
      </c>
      <c r="G1379" s="286">
        <v>253804569</v>
      </c>
      <c r="H1379" s="278">
        <v>44011</v>
      </c>
      <c r="I1379" s="278"/>
      <c r="K1379" s="57"/>
      <c r="L1379" s="57"/>
      <c r="M1379" s="274"/>
      <c r="N1379" s="274"/>
      <c r="O1379" s="57"/>
    </row>
    <row r="1380" spans="1:15">
      <c r="A1380" s="57"/>
      <c r="B1380" s="278">
        <v>44295</v>
      </c>
      <c r="C1380" s="283">
        <f t="shared" si="20"/>
        <v>10183084618</v>
      </c>
      <c r="D1380" s="57"/>
      <c r="E1380" s="57"/>
      <c r="F1380" s="279">
        <v>644394506</v>
      </c>
      <c r="G1380" s="286">
        <v>253954518</v>
      </c>
      <c r="H1380" s="278">
        <v>49638</v>
      </c>
      <c r="I1380" s="278"/>
      <c r="K1380" s="57"/>
      <c r="L1380" s="57"/>
      <c r="M1380" s="274"/>
      <c r="N1380" s="274"/>
      <c r="O1380" s="57"/>
    </row>
    <row r="1381" spans="1:15">
      <c r="A1381" s="57"/>
      <c r="B1381" s="278">
        <v>44296</v>
      </c>
      <c r="C1381" s="283">
        <f t="shared" si="20"/>
        <v>10031212487</v>
      </c>
      <c r="D1381" s="57"/>
      <c r="E1381" s="57"/>
      <c r="F1381" s="279">
        <v>492522375</v>
      </c>
      <c r="G1381" s="286">
        <v>254020610</v>
      </c>
      <c r="H1381" s="278">
        <v>46715</v>
      </c>
      <c r="I1381" s="278"/>
      <c r="K1381" s="57"/>
      <c r="L1381" s="57"/>
      <c r="M1381" s="274"/>
      <c r="N1381" s="274"/>
      <c r="O1381" s="57"/>
    </row>
    <row r="1382" spans="1:15">
      <c r="A1382" s="57"/>
      <c r="B1382" s="278">
        <v>44297</v>
      </c>
      <c r="C1382" s="283">
        <f t="shared" si="20"/>
        <v>9818145723</v>
      </c>
      <c r="D1382" s="57"/>
      <c r="E1382" s="57"/>
      <c r="F1382" s="279">
        <v>279455611</v>
      </c>
      <c r="G1382" s="286">
        <v>254216967</v>
      </c>
      <c r="H1382" s="278">
        <v>44761</v>
      </c>
      <c r="I1382" s="278"/>
      <c r="K1382" s="57"/>
      <c r="L1382" s="57"/>
      <c r="M1382" s="274"/>
      <c r="N1382" s="274"/>
      <c r="O1382" s="57"/>
    </row>
    <row r="1383" spans="1:15">
      <c r="A1383" s="57"/>
      <c r="B1383" s="278">
        <v>44298</v>
      </c>
      <c r="C1383" s="283">
        <f t="shared" si="20"/>
        <v>10380711813</v>
      </c>
      <c r="D1383" s="57"/>
      <c r="E1383" s="57"/>
      <c r="F1383" s="279">
        <v>842021701</v>
      </c>
      <c r="G1383" s="286">
        <v>254261470</v>
      </c>
      <c r="H1383" s="278">
        <v>43116</v>
      </c>
      <c r="I1383" s="278"/>
      <c r="K1383" s="57"/>
      <c r="L1383" s="57"/>
      <c r="M1383" s="274"/>
      <c r="N1383" s="274"/>
      <c r="O1383" s="57"/>
    </row>
    <row r="1384" spans="1:15">
      <c r="A1384" s="57"/>
      <c r="B1384" s="278">
        <v>44299</v>
      </c>
      <c r="C1384" s="283">
        <f t="shared" si="20"/>
        <v>10294484253</v>
      </c>
      <c r="D1384" s="57"/>
      <c r="E1384" s="57"/>
      <c r="F1384" s="279">
        <v>755794141</v>
      </c>
      <c r="G1384" s="286">
        <v>254475375</v>
      </c>
      <c r="H1384" s="278">
        <v>48845</v>
      </c>
      <c r="I1384" s="278"/>
      <c r="K1384" s="57"/>
      <c r="L1384" s="57"/>
      <c r="M1384" s="274"/>
      <c r="N1384" s="274"/>
      <c r="O1384" s="57"/>
    </row>
    <row r="1385" spans="1:15">
      <c r="A1385" s="57"/>
      <c r="B1385" s="278">
        <v>44300</v>
      </c>
      <c r="C1385" s="283">
        <f t="shared" si="20"/>
        <v>10529048441</v>
      </c>
      <c r="D1385" s="57"/>
      <c r="E1385" s="57"/>
      <c r="F1385" s="279">
        <v>990358329</v>
      </c>
      <c r="G1385" s="286">
        <v>254537859</v>
      </c>
      <c r="H1385" s="278">
        <v>46831</v>
      </c>
      <c r="I1385" s="278"/>
      <c r="K1385" s="57"/>
      <c r="L1385" s="57"/>
      <c r="M1385" s="274"/>
      <c r="N1385" s="274"/>
      <c r="O1385" s="57"/>
    </row>
    <row r="1386" spans="1:15">
      <c r="A1386" s="57"/>
      <c r="B1386" s="278">
        <v>44301</v>
      </c>
      <c r="C1386" s="283">
        <f t="shared" si="20"/>
        <v>9652389391</v>
      </c>
      <c r="D1386" s="57"/>
      <c r="E1386" s="57"/>
      <c r="F1386" s="279">
        <v>113699279</v>
      </c>
      <c r="G1386" s="286">
        <v>254544233</v>
      </c>
      <c r="H1386" s="278">
        <v>49512</v>
      </c>
      <c r="I1386" s="278"/>
      <c r="K1386" s="57"/>
      <c r="L1386" s="57"/>
      <c r="M1386" s="274"/>
      <c r="N1386" s="274"/>
      <c r="O1386" s="57"/>
    </row>
    <row r="1387" spans="1:15">
      <c r="A1387" s="57"/>
      <c r="B1387" s="278">
        <v>44302</v>
      </c>
      <c r="C1387" s="283">
        <f t="shared" si="20"/>
        <v>10038534996</v>
      </c>
      <c r="D1387" s="57"/>
      <c r="E1387" s="57"/>
      <c r="F1387" s="279">
        <v>499844884</v>
      </c>
      <c r="G1387" s="286">
        <v>254827354</v>
      </c>
      <c r="H1387" s="278">
        <v>48140</v>
      </c>
      <c r="I1387" s="278"/>
      <c r="K1387" s="57"/>
      <c r="L1387" s="57"/>
      <c r="M1387" s="274"/>
      <c r="N1387" s="274"/>
      <c r="O1387" s="57"/>
    </row>
    <row r="1388" spans="1:15">
      <c r="A1388" s="57"/>
      <c r="B1388" s="278">
        <v>44303</v>
      </c>
      <c r="C1388" s="283">
        <f t="shared" si="20"/>
        <v>10336781776</v>
      </c>
      <c r="D1388" s="57"/>
      <c r="E1388" s="57"/>
      <c r="F1388" s="279">
        <v>798091664</v>
      </c>
      <c r="G1388" s="286">
        <v>254953417</v>
      </c>
      <c r="H1388" s="278">
        <v>47457</v>
      </c>
      <c r="I1388" s="278"/>
      <c r="K1388" s="57"/>
      <c r="L1388" s="57"/>
      <c r="M1388" s="274"/>
      <c r="N1388" s="274"/>
      <c r="O1388" s="57"/>
    </row>
    <row r="1389" spans="1:15">
      <c r="A1389" s="57"/>
      <c r="B1389" s="278">
        <v>44304</v>
      </c>
      <c r="C1389" s="283">
        <f t="shared" si="20"/>
        <v>9892285429</v>
      </c>
      <c r="D1389" s="57"/>
      <c r="E1389" s="57"/>
      <c r="F1389" s="279">
        <v>353595317</v>
      </c>
      <c r="G1389" s="286">
        <v>254966749</v>
      </c>
      <c r="H1389" s="278">
        <v>49448</v>
      </c>
      <c r="I1389" s="278"/>
      <c r="K1389" s="57"/>
      <c r="L1389" s="57"/>
      <c r="M1389" s="274"/>
      <c r="N1389" s="274"/>
      <c r="O1389" s="57"/>
    </row>
    <row r="1390" spans="1:15">
      <c r="A1390" s="57"/>
      <c r="B1390" s="278">
        <v>44305</v>
      </c>
      <c r="C1390" s="283">
        <f t="shared" si="20"/>
        <v>9725146522</v>
      </c>
      <c r="D1390" s="57"/>
      <c r="E1390" s="57"/>
      <c r="F1390" s="279">
        <v>186456410</v>
      </c>
      <c r="G1390" s="286">
        <v>255149170</v>
      </c>
      <c r="H1390" s="278">
        <v>43036</v>
      </c>
      <c r="I1390" s="278"/>
      <c r="K1390" s="57"/>
      <c r="L1390" s="57"/>
      <c r="M1390" s="274"/>
      <c r="N1390" s="274"/>
      <c r="O1390" s="57"/>
    </row>
    <row r="1391" spans="1:15">
      <c r="A1391" s="57"/>
      <c r="B1391" s="278">
        <v>44306</v>
      </c>
      <c r="C1391" s="283">
        <f t="shared" si="20"/>
        <v>10025551478</v>
      </c>
      <c r="D1391" s="57"/>
      <c r="E1391" s="57"/>
      <c r="F1391" s="279">
        <v>486861366</v>
      </c>
      <c r="G1391" s="286">
        <v>255251557</v>
      </c>
      <c r="H1391" s="278">
        <v>48044</v>
      </c>
      <c r="I1391" s="278"/>
      <c r="K1391" s="57"/>
      <c r="L1391" s="57"/>
      <c r="M1391" s="274"/>
      <c r="N1391" s="274"/>
      <c r="O1391" s="57"/>
    </row>
    <row r="1392" spans="1:15">
      <c r="A1392" s="57"/>
      <c r="B1392" s="278">
        <v>44307</v>
      </c>
      <c r="C1392" s="283">
        <f t="shared" si="20"/>
        <v>10315628398</v>
      </c>
      <c r="D1392" s="57"/>
      <c r="E1392" s="57"/>
      <c r="F1392" s="279">
        <v>776938286</v>
      </c>
      <c r="G1392" s="286">
        <v>255288803</v>
      </c>
      <c r="H1392" s="278">
        <v>43980</v>
      </c>
      <c r="I1392" s="278"/>
      <c r="K1392" s="57"/>
      <c r="L1392" s="57"/>
      <c r="M1392" s="274"/>
      <c r="N1392" s="274"/>
      <c r="O1392" s="57"/>
    </row>
    <row r="1393" spans="1:15">
      <c r="A1393" s="57"/>
      <c r="B1393" s="278">
        <v>44308</v>
      </c>
      <c r="C1393" s="283">
        <f t="shared" si="20"/>
        <v>10535555782</v>
      </c>
      <c r="D1393" s="57"/>
      <c r="E1393" s="57"/>
      <c r="F1393" s="279">
        <v>996865670</v>
      </c>
      <c r="G1393" s="286">
        <v>255326563</v>
      </c>
      <c r="H1393" s="278">
        <v>44080</v>
      </c>
      <c r="I1393" s="278"/>
      <c r="K1393" s="57"/>
      <c r="L1393" s="57"/>
      <c r="M1393" s="274"/>
      <c r="N1393" s="274"/>
      <c r="O1393" s="57"/>
    </row>
    <row r="1394" spans="1:15">
      <c r="A1394" s="57"/>
      <c r="B1394" s="278">
        <v>44309</v>
      </c>
      <c r="C1394" s="283">
        <f t="shared" si="20"/>
        <v>9737894826</v>
      </c>
      <c r="D1394" s="57"/>
      <c r="E1394" s="57"/>
      <c r="F1394" s="279">
        <v>199204714</v>
      </c>
      <c r="G1394" s="286">
        <v>255571642</v>
      </c>
      <c r="H1394" s="278">
        <v>48879</v>
      </c>
      <c r="I1394" s="278"/>
      <c r="K1394" s="57"/>
      <c r="L1394" s="57"/>
      <c r="M1394" s="274"/>
      <c r="N1394" s="274"/>
      <c r="O1394" s="57"/>
    </row>
    <row r="1395" spans="1:15">
      <c r="A1395" s="57"/>
      <c r="B1395" s="278">
        <v>44310</v>
      </c>
      <c r="C1395" s="283">
        <f t="shared" si="20"/>
        <v>9860342115</v>
      </c>
      <c r="D1395" s="57"/>
      <c r="E1395" s="57"/>
      <c r="F1395" s="279">
        <v>321652003</v>
      </c>
      <c r="G1395" s="286">
        <v>255664934</v>
      </c>
      <c r="H1395" s="278">
        <v>47620</v>
      </c>
      <c r="I1395" s="278"/>
      <c r="K1395" s="57"/>
      <c r="L1395" s="57"/>
      <c r="M1395" s="274"/>
      <c r="N1395" s="274"/>
      <c r="O1395" s="57"/>
    </row>
    <row r="1396" spans="1:15">
      <c r="A1396" s="57"/>
      <c r="B1396" s="278">
        <v>44311</v>
      </c>
      <c r="C1396" s="283">
        <f t="shared" si="20"/>
        <v>9746247047</v>
      </c>
      <c r="D1396" s="57"/>
      <c r="E1396" s="57"/>
      <c r="F1396" s="279">
        <v>207556935</v>
      </c>
      <c r="G1396" s="286">
        <v>255676665</v>
      </c>
      <c r="H1396" s="278">
        <v>46944</v>
      </c>
      <c r="I1396" s="278"/>
      <c r="K1396" s="57"/>
      <c r="L1396" s="57"/>
      <c r="M1396" s="274"/>
      <c r="N1396" s="274"/>
      <c r="O1396" s="57"/>
    </row>
    <row r="1397" spans="1:15">
      <c r="A1397" s="57"/>
      <c r="B1397" s="278">
        <v>44312</v>
      </c>
      <c r="C1397" s="283">
        <f t="shared" si="20"/>
        <v>9890879485</v>
      </c>
      <c r="D1397" s="57"/>
      <c r="E1397" s="57"/>
      <c r="F1397" s="279">
        <v>352189373</v>
      </c>
      <c r="G1397" s="286">
        <v>255712576</v>
      </c>
      <c r="H1397" s="278">
        <v>45611</v>
      </c>
      <c r="I1397" s="278"/>
      <c r="K1397" s="57"/>
      <c r="L1397" s="57"/>
      <c r="M1397" s="274"/>
      <c r="N1397" s="274"/>
      <c r="O1397" s="57"/>
    </row>
    <row r="1398" spans="1:15">
      <c r="A1398" s="57"/>
      <c r="B1398" s="278">
        <v>44313</v>
      </c>
      <c r="C1398" s="283">
        <f t="shared" si="20"/>
        <v>10508745472</v>
      </c>
      <c r="D1398" s="57"/>
      <c r="E1398" s="57"/>
      <c r="F1398" s="279">
        <v>970055360</v>
      </c>
      <c r="G1398" s="286">
        <v>256003813</v>
      </c>
      <c r="H1398" s="278">
        <v>47144</v>
      </c>
      <c r="I1398" s="278"/>
      <c r="K1398" s="57"/>
      <c r="L1398" s="57"/>
      <c r="M1398" s="274"/>
      <c r="N1398" s="274"/>
      <c r="O1398" s="57"/>
    </row>
    <row r="1399" spans="1:15">
      <c r="A1399" s="57"/>
      <c r="B1399" s="278">
        <v>44314</v>
      </c>
      <c r="C1399" s="283">
        <f t="shared" si="20"/>
        <v>9890966381</v>
      </c>
      <c r="D1399" s="57"/>
      <c r="E1399" s="57"/>
      <c r="F1399" s="279">
        <v>352276269</v>
      </c>
      <c r="G1399" s="286">
        <v>256093215</v>
      </c>
      <c r="H1399" s="278">
        <v>43796</v>
      </c>
      <c r="I1399" s="278"/>
      <c r="K1399" s="57"/>
      <c r="L1399" s="57"/>
      <c r="M1399" s="274"/>
      <c r="N1399" s="274"/>
      <c r="O1399" s="57"/>
    </row>
    <row r="1400" spans="1:15">
      <c r="A1400" s="57"/>
      <c r="B1400" s="278">
        <v>44315</v>
      </c>
      <c r="C1400" s="283">
        <f t="shared" si="20"/>
        <v>10407923241</v>
      </c>
      <c r="D1400" s="57"/>
      <c r="E1400" s="57"/>
      <c r="F1400" s="279">
        <v>869233129</v>
      </c>
      <c r="G1400" s="286">
        <v>256362507</v>
      </c>
      <c r="H1400" s="278">
        <v>44584</v>
      </c>
      <c r="I1400" s="278"/>
      <c r="K1400" s="57"/>
      <c r="L1400" s="57"/>
      <c r="M1400" s="274"/>
      <c r="N1400" s="274"/>
      <c r="O1400" s="57"/>
    </row>
    <row r="1401" spans="1:15">
      <c r="A1401" s="57"/>
      <c r="B1401" s="278">
        <v>44316</v>
      </c>
      <c r="C1401" s="283">
        <f t="shared" si="20"/>
        <v>10002225412</v>
      </c>
      <c r="D1401" s="57"/>
      <c r="E1401" s="57"/>
      <c r="F1401" s="279">
        <v>463535300</v>
      </c>
      <c r="G1401" s="286">
        <v>256383933</v>
      </c>
      <c r="H1401" s="278">
        <v>44433</v>
      </c>
      <c r="I1401" s="278"/>
      <c r="K1401" s="57"/>
      <c r="L1401" s="57"/>
      <c r="M1401" s="274"/>
      <c r="N1401" s="274"/>
      <c r="O1401" s="57"/>
    </row>
    <row r="1402" spans="1:15">
      <c r="A1402" s="57"/>
      <c r="B1402" s="278">
        <v>44317</v>
      </c>
      <c r="C1402" s="283">
        <f t="shared" si="20"/>
        <v>10485712859</v>
      </c>
      <c r="D1402" s="57"/>
      <c r="E1402" s="57"/>
      <c r="F1402" s="279">
        <v>947022747</v>
      </c>
      <c r="G1402" s="286">
        <v>256665101</v>
      </c>
      <c r="H1402" s="278">
        <v>43413</v>
      </c>
      <c r="I1402" s="278"/>
      <c r="K1402" s="57"/>
      <c r="L1402" s="57"/>
      <c r="M1402" s="274"/>
      <c r="N1402" s="274"/>
      <c r="O1402" s="57"/>
    </row>
    <row r="1403" spans="1:15">
      <c r="A1403" s="57"/>
      <c r="B1403" s="278">
        <v>44318</v>
      </c>
      <c r="C1403" s="283">
        <f t="shared" si="20"/>
        <v>10218367052</v>
      </c>
      <c r="D1403" s="57"/>
      <c r="E1403" s="57"/>
      <c r="F1403" s="279">
        <v>679676940</v>
      </c>
      <c r="G1403" s="286">
        <v>256794728</v>
      </c>
      <c r="H1403" s="278">
        <v>48705</v>
      </c>
      <c r="I1403" s="278"/>
      <c r="K1403" s="57"/>
      <c r="L1403" s="57"/>
      <c r="M1403" s="274"/>
      <c r="N1403" s="274"/>
      <c r="O1403" s="57"/>
    </row>
    <row r="1404" spans="1:15">
      <c r="A1404" s="57"/>
      <c r="B1404" s="278">
        <v>44319</v>
      </c>
      <c r="C1404" s="283">
        <f t="shared" si="20"/>
        <v>10415240242</v>
      </c>
      <c r="D1404" s="57"/>
      <c r="E1404" s="57"/>
      <c r="F1404" s="279">
        <v>876550130</v>
      </c>
      <c r="G1404" s="286">
        <v>256816735</v>
      </c>
      <c r="H1404" s="278">
        <v>49212</v>
      </c>
      <c r="I1404" s="278"/>
      <c r="K1404" s="57"/>
      <c r="L1404" s="57"/>
      <c r="M1404" s="274"/>
      <c r="N1404" s="274"/>
      <c r="O1404" s="57"/>
    </row>
    <row r="1405" spans="1:15">
      <c r="A1405" s="57"/>
      <c r="B1405" s="278">
        <v>44320</v>
      </c>
      <c r="C1405" s="283">
        <f t="shared" si="20"/>
        <v>10402019193</v>
      </c>
      <c r="D1405" s="57"/>
      <c r="E1405" s="57"/>
      <c r="F1405" s="279">
        <v>863329081</v>
      </c>
      <c r="G1405" s="286">
        <v>256989511</v>
      </c>
      <c r="H1405" s="278">
        <v>49241</v>
      </c>
      <c r="I1405" s="278"/>
      <c r="K1405" s="57"/>
      <c r="L1405" s="57"/>
      <c r="M1405" s="274"/>
      <c r="N1405" s="274"/>
      <c r="O1405" s="57"/>
    </row>
    <row r="1406" spans="1:15">
      <c r="A1406" s="57"/>
      <c r="B1406" s="278">
        <v>44321</v>
      </c>
      <c r="C1406" s="283">
        <f t="shared" si="20"/>
        <v>10051005990</v>
      </c>
      <c r="D1406" s="57"/>
      <c r="E1406" s="57"/>
      <c r="F1406" s="279">
        <v>512315878</v>
      </c>
      <c r="G1406" s="286">
        <v>257113986</v>
      </c>
      <c r="H1406" s="278">
        <v>46383</v>
      </c>
      <c r="I1406" s="278"/>
      <c r="K1406" s="57"/>
      <c r="L1406" s="57"/>
      <c r="M1406" s="274"/>
      <c r="N1406" s="274"/>
      <c r="O1406" s="57"/>
    </row>
    <row r="1407" spans="1:15">
      <c r="A1407" s="57"/>
      <c r="B1407" s="278">
        <v>44322</v>
      </c>
      <c r="C1407" s="283">
        <f t="shared" si="20"/>
        <v>10537811180</v>
      </c>
      <c r="D1407" s="57"/>
      <c r="E1407" s="57"/>
      <c r="F1407" s="279">
        <v>999121068</v>
      </c>
      <c r="G1407" s="286">
        <v>257886379</v>
      </c>
      <c r="H1407" s="278">
        <v>43625</v>
      </c>
      <c r="I1407" s="278"/>
      <c r="K1407" s="57"/>
      <c r="L1407" s="57"/>
      <c r="M1407" s="274"/>
      <c r="N1407" s="274"/>
      <c r="O1407" s="57"/>
    </row>
    <row r="1408" spans="1:15">
      <c r="A1408" s="57"/>
      <c r="B1408" s="278">
        <v>44323</v>
      </c>
      <c r="C1408" s="283">
        <f t="shared" si="20"/>
        <v>10408984752</v>
      </c>
      <c r="D1408" s="57"/>
      <c r="E1408" s="57"/>
      <c r="F1408" s="279">
        <v>870294640</v>
      </c>
      <c r="G1408" s="286">
        <v>258025416</v>
      </c>
      <c r="H1408" s="278">
        <v>50066</v>
      </c>
      <c r="I1408" s="278"/>
      <c r="K1408" s="57"/>
      <c r="L1408" s="57"/>
      <c r="M1408" s="274"/>
      <c r="N1408" s="274"/>
      <c r="O1408" s="57"/>
    </row>
    <row r="1409" spans="1:15">
      <c r="A1409" s="57"/>
      <c r="B1409" s="278">
        <v>44324</v>
      </c>
      <c r="C1409" s="283">
        <f t="shared" si="20"/>
        <v>10538297087</v>
      </c>
      <c r="D1409" s="57"/>
      <c r="E1409" s="57"/>
      <c r="F1409" s="279">
        <v>999606975</v>
      </c>
      <c r="G1409" s="286">
        <v>258029084</v>
      </c>
      <c r="H1409" s="278">
        <v>45192</v>
      </c>
      <c r="I1409" s="278"/>
      <c r="K1409" s="57"/>
      <c r="L1409" s="57"/>
      <c r="M1409" s="274"/>
      <c r="N1409" s="274"/>
      <c r="O1409" s="57"/>
    </row>
    <row r="1410" spans="1:15">
      <c r="A1410" s="57"/>
      <c r="B1410" s="278">
        <v>44325</v>
      </c>
      <c r="C1410" s="283">
        <f t="shared" si="20"/>
        <v>9835947481</v>
      </c>
      <c r="D1410" s="57"/>
      <c r="E1410" s="57"/>
      <c r="F1410" s="279">
        <v>297257369</v>
      </c>
      <c r="G1410" s="286">
        <v>258083472</v>
      </c>
      <c r="H1410" s="278">
        <v>49913</v>
      </c>
      <c r="I1410" s="278"/>
      <c r="K1410" s="57"/>
      <c r="L1410" s="57"/>
      <c r="M1410" s="274"/>
      <c r="N1410" s="274"/>
      <c r="O1410" s="57"/>
    </row>
    <row r="1411" spans="1:15">
      <c r="A1411" s="57"/>
      <c r="B1411" s="278">
        <v>44326</v>
      </c>
      <c r="C1411" s="283">
        <f t="shared" si="20"/>
        <v>10486326442</v>
      </c>
      <c r="D1411" s="57"/>
      <c r="E1411" s="57"/>
      <c r="F1411" s="279">
        <v>947636330</v>
      </c>
      <c r="G1411" s="286">
        <v>258227512</v>
      </c>
      <c r="H1411" s="278">
        <v>48413</v>
      </c>
      <c r="I1411" s="278"/>
      <c r="K1411" s="57"/>
      <c r="L1411" s="57"/>
      <c r="M1411" s="274"/>
      <c r="N1411" s="274"/>
      <c r="O1411" s="57"/>
    </row>
    <row r="1412" spans="1:15">
      <c r="A1412" s="57"/>
      <c r="B1412" s="278">
        <v>44327</v>
      </c>
      <c r="C1412" s="283">
        <f t="shared" si="20"/>
        <v>10162091330</v>
      </c>
      <c r="D1412" s="57"/>
      <c r="E1412" s="57"/>
      <c r="F1412" s="279">
        <v>623401218</v>
      </c>
      <c r="G1412" s="286">
        <v>258384625</v>
      </c>
      <c r="H1412" s="278">
        <v>45483</v>
      </c>
      <c r="I1412" s="278"/>
      <c r="K1412" s="57"/>
      <c r="L1412" s="57"/>
      <c r="M1412" s="274"/>
      <c r="N1412" s="274"/>
      <c r="O1412" s="57"/>
    </row>
    <row r="1413" spans="1:15">
      <c r="A1413" s="57"/>
      <c r="B1413" s="278">
        <v>44328</v>
      </c>
      <c r="C1413" s="283">
        <f t="shared" si="20"/>
        <v>10118108153</v>
      </c>
      <c r="D1413" s="57"/>
      <c r="E1413" s="57"/>
      <c r="F1413" s="279">
        <v>579418041</v>
      </c>
      <c r="G1413" s="286">
        <v>258557146</v>
      </c>
      <c r="H1413" s="278">
        <v>46763</v>
      </c>
      <c r="I1413" s="278"/>
      <c r="K1413" s="57"/>
      <c r="L1413" s="57"/>
      <c r="M1413" s="274"/>
      <c r="N1413" s="274"/>
      <c r="O1413" s="57"/>
    </row>
    <row r="1414" spans="1:15">
      <c r="A1414" s="57"/>
      <c r="B1414" s="278">
        <v>44329</v>
      </c>
      <c r="C1414" s="283">
        <f t="shared" si="20"/>
        <v>10530176241</v>
      </c>
      <c r="D1414" s="57"/>
      <c r="E1414" s="57"/>
      <c r="F1414" s="279">
        <v>991486129</v>
      </c>
      <c r="G1414" s="286">
        <v>258590182</v>
      </c>
      <c r="H1414" s="278">
        <v>44141</v>
      </c>
      <c r="I1414" s="278"/>
      <c r="K1414" s="57"/>
      <c r="L1414" s="57"/>
      <c r="M1414" s="274"/>
      <c r="N1414" s="274"/>
      <c r="O1414" s="57"/>
    </row>
    <row r="1415" spans="1:15">
      <c r="A1415" s="57"/>
      <c r="B1415" s="278">
        <v>44330</v>
      </c>
      <c r="C1415" s="283">
        <f t="shared" si="20"/>
        <v>10446566958</v>
      </c>
      <c r="D1415" s="57"/>
      <c r="E1415" s="57"/>
      <c r="F1415" s="279">
        <v>907876846</v>
      </c>
      <c r="G1415" s="286">
        <v>258598770</v>
      </c>
      <c r="H1415" s="278">
        <v>45737</v>
      </c>
      <c r="I1415" s="278"/>
      <c r="K1415" s="57"/>
      <c r="L1415" s="57"/>
      <c r="M1415" s="274"/>
      <c r="N1415" s="274"/>
      <c r="O1415" s="57"/>
    </row>
    <row r="1416" spans="1:15">
      <c r="A1416" s="57"/>
      <c r="B1416" s="278">
        <v>44331</v>
      </c>
      <c r="C1416" s="283">
        <f t="shared" si="20"/>
        <v>9821560820</v>
      </c>
      <c r="D1416" s="57"/>
      <c r="E1416" s="57"/>
      <c r="F1416" s="279">
        <v>282870708</v>
      </c>
      <c r="G1416" s="286">
        <v>258734970</v>
      </c>
      <c r="H1416" s="278">
        <v>47337</v>
      </c>
      <c r="I1416" s="278"/>
      <c r="K1416" s="57"/>
      <c r="L1416" s="57"/>
      <c r="M1416" s="274"/>
      <c r="N1416" s="274"/>
      <c r="O1416" s="57"/>
    </row>
    <row r="1417" spans="1:15">
      <c r="A1417" s="57"/>
      <c r="B1417" s="278">
        <v>44332</v>
      </c>
      <c r="C1417" s="283">
        <f t="shared" si="20"/>
        <v>9969324052</v>
      </c>
      <c r="D1417" s="57"/>
      <c r="E1417" s="57"/>
      <c r="F1417" s="279">
        <v>430633940</v>
      </c>
      <c r="G1417" s="286">
        <v>258833022</v>
      </c>
      <c r="H1417" s="278">
        <v>49301</v>
      </c>
      <c r="I1417" s="278"/>
      <c r="K1417" s="57"/>
      <c r="L1417" s="57"/>
      <c r="M1417" s="274"/>
      <c r="N1417" s="274"/>
      <c r="O1417" s="57"/>
    </row>
    <row r="1418" spans="1:15">
      <c r="A1418" s="57"/>
      <c r="B1418" s="278">
        <v>44333</v>
      </c>
      <c r="C1418" s="283">
        <f t="shared" si="20"/>
        <v>10532640031</v>
      </c>
      <c r="D1418" s="57"/>
      <c r="E1418" s="57"/>
      <c r="F1418" s="279">
        <v>993949919</v>
      </c>
      <c r="G1418" s="286">
        <v>258865698</v>
      </c>
      <c r="H1418" s="278">
        <v>49908</v>
      </c>
      <c r="I1418" s="278"/>
      <c r="K1418" s="57"/>
      <c r="L1418" s="57"/>
      <c r="M1418" s="274"/>
      <c r="N1418" s="274"/>
      <c r="O1418" s="57"/>
    </row>
    <row r="1419" spans="1:15">
      <c r="A1419" s="57"/>
      <c r="B1419" s="278">
        <v>44334</v>
      </c>
      <c r="C1419" s="283">
        <f t="shared" si="20"/>
        <v>10255489192</v>
      </c>
      <c r="D1419" s="57"/>
      <c r="E1419" s="57"/>
      <c r="F1419" s="279">
        <v>716799080</v>
      </c>
      <c r="G1419" s="286">
        <v>258880723</v>
      </c>
      <c r="H1419" s="278">
        <v>45967</v>
      </c>
      <c r="I1419" s="278"/>
      <c r="K1419" s="57"/>
      <c r="L1419" s="57"/>
      <c r="M1419" s="274"/>
      <c r="N1419" s="274"/>
      <c r="O1419" s="57"/>
    </row>
    <row r="1420" spans="1:15">
      <c r="A1420" s="57"/>
      <c r="B1420" s="278">
        <v>44335</v>
      </c>
      <c r="C1420" s="283">
        <f t="shared" si="20"/>
        <v>9725130036</v>
      </c>
      <c r="D1420" s="57"/>
      <c r="E1420" s="57"/>
      <c r="F1420" s="279">
        <v>186439924</v>
      </c>
      <c r="G1420" s="286">
        <v>258955909</v>
      </c>
      <c r="H1420" s="278">
        <v>45167</v>
      </c>
      <c r="I1420" s="278"/>
      <c r="K1420" s="57"/>
      <c r="L1420" s="57"/>
      <c r="M1420" s="274"/>
      <c r="N1420" s="274"/>
      <c r="O1420" s="57"/>
    </row>
    <row r="1421" spans="1:15">
      <c r="A1421" s="57"/>
      <c r="B1421" s="278">
        <v>44336</v>
      </c>
      <c r="C1421" s="283">
        <f t="shared" si="20"/>
        <v>9948557543</v>
      </c>
      <c r="D1421" s="57"/>
      <c r="E1421" s="57"/>
      <c r="F1421" s="279">
        <v>409867431</v>
      </c>
      <c r="G1421" s="286">
        <v>259003036</v>
      </c>
      <c r="H1421" s="278">
        <v>49495</v>
      </c>
      <c r="I1421" s="278"/>
      <c r="K1421" s="57"/>
      <c r="L1421" s="57"/>
      <c r="M1421" s="274"/>
      <c r="N1421" s="274"/>
      <c r="O1421" s="57"/>
    </row>
    <row r="1422" spans="1:15">
      <c r="A1422" s="57"/>
      <c r="B1422" s="278">
        <v>44337</v>
      </c>
      <c r="C1422" s="283">
        <f t="shared" si="20"/>
        <v>10403579535</v>
      </c>
      <c r="D1422" s="57"/>
      <c r="E1422" s="57"/>
      <c r="F1422" s="279">
        <v>864889423</v>
      </c>
      <c r="G1422" s="286">
        <v>259343614</v>
      </c>
      <c r="H1422" s="278">
        <v>43012</v>
      </c>
      <c r="I1422" s="278"/>
      <c r="K1422" s="57"/>
      <c r="L1422" s="57"/>
      <c r="M1422" s="274"/>
      <c r="N1422" s="274"/>
      <c r="O1422" s="57"/>
    </row>
    <row r="1423" spans="1:15">
      <c r="A1423" s="57"/>
      <c r="B1423" s="278">
        <v>44338</v>
      </c>
      <c r="C1423" s="283">
        <f t="shared" si="20"/>
        <v>9818942325</v>
      </c>
      <c r="D1423" s="57"/>
      <c r="E1423" s="57"/>
      <c r="F1423" s="279">
        <v>280252213</v>
      </c>
      <c r="G1423" s="286">
        <v>259428517</v>
      </c>
      <c r="H1423" s="278">
        <v>49593</v>
      </c>
      <c r="I1423" s="278"/>
      <c r="K1423" s="57"/>
      <c r="L1423" s="57"/>
      <c r="M1423" s="274"/>
      <c r="N1423" s="274"/>
      <c r="O1423" s="57"/>
    </row>
    <row r="1424" spans="1:15">
      <c r="A1424" s="57"/>
      <c r="B1424" s="278">
        <v>44339</v>
      </c>
      <c r="C1424" s="283">
        <f t="shared" si="20"/>
        <v>10075325307</v>
      </c>
      <c r="D1424" s="57"/>
      <c r="E1424" s="57"/>
      <c r="F1424" s="279">
        <v>536635195</v>
      </c>
      <c r="G1424" s="286">
        <v>259617114</v>
      </c>
      <c r="H1424" s="278">
        <v>46294</v>
      </c>
      <c r="I1424" s="278"/>
      <c r="K1424" s="57"/>
      <c r="L1424" s="57"/>
      <c r="M1424" s="274"/>
      <c r="N1424" s="274"/>
      <c r="O1424" s="57"/>
    </row>
    <row r="1425" spans="1:15">
      <c r="A1425" s="57"/>
      <c r="B1425" s="278">
        <v>44340</v>
      </c>
      <c r="C1425" s="283">
        <f t="shared" si="20"/>
        <v>9728060436</v>
      </c>
      <c r="D1425" s="57"/>
      <c r="E1425" s="57"/>
      <c r="F1425" s="279">
        <v>189370324</v>
      </c>
      <c r="G1425" s="286">
        <v>259706021</v>
      </c>
      <c r="H1425" s="278">
        <v>46274</v>
      </c>
      <c r="I1425" s="278"/>
      <c r="K1425" s="57"/>
      <c r="L1425" s="57"/>
      <c r="M1425" s="274"/>
      <c r="N1425" s="274"/>
      <c r="O1425" s="57"/>
    </row>
    <row r="1426" spans="1:15">
      <c r="A1426" s="57"/>
      <c r="B1426" s="278">
        <v>44341</v>
      </c>
      <c r="C1426" s="283">
        <f t="shared" si="20"/>
        <v>10331148472</v>
      </c>
      <c r="D1426" s="57"/>
      <c r="E1426" s="57"/>
      <c r="F1426" s="279">
        <v>792458360</v>
      </c>
      <c r="G1426" s="286">
        <v>260022568</v>
      </c>
      <c r="H1426" s="278">
        <v>46641</v>
      </c>
      <c r="I1426" s="278"/>
      <c r="K1426" s="57"/>
      <c r="L1426" s="57"/>
      <c r="M1426" s="274"/>
      <c r="N1426" s="274"/>
      <c r="O1426" s="57"/>
    </row>
    <row r="1427" spans="1:15">
      <c r="A1427" s="57"/>
      <c r="B1427" s="278">
        <v>44342</v>
      </c>
      <c r="C1427" s="283">
        <f t="shared" si="20"/>
        <v>10455798021</v>
      </c>
      <c r="D1427" s="57"/>
      <c r="E1427" s="57"/>
      <c r="F1427" s="279">
        <v>917107909</v>
      </c>
      <c r="G1427" s="286">
        <v>260215782</v>
      </c>
      <c r="H1427" s="278">
        <v>47688</v>
      </c>
      <c r="I1427" s="278"/>
      <c r="K1427" s="57"/>
      <c r="L1427" s="57"/>
      <c r="M1427" s="274"/>
      <c r="N1427" s="274"/>
      <c r="O1427" s="57"/>
    </row>
    <row r="1428" spans="1:15">
      <c r="A1428" s="57"/>
      <c r="B1428" s="278">
        <v>44343</v>
      </c>
      <c r="C1428" s="283">
        <f t="shared" si="20"/>
        <v>10306016664</v>
      </c>
      <c r="D1428" s="57"/>
      <c r="E1428" s="57"/>
      <c r="F1428" s="279">
        <v>767326552</v>
      </c>
      <c r="G1428" s="286">
        <v>260803720</v>
      </c>
      <c r="H1428" s="278">
        <v>43756</v>
      </c>
      <c r="I1428" s="278"/>
      <c r="K1428" s="57"/>
      <c r="L1428" s="57"/>
      <c r="M1428" s="274"/>
      <c r="N1428" s="274"/>
      <c r="O1428" s="57"/>
    </row>
    <row r="1429" spans="1:15">
      <c r="A1429" s="57"/>
      <c r="B1429" s="278">
        <v>44344</v>
      </c>
      <c r="C1429" s="283">
        <f t="shared" si="20"/>
        <v>9813135152</v>
      </c>
      <c r="D1429" s="57"/>
      <c r="E1429" s="57"/>
      <c r="F1429" s="279">
        <v>274445040</v>
      </c>
      <c r="G1429" s="286">
        <v>260911857</v>
      </c>
      <c r="H1429" s="278">
        <v>44750</v>
      </c>
      <c r="I1429" s="278"/>
      <c r="K1429" s="57"/>
      <c r="L1429" s="57"/>
      <c r="M1429" s="274"/>
      <c r="N1429" s="274"/>
      <c r="O1429" s="57"/>
    </row>
    <row r="1430" spans="1:15">
      <c r="A1430" s="57"/>
      <c r="B1430" s="278">
        <v>44345</v>
      </c>
      <c r="C1430" s="283">
        <f t="shared" si="20"/>
        <v>10111687682</v>
      </c>
      <c r="D1430" s="57"/>
      <c r="E1430" s="57"/>
      <c r="F1430" s="279">
        <v>572997570</v>
      </c>
      <c r="G1430" s="286">
        <v>260990260</v>
      </c>
      <c r="H1430" s="278">
        <v>45064</v>
      </c>
      <c r="I1430" s="278"/>
      <c r="K1430" s="57"/>
      <c r="L1430" s="57"/>
      <c r="M1430" s="274"/>
      <c r="N1430" s="274"/>
      <c r="O1430" s="57"/>
    </row>
    <row r="1431" spans="1:15">
      <c r="A1431" s="57"/>
      <c r="B1431" s="278">
        <v>44346</v>
      </c>
      <c r="C1431" s="283">
        <f t="shared" si="20"/>
        <v>9875577603</v>
      </c>
      <c r="D1431" s="57"/>
      <c r="E1431" s="57"/>
      <c r="F1431" s="279">
        <v>336887491</v>
      </c>
      <c r="G1431" s="286">
        <v>261157357</v>
      </c>
      <c r="H1431" s="278">
        <v>45587</v>
      </c>
      <c r="I1431" s="278"/>
      <c r="K1431" s="57"/>
      <c r="L1431" s="57"/>
      <c r="M1431" s="274"/>
      <c r="N1431" s="274"/>
      <c r="O1431" s="57"/>
    </row>
    <row r="1432" spans="1:15">
      <c r="A1432" s="57"/>
      <c r="B1432" s="278">
        <v>44347</v>
      </c>
      <c r="C1432" s="283">
        <f t="shared" si="20"/>
        <v>10384527857</v>
      </c>
      <c r="D1432" s="57"/>
      <c r="E1432" s="57"/>
      <c r="F1432" s="279">
        <v>845837745</v>
      </c>
      <c r="G1432" s="286">
        <v>261168142</v>
      </c>
      <c r="H1432" s="278">
        <v>44174</v>
      </c>
      <c r="I1432" s="278"/>
      <c r="K1432" s="57"/>
      <c r="L1432" s="57"/>
      <c r="M1432" s="274"/>
      <c r="N1432" s="274"/>
      <c r="O1432" s="57"/>
    </row>
    <row r="1433" spans="1:15">
      <c r="A1433" s="57"/>
      <c r="B1433" s="278">
        <v>44348</v>
      </c>
      <c r="C1433" s="283">
        <f t="shared" si="20"/>
        <v>10142166289</v>
      </c>
      <c r="D1433" s="57"/>
      <c r="E1433" s="57"/>
      <c r="F1433" s="279">
        <v>603476177</v>
      </c>
      <c r="G1433" s="286">
        <v>261239577</v>
      </c>
      <c r="H1433" s="278">
        <v>46926</v>
      </c>
      <c r="I1433" s="278"/>
      <c r="K1433" s="57"/>
      <c r="L1433" s="57"/>
      <c r="M1433" s="274"/>
      <c r="N1433" s="274"/>
      <c r="O1433" s="57"/>
    </row>
    <row r="1434" spans="1:15">
      <c r="A1434" s="57"/>
      <c r="B1434" s="278">
        <v>44349</v>
      </c>
      <c r="C1434" s="283">
        <f t="shared" si="20"/>
        <v>10332825528</v>
      </c>
      <c r="D1434" s="57"/>
      <c r="E1434" s="57"/>
      <c r="F1434" s="279">
        <v>794135416</v>
      </c>
      <c r="G1434" s="286">
        <v>261700182</v>
      </c>
      <c r="H1434" s="278">
        <v>49351</v>
      </c>
      <c r="I1434" s="278"/>
      <c r="K1434" s="57"/>
      <c r="L1434" s="57"/>
      <c r="M1434" s="274"/>
      <c r="N1434" s="274"/>
      <c r="O1434" s="57"/>
    </row>
    <row r="1435" spans="1:15">
      <c r="A1435" s="57"/>
      <c r="B1435" s="278">
        <v>44350</v>
      </c>
      <c r="C1435" s="283">
        <f t="shared" si="20"/>
        <v>10125076769</v>
      </c>
      <c r="D1435" s="57"/>
      <c r="E1435" s="57"/>
      <c r="F1435" s="279">
        <v>586386657</v>
      </c>
      <c r="G1435" s="286">
        <v>261714309</v>
      </c>
      <c r="H1435" s="278">
        <v>49294</v>
      </c>
      <c r="I1435" s="278"/>
      <c r="K1435" s="57"/>
      <c r="L1435" s="57"/>
      <c r="M1435" s="274"/>
      <c r="N1435" s="274"/>
      <c r="O1435" s="57"/>
    </row>
    <row r="1436" spans="1:15">
      <c r="A1436" s="57"/>
      <c r="B1436" s="278">
        <v>44351</v>
      </c>
      <c r="C1436" s="283">
        <f t="shared" si="20"/>
        <v>9921472509</v>
      </c>
      <c r="D1436" s="57"/>
      <c r="E1436" s="57"/>
      <c r="F1436" s="279">
        <v>382782397</v>
      </c>
      <c r="G1436" s="286">
        <v>261885031</v>
      </c>
      <c r="H1436" s="278">
        <v>46835</v>
      </c>
      <c r="I1436" s="278"/>
      <c r="K1436" s="57"/>
      <c r="L1436" s="57"/>
      <c r="M1436" s="274"/>
      <c r="N1436" s="274"/>
      <c r="O1436" s="57"/>
    </row>
    <row r="1437" spans="1:15">
      <c r="A1437" s="57"/>
      <c r="B1437" s="278">
        <v>44352</v>
      </c>
      <c r="C1437" s="283">
        <f t="shared" si="20"/>
        <v>9977156160</v>
      </c>
      <c r="D1437" s="57"/>
      <c r="E1437" s="57"/>
      <c r="F1437" s="279">
        <v>438466048</v>
      </c>
      <c r="G1437" s="286">
        <v>261909144</v>
      </c>
      <c r="H1437" s="278">
        <v>48829</v>
      </c>
      <c r="I1437" s="278"/>
      <c r="K1437" s="57"/>
      <c r="L1437" s="57"/>
      <c r="M1437" s="274"/>
      <c r="N1437" s="274"/>
      <c r="O1437" s="57"/>
    </row>
    <row r="1438" spans="1:15">
      <c r="A1438" s="57"/>
      <c r="B1438" s="278">
        <v>44353</v>
      </c>
      <c r="C1438" s="283">
        <f t="shared" si="20"/>
        <v>10491663394</v>
      </c>
      <c r="D1438" s="57"/>
      <c r="E1438" s="57"/>
      <c r="F1438" s="279">
        <v>952973282</v>
      </c>
      <c r="G1438" s="286">
        <v>261990948</v>
      </c>
      <c r="H1438" s="278">
        <v>49450</v>
      </c>
      <c r="I1438" s="278"/>
      <c r="K1438" s="57"/>
      <c r="L1438" s="57"/>
      <c r="M1438" s="274"/>
      <c r="N1438" s="274"/>
      <c r="O1438" s="57"/>
    </row>
    <row r="1439" spans="1:15">
      <c r="A1439" s="57"/>
      <c r="B1439" s="278">
        <v>44354</v>
      </c>
      <c r="C1439" s="283">
        <f t="shared" si="20"/>
        <v>10156023279</v>
      </c>
      <c r="D1439" s="57"/>
      <c r="E1439" s="57"/>
      <c r="F1439" s="279">
        <v>617333167</v>
      </c>
      <c r="G1439" s="286">
        <v>262008200</v>
      </c>
      <c r="H1439" s="278">
        <v>48667</v>
      </c>
      <c r="I1439" s="278"/>
      <c r="K1439" s="57"/>
      <c r="L1439" s="57"/>
      <c r="M1439" s="274"/>
      <c r="N1439" s="274"/>
      <c r="O1439" s="57"/>
    </row>
    <row r="1440" spans="1:15">
      <c r="A1440" s="57"/>
      <c r="B1440" s="278">
        <v>44355</v>
      </c>
      <c r="C1440" s="283">
        <f t="shared" ref="C1440:C1503" si="21">F1440+(F$88*28679+98765)+(G$88*6587+87654)+(E$88*9537+76543)+(J$88*5713+4528)</f>
        <v>10320029585</v>
      </c>
      <c r="D1440" s="57"/>
      <c r="E1440" s="57"/>
      <c r="F1440" s="279">
        <v>781339473</v>
      </c>
      <c r="G1440" s="286">
        <v>262097029</v>
      </c>
      <c r="H1440" s="278">
        <v>49173</v>
      </c>
      <c r="I1440" s="278"/>
      <c r="K1440" s="57"/>
      <c r="L1440" s="57"/>
      <c r="M1440" s="274"/>
      <c r="N1440" s="274"/>
      <c r="O1440" s="57"/>
    </row>
    <row r="1441" spans="1:15">
      <c r="A1441" s="57"/>
      <c r="B1441" s="278">
        <v>44356</v>
      </c>
      <c r="C1441" s="283">
        <f t="shared" si="21"/>
        <v>9769049288</v>
      </c>
      <c r="D1441" s="57"/>
      <c r="E1441" s="57"/>
      <c r="F1441" s="279">
        <v>230359176</v>
      </c>
      <c r="G1441" s="286">
        <v>262311722</v>
      </c>
      <c r="H1441" s="278">
        <v>44009</v>
      </c>
      <c r="I1441" s="278"/>
      <c r="K1441" s="57"/>
      <c r="L1441" s="57"/>
      <c r="M1441" s="274"/>
      <c r="N1441" s="274"/>
      <c r="O1441" s="57"/>
    </row>
    <row r="1442" spans="1:15">
      <c r="A1442" s="57"/>
      <c r="B1442" s="278">
        <v>44357</v>
      </c>
      <c r="C1442" s="283">
        <f t="shared" si="21"/>
        <v>10332576009</v>
      </c>
      <c r="D1442" s="57"/>
      <c r="E1442" s="57"/>
      <c r="F1442" s="279">
        <v>793885897</v>
      </c>
      <c r="G1442" s="286">
        <v>262381044</v>
      </c>
      <c r="H1442" s="278">
        <v>46241</v>
      </c>
      <c r="I1442" s="278"/>
      <c r="K1442" s="57"/>
      <c r="L1442" s="57"/>
      <c r="M1442" s="274"/>
      <c r="N1442" s="274"/>
      <c r="O1442" s="57"/>
    </row>
    <row r="1443" spans="1:15">
      <c r="A1443" s="57"/>
      <c r="B1443" s="278">
        <v>44358</v>
      </c>
      <c r="C1443" s="283">
        <f t="shared" si="21"/>
        <v>10130835682</v>
      </c>
      <c r="D1443" s="57"/>
      <c r="E1443" s="57"/>
      <c r="F1443" s="279">
        <v>592145570</v>
      </c>
      <c r="G1443" s="286">
        <v>262431481</v>
      </c>
      <c r="H1443" s="278">
        <v>47419</v>
      </c>
      <c r="I1443" s="278"/>
      <c r="K1443" s="57"/>
      <c r="L1443" s="57"/>
      <c r="M1443" s="274"/>
      <c r="N1443" s="274"/>
      <c r="O1443" s="57"/>
    </row>
    <row r="1444" spans="1:15">
      <c r="A1444" s="57"/>
      <c r="B1444" s="278">
        <v>44359</v>
      </c>
      <c r="C1444" s="283">
        <f t="shared" si="21"/>
        <v>9701796674</v>
      </c>
      <c r="D1444" s="57"/>
      <c r="E1444" s="57"/>
      <c r="F1444" s="279">
        <v>163106562</v>
      </c>
      <c r="G1444" s="286">
        <v>262768496</v>
      </c>
      <c r="H1444" s="278">
        <v>44367</v>
      </c>
      <c r="I1444" s="278"/>
      <c r="K1444" s="57"/>
      <c r="L1444" s="57"/>
      <c r="M1444" s="274"/>
      <c r="N1444" s="274"/>
      <c r="O1444" s="57"/>
    </row>
    <row r="1445" spans="1:15">
      <c r="A1445" s="57"/>
      <c r="B1445" s="278">
        <v>44360</v>
      </c>
      <c r="C1445" s="283">
        <f t="shared" si="21"/>
        <v>10374476513</v>
      </c>
      <c r="D1445" s="57"/>
      <c r="E1445" s="57"/>
      <c r="F1445" s="279">
        <v>835786401</v>
      </c>
      <c r="G1445" s="286">
        <v>262895676</v>
      </c>
      <c r="H1445" s="278">
        <v>48840</v>
      </c>
      <c r="I1445" s="278"/>
      <c r="K1445" s="57"/>
      <c r="L1445" s="57"/>
      <c r="M1445" s="274"/>
      <c r="N1445" s="274"/>
      <c r="O1445" s="57"/>
    </row>
    <row r="1446" spans="1:15">
      <c r="A1446" s="57"/>
      <c r="B1446" s="278">
        <v>44361</v>
      </c>
      <c r="C1446" s="283">
        <f t="shared" si="21"/>
        <v>10367461818</v>
      </c>
      <c r="D1446" s="57"/>
      <c r="E1446" s="57"/>
      <c r="F1446" s="279">
        <v>828771706</v>
      </c>
      <c r="G1446" s="286">
        <v>262905530</v>
      </c>
      <c r="H1446" s="278">
        <v>48206</v>
      </c>
      <c r="I1446" s="278"/>
      <c r="K1446" s="57"/>
      <c r="L1446" s="57"/>
      <c r="M1446" s="274"/>
      <c r="N1446" s="274"/>
      <c r="O1446" s="57"/>
    </row>
    <row r="1447" spans="1:15">
      <c r="A1447" s="57"/>
      <c r="B1447" s="278">
        <v>44362</v>
      </c>
      <c r="C1447" s="283">
        <f t="shared" si="21"/>
        <v>10443627660</v>
      </c>
      <c r="D1447" s="57"/>
      <c r="E1447" s="57"/>
      <c r="F1447" s="279">
        <v>904937548</v>
      </c>
      <c r="G1447" s="286">
        <v>263178046</v>
      </c>
      <c r="H1447" s="278">
        <v>46757</v>
      </c>
      <c r="I1447" s="278"/>
      <c r="K1447" s="57"/>
      <c r="L1447" s="57"/>
      <c r="M1447" s="274"/>
      <c r="N1447" s="274"/>
      <c r="O1447" s="57"/>
    </row>
    <row r="1448" spans="1:15">
      <c r="A1448" s="57"/>
      <c r="B1448" s="278">
        <v>44363</v>
      </c>
      <c r="C1448" s="283">
        <f t="shared" si="21"/>
        <v>10134884861</v>
      </c>
      <c r="D1448" s="57"/>
      <c r="E1448" s="57"/>
      <c r="F1448" s="279">
        <v>596194749</v>
      </c>
      <c r="G1448" s="286">
        <v>263179076</v>
      </c>
      <c r="H1448" s="278">
        <v>43052</v>
      </c>
      <c r="I1448" s="278"/>
      <c r="K1448" s="57"/>
      <c r="L1448" s="57"/>
      <c r="M1448" s="274"/>
      <c r="N1448" s="274"/>
      <c r="O1448" s="57"/>
    </row>
    <row r="1449" spans="1:15">
      <c r="A1449" s="57"/>
      <c r="B1449" s="278">
        <v>44364</v>
      </c>
      <c r="C1449" s="283">
        <f t="shared" si="21"/>
        <v>10310542414</v>
      </c>
      <c r="D1449" s="57"/>
      <c r="E1449" s="57"/>
      <c r="F1449" s="279">
        <v>771852302</v>
      </c>
      <c r="G1449" s="286">
        <v>263384451</v>
      </c>
      <c r="H1449" s="278">
        <v>49464</v>
      </c>
      <c r="I1449" s="278"/>
      <c r="K1449" s="57"/>
      <c r="L1449" s="57"/>
      <c r="M1449" s="274"/>
      <c r="N1449" s="274"/>
      <c r="O1449" s="57"/>
    </row>
    <row r="1450" spans="1:15">
      <c r="A1450" s="57"/>
      <c r="B1450" s="278">
        <v>44365</v>
      </c>
      <c r="C1450" s="283">
        <f t="shared" si="21"/>
        <v>10520471360</v>
      </c>
      <c r="D1450" s="57"/>
      <c r="E1450" s="57"/>
      <c r="F1450" s="279">
        <v>981781248</v>
      </c>
      <c r="G1450" s="286">
        <v>263486658</v>
      </c>
      <c r="H1450" s="278">
        <v>45439</v>
      </c>
      <c r="I1450" s="278"/>
      <c r="K1450" s="57"/>
      <c r="L1450" s="57"/>
      <c r="M1450" s="274"/>
      <c r="N1450" s="274"/>
      <c r="O1450" s="57"/>
    </row>
    <row r="1451" spans="1:15">
      <c r="A1451" s="57"/>
      <c r="B1451" s="278">
        <v>44366</v>
      </c>
      <c r="C1451" s="283">
        <f t="shared" si="21"/>
        <v>10100316611</v>
      </c>
      <c r="D1451" s="57"/>
      <c r="E1451" s="57"/>
      <c r="F1451" s="279">
        <v>561626499</v>
      </c>
      <c r="G1451" s="286">
        <v>263558924</v>
      </c>
      <c r="H1451" s="278">
        <v>45093</v>
      </c>
      <c r="I1451" s="278"/>
      <c r="K1451" s="57"/>
      <c r="L1451" s="57"/>
      <c r="M1451" s="274"/>
      <c r="N1451" s="274"/>
      <c r="O1451" s="57"/>
    </row>
    <row r="1452" spans="1:15">
      <c r="A1452" s="57"/>
      <c r="B1452" s="278">
        <v>44367</v>
      </c>
      <c r="C1452" s="283">
        <f t="shared" si="21"/>
        <v>9801458608</v>
      </c>
      <c r="D1452" s="57"/>
      <c r="E1452" s="57"/>
      <c r="F1452" s="279">
        <v>262768496</v>
      </c>
      <c r="G1452" s="286">
        <v>263625895</v>
      </c>
      <c r="H1452" s="278">
        <v>50288</v>
      </c>
      <c r="I1452" s="278"/>
      <c r="K1452" s="57"/>
      <c r="L1452" s="57"/>
      <c r="M1452" s="274"/>
      <c r="N1452" s="274"/>
      <c r="O1452" s="57"/>
    </row>
    <row r="1453" spans="1:15">
      <c r="A1453" s="57"/>
      <c r="B1453" s="278">
        <v>44368</v>
      </c>
      <c r="C1453" s="283">
        <f t="shared" si="21"/>
        <v>10315196402</v>
      </c>
      <c r="D1453" s="57"/>
      <c r="E1453" s="57"/>
      <c r="F1453" s="279">
        <v>776506290</v>
      </c>
      <c r="G1453" s="286">
        <v>263636195</v>
      </c>
      <c r="H1453" s="278">
        <v>44079</v>
      </c>
      <c r="I1453" s="278"/>
      <c r="K1453" s="57"/>
      <c r="L1453" s="57"/>
      <c r="M1453" s="274"/>
      <c r="N1453" s="274"/>
      <c r="O1453" s="57"/>
    </row>
    <row r="1454" spans="1:15">
      <c r="A1454" s="57"/>
      <c r="B1454" s="278">
        <v>44369</v>
      </c>
      <c r="C1454" s="283">
        <f t="shared" si="21"/>
        <v>10034650962</v>
      </c>
      <c r="D1454" s="57"/>
      <c r="E1454" s="57"/>
      <c r="F1454" s="279">
        <v>495960850</v>
      </c>
      <c r="G1454" s="286">
        <v>263681593</v>
      </c>
      <c r="H1454" s="278">
        <v>44622</v>
      </c>
      <c r="I1454" s="278"/>
      <c r="K1454" s="57"/>
      <c r="L1454" s="57"/>
      <c r="M1454" s="274"/>
      <c r="N1454" s="274"/>
      <c r="O1454" s="57"/>
    </row>
    <row r="1455" spans="1:15">
      <c r="A1455" s="57"/>
      <c r="B1455" s="278">
        <v>44370</v>
      </c>
      <c r="C1455" s="283">
        <f t="shared" si="21"/>
        <v>9680736412</v>
      </c>
      <c r="D1455" s="57"/>
      <c r="E1455" s="57"/>
      <c r="F1455" s="279">
        <v>142046300</v>
      </c>
      <c r="G1455" s="286">
        <v>263839810</v>
      </c>
      <c r="H1455" s="278">
        <v>44817</v>
      </c>
      <c r="I1455" s="278"/>
      <c r="K1455" s="57"/>
      <c r="L1455" s="57"/>
      <c r="M1455" s="274"/>
      <c r="N1455" s="274"/>
      <c r="O1455" s="57"/>
    </row>
    <row r="1456" spans="1:15">
      <c r="A1456" s="57"/>
      <c r="B1456" s="278">
        <v>44371</v>
      </c>
      <c r="C1456" s="283">
        <f t="shared" si="21"/>
        <v>10055978526</v>
      </c>
      <c r="D1456" s="57"/>
      <c r="E1456" s="57"/>
      <c r="F1456" s="279">
        <v>517288414</v>
      </c>
      <c r="G1456" s="286">
        <v>263891371</v>
      </c>
      <c r="H1456" s="278">
        <v>43238</v>
      </c>
      <c r="I1456" s="278"/>
      <c r="K1456" s="57"/>
      <c r="L1456" s="57"/>
      <c r="M1456" s="274"/>
      <c r="N1456" s="274"/>
      <c r="O1456" s="57"/>
    </row>
    <row r="1457" spans="1:15">
      <c r="A1457" s="57"/>
      <c r="B1457" s="278">
        <v>44372</v>
      </c>
      <c r="C1457" s="283">
        <f t="shared" si="21"/>
        <v>10015487149</v>
      </c>
      <c r="D1457" s="57"/>
      <c r="E1457" s="57"/>
      <c r="F1457" s="279">
        <v>476797037</v>
      </c>
      <c r="G1457" s="286">
        <v>263969844</v>
      </c>
      <c r="H1457" s="278">
        <v>43240</v>
      </c>
      <c r="I1457" s="278"/>
      <c r="K1457" s="57"/>
      <c r="L1457" s="57"/>
      <c r="M1457" s="274"/>
      <c r="N1457" s="274"/>
      <c r="O1457" s="57"/>
    </row>
    <row r="1458" spans="1:15">
      <c r="A1458" s="57"/>
      <c r="B1458" s="278">
        <v>44373</v>
      </c>
      <c r="C1458" s="283">
        <f t="shared" si="21"/>
        <v>10059442888</v>
      </c>
      <c r="D1458" s="57"/>
      <c r="E1458" s="57"/>
      <c r="F1458" s="279">
        <v>520752776</v>
      </c>
      <c r="G1458" s="286">
        <v>264771344</v>
      </c>
      <c r="H1458" s="278">
        <v>50307</v>
      </c>
      <c r="I1458" s="278"/>
      <c r="K1458" s="57"/>
      <c r="L1458" s="57"/>
      <c r="M1458" s="274"/>
      <c r="N1458" s="274"/>
      <c r="O1458" s="57"/>
    </row>
    <row r="1459" spans="1:15">
      <c r="A1459" s="57"/>
      <c r="B1459" s="278">
        <v>44374</v>
      </c>
      <c r="C1459" s="283">
        <f t="shared" si="21"/>
        <v>9831652235</v>
      </c>
      <c r="D1459" s="57"/>
      <c r="E1459" s="57"/>
      <c r="F1459" s="279">
        <v>292962123</v>
      </c>
      <c r="G1459" s="286">
        <v>264777798</v>
      </c>
      <c r="H1459" s="278">
        <v>44053</v>
      </c>
      <c r="I1459" s="278"/>
      <c r="K1459" s="57"/>
      <c r="L1459" s="57"/>
      <c r="M1459" s="274"/>
      <c r="N1459" s="274"/>
      <c r="O1459" s="57"/>
    </row>
    <row r="1460" spans="1:15">
      <c r="A1460" s="57"/>
      <c r="B1460" s="278">
        <v>44375</v>
      </c>
      <c r="C1460" s="283">
        <f t="shared" si="21"/>
        <v>9925409691</v>
      </c>
      <c r="D1460" s="57"/>
      <c r="E1460" s="57"/>
      <c r="F1460" s="279">
        <v>386719579</v>
      </c>
      <c r="G1460" s="286">
        <v>264965166</v>
      </c>
      <c r="H1460" s="278">
        <v>44960</v>
      </c>
      <c r="I1460" s="278"/>
      <c r="K1460" s="57"/>
      <c r="L1460" s="57"/>
      <c r="M1460" s="274"/>
      <c r="N1460" s="274"/>
      <c r="O1460" s="57"/>
    </row>
    <row r="1461" spans="1:15">
      <c r="A1461" s="57"/>
      <c r="B1461" s="278">
        <v>44376</v>
      </c>
      <c r="C1461" s="283">
        <f t="shared" si="21"/>
        <v>10255952387</v>
      </c>
      <c r="D1461" s="57"/>
      <c r="E1461" s="57"/>
      <c r="F1461" s="279">
        <v>717262275</v>
      </c>
      <c r="G1461" s="286">
        <v>265072052</v>
      </c>
      <c r="H1461" s="278">
        <v>44217</v>
      </c>
      <c r="I1461" s="278"/>
      <c r="K1461" s="57"/>
      <c r="L1461" s="57"/>
      <c r="M1461" s="274"/>
      <c r="N1461" s="274"/>
      <c r="O1461" s="57"/>
    </row>
    <row r="1462" spans="1:15">
      <c r="A1462" s="57"/>
      <c r="B1462" s="278">
        <v>44377</v>
      </c>
      <c r="C1462" s="283">
        <f t="shared" si="21"/>
        <v>9726695849</v>
      </c>
      <c r="D1462" s="57"/>
      <c r="E1462" s="57"/>
      <c r="F1462" s="279">
        <v>188005737</v>
      </c>
      <c r="G1462" s="286">
        <v>265327887</v>
      </c>
      <c r="H1462" s="278">
        <v>45550</v>
      </c>
      <c r="I1462" s="278"/>
      <c r="K1462" s="57"/>
      <c r="L1462" s="57"/>
      <c r="M1462" s="274"/>
      <c r="N1462" s="274"/>
      <c r="O1462" s="57"/>
    </row>
    <row r="1463" spans="1:15">
      <c r="A1463" s="57"/>
      <c r="B1463" s="278">
        <v>44378</v>
      </c>
      <c r="C1463" s="283">
        <f t="shared" si="21"/>
        <v>10494080297</v>
      </c>
      <c r="D1463" s="57"/>
      <c r="E1463" s="57"/>
      <c r="F1463" s="279">
        <v>955390185</v>
      </c>
      <c r="G1463" s="286">
        <v>265533908</v>
      </c>
      <c r="H1463" s="278">
        <v>44941</v>
      </c>
      <c r="I1463" s="278"/>
      <c r="K1463" s="57"/>
      <c r="L1463" s="57"/>
      <c r="M1463" s="274"/>
      <c r="N1463" s="274"/>
      <c r="O1463" s="57"/>
    </row>
    <row r="1464" spans="1:15">
      <c r="A1464" s="57"/>
      <c r="B1464" s="278">
        <v>44379</v>
      </c>
      <c r="C1464" s="283">
        <f t="shared" si="21"/>
        <v>10139344339</v>
      </c>
      <c r="D1464" s="57"/>
      <c r="E1464" s="57"/>
      <c r="F1464" s="279">
        <v>600654227</v>
      </c>
      <c r="G1464" s="286">
        <v>265569846</v>
      </c>
      <c r="H1464" s="278">
        <v>44812</v>
      </c>
      <c r="I1464" s="278"/>
      <c r="K1464" s="57"/>
      <c r="L1464" s="57"/>
      <c r="M1464" s="274"/>
      <c r="N1464" s="274"/>
      <c r="O1464" s="57"/>
    </row>
    <row r="1465" spans="1:15">
      <c r="A1465" s="57"/>
      <c r="B1465" s="278">
        <v>44380</v>
      </c>
      <c r="C1465" s="283">
        <f t="shared" si="21"/>
        <v>9741153670</v>
      </c>
      <c r="D1465" s="57"/>
      <c r="E1465" s="57"/>
      <c r="F1465" s="279">
        <v>202463558</v>
      </c>
      <c r="G1465" s="286">
        <v>265943951</v>
      </c>
      <c r="H1465" s="278">
        <v>43077</v>
      </c>
      <c r="I1465" s="278"/>
      <c r="K1465" s="57"/>
      <c r="L1465" s="57"/>
      <c r="M1465" s="274"/>
      <c r="N1465" s="274"/>
      <c r="O1465" s="57"/>
    </row>
    <row r="1466" spans="1:15">
      <c r="A1466" s="57"/>
      <c r="B1466" s="278">
        <v>44381</v>
      </c>
      <c r="C1466" s="283">
        <f t="shared" si="21"/>
        <v>10188006105</v>
      </c>
      <c r="D1466" s="57"/>
      <c r="E1466" s="57"/>
      <c r="F1466" s="279">
        <v>649315993</v>
      </c>
      <c r="G1466" s="286">
        <v>266129410</v>
      </c>
      <c r="H1466" s="278">
        <v>48741</v>
      </c>
      <c r="I1466" s="278"/>
      <c r="K1466" s="57"/>
      <c r="L1466" s="57"/>
      <c r="M1466" s="274"/>
      <c r="N1466" s="274"/>
      <c r="O1466" s="57"/>
    </row>
    <row r="1467" spans="1:15">
      <c r="A1467" s="57"/>
      <c r="B1467" s="278">
        <v>44382</v>
      </c>
      <c r="C1467" s="283">
        <f t="shared" si="21"/>
        <v>9660023988</v>
      </c>
      <c r="D1467" s="57"/>
      <c r="E1467" s="57"/>
      <c r="F1467" s="279">
        <v>121333876</v>
      </c>
      <c r="G1467" s="286">
        <v>266231629</v>
      </c>
      <c r="H1467" s="278">
        <v>49941</v>
      </c>
      <c r="I1467" s="278"/>
      <c r="K1467" s="57"/>
      <c r="L1467" s="57"/>
      <c r="M1467" s="274"/>
      <c r="N1467" s="274"/>
      <c r="O1467" s="57"/>
    </row>
    <row r="1468" spans="1:15">
      <c r="A1468" s="57"/>
      <c r="B1468" s="278">
        <v>44383</v>
      </c>
      <c r="C1468" s="283">
        <f t="shared" si="21"/>
        <v>10138215558</v>
      </c>
      <c r="D1468" s="57"/>
      <c r="E1468" s="57"/>
      <c r="F1468" s="279">
        <v>599525446</v>
      </c>
      <c r="G1468" s="286">
        <v>266349108</v>
      </c>
      <c r="H1468" s="278">
        <v>44487</v>
      </c>
      <c r="I1468" s="278"/>
      <c r="K1468" s="57"/>
      <c r="L1468" s="57"/>
      <c r="M1468" s="274"/>
      <c r="N1468" s="274"/>
      <c r="O1468" s="57"/>
    </row>
    <row r="1469" spans="1:15">
      <c r="A1469" s="57"/>
      <c r="B1469" s="278">
        <v>44384</v>
      </c>
      <c r="C1469" s="283">
        <f t="shared" si="21"/>
        <v>10219257707</v>
      </c>
      <c r="D1469" s="57"/>
      <c r="E1469" s="57"/>
      <c r="F1469" s="279">
        <v>680567595</v>
      </c>
      <c r="G1469" s="286">
        <v>266474111</v>
      </c>
      <c r="H1469" s="278">
        <v>47242</v>
      </c>
      <c r="I1469" s="278"/>
      <c r="K1469" s="57"/>
      <c r="L1469" s="57"/>
      <c r="M1469" s="274"/>
      <c r="N1469" s="274"/>
      <c r="O1469" s="57"/>
    </row>
    <row r="1470" spans="1:15">
      <c r="A1470" s="57"/>
      <c r="B1470" s="278">
        <v>44385</v>
      </c>
      <c r="C1470" s="283">
        <f t="shared" si="21"/>
        <v>10495934794</v>
      </c>
      <c r="D1470" s="57"/>
      <c r="E1470" s="57"/>
      <c r="F1470" s="279">
        <v>957244682</v>
      </c>
      <c r="G1470" s="286">
        <v>266518991</v>
      </c>
      <c r="H1470" s="278">
        <v>47192</v>
      </c>
      <c r="I1470" s="278"/>
      <c r="K1470" s="57"/>
      <c r="L1470" s="57"/>
      <c r="M1470" s="274"/>
      <c r="N1470" s="274"/>
      <c r="O1470" s="57"/>
    </row>
    <row r="1471" spans="1:15">
      <c r="A1471" s="57"/>
      <c r="B1471" s="278">
        <v>44386</v>
      </c>
      <c r="C1471" s="283">
        <f t="shared" si="21"/>
        <v>9714596218</v>
      </c>
      <c r="D1471" s="57"/>
      <c r="E1471" s="57"/>
      <c r="F1471" s="279">
        <v>175906106</v>
      </c>
      <c r="G1471" s="286">
        <v>266609575</v>
      </c>
      <c r="H1471" s="278">
        <v>47336</v>
      </c>
      <c r="I1471" s="278"/>
      <c r="K1471" s="57"/>
      <c r="L1471" s="57"/>
      <c r="M1471" s="274"/>
      <c r="N1471" s="274"/>
      <c r="O1471" s="57"/>
    </row>
    <row r="1472" spans="1:15">
      <c r="A1472" s="57"/>
      <c r="B1472" s="278">
        <v>44387</v>
      </c>
      <c r="C1472" s="283">
        <f t="shared" si="21"/>
        <v>10130954801</v>
      </c>
      <c r="D1472" s="57"/>
      <c r="E1472" s="57"/>
      <c r="F1472" s="279">
        <v>592264689</v>
      </c>
      <c r="G1472" s="286">
        <v>266874357</v>
      </c>
      <c r="H1472" s="278">
        <v>50317</v>
      </c>
      <c r="I1472" s="278"/>
      <c r="K1472" s="57"/>
      <c r="L1472" s="57"/>
      <c r="M1472" s="274"/>
      <c r="N1472" s="274"/>
      <c r="O1472" s="57"/>
    </row>
    <row r="1473" spans="1:15">
      <c r="A1473" s="57"/>
      <c r="B1473" s="278">
        <v>44388</v>
      </c>
      <c r="C1473" s="283">
        <f t="shared" si="21"/>
        <v>10376779875</v>
      </c>
      <c r="D1473" s="57"/>
      <c r="E1473" s="57"/>
      <c r="F1473" s="279">
        <v>838089763</v>
      </c>
      <c r="G1473" s="286">
        <v>266876721</v>
      </c>
      <c r="H1473" s="278">
        <v>45101</v>
      </c>
      <c r="I1473" s="278"/>
      <c r="K1473" s="57"/>
      <c r="L1473" s="57"/>
      <c r="M1473" s="274"/>
      <c r="N1473" s="274"/>
      <c r="O1473" s="57"/>
    </row>
    <row r="1474" spans="1:15">
      <c r="A1474" s="57"/>
      <c r="B1474" s="278">
        <v>44389</v>
      </c>
      <c r="C1474" s="283">
        <f t="shared" si="21"/>
        <v>9850031035</v>
      </c>
      <c r="D1474" s="57"/>
      <c r="E1474" s="57"/>
      <c r="F1474" s="279">
        <v>311340923</v>
      </c>
      <c r="G1474" s="286">
        <v>266901723</v>
      </c>
      <c r="H1474" s="278">
        <v>43294</v>
      </c>
      <c r="I1474" s="278"/>
      <c r="K1474" s="57"/>
      <c r="L1474" s="57"/>
      <c r="M1474" s="274"/>
      <c r="N1474" s="274"/>
      <c r="O1474" s="57"/>
    </row>
    <row r="1475" spans="1:15">
      <c r="A1475" s="57"/>
      <c r="B1475" s="278">
        <v>44390</v>
      </c>
      <c r="C1475" s="283">
        <f t="shared" si="21"/>
        <v>10097417221</v>
      </c>
      <c r="D1475" s="57"/>
      <c r="E1475" s="57"/>
      <c r="F1475" s="279">
        <v>558727109</v>
      </c>
      <c r="G1475" s="286">
        <v>266955370</v>
      </c>
      <c r="H1475" s="278">
        <v>46672</v>
      </c>
      <c r="I1475" s="278"/>
      <c r="K1475" s="57"/>
      <c r="L1475" s="57"/>
      <c r="M1475" s="274"/>
      <c r="N1475" s="274"/>
      <c r="O1475" s="57"/>
    </row>
    <row r="1476" spans="1:15">
      <c r="A1476" s="57"/>
      <c r="B1476" s="278">
        <v>44391</v>
      </c>
      <c r="C1476" s="283">
        <f t="shared" si="21"/>
        <v>10270668976</v>
      </c>
      <c r="D1476" s="57"/>
      <c r="E1476" s="57"/>
      <c r="F1476" s="279">
        <v>731978864</v>
      </c>
      <c r="G1476" s="286">
        <v>266968250</v>
      </c>
      <c r="H1476" s="278">
        <v>46259</v>
      </c>
      <c r="I1476" s="278"/>
      <c r="K1476" s="57"/>
      <c r="L1476" s="57"/>
      <c r="M1476" s="274"/>
      <c r="N1476" s="274"/>
      <c r="O1476" s="57"/>
    </row>
    <row r="1477" spans="1:15">
      <c r="A1477" s="57"/>
      <c r="B1477" s="278">
        <v>44392</v>
      </c>
      <c r="C1477" s="283">
        <f t="shared" si="21"/>
        <v>9739670626</v>
      </c>
      <c r="D1477" s="57"/>
      <c r="E1477" s="57"/>
      <c r="F1477" s="279">
        <v>200980514</v>
      </c>
      <c r="G1477" s="286">
        <v>266972018</v>
      </c>
      <c r="H1477" s="278">
        <v>47579</v>
      </c>
      <c r="I1477" s="278"/>
      <c r="K1477" s="57"/>
      <c r="L1477" s="57"/>
      <c r="M1477" s="274"/>
      <c r="N1477" s="274"/>
      <c r="O1477" s="57"/>
    </row>
    <row r="1478" spans="1:15">
      <c r="A1478" s="57"/>
      <c r="B1478" s="278">
        <v>44393</v>
      </c>
      <c r="C1478" s="283">
        <f t="shared" si="21"/>
        <v>10351743863</v>
      </c>
      <c r="D1478" s="57"/>
      <c r="E1478" s="57"/>
      <c r="F1478" s="279">
        <v>813053751</v>
      </c>
      <c r="G1478" s="286">
        <v>267048210</v>
      </c>
      <c r="H1478" s="278">
        <v>47628</v>
      </c>
      <c r="I1478" s="278"/>
      <c r="K1478" s="57"/>
      <c r="L1478" s="57"/>
      <c r="M1478" s="274"/>
      <c r="N1478" s="274"/>
      <c r="O1478" s="57"/>
    </row>
    <row r="1479" spans="1:15">
      <c r="A1479" s="57"/>
      <c r="B1479" s="278">
        <v>44394</v>
      </c>
      <c r="C1479" s="283">
        <f t="shared" si="21"/>
        <v>10329877360</v>
      </c>
      <c r="D1479" s="57"/>
      <c r="E1479" s="57"/>
      <c r="F1479" s="279">
        <v>791187248</v>
      </c>
      <c r="G1479" s="286">
        <v>267068522</v>
      </c>
      <c r="H1479" s="278">
        <v>44679</v>
      </c>
      <c r="I1479" s="278"/>
      <c r="K1479" s="57"/>
      <c r="L1479" s="57"/>
      <c r="M1479" s="274"/>
      <c r="N1479" s="274"/>
      <c r="O1479" s="57"/>
    </row>
    <row r="1480" spans="1:15">
      <c r="A1480" s="57"/>
      <c r="B1480" s="278">
        <v>44395</v>
      </c>
      <c r="C1480" s="283">
        <f t="shared" si="21"/>
        <v>10086102744</v>
      </c>
      <c r="D1480" s="57"/>
      <c r="E1480" s="57"/>
      <c r="F1480" s="279">
        <v>547412632</v>
      </c>
      <c r="G1480" s="286">
        <v>267152486</v>
      </c>
      <c r="H1480" s="278">
        <v>49835</v>
      </c>
      <c r="I1480" s="278"/>
      <c r="K1480" s="57"/>
      <c r="L1480" s="57"/>
      <c r="M1480" s="274"/>
      <c r="N1480" s="274"/>
      <c r="O1480" s="57"/>
    </row>
    <row r="1481" spans="1:15">
      <c r="A1481" s="57"/>
      <c r="B1481" s="278">
        <v>44396</v>
      </c>
      <c r="C1481" s="283">
        <f t="shared" si="21"/>
        <v>10137633822</v>
      </c>
      <c r="D1481" s="57"/>
      <c r="E1481" s="57"/>
      <c r="F1481" s="279">
        <v>598943710</v>
      </c>
      <c r="G1481" s="286">
        <v>267192109</v>
      </c>
      <c r="H1481" s="278">
        <v>45307</v>
      </c>
      <c r="I1481" s="278"/>
      <c r="K1481" s="57"/>
      <c r="L1481" s="57"/>
      <c r="M1481" s="274"/>
      <c r="N1481" s="274"/>
      <c r="O1481" s="57"/>
    </row>
    <row r="1482" spans="1:15">
      <c r="A1482" s="57"/>
      <c r="B1482" s="278">
        <v>44397</v>
      </c>
      <c r="C1482" s="283">
        <f t="shared" si="21"/>
        <v>10504468802</v>
      </c>
      <c r="D1482" s="57"/>
      <c r="E1482" s="57"/>
      <c r="F1482" s="279">
        <v>965778690</v>
      </c>
      <c r="G1482" s="286">
        <v>267210980</v>
      </c>
      <c r="H1482" s="278">
        <v>44684</v>
      </c>
      <c r="I1482" s="278"/>
      <c r="K1482" s="57"/>
      <c r="L1482" s="57"/>
      <c r="M1482" s="274"/>
      <c r="N1482" s="274"/>
      <c r="O1482" s="57"/>
    </row>
    <row r="1483" spans="1:15">
      <c r="A1483" s="57"/>
      <c r="B1483" s="278">
        <v>44398</v>
      </c>
      <c r="C1483" s="283">
        <f t="shared" si="21"/>
        <v>10010607602</v>
      </c>
      <c r="D1483" s="57"/>
      <c r="E1483" s="57"/>
      <c r="F1483" s="279">
        <v>471917490</v>
      </c>
      <c r="G1483" s="286">
        <v>267328420</v>
      </c>
      <c r="H1483" s="278">
        <v>47484</v>
      </c>
      <c r="I1483" s="278"/>
      <c r="K1483" s="57"/>
      <c r="L1483" s="57"/>
      <c r="M1483" s="274"/>
      <c r="N1483" s="274"/>
      <c r="O1483" s="57"/>
    </row>
    <row r="1484" spans="1:15">
      <c r="A1484" s="57"/>
      <c r="B1484" s="278">
        <v>44399</v>
      </c>
      <c r="C1484" s="283">
        <f t="shared" si="21"/>
        <v>10113343791</v>
      </c>
      <c r="D1484" s="57"/>
      <c r="E1484" s="57"/>
      <c r="F1484" s="279">
        <v>574653679</v>
      </c>
      <c r="G1484" s="286">
        <v>267521558</v>
      </c>
      <c r="H1484" s="278">
        <v>48643</v>
      </c>
      <c r="I1484" s="278"/>
      <c r="K1484" s="57"/>
      <c r="L1484" s="57"/>
      <c r="M1484" s="274"/>
      <c r="N1484" s="274"/>
      <c r="O1484" s="57"/>
    </row>
    <row r="1485" spans="1:15">
      <c r="A1485" s="57"/>
      <c r="B1485" s="278">
        <v>44400</v>
      </c>
      <c r="C1485" s="283">
        <f t="shared" si="21"/>
        <v>10194655523</v>
      </c>
      <c r="D1485" s="57"/>
      <c r="E1485" s="57"/>
      <c r="F1485" s="279">
        <v>655965411</v>
      </c>
      <c r="G1485" s="286">
        <v>267535737</v>
      </c>
      <c r="H1485" s="278">
        <v>49483</v>
      </c>
      <c r="I1485" s="278"/>
      <c r="K1485" s="57"/>
      <c r="L1485" s="57"/>
      <c r="M1485" s="274"/>
      <c r="N1485" s="274"/>
      <c r="O1485" s="57"/>
    </row>
    <row r="1486" spans="1:15">
      <c r="A1486" s="57"/>
      <c r="B1486" s="278">
        <v>44401</v>
      </c>
      <c r="C1486" s="283">
        <f t="shared" si="21"/>
        <v>10087858286</v>
      </c>
      <c r="D1486" s="57"/>
      <c r="E1486" s="57"/>
      <c r="F1486" s="279">
        <v>549168174</v>
      </c>
      <c r="G1486" s="286">
        <v>267700712</v>
      </c>
      <c r="H1486" s="278">
        <v>49016</v>
      </c>
      <c r="I1486" s="278"/>
      <c r="K1486" s="57"/>
      <c r="L1486" s="57"/>
      <c r="M1486" s="274"/>
      <c r="N1486" s="274"/>
      <c r="O1486" s="57"/>
    </row>
    <row r="1487" spans="1:15">
      <c r="A1487" s="57"/>
      <c r="B1487" s="278">
        <v>44402</v>
      </c>
      <c r="C1487" s="283">
        <f t="shared" si="21"/>
        <v>9956135750</v>
      </c>
      <c r="D1487" s="57"/>
      <c r="E1487" s="57"/>
      <c r="F1487" s="279">
        <v>417445638</v>
      </c>
      <c r="G1487" s="286">
        <v>267745865</v>
      </c>
      <c r="H1487" s="278">
        <v>47845</v>
      </c>
      <c r="I1487" s="278"/>
      <c r="K1487" s="57"/>
      <c r="L1487" s="57"/>
      <c r="M1487" s="274"/>
      <c r="N1487" s="274"/>
      <c r="O1487" s="57"/>
    </row>
    <row r="1488" spans="1:15">
      <c r="A1488" s="57"/>
      <c r="B1488" s="278">
        <v>44403</v>
      </c>
      <c r="C1488" s="283">
        <f t="shared" si="21"/>
        <v>10211288753</v>
      </c>
      <c r="D1488" s="57"/>
      <c r="E1488" s="57"/>
      <c r="F1488" s="279">
        <v>672598641</v>
      </c>
      <c r="G1488" s="286">
        <v>267776706</v>
      </c>
      <c r="H1488" s="278">
        <v>44132</v>
      </c>
      <c r="I1488" s="278"/>
      <c r="K1488" s="57"/>
      <c r="L1488" s="57"/>
      <c r="M1488" s="274"/>
      <c r="N1488" s="274"/>
      <c r="O1488" s="57"/>
    </row>
    <row r="1489" spans="1:15">
      <c r="A1489" s="57"/>
      <c r="B1489" s="278">
        <v>44404</v>
      </c>
      <c r="C1489" s="283">
        <f t="shared" si="21"/>
        <v>10479653558</v>
      </c>
      <c r="D1489" s="57"/>
      <c r="E1489" s="57"/>
      <c r="F1489" s="279">
        <v>940963446</v>
      </c>
      <c r="G1489" s="286">
        <v>268023272</v>
      </c>
      <c r="H1489" s="278">
        <v>46160</v>
      </c>
      <c r="I1489" s="278"/>
      <c r="K1489" s="57"/>
      <c r="L1489" s="57"/>
      <c r="M1489" s="274"/>
      <c r="N1489" s="274"/>
      <c r="O1489" s="57"/>
    </row>
    <row r="1490" spans="1:15">
      <c r="A1490" s="57"/>
      <c r="B1490" s="278">
        <v>44405</v>
      </c>
      <c r="C1490" s="283">
        <f t="shared" si="21"/>
        <v>10513416347</v>
      </c>
      <c r="D1490" s="57"/>
      <c r="E1490" s="57"/>
      <c r="F1490" s="279">
        <v>974726235</v>
      </c>
      <c r="G1490" s="286">
        <v>268146550</v>
      </c>
      <c r="H1490" s="278">
        <v>44527</v>
      </c>
      <c r="I1490" s="278"/>
      <c r="K1490" s="57"/>
      <c r="L1490" s="57"/>
      <c r="M1490" s="274"/>
      <c r="N1490" s="274"/>
      <c r="O1490" s="57"/>
    </row>
    <row r="1491" spans="1:15">
      <c r="A1491" s="57"/>
      <c r="B1491" s="278">
        <v>44406</v>
      </c>
      <c r="C1491" s="283">
        <f t="shared" si="21"/>
        <v>10373690233</v>
      </c>
      <c r="D1491" s="57"/>
      <c r="E1491" s="57"/>
      <c r="F1491" s="279">
        <v>835000121</v>
      </c>
      <c r="G1491" s="286">
        <v>268323808</v>
      </c>
      <c r="H1491" s="278">
        <v>49856</v>
      </c>
      <c r="I1491" s="278"/>
      <c r="K1491" s="57"/>
      <c r="L1491" s="57"/>
      <c r="M1491" s="274"/>
      <c r="N1491" s="274"/>
      <c r="O1491" s="57"/>
    </row>
    <row r="1492" spans="1:15">
      <c r="A1492" s="57"/>
      <c r="B1492" s="278">
        <v>44407</v>
      </c>
      <c r="C1492" s="283">
        <f t="shared" si="21"/>
        <v>10459795830</v>
      </c>
      <c r="D1492" s="57"/>
      <c r="E1492" s="57"/>
      <c r="F1492" s="279">
        <v>921105718</v>
      </c>
      <c r="G1492" s="286">
        <v>268377452</v>
      </c>
      <c r="H1492" s="278">
        <v>49538</v>
      </c>
      <c r="I1492" s="278"/>
      <c r="K1492" s="57"/>
      <c r="L1492" s="57"/>
      <c r="M1492" s="274"/>
      <c r="N1492" s="274"/>
      <c r="O1492" s="57"/>
    </row>
    <row r="1493" spans="1:15">
      <c r="A1493" s="57"/>
      <c r="B1493" s="278">
        <v>44408</v>
      </c>
      <c r="C1493" s="283">
        <f t="shared" si="21"/>
        <v>9757246722</v>
      </c>
      <c r="D1493" s="57"/>
      <c r="E1493" s="57"/>
      <c r="F1493" s="279">
        <v>218556610</v>
      </c>
      <c r="G1493" s="286">
        <v>268599251</v>
      </c>
      <c r="H1493" s="278">
        <v>46015</v>
      </c>
      <c r="I1493" s="278"/>
      <c r="K1493" s="57"/>
      <c r="L1493" s="57"/>
      <c r="M1493" s="274"/>
      <c r="N1493" s="274"/>
      <c r="O1493" s="57"/>
    </row>
    <row r="1494" spans="1:15">
      <c r="A1494" s="57"/>
      <c r="B1494" s="278">
        <v>44409</v>
      </c>
      <c r="C1494" s="283">
        <f t="shared" si="21"/>
        <v>9896456532</v>
      </c>
      <c r="D1494" s="57"/>
      <c r="E1494" s="57"/>
      <c r="F1494" s="279">
        <v>357766420</v>
      </c>
      <c r="G1494" s="286">
        <v>268699516</v>
      </c>
      <c r="H1494" s="278">
        <v>48656</v>
      </c>
      <c r="I1494" s="278"/>
      <c r="K1494" s="57"/>
      <c r="L1494" s="57"/>
      <c r="M1494" s="274"/>
      <c r="N1494" s="274"/>
      <c r="O1494" s="57"/>
    </row>
    <row r="1495" spans="1:15">
      <c r="A1495" s="57"/>
      <c r="B1495" s="278">
        <v>44410</v>
      </c>
      <c r="C1495" s="283">
        <f t="shared" si="21"/>
        <v>10536050640</v>
      </c>
      <c r="D1495" s="57"/>
      <c r="E1495" s="57"/>
      <c r="F1495" s="279">
        <v>997360528</v>
      </c>
      <c r="G1495" s="286">
        <v>268787610</v>
      </c>
      <c r="H1495" s="278">
        <v>45288</v>
      </c>
      <c r="I1495" s="278"/>
      <c r="K1495" s="57"/>
      <c r="L1495" s="57"/>
      <c r="M1495" s="274"/>
      <c r="N1495" s="274"/>
      <c r="O1495" s="57"/>
    </row>
    <row r="1496" spans="1:15">
      <c r="A1496" s="57"/>
      <c r="B1496" s="278">
        <v>44411</v>
      </c>
      <c r="C1496" s="283">
        <f t="shared" si="21"/>
        <v>10094162030</v>
      </c>
      <c r="D1496" s="57"/>
      <c r="E1496" s="57"/>
      <c r="F1496" s="279">
        <v>555471918</v>
      </c>
      <c r="G1496" s="286">
        <v>268837917</v>
      </c>
      <c r="H1496" s="278">
        <v>45525</v>
      </c>
      <c r="I1496" s="278"/>
      <c r="K1496" s="57"/>
      <c r="L1496" s="57"/>
      <c r="M1496" s="274"/>
      <c r="N1496" s="274"/>
      <c r="O1496" s="57"/>
    </row>
    <row r="1497" spans="1:15">
      <c r="A1497" s="57"/>
      <c r="B1497" s="278">
        <v>44412</v>
      </c>
      <c r="C1497" s="283">
        <f t="shared" si="21"/>
        <v>10173418946</v>
      </c>
      <c r="D1497" s="57"/>
      <c r="E1497" s="57"/>
      <c r="F1497" s="279">
        <v>634728834</v>
      </c>
      <c r="G1497" s="286">
        <v>268853797</v>
      </c>
      <c r="H1497" s="278">
        <v>49946</v>
      </c>
      <c r="I1497" s="278"/>
      <c r="K1497" s="57"/>
      <c r="L1497" s="57"/>
      <c r="M1497" s="274"/>
      <c r="N1497" s="274"/>
      <c r="O1497" s="57"/>
    </row>
    <row r="1498" spans="1:15">
      <c r="A1498" s="57"/>
      <c r="B1498" s="278">
        <v>44413</v>
      </c>
      <c r="C1498" s="283">
        <f t="shared" si="21"/>
        <v>10338413830</v>
      </c>
      <c r="D1498" s="57"/>
      <c r="E1498" s="57"/>
      <c r="F1498" s="279">
        <v>799723718</v>
      </c>
      <c r="G1498" s="286">
        <v>268909975</v>
      </c>
      <c r="H1498" s="278">
        <v>47884</v>
      </c>
      <c r="I1498" s="278"/>
      <c r="K1498" s="57"/>
      <c r="L1498" s="57"/>
      <c r="M1498" s="274"/>
      <c r="N1498" s="274"/>
      <c r="O1498" s="57"/>
    </row>
    <row r="1499" spans="1:15">
      <c r="A1499" s="57"/>
      <c r="B1499" s="278">
        <v>44414</v>
      </c>
      <c r="C1499" s="283">
        <f t="shared" si="21"/>
        <v>10474866413</v>
      </c>
      <c r="D1499" s="57"/>
      <c r="E1499" s="57"/>
      <c r="F1499" s="279">
        <v>936176301</v>
      </c>
      <c r="G1499" s="286">
        <v>269023977</v>
      </c>
      <c r="H1499" s="278">
        <v>48281</v>
      </c>
      <c r="I1499" s="278"/>
      <c r="K1499" s="57"/>
      <c r="L1499" s="57"/>
      <c r="M1499" s="274"/>
      <c r="N1499" s="274"/>
      <c r="O1499" s="57"/>
    </row>
    <row r="1500" spans="1:15">
      <c r="A1500" s="57"/>
      <c r="B1500" s="278">
        <v>44415</v>
      </c>
      <c r="C1500" s="283">
        <f t="shared" si="21"/>
        <v>10532261246</v>
      </c>
      <c r="D1500" s="57"/>
      <c r="E1500" s="57"/>
      <c r="F1500" s="279">
        <v>993571134</v>
      </c>
      <c r="G1500" s="286">
        <v>269043873</v>
      </c>
      <c r="H1500" s="278">
        <v>48495</v>
      </c>
      <c r="I1500" s="278"/>
      <c r="K1500" s="57"/>
      <c r="L1500" s="57"/>
      <c r="M1500" s="274"/>
      <c r="N1500" s="274"/>
      <c r="O1500" s="57"/>
    </row>
    <row r="1501" spans="1:15">
      <c r="A1501" s="57"/>
      <c r="B1501" s="278">
        <v>44416</v>
      </c>
      <c r="C1501" s="283">
        <f t="shared" si="21"/>
        <v>9954927904</v>
      </c>
      <c r="D1501" s="57"/>
      <c r="E1501" s="57"/>
      <c r="F1501" s="279">
        <v>416237792</v>
      </c>
      <c r="G1501" s="286">
        <v>269121216</v>
      </c>
      <c r="H1501" s="278">
        <v>48814</v>
      </c>
      <c r="I1501" s="278"/>
      <c r="K1501" s="57"/>
      <c r="L1501" s="57"/>
      <c r="M1501" s="274"/>
      <c r="N1501" s="274"/>
      <c r="O1501" s="57"/>
    </row>
    <row r="1502" spans="1:15">
      <c r="A1502" s="57"/>
      <c r="B1502" s="278">
        <v>44417</v>
      </c>
      <c r="C1502" s="283">
        <f t="shared" si="21"/>
        <v>10171965477</v>
      </c>
      <c r="D1502" s="57"/>
      <c r="E1502" s="57"/>
      <c r="F1502" s="279">
        <v>633275365</v>
      </c>
      <c r="G1502" s="286">
        <v>269175973</v>
      </c>
      <c r="H1502" s="278">
        <v>50250</v>
      </c>
      <c r="I1502" s="278"/>
      <c r="K1502" s="57"/>
      <c r="L1502" s="57"/>
      <c r="M1502" s="274"/>
      <c r="N1502" s="274"/>
      <c r="O1502" s="57"/>
    </row>
    <row r="1503" spans="1:15">
      <c r="A1503" s="57"/>
      <c r="B1503" s="278">
        <v>44418</v>
      </c>
      <c r="C1503" s="283">
        <f t="shared" si="21"/>
        <v>10137638757</v>
      </c>
      <c r="D1503" s="57"/>
      <c r="E1503" s="57"/>
      <c r="F1503" s="279">
        <v>598948645</v>
      </c>
      <c r="G1503" s="286">
        <v>269286444</v>
      </c>
      <c r="H1503" s="278">
        <v>44775</v>
      </c>
      <c r="I1503" s="278"/>
      <c r="K1503" s="57"/>
      <c r="L1503" s="57"/>
      <c r="M1503" s="274"/>
      <c r="N1503" s="274"/>
      <c r="O1503" s="57"/>
    </row>
    <row r="1504" spans="1:15">
      <c r="A1504" s="57"/>
      <c r="B1504" s="278">
        <v>44419</v>
      </c>
      <c r="C1504" s="283">
        <f t="shared" ref="C1504:C1567" si="22">F1504+(F$88*28679+98765)+(G$88*6587+87654)+(E$88*9537+76543)+(J$88*5713+4528)</f>
        <v>10414541555</v>
      </c>
      <c r="D1504" s="57"/>
      <c r="E1504" s="57"/>
      <c r="F1504" s="279">
        <v>875851443</v>
      </c>
      <c r="G1504" s="286">
        <v>269357462</v>
      </c>
      <c r="H1504" s="278">
        <v>49551</v>
      </c>
      <c r="I1504" s="278"/>
      <c r="K1504" s="57"/>
      <c r="L1504" s="57"/>
      <c r="M1504" s="274"/>
      <c r="N1504" s="274"/>
      <c r="O1504" s="57"/>
    </row>
    <row r="1505" spans="1:15">
      <c r="A1505" s="57"/>
      <c r="B1505" s="278">
        <v>44420</v>
      </c>
      <c r="C1505" s="283">
        <f t="shared" si="22"/>
        <v>9924825862</v>
      </c>
      <c r="D1505" s="57"/>
      <c r="E1505" s="57"/>
      <c r="F1505" s="279">
        <v>386135750</v>
      </c>
      <c r="G1505" s="286">
        <v>269604589</v>
      </c>
      <c r="H1505" s="278">
        <v>45119</v>
      </c>
      <c r="I1505" s="278"/>
      <c r="K1505" s="57"/>
      <c r="L1505" s="57"/>
      <c r="M1505" s="274"/>
      <c r="N1505" s="274"/>
      <c r="O1505" s="57"/>
    </row>
    <row r="1506" spans="1:15">
      <c r="A1506" s="57"/>
      <c r="B1506" s="278">
        <v>44421</v>
      </c>
      <c r="C1506" s="283">
        <f t="shared" si="22"/>
        <v>10257477259</v>
      </c>
      <c r="D1506" s="57"/>
      <c r="E1506" s="57"/>
      <c r="F1506" s="279">
        <v>718787147</v>
      </c>
      <c r="G1506" s="286">
        <v>269653880</v>
      </c>
      <c r="H1506" s="278">
        <v>44609</v>
      </c>
      <c r="I1506" s="278"/>
      <c r="K1506" s="57"/>
      <c r="L1506" s="57"/>
      <c r="M1506" s="274"/>
      <c r="N1506" s="274"/>
      <c r="O1506" s="57"/>
    </row>
    <row r="1507" spans="1:15">
      <c r="A1507" s="57"/>
      <c r="B1507" s="278">
        <v>44422</v>
      </c>
      <c r="C1507" s="283">
        <f t="shared" si="22"/>
        <v>10406781434</v>
      </c>
      <c r="D1507" s="57"/>
      <c r="E1507" s="57"/>
      <c r="F1507" s="279">
        <v>868091322</v>
      </c>
      <c r="G1507" s="286">
        <v>269700008</v>
      </c>
      <c r="H1507" s="278">
        <v>47724</v>
      </c>
      <c r="I1507" s="278"/>
      <c r="K1507" s="57"/>
      <c r="L1507" s="57"/>
      <c r="M1507" s="274"/>
      <c r="N1507" s="274"/>
      <c r="O1507" s="57"/>
    </row>
    <row r="1508" spans="1:15">
      <c r="A1508" s="57"/>
      <c r="B1508" s="278">
        <v>44423</v>
      </c>
      <c r="C1508" s="283">
        <f t="shared" si="22"/>
        <v>10423602603</v>
      </c>
      <c r="D1508" s="57"/>
      <c r="E1508" s="57"/>
      <c r="F1508" s="279">
        <v>884912491</v>
      </c>
      <c r="G1508" s="286">
        <v>269847462</v>
      </c>
      <c r="H1508" s="278">
        <v>48678</v>
      </c>
      <c r="I1508" s="278"/>
      <c r="K1508" s="57"/>
      <c r="L1508" s="57"/>
      <c r="M1508" s="274"/>
      <c r="N1508" s="274"/>
      <c r="O1508" s="57"/>
    </row>
    <row r="1509" spans="1:15">
      <c r="A1509" s="57"/>
      <c r="B1509" s="278">
        <v>44424</v>
      </c>
      <c r="C1509" s="283">
        <f t="shared" si="22"/>
        <v>9765383029</v>
      </c>
      <c r="D1509" s="57"/>
      <c r="E1509" s="57"/>
      <c r="F1509" s="279">
        <v>226692917</v>
      </c>
      <c r="G1509" s="286">
        <v>269923126</v>
      </c>
      <c r="H1509" s="278">
        <v>48620</v>
      </c>
      <c r="I1509" s="278"/>
      <c r="K1509" s="57"/>
      <c r="L1509" s="57"/>
      <c r="M1509" s="274"/>
      <c r="N1509" s="274"/>
      <c r="O1509" s="57"/>
    </row>
    <row r="1510" spans="1:15">
      <c r="A1510" s="57"/>
      <c r="B1510" s="278">
        <v>44425</v>
      </c>
      <c r="C1510" s="283">
        <f t="shared" si="22"/>
        <v>10158560704</v>
      </c>
      <c r="D1510" s="57"/>
      <c r="E1510" s="57"/>
      <c r="F1510" s="279">
        <v>619870592</v>
      </c>
      <c r="G1510" s="286">
        <v>269938580</v>
      </c>
      <c r="H1510" s="278">
        <v>48650</v>
      </c>
      <c r="I1510" s="278"/>
      <c r="K1510" s="57"/>
      <c r="L1510" s="57"/>
      <c r="M1510" s="274"/>
      <c r="N1510" s="274"/>
      <c r="O1510" s="57"/>
    </row>
    <row r="1511" spans="1:15">
      <c r="A1511" s="57"/>
      <c r="B1511" s="278">
        <v>44426</v>
      </c>
      <c r="C1511" s="283">
        <f t="shared" si="22"/>
        <v>10492565798</v>
      </c>
      <c r="D1511" s="57"/>
      <c r="E1511" s="57"/>
      <c r="F1511" s="279">
        <v>953875686</v>
      </c>
      <c r="G1511" s="286">
        <v>270212513</v>
      </c>
      <c r="H1511" s="278">
        <v>47832</v>
      </c>
      <c r="I1511" s="278"/>
      <c r="K1511" s="57"/>
      <c r="L1511" s="57"/>
      <c r="M1511" s="274"/>
      <c r="N1511" s="274"/>
      <c r="O1511" s="57"/>
    </row>
    <row r="1512" spans="1:15">
      <c r="A1512" s="57"/>
      <c r="B1512" s="278">
        <v>44427</v>
      </c>
      <c r="C1512" s="283">
        <f t="shared" si="22"/>
        <v>10343368415</v>
      </c>
      <c r="D1512" s="57"/>
      <c r="E1512" s="57"/>
      <c r="F1512" s="279">
        <v>804678303</v>
      </c>
      <c r="G1512" s="286">
        <v>270220169</v>
      </c>
      <c r="H1512" s="278">
        <v>50061</v>
      </c>
      <c r="I1512" s="278"/>
      <c r="K1512" s="57"/>
      <c r="L1512" s="57"/>
      <c r="M1512" s="274"/>
      <c r="N1512" s="274"/>
      <c r="O1512" s="57"/>
    </row>
    <row r="1513" spans="1:15">
      <c r="A1513" s="57"/>
      <c r="B1513" s="278">
        <v>44428</v>
      </c>
      <c r="C1513" s="283">
        <f t="shared" si="22"/>
        <v>10464224928</v>
      </c>
      <c r="D1513" s="57"/>
      <c r="E1513" s="57"/>
      <c r="F1513" s="279">
        <v>925534816</v>
      </c>
      <c r="G1513" s="286">
        <v>270325586</v>
      </c>
      <c r="H1513" s="278">
        <v>48111</v>
      </c>
      <c r="I1513" s="278"/>
      <c r="K1513" s="57"/>
      <c r="L1513" s="57"/>
      <c r="M1513" s="274"/>
      <c r="N1513" s="274"/>
      <c r="O1513" s="57"/>
    </row>
    <row r="1514" spans="1:15">
      <c r="A1514" s="57"/>
      <c r="B1514" s="278">
        <v>44429</v>
      </c>
      <c r="C1514" s="283">
        <f t="shared" si="22"/>
        <v>9918182003</v>
      </c>
      <c r="D1514" s="57"/>
      <c r="E1514" s="57"/>
      <c r="F1514" s="279">
        <v>379491891</v>
      </c>
      <c r="G1514" s="286">
        <v>270393679</v>
      </c>
      <c r="H1514" s="278">
        <v>47843</v>
      </c>
      <c r="I1514" s="278"/>
      <c r="K1514" s="57"/>
      <c r="L1514" s="57"/>
      <c r="M1514" s="274"/>
      <c r="N1514" s="274"/>
      <c r="O1514" s="57"/>
    </row>
    <row r="1515" spans="1:15">
      <c r="A1515" s="57"/>
      <c r="B1515" s="278">
        <v>44430</v>
      </c>
      <c r="C1515" s="283">
        <f t="shared" si="22"/>
        <v>9940823917</v>
      </c>
      <c r="D1515" s="57"/>
      <c r="E1515" s="57"/>
      <c r="F1515" s="279">
        <v>402133805</v>
      </c>
      <c r="G1515" s="286">
        <v>270934680</v>
      </c>
      <c r="H1515" s="278">
        <v>46398</v>
      </c>
      <c r="I1515" s="278"/>
      <c r="K1515" s="57"/>
      <c r="L1515" s="57"/>
      <c r="M1515" s="274"/>
      <c r="N1515" s="274"/>
      <c r="O1515" s="57"/>
    </row>
    <row r="1516" spans="1:15">
      <c r="A1516" s="57"/>
      <c r="B1516" s="278">
        <v>44431</v>
      </c>
      <c r="C1516" s="283">
        <f t="shared" si="22"/>
        <v>10191409240</v>
      </c>
      <c r="D1516" s="57"/>
      <c r="E1516" s="57"/>
      <c r="F1516" s="279">
        <v>652719128</v>
      </c>
      <c r="G1516" s="286">
        <v>271029293</v>
      </c>
      <c r="H1516" s="278">
        <v>45415</v>
      </c>
      <c r="I1516" s="278"/>
      <c r="K1516" s="57"/>
      <c r="L1516" s="57"/>
      <c r="M1516" s="274"/>
      <c r="N1516" s="274"/>
      <c r="O1516" s="57"/>
    </row>
    <row r="1517" spans="1:15">
      <c r="A1517" s="57"/>
      <c r="B1517" s="278">
        <v>44432</v>
      </c>
      <c r="C1517" s="283">
        <f t="shared" si="22"/>
        <v>9959892570</v>
      </c>
      <c r="D1517" s="57"/>
      <c r="E1517" s="57"/>
      <c r="F1517" s="279">
        <v>421202458</v>
      </c>
      <c r="G1517" s="286">
        <v>271144523</v>
      </c>
      <c r="H1517" s="278">
        <v>47407</v>
      </c>
      <c r="I1517" s="278"/>
      <c r="K1517" s="57"/>
      <c r="L1517" s="57"/>
      <c r="M1517" s="274"/>
      <c r="N1517" s="274"/>
      <c r="O1517" s="57"/>
    </row>
    <row r="1518" spans="1:15">
      <c r="A1518" s="57"/>
      <c r="B1518" s="278">
        <v>44433</v>
      </c>
      <c r="C1518" s="283">
        <f t="shared" si="22"/>
        <v>9795074045</v>
      </c>
      <c r="D1518" s="57"/>
      <c r="E1518" s="57"/>
      <c r="F1518" s="279">
        <v>256383933</v>
      </c>
      <c r="G1518" s="286">
        <v>271211287</v>
      </c>
      <c r="H1518" s="278">
        <v>49231</v>
      </c>
      <c r="I1518" s="278"/>
      <c r="K1518" s="57"/>
      <c r="L1518" s="57"/>
      <c r="M1518" s="274"/>
      <c r="N1518" s="274"/>
      <c r="O1518" s="57"/>
    </row>
    <row r="1519" spans="1:15">
      <c r="A1519" s="57"/>
      <c r="B1519" s="278">
        <v>44434</v>
      </c>
      <c r="C1519" s="283">
        <f t="shared" si="22"/>
        <v>9663564526</v>
      </c>
      <c r="D1519" s="57"/>
      <c r="E1519" s="57"/>
      <c r="F1519" s="279">
        <v>124874414</v>
      </c>
      <c r="G1519" s="286">
        <v>271318061</v>
      </c>
      <c r="H1519" s="278">
        <v>48895</v>
      </c>
      <c r="I1519" s="278"/>
      <c r="K1519" s="57"/>
      <c r="L1519" s="57"/>
      <c r="M1519" s="274"/>
      <c r="N1519" s="274"/>
      <c r="O1519" s="57"/>
    </row>
    <row r="1520" spans="1:15">
      <c r="A1520" s="57"/>
      <c r="B1520" s="278">
        <v>44435</v>
      </c>
      <c r="C1520" s="283">
        <f t="shared" si="22"/>
        <v>10447018098</v>
      </c>
      <c r="D1520" s="57"/>
      <c r="E1520" s="57"/>
      <c r="F1520" s="279">
        <v>908327986</v>
      </c>
      <c r="G1520" s="286">
        <v>271495613</v>
      </c>
      <c r="H1520" s="278">
        <v>47636</v>
      </c>
      <c r="I1520" s="278"/>
      <c r="K1520" s="57"/>
      <c r="L1520" s="57"/>
      <c r="M1520" s="274"/>
      <c r="N1520" s="274"/>
      <c r="O1520" s="57"/>
    </row>
    <row r="1521" spans="1:15">
      <c r="A1521" s="57"/>
      <c r="B1521" s="278">
        <v>44436</v>
      </c>
      <c r="C1521" s="283">
        <f t="shared" si="22"/>
        <v>10108934689</v>
      </c>
      <c r="D1521" s="57"/>
      <c r="E1521" s="57"/>
      <c r="F1521" s="279">
        <v>570244577</v>
      </c>
      <c r="G1521" s="286">
        <v>271528267</v>
      </c>
      <c r="H1521" s="278">
        <v>49465</v>
      </c>
      <c r="I1521" s="278"/>
      <c r="K1521" s="57"/>
      <c r="L1521" s="57"/>
      <c r="M1521" s="274"/>
      <c r="N1521" s="274"/>
      <c r="O1521" s="57"/>
    </row>
    <row r="1522" spans="1:15">
      <c r="A1522" s="57"/>
      <c r="B1522" s="278">
        <v>44437</v>
      </c>
      <c r="C1522" s="283">
        <f t="shared" si="22"/>
        <v>10451513730</v>
      </c>
      <c r="D1522" s="57"/>
      <c r="E1522" s="57"/>
      <c r="F1522" s="279">
        <v>912823618</v>
      </c>
      <c r="G1522" s="286">
        <v>271750491</v>
      </c>
      <c r="H1522" s="278">
        <v>49657</v>
      </c>
      <c r="I1522" s="278"/>
      <c r="K1522" s="57"/>
      <c r="L1522" s="57"/>
      <c r="M1522" s="274"/>
      <c r="N1522" s="274"/>
      <c r="O1522" s="57"/>
    </row>
    <row r="1523" spans="1:15">
      <c r="A1523" s="57"/>
      <c r="B1523" s="278">
        <v>44438</v>
      </c>
      <c r="C1523" s="283">
        <f t="shared" si="22"/>
        <v>10261174181</v>
      </c>
      <c r="D1523" s="57"/>
      <c r="E1523" s="57"/>
      <c r="F1523" s="279">
        <v>722484069</v>
      </c>
      <c r="G1523" s="286">
        <v>271789400</v>
      </c>
      <c r="H1523" s="278">
        <v>45469</v>
      </c>
      <c r="I1523" s="278"/>
      <c r="K1523" s="57"/>
      <c r="L1523" s="57"/>
      <c r="M1523" s="274"/>
      <c r="N1523" s="274"/>
      <c r="O1523" s="57"/>
    </row>
    <row r="1524" spans="1:15">
      <c r="A1524" s="57"/>
      <c r="B1524" s="278">
        <v>44439</v>
      </c>
      <c r="C1524" s="283">
        <f t="shared" si="22"/>
        <v>9987390108</v>
      </c>
      <c r="D1524" s="57"/>
      <c r="E1524" s="57"/>
      <c r="F1524" s="279">
        <v>448699996</v>
      </c>
      <c r="G1524" s="286">
        <v>272020335</v>
      </c>
      <c r="H1524" s="278">
        <v>50115</v>
      </c>
      <c r="I1524" s="278"/>
      <c r="K1524" s="57"/>
      <c r="L1524" s="57"/>
      <c r="M1524" s="274"/>
      <c r="N1524" s="274"/>
      <c r="O1524" s="57"/>
    </row>
    <row r="1525" spans="1:15">
      <c r="A1525" s="57"/>
      <c r="B1525" s="278">
        <v>44440</v>
      </c>
      <c r="C1525" s="283">
        <f t="shared" si="22"/>
        <v>9958938415</v>
      </c>
      <c r="D1525" s="57"/>
      <c r="E1525" s="57"/>
      <c r="F1525" s="279">
        <v>420248303</v>
      </c>
      <c r="G1525" s="286">
        <v>272137991</v>
      </c>
      <c r="H1525" s="278">
        <v>50155</v>
      </c>
      <c r="I1525" s="278"/>
      <c r="K1525" s="57"/>
      <c r="L1525" s="57"/>
      <c r="M1525" s="274"/>
      <c r="N1525" s="274"/>
      <c r="O1525" s="57"/>
    </row>
    <row r="1526" spans="1:15">
      <c r="A1526" s="57"/>
      <c r="B1526" s="278">
        <v>44441</v>
      </c>
      <c r="C1526" s="283">
        <f t="shared" si="22"/>
        <v>10350086342</v>
      </c>
      <c r="D1526" s="57"/>
      <c r="E1526" s="57"/>
      <c r="F1526" s="279">
        <v>811396230</v>
      </c>
      <c r="G1526" s="286">
        <v>272344810</v>
      </c>
      <c r="H1526" s="278">
        <v>46901</v>
      </c>
      <c r="I1526" s="278"/>
      <c r="K1526" s="57"/>
      <c r="L1526" s="57"/>
      <c r="M1526" s="274"/>
      <c r="N1526" s="274"/>
      <c r="O1526" s="57"/>
    </row>
    <row r="1527" spans="1:15">
      <c r="A1527" s="57"/>
      <c r="B1527" s="278">
        <v>44442</v>
      </c>
      <c r="C1527" s="283">
        <f t="shared" si="22"/>
        <v>9764739090</v>
      </c>
      <c r="D1527" s="57"/>
      <c r="E1527" s="57"/>
      <c r="F1527" s="279">
        <v>226048978</v>
      </c>
      <c r="G1527" s="286">
        <v>272431276</v>
      </c>
      <c r="H1527" s="278">
        <v>44233</v>
      </c>
      <c r="I1527" s="278"/>
      <c r="K1527" s="57"/>
      <c r="L1527" s="57"/>
      <c r="M1527" s="274"/>
      <c r="N1527" s="274"/>
      <c r="O1527" s="57"/>
    </row>
    <row r="1528" spans="1:15">
      <c r="A1528" s="57"/>
      <c r="B1528" s="278">
        <v>44443</v>
      </c>
      <c r="C1528" s="283">
        <f t="shared" si="22"/>
        <v>10196877561</v>
      </c>
      <c r="D1528" s="57"/>
      <c r="E1528" s="57"/>
      <c r="F1528" s="279">
        <v>658187449</v>
      </c>
      <c r="G1528" s="286">
        <v>272441139</v>
      </c>
      <c r="H1528" s="278">
        <v>45654</v>
      </c>
      <c r="I1528" s="278"/>
      <c r="K1528" s="57"/>
      <c r="L1528" s="57"/>
      <c r="M1528" s="274"/>
      <c r="N1528" s="274"/>
      <c r="O1528" s="57"/>
    </row>
    <row r="1529" spans="1:15">
      <c r="A1529" s="57"/>
      <c r="B1529" s="278">
        <v>44444</v>
      </c>
      <c r="C1529" s="283">
        <f t="shared" si="22"/>
        <v>9887057851</v>
      </c>
      <c r="D1529" s="57"/>
      <c r="E1529" s="57"/>
      <c r="F1529" s="279">
        <v>348367739</v>
      </c>
      <c r="G1529" s="286">
        <v>272552869</v>
      </c>
      <c r="H1529" s="278">
        <v>46303</v>
      </c>
      <c r="I1529" s="278"/>
      <c r="K1529" s="57"/>
      <c r="L1529" s="57"/>
      <c r="M1529" s="274"/>
      <c r="N1529" s="274"/>
      <c r="O1529" s="57"/>
    </row>
    <row r="1530" spans="1:15">
      <c r="A1530" s="57"/>
      <c r="B1530" s="278">
        <v>44445</v>
      </c>
      <c r="C1530" s="283">
        <f t="shared" si="22"/>
        <v>10256114111</v>
      </c>
      <c r="D1530" s="57"/>
      <c r="E1530" s="57"/>
      <c r="F1530" s="279">
        <v>717423999</v>
      </c>
      <c r="G1530" s="286">
        <v>272724417</v>
      </c>
      <c r="H1530" s="278">
        <v>49889</v>
      </c>
      <c r="I1530" s="278"/>
      <c r="K1530" s="57"/>
      <c r="L1530" s="57"/>
      <c r="M1530" s="274"/>
      <c r="N1530" s="274"/>
      <c r="O1530" s="57"/>
    </row>
    <row r="1531" spans="1:15">
      <c r="A1531" s="57"/>
      <c r="B1531" s="278">
        <v>44446</v>
      </c>
      <c r="C1531" s="283">
        <f t="shared" si="22"/>
        <v>10124899396</v>
      </c>
      <c r="D1531" s="57"/>
      <c r="E1531" s="57"/>
      <c r="F1531" s="279">
        <v>586209284</v>
      </c>
      <c r="G1531" s="286">
        <v>272797940</v>
      </c>
      <c r="H1531" s="278">
        <v>43362</v>
      </c>
      <c r="I1531" s="278"/>
      <c r="K1531" s="57"/>
      <c r="L1531" s="57"/>
      <c r="M1531" s="274"/>
      <c r="N1531" s="274"/>
      <c r="O1531" s="57"/>
    </row>
    <row r="1532" spans="1:15">
      <c r="A1532" s="57"/>
      <c r="B1532" s="278">
        <v>44447</v>
      </c>
      <c r="C1532" s="283">
        <f t="shared" si="22"/>
        <v>9920973831</v>
      </c>
      <c r="D1532" s="57"/>
      <c r="E1532" s="57"/>
      <c r="F1532" s="279">
        <v>382283719</v>
      </c>
      <c r="G1532" s="286">
        <v>272880229</v>
      </c>
      <c r="H1532" s="278">
        <v>45841</v>
      </c>
      <c r="I1532" s="278"/>
      <c r="K1532" s="57"/>
      <c r="L1532" s="57"/>
      <c r="M1532" s="274"/>
      <c r="N1532" s="274"/>
      <c r="O1532" s="57"/>
    </row>
    <row r="1533" spans="1:15">
      <c r="A1533" s="57"/>
      <c r="B1533" s="278">
        <v>44448</v>
      </c>
      <c r="C1533" s="283">
        <f t="shared" si="22"/>
        <v>10480018269</v>
      </c>
      <c r="D1533" s="57"/>
      <c r="E1533" s="57"/>
      <c r="F1533" s="279">
        <v>941328157</v>
      </c>
      <c r="G1533" s="286">
        <v>273011537</v>
      </c>
      <c r="H1533" s="278">
        <v>43391</v>
      </c>
      <c r="I1533" s="278"/>
      <c r="K1533" s="57"/>
      <c r="L1533" s="57"/>
      <c r="M1533" s="274"/>
      <c r="N1533" s="274"/>
      <c r="O1533" s="57"/>
    </row>
    <row r="1534" spans="1:15">
      <c r="A1534" s="57"/>
      <c r="B1534" s="278">
        <v>44449</v>
      </c>
      <c r="C1534" s="283">
        <f t="shared" si="22"/>
        <v>10335223904</v>
      </c>
      <c r="D1534" s="57"/>
      <c r="E1534" s="57"/>
      <c r="F1534" s="279">
        <v>796533792</v>
      </c>
      <c r="G1534" s="286">
        <v>273125218</v>
      </c>
      <c r="H1534" s="278">
        <v>47219</v>
      </c>
      <c r="I1534" s="278"/>
      <c r="K1534" s="57"/>
      <c r="L1534" s="57"/>
      <c r="M1534" s="274"/>
      <c r="N1534" s="274"/>
      <c r="O1534" s="57"/>
    </row>
    <row r="1535" spans="1:15">
      <c r="A1535" s="57"/>
      <c r="B1535" s="278">
        <v>44450</v>
      </c>
      <c r="C1535" s="283">
        <f t="shared" si="22"/>
        <v>9999837811</v>
      </c>
      <c r="D1535" s="57"/>
      <c r="E1535" s="57"/>
      <c r="F1535" s="279">
        <v>461147699</v>
      </c>
      <c r="G1535" s="286">
        <v>273290308</v>
      </c>
      <c r="H1535" s="278">
        <v>47347</v>
      </c>
      <c r="I1535" s="278"/>
      <c r="K1535" s="57"/>
      <c r="L1535" s="57"/>
      <c r="M1535" s="274"/>
      <c r="N1535" s="274"/>
      <c r="O1535" s="57"/>
    </row>
    <row r="1536" spans="1:15">
      <c r="A1536" s="57"/>
      <c r="B1536" s="278">
        <v>44451</v>
      </c>
      <c r="C1536" s="283">
        <f t="shared" si="22"/>
        <v>10212908506</v>
      </c>
      <c r="D1536" s="57"/>
      <c r="E1536" s="57"/>
      <c r="F1536" s="279">
        <v>674218394</v>
      </c>
      <c r="G1536" s="286">
        <v>273317327</v>
      </c>
      <c r="H1536" s="278">
        <v>43014</v>
      </c>
      <c r="I1536" s="278"/>
      <c r="K1536" s="57"/>
      <c r="L1536" s="57"/>
      <c r="M1536" s="274"/>
      <c r="N1536" s="274"/>
      <c r="O1536" s="57"/>
    </row>
    <row r="1537" spans="1:15">
      <c r="A1537" s="57"/>
      <c r="B1537" s="278">
        <v>44452</v>
      </c>
      <c r="C1537" s="283">
        <f t="shared" si="22"/>
        <v>9728861492</v>
      </c>
      <c r="D1537" s="57"/>
      <c r="E1537" s="57"/>
      <c r="F1537" s="279">
        <v>190171380</v>
      </c>
      <c r="G1537" s="286">
        <v>273473854</v>
      </c>
      <c r="H1537" s="278">
        <v>50348</v>
      </c>
      <c r="I1537" s="278"/>
      <c r="K1537" s="57"/>
      <c r="L1537" s="57"/>
      <c r="M1537" s="274"/>
      <c r="N1537" s="274"/>
      <c r="O1537" s="57"/>
    </row>
    <row r="1538" spans="1:15">
      <c r="A1538" s="57"/>
      <c r="B1538" s="278">
        <v>44453</v>
      </c>
      <c r="C1538" s="283">
        <f t="shared" si="22"/>
        <v>10483618458</v>
      </c>
      <c r="D1538" s="57"/>
      <c r="E1538" s="57"/>
      <c r="F1538" s="279">
        <v>944928346</v>
      </c>
      <c r="G1538" s="286">
        <v>273525510</v>
      </c>
      <c r="H1538" s="278">
        <v>50359</v>
      </c>
      <c r="I1538" s="278"/>
      <c r="K1538" s="57"/>
      <c r="L1538" s="57"/>
      <c r="M1538" s="274"/>
      <c r="N1538" s="274"/>
      <c r="O1538" s="57"/>
    </row>
    <row r="1539" spans="1:15">
      <c r="A1539" s="57"/>
      <c r="B1539" s="278">
        <v>44454</v>
      </c>
      <c r="C1539" s="283">
        <f t="shared" si="22"/>
        <v>10022904602</v>
      </c>
      <c r="D1539" s="57"/>
      <c r="E1539" s="57"/>
      <c r="F1539" s="279">
        <v>484214490</v>
      </c>
      <c r="G1539" s="286">
        <v>273576304</v>
      </c>
      <c r="H1539" s="278">
        <v>43467</v>
      </c>
      <c r="I1539" s="278"/>
      <c r="K1539" s="57"/>
      <c r="L1539" s="57"/>
      <c r="M1539" s="274"/>
      <c r="N1539" s="274"/>
      <c r="O1539" s="57"/>
    </row>
    <row r="1540" spans="1:15">
      <c r="A1540" s="57"/>
      <c r="B1540" s="278">
        <v>44455</v>
      </c>
      <c r="C1540" s="283">
        <f t="shared" si="22"/>
        <v>10250146184</v>
      </c>
      <c r="D1540" s="57"/>
      <c r="E1540" s="57"/>
      <c r="F1540" s="279">
        <v>711456072</v>
      </c>
      <c r="G1540" s="286">
        <v>273988704</v>
      </c>
      <c r="H1540" s="278">
        <v>47404</v>
      </c>
      <c r="I1540" s="278"/>
      <c r="K1540" s="57"/>
      <c r="L1540" s="57"/>
      <c r="M1540" s="274"/>
      <c r="N1540" s="274"/>
      <c r="O1540" s="57"/>
    </row>
    <row r="1541" spans="1:15">
      <c r="A1541" s="57"/>
      <c r="B1541" s="278">
        <v>44456</v>
      </c>
      <c r="C1541" s="283">
        <f t="shared" si="22"/>
        <v>10267341067</v>
      </c>
      <c r="D1541" s="57"/>
      <c r="E1541" s="57"/>
      <c r="F1541" s="279">
        <v>728650955</v>
      </c>
      <c r="G1541" s="286">
        <v>274022011</v>
      </c>
      <c r="H1541" s="278">
        <v>47559</v>
      </c>
      <c r="I1541" s="278"/>
      <c r="K1541" s="57"/>
      <c r="L1541" s="57"/>
      <c r="M1541" s="274"/>
      <c r="N1541" s="274"/>
      <c r="O1541" s="57"/>
    </row>
    <row r="1542" spans="1:15">
      <c r="A1542" s="57"/>
      <c r="B1542" s="278">
        <v>44457</v>
      </c>
      <c r="C1542" s="283">
        <f t="shared" si="22"/>
        <v>10477580284</v>
      </c>
      <c r="D1542" s="57"/>
      <c r="E1542" s="57"/>
      <c r="F1542" s="279">
        <v>938890172</v>
      </c>
      <c r="G1542" s="286">
        <v>274030326</v>
      </c>
      <c r="H1542" s="278">
        <v>43100</v>
      </c>
      <c r="I1542" s="278"/>
      <c r="K1542" s="57"/>
      <c r="L1542" s="57"/>
      <c r="M1542" s="274"/>
      <c r="N1542" s="274"/>
      <c r="O1542" s="57"/>
    </row>
    <row r="1543" spans="1:15">
      <c r="A1543" s="57"/>
      <c r="B1543" s="278">
        <v>44458</v>
      </c>
      <c r="C1543" s="283">
        <f t="shared" si="22"/>
        <v>9715362408</v>
      </c>
      <c r="D1543" s="57"/>
      <c r="E1543" s="57"/>
      <c r="F1543" s="279">
        <v>176672296</v>
      </c>
      <c r="G1543" s="286">
        <v>274081592</v>
      </c>
      <c r="H1543" s="278">
        <v>48302</v>
      </c>
      <c r="I1543" s="278"/>
      <c r="K1543" s="57"/>
      <c r="L1543" s="57"/>
      <c r="M1543" s="274"/>
      <c r="N1543" s="274"/>
      <c r="O1543" s="57"/>
    </row>
    <row r="1544" spans="1:15">
      <c r="A1544" s="57"/>
      <c r="B1544" s="278">
        <v>44459</v>
      </c>
      <c r="C1544" s="283">
        <f t="shared" si="22"/>
        <v>9712010877</v>
      </c>
      <c r="D1544" s="57"/>
      <c r="E1544" s="57"/>
      <c r="F1544" s="279">
        <v>173320765</v>
      </c>
      <c r="G1544" s="286">
        <v>274377332</v>
      </c>
      <c r="H1544" s="278">
        <v>49181</v>
      </c>
      <c r="I1544" s="278"/>
      <c r="K1544" s="57"/>
      <c r="L1544" s="57"/>
      <c r="M1544" s="274"/>
      <c r="N1544" s="274"/>
      <c r="O1544" s="57"/>
    </row>
    <row r="1545" spans="1:15">
      <c r="A1545" s="57"/>
      <c r="B1545" s="278">
        <v>44460</v>
      </c>
      <c r="C1545" s="283">
        <f t="shared" si="22"/>
        <v>10316127086</v>
      </c>
      <c r="D1545" s="57"/>
      <c r="E1545" s="57"/>
      <c r="F1545" s="279">
        <v>777436974</v>
      </c>
      <c r="G1545" s="286">
        <v>274445040</v>
      </c>
      <c r="H1545" s="278">
        <v>44344</v>
      </c>
      <c r="I1545" s="278"/>
      <c r="K1545" s="57"/>
      <c r="L1545" s="57"/>
      <c r="M1545" s="274"/>
      <c r="N1545" s="274"/>
      <c r="O1545" s="57"/>
    </row>
    <row r="1546" spans="1:15">
      <c r="A1546" s="57"/>
      <c r="B1546" s="278">
        <v>44461</v>
      </c>
      <c r="C1546" s="283">
        <f t="shared" si="22"/>
        <v>10014874095</v>
      </c>
      <c r="D1546" s="57"/>
      <c r="E1546" s="57"/>
      <c r="F1546" s="279">
        <v>476183983</v>
      </c>
      <c r="G1546" s="286">
        <v>274560271</v>
      </c>
      <c r="H1546" s="278">
        <v>43318</v>
      </c>
      <c r="I1546" s="278"/>
      <c r="K1546" s="57"/>
      <c r="L1546" s="57"/>
      <c r="M1546" s="274"/>
      <c r="N1546" s="274"/>
      <c r="O1546" s="57"/>
    </row>
    <row r="1547" spans="1:15">
      <c r="A1547" s="57"/>
      <c r="B1547" s="278">
        <v>44462</v>
      </c>
      <c r="C1547" s="283">
        <f t="shared" si="22"/>
        <v>10472479536</v>
      </c>
      <c r="D1547" s="57"/>
      <c r="E1547" s="57"/>
      <c r="F1547" s="279">
        <v>933789424</v>
      </c>
      <c r="G1547" s="286">
        <v>274657085</v>
      </c>
      <c r="H1547" s="278">
        <v>43199</v>
      </c>
      <c r="I1547" s="278"/>
      <c r="K1547" s="57"/>
      <c r="L1547" s="57"/>
      <c r="M1547" s="274"/>
      <c r="N1547" s="274"/>
      <c r="O1547" s="57"/>
    </row>
    <row r="1548" spans="1:15">
      <c r="A1548" s="57"/>
      <c r="B1548" s="278">
        <v>44463</v>
      </c>
      <c r="C1548" s="283">
        <f t="shared" si="22"/>
        <v>9975227807</v>
      </c>
      <c r="D1548" s="57"/>
      <c r="E1548" s="57"/>
      <c r="F1548" s="279">
        <v>436537695</v>
      </c>
      <c r="G1548" s="286">
        <v>274660561</v>
      </c>
      <c r="H1548" s="278">
        <v>45831</v>
      </c>
      <c r="I1548" s="278"/>
      <c r="K1548" s="57"/>
      <c r="L1548" s="57"/>
      <c r="M1548" s="274"/>
      <c r="N1548" s="274"/>
      <c r="O1548" s="57"/>
    </row>
    <row r="1549" spans="1:15">
      <c r="A1549" s="57"/>
      <c r="B1549" s="278">
        <v>44464</v>
      </c>
      <c r="C1549" s="283">
        <f t="shared" si="22"/>
        <v>9904166872</v>
      </c>
      <c r="D1549" s="57"/>
      <c r="E1549" s="57"/>
      <c r="F1549" s="279">
        <v>365476760</v>
      </c>
      <c r="G1549" s="286">
        <v>274705466</v>
      </c>
      <c r="H1549" s="278">
        <v>49476</v>
      </c>
      <c r="I1549" s="278"/>
      <c r="K1549" s="57"/>
      <c r="L1549" s="57"/>
      <c r="M1549" s="274"/>
      <c r="N1549" s="274"/>
      <c r="O1549" s="57"/>
    </row>
    <row r="1550" spans="1:15">
      <c r="A1550" s="57"/>
      <c r="B1550" s="278">
        <v>44465</v>
      </c>
      <c r="C1550" s="283">
        <f t="shared" si="22"/>
        <v>10216999234</v>
      </c>
      <c r="D1550" s="57"/>
      <c r="E1550" s="57"/>
      <c r="F1550" s="279">
        <v>678309122</v>
      </c>
      <c r="G1550" s="286">
        <v>274759162</v>
      </c>
      <c r="H1550" s="278">
        <v>48547</v>
      </c>
      <c r="I1550" s="278"/>
      <c r="K1550" s="57"/>
      <c r="L1550" s="57"/>
      <c r="M1550" s="274"/>
      <c r="N1550" s="274"/>
      <c r="O1550" s="57"/>
    </row>
    <row r="1551" spans="1:15">
      <c r="A1551" s="57"/>
      <c r="B1551" s="278">
        <v>44466</v>
      </c>
      <c r="C1551" s="283">
        <f t="shared" si="22"/>
        <v>10068780854</v>
      </c>
      <c r="D1551" s="57"/>
      <c r="E1551" s="57"/>
      <c r="F1551" s="279">
        <v>530090742</v>
      </c>
      <c r="G1551" s="286">
        <v>274800761</v>
      </c>
      <c r="H1551" s="278">
        <v>45796</v>
      </c>
      <c r="I1551" s="278"/>
      <c r="K1551" s="57"/>
      <c r="L1551" s="57"/>
      <c r="M1551" s="274"/>
      <c r="N1551" s="274"/>
      <c r="O1551" s="57"/>
    </row>
    <row r="1552" spans="1:15">
      <c r="A1552" s="57"/>
      <c r="B1552" s="278">
        <v>44467</v>
      </c>
      <c r="C1552" s="283">
        <f t="shared" si="22"/>
        <v>10073758453</v>
      </c>
      <c r="D1552" s="57"/>
      <c r="E1552" s="57"/>
      <c r="F1552" s="279">
        <v>535068341</v>
      </c>
      <c r="G1552" s="286">
        <v>274931277</v>
      </c>
      <c r="H1552" s="278">
        <v>46989</v>
      </c>
      <c r="I1552" s="278"/>
      <c r="K1552" s="57"/>
      <c r="L1552" s="57"/>
      <c r="M1552" s="274"/>
      <c r="N1552" s="274"/>
      <c r="O1552" s="57"/>
    </row>
    <row r="1553" spans="1:15">
      <c r="A1553" s="57"/>
      <c r="B1553" s="278">
        <v>44468</v>
      </c>
      <c r="C1553" s="283">
        <f t="shared" si="22"/>
        <v>9836846438</v>
      </c>
      <c r="D1553" s="57"/>
      <c r="E1553" s="57"/>
      <c r="F1553" s="279">
        <v>298156326</v>
      </c>
      <c r="G1553" s="286">
        <v>274956446</v>
      </c>
      <c r="H1553" s="278">
        <v>43385</v>
      </c>
      <c r="I1553" s="278"/>
      <c r="K1553" s="57"/>
      <c r="L1553" s="57"/>
      <c r="M1553" s="274"/>
      <c r="N1553" s="274"/>
      <c r="O1553" s="57"/>
    </row>
    <row r="1554" spans="1:15">
      <c r="A1554" s="57"/>
      <c r="B1554" s="278">
        <v>44469</v>
      </c>
      <c r="C1554" s="283">
        <f t="shared" si="22"/>
        <v>10511347073</v>
      </c>
      <c r="D1554" s="57"/>
      <c r="E1554" s="57"/>
      <c r="F1554" s="279">
        <v>972656961</v>
      </c>
      <c r="G1554" s="286">
        <v>275018546</v>
      </c>
      <c r="H1554" s="278">
        <v>43971</v>
      </c>
      <c r="I1554" s="278"/>
      <c r="K1554" s="57"/>
      <c r="L1554" s="57"/>
      <c r="M1554" s="274"/>
      <c r="N1554" s="274"/>
      <c r="O1554" s="57"/>
    </row>
    <row r="1555" spans="1:15">
      <c r="A1555" s="57"/>
      <c r="B1555" s="278">
        <v>44470</v>
      </c>
      <c r="C1555" s="283">
        <f t="shared" si="22"/>
        <v>9749821151</v>
      </c>
      <c r="D1555" s="57"/>
      <c r="E1555" s="57"/>
      <c r="F1555" s="279">
        <v>211131039</v>
      </c>
      <c r="G1555" s="286">
        <v>275114412</v>
      </c>
      <c r="H1555" s="278">
        <v>47738</v>
      </c>
      <c r="I1555" s="278"/>
      <c r="K1555" s="57"/>
      <c r="L1555" s="57"/>
      <c r="M1555" s="274"/>
      <c r="N1555" s="274"/>
      <c r="O1555" s="57"/>
    </row>
    <row r="1556" spans="1:15">
      <c r="A1556" s="57"/>
      <c r="B1556" s="278">
        <v>44471</v>
      </c>
      <c r="C1556" s="283">
        <f t="shared" si="22"/>
        <v>10307700429</v>
      </c>
      <c r="D1556" s="57"/>
      <c r="E1556" s="57"/>
      <c r="F1556" s="279">
        <v>769010317</v>
      </c>
      <c r="G1556" s="286">
        <v>275372420</v>
      </c>
      <c r="H1556" s="278">
        <v>43836</v>
      </c>
      <c r="I1556" s="278"/>
      <c r="K1556" s="57"/>
      <c r="L1556" s="57"/>
      <c r="M1556" s="274"/>
      <c r="N1556" s="274"/>
      <c r="O1556" s="57"/>
    </row>
    <row r="1557" spans="1:15">
      <c r="A1557" s="57"/>
      <c r="B1557" s="278">
        <v>44472</v>
      </c>
      <c r="C1557" s="283">
        <f t="shared" si="22"/>
        <v>10500890509</v>
      </c>
      <c r="D1557" s="57"/>
      <c r="E1557" s="57"/>
      <c r="F1557" s="279">
        <v>962200397</v>
      </c>
      <c r="G1557" s="286">
        <v>275566577</v>
      </c>
      <c r="H1557" s="278">
        <v>48089</v>
      </c>
      <c r="I1557" s="278"/>
      <c r="K1557" s="57"/>
      <c r="L1557" s="57"/>
      <c r="M1557" s="274"/>
      <c r="N1557" s="274"/>
      <c r="O1557" s="57"/>
    </row>
    <row r="1558" spans="1:15">
      <c r="A1558" s="57"/>
      <c r="B1558" s="278">
        <v>44473</v>
      </c>
      <c r="C1558" s="283">
        <f t="shared" si="22"/>
        <v>9781300148</v>
      </c>
      <c r="D1558" s="57"/>
      <c r="E1558" s="57"/>
      <c r="F1558" s="279">
        <v>242610036</v>
      </c>
      <c r="G1558" s="286">
        <v>275629739</v>
      </c>
      <c r="H1558" s="278">
        <v>49996</v>
      </c>
      <c r="I1558" s="278"/>
      <c r="K1558" s="57"/>
      <c r="L1558" s="57"/>
      <c r="M1558" s="274"/>
      <c r="N1558" s="274"/>
      <c r="O1558" s="57"/>
    </row>
    <row r="1559" spans="1:15">
      <c r="A1559" s="57"/>
      <c r="B1559" s="278">
        <v>44474</v>
      </c>
      <c r="C1559" s="283">
        <f t="shared" si="22"/>
        <v>10085896335</v>
      </c>
      <c r="D1559" s="57"/>
      <c r="E1559" s="57"/>
      <c r="F1559" s="279">
        <v>547206223</v>
      </c>
      <c r="G1559" s="286">
        <v>275661443</v>
      </c>
      <c r="H1559" s="278">
        <v>45341</v>
      </c>
      <c r="I1559" s="278"/>
      <c r="K1559" s="57"/>
      <c r="L1559" s="57"/>
      <c r="M1559" s="274"/>
      <c r="N1559" s="274"/>
      <c r="O1559" s="57"/>
    </row>
    <row r="1560" spans="1:15">
      <c r="A1560" s="57"/>
      <c r="B1560" s="278">
        <v>44475</v>
      </c>
      <c r="C1560" s="283">
        <f t="shared" si="22"/>
        <v>10036349638</v>
      </c>
      <c r="D1560" s="57"/>
      <c r="E1560" s="57"/>
      <c r="F1560" s="279">
        <v>497659526</v>
      </c>
      <c r="G1560" s="286">
        <v>275832713</v>
      </c>
      <c r="H1560" s="278">
        <v>48654</v>
      </c>
      <c r="I1560" s="278"/>
      <c r="K1560" s="57"/>
      <c r="L1560" s="57"/>
      <c r="M1560" s="274"/>
      <c r="N1560" s="274"/>
      <c r="O1560" s="57"/>
    </row>
    <row r="1561" spans="1:15">
      <c r="A1561" s="57"/>
      <c r="B1561" s="278">
        <v>44476</v>
      </c>
      <c r="C1561" s="283">
        <f t="shared" si="22"/>
        <v>10283700871</v>
      </c>
      <c r="D1561" s="57"/>
      <c r="E1561" s="57"/>
      <c r="F1561" s="279">
        <v>745010759</v>
      </c>
      <c r="G1561" s="286">
        <v>275989894</v>
      </c>
      <c r="H1561" s="278">
        <v>44290</v>
      </c>
      <c r="I1561" s="278"/>
      <c r="K1561" s="57"/>
      <c r="L1561" s="57"/>
      <c r="M1561" s="274"/>
      <c r="N1561" s="274"/>
      <c r="O1561" s="57"/>
    </row>
    <row r="1562" spans="1:15">
      <c r="A1562" s="57"/>
      <c r="B1562" s="278">
        <v>44477</v>
      </c>
      <c r="C1562" s="283">
        <f t="shared" si="22"/>
        <v>10236162039</v>
      </c>
      <c r="D1562" s="57"/>
      <c r="E1562" s="57"/>
      <c r="F1562" s="279">
        <v>697471927</v>
      </c>
      <c r="G1562" s="286">
        <v>276042344</v>
      </c>
      <c r="H1562" s="278">
        <v>44081</v>
      </c>
      <c r="I1562" s="278"/>
      <c r="K1562" s="57"/>
      <c r="L1562" s="57"/>
      <c r="M1562" s="274"/>
      <c r="N1562" s="274"/>
      <c r="O1562" s="57"/>
    </row>
    <row r="1563" spans="1:15">
      <c r="A1563" s="57"/>
      <c r="B1563" s="278">
        <v>44478</v>
      </c>
      <c r="C1563" s="283">
        <f t="shared" si="22"/>
        <v>10190999683</v>
      </c>
      <c r="D1563" s="57"/>
      <c r="E1563" s="57"/>
      <c r="F1563" s="279">
        <v>652309571</v>
      </c>
      <c r="G1563" s="286">
        <v>276217452</v>
      </c>
      <c r="H1563" s="278">
        <v>43499</v>
      </c>
      <c r="I1563" s="278"/>
      <c r="K1563" s="57"/>
      <c r="L1563" s="57"/>
      <c r="M1563" s="274"/>
      <c r="N1563" s="274"/>
      <c r="O1563" s="57"/>
    </row>
    <row r="1564" spans="1:15">
      <c r="A1564" s="57"/>
      <c r="B1564" s="278">
        <v>44479</v>
      </c>
      <c r="C1564" s="283">
        <f t="shared" si="22"/>
        <v>9671439378</v>
      </c>
      <c r="D1564" s="57"/>
      <c r="E1564" s="57"/>
      <c r="F1564" s="279">
        <v>132749266</v>
      </c>
      <c r="G1564" s="286">
        <v>276307022</v>
      </c>
      <c r="H1564" s="278">
        <v>49848</v>
      </c>
      <c r="I1564" s="278"/>
      <c r="K1564" s="57"/>
      <c r="L1564" s="57"/>
      <c r="M1564" s="274"/>
      <c r="N1564" s="274"/>
      <c r="O1564" s="57"/>
    </row>
    <row r="1565" spans="1:15">
      <c r="A1565" s="57"/>
      <c r="B1565" s="278">
        <v>44480</v>
      </c>
      <c r="C1565" s="283">
        <f t="shared" si="22"/>
        <v>10248812565</v>
      </c>
      <c r="D1565" s="57"/>
      <c r="E1565" s="57"/>
      <c r="F1565" s="279">
        <v>710122453</v>
      </c>
      <c r="G1565" s="286">
        <v>276576651</v>
      </c>
      <c r="H1565" s="278">
        <v>46914</v>
      </c>
      <c r="I1565" s="278"/>
      <c r="K1565" s="57"/>
      <c r="L1565" s="57"/>
      <c r="M1565" s="274"/>
      <c r="N1565" s="274"/>
      <c r="O1565" s="57"/>
    </row>
    <row r="1566" spans="1:15">
      <c r="A1566" s="57"/>
      <c r="B1566" s="278">
        <v>44481</v>
      </c>
      <c r="C1566" s="283">
        <f t="shared" si="22"/>
        <v>9673079066</v>
      </c>
      <c r="D1566" s="57"/>
      <c r="E1566" s="57"/>
      <c r="F1566" s="279">
        <v>134388954</v>
      </c>
      <c r="G1566" s="286">
        <v>276794299</v>
      </c>
      <c r="H1566" s="278">
        <v>44498</v>
      </c>
      <c r="I1566" s="278"/>
      <c r="K1566" s="57"/>
      <c r="L1566" s="57"/>
      <c r="M1566" s="274"/>
      <c r="N1566" s="274"/>
      <c r="O1566" s="57"/>
    </row>
    <row r="1567" spans="1:15">
      <c r="A1567" s="57"/>
      <c r="B1567" s="278">
        <v>44482</v>
      </c>
      <c r="C1567" s="283">
        <f t="shared" si="22"/>
        <v>10367966988</v>
      </c>
      <c r="D1567" s="57"/>
      <c r="E1567" s="57"/>
      <c r="F1567" s="279">
        <v>829276876</v>
      </c>
      <c r="G1567" s="286">
        <v>277047839</v>
      </c>
      <c r="H1567" s="278">
        <v>44929</v>
      </c>
      <c r="I1567" s="278"/>
      <c r="K1567" s="57"/>
      <c r="L1567" s="57"/>
      <c r="M1567" s="274"/>
      <c r="N1567" s="274"/>
      <c r="O1567" s="57"/>
    </row>
    <row r="1568" spans="1:15">
      <c r="A1568" s="57"/>
      <c r="B1568" s="278">
        <v>44483</v>
      </c>
      <c r="C1568" s="283">
        <f t="shared" ref="C1568:C1631" si="23">F1568+(F$88*28679+98765)+(G$88*6587+87654)+(E$88*9537+76543)+(J$88*5713+4528)</f>
        <v>9932136202</v>
      </c>
      <c r="D1568" s="57"/>
      <c r="E1568" s="57"/>
      <c r="F1568" s="279">
        <v>393446090</v>
      </c>
      <c r="G1568" s="286">
        <v>277106192</v>
      </c>
      <c r="H1568" s="278">
        <v>45937</v>
      </c>
      <c r="I1568" s="278"/>
      <c r="K1568" s="57"/>
      <c r="L1568" s="57"/>
      <c r="M1568" s="274"/>
      <c r="N1568" s="274"/>
      <c r="O1568" s="57"/>
    </row>
    <row r="1569" spans="1:15">
      <c r="A1569" s="57"/>
      <c r="B1569" s="278">
        <v>44484</v>
      </c>
      <c r="C1569" s="283">
        <f t="shared" si="23"/>
        <v>10087311028</v>
      </c>
      <c r="D1569" s="57"/>
      <c r="E1569" s="57"/>
      <c r="F1569" s="279">
        <v>548620916</v>
      </c>
      <c r="G1569" s="286">
        <v>277211756</v>
      </c>
      <c r="H1569" s="278">
        <v>47082</v>
      </c>
      <c r="I1569" s="278"/>
      <c r="K1569" s="57"/>
      <c r="L1569" s="57"/>
      <c r="M1569" s="274"/>
      <c r="N1569" s="274"/>
      <c r="O1569" s="57"/>
    </row>
    <row r="1570" spans="1:15">
      <c r="A1570" s="57"/>
      <c r="B1570" s="278">
        <v>44485</v>
      </c>
      <c r="C1570" s="283">
        <f t="shared" si="23"/>
        <v>10418583550</v>
      </c>
      <c r="D1570" s="57"/>
      <c r="E1570" s="57"/>
      <c r="F1570" s="279">
        <v>879893438</v>
      </c>
      <c r="G1570" s="286">
        <v>277242296</v>
      </c>
      <c r="H1570" s="278">
        <v>48866</v>
      </c>
      <c r="I1570" s="278"/>
      <c r="K1570" s="57"/>
      <c r="L1570" s="57"/>
      <c r="M1570" s="274"/>
      <c r="N1570" s="274"/>
      <c r="O1570" s="57"/>
    </row>
    <row r="1571" spans="1:15">
      <c r="A1571" s="57"/>
      <c r="B1571" s="278">
        <v>44486</v>
      </c>
      <c r="C1571" s="283">
        <f t="shared" si="23"/>
        <v>10095976134</v>
      </c>
      <c r="D1571" s="57"/>
      <c r="E1571" s="57"/>
      <c r="F1571" s="279">
        <v>557286022</v>
      </c>
      <c r="G1571" s="286">
        <v>277375635</v>
      </c>
      <c r="H1571" s="278">
        <v>48397</v>
      </c>
      <c r="I1571" s="278"/>
      <c r="K1571" s="57"/>
      <c r="L1571" s="57"/>
      <c r="M1571" s="274"/>
      <c r="N1571" s="274"/>
      <c r="O1571" s="57"/>
    </row>
    <row r="1572" spans="1:15">
      <c r="A1572" s="57"/>
      <c r="B1572" s="278">
        <v>44487</v>
      </c>
      <c r="C1572" s="283">
        <f t="shared" si="23"/>
        <v>9805039220</v>
      </c>
      <c r="D1572" s="57"/>
      <c r="E1572" s="57"/>
      <c r="F1572" s="279">
        <v>266349108</v>
      </c>
      <c r="G1572" s="286">
        <v>277512546</v>
      </c>
      <c r="H1572" s="278">
        <v>43489</v>
      </c>
      <c r="I1572" s="278"/>
      <c r="K1572" s="57"/>
      <c r="L1572" s="57"/>
      <c r="M1572" s="274"/>
      <c r="N1572" s="274"/>
      <c r="O1572" s="57"/>
    </row>
    <row r="1573" spans="1:15">
      <c r="A1573" s="57"/>
      <c r="B1573" s="278">
        <v>44488</v>
      </c>
      <c r="C1573" s="283">
        <f t="shared" si="23"/>
        <v>10105931897</v>
      </c>
      <c r="D1573" s="57"/>
      <c r="E1573" s="57"/>
      <c r="F1573" s="279">
        <v>567241785</v>
      </c>
      <c r="G1573" s="286">
        <v>277863224</v>
      </c>
      <c r="H1573" s="278">
        <v>48922</v>
      </c>
      <c r="I1573" s="278"/>
      <c r="K1573" s="57"/>
      <c r="L1573" s="57"/>
      <c r="M1573" s="274"/>
      <c r="N1573" s="274"/>
      <c r="O1573" s="57"/>
    </row>
    <row r="1574" spans="1:15">
      <c r="A1574" s="57"/>
      <c r="B1574" s="278">
        <v>44489</v>
      </c>
      <c r="C1574" s="283">
        <f t="shared" si="23"/>
        <v>10036676708</v>
      </c>
      <c r="D1574" s="57"/>
      <c r="E1574" s="57"/>
      <c r="F1574" s="279">
        <v>497986596</v>
      </c>
      <c r="G1574" s="286">
        <v>278103918</v>
      </c>
      <c r="H1574" s="278">
        <v>45338</v>
      </c>
      <c r="I1574" s="278"/>
      <c r="K1574" s="57"/>
      <c r="L1574" s="57"/>
      <c r="M1574" s="274"/>
      <c r="N1574" s="274"/>
      <c r="O1574" s="57"/>
    </row>
    <row r="1575" spans="1:15">
      <c r="A1575" s="57"/>
      <c r="B1575" s="278">
        <v>44490</v>
      </c>
      <c r="C1575" s="283">
        <f t="shared" si="23"/>
        <v>10321370795</v>
      </c>
      <c r="D1575" s="57"/>
      <c r="E1575" s="57"/>
      <c r="F1575" s="279">
        <v>782680683</v>
      </c>
      <c r="G1575" s="286">
        <v>278193372</v>
      </c>
      <c r="H1575" s="278">
        <v>45138</v>
      </c>
      <c r="I1575" s="278"/>
      <c r="K1575" s="57"/>
      <c r="L1575" s="57"/>
      <c r="M1575" s="274"/>
      <c r="N1575" s="274"/>
      <c r="O1575" s="57"/>
    </row>
    <row r="1576" spans="1:15">
      <c r="A1576" s="57"/>
      <c r="B1576" s="278">
        <v>44491</v>
      </c>
      <c r="C1576" s="283">
        <f t="shared" si="23"/>
        <v>9911385772</v>
      </c>
      <c r="D1576" s="57"/>
      <c r="E1576" s="57"/>
      <c r="F1576" s="279">
        <v>372695660</v>
      </c>
      <c r="G1576" s="286">
        <v>278344751</v>
      </c>
      <c r="H1576" s="278">
        <v>45418</v>
      </c>
      <c r="I1576" s="278"/>
      <c r="K1576" s="57"/>
      <c r="L1576" s="57"/>
      <c r="M1576" s="274"/>
      <c r="N1576" s="274"/>
      <c r="O1576" s="57"/>
    </row>
    <row r="1577" spans="1:15">
      <c r="A1577" s="57"/>
      <c r="B1577" s="278">
        <v>44492</v>
      </c>
      <c r="C1577" s="283">
        <f t="shared" si="23"/>
        <v>10116393146</v>
      </c>
      <c r="D1577" s="57"/>
      <c r="E1577" s="57"/>
      <c r="F1577" s="279">
        <v>577703034</v>
      </c>
      <c r="G1577" s="286">
        <v>278410154</v>
      </c>
      <c r="H1577" s="278">
        <v>43321</v>
      </c>
      <c r="I1577" s="278"/>
      <c r="K1577" s="57"/>
      <c r="L1577" s="57"/>
      <c r="M1577" s="274"/>
      <c r="N1577" s="274"/>
      <c r="O1577" s="57"/>
    </row>
    <row r="1578" spans="1:15">
      <c r="A1578" s="57"/>
      <c r="B1578" s="278">
        <v>44493</v>
      </c>
      <c r="C1578" s="283">
        <f t="shared" si="23"/>
        <v>10124641742</v>
      </c>
      <c r="D1578" s="57"/>
      <c r="E1578" s="57"/>
      <c r="F1578" s="279">
        <v>585951630</v>
      </c>
      <c r="G1578" s="286">
        <v>278507389</v>
      </c>
      <c r="H1578" s="278">
        <v>49748</v>
      </c>
      <c r="I1578" s="278"/>
      <c r="K1578" s="57"/>
      <c r="L1578" s="57"/>
      <c r="M1578" s="274"/>
      <c r="N1578" s="274"/>
      <c r="O1578" s="57"/>
    </row>
    <row r="1579" spans="1:15">
      <c r="A1579" s="57"/>
      <c r="B1579" s="278">
        <v>44494</v>
      </c>
      <c r="C1579" s="283">
        <f t="shared" si="23"/>
        <v>9693462261</v>
      </c>
      <c r="D1579" s="57"/>
      <c r="E1579" s="57"/>
      <c r="F1579" s="279">
        <v>154772149</v>
      </c>
      <c r="G1579" s="286">
        <v>278583782</v>
      </c>
      <c r="H1579" s="278">
        <v>47044</v>
      </c>
      <c r="I1579" s="278"/>
      <c r="K1579" s="57"/>
      <c r="L1579" s="57"/>
      <c r="M1579" s="274"/>
      <c r="N1579" s="274"/>
      <c r="O1579" s="57"/>
    </row>
    <row r="1580" spans="1:15">
      <c r="A1580" s="57"/>
      <c r="B1580" s="278">
        <v>44495</v>
      </c>
      <c r="C1580" s="283">
        <f t="shared" si="23"/>
        <v>10132155069</v>
      </c>
      <c r="D1580" s="57"/>
      <c r="E1580" s="57"/>
      <c r="F1580" s="279">
        <v>593464957</v>
      </c>
      <c r="G1580" s="286">
        <v>278868270</v>
      </c>
      <c r="H1580" s="278">
        <v>49610</v>
      </c>
      <c r="I1580" s="278"/>
      <c r="K1580" s="57"/>
      <c r="L1580" s="57"/>
      <c r="M1580" s="274"/>
      <c r="N1580" s="274"/>
      <c r="O1580" s="57"/>
    </row>
    <row r="1581" spans="1:15">
      <c r="A1581" s="57"/>
      <c r="B1581" s="278">
        <v>44496</v>
      </c>
      <c r="C1581" s="283">
        <f t="shared" si="23"/>
        <v>9901642652</v>
      </c>
      <c r="D1581" s="57"/>
      <c r="E1581" s="57"/>
      <c r="F1581" s="279">
        <v>362952540</v>
      </c>
      <c r="G1581" s="286">
        <v>279281400</v>
      </c>
      <c r="H1581" s="278">
        <v>48986</v>
      </c>
      <c r="I1581" s="278"/>
      <c r="K1581" s="57"/>
      <c r="L1581" s="57"/>
      <c r="M1581" s="274"/>
      <c r="N1581" s="274"/>
      <c r="O1581" s="57"/>
    </row>
    <row r="1582" spans="1:15">
      <c r="A1582" s="57"/>
      <c r="B1582" s="278">
        <v>44497</v>
      </c>
      <c r="C1582" s="283">
        <f t="shared" si="23"/>
        <v>10470666418</v>
      </c>
      <c r="D1582" s="57"/>
      <c r="E1582" s="57"/>
      <c r="F1582" s="279">
        <v>931976306</v>
      </c>
      <c r="G1582" s="286">
        <v>279390318</v>
      </c>
      <c r="H1582" s="278">
        <v>44581</v>
      </c>
      <c r="I1582" s="278"/>
      <c r="K1582" s="57"/>
      <c r="L1582" s="57"/>
      <c r="M1582" s="274"/>
      <c r="N1582" s="274"/>
      <c r="O1582" s="57"/>
    </row>
    <row r="1583" spans="1:15">
      <c r="A1583" s="57"/>
      <c r="B1583" s="278">
        <v>44498</v>
      </c>
      <c r="C1583" s="283">
        <f t="shared" si="23"/>
        <v>9815484411</v>
      </c>
      <c r="D1583" s="57"/>
      <c r="E1583" s="57"/>
      <c r="F1583" s="279">
        <v>276794299</v>
      </c>
      <c r="G1583" s="286">
        <v>279425827</v>
      </c>
      <c r="H1583" s="278">
        <v>46960</v>
      </c>
      <c r="I1583" s="278"/>
      <c r="K1583" s="57"/>
      <c r="L1583" s="57"/>
      <c r="M1583" s="274"/>
      <c r="N1583" s="274"/>
      <c r="O1583" s="57"/>
    </row>
    <row r="1584" spans="1:15">
      <c r="A1584" s="57"/>
      <c r="B1584" s="278">
        <v>44499</v>
      </c>
      <c r="C1584" s="283">
        <f t="shared" si="23"/>
        <v>10475726686</v>
      </c>
      <c r="D1584" s="57"/>
      <c r="E1584" s="57"/>
      <c r="F1584" s="279">
        <v>937036574</v>
      </c>
      <c r="G1584" s="286">
        <v>279455611</v>
      </c>
      <c r="H1584" s="278">
        <v>44297</v>
      </c>
      <c r="I1584" s="278"/>
      <c r="K1584" s="57"/>
      <c r="L1584" s="57"/>
      <c r="M1584" s="274"/>
      <c r="N1584" s="274"/>
      <c r="O1584" s="57"/>
    </row>
    <row r="1585" spans="1:15">
      <c r="A1585" s="57"/>
      <c r="B1585" s="278">
        <v>44500</v>
      </c>
      <c r="C1585" s="283">
        <f t="shared" si="23"/>
        <v>9829593142</v>
      </c>
      <c r="D1585" s="57"/>
      <c r="E1585" s="57"/>
      <c r="F1585" s="279">
        <v>290903030</v>
      </c>
      <c r="G1585" s="286">
        <v>279614985</v>
      </c>
      <c r="H1585" s="278">
        <v>45726</v>
      </c>
      <c r="I1585" s="278"/>
      <c r="K1585" s="57"/>
      <c r="L1585" s="57"/>
      <c r="M1585" s="274"/>
      <c r="N1585" s="274"/>
      <c r="O1585" s="57"/>
    </row>
    <row r="1586" spans="1:15">
      <c r="A1586" s="57"/>
      <c r="B1586" s="278">
        <v>44501</v>
      </c>
      <c r="C1586" s="283">
        <f t="shared" si="23"/>
        <v>9919208614</v>
      </c>
      <c r="D1586" s="57"/>
      <c r="E1586" s="57"/>
      <c r="F1586" s="279">
        <v>380518502</v>
      </c>
      <c r="G1586" s="286">
        <v>279617257</v>
      </c>
      <c r="H1586" s="278">
        <v>44525</v>
      </c>
      <c r="I1586" s="278"/>
      <c r="K1586" s="57"/>
      <c r="L1586" s="57"/>
      <c r="M1586" s="274"/>
      <c r="N1586" s="274"/>
      <c r="O1586" s="57"/>
    </row>
    <row r="1587" spans="1:15">
      <c r="A1587" s="57"/>
      <c r="B1587" s="278">
        <v>44502</v>
      </c>
      <c r="C1587" s="283">
        <f t="shared" si="23"/>
        <v>10008551025</v>
      </c>
      <c r="D1587" s="57"/>
      <c r="E1587" s="57"/>
      <c r="F1587" s="279">
        <v>469860913</v>
      </c>
      <c r="G1587" s="286">
        <v>279634086</v>
      </c>
      <c r="H1587" s="278">
        <v>47417</v>
      </c>
      <c r="I1587" s="278"/>
      <c r="K1587" s="57"/>
      <c r="L1587" s="57"/>
      <c r="M1587" s="274"/>
      <c r="N1587" s="274"/>
      <c r="O1587" s="57"/>
    </row>
    <row r="1588" spans="1:15">
      <c r="A1588" s="57"/>
      <c r="B1588" s="278">
        <v>44503</v>
      </c>
      <c r="C1588" s="283">
        <f t="shared" si="23"/>
        <v>9995895256</v>
      </c>
      <c r="D1588" s="57"/>
      <c r="E1588" s="57"/>
      <c r="F1588" s="279">
        <v>457205144</v>
      </c>
      <c r="G1588" s="286">
        <v>279818704</v>
      </c>
      <c r="H1588" s="278">
        <v>45512</v>
      </c>
      <c r="I1588" s="278"/>
      <c r="K1588" s="57"/>
      <c r="L1588" s="57"/>
      <c r="M1588" s="274"/>
      <c r="N1588" s="274"/>
      <c r="O1588" s="57"/>
    </row>
    <row r="1589" spans="1:15">
      <c r="A1589" s="57"/>
      <c r="B1589" s="278">
        <v>44504</v>
      </c>
      <c r="C1589" s="283">
        <f t="shared" si="23"/>
        <v>10332555089</v>
      </c>
      <c r="D1589" s="57"/>
      <c r="E1589" s="57"/>
      <c r="F1589" s="279">
        <v>793864977</v>
      </c>
      <c r="G1589" s="286">
        <v>280121700</v>
      </c>
      <c r="H1589" s="278">
        <v>45768</v>
      </c>
      <c r="I1589" s="278"/>
      <c r="K1589" s="57"/>
      <c r="L1589" s="57"/>
      <c r="M1589" s="274"/>
      <c r="N1589" s="274"/>
      <c r="O1589" s="57"/>
    </row>
    <row r="1590" spans="1:15">
      <c r="A1590" s="57"/>
      <c r="B1590" s="278">
        <v>44505</v>
      </c>
      <c r="C1590" s="283">
        <f t="shared" si="23"/>
        <v>10379328501</v>
      </c>
      <c r="D1590" s="57"/>
      <c r="E1590" s="57"/>
      <c r="F1590" s="279">
        <v>840638389</v>
      </c>
      <c r="G1590" s="286">
        <v>280195525</v>
      </c>
      <c r="H1590" s="278">
        <v>44648</v>
      </c>
      <c r="I1590" s="278"/>
      <c r="K1590" s="57"/>
      <c r="L1590" s="57"/>
      <c r="M1590" s="274"/>
      <c r="N1590" s="274"/>
      <c r="O1590" s="57"/>
    </row>
    <row r="1591" spans="1:15">
      <c r="A1591" s="57"/>
      <c r="B1591" s="278">
        <v>44506</v>
      </c>
      <c r="C1591" s="283">
        <f t="shared" si="23"/>
        <v>9781521443</v>
      </c>
      <c r="D1591" s="57"/>
      <c r="E1591" s="57"/>
      <c r="F1591" s="279">
        <v>242831331</v>
      </c>
      <c r="G1591" s="286">
        <v>280218072</v>
      </c>
      <c r="H1591" s="278">
        <v>46792</v>
      </c>
      <c r="I1591" s="278"/>
      <c r="K1591" s="57"/>
      <c r="L1591" s="57"/>
      <c r="M1591" s="274"/>
      <c r="N1591" s="274"/>
      <c r="O1591" s="57"/>
    </row>
    <row r="1592" spans="1:15">
      <c r="A1592" s="57"/>
      <c r="B1592" s="278">
        <v>44507</v>
      </c>
      <c r="C1592" s="283">
        <f t="shared" si="23"/>
        <v>9729853624</v>
      </c>
      <c r="D1592" s="57"/>
      <c r="E1592" s="57"/>
      <c r="F1592" s="279">
        <v>191163512</v>
      </c>
      <c r="G1592" s="286">
        <v>280252213</v>
      </c>
      <c r="H1592" s="278">
        <v>44338</v>
      </c>
      <c r="I1592" s="278"/>
      <c r="K1592" s="57"/>
      <c r="L1592" s="57"/>
      <c r="M1592" s="274"/>
      <c r="N1592" s="274"/>
      <c r="O1592" s="57"/>
    </row>
    <row r="1593" spans="1:15">
      <c r="A1593" s="57"/>
      <c r="B1593" s="278">
        <v>44508</v>
      </c>
      <c r="C1593" s="283">
        <f t="shared" si="23"/>
        <v>10046929203</v>
      </c>
      <c r="D1593" s="57"/>
      <c r="E1593" s="57"/>
      <c r="F1593" s="279">
        <v>508239091</v>
      </c>
      <c r="G1593" s="286">
        <v>280339644</v>
      </c>
      <c r="H1593" s="278">
        <v>44937</v>
      </c>
      <c r="I1593" s="278"/>
      <c r="K1593" s="57"/>
      <c r="L1593" s="57"/>
      <c r="M1593" s="274"/>
      <c r="N1593" s="274"/>
      <c r="O1593" s="57"/>
    </row>
    <row r="1594" spans="1:15">
      <c r="A1594" s="57"/>
      <c r="B1594" s="278">
        <v>44509</v>
      </c>
      <c r="C1594" s="283">
        <f t="shared" si="23"/>
        <v>9773932380</v>
      </c>
      <c r="D1594" s="57"/>
      <c r="E1594" s="57"/>
      <c r="F1594" s="279">
        <v>235242268</v>
      </c>
      <c r="G1594" s="286">
        <v>280924055</v>
      </c>
      <c r="H1594" s="278">
        <v>46696</v>
      </c>
      <c r="I1594" s="278"/>
      <c r="K1594" s="57"/>
      <c r="L1594" s="57"/>
      <c r="M1594" s="274"/>
      <c r="N1594" s="274"/>
      <c r="O1594" s="57"/>
    </row>
    <row r="1595" spans="1:15">
      <c r="A1595" s="57"/>
      <c r="B1595" s="278">
        <v>44510</v>
      </c>
      <c r="C1595" s="283">
        <f t="shared" si="23"/>
        <v>10206687669</v>
      </c>
      <c r="D1595" s="57"/>
      <c r="E1595" s="57"/>
      <c r="F1595" s="279">
        <v>667997557</v>
      </c>
      <c r="G1595" s="286">
        <v>281180265</v>
      </c>
      <c r="H1595" s="278">
        <v>47157</v>
      </c>
      <c r="I1595" s="278"/>
      <c r="K1595" s="57"/>
      <c r="L1595" s="57"/>
      <c r="M1595" s="274"/>
      <c r="N1595" s="274"/>
      <c r="O1595" s="57"/>
    </row>
    <row r="1596" spans="1:15">
      <c r="A1596" s="57"/>
      <c r="B1596" s="278">
        <v>44511</v>
      </c>
      <c r="C1596" s="283">
        <f t="shared" si="23"/>
        <v>9759606615</v>
      </c>
      <c r="D1596" s="57"/>
      <c r="E1596" s="57"/>
      <c r="F1596" s="279">
        <v>220916503</v>
      </c>
      <c r="G1596" s="286">
        <v>281371331</v>
      </c>
      <c r="H1596" s="278">
        <v>47379</v>
      </c>
      <c r="I1596" s="278"/>
      <c r="K1596" s="57"/>
      <c r="L1596" s="57"/>
      <c r="M1596" s="274"/>
      <c r="N1596" s="274"/>
      <c r="O1596" s="57"/>
    </row>
    <row r="1597" spans="1:15">
      <c r="A1597" s="57"/>
      <c r="B1597" s="278">
        <v>44512</v>
      </c>
      <c r="C1597" s="283">
        <f t="shared" si="23"/>
        <v>10434756676</v>
      </c>
      <c r="D1597" s="57"/>
      <c r="E1597" s="57"/>
      <c r="F1597" s="279">
        <v>896066564</v>
      </c>
      <c r="G1597" s="286">
        <v>281490957</v>
      </c>
      <c r="H1597" s="278">
        <v>44949</v>
      </c>
      <c r="I1597" s="278"/>
      <c r="K1597" s="57"/>
      <c r="L1597" s="57"/>
      <c r="M1597" s="274"/>
      <c r="N1597" s="274"/>
      <c r="O1597" s="57"/>
    </row>
    <row r="1598" spans="1:15">
      <c r="A1598" s="57"/>
      <c r="B1598" s="278">
        <v>44513</v>
      </c>
      <c r="C1598" s="283">
        <f t="shared" si="23"/>
        <v>10171303411</v>
      </c>
      <c r="D1598" s="57"/>
      <c r="E1598" s="57"/>
      <c r="F1598" s="279">
        <v>632613299</v>
      </c>
      <c r="G1598" s="286">
        <v>281664401</v>
      </c>
      <c r="H1598" s="278">
        <v>43824</v>
      </c>
      <c r="I1598" s="278"/>
      <c r="K1598" s="57"/>
      <c r="L1598" s="57"/>
      <c r="M1598" s="274"/>
      <c r="N1598" s="274"/>
      <c r="O1598" s="57"/>
    </row>
    <row r="1599" spans="1:15">
      <c r="A1599" s="57"/>
      <c r="B1599" s="278">
        <v>44514</v>
      </c>
      <c r="C1599" s="283">
        <f t="shared" si="23"/>
        <v>10381284818</v>
      </c>
      <c r="D1599" s="57"/>
      <c r="E1599" s="57"/>
      <c r="F1599" s="279">
        <v>842594706</v>
      </c>
      <c r="G1599" s="286">
        <v>281673029</v>
      </c>
      <c r="H1599" s="278">
        <v>43047</v>
      </c>
      <c r="I1599" s="278"/>
      <c r="K1599" s="57"/>
      <c r="L1599" s="57"/>
      <c r="M1599" s="274"/>
      <c r="N1599" s="274"/>
      <c r="O1599" s="57"/>
    </row>
    <row r="1600" spans="1:15">
      <c r="A1600" s="57"/>
      <c r="B1600" s="278">
        <v>44515</v>
      </c>
      <c r="C1600" s="283">
        <f t="shared" si="23"/>
        <v>9725126731</v>
      </c>
      <c r="D1600" s="57"/>
      <c r="E1600" s="57"/>
      <c r="F1600" s="279">
        <v>186436619</v>
      </c>
      <c r="G1600" s="286">
        <v>282192324</v>
      </c>
      <c r="H1600" s="278">
        <v>46051</v>
      </c>
      <c r="I1600" s="278"/>
      <c r="K1600" s="57"/>
      <c r="L1600" s="57"/>
      <c r="M1600" s="274"/>
      <c r="N1600" s="274"/>
      <c r="O1600" s="57"/>
    </row>
    <row r="1601" spans="1:15">
      <c r="A1601" s="57"/>
      <c r="B1601" s="278">
        <v>44516</v>
      </c>
      <c r="C1601" s="283">
        <f t="shared" si="23"/>
        <v>10503826555</v>
      </c>
      <c r="D1601" s="57"/>
      <c r="E1601" s="57"/>
      <c r="F1601" s="279">
        <v>965136443</v>
      </c>
      <c r="G1601" s="286">
        <v>282196879</v>
      </c>
      <c r="H1601" s="278">
        <v>46677</v>
      </c>
      <c r="I1601" s="278"/>
      <c r="K1601" s="57"/>
      <c r="L1601" s="57"/>
      <c r="M1601" s="274"/>
      <c r="N1601" s="274"/>
      <c r="O1601" s="57"/>
    </row>
    <row r="1602" spans="1:15">
      <c r="A1602" s="57"/>
      <c r="B1602" s="278">
        <v>44517</v>
      </c>
      <c r="C1602" s="283">
        <f t="shared" si="23"/>
        <v>10319708542</v>
      </c>
      <c r="D1602" s="57"/>
      <c r="E1602" s="57"/>
      <c r="F1602" s="279">
        <v>781018430</v>
      </c>
      <c r="G1602" s="286">
        <v>282285691</v>
      </c>
      <c r="H1602" s="278">
        <v>48946</v>
      </c>
      <c r="I1602" s="278"/>
      <c r="K1602" s="57"/>
      <c r="L1602" s="57"/>
      <c r="M1602" s="274"/>
      <c r="N1602" s="274"/>
      <c r="O1602" s="57"/>
    </row>
    <row r="1603" spans="1:15">
      <c r="A1603" s="57"/>
      <c r="B1603" s="278">
        <v>44518</v>
      </c>
      <c r="C1603" s="283">
        <f t="shared" si="23"/>
        <v>9940433413</v>
      </c>
      <c r="D1603" s="57"/>
      <c r="E1603" s="57"/>
      <c r="F1603" s="279">
        <v>401743301</v>
      </c>
      <c r="G1603" s="286">
        <v>282312822</v>
      </c>
      <c r="H1603" s="278">
        <v>46863</v>
      </c>
      <c r="I1603" s="278"/>
      <c r="K1603" s="57"/>
      <c r="L1603" s="57"/>
      <c r="M1603" s="274"/>
      <c r="N1603" s="274"/>
      <c r="O1603" s="57"/>
    </row>
    <row r="1604" spans="1:15">
      <c r="A1604" s="57"/>
      <c r="B1604" s="278">
        <v>44519</v>
      </c>
      <c r="C1604" s="283">
        <f t="shared" si="23"/>
        <v>9708050345</v>
      </c>
      <c r="D1604" s="57"/>
      <c r="E1604" s="57"/>
      <c r="F1604" s="279">
        <v>169360233</v>
      </c>
      <c r="G1604" s="286">
        <v>282324722</v>
      </c>
      <c r="H1604" s="278">
        <v>49193</v>
      </c>
      <c r="I1604" s="278"/>
      <c r="K1604" s="57"/>
      <c r="L1604" s="57"/>
      <c r="M1604" s="274"/>
      <c r="N1604" s="274"/>
      <c r="O1604" s="57"/>
    </row>
    <row r="1605" spans="1:15">
      <c r="A1605" s="57"/>
      <c r="B1605" s="278">
        <v>44520</v>
      </c>
      <c r="C1605" s="283">
        <f t="shared" si="23"/>
        <v>10020229792</v>
      </c>
      <c r="D1605" s="57"/>
      <c r="E1605" s="57"/>
      <c r="F1605" s="279">
        <v>481539680</v>
      </c>
      <c r="G1605" s="286">
        <v>282332065</v>
      </c>
      <c r="H1605" s="278">
        <v>44946</v>
      </c>
      <c r="I1605" s="278"/>
      <c r="K1605" s="57"/>
      <c r="L1605" s="57"/>
      <c r="M1605" s="274"/>
      <c r="N1605" s="274"/>
      <c r="O1605" s="57"/>
    </row>
    <row r="1606" spans="1:15">
      <c r="A1606" s="57"/>
      <c r="B1606" s="278">
        <v>44521</v>
      </c>
      <c r="C1606" s="283">
        <f t="shared" si="23"/>
        <v>10241309739</v>
      </c>
      <c r="D1606" s="57"/>
      <c r="E1606" s="57"/>
      <c r="F1606" s="279">
        <v>702619627</v>
      </c>
      <c r="G1606" s="286">
        <v>282549021</v>
      </c>
      <c r="H1606" s="278">
        <v>47866</v>
      </c>
      <c r="I1606" s="278"/>
      <c r="K1606" s="57"/>
      <c r="L1606" s="57"/>
      <c r="M1606" s="274"/>
      <c r="N1606" s="274"/>
      <c r="O1606" s="57"/>
    </row>
    <row r="1607" spans="1:15">
      <c r="A1607" s="57"/>
      <c r="B1607" s="278">
        <v>44522</v>
      </c>
      <c r="C1607" s="283">
        <f t="shared" si="23"/>
        <v>9647008524</v>
      </c>
      <c r="D1607" s="57"/>
      <c r="E1607" s="57"/>
      <c r="F1607" s="279">
        <v>108318412</v>
      </c>
      <c r="G1607" s="286">
        <v>282870708</v>
      </c>
      <c r="H1607" s="278">
        <v>44331</v>
      </c>
      <c r="I1607" s="278"/>
      <c r="K1607" s="57"/>
      <c r="L1607" s="57"/>
      <c r="M1607" s="274"/>
      <c r="N1607" s="274"/>
      <c r="O1607" s="57"/>
    </row>
    <row r="1608" spans="1:15">
      <c r="A1608" s="57"/>
      <c r="B1608" s="278">
        <v>44523</v>
      </c>
      <c r="C1608" s="283">
        <f t="shared" si="23"/>
        <v>9829033063</v>
      </c>
      <c r="D1608" s="57"/>
      <c r="E1608" s="57"/>
      <c r="F1608" s="279">
        <v>290342951</v>
      </c>
      <c r="G1608" s="286">
        <v>282896640</v>
      </c>
      <c r="H1608" s="278">
        <v>47115</v>
      </c>
      <c r="I1608" s="278"/>
      <c r="K1608" s="57"/>
      <c r="L1608" s="57"/>
      <c r="M1608" s="274"/>
      <c r="N1608" s="274"/>
      <c r="O1608" s="57"/>
    </row>
    <row r="1609" spans="1:15">
      <c r="A1609" s="57"/>
      <c r="B1609" s="278">
        <v>44524</v>
      </c>
      <c r="C1609" s="283">
        <f t="shared" si="23"/>
        <v>9745415080</v>
      </c>
      <c r="D1609" s="57"/>
      <c r="E1609" s="57"/>
      <c r="F1609" s="279">
        <v>206724968</v>
      </c>
      <c r="G1609" s="286">
        <v>282956692</v>
      </c>
      <c r="H1609" s="278">
        <v>43692</v>
      </c>
      <c r="I1609" s="278"/>
      <c r="K1609" s="57"/>
      <c r="L1609" s="57"/>
      <c r="M1609" s="274"/>
      <c r="N1609" s="274"/>
      <c r="O1609" s="57"/>
    </row>
    <row r="1610" spans="1:15">
      <c r="A1610" s="57"/>
      <c r="B1610" s="278">
        <v>44525</v>
      </c>
      <c r="C1610" s="283">
        <f t="shared" si="23"/>
        <v>9818307369</v>
      </c>
      <c r="D1610" s="57"/>
      <c r="E1610" s="57"/>
      <c r="F1610" s="279">
        <v>279617257</v>
      </c>
      <c r="G1610" s="286">
        <v>283155492</v>
      </c>
      <c r="H1610" s="278">
        <v>49804</v>
      </c>
      <c r="I1610" s="278"/>
      <c r="K1610" s="57"/>
      <c r="L1610" s="57"/>
      <c r="M1610" s="274"/>
      <c r="N1610" s="274"/>
      <c r="O1610" s="57"/>
    </row>
    <row r="1611" spans="1:15">
      <c r="A1611" s="57"/>
      <c r="B1611" s="278">
        <v>44526</v>
      </c>
      <c r="C1611" s="283">
        <f t="shared" si="23"/>
        <v>9854230393</v>
      </c>
      <c r="D1611" s="57"/>
      <c r="E1611" s="57"/>
      <c r="F1611" s="279">
        <v>315540281</v>
      </c>
      <c r="G1611" s="286">
        <v>283310825</v>
      </c>
      <c r="H1611" s="278">
        <v>49552</v>
      </c>
      <c r="I1611" s="278"/>
      <c r="K1611" s="57"/>
      <c r="L1611" s="57"/>
      <c r="M1611" s="274"/>
      <c r="N1611" s="274"/>
      <c r="O1611" s="57"/>
    </row>
    <row r="1612" spans="1:15">
      <c r="A1612" s="57"/>
      <c r="B1612" s="278">
        <v>44527</v>
      </c>
      <c r="C1612" s="283">
        <f t="shared" si="23"/>
        <v>9806836662</v>
      </c>
      <c r="D1612" s="57"/>
      <c r="E1612" s="57"/>
      <c r="F1612" s="279">
        <v>268146550</v>
      </c>
      <c r="G1612" s="286">
        <v>283540339</v>
      </c>
      <c r="H1612" s="278">
        <v>50191</v>
      </c>
      <c r="I1612" s="278"/>
      <c r="K1612" s="57"/>
      <c r="L1612" s="57"/>
      <c r="M1612" s="274"/>
      <c r="N1612" s="274"/>
      <c r="O1612" s="57"/>
    </row>
    <row r="1613" spans="1:15">
      <c r="A1613" s="57"/>
      <c r="B1613" s="278">
        <v>44528</v>
      </c>
      <c r="C1613" s="283">
        <f t="shared" si="23"/>
        <v>9977284693</v>
      </c>
      <c r="D1613" s="57"/>
      <c r="E1613" s="57"/>
      <c r="F1613" s="279">
        <v>438594581</v>
      </c>
      <c r="G1613" s="286">
        <v>283703797</v>
      </c>
      <c r="H1613" s="278">
        <v>47053</v>
      </c>
      <c r="I1613" s="278"/>
      <c r="K1613" s="57"/>
      <c r="L1613" s="57"/>
      <c r="M1613" s="274"/>
      <c r="N1613" s="274"/>
      <c r="O1613" s="57"/>
    </row>
    <row r="1614" spans="1:15">
      <c r="A1614" s="57"/>
      <c r="B1614" s="278">
        <v>44529</v>
      </c>
      <c r="C1614" s="283">
        <f t="shared" si="23"/>
        <v>10518592868</v>
      </c>
      <c r="D1614" s="57"/>
      <c r="E1614" s="57"/>
      <c r="F1614" s="279">
        <v>979902756</v>
      </c>
      <c r="G1614" s="286">
        <v>283812001</v>
      </c>
      <c r="H1614" s="278">
        <v>47230</v>
      </c>
      <c r="I1614" s="278"/>
      <c r="K1614" s="57"/>
      <c r="L1614" s="57"/>
      <c r="M1614" s="274"/>
      <c r="N1614" s="274"/>
      <c r="O1614" s="57"/>
    </row>
    <row r="1615" spans="1:15">
      <c r="A1615" s="57"/>
      <c r="B1615" s="278">
        <v>44530</v>
      </c>
      <c r="C1615" s="283">
        <f t="shared" si="23"/>
        <v>10152166667</v>
      </c>
      <c r="D1615" s="57"/>
      <c r="E1615" s="57"/>
      <c r="F1615" s="279">
        <v>613476555</v>
      </c>
      <c r="G1615" s="286">
        <v>283857760</v>
      </c>
      <c r="H1615" s="278">
        <v>49103</v>
      </c>
      <c r="I1615" s="278"/>
      <c r="K1615" s="57"/>
      <c r="L1615" s="57"/>
      <c r="M1615" s="274"/>
      <c r="N1615" s="274"/>
      <c r="O1615" s="57"/>
    </row>
    <row r="1616" spans="1:15">
      <c r="A1616" s="57"/>
      <c r="B1616" s="278">
        <v>44531</v>
      </c>
      <c r="C1616" s="283">
        <f t="shared" si="23"/>
        <v>10302090673</v>
      </c>
      <c r="D1616" s="57"/>
      <c r="E1616" s="57"/>
      <c r="F1616" s="279">
        <v>763400561</v>
      </c>
      <c r="G1616" s="286">
        <v>284076937</v>
      </c>
      <c r="H1616" s="278">
        <v>50351</v>
      </c>
      <c r="I1616" s="278"/>
      <c r="K1616" s="57"/>
      <c r="L1616" s="57"/>
      <c r="M1616" s="274"/>
      <c r="N1616" s="274"/>
      <c r="O1616" s="57"/>
    </row>
    <row r="1617" spans="1:15">
      <c r="A1617" s="57"/>
      <c r="B1617" s="278">
        <v>44532</v>
      </c>
      <c r="C1617" s="283">
        <f t="shared" si="23"/>
        <v>10418646039</v>
      </c>
      <c r="D1617" s="57"/>
      <c r="E1617" s="57"/>
      <c r="F1617" s="279">
        <v>879955927</v>
      </c>
      <c r="G1617" s="286">
        <v>284168400</v>
      </c>
      <c r="H1617" s="278">
        <v>43921</v>
      </c>
      <c r="I1617" s="278"/>
      <c r="K1617" s="57"/>
      <c r="L1617" s="57"/>
      <c r="M1617" s="274"/>
      <c r="N1617" s="274"/>
      <c r="O1617" s="57"/>
    </row>
    <row r="1618" spans="1:15">
      <c r="A1618" s="57"/>
      <c r="B1618" s="278">
        <v>44533</v>
      </c>
      <c r="C1618" s="283">
        <f t="shared" si="23"/>
        <v>9864087112</v>
      </c>
      <c r="D1618" s="57"/>
      <c r="E1618" s="57"/>
      <c r="F1618" s="279">
        <v>325397000</v>
      </c>
      <c r="G1618" s="286">
        <v>284196434</v>
      </c>
      <c r="H1618" s="278">
        <v>43890</v>
      </c>
      <c r="I1618" s="278"/>
      <c r="K1618" s="57"/>
      <c r="L1618" s="57"/>
      <c r="M1618" s="274"/>
      <c r="N1618" s="274"/>
      <c r="O1618" s="57"/>
    </row>
    <row r="1619" spans="1:15">
      <c r="A1619" s="57"/>
      <c r="B1619" s="278">
        <v>44534</v>
      </c>
      <c r="C1619" s="283">
        <f t="shared" si="23"/>
        <v>10250591947</v>
      </c>
      <c r="D1619" s="57"/>
      <c r="E1619" s="57"/>
      <c r="F1619" s="279">
        <v>711901835</v>
      </c>
      <c r="G1619" s="286">
        <v>284541714</v>
      </c>
      <c r="H1619" s="278">
        <v>50101</v>
      </c>
      <c r="I1619" s="278"/>
      <c r="K1619" s="57"/>
      <c r="L1619" s="57"/>
      <c r="M1619" s="274"/>
      <c r="N1619" s="274"/>
      <c r="O1619" s="57"/>
    </row>
    <row r="1620" spans="1:15">
      <c r="A1620" s="57"/>
      <c r="B1620" s="278">
        <v>44535</v>
      </c>
      <c r="C1620" s="283">
        <f t="shared" si="23"/>
        <v>9694565578</v>
      </c>
      <c r="D1620" s="57"/>
      <c r="E1620" s="57"/>
      <c r="F1620" s="279">
        <v>155875466</v>
      </c>
      <c r="G1620" s="286">
        <v>285019868</v>
      </c>
      <c r="H1620" s="278">
        <v>46585</v>
      </c>
      <c r="I1620" s="278"/>
      <c r="K1620" s="57"/>
      <c r="L1620" s="57"/>
      <c r="M1620" s="274"/>
      <c r="N1620" s="274"/>
      <c r="O1620" s="57"/>
    </row>
    <row r="1621" spans="1:15">
      <c r="A1621" s="57"/>
      <c r="B1621" s="278">
        <v>44536</v>
      </c>
      <c r="C1621" s="283">
        <f t="shared" si="23"/>
        <v>10093598870</v>
      </c>
      <c r="D1621" s="57"/>
      <c r="E1621" s="57"/>
      <c r="F1621" s="279">
        <v>554908758</v>
      </c>
      <c r="G1621" s="286">
        <v>285062693</v>
      </c>
      <c r="H1621" s="278">
        <v>47868</v>
      </c>
      <c r="I1621" s="278"/>
      <c r="K1621" s="57"/>
      <c r="L1621" s="57"/>
      <c r="M1621" s="274"/>
      <c r="N1621" s="274"/>
      <c r="O1621" s="57"/>
    </row>
    <row r="1622" spans="1:15">
      <c r="A1622" s="57"/>
      <c r="B1622" s="278">
        <v>44537</v>
      </c>
      <c r="C1622" s="283">
        <f t="shared" si="23"/>
        <v>9877737089</v>
      </c>
      <c r="D1622" s="57"/>
      <c r="E1622" s="57"/>
      <c r="F1622" s="279">
        <v>339046977</v>
      </c>
      <c r="G1622" s="286">
        <v>285129842</v>
      </c>
      <c r="H1622" s="278">
        <v>43650</v>
      </c>
      <c r="I1622" s="278"/>
      <c r="K1622" s="57"/>
      <c r="L1622" s="57"/>
      <c r="M1622" s="274"/>
      <c r="N1622" s="274"/>
      <c r="O1622" s="57"/>
    </row>
    <row r="1623" spans="1:15">
      <c r="A1623" s="57"/>
      <c r="B1623" s="278">
        <v>44538</v>
      </c>
      <c r="C1623" s="283">
        <f t="shared" si="23"/>
        <v>10313624931</v>
      </c>
      <c r="D1623" s="57"/>
      <c r="E1623" s="57"/>
      <c r="F1623" s="279">
        <v>774934819</v>
      </c>
      <c r="G1623" s="286">
        <v>285478602</v>
      </c>
      <c r="H1623" s="278">
        <v>47927</v>
      </c>
      <c r="I1623" s="278"/>
      <c r="K1623" s="57"/>
      <c r="L1623" s="57"/>
      <c r="M1623" s="274"/>
      <c r="N1623" s="274"/>
      <c r="O1623" s="57"/>
    </row>
    <row r="1624" spans="1:15">
      <c r="A1624" s="57"/>
      <c r="B1624" s="278">
        <v>44539</v>
      </c>
      <c r="C1624" s="283">
        <f t="shared" si="23"/>
        <v>9970131775</v>
      </c>
      <c r="D1624" s="57"/>
      <c r="E1624" s="57"/>
      <c r="F1624" s="279">
        <v>431441663</v>
      </c>
      <c r="G1624" s="286">
        <v>285534653</v>
      </c>
      <c r="H1624" s="278">
        <v>43929</v>
      </c>
      <c r="I1624" s="278"/>
      <c r="K1624" s="57"/>
      <c r="L1624" s="57"/>
      <c r="M1624" s="274"/>
      <c r="N1624" s="274"/>
      <c r="O1624" s="57"/>
    </row>
    <row r="1625" spans="1:15">
      <c r="A1625" s="57"/>
      <c r="B1625" s="278">
        <v>44540</v>
      </c>
      <c r="C1625" s="283">
        <f t="shared" si="23"/>
        <v>9830977083</v>
      </c>
      <c r="D1625" s="57"/>
      <c r="E1625" s="57"/>
      <c r="F1625" s="279">
        <v>292286971</v>
      </c>
      <c r="G1625" s="286">
        <v>285557475</v>
      </c>
      <c r="H1625" s="278">
        <v>47833</v>
      </c>
      <c r="I1625" s="278"/>
      <c r="K1625" s="57"/>
      <c r="L1625" s="57"/>
      <c r="M1625" s="274"/>
      <c r="N1625" s="274"/>
      <c r="O1625" s="57"/>
    </row>
    <row r="1626" spans="1:15">
      <c r="A1626" s="57"/>
      <c r="B1626" s="278">
        <v>44541</v>
      </c>
      <c r="C1626" s="283">
        <f t="shared" si="23"/>
        <v>9787969112</v>
      </c>
      <c r="D1626" s="57"/>
      <c r="E1626" s="57"/>
      <c r="F1626" s="279">
        <v>249279000</v>
      </c>
      <c r="G1626" s="286">
        <v>285767980</v>
      </c>
      <c r="H1626" s="278">
        <v>45732</v>
      </c>
      <c r="I1626" s="278"/>
      <c r="K1626" s="57"/>
      <c r="L1626" s="57"/>
      <c r="M1626" s="274"/>
      <c r="N1626" s="274"/>
      <c r="O1626" s="57"/>
    </row>
    <row r="1627" spans="1:15">
      <c r="A1627" s="57"/>
      <c r="B1627" s="278">
        <v>44542</v>
      </c>
      <c r="C1627" s="283">
        <f t="shared" si="23"/>
        <v>9732554703</v>
      </c>
      <c r="D1627" s="57"/>
      <c r="E1627" s="57"/>
      <c r="F1627" s="279">
        <v>193864591</v>
      </c>
      <c r="G1627" s="286">
        <v>285840227</v>
      </c>
      <c r="H1627" s="278">
        <v>48587</v>
      </c>
      <c r="I1627" s="278"/>
      <c r="K1627" s="57"/>
      <c r="L1627" s="57"/>
      <c r="M1627" s="274"/>
      <c r="N1627" s="274"/>
      <c r="O1627" s="57"/>
    </row>
    <row r="1628" spans="1:15">
      <c r="A1628" s="57"/>
      <c r="B1628" s="278">
        <v>44543</v>
      </c>
      <c r="C1628" s="283">
        <f t="shared" si="23"/>
        <v>10141398705</v>
      </c>
      <c r="D1628" s="57"/>
      <c r="E1628" s="57"/>
      <c r="F1628" s="279">
        <v>602708593</v>
      </c>
      <c r="G1628" s="286">
        <v>285986440</v>
      </c>
      <c r="H1628" s="278">
        <v>46403</v>
      </c>
      <c r="I1628" s="278"/>
      <c r="K1628" s="57"/>
      <c r="L1628" s="57"/>
      <c r="M1628" s="274"/>
      <c r="N1628" s="274"/>
      <c r="O1628" s="57"/>
    </row>
    <row r="1629" spans="1:15">
      <c r="A1629" s="57"/>
      <c r="B1629" s="278">
        <v>44544</v>
      </c>
      <c r="C1629" s="283">
        <f t="shared" si="23"/>
        <v>10362953748</v>
      </c>
      <c r="D1629" s="57"/>
      <c r="E1629" s="57"/>
      <c r="F1629" s="279">
        <v>824263636</v>
      </c>
      <c r="G1629" s="286">
        <v>286108779</v>
      </c>
      <c r="H1629" s="278">
        <v>49161</v>
      </c>
      <c r="I1629" s="278"/>
      <c r="K1629" s="57"/>
      <c r="L1629" s="57"/>
      <c r="M1629" s="274"/>
      <c r="N1629" s="274"/>
      <c r="O1629" s="57"/>
    </row>
    <row r="1630" spans="1:15">
      <c r="A1630" s="57"/>
      <c r="B1630" s="278">
        <v>44545</v>
      </c>
      <c r="C1630" s="283">
        <f t="shared" si="23"/>
        <v>9884950309</v>
      </c>
      <c r="D1630" s="57"/>
      <c r="E1630" s="57"/>
      <c r="F1630" s="279">
        <v>346260197</v>
      </c>
      <c r="G1630" s="286">
        <v>286287472</v>
      </c>
      <c r="H1630" s="278">
        <v>47291</v>
      </c>
      <c r="I1630" s="278"/>
      <c r="K1630" s="57"/>
      <c r="L1630" s="57"/>
      <c r="M1630" s="274"/>
      <c r="N1630" s="274"/>
      <c r="O1630" s="57"/>
    </row>
    <row r="1631" spans="1:15">
      <c r="A1631" s="57"/>
      <c r="B1631" s="278">
        <v>44546</v>
      </c>
      <c r="C1631" s="283">
        <f t="shared" si="23"/>
        <v>9724312818</v>
      </c>
      <c r="D1631" s="57"/>
      <c r="E1631" s="57"/>
      <c r="F1631" s="279">
        <v>185622706</v>
      </c>
      <c r="G1631" s="286">
        <v>286410585</v>
      </c>
      <c r="H1631" s="278">
        <v>44271</v>
      </c>
      <c r="I1631" s="278"/>
      <c r="K1631" s="57"/>
      <c r="L1631" s="57"/>
      <c r="M1631" s="274"/>
      <c r="N1631" s="274"/>
      <c r="O1631" s="57"/>
    </row>
    <row r="1632" spans="1:15">
      <c r="A1632" s="57"/>
      <c r="B1632" s="278">
        <v>44547</v>
      </c>
      <c r="C1632" s="283">
        <f t="shared" ref="C1632:C1695" si="24">F1632+(F$88*28679+98765)+(G$88*6587+87654)+(E$88*9537+76543)+(J$88*5713+4528)</f>
        <v>9987246228</v>
      </c>
      <c r="D1632" s="57"/>
      <c r="E1632" s="57"/>
      <c r="F1632" s="279">
        <v>448556116</v>
      </c>
      <c r="G1632" s="286">
        <v>286786527</v>
      </c>
      <c r="H1632" s="278">
        <v>44835</v>
      </c>
      <c r="I1632" s="278"/>
      <c r="K1632" s="57"/>
      <c r="L1632" s="57"/>
      <c r="M1632" s="274"/>
      <c r="N1632" s="274"/>
      <c r="O1632" s="57"/>
    </row>
    <row r="1633" spans="1:15">
      <c r="A1633" s="57"/>
      <c r="B1633" s="278">
        <v>44548</v>
      </c>
      <c r="C1633" s="283">
        <f t="shared" si="24"/>
        <v>9685622644</v>
      </c>
      <c r="D1633" s="57"/>
      <c r="E1633" s="57"/>
      <c r="F1633" s="279">
        <v>146932532</v>
      </c>
      <c r="G1633" s="286">
        <v>287002707</v>
      </c>
      <c r="H1633" s="278">
        <v>43806</v>
      </c>
      <c r="I1633" s="278"/>
      <c r="K1633" s="57"/>
      <c r="L1633" s="57"/>
      <c r="M1633" s="274"/>
      <c r="N1633" s="274"/>
      <c r="O1633" s="57"/>
    </row>
    <row r="1634" spans="1:15">
      <c r="A1634" s="57"/>
      <c r="B1634" s="278">
        <v>44549</v>
      </c>
      <c r="C1634" s="283">
        <f t="shared" si="24"/>
        <v>10116634234</v>
      </c>
      <c r="D1634" s="57"/>
      <c r="E1634" s="57"/>
      <c r="F1634" s="279">
        <v>577944122</v>
      </c>
      <c r="G1634" s="286">
        <v>287388375</v>
      </c>
      <c r="H1634" s="278">
        <v>45636</v>
      </c>
      <c r="I1634" s="278"/>
      <c r="K1634" s="57"/>
      <c r="L1634" s="57"/>
      <c r="M1634" s="274"/>
      <c r="N1634" s="274"/>
      <c r="O1634" s="57"/>
    </row>
    <row r="1635" spans="1:15">
      <c r="A1635" s="57"/>
      <c r="B1635" s="278">
        <v>44550</v>
      </c>
      <c r="C1635" s="283">
        <f t="shared" si="24"/>
        <v>10140394601</v>
      </c>
      <c r="D1635" s="57"/>
      <c r="E1635" s="57"/>
      <c r="F1635" s="279">
        <v>601704489</v>
      </c>
      <c r="G1635" s="286">
        <v>287485048</v>
      </c>
      <c r="H1635" s="278">
        <v>43973</v>
      </c>
      <c r="I1635" s="278"/>
      <c r="K1635" s="57"/>
      <c r="L1635" s="57"/>
      <c r="M1635" s="274"/>
      <c r="N1635" s="274"/>
      <c r="O1635" s="57"/>
    </row>
    <row r="1636" spans="1:15">
      <c r="A1636" s="57"/>
      <c r="B1636" s="278">
        <v>44551</v>
      </c>
      <c r="C1636" s="283">
        <f t="shared" si="24"/>
        <v>9792006165</v>
      </c>
      <c r="D1636" s="57"/>
      <c r="E1636" s="57"/>
      <c r="F1636" s="279">
        <v>253316053</v>
      </c>
      <c r="G1636" s="286">
        <v>287614829</v>
      </c>
      <c r="H1636" s="278">
        <v>43487</v>
      </c>
      <c r="I1636" s="278"/>
      <c r="K1636" s="57"/>
      <c r="L1636" s="57"/>
      <c r="M1636" s="274"/>
      <c r="N1636" s="274"/>
      <c r="O1636" s="57"/>
    </row>
    <row r="1637" spans="1:15">
      <c r="A1637" s="57"/>
      <c r="B1637" s="278">
        <v>44552</v>
      </c>
      <c r="C1637" s="283">
        <f t="shared" si="24"/>
        <v>10513252037</v>
      </c>
      <c r="D1637" s="57"/>
      <c r="E1637" s="57"/>
      <c r="F1637" s="279">
        <v>974561925</v>
      </c>
      <c r="G1637" s="286">
        <v>287692627</v>
      </c>
      <c r="H1637" s="278">
        <v>47514</v>
      </c>
      <c r="I1637" s="278"/>
      <c r="K1637" s="57"/>
      <c r="L1637" s="57"/>
      <c r="M1637" s="274"/>
      <c r="N1637" s="274"/>
      <c r="O1637" s="57"/>
    </row>
    <row r="1638" spans="1:15">
      <c r="A1638" s="57"/>
      <c r="B1638" s="278">
        <v>44553</v>
      </c>
      <c r="C1638" s="283">
        <f t="shared" si="24"/>
        <v>10410709595</v>
      </c>
      <c r="D1638" s="57"/>
      <c r="E1638" s="57"/>
      <c r="F1638" s="279">
        <v>872019483</v>
      </c>
      <c r="G1638" s="286">
        <v>287805967</v>
      </c>
      <c r="H1638" s="278">
        <v>48740</v>
      </c>
      <c r="I1638" s="278"/>
      <c r="K1638" s="57"/>
      <c r="L1638" s="57"/>
      <c r="M1638" s="274"/>
      <c r="N1638" s="274"/>
      <c r="O1638" s="57"/>
    </row>
    <row r="1639" spans="1:15">
      <c r="A1639" s="57"/>
      <c r="B1639" s="278">
        <v>44554</v>
      </c>
      <c r="C1639" s="283">
        <f t="shared" si="24"/>
        <v>10431624142</v>
      </c>
      <c r="D1639" s="57"/>
      <c r="E1639" s="57"/>
      <c r="F1639" s="279">
        <v>892934030</v>
      </c>
      <c r="G1639" s="286">
        <v>287807125</v>
      </c>
      <c r="H1639" s="278">
        <v>48544</v>
      </c>
      <c r="I1639" s="278"/>
      <c r="K1639" s="57"/>
      <c r="L1639" s="57"/>
      <c r="M1639" s="274"/>
      <c r="N1639" s="274"/>
      <c r="O1639" s="57"/>
    </row>
    <row r="1640" spans="1:15">
      <c r="A1640" s="57"/>
      <c r="B1640" s="278">
        <v>44555</v>
      </c>
      <c r="C1640" s="283">
        <f t="shared" si="24"/>
        <v>9702047858</v>
      </c>
      <c r="D1640" s="57"/>
      <c r="E1640" s="57"/>
      <c r="F1640" s="279">
        <v>163357746</v>
      </c>
      <c r="G1640" s="286">
        <v>287950590</v>
      </c>
      <c r="H1640" s="278">
        <v>49270</v>
      </c>
      <c r="I1640" s="278"/>
      <c r="K1640" s="57"/>
      <c r="L1640" s="57"/>
      <c r="M1640" s="274"/>
      <c r="N1640" s="274"/>
      <c r="O1640" s="57"/>
    </row>
    <row r="1641" spans="1:15">
      <c r="A1641" s="57"/>
      <c r="B1641" s="278">
        <v>44556</v>
      </c>
      <c r="C1641" s="283">
        <f t="shared" si="24"/>
        <v>10104977442</v>
      </c>
      <c r="D1641" s="57"/>
      <c r="E1641" s="57"/>
      <c r="F1641" s="279">
        <v>566287330</v>
      </c>
      <c r="G1641" s="286">
        <v>288017753</v>
      </c>
      <c r="H1641" s="278">
        <v>43474</v>
      </c>
      <c r="I1641" s="278"/>
      <c r="K1641" s="57"/>
      <c r="L1641" s="57"/>
      <c r="M1641" s="274"/>
      <c r="N1641" s="274"/>
      <c r="O1641" s="57"/>
    </row>
    <row r="1642" spans="1:15">
      <c r="A1642" s="57"/>
      <c r="B1642" s="278">
        <v>44557</v>
      </c>
      <c r="C1642" s="283">
        <f t="shared" si="24"/>
        <v>10458153335</v>
      </c>
      <c r="D1642" s="57"/>
      <c r="E1642" s="57"/>
      <c r="F1642" s="279">
        <v>919463223</v>
      </c>
      <c r="G1642" s="286">
        <v>288068637</v>
      </c>
      <c r="H1642" s="278">
        <v>47513</v>
      </c>
      <c r="I1642" s="278"/>
      <c r="K1642" s="57"/>
      <c r="L1642" s="57"/>
      <c r="M1642" s="274"/>
      <c r="N1642" s="274"/>
      <c r="O1642" s="57"/>
    </row>
    <row r="1643" spans="1:15">
      <c r="A1643" s="57"/>
      <c r="B1643" s="278">
        <v>44558</v>
      </c>
      <c r="C1643" s="283">
        <f t="shared" si="24"/>
        <v>9734152285</v>
      </c>
      <c r="D1643" s="57"/>
      <c r="E1643" s="57"/>
      <c r="F1643" s="279">
        <v>195462173</v>
      </c>
      <c r="G1643" s="286">
        <v>288223632</v>
      </c>
      <c r="H1643" s="278">
        <v>48967</v>
      </c>
      <c r="I1643" s="278"/>
      <c r="K1643" s="57"/>
      <c r="L1643" s="57"/>
      <c r="M1643" s="274"/>
      <c r="N1643" s="274"/>
      <c r="O1643" s="57"/>
    </row>
    <row r="1644" spans="1:15">
      <c r="A1644" s="57"/>
      <c r="B1644" s="278">
        <v>44559</v>
      </c>
      <c r="C1644" s="283">
        <f t="shared" si="24"/>
        <v>10236141792</v>
      </c>
      <c r="D1644" s="57"/>
      <c r="E1644" s="57"/>
      <c r="F1644" s="279">
        <v>697451680</v>
      </c>
      <c r="G1644" s="286">
        <v>288636103</v>
      </c>
      <c r="H1644" s="278">
        <v>45271</v>
      </c>
      <c r="I1644" s="278"/>
      <c r="K1644" s="57"/>
      <c r="L1644" s="57"/>
      <c r="M1644" s="274"/>
      <c r="N1644" s="274"/>
      <c r="O1644" s="57"/>
    </row>
    <row r="1645" spans="1:15">
      <c r="A1645" s="57"/>
      <c r="B1645" s="278">
        <v>44560</v>
      </c>
      <c r="C1645" s="283">
        <f t="shared" si="24"/>
        <v>10425043747</v>
      </c>
      <c r="D1645" s="57"/>
      <c r="E1645" s="57"/>
      <c r="F1645" s="279">
        <v>886353635</v>
      </c>
      <c r="G1645" s="286">
        <v>288930523</v>
      </c>
      <c r="H1645" s="278">
        <v>44877</v>
      </c>
      <c r="I1645" s="278"/>
      <c r="K1645" s="57"/>
      <c r="L1645" s="57"/>
      <c r="M1645" s="274"/>
      <c r="N1645" s="274"/>
      <c r="O1645" s="57"/>
    </row>
    <row r="1646" spans="1:15">
      <c r="A1646" s="57"/>
      <c r="B1646" s="278">
        <v>44561</v>
      </c>
      <c r="C1646" s="283">
        <f t="shared" si="24"/>
        <v>10199006413</v>
      </c>
      <c r="D1646" s="57"/>
      <c r="E1646" s="57"/>
      <c r="F1646" s="279">
        <v>660316301</v>
      </c>
      <c r="G1646" s="286">
        <v>288941669</v>
      </c>
      <c r="H1646" s="278">
        <v>47816</v>
      </c>
      <c r="I1646" s="278"/>
      <c r="K1646" s="57"/>
      <c r="L1646" s="57"/>
      <c r="M1646" s="274"/>
      <c r="N1646" s="274"/>
      <c r="O1646" s="57"/>
    </row>
    <row r="1647" spans="1:15">
      <c r="A1647" s="57"/>
      <c r="B1647" s="278">
        <v>44562</v>
      </c>
      <c r="C1647" s="283">
        <f t="shared" si="24"/>
        <v>9725726265</v>
      </c>
      <c r="D1647" s="57"/>
      <c r="E1647" s="57"/>
      <c r="F1647" s="279">
        <v>187036153</v>
      </c>
      <c r="G1647" s="286">
        <v>289191123</v>
      </c>
      <c r="H1647" s="278">
        <v>49839</v>
      </c>
      <c r="I1647" s="278"/>
      <c r="K1647" s="57"/>
      <c r="L1647" s="57"/>
      <c r="M1647" s="274"/>
      <c r="N1647" s="274"/>
      <c r="O1647" s="57"/>
    </row>
    <row r="1648" spans="1:15">
      <c r="A1648" s="57"/>
      <c r="B1648" s="278">
        <v>44563</v>
      </c>
      <c r="C1648" s="283">
        <f t="shared" si="24"/>
        <v>10475514763</v>
      </c>
      <c r="D1648" s="57"/>
      <c r="E1648" s="57"/>
      <c r="F1648" s="279">
        <v>936824651</v>
      </c>
      <c r="G1648" s="286">
        <v>289223619</v>
      </c>
      <c r="H1648" s="278">
        <v>46473</v>
      </c>
      <c r="I1648" s="278"/>
      <c r="K1648" s="57"/>
      <c r="L1648" s="57"/>
      <c r="M1648" s="274"/>
      <c r="N1648" s="274"/>
      <c r="O1648" s="57"/>
    </row>
    <row r="1649" spans="1:15">
      <c r="A1649" s="57"/>
      <c r="B1649" s="278">
        <v>44564</v>
      </c>
      <c r="C1649" s="283">
        <f t="shared" si="24"/>
        <v>10441783878</v>
      </c>
      <c r="D1649" s="57"/>
      <c r="E1649" s="57"/>
      <c r="F1649" s="279">
        <v>903093766</v>
      </c>
      <c r="G1649" s="286">
        <v>289409882</v>
      </c>
      <c r="H1649" s="278">
        <v>44825</v>
      </c>
      <c r="I1649" s="278"/>
      <c r="K1649" s="57"/>
      <c r="L1649" s="57"/>
      <c r="M1649" s="274"/>
      <c r="N1649" s="274"/>
      <c r="O1649" s="57"/>
    </row>
    <row r="1650" spans="1:15">
      <c r="A1650" s="57"/>
      <c r="B1650" s="278">
        <v>44565</v>
      </c>
      <c r="C1650" s="283">
        <f t="shared" si="24"/>
        <v>10010487364</v>
      </c>
      <c r="D1650" s="57"/>
      <c r="E1650" s="57"/>
      <c r="F1650" s="279">
        <v>471797252</v>
      </c>
      <c r="G1650" s="286">
        <v>289547628</v>
      </c>
      <c r="H1650" s="278">
        <v>44958</v>
      </c>
      <c r="I1650" s="278"/>
      <c r="K1650" s="57"/>
      <c r="L1650" s="57"/>
      <c r="M1650" s="274"/>
      <c r="N1650" s="274"/>
      <c r="O1650" s="57"/>
    </row>
    <row r="1651" spans="1:15">
      <c r="A1651" s="57"/>
      <c r="B1651" s="278">
        <v>44566</v>
      </c>
      <c r="C1651" s="283">
        <f t="shared" si="24"/>
        <v>10076602327</v>
      </c>
      <c r="D1651" s="57"/>
      <c r="E1651" s="57"/>
      <c r="F1651" s="279">
        <v>537912215</v>
      </c>
      <c r="G1651" s="286">
        <v>289548828</v>
      </c>
      <c r="H1651" s="278">
        <v>49705</v>
      </c>
      <c r="I1651" s="278"/>
      <c r="K1651" s="57"/>
      <c r="L1651" s="57"/>
      <c r="M1651" s="274"/>
      <c r="N1651" s="274"/>
      <c r="O1651" s="57"/>
    </row>
    <row r="1652" spans="1:15">
      <c r="A1652" s="57"/>
      <c r="B1652" s="278">
        <v>44567</v>
      </c>
      <c r="C1652" s="283">
        <f t="shared" si="24"/>
        <v>10437611725</v>
      </c>
      <c r="D1652" s="57"/>
      <c r="E1652" s="57"/>
      <c r="F1652" s="279">
        <v>898921613</v>
      </c>
      <c r="G1652" s="286">
        <v>289704246</v>
      </c>
      <c r="H1652" s="278">
        <v>49214</v>
      </c>
      <c r="I1652" s="278"/>
      <c r="K1652" s="57"/>
      <c r="L1652" s="57"/>
      <c r="M1652" s="274"/>
      <c r="N1652" s="274"/>
      <c r="O1652" s="57"/>
    </row>
    <row r="1653" spans="1:15">
      <c r="A1653" s="57"/>
      <c r="B1653" s="278">
        <v>44568</v>
      </c>
      <c r="C1653" s="283">
        <f t="shared" si="24"/>
        <v>10464206759</v>
      </c>
      <c r="D1653" s="57"/>
      <c r="E1653" s="57"/>
      <c r="F1653" s="279">
        <v>925516647</v>
      </c>
      <c r="G1653" s="286">
        <v>290156422</v>
      </c>
      <c r="H1653" s="278">
        <v>49376</v>
      </c>
      <c r="I1653" s="278"/>
      <c r="K1653" s="57"/>
      <c r="L1653" s="57"/>
      <c r="M1653" s="274"/>
      <c r="N1653" s="274"/>
      <c r="O1653" s="57"/>
    </row>
    <row r="1654" spans="1:15">
      <c r="A1654" s="57"/>
      <c r="B1654" s="278">
        <v>44569</v>
      </c>
      <c r="C1654" s="283">
        <f t="shared" si="24"/>
        <v>10145315370</v>
      </c>
      <c r="D1654" s="57"/>
      <c r="E1654" s="57"/>
      <c r="F1654" s="279">
        <v>606625258</v>
      </c>
      <c r="G1654" s="286">
        <v>290216890</v>
      </c>
      <c r="H1654" s="278">
        <v>46458</v>
      </c>
      <c r="I1654" s="278"/>
      <c r="K1654" s="57"/>
      <c r="L1654" s="57"/>
      <c r="M1654" s="274"/>
      <c r="N1654" s="274"/>
      <c r="O1654" s="57"/>
    </row>
    <row r="1655" spans="1:15">
      <c r="A1655" s="57"/>
      <c r="B1655" s="278">
        <v>44570</v>
      </c>
      <c r="C1655" s="283">
        <f t="shared" si="24"/>
        <v>10477357250</v>
      </c>
      <c r="D1655" s="57"/>
      <c r="E1655" s="57"/>
      <c r="F1655" s="279">
        <v>938667138</v>
      </c>
      <c r="G1655" s="286">
        <v>290342951</v>
      </c>
      <c r="H1655" s="278">
        <v>44523</v>
      </c>
      <c r="I1655" s="278"/>
      <c r="K1655" s="57"/>
      <c r="L1655" s="57"/>
      <c r="M1655" s="274"/>
      <c r="N1655" s="274"/>
      <c r="O1655" s="57"/>
    </row>
    <row r="1656" spans="1:15">
      <c r="A1656" s="57"/>
      <c r="B1656" s="278">
        <v>44571</v>
      </c>
      <c r="C1656" s="283">
        <f t="shared" si="24"/>
        <v>10165860086</v>
      </c>
      <c r="D1656" s="57"/>
      <c r="E1656" s="57"/>
      <c r="F1656" s="279">
        <v>627169974</v>
      </c>
      <c r="G1656" s="286">
        <v>290551648</v>
      </c>
      <c r="H1656" s="278">
        <v>50059</v>
      </c>
      <c r="I1656" s="278"/>
      <c r="K1656" s="57"/>
      <c r="L1656" s="57"/>
      <c r="M1656" s="274"/>
      <c r="N1656" s="274"/>
      <c r="O1656" s="57"/>
    </row>
    <row r="1657" spans="1:15">
      <c r="A1657" s="57"/>
      <c r="B1657" s="278">
        <v>44572</v>
      </c>
      <c r="C1657" s="283">
        <f t="shared" si="24"/>
        <v>10141791691</v>
      </c>
      <c r="D1657" s="57"/>
      <c r="E1657" s="57"/>
      <c r="F1657" s="279">
        <v>603101579</v>
      </c>
      <c r="G1657" s="286">
        <v>290852055</v>
      </c>
      <c r="H1657" s="278">
        <v>44930</v>
      </c>
      <c r="I1657" s="278"/>
      <c r="K1657" s="57"/>
      <c r="L1657" s="57"/>
      <c r="M1657" s="274"/>
      <c r="N1657" s="274"/>
      <c r="O1657" s="57"/>
    </row>
    <row r="1658" spans="1:15">
      <c r="A1658" s="57"/>
      <c r="B1658" s="278">
        <v>44573</v>
      </c>
      <c r="C1658" s="283">
        <f t="shared" si="24"/>
        <v>10399317798</v>
      </c>
      <c r="D1658" s="57"/>
      <c r="E1658" s="57"/>
      <c r="F1658" s="279">
        <v>860627686</v>
      </c>
      <c r="G1658" s="286">
        <v>290886827</v>
      </c>
      <c r="H1658" s="278">
        <v>43667</v>
      </c>
      <c r="I1658" s="278"/>
      <c r="K1658" s="57"/>
      <c r="L1658" s="57"/>
      <c r="M1658" s="274"/>
      <c r="N1658" s="274"/>
      <c r="O1658" s="57"/>
    </row>
    <row r="1659" spans="1:15">
      <c r="A1659" s="57"/>
      <c r="B1659" s="278">
        <v>44574</v>
      </c>
      <c r="C1659" s="283">
        <f t="shared" si="24"/>
        <v>10032736667</v>
      </c>
      <c r="D1659" s="57"/>
      <c r="E1659" s="57"/>
      <c r="F1659" s="279">
        <v>494046555</v>
      </c>
      <c r="G1659" s="286">
        <v>290903030</v>
      </c>
      <c r="H1659" s="278">
        <v>44500</v>
      </c>
      <c r="I1659" s="278"/>
      <c r="K1659" s="57"/>
      <c r="L1659" s="57"/>
      <c r="M1659" s="274"/>
      <c r="N1659" s="274"/>
      <c r="O1659" s="57"/>
    </row>
    <row r="1660" spans="1:15">
      <c r="A1660" s="57"/>
      <c r="B1660" s="278">
        <v>44575</v>
      </c>
      <c r="C1660" s="283">
        <f t="shared" si="24"/>
        <v>9790826284</v>
      </c>
      <c r="D1660" s="57"/>
      <c r="E1660" s="57"/>
      <c r="F1660" s="279">
        <v>252136172</v>
      </c>
      <c r="G1660" s="286">
        <v>291073243</v>
      </c>
      <c r="H1660" s="278">
        <v>48733</v>
      </c>
      <c r="I1660" s="278"/>
      <c r="K1660" s="57"/>
      <c r="L1660" s="57"/>
      <c r="M1660" s="274"/>
      <c r="N1660" s="274"/>
      <c r="O1660" s="57"/>
    </row>
    <row r="1661" spans="1:15">
      <c r="A1661" s="57"/>
      <c r="B1661" s="278">
        <v>44576</v>
      </c>
      <c r="C1661" s="283">
        <f t="shared" si="24"/>
        <v>9933368305</v>
      </c>
      <c r="D1661" s="57"/>
      <c r="E1661" s="57"/>
      <c r="F1661" s="279">
        <v>394678193</v>
      </c>
      <c r="G1661" s="286">
        <v>291159966</v>
      </c>
      <c r="H1661" s="278">
        <v>48611</v>
      </c>
      <c r="I1661" s="278"/>
      <c r="K1661" s="57"/>
      <c r="L1661" s="57"/>
      <c r="M1661" s="274"/>
      <c r="N1661" s="274"/>
      <c r="O1661" s="57"/>
    </row>
    <row r="1662" spans="1:15">
      <c r="A1662" s="57"/>
      <c r="B1662" s="278">
        <v>44577</v>
      </c>
      <c r="C1662" s="283">
        <f t="shared" si="24"/>
        <v>10200830677</v>
      </c>
      <c r="D1662" s="57"/>
      <c r="E1662" s="57"/>
      <c r="F1662" s="279">
        <v>662140565</v>
      </c>
      <c r="G1662" s="286">
        <v>291179284</v>
      </c>
      <c r="H1662" s="278">
        <v>45982</v>
      </c>
      <c r="I1662" s="278"/>
      <c r="K1662" s="57"/>
      <c r="L1662" s="57"/>
      <c r="M1662" s="274"/>
      <c r="N1662" s="274"/>
      <c r="O1662" s="57"/>
    </row>
    <row r="1663" spans="1:15">
      <c r="A1663" s="57"/>
      <c r="B1663" s="278">
        <v>44578</v>
      </c>
      <c r="C1663" s="283">
        <f t="shared" si="24"/>
        <v>9996336671</v>
      </c>
      <c r="D1663" s="57"/>
      <c r="E1663" s="57"/>
      <c r="F1663" s="279">
        <v>457646559</v>
      </c>
      <c r="G1663" s="286">
        <v>291338918</v>
      </c>
      <c r="H1663" s="278">
        <v>44940</v>
      </c>
      <c r="I1663" s="278"/>
      <c r="K1663" s="57"/>
      <c r="L1663" s="57"/>
      <c r="M1663" s="274"/>
      <c r="N1663" s="274"/>
      <c r="O1663" s="57"/>
    </row>
    <row r="1664" spans="1:15">
      <c r="A1664" s="57"/>
      <c r="B1664" s="278">
        <v>44579</v>
      </c>
      <c r="C1664" s="283">
        <f t="shared" si="24"/>
        <v>10222481355</v>
      </c>
      <c r="D1664" s="57"/>
      <c r="E1664" s="57"/>
      <c r="F1664" s="279">
        <v>683791243</v>
      </c>
      <c r="G1664" s="286">
        <v>292286971</v>
      </c>
      <c r="H1664" s="278">
        <v>44540</v>
      </c>
      <c r="I1664" s="278"/>
      <c r="K1664" s="57"/>
      <c r="L1664" s="57"/>
      <c r="M1664" s="274"/>
      <c r="N1664" s="274"/>
      <c r="O1664" s="57"/>
    </row>
    <row r="1665" spans="1:15">
      <c r="A1665" s="57"/>
      <c r="B1665" s="278">
        <v>44580</v>
      </c>
      <c r="C1665" s="283">
        <f t="shared" si="24"/>
        <v>9914545536</v>
      </c>
      <c r="D1665" s="57"/>
      <c r="E1665" s="57"/>
      <c r="F1665" s="279">
        <v>375855424</v>
      </c>
      <c r="G1665" s="286">
        <v>292358747</v>
      </c>
      <c r="H1665" s="278">
        <v>44676</v>
      </c>
      <c r="I1665" s="278"/>
      <c r="K1665" s="57"/>
      <c r="L1665" s="57"/>
      <c r="M1665" s="274"/>
      <c r="N1665" s="274"/>
      <c r="O1665" s="57"/>
    </row>
    <row r="1666" spans="1:15">
      <c r="A1666" s="57"/>
      <c r="B1666" s="278">
        <v>44581</v>
      </c>
      <c r="C1666" s="283">
        <f t="shared" si="24"/>
        <v>9818080430</v>
      </c>
      <c r="D1666" s="57"/>
      <c r="E1666" s="57"/>
      <c r="F1666" s="279">
        <v>279390318</v>
      </c>
      <c r="G1666" s="286">
        <v>292497729</v>
      </c>
      <c r="H1666" s="278">
        <v>50151</v>
      </c>
      <c r="I1666" s="278"/>
      <c r="K1666" s="57"/>
      <c r="L1666" s="57"/>
      <c r="M1666" s="274"/>
      <c r="N1666" s="274"/>
      <c r="O1666" s="57"/>
    </row>
    <row r="1667" spans="1:15">
      <c r="A1667" s="57"/>
      <c r="B1667" s="278">
        <v>44582</v>
      </c>
      <c r="C1667" s="283">
        <f t="shared" si="24"/>
        <v>10281439344</v>
      </c>
      <c r="D1667" s="57"/>
      <c r="E1667" s="57"/>
      <c r="F1667" s="279">
        <v>742749232</v>
      </c>
      <c r="G1667" s="286">
        <v>292770449</v>
      </c>
      <c r="H1667" s="278">
        <v>47351</v>
      </c>
      <c r="I1667" s="278"/>
      <c r="K1667" s="57"/>
      <c r="L1667" s="57"/>
      <c r="M1667" s="274"/>
      <c r="N1667" s="274"/>
      <c r="O1667" s="57"/>
    </row>
    <row r="1668" spans="1:15">
      <c r="A1668" s="57"/>
      <c r="B1668" s="278">
        <v>44583</v>
      </c>
      <c r="C1668" s="283">
        <f t="shared" si="24"/>
        <v>9914241373</v>
      </c>
      <c r="D1668" s="57"/>
      <c r="E1668" s="57"/>
      <c r="F1668" s="279">
        <v>375551261</v>
      </c>
      <c r="G1668" s="286">
        <v>292870640</v>
      </c>
      <c r="H1668" s="278">
        <v>43196</v>
      </c>
      <c r="I1668" s="278"/>
      <c r="K1668" s="57"/>
      <c r="L1668" s="57"/>
      <c r="M1668" s="274"/>
      <c r="N1668" s="274"/>
      <c r="O1668" s="57"/>
    </row>
    <row r="1669" spans="1:15">
      <c r="A1669" s="57"/>
      <c r="B1669" s="278">
        <v>44584</v>
      </c>
      <c r="C1669" s="283">
        <f t="shared" si="24"/>
        <v>9795052619</v>
      </c>
      <c r="D1669" s="57"/>
      <c r="E1669" s="57"/>
      <c r="F1669" s="279">
        <v>256362507</v>
      </c>
      <c r="G1669" s="286">
        <v>292962123</v>
      </c>
      <c r="H1669" s="278">
        <v>44374</v>
      </c>
      <c r="I1669" s="278"/>
      <c r="K1669" s="57"/>
      <c r="L1669" s="57"/>
      <c r="M1669" s="274"/>
      <c r="N1669" s="274"/>
      <c r="O1669" s="57"/>
    </row>
    <row r="1670" spans="1:15">
      <c r="A1670" s="57"/>
      <c r="B1670" s="278">
        <v>44585</v>
      </c>
      <c r="C1670" s="283">
        <f t="shared" si="24"/>
        <v>10469956333</v>
      </c>
      <c r="D1670" s="57"/>
      <c r="E1670" s="57"/>
      <c r="F1670" s="279">
        <v>931266221</v>
      </c>
      <c r="G1670" s="286">
        <v>293028744</v>
      </c>
      <c r="H1670" s="278">
        <v>49961</v>
      </c>
      <c r="I1670" s="278"/>
      <c r="K1670" s="57"/>
      <c r="L1670" s="57"/>
      <c r="M1670" s="274"/>
      <c r="N1670" s="274"/>
      <c r="O1670" s="57"/>
    </row>
    <row r="1671" spans="1:15">
      <c r="A1671" s="57"/>
      <c r="B1671" s="278">
        <v>44586</v>
      </c>
      <c r="C1671" s="283">
        <f t="shared" si="24"/>
        <v>10524940486</v>
      </c>
      <c r="D1671" s="57"/>
      <c r="E1671" s="57"/>
      <c r="F1671" s="279">
        <v>986250374</v>
      </c>
      <c r="G1671" s="286">
        <v>293162408</v>
      </c>
      <c r="H1671" s="278">
        <v>49798</v>
      </c>
      <c r="I1671" s="278"/>
      <c r="K1671" s="57"/>
      <c r="L1671" s="57"/>
      <c r="M1671" s="274"/>
      <c r="N1671" s="274"/>
      <c r="O1671" s="57"/>
    </row>
    <row r="1672" spans="1:15">
      <c r="A1672" s="57"/>
      <c r="B1672" s="278">
        <v>44587</v>
      </c>
      <c r="C1672" s="283">
        <f t="shared" si="24"/>
        <v>10507683596</v>
      </c>
      <c r="D1672" s="57"/>
      <c r="E1672" s="57"/>
      <c r="F1672" s="279">
        <v>968993484</v>
      </c>
      <c r="G1672" s="286">
        <v>293226444</v>
      </c>
      <c r="H1672" s="278">
        <v>43165</v>
      </c>
      <c r="I1672" s="278"/>
      <c r="K1672" s="57"/>
      <c r="L1672" s="57"/>
      <c r="M1672" s="274"/>
      <c r="N1672" s="274"/>
      <c r="O1672" s="57"/>
    </row>
    <row r="1673" spans="1:15">
      <c r="A1673" s="57"/>
      <c r="B1673" s="278">
        <v>44588</v>
      </c>
      <c r="C1673" s="283">
        <f t="shared" si="24"/>
        <v>10237820415</v>
      </c>
      <c r="D1673" s="57"/>
      <c r="E1673" s="57"/>
      <c r="F1673" s="279">
        <v>699130303</v>
      </c>
      <c r="G1673" s="286">
        <v>293480155</v>
      </c>
      <c r="H1673" s="278">
        <v>46543</v>
      </c>
      <c r="I1673" s="278"/>
      <c r="K1673" s="57"/>
      <c r="L1673" s="57"/>
      <c r="M1673" s="274"/>
      <c r="N1673" s="274"/>
      <c r="O1673" s="57"/>
    </row>
    <row r="1674" spans="1:15">
      <c r="A1674" s="57"/>
      <c r="B1674" s="278">
        <v>44589</v>
      </c>
      <c r="C1674" s="283">
        <f t="shared" si="24"/>
        <v>9751026740</v>
      </c>
      <c r="D1674" s="57"/>
      <c r="E1674" s="57"/>
      <c r="F1674" s="279">
        <v>212336628</v>
      </c>
      <c r="G1674" s="286">
        <v>293738302</v>
      </c>
      <c r="H1674" s="278">
        <v>49206</v>
      </c>
      <c r="I1674" s="278"/>
      <c r="K1674" s="57"/>
      <c r="L1674" s="57"/>
      <c r="M1674" s="274"/>
      <c r="N1674" s="274"/>
      <c r="O1674" s="57"/>
    </row>
    <row r="1675" spans="1:15">
      <c r="A1675" s="57"/>
      <c r="B1675" s="278">
        <v>44590</v>
      </c>
      <c r="C1675" s="283">
        <f t="shared" si="24"/>
        <v>10336116206</v>
      </c>
      <c r="D1675" s="57"/>
      <c r="E1675" s="57"/>
      <c r="F1675" s="279">
        <v>797426094</v>
      </c>
      <c r="G1675" s="286">
        <v>293849973</v>
      </c>
      <c r="H1675" s="278">
        <v>43534</v>
      </c>
      <c r="I1675" s="278"/>
      <c r="K1675" s="57"/>
      <c r="L1675" s="57"/>
      <c r="M1675" s="274"/>
      <c r="N1675" s="274"/>
      <c r="O1675" s="57"/>
    </row>
    <row r="1676" spans="1:15">
      <c r="A1676" s="57"/>
      <c r="B1676" s="278">
        <v>44591</v>
      </c>
      <c r="C1676" s="283">
        <f t="shared" si="24"/>
        <v>10491178490</v>
      </c>
      <c r="D1676" s="57"/>
      <c r="E1676" s="57"/>
      <c r="F1676" s="279">
        <v>952488378</v>
      </c>
      <c r="G1676" s="286">
        <v>294082405</v>
      </c>
      <c r="H1676" s="278">
        <v>49131</v>
      </c>
      <c r="I1676" s="278"/>
      <c r="K1676" s="57"/>
      <c r="L1676" s="57"/>
      <c r="M1676" s="274"/>
      <c r="N1676" s="274"/>
      <c r="O1676" s="57"/>
    </row>
    <row r="1677" spans="1:15">
      <c r="A1677" s="57"/>
      <c r="B1677" s="278">
        <v>44592</v>
      </c>
      <c r="C1677" s="283">
        <f t="shared" si="24"/>
        <v>10034679378</v>
      </c>
      <c r="D1677" s="57"/>
      <c r="E1677" s="57"/>
      <c r="F1677" s="279">
        <v>495989266</v>
      </c>
      <c r="G1677" s="286">
        <v>294328441</v>
      </c>
      <c r="H1677" s="278">
        <v>45804</v>
      </c>
      <c r="I1677" s="278"/>
      <c r="K1677" s="57"/>
      <c r="L1677" s="57"/>
      <c r="M1677" s="274"/>
      <c r="N1677" s="274"/>
      <c r="O1677" s="57"/>
    </row>
    <row r="1678" spans="1:15">
      <c r="A1678" s="57"/>
      <c r="B1678" s="278">
        <v>44593</v>
      </c>
      <c r="C1678" s="283">
        <f t="shared" si="24"/>
        <v>10224758679</v>
      </c>
      <c r="D1678" s="57"/>
      <c r="E1678" s="57"/>
      <c r="F1678" s="279">
        <v>686068567</v>
      </c>
      <c r="G1678" s="286">
        <v>294402222</v>
      </c>
      <c r="H1678" s="278">
        <v>49597</v>
      </c>
      <c r="I1678" s="278"/>
      <c r="K1678" s="57"/>
      <c r="L1678" s="57"/>
      <c r="M1678" s="274"/>
      <c r="N1678" s="274"/>
      <c r="O1678" s="57"/>
    </row>
    <row r="1679" spans="1:15">
      <c r="A1679" s="57"/>
      <c r="B1679" s="278">
        <v>44594</v>
      </c>
      <c r="C1679" s="283">
        <f t="shared" si="24"/>
        <v>10162778056</v>
      </c>
      <c r="D1679" s="57"/>
      <c r="E1679" s="57"/>
      <c r="F1679" s="279">
        <v>624087944</v>
      </c>
      <c r="G1679" s="286">
        <v>294788899</v>
      </c>
      <c r="H1679" s="278">
        <v>48412</v>
      </c>
      <c r="I1679" s="278"/>
      <c r="K1679" s="57"/>
      <c r="L1679" s="57"/>
      <c r="M1679" s="274"/>
      <c r="N1679" s="274"/>
      <c r="O1679" s="57"/>
    </row>
    <row r="1680" spans="1:15">
      <c r="A1680" s="57"/>
      <c r="B1680" s="278">
        <v>44595</v>
      </c>
      <c r="C1680" s="283">
        <f t="shared" si="24"/>
        <v>10290238312</v>
      </c>
      <c r="D1680" s="57"/>
      <c r="E1680" s="57"/>
      <c r="F1680" s="279">
        <v>751548200</v>
      </c>
      <c r="G1680" s="286">
        <v>295021341</v>
      </c>
      <c r="H1680" s="278">
        <v>49197</v>
      </c>
      <c r="I1680" s="278"/>
      <c r="K1680" s="57"/>
      <c r="L1680" s="57"/>
      <c r="M1680" s="274"/>
      <c r="N1680" s="274"/>
      <c r="O1680" s="57"/>
    </row>
    <row r="1681" spans="1:15">
      <c r="A1681" s="57"/>
      <c r="B1681" s="278">
        <v>44596</v>
      </c>
      <c r="C1681" s="283">
        <f t="shared" si="24"/>
        <v>9699328838</v>
      </c>
      <c r="D1681" s="57"/>
      <c r="E1681" s="57"/>
      <c r="F1681" s="279">
        <v>160638726</v>
      </c>
      <c r="G1681" s="286">
        <v>295079322</v>
      </c>
      <c r="H1681" s="278">
        <v>48327</v>
      </c>
      <c r="I1681" s="278"/>
      <c r="K1681" s="57"/>
      <c r="L1681" s="57"/>
      <c r="M1681" s="274"/>
      <c r="N1681" s="274"/>
      <c r="O1681" s="57"/>
    </row>
    <row r="1682" spans="1:15">
      <c r="A1682" s="57"/>
      <c r="B1682" s="278">
        <v>44597</v>
      </c>
      <c r="C1682" s="283">
        <f t="shared" si="24"/>
        <v>10493864256</v>
      </c>
      <c r="D1682" s="57"/>
      <c r="E1682" s="57"/>
      <c r="F1682" s="279">
        <v>955174144</v>
      </c>
      <c r="G1682" s="286">
        <v>295477466</v>
      </c>
      <c r="H1682" s="278">
        <v>43419</v>
      </c>
      <c r="I1682" s="278"/>
      <c r="K1682" s="57"/>
      <c r="L1682" s="57"/>
      <c r="M1682" s="274"/>
      <c r="N1682" s="274"/>
      <c r="O1682" s="57"/>
    </row>
    <row r="1683" spans="1:15">
      <c r="A1683" s="57"/>
      <c r="B1683" s="278">
        <v>44598</v>
      </c>
      <c r="C1683" s="283">
        <f t="shared" si="24"/>
        <v>10085153228</v>
      </c>
      <c r="D1683" s="57"/>
      <c r="E1683" s="57"/>
      <c r="F1683" s="279">
        <v>546463116</v>
      </c>
      <c r="G1683" s="286">
        <v>295517029</v>
      </c>
      <c r="H1683" s="278">
        <v>45099</v>
      </c>
      <c r="I1683" s="278"/>
      <c r="K1683" s="57"/>
      <c r="L1683" s="57"/>
      <c r="M1683" s="274"/>
      <c r="N1683" s="274"/>
      <c r="O1683" s="57"/>
    </row>
    <row r="1684" spans="1:15">
      <c r="A1684" s="57"/>
      <c r="B1684" s="278">
        <v>44599</v>
      </c>
      <c r="C1684" s="283">
        <f t="shared" si="24"/>
        <v>10352058071</v>
      </c>
      <c r="D1684" s="57"/>
      <c r="E1684" s="57"/>
      <c r="F1684" s="279">
        <v>813367959</v>
      </c>
      <c r="G1684" s="286">
        <v>295561032</v>
      </c>
      <c r="H1684" s="278">
        <v>48450</v>
      </c>
      <c r="I1684" s="278"/>
      <c r="K1684" s="57"/>
      <c r="L1684" s="57"/>
      <c r="M1684" s="274"/>
      <c r="N1684" s="274"/>
      <c r="O1684" s="57"/>
    </row>
    <row r="1685" spans="1:15">
      <c r="A1685" s="57"/>
      <c r="B1685" s="278">
        <v>44600</v>
      </c>
      <c r="C1685" s="283">
        <f t="shared" si="24"/>
        <v>10414744670</v>
      </c>
      <c r="D1685" s="57"/>
      <c r="E1685" s="57"/>
      <c r="F1685" s="279">
        <v>876054558</v>
      </c>
      <c r="G1685" s="286">
        <v>295613587</v>
      </c>
      <c r="H1685" s="278">
        <v>45508</v>
      </c>
      <c r="I1685" s="278"/>
      <c r="K1685" s="57"/>
      <c r="L1685" s="57"/>
      <c r="M1685" s="274"/>
      <c r="N1685" s="274"/>
      <c r="O1685" s="57"/>
    </row>
    <row r="1686" spans="1:15">
      <c r="A1686" s="57"/>
      <c r="B1686" s="278">
        <v>44601</v>
      </c>
      <c r="C1686" s="283">
        <f t="shared" si="24"/>
        <v>10533868554</v>
      </c>
      <c r="D1686" s="57"/>
      <c r="E1686" s="57"/>
      <c r="F1686" s="279">
        <v>995178442</v>
      </c>
      <c r="G1686" s="286">
        <v>295726219</v>
      </c>
      <c r="H1686" s="278">
        <v>45166</v>
      </c>
      <c r="I1686" s="278"/>
      <c r="K1686" s="57"/>
      <c r="L1686" s="57"/>
      <c r="M1686" s="274"/>
      <c r="N1686" s="274"/>
      <c r="O1686" s="57"/>
    </row>
    <row r="1687" spans="1:15">
      <c r="A1687" s="57"/>
      <c r="B1687" s="278">
        <v>44602</v>
      </c>
      <c r="C1687" s="283">
        <f t="shared" si="24"/>
        <v>9723955744</v>
      </c>
      <c r="D1687" s="57"/>
      <c r="E1687" s="57"/>
      <c r="F1687" s="279">
        <v>185265632</v>
      </c>
      <c r="G1687" s="286">
        <v>295863781</v>
      </c>
      <c r="H1687" s="278">
        <v>45701</v>
      </c>
      <c r="I1687" s="278"/>
      <c r="K1687" s="57"/>
      <c r="L1687" s="57"/>
      <c r="M1687" s="274"/>
      <c r="N1687" s="274"/>
      <c r="O1687" s="57"/>
    </row>
    <row r="1688" spans="1:15">
      <c r="A1688" s="57"/>
      <c r="B1688" s="278">
        <v>44603</v>
      </c>
      <c r="C1688" s="283">
        <f t="shared" si="24"/>
        <v>10309402043</v>
      </c>
      <c r="D1688" s="57"/>
      <c r="E1688" s="57"/>
      <c r="F1688" s="279">
        <v>770711931</v>
      </c>
      <c r="G1688" s="286">
        <v>295935122</v>
      </c>
      <c r="H1688" s="278">
        <v>46269</v>
      </c>
      <c r="I1688" s="278"/>
      <c r="K1688" s="57"/>
      <c r="L1688" s="57"/>
      <c r="M1688" s="274"/>
      <c r="N1688" s="274"/>
      <c r="O1688" s="57"/>
    </row>
    <row r="1689" spans="1:15">
      <c r="A1689" s="57"/>
      <c r="B1689" s="278">
        <v>44604</v>
      </c>
      <c r="C1689" s="283">
        <f t="shared" si="24"/>
        <v>9838899243</v>
      </c>
      <c r="D1689" s="57"/>
      <c r="E1689" s="57"/>
      <c r="F1689" s="279">
        <v>300209131</v>
      </c>
      <c r="G1689" s="286">
        <v>295954942</v>
      </c>
      <c r="H1689" s="278">
        <v>46503</v>
      </c>
      <c r="I1689" s="278"/>
      <c r="K1689" s="57"/>
      <c r="L1689" s="57"/>
      <c r="M1689" s="274"/>
      <c r="N1689" s="274"/>
      <c r="O1689" s="57"/>
    </row>
    <row r="1690" spans="1:15">
      <c r="A1690" s="57"/>
      <c r="B1690" s="278">
        <v>44605</v>
      </c>
      <c r="C1690" s="283">
        <f t="shared" si="24"/>
        <v>10100937573</v>
      </c>
      <c r="D1690" s="57"/>
      <c r="E1690" s="57"/>
      <c r="F1690" s="279">
        <v>562247461</v>
      </c>
      <c r="G1690" s="286">
        <v>296035400</v>
      </c>
      <c r="H1690" s="278">
        <v>43324</v>
      </c>
      <c r="I1690" s="278"/>
      <c r="K1690" s="57"/>
      <c r="L1690" s="57"/>
      <c r="M1690" s="274"/>
      <c r="N1690" s="274"/>
      <c r="O1690" s="57"/>
    </row>
    <row r="1691" spans="1:15">
      <c r="A1691" s="57"/>
      <c r="B1691" s="278">
        <v>44606</v>
      </c>
      <c r="C1691" s="283">
        <f t="shared" si="24"/>
        <v>10405788077</v>
      </c>
      <c r="D1691" s="57"/>
      <c r="E1691" s="57"/>
      <c r="F1691" s="279">
        <v>867097965</v>
      </c>
      <c r="G1691" s="286">
        <v>296152571</v>
      </c>
      <c r="H1691" s="278">
        <v>48375</v>
      </c>
      <c r="I1691" s="278"/>
      <c r="K1691" s="57"/>
      <c r="L1691" s="57"/>
      <c r="M1691" s="274"/>
      <c r="N1691" s="274"/>
      <c r="O1691" s="57"/>
    </row>
    <row r="1692" spans="1:15">
      <c r="A1692" s="57"/>
      <c r="B1692" s="278">
        <v>44607</v>
      </c>
      <c r="C1692" s="283">
        <f t="shared" si="24"/>
        <v>9933864259</v>
      </c>
      <c r="D1692" s="57"/>
      <c r="E1692" s="57"/>
      <c r="F1692" s="279">
        <v>395174147</v>
      </c>
      <c r="G1692" s="286">
        <v>296161896</v>
      </c>
      <c r="H1692" s="278">
        <v>43872</v>
      </c>
      <c r="I1692" s="278"/>
      <c r="K1692" s="57"/>
      <c r="L1692" s="57"/>
      <c r="M1692" s="274"/>
      <c r="N1692" s="274"/>
      <c r="O1692" s="57"/>
    </row>
    <row r="1693" spans="1:15">
      <c r="A1693" s="57"/>
      <c r="B1693" s="278">
        <v>44608</v>
      </c>
      <c r="C1693" s="283">
        <f t="shared" si="24"/>
        <v>9682807549</v>
      </c>
      <c r="D1693" s="57"/>
      <c r="E1693" s="57"/>
      <c r="F1693" s="279">
        <v>144117437</v>
      </c>
      <c r="G1693" s="286">
        <v>296168348</v>
      </c>
      <c r="H1693" s="278">
        <v>46234</v>
      </c>
      <c r="I1693" s="278"/>
      <c r="K1693" s="57"/>
      <c r="L1693" s="57"/>
      <c r="M1693" s="274"/>
      <c r="N1693" s="274"/>
      <c r="O1693" s="57"/>
    </row>
    <row r="1694" spans="1:15">
      <c r="A1694" s="57"/>
      <c r="B1694" s="278">
        <v>44609</v>
      </c>
      <c r="C1694" s="283">
        <f t="shared" si="24"/>
        <v>9808343992</v>
      </c>
      <c r="D1694" s="57"/>
      <c r="E1694" s="57"/>
      <c r="F1694" s="279">
        <v>269653880</v>
      </c>
      <c r="G1694" s="286">
        <v>296182489</v>
      </c>
      <c r="H1694" s="278">
        <v>50237</v>
      </c>
      <c r="I1694" s="278"/>
      <c r="K1694" s="57"/>
      <c r="L1694" s="57"/>
      <c r="M1694" s="274"/>
      <c r="N1694" s="274"/>
      <c r="O1694" s="57"/>
    </row>
    <row r="1695" spans="1:15">
      <c r="A1695" s="57"/>
      <c r="B1695" s="278">
        <v>44610</v>
      </c>
      <c r="C1695" s="283">
        <f t="shared" si="24"/>
        <v>9942643666</v>
      </c>
      <c r="D1695" s="57"/>
      <c r="E1695" s="57"/>
      <c r="F1695" s="279">
        <v>403953554</v>
      </c>
      <c r="G1695" s="286">
        <v>296327145</v>
      </c>
      <c r="H1695" s="278">
        <v>45268</v>
      </c>
      <c r="I1695" s="278"/>
      <c r="K1695" s="57"/>
      <c r="L1695" s="57"/>
      <c r="M1695" s="274"/>
      <c r="N1695" s="274"/>
      <c r="O1695" s="57"/>
    </row>
    <row r="1696" spans="1:15">
      <c r="A1696" s="57"/>
      <c r="B1696" s="278">
        <v>44611</v>
      </c>
      <c r="C1696" s="283">
        <f t="shared" ref="C1696:C1759" si="25">F1696+(F$88*28679+98765)+(G$88*6587+87654)+(E$88*9537+76543)+(J$88*5713+4528)</f>
        <v>10283728471</v>
      </c>
      <c r="D1696" s="57"/>
      <c r="E1696" s="57"/>
      <c r="F1696" s="279">
        <v>745038359</v>
      </c>
      <c r="G1696" s="286">
        <v>296341617</v>
      </c>
      <c r="H1696" s="278">
        <v>43155</v>
      </c>
      <c r="I1696" s="278"/>
      <c r="K1696" s="57"/>
      <c r="L1696" s="57"/>
      <c r="M1696" s="274"/>
      <c r="N1696" s="274"/>
      <c r="O1696" s="57"/>
    </row>
    <row r="1697" spans="1:15">
      <c r="A1697" s="57"/>
      <c r="B1697" s="278">
        <v>44612</v>
      </c>
      <c r="C1697" s="283">
        <f t="shared" si="25"/>
        <v>10199244769</v>
      </c>
      <c r="D1697" s="57"/>
      <c r="E1697" s="57"/>
      <c r="F1697" s="279">
        <v>660554657</v>
      </c>
      <c r="G1697" s="286">
        <v>296378396</v>
      </c>
      <c r="H1697" s="278">
        <v>46084</v>
      </c>
      <c r="I1697" s="278"/>
      <c r="K1697" s="57"/>
      <c r="L1697" s="57"/>
      <c r="M1697" s="274"/>
      <c r="N1697" s="274"/>
      <c r="O1697" s="57"/>
    </row>
    <row r="1698" spans="1:15">
      <c r="A1698" s="57"/>
      <c r="B1698" s="278">
        <v>44613</v>
      </c>
      <c r="C1698" s="283">
        <f t="shared" si="25"/>
        <v>10142485763</v>
      </c>
      <c r="D1698" s="57"/>
      <c r="E1698" s="57"/>
      <c r="F1698" s="279">
        <v>603795651</v>
      </c>
      <c r="G1698" s="286">
        <v>296621646</v>
      </c>
      <c r="H1698" s="278">
        <v>43885</v>
      </c>
      <c r="I1698" s="278"/>
      <c r="K1698" s="57"/>
      <c r="L1698" s="57"/>
      <c r="M1698" s="274"/>
      <c r="N1698" s="274"/>
      <c r="O1698" s="57"/>
    </row>
    <row r="1699" spans="1:15">
      <c r="A1699" s="57"/>
      <c r="B1699" s="278">
        <v>44614</v>
      </c>
      <c r="C1699" s="283">
        <f t="shared" si="25"/>
        <v>10047117143</v>
      </c>
      <c r="D1699" s="57"/>
      <c r="E1699" s="57"/>
      <c r="F1699" s="279">
        <v>508427031</v>
      </c>
      <c r="G1699" s="286">
        <v>296630913</v>
      </c>
      <c r="H1699" s="278">
        <v>50159</v>
      </c>
      <c r="I1699" s="278"/>
      <c r="K1699" s="57"/>
      <c r="L1699" s="57"/>
      <c r="M1699" s="274"/>
      <c r="N1699" s="274"/>
      <c r="O1699" s="57"/>
    </row>
    <row r="1700" spans="1:15">
      <c r="A1700" s="57"/>
      <c r="B1700" s="278">
        <v>44615</v>
      </c>
      <c r="C1700" s="283">
        <f t="shared" si="25"/>
        <v>10135140498</v>
      </c>
      <c r="D1700" s="57"/>
      <c r="E1700" s="57"/>
      <c r="F1700" s="279">
        <v>596450386</v>
      </c>
      <c r="G1700" s="286">
        <v>296756436</v>
      </c>
      <c r="H1700" s="278">
        <v>47466</v>
      </c>
      <c r="I1700" s="278"/>
      <c r="K1700" s="57"/>
      <c r="L1700" s="57"/>
      <c r="M1700" s="274"/>
      <c r="N1700" s="274"/>
      <c r="O1700" s="57"/>
    </row>
    <row r="1701" spans="1:15">
      <c r="A1701" s="57"/>
      <c r="B1701" s="278">
        <v>44616</v>
      </c>
      <c r="C1701" s="283">
        <f t="shared" si="25"/>
        <v>10205864143</v>
      </c>
      <c r="D1701" s="57"/>
      <c r="E1701" s="57"/>
      <c r="F1701" s="279">
        <v>667174031</v>
      </c>
      <c r="G1701" s="286">
        <v>296791473</v>
      </c>
      <c r="H1701" s="278">
        <v>48979</v>
      </c>
      <c r="I1701" s="278"/>
      <c r="K1701" s="57"/>
      <c r="L1701" s="57"/>
      <c r="M1701" s="274"/>
      <c r="N1701" s="274"/>
      <c r="O1701" s="57"/>
    </row>
    <row r="1702" spans="1:15">
      <c r="A1702" s="57"/>
      <c r="B1702" s="278">
        <v>44617</v>
      </c>
      <c r="C1702" s="283">
        <f t="shared" si="25"/>
        <v>9848601915</v>
      </c>
      <c r="D1702" s="57"/>
      <c r="E1702" s="57"/>
      <c r="F1702" s="279">
        <v>309911803</v>
      </c>
      <c r="G1702" s="286">
        <v>296934022</v>
      </c>
      <c r="H1702" s="278">
        <v>49709</v>
      </c>
      <c r="I1702" s="278"/>
      <c r="K1702" s="57"/>
      <c r="L1702" s="57"/>
      <c r="M1702" s="274"/>
      <c r="N1702" s="274"/>
      <c r="O1702" s="57"/>
    </row>
    <row r="1703" spans="1:15">
      <c r="A1703" s="57"/>
      <c r="B1703" s="278">
        <v>44618</v>
      </c>
      <c r="C1703" s="283">
        <f t="shared" si="25"/>
        <v>10266972486</v>
      </c>
      <c r="D1703" s="57"/>
      <c r="E1703" s="57"/>
      <c r="F1703" s="279">
        <v>728282374</v>
      </c>
      <c r="G1703" s="286">
        <v>296963635</v>
      </c>
      <c r="H1703" s="278">
        <v>43082</v>
      </c>
      <c r="I1703" s="278"/>
      <c r="K1703" s="57"/>
      <c r="L1703" s="57"/>
      <c r="M1703" s="274"/>
      <c r="N1703" s="274"/>
      <c r="O1703" s="57"/>
    </row>
    <row r="1704" spans="1:15">
      <c r="A1704" s="57"/>
      <c r="B1704" s="278">
        <v>44619</v>
      </c>
      <c r="C1704" s="283">
        <f t="shared" si="25"/>
        <v>10257967172</v>
      </c>
      <c r="D1704" s="57"/>
      <c r="E1704" s="57"/>
      <c r="F1704" s="279">
        <v>719277060</v>
      </c>
      <c r="G1704" s="286">
        <v>297018271</v>
      </c>
      <c r="H1704" s="278">
        <v>49424</v>
      </c>
      <c r="I1704" s="278"/>
      <c r="K1704" s="57"/>
      <c r="L1704" s="57"/>
      <c r="M1704" s="274"/>
      <c r="N1704" s="274"/>
      <c r="O1704" s="57"/>
    </row>
    <row r="1705" spans="1:15">
      <c r="A1705" s="57"/>
      <c r="B1705" s="278">
        <v>44620</v>
      </c>
      <c r="C1705" s="283">
        <f t="shared" si="25"/>
        <v>10457399607</v>
      </c>
      <c r="D1705" s="57"/>
      <c r="E1705" s="57"/>
      <c r="F1705" s="279">
        <v>918709495</v>
      </c>
      <c r="G1705" s="286">
        <v>297165308</v>
      </c>
      <c r="H1705" s="278">
        <v>50286</v>
      </c>
      <c r="I1705" s="278"/>
      <c r="K1705" s="57"/>
      <c r="L1705" s="57"/>
      <c r="M1705" s="274"/>
      <c r="N1705" s="274"/>
      <c r="O1705" s="57"/>
    </row>
    <row r="1706" spans="1:15">
      <c r="A1706" s="57"/>
      <c r="B1706" s="278">
        <v>44621</v>
      </c>
      <c r="C1706" s="283">
        <f t="shared" si="25"/>
        <v>10423266753</v>
      </c>
      <c r="D1706" s="57"/>
      <c r="E1706" s="57"/>
      <c r="F1706" s="279">
        <v>884576641</v>
      </c>
      <c r="G1706" s="286">
        <v>297247608</v>
      </c>
      <c r="H1706" s="278">
        <v>47694</v>
      </c>
      <c r="I1706" s="278"/>
      <c r="K1706" s="57"/>
      <c r="L1706" s="57"/>
      <c r="M1706" s="274"/>
      <c r="N1706" s="274"/>
      <c r="O1706" s="57"/>
    </row>
    <row r="1707" spans="1:15">
      <c r="A1707" s="57"/>
      <c r="B1707" s="278">
        <v>44622</v>
      </c>
      <c r="C1707" s="283">
        <f t="shared" si="25"/>
        <v>9802371705</v>
      </c>
      <c r="D1707" s="57"/>
      <c r="E1707" s="57"/>
      <c r="F1707" s="279">
        <v>263681593</v>
      </c>
      <c r="G1707" s="286">
        <v>297257369</v>
      </c>
      <c r="H1707" s="278">
        <v>44325</v>
      </c>
      <c r="I1707" s="278"/>
      <c r="K1707" s="57"/>
      <c r="L1707" s="57"/>
      <c r="M1707" s="274"/>
      <c r="N1707" s="274"/>
      <c r="O1707" s="57"/>
    </row>
    <row r="1708" spans="1:15">
      <c r="A1708" s="57"/>
      <c r="B1708" s="278">
        <v>44623</v>
      </c>
      <c r="C1708" s="283">
        <f t="shared" si="25"/>
        <v>9889001107</v>
      </c>
      <c r="D1708" s="57"/>
      <c r="E1708" s="57"/>
      <c r="F1708" s="279">
        <v>350310995</v>
      </c>
      <c r="G1708" s="286">
        <v>297388455</v>
      </c>
      <c r="H1708" s="278">
        <v>48517</v>
      </c>
      <c r="I1708" s="278"/>
      <c r="K1708" s="57"/>
      <c r="L1708" s="57"/>
      <c r="M1708" s="274"/>
      <c r="N1708" s="274"/>
      <c r="O1708" s="57"/>
    </row>
    <row r="1709" spans="1:15">
      <c r="A1709" s="57"/>
      <c r="B1709" s="278">
        <v>44624</v>
      </c>
      <c r="C1709" s="283">
        <f t="shared" si="25"/>
        <v>9728042471</v>
      </c>
      <c r="D1709" s="57"/>
      <c r="E1709" s="57"/>
      <c r="F1709" s="279">
        <v>189352359</v>
      </c>
      <c r="G1709" s="286">
        <v>297470856</v>
      </c>
      <c r="H1709" s="278">
        <v>45117</v>
      </c>
      <c r="I1709" s="278"/>
      <c r="K1709" s="57"/>
      <c r="L1709" s="57"/>
      <c r="M1709" s="274"/>
      <c r="N1709" s="274"/>
      <c r="O1709" s="57"/>
    </row>
    <row r="1710" spans="1:15">
      <c r="A1710" s="57"/>
      <c r="B1710" s="278">
        <v>44625</v>
      </c>
      <c r="C1710" s="283">
        <f t="shared" si="25"/>
        <v>9659776220</v>
      </c>
      <c r="D1710" s="57"/>
      <c r="E1710" s="57"/>
      <c r="F1710" s="279">
        <v>121086108</v>
      </c>
      <c r="G1710" s="286">
        <v>297497114</v>
      </c>
      <c r="H1710" s="278">
        <v>47982</v>
      </c>
      <c r="I1710" s="278"/>
      <c r="K1710" s="57"/>
      <c r="L1710" s="57"/>
      <c r="M1710" s="274"/>
      <c r="N1710" s="274"/>
      <c r="O1710" s="57"/>
    </row>
    <row r="1711" spans="1:15">
      <c r="A1711" s="57"/>
      <c r="B1711" s="278">
        <v>44626</v>
      </c>
      <c r="C1711" s="283">
        <f t="shared" si="25"/>
        <v>9687564470</v>
      </c>
      <c r="D1711" s="57"/>
      <c r="E1711" s="57"/>
      <c r="F1711" s="279">
        <v>148874358</v>
      </c>
      <c r="G1711" s="286">
        <v>297580903</v>
      </c>
      <c r="H1711" s="278">
        <v>47711</v>
      </c>
      <c r="I1711" s="278"/>
      <c r="K1711" s="57"/>
      <c r="L1711" s="57"/>
      <c r="M1711" s="274"/>
      <c r="N1711" s="274"/>
      <c r="O1711" s="57"/>
    </row>
    <row r="1712" spans="1:15">
      <c r="A1712" s="57"/>
      <c r="B1712" s="278">
        <v>44627</v>
      </c>
      <c r="C1712" s="283">
        <f t="shared" si="25"/>
        <v>9642289853</v>
      </c>
      <c r="D1712" s="57"/>
      <c r="E1712" s="57"/>
      <c r="F1712" s="279">
        <v>103599741</v>
      </c>
      <c r="G1712" s="286">
        <v>297692301</v>
      </c>
      <c r="H1712" s="278">
        <v>46565</v>
      </c>
      <c r="I1712" s="278"/>
      <c r="K1712" s="57"/>
      <c r="L1712" s="57"/>
      <c r="M1712" s="274"/>
      <c r="N1712" s="274"/>
      <c r="O1712" s="57"/>
    </row>
    <row r="1713" spans="1:15">
      <c r="A1713" s="57"/>
      <c r="B1713" s="278">
        <v>44628</v>
      </c>
      <c r="C1713" s="283">
        <f t="shared" si="25"/>
        <v>9652061193</v>
      </c>
      <c r="D1713" s="57"/>
      <c r="E1713" s="57"/>
      <c r="F1713" s="279">
        <v>113371081</v>
      </c>
      <c r="G1713" s="286">
        <v>297721881</v>
      </c>
      <c r="H1713" s="278">
        <v>47572</v>
      </c>
      <c r="I1713" s="278"/>
      <c r="K1713" s="57"/>
      <c r="L1713" s="57"/>
      <c r="M1713" s="274"/>
      <c r="N1713" s="274"/>
      <c r="O1713" s="57"/>
    </row>
    <row r="1714" spans="1:15">
      <c r="A1714" s="57"/>
      <c r="B1714" s="278">
        <v>44629</v>
      </c>
      <c r="C1714" s="283">
        <f t="shared" si="25"/>
        <v>10533160815</v>
      </c>
      <c r="D1714" s="57"/>
      <c r="E1714" s="57"/>
      <c r="F1714" s="279">
        <v>994470703</v>
      </c>
      <c r="G1714" s="286">
        <v>297798824</v>
      </c>
      <c r="H1714" s="278">
        <v>47360</v>
      </c>
      <c r="I1714" s="278"/>
      <c r="K1714" s="57"/>
      <c r="L1714" s="57"/>
      <c r="M1714" s="274"/>
      <c r="N1714" s="274"/>
      <c r="O1714" s="57"/>
    </row>
    <row r="1715" spans="1:15">
      <c r="A1715" s="57"/>
      <c r="B1715" s="278">
        <v>44630</v>
      </c>
      <c r="C1715" s="283">
        <f t="shared" si="25"/>
        <v>9688501962</v>
      </c>
      <c r="D1715" s="57"/>
      <c r="E1715" s="57"/>
      <c r="F1715" s="279">
        <v>149811850</v>
      </c>
      <c r="G1715" s="286">
        <v>298122329</v>
      </c>
      <c r="H1715" s="278">
        <v>47139</v>
      </c>
      <c r="I1715" s="278"/>
      <c r="K1715" s="57"/>
      <c r="L1715" s="57"/>
      <c r="M1715" s="274"/>
      <c r="N1715" s="274"/>
      <c r="O1715" s="57"/>
    </row>
    <row r="1716" spans="1:15">
      <c r="A1716" s="57"/>
      <c r="B1716" s="278">
        <v>44631</v>
      </c>
      <c r="C1716" s="283">
        <f t="shared" si="25"/>
        <v>10463302152</v>
      </c>
      <c r="D1716" s="57"/>
      <c r="E1716" s="57"/>
      <c r="F1716" s="279">
        <v>924612040</v>
      </c>
      <c r="G1716" s="286">
        <v>298156326</v>
      </c>
      <c r="H1716" s="278">
        <v>44468</v>
      </c>
      <c r="I1716" s="278"/>
      <c r="K1716" s="57"/>
      <c r="L1716" s="57"/>
      <c r="M1716" s="274"/>
      <c r="N1716" s="274"/>
      <c r="O1716" s="57"/>
    </row>
    <row r="1717" spans="1:15">
      <c r="A1717" s="57"/>
      <c r="B1717" s="278">
        <v>44632</v>
      </c>
      <c r="C1717" s="283">
        <f t="shared" si="25"/>
        <v>10083614210</v>
      </c>
      <c r="D1717" s="57"/>
      <c r="E1717" s="57"/>
      <c r="F1717" s="279">
        <v>544924098</v>
      </c>
      <c r="G1717" s="286">
        <v>298313262</v>
      </c>
      <c r="H1717" s="278">
        <v>47860</v>
      </c>
      <c r="I1717" s="278"/>
      <c r="K1717" s="57"/>
      <c r="L1717" s="57"/>
      <c r="M1717" s="274"/>
      <c r="N1717" s="274"/>
      <c r="O1717" s="57"/>
    </row>
    <row r="1718" spans="1:15">
      <c r="A1718" s="57"/>
      <c r="B1718" s="278">
        <v>44633</v>
      </c>
      <c r="C1718" s="283">
        <f t="shared" si="25"/>
        <v>9648106787</v>
      </c>
      <c r="D1718" s="57"/>
      <c r="E1718" s="57"/>
      <c r="F1718" s="279">
        <v>109416675</v>
      </c>
      <c r="G1718" s="286">
        <v>298319404</v>
      </c>
      <c r="H1718" s="278">
        <v>49175</v>
      </c>
      <c r="I1718" s="278"/>
      <c r="K1718" s="57"/>
      <c r="L1718" s="57"/>
      <c r="M1718" s="274"/>
      <c r="N1718" s="274"/>
      <c r="O1718" s="57"/>
    </row>
    <row r="1719" spans="1:15">
      <c r="A1719" s="57"/>
      <c r="B1719" s="278">
        <v>44634</v>
      </c>
      <c r="C1719" s="283">
        <f t="shared" si="25"/>
        <v>10039567021</v>
      </c>
      <c r="D1719" s="57"/>
      <c r="E1719" s="57"/>
      <c r="F1719" s="279">
        <v>500876909</v>
      </c>
      <c r="G1719" s="286">
        <v>298359398</v>
      </c>
      <c r="H1719" s="278">
        <v>46404</v>
      </c>
      <c r="I1719" s="278"/>
      <c r="K1719" s="57"/>
      <c r="L1719" s="57"/>
      <c r="M1719" s="274"/>
      <c r="N1719" s="274"/>
      <c r="O1719" s="57"/>
    </row>
    <row r="1720" spans="1:15">
      <c r="A1720" s="57"/>
      <c r="B1720" s="278">
        <v>44635</v>
      </c>
      <c r="C1720" s="283">
        <f t="shared" si="25"/>
        <v>9679175035</v>
      </c>
      <c r="D1720" s="57"/>
      <c r="E1720" s="57"/>
      <c r="F1720" s="279">
        <v>140484923</v>
      </c>
      <c r="G1720" s="286">
        <v>298371134</v>
      </c>
      <c r="H1720" s="278">
        <v>48180</v>
      </c>
      <c r="I1720" s="278"/>
      <c r="K1720" s="57"/>
      <c r="L1720" s="57"/>
      <c r="M1720" s="274"/>
      <c r="N1720" s="274"/>
      <c r="O1720" s="57"/>
    </row>
    <row r="1721" spans="1:15">
      <c r="A1721" s="57"/>
      <c r="B1721" s="278">
        <v>44636</v>
      </c>
      <c r="C1721" s="283">
        <f t="shared" si="25"/>
        <v>10173018455</v>
      </c>
      <c r="D1721" s="57"/>
      <c r="E1721" s="57"/>
      <c r="F1721" s="279">
        <v>634328343</v>
      </c>
      <c r="G1721" s="286">
        <v>298412600</v>
      </c>
      <c r="H1721" s="278">
        <v>46492</v>
      </c>
      <c r="I1721" s="278"/>
      <c r="K1721" s="57"/>
      <c r="L1721" s="57"/>
      <c r="M1721" s="274"/>
      <c r="N1721" s="274"/>
      <c r="O1721" s="57"/>
    </row>
    <row r="1722" spans="1:15">
      <c r="A1722" s="57"/>
      <c r="B1722" s="278">
        <v>44637</v>
      </c>
      <c r="C1722" s="283">
        <f t="shared" si="25"/>
        <v>10004793055</v>
      </c>
      <c r="D1722" s="57"/>
      <c r="E1722" s="57"/>
      <c r="F1722" s="279">
        <v>466102943</v>
      </c>
      <c r="G1722" s="286">
        <v>298443591</v>
      </c>
      <c r="H1722" s="278">
        <v>44755</v>
      </c>
      <c r="I1722" s="278"/>
      <c r="K1722" s="57"/>
      <c r="L1722" s="57"/>
      <c r="M1722" s="274"/>
      <c r="N1722" s="274"/>
      <c r="O1722" s="57"/>
    </row>
    <row r="1723" spans="1:15">
      <c r="A1723" s="57"/>
      <c r="B1723" s="278">
        <v>44638</v>
      </c>
      <c r="C1723" s="283">
        <f t="shared" si="25"/>
        <v>10113876953</v>
      </c>
      <c r="D1723" s="57"/>
      <c r="E1723" s="57"/>
      <c r="F1723" s="279">
        <v>575186841</v>
      </c>
      <c r="G1723" s="286">
        <v>298495713</v>
      </c>
      <c r="H1723" s="278">
        <v>45799</v>
      </c>
      <c r="I1723" s="278"/>
      <c r="K1723" s="57"/>
      <c r="L1723" s="57"/>
      <c r="M1723" s="274"/>
      <c r="N1723" s="274"/>
      <c r="O1723" s="57"/>
    </row>
    <row r="1724" spans="1:15">
      <c r="A1724" s="57"/>
      <c r="B1724" s="278">
        <v>44639</v>
      </c>
      <c r="C1724" s="283">
        <f t="shared" si="25"/>
        <v>10172118062</v>
      </c>
      <c r="D1724" s="57"/>
      <c r="E1724" s="57"/>
      <c r="F1724" s="279">
        <v>633427950</v>
      </c>
      <c r="G1724" s="286">
        <v>298921200</v>
      </c>
      <c r="H1724" s="278">
        <v>47305</v>
      </c>
      <c r="I1724" s="278"/>
      <c r="K1724" s="57"/>
      <c r="L1724" s="57"/>
      <c r="M1724" s="274"/>
      <c r="N1724" s="274"/>
      <c r="O1724" s="57"/>
    </row>
    <row r="1725" spans="1:15">
      <c r="A1725" s="57"/>
      <c r="B1725" s="278">
        <v>44640</v>
      </c>
      <c r="C1725" s="283">
        <f t="shared" si="25"/>
        <v>10067804754</v>
      </c>
      <c r="D1725" s="57"/>
      <c r="E1725" s="57"/>
      <c r="F1725" s="279">
        <v>529114642</v>
      </c>
      <c r="G1725" s="286">
        <v>299144829</v>
      </c>
      <c r="H1725" s="278">
        <v>46942</v>
      </c>
      <c r="I1725" s="278"/>
      <c r="K1725" s="57"/>
      <c r="L1725" s="57"/>
      <c r="M1725" s="274"/>
      <c r="N1725" s="274"/>
      <c r="O1725" s="57"/>
    </row>
    <row r="1726" spans="1:15">
      <c r="A1726" s="57"/>
      <c r="B1726" s="278">
        <v>44641</v>
      </c>
      <c r="C1726" s="283">
        <f t="shared" si="25"/>
        <v>9661506767</v>
      </c>
      <c r="D1726" s="57"/>
      <c r="E1726" s="57"/>
      <c r="F1726" s="279">
        <v>122816655</v>
      </c>
      <c r="G1726" s="286">
        <v>299234812</v>
      </c>
      <c r="H1726" s="278">
        <v>43258</v>
      </c>
      <c r="I1726" s="278"/>
      <c r="K1726" s="57"/>
      <c r="L1726" s="57"/>
      <c r="M1726" s="274"/>
      <c r="N1726" s="274"/>
      <c r="O1726" s="57"/>
    </row>
    <row r="1727" spans="1:15">
      <c r="A1727" s="57"/>
      <c r="B1727" s="278">
        <v>44642</v>
      </c>
      <c r="C1727" s="283">
        <f t="shared" si="25"/>
        <v>10095689876</v>
      </c>
      <c r="D1727" s="57"/>
      <c r="E1727" s="57"/>
      <c r="F1727" s="279">
        <v>556999764</v>
      </c>
      <c r="G1727" s="286">
        <v>299267448</v>
      </c>
      <c r="H1727" s="278">
        <v>48758</v>
      </c>
      <c r="I1727" s="278"/>
      <c r="K1727" s="57"/>
      <c r="L1727" s="57"/>
      <c r="M1727" s="274"/>
      <c r="N1727" s="274"/>
      <c r="O1727" s="57"/>
    </row>
    <row r="1728" spans="1:15">
      <c r="A1728" s="57"/>
      <c r="B1728" s="278">
        <v>44643</v>
      </c>
      <c r="C1728" s="283">
        <f t="shared" si="25"/>
        <v>10506774026</v>
      </c>
      <c r="D1728" s="57"/>
      <c r="E1728" s="57"/>
      <c r="F1728" s="279">
        <v>968083914</v>
      </c>
      <c r="G1728" s="286">
        <v>299378362</v>
      </c>
      <c r="H1728" s="278">
        <v>47723</v>
      </c>
      <c r="I1728" s="278"/>
      <c r="K1728" s="57"/>
      <c r="L1728" s="57"/>
      <c r="M1728" s="274"/>
      <c r="N1728" s="274"/>
      <c r="O1728" s="57"/>
    </row>
    <row r="1729" spans="1:15">
      <c r="A1729" s="57"/>
      <c r="B1729" s="278">
        <v>44644</v>
      </c>
      <c r="C1729" s="283">
        <f t="shared" si="25"/>
        <v>9728302165</v>
      </c>
      <c r="D1729" s="57"/>
      <c r="E1729" s="57"/>
      <c r="F1729" s="279">
        <v>189612053</v>
      </c>
      <c r="G1729" s="286">
        <v>299422926</v>
      </c>
      <c r="H1729" s="278">
        <v>46203</v>
      </c>
      <c r="I1729" s="278"/>
      <c r="K1729" s="57"/>
      <c r="L1729" s="57"/>
      <c r="M1729" s="274"/>
      <c r="N1729" s="274"/>
      <c r="O1729" s="57"/>
    </row>
    <row r="1730" spans="1:15">
      <c r="A1730" s="57"/>
      <c r="B1730" s="278">
        <v>44645</v>
      </c>
      <c r="C1730" s="283">
        <f t="shared" si="25"/>
        <v>9648238557</v>
      </c>
      <c r="D1730" s="57"/>
      <c r="E1730" s="57"/>
      <c r="F1730" s="279">
        <v>109548445</v>
      </c>
      <c r="G1730" s="286">
        <v>299625930</v>
      </c>
      <c r="H1730" s="278">
        <v>48686</v>
      </c>
      <c r="I1730" s="278"/>
      <c r="K1730" s="57"/>
      <c r="L1730" s="57"/>
      <c r="M1730" s="274"/>
      <c r="N1730" s="274"/>
      <c r="O1730" s="57"/>
    </row>
    <row r="1731" spans="1:15">
      <c r="A1731" s="57"/>
      <c r="B1731" s="278">
        <v>44646</v>
      </c>
      <c r="C1731" s="283">
        <f t="shared" si="25"/>
        <v>9966434331</v>
      </c>
      <c r="D1731" s="57"/>
      <c r="E1731" s="57"/>
      <c r="F1731" s="279">
        <v>427744219</v>
      </c>
      <c r="G1731" s="286">
        <v>299680459</v>
      </c>
      <c r="H1731" s="278">
        <v>44155</v>
      </c>
      <c r="I1731" s="278"/>
      <c r="K1731" s="57"/>
      <c r="L1731" s="57"/>
      <c r="M1731" s="274"/>
      <c r="N1731" s="274"/>
      <c r="O1731" s="57"/>
    </row>
    <row r="1732" spans="1:15">
      <c r="A1732" s="57"/>
      <c r="B1732" s="278">
        <v>44647</v>
      </c>
      <c r="C1732" s="283">
        <f t="shared" si="25"/>
        <v>9922942730</v>
      </c>
      <c r="D1732" s="57"/>
      <c r="E1732" s="57"/>
      <c r="F1732" s="279">
        <v>384252618</v>
      </c>
      <c r="G1732" s="286">
        <v>299827307</v>
      </c>
      <c r="H1732" s="278">
        <v>43141</v>
      </c>
      <c r="I1732" s="278"/>
      <c r="K1732" s="57"/>
      <c r="L1732" s="57"/>
      <c r="M1732" s="274"/>
      <c r="N1732" s="274"/>
      <c r="O1732" s="57"/>
    </row>
    <row r="1733" spans="1:15">
      <c r="A1733" s="57"/>
      <c r="B1733" s="278">
        <v>44648</v>
      </c>
      <c r="C1733" s="283">
        <f t="shared" si="25"/>
        <v>9818885637</v>
      </c>
      <c r="D1733" s="57"/>
      <c r="E1733" s="57"/>
      <c r="F1733" s="279">
        <v>280195525</v>
      </c>
      <c r="G1733" s="286">
        <v>299922914</v>
      </c>
      <c r="H1733" s="278">
        <v>50220</v>
      </c>
      <c r="I1733" s="278"/>
      <c r="K1733" s="57"/>
      <c r="L1733" s="57"/>
      <c r="M1733" s="274"/>
      <c r="N1733" s="274"/>
      <c r="O1733" s="57"/>
    </row>
    <row r="1734" spans="1:15">
      <c r="A1734" s="57"/>
      <c r="B1734" s="278">
        <v>44649</v>
      </c>
      <c r="C1734" s="283">
        <f t="shared" si="25"/>
        <v>9955307275</v>
      </c>
      <c r="D1734" s="57"/>
      <c r="E1734" s="57"/>
      <c r="F1734" s="279">
        <v>416617163</v>
      </c>
      <c r="G1734" s="286">
        <v>299990414</v>
      </c>
      <c r="H1734" s="278">
        <v>48555</v>
      </c>
      <c r="I1734" s="278"/>
      <c r="K1734" s="57"/>
      <c r="L1734" s="57"/>
      <c r="M1734" s="274"/>
      <c r="N1734" s="274"/>
      <c r="O1734" s="57"/>
    </row>
    <row r="1735" spans="1:15">
      <c r="A1735" s="57"/>
      <c r="B1735" s="278">
        <v>44650</v>
      </c>
      <c r="C1735" s="283">
        <f t="shared" si="25"/>
        <v>9777475627</v>
      </c>
      <c r="D1735" s="57"/>
      <c r="E1735" s="57"/>
      <c r="F1735" s="279">
        <v>238785515</v>
      </c>
      <c r="G1735" s="286">
        <v>300209131</v>
      </c>
      <c r="H1735" s="278">
        <v>44604</v>
      </c>
      <c r="I1735" s="278"/>
      <c r="K1735" s="57"/>
      <c r="L1735" s="57"/>
      <c r="M1735" s="274"/>
      <c r="N1735" s="274"/>
      <c r="O1735" s="57"/>
    </row>
    <row r="1736" spans="1:15">
      <c r="A1736" s="57"/>
      <c r="B1736" s="278">
        <v>44651</v>
      </c>
      <c r="C1736" s="283">
        <f t="shared" si="25"/>
        <v>9757468252</v>
      </c>
      <c r="D1736" s="57"/>
      <c r="E1736" s="57"/>
      <c r="F1736" s="279">
        <v>218778140</v>
      </c>
      <c r="G1736" s="286">
        <v>300322917</v>
      </c>
      <c r="H1736" s="278">
        <v>46808</v>
      </c>
      <c r="I1736" s="278"/>
      <c r="K1736" s="57"/>
      <c r="L1736" s="57"/>
      <c r="M1736" s="274"/>
      <c r="N1736" s="274"/>
      <c r="O1736" s="57"/>
    </row>
    <row r="1737" spans="1:15">
      <c r="A1737" s="57"/>
      <c r="B1737" s="278">
        <v>44652</v>
      </c>
      <c r="C1737" s="283">
        <f t="shared" si="25"/>
        <v>10183127437</v>
      </c>
      <c r="D1737" s="57"/>
      <c r="E1737" s="57"/>
      <c r="F1737" s="279">
        <v>644437325</v>
      </c>
      <c r="G1737" s="286">
        <v>300370618</v>
      </c>
      <c r="H1737" s="278">
        <v>47720</v>
      </c>
      <c r="I1737" s="278"/>
      <c r="K1737" s="57"/>
      <c r="L1737" s="57"/>
      <c r="M1737" s="274"/>
      <c r="N1737" s="274"/>
      <c r="O1737" s="57"/>
    </row>
    <row r="1738" spans="1:15">
      <c r="A1738" s="57"/>
      <c r="B1738" s="278">
        <v>44653</v>
      </c>
      <c r="C1738" s="283">
        <f t="shared" si="25"/>
        <v>9869972146</v>
      </c>
      <c r="D1738" s="57"/>
      <c r="E1738" s="57"/>
      <c r="F1738" s="279">
        <v>331282034</v>
      </c>
      <c r="G1738" s="286">
        <v>300663267</v>
      </c>
      <c r="H1738" s="278">
        <v>49311</v>
      </c>
      <c r="I1738" s="278"/>
      <c r="K1738" s="57"/>
      <c r="L1738" s="57"/>
      <c r="M1738" s="274"/>
      <c r="N1738" s="274"/>
      <c r="O1738" s="57"/>
    </row>
    <row r="1739" spans="1:15">
      <c r="A1739" s="57"/>
      <c r="B1739" s="278">
        <v>44654</v>
      </c>
      <c r="C1739" s="283">
        <f t="shared" si="25"/>
        <v>9774218438</v>
      </c>
      <c r="D1739" s="57"/>
      <c r="E1739" s="57"/>
      <c r="F1739" s="279">
        <v>235528326</v>
      </c>
      <c r="G1739" s="286">
        <v>300705129</v>
      </c>
      <c r="H1739" s="278">
        <v>50333</v>
      </c>
      <c r="I1739" s="278"/>
      <c r="K1739" s="57"/>
      <c r="L1739" s="57"/>
      <c r="M1739" s="274"/>
      <c r="N1739" s="274"/>
      <c r="O1739" s="57"/>
    </row>
    <row r="1740" spans="1:15">
      <c r="A1740" s="57"/>
      <c r="B1740" s="278">
        <v>44655</v>
      </c>
      <c r="C1740" s="283">
        <f t="shared" si="25"/>
        <v>10132613822</v>
      </c>
      <c r="D1740" s="57"/>
      <c r="E1740" s="57"/>
      <c r="F1740" s="279">
        <v>593923710</v>
      </c>
      <c r="G1740" s="286">
        <v>300727941</v>
      </c>
      <c r="H1740" s="278">
        <v>46469</v>
      </c>
      <c r="I1740" s="278"/>
      <c r="K1740" s="57"/>
      <c r="L1740" s="57"/>
      <c r="M1740" s="274"/>
      <c r="N1740" s="274"/>
      <c r="O1740" s="57"/>
    </row>
    <row r="1741" spans="1:15">
      <c r="A1741" s="57"/>
      <c r="B1741" s="278">
        <v>44656</v>
      </c>
      <c r="C1741" s="283">
        <f t="shared" si="25"/>
        <v>9745209122</v>
      </c>
      <c r="D1741" s="57"/>
      <c r="E1741" s="57"/>
      <c r="F1741" s="279">
        <v>206519010</v>
      </c>
      <c r="G1741" s="286">
        <v>300913586</v>
      </c>
      <c r="H1741" s="278">
        <v>45918</v>
      </c>
      <c r="I1741" s="278"/>
      <c r="K1741" s="57"/>
      <c r="L1741" s="57"/>
      <c r="M1741" s="274"/>
      <c r="N1741" s="274"/>
      <c r="O1741" s="57"/>
    </row>
    <row r="1742" spans="1:15">
      <c r="A1742" s="57"/>
      <c r="B1742" s="278">
        <v>44657</v>
      </c>
      <c r="C1742" s="283">
        <f t="shared" si="25"/>
        <v>9992523787</v>
      </c>
      <c r="D1742" s="57"/>
      <c r="E1742" s="57"/>
      <c r="F1742" s="279">
        <v>453833675</v>
      </c>
      <c r="G1742" s="286">
        <v>300950236</v>
      </c>
      <c r="H1742" s="278">
        <v>48599</v>
      </c>
      <c r="I1742" s="278"/>
      <c r="K1742" s="57"/>
      <c r="L1742" s="57"/>
      <c r="M1742" s="274"/>
      <c r="N1742" s="274"/>
      <c r="O1742" s="57"/>
    </row>
    <row r="1743" spans="1:15">
      <c r="A1743" s="57"/>
      <c r="B1743" s="278">
        <v>44658</v>
      </c>
      <c r="C1743" s="283">
        <f t="shared" si="25"/>
        <v>10224312560</v>
      </c>
      <c r="D1743" s="57"/>
      <c r="E1743" s="57"/>
      <c r="F1743" s="279">
        <v>685622448</v>
      </c>
      <c r="G1743" s="286">
        <v>301004789</v>
      </c>
      <c r="H1743" s="278">
        <v>46095</v>
      </c>
      <c r="I1743" s="278"/>
      <c r="K1743" s="57"/>
      <c r="L1743" s="57"/>
      <c r="M1743" s="274"/>
      <c r="N1743" s="274"/>
      <c r="O1743" s="57"/>
    </row>
    <row r="1744" spans="1:15">
      <c r="A1744" s="57"/>
      <c r="B1744" s="278">
        <v>44659</v>
      </c>
      <c r="C1744" s="283">
        <f t="shared" si="25"/>
        <v>9925829849</v>
      </c>
      <c r="D1744" s="57"/>
      <c r="E1744" s="57"/>
      <c r="F1744" s="279">
        <v>387139737</v>
      </c>
      <c r="G1744" s="286">
        <v>301230929</v>
      </c>
      <c r="H1744" s="278">
        <v>44226</v>
      </c>
      <c r="I1744" s="278"/>
      <c r="K1744" s="57"/>
      <c r="L1744" s="57"/>
      <c r="M1744" s="274"/>
      <c r="N1744" s="274"/>
      <c r="O1744" s="57"/>
    </row>
    <row r="1745" spans="1:15">
      <c r="A1745" s="57"/>
      <c r="B1745" s="278">
        <v>44660</v>
      </c>
      <c r="C1745" s="283">
        <f t="shared" si="25"/>
        <v>10232397291</v>
      </c>
      <c r="D1745" s="57"/>
      <c r="E1745" s="57"/>
      <c r="F1745" s="279">
        <v>693707179</v>
      </c>
      <c r="G1745" s="286">
        <v>301402328</v>
      </c>
      <c r="H1745" s="278">
        <v>49111</v>
      </c>
      <c r="I1745" s="278"/>
      <c r="K1745" s="57"/>
      <c r="L1745" s="57"/>
      <c r="M1745" s="274"/>
      <c r="N1745" s="274"/>
      <c r="O1745" s="57"/>
    </row>
    <row r="1746" spans="1:15">
      <c r="A1746" s="57"/>
      <c r="B1746" s="278">
        <v>44661</v>
      </c>
      <c r="C1746" s="283">
        <f t="shared" si="25"/>
        <v>9755165205</v>
      </c>
      <c r="D1746" s="57"/>
      <c r="E1746" s="57"/>
      <c r="F1746" s="279">
        <v>216475093</v>
      </c>
      <c r="G1746" s="286">
        <v>301733131</v>
      </c>
      <c r="H1746" s="278">
        <v>44190</v>
      </c>
      <c r="I1746" s="278"/>
      <c r="K1746" s="57"/>
      <c r="L1746" s="57"/>
      <c r="M1746" s="274"/>
      <c r="N1746" s="274"/>
      <c r="O1746" s="57"/>
    </row>
    <row r="1747" spans="1:15">
      <c r="A1747" s="57"/>
      <c r="B1747" s="278">
        <v>44662</v>
      </c>
      <c r="C1747" s="283">
        <f t="shared" si="25"/>
        <v>10536609443</v>
      </c>
      <c r="D1747" s="57"/>
      <c r="E1747" s="57"/>
      <c r="F1747" s="279">
        <v>997919331</v>
      </c>
      <c r="G1747" s="286">
        <v>301735215</v>
      </c>
      <c r="H1747" s="278">
        <v>48810</v>
      </c>
      <c r="I1747" s="278"/>
      <c r="K1747" s="57"/>
      <c r="L1747" s="57"/>
      <c r="M1747" s="274"/>
      <c r="N1747" s="274"/>
      <c r="O1747" s="57"/>
    </row>
    <row r="1748" spans="1:15">
      <c r="A1748" s="57"/>
      <c r="B1748" s="278">
        <v>44663</v>
      </c>
      <c r="C1748" s="283">
        <f t="shared" si="25"/>
        <v>10017095646</v>
      </c>
      <c r="D1748" s="57"/>
      <c r="E1748" s="57"/>
      <c r="F1748" s="279">
        <v>478405534</v>
      </c>
      <c r="G1748" s="286">
        <v>301912724</v>
      </c>
      <c r="H1748" s="278">
        <v>44061</v>
      </c>
      <c r="I1748" s="278"/>
      <c r="K1748" s="57"/>
      <c r="L1748" s="57"/>
      <c r="M1748" s="274"/>
      <c r="N1748" s="274"/>
      <c r="O1748" s="57"/>
    </row>
    <row r="1749" spans="1:15">
      <c r="A1749" s="57"/>
      <c r="B1749" s="278">
        <v>44664</v>
      </c>
      <c r="C1749" s="283">
        <f t="shared" si="25"/>
        <v>9867923156</v>
      </c>
      <c r="D1749" s="57"/>
      <c r="E1749" s="57"/>
      <c r="F1749" s="279">
        <v>329233044</v>
      </c>
      <c r="G1749" s="286">
        <v>301923762</v>
      </c>
      <c r="H1749" s="278">
        <v>43543</v>
      </c>
      <c r="I1749" s="278"/>
      <c r="K1749" s="57"/>
      <c r="L1749" s="57"/>
      <c r="M1749" s="274"/>
      <c r="N1749" s="274"/>
      <c r="O1749" s="57"/>
    </row>
    <row r="1750" spans="1:15">
      <c r="A1750" s="57"/>
      <c r="B1750" s="278">
        <v>44665</v>
      </c>
      <c r="C1750" s="283">
        <f t="shared" si="25"/>
        <v>9729190785</v>
      </c>
      <c r="D1750" s="57"/>
      <c r="E1750" s="57"/>
      <c r="F1750" s="279">
        <v>190500673</v>
      </c>
      <c r="G1750" s="286">
        <v>302103264</v>
      </c>
      <c r="H1750" s="278">
        <v>46984</v>
      </c>
      <c r="I1750" s="278"/>
      <c r="K1750" s="57"/>
      <c r="L1750" s="57"/>
      <c r="M1750" s="274"/>
      <c r="N1750" s="274"/>
      <c r="O1750" s="57"/>
    </row>
    <row r="1751" spans="1:15">
      <c r="A1751" s="57"/>
      <c r="B1751" s="278">
        <v>44666</v>
      </c>
      <c r="C1751" s="283">
        <f t="shared" si="25"/>
        <v>10306551881</v>
      </c>
      <c r="D1751" s="57"/>
      <c r="E1751" s="57"/>
      <c r="F1751" s="279">
        <v>767861769</v>
      </c>
      <c r="G1751" s="286">
        <v>302132819</v>
      </c>
      <c r="H1751" s="278">
        <v>44057</v>
      </c>
      <c r="I1751" s="278"/>
      <c r="K1751" s="57"/>
      <c r="L1751" s="57"/>
      <c r="M1751" s="274"/>
      <c r="N1751" s="274"/>
      <c r="O1751" s="57"/>
    </row>
    <row r="1752" spans="1:15">
      <c r="A1752" s="57"/>
      <c r="B1752" s="278">
        <v>44667</v>
      </c>
      <c r="C1752" s="283">
        <f t="shared" si="25"/>
        <v>9918478285</v>
      </c>
      <c r="D1752" s="57"/>
      <c r="E1752" s="57"/>
      <c r="F1752" s="279">
        <v>379788173</v>
      </c>
      <c r="G1752" s="286">
        <v>302333520</v>
      </c>
      <c r="H1752" s="278">
        <v>46310</v>
      </c>
      <c r="I1752" s="278"/>
      <c r="K1752" s="57"/>
      <c r="L1752" s="57"/>
      <c r="M1752" s="274"/>
      <c r="N1752" s="274"/>
      <c r="O1752" s="57"/>
    </row>
    <row r="1753" spans="1:15">
      <c r="A1753" s="57"/>
      <c r="B1753" s="278">
        <v>44668</v>
      </c>
      <c r="C1753" s="283">
        <f t="shared" si="25"/>
        <v>10064888684</v>
      </c>
      <c r="D1753" s="57"/>
      <c r="E1753" s="57"/>
      <c r="F1753" s="279">
        <v>526198572</v>
      </c>
      <c r="G1753" s="286">
        <v>302367311</v>
      </c>
      <c r="H1753" s="278">
        <v>50314</v>
      </c>
      <c r="I1753" s="278"/>
      <c r="K1753" s="57"/>
      <c r="L1753" s="57"/>
      <c r="M1753" s="274"/>
      <c r="N1753" s="274"/>
      <c r="O1753" s="57"/>
    </row>
    <row r="1754" spans="1:15">
      <c r="A1754" s="57"/>
      <c r="B1754" s="278">
        <v>44669</v>
      </c>
      <c r="C1754" s="283">
        <f t="shared" si="25"/>
        <v>10230417777</v>
      </c>
      <c r="D1754" s="57"/>
      <c r="E1754" s="57"/>
      <c r="F1754" s="279">
        <v>691727665</v>
      </c>
      <c r="G1754" s="286">
        <v>302388146</v>
      </c>
      <c r="H1754" s="278">
        <v>43780</v>
      </c>
      <c r="I1754" s="278"/>
      <c r="K1754" s="57"/>
      <c r="L1754" s="57"/>
      <c r="M1754" s="274"/>
      <c r="N1754" s="274"/>
      <c r="O1754" s="57"/>
    </row>
    <row r="1755" spans="1:15">
      <c r="A1755" s="57"/>
      <c r="B1755" s="278">
        <v>44670</v>
      </c>
      <c r="C1755" s="283">
        <f t="shared" si="25"/>
        <v>9779562412</v>
      </c>
      <c r="D1755" s="57"/>
      <c r="E1755" s="57"/>
      <c r="F1755" s="279">
        <v>240872300</v>
      </c>
      <c r="G1755" s="286">
        <v>302631542</v>
      </c>
      <c r="H1755" s="278">
        <v>46465</v>
      </c>
      <c r="I1755" s="278"/>
      <c r="K1755" s="57"/>
      <c r="L1755" s="57"/>
      <c r="M1755" s="274"/>
      <c r="N1755" s="274"/>
      <c r="O1755" s="57"/>
    </row>
    <row r="1756" spans="1:15">
      <c r="A1756" s="57"/>
      <c r="B1756" s="278">
        <v>44671</v>
      </c>
      <c r="C1756" s="283">
        <f t="shared" si="25"/>
        <v>10387870002</v>
      </c>
      <c r="D1756" s="57"/>
      <c r="E1756" s="57"/>
      <c r="F1756" s="279">
        <v>849179890</v>
      </c>
      <c r="G1756" s="286">
        <v>302785242</v>
      </c>
      <c r="H1756" s="278">
        <v>48309</v>
      </c>
      <c r="I1756" s="278"/>
      <c r="K1756" s="57"/>
      <c r="L1756" s="57"/>
      <c r="M1756" s="274"/>
      <c r="N1756" s="274"/>
      <c r="O1756" s="57"/>
    </row>
    <row r="1757" spans="1:15">
      <c r="A1757" s="57"/>
      <c r="B1757" s="278">
        <v>44672</v>
      </c>
      <c r="C1757" s="283">
        <f t="shared" si="25"/>
        <v>10029505126</v>
      </c>
      <c r="D1757" s="57"/>
      <c r="E1757" s="57"/>
      <c r="F1757" s="279">
        <v>490815014</v>
      </c>
      <c r="G1757" s="286">
        <v>302916842</v>
      </c>
      <c r="H1757" s="278">
        <v>46899</v>
      </c>
      <c r="I1757" s="278"/>
      <c r="K1757" s="57"/>
      <c r="L1757" s="57"/>
      <c r="M1757" s="274"/>
      <c r="N1757" s="274"/>
      <c r="O1757" s="57"/>
    </row>
    <row r="1758" spans="1:15">
      <c r="A1758" s="57"/>
      <c r="B1758" s="278">
        <v>44673</v>
      </c>
      <c r="C1758" s="283">
        <f t="shared" si="25"/>
        <v>10029381743</v>
      </c>
      <c r="D1758" s="57"/>
      <c r="E1758" s="57"/>
      <c r="F1758" s="279">
        <v>490691631</v>
      </c>
      <c r="G1758" s="286">
        <v>303094984</v>
      </c>
      <c r="H1758" s="278">
        <v>43792</v>
      </c>
      <c r="I1758" s="278"/>
      <c r="K1758" s="57"/>
      <c r="L1758" s="57"/>
      <c r="M1758" s="274"/>
      <c r="N1758" s="274"/>
      <c r="O1758" s="57"/>
    </row>
    <row r="1759" spans="1:15">
      <c r="A1759" s="57"/>
      <c r="B1759" s="278">
        <v>44674</v>
      </c>
      <c r="C1759" s="283">
        <f t="shared" si="25"/>
        <v>10476589384</v>
      </c>
      <c r="D1759" s="57"/>
      <c r="E1759" s="57"/>
      <c r="F1759" s="279">
        <v>937899272</v>
      </c>
      <c r="G1759" s="286">
        <v>303142590</v>
      </c>
      <c r="H1759" s="278">
        <v>47715</v>
      </c>
      <c r="I1759" s="278"/>
      <c r="K1759" s="57"/>
      <c r="L1759" s="57"/>
      <c r="M1759" s="274"/>
      <c r="N1759" s="274"/>
      <c r="O1759" s="57"/>
    </row>
    <row r="1760" spans="1:15">
      <c r="A1760" s="57"/>
      <c r="B1760" s="278">
        <v>44675</v>
      </c>
      <c r="C1760" s="283">
        <f t="shared" ref="C1760:C1823" si="26">F1760+(F$88*28679+98765)+(G$88*6587+87654)+(E$88*9537+76543)+(J$88*5713+4528)</f>
        <v>9673086567</v>
      </c>
      <c r="D1760" s="57"/>
      <c r="E1760" s="57"/>
      <c r="F1760" s="279">
        <v>134396455</v>
      </c>
      <c r="G1760" s="286">
        <v>303220560</v>
      </c>
      <c r="H1760" s="278">
        <v>45214</v>
      </c>
      <c r="I1760" s="278"/>
      <c r="K1760" s="57"/>
      <c r="L1760" s="57"/>
      <c r="M1760" s="274"/>
      <c r="N1760" s="274"/>
      <c r="O1760" s="57"/>
    </row>
    <row r="1761" spans="1:15">
      <c r="A1761" s="57"/>
      <c r="B1761" s="278">
        <v>44676</v>
      </c>
      <c r="C1761" s="283">
        <f t="shared" si="26"/>
        <v>9831048859</v>
      </c>
      <c r="D1761" s="57"/>
      <c r="E1761" s="57"/>
      <c r="F1761" s="279">
        <v>292358747</v>
      </c>
      <c r="G1761" s="286">
        <v>303554418</v>
      </c>
      <c r="H1761" s="278">
        <v>47521</v>
      </c>
      <c r="I1761" s="278"/>
      <c r="K1761" s="57"/>
      <c r="L1761" s="57"/>
      <c r="M1761" s="274"/>
      <c r="N1761" s="274"/>
      <c r="O1761" s="57"/>
    </row>
    <row r="1762" spans="1:15">
      <c r="A1762" s="57"/>
      <c r="B1762" s="278">
        <v>44677</v>
      </c>
      <c r="C1762" s="283">
        <f t="shared" si="26"/>
        <v>9721183886</v>
      </c>
      <c r="D1762" s="57"/>
      <c r="E1762" s="57"/>
      <c r="F1762" s="279">
        <v>182493774</v>
      </c>
      <c r="G1762" s="286">
        <v>303561447</v>
      </c>
      <c r="H1762" s="278">
        <v>50363</v>
      </c>
      <c r="I1762" s="278"/>
      <c r="K1762" s="57"/>
      <c r="L1762" s="57"/>
      <c r="M1762" s="274"/>
      <c r="N1762" s="274"/>
      <c r="O1762" s="57"/>
    </row>
    <row r="1763" spans="1:15">
      <c r="A1763" s="57"/>
      <c r="B1763" s="278">
        <v>44678</v>
      </c>
      <c r="C1763" s="283">
        <f t="shared" si="26"/>
        <v>10438793058</v>
      </c>
      <c r="D1763" s="57"/>
      <c r="E1763" s="57"/>
      <c r="F1763" s="279">
        <v>900102946</v>
      </c>
      <c r="G1763" s="286">
        <v>303562186</v>
      </c>
      <c r="H1763" s="278">
        <v>49560</v>
      </c>
      <c r="I1763" s="278"/>
      <c r="K1763" s="57"/>
      <c r="L1763" s="57"/>
      <c r="M1763" s="274"/>
      <c r="N1763" s="274"/>
      <c r="O1763" s="57"/>
    </row>
    <row r="1764" spans="1:15">
      <c r="A1764" s="57"/>
      <c r="B1764" s="278">
        <v>44679</v>
      </c>
      <c r="C1764" s="283">
        <f t="shared" si="26"/>
        <v>9805758634</v>
      </c>
      <c r="D1764" s="57"/>
      <c r="E1764" s="57"/>
      <c r="F1764" s="279">
        <v>267068522</v>
      </c>
      <c r="G1764" s="286">
        <v>303892378</v>
      </c>
      <c r="H1764" s="278">
        <v>43801</v>
      </c>
      <c r="I1764" s="278"/>
      <c r="K1764" s="57"/>
      <c r="L1764" s="57"/>
      <c r="M1764" s="274"/>
      <c r="N1764" s="274"/>
      <c r="O1764" s="57"/>
    </row>
    <row r="1765" spans="1:15">
      <c r="A1765" s="57"/>
      <c r="B1765" s="278">
        <v>44680</v>
      </c>
      <c r="C1765" s="283">
        <f t="shared" si="26"/>
        <v>9928565552</v>
      </c>
      <c r="D1765" s="57"/>
      <c r="E1765" s="57"/>
      <c r="F1765" s="279">
        <v>389875440</v>
      </c>
      <c r="G1765" s="286">
        <v>304275858</v>
      </c>
      <c r="H1765" s="278">
        <v>46906</v>
      </c>
      <c r="I1765" s="278"/>
      <c r="K1765" s="57"/>
      <c r="L1765" s="57"/>
      <c r="M1765" s="274"/>
      <c r="N1765" s="274"/>
      <c r="O1765" s="57"/>
    </row>
    <row r="1766" spans="1:15">
      <c r="A1766" s="57"/>
      <c r="B1766" s="278">
        <v>44681</v>
      </c>
      <c r="C1766" s="283">
        <f t="shared" si="26"/>
        <v>9646378580</v>
      </c>
      <c r="D1766" s="57"/>
      <c r="E1766" s="57"/>
      <c r="F1766" s="279">
        <v>107688468</v>
      </c>
      <c r="G1766" s="286">
        <v>304453427</v>
      </c>
      <c r="H1766" s="278">
        <v>46982</v>
      </c>
      <c r="I1766" s="278"/>
      <c r="K1766" s="57"/>
      <c r="L1766" s="57"/>
      <c r="M1766" s="274"/>
      <c r="N1766" s="274"/>
      <c r="O1766" s="57"/>
    </row>
    <row r="1767" spans="1:15">
      <c r="A1767" s="57"/>
      <c r="B1767" s="278">
        <v>44682</v>
      </c>
      <c r="C1767" s="283">
        <f t="shared" si="26"/>
        <v>9669792999</v>
      </c>
      <c r="D1767" s="57"/>
      <c r="E1767" s="57"/>
      <c r="F1767" s="279">
        <v>131102887</v>
      </c>
      <c r="G1767" s="286">
        <v>305114834</v>
      </c>
      <c r="H1767" s="278">
        <v>47732</v>
      </c>
      <c r="I1767" s="278"/>
      <c r="K1767" s="57"/>
      <c r="L1767" s="57"/>
      <c r="M1767" s="274"/>
      <c r="N1767" s="274"/>
      <c r="O1767" s="57"/>
    </row>
    <row r="1768" spans="1:15">
      <c r="A1768" s="57"/>
      <c r="B1768" s="278">
        <v>44683</v>
      </c>
      <c r="C1768" s="283">
        <f t="shared" si="26"/>
        <v>10393022463</v>
      </c>
      <c r="D1768" s="57"/>
      <c r="E1768" s="57"/>
      <c r="F1768" s="279">
        <v>854332351</v>
      </c>
      <c r="G1768" s="286">
        <v>305128337</v>
      </c>
      <c r="H1768" s="278">
        <v>49069</v>
      </c>
      <c r="I1768" s="278"/>
      <c r="K1768" s="57"/>
      <c r="L1768" s="57"/>
      <c r="M1768" s="274"/>
      <c r="N1768" s="274"/>
      <c r="O1768" s="57"/>
    </row>
    <row r="1769" spans="1:15">
      <c r="A1769" s="57"/>
      <c r="B1769" s="278">
        <v>44684</v>
      </c>
      <c r="C1769" s="283">
        <f t="shared" si="26"/>
        <v>9805901092</v>
      </c>
      <c r="D1769" s="57"/>
      <c r="E1769" s="57"/>
      <c r="F1769" s="279">
        <v>267210980</v>
      </c>
      <c r="G1769" s="286">
        <v>305500801</v>
      </c>
      <c r="H1769" s="278">
        <v>47896</v>
      </c>
      <c r="I1769" s="278"/>
      <c r="K1769" s="57"/>
      <c r="L1769" s="57"/>
      <c r="M1769" s="274"/>
      <c r="N1769" s="274"/>
      <c r="O1769" s="57"/>
    </row>
    <row r="1770" spans="1:15">
      <c r="A1770" s="57"/>
      <c r="B1770" s="278">
        <v>44685</v>
      </c>
      <c r="C1770" s="283">
        <f t="shared" si="26"/>
        <v>10375738164</v>
      </c>
      <c r="D1770" s="57"/>
      <c r="E1770" s="57"/>
      <c r="F1770" s="279">
        <v>837048052</v>
      </c>
      <c r="G1770" s="286">
        <v>305642577</v>
      </c>
      <c r="H1770" s="278">
        <v>48145</v>
      </c>
      <c r="I1770" s="278"/>
      <c r="K1770" s="57"/>
      <c r="L1770" s="57"/>
      <c r="M1770" s="274"/>
      <c r="N1770" s="274"/>
      <c r="O1770" s="57"/>
    </row>
    <row r="1771" spans="1:15">
      <c r="A1771" s="57"/>
      <c r="B1771" s="278">
        <v>44686</v>
      </c>
      <c r="C1771" s="283">
        <f t="shared" si="26"/>
        <v>9882632180</v>
      </c>
      <c r="D1771" s="57"/>
      <c r="E1771" s="57"/>
      <c r="F1771" s="279">
        <v>343942068</v>
      </c>
      <c r="G1771" s="286">
        <v>305658054</v>
      </c>
      <c r="H1771" s="278">
        <v>47153</v>
      </c>
      <c r="I1771" s="278"/>
      <c r="K1771" s="57"/>
      <c r="L1771" s="57"/>
      <c r="M1771" s="274"/>
      <c r="N1771" s="274"/>
      <c r="O1771" s="57"/>
    </row>
    <row r="1772" spans="1:15">
      <c r="A1772" s="57"/>
      <c r="B1772" s="278">
        <v>44687</v>
      </c>
      <c r="C1772" s="283">
        <f t="shared" si="26"/>
        <v>9712484112</v>
      </c>
      <c r="D1772" s="57"/>
      <c r="E1772" s="57"/>
      <c r="F1772" s="279">
        <v>173794000</v>
      </c>
      <c r="G1772" s="286">
        <v>305669877</v>
      </c>
      <c r="H1772" s="278">
        <v>47641</v>
      </c>
      <c r="I1772" s="278"/>
      <c r="K1772" s="57"/>
      <c r="L1772" s="57"/>
      <c r="M1772" s="274"/>
      <c r="N1772" s="274"/>
      <c r="O1772" s="57"/>
    </row>
    <row r="1773" spans="1:15">
      <c r="A1773" s="57"/>
      <c r="B1773" s="278">
        <v>44688</v>
      </c>
      <c r="C1773" s="283">
        <f t="shared" si="26"/>
        <v>10483689787</v>
      </c>
      <c r="D1773" s="57"/>
      <c r="E1773" s="57"/>
      <c r="F1773" s="279">
        <v>944999675</v>
      </c>
      <c r="G1773" s="286">
        <v>305857383</v>
      </c>
      <c r="H1773" s="278">
        <v>49217</v>
      </c>
      <c r="I1773" s="278"/>
      <c r="K1773" s="57"/>
      <c r="L1773" s="57"/>
      <c r="M1773" s="274"/>
      <c r="N1773" s="274"/>
      <c r="O1773" s="57"/>
    </row>
    <row r="1774" spans="1:15">
      <c r="A1774" s="57"/>
      <c r="B1774" s="278">
        <v>44689</v>
      </c>
      <c r="C1774" s="283">
        <f t="shared" si="26"/>
        <v>10331605257</v>
      </c>
      <c r="D1774" s="57"/>
      <c r="E1774" s="57"/>
      <c r="F1774" s="279">
        <v>792915145</v>
      </c>
      <c r="G1774" s="286">
        <v>306154028</v>
      </c>
      <c r="H1774" s="278">
        <v>49341</v>
      </c>
      <c r="I1774" s="278"/>
      <c r="K1774" s="57"/>
      <c r="L1774" s="57"/>
      <c r="M1774" s="274"/>
      <c r="N1774" s="274"/>
      <c r="O1774" s="57"/>
    </row>
    <row r="1775" spans="1:15">
      <c r="A1775" s="57"/>
      <c r="B1775" s="278">
        <v>44690</v>
      </c>
      <c r="C1775" s="283">
        <f t="shared" si="26"/>
        <v>10388161879</v>
      </c>
      <c r="D1775" s="57"/>
      <c r="E1775" s="57"/>
      <c r="F1775" s="279">
        <v>849471767</v>
      </c>
      <c r="G1775" s="286">
        <v>306211014</v>
      </c>
      <c r="H1775" s="278">
        <v>49381</v>
      </c>
      <c r="I1775" s="278"/>
      <c r="K1775" s="57"/>
      <c r="L1775" s="57"/>
      <c r="M1775" s="274"/>
      <c r="N1775" s="274"/>
      <c r="O1775" s="57"/>
    </row>
    <row r="1776" spans="1:15">
      <c r="A1776" s="57"/>
      <c r="B1776" s="278">
        <v>44691</v>
      </c>
      <c r="C1776" s="283">
        <f t="shared" si="26"/>
        <v>10277629173</v>
      </c>
      <c r="D1776" s="57"/>
      <c r="E1776" s="57"/>
      <c r="F1776" s="279">
        <v>738939061</v>
      </c>
      <c r="G1776" s="286">
        <v>306257468</v>
      </c>
      <c r="H1776" s="278">
        <v>43494</v>
      </c>
      <c r="I1776" s="278"/>
      <c r="K1776" s="57"/>
      <c r="L1776" s="57"/>
      <c r="M1776" s="274"/>
      <c r="N1776" s="274"/>
      <c r="O1776" s="57"/>
    </row>
    <row r="1777" spans="1:15">
      <c r="A1777" s="57"/>
      <c r="B1777" s="278">
        <v>44692</v>
      </c>
      <c r="C1777" s="283">
        <f t="shared" si="26"/>
        <v>9709850681</v>
      </c>
      <c r="D1777" s="57"/>
      <c r="E1777" s="57"/>
      <c r="F1777" s="279">
        <v>171160569</v>
      </c>
      <c r="G1777" s="286">
        <v>306287132</v>
      </c>
      <c r="H1777" s="278">
        <v>50185</v>
      </c>
      <c r="I1777" s="278"/>
      <c r="K1777" s="57"/>
      <c r="L1777" s="57"/>
      <c r="M1777" s="274"/>
      <c r="N1777" s="274"/>
      <c r="O1777" s="57"/>
    </row>
    <row r="1778" spans="1:15">
      <c r="A1778" s="57"/>
      <c r="B1778" s="278">
        <v>44693</v>
      </c>
      <c r="C1778" s="283">
        <f t="shared" si="26"/>
        <v>10219731404</v>
      </c>
      <c r="D1778" s="57"/>
      <c r="E1778" s="57"/>
      <c r="F1778" s="279">
        <v>681041292</v>
      </c>
      <c r="G1778" s="286">
        <v>306463495</v>
      </c>
      <c r="H1778" s="278">
        <v>46730</v>
      </c>
      <c r="I1778" s="278"/>
      <c r="K1778" s="57"/>
      <c r="L1778" s="57"/>
      <c r="M1778" s="274"/>
      <c r="N1778" s="274"/>
      <c r="O1778" s="57"/>
    </row>
    <row r="1779" spans="1:15">
      <c r="A1779" s="57"/>
      <c r="B1779" s="278">
        <v>44694</v>
      </c>
      <c r="C1779" s="283">
        <f t="shared" si="26"/>
        <v>10085566274</v>
      </c>
      <c r="D1779" s="57"/>
      <c r="E1779" s="57"/>
      <c r="F1779" s="279">
        <v>546876162</v>
      </c>
      <c r="G1779" s="286">
        <v>306712222</v>
      </c>
      <c r="H1779" s="278">
        <v>48428</v>
      </c>
      <c r="I1779" s="278"/>
      <c r="K1779" s="57"/>
      <c r="L1779" s="57"/>
      <c r="M1779" s="274"/>
      <c r="N1779" s="274"/>
      <c r="O1779" s="57"/>
    </row>
    <row r="1780" spans="1:15">
      <c r="A1780" s="57"/>
      <c r="B1780" s="278">
        <v>44695</v>
      </c>
      <c r="C1780" s="283">
        <f t="shared" si="26"/>
        <v>10229272279</v>
      </c>
      <c r="D1780" s="57"/>
      <c r="E1780" s="57"/>
      <c r="F1780" s="279">
        <v>690582167</v>
      </c>
      <c r="G1780" s="286">
        <v>306908053</v>
      </c>
      <c r="H1780" s="278">
        <v>50038</v>
      </c>
      <c r="I1780" s="278"/>
      <c r="K1780" s="57"/>
      <c r="L1780" s="57"/>
      <c r="M1780" s="274"/>
      <c r="N1780" s="274"/>
      <c r="O1780" s="57"/>
    </row>
    <row r="1781" spans="1:15">
      <c r="A1781" s="57"/>
      <c r="B1781" s="278">
        <v>44696</v>
      </c>
      <c r="C1781" s="283">
        <f t="shared" si="26"/>
        <v>10424653937</v>
      </c>
      <c r="D1781" s="57"/>
      <c r="E1781" s="57"/>
      <c r="F1781" s="279">
        <v>885963825</v>
      </c>
      <c r="G1781" s="286">
        <v>307141464</v>
      </c>
      <c r="H1781" s="278">
        <v>44888</v>
      </c>
      <c r="I1781" s="278"/>
      <c r="K1781" s="57"/>
      <c r="L1781" s="57"/>
      <c r="M1781" s="274"/>
      <c r="N1781" s="274"/>
      <c r="O1781" s="57"/>
    </row>
    <row r="1782" spans="1:15">
      <c r="A1782" s="57"/>
      <c r="B1782" s="278">
        <v>44697</v>
      </c>
      <c r="C1782" s="283">
        <f t="shared" si="26"/>
        <v>10528137179</v>
      </c>
      <c r="D1782" s="57"/>
      <c r="E1782" s="57"/>
      <c r="F1782" s="279">
        <v>989447067</v>
      </c>
      <c r="G1782" s="286">
        <v>307231999</v>
      </c>
      <c r="H1782" s="278">
        <v>46698</v>
      </c>
      <c r="I1782" s="278"/>
      <c r="K1782" s="57"/>
      <c r="L1782" s="57"/>
      <c r="M1782" s="274"/>
      <c r="N1782" s="274"/>
      <c r="O1782" s="57"/>
    </row>
    <row r="1783" spans="1:15">
      <c r="A1783" s="57"/>
      <c r="B1783" s="278">
        <v>44698</v>
      </c>
      <c r="C1783" s="283">
        <f t="shared" si="26"/>
        <v>10023081096</v>
      </c>
      <c r="D1783" s="57"/>
      <c r="E1783" s="57"/>
      <c r="F1783" s="279">
        <v>484390984</v>
      </c>
      <c r="G1783" s="286">
        <v>307296300</v>
      </c>
      <c r="H1783" s="278">
        <v>48552</v>
      </c>
      <c r="I1783" s="278"/>
      <c r="K1783" s="57"/>
      <c r="L1783" s="57"/>
      <c r="M1783" s="274"/>
      <c r="N1783" s="274"/>
      <c r="O1783" s="57"/>
    </row>
    <row r="1784" spans="1:15">
      <c r="A1784" s="57"/>
      <c r="B1784" s="278">
        <v>44699</v>
      </c>
      <c r="C1784" s="283">
        <f t="shared" si="26"/>
        <v>9788508910</v>
      </c>
      <c r="D1784" s="57"/>
      <c r="E1784" s="57"/>
      <c r="F1784" s="279">
        <v>249818798</v>
      </c>
      <c r="G1784" s="286">
        <v>307466923</v>
      </c>
      <c r="H1784" s="278">
        <v>49319</v>
      </c>
      <c r="I1784" s="278"/>
      <c r="K1784" s="57"/>
      <c r="L1784" s="57"/>
      <c r="M1784" s="274"/>
      <c r="N1784" s="274"/>
      <c r="O1784" s="57"/>
    </row>
    <row r="1785" spans="1:15">
      <c r="A1785" s="57"/>
      <c r="B1785" s="278">
        <v>44700</v>
      </c>
      <c r="C1785" s="283">
        <f t="shared" si="26"/>
        <v>10032064258</v>
      </c>
      <c r="D1785" s="57"/>
      <c r="E1785" s="57"/>
      <c r="F1785" s="279">
        <v>493374146</v>
      </c>
      <c r="G1785" s="286">
        <v>307846735</v>
      </c>
      <c r="H1785" s="278">
        <v>43724</v>
      </c>
      <c r="I1785" s="278"/>
      <c r="K1785" s="57"/>
      <c r="L1785" s="57"/>
      <c r="M1785" s="274"/>
      <c r="N1785" s="274"/>
      <c r="O1785" s="57"/>
    </row>
    <row r="1786" spans="1:15">
      <c r="A1786" s="57"/>
      <c r="B1786" s="278">
        <v>44701</v>
      </c>
      <c r="C1786" s="283">
        <f t="shared" si="26"/>
        <v>9781967459</v>
      </c>
      <c r="D1786" s="57"/>
      <c r="E1786" s="57"/>
      <c r="F1786" s="279">
        <v>243277347</v>
      </c>
      <c r="G1786" s="286">
        <v>307924624</v>
      </c>
      <c r="H1786" s="278">
        <v>47643</v>
      </c>
      <c r="I1786" s="278"/>
      <c r="K1786" s="57"/>
      <c r="L1786" s="57"/>
      <c r="M1786" s="274"/>
      <c r="N1786" s="274"/>
      <c r="O1786" s="57"/>
    </row>
    <row r="1787" spans="1:15">
      <c r="A1787" s="57"/>
      <c r="B1787" s="278">
        <v>44702</v>
      </c>
      <c r="C1787" s="283">
        <f t="shared" si="26"/>
        <v>9720743549</v>
      </c>
      <c r="D1787" s="57"/>
      <c r="E1787" s="57"/>
      <c r="F1787" s="279">
        <v>182053437</v>
      </c>
      <c r="G1787" s="286">
        <v>307950183</v>
      </c>
      <c r="H1787" s="278">
        <v>43793</v>
      </c>
      <c r="I1787" s="278"/>
      <c r="K1787" s="57"/>
      <c r="L1787" s="57"/>
      <c r="M1787" s="274"/>
      <c r="N1787" s="274"/>
      <c r="O1787" s="57"/>
    </row>
    <row r="1788" spans="1:15">
      <c r="A1788" s="57"/>
      <c r="B1788" s="278">
        <v>44703</v>
      </c>
      <c r="C1788" s="283">
        <f t="shared" si="26"/>
        <v>9779211083</v>
      </c>
      <c r="D1788" s="57"/>
      <c r="E1788" s="57"/>
      <c r="F1788" s="279">
        <v>240520971</v>
      </c>
      <c r="G1788" s="286">
        <v>308054377</v>
      </c>
      <c r="H1788" s="278">
        <v>49974</v>
      </c>
      <c r="I1788" s="278"/>
      <c r="K1788" s="57"/>
      <c r="L1788" s="57"/>
      <c r="M1788" s="274"/>
      <c r="N1788" s="274"/>
      <c r="O1788" s="57"/>
    </row>
    <row r="1789" spans="1:15">
      <c r="A1789" s="57"/>
      <c r="B1789" s="278">
        <v>44704</v>
      </c>
      <c r="C1789" s="283">
        <f t="shared" si="26"/>
        <v>10079538043</v>
      </c>
      <c r="D1789" s="57"/>
      <c r="E1789" s="57"/>
      <c r="F1789" s="279">
        <v>540847931</v>
      </c>
      <c r="G1789" s="286">
        <v>308413779</v>
      </c>
      <c r="H1789" s="278">
        <v>47609</v>
      </c>
      <c r="I1789" s="278"/>
      <c r="K1789" s="57"/>
      <c r="L1789" s="57"/>
      <c r="M1789" s="274"/>
      <c r="N1789" s="274"/>
      <c r="O1789" s="57"/>
    </row>
    <row r="1790" spans="1:15">
      <c r="A1790" s="57"/>
      <c r="B1790" s="278">
        <v>44705</v>
      </c>
      <c r="C1790" s="283">
        <f t="shared" si="26"/>
        <v>9862938384</v>
      </c>
      <c r="D1790" s="57"/>
      <c r="E1790" s="57"/>
      <c r="F1790" s="279">
        <v>324248272</v>
      </c>
      <c r="G1790" s="286">
        <v>308590023</v>
      </c>
      <c r="H1790" s="278">
        <v>46739</v>
      </c>
      <c r="I1790" s="278"/>
      <c r="K1790" s="57"/>
      <c r="L1790" s="57"/>
      <c r="M1790" s="274"/>
      <c r="N1790" s="274"/>
      <c r="O1790" s="57"/>
    </row>
    <row r="1791" spans="1:15">
      <c r="A1791" s="57"/>
      <c r="B1791" s="278">
        <v>44706</v>
      </c>
      <c r="C1791" s="283">
        <f t="shared" si="26"/>
        <v>10396642662</v>
      </c>
      <c r="D1791" s="57"/>
      <c r="E1791" s="57"/>
      <c r="F1791" s="279">
        <v>857952550</v>
      </c>
      <c r="G1791" s="286">
        <v>308653353</v>
      </c>
      <c r="H1791" s="278">
        <v>47597</v>
      </c>
      <c r="I1791" s="278"/>
      <c r="K1791" s="57"/>
      <c r="L1791" s="57"/>
      <c r="M1791" s="274"/>
      <c r="N1791" s="274"/>
      <c r="O1791" s="57"/>
    </row>
    <row r="1792" spans="1:15">
      <c r="A1792" s="57"/>
      <c r="B1792" s="278">
        <v>44707</v>
      </c>
      <c r="C1792" s="283">
        <f t="shared" si="26"/>
        <v>9730007205</v>
      </c>
      <c r="D1792" s="57"/>
      <c r="E1792" s="57"/>
      <c r="F1792" s="279">
        <v>191317093</v>
      </c>
      <c r="G1792" s="286">
        <v>308845178</v>
      </c>
      <c r="H1792" s="278">
        <v>46474</v>
      </c>
      <c r="I1792" s="278"/>
      <c r="K1792" s="57"/>
      <c r="L1792" s="57"/>
      <c r="M1792" s="274"/>
      <c r="N1792" s="274"/>
      <c r="O1792" s="57"/>
    </row>
    <row r="1793" spans="1:15">
      <c r="A1793" s="57"/>
      <c r="B1793" s="278">
        <v>44708</v>
      </c>
      <c r="C1793" s="283">
        <f t="shared" si="26"/>
        <v>9995953130</v>
      </c>
      <c r="D1793" s="57"/>
      <c r="E1793" s="57"/>
      <c r="F1793" s="279">
        <v>457263018</v>
      </c>
      <c r="G1793" s="286">
        <v>309457260</v>
      </c>
      <c r="H1793" s="278">
        <v>46943</v>
      </c>
      <c r="I1793" s="278"/>
      <c r="K1793" s="57"/>
      <c r="L1793" s="57"/>
      <c r="M1793" s="274"/>
      <c r="N1793" s="274"/>
      <c r="O1793" s="57"/>
    </row>
    <row r="1794" spans="1:15">
      <c r="A1794" s="57"/>
      <c r="B1794" s="278">
        <v>44709</v>
      </c>
      <c r="C1794" s="283">
        <f t="shared" si="26"/>
        <v>10084556072</v>
      </c>
      <c r="D1794" s="57"/>
      <c r="E1794" s="57"/>
      <c r="F1794" s="279">
        <v>545865960</v>
      </c>
      <c r="G1794" s="286">
        <v>309911803</v>
      </c>
      <c r="H1794" s="278">
        <v>44617</v>
      </c>
      <c r="I1794" s="278"/>
      <c r="K1794" s="57"/>
      <c r="L1794" s="57"/>
      <c r="M1794" s="274"/>
      <c r="N1794" s="274"/>
      <c r="O1794" s="57"/>
    </row>
    <row r="1795" spans="1:15">
      <c r="A1795" s="57"/>
      <c r="B1795" s="278">
        <v>44710</v>
      </c>
      <c r="C1795" s="283">
        <f t="shared" si="26"/>
        <v>9960294793</v>
      </c>
      <c r="D1795" s="57"/>
      <c r="E1795" s="57"/>
      <c r="F1795" s="279">
        <v>421604681</v>
      </c>
      <c r="G1795" s="286">
        <v>310067788</v>
      </c>
      <c r="H1795" s="278">
        <v>50036</v>
      </c>
      <c r="I1795" s="278"/>
      <c r="K1795" s="57"/>
      <c r="L1795" s="57"/>
      <c r="M1795" s="274"/>
      <c r="N1795" s="274"/>
      <c r="O1795" s="57"/>
    </row>
    <row r="1796" spans="1:15">
      <c r="A1796" s="57"/>
      <c r="B1796" s="278">
        <v>44711</v>
      </c>
      <c r="C1796" s="283">
        <f t="shared" si="26"/>
        <v>10068511085</v>
      </c>
      <c r="D1796" s="57"/>
      <c r="E1796" s="57"/>
      <c r="F1796" s="279">
        <v>529820973</v>
      </c>
      <c r="G1796" s="286">
        <v>310233534</v>
      </c>
      <c r="H1796" s="278">
        <v>48285</v>
      </c>
      <c r="I1796" s="278"/>
      <c r="K1796" s="57"/>
      <c r="L1796" s="57"/>
      <c r="M1796" s="274"/>
      <c r="N1796" s="274"/>
      <c r="O1796" s="57"/>
    </row>
    <row r="1797" spans="1:15">
      <c r="A1797" s="57"/>
      <c r="B1797" s="278">
        <v>44712</v>
      </c>
      <c r="C1797" s="283">
        <f t="shared" si="26"/>
        <v>10370536048</v>
      </c>
      <c r="D1797" s="57"/>
      <c r="E1797" s="57"/>
      <c r="F1797" s="279">
        <v>831845936</v>
      </c>
      <c r="G1797" s="286">
        <v>310335017</v>
      </c>
      <c r="H1797" s="278">
        <v>49701</v>
      </c>
      <c r="I1797" s="278"/>
      <c r="K1797" s="57"/>
      <c r="L1797" s="57"/>
      <c r="M1797" s="274"/>
      <c r="N1797" s="274"/>
      <c r="O1797" s="57"/>
    </row>
    <row r="1798" spans="1:15">
      <c r="A1798" s="57"/>
      <c r="B1798" s="278">
        <v>44713</v>
      </c>
      <c r="C1798" s="283">
        <f t="shared" si="26"/>
        <v>9929863868</v>
      </c>
      <c r="D1798" s="57"/>
      <c r="E1798" s="57"/>
      <c r="F1798" s="279">
        <v>391173756</v>
      </c>
      <c r="G1798" s="286">
        <v>310411688</v>
      </c>
      <c r="H1798" s="278">
        <v>46136</v>
      </c>
      <c r="I1798" s="278"/>
      <c r="K1798" s="57"/>
      <c r="L1798" s="57"/>
      <c r="M1798" s="274"/>
      <c r="N1798" s="274"/>
      <c r="O1798" s="57"/>
    </row>
    <row r="1799" spans="1:15">
      <c r="A1799" s="57"/>
      <c r="B1799" s="278">
        <v>44714</v>
      </c>
      <c r="C1799" s="283">
        <f t="shared" si="26"/>
        <v>10146983158</v>
      </c>
      <c r="D1799" s="57"/>
      <c r="E1799" s="57"/>
      <c r="F1799" s="279">
        <v>608293046</v>
      </c>
      <c r="G1799" s="286">
        <v>310439248</v>
      </c>
      <c r="H1799" s="278">
        <v>46603</v>
      </c>
      <c r="I1799" s="278"/>
      <c r="K1799" s="57"/>
      <c r="L1799" s="57"/>
      <c r="M1799" s="274"/>
      <c r="N1799" s="274"/>
      <c r="O1799" s="57"/>
    </row>
    <row r="1800" spans="1:15">
      <c r="A1800" s="57"/>
      <c r="B1800" s="278">
        <v>44715</v>
      </c>
      <c r="C1800" s="283">
        <f t="shared" si="26"/>
        <v>10072999882</v>
      </c>
      <c r="D1800" s="57"/>
      <c r="E1800" s="57"/>
      <c r="F1800" s="279">
        <v>534309770</v>
      </c>
      <c r="G1800" s="286">
        <v>310672916</v>
      </c>
      <c r="H1800" s="278">
        <v>47610</v>
      </c>
      <c r="I1800" s="278"/>
      <c r="K1800" s="57"/>
      <c r="L1800" s="57"/>
      <c r="M1800" s="274"/>
      <c r="N1800" s="274"/>
      <c r="O1800" s="57"/>
    </row>
    <row r="1801" spans="1:15">
      <c r="A1801" s="57"/>
      <c r="B1801" s="278">
        <v>44716</v>
      </c>
      <c r="C1801" s="283">
        <f t="shared" si="26"/>
        <v>9648888741</v>
      </c>
      <c r="D1801" s="57"/>
      <c r="E1801" s="57"/>
      <c r="F1801" s="279">
        <v>110198629</v>
      </c>
      <c r="G1801" s="286">
        <v>310688429</v>
      </c>
      <c r="H1801" s="278">
        <v>47221</v>
      </c>
      <c r="I1801" s="278"/>
      <c r="K1801" s="57"/>
      <c r="L1801" s="57"/>
      <c r="M1801" s="274"/>
      <c r="N1801" s="274"/>
      <c r="O1801" s="57"/>
    </row>
    <row r="1802" spans="1:15">
      <c r="A1802" s="57"/>
      <c r="B1802" s="278">
        <v>44717</v>
      </c>
      <c r="C1802" s="283">
        <f t="shared" si="26"/>
        <v>10446952137</v>
      </c>
      <c r="D1802" s="57"/>
      <c r="E1802" s="57"/>
      <c r="F1802" s="279">
        <v>908262025</v>
      </c>
      <c r="G1802" s="286">
        <v>310769547</v>
      </c>
      <c r="H1802" s="278">
        <v>45869</v>
      </c>
      <c r="I1802" s="278"/>
      <c r="K1802" s="57"/>
      <c r="L1802" s="57"/>
      <c r="M1802" s="274"/>
      <c r="N1802" s="274"/>
      <c r="O1802" s="57"/>
    </row>
    <row r="1803" spans="1:15">
      <c r="A1803" s="57"/>
      <c r="B1803" s="278">
        <v>44718</v>
      </c>
      <c r="C1803" s="283">
        <f t="shared" si="26"/>
        <v>9789030038</v>
      </c>
      <c r="D1803" s="57"/>
      <c r="E1803" s="57"/>
      <c r="F1803" s="279">
        <v>250339926</v>
      </c>
      <c r="G1803" s="286">
        <v>310770631</v>
      </c>
      <c r="H1803" s="278">
        <v>43728</v>
      </c>
      <c r="I1803" s="278"/>
      <c r="K1803" s="57"/>
      <c r="L1803" s="57"/>
      <c r="M1803" s="274"/>
      <c r="N1803" s="274"/>
      <c r="O1803" s="57"/>
    </row>
    <row r="1804" spans="1:15">
      <c r="A1804" s="57"/>
      <c r="B1804" s="278">
        <v>44719</v>
      </c>
      <c r="C1804" s="283">
        <f t="shared" si="26"/>
        <v>10481864532</v>
      </c>
      <c r="D1804" s="57"/>
      <c r="E1804" s="57"/>
      <c r="F1804" s="279">
        <v>943174420</v>
      </c>
      <c r="G1804" s="286">
        <v>310793080</v>
      </c>
      <c r="H1804" s="278">
        <v>43556</v>
      </c>
      <c r="I1804" s="278"/>
      <c r="K1804" s="57"/>
      <c r="L1804" s="57"/>
      <c r="M1804" s="274"/>
      <c r="N1804" s="274"/>
      <c r="O1804" s="57"/>
    </row>
    <row r="1805" spans="1:15">
      <c r="A1805" s="57"/>
      <c r="B1805" s="278">
        <v>44720</v>
      </c>
      <c r="C1805" s="283">
        <f t="shared" si="26"/>
        <v>10022319172</v>
      </c>
      <c r="D1805" s="57"/>
      <c r="E1805" s="57"/>
      <c r="F1805" s="279">
        <v>483629060</v>
      </c>
      <c r="G1805" s="286">
        <v>310841121</v>
      </c>
      <c r="H1805" s="278">
        <v>48826</v>
      </c>
      <c r="I1805" s="278"/>
      <c r="K1805" s="57"/>
      <c r="L1805" s="57"/>
      <c r="M1805" s="274"/>
      <c r="N1805" s="274"/>
      <c r="O1805" s="57"/>
    </row>
    <row r="1806" spans="1:15">
      <c r="A1806" s="57"/>
      <c r="B1806" s="278">
        <v>44721</v>
      </c>
      <c r="C1806" s="283">
        <f t="shared" si="26"/>
        <v>10348811159</v>
      </c>
      <c r="D1806" s="57"/>
      <c r="E1806" s="57"/>
      <c r="F1806" s="279">
        <v>810121047</v>
      </c>
      <c r="G1806" s="286">
        <v>311108187</v>
      </c>
      <c r="H1806" s="278">
        <v>44799</v>
      </c>
      <c r="I1806" s="278"/>
      <c r="K1806" s="57"/>
      <c r="L1806" s="57"/>
      <c r="M1806" s="274"/>
      <c r="N1806" s="274"/>
      <c r="O1806" s="57"/>
    </row>
    <row r="1807" spans="1:15">
      <c r="A1807" s="57"/>
      <c r="B1807" s="278">
        <v>44722</v>
      </c>
      <c r="C1807" s="283">
        <f t="shared" si="26"/>
        <v>10275931053</v>
      </c>
      <c r="D1807" s="57"/>
      <c r="E1807" s="57"/>
      <c r="F1807" s="279">
        <v>737240941</v>
      </c>
      <c r="G1807" s="286">
        <v>311220429</v>
      </c>
      <c r="H1807" s="278">
        <v>46328</v>
      </c>
      <c r="I1807" s="278"/>
      <c r="K1807" s="57"/>
      <c r="L1807" s="57"/>
      <c r="M1807" s="274"/>
      <c r="N1807" s="274"/>
      <c r="O1807" s="57"/>
    </row>
    <row r="1808" spans="1:15">
      <c r="A1808" s="57"/>
      <c r="B1808" s="278">
        <v>44723</v>
      </c>
      <c r="C1808" s="283">
        <f t="shared" si="26"/>
        <v>9701789948</v>
      </c>
      <c r="D1808" s="57"/>
      <c r="E1808" s="57"/>
      <c r="F1808" s="279">
        <v>163099836</v>
      </c>
      <c r="G1808" s="286">
        <v>311230841</v>
      </c>
      <c r="H1808" s="278">
        <v>44822</v>
      </c>
      <c r="I1808" s="278"/>
      <c r="K1808" s="57"/>
      <c r="L1808" s="57"/>
      <c r="M1808" s="274"/>
      <c r="N1808" s="274"/>
      <c r="O1808" s="57"/>
    </row>
    <row r="1809" spans="1:15">
      <c r="A1809" s="57"/>
      <c r="B1809" s="278">
        <v>44724</v>
      </c>
      <c r="C1809" s="283">
        <f t="shared" si="26"/>
        <v>10315809294</v>
      </c>
      <c r="D1809" s="57"/>
      <c r="E1809" s="57"/>
      <c r="F1809" s="279">
        <v>777119182</v>
      </c>
      <c r="G1809" s="286">
        <v>311278285</v>
      </c>
      <c r="H1809" s="278">
        <v>46188</v>
      </c>
      <c r="I1809" s="278"/>
      <c r="K1809" s="57"/>
      <c r="L1809" s="57"/>
      <c r="M1809" s="274"/>
      <c r="N1809" s="274"/>
      <c r="O1809" s="57"/>
    </row>
    <row r="1810" spans="1:15">
      <c r="A1810" s="57"/>
      <c r="B1810" s="278">
        <v>44725</v>
      </c>
      <c r="C1810" s="283">
        <f t="shared" si="26"/>
        <v>9762937277</v>
      </c>
      <c r="D1810" s="57"/>
      <c r="E1810" s="57"/>
      <c r="F1810" s="279">
        <v>224247165</v>
      </c>
      <c r="G1810" s="286">
        <v>311333605</v>
      </c>
      <c r="H1810" s="278">
        <v>48027</v>
      </c>
      <c r="I1810" s="278"/>
      <c r="K1810" s="57"/>
      <c r="L1810" s="57"/>
      <c r="M1810" s="274"/>
      <c r="N1810" s="274"/>
      <c r="O1810" s="57"/>
    </row>
    <row r="1811" spans="1:15">
      <c r="A1811" s="57"/>
      <c r="B1811" s="278">
        <v>44726</v>
      </c>
      <c r="C1811" s="283">
        <f t="shared" si="26"/>
        <v>9983586591</v>
      </c>
      <c r="D1811" s="57"/>
      <c r="E1811" s="57"/>
      <c r="F1811" s="279">
        <v>444896479</v>
      </c>
      <c r="G1811" s="286">
        <v>311340923</v>
      </c>
      <c r="H1811" s="278">
        <v>44389</v>
      </c>
      <c r="I1811" s="278"/>
      <c r="K1811" s="57"/>
      <c r="L1811" s="57"/>
      <c r="M1811" s="274"/>
      <c r="N1811" s="274"/>
      <c r="O1811" s="57"/>
    </row>
    <row r="1812" spans="1:15">
      <c r="A1812" s="57"/>
      <c r="B1812" s="278">
        <v>44727</v>
      </c>
      <c r="C1812" s="283">
        <f t="shared" si="26"/>
        <v>9946902895</v>
      </c>
      <c r="D1812" s="57"/>
      <c r="E1812" s="57"/>
      <c r="F1812" s="279">
        <v>408212783</v>
      </c>
      <c r="G1812" s="286">
        <v>311464179</v>
      </c>
      <c r="H1812" s="278">
        <v>48682</v>
      </c>
      <c r="I1812" s="278"/>
      <c r="K1812" s="57"/>
      <c r="L1812" s="57"/>
      <c r="M1812" s="274"/>
      <c r="N1812" s="274"/>
      <c r="O1812" s="57"/>
    </row>
    <row r="1813" spans="1:15">
      <c r="A1813" s="57"/>
      <c r="B1813" s="278">
        <v>44728</v>
      </c>
      <c r="C1813" s="283">
        <f t="shared" si="26"/>
        <v>10289353535</v>
      </c>
      <c r="D1813" s="57"/>
      <c r="E1813" s="57"/>
      <c r="F1813" s="279">
        <v>750663423</v>
      </c>
      <c r="G1813" s="286">
        <v>311522922</v>
      </c>
      <c r="H1813" s="278">
        <v>45445</v>
      </c>
      <c r="I1813" s="278"/>
      <c r="K1813" s="57"/>
      <c r="L1813" s="57"/>
      <c r="M1813" s="274"/>
      <c r="N1813" s="274"/>
      <c r="O1813" s="57"/>
    </row>
    <row r="1814" spans="1:15">
      <c r="A1814" s="57"/>
      <c r="B1814" s="278">
        <v>44729</v>
      </c>
      <c r="C1814" s="283">
        <f t="shared" si="26"/>
        <v>9950088323</v>
      </c>
      <c r="D1814" s="57"/>
      <c r="E1814" s="57"/>
      <c r="F1814" s="279">
        <v>411398211</v>
      </c>
      <c r="G1814" s="286">
        <v>311592696</v>
      </c>
      <c r="H1814" s="278">
        <v>45545</v>
      </c>
      <c r="I1814" s="278"/>
      <c r="K1814" s="57"/>
      <c r="L1814" s="57"/>
      <c r="M1814" s="274"/>
      <c r="N1814" s="274"/>
      <c r="O1814" s="57"/>
    </row>
    <row r="1815" spans="1:15">
      <c r="A1815" s="57"/>
      <c r="B1815" s="278">
        <v>44730</v>
      </c>
      <c r="C1815" s="283">
        <f t="shared" si="26"/>
        <v>9871151486</v>
      </c>
      <c r="D1815" s="57"/>
      <c r="E1815" s="57"/>
      <c r="F1815" s="279">
        <v>332461374</v>
      </c>
      <c r="G1815" s="286">
        <v>311630004</v>
      </c>
      <c r="H1815" s="278">
        <v>45643</v>
      </c>
      <c r="I1815" s="278"/>
      <c r="K1815" s="57"/>
      <c r="L1815" s="57"/>
      <c r="M1815" s="274"/>
      <c r="N1815" s="274"/>
      <c r="O1815" s="57"/>
    </row>
    <row r="1816" spans="1:15">
      <c r="A1816" s="57"/>
      <c r="B1816" s="278">
        <v>44731</v>
      </c>
      <c r="C1816" s="283">
        <f t="shared" si="26"/>
        <v>9747606714</v>
      </c>
      <c r="D1816" s="57"/>
      <c r="E1816" s="57"/>
      <c r="F1816" s="279">
        <v>208916602</v>
      </c>
      <c r="G1816" s="286">
        <v>311684175</v>
      </c>
      <c r="H1816" s="278">
        <v>50354</v>
      </c>
      <c r="I1816" s="278"/>
      <c r="K1816" s="57"/>
      <c r="L1816" s="57"/>
      <c r="M1816" s="274"/>
      <c r="N1816" s="274"/>
      <c r="O1816" s="57"/>
    </row>
    <row r="1817" spans="1:15">
      <c r="A1817" s="57"/>
      <c r="B1817" s="278">
        <v>44732</v>
      </c>
      <c r="C1817" s="283">
        <f t="shared" si="26"/>
        <v>10329551641</v>
      </c>
      <c r="D1817" s="57"/>
      <c r="E1817" s="57"/>
      <c r="F1817" s="279">
        <v>790861529</v>
      </c>
      <c r="G1817" s="286">
        <v>311954731</v>
      </c>
      <c r="H1817" s="278">
        <v>49902</v>
      </c>
      <c r="I1817" s="278"/>
      <c r="K1817" s="57"/>
      <c r="L1817" s="57"/>
      <c r="M1817" s="274"/>
      <c r="N1817" s="274"/>
      <c r="O1817" s="57"/>
    </row>
    <row r="1818" spans="1:15">
      <c r="A1818" s="57"/>
      <c r="B1818" s="278">
        <v>44733</v>
      </c>
      <c r="C1818" s="283">
        <f t="shared" si="26"/>
        <v>10209815901</v>
      </c>
      <c r="D1818" s="57"/>
      <c r="E1818" s="57"/>
      <c r="F1818" s="279">
        <v>671125789</v>
      </c>
      <c r="G1818" s="286">
        <v>311987786</v>
      </c>
      <c r="H1818" s="278">
        <v>46695</v>
      </c>
      <c r="I1818" s="278"/>
      <c r="K1818" s="57"/>
      <c r="L1818" s="57"/>
      <c r="M1818" s="274"/>
      <c r="N1818" s="274"/>
      <c r="O1818" s="57"/>
    </row>
    <row r="1819" spans="1:15">
      <c r="A1819" s="57"/>
      <c r="B1819" s="278">
        <v>44734</v>
      </c>
      <c r="C1819" s="283">
        <f t="shared" si="26"/>
        <v>10438992730</v>
      </c>
      <c r="D1819" s="57"/>
      <c r="E1819" s="57"/>
      <c r="F1819" s="279">
        <v>900302618</v>
      </c>
      <c r="G1819" s="286">
        <v>312046062</v>
      </c>
      <c r="H1819" s="278">
        <v>46343</v>
      </c>
      <c r="I1819" s="278"/>
      <c r="K1819" s="57"/>
      <c r="L1819" s="57"/>
      <c r="M1819" s="274"/>
      <c r="N1819" s="274"/>
      <c r="O1819" s="57"/>
    </row>
    <row r="1820" spans="1:15">
      <c r="A1820" s="57"/>
      <c r="B1820" s="278">
        <v>44735</v>
      </c>
      <c r="C1820" s="283">
        <f t="shared" si="26"/>
        <v>9766893308</v>
      </c>
      <c r="D1820" s="57"/>
      <c r="E1820" s="57"/>
      <c r="F1820" s="279">
        <v>228203196</v>
      </c>
      <c r="G1820" s="286">
        <v>312070189</v>
      </c>
      <c r="H1820" s="278">
        <v>45694</v>
      </c>
      <c r="I1820" s="278"/>
      <c r="K1820" s="57"/>
      <c r="L1820" s="57"/>
      <c r="M1820" s="274"/>
      <c r="N1820" s="274"/>
      <c r="O1820" s="57"/>
    </row>
    <row r="1821" spans="1:15">
      <c r="A1821" s="57"/>
      <c r="B1821" s="278">
        <v>44736</v>
      </c>
      <c r="C1821" s="283">
        <f t="shared" si="26"/>
        <v>10470302986</v>
      </c>
      <c r="D1821" s="57"/>
      <c r="E1821" s="57"/>
      <c r="F1821" s="279">
        <v>931612874</v>
      </c>
      <c r="G1821" s="286">
        <v>312077338</v>
      </c>
      <c r="H1821" s="278">
        <v>45514</v>
      </c>
      <c r="I1821" s="278"/>
      <c r="K1821" s="57"/>
      <c r="L1821" s="57"/>
      <c r="M1821" s="274"/>
      <c r="N1821" s="274"/>
      <c r="O1821" s="57"/>
    </row>
    <row r="1822" spans="1:15">
      <c r="A1822" s="57"/>
      <c r="B1822" s="278">
        <v>44737</v>
      </c>
      <c r="C1822" s="283">
        <f t="shared" si="26"/>
        <v>10294294918</v>
      </c>
      <c r="D1822" s="57"/>
      <c r="E1822" s="57"/>
      <c r="F1822" s="279">
        <v>755604806</v>
      </c>
      <c r="G1822" s="286">
        <v>312105690</v>
      </c>
      <c r="H1822" s="278">
        <v>49455</v>
      </c>
      <c r="I1822" s="278"/>
      <c r="K1822" s="57"/>
      <c r="L1822" s="57"/>
      <c r="M1822" s="274"/>
      <c r="N1822" s="274"/>
      <c r="O1822" s="57"/>
    </row>
    <row r="1823" spans="1:15">
      <c r="A1823" s="57"/>
      <c r="B1823" s="278">
        <v>44738</v>
      </c>
      <c r="C1823" s="283">
        <f t="shared" si="26"/>
        <v>10137439089</v>
      </c>
      <c r="D1823" s="57"/>
      <c r="E1823" s="57"/>
      <c r="F1823" s="279">
        <v>598748977</v>
      </c>
      <c r="G1823" s="286">
        <v>312226152</v>
      </c>
      <c r="H1823" s="278">
        <v>48434</v>
      </c>
      <c r="I1823" s="278"/>
      <c r="K1823" s="57"/>
      <c r="L1823" s="57"/>
      <c r="M1823" s="274"/>
      <c r="N1823" s="274"/>
      <c r="O1823" s="57"/>
    </row>
    <row r="1824" spans="1:15">
      <c r="A1824" s="57"/>
      <c r="B1824" s="278">
        <v>44739</v>
      </c>
      <c r="C1824" s="283">
        <f t="shared" ref="C1824:C1887" si="27">F1824+(F$88*28679+98765)+(G$88*6587+87654)+(E$88*9537+76543)+(J$88*5713+4528)</f>
        <v>10534166772</v>
      </c>
      <c r="D1824" s="57"/>
      <c r="E1824" s="57"/>
      <c r="F1824" s="279">
        <v>995476660</v>
      </c>
      <c r="G1824" s="286">
        <v>312231590</v>
      </c>
      <c r="H1824" s="278">
        <v>48389</v>
      </c>
      <c r="I1824" s="278"/>
      <c r="K1824" s="57"/>
      <c r="L1824" s="57"/>
      <c r="M1824" s="274"/>
      <c r="N1824" s="274"/>
      <c r="O1824" s="57"/>
    </row>
    <row r="1825" spans="1:15">
      <c r="A1825" s="57"/>
      <c r="B1825" s="278">
        <v>44740</v>
      </c>
      <c r="C1825" s="283">
        <f t="shared" si="27"/>
        <v>10361641858</v>
      </c>
      <c r="D1825" s="57"/>
      <c r="E1825" s="57"/>
      <c r="F1825" s="279">
        <v>822951746</v>
      </c>
      <c r="G1825" s="286">
        <v>312252253</v>
      </c>
      <c r="H1825" s="278">
        <v>48605</v>
      </c>
      <c r="I1825" s="278"/>
      <c r="K1825" s="57"/>
      <c r="L1825" s="57"/>
      <c r="M1825" s="274"/>
      <c r="N1825" s="274"/>
      <c r="O1825" s="57"/>
    </row>
    <row r="1826" spans="1:15">
      <c r="A1826" s="57"/>
      <c r="B1826" s="278">
        <v>44741</v>
      </c>
      <c r="C1826" s="283">
        <f t="shared" si="27"/>
        <v>10049094573</v>
      </c>
      <c r="D1826" s="57"/>
      <c r="E1826" s="57"/>
      <c r="F1826" s="279">
        <v>510404461</v>
      </c>
      <c r="G1826" s="286">
        <v>312370129</v>
      </c>
      <c r="H1826" s="278">
        <v>45744</v>
      </c>
      <c r="I1826" s="278"/>
      <c r="K1826" s="57"/>
      <c r="L1826" s="57"/>
      <c r="M1826" s="274"/>
      <c r="N1826" s="274"/>
      <c r="O1826" s="57"/>
    </row>
    <row r="1827" spans="1:15">
      <c r="A1827" s="57"/>
      <c r="B1827" s="278">
        <v>44742</v>
      </c>
      <c r="C1827" s="283">
        <f t="shared" si="27"/>
        <v>10070640317</v>
      </c>
      <c r="D1827" s="57"/>
      <c r="E1827" s="57"/>
      <c r="F1827" s="279">
        <v>531950205</v>
      </c>
      <c r="G1827" s="286">
        <v>312391041</v>
      </c>
      <c r="H1827" s="278">
        <v>43913</v>
      </c>
      <c r="I1827" s="278"/>
      <c r="K1827" s="57"/>
      <c r="L1827" s="57"/>
      <c r="M1827" s="274"/>
      <c r="N1827" s="274"/>
      <c r="O1827" s="57"/>
    </row>
    <row r="1828" spans="1:15">
      <c r="A1828" s="57"/>
      <c r="B1828" s="278">
        <v>44743</v>
      </c>
      <c r="C1828" s="283">
        <f t="shared" si="27"/>
        <v>10322794088</v>
      </c>
      <c r="D1828" s="57"/>
      <c r="E1828" s="57"/>
      <c r="F1828" s="279">
        <v>784103976</v>
      </c>
      <c r="G1828" s="286">
        <v>312415969</v>
      </c>
      <c r="H1828" s="278">
        <v>45538</v>
      </c>
      <c r="I1828" s="278"/>
      <c r="K1828" s="57"/>
      <c r="L1828" s="57"/>
      <c r="M1828" s="274"/>
      <c r="N1828" s="274"/>
      <c r="O1828" s="57"/>
    </row>
    <row r="1829" spans="1:15">
      <c r="A1829" s="57"/>
      <c r="B1829" s="278">
        <v>44744</v>
      </c>
      <c r="C1829" s="283">
        <f t="shared" si="27"/>
        <v>9855225633</v>
      </c>
      <c r="D1829" s="57"/>
      <c r="E1829" s="57"/>
      <c r="F1829" s="279">
        <v>316535521</v>
      </c>
      <c r="G1829" s="286">
        <v>312466436</v>
      </c>
      <c r="H1829" s="278">
        <v>48638</v>
      </c>
      <c r="I1829" s="278"/>
      <c r="K1829" s="57"/>
      <c r="L1829" s="57"/>
      <c r="M1829" s="274"/>
      <c r="N1829" s="274"/>
      <c r="O1829" s="57"/>
    </row>
    <row r="1830" spans="1:15">
      <c r="A1830" s="57"/>
      <c r="B1830" s="278">
        <v>44745</v>
      </c>
      <c r="C1830" s="283">
        <f t="shared" si="27"/>
        <v>10021306404</v>
      </c>
      <c r="D1830" s="57"/>
      <c r="E1830" s="57"/>
      <c r="F1830" s="279">
        <v>482616292</v>
      </c>
      <c r="G1830" s="286">
        <v>312536006</v>
      </c>
      <c r="H1830" s="278">
        <v>43529</v>
      </c>
      <c r="I1830" s="278"/>
      <c r="K1830" s="57"/>
      <c r="L1830" s="57"/>
      <c r="M1830" s="274"/>
      <c r="N1830" s="274"/>
      <c r="O1830" s="57"/>
    </row>
    <row r="1831" spans="1:15">
      <c r="A1831" s="57"/>
      <c r="B1831" s="278">
        <v>44746</v>
      </c>
      <c r="C1831" s="283">
        <f t="shared" si="27"/>
        <v>10147292078</v>
      </c>
      <c r="D1831" s="57"/>
      <c r="E1831" s="57"/>
      <c r="F1831" s="279">
        <v>608601966</v>
      </c>
      <c r="G1831" s="286">
        <v>312960893</v>
      </c>
      <c r="H1831" s="278">
        <v>48123</v>
      </c>
      <c r="I1831" s="278"/>
      <c r="K1831" s="57"/>
      <c r="L1831" s="57"/>
      <c r="M1831" s="274"/>
      <c r="N1831" s="274"/>
      <c r="O1831" s="57"/>
    </row>
    <row r="1832" spans="1:15">
      <c r="A1832" s="57"/>
      <c r="B1832" s="278">
        <v>44747</v>
      </c>
      <c r="C1832" s="283">
        <f t="shared" si="27"/>
        <v>10166989113</v>
      </c>
      <c r="D1832" s="57"/>
      <c r="E1832" s="57"/>
      <c r="F1832" s="279">
        <v>628299001</v>
      </c>
      <c r="G1832" s="286">
        <v>313008516</v>
      </c>
      <c r="H1832" s="278">
        <v>46333</v>
      </c>
      <c r="I1832" s="278"/>
      <c r="K1832" s="57"/>
      <c r="L1832" s="57"/>
      <c r="M1832" s="274"/>
      <c r="N1832" s="274"/>
      <c r="O1832" s="57"/>
    </row>
    <row r="1833" spans="1:15">
      <c r="A1833" s="57"/>
      <c r="B1833" s="278">
        <v>44748</v>
      </c>
      <c r="C1833" s="283">
        <f t="shared" si="27"/>
        <v>9669208852</v>
      </c>
      <c r="D1833" s="57"/>
      <c r="E1833" s="57"/>
      <c r="F1833" s="279">
        <v>130518740</v>
      </c>
      <c r="G1833" s="286">
        <v>313099061</v>
      </c>
      <c r="H1833" s="278">
        <v>45980</v>
      </c>
      <c r="I1833" s="278"/>
      <c r="K1833" s="57"/>
      <c r="L1833" s="57"/>
      <c r="M1833" s="274"/>
      <c r="N1833" s="274"/>
      <c r="O1833" s="57"/>
    </row>
    <row r="1834" spans="1:15">
      <c r="A1834" s="57"/>
      <c r="B1834" s="278">
        <v>44749</v>
      </c>
      <c r="C1834" s="283">
        <f t="shared" si="27"/>
        <v>10385474736</v>
      </c>
      <c r="D1834" s="57"/>
      <c r="E1834" s="57"/>
      <c r="F1834" s="279">
        <v>846784624</v>
      </c>
      <c r="G1834" s="286">
        <v>313182861</v>
      </c>
      <c r="H1834" s="278">
        <v>48964</v>
      </c>
      <c r="I1834" s="278"/>
      <c r="K1834" s="57"/>
      <c r="L1834" s="57"/>
      <c r="M1834" s="274"/>
      <c r="N1834" s="274"/>
      <c r="O1834" s="57"/>
    </row>
    <row r="1835" spans="1:15">
      <c r="A1835" s="57"/>
      <c r="B1835" s="278">
        <v>44750</v>
      </c>
      <c r="C1835" s="283">
        <f t="shared" si="27"/>
        <v>9799601969</v>
      </c>
      <c r="D1835" s="57"/>
      <c r="E1835" s="57"/>
      <c r="F1835" s="279">
        <v>260911857</v>
      </c>
      <c r="G1835" s="286">
        <v>313290688</v>
      </c>
      <c r="H1835" s="278">
        <v>47083</v>
      </c>
      <c r="I1835" s="278"/>
      <c r="K1835" s="57"/>
      <c r="L1835" s="57"/>
      <c r="M1835" s="274"/>
      <c r="N1835" s="274"/>
      <c r="O1835" s="57"/>
    </row>
    <row r="1836" spans="1:15">
      <c r="A1836" s="57"/>
      <c r="B1836" s="278">
        <v>44751</v>
      </c>
      <c r="C1836" s="283">
        <f t="shared" si="27"/>
        <v>9952548391</v>
      </c>
      <c r="D1836" s="57"/>
      <c r="E1836" s="57"/>
      <c r="F1836" s="279">
        <v>413858279</v>
      </c>
      <c r="G1836" s="286">
        <v>313337427</v>
      </c>
      <c r="H1836" s="278">
        <v>45481</v>
      </c>
      <c r="I1836" s="278"/>
      <c r="K1836" s="57"/>
      <c r="L1836" s="57"/>
      <c r="M1836" s="274"/>
      <c r="N1836" s="274"/>
      <c r="O1836" s="57"/>
    </row>
    <row r="1837" spans="1:15">
      <c r="A1837" s="57"/>
      <c r="B1837" s="278">
        <v>44752</v>
      </c>
      <c r="C1837" s="283">
        <f t="shared" si="27"/>
        <v>10353049163</v>
      </c>
      <c r="D1837" s="57"/>
      <c r="E1837" s="57"/>
      <c r="F1837" s="279">
        <v>814359051</v>
      </c>
      <c r="G1837" s="286">
        <v>313437876</v>
      </c>
      <c r="H1837" s="278">
        <v>43771</v>
      </c>
      <c r="I1837" s="278"/>
      <c r="K1837" s="57"/>
      <c r="L1837" s="57"/>
      <c r="M1837" s="274"/>
      <c r="N1837" s="274"/>
      <c r="O1837" s="57"/>
    </row>
    <row r="1838" spans="1:15">
      <c r="A1838" s="57"/>
      <c r="B1838" s="278">
        <v>44753</v>
      </c>
      <c r="C1838" s="283">
        <f t="shared" si="27"/>
        <v>9690513894</v>
      </c>
      <c r="D1838" s="57"/>
      <c r="E1838" s="57"/>
      <c r="F1838" s="279">
        <v>151823782</v>
      </c>
      <c r="G1838" s="286">
        <v>313498792</v>
      </c>
      <c r="H1838" s="278">
        <v>48000</v>
      </c>
      <c r="I1838" s="278"/>
      <c r="K1838" s="57"/>
      <c r="L1838" s="57"/>
      <c r="M1838" s="274"/>
      <c r="N1838" s="274"/>
      <c r="O1838" s="57"/>
    </row>
    <row r="1839" spans="1:15">
      <c r="A1839" s="57"/>
      <c r="B1839" s="278">
        <v>44754</v>
      </c>
      <c r="C1839" s="283">
        <f t="shared" si="27"/>
        <v>9710161239</v>
      </c>
      <c r="D1839" s="57"/>
      <c r="E1839" s="57"/>
      <c r="F1839" s="279">
        <v>171471127</v>
      </c>
      <c r="G1839" s="286">
        <v>313523578</v>
      </c>
      <c r="H1839" s="278">
        <v>45651</v>
      </c>
      <c r="I1839" s="278"/>
      <c r="K1839" s="57"/>
      <c r="L1839" s="57"/>
      <c r="M1839" s="274"/>
      <c r="N1839" s="274"/>
      <c r="O1839" s="57"/>
    </row>
    <row r="1840" spans="1:15">
      <c r="A1840" s="57"/>
      <c r="B1840" s="278">
        <v>44755</v>
      </c>
      <c r="C1840" s="283">
        <f t="shared" si="27"/>
        <v>9837133703</v>
      </c>
      <c r="D1840" s="57"/>
      <c r="E1840" s="57"/>
      <c r="F1840" s="279">
        <v>298443591</v>
      </c>
      <c r="G1840" s="286">
        <v>313632995</v>
      </c>
      <c r="H1840" s="278">
        <v>47103</v>
      </c>
      <c r="I1840" s="278"/>
      <c r="K1840" s="57"/>
      <c r="L1840" s="57"/>
      <c r="M1840" s="274"/>
      <c r="N1840" s="274"/>
      <c r="O1840" s="57"/>
    </row>
    <row r="1841" spans="1:15">
      <c r="A1841" s="57"/>
      <c r="B1841" s="278">
        <v>44756</v>
      </c>
      <c r="C1841" s="283">
        <f t="shared" si="27"/>
        <v>9863525228</v>
      </c>
      <c r="D1841" s="57"/>
      <c r="E1841" s="57"/>
      <c r="F1841" s="279">
        <v>324835116</v>
      </c>
      <c r="G1841" s="286">
        <v>313759729</v>
      </c>
      <c r="H1841" s="278">
        <v>49778</v>
      </c>
      <c r="I1841" s="278"/>
      <c r="K1841" s="57"/>
      <c r="L1841" s="57"/>
      <c r="M1841" s="274"/>
      <c r="N1841" s="274"/>
      <c r="O1841" s="57"/>
    </row>
    <row r="1842" spans="1:15">
      <c r="A1842" s="57"/>
      <c r="B1842" s="278">
        <v>44757</v>
      </c>
      <c r="C1842" s="283">
        <f t="shared" si="27"/>
        <v>9728642814</v>
      </c>
      <c r="D1842" s="57"/>
      <c r="E1842" s="57"/>
      <c r="F1842" s="279">
        <v>189952702</v>
      </c>
      <c r="G1842" s="286">
        <v>314001383</v>
      </c>
      <c r="H1842" s="278">
        <v>46734</v>
      </c>
      <c r="I1842" s="278"/>
      <c r="K1842" s="57"/>
      <c r="L1842" s="57"/>
      <c r="M1842" s="274"/>
      <c r="N1842" s="274"/>
      <c r="O1842" s="57"/>
    </row>
    <row r="1843" spans="1:15">
      <c r="A1843" s="57"/>
      <c r="B1843" s="278">
        <v>44758</v>
      </c>
      <c r="C1843" s="283">
        <f t="shared" si="27"/>
        <v>9961790155</v>
      </c>
      <c r="D1843" s="57"/>
      <c r="E1843" s="57"/>
      <c r="F1843" s="279">
        <v>423100043</v>
      </c>
      <c r="G1843" s="286">
        <v>314541187</v>
      </c>
      <c r="H1843" s="278">
        <v>45375</v>
      </c>
      <c r="I1843" s="278"/>
      <c r="K1843" s="57"/>
      <c r="L1843" s="57"/>
      <c r="M1843" s="274"/>
      <c r="N1843" s="274"/>
      <c r="O1843" s="57"/>
    </row>
    <row r="1844" spans="1:15">
      <c r="A1844" s="57"/>
      <c r="B1844" s="278">
        <v>44759</v>
      </c>
      <c r="C1844" s="283">
        <f t="shared" si="27"/>
        <v>10263895222</v>
      </c>
      <c r="D1844" s="57"/>
      <c r="E1844" s="57"/>
      <c r="F1844" s="279">
        <v>725205110</v>
      </c>
      <c r="G1844" s="286">
        <v>314578896</v>
      </c>
      <c r="H1844" s="278">
        <v>48090</v>
      </c>
      <c r="I1844" s="278"/>
      <c r="K1844" s="57"/>
      <c r="L1844" s="57"/>
      <c r="M1844" s="274"/>
      <c r="N1844" s="274"/>
      <c r="O1844" s="57"/>
    </row>
    <row r="1845" spans="1:15">
      <c r="A1845" s="57"/>
      <c r="B1845" s="278">
        <v>44760</v>
      </c>
      <c r="C1845" s="283">
        <f t="shared" si="27"/>
        <v>10520843357</v>
      </c>
      <c r="D1845" s="57"/>
      <c r="E1845" s="57"/>
      <c r="F1845" s="279">
        <v>982153245</v>
      </c>
      <c r="G1845" s="286">
        <v>314635364</v>
      </c>
      <c r="H1845" s="278">
        <v>43952</v>
      </c>
      <c r="I1845" s="278"/>
      <c r="K1845" s="57"/>
      <c r="L1845" s="57"/>
      <c r="M1845" s="274"/>
      <c r="N1845" s="274"/>
      <c r="O1845" s="57"/>
    </row>
    <row r="1846" spans="1:15">
      <c r="A1846" s="57"/>
      <c r="B1846" s="278">
        <v>44761</v>
      </c>
      <c r="C1846" s="283">
        <f t="shared" si="27"/>
        <v>9792907079</v>
      </c>
      <c r="D1846" s="57"/>
      <c r="E1846" s="57"/>
      <c r="F1846" s="279">
        <v>254216967</v>
      </c>
      <c r="G1846" s="286">
        <v>314821102</v>
      </c>
      <c r="H1846" s="278">
        <v>48609</v>
      </c>
      <c r="I1846" s="278"/>
      <c r="K1846" s="57"/>
      <c r="L1846" s="57"/>
      <c r="M1846" s="274"/>
      <c r="N1846" s="274"/>
      <c r="O1846" s="57"/>
    </row>
    <row r="1847" spans="1:15">
      <c r="A1847" s="57"/>
      <c r="B1847" s="278">
        <v>44762</v>
      </c>
      <c r="C1847" s="283">
        <f t="shared" si="27"/>
        <v>10351131977</v>
      </c>
      <c r="D1847" s="57"/>
      <c r="E1847" s="57"/>
      <c r="F1847" s="279">
        <v>812441865</v>
      </c>
      <c r="G1847" s="286">
        <v>314860789</v>
      </c>
      <c r="H1847" s="278">
        <v>45251</v>
      </c>
      <c r="I1847" s="278"/>
      <c r="K1847" s="57"/>
      <c r="L1847" s="57"/>
      <c r="M1847" s="274"/>
      <c r="N1847" s="274"/>
      <c r="O1847" s="57"/>
    </row>
    <row r="1848" spans="1:15">
      <c r="A1848" s="57"/>
      <c r="B1848" s="278">
        <v>44763</v>
      </c>
      <c r="C1848" s="283">
        <f t="shared" si="27"/>
        <v>10436585062</v>
      </c>
      <c r="D1848" s="57"/>
      <c r="E1848" s="57"/>
      <c r="F1848" s="279">
        <v>897894950</v>
      </c>
      <c r="G1848" s="286">
        <v>314935354</v>
      </c>
      <c r="H1848" s="278">
        <v>45328</v>
      </c>
      <c r="I1848" s="278"/>
      <c r="K1848" s="57"/>
      <c r="L1848" s="57"/>
      <c r="M1848" s="274"/>
      <c r="N1848" s="274"/>
      <c r="O1848" s="57"/>
    </row>
    <row r="1849" spans="1:15">
      <c r="A1849" s="57"/>
      <c r="B1849" s="278">
        <v>44764</v>
      </c>
      <c r="C1849" s="283">
        <f t="shared" si="27"/>
        <v>10329818837</v>
      </c>
      <c r="D1849" s="57"/>
      <c r="E1849" s="57"/>
      <c r="F1849" s="279">
        <v>791128725</v>
      </c>
      <c r="G1849" s="286">
        <v>314975280</v>
      </c>
      <c r="H1849" s="278">
        <v>50048</v>
      </c>
      <c r="I1849" s="278"/>
      <c r="K1849" s="57"/>
      <c r="L1849" s="57"/>
      <c r="M1849" s="274"/>
      <c r="N1849" s="274"/>
      <c r="O1849" s="57"/>
    </row>
    <row r="1850" spans="1:15">
      <c r="A1850" s="57"/>
      <c r="B1850" s="278">
        <v>44765</v>
      </c>
      <c r="C1850" s="283">
        <f t="shared" si="27"/>
        <v>10282459320</v>
      </c>
      <c r="D1850" s="57"/>
      <c r="E1850" s="57"/>
      <c r="F1850" s="279">
        <v>743769208</v>
      </c>
      <c r="G1850" s="286">
        <v>315203671</v>
      </c>
      <c r="H1850" s="278">
        <v>47377</v>
      </c>
      <c r="I1850" s="278"/>
      <c r="K1850" s="57"/>
      <c r="L1850" s="57"/>
      <c r="M1850" s="274"/>
      <c r="N1850" s="274"/>
      <c r="O1850" s="57"/>
    </row>
    <row r="1851" spans="1:15">
      <c r="A1851" s="57"/>
      <c r="B1851" s="278">
        <v>44766</v>
      </c>
      <c r="C1851" s="283">
        <f t="shared" si="27"/>
        <v>10429808370</v>
      </c>
      <c r="D1851" s="57"/>
      <c r="E1851" s="57"/>
      <c r="F1851" s="279">
        <v>891118258</v>
      </c>
      <c r="G1851" s="286">
        <v>315372515</v>
      </c>
      <c r="H1851" s="278">
        <v>47618</v>
      </c>
      <c r="I1851" s="278"/>
      <c r="K1851" s="57"/>
      <c r="L1851" s="57"/>
      <c r="M1851" s="274"/>
      <c r="N1851" s="274"/>
      <c r="O1851" s="57"/>
    </row>
    <row r="1852" spans="1:15">
      <c r="A1852" s="57"/>
      <c r="B1852" s="278">
        <v>44767</v>
      </c>
      <c r="C1852" s="283">
        <f t="shared" si="27"/>
        <v>10241918415</v>
      </c>
      <c r="D1852" s="57"/>
      <c r="E1852" s="57"/>
      <c r="F1852" s="279">
        <v>703228303</v>
      </c>
      <c r="G1852" s="286">
        <v>315540281</v>
      </c>
      <c r="H1852" s="278">
        <v>44526</v>
      </c>
      <c r="I1852" s="278"/>
      <c r="K1852" s="57"/>
      <c r="L1852" s="57"/>
      <c r="M1852" s="274"/>
      <c r="N1852" s="274"/>
      <c r="O1852" s="57"/>
    </row>
    <row r="1853" spans="1:15">
      <c r="A1853" s="57"/>
      <c r="B1853" s="278">
        <v>44768</v>
      </c>
      <c r="C1853" s="283">
        <f t="shared" si="27"/>
        <v>10233848461</v>
      </c>
      <c r="D1853" s="57"/>
      <c r="E1853" s="57"/>
      <c r="F1853" s="279">
        <v>695158349</v>
      </c>
      <c r="G1853" s="286">
        <v>315747397</v>
      </c>
      <c r="H1853" s="278">
        <v>49574</v>
      </c>
      <c r="I1853" s="278"/>
      <c r="K1853" s="57"/>
      <c r="L1853" s="57"/>
      <c r="M1853" s="274"/>
      <c r="N1853" s="274"/>
      <c r="O1853" s="57"/>
    </row>
    <row r="1854" spans="1:15">
      <c r="A1854" s="57"/>
      <c r="B1854" s="278">
        <v>44769</v>
      </c>
      <c r="C1854" s="283">
        <f t="shared" si="27"/>
        <v>9788435986</v>
      </c>
      <c r="D1854" s="57"/>
      <c r="E1854" s="57"/>
      <c r="F1854" s="279">
        <v>249745874</v>
      </c>
      <c r="G1854" s="286">
        <v>315817400</v>
      </c>
      <c r="H1854" s="278">
        <v>45434</v>
      </c>
      <c r="I1854" s="278"/>
      <c r="K1854" s="57"/>
      <c r="L1854" s="57"/>
      <c r="M1854" s="274"/>
      <c r="N1854" s="274"/>
      <c r="O1854" s="57"/>
    </row>
    <row r="1855" spans="1:15">
      <c r="A1855" s="57"/>
      <c r="B1855" s="278">
        <v>44770</v>
      </c>
      <c r="C1855" s="283">
        <f t="shared" si="27"/>
        <v>9959338700</v>
      </c>
      <c r="D1855" s="57"/>
      <c r="E1855" s="57"/>
      <c r="F1855" s="279">
        <v>420648588</v>
      </c>
      <c r="G1855" s="286">
        <v>315901040</v>
      </c>
      <c r="H1855" s="278">
        <v>49000</v>
      </c>
      <c r="I1855" s="278"/>
      <c r="K1855" s="57"/>
      <c r="L1855" s="57"/>
      <c r="M1855" s="274"/>
      <c r="N1855" s="274"/>
      <c r="O1855" s="57"/>
    </row>
    <row r="1856" spans="1:15">
      <c r="A1856" s="57"/>
      <c r="B1856" s="278">
        <v>44771</v>
      </c>
      <c r="C1856" s="283">
        <f t="shared" si="27"/>
        <v>9931147758</v>
      </c>
      <c r="D1856" s="57"/>
      <c r="E1856" s="57"/>
      <c r="F1856" s="279">
        <v>392457646</v>
      </c>
      <c r="G1856" s="286">
        <v>315908314</v>
      </c>
      <c r="H1856" s="278">
        <v>46559</v>
      </c>
      <c r="I1856" s="278"/>
      <c r="K1856" s="57"/>
      <c r="L1856" s="57"/>
      <c r="M1856" s="274"/>
      <c r="N1856" s="274"/>
      <c r="O1856" s="57"/>
    </row>
    <row r="1857" spans="1:15">
      <c r="A1857" s="57"/>
      <c r="B1857" s="278">
        <v>44772</v>
      </c>
      <c r="C1857" s="283">
        <f t="shared" si="27"/>
        <v>10386322495</v>
      </c>
      <c r="D1857" s="57"/>
      <c r="E1857" s="57"/>
      <c r="F1857" s="279">
        <v>847632383</v>
      </c>
      <c r="G1857" s="286">
        <v>316037874</v>
      </c>
      <c r="H1857" s="278">
        <v>48098</v>
      </c>
      <c r="I1857" s="278"/>
      <c r="K1857" s="57"/>
      <c r="L1857" s="57"/>
      <c r="M1857" s="274"/>
      <c r="N1857" s="274"/>
      <c r="O1857" s="57"/>
    </row>
    <row r="1858" spans="1:15">
      <c r="A1858" s="57"/>
      <c r="B1858" s="278">
        <v>44773</v>
      </c>
      <c r="C1858" s="283">
        <f t="shared" si="27"/>
        <v>10519842196</v>
      </c>
      <c r="D1858" s="57"/>
      <c r="E1858" s="57"/>
      <c r="F1858" s="279">
        <v>981152084</v>
      </c>
      <c r="G1858" s="286">
        <v>316133953</v>
      </c>
      <c r="H1858" s="278">
        <v>48713</v>
      </c>
      <c r="I1858" s="278"/>
      <c r="K1858" s="57"/>
      <c r="L1858" s="57"/>
      <c r="M1858" s="274"/>
      <c r="N1858" s="274"/>
      <c r="O1858" s="57"/>
    </row>
    <row r="1859" spans="1:15">
      <c r="A1859" s="57"/>
      <c r="B1859" s="278">
        <v>44774</v>
      </c>
      <c r="C1859" s="283">
        <f t="shared" si="27"/>
        <v>9641787417</v>
      </c>
      <c r="D1859" s="57"/>
      <c r="E1859" s="57"/>
      <c r="F1859" s="279">
        <v>103097305</v>
      </c>
      <c r="G1859" s="286">
        <v>316316962</v>
      </c>
      <c r="H1859" s="278">
        <v>49327</v>
      </c>
      <c r="I1859" s="278"/>
      <c r="K1859" s="57"/>
      <c r="L1859" s="57"/>
      <c r="M1859" s="274"/>
      <c r="N1859" s="274"/>
      <c r="O1859" s="57"/>
    </row>
    <row r="1860" spans="1:15">
      <c r="A1860" s="57"/>
      <c r="B1860" s="278">
        <v>44775</v>
      </c>
      <c r="C1860" s="283">
        <f t="shared" si="27"/>
        <v>9807976556</v>
      </c>
      <c r="D1860" s="57"/>
      <c r="E1860" s="57"/>
      <c r="F1860" s="279">
        <v>269286444</v>
      </c>
      <c r="G1860" s="286">
        <v>316471116</v>
      </c>
      <c r="H1860" s="278">
        <v>47664</v>
      </c>
      <c r="I1860" s="278"/>
      <c r="K1860" s="57"/>
      <c r="L1860" s="57"/>
      <c r="M1860" s="274"/>
      <c r="N1860" s="274"/>
      <c r="O1860" s="57"/>
    </row>
    <row r="1861" spans="1:15">
      <c r="A1861" s="57"/>
      <c r="B1861" s="278">
        <v>44776</v>
      </c>
      <c r="C1861" s="283">
        <f t="shared" si="27"/>
        <v>10081066683</v>
      </c>
      <c r="D1861" s="57"/>
      <c r="E1861" s="57"/>
      <c r="F1861" s="279">
        <v>542376571</v>
      </c>
      <c r="G1861" s="286">
        <v>316535521</v>
      </c>
      <c r="H1861" s="278">
        <v>44744</v>
      </c>
      <c r="I1861" s="278"/>
      <c r="K1861" s="57"/>
      <c r="L1861" s="57"/>
      <c r="M1861" s="274"/>
      <c r="N1861" s="274"/>
      <c r="O1861" s="57"/>
    </row>
    <row r="1862" spans="1:15">
      <c r="A1862" s="57"/>
      <c r="B1862" s="278">
        <v>44777</v>
      </c>
      <c r="C1862" s="283">
        <f t="shared" si="27"/>
        <v>10141934951</v>
      </c>
      <c r="D1862" s="57"/>
      <c r="E1862" s="57"/>
      <c r="F1862" s="279">
        <v>603244839</v>
      </c>
      <c r="G1862" s="286">
        <v>316554997</v>
      </c>
      <c r="H1862" s="278">
        <v>45491</v>
      </c>
      <c r="I1862" s="278"/>
      <c r="K1862" s="57"/>
      <c r="L1862" s="57"/>
      <c r="M1862" s="274"/>
      <c r="N1862" s="274"/>
      <c r="O1862" s="57"/>
    </row>
    <row r="1863" spans="1:15">
      <c r="A1863" s="57"/>
      <c r="B1863" s="278">
        <v>44778</v>
      </c>
      <c r="C1863" s="283">
        <f t="shared" si="27"/>
        <v>10233271147</v>
      </c>
      <c r="D1863" s="57"/>
      <c r="E1863" s="57"/>
      <c r="F1863" s="279">
        <v>694581035</v>
      </c>
      <c r="G1863" s="286">
        <v>316590959</v>
      </c>
      <c r="H1863" s="278">
        <v>49740</v>
      </c>
      <c r="I1863" s="278"/>
      <c r="K1863" s="57"/>
      <c r="L1863" s="57"/>
      <c r="M1863" s="274"/>
      <c r="N1863" s="274"/>
      <c r="O1863" s="57"/>
    </row>
    <row r="1864" spans="1:15">
      <c r="A1864" s="57"/>
      <c r="B1864" s="278">
        <v>44779</v>
      </c>
      <c r="C1864" s="283">
        <f t="shared" si="27"/>
        <v>9733498505</v>
      </c>
      <c r="D1864" s="57"/>
      <c r="E1864" s="57"/>
      <c r="F1864" s="279">
        <v>194808393</v>
      </c>
      <c r="G1864" s="286">
        <v>316689371</v>
      </c>
      <c r="H1864" s="278">
        <v>47099</v>
      </c>
      <c r="I1864" s="278"/>
      <c r="K1864" s="57"/>
      <c r="L1864" s="57"/>
      <c r="M1864" s="274"/>
      <c r="N1864" s="274"/>
      <c r="O1864" s="57"/>
    </row>
    <row r="1865" spans="1:15">
      <c r="A1865" s="57"/>
      <c r="B1865" s="278">
        <v>44780</v>
      </c>
      <c r="C1865" s="283">
        <f t="shared" si="27"/>
        <v>9891258122</v>
      </c>
      <c r="D1865" s="57"/>
      <c r="E1865" s="57"/>
      <c r="F1865" s="279">
        <v>352568010</v>
      </c>
      <c r="G1865" s="286">
        <v>316723060</v>
      </c>
      <c r="H1865" s="278">
        <v>47020</v>
      </c>
      <c r="I1865" s="278"/>
      <c r="K1865" s="57"/>
      <c r="L1865" s="57"/>
      <c r="M1865" s="274"/>
      <c r="N1865" s="274"/>
      <c r="O1865" s="57"/>
    </row>
    <row r="1866" spans="1:15">
      <c r="A1866" s="57"/>
      <c r="B1866" s="278">
        <v>44781</v>
      </c>
      <c r="C1866" s="283">
        <f t="shared" si="27"/>
        <v>9874745811</v>
      </c>
      <c r="D1866" s="57"/>
      <c r="E1866" s="57"/>
      <c r="F1866" s="279">
        <v>336055699</v>
      </c>
      <c r="G1866" s="286">
        <v>316797043</v>
      </c>
      <c r="H1866" s="278">
        <v>49473</v>
      </c>
      <c r="I1866" s="278"/>
      <c r="K1866" s="57"/>
      <c r="L1866" s="57"/>
      <c r="M1866" s="274"/>
      <c r="N1866" s="274"/>
      <c r="O1866" s="57"/>
    </row>
    <row r="1867" spans="1:15">
      <c r="A1867" s="57"/>
      <c r="B1867" s="278">
        <v>44782</v>
      </c>
      <c r="C1867" s="283">
        <f t="shared" si="27"/>
        <v>10048030352</v>
      </c>
      <c r="D1867" s="57"/>
      <c r="E1867" s="57"/>
      <c r="F1867" s="279">
        <v>509340240</v>
      </c>
      <c r="G1867" s="286">
        <v>316913870</v>
      </c>
      <c r="H1867" s="278">
        <v>45832</v>
      </c>
      <c r="I1867" s="278"/>
      <c r="K1867" s="57"/>
      <c r="L1867" s="57"/>
      <c r="M1867" s="274"/>
      <c r="N1867" s="274"/>
      <c r="O1867" s="57"/>
    </row>
    <row r="1868" spans="1:15">
      <c r="A1868" s="57"/>
      <c r="B1868" s="278">
        <v>44783</v>
      </c>
      <c r="C1868" s="283">
        <f t="shared" si="27"/>
        <v>10250703719</v>
      </c>
      <c r="D1868" s="57"/>
      <c r="E1868" s="57"/>
      <c r="F1868" s="279">
        <v>712013607</v>
      </c>
      <c r="G1868" s="286">
        <v>317054868</v>
      </c>
      <c r="H1868" s="278">
        <v>47334</v>
      </c>
      <c r="I1868" s="278"/>
      <c r="K1868" s="57"/>
      <c r="L1868" s="57"/>
      <c r="M1868" s="274"/>
      <c r="N1868" s="274"/>
      <c r="O1868" s="57"/>
    </row>
    <row r="1869" spans="1:15">
      <c r="A1869" s="57"/>
      <c r="B1869" s="278">
        <v>44784</v>
      </c>
      <c r="C1869" s="283">
        <f t="shared" si="27"/>
        <v>9746253949</v>
      </c>
      <c r="D1869" s="57"/>
      <c r="E1869" s="57"/>
      <c r="F1869" s="279">
        <v>207563837</v>
      </c>
      <c r="G1869" s="286">
        <v>317082889</v>
      </c>
      <c r="H1869" s="278">
        <v>48923</v>
      </c>
      <c r="I1869" s="278"/>
      <c r="K1869" s="57"/>
      <c r="L1869" s="57"/>
      <c r="M1869" s="274"/>
      <c r="N1869" s="274"/>
      <c r="O1869" s="57"/>
    </row>
    <row r="1870" spans="1:15">
      <c r="A1870" s="57"/>
      <c r="B1870" s="278">
        <v>44785</v>
      </c>
      <c r="C1870" s="283">
        <f t="shared" si="27"/>
        <v>10064219581</v>
      </c>
      <c r="D1870" s="57"/>
      <c r="E1870" s="57"/>
      <c r="F1870" s="279">
        <v>525529469</v>
      </c>
      <c r="G1870" s="286">
        <v>317163619</v>
      </c>
      <c r="H1870" s="278">
        <v>45376</v>
      </c>
      <c r="I1870" s="278"/>
      <c r="K1870" s="57"/>
      <c r="L1870" s="57"/>
      <c r="M1870" s="274"/>
      <c r="N1870" s="274"/>
      <c r="O1870" s="57"/>
    </row>
    <row r="1871" spans="1:15">
      <c r="A1871" s="57"/>
      <c r="B1871" s="278">
        <v>44786</v>
      </c>
      <c r="C1871" s="283">
        <f t="shared" si="27"/>
        <v>9981520403</v>
      </c>
      <c r="D1871" s="57"/>
      <c r="E1871" s="57"/>
      <c r="F1871" s="279">
        <v>442830291</v>
      </c>
      <c r="G1871" s="286">
        <v>317501639</v>
      </c>
      <c r="H1871" s="278">
        <v>47031</v>
      </c>
      <c r="I1871" s="278"/>
      <c r="K1871" s="57"/>
      <c r="L1871" s="57"/>
      <c r="M1871" s="274"/>
      <c r="N1871" s="274"/>
      <c r="O1871" s="57"/>
    </row>
    <row r="1872" spans="1:15">
      <c r="A1872" s="57"/>
      <c r="B1872" s="278">
        <v>44787</v>
      </c>
      <c r="C1872" s="283">
        <f t="shared" si="27"/>
        <v>9728415564</v>
      </c>
      <c r="D1872" s="57"/>
      <c r="E1872" s="57"/>
      <c r="F1872" s="279">
        <v>189725452</v>
      </c>
      <c r="G1872" s="286">
        <v>317559055</v>
      </c>
      <c r="H1872" s="278">
        <v>49395</v>
      </c>
      <c r="I1872" s="278"/>
      <c r="K1872" s="57"/>
      <c r="L1872" s="57"/>
      <c r="M1872" s="274"/>
      <c r="N1872" s="274"/>
      <c r="O1872" s="57"/>
    </row>
    <row r="1873" spans="1:15">
      <c r="A1873" s="57"/>
      <c r="B1873" s="278">
        <v>44788</v>
      </c>
      <c r="C1873" s="283">
        <f t="shared" si="27"/>
        <v>10499165966</v>
      </c>
      <c r="D1873" s="57"/>
      <c r="E1873" s="57"/>
      <c r="F1873" s="279">
        <v>960475854</v>
      </c>
      <c r="G1873" s="286">
        <v>317632279</v>
      </c>
      <c r="H1873" s="278">
        <v>49563</v>
      </c>
      <c r="I1873" s="278"/>
      <c r="K1873" s="57"/>
      <c r="L1873" s="57"/>
      <c r="M1873" s="274"/>
      <c r="N1873" s="274"/>
      <c r="O1873" s="57"/>
    </row>
    <row r="1874" spans="1:15">
      <c r="A1874" s="57"/>
      <c r="B1874" s="278">
        <v>44789</v>
      </c>
      <c r="C1874" s="283">
        <f t="shared" si="27"/>
        <v>9914452349</v>
      </c>
      <c r="D1874" s="57"/>
      <c r="E1874" s="57"/>
      <c r="F1874" s="279">
        <v>375762237</v>
      </c>
      <c r="G1874" s="286">
        <v>317709468</v>
      </c>
      <c r="H1874" s="278">
        <v>48516</v>
      </c>
      <c r="I1874" s="278"/>
      <c r="K1874" s="57"/>
      <c r="L1874" s="57"/>
      <c r="M1874" s="274"/>
      <c r="N1874" s="274"/>
      <c r="O1874" s="57"/>
    </row>
    <row r="1875" spans="1:15">
      <c r="A1875" s="57"/>
      <c r="B1875" s="278">
        <v>44790</v>
      </c>
      <c r="C1875" s="283">
        <f t="shared" si="27"/>
        <v>10432401745</v>
      </c>
      <c r="D1875" s="57"/>
      <c r="E1875" s="57"/>
      <c r="F1875" s="279">
        <v>893711633</v>
      </c>
      <c r="G1875" s="286">
        <v>317712920</v>
      </c>
      <c r="H1875" s="278">
        <v>45984</v>
      </c>
      <c r="I1875" s="278"/>
      <c r="K1875" s="57"/>
      <c r="L1875" s="57"/>
      <c r="M1875" s="274"/>
      <c r="N1875" s="274"/>
      <c r="O1875" s="57"/>
    </row>
    <row r="1876" spans="1:15">
      <c r="A1876" s="57"/>
      <c r="B1876" s="278">
        <v>44791</v>
      </c>
      <c r="C1876" s="283">
        <f t="shared" si="27"/>
        <v>10466887307</v>
      </c>
      <c r="D1876" s="57"/>
      <c r="E1876" s="57"/>
      <c r="F1876" s="279">
        <v>928197195</v>
      </c>
      <c r="G1876" s="286">
        <v>317780083</v>
      </c>
      <c r="H1876" s="278">
        <v>46718</v>
      </c>
      <c r="I1876" s="278"/>
      <c r="K1876" s="57"/>
      <c r="L1876" s="57"/>
      <c r="M1876" s="274"/>
      <c r="N1876" s="274"/>
      <c r="O1876" s="57"/>
    </row>
    <row r="1877" spans="1:15">
      <c r="A1877" s="57"/>
      <c r="B1877" s="278">
        <v>44792</v>
      </c>
      <c r="C1877" s="283">
        <f t="shared" si="27"/>
        <v>10303252904</v>
      </c>
      <c r="D1877" s="57"/>
      <c r="E1877" s="57"/>
      <c r="F1877" s="279">
        <v>764562792</v>
      </c>
      <c r="G1877" s="286">
        <v>317783283</v>
      </c>
      <c r="H1877" s="278">
        <v>46216</v>
      </c>
      <c r="I1877" s="278"/>
      <c r="K1877" s="57"/>
      <c r="L1877" s="57"/>
      <c r="M1877" s="274"/>
      <c r="N1877" s="274"/>
      <c r="O1877" s="57"/>
    </row>
    <row r="1878" spans="1:15">
      <c r="A1878" s="57"/>
      <c r="B1878" s="278">
        <v>44793</v>
      </c>
      <c r="C1878" s="283">
        <f t="shared" si="27"/>
        <v>10280188975</v>
      </c>
      <c r="D1878" s="57"/>
      <c r="E1878" s="57"/>
      <c r="F1878" s="279">
        <v>741498863</v>
      </c>
      <c r="G1878" s="286">
        <v>317879793</v>
      </c>
      <c r="H1878" s="278">
        <v>47461</v>
      </c>
      <c r="I1878" s="278"/>
      <c r="K1878" s="57"/>
      <c r="L1878" s="57"/>
      <c r="M1878" s="274"/>
      <c r="N1878" s="274"/>
      <c r="O1878" s="57"/>
    </row>
    <row r="1879" spans="1:15">
      <c r="A1879" s="57"/>
      <c r="B1879" s="278">
        <v>44794</v>
      </c>
      <c r="C1879" s="283">
        <f t="shared" si="27"/>
        <v>9653955036</v>
      </c>
      <c r="D1879" s="57"/>
      <c r="E1879" s="57"/>
      <c r="F1879" s="279">
        <v>115264924</v>
      </c>
      <c r="G1879" s="286">
        <v>318147766</v>
      </c>
      <c r="H1879" s="278">
        <v>46342</v>
      </c>
      <c r="I1879" s="278"/>
      <c r="K1879" s="57"/>
      <c r="L1879" s="57"/>
      <c r="M1879" s="274"/>
      <c r="N1879" s="274"/>
      <c r="O1879" s="57"/>
    </row>
    <row r="1880" spans="1:15">
      <c r="A1880" s="57"/>
      <c r="B1880" s="278">
        <v>44795</v>
      </c>
      <c r="C1880" s="283">
        <f t="shared" si="27"/>
        <v>9660023946</v>
      </c>
      <c r="D1880" s="57"/>
      <c r="E1880" s="57"/>
      <c r="F1880" s="279">
        <v>121333834</v>
      </c>
      <c r="G1880" s="286">
        <v>318456328</v>
      </c>
      <c r="H1880" s="278">
        <v>44235</v>
      </c>
      <c r="I1880" s="278"/>
      <c r="K1880" s="57"/>
      <c r="L1880" s="57"/>
      <c r="M1880" s="274"/>
      <c r="N1880" s="274"/>
      <c r="O1880" s="57"/>
    </row>
    <row r="1881" spans="1:15">
      <c r="A1881" s="57"/>
      <c r="B1881" s="278">
        <v>44796</v>
      </c>
      <c r="C1881" s="283">
        <f t="shared" si="27"/>
        <v>10137725423</v>
      </c>
      <c r="D1881" s="57"/>
      <c r="E1881" s="57"/>
      <c r="F1881" s="279">
        <v>599035311</v>
      </c>
      <c r="G1881" s="286">
        <v>318513484</v>
      </c>
      <c r="H1881" s="278">
        <v>46322</v>
      </c>
      <c r="I1881" s="278"/>
      <c r="K1881" s="57"/>
      <c r="L1881" s="57"/>
      <c r="M1881" s="274"/>
      <c r="N1881" s="274"/>
      <c r="O1881" s="57"/>
    </row>
    <row r="1882" spans="1:15">
      <c r="A1882" s="57"/>
      <c r="B1882" s="278">
        <v>44797</v>
      </c>
      <c r="C1882" s="283">
        <f t="shared" si="27"/>
        <v>9892435232</v>
      </c>
      <c r="D1882" s="57"/>
      <c r="E1882" s="57"/>
      <c r="F1882" s="279">
        <v>353745120</v>
      </c>
      <c r="G1882" s="286">
        <v>318534248</v>
      </c>
      <c r="H1882" s="278">
        <v>49955</v>
      </c>
      <c r="I1882" s="278"/>
      <c r="K1882" s="57"/>
      <c r="L1882" s="57"/>
      <c r="M1882" s="274"/>
      <c r="N1882" s="274"/>
      <c r="O1882" s="57"/>
    </row>
    <row r="1883" spans="1:15">
      <c r="A1883" s="57"/>
      <c r="B1883" s="278">
        <v>44798</v>
      </c>
      <c r="C1883" s="283">
        <f t="shared" si="27"/>
        <v>9893195299</v>
      </c>
      <c r="D1883" s="57"/>
      <c r="E1883" s="57"/>
      <c r="F1883" s="279">
        <v>354505187</v>
      </c>
      <c r="G1883" s="286">
        <v>318625117</v>
      </c>
      <c r="H1883" s="278">
        <v>43789</v>
      </c>
      <c r="I1883" s="278"/>
      <c r="K1883" s="57"/>
      <c r="L1883" s="57"/>
      <c r="M1883" s="274"/>
      <c r="N1883" s="274"/>
      <c r="O1883" s="57"/>
    </row>
    <row r="1884" spans="1:15">
      <c r="A1884" s="57"/>
      <c r="B1884" s="278">
        <v>44799</v>
      </c>
      <c r="C1884" s="283">
        <f t="shared" si="27"/>
        <v>9849798299</v>
      </c>
      <c r="D1884" s="57"/>
      <c r="E1884" s="57"/>
      <c r="F1884" s="279">
        <v>311108187</v>
      </c>
      <c r="G1884" s="286">
        <v>318713762</v>
      </c>
      <c r="H1884" s="278">
        <v>50177</v>
      </c>
      <c r="I1884" s="278"/>
      <c r="K1884" s="57"/>
      <c r="L1884" s="57"/>
      <c r="M1884" s="274"/>
      <c r="N1884" s="274"/>
      <c r="O1884" s="57"/>
    </row>
    <row r="1885" spans="1:15">
      <c r="A1885" s="57"/>
      <c r="B1885" s="278">
        <v>44800</v>
      </c>
      <c r="C1885" s="283">
        <f t="shared" si="27"/>
        <v>10410037607</v>
      </c>
      <c r="D1885" s="57"/>
      <c r="E1885" s="57"/>
      <c r="F1885" s="279">
        <v>871347495</v>
      </c>
      <c r="G1885" s="286">
        <v>318733719</v>
      </c>
      <c r="H1885" s="278">
        <v>46329</v>
      </c>
      <c r="I1885" s="278"/>
      <c r="K1885" s="57"/>
      <c r="L1885" s="57"/>
      <c r="M1885" s="274"/>
      <c r="N1885" s="274"/>
      <c r="O1885" s="57"/>
    </row>
    <row r="1886" spans="1:15">
      <c r="A1886" s="57"/>
      <c r="B1886" s="278">
        <v>44801</v>
      </c>
      <c r="C1886" s="283">
        <f t="shared" si="27"/>
        <v>9671266653</v>
      </c>
      <c r="D1886" s="57"/>
      <c r="E1886" s="57"/>
      <c r="F1886" s="279">
        <v>132576541</v>
      </c>
      <c r="G1886" s="286">
        <v>318832091</v>
      </c>
      <c r="H1886" s="278">
        <v>45306</v>
      </c>
      <c r="I1886" s="278"/>
      <c r="K1886" s="57"/>
      <c r="L1886" s="57"/>
      <c r="M1886" s="274"/>
      <c r="N1886" s="274"/>
      <c r="O1886" s="57"/>
    </row>
    <row r="1887" spans="1:15">
      <c r="A1887" s="57"/>
      <c r="B1887" s="278">
        <v>44802</v>
      </c>
      <c r="C1887" s="283">
        <f t="shared" si="27"/>
        <v>9916102815</v>
      </c>
      <c r="D1887" s="57"/>
      <c r="E1887" s="57"/>
      <c r="F1887" s="279">
        <v>377412703</v>
      </c>
      <c r="G1887" s="286">
        <v>318949051</v>
      </c>
      <c r="H1887" s="278">
        <v>47410</v>
      </c>
      <c r="I1887" s="278"/>
      <c r="K1887" s="57"/>
      <c r="L1887" s="57"/>
      <c r="M1887" s="274"/>
      <c r="N1887" s="274"/>
      <c r="O1887" s="57"/>
    </row>
    <row r="1888" spans="1:15">
      <c r="A1888" s="57"/>
      <c r="B1888" s="278">
        <v>44803</v>
      </c>
      <c r="C1888" s="283">
        <f t="shared" ref="C1888:C1951" si="28">F1888+(F$88*28679+98765)+(G$88*6587+87654)+(E$88*9537+76543)+(J$88*5713+4528)</f>
        <v>9675161903</v>
      </c>
      <c r="D1888" s="57"/>
      <c r="E1888" s="57"/>
      <c r="F1888" s="279">
        <v>136471791</v>
      </c>
      <c r="G1888" s="286">
        <v>318982726</v>
      </c>
      <c r="H1888" s="278">
        <v>50231</v>
      </c>
      <c r="I1888" s="278"/>
      <c r="K1888" s="57"/>
      <c r="L1888" s="57"/>
      <c r="M1888" s="274"/>
      <c r="N1888" s="274"/>
      <c r="O1888" s="57"/>
    </row>
    <row r="1889" spans="1:15">
      <c r="A1889" s="57"/>
      <c r="B1889" s="278">
        <v>44804</v>
      </c>
      <c r="C1889" s="283">
        <f t="shared" si="28"/>
        <v>10220294948</v>
      </c>
      <c r="D1889" s="57"/>
      <c r="E1889" s="57"/>
      <c r="F1889" s="279">
        <v>681604836</v>
      </c>
      <c r="G1889" s="286">
        <v>319184871</v>
      </c>
      <c r="H1889" s="278">
        <v>48219</v>
      </c>
      <c r="I1889" s="278"/>
      <c r="K1889" s="57"/>
      <c r="L1889" s="57"/>
      <c r="M1889" s="274"/>
      <c r="N1889" s="274"/>
      <c r="O1889" s="57"/>
    </row>
    <row r="1890" spans="1:15">
      <c r="A1890" s="57"/>
      <c r="B1890" s="278">
        <v>44805</v>
      </c>
      <c r="C1890" s="283">
        <f t="shared" si="28"/>
        <v>10348212666</v>
      </c>
      <c r="D1890" s="57"/>
      <c r="E1890" s="57"/>
      <c r="F1890" s="279">
        <v>809522554</v>
      </c>
      <c r="G1890" s="286">
        <v>319190470</v>
      </c>
      <c r="H1890" s="278">
        <v>48793</v>
      </c>
      <c r="I1890" s="278"/>
      <c r="K1890" s="57"/>
      <c r="L1890" s="57"/>
      <c r="M1890" s="274"/>
      <c r="N1890" s="274"/>
      <c r="O1890" s="57"/>
    </row>
    <row r="1891" spans="1:15">
      <c r="A1891" s="57"/>
      <c r="B1891" s="278">
        <v>44806</v>
      </c>
      <c r="C1891" s="283">
        <f t="shared" si="28"/>
        <v>10484492610</v>
      </c>
      <c r="D1891" s="57"/>
      <c r="E1891" s="57"/>
      <c r="F1891" s="279">
        <v>945802498</v>
      </c>
      <c r="G1891" s="286">
        <v>319237624</v>
      </c>
      <c r="H1891" s="278">
        <v>46021</v>
      </c>
      <c r="I1891" s="278"/>
      <c r="K1891" s="57"/>
      <c r="L1891" s="57"/>
      <c r="M1891" s="274"/>
      <c r="N1891" s="274"/>
      <c r="O1891" s="57"/>
    </row>
    <row r="1892" spans="1:15">
      <c r="A1892" s="57"/>
      <c r="B1892" s="278">
        <v>44807</v>
      </c>
      <c r="C1892" s="283">
        <f t="shared" si="28"/>
        <v>10219737735</v>
      </c>
      <c r="D1892" s="57"/>
      <c r="E1892" s="57"/>
      <c r="F1892" s="279">
        <v>681047623</v>
      </c>
      <c r="G1892" s="286">
        <v>319506476</v>
      </c>
      <c r="H1892" s="278">
        <v>43265</v>
      </c>
      <c r="I1892" s="278"/>
      <c r="K1892" s="57"/>
      <c r="L1892" s="57"/>
      <c r="M1892" s="274"/>
      <c r="N1892" s="274"/>
      <c r="O1892" s="57"/>
    </row>
    <row r="1893" spans="1:15">
      <c r="A1893" s="57"/>
      <c r="B1893" s="278">
        <v>44808</v>
      </c>
      <c r="C1893" s="283">
        <f t="shared" si="28"/>
        <v>9890144190</v>
      </c>
      <c r="D1893" s="57"/>
      <c r="E1893" s="57"/>
      <c r="F1893" s="279">
        <v>351454078</v>
      </c>
      <c r="G1893" s="286">
        <v>319532181</v>
      </c>
      <c r="H1893" s="278">
        <v>49481</v>
      </c>
      <c r="I1893" s="278"/>
      <c r="K1893" s="57"/>
      <c r="L1893" s="57"/>
      <c r="M1893" s="274"/>
      <c r="N1893" s="274"/>
      <c r="O1893" s="57"/>
    </row>
    <row r="1894" spans="1:15">
      <c r="A1894" s="57"/>
      <c r="B1894" s="278">
        <v>44809</v>
      </c>
      <c r="C1894" s="283">
        <f t="shared" si="28"/>
        <v>10452155244</v>
      </c>
      <c r="D1894" s="57"/>
      <c r="E1894" s="57"/>
      <c r="F1894" s="279">
        <v>913465132</v>
      </c>
      <c r="G1894" s="286">
        <v>319580997</v>
      </c>
      <c r="H1894" s="278">
        <v>50149</v>
      </c>
      <c r="I1894" s="278"/>
      <c r="K1894" s="57"/>
      <c r="L1894" s="57"/>
      <c r="M1894" s="274"/>
      <c r="N1894" s="274"/>
      <c r="O1894" s="57"/>
    </row>
    <row r="1895" spans="1:15">
      <c r="A1895" s="57"/>
      <c r="B1895" s="278">
        <v>44810</v>
      </c>
      <c r="C1895" s="283">
        <f t="shared" si="28"/>
        <v>10164643511</v>
      </c>
      <c r="D1895" s="57"/>
      <c r="E1895" s="57"/>
      <c r="F1895" s="279">
        <v>625953399</v>
      </c>
      <c r="G1895" s="286">
        <v>319582416</v>
      </c>
      <c r="H1895" s="278">
        <v>50262</v>
      </c>
      <c r="I1895" s="278"/>
      <c r="K1895" s="57"/>
      <c r="L1895" s="57"/>
      <c r="M1895" s="274"/>
      <c r="N1895" s="274"/>
      <c r="O1895" s="57"/>
    </row>
    <row r="1896" spans="1:15">
      <c r="A1896" s="57"/>
      <c r="B1896" s="278">
        <v>44811</v>
      </c>
      <c r="C1896" s="283">
        <f t="shared" si="28"/>
        <v>9686959799</v>
      </c>
      <c r="D1896" s="57"/>
      <c r="E1896" s="57"/>
      <c r="F1896" s="279">
        <v>148269687</v>
      </c>
      <c r="G1896" s="286">
        <v>319903139</v>
      </c>
      <c r="H1896" s="278">
        <v>43554</v>
      </c>
      <c r="I1896" s="278"/>
      <c r="K1896" s="57"/>
      <c r="L1896" s="57"/>
      <c r="M1896" s="274"/>
      <c r="N1896" s="274"/>
      <c r="O1896" s="57"/>
    </row>
    <row r="1897" spans="1:15">
      <c r="A1897" s="57"/>
      <c r="B1897" s="278">
        <v>44812</v>
      </c>
      <c r="C1897" s="283">
        <f t="shared" si="28"/>
        <v>9804259958</v>
      </c>
      <c r="D1897" s="57"/>
      <c r="E1897" s="57"/>
      <c r="F1897" s="279">
        <v>265569846</v>
      </c>
      <c r="G1897" s="286">
        <v>319904997</v>
      </c>
      <c r="H1897" s="278">
        <v>44237</v>
      </c>
      <c r="I1897" s="278"/>
      <c r="K1897" s="57"/>
      <c r="L1897" s="57"/>
      <c r="M1897" s="274"/>
      <c r="N1897" s="274"/>
      <c r="O1897" s="57"/>
    </row>
    <row r="1898" spans="1:15">
      <c r="A1898" s="57"/>
      <c r="B1898" s="278">
        <v>44813</v>
      </c>
      <c r="C1898" s="283">
        <f t="shared" si="28"/>
        <v>9947779887</v>
      </c>
      <c r="D1898" s="57"/>
      <c r="E1898" s="57"/>
      <c r="F1898" s="279">
        <v>409089775</v>
      </c>
      <c r="G1898" s="286">
        <v>320009322</v>
      </c>
      <c r="H1898" s="278">
        <v>48178</v>
      </c>
      <c r="I1898" s="278"/>
      <c r="K1898" s="57"/>
      <c r="L1898" s="57"/>
      <c r="M1898" s="274"/>
      <c r="N1898" s="274"/>
      <c r="O1898" s="57"/>
    </row>
    <row r="1899" spans="1:15">
      <c r="A1899" s="57"/>
      <c r="B1899" s="278">
        <v>44814</v>
      </c>
      <c r="C1899" s="283">
        <f t="shared" si="28"/>
        <v>10355872796</v>
      </c>
      <c r="D1899" s="57"/>
      <c r="E1899" s="57"/>
      <c r="F1899" s="279">
        <v>817182684</v>
      </c>
      <c r="G1899" s="286">
        <v>320239948</v>
      </c>
      <c r="H1899" s="278">
        <v>49891</v>
      </c>
      <c r="I1899" s="278"/>
      <c r="K1899" s="57"/>
      <c r="L1899" s="57"/>
      <c r="M1899" s="274"/>
      <c r="N1899" s="274"/>
      <c r="O1899" s="57"/>
    </row>
    <row r="1900" spans="1:15">
      <c r="A1900" s="57"/>
      <c r="B1900" s="278">
        <v>44815</v>
      </c>
      <c r="C1900" s="283">
        <f t="shared" si="28"/>
        <v>9995457751</v>
      </c>
      <c r="D1900" s="57"/>
      <c r="E1900" s="57"/>
      <c r="F1900" s="279">
        <v>456767639</v>
      </c>
      <c r="G1900" s="286">
        <v>320583061</v>
      </c>
      <c r="H1900" s="278">
        <v>49460</v>
      </c>
      <c r="I1900" s="278"/>
      <c r="K1900" s="57"/>
      <c r="L1900" s="57"/>
      <c r="M1900" s="274"/>
      <c r="N1900" s="274"/>
      <c r="O1900" s="57"/>
    </row>
    <row r="1901" spans="1:15">
      <c r="A1901" s="57"/>
      <c r="B1901" s="278">
        <v>44816</v>
      </c>
      <c r="C1901" s="283">
        <f t="shared" si="28"/>
        <v>9938890410</v>
      </c>
      <c r="D1901" s="57"/>
      <c r="E1901" s="57"/>
      <c r="F1901" s="279">
        <v>400200298</v>
      </c>
      <c r="G1901" s="286">
        <v>320639969</v>
      </c>
      <c r="H1901" s="278">
        <v>50373</v>
      </c>
      <c r="I1901" s="278"/>
      <c r="K1901" s="57"/>
      <c r="L1901" s="57"/>
      <c r="M1901" s="274"/>
      <c r="N1901" s="274"/>
      <c r="O1901" s="57"/>
    </row>
    <row r="1902" spans="1:15">
      <c r="A1902" s="57"/>
      <c r="B1902" s="278">
        <v>44817</v>
      </c>
      <c r="C1902" s="283">
        <f t="shared" si="28"/>
        <v>9802529922</v>
      </c>
      <c r="D1902" s="57"/>
      <c r="E1902" s="57"/>
      <c r="F1902" s="279">
        <v>263839810</v>
      </c>
      <c r="G1902" s="286">
        <v>321038022</v>
      </c>
      <c r="H1902" s="278">
        <v>50042</v>
      </c>
      <c r="I1902" s="278"/>
      <c r="K1902" s="57"/>
      <c r="L1902" s="57"/>
      <c r="M1902" s="274"/>
      <c r="N1902" s="274"/>
      <c r="O1902" s="57"/>
    </row>
    <row r="1903" spans="1:15">
      <c r="A1903" s="57"/>
      <c r="B1903" s="278">
        <v>44818</v>
      </c>
      <c r="C1903" s="283">
        <f t="shared" si="28"/>
        <v>9900891903</v>
      </c>
      <c r="D1903" s="57"/>
      <c r="E1903" s="57"/>
      <c r="F1903" s="279">
        <v>362201791</v>
      </c>
      <c r="G1903" s="286">
        <v>321066815</v>
      </c>
      <c r="H1903" s="278">
        <v>44292</v>
      </c>
      <c r="I1903" s="278"/>
      <c r="K1903" s="57"/>
      <c r="L1903" s="57"/>
      <c r="M1903" s="274"/>
      <c r="N1903" s="274"/>
      <c r="O1903" s="57"/>
    </row>
    <row r="1904" spans="1:15">
      <c r="A1904" s="57"/>
      <c r="B1904" s="278">
        <v>44819</v>
      </c>
      <c r="C1904" s="283">
        <f t="shared" si="28"/>
        <v>10156069581</v>
      </c>
      <c r="D1904" s="57"/>
      <c r="E1904" s="57"/>
      <c r="F1904" s="279">
        <v>617379469</v>
      </c>
      <c r="G1904" s="286">
        <v>321492128</v>
      </c>
      <c r="H1904" s="278">
        <v>50389</v>
      </c>
      <c r="I1904" s="278"/>
      <c r="K1904" s="57"/>
      <c r="L1904" s="57"/>
      <c r="M1904" s="274"/>
      <c r="N1904" s="274"/>
      <c r="O1904" s="57"/>
    </row>
    <row r="1905" spans="1:15">
      <c r="A1905" s="57"/>
      <c r="B1905" s="278">
        <v>44820</v>
      </c>
      <c r="C1905" s="283">
        <f t="shared" si="28"/>
        <v>9970221124</v>
      </c>
      <c r="D1905" s="57"/>
      <c r="E1905" s="57"/>
      <c r="F1905" s="279">
        <v>431531012</v>
      </c>
      <c r="G1905" s="286">
        <v>321602301</v>
      </c>
      <c r="H1905" s="278">
        <v>44851</v>
      </c>
      <c r="I1905" s="278"/>
      <c r="K1905" s="57"/>
      <c r="L1905" s="57"/>
      <c r="M1905" s="274"/>
      <c r="N1905" s="274"/>
      <c r="O1905" s="57"/>
    </row>
    <row r="1906" spans="1:15">
      <c r="A1906" s="57"/>
      <c r="B1906" s="278">
        <v>44821</v>
      </c>
      <c r="C1906" s="283">
        <f t="shared" si="28"/>
        <v>9702094264</v>
      </c>
      <c r="D1906" s="57"/>
      <c r="E1906" s="57"/>
      <c r="F1906" s="279">
        <v>163404152</v>
      </c>
      <c r="G1906" s="286">
        <v>321652003</v>
      </c>
      <c r="H1906" s="278">
        <v>44310</v>
      </c>
      <c r="I1906" s="278"/>
      <c r="K1906" s="57"/>
      <c r="L1906" s="57"/>
      <c r="M1906" s="274"/>
      <c r="N1906" s="274"/>
      <c r="O1906" s="57"/>
    </row>
    <row r="1907" spans="1:15">
      <c r="A1907" s="57"/>
      <c r="B1907" s="278">
        <v>44822</v>
      </c>
      <c r="C1907" s="283">
        <f t="shared" si="28"/>
        <v>9849920953</v>
      </c>
      <c r="D1907" s="57"/>
      <c r="E1907" s="57"/>
      <c r="F1907" s="279">
        <v>311230841</v>
      </c>
      <c r="G1907" s="286">
        <v>321687209</v>
      </c>
      <c r="H1907" s="278">
        <v>45165</v>
      </c>
      <c r="I1907" s="278"/>
      <c r="K1907" s="57"/>
      <c r="L1907" s="57"/>
      <c r="M1907" s="274"/>
      <c r="N1907" s="274"/>
      <c r="O1907" s="57"/>
    </row>
    <row r="1908" spans="1:15">
      <c r="A1908" s="57"/>
      <c r="B1908" s="278">
        <v>44823</v>
      </c>
      <c r="C1908" s="283">
        <f t="shared" si="28"/>
        <v>10522236483</v>
      </c>
      <c r="D1908" s="57"/>
      <c r="E1908" s="57"/>
      <c r="F1908" s="279">
        <v>983546371</v>
      </c>
      <c r="G1908" s="286">
        <v>321769766</v>
      </c>
      <c r="H1908" s="278">
        <v>46509</v>
      </c>
      <c r="I1908" s="278"/>
      <c r="K1908" s="57"/>
      <c r="L1908" s="57"/>
      <c r="M1908" s="274"/>
      <c r="N1908" s="274"/>
      <c r="O1908" s="57"/>
    </row>
    <row r="1909" spans="1:15">
      <c r="A1909" s="57"/>
      <c r="B1909" s="278">
        <v>44824</v>
      </c>
      <c r="C1909" s="283">
        <f t="shared" si="28"/>
        <v>10107363993</v>
      </c>
      <c r="D1909" s="57"/>
      <c r="E1909" s="57"/>
      <c r="F1909" s="279">
        <v>568673881</v>
      </c>
      <c r="G1909" s="286">
        <v>321839455</v>
      </c>
      <c r="H1909" s="278">
        <v>43713</v>
      </c>
      <c r="I1909" s="278"/>
      <c r="K1909" s="57"/>
      <c r="L1909" s="57"/>
      <c r="M1909" s="274"/>
      <c r="N1909" s="274"/>
      <c r="O1909" s="57"/>
    </row>
    <row r="1910" spans="1:15">
      <c r="A1910" s="57"/>
      <c r="B1910" s="278">
        <v>44825</v>
      </c>
      <c r="C1910" s="283">
        <f t="shared" si="28"/>
        <v>9828099994</v>
      </c>
      <c r="D1910" s="57"/>
      <c r="E1910" s="57"/>
      <c r="F1910" s="279">
        <v>289409882</v>
      </c>
      <c r="G1910" s="286">
        <v>322086423</v>
      </c>
      <c r="H1910" s="278">
        <v>50112</v>
      </c>
      <c r="I1910" s="278"/>
      <c r="K1910" s="57"/>
      <c r="L1910" s="57"/>
      <c r="M1910" s="274"/>
      <c r="N1910" s="274"/>
      <c r="O1910" s="57"/>
    </row>
    <row r="1911" spans="1:15">
      <c r="A1911" s="57"/>
      <c r="B1911" s="278">
        <v>44826</v>
      </c>
      <c r="C1911" s="283">
        <f t="shared" si="28"/>
        <v>10000545723</v>
      </c>
      <c r="D1911" s="57"/>
      <c r="E1911" s="57"/>
      <c r="F1911" s="279">
        <v>461855611</v>
      </c>
      <c r="G1911" s="286">
        <v>322175389</v>
      </c>
      <c r="H1911" s="278">
        <v>49700</v>
      </c>
      <c r="I1911" s="278"/>
      <c r="K1911" s="57"/>
      <c r="L1911" s="57"/>
      <c r="M1911" s="274"/>
      <c r="N1911" s="274"/>
      <c r="O1911" s="57"/>
    </row>
    <row r="1912" spans="1:15">
      <c r="A1912" s="57"/>
      <c r="B1912" s="278">
        <v>44827</v>
      </c>
      <c r="C1912" s="283">
        <f t="shared" si="28"/>
        <v>9684523194</v>
      </c>
      <c r="D1912" s="57"/>
      <c r="E1912" s="57"/>
      <c r="F1912" s="279">
        <v>145833082</v>
      </c>
      <c r="G1912" s="286">
        <v>322287675</v>
      </c>
      <c r="H1912" s="278">
        <v>47178</v>
      </c>
      <c r="I1912" s="278"/>
      <c r="K1912" s="57"/>
      <c r="L1912" s="57"/>
      <c r="M1912" s="274"/>
      <c r="N1912" s="274"/>
      <c r="O1912" s="57"/>
    </row>
    <row r="1913" spans="1:15">
      <c r="A1913" s="57"/>
      <c r="B1913" s="278">
        <v>44828</v>
      </c>
      <c r="C1913" s="283">
        <f t="shared" si="28"/>
        <v>10516945986</v>
      </c>
      <c r="D1913" s="57"/>
      <c r="E1913" s="57"/>
      <c r="F1913" s="279">
        <v>978255874</v>
      </c>
      <c r="G1913" s="286">
        <v>322364906</v>
      </c>
      <c r="H1913" s="278">
        <v>49151</v>
      </c>
      <c r="I1913" s="278"/>
      <c r="K1913" s="57"/>
      <c r="L1913" s="57"/>
      <c r="M1913" s="274"/>
      <c r="N1913" s="274"/>
      <c r="O1913" s="57"/>
    </row>
    <row r="1914" spans="1:15">
      <c r="A1914" s="57"/>
      <c r="B1914" s="278">
        <v>44829</v>
      </c>
      <c r="C1914" s="283">
        <f t="shared" si="28"/>
        <v>9905997586</v>
      </c>
      <c r="D1914" s="57"/>
      <c r="E1914" s="57"/>
      <c r="F1914" s="279">
        <v>367307474</v>
      </c>
      <c r="G1914" s="286">
        <v>322398056</v>
      </c>
      <c r="H1914" s="278">
        <v>44282</v>
      </c>
      <c r="I1914" s="278"/>
      <c r="K1914" s="57"/>
      <c r="L1914" s="57"/>
      <c r="M1914" s="274"/>
      <c r="N1914" s="274"/>
      <c r="O1914" s="57"/>
    </row>
    <row r="1915" spans="1:15">
      <c r="A1915" s="57"/>
      <c r="B1915" s="278">
        <v>44830</v>
      </c>
      <c r="C1915" s="283">
        <f t="shared" si="28"/>
        <v>10140681337</v>
      </c>
      <c r="D1915" s="57"/>
      <c r="E1915" s="57"/>
      <c r="F1915" s="279">
        <v>601991225</v>
      </c>
      <c r="G1915" s="286">
        <v>322724562</v>
      </c>
      <c r="H1915" s="278">
        <v>49932</v>
      </c>
      <c r="I1915" s="278"/>
      <c r="K1915" s="57"/>
      <c r="L1915" s="57"/>
      <c r="M1915" s="274"/>
      <c r="N1915" s="274"/>
      <c r="O1915" s="57"/>
    </row>
    <row r="1916" spans="1:15">
      <c r="A1916" s="57"/>
      <c r="B1916" s="278">
        <v>44831</v>
      </c>
      <c r="C1916" s="283">
        <f t="shared" si="28"/>
        <v>10135839383</v>
      </c>
      <c r="D1916" s="57"/>
      <c r="E1916" s="57"/>
      <c r="F1916" s="279">
        <v>597149271</v>
      </c>
      <c r="G1916" s="286">
        <v>322786632</v>
      </c>
      <c r="H1916" s="278">
        <v>44172</v>
      </c>
      <c r="I1916" s="278"/>
      <c r="K1916" s="57"/>
      <c r="L1916" s="57"/>
      <c r="M1916" s="274"/>
      <c r="N1916" s="274"/>
      <c r="O1916" s="57"/>
    </row>
    <row r="1917" spans="1:15">
      <c r="A1917" s="57"/>
      <c r="B1917" s="278">
        <v>44832</v>
      </c>
      <c r="C1917" s="283">
        <f t="shared" si="28"/>
        <v>10010498472</v>
      </c>
      <c r="D1917" s="57"/>
      <c r="E1917" s="57"/>
      <c r="F1917" s="279">
        <v>471808360</v>
      </c>
      <c r="G1917" s="286">
        <v>322967781</v>
      </c>
      <c r="H1917" s="278">
        <v>45449</v>
      </c>
      <c r="I1917" s="278"/>
      <c r="K1917" s="57"/>
      <c r="L1917" s="57"/>
      <c r="M1917" s="274"/>
      <c r="N1917" s="274"/>
      <c r="O1917" s="57"/>
    </row>
    <row r="1918" spans="1:15">
      <c r="A1918" s="57"/>
      <c r="B1918" s="278">
        <v>44833</v>
      </c>
      <c r="C1918" s="283">
        <f t="shared" si="28"/>
        <v>10081534844</v>
      </c>
      <c r="D1918" s="57"/>
      <c r="E1918" s="57"/>
      <c r="F1918" s="279">
        <v>542844732</v>
      </c>
      <c r="G1918" s="286">
        <v>323216045</v>
      </c>
      <c r="H1918" s="278">
        <v>49695</v>
      </c>
      <c r="I1918" s="278"/>
      <c r="K1918" s="57"/>
      <c r="L1918" s="57"/>
      <c r="M1918" s="274"/>
      <c r="N1918" s="274"/>
      <c r="O1918" s="57"/>
    </row>
    <row r="1919" spans="1:15">
      <c r="A1919" s="57"/>
      <c r="B1919" s="278">
        <v>44834</v>
      </c>
      <c r="C1919" s="283">
        <f t="shared" si="28"/>
        <v>9764850843</v>
      </c>
      <c r="D1919" s="57"/>
      <c r="E1919" s="57"/>
      <c r="F1919" s="279">
        <v>226160731</v>
      </c>
      <c r="G1919" s="286">
        <v>323325437</v>
      </c>
      <c r="H1919" s="278">
        <v>49042</v>
      </c>
      <c r="I1919" s="278"/>
      <c r="K1919" s="57"/>
      <c r="L1919" s="57"/>
      <c r="M1919" s="274"/>
      <c r="N1919" s="274"/>
      <c r="O1919" s="57"/>
    </row>
    <row r="1920" spans="1:15">
      <c r="A1920" s="57"/>
      <c r="B1920" s="278">
        <v>44835</v>
      </c>
      <c r="C1920" s="283">
        <f t="shared" si="28"/>
        <v>9825476639</v>
      </c>
      <c r="D1920" s="57"/>
      <c r="E1920" s="57"/>
      <c r="F1920" s="279">
        <v>286786527</v>
      </c>
      <c r="G1920" s="286">
        <v>323370562</v>
      </c>
      <c r="H1920" s="278">
        <v>43917</v>
      </c>
      <c r="I1920" s="278"/>
      <c r="K1920" s="57"/>
      <c r="L1920" s="57"/>
      <c r="M1920" s="274"/>
      <c r="N1920" s="274"/>
      <c r="O1920" s="57"/>
    </row>
    <row r="1921" spans="1:15">
      <c r="A1921" s="57"/>
      <c r="B1921" s="278">
        <v>44836</v>
      </c>
      <c r="C1921" s="283">
        <f t="shared" si="28"/>
        <v>9997708496</v>
      </c>
      <c r="D1921" s="57"/>
      <c r="E1921" s="57"/>
      <c r="F1921" s="279">
        <v>459018384</v>
      </c>
      <c r="G1921" s="286">
        <v>323586118</v>
      </c>
      <c r="H1921" s="278">
        <v>45124</v>
      </c>
      <c r="I1921" s="278"/>
      <c r="K1921" s="57"/>
      <c r="L1921" s="57"/>
      <c r="M1921" s="274"/>
      <c r="N1921" s="274"/>
      <c r="O1921" s="57"/>
    </row>
    <row r="1922" spans="1:15">
      <c r="A1922" s="57"/>
      <c r="B1922" s="278">
        <v>44837</v>
      </c>
      <c r="C1922" s="283">
        <f t="shared" si="28"/>
        <v>10114350482</v>
      </c>
      <c r="D1922" s="57"/>
      <c r="E1922" s="57"/>
      <c r="F1922" s="279">
        <v>575660370</v>
      </c>
      <c r="G1922" s="286">
        <v>323596808</v>
      </c>
      <c r="H1922" s="278">
        <v>49751</v>
      </c>
      <c r="I1922" s="278"/>
      <c r="K1922" s="57"/>
      <c r="L1922" s="57"/>
      <c r="M1922" s="274"/>
      <c r="N1922" s="274"/>
      <c r="O1922" s="57"/>
    </row>
    <row r="1923" spans="1:15">
      <c r="A1923" s="57"/>
      <c r="B1923" s="278">
        <v>44838</v>
      </c>
      <c r="C1923" s="283">
        <f t="shared" si="28"/>
        <v>10502686063</v>
      </c>
      <c r="D1923" s="57"/>
      <c r="E1923" s="57"/>
      <c r="F1923" s="279">
        <v>963995951</v>
      </c>
      <c r="G1923" s="286">
        <v>323730632</v>
      </c>
      <c r="H1923" s="278">
        <v>48483</v>
      </c>
      <c r="I1923" s="278"/>
      <c r="K1923" s="57"/>
      <c r="L1923" s="57"/>
      <c r="M1923" s="274"/>
      <c r="N1923" s="274"/>
      <c r="O1923" s="57"/>
    </row>
    <row r="1924" spans="1:15">
      <c r="A1924" s="57"/>
      <c r="B1924" s="278">
        <v>44839</v>
      </c>
      <c r="C1924" s="283">
        <f t="shared" si="28"/>
        <v>10430367541</v>
      </c>
      <c r="D1924" s="57"/>
      <c r="E1924" s="57"/>
      <c r="F1924" s="279">
        <v>891677429</v>
      </c>
      <c r="G1924" s="286">
        <v>323849097</v>
      </c>
      <c r="H1924" s="278">
        <v>47781</v>
      </c>
      <c r="I1924" s="278"/>
      <c r="K1924" s="57"/>
      <c r="L1924" s="57"/>
      <c r="M1924" s="274"/>
      <c r="N1924" s="274"/>
      <c r="O1924" s="57"/>
    </row>
    <row r="1925" spans="1:15">
      <c r="A1925" s="57"/>
      <c r="B1925" s="278">
        <v>44840</v>
      </c>
      <c r="C1925" s="283">
        <f t="shared" si="28"/>
        <v>10223695347</v>
      </c>
      <c r="D1925" s="57"/>
      <c r="E1925" s="57"/>
      <c r="F1925" s="279">
        <v>685005235</v>
      </c>
      <c r="G1925" s="286">
        <v>323959917</v>
      </c>
      <c r="H1925" s="278">
        <v>49405</v>
      </c>
      <c r="I1925" s="278"/>
      <c r="K1925" s="57"/>
      <c r="L1925" s="57"/>
      <c r="M1925" s="274"/>
      <c r="N1925" s="274"/>
      <c r="O1925" s="57"/>
    </row>
    <row r="1926" spans="1:15">
      <c r="A1926" s="57"/>
      <c r="B1926" s="278">
        <v>44841</v>
      </c>
      <c r="C1926" s="283">
        <f t="shared" si="28"/>
        <v>10359184926</v>
      </c>
      <c r="D1926" s="57"/>
      <c r="E1926" s="57"/>
      <c r="F1926" s="279">
        <v>820494814</v>
      </c>
      <c r="G1926" s="286">
        <v>324043837</v>
      </c>
      <c r="H1926" s="278">
        <v>46424</v>
      </c>
      <c r="I1926" s="278"/>
      <c r="K1926" s="57"/>
      <c r="L1926" s="57"/>
      <c r="M1926" s="274"/>
      <c r="N1926" s="274"/>
      <c r="O1926" s="57"/>
    </row>
    <row r="1927" spans="1:15">
      <c r="A1927" s="57"/>
      <c r="B1927" s="278">
        <v>44842</v>
      </c>
      <c r="C1927" s="283">
        <f t="shared" si="28"/>
        <v>9935271670</v>
      </c>
      <c r="D1927" s="57"/>
      <c r="E1927" s="57"/>
      <c r="F1927" s="279">
        <v>396581558</v>
      </c>
      <c r="G1927" s="286">
        <v>324192921</v>
      </c>
      <c r="H1927" s="278">
        <v>49410</v>
      </c>
      <c r="I1927" s="278"/>
      <c r="K1927" s="57"/>
      <c r="L1927" s="57"/>
      <c r="M1927" s="274"/>
      <c r="N1927" s="274"/>
      <c r="O1927" s="57"/>
    </row>
    <row r="1928" spans="1:15">
      <c r="A1928" s="57"/>
      <c r="B1928" s="278">
        <v>44843</v>
      </c>
      <c r="C1928" s="283">
        <f t="shared" si="28"/>
        <v>10395764408</v>
      </c>
      <c r="D1928" s="57"/>
      <c r="E1928" s="57"/>
      <c r="F1928" s="279">
        <v>857074296</v>
      </c>
      <c r="G1928" s="286">
        <v>324248272</v>
      </c>
      <c r="H1928" s="278">
        <v>44705</v>
      </c>
      <c r="I1928" s="278"/>
      <c r="K1928" s="57"/>
      <c r="L1928" s="57"/>
      <c r="M1928" s="274"/>
      <c r="N1928" s="274"/>
      <c r="O1928" s="57"/>
    </row>
    <row r="1929" spans="1:15">
      <c r="A1929" s="57"/>
      <c r="B1929" s="278">
        <v>44845</v>
      </c>
      <c r="C1929" s="283">
        <f t="shared" si="28"/>
        <v>10256948074</v>
      </c>
      <c r="D1929" s="57"/>
      <c r="E1929" s="57"/>
      <c r="F1929" s="279">
        <v>718257962</v>
      </c>
      <c r="G1929" s="286">
        <v>324349969</v>
      </c>
      <c r="H1929" s="278">
        <v>44870</v>
      </c>
      <c r="I1929" s="278"/>
      <c r="K1929" s="57"/>
      <c r="L1929" s="57"/>
      <c r="M1929" s="274"/>
      <c r="N1929" s="274"/>
      <c r="O1929" s="57"/>
    </row>
    <row r="1930" spans="1:15">
      <c r="A1930" s="57"/>
      <c r="B1930" s="278">
        <v>44846</v>
      </c>
      <c r="C1930" s="283">
        <f t="shared" si="28"/>
        <v>10020904569</v>
      </c>
      <c r="D1930" s="57"/>
      <c r="E1930" s="57"/>
      <c r="F1930" s="279">
        <v>482214457</v>
      </c>
      <c r="G1930" s="286">
        <v>324386851</v>
      </c>
      <c r="H1930" s="278">
        <v>46522</v>
      </c>
      <c r="I1930" s="278"/>
      <c r="K1930" s="57"/>
      <c r="L1930" s="57"/>
      <c r="M1930" s="274"/>
      <c r="N1930" s="274"/>
      <c r="O1930" s="57"/>
    </row>
    <row r="1931" spans="1:15">
      <c r="A1931" s="57"/>
      <c r="B1931" s="278">
        <v>44847</v>
      </c>
      <c r="C1931" s="283">
        <f t="shared" si="28"/>
        <v>10002749850</v>
      </c>
      <c r="D1931" s="57"/>
      <c r="E1931" s="57"/>
      <c r="F1931" s="279">
        <v>464059738</v>
      </c>
      <c r="G1931" s="286">
        <v>324560270</v>
      </c>
      <c r="H1931" s="278">
        <v>45854</v>
      </c>
      <c r="I1931" s="278"/>
      <c r="K1931" s="57"/>
      <c r="L1931" s="57"/>
      <c r="M1931" s="274"/>
      <c r="N1931" s="274"/>
      <c r="O1931" s="57"/>
    </row>
    <row r="1932" spans="1:15">
      <c r="A1932" s="57"/>
      <c r="B1932" s="278">
        <v>44848</v>
      </c>
      <c r="C1932" s="283">
        <f t="shared" si="28"/>
        <v>10122324518</v>
      </c>
      <c r="D1932" s="57"/>
      <c r="E1932" s="57"/>
      <c r="F1932" s="279">
        <v>583634406</v>
      </c>
      <c r="G1932" s="286">
        <v>324647818</v>
      </c>
      <c r="H1932" s="278">
        <v>50052</v>
      </c>
      <c r="I1932" s="278"/>
      <c r="K1932" s="57"/>
      <c r="L1932" s="57"/>
      <c r="M1932" s="274"/>
      <c r="N1932" s="274"/>
      <c r="O1932" s="57"/>
    </row>
    <row r="1933" spans="1:15">
      <c r="A1933" s="57"/>
      <c r="B1933" s="278">
        <v>44849</v>
      </c>
      <c r="C1933" s="283">
        <f t="shared" si="28"/>
        <v>10052493670</v>
      </c>
      <c r="D1933" s="57"/>
      <c r="E1933" s="57"/>
      <c r="F1933" s="279">
        <v>513803558</v>
      </c>
      <c r="G1933" s="286">
        <v>324835116</v>
      </c>
      <c r="H1933" s="278">
        <v>44756</v>
      </c>
      <c r="I1933" s="278"/>
      <c r="K1933" s="57"/>
      <c r="L1933" s="57"/>
      <c r="M1933" s="274"/>
      <c r="N1933" s="274"/>
      <c r="O1933" s="57"/>
    </row>
    <row r="1934" spans="1:15">
      <c r="A1934" s="57"/>
      <c r="B1934" s="278">
        <v>44850</v>
      </c>
      <c r="C1934" s="283">
        <f t="shared" si="28"/>
        <v>10443528418</v>
      </c>
      <c r="D1934" s="57"/>
      <c r="E1934" s="57"/>
      <c r="F1934" s="279">
        <v>904838306</v>
      </c>
      <c r="G1934" s="286">
        <v>324946940</v>
      </c>
      <c r="H1934" s="278">
        <v>47574</v>
      </c>
      <c r="I1934" s="278"/>
      <c r="K1934" s="57"/>
      <c r="L1934" s="57"/>
      <c r="M1934" s="274"/>
      <c r="N1934" s="274"/>
      <c r="O1934" s="57"/>
    </row>
    <row r="1935" spans="1:15">
      <c r="A1935" s="57"/>
      <c r="B1935" s="278">
        <v>44851</v>
      </c>
      <c r="C1935" s="283">
        <f t="shared" si="28"/>
        <v>9860292413</v>
      </c>
      <c r="D1935" s="57"/>
      <c r="E1935" s="57"/>
      <c r="F1935" s="279">
        <v>321602301</v>
      </c>
      <c r="G1935" s="286">
        <v>324964108</v>
      </c>
      <c r="H1935" s="278">
        <v>47753</v>
      </c>
      <c r="I1935" s="278"/>
      <c r="K1935" s="57"/>
      <c r="L1935" s="57"/>
      <c r="M1935" s="274"/>
      <c r="N1935" s="274"/>
      <c r="O1935" s="57"/>
    </row>
    <row r="1936" spans="1:15">
      <c r="A1936" s="57"/>
      <c r="B1936" s="278">
        <v>44852</v>
      </c>
      <c r="C1936" s="283">
        <f t="shared" si="28"/>
        <v>9686926348</v>
      </c>
      <c r="D1936" s="57"/>
      <c r="E1936" s="57"/>
      <c r="F1936" s="279">
        <v>148236236</v>
      </c>
      <c r="G1936" s="286">
        <v>324989744</v>
      </c>
      <c r="H1936" s="278">
        <v>47196</v>
      </c>
      <c r="I1936" s="278"/>
      <c r="K1936" s="57"/>
      <c r="L1936" s="57"/>
      <c r="M1936" s="274"/>
      <c r="N1936" s="274"/>
      <c r="O1936" s="57"/>
    </row>
    <row r="1937" spans="1:15">
      <c r="A1937" s="57"/>
      <c r="B1937" s="278">
        <v>44853</v>
      </c>
      <c r="C1937" s="283">
        <f t="shared" si="28"/>
        <v>10056428387</v>
      </c>
      <c r="D1937" s="57"/>
      <c r="E1937" s="57"/>
      <c r="F1937" s="279">
        <v>517738275</v>
      </c>
      <c r="G1937" s="286">
        <v>325106590</v>
      </c>
      <c r="H1937" s="278">
        <v>49152</v>
      </c>
      <c r="I1937" s="278"/>
      <c r="K1937" s="57"/>
      <c r="L1937" s="57"/>
      <c r="M1937" s="274"/>
      <c r="N1937" s="274"/>
      <c r="O1937" s="57"/>
    </row>
    <row r="1938" spans="1:15">
      <c r="A1938" s="57"/>
      <c r="B1938" s="278">
        <v>44854</v>
      </c>
      <c r="C1938" s="283">
        <f t="shared" si="28"/>
        <v>10301155308</v>
      </c>
      <c r="D1938" s="57"/>
      <c r="E1938" s="57"/>
      <c r="F1938" s="279">
        <v>762465196</v>
      </c>
      <c r="G1938" s="286">
        <v>325144719</v>
      </c>
      <c r="H1938" s="278">
        <v>45899</v>
      </c>
      <c r="I1938" s="278"/>
      <c r="K1938" s="57"/>
      <c r="L1938" s="57"/>
      <c r="M1938" s="274"/>
      <c r="N1938" s="274"/>
      <c r="O1938" s="57"/>
    </row>
    <row r="1939" spans="1:15">
      <c r="A1939" s="57"/>
      <c r="B1939" s="278">
        <v>44855</v>
      </c>
      <c r="C1939" s="283">
        <f t="shared" si="28"/>
        <v>10092560405</v>
      </c>
      <c r="D1939" s="57"/>
      <c r="E1939" s="57"/>
      <c r="F1939" s="279">
        <v>553870293</v>
      </c>
      <c r="G1939" s="286">
        <v>325253490</v>
      </c>
      <c r="H1939" s="278">
        <v>50335</v>
      </c>
      <c r="I1939" s="278"/>
      <c r="K1939" s="57"/>
      <c r="L1939" s="57"/>
      <c r="M1939" s="274"/>
      <c r="N1939" s="274"/>
      <c r="O1939" s="57"/>
    </row>
    <row r="1940" spans="1:15">
      <c r="A1940" s="57"/>
      <c r="B1940" s="278">
        <v>44856</v>
      </c>
      <c r="C1940" s="283">
        <f t="shared" si="28"/>
        <v>10494196325</v>
      </c>
      <c r="D1940" s="57"/>
      <c r="E1940" s="57"/>
      <c r="F1940" s="279">
        <v>955506213</v>
      </c>
      <c r="G1940" s="286">
        <v>325268391</v>
      </c>
      <c r="H1940" s="278">
        <v>48162</v>
      </c>
      <c r="I1940" s="278"/>
      <c r="K1940" s="57"/>
      <c r="L1940" s="57"/>
      <c r="M1940" s="274"/>
      <c r="N1940" s="274"/>
      <c r="O1940" s="57"/>
    </row>
    <row r="1941" spans="1:15">
      <c r="A1941" s="57"/>
      <c r="B1941" s="278">
        <v>44857</v>
      </c>
      <c r="C1941" s="283">
        <f t="shared" si="28"/>
        <v>10406378721</v>
      </c>
      <c r="D1941" s="57"/>
      <c r="E1941" s="57"/>
      <c r="F1941" s="279">
        <v>867688609</v>
      </c>
      <c r="G1941" s="286">
        <v>325325498</v>
      </c>
      <c r="H1941" s="278">
        <v>47815</v>
      </c>
      <c r="I1941" s="278"/>
      <c r="K1941" s="57"/>
      <c r="L1941" s="57"/>
      <c r="M1941" s="274"/>
      <c r="N1941" s="274"/>
      <c r="O1941" s="57"/>
    </row>
    <row r="1942" spans="1:15">
      <c r="A1942" s="57"/>
      <c r="B1942" s="278">
        <v>44858</v>
      </c>
      <c r="C1942" s="283">
        <f t="shared" si="28"/>
        <v>10212310569</v>
      </c>
      <c r="D1942" s="57"/>
      <c r="E1942" s="57"/>
      <c r="F1942" s="279">
        <v>673620457</v>
      </c>
      <c r="G1942" s="286">
        <v>325397000</v>
      </c>
      <c r="H1942" s="278">
        <v>44533</v>
      </c>
      <c r="I1942" s="278"/>
      <c r="K1942" s="57"/>
      <c r="L1942" s="57"/>
      <c r="M1942" s="274"/>
      <c r="N1942" s="274"/>
      <c r="O1942" s="57"/>
    </row>
    <row r="1943" spans="1:15">
      <c r="A1943" s="57"/>
      <c r="B1943" s="278">
        <v>44859</v>
      </c>
      <c r="C1943" s="283">
        <f t="shared" si="28"/>
        <v>9697525582</v>
      </c>
      <c r="D1943" s="57"/>
      <c r="E1943" s="57"/>
      <c r="F1943" s="279">
        <v>158835470</v>
      </c>
      <c r="G1943" s="286">
        <v>325457126</v>
      </c>
      <c r="H1943" s="278">
        <v>45721</v>
      </c>
      <c r="I1943" s="278"/>
      <c r="K1943" s="57"/>
      <c r="L1943" s="57"/>
      <c r="M1943" s="274"/>
      <c r="N1943" s="274"/>
      <c r="O1943" s="57"/>
    </row>
    <row r="1944" spans="1:15">
      <c r="A1944" s="57"/>
      <c r="B1944" s="278">
        <v>44860</v>
      </c>
      <c r="C1944" s="283">
        <f t="shared" si="28"/>
        <v>9883418442</v>
      </c>
      <c r="D1944" s="57"/>
      <c r="E1944" s="57"/>
      <c r="F1944" s="279">
        <v>344728330</v>
      </c>
      <c r="G1944" s="286">
        <v>325900334</v>
      </c>
      <c r="H1944" s="278">
        <v>49490</v>
      </c>
      <c r="I1944" s="278"/>
      <c r="K1944" s="57"/>
      <c r="L1944" s="57"/>
      <c r="M1944" s="274"/>
      <c r="N1944" s="274"/>
      <c r="O1944" s="57"/>
    </row>
    <row r="1945" spans="1:15">
      <c r="A1945" s="57"/>
      <c r="B1945" s="278">
        <v>44861</v>
      </c>
      <c r="C1945" s="283">
        <f t="shared" si="28"/>
        <v>10527162643</v>
      </c>
      <c r="D1945" s="57"/>
      <c r="E1945" s="57"/>
      <c r="F1945" s="279">
        <v>988472531</v>
      </c>
      <c r="G1945" s="286">
        <v>325955874</v>
      </c>
      <c r="H1945" s="278">
        <v>49477</v>
      </c>
      <c r="I1945" s="278"/>
      <c r="K1945" s="57"/>
      <c r="L1945" s="57"/>
      <c r="M1945" s="274"/>
      <c r="N1945" s="274"/>
      <c r="O1945" s="57"/>
    </row>
    <row r="1946" spans="1:15">
      <c r="A1946" s="57"/>
      <c r="B1946" s="278">
        <v>44862</v>
      </c>
      <c r="C1946" s="283">
        <f t="shared" si="28"/>
        <v>9681049342</v>
      </c>
      <c r="D1946" s="57"/>
      <c r="E1946" s="57"/>
      <c r="F1946" s="279">
        <v>142359230</v>
      </c>
      <c r="G1946" s="286">
        <v>325959533</v>
      </c>
      <c r="H1946" s="278">
        <v>43545</v>
      </c>
      <c r="I1946" s="278"/>
      <c r="K1946" s="57"/>
      <c r="L1946" s="57"/>
      <c r="M1946" s="274"/>
      <c r="N1946" s="274"/>
      <c r="O1946" s="57"/>
    </row>
    <row r="1947" spans="1:15">
      <c r="A1947" s="57"/>
      <c r="B1947" s="278">
        <v>44863</v>
      </c>
      <c r="C1947" s="283">
        <f t="shared" si="28"/>
        <v>10514451631</v>
      </c>
      <c r="D1947" s="57"/>
      <c r="E1947" s="57"/>
      <c r="F1947" s="279">
        <v>975761519</v>
      </c>
      <c r="G1947" s="286">
        <v>326181311</v>
      </c>
      <c r="H1947" s="278">
        <v>45342</v>
      </c>
      <c r="I1947" s="278"/>
      <c r="K1947" s="57"/>
      <c r="L1947" s="57"/>
      <c r="M1947" s="274"/>
      <c r="N1947" s="274"/>
      <c r="O1947" s="57"/>
    </row>
    <row r="1948" spans="1:15">
      <c r="A1948" s="57"/>
      <c r="B1948" s="278">
        <v>44864</v>
      </c>
      <c r="C1948" s="283">
        <f t="shared" si="28"/>
        <v>10116009683</v>
      </c>
      <c r="D1948" s="57"/>
      <c r="E1948" s="57"/>
      <c r="F1948" s="279">
        <v>577319571</v>
      </c>
      <c r="G1948" s="286">
        <v>326458400</v>
      </c>
      <c r="H1948" s="278">
        <v>49660</v>
      </c>
      <c r="I1948" s="278"/>
      <c r="K1948" s="57"/>
      <c r="L1948" s="57"/>
      <c r="M1948" s="274"/>
      <c r="N1948" s="274"/>
      <c r="O1948" s="57"/>
    </row>
    <row r="1949" spans="1:15">
      <c r="A1949" s="57"/>
      <c r="B1949" s="278">
        <v>44865</v>
      </c>
      <c r="C1949" s="283">
        <f t="shared" si="28"/>
        <v>10477452371</v>
      </c>
      <c r="D1949" s="57"/>
      <c r="E1949" s="57"/>
      <c r="F1949" s="279">
        <v>938762259</v>
      </c>
      <c r="G1949" s="286">
        <v>326628419</v>
      </c>
      <c r="H1949" s="278">
        <v>48272</v>
      </c>
      <c r="I1949" s="278"/>
      <c r="K1949" s="57"/>
      <c r="L1949" s="57"/>
      <c r="M1949" s="274"/>
      <c r="N1949" s="274"/>
      <c r="O1949" s="57"/>
    </row>
    <row r="1950" spans="1:15">
      <c r="A1950" s="57"/>
      <c r="B1950" s="278">
        <v>44866</v>
      </c>
      <c r="C1950" s="283">
        <f t="shared" si="28"/>
        <v>9642222023</v>
      </c>
      <c r="D1950" s="57"/>
      <c r="E1950" s="57"/>
      <c r="F1950" s="279">
        <v>103531911</v>
      </c>
      <c r="G1950" s="286">
        <v>327465757</v>
      </c>
      <c r="H1950" s="278">
        <v>45555</v>
      </c>
      <c r="I1950" s="278"/>
      <c r="K1950" s="57"/>
      <c r="L1950" s="57"/>
      <c r="M1950" s="274"/>
      <c r="N1950" s="274"/>
      <c r="O1950" s="57"/>
    </row>
    <row r="1951" spans="1:15">
      <c r="A1951" s="57"/>
      <c r="B1951" s="278">
        <v>44867</v>
      </c>
      <c r="C1951" s="283">
        <f t="shared" si="28"/>
        <v>10091452062</v>
      </c>
      <c r="D1951" s="57"/>
      <c r="E1951" s="57"/>
      <c r="F1951" s="279">
        <v>552761950</v>
      </c>
      <c r="G1951" s="286">
        <v>327549582</v>
      </c>
      <c r="H1951" s="278">
        <v>47897</v>
      </c>
      <c r="I1951" s="278"/>
      <c r="K1951" s="57"/>
      <c r="L1951" s="57"/>
      <c r="M1951" s="274"/>
      <c r="N1951" s="274"/>
      <c r="O1951" s="57"/>
    </row>
    <row r="1952" spans="1:15">
      <c r="A1952" s="57"/>
      <c r="B1952" s="278">
        <v>44868</v>
      </c>
      <c r="C1952" s="283">
        <f t="shared" ref="C1952:C2015" si="29">F1952+(F$88*28679+98765)+(G$88*6587+87654)+(E$88*9537+76543)+(J$88*5713+4528)</f>
        <v>9758931134</v>
      </c>
      <c r="D1952" s="57"/>
      <c r="E1952" s="57"/>
      <c r="F1952" s="279">
        <v>220241022</v>
      </c>
      <c r="G1952" s="286">
        <v>327696400</v>
      </c>
      <c r="H1952" s="278">
        <v>48025</v>
      </c>
      <c r="I1952" s="278"/>
      <c r="K1952" s="57"/>
      <c r="L1952" s="57"/>
      <c r="M1952" s="274"/>
      <c r="N1952" s="274"/>
      <c r="O1952" s="57"/>
    </row>
    <row r="1953" spans="1:15">
      <c r="A1953" s="57"/>
      <c r="B1953" s="278">
        <v>44869</v>
      </c>
      <c r="C1953" s="283">
        <f t="shared" si="29"/>
        <v>10267857310</v>
      </c>
      <c r="D1953" s="57"/>
      <c r="E1953" s="57"/>
      <c r="F1953" s="279">
        <v>729167198</v>
      </c>
      <c r="G1953" s="286">
        <v>327703001</v>
      </c>
      <c r="H1953" s="278">
        <v>46324</v>
      </c>
      <c r="I1953" s="278"/>
      <c r="K1953" s="57"/>
      <c r="L1953" s="57"/>
      <c r="M1953" s="274"/>
      <c r="N1953" s="274"/>
      <c r="O1953" s="57"/>
    </row>
    <row r="1954" spans="1:15">
      <c r="A1954" s="57"/>
      <c r="B1954" s="278">
        <v>44870</v>
      </c>
      <c r="C1954" s="283">
        <f t="shared" si="29"/>
        <v>9863040081</v>
      </c>
      <c r="D1954" s="57"/>
      <c r="E1954" s="57"/>
      <c r="F1954" s="279">
        <v>324349969</v>
      </c>
      <c r="G1954" s="286">
        <v>327888829</v>
      </c>
      <c r="H1954" s="278">
        <v>48227</v>
      </c>
      <c r="I1954" s="278"/>
      <c r="K1954" s="57"/>
      <c r="L1954" s="57"/>
      <c r="M1954" s="274"/>
      <c r="N1954" s="274"/>
      <c r="O1954" s="57"/>
    </row>
    <row r="1955" spans="1:15">
      <c r="A1955" s="57"/>
      <c r="B1955" s="278">
        <v>44871</v>
      </c>
      <c r="C1955" s="283">
        <f t="shared" si="29"/>
        <v>10291121981</v>
      </c>
      <c r="D1955" s="57"/>
      <c r="E1955" s="57"/>
      <c r="F1955" s="279">
        <v>752431869</v>
      </c>
      <c r="G1955" s="286">
        <v>328005001</v>
      </c>
      <c r="H1955" s="278">
        <v>44133</v>
      </c>
      <c r="I1955" s="278"/>
      <c r="K1955" s="57"/>
      <c r="L1955" s="57"/>
      <c r="M1955" s="274"/>
      <c r="N1955" s="274"/>
      <c r="O1955" s="57"/>
    </row>
    <row r="1956" spans="1:15">
      <c r="A1956" s="57"/>
      <c r="B1956" s="278">
        <v>44872</v>
      </c>
      <c r="C1956" s="283">
        <f t="shared" si="29"/>
        <v>10109743131</v>
      </c>
      <c r="D1956" s="57"/>
      <c r="E1956" s="57"/>
      <c r="F1956" s="279">
        <v>571053019</v>
      </c>
      <c r="G1956" s="286">
        <v>328350253</v>
      </c>
      <c r="H1956" s="278">
        <v>49075</v>
      </c>
      <c r="I1956" s="278"/>
      <c r="K1956" s="57"/>
      <c r="L1956" s="57"/>
      <c r="M1956" s="274"/>
      <c r="N1956" s="274"/>
      <c r="O1956" s="57"/>
    </row>
    <row r="1957" spans="1:15">
      <c r="A1957" s="57"/>
      <c r="B1957" s="278">
        <v>44873</v>
      </c>
      <c r="C1957" s="283">
        <f t="shared" si="29"/>
        <v>9897366373</v>
      </c>
      <c r="D1957" s="57"/>
      <c r="E1957" s="57"/>
      <c r="F1957" s="279">
        <v>358676261</v>
      </c>
      <c r="G1957" s="286">
        <v>328356878</v>
      </c>
      <c r="H1957" s="278">
        <v>45157</v>
      </c>
      <c r="I1957" s="278"/>
      <c r="K1957" s="57"/>
      <c r="L1957" s="57"/>
      <c r="M1957" s="274"/>
      <c r="N1957" s="274"/>
      <c r="O1957" s="57"/>
    </row>
    <row r="1958" spans="1:15">
      <c r="A1958" s="57"/>
      <c r="B1958" s="278">
        <v>44874</v>
      </c>
      <c r="C1958" s="283">
        <f t="shared" si="29"/>
        <v>10135246535</v>
      </c>
      <c r="D1958" s="57"/>
      <c r="E1958" s="57"/>
      <c r="F1958" s="279">
        <v>596556423</v>
      </c>
      <c r="G1958" s="286">
        <v>328465246</v>
      </c>
      <c r="H1958" s="278">
        <v>43441</v>
      </c>
      <c r="I1958" s="278"/>
      <c r="K1958" s="57"/>
      <c r="L1958" s="57"/>
      <c r="M1958" s="274"/>
      <c r="N1958" s="274"/>
      <c r="O1958" s="57"/>
    </row>
    <row r="1959" spans="1:15">
      <c r="A1959" s="57"/>
      <c r="B1959" s="278">
        <v>44875</v>
      </c>
      <c r="C1959" s="283">
        <f t="shared" si="29"/>
        <v>9955863495</v>
      </c>
      <c r="D1959" s="57"/>
      <c r="E1959" s="57"/>
      <c r="F1959" s="279">
        <v>417173383</v>
      </c>
      <c r="G1959" s="286">
        <v>328532326</v>
      </c>
      <c r="H1959" s="278">
        <v>44967</v>
      </c>
      <c r="I1959" s="278"/>
      <c r="K1959" s="57"/>
      <c r="L1959" s="57"/>
      <c r="M1959" s="274"/>
      <c r="N1959" s="274"/>
      <c r="O1959" s="57"/>
    </row>
    <row r="1960" spans="1:15">
      <c r="A1960" s="57"/>
      <c r="B1960" s="278">
        <v>44876</v>
      </c>
      <c r="C1960" s="283">
        <f t="shared" si="29"/>
        <v>10484604792</v>
      </c>
      <c r="D1960" s="57"/>
      <c r="E1960" s="57"/>
      <c r="F1960" s="279">
        <v>945914680</v>
      </c>
      <c r="G1960" s="286">
        <v>328901480</v>
      </c>
      <c r="H1960" s="278">
        <v>45473</v>
      </c>
      <c r="I1960" s="278"/>
      <c r="K1960" s="57"/>
      <c r="L1960" s="57"/>
      <c r="M1960" s="274"/>
      <c r="N1960" s="274"/>
      <c r="O1960" s="57"/>
    </row>
    <row r="1961" spans="1:15">
      <c r="A1961" s="57"/>
      <c r="B1961" s="278">
        <v>44877</v>
      </c>
      <c r="C1961" s="283">
        <f t="shared" si="29"/>
        <v>9827620635</v>
      </c>
      <c r="D1961" s="57"/>
      <c r="E1961" s="57"/>
      <c r="F1961" s="279">
        <v>288930523</v>
      </c>
      <c r="G1961" s="286">
        <v>328918433</v>
      </c>
      <c r="H1961" s="278">
        <v>47469</v>
      </c>
      <c r="I1961" s="278"/>
      <c r="K1961" s="57"/>
      <c r="L1961" s="57"/>
      <c r="M1961" s="274"/>
      <c r="N1961" s="274"/>
      <c r="O1961" s="57"/>
    </row>
    <row r="1962" spans="1:15">
      <c r="A1962" s="57"/>
      <c r="B1962" s="278">
        <v>44878</v>
      </c>
      <c r="C1962" s="283">
        <f t="shared" si="29"/>
        <v>10443858637</v>
      </c>
      <c r="D1962" s="57"/>
      <c r="E1962" s="57"/>
      <c r="F1962" s="279">
        <v>905168525</v>
      </c>
      <c r="G1962" s="286">
        <v>329013143</v>
      </c>
      <c r="H1962" s="278">
        <v>49815</v>
      </c>
      <c r="I1962" s="278"/>
      <c r="K1962" s="57"/>
      <c r="L1962" s="57"/>
      <c r="M1962" s="274"/>
      <c r="N1962" s="274"/>
      <c r="O1962" s="57"/>
    </row>
    <row r="1963" spans="1:15">
      <c r="A1963" s="57"/>
      <c r="B1963" s="278">
        <v>44879</v>
      </c>
      <c r="C1963" s="283">
        <f t="shared" si="29"/>
        <v>9790242312</v>
      </c>
      <c r="D1963" s="57"/>
      <c r="E1963" s="57"/>
      <c r="F1963" s="279">
        <v>251552200</v>
      </c>
      <c r="G1963" s="286">
        <v>329182046</v>
      </c>
      <c r="H1963" s="278">
        <v>48366</v>
      </c>
      <c r="I1963" s="278"/>
      <c r="K1963" s="57"/>
      <c r="L1963" s="57"/>
      <c r="M1963" s="274"/>
      <c r="N1963" s="274"/>
      <c r="O1963" s="57"/>
    </row>
    <row r="1964" spans="1:15">
      <c r="A1964" s="57"/>
      <c r="B1964" s="278">
        <v>44880</v>
      </c>
      <c r="C1964" s="283">
        <f t="shared" si="29"/>
        <v>10527039402</v>
      </c>
      <c r="D1964" s="57"/>
      <c r="E1964" s="57"/>
      <c r="F1964" s="279">
        <v>988349290</v>
      </c>
      <c r="G1964" s="286">
        <v>329233044</v>
      </c>
      <c r="H1964" s="278">
        <v>44664</v>
      </c>
      <c r="I1964" s="278"/>
      <c r="K1964" s="57"/>
      <c r="L1964" s="57"/>
      <c r="M1964" s="274"/>
      <c r="N1964" s="274"/>
      <c r="O1964" s="57"/>
    </row>
    <row r="1965" spans="1:15">
      <c r="A1965" s="57"/>
      <c r="B1965" s="278">
        <v>44881</v>
      </c>
      <c r="C1965" s="283">
        <f t="shared" si="29"/>
        <v>9965927709</v>
      </c>
      <c r="D1965" s="57"/>
      <c r="E1965" s="57"/>
      <c r="F1965" s="279">
        <v>427237597</v>
      </c>
      <c r="G1965" s="286">
        <v>329452262</v>
      </c>
      <c r="H1965" s="278">
        <v>44970</v>
      </c>
      <c r="I1965" s="278"/>
      <c r="K1965" s="57"/>
      <c r="L1965" s="57"/>
      <c r="M1965" s="274"/>
      <c r="N1965" s="274"/>
      <c r="O1965" s="57"/>
    </row>
    <row r="1966" spans="1:15">
      <c r="A1966" s="57"/>
      <c r="B1966" s="278">
        <v>44882</v>
      </c>
      <c r="C1966" s="283">
        <f t="shared" si="29"/>
        <v>9747620206</v>
      </c>
      <c r="D1966" s="57"/>
      <c r="E1966" s="57"/>
      <c r="F1966" s="279">
        <v>208930094</v>
      </c>
      <c r="G1966" s="286">
        <v>329574720</v>
      </c>
      <c r="H1966" s="278">
        <v>48881</v>
      </c>
      <c r="I1966" s="278"/>
      <c r="K1966" s="57"/>
      <c r="L1966" s="57"/>
      <c r="M1966" s="274"/>
      <c r="N1966" s="274"/>
      <c r="O1966" s="57"/>
    </row>
    <row r="1967" spans="1:15">
      <c r="A1967" s="57"/>
      <c r="B1967" s="278">
        <v>44883</v>
      </c>
      <c r="C1967" s="283">
        <f t="shared" si="29"/>
        <v>10234511667</v>
      </c>
      <c r="D1967" s="57"/>
      <c r="E1967" s="57"/>
      <c r="F1967" s="279">
        <v>695821555</v>
      </c>
      <c r="G1967" s="286">
        <v>329662015</v>
      </c>
      <c r="H1967" s="278">
        <v>50228</v>
      </c>
      <c r="I1967" s="278"/>
      <c r="K1967" s="57"/>
      <c r="L1967" s="57"/>
      <c r="M1967" s="274"/>
      <c r="N1967" s="274"/>
      <c r="O1967" s="57"/>
    </row>
    <row r="1968" spans="1:15">
      <c r="A1968" s="57"/>
      <c r="B1968" s="278">
        <v>44884</v>
      </c>
      <c r="C1968" s="283">
        <f t="shared" si="29"/>
        <v>9875390687</v>
      </c>
      <c r="D1968" s="57"/>
      <c r="E1968" s="57"/>
      <c r="F1968" s="279">
        <v>336700575</v>
      </c>
      <c r="G1968" s="286">
        <v>329818382</v>
      </c>
      <c r="H1968" s="278">
        <v>45407</v>
      </c>
      <c r="I1968" s="278"/>
      <c r="K1968" s="57"/>
      <c r="L1968" s="57"/>
      <c r="M1968" s="274"/>
      <c r="N1968" s="274"/>
      <c r="O1968" s="57"/>
    </row>
    <row r="1969" spans="1:15">
      <c r="A1969" s="57"/>
      <c r="B1969" s="278">
        <v>44885</v>
      </c>
      <c r="C1969" s="283">
        <f t="shared" si="29"/>
        <v>10442880281</v>
      </c>
      <c r="D1969" s="57"/>
      <c r="E1969" s="57"/>
      <c r="F1969" s="279">
        <v>904190169</v>
      </c>
      <c r="G1969" s="286">
        <v>330004897</v>
      </c>
      <c r="H1969" s="278">
        <v>47516</v>
      </c>
      <c r="I1969" s="278"/>
      <c r="K1969" s="57"/>
      <c r="L1969" s="57"/>
      <c r="M1969" s="274"/>
      <c r="N1969" s="274"/>
      <c r="O1969" s="57"/>
    </row>
    <row r="1970" spans="1:15">
      <c r="A1970" s="57"/>
      <c r="B1970" s="278">
        <v>44886</v>
      </c>
      <c r="C1970" s="283">
        <f t="shared" si="29"/>
        <v>10315898307</v>
      </c>
      <c r="D1970" s="57"/>
      <c r="E1970" s="57"/>
      <c r="F1970" s="279">
        <v>777208195</v>
      </c>
      <c r="G1970" s="286">
        <v>330044838</v>
      </c>
      <c r="H1970" s="278">
        <v>43448</v>
      </c>
      <c r="I1970" s="278"/>
      <c r="K1970" s="57"/>
      <c r="L1970" s="57"/>
      <c r="M1970" s="274"/>
      <c r="N1970" s="274"/>
      <c r="O1970" s="57"/>
    </row>
    <row r="1971" spans="1:15">
      <c r="A1971" s="57"/>
      <c r="B1971" s="278">
        <v>44887</v>
      </c>
      <c r="C1971" s="283">
        <f t="shared" si="29"/>
        <v>10218397014</v>
      </c>
      <c r="D1971" s="57"/>
      <c r="E1971" s="57"/>
      <c r="F1971" s="279">
        <v>679706902</v>
      </c>
      <c r="G1971" s="286">
        <v>330045230</v>
      </c>
      <c r="H1971" s="278">
        <v>45814</v>
      </c>
      <c r="I1971" s="278"/>
      <c r="K1971" s="57"/>
      <c r="L1971" s="57"/>
      <c r="M1971" s="274"/>
      <c r="N1971" s="274"/>
      <c r="O1971" s="57"/>
    </row>
    <row r="1972" spans="1:15">
      <c r="A1972" s="57"/>
      <c r="B1972" s="278">
        <v>44888</v>
      </c>
      <c r="C1972" s="283">
        <f t="shared" si="29"/>
        <v>9845831576</v>
      </c>
      <c r="D1972" s="57"/>
      <c r="E1972" s="57"/>
      <c r="F1972" s="279">
        <v>307141464</v>
      </c>
      <c r="G1972" s="286">
        <v>330148814</v>
      </c>
      <c r="H1972" s="278">
        <v>48767</v>
      </c>
      <c r="I1972" s="278"/>
      <c r="K1972" s="57"/>
      <c r="L1972" s="57"/>
      <c r="M1972" s="274"/>
      <c r="N1972" s="274"/>
      <c r="O1972" s="57"/>
    </row>
    <row r="1973" spans="1:15">
      <c r="A1973" s="57"/>
      <c r="B1973" s="278">
        <v>44889</v>
      </c>
      <c r="C1973" s="283">
        <f t="shared" si="29"/>
        <v>9752225043</v>
      </c>
      <c r="D1973" s="57"/>
      <c r="E1973" s="57"/>
      <c r="F1973" s="279">
        <v>213534931</v>
      </c>
      <c r="G1973" s="286">
        <v>330319126</v>
      </c>
      <c r="H1973" s="278">
        <v>43080</v>
      </c>
      <c r="I1973" s="278"/>
      <c r="K1973" s="57"/>
      <c r="L1973" s="57"/>
      <c r="M1973" s="274"/>
      <c r="N1973" s="274"/>
      <c r="O1973" s="57"/>
    </row>
    <row r="1974" spans="1:15">
      <c r="A1974" s="57"/>
      <c r="B1974" s="278">
        <v>44890</v>
      </c>
      <c r="C1974" s="283">
        <f t="shared" si="29"/>
        <v>10471463683</v>
      </c>
      <c r="D1974" s="57"/>
      <c r="E1974" s="57"/>
      <c r="F1974" s="279">
        <v>932773571</v>
      </c>
      <c r="G1974" s="286">
        <v>330412053</v>
      </c>
      <c r="H1974" s="278">
        <v>49088</v>
      </c>
      <c r="I1974" s="278"/>
      <c r="K1974" s="57"/>
      <c r="L1974" s="57"/>
      <c r="M1974" s="274"/>
      <c r="N1974" s="274"/>
      <c r="O1974" s="57"/>
    </row>
    <row r="1975" spans="1:15">
      <c r="A1975" s="57"/>
      <c r="B1975" s="278">
        <v>44891</v>
      </c>
      <c r="C1975" s="283">
        <f t="shared" si="29"/>
        <v>10431354879</v>
      </c>
      <c r="D1975" s="57"/>
      <c r="E1975" s="57"/>
      <c r="F1975" s="279">
        <v>892664767</v>
      </c>
      <c r="G1975" s="286">
        <v>330463709</v>
      </c>
      <c r="H1975" s="278">
        <v>46253</v>
      </c>
      <c r="I1975" s="278"/>
      <c r="K1975" s="57"/>
      <c r="L1975" s="57"/>
      <c r="M1975" s="274"/>
      <c r="N1975" s="274"/>
      <c r="O1975" s="57"/>
    </row>
    <row r="1976" spans="1:15">
      <c r="A1976" s="57"/>
      <c r="B1976" s="278">
        <v>44892</v>
      </c>
      <c r="C1976" s="283">
        <f t="shared" si="29"/>
        <v>10400347475</v>
      </c>
      <c r="D1976" s="57"/>
      <c r="E1976" s="57"/>
      <c r="F1976" s="279">
        <v>861657363</v>
      </c>
      <c r="G1976" s="286">
        <v>330518894</v>
      </c>
      <c r="H1976" s="278">
        <v>50065</v>
      </c>
      <c r="I1976" s="278"/>
      <c r="K1976" s="57"/>
      <c r="L1976" s="57"/>
      <c r="M1976" s="274"/>
      <c r="N1976" s="274"/>
      <c r="O1976" s="57"/>
    </row>
    <row r="1977" spans="1:15">
      <c r="A1977" s="57"/>
      <c r="B1977" s="278">
        <v>44893</v>
      </c>
      <c r="C1977" s="283">
        <f t="shared" si="29"/>
        <v>10462712051</v>
      </c>
      <c r="D1977" s="57"/>
      <c r="E1977" s="57"/>
      <c r="F1977" s="279">
        <v>924021939</v>
      </c>
      <c r="G1977" s="286">
        <v>330727549</v>
      </c>
      <c r="H1977" s="278">
        <v>49508</v>
      </c>
      <c r="I1977" s="278"/>
      <c r="K1977" s="57"/>
      <c r="L1977" s="57"/>
      <c r="M1977" s="274"/>
      <c r="N1977" s="274"/>
      <c r="O1977" s="57"/>
    </row>
    <row r="1978" spans="1:15">
      <c r="A1978" s="57"/>
      <c r="B1978" s="278">
        <v>44894</v>
      </c>
      <c r="C1978" s="283">
        <f t="shared" si="29"/>
        <v>9717077541</v>
      </c>
      <c r="D1978" s="57"/>
      <c r="E1978" s="57"/>
      <c r="F1978" s="279">
        <v>178387429</v>
      </c>
      <c r="G1978" s="286">
        <v>331014148</v>
      </c>
      <c r="H1978" s="278">
        <v>47081</v>
      </c>
      <c r="I1978" s="278"/>
      <c r="K1978" s="57"/>
      <c r="L1978" s="57"/>
      <c r="M1978" s="274"/>
      <c r="N1978" s="274"/>
      <c r="O1978" s="57"/>
    </row>
    <row r="1979" spans="1:15">
      <c r="A1979" s="57"/>
      <c r="B1979" s="278">
        <v>44895</v>
      </c>
      <c r="C1979" s="283">
        <f t="shared" si="29"/>
        <v>9726103991</v>
      </c>
      <c r="D1979" s="57"/>
      <c r="E1979" s="57"/>
      <c r="F1979" s="279">
        <v>187413879</v>
      </c>
      <c r="G1979" s="286">
        <v>331158244</v>
      </c>
      <c r="H1979" s="278">
        <v>49366</v>
      </c>
      <c r="I1979" s="278"/>
      <c r="K1979" s="57"/>
      <c r="L1979" s="57"/>
      <c r="M1979" s="274"/>
      <c r="N1979" s="274"/>
      <c r="O1979" s="57"/>
    </row>
    <row r="1980" spans="1:15">
      <c r="A1980" s="57"/>
      <c r="B1980" s="278">
        <v>44896</v>
      </c>
      <c r="C1980" s="283">
        <f t="shared" si="29"/>
        <v>9988658998</v>
      </c>
      <c r="D1980" s="57"/>
      <c r="E1980" s="57"/>
      <c r="F1980" s="279">
        <v>449968886</v>
      </c>
      <c r="G1980" s="286">
        <v>331200167</v>
      </c>
      <c r="H1980" s="278">
        <v>48183</v>
      </c>
      <c r="I1980" s="278"/>
      <c r="K1980" s="57"/>
      <c r="L1980" s="57"/>
      <c r="M1980" s="274"/>
      <c r="N1980" s="274"/>
      <c r="O1980" s="57"/>
    </row>
    <row r="1981" spans="1:15">
      <c r="A1981" s="57"/>
      <c r="B1981" s="278">
        <v>44897</v>
      </c>
      <c r="C1981" s="283">
        <f t="shared" si="29"/>
        <v>9734708532</v>
      </c>
      <c r="D1981" s="57"/>
      <c r="E1981" s="57"/>
      <c r="F1981" s="279">
        <v>196018420</v>
      </c>
      <c r="G1981" s="286">
        <v>331282034</v>
      </c>
      <c r="H1981" s="278">
        <v>44653</v>
      </c>
      <c r="I1981" s="278"/>
      <c r="K1981" s="57"/>
      <c r="L1981" s="57"/>
      <c r="M1981" s="274"/>
      <c r="N1981" s="274"/>
      <c r="O1981" s="57"/>
    </row>
    <row r="1982" spans="1:15">
      <c r="A1982" s="57"/>
      <c r="B1982" s="278">
        <v>44898</v>
      </c>
      <c r="C1982" s="283">
        <f t="shared" si="29"/>
        <v>9954729662</v>
      </c>
      <c r="D1982" s="57"/>
      <c r="E1982" s="57"/>
      <c r="F1982" s="279">
        <v>416039550</v>
      </c>
      <c r="G1982" s="286">
        <v>331427967</v>
      </c>
      <c r="H1982" s="278">
        <v>47245</v>
      </c>
      <c r="I1982" s="278"/>
      <c r="K1982" s="57"/>
      <c r="L1982" s="57"/>
      <c r="M1982" s="274"/>
      <c r="N1982" s="274"/>
      <c r="O1982" s="57"/>
    </row>
    <row r="1983" spans="1:15">
      <c r="A1983" s="57"/>
      <c r="B1983" s="278">
        <v>44899</v>
      </c>
      <c r="C1983" s="283">
        <f t="shared" si="29"/>
        <v>10248589921</v>
      </c>
      <c r="D1983" s="57"/>
      <c r="E1983" s="57"/>
      <c r="F1983" s="279">
        <v>709899809</v>
      </c>
      <c r="G1983" s="286">
        <v>331490741</v>
      </c>
      <c r="H1983" s="278">
        <v>43216</v>
      </c>
      <c r="I1983" s="278"/>
      <c r="K1983" s="57"/>
      <c r="L1983" s="57"/>
      <c r="M1983" s="274"/>
      <c r="N1983" s="274"/>
      <c r="O1983" s="57"/>
    </row>
    <row r="1984" spans="1:15">
      <c r="A1984" s="57"/>
      <c r="B1984" s="278">
        <v>44900</v>
      </c>
      <c r="C1984" s="283">
        <f t="shared" si="29"/>
        <v>9679058309</v>
      </c>
      <c r="D1984" s="57"/>
      <c r="E1984" s="57"/>
      <c r="F1984" s="279">
        <v>140368197</v>
      </c>
      <c r="G1984" s="286">
        <v>331639739</v>
      </c>
      <c r="H1984" s="278">
        <v>50238</v>
      </c>
      <c r="I1984" s="278"/>
      <c r="K1984" s="57"/>
      <c r="L1984" s="57"/>
      <c r="M1984" s="274"/>
      <c r="N1984" s="274"/>
      <c r="O1984" s="57"/>
    </row>
    <row r="1985" spans="1:15">
      <c r="A1985" s="57"/>
      <c r="B1985" s="278">
        <v>44901</v>
      </c>
      <c r="C1985" s="283">
        <f t="shared" si="29"/>
        <v>10416224759</v>
      </c>
      <c r="D1985" s="57"/>
      <c r="E1985" s="57"/>
      <c r="F1985" s="279">
        <v>877534647</v>
      </c>
      <c r="G1985" s="286">
        <v>331683118</v>
      </c>
      <c r="H1985" s="278">
        <v>47111</v>
      </c>
      <c r="I1985" s="278"/>
      <c r="K1985" s="57"/>
      <c r="L1985" s="57"/>
      <c r="M1985" s="274"/>
      <c r="N1985" s="274"/>
      <c r="O1985" s="57"/>
    </row>
    <row r="1986" spans="1:15">
      <c r="A1986" s="57"/>
      <c r="B1986" s="278">
        <v>44902</v>
      </c>
      <c r="C1986" s="283">
        <f t="shared" si="29"/>
        <v>10291037129</v>
      </c>
      <c r="D1986" s="57"/>
      <c r="E1986" s="57"/>
      <c r="F1986" s="279">
        <v>752347017</v>
      </c>
      <c r="G1986" s="286">
        <v>331880181</v>
      </c>
      <c r="H1986" s="278">
        <v>45441</v>
      </c>
      <c r="I1986" s="278"/>
      <c r="K1986" s="57"/>
      <c r="L1986" s="57"/>
      <c r="M1986" s="274"/>
      <c r="N1986" s="274"/>
      <c r="O1986" s="57"/>
    </row>
    <row r="1987" spans="1:15">
      <c r="A1987" s="57"/>
      <c r="B1987" s="278">
        <v>44903</v>
      </c>
      <c r="C1987" s="283">
        <f t="shared" si="29"/>
        <v>10031764272</v>
      </c>
      <c r="D1987" s="57"/>
      <c r="E1987" s="57"/>
      <c r="F1987" s="279">
        <v>493074160</v>
      </c>
      <c r="G1987" s="286">
        <v>332307702</v>
      </c>
      <c r="H1987" s="278">
        <v>49502</v>
      </c>
      <c r="I1987" s="278"/>
      <c r="K1987" s="57"/>
      <c r="L1987" s="57"/>
      <c r="M1987" s="274"/>
      <c r="N1987" s="274"/>
      <c r="O1987" s="57"/>
    </row>
    <row r="1988" spans="1:15">
      <c r="A1988" s="57"/>
      <c r="B1988" s="278">
        <v>44904</v>
      </c>
      <c r="C1988" s="283">
        <f t="shared" si="29"/>
        <v>10391181785</v>
      </c>
      <c r="D1988" s="57"/>
      <c r="E1988" s="57"/>
      <c r="F1988" s="279">
        <v>852491673</v>
      </c>
      <c r="G1988" s="286">
        <v>332461374</v>
      </c>
      <c r="H1988" s="278">
        <v>44730</v>
      </c>
      <c r="I1988" s="278"/>
      <c r="K1988" s="57"/>
      <c r="L1988" s="57"/>
      <c r="M1988" s="274"/>
      <c r="N1988" s="274"/>
      <c r="O1988" s="57"/>
    </row>
    <row r="1989" spans="1:15">
      <c r="A1989" s="57"/>
      <c r="B1989" s="278">
        <v>44905</v>
      </c>
      <c r="C1989" s="283">
        <f t="shared" si="29"/>
        <v>10247986503</v>
      </c>
      <c r="D1989" s="57"/>
      <c r="E1989" s="57"/>
      <c r="F1989" s="279">
        <v>709296391</v>
      </c>
      <c r="G1989" s="286">
        <v>332491289</v>
      </c>
      <c r="H1989" s="278">
        <v>49652</v>
      </c>
      <c r="I1989" s="278"/>
      <c r="K1989" s="57"/>
      <c r="L1989" s="57"/>
      <c r="M1989" s="274"/>
      <c r="N1989" s="274"/>
      <c r="O1989" s="57"/>
    </row>
    <row r="1990" spans="1:15">
      <c r="A1990" s="57"/>
      <c r="B1990" s="278">
        <v>44906</v>
      </c>
      <c r="C1990" s="283">
        <f t="shared" si="29"/>
        <v>9652054405</v>
      </c>
      <c r="D1990" s="57"/>
      <c r="E1990" s="57"/>
      <c r="F1990" s="279">
        <v>113364293</v>
      </c>
      <c r="G1990" s="286">
        <v>332697777</v>
      </c>
      <c r="H1990" s="278">
        <v>43655</v>
      </c>
      <c r="I1990" s="278"/>
      <c r="K1990" s="57"/>
      <c r="L1990" s="57"/>
      <c r="M1990" s="274"/>
      <c r="N1990" s="274"/>
      <c r="O1990" s="57"/>
    </row>
    <row r="1991" spans="1:15">
      <c r="A1991" s="57"/>
      <c r="B1991" s="278">
        <v>44907</v>
      </c>
      <c r="C1991" s="283">
        <f t="shared" si="29"/>
        <v>9781996519</v>
      </c>
      <c r="D1991" s="57"/>
      <c r="E1991" s="57"/>
      <c r="F1991" s="279">
        <v>243306407</v>
      </c>
      <c r="G1991" s="286">
        <v>332884340</v>
      </c>
      <c r="H1991" s="278">
        <v>47913</v>
      </c>
      <c r="I1991" s="278"/>
      <c r="K1991" s="57"/>
      <c r="L1991" s="57"/>
      <c r="M1991" s="274"/>
      <c r="N1991" s="274"/>
      <c r="O1991" s="57"/>
    </row>
    <row r="1992" spans="1:15">
      <c r="A1992" s="57"/>
      <c r="B1992" s="278">
        <v>44908</v>
      </c>
      <c r="C1992" s="283">
        <f t="shared" si="29"/>
        <v>9941772575</v>
      </c>
      <c r="D1992" s="57"/>
      <c r="E1992" s="57"/>
      <c r="F1992" s="279">
        <v>403082463</v>
      </c>
      <c r="G1992" s="286">
        <v>333108957</v>
      </c>
      <c r="H1992" s="278">
        <v>43290</v>
      </c>
      <c r="I1992" s="278"/>
      <c r="K1992" s="57"/>
      <c r="L1992" s="57"/>
      <c r="M1992" s="274"/>
      <c r="N1992" s="274"/>
      <c r="O1992" s="57"/>
    </row>
    <row r="1993" spans="1:15">
      <c r="A1993" s="57"/>
      <c r="B1993" s="278">
        <v>44909</v>
      </c>
      <c r="C1993" s="283">
        <f t="shared" si="29"/>
        <v>10209120925</v>
      </c>
      <c r="D1993" s="57"/>
      <c r="E1993" s="57"/>
      <c r="F1993" s="279">
        <v>670430813</v>
      </c>
      <c r="G1993" s="286">
        <v>333186859</v>
      </c>
      <c r="H1993" s="278">
        <v>50329</v>
      </c>
      <c r="I1993" s="278"/>
      <c r="K1993" s="57"/>
      <c r="L1993" s="57"/>
      <c r="M1993" s="274"/>
      <c r="N1993" s="274"/>
      <c r="O1993" s="57"/>
    </row>
    <row r="1994" spans="1:15">
      <c r="A1994" s="57"/>
      <c r="B1994" s="278">
        <v>44910</v>
      </c>
      <c r="C1994" s="283">
        <f t="shared" si="29"/>
        <v>9904592408</v>
      </c>
      <c r="D1994" s="57"/>
      <c r="E1994" s="57"/>
      <c r="F1994" s="279">
        <v>365902296</v>
      </c>
      <c r="G1994" s="286">
        <v>333196484</v>
      </c>
      <c r="H1994" s="278">
        <v>43924</v>
      </c>
      <c r="I1994" s="278"/>
      <c r="K1994" s="57"/>
      <c r="L1994" s="57"/>
      <c r="M1994" s="274"/>
      <c r="N1994" s="274"/>
      <c r="O1994" s="57"/>
    </row>
    <row r="1995" spans="1:15">
      <c r="A1995" s="57"/>
      <c r="B1995" s="278">
        <v>44911</v>
      </c>
      <c r="C1995" s="283">
        <f t="shared" si="29"/>
        <v>10313230199</v>
      </c>
      <c r="D1995" s="57"/>
      <c r="E1995" s="57"/>
      <c r="F1995" s="279">
        <v>774540087</v>
      </c>
      <c r="G1995" s="286">
        <v>333350546</v>
      </c>
      <c r="H1995" s="278">
        <v>47063</v>
      </c>
      <c r="I1995" s="278"/>
      <c r="K1995" s="57"/>
      <c r="L1995" s="57"/>
      <c r="M1995" s="274"/>
      <c r="N1995" s="274"/>
      <c r="O1995" s="57"/>
    </row>
    <row r="1996" spans="1:15">
      <c r="A1996" s="57"/>
      <c r="B1996" s="278">
        <v>44912</v>
      </c>
      <c r="C1996" s="283">
        <f t="shared" si="29"/>
        <v>9935960600</v>
      </c>
      <c r="D1996" s="57"/>
      <c r="E1996" s="57"/>
      <c r="F1996" s="279">
        <v>397270488</v>
      </c>
      <c r="G1996" s="286">
        <v>333538041</v>
      </c>
      <c r="H1996" s="278">
        <v>43712</v>
      </c>
      <c r="I1996" s="278"/>
      <c r="K1996" s="57"/>
      <c r="L1996" s="57"/>
      <c r="M1996" s="274"/>
      <c r="N1996" s="274"/>
      <c r="O1996" s="57"/>
    </row>
    <row r="1997" spans="1:15">
      <c r="A1997" s="57"/>
      <c r="B1997" s="278">
        <v>44913</v>
      </c>
      <c r="C1997" s="283">
        <f t="shared" si="29"/>
        <v>10473363836</v>
      </c>
      <c r="D1997" s="57"/>
      <c r="E1997" s="57"/>
      <c r="F1997" s="279">
        <v>934673724</v>
      </c>
      <c r="G1997" s="286">
        <v>333650962</v>
      </c>
      <c r="H1997" s="278">
        <v>46992</v>
      </c>
      <c r="I1997" s="278"/>
      <c r="K1997" s="57"/>
      <c r="L1997" s="57"/>
      <c r="M1997" s="274"/>
      <c r="N1997" s="274"/>
      <c r="O1997" s="57"/>
    </row>
    <row r="1998" spans="1:15">
      <c r="A1998" s="57"/>
      <c r="B1998" s="278">
        <v>44914</v>
      </c>
      <c r="C1998" s="283">
        <f t="shared" si="29"/>
        <v>9958838656</v>
      </c>
      <c r="D1998" s="57"/>
      <c r="E1998" s="57"/>
      <c r="F1998" s="279">
        <v>420148544</v>
      </c>
      <c r="G1998" s="286">
        <v>333690736</v>
      </c>
      <c r="H1998" s="278">
        <v>47997</v>
      </c>
      <c r="I1998" s="278"/>
      <c r="K1998" s="57"/>
      <c r="L1998" s="57"/>
      <c r="M1998" s="274"/>
      <c r="N1998" s="274"/>
      <c r="O1998" s="57"/>
    </row>
    <row r="1999" spans="1:15">
      <c r="A1999" s="57"/>
      <c r="B1999" s="278">
        <v>44915</v>
      </c>
      <c r="C1999" s="283">
        <f t="shared" si="29"/>
        <v>10352501161</v>
      </c>
      <c r="D1999" s="57"/>
      <c r="E1999" s="57"/>
      <c r="F1999" s="279">
        <v>813811049</v>
      </c>
      <c r="G1999" s="286">
        <v>333715693</v>
      </c>
      <c r="H1999" s="278">
        <v>48410</v>
      </c>
      <c r="I1999" s="278"/>
      <c r="K1999" s="57"/>
      <c r="L1999" s="57"/>
      <c r="M1999" s="274"/>
      <c r="N1999" s="274"/>
      <c r="O1999" s="57"/>
    </row>
    <row r="2000" spans="1:15">
      <c r="A2000" s="57"/>
      <c r="B2000" s="278">
        <v>44916</v>
      </c>
      <c r="C2000" s="283">
        <f t="shared" si="29"/>
        <v>9730874869</v>
      </c>
      <c r="D2000" s="57"/>
      <c r="E2000" s="57"/>
      <c r="F2000" s="279">
        <v>192184757</v>
      </c>
      <c r="G2000" s="286">
        <v>333994019</v>
      </c>
      <c r="H2000" s="278">
        <v>47362</v>
      </c>
      <c r="I2000" s="278"/>
      <c r="K2000" s="57"/>
      <c r="L2000" s="57"/>
      <c r="M2000" s="274"/>
      <c r="N2000" s="274"/>
      <c r="O2000" s="57"/>
    </row>
    <row r="2001" spans="1:15">
      <c r="A2001" s="57"/>
      <c r="B2001" s="278">
        <v>44917</v>
      </c>
      <c r="C2001" s="283">
        <f t="shared" si="29"/>
        <v>9970574319</v>
      </c>
      <c r="D2001" s="57"/>
      <c r="E2001" s="57"/>
      <c r="F2001" s="279">
        <v>431884207</v>
      </c>
      <c r="G2001" s="286">
        <v>334001056</v>
      </c>
      <c r="H2001" s="278">
        <v>43048</v>
      </c>
      <c r="I2001" s="278"/>
      <c r="K2001" s="57"/>
      <c r="L2001" s="57"/>
      <c r="M2001" s="274"/>
      <c r="N2001" s="274"/>
      <c r="O2001" s="57"/>
    </row>
    <row r="2002" spans="1:15">
      <c r="A2002" s="57"/>
      <c r="B2002" s="278">
        <v>44918</v>
      </c>
      <c r="C2002" s="283">
        <f t="shared" si="29"/>
        <v>9767274803</v>
      </c>
      <c r="D2002" s="57"/>
      <c r="E2002" s="57"/>
      <c r="F2002" s="279">
        <v>228584691</v>
      </c>
      <c r="G2002" s="286">
        <v>334120244</v>
      </c>
      <c r="H2002" s="278">
        <v>46233</v>
      </c>
      <c r="I2002" s="278"/>
      <c r="K2002" s="57"/>
      <c r="L2002" s="57"/>
      <c r="M2002" s="274"/>
      <c r="N2002" s="274"/>
      <c r="O2002" s="57"/>
    </row>
    <row r="2003" spans="1:15">
      <c r="A2003" s="57"/>
      <c r="B2003" s="278">
        <v>44919</v>
      </c>
      <c r="C2003" s="283">
        <f t="shared" si="29"/>
        <v>10015544711</v>
      </c>
      <c r="D2003" s="57"/>
      <c r="E2003" s="57"/>
      <c r="F2003" s="279">
        <v>476854599</v>
      </c>
      <c r="G2003" s="286">
        <v>334171909</v>
      </c>
      <c r="H2003" s="278">
        <v>49504</v>
      </c>
      <c r="I2003" s="278"/>
      <c r="K2003" s="57"/>
      <c r="L2003" s="57"/>
      <c r="M2003" s="274"/>
      <c r="N2003" s="274"/>
      <c r="O2003" s="57"/>
    </row>
    <row r="2004" spans="1:15">
      <c r="A2004" s="57"/>
      <c r="B2004" s="278">
        <v>44920</v>
      </c>
      <c r="C2004" s="283">
        <f t="shared" si="29"/>
        <v>10189916024</v>
      </c>
      <c r="D2004" s="57"/>
      <c r="E2004" s="57"/>
      <c r="F2004" s="279">
        <v>651225912</v>
      </c>
      <c r="G2004" s="286">
        <v>334363381</v>
      </c>
      <c r="H2004" s="278">
        <v>46114</v>
      </c>
      <c r="I2004" s="278"/>
      <c r="K2004" s="57"/>
      <c r="L2004" s="57"/>
      <c r="M2004" s="274"/>
      <c r="N2004" s="274"/>
      <c r="O2004" s="57"/>
    </row>
    <row r="2005" spans="1:15">
      <c r="A2005" s="57"/>
      <c r="B2005" s="278">
        <v>44921</v>
      </c>
      <c r="C2005" s="283">
        <f t="shared" si="29"/>
        <v>10402028815</v>
      </c>
      <c r="D2005" s="57"/>
      <c r="E2005" s="57"/>
      <c r="F2005" s="279">
        <v>863338703</v>
      </c>
      <c r="G2005" s="286">
        <v>334539636</v>
      </c>
      <c r="H2005" s="278">
        <v>47367</v>
      </c>
      <c r="I2005" s="278"/>
      <c r="K2005" s="57"/>
      <c r="L2005" s="57"/>
      <c r="M2005" s="274"/>
      <c r="N2005" s="274"/>
      <c r="O2005" s="57"/>
    </row>
    <row r="2006" spans="1:15">
      <c r="A2006" s="57"/>
      <c r="B2006" s="278">
        <v>44922</v>
      </c>
      <c r="C2006" s="283">
        <f t="shared" si="29"/>
        <v>10079329756</v>
      </c>
      <c r="D2006" s="57"/>
      <c r="E2006" s="57"/>
      <c r="F2006" s="279">
        <v>540639644</v>
      </c>
      <c r="G2006" s="286">
        <v>334637896</v>
      </c>
      <c r="H2006" s="278">
        <v>49126</v>
      </c>
      <c r="I2006" s="278"/>
      <c r="K2006" s="57"/>
      <c r="L2006" s="57"/>
      <c r="M2006" s="274"/>
      <c r="N2006" s="274"/>
      <c r="O2006" s="57"/>
    </row>
    <row r="2007" spans="1:15">
      <c r="A2007" s="57"/>
      <c r="B2007" s="278">
        <v>44923</v>
      </c>
      <c r="C2007" s="283">
        <f t="shared" si="29"/>
        <v>10106294635</v>
      </c>
      <c r="D2007" s="57"/>
      <c r="E2007" s="57"/>
      <c r="F2007" s="279">
        <v>567604523</v>
      </c>
      <c r="G2007" s="286">
        <v>335299947</v>
      </c>
      <c r="H2007" s="278">
        <v>49509</v>
      </c>
      <c r="I2007" s="278"/>
      <c r="K2007" s="57"/>
      <c r="L2007" s="57"/>
      <c r="M2007" s="274"/>
      <c r="N2007" s="274"/>
      <c r="O2007" s="57"/>
    </row>
    <row r="2008" spans="1:15">
      <c r="A2008" s="57"/>
      <c r="B2008" s="278">
        <v>44924</v>
      </c>
      <c r="C2008" s="283">
        <f t="shared" si="29"/>
        <v>10229380684</v>
      </c>
      <c r="D2008" s="57"/>
      <c r="E2008" s="57"/>
      <c r="F2008" s="279">
        <v>690690572</v>
      </c>
      <c r="G2008" s="286">
        <v>335464894</v>
      </c>
      <c r="H2008" s="278">
        <v>46057</v>
      </c>
      <c r="I2008" s="278"/>
      <c r="K2008" s="57"/>
      <c r="L2008" s="57"/>
      <c r="M2008" s="274"/>
      <c r="N2008" s="274"/>
      <c r="O2008" s="57"/>
    </row>
    <row r="2009" spans="1:15">
      <c r="A2009" s="57"/>
      <c r="B2009" s="278">
        <v>44925</v>
      </c>
      <c r="C2009" s="283">
        <f t="shared" si="29"/>
        <v>9984554897</v>
      </c>
      <c r="D2009" s="57"/>
      <c r="E2009" s="57"/>
      <c r="F2009" s="279">
        <v>445864785</v>
      </c>
      <c r="G2009" s="286">
        <v>335545512</v>
      </c>
      <c r="H2009" s="278">
        <v>46218</v>
      </c>
      <c r="I2009" s="278"/>
      <c r="K2009" s="57"/>
      <c r="L2009" s="57"/>
      <c r="M2009" s="274"/>
      <c r="N2009" s="274"/>
      <c r="O2009" s="57"/>
    </row>
    <row r="2010" spans="1:15">
      <c r="A2010" s="57"/>
      <c r="B2010" s="278">
        <v>44926</v>
      </c>
      <c r="C2010" s="283">
        <f t="shared" si="29"/>
        <v>10038352513</v>
      </c>
      <c r="D2010" s="57"/>
      <c r="E2010" s="57"/>
      <c r="F2010" s="279">
        <v>499662401</v>
      </c>
      <c r="G2010" s="286">
        <v>335742136</v>
      </c>
      <c r="H2010" s="278">
        <v>49046</v>
      </c>
      <c r="I2010" s="278"/>
      <c r="K2010" s="57"/>
      <c r="L2010" s="57"/>
      <c r="M2010" s="274"/>
      <c r="N2010" s="274"/>
      <c r="O2010" s="57"/>
    </row>
    <row r="2011" spans="1:15">
      <c r="A2011" s="57"/>
      <c r="B2011" s="278">
        <v>44927</v>
      </c>
      <c r="C2011" s="283">
        <f t="shared" si="29"/>
        <v>10113941744</v>
      </c>
      <c r="D2011" s="57"/>
      <c r="E2011" s="57"/>
      <c r="F2011" s="279">
        <v>575251632</v>
      </c>
      <c r="G2011" s="286">
        <v>335874770</v>
      </c>
      <c r="H2011" s="278">
        <v>47298</v>
      </c>
      <c r="I2011" s="278"/>
      <c r="K2011" s="57"/>
      <c r="L2011" s="57"/>
      <c r="M2011" s="274"/>
      <c r="N2011" s="274"/>
      <c r="O2011" s="57"/>
    </row>
    <row r="2012" spans="1:15">
      <c r="A2012" s="57"/>
      <c r="B2012" s="278">
        <v>44928</v>
      </c>
      <c r="C2012" s="283">
        <f t="shared" si="29"/>
        <v>10309364056</v>
      </c>
      <c r="D2012" s="57"/>
      <c r="E2012" s="57"/>
      <c r="F2012" s="279">
        <v>770673944</v>
      </c>
      <c r="G2012" s="286">
        <v>335875554</v>
      </c>
      <c r="H2012" s="278">
        <v>43954</v>
      </c>
      <c r="I2012" s="278"/>
      <c r="K2012" s="57"/>
      <c r="L2012" s="57"/>
      <c r="M2012" s="274"/>
      <c r="N2012" s="274"/>
      <c r="O2012" s="57"/>
    </row>
    <row r="2013" spans="1:15">
      <c r="A2013" s="57"/>
      <c r="B2013" s="278">
        <v>44929</v>
      </c>
      <c r="C2013" s="283">
        <f t="shared" si="29"/>
        <v>9815737951</v>
      </c>
      <c r="D2013" s="57"/>
      <c r="E2013" s="57"/>
      <c r="F2013" s="279">
        <v>277047839</v>
      </c>
      <c r="G2013" s="286">
        <v>335965556</v>
      </c>
      <c r="H2013" s="278">
        <v>43392</v>
      </c>
      <c r="I2013" s="278"/>
      <c r="K2013" s="57"/>
      <c r="L2013" s="57"/>
      <c r="M2013" s="274"/>
      <c r="N2013" s="274"/>
      <c r="O2013" s="57"/>
    </row>
    <row r="2014" spans="1:15">
      <c r="A2014" s="57"/>
      <c r="B2014" s="278">
        <v>44930</v>
      </c>
      <c r="C2014" s="283">
        <f t="shared" si="29"/>
        <v>9829542167</v>
      </c>
      <c r="D2014" s="57"/>
      <c r="E2014" s="57"/>
      <c r="F2014" s="279">
        <v>290852055</v>
      </c>
      <c r="G2014" s="286">
        <v>336055699</v>
      </c>
      <c r="H2014" s="278">
        <v>44781</v>
      </c>
      <c r="I2014" s="278"/>
      <c r="K2014" s="57"/>
      <c r="L2014" s="57"/>
      <c r="M2014" s="274"/>
      <c r="N2014" s="274"/>
      <c r="O2014" s="57"/>
    </row>
    <row r="2015" spans="1:15">
      <c r="A2015" s="57"/>
      <c r="B2015" s="278">
        <v>44931</v>
      </c>
      <c r="C2015" s="283">
        <f t="shared" si="29"/>
        <v>9652380989</v>
      </c>
      <c r="D2015" s="57"/>
      <c r="E2015" s="57"/>
      <c r="F2015" s="279">
        <v>113690877</v>
      </c>
      <c r="G2015" s="286">
        <v>336166388</v>
      </c>
      <c r="H2015" s="278">
        <v>46257</v>
      </c>
      <c r="I2015" s="278"/>
      <c r="K2015" s="57"/>
      <c r="L2015" s="57"/>
      <c r="M2015" s="274"/>
      <c r="N2015" s="274"/>
      <c r="O2015" s="57"/>
    </row>
    <row r="2016" spans="1:15">
      <c r="A2016" s="57"/>
      <c r="B2016" s="278">
        <v>44932</v>
      </c>
      <c r="C2016" s="283">
        <f t="shared" ref="C2016:C2079" si="30">F2016+(F$88*28679+98765)+(G$88*6587+87654)+(E$88*9537+76543)+(J$88*5713+4528)</f>
        <v>10106161381</v>
      </c>
      <c r="D2016" s="57"/>
      <c r="E2016" s="57"/>
      <c r="F2016" s="279">
        <v>567471269</v>
      </c>
      <c r="G2016" s="286">
        <v>336277132</v>
      </c>
      <c r="H2016" s="278">
        <v>48851</v>
      </c>
      <c r="I2016" s="278"/>
      <c r="K2016" s="57"/>
      <c r="L2016" s="57"/>
      <c r="M2016" s="274"/>
      <c r="N2016" s="274"/>
      <c r="O2016" s="57"/>
    </row>
    <row r="2017" spans="1:15">
      <c r="A2017" s="57"/>
      <c r="B2017" s="278">
        <v>44933</v>
      </c>
      <c r="C2017" s="283">
        <f t="shared" si="30"/>
        <v>9925502885</v>
      </c>
      <c r="D2017" s="57"/>
      <c r="E2017" s="57"/>
      <c r="F2017" s="279">
        <v>386812773</v>
      </c>
      <c r="G2017" s="286">
        <v>336295285</v>
      </c>
      <c r="H2017" s="278">
        <v>48730</v>
      </c>
      <c r="I2017" s="278"/>
      <c r="K2017" s="57"/>
      <c r="L2017" s="57"/>
      <c r="M2017" s="274"/>
      <c r="N2017" s="274"/>
      <c r="O2017" s="57"/>
    </row>
    <row r="2018" spans="1:15">
      <c r="A2018" s="57"/>
      <c r="B2018" s="278">
        <v>44934</v>
      </c>
      <c r="C2018" s="283">
        <f t="shared" si="30"/>
        <v>9638761723</v>
      </c>
      <c r="D2018" s="57"/>
      <c r="E2018" s="57"/>
      <c r="F2018" s="279">
        <v>100071611</v>
      </c>
      <c r="G2018" s="286">
        <v>336492684</v>
      </c>
      <c r="H2018" s="278">
        <v>45164</v>
      </c>
      <c r="I2018" s="278"/>
      <c r="K2018" s="57"/>
      <c r="L2018" s="57"/>
      <c r="M2018" s="274"/>
      <c r="N2018" s="274"/>
      <c r="O2018" s="57"/>
    </row>
    <row r="2019" spans="1:15">
      <c r="A2019" s="57"/>
      <c r="B2019" s="278">
        <v>44935</v>
      </c>
      <c r="C2019" s="283">
        <f t="shared" si="30"/>
        <v>10038728691</v>
      </c>
      <c r="D2019" s="57"/>
      <c r="E2019" s="57"/>
      <c r="F2019" s="279">
        <v>500038579</v>
      </c>
      <c r="G2019" s="286">
        <v>336510467</v>
      </c>
      <c r="H2019" s="278">
        <v>45100</v>
      </c>
      <c r="I2019" s="278"/>
      <c r="K2019" s="57"/>
      <c r="L2019" s="57"/>
      <c r="M2019" s="274"/>
      <c r="N2019" s="274"/>
      <c r="O2019" s="57"/>
    </row>
    <row r="2020" spans="1:15">
      <c r="A2020" s="57"/>
      <c r="B2020" s="278">
        <v>44936</v>
      </c>
      <c r="C2020" s="283">
        <f t="shared" si="30"/>
        <v>10285234546</v>
      </c>
      <c r="D2020" s="57"/>
      <c r="E2020" s="57"/>
      <c r="F2020" s="279">
        <v>746544434</v>
      </c>
      <c r="G2020" s="286">
        <v>336700575</v>
      </c>
      <c r="H2020" s="278">
        <v>44884</v>
      </c>
      <c r="I2020" s="278"/>
      <c r="K2020" s="57"/>
      <c r="L2020" s="57"/>
      <c r="M2020" s="274"/>
      <c r="N2020" s="274"/>
      <c r="O2020" s="57"/>
    </row>
    <row r="2021" spans="1:15">
      <c r="A2021" s="57"/>
      <c r="B2021" s="278">
        <v>44937</v>
      </c>
      <c r="C2021" s="283">
        <f t="shared" si="30"/>
        <v>9819029756</v>
      </c>
      <c r="D2021" s="57"/>
      <c r="E2021" s="57"/>
      <c r="F2021" s="279">
        <v>280339644</v>
      </c>
      <c r="G2021" s="286">
        <v>336717479</v>
      </c>
      <c r="H2021" s="278">
        <v>47871</v>
      </c>
      <c r="I2021" s="278"/>
      <c r="K2021" s="57"/>
      <c r="L2021" s="57"/>
      <c r="M2021" s="274"/>
      <c r="N2021" s="274"/>
      <c r="O2021" s="57"/>
    </row>
    <row r="2022" spans="1:15">
      <c r="A2022" s="57"/>
      <c r="B2022" s="278">
        <v>44938</v>
      </c>
      <c r="C2022" s="283">
        <f t="shared" si="30"/>
        <v>9655297005</v>
      </c>
      <c r="D2022" s="57"/>
      <c r="E2022" s="57"/>
      <c r="F2022" s="279">
        <v>116606893</v>
      </c>
      <c r="G2022" s="286">
        <v>336770494</v>
      </c>
      <c r="H2022" s="278">
        <v>47239</v>
      </c>
      <c r="I2022" s="278"/>
      <c r="K2022" s="57"/>
      <c r="L2022" s="57"/>
      <c r="M2022" s="274"/>
      <c r="N2022" s="274"/>
      <c r="O2022" s="57"/>
    </row>
    <row r="2023" spans="1:15">
      <c r="A2023" s="57"/>
      <c r="B2023" s="278">
        <v>44939</v>
      </c>
      <c r="C2023" s="283">
        <f t="shared" si="30"/>
        <v>10493229457</v>
      </c>
      <c r="D2023" s="57"/>
      <c r="E2023" s="57"/>
      <c r="F2023" s="279">
        <v>954539345</v>
      </c>
      <c r="G2023" s="286">
        <v>336871809</v>
      </c>
      <c r="H2023" s="278">
        <v>43989</v>
      </c>
      <c r="I2023" s="278"/>
      <c r="K2023" s="57"/>
      <c r="L2023" s="57"/>
      <c r="M2023" s="274"/>
      <c r="N2023" s="274"/>
      <c r="O2023" s="57"/>
    </row>
    <row r="2024" spans="1:15">
      <c r="A2024" s="57"/>
      <c r="B2024" s="278">
        <v>44940</v>
      </c>
      <c r="C2024" s="283">
        <f t="shared" si="30"/>
        <v>9830029030</v>
      </c>
      <c r="D2024" s="57"/>
      <c r="E2024" s="57"/>
      <c r="F2024" s="279">
        <v>291338918</v>
      </c>
      <c r="G2024" s="286">
        <v>336880325</v>
      </c>
      <c r="H2024" s="278">
        <v>47705</v>
      </c>
      <c r="I2024" s="278"/>
      <c r="K2024" s="57"/>
      <c r="L2024" s="57"/>
      <c r="M2024" s="274"/>
      <c r="N2024" s="274"/>
      <c r="O2024" s="57"/>
    </row>
    <row r="2025" spans="1:15">
      <c r="A2025" s="57"/>
      <c r="B2025" s="278">
        <v>44941</v>
      </c>
      <c r="C2025" s="283">
        <f t="shared" si="30"/>
        <v>9804224020</v>
      </c>
      <c r="D2025" s="57"/>
      <c r="E2025" s="57"/>
      <c r="F2025" s="279">
        <v>265533908</v>
      </c>
      <c r="G2025" s="286">
        <v>336887491</v>
      </c>
      <c r="H2025" s="278">
        <v>44346</v>
      </c>
      <c r="I2025" s="278"/>
      <c r="K2025" s="57"/>
      <c r="L2025" s="57"/>
      <c r="M2025" s="274"/>
      <c r="N2025" s="274"/>
      <c r="O2025" s="57"/>
    </row>
    <row r="2026" spans="1:15">
      <c r="A2026" s="57"/>
      <c r="B2026" s="278">
        <v>44942</v>
      </c>
      <c r="C2026" s="283">
        <f t="shared" si="30"/>
        <v>10386448321</v>
      </c>
      <c r="D2026" s="57"/>
      <c r="E2026" s="57"/>
      <c r="F2026" s="279">
        <v>847758209</v>
      </c>
      <c r="G2026" s="286">
        <v>336997018</v>
      </c>
      <c r="H2026" s="278">
        <v>45685</v>
      </c>
      <c r="I2026" s="278"/>
      <c r="K2026" s="57"/>
      <c r="L2026" s="57"/>
      <c r="M2026" s="274"/>
      <c r="N2026" s="274"/>
      <c r="O2026" s="57"/>
    </row>
    <row r="2027" spans="1:15">
      <c r="A2027" s="57"/>
      <c r="B2027" s="278">
        <v>44943</v>
      </c>
      <c r="C2027" s="283">
        <f t="shared" si="30"/>
        <v>10365709878</v>
      </c>
      <c r="D2027" s="57"/>
      <c r="E2027" s="57"/>
      <c r="F2027" s="279">
        <v>827019766</v>
      </c>
      <c r="G2027" s="286">
        <v>337103349</v>
      </c>
      <c r="H2027" s="278">
        <v>49309</v>
      </c>
      <c r="I2027" s="278"/>
      <c r="K2027" s="57"/>
      <c r="L2027" s="57"/>
      <c r="M2027" s="274"/>
      <c r="N2027" s="274"/>
      <c r="O2027" s="57"/>
    </row>
    <row r="2028" spans="1:15">
      <c r="A2028" s="57"/>
      <c r="B2028" s="278">
        <v>44944</v>
      </c>
      <c r="C2028" s="283">
        <f t="shared" si="30"/>
        <v>10494995808</v>
      </c>
      <c r="D2028" s="57"/>
      <c r="E2028" s="57"/>
      <c r="F2028" s="279">
        <v>956305696</v>
      </c>
      <c r="G2028" s="286">
        <v>337132415</v>
      </c>
      <c r="H2028" s="278">
        <v>48709</v>
      </c>
      <c r="I2028" s="278"/>
      <c r="K2028" s="57"/>
      <c r="L2028" s="57"/>
      <c r="M2028" s="274"/>
      <c r="N2028" s="274"/>
      <c r="O2028" s="57"/>
    </row>
    <row r="2029" spans="1:15">
      <c r="A2029" s="57"/>
      <c r="B2029" s="278">
        <v>44945</v>
      </c>
      <c r="C2029" s="283">
        <f t="shared" si="30"/>
        <v>10404126031</v>
      </c>
      <c r="D2029" s="57"/>
      <c r="E2029" s="57"/>
      <c r="F2029" s="279">
        <v>865435919</v>
      </c>
      <c r="G2029" s="286">
        <v>337202851</v>
      </c>
      <c r="H2029" s="278">
        <v>46115</v>
      </c>
      <c r="I2029" s="278"/>
      <c r="K2029" s="57"/>
      <c r="L2029" s="57"/>
      <c r="M2029" s="274"/>
      <c r="N2029" s="274"/>
      <c r="O2029" s="57"/>
    </row>
    <row r="2030" spans="1:15">
      <c r="A2030" s="57"/>
      <c r="B2030" s="278">
        <v>44946</v>
      </c>
      <c r="C2030" s="283">
        <f t="shared" si="30"/>
        <v>9821022177</v>
      </c>
      <c r="D2030" s="57"/>
      <c r="E2030" s="57"/>
      <c r="F2030" s="279">
        <v>282332065</v>
      </c>
      <c r="G2030" s="286">
        <v>337424581</v>
      </c>
      <c r="H2030" s="278">
        <v>46935</v>
      </c>
      <c r="I2030" s="278"/>
      <c r="K2030" s="57"/>
      <c r="L2030" s="57"/>
      <c r="M2030" s="274"/>
      <c r="N2030" s="274"/>
      <c r="O2030" s="57"/>
    </row>
    <row r="2031" spans="1:15">
      <c r="A2031" s="57"/>
      <c r="B2031" s="278">
        <v>44947</v>
      </c>
      <c r="C2031" s="283">
        <f t="shared" si="30"/>
        <v>9653386521</v>
      </c>
      <c r="D2031" s="57"/>
      <c r="E2031" s="57"/>
      <c r="F2031" s="279">
        <v>114696409</v>
      </c>
      <c r="G2031" s="286">
        <v>337559778</v>
      </c>
      <c r="H2031" s="278">
        <v>48493</v>
      </c>
      <c r="I2031" s="278"/>
      <c r="K2031" s="57"/>
      <c r="L2031" s="57"/>
      <c r="M2031" s="274"/>
      <c r="N2031" s="274"/>
      <c r="O2031" s="57"/>
    </row>
    <row r="2032" spans="1:15">
      <c r="A2032" s="57"/>
      <c r="B2032" s="278">
        <v>44948</v>
      </c>
      <c r="C2032" s="283">
        <f t="shared" si="30"/>
        <v>10381652740</v>
      </c>
      <c r="D2032" s="57"/>
      <c r="E2032" s="57"/>
      <c r="F2032" s="279">
        <v>842962628</v>
      </c>
      <c r="G2032" s="286">
        <v>337565364</v>
      </c>
      <c r="H2032" s="278">
        <v>45353</v>
      </c>
      <c r="I2032" s="278"/>
      <c r="K2032" s="57"/>
      <c r="L2032" s="57"/>
      <c r="M2032" s="274"/>
      <c r="N2032" s="274"/>
      <c r="O2032" s="57"/>
    </row>
    <row r="2033" spans="1:15">
      <c r="A2033" s="57"/>
      <c r="B2033" s="278">
        <v>44949</v>
      </c>
      <c r="C2033" s="283">
        <f t="shared" si="30"/>
        <v>9820181069</v>
      </c>
      <c r="D2033" s="57"/>
      <c r="E2033" s="57"/>
      <c r="F2033" s="279">
        <v>281490957</v>
      </c>
      <c r="G2033" s="286">
        <v>338040660</v>
      </c>
      <c r="H2033" s="278">
        <v>46910</v>
      </c>
      <c r="I2033" s="278"/>
      <c r="K2033" s="57"/>
      <c r="L2033" s="57"/>
      <c r="M2033" s="274"/>
      <c r="N2033" s="274"/>
      <c r="O2033" s="57"/>
    </row>
    <row r="2034" spans="1:15">
      <c r="A2034" s="57"/>
      <c r="B2034" s="278">
        <v>44950</v>
      </c>
      <c r="C2034" s="283">
        <f t="shared" si="30"/>
        <v>9719534475</v>
      </c>
      <c r="D2034" s="57"/>
      <c r="E2034" s="57"/>
      <c r="F2034" s="279">
        <v>180844363</v>
      </c>
      <c r="G2034" s="286">
        <v>338124285</v>
      </c>
      <c r="H2034" s="278">
        <v>50295</v>
      </c>
      <c r="I2034" s="278"/>
      <c r="K2034" s="57"/>
      <c r="L2034" s="57"/>
      <c r="M2034" s="274"/>
      <c r="N2034" s="274"/>
      <c r="O2034" s="57"/>
    </row>
    <row r="2035" spans="1:15">
      <c r="A2035" s="57"/>
      <c r="B2035" s="278">
        <v>44951</v>
      </c>
      <c r="C2035" s="283">
        <f t="shared" si="30"/>
        <v>10192635627</v>
      </c>
      <c r="D2035" s="57"/>
      <c r="E2035" s="57"/>
      <c r="F2035" s="279">
        <v>653945515</v>
      </c>
      <c r="G2035" s="286">
        <v>338196167</v>
      </c>
      <c r="H2035" s="278">
        <v>46881</v>
      </c>
      <c r="I2035" s="278"/>
      <c r="K2035" s="57"/>
      <c r="L2035" s="57"/>
      <c r="M2035" s="274"/>
      <c r="N2035" s="274"/>
      <c r="O2035" s="57"/>
    </row>
    <row r="2036" spans="1:15">
      <c r="A2036" s="57"/>
      <c r="B2036" s="278">
        <v>44952</v>
      </c>
      <c r="C2036" s="283">
        <f t="shared" si="30"/>
        <v>10354232424</v>
      </c>
      <c r="D2036" s="57"/>
      <c r="E2036" s="57"/>
      <c r="F2036" s="279">
        <v>815542312</v>
      </c>
      <c r="G2036" s="286">
        <v>338202674</v>
      </c>
      <c r="H2036" s="278">
        <v>49040</v>
      </c>
      <c r="I2036" s="278"/>
      <c r="K2036" s="57"/>
      <c r="L2036" s="57"/>
      <c r="M2036" s="274"/>
      <c r="N2036" s="274"/>
      <c r="O2036" s="57"/>
    </row>
    <row r="2037" spans="1:15">
      <c r="A2037" s="57"/>
      <c r="B2037" s="278">
        <v>44953</v>
      </c>
      <c r="C2037" s="283">
        <f t="shared" si="30"/>
        <v>10078089188</v>
      </c>
      <c r="D2037" s="57"/>
      <c r="E2037" s="57"/>
      <c r="F2037" s="279">
        <v>539399076</v>
      </c>
      <c r="G2037" s="286">
        <v>338401440</v>
      </c>
      <c r="H2037" s="278">
        <v>45477</v>
      </c>
      <c r="I2037" s="278"/>
      <c r="K2037" s="57"/>
      <c r="L2037" s="57"/>
      <c r="M2037" s="274"/>
      <c r="N2037" s="274"/>
      <c r="O2037" s="57"/>
    </row>
    <row r="2038" spans="1:15">
      <c r="A2038" s="57"/>
      <c r="B2038" s="278">
        <v>44954</v>
      </c>
      <c r="C2038" s="283">
        <f t="shared" si="30"/>
        <v>9964194893</v>
      </c>
      <c r="D2038" s="57"/>
      <c r="E2038" s="57"/>
      <c r="F2038" s="279">
        <v>425504781</v>
      </c>
      <c r="G2038" s="286">
        <v>338419638</v>
      </c>
      <c r="H2038" s="278">
        <v>48673</v>
      </c>
      <c r="I2038" s="278"/>
      <c r="K2038" s="57"/>
      <c r="L2038" s="57"/>
      <c r="M2038" s="274"/>
      <c r="N2038" s="274"/>
      <c r="O2038" s="57"/>
    </row>
    <row r="2039" spans="1:15">
      <c r="A2039" s="57"/>
      <c r="B2039" s="278">
        <v>44955</v>
      </c>
      <c r="C2039" s="283">
        <f t="shared" si="30"/>
        <v>9892583060</v>
      </c>
      <c r="D2039" s="57"/>
      <c r="E2039" s="57"/>
      <c r="F2039" s="279">
        <v>353892948</v>
      </c>
      <c r="G2039" s="286">
        <v>338425685</v>
      </c>
      <c r="H2039" s="278">
        <v>43198</v>
      </c>
      <c r="I2039" s="278"/>
      <c r="K2039" s="57"/>
      <c r="L2039" s="57"/>
      <c r="M2039" s="274"/>
      <c r="N2039" s="274"/>
      <c r="O2039" s="57"/>
    </row>
    <row r="2040" spans="1:15">
      <c r="A2040" s="57"/>
      <c r="B2040" s="278">
        <v>44956</v>
      </c>
      <c r="C2040" s="283">
        <f t="shared" si="30"/>
        <v>10088133016</v>
      </c>
      <c r="D2040" s="57"/>
      <c r="E2040" s="57"/>
      <c r="F2040" s="279">
        <v>549442904</v>
      </c>
      <c r="G2040" s="286">
        <v>338990258</v>
      </c>
      <c r="H2040" s="278">
        <v>48364</v>
      </c>
      <c r="I2040" s="278"/>
      <c r="K2040" s="57"/>
      <c r="L2040" s="57"/>
      <c r="M2040" s="274"/>
      <c r="N2040" s="274"/>
      <c r="O2040" s="57"/>
    </row>
    <row r="2041" spans="1:15">
      <c r="A2041" s="57"/>
      <c r="B2041" s="278">
        <v>44957</v>
      </c>
      <c r="C2041" s="283">
        <f t="shared" si="30"/>
        <v>10015216109</v>
      </c>
      <c r="D2041" s="57"/>
      <c r="E2041" s="57"/>
      <c r="F2041" s="279">
        <v>476525997</v>
      </c>
      <c r="G2041" s="286">
        <v>339018608</v>
      </c>
      <c r="H2041" s="278">
        <v>48082</v>
      </c>
      <c r="I2041" s="278"/>
      <c r="K2041" s="57"/>
      <c r="L2041" s="57"/>
      <c r="M2041" s="274"/>
      <c r="N2041" s="274"/>
      <c r="O2041" s="57"/>
    </row>
    <row r="2042" spans="1:15">
      <c r="A2042" s="57"/>
      <c r="B2042" s="278">
        <v>44958</v>
      </c>
      <c r="C2042" s="283">
        <f t="shared" si="30"/>
        <v>9828237740</v>
      </c>
      <c r="D2042" s="57"/>
      <c r="E2042" s="57"/>
      <c r="F2042" s="279">
        <v>289547628</v>
      </c>
      <c r="G2042" s="286">
        <v>339046977</v>
      </c>
      <c r="H2042" s="278">
        <v>44537</v>
      </c>
      <c r="I2042" s="278"/>
      <c r="K2042" s="57"/>
      <c r="L2042" s="57"/>
      <c r="M2042" s="274"/>
      <c r="N2042" s="274"/>
      <c r="O2042" s="57"/>
    </row>
    <row r="2043" spans="1:15">
      <c r="A2043" s="57"/>
      <c r="B2043" s="278">
        <v>44959</v>
      </c>
      <c r="C2043" s="283">
        <f t="shared" si="30"/>
        <v>10415962725</v>
      </c>
      <c r="D2043" s="57"/>
      <c r="E2043" s="57"/>
      <c r="F2043" s="279">
        <v>877272613</v>
      </c>
      <c r="G2043" s="286">
        <v>339275518</v>
      </c>
      <c r="H2043" s="278">
        <v>48739</v>
      </c>
      <c r="I2043" s="278"/>
      <c r="K2043" s="57"/>
      <c r="L2043" s="57"/>
      <c r="M2043" s="274"/>
      <c r="N2043" s="274"/>
      <c r="O2043" s="57"/>
    </row>
    <row r="2044" spans="1:15">
      <c r="A2044" s="57"/>
      <c r="B2044" s="278">
        <v>44960</v>
      </c>
      <c r="C2044" s="283">
        <f t="shared" si="30"/>
        <v>9803655278</v>
      </c>
      <c r="D2044" s="57"/>
      <c r="E2044" s="57"/>
      <c r="F2044" s="279">
        <v>264965166</v>
      </c>
      <c r="G2044" s="286">
        <v>339513780</v>
      </c>
      <c r="H2044" s="278">
        <v>43415</v>
      </c>
      <c r="I2044" s="278"/>
      <c r="K2044" s="57"/>
      <c r="L2044" s="57"/>
      <c r="M2044" s="274"/>
      <c r="N2044" s="274"/>
      <c r="O2044" s="57"/>
    </row>
    <row r="2045" spans="1:15">
      <c r="A2045" s="57"/>
      <c r="B2045" s="278">
        <v>44961</v>
      </c>
      <c r="C2045" s="283">
        <f t="shared" si="30"/>
        <v>10360085749</v>
      </c>
      <c r="D2045" s="57"/>
      <c r="E2045" s="57"/>
      <c r="F2045" s="279">
        <v>821395637</v>
      </c>
      <c r="G2045" s="286">
        <v>339568267</v>
      </c>
      <c r="H2045" s="278">
        <v>43665</v>
      </c>
      <c r="I2045" s="278"/>
      <c r="K2045" s="57"/>
      <c r="L2045" s="57"/>
      <c r="M2045" s="274"/>
      <c r="N2045" s="274"/>
      <c r="O2045" s="57"/>
    </row>
    <row r="2046" spans="1:15">
      <c r="A2046" s="57"/>
      <c r="B2046" s="278">
        <v>44962</v>
      </c>
      <c r="C2046" s="283">
        <f t="shared" si="30"/>
        <v>10116573732</v>
      </c>
      <c r="D2046" s="57"/>
      <c r="E2046" s="57"/>
      <c r="F2046" s="279">
        <v>577883620</v>
      </c>
      <c r="G2046" s="286">
        <v>339642449</v>
      </c>
      <c r="H2046" s="278">
        <v>43523</v>
      </c>
      <c r="I2046" s="278"/>
      <c r="K2046" s="57"/>
      <c r="L2046" s="57"/>
      <c r="M2046" s="274"/>
      <c r="N2046" s="274"/>
      <c r="O2046" s="57"/>
    </row>
    <row r="2047" spans="1:15">
      <c r="A2047" s="57"/>
      <c r="B2047" s="278">
        <v>44963</v>
      </c>
      <c r="C2047" s="283">
        <f t="shared" si="30"/>
        <v>10057231157</v>
      </c>
      <c r="D2047" s="57"/>
      <c r="E2047" s="57"/>
      <c r="F2047" s="279">
        <v>518541045</v>
      </c>
      <c r="G2047" s="286">
        <v>339760951</v>
      </c>
      <c r="H2047" s="278">
        <v>49439</v>
      </c>
      <c r="I2047" s="278"/>
      <c r="K2047" s="57"/>
      <c r="L2047" s="57"/>
      <c r="M2047" s="274"/>
      <c r="N2047" s="274"/>
      <c r="O2047" s="57"/>
    </row>
    <row r="2048" spans="1:15">
      <c r="A2048" s="57"/>
      <c r="B2048" s="278">
        <v>44965</v>
      </c>
      <c r="C2048" s="283">
        <f t="shared" si="30"/>
        <v>9719554582</v>
      </c>
      <c r="D2048" s="57"/>
      <c r="E2048" s="57"/>
      <c r="F2048" s="279">
        <v>180864470</v>
      </c>
      <c r="G2048" s="286">
        <v>340114029</v>
      </c>
      <c r="H2048" s="278">
        <v>43701</v>
      </c>
      <c r="I2048" s="278"/>
      <c r="K2048" s="57"/>
      <c r="L2048" s="57"/>
      <c r="M2048" s="274"/>
      <c r="N2048" s="274"/>
      <c r="O2048" s="57"/>
    </row>
    <row r="2049" spans="1:15">
      <c r="A2049" s="57"/>
      <c r="B2049" s="278">
        <v>44966</v>
      </c>
      <c r="C2049" s="283">
        <f t="shared" si="30"/>
        <v>10288086305</v>
      </c>
      <c r="D2049" s="57"/>
      <c r="E2049" s="57"/>
      <c r="F2049" s="279">
        <v>749396193</v>
      </c>
      <c r="G2049" s="286">
        <v>340226285</v>
      </c>
      <c r="H2049" s="278">
        <v>47542</v>
      </c>
      <c r="I2049" s="278"/>
      <c r="K2049" s="57"/>
      <c r="L2049" s="57"/>
      <c r="M2049" s="274"/>
      <c r="N2049" s="274"/>
      <c r="O2049" s="57"/>
    </row>
    <row r="2050" spans="1:15">
      <c r="A2050" s="57"/>
      <c r="B2050" s="278">
        <v>44967</v>
      </c>
      <c r="C2050" s="283">
        <f t="shared" si="30"/>
        <v>9867222438</v>
      </c>
      <c r="D2050" s="57"/>
      <c r="E2050" s="57"/>
      <c r="F2050" s="279">
        <v>328532326</v>
      </c>
      <c r="G2050" s="286">
        <v>340257579</v>
      </c>
      <c r="H2050" s="278">
        <v>48805</v>
      </c>
      <c r="I2050" s="278"/>
      <c r="K2050" s="57"/>
      <c r="L2050" s="57"/>
      <c r="M2050" s="274"/>
      <c r="N2050" s="274"/>
      <c r="O2050" s="57"/>
    </row>
    <row r="2051" spans="1:15">
      <c r="A2051" s="57"/>
      <c r="B2051" s="278">
        <v>44968</v>
      </c>
      <c r="C2051" s="283">
        <f t="shared" si="30"/>
        <v>10167425244</v>
      </c>
      <c r="D2051" s="57"/>
      <c r="E2051" s="57"/>
      <c r="F2051" s="279">
        <v>628735132</v>
      </c>
      <c r="G2051" s="286">
        <v>340428820</v>
      </c>
      <c r="H2051" s="278">
        <v>49921</v>
      </c>
      <c r="I2051" s="278"/>
      <c r="K2051" s="57"/>
      <c r="L2051" s="57"/>
      <c r="M2051" s="274"/>
      <c r="N2051" s="274"/>
      <c r="O2051" s="57"/>
    </row>
    <row r="2052" spans="1:15">
      <c r="A2052" s="57"/>
      <c r="B2052" s="278">
        <v>44969</v>
      </c>
      <c r="C2052" s="283">
        <f t="shared" si="30"/>
        <v>10221009746</v>
      </c>
      <c r="D2052" s="57"/>
      <c r="E2052" s="57"/>
      <c r="F2052" s="279">
        <v>682319634</v>
      </c>
      <c r="G2052" s="286">
        <v>340538959</v>
      </c>
      <c r="H2052" s="278">
        <v>49031</v>
      </c>
      <c r="I2052" s="278"/>
      <c r="K2052" s="57"/>
      <c r="L2052" s="57"/>
      <c r="M2052" s="274"/>
      <c r="N2052" s="274"/>
      <c r="O2052" s="57"/>
    </row>
    <row r="2053" spans="1:15">
      <c r="A2053" s="57"/>
      <c r="B2053" s="278">
        <v>44970</v>
      </c>
      <c r="C2053" s="283">
        <f t="shared" si="30"/>
        <v>9868142374</v>
      </c>
      <c r="D2053" s="57"/>
      <c r="E2053" s="57"/>
      <c r="F2053" s="279">
        <v>329452262</v>
      </c>
      <c r="G2053" s="286">
        <v>341006343</v>
      </c>
      <c r="H2053" s="278">
        <v>43628</v>
      </c>
      <c r="I2053" s="278"/>
      <c r="K2053" s="57"/>
      <c r="L2053" s="57"/>
      <c r="M2053" s="274"/>
      <c r="N2053" s="274"/>
      <c r="O2053" s="57"/>
    </row>
    <row r="2054" spans="1:15">
      <c r="A2054" s="57"/>
      <c r="B2054" s="278">
        <v>44971</v>
      </c>
      <c r="C2054" s="283">
        <f t="shared" si="30"/>
        <v>10212241494</v>
      </c>
      <c r="D2054" s="57"/>
      <c r="E2054" s="57"/>
      <c r="F2054" s="279">
        <v>673551382</v>
      </c>
      <c r="G2054" s="286">
        <v>341113759</v>
      </c>
      <c r="H2054" s="278">
        <v>47388</v>
      </c>
      <c r="I2054" s="278"/>
      <c r="K2054" s="57"/>
      <c r="L2054" s="57"/>
      <c r="M2054" s="274"/>
      <c r="N2054" s="274"/>
      <c r="O2054" s="57"/>
    </row>
    <row r="2055" spans="1:15">
      <c r="A2055" s="57"/>
      <c r="B2055" s="278">
        <v>45059</v>
      </c>
      <c r="C2055" s="283">
        <f t="shared" si="30"/>
        <v>9667830936</v>
      </c>
      <c r="D2055" s="57"/>
      <c r="E2055" s="57"/>
      <c r="F2055" s="279">
        <v>129140824</v>
      </c>
      <c r="G2055" s="286">
        <v>341402892</v>
      </c>
      <c r="H2055" s="278">
        <v>45254</v>
      </c>
      <c r="I2055" s="278"/>
      <c r="K2055" s="57"/>
      <c r="L2055" s="57"/>
      <c r="M2055" s="274"/>
      <c r="N2055" s="274"/>
      <c r="O2055" s="57"/>
    </row>
    <row r="2056" spans="1:15">
      <c r="A2056" s="57"/>
      <c r="B2056" s="278">
        <v>45060</v>
      </c>
      <c r="C2056" s="283">
        <f t="shared" si="30"/>
        <v>10054047678</v>
      </c>
      <c r="D2056" s="57"/>
      <c r="E2056" s="57"/>
      <c r="F2056" s="279">
        <v>515357566</v>
      </c>
      <c r="G2056" s="286">
        <v>341774408</v>
      </c>
      <c r="H2056" s="278">
        <v>49121</v>
      </c>
      <c r="I2056" s="278"/>
      <c r="K2056" s="57"/>
      <c r="L2056" s="57"/>
      <c r="M2056" s="274"/>
      <c r="N2056" s="274"/>
      <c r="O2056" s="57"/>
    </row>
    <row r="2057" spans="1:15">
      <c r="A2057" s="57"/>
      <c r="B2057" s="278">
        <v>45061</v>
      </c>
      <c r="C2057" s="283">
        <f t="shared" si="30"/>
        <v>9762921916</v>
      </c>
      <c r="D2057" s="57"/>
      <c r="E2057" s="57"/>
      <c r="F2057" s="279">
        <v>224231804</v>
      </c>
      <c r="G2057" s="286">
        <v>341831597</v>
      </c>
      <c r="H2057" s="278">
        <v>46263</v>
      </c>
      <c r="I2057" s="278"/>
      <c r="K2057" s="57"/>
      <c r="L2057" s="57"/>
      <c r="M2057" s="274"/>
      <c r="N2057" s="274"/>
      <c r="O2057" s="57"/>
    </row>
    <row r="2058" spans="1:15">
      <c r="A2058" s="57"/>
      <c r="B2058" s="278">
        <v>45062</v>
      </c>
      <c r="C2058" s="283">
        <f t="shared" si="30"/>
        <v>10395549009</v>
      </c>
      <c r="D2058" s="57"/>
      <c r="E2058" s="57"/>
      <c r="F2058" s="279">
        <v>856858897</v>
      </c>
      <c r="G2058" s="286">
        <v>341911029</v>
      </c>
      <c r="H2058" s="278">
        <v>49283</v>
      </c>
      <c r="I2058" s="278"/>
      <c r="K2058" s="57"/>
      <c r="L2058" s="57"/>
      <c r="M2058" s="274"/>
      <c r="N2058" s="274"/>
      <c r="O2058" s="57"/>
    </row>
    <row r="2059" spans="1:15">
      <c r="A2059" s="57"/>
      <c r="B2059" s="278">
        <v>45063</v>
      </c>
      <c r="C2059" s="283">
        <f t="shared" si="30"/>
        <v>10005734869</v>
      </c>
      <c r="D2059" s="57"/>
      <c r="E2059" s="57"/>
      <c r="F2059" s="279">
        <v>467044757</v>
      </c>
      <c r="G2059" s="286">
        <v>342017918</v>
      </c>
      <c r="H2059" s="278">
        <v>45797</v>
      </c>
      <c r="I2059" s="278"/>
      <c r="K2059" s="57"/>
      <c r="L2059" s="57"/>
      <c r="M2059" s="274"/>
      <c r="N2059" s="274"/>
      <c r="O2059" s="57"/>
    </row>
    <row r="2060" spans="1:15">
      <c r="A2060" s="57"/>
      <c r="B2060" s="278">
        <v>45064</v>
      </c>
      <c r="C2060" s="283">
        <f t="shared" si="30"/>
        <v>9799680372</v>
      </c>
      <c r="D2060" s="57"/>
      <c r="E2060" s="57"/>
      <c r="F2060" s="279">
        <v>260990260</v>
      </c>
      <c r="G2060" s="286">
        <v>342151484</v>
      </c>
      <c r="H2060" s="278">
        <v>45907</v>
      </c>
      <c r="I2060" s="278"/>
      <c r="K2060" s="57"/>
      <c r="L2060" s="57"/>
      <c r="M2060" s="274"/>
      <c r="N2060" s="274"/>
      <c r="O2060" s="57"/>
    </row>
    <row r="2061" spans="1:15">
      <c r="A2061" s="57"/>
      <c r="B2061" s="278">
        <v>45065</v>
      </c>
      <c r="C2061" s="283">
        <f t="shared" si="30"/>
        <v>10067147868</v>
      </c>
      <c r="D2061" s="57"/>
      <c r="E2061" s="57"/>
      <c r="F2061" s="279">
        <v>528457756</v>
      </c>
      <c r="G2061" s="286">
        <v>342189951</v>
      </c>
      <c r="H2061" s="278">
        <v>48504</v>
      </c>
      <c r="I2061" s="278"/>
      <c r="K2061" s="57"/>
      <c r="L2061" s="57"/>
      <c r="M2061" s="274"/>
      <c r="N2061" s="274"/>
      <c r="O2061" s="57"/>
    </row>
    <row r="2062" spans="1:15">
      <c r="A2062" s="57"/>
      <c r="B2062" s="278">
        <v>45066</v>
      </c>
      <c r="C2062" s="283">
        <f t="shared" si="30"/>
        <v>9741510015</v>
      </c>
      <c r="D2062" s="57"/>
      <c r="E2062" s="57"/>
      <c r="F2062" s="279">
        <v>202819903</v>
      </c>
      <c r="G2062" s="286">
        <v>342308305</v>
      </c>
      <c r="H2062" s="278">
        <v>43725</v>
      </c>
      <c r="I2062" s="278"/>
      <c r="K2062" s="57"/>
      <c r="L2062" s="57"/>
      <c r="M2062" s="274"/>
      <c r="N2062" s="274"/>
      <c r="O2062" s="57"/>
    </row>
    <row r="2063" spans="1:15">
      <c r="A2063" s="57"/>
      <c r="B2063" s="278">
        <v>45067</v>
      </c>
      <c r="C2063" s="283">
        <f t="shared" si="30"/>
        <v>9729670342</v>
      </c>
      <c r="D2063" s="57"/>
      <c r="E2063" s="57"/>
      <c r="F2063" s="279">
        <v>190980230</v>
      </c>
      <c r="G2063" s="286">
        <v>342416058</v>
      </c>
      <c r="H2063" s="278">
        <v>48981</v>
      </c>
      <c r="I2063" s="278"/>
      <c r="K2063" s="57"/>
      <c r="L2063" s="57"/>
      <c r="M2063" s="274"/>
      <c r="N2063" s="274"/>
      <c r="O2063" s="57"/>
    </row>
    <row r="2064" spans="1:15">
      <c r="A2064" s="57"/>
      <c r="B2064" s="278">
        <v>45068</v>
      </c>
      <c r="C2064" s="283">
        <f t="shared" si="30"/>
        <v>10103052744</v>
      </c>
      <c r="D2064" s="57"/>
      <c r="E2064" s="57"/>
      <c r="F2064" s="279">
        <v>564362632</v>
      </c>
      <c r="G2064" s="286">
        <v>342447704</v>
      </c>
      <c r="H2064" s="278">
        <v>49922</v>
      </c>
      <c r="I2064" s="278"/>
      <c r="K2064" s="57"/>
      <c r="L2064" s="57"/>
      <c r="M2064" s="274"/>
      <c r="N2064" s="274"/>
      <c r="O2064" s="57"/>
    </row>
    <row r="2065" spans="1:15">
      <c r="A2065" s="57"/>
      <c r="B2065" s="278">
        <v>45069</v>
      </c>
      <c r="C2065" s="283">
        <f t="shared" si="30"/>
        <v>9667961856</v>
      </c>
      <c r="D2065" s="57"/>
      <c r="E2065" s="57"/>
      <c r="F2065" s="279">
        <v>129271744</v>
      </c>
      <c r="G2065" s="286">
        <v>342797667</v>
      </c>
      <c r="H2065" s="278">
        <v>45828</v>
      </c>
      <c r="I2065" s="278"/>
      <c r="K2065" s="57"/>
      <c r="L2065" s="57"/>
      <c r="M2065" s="274"/>
      <c r="N2065" s="274"/>
      <c r="O2065" s="57"/>
    </row>
    <row r="2066" spans="1:15">
      <c r="A2066" s="57"/>
      <c r="B2066" s="278">
        <v>45070</v>
      </c>
      <c r="C2066" s="283">
        <f t="shared" si="30"/>
        <v>10064026194</v>
      </c>
      <c r="D2066" s="57"/>
      <c r="E2066" s="57"/>
      <c r="F2066" s="279">
        <v>525336082</v>
      </c>
      <c r="G2066" s="286">
        <v>343262659</v>
      </c>
      <c r="H2066" s="278">
        <v>43229</v>
      </c>
      <c r="I2066" s="278"/>
      <c r="K2066" s="57"/>
      <c r="L2066" s="57"/>
      <c r="M2066" s="274"/>
      <c r="N2066" s="274"/>
      <c r="O2066" s="57"/>
    </row>
    <row r="2067" spans="1:15">
      <c r="A2067" s="57"/>
      <c r="B2067" s="278">
        <v>45071</v>
      </c>
      <c r="C2067" s="283">
        <f t="shared" si="30"/>
        <v>9919174297</v>
      </c>
      <c r="D2067" s="57"/>
      <c r="E2067" s="57"/>
      <c r="F2067" s="279">
        <v>380484185</v>
      </c>
      <c r="G2067" s="286">
        <v>343322687</v>
      </c>
      <c r="H2067" s="278">
        <v>45843</v>
      </c>
      <c r="I2067" s="278"/>
      <c r="K2067" s="57"/>
      <c r="L2067" s="57"/>
      <c r="M2067" s="274"/>
      <c r="N2067" s="274"/>
      <c r="O2067" s="57"/>
    </row>
    <row r="2068" spans="1:15">
      <c r="A2068" s="57"/>
      <c r="B2068" s="278">
        <v>45072</v>
      </c>
      <c r="C2068" s="283">
        <f t="shared" si="30"/>
        <v>9884965288</v>
      </c>
      <c r="D2068" s="57"/>
      <c r="E2068" s="57"/>
      <c r="F2068" s="279">
        <v>346275176</v>
      </c>
      <c r="G2068" s="286">
        <v>343350105</v>
      </c>
      <c r="H2068" s="278">
        <v>47314</v>
      </c>
      <c r="I2068" s="278"/>
      <c r="K2068" s="57"/>
      <c r="L2068" s="57"/>
      <c r="M2068" s="274"/>
      <c r="N2068" s="274"/>
      <c r="O2068" s="57"/>
    </row>
    <row r="2069" spans="1:15">
      <c r="A2069" s="57"/>
      <c r="B2069" s="278">
        <v>45073</v>
      </c>
      <c r="C2069" s="283">
        <f t="shared" si="30"/>
        <v>9758793338</v>
      </c>
      <c r="D2069" s="57"/>
      <c r="E2069" s="57"/>
      <c r="F2069" s="279">
        <v>220103226</v>
      </c>
      <c r="G2069" s="286">
        <v>343424189</v>
      </c>
      <c r="H2069" s="278">
        <v>50321</v>
      </c>
      <c r="I2069" s="278"/>
      <c r="K2069" s="57"/>
      <c r="L2069" s="57"/>
      <c r="M2069" s="274"/>
      <c r="N2069" s="274"/>
      <c r="O2069" s="57"/>
    </row>
    <row r="2070" spans="1:15">
      <c r="A2070" s="57"/>
      <c r="B2070" s="278">
        <v>45074</v>
      </c>
      <c r="C2070" s="283">
        <f t="shared" si="30"/>
        <v>10010212784</v>
      </c>
      <c r="D2070" s="57"/>
      <c r="E2070" s="57"/>
      <c r="F2070" s="279">
        <v>471522672</v>
      </c>
      <c r="G2070" s="286">
        <v>343716100</v>
      </c>
      <c r="H2070" s="278">
        <v>50378</v>
      </c>
      <c r="I2070" s="278"/>
      <c r="K2070" s="57"/>
      <c r="L2070" s="57"/>
      <c r="M2070" s="274"/>
      <c r="N2070" s="274"/>
      <c r="O2070" s="57"/>
    </row>
    <row r="2071" spans="1:15">
      <c r="A2071" s="57"/>
      <c r="B2071" s="278">
        <v>45075</v>
      </c>
      <c r="C2071" s="283">
        <f t="shared" si="30"/>
        <v>9720573065</v>
      </c>
      <c r="D2071" s="57"/>
      <c r="E2071" s="57"/>
      <c r="F2071" s="279">
        <v>181882953</v>
      </c>
      <c r="G2071" s="286">
        <v>343775379</v>
      </c>
      <c r="H2071" s="278">
        <v>45465</v>
      </c>
      <c r="I2071" s="278"/>
      <c r="K2071" s="57"/>
      <c r="L2071" s="57"/>
      <c r="M2071" s="274"/>
      <c r="N2071" s="274"/>
      <c r="O2071" s="57"/>
    </row>
    <row r="2072" spans="1:15">
      <c r="A2072" s="57"/>
      <c r="B2072" s="278">
        <v>45076</v>
      </c>
      <c r="C2072" s="283">
        <f t="shared" si="30"/>
        <v>10248576627</v>
      </c>
      <c r="D2072" s="57"/>
      <c r="E2072" s="57"/>
      <c r="F2072" s="279">
        <v>709886515</v>
      </c>
      <c r="G2072" s="286">
        <v>343901389</v>
      </c>
      <c r="H2072" s="278">
        <v>46748</v>
      </c>
      <c r="I2072" s="278"/>
      <c r="K2072" s="57"/>
      <c r="L2072" s="57"/>
      <c r="M2072" s="274"/>
      <c r="N2072" s="274"/>
      <c r="O2072" s="57"/>
    </row>
    <row r="2073" spans="1:15">
      <c r="A2073" s="57"/>
      <c r="B2073" s="278">
        <v>45077</v>
      </c>
      <c r="C2073" s="283">
        <f t="shared" si="30"/>
        <v>10192373295</v>
      </c>
      <c r="D2073" s="57"/>
      <c r="E2073" s="57"/>
      <c r="F2073" s="279">
        <v>653683183</v>
      </c>
      <c r="G2073" s="286">
        <v>343942068</v>
      </c>
      <c r="H2073" s="278">
        <v>44686</v>
      </c>
      <c r="I2073" s="278"/>
      <c r="K2073" s="57"/>
      <c r="L2073" s="57"/>
      <c r="M2073" s="274"/>
      <c r="N2073" s="274"/>
      <c r="O2073" s="57"/>
    </row>
    <row r="2074" spans="1:15">
      <c r="A2074" s="57"/>
      <c r="B2074" s="278">
        <v>45078</v>
      </c>
      <c r="C2074" s="283">
        <f t="shared" si="30"/>
        <v>10133095046</v>
      </c>
      <c r="D2074" s="57"/>
      <c r="E2074" s="57"/>
      <c r="F2074" s="279">
        <v>594404934</v>
      </c>
      <c r="G2074" s="286">
        <v>343960587</v>
      </c>
      <c r="H2074" s="278">
        <v>43505</v>
      </c>
      <c r="I2074" s="278"/>
      <c r="K2074" s="57"/>
      <c r="L2074" s="57"/>
      <c r="M2074" s="274"/>
      <c r="N2074" s="274"/>
      <c r="O2074" s="57"/>
    </row>
    <row r="2075" spans="1:15">
      <c r="A2075" s="57"/>
      <c r="B2075" s="278">
        <v>45079</v>
      </c>
      <c r="C2075" s="283">
        <f t="shared" si="30"/>
        <v>10301597959</v>
      </c>
      <c r="D2075" s="57"/>
      <c r="E2075" s="57"/>
      <c r="F2075" s="279">
        <v>762907847</v>
      </c>
      <c r="G2075" s="286">
        <v>344001706</v>
      </c>
      <c r="H2075" s="278">
        <v>47361</v>
      </c>
      <c r="I2075" s="278"/>
      <c r="K2075" s="57"/>
      <c r="L2075" s="57"/>
      <c r="M2075" s="274"/>
      <c r="N2075" s="274"/>
      <c r="O2075" s="57"/>
    </row>
    <row r="2076" spans="1:15">
      <c r="A2076" s="57"/>
      <c r="B2076" s="278">
        <v>45080</v>
      </c>
      <c r="C2076" s="283">
        <f t="shared" si="30"/>
        <v>10077374658</v>
      </c>
      <c r="D2076" s="57"/>
      <c r="E2076" s="57"/>
      <c r="F2076" s="279">
        <v>538684546</v>
      </c>
      <c r="G2076" s="286">
        <v>344101204</v>
      </c>
      <c r="H2076" s="278">
        <v>48722</v>
      </c>
      <c r="I2076" s="278"/>
      <c r="K2076" s="57"/>
      <c r="L2076" s="57"/>
      <c r="M2076" s="274"/>
      <c r="N2076" s="274"/>
      <c r="O2076" s="57"/>
    </row>
    <row r="2077" spans="1:15">
      <c r="A2077" s="57"/>
      <c r="B2077" s="278">
        <v>45081</v>
      </c>
      <c r="C2077" s="283">
        <f t="shared" si="30"/>
        <v>10294086054</v>
      </c>
      <c r="D2077" s="57"/>
      <c r="E2077" s="57"/>
      <c r="F2077" s="279">
        <v>755395942</v>
      </c>
      <c r="G2077" s="286">
        <v>344195510</v>
      </c>
      <c r="H2077" s="278">
        <v>45865</v>
      </c>
      <c r="I2077" s="278"/>
      <c r="K2077" s="57"/>
      <c r="L2077" s="57"/>
      <c r="M2077" s="274"/>
      <c r="N2077" s="274"/>
      <c r="O2077" s="57"/>
    </row>
    <row r="2078" spans="1:15">
      <c r="A2078" s="57"/>
      <c r="B2078" s="278">
        <v>45082</v>
      </c>
      <c r="C2078" s="283">
        <f t="shared" si="30"/>
        <v>9761841292</v>
      </c>
      <c r="D2078" s="57"/>
      <c r="E2078" s="57"/>
      <c r="F2078" s="279">
        <v>223151180</v>
      </c>
      <c r="G2078" s="286">
        <v>344210830</v>
      </c>
      <c r="H2078" s="278">
        <v>45442</v>
      </c>
      <c r="I2078" s="278"/>
      <c r="K2078" s="57"/>
      <c r="L2078" s="57"/>
      <c r="M2078" s="274"/>
      <c r="N2078" s="274"/>
      <c r="O2078" s="57"/>
    </row>
    <row r="2079" spans="1:15">
      <c r="A2079" s="57"/>
      <c r="B2079" s="278">
        <v>45083</v>
      </c>
      <c r="C2079" s="283">
        <f t="shared" si="30"/>
        <v>9742439515</v>
      </c>
      <c r="D2079" s="57"/>
      <c r="E2079" s="57"/>
      <c r="F2079" s="279">
        <v>203749403</v>
      </c>
      <c r="G2079" s="286">
        <v>344239466</v>
      </c>
      <c r="H2079" s="278">
        <v>45953</v>
      </c>
      <c r="I2079" s="278"/>
      <c r="K2079" s="57"/>
      <c r="L2079" s="57"/>
      <c r="M2079" s="274"/>
      <c r="N2079" s="274"/>
      <c r="O2079" s="57"/>
    </row>
    <row r="2080" spans="1:15">
      <c r="A2080" s="57"/>
      <c r="B2080" s="278">
        <v>45084</v>
      </c>
      <c r="C2080" s="283">
        <f t="shared" ref="C2080:C2143" si="31">F2080+(F$88*28679+98765)+(G$88*6587+87654)+(E$88*9537+76543)+(J$88*5713+4528)</f>
        <v>9913441102</v>
      </c>
      <c r="D2080" s="57"/>
      <c r="E2080" s="57"/>
      <c r="F2080" s="279">
        <v>374750990</v>
      </c>
      <c r="G2080" s="286">
        <v>344590373</v>
      </c>
      <c r="H2080" s="278">
        <v>48369</v>
      </c>
      <c r="I2080" s="278"/>
      <c r="K2080" s="57"/>
      <c r="L2080" s="57"/>
      <c r="M2080" s="274"/>
      <c r="N2080" s="274"/>
      <c r="O2080" s="57"/>
    </row>
    <row r="2081" spans="1:15">
      <c r="A2081" s="57"/>
      <c r="B2081" s="278">
        <v>45085</v>
      </c>
      <c r="C2081" s="283">
        <f t="shared" si="31"/>
        <v>10464682151</v>
      </c>
      <c r="D2081" s="57"/>
      <c r="E2081" s="57"/>
      <c r="F2081" s="279">
        <v>925992039</v>
      </c>
      <c r="G2081" s="286">
        <v>344700174</v>
      </c>
      <c r="H2081" s="278">
        <v>43115</v>
      </c>
      <c r="I2081" s="278"/>
      <c r="K2081" s="57"/>
      <c r="L2081" s="57"/>
      <c r="M2081" s="274"/>
      <c r="N2081" s="274"/>
      <c r="O2081" s="57"/>
    </row>
    <row r="2082" spans="1:15">
      <c r="A2082" s="57"/>
      <c r="B2082" s="278">
        <v>45086</v>
      </c>
      <c r="C2082" s="283">
        <f t="shared" si="31"/>
        <v>10366600420</v>
      </c>
      <c r="D2082" s="57"/>
      <c r="E2082" s="57"/>
      <c r="F2082" s="279">
        <v>827910308</v>
      </c>
      <c r="G2082" s="286">
        <v>344728330</v>
      </c>
      <c r="H2082" s="278">
        <v>44860</v>
      </c>
      <c r="I2082" s="278"/>
      <c r="K2082" s="57"/>
      <c r="L2082" s="57"/>
      <c r="M2082" s="274"/>
      <c r="N2082" s="274"/>
      <c r="O2082" s="57"/>
    </row>
    <row r="2083" spans="1:15">
      <c r="A2083" s="57"/>
      <c r="B2083" s="278">
        <v>45087</v>
      </c>
      <c r="C2083" s="283">
        <f t="shared" si="31"/>
        <v>10305217116</v>
      </c>
      <c r="D2083" s="57"/>
      <c r="E2083" s="57"/>
      <c r="F2083" s="279">
        <v>766527004</v>
      </c>
      <c r="G2083" s="286">
        <v>344847412</v>
      </c>
      <c r="H2083" s="278">
        <v>46652</v>
      </c>
      <c r="I2083" s="278"/>
      <c r="K2083" s="57"/>
      <c r="L2083" s="57"/>
      <c r="M2083" s="274"/>
      <c r="N2083" s="274"/>
      <c r="O2083" s="57"/>
    </row>
    <row r="2084" spans="1:15">
      <c r="A2084" s="57"/>
      <c r="B2084" s="278">
        <v>45088</v>
      </c>
      <c r="C2084" s="283">
        <f t="shared" si="31"/>
        <v>10342996027</v>
      </c>
      <c r="D2084" s="57"/>
      <c r="E2084" s="57"/>
      <c r="F2084" s="279">
        <v>804305915</v>
      </c>
      <c r="G2084" s="286">
        <v>344883145</v>
      </c>
      <c r="H2084" s="278">
        <v>47957</v>
      </c>
      <c r="I2084" s="278"/>
      <c r="K2084" s="57"/>
      <c r="L2084" s="57"/>
      <c r="M2084" s="274"/>
      <c r="N2084" s="274"/>
      <c r="O2084" s="57"/>
    </row>
    <row r="2085" spans="1:15">
      <c r="A2085" s="57"/>
      <c r="B2085" s="278">
        <v>45089</v>
      </c>
      <c r="C2085" s="283">
        <f t="shared" si="31"/>
        <v>9700802041</v>
      </c>
      <c r="D2085" s="57"/>
      <c r="E2085" s="57"/>
      <c r="F2085" s="279">
        <v>162111929</v>
      </c>
      <c r="G2085" s="286">
        <v>344935330</v>
      </c>
      <c r="H2085" s="278">
        <v>50279</v>
      </c>
      <c r="I2085" s="278"/>
      <c r="K2085" s="57"/>
      <c r="L2085" s="57"/>
      <c r="M2085" s="274"/>
      <c r="N2085" s="274"/>
      <c r="O2085" s="57"/>
    </row>
    <row r="2086" spans="1:15">
      <c r="A2086" s="57"/>
      <c r="B2086" s="278">
        <v>45090</v>
      </c>
      <c r="C2086" s="283">
        <f t="shared" si="31"/>
        <v>10533252583</v>
      </c>
      <c r="D2086" s="57"/>
      <c r="E2086" s="57"/>
      <c r="F2086" s="279">
        <v>994562471</v>
      </c>
      <c r="G2086" s="286">
        <v>344950867</v>
      </c>
      <c r="H2086" s="278">
        <v>45792</v>
      </c>
      <c r="I2086" s="278"/>
      <c r="K2086" s="57"/>
      <c r="L2086" s="57"/>
      <c r="M2086" s="274"/>
      <c r="N2086" s="274"/>
      <c r="O2086" s="57"/>
    </row>
    <row r="2087" spans="1:15">
      <c r="A2087" s="57"/>
      <c r="B2087" s="278">
        <v>45091</v>
      </c>
      <c r="C2087" s="283">
        <f t="shared" si="31"/>
        <v>10028331609</v>
      </c>
      <c r="D2087" s="57"/>
      <c r="E2087" s="57"/>
      <c r="F2087" s="279">
        <v>489641497</v>
      </c>
      <c r="G2087" s="286">
        <v>344974422</v>
      </c>
      <c r="H2087" s="278">
        <v>48999</v>
      </c>
      <c r="I2087" s="278"/>
      <c r="K2087" s="57"/>
      <c r="L2087" s="57"/>
      <c r="M2087" s="274"/>
      <c r="N2087" s="274"/>
      <c r="O2087" s="57"/>
    </row>
    <row r="2088" spans="1:15">
      <c r="A2088" s="57"/>
      <c r="B2088" s="278">
        <v>45092</v>
      </c>
      <c r="C2088" s="283">
        <f t="shared" si="31"/>
        <v>9988103203</v>
      </c>
      <c r="D2088" s="57"/>
      <c r="E2088" s="57"/>
      <c r="F2088" s="279">
        <v>449413091</v>
      </c>
      <c r="G2088" s="286">
        <v>344984699</v>
      </c>
      <c r="H2088" s="278">
        <v>46436</v>
      </c>
      <c r="I2088" s="278"/>
      <c r="K2088" s="57"/>
      <c r="L2088" s="57"/>
      <c r="M2088" s="274"/>
      <c r="N2088" s="274"/>
      <c r="O2088" s="57"/>
    </row>
    <row r="2089" spans="1:15">
      <c r="A2089" s="57"/>
      <c r="B2089" s="278">
        <v>45093</v>
      </c>
      <c r="C2089" s="283">
        <f t="shared" si="31"/>
        <v>9802249036</v>
      </c>
      <c r="D2089" s="57"/>
      <c r="E2089" s="57"/>
      <c r="F2089" s="279">
        <v>263558924</v>
      </c>
      <c r="G2089" s="286">
        <v>345234085</v>
      </c>
      <c r="H2089" s="278">
        <v>45129</v>
      </c>
      <c r="I2089" s="278"/>
      <c r="K2089" s="57"/>
      <c r="L2089" s="57"/>
      <c r="M2089" s="274"/>
      <c r="N2089" s="274"/>
      <c r="O2089" s="57"/>
    </row>
    <row r="2090" spans="1:15">
      <c r="A2090" s="57"/>
      <c r="B2090" s="278">
        <v>45094</v>
      </c>
      <c r="C2090" s="283">
        <f t="shared" si="31"/>
        <v>10535553898</v>
      </c>
      <c r="D2090" s="57"/>
      <c r="E2090" s="57"/>
      <c r="F2090" s="279">
        <v>996863786</v>
      </c>
      <c r="G2090" s="286">
        <v>345575037</v>
      </c>
      <c r="H2090" s="278">
        <v>48697</v>
      </c>
      <c r="I2090" s="278"/>
      <c r="K2090" s="57"/>
      <c r="L2090" s="57"/>
      <c r="M2090" s="274"/>
      <c r="N2090" s="274"/>
      <c r="O2090" s="57"/>
    </row>
    <row r="2091" spans="1:15">
      <c r="A2091" s="57"/>
      <c r="B2091" s="278">
        <v>45095</v>
      </c>
      <c r="C2091" s="283">
        <f t="shared" si="31"/>
        <v>9966530053</v>
      </c>
      <c r="D2091" s="57"/>
      <c r="E2091" s="57"/>
      <c r="F2091" s="279">
        <v>427839941</v>
      </c>
      <c r="G2091" s="286">
        <v>345724158</v>
      </c>
      <c r="H2091" s="278">
        <v>46418</v>
      </c>
      <c r="I2091" s="278"/>
      <c r="K2091" s="57"/>
      <c r="L2091" s="57"/>
      <c r="M2091" s="274"/>
      <c r="N2091" s="274"/>
      <c r="O2091" s="57"/>
    </row>
    <row r="2092" spans="1:15">
      <c r="A2092" s="57"/>
      <c r="B2092" s="278">
        <v>45096</v>
      </c>
      <c r="C2092" s="283">
        <f t="shared" si="31"/>
        <v>9731699313</v>
      </c>
      <c r="D2092" s="57"/>
      <c r="E2092" s="57"/>
      <c r="F2092" s="279">
        <v>193009201</v>
      </c>
      <c r="G2092" s="286">
        <v>345769137</v>
      </c>
      <c r="H2092" s="278">
        <v>43473</v>
      </c>
      <c r="I2092" s="278"/>
      <c r="K2092" s="57"/>
      <c r="L2092" s="57"/>
      <c r="M2092" s="274"/>
      <c r="N2092" s="274"/>
      <c r="O2092" s="57"/>
    </row>
    <row r="2093" spans="1:15">
      <c r="A2093" s="57"/>
      <c r="B2093" s="278">
        <v>45097</v>
      </c>
      <c r="C2093" s="283">
        <f t="shared" si="31"/>
        <v>10432555988</v>
      </c>
      <c r="D2093" s="57"/>
      <c r="E2093" s="57"/>
      <c r="F2093" s="279">
        <v>893865876</v>
      </c>
      <c r="G2093" s="286">
        <v>345799957</v>
      </c>
      <c r="H2093" s="278">
        <v>46810</v>
      </c>
      <c r="I2093" s="278"/>
      <c r="K2093" s="57"/>
      <c r="L2093" s="57"/>
      <c r="M2093" s="274"/>
      <c r="N2093" s="274"/>
      <c r="O2093" s="57"/>
    </row>
    <row r="2094" spans="1:15">
      <c r="A2094" s="57"/>
      <c r="B2094" s="278">
        <v>45098</v>
      </c>
      <c r="C2094" s="283">
        <f t="shared" si="31"/>
        <v>10145851058</v>
      </c>
      <c r="D2094" s="57"/>
      <c r="E2094" s="57"/>
      <c r="F2094" s="279">
        <v>607160946</v>
      </c>
      <c r="G2094" s="286">
        <v>346067902</v>
      </c>
      <c r="H2094" s="278">
        <v>43042</v>
      </c>
      <c r="I2094" s="278"/>
      <c r="K2094" s="57"/>
      <c r="L2094" s="57"/>
      <c r="M2094" s="274"/>
      <c r="N2094" s="274"/>
      <c r="O2094" s="57"/>
    </row>
    <row r="2095" spans="1:15">
      <c r="A2095" s="57"/>
      <c r="B2095" s="278">
        <v>45099</v>
      </c>
      <c r="C2095" s="283">
        <f t="shared" si="31"/>
        <v>9834207141</v>
      </c>
      <c r="D2095" s="57"/>
      <c r="E2095" s="57"/>
      <c r="F2095" s="279">
        <v>295517029</v>
      </c>
      <c r="G2095" s="286">
        <v>346068608</v>
      </c>
      <c r="H2095" s="278">
        <v>48126</v>
      </c>
      <c r="I2095" s="278"/>
      <c r="K2095" s="57"/>
      <c r="L2095" s="57"/>
      <c r="M2095" s="274"/>
      <c r="N2095" s="274"/>
      <c r="O2095" s="57"/>
    </row>
    <row r="2096" spans="1:15">
      <c r="A2096" s="57"/>
      <c r="B2096" s="278">
        <v>45100</v>
      </c>
      <c r="C2096" s="283">
        <f t="shared" si="31"/>
        <v>9875200579</v>
      </c>
      <c r="D2096" s="57"/>
      <c r="E2096" s="57"/>
      <c r="F2096" s="279">
        <v>336510467</v>
      </c>
      <c r="G2096" s="286">
        <v>346260197</v>
      </c>
      <c r="H2096" s="278">
        <v>44545</v>
      </c>
      <c r="I2096" s="278"/>
      <c r="K2096" s="57"/>
      <c r="L2096" s="57"/>
      <c r="M2096" s="274"/>
      <c r="N2096" s="274"/>
      <c r="O2096" s="57"/>
    </row>
    <row r="2097" spans="1:15">
      <c r="A2097" s="57"/>
      <c r="B2097" s="278">
        <v>45101</v>
      </c>
      <c r="C2097" s="283">
        <f t="shared" si="31"/>
        <v>9805566833</v>
      </c>
      <c r="D2097" s="57"/>
      <c r="E2097" s="57"/>
      <c r="F2097" s="279">
        <v>266876721</v>
      </c>
      <c r="G2097" s="286">
        <v>346270085</v>
      </c>
      <c r="H2097" s="278">
        <v>45385</v>
      </c>
      <c r="I2097" s="278"/>
      <c r="K2097" s="57"/>
      <c r="L2097" s="57"/>
      <c r="M2097" s="274"/>
      <c r="N2097" s="274"/>
      <c r="O2097" s="57"/>
    </row>
    <row r="2098" spans="1:15">
      <c r="A2098" s="57"/>
      <c r="B2098" s="278">
        <v>45102</v>
      </c>
      <c r="C2098" s="283">
        <f t="shared" si="31"/>
        <v>10033897688</v>
      </c>
      <c r="D2098" s="57"/>
      <c r="E2098" s="57"/>
      <c r="F2098" s="279">
        <v>495207576</v>
      </c>
      <c r="G2098" s="286">
        <v>346275176</v>
      </c>
      <c r="H2098" s="278">
        <v>45072</v>
      </c>
      <c r="I2098" s="278"/>
      <c r="K2098" s="57"/>
      <c r="L2098" s="57"/>
      <c r="M2098" s="274"/>
      <c r="N2098" s="274"/>
      <c r="O2098" s="57"/>
    </row>
    <row r="2099" spans="1:15">
      <c r="A2099" s="57"/>
      <c r="B2099" s="278">
        <v>45103</v>
      </c>
      <c r="C2099" s="283">
        <f t="shared" si="31"/>
        <v>10471458342</v>
      </c>
      <c r="D2099" s="57"/>
      <c r="E2099" s="57"/>
      <c r="F2099" s="279">
        <v>932768230</v>
      </c>
      <c r="G2099" s="286">
        <v>346285118</v>
      </c>
      <c r="H2099" s="278">
        <v>49648</v>
      </c>
      <c r="I2099" s="278"/>
      <c r="K2099" s="57"/>
      <c r="L2099" s="57"/>
      <c r="M2099" s="274"/>
      <c r="N2099" s="274"/>
      <c r="O2099" s="57"/>
    </row>
    <row r="2100" spans="1:15">
      <c r="A2100" s="57"/>
      <c r="B2100" s="278">
        <v>45104</v>
      </c>
      <c r="C2100" s="283">
        <f t="shared" si="31"/>
        <v>10493796313</v>
      </c>
      <c r="D2100" s="57"/>
      <c r="E2100" s="57"/>
      <c r="F2100" s="279">
        <v>955106201</v>
      </c>
      <c r="G2100" s="286">
        <v>346315315</v>
      </c>
      <c r="H2100" s="278">
        <v>45599</v>
      </c>
      <c r="I2100" s="278"/>
      <c r="K2100" s="57"/>
      <c r="L2100" s="57"/>
      <c r="M2100" s="274"/>
      <c r="N2100" s="274"/>
      <c r="O2100" s="57"/>
    </row>
    <row r="2101" spans="1:15">
      <c r="A2101" s="57"/>
      <c r="B2101" s="278">
        <v>45105</v>
      </c>
      <c r="C2101" s="283">
        <f t="shared" si="31"/>
        <v>10510646656</v>
      </c>
      <c r="D2101" s="57"/>
      <c r="E2101" s="57"/>
      <c r="F2101" s="279">
        <v>971956544</v>
      </c>
      <c r="G2101" s="286">
        <v>346581315</v>
      </c>
      <c r="H2101" s="278">
        <v>43708</v>
      </c>
      <c r="I2101" s="278"/>
      <c r="K2101" s="57"/>
      <c r="L2101" s="57"/>
      <c r="M2101" s="274"/>
      <c r="N2101" s="274"/>
      <c r="O2101" s="57"/>
    </row>
    <row r="2102" spans="1:15">
      <c r="A2102" s="57"/>
      <c r="B2102" s="278">
        <v>45106</v>
      </c>
      <c r="C2102" s="283">
        <f t="shared" si="31"/>
        <v>9743678052</v>
      </c>
      <c r="D2102" s="57"/>
      <c r="E2102" s="57"/>
      <c r="F2102" s="279">
        <v>204987940</v>
      </c>
      <c r="G2102" s="286">
        <v>346713645</v>
      </c>
      <c r="H2102" s="278">
        <v>48405</v>
      </c>
      <c r="I2102" s="278"/>
      <c r="K2102" s="57"/>
      <c r="L2102" s="57"/>
      <c r="M2102" s="274"/>
      <c r="N2102" s="274"/>
      <c r="O2102" s="57"/>
    </row>
    <row r="2103" spans="1:15">
      <c r="A2103" s="57"/>
      <c r="B2103" s="278">
        <v>45107</v>
      </c>
      <c r="C2103" s="283">
        <f t="shared" si="31"/>
        <v>10368755799</v>
      </c>
      <c r="D2103" s="57"/>
      <c r="E2103" s="57"/>
      <c r="F2103" s="279">
        <v>830065687</v>
      </c>
      <c r="G2103" s="286">
        <v>347077332</v>
      </c>
      <c r="H2103" s="278">
        <v>50253</v>
      </c>
      <c r="I2103" s="278"/>
      <c r="K2103" s="57"/>
      <c r="L2103" s="57"/>
      <c r="M2103" s="274"/>
      <c r="N2103" s="274"/>
      <c r="O2103" s="57"/>
    </row>
    <row r="2104" spans="1:15">
      <c r="A2104" s="57"/>
      <c r="B2104" s="278">
        <v>45108</v>
      </c>
      <c r="C2104" s="283">
        <f t="shared" si="31"/>
        <v>9986281053</v>
      </c>
      <c r="D2104" s="57"/>
      <c r="E2104" s="57"/>
      <c r="F2104" s="279">
        <v>447590941</v>
      </c>
      <c r="G2104" s="286">
        <v>347220289</v>
      </c>
      <c r="H2104" s="278">
        <v>47431</v>
      </c>
      <c r="I2104" s="278"/>
      <c r="K2104" s="57"/>
      <c r="L2104" s="57"/>
      <c r="M2104" s="274"/>
      <c r="N2104" s="274"/>
      <c r="O2104" s="57"/>
    </row>
    <row r="2105" spans="1:15">
      <c r="A2105" s="57"/>
      <c r="B2105" s="278">
        <v>45109</v>
      </c>
      <c r="C2105" s="283">
        <f t="shared" si="31"/>
        <v>10231096762</v>
      </c>
      <c r="D2105" s="57"/>
      <c r="E2105" s="57"/>
      <c r="F2105" s="279">
        <v>692406650</v>
      </c>
      <c r="G2105" s="286">
        <v>347400694</v>
      </c>
      <c r="H2105" s="278">
        <v>45410</v>
      </c>
      <c r="I2105" s="278"/>
      <c r="K2105" s="57"/>
      <c r="L2105" s="57"/>
      <c r="M2105" s="274"/>
      <c r="N2105" s="274"/>
      <c r="O2105" s="57"/>
    </row>
    <row r="2106" spans="1:15">
      <c r="A2106" s="57"/>
      <c r="B2106" s="278">
        <v>45110</v>
      </c>
      <c r="C2106" s="283">
        <f t="shared" si="31"/>
        <v>10423460085</v>
      </c>
      <c r="D2106" s="57"/>
      <c r="E2106" s="57"/>
      <c r="F2106" s="279">
        <v>884769973</v>
      </c>
      <c r="G2106" s="286">
        <v>348066187</v>
      </c>
      <c r="H2106" s="278">
        <v>46962</v>
      </c>
      <c r="I2106" s="278"/>
      <c r="K2106" s="57"/>
      <c r="L2106" s="57"/>
      <c r="M2106" s="274"/>
      <c r="N2106" s="274"/>
      <c r="O2106" s="57"/>
    </row>
    <row r="2107" spans="1:15">
      <c r="A2107" s="57"/>
      <c r="B2107" s="278">
        <v>45111</v>
      </c>
      <c r="C2107" s="283">
        <f t="shared" si="31"/>
        <v>9996640351</v>
      </c>
      <c r="D2107" s="57"/>
      <c r="E2107" s="57"/>
      <c r="F2107" s="279">
        <v>457950239</v>
      </c>
      <c r="G2107" s="286">
        <v>348211018</v>
      </c>
      <c r="H2107" s="278">
        <v>47094</v>
      </c>
      <c r="I2107" s="278"/>
      <c r="K2107" s="57"/>
      <c r="L2107" s="57"/>
      <c r="M2107" s="274"/>
      <c r="N2107" s="274"/>
      <c r="O2107" s="57"/>
    </row>
    <row r="2108" spans="1:15">
      <c r="A2108" s="57"/>
      <c r="B2108" s="278">
        <v>45112</v>
      </c>
      <c r="C2108" s="283">
        <f t="shared" si="31"/>
        <v>9738594085</v>
      </c>
      <c r="D2108" s="57"/>
      <c r="E2108" s="57"/>
      <c r="F2108" s="279">
        <v>199903973</v>
      </c>
      <c r="G2108" s="286">
        <v>348367739</v>
      </c>
      <c r="H2108" s="278">
        <v>44444</v>
      </c>
      <c r="I2108" s="278"/>
      <c r="K2108" s="57"/>
      <c r="L2108" s="57"/>
      <c r="M2108" s="274"/>
      <c r="N2108" s="274"/>
      <c r="O2108" s="57"/>
    </row>
    <row r="2109" spans="1:15">
      <c r="A2109" s="57"/>
      <c r="B2109" s="278">
        <v>45113</v>
      </c>
      <c r="C2109" s="283">
        <f t="shared" si="31"/>
        <v>9966433725</v>
      </c>
      <c r="D2109" s="57"/>
      <c r="E2109" s="57"/>
      <c r="F2109" s="279">
        <v>427743613</v>
      </c>
      <c r="G2109" s="286">
        <v>348388907</v>
      </c>
      <c r="H2109" s="278">
        <v>46505</v>
      </c>
      <c r="I2109" s="278"/>
      <c r="K2109" s="57"/>
      <c r="L2109" s="57"/>
      <c r="M2109" s="274"/>
      <c r="N2109" s="274"/>
      <c r="O2109" s="57"/>
    </row>
    <row r="2110" spans="1:15">
      <c r="A2110" s="57"/>
      <c r="B2110" s="278">
        <v>45114</v>
      </c>
      <c r="C2110" s="283">
        <f t="shared" si="31"/>
        <v>10353239878</v>
      </c>
      <c r="D2110" s="57"/>
      <c r="E2110" s="57"/>
      <c r="F2110" s="279">
        <v>814549766</v>
      </c>
      <c r="G2110" s="286">
        <v>348393551</v>
      </c>
      <c r="H2110" s="278">
        <v>44291</v>
      </c>
      <c r="I2110" s="278"/>
      <c r="K2110" s="57"/>
      <c r="L2110" s="57"/>
      <c r="M2110" s="274"/>
      <c r="N2110" s="274"/>
      <c r="O2110" s="57"/>
    </row>
    <row r="2111" spans="1:15">
      <c r="A2111" s="57"/>
      <c r="B2111" s="278">
        <v>45115</v>
      </c>
      <c r="C2111" s="283">
        <f t="shared" si="31"/>
        <v>10010513448</v>
      </c>
      <c r="D2111" s="57"/>
      <c r="E2111" s="57"/>
      <c r="F2111" s="279">
        <v>471823336</v>
      </c>
      <c r="G2111" s="286">
        <v>348408322</v>
      </c>
      <c r="H2111" s="278">
        <v>49977</v>
      </c>
      <c r="I2111" s="278"/>
      <c r="K2111" s="57"/>
      <c r="L2111" s="57"/>
      <c r="M2111" s="274"/>
      <c r="N2111" s="274"/>
      <c r="O2111" s="57"/>
    </row>
    <row r="2112" spans="1:15">
      <c r="A2112" s="57"/>
      <c r="B2112" s="278">
        <v>45116</v>
      </c>
      <c r="C2112" s="283">
        <f t="shared" si="31"/>
        <v>10433090913</v>
      </c>
      <c r="D2112" s="57"/>
      <c r="E2112" s="57"/>
      <c r="F2112" s="279">
        <v>894400801</v>
      </c>
      <c r="G2112" s="286">
        <v>348757570</v>
      </c>
      <c r="H2112" s="278">
        <v>48164</v>
      </c>
      <c r="I2112" s="278"/>
      <c r="K2112" s="57"/>
      <c r="L2112" s="57"/>
      <c r="M2112" s="274"/>
      <c r="N2112" s="274"/>
      <c r="O2112" s="57"/>
    </row>
    <row r="2113" spans="1:15">
      <c r="A2113" s="57"/>
      <c r="B2113" s="278">
        <v>45117</v>
      </c>
      <c r="C2113" s="283">
        <f t="shared" si="31"/>
        <v>9836160968</v>
      </c>
      <c r="D2113" s="57"/>
      <c r="E2113" s="57"/>
      <c r="F2113" s="279">
        <v>297470856</v>
      </c>
      <c r="G2113" s="286">
        <v>348934019</v>
      </c>
      <c r="H2113" s="278">
        <v>45971</v>
      </c>
      <c r="I2113" s="278"/>
      <c r="K2113" s="57"/>
      <c r="L2113" s="57"/>
      <c r="M2113" s="274"/>
      <c r="N2113" s="274"/>
      <c r="O2113" s="57"/>
    </row>
    <row r="2114" spans="1:15">
      <c r="A2114" s="57"/>
      <c r="B2114" s="278">
        <v>45118</v>
      </c>
      <c r="C2114" s="283">
        <f t="shared" si="31"/>
        <v>10193020784</v>
      </c>
      <c r="D2114" s="57"/>
      <c r="E2114" s="57"/>
      <c r="F2114" s="279">
        <v>654330672</v>
      </c>
      <c r="G2114" s="286">
        <v>349050556</v>
      </c>
      <c r="H2114" s="278">
        <v>50334</v>
      </c>
      <c r="I2114" s="278"/>
      <c r="K2114" s="57"/>
      <c r="L2114" s="57"/>
      <c r="M2114" s="274"/>
      <c r="N2114" s="274"/>
      <c r="O2114" s="57"/>
    </row>
    <row r="2115" spans="1:15">
      <c r="A2115" s="57"/>
      <c r="B2115" s="278">
        <v>45119</v>
      </c>
      <c r="C2115" s="283">
        <f t="shared" si="31"/>
        <v>9808294701</v>
      </c>
      <c r="D2115" s="57"/>
      <c r="E2115" s="57"/>
      <c r="F2115" s="279">
        <v>269604589</v>
      </c>
      <c r="G2115" s="286">
        <v>349225693</v>
      </c>
      <c r="H2115" s="278">
        <v>49037</v>
      </c>
      <c r="I2115" s="278"/>
      <c r="K2115" s="57"/>
      <c r="L2115" s="57"/>
      <c r="M2115" s="274"/>
      <c r="N2115" s="274"/>
      <c r="O2115" s="57"/>
    </row>
    <row r="2116" spans="1:15">
      <c r="A2116" s="57"/>
      <c r="B2116" s="278">
        <v>45120</v>
      </c>
      <c r="C2116" s="283">
        <f t="shared" si="31"/>
        <v>10285466061</v>
      </c>
      <c r="D2116" s="57"/>
      <c r="E2116" s="57"/>
      <c r="F2116" s="279">
        <v>746775949</v>
      </c>
      <c r="G2116" s="286">
        <v>349298903</v>
      </c>
      <c r="H2116" s="278">
        <v>46028</v>
      </c>
      <c r="I2116" s="278"/>
      <c r="K2116" s="57"/>
      <c r="L2116" s="57"/>
      <c r="M2116" s="274"/>
      <c r="N2116" s="274"/>
      <c r="O2116" s="57"/>
    </row>
    <row r="2117" spans="1:15">
      <c r="A2117" s="57"/>
      <c r="B2117" s="278">
        <v>45121</v>
      </c>
      <c r="C2117" s="283">
        <f t="shared" si="31"/>
        <v>9733162389</v>
      </c>
      <c r="D2117" s="57"/>
      <c r="E2117" s="57"/>
      <c r="F2117" s="279">
        <v>194472277</v>
      </c>
      <c r="G2117" s="286">
        <v>349303396</v>
      </c>
      <c r="H2117" s="278">
        <v>49487</v>
      </c>
      <c r="I2117" s="278"/>
      <c r="K2117" s="57"/>
      <c r="L2117" s="57"/>
      <c r="M2117" s="274"/>
      <c r="N2117" s="274"/>
      <c r="O2117" s="57"/>
    </row>
    <row r="2118" spans="1:15">
      <c r="A2118" s="57"/>
      <c r="B2118" s="278">
        <v>45122</v>
      </c>
      <c r="C2118" s="283">
        <f t="shared" si="31"/>
        <v>10295315462</v>
      </c>
      <c r="D2118" s="57"/>
      <c r="E2118" s="57"/>
      <c r="F2118" s="279">
        <v>756625350</v>
      </c>
      <c r="G2118" s="286">
        <v>349349797</v>
      </c>
      <c r="H2118" s="278">
        <v>46832</v>
      </c>
      <c r="I2118" s="278"/>
      <c r="K2118" s="57"/>
      <c r="L2118" s="57"/>
      <c r="M2118" s="274"/>
      <c r="N2118" s="274"/>
      <c r="O2118" s="57"/>
    </row>
    <row r="2119" spans="1:15">
      <c r="A2119" s="57"/>
      <c r="B2119" s="278">
        <v>45123</v>
      </c>
      <c r="C2119" s="283">
        <f t="shared" si="31"/>
        <v>10367879344</v>
      </c>
      <c r="D2119" s="57"/>
      <c r="E2119" s="57"/>
      <c r="F2119" s="279">
        <v>829189232</v>
      </c>
      <c r="G2119" s="286">
        <v>349526667</v>
      </c>
      <c r="H2119" s="278">
        <v>46772</v>
      </c>
      <c r="I2119" s="278"/>
      <c r="K2119" s="57"/>
      <c r="L2119" s="57"/>
      <c r="M2119" s="274"/>
      <c r="N2119" s="274"/>
      <c r="O2119" s="57"/>
    </row>
    <row r="2120" spans="1:15">
      <c r="A2120" s="57"/>
      <c r="B2120" s="278">
        <v>45124</v>
      </c>
      <c r="C2120" s="283">
        <f t="shared" si="31"/>
        <v>9862276230</v>
      </c>
      <c r="D2120" s="57"/>
      <c r="E2120" s="57"/>
      <c r="F2120" s="279">
        <v>323586118</v>
      </c>
      <c r="G2120" s="286">
        <v>349538488</v>
      </c>
      <c r="H2120" s="278">
        <v>48674</v>
      </c>
      <c r="I2120" s="278"/>
      <c r="K2120" s="57"/>
      <c r="L2120" s="57"/>
      <c r="M2120" s="274"/>
      <c r="N2120" s="274"/>
      <c r="O2120" s="57"/>
    </row>
    <row r="2121" spans="1:15">
      <c r="A2121" s="57"/>
      <c r="B2121" s="278">
        <v>45125</v>
      </c>
      <c r="C2121" s="283">
        <f t="shared" si="31"/>
        <v>10077659340</v>
      </c>
      <c r="D2121" s="57"/>
      <c r="E2121" s="57"/>
      <c r="F2121" s="279">
        <v>538969228</v>
      </c>
      <c r="G2121" s="286">
        <v>349690491</v>
      </c>
      <c r="H2121" s="278">
        <v>49499</v>
      </c>
      <c r="I2121" s="278"/>
      <c r="K2121" s="57"/>
      <c r="L2121" s="57"/>
      <c r="M2121" s="274"/>
      <c r="N2121" s="274"/>
      <c r="O2121" s="57"/>
    </row>
    <row r="2122" spans="1:15">
      <c r="A2122" s="57"/>
      <c r="B2122" s="278">
        <v>45126</v>
      </c>
      <c r="C2122" s="283">
        <f t="shared" si="31"/>
        <v>10428790930</v>
      </c>
      <c r="D2122" s="57"/>
      <c r="E2122" s="57"/>
      <c r="F2122" s="279">
        <v>890100818</v>
      </c>
      <c r="G2122" s="286">
        <v>349808705</v>
      </c>
      <c r="H2122" s="278">
        <v>46397</v>
      </c>
      <c r="I2122" s="278"/>
      <c r="K2122" s="57"/>
      <c r="L2122" s="57"/>
      <c r="M2122" s="274"/>
      <c r="N2122" s="274"/>
      <c r="O2122" s="57"/>
    </row>
    <row r="2123" spans="1:15">
      <c r="A2123" s="57"/>
      <c r="B2123" s="278">
        <v>45127</v>
      </c>
      <c r="C2123" s="283">
        <f t="shared" si="31"/>
        <v>9727428834</v>
      </c>
      <c r="D2123" s="57"/>
      <c r="E2123" s="57"/>
      <c r="F2123" s="279">
        <v>188738722</v>
      </c>
      <c r="G2123" s="286">
        <v>349983272</v>
      </c>
      <c r="H2123" s="278">
        <v>43087</v>
      </c>
      <c r="I2123" s="278"/>
      <c r="K2123" s="57"/>
      <c r="L2123" s="57"/>
      <c r="M2123" s="274"/>
      <c r="N2123" s="274"/>
      <c r="O2123" s="57"/>
    </row>
    <row r="2124" spans="1:15">
      <c r="A2124" s="57"/>
      <c r="B2124" s="278">
        <v>45128</v>
      </c>
      <c r="C2124" s="283">
        <f t="shared" si="31"/>
        <v>10362058466</v>
      </c>
      <c r="D2124" s="57"/>
      <c r="E2124" s="57"/>
      <c r="F2124" s="279">
        <v>823368354</v>
      </c>
      <c r="G2124" s="286">
        <v>350045723</v>
      </c>
      <c r="H2124" s="278">
        <v>44076</v>
      </c>
      <c r="I2124" s="278"/>
      <c r="K2124" s="57"/>
      <c r="L2124" s="57"/>
      <c r="M2124" s="274"/>
      <c r="N2124" s="274"/>
      <c r="O2124" s="57"/>
    </row>
    <row r="2125" spans="1:15">
      <c r="A2125" s="57"/>
      <c r="B2125" s="278">
        <v>45129</v>
      </c>
      <c r="C2125" s="283">
        <f t="shared" si="31"/>
        <v>9883924197</v>
      </c>
      <c r="D2125" s="57"/>
      <c r="E2125" s="57"/>
      <c r="F2125" s="279">
        <v>345234085</v>
      </c>
      <c r="G2125" s="286">
        <v>350045916</v>
      </c>
      <c r="H2125" s="278">
        <v>46071</v>
      </c>
      <c r="I2125" s="278"/>
      <c r="K2125" s="57"/>
      <c r="L2125" s="57"/>
      <c r="M2125" s="274"/>
      <c r="N2125" s="274"/>
      <c r="O2125" s="57"/>
    </row>
    <row r="2126" spans="1:15">
      <c r="A2126" s="57"/>
      <c r="B2126" s="278">
        <v>45130</v>
      </c>
      <c r="C2126" s="283">
        <f t="shared" si="31"/>
        <v>10099449500</v>
      </c>
      <c r="D2126" s="57"/>
      <c r="E2126" s="57"/>
      <c r="F2126" s="279">
        <v>560759388</v>
      </c>
      <c r="G2126" s="286">
        <v>350241867</v>
      </c>
      <c r="H2126" s="278">
        <v>50165</v>
      </c>
      <c r="I2126" s="278"/>
      <c r="K2126" s="57"/>
      <c r="L2126" s="57"/>
      <c r="M2126" s="274"/>
      <c r="N2126" s="274"/>
      <c r="O2126" s="57"/>
    </row>
    <row r="2127" spans="1:15">
      <c r="A2127" s="57"/>
      <c r="B2127" s="278">
        <v>45131</v>
      </c>
      <c r="C2127" s="283">
        <f t="shared" si="31"/>
        <v>10475423192</v>
      </c>
      <c r="D2127" s="57"/>
      <c r="E2127" s="57"/>
      <c r="F2127" s="279">
        <v>936733080</v>
      </c>
      <c r="G2127" s="286">
        <v>350296532</v>
      </c>
      <c r="H2127" s="278">
        <v>50319</v>
      </c>
      <c r="I2127" s="278"/>
      <c r="K2127" s="57"/>
      <c r="L2127" s="57"/>
      <c r="M2127" s="274"/>
      <c r="N2127" s="274"/>
      <c r="O2127" s="57"/>
    </row>
    <row r="2128" spans="1:15">
      <c r="A2128" s="57"/>
      <c r="B2128" s="278">
        <v>45132</v>
      </c>
      <c r="C2128" s="283">
        <f t="shared" si="31"/>
        <v>9993009917</v>
      </c>
      <c r="D2128" s="57"/>
      <c r="E2128" s="57"/>
      <c r="F2128" s="279">
        <v>454319805</v>
      </c>
      <c r="G2128" s="286">
        <v>350310995</v>
      </c>
      <c r="H2128" s="278">
        <v>44623</v>
      </c>
      <c r="I2128" s="278"/>
      <c r="K2128" s="57"/>
      <c r="L2128" s="57"/>
      <c r="M2128" s="274"/>
      <c r="N2128" s="274"/>
      <c r="O2128" s="57"/>
    </row>
    <row r="2129" spans="1:15">
      <c r="A2129" s="57"/>
      <c r="B2129" s="278">
        <v>45133</v>
      </c>
      <c r="C2129" s="283">
        <f t="shared" si="31"/>
        <v>10072094603</v>
      </c>
      <c r="D2129" s="57"/>
      <c r="E2129" s="57"/>
      <c r="F2129" s="279">
        <v>533404491</v>
      </c>
      <c r="G2129" s="286">
        <v>350360446</v>
      </c>
      <c r="H2129" s="278">
        <v>48115</v>
      </c>
      <c r="I2129" s="278"/>
      <c r="K2129" s="57"/>
      <c r="L2129" s="57"/>
      <c r="M2129" s="274"/>
      <c r="N2129" s="274"/>
      <c r="O2129" s="57"/>
    </row>
    <row r="2130" spans="1:15">
      <c r="A2130" s="57"/>
      <c r="B2130" s="278">
        <v>45134</v>
      </c>
      <c r="C2130" s="283">
        <f t="shared" si="31"/>
        <v>9724377411</v>
      </c>
      <c r="D2130" s="57"/>
      <c r="E2130" s="57"/>
      <c r="F2130" s="279">
        <v>185687299</v>
      </c>
      <c r="G2130" s="286">
        <v>350518034</v>
      </c>
      <c r="H2130" s="278">
        <v>47768</v>
      </c>
      <c r="I2130" s="278"/>
      <c r="K2130" s="57"/>
      <c r="L2130" s="57"/>
      <c r="M2130" s="274"/>
      <c r="N2130" s="274"/>
      <c r="O2130" s="57"/>
    </row>
    <row r="2131" spans="1:15">
      <c r="A2131" s="57"/>
      <c r="B2131" s="278">
        <v>45135</v>
      </c>
      <c r="C2131" s="283">
        <f t="shared" si="31"/>
        <v>10048640789</v>
      </c>
      <c r="D2131" s="57"/>
      <c r="E2131" s="57"/>
      <c r="F2131" s="279">
        <v>509950677</v>
      </c>
      <c r="G2131" s="286">
        <v>350537248</v>
      </c>
      <c r="H2131" s="278">
        <v>47674</v>
      </c>
      <c r="I2131" s="278"/>
      <c r="K2131" s="57"/>
      <c r="L2131" s="57"/>
      <c r="M2131" s="274"/>
      <c r="N2131" s="274"/>
      <c r="O2131" s="57"/>
    </row>
    <row r="2132" spans="1:15">
      <c r="A2132" s="57"/>
      <c r="B2132" s="278">
        <v>45136</v>
      </c>
      <c r="C2132" s="283">
        <f t="shared" si="31"/>
        <v>10055551751</v>
      </c>
      <c r="D2132" s="57"/>
      <c r="E2132" s="57"/>
      <c r="F2132" s="279">
        <v>516861639</v>
      </c>
      <c r="G2132" s="286">
        <v>350550579</v>
      </c>
      <c r="H2132" s="278">
        <v>49834</v>
      </c>
      <c r="I2132" s="278"/>
      <c r="K2132" s="57"/>
      <c r="L2132" s="57"/>
      <c r="M2132" s="274"/>
      <c r="N2132" s="274"/>
      <c r="O2132" s="57"/>
    </row>
    <row r="2133" spans="1:15">
      <c r="A2133" s="57"/>
      <c r="B2133" s="278">
        <v>45137</v>
      </c>
      <c r="C2133" s="283">
        <f t="shared" si="31"/>
        <v>9641492696</v>
      </c>
      <c r="D2133" s="57"/>
      <c r="E2133" s="57"/>
      <c r="F2133" s="279">
        <v>102802584</v>
      </c>
      <c r="G2133" s="286">
        <v>350572371</v>
      </c>
      <c r="H2133" s="278">
        <v>47669</v>
      </c>
      <c r="I2133" s="278"/>
      <c r="K2133" s="57"/>
      <c r="L2133" s="57"/>
      <c r="M2133" s="274"/>
      <c r="N2133" s="274"/>
      <c r="O2133" s="57"/>
    </row>
    <row r="2134" spans="1:15">
      <c r="A2134" s="57"/>
      <c r="B2134" s="278">
        <v>45138</v>
      </c>
      <c r="C2134" s="283">
        <f t="shared" si="31"/>
        <v>9816883484</v>
      </c>
      <c r="D2134" s="57"/>
      <c r="E2134" s="57"/>
      <c r="F2134" s="279">
        <v>278193372</v>
      </c>
      <c r="G2134" s="286">
        <v>350661177</v>
      </c>
      <c r="H2134" s="278">
        <v>48433</v>
      </c>
      <c r="I2134" s="278"/>
      <c r="K2134" s="57"/>
      <c r="L2134" s="57"/>
      <c r="M2134" s="274"/>
      <c r="N2134" s="274"/>
      <c r="O2134" s="57"/>
    </row>
    <row r="2135" spans="1:15">
      <c r="A2135" s="57"/>
      <c r="B2135" s="278">
        <v>45139</v>
      </c>
      <c r="C2135" s="283">
        <f t="shared" si="31"/>
        <v>9666685289</v>
      </c>
      <c r="D2135" s="57"/>
      <c r="E2135" s="57"/>
      <c r="F2135" s="279">
        <v>127995177</v>
      </c>
      <c r="G2135" s="286">
        <v>350670624</v>
      </c>
      <c r="H2135" s="278">
        <v>47412</v>
      </c>
      <c r="I2135" s="278"/>
      <c r="K2135" s="57"/>
      <c r="L2135" s="57"/>
      <c r="M2135" s="274"/>
      <c r="N2135" s="274"/>
      <c r="O2135" s="57"/>
    </row>
    <row r="2136" spans="1:15">
      <c r="A2136" s="57"/>
      <c r="B2136" s="278">
        <v>45140</v>
      </c>
      <c r="C2136" s="283">
        <f t="shared" si="31"/>
        <v>9747309656</v>
      </c>
      <c r="D2136" s="57"/>
      <c r="E2136" s="57"/>
      <c r="F2136" s="279">
        <v>208619544</v>
      </c>
      <c r="G2136" s="286">
        <v>350673909</v>
      </c>
      <c r="H2136" s="278">
        <v>48556</v>
      </c>
      <c r="I2136" s="278"/>
      <c r="K2136" s="57"/>
      <c r="L2136" s="57"/>
      <c r="M2136" s="274"/>
      <c r="N2136" s="274"/>
      <c r="O2136" s="57"/>
    </row>
    <row r="2137" spans="1:15">
      <c r="A2137" s="57"/>
      <c r="B2137" s="278">
        <v>45141</v>
      </c>
      <c r="C2137" s="283">
        <f t="shared" si="31"/>
        <v>10393198065</v>
      </c>
      <c r="D2137" s="57"/>
      <c r="E2137" s="57"/>
      <c r="F2137" s="279">
        <v>854507953</v>
      </c>
      <c r="G2137" s="286">
        <v>350739731</v>
      </c>
      <c r="H2137" s="278">
        <v>48843</v>
      </c>
      <c r="I2137" s="278"/>
      <c r="K2137" s="57"/>
      <c r="L2137" s="57"/>
      <c r="M2137" s="274"/>
      <c r="N2137" s="274"/>
      <c r="O2137" s="57"/>
    </row>
    <row r="2138" spans="1:15">
      <c r="A2138" s="57"/>
      <c r="B2138" s="278">
        <v>45142</v>
      </c>
      <c r="C2138" s="283">
        <f t="shared" si="31"/>
        <v>10263696332</v>
      </c>
      <c r="D2138" s="57"/>
      <c r="E2138" s="57"/>
      <c r="F2138" s="279">
        <v>725006220</v>
      </c>
      <c r="G2138" s="286">
        <v>351062138</v>
      </c>
      <c r="H2138" s="278">
        <v>50395</v>
      </c>
      <c r="I2138" s="278"/>
      <c r="K2138" s="57"/>
      <c r="L2138" s="57"/>
      <c r="M2138" s="274"/>
      <c r="N2138" s="274"/>
      <c r="O2138" s="57"/>
    </row>
    <row r="2139" spans="1:15">
      <c r="A2139" s="57"/>
      <c r="B2139" s="278">
        <v>45143</v>
      </c>
      <c r="C2139" s="283">
        <f t="shared" si="31"/>
        <v>10514203548</v>
      </c>
      <c r="D2139" s="57"/>
      <c r="E2139" s="57"/>
      <c r="F2139" s="279">
        <v>975513436</v>
      </c>
      <c r="G2139" s="286">
        <v>351335210</v>
      </c>
      <c r="H2139" s="278">
        <v>47687</v>
      </c>
      <c r="I2139" s="278"/>
      <c r="K2139" s="57"/>
      <c r="L2139" s="57"/>
      <c r="M2139" s="274"/>
      <c r="N2139" s="274"/>
      <c r="O2139" s="57"/>
    </row>
    <row r="2140" spans="1:15">
      <c r="A2140" s="57"/>
      <c r="B2140" s="278">
        <v>45144</v>
      </c>
      <c r="C2140" s="283">
        <f t="shared" si="31"/>
        <v>10063543804</v>
      </c>
      <c r="D2140" s="57"/>
      <c r="E2140" s="57"/>
      <c r="F2140" s="279">
        <v>524853692</v>
      </c>
      <c r="G2140" s="286">
        <v>351420571</v>
      </c>
      <c r="H2140" s="278">
        <v>45289</v>
      </c>
      <c r="I2140" s="278"/>
      <c r="K2140" s="57"/>
      <c r="L2140" s="57"/>
      <c r="M2140" s="274"/>
      <c r="N2140" s="274"/>
      <c r="O2140" s="57"/>
    </row>
    <row r="2141" spans="1:15">
      <c r="A2141" s="57"/>
      <c r="B2141" s="278">
        <v>45145</v>
      </c>
      <c r="C2141" s="283">
        <f t="shared" si="31"/>
        <v>9678770876</v>
      </c>
      <c r="D2141" s="57"/>
      <c r="E2141" s="57"/>
      <c r="F2141" s="279">
        <v>140080764</v>
      </c>
      <c r="G2141" s="286">
        <v>351424525</v>
      </c>
      <c r="H2141" s="278">
        <v>49422</v>
      </c>
      <c r="I2141" s="278"/>
      <c r="K2141" s="57"/>
      <c r="L2141" s="57"/>
      <c r="M2141" s="274"/>
      <c r="N2141" s="274"/>
      <c r="O2141" s="57"/>
    </row>
    <row r="2142" spans="1:15">
      <c r="A2142" s="57"/>
      <c r="B2142" s="278">
        <v>45146</v>
      </c>
      <c r="C2142" s="283">
        <f t="shared" si="31"/>
        <v>10266136994</v>
      </c>
      <c r="D2142" s="57"/>
      <c r="E2142" s="57"/>
      <c r="F2142" s="279">
        <v>727446882</v>
      </c>
      <c r="G2142" s="286">
        <v>351454078</v>
      </c>
      <c r="H2142" s="278">
        <v>44808</v>
      </c>
      <c r="I2142" s="278"/>
      <c r="K2142" s="57"/>
      <c r="L2142" s="57"/>
      <c r="M2142" s="274"/>
      <c r="N2142" s="274"/>
      <c r="O2142" s="57"/>
    </row>
    <row r="2143" spans="1:15">
      <c r="A2143" s="57"/>
      <c r="B2143" s="278">
        <v>45147</v>
      </c>
      <c r="C2143" s="283">
        <f t="shared" si="31"/>
        <v>9905009184</v>
      </c>
      <c r="D2143" s="57"/>
      <c r="E2143" s="57"/>
      <c r="F2143" s="279">
        <v>366319072</v>
      </c>
      <c r="G2143" s="286">
        <v>351625907</v>
      </c>
      <c r="H2143" s="278">
        <v>45501</v>
      </c>
      <c r="I2143" s="278"/>
      <c r="K2143" s="57"/>
      <c r="L2143" s="57"/>
      <c r="M2143" s="274"/>
      <c r="N2143" s="274"/>
      <c r="O2143" s="57"/>
    </row>
    <row r="2144" spans="1:15">
      <c r="A2144" s="57"/>
      <c r="B2144" s="278">
        <v>45148</v>
      </c>
      <c r="C2144" s="283">
        <f t="shared" ref="C2144:C2207" si="32">F2144+(F$88*28679+98765)+(G$88*6587+87654)+(E$88*9537+76543)+(J$88*5713+4528)</f>
        <v>9995599610</v>
      </c>
      <c r="D2144" s="57"/>
      <c r="E2144" s="57"/>
      <c r="F2144" s="279">
        <v>456909498</v>
      </c>
      <c r="G2144" s="286">
        <v>351626575</v>
      </c>
      <c r="H2144" s="278">
        <v>47992</v>
      </c>
      <c r="I2144" s="278"/>
      <c r="K2144" s="57"/>
      <c r="L2144" s="57"/>
      <c r="M2144" s="274"/>
      <c r="N2144" s="274"/>
      <c r="O2144" s="57"/>
    </row>
    <row r="2145" spans="1:15">
      <c r="A2145" s="57"/>
      <c r="B2145" s="278">
        <v>45149</v>
      </c>
      <c r="C2145" s="283">
        <f t="shared" si="32"/>
        <v>9756913968</v>
      </c>
      <c r="D2145" s="57"/>
      <c r="E2145" s="57"/>
      <c r="F2145" s="279">
        <v>218223856</v>
      </c>
      <c r="G2145" s="286">
        <v>352148320</v>
      </c>
      <c r="H2145" s="278">
        <v>47224</v>
      </c>
      <c r="I2145" s="278"/>
      <c r="K2145" s="57"/>
      <c r="L2145" s="57"/>
      <c r="M2145" s="274"/>
      <c r="N2145" s="274"/>
      <c r="O2145" s="57"/>
    </row>
    <row r="2146" spans="1:15">
      <c r="A2146" s="57"/>
      <c r="B2146" s="278">
        <v>45150</v>
      </c>
      <c r="C2146" s="283">
        <f t="shared" si="32"/>
        <v>10336379775</v>
      </c>
      <c r="D2146" s="57"/>
      <c r="E2146" s="57"/>
      <c r="F2146" s="279">
        <v>797689663</v>
      </c>
      <c r="G2146" s="286">
        <v>352189373</v>
      </c>
      <c r="H2146" s="278">
        <v>44312</v>
      </c>
      <c r="I2146" s="278"/>
      <c r="K2146" s="57"/>
      <c r="L2146" s="57"/>
      <c r="M2146" s="274"/>
      <c r="N2146" s="274"/>
      <c r="O2146" s="57"/>
    </row>
    <row r="2147" spans="1:15">
      <c r="A2147" s="57"/>
      <c r="B2147" s="278">
        <v>45151</v>
      </c>
      <c r="C2147" s="283">
        <f t="shared" si="32"/>
        <v>10181943506</v>
      </c>
      <c r="D2147" s="57"/>
      <c r="E2147" s="57"/>
      <c r="F2147" s="279">
        <v>643253394</v>
      </c>
      <c r="G2147" s="286">
        <v>352276269</v>
      </c>
      <c r="H2147" s="278">
        <v>44314</v>
      </c>
      <c r="I2147" s="278"/>
      <c r="K2147" s="57"/>
      <c r="L2147" s="57"/>
      <c r="M2147" s="274"/>
      <c r="N2147" s="274"/>
      <c r="O2147" s="57"/>
    </row>
    <row r="2148" spans="1:15">
      <c r="A2148" s="57"/>
      <c r="B2148" s="278">
        <v>45152</v>
      </c>
      <c r="C2148" s="283">
        <f t="shared" si="32"/>
        <v>10246554768</v>
      </c>
      <c r="D2148" s="57"/>
      <c r="E2148" s="57"/>
      <c r="F2148" s="279">
        <v>707864656</v>
      </c>
      <c r="G2148" s="286">
        <v>352295971</v>
      </c>
      <c r="H2148" s="278">
        <v>49266</v>
      </c>
      <c r="I2148" s="278"/>
      <c r="K2148" s="57"/>
      <c r="L2148" s="57"/>
      <c r="M2148" s="274"/>
      <c r="N2148" s="274"/>
      <c r="O2148" s="57"/>
    </row>
    <row r="2149" spans="1:15">
      <c r="A2149" s="57"/>
      <c r="B2149" s="278">
        <v>45153</v>
      </c>
      <c r="C2149" s="283">
        <f t="shared" si="32"/>
        <v>9970091757</v>
      </c>
      <c r="D2149" s="57"/>
      <c r="E2149" s="57"/>
      <c r="F2149" s="279">
        <v>431401645</v>
      </c>
      <c r="G2149" s="286">
        <v>352327264</v>
      </c>
      <c r="H2149" s="278">
        <v>49809</v>
      </c>
      <c r="I2149" s="278"/>
      <c r="K2149" s="57"/>
      <c r="L2149" s="57"/>
      <c r="M2149" s="274"/>
      <c r="N2149" s="274"/>
      <c r="O2149" s="57"/>
    </row>
    <row r="2150" spans="1:15">
      <c r="A2150" s="57"/>
      <c r="B2150" s="278">
        <v>45154</v>
      </c>
      <c r="C2150" s="283">
        <f t="shared" si="32"/>
        <v>9893487679</v>
      </c>
      <c r="D2150" s="57"/>
      <c r="E2150" s="57"/>
      <c r="F2150" s="279">
        <v>354797567</v>
      </c>
      <c r="G2150" s="286">
        <v>352443078</v>
      </c>
      <c r="H2150" s="278">
        <v>49734</v>
      </c>
      <c r="I2150" s="278"/>
      <c r="K2150" s="57"/>
      <c r="L2150" s="57"/>
      <c r="M2150" s="274"/>
      <c r="N2150" s="274"/>
      <c r="O2150" s="57"/>
    </row>
    <row r="2151" spans="1:15">
      <c r="A2151" s="57"/>
      <c r="B2151" s="278">
        <v>45155</v>
      </c>
      <c r="C2151" s="283">
        <f t="shared" si="32"/>
        <v>10239661736</v>
      </c>
      <c r="D2151" s="57"/>
      <c r="E2151" s="57"/>
      <c r="F2151" s="279">
        <v>700971624</v>
      </c>
      <c r="G2151" s="286">
        <v>352505767</v>
      </c>
      <c r="H2151" s="278">
        <v>49841</v>
      </c>
      <c r="I2151" s="278"/>
      <c r="K2151" s="57"/>
      <c r="L2151" s="57"/>
      <c r="M2151" s="274"/>
      <c r="N2151" s="274"/>
      <c r="O2151" s="57"/>
    </row>
    <row r="2152" spans="1:15">
      <c r="A2152" s="57"/>
      <c r="B2152" s="278">
        <v>45156</v>
      </c>
      <c r="C2152" s="283">
        <f t="shared" si="32"/>
        <v>9908688177</v>
      </c>
      <c r="D2152" s="57"/>
      <c r="E2152" s="57"/>
      <c r="F2152" s="279">
        <v>369998065</v>
      </c>
      <c r="G2152" s="286">
        <v>352534100</v>
      </c>
      <c r="H2152" s="278">
        <v>50080</v>
      </c>
      <c r="I2152" s="278"/>
      <c r="K2152" s="57"/>
      <c r="L2152" s="57"/>
      <c r="M2152" s="274"/>
      <c r="N2152" s="274"/>
      <c r="O2152" s="57"/>
    </row>
    <row r="2153" spans="1:15">
      <c r="A2153" s="57"/>
      <c r="B2153" s="278">
        <v>45157</v>
      </c>
      <c r="C2153" s="283">
        <f t="shared" si="32"/>
        <v>9867046990</v>
      </c>
      <c r="D2153" s="57"/>
      <c r="E2153" s="57"/>
      <c r="F2153" s="279">
        <v>328356878</v>
      </c>
      <c r="G2153" s="286">
        <v>352548657</v>
      </c>
      <c r="H2153" s="278">
        <v>48864</v>
      </c>
      <c r="I2153" s="278"/>
      <c r="K2153" s="57"/>
      <c r="L2153" s="57"/>
      <c r="M2153" s="274"/>
      <c r="N2153" s="274"/>
      <c r="O2153" s="57"/>
    </row>
    <row r="2154" spans="1:15">
      <c r="A2154" s="57"/>
      <c r="B2154" s="278">
        <v>45158</v>
      </c>
      <c r="C2154" s="283">
        <f t="shared" si="32"/>
        <v>10200867728</v>
      </c>
      <c r="D2154" s="57"/>
      <c r="E2154" s="57"/>
      <c r="F2154" s="279">
        <v>662177616</v>
      </c>
      <c r="G2154" s="286">
        <v>352568010</v>
      </c>
      <c r="H2154" s="278">
        <v>44780</v>
      </c>
      <c r="I2154" s="278"/>
      <c r="K2154" s="57"/>
      <c r="L2154" s="57"/>
      <c r="M2154" s="274"/>
      <c r="N2154" s="274"/>
      <c r="O2154" s="57"/>
    </row>
    <row r="2155" spans="1:15">
      <c r="A2155" s="57"/>
      <c r="B2155" s="278">
        <v>45159</v>
      </c>
      <c r="C2155" s="283">
        <f t="shared" si="32"/>
        <v>10053046872</v>
      </c>
      <c r="D2155" s="57"/>
      <c r="E2155" s="57"/>
      <c r="F2155" s="279">
        <v>514356760</v>
      </c>
      <c r="G2155" s="286">
        <v>352898242</v>
      </c>
      <c r="H2155" s="278">
        <v>44123</v>
      </c>
      <c r="I2155" s="278"/>
      <c r="K2155" s="57"/>
      <c r="L2155" s="57"/>
      <c r="M2155" s="274"/>
      <c r="N2155" s="274"/>
      <c r="O2155" s="57"/>
    </row>
    <row r="2156" spans="1:15">
      <c r="A2156" s="57"/>
      <c r="B2156" s="278">
        <v>45160</v>
      </c>
      <c r="C2156" s="283">
        <f t="shared" si="32"/>
        <v>10411336630</v>
      </c>
      <c r="D2156" s="57"/>
      <c r="E2156" s="57"/>
      <c r="F2156" s="279">
        <v>872646518</v>
      </c>
      <c r="G2156" s="286">
        <v>352979823</v>
      </c>
      <c r="H2156" s="278">
        <v>43300</v>
      </c>
      <c r="I2156" s="278"/>
      <c r="K2156" s="57"/>
      <c r="L2156" s="57"/>
      <c r="M2156" s="274"/>
      <c r="N2156" s="274"/>
      <c r="O2156" s="57"/>
    </row>
    <row r="2157" spans="1:15">
      <c r="A2157" s="57"/>
      <c r="B2157" s="278">
        <v>45161</v>
      </c>
      <c r="C2157" s="283">
        <f t="shared" si="32"/>
        <v>9931565033</v>
      </c>
      <c r="D2157" s="57"/>
      <c r="E2157" s="57"/>
      <c r="F2157" s="279">
        <v>392874921</v>
      </c>
      <c r="G2157" s="286">
        <v>353193237</v>
      </c>
      <c r="H2157" s="278">
        <v>46147</v>
      </c>
      <c r="I2157" s="278"/>
      <c r="K2157" s="57"/>
      <c r="L2157" s="57"/>
      <c r="M2157" s="274"/>
      <c r="N2157" s="274"/>
      <c r="O2157" s="57"/>
    </row>
    <row r="2158" spans="1:15">
      <c r="A2158" s="57"/>
      <c r="B2158" s="278">
        <v>45162</v>
      </c>
      <c r="C2158" s="283">
        <f t="shared" si="32"/>
        <v>10408458528</v>
      </c>
      <c r="D2158" s="57"/>
      <c r="E2158" s="57"/>
      <c r="F2158" s="279">
        <v>869768416</v>
      </c>
      <c r="G2158" s="286">
        <v>353352498</v>
      </c>
      <c r="H2158" s="278">
        <v>49627</v>
      </c>
      <c r="I2158" s="278"/>
      <c r="K2158" s="57"/>
      <c r="L2158" s="57"/>
      <c r="M2158" s="274"/>
      <c r="N2158" s="274"/>
      <c r="O2158" s="57"/>
    </row>
    <row r="2159" spans="1:15">
      <c r="A2159" s="57"/>
      <c r="B2159" s="278">
        <v>45163</v>
      </c>
      <c r="C2159" s="283">
        <f t="shared" si="32"/>
        <v>10488166956</v>
      </c>
      <c r="D2159" s="57"/>
      <c r="E2159" s="57"/>
      <c r="F2159" s="279">
        <v>949476844</v>
      </c>
      <c r="G2159" s="286">
        <v>353531745</v>
      </c>
      <c r="H2159" s="278">
        <v>45621</v>
      </c>
      <c r="I2159" s="278"/>
      <c r="K2159" s="57"/>
      <c r="L2159" s="57"/>
      <c r="M2159" s="274"/>
      <c r="N2159" s="274"/>
      <c r="O2159" s="57"/>
    </row>
    <row r="2160" spans="1:15">
      <c r="A2160" s="57"/>
      <c r="B2160" s="278">
        <v>45164</v>
      </c>
      <c r="C2160" s="283">
        <f t="shared" si="32"/>
        <v>9875182796</v>
      </c>
      <c r="D2160" s="57"/>
      <c r="E2160" s="57"/>
      <c r="F2160" s="279">
        <v>336492684</v>
      </c>
      <c r="G2160" s="286">
        <v>353595317</v>
      </c>
      <c r="H2160" s="278">
        <v>44304</v>
      </c>
      <c r="I2160" s="278"/>
      <c r="K2160" s="57"/>
      <c r="L2160" s="57"/>
      <c r="M2160" s="274"/>
      <c r="N2160" s="274"/>
      <c r="O2160" s="57"/>
    </row>
    <row r="2161" spans="1:15">
      <c r="A2161" s="57"/>
      <c r="B2161" s="278">
        <v>45165</v>
      </c>
      <c r="C2161" s="283">
        <f t="shared" si="32"/>
        <v>9860377321</v>
      </c>
      <c r="D2161" s="57"/>
      <c r="E2161" s="57"/>
      <c r="F2161" s="279">
        <v>321687209</v>
      </c>
      <c r="G2161" s="286">
        <v>353601778</v>
      </c>
      <c r="H2161" s="278">
        <v>45472</v>
      </c>
      <c r="I2161" s="278"/>
      <c r="K2161" s="57"/>
      <c r="L2161" s="57"/>
      <c r="M2161" s="274"/>
      <c r="N2161" s="274"/>
      <c r="O2161" s="57"/>
    </row>
    <row r="2162" spans="1:15">
      <c r="A2162" s="57"/>
      <c r="B2162" s="278">
        <v>45166</v>
      </c>
      <c r="C2162" s="283">
        <f t="shared" si="32"/>
        <v>9834416331</v>
      </c>
      <c r="D2162" s="57"/>
      <c r="E2162" s="57"/>
      <c r="F2162" s="279">
        <v>295726219</v>
      </c>
      <c r="G2162" s="286">
        <v>353618575</v>
      </c>
      <c r="H2162" s="278">
        <v>43859</v>
      </c>
      <c r="I2162" s="278"/>
      <c r="K2162" s="57"/>
      <c r="L2162" s="57"/>
      <c r="M2162" s="274"/>
      <c r="N2162" s="274"/>
      <c r="O2162" s="57"/>
    </row>
    <row r="2163" spans="1:15">
      <c r="A2163" s="57"/>
      <c r="B2163" s="278">
        <v>45167</v>
      </c>
      <c r="C2163" s="283">
        <f t="shared" si="32"/>
        <v>9797646021</v>
      </c>
      <c r="D2163" s="57"/>
      <c r="E2163" s="57"/>
      <c r="F2163" s="279">
        <v>258955909</v>
      </c>
      <c r="G2163" s="286">
        <v>353695830</v>
      </c>
      <c r="H2163" s="278">
        <v>46076</v>
      </c>
      <c r="I2163" s="278"/>
      <c r="K2163" s="57"/>
      <c r="L2163" s="57"/>
      <c r="M2163" s="274"/>
      <c r="N2163" s="274"/>
      <c r="O2163" s="57"/>
    </row>
    <row r="2164" spans="1:15">
      <c r="A2164" s="57"/>
      <c r="B2164" s="278">
        <v>45168</v>
      </c>
      <c r="C2164" s="283">
        <f t="shared" si="32"/>
        <v>10035057304</v>
      </c>
      <c r="D2164" s="57"/>
      <c r="E2164" s="57"/>
      <c r="F2164" s="279">
        <v>496367192</v>
      </c>
      <c r="G2164" s="286">
        <v>353745120</v>
      </c>
      <c r="H2164" s="278">
        <v>44797</v>
      </c>
      <c r="I2164" s="278"/>
      <c r="K2164" s="57"/>
      <c r="L2164" s="57"/>
      <c r="M2164" s="274"/>
      <c r="N2164" s="274"/>
      <c r="O2164" s="57"/>
    </row>
    <row r="2165" spans="1:15">
      <c r="A2165" s="57"/>
      <c r="B2165" s="278">
        <v>45169</v>
      </c>
      <c r="C2165" s="283">
        <f t="shared" si="32"/>
        <v>10267834513</v>
      </c>
      <c r="D2165" s="57"/>
      <c r="E2165" s="57"/>
      <c r="F2165" s="279">
        <v>729144401</v>
      </c>
      <c r="G2165" s="286">
        <v>353892948</v>
      </c>
      <c r="H2165" s="278">
        <v>44955</v>
      </c>
      <c r="I2165" s="278"/>
      <c r="K2165" s="57"/>
      <c r="L2165" s="57"/>
      <c r="M2165" s="274"/>
      <c r="N2165" s="274"/>
      <c r="O2165" s="57"/>
    </row>
    <row r="2166" spans="1:15">
      <c r="A2166" s="57"/>
      <c r="B2166" s="278">
        <v>45170</v>
      </c>
      <c r="C2166" s="283">
        <f t="shared" si="32"/>
        <v>9952580671</v>
      </c>
      <c r="D2166" s="57"/>
      <c r="E2166" s="57"/>
      <c r="F2166" s="279">
        <v>413890559</v>
      </c>
      <c r="G2166" s="286">
        <v>354069710</v>
      </c>
      <c r="H2166" s="278">
        <v>50144</v>
      </c>
      <c r="I2166" s="278"/>
      <c r="K2166" s="57"/>
      <c r="L2166" s="57"/>
      <c r="M2166" s="274"/>
      <c r="N2166" s="274"/>
      <c r="O2166" s="57"/>
    </row>
    <row r="2167" spans="1:15">
      <c r="A2167" s="57"/>
      <c r="B2167" s="278">
        <v>45171</v>
      </c>
      <c r="C2167" s="283">
        <f t="shared" si="32"/>
        <v>10269748862</v>
      </c>
      <c r="D2167" s="57"/>
      <c r="E2167" s="57"/>
      <c r="F2167" s="279">
        <v>731058750</v>
      </c>
      <c r="G2167" s="286">
        <v>354098808</v>
      </c>
      <c r="H2167" s="278">
        <v>49097</v>
      </c>
      <c r="I2167" s="278"/>
      <c r="K2167" s="57"/>
      <c r="L2167" s="57"/>
      <c r="M2167" s="274"/>
      <c r="N2167" s="274"/>
      <c r="O2167" s="57"/>
    </row>
    <row r="2168" spans="1:15">
      <c r="A2168" s="57"/>
      <c r="B2168" s="278">
        <v>45172</v>
      </c>
      <c r="C2168" s="283">
        <f t="shared" si="32"/>
        <v>9684824957</v>
      </c>
      <c r="D2168" s="57"/>
      <c r="E2168" s="57"/>
      <c r="F2168" s="279">
        <v>146134845</v>
      </c>
      <c r="G2168" s="286">
        <v>354505187</v>
      </c>
      <c r="H2168" s="278">
        <v>44798</v>
      </c>
      <c r="I2168" s="278"/>
      <c r="K2168" s="57"/>
      <c r="L2168" s="57"/>
      <c r="M2168" s="274"/>
      <c r="N2168" s="274"/>
      <c r="O2168" s="57"/>
    </row>
    <row r="2169" spans="1:15">
      <c r="A2169" s="57"/>
      <c r="B2169" s="278">
        <v>45173</v>
      </c>
      <c r="C2169" s="283">
        <f t="shared" si="32"/>
        <v>10035262621</v>
      </c>
      <c r="D2169" s="57"/>
      <c r="E2169" s="57"/>
      <c r="F2169" s="279">
        <v>496572509</v>
      </c>
      <c r="G2169" s="286">
        <v>354578229</v>
      </c>
      <c r="H2169" s="278">
        <v>43694</v>
      </c>
      <c r="I2169" s="278"/>
      <c r="K2169" s="57"/>
      <c r="L2169" s="57"/>
      <c r="M2169" s="274"/>
      <c r="N2169" s="274"/>
      <c r="O2169" s="57"/>
    </row>
    <row r="2170" spans="1:15">
      <c r="A2170" s="57"/>
      <c r="B2170" s="278">
        <v>45174</v>
      </c>
      <c r="C2170" s="283">
        <f t="shared" si="32"/>
        <v>10414158219</v>
      </c>
      <c r="D2170" s="57"/>
      <c r="E2170" s="57"/>
      <c r="F2170" s="279">
        <v>875468107</v>
      </c>
      <c r="G2170" s="286">
        <v>354653237</v>
      </c>
      <c r="H2170" s="278">
        <v>45207</v>
      </c>
      <c r="I2170" s="278"/>
      <c r="K2170" s="57"/>
      <c r="L2170" s="57"/>
      <c r="M2170" s="274"/>
      <c r="N2170" s="274"/>
      <c r="O2170" s="57"/>
    </row>
    <row r="2171" spans="1:15">
      <c r="A2171" s="57"/>
      <c r="B2171" s="278">
        <v>45175</v>
      </c>
      <c r="C2171" s="283">
        <f t="shared" si="32"/>
        <v>9640856756</v>
      </c>
      <c r="D2171" s="57"/>
      <c r="E2171" s="57"/>
      <c r="F2171" s="279">
        <v>102166644</v>
      </c>
      <c r="G2171" s="286">
        <v>354758097</v>
      </c>
      <c r="H2171" s="278">
        <v>43881</v>
      </c>
      <c r="I2171" s="278"/>
      <c r="K2171" s="57"/>
      <c r="L2171" s="57"/>
      <c r="M2171" s="274"/>
      <c r="N2171" s="274"/>
      <c r="O2171" s="57"/>
    </row>
    <row r="2172" spans="1:15">
      <c r="A2172" s="57"/>
      <c r="B2172" s="278">
        <v>45176</v>
      </c>
      <c r="C2172" s="283">
        <f t="shared" si="32"/>
        <v>10318496407</v>
      </c>
      <c r="D2172" s="57"/>
      <c r="E2172" s="57"/>
      <c r="F2172" s="279">
        <v>779806295</v>
      </c>
      <c r="G2172" s="286">
        <v>354771286</v>
      </c>
      <c r="H2172" s="278">
        <v>50122</v>
      </c>
      <c r="I2172" s="278"/>
      <c r="K2172" s="57"/>
      <c r="L2172" s="57"/>
      <c r="M2172" s="274"/>
      <c r="N2172" s="274"/>
      <c r="O2172" s="57"/>
    </row>
    <row r="2173" spans="1:15">
      <c r="A2173" s="57"/>
      <c r="B2173" s="278">
        <v>45177</v>
      </c>
      <c r="C2173" s="283">
        <f t="shared" si="32"/>
        <v>10458850343</v>
      </c>
      <c r="D2173" s="57"/>
      <c r="E2173" s="57"/>
      <c r="F2173" s="279">
        <v>920160231</v>
      </c>
      <c r="G2173" s="286">
        <v>354797567</v>
      </c>
      <c r="H2173" s="278">
        <v>45154</v>
      </c>
      <c r="I2173" s="278"/>
      <c r="K2173" s="57"/>
      <c r="L2173" s="57"/>
      <c r="M2173" s="274"/>
      <c r="N2173" s="274"/>
      <c r="O2173" s="57"/>
    </row>
    <row r="2174" spans="1:15">
      <c r="A2174" s="57"/>
      <c r="B2174" s="278">
        <v>45178</v>
      </c>
      <c r="C2174" s="283">
        <f t="shared" si="32"/>
        <v>10066232014</v>
      </c>
      <c r="D2174" s="57"/>
      <c r="E2174" s="57"/>
      <c r="F2174" s="279">
        <v>527541902</v>
      </c>
      <c r="G2174" s="286">
        <v>355283028</v>
      </c>
      <c r="H2174" s="278">
        <v>44258</v>
      </c>
      <c r="I2174" s="278"/>
      <c r="K2174" s="57"/>
      <c r="L2174" s="57"/>
      <c r="M2174" s="274"/>
      <c r="N2174" s="274"/>
      <c r="O2174" s="57"/>
    </row>
    <row r="2175" spans="1:15">
      <c r="A2175" s="57"/>
      <c r="B2175" s="278">
        <v>45179</v>
      </c>
      <c r="C2175" s="283">
        <f t="shared" si="32"/>
        <v>10152841875</v>
      </c>
      <c r="D2175" s="57"/>
      <c r="E2175" s="57"/>
      <c r="F2175" s="279">
        <v>614151763</v>
      </c>
      <c r="G2175" s="286">
        <v>355713311</v>
      </c>
      <c r="H2175" s="278">
        <v>43038</v>
      </c>
      <c r="I2175" s="278"/>
      <c r="K2175" s="57"/>
      <c r="L2175" s="57"/>
      <c r="M2175" s="274"/>
      <c r="N2175" s="274"/>
      <c r="O2175" s="57"/>
    </row>
    <row r="2176" spans="1:15">
      <c r="A2176" s="57"/>
      <c r="B2176" s="278">
        <v>45180</v>
      </c>
      <c r="C2176" s="283">
        <f t="shared" si="32"/>
        <v>9908513547</v>
      </c>
      <c r="D2176" s="57"/>
      <c r="E2176" s="57"/>
      <c r="F2176" s="279">
        <v>369823435</v>
      </c>
      <c r="G2176" s="286">
        <v>355881954</v>
      </c>
      <c r="H2176" s="278">
        <v>46680</v>
      </c>
      <c r="I2176" s="278"/>
      <c r="K2176" s="57"/>
      <c r="L2176" s="57"/>
      <c r="M2176" s="274"/>
      <c r="N2176" s="274"/>
      <c r="O2176" s="57"/>
    </row>
    <row r="2177" spans="1:15">
      <c r="A2177" s="57"/>
      <c r="B2177" s="278">
        <v>45181</v>
      </c>
      <c r="C2177" s="283">
        <f t="shared" si="32"/>
        <v>10292164985</v>
      </c>
      <c r="D2177" s="57"/>
      <c r="E2177" s="57"/>
      <c r="F2177" s="279">
        <v>753474873</v>
      </c>
      <c r="G2177" s="286">
        <v>355935578</v>
      </c>
      <c r="H2177" s="278">
        <v>43449</v>
      </c>
      <c r="I2177" s="278"/>
      <c r="K2177" s="57"/>
      <c r="L2177" s="57"/>
      <c r="M2177" s="274"/>
      <c r="N2177" s="274"/>
      <c r="O2177" s="57"/>
    </row>
    <row r="2178" spans="1:15">
      <c r="A2178" s="57"/>
      <c r="B2178" s="278">
        <v>45182</v>
      </c>
      <c r="C2178" s="283">
        <f t="shared" si="32"/>
        <v>10346221219</v>
      </c>
      <c r="D2178" s="57"/>
      <c r="E2178" s="57"/>
      <c r="F2178" s="279">
        <v>807531107</v>
      </c>
      <c r="G2178" s="286">
        <v>355962268</v>
      </c>
      <c r="H2178" s="278">
        <v>50178</v>
      </c>
      <c r="I2178" s="278"/>
      <c r="K2178" s="57"/>
      <c r="L2178" s="57"/>
      <c r="M2178" s="274"/>
      <c r="N2178" s="274"/>
      <c r="O2178" s="57"/>
    </row>
    <row r="2179" spans="1:15">
      <c r="A2179" s="57"/>
      <c r="B2179" s="278">
        <v>45183</v>
      </c>
      <c r="C2179" s="283">
        <f t="shared" si="32"/>
        <v>10150137864</v>
      </c>
      <c r="D2179" s="57"/>
      <c r="E2179" s="57"/>
      <c r="F2179" s="279">
        <v>611447752</v>
      </c>
      <c r="G2179" s="286">
        <v>355994364</v>
      </c>
      <c r="H2179" s="278">
        <v>43299</v>
      </c>
      <c r="I2179" s="278"/>
      <c r="K2179" s="57"/>
      <c r="L2179" s="57"/>
      <c r="M2179" s="274"/>
      <c r="N2179" s="274"/>
      <c r="O2179" s="57"/>
    </row>
    <row r="2180" spans="1:15">
      <c r="A2180" s="57"/>
      <c r="B2180" s="278">
        <v>45184</v>
      </c>
      <c r="C2180" s="283">
        <f t="shared" si="32"/>
        <v>10290920961</v>
      </c>
      <c r="D2180" s="57"/>
      <c r="E2180" s="57"/>
      <c r="F2180" s="279">
        <v>752230849</v>
      </c>
      <c r="G2180" s="286">
        <v>356082842</v>
      </c>
      <c r="H2180" s="278">
        <v>43995</v>
      </c>
      <c r="I2180" s="278"/>
      <c r="K2180" s="57"/>
      <c r="L2180" s="57"/>
      <c r="M2180" s="274"/>
      <c r="N2180" s="274"/>
      <c r="O2180" s="57"/>
    </row>
    <row r="2181" spans="1:15">
      <c r="A2181" s="57"/>
      <c r="B2181" s="278">
        <v>45185</v>
      </c>
      <c r="C2181" s="283">
        <f t="shared" si="32"/>
        <v>10297237653</v>
      </c>
      <c r="D2181" s="57"/>
      <c r="E2181" s="57"/>
      <c r="F2181" s="279">
        <v>758547541</v>
      </c>
      <c r="G2181" s="286">
        <v>356375913</v>
      </c>
      <c r="H2181" s="278">
        <v>49723</v>
      </c>
      <c r="I2181" s="278"/>
      <c r="K2181" s="57"/>
      <c r="L2181" s="57"/>
      <c r="M2181" s="274"/>
      <c r="N2181" s="274"/>
      <c r="O2181" s="57"/>
    </row>
    <row r="2182" spans="1:15">
      <c r="A2182" s="57"/>
      <c r="B2182" s="278">
        <v>45186</v>
      </c>
      <c r="C2182" s="283">
        <f t="shared" si="32"/>
        <v>10392315240</v>
      </c>
      <c r="D2182" s="57"/>
      <c r="E2182" s="57"/>
      <c r="F2182" s="279">
        <v>853625128</v>
      </c>
      <c r="G2182" s="286">
        <v>356445490</v>
      </c>
      <c r="H2182" s="278">
        <v>47282</v>
      </c>
      <c r="I2182" s="278"/>
      <c r="K2182" s="57"/>
      <c r="L2182" s="57"/>
      <c r="M2182" s="274"/>
      <c r="N2182" s="274"/>
      <c r="O2182" s="57"/>
    </row>
    <row r="2183" spans="1:15">
      <c r="A2183" s="57"/>
      <c r="B2183" s="278">
        <v>45187</v>
      </c>
      <c r="C2183" s="283">
        <f t="shared" si="32"/>
        <v>9715227754</v>
      </c>
      <c r="D2183" s="57"/>
      <c r="E2183" s="57"/>
      <c r="F2183" s="279">
        <v>176537642</v>
      </c>
      <c r="G2183" s="286">
        <v>356458420</v>
      </c>
      <c r="H2183" s="278">
        <v>48149</v>
      </c>
      <c r="I2183" s="278"/>
      <c r="K2183" s="57"/>
      <c r="L2183" s="57"/>
      <c r="M2183" s="274"/>
      <c r="N2183" s="274"/>
      <c r="O2183" s="57"/>
    </row>
    <row r="2184" spans="1:15">
      <c r="A2184" s="57"/>
      <c r="B2184" s="278">
        <v>45188</v>
      </c>
      <c r="C2184" s="283">
        <f t="shared" si="32"/>
        <v>10330373342</v>
      </c>
      <c r="D2184" s="57"/>
      <c r="E2184" s="57"/>
      <c r="F2184" s="279">
        <v>791683230</v>
      </c>
      <c r="G2184" s="286">
        <v>356608593</v>
      </c>
      <c r="H2184" s="278">
        <v>49817</v>
      </c>
      <c r="I2184" s="278"/>
      <c r="K2184" s="57"/>
      <c r="L2184" s="57"/>
      <c r="M2184" s="274"/>
      <c r="N2184" s="274"/>
      <c r="O2184" s="57"/>
    </row>
    <row r="2185" spans="1:15">
      <c r="A2185" s="57"/>
      <c r="B2185" s="278">
        <v>45189</v>
      </c>
      <c r="C2185" s="283">
        <f t="shared" si="32"/>
        <v>9776531991</v>
      </c>
      <c r="D2185" s="57"/>
      <c r="E2185" s="57"/>
      <c r="F2185" s="279">
        <v>237841879</v>
      </c>
      <c r="G2185" s="286">
        <v>356726355</v>
      </c>
      <c r="H2185" s="278">
        <v>47006</v>
      </c>
      <c r="I2185" s="278"/>
      <c r="K2185" s="57"/>
      <c r="L2185" s="57"/>
      <c r="M2185" s="274"/>
      <c r="N2185" s="274"/>
      <c r="O2185" s="57"/>
    </row>
    <row r="2186" spans="1:15">
      <c r="A2186" s="57"/>
      <c r="B2186" s="278">
        <v>45190</v>
      </c>
      <c r="C2186" s="283">
        <f t="shared" si="32"/>
        <v>9919255241</v>
      </c>
      <c r="D2186" s="57"/>
      <c r="E2186" s="57"/>
      <c r="F2186" s="279">
        <v>380565129</v>
      </c>
      <c r="G2186" s="286">
        <v>356760921</v>
      </c>
      <c r="H2186" s="278">
        <v>47147</v>
      </c>
      <c r="I2186" s="278"/>
      <c r="K2186" s="57"/>
      <c r="L2186" s="57"/>
      <c r="M2186" s="274"/>
      <c r="N2186" s="274"/>
      <c r="O2186" s="57"/>
    </row>
    <row r="2187" spans="1:15">
      <c r="A2187" s="57"/>
      <c r="B2187" s="278">
        <v>45191</v>
      </c>
      <c r="C2187" s="283">
        <f t="shared" si="32"/>
        <v>9911879656</v>
      </c>
      <c r="D2187" s="57"/>
      <c r="E2187" s="57"/>
      <c r="F2187" s="279">
        <v>373189544</v>
      </c>
      <c r="G2187" s="286">
        <v>356844553</v>
      </c>
      <c r="H2187" s="278">
        <v>46704</v>
      </c>
      <c r="I2187" s="278"/>
      <c r="K2187" s="57"/>
      <c r="L2187" s="57"/>
      <c r="M2187" s="274"/>
      <c r="N2187" s="274"/>
      <c r="O2187" s="57"/>
    </row>
    <row r="2188" spans="1:15">
      <c r="A2188" s="57"/>
      <c r="B2188" s="278">
        <v>45192</v>
      </c>
      <c r="C2188" s="283">
        <f t="shared" si="32"/>
        <v>9796719196</v>
      </c>
      <c r="D2188" s="57"/>
      <c r="E2188" s="57"/>
      <c r="F2188" s="279">
        <v>258029084</v>
      </c>
      <c r="G2188" s="286">
        <v>356920737</v>
      </c>
      <c r="H2188" s="278">
        <v>48407</v>
      </c>
      <c r="I2188" s="278"/>
      <c r="K2188" s="57"/>
      <c r="L2188" s="57"/>
      <c r="M2188" s="274"/>
      <c r="N2188" s="274"/>
      <c r="O2188" s="57"/>
    </row>
    <row r="2189" spans="1:15">
      <c r="A2189" s="57"/>
      <c r="B2189" s="278">
        <v>45193</v>
      </c>
      <c r="C2189" s="283">
        <f t="shared" si="32"/>
        <v>10338185510</v>
      </c>
      <c r="D2189" s="57"/>
      <c r="E2189" s="57"/>
      <c r="F2189" s="279">
        <v>799495398</v>
      </c>
      <c r="G2189" s="286">
        <v>357273341</v>
      </c>
      <c r="H2189" s="278">
        <v>49323</v>
      </c>
      <c r="I2189" s="278"/>
      <c r="K2189" s="57"/>
      <c r="L2189" s="57"/>
      <c r="M2189" s="274"/>
      <c r="N2189" s="274"/>
      <c r="O2189" s="57"/>
    </row>
    <row r="2190" spans="1:15">
      <c r="A2190" s="57"/>
      <c r="B2190" s="278">
        <v>45194</v>
      </c>
      <c r="C2190" s="283">
        <f t="shared" si="32"/>
        <v>10293088421</v>
      </c>
      <c r="D2190" s="57"/>
      <c r="E2190" s="57"/>
      <c r="F2190" s="279">
        <v>754398309</v>
      </c>
      <c r="G2190" s="286">
        <v>357680494</v>
      </c>
      <c r="H2190" s="278">
        <v>45995</v>
      </c>
      <c r="I2190" s="278"/>
      <c r="K2190" s="57"/>
      <c r="L2190" s="57"/>
      <c r="M2190" s="274"/>
      <c r="N2190" s="274"/>
      <c r="O2190" s="57"/>
    </row>
    <row r="2191" spans="1:15">
      <c r="A2191" s="57"/>
      <c r="B2191" s="278">
        <v>45195</v>
      </c>
      <c r="C2191" s="283">
        <f t="shared" si="32"/>
        <v>10175495732</v>
      </c>
      <c r="D2191" s="57"/>
      <c r="E2191" s="57"/>
      <c r="F2191" s="279">
        <v>636805620</v>
      </c>
      <c r="G2191" s="286">
        <v>357752225</v>
      </c>
      <c r="H2191" s="278">
        <v>46432</v>
      </c>
      <c r="I2191" s="278"/>
      <c r="K2191" s="57"/>
      <c r="L2191" s="57"/>
      <c r="M2191" s="274"/>
      <c r="N2191" s="274"/>
      <c r="O2191" s="57"/>
    </row>
    <row r="2192" spans="1:15">
      <c r="A2192" s="57"/>
      <c r="B2192" s="278">
        <v>45196</v>
      </c>
      <c r="C2192" s="283">
        <f t="shared" si="32"/>
        <v>10081046208</v>
      </c>
      <c r="D2192" s="57"/>
      <c r="E2192" s="57"/>
      <c r="F2192" s="279">
        <v>542356096</v>
      </c>
      <c r="G2192" s="286">
        <v>357766420</v>
      </c>
      <c r="H2192" s="278">
        <v>44409</v>
      </c>
      <c r="I2192" s="278"/>
      <c r="K2192" s="57"/>
      <c r="L2192" s="57"/>
      <c r="M2192" s="274"/>
      <c r="N2192" s="274"/>
      <c r="O2192" s="57"/>
    </row>
    <row r="2193" spans="1:15">
      <c r="A2193" s="57"/>
      <c r="B2193" s="278">
        <v>45197</v>
      </c>
      <c r="C2193" s="283">
        <f t="shared" si="32"/>
        <v>9771982987</v>
      </c>
      <c r="D2193" s="57"/>
      <c r="E2193" s="57"/>
      <c r="F2193" s="279">
        <v>233292875</v>
      </c>
      <c r="G2193" s="286">
        <v>358150787</v>
      </c>
      <c r="H2193" s="278">
        <v>48499</v>
      </c>
      <c r="I2193" s="278"/>
      <c r="K2193" s="57"/>
      <c r="L2193" s="57"/>
      <c r="M2193" s="274"/>
      <c r="N2193" s="274"/>
      <c r="O2193" s="57"/>
    </row>
    <row r="2194" spans="1:15">
      <c r="A2194" s="57"/>
      <c r="B2194" s="278">
        <v>45198</v>
      </c>
      <c r="C2194" s="283">
        <f t="shared" si="32"/>
        <v>9906701443</v>
      </c>
      <c r="D2194" s="57"/>
      <c r="E2194" s="57"/>
      <c r="F2194" s="279">
        <v>368011331</v>
      </c>
      <c r="G2194" s="286">
        <v>358424218</v>
      </c>
      <c r="H2194" s="278">
        <v>45823</v>
      </c>
      <c r="I2194" s="278"/>
      <c r="K2194" s="57"/>
      <c r="L2194" s="57"/>
      <c r="M2194" s="274"/>
      <c r="N2194" s="274"/>
      <c r="O2194" s="57"/>
    </row>
    <row r="2195" spans="1:15">
      <c r="A2195" s="57"/>
      <c r="B2195" s="278">
        <v>45199</v>
      </c>
      <c r="C2195" s="283">
        <f t="shared" si="32"/>
        <v>10320977462</v>
      </c>
      <c r="D2195" s="57"/>
      <c r="E2195" s="57"/>
      <c r="F2195" s="279">
        <v>782287350</v>
      </c>
      <c r="G2195" s="286">
        <v>358568235</v>
      </c>
      <c r="H2195" s="278">
        <v>46337</v>
      </c>
      <c r="I2195" s="278"/>
      <c r="K2195" s="57"/>
      <c r="L2195" s="57"/>
      <c r="M2195" s="274"/>
      <c r="N2195" s="274"/>
      <c r="O2195" s="57"/>
    </row>
    <row r="2196" spans="1:15">
      <c r="A2196" s="57"/>
      <c r="B2196" s="278">
        <v>45200</v>
      </c>
      <c r="C2196" s="283">
        <f t="shared" si="32"/>
        <v>10464253824</v>
      </c>
      <c r="D2196" s="57"/>
      <c r="E2196" s="57"/>
      <c r="F2196" s="279">
        <v>925563712</v>
      </c>
      <c r="G2196" s="286">
        <v>358676261</v>
      </c>
      <c r="H2196" s="278">
        <v>44873</v>
      </c>
      <c r="I2196" s="278"/>
      <c r="K2196" s="57"/>
      <c r="L2196" s="57"/>
      <c r="M2196" s="274"/>
      <c r="N2196" s="274"/>
      <c r="O2196" s="57"/>
    </row>
    <row r="2197" spans="1:15">
      <c r="A2197" s="57"/>
      <c r="B2197" s="278">
        <v>45201</v>
      </c>
      <c r="C2197" s="283">
        <f t="shared" si="32"/>
        <v>10069008954</v>
      </c>
      <c r="D2197" s="57"/>
      <c r="E2197" s="57"/>
      <c r="F2197" s="279">
        <v>530318842</v>
      </c>
      <c r="G2197" s="286">
        <v>358747140</v>
      </c>
      <c r="H2197" s="278">
        <v>43822</v>
      </c>
      <c r="I2197" s="278"/>
      <c r="K2197" s="57"/>
      <c r="L2197" s="57"/>
      <c r="M2197" s="274"/>
      <c r="N2197" s="274"/>
      <c r="O2197" s="57"/>
    </row>
    <row r="2198" spans="1:15">
      <c r="A2198" s="57"/>
      <c r="B2198" s="278">
        <v>45202</v>
      </c>
      <c r="C2198" s="283">
        <f t="shared" si="32"/>
        <v>10267024700</v>
      </c>
      <c r="D2198" s="57"/>
      <c r="E2198" s="57"/>
      <c r="F2198" s="279">
        <v>728334588</v>
      </c>
      <c r="G2198" s="286">
        <v>358846676</v>
      </c>
      <c r="H2198" s="278">
        <v>49615</v>
      </c>
      <c r="I2198" s="278"/>
      <c r="K2198" s="57"/>
      <c r="L2198" s="57"/>
      <c r="M2198" s="274"/>
      <c r="N2198" s="274"/>
      <c r="O2198" s="57"/>
    </row>
    <row r="2199" spans="1:15">
      <c r="A2199" s="57"/>
      <c r="B2199" s="278">
        <v>45203</v>
      </c>
      <c r="C2199" s="283">
        <f t="shared" si="32"/>
        <v>10070351406</v>
      </c>
      <c r="D2199" s="57"/>
      <c r="E2199" s="57"/>
      <c r="F2199" s="279">
        <v>531661294</v>
      </c>
      <c r="G2199" s="286">
        <v>358877815</v>
      </c>
      <c r="H2199" s="278">
        <v>46407</v>
      </c>
      <c r="I2199" s="278"/>
      <c r="K2199" s="57"/>
      <c r="L2199" s="57"/>
      <c r="M2199" s="274"/>
      <c r="N2199" s="274"/>
      <c r="O2199" s="57"/>
    </row>
    <row r="2200" spans="1:15">
      <c r="A2200" s="57"/>
      <c r="B2200" s="278">
        <v>45204</v>
      </c>
      <c r="C2200" s="283">
        <f t="shared" si="32"/>
        <v>10021283320</v>
      </c>
      <c r="D2200" s="57"/>
      <c r="E2200" s="57"/>
      <c r="F2200" s="279">
        <v>482593208</v>
      </c>
      <c r="G2200" s="286">
        <v>359049424</v>
      </c>
      <c r="H2200" s="278">
        <v>47939</v>
      </c>
      <c r="I2200" s="278"/>
      <c r="K2200" s="57"/>
      <c r="L2200" s="57"/>
      <c r="M2200" s="274"/>
      <c r="N2200" s="274"/>
      <c r="O2200" s="57"/>
    </row>
    <row r="2201" spans="1:15">
      <c r="A2201" s="57"/>
      <c r="B2201" s="278">
        <v>45205</v>
      </c>
      <c r="C2201" s="283">
        <f t="shared" si="32"/>
        <v>10190803766</v>
      </c>
      <c r="D2201" s="57"/>
      <c r="E2201" s="57"/>
      <c r="F2201" s="279">
        <v>652113654</v>
      </c>
      <c r="G2201" s="286">
        <v>359113946</v>
      </c>
      <c r="H2201" s="278">
        <v>47659</v>
      </c>
      <c r="I2201" s="278"/>
      <c r="K2201" s="57"/>
      <c r="L2201" s="57"/>
      <c r="M2201" s="274"/>
      <c r="N2201" s="274"/>
      <c r="O2201" s="57"/>
    </row>
    <row r="2202" spans="1:15">
      <c r="A2202" s="57"/>
      <c r="B2202" s="278">
        <v>45206</v>
      </c>
      <c r="C2202" s="283">
        <f t="shared" si="32"/>
        <v>9788426961</v>
      </c>
      <c r="D2202" s="57"/>
      <c r="E2202" s="57"/>
      <c r="F2202" s="279">
        <v>249736849</v>
      </c>
      <c r="G2202" s="286">
        <v>359307843</v>
      </c>
      <c r="H2202" s="278">
        <v>47972</v>
      </c>
      <c r="I2202" s="278"/>
      <c r="K2202" s="57"/>
      <c r="L2202" s="57"/>
      <c r="M2202" s="274"/>
      <c r="N2202" s="274"/>
      <c r="O2202" s="57"/>
    </row>
    <row r="2203" spans="1:15">
      <c r="A2203" s="57"/>
      <c r="B2203" s="278">
        <v>45207</v>
      </c>
      <c r="C2203" s="283">
        <f t="shared" si="32"/>
        <v>9893343349</v>
      </c>
      <c r="D2203" s="57"/>
      <c r="E2203" s="57"/>
      <c r="F2203" s="279">
        <v>354653237</v>
      </c>
      <c r="G2203" s="286">
        <v>359309655</v>
      </c>
      <c r="H2203" s="278">
        <v>48167</v>
      </c>
      <c r="I2203" s="278"/>
      <c r="K2203" s="57"/>
      <c r="L2203" s="57"/>
      <c r="M2203" s="274"/>
      <c r="N2203" s="274"/>
      <c r="O2203" s="57"/>
    </row>
    <row r="2204" spans="1:15">
      <c r="A2204" s="57"/>
      <c r="B2204" s="278">
        <v>45208</v>
      </c>
      <c r="C2204" s="283">
        <f t="shared" si="32"/>
        <v>10489950679</v>
      </c>
      <c r="D2204" s="57"/>
      <c r="E2204" s="57"/>
      <c r="F2204" s="279">
        <v>951260567</v>
      </c>
      <c r="G2204" s="286">
        <v>359347661</v>
      </c>
      <c r="H2204" s="278">
        <v>47739</v>
      </c>
      <c r="I2204" s="278"/>
      <c r="K2204" s="57"/>
      <c r="L2204" s="57"/>
      <c r="M2204" s="274"/>
      <c r="N2204" s="274"/>
      <c r="O2204" s="57"/>
    </row>
    <row r="2205" spans="1:15">
      <c r="A2205" s="57"/>
      <c r="B2205" s="278">
        <v>45209</v>
      </c>
      <c r="C2205" s="283">
        <f t="shared" si="32"/>
        <v>10509922025</v>
      </c>
      <c r="D2205" s="57"/>
      <c r="E2205" s="57"/>
      <c r="F2205" s="279">
        <v>971231913</v>
      </c>
      <c r="G2205" s="286">
        <v>359384093</v>
      </c>
      <c r="H2205" s="278">
        <v>46988</v>
      </c>
      <c r="I2205" s="278"/>
      <c r="K2205" s="57"/>
      <c r="L2205" s="57"/>
      <c r="M2205" s="274"/>
      <c r="N2205" s="274"/>
      <c r="O2205" s="57"/>
    </row>
    <row r="2206" spans="1:15">
      <c r="A2206" s="57"/>
      <c r="B2206" s="278">
        <v>45210</v>
      </c>
      <c r="C2206" s="283">
        <f t="shared" si="32"/>
        <v>9711469472</v>
      </c>
      <c r="D2206" s="57"/>
      <c r="E2206" s="57"/>
      <c r="F2206" s="279">
        <v>172779360</v>
      </c>
      <c r="G2206" s="286">
        <v>359879627</v>
      </c>
      <c r="H2206" s="278">
        <v>43171</v>
      </c>
      <c r="I2206" s="278"/>
      <c r="K2206" s="57"/>
      <c r="L2206" s="57"/>
      <c r="M2206" s="274"/>
      <c r="N2206" s="274"/>
      <c r="O2206" s="57"/>
    </row>
    <row r="2207" spans="1:15">
      <c r="A2207" s="57"/>
      <c r="B2207" s="278">
        <v>45211</v>
      </c>
      <c r="C2207" s="283">
        <f t="shared" si="32"/>
        <v>10062972314</v>
      </c>
      <c r="D2207" s="57"/>
      <c r="E2207" s="57"/>
      <c r="F2207" s="279">
        <v>524282202</v>
      </c>
      <c r="G2207" s="286">
        <v>359882438</v>
      </c>
      <c r="H2207" s="278">
        <v>46035</v>
      </c>
      <c r="I2207" s="278"/>
      <c r="K2207" s="57"/>
      <c r="L2207" s="57"/>
      <c r="M2207" s="274"/>
      <c r="N2207" s="274"/>
      <c r="O2207" s="57"/>
    </row>
    <row r="2208" spans="1:15">
      <c r="A2208" s="57"/>
      <c r="B2208" s="278">
        <v>45212</v>
      </c>
      <c r="C2208" s="283">
        <f t="shared" ref="C2208:C2271" si="33">F2208+(F$88*28679+98765)+(G$88*6587+87654)+(E$88*9537+76543)+(J$88*5713+4528)</f>
        <v>9919428745</v>
      </c>
      <c r="D2208" s="57"/>
      <c r="E2208" s="57"/>
      <c r="F2208" s="279">
        <v>380738633</v>
      </c>
      <c r="G2208" s="286">
        <v>359987402</v>
      </c>
      <c r="H2208" s="278">
        <v>49370</v>
      </c>
      <c r="I2208" s="278"/>
      <c r="K2208" s="57"/>
      <c r="L2208" s="57"/>
      <c r="M2208" s="274"/>
      <c r="N2208" s="274"/>
      <c r="O2208" s="57"/>
    </row>
    <row r="2209" spans="1:15">
      <c r="A2209" s="57"/>
      <c r="B2209" s="278">
        <v>45213</v>
      </c>
      <c r="C2209" s="283">
        <f t="shared" si="33"/>
        <v>9982353255</v>
      </c>
      <c r="D2209" s="57"/>
      <c r="E2209" s="57"/>
      <c r="F2209" s="279">
        <v>443663143</v>
      </c>
      <c r="G2209" s="286">
        <v>360161992</v>
      </c>
      <c r="H2209" s="278">
        <v>49281</v>
      </c>
      <c r="I2209" s="278"/>
      <c r="K2209" s="57"/>
      <c r="L2209" s="57"/>
      <c r="M2209" s="274"/>
      <c r="N2209" s="274"/>
      <c r="O2209" s="57"/>
    </row>
    <row r="2210" spans="1:15">
      <c r="A2210" s="57"/>
      <c r="B2210" s="278">
        <v>45214</v>
      </c>
      <c r="C2210" s="283">
        <f t="shared" si="33"/>
        <v>9841910672</v>
      </c>
      <c r="D2210" s="57"/>
      <c r="E2210" s="57"/>
      <c r="F2210" s="279">
        <v>303220560</v>
      </c>
      <c r="G2210" s="286">
        <v>360204210</v>
      </c>
      <c r="H2210" s="278">
        <v>43439</v>
      </c>
      <c r="I2210" s="278"/>
      <c r="K2210" s="57"/>
      <c r="L2210" s="57"/>
      <c r="M2210" s="274"/>
      <c r="N2210" s="274"/>
      <c r="O2210" s="57"/>
    </row>
    <row r="2211" spans="1:15">
      <c r="A2211" s="57"/>
      <c r="B2211" s="278">
        <v>45215</v>
      </c>
      <c r="C2211" s="283">
        <f t="shared" si="33"/>
        <v>10464518370</v>
      </c>
      <c r="D2211" s="57"/>
      <c r="E2211" s="57"/>
      <c r="F2211" s="279">
        <v>925828258</v>
      </c>
      <c r="G2211" s="286">
        <v>360627269</v>
      </c>
      <c r="H2211" s="278">
        <v>45532</v>
      </c>
      <c r="I2211" s="278"/>
      <c r="K2211" s="57"/>
      <c r="L2211" s="57"/>
      <c r="M2211" s="274"/>
      <c r="N2211" s="274"/>
      <c r="O2211" s="57"/>
    </row>
    <row r="2212" spans="1:15">
      <c r="A2212" s="57"/>
      <c r="B2212" s="278">
        <v>45216</v>
      </c>
      <c r="C2212" s="283">
        <f t="shared" si="33"/>
        <v>9672210372</v>
      </c>
      <c r="D2212" s="57"/>
      <c r="E2212" s="57"/>
      <c r="F2212" s="279">
        <v>133520260</v>
      </c>
      <c r="G2212" s="286">
        <v>360630981</v>
      </c>
      <c r="H2212" s="278">
        <v>46729</v>
      </c>
      <c r="I2212" s="278"/>
      <c r="K2212" s="57"/>
      <c r="L2212" s="57"/>
      <c r="M2212" s="274"/>
      <c r="N2212" s="274"/>
      <c r="O2212" s="57"/>
    </row>
    <row r="2213" spans="1:15">
      <c r="A2213" s="57"/>
      <c r="B2213" s="278">
        <v>45217</v>
      </c>
      <c r="C2213" s="283">
        <f t="shared" si="33"/>
        <v>10427364665</v>
      </c>
      <c r="D2213" s="57"/>
      <c r="E2213" s="57"/>
      <c r="F2213" s="279">
        <v>888674553</v>
      </c>
      <c r="G2213" s="286">
        <v>360926587</v>
      </c>
      <c r="H2213" s="278">
        <v>47747</v>
      </c>
      <c r="I2213" s="278"/>
      <c r="K2213" s="57"/>
      <c r="L2213" s="57"/>
      <c r="M2213" s="274"/>
      <c r="N2213" s="274"/>
      <c r="O2213" s="57"/>
    </row>
    <row r="2214" spans="1:15">
      <c r="A2214" s="57"/>
      <c r="B2214" s="278">
        <v>45218</v>
      </c>
      <c r="C2214" s="283">
        <f t="shared" si="33"/>
        <v>10036259500</v>
      </c>
      <c r="D2214" s="57"/>
      <c r="E2214" s="57"/>
      <c r="F2214" s="279">
        <v>497569388</v>
      </c>
      <c r="G2214" s="286">
        <v>361199745</v>
      </c>
      <c r="H2214" s="278">
        <v>48940</v>
      </c>
      <c r="I2214" s="278"/>
      <c r="K2214" s="57"/>
      <c r="L2214" s="57"/>
      <c r="M2214" s="274"/>
      <c r="N2214" s="274"/>
      <c r="O2214" s="57"/>
    </row>
    <row r="2215" spans="1:15">
      <c r="A2215" s="57"/>
      <c r="B2215" s="278">
        <v>45219</v>
      </c>
      <c r="C2215" s="283">
        <f t="shared" si="33"/>
        <v>10281720114</v>
      </c>
      <c r="D2215" s="57"/>
      <c r="E2215" s="57"/>
      <c r="F2215" s="279">
        <v>743030002</v>
      </c>
      <c r="G2215" s="286">
        <v>361251529</v>
      </c>
      <c r="H2215" s="278">
        <v>49343</v>
      </c>
      <c r="I2215" s="278"/>
      <c r="K2215" s="57"/>
      <c r="L2215" s="57"/>
      <c r="M2215" s="274"/>
      <c r="N2215" s="274"/>
      <c r="O2215" s="57"/>
    </row>
    <row r="2216" spans="1:15">
      <c r="A2216" s="57"/>
      <c r="B2216" s="278">
        <v>45220</v>
      </c>
      <c r="C2216" s="283">
        <f t="shared" si="33"/>
        <v>9669503309</v>
      </c>
      <c r="D2216" s="57"/>
      <c r="E2216" s="57"/>
      <c r="F2216" s="279">
        <v>130813197</v>
      </c>
      <c r="G2216" s="286">
        <v>361349864</v>
      </c>
      <c r="H2216" s="278">
        <v>50055</v>
      </c>
      <c r="I2216" s="278"/>
      <c r="K2216" s="57"/>
      <c r="L2216" s="57"/>
      <c r="M2216" s="274"/>
      <c r="N2216" s="274"/>
      <c r="O2216" s="57"/>
    </row>
    <row r="2217" spans="1:15">
      <c r="A2217" s="57"/>
      <c r="B2217" s="278">
        <v>45221</v>
      </c>
      <c r="C2217" s="283">
        <f t="shared" si="33"/>
        <v>10074407179</v>
      </c>
      <c r="D2217" s="57"/>
      <c r="E2217" s="57"/>
      <c r="F2217" s="279">
        <v>535717067</v>
      </c>
      <c r="G2217" s="286">
        <v>361425590</v>
      </c>
      <c r="H2217" s="278">
        <v>48036</v>
      </c>
      <c r="I2217" s="278"/>
      <c r="K2217" s="57"/>
      <c r="L2217" s="57"/>
      <c r="M2217" s="274"/>
      <c r="N2217" s="274"/>
      <c r="O2217" s="57"/>
    </row>
    <row r="2218" spans="1:15">
      <c r="A2218" s="57"/>
      <c r="B2218" s="278">
        <v>45222</v>
      </c>
      <c r="C2218" s="283">
        <f t="shared" si="33"/>
        <v>10142585274</v>
      </c>
      <c r="D2218" s="57"/>
      <c r="E2218" s="57"/>
      <c r="F2218" s="279">
        <v>603895162</v>
      </c>
      <c r="G2218" s="286">
        <v>361485738</v>
      </c>
      <c r="H2218" s="278">
        <v>46571</v>
      </c>
      <c r="I2218" s="278"/>
      <c r="K2218" s="57"/>
      <c r="L2218" s="57"/>
      <c r="M2218" s="274"/>
      <c r="N2218" s="274"/>
      <c r="O2218" s="57"/>
    </row>
    <row r="2219" spans="1:15">
      <c r="A2219" s="57"/>
      <c r="B2219" s="278">
        <v>45223</v>
      </c>
      <c r="C2219" s="283">
        <f t="shared" si="33"/>
        <v>10270621824</v>
      </c>
      <c r="D2219" s="57"/>
      <c r="E2219" s="57"/>
      <c r="F2219" s="279">
        <v>731931712</v>
      </c>
      <c r="G2219" s="286">
        <v>361572408</v>
      </c>
      <c r="H2219" s="278">
        <v>49068</v>
      </c>
      <c r="I2219" s="278"/>
      <c r="K2219" s="57"/>
      <c r="L2219" s="57"/>
      <c r="M2219" s="274"/>
      <c r="N2219" s="274"/>
      <c r="O2219" s="57"/>
    </row>
    <row r="2220" spans="1:15">
      <c r="A2220" s="57"/>
      <c r="B2220" s="278">
        <v>45224</v>
      </c>
      <c r="C2220" s="283">
        <f t="shared" si="33"/>
        <v>10326109612</v>
      </c>
      <c r="D2220" s="57"/>
      <c r="E2220" s="57"/>
      <c r="F2220" s="279">
        <v>787419500</v>
      </c>
      <c r="G2220" s="286">
        <v>361713730</v>
      </c>
      <c r="H2220" s="278">
        <v>43125</v>
      </c>
      <c r="I2220" s="278"/>
      <c r="K2220" s="57"/>
      <c r="L2220" s="57"/>
      <c r="M2220" s="274"/>
      <c r="N2220" s="274"/>
      <c r="O2220" s="57"/>
    </row>
    <row r="2221" spans="1:15">
      <c r="A2221" s="57"/>
      <c r="B2221" s="278">
        <v>45225</v>
      </c>
      <c r="C2221" s="283">
        <f t="shared" si="33"/>
        <v>10507580622</v>
      </c>
      <c r="D2221" s="57"/>
      <c r="E2221" s="57"/>
      <c r="F2221" s="279">
        <v>968890510</v>
      </c>
      <c r="G2221" s="286">
        <v>361777102</v>
      </c>
      <c r="H2221" s="278">
        <v>48444</v>
      </c>
      <c r="I2221" s="278"/>
      <c r="K2221" s="57"/>
      <c r="L2221" s="57"/>
      <c r="M2221" s="274"/>
      <c r="N2221" s="274"/>
      <c r="O2221" s="57"/>
    </row>
    <row r="2222" spans="1:15">
      <c r="A2222" s="57"/>
      <c r="B2222" s="278">
        <v>45226</v>
      </c>
      <c r="C2222" s="283">
        <f t="shared" si="33"/>
        <v>10089981010</v>
      </c>
      <c r="D2222" s="57"/>
      <c r="E2222" s="57"/>
      <c r="F2222" s="279">
        <v>551290898</v>
      </c>
      <c r="G2222" s="286">
        <v>361947981</v>
      </c>
      <c r="H2222" s="278">
        <v>46621</v>
      </c>
      <c r="I2222" s="278"/>
      <c r="K2222" s="57"/>
      <c r="L2222" s="57"/>
      <c r="M2222" s="274"/>
      <c r="N2222" s="274"/>
      <c r="O2222" s="57"/>
    </row>
    <row r="2223" spans="1:15">
      <c r="A2223" s="57"/>
      <c r="B2223" s="278">
        <v>45227</v>
      </c>
      <c r="C2223" s="283">
        <f t="shared" si="33"/>
        <v>10316064837</v>
      </c>
      <c r="D2223" s="57"/>
      <c r="E2223" s="57"/>
      <c r="F2223" s="279">
        <v>777374725</v>
      </c>
      <c r="G2223" s="286">
        <v>362086554</v>
      </c>
      <c r="H2223" s="278">
        <v>49136</v>
      </c>
      <c r="I2223" s="278"/>
      <c r="K2223" s="57"/>
      <c r="L2223" s="57"/>
      <c r="M2223" s="274"/>
      <c r="N2223" s="274"/>
      <c r="O2223" s="57"/>
    </row>
    <row r="2224" spans="1:15">
      <c r="A2224" s="57"/>
      <c r="B2224" s="278">
        <v>45228</v>
      </c>
      <c r="C2224" s="283">
        <f t="shared" si="33"/>
        <v>10504366772</v>
      </c>
      <c r="D2224" s="57"/>
      <c r="E2224" s="57"/>
      <c r="F2224" s="279">
        <v>965676660</v>
      </c>
      <c r="G2224" s="286">
        <v>362189069</v>
      </c>
      <c r="H2224" s="278">
        <v>48875</v>
      </c>
      <c r="I2224" s="278"/>
      <c r="K2224" s="57"/>
      <c r="L2224" s="57"/>
      <c r="M2224" s="274"/>
      <c r="N2224" s="274"/>
      <c r="O2224" s="57"/>
    </row>
    <row r="2225" spans="1:15">
      <c r="A2225" s="57"/>
      <c r="B2225" s="278">
        <v>45229</v>
      </c>
      <c r="C2225" s="283">
        <f t="shared" si="33"/>
        <v>10232338111</v>
      </c>
      <c r="D2225" s="57"/>
      <c r="E2225" s="57"/>
      <c r="F2225" s="279">
        <v>693647999</v>
      </c>
      <c r="G2225" s="286">
        <v>362201791</v>
      </c>
      <c r="H2225" s="278">
        <v>44818</v>
      </c>
      <c r="I2225" s="278"/>
      <c r="K2225" s="57"/>
      <c r="L2225" s="57"/>
      <c r="M2225" s="274"/>
      <c r="N2225" s="274"/>
      <c r="O2225" s="57"/>
    </row>
    <row r="2226" spans="1:15">
      <c r="A2226" s="57"/>
      <c r="B2226" s="278">
        <v>45230</v>
      </c>
      <c r="C2226" s="283">
        <f t="shared" si="33"/>
        <v>9681696184</v>
      </c>
      <c r="D2226" s="57"/>
      <c r="E2226" s="57"/>
      <c r="F2226" s="279">
        <v>143006072</v>
      </c>
      <c r="G2226" s="286">
        <v>362273416</v>
      </c>
      <c r="H2226" s="278">
        <v>45650</v>
      </c>
      <c r="I2226" s="278"/>
      <c r="K2226" s="57"/>
      <c r="L2226" s="57"/>
      <c r="M2226" s="274"/>
      <c r="N2226" s="274"/>
      <c r="O2226" s="57"/>
    </row>
    <row r="2227" spans="1:15">
      <c r="A2227" s="57"/>
      <c r="B2227" s="278">
        <v>45231</v>
      </c>
      <c r="C2227" s="283">
        <f t="shared" si="33"/>
        <v>10193557531</v>
      </c>
      <c r="D2227" s="57"/>
      <c r="E2227" s="57"/>
      <c r="F2227" s="279">
        <v>654867419</v>
      </c>
      <c r="G2227" s="286">
        <v>362282632</v>
      </c>
      <c r="H2227" s="278">
        <v>47522</v>
      </c>
      <c r="I2227" s="278"/>
      <c r="K2227" s="57"/>
      <c r="L2227" s="57"/>
      <c r="M2227" s="274"/>
      <c r="N2227" s="274"/>
      <c r="O2227" s="57"/>
    </row>
    <row r="2228" spans="1:15">
      <c r="A2228" s="57"/>
      <c r="B2228" s="278">
        <v>45232</v>
      </c>
      <c r="C2228" s="283">
        <f t="shared" si="33"/>
        <v>10297260743</v>
      </c>
      <c r="D2228" s="57"/>
      <c r="E2228" s="57"/>
      <c r="F2228" s="279">
        <v>758570631</v>
      </c>
      <c r="G2228" s="286">
        <v>362472479</v>
      </c>
      <c r="H2228" s="278">
        <v>47201</v>
      </c>
      <c r="I2228" s="278"/>
      <c r="K2228" s="57"/>
      <c r="L2228" s="57"/>
      <c r="M2228" s="274"/>
      <c r="N2228" s="274"/>
      <c r="O2228" s="57"/>
    </row>
    <row r="2229" spans="1:15">
      <c r="A2229" s="57"/>
      <c r="B2229" s="278">
        <v>45233</v>
      </c>
      <c r="C2229" s="283">
        <f t="shared" si="33"/>
        <v>10475201909</v>
      </c>
      <c r="D2229" s="57"/>
      <c r="E2229" s="57"/>
      <c r="F2229" s="279">
        <v>936511797</v>
      </c>
      <c r="G2229" s="286">
        <v>362532832</v>
      </c>
      <c r="H2229" s="278">
        <v>50368</v>
      </c>
      <c r="I2229" s="278"/>
      <c r="K2229" s="57"/>
      <c r="L2229" s="57"/>
      <c r="M2229" s="274"/>
      <c r="N2229" s="274"/>
      <c r="O2229" s="57"/>
    </row>
    <row r="2230" spans="1:15">
      <c r="A2230" s="57"/>
      <c r="B2230" s="278">
        <v>45234</v>
      </c>
      <c r="C2230" s="283">
        <f t="shared" si="33"/>
        <v>10268083368</v>
      </c>
      <c r="D2230" s="57"/>
      <c r="E2230" s="57"/>
      <c r="F2230" s="279">
        <v>729393256</v>
      </c>
      <c r="G2230" s="286">
        <v>362746396</v>
      </c>
      <c r="H2230" s="278">
        <v>48258</v>
      </c>
      <c r="I2230" s="278"/>
      <c r="K2230" s="57"/>
      <c r="L2230" s="57"/>
      <c r="M2230" s="274"/>
      <c r="N2230" s="274"/>
      <c r="O2230" s="57"/>
    </row>
    <row r="2231" spans="1:15">
      <c r="A2231" s="57"/>
      <c r="B2231" s="278">
        <v>45235</v>
      </c>
      <c r="C2231" s="283">
        <f t="shared" si="33"/>
        <v>9674647273</v>
      </c>
      <c r="D2231" s="57"/>
      <c r="E2231" s="57"/>
      <c r="F2231" s="279">
        <v>135957161</v>
      </c>
      <c r="G2231" s="286">
        <v>362849505</v>
      </c>
      <c r="H2231" s="278">
        <v>48647</v>
      </c>
      <c r="I2231" s="278"/>
      <c r="K2231" s="57"/>
      <c r="L2231" s="57"/>
      <c r="M2231" s="274"/>
      <c r="N2231" s="274"/>
      <c r="O2231" s="57"/>
    </row>
    <row r="2232" spans="1:15">
      <c r="A2232" s="57"/>
      <c r="B2232" s="278">
        <v>45236</v>
      </c>
      <c r="C2232" s="283">
        <f t="shared" si="33"/>
        <v>10387392909</v>
      </c>
      <c r="D2232" s="57"/>
      <c r="E2232" s="57"/>
      <c r="F2232" s="279">
        <v>848702797</v>
      </c>
      <c r="G2232" s="286">
        <v>362851339</v>
      </c>
      <c r="H2232" s="278">
        <v>47864</v>
      </c>
      <c r="I2232" s="278"/>
      <c r="K2232" s="57"/>
      <c r="L2232" s="57"/>
      <c r="M2232" s="274"/>
      <c r="N2232" s="274"/>
      <c r="O2232" s="57"/>
    </row>
    <row r="2233" spans="1:15">
      <c r="A2233" s="57"/>
      <c r="B2233" s="278">
        <v>45237</v>
      </c>
      <c r="C2233" s="283">
        <f t="shared" si="33"/>
        <v>9676671784</v>
      </c>
      <c r="D2233" s="57"/>
      <c r="E2233" s="57"/>
      <c r="F2233" s="279">
        <v>137981672</v>
      </c>
      <c r="G2233" s="286">
        <v>362952540</v>
      </c>
      <c r="H2233" s="278">
        <v>44496</v>
      </c>
      <c r="I2233" s="278"/>
      <c r="K2233" s="57"/>
      <c r="L2233" s="57"/>
      <c r="M2233" s="274"/>
      <c r="N2233" s="274"/>
      <c r="O2233" s="57"/>
    </row>
    <row r="2234" spans="1:15">
      <c r="A2234" s="57"/>
      <c r="B2234" s="278">
        <v>45238</v>
      </c>
      <c r="C2234" s="283">
        <f t="shared" si="33"/>
        <v>9926123344</v>
      </c>
      <c r="D2234" s="57"/>
      <c r="E2234" s="57"/>
      <c r="F2234" s="279">
        <v>387433232</v>
      </c>
      <c r="G2234" s="286">
        <v>362998165</v>
      </c>
      <c r="H2234" s="278">
        <v>43302</v>
      </c>
      <c r="I2234" s="278"/>
      <c r="K2234" s="57"/>
      <c r="L2234" s="57"/>
      <c r="M2234" s="274"/>
      <c r="N2234" s="274"/>
      <c r="O2234" s="57"/>
    </row>
    <row r="2235" spans="1:15">
      <c r="A2235" s="57"/>
      <c r="B2235" s="278">
        <v>45239</v>
      </c>
      <c r="C2235" s="283">
        <f t="shared" si="33"/>
        <v>10430981873</v>
      </c>
      <c r="D2235" s="57"/>
      <c r="E2235" s="57"/>
      <c r="F2235" s="279">
        <v>892291761</v>
      </c>
      <c r="G2235" s="286">
        <v>364104954</v>
      </c>
      <c r="H2235" s="278">
        <v>48108</v>
      </c>
      <c r="I2235" s="278"/>
      <c r="K2235" s="57"/>
      <c r="L2235" s="57"/>
      <c r="M2235" s="274"/>
      <c r="N2235" s="274"/>
      <c r="O2235" s="57"/>
    </row>
    <row r="2236" spans="1:15">
      <c r="A2236" s="57"/>
      <c r="B2236" s="278">
        <v>45240</v>
      </c>
      <c r="C2236" s="283">
        <f t="shared" si="33"/>
        <v>10117073108</v>
      </c>
      <c r="D2236" s="57"/>
      <c r="E2236" s="57"/>
      <c r="F2236" s="279">
        <v>578382996</v>
      </c>
      <c r="G2236" s="286">
        <v>364327997</v>
      </c>
      <c r="H2236" s="278">
        <v>49682</v>
      </c>
      <c r="I2236" s="278"/>
      <c r="K2236" s="57"/>
      <c r="L2236" s="57"/>
      <c r="M2236" s="274"/>
      <c r="N2236" s="274"/>
      <c r="O2236" s="57"/>
    </row>
    <row r="2237" spans="1:15">
      <c r="A2237" s="57"/>
      <c r="B2237" s="278">
        <v>45241</v>
      </c>
      <c r="C2237" s="283">
        <f t="shared" si="33"/>
        <v>10037781628</v>
      </c>
      <c r="D2237" s="57"/>
      <c r="E2237" s="57"/>
      <c r="F2237" s="279">
        <v>499091516</v>
      </c>
      <c r="G2237" s="286">
        <v>364657666</v>
      </c>
      <c r="H2237" s="278">
        <v>50069</v>
      </c>
      <c r="I2237" s="278"/>
      <c r="K2237" s="57"/>
      <c r="L2237" s="57"/>
      <c r="M2237" s="274"/>
      <c r="N2237" s="274"/>
      <c r="O2237" s="57"/>
    </row>
    <row r="2238" spans="1:15">
      <c r="A2238" s="57"/>
      <c r="B2238" s="278">
        <v>45242</v>
      </c>
      <c r="C2238" s="283">
        <f t="shared" si="33"/>
        <v>10071199832</v>
      </c>
      <c r="D2238" s="57"/>
      <c r="E2238" s="57"/>
      <c r="F2238" s="279">
        <v>532509720</v>
      </c>
      <c r="G2238" s="286">
        <v>364659255</v>
      </c>
      <c r="H2238" s="278">
        <v>45700</v>
      </c>
      <c r="I2238" s="278"/>
      <c r="K2238" s="57"/>
      <c r="L2238" s="57"/>
      <c r="M2238" s="274"/>
      <c r="N2238" s="274"/>
      <c r="O2238" s="57"/>
    </row>
    <row r="2239" spans="1:15">
      <c r="A2239" s="57"/>
      <c r="B2239" s="278">
        <v>45243</v>
      </c>
      <c r="C2239" s="283">
        <f t="shared" si="33"/>
        <v>10508192375</v>
      </c>
      <c r="D2239" s="57"/>
      <c r="E2239" s="57"/>
      <c r="F2239" s="279">
        <v>969502263</v>
      </c>
      <c r="G2239" s="286">
        <v>364860681</v>
      </c>
      <c r="H2239" s="278">
        <v>44028</v>
      </c>
      <c r="I2239" s="278"/>
      <c r="K2239" s="57"/>
      <c r="L2239" s="57"/>
      <c r="M2239" s="274"/>
      <c r="N2239" s="274"/>
      <c r="O2239" s="57"/>
    </row>
    <row r="2240" spans="1:15">
      <c r="A2240" s="57"/>
      <c r="B2240" s="278">
        <v>45244</v>
      </c>
      <c r="C2240" s="283">
        <f t="shared" si="33"/>
        <v>9650403829</v>
      </c>
      <c r="D2240" s="57"/>
      <c r="E2240" s="57"/>
      <c r="F2240" s="279">
        <v>111713717</v>
      </c>
      <c r="G2240" s="286">
        <v>364926134</v>
      </c>
      <c r="H2240" s="278">
        <v>46770</v>
      </c>
      <c r="I2240" s="278"/>
      <c r="K2240" s="57"/>
      <c r="L2240" s="57"/>
      <c r="M2240" s="274"/>
      <c r="N2240" s="274"/>
      <c r="O2240" s="57"/>
    </row>
    <row r="2241" spans="1:15">
      <c r="A2241" s="57"/>
      <c r="B2241" s="278">
        <v>45245</v>
      </c>
      <c r="C2241" s="283">
        <f t="shared" si="33"/>
        <v>10215895210</v>
      </c>
      <c r="D2241" s="57"/>
      <c r="E2241" s="57"/>
      <c r="F2241" s="279">
        <v>677205098</v>
      </c>
      <c r="G2241" s="286">
        <v>365094989</v>
      </c>
      <c r="H2241" s="278">
        <v>48392</v>
      </c>
      <c r="I2241" s="278"/>
      <c r="K2241" s="57"/>
      <c r="L2241" s="57"/>
      <c r="M2241" s="274"/>
      <c r="N2241" s="274"/>
      <c r="O2241" s="57"/>
    </row>
    <row r="2242" spans="1:15">
      <c r="A2242" s="57"/>
      <c r="B2242" s="278">
        <v>45246</v>
      </c>
      <c r="C2242" s="283">
        <f t="shared" si="33"/>
        <v>9961256047</v>
      </c>
      <c r="D2242" s="57"/>
      <c r="E2242" s="57"/>
      <c r="F2242" s="279">
        <v>422565935</v>
      </c>
      <c r="G2242" s="286">
        <v>365165301</v>
      </c>
      <c r="H2242" s="278">
        <v>44152</v>
      </c>
      <c r="I2242" s="278"/>
      <c r="K2242" s="57"/>
      <c r="L2242" s="57"/>
      <c r="M2242" s="274"/>
      <c r="N2242" s="274"/>
      <c r="O2242" s="57"/>
    </row>
    <row r="2243" spans="1:15">
      <c r="A2243" s="57"/>
      <c r="B2243" s="278">
        <v>45247</v>
      </c>
      <c r="C2243" s="283">
        <f t="shared" si="33"/>
        <v>9750712486</v>
      </c>
      <c r="D2243" s="57"/>
      <c r="E2243" s="57"/>
      <c r="F2243" s="279">
        <v>212022374</v>
      </c>
      <c r="G2243" s="286">
        <v>365200749</v>
      </c>
      <c r="H2243" s="278">
        <v>48622</v>
      </c>
      <c r="I2243" s="278"/>
      <c r="K2243" s="57"/>
      <c r="L2243" s="57"/>
      <c r="M2243" s="274"/>
      <c r="N2243" s="274"/>
      <c r="O2243" s="57"/>
    </row>
    <row r="2244" spans="1:15">
      <c r="A2244" s="57"/>
      <c r="B2244" s="278">
        <v>45248</v>
      </c>
      <c r="C2244" s="283">
        <f t="shared" si="33"/>
        <v>10112095375</v>
      </c>
      <c r="D2244" s="57"/>
      <c r="E2244" s="57"/>
      <c r="F2244" s="279">
        <v>573405263</v>
      </c>
      <c r="G2244" s="286">
        <v>365383112</v>
      </c>
      <c r="H2244" s="278">
        <v>50272</v>
      </c>
      <c r="I2244" s="278"/>
      <c r="K2244" s="57"/>
      <c r="L2244" s="57"/>
      <c r="M2244" s="274"/>
      <c r="N2244" s="274"/>
      <c r="O2244" s="57"/>
    </row>
    <row r="2245" spans="1:15">
      <c r="A2245" s="57"/>
      <c r="B2245" s="278">
        <v>45249</v>
      </c>
      <c r="C2245" s="283">
        <f t="shared" si="33"/>
        <v>10333501717</v>
      </c>
      <c r="D2245" s="57"/>
      <c r="E2245" s="57"/>
      <c r="F2245" s="279">
        <v>794811605</v>
      </c>
      <c r="G2245" s="286">
        <v>365476760</v>
      </c>
      <c r="H2245" s="278">
        <v>44464</v>
      </c>
      <c r="I2245" s="278"/>
      <c r="K2245" s="57"/>
      <c r="L2245" s="57"/>
      <c r="M2245" s="274"/>
      <c r="N2245" s="274"/>
      <c r="O2245" s="57"/>
    </row>
    <row r="2246" spans="1:15">
      <c r="A2246" s="57"/>
      <c r="B2246" s="278">
        <v>45250</v>
      </c>
      <c r="C2246" s="283">
        <f t="shared" si="33"/>
        <v>10121964440</v>
      </c>
      <c r="D2246" s="57"/>
      <c r="E2246" s="57"/>
      <c r="F2246" s="279">
        <v>583274328</v>
      </c>
      <c r="G2246" s="286">
        <v>365490217</v>
      </c>
      <c r="H2246" s="278">
        <v>49667</v>
      </c>
      <c r="I2246" s="278"/>
      <c r="K2246" s="57"/>
      <c r="L2246" s="57"/>
      <c r="M2246" s="274"/>
      <c r="N2246" s="274"/>
      <c r="O2246" s="57"/>
    </row>
    <row r="2247" spans="1:15">
      <c r="A2247" s="57"/>
      <c r="B2247" s="278">
        <v>45251</v>
      </c>
      <c r="C2247" s="283">
        <f t="shared" si="33"/>
        <v>9853550901</v>
      </c>
      <c r="D2247" s="57"/>
      <c r="E2247" s="57"/>
      <c r="F2247" s="279">
        <v>314860789</v>
      </c>
      <c r="G2247" s="286">
        <v>365506336</v>
      </c>
      <c r="H2247" s="278">
        <v>49768</v>
      </c>
      <c r="I2247" s="278"/>
      <c r="K2247" s="57"/>
      <c r="L2247" s="57"/>
      <c r="M2247" s="274"/>
      <c r="N2247" s="274"/>
      <c r="O2247" s="57"/>
    </row>
    <row r="2248" spans="1:15">
      <c r="A2248" s="57"/>
      <c r="B2248" s="278">
        <v>45252</v>
      </c>
      <c r="C2248" s="283">
        <f t="shared" si="33"/>
        <v>10227021338</v>
      </c>
      <c r="D2248" s="57"/>
      <c r="E2248" s="57"/>
      <c r="F2248" s="279">
        <v>688331226</v>
      </c>
      <c r="G2248" s="286">
        <v>365902296</v>
      </c>
      <c r="H2248" s="278">
        <v>44910</v>
      </c>
      <c r="I2248" s="278"/>
      <c r="K2248" s="57"/>
      <c r="L2248" s="57"/>
      <c r="M2248" s="274"/>
      <c r="N2248" s="274"/>
      <c r="O2248" s="57"/>
    </row>
    <row r="2249" spans="1:15">
      <c r="A2249" s="57"/>
      <c r="B2249" s="278">
        <v>45253</v>
      </c>
      <c r="C2249" s="283">
        <f t="shared" si="33"/>
        <v>10029232376</v>
      </c>
      <c r="D2249" s="57"/>
      <c r="E2249" s="57"/>
      <c r="F2249" s="279">
        <v>490542264</v>
      </c>
      <c r="G2249" s="286">
        <v>365907127</v>
      </c>
      <c r="H2249" s="278">
        <v>45892</v>
      </c>
      <c r="I2249" s="278"/>
      <c r="K2249" s="57"/>
      <c r="L2249" s="57"/>
      <c r="M2249" s="274"/>
      <c r="N2249" s="274"/>
      <c r="O2249" s="57"/>
    </row>
    <row r="2250" spans="1:15">
      <c r="A2250" s="57"/>
      <c r="B2250" s="278">
        <v>45254</v>
      </c>
      <c r="C2250" s="283">
        <f t="shared" si="33"/>
        <v>9880093004</v>
      </c>
      <c r="D2250" s="57"/>
      <c r="E2250" s="57"/>
      <c r="F2250" s="279">
        <v>341402892</v>
      </c>
      <c r="G2250" s="286">
        <v>366139722</v>
      </c>
      <c r="H2250" s="278">
        <v>47414</v>
      </c>
      <c r="I2250" s="278"/>
      <c r="K2250" s="57"/>
      <c r="L2250" s="57"/>
      <c r="M2250" s="274"/>
      <c r="N2250" s="274"/>
      <c r="O2250" s="57"/>
    </row>
    <row r="2251" spans="1:15">
      <c r="A2251" s="57"/>
      <c r="B2251" s="278">
        <v>45255</v>
      </c>
      <c r="C2251" s="283">
        <f t="shared" si="33"/>
        <v>10467546511</v>
      </c>
      <c r="D2251" s="57"/>
      <c r="E2251" s="57"/>
      <c r="F2251" s="279">
        <v>928856399</v>
      </c>
      <c r="G2251" s="286">
        <v>366319072</v>
      </c>
      <c r="H2251" s="278">
        <v>45147</v>
      </c>
      <c r="I2251" s="278"/>
      <c r="K2251" s="57"/>
      <c r="L2251" s="57"/>
      <c r="M2251" s="274"/>
      <c r="N2251" s="274"/>
      <c r="O2251" s="57"/>
    </row>
    <row r="2252" spans="1:15">
      <c r="A2252" s="57"/>
      <c r="B2252" s="278">
        <v>45256</v>
      </c>
      <c r="C2252" s="283">
        <f t="shared" si="33"/>
        <v>9710632365</v>
      </c>
      <c r="D2252" s="57"/>
      <c r="E2252" s="57"/>
      <c r="F2252" s="279">
        <v>171942253</v>
      </c>
      <c r="G2252" s="286">
        <v>366399108</v>
      </c>
      <c r="H2252" s="278">
        <v>49926</v>
      </c>
      <c r="I2252" s="278"/>
      <c r="K2252" s="57"/>
      <c r="L2252" s="57"/>
      <c r="M2252" s="274"/>
      <c r="N2252" s="274"/>
      <c r="O2252" s="57"/>
    </row>
    <row r="2253" spans="1:15">
      <c r="A2253" s="57"/>
      <c r="B2253" s="278">
        <v>45257</v>
      </c>
      <c r="C2253" s="283">
        <f t="shared" si="33"/>
        <v>10006690382</v>
      </c>
      <c r="D2253" s="57"/>
      <c r="E2253" s="57"/>
      <c r="F2253" s="279">
        <v>468000270</v>
      </c>
      <c r="G2253" s="286">
        <v>366446258</v>
      </c>
      <c r="H2253" s="278">
        <v>49706</v>
      </c>
      <c r="I2253" s="278"/>
      <c r="K2253" s="57"/>
      <c r="L2253" s="57"/>
      <c r="M2253" s="274"/>
      <c r="N2253" s="274"/>
      <c r="O2253" s="57"/>
    </row>
    <row r="2254" spans="1:15">
      <c r="A2254" s="57"/>
      <c r="B2254" s="278">
        <v>45258</v>
      </c>
      <c r="C2254" s="283">
        <f t="shared" si="33"/>
        <v>10387123726</v>
      </c>
      <c r="D2254" s="57"/>
      <c r="E2254" s="57"/>
      <c r="F2254" s="279">
        <v>848433614</v>
      </c>
      <c r="G2254" s="286">
        <v>366460926</v>
      </c>
      <c r="H2254" s="278">
        <v>46945</v>
      </c>
      <c r="I2254" s="278"/>
      <c r="K2254" s="57"/>
      <c r="L2254" s="57"/>
      <c r="M2254" s="274"/>
      <c r="N2254" s="274"/>
      <c r="O2254" s="57"/>
    </row>
    <row r="2255" spans="1:15">
      <c r="A2255" s="57"/>
      <c r="B2255" s="278">
        <v>45259</v>
      </c>
      <c r="C2255" s="283">
        <f t="shared" si="33"/>
        <v>9779667968</v>
      </c>
      <c r="D2255" s="57"/>
      <c r="E2255" s="57"/>
      <c r="F2255" s="279">
        <v>240977856</v>
      </c>
      <c r="G2255" s="286">
        <v>366696068</v>
      </c>
      <c r="H2255" s="278">
        <v>45663</v>
      </c>
      <c r="I2255" s="278"/>
      <c r="K2255" s="57"/>
      <c r="L2255" s="57"/>
      <c r="M2255" s="274"/>
      <c r="N2255" s="274"/>
      <c r="O2255" s="57"/>
    </row>
    <row r="2256" spans="1:15">
      <c r="A2256" s="57"/>
      <c r="B2256" s="278">
        <v>45260</v>
      </c>
      <c r="C2256" s="283">
        <f t="shared" si="33"/>
        <v>9930551265</v>
      </c>
      <c r="D2256" s="57"/>
      <c r="E2256" s="57"/>
      <c r="F2256" s="279">
        <v>391861153</v>
      </c>
      <c r="G2256" s="286">
        <v>366721378</v>
      </c>
      <c r="H2256" s="278">
        <v>49242</v>
      </c>
      <c r="I2256" s="278"/>
      <c r="K2256" s="57"/>
      <c r="L2256" s="57"/>
      <c r="M2256" s="274"/>
      <c r="N2256" s="274"/>
      <c r="O2256" s="57"/>
    </row>
    <row r="2257" spans="1:15">
      <c r="A2257" s="57"/>
      <c r="B2257" s="278">
        <v>45261</v>
      </c>
      <c r="C2257" s="283">
        <f t="shared" si="33"/>
        <v>10511208869</v>
      </c>
      <c r="D2257" s="57"/>
      <c r="E2257" s="57"/>
      <c r="F2257" s="279">
        <v>972518757</v>
      </c>
      <c r="G2257" s="286">
        <v>366762513</v>
      </c>
      <c r="H2257" s="278">
        <v>46904</v>
      </c>
      <c r="I2257" s="278"/>
      <c r="K2257" s="57"/>
      <c r="L2257" s="57"/>
      <c r="M2257" s="274"/>
      <c r="N2257" s="274"/>
      <c r="O2257" s="57"/>
    </row>
    <row r="2258" spans="1:15">
      <c r="A2258" s="57"/>
      <c r="B2258" s="278">
        <v>45262</v>
      </c>
      <c r="C2258" s="283">
        <f t="shared" si="33"/>
        <v>10344830085</v>
      </c>
      <c r="D2258" s="57"/>
      <c r="E2258" s="57"/>
      <c r="F2258" s="279">
        <v>806139973</v>
      </c>
      <c r="G2258" s="286">
        <v>366821016</v>
      </c>
      <c r="H2258" s="278">
        <v>48583</v>
      </c>
      <c r="I2258" s="278"/>
      <c r="K2258" s="57"/>
      <c r="L2258" s="57"/>
      <c r="M2258" s="274"/>
      <c r="N2258" s="274"/>
      <c r="O2258" s="57"/>
    </row>
    <row r="2259" spans="1:15">
      <c r="A2259" s="57"/>
      <c r="B2259" s="278">
        <v>45263</v>
      </c>
      <c r="C2259" s="283">
        <f t="shared" si="33"/>
        <v>9719446646</v>
      </c>
      <c r="D2259" s="57"/>
      <c r="E2259" s="57"/>
      <c r="F2259" s="279">
        <v>180756534</v>
      </c>
      <c r="G2259" s="286">
        <v>366822545</v>
      </c>
      <c r="H2259" s="278">
        <v>47899</v>
      </c>
      <c r="I2259" s="278"/>
      <c r="K2259" s="57"/>
      <c r="L2259" s="57"/>
      <c r="M2259" s="274"/>
      <c r="N2259" s="274"/>
      <c r="O2259" s="57"/>
    </row>
    <row r="2260" spans="1:15">
      <c r="A2260" s="57"/>
      <c r="B2260" s="278">
        <v>45264</v>
      </c>
      <c r="C2260" s="283">
        <f t="shared" si="33"/>
        <v>9989993325</v>
      </c>
      <c r="D2260" s="57"/>
      <c r="E2260" s="57"/>
      <c r="F2260" s="279">
        <v>451303213</v>
      </c>
      <c r="G2260" s="286">
        <v>367124380</v>
      </c>
      <c r="H2260" s="278">
        <v>43812</v>
      </c>
      <c r="I2260" s="278"/>
      <c r="K2260" s="57"/>
      <c r="L2260" s="57"/>
      <c r="M2260" s="274"/>
      <c r="N2260" s="274"/>
      <c r="O2260" s="57"/>
    </row>
    <row r="2261" spans="1:15">
      <c r="A2261" s="57"/>
      <c r="B2261" s="278">
        <v>45265</v>
      </c>
      <c r="C2261" s="283">
        <f t="shared" si="33"/>
        <v>9986582898</v>
      </c>
      <c r="D2261" s="57"/>
      <c r="E2261" s="57"/>
      <c r="F2261" s="279">
        <v>447892786</v>
      </c>
      <c r="G2261" s="286">
        <v>367137129</v>
      </c>
      <c r="H2261" s="278">
        <v>48595</v>
      </c>
      <c r="I2261" s="278"/>
      <c r="K2261" s="57"/>
      <c r="L2261" s="57"/>
      <c r="M2261" s="274"/>
      <c r="N2261" s="274"/>
      <c r="O2261" s="57"/>
    </row>
    <row r="2262" spans="1:15">
      <c r="A2262" s="57"/>
      <c r="B2262" s="278">
        <v>45266</v>
      </c>
      <c r="C2262" s="283">
        <f t="shared" si="33"/>
        <v>9920940019</v>
      </c>
      <c r="D2262" s="57"/>
      <c r="E2262" s="57"/>
      <c r="F2262" s="279">
        <v>382249907</v>
      </c>
      <c r="G2262" s="286">
        <v>367155066</v>
      </c>
      <c r="H2262" s="278">
        <v>47148</v>
      </c>
      <c r="I2262" s="278"/>
      <c r="K2262" s="57"/>
      <c r="L2262" s="57"/>
      <c r="M2262" s="274"/>
      <c r="N2262" s="274"/>
      <c r="O2262" s="57"/>
    </row>
    <row r="2263" spans="1:15">
      <c r="A2263" s="57"/>
      <c r="B2263" s="278">
        <v>45267</v>
      </c>
      <c r="C2263" s="283">
        <f t="shared" si="33"/>
        <v>9786100630</v>
      </c>
      <c r="D2263" s="57"/>
      <c r="E2263" s="57"/>
      <c r="F2263" s="279">
        <v>247410518</v>
      </c>
      <c r="G2263" s="286">
        <v>367195519</v>
      </c>
      <c r="H2263" s="278">
        <v>47285</v>
      </c>
      <c r="I2263" s="278"/>
      <c r="K2263" s="57"/>
      <c r="L2263" s="57"/>
      <c r="M2263" s="274"/>
      <c r="N2263" s="274"/>
      <c r="O2263" s="57"/>
    </row>
    <row r="2264" spans="1:15">
      <c r="A2264" s="57"/>
      <c r="B2264" s="278">
        <v>45268</v>
      </c>
      <c r="C2264" s="283">
        <f t="shared" si="33"/>
        <v>9835017257</v>
      </c>
      <c r="D2264" s="57"/>
      <c r="E2264" s="57"/>
      <c r="F2264" s="279">
        <v>296327145</v>
      </c>
      <c r="G2264" s="286">
        <v>367227132</v>
      </c>
      <c r="H2264" s="278">
        <v>43334</v>
      </c>
      <c r="I2264" s="278"/>
      <c r="K2264" s="57"/>
      <c r="L2264" s="57"/>
      <c r="M2264" s="274"/>
      <c r="N2264" s="274"/>
      <c r="O2264" s="57"/>
    </row>
    <row r="2265" spans="1:15">
      <c r="A2265" s="57"/>
      <c r="B2265" s="278">
        <v>45269</v>
      </c>
      <c r="C2265" s="283">
        <f t="shared" si="33"/>
        <v>10062045773</v>
      </c>
      <c r="D2265" s="57"/>
      <c r="E2265" s="57"/>
      <c r="F2265" s="279">
        <v>523355661</v>
      </c>
      <c r="G2265" s="286">
        <v>367307474</v>
      </c>
      <c r="H2265" s="278">
        <v>44829</v>
      </c>
      <c r="I2265" s="278"/>
      <c r="K2265" s="57"/>
      <c r="L2265" s="57"/>
      <c r="M2265" s="274"/>
      <c r="N2265" s="274"/>
      <c r="O2265" s="57"/>
    </row>
    <row r="2266" spans="1:15">
      <c r="A2266" s="57"/>
      <c r="B2266" s="278">
        <v>45270</v>
      </c>
      <c r="C2266" s="283">
        <f t="shared" si="33"/>
        <v>10121430786</v>
      </c>
      <c r="D2266" s="57"/>
      <c r="E2266" s="57"/>
      <c r="F2266" s="279">
        <v>582740674</v>
      </c>
      <c r="G2266" s="286">
        <v>367325681</v>
      </c>
      <c r="H2266" s="278">
        <v>46955</v>
      </c>
      <c r="I2266" s="278"/>
      <c r="K2266" s="57"/>
      <c r="L2266" s="57"/>
      <c r="M2266" s="274"/>
      <c r="N2266" s="274"/>
      <c r="O2266" s="57"/>
    </row>
    <row r="2267" spans="1:15">
      <c r="A2267" s="57"/>
      <c r="B2267" s="278">
        <v>45271</v>
      </c>
      <c r="C2267" s="283">
        <f t="shared" si="33"/>
        <v>9827326215</v>
      </c>
      <c r="D2267" s="57"/>
      <c r="E2267" s="57"/>
      <c r="F2267" s="279">
        <v>288636103</v>
      </c>
      <c r="G2267" s="286">
        <v>367562362</v>
      </c>
      <c r="H2267" s="278">
        <v>48109</v>
      </c>
      <c r="I2267" s="278"/>
      <c r="K2267" s="57"/>
      <c r="L2267" s="57"/>
      <c r="M2267" s="274"/>
      <c r="N2267" s="274"/>
      <c r="O2267" s="57"/>
    </row>
    <row r="2268" spans="1:15">
      <c r="A2268" s="57"/>
      <c r="B2268" s="278">
        <v>45272</v>
      </c>
      <c r="C2268" s="283">
        <f t="shared" si="33"/>
        <v>9740246490</v>
      </c>
      <c r="D2268" s="57"/>
      <c r="E2268" s="57"/>
      <c r="F2268" s="279">
        <v>201556378</v>
      </c>
      <c r="G2268" s="286">
        <v>367701508</v>
      </c>
      <c r="H2268" s="278">
        <v>48315</v>
      </c>
      <c r="I2268" s="278"/>
      <c r="K2268" s="57"/>
      <c r="L2268" s="57"/>
      <c r="M2268" s="274"/>
      <c r="N2268" s="274"/>
      <c r="O2268" s="57"/>
    </row>
    <row r="2269" spans="1:15">
      <c r="A2269" s="57"/>
      <c r="B2269" s="278">
        <v>45273</v>
      </c>
      <c r="C2269" s="283">
        <f t="shared" si="33"/>
        <v>9713936205</v>
      </c>
      <c r="D2269" s="57"/>
      <c r="E2269" s="57"/>
      <c r="F2269" s="279">
        <v>175246093</v>
      </c>
      <c r="G2269" s="286">
        <v>367775523</v>
      </c>
      <c r="H2269" s="278">
        <v>46950</v>
      </c>
      <c r="I2269" s="278"/>
      <c r="K2269" s="57"/>
      <c r="L2269" s="57"/>
      <c r="M2269" s="274"/>
      <c r="N2269" s="274"/>
      <c r="O2269" s="57"/>
    </row>
    <row r="2270" spans="1:15">
      <c r="A2270" s="57"/>
      <c r="B2270" s="278">
        <v>45274</v>
      </c>
      <c r="C2270" s="283">
        <f t="shared" si="33"/>
        <v>9691761551</v>
      </c>
      <c r="D2270" s="57"/>
      <c r="E2270" s="57"/>
      <c r="F2270" s="279">
        <v>153071439</v>
      </c>
      <c r="G2270" s="286">
        <v>367798742</v>
      </c>
      <c r="H2270" s="278">
        <v>49110</v>
      </c>
      <c r="I2270" s="278"/>
      <c r="K2270" s="57"/>
      <c r="L2270" s="57"/>
      <c r="M2270" s="274"/>
      <c r="N2270" s="274"/>
      <c r="O2270" s="57"/>
    </row>
    <row r="2271" spans="1:15">
      <c r="A2271" s="57"/>
      <c r="B2271" s="278">
        <v>45275</v>
      </c>
      <c r="C2271" s="283">
        <f t="shared" si="33"/>
        <v>9695414296</v>
      </c>
      <c r="D2271" s="57"/>
      <c r="E2271" s="57"/>
      <c r="F2271" s="279">
        <v>156724184</v>
      </c>
      <c r="G2271" s="286">
        <v>367828354</v>
      </c>
      <c r="H2271" s="278">
        <v>46497</v>
      </c>
      <c r="I2271" s="278"/>
      <c r="K2271" s="57"/>
      <c r="L2271" s="57"/>
      <c r="M2271" s="274"/>
      <c r="N2271" s="274"/>
      <c r="O2271" s="57"/>
    </row>
    <row r="2272" spans="1:15">
      <c r="A2272" s="57"/>
      <c r="B2272" s="278">
        <v>45276</v>
      </c>
      <c r="C2272" s="283">
        <f t="shared" ref="C2272:C2335" si="34">F2272+(F$88*28679+98765)+(G$88*6587+87654)+(E$88*9537+76543)+(J$88*5713+4528)</f>
        <v>9693176875</v>
      </c>
      <c r="D2272" s="57"/>
      <c r="E2272" s="57"/>
      <c r="F2272" s="279">
        <v>154486763</v>
      </c>
      <c r="G2272" s="286">
        <v>367862573</v>
      </c>
      <c r="H2272" s="278">
        <v>46827</v>
      </c>
      <c r="I2272" s="278"/>
      <c r="K2272" s="57"/>
      <c r="L2272" s="57"/>
      <c r="M2272" s="274"/>
      <c r="N2272" s="274"/>
      <c r="O2272" s="57"/>
    </row>
    <row r="2273" spans="1:15">
      <c r="A2273" s="57"/>
      <c r="B2273" s="278">
        <v>45277</v>
      </c>
      <c r="C2273" s="283">
        <f t="shared" si="34"/>
        <v>10265701941</v>
      </c>
      <c r="D2273" s="57"/>
      <c r="E2273" s="57"/>
      <c r="F2273" s="279">
        <v>727011829</v>
      </c>
      <c r="G2273" s="286">
        <v>368011331</v>
      </c>
      <c r="H2273" s="278">
        <v>45198</v>
      </c>
      <c r="I2273" s="278"/>
      <c r="K2273" s="57"/>
      <c r="L2273" s="57"/>
      <c r="M2273" s="274"/>
      <c r="N2273" s="274"/>
      <c r="O2273" s="57"/>
    </row>
    <row r="2274" spans="1:15">
      <c r="A2274" s="57"/>
      <c r="B2274" s="278">
        <v>45278</v>
      </c>
      <c r="C2274" s="283">
        <f t="shared" si="34"/>
        <v>10180826088</v>
      </c>
      <c r="D2274" s="57"/>
      <c r="E2274" s="57"/>
      <c r="F2274" s="279">
        <v>642135976</v>
      </c>
      <c r="G2274" s="286">
        <v>368128688</v>
      </c>
      <c r="H2274" s="278">
        <v>47842</v>
      </c>
      <c r="I2274" s="278"/>
      <c r="K2274" s="57"/>
      <c r="L2274" s="57"/>
      <c r="M2274" s="274"/>
      <c r="N2274" s="274"/>
      <c r="O2274" s="57"/>
    </row>
    <row r="2275" spans="1:15">
      <c r="A2275" s="57"/>
      <c r="B2275" s="278">
        <v>45279</v>
      </c>
      <c r="C2275" s="283">
        <f t="shared" si="34"/>
        <v>10049040008</v>
      </c>
      <c r="D2275" s="57"/>
      <c r="E2275" s="57"/>
      <c r="F2275" s="279">
        <v>510349896</v>
      </c>
      <c r="G2275" s="286">
        <v>368196111</v>
      </c>
      <c r="H2275" s="278">
        <v>49588</v>
      </c>
      <c r="I2275" s="278"/>
      <c r="K2275" s="57"/>
      <c r="L2275" s="57"/>
      <c r="M2275" s="274"/>
      <c r="N2275" s="274"/>
      <c r="O2275" s="57"/>
    </row>
    <row r="2276" spans="1:15">
      <c r="A2276" s="57"/>
      <c r="B2276" s="278">
        <v>45280</v>
      </c>
      <c r="C2276" s="283">
        <f t="shared" si="34"/>
        <v>10474987890</v>
      </c>
      <c r="D2276" s="57"/>
      <c r="E2276" s="57"/>
      <c r="F2276" s="279">
        <v>936297778</v>
      </c>
      <c r="G2276" s="286">
        <v>368252136</v>
      </c>
      <c r="H2276" s="278">
        <v>50263</v>
      </c>
      <c r="I2276" s="278"/>
      <c r="K2276" s="57"/>
      <c r="L2276" s="57"/>
      <c r="M2276" s="274"/>
      <c r="N2276" s="274"/>
      <c r="O2276" s="57"/>
    </row>
    <row r="2277" spans="1:15">
      <c r="A2277" s="57"/>
      <c r="B2277" s="278">
        <v>45281</v>
      </c>
      <c r="C2277" s="283">
        <f t="shared" si="34"/>
        <v>10140463583</v>
      </c>
      <c r="D2277" s="57"/>
      <c r="E2277" s="57"/>
      <c r="F2277" s="279">
        <v>601773471</v>
      </c>
      <c r="G2277" s="286">
        <v>368303954</v>
      </c>
      <c r="H2277" s="278">
        <v>44015</v>
      </c>
      <c r="I2277" s="278"/>
      <c r="K2277" s="57"/>
      <c r="L2277" s="57"/>
      <c r="M2277" s="274"/>
      <c r="N2277" s="274"/>
      <c r="O2277" s="57"/>
    </row>
    <row r="2278" spans="1:15">
      <c r="A2278" s="57"/>
      <c r="B2278" s="278">
        <v>45282</v>
      </c>
      <c r="C2278" s="283">
        <f t="shared" si="34"/>
        <v>10085489886</v>
      </c>
      <c r="D2278" s="57"/>
      <c r="E2278" s="57"/>
      <c r="F2278" s="279">
        <v>546799774</v>
      </c>
      <c r="G2278" s="286">
        <v>368352446</v>
      </c>
      <c r="H2278" s="278">
        <v>46041</v>
      </c>
      <c r="I2278" s="278"/>
      <c r="K2278" s="57"/>
      <c r="L2278" s="57"/>
      <c r="M2278" s="274"/>
      <c r="N2278" s="274"/>
      <c r="O2278" s="57"/>
    </row>
    <row r="2279" spans="1:15">
      <c r="A2279" s="57"/>
      <c r="B2279" s="278">
        <v>45283</v>
      </c>
      <c r="C2279" s="283">
        <f t="shared" si="34"/>
        <v>9997862520</v>
      </c>
      <c r="D2279" s="57"/>
      <c r="E2279" s="57"/>
      <c r="F2279" s="279">
        <v>459172408</v>
      </c>
      <c r="G2279" s="286">
        <v>368380902</v>
      </c>
      <c r="H2279" s="278">
        <v>47798</v>
      </c>
      <c r="I2279" s="278"/>
      <c r="K2279" s="57"/>
      <c r="L2279" s="57"/>
      <c r="M2279" s="274"/>
      <c r="N2279" s="274"/>
      <c r="O2279" s="57"/>
    </row>
    <row r="2280" spans="1:15">
      <c r="A2280" s="57"/>
      <c r="B2280" s="278">
        <v>45284</v>
      </c>
      <c r="C2280" s="283">
        <f t="shared" si="34"/>
        <v>10289100801</v>
      </c>
      <c r="D2280" s="57"/>
      <c r="E2280" s="57"/>
      <c r="F2280" s="279">
        <v>750410689</v>
      </c>
      <c r="G2280" s="286">
        <v>369590892</v>
      </c>
      <c r="H2280" s="278">
        <v>48508</v>
      </c>
      <c r="I2280" s="278"/>
      <c r="K2280" s="57"/>
      <c r="L2280" s="57"/>
      <c r="M2280" s="274"/>
      <c r="N2280" s="274"/>
      <c r="O2280" s="57"/>
    </row>
    <row r="2281" spans="1:15">
      <c r="A2281" s="57"/>
      <c r="B2281" s="278">
        <v>45285</v>
      </c>
      <c r="C2281" s="283">
        <f t="shared" si="34"/>
        <v>9680644115</v>
      </c>
      <c r="D2281" s="57"/>
      <c r="E2281" s="57"/>
      <c r="F2281" s="279">
        <v>141954003</v>
      </c>
      <c r="G2281" s="286">
        <v>369700581</v>
      </c>
      <c r="H2281" s="278">
        <v>49797</v>
      </c>
      <c r="I2281" s="278"/>
      <c r="K2281" s="57"/>
      <c r="L2281" s="57"/>
      <c r="M2281" s="274"/>
      <c r="N2281" s="274"/>
      <c r="O2281" s="57"/>
    </row>
    <row r="2282" spans="1:15">
      <c r="A2282" s="57"/>
      <c r="B2282" s="278">
        <v>45286</v>
      </c>
      <c r="C2282" s="283">
        <f t="shared" si="34"/>
        <v>10516073355</v>
      </c>
      <c r="D2282" s="57"/>
      <c r="E2282" s="57"/>
      <c r="F2282" s="279">
        <v>977383243</v>
      </c>
      <c r="G2282" s="286">
        <v>369745393</v>
      </c>
      <c r="H2282" s="278">
        <v>47338</v>
      </c>
      <c r="I2282" s="278"/>
      <c r="K2282" s="57"/>
      <c r="L2282" s="57"/>
      <c r="M2282" s="274"/>
      <c r="N2282" s="274"/>
      <c r="O2282" s="57"/>
    </row>
    <row r="2283" spans="1:15">
      <c r="A2283" s="57"/>
      <c r="B2283" s="278">
        <v>45287</v>
      </c>
      <c r="C2283" s="283">
        <f t="shared" si="34"/>
        <v>9645352588</v>
      </c>
      <c r="D2283" s="57"/>
      <c r="E2283" s="57"/>
      <c r="F2283" s="279">
        <v>106662476</v>
      </c>
      <c r="G2283" s="286">
        <v>369823435</v>
      </c>
      <c r="H2283" s="278">
        <v>45180</v>
      </c>
      <c r="I2283" s="278"/>
      <c r="K2283" s="57"/>
      <c r="L2283" s="57"/>
      <c r="M2283" s="274"/>
      <c r="N2283" s="274"/>
      <c r="O2283" s="57"/>
    </row>
    <row r="2284" spans="1:15">
      <c r="A2284" s="57"/>
      <c r="B2284" s="278">
        <v>45288</v>
      </c>
      <c r="C2284" s="283">
        <f t="shared" si="34"/>
        <v>9807477722</v>
      </c>
      <c r="D2284" s="57"/>
      <c r="E2284" s="57"/>
      <c r="F2284" s="279">
        <v>268787610</v>
      </c>
      <c r="G2284" s="286">
        <v>369823799</v>
      </c>
      <c r="H2284" s="278">
        <v>48328</v>
      </c>
      <c r="I2284" s="278"/>
      <c r="K2284" s="57"/>
      <c r="L2284" s="57"/>
      <c r="M2284" s="274"/>
      <c r="N2284" s="274"/>
      <c r="O2284" s="57"/>
    </row>
    <row r="2285" spans="1:15">
      <c r="A2285" s="57"/>
      <c r="B2285" s="278">
        <v>45289</v>
      </c>
      <c r="C2285" s="283">
        <f t="shared" si="34"/>
        <v>9890110683</v>
      </c>
      <c r="D2285" s="57"/>
      <c r="E2285" s="57"/>
      <c r="F2285" s="279">
        <v>351420571</v>
      </c>
      <c r="G2285" s="286">
        <v>369842170</v>
      </c>
      <c r="H2285" s="278">
        <v>50290</v>
      </c>
      <c r="I2285" s="278"/>
      <c r="K2285" s="57"/>
      <c r="L2285" s="57"/>
      <c r="M2285" s="274"/>
      <c r="N2285" s="274"/>
      <c r="O2285" s="57"/>
    </row>
    <row r="2286" spans="1:15">
      <c r="A2286" s="57"/>
      <c r="B2286" s="278">
        <v>45290</v>
      </c>
      <c r="C2286" s="283">
        <f t="shared" si="34"/>
        <v>9743818877</v>
      </c>
      <c r="D2286" s="57"/>
      <c r="E2286" s="57"/>
      <c r="F2286" s="279">
        <v>205128765</v>
      </c>
      <c r="G2286" s="286">
        <v>369998065</v>
      </c>
      <c r="H2286" s="278">
        <v>45156</v>
      </c>
      <c r="I2286" s="278"/>
      <c r="K2286" s="57"/>
      <c r="L2286" s="57"/>
      <c r="M2286" s="274"/>
      <c r="N2286" s="274"/>
      <c r="O2286" s="57"/>
    </row>
    <row r="2287" spans="1:15">
      <c r="A2287" s="57"/>
      <c r="B2287" s="278">
        <v>45291</v>
      </c>
      <c r="C2287" s="283">
        <f t="shared" si="34"/>
        <v>10419714220</v>
      </c>
      <c r="D2287" s="57"/>
      <c r="E2287" s="57"/>
      <c r="F2287" s="279">
        <v>881024108</v>
      </c>
      <c r="G2287" s="286">
        <v>370105705</v>
      </c>
      <c r="H2287" s="278">
        <v>43623</v>
      </c>
      <c r="I2287" s="278"/>
      <c r="K2287" s="57"/>
      <c r="L2287" s="57"/>
      <c r="M2287" s="274"/>
      <c r="N2287" s="274"/>
      <c r="O2287" s="57"/>
    </row>
    <row r="2288" spans="1:15">
      <c r="A2288" s="57"/>
      <c r="B2288" s="278">
        <v>45292</v>
      </c>
      <c r="C2288" s="283">
        <f t="shared" si="34"/>
        <v>10134610577</v>
      </c>
      <c r="D2288" s="57"/>
      <c r="E2288" s="57"/>
      <c r="F2288" s="279">
        <v>595920465</v>
      </c>
      <c r="G2288" s="286">
        <v>370143180</v>
      </c>
      <c r="H2288" s="278">
        <v>50032</v>
      </c>
      <c r="I2288" s="278"/>
      <c r="K2288" s="57"/>
      <c r="L2288" s="57"/>
      <c r="M2288" s="274"/>
      <c r="N2288" s="274"/>
      <c r="O2288" s="57"/>
    </row>
    <row r="2289" spans="1:15">
      <c r="A2289" s="57"/>
      <c r="B2289" s="278">
        <v>45293</v>
      </c>
      <c r="C2289" s="283">
        <f t="shared" si="34"/>
        <v>10086960955</v>
      </c>
      <c r="D2289" s="57"/>
      <c r="E2289" s="57"/>
      <c r="F2289" s="279">
        <v>548270843</v>
      </c>
      <c r="G2289" s="286">
        <v>370146683</v>
      </c>
      <c r="H2289" s="278">
        <v>48239</v>
      </c>
      <c r="I2289" s="278"/>
      <c r="K2289" s="57"/>
      <c r="L2289" s="57"/>
      <c r="M2289" s="274"/>
      <c r="N2289" s="274"/>
      <c r="O2289" s="57"/>
    </row>
    <row r="2290" spans="1:15">
      <c r="A2290" s="57"/>
      <c r="B2290" s="278">
        <v>45294</v>
      </c>
      <c r="C2290" s="283">
        <f t="shared" si="34"/>
        <v>10038546414</v>
      </c>
      <c r="D2290" s="57"/>
      <c r="E2290" s="57"/>
      <c r="F2290" s="279">
        <v>499856302</v>
      </c>
      <c r="G2290" s="286">
        <v>370402875</v>
      </c>
      <c r="H2290" s="278">
        <v>47411</v>
      </c>
      <c r="I2290" s="278"/>
      <c r="K2290" s="57"/>
      <c r="L2290" s="57"/>
      <c r="M2290" s="274"/>
      <c r="N2290" s="274"/>
      <c r="O2290" s="57"/>
    </row>
    <row r="2291" spans="1:15">
      <c r="A2291" s="57"/>
      <c r="B2291" s="278">
        <v>45295</v>
      </c>
      <c r="C2291" s="283">
        <f t="shared" si="34"/>
        <v>10205244041</v>
      </c>
      <c r="D2291" s="57"/>
      <c r="E2291" s="57"/>
      <c r="F2291" s="279">
        <v>666553929</v>
      </c>
      <c r="G2291" s="286">
        <v>370600468</v>
      </c>
      <c r="H2291" s="278">
        <v>46964</v>
      </c>
      <c r="I2291" s="278"/>
      <c r="K2291" s="57"/>
      <c r="L2291" s="57"/>
      <c r="M2291" s="274"/>
      <c r="N2291" s="274"/>
      <c r="O2291" s="57"/>
    </row>
    <row r="2292" spans="1:15">
      <c r="A2292" s="57"/>
      <c r="B2292" s="278">
        <v>45296</v>
      </c>
      <c r="C2292" s="283">
        <f t="shared" si="34"/>
        <v>10230556667</v>
      </c>
      <c r="D2292" s="57"/>
      <c r="E2292" s="57"/>
      <c r="F2292" s="279">
        <v>691866555</v>
      </c>
      <c r="G2292" s="286">
        <v>370706318</v>
      </c>
      <c r="H2292" s="278">
        <v>48737</v>
      </c>
      <c r="I2292" s="278"/>
      <c r="K2292" s="57"/>
      <c r="L2292" s="57"/>
      <c r="M2292" s="274"/>
      <c r="N2292" s="274"/>
      <c r="O2292" s="57"/>
    </row>
    <row r="2293" spans="1:15">
      <c r="A2293" s="57"/>
      <c r="B2293" s="278">
        <v>45297</v>
      </c>
      <c r="C2293" s="283">
        <f t="shared" si="34"/>
        <v>10316487301</v>
      </c>
      <c r="D2293" s="57"/>
      <c r="E2293" s="57"/>
      <c r="F2293" s="279">
        <v>777797189</v>
      </c>
      <c r="G2293" s="286">
        <v>370834107</v>
      </c>
      <c r="H2293" s="278">
        <v>45378</v>
      </c>
      <c r="I2293" s="278"/>
      <c r="K2293" s="57"/>
      <c r="L2293" s="57"/>
      <c r="M2293" s="274"/>
      <c r="N2293" s="274"/>
      <c r="O2293" s="57"/>
    </row>
    <row r="2294" spans="1:15">
      <c r="A2294" s="57"/>
      <c r="B2294" s="278">
        <v>45298</v>
      </c>
      <c r="C2294" s="283">
        <f t="shared" si="34"/>
        <v>10107136937</v>
      </c>
      <c r="D2294" s="57"/>
      <c r="E2294" s="57"/>
      <c r="F2294" s="279">
        <v>568446825</v>
      </c>
      <c r="G2294" s="286">
        <v>371072758</v>
      </c>
      <c r="H2294" s="278">
        <v>49964</v>
      </c>
      <c r="I2294" s="278"/>
      <c r="K2294" s="57"/>
      <c r="L2294" s="57"/>
      <c r="M2294" s="274"/>
      <c r="N2294" s="274"/>
      <c r="O2294" s="57"/>
    </row>
    <row r="2295" spans="1:15">
      <c r="A2295" s="57"/>
      <c r="B2295" s="278">
        <v>45299</v>
      </c>
      <c r="C2295" s="283">
        <f t="shared" si="34"/>
        <v>10383740697</v>
      </c>
      <c r="D2295" s="57"/>
      <c r="E2295" s="57"/>
      <c r="F2295" s="279">
        <v>845050585</v>
      </c>
      <c r="G2295" s="286">
        <v>371074445</v>
      </c>
      <c r="H2295" s="278">
        <v>46277</v>
      </c>
      <c r="I2295" s="278"/>
      <c r="K2295" s="57"/>
      <c r="L2295" s="57"/>
      <c r="M2295" s="274"/>
      <c r="N2295" s="274"/>
      <c r="O2295" s="57"/>
    </row>
    <row r="2296" spans="1:15">
      <c r="A2296" s="57"/>
      <c r="B2296" s="278">
        <v>45300</v>
      </c>
      <c r="C2296" s="283">
        <f t="shared" si="34"/>
        <v>9964007279</v>
      </c>
      <c r="D2296" s="57"/>
      <c r="E2296" s="57"/>
      <c r="F2296" s="279">
        <v>425317167</v>
      </c>
      <c r="G2296" s="286">
        <v>371201096</v>
      </c>
      <c r="H2296" s="278">
        <v>46248</v>
      </c>
      <c r="I2296" s="278"/>
      <c r="K2296" s="57"/>
      <c r="L2296" s="57"/>
      <c r="M2296" s="274"/>
      <c r="N2296" s="274"/>
      <c r="O2296" s="57"/>
    </row>
    <row r="2297" spans="1:15">
      <c r="A2297" s="57"/>
      <c r="B2297" s="278">
        <v>45301</v>
      </c>
      <c r="C2297" s="283">
        <f t="shared" si="34"/>
        <v>10027368873</v>
      </c>
      <c r="D2297" s="57"/>
      <c r="E2297" s="57"/>
      <c r="F2297" s="279">
        <v>488678761</v>
      </c>
      <c r="G2297" s="286">
        <v>371473072</v>
      </c>
      <c r="H2297" s="278">
        <v>48838</v>
      </c>
      <c r="I2297" s="278"/>
      <c r="K2297" s="57"/>
      <c r="L2297" s="57"/>
      <c r="M2297" s="274"/>
      <c r="N2297" s="274"/>
      <c r="O2297" s="57"/>
    </row>
    <row r="2298" spans="1:15">
      <c r="A2298" s="57"/>
      <c r="B2298" s="278">
        <v>45302</v>
      </c>
      <c r="C2298" s="283">
        <f t="shared" si="34"/>
        <v>9966283295</v>
      </c>
      <c r="D2298" s="57"/>
      <c r="E2298" s="57"/>
      <c r="F2298" s="279">
        <v>427593183</v>
      </c>
      <c r="G2298" s="286">
        <v>371479069</v>
      </c>
      <c r="H2298" s="278">
        <v>49210</v>
      </c>
      <c r="I2298" s="278"/>
      <c r="K2298" s="57"/>
      <c r="L2298" s="57"/>
      <c r="M2298" s="274"/>
      <c r="N2298" s="274"/>
      <c r="O2298" s="57"/>
    </row>
    <row r="2299" spans="1:15">
      <c r="A2299" s="57"/>
      <c r="B2299" s="278">
        <v>45303</v>
      </c>
      <c r="C2299" s="283">
        <f t="shared" si="34"/>
        <v>10303097265</v>
      </c>
      <c r="D2299" s="57"/>
      <c r="E2299" s="57"/>
      <c r="F2299" s="279">
        <v>764407153</v>
      </c>
      <c r="G2299" s="286">
        <v>371595989</v>
      </c>
      <c r="H2299" s="278">
        <v>46194</v>
      </c>
      <c r="I2299" s="278"/>
      <c r="K2299" s="57"/>
      <c r="L2299" s="57"/>
      <c r="M2299" s="274"/>
      <c r="N2299" s="274"/>
      <c r="O2299" s="57"/>
    </row>
    <row r="2300" spans="1:15">
      <c r="A2300" s="57"/>
      <c r="B2300" s="278">
        <v>45304</v>
      </c>
      <c r="C2300" s="283">
        <f t="shared" si="34"/>
        <v>10455696239</v>
      </c>
      <c r="D2300" s="57"/>
      <c r="E2300" s="57"/>
      <c r="F2300" s="279">
        <v>917006127</v>
      </c>
      <c r="G2300" s="286">
        <v>371912218</v>
      </c>
      <c r="H2300" s="278">
        <v>45522</v>
      </c>
      <c r="I2300" s="278"/>
      <c r="K2300" s="57"/>
      <c r="L2300" s="57"/>
      <c r="M2300" s="274"/>
      <c r="N2300" s="274"/>
      <c r="O2300" s="57"/>
    </row>
    <row r="2301" spans="1:15">
      <c r="A2301" s="57"/>
      <c r="B2301" s="278">
        <v>45305</v>
      </c>
      <c r="C2301" s="283">
        <f t="shared" si="34"/>
        <v>9911806585</v>
      </c>
      <c r="D2301" s="57"/>
      <c r="E2301" s="57"/>
      <c r="F2301" s="279">
        <v>373116473</v>
      </c>
      <c r="G2301" s="286">
        <v>372024327</v>
      </c>
      <c r="H2301" s="278">
        <v>46422</v>
      </c>
      <c r="I2301" s="278"/>
      <c r="K2301" s="57"/>
      <c r="L2301" s="57"/>
      <c r="M2301" s="274"/>
      <c r="N2301" s="274"/>
      <c r="O2301" s="57"/>
    </row>
    <row r="2302" spans="1:15">
      <c r="A2302" s="57"/>
      <c r="B2302" s="278">
        <v>45306</v>
      </c>
      <c r="C2302" s="283">
        <f t="shared" si="34"/>
        <v>9857522203</v>
      </c>
      <c r="D2302" s="57"/>
      <c r="E2302" s="57"/>
      <c r="F2302" s="279">
        <v>318832091</v>
      </c>
      <c r="G2302" s="286">
        <v>372046098</v>
      </c>
      <c r="H2302" s="278">
        <v>47123</v>
      </c>
      <c r="I2302" s="278"/>
      <c r="K2302" s="57"/>
      <c r="L2302" s="57"/>
      <c r="M2302" s="274"/>
      <c r="N2302" s="274"/>
      <c r="O2302" s="57"/>
    </row>
    <row r="2303" spans="1:15">
      <c r="A2303" s="57"/>
      <c r="B2303" s="278">
        <v>45307</v>
      </c>
      <c r="C2303" s="283">
        <f t="shared" si="34"/>
        <v>9805882221</v>
      </c>
      <c r="D2303" s="57"/>
      <c r="E2303" s="57"/>
      <c r="F2303" s="279">
        <v>267192109</v>
      </c>
      <c r="G2303" s="286">
        <v>372255849</v>
      </c>
      <c r="H2303" s="278">
        <v>49489</v>
      </c>
      <c r="I2303" s="278"/>
      <c r="K2303" s="57"/>
      <c r="L2303" s="57"/>
      <c r="M2303" s="274"/>
      <c r="N2303" s="274"/>
      <c r="O2303" s="57"/>
    </row>
    <row r="2304" spans="1:15">
      <c r="A2304" s="57"/>
      <c r="B2304" s="278">
        <v>45308</v>
      </c>
      <c r="C2304" s="283">
        <f t="shared" si="34"/>
        <v>10298877585</v>
      </c>
      <c r="D2304" s="57"/>
      <c r="E2304" s="57"/>
      <c r="F2304" s="279">
        <v>760187473</v>
      </c>
      <c r="G2304" s="286">
        <v>372401884</v>
      </c>
      <c r="H2304" s="278">
        <v>47950</v>
      </c>
      <c r="I2304" s="278"/>
      <c r="K2304" s="57"/>
      <c r="L2304" s="57"/>
      <c r="M2304" s="274"/>
      <c r="N2304" s="274"/>
      <c r="O2304" s="57"/>
    </row>
    <row r="2305" spans="1:15">
      <c r="A2305" s="57"/>
      <c r="B2305" s="278">
        <v>45309</v>
      </c>
      <c r="C2305" s="283">
        <f t="shared" si="34"/>
        <v>10454377993</v>
      </c>
      <c r="D2305" s="57"/>
      <c r="E2305" s="57"/>
      <c r="F2305" s="279">
        <v>915687881</v>
      </c>
      <c r="G2305" s="286">
        <v>372486168</v>
      </c>
      <c r="H2305" s="278">
        <v>45759</v>
      </c>
      <c r="I2305" s="278"/>
      <c r="K2305" s="57"/>
      <c r="L2305" s="57"/>
      <c r="M2305" s="274"/>
      <c r="N2305" s="274"/>
      <c r="O2305" s="57"/>
    </row>
    <row r="2306" spans="1:15">
      <c r="A2306" s="57"/>
      <c r="B2306" s="278">
        <v>45310</v>
      </c>
      <c r="C2306" s="283">
        <f t="shared" si="34"/>
        <v>9735279278</v>
      </c>
      <c r="D2306" s="57"/>
      <c r="E2306" s="57"/>
      <c r="F2306" s="279">
        <v>196589166</v>
      </c>
      <c r="G2306" s="286">
        <v>372541904</v>
      </c>
      <c r="H2306" s="278">
        <v>49104</v>
      </c>
      <c r="I2306" s="278"/>
      <c r="K2306" s="57"/>
      <c r="L2306" s="57"/>
      <c r="M2306" s="274"/>
      <c r="N2306" s="274"/>
      <c r="O2306" s="57"/>
    </row>
    <row r="2307" spans="1:15">
      <c r="A2307" s="57"/>
      <c r="B2307" s="278">
        <v>45311</v>
      </c>
      <c r="C2307" s="283">
        <f t="shared" si="34"/>
        <v>10513680102</v>
      </c>
      <c r="D2307" s="57"/>
      <c r="E2307" s="57"/>
      <c r="F2307" s="279">
        <v>974989990</v>
      </c>
      <c r="G2307" s="286">
        <v>372627580</v>
      </c>
      <c r="H2307" s="278">
        <v>43044</v>
      </c>
      <c r="I2307" s="278"/>
      <c r="K2307" s="57"/>
      <c r="L2307" s="57"/>
      <c r="M2307" s="274"/>
      <c r="N2307" s="274"/>
      <c r="O2307" s="57"/>
    </row>
    <row r="2308" spans="1:15">
      <c r="A2308" s="57"/>
      <c r="B2308" s="278">
        <v>45312</v>
      </c>
      <c r="C2308" s="283">
        <f t="shared" si="34"/>
        <v>10254873345</v>
      </c>
      <c r="D2308" s="57"/>
      <c r="E2308" s="57"/>
      <c r="F2308" s="279">
        <v>716183233</v>
      </c>
      <c r="G2308" s="286">
        <v>372695660</v>
      </c>
      <c r="H2308" s="278">
        <v>44491</v>
      </c>
      <c r="I2308" s="278"/>
      <c r="K2308" s="57"/>
      <c r="L2308" s="57"/>
      <c r="M2308" s="274"/>
      <c r="N2308" s="274"/>
      <c r="O2308" s="57"/>
    </row>
    <row r="2309" spans="1:15">
      <c r="A2309" s="57"/>
      <c r="B2309" s="278">
        <v>45313</v>
      </c>
      <c r="C2309" s="283">
        <f t="shared" si="34"/>
        <v>9916924125</v>
      </c>
      <c r="D2309" s="57"/>
      <c r="E2309" s="57"/>
      <c r="F2309" s="279">
        <v>378234013</v>
      </c>
      <c r="G2309" s="286">
        <v>372715446</v>
      </c>
      <c r="H2309" s="278">
        <v>43283</v>
      </c>
      <c r="I2309" s="278"/>
      <c r="K2309" s="57"/>
      <c r="L2309" s="57"/>
      <c r="M2309" s="274"/>
      <c r="N2309" s="274"/>
      <c r="O2309" s="57"/>
    </row>
    <row r="2310" spans="1:15">
      <c r="A2310" s="57"/>
      <c r="B2310" s="278">
        <v>45314</v>
      </c>
      <c r="C2310" s="283">
        <f t="shared" si="34"/>
        <v>9919850341</v>
      </c>
      <c r="D2310" s="57"/>
      <c r="E2310" s="57"/>
      <c r="F2310" s="279">
        <v>381160229</v>
      </c>
      <c r="G2310" s="286">
        <v>372774414</v>
      </c>
      <c r="H2310" s="278">
        <v>48381</v>
      </c>
      <c r="I2310" s="278"/>
      <c r="K2310" s="57"/>
      <c r="L2310" s="57"/>
      <c r="M2310" s="274"/>
      <c r="N2310" s="274"/>
      <c r="O2310" s="57"/>
    </row>
    <row r="2311" spans="1:15">
      <c r="A2311" s="57"/>
      <c r="B2311" s="278">
        <v>45315</v>
      </c>
      <c r="C2311" s="283">
        <f t="shared" si="34"/>
        <v>10030400515</v>
      </c>
      <c r="D2311" s="57"/>
      <c r="E2311" s="57"/>
      <c r="F2311" s="279">
        <v>491710403</v>
      </c>
      <c r="G2311" s="286">
        <v>372835722</v>
      </c>
      <c r="H2311" s="278">
        <v>46768</v>
      </c>
      <c r="I2311" s="278"/>
      <c r="K2311" s="57"/>
      <c r="L2311" s="57"/>
      <c r="M2311" s="274"/>
      <c r="N2311" s="274"/>
      <c r="O2311" s="57"/>
    </row>
    <row r="2312" spans="1:15">
      <c r="A2312" s="57"/>
      <c r="B2312" s="278">
        <v>45316</v>
      </c>
      <c r="C2312" s="283">
        <f t="shared" si="34"/>
        <v>10469256513</v>
      </c>
      <c r="D2312" s="57"/>
      <c r="E2312" s="57"/>
      <c r="F2312" s="279">
        <v>930566401</v>
      </c>
      <c r="G2312" s="286">
        <v>373113296</v>
      </c>
      <c r="H2312" s="278">
        <v>43813</v>
      </c>
      <c r="I2312" s="278"/>
      <c r="K2312" s="57"/>
      <c r="L2312" s="57"/>
      <c r="M2312" s="274"/>
      <c r="N2312" s="274"/>
      <c r="O2312" s="57"/>
    </row>
    <row r="2313" spans="1:15">
      <c r="A2313" s="57"/>
      <c r="B2313" s="278">
        <v>45317</v>
      </c>
      <c r="C2313" s="283">
        <f t="shared" si="34"/>
        <v>10006268376</v>
      </c>
      <c r="D2313" s="57"/>
      <c r="E2313" s="57"/>
      <c r="F2313" s="279">
        <v>467578264</v>
      </c>
      <c r="G2313" s="286">
        <v>373116473</v>
      </c>
      <c r="H2313" s="278">
        <v>45305</v>
      </c>
      <c r="I2313" s="278"/>
      <c r="K2313" s="57"/>
      <c r="L2313" s="57"/>
      <c r="M2313" s="274"/>
      <c r="N2313" s="274"/>
      <c r="O2313" s="57"/>
    </row>
    <row r="2314" spans="1:15">
      <c r="A2314" s="57"/>
      <c r="B2314" s="278">
        <v>45318</v>
      </c>
      <c r="C2314" s="283">
        <f t="shared" si="34"/>
        <v>10010993716</v>
      </c>
      <c r="D2314" s="57"/>
      <c r="E2314" s="57"/>
      <c r="F2314" s="279">
        <v>472303604</v>
      </c>
      <c r="G2314" s="286">
        <v>373189544</v>
      </c>
      <c r="H2314" s="278">
        <v>45191</v>
      </c>
      <c r="I2314" s="278"/>
      <c r="K2314" s="57"/>
      <c r="L2314" s="57"/>
      <c r="M2314" s="274"/>
      <c r="N2314" s="274"/>
      <c r="O2314" s="57"/>
    </row>
    <row r="2315" spans="1:15">
      <c r="A2315" s="57"/>
      <c r="B2315" s="278">
        <v>45319</v>
      </c>
      <c r="C2315" s="283">
        <f t="shared" si="34"/>
        <v>10239861756</v>
      </c>
      <c r="D2315" s="57"/>
      <c r="E2315" s="57"/>
      <c r="F2315" s="279">
        <v>701171644</v>
      </c>
      <c r="G2315" s="286">
        <v>373376147</v>
      </c>
      <c r="H2315" s="278">
        <v>48644</v>
      </c>
      <c r="I2315" s="278"/>
      <c r="K2315" s="57"/>
      <c r="L2315" s="57"/>
      <c r="M2315" s="274"/>
      <c r="N2315" s="274"/>
      <c r="O2315" s="57"/>
    </row>
    <row r="2316" spans="1:15">
      <c r="A2316" s="57"/>
      <c r="B2316" s="278">
        <v>45320</v>
      </c>
      <c r="C2316" s="283">
        <f t="shared" si="34"/>
        <v>10304105987</v>
      </c>
      <c r="D2316" s="57"/>
      <c r="E2316" s="57"/>
      <c r="F2316" s="279">
        <v>765415875</v>
      </c>
      <c r="G2316" s="286">
        <v>373478489</v>
      </c>
      <c r="H2316" s="278">
        <v>46067</v>
      </c>
      <c r="I2316" s="278"/>
      <c r="K2316" s="57"/>
      <c r="L2316" s="57"/>
      <c r="M2316" s="274"/>
      <c r="N2316" s="274"/>
      <c r="O2316" s="57"/>
    </row>
    <row r="2317" spans="1:15">
      <c r="A2317" s="57"/>
      <c r="B2317" s="278">
        <v>45321</v>
      </c>
      <c r="C2317" s="283">
        <f t="shared" si="34"/>
        <v>10079139948</v>
      </c>
      <c r="D2317" s="57"/>
      <c r="E2317" s="57"/>
      <c r="F2317" s="279">
        <v>540449836</v>
      </c>
      <c r="G2317" s="286">
        <v>373504562</v>
      </c>
      <c r="H2317" s="278">
        <v>50271</v>
      </c>
      <c r="I2317" s="278"/>
      <c r="K2317" s="57"/>
      <c r="L2317" s="57"/>
      <c r="M2317" s="274"/>
      <c r="N2317" s="274"/>
      <c r="O2317" s="57"/>
    </row>
    <row r="2318" spans="1:15">
      <c r="A2318" s="57"/>
      <c r="B2318" s="278">
        <v>45322</v>
      </c>
      <c r="C2318" s="283">
        <f t="shared" si="34"/>
        <v>10456511849</v>
      </c>
      <c r="D2318" s="57"/>
      <c r="E2318" s="57"/>
      <c r="F2318" s="279">
        <v>917821737</v>
      </c>
      <c r="G2318" s="286">
        <v>373526065</v>
      </c>
      <c r="H2318" s="278">
        <v>45791</v>
      </c>
      <c r="I2318" s="278"/>
      <c r="K2318" s="57"/>
      <c r="L2318" s="57"/>
      <c r="M2318" s="274"/>
      <c r="N2318" s="274"/>
      <c r="O2318" s="57"/>
    </row>
    <row r="2319" spans="1:15">
      <c r="A2319" s="57"/>
      <c r="B2319" s="278">
        <v>45323</v>
      </c>
      <c r="C2319" s="283">
        <f t="shared" si="34"/>
        <v>10496340026</v>
      </c>
      <c r="D2319" s="57"/>
      <c r="E2319" s="57"/>
      <c r="F2319" s="279">
        <v>957649914</v>
      </c>
      <c r="G2319" s="286">
        <v>373542641</v>
      </c>
      <c r="H2319" s="278">
        <v>46954</v>
      </c>
      <c r="I2319" s="278"/>
      <c r="K2319" s="57"/>
      <c r="L2319" s="57"/>
      <c r="M2319" s="274"/>
      <c r="N2319" s="274"/>
      <c r="O2319" s="57"/>
    </row>
    <row r="2320" spans="1:15">
      <c r="A2320" s="57"/>
      <c r="B2320" s="278">
        <v>45324</v>
      </c>
      <c r="C2320" s="283">
        <f t="shared" si="34"/>
        <v>10374988431</v>
      </c>
      <c r="D2320" s="57"/>
      <c r="E2320" s="57"/>
      <c r="F2320" s="279">
        <v>836298319</v>
      </c>
      <c r="G2320" s="286">
        <v>373601050</v>
      </c>
      <c r="H2320" s="278">
        <v>47028</v>
      </c>
      <c r="I2320" s="278"/>
      <c r="K2320" s="57"/>
      <c r="L2320" s="57"/>
      <c r="M2320" s="274"/>
      <c r="N2320" s="274"/>
      <c r="O2320" s="57"/>
    </row>
    <row r="2321" spans="1:15">
      <c r="A2321" s="57"/>
      <c r="B2321" s="278">
        <v>45325</v>
      </c>
      <c r="C2321" s="283">
        <f t="shared" si="34"/>
        <v>10255905077</v>
      </c>
      <c r="D2321" s="57"/>
      <c r="E2321" s="57"/>
      <c r="F2321" s="279">
        <v>717214965</v>
      </c>
      <c r="G2321" s="286">
        <v>373754969</v>
      </c>
      <c r="H2321" s="278">
        <v>46735</v>
      </c>
      <c r="I2321" s="278"/>
      <c r="K2321" s="57"/>
      <c r="L2321" s="57"/>
      <c r="M2321" s="274"/>
      <c r="N2321" s="274"/>
      <c r="O2321" s="57"/>
    </row>
    <row r="2322" spans="1:15">
      <c r="A2322" s="57"/>
      <c r="B2322" s="278">
        <v>45326</v>
      </c>
      <c r="C2322" s="283">
        <f t="shared" si="34"/>
        <v>9641158792</v>
      </c>
      <c r="D2322" s="57"/>
      <c r="E2322" s="57"/>
      <c r="F2322" s="279">
        <v>102468680</v>
      </c>
      <c r="G2322" s="286">
        <v>373922886</v>
      </c>
      <c r="H2322" s="278">
        <v>46980</v>
      </c>
      <c r="I2322" s="278"/>
      <c r="K2322" s="57"/>
      <c r="L2322" s="57"/>
      <c r="M2322" s="274"/>
      <c r="N2322" s="274"/>
      <c r="O2322" s="57"/>
    </row>
    <row r="2323" spans="1:15">
      <c r="A2323" s="57"/>
      <c r="B2323" s="278">
        <v>45327</v>
      </c>
      <c r="C2323" s="283">
        <f t="shared" si="34"/>
        <v>9961765100</v>
      </c>
      <c r="D2323" s="57"/>
      <c r="E2323" s="57"/>
      <c r="F2323" s="279">
        <v>423074988</v>
      </c>
      <c r="G2323" s="286">
        <v>373956530</v>
      </c>
      <c r="H2323" s="278">
        <v>48834</v>
      </c>
      <c r="I2323" s="278"/>
      <c r="K2323" s="57"/>
      <c r="L2323" s="57"/>
      <c r="M2323" s="274"/>
      <c r="N2323" s="274"/>
      <c r="O2323" s="57"/>
    </row>
    <row r="2324" spans="1:15">
      <c r="A2324" s="57"/>
      <c r="B2324" s="278">
        <v>45328</v>
      </c>
      <c r="C2324" s="283">
        <f t="shared" si="34"/>
        <v>9853625466</v>
      </c>
      <c r="D2324" s="57"/>
      <c r="E2324" s="57"/>
      <c r="F2324" s="279">
        <v>314935354</v>
      </c>
      <c r="G2324" s="286">
        <v>373993550</v>
      </c>
      <c r="H2324" s="278">
        <v>46889</v>
      </c>
      <c r="I2324" s="278"/>
      <c r="K2324" s="57"/>
      <c r="L2324" s="57"/>
      <c r="M2324" s="274"/>
      <c r="N2324" s="274"/>
      <c r="O2324" s="57"/>
    </row>
    <row r="2325" spans="1:15">
      <c r="A2325" s="57"/>
      <c r="B2325" s="278">
        <v>45329</v>
      </c>
      <c r="C2325" s="283">
        <f t="shared" si="34"/>
        <v>10402979053</v>
      </c>
      <c r="D2325" s="57"/>
      <c r="E2325" s="57"/>
      <c r="F2325" s="279">
        <v>864288941</v>
      </c>
      <c r="G2325" s="286">
        <v>374122053</v>
      </c>
      <c r="H2325" s="278">
        <v>49674</v>
      </c>
      <c r="I2325" s="278"/>
      <c r="K2325" s="57"/>
      <c r="L2325" s="57"/>
      <c r="M2325" s="274"/>
      <c r="N2325" s="274"/>
      <c r="O2325" s="57"/>
    </row>
    <row r="2326" spans="1:15">
      <c r="A2326" s="57"/>
      <c r="B2326" s="278">
        <v>45330</v>
      </c>
      <c r="C2326" s="283">
        <f t="shared" si="34"/>
        <v>10371835682</v>
      </c>
      <c r="D2326" s="57"/>
      <c r="E2326" s="57"/>
      <c r="F2326" s="279">
        <v>833145570</v>
      </c>
      <c r="G2326" s="286">
        <v>374247627</v>
      </c>
      <c r="H2326" s="278">
        <v>47872</v>
      </c>
      <c r="I2326" s="278"/>
      <c r="K2326" s="57"/>
      <c r="L2326" s="57"/>
      <c r="M2326" s="274"/>
      <c r="N2326" s="274"/>
      <c r="O2326" s="57"/>
    </row>
    <row r="2327" spans="1:15">
      <c r="A2327" s="57"/>
      <c r="B2327" s="278">
        <v>45331</v>
      </c>
      <c r="C2327" s="283">
        <f t="shared" si="34"/>
        <v>10278062499</v>
      </c>
      <c r="D2327" s="57"/>
      <c r="E2327" s="57"/>
      <c r="F2327" s="279">
        <v>739372387</v>
      </c>
      <c r="G2327" s="286">
        <v>374488880</v>
      </c>
      <c r="H2327" s="278">
        <v>48220</v>
      </c>
      <c r="I2327" s="278"/>
      <c r="K2327" s="57"/>
      <c r="L2327" s="57"/>
      <c r="M2327" s="274"/>
      <c r="N2327" s="274"/>
      <c r="O2327" s="57"/>
    </row>
    <row r="2328" spans="1:15">
      <c r="A2328" s="57"/>
      <c r="B2328" s="278">
        <v>45332</v>
      </c>
      <c r="C2328" s="283">
        <f t="shared" si="34"/>
        <v>9789013840</v>
      </c>
      <c r="D2328" s="57"/>
      <c r="E2328" s="57"/>
      <c r="F2328" s="279">
        <v>250323728</v>
      </c>
      <c r="G2328" s="286">
        <v>374594776</v>
      </c>
      <c r="H2328" s="278">
        <v>43273</v>
      </c>
      <c r="I2328" s="278"/>
      <c r="K2328" s="57"/>
      <c r="L2328" s="57"/>
      <c r="M2328" s="274"/>
      <c r="N2328" s="274"/>
      <c r="O2328" s="57"/>
    </row>
    <row r="2329" spans="1:15">
      <c r="A2329" s="57"/>
      <c r="B2329" s="278">
        <v>45333</v>
      </c>
      <c r="C2329" s="283">
        <f t="shared" si="34"/>
        <v>10478616533</v>
      </c>
      <c r="D2329" s="57"/>
      <c r="E2329" s="57"/>
      <c r="F2329" s="279">
        <v>939926421</v>
      </c>
      <c r="G2329" s="286">
        <v>374671176</v>
      </c>
      <c r="H2329" s="278">
        <v>43576</v>
      </c>
      <c r="I2329" s="278"/>
      <c r="K2329" s="57"/>
      <c r="L2329" s="57"/>
      <c r="M2329" s="274"/>
      <c r="N2329" s="274"/>
      <c r="O2329" s="57"/>
    </row>
    <row r="2330" spans="1:15">
      <c r="A2330" s="57"/>
      <c r="B2330" s="278">
        <v>45334</v>
      </c>
      <c r="C2330" s="283">
        <f t="shared" si="34"/>
        <v>10346814660</v>
      </c>
      <c r="D2330" s="57"/>
      <c r="E2330" s="57"/>
      <c r="F2330" s="279">
        <v>808124548</v>
      </c>
      <c r="G2330" s="286">
        <v>374749835</v>
      </c>
      <c r="H2330" s="278">
        <v>43783</v>
      </c>
      <c r="I2330" s="278"/>
      <c r="K2330" s="57"/>
      <c r="L2330" s="57"/>
      <c r="M2330" s="274"/>
      <c r="N2330" s="274"/>
      <c r="O2330" s="57"/>
    </row>
    <row r="2331" spans="1:15">
      <c r="A2331" s="57"/>
      <c r="B2331" s="278">
        <v>45335</v>
      </c>
      <c r="C2331" s="283">
        <f t="shared" si="34"/>
        <v>10462110650</v>
      </c>
      <c r="D2331" s="57"/>
      <c r="E2331" s="57"/>
      <c r="F2331" s="279">
        <v>923420538</v>
      </c>
      <c r="G2331" s="286">
        <v>374750990</v>
      </c>
      <c r="H2331" s="278">
        <v>45084</v>
      </c>
      <c r="I2331" s="278"/>
      <c r="K2331" s="57"/>
      <c r="L2331" s="57"/>
      <c r="M2331" s="274"/>
      <c r="N2331" s="274"/>
      <c r="O2331" s="57"/>
    </row>
    <row r="2332" spans="1:15">
      <c r="A2332" s="57"/>
      <c r="B2332" s="278">
        <v>45336</v>
      </c>
      <c r="C2332" s="283">
        <f t="shared" si="34"/>
        <v>9700079773</v>
      </c>
      <c r="D2332" s="57"/>
      <c r="E2332" s="57"/>
      <c r="F2332" s="279">
        <v>161389661</v>
      </c>
      <c r="G2332" s="286">
        <v>374870765</v>
      </c>
      <c r="H2332" s="278">
        <v>47416</v>
      </c>
      <c r="I2332" s="278"/>
      <c r="K2332" s="57"/>
      <c r="L2332" s="57"/>
      <c r="M2332" s="274"/>
      <c r="N2332" s="274"/>
      <c r="O2332" s="57"/>
    </row>
    <row r="2333" spans="1:15">
      <c r="A2333" s="57"/>
      <c r="B2333" s="278">
        <v>45337</v>
      </c>
      <c r="C2333" s="283">
        <f t="shared" si="34"/>
        <v>10282668001</v>
      </c>
      <c r="D2333" s="57"/>
      <c r="E2333" s="57"/>
      <c r="F2333" s="279">
        <v>743977889</v>
      </c>
      <c r="G2333" s="286">
        <v>375005636</v>
      </c>
      <c r="H2333" s="278">
        <v>43063</v>
      </c>
      <c r="I2333" s="278"/>
      <c r="K2333" s="57"/>
      <c r="L2333" s="57"/>
      <c r="M2333" s="274"/>
      <c r="N2333" s="274"/>
      <c r="O2333" s="57"/>
    </row>
    <row r="2334" spans="1:15">
      <c r="A2334" s="57"/>
      <c r="B2334" s="278">
        <v>45338</v>
      </c>
      <c r="C2334" s="283">
        <f t="shared" si="34"/>
        <v>9816794030</v>
      </c>
      <c r="D2334" s="57"/>
      <c r="E2334" s="57"/>
      <c r="F2334" s="279">
        <v>278103918</v>
      </c>
      <c r="G2334" s="286">
        <v>375239868</v>
      </c>
      <c r="H2334" s="278">
        <v>49092</v>
      </c>
      <c r="I2334" s="278"/>
      <c r="K2334" s="57"/>
      <c r="L2334" s="57"/>
      <c r="M2334" s="274"/>
      <c r="N2334" s="274"/>
      <c r="O2334" s="57"/>
    </row>
    <row r="2335" spans="1:15">
      <c r="A2335" s="57"/>
      <c r="B2335" s="278">
        <v>45339</v>
      </c>
      <c r="C2335" s="283">
        <f t="shared" si="34"/>
        <v>9723279629</v>
      </c>
      <c r="D2335" s="57"/>
      <c r="E2335" s="57"/>
      <c r="F2335" s="279">
        <v>184589517</v>
      </c>
      <c r="G2335" s="286">
        <v>375327600</v>
      </c>
      <c r="H2335" s="278">
        <v>44100</v>
      </c>
      <c r="I2335" s="278"/>
      <c r="K2335" s="57"/>
      <c r="L2335" s="57"/>
      <c r="M2335" s="274"/>
      <c r="N2335" s="274"/>
      <c r="O2335" s="57"/>
    </row>
    <row r="2336" spans="1:15">
      <c r="A2336" s="57"/>
      <c r="B2336" s="278">
        <v>45340</v>
      </c>
      <c r="C2336" s="283">
        <f t="shared" ref="C2336:C2399" si="35">F2336+(F$88*28679+98765)+(G$88*6587+87654)+(E$88*9537+76543)+(J$88*5713+4528)</f>
        <v>10200374455</v>
      </c>
      <c r="D2336" s="57"/>
      <c r="E2336" s="57"/>
      <c r="F2336" s="279">
        <v>661684343</v>
      </c>
      <c r="G2336" s="286">
        <v>375551261</v>
      </c>
      <c r="H2336" s="278">
        <v>44583</v>
      </c>
      <c r="I2336" s="278"/>
      <c r="K2336" s="57"/>
      <c r="L2336" s="57"/>
      <c r="M2336" s="274"/>
      <c r="N2336" s="274"/>
      <c r="O2336" s="57"/>
    </row>
    <row r="2337" spans="1:15">
      <c r="A2337" s="57"/>
      <c r="B2337" s="278">
        <v>45341</v>
      </c>
      <c r="C2337" s="283">
        <f t="shared" si="35"/>
        <v>9814351555</v>
      </c>
      <c r="D2337" s="57"/>
      <c r="E2337" s="57"/>
      <c r="F2337" s="279">
        <v>275661443</v>
      </c>
      <c r="G2337" s="286">
        <v>375709802</v>
      </c>
      <c r="H2337" s="278">
        <v>46038</v>
      </c>
      <c r="I2337" s="278"/>
      <c r="K2337" s="57"/>
      <c r="L2337" s="57"/>
      <c r="M2337" s="274"/>
      <c r="N2337" s="274"/>
      <c r="O2337" s="57"/>
    </row>
    <row r="2338" spans="1:15">
      <c r="A2338" s="57"/>
      <c r="B2338" s="278">
        <v>45342</v>
      </c>
      <c r="C2338" s="283">
        <f t="shared" si="35"/>
        <v>9864871423</v>
      </c>
      <c r="D2338" s="57"/>
      <c r="E2338" s="57"/>
      <c r="F2338" s="279">
        <v>326181311</v>
      </c>
      <c r="G2338" s="286">
        <v>375762237</v>
      </c>
      <c r="H2338" s="278">
        <v>44789</v>
      </c>
      <c r="I2338" s="278"/>
      <c r="K2338" s="57"/>
      <c r="L2338" s="57"/>
      <c r="M2338" s="274"/>
      <c r="N2338" s="274"/>
      <c r="O2338" s="57"/>
    </row>
    <row r="2339" spans="1:15">
      <c r="A2339" s="57"/>
      <c r="B2339" s="278">
        <v>45343</v>
      </c>
      <c r="C2339" s="283">
        <f t="shared" si="35"/>
        <v>10178169152</v>
      </c>
      <c r="D2339" s="57"/>
      <c r="E2339" s="57"/>
      <c r="F2339" s="279">
        <v>639479040</v>
      </c>
      <c r="G2339" s="286">
        <v>375855424</v>
      </c>
      <c r="H2339" s="278">
        <v>44580</v>
      </c>
      <c r="I2339" s="278"/>
      <c r="K2339" s="57"/>
      <c r="L2339" s="57"/>
      <c r="M2339" s="274"/>
      <c r="N2339" s="274"/>
      <c r="O2339" s="57"/>
    </row>
    <row r="2340" spans="1:15">
      <c r="A2340" s="57"/>
      <c r="B2340" s="278">
        <v>45344</v>
      </c>
      <c r="C2340" s="283">
        <f t="shared" si="35"/>
        <v>10174453240</v>
      </c>
      <c r="D2340" s="57"/>
      <c r="E2340" s="57"/>
      <c r="F2340" s="279">
        <v>635763128</v>
      </c>
      <c r="G2340" s="286">
        <v>375889665</v>
      </c>
      <c r="H2340" s="278">
        <v>43643</v>
      </c>
      <c r="I2340" s="278"/>
      <c r="K2340" s="57"/>
      <c r="L2340" s="57"/>
      <c r="M2340" s="274"/>
      <c r="N2340" s="274"/>
      <c r="O2340" s="57"/>
    </row>
    <row r="2341" spans="1:15">
      <c r="A2341" s="57"/>
      <c r="B2341" s="278">
        <v>45345</v>
      </c>
      <c r="C2341" s="283">
        <f t="shared" si="35"/>
        <v>10334958025</v>
      </c>
      <c r="D2341" s="57"/>
      <c r="E2341" s="57"/>
      <c r="F2341" s="279">
        <v>796267913</v>
      </c>
      <c r="G2341" s="286">
        <v>376086260</v>
      </c>
      <c r="H2341" s="278">
        <v>48598</v>
      </c>
      <c r="I2341" s="278"/>
      <c r="K2341" s="57"/>
      <c r="L2341" s="57"/>
      <c r="M2341" s="274"/>
      <c r="N2341" s="274"/>
      <c r="O2341" s="57"/>
    </row>
    <row r="2342" spans="1:15">
      <c r="A2342" s="57"/>
      <c r="B2342" s="278">
        <v>45346</v>
      </c>
      <c r="C2342" s="283">
        <f t="shared" si="35"/>
        <v>9780511995</v>
      </c>
      <c r="D2342" s="57"/>
      <c r="E2342" s="57"/>
      <c r="F2342" s="279">
        <v>241821883</v>
      </c>
      <c r="G2342" s="286">
        <v>376146999</v>
      </c>
      <c r="H2342" s="278">
        <v>50225</v>
      </c>
      <c r="I2342" s="278"/>
      <c r="K2342" s="57"/>
      <c r="L2342" s="57"/>
      <c r="M2342" s="274"/>
      <c r="N2342" s="274"/>
      <c r="O2342" s="57"/>
    </row>
    <row r="2343" spans="1:15">
      <c r="A2343" s="57"/>
      <c r="B2343" s="278">
        <v>45347</v>
      </c>
      <c r="C2343" s="283">
        <f t="shared" si="35"/>
        <v>9786643109</v>
      </c>
      <c r="D2343" s="57"/>
      <c r="E2343" s="57"/>
      <c r="F2343" s="279">
        <v>247952997</v>
      </c>
      <c r="G2343" s="286">
        <v>376224373</v>
      </c>
      <c r="H2343" s="278">
        <v>49278</v>
      </c>
      <c r="I2343" s="278"/>
      <c r="K2343" s="57"/>
      <c r="L2343" s="57"/>
      <c r="M2343" s="274"/>
      <c r="N2343" s="274"/>
      <c r="O2343" s="57"/>
    </row>
    <row r="2344" spans="1:15">
      <c r="A2344" s="57"/>
      <c r="B2344" s="278">
        <v>45348</v>
      </c>
      <c r="C2344" s="283">
        <f t="shared" si="35"/>
        <v>9967868029</v>
      </c>
      <c r="D2344" s="57"/>
      <c r="E2344" s="57"/>
      <c r="F2344" s="279">
        <v>429177917</v>
      </c>
      <c r="G2344" s="286">
        <v>376224799</v>
      </c>
      <c r="H2344" s="278">
        <v>49712</v>
      </c>
      <c r="I2344" s="278"/>
      <c r="K2344" s="57"/>
      <c r="L2344" s="57"/>
      <c r="M2344" s="274"/>
      <c r="N2344" s="274"/>
      <c r="O2344" s="57"/>
    </row>
    <row r="2345" spans="1:15">
      <c r="A2345" s="57"/>
      <c r="B2345" s="278">
        <v>45349</v>
      </c>
      <c r="C2345" s="283">
        <f t="shared" si="35"/>
        <v>9666215247</v>
      </c>
      <c r="D2345" s="57"/>
      <c r="E2345" s="57"/>
      <c r="F2345" s="279">
        <v>127525135</v>
      </c>
      <c r="G2345" s="286">
        <v>376334724</v>
      </c>
      <c r="H2345" s="278">
        <v>48411</v>
      </c>
      <c r="I2345" s="278"/>
      <c r="K2345" s="57"/>
      <c r="L2345" s="57"/>
      <c r="M2345" s="274"/>
      <c r="N2345" s="274"/>
      <c r="O2345" s="57"/>
    </row>
    <row r="2346" spans="1:15">
      <c r="A2346" s="57"/>
      <c r="B2346" s="278">
        <v>45350</v>
      </c>
      <c r="C2346" s="283">
        <f t="shared" si="35"/>
        <v>10058052092</v>
      </c>
      <c r="D2346" s="57"/>
      <c r="E2346" s="57"/>
      <c r="F2346" s="279">
        <v>519361980</v>
      </c>
      <c r="G2346" s="286">
        <v>376362123</v>
      </c>
      <c r="H2346" s="278">
        <v>48659</v>
      </c>
      <c r="I2346" s="278"/>
      <c r="K2346" s="57"/>
      <c r="L2346" s="57"/>
      <c r="M2346" s="274"/>
      <c r="N2346" s="274"/>
      <c r="O2346" s="57"/>
    </row>
    <row r="2347" spans="1:15">
      <c r="A2347" s="57"/>
      <c r="B2347" s="278">
        <v>45351</v>
      </c>
      <c r="C2347" s="283">
        <f t="shared" si="35"/>
        <v>10481962352</v>
      </c>
      <c r="D2347" s="57"/>
      <c r="E2347" s="57"/>
      <c r="F2347" s="279">
        <v>943272240</v>
      </c>
      <c r="G2347" s="286">
        <v>376447031</v>
      </c>
      <c r="H2347" s="278">
        <v>46742</v>
      </c>
      <c r="I2347" s="278"/>
      <c r="K2347" s="57"/>
      <c r="L2347" s="57"/>
      <c r="M2347" s="274"/>
      <c r="N2347" s="274"/>
      <c r="O2347" s="57"/>
    </row>
    <row r="2348" spans="1:15">
      <c r="A2348" s="57"/>
      <c r="B2348" s="278">
        <v>45352</v>
      </c>
      <c r="C2348" s="283">
        <f t="shared" si="35"/>
        <v>10384618645</v>
      </c>
      <c r="D2348" s="57"/>
      <c r="E2348" s="57"/>
      <c r="F2348" s="279">
        <v>845928533</v>
      </c>
      <c r="G2348" s="286">
        <v>376562244</v>
      </c>
      <c r="H2348" s="278">
        <v>46507</v>
      </c>
      <c r="I2348" s="278"/>
      <c r="K2348" s="57"/>
      <c r="L2348" s="57"/>
      <c r="M2348" s="274"/>
      <c r="N2348" s="274"/>
      <c r="O2348" s="57"/>
    </row>
    <row r="2349" spans="1:15">
      <c r="A2349" s="57"/>
      <c r="B2349" s="278">
        <v>45353</v>
      </c>
      <c r="C2349" s="283">
        <f t="shared" si="35"/>
        <v>9876255476</v>
      </c>
      <c r="D2349" s="57"/>
      <c r="E2349" s="57"/>
      <c r="F2349" s="279">
        <v>337565364</v>
      </c>
      <c r="G2349" s="286">
        <v>376669361</v>
      </c>
      <c r="H2349" s="278">
        <v>46367</v>
      </c>
      <c r="I2349" s="278"/>
      <c r="K2349" s="57"/>
      <c r="L2349" s="57"/>
      <c r="M2349" s="274"/>
      <c r="N2349" s="274"/>
      <c r="O2349" s="57"/>
    </row>
    <row r="2350" spans="1:15">
      <c r="A2350" s="57"/>
      <c r="B2350" s="278">
        <v>45354</v>
      </c>
      <c r="C2350" s="283">
        <f t="shared" si="35"/>
        <v>9708633966</v>
      </c>
      <c r="D2350" s="57"/>
      <c r="E2350" s="57"/>
      <c r="F2350" s="279">
        <v>169943854</v>
      </c>
      <c r="G2350" s="286">
        <v>376793872</v>
      </c>
      <c r="H2350" s="278">
        <v>48158</v>
      </c>
      <c r="I2350" s="278"/>
      <c r="K2350" s="57"/>
      <c r="L2350" s="57"/>
      <c r="M2350" s="274"/>
      <c r="N2350" s="274"/>
      <c r="O2350" s="57"/>
    </row>
    <row r="2351" spans="1:15">
      <c r="A2351" s="57"/>
      <c r="B2351" s="278">
        <v>45355</v>
      </c>
      <c r="C2351" s="283">
        <f t="shared" si="35"/>
        <v>10189661423</v>
      </c>
      <c r="D2351" s="57"/>
      <c r="E2351" s="57"/>
      <c r="F2351" s="279">
        <v>650971311</v>
      </c>
      <c r="G2351" s="286">
        <v>376884533</v>
      </c>
      <c r="H2351" s="278">
        <v>50074</v>
      </c>
      <c r="I2351" s="278"/>
      <c r="K2351" s="57"/>
      <c r="L2351" s="57"/>
      <c r="M2351" s="274"/>
      <c r="N2351" s="274"/>
      <c r="O2351" s="57"/>
    </row>
    <row r="2352" spans="1:15">
      <c r="A2352" s="57"/>
      <c r="B2352" s="278">
        <v>45356</v>
      </c>
      <c r="C2352" s="283">
        <f t="shared" si="35"/>
        <v>9675150051</v>
      </c>
      <c r="D2352" s="57"/>
      <c r="E2352" s="57"/>
      <c r="F2352" s="279">
        <v>136459939</v>
      </c>
      <c r="G2352" s="286">
        <v>376977679</v>
      </c>
      <c r="H2352" s="278">
        <v>48373</v>
      </c>
      <c r="I2352" s="278"/>
      <c r="K2352" s="57"/>
      <c r="L2352" s="57"/>
      <c r="M2352" s="274"/>
      <c r="N2352" s="274"/>
      <c r="O2352" s="57"/>
    </row>
    <row r="2353" spans="1:15">
      <c r="A2353" s="57"/>
      <c r="B2353" s="278">
        <v>45357</v>
      </c>
      <c r="C2353" s="283">
        <f t="shared" si="35"/>
        <v>9707307505</v>
      </c>
      <c r="D2353" s="57"/>
      <c r="E2353" s="57"/>
      <c r="F2353" s="279">
        <v>168617393</v>
      </c>
      <c r="G2353" s="286">
        <v>377316593</v>
      </c>
      <c r="H2353" s="278">
        <v>43730</v>
      </c>
      <c r="I2353" s="278"/>
      <c r="K2353" s="57"/>
      <c r="L2353" s="57"/>
      <c r="M2353" s="274"/>
      <c r="N2353" s="274"/>
      <c r="O2353" s="57"/>
    </row>
    <row r="2354" spans="1:15">
      <c r="A2354" s="57"/>
      <c r="B2354" s="278">
        <v>45358</v>
      </c>
      <c r="C2354" s="283">
        <f t="shared" si="35"/>
        <v>9639823676</v>
      </c>
      <c r="D2354" s="57"/>
      <c r="E2354" s="57"/>
      <c r="F2354" s="279">
        <v>101133564</v>
      </c>
      <c r="G2354" s="286">
        <v>377412703</v>
      </c>
      <c r="H2354" s="278">
        <v>44802</v>
      </c>
      <c r="I2354" s="278"/>
      <c r="K2354" s="57"/>
      <c r="L2354" s="57"/>
      <c r="M2354" s="274"/>
      <c r="N2354" s="274"/>
      <c r="O2354" s="57"/>
    </row>
    <row r="2355" spans="1:15">
      <c r="A2355" s="57"/>
      <c r="B2355" s="278">
        <v>45359</v>
      </c>
      <c r="C2355" s="283">
        <f t="shared" si="35"/>
        <v>10408516153</v>
      </c>
      <c r="D2355" s="57"/>
      <c r="E2355" s="57"/>
      <c r="F2355" s="279">
        <v>869826041</v>
      </c>
      <c r="G2355" s="286">
        <v>377482879</v>
      </c>
      <c r="H2355" s="278">
        <v>46208</v>
      </c>
      <c r="I2355" s="278"/>
      <c r="K2355" s="57"/>
      <c r="L2355" s="57"/>
      <c r="M2355" s="274"/>
      <c r="N2355" s="274"/>
      <c r="O2355" s="57"/>
    </row>
    <row r="2356" spans="1:15">
      <c r="A2356" s="57"/>
      <c r="B2356" s="278">
        <v>45360</v>
      </c>
      <c r="C2356" s="283">
        <f t="shared" si="35"/>
        <v>9787021955</v>
      </c>
      <c r="D2356" s="57"/>
      <c r="E2356" s="57"/>
      <c r="F2356" s="279">
        <v>248331843</v>
      </c>
      <c r="G2356" s="286">
        <v>377575702</v>
      </c>
      <c r="H2356" s="278">
        <v>43442</v>
      </c>
      <c r="I2356" s="278"/>
      <c r="K2356" s="57"/>
      <c r="L2356" s="57"/>
      <c r="M2356" s="274"/>
      <c r="N2356" s="274"/>
      <c r="O2356" s="57"/>
    </row>
    <row r="2357" spans="1:15">
      <c r="A2357" s="57"/>
      <c r="B2357" s="278">
        <v>45361</v>
      </c>
      <c r="C2357" s="283">
        <f t="shared" si="35"/>
        <v>9683379672</v>
      </c>
      <c r="D2357" s="57"/>
      <c r="E2357" s="57"/>
      <c r="F2357" s="279">
        <v>144689560</v>
      </c>
      <c r="G2357" s="286">
        <v>377709979</v>
      </c>
      <c r="H2357" s="278">
        <v>46923</v>
      </c>
      <c r="I2357" s="278"/>
      <c r="K2357" s="57"/>
      <c r="L2357" s="57"/>
      <c r="M2357" s="274"/>
      <c r="N2357" s="274"/>
      <c r="O2357" s="57"/>
    </row>
    <row r="2358" spans="1:15">
      <c r="A2358" s="57"/>
      <c r="B2358" s="278">
        <v>45362</v>
      </c>
      <c r="C2358" s="283">
        <f t="shared" si="35"/>
        <v>10032377474</v>
      </c>
      <c r="D2358" s="57"/>
      <c r="E2358" s="57"/>
      <c r="F2358" s="279">
        <v>493687362</v>
      </c>
      <c r="G2358" s="286">
        <v>377712857</v>
      </c>
      <c r="H2358" s="278">
        <v>47891</v>
      </c>
      <c r="I2358" s="278"/>
      <c r="K2358" s="57"/>
      <c r="L2358" s="57"/>
      <c r="M2358" s="274"/>
      <c r="N2358" s="274"/>
      <c r="O2358" s="57"/>
    </row>
    <row r="2359" spans="1:15">
      <c r="A2359" s="57"/>
      <c r="B2359" s="278">
        <v>45363</v>
      </c>
      <c r="C2359" s="283">
        <f t="shared" si="35"/>
        <v>10240849448</v>
      </c>
      <c r="D2359" s="57"/>
      <c r="E2359" s="57"/>
      <c r="F2359" s="279">
        <v>702159336</v>
      </c>
      <c r="G2359" s="286">
        <v>377753687</v>
      </c>
      <c r="H2359" s="278">
        <v>43284</v>
      </c>
      <c r="I2359" s="278"/>
      <c r="K2359" s="57"/>
      <c r="L2359" s="57"/>
      <c r="M2359" s="274"/>
      <c r="N2359" s="274"/>
      <c r="O2359" s="57"/>
    </row>
    <row r="2360" spans="1:15">
      <c r="A2360" s="57"/>
      <c r="B2360" s="278">
        <v>45364</v>
      </c>
      <c r="C2360" s="283">
        <f t="shared" si="35"/>
        <v>10226431016</v>
      </c>
      <c r="D2360" s="57"/>
      <c r="E2360" s="57"/>
      <c r="F2360" s="279">
        <v>687740904</v>
      </c>
      <c r="G2360" s="286">
        <v>377891104</v>
      </c>
      <c r="H2360" s="278">
        <v>47883</v>
      </c>
      <c r="I2360" s="278"/>
      <c r="K2360" s="57"/>
      <c r="L2360" s="57"/>
      <c r="M2360" s="274"/>
      <c r="N2360" s="274"/>
      <c r="O2360" s="57"/>
    </row>
    <row r="2361" spans="1:15">
      <c r="A2361" s="57"/>
      <c r="B2361" s="278">
        <v>45365</v>
      </c>
      <c r="C2361" s="283">
        <f t="shared" si="35"/>
        <v>9774833686</v>
      </c>
      <c r="D2361" s="57"/>
      <c r="E2361" s="57"/>
      <c r="F2361" s="279">
        <v>236143574</v>
      </c>
      <c r="G2361" s="286">
        <v>377911755</v>
      </c>
      <c r="H2361" s="278">
        <v>46624</v>
      </c>
      <c r="I2361" s="278"/>
      <c r="K2361" s="57"/>
      <c r="L2361" s="57"/>
      <c r="M2361" s="274"/>
      <c r="N2361" s="274"/>
      <c r="O2361" s="57"/>
    </row>
    <row r="2362" spans="1:15">
      <c r="A2362" s="57"/>
      <c r="B2362" s="278">
        <v>45366</v>
      </c>
      <c r="C2362" s="283">
        <f t="shared" si="35"/>
        <v>9676538864</v>
      </c>
      <c r="D2362" s="57"/>
      <c r="E2362" s="57"/>
      <c r="F2362" s="279">
        <v>137848752</v>
      </c>
      <c r="G2362" s="286">
        <v>377965924</v>
      </c>
      <c r="H2362" s="278">
        <v>50150</v>
      </c>
      <c r="I2362" s="278"/>
      <c r="K2362" s="57"/>
      <c r="L2362" s="57"/>
      <c r="M2362" s="274"/>
      <c r="N2362" s="274"/>
      <c r="O2362" s="57"/>
    </row>
    <row r="2363" spans="1:15">
      <c r="A2363" s="57"/>
      <c r="B2363" s="278">
        <v>45367</v>
      </c>
      <c r="C2363" s="283">
        <f t="shared" si="35"/>
        <v>10227394819</v>
      </c>
      <c r="D2363" s="57"/>
      <c r="E2363" s="57"/>
      <c r="F2363" s="279">
        <v>688704707</v>
      </c>
      <c r="G2363" s="286">
        <v>378234013</v>
      </c>
      <c r="H2363" s="278">
        <v>45313</v>
      </c>
      <c r="I2363" s="278"/>
      <c r="K2363" s="57"/>
      <c r="L2363" s="57"/>
      <c r="M2363" s="274"/>
      <c r="N2363" s="274"/>
      <c r="O2363" s="57"/>
    </row>
    <row r="2364" spans="1:15">
      <c r="A2364" s="57"/>
      <c r="B2364" s="278">
        <v>45368</v>
      </c>
      <c r="C2364" s="283">
        <f t="shared" si="35"/>
        <v>10338728845</v>
      </c>
      <c r="D2364" s="57"/>
      <c r="E2364" s="57"/>
      <c r="F2364" s="279">
        <v>800038733</v>
      </c>
      <c r="G2364" s="286">
        <v>379024414</v>
      </c>
      <c r="H2364" s="278">
        <v>46826</v>
      </c>
      <c r="I2364" s="278"/>
      <c r="K2364" s="57"/>
      <c r="L2364" s="57"/>
      <c r="M2364" s="274"/>
      <c r="N2364" s="274"/>
      <c r="O2364" s="57"/>
    </row>
    <row r="2365" spans="1:15">
      <c r="A2365" s="57"/>
      <c r="B2365" s="278">
        <v>45369</v>
      </c>
      <c r="C2365" s="283">
        <f t="shared" si="35"/>
        <v>9648111298</v>
      </c>
      <c r="D2365" s="57"/>
      <c r="E2365" s="57"/>
      <c r="F2365" s="279">
        <v>109421186</v>
      </c>
      <c r="G2365" s="286">
        <v>379077837</v>
      </c>
      <c r="H2365" s="278">
        <v>45406</v>
      </c>
      <c r="I2365" s="278"/>
      <c r="K2365" s="57"/>
      <c r="L2365" s="57"/>
      <c r="M2365" s="274"/>
      <c r="N2365" s="274"/>
      <c r="O2365" s="57"/>
    </row>
    <row r="2366" spans="1:15">
      <c r="A2366" s="57"/>
      <c r="B2366" s="278">
        <v>45370</v>
      </c>
      <c r="C2366" s="283">
        <f t="shared" si="35"/>
        <v>9668513997</v>
      </c>
      <c r="D2366" s="57"/>
      <c r="E2366" s="57"/>
      <c r="F2366" s="279">
        <v>129823885</v>
      </c>
      <c r="G2366" s="286">
        <v>379122082</v>
      </c>
      <c r="H2366" s="278">
        <v>44098</v>
      </c>
      <c r="I2366" s="278"/>
      <c r="K2366" s="57"/>
      <c r="L2366" s="57"/>
      <c r="M2366" s="274"/>
      <c r="N2366" s="274"/>
      <c r="O2366" s="57"/>
    </row>
    <row r="2367" spans="1:15">
      <c r="A2367" s="57"/>
      <c r="B2367" s="278">
        <v>45371</v>
      </c>
      <c r="C2367" s="283">
        <f t="shared" si="35"/>
        <v>10222359910</v>
      </c>
      <c r="D2367" s="57"/>
      <c r="E2367" s="57"/>
      <c r="F2367" s="279">
        <v>683669798</v>
      </c>
      <c r="G2367" s="286">
        <v>379491891</v>
      </c>
      <c r="H2367" s="278">
        <v>44429</v>
      </c>
      <c r="I2367" s="278"/>
      <c r="K2367" s="57"/>
      <c r="L2367" s="57"/>
      <c r="M2367" s="274"/>
      <c r="N2367" s="274"/>
      <c r="O2367" s="57"/>
    </row>
    <row r="2368" spans="1:15">
      <c r="A2368" s="57"/>
      <c r="B2368" s="278">
        <v>45372</v>
      </c>
      <c r="C2368" s="283">
        <f t="shared" si="35"/>
        <v>10206636182</v>
      </c>
      <c r="D2368" s="57"/>
      <c r="E2368" s="57"/>
      <c r="F2368" s="279">
        <v>667946070</v>
      </c>
      <c r="G2368" s="286">
        <v>379610715</v>
      </c>
      <c r="H2368" s="278">
        <v>49263</v>
      </c>
      <c r="I2368" s="278"/>
      <c r="K2368" s="57"/>
      <c r="L2368" s="57"/>
      <c r="M2368" s="274"/>
      <c r="N2368" s="274"/>
      <c r="O2368" s="57"/>
    </row>
    <row r="2369" spans="1:15">
      <c r="A2369" s="57"/>
      <c r="B2369" s="278">
        <v>45373</v>
      </c>
      <c r="C2369" s="283">
        <f t="shared" si="35"/>
        <v>10384866276</v>
      </c>
      <c r="D2369" s="57"/>
      <c r="E2369" s="57"/>
      <c r="F2369" s="279">
        <v>846176164</v>
      </c>
      <c r="G2369" s="286">
        <v>379751147</v>
      </c>
      <c r="H2369" s="278">
        <v>48852</v>
      </c>
      <c r="I2369" s="278"/>
      <c r="K2369" s="57"/>
      <c r="L2369" s="57"/>
      <c r="M2369" s="274"/>
      <c r="N2369" s="274"/>
      <c r="O2369" s="57"/>
    </row>
    <row r="2370" spans="1:15">
      <c r="A2370" s="57"/>
      <c r="B2370" s="278">
        <v>45374</v>
      </c>
      <c r="C2370" s="283">
        <f t="shared" si="35"/>
        <v>10127929009</v>
      </c>
      <c r="D2370" s="57"/>
      <c r="E2370" s="57"/>
      <c r="F2370" s="279">
        <v>589238897</v>
      </c>
      <c r="G2370" s="286">
        <v>379788173</v>
      </c>
      <c r="H2370" s="278">
        <v>44667</v>
      </c>
      <c r="I2370" s="278"/>
      <c r="K2370" s="57"/>
      <c r="L2370" s="57"/>
      <c r="M2370" s="274"/>
      <c r="N2370" s="274"/>
      <c r="O2370" s="57"/>
    </row>
    <row r="2371" spans="1:15">
      <c r="A2371" s="57"/>
      <c r="B2371" s="278">
        <v>45375</v>
      </c>
      <c r="C2371" s="283">
        <f t="shared" si="35"/>
        <v>9853231299</v>
      </c>
      <c r="D2371" s="57"/>
      <c r="E2371" s="57"/>
      <c r="F2371" s="279">
        <v>314541187</v>
      </c>
      <c r="G2371" s="286">
        <v>379835206</v>
      </c>
      <c r="H2371" s="278">
        <v>47502</v>
      </c>
      <c r="I2371" s="278"/>
      <c r="K2371" s="57"/>
      <c r="L2371" s="57"/>
      <c r="M2371" s="274"/>
      <c r="N2371" s="274"/>
      <c r="O2371" s="57"/>
    </row>
    <row r="2372" spans="1:15">
      <c r="A2372" s="57"/>
      <c r="B2372" s="278">
        <v>45376</v>
      </c>
      <c r="C2372" s="283">
        <f t="shared" si="35"/>
        <v>9855853731</v>
      </c>
      <c r="D2372" s="57"/>
      <c r="E2372" s="57"/>
      <c r="F2372" s="279">
        <v>317163619</v>
      </c>
      <c r="G2372" s="286">
        <v>379857525</v>
      </c>
      <c r="H2372" s="278">
        <v>47958</v>
      </c>
      <c r="I2372" s="278"/>
      <c r="K2372" s="57"/>
      <c r="L2372" s="57"/>
      <c r="M2372" s="274"/>
      <c r="N2372" s="274"/>
      <c r="O2372" s="57"/>
    </row>
    <row r="2373" spans="1:15">
      <c r="A2373" s="57"/>
      <c r="B2373" s="278">
        <v>45377</v>
      </c>
      <c r="C2373" s="283">
        <f t="shared" si="35"/>
        <v>10388780092</v>
      </c>
      <c r="D2373" s="57"/>
      <c r="E2373" s="57"/>
      <c r="F2373" s="279">
        <v>850089980</v>
      </c>
      <c r="G2373" s="286">
        <v>379896241</v>
      </c>
      <c r="H2373" s="278">
        <v>43704</v>
      </c>
      <c r="I2373" s="278"/>
      <c r="K2373" s="57"/>
      <c r="L2373" s="57"/>
      <c r="M2373" s="274"/>
      <c r="N2373" s="274"/>
      <c r="O2373" s="57"/>
    </row>
    <row r="2374" spans="1:15">
      <c r="A2374" s="57"/>
      <c r="B2374" s="278">
        <v>45378</v>
      </c>
      <c r="C2374" s="283">
        <f t="shared" si="35"/>
        <v>9909524219</v>
      </c>
      <c r="D2374" s="57"/>
      <c r="E2374" s="57"/>
      <c r="F2374" s="279">
        <v>370834107</v>
      </c>
      <c r="G2374" s="286">
        <v>380097197</v>
      </c>
      <c r="H2374" s="278">
        <v>43888</v>
      </c>
      <c r="I2374" s="278"/>
      <c r="K2374" s="57"/>
      <c r="L2374" s="57"/>
      <c r="M2374" s="274"/>
      <c r="N2374" s="274"/>
      <c r="O2374" s="57"/>
    </row>
    <row r="2375" spans="1:15">
      <c r="A2375" s="57"/>
      <c r="B2375" s="278">
        <v>45379</v>
      </c>
      <c r="C2375" s="283">
        <f t="shared" si="35"/>
        <v>10026202311</v>
      </c>
      <c r="D2375" s="57"/>
      <c r="E2375" s="57"/>
      <c r="F2375" s="279">
        <v>487512199</v>
      </c>
      <c r="G2375" s="286">
        <v>380321306</v>
      </c>
      <c r="H2375" s="278">
        <v>43587</v>
      </c>
      <c r="I2375" s="278"/>
      <c r="K2375" s="57"/>
      <c r="L2375" s="57"/>
      <c r="M2375" s="274"/>
      <c r="N2375" s="274"/>
      <c r="O2375" s="57"/>
    </row>
    <row r="2376" spans="1:15">
      <c r="A2376" s="57"/>
      <c r="B2376" s="278">
        <v>45380</v>
      </c>
      <c r="C2376" s="283">
        <f t="shared" si="35"/>
        <v>9939752000</v>
      </c>
      <c r="D2376" s="57"/>
      <c r="E2376" s="57"/>
      <c r="F2376" s="279">
        <v>401061888</v>
      </c>
      <c r="G2376" s="286">
        <v>380399710</v>
      </c>
      <c r="H2376" s="278">
        <v>47371</v>
      </c>
      <c r="I2376" s="278"/>
      <c r="K2376" s="57"/>
      <c r="L2376" s="57"/>
      <c r="M2376" s="274"/>
      <c r="N2376" s="274"/>
      <c r="O2376" s="57"/>
    </row>
    <row r="2377" spans="1:15">
      <c r="A2377" s="57"/>
      <c r="B2377" s="278">
        <v>45381</v>
      </c>
      <c r="C2377" s="283">
        <f t="shared" si="35"/>
        <v>10060216234</v>
      </c>
      <c r="D2377" s="57"/>
      <c r="E2377" s="57"/>
      <c r="F2377" s="279">
        <v>521526122</v>
      </c>
      <c r="G2377" s="286">
        <v>380401665</v>
      </c>
      <c r="H2377" s="278">
        <v>43826</v>
      </c>
      <c r="I2377" s="278"/>
      <c r="K2377" s="57"/>
      <c r="L2377" s="57"/>
      <c r="M2377" s="274"/>
      <c r="N2377" s="274"/>
      <c r="O2377" s="57"/>
    </row>
    <row r="2378" spans="1:15">
      <c r="A2378" s="57"/>
      <c r="B2378" s="278">
        <v>45382</v>
      </c>
      <c r="C2378" s="283">
        <f t="shared" si="35"/>
        <v>9676563580</v>
      </c>
      <c r="D2378" s="57"/>
      <c r="E2378" s="57"/>
      <c r="F2378" s="279">
        <v>137873468</v>
      </c>
      <c r="G2378" s="286">
        <v>380484185</v>
      </c>
      <c r="H2378" s="278">
        <v>45071</v>
      </c>
      <c r="I2378" s="278"/>
      <c r="K2378" s="57"/>
      <c r="L2378" s="57"/>
      <c r="M2378" s="274"/>
      <c r="N2378" s="274"/>
      <c r="O2378" s="57"/>
    </row>
    <row r="2379" spans="1:15">
      <c r="A2379" s="57"/>
      <c r="B2379" s="278">
        <v>45383</v>
      </c>
      <c r="C2379" s="283">
        <f t="shared" si="35"/>
        <v>10390857123</v>
      </c>
      <c r="D2379" s="57"/>
      <c r="E2379" s="57"/>
      <c r="F2379" s="279">
        <v>852167011</v>
      </c>
      <c r="G2379" s="286">
        <v>380518502</v>
      </c>
      <c r="H2379" s="278">
        <v>44501</v>
      </c>
      <c r="I2379" s="278"/>
      <c r="K2379" s="57"/>
      <c r="L2379" s="57"/>
      <c r="M2379" s="274"/>
      <c r="N2379" s="274"/>
      <c r="O2379" s="57"/>
    </row>
    <row r="2380" spans="1:15">
      <c r="A2380" s="57"/>
      <c r="B2380" s="278">
        <v>45384</v>
      </c>
      <c r="C2380" s="283">
        <f t="shared" si="35"/>
        <v>9980852492</v>
      </c>
      <c r="D2380" s="57"/>
      <c r="E2380" s="57"/>
      <c r="F2380" s="279">
        <v>442162380</v>
      </c>
      <c r="G2380" s="286">
        <v>380565129</v>
      </c>
      <c r="H2380" s="278">
        <v>45190</v>
      </c>
      <c r="I2380" s="278"/>
      <c r="K2380" s="57"/>
      <c r="L2380" s="57"/>
      <c r="M2380" s="274"/>
      <c r="N2380" s="274"/>
      <c r="O2380" s="57"/>
    </row>
    <row r="2381" spans="1:15">
      <c r="A2381" s="57"/>
      <c r="B2381" s="278">
        <v>45385</v>
      </c>
      <c r="C2381" s="283">
        <f t="shared" si="35"/>
        <v>9884960197</v>
      </c>
      <c r="D2381" s="57"/>
      <c r="E2381" s="57"/>
      <c r="F2381" s="279">
        <v>346270085</v>
      </c>
      <c r="G2381" s="286">
        <v>380632979</v>
      </c>
      <c r="H2381" s="278">
        <v>45523</v>
      </c>
      <c r="I2381" s="278"/>
      <c r="K2381" s="57"/>
      <c r="L2381" s="57"/>
      <c r="M2381" s="274"/>
      <c r="N2381" s="274"/>
      <c r="O2381" s="57"/>
    </row>
    <row r="2382" spans="1:15">
      <c r="A2382" s="57"/>
      <c r="B2382" s="278">
        <v>45386</v>
      </c>
      <c r="C2382" s="283">
        <f t="shared" si="35"/>
        <v>9791802200</v>
      </c>
      <c r="D2382" s="57"/>
      <c r="E2382" s="57"/>
      <c r="F2382" s="279">
        <v>253112088</v>
      </c>
      <c r="G2382" s="286">
        <v>380699796</v>
      </c>
      <c r="H2382" s="278">
        <v>46633</v>
      </c>
      <c r="I2382" s="278"/>
      <c r="K2382" s="57"/>
      <c r="L2382" s="57"/>
      <c r="M2382" s="274"/>
      <c r="N2382" s="274"/>
      <c r="O2382" s="57"/>
    </row>
    <row r="2383" spans="1:15">
      <c r="A2383" s="57"/>
      <c r="B2383" s="278">
        <v>45387</v>
      </c>
      <c r="C2383" s="283">
        <f t="shared" si="35"/>
        <v>9657723768</v>
      </c>
      <c r="D2383" s="57"/>
      <c r="E2383" s="57"/>
      <c r="F2383" s="279">
        <v>119033656</v>
      </c>
      <c r="G2383" s="286">
        <v>380738633</v>
      </c>
      <c r="H2383" s="278">
        <v>45212</v>
      </c>
      <c r="I2383" s="278"/>
      <c r="K2383" s="57"/>
      <c r="L2383" s="57"/>
      <c r="M2383" s="274"/>
      <c r="N2383" s="274"/>
      <c r="O2383" s="57"/>
    </row>
    <row r="2384" spans="1:15">
      <c r="A2384" s="57"/>
      <c r="B2384" s="278">
        <v>45388</v>
      </c>
      <c r="C2384" s="283">
        <f t="shared" si="35"/>
        <v>9734727348</v>
      </c>
      <c r="D2384" s="57"/>
      <c r="E2384" s="57"/>
      <c r="F2384" s="279">
        <v>196037236</v>
      </c>
      <c r="G2384" s="286">
        <v>380848047</v>
      </c>
      <c r="H2384" s="278">
        <v>43343</v>
      </c>
      <c r="I2384" s="278"/>
      <c r="K2384" s="57"/>
      <c r="L2384" s="57"/>
      <c r="M2384" s="274"/>
      <c r="N2384" s="274"/>
      <c r="O2384" s="57"/>
    </row>
    <row r="2385" spans="1:15">
      <c r="A2385" s="57"/>
      <c r="B2385" s="278">
        <v>45389</v>
      </c>
      <c r="C2385" s="283">
        <f t="shared" si="35"/>
        <v>10154151445</v>
      </c>
      <c r="D2385" s="57"/>
      <c r="E2385" s="57"/>
      <c r="F2385" s="279">
        <v>615461333</v>
      </c>
      <c r="G2385" s="286">
        <v>380958409</v>
      </c>
      <c r="H2385" s="278">
        <v>45707</v>
      </c>
      <c r="I2385" s="278"/>
      <c r="K2385" s="57"/>
      <c r="L2385" s="57"/>
      <c r="M2385" s="274"/>
      <c r="N2385" s="274"/>
      <c r="O2385" s="57"/>
    </row>
    <row r="2386" spans="1:15">
      <c r="A2386" s="57"/>
      <c r="B2386" s="278">
        <v>45390</v>
      </c>
      <c r="C2386" s="283">
        <f t="shared" si="35"/>
        <v>10073146090</v>
      </c>
      <c r="D2386" s="57"/>
      <c r="E2386" s="57"/>
      <c r="F2386" s="279">
        <v>534455978</v>
      </c>
      <c r="G2386" s="286">
        <v>381019115</v>
      </c>
      <c r="H2386" s="278">
        <v>46504</v>
      </c>
      <c r="I2386" s="278"/>
      <c r="K2386" s="57"/>
      <c r="L2386" s="57"/>
      <c r="M2386" s="274"/>
      <c r="N2386" s="274"/>
      <c r="O2386" s="57"/>
    </row>
    <row r="2387" spans="1:15">
      <c r="A2387" s="57"/>
      <c r="B2387" s="278">
        <v>45391</v>
      </c>
      <c r="C2387" s="283">
        <f t="shared" si="35"/>
        <v>10150518839</v>
      </c>
      <c r="D2387" s="57"/>
      <c r="E2387" s="57"/>
      <c r="F2387" s="279">
        <v>611828727</v>
      </c>
      <c r="G2387" s="286">
        <v>381045291</v>
      </c>
      <c r="H2387" s="278">
        <v>47652</v>
      </c>
      <c r="I2387" s="278"/>
      <c r="K2387" s="57"/>
      <c r="L2387" s="57"/>
      <c r="M2387" s="274"/>
      <c r="N2387" s="274"/>
      <c r="O2387" s="57"/>
    </row>
    <row r="2388" spans="1:15">
      <c r="A2388" s="57"/>
      <c r="B2388" s="278">
        <v>45392</v>
      </c>
      <c r="C2388" s="283">
        <f t="shared" si="35"/>
        <v>9681582854</v>
      </c>
      <c r="D2388" s="57"/>
      <c r="E2388" s="57"/>
      <c r="F2388" s="279">
        <v>142892742</v>
      </c>
      <c r="G2388" s="286">
        <v>381063875</v>
      </c>
      <c r="H2388" s="278">
        <v>47624</v>
      </c>
      <c r="I2388" s="278"/>
      <c r="K2388" s="57"/>
      <c r="L2388" s="57"/>
      <c r="M2388" s="274"/>
      <c r="N2388" s="274"/>
      <c r="O2388" s="57"/>
    </row>
    <row r="2389" spans="1:15">
      <c r="A2389" s="57"/>
      <c r="B2389" s="278">
        <v>45393</v>
      </c>
      <c r="C2389" s="283">
        <f t="shared" si="35"/>
        <v>9788594538</v>
      </c>
      <c r="D2389" s="57"/>
      <c r="E2389" s="57"/>
      <c r="F2389" s="279">
        <v>249904426</v>
      </c>
      <c r="G2389" s="286">
        <v>381080098</v>
      </c>
      <c r="H2389" s="278">
        <v>43345</v>
      </c>
      <c r="I2389" s="278"/>
      <c r="K2389" s="57"/>
      <c r="L2389" s="57"/>
      <c r="M2389" s="274"/>
      <c r="N2389" s="274"/>
      <c r="O2389" s="57"/>
    </row>
    <row r="2390" spans="1:15">
      <c r="A2390" s="57"/>
      <c r="B2390" s="278">
        <v>45394</v>
      </c>
      <c r="C2390" s="283">
        <f t="shared" si="35"/>
        <v>9654526386</v>
      </c>
      <c r="D2390" s="57"/>
      <c r="E2390" s="57"/>
      <c r="F2390" s="279">
        <v>115836274</v>
      </c>
      <c r="G2390" s="286">
        <v>381138456</v>
      </c>
      <c r="H2390" s="278">
        <v>43227</v>
      </c>
      <c r="I2390" s="278"/>
      <c r="K2390" s="57"/>
      <c r="L2390" s="57"/>
      <c r="M2390" s="274"/>
      <c r="N2390" s="274"/>
      <c r="O2390" s="57"/>
    </row>
    <row r="2391" spans="1:15">
      <c r="A2391" s="57"/>
      <c r="B2391" s="278">
        <v>45395</v>
      </c>
      <c r="C2391" s="283">
        <f t="shared" si="35"/>
        <v>9989716817</v>
      </c>
      <c r="D2391" s="57"/>
      <c r="E2391" s="57"/>
      <c r="F2391" s="279">
        <v>451026705</v>
      </c>
      <c r="G2391" s="286">
        <v>381160229</v>
      </c>
      <c r="H2391" s="278">
        <v>45314</v>
      </c>
      <c r="I2391" s="278"/>
      <c r="K2391" s="57"/>
      <c r="L2391" s="57"/>
      <c r="M2391" s="274"/>
      <c r="N2391" s="274"/>
      <c r="O2391" s="57"/>
    </row>
    <row r="2392" spans="1:15">
      <c r="A2392" s="57"/>
      <c r="B2392" s="278">
        <v>45396</v>
      </c>
      <c r="C2392" s="283">
        <f t="shared" si="35"/>
        <v>10166046390</v>
      </c>
      <c r="D2392" s="57"/>
      <c r="E2392" s="57"/>
      <c r="F2392" s="279">
        <v>627356278</v>
      </c>
      <c r="G2392" s="286">
        <v>381211953</v>
      </c>
      <c r="H2392" s="278">
        <v>50093</v>
      </c>
      <c r="I2392" s="278"/>
      <c r="K2392" s="57"/>
      <c r="L2392" s="57"/>
      <c r="M2392" s="274"/>
      <c r="N2392" s="274"/>
      <c r="O2392" s="57"/>
    </row>
    <row r="2393" spans="1:15">
      <c r="A2393" s="57"/>
      <c r="B2393" s="278">
        <v>45397</v>
      </c>
      <c r="C2393" s="283">
        <f t="shared" si="35"/>
        <v>10496892611</v>
      </c>
      <c r="D2393" s="57"/>
      <c r="E2393" s="57"/>
      <c r="F2393" s="279">
        <v>958202499</v>
      </c>
      <c r="G2393" s="286">
        <v>381467702</v>
      </c>
      <c r="H2393" s="278">
        <v>47368</v>
      </c>
      <c r="I2393" s="278"/>
      <c r="K2393" s="57"/>
      <c r="L2393" s="57"/>
      <c r="M2393" s="274"/>
      <c r="N2393" s="274"/>
      <c r="O2393" s="57"/>
    </row>
    <row r="2394" spans="1:15">
      <c r="A2394" s="57"/>
      <c r="B2394" s="278">
        <v>45398</v>
      </c>
      <c r="C2394" s="283">
        <f t="shared" si="35"/>
        <v>10441076189</v>
      </c>
      <c r="D2394" s="57"/>
      <c r="E2394" s="57"/>
      <c r="F2394" s="279">
        <v>902386077</v>
      </c>
      <c r="G2394" s="286">
        <v>381649720</v>
      </c>
      <c r="H2394" s="278">
        <v>48078</v>
      </c>
      <c r="I2394" s="278"/>
      <c r="K2394" s="57"/>
      <c r="L2394" s="57"/>
      <c r="M2394" s="274"/>
      <c r="N2394" s="274"/>
      <c r="O2394" s="57"/>
    </row>
    <row r="2395" spans="1:15">
      <c r="A2395" s="57"/>
      <c r="B2395" s="278">
        <v>45399</v>
      </c>
      <c r="C2395" s="283">
        <f t="shared" si="35"/>
        <v>10137062036</v>
      </c>
      <c r="D2395" s="57"/>
      <c r="E2395" s="57"/>
      <c r="F2395" s="279">
        <v>598371924</v>
      </c>
      <c r="G2395" s="286">
        <v>381890774</v>
      </c>
      <c r="H2395" s="278">
        <v>45725</v>
      </c>
      <c r="I2395" s="278"/>
      <c r="K2395" s="57"/>
      <c r="L2395" s="57"/>
      <c r="M2395" s="274"/>
      <c r="N2395" s="274"/>
      <c r="O2395" s="57"/>
    </row>
    <row r="2396" spans="1:15">
      <c r="A2396" s="57"/>
      <c r="B2396" s="278">
        <v>45400</v>
      </c>
      <c r="C2396" s="283">
        <f t="shared" si="35"/>
        <v>10276072850</v>
      </c>
      <c r="D2396" s="57"/>
      <c r="E2396" s="57"/>
      <c r="F2396" s="279">
        <v>737382738</v>
      </c>
      <c r="G2396" s="286">
        <v>381927099</v>
      </c>
      <c r="H2396" s="278">
        <v>47922</v>
      </c>
      <c r="I2396" s="278"/>
      <c r="K2396" s="57"/>
      <c r="L2396" s="57"/>
      <c r="M2396" s="274"/>
      <c r="N2396" s="274"/>
      <c r="O2396" s="57"/>
    </row>
    <row r="2397" spans="1:15">
      <c r="A2397" s="57"/>
      <c r="B2397" s="278">
        <v>45401</v>
      </c>
      <c r="C2397" s="283">
        <f t="shared" si="35"/>
        <v>10097204720</v>
      </c>
      <c r="D2397" s="57"/>
      <c r="E2397" s="57"/>
      <c r="F2397" s="279">
        <v>558514608</v>
      </c>
      <c r="G2397" s="286">
        <v>382249907</v>
      </c>
      <c r="H2397" s="278">
        <v>45266</v>
      </c>
      <c r="I2397" s="278"/>
      <c r="K2397" s="57"/>
      <c r="L2397" s="57"/>
      <c r="M2397" s="274"/>
      <c r="N2397" s="274"/>
      <c r="O2397" s="57"/>
    </row>
    <row r="2398" spans="1:15">
      <c r="A2398" s="57"/>
      <c r="B2398" s="278">
        <v>45402</v>
      </c>
      <c r="C2398" s="283">
        <f t="shared" si="35"/>
        <v>9956582793</v>
      </c>
      <c r="D2398" s="57"/>
      <c r="E2398" s="57"/>
      <c r="F2398" s="279">
        <v>417892681</v>
      </c>
      <c r="G2398" s="286">
        <v>382283719</v>
      </c>
      <c r="H2398" s="278">
        <v>44447</v>
      </c>
      <c r="I2398" s="278"/>
      <c r="K2398" s="57"/>
      <c r="L2398" s="57"/>
      <c r="M2398" s="274"/>
      <c r="N2398" s="274"/>
      <c r="O2398" s="57"/>
    </row>
    <row r="2399" spans="1:15">
      <c r="A2399" s="57"/>
      <c r="B2399" s="278">
        <v>45403</v>
      </c>
      <c r="C2399" s="283">
        <f t="shared" si="35"/>
        <v>10168282869</v>
      </c>
      <c r="D2399" s="57"/>
      <c r="E2399" s="57"/>
      <c r="F2399" s="279">
        <v>629592757</v>
      </c>
      <c r="G2399" s="286">
        <v>382353167</v>
      </c>
      <c r="H2399" s="278">
        <v>46937</v>
      </c>
      <c r="I2399" s="278"/>
      <c r="K2399" s="57"/>
      <c r="L2399" s="57"/>
      <c r="M2399" s="274"/>
      <c r="N2399" s="274"/>
      <c r="O2399" s="57"/>
    </row>
    <row r="2400" spans="1:15">
      <c r="A2400" s="57"/>
      <c r="B2400" s="278">
        <v>45404</v>
      </c>
      <c r="C2400" s="283">
        <f t="shared" ref="C2400:C2463" si="36">F2400+(F$88*28679+98765)+(G$88*6587+87654)+(E$88*9537+76543)+(J$88*5713+4528)</f>
        <v>9743629769</v>
      </c>
      <c r="D2400" s="57"/>
      <c r="E2400" s="57"/>
      <c r="F2400" s="279">
        <v>204939657</v>
      </c>
      <c r="G2400" s="286">
        <v>382431986</v>
      </c>
      <c r="H2400" s="278">
        <v>43163</v>
      </c>
      <c r="I2400" s="278"/>
      <c r="K2400" s="57"/>
      <c r="L2400" s="57"/>
      <c r="M2400" s="274"/>
      <c r="N2400" s="274"/>
      <c r="O2400" s="57"/>
    </row>
    <row r="2401" spans="1:15">
      <c r="A2401" s="57"/>
      <c r="B2401" s="278">
        <v>45405</v>
      </c>
      <c r="C2401" s="283">
        <f t="shared" si="36"/>
        <v>9649269837</v>
      </c>
      <c r="D2401" s="57"/>
      <c r="E2401" s="57"/>
      <c r="F2401" s="279">
        <v>110579725</v>
      </c>
      <c r="G2401" s="286">
        <v>382660493</v>
      </c>
      <c r="H2401" s="278">
        <v>47933</v>
      </c>
      <c r="I2401" s="278"/>
      <c r="K2401" s="57"/>
      <c r="L2401" s="57"/>
      <c r="M2401" s="274"/>
      <c r="N2401" s="274"/>
      <c r="O2401" s="57"/>
    </row>
    <row r="2402" spans="1:15">
      <c r="A2402" s="57"/>
      <c r="B2402" s="278">
        <v>45406</v>
      </c>
      <c r="C2402" s="283">
        <f t="shared" si="36"/>
        <v>9917767949</v>
      </c>
      <c r="D2402" s="57"/>
      <c r="E2402" s="57"/>
      <c r="F2402" s="279">
        <v>379077837</v>
      </c>
      <c r="G2402" s="286">
        <v>382782397</v>
      </c>
      <c r="H2402" s="278">
        <v>44351</v>
      </c>
      <c r="I2402" s="278"/>
      <c r="K2402" s="57"/>
      <c r="L2402" s="57"/>
      <c r="M2402" s="274"/>
      <c r="N2402" s="274"/>
      <c r="O2402" s="57"/>
    </row>
    <row r="2403" spans="1:15">
      <c r="A2403" s="57"/>
      <c r="B2403" s="278">
        <v>45407</v>
      </c>
      <c r="C2403" s="283">
        <f t="shared" si="36"/>
        <v>9868508494</v>
      </c>
      <c r="D2403" s="57"/>
      <c r="E2403" s="57"/>
      <c r="F2403" s="279">
        <v>329818382</v>
      </c>
      <c r="G2403" s="286">
        <v>382914721</v>
      </c>
      <c r="H2403" s="278">
        <v>44228</v>
      </c>
      <c r="I2403" s="278"/>
      <c r="K2403" s="57"/>
      <c r="L2403" s="57"/>
      <c r="M2403" s="274"/>
      <c r="N2403" s="274"/>
      <c r="O2403" s="57"/>
    </row>
    <row r="2404" spans="1:15">
      <c r="A2404" s="57"/>
      <c r="B2404" s="278">
        <v>45408</v>
      </c>
      <c r="C2404" s="283">
        <f t="shared" si="36"/>
        <v>9925355514</v>
      </c>
      <c r="D2404" s="57"/>
      <c r="E2404" s="57"/>
      <c r="F2404" s="279">
        <v>386665402</v>
      </c>
      <c r="G2404" s="286">
        <v>382955979</v>
      </c>
      <c r="H2404" s="278">
        <v>49668</v>
      </c>
      <c r="I2404" s="278"/>
      <c r="K2404" s="57"/>
      <c r="L2404" s="57"/>
      <c r="M2404" s="274"/>
      <c r="N2404" s="274"/>
      <c r="O2404" s="57"/>
    </row>
    <row r="2405" spans="1:15">
      <c r="A2405" s="57"/>
      <c r="B2405" s="278">
        <v>45409</v>
      </c>
      <c r="C2405" s="283">
        <f t="shared" si="36"/>
        <v>10334404747</v>
      </c>
      <c r="D2405" s="57"/>
      <c r="E2405" s="57"/>
      <c r="F2405" s="279">
        <v>795714635</v>
      </c>
      <c r="G2405" s="286">
        <v>383333070</v>
      </c>
      <c r="H2405" s="278">
        <v>45943</v>
      </c>
      <c r="I2405" s="278"/>
      <c r="K2405" s="57"/>
      <c r="L2405" s="57"/>
      <c r="M2405" s="274"/>
      <c r="N2405" s="274"/>
      <c r="O2405" s="57"/>
    </row>
    <row r="2406" spans="1:15">
      <c r="A2406" s="57"/>
      <c r="B2406" s="278">
        <v>45410</v>
      </c>
      <c r="C2406" s="283">
        <f t="shared" si="36"/>
        <v>9886090806</v>
      </c>
      <c r="D2406" s="57"/>
      <c r="E2406" s="57"/>
      <c r="F2406" s="279">
        <v>347400694</v>
      </c>
      <c r="G2406" s="286">
        <v>383462470</v>
      </c>
      <c r="H2406" s="278">
        <v>47568</v>
      </c>
      <c r="I2406" s="278"/>
      <c r="K2406" s="57"/>
      <c r="L2406" s="57"/>
      <c r="M2406" s="274"/>
      <c r="N2406" s="274"/>
      <c r="O2406" s="57"/>
    </row>
    <row r="2407" spans="1:15">
      <c r="A2407" s="57"/>
      <c r="B2407" s="278">
        <v>45411</v>
      </c>
      <c r="C2407" s="283">
        <f t="shared" si="36"/>
        <v>10074535901</v>
      </c>
      <c r="D2407" s="57"/>
      <c r="E2407" s="57"/>
      <c r="F2407" s="279">
        <v>535845789</v>
      </c>
      <c r="G2407" s="286">
        <v>383518299</v>
      </c>
      <c r="H2407" s="278">
        <v>48640</v>
      </c>
      <c r="I2407" s="278"/>
      <c r="K2407" s="57"/>
      <c r="L2407" s="57"/>
      <c r="M2407" s="274"/>
      <c r="N2407" s="274"/>
      <c r="O2407" s="57"/>
    </row>
    <row r="2408" spans="1:15">
      <c r="A2408" s="57"/>
      <c r="B2408" s="278">
        <v>45412</v>
      </c>
      <c r="C2408" s="283">
        <f t="shared" si="36"/>
        <v>9706943559</v>
      </c>
      <c r="D2408" s="57"/>
      <c r="E2408" s="57"/>
      <c r="F2408" s="279">
        <v>168253447</v>
      </c>
      <c r="G2408" s="286">
        <v>383740076</v>
      </c>
      <c r="H2408" s="278">
        <v>44256</v>
      </c>
      <c r="I2408" s="278"/>
      <c r="K2408" s="57"/>
      <c r="L2408" s="57"/>
      <c r="M2408" s="274"/>
      <c r="N2408" s="274"/>
      <c r="O2408" s="57"/>
    </row>
    <row r="2409" spans="1:15">
      <c r="A2409" s="57"/>
      <c r="B2409" s="278">
        <v>45413</v>
      </c>
      <c r="C2409" s="283">
        <f t="shared" si="36"/>
        <v>10101510972</v>
      </c>
      <c r="D2409" s="57"/>
      <c r="E2409" s="57"/>
      <c r="F2409" s="279">
        <v>562820860</v>
      </c>
      <c r="G2409" s="286">
        <v>383785917</v>
      </c>
      <c r="H2409" s="278">
        <v>50365</v>
      </c>
      <c r="I2409" s="278"/>
      <c r="K2409" s="57"/>
      <c r="L2409" s="57"/>
      <c r="M2409" s="274"/>
      <c r="N2409" s="274"/>
      <c r="O2409" s="57"/>
    </row>
    <row r="2410" spans="1:15">
      <c r="A2410" s="57"/>
      <c r="B2410" s="278">
        <v>45414</v>
      </c>
      <c r="C2410" s="283">
        <f t="shared" si="36"/>
        <v>10115781242</v>
      </c>
      <c r="D2410" s="57"/>
      <c r="E2410" s="57"/>
      <c r="F2410" s="279">
        <v>577091130</v>
      </c>
      <c r="G2410" s="286">
        <v>383855790</v>
      </c>
      <c r="H2410" s="278">
        <v>48460</v>
      </c>
      <c r="I2410" s="278"/>
      <c r="K2410" s="57"/>
      <c r="L2410" s="57"/>
      <c r="M2410" s="274"/>
      <c r="N2410" s="274"/>
      <c r="O2410" s="57"/>
    </row>
    <row r="2411" spans="1:15">
      <c r="A2411" s="57"/>
      <c r="B2411" s="278">
        <v>45415</v>
      </c>
      <c r="C2411" s="283">
        <f t="shared" si="36"/>
        <v>9809719405</v>
      </c>
      <c r="D2411" s="57"/>
      <c r="E2411" s="57"/>
      <c r="F2411" s="279">
        <v>271029293</v>
      </c>
      <c r="G2411" s="286">
        <v>384044301</v>
      </c>
      <c r="H2411" s="278">
        <v>49035</v>
      </c>
      <c r="I2411" s="278"/>
      <c r="K2411" s="57"/>
      <c r="L2411" s="57"/>
      <c r="M2411" s="274"/>
      <c r="N2411" s="274"/>
      <c r="O2411" s="57"/>
    </row>
    <row r="2412" spans="1:15">
      <c r="A2412" s="57"/>
      <c r="B2412" s="278">
        <v>45416</v>
      </c>
      <c r="C2412" s="283">
        <f t="shared" si="36"/>
        <v>10075285454</v>
      </c>
      <c r="D2412" s="57"/>
      <c r="E2412" s="57"/>
      <c r="F2412" s="279">
        <v>536595342</v>
      </c>
      <c r="G2412" s="286">
        <v>384121447</v>
      </c>
      <c r="H2412" s="278">
        <v>46171</v>
      </c>
      <c r="I2412" s="278"/>
      <c r="K2412" s="57"/>
      <c r="L2412" s="57"/>
      <c r="M2412" s="274"/>
      <c r="N2412" s="274"/>
      <c r="O2412" s="57"/>
    </row>
    <row r="2413" spans="1:15">
      <c r="A2413" s="57"/>
      <c r="B2413" s="278">
        <v>45417</v>
      </c>
      <c r="C2413" s="283">
        <f t="shared" si="36"/>
        <v>10073939979</v>
      </c>
      <c r="D2413" s="57"/>
      <c r="E2413" s="57"/>
      <c r="F2413" s="279">
        <v>535249867</v>
      </c>
      <c r="G2413" s="286">
        <v>384213144</v>
      </c>
      <c r="H2413" s="278">
        <v>43539</v>
      </c>
      <c r="I2413" s="278"/>
      <c r="K2413" s="57"/>
      <c r="L2413" s="57"/>
      <c r="M2413" s="274"/>
      <c r="N2413" s="274"/>
      <c r="O2413" s="57"/>
    </row>
    <row r="2414" spans="1:15">
      <c r="A2414" s="57"/>
      <c r="B2414" s="278">
        <v>45418</v>
      </c>
      <c r="C2414" s="283">
        <f t="shared" si="36"/>
        <v>9817034863</v>
      </c>
      <c r="D2414" s="57"/>
      <c r="E2414" s="57"/>
      <c r="F2414" s="279">
        <v>278344751</v>
      </c>
      <c r="G2414" s="286">
        <v>384225578</v>
      </c>
      <c r="H2414" s="278">
        <v>49086</v>
      </c>
      <c r="I2414" s="278"/>
      <c r="K2414" s="57"/>
      <c r="L2414" s="57"/>
      <c r="M2414" s="274"/>
      <c r="N2414" s="274"/>
      <c r="O2414" s="57"/>
    </row>
    <row r="2415" spans="1:15">
      <c r="A2415" s="57"/>
      <c r="B2415" s="278">
        <v>45419</v>
      </c>
      <c r="C2415" s="283">
        <f t="shared" si="36"/>
        <v>9953931704</v>
      </c>
      <c r="D2415" s="57"/>
      <c r="E2415" s="57"/>
      <c r="F2415" s="279">
        <v>415241592</v>
      </c>
      <c r="G2415" s="286">
        <v>384252618</v>
      </c>
      <c r="H2415" s="278">
        <v>44647</v>
      </c>
      <c r="I2415" s="278"/>
      <c r="K2415" s="57"/>
      <c r="L2415" s="57"/>
      <c r="M2415" s="274"/>
      <c r="N2415" s="274"/>
      <c r="O2415" s="57"/>
    </row>
    <row r="2416" spans="1:15">
      <c r="A2416" s="57"/>
      <c r="B2416" s="278">
        <v>45420</v>
      </c>
      <c r="C2416" s="283">
        <f t="shared" si="36"/>
        <v>10130320864</v>
      </c>
      <c r="D2416" s="57"/>
      <c r="E2416" s="57"/>
      <c r="F2416" s="279">
        <v>591630752</v>
      </c>
      <c r="G2416" s="286">
        <v>384253374</v>
      </c>
      <c r="H2416" s="278">
        <v>46911</v>
      </c>
      <c r="I2416" s="278"/>
      <c r="K2416" s="57"/>
      <c r="L2416" s="57"/>
      <c r="M2416" s="274"/>
      <c r="N2416" s="274"/>
      <c r="O2416" s="57"/>
    </row>
    <row r="2417" spans="1:15">
      <c r="A2417" s="57"/>
      <c r="B2417" s="278">
        <v>45421</v>
      </c>
      <c r="C2417" s="283">
        <f t="shared" si="36"/>
        <v>10139723337</v>
      </c>
      <c r="D2417" s="57"/>
      <c r="E2417" s="57"/>
      <c r="F2417" s="279">
        <v>601033225</v>
      </c>
      <c r="G2417" s="286">
        <v>384882202</v>
      </c>
      <c r="H2417" s="278">
        <v>45773</v>
      </c>
      <c r="I2417" s="278"/>
      <c r="K2417" s="57"/>
      <c r="L2417" s="57"/>
      <c r="M2417" s="274"/>
      <c r="N2417" s="274"/>
      <c r="O2417" s="57"/>
    </row>
    <row r="2418" spans="1:15">
      <c r="A2418" s="57"/>
      <c r="B2418" s="278">
        <v>45422</v>
      </c>
      <c r="C2418" s="283">
        <f t="shared" si="36"/>
        <v>9651021319</v>
      </c>
      <c r="D2418" s="57"/>
      <c r="E2418" s="57"/>
      <c r="F2418" s="279">
        <v>112331207</v>
      </c>
      <c r="G2418" s="286">
        <v>384945235</v>
      </c>
      <c r="H2418" s="278">
        <v>44293</v>
      </c>
      <c r="I2418" s="278"/>
      <c r="K2418" s="57"/>
      <c r="L2418" s="57"/>
      <c r="M2418" s="274"/>
      <c r="N2418" s="274"/>
      <c r="O2418" s="57"/>
    </row>
    <row r="2419" spans="1:15">
      <c r="A2419" s="57"/>
      <c r="B2419" s="278">
        <v>45423</v>
      </c>
      <c r="C2419" s="283">
        <f t="shared" si="36"/>
        <v>10312986587</v>
      </c>
      <c r="D2419" s="57"/>
      <c r="E2419" s="57"/>
      <c r="F2419" s="279">
        <v>774296475</v>
      </c>
      <c r="G2419" s="286">
        <v>385179371</v>
      </c>
      <c r="H2419" s="278">
        <v>46447</v>
      </c>
      <c r="I2419" s="278"/>
      <c r="K2419" s="57"/>
      <c r="L2419" s="57"/>
      <c r="M2419" s="274"/>
      <c r="N2419" s="274"/>
      <c r="O2419" s="57"/>
    </row>
    <row r="2420" spans="1:15">
      <c r="A2420" s="57"/>
      <c r="B2420" s="278">
        <v>45424</v>
      </c>
      <c r="C2420" s="283">
        <f t="shared" si="36"/>
        <v>10385984865</v>
      </c>
      <c r="D2420" s="57"/>
      <c r="E2420" s="57"/>
      <c r="F2420" s="279">
        <v>847294753</v>
      </c>
      <c r="G2420" s="286">
        <v>385232323</v>
      </c>
      <c r="H2420" s="278">
        <v>46197</v>
      </c>
      <c r="I2420" s="278"/>
      <c r="K2420" s="57"/>
      <c r="L2420" s="57"/>
      <c r="M2420" s="274"/>
      <c r="N2420" s="274"/>
      <c r="O2420" s="57"/>
    </row>
    <row r="2421" spans="1:15">
      <c r="A2421" s="57"/>
      <c r="B2421" s="278">
        <v>45425</v>
      </c>
      <c r="C2421" s="283">
        <f t="shared" si="36"/>
        <v>9791894742</v>
      </c>
      <c r="D2421" s="57"/>
      <c r="E2421" s="57"/>
      <c r="F2421" s="279">
        <v>253204630</v>
      </c>
      <c r="G2421" s="286">
        <v>385234036</v>
      </c>
      <c r="H2421" s="278">
        <v>45495</v>
      </c>
      <c r="I2421" s="278"/>
      <c r="K2421" s="57"/>
      <c r="L2421" s="57"/>
      <c r="M2421" s="274"/>
      <c r="N2421" s="274"/>
      <c r="O2421" s="57"/>
    </row>
    <row r="2422" spans="1:15">
      <c r="A2422" s="57"/>
      <c r="B2422" s="278">
        <v>45426</v>
      </c>
      <c r="C2422" s="283">
        <f t="shared" si="36"/>
        <v>10520801099</v>
      </c>
      <c r="D2422" s="57"/>
      <c r="E2422" s="57"/>
      <c r="F2422" s="279">
        <v>982110987</v>
      </c>
      <c r="G2422" s="286">
        <v>385386090</v>
      </c>
      <c r="H2422" s="278">
        <v>43599</v>
      </c>
      <c r="I2422" s="278"/>
      <c r="K2422" s="57"/>
      <c r="L2422" s="57"/>
      <c r="M2422" s="274"/>
      <c r="N2422" s="274"/>
      <c r="O2422" s="57"/>
    </row>
    <row r="2423" spans="1:15">
      <c r="A2423" s="57"/>
      <c r="B2423" s="278">
        <v>45427</v>
      </c>
      <c r="C2423" s="283">
        <f t="shared" si="36"/>
        <v>10516873284</v>
      </c>
      <c r="D2423" s="57"/>
      <c r="E2423" s="57"/>
      <c r="F2423" s="279">
        <v>978183172</v>
      </c>
      <c r="G2423" s="286">
        <v>385501180</v>
      </c>
      <c r="H2423" s="278">
        <v>49535</v>
      </c>
      <c r="I2423" s="278"/>
      <c r="K2423" s="57"/>
      <c r="L2423" s="57"/>
      <c r="M2423" s="274"/>
      <c r="N2423" s="274"/>
      <c r="O2423" s="57"/>
    </row>
    <row r="2424" spans="1:15">
      <c r="A2424" s="57"/>
      <c r="B2424" s="278">
        <v>45428</v>
      </c>
      <c r="C2424" s="283">
        <f t="shared" si="36"/>
        <v>9960743438</v>
      </c>
      <c r="D2424" s="57"/>
      <c r="E2424" s="57"/>
      <c r="F2424" s="279">
        <v>422053326</v>
      </c>
      <c r="G2424" s="286">
        <v>385903308</v>
      </c>
      <c r="H2424" s="278">
        <v>47363</v>
      </c>
      <c r="I2424" s="278"/>
      <c r="K2424" s="57"/>
      <c r="L2424" s="57"/>
      <c r="M2424" s="274"/>
      <c r="N2424" s="274"/>
      <c r="O2424" s="57"/>
    </row>
    <row r="2425" spans="1:15">
      <c r="A2425" s="57"/>
      <c r="B2425" s="278">
        <v>45429</v>
      </c>
      <c r="C2425" s="283">
        <f t="shared" si="36"/>
        <v>10021637763</v>
      </c>
      <c r="D2425" s="57"/>
      <c r="E2425" s="57"/>
      <c r="F2425" s="279">
        <v>482947651</v>
      </c>
      <c r="G2425" s="286">
        <v>385987497</v>
      </c>
      <c r="H2425" s="278">
        <v>47761</v>
      </c>
      <c r="I2425" s="278"/>
      <c r="K2425" s="57"/>
      <c r="L2425" s="57"/>
      <c r="M2425" s="274"/>
      <c r="N2425" s="274"/>
      <c r="O2425" s="57"/>
    </row>
    <row r="2426" spans="1:15">
      <c r="A2426" s="57"/>
      <c r="B2426" s="278">
        <v>45430</v>
      </c>
      <c r="C2426" s="283">
        <f t="shared" si="36"/>
        <v>10327750670</v>
      </c>
      <c r="D2426" s="57"/>
      <c r="E2426" s="57"/>
      <c r="F2426" s="279">
        <v>789060558</v>
      </c>
      <c r="G2426" s="286">
        <v>386135750</v>
      </c>
      <c r="H2426" s="278">
        <v>44420</v>
      </c>
      <c r="I2426" s="278"/>
      <c r="K2426" s="57"/>
      <c r="L2426" s="57"/>
      <c r="M2426" s="274"/>
      <c r="N2426" s="274"/>
      <c r="O2426" s="57"/>
    </row>
    <row r="2427" spans="1:15">
      <c r="A2427" s="57"/>
      <c r="B2427" s="278">
        <v>45431</v>
      </c>
      <c r="C2427" s="283">
        <f t="shared" si="36"/>
        <v>10114159983</v>
      </c>
      <c r="D2427" s="57"/>
      <c r="E2427" s="57"/>
      <c r="F2427" s="279">
        <v>575469871</v>
      </c>
      <c r="G2427" s="286">
        <v>386339580</v>
      </c>
      <c r="H2427" s="278">
        <v>47701</v>
      </c>
      <c r="I2427" s="278"/>
      <c r="K2427" s="57"/>
      <c r="L2427" s="57"/>
      <c r="M2427" s="274"/>
      <c r="N2427" s="274"/>
      <c r="O2427" s="57"/>
    </row>
    <row r="2428" spans="1:15">
      <c r="A2428" s="57"/>
      <c r="B2428" s="278">
        <v>45432</v>
      </c>
      <c r="C2428" s="283">
        <f t="shared" si="36"/>
        <v>10346352427</v>
      </c>
      <c r="D2428" s="57"/>
      <c r="E2428" s="57"/>
      <c r="F2428" s="279">
        <v>807662315</v>
      </c>
      <c r="G2428" s="286">
        <v>386439864</v>
      </c>
      <c r="H2428" s="278">
        <v>45973</v>
      </c>
      <c r="I2428" s="278"/>
      <c r="K2428" s="57"/>
      <c r="L2428" s="57"/>
      <c r="M2428" s="274"/>
      <c r="N2428" s="274"/>
      <c r="O2428" s="57"/>
    </row>
    <row r="2429" spans="1:15">
      <c r="A2429" s="57"/>
      <c r="B2429" s="278">
        <v>45433</v>
      </c>
      <c r="C2429" s="283">
        <f t="shared" si="36"/>
        <v>10361280538</v>
      </c>
      <c r="D2429" s="57"/>
      <c r="E2429" s="57"/>
      <c r="F2429" s="279">
        <v>822590426</v>
      </c>
      <c r="G2429" s="286">
        <v>386640498</v>
      </c>
      <c r="H2429" s="278">
        <v>43649</v>
      </c>
      <c r="I2429" s="278"/>
      <c r="K2429" s="57"/>
      <c r="L2429" s="57"/>
      <c r="M2429" s="274"/>
      <c r="N2429" s="274"/>
      <c r="O2429" s="57"/>
    </row>
    <row r="2430" spans="1:15">
      <c r="A2430" s="57"/>
      <c r="B2430" s="278">
        <v>45434</v>
      </c>
      <c r="C2430" s="283">
        <f t="shared" si="36"/>
        <v>9854507512</v>
      </c>
      <c r="D2430" s="57"/>
      <c r="E2430" s="57"/>
      <c r="F2430" s="279">
        <v>315817400</v>
      </c>
      <c r="G2430" s="286">
        <v>386665402</v>
      </c>
      <c r="H2430" s="278">
        <v>45408</v>
      </c>
      <c r="I2430" s="278"/>
      <c r="K2430" s="57"/>
      <c r="L2430" s="57"/>
      <c r="M2430" s="274"/>
      <c r="N2430" s="274"/>
      <c r="O2430" s="57"/>
    </row>
    <row r="2431" spans="1:15">
      <c r="A2431" s="57"/>
      <c r="B2431" s="278">
        <v>45435</v>
      </c>
      <c r="C2431" s="283">
        <f t="shared" si="36"/>
        <v>9948380321</v>
      </c>
      <c r="D2431" s="57"/>
      <c r="E2431" s="57"/>
      <c r="F2431" s="279">
        <v>409690209</v>
      </c>
      <c r="G2431" s="286">
        <v>386719579</v>
      </c>
      <c r="H2431" s="278">
        <v>44375</v>
      </c>
      <c r="I2431" s="278"/>
      <c r="K2431" s="57"/>
      <c r="L2431" s="57"/>
      <c r="M2431" s="274"/>
      <c r="N2431" s="274"/>
      <c r="O2431" s="57"/>
    </row>
    <row r="2432" spans="1:15">
      <c r="A2432" s="57"/>
      <c r="B2432" s="278">
        <v>45436</v>
      </c>
      <c r="C2432" s="283">
        <f t="shared" si="36"/>
        <v>10125240681</v>
      </c>
      <c r="D2432" s="57"/>
      <c r="E2432" s="57"/>
      <c r="F2432" s="279">
        <v>586550569</v>
      </c>
      <c r="G2432" s="286">
        <v>386719877</v>
      </c>
      <c r="H2432" s="278">
        <v>47710</v>
      </c>
      <c r="I2432" s="278"/>
      <c r="K2432" s="57"/>
      <c r="L2432" s="57"/>
      <c r="M2432" s="274"/>
      <c r="N2432" s="274"/>
      <c r="O2432" s="57"/>
    </row>
    <row r="2433" spans="1:15">
      <c r="A2433" s="57"/>
      <c r="B2433" s="278">
        <v>45437</v>
      </c>
      <c r="C2433" s="283">
        <f t="shared" si="36"/>
        <v>9706002860</v>
      </c>
      <c r="D2433" s="57"/>
      <c r="E2433" s="57"/>
      <c r="F2433" s="279">
        <v>167312748</v>
      </c>
      <c r="G2433" s="286">
        <v>386812773</v>
      </c>
      <c r="H2433" s="278">
        <v>44933</v>
      </c>
      <c r="I2433" s="278"/>
      <c r="K2433" s="57"/>
      <c r="L2433" s="57"/>
      <c r="M2433" s="274"/>
      <c r="N2433" s="274"/>
      <c r="O2433" s="57"/>
    </row>
    <row r="2434" spans="1:15">
      <c r="A2434" s="57"/>
      <c r="B2434" s="278">
        <v>45438</v>
      </c>
      <c r="C2434" s="283">
        <f t="shared" si="36"/>
        <v>10218854753</v>
      </c>
      <c r="D2434" s="57"/>
      <c r="E2434" s="57"/>
      <c r="F2434" s="279">
        <v>680164641</v>
      </c>
      <c r="G2434" s="286">
        <v>386903814</v>
      </c>
      <c r="H2434" s="278">
        <v>47813</v>
      </c>
      <c r="I2434" s="278"/>
      <c r="K2434" s="57"/>
      <c r="L2434" s="57"/>
      <c r="M2434" s="274"/>
      <c r="N2434" s="274"/>
      <c r="O2434" s="57"/>
    </row>
    <row r="2435" spans="1:15">
      <c r="A2435" s="57"/>
      <c r="B2435" s="278">
        <v>45439</v>
      </c>
      <c r="C2435" s="283">
        <f t="shared" si="36"/>
        <v>9802176770</v>
      </c>
      <c r="D2435" s="57"/>
      <c r="E2435" s="57"/>
      <c r="F2435" s="279">
        <v>263486658</v>
      </c>
      <c r="G2435" s="286">
        <v>386904050</v>
      </c>
      <c r="H2435" s="278">
        <v>49257</v>
      </c>
      <c r="I2435" s="278"/>
      <c r="K2435" s="57"/>
      <c r="L2435" s="57"/>
      <c r="M2435" s="274"/>
      <c r="N2435" s="274"/>
      <c r="O2435" s="57"/>
    </row>
    <row r="2436" spans="1:15">
      <c r="A2436" s="57"/>
      <c r="B2436" s="278">
        <v>45440</v>
      </c>
      <c r="C2436" s="283">
        <f t="shared" si="36"/>
        <v>9929125109</v>
      </c>
      <c r="D2436" s="57"/>
      <c r="E2436" s="57"/>
      <c r="F2436" s="279">
        <v>390434997</v>
      </c>
      <c r="G2436" s="286">
        <v>386977006</v>
      </c>
      <c r="H2436" s="278">
        <v>43320</v>
      </c>
      <c r="I2436" s="278"/>
      <c r="K2436" s="57"/>
      <c r="L2436" s="57"/>
      <c r="M2436" s="274"/>
      <c r="N2436" s="274"/>
      <c r="O2436" s="57"/>
    </row>
    <row r="2437" spans="1:15">
      <c r="A2437" s="57"/>
      <c r="B2437" s="278">
        <v>45441</v>
      </c>
      <c r="C2437" s="283">
        <f t="shared" si="36"/>
        <v>9870570293</v>
      </c>
      <c r="D2437" s="57"/>
      <c r="E2437" s="57"/>
      <c r="F2437" s="279">
        <v>331880181</v>
      </c>
      <c r="G2437" s="286">
        <v>387139737</v>
      </c>
      <c r="H2437" s="278">
        <v>44659</v>
      </c>
      <c r="I2437" s="278"/>
      <c r="K2437" s="57"/>
      <c r="L2437" s="57"/>
      <c r="M2437" s="274"/>
      <c r="N2437" s="274"/>
      <c r="O2437" s="57"/>
    </row>
    <row r="2438" spans="1:15">
      <c r="A2438" s="57"/>
      <c r="B2438" s="278">
        <v>45442</v>
      </c>
      <c r="C2438" s="283">
        <f t="shared" si="36"/>
        <v>9882900942</v>
      </c>
      <c r="D2438" s="57"/>
      <c r="E2438" s="57"/>
      <c r="F2438" s="279">
        <v>344210830</v>
      </c>
      <c r="G2438" s="286">
        <v>387421642</v>
      </c>
      <c r="H2438" s="278">
        <v>47653</v>
      </c>
      <c r="I2438" s="278"/>
      <c r="K2438" s="57"/>
      <c r="L2438" s="57"/>
      <c r="M2438" s="274"/>
      <c r="N2438" s="274"/>
      <c r="O2438" s="57"/>
    </row>
    <row r="2439" spans="1:15">
      <c r="A2439" s="57"/>
      <c r="B2439" s="278">
        <v>45443</v>
      </c>
      <c r="C2439" s="283">
        <f t="shared" si="36"/>
        <v>10202143773</v>
      </c>
      <c r="D2439" s="57"/>
      <c r="E2439" s="57"/>
      <c r="F2439" s="279">
        <v>663453661</v>
      </c>
      <c r="G2439" s="286">
        <v>387433232</v>
      </c>
      <c r="H2439" s="278">
        <v>45238</v>
      </c>
      <c r="I2439" s="278"/>
      <c r="K2439" s="57"/>
      <c r="L2439" s="57"/>
      <c r="M2439" s="274"/>
      <c r="N2439" s="274"/>
      <c r="O2439" s="57"/>
    </row>
    <row r="2440" spans="1:15">
      <c r="A2440" s="57"/>
      <c r="B2440" s="278">
        <v>45444</v>
      </c>
      <c r="C2440" s="283">
        <f t="shared" si="36"/>
        <v>10327476928</v>
      </c>
      <c r="D2440" s="57"/>
      <c r="E2440" s="57"/>
      <c r="F2440" s="279">
        <v>788786816</v>
      </c>
      <c r="G2440" s="286">
        <v>387502364</v>
      </c>
      <c r="H2440" s="278">
        <v>48245</v>
      </c>
      <c r="I2440" s="278"/>
      <c r="K2440" s="57"/>
      <c r="L2440" s="57"/>
      <c r="M2440" s="274"/>
      <c r="N2440" s="274"/>
      <c r="O2440" s="57"/>
    </row>
    <row r="2441" spans="1:15">
      <c r="A2441" s="57"/>
      <c r="B2441" s="278">
        <v>45445</v>
      </c>
      <c r="C2441" s="283">
        <f t="shared" si="36"/>
        <v>9850213034</v>
      </c>
      <c r="D2441" s="57"/>
      <c r="E2441" s="57"/>
      <c r="F2441" s="279">
        <v>311522922</v>
      </c>
      <c r="G2441" s="286">
        <v>387605429</v>
      </c>
      <c r="H2441" s="278">
        <v>47695</v>
      </c>
      <c r="I2441" s="278"/>
      <c r="K2441" s="57"/>
      <c r="L2441" s="57"/>
      <c r="M2441" s="274"/>
      <c r="N2441" s="274"/>
      <c r="O2441" s="57"/>
    </row>
    <row r="2442" spans="1:15">
      <c r="A2442" s="57"/>
      <c r="B2442" s="278">
        <v>45446</v>
      </c>
      <c r="C2442" s="283">
        <f t="shared" si="36"/>
        <v>10110403004</v>
      </c>
      <c r="D2442" s="57"/>
      <c r="E2442" s="57"/>
      <c r="F2442" s="279">
        <v>571712892</v>
      </c>
      <c r="G2442" s="286">
        <v>387653457</v>
      </c>
      <c r="H2442" s="278">
        <v>49475</v>
      </c>
      <c r="I2442" s="278"/>
      <c r="K2442" s="57"/>
      <c r="L2442" s="57"/>
      <c r="M2442" s="274"/>
      <c r="N2442" s="274"/>
      <c r="O2442" s="57"/>
    </row>
    <row r="2443" spans="1:15">
      <c r="A2443" s="57"/>
      <c r="B2443" s="278">
        <v>45447</v>
      </c>
      <c r="C2443" s="283">
        <f t="shared" si="36"/>
        <v>9965292995</v>
      </c>
      <c r="D2443" s="57"/>
      <c r="E2443" s="57"/>
      <c r="F2443" s="279">
        <v>426602883</v>
      </c>
      <c r="G2443" s="286">
        <v>387703722</v>
      </c>
      <c r="H2443" s="278">
        <v>43187</v>
      </c>
      <c r="I2443" s="278"/>
      <c r="K2443" s="57"/>
      <c r="L2443" s="57"/>
      <c r="M2443" s="274"/>
      <c r="N2443" s="274"/>
      <c r="O2443" s="57"/>
    </row>
    <row r="2444" spans="1:15">
      <c r="A2444" s="57"/>
      <c r="B2444" s="278">
        <v>45448</v>
      </c>
      <c r="C2444" s="283">
        <f t="shared" si="36"/>
        <v>10016779134</v>
      </c>
      <c r="D2444" s="57"/>
      <c r="E2444" s="57"/>
      <c r="F2444" s="279">
        <v>478089022</v>
      </c>
      <c r="G2444" s="286">
        <v>387741654</v>
      </c>
      <c r="H2444" s="278">
        <v>49852</v>
      </c>
      <c r="I2444" s="278"/>
      <c r="K2444" s="57"/>
      <c r="L2444" s="57"/>
      <c r="M2444" s="274"/>
      <c r="N2444" s="274"/>
      <c r="O2444" s="57"/>
    </row>
    <row r="2445" spans="1:15">
      <c r="A2445" s="57"/>
      <c r="B2445" s="278">
        <v>45449</v>
      </c>
      <c r="C2445" s="283">
        <f t="shared" si="36"/>
        <v>9861657893</v>
      </c>
      <c r="D2445" s="57"/>
      <c r="E2445" s="57"/>
      <c r="F2445" s="279">
        <v>322967781</v>
      </c>
      <c r="G2445" s="286">
        <v>387796791</v>
      </c>
      <c r="H2445" s="278">
        <v>49219</v>
      </c>
      <c r="I2445" s="278"/>
      <c r="K2445" s="57"/>
      <c r="L2445" s="57"/>
      <c r="M2445" s="274"/>
      <c r="N2445" s="274"/>
      <c r="O2445" s="57"/>
    </row>
    <row r="2446" spans="1:15">
      <c r="A2446" s="57"/>
      <c r="B2446" s="278">
        <v>45450</v>
      </c>
      <c r="C2446" s="283">
        <f t="shared" si="36"/>
        <v>9675234643</v>
      </c>
      <c r="D2446" s="57"/>
      <c r="E2446" s="57"/>
      <c r="F2446" s="279">
        <v>136544531</v>
      </c>
      <c r="G2446" s="286">
        <v>387932890</v>
      </c>
      <c r="H2446" s="278">
        <v>47704</v>
      </c>
      <c r="I2446" s="278"/>
      <c r="K2446" s="57"/>
      <c r="L2446" s="57"/>
      <c r="M2446" s="274"/>
      <c r="N2446" s="274"/>
      <c r="O2446" s="57"/>
    </row>
    <row r="2447" spans="1:15">
      <c r="A2447" s="57"/>
      <c r="B2447" s="278">
        <v>45451</v>
      </c>
      <c r="C2447" s="283">
        <f t="shared" si="36"/>
        <v>9953464973</v>
      </c>
      <c r="D2447" s="57"/>
      <c r="E2447" s="57"/>
      <c r="F2447" s="279">
        <v>414774861</v>
      </c>
      <c r="G2447" s="286">
        <v>387953865</v>
      </c>
      <c r="H2447" s="278">
        <v>49933</v>
      </c>
      <c r="I2447" s="278"/>
      <c r="K2447" s="57"/>
      <c r="L2447" s="57"/>
      <c r="M2447" s="274"/>
      <c r="N2447" s="274"/>
      <c r="O2447" s="57"/>
    </row>
    <row r="2448" spans="1:15">
      <c r="A2448" s="57"/>
      <c r="B2448" s="278">
        <v>45452</v>
      </c>
      <c r="C2448" s="283">
        <f t="shared" si="36"/>
        <v>10089161101</v>
      </c>
      <c r="D2448" s="57"/>
      <c r="E2448" s="57"/>
      <c r="F2448" s="279">
        <v>550470989</v>
      </c>
      <c r="G2448" s="286">
        <v>387975993</v>
      </c>
      <c r="H2448" s="278">
        <v>46145</v>
      </c>
      <c r="I2448" s="278"/>
      <c r="K2448" s="57"/>
      <c r="L2448" s="57"/>
      <c r="M2448" s="274"/>
      <c r="N2448" s="274"/>
      <c r="O2448" s="57"/>
    </row>
    <row r="2449" spans="1:15">
      <c r="A2449" s="57"/>
      <c r="B2449" s="278">
        <v>45453</v>
      </c>
      <c r="C2449" s="283">
        <f t="shared" si="36"/>
        <v>10504726801</v>
      </c>
      <c r="D2449" s="57"/>
      <c r="E2449" s="57"/>
      <c r="F2449" s="279">
        <v>966036689</v>
      </c>
      <c r="G2449" s="286">
        <v>388209938</v>
      </c>
      <c r="H2449" s="278">
        <v>44083</v>
      </c>
      <c r="I2449" s="278"/>
      <c r="K2449" s="57"/>
      <c r="L2449" s="57"/>
      <c r="M2449" s="274"/>
      <c r="N2449" s="274"/>
      <c r="O2449" s="57"/>
    </row>
    <row r="2450" spans="1:15">
      <c r="A2450" s="57"/>
      <c r="B2450" s="278">
        <v>45454</v>
      </c>
      <c r="C2450" s="283">
        <f t="shared" si="36"/>
        <v>10482960207</v>
      </c>
      <c r="D2450" s="57"/>
      <c r="E2450" s="57"/>
      <c r="F2450" s="279">
        <v>944270095</v>
      </c>
      <c r="G2450" s="286">
        <v>388295409</v>
      </c>
      <c r="H2450" s="278">
        <v>47658</v>
      </c>
      <c r="I2450" s="278"/>
      <c r="K2450" s="57"/>
      <c r="L2450" s="57"/>
      <c r="M2450" s="274"/>
      <c r="N2450" s="274"/>
      <c r="O2450" s="57"/>
    </row>
    <row r="2451" spans="1:15">
      <c r="A2451" s="57"/>
      <c r="B2451" s="278">
        <v>45455</v>
      </c>
      <c r="C2451" s="283">
        <f t="shared" si="36"/>
        <v>10518569690</v>
      </c>
      <c r="D2451" s="57"/>
      <c r="E2451" s="57"/>
      <c r="F2451" s="279">
        <v>979879578</v>
      </c>
      <c r="G2451" s="286">
        <v>388380679</v>
      </c>
      <c r="H2451" s="278">
        <v>43333</v>
      </c>
      <c r="I2451" s="278"/>
      <c r="K2451" s="57"/>
      <c r="L2451" s="57"/>
      <c r="M2451" s="274"/>
      <c r="N2451" s="274"/>
      <c r="O2451" s="57"/>
    </row>
    <row r="2452" spans="1:15">
      <c r="A2452" s="57"/>
      <c r="B2452" s="278">
        <v>45456</v>
      </c>
      <c r="C2452" s="283">
        <f t="shared" si="36"/>
        <v>10223398670</v>
      </c>
      <c r="D2452" s="57"/>
      <c r="E2452" s="57"/>
      <c r="F2452" s="279">
        <v>684708558</v>
      </c>
      <c r="G2452" s="286">
        <v>388382685</v>
      </c>
      <c r="H2452" s="278">
        <v>43151</v>
      </c>
      <c r="I2452" s="278"/>
      <c r="K2452" s="57"/>
      <c r="L2452" s="57"/>
      <c r="M2452" s="274"/>
      <c r="N2452" s="274"/>
      <c r="O2452" s="57"/>
    </row>
    <row r="2453" spans="1:15">
      <c r="A2453" s="57"/>
      <c r="B2453" s="278">
        <v>45457</v>
      </c>
      <c r="C2453" s="283">
        <f t="shared" si="36"/>
        <v>10181942317</v>
      </c>
      <c r="D2453" s="57"/>
      <c r="E2453" s="57"/>
      <c r="F2453" s="279">
        <v>643252205</v>
      </c>
      <c r="G2453" s="286">
        <v>388500325</v>
      </c>
      <c r="H2453" s="278">
        <v>46018</v>
      </c>
      <c r="I2453" s="278"/>
      <c r="K2453" s="57"/>
      <c r="L2453" s="57"/>
      <c r="M2453" s="274"/>
      <c r="N2453" s="274"/>
      <c r="O2453" s="57"/>
    </row>
    <row r="2454" spans="1:15">
      <c r="A2454" s="57"/>
      <c r="B2454" s="278">
        <v>45458</v>
      </c>
      <c r="C2454" s="283">
        <f t="shared" si="36"/>
        <v>10092576986</v>
      </c>
      <c r="D2454" s="57"/>
      <c r="E2454" s="57"/>
      <c r="F2454" s="279">
        <v>553886874</v>
      </c>
      <c r="G2454" s="286">
        <v>388502461</v>
      </c>
      <c r="H2454" s="278">
        <v>48038</v>
      </c>
      <c r="I2454" s="278"/>
      <c r="K2454" s="57"/>
      <c r="L2454" s="57"/>
      <c r="M2454" s="274"/>
      <c r="N2454" s="274"/>
      <c r="O2454" s="57"/>
    </row>
    <row r="2455" spans="1:15">
      <c r="A2455" s="57"/>
      <c r="B2455" s="278">
        <v>45459</v>
      </c>
      <c r="C2455" s="283">
        <f t="shared" si="36"/>
        <v>10273335147</v>
      </c>
      <c r="D2455" s="57"/>
      <c r="E2455" s="57"/>
      <c r="F2455" s="279">
        <v>734645035</v>
      </c>
      <c r="G2455" s="286">
        <v>389092799</v>
      </c>
      <c r="H2455" s="278">
        <v>43259</v>
      </c>
      <c r="I2455" s="278"/>
      <c r="K2455" s="57"/>
      <c r="L2455" s="57"/>
      <c r="M2455" s="274"/>
      <c r="N2455" s="274"/>
      <c r="O2455" s="57"/>
    </row>
    <row r="2456" spans="1:15">
      <c r="A2456" s="57"/>
      <c r="B2456" s="278">
        <v>45460</v>
      </c>
      <c r="C2456" s="283">
        <f t="shared" si="36"/>
        <v>9679482934</v>
      </c>
      <c r="D2456" s="57"/>
      <c r="E2456" s="57"/>
      <c r="F2456" s="279">
        <v>140792822</v>
      </c>
      <c r="G2456" s="286">
        <v>389421878</v>
      </c>
      <c r="H2456" s="278">
        <v>43909</v>
      </c>
      <c r="I2456" s="278"/>
      <c r="K2456" s="57"/>
      <c r="L2456" s="57"/>
      <c r="M2456" s="274"/>
      <c r="N2456" s="274"/>
      <c r="O2456" s="57"/>
    </row>
    <row r="2457" spans="1:15">
      <c r="A2457" s="57"/>
      <c r="B2457" s="278">
        <v>45461</v>
      </c>
      <c r="C2457" s="283">
        <f t="shared" si="36"/>
        <v>10393318544</v>
      </c>
      <c r="D2457" s="57"/>
      <c r="E2457" s="57"/>
      <c r="F2457" s="279">
        <v>854628432</v>
      </c>
      <c r="G2457" s="286">
        <v>389446425</v>
      </c>
      <c r="H2457" s="278">
        <v>47803</v>
      </c>
      <c r="I2457" s="278"/>
      <c r="K2457" s="57"/>
      <c r="L2457" s="57"/>
      <c r="M2457" s="274"/>
      <c r="N2457" s="274"/>
      <c r="O2457" s="57"/>
    </row>
    <row r="2458" spans="1:15">
      <c r="A2458" s="57"/>
      <c r="B2458" s="278">
        <v>45462</v>
      </c>
      <c r="C2458" s="283">
        <f t="shared" si="36"/>
        <v>10512355106</v>
      </c>
      <c r="D2458" s="57"/>
      <c r="E2458" s="57"/>
      <c r="F2458" s="279">
        <v>973664994</v>
      </c>
      <c r="G2458" s="286">
        <v>389875440</v>
      </c>
      <c r="H2458" s="278">
        <v>44680</v>
      </c>
      <c r="I2458" s="278"/>
      <c r="K2458" s="57"/>
      <c r="L2458" s="57"/>
      <c r="M2458" s="274"/>
      <c r="N2458" s="274"/>
      <c r="O2458" s="57"/>
    </row>
    <row r="2459" spans="1:15">
      <c r="A2459" s="57"/>
      <c r="B2459" s="278">
        <v>45463</v>
      </c>
      <c r="C2459" s="283">
        <f t="shared" si="36"/>
        <v>10273921569</v>
      </c>
      <c r="D2459" s="57"/>
      <c r="E2459" s="57"/>
      <c r="F2459" s="279">
        <v>735231457</v>
      </c>
      <c r="G2459" s="286">
        <v>390073087</v>
      </c>
      <c r="H2459" s="278">
        <v>47136</v>
      </c>
      <c r="I2459" s="278"/>
      <c r="K2459" s="57"/>
      <c r="L2459" s="57"/>
      <c r="M2459" s="274"/>
      <c r="N2459" s="274"/>
      <c r="O2459" s="57"/>
    </row>
    <row r="2460" spans="1:15">
      <c r="A2460" s="57"/>
      <c r="B2460" s="278">
        <v>45464</v>
      </c>
      <c r="C2460" s="283">
        <f t="shared" si="36"/>
        <v>9998651994</v>
      </c>
      <c r="D2460" s="57"/>
      <c r="E2460" s="57"/>
      <c r="F2460" s="279">
        <v>459961882</v>
      </c>
      <c r="G2460" s="286">
        <v>390183675</v>
      </c>
      <c r="H2460" s="278">
        <v>46119</v>
      </c>
      <c r="I2460" s="278"/>
      <c r="K2460" s="57"/>
      <c r="L2460" s="57"/>
      <c r="M2460" s="274"/>
      <c r="N2460" s="274"/>
      <c r="O2460" s="57"/>
    </row>
    <row r="2461" spans="1:15">
      <c r="A2461" s="57"/>
      <c r="B2461" s="278">
        <v>45465</v>
      </c>
      <c r="C2461" s="283">
        <f t="shared" si="36"/>
        <v>9882465491</v>
      </c>
      <c r="D2461" s="57"/>
      <c r="E2461" s="57"/>
      <c r="F2461" s="279">
        <v>343775379</v>
      </c>
      <c r="G2461" s="286">
        <v>390345159</v>
      </c>
      <c r="H2461" s="278">
        <v>47678</v>
      </c>
      <c r="I2461" s="278"/>
      <c r="K2461" s="57"/>
      <c r="L2461" s="57"/>
      <c r="M2461" s="274"/>
      <c r="N2461" s="274"/>
      <c r="O2461" s="57"/>
    </row>
    <row r="2462" spans="1:15">
      <c r="A2462" s="57"/>
      <c r="B2462" s="278">
        <v>45466</v>
      </c>
      <c r="C2462" s="283">
        <f t="shared" si="36"/>
        <v>10311874075</v>
      </c>
      <c r="D2462" s="57"/>
      <c r="E2462" s="57"/>
      <c r="F2462" s="279">
        <v>773183963</v>
      </c>
      <c r="G2462" s="286">
        <v>390411930</v>
      </c>
      <c r="H2462" s="278">
        <v>49854</v>
      </c>
      <c r="I2462" s="278"/>
      <c r="K2462" s="57"/>
      <c r="L2462" s="57"/>
      <c r="M2462" s="274"/>
      <c r="N2462" s="274"/>
      <c r="O2462" s="57"/>
    </row>
    <row r="2463" spans="1:15">
      <c r="A2463" s="57"/>
      <c r="B2463" s="278">
        <v>45467</v>
      </c>
      <c r="C2463" s="283">
        <f t="shared" si="36"/>
        <v>9681178719</v>
      </c>
      <c r="D2463" s="57"/>
      <c r="E2463" s="57"/>
      <c r="F2463" s="279">
        <v>142488607</v>
      </c>
      <c r="G2463" s="286">
        <v>390411936</v>
      </c>
      <c r="H2463" s="278">
        <v>44265</v>
      </c>
      <c r="I2463" s="278"/>
      <c r="K2463" s="57"/>
      <c r="L2463" s="57"/>
      <c r="M2463" s="274"/>
      <c r="N2463" s="274"/>
      <c r="O2463" s="57"/>
    </row>
    <row r="2464" spans="1:15">
      <c r="A2464" s="57"/>
      <c r="B2464" s="278">
        <v>45468</v>
      </c>
      <c r="C2464" s="283">
        <f t="shared" ref="C2464:C2527" si="37">F2464+(F$88*28679+98765)+(G$88*6587+87654)+(E$88*9537+76543)+(J$88*5713+4528)</f>
        <v>9986329283</v>
      </c>
      <c r="D2464" s="57"/>
      <c r="E2464" s="57"/>
      <c r="F2464" s="279">
        <v>447639171</v>
      </c>
      <c r="G2464" s="286">
        <v>390434997</v>
      </c>
      <c r="H2464" s="278">
        <v>45440</v>
      </c>
      <c r="I2464" s="278"/>
      <c r="K2464" s="57"/>
      <c r="L2464" s="57"/>
      <c r="M2464" s="274"/>
      <c r="N2464" s="274"/>
      <c r="O2464" s="57"/>
    </row>
    <row r="2465" spans="1:15">
      <c r="A2465" s="57"/>
      <c r="B2465" s="278">
        <v>45469</v>
      </c>
      <c r="C2465" s="283">
        <f t="shared" si="37"/>
        <v>9810479512</v>
      </c>
      <c r="D2465" s="57"/>
      <c r="E2465" s="57"/>
      <c r="F2465" s="279">
        <v>271789400</v>
      </c>
      <c r="G2465" s="286">
        <v>390497395</v>
      </c>
      <c r="H2465" s="278">
        <v>48243</v>
      </c>
      <c r="I2465" s="278"/>
      <c r="K2465" s="57"/>
      <c r="L2465" s="57"/>
      <c r="M2465" s="274"/>
      <c r="N2465" s="274"/>
      <c r="O2465" s="57"/>
    </row>
    <row r="2466" spans="1:15">
      <c r="A2466" s="57"/>
      <c r="B2466" s="278">
        <v>45470</v>
      </c>
      <c r="C2466" s="283">
        <f t="shared" si="37"/>
        <v>10335394806</v>
      </c>
      <c r="D2466" s="57"/>
      <c r="E2466" s="57"/>
      <c r="F2466" s="279">
        <v>796704694</v>
      </c>
      <c r="G2466" s="286">
        <v>390851753</v>
      </c>
      <c r="H2466" s="278">
        <v>43750</v>
      </c>
      <c r="I2466" s="278"/>
      <c r="K2466" s="57"/>
      <c r="L2466" s="57"/>
      <c r="M2466" s="274"/>
      <c r="N2466" s="274"/>
      <c r="O2466" s="57"/>
    </row>
    <row r="2467" spans="1:15">
      <c r="A2467" s="57"/>
      <c r="B2467" s="278">
        <v>45471</v>
      </c>
      <c r="C2467" s="283">
        <f t="shared" si="37"/>
        <v>10042201598</v>
      </c>
      <c r="D2467" s="57"/>
      <c r="E2467" s="57"/>
      <c r="F2467" s="279">
        <v>503511486</v>
      </c>
      <c r="G2467" s="286">
        <v>391057520</v>
      </c>
      <c r="H2467" s="278">
        <v>47965</v>
      </c>
      <c r="I2467" s="278"/>
      <c r="K2467" s="57"/>
      <c r="L2467" s="57"/>
      <c r="M2467" s="274"/>
      <c r="N2467" s="274"/>
      <c r="O2467" s="57"/>
    </row>
    <row r="2468" spans="1:15">
      <c r="A2468" s="57"/>
      <c r="B2468" s="278">
        <v>45472</v>
      </c>
      <c r="C2468" s="283">
        <f t="shared" si="37"/>
        <v>9892291890</v>
      </c>
      <c r="D2468" s="57"/>
      <c r="E2468" s="57"/>
      <c r="F2468" s="279">
        <v>353601778</v>
      </c>
      <c r="G2468" s="286">
        <v>391079215</v>
      </c>
      <c r="H2468" s="278">
        <v>48525</v>
      </c>
      <c r="I2468" s="278"/>
      <c r="K2468" s="57"/>
      <c r="L2468" s="57"/>
      <c r="M2468" s="274"/>
      <c r="N2468" s="274"/>
      <c r="O2468" s="57"/>
    </row>
    <row r="2469" spans="1:15">
      <c r="A2469" s="57"/>
      <c r="B2469" s="278">
        <v>45473</v>
      </c>
      <c r="C2469" s="283">
        <f t="shared" si="37"/>
        <v>9867591592</v>
      </c>
      <c r="D2469" s="57"/>
      <c r="E2469" s="57"/>
      <c r="F2469" s="279">
        <v>328901480</v>
      </c>
      <c r="G2469" s="286">
        <v>391173756</v>
      </c>
      <c r="H2469" s="278">
        <v>44713</v>
      </c>
      <c r="I2469" s="278"/>
      <c r="K2469" s="57"/>
      <c r="L2469" s="57"/>
      <c r="M2469" s="274"/>
      <c r="N2469" s="274"/>
      <c r="O2469" s="57"/>
    </row>
    <row r="2470" spans="1:15">
      <c r="A2470" s="57"/>
      <c r="B2470" s="278">
        <v>45474</v>
      </c>
      <c r="C2470" s="283">
        <f t="shared" si="37"/>
        <v>10311383749</v>
      </c>
      <c r="D2470" s="57"/>
      <c r="E2470" s="57"/>
      <c r="F2470" s="279">
        <v>772693637</v>
      </c>
      <c r="G2470" s="286">
        <v>391197770</v>
      </c>
      <c r="H2470" s="278">
        <v>45772</v>
      </c>
      <c r="I2470" s="278"/>
      <c r="K2470" s="57"/>
      <c r="L2470" s="57"/>
      <c r="M2470" s="274"/>
      <c r="N2470" s="274"/>
      <c r="O2470" s="57"/>
    </row>
    <row r="2471" spans="1:15">
      <c r="A2471" s="57"/>
      <c r="B2471" s="278">
        <v>45475</v>
      </c>
      <c r="C2471" s="283">
        <f t="shared" si="37"/>
        <v>10241838943</v>
      </c>
      <c r="D2471" s="57"/>
      <c r="E2471" s="57"/>
      <c r="F2471" s="279">
        <v>703148831</v>
      </c>
      <c r="G2471" s="286">
        <v>391283176</v>
      </c>
      <c r="H2471" s="278">
        <v>47617</v>
      </c>
      <c r="I2471" s="278"/>
      <c r="K2471" s="57"/>
      <c r="L2471" s="57"/>
      <c r="M2471" s="274"/>
      <c r="N2471" s="274"/>
      <c r="O2471" s="57"/>
    </row>
    <row r="2472" spans="1:15">
      <c r="A2472" s="57"/>
      <c r="B2472" s="278">
        <v>45476</v>
      </c>
      <c r="C2472" s="283">
        <f t="shared" si="37"/>
        <v>10340251021</v>
      </c>
      <c r="D2472" s="57"/>
      <c r="E2472" s="57"/>
      <c r="F2472" s="279">
        <v>801560909</v>
      </c>
      <c r="G2472" s="286">
        <v>391348991</v>
      </c>
      <c r="H2472" s="278">
        <v>43564</v>
      </c>
      <c r="I2472" s="278"/>
      <c r="K2472" s="57"/>
      <c r="L2472" s="57"/>
      <c r="M2472" s="274"/>
      <c r="N2472" s="274"/>
      <c r="O2472" s="57"/>
    </row>
    <row r="2473" spans="1:15">
      <c r="A2473" s="57"/>
      <c r="B2473" s="278">
        <v>45477</v>
      </c>
      <c r="C2473" s="283">
        <f t="shared" si="37"/>
        <v>9877091552</v>
      </c>
      <c r="D2473" s="57"/>
      <c r="E2473" s="57"/>
      <c r="F2473" s="279">
        <v>338401440</v>
      </c>
      <c r="G2473" s="286">
        <v>391440298</v>
      </c>
      <c r="H2473" s="278">
        <v>49650</v>
      </c>
      <c r="I2473" s="278"/>
      <c r="K2473" s="57"/>
      <c r="L2473" s="57"/>
      <c r="M2473" s="274"/>
      <c r="N2473" s="274"/>
      <c r="O2473" s="57"/>
    </row>
    <row r="2474" spans="1:15">
      <c r="A2474" s="57"/>
      <c r="B2474" s="278">
        <v>45478</v>
      </c>
      <c r="C2474" s="283">
        <f t="shared" si="37"/>
        <v>10406350585</v>
      </c>
      <c r="D2474" s="57"/>
      <c r="E2474" s="57"/>
      <c r="F2474" s="279">
        <v>867660473</v>
      </c>
      <c r="G2474" s="286">
        <v>391670867</v>
      </c>
      <c r="H2474" s="278">
        <v>48695</v>
      </c>
      <c r="I2474" s="278"/>
      <c r="K2474" s="57"/>
      <c r="L2474" s="57"/>
      <c r="M2474" s="274"/>
      <c r="N2474" s="274"/>
      <c r="O2474" s="57"/>
    </row>
    <row r="2475" spans="1:15">
      <c r="A2475" s="57"/>
      <c r="B2475" s="278">
        <v>45479</v>
      </c>
      <c r="C2475" s="283">
        <f t="shared" si="37"/>
        <v>9746526930</v>
      </c>
      <c r="D2475" s="57"/>
      <c r="E2475" s="57"/>
      <c r="F2475" s="279">
        <v>207836818</v>
      </c>
      <c r="G2475" s="286">
        <v>391723269</v>
      </c>
      <c r="H2475" s="278">
        <v>46600</v>
      </c>
      <c r="I2475" s="278"/>
      <c r="K2475" s="57"/>
      <c r="L2475" s="57"/>
      <c r="M2475" s="274"/>
      <c r="N2475" s="274"/>
      <c r="O2475" s="57"/>
    </row>
    <row r="2476" spans="1:15">
      <c r="A2476" s="57"/>
      <c r="B2476" s="278">
        <v>45480</v>
      </c>
      <c r="C2476" s="283">
        <f t="shared" si="37"/>
        <v>10051961115</v>
      </c>
      <c r="D2476" s="57"/>
      <c r="E2476" s="57"/>
      <c r="F2476" s="279">
        <v>513271003</v>
      </c>
      <c r="G2476" s="286">
        <v>391814995</v>
      </c>
      <c r="H2476" s="278">
        <v>43156</v>
      </c>
      <c r="I2476" s="278"/>
      <c r="K2476" s="57"/>
      <c r="L2476" s="57"/>
      <c r="M2476" s="274"/>
      <c r="N2476" s="274"/>
      <c r="O2476" s="57"/>
    </row>
    <row r="2477" spans="1:15">
      <c r="A2477" s="57"/>
      <c r="B2477" s="278">
        <v>45481</v>
      </c>
      <c r="C2477" s="283">
        <f t="shared" si="37"/>
        <v>9852027539</v>
      </c>
      <c r="D2477" s="57"/>
      <c r="E2477" s="57"/>
      <c r="F2477" s="279">
        <v>313337427</v>
      </c>
      <c r="G2477" s="286">
        <v>391839334</v>
      </c>
      <c r="H2477" s="278">
        <v>45972</v>
      </c>
      <c r="I2477" s="278"/>
      <c r="K2477" s="57"/>
      <c r="L2477" s="57"/>
      <c r="M2477" s="274"/>
      <c r="N2477" s="274"/>
      <c r="O2477" s="57"/>
    </row>
    <row r="2478" spans="1:15">
      <c r="A2478" s="57"/>
      <c r="B2478" s="278">
        <v>45482</v>
      </c>
      <c r="C2478" s="283">
        <f t="shared" si="37"/>
        <v>10124043680</v>
      </c>
      <c r="D2478" s="57"/>
      <c r="E2478" s="57"/>
      <c r="F2478" s="279">
        <v>585353568</v>
      </c>
      <c r="G2478" s="286">
        <v>391854090</v>
      </c>
      <c r="H2478" s="278">
        <v>46746</v>
      </c>
      <c r="I2478" s="278"/>
      <c r="K2478" s="57"/>
      <c r="L2478" s="57"/>
      <c r="M2478" s="274"/>
      <c r="N2478" s="274"/>
      <c r="O2478" s="57"/>
    </row>
    <row r="2479" spans="1:15">
      <c r="A2479" s="57"/>
      <c r="B2479" s="278">
        <v>45483</v>
      </c>
      <c r="C2479" s="283">
        <f t="shared" si="37"/>
        <v>9797074737</v>
      </c>
      <c r="D2479" s="57"/>
      <c r="E2479" s="57"/>
      <c r="F2479" s="279">
        <v>258384625</v>
      </c>
      <c r="G2479" s="286">
        <v>391861153</v>
      </c>
      <c r="H2479" s="278">
        <v>45260</v>
      </c>
      <c r="I2479" s="278"/>
      <c r="K2479" s="57"/>
      <c r="L2479" s="57"/>
      <c r="M2479" s="274"/>
      <c r="N2479" s="274"/>
      <c r="O2479" s="57"/>
    </row>
    <row r="2480" spans="1:15">
      <c r="A2480" s="57"/>
      <c r="B2480" s="278">
        <v>45484</v>
      </c>
      <c r="C2480" s="283">
        <f t="shared" si="37"/>
        <v>9986399161</v>
      </c>
      <c r="D2480" s="57"/>
      <c r="E2480" s="57"/>
      <c r="F2480" s="279">
        <v>447709049</v>
      </c>
      <c r="G2480" s="286">
        <v>391957693</v>
      </c>
      <c r="H2480" s="278">
        <v>49585</v>
      </c>
      <c r="I2480" s="278"/>
      <c r="K2480" s="57"/>
      <c r="L2480" s="57"/>
      <c r="M2480" s="274"/>
      <c r="N2480" s="274"/>
      <c r="O2480" s="57"/>
    </row>
    <row r="2481" spans="1:15">
      <c r="A2481" s="57"/>
      <c r="B2481" s="278">
        <v>45485</v>
      </c>
      <c r="C2481" s="283">
        <f t="shared" si="37"/>
        <v>9724392868</v>
      </c>
      <c r="D2481" s="57"/>
      <c r="E2481" s="57"/>
      <c r="F2481" s="279">
        <v>185702756</v>
      </c>
      <c r="G2481" s="286">
        <v>391990522</v>
      </c>
      <c r="H2481" s="278">
        <v>44159</v>
      </c>
      <c r="I2481" s="278"/>
      <c r="K2481" s="57"/>
      <c r="L2481" s="57"/>
      <c r="M2481" s="274"/>
      <c r="N2481" s="274"/>
      <c r="O2481" s="57"/>
    </row>
    <row r="2482" spans="1:15">
      <c r="A2482" s="57"/>
      <c r="B2482" s="278">
        <v>45486</v>
      </c>
      <c r="C2482" s="283">
        <f t="shared" si="37"/>
        <v>10431181126</v>
      </c>
      <c r="D2482" s="57"/>
      <c r="E2482" s="57"/>
      <c r="F2482" s="279">
        <v>892491014</v>
      </c>
      <c r="G2482" s="286">
        <v>392143017</v>
      </c>
      <c r="H2482" s="278">
        <v>48194</v>
      </c>
      <c r="I2482" s="278"/>
      <c r="K2482" s="57"/>
      <c r="L2482" s="57"/>
      <c r="M2482" s="274"/>
      <c r="N2482" s="274"/>
      <c r="O2482" s="57"/>
    </row>
    <row r="2483" spans="1:15">
      <c r="A2483" s="57"/>
      <c r="B2483" s="278">
        <v>45487</v>
      </c>
      <c r="C2483" s="283">
        <f t="shared" si="37"/>
        <v>10303792339</v>
      </c>
      <c r="D2483" s="57"/>
      <c r="E2483" s="57"/>
      <c r="F2483" s="279">
        <v>765102227</v>
      </c>
      <c r="G2483" s="286">
        <v>392457646</v>
      </c>
      <c r="H2483" s="278">
        <v>44771</v>
      </c>
      <c r="I2483" s="278"/>
      <c r="K2483" s="57"/>
      <c r="L2483" s="57"/>
      <c r="M2483" s="274"/>
      <c r="N2483" s="274"/>
      <c r="O2483" s="57"/>
    </row>
    <row r="2484" spans="1:15">
      <c r="A2484" s="57"/>
      <c r="B2484" s="278">
        <v>45488</v>
      </c>
      <c r="C2484" s="283">
        <f t="shared" si="37"/>
        <v>10292017366</v>
      </c>
      <c r="D2484" s="57"/>
      <c r="E2484" s="57"/>
      <c r="F2484" s="279">
        <v>753327254</v>
      </c>
      <c r="G2484" s="286">
        <v>392636780</v>
      </c>
      <c r="H2484" s="278">
        <v>46011</v>
      </c>
      <c r="I2484" s="278"/>
      <c r="K2484" s="57"/>
      <c r="L2484" s="57"/>
      <c r="M2484" s="274"/>
      <c r="N2484" s="274"/>
      <c r="O2484" s="57"/>
    </row>
    <row r="2485" spans="1:15">
      <c r="A2485" s="57"/>
      <c r="B2485" s="278">
        <v>45489</v>
      </c>
      <c r="C2485" s="283">
        <f t="shared" si="37"/>
        <v>10380343632</v>
      </c>
      <c r="D2485" s="57"/>
      <c r="E2485" s="57"/>
      <c r="F2485" s="279">
        <v>841653520</v>
      </c>
      <c r="G2485" s="286">
        <v>392767962</v>
      </c>
      <c r="H2485" s="278">
        <v>47288</v>
      </c>
      <c r="I2485" s="278"/>
      <c r="K2485" s="57"/>
      <c r="L2485" s="57"/>
      <c r="M2485" s="274"/>
      <c r="N2485" s="274"/>
      <c r="O2485" s="57"/>
    </row>
    <row r="2486" spans="1:15">
      <c r="A2486" s="57"/>
      <c r="B2486" s="278">
        <v>45490</v>
      </c>
      <c r="C2486" s="283">
        <f t="shared" si="37"/>
        <v>9783330384</v>
      </c>
      <c r="D2486" s="57"/>
      <c r="E2486" s="57"/>
      <c r="F2486" s="279">
        <v>244640272</v>
      </c>
      <c r="G2486" s="286">
        <v>392874921</v>
      </c>
      <c r="H2486" s="278">
        <v>45161</v>
      </c>
      <c r="I2486" s="278"/>
      <c r="K2486" s="57"/>
      <c r="L2486" s="57"/>
      <c r="M2486" s="274"/>
      <c r="N2486" s="274"/>
      <c r="O2486" s="57"/>
    </row>
    <row r="2487" spans="1:15">
      <c r="A2487" s="57"/>
      <c r="B2487" s="278">
        <v>45491</v>
      </c>
      <c r="C2487" s="283">
        <f t="shared" si="37"/>
        <v>9855245109</v>
      </c>
      <c r="D2487" s="57"/>
      <c r="E2487" s="57"/>
      <c r="F2487" s="279">
        <v>316554997</v>
      </c>
      <c r="G2487" s="286">
        <v>393446090</v>
      </c>
      <c r="H2487" s="278">
        <v>44483</v>
      </c>
      <c r="I2487" s="278"/>
      <c r="K2487" s="57"/>
      <c r="L2487" s="57"/>
      <c r="M2487" s="274"/>
      <c r="N2487" s="274"/>
      <c r="O2487" s="57"/>
    </row>
    <row r="2488" spans="1:15">
      <c r="A2488" s="57"/>
      <c r="B2488" s="278">
        <v>45492</v>
      </c>
      <c r="C2488" s="283">
        <f t="shared" si="37"/>
        <v>10501173400</v>
      </c>
      <c r="D2488" s="57"/>
      <c r="E2488" s="57"/>
      <c r="F2488" s="279">
        <v>962483288</v>
      </c>
      <c r="G2488" s="286">
        <v>393502671</v>
      </c>
      <c r="H2488" s="278">
        <v>46834</v>
      </c>
      <c r="I2488" s="278"/>
      <c r="K2488" s="57"/>
      <c r="L2488" s="57"/>
      <c r="M2488" s="274"/>
      <c r="N2488" s="274"/>
      <c r="O2488" s="57"/>
    </row>
    <row r="2489" spans="1:15">
      <c r="A2489" s="57"/>
      <c r="B2489" s="278">
        <v>45493</v>
      </c>
      <c r="C2489" s="283">
        <f t="shared" si="37"/>
        <v>10514557307</v>
      </c>
      <c r="D2489" s="57"/>
      <c r="E2489" s="57"/>
      <c r="F2489" s="279">
        <v>975867195</v>
      </c>
      <c r="G2489" s="286">
        <v>393786176</v>
      </c>
      <c r="H2489" s="278">
        <v>47316</v>
      </c>
      <c r="I2489" s="278"/>
      <c r="K2489" s="57"/>
      <c r="L2489" s="57"/>
      <c r="M2489" s="274"/>
      <c r="N2489" s="274"/>
      <c r="O2489" s="57"/>
    </row>
    <row r="2490" spans="1:15">
      <c r="A2490" s="57"/>
      <c r="B2490" s="278">
        <v>45494</v>
      </c>
      <c r="C2490" s="283">
        <f t="shared" si="37"/>
        <v>9967175727</v>
      </c>
      <c r="D2490" s="57"/>
      <c r="E2490" s="57"/>
      <c r="F2490" s="279">
        <v>428485615</v>
      </c>
      <c r="G2490" s="286">
        <v>393939805</v>
      </c>
      <c r="H2490" s="278">
        <v>46037</v>
      </c>
      <c r="I2490" s="278"/>
      <c r="K2490" s="57"/>
      <c r="L2490" s="57"/>
      <c r="M2490" s="274"/>
      <c r="N2490" s="274"/>
      <c r="O2490" s="57"/>
    </row>
    <row r="2491" spans="1:15">
      <c r="A2491" s="57"/>
      <c r="B2491" s="278">
        <v>45495</v>
      </c>
      <c r="C2491" s="283">
        <f t="shared" si="37"/>
        <v>9923924148</v>
      </c>
      <c r="D2491" s="57"/>
      <c r="E2491" s="57"/>
      <c r="F2491" s="279">
        <v>385234036</v>
      </c>
      <c r="G2491" s="286">
        <v>394026658</v>
      </c>
      <c r="H2491" s="278">
        <v>49167</v>
      </c>
      <c r="I2491" s="278"/>
      <c r="K2491" s="57"/>
      <c r="L2491" s="57"/>
      <c r="M2491" s="274"/>
      <c r="N2491" s="274"/>
      <c r="O2491" s="57"/>
    </row>
    <row r="2492" spans="1:15">
      <c r="A2492" s="57"/>
      <c r="B2492" s="278">
        <v>45496</v>
      </c>
      <c r="C2492" s="283">
        <f t="shared" si="37"/>
        <v>9960534625</v>
      </c>
      <c r="D2492" s="57"/>
      <c r="E2492" s="57"/>
      <c r="F2492" s="279">
        <v>421844513</v>
      </c>
      <c r="G2492" s="286">
        <v>394053386</v>
      </c>
      <c r="H2492" s="278">
        <v>47642</v>
      </c>
      <c r="I2492" s="278"/>
      <c r="K2492" s="57"/>
      <c r="L2492" s="57"/>
      <c r="M2492" s="274"/>
      <c r="N2492" s="274"/>
      <c r="O2492" s="57"/>
    </row>
    <row r="2493" spans="1:15">
      <c r="A2493" s="57"/>
      <c r="B2493" s="278">
        <v>45497</v>
      </c>
      <c r="C2493" s="283">
        <f t="shared" si="37"/>
        <v>9734426095</v>
      </c>
      <c r="D2493" s="57"/>
      <c r="E2493" s="57"/>
      <c r="F2493" s="279">
        <v>195735983</v>
      </c>
      <c r="G2493" s="286">
        <v>394058875</v>
      </c>
      <c r="H2493" s="278">
        <v>48524</v>
      </c>
      <c r="I2493" s="278"/>
      <c r="K2493" s="57"/>
      <c r="L2493" s="57"/>
      <c r="M2493" s="274"/>
      <c r="N2493" s="274"/>
      <c r="O2493" s="57"/>
    </row>
    <row r="2494" spans="1:15">
      <c r="A2494" s="57"/>
      <c r="B2494" s="278">
        <v>45498</v>
      </c>
      <c r="C2494" s="283">
        <f t="shared" si="37"/>
        <v>10145853646</v>
      </c>
      <c r="D2494" s="57"/>
      <c r="E2494" s="57"/>
      <c r="F2494" s="279">
        <v>607163534</v>
      </c>
      <c r="G2494" s="286">
        <v>394092150</v>
      </c>
      <c r="H2494" s="278">
        <v>46853</v>
      </c>
      <c r="I2494" s="278"/>
      <c r="K2494" s="57"/>
      <c r="L2494" s="57"/>
      <c r="M2494" s="274"/>
      <c r="N2494" s="274"/>
      <c r="O2494" s="57"/>
    </row>
    <row r="2495" spans="1:15">
      <c r="A2495" s="57"/>
      <c r="B2495" s="278">
        <v>45499</v>
      </c>
      <c r="C2495" s="283">
        <f t="shared" si="37"/>
        <v>10131657721</v>
      </c>
      <c r="D2495" s="57"/>
      <c r="E2495" s="57"/>
      <c r="F2495" s="279">
        <v>592967609</v>
      </c>
      <c r="G2495" s="286">
        <v>394188757</v>
      </c>
      <c r="H2495" s="278">
        <v>47185</v>
      </c>
      <c r="I2495" s="278"/>
      <c r="K2495" s="57"/>
      <c r="L2495" s="57"/>
      <c r="M2495" s="274"/>
      <c r="N2495" s="274"/>
      <c r="O2495" s="57"/>
    </row>
    <row r="2496" spans="1:15">
      <c r="A2496" s="57"/>
      <c r="B2496" s="278">
        <v>45500</v>
      </c>
      <c r="C2496" s="283">
        <f t="shared" si="37"/>
        <v>9791902612</v>
      </c>
      <c r="D2496" s="57"/>
      <c r="E2496" s="57"/>
      <c r="F2496" s="279">
        <v>253212500</v>
      </c>
      <c r="G2496" s="286">
        <v>394289839</v>
      </c>
      <c r="H2496" s="278">
        <v>49737</v>
      </c>
      <c r="I2496" s="278"/>
      <c r="K2496" s="57"/>
      <c r="L2496" s="57"/>
      <c r="M2496" s="274"/>
      <c r="N2496" s="274"/>
      <c r="O2496" s="57"/>
    </row>
    <row r="2497" spans="1:15">
      <c r="A2497" s="57"/>
      <c r="B2497" s="278">
        <v>45501</v>
      </c>
      <c r="C2497" s="283">
        <f t="shared" si="37"/>
        <v>9890316019</v>
      </c>
      <c r="D2497" s="57"/>
      <c r="E2497" s="57"/>
      <c r="F2497" s="279">
        <v>351625907</v>
      </c>
      <c r="G2497" s="286">
        <v>394315749</v>
      </c>
      <c r="H2497" s="278">
        <v>46335</v>
      </c>
      <c r="I2497" s="278"/>
      <c r="K2497" s="57"/>
      <c r="L2497" s="57"/>
      <c r="M2497" s="274"/>
      <c r="N2497" s="274"/>
      <c r="O2497" s="57"/>
    </row>
    <row r="2498" spans="1:15">
      <c r="A2498" s="57"/>
      <c r="B2498" s="278">
        <v>45502</v>
      </c>
      <c r="C2498" s="283">
        <f t="shared" si="37"/>
        <v>10420905713</v>
      </c>
      <c r="D2498" s="57"/>
      <c r="E2498" s="57"/>
      <c r="F2498" s="279">
        <v>882215601</v>
      </c>
      <c r="G2498" s="286">
        <v>394529423</v>
      </c>
      <c r="H2498" s="278">
        <v>47644</v>
      </c>
      <c r="I2498" s="278"/>
      <c r="K2498" s="57"/>
      <c r="L2498" s="57"/>
      <c r="M2498" s="274"/>
      <c r="N2498" s="274"/>
      <c r="O2498" s="57"/>
    </row>
    <row r="2499" spans="1:15">
      <c r="A2499" s="57"/>
      <c r="B2499" s="278">
        <v>45503</v>
      </c>
      <c r="C2499" s="283">
        <f t="shared" si="37"/>
        <v>9708327435</v>
      </c>
      <c r="D2499" s="57"/>
      <c r="E2499" s="57"/>
      <c r="F2499" s="279">
        <v>169637323</v>
      </c>
      <c r="G2499" s="286">
        <v>394625169</v>
      </c>
      <c r="H2499" s="278">
        <v>45849</v>
      </c>
      <c r="I2499" s="278"/>
      <c r="K2499" s="57"/>
      <c r="L2499" s="57"/>
      <c r="M2499" s="274"/>
      <c r="N2499" s="274"/>
      <c r="O2499" s="57"/>
    </row>
    <row r="2500" spans="1:15">
      <c r="A2500" s="57"/>
      <c r="B2500" s="278">
        <v>45504</v>
      </c>
      <c r="C2500" s="283">
        <f t="shared" si="37"/>
        <v>10315435070</v>
      </c>
      <c r="D2500" s="57"/>
      <c r="E2500" s="57"/>
      <c r="F2500" s="279">
        <v>776744958</v>
      </c>
      <c r="G2500" s="286">
        <v>394678193</v>
      </c>
      <c r="H2500" s="278">
        <v>44576</v>
      </c>
      <c r="I2500" s="278"/>
      <c r="K2500" s="57"/>
      <c r="L2500" s="57"/>
      <c r="M2500" s="274"/>
      <c r="N2500" s="274"/>
      <c r="O2500" s="57"/>
    </row>
    <row r="2501" spans="1:15">
      <c r="A2501" s="57"/>
      <c r="B2501" s="278">
        <v>45505</v>
      </c>
      <c r="C2501" s="283">
        <f t="shared" si="37"/>
        <v>9769432162</v>
      </c>
      <c r="D2501" s="57"/>
      <c r="E2501" s="57"/>
      <c r="F2501" s="279">
        <v>230742050</v>
      </c>
      <c r="G2501" s="286">
        <v>394680819</v>
      </c>
      <c r="H2501" s="278">
        <v>46232</v>
      </c>
      <c r="I2501" s="278"/>
      <c r="K2501" s="57"/>
      <c r="L2501" s="57"/>
      <c r="M2501" s="274"/>
      <c r="N2501" s="274"/>
      <c r="O2501" s="57"/>
    </row>
    <row r="2502" spans="1:15">
      <c r="A2502" s="57"/>
      <c r="B2502" s="278">
        <v>45506</v>
      </c>
      <c r="C2502" s="283">
        <f t="shared" si="37"/>
        <v>9999946338</v>
      </c>
      <c r="D2502" s="57"/>
      <c r="E2502" s="57"/>
      <c r="F2502" s="279">
        <v>461256226</v>
      </c>
      <c r="G2502" s="286">
        <v>394883019</v>
      </c>
      <c r="H2502" s="278">
        <v>48347</v>
      </c>
      <c r="I2502" s="278"/>
      <c r="K2502" s="57"/>
      <c r="L2502" s="57"/>
      <c r="M2502" s="274"/>
      <c r="N2502" s="274"/>
      <c r="O2502" s="57"/>
    </row>
    <row r="2503" spans="1:15">
      <c r="A2503" s="57"/>
      <c r="B2503" s="278">
        <v>45507</v>
      </c>
      <c r="C2503" s="283">
        <f t="shared" si="37"/>
        <v>9970454964</v>
      </c>
      <c r="D2503" s="57"/>
      <c r="E2503" s="57"/>
      <c r="F2503" s="279">
        <v>431764852</v>
      </c>
      <c r="G2503" s="286">
        <v>394914818</v>
      </c>
      <c r="H2503" s="278">
        <v>50208</v>
      </c>
      <c r="I2503" s="278"/>
      <c r="K2503" s="57"/>
      <c r="L2503" s="57"/>
      <c r="M2503" s="274"/>
      <c r="N2503" s="274"/>
      <c r="O2503" s="57"/>
    </row>
    <row r="2504" spans="1:15">
      <c r="A2504" s="57"/>
      <c r="B2504" s="278">
        <v>45508</v>
      </c>
      <c r="C2504" s="283">
        <f t="shared" si="37"/>
        <v>9834303699</v>
      </c>
      <c r="D2504" s="57"/>
      <c r="E2504" s="57"/>
      <c r="F2504" s="279">
        <v>295613587</v>
      </c>
      <c r="G2504" s="286">
        <v>395073302</v>
      </c>
      <c r="H2504" s="278">
        <v>45543</v>
      </c>
      <c r="I2504" s="278"/>
      <c r="K2504" s="57"/>
      <c r="L2504" s="57"/>
      <c r="M2504" s="274"/>
      <c r="N2504" s="274"/>
      <c r="O2504" s="57"/>
    </row>
    <row r="2505" spans="1:15">
      <c r="A2505" s="57"/>
      <c r="B2505" s="278">
        <v>45509</v>
      </c>
      <c r="C2505" s="283">
        <f t="shared" si="37"/>
        <v>10164226492</v>
      </c>
      <c r="D2505" s="57"/>
      <c r="E2505" s="57"/>
      <c r="F2505" s="279">
        <v>625536380</v>
      </c>
      <c r="G2505" s="286">
        <v>395174147</v>
      </c>
      <c r="H2505" s="278">
        <v>44607</v>
      </c>
      <c r="I2505" s="278"/>
      <c r="K2505" s="57"/>
      <c r="L2505" s="57"/>
      <c r="M2505" s="274"/>
      <c r="N2505" s="274"/>
      <c r="O2505" s="57"/>
    </row>
    <row r="2506" spans="1:15">
      <c r="A2506" s="57"/>
      <c r="B2506" s="278">
        <v>45510</v>
      </c>
      <c r="C2506" s="283">
        <f t="shared" si="37"/>
        <v>10363392222</v>
      </c>
      <c r="D2506" s="57"/>
      <c r="E2506" s="57"/>
      <c r="F2506" s="279">
        <v>824702110</v>
      </c>
      <c r="G2506" s="286">
        <v>395336380</v>
      </c>
      <c r="H2506" s="278">
        <v>43573</v>
      </c>
      <c r="I2506" s="278"/>
      <c r="K2506" s="57"/>
      <c r="L2506" s="57"/>
      <c r="M2506" s="274"/>
      <c r="N2506" s="274"/>
      <c r="O2506" s="57"/>
    </row>
    <row r="2507" spans="1:15">
      <c r="A2507" s="57"/>
      <c r="B2507" s="278">
        <v>45511</v>
      </c>
      <c r="C2507" s="283">
        <f t="shared" si="37"/>
        <v>10515934660</v>
      </c>
      <c r="D2507" s="57"/>
      <c r="E2507" s="57"/>
      <c r="F2507" s="279">
        <v>977244548</v>
      </c>
      <c r="G2507" s="286">
        <v>395390073</v>
      </c>
      <c r="H2507" s="278">
        <v>50028</v>
      </c>
      <c r="I2507" s="278"/>
      <c r="K2507" s="57"/>
      <c r="L2507" s="57"/>
      <c r="M2507" s="274"/>
      <c r="N2507" s="274"/>
      <c r="O2507" s="57"/>
    </row>
    <row r="2508" spans="1:15">
      <c r="A2508" s="57"/>
      <c r="B2508" s="278">
        <v>45512</v>
      </c>
      <c r="C2508" s="283">
        <f t="shared" si="37"/>
        <v>9818508816</v>
      </c>
      <c r="D2508" s="57"/>
      <c r="E2508" s="57"/>
      <c r="F2508" s="279">
        <v>279818704</v>
      </c>
      <c r="G2508" s="286">
        <v>395617434</v>
      </c>
      <c r="H2508" s="278">
        <v>47850</v>
      </c>
      <c r="I2508" s="278"/>
      <c r="K2508" s="57"/>
      <c r="L2508" s="57"/>
      <c r="M2508" s="274"/>
      <c r="N2508" s="274"/>
      <c r="O2508" s="57"/>
    </row>
    <row r="2509" spans="1:15">
      <c r="A2509" s="57"/>
      <c r="B2509" s="278">
        <v>45513</v>
      </c>
      <c r="C2509" s="283">
        <f t="shared" si="37"/>
        <v>10398472717</v>
      </c>
      <c r="D2509" s="57"/>
      <c r="E2509" s="57"/>
      <c r="F2509" s="279">
        <v>859782605</v>
      </c>
      <c r="G2509" s="286">
        <v>395636244</v>
      </c>
      <c r="H2509" s="278">
        <v>46576</v>
      </c>
      <c r="I2509" s="278"/>
      <c r="K2509" s="57"/>
      <c r="L2509" s="57"/>
      <c r="M2509" s="274"/>
      <c r="N2509" s="274"/>
      <c r="O2509" s="57"/>
    </row>
    <row r="2510" spans="1:15">
      <c r="A2510" s="57"/>
      <c r="B2510" s="278">
        <v>45514</v>
      </c>
      <c r="C2510" s="283">
        <f t="shared" si="37"/>
        <v>9850767450</v>
      </c>
      <c r="D2510" s="57"/>
      <c r="E2510" s="57"/>
      <c r="F2510" s="279">
        <v>312077338</v>
      </c>
      <c r="G2510" s="286">
        <v>396191239</v>
      </c>
      <c r="H2510" s="278">
        <v>49820</v>
      </c>
      <c r="I2510" s="278"/>
      <c r="K2510" s="57"/>
      <c r="L2510" s="57"/>
      <c r="M2510" s="274"/>
      <c r="N2510" s="274"/>
      <c r="O2510" s="57"/>
    </row>
    <row r="2511" spans="1:15">
      <c r="A2511" s="57"/>
      <c r="B2511" s="278">
        <v>45515</v>
      </c>
      <c r="C2511" s="283">
        <f t="shared" si="37"/>
        <v>9725544292</v>
      </c>
      <c r="D2511" s="57"/>
      <c r="E2511" s="57"/>
      <c r="F2511" s="279">
        <v>186854180</v>
      </c>
      <c r="G2511" s="286">
        <v>396309085</v>
      </c>
      <c r="H2511" s="278">
        <v>43899</v>
      </c>
      <c r="I2511" s="278"/>
      <c r="K2511" s="57"/>
      <c r="L2511" s="57"/>
      <c r="M2511" s="274"/>
      <c r="N2511" s="274"/>
      <c r="O2511" s="57"/>
    </row>
    <row r="2512" spans="1:15">
      <c r="A2512" s="57"/>
      <c r="B2512" s="278">
        <v>45516</v>
      </c>
      <c r="C2512" s="283">
        <f t="shared" si="37"/>
        <v>10151917691</v>
      </c>
      <c r="D2512" s="57"/>
      <c r="E2512" s="57"/>
      <c r="F2512" s="279">
        <v>613227579</v>
      </c>
      <c r="G2512" s="286">
        <v>396367364</v>
      </c>
      <c r="H2512" s="278">
        <v>47037</v>
      </c>
      <c r="I2512" s="278"/>
      <c r="K2512" s="57"/>
      <c r="L2512" s="57"/>
      <c r="M2512" s="274"/>
      <c r="N2512" s="274"/>
      <c r="O2512" s="57"/>
    </row>
    <row r="2513" spans="1:15">
      <c r="A2513" s="57"/>
      <c r="B2513" s="278">
        <v>45517</v>
      </c>
      <c r="C2513" s="283">
        <f t="shared" si="37"/>
        <v>9731333530</v>
      </c>
      <c r="D2513" s="57"/>
      <c r="E2513" s="57"/>
      <c r="F2513" s="279">
        <v>192643418</v>
      </c>
      <c r="G2513" s="286">
        <v>396502732</v>
      </c>
      <c r="H2513" s="278">
        <v>48664</v>
      </c>
      <c r="I2513" s="278"/>
      <c r="K2513" s="57"/>
      <c r="L2513" s="57"/>
      <c r="M2513" s="274"/>
      <c r="N2513" s="274"/>
      <c r="O2513" s="57"/>
    </row>
    <row r="2514" spans="1:15">
      <c r="A2514" s="57"/>
      <c r="B2514" s="278">
        <v>45518</v>
      </c>
      <c r="C2514" s="283">
        <f t="shared" si="37"/>
        <v>10011072696</v>
      </c>
      <c r="D2514" s="57"/>
      <c r="E2514" s="57"/>
      <c r="F2514" s="279">
        <v>472382584</v>
      </c>
      <c r="G2514" s="286">
        <v>396519940</v>
      </c>
      <c r="H2514" s="278">
        <v>49792</v>
      </c>
      <c r="I2514" s="278"/>
      <c r="K2514" s="57"/>
      <c r="L2514" s="57"/>
      <c r="M2514" s="274"/>
      <c r="N2514" s="274"/>
      <c r="O2514" s="57"/>
    </row>
    <row r="2515" spans="1:15">
      <c r="A2515" s="57"/>
      <c r="B2515" s="278">
        <v>45519</v>
      </c>
      <c r="C2515" s="283">
        <f t="shared" si="37"/>
        <v>10416436303</v>
      </c>
      <c r="D2515" s="57"/>
      <c r="E2515" s="57"/>
      <c r="F2515" s="279">
        <v>877746191</v>
      </c>
      <c r="G2515" s="286">
        <v>396530273</v>
      </c>
      <c r="H2515" s="278">
        <v>49070</v>
      </c>
      <c r="I2515" s="278"/>
      <c r="K2515" s="57"/>
      <c r="L2515" s="57"/>
      <c r="M2515" s="274"/>
      <c r="N2515" s="274"/>
      <c r="O2515" s="57"/>
    </row>
    <row r="2516" spans="1:15">
      <c r="A2516" s="57"/>
      <c r="B2516" s="278">
        <v>45520</v>
      </c>
      <c r="C2516" s="283">
        <f t="shared" si="37"/>
        <v>9639611153</v>
      </c>
      <c r="D2516" s="57"/>
      <c r="E2516" s="57"/>
      <c r="F2516" s="279">
        <v>100921041</v>
      </c>
      <c r="G2516" s="286">
        <v>396581558</v>
      </c>
      <c r="H2516" s="278">
        <v>44842</v>
      </c>
      <c r="I2516" s="278"/>
      <c r="K2516" s="57"/>
      <c r="L2516" s="57"/>
      <c r="M2516" s="274"/>
      <c r="N2516" s="274"/>
      <c r="O2516" s="57"/>
    </row>
    <row r="2517" spans="1:15">
      <c r="A2517" s="57"/>
      <c r="B2517" s="278">
        <v>45521</v>
      </c>
      <c r="C2517" s="283">
        <f t="shared" si="37"/>
        <v>10304000464</v>
      </c>
      <c r="D2517" s="57"/>
      <c r="E2517" s="57"/>
      <c r="F2517" s="279">
        <v>765310352</v>
      </c>
      <c r="G2517" s="286">
        <v>396672649</v>
      </c>
      <c r="H2517" s="278">
        <v>45722</v>
      </c>
      <c r="I2517" s="278"/>
      <c r="K2517" s="57"/>
      <c r="L2517" s="57"/>
      <c r="M2517" s="274"/>
      <c r="N2517" s="274"/>
      <c r="O2517" s="57"/>
    </row>
    <row r="2518" spans="1:15">
      <c r="A2518" s="57"/>
      <c r="B2518" s="278">
        <v>45522</v>
      </c>
      <c r="C2518" s="283">
        <f t="shared" si="37"/>
        <v>9910602330</v>
      </c>
      <c r="D2518" s="57"/>
      <c r="E2518" s="57"/>
      <c r="F2518" s="279">
        <v>371912218</v>
      </c>
      <c r="G2518" s="286">
        <v>396699457</v>
      </c>
      <c r="H2518" s="278">
        <v>48150</v>
      </c>
      <c r="I2518" s="278"/>
      <c r="K2518" s="57"/>
      <c r="L2518" s="57"/>
      <c r="M2518" s="274"/>
      <c r="N2518" s="274"/>
      <c r="O2518" s="57"/>
    </row>
    <row r="2519" spans="1:15">
      <c r="A2519" s="57"/>
      <c r="B2519" s="278">
        <v>45523</v>
      </c>
      <c r="C2519" s="283">
        <f t="shared" si="37"/>
        <v>9919323091</v>
      </c>
      <c r="D2519" s="57"/>
      <c r="E2519" s="57"/>
      <c r="F2519" s="279">
        <v>380632979</v>
      </c>
      <c r="G2519" s="286">
        <v>396740925</v>
      </c>
      <c r="H2519" s="278">
        <v>49004</v>
      </c>
      <c r="I2519" s="278"/>
      <c r="K2519" s="57"/>
      <c r="L2519" s="57"/>
      <c r="M2519" s="274"/>
      <c r="N2519" s="274"/>
      <c r="O2519" s="57"/>
    </row>
    <row r="2520" spans="1:15">
      <c r="A2520" s="57"/>
      <c r="B2520" s="278">
        <v>45524</v>
      </c>
      <c r="C2520" s="283">
        <f t="shared" si="37"/>
        <v>10321834134</v>
      </c>
      <c r="D2520" s="57"/>
      <c r="E2520" s="57"/>
      <c r="F2520" s="279">
        <v>783144022</v>
      </c>
      <c r="G2520" s="286">
        <v>396848074</v>
      </c>
      <c r="H2520" s="278">
        <v>45614</v>
      </c>
      <c r="I2520" s="278"/>
      <c r="K2520" s="57"/>
      <c r="L2520" s="57"/>
      <c r="M2520" s="274"/>
      <c r="N2520" s="274"/>
      <c r="O2520" s="57"/>
    </row>
    <row r="2521" spans="1:15">
      <c r="A2521" s="57"/>
      <c r="B2521" s="278">
        <v>45525</v>
      </c>
      <c r="C2521" s="283">
        <f t="shared" si="37"/>
        <v>9807528029</v>
      </c>
      <c r="D2521" s="57"/>
      <c r="E2521" s="57"/>
      <c r="F2521" s="279">
        <v>268837917</v>
      </c>
      <c r="G2521" s="286">
        <v>397270488</v>
      </c>
      <c r="H2521" s="278">
        <v>44912</v>
      </c>
      <c r="I2521" s="278"/>
      <c r="K2521" s="57"/>
      <c r="L2521" s="57"/>
      <c r="M2521" s="274"/>
      <c r="N2521" s="274"/>
      <c r="O2521" s="57"/>
    </row>
    <row r="2522" spans="1:15">
      <c r="A2522" s="57"/>
      <c r="B2522" s="278">
        <v>45526</v>
      </c>
      <c r="C2522" s="283">
        <f t="shared" si="37"/>
        <v>10379528795</v>
      </c>
      <c r="D2522" s="57"/>
      <c r="E2522" s="57"/>
      <c r="F2522" s="279">
        <v>840838683</v>
      </c>
      <c r="G2522" s="286">
        <v>397291285</v>
      </c>
      <c r="H2522" s="278">
        <v>48582</v>
      </c>
      <c r="I2522" s="278"/>
      <c r="K2522" s="57"/>
      <c r="L2522" s="57"/>
      <c r="M2522" s="274"/>
      <c r="N2522" s="274"/>
      <c r="O2522" s="57"/>
    </row>
    <row r="2523" spans="1:15">
      <c r="A2523" s="57"/>
      <c r="B2523" s="278">
        <v>45527</v>
      </c>
      <c r="C2523" s="283">
        <f t="shared" si="37"/>
        <v>10530970902</v>
      </c>
      <c r="D2523" s="57"/>
      <c r="E2523" s="57"/>
      <c r="F2523" s="279">
        <v>992280790</v>
      </c>
      <c r="G2523" s="286">
        <v>397550799</v>
      </c>
      <c r="H2523" s="278">
        <v>49177</v>
      </c>
      <c r="I2523" s="278"/>
      <c r="K2523" s="57"/>
      <c r="L2523" s="57"/>
      <c r="M2523" s="274"/>
      <c r="N2523" s="274"/>
      <c r="O2523" s="57"/>
    </row>
    <row r="2524" spans="1:15">
      <c r="A2524" s="57"/>
      <c r="B2524" s="278">
        <v>45528</v>
      </c>
      <c r="C2524" s="283">
        <f t="shared" si="37"/>
        <v>10464585163</v>
      </c>
      <c r="D2524" s="57"/>
      <c r="E2524" s="57"/>
      <c r="F2524" s="279">
        <v>925895051</v>
      </c>
      <c r="G2524" s="286">
        <v>397708217</v>
      </c>
      <c r="H2524" s="278">
        <v>49803</v>
      </c>
      <c r="I2524" s="278"/>
      <c r="K2524" s="57"/>
      <c r="L2524" s="57"/>
      <c r="M2524" s="274"/>
      <c r="N2524" s="274"/>
      <c r="O2524" s="57"/>
    </row>
    <row r="2525" spans="1:15">
      <c r="A2525" s="57"/>
      <c r="B2525" s="278">
        <v>45529</v>
      </c>
      <c r="C2525" s="283">
        <f t="shared" si="37"/>
        <v>9762118143</v>
      </c>
      <c r="D2525" s="57"/>
      <c r="E2525" s="57"/>
      <c r="F2525" s="279">
        <v>223428031</v>
      </c>
      <c r="G2525" s="286">
        <v>397844304</v>
      </c>
      <c r="H2525" s="278">
        <v>47121</v>
      </c>
      <c r="I2525" s="278"/>
      <c r="K2525" s="57"/>
      <c r="L2525" s="57"/>
      <c r="M2525" s="274"/>
      <c r="N2525" s="274"/>
      <c r="O2525" s="57"/>
    </row>
    <row r="2526" spans="1:15">
      <c r="A2526" s="57"/>
      <c r="B2526" s="278">
        <v>45530</v>
      </c>
      <c r="C2526" s="283">
        <f t="shared" si="37"/>
        <v>10509498451</v>
      </c>
      <c r="D2526" s="57"/>
      <c r="E2526" s="57"/>
      <c r="F2526" s="279">
        <v>970808339</v>
      </c>
      <c r="G2526" s="286">
        <v>397965030</v>
      </c>
      <c r="H2526" s="278">
        <v>45564</v>
      </c>
      <c r="I2526" s="278"/>
      <c r="K2526" s="57"/>
      <c r="L2526" s="57"/>
      <c r="M2526" s="274"/>
      <c r="N2526" s="274"/>
      <c r="O2526" s="57"/>
    </row>
    <row r="2527" spans="1:15">
      <c r="A2527" s="57"/>
      <c r="B2527" s="278">
        <v>45531</v>
      </c>
      <c r="C2527" s="283">
        <f t="shared" si="37"/>
        <v>10059148942</v>
      </c>
      <c r="D2527" s="57"/>
      <c r="E2527" s="57"/>
      <c r="F2527" s="279">
        <v>520458830</v>
      </c>
      <c r="G2527" s="286">
        <v>397989982</v>
      </c>
      <c r="H2527" s="278">
        <v>47882</v>
      </c>
      <c r="I2527" s="278"/>
      <c r="K2527" s="57"/>
      <c r="L2527" s="57"/>
      <c r="M2527" s="274"/>
      <c r="N2527" s="274"/>
      <c r="O2527" s="57"/>
    </row>
    <row r="2528" spans="1:15">
      <c r="A2528" s="57"/>
      <c r="B2528" s="278">
        <v>45532</v>
      </c>
      <c r="C2528" s="283">
        <f t="shared" ref="C2528:C2591" si="38">F2528+(F$88*28679+98765)+(G$88*6587+87654)+(E$88*9537+76543)+(J$88*5713+4528)</f>
        <v>9899317381</v>
      </c>
      <c r="D2528" s="57"/>
      <c r="E2528" s="57"/>
      <c r="F2528" s="279">
        <v>360627269</v>
      </c>
      <c r="G2528" s="286">
        <v>398307182</v>
      </c>
      <c r="H2528" s="278">
        <v>46529</v>
      </c>
      <c r="I2528" s="278"/>
      <c r="K2528" s="57"/>
      <c r="L2528" s="57"/>
      <c r="M2528" s="274"/>
      <c r="N2528" s="274"/>
      <c r="O2528" s="57"/>
    </row>
    <row r="2529" spans="1:15">
      <c r="A2529" s="57"/>
      <c r="B2529" s="278">
        <v>45533</v>
      </c>
      <c r="C2529" s="283">
        <f t="shared" si="38"/>
        <v>10174607295</v>
      </c>
      <c r="D2529" s="57"/>
      <c r="E2529" s="57"/>
      <c r="F2529" s="279">
        <v>635917183</v>
      </c>
      <c r="G2529" s="286">
        <v>398446320</v>
      </c>
      <c r="H2529" s="278">
        <v>45866</v>
      </c>
      <c r="I2529" s="278"/>
      <c r="K2529" s="57"/>
      <c r="L2529" s="57"/>
      <c r="M2529" s="274"/>
      <c r="N2529" s="274"/>
      <c r="O2529" s="57"/>
    </row>
    <row r="2530" spans="1:15">
      <c r="A2530" s="57"/>
      <c r="B2530" s="278">
        <v>45534</v>
      </c>
      <c r="C2530" s="283">
        <f t="shared" si="38"/>
        <v>10347791518</v>
      </c>
      <c r="D2530" s="57"/>
      <c r="E2530" s="57"/>
      <c r="F2530" s="279">
        <v>809101406</v>
      </c>
      <c r="G2530" s="286">
        <v>398548428</v>
      </c>
      <c r="H2530" s="278">
        <v>49419</v>
      </c>
      <c r="I2530" s="278"/>
      <c r="K2530" s="57"/>
      <c r="L2530" s="57"/>
      <c r="M2530" s="274"/>
      <c r="N2530" s="274"/>
      <c r="O2530" s="57"/>
    </row>
    <row r="2531" spans="1:15">
      <c r="A2531" s="57"/>
      <c r="B2531" s="278">
        <v>45535</v>
      </c>
      <c r="C2531" s="283">
        <f t="shared" si="38"/>
        <v>9942516570</v>
      </c>
      <c r="D2531" s="57"/>
      <c r="E2531" s="57"/>
      <c r="F2531" s="279">
        <v>403826458</v>
      </c>
      <c r="G2531" s="286">
        <v>398679563</v>
      </c>
      <c r="H2531" s="278">
        <v>46628</v>
      </c>
      <c r="I2531" s="278"/>
      <c r="K2531" s="57"/>
      <c r="L2531" s="57"/>
      <c r="M2531" s="274"/>
      <c r="N2531" s="274"/>
      <c r="O2531" s="57"/>
    </row>
    <row r="2532" spans="1:15">
      <c r="A2532" s="57"/>
      <c r="B2532" s="278">
        <v>45536</v>
      </c>
      <c r="C2532" s="283">
        <f t="shared" si="38"/>
        <v>10455481354</v>
      </c>
      <c r="D2532" s="57"/>
      <c r="E2532" s="57"/>
      <c r="F2532" s="279">
        <v>916791242</v>
      </c>
      <c r="G2532" s="286">
        <v>398911455</v>
      </c>
      <c r="H2532" s="278">
        <v>45859</v>
      </c>
      <c r="I2532" s="278"/>
      <c r="K2532" s="57"/>
      <c r="L2532" s="57"/>
      <c r="M2532" s="274"/>
      <c r="N2532" s="274"/>
      <c r="O2532" s="57"/>
    </row>
    <row r="2533" spans="1:15">
      <c r="A2533" s="57"/>
      <c r="B2533" s="278">
        <v>45537</v>
      </c>
      <c r="C2533" s="283">
        <f t="shared" si="38"/>
        <v>10517859079</v>
      </c>
      <c r="D2533" s="57"/>
      <c r="E2533" s="57"/>
      <c r="F2533" s="279">
        <v>979168967</v>
      </c>
      <c r="G2533" s="286">
        <v>398945781</v>
      </c>
      <c r="H2533" s="278">
        <v>47152</v>
      </c>
      <c r="I2533" s="278"/>
      <c r="K2533" s="57"/>
      <c r="L2533" s="57"/>
      <c r="M2533" s="274"/>
      <c r="N2533" s="274"/>
      <c r="O2533" s="57"/>
    </row>
    <row r="2534" spans="1:15">
      <c r="A2534" s="57"/>
      <c r="B2534" s="278">
        <v>45538</v>
      </c>
      <c r="C2534" s="283">
        <f t="shared" si="38"/>
        <v>9851106081</v>
      </c>
      <c r="D2534" s="57"/>
      <c r="E2534" s="57"/>
      <c r="F2534" s="279">
        <v>312415969</v>
      </c>
      <c r="G2534" s="286">
        <v>399024405</v>
      </c>
      <c r="H2534" s="278">
        <v>50405</v>
      </c>
      <c r="I2534" s="278"/>
      <c r="K2534" s="57"/>
      <c r="L2534" s="57"/>
      <c r="M2534" s="274"/>
      <c r="N2534" s="274"/>
      <c r="O2534" s="57"/>
    </row>
    <row r="2535" spans="1:15">
      <c r="A2535" s="57"/>
      <c r="B2535" s="278">
        <v>45539</v>
      </c>
      <c r="C2535" s="283">
        <f t="shared" si="38"/>
        <v>9791024451</v>
      </c>
      <c r="D2535" s="57"/>
      <c r="E2535" s="57"/>
      <c r="F2535" s="279">
        <v>252334339</v>
      </c>
      <c r="G2535" s="286">
        <v>399210725</v>
      </c>
      <c r="H2535" s="278">
        <v>45988</v>
      </c>
      <c r="I2535" s="278"/>
      <c r="K2535" s="57"/>
      <c r="L2535" s="57"/>
      <c r="M2535" s="274"/>
      <c r="N2535" s="274"/>
      <c r="O2535" s="57"/>
    </row>
    <row r="2536" spans="1:15">
      <c r="A2536" s="57"/>
      <c r="B2536" s="278">
        <v>45540</v>
      </c>
      <c r="C2536" s="283">
        <f t="shared" si="38"/>
        <v>10034031394</v>
      </c>
      <c r="D2536" s="57"/>
      <c r="E2536" s="57"/>
      <c r="F2536" s="279">
        <v>495341282</v>
      </c>
      <c r="G2536" s="286">
        <v>399283431</v>
      </c>
      <c r="H2536" s="278">
        <v>49030</v>
      </c>
      <c r="I2536" s="278"/>
      <c r="K2536" s="57"/>
      <c r="L2536" s="57"/>
      <c r="M2536" s="274"/>
      <c r="N2536" s="274"/>
      <c r="O2536" s="57"/>
    </row>
    <row r="2537" spans="1:15">
      <c r="A2537" s="57"/>
      <c r="B2537" s="278">
        <v>45541</v>
      </c>
      <c r="C2537" s="283">
        <f t="shared" si="38"/>
        <v>10032278566</v>
      </c>
      <c r="D2537" s="57"/>
      <c r="E2537" s="57"/>
      <c r="F2537" s="279">
        <v>493588454</v>
      </c>
      <c r="G2537" s="286">
        <v>399313592</v>
      </c>
      <c r="H2537" s="278">
        <v>46813</v>
      </c>
      <c r="I2537" s="278"/>
      <c r="K2537" s="57"/>
      <c r="L2537" s="57"/>
      <c r="M2537" s="274"/>
      <c r="N2537" s="274"/>
      <c r="O2537" s="57"/>
    </row>
    <row r="2538" spans="1:15">
      <c r="A2538" s="57"/>
      <c r="B2538" s="278">
        <v>45542</v>
      </c>
      <c r="C2538" s="283">
        <f t="shared" si="38"/>
        <v>9649222675</v>
      </c>
      <c r="D2538" s="57"/>
      <c r="E2538" s="57"/>
      <c r="F2538" s="279">
        <v>110532563</v>
      </c>
      <c r="G2538" s="286">
        <v>399359254</v>
      </c>
      <c r="H2538" s="278">
        <v>47090</v>
      </c>
      <c r="I2538" s="278"/>
      <c r="K2538" s="57"/>
      <c r="L2538" s="57"/>
      <c r="M2538" s="274"/>
      <c r="N2538" s="274"/>
      <c r="O2538" s="57"/>
    </row>
    <row r="2539" spans="1:15">
      <c r="A2539" s="57"/>
      <c r="B2539" s="278">
        <v>45543</v>
      </c>
      <c r="C2539" s="283">
        <f t="shared" si="38"/>
        <v>9933763414</v>
      </c>
      <c r="D2539" s="57"/>
      <c r="E2539" s="57"/>
      <c r="F2539" s="279">
        <v>395073302</v>
      </c>
      <c r="G2539" s="286">
        <v>399461963</v>
      </c>
      <c r="H2539" s="278">
        <v>45598</v>
      </c>
      <c r="I2539" s="278"/>
      <c r="K2539" s="57"/>
      <c r="L2539" s="57"/>
      <c r="M2539" s="274"/>
      <c r="N2539" s="274"/>
      <c r="O2539" s="57"/>
    </row>
    <row r="2540" spans="1:15">
      <c r="A2540" s="57"/>
      <c r="B2540" s="278">
        <v>45544</v>
      </c>
      <c r="C2540" s="283">
        <f t="shared" si="38"/>
        <v>9720595521</v>
      </c>
      <c r="D2540" s="57"/>
      <c r="E2540" s="57"/>
      <c r="F2540" s="279">
        <v>181905409</v>
      </c>
      <c r="G2540" s="286">
        <v>399551665</v>
      </c>
      <c r="H2540" s="278">
        <v>49690</v>
      </c>
      <c r="I2540" s="278"/>
      <c r="K2540" s="57"/>
      <c r="L2540" s="57"/>
      <c r="M2540" s="274"/>
      <c r="N2540" s="274"/>
      <c r="O2540" s="57"/>
    </row>
    <row r="2541" spans="1:15">
      <c r="A2541" s="57"/>
      <c r="B2541" s="278">
        <v>45545</v>
      </c>
      <c r="C2541" s="283">
        <f t="shared" si="38"/>
        <v>9850282808</v>
      </c>
      <c r="D2541" s="57"/>
      <c r="E2541" s="57"/>
      <c r="F2541" s="279">
        <v>311592696</v>
      </c>
      <c r="G2541" s="286">
        <v>400058598</v>
      </c>
      <c r="H2541" s="278">
        <v>47489</v>
      </c>
      <c r="I2541" s="278"/>
      <c r="K2541" s="57"/>
      <c r="L2541" s="57"/>
      <c r="M2541" s="274"/>
      <c r="N2541" s="274"/>
      <c r="O2541" s="57"/>
    </row>
    <row r="2542" spans="1:15">
      <c r="A2542" s="57"/>
      <c r="B2542" s="278">
        <v>45546</v>
      </c>
      <c r="C2542" s="283">
        <f t="shared" si="38"/>
        <v>10015201035</v>
      </c>
      <c r="D2542" s="57"/>
      <c r="E2542" s="57"/>
      <c r="F2542" s="279">
        <v>476510923</v>
      </c>
      <c r="G2542" s="286">
        <v>400076772</v>
      </c>
      <c r="H2542" s="278">
        <v>46608</v>
      </c>
      <c r="I2542" s="278"/>
      <c r="K2542" s="57"/>
      <c r="L2542" s="57"/>
      <c r="M2542" s="274"/>
      <c r="N2542" s="274"/>
      <c r="O2542" s="57"/>
    </row>
    <row r="2543" spans="1:15">
      <c r="A2543" s="57"/>
      <c r="B2543" s="278">
        <v>45547</v>
      </c>
      <c r="C2543" s="283">
        <f t="shared" si="38"/>
        <v>10324265694</v>
      </c>
      <c r="D2543" s="57"/>
      <c r="E2543" s="57"/>
      <c r="F2543" s="279">
        <v>785575582</v>
      </c>
      <c r="G2543" s="286">
        <v>400200298</v>
      </c>
      <c r="H2543" s="278">
        <v>44816</v>
      </c>
      <c r="I2543" s="278"/>
      <c r="K2543" s="57"/>
      <c r="L2543" s="57"/>
      <c r="M2543" s="274"/>
      <c r="N2543" s="274"/>
      <c r="O2543" s="57"/>
    </row>
    <row r="2544" spans="1:15">
      <c r="A2544" s="57"/>
      <c r="B2544" s="278">
        <v>45548</v>
      </c>
      <c r="C2544" s="283">
        <f t="shared" si="38"/>
        <v>10137161292</v>
      </c>
      <c r="D2544" s="57"/>
      <c r="E2544" s="57"/>
      <c r="F2544" s="279">
        <v>598471180</v>
      </c>
      <c r="G2544" s="286">
        <v>400310568</v>
      </c>
      <c r="H2544" s="278">
        <v>49641</v>
      </c>
      <c r="I2544" s="278"/>
      <c r="K2544" s="57"/>
      <c r="L2544" s="57"/>
      <c r="M2544" s="274"/>
      <c r="N2544" s="274"/>
      <c r="O2544" s="57"/>
    </row>
    <row r="2545" spans="1:15">
      <c r="A2545" s="57"/>
      <c r="B2545" s="278">
        <v>45549</v>
      </c>
      <c r="C2545" s="283">
        <f t="shared" si="38"/>
        <v>10153155244</v>
      </c>
      <c r="D2545" s="57"/>
      <c r="E2545" s="57"/>
      <c r="F2545" s="279">
        <v>614465132</v>
      </c>
      <c r="G2545" s="286">
        <v>400360997</v>
      </c>
      <c r="H2545" s="278">
        <v>47764</v>
      </c>
      <c r="I2545" s="278"/>
      <c r="K2545" s="57"/>
      <c r="L2545" s="57"/>
      <c r="M2545" s="274"/>
      <c r="N2545" s="274"/>
      <c r="O2545" s="57"/>
    </row>
    <row r="2546" spans="1:15">
      <c r="A2546" s="57"/>
      <c r="B2546" s="278">
        <v>45550</v>
      </c>
      <c r="C2546" s="283">
        <f t="shared" si="38"/>
        <v>9804017999</v>
      </c>
      <c r="D2546" s="57"/>
      <c r="E2546" s="57"/>
      <c r="F2546" s="279">
        <v>265327887</v>
      </c>
      <c r="G2546" s="286">
        <v>400786684</v>
      </c>
      <c r="H2546" s="278">
        <v>44121</v>
      </c>
      <c r="I2546" s="278"/>
      <c r="K2546" s="57"/>
      <c r="L2546" s="57"/>
      <c r="M2546" s="274"/>
      <c r="N2546" s="274"/>
      <c r="O2546" s="57"/>
    </row>
    <row r="2547" spans="1:15">
      <c r="A2547" s="57"/>
      <c r="B2547" s="278">
        <v>45551</v>
      </c>
      <c r="C2547" s="283">
        <f t="shared" si="38"/>
        <v>10174811042</v>
      </c>
      <c r="D2547" s="57"/>
      <c r="E2547" s="57"/>
      <c r="F2547" s="279">
        <v>636120930</v>
      </c>
      <c r="G2547" s="286">
        <v>400817331</v>
      </c>
      <c r="H2547" s="278">
        <v>45560</v>
      </c>
      <c r="I2547" s="278"/>
      <c r="K2547" s="57"/>
      <c r="L2547" s="57"/>
      <c r="M2547" s="274"/>
      <c r="N2547" s="274"/>
      <c r="O2547" s="57"/>
    </row>
    <row r="2548" spans="1:15">
      <c r="A2548" s="57"/>
      <c r="B2548" s="278">
        <v>45552</v>
      </c>
      <c r="C2548" s="283">
        <f t="shared" si="38"/>
        <v>9720670864</v>
      </c>
      <c r="D2548" s="57"/>
      <c r="E2548" s="57"/>
      <c r="F2548" s="279">
        <v>181980752</v>
      </c>
      <c r="G2548" s="286">
        <v>400962586</v>
      </c>
      <c r="H2548" s="278">
        <v>43777</v>
      </c>
      <c r="I2548" s="278"/>
      <c r="K2548" s="57"/>
      <c r="L2548" s="57"/>
      <c r="M2548" s="274"/>
      <c r="N2548" s="274"/>
      <c r="O2548" s="57"/>
    </row>
    <row r="2549" spans="1:15">
      <c r="A2549" s="57"/>
      <c r="B2549" s="278">
        <v>45553</v>
      </c>
      <c r="C2549" s="283">
        <f t="shared" si="38"/>
        <v>10050903118</v>
      </c>
      <c r="D2549" s="57"/>
      <c r="E2549" s="57"/>
      <c r="F2549" s="279">
        <v>512213006</v>
      </c>
      <c r="G2549" s="286">
        <v>401061888</v>
      </c>
      <c r="H2549" s="278">
        <v>45380</v>
      </c>
      <c r="I2549" s="278"/>
      <c r="K2549" s="57"/>
      <c r="L2549" s="57"/>
      <c r="M2549" s="274"/>
      <c r="N2549" s="274"/>
      <c r="O2549" s="57"/>
    </row>
    <row r="2550" spans="1:15">
      <c r="A2550" s="57"/>
      <c r="B2550" s="278">
        <v>45554</v>
      </c>
      <c r="C2550" s="283">
        <f t="shared" si="38"/>
        <v>10169927817</v>
      </c>
      <c r="D2550" s="57"/>
      <c r="E2550" s="57"/>
      <c r="F2550" s="279">
        <v>631237705</v>
      </c>
      <c r="G2550" s="286">
        <v>401079946</v>
      </c>
      <c r="H2550" s="278">
        <v>49183</v>
      </c>
      <c r="I2550" s="278"/>
      <c r="K2550" s="57"/>
      <c r="L2550" s="57"/>
      <c r="M2550" s="274"/>
      <c r="N2550" s="274"/>
      <c r="O2550" s="57"/>
    </row>
    <row r="2551" spans="1:15">
      <c r="A2551" s="57"/>
      <c r="B2551" s="278">
        <v>45555</v>
      </c>
      <c r="C2551" s="283">
        <f t="shared" si="38"/>
        <v>9866155869</v>
      </c>
      <c r="D2551" s="57"/>
      <c r="E2551" s="57"/>
      <c r="F2551" s="279">
        <v>327465757</v>
      </c>
      <c r="G2551" s="286">
        <v>401080668</v>
      </c>
      <c r="H2551" s="278">
        <v>48408</v>
      </c>
      <c r="I2551" s="278"/>
      <c r="K2551" s="57"/>
      <c r="L2551" s="57"/>
      <c r="M2551" s="274"/>
      <c r="N2551" s="274"/>
      <c r="O2551" s="57"/>
    </row>
    <row r="2552" spans="1:15">
      <c r="A2552" s="57"/>
      <c r="B2552" s="278">
        <v>45556</v>
      </c>
      <c r="C2552" s="283">
        <f t="shared" si="38"/>
        <v>10463784167</v>
      </c>
      <c r="D2552" s="57"/>
      <c r="E2552" s="57"/>
      <c r="F2552" s="279">
        <v>925094055</v>
      </c>
      <c r="G2552" s="286">
        <v>401219838</v>
      </c>
      <c r="H2552" s="278">
        <v>48449</v>
      </c>
      <c r="I2552" s="278"/>
      <c r="K2552" s="57"/>
      <c r="L2552" s="57"/>
      <c r="M2552" s="274"/>
      <c r="N2552" s="274"/>
      <c r="O2552" s="57"/>
    </row>
    <row r="2553" spans="1:15">
      <c r="A2553" s="57"/>
      <c r="B2553" s="278">
        <v>45557</v>
      </c>
      <c r="C2553" s="283">
        <f t="shared" si="38"/>
        <v>10372857812</v>
      </c>
      <c r="D2553" s="57"/>
      <c r="E2553" s="57"/>
      <c r="F2553" s="279">
        <v>834167700</v>
      </c>
      <c r="G2553" s="286">
        <v>401293515</v>
      </c>
      <c r="H2553" s="278">
        <v>48003</v>
      </c>
      <c r="I2553" s="278"/>
      <c r="K2553" s="57"/>
      <c r="L2553" s="57"/>
      <c r="M2553" s="274"/>
      <c r="N2553" s="274"/>
      <c r="O2553" s="57"/>
    </row>
    <row r="2554" spans="1:15">
      <c r="A2554" s="57"/>
      <c r="B2554" s="278">
        <v>45558</v>
      </c>
      <c r="C2554" s="283">
        <f t="shared" si="38"/>
        <v>9957788890</v>
      </c>
      <c r="D2554" s="57"/>
      <c r="E2554" s="57"/>
      <c r="F2554" s="279">
        <v>419098778</v>
      </c>
      <c r="G2554" s="286">
        <v>401304472</v>
      </c>
      <c r="H2554" s="278">
        <v>46840</v>
      </c>
      <c r="I2554" s="278"/>
      <c r="K2554" s="57"/>
      <c r="L2554" s="57"/>
      <c r="M2554" s="274"/>
      <c r="N2554" s="274"/>
      <c r="O2554" s="57"/>
    </row>
    <row r="2555" spans="1:15">
      <c r="A2555" s="57"/>
      <c r="B2555" s="278">
        <v>45559</v>
      </c>
      <c r="C2555" s="283">
        <f t="shared" si="38"/>
        <v>10279277597</v>
      </c>
      <c r="D2555" s="57"/>
      <c r="E2555" s="57"/>
      <c r="F2555" s="279">
        <v>740587485</v>
      </c>
      <c r="G2555" s="286">
        <v>401543035</v>
      </c>
      <c r="H2555" s="278">
        <v>46004</v>
      </c>
      <c r="I2555" s="278"/>
      <c r="K2555" s="57"/>
      <c r="L2555" s="57"/>
      <c r="M2555" s="274"/>
      <c r="N2555" s="274"/>
      <c r="O2555" s="57"/>
    </row>
    <row r="2556" spans="1:15">
      <c r="A2556" s="57"/>
      <c r="B2556" s="278">
        <v>45560</v>
      </c>
      <c r="C2556" s="283">
        <f t="shared" si="38"/>
        <v>9939507443</v>
      </c>
      <c r="D2556" s="57"/>
      <c r="E2556" s="57"/>
      <c r="F2556" s="279">
        <v>400817331</v>
      </c>
      <c r="G2556" s="286">
        <v>401743301</v>
      </c>
      <c r="H2556" s="278">
        <v>44518</v>
      </c>
      <c r="I2556" s="278"/>
      <c r="K2556" s="57"/>
      <c r="L2556" s="57"/>
      <c r="M2556" s="274"/>
      <c r="N2556" s="274"/>
      <c r="O2556" s="57"/>
    </row>
    <row r="2557" spans="1:15">
      <c r="A2557" s="57"/>
      <c r="B2557" s="278">
        <v>45561</v>
      </c>
      <c r="C2557" s="283">
        <f t="shared" si="38"/>
        <v>10337041468</v>
      </c>
      <c r="D2557" s="57"/>
      <c r="E2557" s="57"/>
      <c r="F2557" s="279">
        <v>798351356</v>
      </c>
      <c r="G2557" s="286">
        <v>401869688</v>
      </c>
      <c r="H2557" s="278">
        <v>47677</v>
      </c>
      <c r="I2557" s="278"/>
      <c r="K2557" s="57"/>
      <c r="L2557" s="57"/>
      <c r="M2557" s="274"/>
      <c r="N2557" s="274"/>
      <c r="O2557" s="57"/>
    </row>
    <row r="2558" spans="1:15">
      <c r="A2558" s="57"/>
      <c r="B2558" s="278">
        <v>45562</v>
      </c>
      <c r="C2558" s="283">
        <f t="shared" si="38"/>
        <v>10068429995</v>
      </c>
      <c r="D2558" s="57"/>
      <c r="E2558" s="57"/>
      <c r="F2558" s="279">
        <v>529739883</v>
      </c>
      <c r="G2558" s="286">
        <v>402133805</v>
      </c>
      <c r="H2558" s="278">
        <v>44430</v>
      </c>
      <c r="I2558" s="278"/>
      <c r="K2558" s="57"/>
      <c r="L2558" s="57"/>
      <c r="M2558" s="274"/>
      <c r="N2558" s="274"/>
      <c r="O2558" s="57"/>
    </row>
    <row r="2559" spans="1:15">
      <c r="A2559" s="57"/>
      <c r="B2559" s="278">
        <v>45563</v>
      </c>
      <c r="C2559" s="283">
        <f t="shared" si="38"/>
        <v>10452270281</v>
      </c>
      <c r="D2559" s="57"/>
      <c r="E2559" s="57"/>
      <c r="F2559" s="279">
        <v>913580169</v>
      </c>
      <c r="G2559" s="286">
        <v>402158070</v>
      </c>
      <c r="H2559" s="278">
        <v>48936</v>
      </c>
      <c r="I2559" s="278"/>
      <c r="K2559" s="57"/>
      <c r="L2559" s="57"/>
      <c r="M2559" s="274"/>
      <c r="N2559" s="274"/>
      <c r="O2559" s="57"/>
    </row>
    <row r="2560" spans="1:15">
      <c r="A2560" s="57"/>
      <c r="B2560" s="278">
        <v>45564</v>
      </c>
      <c r="C2560" s="283">
        <f t="shared" si="38"/>
        <v>9936655142</v>
      </c>
      <c r="D2560" s="57"/>
      <c r="E2560" s="57"/>
      <c r="F2560" s="279">
        <v>397965030</v>
      </c>
      <c r="G2560" s="286">
        <v>402159586</v>
      </c>
      <c r="H2560" s="278">
        <v>50034</v>
      </c>
      <c r="I2560" s="278"/>
      <c r="K2560" s="57"/>
      <c r="L2560" s="57"/>
      <c r="M2560" s="274"/>
      <c r="N2560" s="274"/>
      <c r="O2560" s="57"/>
    </row>
    <row r="2561" spans="1:15">
      <c r="A2561" s="57"/>
      <c r="B2561" s="278">
        <v>45565</v>
      </c>
      <c r="C2561" s="283">
        <f t="shared" si="38"/>
        <v>9645712520</v>
      </c>
      <c r="D2561" s="57"/>
      <c r="E2561" s="57"/>
      <c r="F2561" s="279">
        <v>107022408</v>
      </c>
      <c r="G2561" s="286">
        <v>402232046</v>
      </c>
      <c r="H2561" s="278">
        <v>48965</v>
      </c>
      <c r="I2561" s="278"/>
      <c r="K2561" s="57"/>
      <c r="L2561" s="57"/>
      <c r="M2561" s="274"/>
      <c r="N2561" s="274"/>
      <c r="O2561" s="57"/>
    </row>
    <row r="2562" spans="1:15">
      <c r="A2562" s="57"/>
      <c r="B2562" s="278">
        <v>45566</v>
      </c>
      <c r="C2562" s="283">
        <f t="shared" si="38"/>
        <v>9680252201</v>
      </c>
      <c r="D2562" s="57"/>
      <c r="E2562" s="57"/>
      <c r="F2562" s="279">
        <v>141562089</v>
      </c>
      <c r="G2562" s="286">
        <v>402382386</v>
      </c>
      <c r="H2562" s="278">
        <v>48506</v>
      </c>
      <c r="I2562" s="278"/>
      <c r="K2562" s="57"/>
      <c r="L2562" s="57"/>
      <c r="M2562" s="274"/>
      <c r="N2562" s="274"/>
      <c r="O2562" s="57"/>
    </row>
    <row r="2563" spans="1:15">
      <c r="A2563" s="57"/>
      <c r="B2563" s="278">
        <v>45567</v>
      </c>
      <c r="C2563" s="283">
        <f t="shared" si="38"/>
        <v>10038798792</v>
      </c>
      <c r="D2563" s="57"/>
      <c r="E2563" s="57"/>
      <c r="F2563" s="279">
        <v>500108680</v>
      </c>
      <c r="G2563" s="286">
        <v>402425416</v>
      </c>
      <c r="H2563" s="278">
        <v>49639</v>
      </c>
      <c r="I2563" s="278"/>
      <c r="K2563" s="57"/>
      <c r="L2563" s="57"/>
      <c r="M2563" s="274"/>
      <c r="N2563" s="274"/>
      <c r="O2563" s="57"/>
    </row>
    <row r="2564" spans="1:15">
      <c r="A2564" s="57"/>
      <c r="B2564" s="278">
        <v>45568</v>
      </c>
      <c r="C2564" s="283">
        <f t="shared" si="38"/>
        <v>10316437233</v>
      </c>
      <c r="D2564" s="57"/>
      <c r="E2564" s="57"/>
      <c r="F2564" s="279">
        <v>777747121</v>
      </c>
      <c r="G2564" s="286">
        <v>402501221</v>
      </c>
      <c r="H2564" s="278">
        <v>43779</v>
      </c>
      <c r="I2564" s="278"/>
      <c r="K2564" s="57"/>
      <c r="L2564" s="57"/>
      <c r="M2564" s="274"/>
      <c r="N2564" s="274"/>
      <c r="O2564" s="57"/>
    </row>
    <row r="2565" spans="1:15">
      <c r="A2565" s="57"/>
      <c r="B2565" s="278">
        <v>45569</v>
      </c>
      <c r="C2565" s="283">
        <f t="shared" si="38"/>
        <v>9787944587</v>
      </c>
      <c r="D2565" s="57"/>
      <c r="E2565" s="57"/>
      <c r="F2565" s="279">
        <v>249254475</v>
      </c>
      <c r="G2565" s="286">
        <v>402606566</v>
      </c>
      <c r="H2565" s="278">
        <v>44105</v>
      </c>
      <c r="I2565" s="278"/>
      <c r="K2565" s="57"/>
      <c r="L2565" s="57"/>
      <c r="M2565" s="274"/>
      <c r="N2565" s="274"/>
      <c r="O2565" s="57"/>
    </row>
    <row r="2566" spans="1:15">
      <c r="A2566" s="57"/>
      <c r="B2566" s="278">
        <v>45570</v>
      </c>
      <c r="C2566" s="283">
        <f t="shared" si="38"/>
        <v>9699531047</v>
      </c>
      <c r="D2566" s="57"/>
      <c r="E2566" s="57"/>
      <c r="F2566" s="279">
        <v>160840935</v>
      </c>
      <c r="G2566" s="286">
        <v>402932246</v>
      </c>
      <c r="H2566" s="278">
        <v>45931</v>
      </c>
      <c r="I2566" s="278"/>
      <c r="K2566" s="57"/>
      <c r="L2566" s="57"/>
      <c r="M2566" s="274"/>
      <c r="N2566" s="274"/>
      <c r="O2566" s="57"/>
    </row>
    <row r="2567" spans="1:15">
      <c r="A2567" s="57"/>
      <c r="B2567" s="278">
        <v>45571</v>
      </c>
      <c r="C2567" s="283">
        <f t="shared" si="38"/>
        <v>10480531342</v>
      </c>
      <c r="D2567" s="57"/>
      <c r="E2567" s="57"/>
      <c r="F2567" s="279">
        <v>941841230</v>
      </c>
      <c r="G2567" s="286">
        <v>403082463</v>
      </c>
      <c r="H2567" s="278">
        <v>44908</v>
      </c>
      <c r="I2567" s="278"/>
      <c r="K2567" s="57"/>
      <c r="L2567" s="57"/>
      <c r="M2567" s="274"/>
      <c r="N2567" s="274"/>
      <c r="O2567" s="57"/>
    </row>
    <row r="2568" spans="1:15">
      <c r="A2568" s="57"/>
      <c r="B2568" s="278">
        <v>45572</v>
      </c>
      <c r="C2568" s="283">
        <f t="shared" si="38"/>
        <v>9745966793</v>
      </c>
      <c r="D2568" s="57"/>
      <c r="E2568" s="57"/>
      <c r="F2568" s="279">
        <v>207276681</v>
      </c>
      <c r="G2568" s="286">
        <v>403209597</v>
      </c>
      <c r="H2568" s="278">
        <v>47494</v>
      </c>
      <c r="I2568" s="278"/>
      <c r="K2568" s="57"/>
      <c r="L2568" s="57"/>
      <c r="M2568" s="274"/>
      <c r="N2568" s="274"/>
      <c r="O2568" s="57"/>
    </row>
    <row r="2569" spans="1:15">
      <c r="A2569" s="57"/>
      <c r="B2569" s="278">
        <v>45573</v>
      </c>
      <c r="C2569" s="283">
        <f t="shared" si="38"/>
        <v>10453708119</v>
      </c>
      <c r="D2569" s="57"/>
      <c r="E2569" s="57"/>
      <c r="F2569" s="279">
        <v>915018007</v>
      </c>
      <c r="G2569" s="286">
        <v>403282321</v>
      </c>
      <c r="H2569" s="278">
        <v>46719</v>
      </c>
      <c r="I2569" s="278"/>
      <c r="K2569" s="57"/>
      <c r="L2569" s="57"/>
      <c r="M2569" s="274"/>
      <c r="N2569" s="274"/>
      <c r="O2569" s="57"/>
    </row>
    <row r="2570" spans="1:15">
      <c r="A2570" s="57"/>
      <c r="B2570" s="278">
        <v>45574</v>
      </c>
      <c r="C2570" s="283">
        <f t="shared" si="38"/>
        <v>10393136804</v>
      </c>
      <c r="D2570" s="57"/>
      <c r="E2570" s="57"/>
      <c r="F2570" s="279">
        <v>854446692</v>
      </c>
      <c r="G2570" s="286">
        <v>403464672</v>
      </c>
      <c r="H2570" s="278">
        <v>43618</v>
      </c>
      <c r="I2570" s="278"/>
      <c r="K2570" s="57"/>
      <c r="L2570" s="57"/>
      <c r="M2570" s="274"/>
      <c r="N2570" s="274"/>
      <c r="O2570" s="57"/>
    </row>
    <row r="2571" spans="1:15">
      <c r="A2571" s="57"/>
      <c r="B2571" s="278">
        <v>45575</v>
      </c>
      <c r="C2571" s="283">
        <f t="shared" si="38"/>
        <v>9757402554</v>
      </c>
      <c r="D2571" s="57"/>
      <c r="E2571" s="57"/>
      <c r="F2571" s="279">
        <v>218712442</v>
      </c>
      <c r="G2571" s="286">
        <v>403504354</v>
      </c>
      <c r="H2571" s="278">
        <v>48383</v>
      </c>
      <c r="I2571" s="278"/>
      <c r="K2571" s="57"/>
      <c r="L2571" s="57"/>
      <c r="M2571" s="274"/>
      <c r="N2571" s="274"/>
      <c r="O2571" s="57"/>
    </row>
    <row r="2572" spans="1:15">
      <c r="A2572" s="57"/>
      <c r="B2572" s="278">
        <v>45576</v>
      </c>
      <c r="C2572" s="283">
        <f t="shared" si="38"/>
        <v>10085755250</v>
      </c>
      <c r="D2572" s="57"/>
      <c r="E2572" s="57"/>
      <c r="F2572" s="279">
        <v>547065138</v>
      </c>
      <c r="G2572" s="286">
        <v>403534851</v>
      </c>
      <c r="H2572" s="278">
        <v>47448</v>
      </c>
      <c r="I2572" s="278"/>
      <c r="K2572" s="57"/>
      <c r="L2572" s="57"/>
      <c r="M2572" s="274"/>
      <c r="N2572" s="274"/>
      <c r="O2572" s="57"/>
    </row>
    <row r="2573" spans="1:15">
      <c r="A2573" s="57"/>
      <c r="B2573" s="278">
        <v>45577</v>
      </c>
      <c r="C2573" s="283">
        <f t="shared" si="38"/>
        <v>10187949613</v>
      </c>
      <c r="D2573" s="57"/>
      <c r="E2573" s="57"/>
      <c r="F2573" s="279">
        <v>649259501</v>
      </c>
      <c r="G2573" s="286">
        <v>403558739</v>
      </c>
      <c r="H2573" s="278">
        <v>46771</v>
      </c>
      <c r="I2573" s="278"/>
      <c r="K2573" s="57"/>
      <c r="L2573" s="57"/>
      <c r="M2573" s="274"/>
      <c r="N2573" s="274"/>
      <c r="O2573" s="57"/>
    </row>
    <row r="2574" spans="1:15">
      <c r="A2574" s="57"/>
      <c r="B2574" s="278">
        <v>45578</v>
      </c>
      <c r="C2574" s="283">
        <f t="shared" si="38"/>
        <v>10314283886</v>
      </c>
      <c r="D2574" s="57"/>
      <c r="E2574" s="57"/>
      <c r="F2574" s="279">
        <v>775593774</v>
      </c>
      <c r="G2574" s="286">
        <v>403673926</v>
      </c>
      <c r="H2574" s="278">
        <v>47525</v>
      </c>
      <c r="I2574" s="278"/>
      <c r="K2574" s="57"/>
      <c r="L2574" s="57"/>
      <c r="M2574" s="274"/>
      <c r="N2574" s="274"/>
      <c r="O2574" s="57"/>
    </row>
    <row r="2575" spans="1:15">
      <c r="A2575" s="57"/>
      <c r="B2575" s="278">
        <v>45579</v>
      </c>
      <c r="C2575" s="283">
        <f t="shared" si="38"/>
        <v>10203539800</v>
      </c>
      <c r="D2575" s="57"/>
      <c r="E2575" s="57"/>
      <c r="F2575" s="279">
        <v>664849688</v>
      </c>
      <c r="G2575" s="286">
        <v>403826458</v>
      </c>
      <c r="H2575" s="278">
        <v>45535</v>
      </c>
      <c r="I2575" s="278"/>
      <c r="K2575" s="57"/>
      <c r="L2575" s="57"/>
      <c r="M2575" s="274"/>
      <c r="N2575" s="274"/>
      <c r="O2575" s="57"/>
    </row>
    <row r="2576" spans="1:15">
      <c r="A2576" s="57"/>
      <c r="B2576" s="278">
        <v>45580</v>
      </c>
      <c r="C2576" s="283">
        <f t="shared" si="38"/>
        <v>9777673091</v>
      </c>
      <c r="D2576" s="57"/>
      <c r="E2576" s="57"/>
      <c r="F2576" s="279">
        <v>238982979</v>
      </c>
      <c r="G2576" s="286">
        <v>403902137</v>
      </c>
      <c r="H2576" s="278">
        <v>47470</v>
      </c>
      <c r="I2576" s="278"/>
      <c r="K2576" s="57"/>
      <c r="L2576" s="57"/>
      <c r="M2576" s="274"/>
      <c r="N2576" s="274"/>
      <c r="O2576" s="57"/>
    </row>
    <row r="2577" spans="1:15">
      <c r="A2577" s="57"/>
      <c r="B2577" s="278">
        <v>45581</v>
      </c>
      <c r="C2577" s="283">
        <f t="shared" si="38"/>
        <v>10131588362</v>
      </c>
      <c r="D2577" s="57"/>
      <c r="E2577" s="57"/>
      <c r="F2577" s="279">
        <v>592898250</v>
      </c>
      <c r="G2577" s="286">
        <v>403953554</v>
      </c>
      <c r="H2577" s="278">
        <v>44610</v>
      </c>
      <c r="I2577" s="278"/>
      <c r="K2577" s="57"/>
      <c r="L2577" s="57"/>
      <c r="M2577" s="274"/>
      <c r="N2577" s="274"/>
      <c r="O2577" s="57"/>
    </row>
    <row r="2578" spans="1:15">
      <c r="A2578" s="57"/>
      <c r="B2578" s="278">
        <v>45582</v>
      </c>
      <c r="C2578" s="283">
        <f t="shared" si="38"/>
        <v>10453513323</v>
      </c>
      <c r="D2578" s="57"/>
      <c r="E2578" s="57"/>
      <c r="F2578" s="279">
        <v>914823211</v>
      </c>
      <c r="G2578" s="286">
        <v>403969532</v>
      </c>
      <c r="H2578" s="278">
        <v>47985</v>
      </c>
      <c r="I2578" s="278"/>
      <c r="K2578" s="57"/>
      <c r="L2578" s="57"/>
      <c r="M2578" s="274"/>
      <c r="N2578" s="274"/>
      <c r="O2578" s="57"/>
    </row>
    <row r="2579" spans="1:15">
      <c r="A2579" s="57"/>
      <c r="B2579" s="278">
        <v>45583</v>
      </c>
      <c r="C2579" s="283">
        <f t="shared" si="38"/>
        <v>10093269380</v>
      </c>
      <c r="D2579" s="57"/>
      <c r="E2579" s="57"/>
      <c r="F2579" s="279">
        <v>554579268</v>
      </c>
      <c r="G2579" s="286">
        <v>403991896</v>
      </c>
      <c r="H2579" s="278">
        <v>49413</v>
      </c>
      <c r="I2579" s="278"/>
      <c r="K2579" s="57"/>
      <c r="L2579" s="57"/>
      <c r="M2579" s="274"/>
      <c r="N2579" s="274"/>
      <c r="O2579" s="57"/>
    </row>
    <row r="2580" spans="1:15">
      <c r="A2580" s="57"/>
      <c r="B2580" s="278">
        <v>45584</v>
      </c>
      <c r="C2580" s="283">
        <f t="shared" si="38"/>
        <v>10183504637</v>
      </c>
      <c r="D2580" s="57"/>
      <c r="E2580" s="57"/>
      <c r="F2580" s="279">
        <v>644814525</v>
      </c>
      <c r="G2580" s="286">
        <v>404258419</v>
      </c>
      <c r="H2580" s="278">
        <v>48357</v>
      </c>
      <c r="I2580" s="278"/>
      <c r="K2580" s="57"/>
      <c r="L2580" s="57"/>
      <c r="M2580" s="274"/>
      <c r="N2580" s="274"/>
      <c r="O2580" s="57"/>
    </row>
    <row r="2581" spans="1:15">
      <c r="A2581" s="57"/>
      <c r="B2581" s="278">
        <v>45585</v>
      </c>
      <c r="C2581" s="283">
        <f t="shared" si="38"/>
        <v>10211030885</v>
      </c>
      <c r="D2581" s="57"/>
      <c r="E2581" s="57"/>
      <c r="F2581" s="279">
        <v>672340773</v>
      </c>
      <c r="G2581" s="286">
        <v>404375583</v>
      </c>
      <c r="H2581" s="278">
        <v>46898</v>
      </c>
      <c r="I2581" s="278"/>
      <c r="K2581" s="57"/>
      <c r="L2581" s="57"/>
      <c r="M2581" s="274"/>
      <c r="N2581" s="274"/>
      <c r="O2581" s="57"/>
    </row>
    <row r="2582" spans="1:15">
      <c r="A2582" s="57"/>
      <c r="B2582" s="278">
        <v>45586</v>
      </c>
      <c r="C2582" s="283">
        <f t="shared" si="38"/>
        <v>10264905341</v>
      </c>
      <c r="D2582" s="57"/>
      <c r="E2582" s="57"/>
      <c r="F2582" s="279">
        <v>726215229</v>
      </c>
      <c r="G2582" s="286">
        <v>404388400</v>
      </c>
      <c r="H2582" s="278">
        <v>47376</v>
      </c>
      <c r="I2582" s="278"/>
      <c r="K2582" s="57"/>
      <c r="L2582" s="57"/>
      <c r="M2582" s="274"/>
      <c r="N2582" s="274"/>
      <c r="O2582" s="57"/>
    </row>
    <row r="2583" spans="1:15">
      <c r="A2583" s="57"/>
      <c r="B2583" s="278">
        <v>45587</v>
      </c>
      <c r="C2583" s="283">
        <f t="shared" si="38"/>
        <v>9799847469</v>
      </c>
      <c r="D2583" s="57"/>
      <c r="E2583" s="57"/>
      <c r="F2583" s="279">
        <v>261157357</v>
      </c>
      <c r="G2583" s="286">
        <v>404781551</v>
      </c>
      <c r="H2583" s="278">
        <v>48157</v>
      </c>
      <c r="I2583" s="278"/>
      <c r="K2583" s="57"/>
      <c r="L2583" s="57"/>
      <c r="M2583" s="274"/>
      <c r="N2583" s="274"/>
      <c r="O2583" s="57"/>
    </row>
    <row r="2584" spans="1:15">
      <c r="A2584" s="57"/>
      <c r="B2584" s="278">
        <v>45588</v>
      </c>
      <c r="C2584" s="283">
        <f t="shared" si="38"/>
        <v>9705303684</v>
      </c>
      <c r="D2584" s="57"/>
      <c r="E2584" s="57"/>
      <c r="F2584" s="279">
        <v>166613572</v>
      </c>
      <c r="G2584" s="286">
        <v>404900102</v>
      </c>
      <c r="H2584" s="278">
        <v>43394</v>
      </c>
      <c r="I2584" s="278"/>
      <c r="K2584" s="57"/>
      <c r="L2584" s="57"/>
      <c r="M2584" s="274"/>
      <c r="N2584" s="274"/>
      <c r="O2584" s="57"/>
    </row>
    <row r="2585" spans="1:15">
      <c r="A2585" s="57"/>
      <c r="B2585" s="278">
        <v>45589</v>
      </c>
      <c r="C2585" s="283">
        <f t="shared" si="38"/>
        <v>10311896173</v>
      </c>
      <c r="D2585" s="57"/>
      <c r="E2585" s="57"/>
      <c r="F2585" s="279">
        <v>773206061</v>
      </c>
      <c r="G2585" s="286">
        <v>404918162</v>
      </c>
      <c r="H2585" s="278">
        <v>48773</v>
      </c>
      <c r="I2585" s="278"/>
      <c r="K2585" s="57"/>
      <c r="L2585" s="57"/>
      <c r="M2585" s="274"/>
      <c r="N2585" s="274"/>
      <c r="O2585" s="57"/>
    </row>
    <row r="2586" spans="1:15">
      <c r="A2586" s="57"/>
      <c r="B2586" s="278">
        <v>45590</v>
      </c>
      <c r="C2586" s="283">
        <f t="shared" si="38"/>
        <v>9952293380</v>
      </c>
      <c r="D2586" s="57"/>
      <c r="E2586" s="57"/>
      <c r="F2586" s="279">
        <v>413603268</v>
      </c>
      <c r="G2586" s="286">
        <v>405271673</v>
      </c>
      <c r="H2586" s="278">
        <v>46629</v>
      </c>
      <c r="I2586" s="278"/>
      <c r="K2586" s="57"/>
      <c r="L2586" s="57"/>
      <c r="M2586" s="274"/>
      <c r="N2586" s="274"/>
      <c r="O2586" s="57"/>
    </row>
    <row r="2587" spans="1:15">
      <c r="A2587" s="57"/>
      <c r="B2587" s="278">
        <v>45591</v>
      </c>
      <c r="C2587" s="283">
        <f t="shared" si="38"/>
        <v>9781649908</v>
      </c>
      <c r="D2587" s="57"/>
      <c r="E2587" s="57"/>
      <c r="F2587" s="279">
        <v>242959796</v>
      </c>
      <c r="G2587" s="286">
        <v>405273497</v>
      </c>
      <c r="H2587" s="278">
        <v>48343</v>
      </c>
      <c r="I2587" s="278"/>
      <c r="K2587" s="57"/>
      <c r="L2587" s="57"/>
      <c r="M2587" s="274"/>
      <c r="N2587" s="274"/>
      <c r="O2587" s="57"/>
    </row>
    <row r="2588" spans="1:15">
      <c r="A2588" s="57"/>
      <c r="B2588" s="278">
        <v>45592</v>
      </c>
      <c r="C2588" s="283">
        <f t="shared" si="38"/>
        <v>10413811651</v>
      </c>
      <c r="D2588" s="57"/>
      <c r="E2588" s="57"/>
      <c r="F2588" s="279">
        <v>875121539</v>
      </c>
      <c r="G2588" s="286">
        <v>405334192</v>
      </c>
      <c r="H2588" s="278">
        <v>50385</v>
      </c>
      <c r="I2588" s="278"/>
      <c r="K2588" s="57"/>
      <c r="L2588" s="57"/>
      <c r="M2588" s="274"/>
      <c r="N2588" s="274"/>
      <c r="O2588" s="57"/>
    </row>
    <row r="2589" spans="1:15">
      <c r="A2589" s="57"/>
      <c r="B2589" s="278">
        <v>45593</v>
      </c>
      <c r="C2589" s="283">
        <f t="shared" si="38"/>
        <v>10187039975</v>
      </c>
      <c r="D2589" s="57"/>
      <c r="E2589" s="57"/>
      <c r="F2589" s="279">
        <v>648349863</v>
      </c>
      <c r="G2589" s="286">
        <v>405570291</v>
      </c>
      <c r="H2589" s="278">
        <v>50057</v>
      </c>
      <c r="I2589" s="278"/>
      <c r="K2589" s="57"/>
      <c r="L2589" s="57"/>
      <c r="M2589" s="274"/>
      <c r="N2589" s="274"/>
      <c r="O2589" s="57"/>
    </row>
    <row r="2590" spans="1:15">
      <c r="A2590" s="57"/>
      <c r="B2590" s="278">
        <v>45594</v>
      </c>
      <c r="C2590" s="283">
        <f t="shared" si="38"/>
        <v>9725149882</v>
      </c>
      <c r="D2590" s="57"/>
      <c r="E2590" s="57"/>
      <c r="F2590" s="279">
        <v>186459770</v>
      </c>
      <c r="G2590" s="286">
        <v>405578751</v>
      </c>
      <c r="H2590" s="278">
        <v>45850</v>
      </c>
      <c r="I2590" s="278"/>
      <c r="K2590" s="57"/>
      <c r="L2590" s="57"/>
      <c r="M2590" s="274"/>
      <c r="N2590" s="274"/>
      <c r="O2590" s="57"/>
    </row>
    <row r="2591" spans="1:15">
      <c r="A2591" s="57"/>
      <c r="B2591" s="278">
        <v>45595</v>
      </c>
      <c r="C2591" s="283">
        <f t="shared" si="38"/>
        <v>10191401671</v>
      </c>
      <c r="D2591" s="57"/>
      <c r="E2591" s="57"/>
      <c r="F2591" s="279">
        <v>652711559</v>
      </c>
      <c r="G2591" s="286">
        <v>405886309</v>
      </c>
      <c r="H2591" s="278">
        <v>48452</v>
      </c>
      <c r="I2591" s="278"/>
      <c r="K2591" s="57"/>
      <c r="L2591" s="57"/>
      <c r="M2591" s="274"/>
      <c r="N2591" s="274"/>
      <c r="O2591" s="57"/>
    </row>
    <row r="2592" spans="1:15">
      <c r="A2592" s="57"/>
      <c r="B2592" s="278">
        <v>45596</v>
      </c>
      <c r="C2592" s="283">
        <f t="shared" ref="C2592:C2655" si="39">F2592+(F$88*28679+98765)+(G$88*6587+87654)+(E$88*9537+76543)+(J$88*5713+4528)</f>
        <v>10153312363</v>
      </c>
      <c r="D2592" s="57"/>
      <c r="E2592" s="57"/>
      <c r="F2592" s="279">
        <v>614622251</v>
      </c>
      <c r="G2592" s="286">
        <v>405958988</v>
      </c>
      <c r="H2592" s="278">
        <v>47696</v>
      </c>
      <c r="I2592" s="278"/>
      <c r="K2592" s="57"/>
      <c r="L2592" s="57"/>
      <c r="M2592" s="274"/>
      <c r="N2592" s="274"/>
      <c r="O2592" s="57"/>
    </row>
    <row r="2593" spans="1:15">
      <c r="A2593" s="57"/>
      <c r="B2593" s="278">
        <v>45597</v>
      </c>
      <c r="C2593" s="283">
        <f t="shared" si="39"/>
        <v>9684296866</v>
      </c>
      <c r="D2593" s="57"/>
      <c r="E2593" s="57"/>
      <c r="F2593" s="279">
        <v>145606754</v>
      </c>
      <c r="G2593" s="286">
        <v>406329433</v>
      </c>
      <c r="H2593" s="278">
        <v>46844</v>
      </c>
      <c r="I2593" s="278"/>
      <c r="K2593" s="57"/>
      <c r="L2593" s="57"/>
      <c r="M2593" s="274"/>
      <c r="N2593" s="274"/>
      <c r="O2593" s="57"/>
    </row>
    <row r="2594" spans="1:15">
      <c r="A2594" s="57"/>
      <c r="B2594" s="278">
        <v>45598</v>
      </c>
      <c r="C2594" s="283">
        <f t="shared" si="39"/>
        <v>9938152075</v>
      </c>
      <c r="D2594" s="57"/>
      <c r="E2594" s="57"/>
      <c r="F2594" s="279">
        <v>399461963</v>
      </c>
      <c r="G2594" s="286">
        <v>406352253</v>
      </c>
      <c r="H2594" s="278">
        <v>49849</v>
      </c>
      <c r="I2594" s="278"/>
      <c r="K2594" s="57"/>
      <c r="L2594" s="57"/>
      <c r="M2594" s="274"/>
      <c r="N2594" s="274"/>
      <c r="O2594" s="57"/>
    </row>
    <row r="2595" spans="1:15">
      <c r="A2595" s="57"/>
      <c r="B2595" s="278">
        <v>45599</v>
      </c>
      <c r="C2595" s="283">
        <f t="shared" si="39"/>
        <v>9885005427</v>
      </c>
      <c r="D2595" s="57"/>
      <c r="E2595" s="57"/>
      <c r="F2595" s="279">
        <v>346315315</v>
      </c>
      <c r="G2595" s="286">
        <v>406445964</v>
      </c>
      <c r="H2595" s="278">
        <v>43204</v>
      </c>
      <c r="I2595" s="278"/>
      <c r="K2595" s="57"/>
      <c r="L2595" s="57"/>
      <c r="M2595" s="274"/>
      <c r="N2595" s="274"/>
      <c r="O2595" s="57"/>
    </row>
    <row r="2596" spans="1:15">
      <c r="A2596" s="57"/>
      <c r="B2596" s="278">
        <v>45600</v>
      </c>
      <c r="C2596" s="283">
        <f t="shared" si="39"/>
        <v>10429218535</v>
      </c>
      <c r="D2596" s="57"/>
      <c r="E2596" s="57"/>
      <c r="F2596" s="279">
        <v>890528423</v>
      </c>
      <c r="G2596" s="286">
        <v>406545800</v>
      </c>
      <c r="H2596" s="278">
        <v>43757</v>
      </c>
      <c r="I2596" s="278"/>
      <c r="K2596" s="57"/>
      <c r="L2596" s="57"/>
      <c r="M2596" s="274"/>
      <c r="N2596" s="274"/>
      <c r="O2596" s="57"/>
    </row>
    <row r="2597" spans="1:15">
      <c r="A2597" s="57"/>
      <c r="B2597" s="278">
        <v>45601</v>
      </c>
      <c r="C2597" s="283">
        <f t="shared" si="39"/>
        <v>10442905279</v>
      </c>
      <c r="D2597" s="57"/>
      <c r="E2597" s="57"/>
      <c r="F2597" s="279">
        <v>904215167</v>
      </c>
      <c r="G2597" s="286">
        <v>406655427</v>
      </c>
      <c r="H2597" s="278">
        <v>50352</v>
      </c>
      <c r="I2597" s="278"/>
      <c r="K2597" s="57"/>
      <c r="L2597" s="57"/>
      <c r="M2597" s="274"/>
      <c r="N2597" s="274"/>
      <c r="O2597" s="57"/>
    </row>
    <row r="2598" spans="1:15">
      <c r="A2598" s="57"/>
      <c r="B2598" s="278">
        <v>45602</v>
      </c>
      <c r="C2598" s="283">
        <f t="shared" si="39"/>
        <v>10174629741</v>
      </c>
      <c r="D2598" s="57"/>
      <c r="E2598" s="57"/>
      <c r="F2598" s="279">
        <v>635939629</v>
      </c>
      <c r="G2598" s="286">
        <v>406673830</v>
      </c>
      <c r="H2598" s="278">
        <v>49744</v>
      </c>
      <c r="I2598" s="278"/>
      <c r="K2598" s="57"/>
      <c r="L2598" s="57"/>
      <c r="M2598" s="274"/>
      <c r="N2598" s="274"/>
      <c r="O2598" s="57"/>
    </row>
    <row r="2599" spans="1:15">
      <c r="A2599" s="57"/>
      <c r="B2599" s="278">
        <v>45603</v>
      </c>
      <c r="C2599" s="283">
        <f t="shared" si="39"/>
        <v>10026574200</v>
      </c>
      <c r="D2599" s="57"/>
      <c r="E2599" s="57"/>
      <c r="F2599" s="279">
        <v>487884088</v>
      </c>
      <c r="G2599" s="286">
        <v>406797561</v>
      </c>
      <c r="H2599" s="278">
        <v>46647</v>
      </c>
      <c r="I2599" s="278"/>
      <c r="K2599" s="57"/>
      <c r="L2599" s="57"/>
      <c r="M2599" s="274"/>
      <c r="N2599" s="274"/>
      <c r="O2599" s="57"/>
    </row>
    <row r="2600" spans="1:15">
      <c r="A2600" s="57"/>
      <c r="B2600" s="278">
        <v>45604</v>
      </c>
      <c r="C2600" s="283">
        <f t="shared" si="39"/>
        <v>9948648539</v>
      </c>
      <c r="D2600" s="57"/>
      <c r="E2600" s="57"/>
      <c r="F2600" s="279">
        <v>409958427</v>
      </c>
      <c r="G2600" s="286">
        <v>406982025</v>
      </c>
      <c r="H2600" s="278">
        <v>45633</v>
      </c>
      <c r="I2600" s="278"/>
      <c r="K2600" s="57"/>
      <c r="L2600" s="57"/>
      <c r="M2600" s="274"/>
      <c r="N2600" s="274"/>
      <c r="O2600" s="57"/>
    </row>
    <row r="2601" spans="1:15">
      <c r="A2601" s="57"/>
      <c r="B2601" s="278">
        <v>45605</v>
      </c>
      <c r="C2601" s="283">
        <f t="shared" si="39"/>
        <v>10232666704</v>
      </c>
      <c r="D2601" s="57"/>
      <c r="E2601" s="57"/>
      <c r="F2601" s="279">
        <v>693976592</v>
      </c>
      <c r="G2601" s="286">
        <v>407157257</v>
      </c>
      <c r="H2601" s="278">
        <v>49761</v>
      </c>
      <c r="I2601" s="278"/>
      <c r="K2601" s="57"/>
      <c r="L2601" s="57"/>
      <c r="M2601" s="274"/>
      <c r="N2601" s="274"/>
      <c r="O2601" s="57"/>
    </row>
    <row r="2602" spans="1:15">
      <c r="A2602" s="57"/>
      <c r="B2602" s="278">
        <v>45606</v>
      </c>
      <c r="C2602" s="283">
        <f t="shared" si="39"/>
        <v>9683329661</v>
      </c>
      <c r="D2602" s="57"/>
      <c r="E2602" s="57"/>
      <c r="F2602" s="279">
        <v>144639549</v>
      </c>
      <c r="G2602" s="286">
        <v>407185431</v>
      </c>
      <c r="H2602" s="278">
        <v>47197</v>
      </c>
      <c r="I2602" s="278"/>
      <c r="K2602" s="57"/>
      <c r="L2602" s="57"/>
      <c r="M2602" s="274"/>
      <c r="N2602" s="274"/>
      <c r="O2602" s="57"/>
    </row>
    <row r="2603" spans="1:15">
      <c r="A2603" s="57"/>
      <c r="B2603" s="278">
        <v>45607</v>
      </c>
      <c r="C2603" s="283">
        <f t="shared" si="39"/>
        <v>10250325898</v>
      </c>
      <c r="D2603" s="57"/>
      <c r="E2603" s="57"/>
      <c r="F2603" s="279">
        <v>711635786</v>
      </c>
      <c r="G2603" s="286">
        <v>407297027</v>
      </c>
      <c r="H2603" s="278">
        <v>44086</v>
      </c>
      <c r="I2603" s="278"/>
      <c r="K2603" s="57"/>
      <c r="L2603" s="57"/>
      <c r="M2603" s="274"/>
      <c r="N2603" s="274"/>
      <c r="O2603" s="57"/>
    </row>
    <row r="2604" spans="1:15">
      <c r="A2604" s="57"/>
      <c r="B2604" s="278">
        <v>45608</v>
      </c>
      <c r="C2604" s="283">
        <f t="shared" si="39"/>
        <v>10361398146</v>
      </c>
      <c r="D2604" s="57"/>
      <c r="E2604" s="57"/>
      <c r="F2604" s="279">
        <v>822708034</v>
      </c>
      <c r="G2604" s="286">
        <v>407336868</v>
      </c>
      <c r="H2604" s="278">
        <v>46766</v>
      </c>
      <c r="I2604" s="278"/>
      <c r="K2604" s="57"/>
      <c r="L2604" s="57"/>
      <c r="M2604" s="274"/>
      <c r="N2604" s="274"/>
      <c r="O2604" s="57"/>
    </row>
    <row r="2605" spans="1:15">
      <c r="A2605" s="57"/>
      <c r="B2605" s="278">
        <v>45609</v>
      </c>
      <c r="C2605" s="283">
        <f t="shared" si="39"/>
        <v>10059318943</v>
      </c>
      <c r="D2605" s="57"/>
      <c r="E2605" s="57"/>
      <c r="F2605" s="279">
        <v>520628831</v>
      </c>
      <c r="G2605" s="286">
        <v>407790910</v>
      </c>
      <c r="H2605" s="278">
        <v>47631</v>
      </c>
      <c r="I2605" s="278"/>
      <c r="K2605" s="57"/>
      <c r="L2605" s="57"/>
      <c r="M2605" s="274"/>
      <c r="N2605" s="274"/>
      <c r="O2605" s="57"/>
    </row>
    <row r="2606" spans="1:15">
      <c r="A2606" s="57"/>
      <c r="B2606" s="278">
        <v>45610</v>
      </c>
      <c r="C2606" s="283">
        <f t="shared" si="39"/>
        <v>9732125733</v>
      </c>
      <c r="D2606" s="57"/>
      <c r="E2606" s="57"/>
      <c r="F2606" s="279">
        <v>193435621</v>
      </c>
      <c r="G2606" s="286">
        <v>408075163</v>
      </c>
      <c r="H2606" s="278">
        <v>47300</v>
      </c>
      <c r="I2606" s="278"/>
      <c r="K2606" s="57"/>
      <c r="L2606" s="57"/>
      <c r="M2606" s="274"/>
      <c r="N2606" s="274"/>
      <c r="O2606" s="57"/>
    </row>
    <row r="2607" spans="1:15">
      <c r="A2607" s="57"/>
      <c r="B2607" s="278">
        <v>45611</v>
      </c>
      <c r="C2607" s="283">
        <f t="shared" si="39"/>
        <v>9794402688</v>
      </c>
      <c r="D2607" s="57"/>
      <c r="E2607" s="57"/>
      <c r="F2607" s="279">
        <v>255712576</v>
      </c>
      <c r="G2607" s="286">
        <v>408116635</v>
      </c>
      <c r="H2607" s="278">
        <v>48264</v>
      </c>
      <c r="I2607" s="278"/>
      <c r="K2607" s="57"/>
      <c r="L2607" s="57"/>
      <c r="M2607" s="274"/>
      <c r="N2607" s="274"/>
      <c r="O2607" s="57"/>
    </row>
    <row r="2608" spans="1:15">
      <c r="A2608" s="57"/>
      <c r="B2608" s="278">
        <v>45612</v>
      </c>
      <c r="C2608" s="283">
        <f t="shared" si="39"/>
        <v>10218358248</v>
      </c>
      <c r="D2608" s="57"/>
      <c r="E2608" s="57"/>
      <c r="F2608" s="279">
        <v>679668136</v>
      </c>
      <c r="G2608" s="286">
        <v>408148458</v>
      </c>
      <c r="H2608" s="278">
        <v>48825</v>
      </c>
      <c r="I2608" s="278"/>
      <c r="K2608" s="57"/>
      <c r="L2608" s="57"/>
      <c r="M2608" s="274"/>
      <c r="N2608" s="274"/>
      <c r="O2608" s="57"/>
    </row>
    <row r="2609" spans="1:15">
      <c r="A2609" s="57"/>
      <c r="B2609" s="278">
        <v>45613</v>
      </c>
      <c r="C2609" s="283">
        <f t="shared" si="39"/>
        <v>9731818635</v>
      </c>
      <c r="D2609" s="57"/>
      <c r="E2609" s="57"/>
      <c r="F2609" s="279">
        <v>193128523</v>
      </c>
      <c r="G2609" s="286">
        <v>408212783</v>
      </c>
      <c r="H2609" s="278">
        <v>44727</v>
      </c>
      <c r="I2609" s="278"/>
      <c r="K2609" s="57"/>
      <c r="L2609" s="57"/>
      <c r="M2609" s="274"/>
      <c r="N2609" s="274"/>
      <c r="O2609" s="57"/>
    </row>
    <row r="2610" spans="1:15">
      <c r="A2610" s="57"/>
      <c r="B2610" s="278">
        <v>45614</v>
      </c>
      <c r="C2610" s="283">
        <f t="shared" si="39"/>
        <v>9935538186</v>
      </c>
      <c r="D2610" s="57"/>
      <c r="E2610" s="57"/>
      <c r="F2610" s="279">
        <v>396848074</v>
      </c>
      <c r="G2610" s="286">
        <v>408232143</v>
      </c>
      <c r="H2610" s="278">
        <v>49644</v>
      </c>
      <c r="I2610" s="278"/>
      <c r="K2610" s="57"/>
      <c r="L2610" s="57"/>
      <c r="M2610" s="274"/>
      <c r="N2610" s="274"/>
      <c r="O2610" s="57"/>
    </row>
    <row r="2611" spans="1:15">
      <c r="A2611" s="57"/>
      <c r="B2611" s="278">
        <v>45615</v>
      </c>
      <c r="C2611" s="283">
        <f t="shared" si="39"/>
        <v>10405722549</v>
      </c>
      <c r="D2611" s="57"/>
      <c r="E2611" s="57"/>
      <c r="F2611" s="279">
        <v>867032437</v>
      </c>
      <c r="G2611" s="286">
        <v>408351584</v>
      </c>
      <c r="H2611" s="278">
        <v>49788</v>
      </c>
      <c r="I2611" s="278"/>
      <c r="K2611" s="57"/>
      <c r="L2611" s="57"/>
      <c r="M2611" s="274"/>
      <c r="N2611" s="274"/>
      <c r="O2611" s="57"/>
    </row>
    <row r="2612" spans="1:15">
      <c r="A2612" s="57"/>
      <c r="B2612" s="278">
        <v>45616</v>
      </c>
      <c r="C2612" s="283">
        <f t="shared" si="39"/>
        <v>10147868202</v>
      </c>
      <c r="D2612" s="57"/>
      <c r="E2612" s="57"/>
      <c r="F2612" s="279">
        <v>609178090</v>
      </c>
      <c r="G2612" s="286">
        <v>408420480</v>
      </c>
      <c r="H2612" s="278">
        <v>43935</v>
      </c>
      <c r="I2612" s="278"/>
      <c r="K2612" s="57"/>
      <c r="L2612" s="57"/>
      <c r="M2612" s="274"/>
      <c r="N2612" s="274"/>
      <c r="O2612" s="57"/>
    </row>
    <row r="2613" spans="1:15">
      <c r="A2613" s="57"/>
      <c r="B2613" s="278">
        <v>45617</v>
      </c>
      <c r="C2613" s="283">
        <f t="shared" si="39"/>
        <v>10518698080</v>
      </c>
      <c r="D2613" s="57"/>
      <c r="E2613" s="57"/>
      <c r="F2613" s="279">
        <v>980007968</v>
      </c>
      <c r="G2613" s="286">
        <v>408830688</v>
      </c>
      <c r="H2613" s="278">
        <v>47455</v>
      </c>
      <c r="I2613" s="278"/>
      <c r="K2613" s="57"/>
      <c r="L2613" s="57"/>
      <c r="M2613" s="274"/>
      <c r="N2613" s="274"/>
      <c r="O2613" s="57"/>
    </row>
    <row r="2614" spans="1:15">
      <c r="A2614" s="57"/>
      <c r="B2614" s="278">
        <v>45618</v>
      </c>
      <c r="C2614" s="283">
        <f t="shared" si="39"/>
        <v>9750681478</v>
      </c>
      <c r="D2614" s="57"/>
      <c r="E2614" s="57"/>
      <c r="F2614" s="279">
        <v>211991366</v>
      </c>
      <c r="G2614" s="286">
        <v>408975474</v>
      </c>
      <c r="H2614" s="278">
        <v>43855</v>
      </c>
      <c r="I2614" s="278"/>
      <c r="K2614" s="57"/>
      <c r="L2614" s="57"/>
      <c r="M2614" s="274"/>
      <c r="N2614" s="274"/>
      <c r="O2614" s="57"/>
    </row>
    <row r="2615" spans="1:15">
      <c r="A2615" s="57"/>
      <c r="B2615" s="278">
        <v>45619</v>
      </c>
      <c r="C2615" s="283">
        <f t="shared" si="39"/>
        <v>10009661419</v>
      </c>
      <c r="D2615" s="57"/>
      <c r="E2615" s="57"/>
      <c r="F2615" s="279">
        <v>470971307</v>
      </c>
      <c r="G2615" s="286">
        <v>409089775</v>
      </c>
      <c r="H2615" s="278">
        <v>44813</v>
      </c>
      <c r="I2615" s="278"/>
      <c r="K2615" s="57"/>
      <c r="L2615" s="57"/>
      <c r="M2615" s="274"/>
      <c r="N2615" s="274"/>
      <c r="O2615" s="57"/>
    </row>
    <row r="2616" spans="1:15">
      <c r="A2616" s="57"/>
      <c r="B2616" s="278">
        <v>45620</v>
      </c>
      <c r="C2616" s="283">
        <f t="shared" si="39"/>
        <v>10330104341</v>
      </c>
      <c r="D2616" s="57"/>
      <c r="E2616" s="57"/>
      <c r="F2616" s="279">
        <v>791414229</v>
      </c>
      <c r="G2616" s="286">
        <v>409201356</v>
      </c>
      <c r="H2616" s="278">
        <v>49302</v>
      </c>
      <c r="I2616" s="278"/>
      <c r="K2616" s="57"/>
      <c r="L2616" s="57"/>
      <c r="M2616" s="274"/>
      <c r="N2616" s="274"/>
      <c r="O2616" s="57"/>
    </row>
    <row r="2617" spans="1:15">
      <c r="A2617" s="57"/>
      <c r="B2617" s="278">
        <v>45621</v>
      </c>
      <c r="C2617" s="283">
        <f t="shared" si="39"/>
        <v>9892221857</v>
      </c>
      <c r="D2617" s="57"/>
      <c r="E2617" s="57"/>
      <c r="F2617" s="279">
        <v>353531745</v>
      </c>
      <c r="G2617" s="286">
        <v>409344488</v>
      </c>
      <c r="H2617" s="278">
        <v>44204</v>
      </c>
      <c r="I2617" s="278"/>
      <c r="K2617" s="57"/>
      <c r="L2617" s="57"/>
      <c r="M2617" s="274"/>
      <c r="N2617" s="274"/>
      <c r="O2617" s="57"/>
    </row>
    <row r="2618" spans="1:15">
      <c r="A2618" s="57"/>
      <c r="B2618" s="278">
        <v>45622</v>
      </c>
      <c r="C2618" s="283">
        <f t="shared" si="39"/>
        <v>9782142897</v>
      </c>
      <c r="D2618" s="57"/>
      <c r="E2618" s="57"/>
      <c r="F2618" s="279">
        <v>243452785</v>
      </c>
      <c r="G2618" s="286">
        <v>409372553</v>
      </c>
      <c r="H2618" s="278">
        <v>43381</v>
      </c>
      <c r="I2618" s="278"/>
      <c r="K2618" s="57"/>
      <c r="L2618" s="57"/>
      <c r="M2618" s="274"/>
      <c r="N2618" s="274"/>
      <c r="O2618" s="57"/>
    </row>
    <row r="2619" spans="1:15">
      <c r="A2619" s="57"/>
      <c r="B2619" s="278">
        <v>45623</v>
      </c>
      <c r="C2619" s="283">
        <f t="shared" si="39"/>
        <v>10282381622</v>
      </c>
      <c r="D2619" s="57"/>
      <c r="E2619" s="57"/>
      <c r="F2619" s="279">
        <v>743691510</v>
      </c>
      <c r="G2619" s="286">
        <v>409607993</v>
      </c>
      <c r="H2619" s="278">
        <v>49271</v>
      </c>
      <c r="I2619" s="278"/>
      <c r="K2619" s="57"/>
      <c r="L2619" s="57"/>
      <c r="M2619" s="274"/>
      <c r="N2619" s="274"/>
      <c r="O2619" s="57"/>
    </row>
    <row r="2620" spans="1:15">
      <c r="A2620" s="57"/>
      <c r="B2620" s="278">
        <v>45624</v>
      </c>
      <c r="C2620" s="283">
        <f t="shared" si="39"/>
        <v>10042616118</v>
      </c>
      <c r="D2620" s="57"/>
      <c r="E2620" s="57"/>
      <c r="F2620" s="279">
        <v>503926006</v>
      </c>
      <c r="G2620" s="286">
        <v>409649352</v>
      </c>
      <c r="H2620" s="278">
        <v>50130</v>
      </c>
      <c r="I2620" s="278"/>
      <c r="K2620" s="57"/>
      <c r="L2620" s="57"/>
      <c r="M2620" s="274"/>
      <c r="N2620" s="274"/>
      <c r="O2620" s="57"/>
    </row>
    <row r="2621" spans="1:15">
      <c r="A2621" s="57"/>
      <c r="B2621" s="278">
        <v>45625</v>
      </c>
      <c r="C2621" s="283">
        <f t="shared" si="39"/>
        <v>10181462622</v>
      </c>
      <c r="D2621" s="57"/>
      <c r="E2621" s="57"/>
      <c r="F2621" s="279">
        <v>642772510</v>
      </c>
      <c r="G2621" s="286">
        <v>409690209</v>
      </c>
      <c r="H2621" s="278">
        <v>45435</v>
      </c>
      <c r="I2621" s="278"/>
      <c r="K2621" s="57"/>
      <c r="L2621" s="57"/>
      <c r="M2621" s="274"/>
      <c r="N2621" s="274"/>
      <c r="O2621" s="57"/>
    </row>
    <row r="2622" spans="1:15">
      <c r="A2622" s="57"/>
      <c r="B2622" s="278">
        <v>45626</v>
      </c>
      <c r="C2622" s="283">
        <f t="shared" si="39"/>
        <v>10232962039</v>
      </c>
      <c r="D2622" s="57"/>
      <c r="E2622" s="57"/>
      <c r="F2622" s="279">
        <v>694271927</v>
      </c>
      <c r="G2622" s="286">
        <v>409786445</v>
      </c>
      <c r="H2622" s="278">
        <v>47074</v>
      </c>
      <c r="I2622" s="278"/>
      <c r="K2622" s="57"/>
      <c r="L2622" s="57"/>
      <c r="M2622" s="274"/>
      <c r="N2622" s="274"/>
      <c r="O2622" s="57"/>
    </row>
    <row r="2623" spans="1:15">
      <c r="A2623" s="57"/>
      <c r="B2623" s="278">
        <v>45627</v>
      </c>
      <c r="C2623" s="283">
        <f t="shared" si="39"/>
        <v>9791108039</v>
      </c>
      <c r="D2623" s="57"/>
      <c r="E2623" s="57"/>
      <c r="F2623" s="279">
        <v>252417927</v>
      </c>
      <c r="G2623" s="286">
        <v>409867431</v>
      </c>
      <c r="H2623" s="278">
        <v>44336</v>
      </c>
      <c r="I2623" s="278"/>
      <c r="K2623" s="57"/>
      <c r="L2623" s="57"/>
      <c r="M2623" s="274"/>
      <c r="N2623" s="274"/>
      <c r="O2623" s="57"/>
    </row>
    <row r="2624" spans="1:15">
      <c r="A2624" s="57"/>
      <c r="B2624" s="278">
        <v>45628</v>
      </c>
      <c r="C2624" s="283">
        <f t="shared" si="39"/>
        <v>10015138304</v>
      </c>
      <c r="D2624" s="57"/>
      <c r="E2624" s="57"/>
      <c r="F2624" s="279">
        <v>476448192</v>
      </c>
      <c r="G2624" s="286">
        <v>409958427</v>
      </c>
      <c r="H2624" s="278">
        <v>45604</v>
      </c>
      <c r="I2624" s="278"/>
      <c r="K2624" s="57"/>
      <c r="L2624" s="57"/>
      <c r="M2624" s="274"/>
      <c r="N2624" s="274"/>
      <c r="O2624" s="57"/>
    </row>
    <row r="2625" spans="1:15">
      <c r="A2625" s="57"/>
      <c r="B2625" s="278">
        <v>45629</v>
      </c>
      <c r="C2625" s="283">
        <f t="shared" si="39"/>
        <v>10459643225</v>
      </c>
      <c r="D2625" s="57"/>
      <c r="E2625" s="57"/>
      <c r="F2625" s="279">
        <v>920953113</v>
      </c>
      <c r="G2625" s="286">
        <v>410018115</v>
      </c>
      <c r="H2625" s="278">
        <v>48325</v>
      </c>
      <c r="I2625" s="278"/>
      <c r="K2625" s="57"/>
      <c r="L2625" s="57"/>
      <c r="M2625" s="274"/>
      <c r="N2625" s="274"/>
      <c r="O2625" s="57"/>
    </row>
    <row r="2626" spans="1:15">
      <c r="A2626" s="57"/>
      <c r="B2626" s="278">
        <v>45630</v>
      </c>
      <c r="C2626" s="283">
        <f t="shared" si="39"/>
        <v>9653494071</v>
      </c>
      <c r="D2626" s="57"/>
      <c r="E2626" s="57"/>
      <c r="F2626" s="279">
        <v>114803959</v>
      </c>
      <c r="G2626" s="286">
        <v>410358421</v>
      </c>
      <c r="H2626" s="278">
        <v>43977</v>
      </c>
      <c r="I2626" s="278"/>
      <c r="K2626" s="57"/>
      <c r="L2626" s="57"/>
      <c r="M2626" s="274"/>
      <c r="N2626" s="274"/>
      <c r="O2626" s="57"/>
    </row>
    <row r="2627" spans="1:15">
      <c r="A2627" s="57"/>
      <c r="B2627" s="278">
        <v>45631</v>
      </c>
      <c r="C2627" s="283">
        <f t="shared" si="39"/>
        <v>9738685748</v>
      </c>
      <c r="D2627" s="57"/>
      <c r="E2627" s="57"/>
      <c r="F2627" s="279">
        <v>199995636</v>
      </c>
      <c r="G2627" s="286">
        <v>410400113</v>
      </c>
      <c r="H2627" s="278">
        <v>45680</v>
      </c>
      <c r="I2627" s="278"/>
      <c r="K2627" s="57"/>
      <c r="L2627" s="57"/>
      <c r="M2627" s="274"/>
      <c r="N2627" s="274"/>
      <c r="O2627" s="57"/>
    </row>
    <row r="2628" spans="1:15">
      <c r="A2628" s="57"/>
      <c r="B2628" s="278">
        <v>45632</v>
      </c>
      <c r="C2628" s="283">
        <f t="shared" si="39"/>
        <v>10379818140</v>
      </c>
      <c r="D2628" s="57"/>
      <c r="E2628" s="57"/>
      <c r="F2628" s="279">
        <v>841128028</v>
      </c>
      <c r="G2628" s="286">
        <v>410450091</v>
      </c>
      <c r="H2628" s="278">
        <v>43981</v>
      </c>
      <c r="I2628" s="278"/>
      <c r="K2628" s="57"/>
      <c r="L2628" s="57"/>
      <c r="M2628" s="274"/>
      <c r="N2628" s="274"/>
      <c r="O2628" s="57"/>
    </row>
    <row r="2629" spans="1:15">
      <c r="A2629" s="57"/>
      <c r="B2629" s="278">
        <v>45633</v>
      </c>
      <c r="C2629" s="283">
        <f t="shared" si="39"/>
        <v>9945672137</v>
      </c>
      <c r="D2629" s="57"/>
      <c r="E2629" s="57"/>
      <c r="F2629" s="279">
        <v>406982025</v>
      </c>
      <c r="G2629" s="286">
        <v>410486450</v>
      </c>
      <c r="H2629" s="278">
        <v>48579</v>
      </c>
      <c r="I2629" s="278"/>
      <c r="K2629" s="57"/>
      <c r="L2629" s="57"/>
      <c r="M2629" s="274"/>
      <c r="N2629" s="274"/>
      <c r="O2629" s="57"/>
    </row>
    <row r="2630" spans="1:15">
      <c r="A2630" s="57"/>
      <c r="B2630" s="278">
        <v>45634</v>
      </c>
      <c r="C2630" s="283">
        <f t="shared" si="39"/>
        <v>10165142596</v>
      </c>
      <c r="D2630" s="57"/>
      <c r="E2630" s="57"/>
      <c r="F2630" s="279">
        <v>626452484</v>
      </c>
      <c r="G2630" s="286">
        <v>410541136</v>
      </c>
      <c r="H2630" s="278">
        <v>47889</v>
      </c>
      <c r="I2630" s="278"/>
      <c r="K2630" s="57"/>
      <c r="L2630" s="57"/>
      <c r="M2630" s="274"/>
      <c r="N2630" s="274"/>
      <c r="O2630" s="57"/>
    </row>
    <row r="2631" spans="1:15">
      <c r="A2631" s="57"/>
      <c r="B2631" s="278">
        <v>45635</v>
      </c>
      <c r="C2631" s="283">
        <f t="shared" si="39"/>
        <v>10048858140</v>
      </c>
      <c r="D2631" s="57"/>
      <c r="E2631" s="57"/>
      <c r="F2631" s="279">
        <v>510168028</v>
      </c>
      <c r="G2631" s="286">
        <v>410564123</v>
      </c>
      <c r="H2631" s="278">
        <v>49208</v>
      </c>
      <c r="I2631" s="278"/>
      <c r="K2631" s="57"/>
      <c r="L2631" s="57"/>
      <c r="M2631" s="274"/>
      <c r="N2631" s="274"/>
      <c r="O2631" s="57"/>
    </row>
    <row r="2632" spans="1:15">
      <c r="A2632" s="57"/>
      <c r="B2632" s="278">
        <v>45636</v>
      </c>
      <c r="C2632" s="283">
        <f t="shared" si="39"/>
        <v>9826078487</v>
      </c>
      <c r="D2632" s="57"/>
      <c r="E2632" s="57"/>
      <c r="F2632" s="279">
        <v>287388375</v>
      </c>
      <c r="G2632" s="286">
        <v>410802386</v>
      </c>
      <c r="H2632" s="278">
        <v>46862</v>
      </c>
      <c r="I2632" s="278"/>
      <c r="K2632" s="57"/>
      <c r="L2632" s="57"/>
      <c r="M2632" s="274"/>
      <c r="N2632" s="274"/>
      <c r="O2632" s="57"/>
    </row>
    <row r="2633" spans="1:15">
      <c r="A2633" s="57"/>
      <c r="B2633" s="278">
        <v>45637</v>
      </c>
      <c r="C2633" s="283">
        <f t="shared" si="39"/>
        <v>10297283964</v>
      </c>
      <c r="D2633" s="57"/>
      <c r="E2633" s="57"/>
      <c r="F2633" s="279">
        <v>758593852</v>
      </c>
      <c r="G2633" s="286">
        <v>410966922</v>
      </c>
      <c r="H2633" s="278">
        <v>48736</v>
      </c>
      <c r="I2633" s="278"/>
      <c r="K2633" s="57"/>
      <c r="L2633" s="57"/>
      <c r="M2633" s="274"/>
      <c r="N2633" s="274"/>
      <c r="O2633" s="57"/>
    </row>
    <row r="2634" spans="1:15">
      <c r="A2634" s="57"/>
      <c r="B2634" s="278">
        <v>45638</v>
      </c>
      <c r="C2634" s="283">
        <f t="shared" si="39"/>
        <v>10421646885</v>
      </c>
      <c r="D2634" s="57"/>
      <c r="E2634" s="57"/>
      <c r="F2634" s="279">
        <v>882956773</v>
      </c>
      <c r="G2634" s="286">
        <v>411028598</v>
      </c>
      <c r="H2634" s="278">
        <v>47218</v>
      </c>
      <c r="I2634" s="278"/>
      <c r="K2634" s="57"/>
      <c r="L2634" s="57"/>
      <c r="M2634" s="274"/>
      <c r="N2634" s="274"/>
      <c r="O2634" s="57"/>
    </row>
    <row r="2635" spans="1:15">
      <c r="A2635" s="57"/>
      <c r="B2635" s="278">
        <v>45639</v>
      </c>
      <c r="C2635" s="283">
        <f t="shared" si="39"/>
        <v>10367062314</v>
      </c>
      <c r="D2635" s="57"/>
      <c r="E2635" s="57"/>
      <c r="F2635" s="279">
        <v>828372202</v>
      </c>
      <c r="G2635" s="286">
        <v>411129832</v>
      </c>
      <c r="H2635" s="278">
        <v>43132</v>
      </c>
      <c r="I2635" s="278"/>
      <c r="K2635" s="57"/>
      <c r="L2635" s="57"/>
      <c r="M2635" s="274"/>
      <c r="N2635" s="274"/>
      <c r="O2635" s="57"/>
    </row>
    <row r="2636" spans="1:15">
      <c r="A2636" s="57"/>
      <c r="B2636" s="278">
        <v>45640</v>
      </c>
      <c r="C2636" s="283">
        <f t="shared" si="39"/>
        <v>9752975290</v>
      </c>
      <c r="D2636" s="57"/>
      <c r="E2636" s="57"/>
      <c r="F2636" s="279">
        <v>214285178</v>
      </c>
      <c r="G2636" s="286">
        <v>411172121</v>
      </c>
      <c r="H2636" s="278">
        <v>48472</v>
      </c>
      <c r="I2636" s="278"/>
      <c r="K2636" s="57"/>
      <c r="L2636" s="57"/>
      <c r="M2636" s="274"/>
      <c r="N2636" s="274"/>
      <c r="O2636" s="57"/>
    </row>
    <row r="2637" spans="1:15">
      <c r="A2637" s="57"/>
      <c r="B2637" s="278">
        <v>45641</v>
      </c>
      <c r="C2637" s="283">
        <f t="shared" si="39"/>
        <v>10074583557</v>
      </c>
      <c r="D2637" s="57"/>
      <c r="E2637" s="57"/>
      <c r="F2637" s="279">
        <v>535893445</v>
      </c>
      <c r="G2637" s="286">
        <v>411398211</v>
      </c>
      <c r="H2637" s="278">
        <v>44729</v>
      </c>
      <c r="I2637" s="278"/>
      <c r="K2637" s="57"/>
      <c r="L2637" s="57"/>
      <c r="M2637" s="274"/>
      <c r="N2637" s="274"/>
      <c r="O2637" s="57"/>
    </row>
    <row r="2638" spans="1:15">
      <c r="A2638" s="57"/>
      <c r="B2638" s="278">
        <v>45642</v>
      </c>
      <c r="C2638" s="283">
        <f t="shared" si="39"/>
        <v>10235304582</v>
      </c>
      <c r="D2638" s="57"/>
      <c r="E2638" s="57"/>
      <c r="F2638" s="279">
        <v>696614470</v>
      </c>
      <c r="G2638" s="286">
        <v>411456434</v>
      </c>
      <c r="H2638" s="278">
        <v>48819</v>
      </c>
      <c r="I2638" s="278"/>
      <c r="K2638" s="57"/>
      <c r="L2638" s="57"/>
      <c r="M2638" s="274"/>
      <c r="N2638" s="274"/>
      <c r="O2638" s="57"/>
    </row>
    <row r="2639" spans="1:15">
      <c r="A2639" s="57"/>
      <c r="B2639" s="278">
        <v>45643</v>
      </c>
      <c r="C2639" s="283">
        <f t="shared" si="39"/>
        <v>9850320116</v>
      </c>
      <c r="D2639" s="57"/>
      <c r="E2639" s="57"/>
      <c r="F2639" s="279">
        <v>311630004</v>
      </c>
      <c r="G2639" s="286">
        <v>411516998</v>
      </c>
      <c r="H2639" s="278">
        <v>48904</v>
      </c>
      <c r="I2639" s="278"/>
      <c r="K2639" s="57"/>
      <c r="L2639" s="57"/>
      <c r="M2639" s="274"/>
      <c r="N2639" s="274"/>
      <c r="O2639" s="57"/>
    </row>
    <row r="2640" spans="1:15">
      <c r="A2640" s="57"/>
      <c r="B2640" s="278">
        <v>45644</v>
      </c>
      <c r="C2640" s="283">
        <f t="shared" si="39"/>
        <v>10079291960</v>
      </c>
      <c r="D2640" s="57"/>
      <c r="E2640" s="57"/>
      <c r="F2640" s="279">
        <v>540601848</v>
      </c>
      <c r="G2640" s="286">
        <v>411567746</v>
      </c>
      <c r="H2640" s="278">
        <v>49790</v>
      </c>
      <c r="I2640" s="278"/>
      <c r="K2640" s="57"/>
      <c r="L2640" s="57"/>
      <c r="M2640" s="274"/>
      <c r="N2640" s="274"/>
      <c r="O2640" s="57"/>
    </row>
    <row r="2641" spans="1:15">
      <c r="A2641" s="57"/>
      <c r="B2641" s="278">
        <v>45645</v>
      </c>
      <c r="C2641" s="283">
        <f t="shared" si="39"/>
        <v>10433071416</v>
      </c>
      <c r="D2641" s="57"/>
      <c r="E2641" s="57"/>
      <c r="F2641" s="279">
        <v>894381304</v>
      </c>
      <c r="G2641" s="286">
        <v>411982979</v>
      </c>
      <c r="H2641" s="278">
        <v>45969</v>
      </c>
      <c r="I2641" s="278"/>
      <c r="K2641" s="57"/>
      <c r="L2641" s="57"/>
      <c r="M2641" s="274"/>
      <c r="N2641" s="274"/>
      <c r="O2641" s="57"/>
    </row>
    <row r="2642" spans="1:15">
      <c r="A2642" s="57"/>
      <c r="B2642" s="278">
        <v>45646</v>
      </c>
      <c r="C2642" s="283">
        <f t="shared" si="39"/>
        <v>10292013797</v>
      </c>
      <c r="D2642" s="57"/>
      <c r="E2642" s="57"/>
      <c r="F2642" s="279">
        <v>753323685</v>
      </c>
      <c r="G2642" s="286">
        <v>412201858</v>
      </c>
      <c r="H2642" s="278">
        <v>48146</v>
      </c>
      <c r="I2642" s="278"/>
      <c r="K2642" s="57"/>
      <c r="L2642" s="57"/>
      <c r="M2642" s="274"/>
      <c r="N2642" s="274"/>
      <c r="O2642" s="57"/>
    </row>
    <row r="2643" spans="1:15">
      <c r="A2643" s="57"/>
      <c r="B2643" s="278">
        <v>45647</v>
      </c>
      <c r="C2643" s="283">
        <f t="shared" si="39"/>
        <v>10441101141</v>
      </c>
      <c r="D2643" s="57"/>
      <c r="E2643" s="57"/>
      <c r="F2643" s="279">
        <v>902411029</v>
      </c>
      <c r="G2643" s="286">
        <v>412327538</v>
      </c>
      <c r="H2643" s="278">
        <v>49421</v>
      </c>
      <c r="I2643" s="278"/>
      <c r="K2643" s="57"/>
      <c r="L2643" s="57"/>
      <c r="M2643" s="274"/>
      <c r="N2643" s="274"/>
      <c r="O2643" s="57"/>
    </row>
    <row r="2644" spans="1:15">
      <c r="A2644" s="57"/>
      <c r="B2644" s="278">
        <v>45648</v>
      </c>
      <c r="C2644" s="283">
        <f t="shared" si="39"/>
        <v>9979279391</v>
      </c>
      <c r="D2644" s="57"/>
      <c r="E2644" s="57"/>
      <c r="F2644" s="279">
        <v>440589279</v>
      </c>
      <c r="G2644" s="286">
        <v>412407200</v>
      </c>
      <c r="H2644" s="278">
        <v>45921</v>
      </c>
      <c r="I2644" s="278"/>
      <c r="K2644" s="57"/>
      <c r="L2644" s="57"/>
      <c r="M2644" s="274"/>
      <c r="N2644" s="274"/>
      <c r="O2644" s="57"/>
    </row>
    <row r="2645" spans="1:15">
      <c r="A2645" s="57"/>
      <c r="B2645" s="278">
        <v>45649</v>
      </c>
      <c r="C2645" s="283">
        <f t="shared" si="39"/>
        <v>10125685644</v>
      </c>
      <c r="D2645" s="57"/>
      <c r="E2645" s="57"/>
      <c r="F2645" s="279">
        <v>586995532</v>
      </c>
      <c r="G2645" s="286">
        <v>412523088</v>
      </c>
      <c r="H2645" s="278">
        <v>49036</v>
      </c>
      <c r="I2645" s="278"/>
      <c r="K2645" s="57"/>
      <c r="L2645" s="57"/>
      <c r="M2645" s="274"/>
      <c r="N2645" s="274"/>
      <c r="O2645" s="57"/>
    </row>
    <row r="2646" spans="1:15">
      <c r="A2646" s="57"/>
      <c r="B2646" s="278">
        <v>45650</v>
      </c>
      <c r="C2646" s="283">
        <f t="shared" si="39"/>
        <v>9900963528</v>
      </c>
      <c r="D2646" s="57"/>
      <c r="E2646" s="57"/>
      <c r="F2646" s="279">
        <v>362273416</v>
      </c>
      <c r="G2646" s="286">
        <v>412542370</v>
      </c>
      <c r="H2646" s="278">
        <v>43502</v>
      </c>
      <c r="I2646" s="278"/>
      <c r="K2646" s="57"/>
      <c r="L2646" s="57"/>
      <c r="M2646" s="274"/>
      <c r="N2646" s="274"/>
      <c r="O2646" s="57"/>
    </row>
    <row r="2647" spans="1:15">
      <c r="A2647" s="57"/>
      <c r="B2647" s="278">
        <v>45651</v>
      </c>
      <c r="C2647" s="283">
        <f t="shared" si="39"/>
        <v>9852213690</v>
      </c>
      <c r="D2647" s="57"/>
      <c r="E2647" s="57"/>
      <c r="F2647" s="279">
        <v>313523578</v>
      </c>
      <c r="G2647" s="286">
        <v>412578059</v>
      </c>
      <c r="H2647" s="278">
        <v>46884</v>
      </c>
      <c r="I2647" s="278"/>
      <c r="K2647" s="57"/>
      <c r="L2647" s="57"/>
      <c r="M2647" s="274"/>
      <c r="N2647" s="274"/>
      <c r="O2647" s="57"/>
    </row>
    <row r="2648" spans="1:15">
      <c r="A2648" s="57"/>
      <c r="B2648" s="278">
        <v>45652</v>
      </c>
      <c r="C2648" s="283">
        <f t="shared" si="39"/>
        <v>10400570040</v>
      </c>
      <c r="D2648" s="57"/>
      <c r="E2648" s="57"/>
      <c r="F2648" s="279">
        <v>861879928</v>
      </c>
      <c r="G2648" s="286">
        <v>412610525</v>
      </c>
      <c r="H2648" s="278">
        <v>49155</v>
      </c>
      <c r="I2648" s="278"/>
      <c r="K2648" s="57"/>
      <c r="L2648" s="57"/>
      <c r="M2648" s="274"/>
      <c r="N2648" s="274"/>
      <c r="O2648" s="57"/>
    </row>
    <row r="2649" spans="1:15">
      <c r="A2649" s="57"/>
      <c r="B2649" s="278">
        <v>45653</v>
      </c>
      <c r="C2649" s="283">
        <f t="shared" si="39"/>
        <v>9996712824</v>
      </c>
      <c r="D2649" s="57"/>
      <c r="E2649" s="57"/>
      <c r="F2649" s="279">
        <v>458022712</v>
      </c>
      <c r="G2649" s="286">
        <v>412642680</v>
      </c>
      <c r="H2649" s="278">
        <v>47605</v>
      </c>
      <c r="I2649" s="278"/>
      <c r="K2649" s="57"/>
      <c r="L2649" s="57"/>
      <c r="M2649" s="274"/>
      <c r="N2649" s="274"/>
      <c r="O2649" s="57"/>
    </row>
    <row r="2650" spans="1:15">
      <c r="A2650" s="57"/>
      <c r="B2650" s="278">
        <v>45654</v>
      </c>
      <c r="C2650" s="283">
        <f t="shared" si="39"/>
        <v>9811131251</v>
      </c>
      <c r="D2650" s="57"/>
      <c r="E2650" s="57"/>
      <c r="F2650" s="279">
        <v>272441139</v>
      </c>
      <c r="G2650" s="286">
        <v>412797423</v>
      </c>
      <c r="H2650" s="278">
        <v>47370</v>
      </c>
      <c r="I2650" s="278"/>
      <c r="K2650" s="57"/>
      <c r="L2650" s="57"/>
      <c r="M2650" s="274"/>
      <c r="N2650" s="274"/>
      <c r="O2650" s="57"/>
    </row>
    <row r="2651" spans="1:15">
      <c r="A2651" s="57"/>
      <c r="B2651" s="278">
        <v>45655</v>
      </c>
      <c r="C2651" s="283">
        <f t="shared" si="39"/>
        <v>10062725380</v>
      </c>
      <c r="D2651" s="57"/>
      <c r="E2651" s="57"/>
      <c r="F2651" s="279">
        <v>524035268</v>
      </c>
      <c r="G2651" s="286">
        <v>413076280</v>
      </c>
      <c r="H2651" s="278">
        <v>43803</v>
      </c>
      <c r="I2651" s="278"/>
      <c r="K2651" s="57"/>
      <c r="L2651" s="57"/>
      <c r="M2651" s="274"/>
      <c r="N2651" s="274"/>
      <c r="O2651" s="57"/>
    </row>
    <row r="2652" spans="1:15">
      <c r="A2652" s="57"/>
      <c r="B2652" s="278">
        <v>45656</v>
      </c>
      <c r="C2652" s="283">
        <f t="shared" si="39"/>
        <v>10525274604</v>
      </c>
      <c r="D2652" s="57"/>
      <c r="E2652" s="57"/>
      <c r="F2652" s="279">
        <v>986584492</v>
      </c>
      <c r="G2652" s="286">
        <v>413464517</v>
      </c>
      <c r="H2652" s="278">
        <v>47867</v>
      </c>
      <c r="I2652" s="278"/>
      <c r="K2652" s="57"/>
      <c r="L2652" s="57"/>
      <c r="M2652" s="274"/>
      <c r="N2652" s="274"/>
      <c r="O2652" s="57"/>
    </row>
    <row r="2653" spans="1:15">
      <c r="A2653" s="57"/>
      <c r="B2653" s="278">
        <v>45657</v>
      </c>
      <c r="C2653" s="283">
        <f t="shared" si="39"/>
        <v>10067807443</v>
      </c>
      <c r="D2653" s="57"/>
      <c r="E2653" s="57"/>
      <c r="F2653" s="279">
        <v>529117331</v>
      </c>
      <c r="G2653" s="286">
        <v>413603268</v>
      </c>
      <c r="H2653" s="278">
        <v>45590</v>
      </c>
      <c r="I2653" s="278"/>
      <c r="K2653" s="57"/>
      <c r="L2653" s="57"/>
      <c r="M2653" s="274"/>
      <c r="N2653" s="274"/>
      <c r="O2653" s="57"/>
    </row>
    <row r="2654" spans="1:15">
      <c r="A2654" s="57"/>
      <c r="B2654" s="278">
        <v>45658</v>
      </c>
      <c r="C2654" s="283">
        <f t="shared" si="39"/>
        <v>10112249262</v>
      </c>
      <c r="D2654" s="57"/>
      <c r="E2654" s="57"/>
      <c r="F2654" s="279">
        <v>573559150</v>
      </c>
      <c r="G2654" s="286">
        <v>413809891</v>
      </c>
      <c r="H2654" s="278">
        <v>47056</v>
      </c>
      <c r="I2654" s="278"/>
      <c r="K2654" s="57"/>
      <c r="L2654" s="57"/>
      <c r="M2654" s="274"/>
      <c r="N2654" s="274"/>
      <c r="O2654" s="57"/>
    </row>
    <row r="2655" spans="1:15">
      <c r="A2655" s="57"/>
      <c r="B2655" s="278">
        <v>45659</v>
      </c>
      <c r="C2655" s="283">
        <f t="shared" si="39"/>
        <v>10096024117</v>
      </c>
      <c r="D2655" s="57"/>
      <c r="E2655" s="57"/>
      <c r="F2655" s="279">
        <v>557334005</v>
      </c>
      <c r="G2655" s="286">
        <v>413858279</v>
      </c>
      <c r="H2655" s="278">
        <v>44751</v>
      </c>
      <c r="I2655" s="278"/>
      <c r="K2655" s="57"/>
      <c r="L2655" s="57"/>
      <c r="M2655" s="274"/>
      <c r="N2655" s="274"/>
      <c r="O2655" s="57"/>
    </row>
    <row r="2656" spans="1:15">
      <c r="A2656" s="57"/>
      <c r="B2656" s="278">
        <v>45660</v>
      </c>
      <c r="C2656" s="283">
        <f t="shared" ref="C2656:C2719" si="40">F2656+(F$88*28679+98765)+(G$88*6587+87654)+(E$88*9537+76543)+(J$88*5713+4528)</f>
        <v>10253139393</v>
      </c>
      <c r="D2656" s="57"/>
      <c r="E2656" s="57"/>
      <c r="F2656" s="279">
        <v>714449281</v>
      </c>
      <c r="G2656" s="286">
        <v>413890559</v>
      </c>
      <c r="H2656" s="278">
        <v>45170</v>
      </c>
      <c r="I2656" s="278"/>
      <c r="K2656" s="57"/>
      <c r="L2656" s="57"/>
      <c r="M2656" s="274"/>
      <c r="N2656" s="274"/>
      <c r="O2656" s="57"/>
    </row>
    <row r="2657" spans="1:15">
      <c r="A2657" s="57"/>
      <c r="B2657" s="278">
        <v>45661</v>
      </c>
      <c r="C2657" s="283">
        <f t="shared" si="40"/>
        <v>10182210435</v>
      </c>
      <c r="D2657" s="57"/>
      <c r="E2657" s="57"/>
      <c r="F2657" s="279">
        <v>643520323</v>
      </c>
      <c r="G2657" s="286">
        <v>414117138</v>
      </c>
      <c r="H2657" s="278">
        <v>43316</v>
      </c>
      <c r="I2657" s="278"/>
      <c r="K2657" s="57"/>
      <c r="L2657" s="57"/>
      <c r="M2657" s="274"/>
      <c r="N2657" s="274"/>
      <c r="O2657" s="57"/>
    </row>
    <row r="2658" spans="1:15">
      <c r="A2658" s="57"/>
      <c r="B2658" s="278">
        <v>45662</v>
      </c>
      <c r="C2658" s="283">
        <f t="shared" si="40"/>
        <v>10276371664</v>
      </c>
      <c r="D2658" s="57"/>
      <c r="E2658" s="57"/>
      <c r="F2658" s="279">
        <v>737681552</v>
      </c>
      <c r="G2658" s="286">
        <v>414371692</v>
      </c>
      <c r="H2658" s="278">
        <v>48385</v>
      </c>
      <c r="I2658" s="278"/>
      <c r="K2658" s="57"/>
      <c r="L2658" s="57"/>
      <c r="M2658" s="274"/>
      <c r="N2658" s="274"/>
      <c r="O2658" s="57"/>
    </row>
    <row r="2659" spans="1:15">
      <c r="A2659" s="57"/>
      <c r="B2659" s="278">
        <v>45663</v>
      </c>
      <c r="C2659" s="283">
        <f t="shared" si="40"/>
        <v>9905386180</v>
      </c>
      <c r="D2659" s="57"/>
      <c r="E2659" s="57"/>
      <c r="F2659" s="279">
        <v>366696068</v>
      </c>
      <c r="G2659" s="286">
        <v>414560731</v>
      </c>
      <c r="H2659" s="278">
        <v>43062</v>
      </c>
      <c r="I2659" s="278"/>
      <c r="K2659" s="57"/>
      <c r="L2659" s="57"/>
      <c r="M2659" s="274"/>
      <c r="N2659" s="274"/>
      <c r="O2659" s="57"/>
    </row>
    <row r="2660" spans="1:15">
      <c r="A2660" s="57"/>
      <c r="B2660" s="278">
        <v>45664</v>
      </c>
      <c r="C2660" s="283">
        <f t="shared" si="40"/>
        <v>10062393381</v>
      </c>
      <c r="D2660" s="57"/>
      <c r="E2660" s="57"/>
      <c r="F2660" s="279">
        <v>523703269</v>
      </c>
      <c r="G2660" s="286">
        <v>414587923</v>
      </c>
      <c r="H2660" s="278">
        <v>49093</v>
      </c>
      <c r="I2660" s="278"/>
      <c r="K2660" s="57"/>
      <c r="L2660" s="57"/>
      <c r="M2660" s="274"/>
      <c r="N2660" s="274"/>
      <c r="O2660" s="57"/>
    </row>
    <row r="2661" spans="1:15">
      <c r="A2661" s="57"/>
      <c r="B2661" s="278">
        <v>45665</v>
      </c>
      <c r="C2661" s="283">
        <f t="shared" si="40"/>
        <v>10399985609</v>
      </c>
      <c r="D2661" s="57"/>
      <c r="E2661" s="57"/>
      <c r="F2661" s="279">
        <v>861295497</v>
      </c>
      <c r="G2661" s="286">
        <v>414774861</v>
      </c>
      <c r="H2661" s="278">
        <v>45451</v>
      </c>
      <c r="I2661" s="278"/>
      <c r="K2661" s="57"/>
      <c r="L2661" s="57"/>
      <c r="M2661" s="274"/>
      <c r="N2661" s="274"/>
      <c r="O2661" s="57"/>
    </row>
    <row r="2662" spans="1:15">
      <c r="A2662" s="57"/>
      <c r="B2662" s="278">
        <v>45666</v>
      </c>
      <c r="C2662" s="283">
        <f t="shared" si="40"/>
        <v>10492374508</v>
      </c>
      <c r="D2662" s="57"/>
      <c r="E2662" s="57"/>
      <c r="F2662" s="279">
        <v>953684396</v>
      </c>
      <c r="G2662" s="286">
        <v>414807983</v>
      </c>
      <c r="H2662" s="278">
        <v>43501</v>
      </c>
      <c r="I2662" s="278"/>
      <c r="K2662" s="57"/>
      <c r="L2662" s="57"/>
      <c r="M2662" s="274"/>
      <c r="N2662" s="274"/>
      <c r="O2662" s="57"/>
    </row>
    <row r="2663" spans="1:15">
      <c r="A2663" s="57"/>
      <c r="B2663" s="278">
        <v>45667</v>
      </c>
      <c r="C2663" s="283">
        <f t="shared" si="40"/>
        <v>10364423354</v>
      </c>
      <c r="D2663" s="57"/>
      <c r="E2663" s="57"/>
      <c r="F2663" s="279">
        <v>825733242</v>
      </c>
      <c r="G2663" s="286">
        <v>414834699</v>
      </c>
      <c r="H2663" s="278">
        <v>47209</v>
      </c>
      <c r="I2663" s="278"/>
      <c r="K2663" s="57"/>
      <c r="L2663" s="57"/>
      <c r="M2663" s="274"/>
      <c r="N2663" s="274"/>
      <c r="O2663" s="57"/>
    </row>
    <row r="2664" spans="1:15">
      <c r="A2664" s="57"/>
      <c r="B2664" s="278">
        <v>45668</v>
      </c>
      <c r="C2664" s="283">
        <f t="shared" si="40"/>
        <v>10168668097</v>
      </c>
      <c r="D2664" s="57"/>
      <c r="E2664" s="57"/>
      <c r="F2664" s="279">
        <v>629977985</v>
      </c>
      <c r="G2664" s="286">
        <v>414848917</v>
      </c>
      <c r="H2664" s="278">
        <v>46399</v>
      </c>
      <c r="I2664" s="278"/>
      <c r="K2664" s="57"/>
      <c r="L2664" s="57"/>
      <c r="M2664" s="274"/>
      <c r="N2664" s="274"/>
      <c r="O2664" s="57"/>
    </row>
    <row r="2665" spans="1:15">
      <c r="A2665" s="57"/>
      <c r="B2665" s="278">
        <v>45669</v>
      </c>
      <c r="C2665" s="283">
        <f t="shared" si="40"/>
        <v>10096088002</v>
      </c>
      <c r="D2665" s="57"/>
      <c r="E2665" s="57"/>
      <c r="F2665" s="279">
        <v>557397890</v>
      </c>
      <c r="G2665" s="286">
        <v>414851564</v>
      </c>
      <c r="H2665" s="278">
        <v>48853</v>
      </c>
      <c r="I2665" s="278"/>
      <c r="K2665" s="57"/>
      <c r="L2665" s="57"/>
      <c r="M2665" s="274"/>
      <c r="N2665" s="274"/>
      <c r="O2665" s="57"/>
    </row>
    <row r="2666" spans="1:15">
      <c r="A2666" s="57"/>
      <c r="B2666" s="278">
        <v>45670</v>
      </c>
      <c r="C2666" s="283">
        <f t="shared" si="40"/>
        <v>10330953313</v>
      </c>
      <c r="D2666" s="57"/>
      <c r="E2666" s="57"/>
      <c r="F2666" s="279">
        <v>792263201</v>
      </c>
      <c r="G2666" s="286">
        <v>414932776</v>
      </c>
      <c r="H2666" s="278">
        <v>46574</v>
      </c>
      <c r="I2666" s="278"/>
      <c r="K2666" s="57"/>
      <c r="L2666" s="57"/>
      <c r="M2666" s="274"/>
      <c r="N2666" s="274"/>
      <c r="O2666" s="57"/>
    </row>
    <row r="2667" spans="1:15">
      <c r="A2667" s="57"/>
      <c r="B2667" s="278">
        <v>45671</v>
      </c>
      <c r="C2667" s="283">
        <f t="shared" si="40"/>
        <v>9985301709</v>
      </c>
      <c r="D2667" s="57"/>
      <c r="E2667" s="57"/>
      <c r="F2667" s="279">
        <v>446611597</v>
      </c>
      <c r="G2667" s="286">
        <v>414955711</v>
      </c>
      <c r="H2667" s="278">
        <v>43161</v>
      </c>
      <c r="I2667" s="278"/>
      <c r="K2667" s="57"/>
      <c r="L2667" s="57"/>
      <c r="M2667" s="274"/>
      <c r="N2667" s="274"/>
      <c r="O2667" s="57"/>
    </row>
    <row r="2668" spans="1:15">
      <c r="A2668" s="57"/>
      <c r="B2668" s="278">
        <v>45672</v>
      </c>
      <c r="C2668" s="283">
        <f t="shared" si="40"/>
        <v>9962020275</v>
      </c>
      <c r="D2668" s="57"/>
      <c r="E2668" s="57"/>
      <c r="F2668" s="279">
        <v>423330163</v>
      </c>
      <c r="G2668" s="286">
        <v>415241592</v>
      </c>
      <c r="H2668" s="278">
        <v>45419</v>
      </c>
      <c r="I2668" s="278"/>
      <c r="K2668" s="57"/>
      <c r="L2668" s="57"/>
      <c r="M2668" s="274"/>
      <c r="N2668" s="274"/>
      <c r="O2668" s="57"/>
    </row>
    <row r="2669" spans="1:15">
      <c r="A2669" s="57"/>
      <c r="B2669" s="278">
        <v>45673</v>
      </c>
      <c r="C2669" s="283">
        <f t="shared" si="40"/>
        <v>9788915352</v>
      </c>
      <c r="D2669" s="57"/>
      <c r="E2669" s="57"/>
      <c r="F2669" s="279">
        <v>250225240</v>
      </c>
      <c r="G2669" s="286">
        <v>415321357</v>
      </c>
      <c r="H2669" s="278">
        <v>49755</v>
      </c>
      <c r="I2669" s="278"/>
      <c r="K2669" s="57"/>
      <c r="L2669" s="57"/>
      <c r="M2669" s="274"/>
      <c r="N2669" s="274"/>
      <c r="O2669" s="57"/>
    </row>
    <row r="2670" spans="1:15">
      <c r="A2670" s="57"/>
      <c r="B2670" s="278">
        <v>45674</v>
      </c>
      <c r="C2670" s="283">
        <f t="shared" si="40"/>
        <v>10342562450</v>
      </c>
      <c r="D2670" s="57"/>
      <c r="E2670" s="57"/>
      <c r="F2670" s="279">
        <v>803872338</v>
      </c>
      <c r="G2670" s="286">
        <v>415494629</v>
      </c>
      <c r="H2670" s="278">
        <v>43867</v>
      </c>
      <c r="I2670" s="278"/>
      <c r="K2670" s="57"/>
      <c r="L2670" s="57"/>
      <c r="M2670" s="274"/>
      <c r="N2670" s="274"/>
      <c r="O2670" s="57"/>
    </row>
    <row r="2671" spans="1:15">
      <c r="A2671" s="57"/>
      <c r="B2671" s="278">
        <v>45675</v>
      </c>
      <c r="C2671" s="283">
        <f t="shared" si="40"/>
        <v>10047717241</v>
      </c>
      <c r="D2671" s="57"/>
      <c r="E2671" s="57"/>
      <c r="F2671" s="279">
        <v>509027129</v>
      </c>
      <c r="G2671" s="286">
        <v>415506951</v>
      </c>
      <c r="H2671" s="278">
        <v>45749</v>
      </c>
      <c r="I2671" s="278"/>
      <c r="K2671" s="57"/>
      <c r="L2671" s="57"/>
      <c r="M2671" s="274"/>
      <c r="N2671" s="274"/>
      <c r="O2671" s="57"/>
    </row>
    <row r="2672" spans="1:15">
      <c r="A2672" s="57"/>
      <c r="B2672" s="278">
        <v>45676</v>
      </c>
      <c r="C2672" s="283">
        <f t="shared" si="40"/>
        <v>10171670659</v>
      </c>
      <c r="D2672" s="57"/>
      <c r="E2672" s="57"/>
      <c r="F2672" s="279">
        <v>632980547</v>
      </c>
      <c r="G2672" s="286">
        <v>415529940</v>
      </c>
      <c r="H2672" s="278">
        <v>48443</v>
      </c>
      <c r="I2672" s="278"/>
      <c r="K2672" s="57"/>
      <c r="L2672" s="57"/>
      <c r="M2672" s="274"/>
      <c r="N2672" s="274"/>
      <c r="O2672" s="57"/>
    </row>
    <row r="2673" spans="1:15">
      <c r="A2673" s="57"/>
      <c r="B2673" s="278">
        <v>45677</v>
      </c>
      <c r="C2673" s="283">
        <f t="shared" si="40"/>
        <v>10522059379</v>
      </c>
      <c r="D2673" s="57"/>
      <c r="E2673" s="57"/>
      <c r="F2673" s="279">
        <v>983369267</v>
      </c>
      <c r="G2673" s="286">
        <v>415686815</v>
      </c>
      <c r="H2673" s="278">
        <v>43991</v>
      </c>
      <c r="I2673" s="278"/>
      <c r="K2673" s="57"/>
      <c r="L2673" s="57"/>
      <c r="M2673" s="274"/>
      <c r="N2673" s="274"/>
      <c r="O2673" s="57"/>
    </row>
    <row r="2674" spans="1:15">
      <c r="A2674" s="57"/>
      <c r="B2674" s="278">
        <v>45678</v>
      </c>
      <c r="C2674" s="283">
        <f t="shared" si="40"/>
        <v>9727225836</v>
      </c>
      <c r="D2674" s="57"/>
      <c r="E2674" s="57"/>
      <c r="F2674" s="279">
        <v>188535724</v>
      </c>
      <c r="G2674" s="286">
        <v>415745298</v>
      </c>
      <c r="H2674" s="278">
        <v>46883</v>
      </c>
      <c r="I2674" s="278"/>
      <c r="K2674" s="57"/>
      <c r="L2674" s="57"/>
      <c r="M2674" s="274"/>
      <c r="N2674" s="274"/>
      <c r="O2674" s="57"/>
    </row>
    <row r="2675" spans="1:15">
      <c r="A2675" s="57"/>
      <c r="B2675" s="278">
        <v>45679</v>
      </c>
      <c r="C2675" s="283">
        <f t="shared" si="40"/>
        <v>9756230270</v>
      </c>
      <c r="D2675" s="57"/>
      <c r="E2675" s="57"/>
      <c r="F2675" s="279">
        <v>217540158</v>
      </c>
      <c r="G2675" s="286">
        <v>415765139</v>
      </c>
      <c r="H2675" s="278">
        <v>45775</v>
      </c>
      <c r="I2675" s="278"/>
      <c r="K2675" s="57"/>
      <c r="L2675" s="57"/>
      <c r="M2675" s="274"/>
      <c r="N2675" s="274"/>
      <c r="O2675" s="57"/>
    </row>
    <row r="2676" spans="1:15">
      <c r="A2676" s="57"/>
      <c r="B2676" s="278">
        <v>45680</v>
      </c>
      <c r="C2676" s="283">
        <f t="shared" si="40"/>
        <v>9949090225</v>
      </c>
      <c r="D2676" s="57"/>
      <c r="E2676" s="57"/>
      <c r="F2676" s="279">
        <v>410400113</v>
      </c>
      <c r="G2676" s="286">
        <v>415835915</v>
      </c>
      <c r="H2676" s="278">
        <v>49893</v>
      </c>
      <c r="I2676" s="278"/>
      <c r="K2676" s="57"/>
      <c r="L2676" s="57"/>
      <c r="M2676" s="274"/>
      <c r="N2676" s="274"/>
      <c r="O2676" s="57"/>
    </row>
    <row r="2677" spans="1:15">
      <c r="A2677" s="57"/>
      <c r="B2677" s="278">
        <v>45681</v>
      </c>
      <c r="C2677" s="283">
        <f t="shared" si="40"/>
        <v>10097054641</v>
      </c>
      <c r="D2677" s="57"/>
      <c r="E2677" s="57"/>
      <c r="F2677" s="279">
        <v>558364529</v>
      </c>
      <c r="G2677" s="286">
        <v>415929634</v>
      </c>
      <c r="H2677" s="278">
        <v>46312</v>
      </c>
      <c r="I2677" s="278"/>
      <c r="K2677" s="57"/>
      <c r="L2677" s="57"/>
      <c r="M2677" s="274"/>
      <c r="N2677" s="274"/>
      <c r="O2677" s="57"/>
    </row>
    <row r="2678" spans="1:15">
      <c r="A2678" s="57"/>
      <c r="B2678" s="278">
        <v>45682</v>
      </c>
      <c r="C2678" s="283">
        <f t="shared" si="40"/>
        <v>10106958975</v>
      </c>
      <c r="D2678" s="57"/>
      <c r="E2678" s="57"/>
      <c r="F2678" s="279">
        <v>568268863</v>
      </c>
      <c r="G2678" s="286">
        <v>416039550</v>
      </c>
      <c r="H2678" s="278">
        <v>44898</v>
      </c>
      <c r="I2678" s="278"/>
      <c r="K2678" s="57"/>
      <c r="L2678" s="57"/>
      <c r="M2678" s="274"/>
      <c r="N2678" s="274"/>
      <c r="O2678" s="57"/>
    </row>
    <row r="2679" spans="1:15">
      <c r="A2679" s="57"/>
      <c r="B2679" s="278">
        <v>45683</v>
      </c>
      <c r="C2679" s="283">
        <f t="shared" si="40"/>
        <v>9727605487</v>
      </c>
      <c r="D2679" s="57"/>
      <c r="E2679" s="57"/>
      <c r="F2679" s="279">
        <v>188915375</v>
      </c>
      <c r="G2679" s="286">
        <v>416237792</v>
      </c>
      <c r="H2679" s="278">
        <v>44416</v>
      </c>
      <c r="I2679" s="278"/>
      <c r="K2679" s="57"/>
      <c r="L2679" s="57"/>
      <c r="M2679" s="274"/>
      <c r="N2679" s="274"/>
      <c r="O2679" s="57"/>
    </row>
    <row r="2680" spans="1:15">
      <c r="A2680" s="57"/>
      <c r="B2680" s="278">
        <v>45684</v>
      </c>
      <c r="C2680" s="283">
        <f t="shared" si="40"/>
        <v>10287197057</v>
      </c>
      <c r="D2680" s="57"/>
      <c r="E2680" s="57"/>
      <c r="F2680" s="279">
        <v>748506945</v>
      </c>
      <c r="G2680" s="286">
        <v>416239859</v>
      </c>
      <c r="H2680" s="278">
        <v>49654</v>
      </c>
      <c r="I2680" s="278"/>
      <c r="K2680" s="57"/>
      <c r="L2680" s="57"/>
      <c r="M2680" s="274"/>
      <c r="N2680" s="274"/>
      <c r="O2680" s="57"/>
    </row>
    <row r="2681" spans="1:15">
      <c r="A2681" s="57"/>
      <c r="B2681" s="278">
        <v>45685</v>
      </c>
      <c r="C2681" s="283">
        <f t="shared" si="40"/>
        <v>9875687130</v>
      </c>
      <c r="D2681" s="57"/>
      <c r="E2681" s="57"/>
      <c r="F2681" s="279">
        <v>336997018</v>
      </c>
      <c r="G2681" s="286">
        <v>416447910</v>
      </c>
      <c r="H2681" s="278">
        <v>49019</v>
      </c>
      <c r="I2681" s="278"/>
      <c r="K2681" s="57"/>
      <c r="L2681" s="57"/>
      <c r="M2681" s="274"/>
      <c r="N2681" s="274"/>
      <c r="O2681" s="57"/>
    </row>
    <row r="2682" spans="1:15">
      <c r="A2682" s="57"/>
      <c r="B2682" s="278">
        <v>45686</v>
      </c>
      <c r="C2682" s="283">
        <f t="shared" si="40"/>
        <v>10030768650</v>
      </c>
      <c r="D2682" s="57"/>
      <c r="E2682" s="57"/>
      <c r="F2682" s="279">
        <v>492078538</v>
      </c>
      <c r="G2682" s="286">
        <v>416513272</v>
      </c>
      <c r="H2682" s="278">
        <v>49383</v>
      </c>
      <c r="I2682" s="278"/>
      <c r="K2682" s="57"/>
      <c r="L2682" s="57"/>
      <c r="M2682" s="274"/>
      <c r="N2682" s="274"/>
      <c r="O2682" s="57"/>
    </row>
    <row r="2683" spans="1:15">
      <c r="A2683" s="57"/>
      <c r="B2683" s="278">
        <v>45687</v>
      </c>
      <c r="C2683" s="283">
        <f t="shared" si="40"/>
        <v>9982030014</v>
      </c>
      <c r="D2683" s="57"/>
      <c r="E2683" s="57"/>
      <c r="F2683" s="279">
        <v>443339902</v>
      </c>
      <c r="G2683" s="286">
        <v>416523997</v>
      </c>
      <c r="H2683" s="278">
        <v>49653</v>
      </c>
      <c r="I2683" s="278"/>
      <c r="K2683" s="57"/>
      <c r="L2683" s="57"/>
      <c r="M2683" s="274"/>
      <c r="N2683" s="274"/>
      <c r="O2683" s="57"/>
    </row>
    <row r="2684" spans="1:15">
      <c r="A2684" s="57"/>
      <c r="B2684" s="278">
        <v>45688</v>
      </c>
      <c r="C2684" s="283">
        <f t="shared" si="40"/>
        <v>10432935230</v>
      </c>
      <c r="D2684" s="57"/>
      <c r="E2684" s="57"/>
      <c r="F2684" s="279">
        <v>894245118</v>
      </c>
      <c r="G2684" s="286">
        <v>416617163</v>
      </c>
      <c r="H2684" s="278">
        <v>44649</v>
      </c>
      <c r="I2684" s="278"/>
      <c r="K2684" s="57"/>
      <c r="L2684" s="57"/>
      <c r="M2684" s="274"/>
      <c r="N2684" s="274"/>
      <c r="O2684" s="57"/>
    </row>
    <row r="2685" spans="1:15">
      <c r="A2685" s="57"/>
      <c r="B2685" s="278">
        <v>45689</v>
      </c>
      <c r="C2685" s="283">
        <f t="shared" si="40"/>
        <v>10340113642</v>
      </c>
      <c r="D2685" s="57"/>
      <c r="E2685" s="57"/>
      <c r="F2685" s="279">
        <v>801423530</v>
      </c>
      <c r="G2685" s="286">
        <v>416622760</v>
      </c>
      <c r="H2685" s="278">
        <v>46221</v>
      </c>
      <c r="I2685" s="278"/>
      <c r="K2685" s="57"/>
      <c r="L2685" s="57"/>
      <c r="M2685" s="274"/>
      <c r="N2685" s="274"/>
      <c r="O2685" s="57"/>
    </row>
    <row r="2686" spans="1:15">
      <c r="A2686" s="57"/>
      <c r="B2686" s="278">
        <v>45690</v>
      </c>
      <c r="C2686" s="283">
        <f t="shared" si="40"/>
        <v>10304445547</v>
      </c>
      <c r="D2686" s="57"/>
      <c r="E2686" s="57"/>
      <c r="F2686" s="279">
        <v>765755435</v>
      </c>
      <c r="G2686" s="286">
        <v>416667278</v>
      </c>
      <c r="H2686" s="278">
        <v>50068</v>
      </c>
      <c r="I2686" s="278"/>
      <c r="K2686" s="57"/>
      <c r="L2686" s="57"/>
      <c r="M2686" s="274"/>
      <c r="N2686" s="274"/>
      <c r="O2686" s="57"/>
    </row>
    <row r="2687" spans="1:15">
      <c r="A2687" s="57"/>
      <c r="B2687" s="278">
        <v>45691</v>
      </c>
      <c r="C2687" s="283">
        <f t="shared" si="40"/>
        <v>10374401610</v>
      </c>
      <c r="D2687" s="57"/>
      <c r="E2687" s="57"/>
      <c r="F2687" s="279">
        <v>835711498</v>
      </c>
      <c r="G2687" s="286">
        <v>416682996</v>
      </c>
      <c r="H2687" s="278">
        <v>48749</v>
      </c>
      <c r="I2687" s="278"/>
      <c r="K2687" s="57"/>
      <c r="L2687" s="57"/>
      <c r="M2687" s="274"/>
      <c r="N2687" s="274"/>
      <c r="O2687" s="57"/>
    </row>
    <row r="2688" spans="1:15">
      <c r="A2688" s="57"/>
      <c r="B2688" s="278">
        <v>45692</v>
      </c>
      <c r="C2688" s="283">
        <f t="shared" si="40"/>
        <v>10254720522</v>
      </c>
      <c r="D2688" s="57"/>
      <c r="E2688" s="57"/>
      <c r="F2688" s="279">
        <v>716030410</v>
      </c>
      <c r="G2688" s="286">
        <v>416770275</v>
      </c>
      <c r="H2688" s="278">
        <v>50121</v>
      </c>
      <c r="I2688" s="278"/>
      <c r="K2688" s="57"/>
      <c r="L2688" s="57"/>
      <c r="M2688" s="274"/>
      <c r="N2688" s="274"/>
      <c r="O2688" s="57"/>
    </row>
    <row r="2689" spans="1:15">
      <c r="A2689" s="57"/>
      <c r="B2689" s="278">
        <v>45693</v>
      </c>
      <c r="C2689" s="283">
        <f t="shared" si="40"/>
        <v>10072463512</v>
      </c>
      <c r="D2689" s="57"/>
      <c r="E2689" s="57"/>
      <c r="F2689" s="279">
        <v>533773400</v>
      </c>
      <c r="G2689" s="286">
        <v>416798477</v>
      </c>
      <c r="H2689" s="278">
        <v>49201</v>
      </c>
      <c r="I2689" s="278"/>
      <c r="K2689" s="57"/>
      <c r="L2689" s="57"/>
      <c r="M2689" s="274"/>
      <c r="N2689" s="274"/>
      <c r="O2689" s="57"/>
    </row>
    <row r="2690" spans="1:15">
      <c r="A2690" s="57"/>
      <c r="B2690" s="278">
        <v>45694</v>
      </c>
      <c r="C2690" s="283">
        <f t="shared" si="40"/>
        <v>9850760301</v>
      </c>
      <c r="D2690" s="57"/>
      <c r="E2690" s="57"/>
      <c r="F2690" s="279">
        <v>312070189</v>
      </c>
      <c r="G2690" s="286">
        <v>416807362</v>
      </c>
      <c r="H2690" s="278">
        <v>43740</v>
      </c>
      <c r="I2690" s="278"/>
      <c r="K2690" s="57"/>
      <c r="L2690" s="57"/>
      <c r="M2690" s="274"/>
      <c r="N2690" s="274"/>
      <c r="O2690" s="57"/>
    </row>
    <row r="2691" spans="1:15">
      <c r="A2691" s="57"/>
      <c r="B2691" s="278">
        <v>45695</v>
      </c>
      <c r="C2691" s="283">
        <f t="shared" si="40"/>
        <v>10155809796</v>
      </c>
      <c r="D2691" s="57"/>
      <c r="E2691" s="57"/>
      <c r="F2691" s="279">
        <v>617119684</v>
      </c>
      <c r="G2691" s="286">
        <v>417173383</v>
      </c>
      <c r="H2691" s="278">
        <v>44875</v>
      </c>
      <c r="I2691" s="278"/>
      <c r="K2691" s="57"/>
      <c r="L2691" s="57"/>
      <c r="M2691" s="274"/>
      <c r="N2691" s="274"/>
      <c r="O2691" s="57"/>
    </row>
    <row r="2692" spans="1:15">
      <c r="A2692" s="57"/>
      <c r="B2692" s="278">
        <v>45696</v>
      </c>
      <c r="C2692" s="283">
        <f t="shared" si="40"/>
        <v>10300405227</v>
      </c>
      <c r="D2692" s="57"/>
      <c r="E2692" s="57"/>
      <c r="F2692" s="279">
        <v>761715115</v>
      </c>
      <c r="G2692" s="286">
        <v>417445638</v>
      </c>
      <c r="H2692" s="278">
        <v>44402</v>
      </c>
      <c r="I2692" s="278"/>
      <c r="K2692" s="57"/>
      <c r="L2692" s="57"/>
      <c r="M2692" s="274"/>
      <c r="N2692" s="274"/>
      <c r="O2692" s="57"/>
    </row>
    <row r="2693" spans="1:15">
      <c r="A2693" s="57"/>
      <c r="B2693" s="278">
        <v>45697</v>
      </c>
      <c r="C2693" s="283">
        <f t="shared" si="40"/>
        <v>10091678619</v>
      </c>
      <c r="D2693" s="57"/>
      <c r="E2693" s="57"/>
      <c r="F2693" s="279">
        <v>552988507</v>
      </c>
      <c r="G2693" s="286">
        <v>417452492</v>
      </c>
      <c r="H2693" s="278">
        <v>46800</v>
      </c>
      <c r="I2693" s="278"/>
      <c r="K2693" s="57"/>
      <c r="L2693" s="57"/>
      <c r="M2693" s="274"/>
      <c r="N2693" s="274"/>
      <c r="O2693" s="57"/>
    </row>
    <row r="2694" spans="1:15">
      <c r="A2694" s="57"/>
      <c r="B2694" s="278">
        <v>45698</v>
      </c>
      <c r="C2694" s="283">
        <f t="shared" si="40"/>
        <v>10510793793</v>
      </c>
      <c r="D2694" s="57"/>
      <c r="E2694" s="57"/>
      <c r="F2694" s="279">
        <v>972103681</v>
      </c>
      <c r="G2694" s="286">
        <v>417738112</v>
      </c>
      <c r="H2694" s="278">
        <v>43504</v>
      </c>
      <c r="I2694" s="278"/>
      <c r="K2694" s="57"/>
      <c r="L2694" s="57"/>
      <c r="M2694" s="274"/>
      <c r="N2694" s="274"/>
      <c r="O2694" s="57"/>
    </row>
    <row r="2695" spans="1:15">
      <c r="A2695" s="57"/>
      <c r="B2695" s="278">
        <v>45699</v>
      </c>
      <c r="C2695" s="283">
        <f t="shared" si="40"/>
        <v>10123563955</v>
      </c>
      <c r="D2695" s="57"/>
      <c r="E2695" s="57"/>
      <c r="F2695" s="279">
        <v>584873843</v>
      </c>
      <c r="G2695" s="286">
        <v>417796165</v>
      </c>
      <c r="H2695" s="278">
        <v>45873</v>
      </c>
      <c r="I2695" s="278"/>
      <c r="K2695" s="57"/>
      <c r="L2695" s="57"/>
      <c r="M2695" s="274"/>
      <c r="N2695" s="274"/>
      <c r="O2695" s="57"/>
    </row>
    <row r="2696" spans="1:15">
      <c r="A2696" s="57"/>
      <c r="B2696" s="278">
        <v>45700</v>
      </c>
      <c r="C2696" s="283">
        <f t="shared" si="40"/>
        <v>9903349367</v>
      </c>
      <c r="D2696" s="57"/>
      <c r="E2696" s="57"/>
      <c r="F2696" s="279">
        <v>364659255</v>
      </c>
      <c r="G2696" s="286">
        <v>417839671</v>
      </c>
      <c r="H2696" s="278">
        <v>46031</v>
      </c>
      <c r="I2696" s="278"/>
      <c r="K2696" s="57"/>
      <c r="L2696" s="57"/>
      <c r="M2696" s="274"/>
      <c r="N2696" s="274"/>
      <c r="O2696" s="57"/>
    </row>
    <row r="2697" spans="1:15">
      <c r="A2697" s="57"/>
      <c r="B2697" s="278">
        <v>45701</v>
      </c>
      <c r="C2697" s="283">
        <f t="shared" si="40"/>
        <v>9834553893</v>
      </c>
      <c r="D2697" s="57"/>
      <c r="E2697" s="57"/>
      <c r="F2697" s="279">
        <v>295863781</v>
      </c>
      <c r="G2697" s="286">
        <v>417889024</v>
      </c>
      <c r="H2697" s="278">
        <v>49480</v>
      </c>
      <c r="I2697" s="278"/>
      <c r="K2697" s="57"/>
      <c r="L2697" s="57"/>
      <c r="M2697" s="274"/>
      <c r="N2697" s="274"/>
      <c r="O2697" s="57"/>
    </row>
    <row r="2698" spans="1:15">
      <c r="A2698" s="57"/>
      <c r="B2698" s="278">
        <v>45702</v>
      </c>
      <c r="C2698" s="283">
        <f t="shared" si="40"/>
        <v>10077663346</v>
      </c>
      <c r="D2698" s="57"/>
      <c r="E2698" s="57"/>
      <c r="F2698" s="279">
        <v>538973234</v>
      </c>
      <c r="G2698" s="286">
        <v>417892681</v>
      </c>
      <c r="H2698" s="278">
        <v>45402</v>
      </c>
      <c r="I2698" s="278"/>
      <c r="K2698" s="57"/>
      <c r="L2698" s="57"/>
      <c r="M2698" s="274"/>
      <c r="N2698" s="274"/>
      <c r="O2698" s="57"/>
    </row>
    <row r="2699" spans="1:15">
      <c r="A2699" s="57"/>
      <c r="B2699" s="278">
        <v>45703</v>
      </c>
      <c r="C2699" s="283">
        <f t="shared" si="40"/>
        <v>9755479758</v>
      </c>
      <c r="D2699" s="57"/>
      <c r="E2699" s="57"/>
      <c r="F2699" s="279">
        <v>216789646</v>
      </c>
      <c r="G2699" s="286">
        <v>417904994</v>
      </c>
      <c r="H2699" s="278">
        <v>49950</v>
      </c>
      <c r="I2699" s="278"/>
      <c r="K2699" s="57"/>
      <c r="L2699" s="57"/>
      <c r="M2699" s="274"/>
      <c r="N2699" s="274"/>
      <c r="O2699" s="57"/>
    </row>
    <row r="2700" spans="1:15">
      <c r="A2700" s="57"/>
      <c r="B2700" s="278">
        <v>45704</v>
      </c>
      <c r="C2700" s="283">
        <f t="shared" si="40"/>
        <v>9649491652</v>
      </c>
      <c r="D2700" s="57"/>
      <c r="E2700" s="57"/>
      <c r="F2700" s="279">
        <v>110801540</v>
      </c>
      <c r="G2700" s="286">
        <v>418087596</v>
      </c>
      <c r="H2700" s="278">
        <v>46811</v>
      </c>
      <c r="I2700" s="278"/>
      <c r="K2700" s="57"/>
      <c r="L2700" s="57"/>
      <c r="M2700" s="274"/>
      <c r="N2700" s="274"/>
      <c r="O2700" s="57"/>
    </row>
    <row r="2701" spans="1:15">
      <c r="A2701" s="57"/>
      <c r="B2701" s="278">
        <v>45705</v>
      </c>
      <c r="C2701" s="283">
        <f t="shared" si="40"/>
        <v>9960842549</v>
      </c>
      <c r="D2701" s="57"/>
      <c r="E2701" s="57"/>
      <c r="F2701" s="279">
        <v>422152437</v>
      </c>
      <c r="G2701" s="286">
        <v>418101967</v>
      </c>
      <c r="H2701" s="278">
        <v>43831</v>
      </c>
      <c r="I2701" s="278"/>
      <c r="K2701" s="57"/>
      <c r="L2701" s="57"/>
      <c r="M2701" s="274"/>
      <c r="N2701" s="274"/>
      <c r="O2701" s="57"/>
    </row>
    <row r="2702" spans="1:15">
      <c r="A2702" s="57"/>
      <c r="B2702" s="278">
        <v>45706</v>
      </c>
      <c r="C2702" s="283">
        <f t="shared" si="40"/>
        <v>9970055716</v>
      </c>
      <c r="D2702" s="57"/>
      <c r="E2702" s="57"/>
      <c r="F2702" s="279">
        <v>431365604</v>
      </c>
      <c r="G2702" s="286">
        <v>418509495</v>
      </c>
      <c r="H2702" s="278">
        <v>46812</v>
      </c>
      <c r="I2702" s="278"/>
      <c r="K2702" s="57"/>
      <c r="L2702" s="57"/>
      <c r="M2702" s="274"/>
      <c r="N2702" s="274"/>
      <c r="O2702" s="57"/>
    </row>
    <row r="2703" spans="1:15">
      <c r="A2703" s="57"/>
      <c r="B2703" s="278">
        <v>45707</v>
      </c>
      <c r="C2703" s="283">
        <f t="shared" si="40"/>
        <v>9919648521</v>
      </c>
      <c r="D2703" s="57"/>
      <c r="E2703" s="57"/>
      <c r="F2703" s="279">
        <v>380958409</v>
      </c>
      <c r="G2703" s="286">
        <v>418576829</v>
      </c>
      <c r="H2703" s="278">
        <v>47727</v>
      </c>
      <c r="I2703" s="278"/>
      <c r="K2703" s="57"/>
      <c r="L2703" s="57"/>
      <c r="M2703" s="274"/>
      <c r="N2703" s="274"/>
      <c r="O2703" s="57"/>
    </row>
    <row r="2704" spans="1:15">
      <c r="A2704" s="57"/>
      <c r="B2704" s="278">
        <v>45708</v>
      </c>
      <c r="C2704" s="283">
        <f t="shared" si="40"/>
        <v>9763206121</v>
      </c>
      <c r="D2704" s="57"/>
      <c r="E2704" s="57"/>
      <c r="F2704" s="279">
        <v>224516009</v>
      </c>
      <c r="G2704" s="286">
        <v>418609861</v>
      </c>
      <c r="H2704" s="278">
        <v>49500</v>
      </c>
      <c r="I2704" s="278"/>
      <c r="K2704" s="57"/>
      <c r="L2704" s="57"/>
      <c r="M2704" s="274"/>
      <c r="N2704" s="274"/>
      <c r="O2704" s="57"/>
    </row>
    <row r="2705" spans="1:15">
      <c r="A2705" s="57"/>
      <c r="B2705" s="278">
        <v>45709</v>
      </c>
      <c r="C2705" s="283">
        <f t="shared" si="40"/>
        <v>9784343239</v>
      </c>
      <c r="D2705" s="57"/>
      <c r="E2705" s="57"/>
      <c r="F2705" s="279">
        <v>245653127</v>
      </c>
      <c r="G2705" s="286">
        <v>418781673</v>
      </c>
      <c r="H2705" s="278">
        <v>47787</v>
      </c>
      <c r="I2705" s="278"/>
      <c r="K2705" s="57"/>
      <c r="L2705" s="57"/>
      <c r="M2705" s="274"/>
      <c r="N2705" s="274"/>
      <c r="O2705" s="57"/>
    </row>
    <row r="2706" spans="1:15">
      <c r="A2706" s="57"/>
      <c r="B2706" s="278">
        <v>45710</v>
      </c>
      <c r="C2706" s="283">
        <f t="shared" si="40"/>
        <v>9672962659</v>
      </c>
      <c r="D2706" s="57"/>
      <c r="E2706" s="57"/>
      <c r="F2706" s="279">
        <v>134272547</v>
      </c>
      <c r="G2706" s="286">
        <v>419093409</v>
      </c>
      <c r="H2706" s="278">
        <v>49990</v>
      </c>
      <c r="I2706" s="278"/>
      <c r="K2706" s="57"/>
      <c r="L2706" s="57"/>
      <c r="M2706" s="274"/>
      <c r="N2706" s="274"/>
      <c r="O2706" s="57"/>
    </row>
    <row r="2707" spans="1:15">
      <c r="A2707" s="57"/>
      <c r="B2707" s="278">
        <v>45711</v>
      </c>
      <c r="C2707" s="283">
        <f t="shared" si="40"/>
        <v>10527208572</v>
      </c>
      <c r="D2707" s="57"/>
      <c r="E2707" s="57"/>
      <c r="F2707" s="279">
        <v>988518460</v>
      </c>
      <c r="G2707" s="286">
        <v>419098778</v>
      </c>
      <c r="H2707" s="278">
        <v>45558</v>
      </c>
      <c r="I2707" s="278"/>
      <c r="K2707" s="57"/>
      <c r="L2707" s="57"/>
      <c r="M2707" s="274"/>
      <c r="N2707" s="274"/>
      <c r="O2707" s="57"/>
    </row>
    <row r="2708" spans="1:15">
      <c r="A2708" s="57"/>
      <c r="B2708" s="278">
        <v>45712</v>
      </c>
      <c r="C2708" s="283">
        <f t="shared" si="40"/>
        <v>10154599051</v>
      </c>
      <c r="D2708" s="57"/>
      <c r="E2708" s="57"/>
      <c r="F2708" s="279">
        <v>615908939</v>
      </c>
      <c r="G2708" s="286">
        <v>419245397</v>
      </c>
      <c r="H2708" s="278">
        <v>45960</v>
      </c>
      <c r="I2708" s="278"/>
      <c r="K2708" s="57"/>
      <c r="L2708" s="57"/>
      <c r="M2708" s="274"/>
      <c r="N2708" s="274"/>
      <c r="O2708" s="57"/>
    </row>
    <row r="2709" spans="1:15">
      <c r="A2709" s="57"/>
      <c r="B2709" s="278">
        <v>45713</v>
      </c>
      <c r="C2709" s="283">
        <f t="shared" si="40"/>
        <v>10228303760</v>
      </c>
      <c r="D2709" s="57"/>
      <c r="E2709" s="57"/>
      <c r="F2709" s="279">
        <v>689613648</v>
      </c>
      <c r="G2709" s="286">
        <v>419277496</v>
      </c>
      <c r="H2709" s="278">
        <v>48141</v>
      </c>
      <c r="I2709" s="278"/>
      <c r="K2709" s="57"/>
      <c r="L2709" s="57"/>
      <c r="M2709" s="274"/>
      <c r="N2709" s="274"/>
      <c r="O2709" s="57"/>
    </row>
    <row r="2710" spans="1:15">
      <c r="A2710" s="57"/>
      <c r="B2710" s="278">
        <v>45714</v>
      </c>
      <c r="C2710" s="283">
        <f t="shared" si="40"/>
        <v>10400006100</v>
      </c>
      <c r="D2710" s="57"/>
      <c r="E2710" s="57"/>
      <c r="F2710" s="279">
        <v>861315988</v>
      </c>
      <c r="G2710" s="286">
        <v>419456941</v>
      </c>
      <c r="H2710" s="278">
        <v>49128</v>
      </c>
      <c r="I2710" s="278"/>
      <c r="K2710" s="57"/>
      <c r="L2710" s="57"/>
      <c r="M2710" s="274"/>
      <c r="N2710" s="274"/>
      <c r="O2710" s="57"/>
    </row>
    <row r="2711" spans="1:15">
      <c r="A2711" s="57"/>
      <c r="B2711" s="278">
        <v>45715</v>
      </c>
      <c r="C2711" s="283">
        <f t="shared" si="40"/>
        <v>10208565358</v>
      </c>
      <c r="D2711" s="57"/>
      <c r="E2711" s="57"/>
      <c r="F2711" s="279">
        <v>669875246</v>
      </c>
      <c r="G2711" s="286">
        <v>419584283</v>
      </c>
      <c r="H2711" s="278">
        <v>50027</v>
      </c>
      <c r="I2711" s="278"/>
      <c r="K2711" s="57"/>
      <c r="L2711" s="57"/>
      <c r="M2711" s="274"/>
      <c r="N2711" s="274"/>
      <c r="O2711" s="57"/>
    </row>
    <row r="2712" spans="1:15">
      <c r="A2712" s="57"/>
      <c r="B2712" s="278">
        <v>45716</v>
      </c>
      <c r="C2712" s="283">
        <f t="shared" si="40"/>
        <v>10272673622</v>
      </c>
      <c r="D2712" s="57"/>
      <c r="E2712" s="57"/>
      <c r="F2712" s="279">
        <v>733983510</v>
      </c>
      <c r="G2712" s="286">
        <v>419744935</v>
      </c>
      <c r="H2712" s="278">
        <v>48292</v>
      </c>
      <c r="I2712" s="278"/>
      <c r="K2712" s="57"/>
      <c r="L2712" s="57"/>
      <c r="M2712" s="274"/>
      <c r="N2712" s="274"/>
      <c r="O2712" s="57"/>
    </row>
    <row r="2713" spans="1:15">
      <c r="A2713" s="57"/>
      <c r="B2713" s="278">
        <v>45717</v>
      </c>
      <c r="C2713" s="283">
        <f t="shared" si="40"/>
        <v>10000317654</v>
      </c>
      <c r="D2713" s="57"/>
      <c r="E2713" s="57"/>
      <c r="F2713" s="279">
        <v>461627542</v>
      </c>
      <c r="G2713" s="286">
        <v>419752696</v>
      </c>
      <c r="H2713" s="278">
        <v>47851</v>
      </c>
      <c r="I2713" s="278"/>
      <c r="K2713" s="57"/>
      <c r="L2713" s="57"/>
      <c r="M2713" s="274"/>
      <c r="N2713" s="274"/>
      <c r="O2713" s="57"/>
    </row>
    <row r="2714" spans="1:15">
      <c r="A2714" s="57"/>
      <c r="B2714" s="278">
        <v>45718</v>
      </c>
      <c r="C2714" s="283">
        <f t="shared" si="40"/>
        <v>9745921407</v>
      </c>
      <c r="D2714" s="57"/>
      <c r="E2714" s="57"/>
      <c r="F2714" s="279">
        <v>207231295</v>
      </c>
      <c r="G2714" s="286">
        <v>420011202</v>
      </c>
      <c r="H2714" s="278">
        <v>49451</v>
      </c>
      <c r="I2714" s="278"/>
      <c r="K2714" s="57"/>
      <c r="L2714" s="57"/>
      <c r="M2714" s="274"/>
      <c r="N2714" s="274"/>
      <c r="O2714" s="57"/>
    </row>
    <row r="2715" spans="1:15">
      <c r="A2715" s="57"/>
      <c r="B2715" s="278">
        <v>45719</v>
      </c>
      <c r="C2715" s="283">
        <f t="shared" si="40"/>
        <v>9731213268</v>
      </c>
      <c r="D2715" s="57"/>
      <c r="E2715" s="57"/>
      <c r="F2715" s="279">
        <v>192523156</v>
      </c>
      <c r="G2715" s="286">
        <v>420148544</v>
      </c>
      <c r="H2715" s="278">
        <v>44914</v>
      </c>
      <c r="I2715" s="278"/>
      <c r="K2715" s="57"/>
      <c r="L2715" s="57"/>
      <c r="M2715" s="274"/>
      <c r="N2715" s="274"/>
      <c r="O2715" s="57"/>
    </row>
    <row r="2716" spans="1:15">
      <c r="A2716" s="57"/>
      <c r="B2716" s="278">
        <v>45720</v>
      </c>
      <c r="C2716" s="283">
        <f t="shared" si="40"/>
        <v>10409178473</v>
      </c>
      <c r="D2716" s="57"/>
      <c r="E2716" s="57"/>
      <c r="F2716" s="279">
        <v>870488361</v>
      </c>
      <c r="G2716" s="286">
        <v>420248303</v>
      </c>
      <c r="H2716" s="278">
        <v>44440</v>
      </c>
      <c r="I2716" s="278"/>
      <c r="K2716" s="57"/>
      <c r="L2716" s="57"/>
      <c r="M2716" s="274"/>
      <c r="N2716" s="274"/>
      <c r="O2716" s="57"/>
    </row>
    <row r="2717" spans="1:15">
      <c r="A2717" s="57"/>
      <c r="B2717" s="278">
        <v>45721</v>
      </c>
      <c r="C2717" s="283">
        <f t="shared" si="40"/>
        <v>9864147238</v>
      </c>
      <c r="D2717" s="57"/>
      <c r="E2717" s="57"/>
      <c r="F2717" s="279">
        <v>325457126</v>
      </c>
      <c r="G2717" s="286">
        <v>420381715</v>
      </c>
      <c r="H2717" s="278">
        <v>47898</v>
      </c>
      <c r="I2717" s="278"/>
      <c r="K2717" s="57"/>
      <c r="L2717" s="57"/>
      <c r="M2717" s="274"/>
      <c r="N2717" s="274"/>
      <c r="O2717" s="57"/>
    </row>
    <row r="2718" spans="1:15">
      <c r="A2718" s="57"/>
      <c r="B2718" s="278">
        <v>45722</v>
      </c>
      <c r="C2718" s="283">
        <f t="shared" si="40"/>
        <v>9935362761</v>
      </c>
      <c r="D2718" s="57"/>
      <c r="E2718" s="57"/>
      <c r="F2718" s="279">
        <v>396672649</v>
      </c>
      <c r="G2718" s="286">
        <v>420386559</v>
      </c>
      <c r="H2718" s="278">
        <v>48738</v>
      </c>
      <c r="I2718" s="278"/>
      <c r="K2718" s="57"/>
      <c r="L2718" s="57"/>
      <c r="M2718" s="274"/>
      <c r="N2718" s="274"/>
      <c r="O2718" s="57"/>
    </row>
    <row r="2719" spans="1:15">
      <c r="A2719" s="57"/>
      <c r="B2719" s="278">
        <v>45723</v>
      </c>
      <c r="C2719" s="283">
        <f t="shared" si="40"/>
        <v>10143866535</v>
      </c>
      <c r="D2719" s="57"/>
      <c r="E2719" s="57"/>
      <c r="F2719" s="279">
        <v>605176423</v>
      </c>
      <c r="G2719" s="286">
        <v>420410855</v>
      </c>
      <c r="H2719" s="278">
        <v>49199</v>
      </c>
      <c r="I2719" s="278"/>
      <c r="K2719" s="57"/>
      <c r="L2719" s="57"/>
      <c r="M2719" s="274"/>
      <c r="N2719" s="274"/>
      <c r="O2719" s="57"/>
    </row>
    <row r="2720" spans="1:15">
      <c r="A2720" s="57"/>
      <c r="B2720" s="278">
        <v>45724</v>
      </c>
      <c r="C2720" s="283">
        <f t="shared" ref="C2720:C2783" si="41">F2720+(F$88*28679+98765)+(G$88*6587+87654)+(E$88*9537+76543)+(J$88*5713+4528)</f>
        <v>10530272480</v>
      </c>
      <c r="D2720" s="57"/>
      <c r="E2720" s="57"/>
      <c r="F2720" s="279">
        <v>991582368</v>
      </c>
      <c r="G2720" s="286">
        <v>420494751</v>
      </c>
      <c r="H2720" s="278">
        <v>49408</v>
      </c>
      <c r="I2720" s="278"/>
      <c r="K2720" s="57"/>
      <c r="L2720" s="57"/>
      <c r="M2720" s="274"/>
      <c r="N2720" s="274"/>
      <c r="O2720" s="57"/>
    </row>
    <row r="2721" spans="1:15">
      <c r="A2721" s="57"/>
      <c r="B2721" s="278">
        <v>45725</v>
      </c>
      <c r="C2721" s="283">
        <f t="shared" si="41"/>
        <v>9920580886</v>
      </c>
      <c r="D2721" s="57"/>
      <c r="E2721" s="57"/>
      <c r="F2721" s="279">
        <v>381890774</v>
      </c>
      <c r="G2721" s="286">
        <v>420648588</v>
      </c>
      <c r="H2721" s="278">
        <v>44770</v>
      </c>
      <c r="I2721" s="278"/>
      <c r="K2721" s="57"/>
      <c r="L2721" s="57"/>
      <c r="M2721" s="274"/>
      <c r="N2721" s="274"/>
      <c r="O2721" s="57"/>
    </row>
    <row r="2722" spans="1:15">
      <c r="A2722" s="57"/>
      <c r="B2722" s="278">
        <v>45726</v>
      </c>
      <c r="C2722" s="283">
        <f t="shared" si="41"/>
        <v>9818305097</v>
      </c>
      <c r="D2722" s="57"/>
      <c r="E2722" s="57"/>
      <c r="F2722" s="279">
        <v>279614985</v>
      </c>
      <c r="G2722" s="286">
        <v>420739116</v>
      </c>
      <c r="H2722" s="278">
        <v>46662</v>
      </c>
      <c r="I2722" s="278"/>
      <c r="K2722" s="57"/>
      <c r="L2722" s="57"/>
      <c r="M2722" s="274"/>
      <c r="N2722" s="274"/>
      <c r="O2722" s="57"/>
    </row>
    <row r="2723" spans="1:15">
      <c r="A2723" s="57"/>
      <c r="B2723" s="278">
        <v>45727</v>
      </c>
      <c r="C2723" s="283">
        <f t="shared" si="41"/>
        <v>10149509585</v>
      </c>
      <c r="D2723" s="57"/>
      <c r="E2723" s="57"/>
      <c r="F2723" s="279">
        <v>610819473</v>
      </c>
      <c r="G2723" s="286">
        <v>420978325</v>
      </c>
      <c r="H2723" s="278">
        <v>49655</v>
      </c>
      <c r="I2723" s="278"/>
      <c r="K2723" s="57"/>
      <c r="L2723" s="57"/>
      <c r="M2723" s="274"/>
      <c r="N2723" s="274"/>
      <c r="O2723" s="57"/>
    </row>
    <row r="2724" spans="1:15">
      <c r="A2724" s="57"/>
      <c r="B2724" s="278">
        <v>45728</v>
      </c>
      <c r="C2724" s="283">
        <f t="shared" si="41"/>
        <v>10083375206</v>
      </c>
      <c r="D2724" s="57"/>
      <c r="E2724" s="57"/>
      <c r="F2724" s="279">
        <v>544685094</v>
      </c>
      <c r="G2724" s="286">
        <v>421202458</v>
      </c>
      <c r="H2724" s="278">
        <v>44432</v>
      </c>
      <c r="I2724" s="278"/>
      <c r="K2724" s="57"/>
      <c r="L2724" s="57"/>
      <c r="M2724" s="274"/>
      <c r="N2724" s="274"/>
      <c r="O2724" s="57"/>
    </row>
    <row r="2725" spans="1:15">
      <c r="A2725" s="57"/>
      <c r="B2725" s="278">
        <v>45729</v>
      </c>
      <c r="C2725" s="283">
        <f t="shared" si="41"/>
        <v>10049664454</v>
      </c>
      <c r="D2725" s="57"/>
      <c r="E2725" s="57"/>
      <c r="F2725" s="279">
        <v>510974342</v>
      </c>
      <c r="G2725" s="286">
        <v>421392767</v>
      </c>
      <c r="H2725" s="278">
        <v>46177</v>
      </c>
      <c r="I2725" s="278"/>
      <c r="K2725" s="57"/>
      <c r="L2725" s="57"/>
      <c r="M2725" s="274"/>
      <c r="N2725" s="274"/>
      <c r="O2725" s="57"/>
    </row>
    <row r="2726" spans="1:15">
      <c r="A2726" s="57"/>
      <c r="B2726" s="278">
        <v>45730</v>
      </c>
      <c r="C2726" s="283">
        <f t="shared" si="41"/>
        <v>10066431314</v>
      </c>
      <c r="D2726" s="57"/>
      <c r="E2726" s="57"/>
      <c r="F2726" s="279">
        <v>527741202</v>
      </c>
      <c r="G2726" s="286">
        <v>421397087</v>
      </c>
      <c r="H2726" s="278">
        <v>48177</v>
      </c>
      <c r="I2726" s="278"/>
      <c r="K2726" s="57"/>
      <c r="L2726" s="57"/>
      <c r="M2726" s="274"/>
      <c r="N2726" s="274"/>
      <c r="O2726" s="57"/>
    </row>
    <row r="2727" spans="1:15">
      <c r="A2727" s="57"/>
      <c r="B2727" s="278">
        <v>45731</v>
      </c>
      <c r="C2727" s="283">
        <f t="shared" si="41"/>
        <v>9792086988</v>
      </c>
      <c r="D2727" s="57"/>
      <c r="E2727" s="57"/>
      <c r="F2727" s="279">
        <v>253396876</v>
      </c>
      <c r="G2727" s="286">
        <v>421604681</v>
      </c>
      <c r="H2727" s="278">
        <v>44710</v>
      </c>
      <c r="I2727" s="278"/>
      <c r="K2727" s="57"/>
      <c r="L2727" s="57"/>
      <c r="M2727" s="274"/>
      <c r="N2727" s="274"/>
      <c r="O2727" s="57"/>
    </row>
    <row r="2728" spans="1:15">
      <c r="A2728" s="57"/>
      <c r="B2728" s="278">
        <v>45732</v>
      </c>
      <c r="C2728" s="283">
        <f t="shared" si="41"/>
        <v>9824458092</v>
      </c>
      <c r="D2728" s="57"/>
      <c r="E2728" s="57"/>
      <c r="F2728" s="279">
        <v>285767980</v>
      </c>
      <c r="G2728" s="286">
        <v>421712056</v>
      </c>
      <c r="H2728" s="278">
        <v>43808</v>
      </c>
      <c r="I2728" s="278"/>
      <c r="K2728" s="57"/>
      <c r="L2728" s="57"/>
      <c r="M2728" s="274"/>
      <c r="N2728" s="274"/>
      <c r="O2728" s="57"/>
    </row>
    <row r="2729" spans="1:15">
      <c r="A2729" s="57"/>
      <c r="B2729" s="278">
        <v>45733</v>
      </c>
      <c r="C2729" s="283">
        <f t="shared" si="41"/>
        <v>10532479020</v>
      </c>
      <c r="D2729" s="57"/>
      <c r="E2729" s="57"/>
      <c r="F2729" s="279">
        <v>993788908</v>
      </c>
      <c r="G2729" s="286">
        <v>421844513</v>
      </c>
      <c r="H2729" s="278">
        <v>45496</v>
      </c>
      <c r="I2729" s="278"/>
      <c r="K2729" s="57"/>
      <c r="L2729" s="57"/>
      <c r="M2729" s="274"/>
      <c r="N2729" s="274"/>
      <c r="O2729" s="57"/>
    </row>
    <row r="2730" spans="1:15">
      <c r="A2730" s="57"/>
      <c r="B2730" s="278">
        <v>45734</v>
      </c>
      <c r="C2730" s="283">
        <f t="shared" si="41"/>
        <v>9715938089</v>
      </c>
      <c r="D2730" s="57"/>
      <c r="E2730" s="57"/>
      <c r="F2730" s="279">
        <v>177247977</v>
      </c>
      <c r="G2730" s="286">
        <v>421880558</v>
      </c>
      <c r="H2730" s="278">
        <v>43511</v>
      </c>
      <c r="I2730" s="278"/>
      <c r="K2730" s="57"/>
      <c r="L2730" s="57"/>
      <c r="M2730" s="274"/>
      <c r="N2730" s="274"/>
      <c r="O2730" s="57"/>
    </row>
    <row r="2731" spans="1:15">
      <c r="A2731" s="57"/>
      <c r="B2731" s="278">
        <v>45735</v>
      </c>
      <c r="C2731" s="283">
        <f t="shared" si="41"/>
        <v>10246317625</v>
      </c>
      <c r="D2731" s="57"/>
      <c r="E2731" s="57"/>
      <c r="F2731" s="279">
        <v>707627513</v>
      </c>
      <c r="G2731" s="286">
        <v>421880756</v>
      </c>
      <c r="H2731" s="278">
        <v>48830</v>
      </c>
      <c r="I2731" s="278"/>
      <c r="K2731" s="57"/>
      <c r="L2731" s="57"/>
      <c r="M2731" s="274"/>
      <c r="N2731" s="274"/>
      <c r="O2731" s="57"/>
    </row>
    <row r="2732" spans="1:15">
      <c r="A2732" s="57"/>
      <c r="B2732" s="278">
        <v>45736</v>
      </c>
      <c r="C2732" s="283">
        <f t="shared" si="41"/>
        <v>10101105994</v>
      </c>
      <c r="D2732" s="57"/>
      <c r="E2732" s="57"/>
      <c r="F2732" s="279">
        <v>562415882</v>
      </c>
      <c r="G2732" s="286">
        <v>421930193</v>
      </c>
      <c r="H2732" s="278">
        <v>46183</v>
      </c>
      <c r="I2732" s="278"/>
      <c r="K2732" s="57"/>
      <c r="L2732" s="57"/>
      <c r="M2732" s="274"/>
      <c r="N2732" s="274"/>
      <c r="O2732" s="57"/>
    </row>
    <row r="2733" spans="1:15">
      <c r="A2733" s="57"/>
      <c r="B2733" s="278">
        <v>45737</v>
      </c>
      <c r="C2733" s="283">
        <f t="shared" si="41"/>
        <v>9797288882</v>
      </c>
      <c r="D2733" s="57"/>
      <c r="E2733" s="57"/>
      <c r="F2733" s="279">
        <v>258598770</v>
      </c>
      <c r="G2733" s="286">
        <v>421960097</v>
      </c>
      <c r="H2733" s="278">
        <v>43274</v>
      </c>
      <c r="I2733" s="278"/>
      <c r="K2733" s="57"/>
      <c r="L2733" s="57"/>
      <c r="M2733" s="274"/>
      <c r="N2733" s="274"/>
      <c r="O2733" s="57"/>
    </row>
    <row r="2734" spans="1:15">
      <c r="A2734" s="57"/>
      <c r="B2734" s="278">
        <v>45738</v>
      </c>
      <c r="C2734" s="283">
        <f t="shared" si="41"/>
        <v>10518409008</v>
      </c>
      <c r="D2734" s="57"/>
      <c r="E2734" s="57"/>
      <c r="F2734" s="279">
        <v>979718896</v>
      </c>
      <c r="G2734" s="286">
        <v>422053326</v>
      </c>
      <c r="H2734" s="278">
        <v>45428</v>
      </c>
      <c r="I2734" s="278"/>
      <c r="K2734" s="57"/>
      <c r="L2734" s="57"/>
      <c r="M2734" s="274"/>
      <c r="N2734" s="274"/>
      <c r="O2734" s="57"/>
    </row>
    <row r="2735" spans="1:15">
      <c r="A2735" s="57"/>
      <c r="B2735" s="278">
        <v>45739</v>
      </c>
      <c r="C2735" s="283">
        <f t="shared" si="41"/>
        <v>10312746912</v>
      </c>
      <c r="D2735" s="57"/>
      <c r="E2735" s="57"/>
      <c r="F2735" s="279">
        <v>774056800</v>
      </c>
      <c r="G2735" s="286">
        <v>422131193</v>
      </c>
      <c r="H2735" s="278">
        <v>48376</v>
      </c>
      <c r="I2735" s="278"/>
      <c r="K2735" s="57"/>
      <c r="L2735" s="57"/>
      <c r="M2735" s="274"/>
      <c r="N2735" s="274"/>
      <c r="O2735" s="57"/>
    </row>
    <row r="2736" spans="1:15">
      <c r="A2736" s="57"/>
      <c r="B2736" s="278">
        <v>45740</v>
      </c>
      <c r="C2736" s="283">
        <f t="shared" si="41"/>
        <v>10423209661</v>
      </c>
      <c r="D2736" s="57"/>
      <c r="E2736" s="57"/>
      <c r="F2736" s="279">
        <v>884519549</v>
      </c>
      <c r="G2736" s="286">
        <v>422152437</v>
      </c>
      <c r="H2736" s="278">
        <v>45705</v>
      </c>
      <c r="I2736" s="278"/>
      <c r="K2736" s="57"/>
      <c r="L2736" s="57"/>
      <c r="M2736" s="274"/>
      <c r="N2736" s="274"/>
      <c r="O2736" s="57"/>
    </row>
    <row r="2737" spans="1:15">
      <c r="A2737" s="57"/>
      <c r="B2737" s="278">
        <v>45741</v>
      </c>
      <c r="C2737" s="283">
        <f t="shared" si="41"/>
        <v>10012699802</v>
      </c>
      <c r="D2737" s="57"/>
      <c r="E2737" s="57"/>
      <c r="F2737" s="279">
        <v>474009690</v>
      </c>
      <c r="G2737" s="286">
        <v>422167429</v>
      </c>
      <c r="H2737" s="278">
        <v>46620</v>
      </c>
      <c r="I2737" s="278"/>
      <c r="K2737" s="57"/>
      <c r="L2737" s="57"/>
      <c r="M2737" s="274"/>
      <c r="N2737" s="274"/>
      <c r="O2737" s="57"/>
    </row>
    <row r="2738" spans="1:15">
      <c r="A2738" s="57"/>
      <c r="B2738" s="278">
        <v>45742</v>
      </c>
      <c r="C2738" s="283">
        <f t="shared" si="41"/>
        <v>10225446988</v>
      </c>
      <c r="D2738" s="57"/>
      <c r="E2738" s="57"/>
      <c r="F2738" s="279">
        <v>686756876</v>
      </c>
      <c r="G2738" s="286">
        <v>422337869</v>
      </c>
      <c r="H2738" s="278">
        <v>49582</v>
      </c>
      <c r="I2738" s="278"/>
      <c r="K2738" s="57"/>
      <c r="L2738" s="57"/>
      <c r="M2738" s="274"/>
      <c r="N2738" s="274"/>
      <c r="O2738" s="57"/>
    </row>
    <row r="2739" spans="1:15">
      <c r="A2739" s="57"/>
      <c r="B2739" s="278">
        <v>45743</v>
      </c>
      <c r="C2739" s="283">
        <f t="shared" si="41"/>
        <v>10001528986</v>
      </c>
      <c r="D2739" s="57"/>
      <c r="E2739" s="57"/>
      <c r="F2739" s="279">
        <v>462838874</v>
      </c>
      <c r="G2739" s="286">
        <v>422565935</v>
      </c>
      <c r="H2739" s="278">
        <v>45246</v>
      </c>
      <c r="I2739" s="278"/>
      <c r="K2739" s="57"/>
      <c r="L2739" s="57"/>
      <c r="M2739" s="274"/>
      <c r="N2739" s="274"/>
      <c r="O2739" s="57"/>
    </row>
    <row r="2740" spans="1:15">
      <c r="A2740" s="57"/>
      <c r="B2740" s="278">
        <v>45744</v>
      </c>
      <c r="C2740" s="283">
        <f t="shared" si="41"/>
        <v>9851060241</v>
      </c>
      <c r="D2740" s="57"/>
      <c r="E2740" s="57"/>
      <c r="F2740" s="279">
        <v>312370129</v>
      </c>
      <c r="G2740" s="286">
        <v>422742570</v>
      </c>
      <c r="H2740" s="278">
        <v>50090</v>
      </c>
      <c r="I2740" s="278"/>
      <c r="K2740" s="57"/>
      <c r="L2740" s="57"/>
      <c r="M2740" s="274"/>
      <c r="N2740" s="274"/>
      <c r="O2740" s="57"/>
    </row>
    <row r="2741" spans="1:15">
      <c r="A2741" s="57"/>
      <c r="B2741" s="278">
        <v>45745</v>
      </c>
      <c r="C2741" s="283">
        <f t="shared" si="41"/>
        <v>9680861759</v>
      </c>
      <c r="D2741" s="57"/>
      <c r="E2741" s="57"/>
      <c r="F2741" s="279">
        <v>142171647</v>
      </c>
      <c r="G2741" s="286">
        <v>423000789</v>
      </c>
      <c r="H2741" s="278">
        <v>48634</v>
      </c>
      <c r="I2741" s="278"/>
      <c r="K2741" s="57"/>
      <c r="L2741" s="57"/>
      <c r="M2741" s="274"/>
      <c r="N2741" s="274"/>
      <c r="O2741" s="57"/>
    </row>
    <row r="2742" spans="1:15">
      <c r="A2742" s="57"/>
      <c r="B2742" s="278">
        <v>45746</v>
      </c>
      <c r="C2742" s="283">
        <f t="shared" si="41"/>
        <v>10150135214</v>
      </c>
      <c r="D2742" s="57"/>
      <c r="E2742" s="57"/>
      <c r="F2742" s="279">
        <v>611445102</v>
      </c>
      <c r="G2742" s="286">
        <v>423074988</v>
      </c>
      <c r="H2742" s="278">
        <v>45327</v>
      </c>
      <c r="I2742" s="278"/>
      <c r="K2742" s="57"/>
      <c r="L2742" s="57"/>
      <c r="M2742" s="274"/>
      <c r="N2742" s="274"/>
      <c r="O2742" s="57"/>
    </row>
    <row r="2743" spans="1:15">
      <c r="A2743" s="57"/>
      <c r="B2743" s="278">
        <v>45747</v>
      </c>
      <c r="C2743" s="283">
        <f t="shared" si="41"/>
        <v>10165247097</v>
      </c>
      <c r="D2743" s="57"/>
      <c r="E2743" s="57"/>
      <c r="F2743" s="279">
        <v>626556985</v>
      </c>
      <c r="G2743" s="286">
        <v>423100043</v>
      </c>
      <c r="H2743" s="278">
        <v>44758</v>
      </c>
      <c r="I2743" s="278"/>
      <c r="K2743" s="57"/>
      <c r="L2743" s="57"/>
      <c r="M2743" s="274"/>
      <c r="N2743" s="274"/>
      <c r="O2743" s="57"/>
    </row>
    <row r="2744" spans="1:15">
      <c r="A2744" s="57"/>
      <c r="B2744" s="278">
        <v>45748</v>
      </c>
      <c r="C2744" s="283">
        <f t="shared" si="41"/>
        <v>9973265939</v>
      </c>
      <c r="D2744" s="57"/>
      <c r="E2744" s="57"/>
      <c r="F2744" s="279">
        <v>434575827</v>
      </c>
      <c r="G2744" s="286">
        <v>423309468</v>
      </c>
      <c r="H2744" s="278">
        <v>50161</v>
      </c>
      <c r="I2744" s="278"/>
      <c r="K2744" s="57"/>
      <c r="L2744" s="57"/>
      <c r="M2744" s="274"/>
      <c r="N2744" s="274"/>
      <c r="O2744" s="57"/>
    </row>
    <row r="2745" spans="1:15">
      <c r="A2745" s="57"/>
      <c r="B2745" s="278">
        <v>45749</v>
      </c>
      <c r="C2745" s="283">
        <f t="shared" si="41"/>
        <v>9954197063</v>
      </c>
      <c r="D2745" s="57"/>
      <c r="E2745" s="57"/>
      <c r="F2745" s="279">
        <v>415506951</v>
      </c>
      <c r="G2745" s="286">
        <v>423330163</v>
      </c>
      <c r="H2745" s="278">
        <v>45672</v>
      </c>
      <c r="I2745" s="278"/>
      <c r="K2745" s="57"/>
      <c r="L2745" s="57"/>
      <c r="M2745" s="274"/>
      <c r="N2745" s="274"/>
      <c r="O2745" s="57"/>
    </row>
    <row r="2746" spans="1:15">
      <c r="A2746" s="57"/>
      <c r="B2746" s="278">
        <v>45750</v>
      </c>
      <c r="C2746" s="283">
        <f t="shared" si="41"/>
        <v>10414983242</v>
      </c>
      <c r="D2746" s="57"/>
      <c r="E2746" s="57"/>
      <c r="F2746" s="279">
        <v>876293130</v>
      </c>
      <c r="G2746" s="286">
        <v>423364780</v>
      </c>
      <c r="H2746" s="278">
        <v>46657</v>
      </c>
      <c r="I2746" s="278"/>
      <c r="K2746" s="57"/>
      <c r="L2746" s="57"/>
      <c r="M2746" s="274"/>
      <c r="N2746" s="274"/>
      <c r="O2746" s="57"/>
    </row>
    <row r="2747" spans="1:15">
      <c r="A2747" s="57"/>
      <c r="B2747" s="278">
        <v>45751</v>
      </c>
      <c r="C2747" s="283">
        <f t="shared" si="41"/>
        <v>10155835031</v>
      </c>
      <c r="D2747" s="57"/>
      <c r="E2747" s="57"/>
      <c r="F2747" s="279">
        <v>617144919</v>
      </c>
      <c r="G2747" s="286">
        <v>423619841</v>
      </c>
      <c r="H2747" s="278">
        <v>46664</v>
      </c>
      <c r="I2747" s="278"/>
      <c r="K2747" s="57"/>
      <c r="L2747" s="57"/>
      <c r="M2747" s="274"/>
      <c r="N2747" s="274"/>
      <c r="O2747" s="57"/>
    </row>
    <row r="2748" spans="1:15">
      <c r="A2748" s="57"/>
      <c r="B2748" s="278">
        <v>45752</v>
      </c>
      <c r="C2748" s="283">
        <f t="shared" si="41"/>
        <v>10291798561</v>
      </c>
      <c r="D2748" s="57"/>
      <c r="E2748" s="57"/>
      <c r="F2748" s="279">
        <v>753108449</v>
      </c>
      <c r="G2748" s="286">
        <v>423647210</v>
      </c>
      <c r="H2748" s="278">
        <v>49925</v>
      </c>
      <c r="I2748" s="278"/>
      <c r="K2748" s="57"/>
      <c r="L2748" s="57"/>
      <c r="M2748" s="274"/>
      <c r="N2748" s="274"/>
      <c r="O2748" s="57"/>
    </row>
    <row r="2749" spans="1:15">
      <c r="A2749" s="57"/>
      <c r="B2749" s="278">
        <v>45753</v>
      </c>
      <c r="C2749" s="283">
        <f t="shared" si="41"/>
        <v>10070683322</v>
      </c>
      <c r="D2749" s="57"/>
      <c r="E2749" s="57"/>
      <c r="F2749" s="279">
        <v>531993210</v>
      </c>
      <c r="G2749" s="286">
        <v>423717349</v>
      </c>
      <c r="H2749" s="278">
        <v>48756</v>
      </c>
      <c r="I2749" s="278"/>
      <c r="K2749" s="57"/>
      <c r="L2749" s="57"/>
      <c r="M2749" s="274"/>
      <c r="N2749" s="274"/>
      <c r="O2749" s="57"/>
    </row>
    <row r="2750" spans="1:15">
      <c r="A2750" s="57"/>
      <c r="B2750" s="278">
        <v>45754</v>
      </c>
      <c r="C2750" s="283">
        <f t="shared" si="41"/>
        <v>10115524870</v>
      </c>
      <c r="D2750" s="57"/>
      <c r="E2750" s="57"/>
      <c r="F2750" s="279">
        <v>576834758</v>
      </c>
      <c r="G2750" s="286">
        <v>423786968</v>
      </c>
      <c r="H2750" s="278">
        <v>47012</v>
      </c>
      <c r="I2750" s="278"/>
      <c r="K2750" s="57"/>
      <c r="L2750" s="57"/>
      <c r="M2750" s="274"/>
      <c r="N2750" s="274"/>
      <c r="O2750" s="57"/>
    </row>
    <row r="2751" spans="1:15">
      <c r="A2751" s="57"/>
      <c r="B2751" s="278">
        <v>45755</v>
      </c>
      <c r="C2751" s="283">
        <f t="shared" si="41"/>
        <v>10402216851</v>
      </c>
      <c r="D2751" s="57"/>
      <c r="E2751" s="57"/>
      <c r="F2751" s="279">
        <v>863526739</v>
      </c>
      <c r="G2751" s="286">
        <v>423867827</v>
      </c>
      <c r="H2751" s="278">
        <v>48248</v>
      </c>
      <c r="I2751" s="278"/>
      <c r="K2751" s="57"/>
      <c r="L2751" s="57"/>
      <c r="M2751" s="274"/>
      <c r="N2751" s="274"/>
      <c r="O2751" s="57"/>
    </row>
    <row r="2752" spans="1:15">
      <c r="A2752" s="57"/>
      <c r="B2752" s="278">
        <v>45756</v>
      </c>
      <c r="C2752" s="283">
        <f t="shared" si="41"/>
        <v>10046470382</v>
      </c>
      <c r="D2752" s="57"/>
      <c r="E2752" s="57"/>
      <c r="F2752" s="279">
        <v>507780270</v>
      </c>
      <c r="G2752" s="286">
        <v>423911280</v>
      </c>
      <c r="H2752" s="278">
        <v>49699</v>
      </c>
      <c r="I2752" s="278"/>
      <c r="K2752" s="57"/>
      <c r="L2752" s="57"/>
      <c r="M2752" s="274"/>
      <c r="N2752" s="274"/>
      <c r="O2752" s="57"/>
    </row>
    <row r="2753" spans="1:15">
      <c r="A2753" s="57"/>
      <c r="B2753" s="278">
        <v>45757</v>
      </c>
      <c r="C2753" s="283">
        <f t="shared" si="41"/>
        <v>10285451875</v>
      </c>
      <c r="D2753" s="57"/>
      <c r="E2753" s="57"/>
      <c r="F2753" s="279">
        <v>746761763</v>
      </c>
      <c r="G2753" s="286">
        <v>424043418</v>
      </c>
      <c r="H2753" s="278">
        <v>46455</v>
      </c>
      <c r="I2753" s="278"/>
      <c r="K2753" s="57"/>
      <c r="L2753" s="57"/>
      <c r="M2753" s="274"/>
      <c r="N2753" s="274"/>
      <c r="O2753" s="57"/>
    </row>
    <row r="2754" spans="1:15">
      <c r="A2754" s="57"/>
      <c r="B2754" s="278">
        <v>45758</v>
      </c>
      <c r="C2754" s="283">
        <f t="shared" si="41"/>
        <v>9689390328</v>
      </c>
      <c r="D2754" s="57"/>
      <c r="E2754" s="57"/>
      <c r="F2754" s="279">
        <v>150700216</v>
      </c>
      <c r="G2754" s="286">
        <v>424127754</v>
      </c>
      <c r="H2754" s="278">
        <v>48828</v>
      </c>
      <c r="I2754" s="278"/>
      <c r="K2754" s="57"/>
      <c r="L2754" s="57"/>
      <c r="M2754" s="274"/>
      <c r="N2754" s="274"/>
      <c r="O2754" s="57"/>
    </row>
    <row r="2755" spans="1:15">
      <c r="A2755" s="57"/>
      <c r="B2755" s="278">
        <v>45759</v>
      </c>
      <c r="C2755" s="283">
        <f t="shared" si="41"/>
        <v>9911176280</v>
      </c>
      <c r="D2755" s="57"/>
      <c r="E2755" s="57"/>
      <c r="F2755" s="279">
        <v>372486168</v>
      </c>
      <c r="G2755" s="286">
        <v>424412278</v>
      </c>
      <c r="H2755" s="278">
        <v>46368</v>
      </c>
      <c r="I2755" s="278"/>
      <c r="K2755" s="57"/>
      <c r="L2755" s="57"/>
      <c r="M2755" s="274"/>
      <c r="N2755" s="274"/>
      <c r="O2755" s="57"/>
    </row>
    <row r="2756" spans="1:15">
      <c r="A2756" s="57"/>
      <c r="B2756" s="278">
        <v>45760</v>
      </c>
      <c r="C2756" s="283">
        <f t="shared" si="41"/>
        <v>10529095982</v>
      </c>
      <c r="D2756" s="57"/>
      <c r="E2756" s="57"/>
      <c r="F2756" s="279">
        <v>990405870</v>
      </c>
      <c r="G2756" s="286">
        <v>424705365</v>
      </c>
      <c r="H2756" s="278">
        <v>49135</v>
      </c>
      <c r="I2756" s="278"/>
      <c r="K2756" s="57"/>
      <c r="L2756" s="57"/>
      <c r="M2756" s="274"/>
      <c r="N2756" s="274"/>
      <c r="O2756" s="57"/>
    </row>
    <row r="2757" spans="1:15">
      <c r="A2757" s="57"/>
      <c r="B2757" s="278">
        <v>45761</v>
      </c>
      <c r="C2757" s="283">
        <f t="shared" si="41"/>
        <v>9653711226</v>
      </c>
      <c r="D2757" s="57"/>
      <c r="E2757" s="57"/>
      <c r="F2757" s="279">
        <v>115021114</v>
      </c>
      <c r="G2757" s="286">
        <v>424777976</v>
      </c>
      <c r="H2757" s="278">
        <v>48235</v>
      </c>
      <c r="I2757" s="278"/>
      <c r="K2757" s="57"/>
      <c r="L2757" s="57"/>
      <c r="M2757" s="274"/>
      <c r="N2757" s="274"/>
      <c r="O2757" s="57"/>
    </row>
    <row r="2758" spans="1:15">
      <c r="A2758" s="57"/>
      <c r="B2758" s="278">
        <v>45762</v>
      </c>
      <c r="C2758" s="283">
        <f t="shared" si="41"/>
        <v>10047684724</v>
      </c>
      <c r="D2758" s="57"/>
      <c r="E2758" s="57"/>
      <c r="F2758" s="279">
        <v>508994612</v>
      </c>
      <c r="G2758" s="286">
        <v>424822995</v>
      </c>
      <c r="H2758" s="278">
        <v>47051</v>
      </c>
      <c r="I2758" s="278"/>
      <c r="K2758" s="57"/>
      <c r="L2758" s="57"/>
      <c r="M2758" s="274"/>
      <c r="N2758" s="274"/>
      <c r="O2758" s="57"/>
    </row>
    <row r="2759" spans="1:15">
      <c r="A2759" s="57"/>
      <c r="B2759" s="278">
        <v>45763</v>
      </c>
      <c r="C2759" s="283">
        <f t="shared" si="41"/>
        <v>9668785818</v>
      </c>
      <c r="D2759" s="57"/>
      <c r="E2759" s="57"/>
      <c r="F2759" s="279">
        <v>130095706</v>
      </c>
      <c r="G2759" s="286">
        <v>424832113</v>
      </c>
      <c r="H2759" s="278">
        <v>46836</v>
      </c>
      <c r="I2759" s="278"/>
      <c r="K2759" s="57"/>
      <c r="L2759" s="57"/>
      <c r="M2759" s="274"/>
      <c r="N2759" s="274"/>
      <c r="O2759" s="57"/>
    </row>
    <row r="2760" spans="1:15">
      <c r="A2760" s="57"/>
      <c r="B2760" s="278">
        <v>45764</v>
      </c>
      <c r="C2760" s="283">
        <f t="shared" si="41"/>
        <v>9691743838</v>
      </c>
      <c r="D2760" s="57"/>
      <c r="E2760" s="57"/>
      <c r="F2760" s="279">
        <v>153053726</v>
      </c>
      <c r="G2760" s="286">
        <v>424982266</v>
      </c>
      <c r="H2760" s="278">
        <v>44154</v>
      </c>
      <c r="I2760" s="278"/>
      <c r="K2760" s="57"/>
      <c r="L2760" s="57"/>
      <c r="M2760" s="274"/>
      <c r="N2760" s="274"/>
      <c r="O2760" s="57"/>
    </row>
    <row r="2761" spans="1:15">
      <c r="A2761" s="57"/>
      <c r="B2761" s="278">
        <v>45765</v>
      </c>
      <c r="C2761" s="283">
        <f t="shared" si="41"/>
        <v>10530375526</v>
      </c>
      <c r="D2761" s="57"/>
      <c r="E2761" s="57"/>
      <c r="F2761" s="279">
        <v>991685414</v>
      </c>
      <c r="G2761" s="286">
        <v>425240851</v>
      </c>
      <c r="H2761" s="278">
        <v>46515</v>
      </c>
      <c r="I2761" s="278"/>
      <c r="K2761" s="57"/>
      <c r="L2761" s="57"/>
      <c r="M2761" s="274"/>
      <c r="N2761" s="274"/>
      <c r="O2761" s="57"/>
    </row>
    <row r="2762" spans="1:15">
      <c r="A2762" s="57"/>
      <c r="B2762" s="278">
        <v>45766</v>
      </c>
      <c r="C2762" s="283">
        <f t="shared" si="41"/>
        <v>10046074330</v>
      </c>
      <c r="D2762" s="57"/>
      <c r="E2762" s="57"/>
      <c r="F2762" s="279">
        <v>507384218</v>
      </c>
      <c r="G2762" s="286">
        <v>425268050</v>
      </c>
      <c r="H2762" s="278">
        <v>46195</v>
      </c>
      <c r="I2762" s="278"/>
      <c r="K2762" s="57"/>
      <c r="L2762" s="57"/>
      <c r="M2762" s="274"/>
      <c r="N2762" s="274"/>
      <c r="O2762" s="57"/>
    </row>
    <row r="2763" spans="1:15">
      <c r="A2763" s="57"/>
      <c r="B2763" s="278">
        <v>45767</v>
      </c>
      <c r="C2763" s="283">
        <f t="shared" si="41"/>
        <v>10476969689</v>
      </c>
      <c r="D2763" s="57"/>
      <c r="E2763" s="57"/>
      <c r="F2763" s="279">
        <v>938279577</v>
      </c>
      <c r="G2763" s="286">
        <v>425290178</v>
      </c>
      <c r="H2763" s="278">
        <v>49562</v>
      </c>
      <c r="I2763" s="278"/>
      <c r="K2763" s="57"/>
      <c r="L2763" s="57"/>
      <c r="M2763" s="274"/>
      <c r="N2763" s="274"/>
      <c r="O2763" s="57"/>
    </row>
    <row r="2764" spans="1:15">
      <c r="A2764" s="57"/>
      <c r="B2764" s="278">
        <v>45768</v>
      </c>
      <c r="C2764" s="283">
        <f t="shared" si="41"/>
        <v>9818811812</v>
      </c>
      <c r="D2764" s="57"/>
      <c r="E2764" s="57"/>
      <c r="F2764" s="279">
        <v>280121700</v>
      </c>
      <c r="G2764" s="286">
        <v>425317167</v>
      </c>
      <c r="H2764" s="278">
        <v>45300</v>
      </c>
      <c r="I2764" s="278"/>
      <c r="K2764" s="57"/>
      <c r="L2764" s="57"/>
      <c r="M2764" s="274"/>
      <c r="N2764" s="274"/>
      <c r="O2764" s="57"/>
    </row>
    <row r="2765" spans="1:15">
      <c r="A2765" s="57"/>
      <c r="B2765" s="278">
        <v>45769</v>
      </c>
      <c r="C2765" s="283">
        <f t="shared" si="41"/>
        <v>10008430691</v>
      </c>
      <c r="D2765" s="57"/>
      <c r="E2765" s="57"/>
      <c r="F2765" s="279">
        <v>469740579</v>
      </c>
      <c r="G2765" s="286">
        <v>425412709</v>
      </c>
      <c r="H2765" s="278">
        <v>47492</v>
      </c>
      <c r="I2765" s="278"/>
      <c r="K2765" s="57"/>
      <c r="L2765" s="57"/>
      <c r="M2765" s="274"/>
      <c r="N2765" s="274"/>
      <c r="O2765" s="57"/>
    </row>
    <row r="2766" spans="1:15">
      <c r="A2766" s="57"/>
      <c r="B2766" s="278">
        <v>45770</v>
      </c>
      <c r="C2766" s="283">
        <f t="shared" si="41"/>
        <v>10214145848</v>
      </c>
      <c r="D2766" s="57"/>
      <c r="E2766" s="57"/>
      <c r="F2766" s="279">
        <v>675455736</v>
      </c>
      <c r="G2766" s="286">
        <v>425504781</v>
      </c>
      <c r="H2766" s="278">
        <v>44954</v>
      </c>
      <c r="I2766" s="278"/>
      <c r="K2766" s="57"/>
      <c r="L2766" s="57"/>
      <c r="M2766" s="274"/>
      <c r="N2766" s="274"/>
      <c r="O2766" s="57"/>
    </row>
    <row r="2767" spans="1:15">
      <c r="A2767" s="57"/>
      <c r="B2767" s="278">
        <v>45771</v>
      </c>
      <c r="C2767" s="283">
        <f t="shared" si="41"/>
        <v>10141983842</v>
      </c>
      <c r="D2767" s="57"/>
      <c r="E2767" s="57"/>
      <c r="F2767" s="279">
        <v>603293730</v>
      </c>
      <c r="G2767" s="286">
        <v>425552472</v>
      </c>
      <c r="H2767" s="278">
        <v>46419</v>
      </c>
      <c r="I2767" s="278"/>
      <c r="K2767" s="57"/>
      <c r="L2767" s="57"/>
      <c r="M2767" s="274"/>
      <c r="N2767" s="274"/>
      <c r="O2767" s="57"/>
    </row>
    <row r="2768" spans="1:15">
      <c r="A2768" s="57"/>
      <c r="B2768" s="278">
        <v>45772</v>
      </c>
      <c r="C2768" s="283">
        <f t="shared" si="41"/>
        <v>9929887882</v>
      </c>
      <c r="D2768" s="57"/>
      <c r="E2768" s="57"/>
      <c r="F2768" s="279">
        <v>391197770</v>
      </c>
      <c r="G2768" s="286">
        <v>425624895</v>
      </c>
      <c r="H2768" s="278">
        <v>48880</v>
      </c>
      <c r="I2768" s="278"/>
      <c r="K2768" s="57"/>
      <c r="L2768" s="57"/>
      <c r="M2768" s="274"/>
      <c r="N2768" s="274"/>
      <c r="O2768" s="57"/>
    </row>
    <row r="2769" spans="1:15">
      <c r="A2769" s="57"/>
      <c r="B2769" s="278">
        <v>45773</v>
      </c>
      <c r="C2769" s="283">
        <f t="shared" si="41"/>
        <v>9923572314</v>
      </c>
      <c r="D2769" s="57"/>
      <c r="E2769" s="57"/>
      <c r="F2769" s="279">
        <v>384882202</v>
      </c>
      <c r="G2769" s="286">
        <v>425982093</v>
      </c>
      <c r="H2769" s="278">
        <v>49954</v>
      </c>
      <c r="I2769" s="278"/>
      <c r="K2769" s="57"/>
      <c r="L2769" s="57"/>
      <c r="M2769" s="274"/>
      <c r="N2769" s="274"/>
      <c r="O2769" s="57"/>
    </row>
    <row r="2770" spans="1:15">
      <c r="A2770" s="57"/>
      <c r="B2770" s="278">
        <v>45774</v>
      </c>
      <c r="C2770" s="283">
        <f t="shared" si="41"/>
        <v>10133204530</v>
      </c>
      <c r="D2770" s="57"/>
      <c r="E2770" s="57"/>
      <c r="F2770" s="279">
        <v>594514418</v>
      </c>
      <c r="G2770" s="286">
        <v>426413893</v>
      </c>
      <c r="H2770" s="278">
        <v>43349</v>
      </c>
      <c r="I2770" s="278"/>
      <c r="K2770" s="57"/>
      <c r="L2770" s="57"/>
      <c r="M2770" s="274"/>
      <c r="N2770" s="274"/>
      <c r="O2770" s="57"/>
    </row>
    <row r="2771" spans="1:15">
      <c r="A2771" s="57"/>
      <c r="B2771" s="278">
        <v>45775</v>
      </c>
      <c r="C2771" s="283">
        <f t="shared" si="41"/>
        <v>9954455251</v>
      </c>
      <c r="D2771" s="57"/>
      <c r="E2771" s="57"/>
      <c r="F2771" s="279">
        <v>415765139</v>
      </c>
      <c r="G2771" s="286">
        <v>426534587</v>
      </c>
      <c r="H2771" s="278">
        <v>49799</v>
      </c>
      <c r="I2771" s="278"/>
      <c r="K2771" s="57"/>
      <c r="L2771" s="57"/>
      <c r="M2771" s="274"/>
      <c r="N2771" s="274"/>
      <c r="O2771" s="57"/>
    </row>
    <row r="2772" spans="1:15">
      <c r="A2772" s="57"/>
      <c r="B2772" s="278">
        <v>45776</v>
      </c>
      <c r="C2772" s="283">
        <f t="shared" si="41"/>
        <v>10140151816</v>
      </c>
      <c r="D2772" s="57"/>
      <c r="E2772" s="57"/>
      <c r="F2772" s="279">
        <v>601461704</v>
      </c>
      <c r="G2772" s="286">
        <v>426597058</v>
      </c>
      <c r="H2772" s="278">
        <v>49733</v>
      </c>
      <c r="I2772" s="278"/>
      <c r="K2772" s="57"/>
      <c r="L2772" s="57"/>
      <c r="M2772" s="274"/>
      <c r="N2772" s="274"/>
      <c r="O2772" s="57"/>
    </row>
    <row r="2773" spans="1:15">
      <c r="A2773" s="57"/>
      <c r="B2773" s="278">
        <v>45777</v>
      </c>
      <c r="C2773" s="283">
        <f t="shared" si="41"/>
        <v>10506298803</v>
      </c>
      <c r="D2773" s="57"/>
      <c r="E2773" s="57"/>
      <c r="F2773" s="279">
        <v>967608691</v>
      </c>
      <c r="G2773" s="286">
        <v>426602883</v>
      </c>
      <c r="H2773" s="278">
        <v>45447</v>
      </c>
      <c r="I2773" s="278"/>
      <c r="K2773" s="57"/>
      <c r="L2773" s="57"/>
      <c r="M2773" s="274"/>
      <c r="N2773" s="274"/>
      <c r="O2773" s="57"/>
    </row>
    <row r="2774" spans="1:15">
      <c r="A2774" s="57"/>
      <c r="B2774" s="278">
        <v>45778</v>
      </c>
      <c r="C2774" s="283">
        <f t="shared" si="41"/>
        <v>10444067169</v>
      </c>
      <c r="D2774" s="57"/>
      <c r="E2774" s="57"/>
      <c r="F2774" s="279">
        <v>905377057</v>
      </c>
      <c r="G2774" s="286">
        <v>426824175</v>
      </c>
      <c r="H2774" s="278">
        <v>46669</v>
      </c>
      <c r="I2774" s="278"/>
      <c r="K2774" s="57"/>
      <c r="L2774" s="57"/>
      <c r="M2774" s="274"/>
      <c r="N2774" s="274"/>
      <c r="O2774" s="57"/>
    </row>
    <row r="2775" spans="1:15">
      <c r="A2775" s="57"/>
      <c r="B2775" s="278">
        <v>45779</v>
      </c>
      <c r="C2775" s="283">
        <f t="shared" si="41"/>
        <v>10304503127</v>
      </c>
      <c r="D2775" s="57"/>
      <c r="E2775" s="57"/>
      <c r="F2775" s="279">
        <v>765813015</v>
      </c>
      <c r="G2775" s="286">
        <v>426854603</v>
      </c>
      <c r="H2775" s="278">
        <v>43739</v>
      </c>
      <c r="I2775" s="278"/>
      <c r="K2775" s="57"/>
      <c r="L2775" s="57"/>
      <c r="M2775" s="274"/>
      <c r="N2775" s="274"/>
      <c r="O2775" s="57"/>
    </row>
    <row r="2776" spans="1:15">
      <c r="A2776" s="57"/>
      <c r="B2776" s="278">
        <v>45780</v>
      </c>
      <c r="C2776" s="283">
        <f t="shared" si="41"/>
        <v>10131933687</v>
      </c>
      <c r="D2776" s="57"/>
      <c r="E2776" s="57"/>
      <c r="F2776" s="279">
        <v>593243575</v>
      </c>
      <c r="G2776" s="286">
        <v>427146287</v>
      </c>
      <c r="H2776" s="278">
        <v>46102</v>
      </c>
      <c r="I2776" s="278"/>
      <c r="K2776" s="57"/>
      <c r="L2776" s="57"/>
      <c r="M2776" s="274"/>
      <c r="N2776" s="274"/>
      <c r="O2776" s="57"/>
    </row>
    <row r="2777" spans="1:15">
      <c r="A2777" s="57"/>
      <c r="B2777" s="278">
        <v>45781</v>
      </c>
      <c r="C2777" s="283">
        <f t="shared" si="41"/>
        <v>10230775981</v>
      </c>
      <c r="D2777" s="57"/>
      <c r="E2777" s="57"/>
      <c r="F2777" s="279">
        <v>692085869</v>
      </c>
      <c r="G2777" s="286">
        <v>427179294</v>
      </c>
      <c r="H2777" s="278">
        <v>46099</v>
      </c>
      <c r="I2777" s="278"/>
      <c r="K2777" s="57"/>
      <c r="L2777" s="57"/>
      <c r="M2777" s="274"/>
      <c r="N2777" s="274"/>
      <c r="O2777" s="57"/>
    </row>
    <row r="2778" spans="1:15">
      <c r="A2778" s="57"/>
      <c r="B2778" s="278">
        <v>45782</v>
      </c>
      <c r="C2778" s="283">
        <f t="shared" si="41"/>
        <v>10494318006</v>
      </c>
      <c r="D2778" s="57"/>
      <c r="E2778" s="57"/>
      <c r="F2778" s="279">
        <v>955627894</v>
      </c>
      <c r="G2778" s="286">
        <v>427181118</v>
      </c>
      <c r="H2778" s="278">
        <v>46917</v>
      </c>
      <c r="I2778" s="278"/>
      <c r="K2778" s="57"/>
      <c r="L2778" s="57"/>
      <c r="M2778" s="274"/>
      <c r="N2778" s="274"/>
      <c r="O2778" s="57"/>
    </row>
    <row r="2779" spans="1:15">
      <c r="A2779" s="57"/>
      <c r="B2779" s="278">
        <v>45783</v>
      </c>
      <c r="C2779" s="283">
        <f t="shared" si="41"/>
        <v>9706948842</v>
      </c>
      <c r="D2779" s="57"/>
      <c r="E2779" s="57"/>
      <c r="F2779" s="279">
        <v>168258730</v>
      </c>
      <c r="G2779" s="286">
        <v>427237597</v>
      </c>
      <c r="H2779" s="278">
        <v>44881</v>
      </c>
      <c r="I2779" s="278"/>
      <c r="K2779" s="57"/>
      <c r="L2779" s="57"/>
      <c r="M2779" s="274"/>
      <c r="N2779" s="274"/>
      <c r="O2779" s="57"/>
    </row>
    <row r="2780" spans="1:15">
      <c r="A2780" s="57"/>
      <c r="B2780" s="278">
        <v>45784</v>
      </c>
      <c r="C2780" s="283">
        <f t="shared" si="41"/>
        <v>10185955701</v>
      </c>
      <c r="D2780" s="57"/>
      <c r="E2780" s="57"/>
      <c r="F2780" s="279">
        <v>647265589</v>
      </c>
      <c r="G2780" s="286">
        <v>427348412</v>
      </c>
      <c r="H2780" s="278">
        <v>49651</v>
      </c>
      <c r="I2780" s="278"/>
      <c r="K2780" s="57"/>
      <c r="L2780" s="57"/>
      <c r="M2780" s="274"/>
      <c r="N2780" s="274"/>
      <c r="O2780" s="57"/>
    </row>
    <row r="2781" spans="1:15">
      <c r="A2781" s="57"/>
      <c r="B2781" s="278">
        <v>45785</v>
      </c>
      <c r="C2781" s="283">
        <f t="shared" si="41"/>
        <v>9653640924</v>
      </c>
      <c r="D2781" s="57"/>
      <c r="E2781" s="57"/>
      <c r="F2781" s="279">
        <v>114950812</v>
      </c>
      <c r="G2781" s="286">
        <v>427444183</v>
      </c>
      <c r="H2781" s="278">
        <v>47894</v>
      </c>
      <c r="I2781" s="278"/>
      <c r="K2781" s="57"/>
      <c r="L2781" s="57"/>
      <c r="M2781" s="274"/>
      <c r="N2781" s="274"/>
      <c r="O2781" s="57"/>
    </row>
    <row r="2782" spans="1:15">
      <c r="A2782" s="57"/>
      <c r="B2782" s="278">
        <v>45786</v>
      </c>
      <c r="C2782" s="283">
        <f t="shared" si="41"/>
        <v>10013836526</v>
      </c>
      <c r="D2782" s="57"/>
      <c r="E2782" s="57"/>
      <c r="F2782" s="279">
        <v>475146414</v>
      </c>
      <c r="G2782" s="286">
        <v>427593183</v>
      </c>
      <c r="H2782" s="278">
        <v>45302</v>
      </c>
      <c r="I2782" s="278"/>
      <c r="K2782" s="57"/>
      <c r="L2782" s="57"/>
      <c r="M2782" s="274"/>
      <c r="N2782" s="274"/>
      <c r="O2782" s="57"/>
    </row>
    <row r="2783" spans="1:15">
      <c r="A2783" s="57"/>
      <c r="B2783" s="278">
        <v>45787</v>
      </c>
      <c r="C2783" s="283">
        <f t="shared" si="41"/>
        <v>9745721676</v>
      </c>
      <c r="D2783" s="57"/>
      <c r="E2783" s="57"/>
      <c r="F2783" s="279">
        <v>207031564</v>
      </c>
      <c r="G2783" s="286">
        <v>427607643</v>
      </c>
      <c r="H2783" s="278">
        <v>44287</v>
      </c>
      <c r="I2783" s="278"/>
      <c r="K2783" s="57"/>
      <c r="L2783" s="57"/>
      <c r="M2783" s="274"/>
      <c r="N2783" s="274"/>
      <c r="O2783" s="57"/>
    </row>
    <row r="2784" spans="1:15">
      <c r="A2784" s="57"/>
      <c r="B2784" s="278">
        <v>45788</v>
      </c>
      <c r="C2784" s="283">
        <f t="shared" ref="C2784:C2847" si="42">F2784+(F$88*28679+98765)+(G$88*6587+87654)+(E$88*9537+76543)+(J$88*5713+4528)</f>
        <v>10436401807</v>
      </c>
      <c r="D2784" s="57"/>
      <c r="E2784" s="57"/>
      <c r="F2784" s="279">
        <v>897711695</v>
      </c>
      <c r="G2784" s="286">
        <v>427743613</v>
      </c>
      <c r="H2784" s="278">
        <v>45113</v>
      </c>
      <c r="I2784" s="278"/>
      <c r="K2784" s="57"/>
      <c r="L2784" s="57"/>
      <c r="M2784" s="274"/>
      <c r="N2784" s="274"/>
      <c r="O2784" s="57"/>
    </row>
    <row r="2785" spans="1:15">
      <c r="A2785" s="57"/>
      <c r="B2785" s="278">
        <v>45789</v>
      </c>
      <c r="C2785" s="283">
        <f t="shared" si="42"/>
        <v>10075151351</v>
      </c>
      <c r="D2785" s="57"/>
      <c r="E2785" s="57"/>
      <c r="F2785" s="279">
        <v>536461239</v>
      </c>
      <c r="G2785" s="286">
        <v>427744219</v>
      </c>
      <c r="H2785" s="278">
        <v>44646</v>
      </c>
      <c r="I2785" s="278"/>
      <c r="K2785" s="57"/>
      <c r="L2785" s="57"/>
      <c r="M2785" s="274"/>
      <c r="N2785" s="274"/>
      <c r="O2785" s="57"/>
    </row>
    <row r="2786" spans="1:15">
      <c r="A2786" s="57"/>
      <c r="B2786" s="278">
        <v>45790</v>
      </c>
      <c r="C2786" s="283">
        <f t="shared" si="42"/>
        <v>10196059855</v>
      </c>
      <c r="D2786" s="57"/>
      <c r="E2786" s="57"/>
      <c r="F2786" s="279">
        <v>657369743</v>
      </c>
      <c r="G2786" s="286">
        <v>427839941</v>
      </c>
      <c r="H2786" s="278">
        <v>45095</v>
      </c>
      <c r="I2786" s="278"/>
      <c r="K2786" s="57"/>
      <c r="L2786" s="57"/>
      <c r="M2786" s="274"/>
      <c r="N2786" s="274"/>
      <c r="O2786" s="57"/>
    </row>
    <row r="2787" spans="1:15">
      <c r="A2787" s="57"/>
      <c r="B2787" s="278">
        <v>45791</v>
      </c>
      <c r="C2787" s="283">
        <f t="shared" si="42"/>
        <v>9912216177</v>
      </c>
      <c r="D2787" s="57"/>
      <c r="E2787" s="57"/>
      <c r="F2787" s="279">
        <v>373526065</v>
      </c>
      <c r="G2787" s="286">
        <v>427915270</v>
      </c>
      <c r="H2787" s="278">
        <v>50158</v>
      </c>
      <c r="I2787" s="278"/>
      <c r="K2787" s="57"/>
      <c r="L2787" s="57"/>
      <c r="M2787" s="274"/>
      <c r="N2787" s="274"/>
      <c r="O2787" s="57"/>
    </row>
    <row r="2788" spans="1:15">
      <c r="A2788" s="57"/>
      <c r="B2788" s="278">
        <v>45792</v>
      </c>
      <c r="C2788" s="283">
        <f t="shared" si="42"/>
        <v>9883640979</v>
      </c>
      <c r="D2788" s="57"/>
      <c r="E2788" s="57"/>
      <c r="F2788" s="279">
        <v>344950867</v>
      </c>
      <c r="G2788" s="286">
        <v>428171661</v>
      </c>
      <c r="H2788" s="278">
        <v>49860</v>
      </c>
      <c r="I2788" s="278"/>
      <c r="K2788" s="57"/>
      <c r="L2788" s="57"/>
      <c r="M2788" s="274"/>
      <c r="N2788" s="274"/>
      <c r="O2788" s="57"/>
    </row>
    <row r="2789" spans="1:15">
      <c r="A2789" s="57"/>
      <c r="B2789" s="278">
        <v>45793</v>
      </c>
      <c r="C2789" s="283">
        <f t="shared" si="42"/>
        <v>10169266005</v>
      </c>
      <c r="D2789" s="57"/>
      <c r="E2789" s="57"/>
      <c r="F2789" s="279">
        <v>630575893</v>
      </c>
      <c r="G2789" s="286">
        <v>428298607</v>
      </c>
      <c r="H2789" s="278">
        <v>46545</v>
      </c>
      <c r="I2789" s="278"/>
      <c r="K2789" s="57"/>
      <c r="L2789" s="57"/>
      <c r="M2789" s="274"/>
      <c r="N2789" s="274"/>
      <c r="O2789" s="57"/>
    </row>
    <row r="2790" spans="1:15">
      <c r="A2790" s="57"/>
      <c r="B2790" s="278">
        <v>45794</v>
      </c>
      <c r="C2790" s="283">
        <f t="shared" si="42"/>
        <v>10051054151</v>
      </c>
      <c r="D2790" s="57"/>
      <c r="E2790" s="57"/>
      <c r="F2790" s="279">
        <v>512364039</v>
      </c>
      <c r="G2790" s="286">
        <v>428485615</v>
      </c>
      <c r="H2790" s="278">
        <v>45494</v>
      </c>
      <c r="I2790" s="278"/>
      <c r="K2790" s="57"/>
      <c r="L2790" s="57"/>
      <c r="M2790" s="274"/>
      <c r="N2790" s="274"/>
      <c r="O2790" s="57"/>
    </row>
    <row r="2791" spans="1:15">
      <c r="A2791" s="57"/>
      <c r="B2791" s="278">
        <v>45795</v>
      </c>
      <c r="C2791" s="283">
        <f t="shared" si="42"/>
        <v>10099034058</v>
      </c>
      <c r="D2791" s="57"/>
      <c r="E2791" s="57"/>
      <c r="F2791" s="279">
        <v>560343946</v>
      </c>
      <c r="G2791" s="286">
        <v>429118727</v>
      </c>
      <c r="H2791" s="278">
        <v>48304</v>
      </c>
      <c r="I2791" s="278"/>
      <c r="K2791" s="57"/>
      <c r="L2791" s="57"/>
      <c r="M2791" s="274"/>
      <c r="N2791" s="274"/>
      <c r="O2791" s="57"/>
    </row>
    <row r="2792" spans="1:15">
      <c r="A2792" s="57"/>
      <c r="B2792" s="278">
        <v>45796</v>
      </c>
      <c r="C2792" s="283">
        <f t="shared" si="42"/>
        <v>9813490873</v>
      </c>
      <c r="D2792" s="57"/>
      <c r="E2792" s="57"/>
      <c r="F2792" s="279">
        <v>274800761</v>
      </c>
      <c r="G2792" s="286">
        <v>429177917</v>
      </c>
      <c r="H2792" s="278">
        <v>45348</v>
      </c>
      <c r="I2792" s="278"/>
      <c r="K2792" s="57"/>
      <c r="L2792" s="57"/>
      <c r="M2792" s="274"/>
      <c r="N2792" s="274"/>
      <c r="O2792" s="57"/>
    </row>
    <row r="2793" spans="1:15">
      <c r="A2793" s="57"/>
      <c r="B2793" s="278">
        <v>45797</v>
      </c>
      <c r="C2793" s="283">
        <f t="shared" si="42"/>
        <v>9880708030</v>
      </c>
      <c r="D2793" s="57"/>
      <c r="E2793" s="57"/>
      <c r="F2793" s="279">
        <v>342017918</v>
      </c>
      <c r="G2793" s="286">
        <v>429230760</v>
      </c>
      <c r="H2793" s="278">
        <v>46972</v>
      </c>
      <c r="I2793" s="278"/>
      <c r="K2793" s="57"/>
      <c r="L2793" s="57"/>
      <c r="M2793" s="274"/>
      <c r="N2793" s="274"/>
      <c r="O2793" s="57"/>
    </row>
    <row r="2794" spans="1:15">
      <c r="A2794" s="57"/>
      <c r="B2794" s="278">
        <v>45798</v>
      </c>
      <c r="C2794" s="283">
        <f t="shared" si="42"/>
        <v>9708336169</v>
      </c>
      <c r="D2794" s="57"/>
      <c r="E2794" s="57"/>
      <c r="F2794" s="279">
        <v>169646057</v>
      </c>
      <c r="G2794" s="286">
        <v>429285077</v>
      </c>
      <c r="H2794" s="278">
        <v>50227</v>
      </c>
      <c r="I2794" s="278"/>
      <c r="K2794" s="57"/>
      <c r="L2794" s="57"/>
      <c r="M2794" s="274"/>
      <c r="N2794" s="274"/>
      <c r="O2794" s="57"/>
    </row>
    <row r="2795" spans="1:15">
      <c r="A2795" s="57"/>
      <c r="B2795" s="278">
        <v>45799</v>
      </c>
      <c r="C2795" s="283">
        <f t="shared" si="42"/>
        <v>9837185825</v>
      </c>
      <c r="D2795" s="57"/>
      <c r="E2795" s="57"/>
      <c r="F2795" s="279">
        <v>298495713</v>
      </c>
      <c r="G2795" s="286">
        <v>429382816</v>
      </c>
      <c r="H2795" s="278">
        <v>44206</v>
      </c>
      <c r="I2795" s="278"/>
      <c r="K2795" s="57"/>
      <c r="L2795" s="57"/>
      <c r="M2795" s="274"/>
      <c r="N2795" s="274"/>
      <c r="O2795" s="57"/>
    </row>
    <row r="2796" spans="1:15">
      <c r="A2796" s="57"/>
      <c r="B2796" s="278">
        <v>45800</v>
      </c>
      <c r="C2796" s="283">
        <f t="shared" si="42"/>
        <v>9675400086</v>
      </c>
      <c r="D2796" s="57"/>
      <c r="E2796" s="57"/>
      <c r="F2796" s="279">
        <v>136709974</v>
      </c>
      <c r="G2796" s="286">
        <v>429407305</v>
      </c>
      <c r="H2796" s="278">
        <v>47801</v>
      </c>
      <c r="I2796" s="278"/>
      <c r="K2796" s="57"/>
      <c r="L2796" s="57"/>
      <c r="M2796" s="274"/>
      <c r="N2796" s="274"/>
      <c r="O2796" s="57"/>
    </row>
    <row r="2797" spans="1:15">
      <c r="A2797" s="57"/>
      <c r="B2797" s="278">
        <v>45801</v>
      </c>
      <c r="C2797" s="283">
        <f t="shared" si="42"/>
        <v>9748308888</v>
      </c>
      <c r="D2797" s="57"/>
      <c r="E2797" s="57"/>
      <c r="F2797" s="279">
        <v>209618776</v>
      </c>
      <c r="G2797" s="286">
        <v>429893113</v>
      </c>
      <c r="H2797" s="278">
        <v>48437</v>
      </c>
      <c r="I2797" s="278"/>
      <c r="K2797" s="57"/>
      <c r="L2797" s="57"/>
      <c r="M2797" s="274"/>
      <c r="N2797" s="274"/>
      <c r="O2797" s="57"/>
    </row>
    <row r="2798" spans="1:15">
      <c r="A2798" s="57"/>
      <c r="B2798" s="278">
        <v>45802</v>
      </c>
      <c r="C2798" s="283">
        <f t="shared" si="42"/>
        <v>10329303155</v>
      </c>
      <c r="D2798" s="57"/>
      <c r="E2798" s="57"/>
      <c r="F2798" s="279">
        <v>790613043</v>
      </c>
      <c r="G2798" s="286">
        <v>430031620</v>
      </c>
      <c r="H2798" s="278">
        <v>43557</v>
      </c>
      <c r="I2798" s="278"/>
      <c r="K2798" s="57"/>
      <c r="L2798" s="57"/>
      <c r="M2798" s="274"/>
      <c r="N2798" s="274"/>
      <c r="O2798" s="57"/>
    </row>
    <row r="2799" spans="1:15">
      <c r="A2799" s="57"/>
      <c r="B2799" s="278">
        <v>45803</v>
      </c>
      <c r="C2799" s="283">
        <f t="shared" si="42"/>
        <v>10223908774</v>
      </c>
      <c r="D2799" s="57"/>
      <c r="E2799" s="57"/>
      <c r="F2799" s="279">
        <v>685218662</v>
      </c>
      <c r="G2799" s="286">
        <v>430061807</v>
      </c>
      <c r="H2799" s="278">
        <v>47885</v>
      </c>
      <c r="I2799" s="278"/>
      <c r="K2799" s="57"/>
      <c r="L2799" s="57"/>
      <c r="M2799" s="274"/>
      <c r="N2799" s="274"/>
      <c r="O2799" s="57"/>
    </row>
    <row r="2800" spans="1:15">
      <c r="A2800" s="57"/>
      <c r="B2800" s="278">
        <v>45804</v>
      </c>
      <c r="C2800" s="283">
        <f t="shared" si="42"/>
        <v>9833018553</v>
      </c>
      <c r="D2800" s="57"/>
      <c r="E2800" s="57"/>
      <c r="F2800" s="279">
        <v>294328441</v>
      </c>
      <c r="G2800" s="286">
        <v>430094876</v>
      </c>
      <c r="H2800" s="278">
        <v>43632</v>
      </c>
      <c r="I2800" s="278"/>
      <c r="K2800" s="57"/>
      <c r="L2800" s="57"/>
      <c r="M2800" s="274"/>
      <c r="N2800" s="274"/>
      <c r="O2800" s="57"/>
    </row>
    <row r="2801" spans="1:15">
      <c r="A2801" s="57"/>
      <c r="B2801" s="278">
        <v>45805</v>
      </c>
      <c r="C2801" s="283">
        <f t="shared" si="42"/>
        <v>10116531980</v>
      </c>
      <c r="D2801" s="57"/>
      <c r="E2801" s="57"/>
      <c r="F2801" s="279">
        <v>577841868</v>
      </c>
      <c r="G2801" s="286">
        <v>430316614</v>
      </c>
      <c r="H2801" s="278">
        <v>48265</v>
      </c>
      <c r="I2801" s="278"/>
      <c r="K2801" s="57"/>
      <c r="L2801" s="57"/>
      <c r="M2801" s="274"/>
      <c r="N2801" s="274"/>
      <c r="O2801" s="57"/>
    </row>
    <row r="2802" spans="1:15">
      <c r="A2802" s="57"/>
      <c r="B2802" s="278">
        <v>45806</v>
      </c>
      <c r="C2802" s="283">
        <f t="shared" si="42"/>
        <v>10372204136</v>
      </c>
      <c r="D2802" s="57"/>
      <c r="E2802" s="57"/>
      <c r="F2802" s="279">
        <v>833514024</v>
      </c>
      <c r="G2802" s="286">
        <v>430358698</v>
      </c>
      <c r="H2802" s="278">
        <v>43737</v>
      </c>
      <c r="I2802" s="278"/>
      <c r="K2802" s="57"/>
      <c r="L2802" s="57"/>
      <c r="M2802" s="274"/>
      <c r="N2802" s="274"/>
      <c r="O2802" s="57"/>
    </row>
    <row r="2803" spans="1:15">
      <c r="A2803" s="57"/>
      <c r="B2803" s="278">
        <v>45807</v>
      </c>
      <c r="C2803" s="283">
        <f t="shared" si="42"/>
        <v>9776763605</v>
      </c>
      <c r="D2803" s="57"/>
      <c r="E2803" s="57"/>
      <c r="F2803" s="279">
        <v>238073493</v>
      </c>
      <c r="G2803" s="286">
        <v>430577824</v>
      </c>
      <c r="H2803" s="278">
        <v>43950</v>
      </c>
      <c r="I2803" s="278"/>
      <c r="K2803" s="57"/>
      <c r="L2803" s="57"/>
      <c r="M2803" s="274"/>
      <c r="N2803" s="274"/>
      <c r="O2803" s="57"/>
    </row>
    <row r="2804" spans="1:15">
      <c r="A2804" s="57"/>
      <c r="B2804" s="278">
        <v>45808</v>
      </c>
      <c r="C2804" s="283">
        <f t="shared" si="42"/>
        <v>10104246976</v>
      </c>
      <c r="D2804" s="57"/>
      <c r="E2804" s="57"/>
      <c r="F2804" s="279">
        <v>565556864</v>
      </c>
      <c r="G2804" s="286">
        <v>430617756</v>
      </c>
      <c r="H2804" s="278">
        <v>49256</v>
      </c>
      <c r="I2804" s="278"/>
      <c r="K2804" s="57"/>
      <c r="L2804" s="57"/>
      <c r="M2804" s="274"/>
      <c r="N2804" s="274"/>
      <c r="O2804" s="57"/>
    </row>
    <row r="2805" spans="1:15">
      <c r="A2805" s="57"/>
      <c r="B2805" s="278">
        <v>45809</v>
      </c>
      <c r="C2805" s="283">
        <f t="shared" si="42"/>
        <v>9669343328</v>
      </c>
      <c r="D2805" s="57"/>
      <c r="E2805" s="57"/>
      <c r="F2805" s="279">
        <v>130653216</v>
      </c>
      <c r="G2805" s="286">
        <v>430633940</v>
      </c>
      <c r="H2805" s="278">
        <v>44332</v>
      </c>
      <c r="I2805" s="278"/>
      <c r="K2805" s="57"/>
      <c r="L2805" s="57"/>
      <c r="M2805" s="274"/>
      <c r="N2805" s="274"/>
      <c r="O2805" s="57"/>
    </row>
    <row r="2806" spans="1:15">
      <c r="A2806" s="57"/>
      <c r="B2806" s="278">
        <v>45810</v>
      </c>
      <c r="C2806" s="283">
        <f t="shared" si="42"/>
        <v>10217243934</v>
      </c>
      <c r="D2806" s="57"/>
      <c r="E2806" s="57"/>
      <c r="F2806" s="279">
        <v>678553822</v>
      </c>
      <c r="G2806" s="286">
        <v>430705085</v>
      </c>
      <c r="H2806" s="278">
        <v>47421</v>
      </c>
      <c r="I2806" s="278"/>
      <c r="K2806" s="57"/>
      <c r="L2806" s="57"/>
      <c r="M2806" s="274"/>
      <c r="N2806" s="274"/>
      <c r="O2806" s="57"/>
    </row>
    <row r="2807" spans="1:15">
      <c r="A2807" s="57"/>
      <c r="B2807" s="278">
        <v>45811</v>
      </c>
      <c r="C2807" s="283">
        <f t="shared" si="42"/>
        <v>10010916677</v>
      </c>
      <c r="D2807" s="57"/>
      <c r="E2807" s="57"/>
      <c r="F2807" s="279">
        <v>472226565</v>
      </c>
      <c r="G2807" s="286">
        <v>430794109</v>
      </c>
      <c r="H2807" s="278">
        <v>48666</v>
      </c>
      <c r="I2807" s="278"/>
      <c r="K2807" s="57"/>
      <c r="L2807" s="57"/>
      <c r="M2807" s="274"/>
      <c r="N2807" s="274"/>
      <c r="O2807" s="57"/>
    </row>
    <row r="2808" spans="1:15">
      <c r="A2808" s="57"/>
      <c r="B2808" s="278">
        <v>45812</v>
      </c>
      <c r="C2808" s="283">
        <f t="shared" si="42"/>
        <v>10294764367</v>
      </c>
      <c r="D2808" s="57"/>
      <c r="E2808" s="57"/>
      <c r="F2808" s="279">
        <v>756074255</v>
      </c>
      <c r="G2808" s="286">
        <v>430918998</v>
      </c>
      <c r="H2808" s="278">
        <v>43257</v>
      </c>
      <c r="I2808" s="278"/>
      <c r="K2808" s="57"/>
      <c r="L2808" s="57"/>
      <c r="M2808" s="274"/>
      <c r="N2808" s="274"/>
      <c r="O2808" s="57"/>
    </row>
    <row r="2809" spans="1:15">
      <c r="A2809" s="57"/>
      <c r="B2809" s="278">
        <v>45813</v>
      </c>
      <c r="C2809" s="283">
        <f t="shared" si="42"/>
        <v>10180018730</v>
      </c>
      <c r="D2809" s="57"/>
      <c r="E2809" s="57"/>
      <c r="F2809" s="279">
        <v>641328618</v>
      </c>
      <c r="G2809" s="286">
        <v>431365604</v>
      </c>
      <c r="H2809" s="278">
        <v>45706</v>
      </c>
      <c r="I2809" s="278"/>
      <c r="K2809" s="57"/>
      <c r="L2809" s="57"/>
      <c r="M2809" s="274"/>
      <c r="N2809" s="274"/>
      <c r="O2809" s="57"/>
    </row>
    <row r="2810" spans="1:15">
      <c r="A2810" s="57"/>
      <c r="B2810" s="278">
        <v>45814</v>
      </c>
      <c r="C2810" s="283">
        <f t="shared" si="42"/>
        <v>9868735342</v>
      </c>
      <c r="D2810" s="57"/>
      <c r="E2810" s="57"/>
      <c r="F2810" s="279">
        <v>330045230</v>
      </c>
      <c r="G2810" s="286">
        <v>431401645</v>
      </c>
      <c r="H2810" s="278">
        <v>45153</v>
      </c>
      <c r="I2810" s="278"/>
      <c r="K2810" s="57"/>
      <c r="L2810" s="57"/>
      <c r="M2810" s="274"/>
      <c r="N2810" s="274"/>
      <c r="O2810" s="57"/>
    </row>
    <row r="2811" spans="1:15">
      <c r="A2811" s="57"/>
      <c r="B2811" s="278">
        <v>45815</v>
      </c>
      <c r="C2811" s="283">
        <f t="shared" si="42"/>
        <v>10313668398</v>
      </c>
      <c r="D2811" s="57"/>
      <c r="E2811" s="57"/>
      <c r="F2811" s="279">
        <v>774978286</v>
      </c>
      <c r="G2811" s="286">
        <v>431441663</v>
      </c>
      <c r="H2811" s="278">
        <v>44539</v>
      </c>
      <c r="I2811" s="278"/>
      <c r="K2811" s="57"/>
      <c r="L2811" s="57"/>
      <c r="M2811" s="274"/>
      <c r="N2811" s="274"/>
      <c r="O2811" s="57"/>
    </row>
    <row r="2812" spans="1:15">
      <c r="A2812" s="57"/>
      <c r="B2812" s="278">
        <v>45816</v>
      </c>
      <c r="C2812" s="283">
        <f t="shared" si="42"/>
        <v>9696961637</v>
      </c>
      <c r="D2812" s="57"/>
      <c r="E2812" s="57"/>
      <c r="F2812" s="279">
        <v>158271525</v>
      </c>
      <c r="G2812" s="286">
        <v>431531012</v>
      </c>
      <c r="H2812" s="278">
        <v>44820</v>
      </c>
      <c r="I2812" s="278"/>
      <c r="K2812" s="57"/>
      <c r="L2812" s="57"/>
      <c r="M2812" s="274"/>
      <c r="N2812" s="274"/>
      <c r="O2812" s="57"/>
    </row>
    <row r="2813" spans="1:15">
      <c r="A2813" s="57"/>
      <c r="B2813" s="278">
        <v>45817</v>
      </c>
      <c r="C2813" s="283">
        <f t="shared" si="42"/>
        <v>9703244919</v>
      </c>
      <c r="D2813" s="57"/>
      <c r="E2813" s="57"/>
      <c r="F2813" s="279">
        <v>164554807</v>
      </c>
      <c r="G2813" s="286">
        <v>431619573</v>
      </c>
      <c r="H2813" s="278">
        <v>48782</v>
      </c>
      <c r="I2813" s="278"/>
      <c r="K2813" s="57"/>
      <c r="L2813" s="57"/>
      <c r="M2813" s="274"/>
      <c r="N2813" s="274"/>
      <c r="O2813" s="57"/>
    </row>
    <row r="2814" spans="1:15">
      <c r="A2814" s="57"/>
      <c r="B2814" s="278">
        <v>45818</v>
      </c>
      <c r="C2814" s="283">
        <f t="shared" si="42"/>
        <v>10150021842</v>
      </c>
      <c r="D2814" s="57"/>
      <c r="E2814" s="57"/>
      <c r="F2814" s="279">
        <v>611331730</v>
      </c>
      <c r="G2814" s="286">
        <v>431764852</v>
      </c>
      <c r="H2814" s="278">
        <v>45507</v>
      </c>
      <c r="I2814" s="278"/>
      <c r="K2814" s="57"/>
      <c r="L2814" s="57"/>
      <c r="M2814" s="274"/>
      <c r="N2814" s="274"/>
      <c r="O2814" s="57"/>
    </row>
    <row r="2815" spans="1:15">
      <c r="A2815" s="57"/>
      <c r="B2815" s="278">
        <v>45819</v>
      </c>
      <c r="C2815" s="283">
        <f t="shared" si="42"/>
        <v>9680665976</v>
      </c>
      <c r="D2815" s="57"/>
      <c r="E2815" s="57"/>
      <c r="F2815" s="279">
        <v>141975864</v>
      </c>
      <c r="G2815" s="286">
        <v>431810494</v>
      </c>
      <c r="H2815" s="278">
        <v>48606</v>
      </c>
      <c r="I2815" s="278"/>
      <c r="K2815" s="57"/>
      <c r="L2815" s="57"/>
      <c r="M2815" s="274"/>
      <c r="N2815" s="274"/>
      <c r="O2815" s="57"/>
    </row>
    <row r="2816" spans="1:15">
      <c r="A2816" s="57"/>
      <c r="B2816" s="278">
        <v>45820</v>
      </c>
      <c r="C2816" s="283">
        <f t="shared" si="42"/>
        <v>10526873938</v>
      </c>
      <c r="D2816" s="57"/>
      <c r="E2816" s="57"/>
      <c r="F2816" s="279">
        <v>988183826</v>
      </c>
      <c r="G2816" s="286">
        <v>431884207</v>
      </c>
      <c r="H2816" s="278">
        <v>44917</v>
      </c>
      <c r="I2816" s="278"/>
      <c r="K2816" s="57"/>
      <c r="L2816" s="57"/>
      <c r="M2816" s="274"/>
      <c r="N2816" s="274"/>
      <c r="O2816" s="57"/>
    </row>
    <row r="2817" spans="1:15">
      <c r="A2817" s="57"/>
      <c r="B2817" s="278">
        <v>45821</v>
      </c>
      <c r="C2817" s="283">
        <f t="shared" si="42"/>
        <v>9701488523</v>
      </c>
      <c r="D2817" s="57"/>
      <c r="E2817" s="57"/>
      <c r="F2817" s="279">
        <v>162798411</v>
      </c>
      <c r="G2817" s="286">
        <v>432046633</v>
      </c>
      <c r="H2817" s="278">
        <v>50153</v>
      </c>
      <c r="I2817" s="278"/>
      <c r="K2817" s="57"/>
      <c r="L2817" s="57"/>
      <c r="M2817" s="274"/>
      <c r="N2817" s="274"/>
      <c r="O2817" s="57"/>
    </row>
    <row r="2818" spans="1:15">
      <c r="A2818" s="57"/>
      <c r="B2818" s="278">
        <v>45822</v>
      </c>
      <c r="C2818" s="283">
        <f t="shared" si="42"/>
        <v>10344493739</v>
      </c>
      <c r="D2818" s="57"/>
      <c r="E2818" s="57"/>
      <c r="F2818" s="279">
        <v>805803627</v>
      </c>
      <c r="G2818" s="286">
        <v>432049300</v>
      </c>
      <c r="H2818" s="278">
        <v>46885</v>
      </c>
      <c r="I2818" s="278"/>
      <c r="K2818" s="57"/>
      <c r="L2818" s="57"/>
      <c r="M2818" s="274"/>
      <c r="N2818" s="274"/>
      <c r="O2818" s="57"/>
    </row>
    <row r="2819" spans="1:15">
      <c r="A2819" s="57"/>
      <c r="B2819" s="278">
        <v>45823</v>
      </c>
      <c r="C2819" s="283">
        <f t="shared" si="42"/>
        <v>9897114330</v>
      </c>
      <c r="D2819" s="57"/>
      <c r="E2819" s="57"/>
      <c r="F2819" s="279">
        <v>358424218</v>
      </c>
      <c r="G2819" s="286">
        <v>432154074</v>
      </c>
      <c r="H2819" s="278">
        <v>49203</v>
      </c>
      <c r="I2819" s="278"/>
      <c r="K2819" s="57"/>
      <c r="L2819" s="57"/>
      <c r="M2819" s="274"/>
      <c r="N2819" s="274"/>
      <c r="O2819" s="57"/>
    </row>
    <row r="2820" spans="1:15">
      <c r="A2820" s="57"/>
      <c r="B2820" s="278">
        <v>45824</v>
      </c>
      <c r="C2820" s="283">
        <f t="shared" si="42"/>
        <v>10295544084</v>
      </c>
      <c r="D2820" s="57"/>
      <c r="E2820" s="57"/>
      <c r="F2820" s="279">
        <v>756853972</v>
      </c>
      <c r="G2820" s="286">
        <v>432247565</v>
      </c>
      <c r="H2820" s="278">
        <v>47584</v>
      </c>
      <c r="I2820" s="278"/>
      <c r="K2820" s="57"/>
      <c r="L2820" s="57"/>
      <c r="M2820" s="274"/>
      <c r="N2820" s="274"/>
      <c r="O2820" s="57"/>
    </row>
    <row r="2821" spans="1:15">
      <c r="A2821" s="57"/>
      <c r="B2821" s="278">
        <v>45825</v>
      </c>
      <c r="C2821" s="283">
        <f t="shared" si="42"/>
        <v>10086943551</v>
      </c>
      <c r="D2821" s="57"/>
      <c r="E2821" s="57"/>
      <c r="F2821" s="279">
        <v>548253439</v>
      </c>
      <c r="G2821" s="286">
        <v>432276531</v>
      </c>
      <c r="H2821" s="278">
        <v>46366</v>
      </c>
      <c r="I2821" s="278"/>
      <c r="K2821" s="57"/>
      <c r="L2821" s="57"/>
      <c r="M2821" s="274"/>
      <c r="N2821" s="274"/>
      <c r="O2821" s="57"/>
    </row>
    <row r="2822" spans="1:15">
      <c r="A2822" s="57"/>
      <c r="B2822" s="278">
        <v>45826</v>
      </c>
      <c r="C2822" s="283">
        <f t="shared" si="42"/>
        <v>10282708749</v>
      </c>
      <c r="D2822" s="57"/>
      <c r="E2822" s="57"/>
      <c r="F2822" s="279">
        <v>744018637</v>
      </c>
      <c r="G2822" s="286">
        <v>432477856</v>
      </c>
      <c r="H2822" s="278">
        <v>47971</v>
      </c>
      <c r="I2822" s="278"/>
      <c r="K2822" s="57"/>
      <c r="L2822" s="57"/>
      <c r="M2822" s="274"/>
      <c r="N2822" s="274"/>
      <c r="O2822" s="57"/>
    </row>
    <row r="2823" spans="1:15">
      <c r="A2823" s="57"/>
      <c r="B2823" s="278">
        <v>45827</v>
      </c>
      <c r="C2823" s="283">
        <f t="shared" si="42"/>
        <v>9756220990</v>
      </c>
      <c r="D2823" s="57"/>
      <c r="E2823" s="57"/>
      <c r="F2823" s="279">
        <v>217530878</v>
      </c>
      <c r="G2823" s="286">
        <v>432499195</v>
      </c>
      <c r="H2823" s="278">
        <v>46994</v>
      </c>
      <c r="I2823" s="278"/>
      <c r="K2823" s="57"/>
      <c r="L2823" s="57"/>
      <c r="M2823" s="274"/>
      <c r="N2823" s="274"/>
      <c r="O2823" s="57"/>
    </row>
    <row r="2824" spans="1:15">
      <c r="A2824" s="57"/>
      <c r="B2824" s="278">
        <v>45828</v>
      </c>
      <c r="C2824" s="283">
        <f t="shared" si="42"/>
        <v>9881487779</v>
      </c>
      <c r="D2824" s="57"/>
      <c r="E2824" s="57"/>
      <c r="F2824" s="279">
        <v>342797667</v>
      </c>
      <c r="G2824" s="286">
        <v>433033128</v>
      </c>
      <c r="H2824" s="278">
        <v>47394</v>
      </c>
      <c r="I2824" s="278"/>
      <c r="K2824" s="57"/>
      <c r="L2824" s="57"/>
      <c r="M2824" s="274"/>
      <c r="N2824" s="274"/>
      <c r="O2824" s="57"/>
    </row>
    <row r="2825" spans="1:15">
      <c r="A2825" s="57"/>
      <c r="B2825" s="278">
        <v>45829</v>
      </c>
      <c r="C2825" s="283">
        <f t="shared" si="42"/>
        <v>10003498284</v>
      </c>
      <c r="D2825" s="57"/>
      <c r="E2825" s="57"/>
      <c r="F2825" s="279">
        <v>464808172</v>
      </c>
      <c r="G2825" s="286">
        <v>433040165</v>
      </c>
      <c r="H2825" s="278">
        <v>49447</v>
      </c>
      <c r="I2825" s="278"/>
      <c r="K2825" s="57"/>
      <c r="L2825" s="57"/>
      <c r="M2825" s="274"/>
      <c r="N2825" s="274"/>
      <c r="O2825" s="57"/>
    </row>
    <row r="2826" spans="1:15">
      <c r="A2826" s="57"/>
      <c r="B2826" s="278">
        <v>45830</v>
      </c>
      <c r="C2826" s="283">
        <f t="shared" si="42"/>
        <v>10341957753</v>
      </c>
      <c r="D2826" s="57"/>
      <c r="E2826" s="57"/>
      <c r="F2826" s="279">
        <v>803267641</v>
      </c>
      <c r="G2826" s="286">
        <v>433128420</v>
      </c>
      <c r="H2826" s="278">
        <v>50396</v>
      </c>
      <c r="I2826" s="278"/>
      <c r="K2826" s="57"/>
      <c r="L2826" s="57"/>
      <c r="M2826" s="274"/>
      <c r="N2826" s="274"/>
      <c r="O2826" s="57"/>
    </row>
    <row r="2827" spans="1:15">
      <c r="A2827" s="57"/>
      <c r="B2827" s="278">
        <v>45831</v>
      </c>
      <c r="C2827" s="283">
        <f t="shared" si="42"/>
        <v>9813350673</v>
      </c>
      <c r="D2827" s="57"/>
      <c r="E2827" s="57"/>
      <c r="F2827" s="279">
        <v>274660561</v>
      </c>
      <c r="G2827" s="286">
        <v>433139867</v>
      </c>
      <c r="H2827" s="278">
        <v>47390</v>
      </c>
      <c r="I2827" s="278"/>
      <c r="K2827" s="57"/>
      <c r="L2827" s="57"/>
      <c r="M2827" s="274"/>
      <c r="N2827" s="274"/>
      <c r="O2827" s="57"/>
    </row>
    <row r="2828" spans="1:15">
      <c r="A2828" s="57"/>
      <c r="B2828" s="278">
        <v>45832</v>
      </c>
      <c r="C2828" s="283">
        <f t="shared" si="42"/>
        <v>9855603982</v>
      </c>
      <c r="D2828" s="57"/>
      <c r="E2828" s="57"/>
      <c r="F2828" s="279">
        <v>316913870</v>
      </c>
      <c r="G2828" s="286">
        <v>433150614</v>
      </c>
      <c r="H2828" s="278">
        <v>50257</v>
      </c>
      <c r="I2828" s="278"/>
      <c r="K2828" s="57"/>
      <c r="L2828" s="57"/>
      <c r="M2828" s="274"/>
      <c r="N2828" s="274"/>
      <c r="O2828" s="57"/>
    </row>
    <row r="2829" spans="1:15">
      <c r="A2829" s="57"/>
      <c r="B2829" s="278">
        <v>45833</v>
      </c>
      <c r="C2829" s="283">
        <f t="shared" si="42"/>
        <v>10064074977</v>
      </c>
      <c r="D2829" s="57"/>
      <c r="E2829" s="57"/>
      <c r="F2829" s="279">
        <v>525384865</v>
      </c>
      <c r="G2829" s="286">
        <v>433198648</v>
      </c>
      <c r="H2829" s="278">
        <v>49125</v>
      </c>
      <c r="I2829" s="278"/>
      <c r="K2829" s="57"/>
      <c r="L2829" s="57"/>
      <c r="M2829" s="274"/>
      <c r="N2829" s="274"/>
      <c r="O2829" s="57"/>
    </row>
    <row r="2830" spans="1:15">
      <c r="A2830" s="57"/>
      <c r="B2830" s="278">
        <v>45834</v>
      </c>
      <c r="C2830" s="283">
        <f t="shared" si="42"/>
        <v>9738010046</v>
      </c>
      <c r="D2830" s="57"/>
      <c r="E2830" s="57"/>
      <c r="F2830" s="279">
        <v>199319934</v>
      </c>
      <c r="G2830" s="286">
        <v>433512839</v>
      </c>
      <c r="H2830" s="278">
        <v>48690</v>
      </c>
      <c r="I2830" s="278"/>
      <c r="K2830" s="57"/>
      <c r="L2830" s="57"/>
      <c r="M2830" s="274"/>
      <c r="N2830" s="274"/>
      <c r="O2830" s="57"/>
    </row>
    <row r="2831" spans="1:15">
      <c r="A2831" s="57"/>
      <c r="B2831" s="278">
        <v>45835</v>
      </c>
      <c r="C2831" s="283">
        <f t="shared" si="42"/>
        <v>10291069714</v>
      </c>
      <c r="D2831" s="57"/>
      <c r="E2831" s="57"/>
      <c r="F2831" s="279">
        <v>752379602</v>
      </c>
      <c r="G2831" s="286">
        <v>433702150</v>
      </c>
      <c r="H2831" s="278">
        <v>49543</v>
      </c>
      <c r="I2831" s="278"/>
      <c r="K2831" s="57"/>
      <c r="L2831" s="57"/>
      <c r="M2831" s="274"/>
      <c r="N2831" s="274"/>
      <c r="O2831" s="57"/>
    </row>
    <row r="2832" spans="1:15">
      <c r="A2832" s="57"/>
      <c r="B2832" s="278">
        <v>45836</v>
      </c>
      <c r="C2832" s="283">
        <f t="shared" si="42"/>
        <v>9710561936</v>
      </c>
      <c r="D2832" s="57"/>
      <c r="E2832" s="57"/>
      <c r="F2832" s="279">
        <v>171871824</v>
      </c>
      <c r="G2832" s="286">
        <v>434006647</v>
      </c>
      <c r="H2832" s="278">
        <v>47625</v>
      </c>
      <c r="I2832" s="278"/>
      <c r="K2832" s="57"/>
      <c r="L2832" s="57"/>
      <c r="M2832" s="274"/>
      <c r="N2832" s="274"/>
      <c r="O2832" s="57"/>
    </row>
    <row r="2833" spans="1:15">
      <c r="A2833" s="57"/>
      <c r="B2833" s="278">
        <v>45837</v>
      </c>
      <c r="C2833" s="283">
        <f t="shared" si="42"/>
        <v>10104877978</v>
      </c>
      <c r="D2833" s="57"/>
      <c r="E2833" s="57"/>
      <c r="F2833" s="279">
        <v>566187866</v>
      </c>
      <c r="G2833" s="286">
        <v>434050464</v>
      </c>
      <c r="H2833" s="278">
        <v>46369</v>
      </c>
      <c r="I2833" s="278"/>
      <c r="K2833" s="57"/>
      <c r="L2833" s="57"/>
      <c r="M2833" s="274"/>
      <c r="N2833" s="274"/>
      <c r="O2833" s="57"/>
    </row>
    <row r="2834" spans="1:15">
      <c r="A2834" s="57"/>
      <c r="B2834" s="278">
        <v>45838</v>
      </c>
      <c r="C2834" s="283">
        <f t="shared" si="42"/>
        <v>10216272213</v>
      </c>
      <c r="D2834" s="57"/>
      <c r="E2834" s="57"/>
      <c r="F2834" s="279">
        <v>677582101</v>
      </c>
      <c r="G2834" s="286">
        <v>434410129</v>
      </c>
      <c r="H2834" s="278">
        <v>44175</v>
      </c>
      <c r="I2834" s="278"/>
      <c r="K2834" s="57"/>
      <c r="L2834" s="57"/>
      <c r="M2834" s="274"/>
      <c r="N2834" s="274"/>
      <c r="O2834" s="57"/>
    </row>
    <row r="2835" spans="1:15">
      <c r="A2835" s="57"/>
      <c r="B2835" s="278">
        <v>45839</v>
      </c>
      <c r="C2835" s="283">
        <f t="shared" si="42"/>
        <v>9654392724</v>
      </c>
      <c r="D2835" s="57"/>
      <c r="E2835" s="57"/>
      <c r="F2835" s="279">
        <v>115702612</v>
      </c>
      <c r="G2835" s="286">
        <v>434575827</v>
      </c>
      <c r="H2835" s="278">
        <v>45748</v>
      </c>
      <c r="I2835" s="278"/>
      <c r="K2835" s="57"/>
      <c r="L2835" s="57"/>
      <c r="M2835" s="274"/>
      <c r="N2835" s="274"/>
      <c r="O2835" s="57"/>
    </row>
    <row r="2836" spans="1:15">
      <c r="A2836" s="57"/>
      <c r="B2836" s="278">
        <v>45840</v>
      </c>
      <c r="C2836" s="283">
        <f t="shared" si="42"/>
        <v>10176507152</v>
      </c>
      <c r="D2836" s="57"/>
      <c r="E2836" s="57"/>
      <c r="F2836" s="279">
        <v>637817040</v>
      </c>
      <c r="G2836" s="286">
        <v>434590939</v>
      </c>
      <c r="H2836" s="278">
        <v>47203</v>
      </c>
      <c r="I2836" s="278"/>
      <c r="K2836" s="57"/>
      <c r="L2836" s="57"/>
      <c r="M2836" s="274"/>
      <c r="N2836" s="274"/>
      <c r="O2836" s="57"/>
    </row>
    <row r="2837" spans="1:15">
      <c r="A2837" s="57"/>
      <c r="B2837" s="278">
        <v>45841</v>
      </c>
      <c r="C2837" s="283">
        <f t="shared" si="42"/>
        <v>9811570341</v>
      </c>
      <c r="D2837" s="57"/>
      <c r="E2837" s="57"/>
      <c r="F2837" s="279">
        <v>272880229</v>
      </c>
      <c r="G2837" s="286">
        <v>435417522</v>
      </c>
      <c r="H2837" s="278">
        <v>43622</v>
      </c>
      <c r="I2837" s="278"/>
      <c r="K2837" s="57"/>
      <c r="L2837" s="57"/>
      <c r="M2837" s="274"/>
      <c r="N2837" s="274"/>
      <c r="O2837" s="57"/>
    </row>
    <row r="2838" spans="1:15">
      <c r="A2838" s="57"/>
      <c r="B2838" s="278">
        <v>45842</v>
      </c>
      <c r="C2838" s="283">
        <f t="shared" si="42"/>
        <v>10497658628</v>
      </c>
      <c r="D2838" s="57"/>
      <c r="E2838" s="57"/>
      <c r="F2838" s="279">
        <v>958968516</v>
      </c>
      <c r="G2838" s="286">
        <v>435928744</v>
      </c>
      <c r="H2838" s="278">
        <v>46970</v>
      </c>
      <c r="I2838" s="278"/>
      <c r="K2838" s="57"/>
      <c r="L2838" s="57"/>
      <c r="M2838" s="274"/>
      <c r="N2838" s="274"/>
      <c r="O2838" s="57"/>
    </row>
    <row r="2839" spans="1:15">
      <c r="A2839" s="57"/>
      <c r="B2839" s="278">
        <v>45843</v>
      </c>
      <c r="C2839" s="283">
        <f t="shared" si="42"/>
        <v>9882012799</v>
      </c>
      <c r="D2839" s="57"/>
      <c r="E2839" s="57"/>
      <c r="F2839" s="279">
        <v>343322687</v>
      </c>
      <c r="G2839" s="286">
        <v>436098806</v>
      </c>
      <c r="H2839" s="278">
        <v>43183</v>
      </c>
      <c r="I2839" s="278"/>
      <c r="K2839" s="57"/>
      <c r="L2839" s="57"/>
      <c r="M2839" s="274"/>
      <c r="N2839" s="274"/>
      <c r="O2839" s="57"/>
    </row>
    <row r="2840" spans="1:15">
      <c r="A2840" s="57"/>
      <c r="B2840" s="278">
        <v>45844</v>
      </c>
      <c r="C2840" s="283">
        <f t="shared" si="42"/>
        <v>10106814210</v>
      </c>
      <c r="D2840" s="57"/>
      <c r="E2840" s="57"/>
      <c r="F2840" s="279">
        <v>568124098</v>
      </c>
      <c r="G2840" s="286">
        <v>436233126</v>
      </c>
      <c r="H2840" s="278">
        <v>49077</v>
      </c>
      <c r="I2840" s="278"/>
      <c r="K2840" s="57"/>
      <c r="L2840" s="57"/>
      <c r="M2840" s="274"/>
      <c r="N2840" s="274"/>
      <c r="O2840" s="57"/>
    </row>
    <row r="2841" spans="1:15">
      <c r="A2841" s="57"/>
      <c r="B2841" s="278">
        <v>45845</v>
      </c>
      <c r="C2841" s="283">
        <f t="shared" si="42"/>
        <v>9986177951</v>
      </c>
      <c r="D2841" s="57"/>
      <c r="E2841" s="57"/>
      <c r="F2841" s="279">
        <v>447487839</v>
      </c>
      <c r="G2841" s="286">
        <v>436242422</v>
      </c>
      <c r="H2841" s="278">
        <v>46912</v>
      </c>
      <c r="I2841" s="278"/>
      <c r="K2841" s="57"/>
      <c r="L2841" s="57"/>
      <c r="M2841" s="274"/>
      <c r="N2841" s="274"/>
      <c r="O2841" s="57"/>
    </row>
    <row r="2842" spans="1:15">
      <c r="A2842" s="57"/>
      <c r="B2842" s="278">
        <v>45846</v>
      </c>
      <c r="C2842" s="283">
        <f t="shared" si="42"/>
        <v>10067483369</v>
      </c>
      <c r="D2842" s="57"/>
      <c r="E2842" s="57"/>
      <c r="F2842" s="279">
        <v>528793257</v>
      </c>
      <c r="G2842" s="286">
        <v>436311399</v>
      </c>
      <c r="H2842" s="278">
        <v>43396</v>
      </c>
      <c r="I2842" s="278"/>
      <c r="K2842" s="57"/>
      <c r="L2842" s="57"/>
      <c r="M2842" s="274"/>
      <c r="N2842" s="274"/>
      <c r="O2842" s="57"/>
    </row>
    <row r="2843" spans="1:15">
      <c r="A2843" s="57"/>
      <c r="B2843" s="278">
        <v>45847</v>
      </c>
      <c r="C2843" s="283">
        <f t="shared" si="42"/>
        <v>10342478866</v>
      </c>
      <c r="D2843" s="57"/>
      <c r="E2843" s="57"/>
      <c r="F2843" s="279">
        <v>803788754</v>
      </c>
      <c r="G2843" s="286">
        <v>436537695</v>
      </c>
      <c r="H2843" s="278">
        <v>44463</v>
      </c>
      <c r="I2843" s="278"/>
      <c r="K2843" s="57"/>
      <c r="L2843" s="57"/>
      <c r="M2843" s="274"/>
      <c r="N2843" s="274"/>
      <c r="O2843" s="57"/>
    </row>
    <row r="2844" spans="1:15">
      <c r="A2844" s="57"/>
      <c r="B2844" s="278">
        <v>45848</v>
      </c>
      <c r="C2844" s="283">
        <f t="shared" si="42"/>
        <v>10404466532</v>
      </c>
      <c r="D2844" s="57"/>
      <c r="E2844" s="57"/>
      <c r="F2844" s="279">
        <v>865776420</v>
      </c>
      <c r="G2844" s="286">
        <v>437078231</v>
      </c>
      <c r="H2844" s="278">
        <v>43868</v>
      </c>
      <c r="I2844" s="278"/>
      <c r="K2844" s="57"/>
      <c r="L2844" s="57"/>
      <c r="M2844" s="274"/>
      <c r="N2844" s="274"/>
      <c r="O2844" s="57"/>
    </row>
    <row r="2845" spans="1:15">
      <c r="A2845" s="57"/>
      <c r="B2845" s="278">
        <v>45849</v>
      </c>
      <c r="C2845" s="283">
        <f t="shared" si="42"/>
        <v>9933315281</v>
      </c>
      <c r="D2845" s="57"/>
      <c r="E2845" s="57"/>
      <c r="F2845" s="279">
        <v>394625169</v>
      </c>
      <c r="G2845" s="286">
        <v>437188947</v>
      </c>
      <c r="H2845" s="278">
        <v>46762</v>
      </c>
      <c r="I2845" s="278"/>
      <c r="K2845" s="57"/>
      <c r="L2845" s="57"/>
      <c r="M2845" s="274"/>
      <c r="N2845" s="274"/>
      <c r="O2845" s="57"/>
    </row>
    <row r="2846" spans="1:15">
      <c r="A2846" s="57"/>
      <c r="B2846" s="278">
        <v>45850</v>
      </c>
      <c r="C2846" s="283">
        <f t="shared" si="42"/>
        <v>9944268863</v>
      </c>
      <c r="D2846" s="57"/>
      <c r="E2846" s="57"/>
      <c r="F2846" s="279">
        <v>405578751</v>
      </c>
      <c r="G2846" s="286">
        <v>437425013</v>
      </c>
      <c r="H2846" s="278">
        <v>43930</v>
      </c>
      <c r="I2846" s="278"/>
      <c r="K2846" s="57"/>
      <c r="L2846" s="57"/>
      <c r="M2846" s="274"/>
      <c r="N2846" s="274"/>
      <c r="O2846" s="57"/>
    </row>
    <row r="2847" spans="1:15">
      <c r="A2847" s="57"/>
      <c r="B2847" s="278">
        <v>45851</v>
      </c>
      <c r="C2847" s="283">
        <f t="shared" si="42"/>
        <v>10518134994</v>
      </c>
      <c r="D2847" s="57"/>
      <c r="E2847" s="57"/>
      <c r="F2847" s="279">
        <v>979444882</v>
      </c>
      <c r="G2847" s="286">
        <v>437568913</v>
      </c>
      <c r="H2847" s="278">
        <v>49618</v>
      </c>
      <c r="I2847" s="278"/>
      <c r="K2847" s="57"/>
      <c r="L2847" s="57"/>
      <c r="M2847" s="274"/>
      <c r="N2847" s="274"/>
      <c r="O2847" s="57"/>
    </row>
    <row r="2848" spans="1:15">
      <c r="A2848" s="57"/>
      <c r="B2848" s="278">
        <v>45852</v>
      </c>
      <c r="C2848" s="283">
        <f t="shared" ref="C2848:C2911" si="43">F2848+(F$88*28679+98765)+(G$88*6587+87654)+(E$88*9537+76543)+(J$88*5713+4528)</f>
        <v>10160438600</v>
      </c>
      <c r="D2848" s="57"/>
      <c r="E2848" s="57"/>
      <c r="F2848" s="279">
        <v>621748488</v>
      </c>
      <c r="G2848" s="286">
        <v>437599125</v>
      </c>
      <c r="H2848" s="278">
        <v>43344</v>
      </c>
      <c r="I2848" s="278"/>
      <c r="K2848" s="57"/>
      <c r="L2848" s="57"/>
      <c r="M2848" s="274"/>
      <c r="N2848" s="274"/>
      <c r="O2848" s="57"/>
    </row>
    <row r="2849" spans="1:15">
      <c r="A2849" s="57"/>
      <c r="B2849" s="278">
        <v>45853</v>
      </c>
      <c r="C2849" s="283">
        <f t="shared" si="43"/>
        <v>10473961462</v>
      </c>
      <c r="D2849" s="57"/>
      <c r="E2849" s="57"/>
      <c r="F2849" s="279">
        <v>935271350</v>
      </c>
      <c r="G2849" s="286">
        <v>437730826</v>
      </c>
      <c r="H2849" s="278">
        <v>49869</v>
      </c>
      <c r="I2849" s="278"/>
      <c r="K2849" s="57"/>
      <c r="L2849" s="57"/>
      <c r="M2849" s="274"/>
      <c r="N2849" s="274"/>
      <c r="O2849" s="57"/>
    </row>
    <row r="2850" spans="1:15">
      <c r="A2850" s="57"/>
      <c r="B2850" s="278">
        <v>45854</v>
      </c>
      <c r="C2850" s="283">
        <f t="shared" si="43"/>
        <v>9863250382</v>
      </c>
      <c r="D2850" s="57"/>
      <c r="E2850" s="57"/>
      <c r="F2850" s="279">
        <v>324560270</v>
      </c>
      <c r="G2850" s="286">
        <v>437874791</v>
      </c>
      <c r="H2850" s="278">
        <v>48970</v>
      </c>
      <c r="I2850" s="278"/>
      <c r="K2850" s="57"/>
      <c r="L2850" s="57"/>
      <c r="M2850" s="274"/>
      <c r="N2850" s="274"/>
      <c r="O2850" s="57"/>
    </row>
    <row r="2851" spans="1:15">
      <c r="A2851" s="57"/>
      <c r="B2851" s="278">
        <v>45855</v>
      </c>
      <c r="C2851" s="283">
        <f t="shared" si="43"/>
        <v>9981163825</v>
      </c>
      <c r="D2851" s="57"/>
      <c r="E2851" s="57"/>
      <c r="F2851" s="279">
        <v>442473713</v>
      </c>
      <c r="G2851" s="286">
        <v>437973401</v>
      </c>
      <c r="H2851" s="278">
        <v>47015</v>
      </c>
      <c r="I2851" s="278"/>
      <c r="K2851" s="57"/>
      <c r="L2851" s="57"/>
      <c r="M2851" s="274"/>
      <c r="N2851" s="274"/>
      <c r="O2851" s="57"/>
    </row>
    <row r="2852" spans="1:15">
      <c r="A2852" s="57"/>
      <c r="B2852" s="278">
        <v>45856</v>
      </c>
      <c r="C2852" s="283">
        <f t="shared" si="43"/>
        <v>10534066426</v>
      </c>
      <c r="D2852" s="57"/>
      <c r="E2852" s="57"/>
      <c r="F2852" s="279">
        <v>995376314</v>
      </c>
      <c r="G2852" s="286">
        <v>438014683</v>
      </c>
      <c r="H2852" s="278">
        <v>43176</v>
      </c>
      <c r="I2852" s="278"/>
      <c r="K2852" s="57"/>
      <c r="L2852" s="57"/>
      <c r="M2852" s="274"/>
      <c r="N2852" s="274"/>
      <c r="O2852" s="57"/>
    </row>
    <row r="2853" spans="1:15">
      <c r="A2853" s="57"/>
      <c r="B2853" s="278">
        <v>45857</v>
      </c>
      <c r="C2853" s="283">
        <f t="shared" si="43"/>
        <v>10229373176</v>
      </c>
      <c r="D2853" s="57"/>
      <c r="E2853" s="57"/>
      <c r="F2853" s="279">
        <v>690683064</v>
      </c>
      <c r="G2853" s="286">
        <v>438465727</v>
      </c>
      <c r="H2853" s="278">
        <v>49920</v>
      </c>
      <c r="I2853" s="278"/>
      <c r="K2853" s="57"/>
      <c r="L2853" s="57"/>
      <c r="M2853" s="274"/>
      <c r="N2853" s="274"/>
      <c r="O2853" s="57"/>
    </row>
    <row r="2854" spans="1:15">
      <c r="A2854" s="57"/>
      <c r="B2854" s="278">
        <v>45858</v>
      </c>
      <c r="C2854" s="283">
        <f t="shared" si="43"/>
        <v>10047071086</v>
      </c>
      <c r="D2854" s="57"/>
      <c r="E2854" s="57"/>
      <c r="F2854" s="279">
        <v>508380974</v>
      </c>
      <c r="G2854" s="286">
        <v>438466048</v>
      </c>
      <c r="H2854" s="278">
        <v>44352</v>
      </c>
      <c r="I2854" s="278"/>
      <c r="K2854" s="57"/>
      <c r="L2854" s="57"/>
      <c r="M2854" s="274"/>
      <c r="N2854" s="274"/>
      <c r="O2854" s="57"/>
    </row>
    <row r="2855" spans="1:15">
      <c r="A2855" s="57"/>
      <c r="B2855" s="278">
        <v>45859</v>
      </c>
      <c r="C2855" s="283">
        <f t="shared" si="43"/>
        <v>9937601567</v>
      </c>
      <c r="D2855" s="57"/>
      <c r="E2855" s="57"/>
      <c r="F2855" s="279">
        <v>398911455</v>
      </c>
      <c r="G2855" s="286">
        <v>438594581</v>
      </c>
      <c r="H2855" s="278">
        <v>44528</v>
      </c>
      <c r="I2855" s="278"/>
      <c r="K2855" s="57"/>
      <c r="L2855" s="57"/>
      <c r="M2855" s="274"/>
      <c r="N2855" s="274"/>
      <c r="O2855" s="57"/>
    </row>
    <row r="2856" spans="1:15">
      <c r="A2856" s="57"/>
      <c r="B2856" s="278">
        <v>45860</v>
      </c>
      <c r="C2856" s="283">
        <f t="shared" si="43"/>
        <v>10262565444</v>
      </c>
      <c r="D2856" s="57"/>
      <c r="E2856" s="57"/>
      <c r="F2856" s="279">
        <v>723875332</v>
      </c>
      <c r="G2856" s="286">
        <v>438677972</v>
      </c>
      <c r="H2856" s="278">
        <v>48935</v>
      </c>
      <c r="I2856" s="278"/>
      <c r="K2856" s="57"/>
      <c r="L2856" s="57"/>
      <c r="M2856" s="274"/>
      <c r="N2856" s="274"/>
      <c r="O2856" s="57"/>
    </row>
    <row r="2857" spans="1:15">
      <c r="A2857" s="57"/>
      <c r="B2857" s="278">
        <v>45861</v>
      </c>
      <c r="C2857" s="283">
        <f t="shared" si="43"/>
        <v>10295965540</v>
      </c>
      <c r="D2857" s="57"/>
      <c r="E2857" s="57"/>
      <c r="F2857" s="279">
        <v>757275428</v>
      </c>
      <c r="G2857" s="286">
        <v>438955384</v>
      </c>
      <c r="H2857" s="278">
        <v>48453</v>
      </c>
      <c r="I2857" s="278"/>
      <c r="K2857" s="57"/>
      <c r="L2857" s="57"/>
      <c r="M2857" s="274"/>
      <c r="N2857" s="274"/>
      <c r="O2857" s="57"/>
    </row>
    <row r="2858" spans="1:15">
      <c r="A2858" s="57"/>
      <c r="B2858" s="278">
        <v>45862</v>
      </c>
      <c r="C2858" s="283">
        <f t="shared" si="43"/>
        <v>10408938326</v>
      </c>
      <c r="D2858" s="57"/>
      <c r="E2858" s="57"/>
      <c r="F2858" s="279">
        <v>870248214</v>
      </c>
      <c r="G2858" s="286">
        <v>439272555</v>
      </c>
      <c r="H2858" s="278">
        <v>49418</v>
      </c>
      <c r="I2858" s="278"/>
      <c r="K2858" s="57"/>
      <c r="L2858" s="57"/>
      <c r="M2858" s="274"/>
      <c r="N2858" s="274"/>
      <c r="O2858" s="57"/>
    </row>
    <row r="2859" spans="1:15">
      <c r="A2859" s="57"/>
      <c r="B2859" s="278">
        <v>45863</v>
      </c>
      <c r="C2859" s="283">
        <f t="shared" si="43"/>
        <v>9731645074</v>
      </c>
      <c r="D2859" s="57"/>
      <c r="E2859" s="57"/>
      <c r="F2859" s="279">
        <v>192954962</v>
      </c>
      <c r="G2859" s="286">
        <v>439279270</v>
      </c>
      <c r="H2859" s="278">
        <v>43460</v>
      </c>
      <c r="I2859" s="278"/>
      <c r="K2859" s="57"/>
      <c r="L2859" s="57"/>
      <c r="M2859" s="274"/>
      <c r="N2859" s="274"/>
      <c r="O2859" s="57"/>
    </row>
    <row r="2860" spans="1:15">
      <c r="A2860" s="57"/>
      <c r="B2860" s="278">
        <v>45864</v>
      </c>
      <c r="C2860" s="283">
        <f t="shared" si="43"/>
        <v>10272637596</v>
      </c>
      <c r="D2860" s="57"/>
      <c r="E2860" s="57"/>
      <c r="F2860" s="279">
        <v>733947484</v>
      </c>
      <c r="G2860" s="286">
        <v>439342727</v>
      </c>
      <c r="H2860" s="278">
        <v>43298</v>
      </c>
      <c r="I2860" s="278"/>
      <c r="K2860" s="57"/>
      <c r="L2860" s="57"/>
      <c r="M2860" s="274"/>
      <c r="N2860" s="274"/>
      <c r="O2860" s="57"/>
    </row>
    <row r="2861" spans="1:15">
      <c r="A2861" s="57"/>
      <c r="B2861" s="278">
        <v>45865</v>
      </c>
      <c r="C2861" s="283">
        <f t="shared" si="43"/>
        <v>9882885622</v>
      </c>
      <c r="D2861" s="57"/>
      <c r="E2861" s="57"/>
      <c r="F2861" s="279">
        <v>344195510</v>
      </c>
      <c r="G2861" s="286">
        <v>439477301</v>
      </c>
      <c r="H2861" s="278">
        <v>48198</v>
      </c>
      <c r="I2861" s="278"/>
      <c r="K2861" s="57"/>
      <c r="L2861" s="57"/>
      <c r="M2861" s="274"/>
      <c r="N2861" s="274"/>
      <c r="O2861" s="57"/>
    </row>
    <row r="2862" spans="1:15">
      <c r="A2862" s="57"/>
      <c r="B2862" s="278">
        <v>45866</v>
      </c>
      <c r="C2862" s="283">
        <f t="shared" si="43"/>
        <v>9937136432</v>
      </c>
      <c r="D2862" s="57"/>
      <c r="E2862" s="57"/>
      <c r="F2862" s="279">
        <v>398446320</v>
      </c>
      <c r="G2862" s="286">
        <v>439621946</v>
      </c>
      <c r="H2862" s="278">
        <v>47124</v>
      </c>
      <c r="I2862" s="278"/>
      <c r="K2862" s="57"/>
      <c r="L2862" s="57"/>
      <c r="M2862" s="274"/>
      <c r="N2862" s="274"/>
      <c r="O2862" s="57"/>
    </row>
    <row r="2863" spans="1:15">
      <c r="A2863" s="57"/>
      <c r="B2863" s="278">
        <v>45867</v>
      </c>
      <c r="C2863" s="283">
        <f t="shared" si="43"/>
        <v>9684313983</v>
      </c>
      <c r="D2863" s="57"/>
      <c r="E2863" s="57"/>
      <c r="F2863" s="279">
        <v>145623871</v>
      </c>
      <c r="G2863" s="286">
        <v>439694563</v>
      </c>
      <c r="H2863" s="278">
        <v>46283</v>
      </c>
      <c r="I2863" s="278"/>
      <c r="K2863" s="57"/>
      <c r="L2863" s="57"/>
      <c r="M2863" s="274"/>
      <c r="N2863" s="274"/>
      <c r="O2863" s="57"/>
    </row>
    <row r="2864" spans="1:15">
      <c r="A2864" s="57"/>
      <c r="B2864" s="278">
        <v>45868</v>
      </c>
      <c r="C2864" s="283">
        <f t="shared" si="43"/>
        <v>10470803927</v>
      </c>
      <c r="D2864" s="57"/>
      <c r="E2864" s="57"/>
      <c r="F2864" s="279">
        <v>932113815</v>
      </c>
      <c r="G2864" s="286">
        <v>439802590</v>
      </c>
      <c r="H2864" s="278">
        <v>50236</v>
      </c>
      <c r="I2864" s="278"/>
      <c r="K2864" s="57"/>
      <c r="L2864" s="57"/>
      <c r="M2864" s="274"/>
      <c r="N2864" s="274"/>
      <c r="O2864" s="57"/>
    </row>
    <row r="2865" spans="1:15">
      <c r="A2865" s="57"/>
      <c r="B2865" s="278">
        <v>45869</v>
      </c>
      <c r="C2865" s="283">
        <f t="shared" si="43"/>
        <v>9849459659</v>
      </c>
      <c r="D2865" s="57"/>
      <c r="E2865" s="57"/>
      <c r="F2865" s="279">
        <v>310769547</v>
      </c>
      <c r="G2865" s="286">
        <v>440222460</v>
      </c>
      <c r="H2865" s="278">
        <v>43250</v>
      </c>
      <c r="I2865" s="278"/>
      <c r="K2865" s="57"/>
      <c r="L2865" s="57"/>
      <c r="M2865" s="274"/>
      <c r="N2865" s="274"/>
      <c r="O2865" s="57"/>
    </row>
    <row r="2866" spans="1:15">
      <c r="A2866" s="57"/>
      <c r="B2866" s="278">
        <v>45870</v>
      </c>
      <c r="C2866" s="283">
        <f t="shared" si="43"/>
        <v>10160749566</v>
      </c>
      <c r="D2866" s="57"/>
      <c r="E2866" s="57"/>
      <c r="F2866" s="279">
        <v>622059454</v>
      </c>
      <c r="G2866" s="286">
        <v>440263345</v>
      </c>
      <c r="H2866" s="278">
        <v>49349</v>
      </c>
      <c r="I2866" s="278"/>
      <c r="K2866" s="57"/>
      <c r="L2866" s="57"/>
      <c r="M2866" s="274"/>
      <c r="N2866" s="274"/>
      <c r="O2866" s="57"/>
    </row>
    <row r="2867" spans="1:15">
      <c r="A2867" s="57"/>
      <c r="B2867" s="278">
        <v>45871</v>
      </c>
      <c r="C2867" s="283">
        <f t="shared" si="43"/>
        <v>9641090140</v>
      </c>
      <c r="D2867" s="57"/>
      <c r="E2867" s="57"/>
      <c r="F2867" s="279">
        <v>102400028</v>
      </c>
      <c r="G2867" s="286">
        <v>440394305</v>
      </c>
      <c r="H2867" s="278">
        <v>43696</v>
      </c>
      <c r="I2867" s="278"/>
      <c r="K2867" s="57"/>
      <c r="L2867" s="57"/>
      <c r="M2867" s="274"/>
      <c r="N2867" s="274"/>
      <c r="O2867" s="57"/>
    </row>
    <row r="2868" spans="1:15">
      <c r="A2868" s="57"/>
      <c r="B2868" s="278">
        <v>45872</v>
      </c>
      <c r="C2868" s="283">
        <f t="shared" si="43"/>
        <v>10135278263</v>
      </c>
      <c r="D2868" s="57"/>
      <c r="E2868" s="57"/>
      <c r="F2868" s="279">
        <v>596588151</v>
      </c>
      <c r="G2868" s="286">
        <v>440561251</v>
      </c>
      <c r="H2868" s="278">
        <v>48352</v>
      </c>
      <c r="I2868" s="278"/>
      <c r="K2868" s="57"/>
      <c r="L2868" s="57"/>
      <c r="M2868" s="274"/>
      <c r="N2868" s="274"/>
      <c r="O2868" s="57"/>
    </row>
    <row r="2869" spans="1:15">
      <c r="A2869" s="57"/>
      <c r="B2869" s="278">
        <v>45873</v>
      </c>
      <c r="C2869" s="283">
        <f t="shared" si="43"/>
        <v>9956486277</v>
      </c>
      <c r="D2869" s="57"/>
      <c r="E2869" s="57"/>
      <c r="F2869" s="279">
        <v>417796165</v>
      </c>
      <c r="G2869" s="286">
        <v>440589279</v>
      </c>
      <c r="H2869" s="278">
        <v>45648</v>
      </c>
      <c r="I2869" s="278"/>
      <c r="K2869" s="57"/>
      <c r="L2869" s="57"/>
      <c r="M2869" s="274"/>
      <c r="N2869" s="274"/>
      <c r="O2869" s="57"/>
    </row>
    <row r="2870" spans="1:15">
      <c r="A2870" s="57"/>
      <c r="B2870" s="278">
        <v>45874</v>
      </c>
      <c r="C2870" s="283">
        <f t="shared" si="43"/>
        <v>10428289146</v>
      </c>
      <c r="D2870" s="57"/>
      <c r="E2870" s="57"/>
      <c r="F2870" s="279">
        <v>889599034</v>
      </c>
      <c r="G2870" s="286">
        <v>440963350</v>
      </c>
      <c r="H2870" s="278">
        <v>46079</v>
      </c>
      <c r="I2870" s="278"/>
      <c r="K2870" s="57"/>
      <c r="L2870" s="57"/>
      <c r="M2870" s="274"/>
      <c r="N2870" s="274"/>
      <c r="O2870" s="57"/>
    </row>
    <row r="2871" spans="1:15">
      <c r="A2871" s="57"/>
      <c r="B2871" s="278">
        <v>45875</v>
      </c>
      <c r="C2871" s="283">
        <f t="shared" si="43"/>
        <v>10452488431</v>
      </c>
      <c r="D2871" s="57"/>
      <c r="E2871" s="57"/>
      <c r="F2871" s="279">
        <v>913798319</v>
      </c>
      <c r="G2871" s="286">
        <v>441088300</v>
      </c>
      <c r="H2871" s="278">
        <v>46370</v>
      </c>
      <c r="I2871" s="278"/>
      <c r="K2871" s="57"/>
      <c r="L2871" s="57"/>
      <c r="M2871" s="274"/>
      <c r="N2871" s="274"/>
      <c r="O2871" s="57"/>
    </row>
    <row r="2872" spans="1:15">
      <c r="A2872" s="57"/>
      <c r="B2872" s="278">
        <v>45876</v>
      </c>
      <c r="C2872" s="283">
        <f t="shared" si="43"/>
        <v>9753806576</v>
      </c>
      <c r="D2872" s="57"/>
      <c r="E2872" s="57"/>
      <c r="F2872" s="279">
        <v>215116464</v>
      </c>
      <c r="G2872" s="286">
        <v>441199971</v>
      </c>
      <c r="H2872" s="278">
        <v>48677</v>
      </c>
      <c r="I2872" s="278"/>
      <c r="K2872" s="57"/>
      <c r="L2872" s="57"/>
      <c r="M2872" s="274"/>
      <c r="N2872" s="274"/>
      <c r="O2872" s="57"/>
    </row>
    <row r="2873" spans="1:15">
      <c r="A2873" s="57"/>
      <c r="B2873" s="278">
        <v>45877</v>
      </c>
      <c r="C2873" s="283">
        <f t="shared" si="43"/>
        <v>10498054189</v>
      </c>
      <c r="D2873" s="57"/>
      <c r="E2873" s="57"/>
      <c r="F2873" s="279">
        <v>959364077</v>
      </c>
      <c r="G2873" s="286">
        <v>441733427</v>
      </c>
      <c r="H2873" s="278">
        <v>43726</v>
      </c>
      <c r="I2873" s="278"/>
      <c r="K2873" s="57"/>
      <c r="L2873" s="57"/>
      <c r="M2873" s="274"/>
      <c r="N2873" s="274"/>
      <c r="O2873" s="57"/>
    </row>
    <row r="2874" spans="1:15">
      <c r="A2874" s="57"/>
      <c r="B2874" s="278">
        <v>45878</v>
      </c>
      <c r="C2874" s="283">
        <f t="shared" si="43"/>
        <v>10107954493</v>
      </c>
      <c r="D2874" s="57"/>
      <c r="E2874" s="57"/>
      <c r="F2874" s="279">
        <v>569264381</v>
      </c>
      <c r="G2874" s="286">
        <v>441770103</v>
      </c>
      <c r="H2874" s="278">
        <v>47487</v>
      </c>
      <c r="I2874" s="278"/>
      <c r="K2874" s="57"/>
      <c r="L2874" s="57"/>
      <c r="M2874" s="274"/>
      <c r="N2874" s="274"/>
      <c r="O2874" s="57"/>
    </row>
    <row r="2875" spans="1:15">
      <c r="A2875" s="57"/>
      <c r="B2875" s="278">
        <v>45879</v>
      </c>
      <c r="C2875" s="283">
        <f t="shared" si="43"/>
        <v>10091698015</v>
      </c>
      <c r="D2875" s="57"/>
      <c r="E2875" s="57"/>
      <c r="F2875" s="279">
        <v>553007903</v>
      </c>
      <c r="G2875" s="286">
        <v>442162380</v>
      </c>
      <c r="H2875" s="278">
        <v>45384</v>
      </c>
      <c r="I2875" s="278"/>
      <c r="K2875" s="57"/>
      <c r="L2875" s="57"/>
      <c r="M2875" s="274"/>
      <c r="N2875" s="274"/>
      <c r="O2875" s="57"/>
    </row>
    <row r="2876" spans="1:15">
      <c r="A2876" s="57"/>
      <c r="B2876" s="278">
        <v>45880</v>
      </c>
      <c r="C2876" s="283">
        <f t="shared" si="43"/>
        <v>9728490610</v>
      </c>
      <c r="D2876" s="57"/>
      <c r="E2876" s="57"/>
      <c r="F2876" s="279">
        <v>189800498</v>
      </c>
      <c r="G2876" s="286">
        <v>442345252</v>
      </c>
      <c r="H2876" s="278">
        <v>48601</v>
      </c>
      <c r="I2876" s="278"/>
      <c r="K2876" s="57"/>
      <c r="L2876" s="57"/>
      <c r="M2876" s="274"/>
      <c r="N2876" s="274"/>
      <c r="O2876" s="57"/>
    </row>
    <row r="2877" spans="1:15">
      <c r="A2877" s="57"/>
      <c r="B2877" s="278">
        <v>45881</v>
      </c>
      <c r="C2877" s="283">
        <f t="shared" si="43"/>
        <v>10357515114</v>
      </c>
      <c r="D2877" s="57"/>
      <c r="E2877" s="57"/>
      <c r="F2877" s="279">
        <v>818825002</v>
      </c>
      <c r="G2877" s="286">
        <v>442473713</v>
      </c>
      <c r="H2877" s="278">
        <v>45855</v>
      </c>
      <c r="I2877" s="278"/>
      <c r="K2877" s="57"/>
      <c r="L2877" s="57"/>
      <c r="M2877" s="274"/>
      <c r="N2877" s="274"/>
      <c r="O2877" s="57"/>
    </row>
    <row r="2878" spans="1:15">
      <c r="A2878" s="57"/>
      <c r="B2878" s="278">
        <v>45882</v>
      </c>
      <c r="C2878" s="283">
        <f t="shared" si="43"/>
        <v>10292500545</v>
      </c>
      <c r="D2878" s="57"/>
      <c r="E2878" s="57"/>
      <c r="F2878" s="279">
        <v>753810433</v>
      </c>
      <c r="G2878" s="286">
        <v>442830291</v>
      </c>
      <c r="H2878" s="278">
        <v>44786</v>
      </c>
      <c r="I2878" s="278"/>
      <c r="K2878" s="57"/>
      <c r="L2878" s="57"/>
      <c r="M2878" s="274"/>
      <c r="N2878" s="274"/>
      <c r="O2878" s="57"/>
    </row>
    <row r="2879" spans="1:15">
      <c r="A2879" s="57"/>
      <c r="B2879" s="278">
        <v>45883</v>
      </c>
      <c r="C2879" s="283">
        <f t="shared" si="43"/>
        <v>9673986255</v>
      </c>
      <c r="D2879" s="57"/>
      <c r="E2879" s="57"/>
      <c r="F2879" s="279">
        <v>135296143</v>
      </c>
      <c r="G2879" s="286">
        <v>443149906</v>
      </c>
      <c r="H2879" s="278">
        <v>46117</v>
      </c>
      <c r="I2879" s="278"/>
      <c r="K2879" s="57"/>
      <c r="L2879" s="57"/>
      <c r="M2879" s="274"/>
      <c r="N2879" s="274"/>
      <c r="O2879" s="57"/>
    </row>
    <row r="2880" spans="1:15">
      <c r="A2880" s="57"/>
      <c r="B2880" s="278">
        <v>45884</v>
      </c>
      <c r="C2880" s="283">
        <f t="shared" si="43"/>
        <v>10150834507</v>
      </c>
      <c r="D2880" s="57"/>
      <c r="E2880" s="57"/>
      <c r="F2880" s="279">
        <v>612144395</v>
      </c>
      <c r="G2880" s="286">
        <v>443339902</v>
      </c>
      <c r="H2880" s="278">
        <v>45687</v>
      </c>
      <c r="I2880" s="278"/>
      <c r="K2880" s="57"/>
      <c r="L2880" s="57"/>
      <c r="M2880" s="274"/>
      <c r="N2880" s="274"/>
      <c r="O2880" s="57"/>
    </row>
    <row r="2881" spans="1:15">
      <c r="A2881" s="57"/>
      <c r="B2881" s="278">
        <v>45885</v>
      </c>
      <c r="C2881" s="283">
        <f t="shared" si="43"/>
        <v>10209913508</v>
      </c>
      <c r="D2881" s="57"/>
      <c r="E2881" s="57"/>
      <c r="F2881" s="279">
        <v>671223396</v>
      </c>
      <c r="G2881" s="286">
        <v>443641908</v>
      </c>
      <c r="H2881" s="278">
        <v>43962</v>
      </c>
      <c r="I2881" s="278"/>
      <c r="K2881" s="57"/>
      <c r="L2881" s="57"/>
      <c r="M2881" s="274"/>
      <c r="N2881" s="274"/>
      <c r="O2881" s="57"/>
    </row>
    <row r="2882" spans="1:15">
      <c r="A2882" s="57"/>
      <c r="B2882" s="278">
        <v>45886</v>
      </c>
      <c r="C2882" s="283">
        <f t="shared" si="43"/>
        <v>10372578610</v>
      </c>
      <c r="D2882" s="57"/>
      <c r="E2882" s="57"/>
      <c r="F2882" s="279">
        <v>833888498</v>
      </c>
      <c r="G2882" s="286">
        <v>443663143</v>
      </c>
      <c r="H2882" s="278">
        <v>45213</v>
      </c>
      <c r="I2882" s="278"/>
      <c r="K2882" s="57"/>
      <c r="L2882" s="57"/>
      <c r="M2882" s="274"/>
      <c r="N2882" s="274"/>
      <c r="O2882" s="57"/>
    </row>
    <row r="2883" spans="1:15">
      <c r="A2883" s="57"/>
      <c r="B2883" s="278">
        <v>45887</v>
      </c>
      <c r="C2883" s="283">
        <f t="shared" si="43"/>
        <v>10111246876</v>
      </c>
      <c r="D2883" s="57"/>
      <c r="E2883" s="57"/>
      <c r="F2883" s="279">
        <v>572556764</v>
      </c>
      <c r="G2883" s="286">
        <v>443731217</v>
      </c>
      <c r="H2883" s="278">
        <v>49394</v>
      </c>
      <c r="I2883" s="278"/>
      <c r="K2883" s="57"/>
      <c r="L2883" s="57"/>
      <c r="M2883" s="274"/>
      <c r="N2883" s="274"/>
      <c r="O2883" s="57"/>
    </row>
    <row r="2884" spans="1:15">
      <c r="A2884" s="57"/>
      <c r="B2884" s="278">
        <v>45888</v>
      </c>
      <c r="C2884" s="283">
        <f t="shared" si="43"/>
        <v>10485475829</v>
      </c>
      <c r="D2884" s="57"/>
      <c r="E2884" s="57"/>
      <c r="F2884" s="279">
        <v>946785717</v>
      </c>
      <c r="G2884" s="286">
        <v>443760387</v>
      </c>
      <c r="H2884" s="278">
        <v>43891</v>
      </c>
      <c r="I2884" s="278"/>
      <c r="K2884" s="57"/>
      <c r="L2884" s="57"/>
      <c r="M2884" s="274"/>
      <c r="N2884" s="274"/>
      <c r="O2884" s="57"/>
    </row>
    <row r="2885" spans="1:15">
      <c r="A2885" s="57"/>
      <c r="B2885" s="278">
        <v>45889</v>
      </c>
      <c r="C2885" s="283">
        <f t="shared" si="43"/>
        <v>10309779078</v>
      </c>
      <c r="D2885" s="57"/>
      <c r="E2885" s="57"/>
      <c r="F2885" s="279">
        <v>771088966</v>
      </c>
      <c r="G2885" s="286">
        <v>443934506</v>
      </c>
      <c r="H2885" s="278">
        <v>50114</v>
      </c>
      <c r="I2885" s="278"/>
      <c r="K2885" s="57"/>
      <c r="L2885" s="57"/>
      <c r="M2885" s="274"/>
      <c r="N2885" s="274"/>
      <c r="O2885" s="57"/>
    </row>
    <row r="2886" spans="1:15">
      <c r="A2886" s="57"/>
      <c r="B2886" s="278">
        <v>45890</v>
      </c>
      <c r="C2886" s="283">
        <f t="shared" si="43"/>
        <v>10308529523</v>
      </c>
      <c r="D2886" s="57"/>
      <c r="E2886" s="57"/>
      <c r="F2886" s="279">
        <v>769839411</v>
      </c>
      <c r="G2886" s="286">
        <v>444182810</v>
      </c>
      <c r="H2886" s="278">
        <v>48803</v>
      </c>
      <c r="I2886" s="278"/>
      <c r="K2886" s="57"/>
      <c r="L2886" s="57"/>
      <c r="M2886" s="274"/>
      <c r="N2886" s="274"/>
      <c r="O2886" s="57"/>
    </row>
    <row r="2887" spans="1:15">
      <c r="A2887" s="57"/>
      <c r="B2887" s="278">
        <v>45891</v>
      </c>
      <c r="C2887" s="283">
        <f t="shared" si="43"/>
        <v>10324036236</v>
      </c>
      <c r="D2887" s="57"/>
      <c r="E2887" s="57"/>
      <c r="F2887" s="279">
        <v>785346124</v>
      </c>
      <c r="G2887" s="286">
        <v>444831912</v>
      </c>
      <c r="H2887" s="278">
        <v>50258</v>
      </c>
      <c r="I2887" s="278"/>
      <c r="K2887" s="57"/>
      <c r="L2887" s="57"/>
      <c r="M2887" s="274"/>
      <c r="N2887" s="274"/>
      <c r="O2887" s="57"/>
    </row>
    <row r="2888" spans="1:15">
      <c r="A2888" s="57"/>
      <c r="B2888" s="278">
        <v>45892</v>
      </c>
      <c r="C2888" s="283">
        <f t="shared" si="43"/>
        <v>9904597239</v>
      </c>
      <c r="D2888" s="57"/>
      <c r="E2888" s="57"/>
      <c r="F2888" s="279">
        <v>365907127</v>
      </c>
      <c r="G2888" s="286">
        <v>444860487</v>
      </c>
      <c r="H2888" s="278">
        <v>50372</v>
      </c>
      <c r="I2888" s="278"/>
      <c r="K2888" s="57"/>
      <c r="L2888" s="57"/>
      <c r="M2888" s="274"/>
      <c r="N2888" s="274"/>
      <c r="O2888" s="57"/>
    </row>
    <row r="2889" spans="1:15">
      <c r="A2889" s="57"/>
      <c r="B2889" s="278">
        <v>45893</v>
      </c>
      <c r="C2889" s="283">
        <f t="shared" si="43"/>
        <v>10394635887</v>
      </c>
      <c r="D2889" s="57"/>
      <c r="E2889" s="57"/>
      <c r="F2889" s="279">
        <v>855945775</v>
      </c>
      <c r="G2889" s="286">
        <v>444896479</v>
      </c>
      <c r="H2889" s="278">
        <v>44726</v>
      </c>
      <c r="I2889" s="278"/>
      <c r="K2889" s="57"/>
      <c r="L2889" s="57"/>
      <c r="M2889" s="274"/>
      <c r="N2889" s="274"/>
      <c r="O2889" s="57"/>
    </row>
    <row r="2890" spans="1:15">
      <c r="A2890" s="57"/>
      <c r="B2890" s="278">
        <v>45894</v>
      </c>
      <c r="C2890" s="283">
        <f t="shared" si="43"/>
        <v>10430348123</v>
      </c>
      <c r="D2890" s="57"/>
      <c r="E2890" s="57"/>
      <c r="F2890" s="279">
        <v>891658011</v>
      </c>
      <c r="G2890" s="286">
        <v>444926573</v>
      </c>
      <c r="H2890" s="278">
        <v>43751</v>
      </c>
      <c r="I2890" s="278"/>
      <c r="K2890" s="57"/>
      <c r="L2890" s="57"/>
      <c r="M2890" s="274"/>
      <c r="N2890" s="274"/>
      <c r="O2890" s="57"/>
    </row>
    <row r="2891" spans="1:15">
      <c r="A2891" s="57"/>
      <c r="B2891" s="278">
        <v>45895</v>
      </c>
      <c r="C2891" s="283">
        <f t="shared" si="43"/>
        <v>10142272302</v>
      </c>
      <c r="D2891" s="57"/>
      <c r="E2891" s="57"/>
      <c r="F2891" s="279">
        <v>603582190</v>
      </c>
      <c r="G2891" s="286">
        <v>444935043</v>
      </c>
      <c r="H2891" s="278">
        <v>48818</v>
      </c>
      <c r="I2891" s="278"/>
      <c r="K2891" s="57"/>
      <c r="L2891" s="57"/>
      <c r="M2891" s="274"/>
      <c r="N2891" s="274"/>
      <c r="O2891" s="57"/>
    </row>
    <row r="2892" spans="1:15">
      <c r="A2892" s="57"/>
      <c r="B2892" s="278">
        <v>45896</v>
      </c>
      <c r="C2892" s="283">
        <f t="shared" si="43"/>
        <v>10511417465</v>
      </c>
      <c r="D2892" s="57"/>
      <c r="E2892" s="57"/>
      <c r="F2892" s="279">
        <v>972727353</v>
      </c>
      <c r="G2892" s="286">
        <v>444969995</v>
      </c>
      <c r="H2892" s="278">
        <v>46783</v>
      </c>
      <c r="I2892" s="278"/>
      <c r="K2892" s="57"/>
      <c r="L2892" s="57"/>
      <c r="M2892" s="274"/>
      <c r="N2892" s="274"/>
      <c r="O2892" s="57"/>
    </row>
    <row r="2893" spans="1:15">
      <c r="A2893" s="57"/>
      <c r="B2893" s="278">
        <v>45897</v>
      </c>
      <c r="C2893" s="283">
        <f t="shared" si="43"/>
        <v>9652321429</v>
      </c>
      <c r="D2893" s="57"/>
      <c r="E2893" s="57"/>
      <c r="F2893" s="279">
        <v>113631317</v>
      </c>
      <c r="G2893" s="286">
        <v>445056684</v>
      </c>
      <c r="H2893" s="278">
        <v>46791</v>
      </c>
      <c r="I2893" s="278"/>
      <c r="K2893" s="57"/>
      <c r="L2893" s="57"/>
      <c r="M2893" s="274"/>
      <c r="N2893" s="274"/>
      <c r="O2893" s="57"/>
    </row>
    <row r="2894" spans="1:15">
      <c r="A2894" s="57"/>
      <c r="B2894" s="278">
        <v>45898</v>
      </c>
      <c r="C2894" s="283">
        <f t="shared" si="43"/>
        <v>10313050058</v>
      </c>
      <c r="D2894" s="57"/>
      <c r="E2894" s="57"/>
      <c r="F2894" s="279">
        <v>774359946</v>
      </c>
      <c r="G2894" s="286">
        <v>445076132</v>
      </c>
      <c r="H2894" s="278">
        <v>46750</v>
      </c>
      <c r="I2894" s="278"/>
      <c r="K2894" s="57"/>
      <c r="L2894" s="57"/>
      <c r="M2894" s="274"/>
      <c r="N2894" s="274"/>
      <c r="O2894" s="57"/>
    </row>
    <row r="2895" spans="1:15">
      <c r="A2895" s="57"/>
      <c r="B2895" s="278">
        <v>45899</v>
      </c>
      <c r="C2895" s="283">
        <f t="shared" si="43"/>
        <v>9863834831</v>
      </c>
      <c r="D2895" s="57"/>
      <c r="E2895" s="57"/>
      <c r="F2895" s="279">
        <v>325144719</v>
      </c>
      <c r="G2895" s="286">
        <v>445088126</v>
      </c>
      <c r="H2895" s="278">
        <v>48084</v>
      </c>
      <c r="I2895" s="278"/>
      <c r="K2895" s="57"/>
      <c r="L2895" s="57"/>
      <c r="M2895" s="274"/>
      <c r="N2895" s="274"/>
      <c r="O2895" s="57"/>
    </row>
    <row r="2896" spans="1:15">
      <c r="A2896" s="57"/>
      <c r="B2896" s="278">
        <v>45900</v>
      </c>
      <c r="C2896" s="283">
        <f t="shared" si="43"/>
        <v>10248492883</v>
      </c>
      <c r="D2896" s="57"/>
      <c r="E2896" s="57"/>
      <c r="F2896" s="279">
        <v>709802771</v>
      </c>
      <c r="G2896" s="286">
        <v>445503659</v>
      </c>
      <c r="H2896" s="278">
        <v>44149</v>
      </c>
      <c r="I2896" s="278"/>
      <c r="K2896" s="57"/>
      <c r="L2896" s="57"/>
      <c r="M2896" s="274"/>
      <c r="N2896" s="274"/>
      <c r="O2896" s="57"/>
    </row>
    <row r="2897" spans="1:15">
      <c r="A2897" s="57"/>
      <c r="B2897" s="278">
        <v>45901</v>
      </c>
      <c r="C2897" s="283">
        <f t="shared" si="43"/>
        <v>10070059749</v>
      </c>
      <c r="D2897" s="57"/>
      <c r="E2897" s="57"/>
      <c r="F2897" s="279">
        <v>531369637</v>
      </c>
      <c r="G2897" s="286">
        <v>445560501</v>
      </c>
      <c r="H2897" s="278">
        <v>43536</v>
      </c>
      <c r="I2897" s="278"/>
      <c r="K2897" s="57"/>
      <c r="L2897" s="57"/>
      <c r="M2897" s="274"/>
      <c r="N2897" s="274"/>
      <c r="O2897" s="57"/>
    </row>
    <row r="2898" spans="1:15">
      <c r="A2898" s="57"/>
      <c r="B2898" s="278">
        <v>45902</v>
      </c>
      <c r="C2898" s="283">
        <f t="shared" si="43"/>
        <v>10377100315</v>
      </c>
      <c r="D2898" s="57"/>
      <c r="E2898" s="57"/>
      <c r="F2898" s="279">
        <v>838410203</v>
      </c>
      <c r="G2898" s="286">
        <v>445600046</v>
      </c>
      <c r="H2898" s="278">
        <v>50145</v>
      </c>
      <c r="I2898" s="278"/>
      <c r="K2898" s="57"/>
      <c r="L2898" s="57"/>
      <c r="M2898" s="274"/>
      <c r="N2898" s="274"/>
      <c r="O2898" s="57"/>
    </row>
    <row r="2899" spans="1:15">
      <c r="A2899" s="57"/>
      <c r="B2899" s="278">
        <v>45903</v>
      </c>
      <c r="C2899" s="283">
        <f t="shared" si="43"/>
        <v>10340940676</v>
      </c>
      <c r="D2899" s="57"/>
      <c r="E2899" s="57"/>
      <c r="F2899" s="279">
        <v>802250564</v>
      </c>
      <c r="G2899" s="286">
        <v>445864785</v>
      </c>
      <c r="H2899" s="278">
        <v>44925</v>
      </c>
      <c r="I2899" s="278"/>
      <c r="K2899" s="57"/>
      <c r="L2899" s="57"/>
      <c r="M2899" s="274"/>
      <c r="N2899" s="274"/>
      <c r="O2899" s="57"/>
    </row>
    <row r="2900" spans="1:15">
      <c r="A2900" s="57"/>
      <c r="B2900" s="278">
        <v>45904</v>
      </c>
      <c r="C2900" s="283">
        <f t="shared" si="43"/>
        <v>10506424288</v>
      </c>
      <c r="D2900" s="57"/>
      <c r="E2900" s="57"/>
      <c r="F2900" s="279">
        <v>967734176</v>
      </c>
      <c r="G2900" s="286">
        <v>446142625</v>
      </c>
      <c r="H2900" s="278">
        <v>49342</v>
      </c>
      <c r="I2900" s="278"/>
      <c r="K2900" s="57"/>
      <c r="L2900" s="57"/>
      <c r="M2900" s="274"/>
      <c r="N2900" s="274"/>
      <c r="O2900" s="57"/>
    </row>
    <row r="2901" spans="1:15">
      <c r="A2901" s="57"/>
      <c r="B2901" s="278">
        <v>45905</v>
      </c>
      <c r="C2901" s="283">
        <f t="shared" si="43"/>
        <v>9672861720</v>
      </c>
      <c r="D2901" s="57"/>
      <c r="E2901" s="57"/>
      <c r="F2901" s="279">
        <v>134171608</v>
      </c>
      <c r="G2901" s="286">
        <v>446437216</v>
      </c>
      <c r="H2901" s="278">
        <v>50206</v>
      </c>
      <c r="I2901" s="278"/>
      <c r="K2901" s="57"/>
      <c r="L2901" s="57"/>
      <c r="M2901" s="274"/>
      <c r="N2901" s="274"/>
      <c r="O2901" s="57"/>
    </row>
    <row r="2902" spans="1:15">
      <c r="A2902" s="57"/>
      <c r="B2902" s="278">
        <v>45906</v>
      </c>
      <c r="C2902" s="283">
        <f t="shared" si="43"/>
        <v>10462110066</v>
      </c>
      <c r="D2902" s="57"/>
      <c r="E2902" s="57"/>
      <c r="F2902" s="279">
        <v>923419954</v>
      </c>
      <c r="G2902" s="286">
        <v>446439957</v>
      </c>
      <c r="H2902" s="278">
        <v>49952</v>
      </c>
      <c r="I2902" s="278"/>
      <c r="K2902" s="57"/>
      <c r="L2902" s="57"/>
      <c r="M2902" s="274"/>
      <c r="N2902" s="274"/>
      <c r="O2902" s="57"/>
    </row>
    <row r="2903" spans="1:15">
      <c r="A2903" s="57"/>
      <c r="B2903" s="278">
        <v>45907</v>
      </c>
      <c r="C2903" s="283">
        <f t="shared" si="43"/>
        <v>9880841596</v>
      </c>
      <c r="D2903" s="57"/>
      <c r="E2903" s="57"/>
      <c r="F2903" s="279">
        <v>342151484</v>
      </c>
      <c r="G2903" s="286">
        <v>446479859</v>
      </c>
      <c r="H2903" s="278">
        <v>43427</v>
      </c>
      <c r="I2903" s="278"/>
      <c r="K2903" s="57"/>
      <c r="L2903" s="57"/>
      <c r="M2903" s="274"/>
      <c r="N2903" s="274"/>
      <c r="O2903" s="57"/>
    </row>
    <row r="2904" spans="1:15">
      <c r="A2904" s="57"/>
      <c r="B2904" s="278">
        <v>45908</v>
      </c>
      <c r="C2904" s="283">
        <f t="shared" si="43"/>
        <v>9694665105</v>
      </c>
      <c r="D2904" s="57"/>
      <c r="E2904" s="57"/>
      <c r="F2904" s="279">
        <v>155974993</v>
      </c>
      <c r="G2904" s="286">
        <v>446611597</v>
      </c>
      <c r="H2904" s="278">
        <v>45671</v>
      </c>
      <c r="I2904" s="278"/>
      <c r="K2904" s="57"/>
      <c r="L2904" s="57"/>
      <c r="M2904" s="274"/>
      <c r="N2904" s="274"/>
      <c r="O2904" s="57"/>
    </row>
    <row r="2905" spans="1:15">
      <c r="A2905" s="57"/>
      <c r="B2905" s="278">
        <v>45909</v>
      </c>
      <c r="C2905" s="283">
        <f t="shared" si="43"/>
        <v>10160412172</v>
      </c>
      <c r="D2905" s="57"/>
      <c r="E2905" s="57"/>
      <c r="F2905" s="279">
        <v>621722060</v>
      </c>
      <c r="G2905" s="286">
        <v>446799357</v>
      </c>
      <c r="H2905" s="278">
        <v>46415</v>
      </c>
      <c r="I2905" s="278"/>
      <c r="K2905" s="57"/>
      <c r="L2905" s="57"/>
      <c r="M2905" s="274"/>
      <c r="N2905" s="274"/>
      <c r="O2905" s="57"/>
    </row>
    <row r="2906" spans="1:15">
      <c r="A2906" s="57"/>
      <c r="B2906" s="278">
        <v>45910</v>
      </c>
      <c r="C2906" s="283">
        <f t="shared" si="43"/>
        <v>10179514923</v>
      </c>
      <c r="D2906" s="57"/>
      <c r="E2906" s="57"/>
      <c r="F2906" s="279">
        <v>640824811</v>
      </c>
      <c r="G2906" s="286">
        <v>446856669</v>
      </c>
      <c r="H2906" s="278">
        <v>48176</v>
      </c>
      <c r="I2906" s="278"/>
      <c r="K2906" s="57"/>
      <c r="L2906" s="57"/>
      <c r="M2906" s="274"/>
      <c r="N2906" s="274"/>
      <c r="O2906" s="57"/>
    </row>
    <row r="2907" spans="1:15">
      <c r="A2907" s="57"/>
      <c r="B2907" s="278">
        <v>45911</v>
      </c>
      <c r="C2907" s="283">
        <f t="shared" si="43"/>
        <v>9790375807</v>
      </c>
      <c r="D2907" s="57"/>
      <c r="E2907" s="57"/>
      <c r="F2907" s="279">
        <v>251685695</v>
      </c>
      <c r="G2907" s="286">
        <v>446872197</v>
      </c>
      <c r="H2907" s="278">
        <v>48193</v>
      </c>
      <c r="I2907" s="278"/>
      <c r="K2907" s="57"/>
      <c r="L2907" s="57"/>
      <c r="M2907" s="274"/>
      <c r="N2907" s="274"/>
      <c r="O2907" s="57"/>
    </row>
    <row r="2908" spans="1:15">
      <c r="A2908" s="57"/>
      <c r="B2908" s="278">
        <v>45912</v>
      </c>
      <c r="C2908" s="283">
        <f t="shared" si="43"/>
        <v>10132555771</v>
      </c>
      <c r="D2908" s="57"/>
      <c r="E2908" s="57"/>
      <c r="F2908" s="279">
        <v>593865659</v>
      </c>
      <c r="G2908" s="286">
        <v>446956013</v>
      </c>
      <c r="H2908" s="278">
        <v>44144</v>
      </c>
      <c r="I2908" s="278"/>
      <c r="K2908" s="57"/>
      <c r="L2908" s="57"/>
      <c r="M2908" s="274"/>
      <c r="N2908" s="274"/>
      <c r="O2908" s="57"/>
    </row>
    <row r="2909" spans="1:15">
      <c r="A2909" s="57"/>
      <c r="B2909" s="278">
        <v>45913</v>
      </c>
      <c r="C2909" s="283">
        <f t="shared" si="43"/>
        <v>10496775285</v>
      </c>
      <c r="D2909" s="57"/>
      <c r="E2909" s="57"/>
      <c r="F2909" s="279">
        <v>958085173</v>
      </c>
      <c r="G2909" s="286">
        <v>447239819</v>
      </c>
      <c r="H2909" s="278">
        <v>49801</v>
      </c>
      <c r="I2909" s="278"/>
      <c r="K2909" s="57"/>
      <c r="L2909" s="57"/>
      <c r="M2909" s="274"/>
      <c r="N2909" s="274"/>
      <c r="O2909" s="57"/>
    </row>
    <row r="2910" spans="1:15">
      <c r="A2910" s="57"/>
      <c r="B2910" s="278">
        <v>45914</v>
      </c>
      <c r="C2910" s="283">
        <f t="shared" si="43"/>
        <v>10157736930</v>
      </c>
      <c r="D2910" s="57"/>
      <c r="E2910" s="57"/>
      <c r="F2910" s="279">
        <v>619046818</v>
      </c>
      <c r="G2910" s="286">
        <v>447248415</v>
      </c>
      <c r="H2910" s="278">
        <v>46693</v>
      </c>
      <c r="I2910" s="278"/>
      <c r="K2910" s="57"/>
      <c r="L2910" s="57"/>
      <c r="M2910" s="274"/>
      <c r="N2910" s="274"/>
      <c r="O2910" s="57"/>
    </row>
    <row r="2911" spans="1:15">
      <c r="A2911" s="57"/>
      <c r="B2911" s="278">
        <v>45915</v>
      </c>
      <c r="C2911" s="283">
        <f t="shared" si="43"/>
        <v>9750570110</v>
      </c>
      <c r="D2911" s="57"/>
      <c r="E2911" s="57"/>
      <c r="F2911" s="279">
        <v>211879998</v>
      </c>
      <c r="G2911" s="286">
        <v>447329213</v>
      </c>
      <c r="H2911" s="278">
        <v>46112</v>
      </c>
      <c r="I2911" s="278"/>
      <c r="K2911" s="57"/>
      <c r="L2911" s="57"/>
      <c r="M2911" s="274"/>
      <c r="N2911" s="274"/>
      <c r="O2911" s="57"/>
    </row>
    <row r="2912" spans="1:15">
      <c r="A2912" s="57"/>
      <c r="B2912" s="278">
        <v>45916</v>
      </c>
      <c r="C2912" s="283">
        <f t="shared" ref="C2912:C2975" si="44">F2912+(F$88*28679+98765)+(G$88*6587+87654)+(E$88*9537+76543)+(J$88*5713+4528)</f>
        <v>10120628429</v>
      </c>
      <c r="D2912" s="57"/>
      <c r="E2912" s="57"/>
      <c r="F2912" s="279">
        <v>581938317</v>
      </c>
      <c r="G2912" s="286">
        <v>447442974</v>
      </c>
      <c r="H2912" s="278">
        <v>49089</v>
      </c>
      <c r="I2912" s="278"/>
      <c r="K2912" s="57"/>
      <c r="L2912" s="57"/>
      <c r="M2912" s="274"/>
      <c r="N2912" s="274"/>
      <c r="O2912" s="57"/>
    </row>
    <row r="2913" spans="1:15">
      <c r="A2913" s="57"/>
      <c r="B2913" s="278">
        <v>45917</v>
      </c>
      <c r="C2913" s="283">
        <f t="shared" si="44"/>
        <v>9711244804</v>
      </c>
      <c r="D2913" s="57"/>
      <c r="E2913" s="57"/>
      <c r="F2913" s="279">
        <v>172554692</v>
      </c>
      <c r="G2913" s="286">
        <v>447483211</v>
      </c>
      <c r="H2913" s="278">
        <v>46125</v>
      </c>
      <c r="I2913" s="278"/>
      <c r="K2913" s="57"/>
      <c r="L2913" s="57"/>
      <c r="M2913" s="274"/>
      <c r="N2913" s="274"/>
      <c r="O2913" s="57"/>
    </row>
    <row r="2914" spans="1:15">
      <c r="A2914" s="57"/>
      <c r="B2914" s="278">
        <v>45918</v>
      </c>
      <c r="C2914" s="283">
        <f t="shared" si="44"/>
        <v>9839603698</v>
      </c>
      <c r="D2914" s="57"/>
      <c r="E2914" s="57"/>
      <c r="F2914" s="279">
        <v>300913586</v>
      </c>
      <c r="G2914" s="286">
        <v>447487839</v>
      </c>
      <c r="H2914" s="278">
        <v>45845</v>
      </c>
      <c r="I2914" s="278"/>
      <c r="K2914" s="57"/>
      <c r="L2914" s="57"/>
      <c r="M2914" s="274"/>
      <c r="N2914" s="274"/>
      <c r="O2914" s="57"/>
    </row>
    <row r="2915" spans="1:15">
      <c r="A2915" s="57"/>
      <c r="B2915" s="278">
        <v>45919</v>
      </c>
      <c r="C2915" s="283">
        <f t="shared" si="44"/>
        <v>10085682889</v>
      </c>
      <c r="D2915" s="57"/>
      <c r="E2915" s="57"/>
      <c r="F2915" s="279">
        <v>546992777</v>
      </c>
      <c r="G2915" s="286">
        <v>447493748</v>
      </c>
      <c r="H2915" s="278">
        <v>46090</v>
      </c>
      <c r="I2915" s="278"/>
      <c r="K2915" s="57"/>
      <c r="L2915" s="57"/>
      <c r="M2915" s="274"/>
      <c r="N2915" s="274"/>
      <c r="O2915" s="57"/>
    </row>
    <row r="2916" spans="1:15">
      <c r="A2916" s="57"/>
      <c r="B2916" s="278">
        <v>45920</v>
      </c>
      <c r="C2916" s="283">
        <f t="shared" si="44"/>
        <v>10533449159</v>
      </c>
      <c r="D2916" s="57"/>
      <c r="E2916" s="57"/>
      <c r="F2916" s="279">
        <v>994759047</v>
      </c>
      <c r="G2916" s="286">
        <v>447590941</v>
      </c>
      <c r="H2916" s="278">
        <v>45108</v>
      </c>
      <c r="I2916" s="278"/>
      <c r="K2916" s="57"/>
      <c r="L2916" s="57"/>
      <c r="M2916" s="274"/>
      <c r="N2916" s="274"/>
      <c r="O2916" s="57"/>
    </row>
    <row r="2917" spans="1:15">
      <c r="A2917" s="57"/>
      <c r="B2917" s="278">
        <v>45921</v>
      </c>
      <c r="C2917" s="283">
        <f t="shared" si="44"/>
        <v>9951097312</v>
      </c>
      <c r="D2917" s="57"/>
      <c r="E2917" s="57"/>
      <c r="F2917" s="279">
        <v>412407200</v>
      </c>
      <c r="G2917" s="286">
        <v>447639171</v>
      </c>
      <c r="H2917" s="278">
        <v>45468</v>
      </c>
      <c r="I2917" s="278"/>
      <c r="K2917" s="57"/>
      <c r="L2917" s="57"/>
      <c r="M2917" s="274"/>
      <c r="N2917" s="274"/>
      <c r="O2917" s="57"/>
    </row>
    <row r="2918" spans="1:15">
      <c r="A2918" s="57"/>
      <c r="B2918" s="278">
        <v>45922</v>
      </c>
      <c r="C2918" s="283">
        <f t="shared" si="44"/>
        <v>10156694611</v>
      </c>
      <c r="D2918" s="57"/>
      <c r="E2918" s="57"/>
      <c r="F2918" s="279">
        <v>618004499</v>
      </c>
      <c r="G2918" s="286">
        <v>447650302</v>
      </c>
      <c r="H2918" s="278">
        <v>47793</v>
      </c>
      <c r="I2918" s="278"/>
      <c r="K2918" s="57"/>
      <c r="L2918" s="57"/>
      <c r="M2918" s="274"/>
      <c r="N2918" s="274"/>
      <c r="O2918" s="57"/>
    </row>
    <row r="2919" spans="1:15">
      <c r="A2919" s="57"/>
      <c r="B2919" s="278">
        <v>45923</v>
      </c>
      <c r="C2919" s="283">
        <f t="shared" si="44"/>
        <v>10063728745</v>
      </c>
      <c r="D2919" s="57"/>
      <c r="E2919" s="57"/>
      <c r="F2919" s="279">
        <v>525038633</v>
      </c>
      <c r="G2919" s="286">
        <v>447709049</v>
      </c>
      <c r="H2919" s="278">
        <v>45484</v>
      </c>
      <c r="I2919" s="278"/>
      <c r="K2919" s="57"/>
      <c r="L2919" s="57"/>
      <c r="M2919" s="274"/>
      <c r="N2919" s="274"/>
      <c r="O2919" s="57"/>
    </row>
    <row r="2920" spans="1:15">
      <c r="A2920" s="57"/>
      <c r="B2920" s="278">
        <v>45924</v>
      </c>
      <c r="C2920" s="283">
        <f t="shared" si="44"/>
        <v>10518089079</v>
      </c>
      <c r="D2920" s="57"/>
      <c r="E2920" s="57"/>
      <c r="F2920" s="279">
        <v>979398967</v>
      </c>
      <c r="G2920" s="286">
        <v>447892786</v>
      </c>
      <c r="H2920" s="278">
        <v>45265</v>
      </c>
      <c r="I2920" s="278"/>
      <c r="K2920" s="57"/>
      <c r="L2920" s="57"/>
      <c r="M2920" s="274"/>
      <c r="N2920" s="274"/>
      <c r="O2920" s="57"/>
    </row>
    <row r="2921" spans="1:15">
      <c r="A2921" s="57"/>
      <c r="B2921" s="278">
        <v>45925</v>
      </c>
      <c r="C2921" s="283">
        <f t="shared" si="44"/>
        <v>10210854407</v>
      </c>
      <c r="D2921" s="57"/>
      <c r="E2921" s="57"/>
      <c r="F2921" s="279">
        <v>672164295</v>
      </c>
      <c r="G2921" s="286">
        <v>448175282</v>
      </c>
      <c r="H2921" s="278">
        <v>49298</v>
      </c>
      <c r="I2921" s="278"/>
      <c r="K2921" s="57"/>
      <c r="L2921" s="57"/>
      <c r="M2921" s="274"/>
      <c r="N2921" s="274"/>
      <c r="O2921" s="57"/>
    </row>
    <row r="2922" spans="1:15">
      <c r="A2922" s="57"/>
      <c r="B2922" s="278">
        <v>45926</v>
      </c>
      <c r="C2922" s="283">
        <f t="shared" si="44"/>
        <v>10143133536</v>
      </c>
      <c r="D2922" s="57"/>
      <c r="E2922" s="57"/>
      <c r="F2922" s="279">
        <v>604443424</v>
      </c>
      <c r="G2922" s="286">
        <v>448325715</v>
      </c>
      <c r="H2922" s="278">
        <v>46561</v>
      </c>
      <c r="I2922" s="278"/>
      <c r="K2922" s="57"/>
      <c r="L2922" s="57"/>
      <c r="M2922" s="274"/>
      <c r="N2922" s="274"/>
      <c r="O2922" s="57"/>
    </row>
    <row r="2923" spans="1:15">
      <c r="A2923" s="57"/>
      <c r="B2923" s="278">
        <v>45927</v>
      </c>
      <c r="C2923" s="283">
        <f t="shared" si="44"/>
        <v>10318296675</v>
      </c>
      <c r="D2923" s="57"/>
      <c r="E2923" s="57"/>
      <c r="F2923" s="279">
        <v>779606563</v>
      </c>
      <c r="G2923" s="286">
        <v>448338111</v>
      </c>
      <c r="H2923" s="278">
        <v>46671</v>
      </c>
      <c r="I2923" s="278"/>
      <c r="K2923" s="57"/>
      <c r="L2923" s="57"/>
      <c r="M2923" s="274"/>
      <c r="N2923" s="274"/>
      <c r="O2923" s="57"/>
    </row>
    <row r="2924" spans="1:15">
      <c r="A2924" s="57"/>
      <c r="B2924" s="278">
        <v>45928</v>
      </c>
      <c r="C2924" s="283">
        <f t="shared" si="44"/>
        <v>10297886968</v>
      </c>
      <c r="D2924" s="57"/>
      <c r="E2924" s="57"/>
      <c r="F2924" s="279">
        <v>759196856</v>
      </c>
      <c r="G2924" s="286">
        <v>448431535</v>
      </c>
      <c r="H2924" s="278">
        <v>48476</v>
      </c>
      <c r="I2924" s="278"/>
      <c r="K2924" s="57"/>
      <c r="L2924" s="57"/>
      <c r="M2924" s="274"/>
      <c r="N2924" s="274"/>
      <c r="O2924" s="57"/>
    </row>
    <row r="2925" spans="1:15">
      <c r="A2925" s="57"/>
      <c r="B2925" s="278">
        <v>45929</v>
      </c>
      <c r="C2925" s="283">
        <f t="shared" si="44"/>
        <v>10172104986</v>
      </c>
      <c r="D2925" s="57"/>
      <c r="E2925" s="57"/>
      <c r="F2925" s="279">
        <v>633414874</v>
      </c>
      <c r="G2925" s="286">
        <v>448556116</v>
      </c>
      <c r="H2925" s="278">
        <v>44547</v>
      </c>
      <c r="I2925" s="278"/>
      <c r="K2925" s="57"/>
      <c r="L2925" s="57"/>
      <c r="M2925" s="274"/>
      <c r="N2925" s="274"/>
      <c r="O2925" s="57"/>
    </row>
    <row r="2926" spans="1:15">
      <c r="A2926" s="57"/>
      <c r="B2926" s="278">
        <v>45930</v>
      </c>
      <c r="C2926" s="283">
        <f t="shared" si="44"/>
        <v>9763697632</v>
      </c>
      <c r="D2926" s="57"/>
      <c r="E2926" s="57"/>
      <c r="F2926" s="279">
        <v>225007520</v>
      </c>
      <c r="G2926" s="286">
        <v>448699996</v>
      </c>
      <c r="H2926" s="278">
        <v>44439</v>
      </c>
      <c r="I2926" s="278"/>
      <c r="K2926" s="57"/>
      <c r="L2926" s="57"/>
      <c r="M2926" s="274"/>
      <c r="N2926" s="274"/>
      <c r="O2926" s="57"/>
    </row>
    <row r="2927" spans="1:15">
      <c r="A2927" s="57"/>
      <c r="B2927" s="278">
        <v>45931</v>
      </c>
      <c r="C2927" s="283">
        <f t="shared" si="44"/>
        <v>9941622358</v>
      </c>
      <c r="D2927" s="57"/>
      <c r="E2927" s="57"/>
      <c r="F2927" s="279">
        <v>402932246</v>
      </c>
      <c r="G2927" s="286">
        <v>448748490</v>
      </c>
      <c r="H2927" s="278">
        <v>50169</v>
      </c>
      <c r="I2927" s="278"/>
      <c r="K2927" s="57"/>
      <c r="L2927" s="57"/>
      <c r="M2927" s="274"/>
      <c r="N2927" s="274"/>
      <c r="O2927" s="57"/>
    </row>
    <row r="2928" spans="1:15">
      <c r="A2928" s="57"/>
      <c r="B2928" s="278">
        <v>45932</v>
      </c>
      <c r="C2928" s="283">
        <f t="shared" si="44"/>
        <v>10471326018</v>
      </c>
      <c r="D2928" s="57"/>
      <c r="E2928" s="57"/>
      <c r="F2928" s="279">
        <v>932635906</v>
      </c>
      <c r="G2928" s="286">
        <v>448753854</v>
      </c>
      <c r="H2928" s="278">
        <v>49024</v>
      </c>
      <c r="I2928" s="278"/>
      <c r="K2928" s="57"/>
      <c r="L2928" s="57"/>
      <c r="M2928" s="274"/>
      <c r="N2928" s="274"/>
      <c r="O2928" s="57"/>
    </row>
    <row r="2929" spans="1:15">
      <c r="A2929" s="57"/>
      <c r="B2929" s="278">
        <v>45933</v>
      </c>
      <c r="C2929" s="283">
        <f t="shared" si="44"/>
        <v>9647930475</v>
      </c>
      <c r="D2929" s="57"/>
      <c r="E2929" s="57"/>
      <c r="F2929" s="279">
        <v>109240363</v>
      </c>
      <c r="G2929" s="286">
        <v>448762255</v>
      </c>
      <c r="H2929" s="278">
        <v>49680</v>
      </c>
      <c r="I2929" s="278"/>
      <c r="K2929" s="57"/>
      <c r="L2929" s="57"/>
      <c r="M2929" s="274"/>
      <c r="N2929" s="274"/>
      <c r="O2929" s="57"/>
    </row>
    <row r="2930" spans="1:15">
      <c r="A2930" s="57"/>
      <c r="B2930" s="278">
        <v>45934</v>
      </c>
      <c r="C2930" s="283">
        <f t="shared" si="44"/>
        <v>10106272521</v>
      </c>
      <c r="D2930" s="57"/>
      <c r="E2930" s="57"/>
      <c r="F2930" s="279">
        <v>567582409</v>
      </c>
      <c r="G2930" s="286">
        <v>449115160</v>
      </c>
      <c r="H2930" s="278">
        <v>48359</v>
      </c>
      <c r="I2930" s="278"/>
      <c r="K2930" s="57"/>
      <c r="L2930" s="57"/>
      <c r="M2930" s="274"/>
      <c r="N2930" s="274"/>
      <c r="O2930" s="57"/>
    </row>
    <row r="2931" spans="1:15">
      <c r="A2931" s="57"/>
      <c r="B2931" s="278">
        <v>45935</v>
      </c>
      <c r="C2931" s="283">
        <f t="shared" si="44"/>
        <v>9988923946</v>
      </c>
      <c r="D2931" s="57"/>
      <c r="E2931" s="57"/>
      <c r="F2931" s="279">
        <v>450233834</v>
      </c>
      <c r="G2931" s="286">
        <v>449278594</v>
      </c>
      <c r="H2931" s="278">
        <v>48901</v>
      </c>
      <c r="I2931" s="278"/>
      <c r="K2931" s="57"/>
      <c r="L2931" s="57"/>
      <c r="M2931" s="274"/>
      <c r="N2931" s="274"/>
      <c r="O2931" s="57"/>
    </row>
    <row r="2932" spans="1:15">
      <c r="A2932" s="57"/>
      <c r="B2932" s="278">
        <v>45936</v>
      </c>
      <c r="C2932" s="283">
        <f t="shared" si="44"/>
        <v>10181085951</v>
      </c>
      <c r="D2932" s="57"/>
      <c r="E2932" s="57"/>
      <c r="F2932" s="279">
        <v>642395839</v>
      </c>
      <c r="G2932" s="286">
        <v>449413091</v>
      </c>
      <c r="H2932" s="278">
        <v>45092</v>
      </c>
      <c r="I2932" s="278"/>
      <c r="K2932" s="57"/>
      <c r="L2932" s="57"/>
      <c r="M2932" s="274"/>
      <c r="N2932" s="274"/>
      <c r="O2932" s="57"/>
    </row>
    <row r="2933" spans="1:15">
      <c r="A2933" s="57"/>
      <c r="B2933" s="278">
        <v>45937</v>
      </c>
      <c r="C2933" s="283">
        <f t="shared" si="44"/>
        <v>9815796304</v>
      </c>
      <c r="D2933" s="57"/>
      <c r="E2933" s="57"/>
      <c r="F2933" s="279">
        <v>277106192</v>
      </c>
      <c r="G2933" s="286">
        <v>449486318</v>
      </c>
      <c r="H2933" s="278">
        <v>47746</v>
      </c>
      <c r="I2933" s="278"/>
      <c r="K2933" s="57"/>
      <c r="L2933" s="57"/>
      <c r="M2933" s="274"/>
      <c r="N2933" s="274"/>
      <c r="O2933" s="57"/>
    </row>
    <row r="2934" spans="1:15">
      <c r="A2934" s="57"/>
      <c r="B2934" s="278">
        <v>45938</v>
      </c>
      <c r="C2934" s="283">
        <f t="shared" si="44"/>
        <v>10243857646</v>
      </c>
      <c r="D2934" s="57"/>
      <c r="E2934" s="57"/>
      <c r="F2934" s="279">
        <v>705167534</v>
      </c>
      <c r="G2934" s="286">
        <v>449629460</v>
      </c>
      <c r="H2934" s="278">
        <v>46708</v>
      </c>
      <c r="I2934" s="278"/>
      <c r="K2934" s="57"/>
      <c r="L2934" s="57"/>
      <c r="M2934" s="274"/>
      <c r="N2934" s="274"/>
      <c r="O2934" s="57"/>
    </row>
    <row r="2935" spans="1:15">
      <c r="A2935" s="57"/>
      <c r="B2935" s="278">
        <v>45939</v>
      </c>
      <c r="C2935" s="283">
        <f t="shared" si="44"/>
        <v>10141126841</v>
      </c>
      <c r="D2935" s="57"/>
      <c r="E2935" s="57"/>
      <c r="F2935" s="279">
        <v>602436729</v>
      </c>
      <c r="G2935" s="286">
        <v>449778104</v>
      </c>
      <c r="H2935" s="278">
        <v>47065</v>
      </c>
      <c r="I2935" s="278"/>
      <c r="K2935" s="57"/>
      <c r="L2935" s="57"/>
      <c r="M2935" s="274"/>
      <c r="N2935" s="274"/>
      <c r="O2935" s="57"/>
    </row>
    <row r="2936" spans="1:15">
      <c r="A2936" s="57"/>
      <c r="B2936" s="278">
        <v>45940</v>
      </c>
      <c r="C2936" s="283">
        <f t="shared" si="44"/>
        <v>10263193510</v>
      </c>
      <c r="D2936" s="57"/>
      <c r="E2936" s="57"/>
      <c r="F2936" s="279">
        <v>724503398</v>
      </c>
      <c r="G2936" s="286">
        <v>449968886</v>
      </c>
      <c r="H2936" s="278">
        <v>44896</v>
      </c>
      <c r="I2936" s="278"/>
      <c r="K2936" s="57"/>
      <c r="L2936" s="57"/>
      <c r="M2936" s="274"/>
      <c r="N2936" s="274"/>
      <c r="O2936" s="57"/>
    </row>
    <row r="2937" spans="1:15">
      <c r="A2937" s="57"/>
      <c r="B2937" s="278">
        <v>45941</v>
      </c>
      <c r="C2937" s="283">
        <f t="shared" si="44"/>
        <v>10118401824</v>
      </c>
      <c r="D2937" s="57"/>
      <c r="E2937" s="57"/>
      <c r="F2937" s="279">
        <v>579711712</v>
      </c>
      <c r="G2937" s="286">
        <v>450048966</v>
      </c>
      <c r="H2937" s="278">
        <v>47814</v>
      </c>
      <c r="I2937" s="278"/>
      <c r="K2937" s="57"/>
      <c r="L2937" s="57"/>
      <c r="M2937" s="274"/>
      <c r="N2937" s="274"/>
      <c r="O2937" s="57"/>
    </row>
    <row r="2938" spans="1:15">
      <c r="A2938" s="57"/>
      <c r="B2938" s="278">
        <v>45942</v>
      </c>
      <c r="C2938" s="283">
        <f t="shared" si="44"/>
        <v>10257899186</v>
      </c>
      <c r="D2938" s="57"/>
      <c r="E2938" s="57"/>
      <c r="F2938" s="279">
        <v>719209074</v>
      </c>
      <c r="G2938" s="286">
        <v>450147022</v>
      </c>
      <c r="H2938" s="278">
        <v>48335</v>
      </c>
      <c r="I2938" s="278"/>
      <c r="K2938" s="57"/>
      <c r="L2938" s="57"/>
      <c r="M2938" s="274"/>
      <c r="N2938" s="274"/>
      <c r="O2938" s="57"/>
    </row>
    <row r="2939" spans="1:15">
      <c r="A2939" s="57"/>
      <c r="B2939" s="278">
        <v>45943</v>
      </c>
      <c r="C2939" s="283">
        <f t="shared" si="44"/>
        <v>9922023182</v>
      </c>
      <c r="D2939" s="57"/>
      <c r="E2939" s="57"/>
      <c r="F2939" s="279">
        <v>383333070</v>
      </c>
      <c r="G2939" s="286">
        <v>450233834</v>
      </c>
      <c r="H2939" s="278">
        <v>45935</v>
      </c>
      <c r="I2939" s="278"/>
      <c r="K2939" s="57"/>
      <c r="L2939" s="57"/>
      <c r="M2939" s="274"/>
      <c r="N2939" s="274"/>
      <c r="O2939" s="57"/>
    </row>
    <row r="2940" spans="1:15">
      <c r="A2940" s="57"/>
      <c r="B2940" s="278">
        <v>45944</v>
      </c>
      <c r="C2940" s="283">
        <f t="shared" si="44"/>
        <v>9702466373</v>
      </c>
      <c r="D2940" s="57"/>
      <c r="E2940" s="57"/>
      <c r="F2940" s="279">
        <v>163776261</v>
      </c>
      <c r="G2940" s="286">
        <v>450490395</v>
      </c>
      <c r="H2940" s="278">
        <v>43645</v>
      </c>
      <c r="I2940" s="278"/>
      <c r="K2940" s="57"/>
      <c r="L2940" s="57"/>
      <c r="M2940" s="274"/>
      <c r="N2940" s="274"/>
      <c r="O2940" s="57"/>
    </row>
    <row r="2941" spans="1:15">
      <c r="A2941" s="57"/>
      <c r="B2941" s="278">
        <v>45945</v>
      </c>
      <c r="C2941" s="283">
        <f t="shared" si="44"/>
        <v>10364935454</v>
      </c>
      <c r="D2941" s="57"/>
      <c r="E2941" s="57"/>
      <c r="F2941" s="279">
        <v>826245342</v>
      </c>
      <c r="G2941" s="286">
        <v>450676679</v>
      </c>
      <c r="H2941" s="278">
        <v>43174</v>
      </c>
      <c r="I2941" s="278"/>
      <c r="K2941" s="57"/>
      <c r="L2941" s="57"/>
      <c r="M2941" s="274"/>
      <c r="N2941" s="274"/>
      <c r="O2941" s="57"/>
    </row>
    <row r="2942" spans="1:15">
      <c r="A2942" s="57"/>
      <c r="B2942" s="278">
        <v>45946</v>
      </c>
      <c r="C2942" s="283">
        <f t="shared" si="44"/>
        <v>10180591789</v>
      </c>
      <c r="D2942" s="57"/>
      <c r="E2942" s="57"/>
      <c r="F2942" s="279">
        <v>641901677</v>
      </c>
      <c r="G2942" s="286">
        <v>450997301</v>
      </c>
      <c r="H2942" s="278">
        <v>43678</v>
      </c>
      <c r="I2942" s="278"/>
      <c r="K2942" s="57"/>
      <c r="L2942" s="57"/>
      <c r="M2942" s="274"/>
      <c r="N2942" s="274"/>
      <c r="O2942" s="57"/>
    </row>
    <row r="2943" spans="1:15">
      <c r="A2943" s="57"/>
      <c r="B2943" s="278">
        <v>45947</v>
      </c>
      <c r="C2943" s="283">
        <f t="shared" si="44"/>
        <v>10407135332</v>
      </c>
      <c r="D2943" s="57"/>
      <c r="E2943" s="57"/>
      <c r="F2943" s="279">
        <v>868445220</v>
      </c>
      <c r="G2943" s="286">
        <v>451026705</v>
      </c>
      <c r="H2943" s="278">
        <v>45395</v>
      </c>
      <c r="I2943" s="278"/>
      <c r="K2943" s="57"/>
      <c r="L2943" s="57"/>
      <c r="M2943" s="274"/>
      <c r="N2943" s="274"/>
      <c r="O2943" s="57"/>
    </row>
    <row r="2944" spans="1:15">
      <c r="A2944" s="57"/>
      <c r="B2944" s="278">
        <v>45948</v>
      </c>
      <c r="C2944" s="283">
        <f t="shared" si="44"/>
        <v>10311720786</v>
      </c>
      <c r="D2944" s="57"/>
      <c r="E2944" s="57"/>
      <c r="F2944" s="279">
        <v>773030674</v>
      </c>
      <c r="G2944" s="286">
        <v>451043156</v>
      </c>
      <c r="H2944" s="278">
        <v>48624</v>
      </c>
      <c r="I2944" s="278"/>
      <c r="K2944" s="57"/>
      <c r="L2944" s="57"/>
      <c r="M2944" s="274"/>
      <c r="N2944" s="274"/>
      <c r="O2944" s="57"/>
    </row>
    <row r="2945" spans="1:15">
      <c r="A2945" s="57"/>
      <c r="B2945" s="278">
        <v>45949</v>
      </c>
      <c r="C2945" s="283">
        <f t="shared" si="44"/>
        <v>10287480788</v>
      </c>
      <c r="D2945" s="57"/>
      <c r="E2945" s="57"/>
      <c r="F2945" s="279">
        <v>748790676</v>
      </c>
      <c r="G2945" s="286">
        <v>451045510</v>
      </c>
      <c r="H2945" s="278">
        <v>49453</v>
      </c>
      <c r="I2945" s="278"/>
      <c r="K2945" s="57"/>
      <c r="L2945" s="57"/>
      <c r="M2945" s="274"/>
      <c r="N2945" s="274"/>
      <c r="O2945" s="57"/>
    </row>
    <row r="2946" spans="1:15">
      <c r="A2946" s="57"/>
      <c r="B2946" s="278">
        <v>45950</v>
      </c>
      <c r="C2946" s="283">
        <f t="shared" si="44"/>
        <v>9673676319</v>
      </c>
      <c r="D2946" s="57"/>
      <c r="E2946" s="57"/>
      <c r="F2946" s="279">
        <v>134986207</v>
      </c>
      <c r="G2946" s="286">
        <v>451303213</v>
      </c>
      <c r="H2946" s="278">
        <v>45264</v>
      </c>
      <c r="I2946" s="278"/>
      <c r="K2946" s="57"/>
      <c r="L2946" s="57"/>
      <c r="M2946" s="274"/>
      <c r="N2946" s="274"/>
      <c r="O2946" s="57"/>
    </row>
    <row r="2947" spans="1:15">
      <c r="A2947" s="57"/>
      <c r="B2947" s="278">
        <v>45951</v>
      </c>
      <c r="C2947" s="283">
        <f t="shared" si="44"/>
        <v>10188232477</v>
      </c>
      <c r="D2947" s="57"/>
      <c r="E2947" s="57"/>
      <c r="F2947" s="279">
        <v>649542365</v>
      </c>
      <c r="G2947" s="286">
        <v>451330507</v>
      </c>
      <c r="H2947" s="278">
        <v>43107</v>
      </c>
      <c r="I2947" s="278"/>
      <c r="K2947" s="57"/>
      <c r="L2947" s="57"/>
      <c r="M2947" s="274"/>
      <c r="N2947" s="274"/>
      <c r="O2947" s="57"/>
    </row>
    <row r="2948" spans="1:15">
      <c r="A2948" s="57"/>
      <c r="B2948" s="278">
        <v>45952</v>
      </c>
      <c r="C2948" s="283">
        <f t="shared" si="44"/>
        <v>9692905673</v>
      </c>
      <c r="D2948" s="57"/>
      <c r="E2948" s="57"/>
      <c r="F2948" s="279">
        <v>154215561</v>
      </c>
      <c r="G2948" s="286">
        <v>451607657</v>
      </c>
      <c r="H2948" s="278">
        <v>48237</v>
      </c>
      <c r="I2948" s="278"/>
      <c r="K2948" s="57"/>
      <c r="L2948" s="57"/>
      <c r="M2948" s="274"/>
      <c r="N2948" s="274"/>
      <c r="O2948" s="57"/>
    </row>
    <row r="2949" spans="1:15">
      <c r="A2949" s="57"/>
      <c r="B2949" s="278">
        <v>45953</v>
      </c>
      <c r="C2949" s="283">
        <f t="shared" si="44"/>
        <v>9882929578</v>
      </c>
      <c r="D2949" s="57"/>
      <c r="E2949" s="57"/>
      <c r="F2949" s="279">
        <v>344239466</v>
      </c>
      <c r="G2949" s="286">
        <v>451706746</v>
      </c>
      <c r="H2949" s="278">
        <v>50388</v>
      </c>
      <c r="I2949" s="278"/>
      <c r="K2949" s="57"/>
      <c r="L2949" s="57"/>
      <c r="M2949" s="274"/>
      <c r="N2949" s="274"/>
      <c r="O2949" s="57"/>
    </row>
    <row r="2950" spans="1:15">
      <c r="A2950" s="57"/>
      <c r="B2950" s="278">
        <v>45954</v>
      </c>
      <c r="C2950" s="283">
        <f t="shared" si="44"/>
        <v>10202232144</v>
      </c>
      <c r="D2950" s="57"/>
      <c r="E2950" s="57"/>
      <c r="F2950" s="279">
        <v>663542032</v>
      </c>
      <c r="G2950" s="286">
        <v>451796227</v>
      </c>
      <c r="H2950" s="278">
        <v>43759</v>
      </c>
      <c r="I2950" s="278"/>
      <c r="K2950" s="57"/>
      <c r="L2950" s="57"/>
      <c r="M2950" s="274"/>
      <c r="N2950" s="274"/>
      <c r="O2950" s="57"/>
    </row>
    <row r="2951" spans="1:15">
      <c r="A2951" s="57"/>
      <c r="B2951" s="278">
        <v>45955</v>
      </c>
      <c r="C2951" s="283">
        <f t="shared" si="44"/>
        <v>10184822369</v>
      </c>
      <c r="D2951" s="57"/>
      <c r="E2951" s="57"/>
      <c r="F2951" s="279">
        <v>646132257</v>
      </c>
      <c r="G2951" s="286">
        <v>451923338</v>
      </c>
      <c r="H2951" s="278">
        <v>44276</v>
      </c>
      <c r="I2951" s="278"/>
      <c r="K2951" s="57"/>
      <c r="L2951" s="57"/>
      <c r="M2951" s="274"/>
      <c r="N2951" s="274"/>
      <c r="O2951" s="57"/>
    </row>
    <row r="2952" spans="1:15">
      <c r="A2952" s="57"/>
      <c r="B2952" s="278">
        <v>45956</v>
      </c>
      <c r="C2952" s="283">
        <f t="shared" si="44"/>
        <v>10148018359</v>
      </c>
      <c r="D2952" s="57"/>
      <c r="E2952" s="57"/>
      <c r="F2952" s="279">
        <v>609328247</v>
      </c>
      <c r="G2952" s="286">
        <v>451971941</v>
      </c>
      <c r="H2952" s="278">
        <v>43301</v>
      </c>
      <c r="I2952" s="278"/>
      <c r="K2952" s="57"/>
      <c r="L2952" s="57"/>
      <c r="M2952" s="274"/>
      <c r="N2952" s="274"/>
      <c r="O2952" s="57"/>
    </row>
    <row r="2953" spans="1:15">
      <c r="A2953" s="57"/>
      <c r="B2953" s="278">
        <v>45957</v>
      </c>
      <c r="C2953" s="283">
        <f t="shared" si="44"/>
        <v>9732015395</v>
      </c>
      <c r="D2953" s="57"/>
      <c r="E2953" s="57"/>
      <c r="F2953" s="279">
        <v>193325283</v>
      </c>
      <c r="G2953" s="286">
        <v>452359198</v>
      </c>
      <c r="H2953" s="278">
        <v>46703</v>
      </c>
      <c r="I2953" s="278"/>
      <c r="K2953" s="57"/>
      <c r="L2953" s="57"/>
      <c r="M2953" s="274"/>
      <c r="N2953" s="274"/>
      <c r="O2953" s="57"/>
    </row>
    <row r="2954" spans="1:15">
      <c r="A2954" s="57"/>
      <c r="B2954" s="278">
        <v>45958</v>
      </c>
      <c r="C2954" s="283">
        <f t="shared" si="44"/>
        <v>10125038873</v>
      </c>
      <c r="D2954" s="57"/>
      <c r="E2954" s="57"/>
      <c r="F2954" s="279">
        <v>586348761</v>
      </c>
      <c r="G2954" s="286">
        <v>452529058</v>
      </c>
      <c r="H2954" s="278">
        <v>48786</v>
      </c>
      <c r="I2954" s="278"/>
      <c r="K2954" s="57"/>
      <c r="L2954" s="57"/>
      <c r="M2954" s="274"/>
      <c r="N2954" s="274"/>
      <c r="O2954" s="57"/>
    </row>
    <row r="2955" spans="1:15">
      <c r="A2955" s="57"/>
      <c r="B2955" s="278">
        <v>45959</v>
      </c>
      <c r="C2955" s="283">
        <f t="shared" si="44"/>
        <v>10401601576</v>
      </c>
      <c r="D2955" s="57"/>
      <c r="E2955" s="57"/>
      <c r="F2955" s="279">
        <v>862911464</v>
      </c>
      <c r="G2955" s="286">
        <v>452577289</v>
      </c>
      <c r="H2955" s="278">
        <v>47993</v>
      </c>
      <c r="I2955" s="278"/>
      <c r="K2955" s="57"/>
      <c r="L2955" s="57"/>
      <c r="M2955" s="274"/>
      <c r="N2955" s="274"/>
      <c r="O2955" s="57"/>
    </row>
    <row r="2956" spans="1:15">
      <c r="A2956" s="57"/>
      <c r="B2956" s="278">
        <v>45960</v>
      </c>
      <c r="C2956" s="283">
        <f t="shared" si="44"/>
        <v>9957935509</v>
      </c>
      <c r="D2956" s="57"/>
      <c r="E2956" s="57"/>
      <c r="F2956" s="279">
        <v>419245397</v>
      </c>
      <c r="G2956" s="286">
        <v>452745515</v>
      </c>
      <c r="H2956" s="278">
        <v>47626</v>
      </c>
      <c r="I2956" s="278"/>
      <c r="K2956" s="57"/>
      <c r="L2956" s="57"/>
      <c r="M2956" s="274"/>
      <c r="N2956" s="274"/>
      <c r="O2956" s="57"/>
    </row>
    <row r="2957" spans="1:15">
      <c r="A2957" s="57"/>
      <c r="B2957" s="278">
        <v>45961</v>
      </c>
      <c r="C2957" s="283">
        <f t="shared" si="44"/>
        <v>10435771809</v>
      </c>
      <c r="D2957" s="57"/>
      <c r="E2957" s="57"/>
      <c r="F2957" s="279">
        <v>897081697</v>
      </c>
      <c r="G2957" s="286">
        <v>452787638</v>
      </c>
      <c r="H2957" s="278">
        <v>46449</v>
      </c>
      <c r="I2957" s="278"/>
      <c r="K2957" s="57"/>
      <c r="L2957" s="57"/>
      <c r="M2957" s="274"/>
      <c r="N2957" s="274"/>
      <c r="O2957" s="57"/>
    </row>
    <row r="2958" spans="1:15">
      <c r="A2958" s="57"/>
      <c r="B2958" s="278">
        <v>45962</v>
      </c>
      <c r="C2958" s="283">
        <f t="shared" si="44"/>
        <v>10401650566</v>
      </c>
      <c r="D2958" s="57"/>
      <c r="E2958" s="57"/>
      <c r="F2958" s="279">
        <v>862960454</v>
      </c>
      <c r="G2958" s="286">
        <v>452955373</v>
      </c>
      <c r="H2958" s="278">
        <v>46525</v>
      </c>
      <c r="I2958" s="278"/>
      <c r="K2958" s="57"/>
      <c r="L2958" s="57"/>
      <c r="M2958" s="274"/>
      <c r="N2958" s="274"/>
      <c r="O2958" s="57"/>
    </row>
    <row r="2959" spans="1:15">
      <c r="A2959" s="57"/>
      <c r="B2959" s="278">
        <v>45963</v>
      </c>
      <c r="C2959" s="283">
        <f t="shared" si="44"/>
        <v>10221361482</v>
      </c>
      <c r="D2959" s="57"/>
      <c r="E2959" s="57"/>
      <c r="F2959" s="279">
        <v>682671370</v>
      </c>
      <c r="G2959" s="286">
        <v>453359027</v>
      </c>
      <c r="H2959" s="278">
        <v>43488</v>
      </c>
      <c r="I2959" s="278"/>
      <c r="K2959" s="57"/>
      <c r="L2959" s="57"/>
      <c r="M2959" s="274"/>
      <c r="N2959" s="274"/>
      <c r="O2959" s="57"/>
    </row>
    <row r="2960" spans="1:15">
      <c r="A2960" s="57"/>
      <c r="B2960" s="278">
        <v>45964</v>
      </c>
      <c r="C2960" s="283">
        <f t="shared" si="44"/>
        <v>9754429151</v>
      </c>
      <c r="D2960" s="57"/>
      <c r="E2960" s="57"/>
      <c r="F2960" s="279">
        <v>215739039</v>
      </c>
      <c r="G2960" s="286">
        <v>453406208</v>
      </c>
      <c r="H2960" s="278">
        <v>43979</v>
      </c>
      <c r="I2960" s="278"/>
      <c r="K2960" s="57"/>
      <c r="L2960" s="57"/>
      <c r="M2960" s="274"/>
      <c r="N2960" s="274"/>
      <c r="O2960" s="57"/>
    </row>
    <row r="2961" spans="1:15">
      <c r="A2961" s="57"/>
      <c r="B2961" s="278">
        <v>45965</v>
      </c>
      <c r="C2961" s="283">
        <f t="shared" si="44"/>
        <v>9684252137</v>
      </c>
      <c r="D2961" s="57"/>
      <c r="E2961" s="57"/>
      <c r="F2961" s="279">
        <v>145562025</v>
      </c>
      <c r="G2961" s="286">
        <v>453502936</v>
      </c>
      <c r="H2961" s="278">
        <v>46523</v>
      </c>
      <c r="I2961" s="278"/>
      <c r="K2961" s="57"/>
      <c r="L2961" s="57"/>
      <c r="M2961" s="274"/>
      <c r="N2961" s="274"/>
      <c r="O2961" s="57"/>
    </row>
    <row r="2962" spans="1:15">
      <c r="A2962" s="57"/>
      <c r="B2962" s="278">
        <v>45966</v>
      </c>
      <c r="C2962" s="283">
        <f t="shared" si="44"/>
        <v>10210669735</v>
      </c>
      <c r="D2962" s="57"/>
      <c r="E2962" s="57"/>
      <c r="F2962" s="279">
        <v>671979623</v>
      </c>
      <c r="G2962" s="286">
        <v>453698327</v>
      </c>
      <c r="H2962" s="278">
        <v>47754</v>
      </c>
      <c r="I2962" s="278"/>
      <c r="K2962" s="57"/>
      <c r="L2962" s="57"/>
      <c r="M2962" s="274"/>
      <c r="N2962" s="274"/>
      <c r="O2962" s="57"/>
    </row>
    <row r="2963" spans="1:15">
      <c r="A2963" s="57"/>
      <c r="B2963" s="278">
        <v>45967</v>
      </c>
      <c r="C2963" s="283">
        <f t="shared" si="44"/>
        <v>9797570835</v>
      </c>
      <c r="D2963" s="57"/>
      <c r="E2963" s="57"/>
      <c r="F2963" s="279">
        <v>258880723</v>
      </c>
      <c r="G2963" s="286">
        <v>453731896</v>
      </c>
      <c r="H2963" s="278">
        <v>49296</v>
      </c>
      <c r="I2963" s="278"/>
      <c r="K2963" s="57"/>
      <c r="L2963" s="57"/>
      <c r="M2963" s="274"/>
      <c r="N2963" s="274"/>
      <c r="O2963" s="57"/>
    </row>
    <row r="2964" spans="1:15">
      <c r="A2964" s="57"/>
      <c r="B2964" s="278">
        <v>45968</v>
      </c>
      <c r="C2964" s="283">
        <f t="shared" si="44"/>
        <v>9740021597</v>
      </c>
      <c r="D2964" s="57"/>
      <c r="E2964" s="57"/>
      <c r="F2964" s="279">
        <v>201331485</v>
      </c>
      <c r="G2964" s="286">
        <v>453833675</v>
      </c>
      <c r="H2964" s="278">
        <v>44657</v>
      </c>
      <c r="I2964" s="278"/>
      <c r="K2964" s="57"/>
      <c r="L2964" s="57"/>
      <c r="M2964" s="274"/>
      <c r="N2964" s="274"/>
      <c r="O2964" s="57"/>
    </row>
    <row r="2965" spans="1:15">
      <c r="A2965" s="57"/>
      <c r="B2965" s="278">
        <v>45969</v>
      </c>
      <c r="C2965" s="283">
        <f t="shared" si="44"/>
        <v>9950673091</v>
      </c>
      <c r="D2965" s="57"/>
      <c r="E2965" s="57"/>
      <c r="F2965" s="279">
        <v>411982979</v>
      </c>
      <c r="G2965" s="286">
        <v>453896064</v>
      </c>
      <c r="H2965" s="278">
        <v>48908</v>
      </c>
      <c r="I2965" s="278"/>
      <c r="K2965" s="57"/>
      <c r="L2965" s="57"/>
      <c r="M2965" s="274"/>
      <c r="N2965" s="274"/>
      <c r="O2965" s="57"/>
    </row>
    <row r="2966" spans="1:15">
      <c r="A2966" s="57"/>
      <c r="B2966" s="278">
        <v>45970</v>
      </c>
      <c r="C2966" s="283">
        <f t="shared" si="44"/>
        <v>9765984310</v>
      </c>
      <c r="D2966" s="57"/>
      <c r="E2966" s="57"/>
      <c r="F2966" s="279">
        <v>227294198</v>
      </c>
      <c r="G2966" s="286">
        <v>453963935</v>
      </c>
      <c r="H2966" s="278">
        <v>49449</v>
      </c>
      <c r="I2966" s="278"/>
      <c r="K2966" s="57"/>
      <c r="L2966" s="57"/>
      <c r="M2966" s="274"/>
      <c r="N2966" s="274"/>
      <c r="O2966" s="57"/>
    </row>
    <row r="2967" spans="1:15">
      <c r="A2967" s="57"/>
      <c r="B2967" s="278">
        <v>45971</v>
      </c>
      <c r="C2967" s="283">
        <f t="shared" si="44"/>
        <v>9887624131</v>
      </c>
      <c r="D2967" s="57"/>
      <c r="E2967" s="57"/>
      <c r="F2967" s="279">
        <v>348934019</v>
      </c>
      <c r="G2967" s="286">
        <v>453997295</v>
      </c>
      <c r="H2967" s="278">
        <v>43853</v>
      </c>
      <c r="I2967" s="278"/>
      <c r="K2967" s="57"/>
      <c r="L2967" s="57"/>
      <c r="M2967" s="274"/>
      <c r="N2967" s="274"/>
      <c r="O2967" s="57"/>
    </row>
    <row r="2968" spans="1:15">
      <c r="A2968" s="57"/>
      <c r="B2968" s="278">
        <v>45972</v>
      </c>
      <c r="C2968" s="283">
        <f t="shared" si="44"/>
        <v>9930529446</v>
      </c>
      <c r="D2968" s="57"/>
      <c r="E2968" s="57"/>
      <c r="F2968" s="279">
        <v>391839334</v>
      </c>
      <c r="G2968" s="286">
        <v>454231230</v>
      </c>
      <c r="H2968" s="278">
        <v>49375</v>
      </c>
      <c r="I2968" s="278"/>
      <c r="K2968" s="57"/>
      <c r="L2968" s="57"/>
      <c r="M2968" s="274"/>
      <c r="N2968" s="274"/>
      <c r="O2968" s="57"/>
    </row>
    <row r="2969" spans="1:15">
      <c r="A2969" s="57"/>
      <c r="B2969" s="278">
        <v>45973</v>
      </c>
      <c r="C2969" s="283">
        <f t="shared" si="44"/>
        <v>9925129976</v>
      </c>
      <c r="D2969" s="57"/>
      <c r="E2969" s="57"/>
      <c r="F2969" s="279">
        <v>386439864</v>
      </c>
      <c r="G2969" s="286">
        <v>454319805</v>
      </c>
      <c r="H2969" s="278">
        <v>45132</v>
      </c>
      <c r="I2969" s="278"/>
      <c r="K2969" s="57"/>
      <c r="L2969" s="57"/>
      <c r="M2969" s="274"/>
      <c r="N2969" s="274"/>
      <c r="O2969" s="57"/>
    </row>
    <row r="2970" spans="1:15">
      <c r="A2970" s="57"/>
      <c r="B2970" s="278">
        <v>45974</v>
      </c>
      <c r="C2970" s="283">
        <f t="shared" si="44"/>
        <v>9761778743</v>
      </c>
      <c r="D2970" s="57"/>
      <c r="E2970" s="57"/>
      <c r="F2970" s="279">
        <v>223088631</v>
      </c>
      <c r="G2970" s="286">
        <v>454399925</v>
      </c>
      <c r="H2970" s="278">
        <v>49160</v>
      </c>
      <c r="I2970" s="278"/>
      <c r="K2970" s="57"/>
      <c r="L2970" s="57"/>
      <c r="M2970" s="274"/>
      <c r="N2970" s="274"/>
      <c r="O2970" s="57"/>
    </row>
    <row r="2971" spans="1:15">
      <c r="A2971" s="57"/>
      <c r="B2971" s="278">
        <v>45975</v>
      </c>
      <c r="C2971" s="283">
        <f t="shared" si="44"/>
        <v>10222040976</v>
      </c>
      <c r="D2971" s="57"/>
      <c r="E2971" s="57"/>
      <c r="F2971" s="279">
        <v>683350864</v>
      </c>
      <c r="G2971" s="286">
        <v>454504534</v>
      </c>
      <c r="H2971" s="278">
        <v>49382</v>
      </c>
      <c r="I2971" s="278"/>
      <c r="K2971" s="57"/>
      <c r="L2971" s="57"/>
      <c r="M2971" s="274"/>
      <c r="N2971" s="274"/>
      <c r="O2971" s="57"/>
    </row>
    <row r="2972" spans="1:15">
      <c r="A2972" s="57"/>
      <c r="B2972" s="278">
        <v>45976</v>
      </c>
      <c r="C2972" s="283">
        <f t="shared" si="44"/>
        <v>9716537606</v>
      </c>
      <c r="D2972" s="57"/>
      <c r="E2972" s="57"/>
      <c r="F2972" s="279">
        <v>177847494</v>
      </c>
      <c r="G2972" s="286">
        <v>454719229</v>
      </c>
      <c r="H2972" s="278">
        <v>49836</v>
      </c>
      <c r="I2972" s="278"/>
      <c r="K2972" s="57"/>
      <c r="L2972" s="57"/>
      <c r="M2972" s="274"/>
      <c r="N2972" s="274"/>
      <c r="O2972" s="57"/>
    </row>
    <row r="2973" spans="1:15">
      <c r="A2973" s="57"/>
      <c r="B2973" s="278">
        <v>45977</v>
      </c>
      <c r="C2973" s="283">
        <f t="shared" si="44"/>
        <v>10190222429</v>
      </c>
      <c r="D2973" s="57"/>
      <c r="E2973" s="57"/>
      <c r="F2973" s="279">
        <v>651532317</v>
      </c>
      <c r="G2973" s="286">
        <v>454998763</v>
      </c>
      <c r="H2973" s="278">
        <v>48461</v>
      </c>
      <c r="I2973" s="278"/>
      <c r="K2973" s="57"/>
      <c r="L2973" s="57"/>
      <c r="M2973" s="274"/>
      <c r="N2973" s="274"/>
      <c r="O2973" s="57"/>
    </row>
    <row r="2974" spans="1:15">
      <c r="A2974" s="57"/>
      <c r="B2974" s="278">
        <v>45978</v>
      </c>
      <c r="C2974" s="283">
        <f t="shared" si="44"/>
        <v>10014472577</v>
      </c>
      <c r="D2974" s="57"/>
      <c r="E2974" s="57"/>
      <c r="F2974" s="279">
        <v>475782465</v>
      </c>
      <c r="G2974" s="286">
        <v>455070167</v>
      </c>
      <c r="H2974" s="278">
        <v>48890</v>
      </c>
      <c r="I2974" s="278"/>
      <c r="K2974" s="57"/>
      <c r="L2974" s="57"/>
      <c r="M2974" s="274"/>
      <c r="N2974" s="274"/>
      <c r="O2974" s="57"/>
    </row>
    <row r="2975" spans="1:15">
      <c r="A2975" s="57"/>
      <c r="B2975" s="278">
        <v>45979</v>
      </c>
      <c r="C2975" s="283">
        <f t="shared" si="44"/>
        <v>10269235086</v>
      </c>
      <c r="D2975" s="57"/>
      <c r="E2975" s="57"/>
      <c r="F2975" s="279">
        <v>730544974</v>
      </c>
      <c r="G2975" s="286">
        <v>455074270</v>
      </c>
      <c r="H2975" s="278">
        <v>48202</v>
      </c>
      <c r="I2975" s="278"/>
      <c r="K2975" s="57"/>
      <c r="L2975" s="57"/>
      <c r="M2975" s="274"/>
      <c r="N2975" s="274"/>
      <c r="O2975" s="57"/>
    </row>
    <row r="2976" spans="1:15">
      <c r="A2976" s="57"/>
      <c r="B2976" s="278">
        <v>45980</v>
      </c>
      <c r="C2976" s="283">
        <f t="shared" ref="C2976:C3039" si="45">F2976+(F$88*28679+98765)+(G$88*6587+87654)+(E$88*9537+76543)+(J$88*5713+4528)</f>
        <v>9851789173</v>
      </c>
      <c r="D2976" s="57"/>
      <c r="E2976" s="57"/>
      <c r="F2976" s="279">
        <v>313099061</v>
      </c>
      <c r="G2976" s="286">
        <v>455107079</v>
      </c>
      <c r="H2976" s="278">
        <v>49684</v>
      </c>
      <c r="I2976" s="278"/>
      <c r="K2976" s="57"/>
      <c r="L2976" s="57"/>
      <c r="M2976" s="274"/>
      <c r="N2976" s="274"/>
      <c r="O2976" s="57"/>
    </row>
    <row r="2977" spans="1:15">
      <c r="A2977" s="57"/>
      <c r="B2977" s="278">
        <v>45981</v>
      </c>
      <c r="C2977" s="283">
        <f t="shared" si="45"/>
        <v>9731352762</v>
      </c>
      <c r="D2977" s="57"/>
      <c r="E2977" s="57"/>
      <c r="F2977" s="279">
        <v>192662650</v>
      </c>
      <c r="G2977" s="286">
        <v>455440450</v>
      </c>
      <c r="H2977" s="278">
        <v>46215</v>
      </c>
      <c r="I2977" s="278"/>
      <c r="K2977" s="57"/>
      <c r="L2977" s="57"/>
      <c r="M2977" s="274"/>
      <c r="N2977" s="274"/>
      <c r="O2977" s="57"/>
    </row>
    <row r="2978" spans="1:15">
      <c r="A2978" s="57"/>
      <c r="B2978" s="278">
        <v>45982</v>
      </c>
      <c r="C2978" s="283">
        <f t="shared" si="45"/>
        <v>9829869396</v>
      </c>
      <c r="D2978" s="57"/>
      <c r="E2978" s="57"/>
      <c r="F2978" s="279">
        <v>291179284</v>
      </c>
      <c r="G2978" s="286">
        <v>455523436</v>
      </c>
      <c r="H2978" s="278">
        <v>47418</v>
      </c>
      <c r="I2978" s="278"/>
      <c r="K2978" s="57"/>
      <c r="L2978" s="57"/>
      <c r="M2978" s="274"/>
      <c r="N2978" s="274"/>
      <c r="O2978" s="57"/>
    </row>
    <row r="2979" spans="1:15">
      <c r="A2979" s="57"/>
      <c r="B2979" s="278">
        <v>45983</v>
      </c>
      <c r="C2979" s="283">
        <f t="shared" si="45"/>
        <v>10360181194</v>
      </c>
      <c r="D2979" s="57"/>
      <c r="E2979" s="57"/>
      <c r="F2979" s="279">
        <v>821491082</v>
      </c>
      <c r="G2979" s="286">
        <v>455570923</v>
      </c>
      <c r="H2979" s="278">
        <v>47941</v>
      </c>
      <c r="I2979" s="278"/>
      <c r="K2979" s="57"/>
      <c r="L2979" s="57"/>
      <c r="M2979" s="274"/>
      <c r="N2979" s="274"/>
      <c r="O2979" s="57"/>
    </row>
    <row r="2980" spans="1:15">
      <c r="A2980" s="57"/>
      <c r="B2980" s="278">
        <v>45984</v>
      </c>
      <c r="C2980" s="283">
        <f t="shared" si="45"/>
        <v>9856403032</v>
      </c>
      <c r="D2980" s="57"/>
      <c r="E2980" s="57"/>
      <c r="F2980" s="279">
        <v>317712920</v>
      </c>
      <c r="G2980" s="286">
        <v>455745475</v>
      </c>
      <c r="H2980" s="278">
        <v>47400</v>
      </c>
      <c r="I2980" s="278"/>
      <c r="K2980" s="57"/>
      <c r="L2980" s="57"/>
      <c r="M2980" s="274"/>
      <c r="N2980" s="274"/>
      <c r="O2980" s="57"/>
    </row>
    <row r="2981" spans="1:15">
      <c r="A2981" s="57"/>
      <c r="B2981" s="278">
        <v>45985</v>
      </c>
      <c r="C2981" s="283">
        <f t="shared" si="45"/>
        <v>9638752214</v>
      </c>
      <c r="D2981" s="57"/>
      <c r="E2981" s="57"/>
      <c r="F2981" s="279">
        <v>100062102</v>
      </c>
      <c r="G2981" s="286">
        <v>455880743</v>
      </c>
      <c r="H2981" s="278">
        <v>43809</v>
      </c>
      <c r="I2981" s="278"/>
      <c r="K2981" s="57"/>
      <c r="L2981" s="57"/>
      <c r="M2981" s="274"/>
      <c r="N2981" s="274"/>
      <c r="O2981" s="57"/>
    </row>
    <row r="2982" spans="1:15">
      <c r="A2982" s="57"/>
      <c r="B2982" s="278">
        <v>45986</v>
      </c>
      <c r="C2982" s="283">
        <f t="shared" si="45"/>
        <v>9652611675</v>
      </c>
      <c r="D2982" s="57"/>
      <c r="E2982" s="57"/>
      <c r="F2982" s="279">
        <v>113921563</v>
      </c>
      <c r="G2982" s="286">
        <v>455950338</v>
      </c>
      <c r="H2982" s="278">
        <v>43568</v>
      </c>
      <c r="I2982" s="278"/>
      <c r="K2982" s="57"/>
      <c r="L2982" s="57"/>
      <c r="M2982" s="274"/>
      <c r="N2982" s="274"/>
      <c r="O2982" s="57"/>
    </row>
    <row r="2983" spans="1:15">
      <c r="A2983" s="57"/>
      <c r="B2983" s="278">
        <v>45987</v>
      </c>
      <c r="C2983" s="283">
        <f t="shared" si="45"/>
        <v>10372561192</v>
      </c>
      <c r="D2983" s="57"/>
      <c r="E2983" s="57"/>
      <c r="F2983" s="279">
        <v>833871080</v>
      </c>
      <c r="G2983" s="286">
        <v>456065760</v>
      </c>
      <c r="H2983" s="278">
        <v>44254</v>
      </c>
      <c r="I2983" s="278"/>
      <c r="K2983" s="57"/>
      <c r="L2983" s="57"/>
      <c r="M2983" s="274"/>
      <c r="N2983" s="274"/>
      <c r="O2983" s="57"/>
    </row>
    <row r="2984" spans="1:15">
      <c r="A2984" s="57"/>
      <c r="B2984" s="278">
        <v>45988</v>
      </c>
      <c r="C2984" s="283">
        <f t="shared" si="45"/>
        <v>9937900837</v>
      </c>
      <c r="D2984" s="57"/>
      <c r="E2984" s="57"/>
      <c r="F2984" s="279">
        <v>399210725</v>
      </c>
      <c r="G2984" s="286">
        <v>456300707</v>
      </c>
      <c r="H2984" s="278">
        <v>43498</v>
      </c>
      <c r="I2984" s="278"/>
      <c r="K2984" s="57"/>
      <c r="L2984" s="57"/>
      <c r="M2984" s="274"/>
      <c r="N2984" s="274"/>
      <c r="O2984" s="57"/>
    </row>
    <row r="2985" spans="1:15">
      <c r="A2985" s="57"/>
      <c r="B2985" s="278">
        <v>45989</v>
      </c>
      <c r="C2985" s="283">
        <f t="shared" si="45"/>
        <v>10138485533</v>
      </c>
      <c r="D2985" s="57"/>
      <c r="E2985" s="57"/>
      <c r="F2985" s="279">
        <v>599795421</v>
      </c>
      <c r="G2985" s="286">
        <v>456690346</v>
      </c>
      <c r="H2985" s="278">
        <v>49333</v>
      </c>
      <c r="I2985" s="278"/>
      <c r="K2985" s="57"/>
      <c r="L2985" s="57"/>
      <c r="M2985" s="274"/>
      <c r="N2985" s="274"/>
      <c r="O2985" s="57"/>
    </row>
    <row r="2986" spans="1:15">
      <c r="A2986" s="57"/>
      <c r="B2986" s="278">
        <v>45990</v>
      </c>
      <c r="C2986" s="283">
        <f t="shared" si="45"/>
        <v>10367369364</v>
      </c>
      <c r="D2986" s="57"/>
      <c r="E2986" s="57"/>
      <c r="F2986" s="279">
        <v>828679252</v>
      </c>
      <c r="G2986" s="286">
        <v>456767639</v>
      </c>
      <c r="H2986" s="278">
        <v>44815</v>
      </c>
      <c r="I2986" s="278"/>
      <c r="K2986" s="57"/>
      <c r="L2986" s="57"/>
      <c r="M2986" s="274"/>
      <c r="N2986" s="274"/>
      <c r="O2986" s="57"/>
    </row>
    <row r="2987" spans="1:15">
      <c r="A2987" s="57"/>
      <c r="B2987" s="278">
        <v>45991</v>
      </c>
      <c r="C2987" s="283">
        <f t="shared" si="45"/>
        <v>10306775316</v>
      </c>
      <c r="D2987" s="57"/>
      <c r="E2987" s="57"/>
      <c r="F2987" s="279">
        <v>768085204</v>
      </c>
      <c r="G2987" s="286">
        <v>456772324</v>
      </c>
      <c r="H2987" s="278">
        <v>47190</v>
      </c>
      <c r="I2987" s="278"/>
      <c r="K2987" s="57"/>
      <c r="L2987" s="57"/>
      <c r="M2987" s="274"/>
      <c r="N2987" s="274"/>
      <c r="O2987" s="57"/>
    </row>
    <row r="2988" spans="1:15">
      <c r="A2988" s="57"/>
      <c r="B2988" s="278">
        <v>45992</v>
      </c>
      <c r="C2988" s="283">
        <f t="shared" si="45"/>
        <v>10000111771</v>
      </c>
      <c r="D2988" s="57"/>
      <c r="E2988" s="57"/>
      <c r="F2988" s="279">
        <v>461421659</v>
      </c>
      <c r="G2988" s="286">
        <v>456794008</v>
      </c>
      <c r="H2988" s="278">
        <v>43129</v>
      </c>
      <c r="I2988" s="278"/>
      <c r="K2988" s="57"/>
      <c r="L2988" s="57"/>
      <c r="M2988" s="274"/>
      <c r="N2988" s="274"/>
      <c r="O2988" s="57"/>
    </row>
    <row r="2989" spans="1:15">
      <c r="A2989" s="57"/>
      <c r="B2989" s="278">
        <v>45993</v>
      </c>
      <c r="C2989" s="283">
        <f t="shared" si="45"/>
        <v>9644971644</v>
      </c>
      <c r="D2989" s="57"/>
      <c r="E2989" s="57"/>
      <c r="F2989" s="279">
        <v>106281532</v>
      </c>
      <c r="G2989" s="286">
        <v>456909498</v>
      </c>
      <c r="H2989" s="278">
        <v>45148</v>
      </c>
      <c r="I2989" s="278"/>
      <c r="K2989" s="57"/>
      <c r="L2989" s="57"/>
      <c r="M2989" s="274"/>
      <c r="N2989" s="274"/>
      <c r="O2989" s="57"/>
    </row>
    <row r="2990" spans="1:15">
      <c r="A2990" s="57"/>
      <c r="B2990" s="278">
        <v>45994</v>
      </c>
      <c r="C2990" s="283">
        <f t="shared" si="45"/>
        <v>10169637608</v>
      </c>
      <c r="D2990" s="57"/>
      <c r="E2990" s="57"/>
      <c r="F2990" s="279">
        <v>630947496</v>
      </c>
      <c r="G2990" s="286">
        <v>456923377</v>
      </c>
      <c r="H2990" s="278">
        <v>43110</v>
      </c>
      <c r="I2990" s="278"/>
      <c r="K2990" s="57"/>
      <c r="L2990" s="57"/>
      <c r="M2990" s="274"/>
      <c r="N2990" s="274"/>
      <c r="O2990" s="57"/>
    </row>
    <row r="2991" spans="1:15">
      <c r="A2991" s="57"/>
      <c r="B2991" s="278">
        <v>45995</v>
      </c>
      <c r="C2991" s="283">
        <f t="shared" si="45"/>
        <v>9896370606</v>
      </c>
      <c r="D2991" s="57"/>
      <c r="E2991" s="57"/>
      <c r="F2991" s="279">
        <v>357680494</v>
      </c>
      <c r="G2991" s="286">
        <v>456991335</v>
      </c>
      <c r="H2991" s="278">
        <v>48909</v>
      </c>
      <c r="I2991" s="278"/>
      <c r="K2991" s="57"/>
      <c r="L2991" s="57"/>
      <c r="M2991" s="274"/>
      <c r="N2991" s="274"/>
      <c r="O2991" s="57"/>
    </row>
    <row r="2992" spans="1:15">
      <c r="A2992" s="57"/>
      <c r="B2992" s="278">
        <v>45996</v>
      </c>
      <c r="C2992" s="283">
        <f t="shared" si="45"/>
        <v>10337597604</v>
      </c>
      <c r="D2992" s="57"/>
      <c r="E2992" s="57"/>
      <c r="F2992" s="279">
        <v>798907492</v>
      </c>
      <c r="G2992" s="286">
        <v>457142139</v>
      </c>
      <c r="H2992" s="278">
        <v>47944</v>
      </c>
      <c r="I2992" s="278"/>
      <c r="K2992" s="57"/>
      <c r="L2992" s="57"/>
      <c r="M2992" s="274"/>
      <c r="N2992" s="274"/>
      <c r="O2992" s="57"/>
    </row>
    <row r="2993" spans="1:15">
      <c r="A2993" s="57"/>
      <c r="B2993" s="278">
        <v>45997</v>
      </c>
      <c r="C2993" s="283">
        <f t="shared" si="45"/>
        <v>10227054135</v>
      </c>
      <c r="D2993" s="57"/>
      <c r="E2993" s="57"/>
      <c r="F2993" s="279">
        <v>688364023</v>
      </c>
      <c r="G2993" s="286">
        <v>457205144</v>
      </c>
      <c r="H2993" s="278">
        <v>44503</v>
      </c>
      <c r="I2993" s="278"/>
      <c r="K2993" s="57"/>
      <c r="L2993" s="57"/>
      <c r="M2993" s="274"/>
      <c r="N2993" s="274"/>
      <c r="O2993" s="57"/>
    </row>
    <row r="2994" spans="1:15">
      <c r="A2994" s="57"/>
      <c r="B2994" s="278">
        <v>45998</v>
      </c>
      <c r="C2994" s="283">
        <f t="shared" si="45"/>
        <v>10137588965</v>
      </c>
      <c r="D2994" s="57"/>
      <c r="E2994" s="57"/>
      <c r="F2994" s="279">
        <v>598898853</v>
      </c>
      <c r="G2994" s="286">
        <v>457221453</v>
      </c>
      <c r="H2994" s="278">
        <v>48747</v>
      </c>
      <c r="I2994" s="278"/>
      <c r="K2994" s="57"/>
      <c r="L2994" s="57"/>
      <c r="M2994" s="274"/>
      <c r="N2994" s="274"/>
      <c r="O2994" s="57"/>
    </row>
    <row r="2995" spans="1:15">
      <c r="A2995" s="57"/>
      <c r="B2995" s="278">
        <v>45999</v>
      </c>
      <c r="C2995" s="283">
        <f t="shared" si="45"/>
        <v>9698135547</v>
      </c>
      <c r="D2995" s="57"/>
      <c r="E2995" s="57"/>
      <c r="F2995" s="279">
        <v>159445435</v>
      </c>
      <c r="G2995" s="286">
        <v>457263018</v>
      </c>
      <c r="H2995" s="278">
        <v>44708</v>
      </c>
      <c r="I2995" s="278"/>
      <c r="K2995" s="57"/>
      <c r="L2995" s="57"/>
      <c r="M2995" s="274"/>
      <c r="N2995" s="274"/>
      <c r="O2995" s="57"/>
    </row>
    <row r="2996" spans="1:15">
      <c r="A2996" s="57"/>
      <c r="B2996" s="278">
        <v>46000</v>
      </c>
      <c r="C2996" s="283">
        <f t="shared" si="45"/>
        <v>9767443672</v>
      </c>
      <c r="D2996" s="57"/>
      <c r="E2996" s="57"/>
      <c r="F2996" s="279">
        <v>228753560</v>
      </c>
      <c r="G2996" s="286">
        <v>457404677</v>
      </c>
      <c r="H2996" s="278">
        <v>48868</v>
      </c>
      <c r="I2996" s="278"/>
      <c r="K2996" s="57"/>
      <c r="L2996" s="57"/>
      <c r="M2996" s="274"/>
      <c r="N2996" s="274"/>
      <c r="O2996" s="57"/>
    </row>
    <row r="2997" spans="1:15">
      <c r="A2997" s="57"/>
      <c r="B2997" s="278">
        <v>46001</v>
      </c>
      <c r="C2997" s="283">
        <f t="shared" si="45"/>
        <v>10070341328</v>
      </c>
      <c r="D2997" s="57"/>
      <c r="E2997" s="57"/>
      <c r="F2997" s="279">
        <v>531651216</v>
      </c>
      <c r="G2997" s="286">
        <v>457646559</v>
      </c>
      <c r="H2997" s="278">
        <v>44578</v>
      </c>
      <c r="I2997" s="278"/>
      <c r="K2997" s="57"/>
      <c r="L2997" s="57"/>
      <c r="M2997" s="274"/>
      <c r="N2997" s="274"/>
      <c r="O2997" s="57"/>
    </row>
    <row r="2998" spans="1:15">
      <c r="A2998" s="57"/>
      <c r="B2998" s="278">
        <v>46002</v>
      </c>
      <c r="C2998" s="283">
        <f t="shared" si="45"/>
        <v>10474826711</v>
      </c>
      <c r="D2998" s="57"/>
      <c r="E2998" s="57"/>
      <c r="F2998" s="279">
        <v>936136599</v>
      </c>
      <c r="G2998" s="286">
        <v>457950239</v>
      </c>
      <c r="H2998" s="278">
        <v>45111</v>
      </c>
      <c r="I2998" s="278"/>
      <c r="K2998" s="57"/>
      <c r="L2998" s="57"/>
      <c r="M2998" s="274"/>
      <c r="N2998" s="274"/>
      <c r="O2998" s="57"/>
    </row>
    <row r="2999" spans="1:15">
      <c r="A2999" s="57"/>
      <c r="B2999" s="278">
        <v>46003</v>
      </c>
      <c r="C2999" s="283">
        <f t="shared" si="45"/>
        <v>10037623863</v>
      </c>
      <c r="D2999" s="57"/>
      <c r="E2999" s="57"/>
      <c r="F2999" s="279">
        <v>498933751</v>
      </c>
      <c r="G2999" s="286">
        <v>458022712</v>
      </c>
      <c r="H2999" s="278">
        <v>45653</v>
      </c>
      <c r="I2999" s="278"/>
      <c r="K2999" s="57"/>
      <c r="L2999" s="57"/>
      <c r="M2999" s="274"/>
      <c r="N2999" s="274"/>
      <c r="O2999" s="57"/>
    </row>
    <row r="3000" spans="1:15">
      <c r="A3000" s="57"/>
      <c r="B3000" s="278">
        <v>46004</v>
      </c>
      <c r="C3000" s="283">
        <f t="shared" si="45"/>
        <v>9940233147</v>
      </c>
      <c r="D3000" s="57"/>
      <c r="E3000" s="57"/>
      <c r="F3000" s="279">
        <v>401543035</v>
      </c>
      <c r="G3000" s="286">
        <v>458202116</v>
      </c>
      <c r="H3000" s="278">
        <v>43788</v>
      </c>
      <c r="I3000" s="278"/>
      <c r="K3000" s="57"/>
      <c r="L3000" s="57"/>
      <c r="M3000" s="274"/>
      <c r="N3000" s="274"/>
      <c r="O3000" s="57"/>
    </row>
    <row r="3001" spans="1:15">
      <c r="A3001" s="57"/>
      <c r="B3001" s="278">
        <v>46005</v>
      </c>
      <c r="C3001" s="283">
        <f t="shared" si="45"/>
        <v>9780704521</v>
      </c>
      <c r="D3001" s="57"/>
      <c r="E3001" s="57"/>
      <c r="F3001" s="279">
        <v>242014409</v>
      </c>
      <c r="G3001" s="286">
        <v>458356189</v>
      </c>
      <c r="H3001" s="278">
        <v>48332</v>
      </c>
      <c r="I3001" s="278"/>
      <c r="K3001" s="57"/>
      <c r="L3001" s="57"/>
      <c r="M3001" s="274"/>
      <c r="N3001" s="274"/>
      <c r="O3001" s="57"/>
    </row>
    <row r="3002" spans="1:15">
      <c r="A3002" s="57"/>
      <c r="B3002" s="278">
        <v>46006</v>
      </c>
      <c r="C3002" s="283">
        <f t="shared" si="45"/>
        <v>10144834382</v>
      </c>
      <c r="D3002" s="57"/>
      <c r="E3002" s="57"/>
      <c r="F3002" s="279">
        <v>606144270</v>
      </c>
      <c r="G3002" s="286">
        <v>458577541</v>
      </c>
      <c r="H3002" s="278">
        <v>49567</v>
      </c>
      <c r="I3002" s="278"/>
      <c r="K3002" s="57"/>
      <c r="L3002" s="57"/>
      <c r="M3002" s="274"/>
      <c r="N3002" s="274"/>
      <c r="O3002" s="57"/>
    </row>
    <row r="3003" spans="1:15">
      <c r="A3003" s="57"/>
      <c r="B3003" s="278">
        <v>46007</v>
      </c>
      <c r="C3003" s="283">
        <f t="shared" si="45"/>
        <v>10177659231</v>
      </c>
      <c r="D3003" s="57"/>
      <c r="E3003" s="57"/>
      <c r="F3003" s="279">
        <v>638969119</v>
      </c>
      <c r="G3003" s="286">
        <v>458616358</v>
      </c>
      <c r="H3003" s="278">
        <v>46272</v>
      </c>
      <c r="I3003" s="278"/>
      <c r="K3003" s="57"/>
      <c r="L3003" s="57"/>
      <c r="M3003" s="274"/>
      <c r="N3003" s="274"/>
      <c r="O3003" s="57"/>
    </row>
    <row r="3004" spans="1:15">
      <c r="A3004" s="57"/>
      <c r="B3004" s="278">
        <v>46008</v>
      </c>
      <c r="C3004" s="283">
        <f t="shared" si="45"/>
        <v>10230414418</v>
      </c>
      <c r="D3004" s="57"/>
      <c r="E3004" s="57"/>
      <c r="F3004" s="279">
        <v>691724306</v>
      </c>
      <c r="G3004" s="286">
        <v>458791723</v>
      </c>
      <c r="H3004" s="278">
        <v>43368</v>
      </c>
      <c r="I3004" s="278"/>
      <c r="K3004" s="57"/>
      <c r="L3004" s="57"/>
      <c r="M3004" s="274"/>
      <c r="N3004" s="274"/>
      <c r="O3004" s="57"/>
    </row>
    <row r="3005" spans="1:15">
      <c r="A3005" s="57"/>
      <c r="B3005" s="278">
        <v>46009</v>
      </c>
      <c r="C3005" s="283">
        <f t="shared" si="45"/>
        <v>9767761099</v>
      </c>
      <c r="D3005" s="57"/>
      <c r="E3005" s="57"/>
      <c r="F3005" s="279">
        <v>229070987</v>
      </c>
      <c r="G3005" s="286">
        <v>458824289</v>
      </c>
      <c r="H3005" s="278">
        <v>48520</v>
      </c>
      <c r="I3005" s="278"/>
      <c r="K3005" s="57"/>
      <c r="L3005" s="57"/>
      <c r="M3005" s="274"/>
      <c r="N3005" s="274"/>
      <c r="O3005" s="57"/>
    </row>
    <row r="3006" spans="1:15">
      <c r="A3006" s="57"/>
      <c r="B3006" s="278">
        <v>46010</v>
      </c>
      <c r="C3006" s="283">
        <f t="shared" si="45"/>
        <v>9749292142</v>
      </c>
      <c r="D3006" s="57"/>
      <c r="E3006" s="57"/>
      <c r="F3006" s="279">
        <v>210602030</v>
      </c>
      <c r="G3006" s="286">
        <v>458873184</v>
      </c>
      <c r="H3006" s="278">
        <v>49205</v>
      </c>
      <c r="I3006" s="278"/>
      <c r="K3006" s="57"/>
      <c r="L3006" s="57"/>
      <c r="M3006" s="274"/>
      <c r="N3006" s="274"/>
      <c r="O3006" s="57"/>
    </row>
    <row r="3007" spans="1:15">
      <c r="A3007" s="57"/>
      <c r="B3007" s="278">
        <v>46011</v>
      </c>
      <c r="C3007" s="283">
        <f t="shared" si="45"/>
        <v>9931326892</v>
      </c>
      <c r="D3007" s="57"/>
      <c r="E3007" s="57"/>
      <c r="F3007" s="279">
        <v>392636780</v>
      </c>
      <c r="G3007" s="286">
        <v>459018384</v>
      </c>
      <c r="H3007" s="278">
        <v>44836</v>
      </c>
      <c r="I3007" s="278"/>
      <c r="K3007" s="57"/>
      <c r="L3007" s="57"/>
      <c r="M3007" s="274"/>
      <c r="N3007" s="274"/>
      <c r="O3007" s="57"/>
    </row>
    <row r="3008" spans="1:15">
      <c r="A3008" s="57"/>
      <c r="B3008" s="278">
        <v>46012</v>
      </c>
      <c r="C3008" s="283">
        <f t="shared" si="45"/>
        <v>10162595446</v>
      </c>
      <c r="D3008" s="57"/>
      <c r="E3008" s="57"/>
      <c r="F3008" s="279">
        <v>623905334</v>
      </c>
      <c r="G3008" s="286">
        <v>459038256</v>
      </c>
      <c r="H3008" s="278">
        <v>47790</v>
      </c>
      <c r="I3008" s="278"/>
      <c r="K3008" s="57"/>
      <c r="L3008" s="57"/>
      <c r="M3008" s="274"/>
      <c r="N3008" s="274"/>
      <c r="O3008" s="57"/>
    </row>
    <row r="3009" spans="1:15">
      <c r="A3009" s="57"/>
      <c r="B3009" s="278">
        <v>46013</v>
      </c>
      <c r="C3009" s="283">
        <f t="shared" si="45"/>
        <v>9753331468</v>
      </c>
      <c r="D3009" s="57"/>
      <c r="E3009" s="57"/>
      <c r="F3009" s="279">
        <v>214641356</v>
      </c>
      <c r="G3009" s="286">
        <v>459112611</v>
      </c>
      <c r="H3009" s="278">
        <v>46716</v>
      </c>
      <c r="I3009" s="278"/>
      <c r="K3009" s="57"/>
      <c r="L3009" s="57"/>
      <c r="M3009" s="274"/>
      <c r="N3009" s="274"/>
      <c r="O3009" s="57"/>
    </row>
    <row r="3010" spans="1:15">
      <c r="A3010" s="57"/>
      <c r="B3010" s="278">
        <v>46014</v>
      </c>
      <c r="C3010" s="283">
        <f t="shared" si="45"/>
        <v>10395345622</v>
      </c>
      <c r="D3010" s="57"/>
      <c r="E3010" s="57"/>
      <c r="F3010" s="279">
        <v>856655510</v>
      </c>
      <c r="G3010" s="286">
        <v>459164060</v>
      </c>
      <c r="H3010" s="278">
        <v>43856</v>
      </c>
      <c r="I3010" s="278"/>
      <c r="K3010" s="57"/>
      <c r="L3010" s="57"/>
      <c r="M3010" s="274"/>
      <c r="N3010" s="274"/>
      <c r="O3010" s="57"/>
    </row>
    <row r="3011" spans="1:15">
      <c r="A3011" s="57"/>
      <c r="B3011" s="278">
        <v>46015</v>
      </c>
      <c r="C3011" s="283">
        <f t="shared" si="45"/>
        <v>9807289363</v>
      </c>
      <c r="D3011" s="57"/>
      <c r="E3011" s="57"/>
      <c r="F3011" s="279">
        <v>268599251</v>
      </c>
      <c r="G3011" s="286">
        <v>459172408</v>
      </c>
      <c r="H3011" s="278">
        <v>45283</v>
      </c>
      <c r="I3011" s="278"/>
      <c r="K3011" s="57"/>
      <c r="L3011" s="57"/>
      <c r="M3011" s="274"/>
      <c r="N3011" s="274"/>
      <c r="O3011" s="57"/>
    </row>
    <row r="3012" spans="1:15">
      <c r="A3012" s="57"/>
      <c r="B3012" s="278">
        <v>46016</v>
      </c>
      <c r="C3012" s="283">
        <f t="shared" si="45"/>
        <v>10535368267</v>
      </c>
      <c r="D3012" s="57"/>
      <c r="E3012" s="57"/>
      <c r="F3012" s="279">
        <v>996678155</v>
      </c>
      <c r="G3012" s="286">
        <v>459590416</v>
      </c>
      <c r="H3012" s="278">
        <v>49791</v>
      </c>
      <c r="I3012" s="278"/>
      <c r="K3012" s="57"/>
      <c r="L3012" s="57"/>
      <c r="M3012" s="274"/>
      <c r="N3012" s="274"/>
      <c r="O3012" s="57"/>
    </row>
    <row r="3013" spans="1:15">
      <c r="A3013" s="57"/>
      <c r="B3013" s="278">
        <v>46017</v>
      </c>
      <c r="C3013" s="283">
        <f t="shared" si="45"/>
        <v>9677531681</v>
      </c>
      <c r="D3013" s="57"/>
      <c r="E3013" s="57"/>
      <c r="F3013" s="279">
        <v>138841569</v>
      </c>
      <c r="G3013" s="286">
        <v>459623310</v>
      </c>
      <c r="H3013" s="278">
        <v>46109</v>
      </c>
      <c r="I3013" s="278"/>
      <c r="K3013" s="57"/>
      <c r="L3013" s="57"/>
      <c r="M3013" s="274"/>
      <c r="N3013" s="274"/>
      <c r="O3013" s="57"/>
    </row>
    <row r="3014" spans="1:15">
      <c r="A3014" s="57"/>
      <c r="B3014" s="278">
        <v>46018</v>
      </c>
      <c r="C3014" s="283">
        <f t="shared" si="45"/>
        <v>9927190437</v>
      </c>
      <c r="D3014" s="57"/>
      <c r="E3014" s="57"/>
      <c r="F3014" s="279">
        <v>388500325</v>
      </c>
      <c r="G3014" s="286">
        <v>459740742</v>
      </c>
      <c r="H3014" s="278">
        <v>49054</v>
      </c>
      <c r="I3014" s="278"/>
      <c r="K3014" s="57"/>
      <c r="L3014" s="57"/>
      <c r="M3014" s="274"/>
      <c r="N3014" s="274"/>
      <c r="O3014" s="57"/>
    </row>
    <row r="3015" spans="1:15">
      <c r="A3015" s="57"/>
      <c r="B3015" s="278">
        <v>46019</v>
      </c>
      <c r="C3015" s="283">
        <f t="shared" si="45"/>
        <v>10316796298</v>
      </c>
      <c r="D3015" s="57"/>
      <c r="E3015" s="57"/>
      <c r="F3015" s="279">
        <v>778106186</v>
      </c>
      <c r="G3015" s="286">
        <v>459757633</v>
      </c>
      <c r="H3015" s="278">
        <v>43741</v>
      </c>
      <c r="I3015" s="278"/>
      <c r="K3015" s="57"/>
      <c r="L3015" s="57"/>
      <c r="M3015" s="274"/>
      <c r="N3015" s="274"/>
      <c r="O3015" s="57"/>
    </row>
    <row r="3016" spans="1:15">
      <c r="A3016" s="57"/>
      <c r="B3016" s="278">
        <v>46020</v>
      </c>
      <c r="C3016" s="283">
        <f t="shared" si="45"/>
        <v>10333865258</v>
      </c>
      <c r="D3016" s="57"/>
      <c r="E3016" s="57"/>
      <c r="F3016" s="279">
        <v>795175146</v>
      </c>
      <c r="G3016" s="286">
        <v>459873073</v>
      </c>
      <c r="H3016" s="278">
        <v>49530</v>
      </c>
      <c r="I3016" s="278"/>
      <c r="K3016" s="57"/>
      <c r="L3016" s="57"/>
      <c r="M3016" s="274"/>
      <c r="N3016" s="274"/>
      <c r="O3016" s="57"/>
    </row>
    <row r="3017" spans="1:15">
      <c r="A3017" s="57"/>
      <c r="B3017" s="278">
        <v>46021</v>
      </c>
      <c r="C3017" s="283">
        <f t="shared" si="45"/>
        <v>9857927736</v>
      </c>
      <c r="D3017" s="57"/>
      <c r="E3017" s="57"/>
      <c r="F3017" s="279">
        <v>319237624</v>
      </c>
      <c r="G3017" s="286">
        <v>459961882</v>
      </c>
      <c r="H3017" s="278">
        <v>45464</v>
      </c>
      <c r="I3017" s="278"/>
      <c r="K3017" s="57"/>
      <c r="L3017" s="57"/>
      <c r="M3017" s="274"/>
      <c r="N3017" s="274"/>
      <c r="O3017" s="57"/>
    </row>
    <row r="3018" spans="1:15">
      <c r="A3018" s="57"/>
      <c r="B3018" s="278">
        <v>46022</v>
      </c>
      <c r="C3018" s="283">
        <f t="shared" si="45"/>
        <v>10448970412</v>
      </c>
      <c r="D3018" s="57"/>
      <c r="E3018" s="57"/>
      <c r="F3018" s="279">
        <v>910280300</v>
      </c>
      <c r="G3018" s="286">
        <v>460017462</v>
      </c>
      <c r="H3018" s="278">
        <v>43653</v>
      </c>
      <c r="I3018" s="278"/>
      <c r="K3018" s="57"/>
      <c r="L3018" s="57"/>
      <c r="M3018" s="274"/>
      <c r="N3018" s="274"/>
      <c r="O3018" s="57"/>
    </row>
    <row r="3019" spans="1:15">
      <c r="A3019" s="57"/>
      <c r="B3019" s="278">
        <v>46023</v>
      </c>
      <c r="C3019" s="283">
        <f t="shared" si="45"/>
        <v>10067305034</v>
      </c>
      <c r="D3019" s="57"/>
      <c r="E3019" s="57"/>
      <c r="F3019" s="279">
        <v>528614922</v>
      </c>
      <c r="G3019" s="286">
        <v>460148524</v>
      </c>
      <c r="H3019" s="278">
        <v>47246</v>
      </c>
      <c r="I3019" s="278"/>
      <c r="K3019" s="57"/>
      <c r="L3019" s="57"/>
      <c r="M3019" s="274"/>
      <c r="N3019" s="274"/>
      <c r="O3019" s="57"/>
    </row>
    <row r="3020" spans="1:15">
      <c r="A3020" s="57"/>
      <c r="B3020" s="278">
        <v>46024</v>
      </c>
      <c r="C3020" s="283">
        <f t="shared" si="45"/>
        <v>10063176825</v>
      </c>
      <c r="D3020" s="57"/>
      <c r="E3020" s="57"/>
      <c r="F3020" s="279">
        <v>524486713</v>
      </c>
      <c r="G3020" s="286">
        <v>460565279</v>
      </c>
      <c r="H3020" s="278">
        <v>46040</v>
      </c>
      <c r="I3020" s="278"/>
      <c r="K3020" s="57"/>
      <c r="L3020" s="57"/>
      <c r="M3020" s="274"/>
      <c r="N3020" s="274"/>
      <c r="O3020" s="57"/>
    </row>
    <row r="3021" spans="1:15">
      <c r="A3021" s="57"/>
      <c r="B3021" s="278">
        <v>46025</v>
      </c>
      <c r="C3021" s="283">
        <f t="shared" si="45"/>
        <v>10532222934</v>
      </c>
      <c r="D3021" s="57"/>
      <c r="E3021" s="57"/>
      <c r="F3021" s="279">
        <v>993532822</v>
      </c>
      <c r="G3021" s="286">
        <v>460639157</v>
      </c>
      <c r="H3021" s="278">
        <v>44049</v>
      </c>
      <c r="I3021" s="278"/>
      <c r="K3021" s="57"/>
      <c r="L3021" s="57"/>
      <c r="M3021" s="274"/>
      <c r="N3021" s="274"/>
      <c r="O3021" s="57"/>
    </row>
    <row r="3022" spans="1:15">
      <c r="A3022" s="57"/>
      <c r="B3022" s="278">
        <v>46026</v>
      </c>
      <c r="C3022" s="283">
        <f t="shared" si="45"/>
        <v>10032625846</v>
      </c>
      <c r="D3022" s="57"/>
      <c r="E3022" s="57"/>
      <c r="F3022" s="279">
        <v>493935734</v>
      </c>
      <c r="G3022" s="286">
        <v>460662341</v>
      </c>
      <c r="H3022" s="278">
        <v>48152</v>
      </c>
      <c r="I3022" s="278"/>
      <c r="K3022" s="57"/>
      <c r="L3022" s="57"/>
      <c r="M3022" s="274"/>
      <c r="N3022" s="274"/>
      <c r="O3022" s="57"/>
    </row>
    <row r="3023" spans="1:15">
      <c r="A3023" s="57"/>
      <c r="B3023" s="278">
        <v>46027</v>
      </c>
      <c r="C3023" s="283">
        <f t="shared" si="45"/>
        <v>10338125805</v>
      </c>
      <c r="D3023" s="57"/>
      <c r="E3023" s="57"/>
      <c r="F3023" s="279">
        <v>799435693</v>
      </c>
      <c r="G3023" s="286">
        <v>460700205</v>
      </c>
      <c r="H3023" s="278">
        <v>50108</v>
      </c>
      <c r="I3023" s="278"/>
      <c r="K3023" s="57"/>
      <c r="L3023" s="57"/>
      <c r="M3023" s="274"/>
      <c r="N3023" s="274"/>
      <c r="O3023" s="57"/>
    </row>
    <row r="3024" spans="1:15">
      <c r="A3024" s="57"/>
      <c r="B3024" s="278">
        <v>46028</v>
      </c>
      <c r="C3024" s="283">
        <f t="shared" si="45"/>
        <v>9887989015</v>
      </c>
      <c r="D3024" s="57"/>
      <c r="E3024" s="57"/>
      <c r="F3024" s="279">
        <v>349298903</v>
      </c>
      <c r="G3024" s="286">
        <v>461147699</v>
      </c>
      <c r="H3024" s="278">
        <v>44450</v>
      </c>
      <c r="I3024" s="278"/>
      <c r="K3024" s="57"/>
      <c r="L3024" s="57"/>
      <c r="M3024" s="274"/>
      <c r="N3024" s="274"/>
      <c r="O3024" s="57"/>
    </row>
    <row r="3025" spans="1:15">
      <c r="A3025" s="57"/>
      <c r="B3025" s="278">
        <v>46029</v>
      </c>
      <c r="C3025" s="283">
        <f t="shared" si="45"/>
        <v>10124235907</v>
      </c>
      <c r="D3025" s="57"/>
      <c r="E3025" s="57"/>
      <c r="F3025" s="279">
        <v>585545795</v>
      </c>
      <c r="G3025" s="286">
        <v>461256226</v>
      </c>
      <c r="H3025" s="278">
        <v>45506</v>
      </c>
      <c r="I3025" s="278"/>
      <c r="K3025" s="57"/>
      <c r="L3025" s="57"/>
      <c r="M3025" s="274"/>
      <c r="N3025" s="274"/>
      <c r="O3025" s="57"/>
    </row>
    <row r="3026" spans="1:15">
      <c r="A3026" s="57"/>
      <c r="B3026" s="278">
        <v>46030</v>
      </c>
      <c r="C3026" s="283">
        <f t="shared" si="45"/>
        <v>9715306942</v>
      </c>
      <c r="D3026" s="57"/>
      <c r="E3026" s="57"/>
      <c r="F3026" s="279">
        <v>176616830</v>
      </c>
      <c r="G3026" s="286">
        <v>461278199</v>
      </c>
      <c r="H3026" s="278">
        <v>46779</v>
      </c>
      <c r="I3026" s="278"/>
      <c r="K3026" s="57"/>
      <c r="L3026" s="57"/>
      <c r="M3026" s="274"/>
      <c r="N3026" s="274"/>
      <c r="O3026" s="57"/>
    </row>
    <row r="3027" spans="1:15">
      <c r="A3027" s="57"/>
      <c r="B3027" s="278">
        <v>46031</v>
      </c>
      <c r="C3027" s="283">
        <f t="shared" si="45"/>
        <v>9956529783</v>
      </c>
      <c r="D3027" s="57"/>
      <c r="E3027" s="57"/>
      <c r="F3027" s="279">
        <v>417839671</v>
      </c>
      <c r="G3027" s="286">
        <v>461374813</v>
      </c>
      <c r="H3027" s="278">
        <v>49399</v>
      </c>
      <c r="I3027" s="278"/>
      <c r="K3027" s="57"/>
      <c r="L3027" s="57"/>
      <c r="M3027" s="274"/>
      <c r="N3027" s="274"/>
      <c r="O3027" s="57"/>
    </row>
    <row r="3028" spans="1:15">
      <c r="A3028" s="57"/>
      <c r="B3028" s="278">
        <v>46032</v>
      </c>
      <c r="C3028" s="283">
        <f t="shared" si="45"/>
        <v>10014715829</v>
      </c>
      <c r="D3028" s="57"/>
      <c r="E3028" s="57"/>
      <c r="F3028" s="279">
        <v>476025717</v>
      </c>
      <c r="G3028" s="286">
        <v>461421659</v>
      </c>
      <c r="H3028" s="278">
        <v>45992</v>
      </c>
      <c r="I3028" s="278"/>
      <c r="K3028" s="57"/>
      <c r="L3028" s="57"/>
      <c r="M3028" s="274"/>
      <c r="N3028" s="274"/>
      <c r="O3028" s="57"/>
    </row>
    <row r="3029" spans="1:15">
      <c r="A3029" s="57"/>
      <c r="B3029" s="278">
        <v>46033</v>
      </c>
      <c r="C3029" s="283">
        <f t="shared" si="45"/>
        <v>10203801735</v>
      </c>
      <c r="D3029" s="57"/>
      <c r="E3029" s="57"/>
      <c r="F3029" s="279">
        <v>665111623</v>
      </c>
      <c r="G3029" s="286">
        <v>461627542</v>
      </c>
      <c r="H3029" s="278">
        <v>45717</v>
      </c>
      <c r="I3029" s="278"/>
      <c r="K3029" s="57"/>
      <c r="L3029" s="57"/>
      <c r="M3029" s="274"/>
      <c r="N3029" s="274"/>
      <c r="O3029" s="57"/>
    </row>
    <row r="3030" spans="1:15">
      <c r="A3030" s="57"/>
      <c r="B3030" s="278">
        <v>46034</v>
      </c>
      <c r="C3030" s="283">
        <f t="shared" si="45"/>
        <v>10410255847</v>
      </c>
      <c r="D3030" s="57"/>
      <c r="E3030" s="57"/>
      <c r="F3030" s="279">
        <v>871565735</v>
      </c>
      <c r="G3030" s="286">
        <v>461750509</v>
      </c>
      <c r="H3030" s="278">
        <v>49995</v>
      </c>
      <c r="I3030" s="278"/>
      <c r="K3030" s="57"/>
      <c r="L3030" s="57"/>
      <c r="M3030" s="274"/>
      <c r="N3030" s="274"/>
      <c r="O3030" s="57"/>
    </row>
    <row r="3031" spans="1:15">
      <c r="A3031" s="57"/>
      <c r="B3031" s="278">
        <v>46035</v>
      </c>
      <c r="C3031" s="283">
        <f t="shared" si="45"/>
        <v>9898572550</v>
      </c>
      <c r="D3031" s="57"/>
      <c r="E3031" s="57"/>
      <c r="F3031" s="279">
        <v>359882438</v>
      </c>
      <c r="G3031" s="286">
        <v>461855611</v>
      </c>
      <c r="H3031" s="278">
        <v>44826</v>
      </c>
      <c r="I3031" s="278"/>
      <c r="K3031" s="57"/>
      <c r="L3031" s="57"/>
      <c r="M3031" s="274"/>
      <c r="N3031" s="274"/>
      <c r="O3031" s="57"/>
    </row>
    <row r="3032" spans="1:15">
      <c r="A3032" s="57"/>
      <c r="B3032" s="278">
        <v>46036</v>
      </c>
      <c r="C3032" s="283">
        <f t="shared" si="45"/>
        <v>10356930719</v>
      </c>
      <c r="D3032" s="57"/>
      <c r="E3032" s="57"/>
      <c r="F3032" s="279">
        <v>818240607</v>
      </c>
      <c r="G3032" s="286">
        <v>462018142</v>
      </c>
      <c r="H3032" s="278">
        <v>48497</v>
      </c>
      <c r="I3032" s="278"/>
      <c r="K3032" s="57"/>
      <c r="L3032" s="57"/>
      <c r="M3032" s="274"/>
      <c r="N3032" s="274"/>
      <c r="O3032" s="57"/>
    </row>
    <row r="3033" spans="1:15">
      <c r="A3033" s="57"/>
      <c r="B3033" s="278">
        <v>46037</v>
      </c>
      <c r="C3033" s="283">
        <f t="shared" si="45"/>
        <v>9932629917</v>
      </c>
      <c r="D3033" s="57"/>
      <c r="E3033" s="57"/>
      <c r="F3033" s="279">
        <v>393939805</v>
      </c>
      <c r="G3033" s="286">
        <v>462114625</v>
      </c>
      <c r="H3033" s="278">
        <v>50133</v>
      </c>
      <c r="I3033" s="278"/>
      <c r="K3033" s="57"/>
      <c r="L3033" s="57"/>
      <c r="M3033" s="274"/>
      <c r="N3033" s="274"/>
      <c r="O3033" s="57"/>
    </row>
    <row r="3034" spans="1:15">
      <c r="A3034" s="57"/>
      <c r="B3034" s="278">
        <v>46038</v>
      </c>
      <c r="C3034" s="283">
        <f t="shared" si="45"/>
        <v>9914399914</v>
      </c>
      <c r="D3034" s="57"/>
      <c r="E3034" s="57"/>
      <c r="F3034" s="279">
        <v>375709802</v>
      </c>
      <c r="G3034" s="286">
        <v>462198422</v>
      </c>
      <c r="H3034" s="278">
        <v>50085</v>
      </c>
      <c r="I3034" s="278"/>
      <c r="K3034" s="57"/>
      <c r="L3034" s="57"/>
      <c r="M3034" s="274"/>
      <c r="N3034" s="274"/>
      <c r="O3034" s="57"/>
    </row>
    <row r="3035" spans="1:15">
      <c r="A3035" s="57"/>
      <c r="B3035" s="278">
        <v>46039</v>
      </c>
      <c r="C3035" s="283">
        <f t="shared" si="45"/>
        <v>10406050459</v>
      </c>
      <c r="D3035" s="57"/>
      <c r="E3035" s="57"/>
      <c r="F3035" s="279">
        <v>867360347</v>
      </c>
      <c r="G3035" s="286">
        <v>462712595</v>
      </c>
      <c r="H3035" s="278">
        <v>50077</v>
      </c>
      <c r="I3035" s="278"/>
      <c r="K3035" s="57"/>
      <c r="L3035" s="57"/>
      <c r="M3035" s="274"/>
      <c r="N3035" s="274"/>
      <c r="O3035" s="57"/>
    </row>
    <row r="3036" spans="1:15">
      <c r="A3036" s="57"/>
      <c r="B3036" s="278">
        <v>46040</v>
      </c>
      <c r="C3036" s="283">
        <f t="shared" si="45"/>
        <v>9999255391</v>
      </c>
      <c r="D3036" s="57"/>
      <c r="E3036" s="57"/>
      <c r="F3036" s="279">
        <v>460565279</v>
      </c>
      <c r="G3036" s="286">
        <v>462838874</v>
      </c>
      <c r="H3036" s="278">
        <v>45743</v>
      </c>
      <c r="I3036" s="278"/>
      <c r="K3036" s="57"/>
      <c r="L3036" s="57"/>
      <c r="M3036" s="274"/>
      <c r="N3036" s="274"/>
      <c r="O3036" s="57"/>
    </row>
    <row r="3037" spans="1:15">
      <c r="A3037" s="57"/>
      <c r="B3037" s="278">
        <v>46041</v>
      </c>
      <c r="C3037" s="283">
        <f t="shared" si="45"/>
        <v>9907042558</v>
      </c>
      <c r="D3037" s="57"/>
      <c r="E3037" s="57"/>
      <c r="F3037" s="279">
        <v>368352446</v>
      </c>
      <c r="G3037" s="286">
        <v>462961376</v>
      </c>
      <c r="H3037" s="278">
        <v>48148</v>
      </c>
      <c r="I3037" s="278"/>
      <c r="K3037" s="57"/>
      <c r="L3037" s="57"/>
      <c r="M3037" s="274"/>
      <c r="N3037" s="274"/>
      <c r="O3037" s="57"/>
    </row>
    <row r="3038" spans="1:15">
      <c r="A3038" s="57"/>
      <c r="B3038" s="278">
        <v>46042</v>
      </c>
      <c r="C3038" s="283">
        <f t="shared" si="45"/>
        <v>10190155783</v>
      </c>
      <c r="D3038" s="57"/>
      <c r="E3038" s="57"/>
      <c r="F3038" s="279">
        <v>651465671</v>
      </c>
      <c r="G3038" s="286">
        <v>463016238</v>
      </c>
      <c r="H3038" s="278">
        <v>43071</v>
      </c>
      <c r="I3038" s="278"/>
      <c r="K3038" s="57"/>
      <c r="L3038" s="57"/>
      <c r="M3038" s="274"/>
      <c r="N3038" s="274"/>
      <c r="O3038" s="57"/>
    </row>
    <row r="3039" spans="1:15">
      <c r="A3039" s="57"/>
      <c r="B3039" s="278">
        <v>46043</v>
      </c>
      <c r="C3039" s="283">
        <f t="shared" si="45"/>
        <v>10386676357</v>
      </c>
      <c r="D3039" s="57"/>
      <c r="E3039" s="57"/>
      <c r="F3039" s="279">
        <v>847986245</v>
      </c>
      <c r="G3039" s="286">
        <v>463390766</v>
      </c>
      <c r="H3039" s="278">
        <v>49446</v>
      </c>
      <c r="I3039" s="278"/>
      <c r="K3039" s="57"/>
      <c r="L3039" s="57"/>
      <c r="M3039" s="274"/>
      <c r="N3039" s="274"/>
      <c r="O3039" s="57"/>
    </row>
    <row r="3040" spans="1:15">
      <c r="A3040" s="57"/>
      <c r="B3040" s="278">
        <v>46044</v>
      </c>
      <c r="C3040" s="283">
        <f t="shared" ref="C3040:C3103" si="46">F3040+(F$88*28679+98765)+(G$88*6587+87654)+(E$88*9537+76543)+(J$88*5713+4528)</f>
        <v>10188295171</v>
      </c>
      <c r="D3040" s="57"/>
      <c r="E3040" s="57"/>
      <c r="F3040" s="279">
        <v>649605059</v>
      </c>
      <c r="G3040" s="286">
        <v>463398134</v>
      </c>
      <c r="H3040" s="278">
        <v>44186</v>
      </c>
      <c r="I3040" s="278"/>
      <c r="K3040" s="57"/>
      <c r="L3040" s="57"/>
      <c r="M3040" s="274"/>
      <c r="N3040" s="274"/>
      <c r="O3040" s="57"/>
    </row>
    <row r="3041" spans="1:15">
      <c r="A3041" s="57"/>
      <c r="B3041" s="278">
        <v>46045</v>
      </c>
      <c r="C3041" s="283">
        <f t="shared" si="46"/>
        <v>9717649623</v>
      </c>
      <c r="D3041" s="57"/>
      <c r="E3041" s="57"/>
      <c r="F3041" s="279">
        <v>178959511</v>
      </c>
      <c r="G3041" s="286">
        <v>463535300</v>
      </c>
      <c r="H3041" s="278">
        <v>44316</v>
      </c>
      <c r="I3041" s="278"/>
      <c r="K3041" s="57"/>
      <c r="L3041" s="57"/>
      <c r="M3041" s="274"/>
      <c r="N3041" s="274"/>
      <c r="O3041" s="57"/>
    </row>
    <row r="3042" spans="1:15">
      <c r="A3042" s="57"/>
      <c r="B3042" s="278">
        <v>46046</v>
      </c>
      <c r="C3042" s="283">
        <f t="shared" si="46"/>
        <v>9672682058</v>
      </c>
      <c r="D3042" s="57"/>
      <c r="E3042" s="57"/>
      <c r="F3042" s="279">
        <v>133991946</v>
      </c>
      <c r="G3042" s="286">
        <v>463566071</v>
      </c>
      <c r="H3042" s="278">
        <v>43591</v>
      </c>
      <c r="I3042" s="278"/>
      <c r="K3042" s="57"/>
      <c r="L3042" s="57"/>
      <c r="M3042" s="274"/>
      <c r="N3042" s="274"/>
      <c r="O3042" s="57"/>
    </row>
    <row r="3043" spans="1:15">
      <c r="A3043" s="57"/>
      <c r="B3043" s="278">
        <v>46047</v>
      </c>
      <c r="C3043" s="283">
        <f t="shared" si="46"/>
        <v>9683229758</v>
      </c>
      <c r="D3043" s="57"/>
      <c r="E3043" s="57"/>
      <c r="F3043" s="279">
        <v>144539646</v>
      </c>
      <c r="G3043" s="286">
        <v>464002145</v>
      </c>
      <c r="H3043" s="278">
        <v>46553</v>
      </c>
      <c r="I3043" s="278"/>
      <c r="K3043" s="57"/>
      <c r="L3043" s="57"/>
      <c r="M3043" s="274"/>
      <c r="N3043" s="274"/>
      <c r="O3043" s="57"/>
    </row>
    <row r="3044" spans="1:15">
      <c r="A3044" s="57"/>
      <c r="B3044" s="278">
        <v>46048</v>
      </c>
      <c r="C3044" s="283">
        <f t="shared" si="46"/>
        <v>10454521628</v>
      </c>
      <c r="D3044" s="57"/>
      <c r="E3044" s="57"/>
      <c r="F3044" s="279">
        <v>915831516</v>
      </c>
      <c r="G3044" s="286">
        <v>464059738</v>
      </c>
      <c r="H3044" s="278">
        <v>44847</v>
      </c>
      <c r="I3044" s="278"/>
      <c r="K3044" s="57"/>
      <c r="L3044" s="57"/>
      <c r="M3044" s="274"/>
      <c r="N3044" s="274"/>
      <c r="O3044" s="57"/>
    </row>
    <row r="3045" spans="1:15">
      <c r="A3045" s="57"/>
      <c r="B3045" s="278">
        <v>46049</v>
      </c>
      <c r="C3045" s="283">
        <f t="shared" si="46"/>
        <v>10496019017</v>
      </c>
      <c r="D3045" s="57"/>
      <c r="E3045" s="57"/>
      <c r="F3045" s="279">
        <v>957328905</v>
      </c>
      <c r="G3045" s="286">
        <v>464434122</v>
      </c>
      <c r="H3045" s="278">
        <v>44050</v>
      </c>
      <c r="I3045" s="278"/>
      <c r="K3045" s="57"/>
      <c r="L3045" s="57"/>
      <c r="M3045" s="274"/>
      <c r="N3045" s="274"/>
      <c r="O3045" s="57"/>
    </row>
    <row r="3046" spans="1:15">
      <c r="A3046" s="57"/>
      <c r="B3046" s="278">
        <v>46050</v>
      </c>
      <c r="C3046" s="283">
        <f t="shared" si="46"/>
        <v>10407810244</v>
      </c>
      <c r="D3046" s="57"/>
      <c r="E3046" s="57"/>
      <c r="F3046" s="279">
        <v>869120132</v>
      </c>
      <c r="G3046" s="286">
        <v>464483038</v>
      </c>
      <c r="H3046" s="278">
        <v>43380</v>
      </c>
      <c r="I3046" s="278"/>
      <c r="K3046" s="57"/>
      <c r="L3046" s="57"/>
      <c r="M3046" s="274"/>
      <c r="N3046" s="274"/>
      <c r="O3046" s="57"/>
    </row>
    <row r="3047" spans="1:15">
      <c r="A3047" s="57"/>
      <c r="B3047" s="278">
        <v>46051</v>
      </c>
      <c r="C3047" s="283">
        <f t="shared" si="46"/>
        <v>9820882436</v>
      </c>
      <c r="D3047" s="57"/>
      <c r="E3047" s="57"/>
      <c r="F3047" s="279">
        <v>282192324</v>
      </c>
      <c r="G3047" s="286">
        <v>464674541</v>
      </c>
      <c r="H3047" s="278">
        <v>47373</v>
      </c>
      <c r="I3047" s="278"/>
      <c r="K3047" s="57"/>
      <c r="L3047" s="57"/>
      <c r="M3047" s="274"/>
      <c r="N3047" s="274"/>
      <c r="O3047" s="57"/>
    </row>
    <row r="3048" spans="1:15">
      <c r="A3048" s="57"/>
      <c r="B3048" s="278">
        <v>46052</v>
      </c>
      <c r="C3048" s="283">
        <f t="shared" si="46"/>
        <v>9738261341</v>
      </c>
      <c r="D3048" s="57"/>
      <c r="E3048" s="57"/>
      <c r="F3048" s="279">
        <v>199571229</v>
      </c>
      <c r="G3048" s="286">
        <v>464808172</v>
      </c>
      <c r="H3048" s="278">
        <v>45829</v>
      </c>
      <c r="I3048" s="278"/>
      <c r="K3048" s="57"/>
      <c r="L3048" s="57"/>
      <c r="M3048" s="274"/>
      <c r="N3048" s="274"/>
      <c r="O3048" s="57"/>
    </row>
    <row r="3049" spans="1:15">
      <c r="A3049" s="57"/>
      <c r="B3049" s="278">
        <v>46053</v>
      </c>
      <c r="C3049" s="283">
        <f t="shared" si="46"/>
        <v>10020734629</v>
      </c>
      <c r="D3049" s="57"/>
      <c r="E3049" s="57"/>
      <c r="F3049" s="279">
        <v>482044517</v>
      </c>
      <c r="G3049" s="286">
        <v>464881891</v>
      </c>
      <c r="H3049" s="278">
        <v>44060</v>
      </c>
      <c r="I3049" s="278"/>
      <c r="K3049" s="57"/>
      <c r="L3049" s="57"/>
      <c r="M3049" s="274"/>
      <c r="N3049" s="274"/>
      <c r="O3049" s="57"/>
    </row>
    <row r="3050" spans="1:15">
      <c r="A3050" s="57"/>
      <c r="B3050" s="278">
        <v>46054</v>
      </c>
      <c r="C3050" s="283">
        <f t="shared" si="46"/>
        <v>10212718328</v>
      </c>
      <c r="D3050" s="57"/>
      <c r="E3050" s="57"/>
      <c r="F3050" s="279">
        <v>674028216</v>
      </c>
      <c r="G3050" s="286">
        <v>465109014</v>
      </c>
      <c r="H3050" s="278">
        <v>44227</v>
      </c>
      <c r="I3050" s="278"/>
      <c r="K3050" s="57"/>
      <c r="L3050" s="57"/>
      <c r="M3050" s="274"/>
      <c r="N3050" s="274"/>
      <c r="O3050" s="57"/>
    </row>
    <row r="3051" spans="1:15">
      <c r="A3051" s="57"/>
      <c r="B3051" s="278">
        <v>46055</v>
      </c>
      <c r="C3051" s="283">
        <f t="shared" si="46"/>
        <v>10466300661</v>
      </c>
      <c r="D3051" s="57"/>
      <c r="E3051" s="57"/>
      <c r="F3051" s="279">
        <v>927610549</v>
      </c>
      <c r="G3051" s="286">
        <v>465148659</v>
      </c>
      <c r="H3051" s="278">
        <v>43773</v>
      </c>
      <c r="I3051" s="278"/>
      <c r="K3051" s="57"/>
      <c r="L3051" s="57"/>
      <c r="M3051" s="274"/>
      <c r="N3051" s="274"/>
      <c r="O3051" s="57"/>
    </row>
    <row r="3052" spans="1:15">
      <c r="A3052" s="57"/>
      <c r="B3052" s="278">
        <v>46056</v>
      </c>
      <c r="C3052" s="283">
        <f t="shared" si="46"/>
        <v>9745902250</v>
      </c>
      <c r="D3052" s="57"/>
      <c r="E3052" s="57"/>
      <c r="F3052" s="279">
        <v>207212138</v>
      </c>
      <c r="G3052" s="286">
        <v>465342594</v>
      </c>
      <c r="H3052" s="278">
        <v>48529</v>
      </c>
      <c r="I3052" s="278"/>
      <c r="K3052" s="57"/>
      <c r="L3052" s="57"/>
      <c r="M3052" s="274"/>
      <c r="N3052" s="274"/>
      <c r="O3052" s="57"/>
    </row>
    <row r="3053" spans="1:15">
      <c r="A3053" s="57"/>
      <c r="B3053" s="278">
        <v>46057</v>
      </c>
      <c r="C3053" s="283">
        <f t="shared" si="46"/>
        <v>9874155006</v>
      </c>
      <c r="D3053" s="57"/>
      <c r="E3053" s="57"/>
      <c r="F3053" s="279">
        <v>335464894</v>
      </c>
      <c r="G3053" s="286">
        <v>465778747</v>
      </c>
      <c r="H3053" s="278">
        <v>43878</v>
      </c>
      <c r="I3053" s="278"/>
      <c r="K3053" s="57"/>
      <c r="L3053" s="57"/>
      <c r="M3053" s="274"/>
      <c r="N3053" s="274"/>
      <c r="O3053" s="57"/>
    </row>
    <row r="3054" spans="1:15">
      <c r="A3054" s="57"/>
      <c r="B3054" s="278">
        <v>46058</v>
      </c>
      <c r="C3054" s="283">
        <f t="shared" si="46"/>
        <v>10171852723</v>
      </c>
      <c r="D3054" s="57"/>
      <c r="E3054" s="57"/>
      <c r="F3054" s="279">
        <v>633162611</v>
      </c>
      <c r="G3054" s="286">
        <v>465832476</v>
      </c>
      <c r="H3054" s="278">
        <v>44004</v>
      </c>
      <c r="I3054" s="278"/>
      <c r="K3054" s="57"/>
      <c r="L3054" s="57"/>
      <c r="M3054" s="274"/>
      <c r="N3054" s="274"/>
      <c r="O3054" s="57"/>
    </row>
    <row r="3055" spans="1:15">
      <c r="A3055" s="57"/>
      <c r="B3055" s="278">
        <v>46059</v>
      </c>
      <c r="C3055" s="283">
        <f t="shared" si="46"/>
        <v>9649229265</v>
      </c>
      <c r="D3055" s="57"/>
      <c r="E3055" s="57"/>
      <c r="F3055" s="279">
        <v>110539153</v>
      </c>
      <c r="G3055" s="286">
        <v>465922507</v>
      </c>
      <c r="H3055" s="278">
        <v>43338</v>
      </c>
      <c r="I3055" s="278"/>
      <c r="K3055" s="57"/>
      <c r="L3055" s="57"/>
      <c r="M3055" s="274"/>
      <c r="N3055" s="274"/>
      <c r="O3055" s="57"/>
    </row>
    <row r="3056" spans="1:15">
      <c r="A3056" s="57"/>
      <c r="B3056" s="278">
        <v>46060</v>
      </c>
      <c r="C3056" s="283">
        <f t="shared" si="46"/>
        <v>10429595313</v>
      </c>
      <c r="D3056" s="57"/>
      <c r="E3056" s="57"/>
      <c r="F3056" s="279">
        <v>890905201</v>
      </c>
      <c r="G3056" s="286">
        <v>465927419</v>
      </c>
      <c r="H3056" s="278">
        <v>46405</v>
      </c>
      <c r="I3056" s="278"/>
      <c r="K3056" s="57"/>
      <c r="L3056" s="57"/>
      <c r="M3056" s="274"/>
      <c r="N3056" s="274"/>
      <c r="O3056" s="57"/>
    </row>
    <row r="3057" spans="1:15">
      <c r="A3057" s="57"/>
      <c r="B3057" s="278">
        <v>46061</v>
      </c>
      <c r="C3057" s="283">
        <f t="shared" si="46"/>
        <v>10088231640</v>
      </c>
      <c r="D3057" s="57"/>
      <c r="E3057" s="57"/>
      <c r="F3057" s="279">
        <v>549541528</v>
      </c>
      <c r="G3057" s="286">
        <v>465978585</v>
      </c>
      <c r="H3057" s="278">
        <v>46870</v>
      </c>
      <c r="I3057" s="278"/>
      <c r="K3057" s="57"/>
      <c r="L3057" s="57"/>
      <c r="M3057" s="274"/>
      <c r="N3057" s="274"/>
      <c r="O3057" s="57"/>
    </row>
    <row r="3058" spans="1:15">
      <c r="A3058" s="57"/>
      <c r="B3058" s="278">
        <v>46062</v>
      </c>
      <c r="C3058" s="283">
        <f t="shared" si="46"/>
        <v>10516801573</v>
      </c>
      <c r="D3058" s="57"/>
      <c r="E3058" s="57"/>
      <c r="F3058" s="279">
        <v>978111461</v>
      </c>
      <c r="G3058" s="286">
        <v>466066173</v>
      </c>
      <c r="H3058" s="278">
        <v>47313</v>
      </c>
      <c r="I3058" s="278"/>
      <c r="K3058" s="57"/>
      <c r="L3058" s="57"/>
      <c r="M3058" s="274"/>
      <c r="N3058" s="274"/>
      <c r="O3058" s="57"/>
    </row>
    <row r="3059" spans="1:15">
      <c r="A3059" s="57"/>
      <c r="B3059" s="278">
        <v>46063</v>
      </c>
      <c r="C3059" s="283">
        <f t="shared" si="46"/>
        <v>10333569712</v>
      </c>
      <c r="D3059" s="57"/>
      <c r="E3059" s="57"/>
      <c r="F3059" s="279">
        <v>794879600</v>
      </c>
      <c r="G3059" s="286">
        <v>466102943</v>
      </c>
      <c r="H3059" s="278">
        <v>44637</v>
      </c>
      <c r="I3059" s="278"/>
      <c r="K3059" s="57"/>
      <c r="L3059" s="57"/>
      <c r="M3059" s="274"/>
      <c r="N3059" s="274"/>
      <c r="O3059" s="57"/>
    </row>
    <row r="3060" spans="1:15">
      <c r="A3060" s="57"/>
      <c r="B3060" s="278">
        <v>46064</v>
      </c>
      <c r="C3060" s="283">
        <f t="shared" si="46"/>
        <v>10502954946</v>
      </c>
      <c r="D3060" s="57"/>
      <c r="E3060" s="57"/>
      <c r="F3060" s="279">
        <v>964264834</v>
      </c>
      <c r="G3060" s="286">
        <v>466498713</v>
      </c>
      <c r="H3060" s="278">
        <v>43098</v>
      </c>
      <c r="I3060" s="278"/>
      <c r="K3060" s="57"/>
      <c r="L3060" s="57"/>
      <c r="M3060" s="274"/>
      <c r="N3060" s="274"/>
      <c r="O3060" s="57"/>
    </row>
    <row r="3061" spans="1:15">
      <c r="A3061" s="57"/>
      <c r="B3061" s="278">
        <v>46065</v>
      </c>
      <c r="C3061" s="283">
        <f t="shared" si="46"/>
        <v>9645030187</v>
      </c>
      <c r="D3061" s="57"/>
      <c r="E3061" s="57"/>
      <c r="F3061" s="279">
        <v>106340075</v>
      </c>
      <c r="G3061" s="286">
        <v>466499151</v>
      </c>
      <c r="H3061" s="278">
        <v>48210</v>
      </c>
      <c r="I3061" s="278"/>
      <c r="K3061" s="57"/>
      <c r="L3061" s="57"/>
      <c r="M3061" s="274"/>
      <c r="N3061" s="274"/>
      <c r="O3061" s="57"/>
    </row>
    <row r="3062" spans="1:15">
      <c r="A3062" s="57"/>
      <c r="B3062" s="278">
        <v>46066</v>
      </c>
      <c r="C3062" s="283">
        <f t="shared" si="46"/>
        <v>10287027870</v>
      </c>
      <c r="D3062" s="57"/>
      <c r="E3062" s="57"/>
      <c r="F3062" s="279">
        <v>748337758</v>
      </c>
      <c r="G3062" s="286">
        <v>466701478</v>
      </c>
      <c r="H3062" s="278">
        <v>47582</v>
      </c>
      <c r="I3062" s="278"/>
      <c r="K3062" s="57"/>
      <c r="L3062" s="57"/>
      <c r="M3062" s="274"/>
      <c r="N3062" s="274"/>
      <c r="O3062" s="57"/>
    </row>
    <row r="3063" spans="1:15">
      <c r="A3063" s="57"/>
      <c r="B3063" s="278">
        <v>46067</v>
      </c>
      <c r="C3063" s="283">
        <f t="shared" si="46"/>
        <v>9912168601</v>
      </c>
      <c r="D3063" s="57"/>
      <c r="E3063" s="57"/>
      <c r="F3063" s="279">
        <v>373478489</v>
      </c>
      <c r="G3063" s="286">
        <v>466850193</v>
      </c>
      <c r="H3063" s="278">
        <v>46626</v>
      </c>
      <c r="I3063" s="278"/>
      <c r="K3063" s="57"/>
      <c r="L3063" s="57"/>
      <c r="M3063" s="274"/>
      <c r="N3063" s="274"/>
      <c r="O3063" s="57"/>
    </row>
    <row r="3064" spans="1:15">
      <c r="A3064" s="57"/>
      <c r="B3064" s="278">
        <v>46068</v>
      </c>
      <c r="C3064" s="283">
        <f t="shared" si="46"/>
        <v>9719629325</v>
      </c>
      <c r="D3064" s="57"/>
      <c r="E3064" s="57"/>
      <c r="F3064" s="279">
        <v>180939213</v>
      </c>
      <c r="G3064" s="286">
        <v>467044757</v>
      </c>
      <c r="H3064" s="278">
        <v>45063</v>
      </c>
      <c r="I3064" s="278"/>
      <c r="K3064" s="57"/>
      <c r="L3064" s="57"/>
      <c r="M3064" s="274"/>
      <c r="N3064" s="274"/>
      <c r="O3064" s="57"/>
    </row>
    <row r="3065" spans="1:15">
      <c r="A3065" s="57"/>
      <c r="B3065" s="278">
        <v>46069</v>
      </c>
      <c r="C3065" s="283">
        <f t="shared" si="46"/>
        <v>10007863865</v>
      </c>
      <c r="D3065" s="57"/>
      <c r="E3065" s="57"/>
      <c r="F3065" s="279">
        <v>469173753</v>
      </c>
      <c r="G3065" s="286">
        <v>467280596</v>
      </c>
      <c r="H3065" s="278">
        <v>50172</v>
      </c>
      <c r="I3065" s="278"/>
      <c r="K3065" s="57"/>
      <c r="L3065" s="57"/>
      <c r="M3065" s="274"/>
      <c r="N3065" s="274"/>
      <c r="O3065" s="57"/>
    </row>
    <row r="3066" spans="1:15">
      <c r="A3066" s="57"/>
      <c r="B3066" s="278">
        <v>46070</v>
      </c>
      <c r="C3066" s="283">
        <f t="shared" si="46"/>
        <v>10479400674</v>
      </c>
      <c r="D3066" s="57"/>
      <c r="E3066" s="57"/>
      <c r="F3066" s="279">
        <v>940710562</v>
      </c>
      <c r="G3066" s="286">
        <v>467302773</v>
      </c>
      <c r="H3066" s="278">
        <v>49365</v>
      </c>
      <c r="I3066" s="278"/>
      <c r="K3066" s="57"/>
      <c r="L3066" s="57"/>
      <c r="M3066" s="274"/>
      <c r="N3066" s="274"/>
      <c r="O3066" s="57"/>
    </row>
    <row r="3067" spans="1:15">
      <c r="A3067" s="57"/>
      <c r="B3067" s="278">
        <v>46071</v>
      </c>
      <c r="C3067" s="283">
        <f t="shared" si="46"/>
        <v>9888736028</v>
      </c>
      <c r="D3067" s="57"/>
      <c r="E3067" s="57"/>
      <c r="F3067" s="279">
        <v>350045916</v>
      </c>
      <c r="G3067" s="286">
        <v>467363093</v>
      </c>
      <c r="H3067" s="278">
        <v>43031</v>
      </c>
      <c r="I3067" s="278"/>
      <c r="K3067" s="57"/>
      <c r="L3067" s="57"/>
      <c r="M3067" s="274"/>
      <c r="N3067" s="274"/>
      <c r="O3067" s="57"/>
    </row>
    <row r="3068" spans="1:15">
      <c r="A3068" s="57"/>
      <c r="B3068" s="278">
        <v>46072</v>
      </c>
      <c r="C3068" s="283">
        <f t="shared" si="46"/>
        <v>10218809178</v>
      </c>
      <c r="D3068" s="57"/>
      <c r="E3068" s="57"/>
      <c r="F3068" s="279">
        <v>680119066</v>
      </c>
      <c r="G3068" s="286">
        <v>467556251</v>
      </c>
      <c r="H3068" s="278">
        <v>46122</v>
      </c>
      <c r="I3068" s="278"/>
      <c r="K3068" s="57"/>
      <c r="L3068" s="57"/>
      <c r="M3068" s="274"/>
      <c r="N3068" s="274"/>
      <c r="O3068" s="57"/>
    </row>
    <row r="3069" spans="1:15">
      <c r="A3069" s="57"/>
      <c r="B3069" s="278">
        <v>46073</v>
      </c>
      <c r="C3069" s="283">
        <f t="shared" si="46"/>
        <v>10496295417</v>
      </c>
      <c r="D3069" s="57"/>
      <c r="E3069" s="57"/>
      <c r="F3069" s="279">
        <v>957605305</v>
      </c>
      <c r="G3069" s="286">
        <v>467578264</v>
      </c>
      <c r="H3069" s="278">
        <v>45317</v>
      </c>
      <c r="I3069" s="278"/>
      <c r="K3069" s="57"/>
      <c r="L3069" s="57"/>
      <c r="M3069" s="274"/>
      <c r="N3069" s="274"/>
      <c r="O3069" s="57"/>
    </row>
    <row r="3070" spans="1:15">
      <c r="A3070" s="57"/>
      <c r="B3070" s="278">
        <v>46074</v>
      </c>
      <c r="C3070" s="283">
        <f t="shared" si="46"/>
        <v>10299828088</v>
      </c>
      <c r="D3070" s="57"/>
      <c r="E3070" s="57"/>
      <c r="F3070" s="279">
        <v>761137976</v>
      </c>
      <c r="G3070" s="286">
        <v>467629426</v>
      </c>
      <c r="H3070" s="278">
        <v>46788</v>
      </c>
      <c r="I3070" s="278"/>
      <c r="K3070" s="57"/>
      <c r="L3070" s="57"/>
      <c r="M3070" s="274"/>
      <c r="N3070" s="274"/>
      <c r="O3070" s="57"/>
    </row>
    <row r="3071" spans="1:15">
      <c r="A3071" s="57"/>
      <c r="B3071" s="278">
        <v>46075</v>
      </c>
      <c r="C3071" s="283">
        <f t="shared" si="46"/>
        <v>10303248183</v>
      </c>
      <c r="D3071" s="57"/>
      <c r="E3071" s="57"/>
      <c r="F3071" s="279">
        <v>764558071</v>
      </c>
      <c r="G3071" s="286">
        <v>468000270</v>
      </c>
      <c r="H3071" s="278">
        <v>45257</v>
      </c>
      <c r="I3071" s="278"/>
      <c r="K3071" s="57"/>
      <c r="L3071" s="57"/>
      <c r="M3071" s="274"/>
      <c r="N3071" s="274"/>
      <c r="O3071" s="57"/>
    </row>
    <row r="3072" spans="1:15">
      <c r="A3072" s="57"/>
      <c r="B3072" s="278">
        <v>46076</v>
      </c>
      <c r="C3072" s="283">
        <f t="shared" si="46"/>
        <v>9892385942</v>
      </c>
      <c r="D3072" s="57"/>
      <c r="E3072" s="57"/>
      <c r="F3072" s="279">
        <v>353695830</v>
      </c>
      <c r="G3072" s="286">
        <v>468053153</v>
      </c>
      <c r="H3072" s="278">
        <v>47409</v>
      </c>
      <c r="I3072" s="278"/>
      <c r="K3072" s="57"/>
      <c r="L3072" s="57"/>
      <c r="M3072" s="274"/>
      <c r="N3072" s="274"/>
      <c r="O3072" s="57"/>
    </row>
    <row r="3073" spans="1:15">
      <c r="A3073" s="57"/>
      <c r="B3073" s="278">
        <v>46077</v>
      </c>
      <c r="C3073" s="283">
        <f t="shared" si="46"/>
        <v>10195738791</v>
      </c>
      <c r="D3073" s="57"/>
      <c r="E3073" s="57"/>
      <c r="F3073" s="279">
        <v>657048679</v>
      </c>
      <c r="G3073" s="286">
        <v>468056658</v>
      </c>
      <c r="H3073" s="278">
        <v>48372</v>
      </c>
      <c r="I3073" s="278"/>
      <c r="K3073" s="57"/>
      <c r="L3073" s="57"/>
      <c r="M3073" s="274"/>
      <c r="N3073" s="274"/>
      <c r="O3073" s="57"/>
    </row>
    <row r="3074" spans="1:15">
      <c r="A3074" s="57"/>
      <c r="B3074" s="278">
        <v>46078</v>
      </c>
      <c r="C3074" s="283">
        <f t="shared" si="46"/>
        <v>10488338457</v>
      </c>
      <c r="D3074" s="57"/>
      <c r="E3074" s="57"/>
      <c r="F3074" s="279">
        <v>949648345</v>
      </c>
      <c r="G3074" s="286">
        <v>468103585</v>
      </c>
      <c r="H3074" s="278">
        <v>46804</v>
      </c>
      <c r="I3074" s="278"/>
      <c r="K3074" s="57"/>
      <c r="L3074" s="57"/>
      <c r="M3074" s="274"/>
      <c r="N3074" s="274"/>
      <c r="O3074" s="57"/>
    </row>
    <row r="3075" spans="1:15">
      <c r="A3075" s="57"/>
      <c r="B3075" s="278">
        <v>46079</v>
      </c>
      <c r="C3075" s="283">
        <f t="shared" si="46"/>
        <v>9979653462</v>
      </c>
      <c r="D3075" s="57"/>
      <c r="E3075" s="57"/>
      <c r="F3075" s="279">
        <v>440963350</v>
      </c>
      <c r="G3075" s="286">
        <v>468148376</v>
      </c>
      <c r="H3075" s="278">
        <v>43404</v>
      </c>
      <c r="I3075" s="278"/>
      <c r="K3075" s="57"/>
      <c r="L3075" s="57"/>
      <c r="M3075" s="274"/>
      <c r="N3075" s="274"/>
      <c r="O3075" s="57"/>
    </row>
    <row r="3076" spans="1:15">
      <c r="A3076" s="57"/>
      <c r="B3076" s="278">
        <v>46080</v>
      </c>
      <c r="C3076" s="283">
        <f t="shared" si="46"/>
        <v>10309643724</v>
      </c>
      <c r="D3076" s="57"/>
      <c r="E3076" s="57"/>
      <c r="F3076" s="279">
        <v>770953612</v>
      </c>
      <c r="G3076" s="286">
        <v>468407067</v>
      </c>
      <c r="H3076" s="278">
        <v>48891</v>
      </c>
      <c r="I3076" s="278"/>
      <c r="K3076" s="57"/>
      <c r="L3076" s="57"/>
      <c r="M3076" s="274"/>
      <c r="N3076" s="274"/>
      <c r="O3076" s="57"/>
    </row>
    <row r="3077" spans="1:15">
      <c r="A3077" s="57"/>
      <c r="B3077" s="278">
        <v>46081</v>
      </c>
      <c r="C3077" s="283">
        <f t="shared" si="46"/>
        <v>10244424941</v>
      </c>
      <c r="D3077" s="57"/>
      <c r="E3077" s="57"/>
      <c r="F3077" s="279">
        <v>705734829</v>
      </c>
      <c r="G3077" s="286">
        <v>468601586</v>
      </c>
      <c r="H3077" s="278">
        <v>49765</v>
      </c>
      <c r="I3077" s="278"/>
      <c r="K3077" s="57"/>
      <c r="L3077" s="57"/>
      <c r="M3077" s="274"/>
      <c r="N3077" s="274"/>
      <c r="O3077" s="57"/>
    </row>
    <row r="3078" spans="1:15">
      <c r="A3078" s="57"/>
      <c r="B3078" s="278">
        <v>46082</v>
      </c>
      <c r="C3078" s="283">
        <f t="shared" si="46"/>
        <v>10180263138</v>
      </c>
      <c r="D3078" s="57"/>
      <c r="E3078" s="57"/>
      <c r="F3078" s="279">
        <v>641573026</v>
      </c>
      <c r="G3078" s="286">
        <v>468695165</v>
      </c>
      <c r="H3078" s="278">
        <v>47507</v>
      </c>
      <c r="I3078" s="278"/>
      <c r="K3078" s="57"/>
      <c r="L3078" s="57"/>
      <c r="M3078" s="274"/>
      <c r="N3078" s="274"/>
      <c r="O3078" s="57"/>
    </row>
    <row r="3079" spans="1:15">
      <c r="A3079" s="57"/>
      <c r="B3079" s="278">
        <v>46083</v>
      </c>
      <c r="C3079" s="283">
        <f t="shared" si="46"/>
        <v>10480765683</v>
      </c>
      <c r="D3079" s="57"/>
      <c r="E3079" s="57"/>
      <c r="F3079" s="279">
        <v>942075571</v>
      </c>
      <c r="G3079" s="286">
        <v>469021250</v>
      </c>
      <c r="H3079" s="278">
        <v>44225</v>
      </c>
      <c r="I3079" s="278"/>
      <c r="K3079" s="57"/>
      <c r="L3079" s="57"/>
      <c r="M3079" s="274"/>
      <c r="N3079" s="274"/>
      <c r="O3079" s="57"/>
    </row>
    <row r="3080" spans="1:15">
      <c r="A3080" s="57"/>
      <c r="B3080" s="278">
        <v>46084</v>
      </c>
      <c r="C3080" s="283">
        <f t="shared" si="46"/>
        <v>9835068508</v>
      </c>
      <c r="D3080" s="57"/>
      <c r="E3080" s="57"/>
      <c r="F3080" s="279">
        <v>296378396</v>
      </c>
      <c r="G3080" s="286">
        <v>469173753</v>
      </c>
      <c r="H3080" s="278">
        <v>46069</v>
      </c>
      <c r="I3080" s="278"/>
      <c r="K3080" s="57"/>
      <c r="L3080" s="57"/>
      <c r="M3080" s="274"/>
      <c r="N3080" s="274"/>
      <c r="O3080" s="57"/>
    </row>
    <row r="3081" spans="1:15">
      <c r="A3081" s="57"/>
      <c r="B3081" s="278">
        <v>46085</v>
      </c>
      <c r="C3081" s="283">
        <f t="shared" si="46"/>
        <v>10110033641</v>
      </c>
      <c r="D3081" s="57"/>
      <c r="E3081" s="57"/>
      <c r="F3081" s="279">
        <v>571343529</v>
      </c>
      <c r="G3081" s="286">
        <v>469546391</v>
      </c>
      <c r="H3081" s="278">
        <v>46700</v>
      </c>
      <c r="I3081" s="278"/>
      <c r="K3081" s="57"/>
      <c r="L3081" s="57"/>
      <c r="M3081" s="274"/>
      <c r="N3081" s="274"/>
      <c r="O3081" s="57"/>
    </row>
    <row r="3082" spans="1:15">
      <c r="A3082" s="57"/>
      <c r="B3082" s="278">
        <v>46086</v>
      </c>
      <c r="C3082" s="283">
        <f t="shared" si="46"/>
        <v>10353086741</v>
      </c>
      <c r="D3082" s="57"/>
      <c r="E3082" s="57"/>
      <c r="F3082" s="279">
        <v>814396629</v>
      </c>
      <c r="G3082" s="286">
        <v>469571082</v>
      </c>
      <c r="H3082" s="278">
        <v>43746</v>
      </c>
      <c r="I3082" s="278"/>
      <c r="K3082" s="57"/>
      <c r="L3082" s="57"/>
      <c r="M3082" s="274"/>
      <c r="N3082" s="274"/>
      <c r="O3082" s="57"/>
    </row>
    <row r="3083" spans="1:15">
      <c r="A3083" s="57"/>
      <c r="B3083" s="278">
        <v>46087</v>
      </c>
      <c r="C3083" s="283">
        <f t="shared" si="46"/>
        <v>10457980968</v>
      </c>
      <c r="D3083" s="57"/>
      <c r="E3083" s="57"/>
      <c r="F3083" s="279">
        <v>919290856</v>
      </c>
      <c r="G3083" s="286">
        <v>469638140</v>
      </c>
      <c r="H3083" s="278">
        <v>48268</v>
      </c>
      <c r="I3083" s="278"/>
      <c r="K3083" s="57"/>
      <c r="L3083" s="57"/>
      <c r="M3083" s="274"/>
      <c r="N3083" s="274"/>
      <c r="O3083" s="57"/>
    </row>
    <row r="3084" spans="1:15">
      <c r="A3084" s="57"/>
      <c r="B3084" s="278">
        <v>46088</v>
      </c>
      <c r="C3084" s="283">
        <f t="shared" si="46"/>
        <v>10430433369</v>
      </c>
      <c r="D3084" s="57"/>
      <c r="E3084" s="57"/>
      <c r="F3084" s="279">
        <v>891743257</v>
      </c>
      <c r="G3084" s="286">
        <v>469722428</v>
      </c>
      <c r="H3084" s="278">
        <v>49979</v>
      </c>
      <c r="I3084" s="278"/>
      <c r="K3084" s="57"/>
      <c r="L3084" s="57"/>
      <c r="M3084" s="274"/>
      <c r="N3084" s="274"/>
      <c r="O3084" s="57"/>
    </row>
    <row r="3085" spans="1:15">
      <c r="A3085" s="57"/>
      <c r="B3085" s="278">
        <v>46089</v>
      </c>
      <c r="C3085" s="283">
        <f t="shared" si="46"/>
        <v>9777974062</v>
      </c>
      <c r="D3085" s="57"/>
      <c r="E3085" s="57"/>
      <c r="F3085" s="279">
        <v>239283950</v>
      </c>
      <c r="G3085" s="286">
        <v>469740579</v>
      </c>
      <c r="H3085" s="278">
        <v>45769</v>
      </c>
      <c r="I3085" s="278"/>
      <c r="K3085" s="57"/>
      <c r="L3085" s="57"/>
      <c r="M3085" s="274"/>
      <c r="N3085" s="274"/>
      <c r="O3085" s="57"/>
    </row>
    <row r="3086" spans="1:15">
      <c r="A3086" s="57"/>
      <c r="B3086" s="278">
        <v>46090</v>
      </c>
      <c r="C3086" s="283">
        <f t="shared" si="46"/>
        <v>9986183860</v>
      </c>
      <c r="D3086" s="57"/>
      <c r="E3086" s="57"/>
      <c r="F3086" s="279">
        <v>447493748</v>
      </c>
      <c r="G3086" s="286">
        <v>469860913</v>
      </c>
      <c r="H3086" s="278">
        <v>44502</v>
      </c>
      <c r="I3086" s="278"/>
      <c r="K3086" s="57"/>
      <c r="L3086" s="57"/>
      <c r="M3086" s="274"/>
      <c r="N3086" s="274"/>
      <c r="O3086" s="57"/>
    </row>
    <row r="3087" spans="1:15">
      <c r="A3087" s="57"/>
      <c r="B3087" s="278">
        <v>46091</v>
      </c>
      <c r="C3087" s="283">
        <f t="shared" si="46"/>
        <v>10520630992</v>
      </c>
      <c r="D3087" s="57"/>
      <c r="E3087" s="57"/>
      <c r="F3087" s="279">
        <v>981940880</v>
      </c>
      <c r="G3087" s="286">
        <v>469869718</v>
      </c>
      <c r="H3087" s="278">
        <v>43268</v>
      </c>
      <c r="I3087" s="278"/>
      <c r="K3087" s="57"/>
      <c r="L3087" s="57"/>
      <c r="M3087" s="274"/>
      <c r="N3087" s="274"/>
      <c r="O3087" s="57"/>
    </row>
    <row r="3088" spans="1:15">
      <c r="A3088" s="57"/>
      <c r="B3088" s="278">
        <v>46092</v>
      </c>
      <c r="C3088" s="283">
        <f t="shared" si="46"/>
        <v>10154382167</v>
      </c>
      <c r="D3088" s="57"/>
      <c r="E3088" s="57"/>
      <c r="F3088" s="279">
        <v>615692055</v>
      </c>
      <c r="G3088" s="286">
        <v>470125267</v>
      </c>
      <c r="H3088" s="278">
        <v>43458</v>
      </c>
      <c r="I3088" s="278"/>
      <c r="K3088" s="57"/>
      <c r="L3088" s="57"/>
      <c r="M3088" s="274"/>
      <c r="N3088" s="274"/>
      <c r="O3088" s="57"/>
    </row>
    <row r="3089" spans="1:15">
      <c r="A3089" s="57"/>
      <c r="B3089" s="278">
        <v>46093</v>
      </c>
      <c r="C3089" s="283">
        <f t="shared" si="46"/>
        <v>10328957976</v>
      </c>
      <c r="D3089" s="57"/>
      <c r="E3089" s="57"/>
      <c r="F3089" s="279">
        <v>790267864</v>
      </c>
      <c r="G3089" s="286">
        <v>470183119</v>
      </c>
      <c r="H3089" s="278">
        <v>48282</v>
      </c>
      <c r="I3089" s="278"/>
      <c r="K3089" s="57"/>
      <c r="L3089" s="57"/>
      <c r="M3089" s="274"/>
      <c r="N3089" s="274"/>
      <c r="O3089" s="57"/>
    </row>
    <row r="3090" spans="1:15">
      <c r="A3090" s="57"/>
      <c r="B3090" s="278">
        <v>46094</v>
      </c>
      <c r="C3090" s="283">
        <f t="shared" si="46"/>
        <v>10440749235</v>
      </c>
      <c r="D3090" s="57"/>
      <c r="E3090" s="57"/>
      <c r="F3090" s="279">
        <v>902059123</v>
      </c>
      <c r="G3090" s="286">
        <v>470225300</v>
      </c>
      <c r="H3090" s="278">
        <v>47426</v>
      </c>
      <c r="I3090" s="278"/>
      <c r="K3090" s="57"/>
      <c r="L3090" s="57"/>
      <c r="M3090" s="274"/>
      <c r="N3090" s="274"/>
      <c r="O3090" s="57"/>
    </row>
    <row r="3091" spans="1:15">
      <c r="A3091" s="57"/>
      <c r="B3091" s="278">
        <v>46095</v>
      </c>
      <c r="C3091" s="283">
        <f t="shared" si="46"/>
        <v>9839694901</v>
      </c>
      <c r="D3091" s="57"/>
      <c r="E3091" s="57"/>
      <c r="F3091" s="279">
        <v>301004789</v>
      </c>
      <c r="G3091" s="286">
        <v>470228466</v>
      </c>
      <c r="H3091" s="278">
        <v>47673</v>
      </c>
      <c r="I3091" s="278"/>
      <c r="K3091" s="57"/>
      <c r="L3091" s="57"/>
      <c r="M3091" s="274"/>
      <c r="N3091" s="274"/>
      <c r="O3091" s="57"/>
    </row>
    <row r="3092" spans="1:15">
      <c r="A3092" s="57"/>
      <c r="B3092" s="278">
        <v>46096</v>
      </c>
      <c r="C3092" s="283">
        <f t="shared" si="46"/>
        <v>9790516717</v>
      </c>
      <c r="D3092" s="57"/>
      <c r="E3092" s="57"/>
      <c r="F3092" s="279">
        <v>251826605</v>
      </c>
      <c r="G3092" s="286">
        <v>470421146</v>
      </c>
      <c r="H3092" s="278">
        <v>47297</v>
      </c>
      <c r="I3092" s="278"/>
      <c r="K3092" s="57"/>
      <c r="L3092" s="57"/>
      <c r="M3092" s="274"/>
      <c r="N3092" s="274"/>
      <c r="O3092" s="57"/>
    </row>
    <row r="3093" spans="1:15">
      <c r="A3093" s="57"/>
      <c r="B3093" s="278">
        <v>46097</v>
      </c>
      <c r="C3093" s="283">
        <f t="shared" si="46"/>
        <v>9697366782</v>
      </c>
      <c r="D3093" s="57"/>
      <c r="E3093" s="57"/>
      <c r="F3093" s="279">
        <v>158676670</v>
      </c>
      <c r="G3093" s="286">
        <v>470570054</v>
      </c>
      <c r="H3093" s="278">
        <v>44109</v>
      </c>
      <c r="I3093" s="278"/>
      <c r="K3093" s="57"/>
      <c r="L3093" s="57"/>
      <c r="M3093" s="274"/>
      <c r="N3093" s="274"/>
      <c r="O3093" s="57"/>
    </row>
    <row r="3094" spans="1:15">
      <c r="A3094" s="57"/>
      <c r="B3094" s="278">
        <v>46098</v>
      </c>
      <c r="C3094" s="283">
        <f t="shared" si="46"/>
        <v>10451155487</v>
      </c>
      <c r="D3094" s="57"/>
      <c r="E3094" s="57"/>
      <c r="F3094" s="279">
        <v>912465375</v>
      </c>
      <c r="G3094" s="286">
        <v>470588861</v>
      </c>
      <c r="H3094" s="278">
        <v>47294</v>
      </c>
      <c r="I3094" s="278"/>
      <c r="K3094" s="57"/>
      <c r="L3094" s="57"/>
      <c r="M3094" s="274"/>
      <c r="N3094" s="274"/>
      <c r="O3094" s="57"/>
    </row>
    <row r="3095" spans="1:15">
      <c r="A3095" s="57"/>
      <c r="B3095" s="278">
        <v>46099</v>
      </c>
      <c r="C3095" s="283">
        <f t="shared" si="46"/>
        <v>9965869406</v>
      </c>
      <c r="D3095" s="57"/>
      <c r="E3095" s="57"/>
      <c r="F3095" s="279">
        <v>427179294</v>
      </c>
      <c r="G3095" s="286">
        <v>470630152</v>
      </c>
      <c r="H3095" s="278">
        <v>43631</v>
      </c>
      <c r="I3095" s="278"/>
      <c r="K3095" s="57"/>
      <c r="L3095" s="57"/>
      <c r="M3095" s="274"/>
      <c r="N3095" s="274"/>
      <c r="O3095" s="57"/>
    </row>
    <row r="3096" spans="1:15">
      <c r="A3096" s="57"/>
      <c r="B3096" s="278">
        <v>46100</v>
      </c>
      <c r="C3096" s="283">
        <f t="shared" si="46"/>
        <v>10406294550</v>
      </c>
      <c r="D3096" s="57"/>
      <c r="E3096" s="57"/>
      <c r="F3096" s="279">
        <v>867604438</v>
      </c>
      <c r="G3096" s="286">
        <v>470971307</v>
      </c>
      <c r="H3096" s="278">
        <v>45619</v>
      </c>
      <c r="I3096" s="278"/>
      <c r="K3096" s="57"/>
      <c r="L3096" s="57"/>
      <c r="M3096" s="274"/>
      <c r="N3096" s="274"/>
      <c r="O3096" s="57"/>
    </row>
    <row r="3097" spans="1:15">
      <c r="A3097" s="57"/>
      <c r="B3097" s="278">
        <v>46101</v>
      </c>
      <c r="C3097" s="283">
        <f t="shared" si="46"/>
        <v>10260151524</v>
      </c>
      <c r="D3097" s="57"/>
      <c r="E3097" s="57"/>
      <c r="F3097" s="279">
        <v>721461412</v>
      </c>
      <c r="G3097" s="286">
        <v>471207020</v>
      </c>
      <c r="H3097" s="278">
        <v>44135</v>
      </c>
      <c r="I3097" s="278"/>
      <c r="K3097" s="57"/>
      <c r="L3097" s="57"/>
      <c r="M3097" s="274"/>
      <c r="N3097" s="274"/>
      <c r="O3097" s="57"/>
    </row>
    <row r="3098" spans="1:15">
      <c r="A3098" s="57"/>
      <c r="B3098" s="278">
        <v>46102</v>
      </c>
      <c r="C3098" s="283">
        <f t="shared" si="46"/>
        <v>9965836399</v>
      </c>
      <c r="D3098" s="57"/>
      <c r="E3098" s="57"/>
      <c r="F3098" s="279">
        <v>427146287</v>
      </c>
      <c r="G3098" s="286">
        <v>471428586</v>
      </c>
      <c r="H3098" s="278">
        <v>43898</v>
      </c>
      <c r="I3098" s="278"/>
      <c r="K3098" s="57"/>
      <c r="L3098" s="57"/>
      <c r="M3098" s="274"/>
      <c r="N3098" s="274"/>
      <c r="O3098" s="57"/>
    </row>
    <row r="3099" spans="1:15">
      <c r="A3099" s="57"/>
      <c r="B3099" s="278">
        <v>46103</v>
      </c>
      <c r="C3099" s="283">
        <f t="shared" si="46"/>
        <v>9729158673</v>
      </c>
      <c r="D3099" s="57"/>
      <c r="E3099" s="57"/>
      <c r="F3099" s="279">
        <v>190468561</v>
      </c>
      <c r="G3099" s="286">
        <v>471522672</v>
      </c>
      <c r="H3099" s="278">
        <v>45074</v>
      </c>
      <c r="I3099" s="278"/>
      <c r="K3099" s="57"/>
      <c r="L3099" s="57"/>
      <c r="M3099" s="274"/>
      <c r="N3099" s="274"/>
      <c r="O3099" s="57"/>
    </row>
    <row r="3100" spans="1:15">
      <c r="A3100" s="57"/>
      <c r="B3100" s="278">
        <v>46104</v>
      </c>
      <c r="C3100" s="283">
        <f t="shared" si="46"/>
        <v>9736176231</v>
      </c>
      <c r="D3100" s="57"/>
      <c r="E3100" s="57"/>
      <c r="F3100" s="279">
        <v>197486119</v>
      </c>
      <c r="G3100" s="286">
        <v>471728086</v>
      </c>
      <c r="H3100" s="278">
        <v>46637</v>
      </c>
      <c r="I3100" s="278"/>
      <c r="K3100" s="57"/>
      <c r="L3100" s="57"/>
      <c r="M3100" s="274"/>
      <c r="N3100" s="274"/>
      <c r="O3100" s="57"/>
    </row>
    <row r="3101" spans="1:15">
      <c r="A3101" s="57"/>
      <c r="B3101" s="278">
        <v>46105</v>
      </c>
      <c r="C3101" s="283">
        <f t="shared" si="46"/>
        <v>10015766788</v>
      </c>
      <c r="D3101" s="57"/>
      <c r="E3101" s="57"/>
      <c r="F3101" s="279">
        <v>477076676</v>
      </c>
      <c r="G3101" s="286">
        <v>471797252</v>
      </c>
      <c r="H3101" s="278">
        <v>44565</v>
      </c>
      <c r="I3101" s="278"/>
      <c r="K3101" s="57"/>
      <c r="L3101" s="57"/>
      <c r="M3101" s="274"/>
      <c r="N3101" s="274"/>
      <c r="O3101" s="57"/>
    </row>
    <row r="3102" spans="1:15">
      <c r="A3102" s="57"/>
      <c r="B3102" s="278">
        <v>46106</v>
      </c>
      <c r="C3102" s="283">
        <f t="shared" si="46"/>
        <v>10173734349</v>
      </c>
      <c r="D3102" s="57"/>
      <c r="E3102" s="57"/>
      <c r="F3102" s="279">
        <v>635044237</v>
      </c>
      <c r="G3102" s="286">
        <v>471808360</v>
      </c>
      <c r="H3102" s="278">
        <v>44832</v>
      </c>
      <c r="I3102" s="278"/>
      <c r="K3102" s="57"/>
      <c r="L3102" s="57"/>
      <c r="M3102" s="274"/>
      <c r="N3102" s="274"/>
      <c r="O3102" s="57"/>
    </row>
    <row r="3103" spans="1:15">
      <c r="A3103" s="57"/>
      <c r="B3103" s="278">
        <v>46107</v>
      </c>
      <c r="C3103" s="283">
        <f t="shared" si="46"/>
        <v>10475921684</v>
      </c>
      <c r="D3103" s="57"/>
      <c r="E3103" s="57"/>
      <c r="F3103" s="279">
        <v>937231572</v>
      </c>
      <c r="G3103" s="286">
        <v>471823336</v>
      </c>
      <c r="H3103" s="278">
        <v>45115</v>
      </c>
      <c r="I3103" s="278"/>
      <c r="K3103" s="57"/>
      <c r="L3103" s="57"/>
      <c r="M3103" s="274"/>
      <c r="N3103" s="274"/>
      <c r="O3103" s="57"/>
    </row>
    <row r="3104" spans="1:15">
      <c r="A3104" s="57"/>
      <c r="B3104" s="278">
        <v>46108</v>
      </c>
      <c r="C3104" s="283">
        <f t="shared" ref="C3104:C3167" si="47">F3104+(F$88*28679+98765)+(G$88*6587+87654)+(E$88*9537+76543)+(J$88*5713+4528)</f>
        <v>10503865315</v>
      </c>
      <c r="D3104" s="57"/>
      <c r="E3104" s="57"/>
      <c r="F3104" s="279">
        <v>965175203</v>
      </c>
      <c r="G3104" s="286">
        <v>471867313</v>
      </c>
      <c r="H3104" s="278">
        <v>46604</v>
      </c>
      <c r="I3104" s="278"/>
      <c r="K3104" s="57"/>
      <c r="L3104" s="57"/>
      <c r="M3104" s="274"/>
      <c r="N3104" s="274"/>
      <c r="O3104" s="57"/>
    </row>
    <row r="3105" spans="1:15">
      <c r="A3105" s="57"/>
      <c r="B3105" s="278">
        <v>46109</v>
      </c>
      <c r="C3105" s="283">
        <f t="shared" si="47"/>
        <v>9998313422</v>
      </c>
      <c r="D3105" s="57"/>
      <c r="E3105" s="57"/>
      <c r="F3105" s="279">
        <v>459623310</v>
      </c>
      <c r="G3105" s="286">
        <v>471893216</v>
      </c>
      <c r="H3105" s="278">
        <v>48646</v>
      </c>
      <c r="I3105" s="278"/>
      <c r="K3105" s="57"/>
      <c r="L3105" s="57"/>
      <c r="M3105" s="274"/>
      <c r="N3105" s="274"/>
      <c r="O3105" s="57"/>
    </row>
    <row r="3106" spans="1:15">
      <c r="A3106" s="57"/>
      <c r="B3106" s="278">
        <v>46110</v>
      </c>
      <c r="C3106" s="283">
        <f t="shared" si="47"/>
        <v>10316575077</v>
      </c>
      <c r="D3106" s="57"/>
      <c r="E3106" s="57"/>
      <c r="F3106" s="279">
        <v>777884965</v>
      </c>
      <c r="G3106" s="286">
        <v>471917490</v>
      </c>
      <c r="H3106" s="278">
        <v>44398</v>
      </c>
      <c r="I3106" s="278"/>
      <c r="K3106" s="57"/>
      <c r="L3106" s="57"/>
      <c r="M3106" s="274"/>
      <c r="N3106" s="274"/>
      <c r="O3106" s="57"/>
    </row>
    <row r="3107" spans="1:15">
      <c r="A3107" s="57"/>
      <c r="B3107" s="278">
        <v>46111</v>
      </c>
      <c r="C3107" s="283">
        <f t="shared" si="47"/>
        <v>10355157679</v>
      </c>
      <c r="D3107" s="57"/>
      <c r="E3107" s="57"/>
      <c r="F3107" s="279">
        <v>816467567</v>
      </c>
      <c r="G3107" s="286">
        <v>472065160</v>
      </c>
      <c r="H3107" s="278">
        <v>43477</v>
      </c>
      <c r="I3107" s="278"/>
      <c r="K3107" s="57"/>
      <c r="L3107" s="57"/>
      <c r="M3107" s="274"/>
      <c r="N3107" s="274"/>
      <c r="O3107" s="57"/>
    </row>
    <row r="3108" spans="1:15">
      <c r="A3108" s="57"/>
      <c r="B3108" s="278">
        <v>46112</v>
      </c>
      <c r="C3108" s="283">
        <f t="shared" si="47"/>
        <v>9986019325</v>
      </c>
      <c r="D3108" s="57"/>
      <c r="E3108" s="57"/>
      <c r="F3108" s="279">
        <v>447329213</v>
      </c>
      <c r="G3108" s="286">
        <v>472226565</v>
      </c>
      <c r="H3108" s="278">
        <v>45811</v>
      </c>
      <c r="I3108" s="278"/>
      <c r="K3108" s="57"/>
      <c r="L3108" s="57"/>
      <c r="M3108" s="274"/>
      <c r="N3108" s="274"/>
      <c r="O3108" s="57"/>
    </row>
    <row r="3109" spans="1:15">
      <c r="A3109" s="57"/>
      <c r="B3109" s="278">
        <v>46113</v>
      </c>
      <c r="C3109" s="283">
        <f t="shared" si="47"/>
        <v>10472713417</v>
      </c>
      <c r="D3109" s="57"/>
      <c r="E3109" s="57"/>
      <c r="F3109" s="279">
        <v>934023305</v>
      </c>
      <c r="G3109" s="286">
        <v>472303604</v>
      </c>
      <c r="H3109" s="278">
        <v>45318</v>
      </c>
      <c r="I3109" s="278"/>
      <c r="K3109" s="57"/>
      <c r="L3109" s="57"/>
      <c r="M3109" s="274"/>
      <c r="N3109" s="274"/>
      <c r="O3109" s="57"/>
    </row>
    <row r="3110" spans="1:15">
      <c r="A3110" s="57"/>
      <c r="B3110" s="278">
        <v>46114</v>
      </c>
      <c r="C3110" s="283">
        <f t="shared" si="47"/>
        <v>9873053493</v>
      </c>
      <c r="D3110" s="57"/>
      <c r="E3110" s="57"/>
      <c r="F3110" s="279">
        <v>334363381</v>
      </c>
      <c r="G3110" s="286">
        <v>472382584</v>
      </c>
      <c r="H3110" s="278">
        <v>45518</v>
      </c>
      <c r="I3110" s="278"/>
      <c r="K3110" s="57"/>
      <c r="L3110" s="57"/>
      <c r="M3110" s="274"/>
      <c r="N3110" s="274"/>
      <c r="O3110" s="57"/>
    </row>
    <row r="3111" spans="1:15">
      <c r="A3111" s="57"/>
      <c r="B3111" s="278">
        <v>46115</v>
      </c>
      <c r="C3111" s="283">
        <f t="shared" si="47"/>
        <v>9875892963</v>
      </c>
      <c r="D3111" s="57"/>
      <c r="E3111" s="57"/>
      <c r="F3111" s="279">
        <v>337202851</v>
      </c>
      <c r="G3111" s="286">
        <v>472606335</v>
      </c>
      <c r="H3111" s="278">
        <v>44160</v>
      </c>
      <c r="I3111" s="278"/>
      <c r="K3111" s="57"/>
      <c r="L3111" s="57"/>
      <c r="M3111" s="274"/>
      <c r="N3111" s="274"/>
      <c r="O3111" s="57"/>
    </row>
    <row r="3112" spans="1:15">
      <c r="A3112" s="57"/>
      <c r="B3112" s="278">
        <v>46116</v>
      </c>
      <c r="C3112" s="283">
        <f t="shared" si="47"/>
        <v>10292186420</v>
      </c>
      <c r="D3112" s="57"/>
      <c r="E3112" s="57"/>
      <c r="F3112" s="279">
        <v>753496308</v>
      </c>
      <c r="G3112" s="286">
        <v>472655317</v>
      </c>
      <c r="H3112" s="278">
        <v>47826</v>
      </c>
      <c r="I3112" s="278"/>
      <c r="K3112" s="57"/>
      <c r="L3112" s="57"/>
      <c r="M3112" s="274"/>
      <c r="N3112" s="274"/>
      <c r="O3112" s="57"/>
    </row>
    <row r="3113" spans="1:15">
      <c r="A3113" s="57"/>
      <c r="B3113" s="278">
        <v>46117</v>
      </c>
      <c r="C3113" s="283">
        <f t="shared" si="47"/>
        <v>9981840018</v>
      </c>
      <c r="D3113" s="57"/>
      <c r="E3113" s="57"/>
      <c r="F3113" s="279">
        <v>443149906</v>
      </c>
      <c r="G3113" s="286">
        <v>472715899</v>
      </c>
      <c r="H3113" s="278">
        <v>50339</v>
      </c>
      <c r="I3113" s="278"/>
      <c r="K3113" s="57"/>
      <c r="L3113" s="57"/>
      <c r="M3113" s="274"/>
      <c r="N3113" s="274"/>
      <c r="O3113" s="57"/>
    </row>
    <row r="3114" spans="1:15">
      <c r="A3114" s="57"/>
      <c r="B3114" s="278">
        <v>46118</v>
      </c>
      <c r="C3114" s="283">
        <f t="shared" si="47"/>
        <v>10457958251</v>
      </c>
      <c r="D3114" s="57"/>
      <c r="E3114" s="57"/>
      <c r="F3114" s="279">
        <v>919268139</v>
      </c>
      <c r="G3114" s="286">
        <v>472753020</v>
      </c>
      <c r="H3114" s="278">
        <v>46149</v>
      </c>
      <c r="I3114" s="278"/>
      <c r="K3114" s="57"/>
      <c r="L3114" s="57"/>
      <c r="M3114" s="274"/>
      <c r="N3114" s="274"/>
      <c r="O3114" s="57"/>
    </row>
    <row r="3115" spans="1:15">
      <c r="A3115" s="57"/>
      <c r="B3115" s="278">
        <v>46119</v>
      </c>
      <c r="C3115" s="283">
        <f t="shared" si="47"/>
        <v>9928873787</v>
      </c>
      <c r="D3115" s="57"/>
      <c r="E3115" s="57"/>
      <c r="F3115" s="279">
        <v>390183675</v>
      </c>
      <c r="G3115" s="286">
        <v>473093398</v>
      </c>
      <c r="H3115" s="278">
        <v>48420</v>
      </c>
      <c r="I3115" s="278"/>
      <c r="K3115" s="57"/>
      <c r="L3115" s="57"/>
      <c r="M3115" s="274"/>
      <c r="N3115" s="274"/>
      <c r="O3115" s="57"/>
    </row>
    <row r="3116" spans="1:15">
      <c r="A3116" s="57"/>
      <c r="B3116" s="278">
        <v>46120</v>
      </c>
      <c r="C3116" s="283">
        <f t="shared" si="47"/>
        <v>10261869974</v>
      </c>
      <c r="D3116" s="57"/>
      <c r="E3116" s="57"/>
      <c r="F3116" s="279">
        <v>723179862</v>
      </c>
      <c r="G3116" s="286">
        <v>473215271</v>
      </c>
      <c r="H3116" s="278">
        <v>49525</v>
      </c>
      <c r="I3116" s="278"/>
      <c r="K3116" s="57"/>
      <c r="L3116" s="57"/>
      <c r="M3116" s="274"/>
      <c r="N3116" s="274"/>
      <c r="O3116" s="57"/>
    </row>
    <row r="3117" spans="1:15">
      <c r="A3117" s="57"/>
      <c r="B3117" s="278">
        <v>46121</v>
      </c>
      <c r="C3117" s="283">
        <f t="shared" si="47"/>
        <v>10025252825</v>
      </c>
      <c r="D3117" s="57"/>
      <c r="E3117" s="57"/>
      <c r="F3117" s="279">
        <v>486562713</v>
      </c>
      <c r="G3117" s="286">
        <v>473297612</v>
      </c>
      <c r="H3117" s="278">
        <v>49813</v>
      </c>
      <c r="I3117" s="278"/>
      <c r="K3117" s="57"/>
      <c r="L3117" s="57"/>
      <c r="M3117" s="274"/>
      <c r="N3117" s="274"/>
      <c r="O3117" s="57"/>
    </row>
    <row r="3118" spans="1:15">
      <c r="A3118" s="57"/>
      <c r="B3118" s="278">
        <v>46122</v>
      </c>
      <c r="C3118" s="283">
        <f t="shared" si="47"/>
        <v>10006246363</v>
      </c>
      <c r="D3118" s="57"/>
      <c r="E3118" s="57"/>
      <c r="F3118" s="279">
        <v>467556251</v>
      </c>
      <c r="G3118" s="286">
        <v>473388426</v>
      </c>
      <c r="H3118" s="278">
        <v>49605</v>
      </c>
      <c r="I3118" s="278"/>
      <c r="K3118" s="57"/>
      <c r="L3118" s="57"/>
      <c r="M3118" s="274"/>
      <c r="N3118" s="274"/>
      <c r="O3118" s="57"/>
    </row>
    <row r="3119" spans="1:15">
      <c r="A3119" s="57"/>
      <c r="B3119" s="278">
        <v>46123</v>
      </c>
      <c r="C3119" s="283">
        <f t="shared" si="47"/>
        <v>10109185784</v>
      </c>
      <c r="D3119" s="57"/>
      <c r="E3119" s="57"/>
      <c r="F3119" s="279">
        <v>570495672</v>
      </c>
      <c r="G3119" s="286">
        <v>473445272</v>
      </c>
      <c r="H3119" s="278">
        <v>44201</v>
      </c>
      <c r="I3119" s="278"/>
      <c r="K3119" s="57"/>
      <c r="L3119" s="57"/>
      <c r="M3119" s="274"/>
      <c r="N3119" s="274"/>
      <c r="O3119" s="57"/>
    </row>
    <row r="3120" spans="1:15">
      <c r="A3120" s="57"/>
      <c r="B3120" s="278">
        <v>46124</v>
      </c>
      <c r="C3120" s="283">
        <f t="shared" si="47"/>
        <v>10124724426</v>
      </c>
      <c r="D3120" s="57"/>
      <c r="E3120" s="57"/>
      <c r="F3120" s="279">
        <v>586034314</v>
      </c>
      <c r="G3120" s="286">
        <v>473553086</v>
      </c>
      <c r="H3120" s="278">
        <v>48205</v>
      </c>
      <c r="I3120" s="278"/>
      <c r="K3120" s="57"/>
      <c r="L3120" s="57"/>
      <c r="M3120" s="274"/>
      <c r="N3120" s="274"/>
      <c r="O3120" s="57"/>
    </row>
    <row r="3121" spans="1:15">
      <c r="A3121" s="57"/>
      <c r="B3121" s="278">
        <v>46125</v>
      </c>
      <c r="C3121" s="283">
        <f t="shared" si="47"/>
        <v>9986173323</v>
      </c>
      <c r="D3121" s="57"/>
      <c r="E3121" s="57"/>
      <c r="F3121" s="279">
        <v>447483211</v>
      </c>
      <c r="G3121" s="286">
        <v>473791861</v>
      </c>
      <c r="H3121" s="278">
        <v>48776</v>
      </c>
      <c r="I3121" s="278"/>
      <c r="K3121" s="57"/>
      <c r="L3121" s="57"/>
      <c r="M3121" s="274"/>
      <c r="N3121" s="274"/>
      <c r="O3121" s="57"/>
    </row>
    <row r="3122" spans="1:15">
      <c r="A3122" s="57"/>
      <c r="B3122" s="278">
        <v>46126</v>
      </c>
      <c r="C3122" s="283">
        <f t="shared" si="47"/>
        <v>9743062270</v>
      </c>
      <c r="D3122" s="57"/>
      <c r="E3122" s="57"/>
      <c r="F3122" s="279">
        <v>204372158</v>
      </c>
      <c r="G3122" s="286">
        <v>473923096</v>
      </c>
      <c r="H3122" s="278">
        <v>43526</v>
      </c>
      <c r="I3122" s="278"/>
      <c r="K3122" s="57"/>
      <c r="L3122" s="57"/>
      <c r="M3122" s="274"/>
      <c r="N3122" s="274"/>
      <c r="O3122" s="57"/>
    </row>
    <row r="3123" spans="1:15">
      <c r="A3123" s="57"/>
      <c r="B3123" s="278">
        <v>46127</v>
      </c>
      <c r="C3123" s="283">
        <f t="shared" si="47"/>
        <v>10173163344</v>
      </c>
      <c r="D3123" s="57"/>
      <c r="E3123" s="57"/>
      <c r="F3123" s="279">
        <v>634473232</v>
      </c>
      <c r="G3123" s="286">
        <v>474009690</v>
      </c>
      <c r="H3123" s="278">
        <v>45741</v>
      </c>
      <c r="I3123" s="278"/>
      <c r="K3123" s="57"/>
      <c r="L3123" s="57"/>
      <c r="M3123" s="274"/>
      <c r="N3123" s="274"/>
      <c r="O3123" s="57"/>
    </row>
    <row r="3124" spans="1:15">
      <c r="A3124" s="57"/>
      <c r="B3124" s="278">
        <v>46128</v>
      </c>
      <c r="C3124" s="283">
        <f t="shared" si="47"/>
        <v>9736575742</v>
      </c>
      <c r="D3124" s="57"/>
      <c r="E3124" s="57"/>
      <c r="F3124" s="279">
        <v>197885630</v>
      </c>
      <c r="G3124" s="286">
        <v>474254858</v>
      </c>
      <c r="H3124" s="278">
        <v>50234</v>
      </c>
      <c r="I3124" s="278"/>
      <c r="K3124" s="57"/>
      <c r="L3124" s="57"/>
      <c r="M3124" s="274"/>
      <c r="N3124" s="274"/>
      <c r="O3124" s="57"/>
    </row>
    <row r="3125" spans="1:15">
      <c r="A3125" s="57"/>
      <c r="B3125" s="278">
        <v>46129</v>
      </c>
      <c r="C3125" s="283">
        <f t="shared" si="47"/>
        <v>10497313378</v>
      </c>
      <c r="D3125" s="57"/>
      <c r="E3125" s="57"/>
      <c r="F3125" s="279">
        <v>958623266</v>
      </c>
      <c r="G3125" s="286">
        <v>474297353</v>
      </c>
      <c r="H3125" s="278">
        <v>47760</v>
      </c>
      <c r="I3125" s="278"/>
      <c r="K3125" s="57"/>
      <c r="L3125" s="57"/>
      <c r="M3125" s="274"/>
      <c r="N3125" s="274"/>
      <c r="O3125" s="57"/>
    </row>
    <row r="3126" spans="1:15">
      <c r="A3126" s="57"/>
      <c r="B3126" s="278">
        <v>46130</v>
      </c>
      <c r="C3126" s="283">
        <f t="shared" si="47"/>
        <v>10028661895</v>
      </c>
      <c r="D3126" s="57"/>
      <c r="E3126" s="57"/>
      <c r="F3126" s="279">
        <v>489971783</v>
      </c>
      <c r="G3126" s="286">
        <v>474309854</v>
      </c>
      <c r="H3126" s="278">
        <v>49186</v>
      </c>
      <c r="I3126" s="278"/>
      <c r="K3126" s="57"/>
      <c r="L3126" s="57"/>
      <c r="M3126" s="274"/>
      <c r="N3126" s="274"/>
      <c r="O3126" s="57"/>
    </row>
    <row r="3127" spans="1:15">
      <c r="A3127" s="57"/>
      <c r="B3127" s="278">
        <v>46131</v>
      </c>
      <c r="C3127" s="283">
        <f t="shared" si="47"/>
        <v>10189613513</v>
      </c>
      <c r="D3127" s="57"/>
      <c r="E3127" s="57"/>
      <c r="F3127" s="279">
        <v>650923401</v>
      </c>
      <c r="G3127" s="286">
        <v>474392425</v>
      </c>
      <c r="H3127" s="278">
        <v>50011</v>
      </c>
      <c r="I3127" s="278"/>
      <c r="K3127" s="57"/>
      <c r="L3127" s="57"/>
      <c r="M3127" s="274"/>
      <c r="N3127" s="274"/>
      <c r="O3127" s="57"/>
    </row>
    <row r="3128" spans="1:15">
      <c r="A3128" s="57"/>
      <c r="B3128" s="278">
        <v>46132</v>
      </c>
      <c r="C3128" s="283">
        <f t="shared" si="47"/>
        <v>10141683549</v>
      </c>
      <c r="D3128" s="57"/>
      <c r="E3128" s="57"/>
      <c r="F3128" s="279">
        <v>602993437</v>
      </c>
      <c r="G3128" s="286">
        <v>474411249</v>
      </c>
      <c r="H3128" s="278">
        <v>44068</v>
      </c>
      <c r="I3128" s="278"/>
      <c r="K3128" s="57"/>
      <c r="L3128" s="57"/>
      <c r="M3128" s="274"/>
      <c r="N3128" s="274"/>
      <c r="O3128" s="57"/>
    </row>
    <row r="3129" spans="1:15">
      <c r="A3129" s="57"/>
      <c r="B3129" s="278">
        <v>46133</v>
      </c>
      <c r="C3129" s="283">
        <f t="shared" si="47"/>
        <v>9733728464</v>
      </c>
      <c r="D3129" s="57"/>
      <c r="E3129" s="57"/>
      <c r="F3129" s="279">
        <v>195038352</v>
      </c>
      <c r="G3129" s="286">
        <v>474738260</v>
      </c>
      <c r="H3129" s="278">
        <v>43136</v>
      </c>
      <c r="I3129" s="278"/>
      <c r="K3129" s="57"/>
      <c r="L3129" s="57"/>
      <c r="M3129" s="274"/>
      <c r="N3129" s="274"/>
      <c r="O3129" s="57"/>
    </row>
    <row r="3130" spans="1:15">
      <c r="A3130" s="57"/>
      <c r="B3130" s="278">
        <v>46134</v>
      </c>
      <c r="C3130" s="283">
        <f t="shared" si="47"/>
        <v>10456266881</v>
      </c>
      <c r="D3130" s="57"/>
      <c r="E3130" s="57"/>
      <c r="F3130" s="279">
        <v>917576769</v>
      </c>
      <c r="G3130" s="286">
        <v>475007564</v>
      </c>
      <c r="H3130" s="278">
        <v>46640</v>
      </c>
      <c r="I3130" s="278"/>
      <c r="K3130" s="57"/>
      <c r="L3130" s="57"/>
      <c r="M3130" s="274"/>
      <c r="N3130" s="274"/>
      <c r="O3130" s="57"/>
    </row>
    <row r="3131" spans="1:15">
      <c r="A3131" s="57"/>
      <c r="B3131" s="278">
        <v>46135</v>
      </c>
      <c r="C3131" s="283">
        <f t="shared" si="47"/>
        <v>10253254756</v>
      </c>
      <c r="D3131" s="57"/>
      <c r="E3131" s="57"/>
      <c r="F3131" s="279">
        <v>714564644</v>
      </c>
      <c r="G3131" s="286">
        <v>475092801</v>
      </c>
      <c r="H3131" s="278">
        <v>47016</v>
      </c>
      <c r="I3131" s="278"/>
      <c r="K3131" s="57"/>
      <c r="L3131" s="57"/>
      <c r="M3131" s="274"/>
      <c r="N3131" s="274"/>
      <c r="O3131" s="57"/>
    </row>
    <row r="3132" spans="1:15">
      <c r="A3132" s="57"/>
      <c r="B3132" s="278">
        <v>46136</v>
      </c>
      <c r="C3132" s="283">
        <f t="shared" si="47"/>
        <v>9849101800</v>
      </c>
      <c r="D3132" s="57"/>
      <c r="E3132" s="57"/>
      <c r="F3132" s="279">
        <v>310411688</v>
      </c>
      <c r="G3132" s="286">
        <v>475133560</v>
      </c>
      <c r="H3132" s="278">
        <v>43673</v>
      </c>
      <c r="I3132" s="278"/>
      <c r="K3132" s="57"/>
      <c r="L3132" s="57"/>
      <c r="M3132" s="274"/>
      <c r="N3132" s="274"/>
      <c r="O3132" s="57"/>
    </row>
    <row r="3133" spans="1:15">
      <c r="A3133" s="57"/>
      <c r="B3133" s="278">
        <v>46137</v>
      </c>
      <c r="C3133" s="283">
        <f t="shared" si="47"/>
        <v>10468030665</v>
      </c>
      <c r="D3133" s="57"/>
      <c r="E3133" s="57"/>
      <c r="F3133" s="279">
        <v>929340553</v>
      </c>
      <c r="G3133" s="286">
        <v>475146414</v>
      </c>
      <c r="H3133" s="278">
        <v>45786</v>
      </c>
      <c r="I3133" s="278"/>
      <c r="K3133" s="57"/>
      <c r="L3133" s="57"/>
      <c r="M3133" s="274"/>
      <c r="N3133" s="274"/>
      <c r="O3133" s="57"/>
    </row>
    <row r="3134" spans="1:15">
      <c r="A3134" s="57"/>
      <c r="B3134" s="278">
        <v>46138</v>
      </c>
      <c r="C3134" s="283">
        <f t="shared" si="47"/>
        <v>10134311867</v>
      </c>
      <c r="D3134" s="57"/>
      <c r="E3134" s="57"/>
      <c r="F3134" s="279">
        <v>595621755</v>
      </c>
      <c r="G3134" s="286">
        <v>475159325</v>
      </c>
      <c r="H3134" s="278">
        <v>48724</v>
      </c>
      <c r="I3134" s="278"/>
      <c r="K3134" s="57"/>
      <c r="L3134" s="57"/>
      <c r="M3134" s="274"/>
      <c r="N3134" s="274"/>
      <c r="O3134" s="57"/>
    </row>
    <row r="3135" spans="1:15">
      <c r="A3135" s="57"/>
      <c r="B3135" s="278">
        <v>46139</v>
      </c>
      <c r="C3135" s="283">
        <f t="shared" si="47"/>
        <v>10446015518</v>
      </c>
      <c r="D3135" s="57"/>
      <c r="E3135" s="57"/>
      <c r="F3135" s="279">
        <v>907325406</v>
      </c>
      <c r="G3135" s="286">
        <v>475614461</v>
      </c>
      <c r="H3135" s="278">
        <v>49732</v>
      </c>
      <c r="I3135" s="278"/>
      <c r="K3135" s="57"/>
      <c r="L3135" s="57"/>
      <c r="M3135" s="274"/>
      <c r="N3135" s="274"/>
      <c r="O3135" s="57"/>
    </row>
    <row r="3136" spans="1:15">
      <c r="A3136" s="57"/>
      <c r="B3136" s="278">
        <v>46140</v>
      </c>
      <c r="C3136" s="283">
        <f t="shared" si="47"/>
        <v>10147610235</v>
      </c>
      <c r="D3136" s="57"/>
      <c r="E3136" s="57"/>
      <c r="F3136" s="279">
        <v>608920123</v>
      </c>
      <c r="G3136" s="286">
        <v>475628896</v>
      </c>
      <c r="H3136" s="278">
        <v>49960</v>
      </c>
      <c r="I3136" s="278"/>
      <c r="K3136" s="57"/>
      <c r="L3136" s="57"/>
      <c r="M3136" s="274"/>
      <c r="N3136" s="274"/>
      <c r="O3136" s="57"/>
    </row>
    <row r="3137" spans="1:15">
      <c r="A3137" s="57"/>
      <c r="B3137" s="278">
        <v>46141</v>
      </c>
      <c r="C3137" s="283">
        <f t="shared" si="47"/>
        <v>10416376790</v>
      </c>
      <c r="D3137" s="57"/>
      <c r="E3137" s="57"/>
      <c r="F3137" s="279">
        <v>877686678</v>
      </c>
      <c r="G3137" s="286">
        <v>475782465</v>
      </c>
      <c r="H3137" s="278">
        <v>45978</v>
      </c>
      <c r="I3137" s="278"/>
      <c r="K3137" s="57"/>
      <c r="L3137" s="57"/>
      <c r="M3137" s="274"/>
      <c r="N3137" s="274"/>
      <c r="O3137" s="57"/>
    </row>
    <row r="3138" spans="1:15">
      <c r="A3138" s="57"/>
      <c r="B3138" s="278">
        <v>46142</v>
      </c>
      <c r="C3138" s="283">
        <f t="shared" si="47"/>
        <v>10324638857</v>
      </c>
      <c r="D3138" s="57"/>
      <c r="E3138" s="57"/>
      <c r="F3138" s="279">
        <v>785948745</v>
      </c>
      <c r="G3138" s="286">
        <v>475814581</v>
      </c>
      <c r="H3138" s="278">
        <v>43604</v>
      </c>
      <c r="I3138" s="278"/>
      <c r="K3138" s="57"/>
      <c r="L3138" s="57"/>
      <c r="M3138" s="274"/>
      <c r="N3138" s="274"/>
      <c r="O3138" s="57"/>
    </row>
    <row r="3139" spans="1:15">
      <c r="A3139" s="57"/>
      <c r="B3139" s="278">
        <v>46143</v>
      </c>
      <c r="C3139" s="283">
        <f t="shared" si="47"/>
        <v>10186858693</v>
      </c>
      <c r="D3139" s="57"/>
      <c r="E3139" s="57"/>
      <c r="F3139" s="279">
        <v>648168581</v>
      </c>
      <c r="G3139" s="286">
        <v>475930936</v>
      </c>
      <c r="H3139" s="278">
        <v>44250</v>
      </c>
      <c r="I3139" s="278"/>
      <c r="K3139" s="57"/>
      <c r="L3139" s="57"/>
      <c r="M3139" s="274"/>
      <c r="N3139" s="274"/>
      <c r="O3139" s="57"/>
    </row>
    <row r="3140" spans="1:15">
      <c r="A3140" s="57"/>
      <c r="B3140" s="278">
        <v>46144</v>
      </c>
      <c r="C3140" s="283">
        <f t="shared" si="47"/>
        <v>9655614363</v>
      </c>
      <c r="D3140" s="57"/>
      <c r="E3140" s="57"/>
      <c r="F3140" s="279">
        <v>116924251</v>
      </c>
      <c r="G3140" s="286">
        <v>476025717</v>
      </c>
      <c r="H3140" s="278">
        <v>46032</v>
      </c>
      <c r="I3140" s="278"/>
      <c r="K3140" s="57"/>
      <c r="L3140" s="57"/>
      <c r="M3140" s="274"/>
      <c r="N3140" s="274"/>
      <c r="O3140" s="57"/>
    </row>
    <row r="3141" spans="1:15">
      <c r="A3141" s="57"/>
      <c r="B3141" s="278">
        <v>46145</v>
      </c>
      <c r="C3141" s="283">
        <f t="shared" si="47"/>
        <v>9926666105</v>
      </c>
      <c r="D3141" s="57"/>
      <c r="E3141" s="57"/>
      <c r="F3141" s="279">
        <v>387975993</v>
      </c>
      <c r="G3141" s="286">
        <v>476183983</v>
      </c>
      <c r="H3141" s="278">
        <v>44461</v>
      </c>
      <c r="I3141" s="278"/>
      <c r="K3141" s="57"/>
      <c r="L3141" s="57"/>
      <c r="M3141" s="274"/>
      <c r="N3141" s="274"/>
      <c r="O3141" s="57"/>
    </row>
    <row r="3142" spans="1:15">
      <c r="A3142" s="57"/>
      <c r="B3142" s="278">
        <v>46146</v>
      </c>
      <c r="C3142" s="283">
        <f t="shared" si="47"/>
        <v>10024697394</v>
      </c>
      <c r="D3142" s="57"/>
      <c r="E3142" s="57"/>
      <c r="F3142" s="279">
        <v>486007282</v>
      </c>
      <c r="G3142" s="286">
        <v>476245667</v>
      </c>
      <c r="H3142" s="278">
        <v>48009</v>
      </c>
      <c r="I3142" s="278"/>
      <c r="K3142" s="57"/>
      <c r="L3142" s="57"/>
      <c r="M3142" s="274"/>
      <c r="N3142" s="274"/>
      <c r="O3142" s="57"/>
    </row>
    <row r="3143" spans="1:15">
      <c r="A3143" s="57"/>
      <c r="B3143" s="278">
        <v>46147</v>
      </c>
      <c r="C3143" s="283">
        <f t="shared" si="47"/>
        <v>9891883349</v>
      </c>
      <c r="D3143" s="57"/>
      <c r="E3143" s="57"/>
      <c r="F3143" s="279">
        <v>353193237</v>
      </c>
      <c r="G3143" s="286">
        <v>476286327</v>
      </c>
      <c r="H3143" s="278">
        <v>44122</v>
      </c>
      <c r="I3143" s="278"/>
      <c r="K3143" s="57"/>
      <c r="L3143" s="57"/>
      <c r="M3143" s="274"/>
      <c r="N3143" s="274"/>
      <c r="O3143" s="57"/>
    </row>
    <row r="3144" spans="1:15">
      <c r="A3144" s="57"/>
      <c r="B3144" s="278">
        <v>46148</v>
      </c>
      <c r="C3144" s="283">
        <f t="shared" si="47"/>
        <v>10201376697</v>
      </c>
      <c r="D3144" s="57"/>
      <c r="E3144" s="57"/>
      <c r="F3144" s="279">
        <v>662686585</v>
      </c>
      <c r="G3144" s="286">
        <v>476448192</v>
      </c>
      <c r="H3144" s="278">
        <v>45628</v>
      </c>
      <c r="I3144" s="278"/>
      <c r="K3144" s="57"/>
      <c r="L3144" s="57"/>
      <c r="M3144" s="274"/>
      <c r="N3144" s="274"/>
      <c r="O3144" s="57"/>
    </row>
    <row r="3145" spans="1:15">
      <c r="A3145" s="57"/>
      <c r="B3145" s="278">
        <v>46149</v>
      </c>
      <c r="C3145" s="283">
        <f t="shared" si="47"/>
        <v>10011443132</v>
      </c>
      <c r="D3145" s="57"/>
      <c r="E3145" s="57"/>
      <c r="F3145" s="279">
        <v>472753020</v>
      </c>
      <c r="G3145" s="286">
        <v>476493370</v>
      </c>
      <c r="H3145" s="278">
        <v>46317</v>
      </c>
      <c r="I3145" s="278"/>
      <c r="K3145" s="57"/>
      <c r="L3145" s="57"/>
      <c r="M3145" s="274"/>
      <c r="N3145" s="274"/>
      <c r="O3145" s="57"/>
    </row>
    <row r="3146" spans="1:15">
      <c r="A3146" s="57"/>
      <c r="B3146" s="278">
        <v>46150</v>
      </c>
      <c r="C3146" s="283">
        <f t="shared" si="47"/>
        <v>10135599530</v>
      </c>
      <c r="D3146" s="57"/>
      <c r="E3146" s="57"/>
      <c r="F3146" s="279">
        <v>596909418</v>
      </c>
      <c r="G3146" s="286">
        <v>476500169</v>
      </c>
      <c r="H3146" s="278">
        <v>48371</v>
      </c>
      <c r="I3146" s="278"/>
      <c r="K3146" s="57"/>
      <c r="L3146" s="57"/>
      <c r="M3146" s="274"/>
      <c r="N3146" s="274"/>
      <c r="O3146" s="57"/>
    </row>
    <row r="3147" spans="1:15">
      <c r="A3147" s="57"/>
      <c r="B3147" s="278">
        <v>46151</v>
      </c>
      <c r="C3147" s="283">
        <f t="shared" si="47"/>
        <v>10311260499</v>
      </c>
      <c r="D3147" s="57"/>
      <c r="E3147" s="57"/>
      <c r="F3147" s="279">
        <v>772570387</v>
      </c>
      <c r="G3147" s="286">
        <v>476510923</v>
      </c>
      <c r="H3147" s="278">
        <v>45546</v>
      </c>
      <c r="I3147" s="278"/>
      <c r="K3147" s="57"/>
      <c r="L3147" s="57"/>
      <c r="M3147" s="274"/>
      <c r="N3147" s="274"/>
      <c r="O3147" s="57"/>
    </row>
    <row r="3148" spans="1:15">
      <c r="A3148" s="57"/>
      <c r="B3148" s="278">
        <v>46152</v>
      </c>
      <c r="C3148" s="283">
        <f t="shared" si="47"/>
        <v>10537961667</v>
      </c>
      <c r="D3148" s="57"/>
      <c r="E3148" s="57"/>
      <c r="F3148" s="279">
        <v>999271555</v>
      </c>
      <c r="G3148" s="286">
        <v>476525997</v>
      </c>
      <c r="H3148" s="278">
        <v>44957</v>
      </c>
      <c r="I3148" s="278"/>
      <c r="K3148" s="57"/>
      <c r="L3148" s="57"/>
      <c r="M3148" s="274"/>
      <c r="N3148" s="274"/>
      <c r="O3148" s="57"/>
    </row>
    <row r="3149" spans="1:15">
      <c r="A3149" s="57"/>
      <c r="B3149" s="278">
        <v>46153</v>
      </c>
      <c r="C3149" s="283">
        <f t="shared" si="47"/>
        <v>10421194702</v>
      </c>
      <c r="D3149" s="57"/>
      <c r="E3149" s="57"/>
      <c r="F3149" s="279">
        <v>882504590</v>
      </c>
      <c r="G3149" s="286">
        <v>476588190</v>
      </c>
      <c r="H3149" s="278">
        <v>43849</v>
      </c>
      <c r="I3149" s="278"/>
      <c r="K3149" s="57"/>
      <c r="L3149" s="57"/>
      <c r="M3149" s="274"/>
      <c r="N3149" s="274"/>
      <c r="O3149" s="57"/>
    </row>
    <row r="3150" spans="1:15">
      <c r="A3150" s="57"/>
      <c r="B3150" s="278">
        <v>46154</v>
      </c>
      <c r="C3150" s="283">
        <f t="shared" si="47"/>
        <v>10474981727</v>
      </c>
      <c r="D3150" s="57"/>
      <c r="E3150" s="57"/>
      <c r="F3150" s="279">
        <v>936291615</v>
      </c>
      <c r="G3150" s="286">
        <v>476622966</v>
      </c>
      <c r="H3150" s="278">
        <v>47937</v>
      </c>
      <c r="I3150" s="278"/>
      <c r="K3150" s="57"/>
      <c r="L3150" s="57"/>
      <c r="M3150" s="274"/>
      <c r="N3150" s="274"/>
      <c r="O3150" s="57"/>
    </row>
    <row r="3151" spans="1:15">
      <c r="A3151" s="57"/>
      <c r="B3151" s="278">
        <v>46155</v>
      </c>
      <c r="C3151" s="283">
        <f t="shared" si="47"/>
        <v>10498783411</v>
      </c>
      <c r="D3151" s="57"/>
      <c r="E3151" s="57"/>
      <c r="F3151" s="279">
        <v>960093299</v>
      </c>
      <c r="G3151" s="286">
        <v>476797037</v>
      </c>
      <c r="H3151" s="278">
        <v>44372</v>
      </c>
      <c r="I3151" s="278"/>
      <c r="K3151" s="57"/>
      <c r="L3151" s="57"/>
      <c r="M3151" s="274"/>
      <c r="N3151" s="274"/>
      <c r="O3151" s="57"/>
    </row>
    <row r="3152" spans="1:15">
      <c r="A3152" s="57"/>
      <c r="B3152" s="278">
        <v>46156</v>
      </c>
      <c r="C3152" s="283">
        <f t="shared" si="47"/>
        <v>10170018193</v>
      </c>
      <c r="D3152" s="57"/>
      <c r="E3152" s="57"/>
      <c r="F3152" s="279">
        <v>631328081</v>
      </c>
      <c r="G3152" s="286">
        <v>476843446</v>
      </c>
      <c r="H3152" s="278">
        <v>43019</v>
      </c>
      <c r="I3152" s="278"/>
      <c r="K3152" s="57"/>
      <c r="L3152" s="57"/>
      <c r="M3152" s="274"/>
      <c r="N3152" s="274"/>
      <c r="O3152" s="57"/>
    </row>
    <row r="3153" spans="1:15">
      <c r="A3153" s="57"/>
      <c r="B3153" s="278">
        <v>46157</v>
      </c>
      <c r="C3153" s="283">
        <f t="shared" si="47"/>
        <v>10475795212</v>
      </c>
      <c r="D3153" s="57"/>
      <c r="E3153" s="57"/>
      <c r="F3153" s="279">
        <v>937105100</v>
      </c>
      <c r="G3153" s="286">
        <v>476854599</v>
      </c>
      <c r="H3153" s="278">
        <v>44919</v>
      </c>
      <c r="I3153" s="278"/>
      <c r="K3153" s="57"/>
      <c r="L3153" s="57"/>
      <c r="M3153" s="274"/>
      <c r="N3153" s="274"/>
      <c r="O3153" s="57"/>
    </row>
    <row r="3154" spans="1:15">
      <c r="A3154" s="57"/>
      <c r="B3154" s="278">
        <v>46158</v>
      </c>
      <c r="C3154" s="283">
        <f t="shared" si="47"/>
        <v>10199873859</v>
      </c>
      <c r="D3154" s="57"/>
      <c r="E3154" s="57"/>
      <c r="F3154" s="279">
        <v>661183747</v>
      </c>
      <c r="G3154" s="286">
        <v>476903536</v>
      </c>
      <c r="H3154" s="278">
        <v>47810</v>
      </c>
      <c r="I3154" s="278"/>
      <c r="K3154" s="57"/>
      <c r="L3154" s="57"/>
      <c r="M3154" s="274"/>
      <c r="N3154" s="274"/>
      <c r="O3154" s="57"/>
    </row>
    <row r="3155" spans="1:15">
      <c r="A3155" s="57"/>
      <c r="B3155" s="278">
        <v>46159</v>
      </c>
      <c r="C3155" s="283">
        <f t="shared" si="47"/>
        <v>10116548623</v>
      </c>
      <c r="D3155" s="57"/>
      <c r="E3155" s="57"/>
      <c r="F3155" s="279">
        <v>577858511</v>
      </c>
      <c r="G3155" s="286">
        <v>477076676</v>
      </c>
      <c r="H3155" s="278">
        <v>46105</v>
      </c>
      <c r="I3155" s="278"/>
      <c r="K3155" s="57"/>
      <c r="L3155" s="57"/>
      <c r="M3155" s="274"/>
      <c r="N3155" s="274"/>
      <c r="O3155" s="57"/>
    </row>
    <row r="3156" spans="1:15">
      <c r="A3156" s="57"/>
      <c r="B3156" s="278">
        <v>46160</v>
      </c>
      <c r="C3156" s="283">
        <f t="shared" si="47"/>
        <v>9806713384</v>
      </c>
      <c r="D3156" s="57"/>
      <c r="E3156" s="57"/>
      <c r="F3156" s="279">
        <v>268023272</v>
      </c>
      <c r="G3156" s="286">
        <v>477149809</v>
      </c>
      <c r="H3156" s="278">
        <v>46857</v>
      </c>
      <c r="I3156" s="278"/>
      <c r="K3156" s="57"/>
      <c r="L3156" s="57"/>
      <c r="M3156" s="274"/>
      <c r="N3156" s="274"/>
      <c r="O3156" s="57"/>
    </row>
    <row r="3157" spans="1:15">
      <c r="A3157" s="57"/>
      <c r="B3157" s="278">
        <v>46161</v>
      </c>
      <c r="C3157" s="283">
        <f t="shared" si="47"/>
        <v>10517271116</v>
      </c>
      <c r="D3157" s="57"/>
      <c r="E3157" s="57"/>
      <c r="F3157" s="279">
        <v>978581004</v>
      </c>
      <c r="G3157" s="286">
        <v>477220047</v>
      </c>
      <c r="H3157" s="278">
        <v>50216</v>
      </c>
      <c r="I3157" s="278"/>
      <c r="K3157" s="57"/>
      <c r="L3157" s="57"/>
      <c r="M3157" s="274"/>
      <c r="N3157" s="274"/>
      <c r="O3157" s="57"/>
    </row>
    <row r="3158" spans="1:15">
      <c r="A3158" s="57"/>
      <c r="B3158" s="278">
        <v>46162</v>
      </c>
      <c r="C3158" s="283">
        <f t="shared" si="47"/>
        <v>10396430205</v>
      </c>
      <c r="D3158" s="57"/>
      <c r="E3158" s="57"/>
      <c r="F3158" s="279">
        <v>857740093</v>
      </c>
      <c r="G3158" s="286">
        <v>477340634</v>
      </c>
      <c r="H3158" s="278">
        <v>49047</v>
      </c>
      <c r="I3158" s="278"/>
      <c r="K3158" s="57"/>
      <c r="L3158" s="57"/>
      <c r="M3158" s="274"/>
      <c r="N3158" s="274"/>
      <c r="O3158" s="57"/>
    </row>
    <row r="3159" spans="1:15">
      <c r="A3159" s="57"/>
      <c r="B3159" s="278">
        <v>46163</v>
      </c>
      <c r="C3159" s="283">
        <f t="shared" si="47"/>
        <v>10054598689</v>
      </c>
      <c r="D3159" s="57"/>
      <c r="E3159" s="57"/>
      <c r="F3159" s="279">
        <v>515908577</v>
      </c>
      <c r="G3159" s="286">
        <v>477628683</v>
      </c>
      <c r="H3159" s="278">
        <v>47807</v>
      </c>
      <c r="I3159" s="278"/>
      <c r="K3159" s="57"/>
      <c r="L3159" s="57"/>
      <c r="M3159" s="274"/>
      <c r="N3159" s="274"/>
      <c r="O3159" s="57"/>
    </row>
    <row r="3160" spans="1:15">
      <c r="A3160" s="57"/>
      <c r="B3160" s="278">
        <v>46164</v>
      </c>
      <c r="C3160" s="283">
        <f t="shared" si="47"/>
        <v>10212208116</v>
      </c>
      <c r="D3160" s="57"/>
      <c r="E3160" s="57"/>
      <c r="F3160" s="279">
        <v>673518004</v>
      </c>
      <c r="G3160" s="286">
        <v>477908704</v>
      </c>
      <c r="H3160" s="278">
        <v>48792</v>
      </c>
      <c r="I3160" s="278"/>
      <c r="K3160" s="57"/>
      <c r="L3160" s="57"/>
      <c r="M3160" s="274"/>
      <c r="N3160" s="274"/>
      <c r="O3160" s="57"/>
    </row>
    <row r="3161" spans="1:15">
      <c r="A3161" s="57"/>
      <c r="B3161" s="278">
        <v>46165</v>
      </c>
      <c r="C3161" s="283">
        <f t="shared" si="47"/>
        <v>10138140689</v>
      </c>
      <c r="D3161" s="57"/>
      <c r="E3161" s="57"/>
      <c r="F3161" s="279">
        <v>599450577</v>
      </c>
      <c r="G3161" s="286">
        <v>477925522</v>
      </c>
      <c r="H3161" s="278">
        <v>49392</v>
      </c>
      <c r="I3161" s="278"/>
      <c r="K3161" s="57"/>
      <c r="L3161" s="57"/>
      <c r="M3161" s="274"/>
      <c r="N3161" s="274"/>
      <c r="O3161" s="57"/>
    </row>
    <row r="3162" spans="1:15">
      <c r="A3162" s="57"/>
      <c r="B3162" s="278">
        <v>46166</v>
      </c>
      <c r="C3162" s="283">
        <f t="shared" si="47"/>
        <v>10354046443</v>
      </c>
      <c r="D3162" s="57"/>
      <c r="E3162" s="57"/>
      <c r="F3162" s="279">
        <v>815356331</v>
      </c>
      <c r="G3162" s="286">
        <v>478089022</v>
      </c>
      <c r="H3162" s="278">
        <v>45448</v>
      </c>
      <c r="I3162" s="278"/>
      <c r="K3162" s="57"/>
      <c r="L3162" s="57"/>
      <c r="M3162" s="274"/>
      <c r="N3162" s="274"/>
      <c r="O3162" s="57"/>
    </row>
    <row r="3163" spans="1:15">
      <c r="A3163" s="57"/>
      <c r="B3163" s="278">
        <v>46167</v>
      </c>
      <c r="C3163" s="283">
        <f t="shared" si="47"/>
        <v>10397591997</v>
      </c>
      <c r="D3163" s="57"/>
      <c r="E3163" s="57"/>
      <c r="F3163" s="279">
        <v>858901885</v>
      </c>
      <c r="G3163" s="286">
        <v>478176614</v>
      </c>
      <c r="H3163" s="278">
        <v>49340</v>
      </c>
      <c r="I3163" s="278"/>
      <c r="K3163" s="57"/>
      <c r="L3163" s="57"/>
      <c r="M3163" s="274"/>
      <c r="N3163" s="274"/>
      <c r="O3163" s="57"/>
    </row>
    <row r="3164" spans="1:15">
      <c r="A3164" s="57"/>
      <c r="B3164" s="278">
        <v>46168</v>
      </c>
      <c r="C3164" s="283">
        <f t="shared" si="47"/>
        <v>10200740978</v>
      </c>
      <c r="D3164" s="57"/>
      <c r="E3164" s="57"/>
      <c r="F3164" s="279">
        <v>662050866</v>
      </c>
      <c r="G3164" s="286">
        <v>478182394</v>
      </c>
      <c r="H3164" s="278">
        <v>49592</v>
      </c>
      <c r="I3164" s="278"/>
      <c r="K3164" s="57"/>
      <c r="L3164" s="57"/>
      <c r="M3164" s="274"/>
      <c r="N3164" s="274"/>
      <c r="O3164" s="57"/>
    </row>
    <row r="3165" spans="1:15">
      <c r="A3165" s="57"/>
      <c r="B3165" s="278">
        <v>46169</v>
      </c>
      <c r="C3165" s="283">
        <f t="shared" si="47"/>
        <v>9662566571</v>
      </c>
      <c r="D3165" s="57"/>
      <c r="E3165" s="57"/>
      <c r="F3165" s="279">
        <v>123876459</v>
      </c>
      <c r="G3165" s="286">
        <v>478288005</v>
      </c>
      <c r="H3165" s="278">
        <v>43703</v>
      </c>
      <c r="I3165" s="278"/>
      <c r="K3165" s="57"/>
      <c r="L3165" s="57"/>
      <c r="M3165" s="274"/>
      <c r="N3165" s="274"/>
      <c r="O3165" s="57"/>
    </row>
    <row r="3166" spans="1:15">
      <c r="A3166" s="57"/>
      <c r="B3166" s="278">
        <v>46170</v>
      </c>
      <c r="C3166" s="283">
        <f t="shared" si="47"/>
        <v>10166792727</v>
      </c>
      <c r="D3166" s="57"/>
      <c r="E3166" s="57"/>
      <c r="F3166" s="279">
        <v>628102615</v>
      </c>
      <c r="G3166" s="286">
        <v>478405534</v>
      </c>
      <c r="H3166" s="278">
        <v>44663</v>
      </c>
      <c r="I3166" s="278"/>
      <c r="K3166" s="57"/>
      <c r="L3166" s="57"/>
      <c r="M3166" s="274"/>
      <c r="N3166" s="274"/>
      <c r="O3166" s="57"/>
    </row>
    <row r="3167" spans="1:15">
      <c r="A3167" s="57"/>
      <c r="B3167" s="278">
        <v>46171</v>
      </c>
      <c r="C3167" s="283">
        <f t="shared" si="47"/>
        <v>9922811559</v>
      </c>
      <c r="D3167" s="57"/>
      <c r="E3167" s="57"/>
      <c r="F3167" s="279">
        <v>384121447</v>
      </c>
      <c r="G3167" s="286">
        <v>478461197</v>
      </c>
      <c r="H3167" s="278">
        <v>49885</v>
      </c>
      <c r="I3167" s="278"/>
      <c r="K3167" s="57"/>
      <c r="L3167" s="57"/>
      <c r="M3167" s="274"/>
      <c r="N3167" s="274"/>
      <c r="O3167" s="57"/>
    </row>
    <row r="3168" spans="1:15">
      <c r="A3168" s="57"/>
      <c r="B3168" s="278">
        <v>46172</v>
      </c>
      <c r="C3168" s="283">
        <f t="shared" ref="C3168:C3231" si="48">F3168+(F$88*28679+98765)+(G$88*6587+87654)+(E$88*9537+76543)+(J$88*5713+4528)</f>
        <v>10129577227</v>
      </c>
      <c r="D3168" s="57"/>
      <c r="E3168" s="57"/>
      <c r="F3168" s="279">
        <v>590887115</v>
      </c>
      <c r="G3168" s="286">
        <v>478603973</v>
      </c>
      <c r="H3168" s="278">
        <v>49871</v>
      </c>
      <c r="I3168" s="278"/>
      <c r="K3168" s="57"/>
      <c r="L3168" s="57"/>
      <c r="M3168" s="274"/>
      <c r="N3168" s="274"/>
      <c r="O3168" s="57"/>
    </row>
    <row r="3169" spans="1:15">
      <c r="A3169" s="57"/>
      <c r="B3169" s="278">
        <v>46173</v>
      </c>
      <c r="C3169" s="283">
        <f t="shared" si="48"/>
        <v>10075673168</v>
      </c>
      <c r="D3169" s="57"/>
      <c r="E3169" s="57"/>
      <c r="F3169" s="279">
        <v>536983056</v>
      </c>
      <c r="G3169" s="286">
        <v>478802118</v>
      </c>
      <c r="H3169" s="278">
        <v>46920</v>
      </c>
      <c r="I3169" s="278"/>
      <c r="K3169" s="57"/>
      <c r="L3169" s="57"/>
      <c r="M3169" s="274"/>
      <c r="N3169" s="274"/>
      <c r="O3169" s="57"/>
    </row>
    <row r="3170" spans="1:15">
      <c r="A3170" s="57"/>
      <c r="B3170" s="278">
        <v>46174</v>
      </c>
      <c r="C3170" s="283">
        <f t="shared" si="48"/>
        <v>10242316963</v>
      </c>
      <c r="D3170" s="57"/>
      <c r="E3170" s="57"/>
      <c r="F3170" s="279">
        <v>703626851</v>
      </c>
      <c r="G3170" s="286">
        <v>478809158</v>
      </c>
      <c r="H3170" s="278">
        <v>46546</v>
      </c>
      <c r="I3170" s="278"/>
      <c r="K3170" s="57"/>
      <c r="L3170" s="57"/>
      <c r="M3170" s="274"/>
      <c r="N3170" s="274"/>
      <c r="O3170" s="57"/>
    </row>
    <row r="3171" spans="1:15">
      <c r="A3171" s="57"/>
      <c r="B3171" s="278">
        <v>46175</v>
      </c>
      <c r="C3171" s="283">
        <f t="shared" si="48"/>
        <v>10201132085</v>
      </c>
      <c r="D3171" s="57"/>
      <c r="E3171" s="57"/>
      <c r="F3171" s="279">
        <v>662441973</v>
      </c>
      <c r="G3171" s="286">
        <v>478828050</v>
      </c>
      <c r="H3171" s="278">
        <v>49511</v>
      </c>
      <c r="I3171" s="278"/>
      <c r="K3171" s="57"/>
      <c r="L3171" s="57"/>
      <c r="M3171" s="274"/>
      <c r="N3171" s="274"/>
      <c r="O3171" s="57"/>
    </row>
    <row r="3172" spans="1:15">
      <c r="A3172" s="57"/>
      <c r="B3172" s="278">
        <v>46176</v>
      </c>
      <c r="C3172" s="283">
        <f t="shared" si="48"/>
        <v>10351329589</v>
      </c>
      <c r="D3172" s="57"/>
      <c r="E3172" s="57"/>
      <c r="F3172" s="279">
        <v>812639477</v>
      </c>
      <c r="G3172" s="286">
        <v>478844347</v>
      </c>
      <c r="H3172" s="278">
        <v>43157</v>
      </c>
      <c r="I3172" s="278"/>
      <c r="K3172" s="57"/>
      <c r="L3172" s="57"/>
      <c r="M3172" s="274"/>
      <c r="N3172" s="274"/>
      <c r="O3172" s="57"/>
    </row>
    <row r="3173" spans="1:15">
      <c r="A3173" s="57"/>
      <c r="B3173" s="278">
        <v>46177</v>
      </c>
      <c r="C3173" s="283">
        <f t="shared" si="48"/>
        <v>9960082879</v>
      </c>
      <c r="D3173" s="57"/>
      <c r="E3173" s="57"/>
      <c r="F3173" s="279">
        <v>421392767</v>
      </c>
      <c r="G3173" s="286">
        <v>478957409</v>
      </c>
      <c r="H3173" s="278">
        <v>43821</v>
      </c>
      <c r="I3173" s="278"/>
      <c r="K3173" s="57"/>
      <c r="L3173" s="57"/>
      <c r="M3173" s="274"/>
      <c r="N3173" s="274"/>
      <c r="O3173" s="57"/>
    </row>
    <row r="3174" spans="1:15">
      <c r="A3174" s="57"/>
      <c r="B3174" s="278">
        <v>46178</v>
      </c>
      <c r="C3174" s="283">
        <f t="shared" si="48"/>
        <v>10409135379</v>
      </c>
      <c r="D3174" s="57"/>
      <c r="E3174" s="57"/>
      <c r="F3174" s="279">
        <v>870445267</v>
      </c>
      <c r="G3174" s="286">
        <v>479346346</v>
      </c>
      <c r="H3174" s="278">
        <v>48274</v>
      </c>
      <c r="I3174" s="278"/>
      <c r="K3174" s="57"/>
      <c r="L3174" s="57"/>
      <c r="M3174" s="274"/>
      <c r="N3174" s="274"/>
      <c r="O3174" s="57"/>
    </row>
    <row r="3175" spans="1:15">
      <c r="A3175" s="57"/>
      <c r="B3175" s="278">
        <v>46179</v>
      </c>
      <c r="C3175" s="283">
        <f t="shared" si="48"/>
        <v>10501276361</v>
      </c>
      <c r="D3175" s="57"/>
      <c r="E3175" s="57"/>
      <c r="F3175" s="279">
        <v>962586249</v>
      </c>
      <c r="G3175" s="286">
        <v>479419121</v>
      </c>
      <c r="H3175" s="278">
        <v>48997</v>
      </c>
      <c r="I3175" s="278"/>
      <c r="K3175" s="57"/>
      <c r="L3175" s="57"/>
      <c r="M3175" s="274"/>
      <c r="N3175" s="274"/>
      <c r="O3175" s="57"/>
    </row>
    <row r="3176" spans="1:15">
      <c r="A3176" s="57"/>
      <c r="B3176" s="278">
        <v>46180</v>
      </c>
      <c r="C3176" s="283">
        <f t="shared" si="48"/>
        <v>10390350666</v>
      </c>
      <c r="D3176" s="57"/>
      <c r="E3176" s="57"/>
      <c r="F3176" s="279">
        <v>851660554</v>
      </c>
      <c r="G3176" s="286">
        <v>479518400</v>
      </c>
      <c r="H3176" s="278">
        <v>47580</v>
      </c>
      <c r="I3176" s="278"/>
      <c r="K3176" s="57"/>
      <c r="L3176" s="57"/>
      <c r="M3176" s="274"/>
      <c r="N3176" s="274"/>
      <c r="O3176" s="57"/>
    </row>
    <row r="3177" spans="1:15">
      <c r="A3177" s="57"/>
      <c r="B3177" s="278">
        <v>46181</v>
      </c>
      <c r="C3177" s="283">
        <f t="shared" si="48"/>
        <v>10047954934</v>
      </c>
      <c r="D3177" s="57"/>
      <c r="E3177" s="57"/>
      <c r="F3177" s="279">
        <v>509264822</v>
      </c>
      <c r="G3177" s="286">
        <v>479883225</v>
      </c>
      <c r="H3177" s="278">
        <v>43850</v>
      </c>
      <c r="I3177" s="278"/>
      <c r="K3177" s="57"/>
      <c r="L3177" s="57"/>
      <c r="M3177" s="274"/>
      <c r="N3177" s="274"/>
      <c r="O3177" s="57"/>
    </row>
    <row r="3178" spans="1:15">
      <c r="A3178" s="57"/>
      <c r="B3178" s="278">
        <v>46182</v>
      </c>
      <c r="C3178" s="283">
        <f t="shared" si="48"/>
        <v>10358505120</v>
      </c>
      <c r="D3178" s="57"/>
      <c r="E3178" s="57"/>
      <c r="F3178" s="279">
        <v>819815008</v>
      </c>
      <c r="G3178" s="286">
        <v>479921088</v>
      </c>
      <c r="H3178" s="278">
        <v>49303</v>
      </c>
      <c r="I3178" s="278"/>
      <c r="K3178" s="57"/>
      <c r="L3178" s="57"/>
      <c r="M3178" s="274"/>
      <c r="N3178" s="274"/>
      <c r="O3178" s="57"/>
    </row>
    <row r="3179" spans="1:15">
      <c r="A3179" s="57"/>
      <c r="B3179" s="278">
        <v>46183</v>
      </c>
      <c r="C3179" s="283">
        <f t="shared" si="48"/>
        <v>9960620305</v>
      </c>
      <c r="D3179" s="57"/>
      <c r="E3179" s="57"/>
      <c r="F3179" s="279">
        <v>421930193</v>
      </c>
      <c r="G3179" s="286">
        <v>480149183</v>
      </c>
      <c r="H3179" s="278">
        <v>46706</v>
      </c>
      <c r="I3179" s="278"/>
      <c r="K3179" s="57"/>
      <c r="L3179" s="57"/>
      <c r="M3179" s="274"/>
      <c r="N3179" s="274"/>
      <c r="O3179" s="57"/>
    </row>
    <row r="3180" spans="1:15">
      <c r="A3180" s="57"/>
      <c r="B3180" s="278">
        <v>46184</v>
      </c>
      <c r="C3180" s="283">
        <f t="shared" si="48"/>
        <v>9660014234</v>
      </c>
      <c r="D3180" s="57"/>
      <c r="E3180" s="57"/>
      <c r="F3180" s="279">
        <v>121324122</v>
      </c>
      <c r="G3180" s="286">
        <v>480267420</v>
      </c>
      <c r="H3180" s="278">
        <v>47263</v>
      </c>
      <c r="I3180" s="278"/>
      <c r="K3180" s="57"/>
      <c r="L3180" s="57"/>
      <c r="M3180" s="274"/>
      <c r="N3180" s="274"/>
      <c r="O3180" s="57"/>
    </row>
    <row r="3181" spans="1:15">
      <c r="A3181" s="57"/>
      <c r="B3181" s="278">
        <v>46185</v>
      </c>
      <c r="C3181" s="283">
        <f t="shared" si="48"/>
        <v>10286637504</v>
      </c>
      <c r="D3181" s="57"/>
      <c r="E3181" s="57"/>
      <c r="F3181" s="279">
        <v>747947392</v>
      </c>
      <c r="G3181" s="286">
        <v>480481194</v>
      </c>
      <c r="H3181" s="278">
        <v>44241</v>
      </c>
      <c r="I3181" s="278"/>
      <c r="K3181" s="57"/>
      <c r="L3181" s="57"/>
      <c r="M3181" s="274"/>
      <c r="N3181" s="274"/>
      <c r="O3181" s="57"/>
    </row>
    <row r="3182" spans="1:15">
      <c r="A3182" s="57"/>
      <c r="B3182" s="278">
        <v>46186</v>
      </c>
      <c r="C3182" s="283">
        <f t="shared" si="48"/>
        <v>10031451425</v>
      </c>
      <c r="D3182" s="57"/>
      <c r="E3182" s="57"/>
      <c r="F3182" s="279">
        <v>492761313</v>
      </c>
      <c r="G3182" s="286">
        <v>480542376</v>
      </c>
      <c r="H3182" s="278">
        <v>50020</v>
      </c>
      <c r="I3182" s="278"/>
      <c r="K3182" s="57"/>
      <c r="L3182" s="57"/>
      <c r="M3182" s="274"/>
      <c r="N3182" s="274"/>
      <c r="O3182" s="57"/>
    </row>
    <row r="3183" spans="1:15">
      <c r="A3183" s="57"/>
      <c r="B3183" s="278">
        <v>46187</v>
      </c>
      <c r="C3183" s="283">
        <f t="shared" si="48"/>
        <v>9650928792</v>
      </c>
      <c r="D3183" s="57"/>
      <c r="E3183" s="57"/>
      <c r="F3183" s="279">
        <v>112238680</v>
      </c>
      <c r="G3183" s="286">
        <v>480681268</v>
      </c>
      <c r="H3183" s="278">
        <v>47284</v>
      </c>
      <c r="I3183" s="278"/>
      <c r="K3183" s="57"/>
      <c r="L3183" s="57"/>
      <c r="M3183" s="274"/>
      <c r="N3183" s="274"/>
      <c r="O3183" s="57"/>
    </row>
    <row r="3184" spans="1:15">
      <c r="A3184" s="57"/>
      <c r="B3184" s="278">
        <v>46188</v>
      </c>
      <c r="C3184" s="283">
        <f t="shared" si="48"/>
        <v>9849968397</v>
      </c>
      <c r="D3184" s="57"/>
      <c r="E3184" s="57"/>
      <c r="F3184" s="279">
        <v>311278285</v>
      </c>
      <c r="G3184" s="286">
        <v>480684747</v>
      </c>
      <c r="H3184" s="278">
        <v>49002</v>
      </c>
      <c r="I3184" s="278"/>
      <c r="K3184" s="57"/>
      <c r="L3184" s="57"/>
      <c r="M3184" s="274"/>
      <c r="N3184" s="274"/>
      <c r="O3184" s="57"/>
    </row>
    <row r="3185" spans="1:15">
      <c r="A3185" s="57"/>
      <c r="B3185" s="278">
        <v>46189</v>
      </c>
      <c r="C3185" s="283">
        <f t="shared" si="48"/>
        <v>10287427449</v>
      </c>
      <c r="D3185" s="57"/>
      <c r="E3185" s="57"/>
      <c r="F3185" s="279">
        <v>748737337</v>
      </c>
      <c r="G3185" s="286">
        <v>480707035</v>
      </c>
      <c r="H3185" s="278">
        <v>46967</v>
      </c>
      <c r="I3185" s="278"/>
      <c r="K3185" s="57"/>
      <c r="L3185" s="57"/>
      <c r="M3185" s="274"/>
      <c r="N3185" s="274"/>
      <c r="O3185" s="57"/>
    </row>
    <row r="3186" spans="1:15">
      <c r="A3186" s="57"/>
      <c r="B3186" s="278">
        <v>46190</v>
      </c>
      <c r="C3186" s="283">
        <f t="shared" si="48"/>
        <v>10153864314</v>
      </c>
      <c r="D3186" s="57"/>
      <c r="E3186" s="57"/>
      <c r="F3186" s="279">
        <v>615174202</v>
      </c>
      <c r="G3186" s="286">
        <v>480717029</v>
      </c>
      <c r="H3186" s="278">
        <v>47098</v>
      </c>
      <c r="I3186" s="278"/>
      <c r="K3186" s="57"/>
      <c r="L3186" s="57"/>
      <c r="M3186" s="274"/>
      <c r="N3186" s="274"/>
      <c r="O3186" s="57"/>
    </row>
    <row r="3187" spans="1:15">
      <c r="A3187" s="57"/>
      <c r="B3187" s="278">
        <v>46191</v>
      </c>
      <c r="C3187" s="283">
        <f t="shared" si="48"/>
        <v>10483785658</v>
      </c>
      <c r="D3187" s="57"/>
      <c r="E3187" s="57"/>
      <c r="F3187" s="279">
        <v>945095546</v>
      </c>
      <c r="G3187" s="286">
        <v>481028480</v>
      </c>
      <c r="H3187" s="278">
        <v>49150</v>
      </c>
      <c r="I3187" s="278"/>
      <c r="K3187" s="57"/>
      <c r="L3187" s="57"/>
      <c r="M3187" s="274"/>
      <c r="N3187" s="274"/>
      <c r="O3187" s="57"/>
    </row>
    <row r="3188" spans="1:15">
      <c r="A3188" s="57"/>
      <c r="B3188" s="278">
        <v>46192</v>
      </c>
      <c r="C3188" s="283">
        <f t="shared" si="48"/>
        <v>10246642567</v>
      </c>
      <c r="D3188" s="57"/>
      <c r="E3188" s="57"/>
      <c r="F3188" s="279">
        <v>707952455</v>
      </c>
      <c r="G3188" s="286">
        <v>481147649</v>
      </c>
      <c r="H3188" s="278">
        <v>43485</v>
      </c>
      <c r="I3188" s="278"/>
      <c r="K3188" s="57"/>
      <c r="L3188" s="57"/>
      <c r="M3188" s="274"/>
      <c r="N3188" s="274"/>
      <c r="O3188" s="57"/>
    </row>
    <row r="3189" spans="1:15">
      <c r="A3189" s="57"/>
      <c r="B3189" s="278">
        <v>46193</v>
      </c>
      <c r="C3189" s="283">
        <f t="shared" si="48"/>
        <v>9707820601</v>
      </c>
      <c r="D3189" s="57"/>
      <c r="E3189" s="57"/>
      <c r="F3189" s="279">
        <v>169130489</v>
      </c>
      <c r="G3189" s="286">
        <v>481200691</v>
      </c>
      <c r="H3189" s="278">
        <v>47125</v>
      </c>
      <c r="I3189" s="278"/>
      <c r="K3189" s="57"/>
      <c r="L3189" s="57"/>
      <c r="M3189" s="274"/>
      <c r="N3189" s="274"/>
      <c r="O3189" s="57"/>
    </row>
    <row r="3190" spans="1:15">
      <c r="A3190" s="57"/>
      <c r="B3190" s="278">
        <v>46194</v>
      </c>
      <c r="C3190" s="283">
        <f t="shared" si="48"/>
        <v>9910286101</v>
      </c>
      <c r="D3190" s="57"/>
      <c r="E3190" s="57"/>
      <c r="F3190" s="279">
        <v>371595989</v>
      </c>
      <c r="G3190" s="286">
        <v>481321534</v>
      </c>
      <c r="H3190" s="278">
        <v>49482</v>
      </c>
      <c r="I3190" s="278"/>
      <c r="K3190" s="57"/>
      <c r="L3190" s="57"/>
      <c r="M3190" s="274"/>
      <c r="N3190" s="274"/>
      <c r="O3190" s="57"/>
    </row>
    <row r="3191" spans="1:15">
      <c r="A3191" s="57"/>
      <c r="B3191" s="278">
        <v>46195</v>
      </c>
      <c r="C3191" s="283">
        <f t="shared" si="48"/>
        <v>9963958162</v>
      </c>
      <c r="D3191" s="57"/>
      <c r="E3191" s="57"/>
      <c r="F3191" s="279">
        <v>425268050</v>
      </c>
      <c r="G3191" s="286">
        <v>481356065</v>
      </c>
      <c r="H3191" s="278">
        <v>43422</v>
      </c>
      <c r="I3191" s="278"/>
      <c r="K3191" s="57"/>
      <c r="L3191" s="57"/>
      <c r="M3191" s="274"/>
      <c r="N3191" s="274"/>
      <c r="O3191" s="57"/>
    </row>
    <row r="3192" spans="1:15">
      <c r="A3192" s="57"/>
      <c r="B3192" s="278">
        <v>46196</v>
      </c>
      <c r="C3192" s="283">
        <f t="shared" si="48"/>
        <v>10176330054</v>
      </c>
      <c r="D3192" s="57"/>
      <c r="E3192" s="57"/>
      <c r="F3192" s="279">
        <v>637639942</v>
      </c>
      <c r="G3192" s="286">
        <v>481539680</v>
      </c>
      <c r="H3192" s="278">
        <v>44520</v>
      </c>
      <c r="I3192" s="278"/>
      <c r="K3192" s="57"/>
      <c r="L3192" s="57"/>
      <c r="M3192" s="274"/>
      <c r="N3192" s="274"/>
      <c r="O3192" s="57"/>
    </row>
    <row r="3193" spans="1:15">
      <c r="A3193" s="57"/>
      <c r="B3193" s="278">
        <v>46197</v>
      </c>
      <c r="C3193" s="283">
        <f t="shared" si="48"/>
        <v>9923922435</v>
      </c>
      <c r="D3193" s="57"/>
      <c r="E3193" s="57"/>
      <c r="F3193" s="279">
        <v>385232323</v>
      </c>
      <c r="G3193" s="286">
        <v>481809829</v>
      </c>
      <c r="H3193" s="278">
        <v>50081</v>
      </c>
      <c r="I3193" s="278"/>
      <c r="K3193" s="57"/>
      <c r="L3193" s="57"/>
      <c r="M3193" s="274"/>
      <c r="N3193" s="274"/>
      <c r="O3193" s="57"/>
    </row>
    <row r="3194" spans="1:15">
      <c r="A3194" s="57"/>
      <c r="B3194" s="278">
        <v>46198</v>
      </c>
      <c r="C3194" s="283">
        <f t="shared" si="48"/>
        <v>10266275257</v>
      </c>
      <c r="D3194" s="57"/>
      <c r="E3194" s="57"/>
      <c r="F3194" s="279">
        <v>727585145</v>
      </c>
      <c r="G3194" s="286">
        <v>482044517</v>
      </c>
      <c r="H3194" s="278">
        <v>46053</v>
      </c>
      <c r="I3194" s="278"/>
      <c r="K3194" s="57"/>
      <c r="L3194" s="57"/>
      <c r="M3194" s="274"/>
      <c r="N3194" s="274"/>
      <c r="O3194" s="57"/>
    </row>
    <row r="3195" spans="1:15">
      <c r="A3195" s="57"/>
      <c r="B3195" s="278">
        <v>46199</v>
      </c>
      <c r="C3195" s="283">
        <f t="shared" si="48"/>
        <v>10375282280</v>
      </c>
      <c r="D3195" s="57"/>
      <c r="E3195" s="57"/>
      <c r="F3195" s="279">
        <v>836592168</v>
      </c>
      <c r="G3195" s="286">
        <v>482060657</v>
      </c>
      <c r="H3195" s="278">
        <v>46537</v>
      </c>
      <c r="I3195" s="278"/>
      <c r="K3195" s="57"/>
      <c r="L3195" s="57"/>
      <c r="M3195" s="274"/>
      <c r="N3195" s="274"/>
      <c r="O3195" s="57"/>
    </row>
    <row r="3196" spans="1:15">
      <c r="A3196" s="57"/>
      <c r="B3196" s="278">
        <v>46200</v>
      </c>
      <c r="C3196" s="283">
        <f t="shared" si="48"/>
        <v>10248728948</v>
      </c>
      <c r="D3196" s="57"/>
      <c r="E3196" s="57"/>
      <c r="F3196" s="279">
        <v>710038836</v>
      </c>
      <c r="G3196" s="286">
        <v>482094156</v>
      </c>
      <c r="H3196" s="278">
        <v>47318</v>
      </c>
      <c r="I3196" s="278"/>
      <c r="K3196" s="57"/>
      <c r="L3196" s="57"/>
      <c r="M3196" s="274"/>
      <c r="N3196" s="274"/>
      <c r="O3196" s="57"/>
    </row>
    <row r="3197" spans="1:15">
      <c r="A3197" s="57"/>
      <c r="B3197" s="278">
        <v>46201</v>
      </c>
      <c r="C3197" s="283">
        <f t="shared" si="48"/>
        <v>10412737808</v>
      </c>
      <c r="D3197" s="57"/>
      <c r="E3197" s="57"/>
      <c r="F3197" s="279">
        <v>874047696</v>
      </c>
      <c r="G3197" s="286">
        <v>482145554</v>
      </c>
      <c r="H3197" s="278">
        <v>43715</v>
      </c>
      <c r="I3197" s="278"/>
      <c r="K3197" s="57"/>
      <c r="L3197" s="57"/>
      <c r="M3197" s="274"/>
      <c r="N3197" s="274"/>
      <c r="O3197" s="57"/>
    </row>
    <row r="3198" spans="1:15">
      <c r="A3198" s="57"/>
      <c r="B3198" s="278">
        <v>46202</v>
      </c>
      <c r="C3198" s="283">
        <f t="shared" si="48"/>
        <v>10433036663</v>
      </c>
      <c r="D3198" s="57"/>
      <c r="E3198" s="57"/>
      <c r="F3198" s="279">
        <v>894346551</v>
      </c>
      <c r="G3198" s="286">
        <v>482155439</v>
      </c>
      <c r="H3198" s="278">
        <v>49223</v>
      </c>
      <c r="I3198" s="278"/>
      <c r="K3198" s="57"/>
      <c r="L3198" s="57"/>
      <c r="M3198" s="274"/>
      <c r="N3198" s="274"/>
      <c r="O3198" s="57"/>
    </row>
    <row r="3199" spans="1:15">
      <c r="A3199" s="57"/>
      <c r="B3199" s="278">
        <v>46203</v>
      </c>
      <c r="C3199" s="283">
        <f t="shared" si="48"/>
        <v>9838113038</v>
      </c>
      <c r="D3199" s="57"/>
      <c r="E3199" s="57"/>
      <c r="F3199" s="279">
        <v>299422926</v>
      </c>
      <c r="G3199" s="286">
        <v>482214457</v>
      </c>
      <c r="H3199" s="278">
        <v>44846</v>
      </c>
      <c r="I3199" s="278"/>
      <c r="K3199" s="57"/>
      <c r="L3199" s="57"/>
      <c r="M3199" s="274"/>
      <c r="N3199" s="274"/>
      <c r="O3199" s="57"/>
    </row>
    <row r="3200" spans="1:15">
      <c r="A3200" s="57"/>
      <c r="B3200" s="278">
        <v>46204</v>
      </c>
      <c r="C3200" s="283">
        <f t="shared" si="48"/>
        <v>10082420398</v>
      </c>
      <c r="D3200" s="57"/>
      <c r="E3200" s="57"/>
      <c r="F3200" s="279">
        <v>543730286</v>
      </c>
      <c r="G3200" s="286">
        <v>482476348</v>
      </c>
      <c r="H3200" s="278">
        <v>49916</v>
      </c>
      <c r="I3200" s="278"/>
      <c r="K3200" s="57"/>
      <c r="L3200" s="57"/>
      <c r="M3200" s="274"/>
      <c r="N3200" s="274"/>
      <c r="O3200" s="57"/>
    </row>
    <row r="3201" spans="1:15">
      <c r="A3201" s="57"/>
      <c r="B3201" s="278">
        <v>46205</v>
      </c>
      <c r="C3201" s="283">
        <f t="shared" si="48"/>
        <v>10497265191</v>
      </c>
      <c r="D3201" s="57"/>
      <c r="E3201" s="57"/>
      <c r="F3201" s="279">
        <v>958575079</v>
      </c>
      <c r="G3201" s="286">
        <v>482593208</v>
      </c>
      <c r="H3201" s="278">
        <v>45204</v>
      </c>
      <c r="I3201" s="278"/>
      <c r="K3201" s="57"/>
      <c r="L3201" s="57"/>
      <c r="M3201" s="274"/>
      <c r="N3201" s="274"/>
      <c r="O3201" s="57"/>
    </row>
    <row r="3202" spans="1:15">
      <c r="A3202" s="57"/>
      <c r="B3202" s="278">
        <v>46206</v>
      </c>
      <c r="C3202" s="283">
        <f t="shared" si="48"/>
        <v>10445504330</v>
      </c>
      <c r="D3202" s="57"/>
      <c r="E3202" s="57"/>
      <c r="F3202" s="279">
        <v>906814218</v>
      </c>
      <c r="G3202" s="286">
        <v>482616292</v>
      </c>
      <c r="H3202" s="278">
        <v>44745</v>
      </c>
      <c r="I3202" s="278"/>
      <c r="K3202" s="57"/>
      <c r="L3202" s="57"/>
      <c r="M3202" s="274"/>
      <c r="N3202" s="274"/>
      <c r="O3202" s="57"/>
    </row>
    <row r="3203" spans="1:15">
      <c r="A3203" s="57"/>
      <c r="B3203" s="278">
        <v>46207</v>
      </c>
      <c r="C3203" s="283">
        <f t="shared" si="48"/>
        <v>9742365600</v>
      </c>
      <c r="D3203" s="57"/>
      <c r="E3203" s="57"/>
      <c r="F3203" s="279">
        <v>203675488</v>
      </c>
      <c r="G3203" s="286">
        <v>482947651</v>
      </c>
      <c r="H3203" s="278">
        <v>45429</v>
      </c>
      <c r="I3203" s="278"/>
      <c r="K3203" s="57"/>
      <c r="L3203" s="57"/>
      <c r="M3203" s="274"/>
      <c r="N3203" s="274"/>
      <c r="O3203" s="57"/>
    </row>
    <row r="3204" spans="1:15">
      <c r="A3204" s="57"/>
      <c r="B3204" s="278">
        <v>46208</v>
      </c>
      <c r="C3204" s="283">
        <f t="shared" si="48"/>
        <v>9916172991</v>
      </c>
      <c r="D3204" s="57"/>
      <c r="E3204" s="57"/>
      <c r="F3204" s="279">
        <v>377482879</v>
      </c>
      <c r="G3204" s="286">
        <v>483006894</v>
      </c>
      <c r="H3204" s="278">
        <v>48214</v>
      </c>
      <c r="I3204" s="278"/>
      <c r="K3204" s="57"/>
      <c r="L3204" s="57"/>
      <c r="M3204" s="274"/>
      <c r="N3204" s="274"/>
      <c r="O3204" s="57"/>
    </row>
    <row r="3205" spans="1:15">
      <c r="A3205" s="57"/>
      <c r="B3205" s="278">
        <v>46209</v>
      </c>
      <c r="C3205" s="283">
        <f t="shared" si="48"/>
        <v>10077188694</v>
      </c>
      <c r="D3205" s="57"/>
      <c r="E3205" s="57"/>
      <c r="F3205" s="279">
        <v>538498582</v>
      </c>
      <c r="G3205" s="286">
        <v>483011633</v>
      </c>
      <c r="H3205" s="278">
        <v>47668</v>
      </c>
      <c r="I3205" s="278"/>
      <c r="K3205" s="57"/>
      <c r="L3205" s="57"/>
      <c r="M3205" s="274"/>
      <c r="N3205" s="274"/>
      <c r="O3205" s="57"/>
    </row>
    <row r="3206" spans="1:15">
      <c r="A3206" s="57"/>
      <c r="B3206" s="278">
        <v>46210</v>
      </c>
      <c r="C3206" s="283">
        <f t="shared" si="48"/>
        <v>10270840490</v>
      </c>
      <c r="D3206" s="57"/>
      <c r="E3206" s="57"/>
      <c r="F3206" s="279">
        <v>732150378</v>
      </c>
      <c r="G3206" s="286">
        <v>483036944</v>
      </c>
      <c r="H3206" s="278">
        <v>47122</v>
      </c>
      <c r="I3206" s="278"/>
      <c r="K3206" s="57"/>
      <c r="L3206" s="57"/>
      <c r="M3206" s="274"/>
      <c r="N3206" s="274"/>
      <c r="O3206" s="57"/>
    </row>
    <row r="3207" spans="1:15">
      <c r="A3207" s="57"/>
      <c r="B3207" s="278">
        <v>46211</v>
      </c>
      <c r="C3207" s="283">
        <f t="shared" si="48"/>
        <v>9785430615</v>
      </c>
      <c r="D3207" s="57"/>
      <c r="E3207" s="57"/>
      <c r="F3207" s="279">
        <v>246740503</v>
      </c>
      <c r="G3207" s="286">
        <v>483131260</v>
      </c>
      <c r="H3207" s="278">
        <v>43308</v>
      </c>
      <c r="I3207" s="278"/>
      <c r="K3207" s="57"/>
      <c r="L3207" s="57"/>
      <c r="M3207" s="274"/>
      <c r="N3207" s="274"/>
      <c r="O3207" s="57"/>
    </row>
    <row r="3208" spans="1:15">
      <c r="A3208" s="57"/>
      <c r="B3208" s="278">
        <v>46212</v>
      </c>
      <c r="C3208" s="283">
        <f t="shared" si="48"/>
        <v>9678846874</v>
      </c>
      <c r="D3208" s="57"/>
      <c r="E3208" s="57"/>
      <c r="F3208" s="279">
        <v>140156762</v>
      </c>
      <c r="G3208" s="286">
        <v>483355386</v>
      </c>
      <c r="H3208" s="278">
        <v>43719</v>
      </c>
      <c r="I3208" s="278"/>
      <c r="K3208" s="57"/>
      <c r="L3208" s="57"/>
      <c r="M3208" s="274"/>
      <c r="N3208" s="274"/>
      <c r="O3208" s="57"/>
    </row>
    <row r="3209" spans="1:15">
      <c r="A3209" s="57"/>
      <c r="B3209" s="278">
        <v>46213</v>
      </c>
      <c r="C3209" s="283">
        <f t="shared" si="48"/>
        <v>10304454331</v>
      </c>
      <c r="D3209" s="57"/>
      <c r="E3209" s="57"/>
      <c r="F3209" s="279">
        <v>765764219</v>
      </c>
      <c r="G3209" s="286">
        <v>483363715</v>
      </c>
      <c r="H3209" s="278">
        <v>48731</v>
      </c>
      <c r="I3209" s="278"/>
      <c r="K3209" s="57"/>
      <c r="L3209" s="57"/>
      <c r="M3209" s="274"/>
      <c r="N3209" s="274"/>
      <c r="O3209" s="57"/>
    </row>
    <row r="3210" spans="1:15">
      <c r="A3210" s="57"/>
      <c r="B3210" s="278">
        <v>46214</v>
      </c>
      <c r="C3210" s="283">
        <f t="shared" si="48"/>
        <v>9701826975</v>
      </c>
      <c r="D3210" s="57"/>
      <c r="E3210" s="57"/>
      <c r="F3210" s="279">
        <v>163136863</v>
      </c>
      <c r="G3210" s="286">
        <v>483605998</v>
      </c>
      <c r="H3210" s="278">
        <v>43365</v>
      </c>
      <c r="I3210" s="278"/>
      <c r="K3210" s="57"/>
      <c r="L3210" s="57"/>
      <c r="M3210" s="274"/>
      <c r="N3210" s="274"/>
      <c r="O3210" s="57"/>
    </row>
    <row r="3211" spans="1:15">
      <c r="A3211" s="57"/>
      <c r="B3211" s="278">
        <v>46215</v>
      </c>
      <c r="C3211" s="283">
        <f t="shared" si="48"/>
        <v>9994130562</v>
      </c>
      <c r="D3211" s="57"/>
      <c r="E3211" s="57"/>
      <c r="F3211" s="279">
        <v>455440450</v>
      </c>
      <c r="G3211" s="286">
        <v>483629060</v>
      </c>
      <c r="H3211" s="278">
        <v>44720</v>
      </c>
      <c r="I3211" s="278"/>
      <c r="K3211" s="57"/>
      <c r="L3211" s="57"/>
      <c r="M3211" s="274"/>
      <c r="N3211" s="274"/>
      <c r="O3211" s="57"/>
    </row>
    <row r="3212" spans="1:15">
      <c r="A3212" s="57"/>
      <c r="B3212" s="278">
        <v>46216</v>
      </c>
      <c r="C3212" s="283">
        <f t="shared" si="48"/>
        <v>9856473395</v>
      </c>
      <c r="D3212" s="57"/>
      <c r="E3212" s="57"/>
      <c r="F3212" s="279">
        <v>317783283</v>
      </c>
      <c r="G3212" s="286">
        <v>483772109</v>
      </c>
      <c r="H3212" s="278">
        <v>49528</v>
      </c>
      <c r="I3212" s="278"/>
      <c r="K3212" s="57"/>
      <c r="L3212" s="57"/>
      <c r="M3212" s="274"/>
      <c r="N3212" s="274"/>
      <c r="O3212" s="57"/>
    </row>
    <row r="3213" spans="1:15">
      <c r="A3213" s="57"/>
      <c r="B3213" s="278">
        <v>46217</v>
      </c>
      <c r="C3213" s="283">
        <f t="shared" si="48"/>
        <v>10273995057</v>
      </c>
      <c r="D3213" s="57"/>
      <c r="E3213" s="57"/>
      <c r="F3213" s="279">
        <v>735304945</v>
      </c>
      <c r="G3213" s="286">
        <v>483915956</v>
      </c>
      <c r="H3213" s="278">
        <v>48779</v>
      </c>
      <c r="I3213" s="278"/>
      <c r="K3213" s="57"/>
      <c r="L3213" s="57"/>
      <c r="M3213" s="274"/>
      <c r="N3213" s="274"/>
      <c r="O3213" s="57"/>
    </row>
    <row r="3214" spans="1:15">
      <c r="A3214" s="57"/>
      <c r="B3214" s="278">
        <v>46218</v>
      </c>
      <c r="C3214" s="283">
        <f t="shared" si="48"/>
        <v>9874235624</v>
      </c>
      <c r="D3214" s="57"/>
      <c r="E3214" s="57"/>
      <c r="F3214" s="279">
        <v>335545512</v>
      </c>
      <c r="G3214" s="286">
        <v>484004606</v>
      </c>
      <c r="H3214" s="278">
        <v>47080</v>
      </c>
      <c r="I3214" s="278"/>
      <c r="K3214" s="57"/>
      <c r="L3214" s="57"/>
      <c r="M3214" s="274"/>
      <c r="N3214" s="274"/>
      <c r="O3214" s="57"/>
    </row>
    <row r="3215" spans="1:15">
      <c r="A3215" s="57"/>
      <c r="B3215" s="278">
        <v>46219</v>
      </c>
      <c r="C3215" s="283">
        <f t="shared" si="48"/>
        <v>10078183446</v>
      </c>
      <c r="D3215" s="57"/>
      <c r="E3215" s="57"/>
      <c r="F3215" s="279">
        <v>539493334</v>
      </c>
      <c r="G3215" s="286">
        <v>484034649</v>
      </c>
      <c r="H3215" s="278">
        <v>48570</v>
      </c>
      <c r="I3215" s="278"/>
      <c r="K3215" s="57"/>
      <c r="L3215" s="57"/>
      <c r="M3215" s="274"/>
      <c r="N3215" s="274"/>
      <c r="O3215" s="57"/>
    </row>
    <row r="3216" spans="1:15">
      <c r="A3216" s="57"/>
      <c r="B3216" s="278">
        <v>46220</v>
      </c>
      <c r="C3216" s="283">
        <f t="shared" si="48"/>
        <v>9775571323</v>
      </c>
      <c r="D3216" s="57"/>
      <c r="E3216" s="57"/>
      <c r="F3216" s="279">
        <v>236881211</v>
      </c>
      <c r="G3216" s="286">
        <v>484061575</v>
      </c>
      <c r="H3216" s="278">
        <v>46258</v>
      </c>
      <c r="I3216" s="278"/>
      <c r="K3216" s="57"/>
      <c r="L3216" s="57"/>
      <c r="M3216" s="274"/>
      <c r="N3216" s="274"/>
      <c r="O3216" s="57"/>
    </row>
    <row r="3217" spans="1:15">
      <c r="A3217" s="57"/>
      <c r="B3217" s="278">
        <v>46221</v>
      </c>
      <c r="C3217" s="283">
        <f t="shared" si="48"/>
        <v>9955312872</v>
      </c>
      <c r="D3217" s="57"/>
      <c r="E3217" s="57"/>
      <c r="F3217" s="279">
        <v>416622760</v>
      </c>
      <c r="G3217" s="286">
        <v>484069007</v>
      </c>
      <c r="H3217" s="278">
        <v>49187</v>
      </c>
      <c r="I3217" s="278"/>
      <c r="K3217" s="57"/>
      <c r="L3217" s="57"/>
      <c r="M3217" s="274"/>
      <c r="N3217" s="274"/>
      <c r="O3217" s="57"/>
    </row>
    <row r="3218" spans="1:15">
      <c r="A3218" s="57"/>
      <c r="B3218" s="278">
        <v>46222</v>
      </c>
      <c r="C3218" s="283">
        <f t="shared" si="48"/>
        <v>10134344968</v>
      </c>
      <c r="D3218" s="57"/>
      <c r="E3218" s="57"/>
      <c r="F3218" s="279">
        <v>595654856</v>
      </c>
      <c r="G3218" s="286">
        <v>484113799</v>
      </c>
      <c r="H3218" s="278">
        <v>47758</v>
      </c>
      <c r="I3218" s="278"/>
      <c r="K3218" s="57"/>
      <c r="L3218" s="57"/>
      <c r="M3218" s="274"/>
      <c r="N3218" s="274"/>
      <c r="O3218" s="57"/>
    </row>
    <row r="3219" spans="1:15">
      <c r="A3219" s="57"/>
      <c r="B3219" s="278">
        <v>46223</v>
      </c>
      <c r="C3219" s="283">
        <f t="shared" si="48"/>
        <v>9744777082</v>
      </c>
      <c r="D3219" s="57"/>
      <c r="E3219" s="57"/>
      <c r="F3219" s="279">
        <v>206086970</v>
      </c>
      <c r="G3219" s="286">
        <v>484214490</v>
      </c>
      <c r="H3219" s="278">
        <v>44454</v>
      </c>
      <c r="I3219" s="278"/>
      <c r="K3219" s="57"/>
      <c r="L3219" s="57"/>
      <c r="M3219" s="274"/>
      <c r="N3219" s="274"/>
      <c r="O3219" s="57"/>
    </row>
    <row r="3220" spans="1:15">
      <c r="A3220" s="57"/>
      <c r="B3220" s="278">
        <v>46224</v>
      </c>
      <c r="C3220" s="283">
        <f t="shared" si="48"/>
        <v>10140222170</v>
      </c>
      <c r="D3220" s="57"/>
      <c r="E3220" s="57"/>
      <c r="F3220" s="279">
        <v>601532058</v>
      </c>
      <c r="G3220" s="286">
        <v>484390984</v>
      </c>
      <c r="H3220" s="278">
        <v>44698</v>
      </c>
      <c r="I3220" s="278"/>
      <c r="K3220" s="57"/>
      <c r="L3220" s="57"/>
      <c r="M3220" s="274"/>
      <c r="N3220" s="274"/>
      <c r="O3220" s="57"/>
    </row>
    <row r="3221" spans="1:15">
      <c r="A3221" s="57"/>
      <c r="B3221" s="278">
        <v>46225</v>
      </c>
      <c r="C3221" s="283">
        <f t="shared" si="48"/>
        <v>10368909978</v>
      </c>
      <c r="D3221" s="57"/>
      <c r="E3221" s="57"/>
      <c r="F3221" s="279">
        <v>830219866</v>
      </c>
      <c r="G3221" s="286">
        <v>484496316</v>
      </c>
      <c r="H3221" s="278">
        <v>46717</v>
      </c>
      <c r="I3221" s="278"/>
      <c r="K3221" s="57"/>
      <c r="L3221" s="57"/>
      <c r="M3221" s="274"/>
      <c r="N3221" s="274"/>
      <c r="O3221" s="57"/>
    </row>
    <row r="3222" spans="1:15">
      <c r="A3222" s="57"/>
      <c r="B3222" s="278">
        <v>46226</v>
      </c>
      <c r="C3222" s="283">
        <f t="shared" si="48"/>
        <v>9790285508</v>
      </c>
      <c r="D3222" s="57"/>
      <c r="E3222" s="57"/>
      <c r="F3222" s="279">
        <v>251595396</v>
      </c>
      <c r="G3222" s="286">
        <v>485134298</v>
      </c>
      <c r="H3222" s="278">
        <v>50202</v>
      </c>
      <c r="I3222" s="278"/>
      <c r="K3222" s="57"/>
      <c r="L3222" s="57"/>
      <c r="M3222" s="274"/>
      <c r="N3222" s="274"/>
      <c r="O3222" s="57"/>
    </row>
    <row r="3223" spans="1:15">
      <c r="A3223" s="57"/>
      <c r="B3223" s="278">
        <v>46227</v>
      </c>
      <c r="C3223" s="283">
        <f t="shared" si="48"/>
        <v>10108667292</v>
      </c>
      <c r="D3223" s="57"/>
      <c r="E3223" s="57"/>
      <c r="F3223" s="279">
        <v>569977180</v>
      </c>
      <c r="G3223" s="286">
        <v>485176986</v>
      </c>
      <c r="H3223" s="278">
        <v>47068</v>
      </c>
      <c r="I3223" s="278"/>
      <c r="K3223" s="57"/>
      <c r="L3223" s="57"/>
      <c r="M3223" s="274"/>
      <c r="N3223" s="274"/>
      <c r="O3223" s="57"/>
    </row>
    <row r="3224" spans="1:15">
      <c r="A3224" s="57"/>
      <c r="B3224" s="278">
        <v>46228</v>
      </c>
      <c r="C3224" s="283">
        <f t="shared" si="48"/>
        <v>10205408591</v>
      </c>
      <c r="D3224" s="57"/>
      <c r="E3224" s="57"/>
      <c r="F3224" s="279">
        <v>666718479</v>
      </c>
      <c r="G3224" s="286">
        <v>485278827</v>
      </c>
      <c r="H3224" s="278">
        <v>48129</v>
      </c>
      <c r="I3224" s="278"/>
      <c r="K3224" s="57"/>
      <c r="L3224" s="57"/>
      <c r="M3224" s="274"/>
      <c r="N3224" s="274"/>
      <c r="O3224" s="57"/>
    </row>
    <row r="3225" spans="1:15">
      <c r="A3225" s="57"/>
      <c r="B3225" s="278">
        <v>46229</v>
      </c>
      <c r="C3225" s="283">
        <f t="shared" si="48"/>
        <v>10062167054</v>
      </c>
      <c r="D3225" s="57"/>
      <c r="E3225" s="57"/>
      <c r="F3225" s="279">
        <v>523476942</v>
      </c>
      <c r="G3225" s="286">
        <v>485335629</v>
      </c>
      <c r="H3225" s="278">
        <v>48734</v>
      </c>
      <c r="I3225" s="278"/>
      <c r="K3225" s="57"/>
      <c r="L3225" s="57"/>
      <c r="M3225" s="274"/>
      <c r="N3225" s="274"/>
      <c r="O3225" s="57"/>
    </row>
    <row r="3226" spans="1:15">
      <c r="A3226" s="57"/>
      <c r="B3226" s="278">
        <v>46230</v>
      </c>
      <c r="C3226" s="283">
        <f t="shared" si="48"/>
        <v>10053856387</v>
      </c>
      <c r="D3226" s="57"/>
      <c r="E3226" s="57"/>
      <c r="F3226" s="279">
        <v>515166275</v>
      </c>
      <c r="G3226" s="286">
        <v>485494216</v>
      </c>
      <c r="H3226" s="278">
        <v>48531</v>
      </c>
      <c r="I3226" s="278"/>
      <c r="K3226" s="57"/>
      <c r="L3226" s="57"/>
      <c r="M3226" s="274"/>
      <c r="N3226" s="274"/>
      <c r="O3226" s="57"/>
    </row>
    <row r="3227" spans="1:15">
      <c r="A3227" s="57"/>
      <c r="B3227" s="278">
        <v>46231</v>
      </c>
      <c r="C3227" s="283">
        <f t="shared" si="48"/>
        <v>9682506562</v>
      </c>
      <c r="D3227" s="57"/>
      <c r="E3227" s="57"/>
      <c r="F3227" s="279">
        <v>143816450</v>
      </c>
      <c r="G3227" s="286">
        <v>485541589</v>
      </c>
      <c r="H3227" s="278">
        <v>49679</v>
      </c>
      <c r="I3227" s="278"/>
      <c r="K3227" s="57"/>
      <c r="L3227" s="57"/>
      <c r="M3227" s="274"/>
      <c r="N3227" s="274"/>
      <c r="O3227" s="57"/>
    </row>
    <row r="3228" spans="1:15">
      <c r="A3228" s="57"/>
      <c r="B3228" s="278">
        <v>46232</v>
      </c>
      <c r="C3228" s="283">
        <f t="shared" si="48"/>
        <v>9933370931</v>
      </c>
      <c r="D3228" s="57"/>
      <c r="E3228" s="57"/>
      <c r="F3228" s="279">
        <v>394680819</v>
      </c>
      <c r="G3228" s="286">
        <v>485581068</v>
      </c>
      <c r="H3228" s="278">
        <v>50132</v>
      </c>
      <c r="I3228" s="278"/>
      <c r="K3228" s="57"/>
      <c r="L3228" s="57"/>
      <c r="M3228" s="274"/>
      <c r="N3228" s="274"/>
      <c r="O3228" s="57"/>
    </row>
    <row r="3229" spans="1:15">
      <c r="A3229" s="57"/>
      <c r="B3229" s="278">
        <v>46233</v>
      </c>
      <c r="C3229" s="283">
        <f t="shared" si="48"/>
        <v>9872810356</v>
      </c>
      <c r="D3229" s="57"/>
      <c r="E3229" s="57"/>
      <c r="F3229" s="279">
        <v>334120244</v>
      </c>
      <c r="G3229" s="286">
        <v>485605082</v>
      </c>
      <c r="H3229" s="278">
        <v>43206</v>
      </c>
      <c r="I3229" s="278"/>
      <c r="K3229" s="57"/>
      <c r="L3229" s="57"/>
      <c r="M3229" s="274"/>
      <c r="N3229" s="274"/>
      <c r="O3229" s="57"/>
    </row>
    <row r="3230" spans="1:15">
      <c r="A3230" s="57"/>
      <c r="B3230" s="278">
        <v>46234</v>
      </c>
      <c r="C3230" s="283">
        <f t="shared" si="48"/>
        <v>9834858460</v>
      </c>
      <c r="D3230" s="57"/>
      <c r="E3230" s="57"/>
      <c r="F3230" s="279">
        <v>296168348</v>
      </c>
      <c r="G3230" s="286">
        <v>485826851</v>
      </c>
      <c r="H3230" s="278">
        <v>48824</v>
      </c>
      <c r="I3230" s="278"/>
      <c r="K3230" s="57"/>
      <c r="L3230" s="57"/>
      <c r="M3230" s="274"/>
      <c r="N3230" s="274"/>
      <c r="O3230" s="57"/>
    </row>
    <row r="3231" spans="1:15">
      <c r="A3231" s="57"/>
      <c r="B3231" s="278">
        <v>46235</v>
      </c>
      <c r="C3231" s="283">
        <f t="shared" si="48"/>
        <v>10343690328</v>
      </c>
      <c r="D3231" s="57"/>
      <c r="E3231" s="57"/>
      <c r="F3231" s="279">
        <v>805000216</v>
      </c>
      <c r="G3231" s="286">
        <v>486007282</v>
      </c>
      <c r="H3231" s="278">
        <v>46146</v>
      </c>
      <c r="I3231" s="278"/>
      <c r="K3231" s="57"/>
      <c r="L3231" s="57"/>
      <c r="M3231" s="274"/>
      <c r="N3231" s="274"/>
      <c r="O3231" s="57"/>
    </row>
    <row r="3232" spans="1:15">
      <c r="A3232" s="57"/>
      <c r="B3232" s="278">
        <v>46236</v>
      </c>
      <c r="C3232" s="283">
        <f t="shared" ref="C3232:C3295" si="49">F3232+(F$88*28679+98765)+(G$88*6587+87654)+(E$88*9537+76543)+(J$88*5713+4528)</f>
        <v>10106813047</v>
      </c>
      <c r="D3232" s="57"/>
      <c r="E3232" s="57"/>
      <c r="F3232" s="279">
        <v>568122935</v>
      </c>
      <c r="G3232" s="286">
        <v>486194384</v>
      </c>
      <c r="H3232" s="278">
        <v>50353</v>
      </c>
      <c r="I3232" s="278"/>
      <c r="K3232" s="57"/>
      <c r="L3232" s="57"/>
      <c r="M3232" s="274"/>
      <c r="N3232" s="274"/>
      <c r="O3232" s="57"/>
    </row>
    <row r="3233" spans="1:15">
      <c r="A3233" s="57"/>
      <c r="B3233" s="278">
        <v>46237</v>
      </c>
      <c r="C3233" s="283">
        <f t="shared" si="49"/>
        <v>10320712216</v>
      </c>
      <c r="D3233" s="57"/>
      <c r="E3233" s="57"/>
      <c r="F3233" s="279">
        <v>782022104</v>
      </c>
      <c r="G3233" s="286">
        <v>486233568</v>
      </c>
      <c r="H3233" s="278">
        <v>47151</v>
      </c>
      <c r="I3233" s="278"/>
      <c r="K3233" s="57"/>
      <c r="L3233" s="57"/>
      <c r="M3233" s="274"/>
      <c r="N3233" s="274"/>
      <c r="O3233" s="57"/>
    </row>
    <row r="3234" spans="1:15">
      <c r="A3234" s="57"/>
      <c r="B3234" s="278">
        <v>46238</v>
      </c>
      <c r="C3234" s="283">
        <f t="shared" si="49"/>
        <v>10176241659</v>
      </c>
      <c r="D3234" s="57"/>
      <c r="E3234" s="57"/>
      <c r="F3234" s="279">
        <v>637551547</v>
      </c>
      <c r="G3234" s="286">
        <v>486374176</v>
      </c>
      <c r="H3234" s="278">
        <v>49870</v>
      </c>
      <c r="I3234" s="278"/>
      <c r="K3234" s="57"/>
      <c r="L3234" s="57"/>
      <c r="M3234" s="274"/>
      <c r="N3234" s="274"/>
      <c r="O3234" s="57"/>
    </row>
    <row r="3235" spans="1:15">
      <c r="A3235" s="57"/>
      <c r="B3235" s="278">
        <v>46239</v>
      </c>
      <c r="C3235" s="283">
        <f t="shared" si="49"/>
        <v>10429774401</v>
      </c>
      <c r="D3235" s="57"/>
      <c r="E3235" s="57"/>
      <c r="F3235" s="279">
        <v>891084289</v>
      </c>
      <c r="G3235" s="286">
        <v>486558272</v>
      </c>
      <c r="H3235" s="278">
        <v>43189</v>
      </c>
      <c r="I3235" s="278"/>
      <c r="K3235" s="57"/>
      <c r="L3235" s="57"/>
      <c r="M3235" s="274"/>
      <c r="N3235" s="274"/>
      <c r="O3235" s="57"/>
    </row>
    <row r="3236" spans="1:15">
      <c r="A3236" s="57"/>
      <c r="B3236" s="278">
        <v>46240</v>
      </c>
      <c r="C3236" s="283">
        <f t="shared" si="49"/>
        <v>10236634063</v>
      </c>
      <c r="D3236" s="57"/>
      <c r="E3236" s="57"/>
      <c r="F3236" s="279">
        <v>697943951</v>
      </c>
      <c r="G3236" s="286">
        <v>486562713</v>
      </c>
      <c r="H3236" s="278">
        <v>46121</v>
      </c>
      <c r="I3236" s="278"/>
      <c r="K3236" s="57"/>
      <c r="L3236" s="57"/>
      <c r="M3236" s="274"/>
      <c r="N3236" s="274"/>
      <c r="O3236" s="57"/>
    </row>
    <row r="3237" spans="1:15">
      <c r="A3237" s="57"/>
      <c r="B3237" s="278">
        <v>46241</v>
      </c>
      <c r="C3237" s="283">
        <f t="shared" si="49"/>
        <v>9801071156</v>
      </c>
      <c r="D3237" s="57"/>
      <c r="E3237" s="57"/>
      <c r="F3237" s="279">
        <v>262381044</v>
      </c>
      <c r="G3237" s="286">
        <v>486861366</v>
      </c>
      <c r="H3237" s="278">
        <v>44306</v>
      </c>
      <c r="I3237" s="278"/>
      <c r="K3237" s="57"/>
      <c r="L3237" s="57"/>
      <c r="M3237" s="274"/>
      <c r="N3237" s="274"/>
      <c r="O3237" s="57"/>
    </row>
    <row r="3238" spans="1:15">
      <c r="A3238" s="57"/>
      <c r="B3238" s="278">
        <v>46242</v>
      </c>
      <c r="C3238" s="283">
        <f t="shared" si="49"/>
        <v>9644256559</v>
      </c>
      <c r="D3238" s="57"/>
      <c r="E3238" s="57"/>
      <c r="F3238" s="279">
        <v>105566447</v>
      </c>
      <c r="G3238" s="286">
        <v>487118963</v>
      </c>
      <c r="H3238" s="278">
        <v>48732</v>
      </c>
      <c r="I3238" s="278"/>
      <c r="K3238" s="57"/>
      <c r="L3238" s="57"/>
      <c r="M3238" s="274"/>
      <c r="N3238" s="274"/>
      <c r="O3238" s="57"/>
    </row>
    <row r="3239" spans="1:15">
      <c r="A3239" s="57"/>
      <c r="B3239" s="278">
        <v>46243</v>
      </c>
      <c r="C3239" s="283">
        <f t="shared" si="49"/>
        <v>10201906264</v>
      </c>
      <c r="D3239" s="57"/>
      <c r="E3239" s="57"/>
      <c r="F3239" s="279">
        <v>663216152</v>
      </c>
      <c r="G3239" s="286">
        <v>487352411</v>
      </c>
      <c r="H3239" s="278">
        <v>47519</v>
      </c>
      <c r="I3239" s="278"/>
      <c r="K3239" s="57"/>
      <c r="L3239" s="57"/>
      <c r="M3239" s="274"/>
      <c r="N3239" s="274"/>
      <c r="O3239" s="57"/>
    </row>
    <row r="3240" spans="1:15">
      <c r="A3240" s="57"/>
      <c r="B3240" s="278">
        <v>46244</v>
      </c>
      <c r="C3240" s="283">
        <f t="shared" si="49"/>
        <v>10360127923</v>
      </c>
      <c r="D3240" s="57"/>
      <c r="E3240" s="57"/>
      <c r="F3240" s="279">
        <v>821437811</v>
      </c>
      <c r="G3240" s="286">
        <v>487512199</v>
      </c>
      <c r="H3240" s="278">
        <v>45379</v>
      </c>
      <c r="I3240" s="278"/>
      <c r="K3240" s="57"/>
      <c r="L3240" s="57"/>
      <c r="M3240" s="274"/>
      <c r="N3240" s="274"/>
      <c r="O3240" s="57"/>
    </row>
    <row r="3241" spans="1:15">
      <c r="A3241" s="57"/>
      <c r="B3241" s="278">
        <v>46245</v>
      </c>
      <c r="C3241" s="283">
        <f t="shared" si="49"/>
        <v>10077452830</v>
      </c>
      <c r="D3241" s="57"/>
      <c r="E3241" s="57"/>
      <c r="F3241" s="279">
        <v>538762718</v>
      </c>
      <c r="G3241" s="286">
        <v>487618695</v>
      </c>
      <c r="H3241" s="278">
        <v>47509</v>
      </c>
      <c r="I3241" s="278"/>
      <c r="K3241" s="57"/>
      <c r="L3241" s="57"/>
      <c r="M3241" s="274"/>
      <c r="N3241" s="274"/>
      <c r="O3241" s="57"/>
    </row>
    <row r="3242" spans="1:15">
      <c r="A3242" s="57"/>
      <c r="B3242" s="278">
        <v>46246</v>
      </c>
      <c r="C3242" s="283">
        <f t="shared" si="49"/>
        <v>10260628673</v>
      </c>
      <c r="D3242" s="57"/>
      <c r="E3242" s="57"/>
      <c r="F3242" s="279">
        <v>721938561</v>
      </c>
      <c r="G3242" s="286">
        <v>487715752</v>
      </c>
      <c r="H3242" s="278">
        <v>48189</v>
      </c>
      <c r="I3242" s="278"/>
      <c r="K3242" s="57"/>
      <c r="L3242" s="57"/>
      <c r="M3242" s="274"/>
      <c r="N3242" s="274"/>
      <c r="O3242" s="57"/>
    </row>
    <row r="3243" spans="1:15">
      <c r="A3243" s="57"/>
      <c r="B3243" s="278">
        <v>46247</v>
      </c>
      <c r="C3243" s="283">
        <f t="shared" si="49"/>
        <v>10263244295</v>
      </c>
      <c r="D3243" s="57"/>
      <c r="E3243" s="57"/>
      <c r="F3243" s="279">
        <v>724554183</v>
      </c>
      <c r="G3243" s="286">
        <v>487806083</v>
      </c>
      <c r="H3243" s="278">
        <v>50342</v>
      </c>
      <c r="I3243" s="278"/>
      <c r="K3243" s="57"/>
      <c r="L3243" s="57"/>
      <c r="M3243" s="274"/>
      <c r="N3243" s="274"/>
      <c r="O3243" s="57"/>
    </row>
    <row r="3244" spans="1:15">
      <c r="A3244" s="57"/>
      <c r="B3244" s="278">
        <v>46248</v>
      </c>
      <c r="C3244" s="283">
        <f t="shared" si="49"/>
        <v>9909891208</v>
      </c>
      <c r="D3244" s="57"/>
      <c r="E3244" s="57"/>
      <c r="F3244" s="279">
        <v>371201096</v>
      </c>
      <c r="G3244" s="286">
        <v>487884088</v>
      </c>
      <c r="H3244" s="278">
        <v>45603</v>
      </c>
      <c r="I3244" s="278"/>
      <c r="K3244" s="57"/>
      <c r="L3244" s="57"/>
      <c r="M3244" s="274"/>
      <c r="N3244" s="274"/>
      <c r="O3244" s="57"/>
    </row>
    <row r="3245" spans="1:15">
      <c r="A3245" s="57"/>
      <c r="B3245" s="278">
        <v>46249</v>
      </c>
      <c r="C3245" s="283">
        <f t="shared" si="49"/>
        <v>10215957934</v>
      </c>
      <c r="D3245" s="57"/>
      <c r="E3245" s="57"/>
      <c r="F3245" s="279">
        <v>677267822</v>
      </c>
      <c r="G3245" s="286">
        <v>487922767</v>
      </c>
      <c r="H3245" s="278">
        <v>43040</v>
      </c>
      <c r="I3245" s="278"/>
      <c r="K3245" s="57"/>
      <c r="L3245" s="57"/>
      <c r="M3245" s="274"/>
      <c r="N3245" s="274"/>
      <c r="O3245" s="57"/>
    </row>
    <row r="3246" spans="1:15">
      <c r="A3246" s="57"/>
      <c r="B3246" s="278">
        <v>46250</v>
      </c>
      <c r="C3246" s="283">
        <f t="shared" si="49"/>
        <v>10530887924</v>
      </c>
      <c r="D3246" s="57"/>
      <c r="E3246" s="57"/>
      <c r="F3246" s="279">
        <v>992197812</v>
      </c>
      <c r="G3246" s="286">
        <v>488152172</v>
      </c>
      <c r="H3246" s="278">
        <v>49829</v>
      </c>
      <c r="I3246" s="278"/>
      <c r="K3246" s="57"/>
      <c r="L3246" s="57"/>
      <c r="M3246" s="274"/>
      <c r="N3246" s="274"/>
      <c r="O3246" s="57"/>
    </row>
    <row r="3247" spans="1:15">
      <c r="A3247" s="57"/>
      <c r="B3247" s="278">
        <v>46251</v>
      </c>
      <c r="C3247" s="283">
        <f t="shared" si="49"/>
        <v>10036710328</v>
      </c>
      <c r="D3247" s="57"/>
      <c r="E3247" s="57"/>
      <c r="F3247" s="279">
        <v>498020216</v>
      </c>
      <c r="G3247" s="286">
        <v>488243318</v>
      </c>
      <c r="H3247" s="278">
        <v>47311</v>
      </c>
      <c r="I3247" s="278"/>
      <c r="K3247" s="57"/>
      <c r="L3247" s="57"/>
      <c r="M3247" s="274"/>
      <c r="N3247" s="274"/>
      <c r="O3247" s="57"/>
    </row>
    <row r="3248" spans="1:15">
      <c r="A3248" s="57"/>
      <c r="B3248" s="278">
        <v>46252</v>
      </c>
      <c r="C3248" s="283">
        <f t="shared" si="49"/>
        <v>10392944330</v>
      </c>
      <c r="D3248" s="57"/>
      <c r="E3248" s="57"/>
      <c r="F3248" s="279">
        <v>854254218</v>
      </c>
      <c r="G3248" s="286">
        <v>488678761</v>
      </c>
      <c r="H3248" s="278">
        <v>45301</v>
      </c>
      <c r="I3248" s="278"/>
      <c r="K3248" s="57"/>
      <c r="L3248" s="57"/>
      <c r="M3248" s="274"/>
      <c r="N3248" s="274"/>
      <c r="O3248" s="57"/>
    </row>
    <row r="3249" spans="1:15">
      <c r="A3249" s="57"/>
      <c r="B3249" s="278">
        <v>46253</v>
      </c>
      <c r="C3249" s="283">
        <f t="shared" si="49"/>
        <v>9869153821</v>
      </c>
      <c r="D3249" s="57"/>
      <c r="E3249" s="57"/>
      <c r="F3249" s="279">
        <v>330463709</v>
      </c>
      <c r="G3249" s="286">
        <v>488866099</v>
      </c>
      <c r="H3249" s="278">
        <v>49348</v>
      </c>
      <c r="I3249" s="278"/>
      <c r="K3249" s="57"/>
      <c r="L3249" s="57"/>
      <c r="M3249" s="274"/>
      <c r="N3249" s="274"/>
      <c r="O3249" s="57"/>
    </row>
    <row r="3250" spans="1:15">
      <c r="A3250" s="57"/>
      <c r="B3250" s="278">
        <v>46254</v>
      </c>
      <c r="C3250" s="283">
        <f t="shared" si="49"/>
        <v>10234106403</v>
      </c>
      <c r="D3250" s="57"/>
      <c r="E3250" s="57"/>
      <c r="F3250" s="279">
        <v>695416291</v>
      </c>
      <c r="G3250" s="286">
        <v>488903936</v>
      </c>
      <c r="H3250" s="278">
        <v>46720</v>
      </c>
      <c r="I3250" s="278"/>
      <c r="K3250" s="57"/>
      <c r="L3250" s="57"/>
      <c r="M3250" s="274"/>
      <c r="N3250" s="274"/>
      <c r="O3250" s="57"/>
    </row>
    <row r="3251" spans="1:15">
      <c r="A3251" s="57"/>
      <c r="B3251" s="278">
        <v>46255</v>
      </c>
      <c r="C3251" s="283">
        <f t="shared" si="49"/>
        <v>9692331661</v>
      </c>
      <c r="D3251" s="57"/>
      <c r="E3251" s="57"/>
      <c r="F3251" s="279">
        <v>153641549</v>
      </c>
      <c r="G3251" s="286">
        <v>489047475</v>
      </c>
      <c r="H3251" s="278">
        <v>48122</v>
      </c>
      <c r="I3251" s="278"/>
      <c r="K3251" s="57"/>
      <c r="L3251" s="57"/>
      <c r="M3251" s="274"/>
      <c r="N3251" s="274"/>
      <c r="O3251" s="57"/>
    </row>
    <row r="3252" spans="1:15">
      <c r="A3252" s="57"/>
      <c r="B3252" s="278">
        <v>46256</v>
      </c>
      <c r="C3252" s="283">
        <f t="shared" si="49"/>
        <v>10310373487</v>
      </c>
      <c r="D3252" s="57"/>
      <c r="E3252" s="57"/>
      <c r="F3252" s="279">
        <v>771683375</v>
      </c>
      <c r="G3252" s="286">
        <v>489384316</v>
      </c>
      <c r="H3252" s="278">
        <v>48860</v>
      </c>
      <c r="I3252" s="278"/>
      <c r="K3252" s="57"/>
      <c r="L3252" s="57"/>
      <c r="M3252" s="274"/>
      <c r="N3252" s="274"/>
      <c r="O3252" s="57"/>
    </row>
    <row r="3253" spans="1:15">
      <c r="A3253" s="57"/>
      <c r="B3253" s="278">
        <v>46257</v>
      </c>
      <c r="C3253" s="283">
        <f t="shared" si="49"/>
        <v>9874856500</v>
      </c>
      <c r="D3253" s="57"/>
      <c r="E3253" s="57"/>
      <c r="F3253" s="279">
        <v>336166388</v>
      </c>
      <c r="G3253" s="286">
        <v>489384424</v>
      </c>
      <c r="H3253" s="278">
        <v>48534</v>
      </c>
      <c r="I3253" s="278"/>
      <c r="K3253" s="57"/>
      <c r="L3253" s="57"/>
      <c r="M3253" s="274"/>
      <c r="N3253" s="274"/>
      <c r="O3253" s="57"/>
    </row>
    <row r="3254" spans="1:15">
      <c r="A3254" s="57"/>
      <c r="B3254" s="278">
        <v>46258</v>
      </c>
      <c r="C3254" s="283">
        <f t="shared" si="49"/>
        <v>10022751687</v>
      </c>
      <c r="D3254" s="57"/>
      <c r="E3254" s="57"/>
      <c r="F3254" s="279">
        <v>484061575</v>
      </c>
      <c r="G3254" s="286">
        <v>489470915</v>
      </c>
      <c r="H3254" s="278">
        <v>48613</v>
      </c>
      <c r="I3254" s="278"/>
      <c r="K3254" s="57"/>
      <c r="L3254" s="57"/>
      <c r="M3254" s="274"/>
      <c r="N3254" s="274"/>
      <c r="O3254" s="57"/>
    </row>
    <row r="3255" spans="1:15">
      <c r="A3255" s="57"/>
      <c r="B3255" s="278">
        <v>46259</v>
      </c>
      <c r="C3255" s="283">
        <f t="shared" si="49"/>
        <v>9805658362</v>
      </c>
      <c r="D3255" s="57"/>
      <c r="E3255" s="57"/>
      <c r="F3255" s="279">
        <v>266968250</v>
      </c>
      <c r="G3255" s="286">
        <v>489614737</v>
      </c>
      <c r="H3255" s="278">
        <v>43874</v>
      </c>
      <c r="I3255" s="278"/>
      <c r="K3255" s="57"/>
      <c r="L3255" s="57"/>
      <c r="M3255" s="274"/>
      <c r="N3255" s="274"/>
      <c r="O3255" s="57"/>
    </row>
    <row r="3256" spans="1:15">
      <c r="A3256" s="57"/>
      <c r="B3256" s="278">
        <v>46260</v>
      </c>
      <c r="C3256" s="283">
        <f t="shared" si="49"/>
        <v>10165508990</v>
      </c>
      <c r="D3256" s="57"/>
      <c r="E3256" s="57"/>
      <c r="F3256" s="279">
        <v>626818878</v>
      </c>
      <c r="G3256" s="286">
        <v>489641497</v>
      </c>
      <c r="H3256" s="278">
        <v>45091</v>
      </c>
      <c r="I3256" s="278"/>
      <c r="K3256" s="57"/>
      <c r="L3256" s="57"/>
      <c r="M3256" s="274"/>
      <c r="N3256" s="274"/>
      <c r="O3256" s="57"/>
    </row>
    <row r="3257" spans="1:15">
      <c r="A3257" s="57"/>
      <c r="B3257" s="278">
        <v>46261</v>
      </c>
      <c r="C3257" s="283">
        <f t="shared" si="49"/>
        <v>10224482733</v>
      </c>
      <c r="D3257" s="57"/>
      <c r="E3257" s="57"/>
      <c r="F3257" s="279">
        <v>685792621</v>
      </c>
      <c r="G3257" s="286">
        <v>489971783</v>
      </c>
      <c r="H3257" s="278">
        <v>46130</v>
      </c>
      <c r="I3257" s="278"/>
      <c r="K3257" s="57"/>
      <c r="L3257" s="57"/>
      <c r="M3257" s="274"/>
      <c r="N3257" s="274"/>
      <c r="O3257" s="57"/>
    </row>
    <row r="3258" spans="1:15">
      <c r="A3258" s="57"/>
      <c r="B3258" s="278">
        <v>46262</v>
      </c>
      <c r="C3258" s="283">
        <f t="shared" si="49"/>
        <v>10534229769</v>
      </c>
      <c r="D3258" s="57"/>
      <c r="E3258" s="57"/>
      <c r="F3258" s="279">
        <v>995539657</v>
      </c>
      <c r="G3258" s="286">
        <v>490076197</v>
      </c>
      <c r="H3258" s="278">
        <v>48170</v>
      </c>
      <c r="I3258" s="278"/>
      <c r="K3258" s="57"/>
      <c r="L3258" s="57"/>
      <c r="M3258" s="274"/>
      <c r="N3258" s="274"/>
      <c r="O3258" s="57"/>
    </row>
    <row r="3259" spans="1:15">
      <c r="A3259" s="57"/>
      <c r="B3259" s="278">
        <v>46263</v>
      </c>
      <c r="C3259" s="283">
        <f t="shared" si="49"/>
        <v>9880521709</v>
      </c>
      <c r="D3259" s="57"/>
      <c r="E3259" s="57"/>
      <c r="F3259" s="279">
        <v>341831597</v>
      </c>
      <c r="G3259" s="286">
        <v>490315657</v>
      </c>
      <c r="H3259" s="278">
        <v>50217</v>
      </c>
      <c r="I3259" s="278"/>
      <c r="K3259" s="57"/>
      <c r="L3259" s="57"/>
      <c r="M3259" s="274"/>
      <c r="N3259" s="274"/>
      <c r="O3259" s="57"/>
    </row>
    <row r="3260" spans="1:15">
      <c r="A3260" s="57"/>
      <c r="B3260" s="278">
        <v>46264</v>
      </c>
      <c r="C3260" s="283">
        <f t="shared" si="49"/>
        <v>9678706814</v>
      </c>
      <c r="D3260" s="57"/>
      <c r="E3260" s="57"/>
      <c r="F3260" s="279">
        <v>140016702</v>
      </c>
      <c r="G3260" s="286">
        <v>490346258</v>
      </c>
      <c r="H3260" s="278">
        <v>47440</v>
      </c>
      <c r="I3260" s="278"/>
      <c r="K3260" s="57"/>
      <c r="L3260" s="57"/>
      <c r="M3260" s="274"/>
      <c r="N3260" s="274"/>
      <c r="O3260" s="57"/>
    </row>
    <row r="3261" spans="1:15">
      <c r="A3261" s="57"/>
      <c r="B3261" s="278">
        <v>46265</v>
      </c>
      <c r="C3261" s="283">
        <f t="shared" si="49"/>
        <v>10318379253</v>
      </c>
      <c r="D3261" s="57"/>
      <c r="E3261" s="57"/>
      <c r="F3261" s="279">
        <v>779689141</v>
      </c>
      <c r="G3261" s="286">
        <v>490480103</v>
      </c>
      <c r="H3261" s="278">
        <v>44066</v>
      </c>
      <c r="I3261" s="278"/>
      <c r="K3261" s="57"/>
      <c r="L3261" s="57"/>
      <c r="M3261" s="274"/>
      <c r="N3261" s="274"/>
      <c r="O3261" s="57"/>
    </row>
    <row r="3262" spans="1:15">
      <c r="A3262" s="57"/>
      <c r="B3262" s="278">
        <v>46266</v>
      </c>
      <c r="C3262" s="283">
        <f t="shared" si="49"/>
        <v>10383932814</v>
      </c>
      <c r="D3262" s="57"/>
      <c r="E3262" s="57"/>
      <c r="F3262" s="279">
        <v>845242702</v>
      </c>
      <c r="G3262" s="286">
        <v>490542264</v>
      </c>
      <c r="H3262" s="278">
        <v>45253</v>
      </c>
      <c r="I3262" s="278"/>
      <c r="K3262" s="57"/>
      <c r="L3262" s="57"/>
      <c r="M3262" s="274"/>
      <c r="N3262" s="274"/>
      <c r="O3262" s="57"/>
    </row>
    <row r="3263" spans="1:15">
      <c r="A3263" s="57"/>
      <c r="B3263" s="278">
        <v>46267</v>
      </c>
      <c r="C3263" s="283">
        <f t="shared" si="49"/>
        <v>10400413200</v>
      </c>
      <c r="D3263" s="57"/>
      <c r="E3263" s="57"/>
      <c r="F3263" s="279">
        <v>861723088</v>
      </c>
      <c r="G3263" s="286">
        <v>490620526</v>
      </c>
      <c r="H3263" s="278">
        <v>47684</v>
      </c>
      <c r="I3263" s="278"/>
      <c r="K3263" s="57"/>
      <c r="L3263" s="57"/>
      <c r="M3263" s="274"/>
      <c r="N3263" s="274"/>
      <c r="O3263" s="57"/>
    </row>
    <row r="3264" spans="1:15">
      <c r="A3264" s="57"/>
      <c r="B3264" s="278">
        <v>46268</v>
      </c>
      <c r="C3264" s="283">
        <f t="shared" si="49"/>
        <v>10146881369</v>
      </c>
      <c r="D3264" s="57"/>
      <c r="E3264" s="57"/>
      <c r="F3264" s="279">
        <v>608191257</v>
      </c>
      <c r="G3264" s="286">
        <v>490691631</v>
      </c>
      <c r="H3264" s="278">
        <v>44673</v>
      </c>
      <c r="I3264" s="278"/>
      <c r="K3264" s="57"/>
      <c r="L3264" s="57"/>
      <c r="M3264" s="274"/>
      <c r="N3264" s="274"/>
      <c r="O3264" s="57"/>
    </row>
    <row r="3265" spans="1:15">
      <c r="A3265" s="57"/>
      <c r="B3265" s="278">
        <v>46269</v>
      </c>
      <c r="C3265" s="283">
        <f t="shared" si="49"/>
        <v>9834625234</v>
      </c>
      <c r="D3265" s="57"/>
      <c r="E3265" s="57"/>
      <c r="F3265" s="279">
        <v>295935122</v>
      </c>
      <c r="G3265" s="286">
        <v>490815014</v>
      </c>
      <c r="H3265" s="278">
        <v>44672</v>
      </c>
      <c r="I3265" s="278"/>
      <c r="K3265" s="57"/>
      <c r="L3265" s="57"/>
      <c r="M3265" s="274"/>
      <c r="N3265" s="274"/>
      <c r="O3265" s="57"/>
    </row>
    <row r="3266" spans="1:15">
      <c r="A3266" s="57"/>
      <c r="B3266" s="278">
        <v>46270</v>
      </c>
      <c r="C3266" s="283">
        <f t="shared" si="49"/>
        <v>9741661018</v>
      </c>
      <c r="D3266" s="57"/>
      <c r="E3266" s="57"/>
      <c r="F3266" s="279">
        <v>202970906</v>
      </c>
      <c r="G3266" s="286">
        <v>491346923</v>
      </c>
      <c r="H3266" s="278">
        <v>43325</v>
      </c>
      <c r="I3266" s="278"/>
      <c r="K3266" s="57"/>
      <c r="L3266" s="57"/>
      <c r="M3266" s="274"/>
      <c r="N3266" s="274"/>
      <c r="O3266" s="57"/>
    </row>
    <row r="3267" spans="1:15">
      <c r="A3267" s="57"/>
      <c r="B3267" s="278">
        <v>46271</v>
      </c>
      <c r="C3267" s="283">
        <f t="shared" si="49"/>
        <v>10261124399</v>
      </c>
      <c r="D3267" s="57"/>
      <c r="E3267" s="57"/>
      <c r="F3267" s="279">
        <v>722434287</v>
      </c>
      <c r="G3267" s="286">
        <v>491392565</v>
      </c>
      <c r="H3267" s="278">
        <v>47599</v>
      </c>
      <c r="I3267" s="278"/>
      <c r="K3267" s="57"/>
      <c r="L3267" s="57"/>
      <c r="M3267" s="274"/>
      <c r="N3267" s="274"/>
      <c r="O3267" s="57"/>
    </row>
    <row r="3268" spans="1:15">
      <c r="A3268" s="57"/>
      <c r="B3268" s="278">
        <v>46272</v>
      </c>
      <c r="C3268" s="283">
        <f t="shared" si="49"/>
        <v>9997306470</v>
      </c>
      <c r="D3268" s="57"/>
      <c r="E3268" s="57"/>
      <c r="F3268" s="279">
        <v>458616358</v>
      </c>
      <c r="G3268" s="286">
        <v>491396914</v>
      </c>
      <c r="H3268" s="278">
        <v>49875</v>
      </c>
      <c r="I3268" s="278"/>
      <c r="K3268" s="57"/>
      <c r="L3268" s="57"/>
      <c r="M3268" s="274"/>
      <c r="N3268" s="274"/>
      <c r="O3268" s="57"/>
    </row>
    <row r="3269" spans="1:15">
      <c r="A3269" s="57"/>
      <c r="B3269" s="278">
        <v>46273</v>
      </c>
      <c r="C3269" s="283">
        <f t="shared" si="49"/>
        <v>9669319089</v>
      </c>
      <c r="D3269" s="57"/>
      <c r="E3269" s="57"/>
      <c r="F3269" s="279">
        <v>130628977</v>
      </c>
      <c r="G3269" s="286">
        <v>491500717</v>
      </c>
      <c r="H3269" s="278">
        <v>43943</v>
      </c>
      <c r="I3269" s="278"/>
      <c r="K3269" s="57"/>
      <c r="L3269" s="57"/>
      <c r="M3269" s="274"/>
      <c r="N3269" s="274"/>
      <c r="O3269" s="57"/>
    </row>
    <row r="3270" spans="1:15">
      <c r="A3270" s="57"/>
      <c r="B3270" s="278">
        <v>46274</v>
      </c>
      <c r="C3270" s="283">
        <f t="shared" si="49"/>
        <v>9798396133</v>
      </c>
      <c r="D3270" s="57"/>
      <c r="E3270" s="57"/>
      <c r="F3270" s="279">
        <v>259706021</v>
      </c>
      <c r="G3270" s="286">
        <v>491520569</v>
      </c>
      <c r="H3270" s="278">
        <v>48969</v>
      </c>
      <c r="I3270" s="278"/>
      <c r="K3270" s="57"/>
      <c r="L3270" s="57"/>
      <c r="M3270" s="274"/>
      <c r="N3270" s="274"/>
      <c r="O3270" s="57"/>
    </row>
    <row r="3271" spans="1:15">
      <c r="A3271" s="57"/>
      <c r="B3271" s="278">
        <v>46275</v>
      </c>
      <c r="C3271" s="283">
        <f t="shared" si="49"/>
        <v>10080894246</v>
      </c>
      <c r="D3271" s="57"/>
      <c r="E3271" s="57"/>
      <c r="F3271" s="279">
        <v>542204134</v>
      </c>
      <c r="G3271" s="286">
        <v>491710403</v>
      </c>
      <c r="H3271" s="278">
        <v>45315</v>
      </c>
      <c r="I3271" s="278"/>
      <c r="K3271" s="57"/>
      <c r="L3271" s="57"/>
      <c r="M3271" s="274"/>
      <c r="N3271" s="274"/>
      <c r="O3271" s="57"/>
    </row>
    <row r="3272" spans="1:15">
      <c r="A3272" s="57"/>
      <c r="B3272" s="278">
        <v>46276</v>
      </c>
      <c r="C3272" s="283">
        <f t="shared" si="49"/>
        <v>10261245314</v>
      </c>
      <c r="D3272" s="57"/>
      <c r="E3272" s="57"/>
      <c r="F3272" s="279">
        <v>722555202</v>
      </c>
      <c r="G3272" s="286">
        <v>491885167</v>
      </c>
      <c r="H3272" s="278">
        <v>43975</v>
      </c>
      <c r="I3272" s="278"/>
      <c r="K3272" s="57"/>
      <c r="L3272" s="57"/>
      <c r="M3272" s="274"/>
      <c r="N3272" s="274"/>
      <c r="O3272" s="57"/>
    </row>
    <row r="3273" spans="1:15">
      <c r="A3273" s="57"/>
      <c r="B3273" s="278">
        <v>46277</v>
      </c>
      <c r="C3273" s="283">
        <f t="shared" si="49"/>
        <v>9909764557</v>
      </c>
      <c r="D3273" s="57"/>
      <c r="E3273" s="57"/>
      <c r="F3273" s="279">
        <v>371074445</v>
      </c>
      <c r="G3273" s="286">
        <v>492078538</v>
      </c>
      <c r="H3273" s="278">
        <v>45686</v>
      </c>
      <c r="I3273" s="278"/>
      <c r="K3273" s="57"/>
      <c r="L3273" s="57"/>
      <c r="M3273" s="274"/>
      <c r="N3273" s="274"/>
      <c r="O3273" s="57"/>
    </row>
    <row r="3274" spans="1:15">
      <c r="A3274" s="57"/>
      <c r="B3274" s="278">
        <v>46278</v>
      </c>
      <c r="C3274" s="283">
        <f t="shared" si="49"/>
        <v>9762362679</v>
      </c>
      <c r="D3274" s="57"/>
      <c r="E3274" s="57"/>
      <c r="F3274" s="279">
        <v>223672567</v>
      </c>
      <c r="G3274" s="286">
        <v>492104804</v>
      </c>
      <c r="H3274" s="278">
        <v>48687</v>
      </c>
      <c r="I3274" s="278"/>
      <c r="K3274" s="57"/>
      <c r="L3274" s="57"/>
      <c r="M3274" s="274"/>
      <c r="N3274" s="274"/>
      <c r="O3274" s="57"/>
    </row>
    <row r="3275" spans="1:15">
      <c r="A3275" s="57"/>
      <c r="B3275" s="278">
        <v>46279</v>
      </c>
      <c r="C3275" s="283">
        <f t="shared" si="49"/>
        <v>10414460868</v>
      </c>
      <c r="D3275" s="57"/>
      <c r="E3275" s="57"/>
      <c r="F3275" s="279">
        <v>875770756</v>
      </c>
      <c r="G3275" s="286">
        <v>492197777</v>
      </c>
      <c r="H3275" s="278">
        <v>48035</v>
      </c>
      <c r="I3275" s="278"/>
      <c r="K3275" s="57"/>
      <c r="L3275" s="57"/>
      <c r="M3275" s="274"/>
      <c r="N3275" s="274"/>
      <c r="O3275" s="57"/>
    </row>
    <row r="3276" spans="1:15">
      <c r="A3276" s="57"/>
      <c r="B3276" s="278">
        <v>46280</v>
      </c>
      <c r="C3276" s="283">
        <f t="shared" si="49"/>
        <v>10436632728</v>
      </c>
      <c r="D3276" s="57"/>
      <c r="E3276" s="57"/>
      <c r="F3276" s="279">
        <v>897942616</v>
      </c>
      <c r="G3276" s="286">
        <v>492522375</v>
      </c>
      <c r="H3276" s="278">
        <v>44296</v>
      </c>
      <c r="I3276" s="278"/>
      <c r="K3276" s="57"/>
      <c r="L3276" s="57"/>
      <c r="M3276" s="274"/>
      <c r="N3276" s="274"/>
      <c r="O3276" s="57"/>
    </row>
    <row r="3277" spans="1:15">
      <c r="A3277" s="57"/>
      <c r="B3277" s="278">
        <v>46281</v>
      </c>
      <c r="C3277" s="283">
        <f t="shared" si="49"/>
        <v>10506794351</v>
      </c>
      <c r="D3277" s="57"/>
      <c r="E3277" s="57"/>
      <c r="F3277" s="279">
        <v>968104239</v>
      </c>
      <c r="G3277" s="286">
        <v>492761313</v>
      </c>
      <c r="H3277" s="278">
        <v>46186</v>
      </c>
      <c r="I3277" s="278"/>
      <c r="K3277" s="57"/>
      <c r="L3277" s="57"/>
      <c r="M3277" s="274"/>
      <c r="N3277" s="274"/>
      <c r="O3277" s="57"/>
    </row>
    <row r="3278" spans="1:15">
      <c r="A3278" s="57"/>
      <c r="B3278" s="278">
        <v>46282</v>
      </c>
      <c r="C3278" s="283">
        <f t="shared" si="49"/>
        <v>9756119556</v>
      </c>
      <c r="D3278" s="57"/>
      <c r="E3278" s="57"/>
      <c r="F3278" s="279">
        <v>217429444</v>
      </c>
      <c r="G3278" s="286">
        <v>492877931</v>
      </c>
      <c r="H3278" s="278">
        <v>43092</v>
      </c>
      <c r="I3278" s="278"/>
      <c r="K3278" s="57"/>
      <c r="L3278" s="57"/>
      <c r="M3278" s="274"/>
      <c r="N3278" s="274"/>
      <c r="O3278" s="57"/>
    </row>
    <row r="3279" spans="1:15">
      <c r="A3279" s="57"/>
      <c r="B3279" s="278">
        <v>46283</v>
      </c>
      <c r="C3279" s="283">
        <f t="shared" si="49"/>
        <v>9978384675</v>
      </c>
      <c r="D3279" s="57"/>
      <c r="E3279" s="57"/>
      <c r="F3279" s="279">
        <v>439694563</v>
      </c>
      <c r="G3279" s="286">
        <v>493020236</v>
      </c>
      <c r="H3279" s="278">
        <v>50124</v>
      </c>
      <c r="I3279" s="278"/>
      <c r="K3279" s="57"/>
      <c r="L3279" s="57"/>
      <c r="M3279" s="274"/>
      <c r="N3279" s="274"/>
      <c r="O3279" s="57"/>
    </row>
    <row r="3280" spans="1:15">
      <c r="A3280" s="57"/>
      <c r="B3280" s="278">
        <v>46284</v>
      </c>
      <c r="C3280" s="283">
        <f t="shared" si="49"/>
        <v>10283271710</v>
      </c>
      <c r="D3280" s="57"/>
      <c r="E3280" s="57"/>
      <c r="F3280" s="279">
        <v>744581598</v>
      </c>
      <c r="G3280" s="286">
        <v>493074160</v>
      </c>
      <c r="H3280" s="278">
        <v>44903</v>
      </c>
      <c r="I3280" s="278"/>
      <c r="K3280" s="57"/>
      <c r="L3280" s="57"/>
      <c r="M3280" s="274"/>
      <c r="N3280" s="274"/>
      <c r="O3280" s="57"/>
    </row>
    <row r="3281" spans="1:15">
      <c r="A3281" s="57"/>
      <c r="B3281" s="278">
        <v>46285</v>
      </c>
      <c r="C3281" s="283">
        <f t="shared" si="49"/>
        <v>10537929816</v>
      </c>
      <c r="D3281" s="57"/>
      <c r="E3281" s="57"/>
      <c r="F3281" s="279">
        <v>999239704</v>
      </c>
      <c r="G3281" s="286">
        <v>493150184</v>
      </c>
      <c r="H3281" s="278">
        <v>48641</v>
      </c>
      <c r="I3281" s="278"/>
      <c r="K3281" s="57"/>
      <c r="L3281" s="57"/>
      <c r="M3281" s="274"/>
      <c r="N3281" s="274"/>
      <c r="O3281" s="57"/>
    </row>
    <row r="3282" spans="1:15">
      <c r="A3282" s="57"/>
      <c r="B3282" s="278">
        <v>46286</v>
      </c>
      <c r="C3282" s="283">
        <f t="shared" si="49"/>
        <v>10086012466</v>
      </c>
      <c r="D3282" s="57"/>
      <c r="E3282" s="57"/>
      <c r="F3282" s="279">
        <v>547322354</v>
      </c>
      <c r="G3282" s="286">
        <v>493171684</v>
      </c>
      <c r="H3282" s="278">
        <v>47565</v>
      </c>
      <c r="I3282" s="278"/>
      <c r="K3282" s="57"/>
      <c r="L3282" s="57"/>
      <c r="M3282" s="274"/>
      <c r="N3282" s="274"/>
      <c r="O3282" s="57"/>
    </row>
    <row r="3283" spans="1:15">
      <c r="A3283" s="57"/>
      <c r="B3283" s="278">
        <v>46287</v>
      </c>
      <c r="C3283" s="283">
        <f t="shared" si="49"/>
        <v>10498487166</v>
      </c>
      <c r="D3283" s="57"/>
      <c r="E3283" s="57"/>
      <c r="F3283" s="279">
        <v>959797054</v>
      </c>
      <c r="G3283" s="286">
        <v>493374146</v>
      </c>
      <c r="H3283" s="278">
        <v>44700</v>
      </c>
      <c r="I3283" s="278"/>
      <c r="K3283" s="57"/>
      <c r="L3283" s="57"/>
      <c r="M3283" s="274"/>
      <c r="N3283" s="274"/>
      <c r="O3283" s="57"/>
    </row>
    <row r="3284" spans="1:15">
      <c r="A3284" s="57"/>
      <c r="B3284" s="278">
        <v>46288</v>
      </c>
      <c r="C3284" s="283">
        <f t="shared" si="49"/>
        <v>9674397017</v>
      </c>
      <c r="D3284" s="57"/>
      <c r="E3284" s="57"/>
      <c r="F3284" s="279">
        <v>135706905</v>
      </c>
      <c r="G3284" s="286">
        <v>493526562</v>
      </c>
      <c r="H3284" s="278">
        <v>44142</v>
      </c>
      <c r="I3284" s="278"/>
      <c r="K3284" s="57"/>
      <c r="L3284" s="57"/>
      <c r="M3284" s="274"/>
      <c r="N3284" s="274"/>
      <c r="O3284" s="57"/>
    </row>
    <row r="3285" spans="1:15">
      <c r="A3285" s="57"/>
      <c r="B3285" s="278">
        <v>46289</v>
      </c>
      <c r="C3285" s="283">
        <f t="shared" si="49"/>
        <v>10235593339</v>
      </c>
      <c r="D3285" s="57"/>
      <c r="E3285" s="57"/>
      <c r="F3285" s="279">
        <v>696903227</v>
      </c>
      <c r="G3285" s="286">
        <v>493576341</v>
      </c>
      <c r="H3285" s="278">
        <v>44153</v>
      </c>
      <c r="I3285" s="278"/>
      <c r="K3285" s="57"/>
      <c r="L3285" s="57"/>
      <c r="M3285" s="274"/>
      <c r="N3285" s="274"/>
      <c r="O3285" s="57"/>
    </row>
    <row r="3286" spans="1:15">
      <c r="A3286" s="57"/>
      <c r="B3286" s="278">
        <v>46290</v>
      </c>
      <c r="C3286" s="283">
        <f t="shared" si="49"/>
        <v>10294607533</v>
      </c>
      <c r="D3286" s="57"/>
      <c r="E3286" s="57"/>
      <c r="F3286" s="279">
        <v>755917421</v>
      </c>
      <c r="G3286" s="286">
        <v>493588454</v>
      </c>
      <c r="H3286" s="278">
        <v>45541</v>
      </c>
      <c r="I3286" s="278"/>
      <c r="K3286" s="57"/>
      <c r="L3286" s="57"/>
      <c r="M3286" s="274"/>
      <c r="N3286" s="274"/>
      <c r="O3286" s="57"/>
    </row>
    <row r="3287" spans="1:15">
      <c r="A3287" s="57"/>
      <c r="B3287" s="278">
        <v>46291</v>
      </c>
      <c r="C3287" s="283">
        <f t="shared" si="49"/>
        <v>10413508750</v>
      </c>
      <c r="D3287" s="57"/>
      <c r="E3287" s="57"/>
      <c r="F3287" s="279">
        <v>874818638</v>
      </c>
      <c r="G3287" s="286">
        <v>493687362</v>
      </c>
      <c r="H3287" s="278">
        <v>45362</v>
      </c>
      <c r="I3287" s="278"/>
      <c r="K3287" s="57"/>
      <c r="L3287" s="57"/>
      <c r="M3287" s="274"/>
      <c r="N3287" s="274"/>
      <c r="O3287" s="57"/>
    </row>
    <row r="3288" spans="1:15">
      <c r="A3288" s="57"/>
      <c r="B3288" s="278">
        <v>46292</v>
      </c>
      <c r="C3288" s="283">
        <f t="shared" si="49"/>
        <v>10201173447</v>
      </c>
      <c r="D3288" s="57"/>
      <c r="E3288" s="57"/>
      <c r="F3288" s="279">
        <v>662483335</v>
      </c>
      <c r="G3288" s="286">
        <v>493708232</v>
      </c>
      <c r="H3288" s="278">
        <v>46494</v>
      </c>
      <c r="I3288" s="278"/>
      <c r="K3288" s="57"/>
      <c r="L3288" s="57"/>
      <c r="M3288" s="274"/>
      <c r="N3288" s="274"/>
      <c r="O3288" s="57"/>
    </row>
    <row r="3289" spans="1:15">
      <c r="A3289" s="57"/>
      <c r="B3289" s="278">
        <v>46293</v>
      </c>
      <c r="C3289" s="283">
        <f t="shared" si="49"/>
        <v>10454272198</v>
      </c>
      <c r="D3289" s="57"/>
      <c r="E3289" s="57"/>
      <c r="F3289" s="279">
        <v>915582086</v>
      </c>
      <c r="G3289" s="286">
        <v>493774578</v>
      </c>
      <c r="H3289" s="278">
        <v>47354</v>
      </c>
      <c r="I3289" s="278"/>
      <c r="K3289" s="57"/>
      <c r="L3289" s="57"/>
      <c r="M3289" s="274"/>
      <c r="N3289" s="274"/>
      <c r="O3289" s="57"/>
    </row>
    <row r="3290" spans="1:15">
      <c r="A3290" s="57"/>
      <c r="B3290" s="278">
        <v>46294</v>
      </c>
      <c r="C3290" s="283">
        <f t="shared" si="49"/>
        <v>9798307226</v>
      </c>
      <c r="D3290" s="57"/>
      <c r="E3290" s="57"/>
      <c r="F3290" s="279">
        <v>259617114</v>
      </c>
      <c r="G3290" s="286">
        <v>493809299</v>
      </c>
      <c r="H3290" s="278">
        <v>44101</v>
      </c>
      <c r="I3290" s="278"/>
      <c r="K3290" s="57"/>
      <c r="L3290" s="57"/>
      <c r="M3290" s="274"/>
      <c r="N3290" s="274"/>
      <c r="O3290" s="57"/>
    </row>
    <row r="3291" spans="1:15">
      <c r="A3291" s="57"/>
      <c r="B3291" s="278">
        <v>46295</v>
      </c>
      <c r="C3291" s="283">
        <f t="shared" si="49"/>
        <v>10123399752</v>
      </c>
      <c r="D3291" s="57"/>
      <c r="E3291" s="57"/>
      <c r="F3291" s="279">
        <v>584709640</v>
      </c>
      <c r="G3291" s="286">
        <v>493823152</v>
      </c>
      <c r="H3291" s="278">
        <v>47382</v>
      </c>
      <c r="I3291" s="278"/>
      <c r="K3291" s="57"/>
      <c r="L3291" s="57"/>
      <c r="M3291" s="274"/>
      <c r="N3291" s="274"/>
      <c r="O3291" s="57"/>
    </row>
    <row r="3292" spans="1:15">
      <c r="A3292" s="57"/>
      <c r="B3292" s="278">
        <v>46296</v>
      </c>
      <c r="C3292" s="283">
        <f t="shared" si="49"/>
        <v>10365420734</v>
      </c>
      <c r="D3292" s="57"/>
      <c r="E3292" s="57"/>
      <c r="F3292" s="279">
        <v>826730622</v>
      </c>
      <c r="G3292" s="286">
        <v>493855099</v>
      </c>
      <c r="H3292" s="278">
        <v>43931</v>
      </c>
      <c r="I3292" s="278"/>
      <c r="K3292" s="57"/>
      <c r="L3292" s="57"/>
      <c r="M3292" s="274"/>
      <c r="N3292" s="274"/>
      <c r="O3292" s="57"/>
    </row>
    <row r="3293" spans="1:15">
      <c r="A3293" s="57"/>
      <c r="B3293" s="278">
        <v>46297</v>
      </c>
      <c r="C3293" s="283">
        <f t="shared" si="49"/>
        <v>10167752870</v>
      </c>
      <c r="D3293" s="57"/>
      <c r="E3293" s="57"/>
      <c r="F3293" s="279">
        <v>629062758</v>
      </c>
      <c r="G3293" s="286">
        <v>493935734</v>
      </c>
      <c r="H3293" s="278">
        <v>46026</v>
      </c>
      <c r="I3293" s="278"/>
      <c r="K3293" s="57"/>
      <c r="L3293" s="57"/>
      <c r="M3293" s="274"/>
      <c r="N3293" s="274"/>
      <c r="O3293" s="57"/>
    </row>
    <row r="3294" spans="1:15">
      <c r="A3294" s="57"/>
      <c r="B3294" s="278">
        <v>46298</v>
      </c>
      <c r="C3294" s="283">
        <f t="shared" si="49"/>
        <v>10227869939</v>
      </c>
      <c r="D3294" s="57"/>
      <c r="E3294" s="57"/>
      <c r="F3294" s="279">
        <v>689179827</v>
      </c>
      <c r="G3294" s="286">
        <v>494046555</v>
      </c>
      <c r="H3294" s="278">
        <v>44574</v>
      </c>
      <c r="I3294" s="278"/>
      <c r="K3294" s="57"/>
      <c r="L3294" s="57"/>
      <c r="M3294" s="274"/>
      <c r="N3294" s="274"/>
      <c r="O3294" s="57"/>
    </row>
    <row r="3295" spans="1:15">
      <c r="A3295" s="57"/>
      <c r="B3295" s="278">
        <v>46299</v>
      </c>
      <c r="C3295" s="283">
        <f t="shared" si="49"/>
        <v>10469739727</v>
      </c>
      <c r="D3295" s="57"/>
      <c r="E3295" s="57"/>
      <c r="F3295" s="279">
        <v>931049615</v>
      </c>
      <c r="G3295" s="286">
        <v>494086595</v>
      </c>
      <c r="H3295" s="278">
        <v>46510</v>
      </c>
      <c r="I3295" s="278"/>
      <c r="K3295" s="57"/>
      <c r="L3295" s="57"/>
      <c r="M3295" s="274"/>
      <c r="N3295" s="274"/>
      <c r="O3295" s="57"/>
    </row>
    <row r="3296" spans="1:15">
      <c r="A3296" s="57"/>
      <c r="B3296" s="278">
        <v>46300</v>
      </c>
      <c r="C3296" s="283">
        <f t="shared" ref="C3296:C3359" si="50">F3296+(F$88*28679+98765)+(G$88*6587+87654)+(E$88*9537+76543)+(J$88*5713+4528)</f>
        <v>9739070472</v>
      </c>
      <c r="D3296" s="57"/>
      <c r="E3296" s="57"/>
      <c r="F3296" s="279">
        <v>200380360</v>
      </c>
      <c r="G3296" s="286">
        <v>494311489</v>
      </c>
      <c r="H3296" s="278">
        <v>43050</v>
      </c>
      <c r="I3296" s="278"/>
      <c r="K3296" s="57"/>
      <c r="L3296" s="57"/>
      <c r="M3296" s="274"/>
      <c r="N3296" s="274"/>
      <c r="O3296" s="57"/>
    </row>
    <row r="3297" spans="1:15">
      <c r="A3297" s="57"/>
      <c r="B3297" s="278">
        <v>46301</v>
      </c>
      <c r="C3297" s="283">
        <f t="shared" si="50"/>
        <v>10040015934</v>
      </c>
      <c r="D3297" s="57"/>
      <c r="E3297" s="57"/>
      <c r="F3297" s="279">
        <v>501325822</v>
      </c>
      <c r="G3297" s="286">
        <v>494365288</v>
      </c>
      <c r="H3297" s="278">
        <v>48478</v>
      </c>
      <c r="I3297" s="278"/>
      <c r="K3297" s="57"/>
      <c r="L3297" s="57"/>
      <c r="M3297" s="274"/>
      <c r="N3297" s="274"/>
      <c r="O3297" s="57"/>
    </row>
    <row r="3298" spans="1:15">
      <c r="A3298" s="57"/>
      <c r="B3298" s="278">
        <v>46302</v>
      </c>
      <c r="C3298" s="283">
        <f t="shared" si="50"/>
        <v>9700591129</v>
      </c>
      <c r="D3298" s="57"/>
      <c r="E3298" s="57"/>
      <c r="F3298" s="279">
        <v>161901017</v>
      </c>
      <c r="G3298" s="286">
        <v>494590920</v>
      </c>
      <c r="H3298" s="278">
        <v>46459</v>
      </c>
      <c r="I3298" s="278"/>
      <c r="K3298" s="57"/>
      <c r="L3298" s="57"/>
      <c r="M3298" s="274"/>
      <c r="N3298" s="274"/>
      <c r="O3298" s="57"/>
    </row>
    <row r="3299" spans="1:15">
      <c r="A3299" s="57"/>
      <c r="B3299" s="278">
        <v>46303</v>
      </c>
      <c r="C3299" s="283">
        <f t="shared" si="50"/>
        <v>9811242981</v>
      </c>
      <c r="D3299" s="57"/>
      <c r="E3299" s="57"/>
      <c r="F3299" s="279">
        <v>272552869</v>
      </c>
      <c r="G3299" s="286">
        <v>494743454</v>
      </c>
      <c r="H3299" s="278">
        <v>46519</v>
      </c>
      <c r="I3299" s="278"/>
      <c r="K3299" s="57"/>
      <c r="L3299" s="57"/>
      <c r="M3299" s="274"/>
      <c r="N3299" s="274"/>
      <c r="O3299" s="57"/>
    </row>
    <row r="3300" spans="1:15">
      <c r="A3300" s="57"/>
      <c r="B3300" s="278">
        <v>46304</v>
      </c>
      <c r="C3300" s="283">
        <f t="shared" si="50"/>
        <v>10241150531</v>
      </c>
      <c r="D3300" s="57"/>
      <c r="E3300" s="57"/>
      <c r="F3300" s="279">
        <v>702460419</v>
      </c>
      <c r="G3300" s="286">
        <v>495046828</v>
      </c>
      <c r="H3300" s="278">
        <v>43030</v>
      </c>
      <c r="I3300" s="278"/>
      <c r="K3300" s="57"/>
      <c r="L3300" s="57"/>
      <c r="M3300" s="274"/>
      <c r="N3300" s="274"/>
      <c r="O3300" s="57"/>
    </row>
    <row r="3301" spans="1:15">
      <c r="A3301" s="57"/>
      <c r="B3301" s="278">
        <v>46305</v>
      </c>
      <c r="C3301" s="283">
        <f t="shared" si="50"/>
        <v>10147577476</v>
      </c>
      <c r="D3301" s="57"/>
      <c r="E3301" s="57"/>
      <c r="F3301" s="279">
        <v>608887364</v>
      </c>
      <c r="G3301" s="286">
        <v>495058039</v>
      </c>
      <c r="H3301" s="278">
        <v>48883</v>
      </c>
      <c r="I3301" s="278"/>
      <c r="K3301" s="57"/>
      <c r="L3301" s="57"/>
      <c r="M3301" s="274"/>
      <c r="N3301" s="274"/>
      <c r="O3301" s="57"/>
    </row>
    <row r="3302" spans="1:15">
      <c r="A3302" s="57"/>
      <c r="B3302" s="278">
        <v>46306</v>
      </c>
      <c r="C3302" s="283">
        <f t="shared" si="50"/>
        <v>10117458323</v>
      </c>
      <c r="D3302" s="57"/>
      <c r="E3302" s="57"/>
      <c r="F3302" s="279">
        <v>578768211</v>
      </c>
      <c r="G3302" s="286">
        <v>495207576</v>
      </c>
      <c r="H3302" s="278">
        <v>45102</v>
      </c>
      <c r="I3302" s="278"/>
      <c r="K3302" s="57"/>
      <c r="L3302" s="57"/>
      <c r="M3302" s="274"/>
      <c r="N3302" s="274"/>
      <c r="O3302" s="57"/>
    </row>
    <row r="3303" spans="1:15">
      <c r="A3303" s="57"/>
      <c r="B3303" s="278">
        <v>46307</v>
      </c>
      <c r="C3303" s="283">
        <f t="shared" si="50"/>
        <v>10367026008</v>
      </c>
      <c r="D3303" s="57"/>
      <c r="E3303" s="57"/>
      <c r="F3303" s="279">
        <v>828335896</v>
      </c>
      <c r="G3303" s="286">
        <v>495238913</v>
      </c>
      <c r="H3303" s="278">
        <v>47129</v>
      </c>
      <c r="I3303" s="278"/>
      <c r="K3303" s="57"/>
      <c r="L3303" s="57"/>
      <c r="M3303" s="274"/>
      <c r="N3303" s="274"/>
      <c r="O3303" s="57"/>
    </row>
    <row r="3304" spans="1:15">
      <c r="A3304" s="57"/>
      <c r="B3304" s="278">
        <v>46308</v>
      </c>
      <c r="C3304" s="283">
        <f t="shared" si="50"/>
        <v>10449283048</v>
      </c>
      <c r="D3304" s="57"/>
      <c r="E3304" s="57"/>
      <c r="F3304" s="279">
        <v>910592936</v>
      </c>
      <c r="G3304" s="286">
        <v>495321247</v>
      </c>
      <c r="H3304" s="278">
        <v>49698</v>
      </c>
      <c r="I3304" s="278"/>
      <c r="K3304" s="57"/>
      <c r="L3304" s="57"/>
      <c r="M3304" s="274"/>
      <c r="N3304" s="274"/>
      <c r="O3304" s="57"/>
    </row>
    <row r="3305" spans="1:15">
      <c r="A3305" s="57"/>
      <c r="B3305" s="278">
        <v>46309</v>
      </c>
      <c r="C3305" s="283">
        <f t="shared" si="50"/>
        <v>10292219944</v>
      </c>
      <c r="D3305" s="57"/>
      <c r="E3305" s="57"/>
      <c r="F3305" s="279">
        <v>753529832</v>
      </c>
      <c r="G3305" s="286">
        <v>495341282</v>
      </c>
      <c r="H3305" s="278">
        <v>45540</v>
      </c>
      <c r="I3305" s="278"/>
      <c r="K3305" s="57"/>
      <c r="L3305" s="57"/>
      <c r="M3305" s="274"/>
      <c r="N3305" s="274"/>
      <c r="O3305" s="57"/>
    </row>
    <row r="3306" spans="1:15">
      <c r="A3306" s="57"/>
      <c r="B3306" s="278">
        <v>46310</v>
      </c>
      <c r="C3306" s="283">
        <f t="shared" si="50"/>
        <v>9841023632</v>
      </c>
      <c r="D3306" s="57"/>
      <c r="E3306" s="57"/>
      <c r="F3306" s="279">
        <v>302333520</v>
      </c>
      <c r="G3306" s="286">
        <v>495373004</v>
      </c>
      <c r="H3306" s="278">
        <v>44243</v>
      </c>
      <c r="I3306" s="278"/>
      <c r="K3306" s="57"/>
      <c r="L3306" s="57"/>
      <c r="M3306" s="274"/>
      <c r="N3306" s="274"/>
      <c r="O3306" s="57"/>
    </row>
    <row r="3307" spans="1:15">
      <c r="A3307" s="57"/>
      <c r="B3307" s="278">
        <v>46311</v>
      </c>
      <c r="C3307" s="283">
        <f t="shared" si="50"/>
        <v>10381667217</v>
      </c>
      <c r="D3307" s="57"/>
      <c r="E3307" s="57"/>
      <c r="F3307" s="279">
        <v>842977105</v>
      </c>
      <c r="G3307" s="286">
        <v>495430321</v>
      </c>
      <c r="H3307" s="278">
        <v>43101</v>
      </c>
      <c r="I3307" s="278"/>
      <c r="K3307" s="57"/>
      <c r="L3307" s="57"/>
      <c r="M3307" s="274"/>
      <c r="N3307" s="274"/>
      <c r="O3307" s="57"/>
    </row>
    <row r="3308" spans="1:15">
      <c r="A3308" s="57"/>
      <c r="B3308" s="278">
        <v>46312</v>
      </c>
      <c r="C3308" s="283">
        <f t="shared" si="50"/>
        <v>9954619746</v>
      </c>
      <c r="D3308" s="57"/>
      <c r="E3308" s="57"/>
      <c r="F3308" s="279">
        <v>415929634</v>
      </c>
      <c r="G3308" s="286">
        <v>495629354</v>
      </c>
      <c r="H3308" s="278">
        <v>43629</v>
      </c>
      <c r="I3308" s="278"/>
      <c r="K3308" s="57"/>
      <c r="L3308" s="57"/>
      <c r="M3308" s="274"/>
      <c r="N3308" s="274"/>
      <c r="O3308" s="57"/>
    </row>
    <row r="3309" spans="1:15">
      <c r="A3309" s="57"/>
      <c r="B3309" s="278">
        <v>46313</v>
      </c>
      <c r="C3309" s="283">
        <f t="shared" si="50"/>
        <v>10253680014</v>
      </c>
      <c r="D3309" s="57"/>
      <c r="E3309" s="57"/>
      <c r="F3309" s="279">
        <v>714989902</v>
      </c>
      <c r="G3309" s="286">
        <v>495777591</v>
      </c>
      <c r="H3309" s="278">
        <v>50013</v>
      </c>
      <c r="I3309" s="278"/>
      <c r="K3309" s="57"/>
      <c r="L3309" s="57"/>
      <c r="M3309" s="274"/>
      <c r="N3309" s="274"/>
      <c r="O3309" s="57"/>
    </row>
    <row r="3310" spans="1:15">
      <c r="A3310" s="57"/>
      <c r="B3310" s="278">
        <v>46314</v>
      </c>
      <c r="C3310" s="283">
        <f t="shared" si="50"/>
        <v>10230564205</v>
      </c>
      <c r="D3310" s="57"/>
      <c r="E3310" s="57"/>
      <c r="F3310" s="279">
        <v>691874093</v>
      </c>
      <c r="G3310" s="286">
        <v>495847581</v>
      </c>
      <c r="H3310" s="278">
        <v>49498</v>
      </c>
      <c r="I3310" s="278"/>
      <c r="K3310" s="57"/>
      <c r="L3310" s="57"/>
      <c r="M3310" s="274"/>
      <c r="N3310" s="274"/>
      <c r="O3310" s="57"/>
    </row>
    <row r="3311" spans="1:15">
      <c r="A3311" s="57"/>
      <c r="B3311" s="278">
        <v>46315</v>
      </c>
      <c r="C3311" s="283">
        <f t="shared" si="50"/>
        <v>10077569243</v>
      </c>
      <c r="D3311" s="57"/>
      <c r="E3311" s="57"/>
      <c r="F3311" s="279">
        <v>538879131</v>
      </c>
      <c r="G3311" s="286">
        <v>495872214</v>
      </c>
      <c r="H3311" s="278">
        <v>49149</v>
      </c>
      <c r="I3311" s="278"/>
      <c r="K3311" s="57"/>
      <c r="L3311" s="57"/>
      <c r="M3311" s="274"/>
      <c r="N3311" s="274"/>
      <c r="O3311" s="57"/>
    </row>
    <row r="3312" spans="1:15">
      <c r="A3312" s="57"/>
      <c r="B3312" s="278">
        <v>46316</v>
      </c>
      <c r="C3312" s="283">
        <f t="shared" si="50"/>
        <v>10177321680</v>
      </c>
      <c r="D3312" s="57"/>
      <c r="E3312" s="57"/>
      <c r="F3312" s="279">
        <v>638631568</v>
      </c>
      <c r="G3312" s="286">
        <v>495885642</v>
      </c>
      <c r="H3312" s="278">
        <v>48103</v>
      </c>
      <c r="I3312" s="278"/>
      <c r="K3312" s="57"/>
      <c r="L3312" s="57"/>
      <c r="M3312" s="274"/>
      <c r="N3312" s="274"/>
      <c r="O3312" s="57"/>
    </row>
    <row r="3313" spans="1:15">
      <c r="A3313" s="57"/>
      <c r="B3313" s="278">
        <v>46317</v>
      </c>
      <c r="C3313" s="283">
        <f t="shared" si="50"/>
        <v>10015183482</v>
      </c>
      <c r="D3313" s="57"/>
      <c r="E3313" s="57"/>
      <c r="F3313" s="279">
        <v>476493370</v>
      </c>
      <c r="G3313" s="286">
        <v>495945133</v>
      </c>
      <c r="H3313" s="278">
        <v>47534</v>
      </c>
      <c r="I3313" s="278"/>
      <c r="K3313" s="57"/>
      <c r="L3313" s="57"/>
      <c r="M3313" s="274"/>
      <c r="N3313" s="274"/>
      <c r="O3313" s="57"/>
    </row>
    <row r="3314" spans="1:15">
      <c r="A3314" s="57"/>
      <c r="B3314" s="278">
        <v>46318</v>
      </c>
      <c r="C3314" s="283">
        <f t="shared" si="50"/>
        <v>9698041839</v>
      </c>
      <c r="D3314" s="57"/>
      <c r="E3314" s="57"/>
      <c r="F3314" s="279">
        <v>159351727</v>
      </c>
      <c r="G3314" s="286">
        <v>495960850</v>
      </c>
      <c r="H3314" s="278">
        <v>44369</v>
      </c>
      <c r="I3314" s="278"/>
      <c r="K3314" s="57"/>
      <c r="L3314" s="57"/>
      <c r="M3314" s="274"/>
      <c r="N3314" s="274"/>
      <c r="O3314" s="57"/>
    </row>
    <row r="3315" spans="1:15">
      <c r="A3315" s="57"/>
      <c r="B3315" s="278">
        <v>46319</v>
      </c>
      <c r="C3315" s="283">
        <f t="shared" si="50"/>
        <v>10446847689</v>
      </c>
      <c r="D3315" s="57"/>
      <c r="E3315" s="57"/>
      <c r="F3315" s="279">
        <v>908157577</v>
      </c>
      <c r="G3315" s="286">
        <v>495989266</v>
      </c>
      <c r="H3315" s="278">
        <v>44592</v>
      </c>
      <c r="I3315" s="278"/>
      <c r="K3315" s="57"/>
      <c r="L3315" s="57"/>
      <c r="M3315" s="274"/>
      <c r="N3315" s="274"/>
      <c r="O3315" s="57"/>
    </row>
    <row r="3316" spans="1:15">
      <c r="A3316" s="57"/>
      <c r="B3316" s="278">
        <v>46320</v>
      </c>
      <c r="C3316" s="283">
        <f t="shared" si="50"/>
        <v>10041870700</v>
      </c>
      <c r="D3316" s="57"/>
      <c r="E3316" s="57"/>
      <c r="F3316" s="279">
        <v>503180588</v>
      </c>
      <c r="G3316" s="286">
        <v>496025163</v>
      </c>
      <c r="H3316" s="278">
        <v>43579</v>
      </c>
      <c r="I3316" s="278"/>
      <c r="K3316" s="57"/>
      <c r="L3316" s="57"/>
      <c r="M3316" s="274"/>
      <c r="N3316" s="274"/>
      <c r="O3316" s="57"/>
    </row>
    <row r="3317" spans="1:15">
      <c r="A3317" s="57"/>
      <c r="B3317" s="278">
        <v>46321</v>
      </c>
      <c r="C3317" s="283">
        <f t="shared" si="50"/>
        <v>9655478057</v>
      </c>
      <c r="D3317" s="57"/>
      <c r="E3317" s="57"/>
      <c r="F3317" s="279">
        <v>116787945</v>
      </c>
      <c r="G3317" s="286">
        <v>496367192</v>
      </c>
      <c r="H3317" s="278">
        <v>45168</v>
      </c>
      <c r="I3317" s="278"/>
      <c r="K3317" s="57"/>
      <c r="L3317" s="57"/>
      <c r="M3317" s="274"/>
      <c r="N3317" s="274"/>
      <c r="O3317" s="57"/>
    </row>
    <row r="3318" spans="1:15">
      <c r="A3318" s="57"/>
      <c r="B3318" s="278">
        <v>46322</v>
      </c>
      <c r="C3318" s="283">
        <f t="shared" si="50"/>
        <v>9857203596</v>
      </c>
      <c r="D3318" s="57"/>
      <c r="E3318" s="57"/>
      <c r="F3318" s="279">
        <v>318513484</v>
      </c>
      <c r="G3318" s="286">
        <v>496567803</v>
      </c>
      <c r="H3318" s="278">
        <v>48484</v>
      </c>
      <c r="I3318" s="278"/>
      <c r="K3318" s="57"/>
      <c r="L3318" s="57"/>
      <c r="M3318" s="274"/>
      <c r="N3318" s="274"/>
      <c r="O3318" s="57"/>
    </row>
    <row r="3319" spans="1:15">
      <c r="A3319" s="57"/>
      <c r="B3319" s="278">
        <v>46323</v>
      </c>
      <c r="C3319" s="283">
        <f t="shared" si="50"/>
        <v>10065927834</v>
      </c>
      <c r="D3319" s="57"/>
      <c r="E3319" s="57"/>
      <c r="F3319" s="279">
        <v>527237722</v>
      </c>
      <c r="G3319" s="286">
        <v>496572509</v>
      </c>
      <c r="H3319" s="278">
        <v>45173</v>
      </c>
      <c r="I3319" s="278"/>
      <c r="K3319" s="57"/>
      <c r="L3319" s="57"/>
      <c r="M3319" s="274"/>
      <c r="N3319" s="274"/>
      <c r="O3319" s="57"/>
    </row>
    <row r="3320" spans="1:15">
      <c r="A3320" s="57"/>
      <c r="B3320" s="278">
        <v>46324</v>
      </c>
      <c r="C3320" s="283">
        <f t="shared" si="50"/>
        <v>9866393113</v>
      </c>
      <c r="D3320" s="57"/>
      <c r="E3320" s="57"/>
      <c r="F3320" s="279">
        <v>327703001</v>
      </c>
      <c r="G3320" s="286">
        <v>496958488</v>
      </c>
      <c r="H3320" s="278">
        <v>44176</v>
      </c>
      <c r="I3320" s="278"/>
      <c r="K3320" s="57"/>
      <c r="L3320" s="57"/>
      <c r="M3320" s="274"/>
      <c r="N3320" s="274"/>
      <c r="O3320" s="57"/>
    </row>
    <row r="3321" spans="1:15">
      <c r="A3321" s="57"/>
      <c r="B3321" s="278">
        <v>46325</v>
      </c>
      <c r="C3321" s="283">
        <f t="shared" si="50"/>
        <v>10074898482</v>
      </c>
      <c r="D3321" s="57"/>
      <c r="E3321" s="57"/>
      <c r="F3321" s="279">
        <v>536208370</v>
      </c>
      <c r="G3321" s="286">
        <v>497267820</v>
      </c>
      <c r="H3321" s="278">
        <v>49727</v>
      </c>
      <c r="I3321" s="278"/>
      <c r="K3321" s="57"/>
      <c r="L3321" s="57"/>
      <c r="M3321" s="274"/>
      <c r="N3321" s="274"/>
      <c r="O3321" s="57"/>
    </row>
    <row r="3322" spans="1:15">
      <c r="A3322" s="57"/>
      <c r="B3322" s="278">
        <v>46326</v>
      </c>
      <c r="C3322" s="283">
        <f t="shared" si="50"/>
        <v>9658007809</v>
      </c>
      <c r="D3322" s="57"/>
      <c r="E3322" s="57"/>
      <c r="F3322" s="279">
        <v>119317697</v>
      </c>
      <c r="G3322" s="286">
        <v>497371686</v>
      </c>
      <c r="H3322" s="278">
        <v>43900</v>
      </c>
      <c r="I3322" s="278"/>
      <c r="K3322" s="57"/>
      <c r="L3322" s="57"/>
      <c r="M3322" s="274"/>
      <c r="N3322" s="274"/>
      <c r="O3322" s="57"/>
    </row>
    <row r="3323" spans="1:15">
      <c r="A3323" s="57"/>
      <c r="B3323" s="278">
        <v>46327</v>
      </c>
      <c r="C3323" s="283">
        <f t="shared" si="50"/>
        <v>10461322299</v>
      </c>
      <c r="D3323" s="57"/>
      <c r="E3323" s="57"/>
      <c r="F3323" s="279">
        <v>922632187</v>
      </c>
      <c r="G3323" s="286">
        <v>497469772</v>
      </c>
      <c r="H3323" s="278">
        <v>48629</v>
      </c>
      <c r="I3323" s="278"/>
      <c r="K3323" s="57"/>
      <c r="L3323" s="57"/>
      <c r="M3323" s="274"/>
      <c r="N3323" s="274"/>
      <c r="O3323" s="57"/>
    </row>
    <row r="3324" spans="1:15">
      <c r="A3324" s="57"/>
      <c r="B3324" s="278">
        <v>46328</v>
      </c>
      <c r="C3324" s="283">
        <f t="shared" si="50"/>
        <v>9849910541</v>
      </c>
      <c r="D3324" s="57"/>
      <c r="E3324" s="57"/>
      <c r="F3324" s="279">
        <v>311220429</v>
      </c>
      <c r="G3324" s="286">
        <v>497479510</v>
      </c>
      <c r="H3324" s="278">
        <v>46670</v>
      </c>
      <c r="I3324" s="278"/>
      <c r="K3324" s="57"/>
      <c r="L3324" s="57"/>
      <c r="M3324" s="274"/>
      <c r="N3324" s="274"/>
      <c r="O3324" s="57"/>
    </row>
    <row r="3325" spans="1:15">
      <c r="A3325" s="57"/>
      <c r="B3325" s="278">
        <v>46329</v>
      </c>
      <c r="C3325" s="283">
        <f t="shared" si="50"/>
        <v>9857423831</v>
      </c>
      <c r="D3325" s="57"/>
      <c r="E3325" s="57"/>
      <c r="F3325" s="279">
        <v>318733719</v>
      </c>
      <c r="G3325" s="286">
        <v>497569388</v>
      </c>
      <c r="H3325" s="278">
        <v>45218</v>
      </c>
      <c r="I3325" s="278"/>
      <c r="K3325" s="57"/>
      <c r="L3325" s="57"/>
      <c r="M3325" s="274"/>
      <c r="N3325" s="274"/>
      <c r="O3325" s="57"/>
    </row>
    <row r="3326" spans="1:15">
      <c r="A3326" s="57"/>
      <c r="B3326" s="278">
        <v>46330</v>
      </c>
      <c r="C3326" s="283">
        <f t="shared" si="50"/>
        <v>10096131156</v>
      </c>
      <c r="D3326" s="57"/>
      <c r="E3326" s="57"/>
      <c r="F3326" s="279">
        <v>557441044</v>
      </c>
      <c r="G3326" s="286">
        <v>497659526</v>
      </c>
      <c r="H3326" s="278">
        <v>44475</v>
      </c>
      <c r="I3326" s="278"/>
      <c r="K3326" s="57"/>
      <c r="L3326" s="57"/>
      <c r="M3326" s="274"/>
      <c r="N3326" s="274"/>
      <c r="O3326" s="57"/>
    </row>
    <row r="3327" spans="1:15">
      <c r="A3327" s="57"/>
      <c r="B3327" s="278">
        <v>46331</v>
      </c>
      <c r="C3327" s="283">
        <f t="shared" si="50"/>
        <v>10358871795</v>
      </c>
      <c r="D3327" s="57"/>
      <c r="E3327" s="57"/>
      <c r="F3327" s="279">
        <v>820181683</v>
      </c>
      <c r="G3327" s="286">
        <v>497986596</v>
      </c>
      <c r="H3327" s="278">
        <v>44489</v>
      </c>
      <c r="I3327" s="278"/>
      <c r="K3327" s="57"/>
      <c r="L3327" s="57"/>
      <c r="M3327" s="274"/>
      <c r="N3327" s="274"/>
      <c r="O3327" s="57"/>
    </row>
    <row r="3328" spans="1:15">
      <c r="A3328" s="57"/>
      <c r="B3328" s="278">
        <v>46332</v>
      </c>
      <c r="C3328" s="283">
        <f t="shared" si="50"/>
        <v>9666093213</v>
      </c>
      <c r="D3328" s="57"/>
      <c r="E3328" s="57"/>
      <c r="F3328" s="279">
        <v>127403101</v>
      </c>
      <c r="G3328" s="286">
        <v>498020216</v>
      </c>
      <c r="H3328" s="278">
        <v>46251</v>
      </c>
      <c r="I3328" s="278"/>
      <c r="K3328" s="57"/>
      <c r="L3328" s="57"/>
      <c r="M3328" s="274"/>
      <c r="N3328" s="274"/>
      <c r="O3328" s="57"/>
    </row>
    <row r="3329" spans="1:15">
      <c r="A3329" s="57"/>
      <c r="B3329" s="278">
        <v>46333</v>
      </c>
      <c r="C3329" s="283">
        <f t="shared" si="50"/>
        <v>9851698628</v>
      </c>
      <c r="D3329" s="57"/>
      <c r="E3329" s="57"/>
      <c r="F3329" s="279">
        <v>313008516</v>
      </c>
      <c r="G3329" s="286">
        <v>498276598</v>
      </c>
      <c r="H3329" s="278">
        <v>43364</v>
      </c>
      <c r="I3329" s="278"/>
      <c r="K3329" s="57"/>
      <c r="L3329" s="57"/>
      <c r="M3329" s="274"/>
      <c r="N3329" s="274"/>
      <c r="O3329" s="57"/>
    </row>
    <row r="3330" spans="1:15">
      <c r="A3330" s="57"/>
      <c r="B3330" s="278">
        <v>46334</v>
      </c>
      <c r="C3330" s="283">
        <f t="shared" si="50"/>
        <v>10135903034</v>
      </c>
      <c r="D3330" s="57"/>
      <c r="E3330" s="57"/>
      <c r="F3330" s="279">
        <v>597212922</v>
      </c>
      <c r="G3330" s="286">
        <v>498454060</v>
      </c>
      <c r="H3330" s="278">
        <v>46744</v>
      </c>
      <c r="I3330" s="278"/>
      <c r="K3330" s="57"/>
      <c r="L3330" s="57"/>
      <c r="M3330" s="274"/>
      <c r="N3330" s="274"/>
      <c r="O3330" s="57"/>
    </row>
    <row r="3331" spans="1:15">
      <c r="A3331" s="57"/>
      <c r="B3331" s="278">
        <v>46335</v>
      </c>
      <c r="C3331" s="283">
        <f t="shared" si="50"/>
        <v>9933005861</v>
      </c>
      <c r="D3331" s="57"/>
      <c r="E3331" s="57"/>
      <c r="F3331" s="279">
        <v>394315749</v>
      </c>
      <c r="G3331" s="286">
        <v>498594946</v>
      </c>
      <c r="H3331" s="278">
        <v>46446</v>
      </c>
      <c r="I3331" s="278"/>
      <c r="K3331" s="57"/>
      <c r="L3331" s="57"/>
      <c r="M3331" s="274"/>
      <c r="N3331" s="274"/>
      <c r="O3331" s="57"/>
    </row>
    <row r="3332" spans="1:15">
      <c r="A3332" s="57"/>
      <c r="B3332" s="278">
        <v>46336</v>
      </c>
      <c r="C3332" s="283">
        <f t="shared" si="50"/>
        <v>10246540514</v>
      </c>
      <c r="D3332" s="57"/>
      <c r="E3332" s="57"/>
      <c r="F3332" s="279">
        <v>707850402</v>
      </c>
      <c r="G3332" s="286">
        <v>498933751</v>
      </c>
      <c r="H3332" s="278">
        <v>46003</v>
      </c>
      <c r="I3332" s="278"/>
      <c r="K3332" s="57"/>
      <c r="L3332" s="57"/>
      <c r="M3332" s="274"/>
      <c r="N3332" s="274"/>
      <c r="O3332" s="57"/>
    </row>
    <row r="3333" spans="1:15">
      <c r="A3333" s="57"/>
      <c r="B3333" s="278">
        <v>46337</v>
      </c>
      <c r="C3333" s="283">
        <f t="shared" si="50"/>
        <v>9897258347</v>
      </c>
      <c r="D3333" s="57"/>
      <c r="E3333" s="57"/>
      <c r="F3333" s="279">
        <v>358568235</v>
      </c>
      <c r="G3333" s="286">
        <v>499091516</v>
      </c>
      <c r="H3333" s="278">
        <v>45241</v>
      </c>
      <c r="I3333" s="278"/>
      <c r="K3333" s="57"/>
      <c r="L3333" s="57"/>
      <c r="M3333" s="274"/>
      <c r="N3333" s="274"/>
      <c r="O3333" s="57"/>
    </row>
    <row r="3334" spans="1:15">
      <c r="A3334" s="57"/>
      <c r="B3334" s="278">
        <v>46338</v>
      </c>
      <c r="C3334" s="283">
        <f t="shared" si="50"/>
        <v>10218608842</v>
      </c>
      <c r="D3334" s="57"/>
      <c r="E3334" s="57"/>
      <c r="F3334" s="279">
        <v>679918730</v>
      </c>
      <c r="G3334" s="286">
        <v>499254760</v>
      </c>
      <c r="H3334" s="278">
        <v>48962</v>
      </c>
      <c r="I3334" s="278"/>
      <c r="K3334" s="57"/>
      <c r="L3334" s="57"/>
      <c r="M3334" s="274"/>
      <c r="N3334" s="274"/>
      <c r="O3334" s="57"/>
    </row>
    <row r="3335" spans="1:15">
      <c r="A3335" s="57"/>
      <c r="B3335" s="278">
        <v>46339</v>
      </c>
      <c r="C3335" s="283">
        <f t="shared" si="50"/>
        <v>10386124333</v>
      </c>
      <c r="D3335" s="57"/>
      <c r="E3335" s="57"/>
      <c r="F3335" s="279">
        <v>847434221</v>
      </c>
      <c r="G3335" s="286">
        <v>499355715</v>
      </c>
      <c r="H3335" s="278">
        <v>47464</v>
      </c>
      <c r="I3335" s="278"/>
      <c r="K3335" s="57"/>
      <c r="L3335" s="57"/>
      <c r="M3335" s="274"/>
      <c r="N3335" s="274"/>
      <c r="O3335" s="57"/>
    </row>
    <row r="3336" spans="1:15">
      <c r="A3336" s="57"/>
      <c r="B3336" s="278">
        <v>46340</v>
      </c>
      <c r="C3336" s="283">
        <f t="shared" si="50"/>
        <v>10476888058</v>
      </c>
      <c r="D3336" s="57"/>
      <c r="E3336" s="57"/>
      <c r="F3336" s="279">
        <v>938197946</v>
      </c>
      <c r="G3336" s="286">
        <v>499393414</v>
      </c>
      <c r="H3336" s="278">
        <v>49882</v>
      </c>
      <c r="I3336" s="278"/>
      <c r="K3336" s="57"/>
      <c r="L3336" s="57"/>
      <c r="M3336" s="274"/>
      <c r="N3336" s="274"/>
      <c r="O3336" s="57"/>
    </row>
    <row r="3337" spans="1:15">
      <c r="A3337" s="57"/>
      <c r="B3337" s="278">
        <v>46341</v>
      </c>
      <c r="C3337" s="283">
        <f t="shared" si="50"/>
        <v>10377523722</v>
      </c>
      <c r="D3337" s="57"/>
      <c r="E3337" s="57"/>
      <c r="F3337" s="279">
        <v>838833610</v>
      </c>
      <c r="G3337" s="286">
        <v>499570053</v>
      </c>
      <c r="H3337" s="278">
        <v>49083</v>
      </c>
      <c r="I3337" s="278"/>
      <c r="K3337" s="57"/>
      <c r="L3337" s="57"/>
      <c r="M3337" s="274"/>
      <c r="N3337" s="274"/>
      <c r="O3337" s="57"/>
    </row>
    <row r="3338" spans="1:15">
      <c r="A3338" s="57"/>
      <c r="B3338" s="278">
        <v>46342</v>
      </c>
      <c r="C3338" s="283">
        <f t="shared" si="50"/>
        <v>9856837878</v>
      </c>
      <c r="D3338" s="57"/>
      <c r="E3338" s="57"/>
      <c r="F3338" s="279">
        <v>318147766</v>
      </c>
      <c r="G3338" s="286">
        <v>499662401</v>
      </c>
      <c r="H3338" s="278">
        <v>44926</v>
      </c>
      <c r="I3338" s="278"/>
      <c r="K3338" s="57"/>
      <c r="L3338" s="57"/>
      <c r="M3338" s="274"/>
      <c r="N3338" s="274"/>
      <c r="O3338" s="57"/>
    </row>
    <row r="3339" spans="1:15">
      <c r="A3339" s="57"/>
      <c r="B3339" s="278">
        <v>46343</v>
      </c>
      <c r="C3339" s="283">
        <f t="shared" si="50"/>
        <v>9850736174</v>
      </c>
      <c r="D3339" s="57"/>
      <c r="E3339" s="57"/>
      <c r="F3339" s="279">
        <v>312046062</v>
      </c>
      <c r="G3339" s="286">
        <v>499685465</v>
      </c>
      <c r="H3339" s="278">
        <v>48577</v>
      </c>
      <c r="I3339" s="278"/>
      <c r="K3339" s="57"/>
      <c r="L3339" s="57"/>
      <c r="M3339" s="274"/>
      <c r="N3339" s="274"/>
      <c r="O3339" s="57"/>
    </row>
    <row r="3340" spans="1:15">
      <c r="A3340" s="57"/>
      <c r="B3340" s="278">
        <v>46344</v>
      </c>
      <c r="C3340" s="283">
        <f t="shared" si="50"/>
        <v>10104703326</v>
      </c>
      <c r="D3340" s="57"/>
      <c r="E3340" s="57"/>
      <c r="F3340" s="279">
        <v>566013214</v>
      </c>
      <c r="G3340" s="286">
        <v>499808538</v>
      </c>
      <c r="H3340" s="278">
        <v>48987</v>
      </c>
      <c r="I3340" s="278"/>
      <c r="K3340" s="57"/>
      <c r="L3340" s="57"/>
      <c r="M3340" s="274"/>
      <c r="N3340" s="274"/>
      <c r="O3340" s="57"/>
    </row>
    <row r="3341" spans="1:15">
      <c r="A3341" s="57"/>
      <c r="B3341" s="278">
        <v>46345</v>
      </c>
      <c r="C3341" s="283">
        <f t="shared" si="50"/>
        <v>10292755558</v>
      </c>
      <c r="D3341" s="57"/>
      <c r="E3341" s="57"/>
      <c r="F3341" s="279">
        <v>754065446</v>
      </c>
      <c r="G3341" s="286">
        <v>499844884</v>
      </c>
      <c r="H3341" s="278">
        <v>44302</v>
      </c>
      <c r="I3341" s="278"/>
      <c r="K3341" s="57"/>
      <c r="L3341" s="57"/>
      <c r="M3341" s="274"/>
      <c r="N3341" s="274"/>
      <c r="O3341" s="57"/>
    </row>
    <row r="3342" spans="1:15">
      <c r="A3342" s="57"/>
      <c r="B3342" s="278">
        <v>46346</v>
      </c>
      <c r="C3342" s="283">
        <f t="shared" si="50"/>
        <v>9643609584</v>
      </c>
      <c r="D3342" s="57"/>
      <c r="E3342" s="57"/>
      <c r="F3342" s="279">
        <v>104919472</v>
      </c>
      <c r="G3342" s="286">
        <v>499856302</v>
      </c>
      <c r="H3342" s="278">
        <v>45294</v>
      </c>
      <c r="I3342" s="278"/>
      <c r="K3342" s="57"/>
      <c r="L3342" s="57"/>
      <c r="M3342" s="274"/>
      <c r="N3342" s="274"/>
      <c r="O3342" s="57"/>
    </row>
    <row r="3343" spans="1:15">
      <c r="A3343" s="57"/>
      <c r="B3343" s="278">
        <v>46347</v>
      </c>
      <c r="C3343" s="283">
        <f t="shared" si="50"/>
        <v>10208330805</v>
      </c>
      <c r="D3343" s="57"/>
      <c r="E3343" s="57"/>
      <c r="F3343" s="279">
        <v>669640693</v>
      </c>
      <c r="G3343" s="286">
        <v>499919146</v>
      </c>
      <c r="H3343" s="278">
        <v>44077</v>
      </c>
      <c r="I3343" s="278"/>
      <c r="K3343" s="57"/>
      <c r="L3343" s="57"/>
      <c r="M3343" s="274"/>
      <c r="N3343" s="274"/>
      <c r="O3343" s="57"/>
    </row>
    <row r="3344" spans="1:15">
      <c r="A3344" s="57"/>
      <c r="B3344" s="278">
        <v>46348</v>
      </c>
      <c r="C3344" s="283">
        <f t="shared" si="50"/>
        <v>9690876863</v>
      </c>
      <c r="D3344" s="57"/>
      <c r="E3344" s="57"/>
      <c r="F3344" s="279">
        <v>152186751</v>
      </c>
      <c r="G3344" s="286">
        <v>500000594</v>
      </c>
      <c r="H3344" s="278">
        <v>49105</v>
      </c>
      <c r="I3344" s="278"/>
      <c r="K3344" s="57"/>
      <c r="L3344" s="57"/>
      <c r="M3344" s="274"/>
      <c r="N3344" s="274"/>
      <c r="O3344" s="57"/>
    </row>
    <row r="3345" spans="1:15">
      <c r="A3345" s="57"/>
      <c r="B3345" s="278">
        <v>46349</v>
      </c>
      <c r="C3345" s="283">
        <f t="shared" si="50"/>
        <v>10198074400</v>
      </c>
      <c r="D3345" s="57"/>
      <c r="E3345" s="57"/>
      <c r="F3345" s="279">
        <v>659384288</v>
      </c>
      <c r="G3345" s="286">
        <v>500038579</v>
      </c>
      <c r="H3345" s="278">
        <v>44935</v>
      </c>
      <c r="I3345" s="278"/>
      <c r="K3345" s="57"/>
      <c r="L3345" s="57"/>
      <c r="M3345" s="274"/>
      <c r="N3345" s="274"/>
      <c r="O3345" s="57"/>
    </row>
    <row r="3346" spans="1:15">
      <c r="A3346" s="57"/>
      <c r="B3346" s="278">
        <v>46350</v>
      </c>
      <c r="C3346" s="283">
        <f t="shared" si="50"/>
        <v>10334120819</v>
      </c>
      <c r="D3346" s="57"/>
      <c r="E3346" s="57"/>
      <c r="F3346" s="279">
        <v>795430707</v>
      </c>
      <c r="G3346" s="286">
        <v>500108680</v>
      </c>
      <c r="H3346" s="278">
        <v>45567</v>
      </c>
      <c r="I3346" s="278"/>
      <c r="K3346" s="57"/>
      <c r="L3346" s="57"/>
      <c r="M3346" s="274"/>
      <c r="N3346" s="274"/>
      <c r="O3346" s="57"/>
    </row>
    <row r="3347" spans="1:15">
      <c r="A3347" s="57"/>
      <c r="B3347" s="278">
        <v>46351</v>
      </c>
      <c r="C3347" s="283">
        <f t="shared" si="50"/>
        <v>10265273797</v>
      </c>
      <c r="D3347" s="57"/>
      <c r="E3347" s="57"/>
      <c r="F3347" s="279">
        <v>726583685</v>
      </c>
      <c r="G3347" s="286">
        <v>500193909</v>
      </c>
      <c r="H3347" s="278">
        <v>48262</v>
      </c>
      <c r="I3347" s="278"/>
      <c r="K3347" s="57"/>
      <c r="L3347" s="57"/>
      <c r="M3347" s="274"/>
      <c r="N3347" s="274"/>
      <c r="O3347" s="57"/>
    </row>
    <row r="3348" spans="1:15">
      <c r="A3348" s="57"/>
      <c r="B3348" s="278">
        <v>46352</v>
      </c>
      <c r="C3348" s="283">
        <f t="shared" si="50"/>
        <v>10522446207</v>
      </c>
      <c r="D3348" s="57"/>
      <c r="E3348" s="57"/>
      <c r="F3348" s="279">
        <v>983756095</v>
      </c>
      <c r="G3348" s="286">
        <v>500308784</v>
      </c>
      <c r="H3348" s="278">
        <v>44074</v>
      </c>
      <c r="I3348" s="278"/>
      <c r="K3348" s="57"/>
      <c r="L3348" s="57"/>
      <c r="M3348" s="274"/>
      <c r="N3348" s="274"/>
      <c r="O3348" s="57"/>
    </row>
    <row r="3349" spans="1:15">
      <c r="A3349" s="57"/>
      <c r="B3349" s="278">
        <v>46353</v>
      </c>
      <c r="C3349" s="283">
        <f t="shared" si="50"/>
        <v>10519911162</v>
      </c>
      <c r="D3349" s="57"/>
      <c r="E3349" s="57"/>
      <c r="F3349" s="279">
        <v>981221050</v>
      </c>
      <c r="G3349" s="286">
        <v>500662689</v>
      </c>
      <c r="H3349" s="278">
        <v>47774</v>
      </c>
      <c r="I3349" s="278"/>
      <c r="K3349" s="57"/>
      <c r="L3349" s="57"/>
      <c r="M3349" s="274"/>
      <c r="N3349" s="274"/>
      <c r="O3349" s="57"/>
    </row>
    <row r="3350" spans="1:15">
      <c r="A3350" s="57"/>
      <c r="B3350" s="278">
        <v>46354</v>
      </c>
      <c r="C3350" s="283">
        <f t="shared" si="50"/>
        <v>10185539825</v>
      </c>
      <c r="D3350" s="57"/>
      <c r="E3350" s="57"/>
      <c r="F3350" s="279">
        <v>646849713</v>
      </c>
      <c r="G3350" s="286">
        <v>500876909</v>
      </c>
      <c r="H3350" s="278">
        <v>44634</v>
      </c>
      <c r="I3350" s="278"/>
      <c r="K3350" s="57"/>
      <c r="L3350" s="57"/>
      <c r="M3350" s="274"/>
      <c r="N3350" s="274"/>
      <c r="O3350" s="57"/>
    </row>
    <row r="3351" spans="1:15">
      <c r="A3351" s="57"/>
      <c r="B3351" s="278">
        <v>46355</v>
      </c>
      <c r="C3351" s="283">
        <f t="shared" si="50"/>
        <v>10366119714</v>
      </c>
      <c r="D3351" s="57"/>
      <c r="E3351" s="57"/>
      <c r="F3351" s="279">
        <v>827429602</v>
      </c>
      <c r="G3351" s="286">
        <v>501003543</v>
      </c>
      <c r="H3351" s="278">
        <v>49591</v>
      </c>
      <c r="I3351" s="278"/>
      <c r="K3351" s="57"/>
      <c r="L3351" s="57"/>
      <c r="M3351" s="274"/>
      <c r="N3351" s="274"/>
      <c r="O3351" s="57"/>
    </row>
    <row r="3352" spans="1:15">
      <c r="A3352" s="57"/>
      <c r="B3352" s="278">
        <v>46356</v>
      </c>
      <c r="C3352" s="283">
        <f t="shared" si="50"/>
        <v>10382224991</v>
      </c>
      <c r="D3352" s="57"/>
      <c r="E3352" s="57"/>
      <c r="F3352" s="279">
        <v>843534879</v>
      </c>
      <c r="G3352" s="286">
        <v>501325822</v>
      </c>
      <c r="H3352" s="278">
        <v>46301</v>
      </c>
      <c r="I3352" s="278"/>
      <c r="K3352" s="57"/>
      <c r="L3352" s="57"/>
      <c r="M3352" s="274"/>
      <c r="N3352" s="274"/>
      <c r="O3352" s="57"/>
    </row>
    <row r="3353" spans="1:15">
      <c r="A3353" s="57"/>
      <c r="B3353" s="278">
        <v>46357</v>
      </c>
      <c r="C3353" s="283">
        <f t="shared" si="50"/>
        <v>10055324473</v>
      </c>
      <c r="D3353" s="57"/>
      <c r="E3353" s="57"/>
      <c r="F3353" s="279">
        <v>516634361</v>
      </c>
      <c r="G3353" s="286">
        <v>501495904</v>
      </c>
      <c r="H3353" s="278">
        <v>43104</v>
      </c>
      <c r="I3353" s="278"/>
      <c r="K3353" s="57"/>
      <c r="L3353" s="57"/>
      <c r="M3353" s="274"/>
      <c r="N3353" s="274"/>
      <c r="O3353" s="57"/>
    </row>
    <row r="3354" spans="1:15">
      <c r="A3354" s="57"/>
      <c r="B3354" s="278">
        <v>46358</v>
      </c>
      <c r="C3354" s="283">
        <f t="shared" si="50"/>
        <v>10324923716</v>
      </c>
      <c r="D3354" s="57"/>
      <c r="E3354" s="57"/>
      <c r="F3354" s="279">
        <v>786233604</v>
      </c>
      <c r="G3354" s="286">
        <v>502152859</v>
      </c>
      <c r="H3354" s="278">
        <v>49862</v>
      </c>
      <c r="I3354" s="278"/>
      <c r="K3354" s="57"/>
      <c r="L3354" s="57"/>
      <c r="M3354" s="274"/>
      <c r="N3354" s="274"/>
      <c r="O3354" s="57"/>
    </row>
    <row r="3355" spans="1:15">
      <c r="A3355" s="57"/>
      <c r="B3355" s="278">
        <v>46359</v>
      </c>
      <c r="C3355" s="283">
        <f t="shared" si="50"/>
        <v>10481840685</v>
      </c>
      <c r="D3355" s="57"/>
      <c r="E3355" s="57"/>
      <c r="F3355" s="279">
        <v>943150573</v>
      </c>
      <c r="G3355" s="286">
        <v>502209635</v>
      </c>
      <c r="H3355" s="278">
        <v>47999</v>
      </c>
      <c r="I3355" s="278"/>
      <c r="K3355" s="57"/>
      <c r="L3355" s="57"/>
      <c r="M3355" s="274"/>
      <c r="N3355" s="274"/>
      <c r="O3355" s="57"/>
    </row>
    <row r="3356" spans="1:15">
      <c r="A3356" s="57"/>
      <c r="B3356" s="278">
        <v>46360</v>
      </c>
      <c r="C3356" s="283">
        <f t="shared" si="50"/>
        <v>10357651563</v>
      </c>
      <c r="D3356" s="57"/>
      <c r="E3356" s="57"/>
      <c r="F3356" s="279">
        <v>818961451</v>
      </c>
      <c r="G3356" s="286">
        <v>502285549</v>
      </c>
      <c r="H3356" s="278">
        <v>47427</v>
      </c>
      <c r="I3356" s="278"/>
      <c r="K3356" s="57"/>
      <c r="L3356" s="57"/>
      <c r="M3356" s="274"/>
      <c r="N3356" s="274"/>
      <c r="O3356" s="57"/>
    </row>
    <row r="3357" spans="1:15">
      <c r="A3357" s="57"/>
      <c r="B3357" s="278">
        <v>46361</v>
      </c>
      <c r="C3357" s="283">
        <f t="shared" si="50"/>
        <v>10315108427</v>
      </c>
      <c r="D3357" s="57"/>
      <c r="E3357" s="57"/>
      <c r="F3357" s="279">
        <v>776418315</v>
      </c>
      <c r="G3357" s="286">
        <v>502614787</v>
      </c>
      <c r="H3357" s="278">
        <v>43075</v>
      </c>
      <c r="I3357" s="278"/>
      <c r="K3357" s="57"/>
      <c r="L3357" s="57"/>
      <c r="M3357" s="274"/>
      <c r="N3357" s="274"/>
      <c r="O3357" s="57"/>
    </row>
    <row r="3358" spans="1:15">
      <c r="A3358" s="57"/>
      <c r="B3358" s="278">
        <v>46362</v>
      </c>
      <c r="C3358" s="283">
        <f t="shared" si="50"/>
        <v>10454186784</v>
      </c>
      <c r="D3358" s="57"/>
      <c r="E3358" s="57"/>
      <c r="F3358" s="279">
        <v>915496672</v>
      </c>
      <c r="G3358" s="286">
        <v>502963202</v>
      </c>
      <c r="H3358" s="278">
        <v>44285</v>
      </c>
      <c r="I3358" s="278"/>
      <c r="K3358" s="57"/>
      <c r="L3358" s="57"/>
      <c r="M3358" s="274"/>
      <c r="N3358" s="274"/>
      <c r="O3358" s="57"/>
    </row>
    <row r="3359" spans="1:15">
      <c r="A3359" s="57"/>
      <c r="B3359" s="278">
        <v>46363</v>
      </c>
      <c r="C3359" s="283">
        <f t="shared" si="50"/>
        <v>10228064331</v>
      </c>
      <c r="D3359" s="57"/>
      <c r="E3359" s="57"/>
      <c r="F3359" s="279">
        <v>689374219</v>
      </c>
      <c r="G3359" s="286">
        <v>503050554</v>
      </c>
      <c r="H3359" s="278">
        <v>47279</v>
      </c>
      <c r="I3359" s="278"/>
      <c r="K3359" s="57"/>
      <c r="L3359" s="57"/>
      <c r="M3359" s="274"/>
      <c r="N3359" s="274"/>
      <c r="O3359" s="57"/>
    </row>
    <row r="3360" spans="1:15">
      <c r="A3360" s="57"/>
      <c r="B3360" s="278">
        <v>46364</v>
      </c>
      <c r="C3360" s="283">
        <f t="shared" ref="C3360:C3423" si="51">F3360+(F$88*28679+98765)+(G$88*6587+87654)+(E$88*9537+76543)+(J$88*5713+4528)</f>
        <v>9785653847</v>
      </c>
      <c r="D3360" s="57"/>
      <c r="E3360" s="57"/>
      <c r="F3360" s="279">
        <v>246963735</v>
      </c>
      <c r="G3360" s="286">
        <v>503050946</v>
      </c>
      <c r="H3360" s="278">
        <v>43367</v>
      </c>
      <c r="I3360" s="278"/>
      <c r="K3360" s="57"/>
      <c r="L3360" s="57"/>
      <c r="M3360" s="274"/>
      <c r="N3360" s="274"/>
      <c r="O3360" s="57"/>
    </row>
    <row r="3361" spans="1:15">
      <c r="A3361" s="57"/>
      <c r="B3361" s="278">
        <v>46365</v>
      </c>
      <c r="C3361" s="283">
        <f t="shared" si="51"/>
        <v>10120459616</v>
      </c>
      <c r="D3361" s="57"/>
      <c r="E3361" s="57"/>
      <c r="F3361" s="279">
        <v>581769504</v>
      </c>
      <c r="G3361" s="286">
        <v>503053706</v>
      </c>
      <c r="H3361" s="278">
        <v>47818</v>
      </c>
      <c r="I3361" s="278"/>
      <c r="K3361" s="57"/>
      <c r="L3361" s="57"/>
      <c r="M3361" s="274"/>
      <c r="N3361" s="274"/>
      <c r="O3361" s="57"/>
    </row>
    <row r="3362" spans="1:15">
      <c r="A3362" s="57"/>
      <c r="B3362" s="278">
        <v>46366</v>
      </c>
      <c r="C3362" s="283">
        <f t="shared" si="51"/>
        <v>9970966643</v>
      </c>
      <c r="D3362" s="57"/>
      <c r="E3362" s="57"/>
      <c r="F3362" s="279">
        <v>432276531</v>
      </c>
      <c r="G3362" s="286">
        <v>503133018</v>
      </c>
      <c r="H3362" s="278">
        <v>43946</v>
      </c>
      <c r="I3362" s="278"/>
      <c r="K3362" s="57"/>
      <c r="L3362" s="57"/>
      <c r="M3362" s="274"/>
      <c r="N3362" s="274"/>
      <c r="O3362" s="57"/>
    </row>
    <row r="3363" spans="1:15">
      <c r="A3363" s="57"/>
      <c r="B3363" s="278">
        <v>46367</v>
      </c>
      <c r="C3363" s="283">
        <f t="shared" si="51"/>
        <v>9915359473</v>
      </c>
      <c r="D3363" s="57"/>
      <c r="E3363" s="57"/>
      <c r="F3363" s="279">
        <v>376669361</v>
      </c>
      <c r="G3363" s="286">
        <v>503180588</v>
      </c>
      <c r="H3363" s="278">
        <v>46320</v>
      </c>
      <c r="I3363" s="278"/>
      <c r="K3363" s="57"/>
      <c r="L3363" s="57"/>
      <c r="M3363" s="274"/>
      <c r="N3363" s="274"/>
      <c r="O3363" s="57"/>
    </row>
    <row r="3364" spans="1:15">
      <c r="A3364" s="57"/>
      <c r="B3364" s="278">
        <v>46368</v>
      </c>
      <c r="C3364" s="283">
        <f t="shared" si="51"/>
        <v>9963102390</v>
      </c>
      <c r="D3364" s="57"/>
      <c r="E3364" s="57"/>
      <c r="F3364" s="279">
        <v>424412278</v>
      </c>
      <c r="G3364" s="286">
        <v>503187842</v>
      </c>
      <c r="H3364" s="278">
        <v>47043</v>
      </c>
      <c r="I3364" s="278"/>
      <c r="K3364" s="57"/>
      <c r="L3364" s="57"/>
      <c r="M3364" s="274"/>
      <c r="N3364" s="274"/>
      <c r="O3364" s="57"/>
    </row>
    <row r="3365" spans="1:15">
      <c r="A3365" s="57"/>
      <c r="B3365" s="278">
        <v>46369</v>
      </c>
      <c r="C3365" s="283">
        <f t="shared" si="51"/>
        <v>9972740576</v>
      </c>
      <c r="D3365" s="57"/>
      <c r="E3365" s="57"/>
      <c r="F3365" s="279">
        <v>434050464</v>
      </c>
      <c r="G3365" s="286">
        <v>503194621</v>
      </c>
      <c r="H3365" s="278">
        <v>49540</v>
      </c>
      <c r="I3365" s="278"/>
      <c r="K3365" s="57"/>
      <c r="L3365" s="57"/>
      <c r="M3365" s="274"/>
      <c r="N3365" s="274"/>
      <c r="O3365" s="57"/>
    </row>
    <row r="3366" spans="1:15">
      <c r="A3366" s="57"/>
      <c r="B3366" s="278">
        <v>46370</v>
      </c>
      <c r="C3366" s="283">
        <f t="shared" si="51"/>
        <v>9979778412</v>
      </c>
      <c r="D3366" s="57"/>
      <c r="E3366" s="57"/>
      <c r="F3366" s="279">
        <v>441088300</v>
      </c>
      <c r="G3366" s="286">
        <v>503195932</v>
      </c>
      <c r="H3366" s="278">
        <v>47663</v>
      </c>
      <c r="I3366" s="278"/>
      <c r="K3366" s="57"/>
      <c r="L3366" s="57"/>
      <c r="M3366" s="274"/>
      <c r="N3366" s="274"/>
      <c r="O3366" s="57"/>
    </row>
    <row r="3367" spans="1:15">
      <c r="A3367" s="57"/>
      <c r="B3367" s="278">
        <v>46371</v>
      </c>
      <c r="C3367" s="283">
        <f t="shared" si="51"/>
        <v>9675564556</v>
      </c>
      <c r="D3367" s="57"/>
      <c r="E3367" s="57"/>
      <c r="F3367" s="279">
        <v>136874444</v>
      </c>
      <c r="G3367" s="286">
        <v>503313533</v>
      </c>
      <c r="H3367" s="278">
        <v>47952</v>
      </c>
      <c r="I3367" s="278"/>
      <c r="K3367" s="57"/>
      <c r="L3367" s="57"/>
      <c r="M3367" s="274"/>
      <c r="N3367" s="274"/>
      <c r="O3367" s="57"/>
    </row>
    <row r="3368" spans="1:15">
      <c r="A3368" s="57"/>
      <c r="B3368" s="278">
        <v>46372</v>
      </c>
      <c r="C3368" s="283">
        <f t="shared" si="51"/>
        <v>10314866118</v>
      </c>
      <c r="D3368" s="57"/>
      <c r="E3368" s="57"/>
      <c r="F3368" s="279">
        <v>776176006</v>
      </c>
      <c r="G3368" s="286">
        <v>503478739</v>
      </c>
      <c r="H3368" s="278">
        <v>43731</v>
      </c>
      <c r="I3368" s="278"/>
      <c r="K3368" s="57"/>
      <c r="L3368" s="57"/>
      <c r="M3368" s="274"/>
      <c r="N3368" s="274"/>
      <c r="O3368" s="57"/>
    </row>
    <row r="3369" spans="1:15">
      <c r="A3369" s="57"/>
      <c r="B3369" s="278">
        <v>46373</v>
      </c>
      <c r="C3369" s="283">
        <f t="shared" si="51"/>
        <v>10095658781</v>
      </c>
      <c r="D3369" s="57"/>
      <c r="E3369" s="57"/>
      <c r="F3369" s="279">
        <v>556968669</v>
      </c>
      <c r="G3369" s="286">
        <v>503511486</v>
      </c>
      <c r="H3369" s="278">
        <v>45471</v>
      </c>
      <c r="I3369" s="278"/>
      <c r="K3369" s="57"/>
      <c r="L3369" s="57"/>
      <c r="M3369" s="274"/>
      <c r="N3369" s="274"/>
      <c r="O3369" s="57"/>
    </row>
    <row r="3370" spans="1:15">
      <c r="A3370" s="57"/>
      <c r="B3370" s="278">
        <v>46374</v>
      </c>
      <c r="C3370" s="283">
        <f t="shared" si="51"/>
        <v>10097459649</v>
      </c>
      <c r="D3370" s="57"/>
      <c r="E3370" s="57"/>
      <c r="F3370" s="279">
        <v>558769537</v>
      </c>
      <c r="G3370" s="286">
        <v>503515184</v>
      </c>
      <c r="H3370" s="278">
        <v>48088</v>
      </c>
      <c r="I3370" s="278"/>
      <c r="K3370" s="57"/>
      <c r="L3370" s="57"/>
      <c r="M3370" s="274"/>
      <c r="N3370" s="274"/>
      <c r="O3370" s="57"/>
    </row>
    <row r="3371" spans="1:15">
      <c r="A3371" s="57"/>
      <c r="B3371" s="278">
        <v>46375</v>
      </c>
      <c r="C3371" s="283">
        <f t="shared" si="51"/>
        <v>10413546773</v>
      </c>
      <c r="D3371" s="57"/>
      <c r="E3371" s="57"/>
      <c r="F3371" s="279">
        <v>874856661</v>
      </c>
      <c r="G3371" s="286">
        <v>503926006</v>
      </c>
      <c r="H3371" s="278">
        <v>45624</v>
      </c>
      <c r="I3371" s="278"/>
      <c r="K3371" s="57"/>
      <c r="L3371" s="57"/>
      <c r="M3371" s="274"/>
      <c r="N3371" s="274"/>
      <c r="O3371" s="57"/>
    </row>
    <row r="3372" spans="1:15">
      <c r="A3372" s="57"/>
      <c r="B3372" s="278">
        <v>46376</v>
      </c>
      <c r="C3372" s="283">
        <f t="shared" si="51"/>
        <v>10447605705</v>
      </c>
      <c r="D3372" s="57"/>
      <c r="E3372" s="57"/>
      <c r="F3372" s="279">
        <v>908915593</v>
      </c>
      <c r="G3372" s="286">
        <v>504038589</v>
      </c>
      <c r="H3372" s="278">
        <v>44223</v>
      </c>
      <c r="I3372" s="278"/>
      <c r="K3372" s="57"/>
      <c r="L3372" s="57"/>
      <c r="M3372" s="274"/>
      <c r="N3372" s="274"/>
      <c r="O3372" s="57"/>
    </row>
    <row r="3373" spans="1:15">
      <c r="A3373" s="57"/>
      <c r="B3373" s="278">
        <v>46377</v>
      </c>
      <c r="C3373" s="283">
        <f t="shared" si="51"/>
        <v>10083008856</v>
      </c>
      <c r="D3373" s="57"/>
      <c r="E3373" s="57"/>
      <c r="F3373" s="279">
        <v>544318744</v>
      </c>
      <c r="G3373" s="286">
        <v>504254965</v>
      </c>
      <c r="H3373" s="278">
        <v>43864</v>
      </c>
      <c r="I3373" s="278"/>
      <c r="K3373" s="57"/>
      <c r="L3373" s="57"/>
      <c r="M3373" s="274"/>
      <c r="N3373" s="274"/>
      <c r="O3373" s="57"/>
    </row>
    <row r="3374" spans="1:15">
      <c r="A3374" s="57"/>
      <c r="B3374" s="278">
        <v>46378</v>
      </c>
      <c r="C3374" s="283">
        <f t="shared" si="51"/>
        <v>10263395116</v>
      </c>
      <c r="D3374" s="57"/>
      <c r="E3374" s="57"/>
      <c r="F3374" s="279">
        <v>724705004</v>
      </c>
      <c r="G3374" s="286">
        <v>504431866</v>
      </c>
      <c r="H3374" s="278">
        <v>48510</v>
      </c>
      <c r="I3374" s="278"/>
      <c r="K3374" s="57"/>
      <c r="L3374" s="57"/>
      <c r="M3374" s="274"/>
      <c r="N3374" s="274"/>
      <c r="O3374" s="57"/>
    </row>
    <row r="3375" spans="1:15">
      <c r="A3375" s="57"/>
      <c r="B3375" s="278">
        <v>46379</v>
      </c>
      <c r="C3375" s="283">
        <f t="shared" si="51"/>
        <v>10218962373</v>
      </c>
      <c r="D3375" s="57"/>
      <c r="E3375" s="57"/>
      <c r="F3375" s="279">
        <v>680272261</v>
      </c>
      <c r="G3375" s="286">
        <v>504684004</v>
      </c>
      <c r="H3375" s="278">
        <v>48197</v>
      </c>
      <c r="I3375" s="278"/>
      <c r="K3375" s="57"/>
      <c r="L3375" s="57"/>
      <c r="M3375" s="274"/>
      <c r="N3375" s="274"/>
      <c r="O3375" s="57"/>
    </row>
    <row r="3376" spans="1:15">
      <c r="A3376" s="57"/>
      <c r="B3376" s="278">
        <v>46380</v>
      </c>
      <c r="C3376" s="283">
        <f t="shared" si="51"/>
        <v>9683276877</v>
      </c>
      <c r="D3376" s="57"/>
      <c r="E3376" s="57"/>
      <c r="F3376" s="279">
        <v>144586765</v>
      </c>
      <c r="G3376" s="286">
        <v>504696745</v>
      </c>
      <c r="H3376" s="278">
        <v>46439</v>
      </c>
      <c r="I3376" s="278"/>
      <c r="K3376" s="57"/>
      <c r="L3376" s="57"/>
      <c r="M3376" s="274"/>
      <c r="N3376" s="274"/>
      <c r="O3376" s="57"/>
    </row>
    <row r="3377" spans="1:15">
      <c r="A3377" s="57"/>
      <c r="B3377" s="278">
        <v>46381</v>
      </c>
      <c r="C3377" s="283">
        <f t="shared" si="51"/>
        <v>10368574041</v>
      </c>
      <c r="D3377" s="57"/>
      <c r="E3377" s="57"/>
      <c r="F3377" s="279">
        <v>829883929</v>
      </c>
      <c r="G3377" s="286">
        <v>504871499</v>
      </c>
      <c r="H3377" s="278">
        <v>43736</v>
      </c>
      <c r="I3377" s="278"/>
      <c r="K3377" s="57"/>
      <c r="L3377" s="57"/>
      <c r="M3377" s="274"/>
      <c r="N3377" s="274"/>
      <c r="O3377" s="57"/>
    </row>
    <row r="3378" spans="1:15">
      <c r="A3378" s="57"/>
      <c r="B3378" s="278">
        <v>46382</v>
      </c>
      <c r="C3378" s="283">
        <f t="shared" si="51"/>
        <v>10197038456</v>
      </c>
      <c r="D3378" s="57"/>
      <c r="E3378" s="57"/>
      <c r="F3378" s="279">
        <v>658348344</v>
      </c>
      <c r="G3378" s="286">
        <v>505055686</v>
      </c>
      <c r="H3378" s="278">
        <v>49117</v>
      </c>
      <c r="I3378" s="278"/>
      <c r="K3378" s="57"/>
      <c r="L3378" s="57"/>
      <c r="M3378" s="274"/>
      <c r="N3378" s="274"/>
      <c r="O3378" s="57"/>
    </row>
    <row r="3379" spans="1:15">
      <c r="A3379" s="57"/>
      <c r="B3379" s="278">
        <v>46383</v>
      </c>
      <c r="C3379" s="283">
        <f t="shared" si="51"/>
        <v>9795804098</v>
      </c>
      <c r="D3379" s="57"/>
      <c r="E3379" s="57"/>
      <c r="F3379" s="279">
        <v>257113986</v>
      </c>
      <c r="G3379" s="286">
        <v>505297600</v>
      </c>
      <c r="H3379" s="278">
        <v>49746</v>
      </c>
      <c r="I3379" s="278"/>
      <c r="K3379" s="57"/>
      <c r="L3379" s="57"/>
      <c r="M3379" s="274"/>
      <c r="N3379" s="274"/>
      <c r="O3379" s="57"/>
    </row>
    <row r="3380" spans="1:15">
      <c r="A3380" s="57"/>
      <c r="B3380" s="278">
        <v>46384</v>
      </c>
      <c r="C3380" s="283">
        <f t="shared" si="51"/>
        <v>10120526475</v>
      </c>
      <c r="D3380" s="57"/>
      <c r="E3380" s="57"/>
      <c r="F3380" s="279">
        <v>581836363</v>
      </c>
      <c r="G3380" s="286">
        <v>505348534</v>
      </c>
      <c r="H3380" s="278">
        <v>48204</v>
      </c>
      <c r="I3380" s="278"/>
      <c r="K3380" s="57"/>
      <c r="L3380" s="57"/>
      <c r="M3380" s="274"/>
      <c r="N3380" s="274"/>
      <c r="O3380" s="57"/>
    </row>
    <row r="3381" spans="1:15">
      <c r="A3381" s="57"/>
      <c r="B3381" s="278">
        <v>46385</v>
      </c>
      <c r="C3381" s="283">
        <f t="shared" si="51"/>
        <v>10372586916</v>
      </c>
      <c r="D3381" s="57"/>
      <c r="E3381" s="57"/>
      <c r="F3381" s="279">
        <v>833896804</v>
      </c>
      <c r="G3381" s="286">
        <v>505396098</v>
      </c>
      <c r="H3381" s="278">
        <v>46733</v>
      </c>
      <c r="I3381" s="278"/>
      <c r="K3381" s="57"/>
      <c r="L3381" s="57"/>
      <c r="M3381" s="274"/>
      <c r="N3381" s="274"/>
      <c r="O3381" s="57"/>
    </row>
    <row r="3382" spans="1:15">
      <c r="A3382" s="57"/>
      <c r="B3382" s="278">
        <v>46386</v>
      </c>
      <c r="C3382" s="283">
        <f t="shared" si="51"/>
        <v>10406104425</v>
      </c>
      <c r="D3382" s="57"/>
      <c r="E3382" s="57"/>
      <c r="F3382" s="279">
        <v>867414313</v>
      </c>
      <c r="G3382" s="286">
        <v>505431791</v>
      </c>
      <c r="H3382" s="278">
        <v>50056</v>
      </c>
      <c r="I3382" s="278"/>
      <c r="K3382" s="57"/>
      <c r="L3382" s="57"/>
      <c r="M3382" s="274"/>
      <c r="N3382" s="274"/>
      <c r="O3382" s="57"/>
    </row>
    <row r="3383" spans="1:15">
      <c r="A3383" s="57"/>
      <c r="B3383" s="278">
        <v>46387</v>
      </c>
      <c r="C3383" s="283">
        <f t="shared" si="51"/>
        <v>10482816946</v>
      </c>
      <c r="D3383" s="57"/>
      <c r="E3383" s="57"/>
      <c r="F3383" s="279">
        <v>944126834</v>
      </c>
      <c r="G3383" s="286">
        <v>505571069</v>
      </c>
      <c r="H3383" s="278">
        <v>48847</v>
      </c>
      <c r="I3383" s="278"/>
      <c r="K3383" s="57"/>
      <c r="L3383" s="57"/>
      <c r="M3383" s="274"/>
      <c r="N3383" s="274"/>
      <c r="O3383" s="57"/>
    </row>
    <row r="3384" spans="1:15">
      <c r="A3384" s="57"/>
      <c r="B3384" s="278">
        <v>46388</v>
      </c>
      <c r="C3384" s="283">
        <f t="shared" si="51"/>
        <v>10219748605</v>
      </c>
      <c r="D3384" s="57"/>
      <c r="E3384" s="57"/>
      <c r="F3384" s="279">
        <v>681058493</v>
      </c>
      <c r="G3384" s="286">
        <v>505793615</v>
      </c>
      <c r="H3384" s="278">
        <v>43635</v>
      </c>
      <c r="I3384" s="278"/>
      <c r="K3384" s="57"/>
      <c r="L3384" s="57"/>
      <c r="M3384" s="274"/>
      <c r="N3384" s="274"/>
      <c r="O3384" s="57"/>
    </row>
    <row r="3385" spans="1:15">
      <c r="A3385" s="57"/>
      <c r="B3385" s="278">
        <v>46389</v>
      </c>
      <c r="C3385" s="283">
        <f t="shared" si="51"/>
        <v>9766480110</v>
      </c>
      <c r="D3385" s="57"/>
      <c r="E3385" s="57"/>
      <c r="F3385" s="279">
        <v>227789998</v>
      </c>
      <c r="G3385" s="286">
        <v>505837069</v>
      </c>
      <c r="H3385" s="278">
        <v>47167</v>
      </c>
      <c r="I3385" s="278"/>
      <c r="K3385" s="57"/>
      <c r="L3385" s="57"/>
      <c r="M3385" s="274"/>
      <c r="N3385" s="274"/>
      <c r="O3385" s="57"/>
    </row>
    <row r="3386" spans="1:15">
      <c r="A3386" s="57"/>
      <c r="B3386" s="278">
        <v>46390</v>
      </c>
      <c r="C3386" s="283">
        <f t="shared" si="51"/>
        <v>10489025234</v>
      </c>
      <c r="D3386" s="57"/>
      <c r="E3386" s="57"/>
      <c r="F3386" s="279">
        <v>950335122</v>
      </c>
      <c r="G3386" s="286">
        <v>505869004</v>
      </c>
      <c r="H3386" s="278">
        <v>48856</v>
      </c>
      <c r="I3386" s="278"/>
      <c r="K3386" s="57"/>
      <c r="L3386" s="57"/>
      <c r="M3386" s="274"/>
      <c r="N3386" s="274"/>
      <c r="O3386" s="57"/>
    </row>
    <row r="3387" spans="1:15">
      <c r="A3387" s="57"/>
      <c r="B3387" s="278">
        <v>46391</v>
      </c>
      <c r="C3387" s="283">
        <f t="shared" si="51"/>
        <v>10069509743</v>
      </c>
      <c r="D3387" s="57"/>
      <c r="E3387" s="57"/>
      <c r="F3387" s="279">
        <v>530819631</v>
      </c>
      <c r="G3387" s="286">
        <v>505871119</v>
      </c>
      <c r="H3387" s="278">
        <v>47923</v>
      </c>
      <c r="I3387" s="278"/>
      <c r="K3387" s="57"/>
      <c r="L3387" s="57"/>
      <c r="M3387" s="274"/>
      <c r="N3387" s="274"/>
      <c r="O3387" s="57"/>
    </row>
    <row r="3388" spans="1:15">
      <c r="A3388" s="57"/>
      <c r="B3388" s="278">
        <v>46392</v>
      </c>
      <c r="C3388" s="283">
        <f t="shared" si="51"/>
        <v>10202255507</v>
      </c>
      <c r="D3388" s="57"/>
      <c r="E3388" s="57"/>
      <c r="F3388" s="279">
        <v>663565395</v>
      </c>
      <c r="G3388" s="286">
        <v>505967767</v>
      </c>
      <c r="H3388" s="278">
        <v>43677</v>
      </c>
      <c r="I3388" s="278"/>
      <c r="K3388" s="57"/>
      <c r="L3388" s="57"/>
      <c r="M3388" s="274"/>
      <c r="N3388" s="274"/>
      <c r="O3388" s="57"/>
    </row>
    <row r="3389" spans="1:15">
      <c r="A3389" s="57"/>
      <c r="B3389" s="278">
        <v>46393</v>
      </c>
      <c r="C3389" s="283">
        <f t="shared" si="51"/>
        <v>9775524258</v>
      </c>
      <c r="D3389" s="57"/>
      <c r="E3389" s="57"/>
      <c r="F3389" s="279">
        <v>236834146</v>
      </c>
      <c r="G3389" s="286">
        <v>506094756</v>
      </c>
      <c r="H3389" s="278">
        <v>49090</v>
      </c>
      <c r="I3389" s="278"/>
      <c r="K3389" s="57"/>
      <c r="L3389" s="57"/>
      <c r="M3389" s="274"/>
      <c r="N3389" s="274"/>
      <c r="O3389" s="57"/>
    </row>
    <row r="3390" spans="1:15">
      <c r="A3390" s="57"/>
      <c r="B3390" s="278">
        <v>46394</v>
      </c>
      <c r="C3390" s="283">
        <f t="shared" si="51"/>
        <v>9720388781</v>
      </c>
      <c r="D3390" s="57"/>
      <c r="E3390" s="57"/>
      <c r="F3390" s="279">
        <v>181698669</v>
      </c>
      <c r="G3390" s="286">
        <v>506113830</v>
      </c>
      <c r="H3390" s="278">
        <v>48490</v>
      </c>
      <c r="I3390" s="278"/>
      <c r="K3390" s="57"/>
      <c r="L3390" s="57"/>
      <c r="M3390" s="274"/>
      <c r="N3390" s="274"/>
      <c r="O3390" s="57"/>
    </row>
    <row r="3391" spans="1:15">
      <c r="A3391" s="57"/>
      <c r="B3391" s="278">
        <v>46395</v>
      </c>
      <c r="C3391" s="283">
        <f t="shared" si="51"/>
        <v>10457766180</v>
      </c>
      <c r="D3391" s="57"/>
      <c r="E3391" s="57"/>
      <c r="F3391" s="279">
        <v>919076068</v>
      </c>
      <c r="G3391" s="286">
        <v>506304443</v>
      </c>
      <c r="H3391" s="278">
        <v>43357</v>
      </c>
      <c r="I3391" s="278"/>
      <c r="K3391" s="57"/>
      <c r="L3391" s="57"/>
      <c r="M3391" s="274"/>
      <c r="N3391" s="274"/>
      <c r="O3391" s="57"/>
    </row>
    <row r="3392" spans="1:15">
      <c r="A3392" s="57"/>
      <c r="B3392" s="278">
        <v>46396</v>
      </c>
      <c r="C3392" s="283">
        <f t="shared" si="51"/>
        <v>10049986374</v>
      </c>
      <c r="D3392" s="57"/>
      <c r="E3392" s="57"/>
      <c r="F3392" s="279">
        <v>511296262</v>
      </c>
      <c r="G3392" s="286">
        <v>506371804</v>
      </c>
      <c r="H3392" s="278">
        <v>44052</v>
      </c>
      <c r="I3392" s="278"/>
      <c r="K3392" s="57"/>
      <c r="L3392" s="57"/>
      <c r="M3392" s="274"/>
      <c r="N3392" s="274"/>
      <c r="O3392" s="57"/>
    </row>
    <row r="3393" spans="1:15">
      <c r="A3393" s="57"/>
      <c r="B3393" s="278">
        <v>46397</v>
      </c>
      <c r="C3393" s="283">
        <f t="shared" si="51"/>
        <v>9888498817</v>
      </c>
      <c r="D3393" s="57"/>
      <c r="E3393" s="57"/>
      <c r="F3393" s="279">
        <v>349808705</v>
      </c>
      <c r="G3393" s="286">
        <v>506399523</v>
      </c>
      <c r="H3393" s="278">
        <v>48653</v>
      </c>
      <c r="I3393" s="278"/>
      <c r="K3393" s="57"/>
      <c r="L3393" s="57"/>
      <c r="M3393" s="274"/>
      <c r="N3393" s="274"/>
      <c r="O3393" s="57"/>
    </row>
    <row r="3394" spans="1:15">
      <c r="A3394" s="57"/>
      <c r="B3394" s="278">
        <v>46398</v>
      </c>
      <c r="C3394" s="283">
        <f t="shared" si="51"/>
        <v>9809624792</v>
      </c>
      <c r="D3394" s="57"/>
      <c r="E3394" s="57"/>
      <c r="F3394" s="279">
        <v>270934680</v>
      </c>
      <c r="G3394" s="286">
        <v>506790080</v>
      </c>
      <c r="H3394" s="278">
        <v>48798</v>
      </c>
      <c r="I3394" s="278"/>
      <c r="K3394" s="57"/>
      <c r="L3394" s="57"/>
      <c r="M3394" s="274"/>
      <c r="N3394" s="274"/>
      <c r="O3394" s="57"/>
    </row>
    <row r="3395" spans="1:15">
      <c r="A3395" s="57"/>
      <c r="B3395" s="278">
        <v>46399</v>
      </c>
      <c r="C3395" s="283">
        <f t="shared" si="51"/>
        <v>9953539029</v>
      </c>
      <c r="D3395" s="57"/>
      <c r="E3395" s="57"/>
      <c r="F3395" s="279">
        <v>414848917</v>
      </c>
      <c r="G3395" s="286">
        <v>507140328</v>
      </c>
      <c r="H3395" s="278">
        <v>50187</v>
      </c>
      <c r="I3395" s="278"/>
      <c r="K3395" s="57"/>
      <c r="L3395" s="57"/>
      <c r="M3395" s="274"/>
      <c r="N3395" s="274"/>
      <c r="O3395" s="57"/>
    </row>
    <row r="3396" spans="1:15">
      <c r="A3396" s="57"/>
      <c r="B3396" s="278">
        <v>46400</v>
      </c>
      <c r="C3396" s="283">
        <f t="shared" si="51"/>
        <v>10203210206</v>
      </c>
      <c r="D3396" s="57"/>
      <c r="E3396" s="57"/>
      <c r="F3396" s="279">
        <v>664520094</v>
      </c>
      <c r="G3396" s="286">
        <v>507384218</v>
      </c>
      <c r="H3396" s="278">
        <v>45766</v>
      </c>
      <c r="I3396" s="278"/>
      <c r="K3396" s="57"/>
      <c r="L3396" s="57"/>
      <c r="M3396" s="274"/>
      <c r="N3396" s="274"/>
      <c r="O3396" s="57"/>
    </row>
    <row r="3397" spans="1:15">
      <c r="A3397" s="57"/>
      <c r="B3397" s="278">
        <v>46401</v>
      </c>
      <c r="C3397" s="283">
        <f t="shared" si="51"/>
        <v>9691989384</v>
      </c>
      <c r="D3397" s="57"/>
      <c r="E3397" s="57"/>
      <c r="F3397" s="279">
        <v>153299272</v>
      </c>
      <c r="G3397" s="286">
        <v>507397438</v>
      </c>
      <c r="H3397" s="278">
        <v>43208</v>
      </c>
      <c r="I3397" s="278"/>
      <c r="K3397" s="57"/>
      <c r="L3397" s="57"/>
      <c r="M3397" s="274"/>
      <c r="N3397" s="274"/>
      <c r="O3397" s="57"/>
    </row>
    <row r="3398" spans="1:15">
      <c r="A3398" s="57"/>
      <c r="B3398" s="278">
        <v>46402</v>
      </c>
      <c r="C3398" s="283">
        <f t="shared" si="51"/>
        <v>9732237860</v>
      </c>
      <c r="D3398" s="57"/>
      <c r="E3398" s="57"/>
      <c r="F3398" s="279">
        <v>193547748</v>
      </c>
      <c r="G3398" s="286">
        <v>507418790</v>
      </c>
      <c r="H3398" s="278">
        <v>47546</v>
      </c>
      <c r="I3398" s="278"/>
      <c r="K3398" s="57"/>
      <c r="L3398" s="57"/>
      <c r="M3398" s="274"/>
      <c r="N3398" s="274"/>
      <c r="O3398" s="57"/>
    </row>
    <row r="3399" spans="1:15">
      <c r="A3399" s="57"/>
      <c r="B3399" s="278">
        <v>46403</v>
      </c>
      <c r="C3399" s="283">
        <f t="shared" si="51"/>
        <v>9824676552</v>
      </c>
      <c r="D3399" s="57"/>
      <c r="E3399" s="57"/>
      <c r="F3399" s="279">
        <v>285986440</v>
      </c>
      <c r="G3399" s="286">
        <v>507478640</v>
      </c>
      <c r="H3399" s="278">
        <v>43160</v>
      </c>
      <c r="I3399" s="278"/>
      <c r="K3399" s="57"/>
      <c r="L3399" s="57"/>
      <c r="M3399" s="274"/>
      <c r="N3399" s="274"/>
      <c r="O3399" s="57"/>
    </row>
    <row r="3400" spans="1:15">
      <c r="A3400" s="57"/>
      <c r="B3400" s="278">
        <v>46404</v>
      </c>
      <c r="C3400" s="283">
        <f t="shared" si="51"/>
        <v>9837049510</v>
      </c>
      <c r="D3400" s="57"/>
      <c r="E3400" s="57"/>
      <c r="F3400" s="279">
        <v>298359398</v>
      </c>
      <c r="G3400" s="286">
        <v>507677398</v>
      </c>
      <c r="H3400" s="278">
        <v>48422</v>
      </c>
      <c r="I3400" s="278"/>
      <c r="K3400" s="57"/>
      <c r="L3400" s="57"/>
      <c r="M3400" s="274"/>
      <c r="N3400" s="274"/>
      <c r="O3400" s="57"/>
    </row>
    <row r="3401" spans="1:15">
      <c r="A3401" s="57"/>
      <c r="B3401" s="278">
        <v>46405</v>
      </c>
      <c r="C3401" s="283">
        <f t="shared" si="51"/>
        <v>10004617531</v>
      </c>
      <c r="D3401" s="57"/>
      <c r="E3401" s="57"/>
      <c r="F3401" s="279">
        <v>465927419</v>
      </c>
      <c r="G3401" s="286">
        <v>507780270</v>
      </c>
      <c r="H3401" s="278">
        <v>45756</v>
      </c>
      <c r="I3401" s="278"/>
      <c r="K3401" s="57"/>
      <c r="L3401" s="57"/>
      <c r="M3401" s="274"/>
      <c r="N3401" s="274"/>
      <c r="O3401" s="57"/>
    </row>
    <row r="3402" spans="1:15">
      <c r="A3402" s="57"/>
      <c r="B3402" s="278">
        <v>46406</v>
      </c>
      <c r="C3402" s="283">
        <f t="shared" si="51"/>
        <v>10293560109</v>
      </c>
      <c r="D3402" s="57"/>
      <c r="E3402" s="57"/>
      <c r="F3402" s="279">
        <v>754869997</v>
      </c>
      <c r="G3402" s="286">
        <v>507982400</v>
      </c>
      <c r="H3402" s="278">
        <v>48537</v>
      </c>
      <c r="I3402" s="278"/>
      <c r="K3402" s="57"/>
      <c r="L3402" s="57"/>
      <c r="M3402" s="274"/>
      <c r="N3402" s="274"/>
      <c r="O3402" s="57"/>
    </row>
    <row r="3403" spans="1:15">
      <c r="A3403" s="57"/>
      <c r="B3403" s="278">
        <v>46407</v>
      </c>
      <c r="C3403" s="283">
        <f t="shared" si="51"/>
        <v>9897567927</v>
      </c>
      <c r="D3403" s="57"/>
      <c r="E3403" s="57"/>
      <c r="F3403" s="279">
        <v>358877815</v>
      </c>
      <c r="G3403" s="286">
        <v>508084177</v>
      </c>
      <c r="H3403" s="278">
        <v>43191</v>
      </c>
      <c r="I3403" s="278"/>
      <c r="K3403" s="57"/>
      <c r="L3403" s="57"/>
      <c r="M3403" s="274"/>
      <c r="N3403" s="274"/>
      <c r="O3403" s="57"/>
    </row>
    <row r="3404" spans="1:15">
      <c r="A3404" s="57"/>
      <c r="B3404" s="278">
        <v>46408</v>
      </c>
      <c r="C3404" s="283">
        <f t="shared" si="51"/>
        <v>10423397630</v>
      </c>
      <c r="D3404" s="57"/>
      <c r="E3404" s="57"/>
      <c r="F3404" s="279">
        <v>884707518</v>
      </c>
      <c r="G3404" s="286">
        <v>508232973</v>
      </c>
      <c r="H3404" s="278">
        <v>43922</v>
      </c>
      <c r="I3404" s="278"/>
      <c r="K3404" s="57"/>
      <c r="L3404" s="57"/>
      <c r="M3404" s="274"/>
      <c r="N3404" s="274"/>
      <c r="O3404" s="57"/>
    </row>
    <row r="3405" spans="1:15">
      <c r="A3405" s="57"/>
      <c r="B3405" s="278">
        <v>46409</v>
      </c>
      <c r="C3405" s="283">
        <f t="shared" si="51"/>
        <v>10161896768</v>
      </c>
      <c r="D3405" s="57"/>
      <c r="E3405" s="57"/>
      <c r="F3405" s="279">
        <v>623206656</v>
      </c>
      <c r="G3405" s="286">
        <v>508239091</v>
      </c>
      <c r="H3405" s="278">
        <v>44508</v>
      </c>
      <c r="I3405" s="278"/>
      <c r="K3405" s="57"/>
      <c r="L3405" s="57"/>
      <c r="M3405" s="274"/>
      <c r="N3405" s="274"/>
      <c r="O3405" s="57"/>
    </row>
    <row r="3406" spans="1:15">
      <c r="A3406" s="57"/>
      <c r="B3406" s="278">
        <v>46410</v>
      </c>
      <c r="C3406" s="283">
        <f t="shared" si="51"/>
        <v>10239335139</v>
      </c>
      <c r="D3406" s="57"/>
      <c r="E3406" s="57"/>
      <c r="F3406" s="279">
        <v>700645027</v>
      </c>
      <c r="G3406" s="286">
        <v>508308228</v>
      </c>
      <c r="H3406" s="278">
        <v>43802</v>
      </c>
      <c r="I3406" s="278"/>
      <c r="K3406" s="57"/>
      <c r="L3406" s="57"/>
      <c r="M3406" s="274"/>
      <c r="N3406" s="274"/>
      <c r="O3406" s="57"/>
    </row>
    <row r="3407" spans="1:15">
      <c r="A3407" s="57"/>
      <c r="B3407" s="278">
        <v>46411</v>
      </c>
      <c r="C3407" s="283">
        <f t="shared" si="51"/>
        <v>10390315063</v>
      </c>
      <c r="D3407" s="57"/>
      <c r="E3407" s="57"/>
      <c r="F3407" s="279">
        <v>851624951</v>
      </c>
      <c r="G3407" s="286">
        <v>508380974</v>
      </c>
      <c r="H3407" s="278">
        <v>45858</v>
      </c>
      <c r="I3407" s="278"/>
      <c r="K3407" s="57"/>
      <c r="L3407" s="57"/>
      <c r="M3407" s="274"/>
      <c r="N3407" s="274"/>
      <c r="O3407" s="57"/>
    </row>
    <row r="3408" spans="1:15">
      <c r="A3408" s="57"/>
      <c r="B3408" s="278">
        <v>46412</v>
      </c>
      <c r="C3408" s="283">
        <f t="shared" si="51"/>
        <v>10276868138</v>
      </c>
      <c r="D3408" s="57"/>
      <c r="E3408" s="57"/>
      <c r="F3408" s="279">
        <v>738178026</v>
      </c>
      <c r="G3408" s="286">
        <v>508427031</v>
      </c>
      <c r="H3408" s="278">
        <v>44614</v>
      </c>
      <c r="I3408" s="278"/>
      <c r="K3408" s="57"/>
      <c r="L3408" s="57"/>
      <c r="M3408" s="274"/>
      <c r="N3408" s="274"/>
      <c r="O3408" s="57"/>
    </row>
    <row r="3409" spans="1:15">
      <c r="A3409" s="57"/>
      <c r="B3409" s="278">
        <v>46413</v>
      </c>
      <c r="C3409" s="283">
        <f t="shared" si="51"/>
        <v>9710245433</v>
      </c>
      <c r="D3409" s="57"/>
      <c r="E3409" s="57"/>
      <c r="F3409" s="279">
        <v>171555321</v>
      </c>
      <c r="G3409" s="286">
        <v>508994612</v>
      </c>
      <c r="H3409" s="278">
        <v>45762</v>
      </c>
      <c r="I3409" s="278"/>
      <c r="K3409" s="57"/>
      <c r="L3409" s="57"/>
      <c r="M3409" s="274"/>
      <c r="N3409" s="274"/>
      <c r="O3409" s="57"/>
    </row>
    <row r="3410" spans="1:15">
      <c r="A3410" s="57"/>
      <c r="B3410" s="278">
        <v>46414</v>
      </c>
      <c r="C3410" s="283">
        <f t="shared" si="51"/>
        <v>9690561257</v>
      </c>
      <c r="D3410" s="57"/>
      <c r="E3410" s="57"/>
      <c r="F3410" s="279">
        <v>151871145</v>
      </c>
      <c r="G3410" s="286">
        <v>509027129</v>
      </c>
      <c r="H3410" s="278">
        <v>45675</v>
      </c>
      <c r="I3410" s="278"/>
      <c r="K3410" s="57"/>
      <c r="L3410" s="57"/>
      <c r="M3410" s="274"/>
      <c r="N3410" s="274"/>
      <c r="O3410" s="57"/>
    </row>
    <row r="3411" spans="1:15">
      <c r="A3411" s="57"/>
      <c r="B3411" s="278">
        <v>46415</v>
      </c>
      <c r="C3411" s="283">
        <f t="shared" si="51"/>
        <v>9985489469</v>
      </c>
      <c r="D3411" s="57"/>
      <c r="E3411" s="57"/>
      <c r="F3411" s="279">
        <v>446799357</v>
      </c>
      <c r="G3411" s="286">
        <v>509161325</v>
      </c>
      <c r="H3411" s="278">
        <v>43782</v>
      </c>
      <c r="I3411" s="278"/>
      <c r="K3411" s="57"/>
      <c r="L3411" s="57"/>
      <c r="M3411" s="274"/>
      <c r="N3411" s="274"/>
      <c r="O3411" s="57"/>
    </row>
    <row r="3412" spans="1:15">
      <c r="A3412" s="57"/>
      <c r="B3412" s="278">
        <v>46416</v>
      </c>
      <c r="C3412" s="283">
        <f t="shared" si="51"/>
        <v>10413420113</v>
      </c>
      <c r="D3412" s="57"/>
      <c r="E3412" s="57"/>
      <c r="F3412" s="279">
        <v>874730001</v>
      </c>
      <c r="G3412" s="286">
        <v>509259515</v>
      </c>
      <c r="H3412" s="278">
        <v>44167</v>
      </c>
      <c r="I3412" s="278"/>
      <c r="K3412" s="57"/>
      <c r="L3412" s="57"/>
      <c r="M3412" s="274"/>
      <c r="N3412" s="274"/>
      <c r="O3412" s="57"/>
    </row>
    <row r="3413" spans="1:15">
      <c r="A3413" s="57"/>
      <c r="B3413" s="278">
        <v>46417</v>
      </c>
      <c r="C3413" s="283">
        <f t="shared" si="51"/>
        <v>10525404197</v>
      </c>
      <c r="D3413" s="57"/>
      <c r="E3413" s="57"/>
      <c r="F3413" s="279">
        <v>986714085</v>
      </c>
      <c r="G3413" s="286">
        <v>509264822</v>
      </c>
      <c r="H3413" s="278">
        <v>46181</v>
      </c>
      <c r="I3413" s="278"/>
      <c r="K3413" s="57"/>
      <c r="L3413" s="57"/>
      <c r="M3413" s="274"/>
      <c r="N3413" s="274"/>
      <c r="O3413" s="57"/>
    </row>
    <row r="3414" spans="1:15">
      <c r="A3414" s="57"/>
      <c r="B3414" s="278">
        <v>46418</v>
      </c>
      <c r="C3414" s="283">
        <f t="shared" si="51"/>
        <v>9884414270</v>
      </c>
      <c r="D3414" s="57"/>
      <c r="E3414" s="57"/>
      <c r="F3414" s="279">
        <v>345724158</v>
      </c>
      <c r="G3414" s="286">
        <v>509340240</v>
      </c>
      <c r="H3414" s="278">
        <v>44782</v>
      </c>
      <c r="I3414" s="278"/>
      <c r="K3414" s="57"/>
      <c r="L3414" s="57"/>
      <c r="M3414" s="274"/>
      <c r="N3414" s="274"/>
      <c r="O3414" s="57"/>
    </row>
    <row r="3415" spans="1:15">
      <c r="A3415" s="57"/>
      <c r="B3415" s="278">
        <v>46419</v>
      </c>
      <c r="C3415" s="283">
        <f t="shared" si="51"/>
        <v>9964242584</v>
      </c>
      <c r="D3415" s="57"/>
      <c r="E3415" s="57"/>
      <c r="F3415" s="279">
        <v>425552472</v>
      </c>
      <c r="G3415" s="286">
        <v>509437294</v>
      </c>
      <c r="H3415" s="278">
        <v>49756</v>
      </c>
      <c r="I3415" s="278"/>
      <c r="K3415" s="57"/>
      <c r="L3415" s="57"/>
      <c r="M3415" s="274"/>
      <c r="N3415" s="274"/>
      <c r="O3415" s="57"/>
    </row>
    <row r="3416" spans="1:15">
      <c r="A3416" s="57"/>
      <c r="B3416" s="278">
        <v>46420</v>
      </c>
      <c r="C3416" s="283">
        <f t="shared" si="51"/>
        <v>10445056362</v>
      </c>
      <c r="D3416" s="57"/>
      <c r="E3416" s="57"/>
      <c r="F3416" s="279">
        <v>906366250</v>
      </c>
      <c r="G3416" s="286">
        <v>509483409</v>
      </c>
      <c r="H3416" s="278">
        <v>49172</v>
      </c>
      <c r="I3416" s="278"/>
      <c r="K3416" s="57"/>
      <c r="L3416" s="57"/>
      <c r="M3416" s="274"/>
      <c r="N3416" s="274"/>
      <c r="O3416" s="57"/>
    </row>
    <row r="3417" spans="1:15">
      <c r="A3417" s="57"/>
      <c r="B3417" s="278">
        <v>46421</v>
      </c>
      <c r="C3417" s="283">
        <f t="shared" si="51"/>
        <v>10463217218</v>
      </c>
      <c r="D3417" s="57"/>
      <c r="E3417" s="57"/>
      <c r="F3417" s="279">
        <v>924527106</v>
      </c>
      <c r="G3417" s="286">
        <v>509834988</v>
      </c>
      <c r="H3417" s="278">
        <v>47863</v>
      </c>
      <c r="I3417" s="278"/>
      <c r="K3417" s="57"/>
      <c r="L3417" s="57"/>
      <c r="M3417" s="274"/>
      <c r="N3417" s="274"/>
      <c r="O3417" s="57"/>
    </row>
    <row r="3418" spans="1:15">
      <c r="A3418" s="57"/>
      <c r="B3418" s="278">
        <v>46422</v>
      </c>
      <c r="C3418" s="283">
        <f t="shared" si="51"/>
        <v>9910714439</v>
      </c>
      <c r="D3418" s="57"/>
      <c r="E3418" s="57"/>
      <c r="F3418" s="279">
        <v>372024327</v>
      </c>
      <c r="G3418" s="286">
        <v>509945067</v>
      </c>
      <c r="H3418" s="278">
        <v>47358</v>
      </c>
      <c r="I3418" s="278"/>
      <c r="K3418" s="57"/>
      <c r="L3418" s="57"/>
      <c r="M3418" s="274"/>
      <c r="N3418" s="274"/>
      <c r="O3418" s="57"/>
    </row>
    <row r="3419" spans="1:15">
      <c r="A3419" s="57"/>
      <c r="B3419" s="278">
        <v>46423</v>
      </c>
      <c r="C3419" s="283">
        <f t="shared" si="51"/>
        <v>10060708799</v>
      </c>
      <c r="D3419" s="57"/>
      <c r="E3419" s="57"/>
      <c r="F3419" s="279">
        <v>522018687</v>
      </c>
      <c r="G3419" s="286">
        <v>509950677</v>
      </c>
      <c r="H3419" s="278">
        <v>45135</v>
      </c>
      <c r="I3419" s="278"/>
      <c r="K3419" s="57"/>
      <c r="L3419" s="57"/>
      <c r="M3419" s="274"/>
      <c r="N3419" s="274"/>
      <c r="O3419" s="57"/>
    </row>
    <row r="3420" spans="1:15">
      <c r="A3420" s="57"/>
      <c r="B3420" s="278">
        <v>46424</v>
      </c>
      <c r="C3420" s="283">
        <f t="shared" si="51"/>
        <v>9862733949</v>
      </c>
      <c r="D3420" s="57"/>
      <c r="E3420" s="57"/>
      <c r="F3420" s="279">
        <v>324043837</v>
      </c>
      <c r="G3420" s="286">
        <v>510016048</v>
      </c>
      <c r="H3420" s="278">
        <v>47730</v>
      </c>
      <c r="I3420" s="278"/>
      <c r="K3420" s="57"/>
      <c r="L3420" s="57"/>
      <c r="M3420" s="274"/>
      <c r="N3420" s="274"/>
      <c r="O3420" s="57"/>
    </row>
    <row r="3421" spans="1:15">
      <c r="A3421" s="57"/>
      <c r="B3421" s="278">
        <v>46425</v>
      </c>
      <c r="C3421" s="283">
        <f t="shared" si="51"/>
        <v>9684552558</v>
      </c>
      <c r="D3421" s="57"/>
      <c r="E3421" s="57"/>
      <c r="F3421" s="279">
        <v>145862446</v>
      </c>
      <c r="G3421" s="286">
        <v>510032424</v>
      </c>
      <c r="H3421" s="278">
        <v>49369</v>
      </c>
      <c r="I3421" s="278"/>
      <c r="K3421" s="57"/>
      <c r="L3421" s="57"/>
      <c r="M3421" s="274"/>
      <c r="N3421" s="274"/>
      <c r="O3421" s="57"/>
    </row>
    <row r="3422" spans="1:15">
      <c r="A3422" s="57"/>
      <c r="B3422" s="278">
        <v>46426</v>
      </c>
      <c r="C3422" s="283">
        <f t="shared" si="51"/>
        <v>9697046420</v>
      </c>
      <c r="D3422" s="57"/>
      <c r="E3422" s="57"/>
      <c r="F3422" s="279">
        <v>158356308</v>
      </c>
      <c r="G3422" s="286">
        <v>510110233</v>
      </c>
      <c r="H3422" s="278">
        <v>47022</v>
      </c>
      <c r="I3422" s="278"/>
      <c r="K3422" s="57"/>
      <c r="L3422" s="57"/>
      <c r="M3422" s="274"/>
      <c r="N3422" s="274"/>
      <c r="O3422" s="57"/>
    </row>
    <row r="3423" spans="1:15">
      <c r="A3423" s="57"/>
      <c r="B3423" s="278">
        <v>46427</v>
      </c>
      <c r="C3423" s="283">
        <f t="shared" si="51"/>
        <v>10294892689</v>
      </c>
      <c r="D3423" s="57"/>
      <c r="E3423" s="57"/>
      <c r="F3423" s="279">
        <v>756202577</v>
      </c>
      <c r="G3423" s="286">
        <v>510168028</v>
      </c>
      <c r="H3423" s="278">
        <v>45635</v>
      </c>
      <c r="I3423" s="278"/>
      <c r="K3423" s="57"/>
      <c r="L3423" s="57"/>
      <c r="M3423" s="274"/>
      <c r="N3423" s="274"/>
      <c r="O3423" s="57"/>
    </row>
    <row r="3424" spans="1:15">
      <c r="A3424" s="57"/>
      <c r="B3424" s="278">
        <v>46428</v>
      </c>
      <c r="C3424" s="283">
        <f t="shared" ref="C3424:C3487" si="52">F3424+(F$88*28679+98765)+(G$88*6587+87654)+(E$88*9537+76543)+(J$88*5713+4528)</f>
        <v>9716470394</v>
      </c>
      <c r="D3424" s="57"/>
      <c r="E3424" s="57"/>
      <c r="F3424" s="279">
        <v>177780282</v>
      </c>
      <c r="G3424" s="286">
        <v>510349896</v>
      </c>
      <c r="H3424" s="278">
        <v>45279</v>
      </c>
      <c r="I3424" s="278"/>
      <c r="K3424" s="57"/>
      <c r="L3424" s="57"/>
      <c r="M3424" s="274"/>
      <c r="N3424" s="274"/>
      <c r="O3424" s="57"/>
    </row>
    <row r="3425" spans="1:15">
      <c r="A3425" s="57"/>
      <c r="B3425" s="278">
        <v>46429</v>
      </c>
      <c r="C3425" s="283">
        <f t="shared" si="52"/>
        <v>10313609082</v>
      </c>
      <c r="D3425" s="57"/>
      <c r="E3425" s="57"/>
      <c r="F3425" s="279">
        <v>774918970</v>
      </c>
      <c r="G3425" s="286">
        <v>510404461</v>
      </c>
      <c r="H3425" s="278">
        <v>44741</v>
      </c>
      <c r="I3425" s="278"/>
      <c r="K3425" s="57"/>
      <c r="L3425" s="57"/>
      <c r="M3425" s="274"/>
      <c r="N3425" s="274"/>
      <c r="O3425" s="57"/>
    </row>
    <row r="3426" spans="1:15">
      <c r="A3426" s="57"/>
      <c r="B3426" s="278">
        <v>46430</v>
      </c>
      <c r="C3426" s="283">
        <f t="shared" si="52"/>
        <v>9782167783</v>
      </c>
      <c r="D3426" s="57"/>
      <c r="E3426" s="57"/>
      <c r="F3426" s="279">
        <v>243477671</v>
      </c>
      <c r="G3426" s="286">
        <v>510427836</v>
      </c>
      <c r="H3426" s="278">
        <v>48203</v>
      </c>
      <c r="I3426" s="278"/>
      <c r="K3426" s="57"/>
      <c r="L3426" s="57"/>
      <c r="M3426" s="274"/>
      <c r="N3426" s="274"/>
      <c r="O3426" s="57"/>
    </row>
    <row r="3427" spans="1:15">
      <c r="A3427" s="57"/>
      <c r="B3427" s="278">
        <v>46431</v>
      </c>
      <c r="C3427" s="283">
        <f t="shared" si="52"/>
        <v>10277641334</v>
      </c>
      <c r="D3427" s="57"/>
      <c r="E3427" s="57"/>
      <c r="F3427" s="279">
        <v>738951222</v>
      </c>
      <c r="G3427" s="286">
        <v>510616858</v>
      </c>
      <c r="H3427" s="278">
        <v>48869</v>
      </c>
      <c r="I3427" s="278"/>
      <c r="K3427" s="57"/>
      <c r="L3427" s="57"/>
      <c r="M3427" s="274"/>
      <c r="N3427" s="274"/>
      <c r="O3427" s="57"/>
    </row>
    <row r="3428" spans="1:15">
      <c r="A3428" s="57"/>
      <c r="B3428" s="278">
        <v>46432</v>
      </c>
      <c r="C3428" s="283">
        <f t="shared" si="52"/>
        <v>9896442337</v>
      </c>
      <c r="D3428" s="57"/>
      <c r="E3428" s="57"/>
      <c r="F3428" s="279">
        <v>357752225</v>
      </c>
      <c r="G3428" s="286">
        <v>510690494</v>
      </c>
      <c r="H3428" s="278">
        <v>43083</v>
      </c>
      <c r="I3428" s="278"/>
      <c r="K3428" s="57"/>
      <c r="L3428" s="57"/>
      <c r="M3428" s="274"/>
      <c r="N3428" s="274"/>
      <c r="O3428" s="57"/>
    </row>
    <row r="3429" spans="1:15">
      <c r="A3429" s="57"/>
      <c r="B3429" s="278">
        <v>46433</v>
      </c>
      <c r="C3429" s="283">
        <f t="shared" si="52"/>
        <v>10307321690</v>
      </c>
      <c r="D3429" s="57"/>
      <c r="E3429" s="57"/>
      <c r="F3429" s="279">
        <v>768631578</v>
      </c>
      <c r="G3429" s="286">
        <v>510974342</v>
      </c>
      <c r="H3429" s="278">
        <v>45729</v>
      </c>
      <c r="I3429" s="278"/>
      <c r="K3429" s="57"/>
      <c r="L3429" s="57"/>
      <c r="M3429" s="274"/>
      <c r="N3429" s="274"/>
      <c r="O3429" s="57"/>
    </row>
    <row r="3430" spans="1:15">
      <c r="A3430" s="57"/>
      <c r="B3430" s="278">
        <v>46434</v>
      </c>
      <c r="C3430" s="283">
        <f t="shared" si="52"/>
        <v>10284180075</v>
      </c>
      <c r="D3430" s="57"/>
      <c r="E3430" s="57"/>
      <c r="F3430" s="279">
        <v>745489963</v>
      </c>
      <c r="G3430" s="286">
        <v>511094916</v>
      </c>
      <c r="H3430" s="278">
        <v>49144</v>
      </c>
      <c r="I3430" s="278"/>
      <c r="K3430" s="57"/>
      <c r="L3430" s="57"/>
      <c r="M3430" s="274"/>
      <c r="N3430" s="274"/>
      <c r="O3430" s="57"/>
    </row>
    <row r="3431" spans="1:15">
      <c r="A3431" s="57"/>
      <c r="B3431" s="278">
        <v>46435</v>
      </c>
      <c r="C3431" s="283">
        <f t="shared" si="52"/>
        <v>9662129465</v>
      </c>
      <c r="D3431" s="57"/>
      <c r="E3431" s="57"/>
      <c r="F3431" s="279">
        <v>123439353</v>
      </c>
      <c r="G3431" s="286">
        <v>511096704</v>
      </c>
      <c r="H3431" s="278">
        <v>43583</v>
      </c>
      <c r="I3431" s="278"/>
      <c r="K3431" s="57"/>
      <c r="L3431" s="57"/>
      <c r="M3431" s="274"/>
      <c r="N3431" s="274"/>
      <c r="O3431" s="57"/>
    </row>
    <row r="3432" spans="1:15">
      <c r="A3432" s="57"/>
      <c r="B3432" s="278">
        <v>46436</v>
      </c>
      <c r="C3432" s="283">
        <f t="shared" si="52"/>
        <v>9883674811</v>
      </c>
      <c r="D3432" s="57"/>
      <c r="E3432" s="57"/>
      <c r="F3432" s="279">
        <v>344984699</v>
      </c>
      <c r="G3432" s="286">
        <v>511185750</v>
      </c>
      <c r="H3432" s="278">
        <v>44063</v>
      </c>
      <c r="I3432" s="278"/>
      <c r="K3432" s="57"/>
      <c r="L3432" s="57"/>
      <c r="M3432" s="274"/>
      <c r="N3432" s="274"/>
      <c r="O3432" s="57"/>
    </row>
    <row r="3433" spans="1:15">
      <c r="A3433" s="57"/>
      <c r="B3433" s="278">
        <v>46437</v>
      </c>
      <c r="C3433" s="283">
        <f t="shared" si="52"/>
        <v>10094953896</v>
      </c>
      <c r="D3433" s="57"/>
      <c r="E3433" s="57"/>
      <c r="F3433" s="279">
        <v>556263784</v>
      </c>
      <c r="G3433" s="286">
        <v>511296262</v>
      </c>
      <c r="H3433" s="278">
        <v>46396</v>
      </c>
      <c r="I3433" s="278"/>
      <c r="K3433" s="57"/>
      <c r="L3433" s="57"/>
      <c r="M3433" s="274"/>
      <c r="N3433" s="274"/>
      <c r="O3433" s="57"/>
    </row>
    <row r="3434" spans="1:15">
      <c r="A3434" s="57"/>
      <c r="B3434" s="278">
        <v>46438</v>
      </c>
      <c r="C3434" s="283">
        <f t="shared" si="52"/>
        <v>10429651262</v>
      </c>
      <c r="D3434" s="57"/>
      <c r="E3434" s="57"/>
      <c r="F3434" s="279">
        <v>890961150</v>
      </c>
      <c r="G3434" s="286">
        <v>511821562</v>
      </c>
      <c r="H3434" s="278">
        <v>48675</v>
      </c>
      <c r="I3434" s="278"/>
      <c r="K3434" s="57"/>
      <c r="L3434" s="57"/>
      <c r="M3434" s="274"/>
      <c r="N3434" s="274"/>
      <c r="O3434" s="57"/>
    </row>
    <row r="3435" spans="1:15">
      <c r="A3435" s="57"/>
      <c r="B3435" s="278">
        <v>46439</v>
      </c>
      <c r="C3435" s="283">
        <f t="shared" si="52"/>
        <v>10043386857</v>
      </c>
      <c r="D3435" s="57"/>
      <c r="E3435" s="57"/>
      <c r="F3435" s="279">
        <v>504696745</v>
      </c>
      <c r="G3435" s="286">
        <v>512058877</v>
      </c>
      <c r="H3435" s="278">
        <v>46587</v>
      </c>
      <c r="I3435" s="278"/>
      <c r="K3435" s="57"/>
      <c r="L3435" s="57"/>
      <c r="M3435" s="274"/>
      <c r="N3435" s="274"/>
      <c r="O3435" s="57"/>
    </row>
    <row r="3436" spans="1:15">
      <c r="A3436" s="57"/>
      <c r="B3436" s="278">
        <v>46440</v>
      </c>
      <c r="C3436" s="283">
        <f t="shared" si="52"/>
        <v>10257295328</v>
      </c>
      <c r="D3436" s="57"/>
      <c r="E3436" s="57"/>
      <c r="F3436" s="279">
        <v>718605216</v>
      </c>
      <c r="G3436" s="286">
        <v>512213006</v>
      </c>
      <c r="H3436" s="278">
        <v>45553</v>
      </c>
      <c r="I3436" s="278"/>
      <c r="K3436" s="57"/>
      <c r="L3436" s="57"/>
      <c r="M3436" s="274"/>
      <c r="N3436" s="274"/>
      <c r="O3436" s="57"/>
    </row>
    <row r="3437" spans="1:15">
      <c r="A3437" s="57"/>
      <c r="B3437" s="278">
        <v>46441</v>
      </c>
      <c r="C3437" s="283">
        <f t="shared" si="52"/>
        <v>10228852584</v>
      </c>
      <c r="D3437" s="57"/>
      <c r="E3437" s="57"/>
      <c r="F3437" s="279">
        <v>690162472</v>
      </c>
      <c r="G3437" s="286">
        <v>512315774</v>
      </c>
      <c r="H3437" s="278">
        <v>49571</v>
      </c>
      <c r="I3437" s="278"/>
      <c r="K3437" s="57"/>
      <c r="L3437" s="57"/>
      <c r="M3437" s="274"/>
      <c r="N3437" s="274"/>
      <c r="O3437" s="57"/>
    </row>
    <row r="3438" spans="1:15">
      <c r="A3438" s="57"/>
      <c r="B3438" s="278">
        <v>46442</v>
      </c>
      <c r="C3438" s="283">
        <f t="shared" si="52"/>
        <v>9747636042</v>
      </c>
      <c r="D3438" s="57"/>
      <c r="E3438" s="57"/>
      <c r="F3438" s="279">
        <v>208945930</v>
      </c>
      <c r="G3438" s="286">
        <v>512315878</v>
      </c>
      <c r="H3438" s="278">
        <v>44321</v>
      </c>
      <c r="I3438" s="278"/>
      <c r="K3438" s="57"/>
      <c r="L3438" s="57"/>
      <c r="M3438" s="274"/>
      <c r="N3438" s="274"/>
      <c r="O3438" s="57"/>
    </row>
    <row r="3439" spans="1:15">
      <c r="A3439" s="57"/>
      <c r="B3439" s="278">
        <v>46443</v>
      </c>
      <c r="C3439" s="283">
        <f t="shared" si="52"/>
        <v>10121610733</v>
      </c>
      <c r="D3439" s="57"/>
      <c r="E3439" s="57"/>
      <c r="F3439" s="279">
        <v>582920621</v>
      </c>
      <c r="G3439" s="286">
        <v>512364039</v>
      </c>
      <c r="H3439" s="278">
        <v>45794</v>
      </c>
      <c r="I3439" s="278"/>
      <c r="K3439" s="57"/>
      <c r="L3439" s="57"/>
      <c r="M3439" s="274"/>
      <c r="N3439" s="274"/>
      <c r="O3439" s="57"/>
    </row>
    <row r="3440" spans="1:15">
      <c r="A3440" s="57"/>
      <c r="B3440" s="278">
        <v>46444</v>
      </c>
      <c r="C3440" s="283">
        <f t="shared" si="52"/>
        <v>10303887056</v>
      </c>
      <c r="D3440" s="57"/>
      <c r="E3440" s="57"/>
      <c r="F3440" s="279">
        <v>765196944</v>
      </c>
      <c r="G3440" s="286">
        <v>512469923</v>
      </c>
      <c r="H3440" s="278">
        <v>46927</v>
      </c>
      <c r="I3440" s="278"/>
      <c r="K3440" s="57"/>
      <c r="L3440" s="57"/>
      <c r="M3440" s="274"/>
      <c r="N3440" s="274"/>
      <c r="O3440" s="57"/>
    </row>
    <row r="3441" spans="1:15">
      <c r="A3441" s="57"/>
      <c r="B3441" s="278">
        <v>46445</v>
      </c>
      <c r="C3441" s="283">
        <f t="shared" si="52"/>
        <v>10449044355</v>
      </c>
      <c r="D3441" s="57"/>
      <c r="E3441" s="57"/>
      <c r="F3441" s="279">
        <v>910354243</v>
      </c>
      <c r="G3441" s="286">
        <v>512680611</v>
      </c>
      <c r="H3441" s="278">
        <v>43976</v>
      </c>
      <c r="I3441" s="278"/>
      <c r="K3441" s="57"/>
      <c r="L3441" s="57"/>
      <c r="M3441" s="274"/>
      <c r="N3441" s="274"/>
      <c r="O3441" s="57"/>
    </row>
    <row r="3442" spans="1:15">
      <c r="A3442" s="57"/>
      <c r="B3442" s="278">
        <v>46446</v>
      </c>
      <c r="C3442" s="283">
        <f t="shared" si="52"/>
        <v>10037285058</v>
      </c>
      <c r="D3442" s="57"/>
      <c r="E3442" s="57"/>
      <c r="F3442" s="279">
        <v>498594946</v>
      </c>
      <c r="G3442" s="286">
        <v>513048898</v>
      </c>
      <c r="H3442" s="278">
        <v>47188</v>
      </c>
      <c r="I3442" s="278"/>
      <c r="K3442" s="57"/>
      <c r="L3442" s="57"/>
      <c r="M3442" s="274"/>
      <c r="N3442" s="274"/>
      <c r="O3442" s="57"/>
    </row>
    <row r="3443" spans="1:15">
      <c r="A3443" s="57"/>
      <c r="B3443" s="278">
        <v>46447</v>
      </c>
      <c r="C3443" s="283">
        <f t="shared" si="52"/>
        <v>9923869483</v>
      </c>
      <c r="D3443" s="57"/>
      <c r="E3443" s="57"/>
      <c r="F3443" s="279">
        <v>385179371</v>
      </c>
      <c r="G3443" s="286">
        <v>513065837</v>
      </c>
      <c r="H3443" s="278">
        <v>49622</v>
      </c>
      <c r="I3443" s="278"/>
      <c r="K3443" s="57"/>
      <c r="L3443" s="57"/>
      <c r="M3443" s="274"/>
      <c r="N3443" s="274"/>
      <c r="O3443" s="57"/>
    </row>
    <row r="3444" spans="1:15">
      <c r="A3444" s="57"/>
      <c r="B3444" s="278">
        <v>46448</v>
      </c>
      <c r="C3444" s="283">
        <f t="shared" si="52"/>
        <v>9774423310</v>
      </c>
      <c r="D3444" s="57"/>
      <c r="E3444" s="57"/>
      <c r="F3444" s="279">
        <v>235733198</v>
      </c>
      <c r="G3444" s="286">
        <v>513092687</v>
      </c>
      <c r="H3444" s="278">
        <v>50140</v>
      </c>
      <c r="I3444" s="278"/>
      <c r="K3444" s="57"/>
      <c r="L3444" s="57"/>
      <c r="M3444" s="274"/>
      <c r="N3444" s="274"/>
      <c r="O3444" s="57"/>
    </row>
    <row r="3445" spans="1:15">
      <c r="A3445" s="57"/>
      <c r="B3445" s="278">
        <v>46449</v>
      </c>
      <c r="C3445" s="283">
        <f t="shared" si="52"/>
        <v>9991477750</v>
      </c>
      <c r="D3445" s="57"/>
      <c r="E3445" s="57"/>
      <c r="F3445" s="279">
        <v>452787638</v>
      </c>
      <c r="G3445" s="286">
        <v>513109447</v>
      </c>
      <c r="H3445" s="278">
        <v>48597</v>
      </c>
      <c r="I3445" s="278"/>
      <c r="K3445" s="57"/>
      <c r="L3445" s="57"/>
      <c r="M3445" s="274"/>
      <c r="N3445" s="274"/>
      <c r="O3445" s="57"/>
    </row>
    <row r="3446" spans="1:15">
      <c r="A3446" s="57"/>
      <c r="B3446" s="278">
        <v>46450</v>
      </c>
      <c r="C3446" s="283">
        <f t="shared" si="52"/>
        <v>9728116333</v>
      </c>
      <c r="D3446" s="57"/>
      <c r="E3446" s="57"/>
      <c r="F3446" s="279">
        <v>189426221</v>
      </c>
      <c r="G3446" s="286">
        <v>513271003</v>
      </c>
      <c r="H3446" s="278">
        <v>45480</v>
      </c>
      <c r="I3446" s="278"/>
      <c r="K3446" s="57"/>
      <c r="L3446" s="57"/>
      <c r="M3446" s="274"/>
      <c r="N3446" s="274"/>
      <c r="O3446" s="57"/>
    </row>
    <row r="3447" spans="1:15">
      <c r="A3447" s="57"/>
      <c r="B3447" s="278">
        <v>46451</v>
      </c>
      <c r="C3447" s="283">
        <f t="shared" si="52"/>
        <v>10290154111</v>
      </c>
      <c r="D3447" s="57"/>
      <c r="E3447" s="57"/>
      <c r="F3447" s="279">
        <v>751463999</v>
      </c>
      <c r="G3447" s="286">
        <v>513312133</v>
      </c>
      <c r="H3447" s="278">
        <v>50102</v>
      </c>
      <c r="I3447" s="278"/>
      <c r="K3447" s="57"/>
      <c r="L3447" s="57"/>
      <c r="M3447" s="274"/>
      <c r="N3447" s="274"/>
      <c r="O3447" s="57"/>
    </row>
    <row r="3448" spans="1:15">
      <c r="A3448" s="57"/>
      <c r="B3448" s="278">
        <v>46452</v>
      </c>
      <c r="C3448" s="283">
        <f t="shared" si="52"/>
        <v>9709197549</v>
      </c>
      <c r="D3448" s="57"/>
      <c r="E3448" s="57"/>
      <c r="F3448" s="279">
        <v>170507437</v>
      </c>
      <c r="G3448" s="286">
        <v>513334010</v>
      </c>
      <c r="H3448" s="278">
        <v>49704</v>
      </c>
      <c r="I3448" s="278"/>
      <c r="K3448" s="57"/>
      <c r="L3448" s="57"/>
      <c r="M3448" s="274"/>
      <c r="N3448" s="274"/>
      <c r="O3448" s="57"/>
    </row>
    <row r="3449" spans="1:15">
      <c r="A3449" s="57"/>
      <c r="B3449" s="278">
        <v>46453</v>
      </c>
      <c r="C3449" s="283">
        <f t="shared" si="52"/>
        <v>9778827429</v>
      </c>
      <c r="D3449" s="57"/>
      <c r="E3449" s="57"/>
      <c r="F3449" s="279">
        <v>240137317</v>
      </c>
      <c r="G3449" s="286">
        <v>513468632</v>
      </c>
      <c r="H3449" s="278">
        <v>43684</v>
      </c>
      <c r="I3449" s="278"/>
      <c r="K3449" s="57"/>
      <c r="L3449" s="57"/>
      <c r="M3449" s="274"/>
      <c r="N3449" s="274"/>
      <c r="O3449" s="57"/>
    </row>
    <row r="3450" spans="1:15">
      <c r="A3450" s="57"/>
      <c r="B3450" s="278">
        <v>46454</v>
      </c>
      <c r="C3450" s="283">
        <f t="shared" si="52"/>
        <v>10078234535</v>
      </c>
      <c r="D3450" s="57"/>
      <c r="E3450" s="57"/>
      <c r="F3450" s="279">
        <v>539544423</v>
      </c>
      <c r="G3450" s="286">
        <v>513492289</v>
      </c>
      <c r="H3450" s="278">
        <v>49272</v>
      </c>
      <c r="I3450" s="278"/>
      <c r="K3450" s="57"/>
      <c r="L3450" s="57"/>
      <c r="M3450" s="274"/>
      <c r="N3450" s="274"/>
      <c r="O3450" s="57"/>
    </row>
    <row r="3451" spans="1:15">
      <c r="A3451" s="57"/>
      <c r="B3451" s="278">
        <v>46455</v>
      </c>
      <c r="C3451" s="283">
        <f t="shared" si="52"/>
        <v>9962733530</v>
      </c>
      <c r="D3451" s="57"/>
      <c r="E3451" s="57"/>
      <c r="F3451" s="279">
        <v>424043418</v>
      </c>
      <c r="G3451" s="286">
        <v>513604486</v>
      </c>
      <c r="H3451" s="278">
        <v>48931</v>
      </c>
      <c r="I3451" s="278"/>
      <c r="K3451" s="57"/>
      <c r="L3451" s="57"/>
      <c r="M3451" s="274"/>
      <c r="N3451" s="274"/>
      <c r="O3451" s="57"/>
    </row>
    <row r="3452" spans="1:15">
      <c r="A3452" s="57"/>
      <c r="B3452" s="278">
        <v>46456</v>
      </c>
      <c r="C3452" s="283">
        <f t="shared" si="52"/>
        <v>10324750590</v>
      </c>
      <c r="D3452" s="57"/>
      <c r="E3452" s="57"/>
      <c r="F3452" s="279">
        <v>786060478</v>
      </c>
      <c r="G3452" s="286">
        <v>513668613</v>
      </c>
      <c r="H3452" s="278">
        <v>43275</v>
      </c>
      <c r="I3452" s="278"/>
      <c r="K3452" s="57"/>
      <c r="L3452" s="57"/>
      <c r="M3452" s="274"/>
      <c r="N3452" s="274"/>
      <c r="O3452" s="57"/>
    </row>
    <row r="3453" spans="1:15">
      <c r="A3453" s="57"/>
      <c r="B3453" s="278">
        <v>46457</v>
      </c>
      <c r="C3453" s="283">
        <f t="shared" si="52"/>
        <v>9763027749</v>
      </c>
      <c r="D3453" s="57"/>
      <c r="E3453" s="57"/>
      <c r="F3453" s="279">
        <v>224337637</v>
      </c>
      <c r="G3453" s="286">
        <v>513740048</v>
      </c>
      <c r="H3453" s="278">
        <v>43461</v>
      </c>
      <c r="I3453" s="278"/>
      <c r="K3453" s="57"/>
      <c r="L3453" s="57"/>
      <c r="M3453" s="274"/>
      <c r="N3453" s="274"/>
      <c r="O3453" s="57"/>
    </row>
    <row r="3454" spans="1:15">
      <c r="A3454" s="57"/>
      <c r="B3454" s="278">
        <v>46458</v>
      </c>
      <c r="C3454" s="283">
        <f t="shared" si="52"/>
        <v>9828907002</v>
      </c>
      <c r="D3454" s="57"/>
      <c r="E3454" s="57"/>
      <c r="F3454" s="279">
        <v>290216890</v>
      </c>
      <c r="G3454" s="286">
        <v>513777993</v>
      </c>
      <c r="H3454" s="278">
        <v>43220</v>
      </c>
      <c r="I3454" s="278"/>
      <c r="K3454" s="57"/>
      <c r="L3454" s="57"/>
      <c r="M3454" s="274"/>
      <c r="N3454" s="274"/>
      <c r="O3454" s="57"/>
    </row>
    <row r="3455" spans="1:15">
      <c r="A3455" s="57"/>
      <c r="B3455" s="278">
        <v>46459</v>
      </c>
      <c r="C3455" s="283">
        <f t="shared" si="52"/>
        <v>10033281032</v>
      </c>
      <c r="D3455" s="57"/>
      <c r="E3455" s="57"/>
      <c r="F3455" s="279">
        <v>494590920</v>
      </c>
      <c r="G3455" s="286">
        <v>513803558</v>
      </c>
      <c r="H3455" s="278">
        <v>44849</v>
      </c>
      <c r="I3455" s="278"/>
      <c r="K3455" s="57"/>
      <c r="L3455" s="57"/>
      <c r="M3455" s="274"/>
      <c r="N3455" s="274"/>
      <c r="O3455" s="57"/>
    </row>
    <row r="3456" spans="1:15">
      <c r="A3456" s="57"/>
      <c r="B3456" s="278">
        <v>46460</v>
      </c>
      <c r="C3456" s="283">
        <f t="shared" si="52"/>
        <v>10478027589</v>
      </c>
      <c r="D3456" s="57"/>
      <c r="E3456" s="57"/>
      <c r="F3456" s="279">
        <v>939337477</v>
      </c>
      <c r="G3456" s="286">
        <v>513895705</v>
      </c>
      <c r="H3456" s="278">
        <v>47895</v>
      </c>
      <c r="I3456" s="278"/>
      <c r="K3456" s="57"/>
      <c r="L3456" s="57"/>
      <c r="M3456" s="274"/>
      <c r="N3456" s="274"/>
      <c r="O3456" s="57"/>
    </row>
    <row r="3457" spans="1:15">
      <c r="A3457" s="57"/>
      <c r="B3457" s="278">
        <v>46461</v>
      </c>
      <c r="C3457" s="283">
        <f t="shared" si="52"/>
        <v>9722496563</v>
      </c>
      <c r="D3457" s="57"/>
      <c r="E3457" s="57"/>
      <c r="F3457" s="279">
        <v>183806451</v>
      </c>
      <c r="G3457" s="286">
        <v>514156280</v>
      </c>
      <c r="H3457" s="278">
        <v>48399</v>
      </c>
      <c r="I3457" s="278"/>
      <c r="K3457" s="57"/>
      <c r="L3457" s="57"/>
      <c r="M3457" s="274"/>
      <c r="N3457" s="274"/>
      <c r="O3457" s="57"/>
    </row>
    <row r="3458" spans="1:15">
      <c r="A3458" s="57"/>
      <c r="B3458" s="278">
        <v>46462</v>
      </c>
      <c r="C3458" s="283">
        <f t="shared" si="52"/>
        <v>10174407310</v>
      </c>
      <c r="D3458" s="57"/>
      <c r="E3458" s="57"/>
      <c r="F3458" s="279">
        <v>635717198</v>
      </c>
      <c r="G3458" s="286">
        <v>514307045</v>
      </c>
      <c r="H3458" s="278">
        <v>47299</v>
      </c>
      <c r="I3458" s="278"/>
      <c r="K3458" s="57"/>
      <c r="L3458" s="57"/>
      <c r="M3458" s="274"/>
      <c r="N3458" s="274"/>
      <c r="O3458" s="57"/>
    </row>
    <row r="3459" spans="1:15">
      <c r="A3459" s="57"/>
      <c r="B3459" s="278">
        <v>46463</v>
      </c>
      <c r="C3459" s="283">
        <f t="shared" si="52"/>
        <v>9661033969</v>
      </c>
      <c r="D3459" s="57"/>
      <c r="E3459" s="57"/>
      <c r="F3459" s="279">
        <v>122343857</v>
      </c>
      <c r="G3459" s="286">
        <v>514356760</v>
      </c>
      <c r="H3459" s="278">
        <v>45159</v>
      </c>
      <c r="I3459" s="278"/>
      <c r="K3459" s="57"/>
      <c r="L3459" s="57"/>
      <c r="M3459" s="274"/>
      <c r="N3459" s="274"/>
      <c r="O3459" s="57"/>
    </row>
    <row r="3460" spans="1:15">
      <c r="A3460" s="57"/>
      <c r="B3460" s="278">
        <v>46464</v>
      </c>
      <c r="C3460" s="283">
        <f t="shared" si="52"/>
        <v>10431844936</v>
      </c>
      <c r="D3460" s="57"/>
      <c r="E3460" s="57"/>
      <c r="F3460" s="279">
        <v>893154824</v>
      </c>
      <c r="G3460" s="286">
        <v>514430071</v>
      </c>
      <c r="H3460" s="278">
        <v>43269</v>
      </c>
      <c r="I3460" s="278"/>
      <c r="K3460" s="57"/>
      <c r="L3460" s="57"/>
      <c r="M3460" s="274"/>
      <c r="N3460" s="274"/>
      <c r="O3460" s="57"/>
    </row>
    <row r="3461" spans="1:15">
      <c r="A3461" s="57"/>
      <c r="B3461" s="278">
        <v>46465</v>
      </c>
      <c r="C3461" s="283">
        <f t="shared" si="52"/>
        <v>9841321654</v>
      </c>
      <c r="D3461" s="57"/>
      <c r="E3461" s="57"/>
      <c r="F3461" s="279">
        <v>302631542</v>
      </c>
      <c r="G3461" s="286">
        <v>514443546</v>
      </c>
      <c r="H3461" s="278">
        <v>46921</v>
      </c>
      <c r="I3461" s="278"/>
      <c r="K3461" s="57"/>
      <c r="L3461" s="57"/>
      <c r="M3461" s="274"/>
      <c r="N3461" s="274"/>
      <c r="O3461" s="57"/>
    </row>
    <row r="3462" spans="1:15">
      <c r="A3462" s="57"/>
      <c r="B3462" s="278">
        <v>46466</v>
      </c>
      <c r="C3462" s="283">
        <f t="shared" si="52"/>
        <v>10327719346</v>
      </c>
      <c r="D3462" s="57"/>
      <c r="E3462" s="57"/>
      <c r="F3462" s="279">
        <v>789029234</v>
      </c>
      <c r="G3462" s="286">
        <v>514743478</v>
      </c>
      <c r="H3462" s="278">
        <v>49357</v>
      </c>
      <c r="I3462" s="278"/>
      <c r="K3462" s="57"/>
      <c r="L3462" s="57"/>
      <c r="M3462" s="274"/>
      <c r="N3462" s="274"/>
      <c r="O3462" s="57"/>
    </row>
    <row r="3463" spans="1:15">
      <c r="A3463" s="57"/>
      <c r="B3463" s="278">
        <v>46467</v>
      </c>
      <c r="C3463" s="283">
        <f t="shared" si="52"/>
        <v>10149478531</v>
      </c>
      <c r="D3463" s="57"/>
      <c r="E3463" s="57"/>
      <c r="F3463" s="279">
        <v>610788419</v>
      </c>
      <c r="G3463" s="286">
        <v>514975883</v>
      </c>
      <c r="H3463" s="278">
        <v>46589</v>
      </c>
      <c r="I3463" s="278"/>
      <c r="K3463" s="57"/>
      <c r="L3463" s="57"/>
      <c r="M3463" s="274"/>
      <c r="N3463" s="274"/>
      <c r="O3463" s="57"/>
    </row>
    <row r="3464" spans="1:15">
      <c r="A3464" s="57"/>
      <c r="B3464" s="278">
        <v>46468</v>
      </c>
      <c r="C3464" s="283">
        <f t="shared" si="52"/>
        <v>9699821630</v>
      </c>
      <c r="D3464" s="57"/>
      <c r="E3464" s="57"/>
      <c r="F3464" s="279">
        <v>161131518</v>
      </c>
      <c r="G3464" s="286">
        <v>515085005</v>
      </c>
      <c r="H3464" s="278">
        <v>44129</v>
      </c>
      <c r="I3464" s="278"/>
      <c r="K3464" s="57"/>
      <c r="L3464" s="57"/>
      <c r="M3464" s="274"/>
      <c r="N3464" s="274"/>
      <c r="O3464" s="57"/>
    </row>
    <row r="3465" spans="1:15">
      <c r="A3465" s="57"/>
      <c r="B3465" s="278">
        <v>46469</v>
      </c>
      <c r="C3465" s="283">
        <f t="shared" si="52"/>
        <v>9839418053</v>
      </c>
      <c r="D3465" s="57"/>
      <c r="E3465" s="57"/>
      <c r="F3465" s="279">
        <v>300727941</v>
      </c>
      <c r="G3465" s="286">
        <v>515166275</v>
      </c>
      <c r="H3465" s="278">
        <v>46230</v>
      </c>
      <c r="I3465" s="278"/>
      <c r="K3465" s="57"/>
      <c r="L3465" s="57"/>
      <c r="M3465" s="274"/>
      <c r="N3465" s="274"/>
      <c r="O3465" s="57"/>
    </row>
    <row r="3466" spans="1:15">
      <c r="A3466" s="57"/>
      <c r="B3466" s="278">
        <v>46470</v>
      </c>
      <c r="C3466" s="283">
        <f t="shared" si="52"/>
        <v>10390446479</v>
      </c>
      <c r="D3466" s="57"/>
      <c r="E3466" s="57"/>
      <c r="F3466" s="279">
        <v>851756367</v>
      </c>
      <c r="G3466" s="286">
        <v>515246939</v>
      </c>
      <c r="H3466" s="278">
        <v>50089</v>
      </c>
      <c r="I3466" s="278"/>
      <c r="K3466" s="57"/>
      <c r="L3466" s="57"/>
      <c r="M3466" s="274"/>
      <c r="N3466" s="274"/>
      <c r="O3466" s="57"/>
    </row>
    <row r="3467" spans="1:15">
      <c r="A3467" s="57"/>
      <c r="B3467" s="278">
        <v>46471</v>
      </c>
      <c r="C3467" s="283">
        <f t="shared" si="52"/>
        <v>10072275404</v>
      </c>
      <c r="D3467" s="57"/>
      <c r="E3467" s="57"/>
      <c r="F3467" s="279">
        <v>533585292</v>
      </c>
      <c r="G3467" s="286">
        <v>515300336</v>
      </c>
      <c r="H3467" s="278">
        <v>49586</v>
      </c>
      <c r="I3467" s="278"/>
      <c r="K3467" s="57"/>
      <c r="L3467" s="57"/>
      <c r="M3467" s="274"/>
      <c r="N3467" s="274"/>
      <c r="O3467" s="57"/>
    </row>
    <row r="3468" spans="1:15">
      <c r="A3468" s="57"/>
      <c r="B3468" s="278">
        <v>46472</v>
      </c>
      <c r="C3468" s="283">
        <f t="shared" si="52"/>
        <v>10266465275</v>
      </c>
      <c r="D3468" s="57"/>
      <c r="E3468" s="57"/>
      <c r="F3468" s="279">
        <v>727775163</v>
      </c>
      <c r="G3468" s="286">
        <v>515344185</v>
      </c>
      <c r="H3468" s="278">
        <v>47874</v>
      </c>
      <c r="I3468" s="278"/>
      <c r="K3468" s="57"/>
      <c r="L3468" s="57"/>
      <c r="M3468" s="274"/>
      <c r="N3468" s="274"/>
      <c r="O3468" s="57"/>
    </row>
    <row r="3469" spans="1:15">
      <c r="A3469" s="57"/>
      <c r="B3469" s="278">
        <v>46473</v>
      </c>
      <c r="C3469" s="283">
        <f t="shared" si="52"/>
        <v>9827913731</v>
      </c>
      <c r="D3469" s="57"/>
      <c r="E3469" s="57"/>
      <c r="F3469" s="279">
        <v>289223619</v>
      </c>
      <c r="G3469" s="286">
        <v>515357566</v>
      </c>
      <c r="H3469" s="278">
        <v>45060</v>
      </c>
      <c r="I3469" s="278"/>
      <c r="K3469" s="57"/>
      <c r="L3469" s="57"/>
      <c r="M3469" s="274"/>
      <c r="N3469" s="274"/>
      <c r="O3469" s="57"/>
    </row>
    <row r="3470" spans="1:15">
      <c r="A3470" s="57"/>
      <c r="B3470" s="278">
        <v>46474</v>
      </c>
      <c r="C3470" s="283">
        <f t="shared" si="52"/>
        <v>9847535290</v>
      </c>
      <c r="D3470" s="57"/>
      <c r="E3470" s="57"/>
      <c r="F3470" s="279">
        <v>308845178</v>
      </c>
      <c r="G3470" s="286">
        <v>515388450</v>
      </c>
      <c r="H3470" s="278">
        <v>48154</v>
      </c>
      <c r="I3470" s="278"/>
      <c r="K3470" s="57"/>
      <c r="L3470" s="57"/>
      <c r="M3470" s="274"/>
      <c r="N3470" s="274"/>
      <c r="O3470" s="57"/>
    </row>
    <row r="3471" spans="1:15">
      <c r="A3471" s="57"/>
      <c r="B3471" s="278">
        <v>46475</v>
      </c>
      <c r="C3471" s="283">
        <f t="shared" si="52"/>
        <v>9756732404</v>
      </c>
      <c r="D3471" s="57"/>
      <c r="E3471" s="57"/>
      <c r="F3471" s="279">
        <v>218042292</v>
      </c>
      <c r="G3471" s="286">
        <v>515477581</v>
      </c>
      <c r="H3471" s="278">
        <v>43732</v>
      </c>
      <c r="I3471" s="278"/>
      <c r="K3471" s="57"/>
      <c r="L3471" s="57"/>
      <c r="M3471" s="274"/>
      <c r="N3471" s="274"/>
      <c r="O3471" s="57"/>
    </row>
    <row r="3472" spans="1:15">
      <c r="A3472" s="57"/>
      <c r="B3472" s="278">
        <v>46476</v>
      </c>
      <c r="C3472" s="283">
        <f t="shared" si="52"/>
        <v>10308618675</v>
      </c>
      <c r="D3472" s="57"/>
      <c r="E3472" s="57"/>
      <c r="F3472" s="279">
        <v>769928563</v>
      </c>
      <c r="G3472" s="286">
        <v>515679763</v>
      </c>
      <c r="H3472" s="278">
        <v>43202</v>
      </c>
      <c r="I3472" s="278"/>
      <c r="K3472" s="57"/>
      <c r="L3472" s="57"/>
      <c r="M3472" s="274"/>
      <c r="N3472" s="274"/>
      <c r="O3472" s="57"/>
    </row>
    <row r="3473" spans="1:15">
      <c r="A3473" s="57"/>
      <c r="B3473" s="278">
        <v>46477</v>
      </c>
      <c r="C3473" s="283">
        <f t="shared" si="52"/>
        <v>10098439705</v>
      </c>
      <c r="D3473" s="57"/>
      <c r="E3473" s="57"/>
      <c r="F3473" s="279">
        <v>559749593</v>
      </c>
      <c r="G3473" s="286">
        <v>515681671</v>
      </c>
      <c r="H3473" s="278">
        <v>46776</v>
      </c>
      <c r="I3473" s="278"/>
      <c r="K3473" s="57"/>
      <c r="L3473" s="57"/>
      <c r="M3473" s="274"/>
      <c r="N3473" s="274"/>
      <c r="O3473" s="57"/>
    </row>
    <row r="3474" spans="1:15">
      <c r="A3474" s="57"/>
      <c r="B3474" s="278">
        <v>46478</v>
      </c>
      <c r="C3474" s="283">
        <f t="shared" si="52"/>
        <v>10113810417</v>
      </c>
      <c r="D3474" s="57"/>
      <c r="E3474" s="57"/>
      <c r="F3474" s="279">
        <v>575120305</v>
      </c>
      <c r="G3474" s="286">
        <v>515780846</v>
      </c>
      <c r="H3474" s="278">
        <v>50126</v>
      </c>
      <c r="I3474" s="278"/>
      <c r="K3474" s="57"/>
      <c r="L3474" s="57"/>
      <c r="M3474" s="274"/>
      <c r="N3474" s="274"/>
      <c r="O3474" s="57"/>
    </row>
    <row r="3475" spans="1:15">
      <c r="A3475" s="57"/>
      <c r="B3475" s="278">
        <v>46479</v>
      </c>
      <c r="C3475" s="283">
        <f t="shared" si="52"/>
        <v>10309896045</v>
      </c>
      <c r="D3475" s="57"/>
      <c r="E3475" s="57"/>
      <c r="F3475" s="279">
        <v>771205933</v>
      </c>
      <c r="G3475" s="286">
        <v>515908577</v>
      </c>
      <c r="H3475" s="278">
        <v>46163</v>
      </c>
      <c r="I3475" s="278"/>
      <c r="K3475" s="57"/>
      <c r="L3475" s="57"/>
      <c r="M3475" s="274"/>
      <c r="N3475" s="274"/>
      <c r="O3475" s="57"/>
    </row>
    <row r="3476" spans="1:15">
      <c r="A3476" s="57"/>
      <c r="B3476" s="278">
        <v>46480</v>
      </c>
      <c r="C3476" s="283">
        <f t="shared" si="52"/>
        <v>10294257417</v>
      </c>
      <c r="D3476" s="57"/>
      <c r="E3476" s="57"/>
      <c r="F3476" s="279">
        <v>755567305</v>
      </c>
      <c r="G3476" s="286">
        <v>516194196</v>
      </c>
      <c r="H3476" s="278">
        <v>47184</v>
      </c>
      <c r="I3476" s="278"/>
      <c r="K3476" s="57"/>
      <c r="L3476" s="57"/>
      <c r="M3476" s="274"/>
      <c r="N3476" s="274"/>
      <c r="O3476" s="57"/>
    </row>
    <row r="3477" spans="1:15">
      <c r="A3477" s="57"/>
      <c r="B3477" s="278">
        <v>46481</v>
      </c>
      <c r="C3477" s="283">
        <f t="shared" si="52"/>
        <v>10136879809</v>
      </c>
      <c r="D3477" s="57"/>
      <c r="E3477" s="57"/>
      <c r="F3477" s="279">
        <v>598189697</v>
      </c>
      <c r="G3477" s="286">
        <v>516196651</v>
      </c>
      <c r="H3477" s="278">
        <v>48567</v>
      </c>
      <c r="I3477" s="278"/>
      <c r="K3477" s="57"/>
      <c r="L3477" s="57"/>
      <c r="M3477" s="274"/>
      <c r="N3477" s="274"/>
      <c r="O3477" s="57"/>
    </row>
    <row r="3478" spans="1:15">
      <c r="A3478" s="57"/>
      <c r="B3478" s="278">
        <v>46482</v>
      </c>
      <c r="C3478" s="283">
        <f t="shared" si="52"/>
        <v>10161335447</v>
      </c>
      <c r="D3478" s="57"/>
      <c r="E3478" s="57"/>
      <c r="F3478" s="279">
        <v>622645335</v>
      </c>
      <c r="G3478" s="286">
        <v>516200507</v>
      </c>
      <c r="H3478" s="278">
        <v>47217</v>
      </c>
      <c r="I3478" s="278"/>
      <c r="K3478" s="57"/>
      <c r="L3478" s="57"/>
      <c r="M3478" s="274"/>
      <c r="N3478" s="274"/>
      <c r="O3478" s="57"/>
    </row>
    <row r="3479" spans="1:15">
      <c r="A3479" s="57"/>
      <c r="B3479" s="278">
        <v>46483</v>
      </c>
      <c r="C3479" s="283">
        <f t="shared" si="52"/>
        <v>10536773838</v>
      </c>
      <c r="D3479" s="57"/>
      <c r="E3479" s="57"/>
      <c r="F3479" s="279">
        <v>998083726</v>
      </c>
      <c r="G3479" s="286">
        <v>516273944</v>
      </c>
      <c r="H3479" s="278">
        <v>49139</v>
      </c>
      <c r="I3479" s="278"/>
      <c r="K3479" s="57"/>
      <c r="L3479" s="57"/>
      <c r="M3479" s="274"/>
      <c r="N3479" s="274"/>
      <c r="O3479" s="57"/>
    </row>
    <row r="3480" spans="1:15">
      <c r="A3480" s="57"/>
      <c r="B3480" s="278">
        <v>46484</v>
      </c>
      <c r="C3480" s="283">
        <f t="shared" si="52"/>
        <v>10135414974</v>
      </c>
      <c r="D3480" s="57"/>
      <c r="E3480" s="57"/>
      <c r="F3480" s="279">
        <v>596724862</v>
      </c>
      <c r="G3480" s="286">
        <v>516496924</v>
      </c>
      <c r="H3480" s="278">
        <v>47237</v>
      </c>
      <c r="I3480" s="278"/>
      <c r="K3480" s="57"/>
      <c r="L3480" s="57"/>
      <c r="M3480" s="274"/>
      <c r="N3480" s="274"/>
      <c r="O3480" s="57"/>
    </row>
    <row r="3481" spans="1:15">
      <c r="A3481" s="57"/>
      <c r="B3481" s="278">
        <v>46485</v>
      </c>
      <c r="C3481" s="283">
        <f t="shared" si="52"/>
        <v>10401295920</v>
      </c>
      <c r="D3481" s="57"/>
      <c r="E3481" s="57"/>
      <c r="F3481" s="279">
        <v>862605808</v>
      </c>
      <c r="G3481" s="286">
        <v>516634361</v>
      </c>
      <c r="H3481" s="278">
        <v>46357</v>
      </c>
      <c r="I3481" s="278"/>
      <c r="K3481" s="57"/>
      <c r="L3481" s="57"/>
      <c r="M3481" s="274"/>
      <c r="N3481" s="274"/>
      <c r="O3481" s="57"/>
    </row>
    <row r="3482" spans="1:15">
      <c r="A3482" s="57"/>
      <c r="B3482" s="278">
        <v>46486</v>
      </c>
      <c r="C3482" s="283">
        <f t="shared" si="52"/>
        <v>10470442150</v>
      </c>
      <c r="D3482" s="57"/>
      <c r="E3482" s="57"/>
      <c r="F3482" s="279">
        <v>931752038</v>
      </c>
      <c r="G3482" s="286">
        <v>516791537</v>
      </c>
      <c r="H3482" s="278">
        <v>46999</v>
      </c>
      <c r="I3482" s="278"/>
      <c r="K3482" s="57"/>
      <c r="L3482" s="57"/>
      <c r="M3482" s="274"/>
      <c r="N3482" s="274"/>
      <c r="O3482" s="57"/>
    </row>
    <row r="3483" spans="1:15">
      <c r="A3483" s="57"/>
      <c r="B3483" s="278">
        <v>46487</v>
      </c>
      <c r="C3483" s="283">
        <f t="shared" si="52"/>
        <v>10341725267</v>
      </c>
      <c r="D3483" s="57"/>
      <c r="E3483" s="57"/>
      <c r="F3483" s="279">
        <v>803035155</v>
      </c>
      <c r="G3483" s="286">
        <v>516861639</v>
      </c>
      <c r="H3483" s="278">
        <v>45136</v>
      </c>
      <c r="I3483" s="278"/>
      <c r="K3483" s="57"/>
      <c r="L3483" s="57"/>
      <c r="M3483" s="274"/>
      <c r="N3483" s="274"/>
      <c r="O3483" s="57"/>
    </row>
    <row r="3484" spans="1:15">
      <c r="A3484" s="57"/>
      <c r="B3484" s="278">
        <v>46488</v>
      </c>
      <c r="C3484" s="283">
        <f t="shared" si="52"/>
        <v>10336886848</v>
      </c>
      <c r="D3484" s="57"/>
      <c r="E3484" s="57"/>
      <c r="F3484" s="279">
        <v>798196736</v>
      </c>
      <c r="G3484" s="286">
        <v>516879204</v>
      </c>
      <c r="H3484" s="278">
        <v>46710</v>
      </c>
      <c r="I3484" s="278"/>
      <c r="K3484" s="57"/>
      <c r="L3484" s="57"/>
      <c r="M3484" s="274"/>
      <c r="N3484" s="274"/>
      <c r="O3484" s="57"/>
    </row>
    <row r="3485" spans="1:15">
      <c r="A3485" s="57"/>
      <c r="B3485" s="278">
        <v>46489</v>
      </c>
      <c r="C3485" s="283">
        <f t="shared" si="52"/>
        <v>10241518001</v>
      </c>
      <c r="D3485" s="57"/>
      <c r="E3485" s="57"/>
      <c r="F3485" s="279">
        <v>702827889</v>
      </c>
      <c r="G3485" s="286">
        <v>516946241</v>
      </c>
      <c r="H3485" s="278">
        <v>49113</v>
      </c>
      <c r="I3485" s="278"/>
      <c r="K3485" s="57"/>
      <c r="L3485" s="57"/>
      <c r="M3485" s="274"/>
      <c r="N3485" s="274"/>
      <c r="O3485" s="57"/>
    </row>
    <row r="3486" spans="1:15">
      <c r="A3486" s="57"/>
      <c r="B3486" s="278">
        <v>46490</v>
      </c>
      <c r="C3486" s="283">
        <f t="shared" si="52"/>
        <v>9656791588</v>
      </c>
      <c r="D3486" s="57"/>
      <c r="E3486" s="57"/>
      <c r="F3486" s="279">
        <v>118101476</v>
      </c>
      <c r="G3486" s="286">
        <v>516994069</v>
      </c>
      <c r="H3486" s="278">
        <v>46610</v>
      </c>
      <c r="I3486" s="278"/>
      <c r="K3486" s="57"/>
      <c r="L3486" s="57"/>
      <c r="M3486" s="274"/>
      <c r="N3486" s="274"/>
      <c r="O3486" s="57"/>
    </row>
    <row r="3487" spans="1:15">
      <c r="A3487" s="57"/>
      <c r="B3487" s="278">
        <v>46491</v>
      </c>
      <c r="C3487" s="283">
        <f t="shared" si="52"/>
        <v>10077393859</v>
      </c>
      <c r="D3487" s="57"/>
      <c r="E3487" s="57"/>
      <c r="F3487" s="279">
        <v>538703747</v>
      </c>
      <c r="G3487" s="286">
        <v>517104214</v>
      </c>
      <c r="H3487" s="278">
        <v>43239</v>
      </c>
      <c r="I3487" s="278"/>
      <c r="K3487" s="57"/>
      <c r="L3487" s="57"/>
      <c r="M3487" s="274"/>
      <c r="N3487" s="274"/>
      <c r="O3487" s="57"/>
    </row>
    <row r="3488" spans="1:15">
      <c r="A3488" s="57"/>
      <c r="B3488" s="278">
        <v>46492</v>
      </c>
      <c r="C3488" s="283">
        <f t="shared" ref="C3488:C3551" si="53">F3488+(F$88*28679+98765)+(G$88*6587+87654)+(E$88*9537+76543)+(J$88*5713+4528)</f>
        <v>9837102712</v>
      </c>
      <c r="D3488" s="57"/>
      <c r="E3488" s="57"/>
      <c r="F3488" s="279">
        <v>298412600</v>
      </c>
      <c r="G3488" s="286">
        <v>517134783</v>
      </c>
      <c r="H3488" s="278">
        <v>47924</v>
      </c>
      <c r="I3488" s="278"/>
      <c r="K3488" s="57"/>
      <c r="L3488" s="57"/>
      <c r="M3488" s="274"/>
      <c r="N3488" s="274"/>
      <c r="O3488" s="57"/>
    </row>
    <row r="3489" spans="1:15">
      <c r="A3489" s="57"/>
      <c r="B3489" s="278">
        <v>46493</v>
      </c>
      <c r="C3489" s="283">
        <f t="shared" si="53"/>
        <v>10092581814</v>
      </c>
      <c r="D3489" s="57"/>
      <c r="E3489" s="57"/>
      <c r="F3489" s="279">
        <v>553891702</v>
      </c>
      <c r="G3489" s="286">
        <v>517268878</v>
      </c>
      <c r="H3489" s="278">
        <v>43327</v>
      </c>
      <c r="I3489" s="278"/>
      <c r="K3489" s="57"/>
      <c r="L3489" s="57"/>
      <c r="M3489" s="274"/>
      <c r="N3489" s="274"/>
      <c r="O3489" s="57"/>
    </row>
    <row r="3490" spans="1:15">
      <c r="A3490" s="57"/>
      <c r="B3490" s="278">
        <v>46494</v>
      </c>
      <c r="C3490" s="283">
        <f t="shared" si="53"/>
        <v>10032398344</v>
      </c>
      <c r="D3490" s="57"/>
      <c r="E3490" s="57"/>
      <c r="F3490" s="279">
        <v>493708232</v>
      </c>
      <c r="G3490" s="286">
        <v>517288414</v>
      </c>
      <c r="H3490" s="278">
        <v>44371</v>
      </c>
      <c r="I3490" s="278"/>
      <c r="K3490" s="57"/>
      <c r="L3490" s="57"/>
      <c r="M3490" s="274"/>
      <c r="N3490" s="274"/>
      <c r="O3490" s="57"/>
    </row>
    <row r="3491" spans="1:15">
      <c r="A3491" s="57"/>
      <c r="B3491" s="278">
        <v>46495</v>
      </c>
      <c r="C3491" s="283">
        <f t="shared" si="53"/>
        <v>9709344079</v>
      </c>
      <c r="D3491" s="57"/>
      <c r="E3491" s="57"/>
      <c r="F3491" s="279">
        <v>170653967</v>
      </c>
      <c r="G3491" s="286">
        <v>517318992</v>
      </c>
      <c r="H3491" s="278">
        <v>43407</v>
      </c>
      <c r="I3491" s="278"/>
      <c r="K3491" s="57"/>
      <c r="L3491" s="57"/>
      <c r="M3491" s="274"/>
      <c r="N3491" s="274"/>
      <c r="O3491" s="57"/>
    </row>
    <row r="3492" spans="1:15">
      <c r="A3492" s="57"/>
      <c r="B3492" s="278">
        <v>46496</v>
      </c>
      <c r="C3492" s="283">
        <f t="shared" si="53"/>
        <v>10487503180</v>
      </c>
      <c r="D3492" s="57"/>
      <c r="E3492" s="57"/>
      <c r="F3492" s="279">
        <v>948813068</v>
      </c>
      <c r="G3492" s="286">
        <v>517434652</v>
      </c>
      <c r="H3492" s="278">
        <v>49675</v>
      </c>
      <c r="I3492" s="278"/>
      <c r="K3492" s="57"/>
      <c r="L3492" s="57"/>
      <c r="M3492" s="274"/>
      <c r="N3492" s="274"/>
      <c r="O3492" s="57"/>
    </row>
    <row r="3493" spans="1:15">
      <c r="A3493" s="57"/>
      <c r="B3493" s="278">
        <v>46497</v>
      </c>
      <c r="C3493" s="283">
        <f t="shared" si="53"/>
        <v>9906518466</v>
      </c>
      <c r="D3493" s="57"/>
      <c r="E3493" s="57"/>
      <c r="F3493" s="279">
        <v>367828354</v>
      </c>
      <c r="G3493" s="286">
        <v>517445044</v>
      </c>
      <c r="H3493" s="278">
        <v>49689</v>
      </c>
      <c r="I3493" s="278"/>
      <c r="K3493" s="57"/>
      <c r="L3493" s="57"/>
      <c r="M3493" s="274"/>
      <c r="N3493" s="274"/>
      <c r="O3493" s="57"/>
    </row>
    <row r="3494" spans="1:15">
      <c r="A3494" s="57"/>
      <c r="B3494" s="278">
        <v>46498</v>
      </c>
      <c r="C3494" s="283">
        <f t="shared" si="53"/>
        <v>10089133749</v>
      </c>
      <c r="D3494" s="57"/>
      <c r="E3494" s="57"/>
      <c r="F3494" s="279">
        <v>550443637</v>
      </c>
      <c r="G3494" s="286">
        <v>517592459</v>
      </c>
      <c r="H3494" s="278">
        <v>49814</v>
      </c>
      <c r="I3494" s="278"/>
      <c r="K3494" s="57"/>
      <c r="L3494" s="57"/>
      <c r="M3494" s="274"/>
      <c r="N3494" s="274"/>
      <c r="O3494" s="57"/>
    </row>
    <row r="3495" spans="1:15">
      <c r="A3495" s="57"/>
      <c r="B3495" s="278">
        <v>46499</v>
      </c>
      <c r="C3495" s="283">
        <f t="shared" si="53"/>
        <v>9744133875</v>
      </c>
      <c r="D3495" s="57"/>
      <c r="E3495" s="57"/>
      <c r="F3495" s="279">
        <v>205443763</v>
      </c>
      <c r="G3495" s="286">
        <v>517647645</v>
      </c>
      <c r="H3495" s="278">
        <v>43592</v>
      </c>
      <c r="I3495" s="278"/>
      <c r="K3495" s="57"/>
      <c r="L3495" s="57"/>
      <c r="M3495" s="274"/>
      <c r="N3495" s="274"/>
      <c r="O3495" s="57"/>
    </row>
    <row r="3496" spans="1:15">
      <c r="A3496" s="57"/>
      <c r="B3496" s="278">
        <v>46500</v>
      </c>
      <c r="C3496" s="283">
        <f t="shared" si="53"/>
        <v>10443673356</v>
      </c>
      <c r="D3496" s="57"/>
      <c r="E3496" s="57"/>
      <c r="F3496" s="279">
        <v>904983244</v>
      </c>
      <c r="G3496" s="286">
        <v>517685621</v>
      </c>
      <c r="H3496" s="278">
        <v>49917</v>
      </c>
      <c r="I3496" s="278"/>
      <c r="K3496" s="57"/>
      <c r="L3496" s="57"/>
      <c r="M3496" s="274"/>
      <c r="N3496" s="274"/>
      <c r="O3496" s="57"/>
    </row>
    <row r="3497" spans="1:15">
      <c r="A3497" s="57"/>
      <c r="B3497" s="278">
        <v>46501</v>
      </c>
      <c r="C3497" s="283">
        <f t="shared" si="53"/>
        <v>10533274163</v>
      </c>
      <c r="D3497" s="57"/>
      <c r="E3497" s="57"/>
      <c r="F3497" s="279">
        <v>994584051</v>
      </c>
      <c r="G3497" s="286">
        <v>517738275</v>
      </c>
      <c r="H3497" s="278">
        <v>44853</v>
      </c>
      <c r="I3497" s="278"/>
      <c r="K3497" s="57"/>
      <c r="L3497" s="57"/>
      <c r="M3497" s="274"/>
      <c r="N3497" s="274"/>
      <c r="O3497" s="57"/>
    </row>
    <row r="3498" spans="1:15">
      <c r="A3498" s="57"/>
      <c r="B3498" s="278">
        <v>46502</v>
      </c>
      <c r="C3498" s="283">
        <f t="shared" si="53"/>
        <v>10259466782</v>
      </c>
      <c r="D3498" s="57"/>
      <c r="E3498" s="57"/>
      <c r="F3498" s="279">
        <v>720776670</v>
      </c>
      <c r="G3498" s="286">
        <v>517823953</v>
      </c>
      <c r="H3498" s="278">
        <v>43615</v>
      </c>
      <c r="I3498" s="278"/>
      <c r="K3498" s="57"/>
      <c r="L3498" s="57"/>
      <c r="M3498" s="274"/>
      <c r="N3498" s="274"/>
      <c r="O3498" s="57"/>
    </row>
    <row r="3499" spans="1:15">
      <c r="A3499" s="57"/>
      <c r="B3499" s="278">
        <v>46503</v>
      </c>
      <c r="C3499" s="283">
        <f t="shared" si="53"/>
        <v>9834645054</v>
      </c>
      <c r="D3499" s="57"/>
      <c r="E3499" s="57"/>
      <c r="F3499" s="279">
        <v>295954942</v>
      </c>
      <c r="G3499" s="286">
        <v>517879045</v>
      </c>
      <c r="H3499" s="278">
        <v>46801</v>
      </c>
      <c r="I3499" s="278"/>
      <c r="K3499" s="57"/>
      <c r="L3499" s="57"/>
      <c r="M3499" s="274"/>
      <c r="N3499" s="274"/>
      <c r="O3499" s="57"/>
    </row>
    <row r="3500" spans="1:15">
      <c r="A3500" s="57"/>
      <c r="B3500" s="278">
        <v>46504</v>
      </c>
      <c r="C3500" s="283">
        <f t="shared" si="53"/>
        <v>9919709227</v>
      </c>
      <c r="D3500" s="57"/>
      <c r="E3500" s="57"/>
      <c r="F3500" s="279">
        <v>381019115</v>
      </c>
      <c r="G3500" s="286">
        <v>518019197</v>
      </c>
      <c r="H3500" s="278">
        <v>48714</v>
      </c>
      <c r="I3500" s="278"/>
      <c r="K3500" s="57"/>
      <c r="L3500" s="57"/>
      <c r="M3500" s="274"/>
      <c r="N3500" s="274"/>
      <c r="O3500" s="57"/>
    </row>
    <row r="3501" spans="1:15">
      <c r="A3501" s="57"/>
      <c r="B3501" s="278">
        <v>46505</v>
      </c>
      <c r="C3501" s="283">
        <f t="shared" si="53"/>
        <v>9887079019</v>
      </c>
      <c r="D3501" s="57"/>
      <c r="E3501" s="57"/>
      <c r="F3501" s="279">
        <v>348388907</v>
      </c>
      <c r="G3501" s="286">
        <v>518202597</v>
      </c>
      <c r="H3501" s="278">
        <v>46727</v>
      </c>
      <c r="I3501" s="278"/>
      <c r="K3501" s="57"/>
      <c r="L3501" s="57"/>
      <c r="M3501" s="274"/>
      <c r="N3501" s="274"/>
      <c r="O3501" s="57"/>
    </row>
    <row r="3502" spans="1:15">
      <c r="A3502" s="57"/>
      <c r="B3502" s="278">
        <v>46506</v>
      </c>
      <c r="C3502" s="283">
        <f t="shared" si="53"/>
        <v>10446298774</v>
      </c>
      <c r="D3502" s="57"/>
      <c r="E3502" s="57"/>
      <c r="F3502" s="279">
        <v>907608662</v>
      </c>
      <c r="G3502" s="286">
        <v>518416616</v>
      </c>
      <c r="H3502" s="278">
        <v>47447</v>
      </c>
      <c r="I3502" s="278"/>
      <c r="K3502" s="57"/>
      <c r="L3502" s="57"/>
      <c r="M3502" s="274"/>
      <c r="N3502" s="274"/>
      <c r="O3502" s="57"/>
    </row>
    <row r="3503" spans="1:15">
      <c r="A3503" s="57"/>
      <c r="B3503" s="278">
        <v>46507</v>
      </c>
      <c r="C3503" s="283">
        <f t="shared" si="53"/>
        <v>9915252356</v>
      </c>
      <c r="D3503" s="57"/>
      <c r="E3503" s="57"/>
      <c r="F3503" s="279">
        <v>376562244</v>
      </c>
      <c r="G3503" s="286">
        <v>518485945</v>
      </c>
      <c r="H3503" s="278">
        <v>43886</v>
      </c>
      <c r="I3503" s="278"/>
      <c r="K3503" s="57"/>
      <c r="L3503" s="57"/>
      <c r="M3503" s="274"/>
      <c r="N3503" s="274"/>
      <c r="O3503" s="57"/>
    </row>
    <row r="3504" spans="1:15">
      <c r="A3504" s="57"/>
      <c r="B3504" s="278">
        <v>46508</v>
      </c>
      <c r="C3504" s="283">
        <f t="shared" si="53"/>
        <v>9648949883</v>
      </c>
      <c r="D3504" s="57"/>
      <c r="E3504" s="57"/>
      <c r="F3504" s="279">
        <v>110259771</v>
      </c>
      <c r="G3504" s="286">
        <v>518507599</v>
      </c>
      <c r="H3504" s="278">
        <v>46512</v>
      </c>
      <c r="I3504" s="278"/>
      <c r="K3504" s="57"/>
      <c r="L3504" s="57"/>
      <c r="M3504" s="274"/>
      <c r="N3504" s="274"/>
      <c r="O3504" s="57"/>
    </row>
    <row r="3505" spans="1:15">
      <c r="A3505" s="57"/>
      <c r="B3505" s="278">
        <v>46509</v>
      </c>
      <c r="C3505" s="283">
        <f t="shared" si="53"/>
        <v>9860459878</v>
      </c>
      <c r="D3505" s="57"/>
      <c r="E3505" s="57"/>
      <c r="F3505" s="279">
        <v>321769766</v>
      </c>
      <c r="G3505" s="286">
        <v>518541045</v>
      </c>
      <c r="H3505" s="278">
        <v>44963</v>
      </c>
      <c r="I3505" s="278"/>
      <c r="K3505" s="57"/>
      <c r="L3505" s="57"/>
      <c r="M3505" s="274"/>
      <c r="N3505" s="274"/>
      <c r="O3505" s="57"/>
    </row>
    <row r="3506" spans="1:15">
      <c r="A3506" s="57"/>
      <c r="B3506" s="278">
        <v>46510</v>
      </c>
      <c r="C3506" s="283">
        <f t="shared" si="53"/>
        <v>10032776707</v>
      </c>
      <c r="D3506" s="57"/>
      <c r="E3506" s="57"/>
      <c r="F3506" s="279">
        <v>494086595</v>
      </c>
      <c r="G3506" s="286">
        <v>518568768</v>
      </c>
      <c r="H3506" s="278">
        <v>47055</v>
      </c>
      <c r="I3506" s="278"/>
      <c r="K3506" s="57"/>
      <c r="L3506" s="57"/>
      <c r="M3506" s="274"/>
      <c r="N3506" s="274"/>
      <c r="O3506" s="57"/>
    </row>
    <row r="3507" spans="1:15">
      <c r="A3507" s="57"/>
      <c r="B3507" s="278">
        <v>46511</v>
      </c>
      <c r="C3507" s="283">
        <f t="shared" si="53"/>
        <v>9749453055</v>
      </c>
      <c r="D3507" s="57"/>
      <c r="E3507" s="57"/>
      <c r="F3507" s="279">
        <v>210762943</v>
      </c>
      <c r="G3507" s="286">
        <v>518614422</v>
      </c>
      <c r="H3507" s="278">
        <v>48104</v>
      </c>
      <c r="I3507" s="278"/>
      <c r="K3507" s="57"/>
      <c r="L3507" s="57"/>
      <c r="M3507" s="274"/>
      <c r="N3507" s="274"/>
      <c r="O3507" s="57"/>
    </row>
    <row r="3508" spans="1:15">
      <c r="A3508" s="57"/>
      <c r="B3508" s="278">
        <v>46512</v>
      </c>
      <c r="C3508" s="283">
        <f t="shared" si="53"/>
        <v>10057197711</v>
      </c>
      <c r="D3508" s="57"/>
      <c r="E3508" s="57"/>
      <c r="F3508" s="279">
        <v>518507599</v>
      </c>
      <c r="G3508" s="286">
        <v>518659920</v>
      </c>
      <c r="H3508" s="278">
        <v>48619</v>
      </c>
      <c r="I3508" s="278"/>
      <c r="K3508" s="57"/>
      <c r="L3508" s="57"/>
      <c r="M3508" s="274"/>
      <c r="N3508" s="274"/>
      <c r="O3508" s="57"/>
    </row>
    <row r="3509" spans="1:15">
      <c r="A3509" s="57"/>
      <c r="B3509" s="278">
        <v>46513</v>
      </c>
      <c r="C3509" s="283">
        <f t="shared" si="53"/>
        <v>9686751754</v>
      </c>
      <c r="D3509" s="57"/>
      <c r="E3509" s="57"/>
      <c r="F3509" s="279">
        <v>148061642</v>
      </c>
      <c r="G3509" s="286">
        <v>518660833</v>
      </c>
      <c r="H3509" s="278">
        <v>47539</v>
      </c>
      <c r="I3509" s="278"/>
      <c r="K3509" s="57"/>
      <c r="L3509" s="57"/>
      <c r="M3509" s="274"/>
      <c r="N3509" s="274"/>
      <c r="O3509" s="57"/>
    </row>
    <row r="3510" spans="1:15">
      <c r="A3510" s="57"/>
      <c r="B3510" s="278">
        <v>46514</v>
      </c>
      <c r="C3510" s="283">
        <f t="shared" si="53"/>
        <v>10438010821</v>
      </c>
      <c r="D3510" s="57"/>
      <c r="E3510" s="57"/>
      <c r="F3510" s="279">
        <v>899320709</v>
      </c>
      <c r="G3510" s="286">
        <v>519104291</v>
      </c>
      <c r="H3510" s="278">
        <v>49818</v>
      </c>
      <c r="I3510" s="278"/>
      <c r="K3510" s="57"/>
      <c r="L3510" s="57"/>
      <c r="M3510" s="274"/>
      <c r="N3510" s="274"/>
      <c r="O3510" s="57"/>
    </row>
    <row r="3511" spans="1:15">
      <c r="A3511" s="57"/>
      <c r="B3511" s="278">
        <v>46515</v>
      </c>
      <c r="C3511" s="283">
        <f t="shared" si="53"/>
        <v>9963930963</v>
      </c>
      <c r="D3511" s="57"/>
      <c r="E3511" s="57"/>
      <c r="F3511" s="279">
        <v>425240851</v>
      </c>
      <c r="G3511" s="286">
        <v>519168768</v>
      </c>
      <c r="H3511" s="278">
        <v>49985</v>
      </c>
      <c r="I3511" s="278"/>
      <c r="K3511" s="57"/>
      <c r="L3511" s="57"/>
      <c r="M3511" s="274"/>
      <c r="N3511" s="274"/>
      <c r="O3511" s="57"/>
    </row>
    <row r="3512" spans="1:15">
      <c r="A3512" s="57"/>
      <c r="B3512" s="278">
        <v>46516</v>
      </c>
      <c r="C3512" s="283">
        <f t="shared" si="53"/>
        <v>10183833507</v>
      </c>
      <c r="D3512" s="57"/>
      <c r="E3512" s="57"/>
      <c r="F3512" s="279">
        <v>645143395</v>
      </c>
      <c r="G3512" s="286">
        <v>519335647</v>
      </c>
      <c r="H3512" s="278">
        <v>44119</v>
      </c>
      <c r="I3512" s="278"/>
      <c r="K3512" s="57"/>
      <c r="L3512" s="57"/>
      <c r="M3512" s="274"/>
      <c r="N3512" s="274"/>
      <c r="O3512" s="57"/>
    </row>
    <row r="3513" spans="1:15">
      <c r="A3513" s="57"/>
      <c r="B3513" s="278">
        <v>46517</v>
      </c>
      <c r="C3513" s="283">
        <f t="shared" si="53"/>
        <v>9701631667</v>
      </c>
      <c r="D3513" s="57"/>
      <c r="E3513" s="57"/>
      <c r="F3513" s="279">
        <v>162941555</v>
      </c>
      <c r="G3513" s="286">
        <v>519361980</v>
      </c>
      <c r="H3513" s="278">
        <v>45350</v>
      </c>
      <c r="I3513" s="278"/>
      <c r="K3513" s="57"/>
      <c r="L3513" s="57"/>
      <c r="M3513" s="274"/>
      <c r="N3513" s="274"/>
      <c r="O3513" s="57"/>
    </row>
    <row r="3514" spans="1:15">
      <c r="A3514" s="57"/>
      <c r="B3514" s="278">
        <v>46518</v>
      </c>
      <c r="C3514" s="283">
        <f t="shared" si="53"/>
        <v>9778546656</v>
      </c>
      <c r="D3514" s="57"/>
      <c r="E3514" s="57"/>
      <c r="F3514" s="279">
        <v>239856544</v>
      </c>
      <c r="G3514" s="286">
        <v>519475249</v>
      </c>
      <c r="H3514" s="278">
        <v>47110</v>
      </c>
      <c r="I3514" s="278"/>
      <c r="K3514" s="57"/>
      <c r="L3514" s="57"/>
      <c r="M3514" s="274"/>
      <c r="N3514" s="274"/>
      <c r="O3514" s="57"/>
    </row>
    <row r="3515" spans="1:15">
      <c r="A3515" s="57"/>
      <c r="B3515" s="278">
        <v>46519</v>
      </c>
      <c r="C3515" s="283">
        <f t="shared" si="53"/>
        <v>10033433566</v>
      </c>
      <c r="D3515" s="57"/>
      <c r="E3515" s="57"/>
      <c r="F3515" s="279">
        <v>494743454</v>
      </c>
      <c r="G3515" s="286">
        <v>519478361</v>
      </c>
      <c r="H3515" s="278">
        <v>47307</v>
      </c>
      <c r="I3515" s="278"/>
      <c r="K3515" s="57"/>
      <c r="L3515" s="57"/>
      <c r="M3515" s="274"/>
      <c r="N3515" s="274"/>
      <c r="O3515" s="57"/>
    </row>
    <row r="3516" spans="1:15">
      <c r="A3516" s="57"/>
      <c r="B3516" s="278">
        <v>46520</v>
      </c>
      <c r="C3516" s="283">
        <f t="shared" si="53"/>
        <v>10444692758</v>
      </c>
      <c r="D3516" s="57"/>
      <c r="E3516" s="57"/>
      <c r="F3516" s="279">
        <v>906002646</v>
      </c>
      <c r="G3516" s="286">
        <v>519671041</v>
      </c>
      <c r="H3516" s="278">
        <v>47345</v>
      </c>
      <c r="I3516" s="278"/>
      <c r="K3516" s="57"/>
      <c r="L3516" s="57"/>
      <c r="M3516" s="274"/>
      <c r="N3516" s="274"/>
      <c r="O3516" s="57"/>
    </row>
    <row r="3517" spans="1:15">
      <c r="A3517" s="57"/>
      <c r="B3517" s="278">
        <v>46521</v>
      </c>
      <c r="C3517" s="283">
        <f t="shared" si="53"/>
        <v>10437865776</v>
      </c>
      <c r="D3517" s="57"/>
      <c r="E3517" s="57"/>
      <c r="F3517" s="279">
        <v>899175664</v>
      </c>
      <c r="G3517" s="286">
        <v>519850598</v>
      </c>
      <c r="H3517" s="278">
        <v>47276</v>
      </c>
      <c r="I3517" s="278"/>
      <c r="K3517" s="57"/>
      <c r="L3517" s="57"/>
      <c r="M3517" s="274"/>
      <c r="N3517" s="274"/>
      <c r="O3517" s="57"/>
    </row>
    <row r="3518" spans="1:15">
      <c r="A3518" s="57"/>
      <c r="B3518" s="278">
        <v>46522</v>
      </c>
      <c r="C3518" s="283">
        <f t="shared" si="53"/>
        <v>9863076963</v>
      </c>
      <c r="D3518" s="57"/>
      <c r="E3518" s="57"/>
      <c r="F3518" s="279">
        <v>324386851</v>
      </c>
      <c r="G3518" s="286">
        <v>519993358</v>
      </c>
      <c r="H3518" s="278">
        <v>44117</v>
      </c>
      <c r="I3518" s="278"/>
      <c r="K3518" s="57"/>
      <c r="L3518" s="57"/>
      <c r="M3518" s="274"/>
      <c r="N3518" s="274"/>
      <c r="O3518" s="57"/>
    </row>
    <row r="3519" spans="1:15">
      <c r="A3519" s="57"/>
      <c r="B3519" s="278">
        <v>46523</v>
      </c>
      <c r="C3519" s="283">
        <f t="shared" si="53"/>
        <v>9992193048</v>
      </c>
      <c r="D3519" s="57"/>
      <c r="E3519" s="57"/>
      <c r="F3519" s="279">
        <v>453502936</v>
      </c>
      <c r="G3519" s="286">
        <v>520458830</v>
      </c>
      <c r="H3519" s="278">
        <v>45531</v>
      </c>
      <c r="I3519" s="278"/>
      <c r="K3519" s="57"/>
      <c r="L3519" s="57"/>
      <c r="M3519" s="274"/>
      <c r="N3519" s="274"/>
      <c r="O3519" s="57"/>
    </row>
    <row r="3520" spans="1:15">
      <c r="A3520" s="57"/>
      <c r="B3520" s="278">
        <v>46524</v>
      </c>
      <c r="C3520" s="283">
        <f t="shared" si="53"/>
        <v>10208690839</v>
      </c>
      <c r="D3520" s="57"/>
      <c r="E3520" s="57"/>
      <c r="F3520" s="279">
        <v>670000727</v>
      </c>
      <c r="G3520" s="286">
        <v>520513208</v>
      </c>
      <c r="H3520" s="278">
        <v>43399</v>
      </c>
      <c r="I3520" s="278"/>
      <c r="K3520" s="57"/>
      <c r="L3520" s="57"/>
      <c r="M3520" s="274"/>
      <c r="N3520" s="274"/>
      <c r="O3520" s="57"/>
    </row>
    <row r="3521" spans="1:15">
      <c r="A3521" s="57"/>
      <c r="B3521" s="278">
        <v>46525</v>
      </c>
      <c r="C3521" s="283">
        <f t="shared" si="53"/>
        <v>9991645485</v>
      </c>
      <c r="D3521" s="57"/>
      <c r="E3521" s="57"/>
      <c r="F3521" s="279">
        <v>452955373</v>
      </c>
      <c r="G3521" s="286">
        <v>520532638</v>
      </c>
      <c r="H3521" s="278">
        <v>47001</v>
      </c>
      <c r="I3521" s="278"/>
      <c r="K3521" s="57"/>
      <c r="L3521" s="57"/>
      <c r="M3521" s="274"/>
      <c r="N3521" s="274"/>
      <c r="O3521" s="57"/>
    </row>
    <row r="3522" spans="1:15">
      <c r="A3522" s="57"/>
      <c r="B3522" s="278">
        <v>46526</v>
      </c>
      <c r="C3522" s="283">
        <f t="shared" si="53"/>
        <v>10456401325</v>
      </c>
      <c r="D3522" s="57"/>
      <c r="E3522" s="57"/>
      <c r="F3522" s="279">
        <v>917711213</v>
      </c>
      <c r="G3522" s="286">
        <v>520628831</v>
      </c>
      <c r="H3522" s="278">
        <v>45609</v>
      </c>
      <c r="I3522" s="278"/>
      <c r="K3522" s="57"/>
      <c r="L3522" s="57"/>
      <c r="M3522" s="274"/>
      <c r="N3522" s="274"/>
      <c r="O3522" s="57"/>
    </row>
    <row r="3523" spans="1:15">
      <c r="A3523" s="57"/>
      <c r="B3523" s="278">
        <v>46527</v>
      </c>
      <c r="C3523" s="283">
        <f t="shared" si="53"/>
        <v>10491751406</v>
      </c>
      <c r="D3523" s="57"/>
      <c r="E3523" s="57"/>
      <c r="F3523" s="279">
        <v>953061294</v>
      </c>
      <c r="G3523" s="286">
        <v>520752776</v>
      </c>
      <c r="H3523" s="278">
        <v>44373</v>
      </c>
      <c r="I3523" s="278"/>
      <c r="K3523" s="57"/>
      <c r="L3523" s="57"/>
      <c r="M3523" s="274"/>
      <c r="N3523" s="274"/>
      <c r="O3523" s="57"/>
    </row>
    <row r="3524" spans="1:15">
      <c r="A3524" s="57"/>
      <c r="B3524" s="278">
        <v>46528</v>
      </c>
      <c r="C3524" s="283">
        <f t="shared" si="53"/>
        <v>10496654798</v>
      </c>
      <c r="D3524" s="57"/>
      <c r="E3524" s="57"/>
      <c r="F3524" s="279">
        <v>957964686</v>
      </c>
      <c r="G3524" s="286">
        <v>520772813</v>
      </c>
      <c r="H3524" s="278">
        <v>43987</v>
      </c>
      <c r="I3524" s="278"/>
      <c r="K3524" s="57"/>
      <c r="L3524" s="57"/>
      <c r="M3524" s="274"/>
      <c r="N3524" s="274"/>
      <c r="O3524" s="57"/>
    </row>
    <row r="3525" spans="1:15">
      <c r="A3525" s="57"/>
      <c r="B3525" s="278">
        <v>46529</v>
      </c>
      <c r="C3525" s="283">
        <f t="shared" si="53"/>
        <v>9936997294</v>
      </c>
      <c r="D3525" s="57"/>
      <c r="E3525" s="57"/>
      <c r="F3525" s="279">
        <v>398307182</v>
      </c>
      <c r="G3525" s="286">
        <v>520845434</v>
      </c>
      <c r="H3525" s="278">
        <v>48746</v>
      </c>
      <c r="I3525" s="278"/>
      <c r="K3525" s="57"/>
      <c r="L3525" s="57"/>
      <c r="M3525" s="274"/>
      <c r="N3525" s="274"/>
      <c r="O3525" s="57"/>
    </row>
    <row r="3526" spans="1:15">
      <c r="A3526" s="57"/>
      <c r="B3526" s="278">
        <v>46530</v>
      </c>
      <c r="C3526" s="283">
        <f t="shared" si="53"/>
        <v>10527361183</v>
      </c>
      <c r="D3526" s="57"/>
      <c r="E3526" s="57"/>
      <c r="F3526" s="279">
        <v>988671071</v>
      </c>
      <c r="G3526" s="286">
        <v>520968139</v>
      </c>
      <c r="H3526" s="278">
        <v>43928</v>
      </c>
      <c r="I3526" s="278"/>
      <c r="K3526" s="57"/>
      <c r="L3526" s="57"/>
      <c r="M3526" s="274"/>
      <c r="N3526" s="274"/>
      <c r="O3526" s="57"/>
    </row>
    <row r="3527" spans="1:15">
      <c r="A3527" s="57"/>
      <c r="B3527" s="278">
        <v>46531</v>
      </c>
      <c r="C3527" s="283">
        <f t="shared" si="53"/>
        <v>10463214792</v>
      </c>
      <c r="D3527" s="57"/>
      <c r="E3527" s="57"/>
      <c r="F3527" s="279">
        <v>924524680</v>
      </c>
      <c r="G3527" s="286">
        <v>521055453</v>
      </c>
      <c r="H3527" s="278">
        <v>49442</v>
      </c>
      <c r="I3527" s="278"/>
      <c r="K3527" s="57"/>
      <c r="L3527" s="57"/>
      <c r="M3527" s="274"/>
      <c r="N3527" s="274"/>
      <c r="O3527" s="57"/>
    </row>
    <row r="3528" spans="1:15">
      <c r="A3528" s="57"/>
      <c r="B3528" s="278">
        <v>46532</v>
      </c>
      <c r="C3528" s="283">
        <f t="shared" si="53"/>
        <v>10139460328</v>
      </c>
      <c r="D3528" s="57"/>
      <c r="E3528" s="57"/>
      <c r="F3528" s="279">
        <v>600770216</v>
      </c>
      <c r="G3528" s="286">
        <v>521336260</v>
      </c>
      <c r="H3528" s="278">
        <v>47007</v>
      </c>
      <c r="I3528" s="278"/>
      <c r="K3528" s="57"/>
      <c r="L3528" s="57"/>
      <c r="M3528" s="274"/>
      <c r="N3528" s="274"/>
      <c r="O3528" s="57"/>
    </row>
    <row r="3529" spans="1:15">
      <c r="A3529" s="57"/>
      <c r="B3529" s="278">
        <v>46533</v>
      </c>
      <c r="C3529" s="283">
        <f t="shared" si="53"/>
        <v>9777635255</v>
      </c>
      <c r="D3529" s="57"/>
      <c r="E3529" s="57"/>
      <c r="F3529" s="279">
        <v>238945143</v>
      </c>
      <c r="G3529" s="286">
        <v>521465919</v>
      </c>
      <c r="H3529" s="278">
        <v>47988</v>
      </c>
      <c r="I3529" s="278"/>
      <c r="K3529" s="57"/>
      <c r="L3529" s="57"/>
      <c r="M3529" s="274"/>
      <c r="N3529" s="274"/>
      <c r="O3529" s="57"/>
    </row>
    <row r="3530" spans="1:15">
      <c r="A3530" s="57"/>
      <c r="B3530" s="278">
        <v>46534</v>
      </c>
      <c r="C3530" s="283">
        <f t="shared" si="53"/>
        <v>10463956694</v>
      </c>
      <c r="D3530" s="57"/>
      <c r="E3530" s="57"/>
      <c r="F3530" s="279">
        <v>925266582</v>
      </c>
      <c r="G3530" s="286">
        <v>521526122</v>
      </c>
      <c r="H3530" s="278">
        <v>45381</v>
      </c>
      <c r="I3530" s="278"/>
      <c r="K3530" s="57"/>
      <c r="L3530" s="57"/>
      <c r="M3530" s="274"/>
      <c r="N3530" s="274"/>
      <c r="O3530" s="57"/>
    </row>
    <row r="3531" spans="1:15">
      <c r="A3531" s="57"/>
      <c r="B3531" s="278">
        <v>46535</v>
      </c>
      <c r="C3531" s="283">
        <f t="shared" si="53"/>
        <v>10531694731</v>
      </c>
      <c r="D3531" s="57"/>
      <c r="E3531" s="57"/>
      <c r="F3531" s="279">
        <v>993004619</v>
      </c>
      <c r="G3531" s="286">
        <v>522018687</v>
      </c>
      <c r="H3531" s="278">
        <v>46423</v>
      </c>
      <c r="I3531" s="278"/>
      <c r="K3531" s="57"/>
      <c r="L3531" s="57"/>
      <c r="M3531" s="274"/>
      <c r="N3531" s="274"/>
      <c r="O3531" s="57"/>
    </row>
    <row r="3532" spans="1:15">
      <c r="A3532" s="57"/>
      <c r="B3532" s="278">
        <v>46536</v>
      </c>
      <c r="C3532" s="283">
        <f t="shared" si="53"/>
        <v>10315544966</v>
      </c>
      <c r="D3532" s="57"/>
      <c r="E3532" s="57"/>
      <c r="F3532" s="279">
        <v>776854854</v>
      </c>
      <c r="G3532" s="286">
        <v>522031240</v>
      </c>
      <c r="H3532" s="278">
        <v>50374</v>
      </c>
      <c r="I3532" s="278"/>
      <c r="K3532" s="57"/>
      <c r="L3532" s="57"/>
      <c r="M3532" s="274"/>
      <c r="N3532" s="274"/>
      <c r="O3532" s="57"/>
    </row>
    <row r="3533" spans="1:15">
      <c r="A3533" s="57"/>
      <c r="B3533" s="278">
        <v>46537</v>
      </c>
      <c r="C3533" s="283">
        <f t="shared" si="53"/>
        <v>10020750769</v>
      </c>
      <c r="D3533" s="57"/>
      <c r="E3533" s="57"/>
      <c r="F3533" s="279">
        <v>482060657</v>
      </c>
      <c r="G3533" s="286">
        <v>522226032</v>
      </c>
      <c r="H3533" s="278">
        <v>43990</v>
      </c>
      <c r="I3533" s="278"/>
      <c r="K3533" s="57"/>
      <c r="L3533" s="57"/>
      <c r="M3533" s="274"/>
      <c r="N3533" s="274"/>
      <c r="O3533" s="57"/>
    </row>
    <row r="3534" spans="1:15">
      <c r="A3534" s="57"/>
      <c r="B3534" s="278">
        <v>46538</v>
      </c>
      <c r="C3534" s="283">
        <f t="shared" si="53"/>
        <v>10415803424</v>
      </c>
      <c r="D3534" s="57"/>
      <c r="E3534" s="57"/>
      <c r="F3534" s="279">
        <v>877113312</v>
      </c>
      <c r="G3534" s="286">
        <v>522487562</v>
      </c>
      <c r="H3534" s="278">
        <v>47745</v>
      </c>
      <c r="I3534" s="278"/>
      <c r="K3534" s="57"/>
      <c r="L3534" s="57"/>
      <c r="M3534" s="274"/>
      <c r="N3534" s="274"/>
      <c r="O3534" s="57"/>
    </row>
    <row r="3535" spans="1:15">
      <c r="A3535" s="57"/>
      <c r="B3535" s="278">
        <v>46539</v>
      </c>
      <c r="C3535" s="283">
        <f t="shared" si="53"/>
        <v>10261520325</v>
      </c>
      <c r="D3535" s="57"/>
      <c r="E3535" s="57"/>
      <c r="F3535" s="279">
        <v>722830213</v>
      </c>
      <c r="G3535" s="286">
        <v>522733103</v>
      </c>
      <c r="H3535" s="278">
        <v>50003</v>
      </c>
      <c r="I3535" s="278"/>
      <c r="K3535" s="57"/>
      <c r="L3535" s="57"/>
      <c r="M3535" s="274"/>
      <c r="N3535" s="274"/>
      <c r="O3535" s="57"/>
    </row>
    <row r="3536" spans="1:15">
      <c r="A3536" s="57"/>
      <c r="B3536" s="278">
        <v>46540</v>
      </c>
      <c r="C3536" s="283">
        <f t="shared" si="53"/>
        <v>10353799525</v>
      </c>
      <c r="D3536" s="57"/>
      <c r="E3536" s="57"/>
      <c r="F3536" s="279">
        <v>815109413</v>
      </c>
      <c r="G3536" s="286">
        <v>522934797</v>
      </c>
      <c r="H3536" s="278">
        <v>48702</v>
      </c>
      <c r="I3536" s="278"/>
      <c r="K3536" s="57"/>
      <c r="L3536" s="57"/>
      <c r="M3536" s="274"/>
      <c r="N3536" s="274"/>
      <c r="O3536" s="57"/>
    </row>
    <row r="3537" spans="1:15">
      <c r="A3537" s="57"/>
      <c r="B3537" s="278">
        <v>46541</v>
      </c>
      <c r="C3537" s="283">
        <f t="shared" si="53"/>
        <v>10152616197</v>
      </c>
      <c r="D3537" s="57"/>
      <c r="E3537" s="57"/>
      <c r="F3537" s="279">
        <v>613926085</v>
      </c>
      <c r="G3537" s="286">
        <v>523046972</v>
      </c>
      <c r="H3537" s="278">
        <v>47550</v>
      </c>
      <c r="I3537" s="278"/>
      <c r="K3537" s="57"/>
      <c r="L3537" s="57"/>
      <c r="M3537" s="274"/>
      <c r="N3537" s="274"/>
      <c r="O3537" s="57"/>
    </row>
    <row r="3538" spans="1:15">
      <c r="A3538" s="57"/>
      <c r="B3538" s="278">
        <v>46542</v>
      </c>
      <c r="C3538" s="283">
        <f t="shared" si="53"/>
        <v>9677239288</v>
      </c>
      <c r="D3538" s="57"/>
      <c r="E3538" s="57"/>
      <c r="F3538" s="279">
        <v>138549176</v>
      </c>
      <c r="G3538" s="286">
        <v>523355661</v>
      </c>
      <c r="H3538" s="278">
        <v>45269</v>
      </c>
      <c r="I3538" s="278"/>
      <c r="K3538" s="57"/>
      <c r="L3538" s="57"/>
      <c r="M3538" s="274"/>
      <c r="N3538" s="274"/>
      <c r="O3538" s="57"/>
    </row>
    <row r="3539" spans="1:15">
      <c r="A3539" s="57"/>
      <c r="B3539" s="278">
        <v>46543</v>
      </c>
      <c r="C3539" s="283">
        <f t="shared" si="53"/>
        <v>9832170267</v>
      </c>
      <c r="D3539" s="57"/>
      <c r="E3539" s="57"/>
      <c r="F3539" s="279">
        <v>293480155</v>
      </c>
      <c r="G3539" s="286">
        <v>523476942</v>
      </c>
      <c r="H3539" s="278">
        <v>46229</v>
      </c>
      <c r="I3539" s="278"/>
      <c r="K3539" s="57"/>
      <c r="L3539" s="57"/>
      <c r="M3539" s="274"/>
      <c r="N3539" s="274"/>
      <c r="O3539" s="57"/>
    </row>
    <row r="3540" spans="1:15">
      <c r="A3540" s="57"/>
      <c r="B3540" s="278">
        <v>46544</v>
      </c>
      <c r="C3540" s="283">
        <f t="shared" si="53"/>
        <v>10504720749</v>
      </c>
      <c r="D3540" s="57"/>
      <c r="E3540" s="57"/>
      <c r="F3540" s="279">
        <v>966030637</v>
      </c>
      <c r="G3540" s="286">
        <v>523655919</v>
      </c>
      <c r="H3540" s="278">
        <v>49590</v>
      </c>
      <c r="I3540" s="278"/>
      <c r="K3540" s="57"/>
      <c r="L3540" s="57"/>
      <c r="M3540" s="274"/>
      <c r="N3540" s="274"/>
      <c r="O3540" s="57"/>
    </row>
    <row r="3541" spans="1:15">
      <c r="A3541" s="57"/>
      <c r="B3541" s="278">
        <v>46545</v>
      </c>
      <c r="C3541" s="283">
        <f t="shared" si="53"/>
        <v>9966988719</v>
      </c>
      <c r="D3541" s="57"/>
      <c r="E3541" s="57"/>
      <c r="F3541" s="279">
        <v>428298607</v>
      </c>
      <c r="G3541" s="286">
        <v>523702269</v>
      </c>
      <c r="H3541" s="278">
        <v>47366</v>
      </c>
      <c r="I3541" s="278"/>
      <c r="K3541" s="57"/>
      <c r="L3541" s="57"/>
      <c r="M3541" s="274"/>
      <c r="N3541" s="274"/>
      <c r="O3541" s="57"/>
    </row>
    <row r="3542" spans="1:15">
      <c r="A3542" s="57"/>
      <c r="B3542" s="278">
        <v>46546</v>
      </c>
      <c r="C3542" s="283">
        <f t="shared" si="53"/>
        <v>10017499270</v>
      </c>
      <c r="D3542" s="57"/>
      <c r="E3542" s="57"/>
      <c r="F3542" s="279">
        <v>478809158</v>
      </c>
      <c r="G3542" s="286">
        <v>523703269</v>
      </c>
      <c r="H3542" s="278">
        <v>45664</v>
      </c>
      <c r="I3542" s="278"/>
      <c r="K3542" s="57"/>
      <c r="L3542" s="57"/>
      <c r="M3542" s="274"/>
      <c r="N3542" s="274"/>
      <c r="O3542" s="57"/>
    </row>
    <row r="3543" spans="1:15">
      <c r="A3543" s="57"/>
      <c r="B3543" s="278">
        <v>46547</v>
      </c>
      <c r="C3543" s="283">
        <f t="shared" si="53"/>
        <v>10182499411</v>
      </c>
      <c r="D3543" s="57"/>
      <c r="E3543" s="57"/>
      <c r="F3543" s="279">
        <v>643809299</v>
      </c>
      <c r="G3543" s="286">
        <v>524035268</v>
      </c>
      <c r="H3543" s="278">
        <v>45655</v>
      </c>
      <c r="I3543" s="278"/>
      <c r="K3543" s="57"/>
      <c r="L3543" s="57"/>
      <c r="M3543" s="274"/>
      <c r="N3543" s="274"/>
      <c r="O3543" s="57"/>
    </row>
    <row r="3544" spans="1:15">
      <c r="A3544" s="57"/>
      <c r="B3544" s="278">
        <v>46548</v>
      </c>
      <c r="C3544" s="283">
        <f t="shared" si="53"/>
        <v>10262812002</v>
      </c>
      <c r="D3544" s="57"/>
      <c r="E3544" s="57"/>
      <c r="F3544" s="279">
        <v>724121890</v>
      </c>
      <c r="G3544" s="286">
        <v>524108900</v>
      </c>
      <c r="H3544" s="278">
        <v>43669</v>
      </c>
      <c r="I3544" s="278"/>
      <c r="K3544" s="57"/>
      <c r="L3544" s="57"/>
      <c r="M3544" s="274"/>
      <c r="N3544" s="274"/>
      <c r="O3544" s="57"/>
    </row>
    <row r="3545" spans="1:15">
      <c r="A3545" s="57"/>
      <c r="B3545" s="278">
        <v>46549</v>
      </c>
      <c r="C3545" s="283">
        <f t="shared" si="53"/>
        <v>10517427970</v>
      </c>
      <c r="D3545" s="57"/>
      <c r="E3545" s="57"/>
      <c r="F3545" s="279">
        <v>978737858</v>
      </c>
      <c r="G3545" s="286">
        <v>524178707</v>
      </c>
      <c r="H3545" s="278">
        <v>47116</v>
      </c>
      <c r="I3545" s="278"/>
      <c r="K3545" s="57"/>
      <c r="L3545" s="57"/>
      <c r="M3545" s="274"/>
      <c r="N3545" s="274"/>
      <c r="O3545" s="57"/>
    </row>
    <row r="3546" spans="1:15">
      <c r="A3546" s="57"/>
      <c r="B3546" s="278">
        <v>46550</v>
      </c>
      <c r="C3546" s="283">
        <f t="shared" si="53"/>
        <v>10228665358</v>
      </c>
      <c r="D3546" s="57"/>
      <c r="E3546" s="57"/>
      <c r="F3546" s="279">
        <v>689975246</v>
      </c>
      <c r="G3546" s="286">
        <v>524282202</v>
      </c>
      <c r="H3546" s="278">
        <v>45211</v>
      </c>
      <c r="I3546" s="278"/>
      <c r="K3546" s="57"/>
      <c r="L3546" s="57"/>
      <c r="M3546" s="274"/>
      <c r="N3546" s="274"/>
      <c r="O3546" s="57"/>
    </row>
    <row r="3547" spans="1:15">
      <c r="A3547" s="57"/>
      <c r="B3547" s="278">
        <v>46551</v>
      </c>
      <c r="C3547" s="283">
        <f t="shared" si="53"/>
        <v>10466608989</v>
      </c>
      <c r="D3547" s="57"/>
      <c r="E3547" s="57"/>
      <c r="F3547" s="279">
        <v>927918877</v>
      </c>
      <c r="G3547" s="286">
        <v>524317497</v>
      </c>
      <c r="H3547" s="278">
        <v>46973</v>
      </c>
      <c r="I3547" s="278"/>
      <c r="K3547" s="57"/>
      <c r="L3547" s="57"/>
      <c r="M3547" s="274"/>
      <c r="N3547" s="274"/>
      <c r="O3547" s="57"/>
    </row>
    <row r="3548" spans="1:15">
      <c r="A3548" s="57"/>
      <c r="B3548" s="278">
        <v>46552</v>
      </c>
      <c r="C3548" s="283">
        <f t="shared" si="53"/>
        <v>10194841701</v>
      </c>
      <c r="D3548" s="57"/>
      <c r="E3548" s="57"/>
      <c r="F3548" s="279">
        <v>656151589</v>
      </c>
      <c r="G3548" s="286">
        <v>524437052</v>
      </c>
      <c r="H3548" s="278">
        <v>43253</v>
      </c>
      <c r="I3548" s="278"/>
      <c r="K3548" s="57"/>
      <c r="L3548" s="57"/>
      <c r="M3548" s="274"/>
      <c r="N3548" s="274"/>
      <c r="O3548" s="57"/>
    </row>
    <row r="3549" spans="1:15">
      <c r="A3549" s="57"/>
      <c r="B3549" s="278">
        <v>46553</v>
      </c>
      <c r="C3549" s="283">
        <f t="shared" si="53"/>
        <v>10002692257</v>
      </c>
      <c r="D3549" s="57"/>
      <c r="E3549" s="57"/>
      <c r="F3549" s="279">
        <v>464002145</v>
      </c>
      <c r="G3549" s="286">
        <v>524482924</v>
      </c>
      <c r="H3549" s="278">
        <v>48995</v>
      </c>
      <c r="I3549" s="278"/>
      <c r="K3549" s="57"/>
      <c r="L3549" s="57"/>
      <c r="M3549" s="274"/>
      <c r="N3549" s="274"/>
      <c r="O3549" s="57"/>
    </row>
    <row r="3550" spans="1:15">
      <c r="A3550" s="57"/>
      <c r="B3550" s="278">
        <v>46554</v>
      </c>
      <c r="C3550" s="283">
        <f t="shared" si="53"/>
        <v>10366001512</v>
      </c>
      <c r="D3550" s="57"/>
      <c r="E3550" s="57"/>
      <c r="F3550" s="279">
        <v>827311400</v>
      </c>
      <c r="G3550" s="286">
        <v>524486713</v>
      </c>
      <c r="H3550" s="278">
        <v>46024</v>
      </c>
      <c r="I3550" s="278"/>
      <c r="K3550" s="57"/>
      <c r="L3550" s="57"/>
      <c r="M3550" s="274"/>
      <c r="N3550" s="274"/>
      <c r="O3550" s="57"/>
    </row>
    <row r="3551" spans="1:15">
      <c r="A3551" s="57"/>
      <c r="B3551" s="278">
        <v>46555</v>
      </c>
      <c r="C3551" s="283">
        <f t="shared" si="53"/>
        <v>9641193089</v>
      </c>
      <c r="D3551" s="57"/>
      <c r="E3551" s="57"/>
      <c r="F3551" s="279">
        <v>102502977</v>
      </c>
      <c r="G3551" s="286">
        <v>524643741</v>
      </c>
      <c r="H3551" s="278">
        <v>43661</v>
      </c>
      <c r="I3551" s="278"/>
      <c r="K3551" s="57"/>
      <c r="L3551" s="57"/>
      <c r="M3551" s="274"/>
      <c r="N3551" s="274"/>
      <c r="O3551" s="57"/>
    </row>
    <row r="3552" spans="1:15">
      <c r="A3552" s="57"/>
      <c r="B3552" s="278">
        <v>46556</v>
      </c>
      <c r="C3552" s="283">
        <f t="shared" ref="C3552:C3615" si="54">F3552+(F$88*28679+98765)+(G$88*6587+87654)+(E$88*9537+76543)+(J$88*5713+4528)</f>
        <v>10144755030</v>
      </c>
      <c r="D3552" s="57"/>
      <c r="E3552" s="57"/>
      <c r="F3552" s="279">
        <v>606064918</v>
      </c>
      <c r="G3552" s="286">
        <v>524775549</v>
      </c>
      <c r="H3552" s="278">
        <v>43517</v>
      </c>
      <c r="I3552" s="278"/>
      <c r="K3552" s="57"/>
      <c r="L3552" s="57"/>
      <c r="M3552" s="274"/>
      <c r="N3552" s="274"/>
      <c r="O3552" s="57"/>
    </row>
    <row r="3553" spans="1:15">
      <c r="A3553" s="57"/>
      <c r="B3553" s="278">
        <v>46557</v>
      </c>
      <c r="C3553" s="283">
        <f t="shared" si="54"/>
        <v>10326491208</v>
      </c>
      <c r="D3553" s="57"/>
      <c r="E3553" s="57"/>
      <c r="F3553" s="279">
        <v>787801096</v>
      </c>
      <c r="G3553" s="286">
        <v>524853692</v>
      </c>
      <c r="H3553" s="278">
        <v>45144</v>
      </c>
      <c r="I3553" s="278"/>
      <c r="K3553" s="57"/>
      <c r="L3553" s="57"/>
      <c r="M3553" s="274"/>
      <c r="N3553" s="274"/>
      <c r="O3553" s="57"/>
    </row>
    <row r="3554" spans="1:15">
      <c r="A3554" s="57"/>
      <c r="B3554" s="278">
        <v>46558</v>
      </c>
      <c r="C3554" s="283">
        <f t="shared" si="54"/>
        <v>9771617492</v>
      </c>
      <c r="D3554" s="57"/>
      <c r="E3554" s="57"/>
      <c r="F3554" s="279">
        <v>232927380</v>
      </c>
      <c r="G3554" s="286">
        <v>524915103</v>
      </c>
      <c r="H3554" s="278">
        <v>48689</v>
      </c>
      <c r="I3554" s="278"/>
      <c r="K3554" s="57"/>
      <c r="L3554" s="57"/>
      <c r="M3554" s="274"/>
      <c r="N3554" s="274"/>
      <c r="O3554" s="57"/>
    </row>
    <row r="3555" spans="1:15">
      <c r="A3555" s="57"/>
      <c r="B3555" s="278">
        <v>46559</v>
      </c>
      <c r="C3555" s="283">
        <f t="shared" si="54"/>
        <v>9854598426</v>
      </c>
      <c r="D3555" s="57"/>
      <c r="E3555" s="57"/>
      <c r="F3555" s="279">
        <v>315908314</v>
      </c>
      <c r="G3555" s="286">
        <v>525038633</v>
      </c>
      <c r="H3555" s="278">
        <v>45923</v>
      </c>
      <c r="I3555" s="278"/>
      <c r="K3555" s="57"/>
      <c r="L3555" s="57"/>
      <c r="M3555" s="274"/>
      <c r="N3555" s="274"/>
      <c r="O3555" s="57"/>
    </row>
    <row r="3556" spans="1:15">
      <c r="A3556" s="57"/>
      <c r="B3556" s="278">
        <v>46560</v>
      </c>
      <c r="C3556" s="283">
        <f t="shared" si="54"/>
        <v>10393956974</v>
      </c>
      <c r="D3556" s="57"/>
      <c r="E3556" s="57"/>
      <c r="F3556" s="279">
        <v>855266862</v>
      </c>
      <c r="G3556" s="286">
        <v>525143136</v>
      </c>
      <c r="H3556" s="278">
        <v>48532</v>
      </c>
      <c r="I3556" s="278"/>
      <c r="K3556" s="57"/>
      <c r="L3556" s="57"/>
      <c r="M3556" s="274"/>
      <c r="N3556" s="274"/>
      <c r="O3556" s="57"/>
    </row>
    <row r="3557" spans="1:15">
      <c r="A3557" s="57"/>
      <c r="B3557" s="278">
        <v>46561</v>
      </c>
      <c r="C3557" s="283">
        <f t="shared" si="54"/>
        <v>9987015827</v>
      </c>
      <c r="D3557" s="57"/>
      <c r="E3557" s="57"/>
      <c r="F3557" s="279">
        <v>448325715</v>
      </c>
      <c r="G3557" s="286">
        <v>525336082</v>
      </c>
      <c r="H3557" s="278">
        <v>45070</v>
      </c>
      <c r="I3557" s="278"/>
      <c r="K3557" s="57"/>
      <c r="L3557" s="57"/>
      <c r="M3557" s="274"/>
      <c r="N3557" s="274"/>
      <c r="O3557" s="57"/>
    </row>
    <row r="3558" spans="1:15">
      <c r="A3558" s="57"/>
      <c r="B3558" s="278">
        <v>46562</v>
      </c>
      <c r="C3558" s="283">
        <f t="shared" si="54"/>
        <v>10150759542</v>
      </c>
      <c r="D3558" s="57"/>
      <c r="E3558" s="57"/>
      <c r="F3558" s="279">
        <v>612069430</v>
      </c>
      <c r="G3558" s="286">
        <v>525384865</v>
      </c>
      <c r="H3558" s="278">
        <v>45833</v>
      </c>
      <c r="I3558" s="278"/>
      <c r="K3558" s="57"/>
      <c r="L3558" s="57"/>
      <c r="M3558" s="274"/>
      <c r="N3558" s="274"/>
      <c r="O3558" s="57"/>
    </row>
    <row r="3559" spans="1:15">
      <c r="A3559" s="57"/>
      <c r="B3559" s="278">
        <v>46563</v>
      </c>
      <c r="C3559" s="283">
        <f t="shared" si="54"/>
        <v>10150124881</v>
      </c>
      <c r="D3559" s="57"/>
      <c r="E3559" s="57"/>
      <c r="F3559" s="279">
        <v>611434769</v>
      </c>
      <c r="G3559" s="286">
        <v>525404685</v>
      </c>
      <c r="H3559" s="278">
        <v>48893</v>
      </c>
      <c r="I3559" s="278"/>
      <c r="K3559" s="57"/>
      <c r="L3559" s="57"/>
      <c r="M3559" s="274"/>
      <c r="N3559" s="274"/>
      <c r="O3559" s="57"/>
    </row>
    <row r="3560" spans="1:15">
      <c r="A3560" s="57"/>
      <c r="B3560" s="278">
        <v>46564</v>
      </c>
      <c r="C3560" s="283">
        <f t="shared" si="54"/>
        <v>10448471423</v>
      </c>
      <c r="D3560" s="57"/>
      <c r="E3560" s="57"/>
      <c r="F3560" s="279">
        <v>909781311</v>
      </c>
      <c r="G3560" s="286">
        <v>525529469</v>
      </c>
      <c r="H3560" s="278">
        <v>44785</v>
      </c>
      <c r="I3560" s="278"/>
      <c r="K3560" s="57"/>
      <c r="L3560" s="57"/>
      <c r="M3560" s="274"/>
      <c r="N3560" s="274"/>
      <c r="O3560" s="57"/>
    </row>
    <row r="3561" spans="1:15">
      <c r="A3561" s="57"/>
      <c r="B3561" s="278">
        <v>46565</v>
      </c>
      <c r="C3561" s="283">
        <f t="shared" si="54"/>
        <v>9836382413</v>
      </c>
      <c r="D3561" s="57"/>
      <c r="E3561" s="57"/>
      <c r="F3561" s="279">
        <v>297692301</v>
      </c>
      <c r="G3561" s="286">
        <v>525750881</v>
      </c>
      <c r="H3561" s="278">
        <v>46880</v>
      </c>
      <c r="I3561" s="278"/>
      <c r="K3561" s="57"/>
      <c r="L3561" s="57"/>
      <c r="M3561" s="274"/>
      <c r="N3561" s="274"/>
      <c r="O3561" s="57"/>
    </row>
    <row r="3562" spans="1:15">
      <c r="A3562" s="57"/>
      <c r="B3562" s="278">
        <v>46566</v>
      </c>
      <c r="C3562" s="283">
        <f t="shared" si="54"/>
        <v>10156468916</v>
      </c>
      <c r="D3562" s="57"/>
      <c r="E3562" s="57"/>
      <c r="F3562" s="279">
        <v>617778804</v>
      </c>
      <c r="G3562" s="286">
        <v>525772324</v>
      </c>
      <c r="H3562" s="278">
        <v>47524</v>
      </c>
      <c r="I3562" s="278"/>
      <c r="K3562" s="57"/>
      <c r="L3562" s="57"/>
      <c r="M3562" s="274"/>
      <c r="N3562" s="274"/>
      <c r="O3562" s="57"/>
    </row>
    <row r="3563" spans="1:15">
      <c r="A3563" s="57"/>
      <c r="B3563" s="278">
        <v>46567</v>
      </c>
      <c r="C3563" s="283">
        <f t="shared" si="54"/>
        <v>10263957396</v>
      </c>
      <c r="D3563" s="57"/>
      <c r="E3563" s="57"/>
      <c r="F3563" s="279">
        <v>725267284</v>
      </c>
      <c r="G3563" s="286">
        <v>525963679</v>
      </c>
      <c r="H3563" s="278">
        <v>47931</v>
      </c>
      <c r="I3563" s="278"/>
      <c r="K3563" s="57"/>
      <c r="L3563" s="57"/>
      <c r="M3563" s="274"/>
      <c r="N3563" s="274"/>
      <c r="O3563" s="57"/>
    </row>
    <row r="3564" spans="1:15">
      <c r="A3564" s="57"/>
      <c r="B3564" s="278">
        <v>46568</v>
      </c>
      <c r="C3564" s="283">
        <f t="shared" si="54"/>
        <v>10337953084</v>
      </c>
      <c r="D3564" s="57"/>
      <c r="E3564" s="57"/>
      <c r="F3564" s="279">
        <v>799262972</v>
      </c>
      <c r="G3564" s="286">
        <v>526169482</v>
      </c>
      <c r="H3564" s="278">
        <v>47000</v>
      </c>
      <c r="I3564" s="278"/>
      <c r="K3564" s="57"/>
      <c r="L3564" s="57"/>
      <c r="M3564" s="274"/>
      <c r="N3564" s="274"/>
      <c r="O3564" s="57"/>
    </row>
    <row r="3565" spans="1:15">
      <c r="A3565" s="57"/>
      <c r="B3565" s="278">
        <v>46569</v>
      </c>
      <c r="C3565" s="283">
        <f t="shared" si="54"/>
        <v>10527925803</v>
      </c>
      <c r="D3565" s="57"/>
      <c r="E3565" s="57"/>
      <c r="F3565" s="279">
        <v>989235691</v>
      </c>
      <c r="G3565" s="286">
        <v>526198572</v>
      </c>
      <c r="H3565" s="278">
        <v>44668</v>
      </c>
      <c r="I3565" s="278"/>
      <c r="K3565" s="57"/>
      <c r="L3565" s="57"/>
      <c r="M3565" s="274"/>
      <c r="N3565" s="274"/>
      <c r="O3565" s="57"/>
    </row>
    <row r="3566" spans="1:15">
      <c r="A3566" s="57"/>
      <c r="B3566" s="278">
        <v>46570</v>
      </c>
      <c r="C3566" s="283">
        <f t="shared" si="54"/>
        <v>10173612114</v>
      </c>
      <c r="D3566" s="57"/>
      <c r="E3566" s="57"/>
      <c r="F3566" s="279">
        <v>634922002</v>
      </c>
      <c r="G3566" s="286">
        <v>526489613</v>
      </c>
      <c r="H3566" s="278">
        <v>46949</v>
      </c>
      <c r="I3566" s="278"/>
      <c r="K3566" s="57"/>
      <c r="L3566" s="57"/>
      <c r="M3566" s="274"/>
      <c r="N3566" s="274"/>
      <c r="O3566" s="57"/>
    </row>
    <row r="3567" spans="1:15">
      <c r="A3567" s="57"/>
      <c r="B3567" s="278">
        <v>46571</v>
      </c>
      <c r="C3567" s="283">
        <f t="shared" si="54"/>
        <v>9900175850</v>
      </c>
      <c r="D3567" s="57"/>
      <c r="E3567" s="57"/>
      <c r="F3567" s="279">
        <v>361485738</v>
      </c>
      <c r="G3567" s="286">
        <v>526648996</v>
      </c>
      <c r="H3567" s="278">
        <v>44244</v>
      </c>
      <c r="I3567" s="278"/>
      <c r="K3567" s="57"/>
      <c r="L3567" s="57"/>
      <c r="M3567" s="274"/>
      <c r="N3567" s="274"/>
      <c r="O3567" s="57"/>
    </row>
    <row r="3568" spans="1:15">
      <c r="A3568" s="57"/>
      <c r="B3568" s="278">
        <v>46572</v>
      </c>
      <c r="C3568" s="283">
        <f t="shared" si="54"/>
        <v>10443800839</v>
      </c>
      <c r="D3568" s="57"/>
      <c r="E3568" s="57"/>
      <c r="F3568" s="279">
        <v>905110727</v>
      </c>
      <c r="G3568" s="286">
        <v>526714366</v>
      </c>
      <c r="H3568" s="278">
        <v>43664</v>
      </c>
      <c r="I3568" s="278"/>
      <c r="K3568" s="57"/>
      <c r="L3568" s="57"/>
      <c r="M3568" s="274"/>
      <c r="N3568" s="274"/>
      <c r="O3568" s="57"/>
    </row>
    <row r="3569" spans="1:15">
      <c r="A3569" s="57"/>
      <c r="B3569" s="278">
        <v>46573</v>
      </c>
      <c r="C3569" s="283">
        <f t="shared" si="54"/>
        <v>10143962453</v>
      </c>
      <c r="D3569" s="57"/>
      <c r="E3569" s="57"/>
      <c r="F3569" s="279">
        <v>605272341</v>
      </c>
      <c r="G3569" s="286">
        <v>526885703</v>
      </c>
      <c r="H3569" s="278">
        <v>47586</v>
      </c>
      <c r="I3569" s="278"/>
      <c r="K3569" s="57"/>
      <c r="L3569" s="57"/>
      <c r="M3569" s="274"/>
      <c r="N3569" s="274"/>
      <c r="O3569" s="57"/>
    </row>
    <row r="3570" spans="1:15">
      <c r="A3570" s="57"/>
      <c r="B3570" s="278">
        <v>46574</v>
      </c>
      <c r="C3570" s="283">
        <f t="shared" si="54"/>
        <v>9953622888</v>
      </c>
      <c r="D3570" s="57"/>
      <c r="E3570" s="57"/>
      <c r="F3570" s="279">
        <v>414932776</v>
      </c>
      <c r="G3570" s="286">
        <v>527017987</v>
      </c>
      <c r="H3570" s="278">
        <v>47570</v>
      </c>
      <c r="I3570" s="278"/>
      <c r="K3570" s="57"/>
      <c r="L3570" s="57"/>
      <c r="M3570" s="274"/>
      <c r="N3570" s="274"/>
      <c r="O3570" s="57"/>
    </row>
    <row r="3571" spans="1:15">
      <c r="A3571" s="57"/>
      <c r="B3571" s="278">
        <v>46575</v>
      </c>
      <c r="C3571" s="283">
        <f t="shared" si="54"/>
        <v>10187163772</v>
      </c>
      <c r="D3571" s="57"/>
      <c r="E3571" s="57"/>
      <c r="F3571" s="279">
        <v>648473660</v>
      </c>
      <c r="G3571" s="286">
        <v>527129058</v>
      </c>
      <c r="H3571" s="278">
        <v>47046</v>
      </c>
      <c r="I3571" s="278"/>
      <c r="K3571" s="57"/>
      <c r="L3571" s="57"/>
      <c r="M3571" s="274"/>
      <c r="N3571" s="274"/>
      <c r="O3571" s="57"/>
    </row>
    <row r="3572" spans="1:15">
      <c r="A3572" s="57"/>
      <c r="B3572" s="278">
        <v>46576</v>
      </c>
      <c r="C3572" s="283">
        <f t="shared" si="54"/>
        <v>9934326356</v>
      </c>
      <c r="D3572" s="57"/>
      <c r="E3572" s="57"/>
      <c r="F3572" s="279">
        <v>395636244</v>
      </c>
      <c r="G3572" s="286">
        <v>527236125</v>
      </c>
      <c r="H3572" s="278">
        <v>50193</v>
      </c>
      <c r="I3572" s="278"/>
      <c r="K3572" s="57"/>
      <c r="L3572" s="57"/>
      <c r="M3572" s="274"/>
      <c r="N3572" s="274"/>
      <c r="O3572" s="57"/>
    </row>
    <row r="3573" spans="1:15">
      <c r="A3573" s="57"/>
      <c r="B3573" s="278">
        <v>46577</v>
      </c>
      <c r="C3573" s="283">
        <f t="shared" si="54"/>
        <v>9763243746</v>
      </c>
      <c r="D3573" s="57"/>
      <c r="E3573" s="57"/>
      <c r="F3573" s="279">
        <v>224553634</v>
      </c>
      <c r="G3573" s="286">
        <v>527237722</v>
      </c>
      <c r="H3573" s="278">
        <v>46323</v>
      </c>
      <c r="I3573" s="278"/>
      <c r="K3573" s="57"/>
      <c r="L3573" s="57"/>
      <c r="M3573" s="274"/>
      <c r="N3573" s="274"/>
      <c r="O3573" s="57"/>
    </row>
    <row r="3574" spans="1:15">
      <c r="A3574" s="57"/>
      <c r="B3574" s="278">
        <v>46578</v>
      </c>
      <c r="C3574" s="283">
        <f t="shared" si="54"/>
        <v>10357485551</v>
      </c>
      <c r="D3574" s="57"/>
      <c r="E3574" s="57"/>
      <c r="F3574" s="279">
        <v>818795439</v>
      </c>
      <c r="G3574" s="286">
        <v>527240627</v>
      </c>
      <c r="H3574" s="278">
        <v>47174</v>
      </c>
      <c r="I3574" s="278"/>
      <c r="K3574" s="57"/>
      <c r="L3574" s="57"/>
      <c r="M3574" s="274"/>
      <c r="N3574" s="274"/>
      <c r="O3574" s="57"/>
    </row>
    <row r="3575" spans="1:15">
      <c r="A3575" s="57"/>
      <c r="B3575" s="278">
        <v>46579</v>
      </c>
      <c r="C3575" s="283">
        <f t="shared" si="54"/>
        <v>9643608994</v>
      </c>
      <c r="D3575" s="57"/>
      <c r="E3575" s="57"/>
      <c r="F3575" s="279">
        <v>104918882</v>
      </c>
      <c r="G3575" s="286">
        <v>527297100</v>
      </c>
      <c r="H3575" s="278">
        <v>43479</v>
      </c>
      <c r="I3575" s="278"/>
      <c r="K3575" s="57"/>
      <c r="L3575" s="57"/>
      <c r="M3575" s="274"/>
      <c r="N3575" s="274"/>
      <c r="O3575" s="57"/>
    </row>
    <row r="3576" spans="1:15">
      <c r="A3576" s="57"/>
      <c r="B3576" s="278">
        <v>46580</v>
      </c>
      <c r="C3576" s="283">
        <f t="shared" si="54"/>
        <v>10142087754</v>
      </c>
      <c r="D3576" s="57"/>
      <c r="E3576" s="57"/>
      <c r="F3576" s="279">
        <v>603397642</v>
      </c>
      <c r="G3576" s="286">
        <v>527541902</v>
      </c>
      <c r="H3576" s="278">
        <v>45178</v>
      </c>
      <c r="I3576" s="278"/>
      <c r="K3576" s="57"/>
      <c r="L3576" s="57"/>
      <c r="M3576" s="274"/>
      <c r="N3576" s="274"/>
      <c r="O3576" s="57"/>
    </row>
    <row r="3577" spans="1:15">
      <c r="A3577" s="57"/>
      <c r="B3577" s="278">
        <v>46581</v>
      </c>
      <c r="C3577" s="283">
        <f t="shared" si="54"/>
        <v>10429361280</v>
      </c>
      <c r="D3577" s="57"/>
      <c r="E3577" s="57"/>
      <c r="F3577" s="279">
        <v>890671168</v>
      </c>
      <c r="G3577" s="286">
        <v>527741202</v>
      </c>
      <c r="H3577" s="278">
        <v>45730</v>
      </c>
      <c r="I3577" s="278"/>
      <c r="K3577" s="57"/>
      <c r="L3577" s="57"/>
      <c r="M3577" s="274"/>
      <c r="N3577" s="274"/>
      <c r="O3577" s="57"/>
    </row>
    <row r="3578" spans="1:15">
      <c r="A3578" s="57"/>
      <c r="B3578" s="278">
        <v>46582</v>
      </c>
      <c r="C3578" s="283">
        <f t="shared" si="54"/>
        <v>10101272291</v>
      </c>
      <c r="D3578" s="57"/>
      <c r="E3578" s="57"/>
      <c r="F3578" s="279">
        <v>562582179</v>
      </c>
      <c r="G3578" s="286">
        <v>527855525</v>
      </c>
      <c r="H3578" s="278">
        <v>47903</v>
      </c>
      <c r="I3578" s="278"/>
      <c r="K3578" s="57"/>
      <c r="L3578" s="57"/>
      <c r="M3578" s="274"/>
      <c r="N3578" s="274"/>
      <c r="O3578" s="57"/>
    </row>
    <row r="3579" spans="1:15">
      <c r="A3579" s="57"/>
      <c r="B3579" s="278">
        <v>46583</v>
      </c>
      <c r="C3579" s="283">
        <f t="shared" si="54"/>
        <v>10366093447</v>
      </c>
      <c r="D3579" s="57"/>
      <c r="E3579" s="57"/>
      <c r="F3579" s="279">
        <v>827403335</v>
      </c>
      <c r="G3579" s="286">
        <v>528401936</v>
      </c>
      <c r="H3579" s="278">
        <v>48217</v>
      </c>
      <c r="I3579" s="278"/>
      <c r="K3579" s="57"/>
      <c r="L3579" s="57"/>
      <c r="M3579" s="274"/>
      <c r="N3579" s="274"/>
      <c r="O3579" s="57"/>
    </row>
    <row r="3580" spans="1:15">
      <c r="A3580" s="57"/>
      <c r="B3580" s="278">
        <v>46584</v>
      </c>
      <c r="C3580" s="283">
        <f t="shared" si="54"/>
        <v>10531096721</v>
      </c>
      <c r="D3580" s="57"/>
      <c r="E3580" s="57"/>
      <c r="F3580" s="279">
        <v>992406609</v>
      </c>
      <c r="G3580" s="286">
        <v>528457756</v>
      </c>
      <c r="H3580" s="278">
        <v>45065</v>
      </c>
      <c r="I3580" s="278"/>
      <c r="K3580" s="57"/>
      <c r="L3580" s="57"/>
      <c r="M3580" s="274"/>
      <c r="N3580" s="274"/>
      <c r="O3580" s="57"/>
    </row>
    <row r="3581" spans="1:15">
      <c r="A3581" s="57"/>
      <c r="B3581" s="278">
        <v>46585</v>
      </c>
      <c r="C3581" s="283">
        <f t="shared" si="54"/>
        <v>9823709980</v>
      </c>
      <c r="D3581" s="57"/>
      <c r="E3581" s="57"/>
      <c r="F3581" s="279">
        <v>285019868</v>
      </c>
      <c r="G3581" s="286">
        <v>528614922</v>
      </c>
      <c r="H3581" s="278">
        <v>46023</v>
      </c>
      <c r="I3581" s="278"/>
      <c r="K3581" s="57"/>
      <c r="L3581" s="57"/>
      <c r="M3581" s="274"/>
      <c r="N3581" s="274"/>
      <c r="O3581" s="57"/>
    </row>
    <row r="3582" spans="1:15">
      <c r="A3582" s="57"/>
      <c r="B3582" s="278">
        <v>46586</v>
      </c>
      <c r="C3582" s="283">
        <f t="shared" si="54"/>
        <v>10172386294</v>
      </c>
      <c r="D3582" s="57"/>
      <c r="E3582" s="57"/>
      <c r="F3582" s="279">
        <v>633696182</v>
      </c>
      <c r="G3582" s="286">
        <v>528630729</v>
      </c>
      <c r="H3582" s="278">
        <v>46948</v>
      </c>
      <c r="I3582" s="278"/>
      <c r="K3582" s="57"/>
      <c r="L3582" s="57"/>
      <c r="M3582" s="274"/>
      <c r="N3582" s="274"/>
      <c r="O3582" s="57"/>
    </row>
    <row r="3583" spans="1:15">
      <c r="A3583" s="57"/>
      <c r="B3583" s="278">
        <v>46587</v>
      </c>
      <c r="C3583" s="283">
        <f t="shared" si="54"/>
        <v>10050748989</v>
      </c>
      <c r="D3583" s="57"/>
      <c r="E3583" s="57"/>
      <c r="F3583" s="279">
        <v>512058877</v>
      </c>
      <c r="G3583" s="286">
        <v>528793257</v>
      </c>
      <c r="H3583" s="278">
        <v>45846</v>
      </c>
      <c r="I3583" s="278"/>
      <c r="K3583" s="57"/>
      <c r="L3583" s="57"/>
      <c r="M3583" s="274"/>
      <c r="N3583" s="274"/>
      <c r="O3583" s="57"/>
    </row>
    <row r="3584" spans="1:15">
      <c r="A3584" s="57"/>
      <c r="B3584" s="278">
        <v>46588</v>
      </c>
      <c r="C3584" s="283">
        <f t="shared" si="54"/>
        <v>10314248363</v>
      </c>
      <c r="D3584" s="57"/>
      <c r="E3584" s="57"/>
      <c r="F3584" s="279">
        <v>775558251</v>
      </c>
      <c r="G3584" s="286">
        <v>529114642</v>
      </c>
      <c r="H3584" s="278">
        <v>44640</v>
      </c>
      <c r="I3584" s="278"/>
      <c r="K3584" s="57"/>
      <c r="L3584" s="57"/>
      <c r="M3584" s="274"/>
      <c r="N3584" s="274"/>
      <c r="O3584" s="57"/>
    </row>
    <row r="3585" spans="1:15">
      <c r="A3585" s="57"/>
      <c r="B3585" s="278">
        <v>46589</v>
      </c>
      <c r="C3585" s="283">
        <f t="shared" si="54"/>
        <v>10053665995</v>
      </c>
      <c r="D3585" s="57"/>
      <c r="E3585" s="57"/>
      <c r="F3585" s="279">
        <v>514975883</v>
      </c>
      <c r="G3585" s="286">
        <v>529117331</v>
      </c>
      <c r="H3585" s="278">
        <v>45657</v>
      </c>
      <c r="I3585" s="278"/>
      <c r="K3585" s="57"/>
      <c r="L3585" s="57"/>
      <c r="M3585" s="274"/>
      <c r="N3585" s="274"/>
      <c r="O3585" s="57"/>
    </row>
    <row r="3586" spans="1:15">
      <c r="A3586" s="57"/>
      <c r="B3586" s="278">
        <v>46590</v>
      </c>
      <c r="C3586" s="283">
        <f t="shared" si="54"/>
        <v>10215212409</v>
      </c>
      <c r="D3586" s="57"/>
      <c r="E3586" s="57"/>
      <c r="F3586" s="279">
        <v>676522297</v>
      </c>
      <c r="G3586" s="286">
        <v>529198534</v>
      </c>
      <c r="H3586" s="278">
        <v>48774</v>
      </c>
      <c r="I3586" s="278"/>
      <c r="K3586" s="57"/>
      <c r="L3586" s="57"/>
      <c r="M3586" s="274"/>
      <c r="N3586" s="274"/>
      <c r="O3586" s="57"/>
    </row>
    <row r="3587" spans="1:15">
      <c r="A3587" s="57"/>
      <c r="B3587" s="278">
        <v>46591</v>
      </c>
      <c r="C3587" s="283">
        <f t="shared" si="54"/>
        <v>10460908707</v>
      </c>
      <c r="D3587" s="57"/>
      <c r="E3587" s="57"/>
      <c r="F3587" s="279">
        <v>922218595</v>
      </c>
      <c r="G3587" s="286">
        <v>529430743</v>
      </c>
      <c r="H3587" s="278">
        <v>50014</v>
      </c>
      <c r="I3587" s="278"/>
      <c r="K3587" s="57"/>
      <c r="L3587" s="57"/>
      <c r="M3587" s="274"/>
      <c r="N3587" s="274"/>
      <c r="O3587" s="57"/>
    </row>
    <row r="3588" spans="1:15">
      <c r="A3588" s="57"/>
      <c r="B3588" s="278">
        <v>46592</v>
      </c>
      <c r="C3588" s="283">
        <f t="shared" si="54"/>
        <v>10531339926</v>
      </c>
      <c r="D3588" s="57"/>
      <c r="E3588" s="57"/>
      <c r="F3588" s="279">
        <v>992649814</v>
      </c>
      <c r="G3588" s="286">
        <v>529548746</v>
      </c>
      <c r="H3588" s="278">
        <v>48470</v>
      </c>
      <c r="I3588" s="278"/>
      <c r="K3588" s="57"/>
      <c r="L3588" s="57"/>
      <c r="M3588" s="274"/>
      <c r="N3588" s="274"/>
      <c r="O3588" s="57"/>
    </row>
    <row r="3589" spans="1:15">
      <c r="A3589" s="57"/>
      <c r="B3589" s="278">
        <v>46593</v>
      </c>
      <c r="C3589" s="283">
        <f t="shared" si="54"/>
        <v>10089830705</v>
      </c>
      <c r="D3589" s="57"/>
      <c r="E3589" s="57"/>
      <c r="F3589" s="279">
        <v>551140593</v>
      </c>
      <c r="G3589" s="286">
        <v>529632717</v>
      </c>
      <c r="H3589" s="278">
        <v>49140</v>
      </c>
      <c r="I3589" s="278"/>
      <c r="K3589" s="57"/>
      <c r="L3589" s="57"/>
      <c r="M3589" s="274"/>
      <c r="N3589" s="274"/>
      <c r="O3589" s="57"/>
    </row>
    <row r="3590" spans="1:15">
      <c r="A3590" s="57"/>
      <c r="B3590" s="278">
        <v>46594</v>
      </c>
      <c r="C3590" s="283">
        <f t="shared" si="54"/>
        <v>10137378050</v>
      </c>
      <c r="D3590" s="57"/>
      <c r="E3590" s="57"/>
      <c r="F3590" s="279">
        <v>598687938</v>
      </c>
      <c r="G3590" s="286">
        <v>529674262</v>
      </c>
      <c r="H3590" s="278">
        <v>48545</v>
      </c>
      <c r="I3590" s="278"/>
      <c r="K3590" s="57"/>
      <c r="L3590" s="57"/>
      <c r="M3590" s="274"/>
      <c r="N3590" s="274"/>
      <c r="O3590" s="57"/>
    </row>
    <row r="3591" spans="1:15">
      <c r="A3591" s="57"/>
      <c r="B3591" s="278">
        <v>46595</v>
      </c>
      <c r="C3591" s="283">
        <f t="shared" si="54"/>
        <v>10192404115</v>
      </c>
      <c r="D3591" s="57"/>
      <c r="E3591" s="57"/>
      <c r="F3591" s="279">
        <v>653714003</v>
      </c>
      <c r="G3591" s="286">
        <v>529706302</v>
      </c>
      <c r="H3591" s="278">
        <v>46846</v>
      </c>
      <c r="I3591" s="278"/>
      <c r="K3591" s="57"/>
      <c r="L3591" s="57"/>
      <c r="M3591" s="274"/>
      <c r="N3591" s="274"/>
      <c r="O3591" s="57"/>
    </row>
    <row r="3592" spans="1:15">
      <c r="A3592" s="57"/>
      <c r="B3592" s="278">
        <v>46596</v>
      </c>
      <c r="C3592" s="283">
        <f t="shared" si="54"/>
        <v>10322292419</v>
      </c>
      <c r="D3592" s="57"/>
      <c r="E3592" s="57"/>
      <c r="F3592" s="279">
        <v>783602307</v>
      </c>
      <c r="G3592" s="286">
        <v>529739883</v>
      </c>
      <c r="H3592" s="278">
        <v>45562</v>
      </c>
      <c r="I3592" s="278"/>
      <c r="K3592" s="57"/>
      <c r="L3592" s="57"/>
      <c r="M3592" s="274"/>
      <c r="N3592" s="274"/>
      <c r="O3592" s="57"/>
    </row>
    <row r="3593" spans="1:15">
      <c r="A3593" s="57"/>
      <c r="B3593" s="278">
        <v>46597</v>
      </c>
      <c r="C3593" s="283">
        <f t="shared" si="54"/>
        <v>10310322233</v>
      </c>
      <c r="D3593" s="57"/>
      <c r="E3593" s="57"/>
      <c r="F3593" s="279">
        <v>771632121</v>
      </c>
      <c r="G3593" s="286">
        <v>529769930</v>
      </c>
      <c r="H3593" s="278">
        <v>43315</v>
      </c>
      <c r="I3593" s="278"/>
      <c r="K3593" s="57"/>
      <c r="L3593" s="57"/>
      <c r="M3593" s="274"/>
      <c r="N3593" s="274"/>
      <c r="O3593" s="57"/>
    </row>
    <row r="3594" spans="1:15">
      <c r="A3594" s="57"/>
      <c r="B3594" s="278">
        <v>46598</v>
      </c>
      <c r="C3594" s="283">
        <f t="shared" si="54"/>
        <v>10356519911</v>
      </c>
      <c r="D3594" s="57"/>
      <c r="E3594" s="57"/>
      <c r="F3594" s="279">
        <v>817829799</v>
      </c>
      <c r="G3594" s="286">
        <v>529812551</v>
      </c>
      <c r="H3594" s="278">
        <v>43167</v>
      </c>
      <c r="I3594" s="278"/>
      <c r="K3594" s="57"/>
      <c r="L3594" s="57"/>
      <c r="M3594" s="274"/>
      <c r="N3594" s="274"/>
      <c r="O3594" s="57"/>
    </row>
    <row r="3595" spans="1:15">
      <c r="A3595" s="57"/>
      <c r="B3595" s="278">
        <v>46599</v>
      </c>
      <c r="C3595" s="283">
        <f t="shared" si="54"/>
        <v>10269880301</v>
      </c>
      <c r="D3595" s="57"/>
      <c r="E3595" s="57"/>
      <c r="F3595" s="279">
        <v>731190189</v>
      </c>
      <c r="G3595" s="286">
        <v>529815578</v>
      </c>
      <c r="H3595" s="278">
        <v>46953</v>
      </c>
      <c r="I3595" s="278"/>
      <c r="K3595" s="57"/>
      <c r="L3595" s="57"/>
      <c r="M3595" s="274"/>
      <c r="N3595" s="274"/>
      <c r="O3595" s="57"/>
    </row>
    <row r="3596" spans="1:15">
      <c r="A3596" s="57"/>
      <c r="B3596" s="278">
        <v>46600</v>
      </c>
      <c r="C3596" s="283">
        <f t="shared" si="54"/>
        <v>9930413381</v>
      </c>
      <c r="D3596" s="57"/>
      <c r="E3596" s="57"/>
      <c r="F3596" s="279">
        <v>391723269</v>
      </c>
      <c r="G3596" s="286">
        <v>529820973</v>
      </c>
      <c r="H3596" s="278">
        <v>44711</v>
      </c>
      <c r="I3596" s="278"/>
      <c r="K3596" s="57"/>
      <c r="L3596" s="57"/>
      <c r="M3596" s="274"/>
      <c r="N3596" s="274"/>
      <c r="O3596" s="57"/>
    </row>
    <row r="3597" spans="1:15">
      <c r="A3597" s="57"/>
      <c r="B3597" s="278">
        <v>46601</v>
      </c>
      <c r="C3597" s="283">
        <f t="shared" si="54"/>
        <v>10395344267</v>
      </c>
      <c r="D3597" s="57"/>
      <c r="E3597" s="57"/>
      <c r="F3597" s="279">
        <v>856654155</v>
      </c>
      <c r="G3597" s="286">
        <v>529834542</v>
      </c>
      <c r="H3597" s="278">
        <v>50277</v>
      </c>
      <c r="I3597" s="278"/>
      <c r="K3597" s="57"/>
      <c r="L3597" s="57"/>
      <c r="M3597" s="274"/>
      <c r="N3597" s="274"/>
      <c r="O3597" s="57"/>
    </row>
    <row r="3598" spans="1:15">
      <c r="A3598" s="57"/>
      <c r="B3598" s="278">
        <v>46602</v>
      </c>
      <c r="C3598" s="283">
        <f t="shared" si="54"/>
        <v>10186021453</v>
      </c>
      <c r="D3598" s="57"/>
      <c r="E3598" s="57"/>
      <c r="F3598" s="279">
        <v>647331341</v>
      </c>
      <c r="G3598" s="286">
        <v>529973493</v>
      </c>
      <c r="H3598" s="278">
        <v>43218</v>
      </c>
      <c r="I3598" s="278"/>
      <c r="K3598" s="57"/>
      <c r="L3598" s="57"/>
      <c r="M3598" s="274"/>
      <c r="N3598" s="274"/>
      <c r="O3598" s="57"/>
    </row>
    <row r="3599" spans="1:15">
      <c r="A3599" s="57"/>
      <c r="B3599" s="278">
        <v>46603</v>
      </c>
      <c r="C3599" s="283">
        <f t="shared" si="54"/>
        <v>9849129360</v>
      </c>
      <c r="D3599" s="57"/>
      <c r="E3599" s="57"/>
      <c r="F3599" s="279">
        <v>310439248</v>
      </c>
      <c r="G3599" s="286">
        <v>530007842</v>
      </c>
      <c r="H3599" s="278">
        <v>49337</v>
      </c>
      <c r="I3599" s="278"/>
      <c r="K3599" s="57"/>
      <c r="L3599" s="57"/>
      <c r="M3599" s="274"/>
      <c r="N3599" s="274"/>
      <c r="O3599" s="57"/>
    </row>
    <row r="3600" spans="1:15">
      <c r="A3600" s="57"/>
      <c r="B3600" s="278">
        <v>46604</v>
      </c>
      <c r="C3600" s="283">
        <f t="shared" si="54"/>
        <v>10010557425</v>
      </c>
      <c r="D3600" s="57"/>
      <c r="E3600" s="57"/>
      <c r="F3600" s="279">
        <v>471867313</v>
      </c>
      <c r="G3600" s="286">
        <v>530090742</v>
      </c>
      <c r="H3600" s="278">
        <v>44466</v>
      </c>
      <c r="I3600" s="278"/>
      <c r="K3600" s="57"/>
      <c r="L3600" s="57"/>
      <c r="M3600" s="274"/>
      <c r="N3600" s="274"/>
      <c r="O3600" s="57"/>
    </row>
    <row r="3601" spans="1:15">
      <c r="A3601" s="57"/>
      <c r="B3601" s="278">
        <v>46605</v>
      </c>
      <c r="C3601" s="283">
        <f t="shared" si="54"/>
        <v>10088684303</v>
      </c>
      <c r="D3601" s="57"/>
      <c r="E3601" s="57"/>
      <c r="F3601" s="279">
        <v>549994191</v>
      </c>
      <c r="G3601" s="286">
        <v>530148126</v>
      </c>
      <c r="H3601" s="278">
        <v>43200</v>
      </c>
      <c r="I3601" s="278"/>
      <c r="K3601" s="57"/>
      <c r="L3601" s="57"/>
      <c r="M3601" s="274"/>
      <c r="N3601" s="274"/>
      <c r="O3601" s="57"/>
    </row>
    <row r="3602" spans="1:15">
      <c r="A3602" s="57"/>
      <c r="B3602" s="278">
        <v>46606</v>
      </c>
      <c r="C3602" s="283">
        <f t="shared" si="54"/>
        <v>10283820689</v>
      </c>
      <c r="D3602" s="57"/>
      <c r="E3602" s="57"/>
      <c r="F3602" s="279">
        <v>745130577</v>
      </c>
      <c r="G3602" s="286">
        <v>530318842</v>
      </c>
      <c r="H3602" s="278">
        <v>45201</v>
      </c>
      <c r="I3602" s="278"/>
      <c r="K3602" s="57"/>
      <c r="L3602" s="57"/>
      <c r="M3602" s="274"/>
      <c r="N3602" s="274"/>
      <c r="O3602" s="57"/>
    </row>
    <row r="3603" spans="1:15">
      <c r="A3603" s="57"/>
      <c r="B3603" s="278">
        <v>46607</v>
      </c>
      <c r="C3603" s="283">
        <f t="shared" si="54"/>
        <v>9780195404</v>
      </c>
      <c r="D3603" s="57"/>
      <c r="E3603" s="57"/>
      <c r="F3603" s="279">
        <v>241505292</v>
      </c>
      <c r="G3603" s="286">
        <v>530320938</v>
      </c>
      <c r="H3603" s="278">
        <v>48344</v>
      </c>
      <c r="I3603" s="278"/>
      <c r="K3603" s="57"/>
      <c r="L3603" s="57"/>
      <c r="M3603" s="274"/>
      <c r="N3603" s="274"/>
      <c r="O3603" s="57"/>
    </row>
    <row r="3604" spans="1:15">
      <c r="A3604" s="57"/>
      <c r="B3604" s="278">
        <v>46608</v>
      </c>
      <c r="C3604" s="283">
        <f t="shared" si="54"/>
        <v>9938766884</v>
      </c>
      <c r="D3604" s="57"/>
      <c r="E3604" s="57"/>
      <c r="F3604" s="279">
        <v>400076772</v>
      </c>
      <c r="G3604" s="286">
        <v>530386229</v>
      </c>
      <c r="H3604" s="278">
        <v>47405</v>
      </c>
      <c r="I3604" s="278"/>
      <c r="K3604" s="57"/>
      <c r="L3604" s="57"/>
      <c r="M3604" s="274"/>
      <c r="N3604" s="274"/>
      <c r="O3604" s="57"/>
    </row>
    <row r="3605" spans="1:15">
      <c r="A3605" s="57"/>
      <c r="B3605" s="278">
        <v>46609</v>
      </c>
      <c r="C3605" s="283">
        <f t="shared" si="54"/>
        <v>10262361991</v>
      </c>
      <c r="D3605" s="57"/>
      <c r="E3605" s="57"/>
      <c r="F3605" s="279">
        <v>723671879</v>
      </c>
      <c r="G3605" s="286">
        <v>530819631</v>
      </c>
      <c r="H3605" s="278">
        <v>46391</v>
      </c>
      <c r="I3605" s="278"/>
      <c r="K3605" s="57"/>
      <c r="L3605" s="57"/>
      <c r="M3605" s="274"/>
      <c r="N3605" s="274"/>
      <c r="O3605" s="57"/>
    </row>
    <row r="3606" spans="1:15">
      <c r="A3606" s="57"/>
      <c r="B3606" s="278">
        <v>46610</v>
      </c>
      <c r="C3606" s="283">
        <f t="shared" si="54"/>
        <v>10055684181</v>
      </c>
      <c r="D3606" s="57"/>
      <c r="E3606" s="57"/>
      <c r="F3606" s="279">
        <v>516994069</v>
      </c>
      <c r="G3606" s="286">
        <v>530848568</v>
      </c>
      <c r="H3606" s="278">
        <v>43491</v>
      </c>
      <c r="I3606" s="278"/>
      <c r="K3606" s="57"/>
      <c r="L3606" s="57"/>
      <c r="M3606" s="274"/>
      <c r="N3606" s="274"/>
      <c r="O3606" s="57"/>
    </row>
    <row r="3607" spans="1:15">
      <c r="A3607" s="57"/>
      <c r="B3607" s="278">
        <v>46611</v>
      </c>
      <c r="C3607" s="283">
        <f t="shared" si="54"/>
        <v>10451096665</v>
      </c>
      <c r="D3607" s="57"/>
      <c r="E3607" s="57"/>
      <c r="F3607" s="279">
        <v>912406553</v>
      </c>
      <c r="G3607" s="286">
        <v>531068660</v>
      </c>
      <c r="H3607" s="278">
        <v>48743</v>
      </c>
      <c r="I3607" s="278"/>
      <c r="K3607" s="57"/>
      <c r="L3607" s="57"/>
      <c r="M3607" s="274"/>
      <c r="N3607" s="274"/>
      <c r="O3607" s="57"/>
    </row>
    <row r="3608" spans="1:15">
      <c r="A3608" s="57"/>
      <c r="B3608" s="278">
        <v>46612</v>
      </c>
      <c r="C3608" s="283">
        <f t="shared" si="54"/>
        <v>9780729905</v>
      </c>
      <c r="D3608" s="57"/>
      <c r="E3608" s="57"/>
      <c r="F3608" s="279">
        <v>242039793</v>
      </c>
      <c r="G3608" s="286">
        <v>531356963</v>
      </c>
      <c r="H3608" s="278">
        <v>46987</v>
      </c>
      <c r="I3608" s="278"/>
      <c r="K3608" s="57"/>
      <c r="L3608" s="57"/>
      <c r="M3608" s="274"/>
      <c r="N3608" s="274"/>
      <c r="O3608" s="57"/>
    </row>
    <row r="3609" spans="1:15">
      <c r="A3609" s="57"/>
      <c r="B3609" s="278">
        <v>46613</v>
      </c>
      <c r="C3609" s="283">
        <f t="shared" si="54"/>
        <v>9640239481</v>
      </c>
      <c r="D3609" s="57"/>
      <c r="E3609" s="57"/>
      <c r="F3609" s="279">
        <v>101549369</v>
      </c>
      <c r="G3609" s="286">
        <v>531369637</v>
      </c>
      <c r="H3609" s="278">
        <v>45901</v>
      </c>
      <c r="I3609" s="278"/>
      <c r="K3609" s="57"/>
      <c r="L3609" s="57"/>
      <c r="M3609" s="274"/>
      <c r="N3609" s="274"/>
      <c r="O3609" s="57"/>
    </row>
    <row r="3610" spans="1:15">
      <c r="A3610" s="57"/>
      <c r="B3610" s="278">
        <v>46614</v>
      </c>
      <c r="C3610" s="283">
        <f t="shared" si="54"/>
        <v>10529436967</v>
      </c>
      <c r="D3610" s="57"/>
      <c r="E3610" s="57"/>
      <c r="F3610" s="279">
        <v>990746855</v>
      </c>
      <c r="G3610" s="286">
        <v>531537008</v>
      </c>
      <c r="H3610" s="278">
        <v>43571</v>
      </c>
      <c r="I3610" s="278"/>
      <c r="K3610" s="57"/>
      <c r="L3610" s="57"/>
      <c r="M3610" s="274"/>
      <c r="N3610" s="274"/>
      <c r="O3610" s="57"/>
    </row>
    <row r="3611" spans="1:15">
      <c r="A3611" s="57"/>
      <c r="B3611" s="278">
        <v>46615</v>
      </c>
      <c r="C3611" s="283">
        <f t="shared" si="54"/>
        <v>10536230011</v>
      </c>
      <c r="D3611" s="57"/>
      <c r="E3611" s="57"/>
      <c r="F3611" s="279">
        <v>997539899</v>
      </c>
      <c r="G3611" s="286">
        <v>531651216</v>
      </c>
      <c r="H3611" s="278">
        <v>46001</v>
      </c>
      <c r="I3611" s="278"/>
      <c r="K3611" s="57"/>
      <c r="L3611" s="57"/>
      <c r="M3611" s="274"/>
      <c r="N3611" s="274"/>
      <c r="O3611" s="57"/>
    </row>
    <row r="3612" spans="1:15">
      <c r="A3612" s="57"/>
      <c r="B3612" s="278">
        <v>46616</v>
      </c>
      <c r="C3612" s="283">
        <f t="shared" si="54"/>
        <v>10138138136</v>
      </c>
      <c r="D3612" s="57"/>
      <c r="E3612" s="57"/>
      <c r="F3612" s="279">
        <v>599448024</v>
      </c>
      <c r="G3612" s="286">
        <v>531661294</v>
      </c>
      <c r="H3612" s="278">
        <v>45203</v>
      </c>
      <c r="I3612" s="278"/>
      <c r="K3612" s="57"/>
      <c r="L3612" s="57"/>
      <c r="M3612" s="274"/>
      <c r="N3612" s="274"/>
      <c r="O3612" s="57"/>
    </row>
    <row r="3613" spans="1:15">
      <c r="A3613" s="57"/>
      <c r="B3613" s="278">
        <v>46617</v>
      </c>
      <c r="C3613" s="283">
        <f t="shared" si="54"/>
        <v>10176918961</v>
      </c>
      <c r="D3613" s="57"/>
      <c r="E3613" s="57"/>
      <c r="F3613" s="279">
        <v>638228849</v>
      </c>
      <c r="G3613" s="286">
        <v>531688506</v>
      </c>
      <c r="H3613" s="278">
        <v>44260</v>
      </c>
      <c r="I3613" s="278"/>
      <c r="K3613" s="57"/>
      <c r="L3613" s="57"/>
      <c r="M3613" s="274"/>
      <c r="N3613" s="274"/>
      <c r="O3613" s="57"/>
    </row>
    <row r="3614" spans="1:15">
      <c r="A3614" s="57"/>
      <c r="B3614" s="278">
        <v>46618</v>
      </c>
      <c r="C3614" s="283">
        <f t="shared" si="54"/>
        <v>10513350016</v>
      </c>
      <c r="D3614" s="57"/>
      <c r="E3614" s="57"/>
      <c r="F3614" s="279">
        <v>974659904</v>
      </c>
      <c r="G3614" s="286">
        <v>531950205</v>
      </c>
      <c r="H3614" s="278">
        <v>44742</v>
      </c>
      <c r="I3614" s="278"/>
      <c r="K3614" s="57"/>
      <c r="L3614" s="57"/>
      <c r="M3614" s="274"/>
      <c r="N3614" s="274"/>
      <c r="O3614" s="57"/>
    </row>
    <row r="3615" spans="1:15">
      <c r="A3615" s="57"/>
      <c r="B3615" s="278">
        <v>46619</v>
      </c>
      <c r="C3615" s="283">
        <f t="shared" si="54"/>
        <v>10271184702</v>
      </c>
      <c r="D3615" s="57"/>
      <c r="E3615" s="57"/>
      <c r="F3615" s="279">
        <v>732494590</v>
      </c>
      <c r="G3615" s="286">
        <v>531993210</v>
      </c>
      <c r="H3615" s="278">
        <v>45753</v>
      </c>
      <c r="I3615" s="278"/>
      <c r="K3615" s="57"/>
      <c r="L3615" s="57"/>
      <c r="M3615" s="274"/>
      <c r="N3615" s="274"/>
      <c r="O3615" s="57"/>
    </row>
    <row r="3616" spans="1:15">
      <c r="A3616" s="57"/>
      <c r="B3616" s="278">
        <v>46620</v>
      </c>
      <c r="C3616" s="283">
        <f t="shared" ref="C3616:C3679" si="55">F3616+(F$88*28679+98765)+(G$88*6587+87654)+(E$88*9537+76543)+(J$88*5713+4528)</f>
        <v>9960857541</v>
      </c>
      <c r="D3616" s="57"/>
      <c r="E3616" s="57"/>
      <c r="F3616" s="279">
        <v>422167429</v>
      </c>
      <c r="G3616" s="286">
        <v>532472175</v>
      </c>
      <c r="H3616" s="278">
        <v>47556</v>
      </c>
      <c r="I3616" s="278"/>
      <c r="K3616" s="57"/>
      <c r="L3616" s="57"/>
      <c r="M3616" s="274"/>
      <c r="N3616" s="274"/>
      <c r="O3616" s="57"/>
    </row>
    <row r="3617" spans="1:15">
      <c r="A3617" s="57"/>
      <c r="B3617" s="278">
        <v>46621</v>
      </c>
      <c r="C3617" s="283">
        <f t="shared" si="55"/>
        <v>9900638093</v>
      </c>
      <c r="D3617" s="57"/>
      <c r="E3617" s="57"/>
      <c r="F3617" s="279">
        <v>361947981</v>
      </c>
      <c r="G3617" s="286">
        <v>532486633</v>
      </c>
      <c r="H3617" s="278">
        <v>49722</v>
      </c>
      <c r="I3617" s="278"/>
      <c r="K3617" s="57"/>
      <c r="L3617" s="57"/>
      <c r="M3617" s="274"/>
      <c r="N3617" s="274"/>
      <c r="O3617" s="57"/>
    </row>
    <row r="3618" spans="1:15">
      <c r="A3618" s="57"/>
      <c r="B3618" s="278">
        <v>46622</v>
      </c>
      <c r="C3618" s="283">
        <f t="shared" si="55"/>
        <v>10164736169</v>
      </c>
      <c r="D3618" s="57"/>
      <c r="E3618" s="57"/>
      <c r="F3618" s="279">
        <v>626046057</v>
      </c>
      <c r="G3618" s="286">
        <v>532509720</v>
      </c>
      <c r="H3618" s="278">
        <v>45242</v>
      </c>
      <c r="I3618" s="278"/>
      <c r="K3618" s="57"/>
      <c r="L3618" s="57"/>
      <c r="M3618" s="274"/>
      <c r="N3618" s="274"/>
      <c r="O3618" s="57"/>
    </row>
    <row r="3619" spans="1:15">
      <c r="A3619" s="57"/>
      <c r="B3619" s="278">
        <v>46623</v>
      </c>
      <c r="C3619" s="283">
        <f t="shared" si="55"/>
        <v>10469094972</v>
      </c>
      <c r="D3619" s="57"/>
      <c r="E3619" s="57"/>
      <c r="F3619" s="279">
        <v>930404860</v>
      </c>
      <c r="G3619" s="286">
        <v>532659850</v>
      </c>
      <c r="H3619" s="278">
        <v>43432</v>
      </c>
      <c r="I3619" s="278"/>
      <c r="K3619" s="57"/>
      <c r="L3619" s="57"/>
      <c r="M3619" s="274"/>
      <c r="N3619" s="274"/>
      <c r="O3619" s="57"/>
    </row>
    <row r="3620" spans="1:15">
      <c r="A3620" s="57"/>
      <c r="B3620" s="278">
        <v>46624</v>
      </c>
      <c r="C3620" s="283">
        <f t="shared" si="55"/>
        <v>9916601867</v>
      </c>
      <c r="D3620" s="57"/>
      <c r="E3620" s="57"/>
      <c r="F3620" s="279">
        <v>377911755</v>
      </c>
      <c r="G3620" s="286">
        <v>532981266</v>
      </c>
      <c r="H3620" s="278">
        <v>44253</v>
      </c>
      <c r="I3620" s="278"/>
      <c r="K3620" s="57"/>
      <c r="L3620" s="57"/>
      <c r="M3620" s="274"/>
      <c r="N3620" s="274"/>
      <c r="O3620" s="57"/>
    </row>
    <row r="3621" spans="1:15">
      <c r="A3621" s="57"/>
      <c r="B3621" s="278">
        <v>46625</v>
      </c>
      <c r="C3621" s="283">
        <f t="shared" si="55"/>
        <v>10116508919</v>
      </c>
      <c r="D3621" s="57"/>
      <c r="E3621" s="57"/>
      <c r="F3621" s="279">
        <v>577818807</v>
      </c>
      <c r="G3621" s="286">
        <v>533187054</v>
      </c>
      <c r="H3621" s="278">
        <v>43478</v>
      </c>
      <c r="I3621" s="278"/>
      <c r="K3621" s="57"/>
      <c r="L3621" s="57"/>
      <c r="M3621" s="274"/>
      <c r="N3621" s="274"/>
      <c r="O3621" s="57"/>
    </row>
    <row r="3622" spans="1:15">
      <c r="A3622" s="57"/>
      <c r="B3622" s="278">
        <v>46626</v>
      </c>
      <c r="C3622" s="283">
        <f t="shared" si="55"/>
        <v>10005540305</v>
      </c>
      <c r="D3622" s="57"/>
      <c r="E3622" s="57"/>
      <c r="F3622" s="279">
        <v>466850193</v>
      </c>
      <c r="G3622" s="286">
        <v>533220415</v>
      </c>
      <c r="H3622" s="278">
        <v>43271</v>
      </c>
      <c r="I3622" s="278"/>
      <c r="K3622" s="57"/>
      <c r="L3622" s="57"/>
      <c r="M3622" s="274"/>
      <c r="N3622" s="274"/>
      <c r="O3622" s="57"/>
    </row>
    <row r="3623" spans="1:15">
      <c r="A3623" s="57"/>
      <c r="B3623" s="278">
        <v>46627</v>
      </c>
      <c r="C3623" s="283">
        <f t="shared" si="55"/>
        <v>10261830142</v>
      </c>
      <c r="D3623" s="57"/>
      <c r="E3623" s="57"/>
      <c r="F3623" s="279">
        <v>723140030</v>
      </c>
      <c r="G3623" s="286">
        <v>533268459</v>
      </c>
      <c r="H3623" s="278">
        <v>48542</v>
      </c>
      <c r="I3623" s="278"/>
      <c r="K3623" s="57"/>
      <c r="L3623" s="57"/>
      <c r="M3623" s="274"/>
      <c r="N3623" s="274"/>
      <c r="O3623" s="57"/>
    </row>
    <row r="3624" spans="1:15">
      <c r="A3624" s="57"/>
      <c r="B3624" s="278">
        <v>46628</v>
      </c>
      <c r="C3624" s="283">
        <f t="shared" si="55"/>
        <v>9937369675</v>
      </c>
      <c r="D3624" s="57"/>
      <c r="E3624" s="57"/>
      <c r="F3624" s="279">
        <v>398679563</v>
      </c>
      <c r="G3624" s="286">
        <v>533319259</v>
      </c>
      <c r="H3624" s="278">
        <v>47751</v>
      </c>
      <c r="I3624" s="278"/>
      <c r="K3624" s="57"/>
      <c r="L3624" s="57"/>
      <c r="M3624" s="274"/>
      <c r="N3624" s="274"/>
      <c r="O3624" s="57"/>
    </row>
    <row r="3625" spans="1:15">
      <c r="A3625" s="57"/>
      <c r="B3625" s="278">
        <v>46629</v>
      </c>
      <c r="C3625" s="283">
        <f t="shared" si="55"/>
        <v>9943961785</v>
      </c>
      <c r="D3625" s="57"/>
      <c r="E3625" s="57"/>
      <c r="F3625" s="279">
        <v>405271673</v>
      </c>
      <c r="G3625" s="286">
        <v>533404491</v>
      </c>
      <c r="H3625" s="278">
        <v>45133</v>
      </c>
      <c r="I3625" s="278"/>
      <c r="K3625" s="57"/>
      <c r="L3625" s="57"/>
      <c r="M3625" s="274"/>
      <c r="N3625" s="274"/>
      <c r="O3625" s="57"/>
    </row>
    <row r="3626" spans="1:15">
      <c r="A3626" s="57"/>
      <c r="B3626" s="278">
        <v>46630</v>
      </c>
      <c r="C3626" s="283">
        <f t="shared" si="55"/>
        <v>10471405286</v>
      </c>
      <c r="D3626" s="57"/>
      <c r="E3626" s="57"/>
      <c r="F3626" s="279">
        <v>932715174</v>
      </c>
      <c r="G3626" s="286">
        <v>533585292</v>
      </c>
      <c r="H3626" s="278">
        <v>46471</v>
      </c>
      <c r="I3626" s="278"/>
      <c r="K3626" s="57"/>
      <c r="L3626" s="57"/>
      <c r="M3626" s="274"/>
      <c r="N3626" s="274"/>
      <c r="O3626" s="57"/>
    </row>
    <row r="3627" spans="1:15">
      <c r="A3627" s="57"/>
      <c r="B3627" s="278">
        <v>46631</v>
      </c>
      <c r="C3627" s="283">
        <f t="shared" si="55"/>
        <v>10335403093</v>
      </c>
      <c r="D3627" s="57"/>
      <c r="E3627" s="57"/>
      <c r="F3627" s="279">
        <v>796712981</v>
      </c>
      <c r="G3627" s="286">
        <v>533773400</v>
      </c>
      <c r="H3627" s="278">
        <v>45693</v>
      </c>
      <c r="I3627" s="278"/>
      <c r="K3627" s="57"/>
      <c r="L3627" s="57"/>
      <c r="M3627" s="274"/>
      <c r="N3627" s="274"/>
      <c r="O3627" s="57"/>
    </row>
    <row r="3628" spans="1:15">
      <c r="A3628" s="57"/>
      <c r="B3628" s="278">
        <v>46632</v>
      </c>
      <c r="C3628" s="283">
        <f t="shared" si="55"/>
        <v>10150974624</v>
      </c>
      <c r="D3628" s="57"/>
      <c r="E3628" s="57"/>
      <c r="F3628" s="279">
        <v>612284512</v>
      </c>
      <c r="G3628" s="286">
        <v>534112495</v>
      </c>
      <c r="H3628" s="278">
        <v>49503</v>
      </c>
      <c r="I3628" s="278"/>
      <c r="K3628" s="57"/>
      <c r="L3628" s="57"/>
      <c r="M3628" s="274"/>
      <c r="N3628" s="274"/>
      <c r="O3628" s="57"/>
    </row>
    <row r="3629" spans="1:15">
      <c r="A3629" s="57"/>
      <c r="B3629" s="278">
        <v>46633</v>
      </c>
      <c r="C3629" s="283">
        <f t="shared" si="55"/>
        <v>9919389908</v>
      </c>
      <c r="D3629" s="57"/>
      <c r="E3629" s="57"/>
      <c r="F3629" s="279">
        <v>380699796</v>
      </c>
      <c r="G3629" s="286">
        <v>534239484</v>
      </c>
      <c r="H3629" s="278">
        <v>50292</v>
      </c>
      <c r="I3629" s="278"/>
      <c r="K3629" s="57"/>
      <c r="L3629" s="57"/>
      <c r="M3629" s="274"/>
      <c r="N3629" s="274"/>
      <c r="O3629" s="57"/>
    </row>
    <row r="3630" spans="1:15">
      <c r="A3630" s="57"/>
      <c r="B3630" s="278">
        <v>46634</v>
      </c>
      <c r="C3630" s="283">
        <f t="shared" si="55"/>
        <v>9788974286</v>
      </c>
      <c r="D3630" s="57"/>
      <c r="E3630" s="57"/>
      <c r="F3630" s="279">
        <v>250284174</v>
      </c>
      <c r="G3630" s="286">
        <v>534268651</v>
      </c>
      <c r="H3630" s="278">
        <v>46775</v>
      </c>
      <c r="I3630" s="278"/>
      <c r="K3630" s="57"/>
      <c r="L3630" s="57"/>
      <c r="M3630" s="274"/>
      <c r="N3630" s="274"/>
      <c r="O3630" s="57"/>
    </row>
    <row r="3631" spans="1:15">
      <c r="A3631" s="57"/>
      <c r="B3631" s="278">
        <v>46635</v>
      </c>
      <c r="C3631" s="283">
        <f t="shared" si="55"/>
        <v>9660657891</v>
      </c>
      <c r="D3631" s="57"/>
      <c r="E3631" s="57"/>
      <c r="F3631" s="279">
        <v>121967779</v>
      </c>
      <c r="G3631" s="286">
        <v>534297998</v>
      </c>
      <c r="H3631" s="278">
        <v>43578</v>
      </c>
      <c r="I3631" s="278"/>
      <c r="K3631" s="57"/>
      <c r="L3631" s="57"/>
      <c r="M3631" s="274"/>
      <c r="N3631" s="274"/>
      <c r="O3631" s="57"/>
    </row>
    <row r="3632" spans="1:15">
      <c r="A3632" s="57"/>
      <c r="B3632" s="278">
        <v>46636</v>
      </c>
      <c r="C3632" s="283">
        <f t="shared" si="55"/>
        <v>10272047191</v>
      </c>
      <c r="D3632" s="57"/>
      <c r="E3632" s="57"/>
      <c r="F3632" s="279">
        <v>733357079</v>
      </c>
      <c r="G3632" s="286">
        <v>534309770</v>
      </c>
      <c r="H3632" s="278">
        <v>44715</v>
      </c>
      <c r="I3632" s="278"/>
      <c r="K3632" s="57"/>
      <c r="L3632" s="57"/>
      <c r="M3632" s="274"/>
      <c r="N3632" s="274"/>
      <c r="O3632" s="57"/>
    </row>
    <row r="3633" spans="1:15">
      <c r="A3633" s="57"/>
      <c r="B3633" s="278">
        <v>46637</v>
      </c>
      <c r="C3633" s="283">
        <f t="shared" si="55"/>
        <v>10010418198</v>
      </c>
      <c r="D3633" s="57"/>
      <c r="E3633" s="57"/>
      <c r="F3633" s="279">
        <v>471728086</v>
      </c>
      <c r="G3633" s="286">
        <v>534455978</v>
      </c>
      <c r="H3633" s="278">
        <v>45390</v>
      </c>
      <c r="I3633" s="278"/>
      <c r="K3633" s="57"/>
      <c r="L3633" s="57"/>
      <c r="M3633" s="274"/>
      <c r="N3633" s="274"/>
      <c r="O3633" s="57"/>
    </row>
    <row r="3634" spans="1:15">
      <c r="A3634" s="57"/>
      <c r="B3634" s="278">
        <v>46638</v>
      </c>
      <c r="C3634" s="283">
        <f t="shared" si="55"/>
        <v>9695645355</v>
      </c>
      <c r="D3634" s="57"/>
      <c r="E3634" s="57"/>
      <c r="F3634" s="279">
        <v>156955243</v>
      </c>
      <c r="G3634" s="286">
        <v>534795319</v>
      </c>
      <c r="H3634" s="278">
        <v>43476</v>
      </c>
      <c r="I3634" s="278"/>
      <c r="K3634" s="57"/>
      <c r="L3634" s="57"/>
      <c r="M3634" s="274"/>
      <c r="N3634" s="274"/>
      <c r="O3634" s="57"/>
    </row>
    <row r="3635" spans="1:15">
      <c r="A3635" s="57"/>
      <c r="B3635" s="278">
        <v>46639</v>
      </c>
      <c r="C3635" s="283">
        <f t="shared" si="55"/>
        <v>9777099938</v>
      </c>
      <c r="D3635" s="57"/>
      <c r="E3635" s="57"/>
      <c r="F3635" s="279">
        <v>238409826</v>
      </c>
      <c r="G3635" s="286">
        <v>534883071</v>
      </c>
      <c r="H3635" s="278">
        <v>43416</v>
      </c>
      <c r="I3635" s="278"/>
      <c r="K3635" s="57"/>
      <c r="L3635" s="57"/>
      <c r="M3635" s="274"/>
      <c r="N3635" s="274"/>
      <c r="O3635" s="57"/>
    </row>
    <row r="3636" spans="1:15">
      <c r="A3636" s="57"/>
      <c r="B3636" s="278">
        <v>46640</v>
      </c>
      <c r="C3636" s="283">
        <f t="shared" si="55"/>
        <v>10013697676</v>
      </c>
      <c r="D3636" s="57"/>
      <c r="E3636" s="57"/>
      <c r="F3636" s="279">
        <v>475007564</v>
      </c>
      <c r="G3636" s="286">
        <v>535068341</v>
      </c>
      <c r="H3636" s="278">
        <v>44467</v>
      </c>
      <c r="I3636" s="278"/>
      <c r="K3636" s="57"/>
      <c r="L3636" s="57"/>
      <c r="M3636" s="274"/>
      <c r="N3636" s="274"/>
      <c r="O3636" s="57"/>
    </row>
    <row r="3637" spans="1:15">
      <c r="A3637" s="57"/>
      <c r="B3637" s="278">
        <v>46641</v>
      </c>
      <c r="C3637" s="283">
        <f t="shared" si="55"/>
        <v>9798712680</v>
      </c>
      <c r="D3637" s="57"/>
      <c r="E3637" s="57"/>
      <c r="F3637" s="279">
        <v>260022568</v>
      </c>
      <c r="G3637" s="286">
        <v>535249867</v>
      </c>
      <c r="H3637" s="278">
        <v>45417</v>
      </c>
      <c r="I3637" s="278"/>
      <c r="K3637" s="57"/>
      <c r="L3637" s="57"/>
      <c r="M3637" s="274"/>
      <c r="N3637" s="274"/>
      <c r="O3637" s="57"/>
    </row>
    <row r="3638" spans="1:15">
      <c r="A3638" s="57"/>
      <c r="B3638" s="278">
        <v>46642</v>
      </c>
      <c r="C3638" s="283">
        <f t="shared" si="55"/>
        <v>10125679352</v>
      </c>
      <c r="D3638" s="57"/>
      <c r="E3638" s="57"/>
      <c r="F3638" s="279">
        <v>586989240</v>
      </c>
      <c r="G3638" s="286">
        <v>535436629</v>
      </c>
      <c r="H3638" s="278">
        <v>43096</v>
      </c>
      <c r="I3638" s="278"/>
      <c r="K3638" s="57"/>
      <c r="L3638" s="57"/>
      <c r="M3638" s="274"/>
      <c r="N3638" s="274"/>
      <c r="O3638" s="57"/>
    </row>
    <row r="3639" spans="1:15">
      <c r="A3639" s="57"/>
      <c r="B3639" s="278">
        <v>46643</v>
      </c>
      <c r="C3639" s="283">
        <f t="shared" si="55"/>
        <v>9775461043</v>
      </c>
      <c r="D3639" s="57"/>
      <c r="E3639" s="57"/>
      <c r="F3639" s="279">
        <v>236770931</v>
      </c>
      <c r="G3639" s="286">
        <v>535686011</v>
      </c>
      <c r="H3639" s="278">
        <v>44185</v>
      </c>
      <c r="I3639" s="278"/>
      <c r="K3639" s="57"/>
      <c r="L3639" s="57"/>
      <c r="M3639" s="274"/>
      <c r="N3639" s="274"/>
      <c r="O3639" s="57"/>
    </row>
    <row r="3640" spans="1:15">
      <c r="A3640" s="57"/>
      <c r="B3640" s="278">
        <v>46644</v>
      </c>
      <c r="C3640" s="283">
        <f t="shared" si="55"/>
        <v>10478459645</v>
      </c>
      <c r="D3640" s="57"/>
      <c r="E3640" s="57"/>
      <c r="F3640" s="279">
        <v>939769533</v>
      </c>
      <c r="G3640" s="286">
        <v>535717067</v>
      </c>
      <c r="H3640" s="278">
        <v>45221</v>
      </c>
      <c r="I3640" s="278"/>
      <c r="K3640" s="57"/>
      <c r="L3640" s="57"/>
      <c r="M3640" s="274"/>
      <c r="N3640" s="274"/>
      <c r="O3640" s="57"/>
    </row>
    <row r="3641" spans="1:15">
      <c r="A3641" s="57"/>
      <c r="B3641" s="278">
        <v>46645</v>
      </c>
      <c r="C3641" s="283">
        <f t="shared" si="55"/>
        <v>10354140708</v>
      </c>
      <c r="D3641" s="57"/>
      <c r="E3641" s="57"/>
      <c r="F3641" s="279">
        <v>815450596</v>
      </c>
      <c r="G3641" s="286">
        <v>535845789</v>
      </c>
      <c r="H3641" s="278">
        <v>45411</v>
      </c>
      <c r="I3641" s="278"/>
      <c r="K3641" s="57"/>
      <c r="L3641" s="57"/>
      <c r="M3641" s="274"/>
      <c r="N3641" s="274"/>
      <c r="O3641" s="57"/>
    </row>
    <row r="3642" spans="1:15">
      <c r="A3642" s="57"/>
      <c r="B3642" s="278">
        <v>46646</v>
      </c>
      <c r="C3642" s="283">
        <f t="shared" si="55"/>
        <v>9671518578</v>
      </c>
      <c r="D3642" s="57"/>
      <c r="E3642" s="57"/>
      <c r="F3642" s="279">
        <v>132828466</v>
      </c>
      <c r="G3642" s="286">
        <v>535887938</v>
      </c>
      <c r="H3642" s="278">
        <v>50098</v>
      </c>
      <c r="I3642" s="278"/>
      <c r="K3642" s="57"/>
      <c r="L3642" s="57"/>
      <c r="M3642" s="274"/>
      <c r="N3642" s="274"/>
      <c r="O3642" s="57"/>
    </row>
    <row r="3643" spans="1:15">
      <c r="A3643" s="57"/>
      <c r="B3643" s="278">
        <v>46647</v>
      </c>
      <c r="C3643" s="283">
        <f t="shared" si="55"/>
        <v>9945487673</v>
      </c>
      <c r="D3643" s="57"/>
      <c r="E3643" s="57"/>
      <c r="F3643" s="279">
        <v>406797561</v>
      </c>
      <c r="G3643" s="286">
        <v>535893445</v>
      </c>
      <c r="H3643" s="278">
        <v>45641</v>
      </c>
      <c r="I3643" s="278"/>
      <c r="K3643" s="57"/>
      <c r="L3643" s="57"/>
      <c r="M3643" s="274"/>
      <c r="N3643" s="274"/>
      <c r="O3643" s="57"/>
    </row>
    <row r="3644" spans="1:15">
      <c r="A3644" s="57"/>
      <c r="B3644" s="278">
        <v>46648</v>
      </c>
      <c r="C3644" s="283">
        <f t="shared" si="55"/>
        <v>10411993910</v>
      </c>
      <c r="D3644" s="57"/>
      <c r="E3644" s="57"/>
      <c r="F3644" s="279">
        <v>873303798</v>
      </c>
      <c r="G3644" s="286">
        <v>536033888</v>
      </c>
      <c r="H3644" s="278">
        <v>47104</v>
      </c>
      <c r="I3644" s="278"/>
      <c r="K3644" s="57"/>
      <c r="L3644" s="57"/>
      <c r="M3644" s="274"/>
      <c r="N3644" s="274"/>
      <c r="O3644" s="57"/>
    </row>
    <row r="3645" spans="1:15">
      <c r="A3645" s="57"/>
      <c r="B3645" s="278">
        <v>46649</v>
      </c>
      <c r="C3645" s="283">
        <f t="shared" si="55"/>
        <v>10136819218</v>
      </c>
      <c r="D3645" s="57"/>
      <c r="E3645" s="57"/>
      <c r="F3645" s="279">
        <v>598129106</v>
      </c>
      <c r="G3645" s="286">
        <v>536083149</v>
      </c>
      <c r="H3645" s="278">
        <v>48051</v>
      </c>
      <c r="I3645" s="278"/>
      <c r="K3645" s="57"/>
      <c r="L3645" s="57"/>
      <c r="M3645" s="274"/>
      <c r="N3645" s="274"/>
      <c r="O3645" s="57"/>
    </row>
    <row r="3646" spans="1:15">
      <c r="A3646" s="57"/>
      <c r="B3646" s="278">
        <v>46650</v>
      </c>
      <c r="C3646" s="283">
        <f t="shared" si="55"/>
        <v>10342178655</v>
      </c>
      <c r="D3646" s="57"/>
      <c r="E3646" s="57"/>
      <c r="F3646" s="279">
        <v>803488543</v>
      </c>
      <c r="G3646" s="286">
        <v>536208370</v>
      </c>
      <c r="H3646" s="278">
        <v>46325</v>
      </c>
      <c r="I3646" s="278"/>
      <c r="K3646" s="57"/>
      <c r="L3646" s="57"/>
      <c r="M3646" s="274"/>
      <c r="N3646" s="274"/>
      <c r="O3646" s="57"/>
    </row>
    <row r="3647" spans="1:15">
      <c r="A3647" s="57"/>
      <c r="B3647" s="278">
        <v>46651</v>
      </c>
      <c r="C3647" s="283">
        <f t="shared" si="55"/>
        <v>9735918974</v>
      </c>
      <c r="D3647" s="57"/>
      <c r="E3647" s="57"/>
      <c r="F3647" s="279">
        <v>197228862</v>
      </c>
      <c r="G3647" s="286">
        <v>536214377</v>
      </c>
      <c r="H3647" s="278">
        <v>48142</v>
      </c>
      <c r="I3647" s="278"/>
      <c r="K3647" s="57"/>
      <c r="L3647" s="57"/>
      <c r="M3647" s="274"/>
      <c r="N3647" s="274"/>
      <c r="O3647" s="57"/>
    </row>
    <row r="3648" spans="1:15">
      <c r="A3648" s="57"/>
      <c r="B3648" s="278">
        <v>46652</v>
      </c>
      <c r="C3648" s="283">
        <f t="shared" si="55"/>
        <v>9883537524</v>
      </c>
      <c r="D3648" s="57"/>
      <c r="E3648" s="57"/>
      <c r="F3648" s="279">
        <v>344847412</v>
      </c>
      <c r="G3648" s="286">
        <v>536396652</v>
      </c>
      <c r="H3648" s="278">
        <v>47893</v>
      </c>
      <c r="I3648" s="278"/>
      <c r="K3648" s="57"/>
      <c r="L3648" s="57"/>
      <c r="M3648" s="274"/>
      <c r="N3648" s="274"/>
      <c r="O3648" s="57"/>
    </row>
    <row r="3649" spans="1:15">
      <c r="A3649" s="57"/>
      <c r="B3649" s="278">
        <v>46653</v>
      </c>
      <c r="C3649" s="283">
        <f t="shared" si="55"/>
        <v>10330165809</v>
      </c>
      <c r="D3649" s="57"/>
      <c r="E3649" s="57"/>
      <c r="F3649" s="279">
        <v>791475697</v>
      </c>
      <c r="G3649" s="286">
        <v>536461239</v>
      </c>
      <c r="H3649" s="278">
        <v>45789</v>
      </c>
      <c r="I3649" s="278"/>
      <c r="K3649" s="57"/>
      <c r="L3649" s="57"/>
      <c r="M3649" s="274"/>
      <c r="N3649" s="274"/>
      <c r="O3649" s="57"/>
    </row>
    <row r="3650" spans="1:15">
      <c r="A3650" s="57"/>
      <c r="B3650" s="278">
        <v>46654</v>
      </c>
      <c r="C3650" s="283">
        <f t="shared" si="55"/>
        <v>10152257329</v>
      </c>
      <c r="D3650" s="57"/>
      <c r="E3650" s="57"/>
      <c r="F3650" s="279">
        <v>613567217</v>
      </c>
      <c r="G3650" s="286">
        <v>536595342</v>
      </c>
      <c r="H3650" s="278">
        <v>45416</v>
      </c>
      <c r="I3650" s="278"/>
      <c r="K3650" s="57"/>
      <c r="L3650" s="57"/>
      <c r="M3650" s="274"/>
      <c r="N3650" s="274"/>
      <c r="O3650" s="57"/>
    </row>
    <row r="3651" spans="1:15">
      <c r="A3651" s="57"/>
      <c r="B3651" s="278">
        <v>46655</v>
      </c>
      <c r="C3651" s="283">
        <f t="shared" si="55"/>
        <v>10381103105</v>
      </c>
      <c r="D3651" s="57"/>
      <c r="E3651" s="57"/>
      <c r="F3651" s="279">
        <v>842412993</v>
      </c>
      <c r="G3651" s="286">
        <v>536596716</v>
      </c>
      <c r="H3651" s="278">
        <v>49496</v>
      </c>
      <c r="I3651" s="278"/>
      <c r="K3651" s="57"/>
      <c r="L3651" s="57"/>
      <c r="M3651" s="274"/>
      <c r="N3651" s="274"/>
      <c r="O3651" s="57"/>
    </row>
    <row r="3652" spans="1:15">
      <c r="A3652" s="57"/>
      <c r="B3652" s="278">
        <v>46656</v>
      </c>
      <c r="C3652" s="283">
        <f t="shared" si="55"/>
        <v>9686870324</v>
      </c>
      <c r="D3652" s="57"/>
      <c r="E3652" s="57"/>
      <c r="F3652" s="279">
        <v>148180212</v>
      </c>
      <c r="G3652" s="286">
        <v>536635195</v>
      </c>
      <c r="H3652" s="278">
        <v>44339</v>
      </c>
      <c r="I3652" s="278"/>
      <c r="K3652" s="57"/>
      <c r="L3652" s="57"/>
      <c r="M3652" s="274"/>
      <c r="N3652" s="274"/>
      <c r="O3652" s="57"/>
    </row>
    <row r="3653" spans="1:15">
      <c r="A3653" s="57"/>
      <c r="B3653" s="278">
        <v>46657</v>
      </c>
      <c r="C3653" s="283">
        <f t="shared" si="55"/>
        <v>9962054892</v>
      </c>
      <c r="D3653" s="57"/>
      <c r="E3653" s="57"/>
      <c r="F3653" s="279">
        <v>423364780</v>
      </c>
      <c r="G3653" s="286">
        <v>536760843</v>
      </c>
      <c r="H3653" s="278">
        <v>47033</v>
      </c>
      <c r="I3653" s="278"/>
      <c r="K3653" s="57"/>
      <c r="L3653" s="57"/>
      <c r="M3653" s="274"/>
      <c r="N3653" s="274"/>
      <c r="O3653" s="57"/>
    </row>
    <row r="3654" spans="1:15">
      <c r="A3654" s="57"/>
      <c r="B3654" s="278">
        <v>46658</v>
      </c>
      <c r="C3654" s="283">
        <f t="shared" si="55"/>
        <v>10215101643</v>
      </c>
      <c r="D3654" s="57"/>
      <c r="E3654" s="57"/>
      <c r="F3654" s="279">
        <v>676411531</v>
      </c>
      <c r="G3654" s="286">
        <v>536969484</v>
      </c>
      <c r="H3654" s="278">
        <v>43584</v>
      </c>
      <c r="I3654" s="278"/>
      <c r="K3654" s="57"/>
      <c r="L3654" s="57"/>
      <c r="M3654" s="274"/>
      <c r="N3654" s="274"/>
      <c r="O3654" s="57"/>
    </row>
    <row r="3655" spans="1:15">
      <c r="A3655" s="57"/>
      <c r="B3655" s="278">
        <v>46659</v>
      </c>
      <c r="C3655" s="283">
        <f t="shared" si="55"/>
        <v>10463670510</v>
      </c>
      <c r="D3655" s="57"/>
      <c r="E3655" s="57"/>
      <c r="F3655" s="279">
        <v>924980398</v>
      </c>
      <c r="G3655" s="286">
        <v>536983056</v>
      </c>
      <c r="H3655" s="278">
        <v>46173</v>
      </c>
      <c r="I3655" s="278"/>
      <c r="K3655" s="57"/>
      <c r="L3655" s="57"/>
      <c r="M3655" s="274"/>
      <c r="N3655" s="274"/>
      <c r="O3655" s="57"/>
    </row>
    <row r="3656" spans="1:15">
      <c r="A3656" s="57"/>
      <c r="B3656" s="278">
        <v>46660</v>
      </c>
      <c r="C3656" s="283">
        <f t="shared" si="55"/>
        <v>9761305253</v>
      </c>
      <c r="D3656" s="57"/>
      <c r="E3656" s="57"/>
      <c r="F3656" s="279">
        <v>222615141</v>
      </c>
      <c r="G3656" s="286">
        <v>537083590</v>
      </c>
      <c r="H3656" s="278">
        <v>46819</v>
      </c>
      <c r="I3656" s="278"/>
      <c r="K3656" s="57"/>
      <c r="L3656" s="57"/>
      <c r="M3656" s="274"/>
      <c r="N3656" s="274"/>
      <c r="O3656" s="57"/>
    </row>
    <row r="3657" spans="1:15">
      <c r="A3657" s="57"/>
      <c r="B3657" s="278">
        <v>46661</v>
      </c>
      <c r="C3657" s="283">
        <f t="shared" si="55"/>
        <v>10489172679</v>
      </c>
      <c r="D3657" s="57"/>
      <c r="E3657" s="57"/>
      <c r="F3657" s="279">
        <v>950482567</v>
      </c>
      <c r="G3657" s="286">
        <v>537115601</v>
      </c>
      <c r="H3657" s="278">
        <v>46852</v>
      </c>
      <c r="I3657" s="278"/>
      <c r="K3657" s="57"/>
      <c r="L3657" s="57"/>
      <c r="M3657" s="274"/>
      <c r="N3657" s="274"/>
      <c r="O3657" s="57"/>
    </row>
    <row r="3658" spans="1:15">
      <c r="A3658" s="57"/>
      <c r="B3658" s="278">
        <v>46662</v>
      </c>
      <c r="C3658" s="283">
        <f t="shared" si="55"/>
        <v>9959429228</v>
      </c>
      <c r="D3658" s="57"/>
      <c r="E3658" s="57"/>
      <c r="F3658" s="279">
        <v>420739116</v>
      </c>
      <c r="G3658" s="286">
        <v>537169288</v>
      </c>
      <c r="H3658" s="278">
        <v>47331</v>
      </c>
      <c r="I3658" s="278"/>
      <c r="K3658" s="57"/>
      <c r="L3658" s="57"/>
      <c r="M3658" s="274"/>
      <c r="N3658" s="274"/>
      <c r="O3658" s="57"/>
    </row>
    <row r="3659" spans="1:15">
      <c r="A3659" s="57"/>
      <c r="B3659" s="278">
        <v>46663</v>
      </c>
      <c r="C3659" s="283">
        <f t="shared" si="55"/>
        <v>10433533804</v>
      </c>
      <c r="D3659" s="57"/>
      <c r="E3659" s="57"/>
      <c r="F3659" s="279">
        <v>894843692</v>
      </c>
      <c r="G3659" s="286">
        <v>537171693</v>
      </c>
      <c r="H3659" s="278">
        <v>43211</v>
      </c>
      <c r="I3659" s="278"/>
      <c r="K3659" s="57"/>
      <c r="L3659" s="57"/>
      <c r="M3659" s="274"/>
      <c r="N3659" s="274"/>
      <c r="O3659" s="57"/>
    </row>
    <row r="3660" spans="1:15">
      <c r="A3660" s="57"/>
      <c r="B3660" s="278">
        <v>46664</v>
      </c>
      <c r="C3660" s="283">
        <f t="shared" si="55"/>
        <v>9962309953</v>
      </c>
      <c r="D3660" s="57"/>
      <c r="E3660" s="57"/>
      <c r="F3660" s="279">
        <v>423619841</v>
      </c>
      <c r="G3660" s="286">
        <v>537356626</v>
      </c>
      <c r="H3660" s="278">
        <v>43603</v>
      </c>
      <c r="I3660" s="278"/>
      <c r="K3660" s="57"/>
      <c r="L3660" s="57"/>
      <c r="M3660" s="274"/>
      <c r="N3660" s="274"/>
      <c r="O3660" s="57"/>
    </row>
    <row r="3661" spans="1:15">
      <c r="A3661" s="57"/>
      <c r="B3661" s="278">
        <v>46665</v>
      </c>
      <c r="C3661" s="283">
        <f t="shared" si="55"/>
        <v>10377609080</v>
      </c>
      <c r="D3661" s="57"/>
      <c r="E3661" s="57"/>
      <c r="F3661" s="279">
        <v>838918968</v>
      </c>
      <c r="G3661" s="286">
        <v>537373296</v>
      </c>
      <c r="H3661" s="278">
        <v>48681</v>
      </c>
      <c r="I3661" s="278"/>
      <c r="K3661" s="57"/>
      <c r="L3661" s="57"/>
      <c r="M3661" s="274"/>
      <c r="N3661" s="274"/>
      <c r="O3661" s="57"/>
    </row>
    <row r="3662" spans="1:15">
      <c r="A3662" s="57"/>
      <c r="B3662" s="278">
        <v>46666</v>
      </c>
      <c r="C3662" s="283">
        <f t="shared" si="55"/>
        <v>10110258209</v>
      </c>
      <c r="D3662" s="57"/>
      <c r="E3662" s="57"/>
      <c r="F3662" s="279">
        <v>571568097</v>
      </c>
      <c r="G3662" s="286">
        <v>537448243</v>
      </c>
      <c r="H3662" s="278">
        <v>49988</v>
      </c>
      <c r="I3662" s="278"/>
      <c r="K3662" s="57"/>
      <c r="L3662" s="57"/>
      <c r="M3662" s="274"/>
      <c r="N3662" s="274"/>
      <c r="O3662" s="57"/>
    </row>
    <row r="3663" spans="1:15">
      <c r="A3663" s="57"/>
      <c r="B3663" s="278">
        <v>46667</v>
      </c>
      <c r="C3663" s="283">
        <f t="shared" si="55"/>
        <v>9737359799</v>
      </c>
      <c r="D3663" s="57"/>
      <c r="E3663" s="57"/>
      <c r="F3663" s="279">
        <v>198669687</v>
      </c>
      <c r="G3663" s="286">
        <v>537580883</v>
      </c>
      <c r="H3663" s="278">
        <v>47120</v>
      </c>
      <c r="I3663" s="278"/>
      <c r="K3663" s="57"/>
      <c r="L3663" s="57"/>
      <c r="M3663" s="274"/>
      <c r="N3663" s="274"/>
      <c r="O3663" s="57"/>
    </row>
    <row r="3664" spans="1:15">
      <c r="A3664" s="57"/>
      <c r="B3664" s="278">
        <v>46668</v>
      </c>
      <c r="C3664" s="283">
        <f t="shared" si="55"/>
        <v>9644420543</v>
      </c>
      <c r="D3664" s="57"/>
      <c r="E3664" s="57"/>
      <c r="F3664" s="279">
        <v>105730431</v>
      </c>
      <c r="G3664" s="286">
        <v>537701799</v>
      </c>
      <c r="H3664" s="278">
        <v>44164</v>
      </c>
      <c r="I3664" s="278"/>
      <c r="K3664" s="57"/>
      <c r="L3664" s="57"/>
      <c r="M3664" s="274"/>
      <c r="N3664" s="274"/>
      <c r="O3664" s="57"/>
    </row>
    <row r="3665" spans="1:15">
      <c r="A3665" s="57"/>
      <c r="B3665" s="278">
        <v>46669</v>
      </c>
      <c r="C3665" s="283">
        <f t="shared" si="55"/>
        <v>9965514287</v>
      </c>
      <c r="D3665" s="57"/>
      <c r="E3665" s="57"/>
      <c r="F3665" s="279">
        <v>426824175</v>
      </c>
      <c r="G3665" s="286">
        <v>537742571</v>
      </c>
      <c r="H3665" s="278">
        <v>47782</v>
      </c>
      <c r="I3665" s="278"/>
      <c r="K3665" s="57"/>
      <c r="L3665" s="57"/>
      <c r="M3665" s="274"/>
      <c r="N3665" s="274"/>
      <c r="O3665" s="57"/>
    </row>
    <row r="3666" spans="1:15">
      <c r="A3666" s="57"/>
      <c r="B3666" s="278">
        <v>46670</v>
      </c>
      <c r="C3666" s="283">
        <f t="shared" si="55"/>
        <v>10036169622</v>
      </c>
      <c r="D3666" s="57"/>
      <c r="E3666" s="57"/>
      <c r="F3666" s="279">
        <v>497479510</v>
      </c>
      <c r="G3666" s="286">
        <v>537749233</v>
      </c>
      <c r="H3666" s="278">
        <v>48658</v>
      </c>
      <c r="I3666" s="278"/>
      <c r="K3666" s="57"/>
      <c r="L3666" s="57"/>
      <c r="M3666" s="274"/>
      <c r="N3666" s="274"/>
      <c r="O3666" s="57"/>
    </row>
    <row r="3667" spans="1:15">
      <c r="A3667" s="57"/>
      <c r="B3667" s="278">
        <v>46671</v>
      </c>
      <c r="C3667" s="283">
        <f t="shared" si="55"/>
        <v>9987028223</v>
      </c>
      <c r="D3667" s="57"/>
      <c r="E3667" s="57"/>
      <c r="F3667" s="279">
        <v>448338111</v>
      </c>
      <c r="G3667" s="286">
        <v>537799929</v>
      </c>
      <c r="H3667" s="278">
        <v>47107</v>
      </c>
      <c r="I3667" s="278"/>
      <c r="K3667" s="57"/>
      <c r="L3667" s="57"/>
      <c r="M3667" s="274"/>
      <c r="N3667" s="274"/>
      <c r="O3667" s="57"/>
    </row>
    <row r="3668" spans="1:15">
      <c r="A3668" s="57"/>
      <c r="B3668" s="278">
        <v>46672</v>
      </c>
      <c r="C3668" s="283">
        <f t="shared" si="55"/>
        <v>9805645482</v>
      </c>
      <c r="D3668" s="57"/>
      <c r="E3668" s="57"/>
      <c r="F3668" s="279">
        <v>266955370</v>
      </c>
      <c r="G3668" s="286">
        <v>537803497</v>
      </c>
      <c r="H3668" s="278">
        <v>49611</v>
      </c>
      <c r="I3668" s="278"/>
      <c r="K3668" s="57"/>
      <c r="L3668" s="57"/>
      <c r="M3668" s="274"/>
      <c r="N3668" s="274"/>
      <c r="O3668" s="57"/>
    </row>
    <row r="3669" spans="1:15">
      <c r="A3669" s="57"/>
      <c r="B3669" s="278">
        <v>46673</v>
      </c>
      <c r="C3669" s="283">
        <f t="shared" si="55"/>
        <v>10318552578</v>
      </c>
      <c r="D3669" s="57"/>
      <c r="E3669" s="57"/>
      <c r="F3669" s="279">
        <v>779862466</v>
      </c>
      <c r="G3669" s="286">
        <v>537912215</v>
      </c>
      <c r="H3669" s="278">
        <v>44566</v>
      </c>
      <c r="I3669" s="278"/>
      <c r="K3669" s="57"/>
      <c r="L3669" s="57"/>
      <c r="M3669" s="274"/>
      <c r="N3669" s="274"/>
      <c r="O3669" s="57"/>
    </row>
    <row r="3670" spans="1:15">
      <c r="A3670" s="57"/>
      <c r="B3670" s="278">
        <v>46674</v>
      </c>
      <c r="C3670" s="283">
        <f t="shared" si="55"/>
        <v>10123910373</v>
      </c>
      <c r="D3670" s="57"/>
      <c r="E3670" s="57"/>
      <c r="F3670" s="279">
        <v>585220261</v>
      </c>
      <c r="G3670" s="286">
        <v>537990839</v>
      </c>
      <c r="H3670" s="278">
        <v>49759</v>
      </c>
      <c r="I3670" s="278"/>
      <c r="K3670" s="57"/>
      <c r="L3670" s="57"/>
      <c r="M3670" s="274"/>
      <c r="N3670" s="274"/>
      <c r="O3670" s="57"/>
    </row>
    <row r="3671" spans="1:15">
      <c r="A3671" s="57"/>
      <c r="B3671" s="278">
        <v>46675</v>
      </c>
      <c r="C3671" s="283">
        <f t="shared" si="55"/>
        <v>10120370874</v>
      </c>
      <c r="D3671" s="57"/>
      <c r="E3671" s="57"/>
      <c r="F3671" s="279">
        <v>581680762</v>
      </c>
      <c r="G3671" s="286">
        <v>538141942</v>
      </c>
      <c r="H3671" s="278">
        <v>48630</v>
      </c>
      <c r="I3671" s="278"/>
      <c r="K3671" s="57"/>
      <c r="L3671" s="57"/>
      <c r="M3671" s="274"/>
      <c r="N3671" s="274"/>
      <c r="O3671" s="57"/>
    </row>
    <row r="3672" spans="1:15">
      <c r="A3672" s="57"/>
      <c r="B3672" s="278">
        <v>46676</v>
      </c>
      <c r="C3672" s="283">
        <f t="shared" si="55"/>
        <v>10420416537</v>
      </c>
      <c r="D3672" s="57"/>
      <c r="E3672" s="57"/>
      <c r="F3672" s="279">
        <v>881726425</v>
      </c>
      <c r="G3672" s="286">
        <v>538303265</v>
      </c>
      <c r="H3672" s="278">
        <v>46856</v>
      </c>
      <c r="I3672" s="278"/>
      <c r="K3672" s="57"/>
      <c r="L3672" s="57"/>
      <c r="M3672" s="274"/>
      <c r="N3672" s="274"/>
      <c r="O3672" s="57"/>
    </row>
    <row r="3673" spans="1:15">
      <c r="A3673" s="57"/>
      <c r="B3673" s="278">
        <v>46677</v>
      </c>
      <c r="C3673" s="283">
        <f t="shared" si="55"/>
        <v>9820886991</v>
      </c>
      <c r="D3673" s="57"/>
      <c r="E3673" s="57"/>
      <c r="F3673" s="279">
        <v>282196879</v>
      </c>
      <c r="G3673" s="286">
        <v>538498582</v>
      </c>
      <c r="H3673" s="278">
        <v>46209</v>
      </c>
      <c r="I3673" s="278"/>
      <c r="K3673" s="57"/>
      <c r="L3673" s="57"/>
      <c r="M3673" s="274"/>
      <c r="N3673" s="274"/>
      <c r="O3673" s="57"/>
    </row>
    <row r="3674" spans="1:15">
      <c r="A3674" s="57"/>
      <c r="B3674" s="278">
        <v>46678</v>
      </c>
      <c r="C3674" s="283">
        <f t="shared" si="55"/>
        <v>10387953449</v>
      </c>
      <c r="D3674" s="57"/>
      <c r="E3674" s="57"/>
      <c r="F3674" s="279">
        <v>849263337</v>
      </c>
      <c r="G3674" s="286">
        <v>538684546</v>
      </c>
      <c r="H3674" s="278">
        <v>45080</v>
      </c>
      <c r="I3674" s="278"/>
      <c r="K3674" s="57"/>
      <c r="L3674" s="57"/>
      <c r="M3674" s="274"/>
      <c r="N3674" s="274"/>
      <c r="O3674" s="57"/>
    </row>
    <row r="3675" spans="1:15">
      <c r="A3675" s="57"/>
      <c r="B3675" s="278">
        <v>46679</v>
      </c>
      <c r="C3675" s="283">
        <f t="shared" si="55"/>
        <v>10313981527</v>
      </c>
      <c r="D3675" s="57"/>
      <c r="E3675" s="57"/>
      <c r="F3675" s="279">
        <v>775291415</v>
      </c>
      <c r="G3675" s="286">
        <v>538703747</v>
      </c>
      <c r="H3675" s="278">
        <v>46491</v>
      </c>
      <c r="I3675" s="278"/>
      <c r="K3675" s="57"/>
      <c r="L3675" s="57"/>
      <c r="M3675" s="274"/>
      <c r="N3675" s="274"/>
      <c r="O3675" s="57"/>
    </row>
    <row r="3676" spans="1:15">
      <c r="A3676" s="57"/>
      <c r="B3676" s="278">
        <v>46680</v>
      </c>
      <c r="C3676" s="283">
        <f t="shared" si="55"/>
        <v>9894572066</v>
      </c>
      <c r="D3676" s="57"/>
      <c r="E3676" s="57"/>
      <c r="F3676" s="279">
        <v>355881954</v>
      </c>
      <c r="G3676" s="286">
        <v>538762718</v>
      </c>
      <c r="H3676" s="278">
        <v>46245</v>
      </c>
      <c r="I3676" s="278"/>
      <c r="K3676" s="57"/>
      <c r="L3676" s="57"/>
      <c r="M3676" s="274"/>
      <c r="N3676" s="274"/>
      <c r="O3676" s="57"/>
    </row>
    <row r="3677" spans="1:15">
      <c r="A3677" s="57"/>
      <c r="B3677" s="278">
        <v>46681</v>
      </c>
      <c r="C3677" s="283">
        <f t="shared" si="55"/>
        <v>10408932154</v>
      </c>
      <c r="D3677" s="57"/>
      <c r="E3677" s="57"/>
      <c r="F3677" s="279">
        <v>870242042</v>
      </c>
      <c r="G3677" s="286">
        <v>538879131</v>
      </c>
      <c r="H3677" s="278">
        <v>46315</v>
      </c>
      <c r="I3677" s="278"/>
      <c r="K3677" s="57"/>
      <c r="L3677" s="57"/>
      <c r="M3677" s="274"/>
      <c r="N3677" s="274"/>
      <c r="O3677" s="57"/>
    </row>
    <row r="3678" spans="1:15">
      <c r="A3678" s="57"/>
      <c r="B3678" s="278">
        <v>46682</v>
      </c>
      <c r="C3678" s="283">
        <f t="shared" si="55"/>
        <v>9766631644</v>
      </c>
      <c r="D3678" s="57"/>
      <c r="E3678" s="57"/>
      <c r="F3678" s="279">
        <v>227941532</v>
      </c>
      <c r="G3678" s="286">
        <v>538969228</v>
      </c>
      <c r="H3678" s="278">
        <v>45125</v>
      </c>
      <c r="I3678" s="278"/>
      <c r="K3678" s="57"/>
      <c r="L3678" s="57"/>
      <c r="M3678" s="274"/>
      <c r="N3678" s="274"/>
      <c r="O3678" s="57"/>
    </row>
    <row r="3679" spans="1:15">
      <c r="A3679" s="57"/>
      <c r="B3679" s="278">
        <v>46683</v>
      </c>
      <c r="C3679" s="283">
        <f t="shared" si="55"/>
        <v>10350753306</v>
      </c>
      <c r="D3679" s="57"/>
      <c r="E3679" s="57"/>
      <c r="F3679" s="279">
        <v>812063194</v>
      </c>
      <c r="G3679" s="286">
        <v>538973234</v>
      </c>
      <c r="H3679" s="278">
        <v>45702</v>
      </c>
      <c r="I3679" s="278"/>
      <c r="K3679" s="57"/>
      <c r="L3679" s="57"/>
      <c r="M3679" s="274"/>
      <c r="N3679" s="274"/>
      <c r="O3679" s="57"/>
    </row>
    <row r="3680" spans="1:15">
      <c r="A3680" s="57"/>
      <c r="B3680" s="278">
        <v>46684</v>
      </c>
      <c r="C3680" s="283">
        <f t="shared" ref="C3680:C3743" si="56">F3680+(F$88*28679+98765)+(G$88*6587+87654)+(E$88*9537+76543)+(J$88*5713+4528)</f>
        <v>9694461411</v>
      </c>
      <c r="D3680" s="57"/>
      <c r="E3680" s="57"/>
      <c r="F3680" s="279">
        <v>155771299</v>
      </c>
      <c r="G3680" s="286">
        <v>538979143</v>
      </c>
      <c r="H3680" s="278">
        <v>49074</v>
      </c>
      <c r="I3680" s="278"/>
      <c r="K3680" s="57"/>
      <c r="L3680" s="57"/>
      <c r="M3680" s="274"/>
      <c r="N3680" s="274"/>
      <c r="O3680" s="57"/>
    </row>
    <row r="3681" spans="1:15">
      <c r="A3681" s="57"/>
      <c r="B3681" s="278">
        <v>46685</v>
      </c>
      <c r="C3681" s="283">
        <f t="shared" si="56"/>
        <v>10441704447</v>
      </c>
      <c r="D3681" s="57"/>
      <c r="E3681" s="57"/>
      <c r="F3681" s="279">
        <v>903014335</v>
      </c>
      <c r="G3681" s="286">
        <v>538993887</v>
      </c>
      <c r="H3681" s="278">
        <v>46956</v>
      </c>
      <c r="I3681" s="278"/>
      <c r="K3681" s="57"/>
      <c r="L3681" s="57"/>
      <c r="M3681" s="274"/>
      <c r="N3681" s="274"/>
      <c r="O3681" s="57"/>
    </row>
    <row r="3682" spans="1:15">
      <c r="A3682" s="57"/>
      <c r="B3682" s="278">
        <v>46686</v>
      </c>
      <c r="C3682" s="283">
        <f t="shared" si="56"/>
        <v>10202419378</v>
      </c>
      <c r="D3682" s="57"/>
      <c r="E3682" s="57"/>
      <c r="F3682" s="279">
        <v>663729266</v>
      </c>
      <c r="G3682" s="286">
        <v>539134523</v>
      </c>
      <c r="H3682" s="278">
        <v>44252</v>
      </c>
      <c r="I3682" s="278"/>
      <c r="K3682" s="57"/>
      <c r="L3682" s="57"/>
      <c r="M3682" s="274"/>
      <c r="N3682" s="274"/>
      <c r="O3682" s="57"/>
    </row>
    <row r="3683" spans="1:15">
      <c r="A3683" s="57"/>
      <c r="B3683" s="278">
        <v>46687</v>
      </c>
      <c r="C3683" s="283">
        <f t="shared" si="56"/>
        <v>10149168832</v>
      </c>
      <c r="D3683" s="57"/>
      <c r="E3683" s="57"/>
      <c r="F3683" s="279">
        <v>610478720</v>
      </c>
      <c r="G3683" s="286">
        <v>539166083</v>
      </c>
      <c r="H3683" s="278">
        <v>49246</v>
      </c>
      <c r="I3683" s="278"/>
      <c r="K3683" s="57"/>
      <c r="L3683" s="57"/>
      <c r="M3683" s="274"/>
      <c r="N3683" s="274"/>
      <c r="O3683" s="57"/>
    </row>
    <row r="3684" spans="1:15">
      <c r="A3684" s="57"/>
      <c r="B3684" s="278">
        <v>46688</v>
      </c>
      <c r="C3684" s="283">
        <f t="shared" si="56"/>
        <v>10525163193</v>
      </c>
      <c r="D3684" s="57"/>
      <c r="E3684" s="57"/>
      <c r="F3684" s="279">
        <v>986473081</v>
      </c>
      <c r="G3684" s="286">
        <v>539169221</v>
      </c>
      <c r="H3684" s="278">
        <v>50380</v>
      </c>
      <c r="I3684" s="278"/>
      <c r="K3684" s="57"/>
      <c r="L3684" s="57"/>
      <c r="M3684" s="274"/>
      <c r="N3684" s="274"/>
      <c r="O3684" s="57"/>
    </row>
    <row r="3685" spans="1:15">
      <c r="A3685" s="57"/>
      <c r="B3685" s="278">
        <v>46689</v>
      </c>
      <c r="C3685" s="283">
        <f t="shared" si="56"/>
        <v>9666872159</v>
      </c>
      <c r="D3685" s="57"/>
      <c r="E3685" s="57"/>
      <c r="F3685" s="279">
        <v>128182047</v>
      </c>
      <c r="G3685" s="286">
        <v>539181003</v>
      </c>
      <c r="H3685" s="278">
        <v>43823</v>
      </c>
      <c r="I3685" s="278"/>
      <c r="K3685" s="57"/>
      <c r="L3685" s="57"/>
      <c r="M3685" s="274"/>
      <c r="N3685" s="274"/>
      <c r="O3685" s="57"/>
    </row>
    <row r="3686" spans="1:15">
      <c r="A3686" s="57"/>
      <c r="B3686" s="278">
        <v>46690</v>
      </c>
      <c r="C3686" s="283">
        <f t="shared" si="56"/>
        <v>9776601210</v>
      </c>
      <c r="D3686" s="57"/>
      <c r="E3686" s="57"/>
      <c r="F3686" s="279">
        <v>237911098</v>
      </c>
      <c r="G3686" s="286">
        <v>539343710</v>
      </c>
      <c r="H3686" s="278">
        <v>50190</v>
      </c>
      <c r="I3686" s="278"/>
      <c r="K3686" s="57"/>
      <c r="L3686" s="57"/>
      <c r="M3686" s="274"/>
      <c r="N3686" s="274"/>
      <c r="O3686" s="57"/>
    </row>
    <row r="3687" spans="1:15">
      <c r="A3687" s="57"/>
      <c r="B3687" s="278">
        <v>46691</v>
      </c>
      <c r="C3687" s="283">
        <f t="shared" si="56"/>
        <v>10511968271</v>
      </c>
      <c r="D3687" s="57"/>
      <c r="E3687" s="57"/>
      <c r="F3687" s="279">
        <v>973278159</v>
      </c>
      <c r="G3687" s="286">
        <v>539399076</v>
      </c>
      <c r="H3687" s="278">
        <v>44953</v>
      </c>
      <c r="I3687" s="278"/>
      <c r="K3687" s="57"/>
      <c r="L3687" s="57"/>
      <c r="M3687" s="274"/>
      <c r="N3687" s="274"/>
      <c r="O3687" s="57"/>
    </row>
    <row r="3688" spans="1:15">
      <c r="A3688" s="57"/>
      <c r="B3688" s="278">
        <v>46692</v>
      </c>
      <c r="C3688" s="283">
        <f t="shared" si="56"/>
        <v>10256824268</v>
      </c>
      <c r="D3688" s="57"/>
      <c r="E3688" s="57"/>
      <c r="F3688" s="279">
        <v>718134156</v>
      </c>
      <c r="G3688" s="286">
        <v>539493334</v>
      </c>
      <c r="H3688" s="278">
        <v>46219</v>
      </c>
      <c r="I3688" s="278"/>
      <c r="K3688" s="57"/>
      <c r="L3688" s="57"/>
      <c r="M3688" s="274"/>
      <c r="N3688" s="274"/>
      <c r="O3688" s="57"/>
    </row>
    <row r="3689" spans="1:15">
      <c r="A3689" s="57"/>
      <c r="B3689" s="278">
        <v>46693</v>
      </c>
      <c r="C3689" s="283">
        <f t="shared" si="56"/>
        <v>9985938527</v>
      </c>
      <c r="D3689" s="57"/>
      <c r="E3689" s="57"/>
      <c r="F3689" s="279">
        <v>447248415</v>
      </c>
      <c r="G3689" s="286">
        <v>539544423</v>
      </c>
      <c r="H3689" s="278">
        <v>46454</v>
      </c>
      <c r="I3689" s="278"/>
      <c r="K3689" s="57"/>
      <c r="L3689" s="57"/>
      <c r="M3689" s="274"/>
      <c r="N3689" s="274"/>
      <c r="O3689" s="57"/>
    </row>
    <row r="3690" spans="1:15">
      <c r="A3690" s="57"/>
      <c r="B3690" s="278">
        <v>46694</v>
      </c>
      <c r="C3690" s="283">
        <f t="shared" si="56"/>
        <v>10385669686</v>
      </c>
      <c r="D3690" s="57"/>
      <c r="E3690" s="57"/>
      <c r="F3690" s="279">
        <v>846979574</v>
      </c>
      <c r="G3690" s="286">
        <v>539871944</v>
      </c>
      <c r="H3690" s="278">
        <v>47481</v>
      </c>
      <c r="I3690" s="278"/>
      <c r="K3690" s="57"/>
      <c r="L3690" s="57"/>
      <c r="M3690" s="274"/>
      <c r="N3690" s="274"/>
      <c r="O3690" s="57"/>
    </row>
    <row r="3691" spans="1:15">
      <c r="A3691" s="57"/>
      <c r="B3691" s="278">
        <v>46695</v>
      </c>
      <c r="C3691" s="283">
        <f t="shared" si="56"/>
        <v>9850677898</v>
      </c>
      <c r="D3691" s="57"/>
      <c r="E3691" s="57"/>
      <c r="F3691" s="279">
        <v>311987786</v>
      </c>
      <c r="G3691" s="286">
        <v>539901498</v>
      </c>
      <c r="H3691" s="278">
        <v>47611</v>
      </c>
      <c r="I3691" s="278"/>
      <c r="K3691" s="57"/>
      <c r="L3691" s="57"/>
      <c r="M3691" s="274"/>
      <c r="N3691" s="274"/>
      <c r="O3691" s="57"/>
    </row>
    <row r="3692" spans="1:15">
      <c r="A3692" s="57"/>
      <c r="B3692" s="278">
        <v>46696</v>
      </c>
      <c r="C3692" s="283">
        <f t="shared" si="56"/>
        <v>9819614167</v>
      </c>
      <c r="D3692" s="57"/>
      <c r="E3692" s="57"/>
      <c r="F3692" s="279">
        <v>280924055</v>
      </c>
      <c r="G3692" s="286">
        <v>540064547</v>
      </c>
      <c r="H3692" s="278">
        <v>43882</v>
      </c>
      <c r="I3692" s="278"/>
      <c r="K3692" s="57"/>
      <c r="L3692" s="57"/>
      <c r="M3692" s="274"/>
      <c r="N3692" s="274"/>
      <c r="O3692" s="57"/>
    </row>
    <row r="3693" spans="1:15">
      <c r="A3693" s="57"/>
      <c r="B3693" s="278">
        <v>46697</v>
      </c>
      <c r="C3693" s="283">
        <f t="shared" si="56"/>
        <v>10447194164</v>
      </c>
      <c r="D3693" s="57"/>
      <c r="E3693" s="57"/>
      <c r="F3693" s="279">
        <v>908504052</v>
      </c>
      <c r="G3693" s="286">
        <v>540115994</v>
      </c>
      <c r="H3693" s="278">
        <v>46995</v>
      </c>
      <c r="I3693" s="278"/>
      <c r="K3693" s="57"/>
      <c r="L3693" s="57"/>
      <c r="M3693" s="274"/>
      <c r="N3693" s="274"/>
      <c r="O3693" s="57"/>
    </row>
    <row r="3694" spans="1:15">
      <c r="A3694" s="57"/>
      <c r="B3694" s="278">
        <v>46698</v>
      </c>
      <c r="C3694" s="283">
        <f t="shared" si="56"/>
        <v>9845922111</v>
      </c>
      <c r="D3694" s="57"/>
      <c r="E3694" s="57"/>
      <c r="F3694" s="279">
        <v>307231999</v>
      </c>
      <c r="G3694" s="286">
        <v>540202857</v>
      </c>
      <c r="H3694" s="278">
        <v>47346</v>
      </c>
      <c r="I3694" s="278"/>
      <c r="K3694" s="57"/>
      <c r="L3694" s="57"/>
      <c r="M3694" s="274"/>
      <c r="N3694" s="274"/>
      <c r="O3694" s="57"/>
    </row>
    <row r="3695" spans="1:15">
      <c r="A3695" s="57"/>
      <c r="B3695" s="278">
        <v>46699</v>
      </c>
      <c r="C3695" s="283">
        <f t="shared" si="56"/>
        <v>10336413345</v>
      </c>
      <c r="D3695" s="57"/>
      <c r="E3695" s="57"/>
      <c r="F3695" s="279">
        <v>797723233</v>
      </c>
      <c r="G3695" s="286">
        <v>540449836</v>
      </c>
      <c r="H3695" s="278">
        <v>45321</v>
      </c>
      <c r="I3695" s="278"/>
      <c r="K3695" s="57"/>
      <c r="L3695" s="57"/>
      <c r="M3695" s="274"/>
      <c r="N3695" s="274"/>
      <c r="O3695" s="57"/>
    </row>
    <row r="3696" spans="1:15">
      <c r="A3696" s="57"/>
      <c r="B3696" s="278">
        <v>46700</v>
      </c>
      <c r="C3696" s="283">
        <f t="shared" si="56"/>
        <v>10008236503</v>
      </c>
      <c r="D3696" s="57"/>
      <c r="E3696" s="57"/>
      <c r="F3696" s="279">
        <v>469546391</v>
      </c>
      <c r="G3696" s="286">
        <v>540601848</v>
      </c>
      <c r="H3696" s="278">
        <v>45644</v>
      </c>
      <c r="I3696" s="278"/>
      <c r="K3696" s="57"/>
      <c r="L3696" s="57"/>
      <c r="M3696" s="274"/>
      <c r="N3696" s="274"/>
      <c r="O3696" s="57"/>
    </row>
    <row r="3697" spans="1:15">
      <c r="A3697" s="57"/>
      <c r="B3697" s="278">
        <v>46701</v>
      </c>
      <c r="C3697" s="283">
        <f t="shared" si="56"/>
        <v>9727784471</v>
      </c>
      <c r="D3697" s="57"/>
      <c r="E3697" s="57"/>
      <c r="F3697" s="279">
        <v>189094359</v>
      </c>
      <c r="G3697" s="286">
        <v>540639644</v>
      </c>
      <c r="H3697" s="278">
        <v>44922</v>
      </c>
      <c r="I3697" s="278"/>
      <c r="K3697" s="57"/>
      <c r="L3697" s="57"/>
      <c r="M3697" s="274"/>
      <c r="N3697" s="274"/>
      <c r="O3697" s="57"/>
    </row>
    <row r="3698" spans="1:15">
      <c r="A3698" s="57"/>
      <c r="B3698" s="278">
        <v>46702</v>
      </c>
      <c r="C3698" s="283">
        <f t="shared" si="56"/>
        <v>10141482090</v>
      </c>
      <c r="D3698" s="57"/>
      <c r="E3698" s="57"/>
      <c r="F3698" s="279">
        <v>602791978</v>
      </c>
      <c r="G3698" s="286">
        <v>540847931</v>
      </c>
      <c r="H3698" s="278">
        <v>44704</v>
      </c>
      <c r="I3698" s="278"/>
      <c r="K3698" s="57"/>
      <c r="L3698" s="57"/>
      <c r="M3698" s="274"/>
      <c r="N3698" s="274"/>
      <c r="O3698" s="57"/>
    </row>
    <row r="3699" spans="1:15">
      <c r="A3699" s="57"/>
      <c r="B3699" s="278">
        <v>46703</v>
      </c>
      <c r="C3699" s="283">
        <f t="shared" si="56"/>
        <v>9991049310</v>
      </c>
      <c r="D3699" s="57"/>
      <c r="E3699" s="57"/>
      <c r="F3699" s="279">
        <v>452359198</v>
      </c>
      <c r="G3699" s="286">
        <v>541051033</v>
      </c>
      <c r="H3699" s="278">
        <v>49435</v>
      </c>
      <c r="I3699" s="278"/>
      <c r="K3699" s="57"/>
      <c r="L3699" s="57"/>
      <c r="M3699" s="274"/>
      <c r="N3699" s="274"/>
      <c r="O3699" s="57"/>
    </row>
    <row r="3700" spans="1:15">
      <c r="A3700" s="57"/>
      <c r="B3700" s="278">
        <v>46704</v>
      </c>
      <c r="C3700" s="283">
        <f t="shared" si="56"/>
        <v>9895534665</v>
      </c>
      <c r="D3700" s="57"/>
      <c r="E3700" s="57"/>
      <c r="F3700" s="279">
        <v>356844553</v>
      </c>
      <c r="G3700" s="286">
        <v>541344866</v>
      </c>
      <c r="H3700" s="278">
        <v>49541</v>
      </c>
      <c r="I3700" s="278"/>
      <c r="K3700" s="57"/>
      <c r="L3700" s="57"/>
      <c r="M3700" s="274"/>
      <c r="N3700" s="274"/>
      <c r="O3700" s="57"/>
    </row>
    <row r="3701" spans="1:15">
      <c r="A3701" s="57"/>
      <c r="B3701" s="278">
        <v>46705</v>
      </c>
      <c r="C3701" s="283">
        <f t="shared" si="56"/>
        <v>10519347260</v>
      </c>
      <c r="D3701" s="57"/>
      <c r="E3701" s="57"/>
      <c r="F3701" s="279">
        <v>980657148</v>
      </c>
      <c r="G3701" s="286">
        <v>541550613</v>
      </c>
      <c r="H3701" s="278">
        <v>48790</v>
      </c>
      <c r="I3701" s="278"/>
      <c r="K3701" s="57"/>
      <c r="L3701" s="57"/>
      <c r="M3701" s="274"/>
      <c r="N3701" s="274"/>
      <c r="O3701" s="57"/>
    </row>
    <row r="3702" spans="1:15">
      <c r="A3702" s="57"/>
      <c r="B3702" s="278">
        <v>46706</v>
      </c>
      <c r="C3702" s="283">
        <f t="shared" si="56"/>
        <v>10018839295</v>
      </c>
      <c r="D3702" s="57"/>
      <c r="E3702" s="57"/>
      <c r="F3702" s="279">
        <v>480149183</v>
      </c>
      <c r="G3702" s="286">
        <v>541646217</v>
      </c>
      <c r="H3702" s="278">
        <v>48781</v>
      </c>
      <c r="I3702" s="278"/>
      <c r="K3702" s="57"/>
      <c r="L3702" s="57"/>
      <c r="M3702" s="274"/>
      <c r="N3702" s="274"/>
      <c r="O3702" s="57"/>
    </row>
    <row r="3703" spans="1:15">
      <c r="A3703" s="57"/>
      <c r="B3703" s="278">
        <v>46707</v>
      </c>
      <c r="C3703" s="283">
        <f t="shared" si="56"/>
        <v>10122226922</v>
      </c>
      <c r="D3703" s="57"/>
      <c r="E3703" s="57"/>
      <c r="F3703" s="279">
        <v>583536810</v>
      </c>
      <c r="G3703" s="286">
        <v>541818074</v>
      </c>
      <c r="H3703" s="278">
        <v>44036</v>
      </c>
      <c r="I3703" s="278"/>
      <c r="K3703" s="57"/>
      <c r="L3703" s="57"/>
      <c r="M3703" s="274"/>
      <c r="N3703" s="274"/>
      <c r="O3703" s="57"/>
    </row>
    <row r="3704" spans="1:15">
      <c r="A3704" s="57"/>
      <c r="B3704" s="278">
        <v>46708</v>
      </c>
      <c r="C3704" s="283">
        <f t="shared" si="56"/>
        <v>9988319572</v>
      </c>
      <c r="D3704" s="57"/>
      <c r="E3704" s="57"/>
      <c r="F3704" s="279">
        <v>449629460</v>
      </c>
      <c r="G3704" s="286">
        <v>541889983</v>
      </c>
      <c r="H3704" s="278">
        <v>47476</v>
      </c>
      <c r="I3704" s="278"/>
      <c r="K3704" s="57"/>
      <c r="L3704" s="57"/>
      <c r="M3704" s="274"/>
      <c r="N3704" s="274"/>
      <c r="O3704" s="57"/>
    </row>
    <row r="3705" spans="1:15">
      <c r="A3705" s="57"/>
      <c r="B3705" s="278">
        <v>46709</v>
      </c>
      <c r="C3705" s="283">
        <f t="shared" si="56"/>
        <v>10241444369</v>
      </c>
      <c r="D3705" s="57"/>
      <c r="E3705" s="57"/>
      <c r="F3705" s="279">
        <v>702754257</v>
      </c>
      <c r="G3705" s="286">
        <v>542204134</v>
      </c>
      <c r="H3705" s="278">
        <v>46275</v>
      </c>
      <c r="I3705" s="278"/>
      <c r="K3705" s="57"/>
      <c r="L3705" s="57"/>
      <c r="M3705" s="274"/>
      <c r="N3705" s="274"/>
      <c r="O3705" s="57"/>
    </row>
    <row r="3706" spans="1:15">
      <c r="A3706" s="57"/>
      <c r="B3706" s="278">
        <v>46710</v>
      </c>
      <c r="C3706" s="283">
        <f t="shared" si="56"/>
        <v>10055569316</v>
      </c>
      <c r="D3706" s="57"/>
      <c r="E3706" s="57"/>
      <c r="F3706" s="279">
        <v>516879204</v>
      </c>
      <c r="G3706" s="286">
        <v>542266056</v>
      </c>
      <c r="H3706" s="278">
        <v>48195</v>
      </c>
      <c r="I3706" s="278"/>
      <c r="K3706" s="57"/>
      <c r="L3706" s="57"/>
      <c r="M3706" s="274"/>
      <c r="N3706" s="274"/>
      <c r="O3706" s="57"/>
    </row>
    <row r="3707" spans="1:15">
      <c r="A3707" s="57"/>
      <c r="B3707" s="278">
        <v>46711</v>
      </c>
      <c r="C3707" s="283">
        <f t="shared" si="56"/>
        <v>9697011405</v>
      </c>
      <c r="D3707" s="57"/>
      <c r="E3707" s="57"/>
      <c r="F3707" s="279">
        <v>158321293</v>
      </c>
      <c r="G3707" s="286">
        <v>542356096</v>
      </c>
      <c r="H3707" s="278">
        <v>45196</v>
      </c>
      <c r="I3707" s="278"/>
      <c r="K3707" s="57"/>
      <c r="L3707" s="57"/>
      <c r="M3707" s="274"/>
      <c r="N3707" s="274"/>
      <c r="O3707" s="57"/>
    </row>
    <row r="3708" spans="1:15">
      <c r="A3708" s="57"/>
      <c r="B3708" s="278">
        <v>46712</v>
      </c>
      <c r="C3708" s="283">
        <f t="shared" si="56"/>
        <v>10173189473</v>
      </c>
      <c r="D3708" s="57"/>
      <c r="E3708" s="57"/>
      <c r="F3708" s="279">
        <v>634499361</v>
      </c>
      <c r="G3708" s="286">
        <v>542376571</v>
      </c>
      <c r="H3708" s="278">
        <v>44776</v>
      </c>
      <c r="I3708" s="278"/>
      <c r="K3708" s="57"/>
      <c r="L3708" s="57"/>
      <c r="M3708" s="274"/>
      <c r="N3708" s="274"/>
      <c r="O3708" s="57"/>
    </row>
    <row r="3709" spans="1:15">
      <c r="A3709" s="57"/>
      <c r="B3709" s="278">
        <v>46713</v>
      </c>
      <c r="C3709" s="283">
        <f t="shared" si="56"/>
        <v>9643789162</v>
      </c>
      <c r="D3709" s="57"/>
      <c r="E3709" s="57"/>
      <c r="F3709" s="279">
        <v>105099050</v>
      </c>
      <c r="G3709" s="286">
        <v>542722855</v>
      </c>
      <c r="H3709" s="278">
        <v>46896</v>
      </c>
      <c r="I3709" s="278"/>
      <c r="K3709" s="57"/>
      <c r="L3709" s="57"/>
      <c r="M3709" s="274"/>
      <c r="N3709" s="274"/>
      <c r="O3709" s="57"/>
    </row>
    <row r="3710" spans="1:15">
      <c r="A3710" s="57"/>
      <c r="B3710" s="278">
        <v>46714</v>
      </c>
      <c r="C3710" s="283">
        <f t="shared" si="56"/>
        <v>10366872504</v>
      </c>
      <c r="D3710" s="57"/>
      <c r="E3710" s="57"/>
      <c r="F3710" s="279">
        <v>828182392</v>
      </c>
      <c r="G3710" s="286">
        <v>542844732</v>
      </c>
      <c r="H3710" s="278">
        <v>44833</v>
      </c>
      <c r="I3710" s="278"/>
      <c r="K3710" s="57"/>
      <c r="L3710" s="57"/>
      <c r="M3710" s="274"/>
      <c r="N3710" s="274"/>
      <c r="O3710" s="57"/>
    </row>
    <row r="3711" spans="1:15">
      <c r="A3711" s="57"/>
      <c r="B3711" s="278">
        <v>46715</v>
      </c>
      <c r="C3711" s="283">
        <f t="shared" si="56"/>
        <v>9792710722</v>
      </c>
      <c r="D3711" s="57"/>
      <c r="E3711" s="57"/>
      <c r="F3711" s="279">
        <v>254020610</v>
      </c>
      <c r="G3711" s="286">
        <v>543289266</v>
      </c>
      <c r="H3711" s="278">
        <v>48581</v>
      </c>
      <c r="I3711" s="278"/>
      <c r="K3711" s="57"/>
      <c r="L3711" s="57"/>
      <c r="M3711" s="274"/>
      <c r="N3711" s="274"/>
      <c r="O3711" s="57"/>
    </row>
    <row r="3712" spans="1:15">
      <c r="A3712" s="57"/>
      <c r="B3712" s="278">
        <v>46716</v>
      </c>
      <c r="C3712" s="283">
        <f t="shared" si="56"/>
        <v>9997802723</v>
      </c>
      <c r="D3712" s="57"/>
      <c r="E3712" s="57"/>
      <c r="F3712" s="279">
        <v>459112611</v>
      </c>
      <c r="G3712" s="286">
        <v>543291459</v>
      </c>
      <c r="H3712" s="278">
        <v>48253</v>
      </c>
      <c r="I3712" s="278"/>
      <c r="K3712" s="57"/>
      <c r="L3712" s="57"/>
      <c r="M3712" s="274"/>
      <c r="N3712" s="274"/>
      <c r="O3712" s="57"/>
    </row>
    <row r="3713" spans="1:15">
      <c r="A3713" s="57"/>
      <c r="B3713" s="278">
        <v>46717</v>
      </c>
      <c r="C3713" s="283">
        <f t="shared" si="56"/>
        <v>10023186428</v>
      </c>
      <c r="D3713" s="57"/>
      <c r="E3713" s="57"/>
      <c r="F3713" s="279">
        <v>484496316</v>
      </c>
      <c r="G3713" s="286">
        <v>543730286</v>
      </c>
      <c r="H3713" s="278">
        <v>46204</v>
      </c>
      <c r="I3713" s="278"/>
      <c r="K3713" s="57"/>
      <c r="L3713" s="57"/>
      <c r="M3713" s="274"/>
      <c r="N3713" s="274"/>
      <c r="O3713" s="57"/>
    </row>
    <row r="3714" spans="1:15">
      <c r="A3714" s="57"/>
      <c r="B3714" s="278">
        <v>46718</v>
      </c>
      <c r="C3714" s="283">
        <f t="shared" si="56"/>
        <v>9856470195</v>
      </c>
      <c r="D3714" s="57"/>
      <c r="E3714" s="57"/>
      <c r="F3714" s="279">
        <v>317780083</v>
      </c>
      <c r="G3714" s="286">
        <v>543774005</v>
      </c>
      <c r="H3714" s="278">
        <v>48330</v>
      </c>
      <c r="I3714" s="278"/>
      <c r="K3714" s="57"/>
      <c r="L3714" s="57"/>
      <c r="M3714" s="274"/>
      <c r="N3714" s="274"/>
      <c r="O3714" s="57"/>
    </row>
    <row r="3715" spans="1:15">
      <c r="A3715" s="57"/>
      <c r="B3715" s="278">
        <v>46719</v>
      </c>
      <c r="C3715" s="283">
        <f t="shared" si="56"/>
        <v>9941972433</v>
      </c>
      <c r="D3715" s="57"/>
      <c r="E3715" s="57"/>
      <c r="F3715" s="279">
        <v>403282321</v>
      </c>
      <c r="G3715" s="286">
        <v>544121352</v>
      </c>
      <c r="H3715" s="278">
        <v>49616</v>
      </c>
      <c r="I3715" s="278"/>
      <c r="K3715" s="57"/>
      <c r="L3715" s="57"/>
      <c r="M3715" s="274"/>
      <c r="N3715" s="274"/>
      <c r="O3715" s="57"/>
    </row>
    <row r="3716" spans="1:15">
      <c r="A3716" s="57"/>
      <c r="B3716" s="278">
        <v>46720</v>
      </c>
      <c r="C3716" s="283">
        <f t="shared" si="56"/>
        <v>10027594048</v>
      </c>
      <c r="D3716" s="57"/>
      <c r="E3716" s="57"/>
      <c r="F3716" s="279">
        <v>488903936</v>
      </c>
      <c r="G3716" s="286">
        <v>544254499</v>
      </c>
      <c r="H3716" s="278">
        <v>50203</v>
      </c>
      <c r="I3716" s="278"/>
      <c r="K3716" s="57"/>
      <c r="L3716" s="57"/>
      <c r="M3716" s="274"/>
      <c r="N3716" s="274"/>
      <c r="O3716" s="57"/>
    </row>
    <row r="3717" spans="1:15">
      <c r="A3717" s="57"/>
      <c r="B3717" s="278">
        <v>46721</v>
      </c>
      <c r="C3717" s="283">
        <f t="shared" si="56"/>
        <v>10290565696</v>
      </c>
      <c r="D3717" s="57"/>
      <c r="E3717" s="57"/>
      <c r="F3717" s="279">
        <v>751875584</v>
      </c>
      <c r="G3717" s="286">
        <v>544281065</v>
      </c>
      <c r="H3717" s="278">
        <v>47906</v>
      </c>
      <c r="I3717" s="278"/>
      <c r="K3717" s="57"/>
      <c r="L3717" s="57"/>
      <c r="M3717" s="274"/>
      <c r="N3717" s="274"/>
      <c r="O3717" s="57"/>
    </row>
    <row r="3718" spans="1:15">
      <c r="A3718" s="57"/>
      <c r="B3718" s="278">
        <v>46722</v>
      </c>
      <c r="C3718" s="283">
        <f t="shared" si="56"/>
        <v>10458687749</v>
      </c>
      <c r="D3718" s="57"/>
      <c r="E3718" s="57"/>
      <c r="F3718" s="279">
        <v>919997637</v>
      </c>
      <c r="G3718" s="286">
        <v>544318744</v>
      </c>
      <c r="H3718" s="278">
        <v>46377</v>
      </c>
      <c r="I3718" s="278"/>
      <c r="K3718" s="57"/>
      <c r="L3718" s="57"/>
      <c r="M3718" s="274"/>
      <c r="N3718" s="274"/>
      <c r="O3718" s="57"/>
    </row>
    <row r="3719" spans="1:15">
      <c r="A3719" s="57"/>
      <c r="B3719" s="278">
        <v>46723</v>
      </c>
      <c r="C3719" s="283">
        <f t="shared" si="56"/>
        <v>9680191422</v>
      </c>
      <c r="D3719" s="57"/>
      <c r="E3719" s="57"/>
      <c r="F3719" s="279">
        <v>141501310</v>
      </c>
      <c r="G3719" s="286">
        <v>544365449</v>
      </c>
      <c r="H3719" s="278">
        <v>43626</v>
      </c>
      <c r="I3719" s="278"/>
      <c r="K3719" s="57"/>
      <c r="L3719" s="57"/>
      <c r="M3719" s="274"/>
      <c r="N3719" s="274"/>
      <c r="O3719" s="57"/>
    </row>
    <row r="3720" spans="1:15">
      <c r="A3720" s="57"/>
      <c r="B3720" s="278">
        <v>46724</v>
      </c>
      <c r="C3720" s="283">
        <f t="shared" si="56"/>
        <v>10359835957</v>
      </c>
      <c r="D3720" s="57"/>
      <c r="E3720" s="57"/>
      <c r="F3720" s="279">
        <v>821145845</v>
      </c>
      <c r="G3720" s="286">
        <v>544388197</v>
      </c>
      <c r="H3720" s="278">
        <v>48916</v>
      </c>
      <c r="I3720" s="278"/>
      <c r="K3720" s="57"/>
      <c r="L3720" s="57"/>
      <c r="M3720" s="274"/>
      <c r="N3720" s="274"/>
      <c r="O3720" s="57"/>
    </row>
    <row r="3721" spans="1:15">
      <c r="A3721" s="57"/>
      <c r="B3721" s="278">
        <v>46725</v>
      </c>
      <c r="C3721" s="283">
        <f t="shared" si="56"/>
        <v>10358522601</v>
      </c>
      <c r="D3721" s="57"/>
      <c r="E3721" s="57"/>
      <c r="F3721" s="279">
        <v>819832489</v>
      </c>
      <c r="G3721" s="286">
        <v>544453525</v>
      </c>
      <c r="H3721" s="278">
        <v>49521</v>
      </c>
      <c r="I3721" s="278"/>
      <c r="K3721" s="57"/>
      <c r="L3721" s="57"/>
      <c r="M3721" s="274"/>
      <c r="N3721" s="274"/>
      <c r="O3721" s="57"/>
    </row>
    <row r="3722" spans="1:15">
      <c r="A3722" s="57"/>
      <c r="B3722" s="278">
        <v>46726</v>
      </c>
      <c r="C3722" s="283">
        <f t="shared" si="56"/>
        <v>10353640396</v>
      </c>
      <c r="D3722" s="57"/>
      <c r="E3722" s="57"/>
      <c r="F3722" s="279">
        <v>814950284</v>
      </c>
      <c r="G3722" s="286">
        <v>544463664</v>
      </c>
      <c r="H3722" s="278">
        <v>50051</v>
      </c>
      <c r="I3722" s="278"/>
      <c r="K3722" s="57"/>
      <c r="L3722" s="57"/>
      <c r="M3722" s="274"/>
      <c r="N3722" s="274"/>
      <c r="O3722" s="57"/>
    </row>
    <row r="3723" spans="1:15">
      <c r="A3723" s="57"/>
      <c r="B3723" s="278">
        <v>46727</v>
      </c>
      <c r="C3723" s="283">
        <f t="shared" si="56"/>
        <v>10056892709</v>
      </c>
      <c r="D3723" s="57"/>
      <c r="E3723" s="57"/>
      <c r="F3723" s="279">
        <v>518202597</v>
      </c>
      <c r="G3723" s="286">
        <v>544643268</v>
      </c>
      <c r="H3723" s="278">
        <v>46764</v>
      </c>
      <c r="I3723" s="278"/>
      <c r="K3723" s="57"/>
      <c r="L3723" s="57"/>
      <c r="M3723" s="274"/>
      <c r="N3723" s="274"/>
      <c r="O3723" s="57"/>
    </row>
    <row r="3724" spans="1:15">
      <c r="A3724" s="57"/>
      <c r="B3724" s="278">
        <v>46728</v>
      </c>
      <c r="C3724" s="283">
        <f t="shared" si="56"/>
        <v>9718098946</v>
      </c>
      <c r="D3724" s="57"/>
      <c r="E3724" s="57"/>
      <c r="F3724" s="279">
        <v>179408834</v>
      </c>
      <c r="G3724" s="286">
        <v>544685094</v>
      </c>
      <c r="H3724" s="278">
        <v>45728</v>
      </c>
      <c r="I3724" s="278"/>
      <c r="K3724" s="57"/>
      <c r="L3724" s="57"/>
      <c r="M3724" s="274"/>
      <c r="N3724" s="274"/>
      <c r="O3724" s="57"/>
    </row>
    <row r="3725" spans="1:15">
      <c r="A3725" s="57"/>
      <c r="B3725" s="278">
        <v>46729</v>
      </c>
      <c r="C3725" s="283">
        <f t="shared" si="56"/>
        <v>9899321093</v>
      </c>
      <c r="D3725" s="57"/>
      <c r="E3725" s="57"/>
      <c r="F3725" s="279">
        <v>360630981</v>
      </c>
      <c r="G3725" s="286">
        <v>544886672</v>
      </c>
      <c r="H3725" s="278">
        <v>48522</v>
      </c>
      <c r="I3725" s="278"/>
      <c r="K3725" s="57"/>
      <c r="L3725" s="57"/>
      <c r="M3725" s="274"/>
      <c r="N3725" s="274"/>
      <c r="O3725" s="57"/>
    </row>
    <row r="3726" spans="1:15">
      <c r="A3726" s="57"/>
      <c r="B3726" s="278">
        <v>46730</v>
      </c>
      <c r="C3726" s="283">
        <f t="shared" si="56"/>
        <v>9845153607</v>
      </c>
      <c r="D3726" s="57"/>
      <c r="E3726" s="57"/>
      <c r="F3726" s="279">
        <v>306463495</v>
      </c>
      <c r="G3726" s="286">
        <v>544924098</v>
      </c>
      <c r="H3726" s="278">
        <v>44632</v>
      </c>
      <c r="I3726" s="278"/>
      <c r="K3726" s="57"/>
      <c r="L3726" s="57"/>
      <c r="M3726" s="274"/>
      <c r="N3726" s="274"/>
      <c r="O3726" s="57"/>
    </row>
    <row r="3727" spans="1:15">
      <c r="A3727" s="57"/>
      <c r="B3727" s="278">
        <v>46731</v>
      </c>
      <c r="C3727" s="283">
        <f t="shared" si="56"/>
        <v>10215706598</v>
      </c>
      <c r="D3727" s="57"/>
      <c r="E3727" s="57"/>
      <c r="F3727" s="279">
        <v>677016486</v>
      </c>
      <c r="G3727" s="286">
        <v>545091958</v>
      </c>
      <c r="H3727" s="278">
        <v>48187</v>
      </c>
      <c r="I3727" s="278"/>
      <c r="K3727" s="57"/>
      <c r="L3727" s="57"/>
      <c r="M3727" s="274"/>
      <c r="N3727" s="274"/>
      <c r="O3727" s="57"/>
    </row>
    <row r="3728" spans="1:15">
      <c r="A3728" s="57"/>
      <c r="B3728" s="278">
        <v>46732</v>
      </c>
      <c r="C3728" s="283">
        <f t="shared" si="56"/>
        <v>10124319591</v>
      </c>
      <c r="D3728" s="57"/>
      <c r="E3728" s="57"/>
      <c r="F3728" s="279">
        <v>585629479</v>
      </c>
      <c r="G3728" s="286">
        <v>545439023</v>
      </c>
      <c r="H3728" s="278">
        <v>48558</v>
      </c>
      <c r="I3728" s="278"/>
      <c r="K3728" s="57"/>
      <c r="L3728" s="57"/>
      <c r="M3728" s="274"/>
      <c r="N3728" s="274"/>
      <c r="O3728" s="57"/>
    </row>
    <row r="3729" spans="1:15">
      <c r="A3729" s="57"/>
      <c r="B3729" s="278">
        <v>46733</v>
      </c>
      <c r="C3729" s="283">
        <f t="shared" si="56"/>
        <v>10044086210</v>
      </c>
      <c r="D3729" s="57"/>
      <c r="E3729" s="57"/>
      <c r="F3729" s="279">
        <v>505396098</v>
      </c>
      <c r="G3729" s="286">
        <v>545695082</v>
      </c>
      <c r="H3729" s="278">
        <v>49146</v>
      </c>
      <c r="I3729" s="278"/>
      <c r="K3729" s="57"/>
      <c r="L3729" s="57"/>
      <c r="M3729" s="274"/>
      <c r="N3729" s="274"/>
      <c r="O3729" s="57"/>
    </row>
    <row r="3730" spans="1:15">
      <c r="A3730" s="57"/>
      <c r="B3730" s="278">
        <v>46734</v>
      </c>
      <c r="C3730" s="283">
        <f t="shared" si="56"/>
        <v>9852691495</v>
      </c>
      <c r="D3730" s="57"/>
      <c r="E3730" s="57"/>
      <c r="F3730" s="279">
        <v>314001383</v>
      </c>
      <c r="G3730" s="286">
        <v>545766799</v>
      </c>
      <c r="H3730" s="278">
        <v>43270</v>
      </c>
      <c r="I3730" s="278"/>
      <c r="K3730" s="57"/>
      <c r="L3730" s="57"/>
      <c r="M3730" s="274"/>
      <c r="N3730" s="274"/>
      <c r="O3730" s="57"/>
    </row>
    <row r="3731" spans="1:15">
      <c r="A3731" s="57"/>
      <c r="B3731" s="278">
        <v>46735</v>
      </c>
      <c r="C3731" s="283">
        <f t="shared" si="56"/>
        <v>9912445081</v>
      </c>
      <c r="D3731" s="57"/>
      <c r="E3731" s="57"/>
      <c r="F3731" s="279">
        <v>373754969</v>
      </c>
      <c r="G3731" s="286">
        <v>545831118</v>
      </c>
      <c r="H3731" s="278">
        <v>49561</v>
      </c>
      <c r="I3731" s="278"/>
      <c r="K3731" s="57"/>
      <c r="L3731" s="57"/>
      <c r="M3731" s="274"/>
      <c r="N3731" s="274"/>
      <c r="O3731" s="57"/>
    </row>
    <row r="3732" spans="1:15">
      <c r="A3732" s="57"/>
      <c r="B3732" s="278">
        <v>46736</v>
      </c>
      <c r="C3732" s="283">
        <f t="shared" si="56"/>
        <v>10427102539</v>
      </c>
      <c r="D3732" s="57"/>
      <c r="E3732" s="57"/>
      <c r="F3732" s="279">
        <v>888412427</v>
      </c>
      <c r="G3732" s="286">
        <v>545865960</v>
      </c>
      <c r="H3732" s="278">
        <v>44709</v>
      </c>
      <c r="I3732" s="278"/>
      <c r="K3732" s="57"/>
      <c r="L3732" s="57"/>
      <c r="M3732" s="274"/>
      <c r="N3732" s="274"/>
      <c r="O3732" s="57"/>
    </row>
    <row r="3733" spans="1:15">
      <c r="A3733" s="57"/>
      <c r="B3733" s="278">
        <v>46737</v>
      </c>
      <c r="C3733" s="283">
        <f t="shared" si="56"/>
        <v>10214458924</v>
      </c>
      <c r="D3733" s="57"/>
      <c r="E3733" s="57"/>
      <c r="F3733" s="279">
        <v>675768812</v>
      </c>
      <c r="G3733" s="286">
        <v>546172224</v>
      </c>
      <c r="H3733" s="278">
        <v>43329</v>
      </c>
      <c r="I3733" s="278"/>
      <c r="K3733" s="57"/>
      <c r="L3733" s="57"/>
      <c r="M3733" s="274"/>
      <c r="N3733" s="274"/>
      <c r="O3733" s="57"/>
    </row>
    <row r="3734" spans="1:15">
      <c r="A3734" s="57"/>
      <c r="B3734" s="278">
        <v>46738</v>
      </c>
      <c r="C3734" s="283">
        <f t="shared" si="56"/>
        <v>10427154123</v>
      </c>
      <c r="D3734" s="57"/>
      <c r="E3734" s="57"/>
      <c r="F3734" s="279">
        <v>888464011</v>
      </c>
      <c r="G3734" s="286">
        <v>546463116</v>
      </c>
      <c r="H3734" s="278">
        <v>44598</v>
      </c>
      <c r="I3734" s="278"/>
      <c r="K3734" s="57"/>
      <c r="L3734" s="57"/>
      <c r="M3734" s="274"/>
      <c r="N3734" s="274"/>
      <c r="O3734" s="57"/>
    </row>
    <row r="3735" spans="1:15">
      <c r="A3735" s="57"/>
      <c r="B3735" s="278">
        <v>46739</v>
      </c>
      <c r="C3735" s="283">
        <f t="shared" si="56"/>
        <v>9847280135</v>
      </c>
      <c r="D3735" s="57"/>
      <c r="E3735" s="57"/>
      <c r="F3735" s="279">
        <v>308590023</v>
      </c>
      <c r="G3735" s="286">
        <v>546469433</v>
      </c>
      <c r="H3735" s="278">
        <v>49118</v>
      </c>
      <c r="I3735" s="278"/>
      <c r="K3735" s="57"/>
      <c r="L3735" s="57"/>
      <c r="M3735" s="274"/>
      <c r="N3735" s="274"/>
      <c r="O3735" s="57"/>
    </row>
    <row r="3736" spans="1:15">
      <c r="A3736" s="57"/>
      <c r="B3736" s="278">
        <v>46740</v>
      </c>
      <c r="C3736" s="283">
        <f t="shared" si="56"/>
        <v>10469479643</v>
      </c>
      <c r="D3736" s="57"/>
      <c r="E3736" s="57"/>
      <c r="F3736" s="279">
        <v>930789531</v>
      </c>
      <c r="G3736" s="286">
        <v>546799774</v>
      </c>
      <c r="H3736" s="278">
        <v>45282</v>
      </c>
      <c r="I3736" s="278"/>
      <c r="K3736" s="57"/>
      <c r="L3736" s="57"/>
      <c r="M3736" s="274"/>
      <c r="N3736" s="274"/>
      <c r="O3736" s="57"/>
    </row>
    <row r="3737" spans="1:15">
      <c r="A3737" s="57"/>
      <c r="B3737" s="278">
        <v>46741</v>
      </c>
      <c r="C3737" s="283">
        <f t="shared" si="56"/>
        <v>10511034496</v>
      </c>
      <c r="D3737" s="57"/>
      <c r="E3737" s="57"/>
      <c r="F3737" s="279">
        <v>972344384</v>
      </c>
      <c r="G3737" s="286">
        <v>546799856</v>
      </c>
      <c r="H3737" s="278">
        <v>43562</v>
      </c>
      <c r="I3737" s="278"/>
      <c r="K3737" s="57"/>
      <c r="L3737" s="57"/>
      <c r="M3737" s="274"/>
      <c r="N3737" s="274"/>
      <c r="O3737" s="57"/>
    </row>
    <row r="3738" spans="1:15">
      <c r="A3738" s="57"/>
      <c r="B3738" s="278">
        <v>46742</v>
      </c>
      <c r="C3738" s="283">
        <f t="shared" si="56"/>
        <v>9915137143</v>
      </c>
      <c r="D3738" s="57"/>
      <c r="E3738" s="57"/>
      <c r="F3738" s="279">
        <v>376447031</v>
      </c>
      <c r="G3738" s="286">
        <v>546876162</v>
      </c>
      <c r="H3738" s="278">
        <v>44694</v>
      </c>
      <c r="I3738" s="278"/>
      <c r="K3738" s="57"/>
      <c r="L3738" s="57"/>
      <c r="M3738" s="274"/>
      <c r="N3738" s="274"/>
      <c r="O3738" s="57"/>
    </row>
    <row r="3739" spans="1:15">
      <c r="A3739" s="57"/>
      <c r="B3739" s="278">
        <v>46743</v>
      </c>
      <c r="C3739" s="283">
        <f t="shared" si="56"/>
        <v>9780786405</v>
      </c>
      <c r="D3739" s="57"/>
      <c r="E3739" s="57"/>
      <c r="F3739" s="279">
        <v>242096293</v>
      </c>
      <c r="G3739" s="286">
        <v>546992777</v>
      </c>
      <c r="H3739" s="278">
        <v>45919</v>
      </c>
      <c r="I3739" s="278"/>
      <c r="K3739" s="57"/>
      <c r="L3739" s="57"/>
      <c r="M3739" s="274"/>
      <c r="N3739" s="274"/>
      <c r="O3739" s="57"/>
    </row>
    <row r="3740" spans="1:15">
      <c r="A3740" s="57"/>
      <c r="B3740" s="278">
        <v>46744</v>
      </c>
      <c r="C3740" s="283">
        <f t="shared" si="56"/>
        <v>10037144172</v>
      </c>
      <c r="D3740" s="57"/>
      <c r="E3740" s="57"/>
      <c r="F3740" s="279">
        <v>498454060</v>
      </c>
      <c r="G3740" s="286">
        <v>547065138</v>
      </c>
      <c r="H3740" s="278">
        <v>45576</v>
      </c>
      <c r="I3740" s="278"/>
      <c r="K3740" s="57"/>
      <c r="L3740" s="57"/>
      <c r="M3740" s="274"/>
      <c r="N3740" s="274"/>
      <c r="O3740" s="57"/>
    </row>
    <row r="3741" spans="1:15">
      <c r="A3741" s="57"/>
      <c r="B3741" s="278">
        <v>46745</v>
      </c>
      <c r="C3741" s="283">
        <f t="shared" si="56"/>
        <v>10467356664</v>
      </c>
      <c r="D3741" s="57"/>
      <c r="E3741" s="57"/>
      <c r="F3741" s="279">
        <v>928666552</v>
      </c>
      <c r="G3741" s="286">
        <v>547206223</v>
      </c>
      <c r="H3741" s="278">
        <v>44474</v>
      </c>
      <c r="I3741" s="278"/>
      <c r="K3741" s="57"/>
      <c r="L3741" s="57"/>
      <c r="M3741" s="274"/>
      <c r="N3741" s="274"/>
      <c r="O3741" s="57"/>
    </row>
    <row r="3742" spans="1:15">
      <c r="A3742" s="57"/>
      <c r="B3742" s="278">
        <v>46746</v>
      </c>
      <c r="C3742" s="283">
        <f t="shared" si="56"/>
        <v>9930544202</v>
      </c>
      <c r="D3742" s="57"/>
      <c r="E3742" s="57"/>
      <c r="F3742" s="279">
        <v>391854090</v>
      </c>
      <c r="G3742" s="286">
        <v>547276882</v>
      </c>
      <c r="H3742" s="278">
        <v>48391</v>
      </c>
      <c r="I3742" s="278"/>
      <c r="K3742" s="57"/>
      <c r="L3742" s="57"/>
      <c r="M3742" s="274"/>
      <c r="N3742" s="274"/>
      <c r="O3742" s="57"/>
    </row>
    <row r="3743" spans="1:15">
      <c r="A3743" s="57"/>
      <c r="B3743" s="278">
        <v>46747</v>
      </c>
      <c r="C3743" s="283">
        <f t="shared" si="56"/>
        <v>9715718848</v>
      </c>
      <c r="D3743" s="57"/>
      <c r="E3743" s="57"/>
      <c r="F3743" s="279">
        <v>177028736</v>
      </c>
      <c r="G3743" s="286">
        <v>547322354</v>
      </c>
      <c r="H3743" s="278">
        <v>46286</v>
      </c>
      <c r="I3743" s="278"/>
      <c r="K3743" s="57"/>
      <c r="L3743" s="57"/>
      <c r="M3743" s="274"/>
      <c r="N3743" s="274"/>
      <c r="O3743" s="57"/>
    </row>
    <row r="3744" spans="1:15">
      <c r="A3744" s="57"/>
      <c r="B3744" s="278">
        <v>46748</v>
      </c>
      <c r="C3744" s="283">
        <f t="shared" ref="C3744:C3807" si="57">F3744+(F$88*28679+98765)+(G$88*6587+87654)+(E$88*9537+76543)+(J$88*5713+4528)</f>
        <v>9882591501</v>
      </c>
      <c r="D3744" s="57"/>
      <c r="E3744" s="57"/>
      <c r="F3744" s="279">
        <v>343901389</v>
      </c>
      <c r="G3744" s="286">
        <v>547403009</v>
      </c>
      <c r="H3744" s="278">
        <v>43798</v>
      </c>
      <c r="I3744" s="278"/>
      <c r="K3744" s="57"/>
      <c r="L3744" s="57"/>
      <c r="M3744" s="274"/>
      <c r="N3744" s="274"/>
      <c r="O3744" s="57"/>
    </row>
    <row r="3745" spans="1:15">
      <c r="A3745" s="57"/>
      <c r="B3745" s="278">
        <v>46749</v>
      </c>
      <c r="C3745" s="283">
        <f t="shared" si="57"/>
        <v>10466666884</v>
      </c>
      <c r="D3745" s="57"/>
      <c r="E3745" s="57"/>
      <c r="F3745" s="279">
        <v>927976772</v>
      </c>
      <c r="G3745" s="286">
        <v>547412632</v>
      </c>
      <c r="H3745" s="278">
        <v>44395</v>
      </c>
      <c r="I3745" s="278"/>
      <c r="K3745" s="57"/>
      <c r="L3745" s="57"/>
      <c r="M3745" s="274"/>
      <c r="N3745" s="274"/>
      <c r="O3745" s="57"/>
    </row>
    <row r="3746" spans="1:15">
      <c r="A3746" s="57"/>
      <c r="B3746" s="278">
        <v>46750</v>
      </c>
      <c r="C3746" s="283">
        <f t="shared" si="57"/>
        <v>9983766244</v>
      </c>
      <c r="D3746" s="57"/>
      <c r="E3746" s="57"/>
      <c r="F3746" s="279">
        <v>445076132</v>
      </c>
      <c r="G3746" s="286">
        <v>547526265</v>
      </c>
      <c r="H3746" s="278">
        <v>48906</v>
      </c>
      <c r="I3746" s="278"/>
      <c r="K3746" s="57"/>
      <c r="L3746" s="57"/>
      <c r="M3746" s="274"/>
      <c r="N3746" s="274"/>
      <c r="O3746" s="57"/>
    </row>
    <row r="3747" spans="1:15">
      <c r="A3747" s="57"/>
      <c r="B3747" s="278">
        <v>46751</v>
      </c>
      <c r="C3747" s="283">
        <f t="shared" si="57"/>
        <v>10265339736</v>
      </c>
      <c r="D3747" s="57"/>
      <c r="E3747" s="57"/>
      <c r="F3747" s="279">
        <v>726649624</v>
      </c>
      <c r="G3747" s="286">
        <v>547611437</v>
      </c>
      <c r="H3747" s="278">
        <v>47645</v>
      </c>
      <c r="I3747" s="278"/>
      <c r="K3747" s="57"/>
      <c r="L3747" s="57"/>
      <c r="M3747" s="274"/>
      <c r="N3747" s="274"/>
      <c r="O3747" s="57"/>
    </row>
    <row r="3748" spans="1:15">
      <c r="A3748" s="57"/>
      <c r="B3748" s="278">
        <v>46752</v>
      </c>
      <c r="C3748" s="283">
        <f t="shared" si="57"/>
        <v>10206428056</v>
      </c>
      <c r="D3748" s="57"/>
      <c r="E3748" s="57"/>
      <c r="F3748" s="279">
        <v>667737944</v>
      </c>
      <c r="G3748" s="286">
        <v>547637623</v>
      </c>
      <c r="H3748" s="278">
        <v>48026</v>
      </c>
      <c r="I3748" s="278"/>
      <c r="K3748" s="57"/>
      <c r="L3748" s="57"/>
      <c r="M3748" s="274"/>
      <c r="N3748" s="274"/>
      <c r="O3748" s="57"/>
    </row>
    <row r="3749" spans="1:15">
      <c r="A3749" s="57"/>
      <c r="B3749" s="278">
        <v>46753</v>
      </c>
      <c r="C3749" s="283">
        <f t="shared" si="57"/>
        <v>10518309256</v>
      </c>
      <c r="D3749" s="57"/>
      <c r="E3749" s="57"/>
      <c r="F3749" s="279">
        <v>979619144</v>
      </c>
      <c r="G3749" s="286">
        <v>547693115</v>
      </c>
      <c r="H3749" s="278">
        <v>49617</v>
      </c>
      <c r="I3749" s="278"/>
      <c r="K3749" s="57"/>
      <c r="L3749" s="57"/>
      <c r="M3749" s="274"/>
      <c r="N3749" s="274"/>
      <c r="O3749" s="57"/>
    </row>
    <row r="3750" spans="1:15">
      <c r="A3750" s="57"/>
      <c r="B3750" s="278">
        <v>46754</v>
      </c>
      <c r="C3750" s="283">
        <f t="shared" si="57"/>
        <v>9675056389</v>
      </c>
      <c r="D3750" s="57"/>
      <c r="E3750" s="57"/>
      <c r="F3750" s="279">
        <v>136366277</v>
      </c>
      <c r="G3750" s="286">
        <v>547938646</v>
      </c>
      <c r="H3750" s="278">
        <v>49317</v>
      </c>
      <c r="I3750" s="278"/>
      <c r="K3750" s="57"/>
      <c r="L3750" s="57"/>
      <c r="M3750" s="274"/>
      <c r="N3750" s="274"/>
      <c r="O3750" s="57"/>
    </row>
    <row r="3751" spans="1:15">
      <c r="A3751" s="57"/>
      <c r="B3751" s="278">
        <v>46755</v>
      </c>
      <c r="C3751" s="283">
        <f t="shared" si="57"/>
        <v>10453312476</v>
      </c>
      <c r="D3751" s="57"/>
      <c r="E3751" s="57"/>
      <c r="F3751" s="279">
        <v>914622364</v>
      </c>
      <c r="G3751" s="286">
        <v>548253439</v>
      </c>
      <c r="H3751" s="278">
        <v>45825</v>
      </c>
      <c r="I3751" s="278"/>
      <c r="K3751" s="57"/>
      <c r="L3751" s="57"/>
      <c r="M3751" s="274"/>
      <c r="N3751" s="274"/>
      <c r="O3751" s="57"/>
    </row>
    <row r="3752" spans="1:15">
      <c r="A3752" s="57"/>
      <c r="B3752" s="278">
        <v>46756</v>
      </c>
      <c r="C3752" s="283">
        <f t="shared" si="57"/>
        <v>10407701214</v>
      </c>
      <c r="D3752" s="57"/>
      <c r="E3752" s="57"/>
      <c r="F3752" s="279">
        <v>869011102</v>
      </c>
      <c r="G3752" s="286">
        <v>548270843</v>
      </c>
      <c r="H3752" s="278">
        <v>45293</v>
      </c>
      <c r="I3752" s="278"/>
      <c r="K3752" s="57"/>
      <c r="L3752" s="57"/>
      <c r="M3752" s="274"/>
      <c r="N3752" s="274"/>
      <c r="O3752" s="57"/>
    </row>
    <row r="3753" spans="1:15">
      <c r="A3753" s="57"/>
      <c r="B3753" s="278">
        <v>46757</v>
      </c>
      <c r="C3753" s="283">
        <f t="shared" si="57"/>
        <v>9801868158</v>
      </c>
      <c r="D3753" s="57"/>
      <c r="E3753" s="57"/>
      <c r="F3753" s="279">
        <v>263178046</v>
      </c>
      <c r="G3753" s="286">
        <v>548620916</v>
      </c>
      <c r="H3753" s="278">
        <v>44484</v>
      </c>
      <c r="I3753" s="278"/>
      <c r="K3753" s="57"/>
      <c r="L3753" s="57"/>
      <c r="M3753" s="274"/>
      <c r="N3753" s="274"/>
      <c r="O3753" s="57"/>
    </row>
    <row r="3754" spans="1:15">
      <c r="A3754" s="57"/>
      <c r="B3754" s="278">
        <v>46758</v>
      </c>
      <c r="C3754" s="283">
        <f t="shared" si="57"/>
        <v>9648334823</v>
      </c>
      <c r="D3754" s="57"/>
      <c r="E3754" s="57"/>
      <c r="F3754" s="279">
        <v>109644711</v>
      </c>
      <c r="G3754" s="286">
        <v>548675901</v>
      </c>
      <c r="H3754" s="278">
        <v>49084</v>
      </c>
      <c r="I3754" s="278"/>
      <c r="K3754" s="57"/>
      <c r="L3754" s="57"/>
      <c r="M3754" s="274"/>
      <c r="N3754" s="274"/>
      <c r="O3754" s="57"/>
    </row>
    <row r="3755" spans="1:15">
      <c r="A3755" s="57"/>
      <c r="B3755" s="278">
        <v>46759</v>
      </c>
      <c r="C3755" s="283">
        <f t="shared" si="57"/>
        <v>10131988772</v>
      </c>
      <c r="D3755" s="57"/>
      <c r="E3755" s="57"/>
      <c r="F3755" s="279">
        <v>593298660</v>
      </c>
      <c r="G3755" s="286">
        <v>548679629</v>
      </c>
      <c r="H3755" s="278">
        <v>48768</v>
      </c>
      <c r="I3755" s="278"/>
      <c r="K3755" s="57"/>
      <c r="L3755" s="57"/>
      <c r="M3755" s="274"/>
      <c r="N3755" s="274"/>
      <c r="O3755" s="57"/>
    </row>
    <row r="3756" spans="1:15">
      <c r="A3756" s="57"/>
      <c r="B3756" s="278">
        <v>46760</v>
      </c>
      <c r="C3756" s="283">
        <f t="shared" si="57"/>
        <v>9757410628</v>
      </c>
      <c r="D3756" s="57"/>
      <c r="E3756" s="57"/>
      <c r="F3756" s="279">
        <v>218720516</v>
      </c>
      <c r="G3756" s="286">
        <v>549168174</v>
      </c>
      <c r="H3756" s="278">
        <v>44401</v>
      </c>
      <c r="I3756" s="278"/>
      <c r="K3756" s="57"/>
      <c r="L3756" s="57"/>
      <c r="M3756" s="274"/>
      <c r="N3756" s="274"/>
      <c r="O3756" s="57"/>
    </row>
    <row r="3757" spans="1:15">
      <c r="A3757" s="57"/>
      <c r="B3757" s="278">
        <v>46761</v>
      </c>
      <c r="C3757" s="283">
        <f t="shared" si="57"/>
        <v>10259924527</v>
      </c>
      <c r="D3757" s="57"/>
      <c r="E3757" s="57"/>
      <c r="F3757" s="279">
        <v>721234415</v>
      </c>
      <c r="G3757" s="286">
        <v>549300614</v>
      </c>
      <c r="H3757" s="278">
        <v>50244</v>
      </c>
      <c r="I3757" s="278"/>
      <c r="K3757" s="57"/>
      <c r="L3757" s="57"/>
      <c r="M3757" s="274"/>
      <c r="N3757" s="274"/>
      <c r="O3757" s="57"/>
    </row>
    <row r="3758" spans="1:15">
      <c r="A3758" s="57"/>
      <c r="B3758" s="278">
        <v>46762</v>
      </c>
      <c r="C3758" s="283">
        <f t="shared" si="57"/>
        <v>9975879059</v>
      </c>
      <c r="D3758" s="57"/>
      <c r="E3758" s="57"/>
      <c r="F3758" s="279">
        <v>437188947</v>
      </c>
      <c r="G3758" s="286">
        <v>549442904</v>
      </c>
      <c r="H3758" s="278">
        <v>44956</v>
      </c>
      <c r="I3758" s="278"/>
      <c r="K3758" s="57"/>
      <c r="L3758" s="57"/>
      <c r="M3758" s="274"/>
      <c r="N3758" s="274"/>
      <c r="O3758" s="57"/>
    </row>
    <row r="3759" spans="1:15">
      <c r="A3759" s="57"/>
      <c r="B3759" s="278">
        <v>46763</v>
      </c>
      <c r="C3759" s="283">
        <f t="shared" si="57"/>
        <v>9797247258</v>
      </c>
      <c r="D3759" s="57"/>
      <c r="E3759" s="57"/>
      <c r="F3759" s="279">
        <v>258557146</v>
      </c>
      <c r="G3759" s="286">
        <v>549541528</v>
      </c>
      <c r="H3759" s="278">
        <v>46061</v>
      </c>
      <c r="I3759" s="278"/>
      <c r="K3759" s="57"/>
      <c r="L3759" s="57"/>
      <c r="M3759" s="274"/>
      <c r="N3759" s="274"/>
      <c r="O3759" s="57"/>
    </row>
    <row r="3760" spans="1:15">
      <c r="A3760" s="57"/>
      <c r="B3760" s="278">
        <v>46764</v>
      </c>
      <c r="C3760" s="283">
        <f t="shared" si="57"/>
        <v>10083333380</v>
      </c>
      <c r="D3760" s="57"/>
      <c r="E3760" s="57"/>
      <c r="F3760" s="279">
        <v>544643268</v>
      </c>
      <c r="G3760" s="286">
        <v>549577953</v>
      </c>
      <c r="H3760" s="278">
        <v>43451</v>
      </c>
      <c r="I3760" s="278"/>
      <c r="K3760" s="57"/>
      <c r="L3760" s="57"/>
      <c r="M3760" s="274"/>
      <c r="N3760" s="274"/>
      <c r="O3760" s="57"/>
    </row>
    <row r="3761" spans="1:15">
      <c r="A3761" s="57"/>
      <c r="B3761" s="278">
        <v>46765</v>
      </c>
      <c r="C3761" s="283">
        <f t="shared" si="57"/>
        <v>10177175208</v>
      </c>
      <c r="D3761" s="57"/>
      <c r="E3761" s="57"/>
      <c r="F3761" s="279">
        <v>638485096</v>
      </c>
      <c r="G3761" s="286">
        <v>549624132</v>
      </c>
      <c r="H3761" s="278">
        <v>47562</v>
      </c>
      <c r="I3761" s="278"/>
      <c r="K3761" s="57"/>
      <c r="L3761" s="57"/>
      <c r="M3761" s="274"/>
      <c r="N3761" s="274"/>
      <c r="O3761" s="57"/>
    </row>
    <row r="3762" spans="1:15">
      <c r="A3762" s="57"/>
      <c r="B3762" s="278">
        <v>46766</v>
      </c>
      <c r="C3762" s="283">
        <f t="shared" si="57"/>
        <v>9946026980</v>
      </c>
      <c r="D3762" s="57"/>
      <c r="E3762" s="57"/>
      <c r="F3762" s="279">
        <v>407336868</v>
      </c>
      <c r="G3762" s="286">
        <v>549994191</v>
      </c>
      <c r="H3762" s="278">
        <v>46605</v>
      </c>
      <c r="I3762" s="278"/>
      <c r="K3762" s="57"/>
      <c r="L3762" s="57"/>
      <c r="M3762" s="274"/>
      <c r="N3762" s="274"/>
      <c r="O3762" s="57"/>
    </row>
    <row r="3763" spans="1:15">
      <c r="A3763" s="57"/>
      <c r="B3763" s="278">
        <v>46767</v>
      </c>
      <c r="C3763" s="283">
        <f t="shared" si="57"/>
        <v>9660242318</v>
      </c>
      <c r="D3763" s="57"/>
      <c r="E3763" s="57"/>
      <c r="F3763" s="279">
        <v>121552206</v>
      </c>
      <c r="G3763" s="286">
        <v>550024386</v>
      </c>
      <c r="H3763" s="278">
        <v>47062</v>
      </c>
      <c r="I3763" s="278"/>
      <c r="K3763" s="57"/>
      <c r="L3763" s="57"/>
      <c r="M3763" s="274"/>
      <c r="N3763" s="274"/>
      <c r="O3763" s="57"/>
    </row>
    <row r="3764" spans="1:15">
      <c r="A3764" s="57"/>
      <c r="B3764" s="278">
        <v>46768</v>
      </c>
      <c r="C3764" s="283">
        <f t="shared" si="57"/>
        <v>9911525834</v>
      </c>
      <c r="D3764" s="57"/>
      <c r="E3764" s="57"/>
      <c r="F3764" s="279">
        <v>372835722</v>
      </c>
      <c r="G3764" s="286">
        <v>550113386</v>
      </c>
      <c r="H3764" s="278">
        <v>48994</v>
      </c>
      <c r="I3764" s="278"/>
      <c r="K3764" s="57"/>
      <c r="L3764" s="57"/>
      <c r="M3764" s="274"/>
      <c r="N3764" s="274"/>
      <c r="O3764" s="57"/>
    </row>
    <row r="3765" spans="1:15">
      <c r="A3765" s="57"/>
      <c r="B3765" s="278">
        <v>46769</v>
      </c>
      <c r="C3765" s="283">
        <f t="shared" si="57"/>
        <v>10142001168</v>
      </c>
      <c r="D3765" s="57"/>
      <c r="E3765" s="57"/>
      <c r="F3765" s="279">
        <v>603311056</v>
      </c>
      <c r="G3765" s="286">
        <v>550245419</v>
      </c>
      <c r="H3765" s="278">
        <v>43519</v>
      </c>
      <c r="I3765" s="278"/>
      <c r="K3765" s="57"/>
      <c r="L3765" s="57"/>
      <c r="M3765" s="274"/>
      <c r="N3765" s="274"/>
      <c r="O3765" s="57"/>
    </row>
    <row r="3766" spans="1:15">
      <c r="A3766" s="57"/>
      <c r="B3766" s="278">
        <v>46770</v>
      </c>
      <c r="C3766" s="283">
        <f t="shared" si="57"/>
        <v>9903616246</v>
      </c>
      <c r="D3766" s="57"/>
      <c r="E3766" s="57"/>
      <c r="F3766" s="279">
        <v>364926134</v>
      </c>
      <c r="G3766" s="286">
        <v>550443637</v>
      </c>
      <c r="H3766" s="278">
        <v>46498</v>
      </c>
      <c r="I3766" s="278"/>
      <c r="K3766" s="57"/>
      <c r="L3766" s="57"/>
      <c r="M3766" s="274"/>
      <c r="N3766" s="274"/>
      <c r="O3766" s="57"/>
    </row>
    <row r="3767" spans="1:15">
      <c r="A3767" s="57"/>
      <c r="B3767" s="278">
        <v>46771</v>
      </c>
      <c r="C3767" s="283">
        <f t="shared" si="57"/>
        <v>9942248851</v>
      </c>
      <c r="D3767" s="57"/>
      <c r="E3767" s="57"/>
      <c r="F3767" s="279">
        <v>403558739</v>
      </c>
      <c r="G3767" s="286">
        <v>550470989</v>
      </c>
      <c r="H3767" s="278">
        <v>45452</v>
      </c>
      <c r="I3767" s="278"/>
      <c r="K3767" s="57"/>
      <c r="L3767" s="57"/>
      <c r="M3767" s="274"/>
      <c r="N3767" s="274"/>
      <c r="O3767" s="57"/>
    </row>
    <row r="3768" spans="1:15">
      <c r="A3768" s="57"/>
      <c r="B3768" s="278">
        <v>46772</v>
      </c>
      <c r="C3768" s="283">
        <f t="shared" si="57"/>
        <v>9888216779</v>
      </c>
      <c r="D3768" s="57"/>
      <c r="E3768" s="57"/>
      <c r="F3768" s="279">
        <v>349526667</v>
      </c>
      <c r="G3768" s="286">
        <v>550572657</v>
      </c>
      <c r="H3768" s="278">
        <v>48321</v>
      </c>
      <c r="I3768" s="278"/>
      <c r="K3768" s="57"/>
      <c r="L3768" s="57"/>
      <c r="M3768" s="274"/>
      <c r="N3768" s="274"/>
      <c r="O3768" s="57"/>
    </row>
    <row r="3769" spans="1:15">
      <c r="A3769" s="57"/>
      <c r="B3769" s="278">
        <v>46773</v>
      </c>
      <c r="C3769" s="283">
        <f t="shared" si="57"/>
        <v>9761051554</v>
      </c>
      <c r="D3769" s="57"/>
      <c r="E3769" s="57"/>
      <c r="F3769" s="279">
        <v>222361442</v>
      </c>
      <c r="G3769" s="286">
        <v>550704583</v>
      </c>
      <c r="H3769" s="278">
        <v>43351</v>
      </c>
      <c r="I3769" s="278"/>
      <c r="K3769" s="57"/>
      <c r="L3769" s="57"/>
      <c r="M3769" s="274"/>
      <c r="N3769" s="274"/>
      <c r="O3769" s="57"/>
    </row>
    <row r="3770" spans="1:15">
      <c r="A3770" s="57"/>
      <c r="B3770" s="278">
        <v>46774</v>
      </c>
      <c r="C3770" s="283">
        <f t="shared" si="57"/>
        <v>9671265522</v>
      </c>
      <c r="D3770" s="57"/>
      <c r="E3770" s="57"/>
      <c r="F3770" s="279">
        <v>132575410</v>
      </c>
      <c r="G3770" s="286">
        <v>550973443</v>
      </c>
      <c r="H3770" s="278">
        <v>48729</v>
      </c>
      <c r="I3770" s="278"/>
      <c r="K3770" s="57"/>
      <c r="L3770" s="57"/>
      <c r="M3770" s="274"/>
      <c r="N3770" s="274"/>
      <c r="O3770" s="57"/>
    </row>
    <row r="3771" spans="1:15">
      <c r="A3771" s="57"/>
      <c r="B3771" s="278">
        <v>46775</v>
      </c>
      <c r="C3771" s="283">
        <f t="shared" si="57"/>
        <v>10072958763</v>
      </c>
      <c r="D3771" s="57"/>
      <c r="E3771" s="57"/>
      <c r="F3771" s="279">
        <v>534268651</v>
      </c>
      <c r="G3771" s="286">
        <v>550976291</v>
      </c>
      <c r="H3771" s="278">
        <v>46848</v>
      </c>
      <c r="I3771" s="278"/>
      <c r="K3771" s="57"/>
      <c r="L3771" s="57"/>
      <c r="M3771" s="274"/>
      <c r="N3771" s="274"/>
      <c r="O3771" s="57"/>
    </row>
    <row r="3772" spans="1:15">
      <c r="A3772" s="57"/>
      <c r="B3772" s="278">
        <v>46776</v>
      </c>
      <c r="C3772" s="283">
        <f t="shared" si="57"/>
        <v>10054371783</v>
      </c>
      <c r="D3772" s="57"/>
      <c r="E3772" s="57"/>
      <c r="F3772" s="279">
        <v>515681671</v>
      </c>
      <c r="G3772" s="286">
        <v>551140593</v>
      </c>
      <c r="H3772" s="278">
        <v>46593</v>
      </c>
      <c r="I3772" s="278"/>
      <c r="K3772" s="57"/>
      <c r="L3772" s="57"/>
      <c r="M3772" s="274"/>
      <c r="N3772" s="274"/>
      <c r="O3772" s="57"/>
    </row>
    <row r="3773" spans="1:15">
      <c r="A3773" s="57"/>
      <c r="B3773" s="278">
        <v>46777</v>
      </c>
      <c r="C3773" s="283">
        <f t="shared" si="57"/>
        <v>10385832716</v>
      </c>
      <c r="D3773" s="57"/>
      <c r="E3773" s="57"/>
      <c r="F3773" s="279">
        <v>847142604</v>
      </c>
      <c r="G3773" s="286">
        <v>551147244</v>
      </c>
      <c r="H3773" s="278">
        <v>49549</v>
      </c>
      <c r="I3773" s="278"/>
      <c r="K3773" s="57"/>
      <c r="L3773" s="57"/>
      <c r="M3773" s="274"/>
      <c r="N3773" s="274"/>
      <c r="O3773" s="57"/>
    </row>
    <row r="3774" spans="1:15">
      <c r="A3774" s="57"/>
      <c r="B3774" s="278">
        <v>46778</v>
      </c>
      <c r="C3774" s="283">
        <f t="shared" si="57"/>
        <v>10459345504</v>
      </c>
      <c r="D3774" s="57"/>
      <c r="E3774" s="57"/>
      <c r="F3774" s="279">
        <v>920655392</v>
      </c>
      <c r="G3774" s="286">
        <v>551155943</v>
      </c>
      <c r="H3774" s="278">
        <v>49786</v>
      </c>
      <c r="I3774" s="278"/>
      <c r="K3774" s="57"/>
      <c r="L3774" s="57"/>
      <c r="M3774" s="274"/>
      <c r="N3774" s="274"/>
      <c r="O3774" s="57"/>
    </row>
    <row r="3775" spans="1:15">
      <c r="A3775" s="57"/>
      <c r="B3775" s="278">
        <v>46779</v>
      </c>
      <c r="C3775" s="283">
        <f t="shared" si="57"/>
        <v>9999968311</v>
      </c>
      <c r="D3775" s="57"/>
      <c r="E3775" s="57"/>
      <c r="F3775" s="279">
        <v>461278199</v>
      </c>
      <c r="G3775" s="286">
        <v>551197713</v>
      </c>
      <c r="H3775" s="278">
        <v>48610</v>
      </c>
      <c r="I3775" s="278"/>
      <c r="K3775" s="57"/>
      <c r="L3775" s="57"/>
      <c r="M3775" s="274"/>
      <c r="N3775" s="274"/>
      <c r="O3775" s="57"/>
    </row>
    <row r="3776" spans="1:15">
      <c r="A3776" s="57"/>
      <c r="B3776" s="278">
        <v>46780</v>
      </c>
      <c r="C3776" s="283">
        <f t="shared" si="57"/>
        <v>10203079316</v>
      </c>
      <c r="D3776" s="57"/>
      <c r="E3776" s="57"/>
      <c r="F3776" s="279">
        <v>664389204</v>
      </c>
      <c r="G3776" s="286">
        <v>551214155</v>
      </c>
      <c r="H3776" s="278">
        <v>44018</v>
      </c>
      <c r="I3776" s="278"/>
      <c r="K3776" s="57"/>
      <c r="L3776" s="57"/>
      <c r="M3776" s="274"/>
      <c r="N3776" s="274"/>
      <c r="O3776" s="57"/>
    </row>
    <row r="3777" spans="1:15">
      <c r="A3777" s="57"/>
      <c r="B3777" s="278">
        <v>46781</v>
      </c>
      <c r="C3777" s="283">
        <f t="shared" si="57"/>
        <v>10127671493</v>
      </c>
      <c r="D3777" s="57"/>
      <c r="E3777" s="57"/>
      <c r="F3777" s="279">
        <v>588981381</v>
      </c>
      <c r="G3777" s="286">
        <v>551290898</v>
      </c>
      <c r="H3777" s="278">
        <v>45226</v>
      </c>
      <c r="I3777" s="278"/>
      <c r="K3777" s="57"/>
      <c r="L3777" s="57"/>
      <c r="M3777" s="274"/>
      <c r="N3777" s="274"/>
      <c r="O3777" s="57"/>
    </row>
    <row r="3778" spans="1:15">
      <c r="A3778" s="57"/>
      <c r="B3778" s="278">
        <v>46782</v>
      </c>
      <c r="C3778" s="283">
        <f t="shared" si="57"/>
        <v>10156479572</v>
      </c>
      <c r="D3778" s="57"/>
      <c r="E3778" s="57"/>
      <c r="F3778" s="279">
        <v>617789460</v>
      </c>
      <c r="G3778" s="286">
        <v>551382971</v>
      </c>
      <c r="H3778" s="278">
        <v>43941</v>
      </c>
      <c r="I3778" s="278"/>
      <c r="K3778" s="57"/>
      <c r="L3778" s="57"/>
      <c r="M3778" s="274"/>
      <c r="N3778" s="274"/>
      <c r="O3778" s="57"/>
    </row>
    <row r="3779" spans="1:15">
      <c r="A3779" s="57"/>
      <c r="B3779" s="278">
        <v>46783</v>
      </c>
      <c r="C3779" s="283">
        <f t="shared" si="57"/>
        <v>9983660107</v>
      </c>
      <c r="D3779" s="57"/>
      <c r="E3779" s="57"/>
      <c r="F3779" s="279">
        <v>444969995</v>
      </c>
      <c r="G3779" s="286">
        <v>551433725</v>
      </c>
      <c r="H3779" s="278">
        <v>43093</v>
      </c>
      <c r="I3779" s="278"/>
      <c r="K3779" s="57"/>
      <c r="L3779" s="57"/>
      <c r="M3779" s="274"/>
      <c r="N3779" s="274"/>
      <c r="O3779" s="57"/>
    </row>
    <row r="3780" spans="1:15">
      <c r="A3780" s="57"/>
      <c r="B3780" s="278">
        <v>46784</v>
      </c>
      <c r="C3780" s="283">
        <f t="shared" si="57"/>
        <v>10477610299</v>
      </c>
      <c r="D3780" s="57"/>
      <c r="E3780" s="57"/>
      <c r="F3780" s="279">
        <v>938920187</v>
      </c>
      <c r="G3780" s="286">
        <v>551740900</v>
      </c>
      <c r="H3780" s="278">
        <v>49970</v>
      </c>
      <c r="I3780" s="278"/>
      <c r="K3780" s="57"/>
      <c r="L3780" s="57"/>
      <c r="M3780" s="274"/>
      <c r="N3780" s="274"/>
      <c r="O3780" s="57"/>
    </row>
    <row r="3781" spans="1:15">
      <c r="A3781" s="57"/>
      <c r="B3781" s="278">
        <v>46785</v>
      </c>
      <c r="C3781" s="283">
        <f t="shared" si="57"/>
        <v>9721224066</v>
      </c>
      <c r="D3781" s="57"/>
      <c r="E3781" s="57"/>
      <c r="F3781" s="279">
        <v>182533954</v>
      </c>
      <c r="G3781" s="286">
        <v>551873505</v>
      </c>
      <c r="H3781" s="278">
        <v>49080</v>
      </c>
      <c r="I3781" s="278"/>
      <c r="K3781" s="57"/>
      <c r="L3781" s="57"/>
      <c r="M3781" s="274"/>
      <c r="N3781" s="274"/>
      <c r="O3781" s="57"/>
    </row>
    <row r="3782" spans="1:15">
      <c r="A3782" s="57"/>
      <c r="B3782" s="278">
        <v>46786</v>
      </c>
      <c r="C3782" s="283">
        <f t="shared" si="57"/>
        <v>10410912637</v>
      </c>
      <c r="D3782" s="57"/>
      <c r="E3782" s="57"/>
      <c r="F3782" s="279">
        <v>872222525</v>
      </c>
      <c r="G3782" s="286">
        <v>552013773</v>
      </c>
      <c r="H3782" s="278">
        <v>43766</v>
      </c>
      <c r="I3782" s="278"/>
      <c r="K3782" s="57"/>
      <c r="L3782" s="57"/>
      <c r="M3782" s="274"/>
      <c r="N3782" s="274"/>
      <c r="O3782" s="57"/>
    </row>
    <row r="3783" spans="1:15">
      <c r="A3783" s="57"/>
      <c r="B3783" s="278">
        <v>46787</v>
      </c>
      <c r="C3783" s="283">
        <f t="shared" si="57"/>
        <v>10442414576</v>
      </c>
      <c r="D3783" s="57"/>
      <c r="E3783" s="57"/>
      <c r="F3783" s="279">
        <v>903724464</v>
      </c>
      <c r="G3783" s="286">
        <v>552373365</v>
      </c>
      <c r="H3783" s="278">
        <v>48266</v>
      </c>
      <c r="I3783" s="278"/>
      <c r="K3783" s="57"/>
      <c r="L3783" s="57"/>
      <c r="M3783" s="274"/>
      <c r="N3783" s="274"/>
      <c r="O3783" s="57"/>
    </row>
    <row r="3784" spans="1:15">
      <c r="A3784" s="57"/>
      <c r="B3784" s="278">
        <v>46788</v>
      </c>
      <c r="C3784" s="283">
        <f t="shared" si="57"/>
        <v>10006319538</v>
      </c>
      <c r="D3784" s="57"/>
      <c r="E3784" s="57"/>
      <c r="F3784" s="279">
        <v>467629426</v>
      </c>
      <c r="G3784" s="286">
        <v>552622897</v>
      </c>
      <c r="H3784" s="278">
        <v>50402</v>
      </c>
      <c r="I3784" s="278"/>
      <c r="K3784" s="57"/>
      <c r="L3784" s="57"/>
      <c r="M3784" s="274"/>
      <c r="N3784" s="274"/>
      <c r="O3784" s="57"/>
    </row>
    <row r="3785" spans="1:15">
      <c r="A3785" s="57"/>
      <c r="B3785" s="278">
        <v>46789</v>
      </c>
      <c r="C3785" s="283">
        <f t="shared" si="57"/>
        <v>10361369080</v>
      </c>
      <c r="D3785" s="57"/>
      <c r="E3785" s="57"/>
      <c r="F3785" s="279">
        <v>822678968</v>
      </c>
      <c r="G3785" s="286">
        <v>552735345</v>
      </c>
      <c r="H3785" s="278">
        <v>47393</v>
      </c>
      <c r="I3785" s="278"/>
      <c r="K3785" s="57"/>
      <c r="L3785" s="57"/>
      <c r="M3785" s="274"/>
      <c r="N3785" s="274"/>
      <c r="O3785" s="57"/>
    </row>
    <row r="3786" spans="1:15">
      <c r="A3786" s="57"/>
      <c r="B3786" s="278">
        <v>46790</v>
      </c>
      <c r="C3786" s="283">
        <f t="shared" si="57"/>
        <v>10146271598</v>
      </c>
      <c r="D3786" s="57"/>
      <c r="E3786" s="57"/>
      <c r="F3786" s="279">
        <v>607581486</v>
      </c>
      <c r="G3786" s="286">
        <v>552745672</v>
      </c>
      <c r="H3786" s="278">
        <v>49479</v>
      </c>
      <c r="I3786" s="278"/>
      <c r="K3786" s="57"/>
      <c r="L3786" s="57"/>
      <c r="M3786" s="274"/>
      <c r="N3786" s="274"/>
      <c r="O3786" s="57"/>
    </row>
    <row r="3787" spans="1:15">
      <c r="A3787" s="57"/>
      <c r="B3787" s="278">
        <v>46791</v>
      </c>
      <c r="C3787" s="283">
        <f t="shared" si="57"/>
        <v>9983746796</v>
      </c>
      <c r="D3787" s="57"/>
      <c r="E3787" s="57"/>
      <c r="F3787" s="279">
        <v>445056684</v>
      </c>
      <c r="G3787" s="286">
        <v>552761950</v>
      </c>
      <c r="H3787" s="278">
        <v>44867</v>
      </c>
      <c r="I3787" s="278"/>
      <c r="K3787" s="57"/>
      <c r="L3787" s="57"/>
      <c r="M3787" s="274"/>
      <c r="N3787" s="274"/>
      <c r="O3787" s="57"/>
    </row>
    <row r="3788" spans="1:15">
      <c r="A3788" s="57"/>
      <c r="B3788" s="278">
        <v>46792</v>
      </c>
      <c r="C3788" s="283">
        <f t="shared" si="57"/>
        <v>9818908184</v>
      </c>
      <c r="D3788" s="57"/>
      <c r="E3788" s="57"/>
      <c r="F3788" s="279">
        <v>280218072</v>
      </c>
      <c r="G3788" s="286">
        <v>552789709</v>
      </c>
      <c r="H3788" s="278">
        <v>48592</v>
      </c>
      <c r="I3788" s="278"/>
      <c r="K3788" s="57"/>
      <c r="L3788" s="57"/>
      <c r="M3788" s="274"/>
      <c r="N3788" s="274"/>
      <c r="O3788" s="57"/>
    </row>
    <row r="3789" spans="1:15">
      <c r="A3789" s="57"/>
      <c r="B3789" s="278">
        <v>46793</v>
      </c>
      <c r="C3789" s="283">
        <f t="shared" si="57"/>
        <v>10170470243</v>
      </c>
      <c r="D3789" s="57"/>
      <c r="E3789" s="57"/>
      <c r="F3789" s="279">
        <v>631780131</v>
      </c>
      <c r="G3789" s="286">
        <v>552988507</v>
      </c>
      <c r="H3789" s="278">
        <v>45697</v>
      </c>
      <c r="I3789" s="278"/>
      <c r="K3789" s="57"/>
      <c r="L3789" s="57"/>
      <c r="M3789" s="274"/>
      <c r="N3789" s="274"/>
      <c r="O3789" s="57"/>
    </row>
    <row r="3790" spans="1:15">
      <c r="A3790" s="57"/>
      <c r="B3790" s="278">
        <v>46794</v>
      </c>
      <c r="C3790" s="283">
        <f t="shared" si="57"/>
        <v>9663900699</v>
      </c>
      <c r="D3790" s="57"/>
      <c r="E3790" s="57"/>
      <c r="F3790" s="279">
        <v>125210587</v>
      </c>
      <c r="G3790" s="286">
        <v>553007903</v>
      </c>
      <c r="H3790" s="278">
        <v>45879</v>
      </c>
      <c r="I3790" s="278"/>
      <c r="K3790" s="57"/>
      <c r="L3790" s="57"/>
      <c r="M3790" s="274"/>
      <c r="N3790" s="274"/>
      <c r="O3790" s="57"/>
    </row>
    <row r="3791" spans="1:15">
      <c r="A3791" s="57"/>
      <c r="B3791" s="278">
        <v>46795</v>
      </c>
      <c r="C3791" s="283">
        <f t="shared" si="57"/>
        <v>10519526191</v>
      </c>
      <c r="D3791" s="57"/>
      <c r="E3791" s="57"/>
      <c r="F3791" s="279">
        <v>980836079</v>
      </c>
      <c r="G3791" s="286">
        <v>553133683</v>
      </c>
      <c r="H3791" s="278">
        <v>49873</v>
      </c>
      <c r="I3791" s="278"/>
      <c r="K3791" s="57"/>
      <c r="L3791" s="57"/>
      <c r="M3791" s="274"/>
      <c r="N3791" s="274"/>
      <c r="O3791" s="57"/>
    </row>
    <row r="3792" spans="1:15">
      <c r="A3792" s="57"/>
      <c r="B3792" s="278">
        <v>46796</v>
      </c>
      <c r="C3792" s="283">
        <f t="shared" si="57"/>
        <v>10116818748</v>
      </c>
      <c r="D3792" s="57"/>
      <c r="E3792" s="57"/>
      <c r="F3792" s="279">
        <v>578128636</v>
      </c>
      <c r="G3792" s="286">
        <v>553211482</v>
      </c>
      <c r="H3792" s="278">
        <v>49762</v>
      </c>
      <c r="I3792" s="278"/>
      <c r="K3792" s="57"/>
      <c r="L3792" s="57"/>
      <c r="M3792" s="274"/>
      <c r="N3792" s="274"/>
      <c r="O3792" s="57"/>
    </row>
    <row r="3793" spans="1:15">
      <c r="A3793" s="57"/>
      <c r="B3793" s="278">
        <v>46797</v>
      </c>
      <c r="C3793" s="283">
        <f t="shared" si="57"/>
        <v>9728922137</v>
      </c>
      <c r="D3793" s="57"/>
      <c r="E3793" s="57"/>
      <c r="F3793" s="279">
        <v>190232025</v>
      </c>
      <c r="G3793" s="286">
        <v>553665616</v>
      </c>
      <c r="H3793" s="278">
        <v>48144</v>
      </c>
      <c r="I3793" s="278"/>
      <c r="K3793" s="57"/>
      <c r="L3793" s="57"/>
      <c r="M3793" s="274"/>
      <c r="N3793" s="274"/>
      <c r="O3793" s="57"/>
    </row>
    <row r="3794" spans="1:15">
      <c r="A3794" s="57"/>
      <c r="B3794" s="278">
        <v>46798</v>
      </c>
      <c r="C3794" s="283">
        <f t="shared" si="57"/>
        <v>9754700310</v>
      </c>
      <c r="D3794" s="57"/>
      <c r="E3794" s="57"/>
      <c r="F3794" s="279">
        <v>216010198</v>
      </c>
      <c r="G3794" s="286">
        <v>553792964</v>
      </c>
      <c r="H3794" s="278">
        <v>47700</v>
      </c>
      <c r="I3794" s="278"/>
      <c r="K3794" s="57"/>
      <c r="L3794" s="57"/>
      <c r="M3794" s="274"/>
      <c r="N3794" s="274"/>
      <c r="O3794" s="57"/>
    </row>
    <row r="3795" spans="1:15">
      <c r="A3795" s="57"/>
      <c r="B3795" s="278">
        <v>46799</v>
      </c>
      <c r="C3795" s="283">
        <f t="shared" si="57"/>
        <v>10106121807</v>
      </c>
      <c r="D3795" s="57"/>
      <c r="E3795" s="57"/>
      <c r="F3795" s="279">
        <v>567431695</v>
      </c>
      <c r="G3795" s="286">
        <v>553859147</v>
      </c>
      <c r="H3795" s="278">
        <v>49929</v>
      </c>
      <c r="I3795" s="278"/>
      <c r="K3795" s="57"/>
      <c r="L3795" s="57"/>
      <c r="M3795" s="274"/>
      <c r="N3795" s="274"/>
      <c r="O3795" s="57"/>
    </row>
    <row r="3796" spans="1:15">
      <c r="A3796" s="57"/>
      <c r="B3796" s="278">
        <v>46800</v>
      </c>
      <c r="C3796" s="283">
        <f t="shared" si="57"/>
        <v>9956142604</v>
      </c>
      <c r="D3796" s="57"/>
      <c r="E3796" s="57"/>
      <c r="F3796" s="279">
        <v>417452492</v>
      </c>
      <c r="G3796" s="286">
        <v>553870293</v>
      </c>
      <c r="H3796" s="278">
        <v>44855</v>
      </c>
      <c r="I3796" s="278"/>
      <c r="K3796" s="57"/>
      <c r="L3796" s="57"/>
      <c r="M3796" s="274"/>
      <c r="N3796" s="274"/>
      <c r="O3796" s="57"/>
    </row>
    <row r="3797" spans="1:15">
      <c r="A3797" s="57"/>
      <c r="B3797" s="278">
        <v>46801</v>
      </c>
      <c r="C3797" s="283">
        <f t="shared" si="57"/>
        <v>10056569157</v>
      </c>
      <c r="D3797" s="57"/>
      <c r="E3797" s="57"/>
      <c r="F3797" s="279">
        <v>517879045</v>
      </c>
      <c r="G3797" s="286">
        <v>553886874</v>
      </c>
      <c r="H3797" s="278">
        <v>45458</v>
      </c>
      <c r="I3797" s="278"/>
      <c r="K3797" s="57"/>
      <c r="L3797" s="57"/>
      <c r="M3797" s="274"/>
      <c r="N3797" s="274"/>
      <c r="O3797" s="57"/>
    </row>
    <row r="3798" spans="1:15">
      <c r="A3798" s="57"/>
      <c r="B3798" s="278">
        <v>46802</v>
      </c>
      <c r="C3798" s="283">
        <f t="shared" si="57"/>
        <v>10191031354</v>
      </c>
      <c r="D3798" s="57"/>
      <c r="E3798" s="57"/>
      <c r="F3798" s="279">
        <v>652341242</v>
      </c>
      <c r="G3798" s="286">
        <v>553891702</v>
      </c>
      <c r="H3798" s="278">
        <v>46493</v>
      </c>
      <c r="I3798" s="278"/>
      <c r="K3798" s="57"/>
      <c r="L3798" s="57"/>
      <c r="M3798" s="274"/>
      <c r="N3798" s="274"/>
      <c r="O3798" s="57"/>
    </row>
    <row r="3799" spans="1:15">
      <c r="A3799" s="57"/>
      <c r="B3799" s="278">
        <v>46803</v>
      </c>
      <c r="C3799" s="283">
        <f t="shared" si="57"/>
        <v>10507964261</v>
      </c>
      <c r="D3799" s="57"/>
      <c r="E3799" s="57"/>
      <c r="F3799" s="279">
        <v>969274149</v>
      </c>
      <c r="G3799" s="286">
        <v>554579268</v>
      </c>
      <c r="H3799" s="278">
        <v>45583</v>
      </c>
      <c r="I3799" s="278"/>
      <c r="K3799" s="57"/>
      <c r="L3799" s="57"/>
      <c r="M3799" s="274"/>
      <c r="N3799" s="274"/>
      <c r="O3799" s="57"/>
    </row>
    <row r="3800" spans="1:15">
      <c r="A3800" s="57"/>
      <c r="B3800" s="278">
        <v>46804</v>
      </c>
      <c r="C3800" s="283">
        <f t="shared" si="57"/>
        <v>10006793697</v>
      </c>
      <c r="D3800" s="57"/>
      <c r="E3800" s="57"/>
      <c r="F3800" s="279">
        <v>468103585</v>
      </c>
      <c r="G3800" s="286">
        <v>554660267</v>
      </c>
      <c r="H3800" s="278">
        <v>50212</v>
      </c>
      <c r="I3800" s="278"/>
      <c r="K3800" s="57"/>
      <c r="L3800" s="57"/>
      <c r="M3800" s="274"/>
      <c r="N3800" s="274"/>
      <c r="O3800" s="57"/>
    </row>
    <row r="3801" spans="1:15">
      <c r="A3801" s="57"/>
      <c r="B3801" s="278">
        <v>46805</v>
      </c>
      <c r="C3801" s="283">
        <f t="shared" si="57"/>
        <v>9750204309</v>
      </c>
      <c r="D3801" s="57"/>
      <c r="E3801" s="57"/>
      <c r="F3801" s="279">
        <v>211514197</v>
      </c>
      <c r="G3801" s="286">
        <v>554783771</v>
      </c>
      <c r="H3801" s="278">
        <v>47855</v>
      </c>
      <c r="I3801" s="278"/>
      <c r="K3801" s="57"/>
      <c r="L3801" s="57"/>
      <c r="M3801" s="274"/>
      <c r="N3801" s="274"/>
      <c r="O3801" s="57"/>
    </row>
    <row r="3802" spans="1:15">
      <c r="A3802" s="57"/>
      <c r="B3802" s="278">
        <v>46806</v>
      </c>
      <c r="C3802" s="283">
        <f t="shared" si="57"/>
        <v>9710290555</v>
      </c>
      <c r="D3802" s="57"/>
      <c r="E3802" s="57"/>
      <c r="F3802" s="279">
        <v>171600443</v>
      </c>
      <c r="G3802" s="286">
        <v>554908758</v>
      </c>
      <c r="H3802" s="278">
        <v>44536</v>
      </c>
      <c r="I3802" s="278"/>
      <c r="K3802" s="57"/>
      <c r="L3802" s="57"/>
      <c r="M3802" s="274"/>
      <c r="N3802" s="274"/>
      <c r="O3802" s="57"/>
    </row>
    <row r="3803" spans="1:15">
      <c r="A3803" s="57"/>
      <c r="B3803" s="278">
        <v>46807</v>
      </c>
      <c r="C3803" s="283">
        <f t="shared" si="57"/>
        <v>10452470749</v>
      </c>
      <c r="D3803" s="57"/>
      <c r="E3803" s="57"/>
      <c r="F3803" s="279">
        <v>913780637</v>
      </c>
      <c r="G3803" s="286">
        <v>555039223</v>
      </c>
      <c r="H3803" s="278">
        <v>44073</v>
      </c>
      <c r="I3803" s="278"/>
      <c r="K3803" s="57"/>
      <c r="L3803" s="57"/>
      <c r="M3803" s="274"/>
      <c r="N3803" s="274"/>
      <c r="O3803" s="57"/>
    </row>
    <row r="3804" spans="1:15">
      <c r="A3804" s="57"/>
      <c r="B3804" s="278">
        <v>46808</v>
      </c>
      <c r="C3804" s="283">
        <f t="shared" si="57"/>
        <v>9839013029</v>
      </c>
      <c r="D3804" s="57"/>
      <c r="E3804" s="57"/>
      <c r="F3804" s="279">
        <v>300322917</v>
      </c>
      <c r="G3804" s="286">
        <v>555068793</v>
      </c>
      <c r="H3804" s="278">
        <v>47825</v>
      </c>
      <c r="I3804" s="278"/>
      <c r="K3804" s="57"/>
      <c r="L3804" s="57"/>
      <c r="M3804" s="274"/>
      <c r="N3804" s="274"/>
      <c r="O3804" s="57"/>
    </row>
    <row r="3805" spans="1:15">
      <c r="A3805" s="57"/>
      <c r="B3805" s="278">
        <v>46809</v>
      </c>
      <c r="C3805" s="283">
        <f t="shared" si="57"/>
        <v>10432336425</v>
      </c>
      <c r="D3805" s="57"/>
      <c r="E3805" s="57"/>
      <c r="F3805" s="279">
        <v>893646313</v>
      </c>
      <c r="G3805" s="286">
        <v>555088768</v>
      </c>
      <c r="H3805" s="278">
        <v>46905</v>
      </c>
      <c r="I3805" s="278"/>
      <c r="K3805" s="57"/>
      <c r="L3805" s="57"/>
      <c r="M3805" s="274"/>
      <c r="N3805" s="274"/>
      <c r="O3805" s="57"/>
    </row>
    <row r="3806" spans="1:15">
      <c r="A3806" s="57"/>
      <c r="B3806" s="278">
        <v>46810</v>
      </c>
      <c r="C3806" s="283">
        <f t="shared" si="57"/>
        <v>9884490069</v>
      </c>
      <c r="D3806" s="57"/>
      <c r="E3806" s="57"/>
      <c r="F3806" s="279">
        <v>345799957</v>
      </c>
      <c r="G3806" s="286">
        <v>555143872</v>
      </c>
      <c r="H3806" s="278">
        <v>49776</v>
      </c>
      <c r="I3806" s="278"/>
      <c r="K3806" s="57"/>
      <c r="L3806" s="57"/>
      <c r="M3806" s="274"/>
      <c r="N3806" s="274"/>
      <c r="O3806" s="57"/>
    </row>
    <row r="3807" spans="1:15">
      <c r="A3807" s="57"/>
      <c r="B3807" s="278">
        <v>46811</v>
      </c>
      <c r="C3807" s="283">
        <f t="shared" si="57"/>
        <v>9956777708</v>
      </c>
      <c r="D3807" s="57"/>
      <c r="E3807" s="57"/>
      <c r="F3807" s="279">
        <v>418087596</v>
      </c>
      <c r="G3807" s="286">
        <v>555199660</v>
      </c>
      <c r="H3807" s="278">
        <v>43569</v>
      </c>
      <c r="I3807" s="278"/>
      <c r="K3807" s="57"/>
      <c r="L3807" s="57"/>
      <c r="M3807" s="274"/>
      <c r="N3807" s="274"/>
      <c r="O3807" s="57"/>
    </row>
    <row r="3808" spans="1:15">
      <c r="A3808" s="57"/>
      <c r="B3808" s="278">
        <v>46812</v>
      </c>
      <c r="C3808" s="283">
        <f t="shared" ref="C3808:C3871" si="58">F3808+(F$88*28679+98765)+(G$88*6587+87654)+(E$88*9537+76543)+(J$88*5713+4528)</f>
        <v>9957199607</v>
      </c>
      <c r="D3808" s="57"/>
      <c r="E3808" s="57"/>
      <c r="F3808" s="279">
        <v>418509495</v>
      </c>
      <c r="G3808" s="286">
        <v>555244603</v>
      </c>
      <c r="H3808" s="278">
        <v>47655</v>
      </c>
      <c r="I3808" s="278"/>
      <c r="K3808" s="57"/>
      <c r="L3808" s="57"/>
      <c r="M3808" s="274"/>
      <c r="N3808" s="274"/>
      <c r="O3808" s="57"/>
    </row>
    <row r="3809" spans="1:15">
      <c r="A3809" s="57"/>
      <c r="B3809" s="278">
        <v>46813</v>
      </c>
      <c r="C3809" s="283">
        <f t="shared" si="58"/>
        <v>9938003704</v>
      </c>
      <c r="D3809" s="57"/>
      <c r="E3809" s="57"/>
      <c r="F3809" s="279">
        <v>399313592</v>
      </c>
      <c r="G3809" s="286">
        <v>555471918</v>
      </c>
      <c r="H3809" s="278">
        <v>44411</v>
      </c>
      <c r="I3809" s="278"/>
      <c r="K3809" s="57"/>
      <c r="L3809" s="57"/>
      <c r="M3809" s="274"/>
      <c r="N3809" s="274"/>
      <c r="O3809" s="57"/>
    </row>
    <row r="3810" spans="1:15">
      <c r="A3810" s="57"/>
      <c r="B3810" s="278">
        <v>46814</v>
      </c>
      <c r="C3810" s="283">
        <f t="shared" si="58"/>
        <v>10297737985</v>
      </c>
      <c r="D3810" s="57"/>
      <c r="E3810" s="57"/>
      <c r="F3810" s="279">
        <v>759047873</v>
      </c>
      <c r="G3810" s="286">
        <v>555492505</v>
      </c>
      <c r="H3810" s="278">
        <v>43492</v>
      </c>
      <c r="I3810" s="278"/>
      <c r="K3810" s="57"/>
      <c r="L3810" s="57"/>
      <c r="M3810" s="274"/>
      <c r="N3810" s="274"/>
      <c r="O3810" s="57"/>
    </row>
    <row r="3811" spans="1:15">
      <c r="A3811" s="57"/>
      <c r="B3811" s="278">
        <v>46815</v>
      </c>
      <c r="C3811" s="283">
        <f t="shared" si="58"/>
        <v>10450475792</v>
      </c>
      <c r="D3811" s="57"/>
      <c r="E3811" s="57"/>
      <c r="F3811" s="279">
        <v>911785680</v>
      </c>
      <c r="G3811" s="286">
        <v>556256203</v>
      </c>
      <c r="H3811" s="278">
        <v>49847</v>
      </c>
      <c r="I3811" s="278"/>
      <c r="K3811" s="57"/>
      <c r="L3811" s="57"/>
      <c r="M3811" s="274"/>
      <c r="N3811" s="274"/>
      <c r="O3811" s="57"/>
    </row>
    <row r="3812" spans="1:15">
      <c r="A3812" s="57"/>
      <c r="B3812" s="278">
        <v>46816</v>
      </c>
      <c r="C3812" s="283">
        <f t="shared" si="58"/>
        <v>10131118844</v>
      </c>
      <c r="D3812" s="57"/>
      <c r="E3812" s="57"/>
      <c r="F3812" s="279">
        <v>592428732</v>
      </c>
      <c r="G3812" s="286">
        <v>556262671</v>
      </c>
      <c r="H3812" s="278">
        <v>49204</v>
      </c>
      <c r="I3812" s="278"/>
      <c r="K3812" s="57"/>
      <c r="L3812" s="57"/>
      <c r="M3812" s="274"/>
      <c r="N3812" s="274"/>
      <c r="O3812" s="57"/>
    </row>
    <row r="3813" spans="1:15">
      <c r="A3813" s="57"/>
      <c r="B3813" s="278">
        <v>46817</v>
      </c>
      <c r="C3813" s="283">
        <f t="shared" si="58"/>
        <v>10221972161</v>
      </c>
      <c r="D3813" s="57"/>
      <c r="E3813" s="57"/>
      <c r="F3813" s="279">
        <v>683282049</v>
      </c>
      <c r="G3813" s="286">
        <v>556263784</v>
      </c>
      <c r="H3813" s="278">
        <v>46437</v>
      </c>
      <c r="I3813" s="278"/>
      <c r="K3813" s="57"/>
      <c r="L3813" s="57"/>
      <c r="M3813" s="274"/>
      <c r="N3813" s="274"/>
      <c r="O3813" s="57"/>
    </row>
    <row r="3814" spans="1:15">
      <c r="A3814" s="57"/>
      <c r="B3814" s="278">
        <v>46818</v>
      </c>
      <c r="C3814" s="283">
        <f t="shared" si="58"/>
        <v>10402300881</v>
      </c>
      <c r="D3814" s="57"/>
      <c r="E3814" s="57"/>
      <c r="F3814" s="279">
        <v>863610769</v>
      </c>
      <c r="G3814" s="286">
        <v>556363698</v>
      </c>
      <c r="H3814" s="278">
        <v>49497</v>
      </c>
      <c r="I3814" s="278"/>
      <c r="K3814" s="57"/>
      <c r="L3814" s="57"/>
      <c r="M3814" s="274"/>
      <c r="N3814" s="274"/>
      <c r="O3814" s="57"/>
    </row>
    <row r="3815" spans="1:15">
      <c r="A3815" s="57"/>
      <c r="B3815" s="278">
        <v>46819</v>
      </c>
      <c r="C3815" s="283">
        <f t="shared" si="58"/>
        <v>10075773702</v>
      </c>
      <c r="D3815" s="57"/>
      <c r="E3815" s="57"/>
      <c r="F3815" s="279">
        <v>537083590</v>
      </c>
      <c r="G3815" s="286">
        <v>556553116</v>
      </c>
      <c r="H3815" s="278">
        <v>47553</v>
      </c>
      <c r="I3815" s="278"/>
      <c r="K3815" s="57"/>
      <c r="L3815" s="57"/>
      <c r="M3815" s="274"/>
      <c r="N3815" s="274"/>
      <c r="O3815" s="57"/>
    </row>
    <row r="3816" spans="1:15">
      <c r="A3816" s="57"/>
      <c r="B3816" s="278">
        <v>46820</v>
      </c>
      <c r="C3816" s="283">
        <f t="shared" si="58"/>
        <v>10144930611</v>
      </c>
      <c r="D3816" s="57"/>
      <c r="E3816" s="57"/>
      <c r="F3816" s="279">
        <v>606240499</v>
      </c>
      <c r="G3816" s="286">
        <v>556629087</v>
      </c>
      <c r="H3816" s="278">
        <v>49741</v>
      </c>
      <c r="I3816" s="278"/>
      <c r="K3816" s="57"/>
      <c r="L3816" s="57"/>
      <c r="M3816" s="274"/>
      <c r="N3816" s="274"/>
      <c r="O3816" s="57"/>
    </row>
    <row r="3817" spans="1:15">
      <c r="A3817" s="57"/>
      <c r="B3817" s="278">
        <v>46821</v>
      </c>
      <c r="C3817" s="283">
        <f t="shared" si="58"/>
        <v>10136682523</v>
      </c>
      <c r="D3817" s="57"/>
      <c r="E3817" s="57"/>
      <c r="F3817" s="279">
        <v>597992411</v>
      </c>
      <c r="G3817" s="286">
        <v>556678227</v>
      </c>
      <c r="H3817" s="278">
        <v>43013</v>
      </c>
      <c r="I3817" s="278"/>
      <c r="K3817" s="57"/>
      <c r="L3817" s="57"/>
      <c r="M3817" s="274"/>
      <c r="N3817" s="274"/>
      <c r="O3817" s="57"/>
    </row>
    <row r="3818" spans="1:15">
      <c r="A3818" s="57"/>
      <c r="B3818" s="278">
        <v>46822</v>
      </c>
      <c r="C3818" s="283">
        <f t="shared" si="58"/>
        <v>9740244381</v>
      </c>
      <c r="D3818" s="57"/>
      <c r="E3818" s="57"/>
      <c r="F3818" s="279">
        <v>201554269</v>
      </c>
      <c r="G3818" s="286">
        <v>556751636</v>
      </c>
      <c r="H3818" s="278">
        <v>49321</v>
      </c>
      <c r="I3818" s="278"/>
      <c r="K3818" s="57"/>
      <c r="L3818" s="57"/>
      <c r="M3818" s="274"/>
      <c r="N3818" s="274"/>
      <c r="O3818" s="57"/>
    </row>
    <row r="3819" spans="1:15">
      <c r="A3819" s="57"/>
      <c r="B3819" s="278">
        <v>46823</v>
      </c>
      <c r="C3819" s="283">
        <f t="shared" si="58"/>
        <v>10208127300</v>
      </c>
      <c r="D3819" s="57"/>
      <c r="E3819" s="57"/>
      <c r="F3819" s="279">
        <v>669437188</v>
      </c>
      <c r="G3819" s="286">
        <v>556968669</v>
      </c>
      <c r="H3819" s="278">
        <v>46373</v>
      </c>
      <c r="I3819" s="278"/>
      <c r="K3819" s="57"/>
      <c r="L3819" s="57"/>
      <c r="M3819" s="274"/>
      <c r="N3819" s="274"/>
      <c r="O3819" s="57"/>
    </row>
    <row r="3820" spans="1:15">
      <c r="A3820" s="57"/>
      <c r="B3820" s="278">
        <v>46824</v>
      </c>
      <c r="C3820" s="283">
        <f t="shared" si="58"/>
        <v>10237246389</v>
      </c>
      <c r="D3820" s="57"/>
      <c r="E3820" s="57"/>
      <c r="F3820" s="279">
        <v>698556277</v>
      </c>
      <c r="G3820" s="286">
        <v>556999764</v>
      </c>
      <c r="H3820" s="278">
        <v>44642</v>
      </c>
      <c r="I3820" s="278"/>
      <c r="K3820" s="57"/>
      <c r="L3820" s="57"/>
      <c r="M3820" s="274"/>
      <c r="N3820" s="274"/>
      <c r="O3820" s="57"/>
    </row>
    <row r="3821" spans="1:15">
      <c r="A3821" s="57"/>
      <c r="B3821" s="278">
        <v>46825</v>
      </c>
      <c r="C3821" s="283">
        <f t="shared" si="58"/>
        <v>10405157206</v>
      </c>
      <c r="D3821" s="57"/>
      <c r="E3821" s="57"/>
      <c r="F3821" s="279">
        <v>866467094</v>
      </c>
      <c r="G3821" s="286">
        <v>557145552</v>
      </c>
      <c r="H3821" s="278">
        <v>48039</v>
      </c>
      <c r="I3821" s="278"/>
      <c r="K3821" s="57"/>
      <c r="L3821" s="57"/>
      <c r="M3821" s="274"/>
      <c r="N3821" s="274"/>
      <c r="O3821" s="57"/>
    </row>
    <row r="3822" spans="1:15">
      <c r="A3822" s="57"/>
      <c r="B3822" s="278">
        <v>46826</v>
      </c>
      <c r="C3822" s="283">
        <f t="shared" si="58"/>
        <v>9917714526</v>
      </c>
      <c r="D3822" s="57"/>
      <c r="E3822" s="57"/>
      <c r="F3822" s="279">
        <v>379024414</v>
      </c>
      <c r="G3822" s="286">
        <v>557286022</v>
      </c>
      <c r="H3822" s="278">
        <v>44486</v>
      </c>
      <c r="I3822" s="278"/>
      <c r="K3822" s="57"/>
      <c r="L3822" s="57"/>
      <c r="M3822" s="274"/>
      <c r="N3822" s="274"/>
      <c r="O3822" s="57"/>
    </row>
    <row r="3823" spans="1:15">
      <c r="A3823" s="57"/>
      <c r="B3823" s="278">
        <v>46827</v>
      </c>
      <c r="C3823" s="283">
        <f t="shared" si="58"/>
        <v>9906552685</v>
      </c>
      <c r="D3823" s="57"/>
      <c r="E3823" s="57"/>
      <c r="F3823" s="279">
        <v>367862573</v>
      </c>
      <c r="G3823" s="286">
        <v>557325424</v>
      </c>
      <c r="H3823" s="278">
        <v>47179</v>
      </c>
      <c r="I3823" s="278"/>
      <c r="K3823" s="57"/>
      <c r="L3823" s="57"/>
      <c r="M3823" s="274"/>
      <c r="N3823" s="274"/>
      <c r="O3823" s="57"/>
    </row>
    <row r="3824" spans="1:15">
      <c r="A3824" s="57"/>
      <c r="B3824" s="278">
        <v>46828</v>
      </c>
      <c r="C3824" s="283">
        <f t="shared" si="58"/>
        <v>10259629450</v>
      </c>
      <c r="D3824" s="57"/>
      <c r="E3824" s="57"/>
      <c r="F3824" s="279">
        <v>720939338</v>
      </c>
      <c r="G3824" s="286">
        <v>557334005</v>
      </c>
      <c r="H3824" s="278">
        <v>45659</v>
      </c>
      <c r="I3824" s="278"/>
      <c r="K3824" s="57"/>
      <c r="L3824" s="57"/>
      <c r="M3824" s="274"/>
      <c r="N3824" s="274"/>
      <c r="O3824" s="57"/>
    </row>
    <row r="3825" spans="1:15">
      <c r="A3825" s="57"/>
      <c r="B3825" s="278">
        <v>46829</v>
      </c>
      <c r="C3825" s="283">
        <f t="shared" si="58"/>
        <v>10267871883</v>
      </c>
      <c r="D3825" s="57"/>
      <c r="E3825" s="57"/>
      <c r="F3825" s="279">
        <v>729181771</v>
      </c>
      <c r="G3825" s="286">
        <v>557375168</v>
      </c>
      <c r="H3825" s="278">
        <v>48402</v>
      </c>
      <c r="I3825" s="278"/>
      <c r="K3825" s="57"/>
      <c r="L3825" s="57"/>
      <c r="M3825" s="274"/>
      <c r="N3825" s="274"/>
      <c r="O3825" s="57"/>
    </row>
    <row r="3826" spans="1:15">
      <c r="A3826" s="57"/>
      <c r="B3826" s="278">
        <v>46830</v>
      </c>
      <c r="C3826" s="283">
        <f t="shared" si="58"/>
        <v>10176216426</v>
      </c>
      <c r="D3826" s="57"/>
      <c r="E3826" s="57"/>
      <c r="F3826" s="279">
        <v>637526314</v>
      </c>
      <c r="G3826" s="286">
        <v>557377672</v>
      </c>
      <c r="H3826" s="278">
        <v>49176</v>
      </c>
      <c r="I3826" s="278"/>
      <c r="K3826" s="57"/>
      <c r="L3826" s="57"/>
      <c r="M3826" s="274"/>
      <c r="N3826" s="274"/>
      <c r="O3826" s="57"/>
    </row>
    <row r="3827" spans="1:15">
      <c r="A3827" s="57"/>
      <c r="B3827" s="278">
        <v>46831</v>
      </c>
      <c r="C3827" s="283">
        <f t="shared" si="58"/>
        <v>9793227971</v>
      </c>
      <c r="D3827" s="57"/>
      <c r="E3827" s="57"/>
      <c r="F3827" s="279">
        <v>254537859</v>
      </c>
      <c r="G3827" s="286">
        <v>557397890</v>
      </c>
      <c r="H3827" s="278">
        <v>45669</v>
      </c>
      <c r="I3827" s="278"/>
      <c r="K3827" s="57"/>
      <c r="L3827" s="57"/>
      <c r="M3827" s="274"/>
      <c r="N3827" s="274"/>
      <c r="O3827" s="57"/>
    </row>
    <row r="3828" spans="1:15">
      <c r="A3828" s="57"/>
      <c r="B3828" s="278">
        <v>46832</v>
      </c>
      <c r="C3828" s="283">
        <f t="shared" si="58"/>
        <v>9888039909</v>
      </c>
      <c r="D3828" s="57"/>
      <c r="E3828" s="57"/>
      <c r="F3828" s="279">
        <v>349349797</v>
      </c>
      <c r="G3828" s="286">
        <v>557402776</v>
      </c>
      <c r="H3828" s="278">
        <v>48983</v>
      </c>
      <c r="I3828" s="278"/>
      <c r="K3828" s="57"/>
      <c r="L3828" s="57"/>
      <c r="M3828" s="274"/>
      <c r="N3828" s="274"/>
      <c r="O3828" s="57"/>
    </row>
    <row r="3829" spans="1:15">
      <c r="A3829" s="57"/>
      <c r="B3829" s="278">
        <v>46833</v>
      </c>
      <c r="C3829" s="283">
        <f t="shared" si="58"/>
        <v>9702721873</v>
      </c>
      <c r="D3829" s="57"/>
      <c r="E3829" s="57"/>
      <c r="F3829" s="279">
        <v>164031761</v>
      </c>
      <c r="G3829" s="286">
        <v>557441044</v>
      </c>
      <c r="H3829" s="278">
        <v>46330</v>
      </c>
      <c r="I3829" s="278"/>
      <c r="K3829" s="57"/>
      <c r="L3829" s="57"/>
      <c r="M3829" s="274"/>
      <c r="N3829" s="274"/>
      <c r="O3829" s="57"/>
    </row>
    <row r="3830" spans="1:15">
      <c r="A3830" s="57"/>
      <c r="B3830" s="278">
        <v>46834</v>
      </c>
      <c r="C3830" s="283">
        <f t="shared" si="58"/>
        <v>9932192783</v>
      </c>
      <c r="D3830" s="57"/>
      <c r="E3830" s="57"/>
      <c r="F3830" s="279">
        <v>393502671</v>
      </c>
      <c r="G3830" s="286">
        <v>557557313</v>
      </c>
      <c r="H3830" s="278">
        <v>49355</v>
      </c>
      <c r="I3830" s="278"/>
      <c r="K3830" s="57"/>
      <c r="L3830" s="57"/>
      <c r="M3830" s="274"/>
      <c r="N3830" s="274"/>
      <c r="O3830" s="57"/>
    </row>
    <row r="3831" spans="1:15">
      <c r="A3831" s="57"/>
      <c r="B3831" s="278">
        <v>46835</v>
      </c>
      <c r="C3831" s="283">
        <f t="shared" si="58"/>
        <v>9800575143</v>
      </c>
      <c r="D3831" s="57"/>
      <c r="E3831" s="57"/>
      <c r="F3831" s="279">
        <v>261885031</v>
      </c>
      <c r="G3831" s="286">
        <v>557807861</v>
      </c>
      <c r="H3831" s="278">
        <v>47681</v>
      </c>
      <c r="I3831" s="278"/>
      <c r="K3831" s="57"/>
      <c r="L3831" s="57"/>
      <c r="M3831" s="274"/>
      <c r="N3831" s="274"/>
      <c r="O3831" s="57"/>
    </row>
    <row r="3832" spans="1:15">
      <c r="A3832" s="57"/>
      <c r="B3832" s="278">
        <v>46836</v>
      </c>
      <c r="C3832" s="283">
        <f t="shared" si="58"/>
        <v>9963522225</v>
      </c>
      <c r="D3832" s="57"/>
      <c r="E3832" s="57"/>
      <c r="F3832" s="279">
        <v>424832113</v>
      </c>
      <c r="G3832" s="286">
        <v>557823220</v>
      </c>
      <c r="H3832" s="278">
        <v>43644</v>
      </c>
      <c r="I3832" s="278"/>
      <c r="K3832" s="57"/>
      <c r="L3832" s="57"/>
      <c r="M3832" s="274"/>
      <c r="N3832" s="274"/>
      <c r="O3832" s="57"/>
    </row>
    <row r="3833" spans="1:15">
      <c r="A3833" s="57"/>
      <c r="B3833" s="278">
        <v>46837</v>
      </c>
      <c r="C3833" s="283">
        <f t="shared" si="58"/>
        <v>9735781750</v>
      </c>
      <c r="D3833" s="57"/>
      <c r="E3833" s="57"/>
      <c r="F3833" s="279">
        <v>197091638</v>
      </c>
      <c r="G3833" s="286">
        <v>558202298</v>
      </c>
      <c r="H3833" s="278">
        <v>48117</v>
      </c>
      <c r="I3833" s="278"/>
      <c r="K3833" s="57"/>
      <c r="L3833" s="57"/>
      <c r="M3833" s="274"/>
      <c r="N3833" s="274"/>
      <c r="O3833" s="57"/>
    </row>
    <row r="3834" spans="1:15">
      <c r="A3834" s="57"/>
      <c r="B3834" s="278">
        <v>46838</v>
      </c>
      <c r="C3834" s="283">
        <f t="shared" si="58"/>
        <v>10249059829</v>
      </c>
      <c r="D3834" s="57"/>
      <c r="E3834" s="57"/>
      <c r="F3834" s="279">
        <v>710369717</v>
      </c>
      <c r="G3834" s="286">
        <v>558364529</v>
      </c>
      <c r="H3834" s="278">
        <v>45681</v>
      </c>
      <c r="I3834" s="278"/>
      <c r="K3834" s="57"/>
      <c r="L3834" s="57"/>
      <c r="M3834" s="274"/>
      <c r="N3834" s="274"/>
      <c r="O3834" s="57"/>
    </row>
    <row r="3835" spans="1:15">
      <c r="A3835" s="57"/>
      <c r="B3835" s="278">
        <v>46839</v>
      </c>
      <c r="C3835" s="283">
        <f t="shared" si="58"/>
        <v>9681925773</v>
      </c>
      <c r="D3835" s="57"/>
      <c r="E3835" s="57"/>
      <c r="F3835" s="279">
        <v>143235661</v>
      </c>
      <c r="G3835" s="286">
        <v>558514608</v>
      </c>
      <c r="H3835" s="278">
        <v>45401</v>
      </c>
      <c r="I3835" s="278"/>
      <c r="K3835" s="57"/>
      <c r="L3835" s="57"/>
      <c r="M3835" s="274"/>
      <c r="N3835" s="274"/>
      <c r="O3835" s="57"/>
    </row>
    <row r="3836" spans="1:15">
      <c r="A3836" s="57"/>
      <c r="B3836" s="278">
        <v>46840</v>
      </c>
      <c r="C3836" s="283">
        <f t="shared" si="58"/>
        <v>9939994584</v>
      </c>
      <c r="D3836" s="57"/>
      <c r="E3836" s="57"/>
      <c r="F3836" s="279">
        <v>401304472</v>
      </c>
      <c r="G3836" s="286">
        <v>558657314</v>
      </c>
      <c r="H3836" s="278">
        <v>43668</v>
      </c>
      <c r="I3836" s="278"/>
      <c r="K3836" s="57"/>
      <c r="L3836" s="57"/>
      <c r="M3836" s="274"/>
      <c r="N3836" s="274"/>
      <c r="O3836" s="57"/>
    </row>
    <row r="3837" spans="1:15">
      <c r="A3837" s="57"/>
      <c r="B3837" s="278">
        <v>46841</v>
      </c>
      <c r="C3837" s="283">
        <f t="shared" si="58"/>
        <v>10512714084</v>
      </c>
      <c r="D3837" s="57"/>
      <c r="E3837" s="57"/>
      <c r="F3837" s="279">
        <v>974023972</v>
      </c>
      <c r="G3837" s="286">
        <v>558727109</v>
      </c>
      <c r="H3837" s="278">
        <v>44390</v>
      </c>
      <c r="I3837" s="278"/>
      <c r="K3837" s="57"/>
      <c r="L3837" s="57"/>
      <c r="M3837" s="274"/>
      <c r="N3837" s="274"/>
      <c r="O3837" s="57"/>
    </row>
    <row r="3838" spans="1:15">
      <c r="A3838" s="57"/>
      <c r="B3838" s="278">
        <v>46842</v>
      </c>
      <c r="C3838" s="283">
        <f t="shared" si="58"/>
        <v>10291402977</v>
      </c>
      <c r="D3838" s="57"/>
      <c r="E3838" s="57"/>
      <c r="F3838" s="279">
        <v>752712865</v>
      </c>
      <c r="G3838" s="286">
        <v>558769537</v>
      </c>
      <c r="H3838" s="278">
        <v>46374</v>
      </c>
      <c r="I3838" s="278"/>
      <c r="K3838" s="57"/>
      <c r="L3838" s="57"/>
      <c r="M3838" s="274"/>
      <c r="N3838" s="274"/>
      <c r="O3838" s="57"/>
    </row>
    <row r="3839" spans="1:15">
      <c r="A3839" s="57"/>
      <c r="B3839" s="278">
        <v>46843</v>
      </c>
      <c r="C3839" s="283">
        <f t="shared" si="58"/>
        <v>9708342631</v>
      </c>
      <c r="D3839" s="57"/>
      <c r="E3839" s="57"/>
      <c r="F3839" s="279">
        <v>169652519</v>
      </c>
      <c r="G3839" s="286">
        <v>558817877</v>
      </c>
      <c r="H3839" s="278">
        <v>48553</v>
      </c>
      <c r="I3839" s="278"/>
      <c r="K3839" s="57"/>
      <c r="L3839" s="57"/>
      <c r="M3839" s="274"/>
      <c r="N3839" s="274"/>
      <c r="O3839" s="57"/>
    </row>
    <row r="3840" spans="1:15">
      <c r="A3840" s="57"/>
      <c r="B3840" s="278">
        <v>46844</v>
      </c>
      <c r="C3840" s="283">
        <f t="shared" si="58"/>
        <v>9945019545</v>
      </c>
      <c r="D3840" s="57"/>
      <c r="E3840" s="57"/>
      <c r="F3840" s="279">
        <v>406329433</v>
      </c>
      <c r="G3840" s="286">
        <v>558909671</v>
      </c>
      <c r="H3840" s="278">
        <v>43106</v>
      </c>
      <c r="I3840" s="278"/>
      <c r="K3840" s="57"/>
      <c r="L3840" s="57"/>
      <c r="M3840" s="274"/>
      <c r="N3840" s="274"/>
      <c r="O3840" s="57"/>
    </row>
    <row r="3841" spans="1:15">
      <c r="A3841" s="57"/>
      <c r="B3841" s="278">
        <v>46845</v>
      </c>
      <c r="C3841" s="283">
        <f t="shared" si="58"/>
        <v>10423183077</v>
      </c>
      <c r="D3841" s="57"/>
      <c r="E3841" s="57"/>
      <c r="F3841" s="279">
        <v>884492965</v>
      </c>
      <c r="G3841" s="286">
        <v>559007906</v>
      </c>
      <c r="H3841" s="278">
        <v>44038</v>
      </c>
      <c r="I3841" s="278"/>
      <c r="K3841" s="57"/>
      <c r="L3841" s="57"/>
      <c r="M3841" s="274"/>
      <c r="N3841" s="274"/>
      <c r="O3841" s="57"/>
    </row>
    <row r="3842" spans="1:15">
      <c r="A3842" s="57"/>
      <c r="B3842" s="278">
        <v>46846</v>
      </c>
      <c r="C3842" s="283">
        <f t="shared" si="58"/>
        <v>10068396414</v>
      </c>
      <c r="D3842" s="57"/>
      <c r="E3842" s="57"/>
      <c r="F3842" s="279">
        <v>529706302</v>
      </c>
      <c r="G3842" s="286">
        <v>559039754</v>
      </c>
      <c r="H3842" s="278">
        <v>49877</v>
      </c>
      <c r="I3842" s="278"/>
      <c r="K3842" s="57"/>
      <c r="L3842" s="57"/>
      <c r="M3842" s="274"/>
      <c r="N3842" s="274"/>
      <c r="O3842" s="57"/>
    </row>
    <row r="3843" spans="1:15">
      <c r="A3843" s="57"/>
      <c r="B3843" s="278">
        <v>46847</v>
      </c>
      <c r="C3843" s="283">
        <f t="shared" si="58"/>
        <v>10173089335</v>
      </c>
      <c r="D3843" s="57"/>
      <c r="E3843" s="57"/>
      <c r="F3843" s="279">
        <v>634399223</v>
      </c>
      <c r="G3843" s="286">
        <v>559150917</v>
      </c>
      <c r="H3843" s="278">
        <v>50254</v>
      </c>
      <c r="I3843" s="278"/>
      <c r="K3843" s="57"/>
      <c r="L3843" s="57"/>
      <c r="M3843" s="274"/>
      <c r="N3843" s="274"/>
      <c r="O3843" s="57"/>
    </row>
    <row r="3844" spans="1:15">
      <c r="A3844" s="57"/>
      <c r="B3844" s="278">
        <v>46848</v>
      </c>
      <c r="C3844" s="283">
        <f t="shared" si="58"/>
        <v>10089666403</v>
      </c>
      <c r="D3844" s="57"/>
      <c r="E3844" s="57"/>
      <c r="F3844" s="279">
        <v>550976291</v>
      </c>
      <c r="G3844" s="286">
        <v>559309512</v>
      </c>
      <c r="H3844" s="278">
        <v>43033</v>
      </c>
      <c r="I3844" s="278"/>
      <c r="K3844" s="57"/>
      <c r="L3844" s="57"/>
      <c r="M3844" s="274"/>
      <c r="N3844" s="274"/>
      <c r="O3844" s="57"/>
    </row>
    <row r="3845" spans="1:15">
      <c r="A3845" s="57"/>
      <c r="B3845" s="278">
        <v>46849</v>
      </c>
      <c r="C3845" s="283">
        <f t="shared" si="58"/>
        <v>9744395458</v>
      </c>
      <c r="D3845" s="57"/>
      <c r="E3845" s="57"/>
      <c r="F3845" s="279">
        <v>205705346</v>
      </c>
      <c r="G3845" s="286">
        <v>559566520</v>
      </c>
      <c r="H3845" s="278">
        <v>43640</v>
      </c>
      <c r="I3845" s="278"/>
      <c r="K3845" s="57"/>
      <c r="L3845" s="57"/>
      <c r="M3845" s="274"/>
      <c r="N3845" s="274"/>
      <c r="O3845" s="57"/>
    </row>
    <row r="3846" spans="1:15">
      <c r="A3846" s="57"/>
      <c r="B3846" s="278">
        <v>46850</v>
      </c>
      <c r="C3846" s="283">
        <f t="shared" si="58"/>
        <v>10151217199</v>
      </c>
      <c r="D3846" s="57"/>
      <c r="E3846" s="57"/>
      <c r="F3846" s="279">
        <v>612527087</v>
      </c>
      <c r="G3846" s="286">
        <v>559571850</v>
      </c>
      <c r="H3846" s="278">
        <v>46932</v>
      </c>
      <c r="I3846" s="278"/>
      <c r="K3846" s="57"/>
      <c r="L3846" s="57"/>
      <c r="M3846" s="274"/>
      <c r="N3846" s="274"/>
      <c r="O3846" s="57"/>
    </row>
    <row r="3847" spans="1:15">
      <c r="A3847" s="57"/>
      <c r="B3847" s="278">
        <v>46851</v>
      </c>
      <c r="C3847" s="283">
        <f t="shared" si="58"/>
        <v>9760918240</v>
      </c>
      <c r="D3847" s="57"/>
      <c r="E3847" s="57"/>
      <c r="F3847" s="279">
        <v>222228128</v>
      </c>
      <c r="G3847" s="286">
        <v>559628160</v>
      </c>
      <c r="H3847" s="278">
        <v>43285</v>
      </c>
      <c r="I3847" s="278"/>
      <c r="K3847" s="57"/>
      <c r="L3847" s="57"/>
      <c r="M3847" s="274"/>
      <c r="N3847" s="274"/>
      <c r="O3847" s="57"/>
    </row>
    <row r="3848" spans="1:15">
      <c r="A3848" s="57"/>
      <c r="B3848" s="278">
        <v>46852</v>
      </c>
      <c r="C3848" s="283">
        <f t="shared" si="58"/>
        <v>10075805713</v>
      </c>
      <c r="D3848" s="57"/>
      <c r="E3848" s="57"/>
      <c r="F3848" s="279">
        <v>537115601</v>
      </c>
      <c r="G3848" s="286">
        <v>559714778</v>
      </c>
      <c r="H3848" s="278">
        <v>47047</v>
      </c>
      <c r="I3848" s="278"/>
      <c r="K3848" s="57"/>
      <c r="L3848" s="57"/>
      <c r="M3848" s="274"/>
      <c r="N3848" s="274"/>
      <c r="O3848" s="57"/>
    </row>
    <row r="3849" spans="1:15">
      <c r="A3849" s="57"/>
      <c r="B3849" s="278">
        <v>46853</v>
      </c>
      <c r="C3849" s="283">
        <f t="shared" si="58"/>
        <v>9932782262</v>
      </c>
      <c r="D3849" s="57"/>
      <c r="E3849" s="57"/>
      <c r="F3849" s="279">
        <v>394092150</v>
      </c>
      <c r="G3849" s="286">
        <v>559729504</v>
      </c>
      <c r="H3849" s="278">
        <v>43834</v>
      </c>
      <c r="I3849" s="278"/>
      <c r="K3849" s="57"/>
      <c r="L3849" s="57"/>
      <c r="M3849" s="274"/>
      <c r="N3849" s="274"/>
      <c r="O3849" s="57"/>
    </row>
    <row r="3850" spans="1:15">
      <c r="A3850" s="57"/>
      <c r="B3850" s="278">
        <v>46854</v>
      </c>
      <c r="C3850" s="283">
        <f t="shared" si="58"/>
        <v>9713278666</v>
      </c>
      <c r="D3850" s="57"/>
      <c r="E3850" s="57"/>
      <c r="F3850" s="279">
        <v>174588554</v>
      </c>
      <c r="G3850" s="286">
        <v>559749593</v>
      </c>
      <c r="H3850" s="278">
        <v>46477</v>
      </c>
      <c r="I3850" s="278"/>
      <c r="K3850" s="57"/>
      <c r="L3850" s="57"/>
      <c r="M3850" s="274"/>
      <c r="N3850" s="274"/>
      <c r="O3850" s="57"/>
    </row>
    <row r="3851" spans="1:15">
      <c r="A3851" s="57"/>
      <c r="B3851" s="278">
        <v>46855</v>
      </c>
      <c r="C3851" s="283">
        <f t="shared" si="58"/>
        <v>9725074407</v>
      </c>
      <c r="D3851" s="57"/>
      <c r="E3851" s="57"/>
      <c r="F3851" s="279">
        <v>186384295</v>
      </c>
      <c r="G3851" s="286">
        <v>560021889</v>
      </c>
      <c r="H3851" s="278">
        <v>43742</v>
      </c>
      <c r="I3851" s="278"/>
      <c r="K3851" s="57"/>
      <c r="L3851" s="57"/>
      <c r="M3851" s="274"/>
      <c r="N3851" s="274"/>
      <c r="O3851" s="57"/>
    </row>
    <row r="3852" spans="1:15">
      <c r="A3852" s="57"/>
      <c r="B3852" s="278">
        <v>46856</v>
      </c>
      <c r="C3852" s="283">
        <f t="shared" si="58"/>
        <v>10076993377</v>
      </c>
      <c r="D3852" s="57"/>
      <c r="E3852" s="57"/>
      <c r="F3852" s="279">
        <v>538303265</v>
      </c>
      <c r="G3852" s="286">
        <v>560121214</v>
      </c>
      <c r="H3852" s="278">
        <v>47389</v>
      </c>
      <c r="I3852" s="278"/>
      <c r="K3852" s="57"/>
      <c r="L3852" s="57"/>
      <c r="M3852" s="274"/>
      <c r="N3852" s="274"/>
      <c r="O3852" s="57"/>
    </row>
    <row r="3853" spans="1:15">
      <c r="A3853" s="57"/>
      <c r="B3853" s="278">
        <v>46857</v>
      </c>
      <c r="C3853" s="283">
        <f t="shared" si="58"/>
        <v>10015839921</v>
      </c>
      <c r="D3853" s="57"/>
      <c r="E3853" s="57"/>
      <c r="F3853" s="279">
        <v>477149809</v>
      </c>
      <c r="G3853" s="286">
        <v>560343946</v>
      </c>
      <c r="H3853" s="278">
        <v>45795</v>
      </c>
      <c r="I3853" s="278"/>
      <c r="K3853" s="57"/>
      <c r="L3853" s="57"/>
      <c r="M3853" s="274"/>
      <c r="N3853" s="274"/>
      <c r="O3853" s="57"/>
    </row>
    <row r="3854" spans="1:15">
      <c r="A3854" s="57"/>
      <c r="B3854" s="278">
        <v>46858</v>
      </c>
      <c r="C3854" s="283">
        <f t="shared" si="58"/>
        <v>9715655255</v>
      </c>
      <c r="D3854" s="57"/>
      <c r="E3854" s="57"/>
      <c r="F3854" s="279">
        <v>176965143</v>
      </c>
      <c r="G3854" s="286">
        <v>560385910</v>
      </c>
      <c r="H3854" s="278">
        <v>47963</v>
      </c>
      <c r="I3854" s="278"/>
      <c r="K3854" s="57"/>
      <c r="L3854" s="57"/>
      <c r="M3854" s="274"/>
      <c r="N3854" s="274"/>
      <c r="O3854" s="57"/>
    </row>
    <row r="3855" spans="1:15">
      <c r="A3855" s="57"/>
      <c r="B3855" s="278">
        <v>46859</v>
      </c>
      <c r="C3855" s="283">
        <f t="shared" si="58"/>
        <v>10200923275</v>
      </c>
      <c r="D3855" s="57"/>
      <c r="E3855" s="57"/>
      <c r="F3855" s="279">
        <v>662233163</v>
      </c>
      <c r="G3855" s="286">
        <v>560759388</v>
      </c>
      <c r="H3855" s="278">
        <v>45130</v>
      </c>
      <c r="I3855" s="278"/>
      <c r="K3855" s="57"/>
      <c r="L3855" s="57"/>
      <c r="M3855" s="274"/>
      <c r="N3855" s="274"/>
      <c r="O3855" s="57"/>
    </row>
    <row r="3856" spans="1:15">
      <c r="A3856" s="57"/>
      <c r="B3856" s="278">
        <v>46860</v>
      </c>
      <c r="C3856" s="283">
        <f t="shared" si="58"/>
        <v>10224339733</v>
      </c>
      <c r="D3856" s="57"/>
      <c r="E3856" s="57"/>
      <c r="F3856" s="279">
        <v>685649621</v>
      </c>
      <c r="G3856" s="286">
        <v>560803851</v>
      </c>
      <c r="H3856" s="278">
        <v>47905</v>
      </c>
      <c r="I3856" s="278"/>
      <c r="K3856" s="57"/>
      <c r="L3856" s="57"/>
      <c r="M3856" s="274"/>
      <c r="N3856" s="274"/>
      <c r="O3856" s="57"/>
    </row>
    <row r="3857" spans="1:15">
      <c r="A3857" s="57"/>
      <c r="B3857" s="278">
        <v>46861</v>
      </c>
      <c r="C3857" s="283">
        <f t="shared" si="58"/>
        <v>9688937740</v>
      </c>
      <c r="D3857" s="57"/>
      <c r="E3857" s="57"/>
      <c r="F3857" s="279">
        <v>150247628</v>
      </c>
      <c r="G3857" s="286">
        <v>560849298</v>
      </c>
      <c r="H3857" s="278">
        <v>43262</v>
      </c>
      <c r="I3857" s="278"/>
      <c r="K3857" s="57"/>
      <c r="L3857" s="57"/>
      <c r="M3857" s="274"/>
      <c r="N3857" s="274"/>
      <c r="O3857" s="57"/>
    </row>
    <row r="3858" spans="1:15">
      <c r="A3858" s="57"/>
      <c r="B3858" s="278">
        <v>46862</v>
      </c>
      <c r="C3858" s="283">
        <f t="shared" si="58"/>
        <v>9949492498</v>
      </c>
      <c r="D3858" s="57"/>
      <c r="E3858" s="57"/>
      <c r="F3858" s="279">
        <v>410802386</v>
      </c>
      <c r="G3858" s="286">
        <v>561152756</v>
      </c>
      <c r="H3858" s="278">
        <v>48005</v>
      </c>
      <c r="I3858" s="278"/>
      <c r="K3858" s="57"/>
      <c r="L3858" s="57"/>
      <c r="M3858" s="274"/>
      <c r="N3858" s="274"/>
      <c r="O3858" s="57"/>
    </row>
    <row r="3859" spans="1:15">
      <c r="A3859" s="57"/>
      <c r="B3859" s="278">
        <v>46863</v>
      </c>
      <c r="C3859" s="283">
        <f t="shared" si="58"/>
        <v>9821002934</v>
      </c>
      <c r="D3859" s="57"/>
      <c r="E3859" s="57"/>
      <c r="F3859" s="279">
        <v>282312822</v>
      </c>
      <c r="G3859" s="286">
        <v>561173279</v>
      </c>
      <c r="H3859" s="278">
        <v>49583</v>
      </c>
      <c r="I3859" s="278"/>
      <c r="K3859" s="57"/>
      <c r="L3859" s="57"/>
      <c r="M3859" s="274"/>
      <c r="N3859" s="274"/>
      <c r="O3859" s="57"/>
    </row>
    <row r="3860" spans="1:15">
      <c r="A3860" s="57"/>
      <c r="B3860" s="278">
        <v>46864</v>
      </c>
      <c r="C3860" s="283">
        <f t="shared" si="58"/>
        <v>10100222122</v>
      </c>
      <c r="D3860" s="57"/>
      <c r="E3860" s="57"/>
      <c r="F3860" s="279">
        <v>561532010</v>
      </c>
      <c r="G3860" s="286">
        <v>561296228</v>
      </c>
      <c r="H3860" s="278">
        <v>49457</v>
      </c>
      <c r="I3860" s="278"/>
      <c r="K3860" s="57"/>
      <c r="L3860" s="57"/>
      <c r="M3860" s="274"/>
      <c r="N3860" s="274"/>
      <c r="O3860" s="57"/>
    </row>
    <row r="3861" spans="1:15">
      <c r="A3861" s="57"/>
      <c r="B3861" s="278">
        <v>46865</v>
      </c>
      <c r="C3861" s="283">
        <f t="shared" si="58"/>
        <v>10148764757</v>
      </c>
      <c r="D3861" s="57"/>
      <c r="E3861" s="57"/>
      <c r="F3861" s="279">
        <v>610074645</v>
      </c>
      <c r="G3861" s="286">
        <v>561401951</v>
      </c>
      <c r="H3861" s="278">
        <v>48426</v>
      </c>
      <c r="I3861" s="278"/>
      <c r="K3861" s="57"/>
      <c r="L3861" s="57"/>
      <c r="M3861" s="274"/>
      <c r="N3861" s="274"/>
      <c r="O3861" s="57"/>
    </row>
    <row r="3862" spans="1:15">
      <c r="A3862" s="57"/>
      <c r="B3862" s="278">
        <v>46866</v>
      </c>
      <c r="C3862" s="283">
        <f t="shared" si="58"/>
        <v>10323999671</v>
      </c>
      <c r="D3862" s="57"/>
      <c r="E3862" s="57"/>
      <c r="F3862" s="279">
        <v>785309559</v>
      </c>
      <c r="G3862" s="286">
        <v>561405719</v>
      </c>
      <c r="H3862" s="278">
        <v>43170</v>
      </c>
      <c r="I3862" s="278"/>
      <c r="K3862" s="57"/>
      <c r="L3862" s="57"/>
      <c r="M3862" s="274"/>
      <c r="N3862" s="274"/>
      <c r="O3862" s="57"/>
    </row>
    <row r="3863" spans="1:15">
      <c r="A3863" s="57"/>
      <c r="B3863" s="278">
        <v>46867</v>
      </c>
      <c r="C3863" s="283">
        <f t="shared" si="58"/>
        <v>10144485217</v>
      </c>
      <c r="D3863" s="57"/>
      <c r="E3863" s="57"/>
      <c r="F3863" s="279">
        <v>605795105</v>
      </c>
      <c r="G3863" s="286">
        <v>561519846</v>
      </c>
      <c r="H3863" s="278">
        <v>43178</v>
      </c>
      <c r="I3863" s="278"/>
      <c r="K3863" s="57"/>
      <c r="L3863" s="57"/>
      <c r="M3863" s="274"/>
      <c r="N3863" s="274"/>
      <c r="O3863" s="57"/>
    </row>
    <row r="3864" spans="1:15">
      <c r="A3864" s="57"/>
      <c r="B3864" s="278">
        <v>46868</v>
      </c>
      <c r="C3864" s="283">
        <f t="shared" si="58"/>
        <v>10521147469</v>
      </c>
      <c r="D3864" s="57"/>
      <c r="E3864" s="57"/>
      <c r="F3864" s="279">
        <v>982457357</v>
      </c>
      <c r="G3864" s="286">
        <v>561532010</v>
      </c>
      <c r="H3864" s="278">
        <v>46864</v>
      </c>
      <c r="I3864" s="278"/>
      <c r="K3864" s="57"/>
      <c r="L3864" s="57"/>
      <c r="M3864" s="274"/>
      <c r="N3864" s="274"/>
      <c r="O3864" s="57"/>
    </row>
    <row r="3865" spans="1:15">
      <c r="A3865" s="57"/>
      <c r="B3865" s="278">
        <v>46869</v>
      </c>
      <c r="C3865" s="283">
        <f t="shared" si="58"/>
        <v>9662266456</v>
      </c>
      <c r="D3865" s="57"/>
      <c r="E3865" s="57"/>
      <c r="F3865" s="279">
        <v>123576344</v>
      </c>
      <c r="G3865" s="286">
        <v>561626499</v>
      </c>
      <c r="H3865" s="278">
        <v>44366</v>
      </c>
      <c r="I3865" s="278"/>
      <c r="K3865" s="57"/>
      <c r="L3865" s="57"/>
      <c r="M3865" s="274"/>
      <c r="N3865" s="274"/>
      <c r="O3865" s="57"/>
    </row>
    <row r="3866" spans="1:15">
      <c r="A3866" s="57"/>
      <c r="B3866" s="278">
        <v>46870</v>
      </c>
      <c r="C3866" s="283">
        <f t="shared" si="58"/>
        <v>10004668697</v>
      </c>
      <c r="D3866" s="57"/>
      <c r="E3866" s="57"/>
      <c r="F3866" s="279">
        <v>465978585</v>
      </c>
      <c r="G3866" s="286">
        <v>562247461</v>
      </c>
      <c r="H3866" s="278">
        <v>44605</v>
      </c>
      <c r="I3866" s="278"/>
      <c r="K3866" s="57"/>
      <c r="L3866" s="57"/>
      <c r="M3866" s="274"/>
      <c r="N3866" s="274"/>
      <c r="O3866" s="57"/>
    </row>
    <row r="3867" spans="1:15">
      <c r="A3867" s="57"/>
      <c r="B3867" s="278">
        <v>46871</v>
      </c>
      <c r="C3867" s="283">
        <f t="shared" si="58"/>
        <v>10216287524</v>
      </c>
      <c r="D3867" s="57"/>
      <c r="E3867" s="57"/>
      <c r="F3867" s="279">
        <v>677597412</v>
      </c>
      <c r="G3867" s="286">
        <v>562366686</v>
      </c>
      <c r="H3867" s="278">
        <v>48679</v>
      </c>
      <c r="I3867" s="278"/>
      <c r="K3867" s="57"/>
      <c r="L3867" s="57"/>
      <c r="M3867" s="274"/>
      <c r="N3867" s="274"/>
      <c r="O3867" s="57"/>
    </row>
    <row r="3868" spans="1:15">
      <c r="A3868" s="57"/>
      <c r="B3868" s="278">
        <v>46872</v>
      </c>
      <c r="C3868" s="283">
        <f t="shared" si="58"/>
        <v>10351057656</v>
      </c>
      <c r="D3868" s="57"/>
      <c r="E3868" s="57"/>
      <c r="F3868" s="279">
        <v>812367544</v>
      </c>
      <c r="G3868" s="286">
        <v>562415882</v>
      </c>
      <c r="H3868" s="278">
        <v>45736</v>
      </c>
      <c r="I3868" s="278"/>
      <c r="K3868" s="57"/>
      <c r="L3868" s="57"/>
      <c r="M3868" s="274"/>
      <c r="N3868" s="274"/>
      <c r="O3868" s="57"/>
    </row>
    <row r="3869" spans="1:15">
      <c r="A3869" s="57"/>
      <c r="B3869" s="278">
        <v>46873</v>
      </c>
      <c r="C3869" s="283">
        <f t="shared" si="58"/>
        <v>9717504400</v>
      </c>
      <c r="D3869" s="57"/>
      <c r="E3869" s="57"/>
      <c r="F3869" s="279">
        <v>178814288</v>
      </c>
      <c r="G3869" s="286">
        <v>562473769</v>
      </c>
      <c r="H3869" s="278">
        <v>43180</v>
      </c>
      <c r="I3869" s="278"/>
      <c r="K3869" s="57"/>
      <c r="L3869" s="57"/>
      <c r="M3869" s="274"/>
      <c r="N3869" s="274"/>
      <c r="O3869" s="57"/>
    </row>
    <row r="3870" spans="1:15">
      <c r="A3870" s="57"/>
      <c r="B3870" s="278">
        <v>46874</v>
      </c>
      <c r="C3870" s="283">
        <f t="shared" si="58"/>
        <v>10314310964</v>
      </c>
      <c r="D3870" s="57"/>
      <c r="E3870" s="57"/>
      <c r="F3870" s="279">
        <v>775620852</v>
      </c>
      <c r="G3870" s="286">
        <v>562582179</v>
      </c>
      <c r="H3870" s="278">
        <v>46582</v>
      </c>
      <c r="I3870" s="278"/>
      <c r="K3870" s="57"/>
      <c r="L3870" s="57"/>
      <c r="M3870" s="274"/>
      <c r="N3870" s="274"/>
      <c r="O3870" s="57"/>
    </row>
    <row r="3871" spans="1:15">
      <c r="A3871" s="57"/>
      <c r="B3871" s="278">
        <v>46875</v>
      </c>
      <c r="C3871" s="283">
        <f t="shared" si="58"/>
        <v>9703236233</v>
      </c>
      <c r="D3871" s="57"/>
      <c r="E3871" s="57"/>
      <c r="F3871" s="279">
        <v>164546121</v>
      </c>
      <c r="G3871" s="286">
        <v>562645305</v>
      </c>
      <c r="H3871" s="278">
        <v>47134</v>
      </c>
      <c r="I3871" s="278"/>
      <c r="K3871" s="57"/>
      <c r="L3871" s="57"/>
      <c r="M3871" s="274"/>
      <c r="N3871" s="274"/>
      <c r="O3871" s="57"/>
    </row>
    <row r="3872" spans="1:15">
      <c r="A3872" s="57"/>
      <c r="B3872" s="278">
        <v>46876</v>
      </c>
      <c r="C3872" s="283">
        <f t="shared" ref="C3872:C3935" si="59">F3872+(F$88*28679+98765)+(G$88*6587+87654)+(E$88*9537+76543)+(J$88*5713+4528)</f>
        <v>10193282221</v>
      </c>
      <c r="D3872" s="57"/>
      <c r="E3872" s="57"/>
      <c r="F3872" s="279">
        <v>654592109</v>
      </c>
      <c r="G3872" s="286">
        <v>562676651</v>
      </c>
      <c r="H3872" s="278">
        <v>47349</v>
      </c>
      <c r="I3872" s="278"/>
      <c r="K3872" s="57"/>
      <c r="L3872" s="57"/>
      <c r="M3872" s="274"/>
      <c r="N3872" s="274"/>
      <c r="O3872" s="57"/>
    </row>
    <row r="3873" spans="1:15">
      <c r="A3873" s="57"/>
      <c r="B3873" s="278">
        <v>46877</v>
      </c>
      <c r="C3873" s="283">
        <f t="shared" si="59"/>
        <v>9727766917</v>
      </c>
      <c r="D3873" s="57"/>
      <c r="E3873" s="57"/>
      <c r="F3873" s="279">
        <v>189076805</v>
      </c>
      <c r="G3873" s="286">
        <v>562820860</v>
      </c>
      <c r="H3873" s="278">
        <v>45413</v>
      </c>
      <c r="I3873" s="278"/>
      <c r="K3873" s="57"/>
      <c r="L3873" s="57"/>
      <c r="M3873" s="274"/>
      <c r="N3873" s="274"/>
      <c r="O3873" s="57"/>
    </row>
    <row r="3874" spans="1:15">
      <c r="A3874" s="57"/>
      <c r="B3874" s="278">
        <v>46878</v>
      </c>
      <c r="C3874" s="283">
        <f t="shared" si="59"/>
        <v>10319084914</v>
      </c>
      <c r="D3874" s="57"/>
      <c r="E3874" s="57"/>
      <c r="F3874" s="279">
        <v>780394802</v>
      </c>
      <c r="G3874" s="286">
        <v>562866203</v>
      </c>
      <c r="H3874" s="278">
        <v>49048</v>
      </c>
      <c r="I3874" s="278"/>
      <c r="K3874" s="57"/>
      <c r="L3874" s="57"/>
      <c r="M3874" s="274"/>
      <c r="N3874" s="274"/>
      <c r="O3874" s="57"/>
    </row>
    <row r="3875" spans="1:15">
      <c r="A3875" s="57"/>
      <c r="B3875" s="278">
        <v>46879</v>
      </c>
      <c r="C3875" s="283">
        <f t="shared" si="59"/>
        <v>9684829650</v>
      </c>
      <c r="D3875" s="57"/>
      <c r="E3875" s="57"/>
      <c r="F3875" s="279">
        <v>146139538</v>
      </c>
      <c r="G3875" s="286">
        <v>563101581</v>
      </c>
      <c r="H3875" s="278">
        <v>49440</v>
      </c>
      <c r="I3875" s="278"/>
      <c r="K3875" s="57"/>
      <c r="L3875" s="57"/>
      <c r="M3875" s="274"/>
      <c r="N3875" s="274"/>
      <c r="O3875" s="57"/>
    </row>
    <row r="3876" spans="1:15">
      <c r="A3876" s="57"/>
      <c r="B3876" s="278">
        <v>46880</v>
      </c>
      <c r="C3876" s="283">
        <f t="shared" si="59"/>
        <v>10064440993</v>
      </c>
      <c r="D3876" s="57"/>
      <c r="E3876" s="57"/>
      <c r="F3876" s="279">
        <v>525750881</v>
      </c>
      <c r="G3876" s="286">
        <v>563205768</v>
      </c>
      <c r="H3876" s="278">
        <v>47501</v>
      </c>
      <c r="I3876" s="278"/>
      <c r="K3876" s="57"/>
      <c r="L3876" s="57"/>
      <c r="M3876" s="274"/>
      <c r="N3876" s="274"/>
      <c r="O3876" s="57"/>
    </row>
    <row r="3877" spans="1:15">
      <c r="A3877" s="57"/>
      <c r="B3877" s="278">
        <v>46881</v>
      </c>
      <c r="C3877" s="283">
        <f t="shared" si="59"/>
        <v>9876886279</v>
      </c>
      <c r="D3877" s="57"/>
      <c r="E3877" s="57"/>
      <c r="F3877" s="279">
        <v>338196167</v>
      </c>
      <c r="G3877" s="286">
        <v>563390906</v>
      </c>
      <c r="H3877" s="278">
        <v>43317</v>
      </c>
      <c r="I3877" s="278"/>
      <c r="K3877" s="57"/>
      <c r="L3877" s="57"/>
      <c r="M3877" s="274"/>
      <c r="N3877" s="274"/>
      <c r="O3877" s="57"/>
    </row>
    <row r="3878" spans="1:15">
      <c r="A3878" s="57"/>
      <c r="B3878" s="278">
        <v>46882</v>
      </c>
      <c r="C3878" s="283">
        <f t="shared" si="59"/>
        <v>10395078321</v>
      </c>
      <c r="D3878" s="57"/>
      <c r="E3878" s="57"/>
      <c r="F3878" s="279">
        <v>856388209</v>
      </c>
      <c r="G3878" s="286">
        <v>563391400</v>
      </c>
      <c r="H3878" s="278">
        <v>49828</v>
      </c>
      <c r="I3878" s="278"/>
      <c r="K3878" s="57"/>
      <c r="L3878" s="57"/>
      <c r="M3878" s="274"/>
      <c r="N3878" s="274"/>
      <c r="O3878" s="57"/>
    </row>
    <row r="3879" spans="1:15">
      <c r="A3879" s="57"/>
      <c r="B3879" s="278">
        <v>46883</v>
      </c>
      <c r="C3879" s="283">
        <f t="shared" si="59"/>
        <v>9954435410</v>
      </c>
      <c r="D3879" s="57"/>
      <c r="E3879" s="57"/>
      <c r="F3879" s="279">
        <v>415745298</v>
      </c>
      <c r="G3879" s="286">
        <v>563432998</v>
      </c>
      <c r="H3879" s="278">
        <v>47817</v>
      </c>
      <c r="I3879" s="278"/>
      <c r="K3879" s="57"/>
      <c r="L3879" s="57"/>
      <c r="M3879" s="274"/>
      <c r="N3879" s="274"/>
      <c r="O3879" s="57"/>
    </row>
    <row r="3880" spans="1:15">
      <c r="A3880" s="57"/>
      <c r="B3880" s="278">
        <v>46884</v>
      </c>
      <c r="C3880" s="283">
        <f t="shared" si="59"/>
        <v>9951268171</v>
      </c>
      <c r="D3880" s="57"/>
      <c r="E3880" s="57"/>
      <c r="F3880" s="279">
        <v>412578059</v>
      </c>
      <c r="G3880" s="286">
        <v>564219222</v>
      </c>
      <c r="H3880" s="278">
        <v>48821</v>
      </c>
      <c r="I3880" s="278"/>
      <c r="K3880" s="57"/>
      <c r="L3880" s="57"/>
      <c r="M3880" s="274"/>
      <c r="N3880" s="274"/>
      <c r="O3880" s="57"/>
    </row>
    <row r="3881" spans="1:15">
      <c r="A3881" s="57"/>
      <c r="B3881" s="278">
        <v>46885</v>
      </c>
      <c r="C3881" s="283">
        <f t="shared" si="59"/>
        <v>9970739412</v>
      </c>
      <c r="D3881" s="57"/>
      <c r="E3881" s="57"/>
      <c r="F3881" s="279">
        <v>432049300</v>
      </c>
      <c r="G3881" s="286">
        <v>564362632</v>
      </c>
      <c r="H3881" s="278">
        <v>45068</v>
      </c>
      <c r="I3881" s="278"/>
      <c r="K3881" s="57"/>
      <c r="L3881" s="57"/>
      <c r="M3881" s="274"/>
      <c r="N3881" s="274"/>
      <c r="O3881" s="57"/>
    </row>
    <row r="3882" spans="1:15">
      <c r="A3882" s="57"/>
      <c r="B3882" s="278">
        <v>46886</v>
      </c>
      <c r="C3882" s="283">
        <f t="shared" si="59"/>
        <v>10392911856</v>
      </c>
      <c r="D3882" s="57"/>
      <c r="E3882" s="57"/>
      <c r="F3882" s="279">
        <v>854221744</v>
      </c>
      <c r="G3882" s="286">
        <v>564380372</v>
      </c>
      <c r="H3882" s="278">
        <v>48557</v>
      </c>
      <c r="I3882" s="278"/>
      <c r="K3882" s="57"/>
      <c r="L3882" s="57"/>
      <c r="M3882" s="274"/>
      <c r="N3882" s="274"/>
      <c r="O3882" s="57"/>
    </row>
    <row r="3883" spans="1:15">
      <c r="A3883" s="57"/>
      <c r="B3883" s="278">
        <v>46887</v>
      </c>
      <c r="C3883" s="283">
        <f t="shared" si="59"/>
        <v>10426273891</v>
      </c>
      <c r="D3883" s="57"/>
      <c r="E3883" s="57"/>
      <c r="F3883" s="279">
        <v>887583779</v>
      </c>
      <c r="G3883" s="286">
        <v>564771507</v>
      </c>
      <c r="H3883" s="278">
        <v>48973</v>
      </c>
      <c r="I3883" s="278"/>
      <c r="K3883" s="57"/>
      <c r="L3883" s="57"/>
      <c r="M3883" s="274"/>
      <c r="N3883" s="274"/>
      <c r="O3883" s="57"/>
    </row>
    <row r="3884" spans="1:15">
      <c r="A3884" s="57"/>
      <c r="B3884" s="278">
        <v>46888</v>
      </c>
      <c r="C3884" s="283">
        <f t="shared" si="59"/>
        <v>10204043191</v>
      </c>
      <c r="D3884" s="57"/>
      <c r="E3884" s="57"/>
      <c r="F3884" s="279">
        <v>665353079</v>
      </c>
      <c r="G3884" s="286">
        <v>565055245</v>
      </c>
      <c r="H3884" s="278">
        <v>49102</v>
      </c>
      <c r="I3884" s="278"/>
      <c r="K3884" s="57"/>
      <c r="L3884" s="57"/>
      <c r="M3884" s="274"/>
      <c r="N3884" s="274"/>
      <c r="O3884" s="57"/>
    </row>
    <row r="3885" spans="1:15">
      <c r="A3885" s="57"/>
      <c r="B3885" s="278">
        <v>46889</v>
      </c>
      <c r="C3885" s="283">
        <f t="shared" si="59"/>
        <v>9912683662</v>
      </c>
      <c r="D3885" s="57"/>
      <c r="E3885" s="57"/>
      <c r="F3885" s="279">
        <v>373993550</v>
      </c>
      <c r="G3885" s="286">
        <v>565133557</v>
      </c>
      <c r="H3885" s="278">
        <v>49599</v>
      </c>
      <c r="I3885" s="278"/>
      <c r="K3885" s="57"/>
      <c r="L3885" s="57"/>
      <c r="M3885" s="274"/>
      <c r="N3885" s="274"/>
      <c r="O3885" s="57"/>
    </row>
    <row r="3886" spans="1:15">
      <c r="A3886" s="57"/>
      <c r="B3886" s="278">
        <v>46890</v>
      </c>
      <c r="C3886" s="283">
        <f t="shared" si="59"/>
        <v>10270056737</v>
      </c>
      <c r="D3886" s="57"/>
      <c r="E3886" s="57"/>
      <c r="F3886" s="279">
        <v>731366625</v>
      </c>
      <c r="G3886" s="286">
        <v>565257432</v>
      </c>
      <c r="H3886" s="278">
        <v>50284</v>
      </c>
      <c r="I3886" s="278"/>
      <c r="K3886" s="57"/>
      <c r="L3886" s="57"/>
      <c r="M3886" s="274"/>
      <c r="N3886" s="274"/>
      <c r="O3886" s="57"/>
    </row>
    <row r="3887" spans="1:15">
      <c r="A3887" s="57"/>
      <c r="B3887" s="278">
        <v>46891</v>
      </c>
      <c r="C3887" s="283">
        <f t="shared" si="59"/>
        <v>10113889325</v>
      </c>
      <c r="D3887" s="57"/>
      <c r="E3887" s="57"/>
      <c r="F3887" s="279">
        <v>575199213</v>
      </c>
      <c r="G3887" s="286">
        <v>565264486</v>
      </c>
      <c r="H3887" s="278">
        <v>48299</v>
      </c>
      <c r="I3887" s="278"/>
      <c r="K3887" s="57"/>
      <c r="L3887" s="57"/>
      <c r="M3887" s="274"/>
      <c r="N3887" s="274"/>
      <c r="O3887" s="57"/>
    </row>
    <row r="3888" spans="1:15">
      <c r="A3888" s="57"/>
      <c r="B3888" s="278">
        <v>46892</v>
      </c>
      <c r="C3888" s="283">
        <f t="shared" si="59"/>
        <v>10106303870</v>
      </c>
      <c r="D3888" s="57"/>
      <c r="E3888" s="57"/>
      <c r="F3888" s="279">
        <v>567613758</v>
      </c>
      <c r="G3888" s="286">
        <v>565556864</v>
      </c>
      <c r="H3888" s="278">
        <v>45808</v>
      </c>
      <c r="I3888" s="278"/>
      <c r="K3888" s="57"/>
      <c r="L3888" s="57"/>
      <c r="M3888" s="274"/>
      <c r="N3888" s="274"/>
      <c r="O3888" s="57"/>
    </row>
    <row r="3889" spans="1:15">
      <c r="A3889" s="57"/>
      <c r="B3889" s="278">
        <v>46893</v>
      </c>
      <c r="C3889" s="283">
        <f t="shared" si="59"/>
        <v>9758449454</v>
      </c>
      <c r="D3889" s="57"/>
      <c r="E3889" s="57"/>
      <c r="F3889" s="279">
        <v>219759342</v>
      </c>
      <c r="G3889" s="286">
        <v>565796412</v>
      </c>
      <c r="H3889" s="278">
        <v>43510</v>
      </c>
      <c r="I3889" s="278"/>
      <c r="K3889" s="57"/>
      <c r="L3889" s="57"/>
      <c r="M3889" s="274"/>
      <c r="N3889" s="274"/>
      <c r="O3889" s="57"/>
    </row>
    <row r="3890" spans="1:15">
      <c r="A3890" s="57"/>
      <c r="B3890" s="278">
        <v>46894</v>
      </c>
      <c r="C3890" s="283">
        <f t="shared" si="59"/>
        <v>10399567951</v>
      </c>
      <c r="D3890" s="57"/>
      <c r="E3890" s="57"/>
      <c r="F3890" s="279">
        <v>860877839</v>
      </c>
      <c r="G3890" s="286">
        <v>565802857</v>
      </c>
      <c r="H3890" s="278">
        <v>49924</v>
      </c>
      <c r="I3890" s="278"/>
      <c r="K3890" s="57"/>
      <c r="L3890" s="57"/>
      <c r="M3890" s="274"/>
      <c r="N3890" s="274"/>
      <c r="O3890" s="57"/>
    </row>
    <row r="3891" spans="1:15">
      <c r="A3891" s="57"/>
      <c r="B3891" s="278">
        <v>46895</v>
      </c>
      <c r="C3891" s="283">
        <f t="shared" si="59"/>
        <v>10376368137</v>
      </c>
      <c r="D3891" s="57"/>
      <c r="E3891" s="57"/>
      <c r="F3891" s="279">
        <v>837678025</v>
      </c>
      <c r="G3891" s="286">
        <v>565931817</v>
      </c>
      <c r="H3891" s="278">
        <v>48232</v>
      </c>
      <c r="I3891" s="278"/>
      <c r="K3891" s="57"/>
      <c r="L3891" s="57"/>
      <c r="M3891" s="274"/>
      <c r="N3891" s="274"/>
      <c r="O3891" s="57"/>
    </row>
    <row r="3892" spans="1:15">
      <c r="A3892" s="57"/>
      <c r="B3892" s="278">
        <v>46896</v>
      </c>
      <c r="C3892" s="283">
        <f t="shared" si="59"/>
        <v>10081412967</v>
      </c>
      <c r="D3892" s="57"/>
      <c r="E3892" s="57"/>
      <c r="F3892" s="279">
        <v>542722855</v>
      </c>
      <c r="G3892" s="286">
        <v>566013214</v>
      </c>
      <c r="H3892" s="278">
        <v>46344</v>
      </c>
      <c r="I3892" s="278"/>
      <c r="K3892" s="57"/>
      <c r="L3892" s="57"/>
      <c r="M3892" s="274"/>
      <c r="N3892" s="274"/>
      <c r="O3892" s="57"/>
    </row>
    <row r="3893" spans="1:15">
      <c r="A3893" s="57"/>
      <c r="B3893" s="278">
        <v>46897</v>
      </c>
      <c r="C3893" s="283">
        <f t="shared" si="59"/>
        <v>10526495536</v>
      </c>
      <c r="D3893" s="57"/>
      <c r="E3893" s="57"/>
      <c r="F3893" s="279">
        <v>987805424</v>
      </c>
      <c r="G3893" s="286">
        <v>566034155</v>
      </c>
      <c r="H3893" s="278">
        <v>43998</v>
      </c>
      <c r="I3893" s="278"/>
      <c r="K3893" s="57"/>
      <c r="L3893" s="57"/>
      <c r="M3893" s="274"/>
      <c r="N3893" s="274"/>
      <c r="O3893" s="57"/>
    </row>
    <row r="3894" spans="1:15">
      <c r="A3894" s="57"/>
      <c r="B3894" s="278">
        <v>46898</v>
      </c>
      <c r="C3894" s="283">
        <f t="shared" si="59"/>
        <v>9943065695</v>
      </c>
      <c r="D3894" s="57"/>
      <c r="E3894" s="57"/>
      <c r="F3894" s="279">
        <v>404375583</v>
      </c>
      <c r="G3894" s="286">
        <v>566116573</v>
      </c>
      <c r="H3894" s="278">
        <v>47537</v>
      </c>
      <c r="I3894" s="278"/>
      <c r="K3894" s="57"/>
      <c r="L3894" s="57"/>
      <c r="M3894" s="274"/>
      <c r="N3894" s="274"/>
      <c r="O3894" s="57"/>
    </row>
    <row r="3895" spans="1:15">
      <c r="A3895" s="57"/>
      <c r="B3895" s="278">
        <v>46899</v>
      </c>
      <c r="C3895" s="283">
        <f t="shared" si="59"/>
        <v>9841606954</v>
      </c>
      <c r="D3895" s="57"/>
      <c r="E3895" s="57"/>
      <c r="F3895" s="279">
        <v>302916842</v>
      </c>
      <c r="G3895" s="286">
        <v>566127523</v>
      </c>
      <c r="H3895" s="278">
        <v>46928</v>
      </c>
      <c r="I3895" s="278"/>
      <c r="K3895" s="57"/>
      <c r="L3895" s="57"/>
      <c r="M3895" s="274"/>
      <c r="N3895" s="274"/>
      <c r="O3895" s="57"/>
    </row>
    <row r="3896" spans="1:15">
      <c r="A3896" s="57"/>
      <c r="B3896" s="278">
        <v>46900</v>
      </c>
      <c r="C3896" s="283">
        <f t="shared" si="59"/>
        <v>10465397793</v>
      </c>
      <c r="D3896" s="57"/>
      <c r="E3896" s="57"/>
      <c r="F3896" s="279">
        <v>926707681</v>
      </c>
      <c r="G3896" s="286">
        <v>566140260</v>
      </c>
      <c r="H3896" s="278">
        <v>48130</v>
      </c>
      <c r="I3896" s="278"/>
      <c r="K3896" s="57"/>
      <c r="L3896" s="57"/>
      <c r="M3896" s="274"/>
      <c r="N3896" s="274"/>
      <c r="O3896" s="57"/>
    </row>
    <row r="3897" spans="1:15">
      <c r="A3897" s="57"/>
      <c r="B3897" s="278">
        <v>46901</v>
      </c>
      <c r="C3897" s="283">
        <f t="shared" si="59"/>
        <v>9811034922</v>
      </c>
      <c r="D3897" s="57"/>
      <c r="E3897" s="57"/>
      <c r="F3897" s="279">
        <v>272344810</v>
      </c>
      <c r="G3897" s="286">
        <v>566187866</v>
      </c>
      <c r="H3897" s="278">
        <v>45837</v>
      </c>
      <c r="I3897" s="278"/>
      <c r="K3897" s="57"/>
      <c r="L3897" s="57"/>
      <c r="M3897" s="274"/>
      <c r="N3897" s="274"/>
      <c r="O3897" s="57"/>
    </row>
    <row r="3898" spans="1:15">
      <c r="A3898" s="57"/>
      <c r="B3898" s="278">
        <v>46902</v>
      </c>
      <c r="C3898" s="283">
        <f t="shared" si="59"/>
        <v>10425484931</v>
      </c>
      <c r="D3898" s="57"/>
      <c r="E3898" s="57"/>
      <c r="F3898" s="279">
        <v>886794819</v>
      </c>
      <c r="G3898" s="286">
        <v>566287330</v>
      </c>
      <c r="H3898" s="278">
        <v>44556</v>
      </c>
      <c r="I3898" s="278"/>
      <c r="K3898" s="57"/>
      <c r="L3898" s="57"/>
      <c r="M3898" s="274"/>
      <c r="N3898" s="274"/>
      <c r="O3898" s="57"/>
    </row>
    <row r="3899" spans="1:15">
      <c r="A3899" s="57"/>
      <c r="B3899" s="278">
        <v>46903</v>
      </c>
      <c r="C3899" s="283">
        <f t="shared" si="59"/>
        <v>10152568869</v>
      </c>
      <c r="D3899" s="57"/>
      <c r="E3899" s="57"/>
      <c r="F3899" s="279">
        <v>613878757</v>
      </c>
      <c r="G3899" s="286">
        <v>566502851</v>
      </c>
      <c r="H3899" s="278">
        <v>47034</v>
      </c>
      <c r="I3899" s="278"/>
      <c r="K3899" s="57"/>
      <c r="L3899" s="57"/>
      <c r="M3899" s="274"/>
      <c r="N3899" s="274"/>
      <c r="O3899" s="57"/>
    </row>
    <row r="3900" spans="1:15">
      <c r="A3900" s="57"/>
      <c r="B3900" s="278">
        <v>46904</v>
      </c>
      <c r="C3900" s="283">
        <f t="shared" si="59"/>
        <v>9905452625</v>
      </c>
      <c r="D3900" s="57"/>
      <c r="E3900" s="57"/>
      <c r="F3900" s="279">
        <v>366762513</v>
      </c>
      <c r="G3900" s="286">
        <v>566634257</v>
      </c>
      <c r="H3900" s="278">
        <v>49951</v>
      </c>
      <c r="I3900" s="278"/>
      <c r="K3900" s="57"/>
      <c r="L3900" s="57"/>
      <c r="M3900" s="274"/>
      <c r="N3900" s="274"/>
      <c r="O3900" s="57"/>
    </row>
    <row r="3901" spans="1:15">
      <c r="A3901" s="57"/>
      <c r="B3901" s="278">
        <v>46905</v>
      </c>
      <c r="C3901" s="283">
        <f t="shared" si="59"/>
        <v>10093778880</v>
      </c>
      <c r="D3901" s="57"/>
      <c r="E3901" s="57"/>
      <c r="F3901" s="279">
        <v>555088768</v>
      </c>
      <c r="G3901" s="286">
        <v>566856651</v>
      </c>
      <c r="H3901" s="278">
        <v>49087</v>
      </c>
      <c r="I3901" s="278"/>
      <c r="K3901" s="57"/>
      <c r="L3901" s="57"/>
      <c r="M3901" s="274"/>
      <c r="N3901" s="274"/>
      <c r="O3901" s="57"/>
    </row>
    <row r="3902" spans="1:15">
      <c r="A3902" s="57"/>
      <c r="B3902" s="278">
        <v>46906</v>
      </c>
      <c r="C3902" s="283">
        <f t="shared" si="59"/>
        <v>9842965970</v>
      </c>
      <c r="D3902" s="57"/>
      <c r="E3902" s="57"/>
      <c r="F3902" s="279">
        <v>304275858</v>
      </c>
      <c r="G3902" s="286">
        <v>567241785</v>
      </c>
      <c r="H3902" s="278">
        <v>44488</v>
      </c>
      <c r="I3902" s="278"/>
      <c r="K3902" s="57"/>
      <c r="L3902" s="57"/>
      <c r="M3902" s="274"/>
      <c r="N3902" s="274"/>
      <c r="O3902" s="57"/>
    </row>
    <row r="3903" spans="1:15">
      <c r="A3903" s="57"/>
      <c r="B3903" s="278">
        <v>46907</v>
      </c>
      <c r="C3903" s="283">
        <f t="shared" si="59"/>
        <v>9717709243</v>
      </c>
      <c r="D3903" s="57"/>
      <c r="E3903" s="57"/>
      <c r="F3903" s="279">
        <v>179019131</v>
      </c>
      <c r="G3903" s="286">
        <v>567431695</v>
      </c>
      <c r="H3903" s="278">
        <v>46799</v>
      </c>
      <c r="I3903" s="278"/>
      <c r="K3903" s="57"/>
      <c r="L3903" s="57"/>
      <c r="M3903" s="274"/>
      <c r="N3903" s="274"/>
      <c r="O3903" s="57"/>
    </row>
    <row r="3904" spans="1:15">
      <c r="A3904" s="57"/>
      <c r="B3904" s="278">
        <v>46908</v>
      </c>
      <c r="C3904" s="283">
        <f t="shared" si="59"/>
        <v>10160549948</v>
      </c>
      <c r="D3904" s="57"/>
      <c r="E3904" s="57"/>
      <c r="F3904" s="279">
        <v>621859836</v>
      </c>
      <c r="G3904" s="286">
        <v>567436215</v>
      </c>
      <c r="H3904" s="278">
        <v>43059</v>
      </c>
      <c r="I3904" s="278"/>
      <c r="K3904" s="57"/>
      <c r="L3904" s="57"/>
      <c r="M3904" s="274"/>
      <c r="N3904" s="274"/>
      <c r="O3904" s="57"/>
    </row>
    <row r="3905" spans="1:15">
      <c r="A3905" s="57"/>
      <c r="B3905" s="278">
        <v>46909</v>
      </c>
      <c r="C3905" s="283">
        <f t="shared" si="59"/>
        <v>10128724772</v>
      </c>
      <c r="D3905" s="57"/>
      <c r="E3905" s="57"/>
      <c r="F3905" s="279">
        <v>590034660</v>
      </c>
      <c r="G3905" s="286">
        <v>567471269</v>
      </c>
      <c r="H3905" s="278">
        <v>44932</v>
      </c>
      <c r="I3905" s="278"/>
      <c r="K3905" s="57"/>
      <c r="L3905" s="57"/>
      <c r="M3905" s="274"/>
      <c r="N3905" s="274"/>
      <c r="O3905" s="57"/>
    </row>
    <row r="3906" spans="1:15">
      <c r="A3906" s="57"/>
      <c r="B3906" s="278">
        <v>46910</v>
      </c>
      <c r="C3906" s="283">
        <f t="shared" si="59"/>
        <v>9876730772</v>
      </c>
      <c r="D3906" s="57"/>
      <c r="E3906" s="57"/>
      <c r="F3906" s="279">
        <v>338040660</v>
      </c>
      <c r="G3906" s="286">
        <v>567582409</v>
      </c>
      <c r="H3906" s="278">
        <v>45934</v>
      </c>
      <c r="I3906" s="278"/>
      <c r="K3906" s="57"/>
      <c r="L3906" s="57"/>
      <c r="M3906" s="274"/>
      <c r="N3906" s="274"/>
      <c r="O3906" s="57"/>
    </row>
    <row r="3907" spans="1:15">
      <c r="A3907" s="57"/>
      <c r="B3907" s="278">
        <v>46911</v>
      </c>
      <c r="C3907" s="283">
        <f t="shared" si="59"/>
        <v>9922943486</v>
      </c>
      <c r="D3907" s="57"/>
      <c r="E3907" s="57"/>
      <c r="F3907" s="279">
        <v>384253374</v>
      </c>
      <c r="G3907" s="286">
        <v>567604523</v>
      </c>
      <c r="H3907" s="278">
        <v>44923</v>
      </c>
      <c r="I3907" s="278"/>
      <c r="K3907" s="57"/>
      <c r="L3907" s="57"/>
      <c r="M3907" s="274"/>
      <c r="N3907" s="274"/>
      <c r="O3907" s="57"/>
    </row>
    <row r="3908" spans="1:15">
      <c r="A3908" s="57"/>
      <c r="B3908" s="278">
        <v>46912</v>
      </c>
      <c r="C3908" s="283">
        <f t="shared" si="59"/>
        <v>9974932534</v>
      </c>
      <c r="D3908" s="57"/>
      <c r="E3908" s="57"/>
      <c r="F3908" s="279">
        <v>436242422</v>
      </c>
      <c r="G3908" s="286">
        <v>567613758</v>
      </c>
      <c r="H3908" s="278">
        <v>46892</v>
      </c>
      <c r="I3908" s="278"/>
      <c r="K3908" s="57"/>
      <c r="L3908" s="57"/>
      <c r="M3908" s="274"/>
      <c r="N3908" s="274"/>
      <c r="O3908" s="57"/>
    </row>
    <row r="3909" spans="1:15">
      <c r="A3909" s="57"/>
      <c r="B3909" s="278">
        <v>46913</v>
      </c>
      <c r="C3909" s="283">
        <f t="shared" si="59"/>
        <v>10223291544</v>
      </c>
      <c r="D3909" s="57"/>
      <c r="E3909" s="57"/>
      <c r="F3909" s="279">
        <v>684601432</v>
      </c>
      <c r="G3909" s="286">
        <v>567910973</v>
      </c>
      <c r="H3909" s="278">
        <v>48921</v>
      </c>
      <c r="I3909" s="278"/>
      <c r="K3909" s="57"/>
      <c r="L3909" s="57"/>
      <c r="M3909" s="274"/>
      <c r="N3909" s="274"/>
      <c r="O3909" s="57"/>
    </row>
    <row r="3910" spans="1:15">
      <c r="A3910" s="57"/>
      <c r="B3910" s="278">
        <v>46914</v>
      </c>
      <c r="C3910" s="283">
        <f t="shared" si="59"/>
        <v>9815266763</v>
      </c>
      <c r="D3910" s="57"/>
      <c r="E3910" s="57"/>
      <c r="F3910" s="279">
        <v>276576651</v>
      </c>
      <c r="G3910" s="286">
        <v>568070925</v>
      </c>
      <c r="H3910" s="278">
        <v>50005</v>
      </c>
      <c r="I3910" s="278"/>
      <c r="K3910" s="57"/>
      <c r="L3910" s="57"/>
      <c r="M3910" s="274"/>
      <c r="N3910" s="274"/>
      <c r="O3910" s="57"/>
    </row>
    <row r="3911" spans="1:15">
      <c r="A3911" s="57"/>
      <c r="B3911" s="278">
        <v>46915</v>
      </c>
      <c r="C3911" s="283">
        <f t="shared" si="59"/>
        <v>10188088073</v>
      </c>
      <c r="D3911" s="57"/>
      <c r="E3911" s="57"/>
      <c r="F3911" s="279">
        <v>649397961</v>
      </c>
      <c r="G3911" s="286">
        <v>568122935</v>
      </c>
      <c r="H3911" s="278">
        <v>46236</v>
      </c>
      <c r="I3911" s="278"/>
      <c r="K3911" s="57"/>
      <c r="L3911" s="57"/>
      <c r="M3911" s="274"/>
      <c r="N3911" s="274"/>
      <c r="O3911" s="57"/>
    </row>
    <row r="3912" spans="1:15">
      <c r="A3912" s="57"/>
      <c r="B3912" s="278">
        <v>46916</v>
      </c>
      <c r="C3912" s="283">
        <f t="shared" si="59"/>
        <v>10345992403</v>
      </c>
      <c r="D3912" s="57"/>
      <c r="E3912" s="57"/>
      <c r="F3912" s="279">
        <v>807302291</v>
      </c>
      <c r="G3912" s="286">
        <v>568124098</v>
      </c>
      <c r="H3912" s="278">
        <v>45844</v>
      </c>
      <c r="I3912" s="278"/>
      <c r="K3912" s="57"/>
      <c r="L3912" s="57"/>
      <c r="M3912" s="274"/>
      <c r="N3912" s="274"/>
      <c r="O3912" s="57"/>
    </row>
    <row r="3913" spans="1:15">
      <c r="A3913" s="57"/>
      <c r="B3913" s="278">
        <v>46917</v>
      </c>
      <c r="C3913" s="283">
        <f t="shared" si="59"/>
        <v>9965871230</v>
      </c>
      <c r="D3913" s="57"/>
      <c r="E3913" s="57"/>
      <c r="F3913" s="279">
        <v>427181118</v>
      </c>
      <c r="G3913" s="286">
        <v>568267324</v>
      </c>
      <c r="H3913" s="278">
        <v>47540</v>
      </c>
      <c r="I3913" s="278"/>
      <c r="K3913" s="57"/>
      <c r="L3913" s="57"/>
      <c r="M3913" s="274"/>
      <c r="N3913" s="274"/>
      <c r="O3913" s="57"/>
    </row>
    <row r="3914" spans="1:15">
      <c r="A3914" s="57"/>
      <c r="B3914" s="278">
        <v>46918</v>
      </c>
      <c r="C3914" s="283">
        <f t="shared" si="59"/>
        <v>10223947982</v>
      </c>
      <c r="D3914" s="57"/>
      <c r="E3914" s="57"/>
      <c r="F3914" s="279">
        <v>685257870</v>
      </c>
      <c r="G3914" s="286">
        <v>568268863</v>
      </c>
      <c r="H3914" s="278">
        <v>45682</v>
      </c>
      <c r="I3914" s="278"/>
      <c r="K3914" s="57"/>
      <c r="L3914" s="57"/>
      <c r="M3914" s="274"/>
      <c r="N3914" s="274"/>
      <c r="O3914" s="57"/>
    </row>
    <row r="3915" spans="1:15">
      <c r="A3915" s="57"/>
      <c r="B3915" s="278">
        <v>46919</v>
      </c>
      <c r="C3915" s="283">
        <f t="shared" si="59"/>
        <v>9647976879</v>
      </c>
      <c r="D3915" s="57"/>
      <c r="E3915" s="57"/>
      <c r="F3915" s="279">
        <v>109286767</v>
      </c>
      <c r="G3915" s="286">
        <v>568281073</v>
      </c>
      <c r="H3915" s="278">
        <v>48477</v>
      </c>
      <c r="I3915" s="278"/>
      <c r="K3915" s="57"/>
      <c r="L3915" s="57"/>
      <c r="M3915" s="274"/>
      <c r="N3915" s="274"/>
      <c r="O3915" s="57"/>
    </row>
    <row r="3916" spans="1:15">
      <c r="A3916" s="57"/>
      <c r="B3916" s="278">
        <v>46920</v>
      </c>
      <c r="C3916" s="283">
        <f t="shared" si="59"/>
        <v>10017492230</v>
      </c>
      <c r="D3916" s="57"/>
      <c r="E3916" s="57"/>
      <c r="F3916" s="279">
        <v>478802118</v>
      </c>
      <c r="G3916" s="286">
        <v>568421472</v>
      </c>
      <c r="H3916" s="278">
        <v>47555</v>
      </c>
      <c r="I3916" s="278"/>
      <c r="K3916" s="57"/>
      <c r="L3916" s="57"/>
      <c r="M3916" s="274"/>
      <c r="N3916" s="274"/>
      <c r="O3916" s="57"/>
    </row>
    <row r="3917" spans="1:15">
      <c r="A3917" s="57"/>
      <c r="B3917" s="278">
        <v>46921</v>
      </c>
      <c r="C3917" s="283">
        <f t="shared" si="59"/>
        <v>10053133658</v>
      </c>
      <c r="D3917" s="57"/>
      <c r="E3917" s="57"/>
      <c r="F3917" s="279">
        <v>514443546</v>
      </c>
      <c r="G3917" s="286">
        <v>568446825</v>
      </c>
      <c r="H3917" s="278">
        <v>45298</v>
      </c>
      <c r="I3917" s="278"/>
      <c r="K3917" s="57"/>
      <c r="L3917" s="57"/>
      <c r="M3917" s="274"/>
      <c r="N3917" s="274"/>
      <c r="O3917" s="57"/>
    </row>
    <row r="3918" spans="1:15">
      <c r="A3918" s="57"/>
      <c r="B3918" s="278">
        <v>46922</v>
      </c>
      <c r="C3918" s="283">
        <f t="shared" si="59"/>
        <v>10435848998</v>
      </c>
      <c r="D3918" s="57"/>
      <c r="E3918" s="57"/>
      <c r="F3918" s="279">
        <v>897158886</v>
      </c>
      <c r="G3918" s="286">
        <v>568652530</v>
      </c>
      <c r="H3918" s="278">
        <v>50084</v>
      </c>
      <c r="I3918" s="278"/>
      <c r="K3918" s="57"/>
      <c r="L3918" s="57"/>
      <c r="M3918" s="274"/>
      <c r="N3918" s="274"/>
      <c r="O3918" s="57"/>
    </row>
    <row r="3919" spans="1:15">
      <c r="A3919" s="57"/>
      <c r="B3919" s="278">
        <v>46923</v>
      </c>
      <c r="C3919" s="283">
        <f t="shared" si="59"/>
        <v>9916400091</v>
      </c>
      <c r="D3919" s="57"/>
      <c r="E3919" s="57"/>
      <c r="F3919" s="279">
        <v>377709979</v>
      </c>
      <c r="G3919" s="286">
        <v>568673881</v>
      </c>
      <c r="H3919" s="278">
        <v>44824</v>
      </c>
      <c r="I3919" s="278"/>
      <c r="K3919" s="57"/>
      <c r="L3919" s="57"/>
      <c r="M3919" s="274"/>
      <c r="N3919" s="274"/>
      <c r="O3919" s="57"/>
    </row>
    <row r="3920" spans="1:15">
      <c r="A3920" s="57"/>
      <c r="B3920" s="278">
        <v>46924</v>
      </c>
      <c r="C3920" s="283">
        <f t="shared" si="59"/>
        <v>10431495276</v>
      </c>
      <c r="D3920" s="57"/>
      <c r="E3920" s="57"/>
      <c r="F3920" s="279">
        <v>892805164</v>
      </c>
      <c r="G3920" s="286">
        <v>568684517</v>
      </c>
      <c r="H3920" s="278">
        <v>49694</v>
      </c>
      <c r="I3920" s="278"/>
      <c r="K3920" s="57"/>
      <c r="L3920" s="57"/>
      <c r="M3920" s="274"/>
      <c r="N3920" s="274"/>
      <c r="O3920" s="57"/>
    </row>
    <row r="3921" spans="1:15">
      <c r="A3921" s="57"/>
      <c r="B3921" s="278">
        <v>46925</v>
      </c>
      <c r="C3921" s="283">
        <f t="shared" si="59"/>
        <v>9765964388</v>
      </c>
      <c r="D3921" s="57"/>
      <c r="E3921" s="57"/>
      <c r="F3921" s="279">
        <v>227274276</v>
      </c>
      <c r="G3921" s="286">
        <v>568914994</v>
      </c>
      <c r="H3921" s="278">
        <v>49678</v>
      </c>
      <c r="I3921" s="278"/>
      <c r="K3921" s="57"/>
      <c r="L3921" s="57"/>
      <c r="M3921" s="274"/>
      <c r="N3921" s="274"/>
      <c r="O3921" s="57"/>
    </row>
    <row r="3922" spans="1:15">
      <c r="A3922" s="57"/>
      <c r="B3922" s="278">
        <v>46926</v>
      </c>
      <c r="C3922" s="283">
        <f t="shared" si="59"/>
        <v>9799929689</v>
      </c>
      <c r="D3922" s="57"/>
      <c r="E3922" s="57"/>
      <c r="F3922" s="279">
        <v>261239577</v>
      </c>
      <c r="G3922" s="286">
        <v>568977279</v>
      </c>
      <c r="H3922" s="278">
        <v>43734</v>
      </c>
      <c r="I3922" s="278"/>
      <c r="K3922" s="57"/>
      <c r="L3922" s="57"/>
      <c r="M3922" s="274"/>
      <c r="N3922" s="274"/>
      <c r="O3922" s="57"/>
    </row>
    <row r="3923" spans="1:15">
      <c r="A3923" s="57"/>
      <c r="B3923" s="278">
        <v>46927</v>
      </c>
      <c r="C3923" s="283">
        <f t="shared" si="59"/>
        <v>10051160035</v>
      </c>
      <c r="D3923" s="57"/>
      <c r="E3923" s="57"/>
      <c r="F3923" s="279">
        <v>512469923</v>
      </c>
      <c r="G3923" s="286">
        <v>569013910</v>
      </c>
      <c r="H3923" s="278">
        <v>48291</v>
      </c>
      <c r="I3923" s="278"/>
      <c r="K3923" s="57"/>
      <c r="L3923" s="57"/>
      <c r="M3923" s="274"/>
      <c r="N3923" s="274"/>
      <c r="O3923" s="57"/>
    </row>
    <row r="3924" spans="1:15">
      <c r="A3924" s="57"/>
      <c r="B3924" s="278">
        <v>46928</v>
      </c>
      <c r="C3924" s="283">
        <f t="shared" si="59"/>
        <v>10104817635</v>
      </c>
      <c r="D3924" s="57"/>
      <c r="E3924" s="57"/>
      <c r="F3924" s="279">
        <v>566127523</v>
      </c>
      <c r="G3924" s="286">
        <v>569129854</v>
      </c>
      <c r="H3924" s="278">
        <v>47869</v>
      </c>
      <c r="I3924" s="278"/>
      <c r="K3924" s="57"/>
      <c r="L3924" s="57"/>
      <c r="M3924" s="274"/>
      <c r="N3924" s="274"/>
      <c r="O3924" s="57"/>
    </row>
    <row r="3925" spans="1:15">
      <c r="A3925" s="57"/>
      <c r="B3925" s="278">
        <v>46929</v>
      </c>
      <c r="C3925" s="283">
        <f t="shared" si="59"/>
        <v>10202564287</v>
      </c>
      <c r="D3925" s="57"/>
      <c r="E3925" s="57"/>
      <c r="F3925" s="279">
        <v>663874175</v>
      </c>
      <c r="G3925" s="286">
        <v>569136223</v>
      </c>
      <c r="H3925" s="278">
        <v>47680</v>
      </c>
      <c r="I3925" s="278"/>
      <c r="K3925" s="57"/>
      <c r="L3925" s="57"/>
      <c r="M3925" s="274"/>
      <c r="N3925" s="274"/>
      <c r="O3925" s="57"/>
    </row>
    <row r="3926" spans="1:15">
      <c r="A3926" s="57"/>
      <c r="B3926" s="278">
        <v>46930</v>
      </c>
      <c r="C3926" s="283">
        <f t="shared" si="59"/>
        <v>10448675716</v>
      </c>
      <c r="D3926" s="57"/>
      <c r="E3926" s="57"/>
      <c r="F3926" s="279">
        <v>909985604</v>
      </c>
      <c r="G3926" s="286">
        <v>569264381</v>
      </c>
      <c r="H3926" s="278">
        <v>45878</v>
      </c>
      <c r="I3926" s="278"/>
      <c r="K3926" s="57"/>
      <c r="L3926" s="57"/>
      <c r="M3926" s="274"/>
      <c r="N3926" s="274"/>
      <c r="O3926" s="57"/>
    </row>
    <row r="3927" spans="1:15">
      <c r="A3927" s="57"/>
      <c r="B3927" s="278">
        <v>46931</v>
      </c>
      <c r="C3927" s="283">
        <f t="shared" si="59"/>
        <v>10146866811</v>
      </c>
      <c r="D3927" s="57"/>
      <c r="E3927" s="57"/>
      <c r="F3927" s="279">
        <v>608176699</v>
      </c>
      <c r="G3927" s="286">
        <v>569380982</v>
      </c>
      <c r="H3927" s="278">
        <v>48351</v>
      </c>
      <c r="I3927" s="278"/>
      <c r="K3927" s="57"/>
      <c r="L3927" s="57"/>
      <c r="M3927" s="274"/>
      <c r="N3927" s="274"/>
      <c r="O3927" s="57"/>
    </row>
    <row r="3928" spans="1:15">
      <c r="A3928" s="57"/>
      <c r="B3928" s="278">
        <v>46932</v>
      </c>
      <c r="C3928" s="283">
        <f t="shared" si="59"/>
        <v>10098261962</v>
      </c>
      <c r="D3928" s="57"/>
      <c r="E3928" s="57"/>
      <c r="F3928" s="279">
        <v>559571850</v>
      </c>
      <c r="G3928" s="286">
        <v>569632966</v>
      </c>
      <c r="H3928" s="278">
        <v>49830</v>
      </c>
      <c r="I3928" s="278"/>
      <c r="K3928" s="57"/>
      <c r="L3928" s="57"/>
      <c r="M3928" s="274"/>
      <c r="N3928" s="274"/>
      <c r="O3928" s="57"/>
    </row>
    <row r="3929" spans="1:15">
      <c r="A3929" s="57"/>
      <c r="B3929" s="278">
        <v>46933</v>
      </c>
      <c r="C3929" s="283">
        <f t="shared" si="59"/>
        <v>10283777523</v>
      </c>
      <c r="D3929" s="57"/>
      <c r="E3929" s="57"/>
      <c r="F3929" s="279">
        <v>745087411</v>
      </c>
      <c r="G3929" s="286">
        <v>569673590</v>
      </c>
      <c r="H3929" s="278">
        <v>48754</v>
      </c>
      <c r="I3929" s="278"/>
      <c r="K3929" s="57"/>
      <c r="L3929" s="57"/>
      <c r="M3929" s="274"/>
      <c r="N3929" s="274"/>
      <c r="O3929" s="57"/>
    </row>
    <row r="3930" spans="1:15">
      <c r="A3930" s="57"/>
      <c r="B3930" s="278">
        <v>46934</v>
      </c>
      <c r="C3930" s="283">
        <f t="shared" si="59"/>
        <v>10193197708</v>
      </c>
      <c r="D3930" s="57"/>
      <c r="E3930" s="57"/>
      <c r="F3930" s="279">
        <v>654507596</v>
      </c>
      <c r="G3930" s="286">
        <v>569801963</v>
      </c>
      <c r="H3930" s="278">
        <v>44189</v>
      </c>
      <c r="I3930" s="278"/>
      <c r="K3930" s="57"/>
      <c r="L3930" s="57"/>
      <c r="M3930" s="274"/>
      <c r="N3930" s="274"/>
      <c r="O3930" s="57"/>
    </row>
    <row r="3931" spans="1:15">
      <c r="A3931" s="57"/>
      <c r="B3931" s="278">
        <v>46935</v>
      </c>
      <c r="C3931" s="283">
        <f t="shared" si="59"/>
        <v>9876114693</v>
      </c>
      <c r="D3931" s="57"/>
      <c r="E3931" s="57"/>
      <c r="F3931" s="279">
        <v>337424581</v>
      </c>
      <c r="G3931" s="286">
        <v>569977180</v>
      </c>
      <c r="H3931" s="278">
        <v>46227</v>
      </c>
      <c r="I3931" s="278"/>
      <c r="K3931" s="57"/>
      <c r="L3931" s="57"/>
      <c r="M3931" s="274"/>
      <c r="N3931" s="274"/>
      <c r="O3931" s="57"/>
    </row>
    <row r="3932" spans="1:15">
      <c r="A3932" s="57"/>
      <c r="B3932" s="278">
        <v>46936</v>
      </c>
      <c r="C3932" s="283">
        <f t="shared" si="59"/>
        <v>10245577399</v>
      </c>
      <c r="D3932" s="57"/>
      <c r="E3932" s="57"/>
      <c r="F3932" s="279">
        <v>706887287</v>
      </c>
      <c r="G3932" s="286">
        <v>570046600</v>
      </c>
      <c r="H3932" s="278">
        <v>47912</v>
      </c>
      <c r="I3932" s="278"/>
      <c r="K3932" s="57"/>
      <c r="L3932" s="57"/>
      <c r="M3932" s="274"/>
      <c r="N3932" s="274"/>
      <c r="O3932" s="57"/>
    </row>
    <row r="3933" spans="1:15">
      <c r="A3933" s="57"/>
      <c r="B3933" s="278">
        <v>46937</v>
      </c>
      <c r="C3933" s="283">
        <f t="shared" si="59"/>
        <v>9921043279</v>
      </c>
      <c r="D3933" s="57"/>
      <c r="E3933" s="57"/>
      <c r="F3933" s="279">
        <v>382353167</v>
      </c>
      <c r="G3933" s="286">
        <v>570244577</v>
      </c>
      <c r="H3933" s="278">
        <v>44436</v>
      </c>
      <c r="I3933" s="278"/>
      <c r="K3933" s="57"/>
      <c r="L3933" s="57"/>
      <c r="M3933" s="274"/>
      <c r="N3933" s="274"/>
      <c r="O3933" s="57"/>
    </row>
    <row r="3934" spans="1:15">
      <c r="A3934" s="57"/>
      <c r="B3934" s="278">
        <v>46938</v>
      </c>
      <c r="C3934" s="283">
        <f t="shared" si="59"/>
        <v>9729399023</v>
      </c>
      <c r="D3934" s="57"/>
      <c r="E3934" s="57"/>
      <c r="F3934" s="279">
        <v>190708911</v>
      </c>
      <c r="G3934" s="286">
        <v>570276550</v>
      </c>
      <c r="H3934" s="278">
        <v>50387</v>
      </c>
      <c r="I3934" s="278"/>
      <c r="K3934" s="57"/>
      <c r="L3934" s="57"/>
      <c r="M3934" s="274"/>
      <c r="N3934" s="274"/>
      <c r="O3934" s="57"/>
    </row>
    <row r="3935" spans="1:15">
      <c r="A3935" s="57"/>
      <c r="B3935" s="278">
        <v>46939</v>
      </c>
      <c r="C3935" s="283">
        <f t="shared" si="59"/>
        <v>10495875022</v>
      </c>
      <c r="D3935" s="57"/>
      <c r="E3935" s="57"/>
      <c r="F3935" s="279">
        <v>957184910</v>
      </c>
      <c r="G3935" s="286">
        <v>570393010</v>
      </c>
      <c r="H3935" s="278">
        <v>49888</v>
      </c>
      <c r="I3935" s="278"/>
      <c r="K3935" s="57"/>
      <c r="L3935" s="57"/>
      <c r="M3935" s="274"/>
      <c r="N3935" s="274"/>
      <c r="O3935" s="57"/>
    </row>
    <row r="3936" spans="1:15">
      <c r="A3936" s="57"/>
      <c r="B3936" s="278">
        <v>46940</v>
      </c>
      <c r="C3936" s="283">
        <f t="shared" ref="C3936:C3999" si="60">F3936+(F$88*28679+98765)+(G$88*6587+87654)+(E$88*9537+76543)+(J$88*5713+4528)</f>
        <v>10221194596</v>
      </c>
      <c r="D3936" s="57"/>
      <c r="E3936" s="57"/>
      <c r="F3936" s="279">
        <v>682504484</v>
      </c>
      <c r="G3936" s="286">
        <v>570425923</v>
      </c>
      <c r="H3936" s="278">
        <v>43144</v>
      </c>
      <c r="I3936" s="278"/>
      <c r="K3936" s="57"/>
      <c r="L3936" s="57"/>
      <c r="M3936" s="274"/>
      <c r="N3936" s="274"/>
      <c r="O3936" s="57"/>
    </row>
    <row r="3937" spans="1:15">
      <c r="A3937" s="57"/>
      <c r="B3937" s="278">
        <v>46941</v>
      </c>
      <c r="C3937" s="283">
        <f t="shared" si="60"/>
        <v>9773962363</v>
      </c>
      <c r="D3937" s="57"/>
      <c r="E3937" s="57"/>
      <c r="F3937" s="279">
        <v>235272251</v>
      </c>
      <c r="G3937" s="286">
        <v>570495672</v>
      </c>
      <c r="H3937" s="278">
        <v>46123</v>
      </c>
      <c r="I3937" s="278"/>
      <c r="K3937" s="57"/>
      <c r="L3937" s="57"/>
      <c r="M3937" s="274"/>
      <c r="N3937" s="274"/>
      <c r="O3937" s="57"/>
    </row>
    <row r="3938" spans="1:15">
      <c r="A3938" s="57"/>
      <c r="B3938" s="278">
        <v>46942</v>
      </c>
      <c r="C3938" s="283">
        <f t="shared" si="60"/>
        <v>9837834941</v>
      </c>
      <c r="D3938" s="57"/>
      <c r="E3938" s="57"/>
      <c r="F3938" s="279">
        <v>299144829</v>
      </c>
      <c r="G3938" s="286">
        <v>570664941</v>
      </c>
      <c r="H3938" s="278">
        <v>48252</v>
      </c>
      <c r="I3938" s="278"/>
      <c r="K3938" s="57"/>
      <c r="L3938" s="57"/>
      <c r="M3938" s="274"/>
      <c r="N3938" s="274"/>
      <c r="O3938" s="57"/>
    </row>
    <row r="3939" spans="1:15">
      <c r="A3939" s="57"/>
      <c r="B3939" s="278">
        <v>46943</v>
      </c>
      <c r="C3939" s="283">
        <f t="shared" si="60"/>
        <v>9848147372</v>
      </c>
      <c r="D3939" s="57"/>
      <c r="E3939" s="57"/>
      <c r="F3939" s="279">
        <v>309457260</v>
      </c>
      <c r="G3939" s="286">
        <v>570732227</v>
      </c>
      <c r="H3939" s="278">
        <v>47091</v>
      </c>
      <c r="I3939" s="278"/>
      <c r="K3939" s="57"/>
      <c r="L3939" s="57"/>
      <c r="M3939" s="274"/>
      <c r="N3939" s="274"/>
      <c r="O3939" s="57"/>
    </row>
    <row r="3940" spans="1:15">
      <c r="A3940" s="57"/>
      <c r="B3940" s="278">
        <v>46944</v>
      </c>
      <c r="C3940" s="283">
        <f t="shared" si="60"/>
        <v>9794366777</v>
      </c>
      <c r="D3940" s="57"/>
      <c r="E3940" s="57"/>
      <c r="F3940" s="279">
        <v>255676665</v>
      </c>
      <c r="G3940" s="286">
        <v>571013369</v>
      </c>
      <c r="H3940" s="278">
        <v>44169</v>
      </c>
      <c r="I3940" s="278"/>
      <c r="K3940" s="57"/>
      <c r="L3940" s="57"/>
      <c r="M3940" s="274"/>
      <c r="N3940" s="274"/>
      <c r="O3940" s="57"/>
    </row>
    <row r="3941" spans="1:15">
      <c r="A3941" s="57"/>
      <c r="B3941" s="278">
        <v>46945</v>
      </c>
      <c r="C3941" s="283">
        <f t="shared" si="60"/>
        <v>9905151038</v>
      </c>
      <c r="D3941" s="57"/>
      <c r="E3941" s="57"/>
      <c r="F3941" s="279">
        <v>366460926</v>
      </c>
      <c r="G3941" s="286">
        <v>571053019</v>
      </c>
      <c r="H3941" s="278">
        <v>44872</v>
      </c>
      <c r="I3941" s="278"/>
      <c r="K3941" s="57"/>
      <c r="L3941" s="57"/>
      <c r="M3941" s="274"/>
      <c r="N3941" s="274"/>
      <c r="O3941" s="57"/>
    </row>
    <row r="3942" spans="1:15">
      <c r="A3942" s="57"/>
      <c r="B3942" s="278">
        <v>46946</v>
      </c>
      <c r="C3942" s="283">
        <f t="shared" si="60"/>
        <v>9765581299</v>
      </c>
      <c r="D3942" s="57"/>
      <c r="E3942" s="57"/>
      <c r="F3942" s="279">
        <v>226891187</v>
      </c>
      <c r="G3942" s="286">
        <v>571343529</v>
      </c>
      <c r="H3942" s="278">
        <v>46085</v>
      </c>
      <c r="I3942" s="278"/>
      <c r="K3942" s="57"/>
      <c r="L3942" s="57"/>
      <c r="M3942" s="274"/>
      <c r="N3942" s="274"/>
      <c r="O3942" s="57"/>
    </row>
    <row r="3943" spans="1:15">
      <c r="A3943" s="57"/>
      <c r="B3943" s="278">
        <v>46947</v>
      </c>
      <c r="C3943" s="283">
        <f t="shared" si="60"/>
        <v>10402809565</v>
      </c>
      <c r="D3943" s="57"/>
      <c r="E3943" s="57"/>
      <c r="F3943" s="279">
        <v>864119453</v>
      </c>
      <c r="G3943" s="286">
        <v>571509241</v>
      </c>
      <c r="H3943" s="278">
        <v>50075</v>
      </c>
      <c r="I3943" s="278"/>
      <c r="K3943" s="57"/>
      <c r="L3943" s="57"/>
      <c r="M3943" s="274"/>
      <c r="N3943" s="274"/>
      <c r="O3943" s="57"/>
    </row>
    <row r="3944" spans="1:15">
      <c r="A3944" s="57"/>
      <c r="B3944" s="278">
        <v>46948</v>
      </c>
      <c r="C3944" s="283">
        <f t="shared" si="60"/>
        <v>10067320841</v>
      </c>
      <c r="D3944" s="57"/>
      <c r="E3944" s="57"/>
      <c r="F3944" s="279">
        <v>528630729</v>
      </c>
      <c r="G3944" s="286">
        <v>571568097</v>
      </c>
      <c r="H3944" s="278">
        <v>46666</v>
      </c>
      <c r="I3944" s="278"/>
      <c r="K3944" s="57"/>
      <c r="L3944" s="57"/>
      <c r="M3944" s="274"/>
      <c r="N3944" s="274"/>
      <c r="O3944" s="57"/>
    </row>
    <row r="3945" spans="1:15">
      <c r="A3945" s="57"/>
      <c r="B3945" s="278">
        <v>46949</v>
      </c>
      <c r="C3945" s="283">
        <f t="shared" si="60"/>
        <v>10065179725</v>
      </c>
      <c r="D3945" s="57"/>
      <c r="E3945" s="57"/>
      <c r="F3945" s="279">
        <v>526489613</v>
      </c>
      <c r="G3945" s="286">
        <v>571667292</v>
      </c>
      <c r="H3945" s="278">
        <v>47500</v>
      </c>
      <c r="I3945" s="278"/>
      <c r="K3945" s="57"/>
      <c r="L3945" s="57"/>
      <c r="M3945" s="274"/>
      <c r="N3945" s="274"/>
      <c r="O3945" s="57"/>
    </row>
    <row r="3946" spans="1:15">
      <c r="A3946" s="57"/>
      <c r="B3946" s="278">
        <v>46950</v>
      </c>
      <c r="C3946" s="283">
        <f t="shared" si="60"/>
        <v>9906465635</v>
      </c>
      <c r="D3946" s="57"/>
      <c r="E3946" s="57"/>
      <c r="F3946" s="279">
        <v>367775523</v>
      </c>
      <c r="G3946" s="286">
        <v>571712892</v>
      </c>
      <c r="H3946" s="278">
        <v>45446</v>
      </c>
      <c r="I3946" s="278"/>
      <c r="K3946" s="57"/>
      <c r="L3946" s="57"/>
      <c r="M3946" s="274"/>
      <c r="N3946" s="274"/>
      <c r="O3946" s="57"/>
    </row>
    <row r="3947" spans="1:15">
      <c r="A3947" s="57"/>
      <c r="B3947" s="278">
        <v>46951</v>
      </c>
      <c r="C3947" s="283">
        <f t="shared" si="60"/>
        <v>9701344744</v>
      </c>
      <c r="D3947" s="57"/>
      <c r="E3947" s="57"/>
      <c r="F3947" s="279">
        <v>162654632</v>
      </c>
      <c r="G3947" s="286">
        <v>571998982</v>
      </c>
      <c r="H3947" s="278">
        <v>43122</v>
      </c>
      <c r="I3947" s="278"/>
      <c r="K3947" s="57"/>
      <c r="L3947" s="57"/>
      <c r="M3947" s="274"/>
      <c r="N3947" s="274"/>
      <c r="O3947" s="57"/>
    </row>
    <row r="3948" spans="1:15">
      <c r="A3948" s="57"/>
      <c r="B3948" s="278">
        <v>46952</v>
      </c>
      <c r="C3948" s="283">
        <f t="shared" si="60"/>
        <v>10125678605</v>
      </c>
      <c r="D3948" s="57"/>
      <c r="E3948" s="57"/>
      <c r="F3948" s="279">
        <v>586988493</v>
      </c>
      <c r="G3948" s="286">
        <v>572090153</v>
      </c>
      <c r="H3948" s="278">
        <v>47951</v>
      </c>
      <c r="I3948" s="278"/>
      <c r="K3948" s="57"/>
      <c r="L3948" s="57"/>
      <c r="M3948" s="274"/>
      <c r="N3948" s="274"/>
      <c r="O3948" s="57"/>
    </row>
    <row r="3949" spans="1:15">
      <c r="A3949" s="57"/>
      <c r="B3949" s="278">
        <v>46953</v>
      </c>
      <c r="C3949" s="283">
        <f t="shared" si="60"/>
        <v>10068505690</v>
      </c>
      <c r="D3949" s="57"/>
      <c r="E3949" s="57"/>
      <c r="F3949" s="279">
        <v>529815578</v>
      </c>
      <c r="G3949" s="286">
        <v>572220056</v>
      </c>
      <c r="H3949" s="278">
        <v>47749</v>
      </c>
      <c r="I3949" s="278"/>
      <c r="K3949" s="57"/>
      <c r="L3949" s="57"/>
      <c r="M3949" s="274"/>
      <c r="N3949" s="274"/>
      <c r="O3949" s="57"/>
    </row>
    <row r="3950" spans="1:15">
      <c r="A3950" s="57"/>
      <c r="B3950" s="278">
        <v>46954</v>
      </c>
      <c r="C3950" s="283">
        <f t="shared" si="60"/>
        <v>9912232753</v>
      </c>
      <c r="D3950" s="57"/>
      <c r="E3950" s="57"/>
      <c r="F3950" s="279">
        <v>373542641</v>
      </c>
      <c r="G3950" s="286">
        <v>572554117</v>
      </c>
      <c r="H3950" s="278">
        <v>44013</v>
      </c>
      <c r="I3950" s="278"/>
      <c r="K3950" s="57"/>
      <c r="L3950" s="57"/>
      <c r="M3950" s="274"/>
      <c r="N3950" s="274"/>
      <c r="O3950" s="57"/>
    </row>
    <row r="3951" spans="1:15">
      <c r="A3951" s="57"/>
      <c r="B3951" s="278">
        <v>46955</v>
      </c>
      <c r="C3951" s="283">
        <f t="shared" si="60"/>
        <v>9906015793</v>
      </c>
      <c r="D3951" s="57"/>
      <c r="E3951" s="57"/>
      <c r="F3951" s="279">
        <v>367325681</v>
      </c>
      <c r="G3951" s="286">
        <v>572556764</v>
      </c>
      <c r="H3951" s="278">
        <v>45887</v>
      </c>
      <c r="I3951" s="278"/>
      <c r="K3951" s="57"/>
      <c r="L3951" s="57"/>
      <c r="M3951" s="274"/>
      <c r="N3951" s="274"/>
      <c r="O3951" s="57"/>
    </row>
    <row r="3952" spans="1:15">
      <c r="A3952" s="57"/>
      <c r="B3952" s="278">
        <v>46956</v>
      </c>
      <c r="C3952" s="283">
        <f t="shared" si="60"/>
        <v>10077683999</v>
      </c>
      <c r="D3952" s="57"/>
      <c r="E3952" s="57"/>
      <c r="F3952" s="279">
        <v>538993887</v>
      </c>
      <c r="G3952" s="286">
        <v>572997570</v>
      </c>
      <c r="H3952" s="278">
        <v>44345</v>
      </c>
      <c r="I3952" s="278"/>
      <c r="K3952" s="57"/>
      <c r="L3952" s="57"/>
      <c r="M3952" s="274"/>
      <c r="N3952" s="274"/>
      <c r="O3952" s="57"/>
    </row>
    <row r="3953" spans="1:15">
      <c r="A3953" s="57"/>
      <c r="B3953" s="278">
        <v>46957</v>
      </c>
      <c r="C3953" s="283">
        <f t="shared" si="60"/>
        <v>10432433930</v>
      </c>
      <c r="D3953" s="57"/>
      <c r="E3953" s="57"/>
      <c r="F3953" s="279">
        <v>893743818</v>
      </c>
      <c r="G3953" s="286">
        <v>573004576</v>
      </c>
      <c r="H3953" s="278">
        <v>43960</v>
      </c>
      <c r="I3953" s="278"/>
      <c r="K3953" s="57"/>
      <c r="L3953" s="57"/>
      <c r="M3953" s="274"/>
      <c r="N3953" s="274"/>
      <c r="O3953" s="57"/>
    </row>
    <row r="3954" spans="1:15">
      <c r="A3954" s="57"/>
      <c r="B3954" s="278">
        <v>46958</v>
      </c>
      <c r="C3954" s="283">
        <f t="shared" si="60"/>
        <v>10226005317</v>
      </c>
      <c r="D3954" s="57"/>
      <c r="E3954" s="57"/>
      <c r="F3954" s="279">
        <v>687315205</v>
      </c>
      <c r="G3954" s="286">
        <v>573405263</v>
      </c>
      <c r="H3954" s="278">
        <v>45248</v>
      </c>
      <c r="I3954" s="278"/>
      <c r="K3954" s="57"/>
      <c r="L3954" s="57"/>
      <c r="M3954" s="274"/>
      <c r="N3954" s="274"/>
      <c r="O3954" s="57"/>
    </row>
    <row r="3955" spans="1:15">
      <c r="A3955" s="57"/>
      <c r="B3955" s="278">
        <v>46959</v>
      </c>
      <c r="C3955" s="283">
        <f t="shared" si="60"/>
        <v>10512937467</v>
      </c>
      <c r="D3955" s="57"/>
      <c r="E3955" s="57"/>
      <c r="F3955" s="279">
        <v>974247355</v>
      </c>
      <c r="G3955" s="286">
        <v>573559150</v>
      </c>
      <c r="H3955" s="278">
        <v>45658</v>
      </c>
      <c r="I3955" s="278"/>
      <c r="K3955" s="57"/>
      <c r="L3955" s="57"/>
      <c r="M3955" s="274"/>
      <c r="N3955" s="274"/>
      <c r="O3955" s="57"/>
    </row>
    <row r="3956" spans="1:15">
      <c r="A3956" s="57"/>
      <c r="B3956" s="278">
        <v>46960</v>
      </c>
      <c r="C3956" s="283">
        <f t="shared" si="60"/>
        <v>9818115939</v>
      </c>
      <c r="D3956" s="57"/>
      <c r="E3956" s="57"/>
      <c r="F3956" s="279">
        <v>279425827</v>
      </c>
      <c r="G3956" s="286">
        <v>573745545</v>
      </c>
      <c r="H3956" s="278">
        <v>48118</v>
      </c>
      <c r="I3956" s="278"/>
      <c r="K3956" s="57"/>
      <c r="L3956" s="57"/>
      <c r="M3956" s="274"/>
      <c r="N3956" s="274"/>
      <c r="O3956" s="57"/>
    </row>
    <row r="3957" spans="1:15">
      <c r="A3957" s="57"/>
      <c r="B3957" s="278">
        <v>46961</v>
      </c>
      <c r="C3957" s="283">
        <f t="shared" si="60"/>
        <v>10211088817</v>
      </c>
      <c r="D3957" s="57"/>
      <c r="E3957" s="57"/>
      <c r="F3957" s="279">
        <v>672398705</v>
      </c>
      <c r="G3957" s="286">
        <v>573877696</v>
      </c>
      <c r="H3957" s="278">
        <v>49782</v>
      </c>
      <c r="I3957" s="278"/>
      <c r="K3957" s="57"/>
      <c r="L3957" s="57"/>
      <c r="M3957" s="274"/>
      <c r="N3957" s="274"/>
      <c r="O3957" s="57"/>
    </row>
    <row r="3958" spans="1:15">
      <c r="A3958" s="57"/>
      <c r="B3958" s="278">
        <v>46962</v>
      </c>
      <c r="C3958" s="283">
        <f t="shared" si="60"/>
        <v>9886756299</v>
      </c>
      <c r="D3958" s="57"/>
      <c r="E3958" s="57"/>
      <c r="F3958" s="279">
        <v>348066187</v>
      </c>
      <c r="G3958" s="286">
        <v>573935764</v>
      </c>
      <c r="H3958" s="278">
        <v>43550</v>
      </c>
      <c r="I3958" s="278"/>
      <c r="K3958" s="57"/>
      <c r="L3958" s="57"/>
      <c r="M3958" s="274"/>
      <c r="N3958" s="274"/>
      <c r="O3958" s="57"/>
    </row>
    <row r="3959" spans="1:15">
      <c r="A3959" s="57"/>
      <c r="B3959" s="278">
        <v>46963</v>
      </c>
      <c r="C3959" s="283">
        <f t="shared" si="60"/>
        <v>10303114423</v>
      </c>
      <c r="D3959" s="57"/>
      <c r="E3959" s="57"/>
      <c r="F3959" s="279">
        <v>764424311</v>
      </c>
      <c r="G3959" s="286">
        <v>573947281</v>
      </c>
      <c r="H3959" s="278">
        <v>48320</v>
      </c>
      <c r="I3959" s="278"/>
      <c r="K3959" s="57"/>
      <c r="L3959" s="57"/>
      <c r="M3959" s="274"/>
      <c r="N3959" s="274"/>
      <c r="O3959" s="57"/>
    </row>
    <row r="3960" spans="1:15">
      <c r="A3960" s="57"/>
      <c r="B3960" s="278">
        <v>46964</v>
      </c>
      <c r="C3960" s="283">
        <f t="shared" si="60"/>
        <v>9909290580</v>
      </c>
      <c r="D3960" s="57"/>
      <c r="E3960" s="57"/>
      <c r="F3960" s="279">
        <v>370600468</v>
      </c>
      <c r="G3960" s="286">
        <v>573970172</v>
      </c>
      <c r="H3960" s="278">
        <v>47683</v>
      </c>
      <c r="I3960" s="278"/>
      <c r="K3960" s="57"/>
      <c r="L3960" s="57"/>
      <c r="M3960" s="274"/>
      <c r="N3960" s="274"/>
      <c r="O3960" s="57"/>
    </row>
    <row r="3961" spans="1:15">
      <c r="A3961" s="57"/>
      <c r="B3961" s="278">
        <v>46965</v>
      </c>
      <c r="C3961" s="283">
        <f t="shared" si="60"/>
        <v>9757981016</v>
      </c>
      <c r="D3961" s="57"/>
      <c r="E3961" s="57"/>
      <c r="F3961" s="279">
        <v>219290904</v>
      </c>
      <c r="G3961" s="286">
        <v>573994995</v>
      </c>
      <c r="H3961" s="278">
        <v>49557</v>
      </c>
      <c r="I3961" s="278"/>
      <c r="K3961" s="57"/>
      <c r="L3961" s="57"/>
      <c r="M3961" s="274"/>
      <c r="N3961" s="274"/>
      <c r="O3961" s="57"/>
    </row>
    <row r="3962" spans="1:15">
      <c r="A3962" s="57"/>
      <c r="B3962" s="278">
        <v>46966</v>
      </c>
      <c r="C3962" s="283">
        <f t="shared" si="60"/>
        <v>10323735398</v>
      </c>
      <c r="D3962" s="57"/>
      <c r="E3962" s="57"/>
      <c r="F3962" s="279">
        <v>785045286</v>
      </c>
      <c r="G3962" s="286">
        <v>574100441</v>
      </c>
      <c r="H3962" s="278">
        <v>50266</v>
      </c>
      <c r="I3962" s="278"/>
      <c r="K3962" s="57"/>
      <c r="L3962" s="57"/>
      <c r="M3962" s="274"/>
      <c r="N3962" s="274"/>
      <c r="O3962" s="57"/>
    </row>
    <row r="3963" spans="1:15">
      <c r="A3963" s="57"/>
      <c r="B3963" s="278">
        <v>46967</v>
      </c>
      <c r="C3963" s="283">
        <f t="shared" si="60"/>
        <v>10019397147</v>
      </c>
      <c r="D3963" s="57"/>
      <c r="E3963" s="57"/>
      <c r="F3963" s="279">
        <v>480707035</v>
      </c>
      <c r="G3963" s="286">
        <v>574519959</v>
      </c>
      <c r="H3963" s="278">
        <v>48451</v>
      </c>
      <c r="I3963" s="278"/>
      <c r="K3963" s="57"/>
      <c r="L3963" s="57"/>
      <c r="M3963" s="274"/>
      <c r="N3963" s="274"/>
      <c r="O3963" s="57"/>
    </row>
    <row r="3964" spans="1:15">
      <c r="A3964" s="57"/>
      <c r="B3964" s="278">
        <v>46968</v>
      </c>
      <c r="C3964" s="283">
        <f t="shared" si="60"/>
        <v>10339681266</v>
      </c>
      <c r="D3964" s="57"/>
      <c r="E3964" s="57"/>
      <c r="F3964" s="279">
        <v>800991154</v>
      </c>
      <c r="G3964" s="286">
        <v>574544251</v>
      </c>
      <c r="H3964" s="278">
        <v>44199</v>
      </c>
      <c r="I3964" s="278"/>
      <c r="K3964" s="57"/>
      <c r="L3964" s="57"/>
      <c r="M3964" s="274"/>
      <c r="N3964" s="274"/>
      <c r="O3964" s="57"/>
    </row>
    <row r="3965" spans="1:15">
      <c r="A3965" s="57"/>
      <c r="B3965" s="278">
        <v>46969</v>
      </c>
      <c r="C3965" s="283">
        <f t="shared" si="60"/>
        <v>9683389173</v>
      </c>
      <c r="D3965" s="57"/>
      <c r="E3965" s="57"/>
      <c r="F3965" s="279">
        <v>144699061</v>
      </c>
      <c r="G3965" s="286">
        <v>574653679</v>
      </c>
      <c r="H3965" s="278">
        <v>44399</v>
      </c>
      <c r="I3965" s="278"/>
      <c r="K3965" s="57"/>
      <c r="L3965" s="57"/>
      <c r="M3965" s="274"/>
      <c r="N3965" s="274"/>
      <c r="O3965" s="57"/>
    </row>
    <row r="3966" spans="1:15">
      <c r="A3966" s="57"/>
      <c r="B3966" s="278">
        <v>46970</v>
      </c>
      <c r="C3966" s="283">
        <f t="shared" si="60"/>
        <v>9974618856</v>
      </c>
      <c r="D3966" s="57"/>
      <c r="E3966" s="57"/>
      <c r="F3966" s="279">
        <v>435928744</v>
      </c>
      <c r="G3966" s="286">
        <v>574788584</v>
      </c>
      <c r="H3966" s="278">
        <v>50336</v>
      </c>
      <c r="I3966" s="278"/>
      <c r="K3966" s="57"/>
      <c r="L3966" s="57"/>
      <c r="M3966" s="274"/>
      <c r="N3966" s="274"/>
      <c r="O3966" s="57"/>
    </row>
    <row r="3967" spans="1:15">
      <c r="A3967" s="57"/>
      <c r="B3967" s="278">
        <v>46971</v>
      </c>
      <c r="C3967" s="283">
        <f t="shared" si="60"/>
        <v>9720570635</v>
      </c>
      <c r="D3967" s="57"/>
      <c r="E3967" s="57"/>
      <c r="F3967" s="279">
        <v>181880523</v>
      </c>
      <c r="G3967" s="286">
        <v>574815583</v>
      </c>
      <c r="H3967" s="278">
        <v>48902</v>
      </c>
      <c r="I3967" s="278"/>
      <c r="K3967" s="57"/>
      <c r="L3967" s="57"/>
      <c r="M3967" s="274"/>
      <c r="N3967" s="274"/>
      <c r="O3967" s="57"/>
    </row>
    <row r="3968" spans="1:15">
      <c r="A3968" s="57"/>
      <c r="B3968" s="278">
        <v>46972</v>
      </c>
      <c r="C3968" s="283">
        <f t="shared" si="60"/>
        <v>9967920872</v>
      </c>
      <c r="D3968" s="57"/>
      <c r="E3968" s="57"/>
      <c r="F3968" s="279">
        <v>429230760</v>
      </c>
      <c r="G3968" s="286">
        <v>575120305</v>
      </c>
      <c r="H3968" s="278">
        <v>46478</v>
      </c>
      <c r="I3968" s="278"/>
      <c r="K3968" s="57"/>
      <c r="L3968" s="57"/>
      <c r="M3968" s="274"/>
      <c r="N3968" s="274"/>
      <c r="O3968" s="57"/>
    </row>
    <row r="3969" spans="1:15">
      <c r="A3969" s="57"/>
      <c r="B3969" s="278">
        <v>46973</v>
      </c>
      <c r="C3969" s="283">
        <f t="shared" si="60"/>
        <v>10063007609</v>
      </c>
      <c r="D3969" s="57"/>
      <c r="E3969" s="57"/>
      <c r="F3969" s="279">
        <v>524317497</v>
      </c>
      <c r="G3969" s="286">
        <v>575177998</v>
      </c>
      <c r="H3969" s="278">
        <v>47551</v>
      </c>
      <c r="I3969" s="278"/>
      <c r="K3969" s="57"/>
      <c r="L3969" s="57"/>
      <c r="M3969" s="274"/>
      <c r="N3969" s="274"/>
      <c r="O3969" s="57"/>
    </row>
    <row r="3970" spans="1:15">
      <c r="A3970" s="57"/>
      <c r="B3970" s="278">
        <v>46974</v>
      </c>
      <c r="C3970" s="283">
        <f t="shared" si="60"/>
        <v>10394508565</v>
      </c>
      <c r="D3970" s="57"/>
      <c r="E3970" s="57"/>
      <c r="F3970" s="279">
        <v>855818453</v>
      </c>
      <c r="G3970" s="286">
        <v>575186841</v>
      </c>
      <c r="H3970" s="278">
        <v>44638</v>
      </c>
      <c r="I3970" s="278"/>
      <c r="K3970" s="57"/>
      <c r="L3970" s="57"/>
      <c r="M3970" s="274"/>
      <c r="N3970" s="274"/>
      <c r="O3970" s="57"/>
    </row>
    <row r="3971" spans="1:15">
      <c r="A3971" s="57"/>
      <c r="B3971" s="278">
        <v>46975</v>
      </c>
      <c r="C3971" s="283">
        <f t="shared" si="60"/>
        <v>9708129328</v>
      </c>
      <c r="D3971" s="57"/>
      <c r="E3971" s="57"/>
      <c r="F3971" s="279">
        <v>169439216</v>
      </c>
      <c r="G3971" s="286">
        <v>575199213</v>
      </c>
      <c r="H3971" s="278">
        <v>46891</v>
      </c>
      <c r="I3971" s="278"/>
      <c r="K3971" s="57"/>
      <c r="L3971" s="57"/>
      <c r="M3971" s="274"/>
      <c r="N3971" s="274"/>
      <c r="O3971" s="57"/>
    </row>
    <row r="3972" spans="1:15">
      <c r="A3972" s="57"/>
      <c r="B3972" s="278">
        <v>46976</v>
      </c>
      <c r="C3972" s="283">
        <f t="shared" si="60"/>
        <v>10189458665</v>
      </c>
      <c r="D3972" s="57"/>
      <c r="E3972" s="57"/>
      <c r="F3972" s="279">
        <v>650768553</v>
      </c>
      <c r="G3972" s="286">
        <v>575251632</v>
      </c>
      <c r="H3972" s="278">
        <v>44927</v>
      </c>
      <c r="I3972" s="278"/>
      <c r="K3972" s="57"/>
      <c r="L3972" s="57"/>
      <c r="M3972" s="274"/>
      <c r="N3972" s="274"/>
      <c r="O3972" s="57"/>
    </row>
    <row r="3973" spans="1:15">
      <c r="A3973" s="57"/>
      <c r="B3973" s="278">
        <v>46977</v>
      </c>
      <c r="C3973" s="283">
        <f t="shared" si="60"/>
        <v>10367597532</v>
      </c>
      <c r="D3973" s="57"/>
      <c r="E3973" s="57"/>
      <c r="F3973" s="279">
        <v>828907420</v>
      </c>
      <c r="G3973" s="286">
        <v>575469871</v>
      </c>
      <c r="H3973" s="278">
        <v>45431</v>
      </c>
      <c r="I3973" s="278"/>
      <c r="K3973" s="57"/>
      <c r="L3973" s="57"/>
      <c r="M3973" s="274"/>
      <c r="N3973" s="274"/>
      <c r="O3973" s="57"/>
    </row>
    <row r="3974" spans="1:15">
      <c r="A3974" s="57"/>
      <c r="B3974" s="278">
        <v>46978</v>
      </c>
      <c r="C3974" s="283">
        <f t="shared" si="60"/>
        <v>9671936437</v>
      </c>
      <c r="D3974" s="57"/>
      <c r="E3974" s="57"/>
      <c r="F3974" s="279">
        <v>133246325</v>
      </c>
      <c r="G3974" s="286">
        <v>575660370</v>
      </c>
      <c r="H3974" s="278">
        <v>44837</v>
      </c>
      <c r="I3974" s="278"/>
      <c r="K3974" s="57"/>
      <c r="L3974" s="57"/>
      <c r="M3974" s="274"/>
      <c r="N3974" s="274"/>
      <c r="O3974" s="57"/>
    </row>
    <row r="3975" spans="1:15">
      <c r="A3975" s="57"/>
      <c r="B3975" s="278">
        <v>46979</v>
      </c>
      <c r="C3975" s="283">
        <f t="shared" si="60"/>
        <v>10433405667</v>
      </c>
      <c r="D3975" s="57"/>
      <c r="E3975" s="57"/>
      <c r="F3975" s="279">
        <v>894715555</v>
      </c>
      <c r="G3975" s="286">
        <v>576119626</v>
      </c>
      <c r="H3975" s="278">
        <v>49519</v>
      </c>
      <c r="I3975" s="278"/>
      <c r="K3975" s="57"/>
      <c r="L3975" s="57"/>
      <c r="M3975" s="274"/>
      <c r="N3975" s="274"/>
      <c r="O3975" s="57"/>
    </row>
    <row r="3976" spans="1:15">
      <c r="A3976" s="57"/>
      <c r="B3976" s="278">
        <v>46980</v>
      </c>
      <c r="C3976" s="283">
        <f t="shared" si="60"/>
        <v>9912612998</v>
      </c>
      <c r="D3976" s="57"/>
      <c r="E3976" s="57"/>
      <c r="F3976" s="279">
        <v>373922886</v>
      </c>
      <c r="G3976" s="286">
        <v>576176302</v>
      </c>
      <c r="H3976" s="278">
        <v>43585</v>
      </c>
      <c r="I3976" s="278"/>
      <c r="K3976" s="57"/>
      <c r="L3976" s="57"/>
      <c r="M3976" s="274"/>
      <c r="N3976" s="274"/>
      <c r="O3976" s="57"/>
    </row>
    <row r="3977" spans="1:15">
      <c r="A3977" s="57"/>
      <c r="B3977" s="278">
        <v>46981</v>
      </c>
      <c r="C3977" s="283">
        <f t="shared" si="60"/>
        <v>9770368454</v>
      </c>
      <c r="D3977" s="57"/>
      <c r="E3977" s="57"/>
      <c r="F3977" s="279">
        <v>231678342</v>
      </c>
      <c r="G3977" s="286">
        <v>576524493</v>
      </c>
      <c r="H3977" s="278">
        <v>47638</v>
      </c>
      <c r="I3977" s="278"/>
      <c r="K3977" s="57"/>
      <c r="L3977" s="57"/>
      <c r="M3977" s="274"/>
      <c r="N3977" s="274"/>
      <c r="O3977" s="57"/>
    </row>
    <row r="3978" spans="1:15">
      <c r="A3978" s="57"/>
      <c r="B3978" s="278">
        <v>46982</v>
      </c>
      <c r="C3978" s="283">
        <f t="shared" si="60"/>
        <v>9843143539</v>
      </c>
      <c r="D3978" s="57"/>
      <c r="E3978" s="57"/>
      <c r="F3978" s="279">
        <v>304453427</v>
      </c>
      <c r="G3978" s="286">
        <v>576834758</v>
      </c>
      <c r="H3978" s="278">
        <v>45754</v>
      </c>
      <c r="I3978" s="278"/>
      <c r="K3978" s="57"/>
      <c r="L3978" s="57"/>
      <c r="M3978" s="274"/>
      <c r="N3978" s="274"/>
      <c r="O3978" s="57"/>
    </row>
    <row r="3979" spans="1:15">
      <c r="A3979" s="57"/>
      <c r="B3979" s="278">
        <v>46983</v>
      </c>
      <c r="C3979" s="283">
        <f t="shared" si="60"/>
        <v>10276949716</v>
      </c>
      <c r="D3979" s="57"/>
      <c r="E3979" s="57"/>
      <c r="F3979" s="279">
        <v>738259604</v>
      </c>
      <c r="G3979" s="286">
        <v>576875655</v>
      </c>
      <c r="H3979" s="278">
        <v>48963</v>
      </c>
      <c r="I3979" s="278"/>
      <c r="K3979" s="57"/>
      <c r="L3979" s="57"/>
      <c r="M3979" s="274"/>
      <c r="N3979" s="274"/>
      <c r="O3979" s="57"/>
    </row>
    <row r="3980" spans="1:15">
      <c r="A3980" s="57"/>
      <c r="B3980" s="278">
        <v>46984</v>
      </c>
      <c r="C3980" s="283">
        <f t="shared" si="60"/>
        <v>9840793376</v>
      </c>
      <c r="D3980" s="57"/>
      <c r="E3980" s="57"/>
      <c r="F3980" s="279">
        <v>302103264</v>
      </c>
      <c r="G3980" s="286">
        <v>577091130</v>
      </c>
      <c r="H3980" s="278">
        <v>45414</v>
      </c>
      <c r="I3980" s="278"/>
      <c r="K3980" s="57"/>
      <c r="L3980" s="57"/>
      <c r="M3980" s="274"/>
      <c r="N3980" s="274"/>
      <c r="O3980" s="57"/>
    </row>
    <row r="3981" spans="1:15">
      <c r="A3981" s="57"/>
      <c r="B3981" s="278">
        <v>46985</v>
      </c>
      <c r="C3981" s="283">
        <f t="shared" si="60"/>
        <v>10391220189</v>
      </c>
      <c r="D3981" s="57"/>
      <c r="E3981" s="57"/>
      <c r="F3981" s="279">
        <v>852530077</v>
      </c>
      <c r="G3981" s="286">
        <v>577314271</v>
      </c>
      <c r="H3981" s="278">
        <v>48841</v>
      </c>
      <c r="I3981" s="278"/>
      <c r="K3981" s="57"/>
      <c r="L3981" s="57"/>
      <c r="M3981" s="274"/>
      <c r="N3981" s="274"/>
      <c r="O3981" s="57"/>
    </row>
    <row r="3982" spans="1:15">
      <c r="A3982" s="57"/>
      <c r="B3982" s="278">
        <v>46986</v>
      </c>
      <c r="C3982" s="283">
        <f t="shared" si="60"/>
        <v>9759538414</v>
      </c>
      <c r="D3982" s="57"/>
      <c r="E3982" s="57"/>
      <c r="F3982" s="279">
        <v>220848302</v>
      </c>
      <c r="G3982" s="286">
        <v>577319571</v>
      </c>
      <c r="H3982" s="278">
        <v>44864</v>
      </c>
      <c r="I3982" s="278"/>
      <c r="K3982" s="57"/>
      <c r="L3982" s="57"/>
      <c r="M3982" s="274"/>
      <c r="N3982" s="274"/>
      <c r="O3982" s="57"/>
    </row>
    <row r="3983" spans="1:15">
      <c r="A3983" s="57"/>
      <c r="B3983" s="278">
        <v>46987</v>
      </c>
      <c r="C3983" s="283">
        <f t="shared" si="60"/>
        <v>10070047075</v>
      </c>
      <c r="D3983" s="57"/>
      <c r="E3983" s="57"/>
      <c r="F3983" s="279">
        <v>531356963</v>
      </c>
      <c r="G3983" s="286">
        <v>577448810</v>
      </c>
      <c r="H3983" s="278">
        <v>44220</v>
      </c>
      <c r="I3983" s="278"/>
      <c r="K3983" s="57"/>
      <c r="L3983" s="57"/>
      <c r="M3983" s="274"/>
      <c r="N3983" s="274"/>
      <c r="O3983" s="57"/>
    </row>
    <row r="3984" spans="1:15">
      <c r="A3984" s="57"/>
      <c r="B3984" s="278">
        <v>46988</v>
      </c>
      <c r="C3984" s="283">
        <f t="shared" si="60"/>
        <v>9898074205</v>
      </c>
      <c r="D3984" s="57"/>
      <c r="E3984" s="57"/>
      <c r="F3984" s="279">
        <v>359384093</v>
      </c>
      <c r="G3984" s="286">
        <v>577540887</v>
      </c>
      <c r="H3984" s="278">
        <v>48784</v>
      </c>
      <c r="I3984" s="278"/>
      <c r="K3984" s="57"/>
      <c r="L3984" s="57"/>
      <c r="M3984" s="274"/>
      <c r="N3984" s="274"/>
      <c r="O3984" s="57"/>
    </row>
    <row r="3985" spans="1:15">
      <c r="A3985" s="57"/>
      <c r="B3985" s="278">
        <v>46989</v>
      </c>
      <c r="C3985" s="283">
        <f t="shared" si="60"/>
        <v>9813621389</v>
      </c>
      <c r="D3985" s="57"/>
      <c r="E3985" s="57"/>
      <c r="F3985" s="279">
        <v>274931277</v>
      </c>
      <c r="G3985" s="286">
        <v>577703034</v>
      </c>
      <c r="H3985" s="278">
        <v>44492</v>
      </c>
      <c r="I3985" s="278"/>
      <c r="K3985" s="57"/>
      <c r="L3985" s="57"/>
      <c r="M3985" s="274"/>
      <c r="N3985" s="274"/>
      <c r="O3985" s="57"/>
    </row>
    <row r="3986" spans="1:15">
      <c r="A3986" s="57"/>
      <c r="B3986" s="278">
        <v>46990</v>
      </c>
      <c r="C3986" s="283">
        <f t="shared" si="60"/>
        <v>10209562197</v>
      </c>
      <c r="D3986" s="57"/>
      <c r="E3986" s="57"/>
      <c r="F3986" s="279">
        <v>670872085</v>
      </c>
      <c r="G3986" s="286">
        <v>577818807</v>
      </c>
      <c r="H3986" s="278">
        <v>46625</v>
      </c>
      <c r="I3986" s="278"/>
      <c r="K3986" s="57"/>
      <c r="L3986" s="57"/>
      <c r="M3986" s="274"/>
      <c r="N3986" s="274"/>
      <c r="O3986" s="57"/>
    </row>
    <row r="3987" spans="1:15">
      <c r="A3987" s="57"/>
      <c r="B3987" s="278">
        <v>46991</v>
      </c>
      <c r="C3987" s="283">
        <f t="shared" si="60"/>
        <v>10374506213</v>
      </c>
      <c r="D3987" s="57"/>
      <c r="E3987" s="57"/>
      <c r="F3987" s="279">
        <v>835816101</v>
      </c>
      <c r="G3987" s="286">
        <v>577841868</v>
      </c>
      <c r="H3987" s="278">
        <v>45805</v>
      </c>
      <c r="I3987" s="278"/>
      <c r="K3987" s="57"/>
      <c r="L3987" s="57"/>
      <c r="M3987" s="274"/>
      <c r="N3987" s="274"/>
      <c r="O3987" s="57"/>
    </row>
    <row r="3988" spans="1:15">
      <c r="A3988" s="57"/>
      <c r="B3988" s="278">
        <v>46992</v>
      </c>
      <c r="C3988" s="283">
        <f t="shared" si="60"/>
        <v>9872341074</v>
      </c>
      <c r="D3988" s="57"/>
      <c r="E3988" s="57"/>
      <c r="F3988" s="279">
        <v>333650962</v>
      </c>
      <c r="G3988" s="286">
        <v>577858511</v>
      </c>
      <c r="H3988" s="278">
        <v>46159</v>
      </c>
      <c r="I3988" s="278"/>
      <c r="K3988" s="57"/>
      <c r="L3988" s="57"/>
      <c r="M3988" s="274"/>
      <c r="N3988" s="274"/>
      <c r="O3988" s="57"/>
    </row>
    <row r="3989" spans="1:15">
      <c r="A3989" s="57"/>
      <c r="B3989" s="278">
        <v>46993</v>
      </c>
      <c r="C3989" s="283">
        <f t="shared" si="60"/>
        <v>10147264220</v>
      </c>
      <c r="D3989" s="57"/>
      <c r="E3989" s="57"/>
      <c r="F3989" s="279">
        <v>608574108</v>
      </c>
      <c r="G3989" s="286">
        <v>577883620</v>
      </c>
      <c r="H3989" s="278">
        <v>44962</v>
      </c>
      <c r="I3989" s="278"/>
      <c r="K3989" s="57"/>
      <c r="L3989" s="57"/>
      <c r="M3989" s="274"/>
      <c r="N3989" s="274"/>
      <c r="O3989" s="57"/>
    </row>
    <row r="3990" spans="1:15">
      <c r="A3990" s="57"/>
      <c r="B3990" s="278">
        <v>46994</v>
      </c>
      <c r="C3990" s="283">
        <f t="shared" si="60"/>
        <v>9971189307</v>
      </c>
      <c r="D3990" s="57"/>
      <c r="E3990" s="57"/>
      <c r="F3990" s="279">
        <v>432499195</v>
      </c>
      <c r="G3990" s="286">
        <v>577944122</v>
      </c>
      <c r="H3990" s="278">
        <v>44549</v>
      </c>
      <c r="I3990" s="278"/>
      <c r="K3990" s="57"/>
      <c r="L3990" s="57"/>
      <c r="M3990" s="274"/>
      <c r="N3990" s="274"/>
      <c r="O3990" s="57"/>
    </row>
    <row r="3991" spans="1:15">
      <c r="A3991" s="57"/>
      <c r="B3991" s="278">
        <v>46995</v>
      </c>
      <c r="C3991" s="283">
        <f t="shared" si="60"/>
        <v>10078806106</v>
      </c>
      <c r="D3991" s="57"/>
      <c r="E3991" s="57"/>
      <c r="F3991" s="279">
        <v>540115994</v>
      </c>
      <c r="G3991" s="286">
        <v>577990280</v>
      </c>
      <c r="H3991" s="278">
        <v>50269</v>
      </c>
      <c r="I3991" s="278"/>
      <c r="K3991" s="57"/>
      <c r="L3991" s="57"/>
      <c r="M3991" s="274"/>
      <c r="N3991" s="274"/>
      <c r="O3991" s="57"/>
    </row>
    <row r="3992" spans="1:15">
      <c r="A3992" s="57"/>
      <c r="B3992" s="278">
        <v>46996</v>
      </c>
      <c r="C3992" s="283">
        <f t="shared" si="60"/>
        <v>9702074497</v>
      </c>
      <c r="D3992" s="57"/>
      <c r="E3992" s="57"/>
      <c r="F3992" s="279">
        <v>163384385</v>
      </c>
      <c r="G3992" s="286">
        <v>578128636</v>
      </c>
      <c r="H3992" s="278">
        <v>46796</v>
      </c>
      <c r="I3992" s="278"/>
      <c r="K3992" s="57"/>
      <c r="L3992" s="57"/>
      <c r="M3992" s="274"/>
      <c r="N3992" s="274"/>
      <c r="O3992" s="57"/>
    </row>
    <row r="3993" spans="1:15">
      <c r="A3993" s="57"/>
      <c r="B3993" s="278">
        <v>46997</v>
      </c>
      <c r="C3993" s="283">
        <f t="shared" si="60"/>
        <v>9790806639</v>
      </c>
      <c r="D3993" s="57"/>
      <c r="E3993" s="57"/>
      <c r="F3993" s="279">
        <v>252116527</v>
      </c>
      <c r="G3993" s="286">
        <v>578208114</v>
      </c>
      <c r="H3993" s="278">
        <v>43484</v>
      </c>
      <c r="I3993" s="278"/>
      <c r="K3993" s="57"/>
      <c r="L3993" s="57"/>
      <c r="M3993" s="274"/>
      <c r="N3993" s="274"/>
      <c r="O3993" s="57"/>
    </row>
    <row r="3994" spans="1:15">
      <c r="A3994" s="57"/>
      <c r="B3994" s="278">
        <v>46998</v>
      </c>
      <c r="C3994" s="283">
        <f t="shared" si="60"/>
        <v>10377311639</v>
      </c>
      <c r="D3994" s="57"/>
      <c r="E3994" s="57"/>
      <c r="F3994" s="279">
        <v>838621527</v>
      </c>
      <c r="G3994" s="286">
        <v>578246824</v>
      </c>
      <c r="H3994" s="278">
        <v>48832</v>
      </c>
      <c r="I3994" s="278"/>
      <c r="K3994" s="57"/>
      <c r="L3994" s="57"/>
      <c r="M3994" s="274"/>
      <c r="N3994" s="274"/>
      <c r="O3994" s="57"/>
    </row>
    <row r="3995" spans="1:15">
      <c r="A3995" s="57"/>
      <c r="B3995" s="278">
        <v>46999</v>
      </c>
      <c r="C3995" s="283">
        <f t="shared" si="60"/>
        <v>10055481649</v>
      </c>
      <c r="D3995" s="57"/>
      <c r="E3995" s="57"/>
      <c r="F3995" s="279">
        <v>516791537</v>
      </c>
      <c r="G3995" s="286">
        <v>578275055</v>
      </c>
      <c r="H3995" s="278">
        <v>50381</v>
      </c>
      <c r="I3995" s="278"/>
      <c r="K3995" s="57"/>
      <c r="L3995" s="57"/>
      <c r="M3995" s="274"/>
      <c r="N3995" s="274"/>
      <c r="O3995" s="57"/>
    </row>
    <row r="3996" spans="1:15">
      <c r="A3996" s="57"/>
      <c r="B3996" s="278">
        <v>47000</v>
      </c>
      <c r="C3996" s="283">
        <f t="shared" si="60"/>
        <v>10064859594</v>
      </c>
      <c r="D3996" s="57"/>
      <c r="E3996" s="57"/>
      <c r="F3996" s="279">
        <v>526169482</v>
      </c>
      <c r="G3996" s="286">
        <v>578316705</v>
      </c>
      <c r="H3996" s="278">
        <v>49043</v>
      </c>
      <c r="I3996" s="278"/>
      <c r="K3996" s="57"/>
      <c r="L3996" s="57"/>
      <c r="M3996" s="274"/>
      <c r="N3996" s="274"/>
      <c r="O3996" s="57"/>
    </row>
    <row r="3997" spans="1:15">
      <c r="A3997" s="57"/>
      <c r="B3997" s="278">
        <v>47001</v>
      </c>
      <c r="C3997" s="283">
        <f t="shared" si="60"/>
        <v>10059222750</v>
      </c>
      <c r="D3997" s="57"/>
      <c r="E3997" s="57"/>
      <c r="F3997" s="279">
        <v>520532638</v>
      </c>
      <c r="G3997" s="286">
        <v>578382996</v>
      </c>
      <c r="H3997" s="278">
        <v>45240</v>
      </c>
      <c r="I3997" s="278"/>
      <c r="K3997" s="57"/>
      <c r="L3997" s="57"/>
      <c r="M3997" s="274"/>
      <c r="N3997" s="274"/>
      <c r="O3997" s="57"/>
    </row>
    <row r="3998" spans="1:15">
      <c r="A3998" s="57"/>
      <c r="B3998" s="278">
        <v>47002</v>
      </c>
      <c r="C3998" s="283">
        <f t="shared" si="60"/>
        <v>10243291550</v>
      </c>
      <c r="D3998" s="57"/>
      <c r="E3998" s="57"/>
      <c r="F3998" s="279">
        <v>704601438</v>
      </c>
      <c r="G3998" s="286">
        <v>578478003</v>
      </c>
      <c r="H3998" s="278">
        <v>48431</v>
      </c>
      <c r="I3998" s="278"/>
      <c r="K3998" s="57"/>
      <c r="L3998" s="57"/>
      <c r="M3998" s="274"/>
      <c r="N3998" s="274"/>
      <c r="O3998" s="57"/>
    </row>
    <row r="3999" spans="1:15">
      <c r="A3999" s="57"/>
      <c r="B3999" s="278">
        <v>47003</v>
      </c>
      <c r="C3999" s="283">
        <f t="shared" si="60"/>
        <v>10138232044</v>
      </c>
      <c r="D3999" s="57"/>
      <c r="E3999" s="57"/>
      <c r="F3999" s="279">
        <v>599541932</v>
      </c>
      <c r="G3999" s="286">
        <v>578482942</v>
      </c>
      <c r="H3999" s="278">
        <v>49892</v>
      </c>
      <c r="I3999" s="278"/>
      <c r="K3999" s="57"/>
      <c r="L3999" s="57"/>
      <c r="M3999" s="274"/>
      <c r="N3999" s="274"/>
      <c r="O3999" s="57"/>
    </row>
    <row r="4000" spans="1:15">
      <c r="A4000" s="57"/>
      <c r="B4000" s="278">
        <v>47004</v>
      </c>
      <c r="C4000" s="283">
        <f t="shared" ref="C4000:C4063" si="61">F4000+(F$88*28679+98765)+(G$88*6587+87654)+(E$88*9537+76543)+(J$88*5713+4528)</f>
        <v>10242992315</v>
      </c>
      <c r="D4000" s="57"/>
      <c r="E4000" s="57"/>
      <c r="F4000" s="279">
        <v>704302203</v>
      </c>
      <c r="G4000" s="286">
        <v>578768211</v>
      </c>
      <c r="H4000" s="278">
        <v>46306</v>
      </c>
      <c r="I4000" s="278"/>
      <c r="K4000" s="57"/>
      <c r="L4000" s="57"/>
      <c r="M4000" s="274"/>
      <c r="N4000" s="274"/>
      <c r="O4000" s="57"/>
    </row>
    <row r="4001" spans="1:15">
      <c r="A4001" s="57"/>
      <c r="B4001" s="278">
        <v>47005</v>
      </c>
      <c r="C4001" s="283">
        <f t="shared" si="61"/>
        <v>9700167377</v>
      </c>
      <c r="D4001" s="57"/>
      <c r="E4001" s="57"/>
      <c r="F4001" s="279">
        <v>161477265</v>
      </c>
      <c r="G4001" s="286">
        <v>579219613</v>
      </c>
      <c r="H4001" s="278">
        <v>44196</v>
      </c>
      <c r="I4001" s="278"/>
      <c r="K4001" s="57"/>
      <c r="L4001" s="57"/>
      <c r="M4001" s="274"/>
      <c r="N4001" s="274"/>
      <c r="O4001" s="57"/>
    </row>
    <row r="4002" spans="1:15">
      <c r="A4002" s="57"/>
      <c r="B4002" s="278">
        <v>47006</v>
      </c>
      <c r="C4002" s="283">
        <f t="shared" si="61"/>
        <v>9895416467</v>
      </c>
      <c r="D4002" s="57"/>
      <c r="E4002" s="57"/>
      <c r="F4002" s="279">
        <v>356726355</v>
      </c>
      <c r="G4002" s="286">
        <v>579367187</v>
      </c>
      <c r="H4002" s="278">
        <v>47024</v>
      </c>
      <c r="I4002" s="278"/>
      <c r="K4002" s="57"/>
      <c r="L4002" s="57"/>
      <c r="M4002" s="274"/>
      <c r="N4002" s="274"/>
      <c r="O4002" s="57"/>
    </row>
    <row r="4003" spans="1:15">
      <c r="A4003" s="57"/>
      <c r="B4003" s="278">
        <v>47007</v>
      </c>
      <c r="C4003" s="283">
        <f t="shared" si="61"/>
        <v>10060026372</v>
      </c>
      <c r="D4003" s="57"/>
      <c r="E4003" s="57"/>
      <c r="F4003" s="279">
        <v>521336260</v>
      </c>
      <c r="G4003" s="286">
        <v>579418041</v>
      </c>
      <c r="H4003" s="278">
        <v>44328</v>
      </c>
      <c r="I4003" s="278"/>
      <c r="K4003" s="57"/>
      <c r="L4003" s="57"/>
      <c r="M4003" s="274"/>
      <c r="N4003" s="274"/>
      <c r="O4003" s="57"/>
    </row>
    <row r="4004" spans="1:15">
      <c r="A4004" s="57"/>
      <c r="B4004" s="278">
        <v>47008</v>
      </c>
      <c r="C4004" s="283">
        <f t="shared" si="61"/>
        <v>9707859945</v>
      </c>
      <c r="D4004" s="57"/>
      <c r="E4004" s="57"/>
      <c r="F4004" s="279">
        <v>169169833</v>
      </c>
      <c r="G4004" s="286">
        <v>579534510</v>
      </c>
      <c r="H4004" s="278">
        <v>49262</v>
      </c>
      <c r="I4004" s="278"/>
      <c r="K4004" s="57"/>
      <c r="L4004" s="57"/>
      <c r="M4004" s="274"/>
      <c r="N4004" s="274"/>
      <c r="O4004" s="57"/>
    </row>
    <row r="4005" spans="1:15">
      <c r="A4005" s="57"/>
      <c r="B4005" s="278">
        <v>47009</v>
      </c>
      <c r="C4005" s="283">
        <f t="shared" si="61"/>
        <v>10322908926</v>
      </c>
      <c r="D4005" s="57"/>
      <c r="E4005" s="57"/>
      <c r="F4005" s="279">
        <v>784218814</v>
      </c>
      <c r="G4005" s="286">
        <v>579599946</v>
      </c>
      <c r="H4005" s="278">
        <v>48019</v>
      </c>
      <c r="I4005" s="278"/>
      <c r="K4005" s="57"/>
      <c r="L4005" s="57"/>
      <c r="M4005" s="274"/>
      <c r="N4005" s="274"/>
      <c r="O4005" s="57"/>
    </row>
    <row r="4006" spans="1:15">
      <c r="A4006" s="57"/>
      <c r="B4006" s="278">
        <v>47010</v>
      </c>
      <c r="C4006" s="283">
        <f t="shared" si="61"/>
        <v>9779164866</v>
      </c>
      <c r="D4006" s="57"/>
      <c r="E4006" s="57"/>
      <c r="F4006" s="279">
        <v>240474754</v>
      </c>
      <c r="G4006" s="286">
        <v>579711712</v>
      </c>
      <c r="H4006" s="278">
        <v>45941</v>
      </c>
      <c r="I4006" s="278"/>
      <c r="K4006" s="57"/>
      <c r="L4006" s="57"/>
      <c r="M4006" s="274"/>
      <c r="N4006" s="274"/>
      <c r="O4006" s="57"/>
    </row>
    <row r="4007" spans="1:15">
      <c r="A4007" s="57"/>
      <c r="B4007" s="278">
        <v>47011</v>
      </c>
      <c r="C4007" s="283">
        <f t="shared" si="61"/>
        <v>10314266636</v>
      </c>
      <c r="D4007" s="57"/>
      <c r="E4007" s="57"/>
      <c r="F4007" s="279">
        <v>775576524</v>
      </c>
      <c r="G4007" s="286">
        <v>580070319</v>
      </c>
      <c r="H4007" s="278">
        <v>49393</v>
      </c>
      <c r="I4007" s="278"/>
      <c r="K4007" s="57"/>
      <c r="L4007" s="57"/>
      <c r="M4007" s="274"/>
      <c r="N4007" s="274"/>
      <c r="O4007" s="57"/>
    </row>
    <row r="4008" spans="1:15">
      <c r="A4008" s="57"/>
      <c r="B4008" s="278">
        <v>47012</v>
      </c>
      <c r="C4008" s="283">
        <f t="shared" si="61"/>
        <v>9962477080</v>
      </c>
      <c r="D4008" s="57"/>
      <c r="E4008" s="57"/>
      <c r="F4008" s="279">
        <v>423786968</v>
      </c>
      <c r="G4008" s="286">
        <v>580131515</v>
      </c>
      <c r="H4008" s="278">
        <v>49547</v>
      </c>
      <c r="I4008" s="278"/>
      <c r="K4008" s="57"/>
      <c r="L4008" s="57"/>
      <c r="M4008" s="274"/>
      <c r="N4008" s="274"/>
      <c r="O4008" s="57"/>
    </row>
    <row r="4009" spans="1:15">
      <c r="A4009" s="57"/>
      <c r="B4009" s="278">
        <v>47013</v>
      </c>
      <c r="C4009" s="283">
        <f t="shared" si="61"/>
        <v>10233360119</v>
      </c>
      <c r="D4009" s="57"/>
      <c r="E4009" s="57"/>
      <c r="F4009" s="279">
        <v>694670007</v>
      </c>
      <c r="G4009" s="286">
        <v>580171947</v>
      </c>
      <c r="H4009" s="278">
        <v>48564</v>
      </c>
      <c r="I4009" s="278"/>
      <c r="K4009" s="57"/>
      <c r="L4009" s="57"/>
      <c r="M4009" s="274"/>
      <c r="N4009" s="274"/>
      <c r="O4009" s="57"/>
    </row>
    <row r="4010" spans="1:15">
      <c r="A4010" s="57"/>
      <c r="B4010" s="278">
        <v>47014</v>
      </c>
      <c r="C4010" s="283">
        <f t="shared" si="61"/>
        <v>10203327121</v>
      </c>
      <c r="D4010" s="57"/>
      <c r="E4010" s="57"/>
      <c r="F4010" s="279">
        <v>664637009</v>
      </c>
      <c r="G4010" s="286">
        <v>580237935</v>
      </c>
      <c r="H4010" s="278">
        <v>49013</v>
      </c>
      <c r="I4010" s="278"/>
      <c r="K4010" s="57"/>
      <c r="L4010" s="57"/>
      <c r="M4010" s="274"/>
      <c r="N4010" s="274"/>
      <c r="O4010" s="57"/>
    </row>
    <row r="4011" spans="1:15">
      <c r="A4011" s="57"/>
      <c r="B4011" s="278">
        <v>47015</v>
      </c>
      <c r="C4011" s="283">
        <f t="shared" si="61"/>
        <v>9976663513</v>
      </c>
      <c r="D4011" s="57"/>
      <c r="E4011" s="57"/>
      <c r="F4011" s="279">
        <v>437973401</v>
      </c>
      <c r="G4011" s="286">
        <v>580543994</v>
      </c>
      <c r="H4011" s="278">
        <v>49608</v>
      </c>
      <c r="I4011" s="278"/>
      <c r="K4011" s="57"/>
      <c r="L4011" s="57"/>
      <c r="M4011" s="274"/>
      <c r="N4011" s="274"/>
      <c r="O4011" s="57"/>
    </row>
    <row r="4012" spans="1:15">
      <c r="A4012" s="57"/>
      <c r="B4012" s="278">
        <v>47016</v>
      </c>
      <c r="C4012" s="283">
        <f t="shared" si="61"/>
        <v>10013782913</v>
      </c>
      <c r="D4012" s="57"/>
      <c r="E4012" s="57"/>
      <c r="F4012" s="279">
        <v>475092801</v>
      </c>
      <c r="G4012" s="286">
        <v>580621718</v>
      </c>
      <c r="H4012" s="278">
        <v>50358</v>
      </c>
      <c r="I4012" s="278"/>
      <c r="K4012" s="57"/>
      <c r="L4012" s="57"/>
      <c r="M4012" s="274"/>
      <c r="N4012" s="274"/>
      <c r="O4012" s="57"/>
    </row>
    <row r="4013" spans="1:15">
      <c r="A4013" s="57"/>
      <c r="B4013" s="278">
        <v>47017</v>
      </c>
      <c r="C4013" s="283">
        <f t="shared" si="61"/>
        <v>9761062661</v>
      </c>
      <c r="D4013" s="57"/>
      <c r="E4013" s="57"/>
      <c r="F4013" s="279">
        <v>222372549</v>
      </c>
      <c r="G4013" s="286">
        <v>580705305</v>
      </c>
      <c r="H4013" s="278">
        <v>49707</v>
      </c>
      <c r="I4013" s="278"/>
      <c r="K4013" s="57"/>
      <c r="L4013" s="57"/>
      <c r="M4013" s="274"/>
      <c r="N4013" s="274"/>
      <c r="O4013" s="57"/>
    </row>
    <row r="4014" spans="1:15">
      <c r="A4014" s="57"/>
      <c r="B4014" s="278">
        <v>47018</v>
      </c>
      <c r="C4014" s="283">
        <f t="shared" si="61"/>
        <v>10457189649</v>
      </c>
      <c r="D4014" s="57"/>
      <c r="E4014" s="57"/>
      <c r="F4014" s="279">
        <v>918499537</v>
      </c>
      <c r="G4014" s="286">
        <v>580808797</v>
      </c>
      <c r="H4014" s="278">
        <v>49522</v>
      </c>
      <c r="I4014" s="278"/>
      <c r="K4014" s="57"/>
      <c r="L4014" s="57"/>
      <c r="M4014" s="274"/>
      <c r="N4014" s="274"/>
      <c r="O4014" s="57"/>
    </row>
    <row r="4015" spans="1:15">
      <c r="A4015" s="57"/>
      <c r="B4015" s="278">
        <v>47019</v>
      </c>
      <c r="C4015" s="283">
        <f t="shared" si="61"/>
        <v>10171154200</v>
      </c>
      <c r="D4015" s="57"/>
      <c r="E4015" s="57"/>
      <c r="F4015" s="279">
        <v>632464088</v>
      </c>
      <c r="G4015" s="286">
        <v>581032713</v>
      </c>
      <c r="H4015" s="278">
        <v>48246</v>
      </c>
      <c r="I4015" s="278"/>
      <c r="K4015" s="57"/>
      <c r="L4015" s="57"/>
      <c r="M4015" s="274"/>
      <c r="N4015" s="274"/>
      <c r="O4015" s="57"/>
    </row>
    <row r="4016" spans="1:15">
      <c r="A4016" s="57"/>
      <c r="B4016" s="278">
        <v>47020</v>
      </c>
      <c r="C4016" s="283">
        <f t="shared" si="61"/>
        <v>9855413172</v>
      </c>
      <c r="D4016" s="57"/>
      <c r="E4016" s="57"/>
      <c r="F4016" s="279">
        <v>316723060</v>
      </c>
      <c r="G4016" s="286">
        <v>581038801</v>
      </c>
      <c r="H4016" s="278">
        <v>50078</v>
      </c>
      <c r="I4016" s="278"/>
      <c r="K4016" s="57"/>
      <c r="L4016" s="57"/>
      <c r="M4016" s="274"/>
      <c r="N4016" s="274"/>
      <c r="O4016" s="57"/>
    </row>
    <row r="4017" spans="1:15">
      <c r="A4017" s="57"/>
      <c r="B4017" s="278">
        <v>47021</v>
      </c>
      <c r="C4017" s="283">
        <f t="shared" si="61"/>
        <v>10483333491</v>
      </c>
      <c r="D4017" s="57"/>
      <c r="E4017" s="57"/>
      <c r="F4017" s="279">
        <v>944643379</v>
      </c>
      <c r="G4017" s="286">
        <v>581297335</v>
      </c>
      <c r="H4017" s="278">
        <v>48231</v>
      </c>
      <c r="I4017" s="278"/>
      <c r="K4017" s="57"/>
      <c r="L4017" s="57"/>
      <c r="M4017" s="274"/>
      <c r="N4017" s="274"/>
      <c r="O4017" s="57"/>
    </row>
    <row r="4018" spans="1:15">
      <c r="A4018" s="57"/>
      <c r="B4018" s="278">
        <v>47022</v>
      </c>
      <c r="C4018" s="283">
        <f t="shared" si="61"/>
        <v>10048800345</v>
      </c>
      <c r="D4018" s="57"/>
      <c r="E4018" s="57"/>
      <c r="F4018" s="279">
        <v>510110233</v>
      </c>
      <c r="G4018" s="286">
        <v>581488529</v>
      </c>
      <c r="H4018" s="278">
        <v>50200</v>
      </c>
      <c r="I4018" s="278"/>
      <c r="K4018" s="57"/>
      <c r="L4018" s="57"/>
      <c r="M4018" s="274"/>
      <c r="N4018" s="274"/>
      <c r="O4018" s="57"/>
    </row>
    <row r="4019" spans="1:15">
      <c r="A4019" s="57"/>
      <c r="B4019" s="278">
        <v>47023</v>
      </c>
      <c r="C4019" s="283">
        <f t="shared" si="61"/>
        <v>10168446112</v>
      </c>
      <c r="D4019" s="57"/>
      <c r="E4019" s="57"/>
      <c r="F4019" s="279">
        <v>629756000</v>
      </c>
      <c r="G4019" s="286">
        <v>581622814</v>
      </c>
      <c r="H4019" s="278">
        <v>50183</v>
      </c>
      <c r="I4019" s="278"/>
      <c r="K4019" s="57"/>
      <c r="L4019" s="57"/>
      <c r="M4019" s="274"/>
      <c r="N4019" s="274"/>
      <c r="O4019" s="57"/>
    </row>
    <row r="4020" spans="1:15">
      <c r="A4020" s="57"/>
      <c r="B4020" s="278">
        <v>47024</v>
      </c>
      <c r="C4020" s="283">
        <f t="shared" si="61"/>
        <v>10118057299</v>
      </c>
      <c r="D4020" s="57"/>
      <c r="E4020" s="57"/>
      <c r="F4020" s="279">
        <v>579367187</v>
      </c>
      <c r="G4020" s="286">
        <v>581680762</v>
      </c>
      <c r="H4020" s="278">
        <v>46675</v>
      </c>
      <c r="I4020" s="278"/>
      <c r="K4020" s="57"/>
      <c r="L4020" s="57"/>
      <c r="M4020" s="274"/>
      <c r="N4020" s="274"/>
      <c r="O4020" s="57"/>
    </row>
    <row r="4021" spans="1:15">
      <c r="A4021" s="57"/>
      <c r="B4021" s="278">
        <v>47025</v>
      </c>
      <c r="C4021" s="283">
        <f t="shared" si="61"/>
        <v>10489791329</v>
      </c>
      <c r="D4021" s="57"/>
      <c r="E4021" s="57"/>
      <c r="F4021" s="279">
        <v>951101217</v>
      </c>
      <c r="G4021" s="286">
        <v>581767748</v>
      </c>
      <c r="H4021" s="278">
        <v>48590</v>
      </c>
      <c r="I4021" s="278"/>
      <c r="K4021" s="57"/>
      <c r="L4021" s="57"/>
      <c r="M4021" s="274"/>
      <c r="N4021" s="274"/>
      <c r="O4021" s="57"/>
    </row>
    <row r="4022" spans="1:15">
      <c r="A4022" s="57"/>
      <c r="B4022" s="278">
        <v>47026</v>
      </c>
      <c r="C4022" s="283">
        <f t="shared" si="61"/>
        <v>10423311763</v>
      </c>
      <c r="D4022" s="57"/>
      <c r="E4022" s="57"/>
      <c r="F4022" s="279">
        <v>884621651</v>
      </c>
      <c r="G4022" s="286">
        <v>581769504</v>
      </c>
      <c r="H4022" s="278">
        <v>46365</v>
      </c>
      <c r="I4022" s="278"/>
      <c r="K4022" s="57"/>
      <c r="L4022" s="57"/>
      <c r="M4022" s="274"/>
      <c r="N4022" s="274"/>
      <c r="O4022" s="57"/>
    </row>
    <row r="4023" spans="1:15">
      <c r="A4023" s="57"/>
      <c r="B4023" s="278">
        <v>47027</v>
      </c>
      <c r="C4023" s="283">
        <f t="shared" si="61"/>
        <v>10217748367</v>
      </c>
      <c r="D4023" s="57"/>
      <c r="E4023" s="57"/>
      <c r="F4023" s="279">
        <v>679058255</v>
      </c>
      <c r="G4023" s="286">
        <v>581836363</v>
      </c>
      <c r="H4023" s="278">
        <v>46384</v>
      </c>
      <c r="I4023" s="278"/>
      <c r="K4023" s="57"/>
      <c r="L4023" s="57"/>
      <c r="M4023" s="274"/>
      <c r="N4023" s="274"/>
      <c r="O4023" s="57"/>
    </row>
    <row r="4024" spans="1:15">
      <c r="A4024" s="57"/>
      <c r="B4024" s="278">
        <v>47028</v>
      </c>
      <c r="C4024" s="283">
        <f t="shared" si="61"/>
        <v>9912291162</v>
      </c>
      <c r="D4024" s="57"/>
      <c r="E4024" s="57"/>
      <c r="F4024" s="279">
        <v>373601050</v>
      </c>
      <c r="G4024" s="286">
        <v>581929077</v>
      </c>
      <c r="H4024" s="278">
        <v>44278</v>
      </c>
      <c r="I4024" s="278"/>
      <c r="K4024" s="57"/>
      <c r="L4024" s="57"/>
      <c r="M4024" s="274"/>
      <c r="N4024" s="274"/>
      <c r="O4024" s="57"/>
    </row>
    <row r="4025" spans="1:15">
      <c r="A4025" s="57"/>
      <c r="B4025" s="278">
        <v>47029</v>
      </c>
      <c r="C4025" s="283">
        <f t="shared" si="61"/>
        <v>9656651460</v>
      </c>
      <c r="D4025" s="57"/>
      <c r="E4025" s="57"/>
      <c r="F4025" s="279">
        <v>117961348</v>
      </c>
      <c r="G4025" s="286">
        <v>581938317</v>
      </c>
      <c r="H4025" s="278">
        <v>45916</v>
      </c>
      <c r="I4025" s="278"/>
      <c r="K4025" s="57"/>
      <c r="L4025" s="57"/>
      <c r="M4025" s="274"/>
      <c r="N4025" s="274"/>
      <c r="O4025" s="57"/>
    </row>
    <row r="4026" spans="1:15">
      <c r="A4026" s="57"/>
      <c r="B4026" s="278">
        <v>47030</v>
      </c>
      <c r="C4026" s="283">
        <f t="shared" si="61"/>
        <v>9716102227</v>
      </c>
      <c r="D4026" s="57"/>
      <c r="E4026" s="57"/>
      <c r="F4026" s="279">
        <v>177412115</v>
      </c>
      <c r="G4026" s="286">
        <v>582300829</v>
      </c>
      <c r="H4026" s="278">
        <v>49619</v>
      </c>
      <c r="I4026" s="278"/>
      <c r="K4026" s="57"/>
      <c r="L4026" s="57"/>
      <c r="M4026" s="274"/>
      <c r="N4026" s="274"/>
      <c r="O4026" s="57"/>
    </row>
    <row r="4027" spans="1:15">
      <c r="A4027" s="57"/>
      <c r="B4027" s="278">
        <v>47031</v>
      </c>
      <c r="C4027" s="283">
        <f t="shared" si="61"/>
        <v>9856191751</v>
      </c>
      <c r="D4027" s="57"/>
      <c r="E4027" s="57"/>
      <c r="F4027" s="279">
        <v>317501639</v>
      </c>
      <c r="G4027" s="286">
        <v>582428962</v>
      </c>
      <c r="H4027" s="278">
        <v>48631</v>
      </c>
      <c r="I4027" s="278"/>
      <c r="K4027" s="57"/>
      <c r="L4027" s="57"/>
      <c r="M4027" s="274"/>
      <c r="N4027" s="274"/>
      <c r="O4027" s="57"/>
    </row>
    <row r="4028" spans="1:15">
      <c r="A4028" s="57"/>
      <c r="B4028" s="278">
        <v>47032</v>
      </c>
      <c r="C4028" s="283">
        <f t="shared" si="61"/>
        <v>10170234014</v>
      </c>
      <c r="D4028" s="57"/>
      <c r="E4028" s="57"/>
      <c r="F4028" s="279">
        <v>631543902</v>
      </c>
      <c r="G4028" s="286">
        <v>582484189</v>
      </c>
      <c r="H4028" s="278">
        <v>43895</v>
      </c>
      <c r="I4028" s="278"/>
      <c r="K4028" s="57"/>
      <c r="L4028" s="57"/>
      <c r="M4028" s="274"/>
      <c r="N4028" s="274"/>
      <c r="O4028" s="57"/>
    </row>
    <row r="4029" spans="1:15">
      <c r="A4029" s="57"/>
      <c r="B4029" s="278">
        <v>47033</v>
      </c>
      <c r="C4029" s="283">
        <f t="shared" si="61"/>
        <v>10075450955</v>
      </c>
      <c r="D4029" s="57"/>
      <c r="E4029" s="57"/>
      <c r="F4029" s="279">
        <v>536760843</v>
      </c>
      <c r="G4029" s="286">
        <v>582740674</v>
      </c>
      <c r="H4029" s="278">
        <v>45270</v>
      </c>
      <c r="I4029" s="278"/>
      <c r="K4029" s="57"/>
      <c r="L4029" s="57"/>
      <c r="M4029" s="274"/>
      <c r="N4029" s="274"/>
      <c r="O4029" s="57"/>
    </row>
    <row r="4030" spans="1:15">
      <c r="A4030" s="57"/>
      <c r="B4030" s="278">
        <v>47034</v>
      </c>
      <c r="C4030" s="283">
        <f t="shared" si="61"/>
        <v>10105192963</v>
      </c>
      <c r="D4030" s="57"/>
      <c r="E4030" s="57"/>
      <c r="F4030" s="279">
        <v>566502851</v>
      </c>
      <c r="G4030" s="286">
        <v>582831156</v>
      </c>
      <c r="H4030" s="278">
        <v>48047</v>
      </c>
      <c r="I4030" s="278"/>
      <c r="K4030" s="57"/>
      <c r="L4030" s="57"/>
      <c r="M4030" s="274"/>
      <c r="N4030" s="274"/>
      <c r="O4030" s="57"/>
    </row>
    <row r="4031" spans="1:15">
      <c r="A4031" s="57"/>
      <c r="B4031" s="278">
        <v>47035</v>
      </c>
      <c r="C4031" s="283">
        <f t="shared" si="61"/>
        <v>10294559088</v>
      </c>
      <c r="D4031" s="57"/>
      <c r="E4031" s="57"/>
      <c r="F4031" s="279">
        <v>755868976</v>
      </c>
      <c r="G4031" s="286">
        <v>582874975</v>
      </c>
      <c r="H4031" s="278">
        <v>43797</v>
      </c>
      <c r="I4031" s="278"/>
      <c r="K4031" s="57"/>
      <c r="L4031" s="57"/>
      <c r="M4031" s="274"/>
      <c r="N4031" s="274"/>
      <c r="O4031" s="57"/>
    </row>
    <row r="4032" spans="1:15">
      <c r="A4032" s="57"/>
      <c r="B4032" s="278">
        <v>47036</v>
      </c>
      <c r="C4032" s="283">
        <f t="shared" si="61"/>
        <v>10381763645</v>
      </c>
      <c r="D4032" s="57"/>
      <c r="E4032" s="57"/>
      <c r="F4032" s="279">
        <v>843073533</v>
      </c>
      <c r="G4032" s="286">
        <v>582920621</v>
      </c>
      <c r="H4032" s="278">
        <v>46443</v>
      </c>
      <c r="I4032" s="278"/>
      <c r="K4032" s="57"/>
      <c r="L4032" s="57"/>
      <c r="M4032" s="274"/>
      <c r="N4032" s="274"/>
      <c r="O4032" s="57"/>
    </row>
    <row r="4033" spans="1:15">
      <c r="A4033" s="57"/>
      <c r="B4033" s="278">
        <v>47037</v>
      </c>
      <c r="C4033" s="283">
        <f t="shared" si="61"/>
        <v>9935057476</v>
      </c>
      <c r="D4033" s="57"/>
      <c r="E4033" s="57"/>
      <c r="F4033" s="279">
        <v>396367364</v>
      </c>
      <c r="G4033" s="286">
        <v>582961774</v>
      </c>
      <c r="H4033" s="278">
        <v>47917</v>
      </c>
      <c r="I4033" s="278"/>
      <c r="K4033" s="57"/>
      <c r="L4033" s="57"/>
      <c r="M4033" s="274"/>
      <c r="N4033" s="274"/>
      <c r="O4033" s="57"/>
    </row>
    <row r="4034" spans="1:15">
      <c r="A4034" s="57"/>
      <c r="B4034" s="278">
        <v>47038</v>
      </c>
      <c r="C4034" s="283">
        <f t="shared" si="61"/>
        <v>10342710715</v>
      </c>
      <c r="D4034" s="57"/>
      <c r="E4034" s="57"/>
      <c r="F4034" s="279">
        <v>804020603</v>
      </c>
      <c r="G4034" s="286">
        <v>583067709</v>
      </c>
      <c r="H4034" s="278">
        <v>47954</v>
      </c>
      <c r="I4034" s="278"/>
      <c r="K4034" s="57"/>
      <c r="L4034" s="57"/>
      <c r="M4034" s="274"/>
      <c r="N4034" s="274"/>
      <c r="O4034" s="57"/>
    </row>
    <row r="4035" spans="1:15">
      <c r="A4035" s="57"/>
      <c r="B4035" s="278">
        <v>47039</v>
      </c>
      <c r="C4035" s="283">
        <f t="shared" si="61"/>
        <v>10487217484</v>
      </c>
      <c r="D4035" s="57"/>
      <c r="E4035" s="57"/>
      <c r="F4035" s="279">
        <v>948527372</v>
      </c>
      <c r="G4035" s="286">
        <v>583257662</v>
      </c>
      <c r="H4035" s="278">
        <v>48924</v>
      </c>
      <c r="I4035" s="278"/>
      <c r="K4035" s="57"/>
      <c r="L4035" s="57"/>
      <c r="M4035" s="274"/>
      <c r="N4035" s="274"/>
      <c r="O4035" s="57"/>
    </row>
    <row r="4036" spans="1:15">
      <c r="A4036" s="57"/>
      <c r="B4036" s="278">
        <v>47040</v>
      </c>
      <c r="C4036" s="283">
        <f t="shared" si="61"/>
        <v>10244362605</v>
      </c>
      <c r="D4036" s="57"/>
      <c r="E4036" s="57"/>
      <c r="F4036" s="279">
        <v>705672493</v>
      </c>
      <c r="G4036" s="286">
        <v>583274328</v>
      </c>
      <c r="H4036" s="278">
        <v>45250</v>
      </c>
      <c r="I4036" s="278"/>
      <c r="K4036" s="57"/>
      <c r="L4036" s="57"/>
      <c r="M4036" s="274"/>
      <c r="N4036" s="274"/>
      <c r="O4036" s="57"/>
    </row>
    <row r="4037" spans="1:15">
      <c r="A4037" s="57"/>
      <c r="B4037" s="278">
        <v>47041</v>
      </c>
      <c r="C4037" s="283">
        <f t="shared" si="61"/>
        <v>10382694188</v>
      </c>
      <c r="D4037" s="57"/>
      <c r="E4037" s="57"/>
      <c r="F4037" s="279">
        <v>844004076</v>
      </c>
      <c r="G4037" s="286">
        <v>583520955</v>
      </c>
      <c r="H4037" s="278">
        <v>49534</v>
      </c>
      <c r="I4037" s="278"/>
      <c r="K4037" s="57"/>
      <c r="L4037" s="57"/>
      <c r="M4037" s="274"/>
      <c r="N4037" s="274"/>
      <c r="O4037" s="57"/>
    </row>
    <row r="4038" spans="1:15">
      <c r="A4038" s="57"/>
      <c r="B4038" s="278">
        <v>47042</v>
      </c>
      <c r="C4038" s="283">
        <f t="shared" si="61"/>
        <v>10204268251</v>
      </c>
      <c r="D4038" s="57"/>
      <c r="E4038" s="57"/>
      <c r="F4038" s="279">
        <v>665578139</v>
      </c>
      <c r="G4038" s="286">
        <v>583536810</v>
      </c>
      <c r="H4038" s="278">
        <v>46707</v>
      </c>
      <c r="I4038" s="278"/>
      <c r="K4038" s="57"/>
      <c r="L4038" s="57"/>
      <c r="M4038" s="274"/>
      <c r="N4038" s="274"/>
      <c r="O4038" s="57"/>
    </row>
    <row r="4039" spans="1:15">
      <c r="A4039" s="57"/>
      <c r="B4039" s="278">
        <v>47043</v>
      </c>
      <c r="C4039" s="283">
        <f t="shared" si="61"/>
        <v>10041877954</v>
      </c>
      <c r="D4039" s="57"/>
      <c r="E4039" s="57"/>
      <c r="F4039" s="279">
        <v>503187842</v>
      </c>
      <c r="G4039" s="286">
        <v>583634406</v>
      </c>
      <c r="H4039" s="278">
        <v>44848</v>
      </c>
      <c r="I4039" s="278"/>
      <c r="K4039" s="57"/>
      <c r="L4039" s="57"/>
      <c r="M4039" s="274"/>
      <c r="N4039" s="274"/>
      <c r="O4039" s="57"/>
    </row>
    <row r="4040" spans="1:15">
      <c r="A4040" s="57"/>
      <c r="B4040" s="278">
        <v>47044</v>
      </c>
      <c r="C4040" s="283">
        <f t="shared" si="61"/>
        <v>9817273894</v>
      </c>
      <c r="D4040" s="57"/>
      <c r="E4040" s="57"/>
      <c r="F4040" s="279">
        <v>278583782</v>
      </c>
      <c r="G4040" s="286">
        <v>583687294</v>
      </c>
      <c r="H4040" s="278">
        <v>48212</v>
      </c>
      <c r="I4040" s="278"/>
      <c r="K4040" s="57"/>
      <c r="L4040" s="57"/>
      <c r="M4040" s="274"/>
      <c r="N4040" s="274"/>
      <c r="O4040" s="57"/>
    </row>
    <row r="4041" spans="1:15">
      <c r="A4041" s="57"/>
      <c r="B4041" s="278">
        <v>47045</v>
      </c>
      <c r="C4041" s="283">
        <f t="shared" si="61"/>
        <v>9640687462</v>
      </c>
      <c r="D4041" s="57"/>
      <c r="E4041" s="57"/>
      <c r="F4041" s="279">
        <v>101997350</v>
      </c>
      <c r="G4041" s="286">
        <v>583704875</v>
      </c>
      <c r="H4041" s="278">
        <v>48317</v>
      </c>
      <c r="I4041" s="278"/>
      <c r="K4041" s="57"/>
      <c r="L4041" s="57"/>
      <c r="M4041" s="274"/>
      <c r="N4041" s="274"/>
      <c r="O4041" s="57"/>
    </row>
    <row r="4042" spans="1:15">
      <c r="A4042" s="57"/>
      <c r="B4042" s="278">
        <v>47046</v>
      </c>
      <c r="C4042" s="283">
        <f t="shared" si="61"/>
        <v>10065819170</v>
      </c>
      <c r="D4042" s="57"/>
      <c r="E4042" s="57"/>
      <c r="F4042" s="279">
        <v>527129058</v>
      </c>
      <c r="G4042" s="286">
        <v>584004913</v>
      </c>
      <c r="H4042" s="278">
        <v>43247</v>
      </c>
      <c r="I4042" s="278"/>
      <c r="K4042" s="57"/>
      <c r="L4042" s="57"/>
      <c r="M4042" s="274"/>
      <c r="N4042" s="274"/>
      <c r="O4042" s="57"/>
    </row>
    <row r="4043" spans="1:15">
      <c r="A4043" s="57"/>
      <c r="B4043" s="278">
        <v>47047</v>
      </c>
      <c r="C4043" s="283">
        <f t="shared" si="61"/>
        <v>10098404890</v>
      </c>
      <c r="D4043" s="57"/>
      <c r="E4043" s="57"/>
      <c r="F4043" s="279">
        <v>559714778</v>
      </c>
      <c r="G4043" s="286">
        <v>584084019</v>
      </c>
      <c r="H4043" s="278">
        <v>43614</v>
      </c>
      <c r="I4043" s="278"/>
      <c r="K4043" s="57"/>
      <c r="L4043" s="57"/>
      <c r="M4043" s="274"/>
      <c r="N4043" s="274"/>
      <c r="O4043" s="57"/>
    </row>
    <row r="4044" spans="1:15">
      <c r="A4044" s="57"/>
      <c r="B4044" s="278">
        <v>47048</v>
      </c>
      <c r="C4044" s="283">
        <f t="shared" si="61"/>
        <v>10298170524</v>
      </c>
      <c r="D4044" s="57"/>
      <c r="E4044" s="57"/>
      <c r="F4044" s="279">
        <v>759480412</v>
      </c>
      <c r="G4044" s="286">
        <v>584218785</v>
      </c>
      <c r="H4044" s="278">
        <v>42997</v>
      </c>
      <c r="I4044" s="278"/>
      <c r="K4044" s="57"/>
      <c r="L4044" s="57"/>
      <c r="M4044" s="274"/>
      <c r="N4044" s="274"/>
      <c r="O4044" s="57"/>
    </row>
    <row r="4045" spans="1:15">
      <c r="A4045" s="57"/>
      <c r="B4045" s="278">
        <v>47049</v>
      </c>
      <c r="C4045" s="283">
        <f t="shared" si="61"/>
        <v>10497799923</v>
      </c>
      <c r="D4045" s="57"/>
      <c r="E4045" s="57"/>
      <c r="F4045" s="279">
        <v>959109811</v>
      </c>
      <c r="G4045" s="286">
        <v>584358736</v>
      </c>
      <c r="H4045" s="278">
        <v>43647</v>
      </c>
      <c r="I4045" s="278"/>
      <c r="K4045" s="57"/>
      <c r="L4045" s="57"/>
      <c r="M4045" s="274"/>
      <c r="N4045" s="274"/>
      <c r="O4045" s="57"/>
    </row>
    <row r="4046" spans="1:15">
      <c r="A4046" s="57"/>
      <c r="B4046" s="278">
        <v>47050</v>
      </c>
      <c r="C4046" s="283">
        <f t="shared" si="61"/>
        <v>10224725804</v>
      </c>
      <c r="D4046" s="57"/>
      <c r="E4046" s="57"/>
      <c r="F4046" s="279">
        <v>686035692</v>
      </c>
      <c r="G4046" s="286">
        <v>584537266</v>
      </c>
      <c r="H4046" s="278">
        <v>49749</v>
      </c>
      <c r="I4046" s="278"/>
      <c r="K4046" s="57"/>
      <c r="L4046" s="57"/>
      <c r="M4046" s="274"/>
      <c r="N4046" s="274"/>
      <c r="O4046" s="57"/>
    </row>
    <row r="4047" spans="1:15">
      <c r="A4047" s="57"/>
      <c r="B4047" s="278">
        <v>47051</v>
      </c>
      <c r="C4047" s="283">
        <f t="shared" si="61"/>
        <v>9963513107</v>
      </c>
      <c r="D4047" s="57"/>
      <c r="E4047" s="57"/>
      <c r="F4047" s="279">
        <v>424822995</v>
      </c>
      <c r="G4047" s="286">
        <v>584663479</v>
      </c>
      <c r="H4047" s="278">
        <v>43162</v>
      </c>
      <c r="I4047" s="278"/>
      <c r="K4047" s="57"/>
      <c r="L4047" s="57"/>
      <c r="M4047" s="274"/>
      <c r="N4047" s="274"/>
      <c r="O4047" s="57"/>
    </row>
    <row r="4048" spans="1:15">
      <c r="A4048" s="57"/>
      <c r="B4048" s="278">
        <v>47052</v>
      </c>
      <c r="C4048" s="283">
        <f t="shared" si="61"/>
        <v>10205563421</v>
      </c>
      <c r="D4048" s="57"/>
      <c r="E4048" s="57"/>
      <c r="F4048" s="279">
        <v>666873309</v>
      </c>
      <c r="G4048" s="286">
        <v>584709640</v>
      </c>
      <c r="H4048" s="278">
        <v>46295</v>
      </c>
      <c r="I4048" s="278"/>
      <c r="K4048" s="57"/>
      <c r="L4048" s="57"/>
      <c r="M4048" s="274"/>
      <c r="N4048" s="274"/>
      <c r="O4048" s="57"/>
    </row>
    <row r="4049" spans="1:15">
      <c r="A4049" s="57"/>
      <c r="B4049" s="278">
        <v>47053</v>
      </c>
      <c r="C4049" s="283">
        <f t="shared" si="61"/>
        <v>9822393909</v>
      </c>
      <c r="D4049" s="57"/>
      <c r="E4049" s="57"/>
      <c r="F4049" s="279">
        <v>283703797</v>
      </c>
      <c r="G4049" s="286">
        <v>584873843</v>
      </c>
      <c r="H4049" s="278">
        <v>45699</v>
      </c>
      <c r="I4049" s="278"/>
      <c r="K4049" s="57"/>
      <c r="L4049" s="57"/>
      <c r="M4049" s="274"/>
      <c r="N4049" s="274"/>
      <c r="O4049" s="57"/>
    </row>
    <row r="4050" spans="1:15">
      <c r="A4050" s="57"/>
      <c r="B4050" s="278">
        <v>47054</v>
      </c>
      <c r="C4050" s="283">
        <f t="shared" si="61"/>
        <v>10421897636</v>
      </c>
      <c r="D4050" s="57"/>
      <c r="E4050" s="57"/>
      <c r="F4050" s="279">
        <v>883207524</v>
      </c>
      <c r="G4050" s="286">
        <v>584909731</v>
      </c>
      <c r="H4050" s="278">
        <v>44200</v>
      </c>
      <c r="I4050" s="278"/>
      <c r="K4050" s="57"/>
      <c r="L4050" s="57"/>
      <c r="M4050" s="274"/>
      <c r="N4050" s="274"/>
      <c r="O4050" s="57"/>
    </row>
    <row r="4051" spans="1:15">
      <c r="A4051" s="57"/>
      <c r="B4051" s="278">
        <v>47055</v>
      </c>
      <c r="C4051" s="283">
        <f t="shared" si="61"/>
        <v>10057258880</v>
      </c>
      <c r="D4051" s="57"/>
      <c r="E4051" s="57"/>
      <c r="F4051" s="279">
        <v>518568768</v>
      </c>
      <c r="G4051" s="286">
        <v>585172436</v>
      </c>
      <c r="H4051" s="278">
        <v>48138</v>
      </c>
      <c r="I4051" s="278"/>
      <c r="K4051" s="57"/>
      <c r="L4051" s="57"/>
      <c r="M4051" s="274"/>
      <c r="N4051" s="274"/>
      <c r="O4051" s="57"/>
    </row>
    <row r="4052" spans="1:15">
      <c r="A4052" s="57"/>
      <c r="B4052" s="278">
        <v>47056</v>
      </c>
      <c r="C4052" s="283">
        <f t="shared" si="61"/>
        <v>9952500003</v>
      </c>
      <c r="D4052" s="57"/>
      <c r="E4052" s="57"/>
      <c r="F4052" s="279">
        <v>413809891</v>
      </c>
      <c r="G4052" s="286">
        <v>585220261</v>
      </c>
      <c r="H4052" s="278">
        <v>46674</v>
      </c>
      <c r="I4052" s="278"/>
      <c r="K4052" s="57"/>
      <c r="L4052" s="57"/>
      <c r="M4052" s="274"/>
      <c r="N4052" s="274"/>
      <c r="O4052" s="57"/>
    </row>
    <row r="4053" spans="1:15">
      <c r="A4053" s="57"/>
      <c r="B4053" s="278">
        <v>47057</v>
      </c>
      <c r="C4053" s="283">
        <f t="shared" si="61"/>
        <v>10510241447</v>
      </c>
      <c r="D4053" s="57"/>
      <c r="E4053" s="57"/>
      <c r="F4053" s="279">
        <v>971551335</v>
      </c>
      <c r="G4053" s="286">
        <v>585353568</v>
      </c>
      <c r="H4053" s="278">
        <v>45482</v>
      </c>
      <c r="I4053" s="278"/>
      <c r="K4053" s="57"/>
      <c r="L4053" s="57"/>
      <c r="M4053" s="274"/>
      <c r="N4053" s="274"/>
      <c r="O4053" s="57"/>
    </row>
    <row r="4054" spans="1:15">
      <c r="A4054" s="57"/>
      <c r="B4054" s="278">
        <v>47058</v>
      </c>
      <c r="C4054" s="283">
        <f t="shared" si="61"/>
        <v>9769437678</v>
      </c>
      <c r="D4054" s="57"/>
      <c r="E4054" s="57"/>
      <c r="F4054" s="279">
        <v>230747566</v>
      </c>
      <c r="G4054" s="286">
        <v>585432516</v>
      </c>
      <c r="H4054" s="278">
        <v>50009</v>
      </c>
      <c r="I4054" s="278"/>
      <c r="K4054" s="57"/>
      <c r="L4054" s="57"/>
      <c r="M4054" s="274"/>
      <c r="N4054" s="274"/>
      <c r="O4054" s="57"/>
    </row>
    <row r="4055" spans="1:15">
      <c r="A4055" s="57"/>
      <c r="B4055" s="278">
        <v>47059</v>
      </c>
      <c r="C4055" s="283">
        <f t="shared" si="61"/>
        <v>10160169581</v>
      </c>
      <c r="D4055" s="57"/>
      <c r="E4055" s="57"/>
      <c r="F4055" s="279">
        <v>621479469</v>
      </c>
      <c r="G4055" s="286">
        <v>585545795</v>
      </c>
      <c r="H4055" s="278">
        <v>46029</v>
      </c>
      <c r="I4055" s="278"/>
      <c r="K4055" s="57"/>
      <c r="L4055" s="57"/>
      <c r="M4055" s="274"/>
      <c r="N4055" s="274"/>
      <c r="O4055" s="57"/>
    </row>
    <row r="4056" spans="1:15">
      <c r="A4056" s="57"/>
      <c r="B4056" s="278">
        <v>47060</v>
      </c>
      <c r="C4056" s="283">
        <f t="shared" si="61"/>
        <v>10457406614</v>
      </c>
      <c r="D4056" s="57"/>
      <c r="E4056" s="57"/>
      <c r="F4056" s="279">
        <v>918716502</v>
      </c>
      <c r="G4056" s="286">
        <v>585555945</v>
      </c>
      <c r="H4056" s="278">
        <v>49115</v>
      </c>
      <c r="I4056" s="278"/>
      <c r="K4056" s="57"/>
      <c r="L4056" s="57"/>
      <c r="M4056" s="274"/>
      <c r="N4056" s="274"/>
      <c r="O4056" s="57"/>
    </row>
    <row r="4057" spans="1:15">
      <c r="A4057" s="57"/>
      <c r="B4057" s="278">
        <v>47061</v>
      </c>
      <c r="C4057" s="283">
        <f t="shared" si="61"/>
        <v>10323349170</v>
      </c>
      <c r="D4057" s="57"/>
      <c r="E4057" s="57"/>
      <c r="F4057" s="279">
        <v>784659058</v>
      </c>
      <c r="G4057" s="286">
        <v>585629479</v>
      </c>
      <c r="H4057" s="278">
        <v>46732</v>
      </c>
      <c r="I4057" s="278"/>
      <c r="K4057" s="57"/>
      <c r="L4057" s="57"/>
      <c r="M4057" s="274"/>
      <c r="N4057" s="274"/>
      <c r="O4057" s="57"/>
    </row>
    <row r="4058" spans="1:15">
      <c r="A4058" s="57"/>
      <c r="B4058" s="278">
        <v>47062</v>
      </c>
      <c r="C4058" s="283">
        <f t="shared" si="61"/>
        <v>10088714498</v>
      </c>
      <c r="D4058" s="57"/>
      <c r="E4058" s="57"/>
      <c r="F4058" s="279">
        <v>550024386</v>
      </c>
      <c r="G4058" s="286">
        <v>585951630</v>
      </c>
      <c r="H4058" s="278">
        <v>44493</v>
      </c>
      <c r="I4058" s="278"/>
      <c r="K4058" s="57"/>
      <c r="L4058" s="57"/>
      <c r="M4058" s="274"/>
      <c r="N4058" s="274"/>
      <c r="O4058" s="57"/>
    </row>
    <row r="4059" spans="1:15">
      <c r="A4059" s="57"/>
      <c r="B4059" s="278">
        <v>47063</v>
      </c>
      <c r="C4059" s="283">
        <f t="shared" si="61"/>
        <v>9872040658</v>
      </c>
      <c r="D4059" s="57"/>
      <c r="E4059" s="57"/>
      <c r="F4059" s="279">
        <v>333350546</v>
      </c>
      <c r="G4059" s="286">
        <v>585979287</v>
      </c>
      <c r="H4059" s="278">
        <v>43195</v>
      </c>
      <c r="I4059" s="278"/>
      <c r="K4059" s="57"/>
      <c r="L4059" s="57"/>
      <c r="M4059" s="274"/>
      <c r="N4059" s="274"/>
      <c r="O4059" s="57"/>
    </row>
    <row r="4060" spans="1:15">
      <c r="A4060" s="57"/>
      <c r="B4060" s="278">
        <v>47064</v>
      </c>
      <c r="C4060" s="283">
        <f t="shared" si="61"/>
        <v>10201052507</v>
      </c>
      <c r="D4060" s="57"/>
      <c r="E4060" s="57"/>
      <c r="F4060" s="279">
        <v>662362395</v>
      </c>
      <c r="G4060" s="286">
        <v>586034314</v>
      </c>
      <c r="H4060" s="278">
        <v>46124</v>
      </c>
      <c r="I4060" s="278"/>
      <c r="K4060" s="57"/>
      <c r="L4060" s="57"/>
      <c r="M4060" s="274"/>
      <c r="N4060" s="274"/>
      <c r="O4060" s="57"/>
    </row>
    <row r="4061" spans="1:15">
      <c r="A4061" s="57"/>
      <c r="B4061" s="278">
        <v>47065</v>
      </c>
      <c r="C4061" s="283">
        <f t="shared" si="61"/>
        <v>9988468216</v>
      </c>
      <c r="D4061" s="57"/>
      <c r="E4061" s="57"/>
      <c r="F4061" s="279">
        <v>449778104</v>
      </c>
      <c r="G4061" s="286">
        <v>586209284</v>
      </c>
      <c r="H4061" s="278">
        <v>44446</v>
      </c>
      <c r="I4061" s="278"/>
      <c r="K4061" s="57"/>
      <c r="L4061" s="57"/>
      <c r="M4061" s="274"/>
      <c r="N4061" s="274"/>
      <c r="O4061" s="57"/>
    </row>
    <row r="4062" spans="1:15">
      <c r="A4062" s="57"/>
      <c r="B4062" s="278">
        <v>47066</v>
      </c>
      <c r="C4062" s="283">
        <f t="shared" si="61"/>
        <v>10298001758</v>
      </c>
      <c r="D4062" s="57"/>
      <c r="E4062" s="57"/>
      <c r="F4062" s="279">
        <v>759311646</v>
      </c>
      <c r="G4062" s="286">
        <v>586348761</v>
      </c>
      <c r="H4062" s="278">
        <v>45958</v>
      </c>
      <c r="I4062" s="278"/>
      <c r="K4062" s="57"/>
      <c r="L4062" s="57"/>
      <c r="M4062" s="274"/>
      <c r="N4062" s="274"/>
      <c r="O4062" s="57"/>
    </row>
    <row r="4063" spans="1:15">
      <c r="A4063" s="57"/>
      <c r="B4063" s="278">
        <v>47067</v>
      </c>
      <c r="C4063" s="283">
        <f t="shared" si="61"/>
        <v>10350632180</v>
      </c>
      <c r="D4063" s="57"/>
      <c r="E4063" s="57"/>
      <c r="F4063" s="279">
        <v>811942068</v>
      </c>
      <c r="G4063" s="286">
        <v>586386657</v>
      </c>
      <c r="H4063" s="278">
        <v>44350</v>
      </c>
      <c r="I4063" s="278"/>
      <c r="K4063" s="57"/>
      <c r="L4063" s="57"/>
      <c r="M4063" s="274"/>
      <c r="N4063" s="274"/>
      <c r="O4063" s="57"/>
    </row>
    <row r="4064" spans="1:15">
      <c r="A4064" s="57"/>
      <c r="B4064" s="278">
        <v>47068</v>
      </c>
      <c r="C4064" s="283">
        <f t="shared" ref="C4064:C4127" si="62">F4064+(F$88*28679+98765)+(G$88*6587+87654)+(E$88*9537+76543)+(J$88*5713+4528)</f>
        <v>10023867098</v>
      </c>
      <c r="D4064" s="57"/>
      <c r="E4064" s="57"/>
      <c r="F4064" s="279">
        <v>485176986</v>
      </c>
      <c r="G4064" s="286">
        <v>586401208</v>
      </c>
      <c r="H4064" s="278">
        <v>49969</v>
      </c>
      <c r="I4064" s="278"/>
      <c r="K4064" s="57"/>
      <c r="L4064" s="57"/>
      <c r="M4064" s="274"/>
      <c r="N4064" s="274"/>
      <c r="O4064" s="57"/>
    </row>
    <row r="4065" spans="1:15">
      <c r="A4065" s="57"/>
      <c r="B4065" s="278">
        <v>47069</v>
      </c>
      <c r="C4065" s="283">
        <f t="shared" si="62"/>
        <v>10455059438</v>
      </c>
      <c r="D4065" s="57"/>
      <c r="E4065" s="57"/>
      <c r="F4065" s="279">
        <v>916369326</v>
      </c>
      <c r="G4065" s="286">
        <v>586550569</v>
      </c>
      <c r="H4065" s="278">
        <v>45436</v>
      </c>
      <c r="I4065" s="278"/>
      <c r="K4065" s="57"/>
      <c r="L4065" s="57"/>
      <c r="M4065" s="274"/>
      <c r="N4065" s="274"/>
      <c r="O4065" s="57"/>
    </row>
    <row r="4066" spans="1:15">
      <c r="A4066" s="57"/>
      <c r="B4066" s="278">
        <v>47070</v>
      </c>
      <c r="C4066" s="283">
        <f t="shared" si="62"/>
        <v>9728827932</v>
      </c>
      <c r="D4066" s="57"/>
      <c r="E4066" s="57"/>
      <c r="F4066" s="279">
        <v>190137820</v>
      </c>
      <c r="G4066" s="286">
        <v>586712185</v>
      </c>
      <c r="H4066" s="278">
        <v>50087</v>
      </c>
      <c r="I4066" s="278"/>
      <c r="K4066" s="57"/>
      <c r="L4066" s="57"/>
      <c r="M4066" s="274"/>
      <c r="N4066" s="274"/>
      <c r="O4066" s="57"/>
    </row>
    <row r="4067" spans="1:15">
      <c r="A4067" s="57"/>
      <c r="B4067" s="278">
        <v>47071</v>
      </c>
      <c r="C4067" s="283">
        <f t="shared" si="62"/>
        <v>9665071073</v>
      </c>
      <c r="D4067" s="57"/>
      <c r="E4067" s="57"/>
      <c r="F4067" s="279">
        <v>126380961</v>
      </c>
      <c r="G4067" s="286">
        <v>586988493</v>
      </c>
      <c r="H4067" s="278">
        <v>46952</v>
      </c>
      <c r="I4067" s="278"/>
      <c r="K4067" s="57"/>
      <c r="L4067" s="57"/>
      <c r="M4067" s="274"/>
      <c r="N4067" s="274"/>
      <c r="O4067" s="57"/>
    </row>
    <row r="4068" spans="1:15">
      <c r="A4068" s="57"/>
      <c r="B4068" s="278">
        <v>47072</v>
      </c>
      <c r="C4068" s="283">
        <f t="shared" si="62"/>
        <v>10491571863</v>
      </c>
      <c r="D4068" s="57"/>
      <c r="E4068" s="57"/>
      <c r="F4068" s="279">
        <v>952881751</v>
      </c>
      <c r="G4068" s="286">
        <v>586989240</v>
      </c>
      <c r="H4068" s="278">
        <v>46642</v>
      </c>
      <c r="I4068" s="278"/>
      <c r="K4068" s="57"/>
      <c r="L4068" s="57"/>
      <c r="M4068" s="274"/>
      <c r="N4068" s="274"/>
      <c r="O4068" s="57"/>
    </row>
    <row r="4069" spans="1:15">
      <c r="A4069" s="57"/>
      <c r="B4069" s="278">
        <v>47073</v>
      </c>
      <c r="C4069" s="283">
        <f t="shared" si="62"/>
        <v>10157074464</v>
      </c>
      <c r="D4069" s="57"/>
      <c r="E4069" s="57"/>
      <c r="F4069" s="279">
        <v>618384352</v>
      </c>
      <c r="G4069" s="286">
        <v>586995532</v>
      </c>
      <c r="H4069" s="278">
        <v>45649</v>
      </c>
      <c r="I4069" s="278"/>
      <c r="K4069" s="57"/>
      <c r="L4069" s="57"/>
      <c r="M4069" s="274"/>
      <c r="N4069" s="274"/>
      <c r="O4069" s="57"/>
    </row>
    <row r="4070" spans="1:15">
      <c r="A4070" s="57"/>
      <c r="B4070" s="278">
        <v>47074</v>
      </c>
      <c r="C4070" s="283">
        <f t="shared" si="62"/>
        <v>9948476557</v>
      </c>
      <c r="D4070" s="57"/>
      <c r="E4070" s="57"/>
      <c r="F4070" s="279">
        <v>409786445</v>
      </c>
      <c r="G4070" s="286">
        <v>587119569</v>
      </c>
      <c r="H4070" s="278">
        <v>47101</v>
      </c>
      <c r="I4070" s="278"/>
      <c r="K4070" s="57"/>
      <c r="L4070" s="57"/>
      <c r="M4070" s="274"/>
      <c r="N4070" s="274"/>
      <c r="O4070" s="57"/>
    </row>
    <row r="4071" spans="1:15">
      <c r="A4071" s="57"/>
      <c r="B4071" s="278">
        <v>47075</v>
      </c>
      <c r="C4071" s="283">
        <f t="shared" si="62"/>
        <v>10136019797</v>
      </c>
      <c r="D4071" s="57"/>
      <c r="E4071" s="57"/>
      <c r="F4071" s="279">
        <v>597329685</v>
      </c>
      <c r="G4071" s="286">
        <v>587210898</v>
      </c>
      <c r="H4071" s="278">
        <v>49467</v>
      </c>
      <c r="I4071" s="278"/>
      <c r="K4071" s="57"/>
      <c r="L4071" s="57"/>
      <c r="M4071" s="274"/>
      <c r="N4071" s="274"/>
      <c r="O4071" s="57"/>
    </row>
    <row r="4072" spans="1:15">
      <c r="A4072" s="57"/>
      <c r="B4072" s="278">
        <v>47076</v>
      </c>
      <c r="C4072" s="283">
        <f t="shared" si="62"/>
        <v>10420427761</v>
      </c>
      <c r="D4072" s="57"/>
      <c r="E4072" s="57"/>
      <c r="F4072" s="279">
        <v>881737649</v>
      </c>
      <c r="G4072" s="286">
        <v>587658374</v>
      </c>
      <c r="H4072" s="278">
        <v>47378</v>
      </c>
      <c r="I4072" s="278"/>
      <c r="K4072" s="57"/>
      <c r="L4072" s="57"/>
      <c r="M4072" s="274"/>
      <c r="N4072" s="274"/>
      <c r="O4072" s="57"/>
    </row>
    <row r="4073" spans="1:15">
      <c r="A4073" s="57"/>
      <c r="B4073" s="278">
        <v>47077</v>
      </c>
      <c r="C4073" s="283">
        <f t="shared" si="62"/>
        <v>10172600810</v>
      </c>
      <c r="D4073" s="57"/>
      <c r="E4073" s="57"/>
      <c r="F4073" s="279">
        <v>633910698</v>
      </c>
      <c r="G4073" s="286">
        <v>587776966</v>
      </c>
      <c r="H4073" s="278">
        <v>47532</v>
      </c>
      <c r="I4073" s="278"/>
      <c r="K4073" s="57"/>
      <c r="L4073" s="57"/>
      <c r="M4073" s="274"/>
      <c r="N4073" s="274"/>
      <c r="O4073" s="57"/>
    </row>
    <row r="4074" spans="1:15">
      <c r="A4074" s="57"/>
      <c r="B4074" s="278">
        <v>47078</v>
      </c>
      <c r="C4074" s="283">
        <f t="shared" si="62"/>
        <v>10137499589</v>
      </c>
      <c r="D4074" s="57"/>
      <c r="E4074" s="57"/>
      <c r="F4074" s="279">
        <v>598809477</v>
      </c>
      <c r="G4074" s="286">
        <v>587861810</v>
      </c>
      <c r="H4074" s="278">
        <v>43807</v>
      </c>
      <c r="I4074" s="278"/>
      <c r="K4074" s="57"/>
      <c r="L4074" s="57"/>
      <c r="M4074" s="274"/>
      <c r="N4074" s="274"/>
      <c r="O4074" s="57"/>
    </row>
    <row r="4075" spans="1:15">
      <c r="A4075" s="57"/>
      <c r="B4075" s="278">
        <v>47079</v>
      </c>
      <c r="C4075" s="283">
        <f t="shared" si="62"/>
        <v>10468600677</v>
      </c>
      <c r="D4075" s="57"/>
      <c r="E4075" s="57"/>
      <c r="F4075" s="279">
        <v>929910565</v>
      </c>
      <c r="G4075" s="286">
        <v>588044270</v>
      </c>
      <c r="H4075" s="278">
        <v>49602</v>
      </c>
      <c r="I4075" s="278"/>
      <c r="K4075" s="57"/>
      <c r="L4075" s="57"/>
      <c r="M4075" s="274"/>
      <c r="N4075" s="274"/>
      <c r="O4075" s="57"/>
    </row>
    <row r="4076" spans="1:15">
      <c r="A4076" s="57"/>
      <c r="B4076" s="278">
        <v>47080</v>
      </c>
      <c r="C4076" s="283">
        <f t="shared" si="62"/>
        <v>10022694718</v>
      </c>
      <c r="D4076" s="57"/>
      <c r="E4076" s="57"/>
      <c r="F4076" s="279">
        <v>484004606</v>
      </c>
      <c r="G4076" s="286">
        <v>588102158</v>
      </c>
      <c r="H4076" s="278">
        <v>47275</v>
      </c>
      <c r="I4076" s="278"/>
      <c r="K4076" s="57"/>
      <c r="L4076" s="57"/>
      <c r="M4076" s="274"/>
      <c r="N4076" s="274"/>
      <c r="O4076" s="57"/>
    </row>
    <row r="4077" spans="1:15">
      <c r="A4077" s="57"/>
      <c r="B4077" s="278">
        <v>47081</v>
      </c>
      <c r="C4077" s="283">
        <f t="shared" si="62"/>
        <v>9869704260</v>
      </c>
      <c r="D4077" s="57"/>
      <c r="E4077" s="57"/>
      <c r="F4077" s="279">
        <v>331014148</v>
      </c>
      <c r="G4077" s="286">
        <v>588447402</v>
      </c>
      <c r="H4077" s="278">
        <v>49658</v>
      </c>
      <c r="I4077" s="278"/>
      <c r="K4077" s="57"/>
      <c r="L4077" s="57"/>
      <c r="M4077" s="274"/>
      <c r="N4077" s="274"/>
      <c r="O4077" s="57"/>
    </row>
    <row r="4078" spans="1:15">
      <c r="A4078" s="57"/>
      <c r="B4078" s="278">
        <v>47082</v>
      </c>
      <c r="C4078" s="283">
        <f t="shared" si="62"/>
        <v>9815901868</v>
      </c>
      <c r="D4078" s="57"/>
      <c r="E4078" s="57"/>
      <c r="F4078" s="279">
        <v>277211756</v>
      </c>
      <c r="G4078" s="286">
        <v>588495438</v>
      </c>
      <c r="H4078" s="278">
        <v>49568</v>
      </c>
      <c r="I4078" s="278"/>
      <c r="K4078" s="57"/>
      <c r="L4078" s="57"/>
      <c r="M4078" s="274"/>
      <c r="N4078" s="274"/>
      <c r="O4078" s="57"/>
    </row>
    <row r="4079" spans="1:15">
      <c r="A4079" s="57"/>
      <c r="B4079" s="278">
        <v>47083</v>
      </c>
      <c r="C4079" s="283">
        <f t="shared" si="62"/>
        <v>9851980800</v>
      </c>
      <c r="D4079" s="57"/>
      <c r="E4079" s="57"/>
      <c r="F4079" s="279">
        <v>313290688</v>
      </c>
      <c r="G4079" s="286">
        <v>588864597</v>
      </c>
      <c r="H4079" s="278">
        <v>48001</v>
      </c>
      <c r="I4079" s="278"/>
      <c r="K4079" s="57"/>
      <c r="L4079" s="57"/>
      <c r="M4079" s="274"/>
      <c r="N4079" s="274"/>
      <c r="O4079" s="57"/>
    </row>
    <row r="4080" spans="1:15">
      <c r="A4080" s="57"/>
      <c r="B4080" s="278">
        <v>47084</v>
      </c>
      <c r="C4080" s="283">
        <f t="shared" si="62"/>
        <v>10273168351</v>
      </c>
      <c r="D4080" s="57"/>
      <c r="E4080" s="57"/>
      <c r="F4080" s="279">
        <v>734478239</v>
      </c>
      <c r="G4080" s="286">
        <v>588941774</v>
      </c>
      <c r="H4080" s="278">
        <v>48800</v>
      </c>
      <c r="I4080" s="278"/>
      <c r="K4080" s="57"/>
      <c r="L4080" s="57"/>
      <c r="M4080" s="274"/>
      <c r="N4080" s="274"/>
      <c r="O4080" s="57"/>
    </row>
    <row r="4081" spans="1:15">
      <c r="A4081" s="57"/>
      <c r="B4081" s="278">
        <v>47085</v>
      </c>
      <c r="C4081" s="283">
        <f t="shared" si="62"/>
        <v>10193146218</v>
      </c>
      <c r="D4081" s="57"/>
      <c r="E4081" s="57"/>
      <c r="F4081" s="279">
        <v>654456106</v>
      </c>
      <c r="G4081" s="286">
        <v>588981381</v>
      </c>
      <c r="H4081" s="278">
        <v>46781</v>
      </c>
      <c r="I4081" s="278"/>
      <c r="K4081" s="57"/>
      <c r="L4081" s="57"/>
      <c r="M4081" s="274"/>
      <c r="N4081" s="274"/>
      <c r="O4081" s="57"/>
    </row>
    <row r="4082" spans="1:15">
      <c r="A4082" s="57"/>
      <c r="B4082" s="278">
        <v>47086</v>
      </c>
      <c r="C4082" s="283">
        <f t="shared" si="62"/>
        <v>10279919732</v>
      </c>
      <c r="D4082" s="57"/>
      <c r="E4082" s="57"/>
      <c r="F4082" s="279">
        <v>741229620</v>
      </c>
      <c r="G4082" s="286">
        <v>589179055</v>
      </c>
      <c r="H4082" s="278">
        <v>47707</v>
      </c>
      <c r="I4082" s="278"/>
      <c r="K4082" s="57"/>
      <c r="L4082" s="57"/>
      <c r="M4082" s="274"/>
      <c r="N4082" s="274"/>
      <c r="O4082" s="57"/>
    </row>
    <row r="4083" spans="1:15">
      <c r="A4083" s="57"/>
      <c r="B4083" s="278">
        <v>47087</v>
      </c>
      <c r="C4083" s="283">
        <f t="shared" si="62"/>
        <v>10258382227</v>
      </c>
      <c r="D4083" s="57"/>
      <c r="E4083" s="57"/>
      <c r="F4083" s="279">
        <v>719692115</v>
      </c>
      <c r="G4083" s="286">
        <v>589238897</v>
      </c>
      <c r="H4083" s="278">
        <v>45374</v>
      </c>
      <c r="I4083" s="278"/>
      <c r="K4083" s="57"/>
      <c r="L4083" s="57"/>
      <c r="M4083" s="274"/>
      <c r="N4083" s="274"/>
      <c r="O4083" s="57"/>
    </row>
    <row r="4084" spans="1:15">
      <c r="A4084" s="57"/>
      <c r="B4084" s="278">
        <v>47088</v>
      </c>
      <c r="C4084" s="283">
        <f t="shared" si="62"/>
        <v>10407185741</v>
      </c>
      <c r="D4084" s="57"/>
      <c r="E4084" s="57"/>
      <c r="F4084" s="279">
        <v>868495629</v>
      </c>
      <c r="G4084" s="286">
        <v>589325598</v>
      </c>
      <c r="H4084" s="278">
        <v>49524</v>
      </c>
      <c r="I4084" s="278"/>
      <c r="K4084" s="57"/>
      <c r="L4084" s="57"/>
      <c r="M4084" s="274"/>
      <c r="N4084" s="274"/>
      <c r="O4084" s="57"/>
    </row>
    <row r="4085" spans="1:15">
      <c r="A4085" s="57"/>
      <c r="B4085" s="278">
        <v>47089</v>
      </c>
      <c r="C4085" s="283">
        <f t="shared" si="62"/>
        <v>10495430093</v>
      </c>
      <c r="D4085" s="57"/>
      <c r="E4085" s="57"/>
      <c r="F4085" s="279">
        <v>956739981</v>
      </c>
      <c r="G4085" s="286">
        <v>589689710</v>
      </c>
      <c r="H4085" s="278">
        <v>50302</v>
      </c>
      <c r="I4085" s="278"/>
      <c r="K4085" s="57"/>
      <c r="L4085" s="57"/>
      <c r="M4085" s="274"/>
      <c r="N4085" s="274"/>
      <c r="O4085" s="57"/>
    </row>
    <row r="4086" spans="1:15">
      <c r="A4086" s="57"/>
      <c r="B4086" s="278">
        <v>47090</v>
      </c>
      <c r="C4086" s="283">
        <f t="shared" si="62"/>
        <v>9938049366</v>
      </c>
      <c r="D4086" s="57"/>
      <c r="E4086" s="57"/>
      <c r="F4086" s="279">
        <v>399359254</v>
      </c>
      <c r="G4086" s="286">
        <v>589887379</v>
      </c>
      <c r="H4086" s="278">
        <v>43884</v>
      </c>
      <c r="I4086" s="278"/>
      <c r="K4086" s="57"/>
      <c r="L4086" s="57"/>
      <c r="M4086" s="274"/>
      <c r="N4086" s="274"/>
      <c r="O4086" s="57"/>
    </row>
    <row r="4087" spans="1:15">
      <c r="A4087" s="57"/>
      <c r="B4087" s="278">
        <v>47091</v>
      </c>
      <c r="C4087" s="283">
        <f t="shared" si="62"/>
        <v>10109422339</v>
      </c>
      <c r="D4087" s="57"/>
      <c r="E4087" s="57"/>
      <c r="F4087" s="279">
        <v>570732227</v>
      </c>
      <c r="G4087" s="286">
        <v>589896895</v>
      </c>
      <c r="H4087" s="278">
        <v>49267</v>
      </c>
      <c r="I4087" s="278"/>
      <c r="K4087" s="57"/>
      <c r="L4087" s="57"/>
      <c r="M4087" s="274"/>
      <c r="N4087" s="274"/>
      <c r="O4087" s="57"/>
    </row>
    <row r="4088" spans="1:15">
      <c r="A4088" s="57"/>
      <c r="B4088" s="278">
        <v>47092</v>
      </c>
      <c r="C4088" s="283">
        <f t="shared" si="62"/>
        <v>10243799826</v>
      </c>
      <c r="D4088" s="57"/>
      <c r="E4088" s="57"/>
      <c r="F4088" s="279">
        <v>705109714</v>
      </c>
      <c r="G4088" s="286">
        <v>590034660</v>
      </c>
      <c r="H4088" s="278">
        <v>46909</v>
      </c>
      <c r="I4088" s="278"/>
      <c r="K4088" s="57"/>
      <c r="L4088" s="57"/>
      <c r="M4088" s="274"/>
      <c r="N4088" s="274"/>
      <c r="O4088" s="57"/>
    </row>
    <row r="4089" spans="1:15">
      <c r="A4089" s="57"/>
      <c r="B4089" s="278">
        <v>47093</v>
      </c>
      <c r="C4089" s="283">
        <f t="shared" si="62"/>
        <v>10286641311</v>
      </c>
      <c r="D4089" s="57"/>
      <c r="E4089" s="57"/>
      <c r="F4089" s="279">
        <v>747951199</v>
      </c>
      <c r="G4089" s="286">
        <v>590092567</v>
      </c>
      <c r="H4089" s="278">
        <v>48571</v>
      </c>
      <c r="I4089" s="278"/>
      <c r="K4089" s="57"/>
      <c r="L4089" s="57"/>
      <c r="M4089" s="274"/>
      <c r="N4089" s="274"/>
      <c r="O4089" s="57"/>
    </row>
    <row r="4090" spans="1:15">
      <c r="A4090" s="57"/>
      <c r="B4090" s="278">
        <v>47094</v>
      </c>
      <c r="C4090" s="283">
        <f t="shared" si="62"/>
        <v>9886901130</v>
      </c>
      <c r="D4090" s="57"/>
      <c r="E4090" s="57"/>
      <c r="F4090" s="279">
        <v>348211018</v>
      </c>
      <c r="G4090" s="286">
        <v>590203724</v>
      </c>
      <c r="H4090" s="278">
        <v>47198</v>
      </c>
      <c r="I4090" s="278"/>
      <c r="K4090" s="57"/>
      <c r="L4090" s="57"/>
      <c r="M4090" s="274"/>
      <c r="N4090" s="274"/>
      <c r="O4090" s="57"/>
    </row>
    <row r="4091" spans="1:15">
      <c r="A4091" s="57"/>
      <c r="B4091" s="278">
        <v>47095</v>
      </c>
      <c r="C4091" s="283">
        <f t="shared" si="62"/>
        <v>9747557510</v>
      </c>
      <c r="D4091" s="57"/>
      <c r="E4091" s="57"/>
      <c r="F4091" s="279">
        <v>208867398</v>
      </c>
      <c r="G4091" s="286">
        <v>590472794</v>
      </c>
      <c r="H4091" s="278">
        <v>48744</v>
      </c>
      <c r="I4091" s="278"/>
      <c r="K4091" s="57"/>
      <c r="L4091" s="57"/>
      <c r="M4091" s="274"/>
      <c r="N4091" s="274"/>
      <c r="O4091" s="57"/>
    </row>
    <row r="4092" spans="1:15">
      <c r="A4092" s="57"/>
      <c r="B4092" s="278">
        <v>47096</v>
      </c>
      <c r="C4092" s="283">
        <f t="shared" si="62"/>
        <v>9697957722</v>
      </c>
      <c r="D4092" s="57"/>
      <c r="E4092" s="57"/>
      <c r="F4092" s="279">
        <v>159267610</v>
      </c>
      <c r="G4092" s="286">
        <v>590819109</v>
      </c>
      <c r="H4092" s="278">
        <v>50199</v>
      </c>
      <c r="I4092" s="278"/>
      <c r="K4092" s="57"/>
      <c r="L4092" s="57"/>
      <c r="M4092" s="274"/>
      <c r="N4092" s="274"/>
      <c r="O4092" s="57"/>
    </row>
    <row r="4093" spans="1:15">
      <c r="A4093" s="57"/>
      <c r="B4093" s="278">
        <v>47097</v>
      </c>
      <c r="C4093" s="283">
        <f t="shared" si="62"/>
        <v>10158128290</v>
      </c>
      <c r="D4093" s="57"/>
      <c r="E4093" s="57"/>
      <c r="F4093" s="279">
        <v>619438178</v>
      </c>
      <c r="G4093" s="286">
        <v>590887115</v>
      </c>
      <c r="H4093" s="278">
        <v>46172</v>
      </c>
      <c r="I4093" s="278"/>
      <c r="K4093" s="57"/>
      <c r="L4093" s="57"/>
      <c r="M4093" s="274"/>
      <c r="N4093" s="274"/>
      <c r="O4093" s="57"/>
    </row>
    <row r="4094" spans="1:15">
      <c r="A4094" s="57"/>
      <c r="B4094" s="278">
        <v>47098</v>
      </c>
      <c r="C4094" s="283">
        <f t="shared" si="62"/>
        <v>10019407141</v>
      </c>
      <c r="D4094" s="57"/>
      <c r="E4094" s="57"/>
      <c r="F4094" s="279">
        <v>480717029</v>
      </c>
      <c r="G4094" s="286">
        <v>591189133</v>
      </c>
      <c r="H4094" s="278">
        <v>47623</v>
      </c>
      <c r="I4094" s="278"/>
      <c r="K4094" s="57"/>
      <c r="L4094" s="57"/>
      <c r="M4094" s="274"/>
      <c r="N4094" s="274"/>
      <c r="O4094" s="57"/>
    </row>
    <row r="4095" spans="1:15">
      <c r="A4095" s="57"/>
      <c r="B4095" s="278">
        <v>47099</v>
      </c>
      <c r="C4095" s="283">
        <f t="shared" si="62"/>
        <v>9855379483</v>
      </c>
      <c r="D4095" s="57"/>
      <c r="E4095" s="57"/>
      <c r="F4095" s="279">
        <v>316689371</v>
      </c>
      <c r="G4095" s="286">
        <v>591330452</v>
      </c>
      <c r="H4095" s="278">
        <v>50229</v>
      </c>
      <c r="I4095" s="278"/>
      <c r="K4095" s="57"/>
      <c r="L4095" s="57"/>
      <c r="M4095" s="274"/>
      <c r="N4095" s="274"/>
      <c r="O4095" s="57"/>
    </row>
    <row r="4096" spans="1:15">
      <c r="A4096" s="57"/>
      <c r="B4096" s="278">
        <v>47100</v>
      </c>
      <c r="C4096" s="283">
        <f t="shared" si="62"/>
        <v>9732547721</v>
      </c>
      <c r="D4096" s="57"/>
      <c r="E4096" s="57"/>
      <c r="F4096" s="279">
        <v>193857609</v>
      </c>
      <c r="G4096" s="286">
        <v>591400659</v>
      </c>
      <c r="H4096" s="278">
        <v>43559</v>
      </c>
      <c r="I4096" s="278"/>
      <c r="K4096" s="57"/>
      <c r="L4096" s="57"/>
      <c r="M4096" s="274"/>
      <c r="N4096" s="274"/>
      <c r="O4096" s="57"/>
    </row>
    <row r="4097" spans="1:15">
      <c r="A4097" s="57"/>
      <c r="B4097" s="278">
        <v>47101</v>
      </c>
      <c r="C4097" s="283">
        <f t="shared" si="62"/>
        <v>10125809681</v>
      </c>
      <c r="D4097" s="57"/>
      <c r="E4097" s="57"/>
      <c r="F4097" s="279">
        <v>587119569</v>
      </c>
      <c r="G4097" s="286">
        <v>591434313</v>
      </c>
      <c r="H4097" s="278">
        <v>47836</v>
      </c>
      <c r="I4097" s="278"/>
      <c r="K4097" s="57"/>
      <c r="L4097" s="57"/>
      <c r="M4097" s="274"/>
      <c r="N4097" s="274"/>
      <c r="O4097" s="57"/>
    </row>
    <row r="4098" spans="1:15">
      <c r="A4098" s="57"/>
      <c r="B4098" s="278">
        <v>47102</v>
      </c>
      <c r="C4098" s="283">
        <f t="shared" si="62"/>
        <v>10481445040</v>
      </c>
      <c r="D4098" s="57"/>
      <c r="E4098" s="57"/>
      <c r="F4098" s="279">
        <v>942754928</v>
      </c>
      <c r="G4098" s="286">
        <v>591475085</v>
      </c>
      <c r="H4098" s="278">
        <v>49258</v>
      </c>
      <c r="I4098" s="278"/>
      <c r="K4098" s="57"/>
      <c r="L4098" s="57"/>
      <c r="M4098" s="274"/>
      <c r="N4098" s="274"/>
      <c r="O4098" s="57"/>
    </row>
    <row r="4099" spans="1:15">
      <c r="A4099" s="57"/>
      <c r="B4099" s="278">
        <v>47103</v>
      </c>
      <c r="C4099" s="283">
        <f t="shared" si="62"/>
        <v>9852323107</v>
      </c>
      <c r="D4099" s="57"/>
      <c r="E4099" s="57"/>
      <c r="F4099" s="279">
        <v>313632995</v>
      </c>
      <c r="G4099" s="286">
        <v>591630752</v>
      </c>
      <c r="H4099" s="278">
        <v>45420</v>
      </c>
      <c r="I4099" s="278"/>
      <c r="K4099" s="57"/>
      <c r="L4099" s="57"/>
      <c r="M4099" s="274"/>
      <c r="N4099" s="274"/>
      <c r="O4099" s="57"/>
    </row>
    <row r="4100" spans="1:15">
      <c r="A4100" s="57"/>
      <c r="B4100" s="278">
        <v>47104</v>
      </c>
      <c r="C4100" s="283">
        <f t="shared" si="62"/>
        <v>10074724000</v>
      </c>
      <c r="D4100" s="57"/>
      <c r="E4100" s="57"/>
      <c r="F4100" s="279">
        <v>536033888</v>
      </c>
      <c r="G4100" s="286">
        <v>592064506</v>
      </c>
      <c r="H4100" s="278">
        <v>43230</v>
      </c>
      <c r="I4100" s="278"/>
      <c r="K4100" s="57"/>
      <c r="L4100" s="57"/>
      <c r="M4100" s="274"/>
      <c r="N4100" s="274"/>
      <c r="O4100" s="57"/>
    </row>
    <row r="4101" spans="1:15">
      <c r="A4101" s="57"/>
      <c r="B4101" s="278">
        <v>47105</v>
      </c>
      <c r="C4101" s="283">
        <f t="shared" si="62"/>
        <v>9777772304</v>
      </c>
      <c r="D4101" s="57"/>
      <c r="E4101" s="57"/>
      <c r="F4101" s="279">
        <v>239082192</v>
      </c>
      <c r="G4101" s="286">
        <v>592145570</v>
      </c>
      <c r="H4101" s="278">
        <v>44358</v>
      </c>
      <c r="I4101" s="278"/>
      <c r="K4101" s="57"/>
      <c r="L4101" s="57"/>
      <c r="M4101" s="274"/>
      <c r="N4101" s="274"/>
      <c r="O4101" s="57"/>
    </row>
    <row r="4102" spans="1:15">
      <c r="A4102" s="57"/>
      <c r="B4102" s="278">
        <v>47106</v>
      </c>
      <c r="C4102" s="283">
        <f t="shared" si="62"/>
        <v>10417106683</v>
      </c>
      <c r="D4102" s="57"/>
      <c r="E4102" s="57"/>
      <c r="F4102" s="279">
        <v>878416571</v>
      </c>
      <c r="G4102" s="286">
        <v>592264689</v>
      </c>
      <c r="H4102" s="278">
        <v>44387</v>
      </c>
      <c r="I4102" s="278"/>
      <c r="K4102" s="57"/>
      <c r="L4102" s="57"/>
      <c r="M4102" s="274"/>
      <c r="N4102" s="274"/>
      <c r="O4102" s="57"/>
    </row>
    <row r="4103" spans="1:15">
      <c r="A4103" s="57"/>
      <c r="B4103" s="278">
        <v>47107</v>
      </c>
      <c r="C4103" s="283">
        <f t="shared" si="62"/>
        <v>10076490041</v>
      </c>
      <c r="D4103" s="57"/>
      <c r="E4103" s="57"/>
      <c r="F4103" s="279">
        <v>537799929</v>
      </c>
      <c r="G4103" s="286">
        <v>592428732</v>
      </c>
      <c r="H4103" s="278">
        <v>46816</v>
      </c>
      <c r="I4103" s="278"/>
      <c r="K4103" s="57"/>
      <c r="L4103" s="57"/>
      <c r="M4103" s="274"/>
      <c r="N4103" s="274"/>
      <c r="O4103" s="57"/>
    </row>
    <row r="4104" spans="1:15">
      <c r="A4104" s="57"/>
      <c r="B4104" s="278">
        <v>47108</v>
      </c>
      <c r="C4104" s="283">
        <f t="shared" si="62"/>
        <v>9665727283</v>
      </c>
      <c r="D4104" s="57"/>
      <c r="E4104" s="57"/>
      <c r="F4104" s="279">
        <v>127037171</v>
      </c>
      <c r="G4104" s="286">
        <v>592471571</v>
      </c>
      <c r="H4104" s="278">
        <v>47977</v>
      </c>
      <c r="I4104" s="278"/>
      <c r="K4104" s="57"/>
      <c r="L4104" s="57"/>
      <c r="M4104" s="274"/>
      <c r="N4104" s="274"/>
      <c r="O4104" s="57"/>
    </row>
    <row r="4105" spans="1:15">
      <c r="A4105" s="57"/>
      <c r="B4105" s="278">
        <v>47109</v>
      </c>
      <c r="C4105" s="283">
        <f t="shared" si="62"/>
        <v>10133998168</v>
      </c>
      <c r="D4105" s="57"/>
      <c r="E4105" s="57"/>
      <c r="F4105" s="279">
        <v>595308056</v>
      </c>
      <c r="G4105" s="286">
        <v>592511893</v>
      </c>
      <c r="H4105" s="278">
        <v>43528</v>
      </c>
      <c r="I4105" s="278"/>
      <c r="K4105" s="57"/>
      <c r="L4105" s="57"/>
      <c r="M4105" s="274"/>
      <c r="N4105" s="274"/>
      <c r="O4105" s="57"/>
    </row>
    <row r="4106" spans="1:15">
      <c r="A4106" s="57"/>
      <c r="B4106" s="278">
        <v>47110</v>
      </c>
      <c r="C4106" s="283">
        <f t="shared" si="62"/>
        <v>10058165361</v>
      </c>
      <c r="D4106" s="57"/>
      <c r="E4106" s="57"/>
      <c r="F4106" s="279">
        <v>519475249</v>
      </c>
      <c r="G4106" s="286">
        <v>592594017</v>
      </c>
      <c r="H4106" s="278">
        <v>49368</v>
      </c>
      <c r="I4106" s="278"/>
      <c r="K4106" s="57"/>
      <c r="L4106" s="57"/>
      <c r="M4106" s="274"/>
      <c r="N4106" s="274"/>
      <c r="O4106" s="57"/>
    </row>
    <row r="4107" spans="1:15">
      <c r="A4107" s="57"/>
      <c r="B4107" s="278">
        <v>47111</v>
      </c>
      <c r="C4107" s="283">
        <f t="shared" si="62"/>
        <v>9870373230</v>
      </c>
      <c r="D4107" s="57"/>
      <c r="E4107" s="57"/>
      <c r="F4107" s="279">
        <v>331683118</v>
      </c>
      <c r="G4107" s="286">
        <v>592825524</v>
      </c>
      <c r="H4107" s="278">
        <v>48432</v>
      </c>
      <c r="I4107" s="278"/>
      <c r="K4107" s="57"/>
      <c r="L4107" s="57"/>
      <c r="M4107" s="274"/>
      <c r="N4107" s="274"/>
      <c r="O4107" s="57"/>
    </row>
    <row r="4108" spans="1:15">
      <c r="A4108" s="57"/>
      <c r="B4108" s="278">
        <v>47112</v>
      </c>
      <c r="C4108" s="283">
        <f t="shared" si="62"/>
        <v>9647246638</v>
      </c>
      <c r="D4108" s="57"/>
      <c r="E4108" s="57"/>
      <c r="F4108" s="279">
        <v>108556526</v>
      </c>
      <c r="G4108" s="286">
        <v>592898250</v>
      </c>
      <c r="H4108" s="278">
        <v>45581</v>
      </c>
      <c r="I4108" s="278"/>
      <c r="K4108" s="57"/>
      <c r="L4108" s="57"/>
      <c r="M4108" s="274"/>
      <c r="N4108" s="274"/>
      <c r="O4108" s="57"/>
    </row>
    <row r="4109" spans="1:15">
      <c r="A4109" s="57"/>
      <c r="B4109" s="278">
        <v>47113</v>
      </c>
      <c r="C4109" s="283">
        <f t="shared" si="62"/>
        <v>9724830480</v>
      </c>
      <c r="D4109" s="57"/>
      <c r="E4109" s="57"/>
      <c r="F4109" s="279">
        <v>186140368</v>
      </c>
      <c r="G4109" s="286">
        <v>592967609</v>
      </c>
      <c r="H4109" s="278">
        <v>45499</v>
      </c>
      <c r="I4109" s="278"/>
      <c r="K4109" s="57"/>
      <c r="L4109" s="57"/>
      <c r="M4109" s="274"/>
      <c r="N4109" s="274"/>
      <c r="O4109" s="57"/>
    </row>
    <row r="4110" spans="1:15">
      <c r="A4110" s="57"/>
      <c r="B4110" s="278">
        <v>47114</v>
      </c>
      <c r="C4110" s="283">
        <f t="shared" si="62"/>
        <v>10274114293</v>
      </c>
      <c r="D4110" s="57"/>
      <c r="E4110" s="57"/>
      <c r="F4110" s="279">
        <v>735424181</v>
      </c>
      <c r="G4110" s="286">
        <v>593243575</v>
      </c>
      <c r="H4110" s="278">
        <v>45780</v>
      </c>
      <c r="I4110" s="278"/>
      <c r="K4110" s="57"/>
      <c r="L4110" s="57"/>
      <c r="M4110" s="274"/>
      <c r="N4110" s="274"/>
      <c r="O4110" s="57"/>
    </row>
    <row r="4111" spans="1:15">
      <c r="A4111" s="57"/>
      <c r="B4111" s="278">
        <v>47115</v>
      </c>
      <c r="C4111" s="283">
        <f t="shared" si="62"/>
        <v>9821586752</v>
      </c>
      <c r="D4111" s="57"/>
      <c r="E4111" s="57"/>
      <c r="F4111" s="279">
        <v>282896640</v>
      </c>
      <c r="G4111" s="286">
        <v>593298660</v>
      </c>
      <c r="H4111" s="278">
        <v>46759</v>
      </c>
      <c r="I4111" s="278"/>
      <c r="K4111" s="57"/>
      <c r="L4111" s="57"/>
      <c r="M4111" s="274"/>
      <c r="N4111" s="274"/>
      <c r="O4111" s="57"/>
    </row>
    <row r="4112" spans="1:15">
      <c r="A4112" s="57"/>
      <c r="B4112" s="278">
        <v>47116</v>
      </c>
      <c r="C4112" s="283">
        <f t="shared" si="62"/>
        <v>10062868819</v>
      </c>
      <c r="D4112" s="57"/>
      <c r="E4112" s="57"/>
      <c r="F4112" s="279">
        <v>524178707</v>
      </c>
      <c r="G4112" s="286">
        <v>593464957</v>
      </c>
      <c r="H4112" s="278">
        <v>44495</v>
      </c>
      <c r="I4112" s="278"/>
      <c r="K4112" s="57"/>
      <c r="L4112" s="57"/>
      <c r="M4112" s="274"/>
      <c r="N4112" s="274"/>
      <c r="O4112" s="57"/>
    </row>
    <row r="4113" spans="1:15">
      <c r="A4113" s="57"/>
      <c r="B4113" s="278">
        <v>47117</v>
      </c>
      <c r="C4113" s="283">
        <f t="shared" si="62"/>
        <v>10453354570</v>
      </c>
      <c r="D4113" s="57"/>
      <c r="E4113" s="57"/>
      <c r="F4113" s="279">
        <v>914664458</v>
      </c>
      <c r="G4113" s="286">
        <v>593467630</v>
      </c>
      <c r="H4113" s="278">
        <v>43537</v>
      </c>
      <c r="I4113" s="278"/>
      <c r="K4113" s="57"/>
      <c r="L4113" s="57"/>
      <c r="M4113" s="274"/>
      <c r="N4113" s="274"/>
      <c r="O4113" s="57"/>
    </row>
    <row r="4114" spans="1:15">
      <c r="A4114" s="57"/>
      <c r="B4114" s="278">
        <v>47118</v>
      </c>
      <c r="C4114" s="283">
        <f t="shared" si="62"/>
        <v>10406371325</v>
      </c>
      <c r="D4114" s="57"/>
      <c r="E4114" s="57"/>
      <c r="F4114" s="279">
        <v>867681213</v>
      </c>
      <c r="G4114" s="286">
        <v>593865659</v>
      </c>
      <c r="H4114" s="278">
        <v>45912</v>
      </c>
      <c r="I4114" s="278"/>
      <c r="K4114" s="57"/>
      <c r="L4114" s="57"/>
      <c r="M4114" s="274"/>
      <c r="N4114" s="274"/>
      <c r="O4114" s="57"/>
    </row>
    <row r="4115" spans="1:15">
      <c r="A4115" s="57"/>
      <c r="B4115" s="278">
        <v>47119</v>
      </c>
      <c r="C4115" s="283">
        <f t="shared" si="62"/>
        <v>10261384563</v>
      </c>
      <c r="D4115" s="57"/>
      <c r="E4115" s="57"/>
      <c r="F4115" s="279">
        <v>722694451</v>
      </c>
      <c r="G4115" s="286">
        <v>593900677</v>
      </c>
      <c r="H4115" s="278">
        <v>48958</v>
      </c>
      <c r="I4115" s="278"/>
      <c r="K4115" s="57"/>
      <c r="L4115" s="57"/>
      <c r="M4115" s="274"/>
      <c r="N4115" s="274"/>
      <c r="O4115" s="57"/>
    </row>
    <row r="4116" spans="1:15">
      <c r="A4116" s="57"/>
      <c r="B4116" s="278">
        <v>47120</v>
      </c>
      <c r="C4116" s="283">
        <f t="shared" si="62"/>
        <v>10076270995</v>
      </c>
      <c r="D4116" s="57"/>
      <c r="E4116" s="57"/>
      <c r="F4116" s="279">
        <v>537580883</v>
      </c>
      <c r="G4116" s="286">
        <v>593923710</v>
      </c>
      <c r="H4116" s="278">
        <v>44655</v>
      </c>
      <c r="I4116" s="278"/>
      <c r="K4116" s="57"/>
      <c r="L4116" s="57"/>
      <c r="M4116" s="274"/>
      <c r="N4116" s="274"/>
      <c r="O4116" s="57"/>
    </row>
    <row r="4117" spans="1:15">
      <c r="A4117" s="57"/>
      <c r="B4117" s="278">
        <v>47121</v>
      </c>
      <c r="C4117" s="283">
        <f t="shared" si="62"/>
        <v>9936534416</v>
      </c>
      <c r="D4117" s="57"/>
      <c r="E4117" s="57"/>
      <c r="F4117" s="279">
        <v>397844304</v>
      </c>
      <c r="G4117" s="286">
        <v>594165174</v>
      </c>
      <c r="H4117" s="278">
        <v>49291</v>
      </c>
      <c r="I4117" s="278"/>
      <c r="K4117" s="57"/>
      <c r="L4117" s="57"/>
      <c r="M4117" s="274"/>
      <c r="N4117" s="274"/>
      <c r="O4117" s="57"/>
    </row>
    <row r="4118" spans="1:15">
      <c r="A4118" s="57"/>
      <c r="B4118" s="278">
        <v>47122</v>
      </c>
      <c r="C4118" s="283">
        <f t="shared" si="62"/>
        <v>10021727056</v>
      </c>
      <c r="D4118" s="57"/>
      <c r="E4118" s="57"/>
      <c r="F4118" s="279">
        <v>483036944</v>
      </c>
      <c r="G4118" s="286">
        <v>594169423</v>
      </c>
      <c r="H4118" s="278">
        <v>48398</v>
      </c>
      <c r="I4118" s="278"/>
      <c r="K4118" s="57"/>
      <c r="L4118" s="57"/>
      <c r="M4118" s="274"/>
      <c r="N4118" s="274"/>
      <c r="O4118" s="57"/>
    </row>
    <row r="4119" spans="1:15">
      <c r="A4119" s="57"/>
      <c r="B4119" s="278">
        <v>47123</v>
      </c>
      <c r="C4119" s="283">
        <f t="shared" si="62"/>
        <v>9910736210</v>
      </c>
      <c r="D4119" s="57"/>
      <c r="E4119" s="57"/>
      <c r="F4119" s="279">
        <v>372046098</v>
      </c>
      <c r="G4119" s="286">
        <v>594404934</v>
      </c>
      <c r="H4119" s="278">
        <v>45078</v>
      </c>
      <c r="I4119" s="278"/>
      <c r="K4119" s="57"/>
      <c r="L4119" s="57"/>
      <c r="M4119" s="274"/>
      <c r="N4119" s="274"/>
      <c r="O4119" s="57"/>
    </row>
    <row r="4120" spans="1:15">
      <c r="A4120" s="57"/>
      <c r="B4120" s="278">
        <v>47124</v>
      </c>
      <c r="C4120" s="283">
        <f t="shared" si="62"/>
        <v>9978312058</v>
      </c>
      <c r="D4120" s="57"/>
      <c r="E4120" s="57"/>
      <c r="F4120" s="279">
        <v>439621946</v>
      </c>
      <c r="G4120" s="286">
        <v>594449133</v>
      </c>
      <c r="H4120" s="278">
        <v>48471</v>
      </c>
      <c r="I4120" s="278"/>
      <c r="K4120" s="57"/>
      <c r="L4120" s="57"/>
      <c r="M4120" s="274"/>
      <c r="N4120" s="274"/>
      <c r="O4120" s="57"/>
    </row>
    <row r="4121" spans="1:15">
      <c r="A4121" s="57"/>
      <c r="B4121" s="278">
        <v>47125</v>
      </c>
      <c r="C4121" s="283">
        <f t="shared" si="62"/>
        <v>10019890803</v>
      </c>
      <c r="D4121" s="57"/>
      <c r="E4121" s="57"/>
      <c r="F4121" s="279">
        <v>481200691</v>
      </c>
      <c r="G4121" s="286">
        <v>594514418</v>
      </c>
      <c r="H4121" s="278">
        <v>45774</v>
      </c>
      <c r="I4121" s="278"/>
      <c r="K4121" s="57"/>
      <c r="L4121" s="57"/>
      <c r="M4121" s="274"/>
      <c r="N4121" s="274"/>
      <c r="O4121" s="57"/>
    </row>
    <row r="4122" spans="1:15">
      <c r="A4122" s="57"/>
      <c r="B4122" s="278">
        <v>47126</v>
      </c>
      <c r="C4122" s="283">
        <f t="shared" si="62"/>
        <v>10141437100</v>
      </c>
      <c r="D4122" s="57"/>
      <c r="E4122" s="57"/>
      <c r="F4122" s="279">
        <v>602746988</v>
      </c>
      <c r="G4122" s="286">
        <v>594719650</v>
      </c>
      <c r="H4122" s="278">
        <v>43854</v>
      </c>
      <c r="I4122" s="278"/>
      <c r="K4122" s="57"/>
      <c r="L4122" s="57"/>
      <c r="M4122" s="274"/>
      <c r="N4122" s="274"/>
      <c r="O4122" s="57"/>
    </row>
    <row r="4123" spans="1:15">
      <c r="A4123" s="57"/>
      <c r="B4123" s="278">
        <v>47127</v>
      </c>
      <c r="C4123" s="283">
        <f t="shared" si="62"/>
        <v>10317037651</v>
      </c>
      <c r="D4123" s="57"/>
      <c r="E4123" s="57"/>
      <c r="F4123" s="279">
        <v>778347539</v>
      </c>
      <c r="G4123" s="286">
        <v>594761978</v>
      </c>
      <c r="H4123" s="278">
        <v>48616</v>
      </c>
      <c r="I4123" s="278"/>
      <c r="K4123" s="57"/>
      <c r="L4123" s="57"/>
      <c r="M4123" s="274"/>
      <c r="N4123" s="274"/>
      <c r="O4123" s="57"/>
    </row>
    <row r="4124" spans="1:15">
      <c r="A4124" s="57"/>
      <c r="B4124" s="278">
        <v>47128</v>
      </c>
      <c r="C4124" s="283">
        <f t="shared" si="62"/>
        <v>10162411324</v>
      </c>
      <c r="D4124" s="57"/>
      <c r="E4124" s="57"/>
      <c r="F4124" s="279">
        <v>623721212</v>
      </c>
      <c r="G4124" s="286">
        <v>594764884</v>
      </c>
      <c r="H4124" s="278">
        <v>48966</v>
      </c>
      <c r="I4124" s="278"/>
      <c r="K4124" s="57"/>
      <c r="L4124" s="57"/>
      <c r="M4124" s="274"/>
      <c r="N4124" s="274"/>
      <c r="O4124" s="57"/>
    </row>
    <row r="4125" spans="1:15">
      <c r="A4125" s="57"/>
      <c r="B4125" s="278">
        <v>47129</v>
      </c>
      <c r="C4125" s="283">
        <f t="shared" si="62"/>
        <v>10033929025</v>
      </c>
      <c r="D4125" s="57"/>
      <c r="E4125" s="57"/>
      <c r="F4125" s="279">
        <v>495238913</v>
      </c>
      <c r="G4125" s="286">
        <v>595002209</v>
      </c>
      <c r="H4125" s="278">
        <v>47168</v>
      </c>
      <c r="I4125" s="278"/>
      <c r="K4125" s="57"/>
      <c r="L4125" s="57"/>
      <c r="M4125" s="274"/>
      <c r="N4125" s="274"/>
      <c r="O4125" s="57"/>
    </row>
    <row r="4126" spans="1:15">
      <c r="A4126" s="57"/>
      <c r="B4126" s="278">
        <v>47130</v>
      </c>
      <c r="C4126" s="283">
        <f t="shared" si="62"/>
        <v>10529911169</v>
      </c>
      <c r="D4126" s="57"/>
      <c r="E4126" s="57"/>
      <c r="F4126" s="279">
        <v>991221057</v>
      </c>
      <c r="G4126" s="286">
        <v>595308056</v>
      </c>
      <c r="H4126" s="278">
        <v>47109</v>
      </c>
      <c r="I4126" s="278"/>
      <c r="K4126" s="57"/>
      <c r="L4126" s="57"/>
      <c r="M4126" s="274"/>
      <c r="N4126" s="274"/>
      <c r="O4126" s="57"/>
    </row>
    <row r="4127" spans="1:15">
      <c r="A4127" s="57"/>
      <c r="B4127" s="278">
        <v>47131</v>
      </c>
      <c r="C4127" s="283">
        <f t="shared" si="62"/>
        <v>10307158958</v>
      </c>
      <c r="D4127" s="57"/>
      <c r="E4127" s="57"/>
      <c r="F4127" s="279">
        <v>768468846</v>
      </c>
      <c r="G4127" s="286">
        <v>595318788</v>
      </c>
      <c r="H4127" s="278">
        <v>43184</v>
      </c>
      <c r="I4127" s="278"/>
      <c r="K4127" s="57"/>
      <c r="L4127" s="57"/>
      <c r="M4127" s="274"/>
      <c r="N4127" s="274"/>
      <c r="O4127" s="57"/>
    </row>
    <row r="4128" spans="1:15">
      <c r="A4128" s="57"/>
      <c r="B4128" s="278">
        <v>47132</v>
      </c>
      <c r="C4128" s="283">
        <f t="shared" ref="C4128:C4191" si="63">F4128+(F$88*28679+98765)+(G$88*6587+87654)+(E$88*9537+76543)+(J$88*5713+4528)</f>
        <v>10319999598</v>
      </c>
      <c r="D4128" s="57"/>
      <c r="E4128" s="57"/>
      <c r="F4128" s="279">
        <v>781309486</v>
      </c>
      <c r="G4128" s="286">
        <v>595621755</v>
      </c>
      <c r="H4128" s="278">
        <v>46138</v>
      </c>
      <c r="I4128" s="278"/>
      <c r="K4128" s="57"/>
      <c r="L4128" s="57"/>
      <c r="M4128" s="274"/>
      <c r="N4128" s="274"/>
      <c r="O4128" s="57"/>
    </row>
    <row r="4129" spans="1:15">
      <c r="A4129" s="57"/>
      <c r="B4129" s="278">
        <v>47133</v>
      </c>
      <c r="C4129" s="283">
        <f t="shared" si="63"/>
        <v>10226916767</v>
      </c>
      <c r="D4129" s="57"/>
      <c r="E4129" s="57"/>
      <c r="F4129" s="279">
        <v>688226655</v>
      </c>
      <c r="G4129" s="286">
        <v>595654856</v>
      </c>
      <c r="H4129" s="278">
        <v>46222</v>
      </c>
      <c r="I4129" s="278"/>
      <c r="K4129" s="57"/>
      <c r="L4129" s="57"/>
      <c r="M4129" s="274"/>
      <c r="N4129" s="274"/>
      <c r="O4129" s="57"/>
    </row>
    <row r="4130" spans="1:15">
      <c r="A4130" s="57"/>
      <c r="B4130" s="278">
        <v>47134</v>
      </c>
      <c r="C4130" s="283">
        <f t="shared" si="63"/>
        <v>10101335417</v>
      </c>
      <c r="D4130" s="57"/>
      <c r="E4130" s="57"/>
      <c r="F4130" s="279">
        <v>562645305</v>
      </c>
      <c r="G4130" s="286">
        <v>595676736</v>
      </c>
      <c r="H4130" s="278">
        <v>43468</v>
      </c>
      <c r="I4130" s="278"/>
      <c r="K4130" s="57"/>
      <c r="L4130" s="57"/>
      <c r="M4130" s="274"/>
      <c r="N4130" s="274"/>
      <c r="O4130" s="57"/>
    </row>
    <row r="4131" spans="1:15">
      <c r="A4131" s="57"/>
      <c r="B4131" s="278">
        <v>47135</v>
      </c>
      <c r="C4131" s="283">
        <f t="shared" si="63"/>
        <v>10532237066</v>
      </c>
      <c r="D4131" s="57"/>
      <c r="E4131" s="57"/>
      <c r="F4131" s="279">
        <v>993546954</v>
      </c>
      <c r="G4131" s="286">
        <v>595782866</v>
      </c>
      <c r="H4131" s="278">
        <v>48022</v>
      </c>
      <c r="I4131" s="278"/>
      <c r="K4131" s="57"/>
      <c r="L4131" s="57"/>
      <c r="M4131" s="274"/>
      <c r="N4131" s="274"/>
      <c r="O4131" s="57"/>
    </row>
    <row r="4132" spans="1:15">
      <c r="A4132" s="57"/>
      <c r="B4132" s="278">
        <v>47136</v>
      </c>
      <c r="C4132" s="283">
        <f t="shared" si="63"/>
        <v>9928763199</v>
      </c>
      <c r="D4132" s="57"/>
      <c r="E4132" s="57"/>
      <c r="F4132" s="279">
        <v>390073087</v>
      </c>
      <c r="G4132" s="286">
        <v>595796920</v>
      </c>
      <c r="H4132" s="278">
        <v>49108</v>
      </c>
      <c r="I4132" s="278"/>
      <c r="K4132" s="57"/>
      <c r="L4132" s="57"/>
      <c r="M4132" s="274"/>
      <c r="N4132" s="274"/>
      <c r="O4132" s="57"/>
    </row>
    <row r="4133" spans="1:15">
      <c r="A4133" s="57"/>
      <c r="B4133" s="278">
        <v>47137</v>
      </c>
      <c r="C4133" s="283">
        <f t="shared" si="63"/>
        <v>10339133862</v>
      </c>
      <c r="D4133" s="57"/>
      <c r="E4133" s="57"/>
      <c r="F4133" s="279">
        <v>800443750</v>
      </c>
      <c r="G4133" s="286">
        <v>595799583</v>
      </c>
      <c r="H4133" s="278">
        <v>48715</v>
      </c>
      <c r="I4133" s="278"/>
      <c r="K4133" s="57"/>
      <c r="L4133" s="57"/>
      <c r="M4133" s="274"/>
      <c r="N4133" s="274"/>
      <c r="O4133" s="57"/>
    </row>
    <row r="4134" spans="1:15">
      <c r="A4134" s="57"/>
      <c r="B4134" s="278">
        <v>47138</v>
      </c>
      <c r="C4134" s="283">
        <f t="shared" si="63"/>
        <v>10531101326</v>
      </c>
      <c r="D4134" s="57"/>
      <c r="E4134" s="57"/>
      <c r="F4134" s="279">
        <v>992411214</v>
      </c>
      <c r="G4134" s="286">
        <v>595920465</v>
      </c>
      <c r="H4134" s="278">
        <v>45292</v>
      </c>
      <c r="I4134" s="278"/>
      <c r="K4134" s="57"/>
      <c r="L4134" s="57"/>
      <c r="M4134" s="274"/>
      <c r="N4134" s="274"/>
      <c r="O4134" s="57"/>
    </row>
    <row r="4135" spans="1:15">
      <c r="A4135" s="57"/>
      <c r="B4135" s="278">
        <v>47139</v>
      </c>
      <c r="C4135" s="283">
        <f t="shared" si="63"/>
        <v>9836812441</v>
      </c>
      <c r="D4135" s="57"/>
      <c r="E4135" s="57"/>
      <c r="F4135" s="279">
        <v>298122329</v>
      </c>
      <c r="G4135" s="286">
        <v>595942906</v>
      </c>
      <c r="H4135" s="278">
        <v>50298</v>
      </c>
      <c r="I4135" s="278"/>
      <c r="K4135" s="57"/>
      <c r="L4135" s="57"/>
      <c r="M4135" s="274"/>
      <c r="N4135" s="274"/>
      <c r="O4135" s="57"/>
    </row>
    <row r="4136" spans="1:15">
      <c r="A4136" s="57"/>
      <c r="B4136" s="278">
        <v>47140</v>
      </c>
      <c r="C4136" s="283">
        <f t="shared" si="63"/>
        <v>10396914972</v>
      </c>
      <c r="D4136" s="57"/>
      <c r="E4136" s="57"/>
      <c r="F4136" s="279">
        <v>858224860</v>
      </c>
      <c r="G4136" s="286">
        <v>596181306</v>
      </c>
      <c r="H4136" s="278">
        <v>44242</v>
      </c>
      <c r="I4136" s="278"/>
      <c r="K4136" s="57"/>
      <c r="L4136" s="57"/>
      <c r="M4136" s="274"/>
      <c r="N4136" s="274"/>
      <c r="O4136" s="57"/>
    </row>
    <row r="4137" spans="1:15">
      <c r="A4137" s="57"/>
      <c r="B4137" s="278">
        <v>47141</v>
      </c>
      <c r="C4137" s="283">
        <f t="shared" si="63"/>
        <v>9640810329</v>
      </c>
      <c r="D4137" s="57"/>
      <c r="E4137" s="57"/>
      <c r="F4137" s="279">
        <v>102120217</v>
      </c>
      <c r="G4137" s="286">
        <v>596194749</v>
      </c>
      <c r="H4137" s="278">
        <v>44363</v>
      </c>
      <c r="I4137" s="278"/>
      <c r="K4137" s="57"/>
      <c r="L4137" s="57"/>
      <c r="M4137" s="274"/>
      <c r="N4137" s="274"/>
      <c r="O4137" s="57"/>
    </row>
    <row r="4138" spans="1:15">
      <c r="A4138" s="57"/>
      <c r="B4138" s="278">
        <v>47142</v>
      </c>
      <c r="C4138" s="283">
        <f t="shared" si="63"/>
        <v>9722820119</v>
      </c>
      <c r="D4138" s="57"/>
      <c r="E4138" s="57"/>
      <c r="F4138" s="279">
        <v>184130007</v>
      </c>
      <c r="G4138" s="286">
        <v>596228874</v>
      </c>
      <c r="H4138" s="278">
        <v>43109</v>
      </c>
      <c r="I4138" s="278"/>
      <c r="K4138" s="57"/>
      <c r="L4138" s="57"/>
      <c r="M4138" s="274"/>
      <c r="N4138" s="274"/>
      <c r="O4138" s="57"/>
    </row>
    <row r="4139" spans="1:15">
      <c r="A4139" s="57"/>
      <c r="B4139" s="278">
        <v>47143</v>
      </c>
      <c r="C4139" s="283">
        <f t="shared" si="63"/>
        <v>10401757259</v>
      </c>
      <c r="D4139" s="57"/>
      <c r="E4139" s="57"/>
      <c r="F4139" s="279">
        <v>863067147</v>
      </c>
      <c r="G4139" s="286">
        <v>596325268</v>
      </c>
      <c r="H4139" s="278">
        <v>47564</v>
      </c>
      <c r="I4139" s="278"/>
      <c r="K4139" s="57"/>
      <c r="L4139" s="57"/>
      <c r="M4139" s="274"/>
      <c r="N4139" s="274"/>
      <c r="O4139" s="57"/>
    </row>
    <row r="4140" spans="1:15">
      <c r="A4140" s="57"/>
      <c r="B4140" s="278">
        <v>47144</v>
      </c>
      <c r="C4140" s="283">
        <f t="shared" si="63"/>
        <v>9794693925</v>
      </c>
      <c r="D4140" s="57"/>
      <c r="E4140" s="57"/>
      <c r="F4140" s="279">
        <v>256003813</v>
      </c>
      <c r="G4140" s="286">
        <v>596450386</v>
      </c>
      <c r="H4140" s="278">
        <v>44615</v>
      </c>
      <c r="I4140" s="278"/>
      <c r="K4140" s="57"/>
      <c r="L4140" s="57"/>
      <c r="M4140" s="274"/>
      <c r="N4140" s="274"/>
      <c r="O4140" s="57"/>
    </row>
    <row r="4141" spans="1:15">
      <c r="A4141" s="57"/>
      <c r="B4141" s="278">
        <v>47145</v>
      </c>
      <c r="C4141" s="283">
        <f t="shared" si="63"/>
        <v>9669231473</v>
      </c>
      <c r="D4141" s="57"/>
      <c r="E4141" s="57"/>
      <c r="F4141" s="279">
        <v>130541361</v>
      </c>
      <c r="G4141" s="286">
        <v>596556423</v>
      </c>
      <c r="H4141" s="278">
        <v>44874</v>
      </c>
      <c r="I4141" s="278"/>
      <c r="K4141" s="57"/>
      <c r="L4141" s="57"/>
      <c r="M4141" s="274"/>
      <c r="N4141" s="274"/>
      <c r="O4141" s="57"/>
    </row>
    <row r="4142" spans="1:15">
      <c r="A4142" s="57"/>
      <c r="B4142" s="278">
        <v>47146</v>
      </c>
      <c r="C4142" s="283">
        <f t="shared" si="63"/>
        <v>10419308330</v>
      </c>
      <c r="D4142" s="57"/>
      <c r="E4142" s="57"/>
      <c r="F4142" s="279">
        <v>880618218</v>
      </c>
      <c r="G4142" s="286">
        <v>596588151</v>
      </c>
      <c r="H4142" s="278">
        <v>45872</v>
      </c>
      <c r="I4142" s="278"/>
      <c r="K4142" s="57"/>
      <c r="L4142" s="57"/>
      <c r="M4142" s="274"/>
      <c r="N4142" s="274"/>
      <c r="O4142" s="57"/>
    </row>
    <row r="4143" spans="1:15">
      <c r="A4143" s="57"/>
      <c r="B4143" s="278">
        <v>47147</v>
      </c>
      <c r="C4143" s="283">
        <f t="shared" si="63"/>
        <v>9895451033</v>
      </c>
      <c r="D4143" s="57"/>
      <c r="E4143" s="57"/>
      <c r="F4143" s="279">
        <v>356760921</v>
      </c>
      <c r="G4143" s="286">
        <v>596676196</v>
      </c>
      <c r="H4143" s="278">
        <v>44274</v>
      </c>
      <c r="I4143" s="278"/>
      <c r="K4143" s="57"/>
      <c r="L4143" s="57"/>
      <c r="M4143" s="274"/>
      <c r="N4143" s="274"/>
      <c r="O4143" s="57"/>
    </row>
    <row r="4144" spans="1:15">
      <c r="A4144" s="57"/>
      <c r="B4144" s="278">
        <v>47148</v>
      </c>
      <c r="C4144" s="283">
        <f t="shared" si="63"/>
        <v>9905845178</v>
      </c>
      <c r="D4144" s="57"/>
      <c r="E4144" s="57"/>
      <c r="F4144" s="279">
        <v>367155066</v>
      </c>
      <c r="G4144" s="286">
        <v>596724862</v>
      </c>
      <c r="H4144" s="278">
        <v>46484</v>
      </c>
      <c r="I4144" s="278"/>
      <c r="K4144" s="57"/>
      <c r="L4144" s="57"/>
      <c r="M4144" s="274"/>
      <c r="N4144" s="274"/>
      <c r="O4144" s="57"/>
    </row>
    <row r="4145" spans="1:15">
      <c r="A4145" s="57"/>
      <c r="B4145" s="278">
        <v>47149</v>
      </c>
      <c r="C4145" s="283">
        <f t="shared" si="63"/>
        <v>10184182599</v>
      </c>
      <c r="D4145" s="57"/>
      <c r="E4145" s="57"/>
      <c r="F4145" s="279">
        <v>645492487</v>
      </c>
      <c r="G4145" s="286">
        <v>596733391</v>
      </c>
      <c r="H4145" s="278">
        <v>49200</v>
      </c>
      <c r="I4145" s="278"/>
      <c r="K4145" s="57"/>
      <c r="L4145" s="57"/>
      <c r="M4145" s="274"/>
      <c r="N4145" s="274"/>
      <c r="O4145" s="57"/>
    </row>
    <row r="4146" spans="1:15">
      <c r="A4146" s="57"/>
      <c r="B4146" s="278">
        <v>47150</v>
      </c>
      <c r="C4146" s="283">
        <f t="shared" si="63"/>
        <v>10355243629</v>
      </c>
      <c r="D4146" s="57"/>
      <c r="E4146" s="57"/>
      <c r="F4146" s="279">
        <v>816553517</v>
      </c>
      <c r="G4146" s="286">
        <v>596760287</v>
      </c>
      <c r="H4146" s="278">
        <v>48913</v>
      </c>
      <c r="I4146" s="278"/>
      <c r="K4146" s="57"/>
      <c r="L4146" s="57"/>
      <c r="M4146" s="274"/>
      <c r="N4146" s="274"/>
      <c r="O4146" s="57"/>
    </row>
    <row r="4147" spans="1:15">
      <c r="A4147" s="57"/>
      <c r="B4147" s="278">
        <v>47151</v>
      </c>
      <c r="C4147" s="283">
        <f t="shared" si="63"/>
        <v>10024923680</v>
      </c>
      <c r="D4147" s="57"/>
      <c r="E4147" s="57"/>
      <c r="F4147" s="279">
        <v>486233568</v>
      </c>
      <c r="G4147" s="286">
        <v>596909418</v>
      </c>
      <c r="H4147" s="278">
        <v>46150</v>
      </c>
      <c r="I4147" s="278"/>
      <c r="K4147" s="57"/>
      <c r="L4147" s="57"/>
      <c r="M4147" s="274"/>
      <c r="N4147" s="274"/>
      <c r="O4147" s="57"/>
    </row>
    <row r="4148" spans="1:15">
      <c r="A4148" s="57"/>
      <c r="B4148" s="278">
        <v>47152</v>
      </c>
      <c r="C4148" s="283">
        <f t="shared" si="63"/>
        <v>9937635893</v>
      </c>
      <c r="D4148" s="57"/>
      <c r="E4148" s="57"/>
      <c r="F4148" s="279">
        <v>398945781</v>
      </c>
      <c r="G4148" s="286">
        <v>597149271</v>
      </c>
      <c r="H4148" s="278">
        <v>44831</v>
      </c>
      <c r="I4148" s="278"/>
      <c r="K4148" s="57"/>
      <c r="L4148" s="57"/>
      <c r="M4148" s="274"/>
      <c r="N4148" s="274"/>
      <c r="O4148" s="57"/>
    </row>
    <row r="4149" spans="1:15">
      <c r="A4149" s="57"/>
      <c r="B4149" s="278">
        <v>47153</v>
      </c>
      <c r="C4149" s="283">
        <f t="shared" si="63"/>
        <v>9844348166</v>
      </c>
      <c r="D4149" s="57"/>
      <c r="E4149" s="57"/>
      <c r="F4149" s="279">
        <v>305658054</v>
      </c>
      <c r="G4149" s="286">
        <v>597212922</v>
      </c>
      <c r="H4149" s="278">
        <v>46334</v>
      </c>
      <c r="I4149" s="278"/>
      <c r="K4149" s="57"/>
      <c r="L4149" s="57"/>
      <c r="M4149" s="274"/>
      <c r="N4149" s="274"/>
      <c r="O4149" s="57"/>
    </row>
    <row r="4150" spans="1:15">
      <c r="A4150" s="57"/>
      <c r="B4150" s="278">
        <v>47154</v>
      </c>
      <c r="C4150" s="283">
        <f t="shared" si="63"/>
        <v>10414756105</v>
      </c>
      <c r="D4150" s="57"/>
      <c r="E4150" s="57"/>
      <c r="F4150" s="279">
        <v>876065993</v>
      </c>
      <c r="G4150" s="286">
        <v>597329685</v>
      </c>
      <c r="H4150" s="278">
        <v>47075</v>
      </c>
      <c r="I4150" s="278"/>
      <c r="K4150" s="57"/>
      <c r="L4150" s="57"/>
      <c r="M4150" s="274"/>
      <c r="N4150" s="274"/>
      <c r="O4150" s="57"/>
    </row>
    <row r="4151" spans="1:15">
      <c r="A4151" s="57"/>
      <c r="B4151" s="278">
        <v>47155</v>
      </c>
      <c r="C4151" s="283">
        <f t="shared" si="63"/>
        <v>9679425385</v>
      </c>
      <c r="D4151" s="57"/>
      <c r="E4151" s="57"/>
      <c r="F4151" s="279">
        <v>140735273</v>
      </c>
      <c r="G4151" s="286">
        <v>597611205</v>
      </c>
      <c r="H4151" s="278">
        <v>47853</v>
      </c>
      <c r="I4151" s="278"/>
      <c r="K4151" s="57"/>
      <c r="L4151" s="57"/>
      <c r="M4151" s="274"/>
      <c r="N4151" s="274"/>
      <c r="O4151" s="57"/>
    </row>
    <row r="4152" spans="1:15">
      <c r="A4152" s="57"/>
      <c r="B4152" s="278">
        <v>47156</v>
      </c>
      <c r="C4152" s="283">
        <f t="shared" si="63"/>
        <v>10280862689</v>
      </c>
      <c r="D4152" s="57"/>
      <c r="E4152" s="57"/>
      <c r="F4152" s="279">
        <v>742172577</v>
      </c>
      <c r="G4152" s="286">
        <v>597686720</v>
      </c>
      <c r="H4152" s="278">
        <v>43113</v>
      </c>
      <c r="I4152" s="278"/>
      <c r="K4152" s="57"/>
      <c r="L4152" s="57"/>
      <c r="M4152" s="274"/>
      <c r="N4152" s="274"/>
      <c r="O4152" s="57"/>
    </row>
    <row r="4153" spans="1:15">
      <c r="A4153" s="57"/>
      <c r="B4153" s="278">
        <v>47157</v>
      </c>
      <c r="C4153" s="283">
        <f t="shared" si="63"/>
        <v>9819870377</v>
      </c>
      <c r="D4153" s="57"/>
      <c r="E4153" s="57"/>
      <c r="F4153" s="279">
        <v>281180265</v>
      </c>
      <c r="G4153" s="286">
        <v>597992411</v>
      </c>
      <c r="H4153" s="278">
        <v>46821</v>
      </c>
      <c r="I4153" s="278"/>
      <c r="K4153" s="57"/>
      <c r="L4153" s="57"/>
      <c r="M4153" s="274"/>
      <c r="N4153" s="274"/>
      <c r="O4153" s="57"/>
    </row>
    <row r="4154" spans="1:15">
      <c r="A4154" s="57"/>
      <c r="B4154" s="278">
        <v>47158</v>
      </c>
      <c r="C4154" s="283">
        <f t="shared" si="63"/>
        <v>9639342322</v>
      </c>
      <c r="D4154" s="57"/>
      <c r="E4154" s="57"/>
      <c r="F4154" s="279">
        <v>100652210</v>
      </c>
      <c r="G4154" s="286">
        <v>598129106</v>
      </c>
      <c r="H4154" s="278">
        <v>46649</v>
      </c>
      <c r="I4154" s="278"/>
      <c r="K4154" s="57"/>
      <c r="L4154" s="57"/>
      <c r="M4154" s="274"/>
      <c r="N4154" s="274"/>
      <c r="O4154" s="57"/>
    </row>
    <row r="4155" spans="1:15">
      <c r="A4155" s="57"/>
      <c r="B4155" s="278">
        <v>47159</v>
      </c>
      <c r="C4155" s="283">
        <f t="shared" si="63"/>
        <v>10503004310</v>
      </c>
      <c r="D4155" s="57"/>
      <c r="E4155" s="57"/>
      <c r="F4155" s="279">
        <v>964314198</v>
      </c>
      <c r="G4155" s="286">
        <v>598189697</v>
      </c>
      <c r="H4155" s="278">
        <v>46481</v>
      </c>
      <c r="I4155" s="278"/>
      <c r="K4155" s="57"/>
      <c r="L4155" s="57"/>
      <c r="M4155" s="274"/>
      <c r="N4155" s="274"/>
      <c r="O4155" s="57"/>
    </row>
    <row r="4156" spans="1:15">
      <c r="A4156" s="57"/>
      <c r="B4156" s="278">
        <v>47160</v>
      </c>
      <c r="C4156" s="283">
        <f t="shared" si="63"/>
        <v>10512586100</v>
      </c>
      <c r="D4156" s="57"/>
      <c r="E4156" s="57"/>
      <c r="F4156" s="279">
        <v>973895988</v>
      </c>
      <c r="G4156" s="286">
        <v>598272644</v>
      </c>
      <c r="H4156" s="278">
        <v>49463</v>
      </c>
      <c r="I4156" s="278"/>
      <c r="K4156" s="57"/>
      <c r="L4156" s="57"/>
      <c r="M4156" s="274"/>
      <c r="N4156" s="274"/>
      <c r="O4156" s="57"/>
    </row>
    <row r="4157" spans="1:15">
      <c r="A4157" s="57"/>
      <c r="B4157" s="278">
        <v>47161</v>
      </c>
      <c r="C4157" s="283">
        <f t="shared" si="63"/>
        <v>9767855101</v>
      </c>
      <c r="D4157" s="57"/>
      <c r="E4157" s="57"/>
      <c r="F4157" s="279">
        <v>229164989</v>
      </c>
      <c r="G4157" s="286">
        <v>598371924</v>
      </c>
      <c r="H4157" s="278">
        <v>45399</v>
      </c>
      <c r="I4157" s="278"/>
      <c r="K4157" s="57"/>
      <c r="L4157" s="57"/>
      <c r="M4157" s="274"/>
      <c r="N4157" s="274"/>
      <c r="O4157" s="57"/>
    </row>
    <row r="4158" spans="1:15">
      <c r="A4158" s="57"/>
      <c r="B4158" s="278">
        <v>47162</v>
      </c>
      <c r="C4158" s="283">
        <f t="shared" si="63"/>
        <v>10161698514</v>
      </c>
      <c r="D4158" s="57"/>
      <c r="E4158" s="57"/>
      <c r="F4158" s="279">
        <v>623008402</v>
      </c>
      <c r="G4158" s="286">
        <v>598395655</v>
      </c>
      <c r="H4158" s="278">
        <v>43681</v>
      </c>
      <c r="I4158" s="278"/>
      <c r="K4158" s="57"/>
      <c r="L4158" s="57"/>
      <c r="M4158" s="274"/>
      <c r="N4158" s="274"/>
      <c r="O4158" s="57"/>
    </row>
    <row r="4159" spans="1:15">
      <c r="A4159" s="57"/>
      <c r="B4159" s="278">
        <v>47163</v>
      </c>
      <c r="C4159" s="283">
        <f t="shared" si="63"/>
        <v>10169380018</v>
      </c>
      <c r="D4159" s="57"/>
      <c r="E4159" s="57"/>
      <c r="F4159" s="279">
        <v>630689906</v>
      </c>
      <c r="G4159" s="286">
        <v>598471180</v>
      </c>
      <c r="H4159" s="278">
        <v>45548</v>
      </c>
      <c r="I4159" s="278"/>
      <c r="K4159" s="57"/>
      <c r="L4159" s="57"/>
      <c r="M4159" s="274"/>
      <c r="N4159" s="274"/>
      <c r="O4159" s="57"/>
    </row>
    <row r="4160" spans="1:15">
      <c r="A4160" s="57"/>
      <c r="B4160" s="278">
        <v>47164</v>
      </c>
      <c r="C4160" s="283">
        <f t="shared" si="63"/>
        <v>9684837045</v>
      </c>
      <c r="D4160" s="57"/>
      <c r="E4160" s="57"/>
      <c r="F4160" s="279">
        <v>146146933</v>
      </c>
      <c r="G4160" s="286">
        <v>598485726</v>
      </c>
      <c r="H4160" s="278">
        <v>43851</v>
      </c>
      <c r="I4160" s="278"/>
      <c r="K4160" s="57"/>
      <c r="L4160" s="57"/>
      <c r="M4160" s="274"/>
      <c r="N4160" s="274"/>
      <c r="O4160" s="57"/>
    </row>
    <row r="4161" spans="1:15">
      <c r="A4161" s="57"/>
      <c r="B4161" s="278">
        <v>47165</v>
      </c>
      <c r="C4161" s="283">
        <f t="shared" si="63"/>
        <v>9754494540</v>
      </c>
      <c r="D4161" s="57"/>
      <c r="E4161" s="57"/>
      <c r="F4161" s="279">
        <v>215804428</v>
      </c>
      <c r="G4161" s="286">
        <v>598508918</v>
      </c>
      <c r="H4161" s="278">
        <v>49907</v>
      </c>
      <c r="I4161" s="278"/>
      <c r="K4161" s="57"/>
      <c r="L4161" s="57"/>
      <c r="M4161" s="274"/>
      <c r="N4161" s="274"/>
      <c r="O4161" s="57"/>
    </row>
    <row r="4162" spans="1:15">
      <c r="A4162" s="57"/>
      <c r="B4162" s="278">
        <v>47166</v>
      </c>
      <c r="C4162" s="283">
        <f t="shared" si="63"/>
        <v>10256613780</v>
      </c>
      <c r="D4162" s="57"/>
      <c r="E4162" s="57"/>
      <c r="F4162" s="279">
        <v>717923668</v>
      </c>
      <c r="G4162" s="286">
        <v>598687938</v>
      </c>
      <c r="H4162" s="278">
        <v>46594</v>
      </c>
      <c r="I4162" s="278"/>
      <c r="K4162" s="57"/>
      <c r="L4162" s="57"/>
      <c r="M4162" s="274"/>
      <c r="N4162" s="274"/>
      <c r="O4162" s="57"/>
    </row>
    <row r="4163" spans="1:15">
      <c r="A4163" s="57"/>
      <c r="B4163" s="278">
        <v>47167</v>
      </c>
      <c r="C4163" s="283">
        <f t="shared" si="63"/>
        <v>10044527181</v>
      </c>
      <c r="D4163" s="57"/>
      <c r="E4163" s="57"/>
      <c r="F4163" s="279">
        <v>505837069</v>
      </c>
      <c r="G4163" s="286">
        <v>598748977</v>
      </c>
      <c r="H4163" s="278">
        <v>44738</v>
      </c>
      <c r="I4163" s="278"/>
      <c r="K4163" s="57"/>
      <c r="L4163" s="57"/>
      <c r="M4163" s="274"/>
      <c r="N4163" s="274"/>
      <c r="O4163" s="57"/>
    </row>
    <row r="4164" spans="1:15">
      <c r="A4164" s="57"/>
      <c r="B4164" s="278">
        <v>47168</v>
      </c>
      <c r="C4164" s="283">
        <f t="shared" si="63"/>
        <v>10133692321</v>
      </c>
      <c r="D4164" s="57"/>
      <c r="E4164" s="57"/>
      <c r="F4164" s="279">
        <v>595002209</v>
      </c>
      <c r="G4164" s="286">
        <v>598809477</v>
      </c>
      <c r="H4164" s="278">
        <v>47078</v>
      </c>
      <c r="I4164" s="278"/>
      <c r="K4164" s="57"/>
      <c r="L4164" s="57"/>
      <c r="M4164" s="274"/>
      <c r="N4164" s="274"/>
      <c r="O4164" s="57"/>
    </row>
    <row r="4165" spans="1:15">
      <c r="A4165" s="57"/>
      <c r="B4165" s="278">
        <v>47169</v>
      </c>
      <c r="C4165" s="283">
        <f t="shared" si="63"/>
        <v>10424399793</v>
      </c>
      <c r="D4165" s="57"/>
      <c r="E4165" s="57"/>
      <c r="F4165" s="279">
        <v>885709681</v>
      </c>
      <c r="G4165" s="286">
        <v>598898853</v>
      </c>
      <c r="H4165" s="278">
        <v>45998</v>
      </c>
      <c r="I4165" s="278"/>
      <c r="K4165" s="57"/>
      <c r="L4165" s="57"/>
      <c r="M4165" s="274"/>
      <c r="N4165" s="274"/>
      <c r="O4165" s="57"/>
    </row>
    <row r="4166" spans="1:15">
      <c r="A4166" s="57"/>
      <c r="B4166" s="278">
        <v>47170</v>
      </c>
      <c r="C4166" s="283">
        <f t="shared" si="63"/>
        <v>9743369689</v>
      </c>
      <c r="D4166" s="57"/>
      <c r="E4166" s="57"/>
      <c r="F4166" s="279">
        <v>204679577</v>
      </c>
      <c r="G4166" s="286">
        <v>598943710</v>
      </c>
      <c r="H4166" s="278">
        <v>44396</v>
      </c>
      <c r="I4166" s="278"/>
      <c r="K4166" s="57"/>
      <c r="L4166" s="57"/>
      <c r="M4166" s="274"/>
      <c r="N4166" s="274"/>
      <c r="O4166" s="57"/>
    </row>
    <row r="4167" spans="1:15">
      <c r="A4167" s="57"/>
      <c r="B4167" s="278">
        <v>47171</v>
      </c>
      <c r="C4167" s="283">
        <f t="shared" si="63"/>
        <v>9733286026</v>
      </c>
      <c r="D4167" s="57"/>
      <c r="E4167" s="57"/>
      <c r="F4167" s="279">
        <v>194595914</v>
      </c>
      <c r="G4167" s="286">
        <v>598948645</v>
      </c>
      <c r="H4167" s="278">
        <v>44418</v>
      </c>
      <c r="I4167" s="278"/>
      <c r="K4167" s="57"/>
      <c r="L4167" s="57"/>
      <c r="M4167" s="274"/>
      <c r="N4167" s="274"/>
      <c r="O4167" s="57"/>
    </row>
    <row r="4168" spans="1:15">
      <c r="A4168" s="57"/>
      <c r="B4168" s="278">
        <v>47172</v>
      </c>
      <c r="C4168" s="283">
        <f t="shared" si="63"/>
        <v>10364892200</v>
      </c>
      <c r="D4168" s="57"/>
      <c r="E4168" s="57"/>
      <c r="F4168" s="279">
        <v>826202088</v>
      </c>
      <c r="G4168" s="286">
        <v>599035311</v>
      </c>
      <c r="H4168" s="278">
        <v>44796</v>
      </c>
      <c r="I4168" s="278"/>
      <c r="K4168" s="57"/>
      <c r="L4168" s="57"/>
      <c r="M4168" s="274"/>
      <c r="N4168" s="274"/>
      <c r="O4168" s="57"/>
    </row>
    <row r="4169" spans="1:15">
      <c r="A4169" s="57"/>
      <c r="B4169" s="278">
        <v>47173</v>
      </c>
      <c r="C4169" s="283">
        <f t="shared" si="63"/>
        <v>10401315943</v>
      </c>
      <c r="D4169" s="57"/>
      <c r="E4169" s="57"/>
      <c r="F4169" s="279">
        <v>862625831</v>
      </c>
      <c r="G4169" s="286">
        <v>599448024</v>
      </c>
      <c r="H4169" s="278">
        <v>46616</v>
      </c>
      <c r="I4169" s="278"/>
      <c r="K4169" s="57"/>
      <c r="L4169" s="57"/>
      <c r="M4169" s="274"/>
      <c r="N4169" s="274"/>
      <c r="O4169" s="57"/>
    </row>
    <row r="4170" spans="1:15">
      <c r="A4170" s="57"/>
      <c r="B4170" s="278">
        <v>47174</v>
      </c>
      <c r="C4170" s="283">
        <f t="shared" si="63"/>
        <v>10065930739</v>
      </c>
      <c r="D4170" s="57"/>
      <c r="E4170" s="57"/>
      <c r="F4170" s="279">
        <v>527240627</v>
      </c>
      <c r="G4170" s="286">
        <v>599450577</v>
      </c>
      <c r="H4170" s="278">
        <v>46165</v>
      </c>
      <c r="I4170" s="278"/>
      <c r="K4170" s="57"/>
      <c r="L4170" s="57"/>
      <c r="M4170" s="274"/>
      <c r="N4170" s="274"/>
      <c r="O4170" s="57"/>
    </row>
    <row r="4171" spans="1:15">
      <c r="A4171" s="57"/>
      <c r="B4171" s="278">
        <v>47175</v>
      </c>
      <c r="C4171" s="283">
        <f t="shared" si="63"/>
        <v>10389285408</v>
      </c>
      <c r="D4171" s="57"/>
      <c r="E4171" s="57"/>
      <c r="F4171" s="279">
        <v>850595296</v>
      </c>
      <c r="G4171" s="286">
        <v>599465329</v>
      </c>
      <c r="H4171" s="278">
        <v>48040</v>
      </c>
      <c r="I4171" s="278"/>
      <c r="K4171" s="57"/>
      <c r="L4171" s="57"/>
      <c r="M4171" s="274"/>
      <c r="N4171" s="274"/>
      <c r="O4171" s="57"/>
    </row>
    <row r="4172" spans="1:15">
      <c r="A4172" s="57"/>
      <c r="B4172" s="278">
        <v>47176</v>
      </c>
      <c r="C4172" s="283">
        <f t="shared" si="63"/>
        <v>10428491441</v>
      </c>
      <c r="D4172" s="57"/>
      <c r="E4172" s="57"/>
      <c r="F4172" s="279">
        <v>889801329</v>
      </c>
      <c r="G4172" s="286">
        <v>599525446</v>
      </c>
      <c r="H4172" s="278">
        <v>44383</v>
      </c>
      <c r="I4172" s="278"/>
      <c r="K4172" s="57"/>
      <c r="L4172" s="57"/>
      <c r="M4172" s="274"/>
      <c r="N4172" s="274"/>
      <c r="O4172" s="57"/>
    </row>
    <row r="4173" spans="1:15">
      <c r="A4173" s="57"/>
      <c r="B4173" s="278">
        <v>47177</v>
      </c>
      <c r="C4173" s="283">
        <f t="shared" si="63"/>
        <v>9663610587</v>
      </c>
      <c r="D4173" s="57"/>
      <c r="E4173" s="57"/>
      <c r="F4173" s="279">
        <v>124920475</v>
      </c>
      <c r="G4173" s="286">
        <v>599541932</v>
      </c>
      <c r="H4173" s="278">
        <v>47003</v>
      </c>
      <c r="I4173" s="278"/>
      <c r="K4173" s="57"/>
      <c r="L4173" s="57"/>
      <c r="M4173" s="274"/>
      <c r="N4173" s="274"/>
      <c r="O4173" s="57"/>
    </row>
    <row r="4174" spans="1:15">
      <c r="A4174" s="57"/>
      <c r="B4174" s="278">
        <v>47178</v>
      </c>
      <c r="C4174" s="283">
        <f t="shared" si="63"/>
        <v>9860977787</v>
      </c>
      <c r="D4174" s="57"/>
      <c r="E4174" s="57"/>
      <c r="F4174" s="279">
        <v>322287675</v>
      </c>
      <c r="G4174" s="286">
        <v>599572442</v>
      </c>
      <c r="H4174" s="278">
        <v>43035</v>
      </c>
      <c r="I4174" s="278"/>
      <c r="K4174" s="57"/>
      <c r="L4174" s="57"/>
      <c r="M4174" s="274"/>
      <c r="N4174" s="274"/>
      <c r="O4174" s="57"/>
    </row>
    <row r="4175" spans="1:15">
      <c r="A4175" s="57"/>
      <c r="B4175" s="278">
        <v>47179</v>
      </c>
      <c r="C4175" s="283">
        <f t="shared" si="63"/>
        <v>10096015536</v>
      </c>
      <c r="D4175" s="57"/>
      <c r="E4175" s="57"/>
      <c r="F4175" s="279">
        <v>557325424</v>
      </c>
      <c r="G4175" s="286">
        <v>599737498</v>
      </c>
      <c r="H4175" s="278">
        <v>47293</v>
      </c>
      <c r="I4175" s="278"/>
      <c r="K4175" s="57"/>
      <c r="L4175" s="57"/>
      <c r="M4175" s="274"/>
      <c r="N4175" s="274"/>
      <c r="O4175" s="57"/>
    </row>
    <row r="4176" spans="1:15">
      <c r="A4176" s="57"/>
      <c r="B4176" s="278">
        <v>47180</v>
      </c>
      <c r="C4176" s="283">
        <f t="shared" si="63"/>
        <v>10480735863</v>
      </c>
      <c r="D4176" s="57"/>
      <c r="E4176" s="57"/>
      <c r="F4176" s="279">
        <v>942045751</v>
      </c>
      <c r="G4176" s="286">
        <v>599795421</v>
      </c>
      <c r="H4176" s="278">
        <v>45989</v>
      </c>
      <c r="I4176" s="278"/>
      <c r="K4176" s="57"/>
      <c r="L4176" s="57"/>
      <c r="M4176" s="274"/>
      <c r="N4176" s="274"/>
      <c r="O4176" s="57"/>
    </row>
    <row r="4177" spans="1:15">
      <c r="A4177" s="57"/>
      <c r="B4177" s="278">
        <v>47181</v>
      </c>
      <c r="C4177" s="283">
        <f t="shared" si="63"/>
        <v>10162937734</v>
      </c>
      <c r="D4177" s="57"/>
      <c r="E4177" s="57"/>
      <c r="F4177" s="279">
        <v>624247622</v>
      </c>
      <c r="G4177" s="286">
        <v>599882469</v>
      </c>
      <c r="H4177" s="278">
        <v>48360</v>
      </c>
      <c r="I4177" s="278"/>
      <c r="K4177" s="57"/>
      <c r="L4177" s="57"/>
      <c r="M4177" s="274"/>
      <c r="N4177" s="274"/>
      <c r="O4177" s="57"/>
    </row>
    <row r="4178" spans="1:15">
      <c r="A4178" s="57"/>
      <c r="B4178" s="278">
        <v>47182</v>
      </c>
      <c r="C4178" s="283">
        <f t="shared" si="63"/>
        <v>9655748459</v>
      </c>
      <c r="D4178" s="57"/>
      <c r="E4178" s="57"/>
      <c r="F4178" s="279">
        <v>117058347</v>
      </c>
      <c r="G4178" s="286">
        <v>600038512</v>
      </c>
      <c r="H4178" s="278">
        <v>49332</v>
      </c>
      <c r="I4178" s="278"/>
      <c r="K4178" s="57"/>
      <c r="L4178" s="57"/>
      <c r="M4178" s="274"/>
      <c r="N4178" s="274"/>
      <c r="O4178" s="57"/>
    </row>
    <row r="4179" spans="1:15">
      <c r="A4179" s="57"/>
      <c r="B4179" s="278">
        <v>47183</v>
      </c>
      <c r="C4179" s="283">
        <f t="shared" si="63"/>
        <v>10340809285</v>
      </c>
      <c r="D4179" s="57"/>
      <c r="E4179" s="57"/>
      <c r="F4179" s="279">
        <v>802119173</v>
      </c>
      <c r="G4179" s="286">
        <v>600256130</v>
      </c>
      <c r="H4179" s="278">
        <v>48574</v>
      </c>
      <c r="I4179" s="278"/>
      <c r="K4179" s="57"/>
      <c r="L4179" s="57"/>
      <c r="M4179" s="274"/>
      <c r="N4179" s="274"/>
      <c r="O4179" s="57"/>
    </row>
    <row r="4180" spans="1:15">
      <c r="A4180" s="57"/>
      <c r="B4180" s="278">
        <v>47184</v>
      </c>
      <c r="C4180" s="283">
        <f t="shared" si="63"/>
        <v>10054884308</v>
      </c>
      <c r="D4180" s="57"/>
      <c r="E4180" s="57"/>
      <c r="F4180" s="279">
        <v>516194196</v>
      </c>
      <c r="G4180" s="286">
        <v>600347016</v>
      </c>
      <c r="H4180" s="278">
        <v>47399</v>
      </c>
      <c r="I4180" s="278"/>
      <c r="K4180" s="57"/>
      <c r="L4180" s="57"/>
      <c r="M4180" s="274"/>
      <c r="N4180" s="274"/>
      <c r="O4180" s="57"/>
    </row>
    <row r="4181" spans="1:15">
      <c r="A4181" s="57"/>
      <c r="B4181" s="278">
        <v>47185</v>
      </c>
      <c r="C4181" s="283">
        <f t="shared" si="63"/>
        <v>9932878869</v>
      </c>
      <c r="D4181" s="57"/>
      <c r="E4181" s="57"/>
      <c r="F4181" s="279">
        <v>394188757</v>
      </c>
      <c r="G4181" s="286">
        <v>600605822</v>
      </c>
      <c r="H4181" s="278">
        <v>50010</v>
      </c>
      <c r="I4181" s="278"/>
      <c r="K4181" s="57"/>
      <c r="L4181" s="57"/>
      <c r="M4181" s="274"/>
      <c r="N4181" s="274"/>
      <c r="O4181" s="57"/>
    </row>
    <row r="4182" spans="1:15">
      <c r="A4182" s="57"/>
      <c r="B4182" s="278">
        <v>47186</v>
      </c>
      <c r="C4182" s="283">
        <f t="shared" si="63"/>
        <v>10451434284</v>
      </c>
      <c r="D4182" s="57"/>
      <c r="E4182" s="57"/>
      <c r="F4182" s="279">
        <v>912744172</v>
      </c>
      <c r="G4182" s="286">
        <v>600654227</v>
      </c>
      <c r="H4182" s="278">
        <v>44379</v>
      </c>
      <c r="I4182" s="278"/>
      <c r="K4182" s="57"/>
      <c r="L4182" s="57"/>
      <c r="M4182" s="274"/>
      <c r="N4182" s="274"/>
      <c r="O4182" s="57"/>
    </row>
    <row r="4183" spans="1:15">
      <c r="A4183" s="57"/>
      <c r="B4183" s="278">
        <v>47187</v>
      </c>
      <c r="C4183" s="283">
        <f t="shared" si="63"/>
        <v>10262143440</v>
      </c>
      <c r="D4183" s="57"/>
      <c r="E4183" s="57"/>
      <c r="F4183" s="279">
        <v>723453328</v>
      </c>
      <c r="G4183" s="286">
        <v>600717877</v>
      </c>
      <c r="H4183" s="278">
        <v>49546</v>
      </c>
      <c r="I4183" s="278"/>
      <c r="K4183" s="57"/>
      <c r="L4183" s="57"/>
      <c r="M4183" s="274"/>
      <c r="N4183" s="274"/>
      <c r="O4183" s="57"/>
    </row>
    <row r="4184" spans="1:15">
      <c r="A4184" s="57"/>
      <c r="B4184" s="278">
        <v>47188</v>
      </c>
      <c r="C4184" s="283">
        <f t="shared" si="63"/>
        <v>10051739010</v>
      </c>
      <c r="D4184" s="57"/>
      <c r="E4184" s="57"/>
      <c r="F4184" s="279">
        <v>513048898</v>
      </c>
      <c r="G4184" s="286">
        <v>600770216</v>
      </c>
      <c r="H4184" s="278">
        <v>46532</v>
      </c>
      <c r="I4184" s="278"/>
      <c r="K4184" s="57"/>
      <c r="L4184" s="57"/>
      <c r="M4184" s="274"/>
      <c r="N4184" s="274"/>
      <c r="O4184" s="57"/>
    </row>
    <row r="4185" spans="1:15">
      <c r="A4185" s="57"/>
      <c r="B4185" s="278">
        <v>47189</v>
      </c>
      <c r="C4185" s="283">
        <f t="shared" si="63"/>
        <v>10365701670</v>
      </c>
      <c r="D4185" s="57"/>
      <c r="E4185" s="57"/>
      <c r="F4185" s="279">
        <v>827011558</v>
      </c>
      <c r="G4185" s="286">
        <v>600879348</v>
      </c>
      <c r="H4185" s="278">
        <v>47505</v>
      </c>
      <c r="I4185" s="278"/>
      <c r="K4185" s="57"/>
      <c r="L4185" s="57"/>
      <c r="M4185" s="274"/>
      <c r="N4185" s="274"/>
      <c r="O4185" s="57"/>
    </row>
    <row r="4186" spans="1:15">
      <c r="A4186" s="57"/>
      <c r="B4186" s="278">
        <v>47190</v>
      </c>
      <c r="C4186" s="283">
        <f t="shared" si="63"/>
        <v>9995462436</v>
      </c>
      <c r="D4186" s="57"/>
      <c r="E4186" s="57"/>
      <c r="F4186" s="279">
        <v>456772324</v>
      </c>
      <c r="G4186" s="286">
        <v>600884587</v>
      </c>
      <c r="H4186" s="278">
        <v>49533</v>
      </c>
      <c r="I4186" s="278"/>
      <c r="K4186" s="57"/>
      <c r="L4186" s="57"/>
      <c r="M4186" s="274"/>
      <c r="N4186" s="274"/>
      <c r="O4186" s="57"/>
    </row>
    <row r="4187" spans="1:15">
      <c r="A4187" s="57"/>
      <c r="B4187" s="278">
        <v>47191</v>
      </c>
      <c r="C4187" s="283">
        <f t="shared" si="63"/>
        <v>10266682030</v>
      </c>
      <c r="D4187" s="57"/>
      <c r="E4187" s="57"/>
      <c r="F4187" s="279">
        <v>727991918</v>
      </c>
      <c r="G4187" s="286">
        <v>600899939</v>
      </c>
      <c r="H4187" s="278">
        <v>48234</v>
      </c>
      <c r="I4187" s="278"/>
      <c r="K4187" s="57"/>
      <c r="L4187" s="57"/>
      <c r="M4187" s="274"/>
      <c r="N4187" s="274"/>
      <c r="O4187" s="57"/>
    </row>
    <row r="4188" spans="1:15">
      <c r="A4188" s="57"/>
      <c r="B4188" s="278">
        <v>47192</v>
      </c>
      <c r="C4188" s="283">
        <f t="shared" si="63"/>
        <v>9805209103</v>
      </c>
      <c r="D4188" s="57"/>
      <c r="E4188" s="57"/>
      <c r="F4188" s="279">
        <v>266518991</v>
      </c>
      <c r="G4188" s="286">
        <v>601017339</v>
      </c>
      <c r="H4188" s="278">
        <v>48618</v>
      </c>
      <c r="I4188" s="278"/>
      <c r="K4188" s="57"/>
      <c r="L4188" s="57"/>
      <c r="M4188" s="274"/>
      <c r="N4188" s="274"/>
      <c r="O4188" s="57"/>
    </row>
    <row r="4189" spans="1:15">
      <c r="A4189" s="57"/>
      <c r="B4189" s="278">
        <v>47193</v>
      </c>
      <c r="C4189" s="283">
        <f t="shared" si="63"/>
        <v>9730563231</v>
      </c>
      <c r="D4189" s="57"/>
      <c r="E4189" s="57"/>
      <c r="F4189" s="279">
        <v>191873119</v>
      </c>
      <c r="G4189" s="286">
        <v>601022476</v>
      </c>
      <c r="H4189" s="278">
        <v>49165</v>
      </c>
      <c r="I4189" s="278"/>
      <c r="K4189" s="57"/>
      <c r="L4189" s="57"/>
      <c r="M4189" s="274"/>
      <c r="N4189" s="274"/>
      <c r="O4189" s="57"/>
    </row>
    <row r="4190" spans="1:15">
      <c r="A4190" s="57"/>
      <c r="B4190" s="278">
        <v>47194</v>
      </c>
      <c r="C4190" s="283">
        <f t="shared" si="63"/>
        <v>10413015276</v>
      </c>
      <c r="D4190" s="57"/>
      <c r="E4190" s="57"/>
      <c r="F4190" s="279">
        <v>874325164</v>
      </c>
      <c r="G4190" s="286">
        <v>601033225</v>
      </c>
      <c r="H4190" s="278">
        <v>45421</v>
      </c>
      <c r="I4190" s="278"/>
      <c r="K4190" s="57"/>
      <c r="L4190" s="57"/>
      <c r="M4190" s="274"/>
      <c r="N4190" s="274"/>
      <c r="O4190" s="57"/>
    </row>
    <row r="4191" spans="1:15">
      <c r="A4191" s="57"/>
      <c r="B4191" s="278">
        <v>47195</v>
      </c>
      <c r="C4191" s="283">
        <f t="shared" si="63"/>
        <v>10425292083</v>
      </c>
      <c r="D4191" s="57"/>
      <c r="E4191" s="57"/>
      <c r="F4191" s="279">
        <v>886601971</v>
      </c>
      <c r="G4191" s="286">
        <v>601118714</v>
      </c>
      <c r="H4191" s="278">
        <v>44255</v>
      </c>
      <c r="I4191" s="278"/>
      <c r="K4191" s="57"/>
      <c r="L4191" s="57"/>
      <c r="M4191" s="274"/>
      <c r="N4191" s="274"/>
      <c r="O4191" s="57"/>
    </row>
    <row r="4192" spans="1:15">
      <c r="A4192" s="57"/>
      <c r="B4192" s="278">
        <v>47196</v>
      </c>
      <c r="C4192" s="283">
        <f t="shared" ref="C4192:C4255" si="64">F4192+(F$88*28679+98765)+(G$88*6587+87654)+(E$88*9537+76543)+(J$88*5713+4528)</f>
        <v>9863679856</v>
      </c>
      <c r="D4192" s="57"/>
      <c r="E4192" s="57"/>
      <c r="F4192" s="279">
        <v>324989744</v>
      </c>
      <c r="G4192" s="286">
        <v>601175398</v>
      </c>
      <c r="H4192" s="278">
        <v>43360</v>
      </c>
      <c r="I4192" s="278"/>
      <c r="K4192" s="57"/>
      <c r="L4192" s="57"/>
      <c r="M4192" s="274"/>
      <c r="N4192" s="274"/>
      <c r="O4192" s="57"/>
    </row>
    <row r="4193" spans="1:15">
      <c r="A4193" s="57"/>
      <c r="B4193" s="278">
        <v>47197</v>
      </c>
      <c r="C4193" s="283">
        <f t="shared" si="64"/>
        <v>9945875543</v>
      </c>
      <c r="D4193" s="57"/>
      <c r="E4193" s="57"/>
      <c r="F4193" s="279">
        <v>407185431</v>
      </c>
      <c r="G4193" s="286">
        <v>601220095</v>
      </c>
      <c r="H4193" s="278">
        <v>49052</v>
      </c>
      <c r="I4193" s="278"/>
      <c r="K4193" s="57"/>
      <c r="L4193" s="57"/>
      <c r="M4193" s="274"/>
      <c r="N4193" s="274"/>
      <c r="O4193" s="57"/>
    </row>
    <row r="4194" spans="1:15">
      <c r="A4194" s="57"/>
      <c r="B4194" s="278">
        <v>47198</v>
      </c>
      <c r="C4194" s="283">
        <f t="shared" si="64"/>
        <v>10128893836</v>
      </c>
      <c r="D4194" s="57"/>
      <c r="E4194" s="57"/>
      <c r="F4194" s="279">
        <v>590203724</v>
      </c>
      <c r="G4194" s="286">
        <v>601347054</v>
      </c>
      <c r="H4194" s="278">
        <v>43462</v>
      </c>
      <c r="I4194" s="278"/>
      <c r="K4194" s="57"/>
      <c r="L4194" s="57"/>
      <c r="M4194" s="274"/>
      <c r="N4194" s="274"/>
      <c r="O4194" s="57"/>
    </row>
    <row r="4195" spans="1:15">
      <c r="A4195" s="57"/>
      <c r="B4195" s="278">
        <v>47199</v>
      </c>
      <c r="C4195" s="283">
        <f t="shared" si="64"/>
        <v>10484701065</v>
      </c>
      <c r="D4195" s="57"/>
      <c r="E4195" s="57"/>
      <c r="F4195" s="279">
        <v>946010953</v>
      </c>
      <c r="G4195" s="286">
        <v>601398547</v>
      </c>
      <c r="H4195" s="278">
        <v>49805</v>
      </c>
      <c r="I4195" s="278"/>
      <c r="K4195" s="57"/>
      <c r="L4195" s="57"/>
      <c r="M4195" s="274"/>
      <c r="N4195" s="274"/>
      <c r="O4195" s="57"/>
    </row>
    <row r="4196" spans="1:15">
      <c r="A4196" s="57"/>
      <c r="B4196" s="278">
        <v>47200</v>
      </c>
      <c r="C4196" s="283">
        <f t="shared" si="64"/>
        <v>10314614574</v>
      </c>
      <c r="D4196" s="57"/>
      <c r="E4196" s="57"/>
      <c r="F4196" s="279">
        <v>775924462</v>
      </c>
      <c r="G4196" s="286">
        <v>601461704</v>
      </c>
      <c r="H4196" s="278">
        <v>45776</v>
      </c>
      <c r="I4196" s="278"/>
      <c r="K4196" s="57"/>
      <c r="L4196" s="57"/>
      <c r="M4196" s="274"/>
      <c r="N4196" s="274"/>
      <c r="O4196" s="57"/>
    </row>
    <row r="4197" spans="1:15">
      <c r="A4197" s="57"/>
      <c r="B4197" s="278">
        <v>47201</v>
      </c>
      <c r="C4197" s="283">
        <f t="shared" si="64"/>
        <v>9901162591</v>
      </c>
      <c r="D4197" s="57"/>
      <c r="E4197" s="57"/>
      <c r="F4197" s="279">
        <v>362472479</v>
      </c>
      <c r="G4197" s="286">
        <v>601508356</v>
      </c>
      <c r="H4197" s="278">
        <v>43060</v>
      </c>
      <c r="I4197" s="278"/>
      <c r="K4197" s="57"/>
      <c r="L4197" s="57"/>
      <c r="M4197" s="274"/>
      <c r="N4197" s="274"/>
      <c r="O4197" s="57"/>
    </row>
    <row r="4198" spans="1:15">
      <c r="A4198" s="57"/>
      <c r="B4198" s="278">
        <v>47202</v>
      </c>
      <c r="C4198" s="283">
        <f t="shared" si="64"/>
        <v>10300539560</v>
      </c>
      <c r="D4198" s="57"/>
      <c r="E4198" s="57"/>
      <c r="F4198" s="279">
        <v>761849448</v>
      </c>
      <c r="G4198" s="286">
        <v>601532058</v>
      </c>
      <c r="H4198" s="278">
        <v>46224</v>
      </c>
      <c r="I4198" s="278"/>
      <c r="K4198" s="57"/>
      <c r="L4198" s="57"/>
      <c r="M4198" s="274"/>
      <c r="N4198" s="274"/>
      <c r="O4198" s="57"/>
    </row>
    <row r="4199" spans="1:15">
      <c r="A4199" s="57"/>
      <c r="B4199" s="278">
        <v>47203</v>
      </c>
      <c r="C4199" s="283">
        <f t="shared" si="64"/>
        <v>9973281051</v>
      </c>
      <c r="D4199" s="57"/>
      <c r="E4199" s="57"/>
      <c r="F4199" s="279">
        <v>434590939</v>
      </c>
      <c r="G4199" s="286">
        <v>601701253</v>
      </c>
      <c r="H4199" s="278">
        <v>43597</v>
      </c>
      <c r="I4199" s="278"/>
      <c r="K4199" s="57"/>
      <c r="L4199" s="57"/>
      <c r="M4199" s="274"/>
      <c r="N4199" s="274"/>
      <c r="O4199" s="57"/>
    </row>
    <row r="4200" spans="1:15">
      <c r="A4200" s="57"/>
      <c r="B4200" s="278">
        <v>47204</v>
      </c>
      <c r="C4200" s="283">
        <f t="shared" si="64"/>
        <v>10437000651</v>
      </c>
      <c r="D4200" s="57"/>
      <c r="E4200" s="57"/>
      <c r="F4200" s="279">
        <v>898310539</v>
      </c>
      <c r="G4200" s="286">
        <v>601704489</v>
      </c>
      <c r="H4200" s="278">
        <v>44550</v>
      </c>
      <c r="I4200" s="278"/>
      <c r="K4200" s="57"/>
      <c r="L4200" s="57"/>
      <c r="M4200" s="274"/>
      <c r="N4200" s="274"/>
      <c r="O4200" s="57"/>
    </row>
    <row r="4201" spans="1:15">
      <c r="A4201" s="57"/>
      <c r="B4201" s="278">
        <v>47205</v>
      </c>
      <c r="C4201" s="283">
        <f t="shared" si="64"/>
        <v>10496329528</v>
      </c>
      <c r="D4201" s="57"/>
      <c r="E4201" s="57"/>
      <c r="F4201" s="279">
        <v>957639416</v>
      </c>
      <c r="G4201" s="286">
        <v>601773471</v>
      </c>
      <c r="H4201" s="278">
        <v>45281</v>
      </c>
      <c r="I4201" s="278"/>
      <c r="K4201" s="57"/>
      <c r="L4201" s="57"/>
      <c r="M4201" s="274"/>
      <c r="N4201" s="274"/>
      <c r="O4201" s="57"/>
    </row>
    <row r="4202" spans="1:15">
      <c r="A4202" s="57"/>
      <c r="B4202" s="278">
        <v>47206</v>
      </c>
      <c r="C4202" s="283">
        <f t="shared" si="64"/>
        <v>10296078021</v>
      </c>
      <c r="D4202" s="57"/>
      <c r="E4202" s="57"/>
      <c r="F4202" s="279">
        <v>757387909</v>
      </c>
      <c r="G4202" s="286">
        <v>601871919</v>
      </c>
      <c r="H4202" s="278">
        <v>47295</v>
      </c>
      <c r="I4202" s="278"/>
      <c r="K4202" s="57"/>
      <c r="L4202" s="57"/>
      <c r="M4202" s="274"/>
      <c r="N4202" s="274"/>
      <c r="O4202" s="57"/>
    </row>
    <row r="4203" spans="1:15">
      <c r="A4203" s="57"/>
      <c r="B4203" s="278">
        <v>47207</v>
      </c>
      <c r="C4203" s="283">
        <f t="shared" si="64"/>
        <v>10431073509</v>
      </c>
      <c r="D4203" s="57"/>
      <c r="E4203" s="57"/>
      <c r="F4203" s="279">
        <v>892383397</v>
      </c>
      <c r="G4203" s="286">
        <v>601991225</v>
      </c>
      <c r="H4203" s="278">
        <v>44830</v>
      </c>
      <c r="I4203" s="278"/>
      <c r="K4203" s="57"/>
      <c r="L4203" s="57"/>
      <c r="M4203" s="274"/>
      <c r="N4203" s="274"/>
      <c r="O4203" s="57"/>
    </row>
    <row r="4204" spans="1:15">
      <c r="A4204" s="57"/>
      <c r="B4204" s="278">
        <v>47208</v>
      </c>
      <c r="C4204" s="283">
        <f t="shared" si="64"/>
        <v>10506773859</v>
      </c>
      <c r="D4204" s="57"/>
      <c r="E4204" s="57"/>
      <c r="F4204" s="279">
        <v>968083747</v>
      </c>
      <c r="G4204" s="286">
        <v>602055350</v>
      </c>
      <c r="H4204" s="278">
        <v>43377</v>
      </c>
      <c r="I4204" s="278"/>
      <c r="K4204" s="57"/>
      <c r="L4204" s="57"/>
      <c r="M4204" s="274"/>
      <c r="N4204" s="274"/>
      <c r="O4204" s="57"/>
    </row>
    <row r="4205" spans="1:15">
      <c r="A4205" s="57"/>
      <c r="B4205" s="278">
        <v>47209</v>
      </c>
      <c r="C4205" s="283">
        <f t="shared" si="64"/>
        <v>9953524811</v>
      </c>
      <c r="D4205" s="57"/>
      <c r="E4205" s="57"/>
      <c r="F4205" s="279">
        <v>414834699</v>
      </c>
      <c r="G4205" s="286">
        <v>602099490</v>
      </c>
      <c r="H4205" s="278">
        <v>50264</v>
      </c>
      <c r="I4205" s="278"/>
      <c r="K4205" s="57"/>
      <c r="L4205" s="57"/>
      <c r="M4205" s="274"/>
      <c r="N4205" s="274"/>
      <c r="O4205" s="57"/>
    </row>
    <row r="4206" spans="1:15">
      <c r="A4206" s="57"/>
      <c r="B4206" s="278">
        <v>47210</v>
      </c>
      <c r="C4206" s="283">
        <f t="shared" si="64"/>
        <v>10225608744</v>
      </c>
      <c r="D4206" s="57"/>
      <c r="E4206" s="57"/>
      <c r="F4206" s="279">
        <v>686918632</v>
      </c>
      <c r="G4206" s="286">
        <v>602214560</v>
      </c>
      <c r="H4206" s="278">
        <v>49863</v>
      </c>
      <c r="I4206" s="278"/>
      <c r="K4206" s="57"/>
      <c r="L4206" s="57"/>
      <c r="M4206" s="274"/>
      <c r="N4206" s="274"/>
      <c r="O4206" s="57"/>
    </row>
    <row r="4207" spans="1:15">
      <c r="A4207" s="57"/>
      <c r="B4207" s="278">
        <v>47211</v>
      </c>
      <c r="C4207" s="283">
        <f t="shared" si="64"/>
        <v>9730288180</v>
      </c>
      <c r="D4207" s="57"/>
      <c r="E4207" s="57"/>
      <c r="F4207" s="279">
        <v>191598068</v>
      </c>
      <c r="G4207" s="286">
        <v>602248915</v>
      </c>
      <c r="H4207" s="278">
        <v>43372</v>
      </c>
      <c r="I4207" s="278"/>
      <c r="K4207" s="57"/>
      <c r="L4207" s="57"/>
      <c r="M4207" s="274"/>
      <c r="N4207" s="274"/>
      <c r="O4207" s="57"/>
    </row>
    <row r="4208" spans="1:15">
      <c r="A4208" s="57"/>
      <c r="B4208" s="278">
        <v>47212</v>
      </c>
      <c r="C4208" s="283">
        <f t="shared" si="64"/>
        <v>10367695607</v>
      </c>
      <c r="D4208" s="57"/>
      <c r="E4208" s="57"/>
      <c r="F4208" s="279">
        <v>829005495</v>
      </c>
      <c r="G4208" s="286">
        <v>602436729</v>
      </c>
      <c r="H4208" s="278">
        <v>45939</v>
      </c>
      <c r="I4208" s="278"/>
      <c r="K4208" s="57"/>
      <c r="L4208" s="57"/>
      <c r="M4208" s="274"/>
      <c r="N4208" s="274"/>
      <c r="O4208" s="57"/>
    </row>
    <row r="4209" spans="1:15">
      <c r="A4209" s="57"/>
      <c r="B4209" s="278">
        <v>47213</v>
      </c>
      <c r="C4209" s="283">
        <f t="shared" si="64"/>
        <v>9684715209</v>
      </c>
      <c r="D4209" s="57"/>
      <c r="E4209" s="57"/>
      <c r="F4209" s="279">
        <v>146025097</v>
      </c>
      <c r="G4209" s="286">
        <v>602517637</v>
      </c>
      <c r="H4209" s="278">
        <v>43027</v>
      </c>
      <c r="I4209" s="278"/>
      <c r="K4209" s="57"/>
      <c r="L4209" s="57"/>
      <c r="M4209" s="274"/>
      <c r="N4209" s="274"/>
      <c r="O4209" s="57"/>
    </row>
    <row r="4210" spans="1:15">
      <c r="A4210" s="57"/>
      <c r="B4210" s="278">
        <v>47214</v>
      </c>
      <c r="C4210" s="283">
        <f t="shared" si="64"/>
        <v>10497158941</v>
      </c>
      <c r="D4210" s="57"/>
      <c r="E4210" s="57"/>
      <c r="F4210" s="279">
        <v>958468829</v>
      </c>
      <c r="G4210" s="286">
        <v>602553942</v>
      </c>
      <c r="H4210" s="278">
        <v>43493</v>
      </c>
      <c r="I4210" s="278"/>
      <c r="K4210" s="57"/>
      <c r="L4210" s="57"/>
      <c r="M4210" s="274"/>
      <c r="N4210" s="274"/>
      <c r="O4210" s="57"/>
    </row>
    <row r="4211" spans="1:15">
      <c r="A4211" s="57"/>
      <c r="B4211" s="278">
        <v>47215</v>
      </c>
      <c r="C4211" s="283">
        <f t="shared" si="64"/>
        <v>10500117981</v>
      </c>
      <c r="D4211" s="57"/>
      <c r="E4211" s="57"/>
      <c r="F4211" s="279">
        <v>961427869</v>
      </c>
      <c r="G4211" s="286">
        <v>602566541</v>
      </c>
      <c r="H4211" s="278">
        <v>48910</v>
      </c>
      <c r="I4211" s="278"/>
      <c r="K4211" s="57"/>
      <c r="L4211" s="57"/>
      <c r="M4211" s="274"/>
      <c r="N4211" s="274"/>
      <c r="O4211" s="57"/>
    </row>
    <row r="4212" spans="1:15">
      <c r="A4212" s="57"/>
      <c r="B4212" s="278">
        <v>47216</v>
      </c>
      <c r="C4212" s="283">
        <f t="shared" si="64"/>
        <v>10381501272</v>
      </c>
      <c r="D4212" s="57"/>
      <c r="E4212" s="57"/>
      <c r="F4212" s="279">
        <v>842811160</v>
      </c>
      <c r="G4212" s="286">
        <v>602628237</v>
      </c>
      <c r="H4212" s="278">
        <v>43123</v>
      </c>
      <c r="I4212" s="278"/>
      <c r="K4212" s="57"/>
      <c r="L4212" s="57"/>
      <c r="M4212" s="274"/>
      <c r="N4212" s="274"/>
      <c r="O4212" s="57"/>
    </row>
    <row r="4213" spans="1:15">
      <c r="A4213" s="57"/>
      <c r="B4213" s="278">
        <v>47217</v>
      </c>
      <c r="C4213" s="283">
        <f t="shared" si="64"/>
        <v>10054890619</v>
      </c>
      <c r="D4213" s="57"/>
      <c r="E4213" s="57"/>
      <c r="F4213" s="279">
        <v>516200507</v>
      </c>
      <c r="G4213" s="286">
        <v>602693798</v>
      </c>
      <c r="H4213" s="278">
        <v>48421</v>
      </c>
      <c r="I4213" s="278"/>
      <c r="K4213" s="57"/>
      <c r="L4213" s="57"/>
      <c r="M4213" s="274"/>
      <c r="N4213" s="274"/>
      <c r="O4213" s="57"/>
    </row>
    <row r="4214" spans="1:15">
      <c r="A4214" s="57"/>
      <c r="B4214" s="278">
        <v>47218</v>
      </c>
      <c r="C4214" s="283">
        <f t="shared" si="64"/>
        <v>9949718710</v>
      </c>
      <c r="D4214" s="57"/>
      <c r="E4214" s="57"/>
      <c r="F4214" s="279">
        <v>411028598</v>
      </c>
      <c r="G4214" s="286">
        <v>602708593</v>
      </c>
      <c r="H4214" s="278">
        <v>44543</v>
      </c>
      <c r="I4214" s="278"/>
      <c r="K4214" s="57"/>
      <c r="L4214" s="57"/>
      <c r="M4214" s="274"/>
      <c r="N4214" s="274"/>
      <c r="O4214" s="57"/>
    </row>
    <row r="4215" spans="1:15">
      <c r="A4215" s="57"/>
      <c r="B4215" s="278">
        <v>47219</v>
      </c>
      <c r="C4215" s="283">
        <f t="shared" si="64"/>
        <v>9811815330</v>
      </c>
      <c r="D4215" s="57"/>
      <c r="E4215" s="57"/>
      <c r="F4215" s="279">
        <v>273125218</v>
      </c>
      <c r="G4215" s="286">
        <v>602746988</v>
      </c>
      <c r="H4215" s="278">
        <v>47126</v>
      </c>
      <c r="I4215" s="278"/>
      <c r="K4215" s="57"/>
      <c r="L4215" s="57"/>
      <c r="M4215" s="274"/>
      <c r="N4215" s="274"/>
      <c r="O4215" s="57"/>
    </row>
    <row r="4216" spans="1:15">
      <c r="A4216" s="57"/>
      <c r="B4216" s="278">
        <v>47220</v>
      </c>
      <c r="C4216" s="283">
        <f t="shared" si="64"/>
        <v>10536163944</v>
      </c>
      <c r="D4216" s="57"/>
      <c r="E4216" s="57"/>
      <c r="F4216" s="279">
        <v>997473832</v>
      </c>
      <c r="G4216" s="286">
        <v>602756165</v>
      </c>
      <c r="H4216" s="278">
        <v>48284</v>
      </c>
      <c r="I4216" s="278"/>
      <c r="K4216" s="57"/>
      <c r="L4216" s="57"/>
      <c r="M4216" s="274"/>
      <c r="N4216" s="274"/>
      <c r="O4216" s="57"/>
    </row>
    <row r="4217" spans="1:15">
      <c r="A4217" s="57"/>
      <c r="B4217" s="278">
        <v>47221</v>
      </c>
      <c r="C4217" s="283">
        <f t="shared" si="64"/>
        <v>9849378541</v>
      </c>
      <c r="D4217" s="57"/>
      <c r="E4217" s="57"/>
      <c r="F4217" s="279">
        <v>310688429</v>
      </c>
      <c r="G4217" s="286">
        <v>602791978</v>
      </c>
      <c r="H4217" s="278">
        <v>46702</v>
      </c>
      <c r="I4217" s="278"/>
      <c r="K4217" s="57"/>
      <c r="L4217" s="57"/>
      <c r="M4217" s="274"/>
      <c r="N4217" s="274"/>
      <c r="O4217" s="57"/>
    </row>
    <row r="4218" spans="1:15">
      <c r="A4218" s="57"/>
      <c r="B4218" s="278">
        <v>47222</v>
      </c>
      <c r="C4218" s="283">
        <f t="shared" si="64"/>
        <v>10452888256</v>
      </c>
      <c r="D4218" s="57"/>
      <c r="E4218" s="57"/>
      <c r="F4218" s="279">
        <v>914198144</v>
      </c>
      <c r="G4218" s="286">
        <v>602987313</v>
      </c>
      <c r="H4218" s="278">
        <v>49676</v>
      </c>
      <c r="I4218" s="278"/>
      <c r="K4218" s="57"/>
      <c r="L4218" s="57"/>
      <c r="M4218" s="274"/>
      <c r="N4218" s="274"/>
      <c r="O4218" s="57"/>
    </row>
    <row r="4219" spans="1:15">
      <c r="A4219" s="57"/>
      <c r="B4219" s="278">
        <v>47223</v>
      </c>
      <c r="C4219" s="283">
        <f t="shared" si="64"/>
        <v>10496705955</v>
      </c>
      <c r="D4219" s="57"/>
      <c r="E4219" s="57"/>
      <c r="F4219" s="279">
        <v>958015843</v>
      </c>
      <c r="G4219" s="286">
        <v>602993437</v>
      </c>
      <c r="H4219" s="278">
        <v>46132</v>
      </c>
      <c r="I4219" s="278"/>
      <c r="K4219" s="57"/>
      <c r="L4219" s="57"/>
      <c r="M4219" s="274"/>
      <c r="N4219" s="274"/>
      <c r="O4219" s="57"/>
    </row>
    <row r="4220" spans="1:15">
      <c r="A4220" s="57"/>
      <c r="B4220" s="278">
        <v>47224</v>
      </c>
      <c r="C4220" s="283">
        <f t="shared" si="64"/>
        <v>9890838432</v>
      </c>
      <c r="D4220" s="57"/>
      <c r="E4220" s="57"/>
      <c r="F4220" s="279">
        <v>352148320</v>
      </c>
      <c r="G4220" s="286">
        <v>603101579</v>
      </c>
      <c r="H4220" s="278">
        <v>44572</v>
      </c>
      <c r="I4220" s="278"/>
      <c r="K4220" s="57"/>
      <c r="L4220" s="57"/>
      <c r="M4220" s="274"/>
      <c r="N4220" s="274"/>
      <c r="O4220" s="57"/>
    </row>
    <row r="4221" spans="1:15">
      <c r="A4221" s="57"/>
      <c r="B4221" s="278">
        <v>47225</v>
      </c>
      <c r="C4221" s="283">
        <f t="shared" si="64"/>
        <v>10158485897</v>
      </c>
      <c r="D4221" s="57"/>
      <c r="E4221" s="57"/>
      <c r="F4221" s="279">
        <v>619795785</v>
      </c>
      <c r="G4221" s="286">
        <v>603200986</v>
      </c>
      <c r="H4221" s="278">
        <v>43390</v>
      </c>
      <c r="I4221" s="278"/>
      <c r="K4221" s="57"/>
      <c r="L4221" s="57"/>
      <c r="M4221" s="274"/>
      <c r="N4221" s="274"/>
      <c r="O4221" s="57"/>
    </row>
    <row r="4222" spans="1:15">
      <c r="A4222" s="57"/>
      <c r="B4222" s="278">
        <v>47226</v>
      </c>
      <c r="C4222" s="283">
        <f t="shared" si="64"/>
        <v>10429209685</v>
      </c>
      <c r="D4222" s="57"/>
      <c r="E4222" s="57"/>
      <c r="F4222" s="279">
        <v>890519573</v>
      </c>
      <c r="G4222" s="286">
        <v>603241978</v>
      </c>
      <c r="H4222" s="278">
        <v>48992</v>
      </c>
      <c r="I4222" s="278"/>
      <c r="K4222" s="57"/>
      <c r="L4222" s="57"/>
      <c r="M4222" s="274"/>
      <c r="N4222" s="274"/>
      <c r="O4222" s="57"/>
    </row>
    <row r="4223" spans="1:15">
      <c r="A4223" s="57"/>
      <c r="B4223" s="278">
        <v>47227</v>
      </c>
      <c r="C4223" s="283">
        <f t="shared" si="64"/>
        <v>9770143793</v>
      </c>
      <c r="D4223" s="57"/>
      <c r="E4223" s="57"/>
      <c r="F4223" s="279">
        <v>231453681</v>
      </c>
      <c r="G4223" s="286">
        <v>603244839</v>
      </c>
      <c r="H4223" s="278">
        <v>44777</v>
      </c>
      <c r="I4223" s="278"/>
      <c r="K4223" s="57"/>
      <c r="L4223" s="57"/>
      <c r="M4223" s="274"/>
      <c r="N4223" s="274"/>
      <c r="O4223" s="57"/>
    </row>
    <row r="4224" spans="1:15">
      <c r="A4224" s="57"/>
      <c r="B4224" s="278">
        <v>47228</v>
      </c>
      <c r="C4224" s="283">
        <f t="shared" si="64"/>
        <v>10352143462</v>
      </c>
      <c r="D4224" s="57"/>
      <c r="E4224" s="57"/>
      <c r="F4224" s="279">
        <v>813453350</v>
      </c>
      <c r="G4224" s="286">
        <v>603290710</v>
      </c>
      <c r="H4224" s="278">
        <v>43463</v>
      </c>
      <c r="I4224" s="278"/>
      <c r="K4224" s="57"/>
      <c r="L4224" s="57"/>
      <c r="M4224" s="274"/>
      <c r="N4224" s="274"/>
      <c r="O4224" s="57"/>
    </row>
    <row r="4225" spans="1:15">
      <c r="A4225" s="57"/>
      <c r="B4225" s="278">
        <v>47229</v>
      </c>
      <c r="C4225" s="283">
        <f t="shared" si="64"/>
        <v>10377517170</v>
      </c>
      <c r="D4225" s="57"/>
      <c r="E4225" s="57"/>
      <c r="F4225" s="279">
        <v>838827058</v>
      </c>
      <c r="G4225" s="286">
        <v>603293730</v>
      </c>
      <c r="H4225" s="278">
        <v>45771</v>
      </c>
      <c r="I4225" s="278"/>
      <c r="K4225" s="57"/>
      <c r="L4225" s="57"/>
      <c r="M4225" s="274"/>
      <c r="N4225" s="274"/>
      <c r="O4225" s="57"/>
    </row>
    <row r="4226" spans="1:15">
      <c r="A4226" s="57"/>
      <c r="B4226" s="278">
        <v>47230</v>
      </c>
      <c r="C4226" s="283">
        <f t="shared" si="64"/>
        <v>9822502113</v>
      </c>
      <c r="D4226" s="57"/>
      <c r="E4226" s="57"/>
      <c r="F4226" s="279">
        <v>283812001</v>
      </c>
      <c r="G4226" s="286">
        <v>603311056</v>
      </c>
      <c r="H4226" s="278">
        <v>46769</v>
      </c>
      <c r="I4226" s="278"/>
      <c r="K4226" s="57"/>
      <c r="L4226" s="57"/>
      <c r="M4226" s="274"/>
      <c r="N4226" s="274"/>
      <c r="O4226" s="57"/>
    </row>
    <row r="4227" spans="1:15">
      <c r="A4227" s="57"/>
      <c r="B4227" s="278">
        <v>47231</v>
      </c>
      <c r="C4227" s="283">
        <f t="shared" si="64"/>
        <v>10522483495</v>
      </c>
      <c r="D4227" s="57"/>
      <c r="E4227" s="57"/>
      <c r="F4227" s="279">
        <v>983793383</v>
      </c>
      <c r="G4227" s="286">
        <v>603397642</v>
      </c>
      <c r="H4227" s="278">
        <v>46580</v>
      </c>
      <c r="I4227" s="278"/>
      <c r="K4227" s="57"/>
      <c r="L4227" s="57"/>
      <c r="M4227" s="274"/>
      <c r="N4227" s="274"/>
      <c r="O4227" s="57"/>
    </row>
    <row r="4228" spans="1:15">
      <c r="A4228" s="57"/>
      <c r="B4228" s="278">
        <v>47232</v>
      </c>
      <c r="C4228" s="283">
        <f t="shared" si="64"/>
        <v>10410901302</v>
      </c>
      <c r="D4228" s="57"/>
      <c r="E4228" s="57"/>
      <c r="F4228" s="279">
        <v>872211190</v>
      </c>
      <c r="G4228" s="286">
        <v>603406634</v>
      </c>
      <c r="H4228" s="278">
        <v>49935</v>
      </c>
      <c r="I4228" s="278"/>
      <c r="K4228" s="57"/>
      <c r="L4228" s="57"/>
      <c r="M4228" s="274"/>
      <c r="N4228" s="274"/>
      <c r="O4228" s="57"/>
    </row>
    <row r="4229" spans="1:15">
      <c r="A4229" s="57"/>
      <c r="B4229" s="278">
        <v>47233</v>
      </c>
      <c r="C4229" s="283">
        <f t="shared" si="64"/>
        <v>9664637870</v>
      </c>
      <c r="D4229" s="57"/>
      <c r="E4229" s="57"/>
      <c r="F4229" s="279">
        <v>125947758</v>
      </c>
      <c r="G4229" s="286">
        <v>603476177</v>
      </c>
      <c r="H4229" s="278">
        <v>44348</v>
      </c>
      <c r="I4229" s="278"/>
      <c r="K4229" s="57"/>
      <c r="L4229" s="57"/>
      <c r="M4229" s="274"/>
      <c r="N4229" s="274"/>
      <c r="O4229" s="57"/>
    </row>
    <row r="4230" spans="1:15">
      <c r="A4230" s="57"/>
      <c r="B4230" s="278">
        <v>47234</v>
      </c>
      <c r="C4230" s="283">
        <f t="shared" si="64"/>
        <v>9772020431</v>
      </c>
      <c r="D4230" s="57"/>
      <c r="E4230" s="57"/>
      <c r="F4230" s="279">
        <v>233330319</v>
      </c>
      <c r="G4230" s="286">
        <v>603582190</v>
      </c>
      <c r="H4230" s="278">
        <v>45895</v>
      </c>
      <c r="I4230" s="278"/>
      <c r="K4230" s="57"/>
      <c r="L4230" s="57"/>
      <c r="M4230" s="274"/>
      <c r="N4230" s="274"/>
      <c r="O4230" s="57"/>
    </row>
    <row r="4231" spans="1:15">
      <c r="A4231" s="57"/>
      <c r="B4231" s="278">
        <v>47235</v>
      </c>
      <c r="C4231" s="283">
        <f t="shared" si="64"/>
        <v>10201223255</v>
      </c>
      <c r="D4231" s="57"/>
      <c r="E4231" s="57"/>
      <c r="F4231" s="279">
        <v>662533143</v>
      </c>
      <c r="G4231" s="286">
        <v>603613128</v>
      </c>
      <c r="H4231" s="278">
        <v>49845</v>
      </c>
      <c r="I4231" s="278"/>
      <c r="K4231" s="57"/>
      <c r="L4231" s="57"/>
      <c r="M4231" s="274"/>
      <c r="N4231" s="274"/>
      <c r="O4231" s="57"/>
    </row>
    <row r="4232" spans="1:15">
      <c r="A4232" s="57"/>
      <c r="B4232" s="278">
        <v>47236</v>
      </c>
      <c r="C4232" s="283">
        <f t="shared" si="64"/>
        <v>10275237458</v>
      </c>
      <c r="D4232" s="57"/>
      <c r="E4232" s="57"/>
      <c r="F4232" s="279">
        <v>736547346</v>
      </c>
      <c r="G4232" s="286">
        <v>603621362</v>
      </c>
      <c r="H4232" s="278">
        <v>49743</v>
      </c>
      <c r="I4232" s="278"/>
      <c r="K4232" s="57"/>
      <c r="L4232" s="57"/>
      <c r="M4232" s="274"/>
      <c r="N4232" s="274"/>
      <c r="O4232" s="57"/>
    </row>
    <row r="4233" spans="1:15">
      <c r="A4233" s="57"/>
      <c r="B4233" s="278">
        <v>47237</v>
      </c>
      <c r="C4233" s="283">
        <f t="shared" si="64"/>
        <v>10055187036</v>
      </c>
      <c r="D4233" s="57"/>
      <c r="E4233" s="57"/>
      <c r="F4233" s="279">
        <v>516496924</v>
      </c>
      <c r="G4233" s="286">
        <v>603685697</v>
      </c>
      <c r="H4233" s="278">
        <v>48073</v>
      </c>
      <c r="I4233" s="278"/>
      <c r="K4233" s="57"/>
      <c r="L4233" s="57"/>
      <c r="M4233" s="274"/>
      <c r="N4233" s="274"/>
      <c r="O4233" s="57"/>
    </row>
    <row r="4234" spans="1:15">
      <c r="A4234" s="57"/>
      <c r="B4234" s="278">
        <v>47238</v>
      </c>
      <c r="C4234" s="283">
        <f t="shared" si="64"/>
        <v>10332871812</v>
      </c>
      <c r="D4234" s="57"/>
      <c r="E4234" s="57"/>
      <c r="F4234" s="279">
        <v>794181700</v>
      </c>
      <c r="G4234" s="286">
        <v>603795651</v>
      </c>
      <c r="H4234" s="278">
        <v>44613</v>
      </c>
      <c r="I4234" s="278"/>
      <c r="K4234" s="57"/>
      <c r="L4234" s="57"/>
      <c r="M4234" s="274"/>
      <c r="N4234" s="274"/>
      <c r="O4234" s="57"/>
    </row>
    <row r="4235" spans="1:15">
      <c r="A4235" s="57"/>
      <c r="B4235" s="278">
        <v>47239</v>
      </c>
      <c r="C4235" s="283">
        <f t="shared" si="64"/>
        <v>9875460606</v>
      </c>
      <c r="D4235" s="57"/>
      <c r="E4235" s="57"/>
      <c r="F4235" s="279">
        <v>336770494</v>
      </c>
      <c r="G4235" s="286">
        <v>603895162</v>
      </c>
      <c r="H4235" s="278">
        <v>45222</v>
      </c>
      <c r="I4235" s="278"/>
      <c r="K4235" s="57"/>
      <c r="L4235" s="57"/>
      <c r="M4235" s="274"/>
      <c r="N4235" s="274"/>
      <c r="O4235" s="57"/>
    </row>
    <row r="4236" spans="1:15">
      <c r="A4236" s="57"/>
      <c r="B4236" s="278">
        <v>47240</v>
      </c>
      <c r="C4236" s="283">
        <f t="shared" si="64"/>
        <v>9743969944</v>
      </c>
      <c r="D4236" s="57"/>
      <c r="E4236" s="57"/>
      <c r="F4236" s="279">
        <v>205279832</v>
      </c>
      <c r="G4236" s="286">
        <v>603968536</v>
      </c>
      <c r="H4236" s="278">
        <v>43772</v>
      </c>
      <c r="I4236" s="278"/>
      <c r="K4236" s="57"/>
      <c r="L4236" s="57"/>
      <c r="M4236" s="274"/>
      <c r="N4236" s="274"/>
      <c r="O4236" s="57"/>
    </row>
    <row r="4237" spans="1:15">
      <c r="A4237" s="57"/>
      <c r="B4237" s="278">
        <v>47241</v>
      </c>
      <c r="C4237" s="283">
        <f t="shared" si="64"/>
        <v>9718462487</v>
      </c>
      <c r="D4237" s="57"/>
      <c r="E4237" s="57"/>
      <c r="F4237" s="279">
        <v>179772375</v>
      </c>
      <c r="G4237" s="286">
        <v>604443424</v>
      </c>
      <c r="H4237" s="278">
        <v>45926</v>
      </c>
      <c r="I4237" s="278"/>
      <c r="K4237" s="57"/>
      <c r="L4237" s="57"/>
      <c r="M4237" s="274"/>
      <c r="N4237" s="274"/>
      <c r="O4237" s="57"/>
    </row>
    <row r="4238" spans="1:15">
      <c r="A4238" s="57"/>
      <c r="B4238" s="278">
        <v>47242</v>
      </c>
      <c r="C4238" s="283">
        <f t="shared" si="64"/>
        <v>9805164223</v>
      </c>
      <c r="D4238" s="57"/>
      <c r="E4238" s="57"/>
      <c r="F4238" s="279">
        <v>266474111</v>
      </c>
      <c r="G4238" s="286">
        <v>604518733</v>
      </c>
      <c r="H4238" s="278">
        <v>50062</v>
      </c>
      <c r="I4238" s="278"/>
      <c r="K4238" s="57"/>
      <c r="L4238" s="57"/>
      <c r="M4238" s="274"/>
      <c r="N4238" s="274"/>
      <c r="O4238" s="57"/>
    </row>
    <row r="4239" spans="1:15">
      <c r="A4239" s="57"/>
      <c r="B4239" s="278">
        <v>47243</v>
      </c>
      <c r="C4239" s="283">
        <f t="shared" si="64"/>
        <v>10526829584</v>
      </c>
      <c r="D4239" s="57"/>
      <c r="E4239" s="57"/>
      <c r="F4239" s="279">
        <v>988139472</v>
      </c>
      <c r="G4239" s="286">
        <v>604728860</v>
      </c>
      <c r="H4239" s="278">
        <v>48989</v>
      </c>
      <c r="I4239" s="278"/>
      <c r="K4239" s="57"/>
      <c r="L4239" s="57"/>
      <c r="M4239" s="274"/>
      <c r="N4239" s="274"/>
      <c r="O4239" s="57"/>
    </row>
    <row r="4240" spans="1:15">
      <c r="A4240" s="57"/>
      <c r="B4240" s="278">
        <v>47244</v>
      </c>
      <c r="C4240" s="283">
        <f t="shared" si="64"/>
        <v>10352861131</v>
      </c>
      <c r="D4240" s="57"/>
      <c r="E4240" s="57"/>
      <c r="F4240" s="279">
        <v>814171019</v>
      </c>
      <c r="G4240" s="286">
        <v>604792611</v>
      </c>
      <c r="H4240" s="278">
        <v>49378</v>
      </c>
      <c r="I4240" s="278"/>
      <c r="K4240" s="57"/>
      <c r="L4240" s="57"/>
      <c r="M4240" s="274"/>
      <c r="N4240" s="274"/>
      <c r="O4240" s="57"/>
    </row>
    <row r="4241" spans="1:15">
      <c r="A4241" s="57"/>
      <c r="B4241" s="278">
        <v>47245</v>
      </c>
      <c r="C4241" s="283">
        <f t="shared" si="64"/>
        <v>9870118079</v>
      </c>
      <c r="D4241" s="57"/>
      <c r="E4241" s="57"/>
      <c r="F4241" s="279">
        <v>331427967</v>
      </c>
      <c r="G4241" s="286">
        <v>604936054</v>
      </c>
      <c r="H4241" s="278">
        <v>47762</v>
      </c>
      <c r="I4241" s="278"/>
      <c r="K4241" s="57"/>
      <c r="L4241" s="57"/>
      <c r="M4241" s="274"/>
      <c r="N4241" s="274"/>
      <c r="O4241" s="57"/>
    </row>
    <row r="4242" spans="1:15">
      <c r="A4242" s="57"/>
      <c r="B4242" s="278">
        <v>47246</v>
      </c>
      <c r="C4242" s="283">
        <f t="shared" si="64"/>
        <v>9998838636</v>
      </c>
      <c r="D4242" s="57"/>
      <c r="E4242" s="57"/>
      <c r="F4242" s="279">
        <v>460148524</v>
      </c>
      <c r="G4242" s="286">
        <v>605176423</v>
      </c>
      <c r="H4242" s="278">
        <v>45723</v>
      </c>
      <c r="I4242" s="278"/>
      <c r="K4242" s="57"/>
      <c r="L4242" s="57"/>
      <c r="M4242" s="274"/>
      <c r="N4242" s="274"/>
      <c r="O4242" s="57"/>
    </row>
    <row r="4243" spans="1:15">
      <c r="A4243" s="57"/>
      <c r="B4243" s="278">
        <v>47247</v>
      </c>
      <c r="C4243" s="283">
        <f t="shared" si="64"/>
        <v>10485802324</v>
      </c>
      <c r="D4243" s="57"/>
      <c r="E4243" s="57"/>
      <c r="F4243" s="279">
        <v>947112212</v>
      </c>
      <c r="G4243" s="286">
        <v>605272341</v>
      </c>
      <c r="H4243" s="278">
        <v>46573</v>
      </c>
      <c r="I4243" s="278"/>
      <c r="K4243" s="57"/>
      <c r="L4243" s="57"/>
      <c r="M4243" s="274"/>
      <c r="N4243" s="274"/>
      <c r="O4243" s="57"/>
    </row>
    <row r="4244" spans="1:15">
      <c r="A4244" s="57"/>
      <c r="B4244" s="278">
        <v>47248</v>
      </c>
      <c r="C4244" s="283">
        <f t="shared" si="64"/>
        <v>10154059390</v>
      </c>
      <c r="D4244" s="57"/>
      <c r="E4244" s="57"/>
      <c r="F4244" s="279">
        <v>615369278</v>
      </c>
      <c r="G4244" s="286">
        <v>605363554</v>
      </c>
      <c r="H4244" s="278">
        <v>49729</v>
      </c>
      <c r="I4244" s="278"/>
      <c r="K4244" s="57"/>
      <c r="L4244" s="57"/>
      <c r="M4244" s="274"/>
      <c r="N4244" s="274"/>
      <c r="O4244" s="57"/>
    </row>
    <row r="4245" spans="1:15">
      <c r="A4245" s="57"/>
      <c r="B4245" s="278">
        <v>47249</v>
      </c>
      <c r="C4245" s="283">
        <f t="shared" si="64"/>
        <v>9694828216</v>
      </c>
      <c r="D4245" s="57"/>
      <c r="E4245" s="57"/>
      <c r="F4245" s="279">
        <v>156138104</v>
      </c>
      <c r="G4245" s="286">
        <v>605393305</v>
      </c>
      <c r="H4245" s="278">
        <v>50088</v>
      </c>
      <c r="I4245" s="278"/>
      <c r="K4245" s="57"/>
      <c r="L4245" s="57"/>
      <c r="M4245" s="274"/>
      <c r="N4245" s="274"/>
      <c r="O4245" s="57"/>
    </row>
    <row r="4246" spans="1:15">
      <c r="A4246" s="57"/>
      <c r="B4246" s="278">
        <v>47250</v>
      </c>
      <c r="C4246" s="283">
        <f t="shared" si="64"/>
        <v>10293709045</v>
      </c>
      <c r="D4246" s="57"/>
      <c r="E4246" s="57"/>
      <c r="F4246" s="279">
        <v>755018933</v>
      </c>
      <c r="G4246" s="286">
        <v>605751575</v>
      </c>
      <c r="H4246" s="278">
        <v>50343</v>
      </c>
      <c r="I4246" s="278"/>
      <c r="K4246" s="57"/>
      <c r="L4246" s="57"/>
      <c r="M4246" s="274"/>
      <c r="N4246" s="274"/>
      <c r="O4246" s="57"/>
    </row>
    <row r="4247" spans="1:15">
      <c r="A4247" s="57"/>
      <c r="B4247" s="278">
        <v>47251</v>
      </c>
      <c r="C4247" s="283">
        <f t="shared" si="64"/>
        <v>10296423951</v>
      </c>
      <c r="D4247" s="57"/>
      <c r="E4247" s="57"/>
      <c r="F4247" s="279">
        <v>757733839</v>
      </c>
      <c r="G4247" s="286">
        <v>605778019</v>
      </c>
      <c r="H4247" s="278">
        <v>50170</v>
      </c>
      <c r="I4247" s="278"/>
      <c r="K4247" s="57"/>
      <c r="L4247" s="57"/>
      <c r="M4247" s="274"/>
      <c r="N4247" s="274"/>
      <c r="O4247" s="57"/>
    </row>
    <row r="4248" spans="1:15">
      <c r="A4248" s="57"/>
      <c r="B4248" s="278">
        <v>47252</v>
      </c>
      <c r="C4248" s="283">
        <f t="shared" si="64"/>
        <v>9658648178</v>
      </c>
      <c r="D4248" s="57"/>
      <c r="E4248" s="57"/>
      <c r="F4248" s="279">
        <v>119958066</v>
      </c>
      <c r="G4248" s="286">
        <v>605795105</v>
      </c>
      <c r="H4248" s="278">
        <v>46867</v>
      </c>
      <c r="I4248" s="278"/>
      <c r="K4248" s="57"/>
      <c r="L4248" s="57"/>
      <c r="M4248" s="274"/>
      <c r="N4248" s="274"/>
      <c r="O4248" s="57"/>
    </row>
    <row r="4249" spans="1:15">
      <c r="A4249" s="57"/>
      <c r="B4249" s="278">
        <v>47253</v>
      </c>
      <c r="C4249" s="283">
        <f t="shared" si="64"/>
        <v>10393819827</v>
      </c>
      <c r="D4249" s="57"/>
      <c r="E4249" s="57"/>
      <c r="F4249" s="279">
        <v>855129715</v>
      </c>
      <c r="G4249" s="286">
        <v>606051989</v>
      </c>
      <c r="H4249" s="278">
        <v>48020</v>
      </c>
      <c r="I4249" s="278"/>
      <c r="K4249" s="57"/>
      <c r="L4249" s="57"/>
      <c r="M4249" s="274"/>
      <c r="N4249" s="274"/>
      <c r="O4249" s="57"/>
    </row>
    <row r="4250" spans="1:15">
      <c r="A4250" s="57"/>
      <c r="B4250" s="278">
        <v>47254</v>
      </c>
      <c r="C4250" s="283">
        <f t="shared" si="64"/>
        <v>10177931261</v>
      </c>
      <c r="D4250" s="57"/>
      <c r="E4250" s="57"/>
      <c r="F4250" s="279">
        <v>639241149</v>
      </c>
      <c r="G4250" s="286">
        <v>606064918</v>
      </c>
      <c r="H4250" s="278">
        <v>46556</v>
      </c>
      <c r="I4250" s="278"/>
      <c r="K4250" s="57"/>
      <c r="L4250" s="57"/>
      <c r="M4250" s="274"/>
      <c r="N4250" s="274"/>
      <c r="O4250" s="57"/>
    </row>
    <row r="4251" spans="1:15">
      <c r="A4251" s="57"/>
      <c r="B4251" s="278">
        <v>47255</v>
      </c>
      <c r="C4251" s="283">
        <f t="shared" si="64"/>
        <v>9762659395</v>
      </c>
      <c r="D4251" s="57"/>
      <c r="E4251" s="57"/>
      <c r="F4251" s="279">
        <v>223969283</v>
      </c>
      <c r="G4251" s="286">
        <v>606067340</v>
      </c>
      <c r="H4251" s="278">
        <v>49038</v>
      </c>
      <c r="I4251" s="278"/>
      <c r="K4251" s="57"/>
      <c r="L4251" s="57"/>
      <c r="M4251" s="274"/>
      <c r="N4251" s="274"/>
      <c r="O4251" s="57"/>
    </row>
    <row r="4252" spans="1:15">
      <c r="A4252" s="57"/>
      <c r="B4252" s="278">
        <v>47256</v>
      </c>
      <c r="C4252" s="283">
        <f t="shared" si="64"/>
        <v>10300021854</v>
      </c>
      <c r="D4252" s="57"/>
      <c r="E4252" s="57"/>
      <c r="F4252" s="279">
        <v>761331742</v>
      </c>
      <c r="G4252" s="286">
        <v>606098636</v>
      </c>
      <c r="H4252" s="278">
        <v>44003</v>
      </c>
      <c r="I4252" s="278"/>
      <c r="K4252" s="57"/>
      <c r="L4252" s="57"/>
      <c r="M4252" s="274"/>
      <c r="N4252" s="274"/>
      <c r="O4252" s="57"/>
    </row>
    <row r="4253" spans="1:15">
      <c r="A4253" s="57"/>
      <c r="B4253" s="278">
        <v>47257</v>
      </c>
      <c r="C4253" s="283">
        <f t="shared" si="64"/>
        <v>10247204019</v>
      </c>
      <c r="D4253" s="57"/>
      <c r="E4253" s="57"/>
      <c r="F4253" s="279">
        <v>708513907</v>
      </c>
      <c r="G4253" s="286">
        <v>606144270</v>
      </c>
      <c r="H4253" s="278">
        <v>46006</v>
      </c>
      <c r="I4253" s="278"/>
      <c r="K4253" s="57"/>
      <c r="L4253" s="57"/>
      <c r="M4253" s="274"/>
      <c r="N4253" s="274"/>
      <c r="O4253" s="57"/>
    </row>
    <row r="4254" spans="1:15">
      <c r="A4254" s="57"/>
      <c r="B4254" s="278">
        <v>47258</v>
      </c>
      <c r="C4254" s="283">
        <f t="shared" si="64"/>
        <v>9752560720</v>
      </c>
      <c r="D4254" s="57"/>
      <c r="E4254" s="57"/>
      <c r="F4254" s="279">
        <v>213870608</v>
      </c>
      <c r="G4254" s="286">
        <v>606240499</v>
      </c>
      <c r="H4254" s="278">
        <v>46820</v>
      </c>
      <c r="I4254" s="278"/>
      <c r="K4254" s="57"/>
      <c r="L4254" s="57"/>
      <c r="M4254" s="274"/>
      <c r="N4254" s="274"/>
      <c r="O4254" s="57"/>
    </row>
    <row r="4255" spans="1:15">
      <c r="A4255" s="57"/>
      <c r="B4255" s="278">
        <v>47259</v>
      </c>
      <c r="C4255" s="283">
        <f t="shared" si="64"/>
        <v>10515260856</v>
      </c>
      <c r="D4255" s="57"/>
      <c r="E4255" s="57"/>
      <c r="F4255" s="279">
        <v>976570744</v>
      </c>
      <c r="G4255" s="286">
        <v>606336297</v>
      </c>
      <c r="H4255" s="278">
        <v>48884</v>
      </c>
      <c r="I4255" s="278"/>
      <c r="K4255" s="57"/>
      <c r="L4255" s="57"/>
      <c r="M4255" s="274"/>
      <c r="N4255" s="274"/>
      <c r="O4255" s="57"/>
    </row>
    <row r="4256" spans="1:15">
      <c r="A4256" s="57"/>
      <c r="B4256" s="278">
        <v>47260</v>
      </c>
      <c r="C4256" s="283">
        <f t="shared" ref="C4256:C4319" si="65">F4256+(F$88*28679+98765)+(G$88*6587+87654)+(E$88*9537+76543)+(J$88*5713+4528)</f>
        <v>10248024459</v>
      </c>
      <c r="D4256" s="57"/>
      <c r="E4256" s="57"/>
      <c r="F4256" s="279">
        <v>709334347</v>
      </c>
      <c r="G4256" s="286">
        <v>606366578</v>
      </c>
      <c r="H4256" s="278">
        <v>43716</v>
      </c>
      <c r="I4256" s="278"/>
      <c r="K4256" s="57"/>
      <c r="L4256" s="57"/>
      <c r="M4256" s="274"/>
      <c r="N4256" s="274"/>
      <c r="O4256" s="57"/>
    </row>
    <row r="4257" spans="1:15">
      <c r="A4257" s="57"/>
      <c r="B4257" s="278">
        <v>47261</v>
      </c>
      <c r="C4257" s="283">
        <f t="shared" si="65"/>
        <v>10366734275</v>
      </c>
      <c r="D4257" s="57"/>
      <c r="E4257" s="57"/>
      <c r="F4257" s="279">
        <v>828044163</v>
      </c>
      <c r="G4257" s="286">
        <v>606625258</v>
      </c>
      <c r="H4257" s="278">
        <v>44569</v>
      </c>
      <c r="I4257" s="278"/>
      <c r="K4257" s="57"/>
      <c r="L4257" s="57"/>
      <c r="M4257" s="274"/>
      <c r="N4257" s="274"/>
      <c r="O4257" s="57"/>
    </row>
    <row r="4258" spans="1:15">
      <c r="A4258" s="57"/>
      <c r="B4258" s="278">
        <v>47262</v>
      </c>
      <c r="C4258" s="283">
        <f t="shared" si="65"/>
        <v>10229383426</v>
      </c>
      <c r="D4258" s="57"/>
      <c r="E4258" s="57"/>
      <c r="F4258" s="279">
        <v>690693314</v>
      </c>
      <c r="G4258" s="286">
        <v>606692719</v>
      </c>
      <c r="H4258" s="278">
        <v>48362</v>
      </c>
      <c r="I4258" s="278"/>
      <c r="K4258" s="57"/>
      <c r="L4258" s="57"/>
      <c r="M4258" s="274"/>
      <c r="N4258" s="274"/>
      <c r="O4258" s="57"/>
    </row>
    <row r="4259" spans="1:15">
      <c r="A4259" s="57"/>
      <c r="B4259" s="278">
        <v>47263</v>
      </c>
      <c r="C4259" s="283">
        <f t="shared" si="65"/>
        <v>10018957532</v>
      </c>
      <c r="D4259" s="57"/>
      <c r="E4259" s="57"/>
      <c r="F4259" s="279">
        <v>480267420</v>
      </c>
      <c r="G4259" s="286">
        <v>606766900</v>
      </c>
      <c r="H4259" s="278">
        <v>48297</v>
      </c>
      <c r="I4259" s="278"/>
      <c r="K4259" s="57"/>
      <c r="L4259" s="57"/>
      <c r="M4259" s="274"/>
      <c r="N4259" s="274"/>
      <c r="O4259" s="57"/>
    </row>
    <row r="4260" spans="1:15">
      <c r="A4260" s="57"/>
      <c r="B4260" s="278">
        <v>47264</v>
      </c>
      <c r="C4260" s="283">
        <f t="shared" si="65"/>
        <v>10198352842</v>
      </c>
      <c r="D4260" s="57"/>
      <c r="E4260" s="57"/>
      <c r="F4260" s="279">
        <v>659662730</v>
      </c>
      <c r="G4260" s="286">
        <v>606768414</v>
      </c>
      <c r="H4260" s="278">
        <v>43011</v>
      </c>
      <c r="I4260" s="278"/>
      <c r="K4260" s="57"/>
      <c r="L4260" s="57"/>
      <c r="M4260" s="274"/>
      <c r="N4260" s="274"/>
      <c r="O4260" s="57"/>
    </row>
    <row r="4261" spans="1:15">
      <c r="A4261" s="57"/>
      <c r="B4261" s="278">
        <v>47265</v>
      </c>
      <c r="C4261" s="283">
        <f t="shared" si="65"/>
        <v>9767027064</v>
      </c>
      <c r="D4261" s="57"/>
      <c r="E4261" s="57"/>
      <c r="F4261" s="279">
        <v>228336952</v>
      </c>
      <c r="G4261" s="286">
        <v>606904320</v>
      </c>
      <c r="H4261" s="278">
        <v>48314</v>
      </c>
      <c r="I4261" s="278"/>
      <c r="K4261" s="57"/>
      <c r="L4261" s="57"/>
      <c r="M4261" s="274"/>
      <c r="N4261" s="274"/>
      <c r="O4261" s="57"/>
    </row>
    <row r="4262" spans="1:15">
      <c r="A4262" s="57"/>
      <c r="B4262" s="278">
        <v>47266</v>
      </c>
      <c r="C4262" s="283">
        <f t="shared" si="65"/>
        <v>9741452287</v>
      </c>
      <c r="D4262" s="57"/>
      <c r="E4262" s="57"/>
      <c r="F4262" s="279">
        <v>202762175</v>
      </c>
      <c r="G4262" s="286">
        <v>606930962</v>
      </c>
      <c r="H4262" s="278">
        <v>47983</v>
      </c>
      <c r="I4262" s="278"/>
      <c r="K4262" s="57"/>
      <c r="L4262" s="57"/>
      <c r="M4262" s="274"/>
      <c r="N4262" s="274"/>
      <c r="O4262" s="57"/>
    </row>
    <row r="4263" spans="1:15">
      <c r="A4263" s="57"/>
      <c r="B4263" s="278">
        <v>47267</v>
      </c>
      <c r="C4263" s="283">
        <f t="shared" si="65"/>
        <v>10209587273</v>
      </c>
      <c r="D4263" s="57"/>
      <c r="E4263" s="57"/>
      <c r="F4263" s="279">
        <v>670897161</v>
      </c>
      <c r="G4263" s="286">
        <v>606959160</v>
      </c>
      <c r="H4263" s="278">
        <v>47595</v>
      </c>
      <c r="I4263" s="278"/>
      <c r="K4263" s="57"/>
      <c r="L4263" s="57"/>
      <c r="M4263" s="274"/>
      <c r="N4263" s="274"/>
      <c r="O4263" s="57"/>
    </row>
    <row r="4264" spans="1:15">
      <c r="A4264" s="57"/>
      <c r="B4264" s="278">
        <v>47268</v>
      </c>
      <c r="C4264" s="283">
        <f t="shared" si="65"/>
        <v>10173978187</v>
      </c>
      <c r="D4264" s="57"/>
      <c r="E4264" s="57"/>
      <c r="F4264" s="279">
        <v>635288075</v>
      </c>
      <c r="G4264" s="286">
        <v>606982850</v>
      </c>
      <c r="H4264" s="278">
        <v>49313</v>
      </c>
      <c r="I4264" s="278"/>
      <c r="K4264" s="57"/>
      <c r="L4264" s="57"/>
      <c r="M4264" s="274"/>
      <c r="N4264" s="274"/>
      <c r="O4264" s="57"/>
    </row>
    <row r="4265" spans="1:15">
      <c r="A4265" s="57"/>
      <c r="B4265" s="278">
        <v>47269</v>
      </c>
      <c r="C4265" s="283">
        <f t="shared" si="65"/>
        <v>10444864856</v>
      </c>
      <c r="D4265" s="57"/>
      <c r="E4265" s="57"/>
      <c r="F4265" s="279">
        <v>906174744</v>
      </c>
      <c r="G4265" s="286">
        <v>607160946</v>
      </c>
      <c r="H4265" s="278">
        <v>45098</v>
      </c>
      <c r="I4265" s="278"/>
      <c r="K4265" s="57"/>
      <c r="L4265" s="57"/>
      <c r="M4265" s="274"/>
      <c r="N4265" s="274"/>
      <c r="O4265" s="57"/>
    </row>
    <row r="4266" spans="1:15">
      <c r="A4266" s="57"/>
      <c r="B4266" s="278">
        <v>47270</v>
      </c>
      <c r="C4266" s="283">
        <f t="shared" si="65"/>
        <v>9689425974</v>
      </c>
      <c r="D4266" s="57"/>
      <c r="E4266" s="57"/>
      <c r="F4266" s="279">
        <v>150735862</v>
      </c>
      <c r="G4266" s="286">
        <v>607163534</v>
      </c>
      <c r="H4266" s="278">
        <v>45498</v>
      </c>
      <c r="I4266" s="278"/>
      <c r="K4266" s="57"/>
      <c r="L4266" s="57"/>
      <c r="M4266" s="274"/>
      <c r="N4266" s="274"/>
      <c r="O4266" s="57"/>
    </row>
    <row r="4267" spans="1:15">
      <c r="A4267" s="57"/>
      <c r="B4267" s="278">
        <v>47271</v>
      </c>
      <c r="C4267" s="283">
        <f t="shared" si="65"/>
        <v>10193813254</v>
      </c>
      <c r="D4267" s="57"/>
      <c r="E4267" s="57"/>
      <c r="F4267" s="279">
        <v>655123142</v>
      </c>
      <c r="G4267" s="286">
        <v>607283282</v>
      </c>
      <c r="H4267" s="278">
        <v>44213</v>
      </c>
      <c r="I4267" s="278"/>
      <c r="K4267" s="57"/>
      <c r="L4267" s="57"/>
      <c r="M4267" s="274"/>
      <c r="N4267" s="274"/>
      <c r="O4267" s="57"/>
    </row>
    <row r="4268" spans="1:15">
      <c r="A4268" s="57"/>
      <c r="B4268" s="278">
        <v>47272</v>
      </c>
      <c r="C4268" s="283">
        <f t="shared" si="65"/>
        <v>10207575175</v>
      </c>
      <c r="D4268" s="57"/>
      <c r="E4268" s="57"/>
      <c r="F4268" s="279">
        <v>668885063</v>
      </c>
      <c r="G4268" s="286">
        <v>607498979</v>
      </c>
      <c r="H4268" s="278">
        <v>48569</v>
      </c>
      <c r="I4268" s="278"/>
      <c r="K4268" s="57"/>
      <c r="L4268" s="57"/>
      <c r="M4268" s="274"/>
      <c r="N4268" s="274"/>
      <c r="O4268" s="57"/>
    </row>
    <row r="4269" spans="1:15">
      <c r="A4269" s="57"/>
      <c r="B4269" s="278">
        <v>47273</v>
      </c>
      <c r="C4269" s="283">
        <f t="shared" si="65"/>
        <v>9754949661</v>
      </c>
      <c r="D4269" s="57"/>
      <c r="E4269" s="57"/>
      <c r="F4269" s="279">
        <v>216259549</v>
      </c>
      <c r="G4269" s="286">
        <v>607558782</v>
      </c>
      <c r="H4269" s="278">
        <v>47930</v>
      </c>
      <c r="I4269" s="278"/>
      <c r="K4269" s="57"/>
      <c r="L4269" s="57"/>
      <c r="M4269" s="274"/>
      <c r="N4269" s="274"/>
      <c r="O4269" s="57"/>
    </row>
    <row r="4270" spans="1:15">
      <c r="A4270" s="57"/>
      <c r="B4270" s="278">
        <v>47274</v>
      </c>
      <c r="C4270" s="283">
        <f t="shared" si="65"/>
        <v>10151411517</v>
      </c>
      <c r="D4270" s="57"/>
      <c r="E4270" s="57"/>
      <c r="F4270" s="279">
        <v>612721405</v>
      </c>
      <c r="G4270" s="286">
        <v>607581486</v>
      </c>
      <c r="H4270" s="278">
        <v>46790</v>
      </c>
      <c r="I4270" s="278"/>
      <c r="K4270" s="57"/>
      <c r="L4270" s="57"/>
      <c r="M4270" s="274"/>
      <c r="N4270" s="274"/>
      <c r="O4270" s="57"/>
    </row>
    <row r="4271" spans="1:15">
      <c r="A4271" s="57"/>
      <c r="B4271" s="278">
        <v>47275</v>
      </c>
      <c r="C4271" s="283">
        <f t="shared" si="65"/>
        <v>10126792270</v>
      </c>
      <c r="D4271" s="57"/>
      <c r="E4271" s="57"/>
      <c r="F4271" s="279">
        <v>588102158</v>
      </c>
      <c r="G4271" s="286">
        <v>607696679</v>
      </c>
      <c r="H4271" s="278">
        <v>43561</v>
      </c>
      <c r="I4271" s="278"/>
      <c r="K4271" s="57"/>
      <c r="L4271" s="57"/>
      <c r="M4271" s="274"/>
      <c r="N4271" s="274"/>
      <c r="O4271" s="57"/>
    </row>
    <row r="4272" spans="1:15">
      <c r="A4272" s="57"/>
      <c r="B4272" s="278">
        <v>47276</v>
      </c>
      <c r="C4272" s="283">
        <f t="shared" si="65"/>
        <v>10058540710</v>
      </c>
      <c r="D4272" s="57"/>
      <c r="E4272" s="57"/>
      <c r="F4272" s="279">
        <v>519850598</v>
      </c>
      <c r="G4272" s="286">
        <v>608106391</v>
      </c>
      <c r="H4272" s="278">
        <v>44178</v>
      </c>
      <c r="I4272" s="278"/>
      <c r="K4272" s="57"/>
      <c r="L4272" s="57"/>
      <c r="M4272" s="274"/>
      <c r="N4272" s="274"/>
      <c r="O4272" s="57"/>
    </row>
    <row r="4273" spans="1:15">
      <c r="A4273" s="57"/>
      <c r="B4273" s="278">
        <v>47277</v>
      </c>
      <c r="C4273" s="283">
        <f t="shared" si="65"/>
        <v>10421423265</v>
      </c>
      <c r="D4273" s="57"/>
      <c r="E4273" s="57"/>
      <c r="F4273" s="279">
        <v>882733153</v>
      </c>
      <c r="G4273" s="286">
        <v>608176699</v>
      </c>
      <c r="H4273" s="278">
        <v>46931</v>
      </c>
      <c r="I4273" s="278"/>
      <c r="K4273" s="57"/>
      <c r="L4273" s="57"/>
      <c r="M4273" s="274"/>
      <c r="N4273" s="274"/>
      <c r="O4273" s="57"/>
    </row>
    <row r="4274" spans="1:15">
      <c r="A4274" s="57"/>
      <c r="B4274" s="278">
        <v>47278</v>
      </c>
      <c r="C4274" s="283">
        <f t="shared" si="65"/>
        <v>9688592689</v>
      </c>
      <c r="D4274" s="57"/>
      <c r="E4274" s="57"/>
      <c r="F4274" s="279">
        <v>149902577</v>
      </c>
      <c r="G4274" s="286">
        <v>608191257</v>
      </c>
      <c r="H4274" s="278">
        <v>46268</v>
      </c>
      <c r="I4274" s="278"/>
      <c r="K4274" s="57"/>
      <c r="L4274" s="57"/>
      <c r="M4274" s="274"/>
      <c r="N4274" s="274"/>
      <c r="O4274" s="57"/>
    </row>
    <row r="4275" spans="1:15">
      <c r="A4275" s="57"/>
      <c r="B4275" s="278">
        <v>47279</v>
      </c>
      <c r="C4275" s="283">
        <f t="shared" si="65"/>
        <v>10041740666</v>
      </c>
      <c r="D4275" s="57"/>
      <c r="E4275" s="57"/>
      <c r="F4275" s="279">
        <v>503050554</v>
      </c>
      <c r="G4275" s="286">
        <v>608250335</v>
      </c>
      <c r="H4275" s="278">
        <v>43500</v>
      </c>
      <c r="I4275" s="278"/>
      <c r="K4275" s="57"/>
      <c r="L4275" s="57"/>
      <c r="M4275" s="274"/>
      <c r="N4275" s="274"/>
      <c r="O4275" s="57"/>
    </row>
    <row r="4276" spans="1:15">
      <c r="A4276" s="57"/>
      <c r="B4276" s="278">
        <v>47280</v>
      </c>
      <c r="C4276" s="283">
        <f t="shared" si="65"/>
        <v>10198127663</v>
      </c>
      <c r="D4276" s="57"/>
      <c r="E4276" s="57"/>
      <c r="F4276" s="279">
        <v>659437551</v>
      </c>
      <c r="G4276" s="286">
        <v>608293046</v>
      </c>
      <c r="H4276" s="278">
        <v>44714</v>
      </c>
      <c r="I4276" s="278"/>
      <c r="K4276" s="57"/>
      <c r="L4276" s="57"/>
      <c r="M4276" s="274"/>
      <c r="N4276" s="274"/>
      <c r="O4276" s="57"/>
    </row>
    <row r="4277" spans="1:15">
      <c r="A4277" s="57"/>
      <c r="B4277" s="278">
        <v>47281</v>
      </c>
      <c r="C4277" s="283">
        <f t="shared" si="65"/>
        <v>10149546092</v>
      </c>
      <c r="D4277" s="57"/>
      <c r="E4277" s="57"/>
      <c r="F4277" s="279">
        <v>610855980</v>
      </c>
      <c r="G4277" s="286">
        <v>608380477</v>
      </c>
      <c r="H4277" s="278">
        <v>47619</v>
      </c>
      <c r="I4277" s="278"/>
      <c r="K4277" s="57"/>
      <c r="L4277" s="57"/>
      <c r="M4277" s="274"/>
      <c r="N4277" s="274"/>
      <c r="O4277" s="57"/>
    </row>
    <row r="4278" spans="1:15">
      <c r="A4278" s="57"/>
      <c r="B4278" s="278">
        <v>47282</v>
      </c>
      <c r="C4278" s="283">
        <f t="shared" si="65"/>
        <v>9895135602</v>
      </c>
      <c r="D4278" s="57"/>
      <c r="E4278" s="57"/>
      <c r="F4278" s="279">
        <v>356445490</v>
      </c>
      <c r="G4278" s="286">
        <v>608461150</v>
      </c>
      <c r="H4278" s="278">
        <v>47961</v>
      </c>
      <c r="I4278" s="278"/>
      <c r="K4278" s="57"/>
      <c r="L4278" s="57"/>
      <c r="M4278" s="274"/>
      <c r="N4278" s="274"/>
      <c r="O4278" s="57"/>
    </row>
    <row r="4279" spans="1:15">
      <c r="A4279" s="57"/>
      <c r="B4279" s="278">
        <v>47283</v>
      </c>
      <c r="C4279" s="283">
        <f t="shared" si="65"/>
        <v>10266099348</v>
      </c>
      <c r="D4279" s="57"/>
      <c r="E4279" s="57"/>
      <c r="F4279" s="279">
        <v>727409236</v>
      </c>
      <c r="G4279" s="286">
        <v>608574108</v>
      </c>
      <c r="H4279" s="278">
        <v>46993</v>
      </c>
      <c r="I4279" s="278"/>
      <c r="K4279" s="57"/>
      <c r="L4279" s="57"/>
      <c r="M4279" s="274"/>
      <c r="N4279" s="274"/>
      <c r="O4279" s="57"/>
    </row>
    <row r="4280" spans="1:15">
      <c r="A4280" s="57"/>
      <c r="B4280" s="278">
        <v>47284</v>
      </c>
      <c r="C4280" s="283">
        <f t="shared" si="65"/>
        <v>10019371380</v>
      </c>
      <c r="D4280" s="57"/>
      <c r="E4280" s="57"/>
      <c r="F4280" s="279">
        <v>480681268</v>
      </c>
      <c r="G4280" s="286">
        <v>608601966</v>
      </c>
      <c r="H4280" s="278">
        <v>44746</v>
      </c>
      <c r="I4280" s="278"/>
      <c r="K4280" s="57"/>
      <c r="L4280" s="57"/>
      <c r="M4280" s="274"/>
      <c r="N4280" s="274"/>
      <c r="O4280" s="57"/>
    </row>
    <row r="4281" spans="1:15">
      <c r="A4281" s="57"/>
      <c r="B4281" s="278">
        <v>47285</v>
      </c>
      <c r="C4281" s="283">
        <f t="shared" si="65"/>
        <v>9905885631</v>
      </c>
      <c r="D4281" s="57"/>
      <c r="E4281" s="57"/>
      <c r="F4281" s="279">
        <v>367195519</v>
      </c>
      <c r="G4281" s="286">
        <v>608791332</v>
      </c>
      <c r="H4281" s="278">
        <v>49185</v>
      </c>
      <c r="I4281" s="278"/>
      <c r="K4281" s="57"/>
      <c r="L4281" s="57"/>
      <c r="M4281" s="274"/>
      <c r="N4281" s="274"/>
      <c r="O4281" s="57"/>
    </row>
    <row r="4282" spans="1:15">
      <c r="A4282" s="57"/>
      <c r="B4282" s="278">
        <v>47286</v>
      </c>
      <c r="C4282" s="283">
        <f t="shared" si="65"/>
        <v>10436789893</v>
      </c>
      <c r="D4282" s="57"/>
      <c r="E4282" s="57"/>
      <c r="F4282" s="279">
        <v>898099781</v>
      </c>
      <c r="G4282" s="286">
        <v>608887364</v>
      </c>
      <c r="H4282" s="278">
        <v>46305</v>
      </c>
      <c r="I4282" s="278"/>
      <c r="K4282" s="57"/>
      <c r="L4282" s="57"/>
      <c r="M4282" s="274"/>
      <c r="N4282" s="274"/>
      <c r="O4282" s="57"/>
    </row>
    <row r="4283" spans="1:15">
      <c r="A4283" s="57"/>
      <c r="B4283" s="278">
        <v>47287</v>
      </c>
      <c r="C4283" s="283">
        <f t="shared" si="65"/>
        <v>9757045505</v>
      </c>
      <c r="D4283" s="57"/>
      <c r="E4283" s="57"/>
      <c r="F4283" s="279">
        <v>218355393</v>
      </c>
      <c r="G4283" s="286">
        <v>608920123</v>
      </c>
      <c r="H4283" s="278">
        <v>46140</v>
      </c>
      <c r="I4283" s="278"/>
      <c r="K4283" s="57"/>
      <c r="L4283" s="57"/>
      <c r="M4283" s="274"/>
      <c r="N4283" s="274"/>
      <c r="O4283" s="57"/>
    </row>
    <row r="4284" spans="1:15">
      <c r="A4284" s="57"/>
      <c r="B4284" s="278">
        <v>47288</v>
      </c>
      <c r="C4284" s="283">
        <f t="shared" si="65"/>
        <v>9931458074</v>
      </c>
      <c r="D4284" s="57"/>
      <c r="E4284" s="57"/>
      <c r="F4284" s="279">
        <v>392767962</v>
      </c>
      <c r="G4284" s="286">
        <v>608973399</v>
      </c>
      <c r="H4284" s="278">
        <v>48929</v>
      </c>
      <c r="I4284" s="278"/>
      <c r="K4284" s="57"/>
      <c r="L4284" s="57"/>
      <c r="M4284" s="274"/>
      <c r="N4284" s="274"/>
      <c r="O4284" s="57"/>
    </row>
    <row r="4285" spans="1:15">
      <c r="A4285" s="57"/>
      <c r="B4285" s="278">
        <v>47289</v>
      </c>
      <c r="C4285" s="283">
        <f t="shared" si="65"/>
        <v>9762215944</v>
      </c>
      <c r="D4285" s="57"/>
      <c r="E4285" s="57"/>
      <c r="F4285" s="279">
        <v>223525832</v>
      </c>
      <c r="G4285" s="286">
        <v>609178090</v>
      </c>
      <c r="H4285" s="278">
        <v>45616</v>
      </c>
      <c r="I4285" s="278"/>
      <c r="K4285" s="57"/>
      <c r="L4285" s="57"/>
      <c r="M4285" s="274"/>
      <c r="N4285" s="274"/>
      <c r="O4285" s="57"/>
    </row>
    <row r="4286" spans="1:15">
      <c r="A4286" s="57"/>
      <c r="B4286" s="278">
        <v>47290</v>
      </c>
      <c r="C4286" s="283">
        <f t="shared" si="65"/>
        <v>10233753293</v>
      </c>
      <c r="D4286" s="57"/>
      <c r="E4286" s="57"/>
      <c r="F4286" s="279">
        <v>695063181</v>
      </c>
      <c r="G4286" s="286">
        <v>609328247</v>
      </c>
      <c r="H4286" s="278">
        <v>45956</v>
      </c>
      <c r="I4286" s="278"/>
      <c r="K4286" s="57"/>
      <c r="L4286" s="57"/>
      <c r="M4286" s="274"/>
      <c r="N4286" s="274"/>
      <c r="O4286" s="57"/>
    </row>
    <row r="4287" spans="1:15">
      <c r="A4287" s="57"/>
      <c r="B4287" s="278">
        <v>47291</v>
      </c>
      <c r="C4287" s="283">
        <f t="shared" si="65"/>
        <v>9824977584</v>
      </c>
      <c r="D4287" s="57"/>
      <c r="E4287" s="57"/>
      <c r="F4287" s="279">
        <v>286287472</v>
      </c>
      <c r="G4287" s="286">
        <v>609360284</v>
      </c>
      <c r="H4287" s="278">
        <v>43577</v>
      </c>
      <c r="I4287" s="278"/>
      <c r="K4287" s="57"/>
      <c r="L4287" s="57"/>
      <c r="M4287" s="274"/>
      <c r="N4287" s="274"/>
      <c r="O4287" s="57"/>
    </row>
    <row r="4288" spans="1:15">
      <c r="A4288" s="57"/>
      <c r="B4288" s="278">
        <v>47292</v>
      </c>
      <c r="C4288" s="283">
        <f t="shared" si="65"/>
        <v>10280455701</v>
      </c>
      <c r="D4288" s="57"/>
      <c r="E4288" s="57"/>
      <c r="F4288" s="279">
        <v>741765589</v>
      </c>
      <c r="G4288" s="286">
        <v>609880495</v>
      </c>
      <c r="H4288" s="278">
        <v>49056</v>
      </c>
      <c r="I4288" s="278"/>
      <c r="K4288" s="57"/>
      <c r="L4288" s="57"/>
      <c r="M4288" s="274"/>
      <c r="N4288" s="274"/>
      <c r="O4288" s="57"/>
    </row>
    <row r="4289" spans="1:15">
      <c r="A4289" s="57"/>
      <c r="B4289" s="278">
        <v>47293</v>
      </c>
      <c r="C4289" s="283">
        <f t="shared" si="65"/>
        <v>10138427610</v>
      </c>
      <c r="D4289" s="57"/>
      <c r="E4289" s="57"/>
      <c r="F4289" s="279">
        <v>599737498</v>
      </c>
      <c r="G4289" s="286">
        <v>610074645</v>
      </c>
      <c r="H4289" s="278">
        <v>46865</v>
      </c>
      <c r="I4289" s="278"/>
      <c r="K4289" s="57"/>
      <c r="L4289" s="57"/>
      <c r="M4289" s="274"/>
      <c r="N4289" s="274"/>
      <c r="O4289" s="57"/>
    </row>
    <row r="4290" spans="1:15">
      <c r="A4290" s="57"/>
      <c r="B4290" s="278">
        <v>47294</v>
      </c>
      <c r="C4290" s="283">
        <f t="shared" si="65"/>
        <v>10009278973</v>
      </c>
      <c r="D4290" s="57"/>
      <c r="E4290" s="57"/>
      <c r="F4290" s="279">
        <v>470588861</v>
      </c>
      <c r="G4290" s="286">
        <v>610478720</v>
      </c>
      <c r="H4290" s="278">
        <v>46687</v>
      </c>
      <c r="I4290" s="278"/>
      <c r="K4290" s="57"/>
      <c r="L4290" s="57"/>
      <c r="M4290" s="274"/>
      <c r="N4290" s="274"/>
      <c r="O4290" s="57"/>
    </row>
    <row r="4291" spans="1:15">
      <c r="A4291" s="57"/>
      <c r="B4291" s="278">
        <v>47295</v>
      </c>
      <c r="C4291" s="283">
        <f t="shared" si="65"/>
        <v>10140562031</v>
      </c>
      <c r="D4291" s="57"/>
      <c r="E4291" s="57"/>
      <c r="F4291" s="279">
        <v>601871919</v>
      </c>
      <c r="G4291" s="286">
        <v>610505779</v>
      </c>
      <c r="H4291" s="278">
        <v>48753</v>
      </c>
      <c r="I4291" s="278"/>
      <c r="K4291" s="57"/>
      <c r="L4291" s="57"/>
      <c r="M4291" s="274"/>
      <c r="N4291" s="274"/>
      <c r="O4291" s="57"/>
    </row>
    <row r="4292" spans="1:15">
      <c r="A4292" s="57"/>
      <c r="B4292" s="278">
        <v>47296</v>
      </c>
      <c r="C4292" s="283">
        <f t="shared" si="65"/>
        <v>10382885175</v>
      </c>
      <c r="D4292" s="57"/>
      <c r="E4292" s="57"/>
      <c r="F4292" s="279">
        <v>844195063</v>
      </c>
      <c r="G4292" s="286">
        <v>610788419</v>
      </c>
      <c r="H4292" s="278">
        <v>46467</v>
      </c>
      <c r="I4292" s="278"/>
      <c r="K4292" s="57"/>
      <c r="L4292" s="57"/>
      <c r="M4292" s="274"/>
      <c r="N4292" s="274"/>
      <c r="O4292" s="57"/>
    </row>
    <row r="4293" spans="1:15">
      <c r="A4293" s="57"/>
      <c r="B4293" s="278">
        <v>47297</v>
      </c>
      <c r="C4293" s="283">
        <f t="shared" si="65"/>
        <v>10009111258</v>
      </c>
      <c r="D4293" s="57"/>
      <c r="E4293" s="57"/>
      <c r="F4293" s="279">
        <v>470421146</v>
      </c>
      <c r="G4293" s="286">
        <v>610819473</v>
      </c>
      <c r="H4293" s="278">
        <v>45727</v>
      </c>
      <c r="I4293" s="278"/>
      <c r="K4293" s="57"/>
      <c r="L4293" s="57"/>
      <c r="M4293" s="274"/>
      <c r="N4293" s="274"/>
      <c r="O4293" s="57"/>
    </row>
    <row r="4294" spans="1:15">
      <c r="A4294" s="57"/>
      <c r="B4294" s="278">
        <v>47298</v>
      </c>
      <c r="C4294" s="283">
        <f t="shared" si="65"/>
        <v>9874564882</v>
      </c>
      <c r="D4294" s="57"/>
      <c r="E4294" s="57"/>
      <c r="F4294" s="279">
        <v>335874770</v>
      </c>
      <c r="G4294" s="286">
        <v>610855980</v>
      </c>
      <c r="H4294" s="278">
        <v>47281</v>
      </c>
      <c r="I4294" s="278"/>
      <c r="K4294" s="57"/>
      <c r="L4294" s="57"/>
      <c r="M4294" s="274"/>
      <c r="N4294" s="274"/>
      <c r="O4294" s="57"/>
    </row>
    <row r="4295" spans="1:15">
      <c r="A4295" s="57"/>
      <c r="B4295" s="278">
        <v>47299</v>
      </c>
      <c r="C4295" s="283">
        <f t="shared" si="65"/>
        <v>10052997157</v>
      </c>
      <c r="D4295" s="57"/>
      <c r="E4295" s="57"/>
      <c r="F4295" s="279">
        <v>514307045</v>
      </c>
      <c r="G4295" s="286">
        <v>610928809</v>
      </c>
      <c r="H4295" s="278">
        <v>44173</v>
      </c>
      <c r="I4295" s="278"/>
      <c r="K4295" s="57"/>
      <c r="L4295" s="57"/>
      <c r="M4295" s="274"/>
      <c r="N4295" s="274"/>
      <c r="O4295" s="57"/>
    </row>
    <row r="4296" spans="1:15">
      <c r="A4296" s="57"/>
      <c r="B4296" s="278">
        <v>47300</v>
      </c>
      <c r="C4296" s="283">
        <f t="shared" si="65"/>
        <v>9946765275</v>
      </c>
      <c r="D4296" s="57"/>
      <c r="E4296" s="57"/>
      <c r="F4296" s="279">
        <v>408075163</v>
      </c>
      <c r="G4296" s="286">
        <v>611235149</v>
      </c>
      <c r="H4296" s="278">
        <v>49279</v>
      </c>
      <c r="I4296" s="278"/>
      <c r="K4296" s="57"/>
      <c r="L4296" s="57"/>
      <c r="M4296" s="274"/>
      <c r="N4296" s="274"/>
      <c r="O4296" s="57"/>
    </row>
    <row r="4297" spans="1:15">
      <c r="A4297" s="57"/>
      <c r="B4297" s="278">
        <v>47301</v>
      </c>
      <c r="C4297" s="283">
        <f t="shared" si="65"/>
        <v>9722730416</v>
      </c>
      <c r="D4297" s="57"/>
      <c r="E4297" s="57"/>
      <c r="F4297" s="279">
        <v>184040304</v>
      </c>
      <c r="G4297" s="286">
        <v>611275837</v>
      </c>
      <c r="H4297" s="278">
        <v>47726</v>
      </c>
      <c r="I4297" s="278"/>
      <c r="K4297" s="57"/>
      <c r="L4297" s="57"/>
      <c r="M4297" s="274"/>
      <c r="N4297" s="274"/>
      <c r="O4297" s="57"/>
    </row>
    <row r="4298" spans="1:15">
      <c r="A4298" s="57"/>
      <c r="B4298" s="278">
        <v>47302</v>
      </c>
      <c r="C4298" s="283">
        <f t="shared" si="65"/>
        <v>9701554924</v>
      </c>
      <c r="D4298" s="57"/>
      <c r="E4298" s="57"/>
      <c r="F4298" s="279">
        <v>162864812</v>
      </c>
      <c r="G4298" s="286">
        <v>611331730</v>
      </c>
      <c r="H4298" s="278">
        <v>45818</v>
      </c>
      <c r="I4298" s="278"/>
      <c r="K4298" s="57"/>
      <c r="L4298" s="57"/>
      <c r="M4298" s="274"/>
      <c r="N4298" s="274"/>
      <c r="O4298" s="57"/>
    </row>
    <row r="4299" spans="1:15">
      <c r="A4299" s="57"/>
      <c r="B4299" s="278">
        <v>47303</v>
      </c>
      <c r="C4299" s="283">
        <f t="shared" si="65"/>
        <v>10203105058</v>
      </c>
      <c r="D4299" s="57"/>
      <c r="E4299" s="57"/>
      <c r="F4299" s="279">
        <v>664414946</v>
      </c>
      <c r="G4299" s="286">
        <v>611434769</v>
      </c>
      <c r="H4299" s="278">
        <v>46563</v>
      </c>
      <c r="I4299" s="278"/>
      <c r="K4299" s="57"/>
      <c r="L4299" s="57"/>
      <c r="M4299" s="274"/>
      <c r="N4299" s="274"/>
      <c r="O4299" s="57"/>
    </row>
    <row r="4300" spans="1:15">
      <c r="A4300" s="57"/>
      <c r="B4300" s="278">
        <v>47304</v>
      </c>
      <c r="C4300" s="283">
        <f t="shared" si="65"/>
        <v>10187193532</v>
      </c>
      <c r="D4300" s="57"/>
      <c r="E4300" s="57"/>
      <c r="F4300" s="279">
        <v>648503420</v>
      </c>
      <c r="G4300" s="286">
        <v>611445102</v>
      </c>
      <c r="H4300" s="278">
        <v>45746</v>
      </c>
      <c r="I4300" s="278"/>
      <c r="K4300" s="57"/>
      <c r="L4300" s="57"/>
      <c r="M4300" s="274"/>
      <c r="N4300" s="274"/>
      <c r="O4300" s="57"/>
    </row>
    <row r="4301" spans="1:15">
      <c r="A4301" s="57"/>
      <c r="B4301" s="278">
        <v>47305</v>
      </c>
      <c r="C4301" s="283">
        <f t="shared" si="65"/>
        <v>9837611312</v>
      </c>
      <c r="D4301" s="57"/>
      <c r="E4301" s="57"/>
      <c r="F4301" s="279">
        <v>298921200</v>
      </c>
      <c r="G4301" s="286">
        <v>611447752</v>
      </c>
      <c r="H4301" s="278">
        <v>45183</v>
      </c>
      <c r="I4301" s="278"/>
      <c r="K4301" s="57"/>
      <c r="L4301" s="57"/>
      <c r="M4301" s="274"/>
      <c r="N4301" s="274"/>
      <c r="O4301" s="57"/>
    </row>
    <row r="4302" spans="1:15">
      <c r="A4302" s="57"/>
      <c r="B4302" s="278">
        <v>47306</v>
      </c>
      <c r="C4302" s="283">
        <f t="shared" si="65"/>
        <v>10429400737</v>
      </c>
      <c r="D4302" s="57"/>
      <c r="E4302" s="57"/>
      <c r="F4302" s="279">
        <v>890710625</v>
      </c>
      <c r="G4302" s="286">
        <v>611480651</v>
      </c>
      <c r="H4302" s="278">
        <v>43418</v>
      </c>
      <c r="I4302" s="278"/>
      <c r="K4302" s="57"/>
      <c r="L4302" s="57"/>
      <c r="M4302" s="274"/>
      <c r="N4302" s="274"/>
      <c r="O4302" s="57"/>
    </row>
    <row r="4303" spans="1:15">
      <c r="A4303" s="57"/>
      <c r="B4303" s="278">
        <v>47307</v>
      </c>
      <c r="C4303" s="283">
        <f t="shared" si="65"/>
        <v>10058168473</v>
      </c>
      <c r="D4303" s="57"/>
      <c r="E4303" s="57"/>
      <c r="F4303" s="279">
        <v>519478361</v>
      </c>
      <c r="G4303" s="286">
        <v>611640992</v>
      </c>
      <c r="H4303" s="278">
        <v>43654</v>
      </c>
      <c r="I4303" s="278"/>
      <c r="K4303" s="57"/>
      <c r="L4303" s="57"/>
      <c r="M4303" s="274"/>
      <c r="N4303" s="274"/>
      <c r="O4303" s="57"/>
    </row>
    <row r="4304" spans="1:15">
      <c r="A4304" s="57"/>
      <c r="B4304" s="278">
        <v>47308</v>
      </c>
      <c r="C4304" s="283">
        <f t="shared" si="65"/>
        <v>10256859130</v>
      </c>
      <c r="D4304" s="57"/>
      <c r="E4304" s="57"/>
      <c r="F4304" s="279">
        <v>718169018</v>
      </c>
      <c r="G4304" s="286">
        <v>611753933</v>
      </c>
      <c r="H4304" s="278">
        <v>49141</v>
      </c>
      <c r="I4304" s="278"/>
      <c r="K4304" s="57"/>
      <c r="L4304" s="57"/>
      <c r="M4304" s="274"/>
      <c r="N4304" s="274"/>
      <c r="O4304" s="57"/>
    </row>
    <row r="4305" spans="1:15">
      <c r="A4305" s="57"/>
      <c r="B4305" s="278">
        <v>47309</v>
      </c>
      <c r="C4305" s="283">
        <f t="shared" si="65"/>
        <v>10480521517</v>
      </c>
      <c r="D4305" s="57"/>
      <c r="E4305" s="57"/>
      <c r="F4305" s="279">
        <v>941831405</v>
      </c>
      <c r="G4305" s="286">
        <v>611828727</v>
      </c>
      <c r="H4305" s="278">
        <v>45391</v>
      </c>
      <c r="I4305" s="278"/>
      <c r="K4305" s="57"/>
      <c r="L4305" s="57"/>
      <c r="M4305" s="274"/>
      <c r="N4305" s="274"/>
      <c r="O4305" s="57"/>
    </row>
    <row r="4306" spans="1:15">
      <c r="A4306" s="57"/>
      <c r="B4306" s="278">
        <v>47310</v>
      </c>
      <c r="C4306" s="283">
        <f t="shared" si="65"/>
        <v>10330696058</v>
      </c>
      <c r="D4306" s="57"/>
      <c r="E4306" s="57"/>
      <c r="F4306" s="279">
        <v>792005946</v>
      </c>
      <c r="G4306" s="286">
        <v>611934868</v>
      </c>
      <c r="H4306" s="278">
        <v>48494</v>
      </c>
      <c r="I4306" s="278"/>
      <c r="K4306" s="57"/>
      <c r="L4306" s="57"/>
      <c r="M4306" s="274"/>
      <c r="N4306" s="274"/>
      <c r="O4306" s="57"/>
    </row>
    <row r="4307" spans="1:15">
      <c r="A4307" s="57"/>
      <c r="B4307" s="278">
        <v>47311</v>
      </c>
      <c r="C4307" s="283">
        <f t="shared" si="65"/>
        <v>10026933430</v>
      </c>
      <c r="D4307" s="57"/>
      <c r="E4307" s="57"/>
      <c r="F4307" s="279">
        <v>488243318</v>
      </c>
      <c r="G4307" s="286">
        <v>611941583</v>
      </c>
      <c r="H4307" s="278">
        <v>50168</v>
      </c>
      <c r="I4307" s="278"/>
      <c r="K4307" s="57"/>
      <c r="L4307" s="57"/>
      <c r="M4307" s="274"/>
      <c r="N4307" s="274"/>
      <c r="O4307" s="57"/>
    </row>
    <row r="4308" spans="1:15">
      <c r="A4308" s="57"/>
      <c r="B4308" s="278">
        <v>47312</v>
      </c>
      <c r="C4308" s="283">
        <f t="shared" si="65"/>
        <v>10331167041</v>
      </c>
      <c r="D4308" s="57"/>
      <c r="E4308" s="57"/>
      <c r="F4308" s="279">
        <v>792476929</v>
      </c>
      <c r="G4308" s="286">
        <v>612024620</v>
      </c>
      <c r="H4308" s="278">
        <v>47783</v>
      </c>
      <c r="I4308" s="278"/>
      <c r="K4308" s="57"/>
      <c r="L4308" s="57"/>
      <c r="M4308" s="274"/>
      <c r="N4308" s="274"/>
      <c r="O4308" s="57"/>
    </row>
    <row r="4309" spans="1:15">
      <c r="A4309" s="57"/>
      <c r="B4309" s="278">
        <v>47313</v>
      </c>
      <c r="C4309" s="283">
        <f t="shared" si="65"/>
        <v>10004756285</v>
      </c>
      <c r="D4309" s="57"/>
      <c r="E4309" s="57"/>
      <c r="F4309" s="279">
        <v>466066173</v>
      </c>
      <c r="G4309" s="286">
        <v>612069430</v>
      </c>
      <c r="H4309" s="278">
        <v>46562</v>
      </c>
      <c r="I4309" s="278"/>
      <c r="K4309" s="57"/>
      <c r="L4309" s="57"/>
      <c r="M4309" s="274"/>
      <c r="N4309" s="274"/>
      <c r="O4309" s="57"/>
    </row>
    <row r="4310" spans="1:15">
      <c r="A4310" s="57"/>
      <c r="B4310" s="278">
        <v>47314</v>
      </c>
      <c r="C4310" s="283">
        <f t="shared" si="65"/>
        <v>9882040217</v>
      </c>
      <c r="D4310" s="57"/>
      <c r="E4310" s="57"/>
      <c r="F4310" s="279">
        <v>343350105</v>
      </c>
      <c r="G4310" s="286">
        <v>612144395</v>
      </c>
      <c r="H4310" s="278">
        <v>45884</v>
      </c>
      <c r="I4310" s="278"/>
      <c r="K4310" s="57"/>
      <c r="L4310" s="57"/>
      <c r="M4310" s="274"/>
      <c r="N4310" s="274"/>
      <c r="O4310" s="57"/>
    </row>
    <row r="4311" spans="1:15">
      <c r="A4311" s="57"/>
      <c r="B4311" s="278">
        <v>47315</v>
      </c>
      <c r="C4311" s="283">
        <f t="shared" si="65"/>
        <v>10357720608</v>
      </c>
      <c r="D4311" s="57"/>
      <c r="E4311" s="57"/>
      <c r="F4311" s="279">
        <v>819030496</v>
      </c>
      <c r="G4311" s="286">
        <v>612225818</v>
      </c>
      <c r="H4311" s="278">
        <v>49249</v>
      </c>
      <c r="I4311" s="278"/>
      <c r="K4311" s="57"/>
      <c r="L4311" s="57"/>
      <c r="M4311" s="274"/>
      <c r="N4311" s="274"/>
      <c r="O4311" s="57"/>
    </row>
    <row r="4312" spans="1:15">
      <c r="A4312" s="57"/>
      <c r="B4312" s="278">
        <v>47316</v>
      </c>
      <c r="C4312" s="283">
        <f t="shared" si="65"/>
        <v>9932476288</v>
      </c>
      <c r="D4312" s="57"/>
      <c r="E4312" s="57"/>
      <c r="F4312" s="279">
        <v>393786176</v>
      </c>
      <c r="G4312" s="286">
        <v>612284512</v>
      </c>
      <c r="H4312" s="278">
        <v>46632</v>
      </c>
      <c r="I4312" s="278"/>
      <c r="K4312" s="57"/>
      <c r="L4312" s="57"/>
      <c r="M4312" s="274"/>
      <c r="N4312" s="274"/>
      <c r="O4312" s="57"/>
    </row>
    <row r="4313" spans="1:15">
      <c r="A4313" s="57"/>
      <c r="B4313" s="278">
        <v>47317</v>
      </c>
      <c r="C4313" s="283">
        <f t="shared" si="65"/>
        <v>10218383635</v>
      </c>
      <c r="D4313" s="57"/>
      <c r="E4313" s="57"/>
      <c r="F4313" s="279">
        <v>679693523</v>
      </c>
      <c r="G4313" s="286">
        <v>612527087</v>
      </c>
      <c r="H4313" s="278">
        <v>46850</v>
      </c>
      <c r="I4313" s="278"/>
      <c r="K4313" s="57"/>
      <c r="L4313" s="57"/>
      <c r="M4313" s="274"/>
      <c r="N4313" s="274"/>
      <c r="O4313" s="57"/>
    </row>
    <row r="4314" spans="1:15">
      <c r="A4314" s="57"/>
      <c r="B4314" s="278">
        <v>47318</v>
      </c>
      <c r="C4314" s="283">
        <f t="shared" si="65"/>
        <v>10020784268</v>
      </c>
      <c r="D4314" s="57"/>
      <c r="E4314" s="57"/>
      <c r="F4314" s="279">
        <v>482094156</v>
      </c>
      <c r="G4314" s="286">
        <v>612721405</v>
      </c>
      <c r="H4314" s="278">
        <v>47274</v>
      </c>
      <c r="I4314" s="278"/>
      <c r="K4314" s="57"/>
      <c r="L4314" s="57"/>
      <c r="M4314" s="274"/>
      <c r="N4314" s="274"/>
      <c r="O4314" s="57"/>
    </row>
    <row r="4315" spans="1:15">
      <c r="A4315" s="57"/>
      <c r="B4315" s="278">
        <v>47319</v>
      </c>
      <c r="C4315" s="283">
        <f t="shared" si="65"/>
        <v>10367711642</v>
      </c>
      <c r="D4315" s="57"/>
      <c r="E4315" s="57"/>
      <c r="F4315" s="279">
        <v>829021530</v>
      </c>
      <c r="G4315" s="286">
        <v>613227579</v>
      </c>
      <c r="H4315" s="278">
        <v>45516</v>
      </c>
      <c r="I4315" s="278"/>
      <c r="K4315" s="57"/>
      <c r="L4315" s="57"/>
      <c r="M4315" s="274"/>
      <c r="N4315" s="274"/>
      <c r="O4315" s="57"/>
    </row>
    <row r="4316" spans="1:15">
      <c r="A4316" s="57"/>
      <c r="B4316" s="278">
        <v>47320</v>
      </c>
      <c r="C4316" s="283">
        <f t="shared" si="65"/>
        <v>10251257446</v>
      </c>
      <c r="D4316" s="57"/>
      <c r="E4316" s="57"/>
      <c r="F4316" s="279">
        <v>712567334</v>
      </c>
      <c r="G4316" s="286">
        <v>613393810</v>
      </c>
      <c r="H4316" s="278">
        <v>48549</v>
      </c>
      <c r="I4316" s="278"/>
      <c r="K4316" s="57"/>
      <c r="L4316" s="57"/>
      <c r="M4316" s="274"/>
      <c r="N4316" s="274"/>
      <c r="O4316" s="57"/>
    </row>
    <row r="4317" spans="1:15">
      <c r="A4317" s="57"/>
      <c r="B4317" s="278">
        <v>47321</v>
      </c>
      <c r="C4317" s="283">
        <f t="shared" si="65"/>
        <v>10354929276</v>
      </c>
      <c r="D4317" s="57"/>
      <c r="E4317" s="57"/>
      <c r="F4317" s="279">
        <v>816239164</v>
      </c>
      <c r="G4317" s="286">
        <v>613428758</v>
      </c>
      <c r="H4317" s="278">
        <v>43296</v>
      </c>
      <c r="I4317" s="278"/>
      <c r="K4317" s="57"/>
      <c r="L4317" s="57"/>
      <c r="M4317" s="274"/>
      <c r="N4317" s="274"/>
      <c r="O4317" s="57"/>
    </row>
    <row r="4318" spans="1:15">
      <c r="A4318" s="57"/>
      <c r="B4318" s="278">
        <v>47322</v>
      </c>
      <c r="C4318" s="283">
        <f t="shared" si="65"/>
        <v>9670472581</v>
      </c>
      <c r="D4318" s="57"/>
      <c r="E4318" s="57"/>
      <c r="F4318" s="279">
        <v>131782469</v>
      </c>
      <c r="G4318" s="286">
        <v>613432909</v>
      </c>
      <c r="H4318" s="278">
        <v>48684</v>
      </c>
      <c r="I4318" s="278"/>
      <c r="K4318" s="57"/>
      <c r="L4318" s="57"/>
      <c r="M4318" s="274"/>
      <c r="N4318" s="274"/>
      <c r="O4318" s="57"/>
    </row>
    <row r="4319" spans="1:15">
      <c r="A4319" s="57"/>
      <c r="B4319" s="278">
        <v>47323</v>
      </c>
      <c r="C4319" s="283">
        <f t="shared" si="65"/>
        <v>9651780410</v>
      </c>
      <c r="D4319" s="57"/>
      <c r="E4319" s="57"/>
      <c r="F4319" s="279">
        <v>113090298</v>
      </c>
      <c r="G4319" s="286">
        <v>613456020</v>
      </c>
      <c r="H4319" s="278">
        <v>48388</v>
      </c>
      <c r="I4319" s="278"/>
      <c r="K4319" s="57"/>
      <c r="L4319" s="57"/>
      <c r="M4319" s="274"/>
      <c r="N4319" s="274"/>
      <c r="O4319" s="57"/>
    </row>
    <row r="4320" spans="1:15">
      <c r="A4320" s="57"/>
      <c r="B4320" s="278">
        <v>47324</v>
      </c>
      <c r="C4320" s="283">
        <f t="shared" ref="C4320:C4383" si="66">F4320+(F$88*28679+98765)+(G$88*6587+87654)+(E$88*9537+76543)+(J$88*5713+4528)</f>
        <v>10391924044</v>
      </c>
      <c r="D4320" s="57"/>
      <c r="E4320" s="57"/>
      <c r="F4320" s="279">
        <v>853233932</v>
      </c>
      <c r="G4320" s="286">
        <v>613476555</v>
      </c>
      <c r="H4320" s="278">
        <v>44530</v>
      </c>
      <c r="I4320" s="278"/>
      <c r="K4320" s="57"/>
      <c r="L4320" s="57"/>
      <c r="M4320" s="274"/>
      <c r="N4320" s="274"/>
      <c r="O4320" s="57"/>
    </row>
    <row r="4321" spans="1:15">
      <c r="A4321" s="57"/>
      <c r="B4321" s="278">
        <v>47325</v>
      </c>
      <c r="C4321" s="283">
        <f t="shared" si="66"/>
        <v>9716523476</v>
      </c>
      <c r="D4321" s="57"/>
      <c r="E4321" s="57"/>
      <c r="F4321" s="279">
        <v>177833364</v>
      </c>
      <c r="G4321" s="286">
        <v>613515964</v>
      </c>
      <c r="H4321" s="278">
        <v>48153</v>
      </c>
      <c r="I4321" s="278"/>
      <c r="K4321" s="57"/>
      <c r="L4321" s="57"/>
      <c r="M4321" s="274"/>
      <c r="N4321" s="274"/>
      <c r="O4321" s="57"/>
    </row>
    <row r="4322" spans="1:15">
      <c r="A4322" s="57"/>
      <c r="B4322" s="278">
        <v>47326</v>
      </c>
      <c r="C4322" s="283">
        <f t="shared" si="66"/>
        <v>10506576117</v>
      </c>
      <c r="D4322" s="57"/>
      <c r="E4322" s="57"/>
      <c r="F4322" s="279">
        <v>967886005</v>
      </c>
      <c r="G4322" s="286">
        <v>613567217</v>
      </c>
      <c r="H4322" s="278">
        <v>46654</v>
      </c>
      <c r="I4322" s="278"/>
      <c r="K4322" s="57"/>
      <c r="L4322" s="57"/>
      <c r="M4322" s="274"/>
      <c r="N4322" s="274"/>
      <c r="O4322" s="57"/>
    </row>
    <row r="4323" spans="1:15">
      <c r="A4323" s="57"/>
      <c r="B4323" s="278">
        <v>47327</v>
      </c>
      <c r="C4323" s="283">
        <f t="shared" si="66"/>
        <v>10373630599</v>
      </c>
      <c r="D4323" s="57"/>
      <c r="E4323" s="57"/>
      <c r="F4323" s="279">
        <v>834940487</v>
      </c>
      <c r="G4323" s="286">
        <v>613599693</v>
      </c>
      <c r="H4323" s="278">
        <v>49049</v>
      </c>
      <c r="I4323" s="278"/>
      <c r="K4323" s="57"/>
      <c r="L4323" s="57"/>
      <c r="M4323" s="274"/>
      <c r="N4323" s="274"/>
      <c r="O4323" s="57"/>
    </row>
    <row r="4324" spans="1:15">
      <c r="A4324" s="57"/>
      <c r="B4324" s="278">
        <v>47328</v>
      </c>
      <c r="C4324" s="283">
        <f t="shared" si="66"/>
        <v>10447331390</v>
      </c>
      <c r="D4324" s="57"/>
      <c r="E4324" s="57"/>
      <c r="F4324" s="279">
        <v>908641278</v>
      </c>
      <c r="G4324" s="286">
        <v>613878757</v>
      </c>
      <c r="H4324" s="278">
        <v>46903</v>
      </c>
      <c r="I4324" s="278"/>
      <c r="K4324" s="57"/>
      <c r="L4324" s="57"/>
      <c r="M4324" s="274"/>
      <c r="N4324" s="274"/>
      <c r="O4324" s="57"/>
    </row>
    <row r="4325" spans="1:15">
      <c r="A4325" s="57"/>
      <c r="B4325" s="278">
        <v>47329</v>
      </c>
      <c r="C4325" s="283">
        <f t="shared" si="66"/>
        <v>10315227458</v>
      </c>
      <c r="D4325" s="57"/>
      <c r="E4325" s="57"/>
      <c r="F4325" s="279">
        <v>776537346</v>
      </c>
      <c r="G4325" s="286">
        <v>613908101</v>
      </c>
      <c r="H4325" s="278">
        <v>43566</v>
      </c>
      <c r="I4325" s="278"/>
      <c r="K4325" s="57"/>
      <c r="L4325" s="57"/>
      <c r="M4325" s="274"/>
      <c r="N4325" s="274"/>
      <c r="O4325" s="57"/>
    </row>
    <row r="4326" spans="1:15">
      <c r="A4326" s="57"/>
      <c r="B4326" s="278">
        <v>47330</v>
      </c>
      <c r="C4326" s="283">
        <f t="shared" si="66"/>
        <v>10415426294</v>
      </c>
      <c r="D4326" s="57"/>
      <c r="E4326" s="57"/>
      <c r="F4326" s="279">
        <v>876736182</v>
      </c>
      <c r="G4326" s="286">
        <v>613926085</v>
      </c>
      <c r="H4326" s="278">
        <v>46541</v>
      </c>
      <c r="I4326" s="278"/>
      <c r="K4326" s="57"/>
      <c r="L4326" s="57"/>
      <c r="M4326" s="274"/>
      <c r="N4326" s="274"/>
      <c r="O4326" s="57"/>
    </row>
    <row r="4327" spans="1:15">
      <c r="A4327" s="57"/>
      <c r="B4327" s="278">
        <v>47331</v>
      </c>
      <c r="C4327" s="283">
        <f t="shared" si="66"/>
        <v>10075859400</v>
      </c>
      <c r="D4327" s="57"/>
      <c r="E4327" s="57"/>
      <c r="F4327" s="279">
        <v>537169288</v>
      </c>
      <c r="G4327" s="286">
        <v>614151763</v>
      </c>
      <c r="H4327" s="278">
        <v>45179</v>
      </c>
      <c r="I4327" s="278"/>
      <c r="K4327" s="57"/>
      <c r="L4327" s="57"/>
      <c r="M4327" s="274"/>
      <c r="N4327" s="274"/>
      <c r="O4327" s="57"/>
    </row>
    <row r="4328" spans="1:15">
      <c r="A4328" s="57"/>
      <c r="B4328" s="278">
        <v>47332</v>
      </c>
      <c r="C4328" s="283">
        <f t="shared" si="66"/>
        <v>10215200229</v>
      </c>
      <c r="D4328" s="57"/>
      <c r="E4328" s="57"/>
      <c r="F4328" s="279">
        <v>676510117</v>
      </c>
      <c r="G4328" s="286">
        <v>614345892</v>
      </c>
      <c r="H4328" s="278">
        <v>44163</v>
      </c>
      <c r="I4328" s="278"/>
      <c r="K4328" s="57"/>
      <c r="L4328" s="57"/>
      <c r="M4328" s="274"/>
      <c r="N4328" s="274"/>
      <c r="O4328" s="57"/>
    </row>
    <row r="4329" spans="1:15">
      <c r="A4329" s="57"/>
      <c r="B4329" s="278">
        <v>47333</v>
      </c>
      <c r="C4329" s="283">
        <f t="shared" si="66"/>
        <v>9739467511</v>
      </c>
      <c r="D4329" s="57"/>
      <c r="E4329" s="57"/>
      <c r="F4329" s="279">
        <v>200777399</v>
      </c>
      <c r="G4329" s="286">
        <v>614465132</v>
      </c>
      <c r="H4329" s="278">
        <v>45549</v>
      </c>
      <c r="I4329" s="278"/>
      <c r="K4329" s="57"/>
      <c r="L4329" s="57"/>
      <c r="M4329" s="274"/>
      <c r="N4329" s="274"/>
      <c r="O4329" s="57"/>
    </row>
    <row r="4330" spans="1:15">
      <c r="A4330" s="57"/>
      <c r="B4330" s="278">
        <v>47334</v>
      </c>
      <c r="C4330" s="283">
        <f t="shared" si="66"/>
        <v>9855744980</v>
      </c>
      <c r="D4330" s="57"/>
      <c r="E4330" s="57"/>
      <c r="F4330" s="279">
        <v>317054868</v>
      </c>
      <c r="G4330" s="286">
        <v>614480799</v>
      </c>
      <c r="H4330" s="278">
        <v>48037</v>
      </c>
      <c r="I4330" s="278"/>
      <c r="K4330" s="57"/>
      <c r="L4330" s="57"/>
      <c r="M4330" s="274"/>
      <c r="N4330" s="274"/>
      <c r="O4330" s="57"/>
    </row>
    <row r="4331" spans="1:15">
      <c r="A4331" s="57"/>
      <c r="B4331" s="278">
        <v>47335</v>
      </c>
      <c r="C4331" s="283">
        <f t="shared" si="66"/>
        <v>10399441655</v>
      </c>
      <c r="D4331" s="57"/>
      <c r="E4331" s="57"/>
      <c r="F4331" s="279">
        <v>860751543</v>
      </c>
      <c r="G4331" s="286">
        <v>614622251</v>
      </c>
      <c r="H4331" s="278">
        <v>45596</v>
      </c>
      <c r="I4331" s="278"/>
      <c r="K4331" s="57"/>
      <c r="L4331" s="57"/>
      <c r="M4331" s="274"/>
      <c r="N4331" s="274"/>
      <c r="O4331" s="57"/>
    </row>
    <row r="4332" spans="1:15">
      <c r="A4332" s="57"/>
      <c r="B4332" s="278">
        <v>47336</v>
      </c>
      <c r="C4332" s="283">
        <f t="shared" si="66"/>
        <v>9805299687</v>
      </c>
      <c r="D4332" s="57"/>
      <c r="E4332" s="57"/>
      <c r="F4332" s="279">
        <v>266609575</v>
      </c>
      <c r="G4332" s="286">
        <v>615174202</v>
      </c>
      <c r="H4332" s="278">
        <v>46190</v>
      </c>
      <c r="I4332" s="278"/>
      <c r="K4332" s="57"/>
      <c r="L4332" s="57"/>
      <c r="M4332" s="274"/>
      <c r="N4332" s="274"/>
      <c r="O4332" s="57"/>
    </row>
    <row r="4333" spans="1:15">
      <c r="A4333" s="57"/>
      <c r="B4333" s="278">
        <v>47337</v>
      </c>
      <c r="C4333" s="283">
        <f t="shared" si="66"/>
        <v>9797425082</v>
      </c>
      <c r="D4333" s="57"/>
      <c r="E4333" s="57"/>
      <c r="F4333" s="279">
        <v>258734970</v>
      </c>
      <c r="G4333" s="286">
        <v>615369278</v>
      </c>
      <c r="H4333" s="278">
        <v>47248</v>
      </c>
      <c r="I4333" s="278"/>
      <c r="K4333" s="57"/>
      <c r="L4333" s="57"/>
      <c r="M4333" s="274"/>
      <c r="N4333" s="274"/>
      <c r="O4333" s="57"/>
    </row>
    <row r="4334" spans="1:15">
      <c r="A4334" s="57"/>
      <c r="B4334" s="278">
        <v>47338</v>
      </c>
      <c r="C4334" s="283">
        <f t="shared" si="66"/>
        <v>9908435505</v>
      </c>
      <c r="D4334" s="57"/>
      <c r="E4334" s="57"/>
      <c r="F4334" s="279">
        <v>369745393</v>
      </c>
      <c r="G4334" s="286">
        <v>615418656</v>
      </c>
      <c r="H4334" s="278">
        <v>50377</v>
      </c>
      <c r="I4334" s="278"/>
      <c r="K4334" s="57"/>
      <c r="L4334" s="57"/>
      <c r="M4334" s="274"/>
      <c r="N4334" s="274"/>
      <c r="O4334" s="57"/>
    </row>
    <row r="4335" spans="1:15">
      <c r="A4335" s="57"/>
      <c r="B4335" s="278">
        <v>47339</v>
      </c>
      <c r="C4335" s="283">
        <f t="shared" si="66"/>
        <v>10254335747</v>
      </c>
      <c r="D4335" s="57"/>
      <c r="E4335" s="57"/>
      <c r="F4335" s="279">
        <v>715645635</v>
      </c>
      <c r="G4335" s="286">
        <v>615461333</v>
      </c>
      <c r="H4335" s="278">
        <v>45389</v>
      </c>
      <c r="I4335" s="278"/>
      <c r="K4335" s="57"/>
      <c r="L4335" s="57"/>
      <c r="M4335" s="274"/>
      <c r="N4335" s="274"/>
      <c r="O4335" s="57"/>
    </row>
    <row r="4336" spans="1:15">
      <c r="A4336" s="57"/>
      <c r="B4336" s="278">
        <v>47340</v>
      </c>
      <c r="C4336" s="283">
        <f t="shared" si="66"/>
        <v>10173850825</v>
      </c>
      <c r="D4336" s="57"/>
      <c r="E4336" s="57"/>
      <c r="F4336" s="279">
        <v>635160713</v>
      </c>
      <c r="G4336" s="286">
        <v>615567862</v>
      </c>
      <c r="H4336" s="278">
        <v>44246</v>
      </c>
      <c r="I4336" s="278"/>
      <c r="K4336" s="57"/>
      <c r="L4336" s="57"/>
      <c r="M4336" s="274"/>
      <c r="N4336" s="274"/>
      <c r="O4336" s="57"/>
    </row>
    <row r="4337" spans="1:15">
      <c r="A4337" s="57"/>
      <c r="B4337" s="278">
        <v>47341</v>
      </c>
      <c r="C4337" s="283">
        <f t="shared" si="66"/>
        <v>10235975960</v>
      </c>
      <c r="D4337" s="57"/>
      <c r="E4337" s="57"/>
      <c r="F4337" s="279">
        <v>697285848</v>
      </c>
      <c r="G4337" s="286">
        <v>615604491</v>
      </c>
      <c r="H4337" s="278">
        <v>50340</v>
      </c>
      <c r="I4337" s="278"/>
      <c r="K4337" s="57"/>
      <c r="L4337" s="57"/>
      <c r="M4337" s="274"/>
      <c r="N4337" s="274"/>
      <c r="O4337" s="57"/>
    </row>
    <row r="4338" spans="1:15">
      <c r="A4338" s="57"/>
      <c r="B4338" s="278">
        <v>47342</v>
      </c>
      <c r="C4338" s="283">
        <f t="shared" si="66"/>
        <v>10495533560</v>
      </c>
      <c r="D4338" s="57"/>
      <c r="E4338" s="57"/>
      <c r="F4338" s="279">
        <v>956843448</v>
      </c>
      <c r="G4338" s="286">
        <v>615616706</v>
      </c>
      <c r="H4338" s="278">
        <v>44229</v>
      </c>
      <c r="I4338" s="278"/>
      <c r="K4338" s="57"/>
      <c r="L4338" s="57"/>
      <c r="M4338" s="274"/>
      <c r="N4338" s="274"/>
      <c r="O4338" s="57"/>
    </row>
    <row r="4339" spans="1:15">
      <c r="A4339" s="57"/>
      <c r="B4339" s="278">
        <v>47343</v>
      </c>
      <c r="C4339" s="283">
        <f t="shared" si="66"/>
        <v>10455470843</v>
      </c>
      <c r="D4339" s="57"/>
      <c r="E4339" s="57"/>
      <c r="F4339" s="279">
        <v>916780731</v>
      </c>
      <c r="G4339" s="286">
        <v>615651732</v>
      </c>
      <c r="H4339" s="278">
        <v>49338</v>
      </c>
      <c r="I4339" s="278"/>
      <c r="K4339" s="57"/>
      <c r="L4339" s="57"/>
      <c r="M4339" s="274"/>
      <c r="N4339" s="274"/>
      <c r="O4339" s="57"/>
    </row>
    <row r="4340" spans="1:15">
      <c r="A4340" s="57"/>
      <c r="B4340" s="278">
        <v>47344</v>
      </c>
      <c r="C4340" s="283">
        <f t="shared" si="66"/>
        <v>10480183418</v>
      </c>
      <c r="D4340" s="57"/>
      <c r="E4340" s="57"/>
      <c r="F4340" s="279">
        <v>941493306</v>
      </c>
      <c r="G4340" s="286">
        <v>615692055</v>
      </c>
      <c r="H4340" s="278">
        <v>46092</v>
      </c>
      <c r="I4340" s="278"/>
      <c r="K4340" s="57"/>
      <c r="L4340" s="57"/>
      <c r="M4340" s="274"/>
      <c r="N4340" s="274"/>
      <c r="O4340" s="57"/>
    </row>
    <row r="4341" spans="1:15">
      <c r="A4341" s="57"/>
      <c r="B4341" s="278">
        <v>47345</v>
      </c>
      <c r="C4341" s="283">
        <f t="shared" si="66"/>
        <v>10058361153</v>
      </c>
      <c r="D4341" s="57"/>
      <c r="E4341" s="57"/>
      <c r="F4341" s="279">
        <v>519671041</v>
      </c>
      <c r="G4341" s="286">
        <v>615908939</v>
      </c>
      <c r="H4341" s="278">
        <v>45712</v>
      </c>
      <c r="I4341" s="278"/>
      <c r="K4341" s="57"/>
      <c r="L4341" s="57"/>
      <c r="M4341" s="274"/>
      <c r="N4341" s="274"/>
      <c r="O4341" s="57"/>
    </row>
    <row r="4342" spans="1:15">
      <c r="A4342" s="57"/>
      <c r="B4342" s="278">
        <v>47346</v>
      </c>
      <c r="C4342" s="283">
        <f t="shared" si="66"/>
        <v>10078892969</v>
      </c>
      <c r="D4342" s="57"/>
      <c r="E4342" s="57"/>
      <c r="F4342" s="279">
        <v>540202857</v>
      </c>
      <c r="G4342" s="286">
        <v>616391788</v>
      </c>
      <c r="H4342" s="278">
        <v>48230</v>
      </c>
      <c r="I4342" s="278"/>
      <c r="K4342" s="57"/>
      <c r="L4342" s="57"/>
      <c r="M4342" s="274"/>
      <c r="N4342" s="274"/>
      <c r="O4342" s="57"/>
    </row>
    <row r="4343" spans="1:15">
      <c r="A4343" s="57"/>
      <c r="B4343" s="278">
        <v>47347</v>
      </c>
      <c r="C4343" s="283">
        <f t="shared" si="66"/>
        <v>9811980420</v>
      </c>
      <c r="D4343" s="57"/>
      <c r="E4343" s="57"/>
      <c r="F4343" s="279">
        <v>273290308</v>
      </c>
      <c r="G4343" s="286">
        <v>616468991</v>
      </c>
      <c r="H4343" s="278">
        <v>47729</v>
      </c>
      <c r="I4343" s="278"/>
      <c r="K4343" s="57"/>
      <c r="L4343" s="57"/>
      <c r="M4343" s="274"/>
      <c r="N4343" s="274"/>
      <c r="O4343" s="57"/>
    </row>
    <row r="4344" spans="1:15">
      <c r="A4344" s="57"/>
      <c r="B4344" s="278">
        <v>47348</v>
      </c>
      <c r="C4344" s="283">
        <f t="shared" si="66"/>
        <v>10203409869</v>
      </c>
      <c r="D4344" s="57"/>
      <c r="E4344" s="57"/>
      <c r="F4344" s="279">
        <v>664719757</v>
      </c>
      <c r="G4344" s="286">
        <v>616497352</v>
      </c>
      <c r="H4344" s="278">
        <v>47483</v>
      </c>
      <c r="I4344" s="278"/>
      <c r="K4344" s="57"/>
      <c r="L4344" s="57"/>
      <c r="M4344" s="274"/>
      <c r="N4344" s="274"/>
      <c r="O4344" s="57"/>
    </row>
    <row r="4345" spans="1:15">
      <c r="A4345" s="57"/>
      <c r="B4345" s="278">
        <v>47349</v>
      </c>
      <c r="C4345" s="283">
        <f t="shared" si="66"/>
        <v>10101366763</v>
      </c>
      <c r="D4345" s="57"/>
      <c r="E4345" s="57"/>
      <c r="F4345" s="279">
        <v>562676651</v>
      </c>
      <c r="G4345" s="286">
        <v>616994178</v>
      </c>
      <c r="H4345" s="278">
        <v>43679</v>
      </c>
      <c r="I4345" s="278"/>
      <c r="K4345" s="57"/>
      <c r="L4345" s="57"/>
      <c r="M4345" s="274"/>
      <c r="N4345" s="274"/>
      <c r="O4345" s="57"/>
    </row>
    <row r="4346" spans="1:15">
      <c r="A4346" s="57"/>
      <c r="B4346" s="278">
        <v>47350</v>
      </c>
      <c r="C4346" s="283">
        <f t="shared" si="66"/>
        <v>10458889296</v>
      </c>
      <c r="D4346" s="57"/>
      <c r="E4346" s="57"/>
      <c r="F4346" s="279">
        <v>920199184</v>
      </c>
      <c r="G4346" s="286">
        <v>617003218</v>
      </c>
      <c r="H4346" s="278">
        <v>43590</v>
      </c>
      <c r="I4346" s="278"/>
      <c r="K4346" s="57"/>
      <c r="L4346" s="57"/>
      <c r="M4346" s="274"/>
      <c r="N4346" s="274"/>
      <c r="O4346" s="57"/>
    </row>
    <row r="4347" spans="1:15">
      <c r="A4347" s="57"/>
      <c r="B4347" s="278">
        <v>47351</v>
      </c>
      <c r="C4347" s="283">
        <f t="shared" si="66"/>
        <v>9831460561</v>
      </c>
      <c r="D4347" s="57"/>
      <c r="E4347" s="57"/>
      <c r="F4347" s="279">
        <v>292770449</v>
      </c>
      <c r="G4347" s="286">
        <v>617027057</v>
      </c>
      <c r="H4347" s="278">
        <v>48928</v>
      </c>
      <c r="I4347" s="278"/>
      <c r="K4347" s="57"/>
      <c r="L4347" s="57"/>
      <c r="M4347" s="274"/>
      <c r="N4347" s="274"/>
      <c r="O4347" s="57"/>
    </row>
    <row r="4348" spans="1:15">
      <c r="A4348" s="57"/>
      <c r="B4348" s="278">
        <v>47352</v>
      </c>
      <c r="C4348" s="283">
        <f t="shared" si="66"/>
        <v>9682725056</v>
      </c>
      <c r="D4348" s="57"/>
      <c r="E4348" s="57"/>
      <c r="F4348" s="279">
        <v>144034944</v>
      </c>
      <c r="G4348" s="286">
        <v>617119684</v>
      </c>
      <c r="H4348" s="278">
        <v>45695</v>
      </c>
      <c r="I4348" s="278"/>
      <c r="K4348" s="57"/>
      <c r="L4348" s="57"/>
      <c r="M4348" s="274"/>
      <c r="N4348" s="274"/>
      <c r="O4348" s="57"/>
    </row>
    <row r="4349" spans="1:15">
      <c r="A4349" s="57"/>
      <c r="B4349" s="278">
        <v>47353</v>
      </c>
      <c r="C4349" s="283">
        <f t="shared" si="66"/>
        <v>9705448220</v>
      </c>
      <c r="D4349" s="57"/>
      <c r="E4349" s="57"/>
      <c r="F4349" s="279">
        <v>166758108</v>
      </c>
      <c r="G4349" s="286">
        <v>617144919</v>
      </c>
      <c r="H4349" s="278">
        <v>45751</v>
      </c>
      <c r="I4349" s="278"/>
      <c r="K4349" s="57"/>
      <c r="L4349" s="57"/>
      <c r="M4349" s="274"/>
      <c r="N4349" s="274"/>
      <c r="O4349" s="57"/>
    </row>
    <row r="4350" spans="1:15">
      <c r="A4350" s="57"/>
      <c r="B4350" s="278">
        <v>47354</v>
      </c>
      <c r="C4350" s="283">
        <f t="shared" si="66"/>
        <v>10032464690</v>
      </c>
      <c r="D4350" s="57"/>
      <c r="E4350" s="57"/>
      <c r="F4350" s="279">
        <v>493774578</v>
      </c>
      <c r="G4350" s="286">
        <v>617333167</v>
      </c>
      <c r="H4350" s="278">
        <v>44354</v>
      </c>
      <c r="I4350" s="278"/>
      <c r="K4350" s="57"/>
      <c r="L4350" s="57"/>
      <c r="M4350" s="274"/>
      <c r="N4350" s="274"/>
      <c r="O4350" s="57"/>
    </row>
    <row r="4351" spans="1:15">
      <c r="A4351" s="57"/>
      <c r="B4351" s="278">
        <v>47355</v>
      </c>
      <c r="C4351" s="283">
        <f t="shared" si="66"/>
        <v>10385100470</v>
      </c>
      <c r="D4351" s="57"/>
      <c r="E4351" s="57"/>
      <c r="F4351" s="279">
        <v>846410358</v>
      </c>
      <c r="G4351" s="286">
        <v>617379469</v>
      </c>
      <c r="H4351" s="278">
        <v>44819</v>
      </c>
      <c r="I4351" s="278"/>
      <c r="K4351" s="57"/>
      <c r="L4351" s="57"/>
      <c r="M4351" s="274"/>
      <c r="N4351" s="274"/>
      <c r="O4351" s="57"/>
    </row>
    <row r="4352" spans="1:15">
      <c r="A4352" s="57"/>
      <c r="B4352" s="278">
        <v>47356</v>
      </c>
      <c r="C4352" s="283">
        <f t="shared" si="66"/>
        <v>10492828802</v>
      </c>
      <c r="D4352" s="57"/>
      <c r="E4352" s="57"/>
      <c r="F4352" s="279">
        <v>954138690</v>
      </c>
      <c r="G4352" s="286">
        <v>617778804</v>
      </c>
      <c r="H4352" s="278">
        <v>46566</v>
      </c>
      <c r="I4352" s="278"/>
      <c r="K4352" s="57"/>
      <c r="L4352" s="57"/>
      <c r="M4352" s="274"/>
      <c r="N4352" s="274"/>
      <c r="O4352" s="57"/>
    </row>
    <row r="4353" spans="1:15">
      <c r="A4353" s="57"/>
      <c r="B4353" s="278">
        <v>47357</v>
      </c>
      <c r="C4353" s="283">
        <f t="shared" si="66"/>
        <v>10276421162</v>
      </c>
      <c r="D4353" s="57"/>
      <c r="E4353" s="57"/>
      <c r="F4353" s="279">
        <v>737731050</v>
      </c>
      <c r="G4353" s="286">
        <v>617789460</v>
      </c>
      <c r="H4353" s="278">
        <v>46782</v>
      </c>
      <c r="I4353" s="278"/>
      <c r="K4353" s="57"/>
      <c r="L4353" s="57"/>
      <c r="M4353" s="274"/>
      <c r="N4353" s="274"/>
      <c r="O4353" s="57"/>
    </row>
    <row r="4354" spans="1:15">
      <c r="A4354" s="57"/>
      <c r="B4354" s="278">
        <v>47358</v>
      </c>
      <c r="C4354" s="283">
        <f t="shared" si="66"/>
        <v>10048635179</v>
      </c>
      <c r="D4354" s="57"/>
      <c r="E4354" s="57"/>
      <c r="F4354" s="279">
        <v>509945067</v>
      </c>
      <c r="G4354" s="286">
        <v>618004499</v>
      </c>
      <c r="H4354" s="278">
        <v>45922</v>
      </c>
      <c r="I4354" s="278"/>
      <c r="K4354" s="57"/>
      <c r="L4354" s="57"/>
      <c r="M4354" s="274"/>
      <c r="N4354" s="274"/>
      <c r="O4354" s="57"/>
    </row>
    <row r="4355" spans="1:15">
      <c r="A4355" s="57"/>
      <c r="B4355" s="278">
        <v>47359</v>
      </c>
      <c r="C4355" s="283">
        <f t="shared" si="66"/>
        <v>10407018343</v>
      </c>
      <c r="D4355" s="57"/>
      <c r="E4355" s="57"/>
      <c r="F4355" s="279">
        <v>868328231</v>
      </c>
      <c r="G4355" s="286">
        <v>618019860</v>
      </c>
      <c r="H4355" s="278">
        <v>48110</v>
      </c>
      <c r="I4355" s="278"/>
      <c r="K4355" s="57"/>
      <c r="L4355" s="57"/>
      <c r="M4355" s="274"/>
      <c r="N4355" s="274"/>
      <c r="O4355" s="57"/>
    </row>
    <row r="4356" spans="1:15">
      <c r="A4356" s="57"/>
      <c r="B4356" s="278">
        <v>47360</v>
      </c>
      <c r="C4356" s="283">
        <f t="shared" si="66"/>
        <v>9836488936</v>
      </c>
      <c r="D4356" s="57"/>
      <c r="E4356" s="57"/>
      <c r="F4356" s="279">
        <v>297798824</v>
      </c>
      <c r="G4356" s="286">
        <v>618118905</v>
      </c>
      <c r="H4356" s="278">
        <v>50019</v>
      </c>
      <c r="I4356" s="278"/>
      <c r="K4356" s="57"/>
      <c r="L4356" s="57"/>
      <c r="M4356" s="274"/>
      <c r="N4356" s="274"/>
      <c r="O4356" s="57"/>
    </row>
    <row r="4357" spans="1:15">
      <c r="A4357" s="57"/>
      <c r="B4357" s="278">
        <v>47361</v>
      </c>
      <c r="C4357" s="283">
        <f t="shared" si="66"/>
        <v>9882691818</v>
      </c>
      <c r="D4357" s="57"/>
      <c r="E4357" s="57"/>
      <c r="F4357" s="279">
        <v>344001706</v>
      </c>
      <c r="G4357" s="286">
        <v>618322435</v>
      </c>
      <c r="H4357" s="278">
        <v>43112</v>
      </c>
      <c r="I4357" s="278"/>
      <c r="K4357" s="57"/>
      <c r="L4357" s="57"/>
      <c r="M4357" s="274"/>
      <c r="N4357" s="274"/>
      <c r="O4357" s="57"/>
    </row>
    <row r="4358" spans="1:15">
      <c r="A4358" s="57"/>
      <c r="B4358" s="278">
        <v>47362</v>
      </c>
      <c r="C4358" s="283">
        <f t="shared" si="66"/>
        <v>9872684131</v>
      </c>
      <c r="D4358" s="57"/>
      <c r="E4358" s="57"/>
      <c r="F4358" s="279">
        <v>333994019</v>
      </c>
      <c r="G4358" s="286">
        <v>618384352</v>
      </c>
      <c r="H4358" s="278">
        <v>47073</v>
      </c>
      <c r="I4358" s="278"/>
      <c r="K4358" s="57"/>
      <c r="L4358" s="57"/>
      <c r="M4358" s="274"/>
      <c r="N4358" s="274"/>
      <c r="O4358" s="57"/>
    </row>
    <row r="4359" spans="1:15">
      <c r="A4359" s="57"/>
      <c r="B4359" s="278">
        <v>47363</v>
      </c>
      <c r="C4359" s="283">
        <f t="shared" si="66"/>
        <v>9924593420</v>
      </c>
      <c r="D4359" s="57"/>
      <c r="E4359" s="57"/>
      <c r="F4359" s="279">
        <v>385903308</v>
      </c>
      <c r="G4359" s="286">
        <v>618708529</v>
      </c>
      <c r="H4359" s="278">
        <v>48097</v>
      </c>
      <c r="I4359" s="278"/>
      <c r="K4359" s="57"/>
      <c r="L4359" s="57"/>
      <c r="M4359" s="274"/>
      <c r="N4359" s="274"/>
      <c r="O4359" s="57"/>
    </row>
    <row r="4360" spans="1:15">
      <c r="A4360" s="57"/>
      <c r="B4360" s="278">
        <v>47364</v>
      </c>
      <c r="C4360" s="283">
        <f t="shared" si="66"/>
        <v>10364257123</v>
      </c>
      <c r="D4360" s="57"/>
      <c r="E4360" s="57"/>
      <c r="F4360" s="279">
        <v>825567011</v>
      </c>
      <c r="G4360" s="286">
        <v>619046818</v>
      </c>
      <c r="H4360" s="278">
        <v>45914</v>
      </c>
      <c r="I4360" s="278"/>
      <c r="K4360" s="57"/>
      <c r="L4360" s="57"/>
      <c r="M4360" s="274"/>
      <c r="N4360" s="274"/>
      <c r="O4360" s="57"/>
    </row>
    <row r="4361" spans="1:15">
      <c r="A4361" s="57"/>
      <c r="B4361" s="278">
        <v>47365</v>
      </c>
      <c r="C4361" s="283">
        <f t="shared" si="66"/>
        <v>10370146364</v>
      </c>
      <c r="D4361" s="57"/>
      <c r="E4361" s="57"/>
      <c r="F4361" s="279">
        <v>831456252</v>
      </c>
      <c r="G4361" s="286">
        <v>619438178</v>
      </c>
      <c r="H4361" s="278">
        <v>47097</v>
      </c>
      <c r="I4361" s="278"/>
      <c r="K4361" s="57"/>
      <c r="L4361" s="57"/>
      <c r="M4361" s="274"/>
      <c r="N4361" s="274"/>
      <c r="O4361" s="57"/>
    </row>
    <row r="4362" spans="1:15">
      <c r="A4362" s="57"/>
      <c r="B4362" s="278">
        <v>47366</v>
      </c>
      <c r="C4362" s="283">
        <f t="shared" si="66"/>
        <v>10062392381</v>
      </c>
      <c r="D4362" s="57"/>
      <c r="E4362" s="57"/>
      <c r="F4362" s="279">
        <v>523702269</v>
      </c>
      <c r="G4362" s="286">
        <v>619446308</v>
      </c>
      <c r="H4362" s="278">
        <v>43086</v>
      </c>
      <c r="I4362" s="278"/>
      <c r="K4362" s="57"/>
      <c r="L4362" s="57"/>
      <c r="M4362" s="274"/>
      <c r="N4362" s="274"/>
      <c r="O4362" s="57"/>
    </row>
    <row r="4363" spans="1:15">
      <c r="A4363" s="57"/>
      <c r="B4363" s="278">
        <v>47367</v>
      </c>
      <c r="C4363" s="283">
        <f t="shared" si="66"/>
        <v>9873229748</v>
      </c>
      <c r="D4363" s="57"/>
      <c r="E4363" s="57"/>
      <c r="F4363" s="279">
        <v>334539636</v>
      </c>
      <c r="G4363" s="286">
        <v>619458601</v>
      </c>
      <c r="H4363" s="278">
        <v>48886</v>
      </c>
      <c r="I4363" s="278"/>
      <c r="K4363" s="57"/>
      <c r="L4363" s="57"/>
      <c r="M4363" s="274"/>
      <c r="N4363" s="274"/>
      <c r="O4363" s="57"/>
    </row>
    <row r="4364" spans="1:15">
      <c r="A4364" s="57"/>
      <c r="B4364" s="278">
        <v>47368</v>
      </c>
      <c r="C4364" s="283">
        <f t="shared" si="66"/>
        <v>9920157814</v>
      </c>
      <c r="D4364" s="57"/>
      <c r="E4364" s="57"/>
      <c r="F4364" s="279">
        <v>381467702</v>
      </c>
      <c r="G4364" s="286">
        <v>619669337</v>
      </c>
      <c r="H4364" s="278">
        <v>49826</v>
      </c>
      <c r="I4364" s="278"/>
      <c r="K4364" s="57"/>
      <c r="L4364" s="57"/>
      <c r="M4364" s="274"/>
      <c r="N4364" s="274"/>
      <c r="O4364" s="57"/>
    </row>
    <row r="4365" spans="1:15">
      <c r="A4365" s="57"/>
      <c r="B4365" s="278">
        <v>47369</v>
      </c>
      <c r="C4365" s="283">
        <f t="shared" si="66"/>
        <v>9737183243</v>
      </c>
      <c r="D4365" s="57"/>
      <c r="E4365" s="57"/>
      <c r="F4365" s="279">
        <v>198493131</v>
      </c>
      <c r="G4365" s="286">
        <v>619775224</v>
      </c>
      <c r="H4365" s="278">
        <v>48067</v>
      </c>
      <c r="I4365" s="278"/>
      <c r="K4365" s="57"/>
      <c r="L4365" s="57"/>
      <c r="M4365" s="274"/>
      <c r="N4365" s="274"/>
      <c r="O4365" s="57"/>
    </row>
    <row r="4366" spans="1:15">
      <c r="A4366" s="57"/>
      <c r="B4366" s="278">
        <v>47370</v>
      </c>
      <c r="C4366" s="283">
        <f t="shared" si="66"/>
        <v>9951487535</v>
      </c>
      <c r="D4366" s="57"/>
      <c r="E4366" s="57"/>
      <c r="F4366" s="279">
        <v>412797423</v>
      </c>
      <c r="G4366" s="286">
        <v>619795785</v>
      </c>
      <c r="H4366" s="278">
        <v>47225</v>
      </c>
      <c r="I4366" s="278"/>
      <c r="K4366" s="57"/>
      <c r="L4366" s="57"/>
      <c r="M4366" s="274"/>
      <c r="N4366" s="274"/>
      <c r="O4366" s="57"/>
    </row>
    <row r="4367" spans="1:15">
      <c r="A4367" s="57"/>
      <c r="B4367" s="278">
        <v>47371</v>
      </c>
      <c r="C4367" s="283">
        <f t="shared" si="66"/>
        <v>9919089822</v>
      </c>
      <c r="D4367" s="57"/>
      <c r="E4367" s="57"/>
      <c r="F4367" s="279">
        <v>380399710</v>
      </c>
      <c r="G4367" s="286">
        <v>619870592</v>
      </c>
      <c r="H4367" s="278">
        <v>44425</v>
      </c>
      <c r="I4367" s="278"/>
      <c r="K4367" s="57"/>
      <c r="L4367" s="57"/>
      <c r="M4367" s="274"/>
      <c r="N4367" s="274"/>
      <c r="O4367" s="57"/>
    </row>
    <row r="4368" spans="1:15">
      <c r="A4368" s="57"/>
      <c r="B4368" s="278">
        <v>47372</v>
      </c>
      <c r="C4368" s="283">
        <f t="shared" si="66"/>
        <v>10363628586</v>
      </c>
      <c r="D4368" s="57"/>
      <c r="E4368" s="57"/>
      <c r="F4368" s="279">
        <v>824938474</v>
      </c>
      <c r="G4368" s="286">
        <v>619961403</v>
      </c>
      <c r="H4368" s="278">
        <v>43146</v>
      </c>
      <c r="I4368" s="278"/>
      <c r="K4368" s="57"/>
      <c r="L4368" s="57"/>
      <c r="M4368" s="274"/>
      <c r="N4368" s="274"/>
      <c r="O4368" s="57"/>
    </row>
    <row r="4369" spans="1:15">
      <c r="A4369" s="57"/>
      <c r="B4369" s="278">
        <v>47373</v>
      </c>
      <c r="C4369" s="283">
        <f t="shared" si="66"/>
        <v>10003364653</v>
      </c>
      <c r="D4369" s="57"/>
      <c r="E4369" s="57"/>
      <c r="F4369" s="279">
        <v>464674541</v>
      </c>
      <c r="G4369" s="286">
        <v>620282785</v>
      </c>
      <c r="H4369" s="278">
        <v>43938</v>
      </c>
      <c r="I4369" s="278"/>
      <c r="K4369" s="57"/>
      <c r="L4369" s="57"/>
      <c r="M4369" s="274"/>
      <c r="N4369" s="274"/>
      <c r="O4369" s="57"/>
    </row>
    <row r="4370" spans="1:15">
      <c r="A4370" s="57"/>
      <c r="B4370" s="278">
        <v>47374</v>
      </c>
      <c r="C4370" s="283">
        <f t="shared" si="66"/>
        <v>9710348543</v>
      </c>
      <c r="D4370" s="57"/>
      <c r="E4370" s="57"/>
      <c r="F4370" s="279">
        <v>171658431</v>
      </c>
      <c r="G4370" s="286">
        <v>620733725</v>
      </c>
      <c r="H4370" s="278">
        <v>49478</v>
      </c>
      <c r="I4370" s="278"/>
      <c r="K4370" s="57"/>
      <c r="L4370" s="57"/>
      <c r="M4370" s="274"/>
      <c r="N4370" s="274"/>
      <c r="O4370" s="57"/>
    </row>
    <row r="4371" spans="1:15">
      <c r="A4371" s="57"/>
      <c r="B4371" s="278">
        <v>47375</v>
      </c>
      <c r="C4371" s="283">
        <f t="shared" si="66"/>
        <v>9712452918</v>
      </c>
      <c r="D4371" s="57"/>
      <c r="E4371" s="57"/>
      <c r="F4371" s="279">
        <v>173762806</v>
      </c>
      <c r="G4371" s="286">
        <v>620787701</v>
      </c>
      <c r="H4371" s="278">
        <v>50282</v>
      </c>
      <c r="I4371" s="278"/>
      <c r="K4371" s="57"/>
      <c r="L4371" s="57"/>
      <c r="M4371" s="274"/>
      <c r="N4371" s="274"/>
      <c r="O4371" s="57"/>
    </row>
    <row r="4372" spans="1:15">
      <c r="A4372" s="57"/>
      <c r="B4372" s="278">
        <v>47376</v>
      </c>
      <c r="C4372" s="283">
        <f t="shared" si="66"/>
        <v>9943078512</v>
      </c>
      <c r="D4372" s="57"/>
      <c r="E4372" s="57"/>
      <c r="F4372" s="279">
        <v>404388400</v>
      </c>
      <c r="G4372" s="286">
        <v>621059844</v>
      </c>
      <c r="H4372" s="278">
        <v>43182</v>
      </c>
      <c r="I4372" s="278"/>
      <c r="K4372" s="57"/>
      <c r="L4372" s="57"/>
      <c r="M4372" s="274"/>
      <c r="N4372" s="274"/>
      <c r="O4372" s="57"/>
    </row>
    <row r="4373" spans="1:15">
      <c r="A4373" s="57"/>
      <c r="B4373" s="278">
        <v>47377</v>
      </c>
      <c r="C4373" s="283">
        <f t="shared" si="66"/>
        <v>9853893783</v>
      </c>
      <c r="D4373" s="57"/>
      <c r="E4373" s="57"/>
      <c r="F4373" s="279">
        <v>315203671</v>
      </c>
      <c r="G4373" s="286">
        <v>621104607</v>
      </c>
      <c r="H4373" s="278">
        <v>49777</v>
      </c>
      <c r="I4373" s="278"/>
      <c r="K4373" s="57"/>
      <c r="L4373" s="57"/>
      <c r="M4373" s="274"/>
      <c r="N4373" s="274"/>
      <c r="O4373" s="57"/>
    </row>
    <row r="4374" spans="1:15">
      <c r="A4374" s="57"/>
      <c r="B4374" s="278">
        <v>47378</v>
      </c>
      <c r="C4374" s="283">
        <f t="shared" si="66"/>
        <v>10126348486</v>
      </c>
      <c r="D4374" s="57"/>
      <c r="E4374" s="57"/>
      <c r="F4374" s="279">
        <v>587658374</v>
      </c>
      <c r="G4374" s="286">
        <v>621479469</v>
      </c>
      <c r="H4374" s="278">
        <v>47059</v>
      </c>
      <c r="I4374" s="278"/>
      <c r="K4374" s="57"/>
      <c r="L4374" s="57"/>
      <c r="M4374" s="274"/>
      <c r="N4374" s="274"/>
      <c r="O4374" s="57"/>
    </row>
    <row r="4375" spans="1:15">
      <c r="A4375" s="57"/>
      <c r="B4375" s="278">
        <v>47379</v>
      </c>
      <c r="C4375" s="283">
        <f t="shared" si="66"/>
        <v>9820061443</v>
      </c>
      <c r="D4375" s="57"/>
      <c r="E4375" s="57"/>
      <c r="F4375" s="279">
        <v>281371331</v>
      </c>
      <c r="G4375" s="286">
        <v>621722060</v>
      </c>
      <c r="H4375" s="278">
        <v>45909</v>
      </c>
      <c r="I4375" s="278"/>
      <c r="K4375" s="57"/>
      <c r="L4375" s="57"/>
      <c r="M4375" s="274"/>
      <c r="N4375" s="274"/>
      <c r="O4375" s="57"/>
    </row>
    <row r="4376" spans="1:15">
      <c r="A4376" s="57"/>
      <c r="B4376" s="278">
        <v>47380</v>
      </c>
      <c r="C4376" s="283">
        <f t="shared" si="66"/>
        <v>9675616228</v>
      </c>
      <c r="D4376" s="57"/>
      <c r="E4376" s="57"/>
      <c r="F4376" s="279">
        <v>136926116</v>
      </c>
      <c r="G4376" s="286">
        <v>621748488</v>
      </c>
      <c r="H4376" s="278">
        <v>45852</v>
      </c>
      <c r="I4376" s="278"/>
      <c r="K4376" s="57"/>
      <c r="L4376" s="57"/>
      <c r="M4376" s="274"/>
      <c r="N4376" s="274"/>
      <c r="O4376" s="57"/>
    </row>
    <row r="4377" spans="1:15">
      <c r="A4377" s="57"/>
      <c r="B4377" s="278">
        <v>47381</v>
      </c>
      <c r="C4377" s="283">
        <f t="shared" si="66"/>
        <v>10439379239</v>
      </c>
      <c r="D4377" s="57"/>
      <c r="E4377" s="57"/>
      <c r="F4377" s="279">
        <v>900689127</v>
      </c>
      <c r="G4377" s="286">
        <v>621859836</v>
      </c>
      <c r="H4377" s="278">
        <v>46908</v>
      </c>
      <c r="I4377" s="278"/>
      <c r="K4377" s="57"/>
      <c r="L4377" s="57"/>
      <c r="M4377" s="274"/>
      <c r="N4377" s="274"/>
      <c r="O4377" s="57"/>
    </row>
    <row r="4378" spans="1:15">
      <c r="A4378" s="57"/>
      <c r="B4378" s="278">
        <v>47382</v>
      </c>
      <c r="C4378" s="283">
        <f t="shared" si="66"/>
        <v>10032513264</v>
      </c>
      <c r="D4378" s="57"/>
      <c r="E4378" s="57"/>
      <c r="F4378" s="279">
        <v>493823152</v>
      </c>
      <c r="G4378" s="286">
        <v>622059454</v>
      </c>
      <c r="H4378" s="278">
        <v>45870</v>
      </c>
      <c r="I4378" s="278"/>
      <c r="K4378" s="57"/>
      <c r="L4378" s="57"/>
      <c r="M4378" s="274"/>
      <c r="N4378" s="274"/>
      <c r="O4378" s="57"/>
    </row>
    <row r="4379" spans="1:15">
      <c r="A4379" s="57"/>
      <c r="B4379" s="278">
        <v>47383</v>
      </c>
      <c r="C4379" s="283">
        <f t="shared" si="66"/>
        <v>10416146461</v>
      </c>
      <c r="D4379" s="57"/>
      <c r="E4379" s="57"/>
      <c r="F4379" s="279">
        <v>877456349</v>
      </c>
      <c r="G4379" s="286">
        <v>622236986</v>
      </c>
      <c r="H4379" s="278">
        <v>49468</v>
      </c>
      <c r="I4379" s="278"/>
      <c r="K4379" s="57"/>
      <c r="L4379" s="57"/>
      <c r="M4379" s="274"/>
      <c r="N4379" s="274"/>
      <c r="O4379" s="57"/>
    </row>
    <row r="4380" spans="1:15">
      <c r="A4380" s="57"/>
      <c r="B4380" s="278">
        <v>47384</v>
      </c>
      <c r="C4380" s="283">
        <f t="shared" si="66"/>
        <v>10461952461</v>
      </c>
      <c r="D4380" s="57"/>
      <c r="E4380" s="57"/>
      <c r="F4380" s="279">
        <v>923262349</v>
      </c>
      <c r="G4380" s="286">
        <v>622532183</v>
      </c>
      <c r="H4380" s="278">
        <v>43397</v>
      </c>
      <c r="I4380" s="278"/>
      <c r="K4380" s="57"/>
      <c r="L4380" s="57"/>
      <c r="M4380" s="274"/>
      <c r="N4380" s="274"/>
      <c r="O4380" s="57"/>
    </row>
    <row r="4381" spans="1:15">
      <c r="A4381" s="57"/>
      <c r="B4381" s="278">
        <v>47385</v>
      </c>
      <c r="C4381" s="283">
        <f t="shared" si="66"/>
        <v>10464539421</v>
      </c>
      <c r="D4381" s="57"/>
      <c r="E4381" s="57"/>
      <c r="F4381" s="279">
        <v>925849309</v>
      </c>
      <c r="G4381" s="286">
        <v>622596335</v>
      </c>
      <c r="H4381" s="278">
        <v>50004</v>
      </c>
      <c r="I4381" s="278"/>
      <c r="K4381" s="57"/>
      <c r="L4381" s="57"/>
      <c r="M4381" s="274"/>
      <c r="N4381" s="274"/>
      <c r="O4381" s="57"/>
    </row>
    <row r="4382" spans="1:15">
      <c r="A4382" s="57"/>
      <c r="B4382" s="278">
        <v>47386</v>
      </c>
      <c r="C4382" s="283">
        <f t="shared" si="66"/>
        <v>10492156688</v>
      </c>
      <c r="D4382" s="57"/>
      <c r="E4382" s="57"/>
      <c r="F4382" s="279">
        <v>953466576</v>
      </c>
      <c r="G4382" s="286">
        <v>622645335</v>
      </c>
      <c r="H4382" s="278">
        <v>46482</v>
      </c>
      <c r="I4382" s="278"/>
      <c r="K4382" s="57"/>
      <c r="L4382" s="57"/>
      <c r="M4382" s="274"/>
      <c r="N4382" s="274"/>
      <c r="O4382" s="57"/>
    </row>
    <row r="4383" spans="1:15">
      <c r="A4383" s="57"/>
      <c r="B4383" s="278">
        <v>47387</v>
      </c>
      <c r="C4383" s="283">
        <f t="shared" si="66"/>
        <v>10194407173</v>
      </c>
      <c r="D4383" s="57"/>
      <c r="E4383" s="57"/>
      <c r="F4383" s="279">
        <v>655717061</v>
      </c>
      <c r="G4383" s="286">
        <v>622713637</v>
      </c>
      <c r="H4383" s="278">
        <v>49071</v>
      </c>
      <c r="I4383" s="278"/>
      <c r="K4383" s="57"/>
      <c r="L4383" s="57"/>
      <c r="M4383" s="274"/>
      <c r="N4383" s="274"/>
      <c r="O4383" s="57"/>
    </row>
    <row r="4384" spans="1:15">
      <c r="A4384" s="57"/>
      <c r="B4384" s="278">
        <v>47388</v>
      </c>
      <c r="C4384" s="283">
        <f t="shared" ref="C4384:C4447" si="67">F4384+(F$88*28679+98765)+(G$88*6587+87654)+(E$88*9537+76543)+(J$88*5713+4528)</f>
        <v>9879803871</v>
      </c>
      <c r="D4384" s="57"/>
      <c r="E4384" s="57"/>
      <c r="F4384" s="279">
        <v>341113759</v>
      </c>
      <c r="G4384" s="286">
        <v>622870047</v>
      </c>
      <c r="H4384" s="278">
        <v>47915</v>
      </c>
      <c r="I4384" s="278"/>
      <c r="K4384" s="57"/>
      <c r="L4384" s="57"/>
      <c r="M4384" s="274"/>
      <c r="N4384" s="274"/>
      <c r="O4384" s="57"/>
    </row>
    <row r="4385" spans="1:15">
      <c r="A4385" s="57"/>
      <c r="B4385" s="278">
        <v>47389</v>
      </c>
      <c r="C4385" s="283">
        <f t="shared" si="67"/>
        <v>10098811326</v>
      </c>
      <c r="D4385" s="57"/>
      <c r="E4385" s="57"/>
      <c r="F4385" s="279">
        <v>560121214</v>
      </c>
      <c r="G4385" s="286">
        <v>623008402</v>
      </c>
      <c r="H4385" s="278">
        <v>47162</v>
      </c>
      <c r="I4385" s="278"/>
      <c r="K4385" s="57"/>
      <c r="L4385" s="57"/>
      <c r="M4385" s="274"/>
      <c r="N4385" s="274"/>
      <c r="O4385" s="57"/>
    </row>
    <row r="4386" spans="1:15">
      <c r="A4386" s="57"/>
      <c r="B4386" s="278">
        <v>47390</v>
      </c>
      <c r="C4386" s="283">
        <f t="shared" si="67"/>
        <v>9971829979</v>
      </c>
      <c r="D4386" s="57"/>
      <c r="E4386" s="57"/>
      <c r="F4386" s="279">
        <v>433139867</v>
      </c>
      <c r="G4386" s="286">
        <v>623206656</v>
      </c>
      <c r="H4386" s="278">
        <v>46409</v>
      </c>
      <c r="I4386" s="278"/>
      <c r="K4386" s="57"/>
      <c r="L4386" s="57"/>
      <c r="M4386" s="274"/>
      <c r="N4386" s="274"/>
      <c r="O4386" s="57"/>
    </row>
    <row r="4387" spans="1:15">
      <c r="A4387" s="57"/>
      <c r="B4387" s="278">
        <v>47391</v>
      </c>
      <c r="C4387" s="283">
        <f t="shared" si="67"/>
        <v>10452557639</v>
      </c>
      <c r="D4387" s="57"/>
      <c r="E4387" s="57"/>
      <c r="F4387" s="279">
        <v>913867527</v>
      </c>
      <c r="G4387" s="286">
        <v>623303846</v>
      </c>
      <c r="H4387" s="278">
        <v>47765</v>
      </c>
      <c r="I4387" s="278"/>
      <c r="K4387" s="57"/>
      <c r="L4387" s="57"/>
      <c r="M4387" s="274"/>
      <c r="N4387" s="274"/>
      <c r="O4387" s="57"/>
    </row>
    <row r="4388" spans="1:15">
      <c r="A4388" s="57"/>
      <c r="B4388" s="278">
        <v>47392</v>
      </c>
      <c r="C4388" s="283">
        <f t="shared" si="67"/>
        <v>10257568636</v>
      </c>
      <c r="D4388" s="57"/>
      <c r="E4388" s="57"/>
      <c r="F4388" s="279">
        <v>718878524</v>
      </c>
      <c r="G4388" s="286">
        <v>623401218</v>
      </c>
      <c r="H4388" s="278">
        <v>44327</v>
      </c>
      <c r="I4388" s="278"/>
      <c r="K4388" s="57"/>
      <c r="L4388" s="57"/>
      <c r="M4388" s="274"/>
      <c r="N4388" s="274"/>
      <c r="O4388" s="57"/>
    </row>
    <row r="4389" spans="1:15">
      <c r="A4389" s="57"/>
      <c r="B4389" s="278">
        <v>47393</v>
      </c>
      <c r="C4389" s="283">
        <f t="shared" si="67"/>
        <v>10091425457</v>
      </c>
      <c r="D4389" s="57"/>
      <c r="E4389" s="57"/>
      <c r="F4389" s="279">
        <v>552735345</v>
      </c>
      <c r="G4389" s="286">
        <v>623499901</v>
      </c>
      <c r="H4389" s="278">
        <v>49339</v>
      </c>
      <c r="I4389" s="278"/>
      <c r="K4389" s="57"/>
      <c r="L4389" s="57"/>
      <c r="M4389" s="274"/>
      <c r="N4389" s="274"/>
      <c r="O4389" s="57"/>
    </row>
    <row r="4390" spans="1:15">
      <c r="A4390" s="57"/>
      <c r="B4390" s="278">
        <v>47394</v>
      </c>
      <c r="C4390" s="283">
        <f t="shared" si="67"/>
        <v>9971723240</v>
      </c>
      <c r="D4390" s="57"/>
      <c r="E4390" s="57"/>
      <c r="F4390" s="279">
        <v>433033128</v>
      </c>
      <c r="G4390" s="286">
        <v>623594192</v>
      </c>
      <c r="H4390" s="278">
        <v>44218</v>
      </c>
      <c r="I4390" s="278"/>
      <c r="K4390" s="57"/>
      <c r="L4390" s="57"/>
      <c r="M4390" s="274"/>
      <c r="N4390" s="274"/>
      <c r="O4390" s="57"/>
    </row>
    <row r="4391" spans="1:15">
      <c r="A4391" s="57"/>
      <c r="B4391" s="278">
        <v>47395</v>
      </c>
      <c r="C4391" s="283">
        <f t="shared" si="67"/>
        <v>10503755372</v>
      </c>
      <c r="D4391" s="57"/>
      <c r="E4391" s="57"/>
      <c r="F4391" s="279">
        <v>965065260</v>
      </c>
      <c r="G4391" s="286">
        <v>623721212</v>
      </c>
      <c r="H4391" s="278">
        <v>47128</v>
      </c>
      <c r="I4391" s="278"/>
      <c r="K4391" s="57"/>
      <c r="L4391" s="57"/>
      <c r="M4391" s="274"/>
      <c r="N4391" s="274"/>
      <c r="O4391" s="57"/>
    </row>
    <row r="4392" spans="1:15">
      <c r="A4392" s="57"/>
      <c r="B4392" s="278">
        <v>47396</v>
      </c>
      <c r="C4392" s="283">
        <f t="shared" si="67"/>
        <v>10311231745</v>
      </c>
      <c r="D4392" s="57"/>
      <c r="E4392" s="57"/>
      <c r="F4392" s="279">
        <v>772541633</v>
      </c>
      <c r="G4392" s="286">
        <v>623905334</v>
      </c>
      <c r="H4392" s="278">
        <v>46012</v>
      </c>
      <c r="I4392" s="278"/>
      <c r="K4392" s="57"/>
      <c r="L4392" s="57"/>
      <c r="M4392" s="274"/>
      <c r="N4392" s="274"/>
      <c r="O4392" s="57"/>
    </row>
    <row r="4393" spans="1:15">
      <c r="A4393" s="57"/>
      <c r="B4393" s="278">
        <v>47397</v>
      </c>
      <c r="C4393" s="283">
        <f t="shared" si="67"/>
        <v>10348983230</v>
      </c>
      <c r="D4393" s="57"/>
      <c r="E4393" s="57"/>
      <c r="F4393" s="279">
        <v>810293118</v>
      </c>
      <c r="G4393" s="286">
        <v>624018286</v>
      </c>
      <c r="H4393" s="278">
        <v>43893</v>
      </c>
      <c r="I4393" s="278"/>
      <c r="K4393" s="57"/>
      <c r="L4393" s="57"/>
      <c r="M4393" s="274"/>
      <c r="N4393" s="274"/>
      <c r="O4393" s="57"/>
    </row>
    <row r="4394" spans="1:15">
      <c r="A4394" s="57"/>
      <c r="B4394" s="278">
        <v>47398</v>
      </c>
      <c r="C4394" s="283">
        <f t="shared" si="67"/>
        <v>10430677250</v>
      </c>
      <c r="D4394" s="57"/>
      <c r="E4394" s="57"/>
      <c r="F4394" s="279">
        <v>891987138</v>
      </c>
      <c r="G4394" s="286">
        <v>624087944</v>
      </c>
      <c r="H4394" s="278">
        <v>44594</v>
      </c>
      <c r="I4394" s="278"/>
      <c r="K4394" s="57"/>
      <c r="L4394" s="57"/>
      <c r="M4394" s="274"/>
      <c r="N4394" s="274"/>
      <c r="O4394" s="57"/>
    </row>
    <row r="4395" spans="1:15">
      <c r="A4395" s="57"/>
      <c r="B4395" s="278">
        <v>47399</v>
      </c>
      <c r="C4395" s="283">
        <f t="shared" si="67"/>
        <v>10139037128</v>
      </c>
      <c r="D4395" s="57"/>
      <c r="E4395" s="57"/>
      <c r="F4395" s="279">
        <v>600347016</v>
      </c>
      <c r="G4395" s="286">
        <v>624247622</v>
      </c>
      <c r="H4395" s="278">
        <v>47181</v>
      </c>
      <c r="I4395" s="278"/>
      <c r="K4395" s="57"/>
      <c r="L4395" s="57"/>
      <c r="M4395" s="274"/>
      <c r="N4395" s="274"/>
      <c r="O4395" s="57"/>
    </row>
    <row r="4396" spans="1:15">
      <c r="A4396" s="57"/>
      <c r="B4396" s="278">
        <v>47400</v>
      </c>
      <c r="C4396" s="283">
        <f t="shared" si="67"/>
        <v>9994435587</v>
      </c>
      <c r="D4396" s="57"/>
      <c r="E4396" s="57"/>
      <c r="F4396" s="279">
        <v>455745475</v>
      </c>
      <c r="G4396" s="286">
        <v>624399450</v>
      </c>
      <c r="H4396" s="278">
        <v>47828</v>
      </c>
      <c r="I4396" s="278"/>
      <c r="K4396" s="57"/>
      <c r="L4396" s="57"/>
      <c r="M4396" s="274"/>
      <c r="N4396" s="274"/>
      <c r="O4396" s="57"/>
    </row>
    <row r="4397" spans="1:15">
      <c r="A4397" s="57"/>
      <c r="B4397" s="278">
        <v>47401</v>
      </c>
      <c r="C4397" s="283">
        <f t="shared" si="67"/>
        <v>10409878604</v>
      </c>
      <c r="D4397" s="57"/>
      <c r="E4397" s="57"/>
      <c r="F4397" s="279">
        <v>871188492</v>
      </c>
      <c r="G4397" s="286">
        <v>624511445</v>
      </c>
      <c r="H4397" s="278">
        <v>43078</v>
      </c>
      <c r="I4397" s="278"/>
      <c r="K4397" s="57"/>
      <c r="L4397" s="57"/>
      <c r="M4397" s="274"/>
      <c r="N4397" s="274"/>
      <c r="O4397" s="57"/>
    </row>
    <row r="4398" spans="1:15">
      <c r="A4398" s="57"/>
      <c r="B4398" s="278">
        <v>47402</v>
      </c>
      <c r="C4398" s="283">
        <f t="shared" si="67"/>
        <v>10258227737</v>
      </c>
      <c r="D4398" s="57"/>
      <c r="E4398" s="57"/>
      <c r="F4398" s="279">
        <v>719537625</v>
      </c>
      <c r="G4398" s="286">
        <v>624868066</v>
      </c>
      <c r="H4398" s="278">
        <v>48961</v>
      </c>
      <c r="I4398" s="278"/>
      <c r="K4398" s="57"/>
      <c r="L4398" s="57"/>
      <c r="M4398" s="274"/>
      <c r="N4398" s="274"/>
      <c r="O4398" s="57"/>
    </row>
    <row r="4399" spans="1:15">
      <c r="A4399" s="57"/>
      <c r="B4399" s="278">
        <v>47403</v>
      </c>
      <c r="C4399" s="283">
        <f t="shared" si="67"/>
        <v>10282366755</v>
      </c>
      <c r="D4399" s="57"/>
      <c r="E4399" s="57"/>
      <c r="F4399" s="279">
        <v>743676643</v>
      </c>
      <c r="G4399" s="286">
        <v>624934312</v>
      </c>
      <c r="H4399" s="278">
        <v>43572</v>
      </c>
      <c r="I4399" s="278"/>
      <c r="K4399" s="57"/>
      <c r="L4399" s="57"/>
      <c r="M4399" s="274"/>
      <c r="N4399" s="274"/>
      <c r="O4399" s="57"/>
    </row>
    <row r="4400" spans="1:15">
      <c r="A4400" s="57"/>
      <c r="B4400" s="278">
        <v>47404</v>
      </c>
      <c r="C4400" s="283">
        <f t="shared" si="67"/>
        <v>9812678816</v>
      </c>
      <c r="D4400" s="57"/>
      <c r="E4400" s="57"/>
      <c r="F4400" s="279">
        <v>273988704</v>
      </c>
      <c r="G4400" s="286">
        <v>625282360</v>
      </c>
      <c r="H4400" s="278">
        <v>48336</v>
      </c>
      <c r="I4400" s="278"/>
      <c r="K4400" s="57"/>
      <c r="L4400" s="57"/>
      <c r="M4400" s="274"/>
      <c r="N4400" s="274"/>
      <c r="O4400" s="57"/>
    </row>
    <row r="4401" spans="1:15">
      <c r="A4401" s="57"/>
      <c r="B4401" s="278">
        <v>47405</v>
      </c>
      <c r="C4401" s="283">
        <f t="shared" si="67"/>
        <v>10069076341</v>
      </c>
      <c r="D4401" s="57"/>
      <c r="E4401" s="57"/>
      <c r="F4401" s="279">
        <v>530386229</v>
      </c>
      <c r="G4401" s="286">
        <v>625522997</v>
      </c>
      <c r="H4401" s="278">
        <v>44166</v>
      </c>
      <c r="I4401" s="278"/>
      <c r="K4401" s="57"/>
      <c r="L4401" s="57"/>
      <c r="M4401" s="274"/>
      <c r="N4401" s="274"/>
      <c r="O4401" s="57"/>
    </row>
    <row r="4402" spans="1:15">
      <c r="A4402" s="57"/>
      <c r="B4402" s="278">
        <v>47406</v>
      </c>
      <c r="C4402" s="283">
        <f t="shared" si="67"/>
        <v>10207761187</v>
      </c>
      <c r="D4402" s="57"/>
      <c r="E4402" s="57"/>
      <c r="F4402" s="279">
        <v>669071075</v>
      </c>
      <c r="G4402" s="286">
        <v>625536380</v>
      </c>
      <c r="H4402" s="278">
        <v>45509</v>
      </c>
      <c r="I4402" s="278"/>
      <c r="K4402" s="57"/>
      <c r="L4402" s="57"/>
      <c r="M4402" s="274"/>
      <c r="N4402" s="274"/>
      <c r="O4402" s="57"/>
    </row>
    <row r="4403" spans="1:15">
      <c r="A4403" s="57"/>
      <c r="B4403" s="278">
        <v>47407</v>
      </c>
      <c r="C4403" s="283">
        <f t="shared" si="67"/>
        <v>9809834635</v>
      </c>
      <c r="D4403" s="57"/>
      <c r="E4403" s="57"/>
      <c r="F4403" s="279">
        <v>271144523</v>
      </c>
      <c r="G4403" s="286">
        <v>625593334</v>
      </c>
      <c r="H4403" s="278">
        <v>48473</v>
      </c>
      <c r="I4403" s="278"/>
      <c r="K4403" s="57"/>
      <c r="L4403" s="57"/>
      <c r="M4403" s="274"/>
      <c r="N4403" s="274"/>
      <c r="O4403" s="57"/>
    </row>
    <row r="4404" spans="1:15">
      <c r="A4404" s="57"/>
      <c r="B4404" s="278">
        <v>47408</v>
      </c>
      <c r="C4404" s="283">
        <f t="shared" si="67"/>
        <v>9751757286</v>
      </c>
      <c r="D4404" s="57"/>
      <c r="E4404" s="57"/>
      <c r="F4404" s="279">
        <v>213067174</v>
      </c>
      <c r="G4404" s="286">
        <v>625805964</v>
      </c>
      <c r="H4404" s="278">
        <v>47834</v>
      </c>
      <c r="I4404" s="278"/>
      <c r="K4404" s="57"/>
      <c r="L4404" s="57"/>
      <c r="M4404" s="274"/>
      <c r="N4404" s="274"/>
      <c r="O4404" s="57"/>
    </row>
    <row r="4405" spans="1:15">
      <c r="A4405" s="57"/>
      <c r="B4405" s="278">
        <v>47409</v>
      </c>
      <c r="C4405" s="283">
        <f t="shared" si="67"/>
        <v>10006743265</v>
      </c>
      <c r="D4405" s="57"/>
      <c r="E4405" s="57"/>
      <c r="F4405" s="279">
        <v>468053153</v>
      </c>
      <c r="G4405" s="286">
        <v>625953399</v>
      </c>
      <c r="H4405" s="278">
        <v>44810</v>
      </c>
      <c r="I4405" s="278"/>
      <c r="K4405" s="57"/>
      <c r="L4405" s="57"/>
      <c r="M4405" s="274"/>
      <c r="N4405" s="274"/>
      <c r="O4405" s="57"/>
    </row>
    <row r="4406" spans="1:15">
      <c r="A4406" s="57"/>
      <c r="B4406" s="278">
        <v>47410</v>
      </c>
      <c r="C4406" s="283">
        <f t="shared" si="67"/>
        <v>9857639163</v>
      </c>
      <c r="D4406" s="57"/>
      <c r="E4406" s="57"/>
      <c r="F4406" s="279">
        <v>318949051</v>
      </c>
      <c r="G4406" s="286">
        <v>626046057</v>
      </c>
      <c r="H4406" s="278">
        <v>46622</v>
      </c>
      <c r="I4406" s="278"/>
      <c r="K4406" s="57"/>
      <c r="L4406" s="57"/>
      <c r="M4406" s="274"/>
      <c r="N4406" s="274"/>
      <c r="O4406" s="57"/>
    </row>
    <row r="4407" spans="1:15">
      <c r="A4407" s="57"/>
      <c r="B4407" s="278">
        <v>47411</v>
      </c>
      <c r="C4407" s="283">
        <f t="shared" si="67"/>
        <v>9909092987</v>
      </c>
      <c r="D4407" s="57"/>
      <c r="E4407" s="57"/>
      <c r="F4407" s="279">
        <v>370402875</v>
      </c>
      <c r="G4407" s="286">
        <v>626195367</v>
      </c>
      <c r="H4407" s="278">
        <v>49032</v>
      </c>
      <c r="I4407" s="278"/>
      <c r="K4407" s="57"/>
      <c r="L4407" s="57"/>
      <c r="M4407" s="274"/>
      <c r="N4407" s="274"/>
      <c r="O4407" s="57"/>
    </row>
    <row r="4408" spans="1:15">
      <c r="A4408" s="57"/>
      <c r="B4408" s="278">
        <v>47412</v>
      </c>
      <c r="C4408" s="283">
        <f t="shared" si="67"/>
        <v>9889360736</v>
      </c>
      <c r="D4408" s="57"/>
      <c r="E4408" s="57"/>
      <c r="F4408" s="279">
        <v>350670624</v>
      </c>
      <c r="G4408" s="286">
        <v>626255015</v>
      </c>
      <c r="H4408" s="278">
        <v>50305</v>
      </c>
      <c r="I4408" s="278"/>
      <c r="K4408" s="57"/>
      <c r="L4408" s="57"/>
      <c r="M4408" s="274"/>
      <c r="N4408" s="274"/>
      <c r="O4408" s="57"/>
    </row>
    <row r="4409" spans="1:15">
      <c r="A4409" s="57"/>
      <c r="B4409" s="278">
        <v>47413</v>
      </c>
      <c r="C4409" s="283">
        <f t="shared" si="67"/>
        <v>9680201944</v>
      </c>
      <c r="D4409" s="57"/>
      <c r="E4409" s="57"/>
      <c r="F4409" s="279">
        <v>141511832</v>
      </c>
      <c r="G4409" s="286">
        <v>626314719</v>
      </c>
      <c r="H4409" s="278">
        <v>49625</v>
      </c>
      <c r="I4409" s="278"/>
      <c r="K4409" s="57"/>
      <c r="L4409" s="57"/>
      <c r="M4409" s="274"/>
      <c r="N4409" s="274"/>
      <c r="O4409" s="57"/>
    </row>
    <row r="4410" spans="1:15">
      <c r="A4410" s="57"/>
      <c r="B4410" s="278">
        <v>47414</v>
      </c>
      <c r="C4410" s="283">
        <f t="shared" si="67"/>
        <v>9904829834</v>
      </c>
      <c r="D4410" s="57"/>
      <c r="E4410" s="57"/>
      <c r="F4410" s="279">
        <v>366139722</v>
      </c>
      <c r="G4410" s="286">
        <v>626452484</v>
      </c>
      <c r="H4410" s="278">
        <v>45634</v>
      </c>
      <c r="I4410" s="278"/>
      <c r="K4410" s="57"/>
      <c r="L4410" s="57"/>
      <c r="M4410" s="274"/>
      <c r="N4410" s="274"/>
      <c r="O4410" s="57"/>
    </row>
    <row r="4411" spans="1:15">
      <c r="A4411" s="57"/>
      <c r="B4411" s="278">
        <v>47415</v>
      </c>
      <c r="C4411" s="283">
        <f t="shared" si="67"/>
        <v>9654434060</v>
      </c>
      <c r="D4411" s="57"/>
      <c r="E4411" s="57"/>
      <c r="F4411" s="279">
        <v>115743948</v>
      </c>
      <c r="G4411" s="286">
        <v>626556985</v>
      </c>
      <c r="H4411" s="278">
        <v>45747</v>
      </c>
      <c r="I4411" s="278"/>
      <c r="K4411" s="57"/>
      <c r="L4411" s="57"/>
      <c r="M4411" s="274"/>
      <c r="N4411" s="274"/>
      <c r="O4411" s="57"/>
    </row>
    <row r="4412" spans="1:15">
      <c r="A4412" s="57"/>
      <c r="B4412" s="278">
        <v>47416</v>
      </c>
      <c r="C4412" s="283">
        <f t="shared" si="67"/>
        <v>9913560877</v>
      </c>
      <c r="D4412" s="57"/>
      <c r="E4412" s="57"/>
      <c r="F4412" s="279">
        <v>374870765</v>
      </c>
      <c r="G4412" s="286">
        <v>626789724</v>
      </c>
      <c r="H4412" s="278">
        <v>44045</v>
      </c>
      <c r="I4412" s="278"/>
      <c r="K4412" s="57"/>
      <c r="L4412" s="57"/>
      <c r="M4412" s="274"/>
      <c r="N4412" s="274"/>
      <c r="O4412" s="57"/>
    </row>
    <row r="4413" spans="1:15">
      <c r="A4413" s="57"/>
      <c r="B4413" s="278">
        <v>47417</v>
      </c>
      <c r="C4413" s="283">
        <f t="shared" si="67"/>
        <v>9818324198</v>
      </c>
      <c r="D4413" s="57"/>
      <c r="E4413" s="57"/>
      <c r="F4413" s="279">
        <v>279634086</v>
      </c>
      <c r="G4413" s="286">
        <v>626810281</v>
      </c>
      <c r="H4413" s="278">
        <v>50341</v>
      </c>
      <c r="I4413" s="278"/>
      <c r="K4413" s="57"/>
      <c r="L4413" s="57"/>
      <c r="M4413" s="274"/>
      <c r="N4413" s="274"/>
      <c r="O4413" s="57"/>
    </row>
    <row r="4414" spans="1:15">
      <c r="A4414" s="57"/>
      <c r="B4414" s="278">
        <v>47418</v>
      </c>
      <c r="C4414" s="283">
        <f t="shared" si="67"/>
        <v>9994213548</v>
      </c>
      <c r="D4414" s="57"/>
      <c r="E4414" s="57"/>
      <c r="F4414" s="279">
        <v>455523436</v>
      </c>
      <c r="G4414" s="286">
        <v>626818878</v>
      </c>
      <c r="H4414" s="278">
        <v>46260</v>
      </c>
      <c r="I4414" s="278"/>
      <c r="K4414" s="57"/>
      <c r="L4414" s="57"/>
      <c r="M4414" s="274"/>
      <c r="N4414" s="274"/>
      <c r="O4414" s="57"/>
    </row>
    <row r="4415" spans="1:15">
      <c r="A4415" s="57"/>
      <c r="B4415" s="278">
        <v>47419</v>
      </c>
      <c r="C4415" s="283">
        <f t="shared" si="67"/>
        <v>9801121593</v>
      </c>
      <c r="D4415" s="57"/>
      <c r="E4415" s="57"/>
      <c r="F4415" s="279">
        <v>262431481</v>
      </c>
      <c r="G4415" s="286">
        <v>627065351</v>
      </c>
      <c r="H4415" s="278">
        <v>48279</v>
      </c>
      <c r="I4415" s="278"/>
      <c r="K4415" s="57"/>
      <c r="L4415" s="57"/>
      <c r="M4415" s="274"/>
      <c r="N4415" s="274"/>
      <c r="O4415" s="57"/>
    </row>
    <row r="4416" spans="1:15">
      <c r="A4416" s="57"/>
      <c r="B4416" s="278">
        <v>47420</v>
      </c>
      <c r="C4416" s="283">
        <f t="shared" si="67"/>
        <v>10501338269</v>
      </c>
      <c r="D4416" s="57"/>
      <c r="E4416" s="57"/>
      <c r="F4416" s="279">
        <v>962648157</v>
      </c>
      <c r="G4416" s="286">
        <v>627169974</v>
      </c>
      <c r="H4416" s="278">
        <v>44571</v>
      </c>
      <c r="I4416" s="278"/>
      <c r="K4416" s="57"/>
      <c r="L4416" s="57"/>
      <c r="M4416" s="274"/>
      <c r="N4416" s="274"/>
      <c r="O4416" s="57"/>
    </row>
    <row r="4417" spans="1:15">
      <c r="A4417" s="57"/>
      <c r="B4417" s="278">
        <v>47421</v>
      </c>
      <c r="C4417" s="283">
        <f t="shared" si="67"/>
        <v>9969395197</v>
      </c>
      <c r="D4417" s="57"/>
      <c r="E4417" s="57"/>
      <c r="F4417" s="279">
        <v>430705085</v>
      </c>
      <c r="G4417" s="286">
        <v>627206822</v>
      </c>
      <c r="H4417" s="278">
        <v>43054</v>
      </c>
      <c r="I4417" s="278"/>
      <c r="K4417" s="57"/>
      <c r="L4417" s="57"/>
      <c r="M4417" s="274"/>
      <c r="N4417" s="274"/>
      <c r="O4417" s="57"/>
    </row>
    <row r="4418" spans="1:15">
      <c r="A4418" s="57"/>
      <c r="B4418" s="278">
        <v>47422</v>
      </c>
      <c r="C4418" s="283">
        <f t="shared" si="67"/>
        <v>10453771903</v>
      </c>
      <c r="D4418" s="57"/>
      <c r="E4418" s="57"/>
      <c r="F4418" s="279">
        <v>915081791</v>
      </c>
      <c r="G4418" s="286">
        <v>627207746</v>
      </c>
      <c r="H4418" s="278">
        <v>43149</v>
      </c>
      <c r="I4418" s="278"/>
      <c r="K4418" s="57"/>
      <c r="L4418" s="57"/>
      <c r="M4418" s="274"/>
      <c r="N4418" s="274"/>
      <c r="O4418" s="57"/>
    </row>
    <row r="4419" spans="1:15">
      <c r="A4419" s="57"/>
      <c r="B4419" s="278">
        <v>47423</v>
      </c>
      <c r="C4419" s="283">
        <f t="shared" si="67"/>
        <v>10360208143</v>
      </c>
      <c r="D4419" s="57"/>
      <c r="E4419" s="57"/>
      <c r="F4419" s="279">
        <v>821518031</v>
      </c>
      <c r="G4419" s="286">
        <v>627356278</v>
      </c>
      <c r="H4419" s="278">
        <v>45396</v>
      </c>
      <c r="I4419" s="278"/>
      <c r="K4419" s="57"/>
      <c r="L4419" s="57"/>
      <c r="M4419" s="274"/>
      <c r="N4419" s="274"/>
      <c r="O4419" s="57"/>
    </row>
    <row r="4420" spans="1:15">
      <c r="A4420" s="57"/>
      <c r="B4420" s="278">
        <v>47424</v>
      </c>
      <c r="C4420" s="283">
        <f t="shared" si="67"/>
        <v>10283417399</v>
      </c>
      <c r="D4420" s="57"/>
      <c r="E4420" s="57"/>
      <c r="F4420" s="279">
        <v>744727287</v>
      </c>
      <c r="G4420" s="286">
        <v>627871658</v>
      </c>
      <c r="H4420" s="278">
        <v>50274</v>
      </c>
      <c r="I4420" s="278"/>
      <c r="K4420" s="57"/>
      <c r="L4420" s="57"/>
      <c r="M4420" s="274"/>
      <c r="N4420" s="274"/>
      <c r="O4420" s="57"/>
    </row>
    <row r="4421" spans="1:15">
      <c r="A4421" s="57"/>
      <c r="B4421" s="278">
        <v>47425</v>
      </c>
      <c r="C4421" s="283">
        <f t="shared" si="67"/>
        <v>10505301036</v>
      </c>
      <c r="D4421" s="57"/>
      <c r="E4421" s="57"/>
      <c r="F4421" s="279">
        <v>966610924</v>
      </c>
      <c r="G4421" s="286">
        <v>628077234</v>
      </c>
      <c r="H4421" s="278">
        <v>43992</v>
      </c>
      <c r="I4421" s="278"/>
      <c r="K4421" s="57"/>
      <c r="L4421" s="57"/>
      <c r="M4421" s="274"/>
      <c r="N4421" s="274"/>
      <c r="O4421" s="57"/>
    </row>
    <row r="4422" spans="1:15">
      <c r="A4422" s="57"/>
      <c r="B4422" s="278">
        <v>47426</v>
      </c>
      <c r="C4422" s="283">
        <f t="shared" si="67"/>
        <v>10008915412</v>
      </c>
      <c r="D4422" s="57"/>
      <c r="E4422" s="57"/>
      <c r="F4422" s="279">
        <v>470225300</v>
      </c>
      <c r="G4422" s="286">
        <v>628102615</v>
      </c>
      <c r="H4422" s="278">
        <v>46170</v>
      </c>
      <c r="I4422" s="278"/>
      <c r="K4422" s="57"/>
      <c r="L4422" s="57"/>
      <c r="M4422" s="274"/>
      <c r="N4422" s="274"/>
      <c r="O4422" s="57"/>
    </row>
    <row r="4423" spans="1:15">
      <c r="A4423" s="57"/>
      <c r="B4423" s="278">
        <v>47427</v>
      </c>
      <c r="C4423" s="283">
        <f t="shared" si="67"/>
        <v>10040975661</v>
      </c>
      <c r="D4423" s="57"/>
      <c r="E4423" s="57"/>
      <c r="F4423" s="279">
        <v>502285549</v>
      </c>
      <c r="G4423" s="286">
        <v>628132487</v>
      </c>
      <c r="H4423" s="278">
        <v>50399</v>
      </c>
      <c r="I4423" s="278"/>
      <c r="K4423" s="57"/>
      <c r="L4423" s="57"/>
      <c r="M4423" s="274"/>
      <c r="N4423" s="274"/>
      <c r="O4423" s="57"/>
    </row>
    <row r="4424" spans="1:15">
      <c r="A4424" s="57"/>
      <c r="B4424" s="278">
        <v>47428</v>
      </c>
      <c r="C4424" s="283">
        <f t="shared" si="67"/>
        <v>10394017691</v>
      </c>
      <c r="D4424" s="57"/>
      <c r="E4424" s="57"/>
      <c r="F4424" s="279">
        <v>855327579</v>
      </c>
      <c r="G4424" s="286">
        <v>628299001</v>
      </c>
      <c r="H4424" s="278">
        <v>44747</v>
      </c>
      <c r="I4424" s="278"/>
      <c r="K4424" s="57"/>
      <c r="L4424" s="57"/>
      <c r="M4424" s="274"/>
      <c r="N4424" s="274"/>
      <c r="O4424" s="57"/>
    </row>
    <row r="4425" spans="1:15">
      <c r="A4425" s="57"/>
      <c r="B4425" s="278">
        <v>47429</v>
      </c>
      <c r="C4425" s="283">
        <f t="shared" si="67"/>
        <v>9667141609</v>
      </c>
      <c r="D4425" s="57"/>
      <c r="E4425" s="57"/>
      <c r="F4425" s="279">
        <v>128451497</v>
      </c>
      <c r="G4425" s="286">
        <v>628317636</v>
      </c>
      <c r="H4425" s="278">
        <v>43041</v>
      </c>
      <c r="I4425" s="278"/>
      <c r="K4425" s="57"/>
      <c r="L4425" s="57"/>
      <c r="M4425" s="274"/>
      <c r="N4425" s="274"/>
      <c r="O4425" s="57"/>
    </row>
    <row r="4426" spans="1:15">
      <c r="A4426" s="57"/>
      <c r="B4426" s="278">
        <v>47430</v>
      </c>
      <c r="C4426" s="283">
        <f t="shared" si="67"/>
        <v>10389786779</v>
      </c>
      <c r="D4426" s="57"/>
      <c r="E4426" s="57"/>
      <c r="F4426" s="279">
        <v>851096667</v>
      </c>
      <c r="G4426" s="286">
        <v>628694280</v>
      </c>
      <c r="H4426" s="278">
        <v>49649</v>
      </c>
      <c r="I4426" s="278"/>
      <c r="K4426" s="57"/>
      <c r="L4426" s="57"/>
      <c r="M4426" s="274"/>
      <c r="N4426" s="274"/>
      <c r="O4426" s="57"/>
    </row>
    <row r="4427" spans="1:15">
      <c r="A4427" s="57"/>
      <c r="B4427" s="278">
        <v>47431</v>
      </c>
      <c r="C4427" s="283">
        <f t="shared" si="67"/>
        <v>9885910401</v>
      </c>
      <c r="D4427" s="57"/>
      <c r="E4427" s="57"/>
      <c r="F4427" s="279">
        <v>347220289</v>
      </c>
      <c r="G4427" s="286">
        <v>628735132</v>
      </c>
      <c r="H4427" s="278">
        <v>44968</v>
      </c>
      <c r="I4427" s="278"/>
      <c r="K4427" s="57"/>
      <c r="L4427" s="57"/>
      <c r="M4427" s="274"/>
      <c r="N4427" s="274"/>
      <c r="O4427" s="57"/>
    </row>
    <row r="4428" spans="1:15">
      <c r="A4428" s="57"/>
      <c r="B4428" s="278">
        <v>47432</v>
      </c>
      <c r="C4428" s="283">
        <f t="shared" si="67"/>
        <v>10251347101</v>
      </c>
      <c r="D4428" s="57"/>
      <c r="E4428" s="57"/>
      <c r="F4428" s="279">
        <v>712656989</v>
      </c>
      <c r="G4428" s="286">
        <v>628894793</v>
      </c>
      <c r="H4428" s="278">
        <v>43915</v>
      </c>
      <c r="I4428" s="278"/>
      <c r="K4428" s="57"/>
      <c r="L4428" s="57"/>
      <c r="M4428" s="274"/>
      <c r="N4428" s="274"/>
      <c r="O4428" s="57"/>
    </row>
    <row r="4429" spans="1:15">
      <c r="A4429" s="57"/>
      <c r="B4429" s="278">
        <v>47433</v>
      </c>
      <c r="C4429" s="283">
        <f t="shared" si="67"/>
        <v>9646475791</v>
      </c>
      <c r="D4429" s="57"/>
      <c r="E4429" s="57"/>
      <c r="F4429" s="279">
        <v>107785679</v>
      </c>
      <c r="G4429" s="286">
        <v>628923269</v>
      </c>
      <c r="H4429" s="278">
        <v>50162</v>
      </c>
      <c r="I4429" s="278"/>
      <c r="K4429" s="57"/>
      <c r="L4429" s="57"/>
      <c r="M4429" s="274"/>
      <c r="N4429" s="274"/>
      <c r="O4429" s="57"/>
    </row>
    <row r="4430" spans="1:15">
      <c r="A4430" s="57"/>
      <c r="B4430" s="278">
        <v>47434</v>
      </c>
      <c r="C4430" s="283">
        <f t="shared" si="67"/>
        <v>10242594642</v>
      </c>
      <c r="D4430" s="57"/>
      <c r="E4430" s="57"/>
      <c r="F4430" s="279">
        <v>703904530</v>
      </c>
      <c r="G4430" s="286">
        <v>629027522</v>
      </c>
      <c r="H4430" s="278">
        <v>43612</v>
      </c>
      <c r="I4430" s="278"/>
      <c r="K4430" s="57"/>
      <c r="L4430" s="57"/>
      <c r="M4430" s="274"/>
      <c r="N4430" s="274"/>
      <c r="O4430" s="57"/>
    </row>
    <row r="4431" spans="1:15">
      <c r="A4431" s="57"/>
      <c r="B4431" s="278">
        <v>47435</v>
      </c>
      <c r="C4431" s="283">
        <f t="shared" si="67"/>
        <v>9784451394</v>
      </c>
      <c r="D4431" s="57"/>
      <c r="E4431" s="57"/>
      <c r="F4431" s="279">
        <v>245761282</v>
      </c>
      <c r="G4431" s="286">
        <v>629062758</v>
      </c>
      <c r="H4431" s="278">
        <v>46297</v>
      </c>
      <c r="I4431" s="278"/>
      <c r="K4431" s="57"/>
      <c r="L4431" s="57"/>
      <c r="M4431" s="274"/>
      <c r="N4431" s="274"/>
      <c r="O4431" s="57"/>
    </row>
    <row r="4432" spans="1:15">
      <c r="A4432" s="57"/>
      <c r="B4432" s="278">
        <v>47436</v>
      </c>
      <c r="C4432" s="283">
        <f t="shared" si="67"/>
        <v>10232106969</v>
      </c>
      <c r="D4432" s="57"/>
      <c r="E4432" s="57"/>
      <c r="F4432" s="279">
        <v>693416857</v>
      </c>
      <c r="G4432" s="286">
        <v>629069518</v>
      </c>
      <c r="H4432" s="278">
        <v>48079</v>
      </c>
      <c r="I4432" s="278"/>
      <c r="K4432" s="57"/>
      <c r="L4432" s="57"/>
      <c r="M4432" s="274"/>
      <c r="N4432" s="274"/>
      <c r="O4432" s="57"/>
    </row>
    <row r="4433" spans="1:15">
      <c r="A4433" s="57"/>
      <c r="B4433" s="278">
        <v>47437</v>
      </c>
      <c r="C4433" s="283">
        <f t="shared" si="67"/>
        <v>9727833590</v>
      </c>
      <c r="D4433" s="57"/>
      <c r="E4433" s="57"/>
      <c r="F4433" s="279">
        <v>189143478</v>
      </c>
      <c r="G4433" s="286">
        <v>629592757</v>
      </c>
      <c r="H4433" s="278">
        <v>45403</v>
      </c>
      <c r="I4433" s="278"/>
      <c r="K4433" s="57"/>
      <c r="L4433" s="57"/>
      <c r="M4433" s="274"/>
      <c r="N4433" s="274"/>
      <c r="O4433" s="57"/>
    </row>
    <row r="4434" spans="1:15">
      <c r="A4434" s="57"/>
      <c r="B4434" s="278">
        <v>47438</v>
      </c>
      <c r="C4434" s="283">
        <f t="shared" si="67"/>
        <v>9732200960</v>
      </c>
      <c r="D4434" s="57"/>
      <c r="E4434" s="57"/>
      <c r="F4434" s="279">
        <v>193510848</v>
      </c>
      <c r="G4434" s="286">
        <v>629594548</v>
      </c>
      <c r="H4434" s="278">
        <v>50398</v>
      </c>
      <c r="I4434" s="278"/>
      <c r="K4434" s="57"/>
      <c r="L4434" s="57"/>
      <c r="M4434" s="274"/>
      <c r="N4434" s="274"/>
      <c r="O4434" s="57"/>
    </row>
    <row r="4435" spans="1:15">
      <c r="A4435" s="57"/>
      <c r="B4435" s="278">
        <v>47439</v>
      </c>
      <c r="C4435" s="283">
        <f t="shared" si="67"/>
        <v>10209664464</v>
      </c>
      <c r="D4435" s="57"/>
      <c r="E4435" s="57"/>
      <c r="F4435" s="279">
        <v>670974352</v>
      </c>
      <c r="G4435" s="286">
        <v>629756000</v>
      </c>
      <c r="H4435" s="278">
        <v>47023</v>
      </c>
      <c r="I4435" s="278"/>
      <c r="K4435" s="57"/>
      <c r="L4435" s="57"/>
      <c r="M4435" s="274"/>
      <c r="N4435" s="274"/>
      <c r="O4435" s="57"/>
    </row>
    <row r="4436" spans="1:15">
      <c r="A4436" s="57"/>
      <c r="B4436" s="278">
        <v>47440</v>
      </c>
      <c r="C4436" s="283">
        <f t="shared" si="67"/>
        <v>10029036370</v>
      </c>
      <c r="D4436" s="57"/>
      <c r="E4436" s="57"/>
      <c r="F4436" s="279">
        <v>490346258</v>
      </c>
      <c r="G4436" s="286">
        <v>629872897</v>
      </c>
      <c r="H4436" s="278">
        <v>43781</v>
      </c>
      <c r="I4436" s="278"/>
      <c r="K4436" s="57"/>
      <c r="L4436" s="57"/>
      <c r="M4436" s="274"/>
      <c r="N4436" s="274"/>
      <c r="O4436" s="57"/>
    </row>
    <row r="4437" spans="1:15">
      <c r="A4437" s="57"/>
      <c r="B4437" s="278">
        <v>47441</v>
      </c>
      <c r="C4437" s="283">
        <f t="shared" si="67"/>
        <v>10240169531</v>
      </c>
      <c r="D4437" s="57"/>
      <c r="E4437" s="57"/>
      <c r="F4437" s="279">
        <v>701479419</v>
      </c>
      <c r="G4437" s="286">
        <v>629977985</v>
      </c>
      <c r="H4437" s="278">
        <v>45668</v>
      </c>
      <c r="I4437" s="278"/>
      <c r="K4437" s="57"/>
      <c r="L4437" s="57"/>
      <c r="M4437" s="274"/>
      <c r="N4437" s="274"/>
      <c r="O4437" s="57"/>
    </row>
    <row r="4438" spans="1:15">
      <c r="A4438" s="57"/>
      <c r="B4438" s="278">
        <v>47442</v>
      </c>
      <c r="C4438" s="283">
        <f t="shared" si="67"/>
        <v>10192860576</v>
      </c>
      <c r="D4438" s="57"/>
      <c r="E4438" s="57"/>
      <c r="F4438" s="279">
        <v>654170464</v>
      </c>
      <c r="G4438" s="286">
        <v>630304760</v>
      </c>
      <c r="H4438" s="278">
        <v>49065</v>
      </c>
      <c r="I4438" s="278"/>
      <c r="K4438" s="57"/>
      <c r="L4438" s="57"/>
      <c r="M4438" s="274"/>
      <c r="N4438" s="274"/>
      <c r="O4438" s="57"/>
    </row>
    <row r="4439" spans="1:15">
      <c r="A4439" s="57"/>
      <c r="B4439" s="278">
        <v>47443</v>
      </c>
      <c r="C4439" s="283">
        <f t="shared" si="67"/>
        <v>9780349415</v>
      </c>
      <c r="D4439" s="57"/>
      <c r="E4439" s="57"/>
      <c r="F4439" s="279">
        <v>241659303</v>
      </c>
      <c r="G4439" s="286">
        <v>630382140</v>
      </c>
      <c r="H4439" s="278">
        <v>49736</v>
      </c>
      <c r="I4439" s="278"/>
      <c r="K4439" s="57"/>
      <c r="L4439" s="57"/>
      <c r="M4439" s="274"/>
      <c r="N4439" s="274"/>
      <c r="O4439" s="57"/>
    </row>
    <row r="4440" spans="1:15">
      <c r="A4440" s="57"/>
      <c r="B4440" s="278">
        <v>47444</v>
      </c>
      <c r="C4440" s="283">
        <f t="shared" si="67"/>
        <v>10277256453</v>
      </c>
      <c r="D4440" s="57"/>
      <c r="E4440" s="57"/>
      <c r="F4440" s="279">
        <v>738566341</v>
      </c>
      <c r="G4440" s="286">
        <v>630489290</v>
      </c>
      <c r="H4440" s="278">
        <v>43589</v>
      </c>
      <c r="I4440" s="278"/>
      <c r="K4440" s="57"/>
      <c r="L4440" s="57"/>
      <c r="M4440" s="274"/>
      <c r="N4440" s="274"/>
      <c r="O4440" s="57"/>
    </row>
    <row r="4441" spans="1:15">
      <c r="A4441" s="57"/>
      <c r="B4441" s="278">
        <v>47445</v>
      </c>
      <c r="C4441" s="283">
        <f t="shared" si="67"/>
        <v>10314143020</v>
      </c>
      <c r="D4441" s="57"/>
      <c r="E4441" s="57"/>
      <c r="F4441" s="279">
        <v>775452908</v>
      </c>
      <c r="G4441" s="286">
        <v>630575893</v>
      </c>
      <c r="H4441" s="278">
        <v>45793</v>
      </c>
      <c r="I4441" s="278"/>
      <c r="K4441" s="57"/>
      <c r="L4441" s="57"/>
      <c r="M4441" s="274"/>
      <c r="N4441" s="274"/>
      <c r="O4441" s="57"/>
    </row>
    <row r="4442" spans="1:15">
      <c r="A4442" s="57"/>
      <c r="B4442" s="278">
        <v>47446</v>
      </c>
      <c r="C4442" s="283">
        <f t="shared" si="67"/>
        <v>9657578963</v>
      </c>
      <c r="D4442" s="57"/>
      <c r="E4442" s="57"/>
      <c r="F4442" s="279">
        <v>118888851</v>
      </c>
      <c r="G4442" s="286">
        <v>630581608</v>
      </c>
      <c r="H4442" s="278">
        <v>43642</v>
      </c>
      <c r="I4442" s="278"/>
      <c r="K4442" s="57"/>
      <c r="L4442" s="57"/>
      <c r="M4442" s="274"/>
      <c r="N4442" s="274"/>
      <c r="O4442" s="57"/>
    </row>
    <row r="4443" spans="1:15">
      <c r="A4443" s="57"/>
      <c r="B4443" s="278">
        <v>47447</v>
      </c>
      <c r="C4443" s="283">
        <f t="shared" si="67"/>
        <v>10057106728</v>
      </c>
      <c r="D4443" s="57"/>
      <c r="E4443" s="57"/>
      <c r="F4443" s="279">
        <v>518416616</v>
      </c>
      <c r="G4443" s="286">
        <v>630689906</v>
      </c>
      <c r="H4443" s="278">
        <v>47163</v>
      </c>
      <c r="I4443" s="278"/>
      <c r="K4443" s="57"/>
      <c r="L4443" s="57"/>
      <c r="M4443" s="274"/>
      <c r="N4443" s="274"/>
      <c r="O4443" s="57"/>
    </row>
    <row r="4444" spans="1:15">
      <c r="A4444" s="57"/>
      <c r="B4444" s="278">
        <v>47448</v>
      </c>
      <c r="C4444" s="283">
        <f t="shared" si="67"/>
        <v>9942224963</v>
      </c>
      <c r="D4444" s="57"/>
      <c r="E4444" s="57"/>
      <c r="F4444" s="279">
        <v>403534851</v>
      </c>
      <c r="G4444" s="286">
        <v>630947496</v>
      </c>
      <c r="H4444" s="278">
        <v>45994</v>
      </c>
      <c r="I4444" s="278"/>
      <c r="K4444" s="57"/>
      <c r="L4444" s="57"/>
      <c r="M4444" s="274"/>
      <c r="N4444" s="274"/>
      <c r="O4444" s="57"/>
    </row>
    <row r="4445" spans="1:15">
      <c r="A4445" s="57"/>
      <c r="B4445" s="278">
        <v>47449</v>
      </c>
      <c r="C4445" s="283">
        <f t="shared" si="67"/>
        <v>10266617728</v>
      </c>
      <c r="D4445" s="57"/>
      <c r="E4445" s="57"/>
      <c r="F4445" s="279">
        <v>727927616</v>
      </c>
      <c r="G4445" s="286">
        <v>631237705</v>
      </c>
      <c r="H4445" s="278">
        <v>45554</v>
      </c>
      <c r="I4445" s="278"/>
      <c r="K4445" s="57"/>
      <c r="L4445" s="57"/>
      <c r="M4445" s="274"/>
      <c r="N4445" s="274"/>
      <c r="O4445" s="57"/>
    </row>
    <row r="4446" spans="1:15">
      <c r="A4446" s="57"/>
      <c r="B4446" s="278">
        <v>47450</v>
      </c>
      <c r="C4446" s="283">
        <f t="shared" si="67"/>
        <v>10240308782</v>
      </c>
      <c r="D4446" s="57"/>
      <c r="E4446" s="57"/>
      <c r="F4446" s="279">
        <v>701618670</v>
      </c>
      <c r="G4446" s="286">
        <v>631328081</v>
      </c>
      <c r="H4446" s="278">
        <v>46156</v>
      </c>
      <c r="I4446" s="278"/>
      <c r="K4446" s="57"/>
      <c r="L4446" s="57"/>
      <c r="M4446" s="274"/>
      <c r="N4446" s="274"/>
      <c r="O4446" s="57"/>
    </row>
    <row r="4447" spans="1:15">
      <c r="A4447" s="57"/>
      <c r="B4447" s="278">
        <v>47451</v>
      </c>
      <c r="C4447" s="283">
        <f t="shared" si="67"/>
        <v>10279229222</v>
      </c>
      <c r="D4447" s="57"/>
      <c r="E4447" s="57"/>
      <c r="F4447" s="279">
        <v>740539110</v>
      </c>
      <c r="G4447" s="286">
        <v>631543902</v>
      </c>
      <c r="H4447" s="278">
        <v>47032</v>
      </c>
      <c r="I4447" s="278"/>
      <c r="K4447" s="57"/>
      <c r="L4447" s="57"/>
      <c r="M4447" s="274"/>
      <c r="N4447" s="274"/>
      <c r="O4447" s="57"/>
    </row>
    <row r="4448" spans="1:15">
      <c r="A4448" s="57"/>
      <c r="B4448" s="278">
        <v>47452</v>
      </c>
      <c r="C4448" s="283">
        <f t="shared" ref="C4448:C4511" si="68">F4448+(F$88*28679+98765)+(G$88*6587+87654)+(E$88*9537+76543)+(J$88*5713+4528)</f>
        <v>9647164411</v>
      </c>
      <c r="D4448" s="57"/>
      <c r="E4448" s="57"/>
      <c r="F4448" s="279">
        <v>108474299</v>
      </c>
      <c r="G4448" s="286">
        <v>631780131</v>
      </c>
      <c r="H4448" s="278">
        <v>46793</v>
      </c>
      <c r="I4448" s="278"/>
      <c r="K4448" s="57"/>
      <c r="L4448" s="57"/>
      <c r="M4448" s="274"/>
      <c r="N4448" s="274"/>
      <c r="O4448" s="57"/>
    </row>
    <row r="4449" spans="1:15">
      <c r="A4449" s="57"/>
      <c r="B4449" s="278">
        <v>47453</v>
      </c>
      <c r="C4449" s="283">
        <f t="shared" si="68"/>
        <v>9691236248</v>
      </c>
      <c r="D4449" s="57"/>
      <c r="E4449" s="57"/>
      <c r="F4449" s="279">
        <v>152546136</v>
      </c>
      <c r="G4449" s="286">
        <v>631896267</v>
      </c>
      <c r="H4449" s="278">
        <v>48160</v>
      </c>
      <c r="I4449" s="278"/>
      <c r="K4449" s="57"/>
      <c r="L4449" s="57"/>
      <c r="M4449" s="274"/>
      <c r="N4449" s="274"/>
      <c r="O4449" s="57"/>
    </row>
    <row r="4450" spans="1:15">
      <c r="A4450" s="57"/>
      <c r="B4450" s="278">
        <v>47454</v>
      </c>
      <c r="C4450" s="283">
        <f t="shared" si="68"/>
        <v>10502590518</v>
      </c>
      <c r="D4450" s="57"/>
      <c r="E4450" s="57"/>
      <c r="F4450" s="279">
        <v>963900406</v>
      </c>
      <c r="G4450" s="286">
        <v>632344007</v>
      </c>
      <c r="H4450" s="278">
        <v>50195</v>
      </c>
      <c r="I4450" s="278"/>
      <c r="K4450" s="57"/>
      <c r="L4450" s="57"/>
      <c r="M4450" s="274"/>
      <c r="N4450" s="274"/>
      <c r="O4450" s="57"/>
    </row>
    <row r="4451" spans="1:15">
      <c r="A4451" s="57"/>
      <c r="B4451" s="278">
        <v>47455</v>
      </c>
      <c r="C4451" s="283">
        <f t="shared" si="68"/>
        <v>9947520800</v>
      </c>
      <c r="D4451" s="57"/>
      <c r="E4451" s="57"/>
      <c r="F4451" s="279">
        <v>408830688</v>
      </c>
      <c r="G4451" s="286">
        <v>632464088</v>
      </c>
      <c r="H4451" s="278">
        <v>47019</v>
      </c>
      <c r="I4451" s="278"/>
      <c r="K4451" s="57"/>
      <c r="L4451" s="57"/>
      <c r="M4451" s="274"/>
      <c r="N4451" s="274"/>
      <c r="O4451" s="57"/>
    </row>
    <row r="4452" spans="1:15">
      <c r="A4452" s="57"/>
      <c r="B4452" s="278">
        <v>47456</v>
      </c>
      <c r="C4452" s="283">
        <f t="shared" si="68"/>
        <v>10317920657</v>
      </c>
      <c r="D4452" s="57"/>
      <c r="E4452" s="57"/>
      <c r="F4452" s="279">
        <v>779230545</v>
      </c>
      <c r="G4452" s="286">
        <v>632613299</v>
      </c>
      <c r="H4452" s="278">
        <v>44513</v>
      </c>
      <c r="I4452" s="278"/>
      <c r="K4452" s="57"/>
      <c r="L4452" s="57"/>
      <c r="M4452" s="274"/>
      <c r="N4452" s="274"/>
      <c r="O4452" s="57"/>
    </row>
    <row r="4453" spans="1:15">
      <c r="A4453" s="57"/>
      <c r="B4453" s="278">
        <v>47457</v>
      </c>
      <c r="C4453" s="283">
        <f t="shared" si="68"/>
        <v>9793643529</v>
      </c>
      <c r="D4453" s="57"/>
      <c r="E4453" s="57"/>
      <c r="F4453" s="279">
        <v>254953417</v>
      </c>
      <c r="G4453" s="286">
        <v>632980547</v>
      </c>
      <c r="H4453" s="278">
        <v>45676</v>
      </c>
      <c r="I4453" s="278"/>
      <c r="K4453" s="57"/>
      <c r="L4453" s="57"/>
      <c r="M4453" s="274"/>
      <c r="N4453" s="274"/>
      <c r="O4453" s="57"/>
    </row>
    <row r="4454" spans="1:15">
      <c r="A4454" s="57"/>
      <c r="B4454" s="278">
        <v>47458</v>
      </c>
      <c r="C4454" s="283">
        <f t="shared" si="68"/>
        <v>10409556397</v>
      </c>
      <c r="D4454" s="57"/>
      <c r="E4454" s="57"/>
      <c r="F4454" s="279">
        <v>870866285</v>
      </c>
      <c r="G4454" s="286">
        <v>633162611</v>
      </c>
      <c r="H4454" s="278">
        <v>46058</v>
      </c>
      <c r="I4454" s="278"/>
      <c r="K4454" s="57"/>
      <c r="L4454" s="57"/>
      <c r="M4454" s="274"/>
      <c r="N4454" s="274"/>
      <c r="O4454" s="57"/>
    </row>
    <row r="4455" spans="1:15">
      <c r="A4455" s="57"/>
      <c r="B4455" s="278">
        <v>47459</v>
      </c>
      <c r="C4455" s="283">
        <f t="shared" si="68"/>
        <v>10445960018</v>
      </c>
      <c r="D4455" s="57"/>
      <c r="E4455" s="57"/>
      <c r="F4455" s="279">
        <v>907269906</v>
      </c>
      <c r="G4455" s="286">
        <v>633275365</v>
      </c>
      <c r="H4455" s="278">
        <v>44417</v>
      </c>
      <c r="I4455" s="278"/>
      <c r="K4455" s="57"/>
      <c r="L4455" s="57"/>
      <c r="M4455" s="274"/>
      <c r="N4455" s="274"/>
      <c r="O4455" s="57"/>
    </row>
    <row r="4456" spans="1:15">
      <c r="A4456" s="57"/>
      <c r="B4456" s="278">
        <v>47460</v>
      </c>
      <c r="C4456" s="283">
        <f t="shared" si="68"/>
        <v>9782219272</v>
      </c>
      <c r="D4456" s="57"/>
      <c r="E4456" s="57"/>
      <c r="F4456" s="279">
        <v>243529160</v>
      </c>
      <c r="G4456" s="286">
        <v>633414874</v>
      </c>
      <c r="H4456" s="278">
        <v>45929</v>
      </c>
      <c r="I4456" s="278"/>
      <c r="K4456" s="57"/>
      <c r="L4456" s="57"/>
      <c r="M4456" s="274"/>
      <c r="N4456" s="274"/>
      <c r="O4456" s="57"/>
    </row>
    <row r="4457" spans="1:15">
      <c r="A4457" s="57"/>
      <c r="B4457" s="278">
        <v>47461</v>
      </c>
      <c r="C4457" s="283">
        <f t="shared" si="68"/>
        <v>9856569905</v>
      </c>
      <c r="D4457" s="57"/>
      <c r="E4457" s="57"/>
      <c r="F4457" s="279">
        <v>317879793</v>
      </c>
      <c r="G4457" s="286">
        <v>633427950</v>
      </c>
      <c r="H4457" s="278">
        <v>44639</v>
      </c>
      <c r="I4457" s="278"/>
      <c r="K4457" s="57"/>
      <c r="L4457" s="57"/>
      <c r="M4457" s="274"/>
      <c r="N4457" s="274"/>
      <c r="O4457" s="57"/>
    </row>
    <row r="4458" spans="1:15">
      <c r="A4458" s="57"/>
      <c r="B4458" s="278">
        <v>47462</v>
      </c>
      <c r="C4458" s="283">
        <f t="shared" si="68"/>
        <v>10364066661</v>
      </c>
      <c r="D4458" s="57"/>
      <c r="E4458" s="57"/>
      <c r="F4458" s="279">
        <v>825376549</v>
      </c>
      <c r="G4458" s="286">
        <v>633670957</v>
      </c>
      <c r="H4458" s="278">
        <v>44207</v>
      </c>
      <c r="I4458" s="278"/>
      <c r="K4458" s="57"/>
      <c r="L4458" s="57"/>
      <c r="M4458" s="274"/>
      <c r="N4458" s="274"/>
      <c r="O4458" s="57"/>
    </row>
    <row r="4459" spans="1:15">
      <c r="A4459" s="57"/>
      <c r="B4459" s="278">
        <v>47463</v>
      </c>
      <c r="C4459" s="283">
        <f t="shared" si="68"/>
        <v>10425301004</v>
      </c>
      <c r="D4459" s="57"/>
      <c r="E4459" s="57"/>
      <c r="F4459" s="279">
        <v>886610892</v>
      </c>
      <c r="G4459" s="286">
        <v>633696182</v>
      </c>
      <c r="H4459" s="278">
        <v>46586</v>
      </c>
      <c r="I4459" s="278"/>
      <c r="K4459" s="57"/>
      <c r="L4459" s="57"/>
      <c r="M4459" s="274"/>
      <c r="N4459" s="274"/>
      <c r="O4459" s="57"/>
    </row>
    <row r="4460" spans="1:15">
      <c r="A4460" s="57"/>
      <c r="B4460" s="278">
        <v>47464</v>
      </c>
      <c r="C4460" s="283">
        <f t="shared" si="68"/>
        <v>10038045827</v>
      </c>
      <c r="D4460" s="57"/>
      <c r="E4460" s="57"/>
      <c r="F4460" s="279">
        <v>499355715</v>
      </c>
      <c r="G4460" s="286">
        <v>633859747</v>
      </c>
      <c r="H4460" s="278">
        <v>49912</v>
      </c>
      <c r="I4460" s="278"/>
      <c r="K4460" s="57"/>
      <c r="L4460" s="57"/>
      <c r="M4460" s="274"/>
      <c r="N4460" s="274"/>
      <c r="O4460" s="57"/>
    </row>
    <row r="4461" spans="1:15">
      <c r="A4461" s="57"/>
      <c r="B4461" s="278">
        <v>47465</v>
      </c>
      <c r="C4461" s="283">
        <f t="shared" si="68"/>
        <v>10534930138</v>
      </c>
      <c r="D4461" s="57"/>
      <c r="E4461" s="57"/>
      <c r="F4461" s="279">
        <v>996240026</v>
      </c>
      <c r="G4461" s="286">
        <v>633910698</v>
      </c>
      <c r="H4461" s="278">
        <v>47077</v>
      </c>
      <c r="I4461" s="278"/>
      <c r="K4461" s="57"/>
      <c r="L4461" s="57"/>
      <c r="M4461" s="274"/>
      <c r="N4461" s="274"/>
      <c r="O4461" s="57"/>
    </row>
    <row r="4462" spans="1:15">
      <c r="A4462" s="57"/>
      <c r="B4462" s="278">
        <v>47466</v>
      </c>
      <c r="C4462" s="283">
        <f t="shared" si="68"/>
        <v>9835446548</v>
      </c>
      <c r="D4462" s="57"/>
      <c r="E4462" s="57"/>
      <c r="F4462" s="279">
        <v>296756436</v>
      </c>
      <c r="G4462" s="286">
        <v>634328343</v>
      </c>
      <c r="H4462" s="278">
        <v>44636</v>
      </c>
      <c r="I4462" s="278"/>
      <c r="K4462" s="57"/>
      <c r="L4462" s="57"/>
      <c r="M4462" s="274"/>
      <c r="N4462" s="274"/>
      <c r="O4462" s="57"/>
    </row>
    <row r="4463" spans="1:15">
      <c r="A4463" s="57"/>
      <c r="B4463" s="278">
        <v>47467</v>
      </c>
      <c r="C4463" s="283">
        <f t="shared" si="68"/>
        <v>10268458899</v>
      </c>
      <c r="D4463" s="57"/>
      <c r="E4463" s="57"/>
      <c r="F4463" s="279">
        <v>729768787</v>
      </c>
      <c r="G4463" s="286">
        <v>634349200</v>
      </c>
      <c r="H4463" s="278">
        <v>48942</v>
      </c>
      <c r="I4463" s="278"/>
      <c r="K4463" s="57"/>
      <c r="L4463" s="57"/>
      <c r="M4463" s="274"/>
      <c r="N4463" s="274"/>
      <c r="O4463" s="57"/>
    </row>
    <row r="4464" spans="1:15">
      <c r="A4464" s="57"/>
      <c r="B4464" s="278">
        <v>47468</v>
      </c>
      <c r="C4464" s="283">
        <f t="shared" si="68"/>
        <v>10537223012</v>
      </c>
      <c r="D4464" s="57"/>
      <c r="E4464" s="57"/>
      <c r="F4464" s="279">
        <v>998532900</v>
      </c>
      <c r="G4464" s="286">
        <v>634384954</v>
      </c>
      <c r="H4464" s="278">
        <v>43017</v>
      </c>
      <c r="I4464" s="278"/>
      <c r="K4464" s="57"/>
      <c r="L4464" s="57"/>
      <c r="M4464" s="274"/>
      <c r="N4464" s="274"/>
      <c r="O4464" s="57"/>
    </row>
    <row r="4465" spans="1:15">
      <c r="A4465" s="57"/>
      <c r="B4465" s="278">
        <v>47469</v>
      </c>
      <c r="C4465" s="283">
        <f t="shared" si="68"/>
        <v>9867608545</v>
      </c>
      <c r="D4465" s="57"/>
      <c r="E4465" s="57"/>
      <c r="F4465" s="279">
        <v>328918433</v>
      </c>
      <c r="G4465" s="286">
        <v>634399223</v>
      </c>
      <c r="H4465" s="278">
        <v>46847</v>
      </c>
      <c r="I4465" s="278"/>
      <c r="K4465" s="57"/>
      <c r="L4465" s="57"/>
      <c r="M4465" s="274"/>
      <c r="N4465" s="274"/>
      <c r="O4465" s="57"/>
    </row>
    <row r="4466" spans="1:15">
      <c r="A4466" s="57"/>
      <c r="B4466" s="278">
        <v>47470</v>
      </c>
      <c r="C4466" s="283">
        <f t="shared" si="68"/>
        <v>9942592249</v>
      </c>
      <c r="D4466" s="57"/>
      <c r="E4466" s="57"/>
      <c r="F4466" s="279">
        <v>403902137</v>
      </c>
      <c r="G4466" s="286">
        <v>634473232</v>
      </c>
      <c r="H4466" s="278">
        <v>46127</v>
      </c>
      <c r="I4466" s="278"/>
      <c r="K4466" s="57"/>
      <c r="L4466" s="57"/>
      <c r="M4466" s="274"/>
      <c r="N4466" s="274"/>
      <c r="O4466" s="57"/>
    </row>
    <row r="4467" spans="1:15">
      <c r="A4467" s="57"/>
      <c r="B4467" s="278">
        <v>47471</v>
      </c>
      <c r="C4467" s="283">
        <f t="shared" si="68"/>
        <v>10338460016</v>
      </c>
      <c r="D4467" s="57"/>
      <c r="E4467" s="57"/>
      <c r="F4467" s="279">
        <v>799769904</v>
      </c>
      <c r="G4467" s="286">
        <v>634499361</v>
      </c>
      <c r="H4467" s="278">
        <v>46712</v>
      </c>
      <c r="I4467" s="278"/>
      <c r="K4467" s="57"/>
      <c r="L4467" s="57"/>
      <c r="M4467" s="274"/>
      <c r="N4467" s="274"/>
      <c r="O4467" s="57"/>
    </row>
    <row r="4468" spans="1:15">
      <c r="A4468" s="57"/>
      <c r="B4468" s="278">
        <v>47472</v>
      </c>
      <c r="C4468" s="283">
        <f t="shared" si="68"/>
        <v>10191862107</v>
      </c>
      <c r="D4468" s="57"/>
      <c r="E4468" s="57"/>
      <c r="F4468" s="279">
        <v>653171995</v>
      </c>
      <c r="G4468" s="286">
        <v>634586068</v>
      </c>
      <c r="H4468" s="278">
        <v>43621</v>
      </c>
      <c r="I4468" s="278"/>
      <c r="K4468" s="57"/>
      <c r="L4468" s="57"/>
      <c r="M4468" s="274"/>
      <c r="N4468" s="274"/>
      <c r="O4468" s="57"/>
    </row>
    <row r="4469" spans="1:15">
      <c r="A4469" s="57"/>
      <c r="B4469" s="278">
        <v>47473</v>
      </c>
      <c r="C4469" s="283">
        <f t="shared" si="68"/>
        <v>10319369348</v>
      </c>
      <c r="D4469" s="57"/>
      <c r="E4469" s="57"/>
      <c r="F4469" s="279">
        <v>780679236</v>
      </c>
      <c r="G4469" s="286">
        <v>634728834</v>
      </c>
      <c r="H4469" s="278">
        <v>44412</v>
      </c>
      <c r="I4469" s="278"/>
      <c r="K4469" s="57"/>
      <c r="L4469" s="57"/>
      <c r="M4469" s="274"/>
      <c r="N4469" s="274"/>
      <c r="O4469" s="57"/>
    </row>
    <row r="4470" spans="1:15">
      <c r="A4470" s="57"/>
      <c r="B4470" s="278">
        <v>47474</v>
      </c>
      <c r="C4470" s="283">
        <f t="shared" si="68"/>
        <v>10287329813</v>
      </c>
      <c r="D4470" s="57"/>
      <c r="E4470" s="57"/>
      <c r="F4470" s="279">
        <v>748639701</v>
      </c>
      <c r="G4470" s="286">
        <v>634742704</v>
      </c>
      <c r="H4470" s="278">
        <v>43353</v>
      </c>
      <c r="I4470" s="278"/>
      <c r="K4470" s="57"/>
      <c r="L4470" s="57"/>
      <c r="M4470" s="274"/>
      <c r="N4470" s="274"/>
      <c r="O4470" s="57"/>
    </row>
    <row r="4471" spans="1:15">
      <c r="A4471" s="57"/>
      <c r="B4471" s="278">
        <v>47475</v>
      </c>
      <c r="C4471" s="283">
        <f t="shared" si="68"/>
        <v>10450911771</v>
      </c>
      <c r="D4471" s="57"/>
      <c r="E4471" s="57"/>
      <c r="F4471" s="279">
        <v>912221659</v>
      </c>
      <c r="G4471" s="286">
        <v>634922002</v>
      </c>
      <c r="H4471" s="278">
        <v>46570</v>
      </c>
      <c r="I4471" s="278"/>
      <c r="K4471" s="57"/>
      <c r="L4471" s="57"/>
      <c r="M4471" s="274"/>
      <c r="N4471" s="274"/>
      <c r="O4471" s="57"/>
    </row>
    <row r="4472" spans="1:15">
      <c r="A4472" s="57"/>
      <c r="B4472" s="278">
        <v>47476</v>
      </c>
      <c r="C4472" s="283">
        <f t="shared" si="68"/>
        <v>10080580095</v>
      </c>
      <c r="D4472" s="57"/>
      <c r="E4472" s="57"/>
      <c r="F4472" s="279">
        <v>541889983</v>
      </c>
      <c r="G4472" s="286">
        <v>635013487</v>
      </c>
      <c r="H4472" s="278">
        <v>43393</v>
      </c>
      <c r="I4472" s="278"/>
      <c r="K4472" s="57"/>
      <c r="L4472" s="57"/>
      <c r="M4472" s="274"/>
      <c r="N4472" s="274"/>
      <c r="O4472" s="57"/>
    </row>
    <row r="4473" spans="1:15">
      <c r="A4473" s="57"/>
      <c r="B4473" s="278">
        <v>47477</v>
      </c>
      <c r="C4473" s="283">
        <f t="shared" si="68"/>
        <v>10346490925</v>
      </c>
      <c r="D4473" s="57"/>
      <c r="E4473" s="57"/>
      <c r="F4473" s="279">
        <v>807800813</v>
      </c>
      <c r="G4473" s="286">
        <v>635044237</v>
      </c>
      <c r="H4473" s="278">
        <v>46106</v>
      </c>
      <c r="I4473" s="278"/>
      <c r="K4473" s="57"/>
      <c r="L4473" s="57"/>
      <c r="M4473" s="274"/>
      <c r="N4473" s="274"/>
      <c r="O4473" s="57"/>
    </row>
    <row r="4474" spans="1:15">
      <c r="A4474" s="57"/>
      <c r="B4474" s="278">
        <v>47478</v>
      </c>
      <c r="C4474" s="283">
        <f t="shared" si="68"/>
        <v>10463995709</v>
      </c>
      <c r="D4474" s="57"/>
      <c r="E4474" s="57"/>
      <c r="F4474" s="279">
        <v>925305597</v>
      </c>
      <c r="G4474" s="286">
        <v>635160713</v>
      </c>
      <c r="H4474" s="278">
        <v>47340</v>
      </c>
      <c r="I4474" s="278"/>
      <c r="K4474" s="57"/>
      <c r="L4474" s="57"/>
      <c r="M4474" s="274"/>
      <c r="N4474" s="274"/>
      <c r="O4474" s="57"/>
    </row>
    <row r="4475" spans="1:15">
      <c r="A4475" s="57"/>
      <c r="B4475" s="278">
        <v>47479</v>
      </c>
      <c r="C4475" s="283">
        <f t="shared" si="68"/>
        <v>10494463111</v>
      </c>
      <c r="D4475" s="57"/>
      <c r="E4475" s="57"/>
      <c r="F4475" s="279">
        <v>955772999</v>
      </c>
      <c r="G4475" s="286">
        <v>635288075</v>
      </c>
      <c r="H4475" s="278">
        <v>47268</v>
      </c>
      <c r="I4475" s="278"/>
      <c r="K4475" s="57"/>
      <c r="L4475" s="57"/>
      <c r="M4475" s="274"/>
      <c r="N4475" s="274"/>
      <c r="O4475" s="57"/>
    </row>
    <row r="4476" spans="1:15">
      <c r="A4476" s="57"/>
      <c r="B4476" s="278">
        <v>47480</v>
      </c>
      <c r="C4476" s="283">
        <f t="shared" si="68"/>
        <v>10273528213</v>
      </c>
      <c r="D4476" s="57"/>
      <c r="E4476" s="57"/>
      <c r="F4476" s="279">
        <v>734838101</v>
      </c>
      <c r="G4476" s="286">
        <v>635629359</v>
      </c>
      <c r="H4476" s="278">
        <v>49672</v>
      </c>
      <c r="I4476" s="278"/>
      <c r="K4476" s="57"/>
      <c r="L4476" s="57"/>
      <c r="M4476" s="274"/>
      <c r="N4476" s="274"/>
      <c r="O4476" s="57"/>
    </row>
    <row r="4477" spans="1:15">
      <c r="A4477" s="57"/>
      <c r="B4477" s="278">
        <v>47481</v>
      </c>
      <c r="C4477" s="283">
        <f t="shared" si="68"/>
        <v>10078562056</v>
      </c>
      <c r="D4477" s="57"/>
      <c r="E4477" s="57"/>
      <c r="F4477" s="279">
        <v>539871944</v>
      </c>
      <c r="G4477" s="286">
        <v>635683072</v>
      </c>
      <c r="H4477" s="278">
        <v>50197</v>
      </c>
      <c r="I4477" s="278"/>
      <c r="K4477" s="57"/>
      <c r="L4477" s="57"/>
      <c r="M4477" s="274"/>
      <c r="N4477" s="274"/>
      <c r="O4477" s="57"/>
    </row>
    <row r="4478" spans="1:15">
      <c r="A4478" s="57"/>
      <c r="B4478" s="278">
        <v>47482</v>
      </c>
      <c r="C4478" s="283">
        <f t="shared" si="68"/>
        <v>9776406631</v>
      </c>
      <c r="D4478" s="57"/>
      <c r="E4478" s="57"/>
      <c r="F4478" s="279">
        <v>237716519</v>
      </c>
      <c r="G4478" s="286">
        <v>635717198</v>
      </c>
      <c r="H4478" s="278">
        <v>46462</v>
      </c>
      <c r="I4478" s="278"/>
      <c r="K4478" s="57"/>
      <c r="L4478" s="57"/>
      <c r="M4478" s="274"/>
      <c r="N4478" s="274"/>
      <c r="O4478" s="57"/>
    </row>
    <row r="4479" spans="1:15">
      <c r="A4479" s="57"/>
      <c r="B4479" s="278">
        <v>47483</v>
      </c>
      <c r="C4479" s="283">
        <f t="shared" si="68"/>
        <v>10155187464</v>
      </c>
      <c r="D4479" s="57"/>
      <c r="E4479" s="57"/>
      <c r="F4479" s="279">
        <v>616497352</v>
      </c>
      <c r="G4479" s="286">
        <v>635763128</v>
      </c>
      <c r="H4479" s="278">
        <v>45344</v>
      </c>
      <c r="I4479" s="278"/>
      <c r="K4479" s="57"/>
      <c r="L4479" s="57"/>
      <c r="M4479" s="274"/>
      <c r="N4479" s="274"/>
      <c r="O4479" s="57"/>
    </row>
    <row r="4480" spans="1:15">
      <c r="A4480" s="57"/>
      <c r="B4480" s="278">
        <v>47484</v>
      </c>
      <c r="C4480" s="283">
        <f t="shared" si="68"/>
        <v>9806018532</v>
      </c>
      <c r="D4480" s="57"/>
      <c r="E4480" s="57"/>
      <c r="F4480" s="279">
        <v>267328420</v>
      </c>
      <c r="G4480" s="286">
        <v>635830649</v>
      </c>
      <c r="H4480" s="278">
        <v>44157</v>
      </c>
      <c r="I4480" s="278"/>
      <c r="K4480" s="57"/>
      <c r="L4480" s="57"/>
      <c r="M4480" s="274"/>
      <c r="N4480" s="274"/>
      <c r="O4480" s="57"/>
    </row>
    <row r="4481" spans="1:15">
      <c r="A4481" s="57"/>
      <c r="B4481" s="278">
        <v>47485</v>
      </c>
      <c r="C4481" s="283">
        <f t="shared" si="68"/>
        <v>9717695111</v>
      </c>
      <c r="D4481" s="57"/>
      <c r="E4481" s="57"/>
      <c r="F4481" s="279">
        <v>179004999</v>
      </c>
      <c r="G4481" s="286">
        <v>635917183</v>
      </c>
      <c r="H4481" s="278">
        <v>45533</v>
      </c>
      <c r="I4481" s="278"/>
      <c r="K4481" s="57"/>
      <c r="L4481" s="57"/>
      <c r="M4481" s="274"/>
      <c r="N4481" s="274"/>
      <c r="O4481" s="57"/>
    </row>
    <row r="4482" spans="1:15">
      <c r="A4482" s="57"/>
      <c r="B4482" s="278">
        <v>47486</v>
      </c>
      <c r="C4482" s="283">
        <f t="shared" si="68"/>
        <v>10232451767</v>
      </c>
      <c r="D4482" s="57"/>
      <c r="E4482" s="57"/>
      <c r="F4482" s="279">
        <v>693761655</v>
      </c>
      <c r="G4482" s="286">
        <v>635939629</v>
      </c>
      <c r="H4482" s="278">
        <v>45602</v>
      </c>
      <c r="I4482" s="278"/>
      <c r="K4482" s="57"/>
      <c r="L4482" s="57"/>
      <c r="M4482" s="274"/>
      <c r="N4482" s="274"/>
      <c r="O4482" s="57"/>
    </row>
    <row r="4483" spans="1:15">
      <c r="A4483" s="57"/>
      <c r="B4483" s="278">
        <v>47487</v>
      </c>
      <c r="C4483" s="283">
        <f t="shared" si="68"/>
        <v>9980460215</v>
      </c>
      <c r="D4483" s="57"/>
      <c r="E4483" s="57"/>
      <c r="F4483" s="279">
        <v>441770103</v>
      </c>
      <c r="G4483" s="286">
        <v>636038266</v>
      </c>
      <c r="H4483" s="278">
        <v>48861</v>
      </c>
      <c r="I4483" s="278"/>
      <c r="K4483" s="57"/>
      <c r="L4483" s="57"/>
      <c r="M4483" s="274"/>
      <c r="N4483" s="274"/>
      <c r="O4483" s="57"/>
    </row>
    <row r="4484" spans="1:15">
      <c r="A4484" s="57"/>
      <c r="B4484" s="278">
        <v>47488</v>
      </c>
      <c r="C4484" s="283">
        <f t="shared" si="68"/>
        <v>10226973060</v>
      </c>
      <c r="D4484" s="57"/>
      <c r="E4484" s="57"/>
      <c r="F4484" s="279">
        <v>688282948</v>
      </c>
      <c r="G4484" s="286">
        <v>636120930</v>
      </c>
      <c r="H4484" s="278">
        <v>45551</v>
      </c>
      <c r="I4484" s="278"/>
      <c r="K4484" s="57"/>
      <c r="L4484" s="57"/>
      <c r="M4484" s="274"/>
      <c r="N4484" s="274"/>
      <c r="O4484" s="57"/>
    </row>
    <row r="4485" spans="1:15">
      <c r="A4485" s="57"/>
      <c r="B4485" s="278">
        <v>47489</v>
      </c>
      <c r="C4485" s="283">
        <f t="shared" si="68"/>
        <v>9938748710</v>
      </c>
      <c r="D4485" s="57"/>
      <c r="E4485" s="57"/>
      <c r="F4485" s="279">
        <v>400058598</v>
      </c>
      <c r="G4485" s="286">
        <v>636358163</v>
      </c>
      <c r="H4485" s="278">
        <v>48996</v>
      </c>
      <c r="I4485" s="278"/>
      <c r="K4485" s="57"/>
      <c r="L4485" s="57"/>
      <c r="M4485" s="274"/>
      <c r="N4485" s="274"/>
      <c r="O4485" s="57"/>
    </row>
    <row r="4486" spans="1:15">
      <c r="A4486" s="57"/>
      <c r="B4486" s="278">
        <v>47490</v>
      </c>
      <c r="C4486" s="283">
        <f t="shared" si="68"/>
        <v>9654405996</v>
      </c>
      <c r="D4486" s="57"/>
      <c r="E4486" s="57"/>
      <c r="F4486" s="279">
        <v>115715884</v>
      </c>
      <c r="G4486" s="286">
        <v>636400833</v>
      </c>
      <c r="H4486" s="278">
        <v>50323</v>
      </c>
      <c r="I4486" s="278"/>
      <c r="K4486" s="57"/>
      <c r="L4486" s="57"/>
      <c r="M4486" s="274"/>
      <c r="N4486" s="274"/>
      <c r="O4486" s="57"/>
    </row>
    <row r="4487" spans="1:15">
      <c r="A4487" s="57"/>
      <c r="B4487" s="278">
        <v>47491</v>
      </c>
      <c r="C4487" s="283">
        <f t="shared" si="68"/>
        <v>9710505907</v>
      </c>
      <c r="D4487" s="57"/>
      <c r="E4487" s="57"/>
      <c r="F4487" s="279">
        <v>171815795</v>
      </c>
      <c r="G4487" s="286">
        <v>636462055</v>
      </c>
      <c r="H4487" s="278">
        <v>48010</v>
      </c>
      <c r="I4487" s="278"/>
      <c r="K4487" s="57"/>
      <c r="L4487" s="57"/>
      <c r="M4487" s="274"/>
      <c r="N4487" s="274"/>
      <c r="O4487" s="57"/>
    </row>
    <row r="4488" spans="1:15">
      <c r="A4488" s="57"/>
      <c r="B4488" s="278">
        <v>47492</v>
      </c>
      <c r="C4488" s="283">
        <f t="shared" si="68"/>
        <v>9964102821</v>
      </c>
      <c r="D4488" s="57"/>
      <c r="E4488" s="57"/>
      <c r="F4488" s="279">
        <v>425412709</v>
      </c>
      <c r="G4488" s="286">
        <v>636805620</v>
      </c>
      <c r="H4488" s="278">
        <v>45195</v>
      </c>
      <c r="I4488" s="278"/>
      <c r="K4488" s="57"/>
      <c r="L4488" s="57"/>
      <c r="M4488" s="274"/>
      <c r="N4488" s="274"/>
      <c r="O4488" s="57"/>
    </row>
    <row r="4489" spans="1:15">
      <c r="A4489" s="57"/>
      <c r="B4489" s="278">
        <v>47493</v>
      </c>
      <c r="C4489" s="283">
        <f t="shared" si="68"/>
        <v>9748965296</v>
      </c>
      <c r="D4489" s="57"/>
      <c r="E4489" s="57"/>
      <c r="F4489" s="279">
        <v>210275184</v>
      </c>
      <c r="G4489" s="286">
        <v>636843127</v>
      </c>
      <c r="H4489" s="278">
        <v>47635</v>
      </c>
      <c r="I4489" s="278"/>
      <c r="K4489" s="57"/>
      <c r="L4489" s="57"/>
      <c r="M4489" s="274"/>
      <c r="N4489" s="274"/>
      <c r="O4489" s="57"/>
    </row>
    <row r="4490" spans="1:15">
      <c r="A4490" s="57"/>
      <c r="B4490" s="278">
        <v>47494</v>
      </c>
      <c r="C4490" s="283">
        <f t="shared" si="68"/>
        <v>9941899709</v>
      </c>
      <c r="D4490" s="57"/>
      <c r="E4490" s="57"/>
      <c r="F4490" s="279">
        <v>403209597</v>
      </c>
      <c r="G4490" s="286">
        <v>636877993</v>
      </c>
      <c r="H4490" s="278">
        <v>44042</v>
      </c>
      <c r="I4490" s="278"/>
      <c r="K4490" s="57"/>
      <c r="L4490" s="57"/>
      <c r="M4490" s="274"/>
      <c r="N4490" s="274"/>
      <c r="O4490" s="57"/>
    </row>
    <row r="4491" spans="1:15">
      <c r="A4491" s="57"/>
      <c r="B4491" s="278">
        <v>47495</v>
      </c>
      <c r="C4491" s="283">
        <f t="shared" si="68"/>
        <v>10334806595</v>
      </c>
      <c r="D4491" s="57"/>
      <c r="E4491" s="57"/>
      <c r="F4491" s="279">
        <v>796116483</v>
      </c>
      <c r="G4491" s="286">
        <v>637077686</v>
      </c>
      <c r="H4491" s="278">
        <v>44198</v>
      </c>
      <c r="I4491" s="278"/>
      <c r="K4491" s="57"/>
      <c r="L4491" s="57"/>
      <c r="M4491" s="274"/>
      <c r="N4491" s="274"/>
      <c r="O4491" s="57"/>
    </row>
    <row r="4492" spans="1:15">
      <c r="A4492" s="57"/>
      <c r="B4492" s="278">
        <v>47496</v>
      </c>
      <c r="C4492" s="283">
        <f t="shared" si="68"/>
        <v>10436943370</v>
      </c>
      <c r="D4492" s="57"/>
      <c r="E4492" s="57"/>
      <c r="F4492" s="279">
        <v>898253258</v>
      </c>
      <c r="G4492" s="286">
        <v>637162911</v>
      </c>
      <c r="H4492" s="278">
        <v>44145</v>
      </c>
      <c r="I4492" s="278"/>
      <c r="K4492" s="57"/>
      <c r="L4492" s="57"/>
      <c r="M4492" s="274"/>
      <c r="N4492" s="274"/>
      <c r="O4492" s="57"/>
    </row>
    <row r="4493" spans="1:15">
      <c r="A4493" s="57"/>
      <c r="B4493" s="278">
        <v>47497</v>
      </c>
      <c r="C4493" s="283">
        <f t="shared" si="68"/>
        <v>9701142987</v>
      </c>
      <c r="D4493" s="57"/>
      <c r="E4493" s="57"/>
      <c r="F4493" s="279">
        <v>162452875</v>
      </c>
      <c r="G4493" s="286">
        <v>637254690</v>
      </c>
      <c r="H4493" s="278">
        <v>47639</v>
      </c>
      <c r="I4493" s="278"/>
      <c r="K4493" s="57"/>
      <c r="L4493" s="57"/>
      <c r="M4493" s="274"/>
      <c r="N4493" s="274"/>
      <c r="O4493" s="57"/>
    </row>
    <row r="4494" spans="1:15">
      <c r="A4494" s="57"/>
      <c r="B4494" s="278">
        <v>47498</v>
      </c>
      <c r="C4494" s="283">
        <f t="shared" si="68"/>
        <v>10526247506</v>
      </c>
      <c r="D4494" s="57"/>
      <c r="E4494" s="57"/>
      <c r="F4494" s="279">
        <v>987557394</v>
      </c>
      <c r="G4494" s="286">
        <v>637280348</v>
      </c>
      <c r="H4494" s="278">
        <v>44231</v>
      </c>
      <c r="I4494" s="278"/>
      <c r="K4494" s="57"/>
      <c r="L4494" s="57"/>
      <c r="M4494" s="274"/>
      <c r="N4494" s="274"/>
      <c r="O4494" s="57"/>
    </row>
    <row r="4495" spans="1:15">
      <c r="A4495" s="57"/>
      <c r="B4495" s="278">
        <v>47499</v>
      </c>
      <c r="C4495" s="283">
        <f t="shared" si="68"/>
        <v>10249072338</v>
      </c>
      <c r="D4495" s="57"/>
      <c r="E4495" s="57"/>
      <c r="F4495" s="279">
        <v>710382226</v>
      </c>
      <c r="G4495" s="286">
        <v>637315283</v>
      </c>
      <c r="H4495" s="278">
        <v>48418</v>
      </c>
      <c r="I4495" s="278"/>
      <c r="K4495" s="57"/>
      <c r="L4495" s="57"/>
      <c r="M4495" s="274"/>
      <c r="N4495" s="274"/>
      <c r="O4495" s="57"/>
    </row>
    <row r="4496" spans="1:15">
      <c r="A4496" s="57"/>
      <c r="B4496" s="278">
        <v>47500</v>
      </c>
      <c r="C4496" s="283">
        <f t="shared" si="68"/>
        <v>10110357404</v>
      </c>
      <c r="D4496" s="57"/>
      <c r="E4496" s="57"/>
      <c r="F4496" s="279">
        <v>571667292</v>
      </c>
      <c r="G4496" s="286">
        <v>637493712</v>
      </c>
      <c r="H4496" s="278">
        <v>49589</v>
      </c>
      <c r="I4496" s="278"/>
      <c r="K4496" s="57"/>
      <c r="L4496" s="57"/>
      <c r="M4496" s="274"/>
      <c r="N4496" s="274"/>
      <c r="O4496" s="57"/>
    </row>
    <row r="4497" spans="1:15">
      <c r="A4497" s="57"/>
      <c r="B4497" s="278">
        <v>47501</v>
      </c>
      <c r="C4497" s="283">
        <f t="shared" si="68"/>
        <v>10101895880</v>
      </c>
      <c r="D4497" s="57"/>
      <c r="E4497" s="57"/>
      <c r="F4497" s="279">
        <v>563205768</v>
      </c>
      <c r="G4497" s="286">
        <v>637526314</v>
      </c>
      <c r="H4497" s="278">
        <v>46830</v>
      </c>
      <c r="I4497" s="278"/>
      <c r="K4497" s="57"/>
      <c r="L4497" s="57"/>
      <c r="M4497" s="274"/>
      <c r="N4497" s="274"/>
      <c r="O4497" s="57"/>
    </row>
    <row r="4498" spans="1:15">
      <c r="A4498" s="57"/>
      <c r="B4498" s="278">
        <v>47502</v>
      </c>
      <c r="C4498" s="283">
        <f t="shared" si="68"/>
        <v>9918525318</v>
      </c>
      <c r="D4498" s="57"/>
      <c r="E4498" s="57"/>
      <c r="F4498" s="279">
        <v>379835206</v>
      </c>
      <c r="G4498" s="286">
        <v>637551547</v>
      </c>
      <c r="H4498" s="278">
        <v>46238</v>
      </c>
      <c r="I4498" s="278"/>
      <c r="K4498" s="57"/>
      <c r="L4498" s="57"/>
      <c r="M4498" s="274"/>
      <c r="N4498" s="274"/>
      <c r="O4498" s="57"/>
    </row>
    <row r="4499" spans="1:15">
      <c r="A4499" s="57"/>
      <c r="B4499" s="278">
        <v>47503</v>
      </c>
      <c r="C4499" s="283">
        <f t="shared" si="68"/>
        <v>10394833019</v>
      </c>
      <c r="D4499" s="57"/>
      <c r="E4499" s="57"/>
      <c r="F4499" s="279">
        <v>856142907</v>
      </c>
      <c r="G4499" s="286">
        <v>637639942</v>
      </c>
      <c r="H4499" s="278">
        <v>46196</v>
      </c>
      <c r="I4499" s="278"/>
      <c r="K4499" s="57"/>
      <c r="L4499" s="57"/>
      <c r="M4499" s="274"/>
      <c r="N4499" s="274"/>
      <c r="O4499" s="57"/>
    </row>
    <row r="4500" spans="1:15">
      <c r="A4500" s="57"/>
      <c r="B4500" s="278">
        <v>47504</v>
      </c>
      <c r="C4500" s="283">
        <f t="shared" si="68"/>
        <v>10384315350</v>
      </c>
      <c r="D4500" s="57"/>
      <c r="E4500" s="57"/>
      <c r="F4500" s="279">
        <v>845625238</v>
      </c>
      <c r="G4500" s="286">
        <v>637817040</v>
      </c>
      <c r="H4500" s="278">
        <v>45840</v>
      </c>
      <c r="I4500" s="278"/>
      <c r="K4500" s="57"/>
      <c r="L4500" s="57"/>
      <c r="M4500" s="274"/>
      <c r="N4500" s="274"/>
      <c r="O4500" s="57"/>
    </row>
    <row r="4501" spans="1:15">
      <c r="A4501" s="57"/>
      <c r="B4501" s="278">
        <v>47505</v>
      </c>
      <c r="C4501" s="283">
        <f t="shared" si="68"/>
        <v>10139569460</v>
      </c>
      <c r="D4501" s="57"/>
      <c r="E4501" s="57"/>
      <c r="F4501" s="279">
        <v>600879348</v>
      </c>
      <c r="G4501" s="286">
        <v>637962204</v>
      </c>
      <c r="H4501" s="278">
        <v>47554</v>
      </c>
      <c r="I4501" s="278"/>
      <c r="K4501" s="57"/>
      <c r="L4501" s="57"/>
      <c r="M4501" s="274"/>
      <c r="N4501" s="274"/>
      <c r="O4501" s="57"/>
    </row>
    <row r="4502" spans="1:15">
      <c r="A4502" s="57"/>
      <c r="B4502" s="278">
        <v>47506</v>
      </c>
      <c r="C4502" s="283">
        <f t="shared" si="68"/>
        <v>10378016970</v>
      </c>
      <c r="D4502" s="57"/>
      <c r="E4502" s="57"/>
      <c r="F4502" s="279">
        <v>839326858</v>
      </c>
      <c r="G4502" s="286">
        <v>638228849</v>
      </c>
      <c r="H4502" s="278">
        <v>46617</v>
      </c>
      <c r="I4502" s="278"/>
      <c r="K4502" s="57"/>
      <c r="L4502" s="57"/>
      <c r="M4502" s="274"/>
      <c r="N4502" s="274"/>
      <c r="O4502" s="57"/>
    </row>
    <row r="4503" spans="1:15">
      <c r="A4503" s="57"/>
      <c r="B4503" s="278">
        <v>47507</v>
      </c>
      <c r="C4503" s="283">
        <f t="shared" si="68"/>
        <v>10007385277</v>
      </c>
      <c r="D4503" s="57"/>
      <c r="E4503" s="57"/>
      <c r="F4503" s="279">
        <v>468695165</v>
      </c>
      <c r="G4503" s="286">
        <v>638237349</v>
      </c>
      <c r="H4503" s="278">
        <v>50243</v>
      </c>
      <c r="I4503" s="278"/>
      <c r="K4503" s="57"/>
      <c r="L4503" s="57"/>
      <c r="M4503" s="274"/>
      <c r="N4503" s="274"/>
      <c r="O4503" s="57"/>
    </row>
    <row r="4504" spans="1:15">
      <c r="A4504" s="57"/>
      <c r="B4504" s="278">
        <v>47508</v>
      </c>
      <c r="C4504" s="283">
        <f t="shared" si="68"/>
        <v>10497851552</v>
      </c>
      <c r="D4504" s="57"/>
      <c r="E4504" s="57"/>
      <c r="F4504" s="279">
        <v>959161440</v>
      </c>
      <c r="G4504" s="286">
        <v>638265508</v>
      </c>
      <c r="H4504" s="278">
        <v>48585</v>
      </c>
      <c r="I4504" s="278"/>
      <c r="K4504" s="57"/>
      <c r="L4504" s="57"/>
      <c r="M4504" s="274"/>
      <c r="N4504" s="274"/>
      <c r="O4504" s="57"/>
    </row>
    <row r="4505" spans="1:15">
      <c r="A4505" s="57"/>
      <c r="B4505" s="278">
        <v>47509</v>
      </c>
      <c r="C4505" s="283">
        <f t="shared" si="68"/>
        <v>10026308807</v>
      </c>
      <c r="D4505" s="57"/>
      <c r="E4505" s="57"/>
      <c r="F4505" s="279">
        <v>487618695</v>
      </c>
      <c r="G4505" s="286">
        <v>638485096</v>
      </c>
      <c r="H4505" s="278">
        <v>46765</v>
      </c>
      <c r="I4505" s="278"/>
      <c r="K4505" s="57"/>
      <c r="L4505" s="57"/>
      <c r="M4505" s="274"/>
      <c r="N4505" s="274"/>
      <c r="O4505" s="57"/>
    </row>
    <row r="4506" spans="1:15">
      <c r="A4506" s="57"/>
      <c r="B4506" s="278">
        <v>47510</v>
      </c>
      <c r="C4506" s="283">
        <f t="shared" si="68"/>
        <v>10184815880</v>
      </c>
      <c r="D4506" s="57"/>
      <c r="E4506" s="57"/>
      <c r="F4506" s="279">
        <v>646125768</v>
      </c>
      <c r="G4506" s="286">
        <v>638546742</v>
      </c>
      <c r="H4506" s="278">
        <v>43076</v>
      </c>
      <c r="I4506" s="278"/>
      <c r="K4506" s="57"/>
      <c r="L4506" s="57"/>
      <c r="M4506" s="274"/>
      <c r="N4506" s="274"/>
      <c r="O4506" s="57"/>
    </row>
    <row r="4507" spans="1:15">
      <c r="A4507" s="57"/>
      <c r="B4507" s="278">
        <v>47511</v>
      </c>
      <c r="C4507" s="283">
        <f t="shared" si="68"/>
        <v>9740322013</v>
      </c>
      <c r="D4507" s="57"/>
      <c r="E4507" s="57"/>
      <c r="F4507" s="279">
        <v>201631901</v>
      </c>
      <c r="G4507" s="286">
        <v>638631568</v>
      </c>
      <c r="H4507" s="278">
        <v>46316</v>
      </c>
      <c r="I4507" s="278"/>
      <c r="K4507" s="57"/>
      <c r="L4507" s="57"/>
      <c r="M4507" s="274"/>
      <c r="N4507" s="274"/>
      <c r="O4507" s="57"/>
    </row>
    <row r="4508" spans="1:15">
      <c r="A4508" s="57"/>
      <c r="B4508" s="278">
        <v>47512</v>
      </c>
      <c r="C4508" s="283">
        <f t="shared" si="68"/>
        <v>10329027067</v>
      </c>
      <c r="D4508" s="57"/>
      <c r="E4508" s="57"/>
      <c r="F4508" s="279">
        <v>790336955</v>
      </c>
      <c r="G4508" s="286">
        <v>638640059</v>
      </c>
      <c r="H4508" s="278">
        <v>47824</v>
      </c>
      <c r="I4508" s="278"/>
      <c r="K4508" s="57"/>
      <c r="L4508" s="57"/>
      <c r="M4508" s="274"/>
      <c r="N4508" s="274"/>
      <c r="O4508" s="57"/>
    </row>
    <row r="4509" spans="1:15">
      <c r="A4509" s="57"/>
      <c r="B4509" s="278">
        <v>47513</v>
      </c>
      <c r="C4509" s="283">
        <f t="shared" si="68"/>
        <v>9826758749</v>
      </c>
      <c r="D4509" s="57"/>
      <c r="E4509" s="57"/>
      <c r="F4509" s="279">
        <v>288068637</v>
      </c>
      <c r="G4509" s="286">
        <v>638969119</v>
      </c>
      <c r="H4509" s="278">
        <v>46007</v>
      </c>
      <c r="I4509" s="278"/>
      <c r="K4509" s="57"/>
      <c r="L4509" s="57"/>
      <c r="M4509" s="274"/>
      <c r="N4509" s="274"/>
      <c r="O4509" s="57"/>
    </row>
    <row r="4510" spans="1:15">
      <c r="A4510" s="57"/>
      <c r="B4510" s="278">
        <v>47514</v>
      </c>
      <c r="C4510" s="283">
        <f t="shared" si="68"/>
        <v>9826382739</v>
      </c>
      <c r="D4510" s="57"/>
      <c r="E4510" s="57"/>
      <c r="F4510" s="279">
        <v>287692627</v>
      </c>
      <c r="G4510" s="286">
        <v>639016452</v>
      </c>
      <c r="H4510" s="278">
        <v>49350</v>
      </c>
      <c r="I4510" s="278"/>
      <c r="K4510" s="57"/>
      <c r="L4510" s="57"/>
      <c r="M4510" s="274"/>
      <c r="N4510" s="274"/>
      <c r="O4510" s="57"/>
    </row>
    <row r="4511" spans="1:15">
      <c r="A4511" s="57"/>
      <c r="B4511" s="278">
        <v>47515</v>
      </c>
      <c r="C4511" s="283">
        <f t="shared" si="68"/>
        <v>10240492067</v>
      </c>
      <c r="D4511" s="57"/>
      <c r="E4511" s="57"/>
      <c r="F4511" s="279">
        <v>701801955</v>
      </c>
      <c r="G4511" s="286">
        <v>639069443</v>
      </c>
      <c r="H4511" s="278">
        <v>48489</v>
      </c>
      <c r="I4511" s="278"/>
      <c r="K4511" s="57"/>
      <c r="L4511" s="57"/>
      <c r="M4511" s="274"/>
      <c r="N4511" s="274"/>
      <c r="O4511" s="57"/>
    </row>
    <row r="4512" spans="1:15">
      <c r="A4512" s="57"/>
      <c r="B4512" s="278">
        <v>47516</v>
      </c>
      <c r="C4512" s="283">
        <f t="shared" ref="C4512:C4575" si="69">F4512+(F$88*28679+98765)+(G$88*6587+87654)+(E$88*9537+76543)+(J$88*5713+4528)</f>
        <v>9868695009</v>
      </c>
      <c r="D4512" s="57"/>
      <c r="E4512" s="57"/>
      <c r="F4512" s="279">
        <v>330004897</v>
      </c>
      <c r="G4512" s="286">
        <v>639202984</v>
      </c>
      <c r="H4512" s="278">
        <v>43707</v>
      </c>
      <c r="I4512" s="278"/>
      <c r="K4512" s="57"/>
      <c r="L4512" s="57"/>
      <c r="M4512" s="274"/>
      <c r="N4512" s="274"/>
      <c r="O4512" s="57"/>
    </row>
    <row r="4513" spans="1:15">
      <c r="A4513" s="57"/>
      <c r="B4513" s="278">
        <v>47517</v>
      </c>
      <c r="C4513" s="283">
        <f t="shared" si="69"/>
        <v>10366902219</v>
      </c>
      <c r="D4513" s="57"/>
      <c r="E4513" s="57"/>
      <c r="F4513" s="279">
        <v>828212107</v>
      </c>
      <c r="G4513" s="286">
        <v>639241149</v>
      </c>
      <c r="H4513" s="278">
        <v>47254</v>
      </c>
      <c r="I4513" s="278"/>
      <c r="K4513" s="57"/>
      <c r="L4513" s="57"/>
      <c r="M4513" s="274"/>
      <c r="N4513" s="274"/>
      <c r="O4513" s="57"/>
    </row>
    <row r="4514" spans="1:15">
      <c r="A4514" s="57"/>
      <c r="B4514" s="278">
        <v>47518</v>
      </c>
      <c r="C4514" s="283">
        <f t="shared" si="69"/>
        <v>10375937696</v>
      </c>
      <c r="D4514" s="57"/>
      <c r="E4514" s="57"/>
      <c r="F4514" s="279">
        <v>837247584</v>
      </c>
      <c r="G4514" s="286">
        <v>639283272</v>
      </c>
      <c r="H4514" s="278">
        <v>48710</v>
      </c>
      <c r="I4514" s="278"/>
      <c r="K4514" s="57"/>
      <c r="L4514" s="57"/>
      <c r="M4514" s="274"/>
      <c r="N4514" s="274"/>
      <c r="O4514" s="57"/>
    </row>
    <row r="4515" spans="1:15">
      <c r="A4515" s="57"/>
      <c r="B4515" s="278">
        <v>47519</v>
      </c>
      <c r="C4515" s="283">
        <f t="shared" si="69"/>
        <v>10026042523</v>
      </c>
      <c r="D4515" s="57"/>
      <c r="E4515" s="57"/>
      <c r="F4515" s="279">
        <v>487352411</v>
      </c>
      <c r="G4515" s="286">
        <v>639285964</v>
      </c>
      <c r="H4515" s="278">
        <v>49386</v>
      </c>
      <c r="I4515" s="278"/>
      <c r="K4515" s="57"/>
      <c r="L4515" s="57"/>
      <c r="M4515" s="274"/>
      <c r="N4515" s="274"/>
      <c r="O4515" s="57"/>
    </row>
    <row r="4516" spans="1:15">
      <c r="A4516" s="57"/>
      <c r="B4516" s="278">
        <v>47520</v>
      </c>
      <c r="C4516" s="283">
        <f t="shared" si="69"/>
        <v>9760939779</v>
      </c>
      <c r="D4516" s="57"/>
      <c r="E4516" s="57"/>
      <c r="F4516" s="279">
        <v>222249667</v>
      </c>
      <c r="G4516" s="286">
        <v>639345314</v>
      </c>
      <c r="H4516" s="278">
        <v>43795</v>
      </c>
      <c r="I4516" s="278"/>
      <c r="K4516" s="57"/>
      <c r="L4516" s="57"/>
      <c r="M4516" s="274"/>
      <c r="N4516" s="274"/>
      <c r="O4516" s="57"/>
    </row>
    <row r="4517" spans="1:15">
      <c r="A4517" s="57"/>
      <c r="B4517" s="278">
        <v>47521</v>
      </c>
      <c r="C4517" s="283">
        <f t="shared" si="69"/>
        <v>9842244530</v>
      </c>
      <c r="D4517" s="57"/>
      <c r="E4517" s="57"/>
      <c r="F4517" s="279">
        <v>303554418</v>
      </c>
      <c r="G4517" s="286">
        <v>639433011</v>
      </c>
      <c r="H4517" s="278">
        <v>43613</v>
      </c>
      <c r="I4517" s="278"/>
      <c r="K4517" s="57"/>
      <c r="L4517" s="57"/>
      <c r="M4517" s="274"/>
      <c r="N4517" s="274"/>
      <c r="O4517" s="57"/>
    </row>
    <row r="4518" spans="1:15">
      <c r="A4518" s="57"/>
      <c r="B4518" s="278">
        <v>47522</v>
      </c>
      <c r="C4518" s="283">
        <f t="shared" si="69"/>
        <v>9900972744</v>
      </c>
      <c r="D4518" s="57"/>
      <c r="E4518" s="57"/>
      <c r="F4518" s="279">
        <v>362282632</v>
      </c>
      <c r="G4518" s="286">
        <v>639479040</v>
      </c>
      <c r="H4518" s="278">
        <v>45343</v>
      </c>
      <c r="I4518" s="278"/>
      <c r="K4518" s="57"/>
      <c r="L4518" s="57"/>
      <c r="M4518" s="274"/>
      <c r="N4518" s="274"/>
      <c r="O4518" s="57"/>
    </row>
    <row r="4519" spans="1:15">
      <c r="A4519" s="57"/>
      <c r="B4519" s="278">
        <v>47523</v>
      </c>
      <c r="C4519" s="283">
        <f t="shared" si="69"/>
        <v>9747324684</v>
      </c>
      <c r="D4519" s="57"/>
      <c r="E4519" s="57"/>
      <c r="F4519" s="279">
        <v>208634572</v>
      </c>
      <c r="G4519" s="286">
        <v>639562264</v>
      </c>
      <c r="H4519" s="278">
        <v>49915</v>
      </c>
      <c r="I4519" s="278"/>
      <c r="K4519" s="57"/>
      <c r="L4519" s="57"/>
      <c r="M4519" s="274"/>
      <c r="N4519" s="274"/>
      <c r="O4519" s="57"/>
    </row>
    <row r="4520" spans="1:15">
      <c r="A4520" s="57"/>
      <c r="B4520" s="278">
        <v>47524</v>
      </c>
      <c r="C4520" s="283">
        <f t="shared" si="69"/>
        <v>10064462436</v>
      </c>
      <c r="D4520" s="57"/>
      <c r="E4520" s="57"/>
      <c r="F4520" s="279">
        <v>525772324</v>
      </c>
      <c r="G4520" s="286">
        <v>640249049</v>
      </c>
      <c r="H4520" s="278">
        <v>48445</v>
      </c>
      <c r="I4520" s="278"/>
      <c r="K4520" s="57"/>
      <c r="L4520" s="57"/>
      <c r="M4520" s="274"/>
      <c r="N4520" s="274"/>
      <c r="O4520" s="57"/>
    </row>
    <row r="4521" spans="1:15">
      <c r="A4521" s="57"/>
      <c r="B4521" s="278">
        <v>47525</v>
      </c>
      <c r="C4521" s="283">
        <f t="shared" si="69"/>
        <v>9942364038</v>
      </c>
      <c r="D4521" s="57"/>
      <c r="E4521" s="57"/>
      <c r="F4521" s="279">
        <v>403673926</v>
      </c>
      <c r="G4521" s="286">
        <v>640511206</v>
      </c>
      <c r="H4521" s="278">
        <v>47602</v>
      </c>
      <c r="I4521" s="278"/>
      <c r="K4521" s="57"/>
      <c r="L4521" s="57"/>
      <c r="M4521" s="274"/>
      <c r="N4521" s="274"/>
      <c r="O4521" s="57"/>
    </row>
    <row r="4522" spans="1:15">
      <c r="A4522" s="57"/>
      <c r="B4522" s="278">
        <v>47526</v>
      </c>
      <c r="C4522" s="283">
        <f t="shared" si="69"/>
        <v>9652950717</v>
      </c>
      <c r="D4522" s="57"/>
      <c r="E4522" s="57"/>
      <c r="F4522" s="279">
        <v>114260605</v>
      </c>
      <c r="G4522" s="286">
        <v>640824811</v>
      </c>
      <c r="H4522" s="278">
        <v>45910</v>
      </c>
      <c r="I4522" s="278"/>
      <c r="K4522" s="57"/>
      <c r="L4522" s="57"/>
      <c r="M4522" s="274"/>
      <c r="N4522" s="274"/>
      <c r="O4522" s="57"/>
    </row>
    <row r="4523" spans="1:15">
      <c r="A4523" s="57"/>
      <c r="B4523" s="278">
        <v>47527</v>
      </c>
      <c r="C4523" s="283">
        <f t="shared" si="69"/>
        <v>9745566500</v>
      </c>
      <c r="D4523" s="57"/>
      <c r="E4523" s="57"/>
      <c r="F4523" s="279">
        <v>206876388</v>
      </c>
      <c r="G4523" s="286">
        <v>640909716</v>
      </c>
      <c r="H4523" s="278">
        <v>49718</v>
      </c>
      <c r="I4523" s="278"/>
      <c r="K4523" s="57"/>
      <c r="L4523" s="57"/>
      <c r="M4523" s="274"/>
      <c r="N4523" s="274"/>
      <c r="O4523" s="57"/>
    </row>
    <row r="4524" spans="1:15">
      <c r="A4524" s="57"/>
      <c r="B4524" s="278">
        <v>47528</v>
      </c>
      <c r="C4524" s="283">
        <f t="shared" si="69"/>
        <v>9665038386</v>
      </c>
      <c r="D4524" s="57"/>
      <c r="E4524" s="57"/>
      <c r="F4524" s="279">
        <v>126348274</v>
      </c>
      <c r="G4524" s="286">
        <v>641025978</v>
      </c>
      <c r="H4524" s="278">
        <v>48623</v>
      </c>
      <c r="I4524" s="278"/>
      <c r="K4524" s="57"/>
      <c r="L4524" s="57"/>
      <c r="M4524" s="274"/>
      <c r="N4524" s="274"/>
      <c r="O4524" s="57"/>
    </row>
    <row r="4525" spans="1:15">
      <c r="A4525" s="57"/>
      <c r="B4525" s="278">
        <v>47529</v>
      </c>
      <c r="C4525" s="283">
        <f t="shared" si="69"/>
        <v>10526731604</v>
      </c>
      <c r="D4525" s="57"/>
      <c r="E4525" s="57"/>
      <c r="F4525" s="279">
        <v>988041492</v>
      </c>
      <c r="G4525" s="286">
        <v>641272876</v>
      </c>
      <c r="H4525" s="278">
        <v>50152</v>
      </c>
      <c r="I4525" s="278"/>
      <c r="K4525" s="57"/>
      <c r="L4525" s="57"/>
      <c r="M4525" s="274"/>
      <c r="N4525" s="274"/>
      <c r="O4525" s="57"/>
    </row>
    <row r="4526" spans="1:15">
      <c r="A4526" s="57"/>
      <c r="B4526" s="278">
        <v>47530</v>
      </c>
      <c r="C4526" s="283">
        <f t="shared" si="69"/>
        <v>10306473649</v>
      </c>
      <c r="D4526" s="57"/>
      <c r="E4526" s="57"/>
      <c r="F4526" s="279">
        <v>767783537</v>
      </c>
      <c r="G4526" s="286">
        <v>641328618</v>
      </c>
      <c r="H4526" s="278">
        <v>45813</v>
      </c>
      <c r="I4526" s="278"/>
      <c r="K4526" s="57"/>
      <c r="L4526" s="57"/>
      <c r="M4526" s="274"/>
      <c r="N4526" s="274"/>
      <c r="O4526" s="57"/>
    </row>
    <row r="4527" spans="1:15">
      <c r="A4527" s="57"/>
      <c r="B4527" s="278">
        <v>47531</v>
      </c>
      <c r="C4527" s="283">
        <f t="shared" si="69"/>
        <v>10456328443</v>
      </c>
      <c r="D4527" s="57"/>
      <c r="E4527" s="57"/>
      <c r="F4527" s="279">
        <v>917638331</v>
      </c>
      <c r="G4527" s="286">
        <v>641429482</v>
      </c>
      <c r="H4527" s="278">
        <v>49825</v>
      </c>
      <c r="I4527" s="278"/>
      <c r="K4527" s="57"/>
      <c r="L4527" s="57"/>
      <c r="M4527" s="274"/>
      <c r="N4527" s="274"/>
      <c r="O4527" s="57"/>
    </row>
    <row r="4528" spans="1:15">
      <c r="A4528" s="57"/>
      <c r="B4528" s="278">
        <v>47532</v>
      </c>
      <c r="C4528" s="283">
        <f t="shared" si="69"/>
        <v>10126467078</v>
      </c>
      <c r="D4528" s="57"/>
      <c r="E4528" s="57"/>
      <c r="F4528" s="279">
        <v>587776966</v>
      </c>
      <c r="G4528" s="286">
        <v>641573026</v>
      </c>
      <c r="H4528" s="278">
        <v>46082</v>
      </c>
      <c r="I4528" s="278"/>
      <c r="K4528" s="57"/>
      <c r="L4528" s="57"/>
      <c r="M4528" s="274"/>
      <c r="N4528" s="274"/>
      <c r="O4528" s="57"/>
    </row>
    <row r="4529" spans="1:15">
      <c r="A4529" s="57"/>
      <c r="B4529" s="278">
        <v>47533</v>
      </c>
      <c r="C4529" s="283">
        <f t="shared" si="69"/>
        <v>10205325257</v>
      </c>
      <c r="D4529" s="57"/>
      <c r="E4529" s="57"/>
      <c r="F4529" s="279">
        <v>666635145</v>
      </c>
      <c r="G4529" s="286">
        <v>641901677</v>
      </c>
      <c r="H4529" s="278">
        <v>45946</v>
      </c>
      <c r="I4529" s="278"/>
      <c r="K4529" s="57"/>
      <c r="L4529" s="57"/>
      <c r="M4529" s="274"/>
      <c r="N4529" s="274"/>
      <c r="O4529" s="57"/>
    </row>
    <row r="4530" spans="1:15">
      <c r="A4530" s="57"/>
      <c r="B4530" s="278">
        <v>47534</v>
      </c>
      <c r="C4530" s="283">
        <f t="shared" si="69"/>
        <v>10034635245</v>
      </c>
      <c r="D4530" s="57"/>
      <c r="E4530" s="57"/>
      <c r="F4530" s="279">
        <v>495945133</v>
      </c>
      <c r="G4530" s="286">
        <v>642091220</v>
      </c>
      <c r="H4530" s="278">
        <v>48135</v>
      </c>
      <c r="I4530" s="278"/>
      <c r="K4530" s="57"/>
      <c r="L4530" s="57"/>
      <c r="M4530" s="274"/>
      <c r="N4530" s="274"/>
      <c r="O4530" s="57"/>
    </row>
    <row r="4531" spans="1:15">
      <c r="A4531" s="57"/>
      <c r="B4531" s="278">
        <v>47535</v>
      </c>
      <c r="C4531" s="283">
        <f t="shared" si="69"/>
        <v>10518400629</v>
      </c>
      <c r="D4531" s="57"/>
      <c r="E4531" s="57"/>
      <c r="F4531" s="279">
        <v>979710517</v>
      </c>
      <c r="G4531" s="286">
        <v>642135976</v>
      </c>
      <c r="H4531" s="278">
        <v>45278</v>
      </c>
      <c r="I4531" s="278"/>
      <c r="K4531" s="57"/>
      <c r="L4531" s="57"/>
      <c r="M4531" s="274"/>
      <c r="N4531" s="274"/>
      <c r="O4531" s="57"/>
    </row>
    <row r="4532" spans="1:15">
      <c r="A4532" s="57"/>
      <c r="B4532" s="278">
        <v>47536</v>
      </c>
      <c r="C4532" s="283">
        <f t="shared" si="69"/>
        <v>9787621719</v>
      </c>
      <c r="D4532" s="57"/>
      <c r="E4532" s="57"/>
      <c r="F4532" s="279">
        <v>248931607</v>
      </c>
      <c r="G4532" s="286">
        <v>642395839</v>
      </c>
      <c r="H4532" s="278">
        <v>45936</v>
      </c>
      <c r="I4532" s="278"/>
      <c r="K4532" s="57"/>
      <c r="L4532" s="57"/>
      <c r="M4532" s="274"/>
      <c r="N4532" s="274"/>
      <c r="O4532" s="57"/>
    </row>
    <row r="4533" spans="1:15">
      <c r="A4533" s="57"/>
      <c r="B4533" s="278">
        <v>47537</v>
      </c>
      <c r="C4533" s="283">
        <f t="shared" si="69"/>
        <v>10104806685</v>
      </c>
      <c r="D4533" s="57"/>
      <c r="E4533" s="57"/>
      <c r="F4533" s="279">
        <v>566116573</v>
      </c>
      <c r="G4533" s="286">
        <v>642431427</v>
      </c>
      <c r="H4533" s="278">
        <v>43330</v>
      </c>
      <c r="I4533" s="278"/>
      <c r="K4533" s="57"/>
      <c r="L4533" s="57"/>
      <c r="M4533" s="274"/>
      <c r="N4533" s="274"/>
      <c r="O4533" s="57"/>
    </row>
    <row r="4534" spans="1:15">
      <c r="A4534" s="57"/>
      <c r="B4534" s="278">
        <v>47538</v>
      </c>
      <c r="C4534" s="283">
        <f t="shared" si="69"/>
        <v>10526873948</v>
      </c>
      <c r="D4534" s="57"/>
      <c r="E4534" s="57"/>
      <c r="F4534" s="279">
        <v>988183836</v>
      </c>
      <c r="G4534" s="286">
        <v>642772510</v>
      </c>
      <c r="H4534" s="278">
        <v>45625</v>
      </c>
      <c r="I4534" s="278"/>
      <c r="K4534" s="57"/>
      <c r="L4534" s="57"/>
      <c r="M4534" s="274"/>
      <c r="N4534" s="274"/>
      <c r="O4534" s="57"/>
    </row>
    <row r="4535" spans="1:15">
      <c r="A4535" s="57"/>
      <c r="B4535" s="278">
        <v>47539</v>
      </c>
      <c r="C4535" s="283">
        <f t="shared" si="69"/>
        <v>10057350945</v>
      </c>
      <c r="D4535" s="57"/>
      <c r="E4535" s="57"/>
      <c r="F4535" s="279">
        <v>518660833</v>
      </c>
      <c r="G4535" s="286">
        <v>643065299</v>
      </c>
      <c r="H4535" s="278">
        <v>50393</v>
      </c>
      <c r="I4535" s="278"/>
      <c r="K4535" s="57"/>
      <c r="L4535" s="57"/>
      <c r="M4535" s="274"/>
      <c r="N4535" s="274"/>
      <c r="O4535" s="57"/>
    </row>
    <row r="4536" spans="1:15">
      <c r="A4536" s="57"/>
      <c r="B4536" s="278">
        <v>47540</v>
      </c>
      <c r="C4536" s="283">
        <f t="shared" si="69"/>
        <v>10106957436</v>
      </c>
      <c r="D4536" s="57"/>
      <c r="E4536" s="57"/>
      <c r="F4536" s="279">
        <v>568267324</v>
      </c>
      <c r="G4536" s="286">
        <v>643252205</v>
      </c>
      <c r="H4536" s="278">
        <v>45457</v>
      </c>
      <c r="I4536" s="278"/>
      <c r="K4536" s="57"/>
      <c r="L4536" s="57"/>
      <c r="M4536" s="274"/>
      <c r="N4536" s="274"/>
      <c r="O4536" s="57"/>
    </row>
    <row r="4537" spans="1:15">
      <c r="A4537" s="57"/>
      <c r="B4537" s="278">
        <v>47541</v>
      </c>
      <c r="C4537" s="283">
        <f t="shared" si="69"/>
        <v>9666906926</v>
      </c>
      <c r="D4537" s="57"/>
      <c r="E4537" s="57"/>
      <c r="F4537" s="279">
        <v>128216814</v>
      </c>
      <c r="G4537" s="286">
        <v>643253394</v>
      </c>
      <c r="H4537" s="278">
        <v>45151</v>
      </c>
      <c r="I4537" s="278"/>
      <c r="K4537" s="57"/>
      <c r="L4537" s="57"/>
      <c r="M4537" s="274"/>
      <c r="N4537" s="274"/>
      <c r="O4537" s="57"/>
    </row>
    <row r="4538" spans="1:15">
      <c r="A4538" s="57"/>
      <c r="B4538" s="278">
        <v>47542</v>
      </c>
      <c r="C4538" s="283">
        <f t="shared" si="69"/>
        <v>9878916397</v>
      </c>
      <c r="D4538" s="57"/>
      <c r="E4538" s="57"/>
      <c r="F4538" s="279">
        <v>340226285</v>
      </c>
      <c r="G4538" s="286">
        <v>643509691</v>
      </c>
      <c r="H4538" s="278">
        <v>49905</v>
      </c>
      <c r="I4538" s="278"/>
      <c r="K4538" s="57"/>
      <c r="L4538" s="57"/>
      <c r="M4538" s="274"/>
      <c r="N4538" s="274"/>
      <c r="O4538" s="57"/>
    </row>
    <row r="4539" spans="1:15">
      <c r="A4539" s="57"/>
      <c r="B4539" s="278">
        <v>47543</v>
      </c>
      <c r="C4539" s="283">
        <f t="shared" si="69"/>
        <v>10523306091</v>
      </c>
      <c r="D4539" s="57"/>
      <c r="E4539" s="57"/>
      <c r="F4539" s="279">
        <v>984615979</v>
      </c>
      <c r="G4539" s="286">
        <v>643520323</v>
      </c>
      <c r="H4539" s="278">
        <v>45661</v>
      </c>
      <c r="I4539" s="278"/>
      <c r="K4539" s="57"/>
      <c r="L4539" s="57"/>
      <c r="M4539" s="274"/>
      <c r="N4539" s="274"/>
      <c r="O4539" s="57"/>
    </row>
    <row r="4540" spans="1:15">
      <c r="A4540" s="57"/>
      <c r="B4540" s="278">
        <v>47544</v>
      </c>
      <c r="C4540" s="283">
        <f t="shared" si="69"/>
        <v>9699620762</v>
      </c>
      <c r="D4540" s="57"/>
      <c r="E4540" s="57"/>
      <c r="F4540" s="279">
        <v>160930650</v>
      </c>
      <c r="G4540" s="286">
        <v>643635743</v>
      </c>
      <c r="H4540" s="278">
        <v>48648</v>
      </c>
      <c r="I4540" s="278"/>
      <c r="K4540" s="57"/>
      <c r="L4540" s="57"/>
      <c r="M4540" s="274"/>
      <c r="N4540" s="274"/>
      <c r="O4540" s="57"/>
    </row>
    <row r="4541" spans="1:15">
      <c r="A4541" s="57"/>
      <c r="B4541" s="278">
        <v>47545</v>
      </c>
      <c r="C4541" s="283">
        <f t="shared" si="69"/>
        <v>10518531644</v>
      </c>
      <c r="D4541" s="57"/>
      <c r="E4541" s="57"/>
      <c r="F4541" s="279">
        <v>979841532</v>
      </c>
      <c r="G4541" s="286">
        <v>643795536</v>
      </c>
      <c r="H4541" s="278">
        <v>49821</v>
      </c>
      <c r="I4541" s="278"/>
      <c r="K4541" s="57"/>
      <c r="L4541" s="57"/>
      <c r="M4541" s="274"/>
      <c r="N4541" s="274"/>
      <c r="O4541" s="57"/>
    </row>
    <row r="4542" spans="1:15">
      <c r="A4542" s="57"/>
      <c r="B4542" s="278">
        <v>47546</v>
      </c>
      <c r="C4542" s="283">
        <f t="shared" si="69"/>
        <v>10046108902</v>
      </c>
      <c r="D4542" s="57"/>
      <c r="E4542" s="57"/>
      <c r="F4542" s="279">
        <v>507418790</v>
      </c>
      <c r="G4542" s="286">
        <v>643809299</v>
      </c>
      <c r="H4542" s="278">
        <v>46547</v>
      </c>
      <c r="I4542" s="278"/>
      <c r="K4542" s="57"/>
      <c r="L4542" s="57"/>
      <c r="M4542" s="274"/>
      <c r="N4542" s="274"/>
      <c r="O4542" s="57"/>
    </row>
    <row r="4543" spans="1:15">
      <c r="A4543" s="57"/>
      <c r="B4543" s="278">
        <v>47547</v>
      </c>
      <c r="C4543" s="283">
        <f t="shared" si="69"/>
        <v>10529274857</v>
      </c>
      <c r="D4543" s="57"/>
      <c r="E4543" s="57"/>
      <c r="F4543" s="279">
        <v>990584745</v>
      </c>
      <c r="G4543" s="286">
        <v>643961544</v>
      </c>
      <c r="H4543" s="278">
        <v>43277</v>
      </c>
      <c r="I4543" s="278"/>
      <c r="K4543" s="57"/>
      <c r="L4543" s="57"/>
      <c r="M4543" s="274"/>
      <c r="N4543" s="274"/>
      <c r="O4543" s="57"/>
    </row>
    <row r="4544" spans="1:15">
      <c r="A4544" s="57"/>
      <c r="B4544" s="278">
        <v>47548</v>
      </c>
      <c r="C4544" s="283">
        <f t="shared" si="69"/>
        <v>10237383416</v>
      </c>
      <c r="D4544" s="57"/>
      <c r="E4544" s="57"/>
      <c r="F4544" s="279">
        <v>698693304</v>
      </c>
      <c r="G4544" s="286">
        <v>643961650</v>
      </c>
      <c r="H4544" s="278">
        <v>47875</v>
      </c>
      <c r="I4544" s="278"/>
      <c r="K4544" s="57"/>
      <c r="L4544" s="57"/>
      <c r="M4544" s="274"/>
      <c r="N4544" s="274"/>
      <c r="O4544" s="57"/>
    </row>
    <row r="4545" spans="1:15">
      <c r="A4545" s="57"/>
      <c r="B4545" s="278">
        <v>47549</v>
      </c>
      <c r="C4545" s="283">
        <f t="shared" si="69"/>
        <v>10527841817</v>
      </c>
      <c r="D4545" s="57"/>
      <c r="E4545" s="57"/>
      <c r="F4545" s="279">
        <v>989151705</v>
      </c>
      <c r="G4545" s="286">
        <v>643978578</v>
      </c>
      <c r="H4545" s="278">
        <v>48718</v>
      </c>
      <c r="I4545" s="278"/>
      <c r="K4545" s="57"/>
      <c r="L4545" s="57"/>
      <c r="M4545" s="274"/>
      <c r="N4545" s="274"/>
      <c r="O4545" s="57"/>
    </row>
    <row r="4546" spans="1:15">
      <c r="A4546" s="57"/>
      <c r="B4546" s="278">
        <v>47550</v>
      </c>
      <c r="C4546" s="283">
        <f t="shared" si="69"/>
        <v>10061737084</v>
      </c>
      <c r="D4546" s="57"/>
      <c r="E4546" s="57"/>
      <c r="F4546" s="279">
        <v>523046972</v>
      </c>
      <c r="G4546" s="286">
        <v>644394506</v>
      </c>
      <c r="H4546" s="278">
        <v>44295</v>
      </c>
      <c r="I4546" s="278"/>
      <c r="K4546" s="57"/>
      <c r="L4546" s="57"/>
      <c r="M4546" s="274"/>
      <c r="N4546" s="274"/>
      <c r="O4546" s="57"/>
    </row>
    <row r="4547" spans="1:15">
      <c r="A4547" s="57"/>
      <c r="B4547" s="278">
        <v>47551</v>
      </c>
      <c r="C4547" s="283">
        <f t="shared" si="69"/>
        <v>10113868110</v>
      </c>
      <c r="D4547" s="57"/>
      <c r="E4547" s="57"/>
      <c r="F4547" s="279">
        <v>575177998</v>
      </c>
      <c r="G4547" s="286">
        <v>644437325</v>
      </c>
      <c r="H4547" s="278">
        <v>44652</v>
      </c>
      <c r="I4547" s="278"/>
      <c r="K4547" s="57"/>
      <c r="L4547" s="57"/>
      <c r="M4547" s="274"/>
      <c r="N4547" s="274"/>
      <c r="O4547" s="57"/>
    </row>
    <row r="4548" spans="1:15">
      <c r="A4548" s="57"/>
      <c r="B4548" s="278">
        <v>47552</v>
      </c>
      <c r="C4548" s="283">
        <f t="shared" si="69"/>
        <v>9717597549</v>
      </c>
      <c r="D4548" s="57"/>
      <c r="E4548" s="57"/>
      <c r="F4548" s="279">
        <v>178907437</v>
      </c>
      <c r="G4548" s="286">
        <v>644642009</v>
      </c>
      <c r="H4548" s="278">
        <v>49261</v>
      </c>
      <c r="I4548" s="278"/>
      <c r="K4548" s="57"/>
      <c r="L4548" s="57"/>
      <c r="M4548" s="274"/>
      <c r="N4548" s="274"/>
      <c r="O4548" s="57"/>
    </row>
    <row r="4549" spans="1:15">
      <c r="A4549" s="57"/>
      <c r="B4549" s="278">
        <v>47553</v>
      </c>
      <c r="C4549" s="283">
        <f t="shared" si="69"/>
        <v>10095243228</v>
      </c>
      <c r="D4549" s="57"/>
      <c r="E4549" s="57"/>
      <c r="F4549" s="279">
        <v>556553116</v>
      </c>
      <c r="G4549" s="286">
        <v>644693081</v>
      </c>
      <c r="H4549" s="278">
        <v>48873</v>
      </c>
      <c r="I4549" s="278"/>
      <c r="K4549" s="57"/>
      <c r="L4549" s="57"/>
      <c r="M4549" s="274"/>
      <c r="N4549" s="274"/>
      <c r="O4549" s="57"/>
    </row>
    <row r="4550" spans="1:15">
      <c r="A4550" s="57"/>
      <c r="B4550" s="278">
        <v>47554</v>
      </c>
      <c r="C4550" s="283">
        <f t="shared" si="69"/>
        <v>10176652316</v>
      </c>
      <c r="D4550" s="57"/>
      <c r="E4550" s="57"/>
      <c r="F4550" s="279">
        <v>637962204</v>
      </c>
      <c r="G4550" s="286">
        <v>644715101</v>
      </c>
      <c r="H4550" s="278">
        <v>43193</v>
      </c>
      <c r="I4550" s="278"/>
      <c r="K4550" s="57"/>
      <c r="L4550" s="57"/>
      <c r="M4550" s="274"/>
      <c r="N4550" s="274"/>
      <c r="O4550" s="57"/>
    </row>
    <row r="4551" spans="1:15">
      <c r="A4551" s="57"/>
      <c r="B4551" s="278">
        <v>47555</v>
      </c>
      <c r="C4551" s="283">
        <f t="shared" si="69"/>
        <v>10107111584</v>
      </c>
      <c r="D4551" s="57"/>
      <c r="E4551" s="57"/>
      <c r="F4551" s="279">
        <v>568421472</v>
      </c>
      <c r="G4551" s="286">
        <v>644770994</v>
      </c>
      <c r="H4551" s="278">
        <v>43354</v>
      </c>
      <c r="I4551" s="278"/>
      <c r="K4551" s="57"/>
      <c r="L4551" s="57"/>
      <c r="M4551" s="274"/>
      <c r="N4551" s="274"/>
      <c r="O4551" s="57"/>
    </row>
    <row r="4552" spans="1:15">
      <c r="A4552" s="57"/>
      <c r="B4552" s="278">
        <v>47556</v>
      </c>
      <c r="C4552" s="283">
        <f t="shared" si="69"/>
        <v>10071162287</v>
      </c>
      <c r="D4552" s="57"/>
      <c r="E4552" s="57"/>
      <c r="F4552" s="279">
        <v>532472175</v>
      </c>
      <c r="G4552" s="286">
        <v>644814525</v>
      </c>
      <c r="H4552" s="278">
        <v>45584</v>
      </c>
      <c r="I4552" s="278"/>
      <c r="K4552" s="57"/>
      <c r="L4552" s="57"/>
      <c r="M4552" s="274"/>
      <c r="N4552" s="274"/>
      <c r="O4552" s="57"/>
    </row>
    <row r="4553" spans="1:15">
      <c r="A4553" s="57"/>
      <c r="B4553" s="278">
        <v>47557</v>
      </c>
      <c r="C4553" s="283">
        <f t="shared" si="69"/>
        <v>10223063664</v>
      </c>
      <c r="D4553" s="57"/>
      <c r="E4553" s="57"/>
      <c r="F4553" s="279">
        <v>684373552</v>
      </c>
      <c r="G4553" s="286">
        <v>644956959</v>
      </c>
      <c r="H4553" s="278">
        <v>47953</v>
      </c>
      <c r="I4553" s="278"/>
      <c r="K4553" s="57"/>
      <c r="L4553" s="57"/>
      <c r="M4553" s="274"/>
      <c r="N4553" s="274"/>
      <c r="O4553" s="57"/>
    </row>
    <row r="4554" spans="1:15">
      <c r="A4554" s="57"/>
      <c r="B4554" s="278">
        <v>47558</v>
      </c>
      <c r="C4554" s="283">
        <f t="shared" si="69"/>
        <v>10458382519</v>
      </c>
      <c r="D4554" s="57"/>
      <c r="E4554" s="57"/>
      <c r="F4554" s="279">
        <v>919692407</v>
      </c>
      <c r="G4554" s="286">
        <v>645143395</v>
      </c>
      <c r="H4554" s="278">
        <v>46516</v>
      </c>
      <c r="I4554" s="278"/>
      <c r="K4554" s="57"/>
      <c r="L4554" s="57"/>
      <c r="M4554" s="274"/>
      <c r="N4554" s="274"/>
      <c r="O4554" s="57"/>
    </row>
    <row r="4555" spans="1:15">
      <c r="A4555" s="57"/>
      <c r="B4555" s="278">
        <v>47559</v>
      </c>
      <c r="C4555" s="283">
        <f t="shared" si="69"/>
        <v>9812712123</v>
      </c>
      <c r="D4555" s="57"/>
      <c r="E4555" s="57"/>
      <c r="F4555" s="279">
        <v>274022011</v>
      </c>
      <c r="G4555" s="286">
        <v>645492487</v>
      </c>
      <c r="H4555" s="278">
        <v>47149</v>
      </c>
      <c r="I4555" s="278"/>
      <c r="K4555" s="57"/>
      <c r="L4555" s="57"/>
      <c r="M4555" s="274"/>
      <c r="N4555" s="274"/>
      <c r="O4555" s="57"/>
    </row>
    <row r="4556" spans="1:15">
      <c r="A4556" s="57"/>
      <c r="B4556" s="278">
        <v>47560</v>
      </c>
      <c r="C4556" s="283">
        <f t="shared" si="69"/>
        <v>10332286510</v>
      </c>
      <c r="D4556" s="57"/>
      <c r="E4556" s="57"/>
      <c r="F4556" s="279">
        <v>793596398</v>
      </c>
      <c r="G4556" s="286">
        <v>645512799</v>
      </c>
      <c r="H4556" s="278">
        <v>43153</v>
      </c>
      <c r="I4556" s="278"/>
      <c r="K4556" s="57"/>
      <c r="L4556" s="57"/>
      <c r="M4556" s="274"/>
      <c r="N4556" s="274"/>
      <c r="O4556" s="57"/>
    </row>
    <row r="4557" spans="1:15">
      <c r="A4557" s="57"/>
      <c r="B4557" s="278">
        <v>47561</v>
      </c>
      <c r="C4557" s="283">
        <f t="shared" si="69"/>
        <v>9786870594</v>
      </c>
      <c r="D4557" s="57"/>
      <c r="E4557" s="57"/>
      <c r="F4557" s="279">
        <v>248180482</v>
      </c>
      <c r="G4557" s="286">
        <v>645581832</v>
      </c>
      <c r="H4557" s="278">
        <v>43871</v>
      </c>
      <c r="I4557" s="278"/>
      <c r="K4557" s="57"/>
      <c r="L4557" s="57"/>
      <c r="M4557" s="274"/>
      <c r="N4557" s="274"/>
      <c r="O4557" s="57"/>
    </row>
    <row r="4558" spans="1:15">
      <c r="A4558" s="57"/>
      <c r="B4558" s="278">
        <v>47562</v>
      </c>
      <c r="C4558" s="283">
        <f t="shared" si="69"/>
        <v>10088314244</v>
      </c>
      <c r="D4558" s="57"/>
      <c r="E4558" s="57"/>
      <c r="F4558" s="279">
        <v>549624132</v>
      </c>
      <c r="G4558" s="286">
        <v>646013212</v>
      </c>
      <c r="H4558" s="278">
        <v>47675</v>
      </c>
      <c r="I4558" s="278"/>
      <c r="K4558" s="57"/>
      <c r="L4558" s="57"/>
      <c r="M4558" s="274"/>
      <c r="N4558" s="274"/>
      <c r="O4558" s="57"/>
    </row>
    <row r="4559" spans="1:15">
      <c r="A4559" s="57"/>
      <c r="B4559" s="278">
        <v>47563</v>
      </c>
      <c r="C4559" s="283">
        <f t="shared" si="69"/>
        <v>10412240815</v>
      </c>
      <c r="D4559" s="57"/>
      <c r="E4559" s="57"/>
      <c r="F4559" s="279">
        <v>873550703</v>
      </c>
      <c r="G4559" s="286">
        <v>646125768</v>
      </c>
      <c r="H4559" s="278">
        <v>47510</v>
      </c>
      <c r="I4559" s="278"/>
      <c r="K4559" s="57"/>
      <c r="L4559" s="57"/>
      <c r="M4559" s="274"/>
      <c r="N4559" s="274"/>
      <c r="O4559" s="57"/>
    </row>
    <row r="4560" spans="1:15">
      <c r="A4560" s="57"/>
      <c r="B4560" s="278">
        <v>47564</v>
      </c>
      <c r="C4560" s="283">
        <f t="shared" si="69"/>
        <v>10135015380</v>
      </c>
      <c r="D4560" s="57"/>
      <c r="E4560" s="57"/>
      <c r="F4560" s="279">
        <v>596325268</v>
      </c>
      <c r="G4560" s="286">
        <v>646132257</v>
      </c>
      <c r="H4560" s="278">
        <v>45955</v>
      </c>
      <c r="I4560" s="278"/>
      <c r="K4560" s="57"/>
      <c r="L4560" s="57"/>
      <c r="M4560" s="274"/>
      <c r="N4560" s="274"/>
      <c r="O4560" s="57"/>
    </row>
    <row r="4561" spans="1:15">
      <c r="A4561" s="57"/>
      <c r="B4561" s="278">
        <v>47565</v>
      </c>
      <c r="C4561" s="283">
        <f t="shared" si="69"/>
        <v>10031861796</v>
      </c>
      <c r="D4561" s="57"/>
      <c r="E4561" s="57"/>
      <c r="F4561" s="279">
        <v>493171684</v>
      </c>
      <c r="G4561" s="286">
        <v>646210882</v>
      </c>
      <c r="H4561" s="278">
        <v>47567</v>
      </c>
      <c r="I4561" s="278"/>
      <c r="K4561" s="57"/>
      <c r="L4561" s="57"/>
      <c r="M4561" s="274"/>
      <c r="N4561" s="274"/>
      <c r="O4561" s="57"/>
    </row>
    <row r="4562" spans="1:15">
      <c r="A4562" s="57"/>
      <c r="B4562" s="278">
        <v>47566</v>
      </c>
      <c r="C4562" s="283">
        <f t="shared" si="69"/>
        <v>10375853535</v>
      </c>
      <c r="D4562" s="57"/>
      <c r="E4562" s="57"/>
      <c r="F4562" s="279">
        <v>837163423</v>
      </c>
      <c r="G4562" s="286">
        <v>646453093</v>
      </c>
      <c r="H4562" s="278">
        <v>43901</v>
      </c>
      <c r="I4562" s="278"/>
      <c r="K4562" s="57"/>
      <c r="L4562" s="57"/>
      <c r="M4562" s="274"/>
      <c r="N4562" s="274"/>
      <c r="O4562" s="57"/>
    </row>
    <row r="4563" spans="1:15">
      <c r="A4563" s="57"/>
      <c r="B4563" s="278">
        <v>47567</v>
      </c>
      <c r="C4563" s="283">
        <f t="shared" si="69"/>
        <v>10184900994</v>
      </c>
      <c r="D4563" s="57"/>
      <c r="E4563" s="57"/>
      <c r="F4563" s="279">
        <v>646210882</v>
      </c>
      <c r="G4563" s="286">
        <v>646548240</v>
      </c>
      <c r="H4563" s="278">
        <v>43970</v>
      </c>
      <c r="I4563" s="278"/>
      <c r="K4563" s="57"/>
      <c r="L4563" s="57"/>
      <c r="M4563" s="274"/>
      <c r="N4563" s="274"/>
      <c r="O4563" s="57"/>
    </row>
    <row r="4564" spans="1:15">
      <c r="A4564" s="57"/>
      <c r="B4564" s="278">
        <v>47568</v>
      </c>
      <c r="C4564" s="283">
        <f t="shared" si="69"/>
        <v>9922152582</v>
      </c>
      <c r="D4564" s="57"/>
      <c r="E4564" s="57"/>
      <c r="F4564" s="279">
        <v>383462470</v>
      </c>
      <c r="G4564" s="286">
        <v>646849713</v>
      </c>
      <c r="H4564" s="278">
        <v>46354</v>
      </c>
      <c r="I4564" s="278"/>
      <c r="K4564" s="57"/>
      <c r="L4564" s="57"/>
      <c r="M4564" s="274"/>
      <c r="N4564" s="274"/>
      <c r="O4564" s="57"/>
    </row>
    <row r="4565" spans="1:15">
      <c r="A4565" s="57"/>
      <c r="B4565" s="278">
        <v>47569</v>
      </c>
      <c r="C4565" s="283">
        <f t="shared" si="69"/>
        <v>9721681867</v>
      </c>
      <c r="D4565" s="57"/>
      <c r="E4565" s="57"/>
      <c r="F4565" s="279">
        <v>182991755</v>
      </c>
      <c r="G4565" s="286">
        <v>646936148</v>
      </c>
      <c r="H4565" s="278">
        <v>47785</v>
      </c>
      <c r="I4565" s="278"/>
      <c r="K4565" s="57"/>
      <c r="L4565" s="57"/>
      <c r="M4565" s="274"/>
      <c r="N4565" s="274"/>
      <c r="O4565" s="57"/>
    </row>
    <row r="4566" spans="1:15">
      <c r="A4566" s="57"/>
      <c r="B4566" s="278">
        <v>47570</v>
      </c>
      <c r="C4566" s="283">
        <f t="shared" si="69"/>
        <v>10065708099</v>
      </c>
      <c r="D4566" s="57"/>
      <c r="E4566" s="57"/>
      <c r="F4566" s="279">
        <v>527017987</v>
      </c>
      <c r="G4566" s="286">
        <v>647265589</v>
      </c>
      <c r="H4566" s="278">
        <v>45784</v>
      </c>
      <c r="I4566" s="278"/>
      <c r="K4566" s="57"/>
      <c r="L4566" s="57"/>
      <c r="M4566" s="274"/>
      <c r="N4566" s="274"/>
      <c r="O4566" s="57"/>
    </row>
    <row r="4567" spans="1:15">
      <c r="A4567" s="57"/>
      <c r="B4567" s="278">
        <v>47571</v>
      </c>
      <c r="C4567" s="283">
        <f t="shared" si="69"/>
        <v>9785037245</v>
      </c>
      <c r="D4567" s="57"/>
      <c r="E4567" s="57"/>
      <c r="F4567" s="279">
        <v>246347133</v>
      </c>
      <c r="G4567" s="286">
        <v>647290347</v>
      </c>
      <c r="H4567" s="278">
        <v>43288</v>
      </c>
      <c r="I4567" s="278"/>
      <c r="K4567" s="57"/>
      <c r="L4567" s="57"/>
      <c r="M4567" s="274"/>
      <c r="N4567" s="274"/>
      <c r="O4567" s="57"/>
    </row>
    <row r="4568" spans="1:15">
      <c r="A4568" s="57"/>
      <c r="B4568" s="278">
        <v>47572</v>
      </c>
      <c r="C4568" s="283">
        <f t="shared" si="69"/>
        <v>9836411993</v>
      </c>
      <c r="D4568" s="57"/>
      <c r="E4568" s="57"/>
      <c r="F4568" s="279">
        <v>297721881</v>
      </c>
      <c r="G4568" s="286">
        <v>647331341</v>
      </c>
      <c r="H4568" s="278">
        <v>46602</v>
      </c>
      <c r="I4568" s="278"/>
      <c r="K4568" s="57"/>
      <c r="L4568" s="57"/>
      <c r="M4568" s="274"/>
      <c r="N4568" s="274"/>
      <c r="O4568" s="57"/>
    </row>
    <row r="4569" spans="1:15">
      <c r="A4569" s="57"/>
      <c r="B4569" s="278">
        <v>47573</v>
      </c>
      <c r="C4569" s="283">
        <f t="shared" si="69"/>
        <v>10240175951</v>
      </c>
      <c r="D4569" s="57"/>
      <c r="E4569" s="57"/>
      <c r="F4569" s="279">
        <v>701485839</v>
      </c>
      <c r="G4569" s="286">
        <v>647347607</v>
      </c>
      <c r="H4569" s="278">
        <v>43776</v>
      </c>
      <c r="I4569" s="278"/>
      <c r="K4569" s="57"/>
      <c r="L4569" s="57"/>
      <c r="M4569" s="274"/>
      <c r="N4569" s="274"/>
      <c r="O4569" s="57"/>
    </row>
    <row r="4570" spans="1:15">
      <c r="A4570" s="57"/>
      <c r="B4570" s="278">
        <v>47574</v>
      </c>
      <c r="C4570" s="283">
        <f t="shared" si="69"/>
        <v>9863637052</v>
      </c>
      <c r="D4570" s="57"/>
      <c r="E4570" s="57"/>
      <c r="F4570" s="279">
        <v>324946940</v>
      </c>
      <c r="G4570" s="286">
        <v>647803997</v>
      </c>
      <c r="H4570" s="278">
        <v>43749</v>
      </c>
      <c r="I4570" s="278"/>
      <c r="K4570" s="57"/>
      <c r="L4570" s="57"/>
      <c r="M4570" s="274"/>
      <c r="N4570" s="274"/>
      <c r="O4570" s="57"/>
    </row>
    <row r="4571" spans="1:15">
      <c r="A4571" s="57"/>
      <c r="B4571" s="278">
        <v>47575</v>
      </c>
      <c r="C4571" s="283">
        <f t="shared" si="69"/>
        <v>10521463264</v>
      </c>
      <c r="D4571" s="57"/>
      <c r="E4571" s="57"/>
      <c r="F4571" s="279">
        <v>982773152</v>
      </c>
      <c r="G4571" s="286">
        <v>647976830</v>
      </c>
      <c r="H4571" s="278">
        <v>49211</v>
      </c>
      <c r="I4571" s="278"/>
      <c r="K4571" s="57"/>
      <c r="L4571" s="57"/>
      <c r="M4571" s="274"/>
      <c r="N4571" s="274"/>
      <c r="O4571" s="57"/>
    </row>
    <row r="4572" spans="1:15">
      <c r="A4572" s="57"/>
      <c r="B4572" s="278">
        <v>47576</v>
      </c>
      <c r="C4572" s="283">
        <f t="shared" si="69"/>
        <v>10381200128</v>
      </c>
      <c r="D4572" s="57"/>
      <c r="E4572" s="57"/>
      <c r="F4572" s="279">
        <v>842510016</v>
      </c>
      <c r="G4572" s="286">
        <v>648168581</v>
      </c>
      <c r="H4572" s="278">
        <v>46143</v>
      </c>
      <c r="I4572" s="278"/>
      <c r="K4572" s="57"/>
      <c r="L4572" s="57"/>
      <c r="M4572" s="274"/>
      <c r="N4572" s="274"/>
      <c r="O4572" s="57"/>
    </row>
    <row r="4573" spans="1:15">
      <c r="A4573" s="57"/>
      <c r="B4573" s="278">
        <v>47577</v>
      </c>
      <c r="C4573" s="283">
        <f t="shared" si="69"/>
        <v>10420804968</v>
      </c>
      <c r="D4573" s="57"/>
      <c r="E4573" s="57"/>
      <c r="F4573" s="279">
        <v>882114856</v>
      </c>
      <c r="G4573" s="286">
        <v>648349863</v>
      </c>
      <c r="H4573" s="278">
        <v>45593</v>
      </c>
      <c r="I4573" s="278"/>
      <c r="K4573" s="57"/>
      <c r="L4573" s="57"/>
      <c r="M4573" s="274"/>
      <c r="N4573" s="274"/>
      <c r="O4573" s="57"/>
    </row>
    <row r="4574" spans="1:15">
      <c r="A4574" s="57"/>
      <c r="B4574" s="278">
        <v>47578</v>
      </c>
      <c r="C4574" s="283">
        <f t="shared" si="69"/>
        <v>10430573156</v>
      </c>
      <c r="D4574" s="57"/>
      <c r="E4574" s="57"/>
      <c r="F4574" s="279">
        <v>891883044</v>
      </c>
      <c r="G4574" s="286">
        <v>648381554</v>
      </c>
      <c r="H4574" s="278">
        <v>43680</v>
      </c>
      <c r="I4574" s="278"/>
      <c r="K4574" s="57"/>
      <c r="L4574" s="57"/>
      <c r="M4574" s="274"/>
      <c r="N4574" s="274"/>
      <c r="O4574" s="57"/>
    </row>
    <row r="4575" spans="1:15">
      <c r="A4575" s="57"/>
      <c r="B4575" s="278">
        <v>47579</v>
      </c>
      <c r="C4575" s="283">
        <f t="shared" si="69"/>
        <v>9805662130</v>
      </c>
      <c r="D4575" s="57"/>
      <c r="E4575" s="57"/>
      <c r="F4575" s="279">
        <v>266972018</v>
      </c>
      <c r="G4575" s="286">
        <v>648473660</v>
      </c>
      <c r="H4575" s="278">
        <v>46575</v>
      </c>
      <c r="I4575" s="278"/>
      <c r="K4575" s="57"/>
      <c r="L4575" s="57"/>
      <c r="M4575" s="274"/>
      <c r="N4575" s="274"/>
      <c r="O4575" s="57"/>
    </row>
    <row r="4576" spans="1:15">
      <c r="A4576" s="57"/>
      <c r="B4576" s="278">
        <v>47580</v>
      </c>
      <c r="C4576" s="283">
        <f t="shared" ref="C4576:C4639" si="70">F4576+(F$88*28679+98765)+(G$88*6587+87654)+(E$88*9537+76543)+(J$88*5713+4528)</f>
        <v>10018208512</v>
      </c>
      <c r="D4576" s="57"/>
      <c r="E4576" s="57"/>
      <c r="F4576" s="279">
        <v>479518400</v>
      </c>
      <c r="G4576" s="286">
        <v>648503420</v>
      </c>
      <c r="H4576" s="278">
        <v>47304</v>
      </c>
      <c r="I4576" s="278"/>
      <c r="K4576" s="57"/>
      <c r="L4576" s="57"/>
      <c r="M4576" s="274"/>
      <c r="N4576" s="274"/>
      <c r="O4576" s="57"/>
    </row>
    <row r="4577" spans="1:15">
      <c r="A4577" s="57"/>
      <c r="B4577" s="278">
        <v>47581</v>
      </c>
      <c r="C4577" s="283">
        <f t="shared" si="70"/>
        <v>9750126544</v>
      </c>
      <c r="D4577" s="57"/>
      <c r="E4577" s="57"/>
      <c r="F4577" s="279">
        <v>211436432</v>
      </c>
      <c r="G4577" s="286">
        <v>648527422</v>
      </c>
      <c r="H4577" s="278">
        <v>48561</v>
      </c>
      <c r="I4577" s="278"/>
      <c r="K4577" s="57"/>
      <c r="L4577" s="57"/>
      <c r="M4577" s="274"/>
      <c r="N4577" s="274"/>
      <c r="O4577" s="57"/>
    </row>
    <row r="4578" spans="1:15">
      <c r="A4578" s="57"/>
      <c r="B4578" s="278">
        <v>47582</v>
      </c>
      <c r="C4578" s="283">
        <f t="shared" si="70"/>
        <v>10005391590</v>
      </c>
      <c r="D4578" s="57"/>
      <c r="E4578" s="57"/>
      <c r="F4578" s="279">
        <v>466701478</v>
      </c>
      <c r="G4578" s="286">
        <v>648844190</v>
      </c>
      <c r="H4578" s="278">
        <v>48208</v>
      </c>
      <c r="I4578" s="278"/>
      <c r="K4578" s="57"/>
      <c r="L4578" s="57"/>
      <c r="M4578" s="274"/>
      <c r="N4578" s="274"/>
      <c r="O4578" s="57"/>
    </row>
    <row r="4579" spans="1:15">
      <c r="A4579" s="57"/>
      <c r="B4579" s="278">
        <v>47583</v>
      </c>
      <c r="C4579" s="283">
        <f t="shared" si="70"/>
        <v>9757624333</v>
      </c>
      <c r="D4579" s="57"/>
      <c r="E4579" s="57"/>
      <c r="F4579" s="279">
        <v>218934221</v>
      </c>
      <c r="G4579" s="286">
        <v>648912671</v>
      </c>
      <c r="H4579" s="278">
        <v>49434</v>
      </c>
      <c r="I4579" s="278"/>
      <c r="K4579" s="57"/>
      <c r="L4579" s="57"/>
      <c r="M4579" s="274"/>
      <c r="N4579" s="274"/>
      <c r="O4579" s="57"/>
    </row>
    <row r="4580" spans="1:15">
      <c r="A4580" s="57"/>
      <c r="B4580" s="278">
        <v>47584</v>
      </c>
      <c r="C4580" s="283">
        <f t="shared" si="70"/>
        <v>9970937677</v>
      </c>
      <c r="D4580" s="57"/>
      <c r="E4580" s="57"/>
      <c r="F4580" s="279">
        <v>432247565</v>
      </c>
      <c r="G4580" s="286">
        <v>649259501</v>
      </c>
      <c r="H4580" s="278">
        <v>45577</v>
      </c>
      <c r="I4580" s="278"/>
      <c r="K4580" s="57"/>
      <c r="L4580" s="57"/>
      <c r="M4580" s="274"/>
      <c r="N4580" s="274"/>
      <c r="O4580" s="57"/>
    </row>
    <row r="4581" spans="1:15">
      <c r="A4581" s="57"/>
      <c r="B4581" s="278">
        <v>47585</v>
      </c>
      <c r="C4581" s="283">
        <f t="shared" si="70"/>
        <v>10505560803</v>
      </c>
      <c r="D4581" s="57"/>
      <c r="E4581" s="57"/>
      <c r="F4581" s="279">
        <v>966870691</v>
      </c>
      <c r="G4581" s="286">
        <v>649315993</v>
      </c>
      <c r="H4581" s="278">
        <v>44381</v>
      </c>
      <c r="I4581" s="278"/>
      <c r="K4581" s="57"/>
      <c r="L4581" s="57"/>
      <c r="M4581" s="274"/>
      <c r="N4581" s="274"/>
      <c r="O4581" s="57"/>
    </row>
    <row r="4582" spans="1:15">
      <c r="A4582" s="57"/>
      <c r="B4582" s="278">
        <v>47586</v>
      </c>
      <c r="C4582" s="283">
        <f t="shared" si="70"/>
        <v>10065575815</v>
      </c>
      <c r="D4582" s="57"/>
      <c r="E4582" s="57"/>
      <c r="F4582" s="279">
        <v>526885703</v>
      </c>
      <c r="G4582" s="286">
        <v>649397961</v>
      </c>
      <c r="H4582" s="278">
        <v>46915</v>
      </c>
      <c r="I4582" s="278"/>
      <c r="K4582" s="57"/>
      <c r="L4582" s="57"/>
      <c r="M4582" s="274"/>
      <c r="N4582" s="274"/>
      <c r="O4582" s="57"/>
    </row>
    <row r="4583" spans="1:15">
      <c r="A4583" s="57"/>
      <c r="B4583" s="278">
        <v>47587</v>
      </c>
      <c r="C4583" s="283">
        <f t="shared" si="70"/>
        <v>10217244638</v>
      </c>
      <c r="D4583" s="57"/>
      <c r="E4583" s="57"/>
      <c r="F4583" s="279">
        <v>678554526</v>
      </c>
      <c r="G4583" s="286">
        <v>649542365</v>
      </c>
      <c r="H4583" s="278">
        <v>45951</v>
      </c>
      <c r="I4583" s="278"/>
      <c r="K4583" s="57"/>
      <c r="L4583" s="57"/>
      <c r="M4583" s="274"/>
      <c r="N4583" s="274"/>
      <c r="O4583" s="57"/>
    </row>
    <row r="4584" spans="1:15">
      <c r="A4584" s="57"/>
      <c r="B4584" s="278">
        <v>47588</v>
      </c>
      <c r="C4584" s="283">
        <f t="shared" si="70"/>
        <v>10299276428</v>
      </c>
      <c r="D4584" s="57"/>
      <c r="E4584" s="57"/>
      <c r="F4584" s="279">
        <v>760586316</v>
      </c>
      <c r="G4584" s="286">
        <v>649594452</v>
      </c>
      <c r="H4584" s="278">
        <v>47838</v>
      </c>
      <c r="I4584" s="278"/>
      <c r="K4584" s="57"/>
      <c r="L4584" s="57"/>
      <c r="M4584" s="274"/>
      <c r="N4584" s="274"/>
      <c r="O4584" s="57"/>
    </row>
    <row r="4585" spans="1:15">
      <c r="A4585" s="57"/>
      <c r="B4585" s="278">
        <v>47589</v>
      </c>
      <c r="C4585" s="283">
        <f t="shared" si="70"/>
        <v>9702873898</v>
      </c>
      <c r="D4585" s="57"/>
      <c r="E4585" s="57"/>
      <c r="F4585" s="279">
        <v>164183786</v>
      </c>
      <c r="G4585" s="286">
        <v>649605059</v>
      </c>
      <c r="H4585" s="278">
        <v>46044</v>
      </c>
      <c r="I4585" s="278"/>
      <c r="K4585" s="57"/>
      <c r="L4585" s="57"/>
      <c r="M4585" s="274"/>
      <c r="N4585" s="274"/>
      <c r="O4585" s="57"/>
    </row>
    <row r="4586" spans="1:15">
      <c r="A4586" s="57"/>
      <c r="B4586" s="278">
        <v>47590</v>
      </c>
      <c r="C4586" s="283">
        <f t="shared" si="70"/>
        <v>9663367823</v>
      </c>
      <c r="D4586" s="57"/>
      <c r="E4586" s="57"/>
      <c r="F4586" s="279">
        <v>124677711</v>
      </c>
      <c r="G4586" s="286">
        <v>649820144</v>
      </c>
      <c r="H4586" s="278">
        <v>47725</v>
      </c>
      <c r="I4586" s="278"/>
      <c r="K4586" s="57"/>
      <c r="L4586" s="57"/>
      <c r="M4586" s="274"/>
      <c r="N4586" s="274"/>
      <c r="O4586" s="57"/>
    </row>
    <row r="4587" spans="1:15">
      <c r="A4587" s="57"/>
      <c r="B4587" s="278">
        <v>47591</v>
      </c>
      <c r="C4587" s="283">
        <f t="shared" si="70"/>
        <v>10193392258</v>
      </c>
      <c r="D4587" s="57"/>
      <c r="E4587" s="57"/>
      <c r="F4587" s="279">
        <v>654702146</v>
      </c>
      <c r="G4587" s="286">
        <v>650088940</v>
      </c>
      <c r="H4587" s="278">
        <v>48662</v>
      </c>
      <c r="I4587" s="278"/>
      <c r="K4587" s="57"/>
      <c r="L4587" s="57"/>
      <c r="M4587" s="274"/>
      <c r="N4587" s="274"/>
      <c r="O4587" s="57"/>
    </row>
    <row r="4588" spans="1:15">
      <c r="A4588" s="57"/>
      <c r="B4588" s="278">
        <v>47592</v>
      </c>
      <c r="C4588" s="283">
        <f t="shared" si="70"/>
        <v>10230741769</v>
      </c>
      <c r="D4588" s="57"/>
      <c r="E4588" s="57"/>
      <c r="F4588" s="279">
        <v>692051657</v>
      </c>
      <c r="G4588" s="286">
        <v>650359656</v>
      </c>
      <c r="H4588" s="278">
        <v>49251</v>
      </c>
      <c r="I4588" s="278"/>
      <c r="K4588" s="57"/>
      <c r="L4588" s="57"/>
      <c r="M4588" s="274"/>
      <c r="N4588" s="274"/>
      <c r="O4588" s="57"/>
    </row>
    <row r="4589" spans="1:15">
      <c r="A4589" s="57"/>
      <c r="B4589" s="278">
        <v>47593</v>
      </c>
      <c r="C4589" s="283">
        <f t="shared" si="70"/>
        <v>10210633688</v>
      </c>
      <c r="D4589" s="57"/>
      <c r="E4589" s="57"/>
      <c r="F4589" s="279">
        <v>671943576</v>
      </c>
      <c r="G4589" s="286">
        <v>650457255</v>
      </c>
      <c r="H4589" s="278">
        <v>49066</v>
      </c>
      <c r="I4589" s="278"/>
      <c r="K4589" s="57"/>
      <c r="L4589" s="57"/>
      <c r="M4589" s="274"/>
      <c r="N4589" s="274"/>
      <c r="O4589" s="57"/>
    </row>
    <row r="4590" spans="1:15">
      <c r="A4590" s="57"/>
      <c r="B4590" s="278">
        <v>47594</v>
      </c>
      <c r="C4590" s="283">
        <f t="shared" si="70"/>
        <v>10535628909</v>
      </c>
      <c r="D4590" s="57"/>
      <c r="E4590" s="57"/>
      <c r="F4590" s="279">
        <v>996938797</v>
      </c>
      <c r="G4590" s="286">
        <v>650564942</v>
      </c>
      <c r="H4590" s="278">
        <v>49226</v>
      </c>
      <c r="I4590" s="278"/>
      <c r="K4590" s="57"/>
      <c r="L4590" s="57"/>
      <c r="M4590" s="274"/>
      <c r="N4590" s="274"/>
      <c r="O4590" s="57"/>
    </row>
    <row r="4591" spans="1:15">
      <c r="A4591" s="57"/>
      <c r="B4591" s="278">
        <v>47595</v>
      </c>
      <c r="C4591" s="283">
        <f t="shared" si="70"/>
        <v>10145649272</v>
      </c>
      <c r="D4591" s="57"/>
      <c r="E4591" s="57"/>
      <c r="F4591" s="279">
        <v>606959160</v>
      </c>
      <c r="G4591" s="286">
        <v>650677076</v>
      </c>
      <c r="H4591" s="278">
        <v>49188</v>
      </c>
      <c r="I4591" s="278"/>
      <c r="K4591" s="57"/>
      <c r="L4591" s="57"/>
      <c r="M4591" s="274"/>
      <c r="N4591" s="274"/>
      <c r="O4591" s="57"/>
    </row>
    <row r="4592" spans="1:15">
      <c r="A4592" s="57"/>
      <c r="B4592" s="278">
        <v>47596</v>
      </c>
      <c r="C4592" s="283">
        <f t="shared" si="70"/>
        <v>10413560144</v>
      </c>
      <c r="D4592" s="57"/>
      <c r="E4592" s="57"/>
      <c r="F4592" s="279">
        <v>874870032</v>
      </c>
      <c r="G4592" s="286">
        <v>650768553</v>
      </c>
      <c r="H4592" s="278">
        <v>46976</v>
      </c>
      <c r="I4592" s="278"/>
      <c r="K4592" s="57"/>
      <c r="L4592" s="57"/>
      <c r="M4592" s="274"/>
      <c r="N4592" s="274"/>
      <c r="O4592" s="57"/>
    </row>
    <row r="4593" spans="1:15">
      <c r="A4593" s="57"/>
      <c r="B4593" s="278">
        <v>47597</v>
      </c>
      <c r="C4593" s="283">
        <f t="shared" si="70"/>
        <v>9847343465</v>
      </c>
      <c r="D4593" s="57"/>
      <c r="E4593" s="57"/>
      <c r="F4593" s="279">
        <v>308653353</v>
      </c>
      <c r="G4593" s="286">
        <v>650836079</v>
      </c>
      <c r="H4593" s="278">
        <v>43090</v>
      </c>
      <c r="I4593" s="278"/>
      <c r="K4593" s="57"/>
      <c r="L4593" s="57"/>
      <c r="M4593" s="274"/>
      <c r="N4593" s="274"/>
      <c r="O4593" s="57"/>
    </row>
    <row r="4594" spans="1:15">
      <c r="A4594" s="57"/>
      <c r="B4594" s="278">
        <v>47598</v>
      </c>
      <c r="C4594" s="283">
        <f t="shared" si="70"/>
        <v>10323302041</v>
      </c>
      <c r="D4594" s="57"/>
      <c r="E4594" s="57"/>
      <c r="F4594" s="279">
        <v>784611929</v>
      </c>
      <c r="G4594" s="286">
        <v>650869601</v>
      </c>
      <c r="H4594" s="278">
        <v>47975</v>
      </c>
      <c r="I4594" s="278"/>
      <c r="K4594" s="57"/>
      <c r="L4594" s="57"/>
      <c r="M4594" s="274"/>
      <c r="N4594" s="274"/>
      <c r="O4594" s="57"/>
    </row>
    <row r="4595" spans="1:15">
      <c r="A4595" s="57"/>
      <c r="B4595" s="278">
        <v>47599</v>
      </c>
      <c r="C4595" s="283">
        <f t="shared" si="70"/>
        <v>10030082677</v>
      </c>
      <c r="D4595" s="57"/>
      <c r="E4595" s="57"/>
      <c r="F4595" s="279">
        <v>491392565</v>
      </c>
      <c r="G4595" s="286">
        <v>650878314</v>
      </c>
      <c r="H4595" s="278">
        <v>48727</v>
      </c>
      <c r="I4595" s="278"/>
      <c r="K4595" s="57"/>
      <c r="L4595" s="57"/>
      <c r="M4595" s="274"/>
      <c r="N4595" s="274"/>
      <c r="O4595" s="57"/>
    </row>
    <row r="4596" spans="1:15">
      <c r="A4596" s="57"/>
      <c r="B4596" s="278">
        <v>47600</v>
      </c>
      <c r="C4596" s="283">
        <f t="shared" si="70"/>
        <v>9642411603</v>
      </c>
      <c r="D4596" s="57"/>
      <c r="E4596" s="57"/>
      <c r="F4596" s="279">
        <v>103721491</v>
      </c>
      <c r="G4596" s="286">
        <v>650923401</v>
      </c>
      <c r="H4596" s="278">
        <v>46131</v>
      </c>
      <c r="I4596" s="278"/>
      <c r="K4596" s="57"/>
      <c r="L4596" s="57"/>
      <c r="M4596" s="274"/>
      <c r="N4596" s="274"/>
      <c r="O4596" s="57"/>
    </row>
    <row r="4597" spans="1:15">
      <c r="A4597" s="57"/>
      <c r="B4597" s="278">
        <v>47601</v>
      </c>
      <c r="C4597" s="283">
        <f t="shared" si="70"/>
        <v>9709184264</v>
      </c>
      <c r="D4597" s="57"/>
      <c r="E4597" s="57"/>
      <c r="F4597" s="279">
        <v>170494152</v>
      </c>
      <c r="G4597" s="286">
        <v>650971311</v>
      </c>
      <c r="H4597" s="278">
        <v>45355</v>
      </c>
      <c r="I4597" s="278"/>
      <c r="K4597" s="57"/>
      <c r="L4597" s="57"/>
      <c r="M4597" s="274"/>
      <c r="N4597" s="274"/>
      <c r="O4597" s="57"/>
    </row>
    <row r="4598" spans="1:15">
      <c r="A4598" s="57"/>
      <c r="B4598" s="278">
        <v>47602</v>
      </c>
      <c r="C4598" s="283">
        <f t="shared" si="70"/>
        <v>10179201318</v>
      </c>
      <c r="D4598" s="57"/>
      <c r="E4598" s="57"/>
      <c r="F4598" s="279">
        <v>640511206</v>
      </c>
      <c r="G4598" s="286">
        <v>651225912</v>
      </c>
      <c r="H4598" s="278">
        <v>44920</v>
      </c>
      <c r="I4598" s="278"/>
      <c r="K4598" s="57"/>
      <c r="L4598" s="57"/>
      <c r="M4598" s="274"/>
      <c r="N4598" s="274"/>
      <c r="O4598" s="57"/>
    </row>
    <row r="4599" spans="1:15">
      <c r="A4599" s="57"/>
      <c r="B4599" s="278">
        <v>47603</v>
      </c>
      <c r="C4599" s="283">
        <f t="shared" si="70"/>
        <v>10369704232</v>
      </c>
      <c r="D4599" s="57"/>
      <c r="E4599" s="57"/>
      <c r="F4599" s="279">
        <v>831014120</v>
      </c>
      <c r="G4599" s="286">
        <v>651465671</v>
      </c>
      <c r="H4599" s="278">
        <v>46042</v>
      </c>
      <c r="I4599" s="278"/>
      <c r="K4599" s="57"/>
      <c r="L4599" s="57"/>
      <c r="M4599" s="274"/>
      <c r="N4599" s="274"/>
      <c r="O4599" s="57"/>
    </row>
    <row r="4600" spans="1:15">
      <c r="A4600" s="57"/>
      <c r="B4600" s="278">
        <v>47604</v>
      </c>
      <c r="C4600" s="283">
        <f t="shared" si="70"/>
        <v>10276922915</v>
      </c>
      <c r="D4600" s="57"/>
      <c r="E4600" s="57"/>
      <c r="F4600" s="279">
        <v>738232803</v>
      </c>
      <c r="G4600" s="286">
        <v>651532317</v>
      </c>
      <c r="H4600" s="278">
        <v>45977</v>
      </c>
      <c r="I4600" s="278"/>
      <c r="K4600" s="57"/>
      <c r="L4600" s="57"/>
      <c r="M4600" s="274"/>
      <c r="N4600" s="274"/>
      <c r="O4600" s="57"/>
    </row>
    <row r="4601" spans="1:15">
      <c r="A4601" s="57"/>
      <c r="B4601" s="278">
        <v>47605</v>
      </c>
      <c r="C4601" s="283">
        <f t="shared" si="70"/>
        <v>9951332792</v>
      </c>
      <c r="D4601" s="57"/>
      <c r="E4601" s="57"/>
      <c r="F4601" s="279">
        <v>412642680</v>
      </c>
      <c r="G4601" s="286">
        <v>651613215</v>
      </c>
      <c r="H4601" s="278">
        <v>43279</v>
      </c>
      <c r="I4601" s="278"/>
      <c r="K4601" s="57"/>
      <c r="L4601" s="57"/>
      <c r="M4601" s="274"/>
      <c r="N4601" s="274"/>
      <c r="O4601" s="57"/>
    </row>
    <row r="4602" spans="1:15">
      <c r="A4602" s="57"/>
      <c r="B4602" s="278">
        <v>47606</v>
      </c>
      <c r="C4602" s="283">
        <f t="shared" si="70"/>
        <v>10451080459</v>
      </c>
      <c r="D4602" s="57"/>
      <c r="E4602" s="57"/>
      <c r="F4602" s="279">
        <v>912390347</v>
      </c>
      <c r="G4602" s="286">
        <v>651721717</v>
      </c>
      <c r="H4602" s="278">
        <v>43765</v>
      </c>
      <c r="I4602" s="278"/>
      <c r="K4602" s="57"/>
      <c r="L4602" s="57"/>
      <c r="M4602" s="274"/>
      <c r="N4602" s="274"/>
      <c r="O4602" s="57"/>
    </row>
    <row r="4603" spans="1:15">
      <c r="A4603" s="57"/>
      <c r="B4603" s="278">
        <v>47607</v>
      </c>
      <c r="C4603" s="283">
        <f t="shared" si="70"/>
        <v>10302399293</v>
      </c>
      <c r="D4603" s="57"/>
      <c r="E4603" s="57"/>
      <c r="F4603" s="279">
        <v>763709181</v>
      </c>
      <c r="G4603" s="286">
        <v>651721971</v>
      </c>
      <c r="H4603" s="278">
        <v>47849</v>
      </c>
      <c r="I4603" s="278"/>
      <c r="K4603" s="57"/>
      <c r="L4603" s="57"/>
      <c r="M4603" s="274"/>
      <c r="N4603" s="274"/>
      <c r="O4603" s="57"/>
    </row>
    <row r="4604" spans="1:15">
      <c r="A4604" s="57"/>
      <c r="B4604" s="278">
        <v>47608</v>
      </c>
      <c r="C4604" s="283">
        <f t="shared" si="70"/>
        <v>10420333223</v>
      </c>
      <c r="D4604" s="57"/>
      <c r="E4604" s="57"/>
      <c r="F4604" s="279">
        <v>881643111</v>
      </c>
      <c r="G4604" s="286">
        <v>652113654</v>
      </c>
      <c r="H4604" s="278">
        <v>45205</v>
      </c>
      <c r="I4604" s="278"/>
      <c r="K4604" s="57"/>
      <c r="L4604" s="57"/>
      <c r="M4604" s="274"/>
      <c r="N4604" s="274"/>
      <c r="O4604" s="57"/>
    </row>
    <row r="4605" spans="1:15">
      <c r="A4605" s="57"/>
      <c r="B4605" s="278">
        <v>47609</v>
      </c>
      <c r="C4605" s="283">
        <f t="shared" si="70"/>
        <v>9847103891</v>
      </c>
      <c r="D4605" s="57"/>
      <c r="E4605" s="57"/>
      <c r="F4605" s="279">
        <v>308413779</v>
      </c>
      <c r="G4605" s="286">
        <v>652149832</v>
      </c>
      <c r="H4605" s="278">
        <v>47759</v>
      </c>
      <c r="I4605" s="278"/>
      <c r="K4605" s="57"/>
      <c r="L4605" s="57"/>
      <c r="M4605" s="274"/>
      <c r="N4605" s="274"/>
      <c r="O4605" s="57"/>
    </row>
    <row r="4606" spans="1:15">
      <c r="A4606" s="57"/>
      <c r="B4606" s="278">
        <v>47610</v>
      </c>
      <c r="C4606" s="283">
        <f t="shared" si="70"/>
        <v>9849363028</v>
      </c>
      <c r="D4606" s="57"/>
      <c r="E4606" s="57"/>
      <c r="F4606" s="279">
        <v>310672916</v>
      </c>
      <c r="G4606" s="286">
        <v>652222697</v>
      </c>
      <c r="H4606" s="278">
        <v>43503</v>
      </c>
      <c r="I4606" s="278"/>
      <c r="K4606" s="57"/>
      <c r="L4606" s="57"/>
      <c r="M4606" s="274"/>
      <c r="N4606" s="274"/>
      <c r="O4606" s="57"/>
    </row>
    <row r="4607" spans="1:15">
      <c r="A4607" s="57"/>
      <c r="B4607" s="278">
        <v>47611</v>
      </c>
      <c r="C4607" s="283">
        <f t="shared" si="70"/>
        <v>10078591610</v>
      </c>
      <c r="D4607" s="57"/>
      <c r="E4607" s="57"/>
      <c r="F4607" s="279">
        <v>539901498</v>
      </c>
      <c r="G4607" s="286">
        <v>652289321</v>
      </c>
      <c r="H4607" s="278">
        <v>49635</v>
      </c>
      <c r="I4607" s="278"/>
      <c r="K4607" s="57"/>
      <c r="L4607" s="57"/>
      <c r="M4607" s="274"/>
      <c r="N4607" s="274"/>
      <c r="O4607" s="57"/>
    </row>
    <row r="4608" spans="1:15">
      <c r="A4608" s="57"/>
      <c r="B4608" s="278">
        <v>47612</v>
      </c>
      <c r="C4608" s="283">
        <f t="shared" si="70"/>
        <v>10323532328</v>
      </c>
      <c r="D4608" s="57"/>
      <c r="E4608" s="57"/>
      <c r="F4608" s="279">
        <v>784842216</v>
      </c>
      <c r="G4608" s="286">
        <v>652309571</v>
      </c>
      <c r="H4608" s="278">
        <v>44478</v>
      </c>
      <c r="I4608" s="278"/>
      <c r="K4608" s="57"/>
      <c r="L4608" s="57"/>
      <c r="M4608" s="274"/>
      <c r="N4608" s="274"/>
      <c r="O4608" s="57"/>
    </row>
    <row r="4609" spans="1:15">
      <c r="A4609" s="57"/>
      <c r="B4609" s="278">
        <v>47613</v>
      </c>
      <c r="C4609" s="283">
        <f t="shared" si="70"/>
        <v>9785646780</v>
      </c>
      <c r="D4609" s="57"/>
      <c r="E4609" s="57"/>
      <c r="F4609" s="279">
        <v>246956668</v>
      </c>
      <c r="G4609" s="286">
        <v>652341242</v>
      </c>
      <c r="H4609" s="278">
        <v>46802</v>
      </c>
      <c r="I4609" s="278"/>
      <c r="K4609" s="57"/>
      <c r="L4609" s="57"/>
      <c r="M4609" s="274"/>
      <c r="N4609" s="274"/>
      <c r="O4609" s="57"/>
    </row>
    <row r="4610" spans="1:15">
      <c r="A4610" s="57"/>
      <c r="B4610" s="278">
        <v>47614</v>
      </c>
      <c r="C4610" s="283">
        <f t="shared" si="70"/>
        <v>10516435589</v>
      </c>
      <c r="D4610" s="57"/>
      <c r="E4610" s="57"/>
      <c r="F4610" s="279">
        <v>977745477</v>
      </c>
      <c r="G4610" s="286">
        <v>652653526</v>
      </c>
      <c r="H4610" s="278">
        <v>48207</v>
      </c>
      <c r="I4610" s="278"/>
      <c r="K4610" s="57"/>
      <c r="L4610" s="57"/>
      <c r="M4610" s="274"/>
      <c r="N4610" s="274"/>
      <c r="O4610" s="57"/>
    </row>
    <row r="4611" spans="1:15">
      <c r="A4611" s="57"/>
      <c r="B4611" s="278">
        <v>47615</v>
      </c>
      <c r="C4611" s="283">
        <f t="shared" si="70"/>
        <v>10367643881</v>
      </c>
      <c r="D4611" s="57"/>
      <c r="E4611" s="57"/>
      <c r="F4611" s="279">
        <v>828953769</v>
      </c>
      <c r="G4611" s="286">
        <v>652711304</v>
      </c>
      <c r="H4611" s="278">
        <v>47685</v>
      </c>
      <c r="I4611" s="278"/>
      <c r="K4611" s="57"/>
      <c r="L4611" s="57"/>
      <c r="M4611" s="274"/>
      <c r="N4611" s="274"/>
      <c r="O4611" s="57"/>
    </row>
    <row r="4612" spans="1:15">
      <c r="A4612" s="57"/>
      <c r="B4612" s="278">
        <v>47616</v>
      </c>
      <c r="C4612" s="283">
        <f t="shared" si="70"/>
        <v>9639679280</v>
      </c>
      <c r="D4612" s="57"/>
      <c r="E4612" s="57"/>
      <c r="F4612" s="279">
        <v>100989168</v>
      </c>
      <c r="G4612" s="286">
        <v>652711559</v>
      </c>
      <c r="H4612" s="278">
        <v>45595</v>
      </c>
      <c r="I4612" s="278"/>
      <c r="K4612" s="57"/>
      <c r="L4612" s="57"/>
      <c r="M4612" s="274"/>
      <c r="N4612" s="274"/>
      <c r="O4612" s="57"/>
    </row>
    <row r="4613" spans="1:15">
      <c r="A4613" s="57"/>
      <c r="B4613" s="278">
        <v>47617</v>
      </c>
      <c r="C4613" s="283">
        <f t="shared" si="70"/>
        <v>9929973288</v>
      </c>
      <c r="D4613" s="57"/>
      <c r="E4613" s="57"/>
      <c r="F4613" s="279">
        <v>391283176</v>
      </c>
      <c r="G4613" s="286">
        <v>652719128</v>
      </c>
      <c r="H4613" s="278">
        <v>44431</v>
      </c>
      <c r="I4613" s="278"/>
      <c r="K4613" s="57"/>
      <c r="L4613" s="57"/>
      <c r="M4613" s="274"/>
      <c r="N4613" s="274"/>
      <c r="O4613" s="57"/>
    </row>
    <row r="4614" spans="1:15">
      <c r="A4614" s="57"/>
      <c r="B4614" s="278">
        <v>47618</v>
      </c>
      <c r="C4614" s="283">
        <f t="shared" si="70"/>
        <v>9854062627</v>
      </c>
      <c r="D4614" s="57"/>
      <c r="E4614" s="57"/>
      <c r="F4614" s="279">
        <v>315372515</v>
      </c>
      <c r="G4614" s="286">
        <v>652939527</v>
      </c>
      <c r="H4614" s="278">
        <v>50063</v>
      </c>
      <c r="I4614" s="278"/>
      <c r="K4614" s="57"/>
      <c r="L4614" s="57"/>
      <c r="M4614" s="274"/>
      <c r="N4614" s="274"/>
      <c r="O4614" s="57"/>
    </row>
    <row r="4615" spans="1:15">
      <c r="A4615" s="57"/>
      <c r="B4615" s="278">
        <v>47619</v>
      </c>
      <c r="C4615" s="283">
        <f t="shared" si="70"/>
        <v>10147070589</v>
      </c>
      <c r="D4615" s="57"/>
      <c r="E4615" s="57"/>
      <c r="F4615" s="279">
        <v>608380477</v>
      </c>
      <c r="G4615" s="286">
        <v>652997664</v>
      </c>
      <c r="H4615" s="278">
        <v>50064</v>
      </c>
      <c r="I4615" s="278"/>
      <c r="K4615" s="57"/>
      <c r="L4615" s="57"/>
      <c r="M4615" s="274"/>
      <c r="N4615" s="274"/>
      <c r="O4615" s="57"/>
    </row>
    <row r="4616" spans="1:15">
      <c r="A4616" s="57"/>
      <c r="B4616" s="278">
        <v>47620</v>
      </c>
      <c r="C4616" s="283">
        <f t="shared" si="70"/>
        <v>9794355046</v>
      </c>
      <c r="D4616" s="57"/>
      <c r="E4616" s="57"/>
      <c r="F4616" s="279">
        <v>255664934</v>
      </c>
      <c r="G4616" s="286">
        <v>653171995</v>
      </c>
      <c r="H4616" s="278">
        <v>47472</v>
      </c>
      <c r="I4616" s="278"/>
      <c r="K4616" s="57"/>
      <c r="L4616" s="57"/>
      <c r="M4616" s="274"/>
      <c r="N4616" s="274"/>
      <c r="O4616" s="57"/>
    </row>
    <row r="4617" spans="1:15">
      <c r="A4617" s="57"/>
      <c r="B4617" s="278">
        <v>47621</v>
      </c>
      <c r="C4617" s="283">
        <f t="shared" si="70"/>
        <v>10244511801</v>
      </c>
      <c r="D4617" s="57"/>
      <c r="E4617" s="57"/>
      <c r="F4617" s="279">
        <v>705821689</v>
      </c>
      <c r="G4617" s="286">
        <v>653683183</v>
      </c>
      <c r="H4617" s="278">
        <v>45077</v>
      </c>
      <c r="I4617" s="278"/>
      <c r="K4617" s="57"/>
      <c r="L4617" s="57"/>
      <c r="M4617" s="274"/>
      <c r="N4617" s="274"/>
      <c r="O4617" s="57"/>
    </row>
    <row r="4618" spans="1:15">
      <c r="A4618" s="57"/>
      <c r="B4618" s="278">
        <v>47622</v>
      </c>
      <c r="C4618" s="283">
        <f t="shared" si="70"/>
        <v>10481643011</v>
      </c>
      <c r="D4618" s="57"/>
      <c r="E4618" s="57"/>
      <c r="F4618" s="279">
        <v>942952899</v>
      </c>
      <c r="G4618" s="286">
        <v>653714003</v>
      </c>
      <c r="H4618" s="278">
        <v>46595</v>
      </c>
      <c r="I4618" s="278"/>
      <c r="K4618" s="57"/>
      <c r="L4618" s="57"/>
      <c r="M4618" s="274"/>
      <c r="N4618" s="274"/>
      <c r="O4618" s="57"/>
    </row>
    <row r="4619" spans="1:15">
      <c r="A4619" s="57"/>
      <c r="B4619" s="278">
        <v>47623</v>
      </c>
      <c r="C4619" s="283">
        <f t="shared" si="70"/>
        <v>10129879245</v>
      </c>
      <c r="D4619" s="57"/>
      <c r="E4619" s="57"/>
      <c r="F4619" s="279">
        <v>591189133</v>
      </c>
      <c r="G4619" s="286">
        <v>653945515</v>
      </c>
      <c r="H4619" s="278">
        <v>44951</v>
      </c>
      <c r="I4619" s="278"/>
      <c r="K4619" s="57"/>
      <c r="L4619" s="57"/>
      <c r="M4619" s="274"/>
      <c r="N4619" s="274"/>
      <c r="O4619" s="57"/>
    </row>
    <row r="4620" spans="1:15">
      <c r="A4620" s="57"/>
      <c r="B4620" s="278">
        <v>47624</v>
      </c>
      <c r="C4620" s="283">
        <f t="shared" si="70"/>
        <v>9919753987</v>
      </c>
      <c r="D4620" s="57"/>
      <c r="E4620" s="57"/>
      <c r="F4620" s="279">
        <v>381063875</v>
      </c>
      <c r="G4620" s="286">
        <v>654029953</v>
      </c>
      <c r="H4620" s="278">
        <v>49360</v>
      </c>
      <c r="I4620" s="278"/>
      <c r="K4620" s="57"/>
      <c r="L4620" s="57"/>
      <c r="M4620" s="274"/>
      <c r="N4620" s="274"/>
      <c r="O4620" s="57"/>
    </row>
    <row r="4621" spans="1:15">
      <c r="A4621" s="57"/>
      <c r="B4621" s="278">
        <v>47625</v>
      </c>
      <c r="C4621" s="283">
        <f t="shared" si="70"/>
        <v>9972696759</v>
      </c>
      <c r="D4621" s="57"/>
      <c r="E4621" s="57"/>
      <c r="F4621" s="279">
        <v>434006647</v>
      </c>
      <c r="G4621" s="286">
        <v>654138811</v>
      </c>
      <c r="H4621" s="278">
        <v>50280</v>
      </c>
      <c r="I4621" s="278"/>
      <c r="K4621" s="57"/>
      <c r="L4621" s="57"/>
      <c r="M4621" s="274"/>
      <c r="N4621" s="274"/>
      <c r="O4621" s="57"/>
    </row>
    <row r="4622" spans="1:15">
      <c r="A4622" s="57"/>
      <c r="B4622" s="278">
        <v>47626</v>
      </c>
      <c r="C4622" s="283">
        <f t="shared" si="70"/>
        <v>9991435627</v>
      </c>
      <c r="D4622" s="57"/>
      <c r="E4622" s="57"/>
      <c r="F4622" s="279">
        <v>452745515</v>
      </c>
      <c r="G4622" s="286">
        <v>654170464</v>
      </c>
      <c r="H4622" s="278">
        <v>47442</v>
      </c>
      <c r="I4622" s="278"/>
      <c r="K4622" s="57"/>
      <c r="L4622" s="57"/>
      <c r="M4622" s="274"/>
      <c r="N4622" s="274"/>
      <c r="O4622" s="57"/>
    </row>
    <row r="4623" spans="1:15">
      <c r="A4623" s="57"/>
      <c r="B4623" s="278">
        <v>47627</v>
      </c>
      <c r="C4623" s="283">
        <f t="shared" si="70"/>
        <v>10328297063</v>
      </c>
      <c r="D4623" s="57"/>
      <c r="E4623" s="57"/>
      <c r="F4623" s="279">
        <v>789606951</v>
      </c>
      <c r="G4623" s="286">
        <v>654253174</v>
      </c>
      <c r="H4623" s="278">
        <v>49315</v>
      </c>
      <c r="I4623" s="278"/>
      <c r="K4623" s="57"/>
      <c r="L4623" s="57"/>
      <c r="M4623" s="274"/>
      <c r="N4623" s="274"/>
      <c r="O4623" s="57"/>
    </row>
    <row r="4624" spans="1:15">
      <c r="A4624" s="57"/>
      <c r="B4624" s="278">
        <v>47628</v>
      </c>
      <c r="C4624" s="283">
        <f t="shared" si="70"/>
        <v>9805738322</v>
      </c>
      <c r="D4624" s="57"/>
      <c r="E4624" s="57"/>
      <c r="F4624" s="279">
        <v>267048210</v>
      </c>
      <c r="G4624" s="286">
        <v>654330672</v>
      </c>
      <c r="H4624" s="278">
        <v>45118</v>
      </c>
      <c r="I4624" s="278"/>
      <c r="K4624" s="57"/>
      <c r="L4624" s="57"/>
      <c r="M4624" s="274"/>
      <c r="N4624" s="274"/>
      <c r="O4624" s="57"/>
    </row>
    <row r="4625" spans="1:15">
      <c r="A4625" s="57"/>
      <c r="B4625" s="278">
        <v>47629</v>
      </c>
      <c r="C4625" s="283">
        <f t="shared" si="70"/>
        <v>10233267035</v>
      </c>
      <c r="D4625" s="57"/>
      <c r="E4625" s="57"/>
      <c r="F4625" s="279">
        <v>694576923</v>
      </c>
      <c r="G4625" s="286">
        <v>654456106</v>
      </c>
      <c r="H4625" s="278">
        <v>47085</v>
      </c>
      <c r="I4625" s="278"/>
      <c r="K4625" s="57"/>
      <c r="L4625" s="57"/>
      <c r="M4625" s="274"/>
      <c r="N4625" s="274"/>
      <c r="O4625" s="57"/>
    </row>
    <row r="4626" spans="1:15">
      <c r="A4626" s="57"/>
      <c r="B4626" s="278">
        <v>47630</v>
      </c>
      <c r="C4626" s="283">
        <f t="shared" si="70"/>
        <v>10453118218</v>
      </c>
      <c r="D4626" s="57"/>
      <c r="E4626" s="57"/>
      <c r="F4626" s="279">
        <v>914428106</v>
      </c>
      <c r="G4626" s="286">
        <v>654507596</v>
      </c>
      <c r="H4626" s="278">
        <v>46934</v>
      </c>
      <c r="I4626" s="278"/>
      <c r="K4626" s="57"/>
      <c r="L4626" s="57"/>
      <c r="M4626" s="274"/>
      <c r="N4626" s="274"/>
      <c r="O4626" s="57"/>
    </row>
    <row r="4627" spans="1:15">
      <c r="A4627" s="57"/>
      <c r="B4627" s="278">
        <v>47631</v>
      </c>
      <c r="C4627" s="283">
        <f t="shared" si="70"/>
        <v>9946481022</v>
      </c>
      <c r="D4627" s="57"/>
      <c r="E4627" s="57"/>
      <c r="F4627" s="279">
        <v>407790910</v>
      </c>
      <c r="G4627" s="286">
        <v>654589296</v>
      </c>
      <c r="H4627" s="278">
        <v>47752</v>
      </c>
      <c r="I4627" s="278"/>
      <c r="K4627" s="57"/>
      <c r="L4627" s="57"/>
      <c r="M4627" s="274"/>
      <c r="N4627" s="274"/>
      <c r="O4627" s="57"/>
    </row>
    <row r="4628" spans="1:15">
      <c r="A4628" s="57"/>
      <c r="B4628" s="278">
        <v>47632</v>
      </c>
      <c r="C4628" s="283">
        <f t="shared" si="70"/>
        <v>9676466840</v>
      </c>
      <c r="D4628" s="57"/>
      <c r="E4628" s="57"/>
      <c r="F4628" s="279">
        <v>137776728</v>
      </c>
      <c r="G4628" s="286">
        <v>654592109</v>
      </c>
      <c r="H4628" s="278">
        <v>46876</v>
      </c>
      <c r="I4628" s="278"/>
      <c r="K4628" s="57"/>
      <c r="L4628" s="57"/>
      <c r="M4628" s="274"/>
      <c r="N4628" s="274"/>
      <c r="O4628" s="57"/>
    </row>
    <row r="4629" spans="1:15">
      <c r="A4629" s="57"/>
      <c r="B4629" s="278">
        <v>47633</v>
      </c>
      <c r="C4629" s="283">
        <f t="shared" si="70"/>
        <v>9667187724</v>
      </c>
      <c r="D4629" s="57"/>
      <c r="E4629" s="57"/>
      <c r="F4629" s="279">
        <v>128497612</v>
      </c>
      <c r="G4629" s="286">
        <v>654603793</v>
      </c>
      <c r="H4629" s="278">
        <v>49959</v>
      </c>
      <c r="I4629" s="278"/>
      <c r="K4629" s="57"/>
      <c r="L4629" s="57"/>
      <c r="M4629" s="274"/>
      <c r="N4629" s="274"/>
      <c r="O4629" s="57"/>
    </row>
    <row r="4630" spans="1:15">
      <c r="A4630" s="57"/>
      <c r="B4630" s="278">
        <v>47634</v>
      </c>
      <c r="C4630" s="283">
        <f t="shared" si="70"/>
        <v>10268468194</v>
      </c>
      <c r="D4630" s="57"/>
      <c r="E4630" s="57"/>
      <c r="F4630" s="279">
        <v>729778082</v>
      </c>
      <c r="G4630" s="286">
        <v>654702146</v>
      </c>
      <c r="H4630" s="278">
        <v>47591</v>
      </c>
      <c r="I4630" s="278"/>
      <c r="K4630" s="57"/>
      <c r="L4630" s="57"/>
      <c r="M4630" s="274"/>
      <c r="N4630" s="274"/>
      <c r="O4630" s="57"/>
    </row>
    <row r="4631" spans="1:15">
      <c r="A4631" s="57"/>
      <c r="B4631" s="278">
        <v>47635</v>
      </c>
      <c r="C4631" s="283">
        <f t="shared" si="70"/>
        <v>10175533239</v>
      </c>
      <c r="D4631" s="57"/>
      <c r="E4631" s="57"/>
      <c r="F4631" s="279">
        <v>636843127</v>
      </c>
      <c r="G4631" s="286">
        <v>654732217</v>
      </c>
      <c r="H4631" s="278">
        <v>50309</v>
      </c>
      <c r="I4631" s="278"/>
      <c r="K4631" s="57"/>
      <c r="L4631" s="57"/>
      <c r="M4631" s="274"/>
      <c r="N4631" s="274"/>
      <c r="O4631" s="57"/>
    </row>
    <row r="4632" spans="1:15">
      <c r="A4632" s="57"/>
      <c r="B4632" s="278">
        <v>47636</v>
      </c>
      <c r="C4632" s="283">
        <f t="shared" si="70"/>
        <v>9810185725</v>
      </c>
      <c r="D4632" s="57"/>
      <c r="E4632" s="57"/>
      <c r="F4632" s="279">
        <v>271495613</v>
      </c>
      <c r="G4632" s="286">
        <v>654867419</v>
      </c>
      <c r="H4632" s="278">
        <v>45231</v>
      </c>
      <c r="I4632" s="278"/>
      <c r="K4632" s="57"/>
      <c r="L4632" s="57"/>
      <c r="M4632" s="274"/>
      <c r="N4632" s="274"/>
      <c r="O4632" s="57"/>
    </row>
    <row r="4633" spans="1:15">
      <c r="A4633" s="57"/>
      <c r="B4633" s="278">
        <v>47637</v>
      </c>
      <c r="C4633" s="283">
        <f t="shared" si="70"/>
        <v>10448731482</v>
      </c>
      <c r="D4633" s="57"/>
      <c r="E4633" s="57"/>
      <c r="F4633" s="279">
        <v>910041370</v>
      </c>
      <c r="G4633" s="286">
        <v>655123142</v>
      </c>
      <c r="H4633" s="278">
        <v>47271</v>
      </c>
      <c r="I4633" s="278"/>
      <c r="K4633" s="57"/>
      <c r="L4633" s="57"/>
      <c r="M4633" s="274"/>
      <c r="N4633" s="274"/>
      <c r="O4633" s="57"/>
    </row>
    <row r="4634" spans="1:15">
      <c r="A4634" s="57"/>
      <c r="B4634" s="278">
        <v>47638</v>
      </c>
      <c r="C4634" s="283">
        <f t="shared" si="70"/>
        <v>10115214605</v>
      </c>
      <c r="D4634" s="57"/>
      <c r="E4634" s="57"/>
      <c r="F4634" s="279">
        <v>576524493</v>
      </c>
      <c r="G4634" s="286">
        <v>655191589</v>
      </c>
      <c r="H4634" s="278">
        <v>43918</v>
      </c>
      <c r="I4634" s="278"/>
      <c r="K4634" s="57"/>
      <c r="L4634" s="57"/>
      <c r="M4634" s="274"/>
      <c r="N4634" s="274"/>
      <c r="O4634" s="57"/>
    </row>
    <row r="4635" spans="1:15">
      <c r="A4635" s="57"/>
      <c r="B4635" s="278">
        <v>47639</v>
      </c>
      <c r="C4635" s="283">
        <f t="shared" si="70"/>
        <v>10175944802</v>
      </c>
      <c r="D4635" s="57"/>
      <c r="E4635" s="57"/>
      <c r="F4635" s="279">
        <v>637254690</v>
      </c>
      <c r="G4635" s="286">
        <v>655456277</v>
      </c>
      <c r="H4635" s="278">
        <v>49470</v>
      </c>
      <c r="I4635" s="278"/>
      <c r="K4635" s="57"/>
      <c r="L4635" s="57"/>
      <c r="M4635" s="274"/>
      <c r="N4635" s="274"/>
      <c r="O4635" s="57"/>
    </row>
    <row r="4636" spans="1:15">
      <c r="A4636" s="57"/>
      <c r="B4636" s="278">
        <v>47640</v>
      </c>
      <c r="C4636" s="283">
        <f t="shared" si="70"/>
        <v>9728120315</v>
      </c>
      <c r="D4636" s="57"/>
      <c r="E4636" s="57"/>
      <c r="F4636" s="279">
        <v>189430203</v>
      </c>
      <c r="G4636" s="286">
        <v>655482915</v>
      </c>
      <c r="H4636" s="278">
        <v>48663</v>
      </c>
      <c r="I4636" s="278"/>
      <c r="K4636" s="57"/>
      <c r="L4636" s="57"/>
      <c r="M4636" s="274"/>
      <c r="N4636" s="274"/>
      <c r="O4636" s="57"/>
    </row>
    <row r="4637" spans="1:15">
      <c r="A4637" s="57"/>
      <c r="B4637" s="278">
        <v>47641</v>
      </c>
      <c r="C4637" s="283">
        <f t="shared" si="70"/>
        <v>9844359989</v>
      </c>
      <c r="D4637" s="57"/>
      <c r="E4637" s="57"/>
      <c r="F4637" s="279">
        <v>305669877</v>
      </c>
      <c r="G4637" s="286">
        <v>655717061</v>
      </c>
      <c r="H4637" s="278">
        <v>47387</v>
      </c>
      <c r="I4637" s="278"/>
      <c r="K4637" s="57"/>
      <c r="L4637" s="57"/>
      <c r="M4637" s="274"/>
      <c r="N4637" s="274"/>
      <c r="O4637" s="57"/>
    </row>
    <row r="4638" spans="1:15">
      <c r="A4638" s="57"/>
      <c r="B4638" s="278">
        <v>47642</v>
      </c>
      <c r="C4638" s="283">
        <f t="shared" si="70"/>
        <v>9932743498</v>
      </c>
      <c r="D4638" s="57"/>
      <c r="E4638" s="57"/>
      <c r="F4638" s="279">
        <v>394053386</v>
      </c>
      <c r="G4638" s="286">
        <v>655808483</v>
      </c>
      <c r="H4638" s="278">
        <v>49647</v>
      </c>
      <c r="I4638" s="278"/>
      <c r="K4638" s="57"/>
      <c r="L4638" s="57"/>
      <c r="M4638" s="274"/>
      <c r="N4638" s="274"/>
      <c r="O4638" s="57"/>
    </row>
    <row r="4639" spans="1:15">
      <c r="A4639" s="57"/>
      <c r="B4639" s="278">
        <v>47643</v>
      </c>
      <c r="C4639" s="283">
        <f t="shared" si="70"/>
        <v>9846614736</v>
      </c>
      <c r="D4639" s="57"/>
      <c r="E4639" s="57"/>
      <c r="F4639" s="279">
        <v>307924624</v>
      </c>
      <c r="G4639" s="286">
        <v>655965411</v>
      </c>
      <c r="H4639" s="278">
        <v>44400</v>
      </c>
      <c r="I4639" s="278"/>
      <c r="K4639" s="57"/>
      <c r="L4639" s="57"/>
      <c r="M4639" s="274"/>
      <c r="N4639" s="274"/>
      <c r="O4639" s="57"/>
    </row>
    <row r="4640" spans="1:15">
      <c r="A4640" s="57"/>
      <c r="B4640" s="278">
        <v>47644</v>
      </c>
      <c r="C4640" s="283">
        <f t="shared" ref="C4640:C4703" si="71">F4640+(F$88*28679+98765)+(G$88*6587+87654)+(E$88*9537+76543)+(J$88*5713+4528)</f>
        <v>9933219535</v>
      </c>
      <c r="D4640" s="57"/>
      <c r="E4640" s="57"/>
      <c r="F4640" s="279">
        <v>394529423</v>
      </c>
      <c r="G4640" s="286">
        <v>655973256</v>
      </c>
      <c r="H4640" s="278">
        <v>47748</v>
      </c>
      <c r="I4640" s="278"/>
      <c r="K4640" s="57"/>
      <c r="L4640" s="57"/>
      <c r="M4640" s="274"/>
      <c r="N4640" s="274"/>
      <c r="O4640" s="57"/>
    </row>
    <row r="4641" spans="1:15">
      <c r="A4641" s="57"/>
      <c r="B4641" s="278">
        <v>47645</v>
      </c>
      <c r="C4641" s="283">
        <f t="shared" si="71"/>
        <v>10086301549</v>
      </c>
      <c r="D4641" s="57"/>
      <c r="E4641" s="57"/>
      <c r="F4641" s="279">
        <v>547611437</v>
      </c>
      <c r="G4641" s="286">
        <v>656007906</v>
      </c>
      <c r="H4641" s="278">
        <v>43762</v>
      </c>
      <c r="I4641" s="278"/>
      <c r="K4641" s="57"/>
      <c r="L4641" s="57"/>
      <c r="M4641" s="274"/>
      <c r="N4641" s="274"/>
      <c r="O4641" s="57"/>
    </row>
    <row r="4642" spans="1:15">
      <c r="A4642" s="57"/>
      <c r="B4642" s="278">
        <v>47646</v>
      </c>
      <c r="C4642" s="283">
        <f t="shared" si="71"/>
        <v>10197274762</v>
      </c>
      <c r="D4642" s="57"/>
      <c r="E4642" s="57"/>
      <c r="F4642" s="279">
        <v>658584650</v>
      </c>
      <c r="G4642" s="286">
        <v>656083423</v>
      </c>
      <c r="H4642" s="278">
        <v>49053</v>
      </c>
      <c r="I4642" s="278"/>
      <c r="K4642" s="57"/>
      <c r="L4642" s="57"/>
      <c r="M4642" s="274"/>
      <c r="N4642" s="274"/>
      <c r="O4642" s="57"/>
    </row>
    <row r="4643" spans="1:15">
      <c r="A4643" s="57"/>
      <c r="B4643" s="278">
        <v>47647</v>
      </c>
      <c r="C4643" s="283">
        <f t="shared" si="71"/>
        <v>10398896939</v>
      </c>
      <c r="D4643" s="57"/>
      <c r="E4643" s="57"/>
      <c r="F4643" s="279">
        <v>860206827</v>
      </c>
      <c r="G4643" s="286">
        <v>656151589</v>
      </c>
      <c r="H4643" s="278">
        <v>46552</v>
      </c>
      <c r="I4643" s="278"/>
      <c r="K4643" s="57"/>
      <c r="L4643" s="57"/>
      <c r="M4643" s="274"/>
      <c r="N4643" s="274"/>
      <c r="O4643" s="57"/>
    </row>
    <row r="4644" spans="1:15">
      <c r="A4644" s="57"/>
      <c r="B4644" s="278">
        <v>47648</v>
      </c>
      <c r="C4644" s="283">
        <f t="shared" si="71"/>
        <v>9779975044</v>
      </c>
      <c r="D4644" s="57"/>
      <c r="E4644" s="57"/>
      <c r="F4644" s="279">
        <v>241284932</v>
      </c>
      <c r="G4644" s="286">
        <v>656164694</v>
      </c>
      <c r="H4644" s="278">
        <v>47986</v>
      </c>
      <c r="I4644" s="278"/>
      <c r="K4644" s="57"/>
      <c r="L4644" s="57"/>
      <c r="M4644" s="274"/>
      <c r="N4644" s="274"/>
      <c r="O4644" s="57"/>
    </row>
    <row r="4645" spans="1:15">
      <c r="A4645" s="57"/>
      <c r="B4645" s="278">
        <v>47649</v>
      </c>
      <c r="C4645" s="283">
        <f t="shared" si="71"/>
        <v>10520325818</v>
      </c>
      <c r="D4645" s="57"/>
      <c r="E4645" s="57"/>
      <c r="F4645" s="279">
        <v>981635706</v>
      </c>
      <c r="G4645" s="286">
        <v>656348493</v>
      </c>
      <c r="H4645" s="278">
        <v>43221</v>
      </c>
      <c r="I4645" s="278"/>
      <c r="K4645" s="57"/>
      <c r="L4645" s="57"/>
      <c r="M4645" s="274"/>
      <c r="N4645" s="274"/>
      <c r="O4645" s="57"/>
    </row>
    <row r="4646" spans="1:15">
      <c r="A4646" s="57"/>
      <c r="B4646" s="278">
        <v>47650</v>
      </c>
      <c r="C4646" s="283">
        <f t="shared" si="71"/>
        <v>10521952077</v>
      </c>
      <c r="D4646" s="57"/>
      <c r="E4646" s="57"/>
      <c r="F4646" s="279">
        <v>983261965</v>
      </c>
      <c r="G4646" s="286">
        <v>656442114</v>
      </c>
      <c r="H4646" s="278">
        <v>49280</v>
      </c>
      <c r="I4646" s="278"/>
      <c r="K4646" s="57"/>
      <c r="L4646" s="57"/>
      <c r="M4646" s="274"/>
      <c r="N4646" s="274"/>
      <c r="O4646" s="57"/>
    </row>
    <row r="4647" spans="1:15">
      <c r="A4647" s="57"/>
      <c r="B4647" s="278">
        <v>47651</v>
      </c>
      <c r="C4647" s="283">
        <f t="shared" si="71"/>
        <v>9666952703</v>
      </c>
      <c r="D4647" s="57"/>
      <c r="E4647" s="57"/>
      <c r="F4647" s="279">
        <v>128262591</v>
      </c>
      <c r="G4647" s="286">
        <v>656499778</v>
      </c>
      <c r="H4647" s="278">
        <v>49436</v>
      </c>
      <c r="I4647" s="278"/>
      <c r="K4647" s="57"/>
      <c r="L4647" s="57"/>
      <c r="M4647" s="274"/>
      <c r="N4647" s="274"/>
      <c r="O4647" s="57"/>
    </row>
    <row r="4648" spans="1:15">
      <c r="A4648" s="57"/>
      <c r="B4648" s="278">
        <v>47652</v>
      </c>
      <c r="C4648" s="283">
        <f t="shared" si="71"/>
        <v>9919735403</v>
      </c>
      <c r="D4648" s="57"/>
      <c r="E4648" s="57"/>
      <c r="F4648" s="279">
        <v>381045291</v>
      </c>
      <c r="G4648" s="286">
        <v>656688423</v>
      </c>
      <c r="H4648" s="278">
        <v>44270</v>
      </c>
      <c r="I4648" s="278"/>
      <c r="K4648" s="57"/>
      <c r="L4648" s="57"/>
      <c r="M4648" s="274"/>
      <c r="N4648" s="274"/>
      <c r="O4648" s="57"/>
    </row>
    <row r="4649" spans="1:15">
      <c r="A4649" s="57"/>
      <c r="B4649" s="278">
        <v>47653</v>
      </c>
      <c r="C4649" s="283">
        <f t="shared" si="71"/>
        <v>9926111754</v>
      </c>
      <c r="D4649" s="57"/>
      <c r="E4649" s="57"/>
      <c r="F4649" s="279">
        <v>387421642</v>
      </c>
      <c r="G4649" s="286">
        <v>657048679</v>
      </c>
      <c r="H4649" s="278">
        <v>46077</v>
      </c>
      <c r="I4649" s="278"/>
      <c r="K4649" s="57"/>
      <c r="L4649" s="57"/>
      <c r="M4649" s="274"/>
      <c r="N4649" s="274"/>
      <c r="O4649" s="57"/>
    </row>
    <row r="4650" spans="1:15">
      <c r="A4650" s="57"/>
      <c r="B4650" s="278">
        <v>47654</v>
      </c>
      <c r="C4650" s="283">
        <f t="shared" si="71"/>
        <v>10213241623</v>
      </c>
      <c r="D4650" s="57"/>
      <c r="E4650" s="57"/>
      <c r="F4650" s="279">
        <v>674551511</v>
      </c>
      <c r="G4650" s="286">
        <v>657369743</v>
      </c>
      <c r="H4650" s="278">
        <v>45790</v>
      </c>
      <c r="I4650" s="278"/>
      <c r="K4650" s="57"/>
      <c r="L4650" s="57"/>
      <c r="M4650" s="274"/>
      <c r="N4650" s="274"/>
      <c r="O4650" s="57"/>
    </row>
    <row r="4651" spans="1:15">
      <c r="A4651" s="57"/>
      <c r="B4651" s="278">
        <v>47655</v>
      </c>
      <c r="C4651" s="283">
        <f t="shared" si="71"/>
        <v>10093934715</v>
      </c>
      <c r="D4651" s="57"/>
      <c r="E4651" s="57"/>
      <c r="F4651" s="279">
        <v>555244603</v>
      </c>
      <c r="G4651" s="286">
        <v>658103786</v>
      </c>
      <c r="H4651" s="278">
        <v>48215</v>
      </c>
      <c r="I4651" s="278"/>
      <c r="K4651" s="57"/>
      <c r="L4651" s="57"/>
      <c r="M4651" s="274"/>
      <c r="N4651" s="274"/>
      <c r="O4651" s="57"/>
    </row>
    <row r="4652" spans="1:15">
      <c r="A4652" s="57"/>
      <c r="B4652" s="278">
        <v>47656</v>
      </c>
      <c r="C4652" s="283">
        <f t="shared" si="71"/>
        <v>10535517606</v>
      </c>
      <c r="D4652" s="57"/>
      <c r="E4652" s="57"/>
      <c r="F4652" s="279">
        <v>996827494</v>
      </c>
      <c r="G4652" s="286">
        <v>658151210</v>
      </c>
      <c r="H4652" s="278">
        <v>48554</v>
      </c>
      <c r="I4652" s="278"/>
      <c r="K4652" s="57"/>
      <c r="L4652" s="57"/>
      <c r="M4652" s="274"/>
      <c r="N4652" s="274"/>
      <c r="O4652" s="57"/>
    </row>
    <row r="4653" spans="1:15">
      <c r="A4653" s="57"/>
      <c r="B4653" s="278">
        <v>47657</v>
      </c>
      <c r="C4653" s="283">
        <f t="shared" si="71"/>
        <v>10474088808</v>
      </c>
      <c r="D4653" s="57"/>
      <c r="E4653" s="57"/>
      <c r="F4653" s="279">
        <v>935398696</v>
      </c>
      <c r="G4653" s="286">
        <v>658187449</v>
      </c>
      <c r="H4653" s="278">
        <v>44443</v>
      </c>
      <c r="I4653" s="278"/>
      <c r="K4653" s="57"/>
      <c r="L4653" s="57"/>
      <c r="M4653" s="274"/>
      <c r="N4653" s="274"/>
      <c r="O4653" s="57"/>
    </row>
    <row r="4654" spans="1:15">
      <c r="A4654" s="57"/>
      <c r="B4654" s="278">
        <v>47658</v>
      </c>
      <c r="C4654" s="283">
        <f t="shared" si="71"/>
        <v>9926985521</v>
      </c>
      <c r="D4654" s="57"/>
      <c r="E4654" s="57"/>
      <c r="F4654" s="279">
        <v>388295409</v>
      </c>
      <c r="G4654" s="286">
        <v>658200386</v>
      </c>
      <c r="H4654" s="278">
        <v>50273</v>
      </c>
      <c r="I4654" s="278"/>
      <c r="K4654" s="57"/>
      <c r="L4654" s="57"/>
      <c r="M4654" s="274"/>
      <c r="N4654" s="274"/>
      <c r="O4654" s="57"/>
    </row>
    <row r="4655" spans="1:15">
      <c r="A4655" s="57"/>
      <c r="B4655" s="278">
        <v>47659</v>
      </c>
      <c r="C4655" s="283">
        <f t="shared" si="71"/>
        <v>9897804058</v>
      </c>
      <c r="D4655" s="57"/>
      <c r="E4655" s="57"/>
      <c r="F4655" s="279">
        <v>359113946</v>
      </c>
      <c r="G4655" s="286">
        <v>658330001</v>
      </c>
      <c r="H4655" s="278">
        <v>47911</v>
      </c>
      <c r="I4655" s="278"/>
      <c r="K4655" s="57"/>
      <c r="L4655" s="57"/>
      <c r="M4655" s="274"/>
      <c r="N4655" s="274"/>
      <c r="O4655" s="57"/>
    </row>
    <row r="4656" spans="1:15">
      <c r="A4656" s="57"/>
      <c r="B4656" s="278">
        <v>47660</v>
      </c>
      <c r="C4656" s="283">
        <f t="shared" si="71"/>
        <v>10462472062</v>
      </c>
      <c r="D4656" s="57"/>
      <c r="E4656" s="57"/>
      <c r="F4656" s="279">
        <v>923781950</v>
      </c>
      <c r="G4656" s="286">
        <v>658348344</v>
      </c>
      <c r="H4656" s="278">
        <v>46382</v>
      </c>
      <c r="I4656" s="278"/>
      <c r="K4656" s="57"/>
      <c r="L4656" s="57"/>
      <c r="M4656" s="274"/>
      <c r="N4656" s="274"/>
      <c r="O4656" s="57"/>
    </row>
    <row r="4657" spans="1:15">
      <c r="A4657" s="57"/>
      <c r="B4657" s="278">
        <v>47661</v>
      </c>
      <c r="C4657" s="283">
        <f t="shared" si="71"/>
        <v>9754026164</v>
      </c>
      <c r="D4657" s="57"/>
      <c r="E4657" s="57"/>
      <c r="F4657" s="279">
        <v>215336052</v>
      </c>
      <c r="G4657" s="286">
        <v>658584650</v>
      </c>
      <c r="H4657" s="278">
        <v>47646</v>
      </c>
      <c r="I4657" s="278"/>
      <c r="K4657" s="57"/>
      <c r="L4657" s="57"/>
      <c r="M4657" s="274"/>
      <c r="N4657" s="274"/>
      <c r="O4657" s="57"/>
    </row>
    <row r="4658" spans="1:15">
      <c r="A4658" s="57"/>
      <c r="B4658" s="278">
        <v>47662</v>
      </c>
      <c r="C4658" s="283">
        <f t="shared" si="71"/>
        <v>10247917977</v>
      </c>
      <c r="D4658" s="57"/>
      <c r="E4658" s="57"/>
      <c r="F4658" s="279">
        <v>709227865</v>
      </c>
      <c r="G4658" s="286">
        <v>658690678</v>
      </c>
      <c r="H4658" s="278">
        <v>49726</v>
      </c>
      <c r="I4658" s="278"/>
      <c r="K4658" s="57"/>
      <c r="L4658" s="57"/>
      <c r="M4658" s="274"/>
      <c r="N4658" s="274"/>
      <c r="O4658" s="57"/>
    </row>
    <row r="4659" spans="1:15">
      <c r="A4659" s="57"/>
      <c r="B4659" s="278">
        <v>47663</v>
      </c>
      <c r="C4659" s="283">
        <f t="shared" si="71"/>
        <v>10041886044</v>
      </c>
      <c r="D4659" s="57"/>
      <c r="E4659" s="57"/>
      <c r="F4659" s="279">
        <v>503195932</v>
      </c>
      <c r="G4659" s="286">
        <v>659004714</v>
      </c>
      <c r="H4659" s="278">
        <v>48305</v>
      </c>
      <c r="I4659" s="278"/>
      <c r="K4659" s="57"/>
      <c r="L4659" s="57"/>
      <c r="M4659" s="274"/>
      <c r="N4659" s="274"/>
      <c r="O4659" s="57"/>
    </row>
    <row r="4660" spans="1:15">
      <c r="A4660" s="57"/>
      <c r="B4660" s="278">
        <v>47664</v>
      </c>
      <c r="C4660" s="283">
        <f t="shared" si="71"/>
        <v>9855161228</v>
      </c>
      <c r="D4660" s="57"/>
      <c r="E4660" s="57"/>
      <c r="F4660" s="279">
        <v>316471116</v>
      </c>
      <c r="G4660" s="286">
        <v>659334868</v>
      </c>
      <c r="H4660" s="278">
        <v>49194</v>
      </c>
      <c r="I4660" s="278"/>
      <c r="K4660" s="57"/>
      <c r="L4660" s="57"/>
      <c r="M4660" s="274"/>
      <c r="N4660" s="274"/>
      <c r="O4660" s="57"/>
    </row>
    <row r="4661" spans="1:15">
      <c r="A4661" s="57"/>
      <c r="B4661" s="278">
        <v>47665</v>
      </c>
      <c r="C4661" s="283">
        <f t="shared" si="71"/>
        <v>10425676331</v>
      </c>
      <c r="D4661" s="57"/>
      <c r="E4661" s="57"/>
      <c r="F4661" s="279">
        <v>886986219</v>
      </c>
      <c r="G4661" s="286">
        <v>659384288</v>
      </c>
      <c r="H4661" s="278">
        <v>46349</v>
      </c>
      <c r="I4661" s="278"/>
      <c r="K4661" s="57"/>
      <c r="L4661" s="57"/>
      <c r="M4661" s="274"/>
      <c r="N4661" s="274"/>
      <c r="O4661" s="57"/>
    </row>
    <row r="4662" spans="1:15">
      <c r="A4662" s="57"/>
      <c r="B4662" s="278">
        <v>47666</v>
      </c>
      <c r="C4662" s="283">
        <f t="shared" si="71"/>
        <v>10520534720</v>
      </c>
      <c r="D4662" s="57"/>
      <c r="E4662" s="57"/>
      <c r="F4662" s="279">
        <v>981844608</v>
      </c>
      <c r="G4662" s="286">
        <v>659437551</v>
      </c>
      <c r="H4662" s="278">
        <v>47280</v>
      </c>
      <c r="I4662" s="278"/>
      <c r="K4662" s="57"/>
      <c r="L4662" s="57"/>
      <c r="M4662" s="274"/>
      <c r="N4662" s="274"/>
      <c r="O4662" s="57"/>
    </row>
    <row r="4663" spans="1:15">
      <c r="A4663" s="57"/>
      <c r="B4663" s="278">
        <v>47667</v>
      </c>
      <c r="C4663" s="283">
        <f t="shared" si="71"/>
        <v>9701152238</v>
      </c>
      <c r="D4663" s="57"/>
      <c r="E4663" s="57"/>
      <c r="F4663" s="279">
        <v>162462126</v>
      </c>
      <c r="G4663" s="286">
        <v>659662730</v>
      </c>
      <c r="H4663" s="278">
        <v>47264</v>
      </c>
      <c r="I4663" s="278"/>
      <c r="K4663" s="57"/>
      <c r="L4663" s="57"/>
      <c r="M4663" s="274"/>
      <c r="N4663" s="274"/>
      <c r="O4663" s="57"/>
    </row>
    <row r="4664" spans="1:15">
      <c r="A4664" s="57"/>
      <c r="B4664" s="278">
        <v>47668</v>
      </c>
      <c r="C4664" s="283">
        <f t="shared" si="71"/>
        <v>10021701745</v>
      </c>
      <c r="D4664" s="57"/>
      <c r="E4664" s="57"/>
      <c r="F4664" s="279">
        <v>483011633</v>
      </c>
      <c r="G4664" s="286">
        <v>659882897</v>
      </c>
      <c r="H4664" s="278">
        <v>43748</v>
      </c>
      <c r="I4664" s="278"/>
      <c r="K4664" s="57"/>
      <c r="L4664" s="57"/>
      <c r="M4664" s="274"/>
      <c r="N4664" s="274"/>
      <c r="O4664" s="57"/>
    </row>
    <row r="4665" spans="1:15">
      <c r="A4665" s="57"/>
      <c r="B4665" s="278">
        <v>47669</v>
      </c>
      <c r="C4665" s="283">
        <f t="shared" si="71"/>
        <v>9889262483</v>
      </c>
      <c r="D4665" s="57"/>
      <c r="E4665" s="57"/>
      <c r="F4665" s="279">
        <v>350572371</v>
      </c>
      <c r="G4665" s="286">
        <v>660316301</v>
      </c>
      <c r="H4665" s="278">
        <v>44561</v>
      </c>
      <c r="I4665" s="278"/>
      <c r="K4665" s="57"/>
      <c r="L4665" s="57"/>
      <c r="M4665" s="274"/>
      <c r="N4665" s="274"/>
      <c r="O4665" s="57"/>
    </row>
    <row r="4666" spans="1:15">
      <c r="A4666" s="57"/>
      <c r="B4666" s="278">
        <v>47670</v>
      </c>
      <c r="C4666" s="283">
        <f t="shared" si="71"/>
        <v>10414961163</v>
      </c>
      <c r="D4666" s="57"/>
      <c r="E4666" s="57"/>
      <c r="F4666" s="279">
        <v>876271051</v>
      </c>
      <c r="G4666" s="286">
        <v>660471562</v>
      </c>
      <c r="H4666" s="278">
        <v>48128</v>
      </c>
      <c r="I4666" s="278"/>
      <c r="K4666" s="57"/>
      <c r="L4666" s="57"/>
      <c r="M4666" s="274"/>
      <c r="N4666" s="274"/>
      <c r="O4666" s="57"/>
    </row>
    <row r="4667" spans="1:15">
      <c r="A4667" s="57"/>
      <c r="B4667" s="278">
        <v>47671</v>
      </c>
      <c r="C4667" s="283">
        <f t="shared" si="71"/>
        <v>9746374343</v>
      </c>
      <c r="D4667" s="57"/>
      <c r="E4667" s="57"/>
      <c r="F4667" s="279">
        <v>207684231</v>
      </c>
      <c r="G4667" s="286">
        <v>660554657</v>
      </c>
      <c r="H4667" s="278">
        <v>44612</v>
      </c>
      <c r="I4667" s="278"/>
      <c r="K4667" s="57"/>
      <c r="L4667" s="57"/>
      <c r="M4667" s="274"/>
      <c r="N4667" s="274"/>
      <c r="O4667" s="57"/>
    </row>
    <row r="4668" spans="1:15">
      <c r="A4668" s="57"/>
      <c r="B4668" s="278">
        <v>47672</v>
      </c>
      <c r="C4668" s="283">
        <f t="shared" si="71"/>
        <v>10509364184</v>
      </c>
      <c r="D4668" s="57"/>
      <c r="E4668" s="57"/>
      <c r="F4668" s="279">
        <v>970674072</v>
      </c>
      <c r="G4668" s="286">
        <v>660875009</v>
      </c>
      <c r="H4668" s="278">
        <v>48112</v>
      </c>
      <c r="I4668" s="278"/>
      <c r="K4668" s="57"/>
      <c r="L4668" s="57"/>
      <c r="M4668" s="274"/>
      <c r="N4668" s="274"/>
      <c r="O4668" s="57"/>
    </row>
    <row r="4669" spans="1:15">
      <c r="A4669" s="57"/>
      <c r="B4669" s="278">
        <v>47673</v>
      </c>
      <c r="C4669" s="283">
        <f t="shared" si="71"/>
        <v>10008918578</v>
      </c>
      <c r="D4669" s="57"/>
      <c r="E4669" s="57"/>
      <c r="F4669" s="279">
        <v>470228466</v>
      </c>
      <c r="G4669" s="286">
        <v>661034774</v>
      </c>
      <c r="H4669" s="278">
        <v>48717</v>
      </c>
      <c r="I4669" s="278"/>
      <c r="K4669" s="57"/>
      <c r="L4669" s="57"/>
      <c r="M4669" s="274"/>
      <c r="N4669" s="274"/>
      <c r="O4669" s="57"/>
    </row>
    <row r="4670" spans="1:15">
      <c r="A4670" s="57"/>
      <c r="B4670" s="278">
        <v>47674</v>
      </c>
      <c r="C4670" s="283">
        <f t="shared" si="71"/>
        <v>9889227360</v>
      </c>
      <c r="D4670" s="57"/>
      <c r="E4670" s="57"/>
      <c r="F4670" s="279">
        <v>350537248</v>
      </c>
      <c r="G4670" s="286">
        <v>661044127</v>
      </c>
      <c r="H4670" s="278">
        <v>44034</v>
      </c>
      <c r="I4670" s="278"/>
      <c r="K4670" s="57"/>
      <c r="L4670" s="57"/>
      <c r="M4670" s="274"/>
      <c r="N4670" s="274"/>
      <c r="O4670" s="57"/>
    </row>
    <row r="4671" spans="1:15">
      <c r="A4671" s="57"/>
      <c r="B4671" s="278">
        <v>47675</v>
      </c>
      <c r="C4671" s="283">
        <f t="shared" si="71"/>
        <v>10184703324</v>
      </c>
      <c r="D4671" s="57"/>
      <c r="E4671" s="57"/>
      <c r="F4671" s="279">
        <v>646013212</v>
      </c>
      <c r="G4671" s="286">
        <v>661183747</v>
      </c>
      <c r="H4671" s="278">
        <v>46158</v>
      </c>
      <c r="I4671" s="278"/>
      <c r="K4671" s="57"/>
      <c r="L4671" s="57"/>
      <c r="M4671" s="274"/>
      <c r="N4671" s="274"/>
      <c r="O4671" s="57"/>
    </row>
    <row r="4672" spans="1:15">
      <c r="A4672" s="57"/>
      <c r="B4672" s="278">
        <v>47676</v>
      </c>
      <c r="C4672" s="283">
        <f t="shared" si="71"/>
        <v>10205304515</v>
      </c>
      <c r="D4672" s="57"/>
      <c r="E4672" s="57"/>
      <c r="F4672" s="279">
        <v>666614403</v>
      </c>
      <c r="G4672" s="286">
        <v>661330976</v>
      </c>
      <c r="H4672" s="278">
        <v>50306</v>
      </c>
      <c r="I4672" s="278"/>
      <c r="K4672" s="57"/>
      <c r="L4672" s="57"/>
      <c r="M4672" s="274"/>
      <c r="N4672" s="274"/>
      <c r="O4672" s="57"/>
    </row>
    <row r="4673" spans="1:15">
      <c r="A4673" s="57"/>
      <c r="B4673" s="278">
        <v>47677</v>
      </c>
      <c r="C4673" s="283">
        <f t="shared" si="71"/>
        <v>9940559800</v>
      </c>
      <c r="D4673" s="57"/>
      <c r="E4673" s="57"/>
      <c r="F4673" s="279">
        <v>401869688</v>
      </c>
      <c r="G4673" s="286">
        <v>661428588</v>
      </c>
      <c r="H4673" s="278">
        <v>49057</v>
      </c>
      <c r="I4673" s="278"/>
      <c r="K4673" s="57"/>
      <c r="L4673" s="57"/>
      <c r="M4673" s="274"/>
      <c r="N4673" s="274"/>
      <c r="O4673" s="57"/>
    </row>
    <row r="4674" spans="1:15">
      <c r="A4674" s="57"/>
      <c r="B4674" s="278">
        <v>47678</v>
      </c>
      <c r="C4674" s="283">
        <f t="shared" si="71"/>
        <v>9929035271</v>
      </c>
      <c r="D4674" s="57"/>
      <c r="E4674" s="57"/>
      <c r="F4674" s="279">
        <v>390345159</v>
      </c>
      <c r="G4674" s="286">
        <v>661431389</v>
      </c>
      <c r="H4674" s="278">
        <v>48182</v>
      </c>
      <c r="I4674" s="278"/>
      <c r="K4674" s="57"/>
      <c r="L4674" s="57"/>
      <c r="M4674" s="274"/>
      <c r="N4674" s="274"/>
      <c r="O4674" s="57"/>
    </row>
    <row r="4675" spans="1:15">
      <c r="A4675" s="57"/>
      <c r="B4675" s="278">
        <v>47679</v>
      </c>
      <c r="C4675" s="283">
        <f t="shared" si="71"/>
        <v>10451893711</v>
      </c>
      <c r="D4675" s="57"/>
      <c r="E4675" s="57"/>
      <c r="F4675" s="279">
        <v>913203599</v>
      </c>
      <c r="G4675" s="286">
        <v>661452768</v>
      </c>
      <c r="H4675" s="278">
        <v>48580</v>
      </c>
      <c r="I4675" s="278"/>
      <c r="K4675" s="57"/>
      <c r="L4675" s="57"/>
      <c r="M4675" s="274"/>
      <c r="N4675" s="274"/>
      <c r="O4675" s="57"/>
    </row>
    <row r="4676" spans="1:15">
      <c r="A4676" s="57"/>
      <c r="B4676" s="278">
        <v>47680</v>
      </c>
      <c r="C4676" s="283">
        <f t="shared" si="71"/>
        <v>10107826335</v>
      </c>
      <c r="D4676" s="57"/>
      <c r="E4676" s="57"/>
      <c r="F4676" s="279">
        <v>569136223</v>
      </c>
      <c r="G4676" s="286">
        <v>661517963</v>
      </c>
      <c r="H4676" s="278">
        <v>43455</v>
      </c>
      <c r="I4676" s="278"/>
      <c r="K4676" s="57"/>
      <c r="L4676" s="57"/>
      <c r="M4676" s="274"/>
      <c r="N4676" s="274"/>
      <c r="O4676" s="57"/>
    </row>
    <row r="4677" spans="1:15">
      <c r="A4677" s="57"/>
      <c r="B4677" s="278">
        <v>47681</v>
      </c>
      <c r="C4677" s="283">
        <f t="shared" si="71"/>
        <v>10096497973</v>
      </c>
      <c r="D4677" s="57"/>
      <c r="E4677" s="57"/>
      <c r="F4677" s="279">
        <v>557807861</v>
      </c>
      <c r="G4677" s="286">
        <v>661539019</v>
      </c>
      <c r="H4677" s="278">
        <v>49010</v>
      </c>
      <c r="I4677" s="278"/>
      <c r="K4677" s="57"/>
      <c r="L4677" s="57"/>
      <c r="M4677" s="274"/>
      <c r="N4677" s="274"/>
      <c r="O4677" s="57"/>
    </row>
    <row r="4678" spans="1:15">
      <c r="A4678" s="57"/>
      <c r="B4678" s="278">
        <v>47682</v>
      </c>
      <c r="C4678" s="283">
        <f t="shared" si="71"/>
        <v>10534420961</v>
      </c>
      <c r="D4678" s="57"/>
      <c r="E4678" s="57"/>
      <c r="F4678" s="279">
        <v>995730849</v>
      </c>
      <c r="G4678" s="286">
        <v>661597554</v>
      </c>
      <c r="H4678" s="278">
        <v>43307</v>
      </c>
      <c r="I4678" s="278"/>
      <c r="K4678" s="57"/>
      <c r="L4678" s="57"/>
      <c r="M4678" s="274"/>
      <c r="N4678" s="274"/>
      <c r="O4678" s="57"/>
    </row>
    <row r="4679" spans="1:15">
      <c r="A4679" s="57"/>
      <c r="B4679" s="278">
        <v>47683</v>
      </c>
      <c r="C4679" s="283">
        <f t="shared" si="71"/>
        <v>10112660284</v>
      </c>
      <c r="D4679" s="57"/>
      <c r="E4679" s="57"/>
      <c r="F4679" s="279">
        <v>573970172</v>
      </c>
      <c r="G4679" s="286">
        <v>661684343</v>
      </c>
      <c r="H4679" s="278">
        <v>45340</v>
      </c>
      <c r="I4679" s="278"/>
      <c r="K4679" s="57"/>
      <c r="L4679" s="57"/>
      <c r="M4679" s="274"/>
      <c r="N4679" s="274"/>
      <c r="O4679" s="57"/>
    </row>
    <row r="4680" spans="1:15">
      <c r="A4680" s="57"/>
      <c r="B4680" s="278">
        <v>47684</v>
      </c>
      <c r="C4680" s="283">
        <f t="shared" si="71"/>
        <v>10029310638</v>
      </c>
      <c r="D4680" s="57"/>
      <c r="E4680" s="57"/>
      <c r="F4680" s="279">
        <v>490620526</v>
      </c>
      <c r="G4680" s="286">
        <v>661702077</v>
      </c>
      <c r="H4680" s="278">
        <v>49299</v>
      </c>
      <c r="I4680" s="278"/>
      <c r="K4680" s="57"/>
      <c r="L4680" s="57"/>
      <c r="M4680" s="274"/>
      <c r="N4680" s="274"/>
      <c r="O4680" s="57"/>
    </row>
    <row r="4681" spans="1:15">
      <c r="A4681" s="57"/>
      <c r="B4681" s="278">
        <v>47685</v>
      </c>
      <c r="C4681" s="283">
        <f t="shared" si="71"/>
        <v>10191401416</v>
      </c>
      <c r="D4681" s="57"/>
      <c r="E4681" s="57"/>
      <c r="F4681" s="279">
        <v>652711304</v>
      </c>
      <c r="G4681" s="286">
        <v>661708187</v>
      </c>
      <c r="H4681" s="278">
        <v>48474</v>
      </c>
      <c r="I4681" s="278"/>
      <c r="K4681" s="57"/>
      <c r="L4681" s="57"/>
      <c r="M4681" s="274"/>
      <c r="N4681" s="274"/>
      <c r="O4681" s="57"/>
    </row>
    <row r="4682" spans="1:15">
      <c r="A4682" s="57"/>
      <c r="B4682" s="278">
        <v>47686</v>
      </c>
      <c r="C4682" s="283">
        <f t="shared" si="71"/>
        <v>9725210658</v>
      </c>
      <c r="D4682" s="57"/>
      <c r="E4682" s="57"/>
      <c r="F4682" s="279">
        <v>186520546</v>
      </c>
      <c r="G4682" s="286">
        <v>661729039</v>
      </c>
      <c r="H4682" s="278">
        <v>43382</v>
      </c>
      <c r="I4682" s="278"/>
      <c r="K4682" s="57"/>
      <c r="L4682" s="57"/>
      <c r="M4682" s="274"/>
      <c r="N4682" s="274"/>
      <c r="O4682" s="57"/>
    </row>
    <row r="4683" spans="1:15">
      <c r="A4683" s="57"/>
      <c r="B4683" s="278">
        <v>47687</v>
      </c>
      <c r="C4683" s="283">
        <f t="shared" si="71"/>
        <v>9890025322</v>
      </c>
      <c r="D4683" s="57"/>
      <c r="E4683" s="57"/>
      <c r="F4683" s="279">
        <v>351335210</v>
      </c>
      <c r="G4683" s="286">
        <v>661753048</v>
      </c>
      <c r="H4683" s="278">
        <v>48250</v>
      </c>
      <c r="I4683" s="278"/>
      <c r="K4683" s="57"/>
      <c r="L4683" s="57"/>
      <c r="M4683" s="274"/>
      <c r="N4683" s="274"/>
      <c r="O4683" s="57"/>
    </row>
    <row r="4684" spans="1:15">
      <c r="A4684" s="57"/>
      <c r="B4684" s="278">
        <v>47688</v>
      </c>
      <c r="C4684" s="283">
        <f t="shared" si="71"/>
        <v>9798905894</v>
      </c>
      <c r="D4684" s="57"/>
      <c r="E4684" s="57"/>
      <c r="F4684" s="279">
        <v>260215782</v>
      </c>
      <c r="G4684" s="286">
        <v>662050866</v>
      </c>
      <c r="H4684" s="278">
        <v>46168</v>
      </c>
      <c r="I4684" s="278"/>
      <c r="K4684" s="57"/>
      <c r="L4684" s="57"/>
      <c r="M4684" s="274"/>
      <c r="N4684" s="274"/>
      <c r="O4684" s="57"/>
    </row>
    <row r="4685" spans="1:15">
      <c r="A4685" s="57"/>
      <c r="B4685" s="278">
        <v>47689</v>
      </c>
      <c r="C4685" s="283">
        <f t="shared" si="71"/>
        <v>10208563022</v>
      </c>
      <c r="D4685" s="57"/>
      <c r="E4685" s="57"/>
      <c r="F4685" s="279">
        <v>669872910</v>
      </c>
      <c r="G4685" s="286">
        <v>662140565</v>
      </c>
      <c r="H4685" s="278">
        <v>44577</v>
      </c>
      <c r="I4685" s="278"/>
      <c r="K4685" s="57"/>
      <c r="L4685" s="57"/>
      <c r="M4685" s="274"/>
      <c r="N4685" s="274"/>
      <c r="O4685" s="57"/>
    </row>
    <row r="4686" spans="1:15">
      <c r="A4686" s="57"/>
      <c r="B4686" s="278">
        <v>47690</v>
      </c>
      <c r="C4686" s="283">
        <f t="shared" si="71"/>
        <v>10302537177</v>
      </c>
      <c r="D4686" s="57"/>
      <c r="E4686" s="57"/>
      <c r="F4686" s="279">
        <v>763847065</v>
      </c>
      <c r="G4686" s="286">
        <v>662177616</v>
      </c>
      <c r="H4686" s="278">
        <v>45158</v>
      </c>
      <c r="I4686" s="278"/>
      <c r="K4686" s="57"/>
      <c r="L4686" s="57"/>
      <c r="M4686" s="274"/>
      <c r="N4686" s="274"/>
      <c r="O4686" s="57"/>
    </row>
    <row r="4687" spans="1:15">
      <c r="A4687" s="57"/>
      <c r="B4687" s="278">
        <v>47691</v>
      </c>
      <c r="C4687" s="283">
        <f t="shared" si="71"/>
        <v>9687856315</v>
      </c>
      <c r="D4687" s="57"/>
      <c r="E4687" s="57"/>
      <c r="F4687" s="279">
        <v>149166203</v>
      </c>
      <c r="G4687" s="286">
        <v>662233163</v>
      </c>
      <c r="H4687" s="278">
        <v>46859</v>
      </c>
      <c r="I4687" s="278"/>
      <c r="K4687" s="57"/>
      <c r="L4687" s="57"/>
      <c r="M4687" s="274"/>
      <c r="N4687" s="274"/>
      <c r="O4687" s="57"/>
    </row>
    <row r="4688" spans="1:15">
      <c r="A4688" s="57"/>
      <c r="B4688" s="278">
        <v>47692</v>
      </c>
      <c r="C4688" s="283">
        <f t="shared" si="71"/>
        <v>10301618717</v>
      </c>
      <c r="D4688" s="57"/>
      <c r="E4688" s="57"/>
      <c r="F4688" s="279">
        <v>762928605</v>
      </c>
      <c r="G4688" s="286">
        <v>662279050</v>
      </c>
      <c r="H4688" s="278">
        <v>49965</v>
      </c>
      <c r="I4688" s="278"/>
      <c r="K4688" s="57"/>
      <c r="L4688" s="57"/>
      <c r="M4688" s="274"/>
      <c r="N4688" s="274"/>
      <c r="O4688" s="57"/>
    </row>
    <row r="4689" spans="1:15">
      <c r="A4689" s="57"/>
      <c r="B4689" s="278">
        <v>47693</v>
      </c>
      <c r="C4689" s="283">
        <f t="shared" si="71"/>
        <v>9730593813</v>
      </c>
      <c r="D4689" s="57"/>
      <c r="E4689" s="57"/>
      <c r="F4689" s="279">
        <v>191903701</v>
      </c>
      <c r="G4689" s="286">
        <v>662344320</v>
      </c>
      <c r="H4689" s="278">
        <v>44136</v>
      </c>
      <c r="I4689" s="278"/>
      <c r="K4689" s="57"/>
      <c r="L4689" s="57"/>
      <c r="M4689" s="274"/>
      <c r="N4689" s="274"/>
      <c r="O4689" s="57"/>
    </row>
    <row r="4690" spans="1:15">
      <c r="A4690" s="57"/>
      <c r="B4690" s="278">
        <v>47694</v>
      </c>
      <c r="C4690" s="283">
        <f t="shared" si="71"/>
        <v>9835937720</v>
      </c>
      <c r="D4690" s="57"/>
      <c r="E4690" s="57"/>
      <c r="F4690" s="279">
        <v>297247608</v>
      </c>
      <c r="G4690" s="286">
        <v>662362395</v>
      </c>
      <c r="H4690" s="278">
        <v>47064</v>
      </c>
      <c r="I4690" s="278"/>
      <c r="K4690" s="57"/>
      <c r="L4690" s="57"/>
      <c r="M4690" s="274"/>
      <c r="N4690" s="274"/>
      <c r="O4690" s="57"/>
    </row>
    <row r="4691" spans="1:15">
      <c r="A4691" s="57"/>
      <c r="B4691" s="278">
        <v>47695</v>
      </c>
      <c r="C4691" s="283">
        <f t="shared" si="71"/>
        <v>9926295541</v>
      </c>
      <c r="D4691" s="57"/>
      <c r="E4691" s="57"/>
      <c r="F4691" s="279">
        <v>387605429</v>
      </c>
      <c r="G4691" s="286">
        <v>662441973</v>
      </c>
      <c r="H4691" s="278">
        <v>46175</v>
      </c>
      <c r="I4691" s="278"/>
      <c r="K4691" s="57"/>
      <c r="L4691" s="57"/>
      <c r="M4691" s="274"/>
      <c r="N4691" s="274"/>
      <c r="O4691" s="57"/>
    </row>
    <row r="4692" spans="1:15">
      <c r="A4692" s="57"/>
      <c r="B4692" s="278">
        <v>47696</v>
      </c>
      <c r="C4692" s="283">
        <f t="shared" si="71"/>
        <v>9944649100</v>
      </c>
      <c r="D4692" s="57"/>
      <c r="E4692" s="57"/>
      <c r="F4692" s="279">
        <v>405958988</v>
      </c>
      <c r="G4692" s="286">
        <v>662483172</v>
      </c>
      <c r="H4692" s="278">
        <v>48466</v>
      </c>
      <c r="I4692" s="278"/>
      <c r="K4692" s="57"/>
      <c r="L4692" s="57"/>
      <c r="M4692" s="274"/>
      <c r="N4692" s="274"/>
      <c r="O4692" s="57"/>
    </row>
    <row r="4693" spans="1:15">
      <c r="A4693" s="57"/>
      <c r="B4693" s="278">
        <v>47697</v>
      </c>
      <c r="C4693" s="283">
        <f t="shared" si="71"/>
        <v>10387661954</v>
      </c>
      <c r="D4693" s="57"/>
      <c r="E4693" s="57"/>
      <c r="F4693" s="279">
        <v>848971842</v>
      </c>
      <c r="G4693" s="286">
        <v>662483335</v>
      </c>
      <c r="H4693" s="278">
        <v>46292</v>
      </c>
      <c r="I4693" s="278"/>
      <c r="K4693" s="57"/>
      <c r="L4693" s="57"/>
      <c r="M4693" s="274"/>
      <c r="N4693" s="274"/>
      <c r="O4693" s="57"/>
    </row>
    <row r="4694" spans="1:15">
      <c r="A4694" s="57"/>
      <c r="B4694" s="278">
        <v>47698</v>
      </c>
      <c r="C4694" s="283">
        <f t="shared" si="71"/>
        <v>10292567909</v>
      </c>
      <c r="D4694" s="57"/>
      <c r="E4694" s="57"/>
      <c r="F4694" s="279">
        <v>753877797</v>
      </c>
      <c r="G4694" s="286">
        <v>662533143</v>
      </c>
      <c r="H4694" s="278">
        <v>47235</v>
      </c>
      <c r="I4694" s="278"/>
      <c r="K4694" s="57"/>
      <c r="L4694" s="57"/>
      <c r="M4694" s="274"/>
      <c r="N4694" s="274"/>
      <c r="O4694" s="57"/>
    </row>
    <row r="4695" spans="1:15">
      <c r="A4695" s="57"/>
      <c r="B4695" s="278">
        <v>47699</v>
      </c>
      <c r="C4695" s="283">
        <f t="shared" si="71"/>
        <v>10496507674</v>
      </c>
      <c r="D4695" s="57"/>
      <c r="E4695" s="57"/>
      <c r="F4695" s="279">
        <v>957817562</v>
      </c>
      <c r="G4695" s="286">
        <v>662686585</v>
      </c>
      <c r="H4695" s="278">
        <v>46148</v>
      </c>
      <c r="I4695" s="278"/>
      <c r="K4695" s="57"/>
      <c r="L4695" s="57"/>
      <c r="M4695" s="274"/>
      <c r="N4695" s="274"/>
      <c r="O4695" s="57"/>
    </row>
    <row r="4696" spans="1:15">
      <c r="A4696" s="57"/>
      <c r="B4696" s="278">
        <v>47700</v>
      </c>
      <c r="C4696" s="283">
        <f t="shared" si="71"/>
        <v>10092483076</v>
      </c>
      <c r="D4696" s="57"/>
      <c r="E4696" s="57"/>
      <c r="F4696" s="279">
        <v>553792964</v>
      </c>
      <c r="G4696" s="286">
        <v>662806180</v>
      </c>
      <c r="H4696" s="278">
        <v>48438</v>
      </c>
      <c r="I4696" s="278"/>
      <c r="K4696" s="57"/>
      <c r="L4696" s="57"/>
      <c r="M4696" s="274"/>
      <c r="N4696" s="274"/>
      <c r="O4696" s="57"/>
    </row>
    <row r="4697" spans="1:15">
      <c r="A4697" s="57"/>
      <c r="B4697" s="278">
        <v>47701</v>
      </c>
      <c r="C4697" s="283">
        <f t="shared" si="71"/>
        <v>9925029692</v>
      </c>
      <c r="D4697" s="57"/>
      <c r="E4697" s="57"/>
      <c r="F4697" s="279">
        <v>386339580</v>
      </c>
      <c r="G4697" s="286">
        <v>662931883</v>
      </c>
      <c r="H4697" s="278">
        <v>48919</v>
      </c>
      <c r="I4697" s="278"/>
      <c r="K4697" s="57"/>
      <c r="L4697" s="57"/>
      <c r="M4697" s="274"/>
      <c r="N4697" s="274"/>
      <c r="O4697" s="57"/>
    </row>
    <row r="4698" spans="1:15">
      <c r="A4698" s="57"/>
      <c r="B4698" s="278">
        <v>47702</v>
      </c>
      <c r="C4698" s="283">
        <f t="shared" si="71"/>
        <v>10430098552</v>
      </c>
      <c r="D4698" s="57"/>
      <c r="E4698" s="57"/>
      <c r="F4698" s="279">
        <v>891408440</v>
      </c>
      <c r="G4698" s="286">
        <v>663214329</v>
      </c>
      <c r="H4698" s="278">
        <v>48462</v>
      </c>
      <c r="I4698" s="278"/>
      <c r="K4698" s="57"/>
      <c r="L4698" s="57"/>
      <c r="M4698" s="274"/>
      <c r="N4698" s="274"/>
      <c r="O4698" s="57"/>
    </row>
    <row r="4699" spans="1:15">
      <c r="A4699" s="57"/>
      <c r="B4699" s="278">
        <v>47703</v>
      </c>
      <c r="C4699" s="283">
        <f t="shared" si="71"/>
        <v>10413954776</v>
      </c>
      <c r="D4699" s="57"/>
      <c r="E4699" s="57"/>
      <c r="F4699" s="279">
        <v>875264664</v>
      </c>
      <c r="G4699" s="286">
        <v>663216152</v>
      </c>
      <c r="H4699" s="278">
        <v>46243</v>
      </c>
      <c r="I4699" s="278"/>
      <c r="K4699" s="57"/>
      <c r="L4699" s="57"/>
      <c r="M4699" s="274"/>
      <c r="N4699" s="274"/>
      <c r="O4699" s="57"/>
    </row>
    <row r="4700" spans="1:15">
      <c r="A4700" s="57"/>
      <c r="B4700" s="278">
        <v>47704</v>
      </c>
      <c r="C4700" s="283">
        <f t="shared" si="71"/>
        <v>9926623002</v>
      </c>
      <c r="D4700" s="57"/>
      <c r="E4700" s="57"/>
      <c r="F4700" s="279">
        <v>387932890</v>
      </c>
      <c r="G4700" s="286">
        <v>663369578</v>
      </c>
      <c r="H4700" s="278">
        <v>49106</v>
      </c>
      <c r="I4700" s="278"/>
      <c r="K4700" s="57"/>
      <c r="L4700" s="57"/>
      <c r="M4700" s="274"/>
      <c r="N4700" s="274"/>
      <c r="O4700" s="57"/>
    </row>
    <row r="4701" spans="1:15">
      <c r="A4701" s="57"/>
      <c r="B4701" s="278">
        <v>47705</v>
      </c>
      <c r="C4701" s="283">
        <f t="shared" si="71"/>
        <v>9875570437</v>
      </c>
      <c r="D4701" s="57"/>
      <c r="E4701" s="57"/>
      <c r="F4701" s="279">
        <v>336880325</v>
      </c>
      <c r="G4701" s="286">
        <v>663380649</v>
      </c>
      <c r="H4701" s="278">
        <v>48912</v>
      </c>
      <c r="I4701" s="278"/>
      <c r="K4701" s="57"/>
      <c r="L4701" s="57"/>
      <c r="M4701" s="274"/>
      <c r="N4701" s="274"/>
      <c r="O4701" s="57"/>
    </row>
    <row r="4702" spans="1:15">
      <c r="A4702" s="57"/>
      <c r="B4702" s="278">
        <v>47706</v>
      </c>
      <c r="C4702" s="283">
        <f t="shared" si="71"/>
        <v>10434701874</v>
      </c>
      <c r="D4702" s="57"/>
      <c r="E4702" s="57"/>
      <c r="F4702" s="279">
        <v>896011762</v>
      </c>
      <c r="G4702" s="286">
        <v>663453661</v>
      </c>
      <c r="H4702" s="278">
        <v>45443</v>
      </c>
      <c r="I4702" s="278"/>
      <c r="K4702" s="57"/>
      <c r="L4702" s="57"/>
      <c r="M4702" s="274"/>
      <c r="N4702" s="274"/>
      <c r="O4702" s="57"/>
    </row>
    <row r="4703" spans="1:15">
      <c r="A4703" s="57"/>
      <c r="B4703" s="278">
        <v>47707</v>
      </c>
      <c r="C4703" s="283">
        <f t="shared" si="71"/>
        <v>10127869167</v>
      </c>
      <c r="D4703" s="57"/>
      <c r="E4703" s="57"/>
      <c r="F4703" s="279">
        <v>589179055</v>
      </c>
      <c r="G4703" s="286">
        <v>663542032</v>
      </c>
      <c r="H4703" s="278">
        <v>45954</v>
      </c>
      <c r="I4703" s="278"/>
      <c r="K4703" s="57"/>
      <c r="L4703" s="57"/>
      <c r="M4703" s="274"/>
      <c r="N4703" s="274"/>
      <c r="O4703" s="57"/>
    </row>
    <row r="4704" spans="1:15">
      <c r="A4704" s="57"/>
      <c r="B4704" s="278">
        <v>47708</v>
      </c>
      <c r="C4704" s="283">
        <f t="shared" ref="C4704:C4767" si="72">F4704+(F$88*28679+98765)+(G$88*6587+87654)+(E$88*9537+76543)+(J$88*5713+4528)</f>
        <v>10207060922</v>
      </c>
      <c r="D4704" s="57"/>
      <c r="E4704" s="57"/>
      <c r="F4704" s="279">
        <v>668370810</v>
      </c>
      <c r="G4704" s="286">
        <v>663565395</v>
      </c>
      <c r="H4704" s="278">
        <v>46392</v>
      </c>
      <c r="I4704" s="278"/>
      <c r="K4704" s="57"/>
      <c r="L4704" s="57"/>
      <c r="M4704" s="274"/>
      <c r="N4704" s="274"/>
      <c r="O4704" s="57"/>
    </row>
    <row r="4705" spans="1:15">
      <c r="A4705" s="57"/>
      <c r="B4705" s="278">
        <v>47709</v>
      </c>
      <c r="C4705" s="283">
        <f t="shared" si="72"/>
        <v>10455253393</v>
      </c>
      <c r="D4705" s="57"/>
      <c r="E4705" s="57"/>
      <c r="F4705" s="279">
        <v>916563281</v>
      </c>
      <c r="G4705" s="286">
        <v>663673562</v>
      </c>
      <c r="H4705" s="278">
        <v>49697</v>
      </c>
      <c r="I4705" s="278"/>
      <c r="K4705" s="57"/>
      <c r="L4705" s="57"/>
      <c r="M4705" s="274"/>
      <c r="N4705" s="274"/>
      <c r="O4705" s="57"/>
    </row>
    <row r="4706" spans="1:15">
      <c r="A4706" s="57"/>
      <c r="B4706" s="278">
        <v>47710</v>
      </c>
      <c r="C4706" s="283">
        <f t="shared" si="72"/>
        <v>9925409989</v>
      </c>
      <c r="D4706" s="57"/>
      <c r="E4706" s="57"/>
      <c r="F4706" s="279">
        <v>386719877</v>
      </c>
      <c r="G4706" s="286">
        <v>663729266</v>
      </c>
      <c r="H4706" s="278">
        <v>46686</v>
      </c>
      <c r="I4706" s="278"/>
      <c r="K4706" s="57"/>
      <c r="L4706" s="57"/>
      <c r="M4706" s="274"/>
      <c r="N4706" s="274"/>
      <c r="O4706" s="57"/>
    </row>
    <row r="4707" spans="1:15">
      <c r="A4707" s="57"/>
      <c r="B4707" s="278">
        <v>47711</v>
      </c>
      <c r="C4707" s="283">
        <f t="shared" si="72"/>
        <v>9836271015</v>
      </c>
      <c r="D4707" s="57"/>
      <c r="E4707" s="57"/>
      <c r="F4707" s="279">
        <v>297580903</v>
      </c>
      <c r="G4707" s="286">
        <v>663874175</v>
      </c>
      <c r="H4707" s="278">
        <v>46929</v>
      </c>
      <c r="I4707" s="278"/>
      <c r="K4707" s="57"/>
      <c r="L4707" s="57"/>
      <c r="M4707" s="274"/>
      <c r="N4707" s="274"/>
      <c r="O4707" s="57"/>
    </row>
    <row r="4708" spans="1:15">
      <c r="A4708" s="57"/>
      <c r="B4708" s="278">
        <v>47712</v>
      </c>
      <c r="C4708" s="283">
        <f t="shared" si="72"/>
        <v>10332518737</v>
      </c>
      <c r="D4708" s="57"/>
      <c r="E4708" s="57"/>
      <c r="F4708" s="279">
        <v>793828625</v>
      </c>
      <c r="G4708" s="286">
        <v>663930572</v>
      </c>
      <c r="H4708" s="278">
        <v>49516</v>
      </c>
      <c r="I4708" s="278"/>
      <c r="K4708" s="57"/>
      <c r="L4708" s="57"/>
      <c r="M4708" s="274"/>
      <c r="N4708" s="274"/>
      <c r="O4708" s="57"/>
    </row>
    <row r="4709" spans="1:15">
      <c r="A4709" s="57"/>
      <c r="B4709" s="278">
        <v>47713</v>
      </c>
      <c r="C4709" s="283">
        <f t="shared" si="72"/>
        <v>9789638024</v>
      </c>
      <c r="D4709" s="57"/>
      <c r="E4709" s="57"/>
      <c r="F4709" s="279">
        <v>250947912</v>
      </c>
      <c r="G4709" s="286">
        <v>664084040</v>
      </c>
      <c r="H4709" s="278">
        <v>44005</v>
      </c>
      <c r="I4709" s="278"/>
      <c r="K4709" s="57"/>
      <c r="L4709" s="57"/>
      <c r="M4709" s="274"/>
      <c r="N4709" s="274"/>
      <c r="O4709" s="57"/>
    </row>
    <row r="4710" spans="1:15">
      <c r="A4710" s="57"/>
      <c r="B4710" s="278">
        <v>47714</v>
      </c>
      <c r="C4710" s="283">
        <f t="shared" si="72"/>
        <v>10268931657</v>
      </c>
      <c r="D4710" s="57"/>
      <c r="E4710" s="57"/>
      <c r="F4710" s="279">
        <v>730241545</v>
      </c>
      <c r="G4710" s="286">
        <v>664221251</v>
      </c>
      <c r="H4710" s="278">
        <v>48159</v>
      </c>
      <c r="I4710" s="278"/>
      <c r="K4710" s="57"/>
      <c r="L4710" s="57"/>
      <c r="M4710" s="274"/>
      <c r="N4710" s="274"/>
      <c r="O4710" s="57"/>
    </row>
    <row r="4711" spans="1:15">
      <c r="A4711" s="57"/>
      <c r="B4711" s="278">
        <v>47715</v>
      </c>
      <c r="C4711" s="283">
        <f t="shared" si="72"/>
        <v>9841832702</v>
      </c>
      <c r="D4711" s="57"/>
      <c r="E4711" s="57"/>
      <c r="F4711" s="279">
        <v>303142590</v>
      </c>
      <c r="G4711" s="286">
        <v>664232721</v>
      </c>
      <c r="H4711" s="278">
        <v>49702</v>
      </c>
      <c r="I4711" s="278"/>
      <c r="K4711" s="57"/>
      <c r="L4711" s="57"/>
      <c r="M4711" s="274"/>
      <c r="N4711" s="274"/>
      <c r="O4711" s="57"/>
    </row>
    <row r="4712" spans="1:15">
      <c r="A4712" s="57"/>
      <c r="B4712" s="278">
        <v>47716</v>
      </c>
      <c r="C4712" s="283">
        <f t="shared" si="72"/>
        <v>9694479508</v>
      </c>
      <c r="D4712" s="57"/>
      <c r="E4712" s="57"/>
      <c r="F4712" s="279">
        <v>155789396</v>
      </c>
      <c r="G4712" s="286">
        <v>664301202</v>
      </c>
      <c r="H4712" s="278">
        <v>49580</v>
      </c>
      <c r="I4712" s="278"/>
      <c r="K4712" s="57"/>
      <c r="L4712" s="57"/>
      <c r="M4712" s="274"/>
      <c r="N4712" s="274"/>
      <c r="O4712" s="57"/>
    </row>
    <row r="4713" spans="1:15">
      <c r="A4713" s="57"/>
      <c r="B4713" s="278">
        <v>47717</v>
      </c>
      <c r="C4713" s="283">
        <f t="shared" si="72"/>
        <v>10316455057</v>
      </c>
      <c r="D4713" s="57"/>
      <c r="E4713" s="57"/>
      <c r="F4713" s="279">
        <v>777764945</v>
      </c>
      <c r="G4713" s="286">
        <v>664389204</v>
      </c>
      <c r="H4713" s="278">
        <v>46780</v>
      </c>
      <c r="I4713" s="278"/>
      <c r="K4713" s="57"/>
      <c r="L4713" s="57"/>
      <c r="M4713" s="274"/>
      <c r="N4713" s="274"/>
      <c r="O4713" s="57"/>
    </row>
    <row r="4714" spans="1:15">
      <c r="A4714" s="57"/>
      <c r="B4714" s="278">
        <v>47718</v>
      </c>
      <c r="C4714" s="283">
        <f t="shared" si="72"/>
        <v>10530397052</v>
      </c>
      <c r="D4714" s="57"/>
      <c r="E4714" s="57"/>
      <c r="F4714" s="279">
        <v>991706940</v>
      </c>
      <c r="G4714" s="286">
        <v>664414946</v>
      </c>
      <c r="H4714" s="278">
        <v>47303</v>
      </c>
      <c r="I4714" s="278"/>
      <c r="K4714" s="57"/>
      <c r="L4714" s="57"/>
      <c r="M4714" s="274"/>
      <c r="N4714" s="274"/>
      <c r="O4714" s="57"/>
    </row>
    <row r="4715" spans="1:15">
      <c r="A4715" s="57"/>
      <c r="B4715" s="278">
        <v>47719</v>
      </c>
      <c r="C4715" s="283">
        <f t="shared" si="72"/>
        <v>9654767498</v>
      </c>
      <c r="D4715" s="57"/>
      <c r="E4715" s="57"/>
      <c r="F4715" s="279">
        <v>116077386</v>
      </c>
      <c r="G4715" s="286">
        <v>664520094</v>
      </c>
      <c r="H4715" s="278">
        <v>46400</v>
      </c>
      <c r="I4715" s="278"/>
      <c r="K4715" s="57"/>
      <c r="L4715" s="57"/>
      <c r="M4715" s="274"/>
      <c r="N4715" s="274"/>
      <c r="O4715" s="57"/>
    </row>
    <row r="4716" spans="1:15">
      <c r="A4716" s="57"/>
      <c r="B4716" s="278">
        <v>47720</v>
      </c>
      <c r="C4716" s="283">
        <f t="shared" si="72"/>
        <v>9839060730</v>
      </c>
      <c r="D4716" s="57"/>
      <c r="E4716" s="57"/>
      <c r="F4716" s="279">
        <v>300370618</v>
      </c>
      <c r="G4716" s="286">
        <v>664637009</v>
      </c>
      <c r="H4716" s="278">
        <v>47014</v>
      </c>
      <c r="I4716" s="278"/>
      <c r="K4716" s="57"/>
      <c r="L4716" s="57"/>
      <c r="M4716" s="274"/>
      <c r="N4716" s="274"/>
      <c r="O4716" s="57"/>
    </row>
    <row r="4717" spans="1:15">
      <c r="A4717" s="57"/>
      <c r="B4717" s="278">
        <v>47721</v>
      </c>
      <c r="C4717" s="283">
        <f t="shared" si="72"/>
        <v>10514296466</v>
      </c>
      <c r="D4717" s="57"/>
      <c r="E4717" s="57"/>
      <c r="F4717" s="279">
        <v>975606354</v>
      </c>
      <c r="G4717" s="286">
        <v>664719757</v>
      </c>
      <c r="H4717" s="278">
        <v>47348</v>
      </c>
      <c r="I4717" s="278"/>
      <c r="K4717" s="57"/>
      <c r="L4717" s="57"/>
      <c r="M4717" s="274"/>
      <c r="N4717" s="274"/>
      <c r="O4717" s="57"/>
    </row>
    <row r="4718" spans="1:15">
      <c r="A4718" s="57"/>
      <c r="B4718" s="278">
        <v>47722</v>
      </c>
      <c r="C4718" s="283">
        <f t="shared" si="72"/>
        <v>9657781876</v>
      </c>
      <c r="D4718" s="57"/>
      <c r="E4718" s="57"/>
      <c r="F4718" s="279">
        <v>119091764</v>
      </c>
      <c r="G4718" s="286">
        <v>664755480</v>
      </c>
      <c r="H4718" s="278">
        <v>43710</v>
      </c>
      <c r="I4718" s="278"/>
      <c r="K4718" s="57"/>
      <c r="L4718" s="57"/>
      <c r="M4718" s="274"/>
      <c r="N4718" s="274"/>
      <c r="O4718" s="57"/>
    </row>
    <row r="4719" spans="1:15">
      <c r="A4719" s="57"/>
      <c r="B4719" s="278">
        <v>47723</v>
      </c>
      <c r="C4719" s="283">
        <f t="shared" si="72"/>
        <v>9838068474</v>
      </c>
      <c r="D4719" s="57"/>
      <c r="E4719" s="57"/>
      <c r="F4719" s="279">
        <v>299378362</v>
      </c>
      <c r="G4719" s="286">
        <v>664814294</v>
      </c>
      <c r="H4719" s="278">
        <v>49444</v>
      </c>
      <c r="I4719" s="278"/>
      <c r="K4719" s="57"/>
      <c r="L4719" s="57"/>
      <c r="M4719" s="274"/>
      <c r="N4719" s="274"/>
      <c r="O4719" s="57"/>
    </row>
    <row r="4720" spans="1:15">
      <c r="A4720" s="57"/>
      <c r="B4720" s="278">
        <v>47724</v>
      </c>
      <c r="C4720" s="283">
        <f t="shared" si="72"/>
        <v>9808390120</v>
      </c>
      <c r="D4720" s="57"/>
      <c r="E4720" s="57"/>
      <c r="F4720" s="279">
        <v>269700008</v>
      </c>
      <c r="G4720" s="286">
        <v>664849688</v>
      </c>
      <c r="H4720" s="278">
        <v>45579</v>
      </c>
      <c r="I4720" s="278"/>
      <c r="K4720" s="57"/>
      <c r="L4720" s="57"/>
      <c r="M4720" s="274"/>
      <c r="N4720" s="274"/>
      <c r="O4720" s="57"/>
    </row>
    <row r="4721" spans="1:15">
      <c r="A4721" s="57"/>
      <c r="B4721" s="278">
        <v>47725</v>
      </c>
      <c r="C4721" s="283">
        <f t="shared" si="72"/>
        <v>10188510256</v>
      </c>
      <c r="D4721" s="57"/>
      <c r="E4721" s="57"/>
      <c r="F4721" s="279">
        <v>649820144</v>
      </c>
      <c r="G4721" s="286">
        <v>665008583</v>
      </c>
      <c r="H4721" s="278">
        <v>49501</v>
      </c>
      <c r="I4721" s="278"/>
      <c r="K4721" s="57"/>
      <c r="L4721" s="57"/>
      <c r="M4721" s="274"/>
      <c r="N4721" s="274"/>
      <c r="O4721" s="57"/>
    </row>
    <row r="4722" spans="1:15">
      <c r="A4722" s="57"/>
      <c r="B4722" s="278">
        <v>47726</v>
      </c>
      <c r="C4722" s="283">
        <f t="shared" si="72"/>
        <v>10149965949</v>
      </c>
      <c r="D4722" s="57"/>
      <c r="E4722" s="57"/>
      <c r="F4722" s="279">
        <v>611275837</v>
      </c>
      <c r="G4722" s="286">
        <v>665086333</v>
      </c>
      <c r="H4722" s="278">
        <v>48289</v>
      </c>
      <c r="I4722" s="278"/>
      <c r="K4722" s="57"/>
      <c r="L4722" s="57"/>
      <c r="M4722" s="274"/>
      <c r="N4722" s="274"/>
      <c r="O4722" s="57"/>
    </row>
    <row r="4723" spans="1:15">
      <c r="A4723" s="57"/>
      <c r="B4723" s="278">
        <v>47727</v>
      </c>
      <c r="C4723" s="283">
        <f t="shared" si="72"/>
        <v>9957266941</v>
      </c>
      <c r="D4723" s="57"/>
      <c r="E4723" s="57"/>
      <c r="F4723" s="279">
        <v>418576829</v>
      </c>
      <c r="G4723" s="286">
        <v>665111623</v>
      </c>
      <c r="H4723" s="278">
        <v>46033</v>
      </c>
      <c r="I4723" s="278"/>
      <c r="K4723" s="57"/>
      <c r="L4723" s="57"/>
      <c r="M4723" s="274"/>
      <c r="N4723" s="274"/>
      <c r="O4723" s="57"/>
    </row>
    <row r="4724" spans="1:15">
      <c r="A4724" s="57"/>
      <c r="B4724" s="278">
        <v>47728</v>
      </c>
      <c r="C4724" s="283">
        <f t="shared" si="72"/>
        <v>10381709014</v>
      </c>
      <c r="D4724" s="57"/>
      <c r="E4724" s="57"/>
      <c r="F4724" s="279">
        <v>843018902</v>
      </c>
      <c r="G4724" s="286">
        <v>665353079</v>
      </c>
      <c r="H4724" s="278">
        <v>46888</v>
      </c>
      <c r="I4724" s="278"/>
      <c r="K4724" s="57"/>
      <c r="L4724" s="57"/>
      <c r="M4724" s="274"/>
      <c r="N4724" s="274"/>
      <c r="O4724" s="57"/>
    </row>
    <row r="4725" spans="1:15">
      <c r="A4725" s="57"/>
      <c r="B4725" s="278">
        <v>47729</v>
      </c>
      <c r="C4725" s="283">
        <f t="shared" si="72"/>
        <v>10155159103</v>
      </c>
      <c r="D4725" s="57"/>
      <c r="E4725" s="57"/>
      <c r="F4725" s="279">
        <v>616468991</v>
      </c>
      <c r="G4725" s="286">
        <v>665359559</v>
      </c>
      <c r="H4725" s="278">
        <v>43507</v>
      </c>
      <c r="I4725" s="278"/>
      <c r="K4725" s="57"/>
      <c r="L4725" s="57"/>
      <c r="M4725" s="274"/>
      <c r="N4725" s="274"/>
      <c r="O4725" s="57"/>
    </row>
    <row r="4726" spans="1:15">
      <c r="A4726" s="57"/>
      <c r="B4726" s="278">
        <v>47730</v>
      </c>
      <c r="C4726" s="283">
        <f t="shared" si="72"/>
        <v>10048706160</v>
      </c>
      <c r="D4726" s="57"/>
      <c r="E4726" s="57"/>
      <c r="F4726" s="279">
        <v>510016048</v>
      </c>
      <c r="G4726" s="286">
        <v>665578139</v>
      </c>
      <c r="H4726" s="278">
        <v>47042</v>
      </c>
      <c r="I4726" s="278"/>
      <c r="K4726" s="57"/>
      <c r="L4726" s="57"/>
      <c r="M4726" s="274"/>
      <c r="N4726" s="274"/>
      <c r="O4726" s="57"/>
    </row>
    <row r="4727" spans="1:15">
      <c r="A4727" s="57"/>
      <c r="B4727" s="278">
        <v>47731</v>
      </c>
      <c r="C4727" s="283">
        <f t="shared" si="72"/>
        <v>10223096158</v>
      </c>
      <c r="D4727" s="57"/>
      <c r="E4727" s="57"/>
      <c r="F4727" s="279">
        <v>684406046</v>
      </c>
      <c r="G4727" s="286">
        <v>665750563</v>
      </c>
      <c r="H4727" s="278">
        <v>50021</v>
      </c>
      <c r="I4727" s="278"/>
      <c r="K4727" s="57"/>
      <c r="L4727" s="57"/>
      <c r="M4727" s="274"/>
      <c r="N4727" s="274"/>
      <c r="O4727" s="57"/>
    </row>
    <row r="4728" spans="1:15">
      <c r="A4728" s="57"/>
      <c r="B4728" s="278">
        <v>47732</v>
      </c>
      <c r="C4728" s="283">
        <f t="shared" si="72"/>
        <v>9843804946</v>
      </c>
      <c r="D4728" s="57"/>
      <c r="E4728" s="57"/>
      <c r="F4728" s="279">
        <v>305114834</v>
      </c>
      <c r="G4728" s="286">
        <v>665753218</v>
      </c>
      <c r="H4728" s="278">
        <v>43223</v>
      </c>
      <c r="I4728" s="278"/>
      <c r="K4728" s="57"/>
      <c r="L4728" s="57"/>
      <c r="M4728" s="274"/>
      <c r="N4728" s="274"/>
      <c r="O4728" s="57"/>
    </row>
    <row r="4729" spans="1:15">
      <c r="A4729" s="57"/>
      <c r="B4729" s="278">
        <v>47733</v>
      </c>
      <c r="C4729" s="283">
        <f t="shared" si="72"/>
        <v>10271167152</v>
      </c>
      <c r="D4729" s="57"/>
      <c r="E4729" s="57"/>
      <c r="F4729" s="279">
        <v>732477040</v>
      </c>
      <c r="G4729" s="286">
        <v>666009774</v>
      </c>
      <c r="H4729" s="278">
        <v>43787</v>
      </c>
      <c r="I4729" s="278"/>
      <c r="K4729" s="57"/>
      <c r="L4729" s="57"/>
      <c r="M4729" s="274"/>
      <c r="N4729" s="274"/>
      <c r="O4729" s="57"/>
    </row>
    <row r="4730" spans="1:15">
      <c r="A4730" s="57"/>
      <c r="B4730" s="278">
        <v>47734</v>
      </c>
      <c r="C4730" s="283">
        <f t="shared" si="72"/>
        <v>10216464978</v>
      </c>
      <c r="D4730" s="57"/>
      <c r="E4730" s="57"/>
      <c r="F4730" s="279">
        <v>677774866</v>
      </c>
      <c r="G4730" s="286">
        <v>666132549</v>
      </c>
      <c r="H4730" s="278">
        <v>50403</v>
      </c>
      <c r="I4730" s="278"/>
      <c r="K4730" s="57"/>
      <c r="L4730" s="57"/>
      <c r="M4730" s="274"/>
      <c r="N4730" s="274"/>
      <c r="O4730" s="57"/>
    </row>
    <row r="4731" spans="1:15">
      <c r="A4731" s="57"/>
      <c r="B4731" s="278">
        <v>47735</v>
      </c>
      <c r="C4731" s="283">
        <f t="shared" si="72"/>
        <v>9641362316</v>
      </c>
      <c r="D4731" s="57"/>
      <c r="E4731" s="57"/>
      <c r="F4731" s="279">
        <v>102672204</v>
      </c>
      <c r="G4731" s="286">
        <v>666154765</v>
      </c>
      <c r="H4731" s="278">
        <v>43630</v>
      </c>
      <c r="I4731" s="278"/>
      <c r="K4731" s="57"/>
      <c r="L4731" s="57"/>
      <c r="M4731" s="274"/>
      <c r="N4731" s="274"/>
      <c r="O4731" s="57"/>
    </row>
    <row r="4732" spans="1:15">
      <c r="A4732" s="57"/>
      <c r="B4732" s="278">
        <v>47736</v>
      </c>
      <c r="C4732" s="283">
        <f t="shared" si="72"/>
        <v>10421110955</v>
      </c>
      <c r="D4732" s="57"/>
      <c r="E4732" s="57"/>
      <c r="F4732" s="279">
        <v>882420843</v>
      </c>
      <c r="G4732" s="286">
        <v>666553929</v>
      </c>
      <c r="H4732" s="278">
        <v>45295</v>
      </c>
      <c r="I4732" s="278"/>
      <c r="K4732" s="57"/>
      <c r="L4732" s="57"/>
      <c r="M4732" s="274"/>
      <c r="N4732" s="274"/>
      <c r="O4732" s="57"/>
    </row>
    <row r="4733" spans="1:15">
      <c r="A4733" s="57"/>
      <c r="B4733" s="278">
        <v>47737</v>
      </c>
      <c r="C4733" s="283">
        <f t="shared" si="72"/>
        <v>9747685751</v>
      </c>
      <c r="D4733" s="57"/>
      <c r="E4733" s="57"/>
      <c r="F4733" s="279">
        <v>208995639</v>
      </c>
      <c r="G4733" s="286">
        <v>666614403</v>
      </c>
      <c r="H4733" s="278">
        <v>47676</v>
      </c>
      <c r="I4733" s="278"/>
      <c r="K4733" s="57"/>
      <c r="L4733" s="57"/>
      <c r="M4733" s="274"/>
      <c r="N4733" s="274"/>
      <c r="O4733" s="57"/>
    </row>
    <row r="4734" spans="1:15">
      <c r="A4734" s="57"/>
      <c r="B4734" s="278">
        <v>47738</v>
      </c>
      <c r="C4734" s="283">
        <f t="shared" si="72"/>
        <v>9813804524</v>
      </c>
      <c r="D4734" s="57"/>
      <c r="E4734" s="57"/>
      <c r="F4734" s="279">
        <v>275114412</v>
      </c>
      <c r="G4734" s="286">
        <v>666635145</v>
      </c>
      <c r="H4734" s="278">
        <v>47533</v>
      </c>
      <c r="I4734" s="278"/>
      <c r="K4734" s="57"/>
      <c r="L4734" s="57"/>
      <c r="M4734" s="274"/>
      <c r="N4734" s="274"/>
      <c r="O4734" s="57"/>
    </row>
    <row r="4735" spans="1:15">
      <c r="A4735" s="57"/>
      <c r="B4735" s="278">
        <v>47739</v>
      </c>
      <c r="C4735" s="283">
        <f t="shared" si="72"/>
        <v>9898037773</v>
      </c>
      <c r="D4735" s="57"/>
      <c r="E4735" s="57"/>
      <c r="F4735" s="279">
        <v>359347661</v>
      </c>
      <c r="G4735" s="286">
        <v>666718479</v>
      </c>
      <c r="H4735" s="278">
        <v>46228</v>
      </c>
      <c r="I4735" s="278"/>
      <c r="K4735" s="57"/>
      <c r="L4735" s="57"/>
      <c r="M4735" s="274"/>
      <c r="N4735" s="274"/>
      <c r="O4735" s="57"/>
    </row>
    <row r="4736" spans="1:15">
      <c r="A4736" s="57"/>
      <c r="B4736" s="278">
        <v>47740</v>
      </c>
      <c r="C4736" s="283">
        <f t="shared" si="72"/>
        <v>9704513095</v>
      </c>
      <c r="D4736" s="57"/>
      <c r="E4736" s="57"/>
      <c r="F4736" s="279">
        <v>165822983</v>
      </c>
      <c r="G4736" s="286">
        <v>666799230</v>
      </c>
      <c r="H4736" s="278">
        <v>48725</v>
      </c>
      <c r="I4736" s="278"/>
      <c r="K4736" s="57"/>
      <c r="L4736" s="57"/>
      <c r="M4736" s="274"/>
      <c r="N4736" s="274"/>
      <c r="O4736" s="57"/>
    </row>
    <row r="4737" spans="1:15">
      <c r="A4737" s="57"/>
      <c r="B4737" s="278">
        <v>47741</v>
      </c>
      <c r="C4737" s="283">
        <f t="shared" si="72"/>
        <v>10477257976</v>
      </c>
      <c r="D4737" s="57"/>
      <c r="E4737" s="57"/>
      <c r="F4737" s="279">
        <v>938567864</v>
      </c>
      <c r="G4737" s="286">
        <v>666873309</v>
      </c>
      <c r="H4737" s="278">
        <v>47052</v>
      </c>
      <c r="I4737" s="278"/>
      <c r="K4737" s="57"/>
      <c r="L4737" s="57"/>
      <c r="M4737" s="274"/>
      <c r="N4737" s="274"/>
      <c r="O4737" s="57"/>
    </row>
    <row r="4738" spans="1:15">
      <c r="A4738" s="57"/>
      <c r="B4738" s="278">
        <v>47742</v>
      </c>
      <c r="C4738" s="283">
        <f t="shared" si="72"/>
        <v>9651136956</v>
      </c>
      <c r="D4738" s="57"/>
      <c r="E4738" s="57"/>
      <c r="F4738" s="279">
        <v>112446844</v>
      </c>
      <c r="G4738" s="286">
        <v>667153701</v>
      </c>
      <c r="H4738" s="278">
        <v>44104</v>
      </c>
      <c r="I4738" s="278"/>
      <c r="K4738" s="57"/>
      <c r="L4738" s="57"/>
      <c r="M4738" s="274"/>
      <c r="N4738" s="274"/>
      <c r="O4738" s="57"/>
    </row>
    <row r="4739" spans="1:15">
      <c r="A4739" s="57"/>
      <c r="B4739" s="278">
        <v>47743</v>
      </c>
      <c r="C4739" s="283">
        <f t="shared" si="72"/>
        <v>10490428559</v>
      </c>
      <c r="D4739" s="57"/>
      <c r="E4739" s="57"/>
      <c r="F4739" s="279">
        <v>951738447</v>
      </c>
      <c r="G4739" s="286">
        <v>667174031</v>
      </c>
      <c r="H4739" s="278">
        <v>44616</v>
      </c>
      <c r="I4739" s="278"/>
      <c r="K4739" s="57"/>
      <c r="L4739" s="57"/>
      <c r="M4739" s="274"/>
      <c r="N4739" s="274"/>
      <c r="O4739" s="57"/>
    </row>
    <row r="4740" spans="1:15">
      <c r="A4740" s="57"/>
      <c r="B4740" s="278">
        <v>47744</v>
      </c>
      <c r="C4740" s="283">
        <f t="shared" si="72"/>
        <v>10219492949</v>
      </c>
      <c r="D4740" s="57"/>
      <c r="E4740" s="57"/>
      <c r="F4740" s="279">
        <v>680802837</v>
      </c>
      <c r="G4740" s="286">
        <v>667322795</v>
      </c>
      <c r="H4740" s="278">
        <v>44193</v>
      </c>
      <c r="I4740" s="278"/>
      <c r="K4740" s="57"/>
      <c r="L4740" s="57"/>
      <c r="M4740" s="274"/>
      <c r="N4740" s="274"/>
      <c r="O4740" s="57"/>
    </row>
    <row r="4741" spans="1:15">
      <c r="A4741" s="57"/>
      <c r="B4741" s="278">
        <v>47745</v>
      </c>
      <c r="C4741" s="283">
        <f t="shared" si="72"/>
        <v>10061177674</v>
      </c>
      <c r="D4741" s="57"/>
      <c r="E4741" s="57"/>
      <c r="F4741" s="279">
        <v>522487562</v>
      </c>
      <c r="G4741" s="286">
        <v>667423105</v>
      </c>
      <c r="H4741" s="278">
        <v>43948</v>
      </c>
      <c r="I4741" s="278"/>
      <c r="K4741" s="57"/>
      <c r="L4741" s="57"/>
      <c r="M4741" s="274"/>
      <c r="N4741" s="274"/>
      <c r="O4741" s="57"/>
    </row>
    <row r="4742" spans="1:15">
      <c r="A4742" s="57"/>
      <c r="B4742" s="278">
        <v>47746</v>
      </c>
      <c r="C4742" s="283">
        <f t="shared" si="72"/>
        <v>9988176430</v>
      </c>
      <c r="D4742" s="57"/>
      <c r="E4742" s="57"/>
      <c r="F4742" s="279">
        <v>449486318</v>
      </c>
      <c r="G4742" s="286">
        <v>667424608</v>
      </c>
      <c r="H4742" s="278">
        <v>50265</v>
      </c>
      <c r="I4742" s="278"/>
      <c r="K4742" s="57"/>
      <c r="L4742" s="57"/>
      <c r="M4742" s="274"/>
      <c r="N4742" s="274"/>
      <c r="O4742" s="57"/>
    </row>
    <row r="4743" spans="1:15">
      <c r="A4743" s="57"/>
      <c r="B4743" s="278">
        <v>47747</v>
      </c>
      <c r="C4743" s="283">
        <f t="shared" si="72"/>
        <v>9899616699</v>
      </c>
      <c r="D4743" s="57"/>
      <c r="E4743" s="57"/>
      <c r="F4743" s="279">
        <v>360926587</v>
      </c>
      <c r="G4743" s="286">
        <v>667737944</v>
      </c>
      <c r="H4743" s="278">
        <v>46752</v>
      </c>
      <c r="I4743" s="278"/>
      <c r="K4743" s="57"/>
      <c r="L4743" s="57"/>
      <c r="M4743" s="274"/>
      <c r="N4743" s="274"/>
      <c r="O4743" s="57"/>
    </row>
    <row r="4744" spans="1:15">
      <c r="A4744" s="57"/>
      <c r="B4744" s="278">
        <v>47748</v>
      </c>
      <c r="C4744" s="283">
        <f t="shared" si="72"/>
        <v>10194663368</v>
      </c>
      <c r="D4744" s="57"/>
      <c r="E4744" s="57"/>
      <c r="F4744" s="279">
        <v>655973256</v>
      </c>
      <c r="G4744" s="286">
        <v>667946070</v>
      </c>
      <c r="H4744" s="278">
        <v>45372</v>
      </c>
      <c r="I4744" s="278"/>
      <c r="K4744" s="57"/>
      <c r="L4744" s="57"/>
      <c r="M4744" s="274"/>
      <c r="N4744" s="274"/>
      <c r="O4744" s="57"/>
    </row>
    <row r="4745" spans="1:15">
      <c r="A4745" s="57"/>
      <c r="B4745" s="278">
        <v>47749</v>
      </c>
      <c r="C4745" s="283">
        <f t="shared" si="72"/>
        <v>10110910168</v>
      </c>
      <c r="D4745" s="57"/>
      <c r="E4745" s="57"/>
      <c r="F4745" s="279">
        <v>572220056</v>
      </c>
      <c r="G4745" s="286">
        <v>667997557</v>
      </c>
      <c r="H4745" s="278">
        <v>44510</v>
      </c>
      <c r="I4745" s="278"/>
      <c r="K4745" s="57"/>
      <c r="L4745" s="57"/>
      <c r="M4745" s="274"/>
      <c r="N4745" s="274"/>
      <c r="O4745" s="57"/>
    </row>
    <row r="4746" spans="1:15">
      <c r="A4746" s="57"/>
      <c r="B4746" s="278">
        <v>47750</v>
      </c>
      <c r="C4746" s="283">
        <f t="shared" si="72"/>
        <v>10270308018</v>
      </c>
      <c r="D4746" s="57"/>
      <c r="E4746" s="57"/>
      <c r="F4746" s="279">
        <v>731617906</v>
      </c>
      <c r="G4746" s="286">
        <v>668021025</v>
      </c>
      <c r="H4746" s="278">
        <v>43727</v>
      </c>
      <c r="I4746" s="278"/>
      <c r="K4746" s="57"/>
      <c r="L4746" s="57"/>
      <c r="M4746" s="274"/>
      <c r="N4746" s="274"/>
      <c r="O4746" s="57"/>
    </row>
    <row r="4747" spans="1:15">
      <c r="A4747" s="57"/>
      <c r="B4747" s="278">
        <v>47751</v>
      </c>
      <c r="C4747" s="283">
        <f t="shared" si="72"/>
        <v>10072009371</v>
      </c>
      <c r="D4747" s="57"/>
      <c r="E4747" s="57"/>
      <c r="F4747" s="279">
        <v>533319259</v>
      </c>
      <c r="G4747" s="286">
        <v>668072099</v>
      </c>
      <c r="H4747" s="278">
        <v>43370</v>
      </c>
      <c r="I4747" s="278"/>
      <c r="K4747" s="57"/>
      <c r="L4747" s="57"/>
      <c r="M4747" s="274"/>
      <c r="N4747" s="274"/>
      <c r="O4747" s="57"/>
    </row>
    <row r="4748" spans="1:15">
      <c r="A4748" s="57"/>
      <c r="B4748" s="278">
        <v>47752</v>
      </c>
      <c r="C4748" s="283">
        <f t="shared" si="72"/>
        <v>10193279408</v>
      </c>
      <c r="D4748" s="57"/>
      <c r="E4748" s="57"/>
      <c r="F4748" s="279">
        <v>654589296</v>
      </c>
      <c r="G4748" s="286">
        <v>668110776</v>
      </c>
      <c r="H4748" s="278">
        <v>49055</v>
      </c>
      <c r="I4748" s="278"/>
      <c r="K4748" s="57"/>
      <c r="L4748" s="57"/>
      <c r="M4748" s="274"/>
      <c r="N4748" s="274"/>
      <c r="O4748" s="57"/>
    </row>
    <row r="4749" spans="1:15">
      <c r="A4749" s="57"/>
      <c r="B4749" s="278">
        <v>47753</v>
      </c>
      <c r="C4749" s="283">
        <f t="shared" si="72"/>
        <v>9863654220</v>
      </c>
      <c r="D4749" s="57"/>
      <c r="E4749" s="57"/>
      <c r="F4749" s="279">
        <v>324964108</v>
      </c>
      <c r="G4749" s="286">
        <v>668281300</v>
      </c>
      <c r="H4749" s="278">
        <v>48797</v>
      </c>
      <c r="I4749" s="278"/>
      <c r="K4749" s="57"/>
      <c r="L4749" s="57"/>
      <c r="M4749" s="274"/>
      <c r="N4749" s="274"/>
      <c r="O4749" s="57"/>
    </row>
    <row r="4750" spans="1:15">
      <c r="A4750" s="57"/>
      <c r="B4750" s="278">
        <v>47754</v>
      </c>
      <c r="C4750" s="283">
        <f t="shared" si="72"/>
        <v>9992388439</v>
      </c>
      <c r="D4750" s="57"/>
      <c r="E4750" s="57"/>
      <c r="F4750" s="279">
        <v>453698327</v>
      </c>
      <c r="G4750" s="286">
        <v>668332533</v>
      </c>
      <c r="H4750" s="278">
        <v>43656</v>
      </c>
      <c r="I4750" s="278"/>
      <c r="K4750" s="57"/>
      <c r="L4750" s="57"/>
      <c r="M4750" s="274"/>
      <c r="N4750" s="274"/>
      <c r="O4750" s="57"/>
    </row>
    <row r="4751" spans="1:15">
      <c r="A4751" s="57"/>
      <c r="B4751" s="278">
        <v>47755</v>
      </c>
      <c r="C4751" s="283">
        <f t="shared" si="72"/>
        <v>9675408963</v>
      </c>
      <c r="D4751" s="57"/>
      <c r="E4751" s="57"/>
      <c r="F4751" s="279">
        <v>136718851</v>
      </c>
      <c r="G4751" s="286">
        <v>668370810</v>
      </c>
      <c r="H4751" s="278">
        <v>47708</v>
      </c>
      <c r="I4751" s="278"/>
      <c r="K4751" s="57"/>
      <c r="L4751" s="57"/>
      <c r="M4751" s="274"/>
      <c r="N4751" s="274"/>
      <c r="O4751" s="57"/>
    </row>
    <row r="4752" spans="1:15">
      <c r="A4752" s="57"/>
      <c r="B4752" s="278">
        <v>47756</v>
      </c>
      <c r="C4752" s="283">
        <f t="shared" si="72"/>
        <v>9766849237</v>
      </c>
      <c r="D4752" s="57"/>
      <c r="E4752" s="57"/>
      <c r="F4752" s="279">
        <v>228159125</v>
      </c>
      <c r="G4752" s="286">
        <v>668388114</v>
      </c>
      <c r="H4752" s="278">
        <v>44232</v>
      </c>
      <c r="I4752" s="278"/>
      <c r="K4752" s="57"/>
      <c r="L4752" s="57"/>
      <c r="M4752" s="274"/>
      <c r="N4752" s="274"/>
      <c r="O4752" s="57"/>
    </row>
    <row r="4753" spans="1:15">
      <c r="A4753" s="57"/>
      <c r="B4753" s="278">
        <v>47757</v>
      </c>
      <c r="C4753" s="283">
        <f t="shared" si="72"/>
        <v>9661473311</v>
      </c>
      <c r="D4753" s="57"/>
      <c r="E4753" s="57"/>
      <c r="F4753" s="279">
        <v>122783199</v>
      </c>
      <c r="G4753" s="286">
        <v>668647414</v>
      </c>
      <c r="H4753" s="278">
        <v>48050</v>
      </c>
      <c r="I4753" s="278"/>
      <c r="K4753" s="57"/>
      <c r="L4753" s="57"/>
      <c r="M4753" s="274"/>
      <c r="N4753" s="274"/>
      <c r="O4753" s="57"/>
    </row>
    <row r="4754" spans="1:15">
      <c r="A4754" s="57"/>
      <c r="B4754" s="278">
        <v>47758</v>
      </c>
      <c r="C4754" s="283">
        <f t="shared" si="72"/>
        <v>10022803911</v>
      </c>
      <c r="D4754" s="57"/>
      <c r="E4754" s="57"/>
      <c r="F4754" s="279">
        <v>484113799</v>
      </c>
      <c r="G4754" s="286">
        <v>668810012</v>
      </c>
      <c r="H4754" s="278">
        <v>48229</v>
      </c>
      <c r="I4754" s="278"/>
      <c r="K4754" s="57"/>
      <c r="L4754" s="57"/>
      <c r="M4754" s="274"/>
      <c r="N4754" s="274"/>
      <c r="O4754" s="57"/>
    </row>
    <row r="4755" spans="1:15">
      <c r="A4755" s="57"/>
      <c r="B4755" s="278">
        <v>47759</v>
      </c>
      <c r="C4755" s="283">
        <f t="shared" si="72"/>
        <v>10190839944</v>
      </c>
      <c r="D4755" s="57"/>
      <c r="E4755" s="57"/>
      <c r="F4755" s="279">
        <v>652149832</v>
      </c>
      <c r="G4755" s="286">
        <v>668874120</v>
      </c>
      <c r="H4755" s="278">
        <v>50119</v>
      </c>
      <c r="I4755" s="278"/>
      <c r="K4755" s="57"/>
      <c r="L4755" s="57"/>
      <c r="M4755" s="274"/>
      <c r="N4755" s="274"/>
      <c r="O4755" s="57"/>
    </row>
    <row r="4756" spans="1:15">
      <c r="A4756" s="57"/>
      <c r="B4756" s="278">
        <v>47760</v>
      </c>
      <c r="C4756" s="283">
        <f t="shared" si="72"/>
        <v>10012987465</v>
      </c>
      <c r="D4756" s="57"/>
      <c r="E4756" s="57"/>
      <c r="F4756" s="279">
        <v>474297353</v>
      </c>
      <c r="G4756" s="286">
        <v>668885063</v>
      </c>
      <c r="H4756" s="278">
        <v>47272</v>
      </c>
      <c r="I4756" s="278"/>
      <c r="K4756" s="57"/>
      <c r="L4756" s="57"/>
      <c r="M4756" s="274"/>
      <c r="N4756" s="274"/>
      <c r="O4756" s="57"/>
    </row>
    <row r="4757" spans="1:15">
      <c r="A4757" s="57"/>
      <c r="B4757" s="278">
        <v>47761</v>
      </c>
      <c r="C4757" s="283">
        <f t="shared" si="72"/>
        <v>9924677609</v>
      </c>
      <c r="D4757" s="57"/>
      <c r="E4757" s="57"/>
      <c r="F4757" s="279">
        <v>385987497</v>
      </c>
      <c r="G4757" s="286">
        <v>669071075</v>
      </c>
      <c r="H4757" s="278">
        <v>47406</v>
      </c>
      <c r="I4757" s="278"/>
      <c r="K4757" s="57"/>
      <c r="L4757" s="57"/>
      <c r="M4757" s="274"/>
      <c r="N4757" s="274"/>
      <c r="O4757" s="57"/>
    </row>
    <row r="4758" spans="1:15">
      <c r="A4758" s="57"/>
      <c r="B4758" s="278">
        <v>47762</v>
      </c>
      <c r="C4758" s="283">
        <f t="shared" si="72"/>
        <v>10143626166</v>
      </c>
      <c r="D4758" s="57"/>
      <c r="E4758" s="57"/>
      <c r="F4758" s="279">
        <v>604936054</v>
      </c>
      <c r="G4758" s="286">
        <v>669385534</v>
      </c>
      <c r="H4758" s="278">
        <v>48423</v>
      </c>
      <c r="I4758" s="278"/>
      <c r="K4758" s="57"/>
      <c r="L4758" s="57"/>
      <c r="M4758" s="274"/>
      <c r="N4758" s="274"/>
      <c r="O4758" s="57"/>
    </row>
    <row r="4759" spans="1:15">
      <c r="A4759" s="57"/>
      <c r="B4759" s="278">
        <v>47763</v>
      </c>
      <c r="C4759" s="283">
        <f t="shared" si="72"/>
        <v>10311985355</v>
      </c>
      <c r="D4759" s="57"/>
      <c r="E4759" s="57"/>
      <c r="F4759" s="279">
        <v>773295243</v>
      </c>
      <c r="G4759" s="286">
        <v>669400473</v>
      </c>
      <c r="H4759" s="278">
        <v>48988</v>
      </c>
      <c r="I4759" s="278"/>
      <c r="K4759" s="57"/>
      <c r="L4759" s="57"/>
      <c r="M4759" s="274"/>
      <c r="N4759" s="274"/>
      <c r="O4759" s="57"/>
    </row>
    <row r="4760" spans="1:15">
      <c r="A4760" s="57"/>
      <c r="B4760" s="278">
        <v>47764</v>
      </c>
      <c r="C4760" s="283">
        <f t="shared" si="72"/>
        <v>9939051109</v>
      </c>
      <c r="D4760" s="57"/>
      <c r="E4760" s="57"/>
      <c r="F4760" s="279">
        <v>400360997</v>
      </c>
      <c r="G4760" s="286">
        <v>669404773</v>
      </c>
      <c r="H4760" s="278">
        <v>43304</v>
      </c>
      <c r="I4760" s="278"/>
      <c r="K4760" s="57"/>
      <c r="L4760" s="57"/>
      <c r="M4760" s="274"/>
      <c r="N4760" s="274"/>
      <c r="O4760" s="57"/>
    </row>
    <row r="4761" spans="1:15">
      <c r="A4761" s="57"/>
      <c r="B4761" s="278">
        <v>47765</v>
      </c>
      <c r="C4761" s="283">
        <f t="shared" si="72"/>
        <v>10161993958</v>
      </c>
      <c r="D4761" s="57"/>
      <c r="E4761" s="57"/>
      <c r="F4761" s="279">
        <v>623303846</v>
      </c>
      <c r="G4761" s="286">
        <v>669437188</v>
      </c>
      <c r="H4761" s="278">
        <v>46823</v>
      </c>
      <c r="I4761" s="278"/>
      <c r="K4761" s="57"/>
      <c r="L4761" s="57"/>
      <c r="M4761" s="274"/>
      <c r="N4761" s="274"/>
      <c r="O4761" s="57"/>
    </row>
    <row r="4762" spans="1:15">
      <c r="A4762" s="57"/>
      <c r="B4762" s="278">
        <v>47766</v>
      </c>
      <c r="C4762" s="283">
        <f t="shared" si="72"/>
        <v>9689354090</v>
      </c>
      <c r="D4762" s="57"/>
      <c r="E4762" s="57"/>
      <c r="F4762" s="279">
        <v>150663978</v>
      </c>
      <c r="G4762" s="286">
        <v>669615072</v>
      </c>
      <c r="H4762" s="278">
        <v>47844</v>
      </c>
      <c r="I4762" s="278"/>
      <c r="K4762" s="57"/>
      <c r="L4762" s="57"/>
      <c r="M4762" s="274"/>
      <c r="N4762" s="274"/>
      <c r="O4762" s="57"/>
    </row>
    <row r="4763" spans="1:15">
      <c r="A4763" s="57"/>
      <c r="B4763" s="278">
        <v>47767</v>
      </c>
      <c r="C4763" s="283">
        <f t="shared" si="72"/>
        <v>10337267933</v>
      </c>
      <c r="D4763" s="57"/>
      <c r="E4763" s="57"/>
      <c r="F4763" s="279">
        <v>798577821</v>
      </c>
      <c r="G4763" s="286">
        <v>669631104</v>
      </c>
      <c r="H4763" s="278">
        <v>43506</v>
      </c>
      <c r="I4763" s="278"/>
      <c r="K4763" s="57"/>
      <c r="L4763" s="57"/>
      <c r="M4763" s="274"/>
      <c r="N4763" s="274"/>
      <c r="O4763" s="57"/>
    </row>
    <row r="4764" spans="1:15">
      <c r="A4764" s="57"/>
      <c r="B4764" s="278">
        <v>47768</v>
      </c>
      <c r="C4764" s="283">
        <f t="shared" si="72"/>
        <v>9889208146</v>
      </c>
      <c r="D4764" s="57"/>
      <c r="E4764" s="57"/>
      <c r="F4764" s="279">
        <v>350518034</v>
      </c>
      <c r="G4764" s="286">
        <v>669640412</v>
      </c>
      <c r="H4764" s="278">
        <v>49486</v>
      </c>
      <c r="I4764" s="278"/>
      <c r="K4764" s="57"/>
      <c r="L4764" s="57"/>
      <c r="M4764" s="274"/>
      <c r="N4764" s="274"/>
      <c r="O4764" s="57"/>
    </row>
    <row r="4765" spans="1:15">
      <c r="A4765" s="57"/>
      <c r="B4765" s="278">
        <v>47769</v>
      </c>
      <c r="C4765" s="283">
        <f t="shared" si="72"/>
        <v>10370410295</v>
      </c>
      <c r="D4765" s="57"/>
      <c r="E4765" s="57"/>
      <c r="F4765" s="279">
        <v>831720183</v>
      </c>
      <c r="G4765" s="286">
        <v>669640693</v>
      </c>
      <c r="H4765" s="278">
        <v>46347</v>
      </c>
      <c r="I4765" s="278"/>
      <c r="K4765" s="57"/>
      <c r="L4765" s="57"/>
      <c r="M4765" s="274"/>
      <c r="N4765" s="274"/>
      <c r="O4765" s="57"/>
    </row>
    <row r="4766" spans="1:15">
      <c r="A4766" s="57"/>
      <c r="B4766" s="278">
        <v>47770</v>
      </c>
      <c r="C4766" s="283">
        <f t="shared" si="72"/>
        <v>10534076535</v>
      </c>
      <c r="D4766" s="57"/>
      <c r="E4766" s="57"/>
      <c r="F4766" s="279">
        <v>995386423</v>
      </c>
      <c r="G4766" s="286">
        <v>669700586</v>
      </c>
      <c r="H4766" s="278">
        <v>43880</v>
      </c>
      <c r="I4766" s="278"/>
      <c r="K4766" s="57"/>
      <c r="L4766" s="57"/>
      <c r="M4766" s="274"/>
      <c r="N4766" s="274"/>
      <c r="O4766" s="57"/>
    </row>
    <row r="4767" spans="1:15">
      <c r="A4767" s="57"/>
      <c r="B4767" s="278">
        <v>47771</v>
      </c>
      <c r="C4767" s="283">
        <f t="shared" si="72"/>
        <v>10265477428</v>
      </c>
      <c r="D4767" s="57"/>
      <c r="E4767" s="57"/>
      <c r="F4767" s="279">
        <v>726787316</v>
      </c>
      <c r="G4767" s="286">
        <v>669851099</v>
      </c>
      <c r="H4767" s="278">
        <v>43974</v>
      </c>
      <c r="I4767" s="278"/>
      <c r="K4767" s="57"/>
      <c r="L4767" s="57"/>
      <c r="M4767" s="274"/>
      <c r="N4767" s="274"/>
      <c r="O4767" s="57"/>
    </row>
    <row r="4768" spans="1:15">
      <c r="A4768" s="57"/>
      <c r="B4768" s="278">
        <v>47772</v>
      </c>
      <c r="C4768" s="283">
        <f t="shared" ref="C4768:C4831" si="73">F4768+(F$88*28679+98765)+(G$88*6587+87654)+(E$88*9537+76543)+(J$88*5713+4528)</f>
        <v>10495231347</v>
      </c>
      <c r="D4768" s="57"/>
      <c r="E4768" s="57"/>
      <c r="F4768" s="279">
        <v>956541235</v>
      </c>
      <c r="G4768" s="286">
        <v>669872910</v>
      </c>
      <c r="H4768" s="278">
        <v>47689</v>
      </c>
      <c r="I4768" s="278"/>
      <c r="K4768" s="57"/>
      <c r="L4768" s="57"/>
      <c r="M4768" s="274"/>
      <c r="N4768" s="274"/>
      <c r="O4768" s="57"/>
    </row>
    <row r="4769" spans="1:15">
      <c r="A4769" s="57"/>
      <c r="B4769" s="278">
        <v>47773</v>
      </c>
      <c r="C4769" s="283">
        <f t="shared" si="73"/>
        <v>9687470373</v>
      </c>
      <c r="D4769" s="57"/>
      <c r="E4769" s="57"/>
      <c r="F4769" s="279">
        <v>148780261</v>
      </c>
      <c r="G4769" s="286">
        <v>669875246</v>
      </c>
      <c r="H4769" s="278">
        <v>45715</v>
      </c>
      <c r="I4769" s="278"/>
      <c r="K4769" s="57"/>
      <c r="L4769" s="57"/>
      <c r="M4769" s="274"/>
      <c r="N4769" s="274"/>
      <c r="O4769" s="57"/>
    </row>
    <row r="4770" spans="1:15">
      <c r="A4770" s="57"/>
      <c r="B4770" s="278">
        <v>47774</v>
      </c>
      <c r="C4770" s="283">
        <f t="shared" si="73"/>
        <v>10039352801</v>
      </c>
      <c r="D4770" s="57"/>
      <c r="E4770" s="57"/>
      <c r="F4770" s="279">
        <v>500662689</v>
      </c>
      <c r="G4770" s="286">
        <v>669922626</v>
      </c>
      <c r="H4770" s="278">
        <v>49059</v>
      </c>
      <c r="I4770" s="278"/>
      <c r="K4770" s="57"/>
      <c r="L4770" s="57"/>
      <c r="M4770" s="274"/>
      <c r="N4770" s="274"/>
      <c r="O4770" s="57"/>
    </row>
    <row r="4771" spans="1:15">
      <c r="A4771" s="57"/>
      <c r="B4771" s="278">
        <v>47775</v>
      </c>
      <c r="C4771" s="283">
        <f t="shared" si="73"/>
        <v>10521252615</v>
      </c>
      <c r="D4771" s="57"/>
      <c r="E4771" s="57"/>
      <c r="F4771" s="279">
        <v>982562503</v>
      </c>
      <c r="G4771" s="286">
        <v>670000727</v>
      </c>
      <c r="H4771" s="278">
        <v>46524</v>
      </c>
      <c r="I4771" s="278"/>
      <c r="K4771" s="57"/>
      <c r="L4771" s="57"/>
      <c r="M4771" s="274"/>
      <c r="N4771" s="274"/>
      <c r="O4771" s="57"/>
    </row>
    <row r="4772" spans="1:15">
      <c r="A4772" s="57"/>
      <c r="B4772" s="278">
        <v>47776</v>
      </c>
      <c r="C4772" s="283">
        <f t="shared" si="73"/>
        <v>10260362079</v>
      </c>
      <c r="D4772" s="57"/>
      <c r="E4772" s="57"/>
      <c r="F4772" s="279">
        <v>721671967</v>
      </c>
      <c r="G4772" s="286">
        <v>670261949</v>
      </c>
      <c r="H4772" s="278">
        <v>43825</v>
      </c>
      <c r="I4772" s="278"/>
      <c r="K4772" s="57"/>
      <c r="L4772" s="57"/>
      <c r="M4772" s="274"/>
      <c r="N4772" s="274"/>
      <c r="O4772" s="57"/>
    </row>
    <row r="4773" spans="1:15">
      <c r="A4773" s="57"/>
      <c r="B4773" s="278">
        <v>47777</v>
      </c>
      <c r="C4773" s="283">
        <f t="shared" si="73"/>
        <v>10374784623</v>
      </c>
      <c r="D4773" s="57"/>
      <c r="E4773" s="57"/>
      <c r="F4773" s="279">
        <v>836094511</v>
      </c>
      <c r="G4773" s="286">
        <v>670430813</v>
      </c>
      <c r="H4773" s="278">
        <v>44909</v>
      </c>
      <c r="I4773" s="278"/>
      <c r="K4773" s="57"/>
      <c r="L4773" s="57"/>
      <c r="M4773" s="274"/>
      <c r="N4773" s="274"/>
      <c r="O4773" s="57"/>
    </row>
    <row r="4774" spans="1:15">
      <c r="A4774" s="57"/>
      <c r="B4774" s="278">
        <v>47778</v>
      </c>
      <c r="C4774" s="283">
        <f t="shared" si="73"/>
        <v>9731609628</v>
      </c>
      <c r="D4774" s="57"/>
      <c r="E4774" s="57"/>
      <c r="F4774" s="279">
        <v>192919516</v>
      </c>
      <c r="G4774" s="286">
        <v>670610073</v>
      </c>
      <c r="H4774" s="278">
        <v>43531</v>
      </c>
      <c r="I4774" s="278"/>
      <c r="K4774" s="57"/>
      <c r="L4774" s="57"/>
      <c r="M4774" s="274"/>
      <c r="N4774" s="274"/>
      <c r="O4774" s="57"/>
    </row>
    <row r="4775" spans="1:15">
      <c r="A4775" s="57"/>
      <c r="B4775" s="278">
        <v>47779</v>
      </c>
      <c r="C4775" s="283">
        <f t="shared" si="73"/>
        <v>10356514541</v>
      </c>
      <c r="D4775" s="57"/>
      <c r="E4775" s="57"/>
      <c r="F4775" s="279">
        <v>817824429</v>
      </c>
      <c r="G4775" s="286">
        <v>670872085</v>
      </c>
      <c r="H4775" s="278">
        <v>46990</v>
      </c>
      <c r="I4775" s="278"/>
      <c r="K4775" s="57"/>
      <c r="L4775" s="57"/>
      <c r="M4775" s="274"/>
      <c r="N4775" s="274"/>
      <c r="O4775" s="57"/>
    </row>
    <row r="4776" spans="1:15">
      <c r="A4776" s="57"/>
      <c r="B4776" s="278">
        <v>47780</v>
      </c>
      <c r="C4776" s="283">
        <f t="shared" si="73"/>
        <v>10342758513</v>
      </c>
      <c r="D4776" s="57"/>
      <c r="E4776" s="57"/>
      <c r="F4776" s="279">
        <v>804068401</v>
      </c>
      <c r="G4776" s="286">
        <v>670897161</v>
      </c>
      <c r="H4776" s="278">
        <v>47267</v>
      </c>
      <c r="I4776" s="278"/>
      <c r="K4776" s="57"/>
      <c r="L4776" s="57"/>
      <c r="M4776" s="274"/>
      <c r="N4776" s="274"/>
      <c r="O4776" s="57"/>
    </row>
    <row r="4777" spans="1:15">
      <c r="A4777" s="57"/>
      <c r="B4777" s="278">
        <v>47781</v>
      </c>
      <c r="C4777" s="283">
        <f t="shared" si="73"/>
        <v>9862539209</v>
      </c>
      <c r="D4777" s="57"/>
      <c r="E4777" s="57"/>
      <c r="F4777" s="279">
        <v>323849097</v>
      </c>
      <c r="G4777" s="286">
        <v>670974352</v>
      </c>
      <c r="H4777" s="278">
        <v>47439</v>
      </c>
      <c r="I4777" s="278"/>
      <c r="K4777" s="57"/>
      <c r="L4777" s="57"/>
      <c r="M4777" s="274"/>
      <c r="N4777" s="274"/>
      <c r="O4777" s="57"/>
    </row>
    <row r="4778" spans="1:15">
      <c r="A4778" s="57"/>
      <c r="B4778" s="278">
        <v>47782</v>
      </c>
      <c r="C4778" s="283">
        <f t="shared" si="73"/>
        <v>10076432683</v>
      </c>
      <c r="D4778" s="57"/>
      <c r="E4778" s="57"/>
      <c r="F4778" s="279">
        <v>537742571</v>
      </c>
      <c r="G4778" s="286">
        <v>671080254</v>
      </c>
      <c r="H4778" s="278">
        <v>48914</v>
      </c>
      <c r="I4778" s="278"/>
      <c r="K4778" s="57"/>
      <c r="L4778" s="57"/>
      <c r="M4778" s="274"/>
      <c r="N4778" s="274"/>
      <c r="O4778" s="57"/>
    </row>
    <row r="4779" spans="1:15">
      <c r="A4779" s="57"/>
      <c r="B4779" s="278">
        <v>47783</v>
      </c>
      <c r="C4779" s="283">
        <f t="shared" si="73"/>
        <v>10150714732</v>
      </c>
      <c r="D4779" s="57"/>
      <c r="E4779" s="57"/>
      <c r="F4779" s="279">
        <v>612024620</v>
      </c>
      <c r="G4779" s="286">
        <v>671125789</v>
      </c>
      <c r="H4779" s="278">
        <v>44733</v>
      </c>
      <c r="I4779" s="278"/>
      <c r="K4779" s="57"/>
      <c r="L4779" s="57"/>
      <c r="M4779" s="274"/>
      <c r="N4779" s="274"/>
      <c r="O4779" s="57"/>
    </row>
    <row r="4780" spans="1:15">
      <c r="A4780" s="57"/>
      <c r="B4780" s="278">
        <v>47784</v>
      </c>
      <c r="C4780" s="283">
        <f t="shared" si="73"/>
        <v>10418178927</v>
      </c>
      <c r="D4780" s="57"/>
      <c r="E4780" s="57"/>
      <c r="F4780" s="279">
        <v>879488815</v>
      </c>
      <c r="G4780" s="286">
        <v>671223396</v>
      </c>
      <c r="H4780" s="278">
        <v>45885</v>
      </c>
      <c r="I4780" s="278"/>
      <c r="K4780" s="57"/>
      <c r="L4780" s="57"/>
      <c r="M4780" s="274"/>
      <c r="N4780" s="274"/>
      <c r="O4780" s="57"/>
    </row>
    <row r="4781" spans="1:15">
      <c r="A4781" s="57"/>
      <c r="B4781" s="278">
        <v>47785</v>
      </c>
      <c r="C4781" s="283">
        <f t="shared" si="73"/>
        <v>10185626260</v>
      </c>
      <c r="D4781" s="57"/>
      <c r="E4781" s="57"/>
      <c r="F4781" s="279">
        <v>646936148</v>
      </c>
      <c r="G4781" s="286">
        <v>671514672</v>
      </c>
      <c r="H4781" s="278">
        <v>49015</v>
      </c>
      <c r="I4781" s="278"/>
      <c r="K4781" s="57"/>
      <c r="L4781" s="57"/>
      <c r="M4781" s="274"/>
      <c r="N4781" s="274"/>
      <c r="O4781" s="57"/>
    </row>
    <row r="4782" spans="1:15">
      <c r="A4782" s="57"/>
      <c r="B4782" s="278">
        <v>47786</v>
      </c>
      <c r="C4782" s="283">
        <f t="shared" si="73"/>
        <v>10296452119</v>
      </c>
      <c r="D4782" s="57"/>
      <c r="E4782" s="57"/>
      <c r="F4782" s="279">
        <v>757762007</v>
      </c>
      <c r="G4782" s="286">
        <v>671673522</v>
      </c>
      <c r="H4782" s="278">
        <v>49224</v>
      </c>
      <c r="I4782" s="278"/>
      <c r="K4782" s="57"/>
      <c r="L4782" s="57"/>
      <c r="M4782" s="274"/>
      <c r="N4782" s="274"/>
      <c r="O4782" s="57"/>
    </row>
    <row r="4783" spans="1:15">
      <c r="A4783" s="57"/>
      <c r="B4783" s="278">
        <v>47787</v>
      </c>
      <c r="C4783" s="283">
        <f t="shared" si="73"/>
        <v>9957471785</v>
      </c>
      <c r="D4783" s="57"/>
      <c r="E4783" s="57"/>
      <c r="F4783" s="279">
        <v>418781673</v>
      </c>
      <c r="G4783" s="286">
        <v>671789621</v>
      </c>
      <c r="H4783" s="278">
        <v>49109</v>
      </c>
      <c r="I4783" s="278"/>
      <c r="K4783" s="57"/>
      <c r="L4783" s="57"/>
      <c r="M4783" s="274"/>
      <c r="N4783" s="274"/>
      <c r="O4783" s="57"/>
    </row>
    <row r="4784" spans="1:15">
      <c r="A4784" s="57"/>
      <c r="B4784" s="278">
        <v>47788</v>
      </c>
      <c r="C4784" s="283">
        <f t="shared" si="73"/>
        <v>9704567571</v>
      </c>
      <c r="D4784" s="57"/>
      <c r="E4784" s="57"/>
      <c r="F4784" s="279">
        <v>165877459</v>
      </c>
      <c r="G4784" s="286">
        <v>671883697</v>
      </c>
      <c r="H4784" s="278">
        <v>48277</v>
      </c>
      <c r="I4784" s="278"/>
      <c r="K4784" s="57"/>
      <c r="L4784" s="57"/>
      <c r="M4784" s="274"/>
      <c r="N4784" s="274"/>
      <c r="O4784" s="57"/>
    </row>
    <row r="4785" spans="1:15">
      <c r="A4785" s="57"/>
      <c r="B4785" s="278">
        <v>47789</v>
      </c>
      <c r="C4785" s="283">
        <f t="shared" si="73"/>
        <v>9741062714</v>
      </c>
      <c r="D4785" s="57"/>
      <c r="E4785" s="57"/>
      <c r="F4785" s="279">
        <v>202372602</v>
      </c>
      <c r="G4785" s="286">
        <v>671943576</v>
      </c>
      <c r="H4785" s="278">
        <v>47593</v>
      </c>
      <c r="I4785" s="278"/>
      <c r="K4785" s="57"/>
      <c r="L4785" s="57"/>
      <c r="M4785" s="274"/>
      <c r="N4785" s="274"/>
      <c r="O4785" s="57"/>
    </row>
    <row r="4786" spans="1:15">
      <c r="A4786" s="57"/>
      <c r="B4786" s="278">
        <v>47790</v>
      </c>
      <c r="C4786" s="283">
        <f t="shared" si="73"/>
        <v>9997728368</v>
      </c>
      <c r="D4786" s="57"/>
      <c r="E4786" s="57"/>
      <c r="F4786" s="279">
        <v>459038256</v>
      </c>
      <c r="G4786" s="286">
        <v>671979623</v>
      </c>
      <c r="H4786" s="278">
        <v>45966</v>
      </c>
      <c r="I4786" s="278"/>
      <c r="K4786" s="57"/>
      <c r="L4786" s="57"/>
      <c r="M4786" s="274"/>
      <c r="N4786" s="274"/>
      <c r="O4786" s="57"/>
    </row>
    <row r="4787" spans="1:15">
      <c r="A4787" s="57"/>
      <c r="B4787" s="278">
        <v>47791</v>
      </c>
      <c r="C4787" s="283">
        <f t="shared" si="73"/>
        <v>10415919907</v>
      </c>
      <c r="D4787" s="57"/>
      <c r="E4787" s="57"/>
      <c r="F4787" s="279">
        <v>877229795</v>
      </c>
      <c r="G4787" s="286">
        <v>671979759</v>
      </c>
      <c r="H4787" s="278">
        <v>48626</v>
      </c>
      <c r="I4787" s="278"/>
      <c r="K4787" s="57"/>
      <c r="L4787" s="57"/>
      <c r="M4787" s="274"/>
      <c r="N4787" s="274"/>
      <c r="O4787" s="57"/>
    </row>
    <row r="4788" spans="1:15">
      <c r="A4788" s="57"/>
      <c r="B4788" s="278">
        <v>47792</v>
      </c>
      <c r="C4788" s="283">
        <f t="shared" si="73"/>
        <v>10223861722</v>
      </c>
      <c r="D4788" s="57"/>
      <c r="E4788" s="57"/>
      <c r="F4788" s="279">
        <v>685171610</v>
      </c>
      <c r="G4788" s="286">
        <v>672164295</v>
      </c>
      <c r="H4788" s="278">
        <v>45925</v>
      </c>
      <c r="I4788" s="278"/>
      <c r="K4788" s="57"/>
      <c r="L4788" s="57"/>
      <c r="M4788" s="274"/>
      <c r="N4788" s="274"/>
      <c r="O4788" s="57"/>
    </row>
    <row r="4789" spans="1:15">
      <c r="A4789" s="57"/>
      <c r="B4789" s="278">
        <v>47793</v>
      </c>
      <c r="C4789" s="283">
        <f t="shared" si="73"/>
        <v>9986340414</v>
      </c>
      <c r="D4789" s="57"/>
      <c r="E4789" s="57"/>
      <c r="F4789" s="279">
        <v>447650302</v>
      </c>
      <c r="G4789" s="286">
        <v>672240938</v>
      </c>
      <c r="H4789" s="278">
        <v>48978</v>
      </c>
      <c r="I4789" s="278"/>
      <c r="K4789" s="57"/>
      <c r="L4789" s="57"/>
      <c r="M4789" s="274"/>
      <c r="N4789" s="274"/>
      <c r="O4789" s="57"/>
    </row>
    <row r="4790" spans="1:15">
      <c r="A4790" s="57"/>
      <c r="B4790" s="278">
        <v>47794</v>
      </c>
      <c r="C4790" s="283">
        <f t="shared" si="73"/>
        <v>9712587130</v>
      </c>
      <c r="D4790" s="57"/>
      <c r="E4790" s="57"/>
      <c r="F4790" s="279">
        <v>173897018</v>
      </c>
      <c r="G4790" s="286">
        <v>672340773</v>
      </c>
      <c r="H4790" s="278">
        <v>45585</v>
      </c>
      <c r="I4790" s="278"/>
      <c r="K4790" s="57"/>
      <c r="L4790" s="57"/>
      <c r="M4790" s="274"/>
      <c r="N4790" s="274"/>
      <c r="O4790" s="57"/>
    </row>
    <row r="4791" spans="1:15">
      <c r="A4791" s="57"/>
      <c r="B4791" s="278">
        <v>47795</v>
      </c>
      <c r="C4791" s="283">
        <f t="shared" si="73"/>
        <v>10273103307</v>
      </c>
      <c r="D4791" s="57"/>
      <c r="E4791" s="57"/>
      <c r="F4791" s="279">
        <v>734413195</v>
      </c>
      <c r="G4791" s="286">
        <v>672398705</v>
      </c>
      <c r="H4791" s="278">
        <v>46961</v>
      </c>
      <c r="I4791" s="278"/>
      <c r="K4791" s="57"/>
      <c r="L4791" s="57"/>
      <c r="M4791" s="274"/>
      <c r="N4791" s="274"/>
      <c r="O4791" s="57"/>
    </row>
    <row r="4792" spans="1:15">
      <c r="A4792" s="57"/>
      <c r="B4792" s="278">
        <v>47796</v>
      </c>
      <c r="C4792" s="283">
        <f t="shared" si="73"/>
        <v>10291727025</v>
      </c>
      <c r="D4792" s="57"/>
      <c r="E4792" s="57"/>
      <c r="F4792" s="279">
        <v>753036913</v>
      </c>
      <c r="G4792" s="286">
        <v>672561976</v>
      </c>
      <c r="H4792" s="278">
        <v>44126</v>
      </c>
      <c r="I4792" s="278"/>
      <c r="K4792" s="57"/>
      <c r="L4792" s="57"/>
      <c r="M4792" s="274"/>
      <c r="N4792" s="274"/>
      <c r="O4792" s="57"/>
    </row>
    <row r="4793" spans="1:15">
      <c r="A4793" s="57"/>
      <c r="B4793" s="278">
        <v>47797</v>
      </c>
      <c r="C4793" s="283">
        <f t="shared" si="73"/>
        <v>10327772571</v>
      </c>
      <c r="D4793" s="57"/>
      <c r="E4793" s="57"/>
      <c r="F4793" s="279">
        <v>789082459</v>
      </c>
      <c r="G4793" s="286">
        <v>672598641</v>
      </c>
      <c r="H4793" s="278">
        <v>44403</v>
      </c>
      <c r="I4793" s="278"/>
      <c r="K4793" s="57"/>
      <c r="L4793" s="57"/>
      <c r="M4793" s="274"/>
      <c r="N4793" s="274"/>
      <c r="O4793" s="57"/>
    </row>
    <row r="4794" spans="1:15">
      <c r="A4794" s="57"/>
      <c r="B4794" s="278">
        <v>47798</v>
      </c>
      <c r="C4794" s="283">
        <f t="shared" si="73"/>
        <v>9907071014</v>
      </c>
      <c r="D4794" s="57"/>
      <c r="E4794" s="57"/>
      <c r="F4794" s="279">
        <v>368380902</v>
      </c>
      <c r="G4794" s="286">
        <v>672790673</v>
      </c>
      <c r="H4794" s="278">
        <v>49239</v>
      </c>
      <c r="I4794" s="278"/>
      <c r="K4794" s="57"/>
      <c r="L4794" s="57"/>
      <c r="M4794" s="274"/>
      <c r="N4794" s="274"/>
      <c r="O4794" s="57"/>
    </row>
    <row r="4795" spans="1:15">
      <c r="A4795" s="57"/>
      <c r="B4795" s="278">
        <v>47799</v>
      </c>
      <c r="C4795" s="283">
        <f t="shared" si="73"/>
        <v>9692142391</v>
      </c>
      <c r="D4795" s="57"/>
      <c r="E4795" s="57"/>
      <c r="F4795" s="279">
        <v>153452279</v>
      </c>
      <c r="G4795" s="286">
        <v>672811891</v>
      </c>
      <c r="H4795" s="278">
        <v>43695</v>
      </c>
      <c r="I4795" s="278"/>
      <c r="K4795" s="57"/>
      <c r="L4795" s="57"/>
      <c r="M4795" s="274"/>
      <c r="N4795" s="274"/>
      <c r="O4795" s="57"/>
    </row>
    <row r="4796" spans="1:15">
      <c r="A4796" s="57"/>
      <c r="B4796" s="278">
        <v>47800</v>
      </c>
      <c r="C4796" s="283">
        <f t="shared" si="73"/>
        <v>9704594115</v>
      </c>
      <c r="D4796" s="57"/>
      <c r="E4796" s="57"/>
      <c r="F4796" s="279">
        <v>165904003</v>
      </c>
      <c r="G4796" s="286">
        <v>673255531</v>
      </c>
      <c r="H4796" s="278">
        <v>48134</v>
      </c>
      <c r="I4796" s="278"/>
      <c r="K4796" s="57"/>
      <c r="L4796" s="57"/>
      <c r="M4796" s="274"/>
      <c r="N4796" s="274"/>
      <c r="O4796" s="57"/>
    </row>
    <row r="4797" spans="1:15">
      <c r="A4797" s="57"/>
      <c r="B4797" s="278">
        <v>47801</v>
      </c>
      <c r="C4797" s="283">
        <f t="shared" si="73"/>
        <v>9968097417</v>
      </c>
      <c r="D4797" s="57"/>
      <c r="E4797" s="57"/>
      <c r="F4797" s="279">
        <v>429407305</v>
      </c>
      <c r="G4797" s="286">
        <v>673324657</v>
      </c>
      <c r="H4797" s="278">
        <v>43648</v>
      </c>
      <c r="I4797" s="278"/>
      <c r="K4797" s="57"/>
      <c r="L4797" s="57"/>
      <c r="M4797" s="274"/>
      <c r="N4797" s="274"/>
      <c r="O4797" s="57"/>
    </row>
    <row r="4798" spans="1:15">
      <c r="A4798" s="57"/>
      <c r="B4798" s="278">
        <v>47802</v>
      </c>
      <c r="C4798" s="283">
        <f t="shared" si="73"/>
        <v>10331317564</v>
      </c>
      <c r="D4798" s="57"/>
      <c r="E4798" s="57"/>
      <c r="F4798" s="279">
        <v>792627452</v>
      </c>
      <c r="G4798" s="286">
        <v>673471335</v>
      </c>
      <c r="H4798" s="278">
        <v>49787</v>
      </c>
      <c r="I4798" s="278"/>
      <c r="K4798" s="57"/>
      <c r="L4798" s="57"/>
      <c r="M4798" s="274"/>
      <c r="N4798" s="274"/>
      <c r="O4798" s="57"/>
    </row>
    <row r="4799" spans="1:15">
      <c r="A4799" s="57"/>
      <c r="B4799" s="278">
        <v>47803</v>
      </c>
      <c r="C4799" s="283">
        <f t="shared" si="73"/>
        <v>9928136537</v>
      </c>
      <c r="D4799" s="57"/>
      <c r="E4799" s="57"/>
      <c r="F4799" s="279">
        <v>389446425</v>
      </c>
      <c r="G4799" s="286">
        <v>673518004</v>
      </c>
      <c r="H4799" s="278">
        <v>46164</v>
      </c>
      <c r="I4799" s="278"/>
      <c r="K4799" s="57"/>
      <c r="L4799" s="57"/>
      <c r="M4799" s="274"/>
      <c r="N4799" s="274"/>
      <c r="O4799" s="57"/>
    </row>
    <row r="4800" spans="1:15">
      <c r="A4800" s="57"/>
      <c r="B4800" s="278">
        <v>47804</v>
      </c>
      <c r="C4800" s="283">
        <f t="shared" si="73"/>
        <v>10427743110</v>
      </c>
      <c r="D4800" s="57"/>
      <c r="E4800" s="57"/>
      <c r="F4800" s="279">
        <v>889052998</v>
      </c>
      <c r="G4800" s="286">
        <v>673551382</v>
      </c>
      <c r="H4800" s="278">
        <v>44971</v>
      </c>
      <c r="I4800" s="278"/>
      <c r="K4800" s="57"/>
      <c r="L4800" s="57"/>
      <c r="M4800" s="274"/>
      <c r="N4800" s="274"/>
      <c r="O4800" s="57"/>
    </row>
    <row r="4801" spans="1:15">
      <c r="A4801" s="57"/>
      <c r="B4801" s="278">
        <v>47805</v>
      </c>
      <c r="C4801" s="283">
        <f t="shared" si="73"/>
        <v>9702677924</v>
      </c>
      <c r="D4801" s="57"/>
      <c r="E4801" s="57"/>
      <c r="F4801" s="279">
        <v>163987812</v>
      </c>
      <c r="G4801" s="286">
        <v>673620457</v>
      </c>
      <c r="H4801" s="278">
        <v>44858</v>
      </c>
      <c r="I4801" s="278"/>
      <c r="K4801" s="57"/>
      <c r="L4801" s="57"/>
      <c r="M4801" s="274"/>
      <c r="N4801" s="274"/>
      <c r="O4801" s="57"/>
    </row>
    <row r="4802" spans="1:15">
      <c r="A4802" s="57"/>
      <c r="B4802" s="278">
        <v>47806</v>
      </c>
      <c r="C4802" s="283">
        <f t="shared" si="73"/>
        <v>9757562229</v>
      </c>
      <c r="D4802" s="57"/>
      <c r="E4802" s="57"/>
      <c r="F4802" s="279">
        <v>218872117</v>
      </c>
      <c r="G4802" s="286">
        <v>673855749</v>
      </c>
      <c r="H4802" s="278">
        <v>43714</v>
      </c>
      <c r="I4802" s="278"/>
      <c r="K4802" s="57"/>
      <c r="L4802" s="57"/>
      <c r="M4802" s="274"/>
      <c r="N4802" s="274"/>
      <c r="O4802" s="57"/>
    </row>
    <row r="4803" spans="1:15">
      <c r="A4803" s="57"/>
      <c r="B4803" s="278">
        <v>47807</v>
      </c>
      <c r="C4803" s="283">
        <f t="shared" si="73"/>
        <v>10016318795</v>
      </c>
      <c r="D4803" s="57"/>
      <c r="E4803" s="57"/>
      <c r="F4803" s="279">
        <v>477628683</v>
      </c>
      <c r="G4803" s="286">
        <v>673865979</v>
      </c>
      <c r="H4803" s="278">
        <v>43366</v>
      </c>
      <c r="I4803" s="278"/>
      <c r="K4803" s="57"/>
      <c r="L4803" s="57"/>
      <c r="M4803" s="274"/>
      <c r="N4803" s="274"/>
      <c r="O4803" s="57"/>
    </row>
    <row r="4804" spans="1:15">
      <c r="A4804" s="57"/>
      <c r="B4804" s="278">
        <v>47808</v>
      </c>
      <c r="C4804" s="283">
        <f t="shared" si="73"/>
        <v>9716948516</v>
      </c>
      <c r="D4804" s="57"/>
      <c r="E4804" s="57"/>
      <c r="F4804" s="279">
        <v>178258404</v>
      </c>
      <c r="G4804" s="286">
        <v>674028216</v>
      </c>
      <c r="H4804" s="278">
        <v>46054</v>
      </c>
      <c r="I4804" s="278"/>
      <c r="K4804" s="57"/>
      <c r="L4804" s="57"/>
      <c r="M4804" s="274"/>
      <c r="N4804" s="274"/>
      <c r="O4804" s="57"/>
    </row>
    <row r="4805" spans="1:15">
      <c r="A4805" s="57"/>
      <c r="B4805" s="278">
        <v>47809</v>
      </c>
      <c r="C4805" s="283">
        <f t="shared" si="73"/>
        <v>9775234920</v>
      </c>
      <c r="D4805" s="57"/>
      <c r="E4805" s="57"/>
      <c r="F4805" s="279">
        <v>236544808</v>
      </c>
      <c r="G4805" s="286">
        <v>674063793</v>
      </c>
      <c r="H4805" s="278">
        <v>43914</v>
      </c>
      <c r="I4805" s="278"/>
      <c r="K4805" s="57"/>
      <c r="L4805" s="57"/>
      <c r="M4805" s="274"/>
      <c r="N4805" s="274"/>
      <c r="O4805" s="57"/>
    </row>
    <row r="4806" spans="1:15">
      <c r="A4806" s="57"/>
      <c r="B4806" s="278">
        <v>47810</v>
      </c>
      <c r="C4806" s="283">
        <f t="shared" si="73"/>
        <v>10015593648</v>
      </c>
      <c r="D4806" s="57"/>
      <c r="E4806" s="57"/>
      <c r="F4806" s="279">
        <v>476903536</v>
      </c>
      <c r="G4806" s="286">
        <v>674154484</v>
      </c>
      <c r="H4806" s="278">
        <v>43542</v>
      </c>
      <c r="I4806" s="278"/>
      <c r="K4806" s="57"/>
      <c r="L4806" s="57"/>
      <c r="M4806" s="274"/>
      <c r="N4806" s="274"/>
      <c r="O4806" s="57"/>
    </row>
    <row r="4807" spans="1:15">
      <c r="A4807" s="57"/>
      <c r="B4807" s="278">
        <v>47811</v>
      </c>
      <c r="C4807" s="283">
        <f t="shared" si="73"/>
        <v>9670121947</v>
      </c>
      <c r="D4807" s="57"/>
      <c r="E4807" s="57"/>
      <c r="F4807" s="279">
        <v>131431835</v>
      </c>
      <c r="G4807" s="286">
        <v>674218394</v>
      </c>
      <c r="H4807" s="278">
        <v>44451</v>
      </c>
      <c r="I4807" s="278"/>
      <c r="K4807" s="57"/>
      <c r="L4807" s="57"/>
      <c r="M4807" s="274"/>
      <c r="N4807" s="274"/>
      <c r="O4807" s="57"/>
    </row>
    <row r="4808" spans="1:15">
      <c r="A4808" s="57"/>
      <c r="B4808" s="278">
        <v>47812</v>
      </c>
      <c r="C4808" s="283">
        <f t="shared" si="73"/>
        <v>10282104894</v>
      </c>
      <c r="D4808" s="57"/>
      <c r="E4808" s="57"/>
      <c r="F4808" s="279">
        <v>743414782</v>
      </c>
      <c r="G4808" s="286">
        <v>674363953</v>
      </c>
      <c r="H4808" s="278">
        <v>43295</v>
      </c>
      <c r="I4808" s="278"/>
      <c r="K4808" s="57"/>
      <c r="L4808" s="57"/>
      <c r="M4808" s="274"/>
      <c r="N4808" s="274"/>
      <c r="O4808" s="57"/>
    </row>
    <row r="4809" spans="1:15">
      <c r="A4809" s="57"/>
      <c r="B4809" s="278">
        <v>47813</v>
      </c>
      <c r="C4809" s="283">
        <f t="shared" si="73"/>
        <v>9925593926</v>
      </c>
      <c r="D4809" s="57"/>
      <c r="E4809" s="57"/>
      <c r="F4809" s="279">
        <v>386903814</v>
      </c>
      <c r="G4809" s="286">
        <v>674551511</v>
      </c>
      <c r="H4809" s="278">
        <v>47654</v>
      </c>
      <c r="I4809" s="278"/>
      <c r="K4809" s="57"/>
      <c r="L4809" s="57"/>
      <c r="M4809" s="274"/>
      <c r="N4809" s="274"/>
      <c r="O4809" s="57"/>
    </row>
    <row r="4810" spans="1:15">
      <c r="A4810" s="57"/>
      <c r="B4810" s="278">
        <v>47814</v>
      </c>
      <c r="C4810" s="283">
        <f t="shared" si="73"/>
        <v>9988739078</v>
      </c>
      <c r="D4810" s="57"/>
      <c r="E4810" s="57"/>
      <c r="F4810" s="279">
        <v>450048966</v>
      </c>
      <c r="G4810" s="286">
        <v>674746830</v>
      </c>
      <c r="H4810" s="278">
        <v>43185</v>
      </c>
      <c r="I4810" s="278"/>
      <c r="K4810" s="57"/>
      <c r="L4810" s="57"/>
      <c r="M4810" s="274"/>
      <c r="N4810" s="274"/>
      <c r="O4810" s="57"/>
    </row>
    <row r="4811" spans="1:15">
      <c r="A4811" s="57"/>
      <c r="B4811" s="278">
        <v>47815</v>
      </c>
      <c r="C4811" s="283">
        <f t="shared" si="73"/>
        <v>9864015610</v>
      </c>
      <c r="D4811" s="57"/>
      <c r="E4811" s="57"/>
      <c r="F4811" s="279">
        <v>325325498</v>
      </c>
      <c r="G4811" s="286">
        <v>675409516</v>
      </c>
      <c r="H4811" s="278">
        <v>43786</v>
      </c>
      <c r="I4811" s="278"/>
      <c r="K4811" s="57"/>
      <c r="L4811" s="57"/>
      <c r="M4811" s="274"/>
      <c r="N4811" s="274"/>
      <c r="O4811" s="57"/>
    </row>
    <row r="4812" spans="1:15">
      <c r="A4812" s="57"/>
      <c r="B4812" s="278">
        <v>47816</v>
      </c>
      <c r="C4812" s="283">
        <f t="shared" si="73"/>
        <v>9827631781</v>
      </c>
      <c r="D4812" s="57"/>
      <c r="E4812" s="57"/>
      <c r="F4812" s="279">
        <v>288941669</v>
      </c>
      <c r="G4812" s="286">
        <v>675455736</v>
      </c>
      <c r="H4812" s="278">
        <v>45770</v>
      </c>
      <c r="I4812" s="278"/>
      <c r="K4812" s="57"/>
      <c r="L4812" s="57"/>
      <c r="M4812" s="274"/>
      <c r="N4812" s="274"/>
      <c r="O4812" s="57"/>
    </row>
    <row r="4813" spans="1:15">
      <c r="A4813" s="57"/>
      <c r="B4813" s="278">
        <v>47817</v>
      </c>
      <c r="C4813" s="283">
        <f t="shared" si="73"/>
        <v>10102123110</v>
      </c>
      <c r="D4813" s="57"/>
      <c r="E4813" s="57"/>
      <c r="F4813" s="279">
        <v>563432998</v>
      </c>
      <c r="G4813" s="286">
        <v>675508914</v>
      </c>
      <c r="H4813" s="278">
        <v>43794</v>
      </c>
      <c r="I4813" s="278"/>
      <c r="K4813" s="57"/>
      <c r="L4813" s="57"/>
      <c r="M4813" s="274"/>
      <c r="N4813" s="274"/>
      <c r="O4813" s="57"/>
    </row>
    <row r="4814" spans="1:15">
      <c r="A4814" s="57"/>
      <c r="B4814" s="278">
        <v>47818</v>
      </c>
      <c r="C4814" s="283">
        <f t="shared" si="73"/>
        <v>10041743818</v>
      </c>
      <c r="D4814" s="57"/>
      <c r="E4814" s="57"/>
      <c r="F4814" s="279">
        <v>503053706</v>
      </c>
      <c r="G4814" s="286">
        <v>675676653</v>
      </c>
      <c r="H4814" s="278">
        <v>49326</v>
      </c>
      <c r="I4814" s="278"/>
      <c r="K4814" s="57"/>
      <c r="L4814" s="57"/>
      <c r="M4814" s="274"/>
      <c r="N4814" s="274"/>
      <c r="O4814" s="57"/>
    </row>
    <row r="4815" spans="1:15">
      <c r="A4815" s="57"/>
      <c r="B4815" s="278">
        <v>47819</v>
      </c>
      <c r="C4815" s="283">
        <f t="shared" si="73"/>
        <v>10474521958</v>
      </c>
      <c r="D4815" s="57"/>
      <c r="E4815" s="57"/>
      <c r="F4815" s="279">
        <v>935831846</v>
      </c>
      <c r="G4815" s="286">
        <v>675768812</v>
      </c>
      <c r="H4815" s="278">
        <v>46737</v>
      </c>
      <c r="I4815" s="278"/>
      <c r="K4815" s="57"/>
      <c r="L4815" s="57"/>
      <c r="M4815" s="274"/>
      <c r="N4815" s="274"/>
      <c r="O4815" s="57"/>
    </row>
    <row r="4816" spans="1:15">
      <c r="A4816" s="57"/>
      <c r="B4816" s="278">
        <v>47820</v>
      </c>
      <c r="C4816" s="283">
        <f t="shared" si="73"/>
        <v>10393219172</v>
      </c>
      <c r="D4816" s="57"/>
      <c r="E4816" s="57"/>
      <c r="F4816" s="279">
        <v>854529060</v>
      </c>
      <c r="G4816" s="286">
        <v>676035053</v>
      </c>
      <c r="H4816" s="278">
        <v>43395</v>
      </c>
      <c r="I4816" s="278"/>
      <c r="K4816" s="57"/>
      <c r="L4816" s="57"/>
      <c r="M4816" s="274"/>
      <c r="N4816" s="274"/>
      <c r="O4816" s="57"/>
    </row>
    <row r="4817" spans="1:15">
      <c r="A4817" s="57"/>
      <c r="B4817" s="278">
        <v>47821</v>
      </c>
      <c r="C4817" s="283">
        <f t="shared" si="73"/>
        <v>10331181879</v>
      </c>
      <c r="D4817" s="57"/>
      <c r="E4817" s="57"/>
      <c r="F4817" s="279">
        <v>792491767</v>
      </c>
      <c r="G4817" s="286">
        <v>676388267</v>
      </c>
      <c r="H4817" s="278">
        <v>43248</v>
      </c>
      <c r="I4817" s="278"/>
      <c r="K4817" s="57"/>
      <c r="L4817" s="57"/>
      <c r="M4817" s="274"/>
      <c r="N4817" s="274"/>
      <c r="O4817" s="57"/>
    </row>
    <row r="4818" spans="1:15">
      <c r="A4818" s="57"/>
      <c r="B4818" s="278">
        <v>47822</v>
      </c>
      <c r="C4818" s="283">
        <f t="shared" si="73"/>
        <v>10285972725</v>
      </c>
      <c r="D4818" s="57"/>
      <c r="E4818" s="57"/>
      <c r="F4818" s="279">
        <v>747282613</v>
      </c>
      <c r="G4818" s="286">
        <v>676411531</v>
      </c>
      <c r="H4818" s="278">
        <v>46658</v>
      </c>
      <c r="I4818" s="278"/>
      <c r="K4818" s="57"/>
      <c r="L4818" s="57"/>
      <c r="M4818" s="274"/>
      <c r="N4818" s="274"/>
      <c r="O4818" s="57"/>
    </row>
    <row r="4819" spans="1:15">
      <c r="A4819" s="57"/>
      <c r="B4819" s="278">
        <v>47823</v>
      </c>
      <c r="C4819" s="283">
        <f t="shared" si="73"/>
        <v>9735994526</v>
      </c>
      <c r="D4819" s="57"/>
      <c r="E4819" s="57"/>
      <c r="F4819" s="279">
        <v>197304414</v>
      </c>
      <c r="G4819" s="286">
        <v>676510117</v>
      </c>
      <c r="H4819" s="278">
        <v>47332</v>
      </c>
      <c r="I4819" s="278"/>
      <c r="K4819" s="57"/>
      <c r="L4819" s="57"/>
      <c r="M4819" s="274"/>
      <c r="N4819" s="274"/>
      <c r="O4819" s="57"/>
    </row>
    <row r="4820" spans="1:15">
      <c r="A4820" s="57"/>
      <c r="B4820" s="278">
        <v>47824</v>
      </c>
      <c r="C4820" s="283">
        <f t="shared" si="73"/>
        <v>10177330171</v>
      </c>
      <c r="D4820" s="57"/>
      <c r="E4820" s="57"/>
      <c r="F4820" s="279">
        <v>638640059</v>
      </c>
      <c r="G4820" s="286">
        <v>676522297</v>
      </c>
      <c r="H4820" s="278">
        <v>46590</v>
      </c>
      <c r="I4820" s="278"/>
      <c r="K4820" s="57"/>
      <c r="L4820" s="57"/>
      <c r="M4820" s="274"/>
      <c r="N4820" s="274"/>
      <c r="O4820" s="57"/>
    </row>
    <row r="4821" spans="1:15">
      <c r="A4821" s="57"/>
      <c r="B4821" s="278">
        <v>47825</v>
      </c>
      <c r="C4821" s="283">
        <f t="shared" si="73"/>
        <v>10093758905</v>
      </c>
      <c r="D4821" s="57"/>
      <c r="E4821" s="57"/>
      <c r="F4821" s="279">
        <v>555068793</v>
      </c>
      <c r="G4821" s="286">
        <v>676635007</v>
      </c>
      <c r="H4821" s="278">
        <v>49629</v>
      </c>
      <c r="I4821" s="278"/>
      <c r="K4821" s="57"/>
      <c r="L4821" s="57"/>
      <c r="M4821" s="274"/>
      <c r="N4821" s="274"/>
      <c r="O4821" s="57"/>
    </row>
    <row r="4822" spans="1:15">
      <c r="A4822" s="57"/>
      <c r="B4822" s="278">
        <v>47826</v>
      </c>
      <c r="C4822" s="283">
        <f t="shared" si="73"/>
        <v>10011345429</v>
      </c>
      <c r="D4822" s="57"/>
      <c r="E4822" s="57"/>
      <c r="F4822" s="279">
        <v>472655317</v>
      </c>
      <c r="G4822" s="286">
        <v>677016486</v>
      </c>
      <c r="H4822" s="278">
        <v>46731</v>
      </c>
      <c r="I4822" s="278"/>
      <c r="K4822" s="57"/>
      <c r="L4822" s="57"/>
      <c r="M4822" s="274"/>
      <c r="N4822" s="274"/>
      <c r="O4822" s="57"/>
    </row>
    <row r="4823" spans="1:15">
      <c r="A4823" s="57"/>
      <c r="B4823" s="278">
        <v>47827</v>
      </c>
      <c r="C4823" s="283">
        <f t="shared" si="73"/>
        <v>9713676964</v>
      </c>
      <c r="D4823" s="57"/>
      <c r="E4823" s="57"/>
      <c r="F4823" s="279">
        <v>174986852</v>
      </c>
      <c r="G4823" s="286">
        <v>677139456</v>
      </c>
      <c r="H4823" s="278">
        <v>49432</v>
      </c>
      <c r="I4823" s="278"/>
      <c r="K4823" s="57"/>
      <c r="L4823" s="57"/>
      <c r="M4823" s="274"/>
      <c r="N4823" s="274"/>
      <c r="O4823" s="57"/>
    </row>
    <row r="4824" spans="1:15">
      <c r="A4824" s="57"/>
      <c r="B4824" s="278">
        <v>47828</v>
      </c>
      <c r="C4824" s="283">
        <f t="shared" si="73"/>
        <v>10163089562</v>
      </c>
      <c r="D4824" s="57"/>
      <c r="E4824" s="57"/>
      <c r="F4824" s="279">
        <v>624399450</v>
      </c>
      <c r="G4824" s="286">
        <v>677205098</v>
      </c>
      <c r="H4824" s="278">
        <v>45245</v>
      </c>
      <c r="I4824" s="278"/>
      <c r="K4824" s="57"/>
      <c r="L4824" s="57"/>
      <c r="M4824" s="274"/>
      <c r="N4824" s="274"/>
      <c r="O4824" s="57"/>
    </row>
    <row r="4825" spans="1:15">
      <c r="A4825" s="57"/>
      <c r="B4825" s="278">
        <v>47829</v>
      </c>
      <c r="C4825" s="283">
        <f t="shared" si="73"/>
        <v>10476794310</v>
      </c>
      <c r="D4825" s="57"/>
      <c r="E4825" s="57"/>
      <c r="F4825" s="279">
        <v>938104198</v>
      </c>
      <c r="G4825" s="286">
        <v>677224396</v>
      </c>
      <c r="H4825" s="278">
        <v>50367</v>
      </c>
      <c r="I4825" s="278"/>
      <c r="K4825" s="57"/>
      <c r="L4825" s="57"/>
      <c r="M4825" s="274"/>
      <c r="N4825" s="274"/>
      <c r="O4825" s="57"/>
    </row>
    <row r="4826" spans="1:15">
      <c r="A4826" s="57"/>
      <c r="B4826" s="278">
        <v>47830</v>
      </c>
      <c r="C4826" s="283">
        <f t="shared" si="73"/>
        <v>10434043176</v>
      </c>
      <c r="D4826" s="57"/>
      <c r="E4826" s="57"/>
      <c r="F4826" s="279">
        <v>895353064</v>
      </c>
      <c r="G4826" s="286">
        <v>677267822</v>
      </c>
      <c r="H4826" s="278">
        <v>46249</v>
      </c>
      <c r="I4826" s="278"/>
      <c r="K4826" s="57"/>
      <c r="L4826" s="57"/>
      <c r="M4826" s="274"/>
      <c r="N4826" s="274"/>
      <c r="O4826" s="57"/>
    </row>
    <row r="4827" spans="1:15">
      <c r="A4827" s="57"/>
      <c r="B4827" s="278">
        <v>47831</v>
      </c>
      <c r="C4827" s="283">
        <f t="shared" si="73"/>
        <v>10365756563</v>
      </c>
      <c r="D4827" s="57"/>
      <c r="E4827" s="57"/>
      <c r="F4827" s="279">
        <v>827066451</v>
      </c>
      <c r="G4827" s="286">
        <v>677285857</v>
      </c>
      <c r="H4827" s="278">
        <v>48831</v>
      </c>
      <c r="I4827" s="278"/>
      <c r="K4827" s="57"/>
      <c r="L4827" s="57"/>
      <c r="M4827" s="274"/>
      <c r="N4827" s="274"/>
      <c r="O4827" s="57"/>
    </row>
    <row r="4828" spans="1:15">
      <c r="A4828" s="57"/>
      <c r="B4828" s="278">
        <v>47832</v>
      </c>
      <c r="C4828" s="283">
        <f t="shared" si="73"/>
        <v>9808902625</v>
      </c>
      <c r="D4828" s="57"/>
      <c r="E4828" s="57"/>
      <c r="F4828" s="279">
        <v>270212513</v>
      </c>
      <c r="G4828" s="286">
        <v>677582101</v>
      </c>
      <c r="H4828" s="278">
        <v>45838</v>
      </c>
      <c r="I4828" s="278"/>
      <c r="K4828" s="57"/>
      <c r="L4828" s="57"/>
      <c r="M4828" s="274"/>
      <c r="N4828" s="274"/>
      <c r="O4828" s="57"/>
    </row>
    <row r="4829" spans="1:15">
      <c r="A4829" s="57"/>
      <c r="B4829" s="278">
        <v>47833</v>
      </c>
      <c r="C4829" s="283">
        <f t="shared" si="73"/>
        <v>9824247587</v>
      </c>
      <c r="D4829" s="57"/>
      <c r="E4829" s="57"/>
      <c r="F4829" s="279">
        <v>285557475</v>
      </c>
      <c r="G4829" s="286">
        <v>677597412</v>
      </c>
      <c r="H4829" s="278">
        <v>46871</v>
      </c>
      <c r="I4829" s="278"/>
      <c r="K4829" s="57"/>
      <c r="L4829" s="57"/>
      <c r="M4829" s="274"/>
      <c r="N4829" s="274"/>
      <c r="O4829" s="57"/>
    </row>
    <row r="4830" spans="1:15">
      <c r="A4830" s="57"/>
      <c r="B4830" s="278">
        <v>47834</v>
      </c>
      <c r="C4830" s="283">
        <f t="shared" si="73"/>
        <v>10164496076</v>
      </c>
      <c r="D4830" s="57"/>
      <c r="E4830" s="57"/>
      <c r="F4830" s="279">
        <v>625805964</v>
      </c>
      <c r="G4830" s="286">
        <v>677774866</v>
      </c>
      <c r="H4830" s="278">
        <v>47734</v>
      </c>
      <c r="I4830" s="278"/>
      <c r="K4830" s="57"/>
      <c r="L4830" s="57"/>
      <c r="M4830" s="274"/>
      <c r="N4830" s="274"/>
      <c r="O4830" s="57"/>
    </row>
    <row r="4831" spans="1:15">
      <c r="A4831" s="57"/>
      <c r="B4831" s="278">
        <v>47835</v>
      </c>
      <c r="C4831" s="283">
        <f t="shared" si="73"/>
        <v>10457257601</v>
      </c>
      <c r="D4831" s="57"/>
      <c r="E4831" s="57"/>
      <c r="F4831" s="279">
        <v>918567489</v>
      </c>
      <c r="G4831" s="286">
        <v>678011971</v>
      </c>
      <c r="H4831" s="278">
        <v>43276</v>
      </c>
      <c r="I4831" s="278"/>
      <c r="K4831" s="57"/>
      <c r="L4831" s="57"/>
      <c r="M4831" s="274"/>
      <c r="N4831" s="274"/>
      <c r="O4831" s="57"/>
    </row>
    <row r="4832" spans="1:15">
      <c r="A4832" s="57"/>
      <c r="B4832" s="278">
        <v>47836</v>
      </c>
      <c r="C4832" s="283">
        <f t="shared" ref="C4832:C4895" si="74">F4832+(F$88*28679+98765)+(G$88*6587+87654)+(E$88*9537+76543)+(J$88*5713+4528)</f>
        <v>10130124425</v>
      </c>
      <c r="D4832" s="57"/>
      <c r="E4832" s="57"/>
      <c r="F4832" s="279">
        <v>591434313</v>
      </c>
      <c r="G4832" s="286">
        <v>678046274</v>
      </c>
      <c r="H4832" s="278">
        <v>49164</v>
      </c>
      <c r="I4832" s="278"/>
      <c r="K4832" s="57"/>
      <c r="L4832" s="57"/>
      <c r="M4832" s="274"/>
      <c r="N4832" s="274"/>
      <c r="O4832" s="57"/>
    </row>
    <row r="4833" spans="1:15">
      <c r="A4833" s="57"/>
      <c r="B4833" s="278">
        <v>47837</v>
      </c>
      <c r="C4833" s="283">
        <f t="shared" si="74"/>
        <v>9662341411</v>
      </c>
      <c r="D4833" s="57"/>
      <c r="E4833" s="57"/>
      <c r="F4833" s="279">
        <v>123651299</v>
      </c>
      <c r="G4833" s="286">
        <v>678084680</v>
      </c>
      <c r="H4833" s="278">
        <v>44021</v>
      </c>
      <c r="I4833" s="278"/>
      <c r="K4833" s="57"/>
      <c r="L4833" s="57"/>
      <c r="M4833" s="274"/>
      <c r="N4833" s="274"/>
      <c r="O4833" s="57"/>
    </row>
    <row r="4834" spans="1:15">
      <c r="A4834" s="57"/>
      <c r="B4834" s="278">
        <v>47838</v>
      </c>
      <c r="C4834" s="283">
        <f t="shared" si="74"/>
        <v>10188284564</v>
      </c>
      <c r="D4834" s="57"/>
      <c r="E4834" s="57"/>
      <c r="F4834" s="279">
        <v>649594452</v>
      </c>
      <c r="G4834" s="286">
        <v>678218731</v>
      </c>
      <c r="H4834" s="278">
        <v>49163</v>
      </c>
      <c r="I4834" s="278"/>
      <c r="K4834" s="57"/>
      <c r="L4834" s="57"/>
      <c r="M4834" s="274"/>
      <c r="N4834" s="274"/>
      <c r="O4834" s="57"/>
    </row>
    <row r="4835" spans="1:15">
      <c r="A4835" s="57"/>
      <c r="B4835" s="278">
        <v>47839</v>
      </c>
      <c r="C4835" s="283">
        <f t="shared" si="74"/>
        <v>10284298008</v>
      </c>
      <c r="D4835" s="57"/>
      <c r="E4835" s="57"/>
      <c r="F4835" s="279">
        <v>745607896</v>
      </c>
      <c r="G4835" s="286">
        <v>678309122</v>
      </c>
      <c r="H4835" s="278">
        <v>44465</v>
      </c>
      <c r="I4835" s="278"/>
      <c r="K4835" s="57"/>
      <c r="L4835" s="57"/>
      <c r="M4835" s="274"/>
      <c r="N4835" s="274"/>
      <c r="O4835" s="57"/>
    </row>
    <row r="4836" spans="1:15">
      <c r="A4836" s="57"/>
      <c r="B4836" s="278">
        <v>47840</v>
      </c>
      <c r="C4836" s="283">
        <f t="shared" si="74"/>
        <v>9765940286</v>
      </c>
      <c r="D4836" s="57"/>
      <c r="E4836" s="57"/>
      <c r="F4836" s="279">
        <v>227250174</v>
      </c>
      <c r="G4836" s="286">
        <v>678320227</v>
      </c>
      <c r="H4836" s="278">
        <v>49202</v>
      </c>
      <c r="I4836" s="278"/>
      <c r="K4836" s="57"/>
      <c r="L4836" s="57"/>
      <c r="M4836" s="274"/>
      <c r="N4836" s="274"/>
      <c r="O4836" s="57"/>
    </row>
    <row r="4837" spans="1:15">
      <c r="A4837" s="57"/>
      <c r="B4837" s="278">
        <v>47841</v>
      </c>
      <c r="C4837" s="283">
        <f t="shared" si="74"/>
        <v>10332930097</v>
      </c>
      <c r="D4837" s="57"/>
      <c r="E4837" s="57"/>
      <c r="F4837" s="279">
        <v>794239985</v>
      </c>
      <c r="G4837" s="286">
        <v>678497788</v>
      </c>
      <c r="H4837" s="278">
        <v>48998</v>
      </c>
      <c r="I4837" s="278"/>
      <c r="K4837" s="57"/>
      <c r="L4837" s="57"/>
      <c r="M4837" s="274"/>
      <c r="N4837" s="274"/>
      <c r="O4837" s="57"/>
    </row>
    <row r="4838" spans="1:15">
      <c r="A4838" s="57"/>
      <c r="B4838" s="278">
        <v>47842</v>
      </c>
      <c r="C4838" s="283">
        <f t="shared" si="74"/>
        <v>9906818800</v>
      </c>
      <c r="D4838" s="57"/>
      <c r="E4838" s="57"/>
      <c r="F4838" s="279">
        <v>368128688</v>
      </c>
      <c r="G4838" s="286">
        <v>678550110</v>
      </c>
      <c r="H4838" s="278">
        <v>48688</v>
      </c>
      <c r="I4838" s="278"/>
      <c r="K4838" s="57"/>
      <c r="L4838" s="57"/>
      <c r="M4838" s="274"/>
      <c r="N4838" s="274"/>
      <c r="O4838" s="57"/>
    </row>
    <row r="4839" spans="1:15">
      <c r="A4839" s="57"/>
      <c r="B4839" s="278">
        <v>47843</v>
      </c>
      <c r="C4839" s="283">
        <f t="shared" si="74"/>
        <v>9809083791</v>
      </c>
      <c r="D4839" s="57"/>
      <c r="E4839" s="57"/>
      <c r="F4839" s="279">
        <v>270393679</v>
      </c>
      <c r="G4839" s="286">
        <v>678553822</v>
      </c>
      <c r="H4839" s="278">
        <v>45810</v>
      </c>
      <c r="I4839" s="278"/>
      <c r="K4839" s="57"/>
      <c r="L4839" s="57"/>
      <c r="M4839" s="274"/>
      <c r="N4839" s="274"/>
      <c r="O4839" s="57"/>
    </row>
    <row r="4840" spans="1:15">
      <c r="A4840" s="57"/>
      <c r="B4840" s="278">
        <v>47844</v>
      </c>
      <c r="C4840" s="283">
        <f t="shared" si="74"/>
        <v>10208305184</v>
      </c>
      <c r="D4840" s="57"/>
      <c r="E4840" s="57"/>
      <c r="F4840" s="279">
        <v>669615072</v>
      </c>
      <c r="G4840" s="286">
        <v>678554526</v>
      </c>
      <c r="H4840" s="278">
        <v>47587</v>
      </c>
      <c r="I4840" s="278"/>
      <c r="K4840" s="57"/>
      <c r="L4840" s="57"/>
      <c r="M4840" s="274"/>
      <c r="N4840" s="274"/>
      <c r="O4840" s="57"/>
    </row>
    <row r="4841" spans="1:15">
      <c r="A4841" s="57"/>
      <c r="B4841" s="278">
        <v>47845</v>
      </c>
      <c r="C4841" s="283">
        <f t="shared" si="74"/>
        <v>9806435977</v>
      </c>
      <c r="D4841" s="57"/>
      <c r="E4841" s="57"/>
      <c r="F4841" s="279">
        <v>267745865</v>
      </c>
      <c r="G4841" s="286">
        <v>679049157</v>
      </c>
      <c r="H4841" s="278">
        <v>49858</v>
      </c>
      <c r="I4841" s="278"/>
      <c r="K4841" s="57"/>
      <c r="L4841" s="57"/>
      <c r="M4841" s="274"/>
      <c r="N4841" s="274"/>
      <c r="O4841" s="57"/>
    </row>
    <row r="4842" spans="1:15">
      <c r="A4842" s="57"/>
      <c r="B4842" s="278">
        <v>47846</v>
      </c>
      <c r="C4842" s="283">
        <f t="shared" si="74"/>
        <v>9642927371</v>
      </c>
      <c r="D4842" s="57"/>
      <c r="E4842" s="57"/>
      <c r="F4842" s="279">
        <v>104237259</v>
      </c>
      <c r="G4842" s="286">
        <v>679058255</v>
      </c>
      <c r="H4842" s="278">
        <v>47027</v>
      </c>
      <c r="I4842" s="278"/>
      <c r="K4842" s="57"/>
      <c r="L4842" s="57"/>
      <c r="M4842" s="274"/>
      <c r="N4842" s="274"/>
      <c r="O4842" s="57"/>
    </row>
    <row r="4843" spans="1:15">
      <c r="A4843" s="57"/>
      <c r="B4843" s="278">
        <v>47847</v>
      </c>
      <c r="C4843" s="283">
        <f t="shared" si="74"/>
        <v>9727671728</v>
      </c>
      <c r="D4843" s="57"/>
      <c r="E4843" s="57"/>
      <c r="F4843" s="279">
        <v>188981616</v>
      </c>
      <c r="G4843" s="286">
        <v>679431361</v>
      </c>
      <c r="H4843" s="278">
        <v>43383</v>
      </c>
      <c r="I4843" s="278"/>
      <c r="K4843" s="57"/>
      <c r="L4843" s="57"/>
      <c r="M4843" s="274"/>
      <c r="N4843" s="274"/>
      <c r="O4843" s="57"/>
    </row>
    <row r="4844" spans="1:15">
      <c r="A4844" s="57"/>
      <c r="B4844" s="278">
        <v>47848</v>
      </c>
      <c r="C4844" s="283">
        <f t="shared" si="74"/>
        <v>9750768516</v>
      </c>
      <c r="D4844" s="57"/>
      <c r="E4844" s="57"/>
      <c r="F4844" s="279">
        <v>212078404</v>
      </c>
      <c r="G4844" s="286">
        <v>679668136</v>
      </c>
      <c r="H4844" s="278">
        <v>45612</v>
      </c>
      <c r="I4844" s="278"/>
      <c r="K4844" s="57"/>
      <c r="L4844" s="57"/>
      <c r="M4844" s="274"/>
      <c r="N4844" s="274"/>
      <c r="O4844" s="57"/>
    </row>
    <row r="4845" spans="1:15">
      <c r="A4845" s="57"/>
      <c r="B4845" s="278">
        <v>47849</v>
      </c>
      <c r="C4845" s="283">
        <f t="shared" si="74"/>
        <v>10190412083</v>
      </c>
      <c r="D4845" s="57"/>
      <c r="E4845" s="57"/>
      <c r="F4845" s="279">
        <v>651721971</v>
      </c>
      <c r="G4845" s="286">
        <v>679676940</v>
      </c>
      <c r="H4845" s="278">
        <v>44318</v>
      </c>
      <c r="I4845" s="278"/>
      <c r="K4845" s="57"/>
      <c r="L4845" s="57"/>
      <c r="M4845" s="274"/>
      <c r="N4845" s="274"/>
      <c r="O4845" s="57"/>
    </row>
    <row r="4846" spans="1:15">
      <c r="A4846" s="57"/>
      <c r="B4846" s="278">
        <v>47850</v>
      </c>
      <c r="C4846" s="283">
        <f t="shared" si="74"/>
        <v>9934307546</v>
      </c>
      <c r="D4846" s="57"/>
      <c r="E4846" s="57"/>
      <c r="F4846" s="279">
        <v>395617434</v>
      </c>
      <c r="G4846" s="286">
        <v>679693523</v>
      </c>
      <c r="H4846" s="278">
        <v>47317</v>
      </c>
      <c r="I4846" s="278"/>
      <c r="K4846" s="57"/>
      <c r="L4846" s="57"/>
      <c r="M4846" s="274"/>
      <c r="N4846" s="274"/>
      <c r="O4846" s="57"/>
    </row>
    <row r="4847" spans="1:15">
      <c r="A4847" s="57"/>
      <c r="B4847" s="278">
        <v>47851</v>
      </c>
      <c r="C4847" s="283">
        <f t="shared" si="74"/>
        <v>9958442808</v>
      </c>
      <c r="D4847" s="57"/>
      <c r="E4847" s="57"/>
      <c r="F4847" s="279">
        <v>419752696</v>
      </c>
      <c r="G4847" s="286">
        <v>679706902</v>
      </c>
      <c r="H4847" s="278">
        <v>44887</v>
      </c>
      <c r="I4847" s="278"/>
      <c r="K4847" s="57"/>
      <c r="L4847" s="57"/>
      <c r="M4847" s="274"/>
      <c r="N4847" s="274"/>
      <c r="O4847" s="57"/>
    </row>
    <row r="4848" spans="1:15">
      <c r="A4848" s="57"/>
      <c r="B4848" s="278">
        <v>47852</v>
      </c>
      <c r="C4848" s="283">
        <f t="shared" si="74"/>
        <v>9647438738</v>
      </c>
      <c r="D4848" s="57"/>
      <c r="E4848" s="57"/>
      <c r="F4848" s="279">
        <v>108748626</v>
      </c>
      <c r="G4848" s="286">
        <v>679906089</v>
      </c>
      <c r="H4848" s="278">
        <v>48139</v>
      </c>
      <c r="I4848" s="278"/>
      <c r="K4848" s="57"/>
      <c r="L4848" s="57"/>
      <c r="M4848" s="274"/>
      <c r="N4848" s="274"/>
      <c r="O4848" s="57"/>
    </row>
    <row r="4849" spans="1:15">
      <c r="A4849" s="57"/>
      <c r="B4849" s="278">
        <v>47853</v>
      </c>
      <c r="C4849" s="283">
        <f t="shared" si="74"/>
        <v>10136301317</v>
      </c>
      <c r="D4849" s="57"/>
      <c r="E4849" s="57"/>
      <c r="F4849" s="279">
        <v>597611205</v>
      </c>
      <c r="G4849" s="286">
        <v>679918730</v>
      </c>
      <c r="H4849" s="278">
        <v>46338</v>
      </c>
      <c r="I4849" s="278"/>
      <c r="K4849" s="57"/>
      <c r="L4849" s="57"/>
      <c r="M4849" s="274"/>
      <c r="N4849" s="274"/>
      <c r="O4849" s="57"/>
    </row>
    <row r="4850" spans="1:15">
      <c r="A4850" s="57"/>
      <c r="B4850" s="278">
        <v>47854</v>
      </c>
      <c r="C4850" s="283">
        <f t="shared" si="74"/>
        <v>10506783247</v>
      </c>
      <c r="D4850" s="57"/>
      <c r="E4850" s="57"/>
      <c r="F4850" s="279">
        <v>968093135</v>
      </c>
      <c r="G4850" s="286">
        <v>680119066</v>
      </c>
      <c r="H4850" s="278">
        <v>46072</v>
      </c>
      <c r="I4850" s="278"/>
      <c r="K4850" s="57"/>
      <c r="L4850" s="57"/>
      <c r="M4850" s="274"/>
      <c r="N4850" s="274"/>
      <c r="O4850" s="57"/>
    </row>
    <row r="4851" spans="1:15">
      <c r="A4851" s="57"/>
      <c r="B4851" s="278">
        <v>47855</v>
      </c>
      <c r="C4851" s="283">
        <f t="shared" si="74"/>
        <v>10093473883</v>
      </c>
      <c r="D4851" s="57"/>
      <c r="E4851" s="57"/>
      <c r="F4851" s="279">
        <v>554783771</v>
      </c>
      <c r="G4851" s="286">
        <v>680120107</v>
      </c>
      <c r="H4851" s="278">
        <v>48627</v>
      </c>
      <c r="I4851" s="278"/>
      <c r="K4851" s="57"/>
      <c r="L4851" s="57"/>
      <c r="M4851" s="274"/>
      <c r="N4851" s="274"/>
      <c r="O4851" s="57"/>
    </row>
    <row r="4852" spans="1:15">
      <c r="A4852" s="57"/>
      <c r="B4852" s="278">
        <v>47856</v>
      </c>
      <c r="C4852" s="283">
        <f t="shared" si="74"/>
        <v>9753216128</v>
      </c>
      <c r="D4852" s="57"/>
      <c r="E4852" s="57"/>
      <c r="F4852" s="279">
        <v>214526016</v>
      </c>
      <c r="G4852" s="286">
        <v>680164641</v>
      </c>
      <c r="H4852" s="278">
        <v>45438</v>
      </c>
      <c r="I4852" s="278"/>
      <c r="K4852" s="57"/>
      <c r="L4852" s="57"/>
      <c r="M4852" s="274"/>
      <c r="N4852" s="274"/>
      <c r="O4852" s="57"/>
    </row>
    <row r="4853" spans="1:15">
      <c r="A4853" s="57"/>
      <c r="B4853" s="278">
        <v>47857</v>
      </c>
      <c r="C4853" s="283">
        <f t="shared" si="74"/>
        <v>10284567452</v>
      </c>
      <c r="D4853" s="57"/>
      <c r="E4853" s="57"/>
      <c r="F4853" s="279">
        <v>745877340</v>
      </c>
      <c r="G4853" s="286">
        <v>680198296</v>
      </c>
      <c r="H4853" s="278">
        <v>49851</v>
      </c>
      <c r="I4853" s="278"/>
      <c r="K4853" s="57"/>
      <c r="L4853" s="57"/>
      <c r="M4853" s="274"/>
      <c r="N4853" s="274"/>
      <c r="O4853" s="57"/>
    </row>
    <row r="4854" spans="1:15">
      <c r="A4854" s="57"/>
      <c r="B4854" s="278">
        <v>47858</v>
      </c>
      <c r="C4854" s="283">
        <f t="shared" si="74"/>
        <v>10426402386</v>
      </c>
      <c r="D4854" s="57"/>
      <c r="E4854" s="57"/>
      <c r="F4854" s="279">
        <v>887712274</v>
      </c>
      <c r="G4854" s="286">
        <v>680272261</v>
      </c>
      <c r="H4854" s="278">
        <v>46379</v>
      </c>
      <c r="I4854" s="278"/>
      <c r="K4854" s="57"/>
      <c r="L4854" s="57"/>
      <c r="M4854" s="274"/>
      <c r="N4854" s="274"/>
      <c r="O4854" s="57"/>
    </row>
    <row r="4855" spans="1:15">
      <c r="A4855" s="57"/>
      <c r="B4855" s="278">
        <v>47859</v>
      </c>
      <c r="C4855" s="283">
        <f t="shared" si="74"/>
        <v>9673928431</v>
      </c>
      <c r="D4855" s="57"/>
      <c r="E4855" s="57"/>
      <c r="F4855" s="279">
        <v>135238319</v>
      </c>
      <c r="G4855" s="286">
        <v>680567595</v>
      </c>
      <c r="H4855" s="278">
        <v>44384</v>
      </c>
      <c r="I4855" s="278"/>
      <c r="K4855" s="57"/>
      <c r="L4855" s="57"/>
      <c r="M4855" s="274"/>
      <c r="N4855" s="274"/>
      <c r="O4855" s="57"/>
    </row>
    <row r="4856" spans="1:15">
      <c r="A4856" s="57"/>
      <c r="B4856" s="278">
        <v>47860</v>
      </c>
      <c r="C4856" s="283">
        <f t="shared" si="74"/>
        <v>9837003374</v>
      </c>
      <c r="D4856" s="57"/>
      <c r="E4856" s="57"/>
      <c r="F4856" s="279">
        <v>298313262</v>
      </c>
      <c r="G4856" s="286">
        <v>680625446</v>
      </c>
      <c r="H4856" s="278">
        <v>44289</v>
      </c>
      <c r="I4856" s="278"/>
      <c r="K4856" s="57"/>
      <c r="L4856" s="57"/>
      <c r="M4856" s="274"/>
      <c r="N4856" s="274"/>
      <c r="O4856" s="57"/>
    </row>
    <row r="4857" spans="1:15">
      <c r="A4857" s="57"/>
      <c r="B4857" s="278">
        <v>47861</v>
      </c>
      <c r="C4857" s="283">
        <f t="shared" si="74"/>
        <v>9696478730</v>
      </c>
      <c r="D4857" s="57"/>
      <c r="E4857" s="57"/>
      <c r="F4857" s="279">
        <v>157788618</v>
      </c>
      <c r="G4857" s="286">
        <v>680802837</v>
      </c>
      <c r="H4857" s="278">
        <v>47744</v>
      </c>
      <c r="I4857" s="278"/>
      <c r="K4857" s="57"/>
      <c r="L4857" s="57"/>
      <c r="M4857" s="274"/>
      <c r="N4857" s="274"/>
      <c r="O4857" s="57"/>
    </row>
    <row r="4858" spans="1:15">
      <c r="A4858" s="57"/>
      <c r="B4858" s="278">
        <v>47862</v>
      </c>
      <c r="C4858" s="283">
        <f t="shared" si="74"/>
        <v>9681956732</v>
      </c>
      <c r="D4858" s="57"/>
      <c r="E4858" s="57"/>
      <c r="F4858" s="279">
        <v>143266620</v>
      </c>
      <c r="G4858" s="286">
        <v>680913397</v>
      </c>
      <c r="H4858" s="278">
        <v>43073</v>
      </c>
      <c r="I4858" s="278"/>
      <c r="K4858" s="57"/>
      <c r="L4858" s="57"/>
      <c r="M4858" s="274"/>
      <c r="N4858" s="274"/>
      <c r="O4858" s="57"/>
    </row>
    <row r="4859" spans="1:15">
      <c r="A4859" s="57"/>
      <c r="B4859" s="278">
        <v>47863</v>
      </c>
      <c r="C4859" s="283">
        <f t="shared" si="74"/>
        <v>10048525100</v>
      </c>
      <c r="D4859" s="57"/>
      <c r="E4859" s="57"/>
      <c r="F4859" s="279">
        <v>509834988</v>
      </c>
      <c r="G4859" s="286">
        <v>681041292</v>
      </c>
      <c r="H4859" s="278">
        <v>44693</v>
      </c>
      <c r="I4859" s="278"/>
      <c r="K4859" s="57"/>
      <c r="L4859" s="57"/>
      <c r="M4859" s="274"/>
      <c r="N4859" s="274"/>
      <c r="O4859" s="57"/>
    </row>
    <row r="4860" spans="1:15">
      <c r="A4860" s="57"/>
      <c r="B4860" s="278">
        <v>47864</v>
      </c>
      <c r="C4860" s="283">
        <f t="shared" si="74"/>
        <v>9901541451</v>
      </c>
      <c r="D4860" s="57"/>
      <c r="E4860" s="57"/>
      <c r="F4860" s="279">
        <v>362851339</v>
      </c>
      <c r="G4860" s="286">
        <v>681047623</v>
      </c>
      <c r="H4860" s="278">
        <v>44807</v>
      </c>
      <c r="I4860" s="278"/>
      <c r="K4860" s="57"/>
      <c r="L4860" s="57"/>
      <c r="M4860" s="274"/>
      <c r="N4860" s="274"/>
      <c r="O4860" s="57"/>
    </row>
    <row r="4861" spans="1:15">
      <c r="A4861" s="57"/>
      <c r="B4861" s="278">
        <v>47865</v>
      </c>
      <c r="C4861" s="283">
        <f t="shared" si="74"/>
        <v>10424487783</v>
      </c>
      <c r="D4861" s="57"/>
      <c r="E4861" s="57"/>
      <c r="F4861" s="279">
        <v>885797671</v>
      </c>
      <c r="G4861" s="286">
        <v>681058493</v>
      </c>
      <c r="H4861" s="278">
        <v>46388</v>
      </c>
      <c r="I4861" s="278"/>
      <c r="K4861" s="57"/>
      <c r="L4861" s="57"/>
      <c r="M4861" s="274"/>
      <c r="N4861" s="274"/>
      <c r="O4861" s="57"/>
    </row>
    <row r="4862" spans="1:15">
      <c r="A4862" s="57"/>
      <c r="B4862" s="278">
        <v>47866</v>
      </c>
      <c r="C4862" s="283">
        <f t="shared" si="74"/>
        <v>9821239133</v>
      </c>
      <c r="D4862" s="57"/>
      <c r="E4862" s="57"/>
      <c r="F4862" s="279">
        <v>282549021</v>
      </c>
      <c r="G4862" s="286">
        <v>681183181</v>
      </c>
      <c r="H4862" s="278">
        <v>49793</v>
      </c>
      <c r="I4862" s="278"/>
      <c r="K4862" s="57"/>
      <c r="L4862" s="57"/>
      <c r="M4862" s="274"/>
      <c r="N4862" s="274"/>
      <c r="O4862" s="57"/>
    </row>
    <row r="4863" spans="1:15">
      <c r="A4863" s="57"/>
      <c r="B4863" s="278">
        <v>47867</v>
      </c>
      <c r="C4863" s="283">
        <f t="shared" si="74"/>
        <v>9952154629</v>
      </c>
      <c r="D4863" s="57"/>
      <c r="E4863" s="57"/>
      <c r="F4863" s="279">
        <v>413464517</v>
      </c>
      <c r="G4863" s="286">
        <v>681212536</v>
      </c>
      <c r="H4863" s="278">
        <v>48021</v>
      </c>
      <c r="I4863" s="278"/>
      <c r="K4863" s="57"/>
      <c r="L4863" s="57"/>
      <c r="M4863" s="274"/>
      <c r="N4863" s="274"/>
      <c r="O4863" s="57"/>
    </row>
    <row r="4864" spans="1:15">
      <c r="A4864" s="57"/>
      <c r="B4864" s="278">
        <v>47868</v>
      </c>
      <c r="C4864" s="283">
        <f t="shared" si="74"/>
        <v>9823752805</v>
      </c>
      <c r="D4864" s="57"/>
      <c r="E4864" s="57"/>
      <c r="F4864" s="279">
        <v>285062693</v>
      </c>
      <c r="G4864" s="286">
        <v>681604836</v>
      </c>
      <c r="H4864" s="278">
        <v>44804</v>
      </c>
      <c r="I4864" s="278"/>
      <c r="K4864" s="57"/>
      <c r="L4864" s="57"/>
      <c r="M4864" s="274"/>
      <c r="N4864" s="274"/>
      <c r="O4864" s="57"/>
    </row>
    <row r="4865" spans="1:15">
      <c r="A4865" s="57"/>
      <c r="B4865" s="278">
        <v>47869</v>
      </c>
      <c r="C4865" s="283">
        <f t="shared" si="74"/>
        <v>10107819966</v>
      </c>
      <c r="D4865" s="57"/>
      <c r="E4865" s="57"/>
      <c r="F4865" s="279">
        <v>569129854</v>
      </c>
      <c r="G4865" s="286">
        <v>682319634</v>
      </c>
      <c r="H4865" s="278">
        <v>44969</v>
      </c>
      <c r="I4865" s="278"/>
      <c r="K4865" s="57"/>
      <c r="L4865" s="57"/>
      <c r="M4865" s="274"/>
      <c r="N4865" s="274"/>
      <c r="O4865" s="57"/>
    </row>
    <row r="4866" spans="1:15">
      <c r="A4866" s="57"/>
      <c r="B4866" s="278">
        <v>47870</v>
      </c>
      <c r="C4866" s="283">
        <f t="shared" si="74"/>
        <v>10497739006</v>
      </c>
      <c r="D4866" s="57"/>
      <c r="E4866" s="57"/>
      <c r="F4866" s="279">
        <v>959048894</v>
      </c>
      <c r="G4866" s="286">
        <v>682504484</v>
      </c>
      <c r="H4866" s="278">
        <v>46940</v>
      </c>
      <c r="I4866" s="278"/>
      <c r="K4866" s="57"/>
      <c r="L4866" s="57"/>
      <c r="M4866" s="274"/>
      <c r="N4866" s="274"/>
      <c r="O4866" s="57"/>
    </row>
    <row r="4867" spans="1:15">
      <c r="A4867" s="57"/>
      <c r="B4867" s="278">
        <v>47871</v>
      </c>
      <c r="C4867" s="283">
        <f t="shared" si="74"/>
        <v>9875407591</v>
      </c>
      <c r="D4867" s="57"/>
      <c r="E4867" s="57"/>
      <c r="F4867" s="279">
        <v>336717479</v>
      </c>
      <c r="G4867" s="286">
        <v>682650417</v>
      </c>
      <c r="H4867" s="278">
        <v>48062</v>
      </c>
      <c r="I4867" s="278"/>
      <c r="K4867" s="57"/>
      <c r="L4867" s="57"/>
      <c r="M4867" s="274"/>
      <c r="N4867" s="274"/>
      <c r="O4867" s="57"/>
    </row>
    <row r="4868" spans="1:15">
      <c r="A4868" s="57"/>
      <c r="B4868" s="278">
        <v>47872</v>
      </c>
      <c r="C4868" s="283">
        <f t="shared" si="74"/>
        <v>9912937739</v>
      </c>
      <c r="D4868" s="57"/>
      <c r="E4868" s="57"/>
      <c r="F4868" s="279">
        <v>374247627</v>
      </c>
      <c r="G4868" s="286">
        <v>682671370</v>
      </c>
      <c r="H4868" s="278">
        <v>45963</v>
      </c>
      <c r="I4868" s="278"/>
      <c r="K4868" s="57"/>
      <c r="L4868" s="57"/>
      <c r="M4868" s="274"/>
      <c r="N4868" s="274"/>
      <c r="O4868" s="57"/>
    </row>
    <row r="4869" spans="1:15">
      <c r="A4869" s="57"/>
      <c r="B4869" s="278">
        <v>47873</v>
      </c>
      <c r="C4869" s="283">
        <f t="shared" si="74"/>
        <v>10488422759</v>
      </c>
      <c r="D4869" s="57"/>
      <c r="E4869" s="57"/>
      <c r="F4869" s="279">
        <v>949732647</v>
      </c>
      <c r="G4869" s="286">
        <v>682794220</v>
      </c>
      <c r="H4869" s="278">
        <v>43347</v>
      </c>
      <c r="I4869" s="278"/>
      <c r="K4869" s="57"/>
      <c r="L4869" s="57"/>
      <c r="M4869" s="274"/>
      <c r="N4869" s="274"/>
      <c r="O4869" s="57"/>
    </row>
    <row r="4870" spans="1:15">
      <c r="A4870" s="57"/>
      <c r="B4870" s="278">
        <v>47874</v>
      </c>
      <c r="C4870" s="283">
        <f t="shared" si="74"/>
        <v>10054034297</v>
      </c>
      <c r="D4870" s="57"/>
      <c r="E4870" s="57"/>
      <c r="F4870" s="279">
        <v>515344185</v>
      </c>
      <c r="G4870" s="286">
        <v>682909799</v>
      </c>
      <c r="H4870" s="278">
        <v>48319</v>
      </c>
      <c r="I4870" s="278"/>
      <c r="K4870" s="57"/>
      <c r="L4870" s="57"/>
      <c r="M4870" s="274"/>
      <c r="N4870" s="274"/>
      <c r="O4870" s="57"/>
    </row>
    <row r="4871" spans="1:15">
      <c r="A4871" s="57"/>
      <c r="B4871" s="278">
        <v>47875</v>
      </c>
      <c r="C4871" s="283">
        <f t="shared" si="74"/>
        <v>10182651762</v>
      </c>
      <c r="D4871" s="57"/>
      <c r="E4871" s="57"/>
      <c r="F4871" s="279">
        <v>643961650</v>
      </c>
      <c r="G4871" s="286">
        <v>682982640</v>
      </c>
      <c r="H4871" s="278">
        <v>43533</v>
      </c>
      <c r="I4871" s="278"/>
      <c r="K4871" s="57"/>
      <c r="L4871" s="57"/>
      <c r="M4871" s="274"/>
      <c r="N4871" s="274"/>
      <c r="O4871" s="57"/>
    </row>
    <row r="4872" spans="1:15">
      <c r="A4872" s="57"/>
      <c r="B4872" s="278">
        <v>47876</v>
      </c>
      <c r="C4872" s="283">
        <f t="shared" si="74"/>
        <v>10468108683</v>
      </c>
      <c r="D4872" s="57"/>
      <c r="E4872" s="57"/>
      <c r="F4872" s="279">
        <v>929418571</v>
      </c>
      <c r="G4872" s="286">
        <v>683282049</v>
      </c>
      <c r="H4872" s="278">
        <v>46817</v>
      </c>
      <c r="I4872" s="278"/>
      <c r="K4872" s="57"/>
      <c r="L4872" s="57"/>
      <c r="M4872" s="274"/>
      <c r="N4872" s="274"/>
      <c r="O4872" s="57"/>
    </row>
    <row r="4873" spans="1:15">
      <c r="A4873" s="57"/>
      <c r="B4873" s="278">
        <v>47877</v>
      </c>
      <c r="C4873" s="283">
        <f t="shared" si="74"/>
        <v>10266005264</v>
      </c>
      <c r="D4873" s="57"/>
      <c r="E4873" s="57"/>
      <c r="F4873" s="279">
        <v>727315152</v>
      </c>
      <c r="G4873" s="286">
        <v>683286988</v>
      </c>
      <c r="H4873" s="278">
        <v>43791</v>
      </c>
      <c r="I4873" s="278"/>
      <c r="K4873" s="57"/>
      <c r="L4873" s="57"/>
      <c r="M4873" s="274"/>
      <c r="N4873" s="274"/>
      <c r="O4873" s="57"/>
    </row>
    <row r="4874" spans="1:15">
      <c r="A4874" s="57"/>
      <c r="B4874" s="278">
        <v>47878</v>
      </c>
      <c r="C4874" s="283">
        <f t="shared" si="74"/>
        <v>10311482373</v>
      </c>
      <c r="D4874" s="57"/>
      <c r="E4874" s="57"/>
      <c r="F4874" s="279">
        <v>772792261</v>
      </c>
      <c r="G4874" s="286">
        <v>683350864</v>
      </c>
      <c r="H4874" s="278">
        <v>45975</v>
      </c>
      <c r="I4874" s="278"/>
      <c r="K4874" s="57"/>
      <c r="L4874" s="57"/>
      <c r="M4874" s="274"/>
      <c r="N4874" s="274"/>
      <c r="O4874" s="57"/>
    </row>
    <row r="4875" spans="1:15">
      <c r="A4875" s="57"/>
      <c r="B4875" s="278">
        <v>47879</v>
      </c>
      <c r="C4875" s="283">
        <f t="shared" si="74"/>
        <v>10429104870</v>
      </c>
      <c r="D4875" s="57"/>
      <c r="E4875" s="57"/>
      <c r="F4875" s="279">
        <v>890414758</v>
      </c>
      <c r="G4875" s="286">
        <v>683493233</v>
      </c>
      <c r="H4875" s="278">
        <v>44027</v>
      </c>
      <c r="I4875" s="278"/>
      <c r="K4875" s="57"/>
      <c r="L4875" s="57"/>
      <c r="M4875" s="274"/>
      <c r="N4875" s="274"/>
      <c r="O4875" s="57"/>
    </row>
    <row r="4876" spans="1:15">
      <c r="A4876" s="57"/>
      <c r="B4876" s="278">
        <v>47880</v>
      </c>
      <c r="C4876" s="283">
        <f t="shared" si="74"/>
        <v>9759995323</v>
      </c>
      <c r="D4876" s="57"/>
      <c r="E4876" s="57"/>
      <c r="F4876" s="279">
        <v>221305211</v>
      </c>
      <c r="G4876" s="286">
        <v>683669798</v>
      </c>
      <c r="H4876" s="278">
        <v>45371</v>
      </c>
      <c r="I4876" s="278"/>
      <c r="K4876" s="57"/>
      <c r="L4876" s="57"/>
      <c r="M4876" s="274"/>
      <c r="N4876" s="274"/>
      <c r="O4876" s="57"/>
    </row>
    <row r="4877" spans="1:15">
      <c r="A4877" s="57"/>
      <c r="B4877" s="278">
        <v>47881</v>
      </c>
      <c r="C4877" s="283">
        <f t="shared" si="74"/>
        <v>10334725480</v>
      </c>
      <c r="D4877" s="57"/>
      <c r="E4877" s="57"/>
      <c r="F4877" s="279">
        <v>796035368</v>
      </c>
      <c r="G4877" s="286">
        <v>683758623</v>
      </c>
      <c r="H4877" s="278">
        <v>43457</v>
      </c>
      <c r="I4877" s="278"/>
      <c r="K4877" s="57"/>
      <c r="L4877" s="57"/>
      <c r="M4877" s="274"/>
      <c r="N4877" s="274"/>
      <c r="O4877" s="57"/>
    </row>
    <row r="4878" spans="1:15">
      <c r="A4878" s="57"/>
      <c r="B4878" s="278">
        <v>47882</v>
      </c>
      <c r="C4878" s="283">
        <f t="shared" si="74"/>
        <v>9936680094</v>
      </c>
      <c r="D4878" s="57"/>
      <c r="E4878" s="57"/>
      <c r="F4878" s="279">
        <v>397989982</v>
      </c>
      <c r="G4878" s="286">
        <v>683791243</v>
      </c>
      <c r="H4878" s="278">
        <v>44579</v>
      </c>
      <c r="I4878" s="278"/>
      <c r="K4878" s="57"/>
      <c r="L4878" s="57"/>
      <c r="M4878" s="274"/>
      <c r="N4878" s="274"/>
      <c r="O4878" s="57"/>
    </row>
    <row r="4879" spans="1:15">
      <c r="A4879" s="57"/>
      <c r="B4879" s="278">
        <v>47883</v>
      </c>
      <c r="C4879" s="283">
        <f t="shared" si="74"/>
        <v>9916581216</v>
      </c>
      <c r="D4879" s="57"/>
      <c r="E4879" s="57"/>
      <c r="F4879" s="279">
        <v>377891104</v>
      </c>
      <c r="G4879" s="286">
        <v>683817562</v>
      </c>
      <c r="H4879" s="278">
        <v>50111</v>
      </c>
      <c r="I4879" s="278"/>
      <c r="K4879" s="57"/>
      <c r="L4879" s="57"/>
      <c r="M4879" s="274"/>
      <c r="N4879" s="274"/>
      <c r="O4879" s="57"/>
    </row>
    <row r="4880" spans="1:15">
      <c r="A4880" s="57"/>
      <c r="B4880" s="278">
        <v>47884</v>
      </c>
      <c r="C4880" s="283">
        <f t="shared" si="74"/>
        <v>9807600087</v>
      </c>
      <c r="D4880" s="57"/>
      <c r="E4880" s="57"/>
      <c r="F4880" s="279">
        <v>268909975</v>
      </c>
      <c r="G4880" s="286">
        <v>683846648</v>
      </c>
      <c r="H4880" s="278">
        <v>47987</v>
      </c>
      <c r="I4880" s="278"/>
      <c r="K4880" s="57"/>
      <c r="L4880" s="57"/>
      <c r="M4880" s="274"/>
      <c r="N4880" s="274"/>
      <c r="O4880" s="57"/>
    </row>
    <row r="4881" spans="1:15">
      <c r="A4881" s="57"/>
      <c r="B4881" s="278">
        <v>47885</v>
      </c>
      <c r="C4881" s="283">
        <f t="shared" si="74"/>
        <v>9968751919</v>
      </c>
      <c r="D4881" s="57"/>
      <c r="E4881" s="57"/>
      <c r="F4881" s="279">
        <v>430061807</v>
      </c>
      <c r="G4881" s="286">
        <v>684373552</v>
      </c>
      <c r="H4881" s="278">
        <v>47557</v>
      </c>
      <c r="I4881" s="278"/>
      <c r="K4881" s="57"/>
      <c r="L4881" s="57"/>
      <c r="M4881" s="274"/>
      <c r="N4881" s="274"/>
      <c r="O4881" s="57"/>
    </row>
    <row r="4882" spans="1:15">
      <c r="A4882" s="57"/>
      <c r="B4882" s="278">
        <v>47886</v>
      </c>
      <c r="C4882" s="283">
        <f t="shared" si="74"/>
        <v>10243488726</v>
      </c>
      <c r="D4882" s="57"/>
      <c r="E4882" s="57"/>
      <c r="F4882" s="279">
        <v>704798614</v>
      </c>
      <c r="G4882" s="286">
        <v>684406046</v>
      </c>
      <c r="H4882" s="278">
        <v>47731</v>
      </c>
      <c r="I4882" s="278"/>
      <c r="K4882" s="57"/>
      <c r="L4882" s="57"/>
      <c r="M4882" s="274"/>
      <c r="N4882" s="274"/>
      <c r="O4882" s="57"/>
    </row>
    <row r="4883" spans="1:15">
      <c r="A4883" s="57"/>
      <c r="B4883" s="278">
        <v>47887</v>
      </c>
      <c r="C4883" s="283">
        <f t="shared" si="74"/>
        <v>10531875392</v>
      </c>
      <c r="D4883" s="57"/>
      <c r="E4883" s="57"/>
      <c r="F4883" s="279">
        <v>993185280</v>
      </c>
      <c r="G4883" s="286">
        <v>684601432</v>
      </c>
      <c r="H4883" s="278">
        <v>46913</v>
      </c>
      <c r="I4883" s="278"/>
      <c r="K4883" s="57"/>
      <c r="L4883" s="57"/>
      <c r="M4883" s="274"/>
      <c r="N4883" s="274"/>
      <c r="O4883" s="57"/>
    </row>
    <row r="4884" spans="1:15">
      <c r="A4884" s="57"/>
      <c r="B4884" s="278">
        <v>47888</v>
      </c>
      <c r="C4884" s="283">
        <f t="shared" si="74"/>
        <v>9673526327</v>
      </c>
      <c r="D4884" s="57"/>
      <c r="E4884" s="57"/>
      <c r="F4884" s="279">
        <v>134836215</v>
      </c>
      <c r="G4884" s="286">
        <v>684708558</v>
      </c>
      <c r="H4884" s="278">
        <v>45456</v>
      </c>
      <c r="I4884" s="278"/>
      <c r="K4884" s="57"/>
      <c r="L4884" s="57"/>
      <c r="M4884" s="274"/>
      <c r="N4884" s="274"/>
      <c r="O4884" s="57"/>
    </row>
    <row r="4885" spans="1:15">
      <c r="A4885" s="57"/>
      <c r="B4885" s="278">
        <v>47889</v>
      </c>
      <c r="C4885" s="283">
        <f t="shared" si="74"/>
        <v>9949231248</v>
      </c>
      <c r="D4885" s="57"/>
      <c r="E4885" s="57"/>
      <c r="F4885" s="279">
        <v>410541136</v>
      </c>
      <c r="G4885" s="286">
        <v>684722901</v>
      </c>
      <c r="H4885" s="278">
        <v>43596</v>
      </c>
      <c r="I4885" s="278"/>
      <c r="K4885" s="57"/>
      <c r="L4885" s="57"/>
      <c r="M4885" s="274"/>
      <c r="N4885" s="274"/>
      <c r="O4885" s="57"/>
    </row>
    <row r="4886" spans="1:15">
      <c r="A4886" s="57"/>
      <c r="B4886" s="278">
        <v>47890</v>
      </c>
      <c r="C4886" s="283">
        <f t="shared" si="74"/>
        <v>9791885430</v>
      </c>
      <c r="D4886" s="57"/>
      <c r="E4886" s="57"/>
      <c r="F4886" s="279">
        <v>253195318</v>
      </c>
      <c r="G4886" s="286">
        <v>684801825</v>
      </c>
      <c r="H4886" s="278">
        <v>48316</v>
      </c>
      <c r="I4886" s="278"/>
      <c r="K4886" s="57"/>
      <c r="L4886" s="57"/>
      <c r="M4886" s="274"/>
      <c r="N4886" s="274"/>
      <c r="O4886" s="57"/>
    </row>
    <row r="4887" spans="1:15">
      <c r="A4887" s="57"/>
      <c r="B4887" s="278">
        <v>47891</v>
      </c>
      <c r="C4887" s="283">
        <f t="shared" si="74"/>
        <v>9916402969</v>
      </c>
      <c r="D4887" s="57"/>
      <c r="E4887" s="57"/>
      <c r="F4887" s="279">
        <v>377712857</v>
      </c>
      <c r="G4887" s="286">
        <v>685005235</v>
      </c>
      <c r="H4887" s="278">
        <v>44840</v>
      </c>
      <c r="I4887" s="278"/>
      <c r="K4887" s="57"/>
      <c r="L4887" s="57"/>
      <c r="M4887" s="274"/>
      <c r="N4887" s="274"/>
      <c r="O4887" s="57"/>
    </row>
    <row r="4888" spans="1:15">
      <c r="A4888" s="57"/>
      <c r="B4888" s="278">
        <v>47892</v>
      </c>
      <c r="C4888" s="283">
        <f t="shared" si="74"/>
        <v>10265610577</v>
      </c>
      <c r="D4888" s="57"/>
      <c r="E4888" s="57"/>
      <c r="F4888" s="279">
        <v>726920465</v>
      </c>
      <c r="G4888" s="286">
        <v>685055563</v>
      </c>
      <c r="H4888" s="278">
        <v>50201</v>
      </c>
      <c r="I4888" s="278"/>
      <c r="K4888" s="57"/>
      <c r="L4888" s="57"/>
      <c r="M4888" s="274"/>
      <c r="N4888" s="274"/>
      <c r="O4888" s="57"/>
    </row>
    <row r="4889" spans="1:15">
      <c r="A4889" s="57"/>
      <c r="B4889" s="278">
        <v>47893</v>
      </c>
      <c r="C4889" s="283">
        <f t="shared" si="74"/>
        <v>10075086764</v>
      </c>
      <c r="D4889" s="57"/>
      <c r="E4889" s="57"/>
      <c r="F4889" s="279">
        <v>536396652</v>
      </c>
      <c r="G4889" s="286">
        <v>685171610</v>
      </c>
      <c r="H4889" s="278">
        <v>47792</v>
      </c>
      <c r="I4889" s="278"/>
      <c r="K4889" s="57"/>
      <c r="L4889" s="57"/>
      <c r="M4889" s="274"/>
      <c r="N4889" s="274"/>
      <c r="O4889" s="57"/>
    </row>
    <row r="4890" spans="1:15">
      <c r="A4890" s="57"/>
      <c r="B4890" s="278">
        <v>47894</v>
      </c>
      <c r="C4890" s="283">
        <f t="shared" si="74"/>
        <v>9966134295</v>
      </c>
      <c r="D4890" s="57"/>
      <c r="E4890" s="57"/>
      <c r="F4890" s="279">
        <v>427444183</v>
      </c>
      <c r="G4890" s="286">
        <v>685218662</v>
      </c>
      <c r="H4890" s="278">
        <v>45803</v>
      </c>
      <c r="I4890" s="278"/>
      <c r="K4890" s="57"/>
      <c r="L4890" s="57"/>
      <c r="M4890" s="274"/>
      <c r="N4890" s="274"/>
      <c r="O4890" s="57"/>
    </row>
    <row r="4891" spans="1:15">
      <c r="A4891" s="57"/>
      <c r="B4891" s="278">
        <v>47895</v>
      </c>
      <c r="C4891" s="283">
        <f t="shared" si="74"/>
        <v>10052585817</v>
      </c>
      <c r="D4891" s="57"/>
      <c r="E4891" s="57"/>
      <c r="F4891" s="279">
        <v>513895705</v>
      </c>
      <c r="G4891" s="286">
        <v>685257870</v>
      </c>
      <c r="H4891" s="278">
        <v>46918</v>
      </c>
      <c r="I4891" s="278"/>
      <c r="K4891" s="57"/>
      <c r="L4891" s="57"/>
      <c r="M4891" s="274"/>
      <c r="N4891" s="274"/>
      <c r="O4891" s="57"/>
    </row>
    <row r="4892" spans="1:15">
      <c r="A4892" s="57"/>
      <c r="B4892" s="278">
        <v>47896</v>
      </c>
      <c r="C4892" s="283">
        <f t="shared" si="74"/>
        <v>9844190913</v>
      </c>
      <c r="D4892" s="57"/>
      <c r="E4892" s="57"/>
      <c r="F4892" s="279">
        <v>305500801</v>
      </c>
      <c r="G4892" s="286">
        <v>685451857</v>
      </c>
      <c r="H4892" s="278">
        <v>43951</v>
      </c>
      <c r="I4892" s="278"/>
      <c r="K4892" s="57"/>
      <c r="L4892" s="57"/>
      <c r="M4892" s="274"/>
      <c r="N4892" s="274"/>
      <c r="O4892" s="57"/>
    </row>
    <row r="4893" spans="1:15">
      <c r="A4893" s="57"/>
      <c r="B4893" s="278">
        <v>47897</v>
      </c>
      <c r="C4893" s="283">
        <f t="shared" si="74"/>
        <v>9866239694</v>
      </c>
      <c r="D4893" s="57"/>
      <c r="E4893" s="57"/>
      <c r="F4893" s="279">
        <v>327549582</v>
      </c>
      <c r="G4893" s="286">
        <v>685493102</v>
      </c>
      <c r="H4893" s="278">
        <v>48218</v>
      </c>
      <c r="I4893" s="278"/>
      <c r="K4893" s="57"/>
      <c r="L4893" s="57"/>
      <c r="M4893" s="274"/>
      <c r="N4893" s="274"/>
      <c r="O4893" s="57"/>
    </row>
    <row r="4894" spans="1:15">
      <c r="A4894" s="57"/>
      <c r="B4894" s="278">
        <v>47898</v>
      </c>
      <c r="C4894" s="283">
        <f t="shared" si="74"/>
        <v>9959071827</v>
      </c>
      <c r="D4894" s="57"/>
      <c r="E4894" s="57"/>
      <c r="F4894" s="279">
        <v>420381715</v>
      </c>
      <c r="G4894" s="286">
        <v>685622448</v>
      </c>
      <c r="H4894" s="278">
        <v>44658</v>
      </c>
      <c r="I4894" s="278"/>
      <c r="K4894" s="57"/>
      <c r="L4894" s="57"/>
      <c r="M4894" s="274"/>
      <c r="N4894" s="274"/>
      <c r="O4894" s="57"/>
    </row>
    <row r="4895" spans="1:15">
      <c r="A4895" s="57"/>
      <c r="B4895" s="278">
        <v>47899</v>
      </c>
      <c r="C4895" s="283">
        <f t="shared" si="74"/>
        <v>9905512657</v>
      </c>
      <c r="D4895" s="57"/>
      <c r="E4895" s="57"/>
      <c r="F4895" s="279">
        <v>366822545</v>
      </c>
      <c r="G4895" s="286">
        <v>685649621</v>
      </c>
      <c r="H4895" s="278">
        <v>46860</v>
      </c>
      <c r="I4895" s="278"/>
      <c r="K4895" s="57"/>
      <c r="L4895" s="57"/>
      <c r="M4895" s="274"/>
      <c r="N4895" s="274"/>
      <c r="O4895" s="57"/>
    </row>
    <row r="4896" spans="1:15">
      <c r="A4896" s="57"/>
      <c r="B4896" s="278">
        <v>47900</v>
      </c>
      <c r="C4896" s="283">
        <f t="shared" ref="C4896:C4959" si="75">F4896+(F$88*28679+98765)+(G$88*6587+87654)+(E$88*9537+76543)+(J$88*5713+4528)</f>
        <v>9742722862</v>
      </c>
      <c r="D4896" s="57"/>
      <c r="E4896" s="57"/>
      <c r="F4896" s="279">
        <v>204032750</v>
      </c>
      <c r="G4896" s="286">
        <v>685792621</v>
      </c>
      <c r="H4896" s="278">
        <v>46261</v>
      </c>
      <c r="I4896" s="278"/>
      <c r="K4896" s="57"/>
      <c r="L4896" s="57"/>
      <c r="M4896" s="274"/>
      <c r="N4896" s="274"/>
      <c r="O4896" s="57"/>
    </row>
    <row r="4897" spans="1:15">
      <c r="A4897" s="57"/>
      <c r="B4897" s="278">
        <v>47901</v>
      </c>
      <c r="C4897" s="283">
        <f t="shared" si="75"/>
        <v>10236454790</v>
      </c>
      <c r="D4897" s="57"/>
      <c r="E4897" s="57"/>
      <c r="F4897" s="279">
        <v>697764678</v>
      </c>
      <c r="G4897" s="286">
        <v>686035692</v>
      </c>
      <c r="H4897" s="278">
        <v>47050</v>
      </c>
      <c r="I4897" s="278"/>
      <c r="K4897" s="57"/>
      <c r="L4897" s="57"/>
      <c r="M4897" s="274"/>
      <c r="N4897" s="274"/>
      <c r="O4897" s="57"/>
    </row>
    <row r="4898" spans="1:15">
      <c r="A4898" s="57"/>
      <c r="B4898" s="278">
        <v>47902</v>
      </c>
      <c r="C4898" s="283">
        <f t="shared" si="75"/>
        <v>10317009182</v>
      </c>
      <c r="D4898" s="57"/>
      <c r="E4898" s="57"/>
      <c r="F4898" s="279">
        <v>778319070</v>
      </c>
      <c r="G4898" s="286">
        <v>686068567</v>
      </c>
      <c r="H4898" s="278">
        <v>44593</v>
      </c>
      <c r="I4898" s="278"/>
      <c r="K4898" s="57"/>
      <c r="L4898" s="57"/>
      <c r="M4898" s="274"/>
      <c r="N4898" s="274"/>
      <c r="O4898" s="57"/>
    </row>
    <row r="4899" spans="1:15">
      <c r="A4899" s="57"/>
      <c r="B4899" s="278">
        <v>47903</v>
      </c>
      <c r="C4899" s="283">
        <f t="shared" si="75"/>
        <v>10066545637</v>
      </c>
      <c r="D4899" s="57"/>
      <c r="E4899" s="57"/>
      <c r="F4899" s="279">
        <v>527855525</v>
      </c>
      <c r="G4899" s="286">
        <v>686150892</v>
      </c>
      <c r="H4899" s="278">
        <v>48750</v>
      </c>
      <c r="I4899" s="278"/>
      <c r="K4899" s="57"/>
      <c r="L4899" s="57"/>
      <c r="M4899" s="274"/>
      <c r="N4899" s="274"/>
      <c r="O4899" s="57"/>
    </row>
    <row r="4900" spans="1:15">
      <c r="A4900" s="57"/>
      <c r="B4900" s="278">
        <v>47904</v>
      </c>
      <c r="C4900" s="283">
        <f t="shared" si="75"/>
        <v>10433718030</v>
      </c>
      <c r="D4900" s="57"/>
      <c r="E4900" s="57"/>
      <c r="F4900" s="279">
        <v>895027918</v>
      </c>
      <c r="G4900" s="286">
        <v>686236123</v>
      </c>
      <c r="H4900" s="278">
        <v>49401</v>
      </c>
      <c r="I4900" s="278"/>
      <c r="K4900" s="57"/>
      <c r="L4900" s="57"/>
      <c r="M4900" s="274"/>
      <c r="N4900" s="274"/>
      <c r="O4900" s="57"/>
    </row>
    <row r="4901" spans="1:15">
      <c r="A4901" s="57"/>
      <c r="B4901" s="278">
        <v>47905</v>
      </c>
      <c r="C4901" s="283">
        <f t="shared" si="75"/>
        <v>10099493963</v>
      </c>
      <c r="D4901" s="57"/>
      <c r="E4901" s="57"/>
      <c r="F4901" s="279">
        <v>560803851</v>
      </c>
      <c r="G4901" s="286">
        <v>686461861</v>
      </c>
      <c r="H4901" s="278">
        <v>49673</v>
      </c>
      <c r="I4901" s="278"/>
      <c r="K4901" s="57"/>
      <c r="L4901" s="57"/>
      <c r="M4901" s="274"/>
      <c r="N4901" s="274"/>
      <c r="O4901" s="57"/>
    </row>
    <row r="4902" spans="1:15">
      <c r="A4902" s="57"/>
      <c r="B4902" s="278">
        <v>47906</v>
      </c>
      <c r="C4902" s="283">
        <f t="shared" si="75"/>
        <v>10082971177</v>
      </c>
      <c r="D4902" s="57"/>
      <c r="E4902" s="57"/>
      <c r="F4902" s="279">
        <v>544281065</v>
      </c>
      <c r="G4902" s="286">
        <v>686587908</v>
      </c>
      <c r="H4902" s="278">
        <v>49808</v>
      </c>
      <c r="I4902" s="278"/>
      <c r="K4902" s="57"/>
      <c r="L4902" s="57"/>
      <c r="M4902" s="274"/>
      <c r="N4902" s="274"/>
      <c r="O4902" s="57"/>
    </row>
    <row r="4903" spans="1:15">
      <c r="A4903" s="57"/>
      <c r="B4903" s="278">
        <v>47907</v>
      </c>
      <c r="C4903" s="283">
        <f t="shared" si="75"/>
        <v>10417168169</v>
      </c>
      <c r="D4903" s="57"/>
      <c r="E4903" s="57"/>
      <c r="F4903" s="279">
        <v>878478057</v>
      </c>
      <c r="G4903" s="286">
        <v>686648090</v>
      </c>
      <c r="H4903" s="278">
        <v>48030</v>
      </c>
      <c r="I4903" s="278"/>
      <c r="K4903" s="57"/>
      <c r="L4903" s="57"/>
      <c r="M4903" s="274"/>
      <c r="N4903" s="274"/>
      <c r="O4903" s="57"/>
    </row>
    <row r="4904" spans="1:15">
      <c r="A4904" s="57"/>
      <c r="B4904" s="278">
        <v>47908</v>
      </c>
      <c r="C4904" s="283">
        <f t="shared" si="75"/>
        <v>10392797645</v>
      </c>
      <c r="D4904" s="57"/>
      <c r="E4904" s="57"/>
      <c r="F4904" s="279">
        <v>854107533</v>
      </c>
      <c r="G4904" s="286">
        <v>686756876</v>
      </c>
      <c r="H4904" s="278">
        <v>45742</v>
      </c>
      <c r="I4904" s="278"/>
      <c r="K4904" s="57"/>
      <c r="L4904" s="57"/>
      <c r="M4904" s="274"/>
      <c r="N4904" s="274"/>
      <c r="O4904" s="57"/>
    </row>
    <row r="4905" spans="1:15">
      <c r="A4905" s="57"/>
      <c r="B4905" s="278">
        <v>47909</v>
      </c>
      <c r="C4905" s="283">
        <f t="shared" si="75"/>
        <v>10393969411</v>
      </c>
      <c r="D4905" s="57"/>
      <c r="E4905" s="57"/>
      <c r="F4905" s="279">
        <v>855279299</v>
      </c>
      <c r="G4905" s="286">
        <v>686918632</v>
      </c>
      <c r="H4905" s="278">
        <v>47210</v>
      </c>
      <c r="I4905" s="278"/>
      <c r="K4905" s="57"/>
      <c r="L4905" s="57"/>
      <c r="M4905" s="274"/>
      <c r="N4905" s="274"/>
      <c r="O4905" s="57"/>
    </row>
    <row r="4906" spans="1:15">
      <c r="A4906" s="57"/>
      <c r="B4906" s="278">
        <v>47910</v>
      </c>
      <c r="C4906" s="283">
        <f t="shared" si="75"/>
        <v>9759039320</v>
      </c>
      <c r="D4906" s="57"/>
      <c r="E4906" s="57"/>
      <c r="F4906" s="279">
        <v>220349208</v>
      </c>
      <c r="G4906" s="286">
        <v>687315205</v>
      </c>
      <c r="H4906" s="278">
        <v>46958</v>
      </c>
      <c r="I4906" s="278"/>
      <c r="K4906" s="57"/>
      <c r="L4906" s="57"/>
      <c r="M4906" s="274"/>
      <c r="N4906" s="274"/>
      <c r="O4906" s="57"/>
    </row>
    <row r="4907" spans="1:15">
      <c r="A4907" s="57"/>
      <c r="B4907" s="278">
        <v>47911</v>
      </c>
      <c r="C4907" s="283">
        <f t="shared" si="75"/>
        <v>10197020113</v>
      </c>
      <c r="D4907" s="57"/>
      <c r="E4907" s="57"/>
      <c r="F4907" s="279">
        <v>658330001</v>
      </c>
      <c r="G4907" s="286">
        <v>687502524</v>
      </c>
      <c r="H4907" s="278">
        <v>48308</v>
      </c>
      <c r="I4907" s="278"/>
      <c r="K4907" s="57"/>
      <c r="L4907" s="57"/>
      <c r="M4907" s="274"/>
      <c r="N4907" s="274"/>
      <c r="O4907" s="57"/>
    </row>
    <row r="4908" spans="1:15">
      <c r="A4908" s="57"/>
      <c r="B4908" s="278">
        <v>47912</v>
      </c>
      <c r="C4908" s="283">
        <f t="shared" si="75"/>
        <v>10108736712</v>
      </c>
      <c r="D4908" s="57"/>
      <c r="E4908" s="57"/>
      <c r="F4908" s="279">
        <v>570046600</v>
      </c>
      <c r="G4908" s="286">
        <v>687740904</v>
      </c>
      <c r="H4908" s="278">
        <v>45364</v>
      </c>
      <c r="I4908" s="278"/>
      <c r="K4908" s="57"/>
      <c r="L4908" s="57"/>
      <c r="M4908" s="274"/>
      <c r="N4908" s="274"/>
      <c r="O4908" s="57"/>
    </row>
    <row r="4909" spans="1:15">
      <c r="A4909" s="57"/>
      <c r="B4909" s="278">
        <v>47913</v>
      </c>
      <c r="C4909" s="283">
        <f t="shared" si="75"/>
        <v>9871574452</v>
      </c>
      <c r="D4909" s="57"/>
      <c r="E4909" s="57"/>
      <c r="F4909" s="279">
        <v>332884340</v>
      </c>
      <c r="G4909" s="286">
        <v>687809563</v>
      </c>
      <c r="H4909" s="278">
        <v>43547</v>
      </c>
      <c r="I4909" s="278"/>
      <c r="K4909" s="57"/>
      <c r="L4909" s="57"/>
      <c r="M4909" s="274"/>
      <c r="N4909" s="274"/>
      <c r="O4909" s="57"/>
    </row>
    <row r="4910" spans="1:15">
      <c r="A4910" s="57"/>
      <c r="B4910" s="278">
        <v>47914</v>
      </c>
      <c r="C4910" s="283">
        <f t="shared" si="75"/>
        <v>10522237262</v>
      </c>
      <c r="D4910" s="57"/>
      <c r="E4910" s="57"/>
      <c r="F4910" s="279">
        <v>983547150</v>
      </c>
      <c r="G4910" s="286">
        <v>688226655</v>
      </c>
      <c r="H4910" s="278">
        <v>47133</v>
      </c>
      <c r="I4910" s="278"/>
      <c r="K4910" s="57"/>
      <c r="L4910" s="57"/>
      <c r="M4910" s="274"/>
      <c r="N4910" s="274"/>
      <c r="O4910" s="57"/>
    </row>
    <row r="4911" spans="1:15">
      <c r="A4911" s="57"/>
      <c r="B4911" s="278">
        <v>47915</v>
      </c>
      <c r="C4911" s="283">
        <f t="shared" si="75"/>
        <v>10161560159</v>
      </c>
      <c r="D4911" s="57"/>
      <c r="E4911" s="57"/>
      <c r="F4911" s="279">
        <v>622870047</v>
      </c>
      <c r="G4911" s="286">
        <v>688282948</v>
      </c>
      <c r="H4911" s="278">
        <v>47488</v>
      </c>
      <c r="I4911" s="278"/>
      <c r="K4911" s="57"/>
      <c r="L4911" s="57"/>
      <c r="M4911" s="274"/>
      <c r="N4911" s="274"/>
      <c r="O4911" s="57"/>
    </row>
    <row r="4912" spans="1:15">
      <c r="A4912" s="57"/>
      <c r="B4912" s="278">
        <v>47916</v>
      </c>
      <c r="C4912" s="283">
        <f t="shared" si="75"/>
        <v>9696534643</v>
      </c>
      <c r="D4912" s="57"/>
      <c r="E4912" s="57"/>
      <c r="F4912" s="279">
        <v>157844531</v>
      </c>
      <c r="G4912" s="286">
        <v>688331226</v>
      </c>
      <c r="H4912" s="278">
        <v>45252</v>
      </c>
      <c r="I4912" s="278"/>
      <c r="K4912" s="57"/>
      <c r="L4912" s="57"/>
      <c r="M4912" s="274"/>
      <c r="N4912" s="274"/>
      <c r="O4912" s="57"/>
    </row>
    <row r="4913" spans="1:15">
      <c r="A4913" s="57"/>
      <c r="B4913" s="278">
        <v>47917</v>
      </c>
      <c r="C4913" s="283">
        <f t="shared" si="75"/>
        <v>10121651886</v>
      </c>
      <c r="D4913" s="57"/>
      <c r="E4913" s="57"/>
      <c r="F4913" s="279">
        <v>582961774</v>
      </c>
      <c r="G4913" s="286">
        <v>688364023</v>
      </c>
      <c r="H4913" s="278">
        <v>45997</v>
      </c>
      <c r="I4913" s="278"/>
      <c r="K4913" s="57"/>
      <c r="L4913" s="57"/>
      <c r="M4913" s="274"/>
      <c r="N4913" s="274"/>
      <c r="O4913" s="57"/>
    </row>
    <row r="4914" spans="1:15">
      <c r="A4914" s="57"/>
      <c r="B4914" s="278">
        <v>47918</v>
      </c>
      <c r="C4914" s="283">
        <f t="shared" si="75"/>
        <v>10427491970</v>
      </c>
      <c r="D4914" s="57"/>
      <c r="E4914" s="57"/>
      <c r="F4914" s="279">
        <v>888801858</v>
      </c>
      <c r="G4914" s="286">
        <v>688445527</v>
      </c>
      <c r="H4914" s="278">
        <v>48054</v>
      </c>
      <c r="I4914" s="278"/>
      <c r="K4914" s="57"/>
      <c r="L4914" s="57"/>
      <c r="M4914" s="274"/>
      <c r="N4914" s="274"/>
      <c r="O4914" s="57"/>
    </row>
    <row r="4915" spans="1:15">
      <c r="A4915" s="57"/>
      <c r="B4915" s="278">
        <v>47919</v>
      </c>
      <c r="C4915" s="283">
        <f t="shared" si="75"/>
        <v>9714586845</v>
      </c>
      <c r="D4915" s="57"/>
      <c r="E4915" s="57"/>
      <c r="F4915" s="279">
        <v>175896733</v>
      </c>
      <c r="G4915" s="286">
        <v>688488804</v>
      </c>
      <c r="H4915" s="278">
        <v>48004</v>
      </c>
      <c r="I4915" s="278"/>
      <c r="K4915" s="57"/>
      <c r="L4915" s="57"/>
      <c r="M4915" s="274"/>
      <c r="N4915" s="274"/>
      <c r="O4915" s="57"/>
    </row>
    <row r="4916" spans="1:15">
      <c r="A4916" s="57"/>
      <c r="B4916" s="278">
        <v>47920</v>
      </c>
      <c r="C4916" s="283">
        <f t="shared" si="75"/>
        <v>10522611617</v>
      </c>
      <c r="D4916" s="57"/>
      <c r="E4916" s="57"/>
      <c r="F4916" s="279">
        <v>983921505</v>
      </c>
      <c r="G4916" s="286">
        <v>688704707</v>
      </c>
      <c r="H4916" s="278">
        <v>45367</v>
      </c>
      <c r="I4916" s="278"/>
      <c r="K4916" s="57"/>
      <c r="L4916" s="57"/>
      <c r="M4916" s="274"/>
      <c r="N4916" s="274"/>
      <c r="O4916" s="57"/>
    </row>
    <row r="4917" spans="1:15">
      <c r="A4917" s="57"/>
      <c r="B4917" s="278">
        <v>47921</v>
      </c>
      <c r="C4917" s="283">
        <f t="shared" si="75"/>
        <v>10389737677</v>
      </c>
      <c r="D4917" s="57"/>
      <c r="E4917" s="57"/>
      <c r="F4917" s="279">
        <v>851047565</v>
      </c>
      <c r="G4917" s="286">
        <v>688818608</v>
      </c>
      <c r="H4917" s="278">
        <v>49391</v>
      </c>
      <c r="I4917" s="278"/>
      <c r="K4917" s="57"/>
      <c r="L4917" s="57"/>
      <c r="M4917" s="274"/>
      <c r="N4917" s="274"/>
      <c r="O4917" s="57"/>
    </row>
    <row r="4918" spans="1:15">
      <c r="A4918" s="57"/>
      <c r="B4918" s="278">
        <v>47922</v>
      </c>
      <c r="C4918" s="283">
        <f t="shared" si="75"/>
        <v>9920617211</v>
      </c>
      <c r="D4918" s="57"/>
      <c r="E4918" s="57"/>
      <c r="F4918" s="279">
        <v>381927099</v>
      </c>
      <c r="G4918" s="286">
        <v>688938171</v>
      </c>
      <c r="H4918" s="278">
        <v>49686</v>
      </c>
      <c r="I4918" s="278"/>
      <c r="K4918" s="57"/>
      <c r="L4918" s="57"/>
      <c r="M4918" s="274"/>
      <c r="N4918" s="274"/>
      <c r="O4918" s="57"/>
    </row>
    <row r="4919" spans="1:15">
      <c r="A4919" s="57"/>
      <c r="B4919" s="278">
        <v>47923</v>
      </c>
      <c r="C4919" s="283">
        <f t="shared" si="75"/>
        <v>10044561231</v>
      </c>
      <c r="D4919" s="57"/>
      <c r="E4919" s="57"/>
      <c r="F4919" s="279">
        <v>505871119</v>
      </c>
      <c r="G4919" s="286">
        <v>688967797</v>
      </c>
      <c r="H4919" s="278">
        <v>48120</v>
      </c>
      <c r="I4919" s="278"/>
      <c r="K4919" s="57"/>
      <c r="L4919" s="57"/>
      <c r="M4919" s="274"/>
      <c r="N4919" s="274"/>
      <c r="O4919" s="57"/>
    </row>
    <row r="4920" spans="1:15">
      <c r="A4920" s="57"/>
      <c r="B4920" s="278">
        <v>47924</v>
      </c>
      <c r="C4920" s="283">
        <f t="shared" si="75"/>
        <v>10055824895</v>
      </c>
      <c r="D4920" s="57"/>
      <c r="E4920" s="57"/>
      <c r="F4920" s="279">
        <v>517134783</v>
      </c>
      <c r="G4920" s="286">
        <v>688980865</v>
      </c>
      <c r="H4920" s="278">
        <v>44025</v>
      </c>
      <c r="I4920" s="278"/>
      <c r="K4920" s="57"/>
      <c r="L4920" s="57"/>
      <c r="M4920" s="274"/>
      <c r="N4920" s="274"/>
      <c r="O4920" s="57"/>
    </row>
    <row r="4921" spans="1:15">
      <c r="A4921" s="57"/>
      <c r="B4921" s="278">
        <v>47925</v>
      </c>
      <c r="C4921" s="283">
        <f t="shared" si="75"/>
        <v>10313494944</v>
      </c>
      <c r="D4921" s="57"/>
      <c r="E4921" s="57"/>
      <c r="F4921" s="279">
        <v>774804832</v>
      </c>
      <c r="G4921" s="286">
        <v>689174080</v>
      </c>
      <c r="H4921" s="278">
        <v>48350</v>
      </c>
      <c r="I4921" s="278"/>
      <c r="K4921" s="57"/>
      <c r="L4921" s="57"/>
      <c r="M4921" s="274"/>
      <c r="N4921" s="274"/>
      <c r="O4921" s="57"/>
    </row>
    <row r="4922" spans="1:15">
      <c r="A4922" s="57"/>
      <c r="B4922" s="278">
        <v>47926</v>
      </c>
      <c r="C4922" s="283">
        <f t="shared" si="75"/>
        <v>10399379680</v>
      </c>
      <c r="D4922" s="57"/>
      <c r="E4922" s="57"/>
      <c r="F4922" s="279">
        <v>860689568</v>
      </c>
      <c r="G4922" s="286">
        <v>689176580</v>
      </c>
      <c r="H4922" s="278">
        <v>47955</v>
      </c>
      <c r="I4922" s="278"/>
      <c r="K4922" s="57"/>
      <c r="L4922" s="57"/>
      <c r="M4922" s="274"/>
      <c r="N4922" s="274"/>
      <c r="O4922" s="57"/>
    </row>
    <row r="4923" spans="1:15">
      <c r="A4923" s="57"/>
      <c r="B4923" s="278">
        <v>47927</v>
      </c>
      <c r="C4923" s="283">
        <f t="shared" si="75"/>
        <v>9824168714</v>
      </c>
      <c r="D4923" s="57"/>
      <c r="E4923" s="57"/>
      <c r="F4923" s="279">
        <v>285478602</v>
      </c>
      <c r="G4923" s="286">
        <v>689179827</v>
      </c>
      <c r="H4923" s="278">
        <v>46298</v>
      </c>
      <c r="I4923" s="278"/>
      <c r="K4923" s="57"/>
      <c r="L4923" s="57"/>
      <c r="M4923" s="274"/>
      <c r="N4923" s="274"/>
      <c r="O4923" s="57"/>
    </row>
    <row r="4924" spans="1:15">
      <c r="A4924" s="57"/>
      <c r="B4924" s="278">
        <v>47928</v>
      </c>
      <c r="C4924" s="283">
        <f t="shared" si="75"/>
        <v>9698855373</v>
      </c>
      <c r="D4924" s="57"/>
      <c r="E4924" s="57"/>
      <c r="F4924" s="279">
        <v>160165261</v>
      </c>
      <c r="G4924" s="286">
        <v>689374219</v>
      </c>
      <c r="H4924" s="278">
        <v>46363</v>
      </c>
      <c r="I4924" s="278"/>
      <c r="K4924" s="57"/>
      <c r="L4924" s="57"/>
      <c r="M4924" s="274"/>
      <c r="N4924" s="274"/>
      <c r="O4924" s="57"/>
    </row>
    <row r="4925" spans="1:15">
      <c r="A4925" s="57"/>
      <c r="B4925" s="278">
        <v>47929</v>
      </c>
      <c r="C4925" s="283">
        <f t="shared" si="75"/>
        <v>9746257310</v>
      </c>
      <c r="D4925" s="57"/>
      <c r="E4925" s="57"/>
      <c r="F4925" s="279">
        <v>207567198</v>
      </c>
      <c r="G4925" s="286">
        <v>689613648</v>
      </c>
      <c r="H4925" s="278">
        <v>45713</v>
      </c>
      <c r="I4925" s="278"/>
      <c r="K4925" s="57"/>
      <c r="L4925" s="57"/>
      <c r="M4925" s="274"/>
      <c r="N4925" s="274"/>
      <c r="O4925" s="57"/>
    </row>
    <row r="4926" spans="1:15">
      <c r="A4926" s="57"/>
      <c r="B4926" s="278">
        <v>47930</v>
      </c>
      <c r="C4926" s="283">
        <f t="shared" si="75"/>
        <v>10146248894</v>
      </c>
      <c r="D4926" s="57"/>
      <c r="E4926" s="57"/>
      <c r="F4926" s="279">
        <v>607558782</v>
      </c>
      <c r="G4926" s="286">
        <v>689779060</v>
      </c>
      <c r="H4926" s="278">
        <v>48469</v>
      </c>
      <c r="I4926" s="278"/>
      <c r="K4926" s="57"/>
      <c r="L4926" s="57"/>
      <c r="M4926" s="274"/>
      <c r="N4926" s="274"/>
      <c r="O4926" s="57"/>
    </row>
    <row r="4927" spans="1:15">
      <c r="A4927" s="57"/>
      <c r="B4927" s="278">
        <v>47931</v>
      </c>
      <c r="C4927" s="283">
        <f t="shared" si="75"/>
        <v>10064653791</v>
      </c>
      <c r="D4927" s="57"/>
      <c r="E4927" s="57"/>
      <c r="F4927" s="279">
        <v>525963679</v>
      </c>
      <c r="G4927" s="286">
        <v>689975246</v>
      </c>
      <c r="H4927" s="278">
        <v>46550</v>
      </c>
      <c r="I4927" s="278"/>
      <c r="K4927" s="57"/>
      <c r="L4927" s="57"/>
      <c r="M4927" s="274"/>
      <c r="N4927" s="274"/>
      <c r="O4927" s="57"/>
    </row>
    <row r="4928" spans="1:15">
      <c r="A4928" s="57"/>
      <c r="B4928" s="278">
        <v>47932</v>
      </c>
      <c r="C4928" s="283">
        <f t="shared" si="75"/>
        <v>9745829220</v>
      </c>
      <c r="D4928" s="57"/>
      <c r="E4928" s="57"/>
      <c r="F4928" s="279">
        <v>207139108</v>
      </c>
      <c r="G4928" s="286">
        <v>690162472</v>
      </c>
      <c r="H4928" s="278">
        <v>46441</v>
      </c>
      <c r="I4928" s="278"/>
      <c r="K4928" s="57"/>
      <c r="L4928" s="57"/>
      <c r="M4928" s="274"/>
      <c r="N4928" s="274"/>
      <c r="O4928" s="57"/>
    </row>
    <row r="4929" spans="1:15">
      <c r="A4929" s="57"/>
      <c r="B4929" s="278">
        <v>47933</v>
      </c>
      <c r="C4929" s="283">
        <f t="shared" si="75"/>
        <v>9921350605</v>
      </c>
      <c r="D4929" s="57"/>
      <c r="E4929" s="57"/>
      <c r="F4929" s="279">
        <v>382660493</v>
      </c>
      <c r="G4929" s="286">
        <v>690582167</v>
      </c>
      <c r="H4929" s="278">
        <v>44695</v>
      </c>
      <c r="I4929" s="278"/>
      <c r="K4929" s="57"/>
      <c r="L4929" s="57"/>
      <c r="M4929" s="274"/>
      <c r="N4929" s="274"/>
      <c r="O4929" s="57"/>
    </row>
    <row r="4930" spans="1:15">
      <c r="A4930" s="57"/>
      <c r="B4930" s="278">
        <v>47934</v>
      </c>
      <c r="C4930" s="283">
        <f t="shared" si="75"/>
        <v>10276058972</v>
      </c>
      <c r="D4930" s="57"/>
      <c r="E4930" s="57"/>
      <c r="F4930" s="279">
        <v>737368860</v>
      </c>
      <c r="G4930" s="286">
        <v>690683064</v>
      </c>
      <c r="H4930" s="278">
        <v>45857</v>
      </c>
      <c r="I4930" s="278"/>
      <c r="K4930" s="57"/>
      <c r="L4930" s="57"/>
      <c r="M4930" s="274"/>
      <c r="N4930" s="274"/>
      <c r="O4930" s="57"/>
    </row>
    <row r="4931" spans="1:15">
      <c r="A4931" s="57"/>
      <c r="B4931" s="278">
        <v>47935</v>
      </c>
      <c r="C4931" s="283">
        <f t="shared" si="75"/>
        <v>9748598619</v>
      </c>
      <c r="D4931" s="57"/>
      <c r="E4931" s="57"/>
      <c r="F4931" s="279">
        <v>209908507</v>
      </c>
      <c r="G4931" s="286">
        <v>690690572</v>
      </c>
      <c r="H4931" s="278">
        <v>44924</v>
      </c>
      <c r="I4931" s="278"/>
      <c r="K4931" s="57"/>
      <c r="L4931" s="57"/>
      <c r="M4931" s="274"/>
      <c r="N4931" s="274"/>
      <c r="O4931" s="57"/>
    </row>
    <row r="4932" spans="1:15">
      <c r="A4932" s="57"/>
      <c r="B4932" s="278">
        <v>47936</v>
      </c>
      <c r="C4932" s="283">
        <f t="shared" si="75"/>
        <v>10232649871</v>
      </c>
      <c r="D4932" s="57"/>
      <c r="E4932" s="57"/>
      <c r="F4932" s="279">
        <v>693959759</v>
      </c>
      <c r="G4932" s="286">
        <v>690693314</v>
      </c>
      <c r="H4932" s="278">
        <v>47262</v>
      </c>
      <c r="I4932" s="278"/>
      <c r="K4932" s="57"/>
      <c r="L4932" s="57"/>
      <c r="M4932" s="274"/>
      <c r="N4932" s="274"/>
      <c r="O4932" s="57"/>
    </row>
    <row r="4933" spans="1:15">
      <c r="A4933" s="57"/>
      <c r="B4933" s="278">
        <v>47937</v>
      </c>
      <c r="C4933" s="283">
        <f t="shared" si="75"/>
        <v>10015313078</v>
      </c>
      <c r="D4933" s="57"/>
      <c r="E4933" s="57"/>
      <c r="F4933" s="279">
        <v>476622966</v>
      </c>
      <c r="G4933" s="286">
        <v>690864824</v>
      </c>
      <c r="H4933" s="278">
        <v>43925</v>
      </c>
      <c r="I4933" s="278"/>
      <c r="K4933" s="57"/>
      <c r="L4933" s="57"/>
      <c r="M4933" s="274"/>
      <c r="N4933" s="274"/>
      <c r="O4933" s="57"/>
    </row>
    <row r="4934" spans="1:15">
      <c r="A4934" s="57"/>
      <c r="B4934" s="278">
        <v>47938</v>
      </c>
      <c r="C4934" s="283">
        <f t="shared" si="75"/>
        <v>9737240874</v>
      </c>
      <c r="D4934" s="57"/>
      <c r="E4934" s="57"/>
      <c r="F4934" s="279">
        <v>198550762</v>
      </c>
      <c r="G4934" s="286">
        <v>690966852</v>
      </c>
      <c r="H4934" s="278">
        <v>43919</v>
      </c>
      <c r="I4934" s="278"/>
      <c r="K4934" s="57"/>
      <c r="L4934" s="57"/>
      <c r="M4934" s="274"/>
      <c r="N4934" s="274"/>
      <c r="O4934" s="57"/>
    </row>
    <row r="4935" spans="1:15">
      <c r="A4935" s="57"/>
      <c r="B4935" s="278">
        <v>47939</v>
      </c>
      <c r="C4935" s="283">
        <f t="shared" si="75"/>
        <v>9897739536</v>
      </c>
      <c r="D4935" s="57"/>
      <c r="E4935" s="57"/>
      <c r="F4935" s="279">
        <v>359049424</v>
      </c>
      <c r="G4935" s="286">
        <v>691326729</v>
      </c>
      <c r="H4935" s="278">
        <v>49656</v>
      </c>
      <c r="I4935" s="278"/>
      <c r="K4935" s="57"/>
      <c r="L4935" s="57"/>
      <c r="M4935" s="274"/>
      <c r="N4935" s="274"/>
      <c r="O4935" s="57"/>
    </row>
    <row r="4936" spans="1:15">
      <c r="A4936" s="57"/>
      <c r="B4936" s="278">
        <v>47940</v>
      </c>
      <c r="C4936" s="283">
        <f t="shared" si="75"/>
        <v>9644094313</v>
      </c>
      <c r="D4936" s="57"/>
      <c r="E4936" s="57"/>
      <c r="F4936" s="279">
        <v>105404201</v>
      </c>
      <c r="G4936" s="286">
        <v>691724306</v>
      </c>
      <c r="H4936" s="278">
        <v>46008</v>
      </c>
      <c r="I4936" s="278"/>
      <c r="K4936" s="57"/>
      <c r="L4936" s="57"/>
      <c r="M4936" s="274"/>
      <c r="N4936" s="274"/>
      <c r="O4936" s="57"/>
    </row>
    <row r="4937" spans="1:15">
      <c r="A4937" s="57"/>
      <c r="B4937" s="278">
        <v>47941</v>
      </c>
      <c r="C4937" s="283">
        <f t="shared" si="75"/>
        <v>9994261035</v>
      </c>
      <c r="D4937" s="57"/>
      <c r="E4937" s="57"/>
      <c r="F4937" s="279">
        <v>455570923</v>
      </c>
      <c r="G4937" s="286">
        <v>691727665</v>
      </c>
      <c r="H4937" s="278">
        <v>44669</v>
      </c>
      <c r="I4937" s="278"/>
      <c r="K4937" s="57"/>
      <c r="L4937" s="57"/>
      <c r="M4937" s="274"/>
      <c r="N4937" s="274"/>
      <c r="O4937" s="57"/>
    </row>
    <row r="4938" spans="1:15">
      <c r="A4938" s="57"/>
      <c r="B4938" s="278">
        <v>47942</v>
      </c>
      <c r="C4938" s="283">
        <f t="shared" si="75"/>
        <v>9713554667</v>
      </c>
      <c r="D4938" s="57"/>
      <c r="E4938" s="57"/>
      <c r="F4938" s="279">
        <v>174864555</v>
      </c>
      <c r="G4938" s="286">
        <v>691866555</v>
      </c>
      <c r="H4938" s="278">
        <v>45296</v>
      </c>
      <c r="I4938" s="278"/>
      <c r="K4938" s="57"/>
      <c r="L4938" s="57"/>
      <c r="M4938" s="274"/>
      <c r="N4938" s="274"/>
      <c r="O4938" s="57"/>
    </row>
    <row r="4939" spans="1:15">
      <c r="A4939" s="57"/>
      <c r="B4939" s="278">
        <v>47943</v>
      </c>
      <c r="C4939" s="283">
        <f t="shared" si="75"/>
        <v>9690349647</v>
      </c>
      <c r="D4939" s="57"/>
      <c r="E4939" s="57"/>
      <c r="F4939" s="279">
        <v>151659535</v>
      </c>
      <c r="G4939" s="286">
        <v>691874093</v>
      </c>
      <c r="H4939" s="278">
        <v>46314</v>
      </c>
      <c r="I4939" s="278"/>
      <c r="K4939" s="57"/>
      <c r="L4939" s="57"/>
      <c r="M4939" s="274"/>
      <c r="N4939" s="274"/>
      <c r="O4939" s="57"/>
    </row>
    <row r="4940" spans="1:15">
      <c r="A4940" s="57"/>
      <c r="B4940" s="278">
        <v>47944</v>
      </c>
      <c r="C4940" s="283">
        <f t="shared" si="75"/>
        <v>9995832251</v>
      </c>
      <c r="D4940" s="57"/>
      <c r="E4940" s="57"/>
      <c r="F4940" s="279">
        <v>457142139</v>
      </c>
      <c r="G4940" s="286">
        <v>692009191</v>
      </c>
      <c r="H4940" s="278">
        <v>44131</v>
      </c>
      <c r="I4940" s="278"/>
      <c r="K4940" s="57"/>
      <c r="L4940" s="57"/>
      <c r="M4940" s="274"/>
      <c r="N4940" s="274"/>
      <c r="O4940" s="57"/>
    </row>
    <row r="4941" spans="1:15">
      <c r="A4941" s="57"/>
      <c r="B4941" s="278">
        <v>47945</v>
      </c>
      <c r="C4941" s="283">
        <f t="shared" si="75"/>
        <v>9763745347</v>
      </c>
      <c r="D4941" s="57"/>
      <c r="E4941" s="57"/>
      <c r="F4941" s="279">
        <v>225055235</v>
      </c>
      <c r="G4941" s="286">
        <v>692051657</v>
      </c>
      <c r="H4941" s="278">
        <v>47592</v>
      </c>
      <c r="I4941" s="278"/>
      <c r="K4941" s="57"/>
      <c r="L4941" s="57"/>
      <c r="M4941" s="274"/>
      <c r="N4941" s="274"/>
      <c r="O4941" s="57"/>
    </row>
    <row r="4942" spans="1:15">
      <c r="A4942" s="57"/>
      <c r="B4942" s="278">
        <v>47946</v>
      </c>
      <c r="C4942" s="283">
        <f t="shared" si="75"/>
        <v>10358414218</v>
      </c>
      <c r="D4942" s="57"/>
      <c r="E4942" s="57"/>
      <c r="F4942" s="279">
        <v>819724106</v>
      </c>
      <c r="G4942" s="286">
        <v>692085869</v>
      </c>
      <c r="H4942" s="278">
        <v>45781</v>
      </c>
      <c r="I4942" s="278"/>
      <c r="K4942" s="57"/>
      <c r="L4942" s="57"/>
      <c r="M4942" s="274"/>
      <c r="N4942" s="274"/>
      <c r="O4942" s="57"/>
    </row>
    <row r="4943" spans="1:15">
      <c r="A4943" s="57"/>
      <c r="B4943" s="278">
        <v>47947</v>
      </c>
      <c r="C4943" s="283">
        <f t="shared" si="75"/>
        <v>9667647162</v>
      </c>
      <c r="D4943" s="57"/>
      <c r="E4943" s="57"/>
      <c r="F4943" s="279">
        <v>128957050</v>
      </c>
      <c r="G4943" s="286">
        <v>692242826</v>
      </c>
      <c r="H4943" s="278">
        <v>44194</v>
      </c>
      <c r="I4943" s="278"/>
      <c r="K4943" s="57"/>
      <c r="L4943" s="57"/>
      <c r="M4943" s="274"/>
      <c r="N4943" s="274"/>
      <c r="O4943" s="57"/>
    </row>
    <row r="4944" spans="1:15">
      <c r="A4944" s="57"/>
      <c r="B4944" s="278">
        <v>47948</v>
      </c>
      <c r="C4944" s="283">
        <f t="shared" si="75"/>
        <v>10271233687</v>
      </c>
      <c r="D4944" s="57"/>
      <c r="E4944" s="57"/>
      <c r="F4944" s="279">
        <v>732543575</v>
      </c>
      <c r="G4944" s="286">
        <v>692304950</v>
      </c>
      <c r="H4944" s="278">
        <v>43865</v>
      </c>
      <c r="I4944" s="278"/>
      <c r="K4944" s="57"/>
      <c r="L4944" s="57"/>
      <c r="M4944" s="274"/>
      <c r="N4944" s="274"/>
      <c r="O4944" s="57"/>
    </row>
    <row r="4945" spans="1:15">
      <c r="A4945" s="57"/>
      <c r="B4945" s="278">
        <v>47949</v>
      </c>
      <c r="C4945" s="283">
        <f t="shared" si="75"/>
        <v>9736483459</v>
      </c>
      <c r="D4945" s="57"/>
      <c r="E4945" s="57"/>
      <c r="F4945" s="279">
        <v>197793347</v>
      </c>
      <c r="G4945" s="286">
        <v>692406650</v>
      </c>
      <c r="H4945" s="278">
        <v>45109</v>
      </c>
      <c r="I4945" s="278"/>
      <c r="K4945" s="57"/>
      <c r="L4945" s="57"/>
      <c r="M4945" s="274"/>
      <c r="N4945" s="274"/>
      <c r="O4945" s="57"/>
    </row>
    <row r="4946" spans="1:15">
      <c r="A4946" s="57"/>
      <c r="B4946" s="278">
        <v>47950</v>
      </c>
      <c r="C4946" s="283">
        <f t="shared" si="75"/>
        <v>9911091996</v>
      </c>
      <c r="D4946" s="57"/>
      <c r="E4946" s="57"/>
      <c r="F4946" s="279">
        <v>372401884</v>
      </c>
      <c r="G4946" s="286">
        <v>692689541</v>
      </c>
      <c r="H4946" s="278">
        <v>49966</v>
      </c>
      <c r="I4946" s="278"/>
      <c r="K4946" s="57"/>
      <c r="L4946" s="57"/>
      <c r="M4946" s="274"/>
      <c r="N4946" s="274"/>
      <c r="O4946" s="57"/>
    </row>
    <row r="4947" spans="1:15">
      <c r="A4947" s="57"/>
      <c r="B4947" s="278">
        <v>47951</v>
      </c>
      <c r="C4947" s="283">
        <f t="shared" si="75"/>
        <v>10110780265</v>
      </c>
      <c r="D4947" s="57"/>
      <c r="E4947" s="57"/>
      <c r="F4947" s="279">
        <v>572090153</v>
      </c>
      <c r="G4947" s="286">
        <v>692795083</v>
      </c>
      <c r="H4947" s="278">
        <v>48670</v>
      </c>
      <c r="I4947" s="278"/>
      <c r="K4947" s="57"/>
      <c r="L4947" s="57"/>
      <c r="M4947" s="274"/>
      <c r="N4947" s="274"/>
      <c r="O4947" s="57"/>
    </row>
    <row r="4948" spans="1:15">
      <c r="A4948" s="57"/>
      <c r="B4948" s="278">
        <v>47952</v>
      </c>
      <c r="C4948" s="283">
        <f t="shared" si="75"/>
        <v>10042003645</v>
      </c>
      <c r="D4948" s="57"/>
      <c r="E4948" s="57"/>
      <c r="F4948" s="279">
        <v>503313533</v>
      </c>
      <c r="G4948" s="286">
        <v>692838260</v>
      </c>
      <c r="H4948" s="278">
        <v>49060</v>
      </c>
      <c r="I4948" s="278"/>
      <c r="K4948" s="57"/>
      <c r="L4948" s="57"/>
      <c r="M4948" s="274"/>
      <c r="N4948" s="274"/>
      <c r="O4948" s="57"/>
    </row>
    <row r="4949" spans="1:15">
      <c r="A4949" s="57"/>
      <c r="B4949" s="278">
        <v>47953</v>
      </c>
      <c r="C4949" s="283">
        <f t="shared" si="75"/>
        <v>10183647071</v>
      </c>
      <c r="D4949" s="57"/>
      <c r="E4949" s="57"/>
      <c r="F4949" s="279">
        <v>644956959</v>
      </c>
      <c r="G4949" s="286">
        <v>692883937</v>
      </c>
      <c r="H4949" s="278">
        <v>48512</v>
      </c>
      <c r="I4949" s="278"/>
      <c r="K4949" s="57"/>
      <c r="L4949" s="57"/>
      <c r="M4949" s="274"/>
      <c r="N4949" s="274"/>
      <c r="O4949" s="57"/>
    </row>
    <row r="4950" spans="1:15">
      <c r="A4950" s="57"/>
      <c r="B4950" s="278">
        <v>47954</v>
      </c>
      <c r="C4950" s="283">
        <f t="shared" si="75"/>
        <v>10121757821</v>
      </c>
      <c r="D4950" s="57"/>
      <c r="E4950" s="57"/>
      <c r="F4950" s="279">
        <v>583067709</v>
      </c>
      <c r="G4950" s="286">
        <v>693299722</v>
      </c>
      <c r="H4950" s="278">
        <v>49636</v>
      </c>
      <c r="I4950" s="278"/>
      <c r="K4950" s="57"/>
      <c r="L4950" s="57"/>
      <c r="M4950" s="274"/>
      <c r="N4950" s="274"/>
      <c r="O4950" s="57"/>
    </row>
    <row r="4951" spans="1:15">
      <c r="A4951" s="57"/>
      <c r="B4951" s="278">
        <v>47955</v>
      </c>
      <c r="C4951" s="283">
        <f t="shared" si="75"/>
        <v>10227866692</v>
      </c>
      <c r="D4951" s="57"/>
      <c r="E4951" s="57"/>
      <c r="F4951" s="279">
        <v>689176580</v>
      </c>
      <c r="G4951" s="286">
        <v>693416857</v>
      </c>
      <c r="H4951" s="278">
        <v>47436</v>
      </c>
      <c r="I4951" s="278"/>
      <c r="K4951" s="57"/>
      <c r="L4951" s="57"/>
      <c r="M4951" s="274"/>
      <c r="N4951" s="274"/>
      <c r="O4951" s="57"/>
    </row>
    <row r="4952" spans="1:15">
      <c r="A4952" s="57"/>
      <c r="B4952" s="278">
        <v>47956</v>
      </c>
      <c r="C4952" s="283">
        <f t="shared" si="75"/>
        <v>9664915770</v>
      </c>
      <c r="D4952" s="57"/>
      <c r="E4952" s="57"/>
      <c r="F4952" s="279">
        <v>126225658</v>
      </c>
      <c r="G4952" s="286">
        <v>693555118</v>
      </c>
      <c r="H4952" s="278">
        <v>49145</v>
      </c>
      <c r="I4952" s="278"/>
      <c r="K4952" s="57"/>
      <c r="L4952" s="57"/>
      <c r="M4952" s="274"/>
      <c r="N4952" s="274"/>
      <c r="O4952" s="57"/>
    </row>
    <row r="4953" spans="1:15">
      <c r="A4953" s="57"/>
      <c r="B4953" s="278">
        <v>47957</v>
      </c>
      <c r="C4953" s="283">
        <f t="shared" si="75"/>
        <v>9883573257</v>
      </c>
      <c r="D4953" s="57"/>
      <c r="E4953" s="57"/>
      <c r="F4953" s="279">
        <v>344883145</v>
      </c>
      <c r="G4953" s="286">
        <v>693647999</v>
      </c>
      <c r="H4953" s="278">
        <v>45229</v>
      </c>
      <c r="I4953" s="278"/>
      <c r="K4953" s="57"/>
      <c r="L4953" s="57"/>
      <c r="M4953" s="274"/>
      <c r="N4953" s="274"/>
      <c r="O4953" s="57"/>
    </row>
    <row r="4954" spans="1:15">
      <c r="A4954" s="57"/>
      <c r="B4954" s="278">
        <v>47958</v>
      </c>
      <c r="C4954" s="283">
        <f t="shared" si="75"/>
        <v>9918547637</v>
      </c>
      <c r="D4954" s="57"/>
      <c r="E4954" s="57"/>
      <c r="F4954" s="279">
        <v>379857525</v>
      </c>
      <c r="G4954" s="286">
        <v>693707179</v>
      </c>
      <c r="H4954" s="278">
        <v>44660</v>
      </c>
      <c r="I4954" s="278"/>
      <c r="K4954" s="57"/>
      <c r="L4954" s="57"/>
      <c r="M4954" s="274"/>
      <c r="N4954" s="274"/>
      <c r="O4954" s="57"/>
    </row>
    <row r="4955" spans="1:15">
      <c r="A4955" s="57"/>
      <c r="B4955" s="278">
        <v>47959</v>
      </c>
      <c r="C4955" s="283">
        <f t="shared" si="75"/>
        <v>10329490731</v>
      </c>
      <c r="D4955" s="57"/>
      <c r="E4955" s="57"/>
      <c r="F4955" s="279">
        <v>790800619</v>
      </c>
      <c r="G4955" s="286">
        <v>693761655</v>
      </c>
      <c r="H4955" s="278">
        <v>47486</v>
      </c>
      <c r="I4955" s="278"/>
      <c r="K4955" s="57"/>
      <c r="L4955" s="57"/>
      <c r="M4955" s="274"/>
      <c r="N4955" s="274"/>
      <c r="O4955" s="57"/>
    </row>
    <row r="4956" spans="1:15">
      <c r="A4956" s="57"/>
      <c r="B4956" s="278">
        <v>47960</v>
      </c>
      <c r="C4956" s="283">
        <f t="shared" si="75"/>
        <v>10305263091</v>
      </c>
      <c r="D4956" s="57"/>
      <c r="E4956" s="57"/>
      <c r="F4956" s="279">
        <v>766572979</v>
      </c>
      <c r="G4956" s="286">
        <v>693819829</v>
      </c>
      <c r="H4956" s="278">
        <v>49091</v>
      </c>
      <c r="I4956" s="278"/>
      <c r="K4956" s="57"/>
      <c r="L4956" s="57"/>
      <c r="M4956" s="274"/>
      <c r="N4956" s="274"/>
      <c r="O4956" s="57"/>
    </row>
    <row r="4957" spans="1:15">
      <c r="A4957" s="57"/>
      <c r="B4957" s="278">
        <v>47961</v>
      </c>
      <c r="C4957" s="283">
        <f t="shared" si="75"/>
        <v>10147151262</v>
      </c>
      <c r="D4957" s="57"/>
      <c r="E4957" s="57"/>
      <c r="F4957" s="279">
        <v>608461150</v>
      </c>
      <c r="G4957" s="286">
        <v>693959759</v>
      </c>
      <c r="H4957" s="278">
        <v>47936</v>
      </c>
      <c r="I4957" s="278"/>
      <c r="K4957" s="57"/>
      <c r="L4957" s="57"/>
      <c r="M4957" s="274"/>
      <c r="N4957" s="274"/>
      <c r="O4957" s="57"/>
    </row>
    <row r="4958" spans="1:15">
      <c r="A4958" s="57"/>
      <c r="B4958" s="278">
        <v>47962</v>
      </c>
      <c r="C4958" s="283">
        <f t="shared" si="75"/>
        <v>10412604660</v>
      </c>
      <c r="D4958" s="57"/>
      <c r="E4958" s="57"/>
      <c r="F4958" s="279">
        <v>873914548</v>
      </c>
      <c r="G4958" s="286">
        <v>693976592</v>
      </c>
      <c r="H4958" s="278">
        <v>45605</v>
      </c>
      <c r="I4958" s="278"/>
      <c r="K4958" s="57"/>
      <c r="L4958" s="57"/>
      <c r="M4958" s="274"/>
      <c r="N4958" s="274"/>
      <c r="O4958" s="57"/>
    </row>
    <row r="4959" spans="1:15">
      <c r="A4959" s="57"/>
      <c r="B4959" s="278">
        <v>47963</v>
      </c>
      <c r="C4959" s="283">
        <f t="shared" si="75"/>
        <v>10099076022</v>
      </c>
      <c r="D4959" s="57"/>
      <c r="E4959" s="57"/>
      <c r="F4959" s="279">
        <v>560385910</v>
      </c>
      <c r="G4959" s="286">
        <v>694009159</v>
      </c>
      <c r="H4959" s="278">
        <v>48959</v>
      </c>
      <c r="I4959" s="278"/>
      <c r="K4959" s="57"/>
      <c r="L4959" s="57"/>
      <c r="M4959" s="274"/>
      <c r="N4959" s="274"/>
      <c r="O4959" s="57"/>
    </row>
    <row r="4960" spans="1:15">
      <c r="A4960" s="57"/>
      <c r="B4960" s="278">
        <v>47964</v>
      </c>
      <c r="C4960" s="283">
        <f t="shared" ref="C4960:C5023" si="76">F4960+(F$88*28679+98765)+(G$88*6587+87654)+(E$88*9537+76543)+(J$88*5713+4528)</f>
        <v>10474760882</v>
      </c>
      <c r="D4960" s="57"/>
      <c r="E4960" s="57"/>
      <c r="F4960" s="279">
        <v>936070770</v>
      </c>
      <c r="G4960" s="286">
        <v>694224650</v>
      </c>
      <c r="H4960" s="278">
        <v>48763</v>
      </c>
      <c r="I4960" s="278"/>
      <c r="K4960" s="57"/>
      <c r="L4960" s="57"/>
      <c r="M4960" s="274"/>
      <c r="N4960" s="274"/>
      <c r="O4960" s="57"/>
    </row>
    <row r="4961" spans="1:15">
      <c r="A4961" s="57"/>
      <c r="B4961" s="278">
        <v>47965</v>
      </c>
      <c r="C4961" s="283">
        <f t="shared" si="76"/>
        <v>9929747632</v>
      </c>
      <c r="D4961" s="57"/>
      <c r="E4961" s="57"/>
      <c r="F4961" s="279">
        <v>391057520</v>
      </c>
      <c r="G4961" s="286">
        <v>694271927</v>
      </c>
      <c r="H4961" s="278">
        <v>45626</v>
      </c>
      <c r="I4961" s="278"/>
      <c r="K4961" s="57"/>
      <c r="L4961" s="57"/>
      <c r="M4961" s="274"/>
      <c r="N4961" s="274"/>
      <c r="O4961" s="57"/>
    </row>
    <row r="4962" spans="1:15">
      <c r="A4962" s="57"/>
      <c r="B4962" s="278">
        <v>47966</v>
      </c>
      <c r="C4962" s="283">
        <f t="shared" si="76"/>
        <v>10507758140</v>
      </c>
      <c r="D4962" s="57"/>
      <c r="E4962" s="57"/>
      <c r="F4962" s="279">
        <v>969068028</v>
      </c>
      <c r="G4962" s="286">
        <v>694349190</v>
      </c>
      <c r="H4962" s="278">
        <v>43074</v>
      </c>
      <c r="I4962" s="278"/>
      <c r="K4962" s="57"/>
      <c r="L4962" s="57"/>
      <c r="M4962" s="274"/>
      <c r="N4962" s="274"/>
      <c r="O4962" s="57"/>
    </row>
    <row r="4963" spans="1:15">
      <c r="A4963" s="57"/>
      <c r="B4963" s="278">
        <v>47967</v>
      </c>
      <c r="C4963" s="283">
        <f t="shared" si="76"/>
        <v>10396365322</v>
      </c>
      <c r="D4963" s="57"/>
      <c r="E4963" s="57"/>
      <c r="F4963" s="279">
        <v>857675210</v>
      </c>
      <c r="G4963" s="286">
        <v>694503456</v>
      </c>
      <c r="H4963" s="278">
        <v>49112</v>
      </c>
      <c r="I4963" s="278"/>
      <c r="K4963" s="57"/>
      <c r="L4963" s="57"/>
      <c r="M4963" s="274"/>
      <c r="N4963" s="274"/>
      <c r="O4963" s="57"/>
    </row>
    <row r="4964" spans="1:15">
      <c r="A4964" s="57"/>
      <c r="B4964" s="278">
        <v>47968</v>
      </c>
      <c r="C4964" s="283">
        <f t="shared" si="76"/>
        <v>10249008055</v>
      </c>
      <c r="D4964" s="57"/>
      <c r="E4964" s="57"/>
      <c r="F4964" s="279">
        <v>710317943</v>
      </c>
      <c r="G4964" s="286">
        <v>694576923</v>
      </c>
      <c r="H4964" s="278">
        <v>47629</v>
      </c>
      <c r="I4964" s="278"/>
      <c r="K4964" s="57"/>
      <c r="L4964" s="57"/>
      <c r="M4964" s="274"/>
      <c r="N4964" s="274"/>
      <c r="O4964" s="57"/>
    </row>
    <row r="4965" spans="1:15">
      <c r="A4965" s="57"/>
      <c r="B4965" s="278">
        <v>47969</v>
      </c>
      <c r="C4965" s="283">
        <f t="shared" si="76"/>
        <v>9676876461</v>
      </c>
      <c r="D4965" s="57"/>
      <c r="E4965" s="57"/>
      <c r="F4965" s="279">
        <v>138186349</v>
      </c>
      <c r="G4965" s="286">
        <v>694581035</v>
      </c>
      <c r="H4965" s="278">
        <v>44778</v>
      </c>
      <c r="I4965" s="278"/>
      <c r="K4965" s="57"/>
      <c r="L4965" s="57"/>
      <c r="M4965" s="274"/>
      <c r="N4965" s="274"/>
      <c r="O4965" s="57"/>
    </row>
    <row r="4966" spans="1:15">
      <c r="A4966" s="57"/>
      <c r="B4966" s="278">
        <v>47970</v>
      </c>
      <c r="C4966" s="283">
        <f t="shared" si="76"/>
        <v>10477479761</v>
      </c>
      <c r="D4966" s="57"/>
      <c r="E4966" s="57"/>
      <c r="F4966" s="279">
        <v>938789649</v>
      </c>
      <c r="G4966" s="286">
        <v>694670007</v>
      </c>
      <c r="H4966" s="278">
        <v>47013</v>
      </c>
      <c r="I4966" s="278"/>
      <c r="K4966" s="57"/>
      <c r="L4966" s="57"/>
      <c r="M4966" s="274"/>
      <c r="N4966" s="274"/>
      <c r="O4966" s="57"/>
    </row>
    <row r="4967" spans="1:15">
      <c r="A4967" s="57"/>
      <c r="B4967" s="278">
        <v>47971</v>
      </c>
      <c r="C4967" s="283">
        <f t="shared" si="76"/>
        <v>9971167968</v>
      </c>
      <c r="D4967" s="57"/>
      <c r="E4967" s="57"/>
      <c r="F4967" s="279">
        <v>432477856</v>
      </c>
      <c r="G4967" s="286">
        <v>695063181</v>
      </c>
      <c r="H4967" s="278">
        <v>47290</v>
      </c>
      <c r="I4967" s="278"/>
      <c r="K4967" s="57"/>
      <c r="L4967" s="57"/>
      <c r="M4967" s="274"/>
      <c r="N4967" s="274"/>
      <c r="O4967" s="57"/>
    </row>
    <row r="4968" spans="1:15">
      <c r="A4968" s="57"/>
      <c r="B4968" s="278">
        <v>47972</v>
      </c>
      <c r="C4968" s="283">
        <f t="shared" si="76"/>
        <v>9897997955</v>
      </c>
      <c r="D4968" s="57"/>
      <c r="E4968" s="57"/>
      <c r="F4968" s="279">
        <v>359307843</v>
      </c>
      <c r="G4968" s="286">
        <v>695158349</v>
      </c>
      <c r="H4968" s="278">
        <v>44768</v>
      </c>
      <c r="I4968" s="278"/>
      <c r="K4968" s="57"/>
      <c r="L4968" s="57"/>
      <c r="M4968" s="274"/>
      <c r="N4968" s="274"/>
      <c r="O4968" s="57"/>
    </row>
    <row r="4969" spans="1:15">
      <c r="A4969" s="57"/>
      <c r="B4969" s="278">
        <v>47973</v>
      </c>
      <c r="C4969" s="283">
        <f t="shared" si="76"/>
        <v>9728792808</v>
      </c>
      <c r="D4969" s="57"/>
      <c r="E4969" s="57"/>
      <c r="F4969" s="279">
        <v>190102696</v>
      </c>
      <c r="G4969" s="286">
        <v>695416291</v>
      </c>
      <c r="H4969" s="278">
        <v>46254</v>
      </c>
      <c r="I4969" s="278"/>
      <c r="K4969" s="57"/>
      <c r="L4969" s="57"/>
      <c r="M4969" s="274"/>
      <c r="N4969" s="274"/>
      <c r="O4969" s="57"/>
    </row>
    <row r="4970" spans="1:15">
      <c r="A4970" s="57"/>
      <c r="B4970" s="278">
        <v>47974</v>
      </c>
      <c r="C4970" s="283">
        <f t="shared" si="76"/>
        <v>9685738740</v>
      </c>
      <c r="D4970" s="57"/>
      <c r="E4970" s="57"/>
      <c r="F4970" s="279">
        <v>147048628</v>
      </c>
      <c r="G4970" s="286">
        <v>695684955</v>
      </c>
      <c r="H4970" s="278">
        <v>48742</v>
      </c>
      <c r="I4970" s="278"/>
      <c r="K4970" s="57"/>
      <c r="L4970" s="57"/>
      <c r="M4970" s="274"/>
      <c r="N4970" s="274"/>
      <c r="O4970" s="57"/>
    </row>
    <row r="4971" spans="1:15">
      <c r="A4971" s="57"/>
      <c r="B4971" s="278">
        <v>47975</v>
      </c>
      <c r="C4971" s="283">
        <f t="shared" si="76"/>
        <v>10189559713</v>
      </c>
      <c r="D4971" s="57"/>
      <c r="E4971" s="57"/>
      <c r="F4971" s="279">
        <v>650869601</v>
      </c>
      <c r="G4971" s="286">
        <v>695821555</v>
      </c>
      <c r="H4971" s="278">
        <v>44883</v>
      </c>
      <c r="I4971" s="278"/>
      <c r="K4971" s="57"/>
      <c r="L4971" s="57"/>
      <c r="M4971" s="274"/>
      <c r="N4971" s="274"/>
      <c r="O4971" s="57"/>
    </row>
    <row r="4972" spans="1:15">
      <c r="A4972" s="57"/>
      <c r="B4972" s="278">
        <v>47976</v>
      </c>
      <c r="C4972" s="283">
        <f t="shared" si="76"/>
        <v>10447528851</v>
      </c>
      <c r="D4972" s="57"/>
      <c r="E4972" s="57"/>
      <c r="F4972" s="279">
        <v>908838739</v>
      </c>
      <c r="G4972" s="286">
        <v>695975493</v>
      </c>
      <c r="H4972" s="278">
        <v>43560</v>
      </c>
      <c r="I4972" s="278"/>
      <c r="K4972" s="57"/>
      <c r="L4972" s="57"/>
      <c r="M4972" s="274"/>
      <c r="N4972" s="274"/>
      <c r="O4972" s="57"/>
    </row>
    <row r="4973" spans="1:15">
      <c r="A4973" s="57"/>
      <c r="B4973" s="278">
        <v>47977</v>
      </c>
      <c r="C4973" s="283">
        <f t="shared" si="76"/>
        <v>10131161683</v>
      </c>
      <c r="D4973" s="57"/>
      <c r="E4973" s="57"/>
      <c r="F4973" s="279">
        <v>592471571</v>
      </c>
      <c r="G4973" s="286">
        <v>696343227</v>
      </c>
      <c r="H4973" s="278">
        <v>43657</v>
      </c>
      <c r="I4973" s="278"/>
      <c r="K4973" s="57"/>
      <c r="L4973" s="57"/>
      <c r="M4973" s="274"/>
      <c r="N4973" s="274"/>
      <c r="O4973" s="57"/>
    </row>
    <row r="4974" spans="1:15">
      <c r="A4974" s="57"/>
      <c r="B4974" s="278">
        <v>47978</v>
      </c>
      <c r="C4974" s="283">
        <f t="shared" si="76"/>
        <v>9749573014</v>
      </c>
      <c r="D4974" s="57"/>
      <c r="E4974" s="57"/>
      <c r="F4974" s="279">
        <v>210882902</v>
      </c>
      <c r="G4974" s="286">
        <v>696438829</v>
      </c>
      <c r="H4974" s="278">
        <v>49377</v>
      </c>
      <c r="I4974" s="278"/>
      <c r="K4974" s="57"/>
      <c r="L4974" s="57"/>
      <c r="M4974" s="274"/>
      <c r="N4974" s="274"/>
      <c r="O4974" s="57"/>
    </row>
    <row r="4975" spans="1:15">
      <c r="A4975" s="57"/>
      <c r="B4975" s="278">
        <v>47979</v>
      </c>
      <c r="C4975" s="283">
        <f t="shared" si="76"/>
        <v>10335706917</v>
      </c>
      <c r="D4975" s="57"/>
      <c r="E4975" s="57"/>
      <c r="F4975" s="279">
        <v>797016805</v>
      </c>
      <c r="G4975" s="286">
        <v>696604656</v>
      </c>
      <c r="H4975" s="278">
        <v>50315</v>
      </c>
      <c r="I4975" s="278"/>
      <c r="K4975" s="57"/>
      <c r="L4975" s="57"/>
      <c r="M4975" s="274"/>
      <c r="N4975" s="274"/>
      <c r="O4975" s="57"/>
    </row>
    <row r="4976" spans="1:15">
      <c r="A4976" s="57"/>
      <c r="B4976" s="278">
        <v>47980</v>
      </c>
      <c r="C4976" s="283">
        <f t="shared" si="76"/>
        <v>9785066420</v>
      </c>
      <c r="D4976" s="57"/>
      <c r="E4976" s="57"/>
      <c r="F4976" s="279">
        <v>246376308</v>
      </c>
      <c r="G4976" s="286">
        <v>696614470</v>
      </c>
      <c r="H4976" s="278">
        <v>45642</v>
      </c>
      <c r="I4976" s="278"/>
      <c r="K4976" s="57"/>
      <c r="L4976" s="57"/>
      <c r="M4976" s="274"/>
      <c r="N4976" s="274"/>
      <c r="O4976" s="57"/>
    </row>
    <row r="4977" spans="1:15">
      <c r="A4977" s="57"/>
      <c r="B4977" s="278">
        <v>47981</v>
      </c>
      <c r="C4977" s="283">
        <f t="shared" si="76"/>
        <v>9658107103</v>
      </c>
      <c r="D4977" s="57"/>
      <c r="E4977" s="57"/>
      <c r="F4977" s="279">
        <v>119416991</v>
      </c>
      <c r="G4977" s="286">
        <v>696732458</v>
      </c>
      <c r="H4977" s="278">
        <v>50360</v>
      </c>
      <c r="I4977" s="278"/>
      <c r="K4977" s="57"/>
      <c r="L4977" s="57"/>
      <c r="M4977" s="274"/>
      <c r="N4977" s="274"/>
      <c r="O4977" s="57"/>
    </row>
    <row r="4978" spans="1:15">
      <c r="A4978" s="57"/>
      <c r="B4978" s="278">
        <v>47982</v>
      </c>
      <c r="C4978" s="283">
        <f t="shared" si="76"/>
        <v>9836187226</v>
      </c>
      <c r="D4978" s="57"/>
      <c r="E4978" s="57"/>
      <c r="F4978" s="279">
        <v>297497114</v>
      </c>
      <c r="G4978" s="286">
        <v>696903227</v>
      </c>
      <c r="H4978" s="278">
        <v>46289</v>
      </c>
      <c r="I4978" s="278"/>
      <c r="K4978" s="57"/>
      <c r="L4978" s="57"/>
      <c r="M4978" s="274"/>
      <c r="N4978" s="274"/>
      <c r="O4978" s="57"/>
    </row>
    <row r="4979" spans="1:15">
      <c r="A4979" s="57"/>
      <c r="B4979" s="278">
        <v>47983</v>
      </c>
      <c r="C4979" s="283">
        <f t="shared" si="76"/>
        <v>10145621074</v>
      </c>
      <c r="D4979" s="57"/>
      <c r="E4979" s="57"/>
      <c r="F4979" s="279">
        <v>606930962</v>
      </c>
      <c r="G4979" s="286">
        <v>697285848</v>
      </c>
      <c r="H4979" s="278">
        <v>47341</v>
      </c>
      <c r="I4979" s="278"/>
      <c r="K4979" s="57"/>
      <c r="L4979" s="57"/>
      <c r="M4979" s="274"/>
      <c r="N4979" s="274"/>
      <c r="O4979" s="57"/>
    </row>
    <row r="4980" spans="1:15">
      <c r="A4980" s="57"/>
      <c r="B4980" s="278">
        <v>47984</v>
      </c>
      <c r="C4980" s="283">
        <f t="shared" si="76"/>
        <v>10465671797</v>
      </c>
      <c r="D4980" s="57"/>
      <c r="E4980" s="57"/>
      <c r="F4980" s="279">
        <v>926981685</v>
      </c>
      <c r="G4980" s="286">
        <v>697451680</v>
      </c>
      <c r="H4980" s="278">
        <v>44559</v>
      </c>
      <c r="I4980" s="278"/>
      <c r="K4980" s="57"/>
      <c r="L4980" s="57"/>
      <c r="M4980" s="274"/>
      <c r="N4980" s="274"/>
      <c r="O4980" s="57"/>
    </row>
    <row r="4981" spans="1:15">
      <c r="A4981" s="57"/>
      <c r="B4981" s="278">
        <v>47985</v>
      </c>
      <c r="C4981" s="283">
        <f t="shared" si="76"/>
        <v>9942659644</v>
      </c>
      <c r="D4981" s="57"/>
      <c r="E4981" s="57"/>
      <c r="F4981" s="279">
        <v>403969532</v>
      </c>
      <c r="G4981" s="286">
        <v>697463601</v>
      </c>
      <c r="H4981" s="278">
        <v>48076</v>
      </c>
      <c r="I4981" s="278"/>
      <c r="K4981" s="57"/>
      <c r="L4981" s="57"/>
      <c r="M4981" s="274"/>
      <c r="N4981" s="274"/>
      <c r="O4981" s="57"/>
    </row>
    <row r="4982" spans="1:15">
      <c r="A4982" s="57"/>
      <c r="B4982" s="278">
        <v>47986</v>
      </c>
      <c r="C4982" s="283">
        <f t="shared" si="76"/>
        <v>10194854806</v>
      </c>
      <c r="D4982" s="57"/>
      <c r="E4982" s="57"/>
      <c r="F4982" s="279">
        <v>656164694</v>
      </c>
      <c r="G4982" s="286">
        <v>697471927</v>
      </c>
      <c r="H4982" s="278">
        <v>44477</v>
      </c>
      <c r="I4982" s="278"/>
      <c r="K4982" s="57"/>
      <c r="L4982" s="57"/>
      <c r="M4982" s="274"/>
      <c r="N4982" s="274"/>
      <c r="O4982" s="57"/>
    </row>
    <row r="4983" spans="1:15">
      <c r="A4983" s="57"/>
      <c r="B4983" s="278">
        <v>47987</v>
      </c>
      <c r="C4983" s="283">
        <f t="shared" si="76"/>
        <v>10222536760</v>
      </c>
      <c r="D4983" s="57"/>
      <c r="E4983" s="57"/>
      <c r="F4983" s="279">
        <v>683846648</v>
      </c>
      <c r="G4983" s="286">
        <v>697764678</v>
      </c>
      <c r="H4983" s="278">
        <v>47901</v>
      </c>
      <c r="I4983" s="278"/>
      <c r="K4983" s="57"/>
      <c r="L4983" s="57"/>
      <c r="M4983" s="274"/>
      <c r="N4983" s="274"/>
      <c r="O4983" s="57"/>
    </row>
    <row r="4984" spans="1:15">
      <c r="A4984" s="57"/>
      <c r="B4984" s="278">
        <v>47988</v>
      </c>
      <c r="C4984" s="283">
        <f t="shared" si="76"/>
        <v>10060156031</v>
      </c>
      <c r="D4984" s="57"/>
      <c r="E4984" s="57"/>
      <c r="F4984" s="279">
        <v>521465919</v>
      </c>
      <c r="G4984" s="286">
        <v>697781721</v>
      </c>
      <c r="H4984" s="278">
        <v>49209</v>
      </c>
      <c r="I4984" s="278"/>
      <c r="K4984" s="57"/>
      <c r="L4984" s="57"/>
      <c r="M4984" s="274"/>
      <c r="N4984" s="274"/>
      <c r="O4984" s="57"/>
    </row>
    <row r="4985" spans="1:15">
      <c r="A4985" s="57"/>
      <c r="B4985" s="278">
        <v>47989</v>
      </c>
      <c r="C4985" s="283">
        <f t="shared" si="76"/>
        <v>10445023356</v>
      </c>
      <c r="D4985" s="57"/>
      <c r="E4985" s="57"/>
      <c r="F4985" s="279">
        <v>906333244</v>
      </c>
      <c r="G4985" s="286">
        <v>697943951</v>
      </c>
      <c r="H4985" s="278">
        <v>46240</v>
      </c>
      <c r="I4985" s="278"/>
      <c r="K4985" s="57"/>
      <c r="L4985" s="57"/>
      <c r="M4985" s="274"/>
      <c r="N4985" s="274"/>
      <c r="O4985" s="57"/>
    </row>
    <row r="4986" spans="1:15">
      <c r="A4986" s="57"/>
      <c r="B4986" s="278">
        <v>47990</v>
      </c>
      <c r="C4986" s="283">
        <f t="shared" si="76"/>
        <v>9640542289</v>
      </c>
      <c r="D4986" s="57"/>
      <c r="E4986" s="57"/>
      <c r="F4986" s="279">
        <v>101852177</v>
      </c>
      <c r="G4986" s="286">
        <v>698021771</v>
      </c>
      <c r="H4986" s="278">
        <v>43860</v>
      </c>
      <c r="I4986" s="278"/>
      <c r="K4986" s="57"/>
      <c r="L4986" s="57"/>
      <c r="M4986" s="274"/>
      <c r="N4986" s="274"/>
      <c r="O4986" s="57"/>
    </row>
    <row r="4987" spans="1:15">
      <c r="A4987" s="57"/>
      <c r="B4987" s="278">
        <v>47991</v>
      </c>
      <c r="C4987" s="283">
        <f t="shared" si="76"/>
        <v>9673640603</v>
      </c>
      <c r="D4987" s="57"/>
      <c r="E4987" s="57"/>
      <c r="F4987" s="279">
        <v>134950491</v>
      </c>
      <c r="G4987" s="286">
        <v>698132777</v>
      </c>
      <c r="H4987" s="278">
        <v>44067</v>
      </c>
      <c r="I4987" s="278"/>
      <c r="K4987" s="57"/>
      <c r="L4987" s="57"/>
      <c r="M4987" s="274"/>
      <c r="N4987" s="274"/>
      <c r="O4987" s="57"/>
    </row>
    <row r="4988" spans="1:15">
      <c r="A4988" s="57"/>
      <c r="B4988" s="278">
        <v>47992</v>
      </c>
      <c r="C4988" s="283">
        <f t="shared" si="76"/>
        <v>9890316687</v>
      </c>
      <c r="D4988" s="57"/>
      <c r="E4988" s="57"/>
      <c r="F4988" s="279">
        <v>351626575</v>
      </c>
      <c r="G4988" s="286">
        <v>698517413</v>
      </c>
      <c r="H4988" s="278">
        <v>50320</v>
      </c>
      <c r="I4988" s="278"/>
      <c r="K4988" s="57"/>
      <c r="L4988" s="57"/>
      <c r="M4988" s="274"/>
      <c r="N4988" s="274"/>
      <c r="O4988" s="57"/>
    </row>
    <row r="4989" spans="1:15">
      <c r="A4989" s="57"/>
      <c r="B4989" s="278">
        <v>47993</v>
      </c>
      <c r="C4989" s="283">
        <f t="shared" si="76"/>
        <v>9991267401</v>
      </c>
      <c r="D4989" s="57"/>
      <c r="E4989" s="57"/>
      <c r="F4989" s="279">
        <v>452577289</v>
      </c>
      <c r="G4989" s="286">
        <v>698556277</v>
      </c>
      <c r="H4989" s="278">
        <v>46824</v>
      </c>
      <c r="I4989" s="278"/>
      <c r="K4989" s="57"/>
      <c r="L4989" s="57"/>
      <c r="M4989" s="274"/>
      <c r="N4989" s="274"/>
      <c r="O4989" s="57"/>
    </row>
    <row r="4990" spans="1:15">
      <c r="A4990" s="57"/>
      <c r="B4990" s="278">
        <v>47994</v>
      </c>
      <c r="C4990" s="283">
        <f t="shared" si="76"/>
        <v>9735326591</v>
      </c>
      <c r="D4990" s="57"/>
      <c r="E4990" s="57"/>
      <c r="F4990" s="279">
        <v>196636479</v>
      </c>
      <c r="G4990" s="286">
        <v>698558624</v>
      </c>
      <c r="H4990" s="278">
        <v>43541</v>
      </c>
      <c r="I4990" s="278"/>
      <c r="K4990" s="57"/>
      <c r="L4990" s="57"/>
      <c r="M4990" s="274"/>
      <c r="N4990" s="274"/>
      <c r="O4990" s="57"/>
    </row>
    <row r="4991" spans="1:15">
      <c r="A4991" s="57"/>
      <c r="B4991" s="278">
        <v>47995</v>
      </c>
      <c r="C4991" s="283">
        <f t="shared" si="76"/>
        <v>10350982693</v>
      </c>
      <c r="D4991" s="57"/>
      <c r="E4991" s="57"/>
      <c r="F4991" s="279">
        <v>812292581</v>
      </c>
      <c r="G4991" s="286">
        <v>698693304</v>
      </c>
      <c r="H4991" s="278">
        <v>47548</v>
      </c>
      <c r="I4991" s="278"/>
      <c r="K4991" s="57"/>
      <c r="L4991" s="57"/>
      <c r="M4991" s="274"/>
      <c r="N4991" s="274"/>
      <c r="O4991" s="57"/>
    </row>
    <row r="4992" spans="1:15">
      <c r="A4992" s="57"/>
      <c r="B4992" s="278">
        <v>47996</v>
      </c>
      <c r="C4992" s="283">
        <f t="shared" si="76"/>
        <v>10335701909</v>
      </c>
      <c r="D4992" s="57"/>
      <c r="E4992" s="57"/>
      <c r="F4992" s="279">
        <v>797011797</v>
      </c>
      <c r="G4992" s="286">
        <v>698768045</v>
      </c>
      <c r="H4992" s="278">
        <v>49124</v>
      </c>
      <c r="I4992" s="278"/>
      <c r="K4992" s="57"/>
      <c r="L4992" s="57"/>
      <c r="M4992" s="274"/>
      <c r="N4992" s="274"/>
      <c r="O4992" s="57"/>
    </row>
    <row r="4993" spans="1:15">
      <c r="A4993" s="57"/>
      <c r="B4993" s="278">
        <v>47997</v>
      </c>
      <c r="C4993" s="283">
        <f t="shared" si="76"/>
        <v>9872380848</v>
      </c>
      <c r="D4993" s="57"/>
      <c r="E4993" s="57"/>
      <c r="F4993" s="279">
        <v>333690736</v>
      </c>
      <c r="G4993" s="286">
        <v>699054027</v>
      </c>
      <c r="H4993" s="278">
        <v>49844</v>
      </c>
      <c r="I4993" s="278"/>
      <c r="K4993" s="57"/>
      <c r="L4993" s="57"/>
      <c r="M4993" s="274"/>
      <c r="N4993" s="274"/>
      <c r="O4993" s="57"/>
    </row>
    <row r="4994" spans="1:15">
      <c r="A4994" s="57"/>
      <c r="B4994" s="278">
        <v>47998</v>
      </c>
      <c r="C4994" s="283">
        <f t="shared" si="76"/>
        <v>10407359868</v>
      </c>
      <c r="D4994" s="57"/>
      <c r="E4994" s="57"/>
      <c r="F4994" s="279">
        <v>868669756</v>
      </c>
      <c r="G4994" s="286">
        <v>699096876</v>
      </c>
      <c r="H4994" s="278">
        <v>44151</v>
      </c>
      <c r="I4994" s="278"/>
      <c r="K4994" s="57"/>
      <c r="L4994" s="57"/>
      <c r="M4994" s="274"/>
      <c r="N4994" s="274"/>
      <c r="O4994" s="57"/>
    </row>
    <row r="4995" spans="1:15">
      <c r="A4995" s="57"/>
      <c r="B4995" s="278">
        <v>47999</v>
      </c>
      <c r="C4995" s="283">
        <f t="shared" si="76"/>
        <v>10040899747</v>
      </c>
      <c r="D4995" s="57"/>
      <c r="E4995" s="57"/>
      <c r="F4995" s="279">
        <v>502209635</v>
      </c>
      <c r="G4995" s="286">
        <v>699130303</v>
      </c>
      <c r="H4995" s="278">
        <v>44588</v>
      </c>
      <c r="I4995" s="278"/>
      <c r="K4995" s="57"/>
      <c r="L4995" s="57"/>
      <c r="M4995" s="274"/>
      <c r="N4995" s="274"/>
      <c r="O4995" s="57"/>
    </row>
    <row r="4996" spans="1:15">
      <c r="A4996" s="57"/>
      <c r="B4996" s="278">
        <v>48000</v>
      </c>
      <c r="C4996" s="283">
        <f t="shared" si="76"/>
        <v>9852188904</v>
      </c>
      <c r="D4996" s="57"/>
      <c r="E4996" s="57"/>
      <c r="F4996" s="279">
        <v>313498792</v>
      </c>
      <c r="G4996" s="286">
        <v>699502800</v>
      </c>
      <c r="H4996" s="278">
        <v>43830</v>
      </c>
      <c r="I4996" s="278"/>
      <c r="K4996" s="57"/>
      <c r="L4996" s="57"/>
      <c r="M4996" s="274"/>
      <c r="N4996" s="274"/>
      <c r="O4996" s="57"/>
    </row>
    <row r="4997" spans="1:15">
      <c r="A4997" s="57"/>
      <c r="B4997" s="278">
        <v>48001</v>
      </c>
      <c r="C4997" s="283">
        <f t="shared" si="76"/>
        <v>10127554709</v>
      </c>
      <c r="D4997" s="57"/>
      <c r="E4997" s="57"/>
      <c r="F4997" s="279">
        <v>588864597</v>
      </c>
      <c r="G4997" s="286">
        <v>700645027</v>
      </c>
      <c r="H4997" s="278">
        <v>46410</v>
      </c>
      <c r="I4997" s="278"/>
      <c r="K4997" s="57"/>
      <c r="L4997" s="57"/>
      <c r="M4997" s="274"/>
      <c r="N4997" s="274"/>
      <c r="O4997" s="57"/>
    </row>
    <row r="4998" spans="1:15">
      <c r="A4998" s="57"/>
      <c r="B4998" s="278">
        <v>48002</v>
      </c>
      <c r="C4998" s="283">
        <f t="shared" si="76"/>
        <v>10313191891</v>
      </c>
      <c r="D4998" s="57"/>
      <c r="E4998" s="57"/>
      <c r="F4998" s="279">
        <v>774501779</v>
      </c>
      <c r="G4998" s="286">
        <v>700902965</v>
      </c>
      <c r="H4998" s="278">
        <v>50137</v>
      </c>
      <c r="I4998" s="278"/>
      <c r="K4998" s="57"/>
      <c r="L4998" s="57"/>
      <c r="M4998" s="274"/>
      <c r="N4998" s="274"/>
      <c r="O4998" s="57"/>
    </row>
    <row r="4999" spans="1:15">
      <c r="A4999" s="57"/>
      <c r="B4999" s="278">
        <v>48003</v>
      </c>
      <c r="C4999" s="283">
        <f t="shared" si="76"/>
        <v>9939983627</v>
      </c>
      <c r="D4999" s="57"/>
      <c r="E4999" s="57"/>
      <c r="F4999" s="279">
        <v>401293515</v>
      </c>
      <c r="G4999" s="286">
        <v>700971624</v>
      </c>
      <c r="H4999" s="278">
        <v>45155</v>
      </c>
      <c r="I4999" s="278"/>
      <c r="K4999" s="57"/>
      <c r="L4999" s="57"/>
      <c r="M4999" s="274"/>
      <c r="N4999" s="274"/>
      <c r="O4999" s="57"/>
    </row>
    <row r="5000" spans="1:15">
      <c r="A5000" s="57"/>
      <c r="B5000" s="278">
        <v>48004</v>
      </c>
      <c r="C5000" s="283">
        <f t="shared" si="76"/>
        <v>10227178916</v>
      </c>
      <c r="D5000" s="57"/>
      <c r="E5000" s="57"/>
      <c r="F5000" s="279">
        <v>688488804</v>
      </c>
      <c r="G5000" s="286">
        <v>701171644</v>
      </c>
      <c r="H5000" s="278">
        <v>45319</v>
      </c>
      <c r="I5000" s="278"/>
      <c r="K5000" s="57"/>
      <c r="L5000" s="57"/>
      <c r="M5000" s="274"/>
      <c r="N5000" s="274"/>
      <c r="O5000" s="57"/>
    </row>
    <row r="5001" spans="1:15">
      <c r="A5001" s="57"/>
      <c r="B5001" s="278">
        <v>48005</v>
      </c>
      <c r="C5001" s="283">
        <f t="shared" si="76"/>
        <v>10099842868</v>
      </c>
      <c r="D5001" s="57"/>
      <c r="E5001" s="57"/>
      <c r="F5001" s="279">
        <v>561152756</v>
      </c>
      <c r="G5001" s="286">
        <v>701479419</v>
      </c>
      <c r="H5001" s="278">
        <v>47441</v>
      </c>
      <c r="I5001" s="278"/>
      <c r="K5001" s="57"/>
      <c r="L5001" s="57"/>
      <c r="M5001" s="274"/>
      <c r="N5001" s="274"/>
      <c r="O5001" s="57"/>
    </row>
    <row r="5002" spans="1:15">
      <c r="A5002" s="57"/>
      <c r="B5002" s="278">
        <v>48006</v>
      </c>
      <c r="C5002" s="283">
        <f t="shared" si="76"/>
        <v>10457099842</v>
      </c>
      <c r="D5002" s="57"/>
      <c r="E5002" s="57"/>
      <c r="F5002" s="279">
        <v>918409730</v>
      </c>
      <c r="G5002" s="286">
        <v>701485839</v>
      </c>
      <c r="H5002" s="278">
        <v>47573</v>
      </c>
      <c r="I5002" s="278"/>
      <c r="K5002" s="57"/>
      <c r="L5002" s="57"/>
      <c r="M5002" s="274"/>
      <c r="N5002" s="274"/>
      <c r="O5002" s="57"/>
    </row>
    <row r="5003" spans="1:15">
      <c r="A5003" s="57"/>
      <c r="B5003" s="278">
        <v>48007</v>
      </c>
      <c r="C5003" s="283">
        <f t="shared" si="76"/>
        <v>10305433252</v>
      </c>
      <c r="D5003" s="57"/>
      <c r="E5003" s="57"/>
      <c r="F5003" s="279">
        <v>766743140</v>
      </c>
      <c r="G5003" s="286">
        <v>701506384</v>
      </c>
      <c r="H5003" s="278">
        <v>48429</v>
      </c>
      <c r="I5003" s="278"/>
      <c r="K5003" s="57"/>
      <c r="L5003" s="57"/>
      <c r="M5003" s="274"/>
      <c r="N5003" s="274"/>
      <c r="O5003" s="57"/>
    </row>
    <row r="5004" spans="1:15">
      <c r="A5004" s="57"/>
      <c r="B5004" s="278">
        <v>48008</v>
      </c>
      <c r="C5004" s="283">
        <f t="shared" si="76"/>
        <v>10296150056</v>
      </c>
      <c r="D5004" s="57"/>
      <c r="E5004" s="57"/>
      <c r="F5004" s="279">
        <v>757459944</v>
      </c>
      <c r="G5004" s="286">
        <v>701521372</v>
      </c>
      <c r="H5004" s="278">
        <v>43663</v>
      </c>
      <c r="I5004" s="278"/>
      <c r="K5004" s="57"/>
      <c r="L5004" s="57"/>
      <c r="M5004" s="274"/>
      <c r="N5004" s="274"/>
      <c r="O5004" s="57"/>
    </row>
    <row r="5005" spans="1:15">
      <c r="A5005" s="57"/>
      <c r="B5005" s="278">
        <v>48009</v>
      </c>
      <c r="C5005" s="283">
        <f t="shared" si="76"/>
        <v>10014935779</v>
      </c>
      <c r="D5005" s="57"/>
      <c r="E5005" s="57"/>
      <c r="F5005" s="279">
        <v>476245667</v>
      </c>
      <c r="G5005" s="286">
        <v>701618670</v>
      </c>
      <c r="H5005" s="278">
        <v>47450</v>
      </c>
      <c r="I5005" s="278"/>
      <c r="K5005" s="57"/>
      <c r="L5005" s="57"/>
      <c r="M5005" s="274"/>
      <c r="N5005" s="274"/>
      <c r="O5005" s="57"/>
    </row>
    <row r="5006" spans="1:15">
      <c r="A5006" s="57"/>
      <c r="B5006" s="278">
        <v>48010</v>
      </c>
      <c r="C5006" s="283">
        <f t="shared" si="76"/>
        <v>10175152167</v>
      </c>
      <c r="D5006" s="57"/>
      <c r="E5006" s="57"/>
      <c r="F5006" s="279">
        <v>636462055</v>
      </c>
      <c r="G5006" s="286">
        <v>701755426</v>
      </c>
      <c r="H5006" s="278">
        <v>48968</v>
      </c>
      <c r="I5006" s="278"/>
      <c r="K5006" s="57"/>
      <c r="L5006" s="57"/>
      <c r="M5006" s="274"/>
      <c r="N5006" s="274"/>
      <c r="O5006" s="57"/>
    </row>
    <row r="5007" spans="1:15">
      <c r="A5007" s="57"/>
      <c r="B5007" s="278">
        <v>48011</v>
      </c>
      <c r="C5007" s="283">
        <f t="shared" si="76"/>
        <v>9671908270</v>
      </c>
      <c r="D5007" s="57"/>
      <c r="E5007" s="57"/>
      <c r="F5007" s="279">
        <v>133218158</v>
      </c>
      <c r="G5007" s="286">
        <v>701801955</v>
      </c>
      <c r="H5007" s="278">
        <v>47515</v>
      </c>
      <c r="I5007" s="278"/>
      <c r="K5007" s="57"/>
      <c r="L5007" s="57"/>
      <c r="M5007" s="274"/>
      <c r="N5007" s="274"/>
      <c r="O5007" s="57"/>
    </row>
    <row r="5008" spans="1:15">
      <c r="A5008" s="57"/>
      <c r="B5008" s="278">
        <v>48012</v>
      </c>
      <c r="C5008" s="283">
        <f t="shared" si="76"/>
        <v>9652049824</v>
      </c>
      <c r="D5008" s="57"/>
      <c r="E5008" s="57"/>
      <c r="F5008" s="279">
        <v>113359712</v>
      </c>
      <c r="G5008" s="286">
        <v>701971637</v>
      </c>
      <c r="H5008" s="278">
        <v>44094</v>
      </c>
      <c r="I5008" s="278"/>
      <c r="K5008" s="57"/>
      <c r="L5008" s="57"/>
      <c r="M5008" s="274"/>
      <c r="N5008" s="274"/>
      <c r="O5008" s="57"/>
    </row>
    <row r="5009" spans="1:15">
      <c r="A5009" s="57"/>
      <c r="B5009" s="278">
        <v>48013</v>
      </c>
      <c r="C5009" s="283">
        <f t="shared" si="76"/>
        <v>10446930673</v>
      </c>
      <c r="D5009" s="57"/>
      <c r="E5009" s="57"/>
      <c r="F5009" s="279">
        <v>908240561</v>
      </c>
      <c r="G5009" s="286">
        <v>701989870</v>
      </c>
      <c r="H5009" s="278">
        <v>49235</v>
      </c>
      <c r="I5009" s="278"/>
      <c r="K5009" s="57"/>
      <c r="L5009" s="57"/>
      <c r="M5009" s="274"/>
      <c r="N5009" s="274"/>
      <c r="O5009" s="57"/>
    </row>
    <row r="5010" spans="1:15">
      <c r="A5010" s="57"/>
      <c r="B5010" s="278">
        <v>48014</v>
      </c>
      <c r="C5010" s="283">
        <f t="shared" si="76"/>
        <v>10300677430</v>
      </c>
      <c r="D5010" s="57"/>
      <c r="E5010" s="57"/>
      <c r="F5010" s="279">
        <v>761987318</v>
      </c>
      <c r="G5010" s="286">
        <v>702157242</v>
      </c>
      <c r="H5010" s="278">
        <v>49371</v>
      </c>
      <c r="I5010" s="278"/>
      <c r="K5010" s="57"/>
      <c r="L5010" s="57"/>
      <c r="M5010" s="274"/>
      <c r="N5010" s="274"/>
      <c r="O5010" s="57"/>
    </row>
    <row r="5011" spans="1:15">
      <c r="A5011" s="57"/>
      <c r="B5011" s="278">
        <v>48015</v>
      </c>
      <c r="C5011" s="283">
        <f t="shared" si="76"/>
        <v>9691084518</v>
      </c>
      <c r="D5011" s="57"/>
      <c r="E5011" s="57"/>
      <c r="F5011" s="279">
        <v>152394406</v>
      </c>
      <c r="G5011" s="286">
        <v>702159336</v>
      </c>
      <c r="H5011" s="278">
        <v>45363</v>
      </c>
      <c r="I5011" s="278"/>
      <c r="K5011" s="57"/>
      <c r="L5011" s="57"/>
      <c r="M5011" s="274"/>
      <c r="N5011" s="274"/>
      <c r="O5011" s="57"/>
    </row>
    <row r="5012" spans="1:15">
      <c r="A5012" s="57"/>
      <c r="B5012" s="278">
        <v>48016</v>
      </c>
      <c r="C5012" s="283">
        <f t="shared" si="76"/>
        <v>10333707904</v>
      </c>
      <c r="D5012" s="57"/>
      <c r="E5012" s="57"/>
      <c r="F5012" s="279">
        <v>795017792</v>
      </c>
      <c r="G5012" s="286">
        <v>702460419</v>
      </c>
      <c r="H5012" s="278">
        <v>46304</v>
      </c>
      <c r="I5012" s="278"/>
      <c r="K5012" s="57"/>
      <c r="L5012" s="57"/>
      <c r="M5012" s="274"/>
      <c r="N5012" s="274"/>
      <c r="O5012" s="57"/>
    </row>
    <row r="5013" spans="1:15">
      <c r="A5013" s="57"/>
      <c r="B5013" s="278">
        <v>48017</v>
      </c>
      <c r="C5013" s="283">
        <f t="shared" si="76"/>
        <v>9743379924</v>
      </c>
      <c r="D5013" s="57"/>
      <c r="E5013" s="57"/>
      <c r="F5013" s="279">
        <v>204689812</v>
      </c>
      <c r="G5013" s="286">
        <v>702619627</v>
      </c>
      <c r="H5013" s="278">
        <v>44521</v>
      </c>
      <c r="I5013" s="278"/>
      <c r="K5013" s="57"/>
      <c r="L5013" s="57"/>
      <c r="M5013" s="274"/>
      <c r="N5013" s="274"/>
      <c r="O5013" s="57"/>
    </row>
    <row r="5014" spans="1:15">
      <c r="A5014" s="57"/>
      <c r="B5014" s="278">
        <v>48018</v>
      </c>
      <c r="C5014" s="283">
        <f t="shared" si="76"/>
        <v>10335332924</v>
      </c>
      <c r="D5014" s="57"/>
      <c r="E5014" s="57"/>
      <c r="F5014" s="279">
        <v>796642812</v>
      </c>
      <c r="G5014" s="286">
        <v>702754257</v>
      </c>
      <c r="H5014" s="278">
        <v>46709</v>
      </c>
      <c r="I5014" s="278"/>
      <c r="K5014" s="57"/>
      <c r="L5014" s="57"/>
      <c r="M5014" s="274"/>
      <c r="N5014" s="274"/>
      <c r="O5014" s="57"/>
    </row>
    <row r="5015" spans="1:15">
      <c r="A5015" s="57"/>
      <c r="B5015" s="278">
        <v>48019</v>
      </c>
      <c r="C5015" s="283">
        <f t="shared" si="76"/>
        <v>10118290058</v>
      </c>
      <c r="D5015" s="57"/>
      <c r="E5015" s="57"/>
      <c r="F5015" s="279">
        <v>579599946</v>
      </c>
      <c r="G5015" s="286">
        <v>702827889</v>
      </c>
      <c r="H5015" s="278">
        <v>46489</v>
      </c>
      <c r="I5015" s="278"/>
      <c r="K5015" s="57"/>
      <c r="L5015" s="57"/>
      <c r="M5015" s="274"/>
      <c r="N5015" s="274"/>
      <c r="O5015" s="57"/>
    </row>
    <row r="5016" spans="1:15">
      <c r="A5016" s="57"/>
      <c r="B5016" s="278">
        <v>48020</v>
      </c>
      <c r="C5016" s="283">
        <f t="shared" si="76"/>
        <v>10144742101</v>
      </c>
      <c r="D5016" s="57"/>
      <c r="E5016" s="57"/>
      <c r="F5016" s="279">
        <v>606051989</v>
      </c>
      <c r="G5016" s="286">
        <v>703106052</v>
      </c>
      <c r="H5016" s="278">
        <v>48113</v>
      </c>
      <c r="I5016" s="278"/>
      <c r="K5016" s="57"/>
      <c r="L5016" s="57"/>
      <c r="M5016" s="274"/>
      <c r="N5016" s="274"/>
      <c r="O5016" s="57"/>
    </row>
    <row r="5017" spans="1:15">
      <c r="A5017" s="57"/>
      <c r="B5017" s="278">
        <v>48021</v>
      </c>
      <c r="C5017" s="283">
        <f t="shared" si="76"/>
        <v>10219902648</v>
      </c>
      <c r="D5017" s="57"/>
      <c r="E5017" s="57"/>
      <c r="F5017" s="279">
        <v>681212536</v>
      </c>
      <c r="G5017" s="286">
        <v>703148831</v>
      </c>
      <c r="H5017" s="278">
        <v>45475</v>
      </c>
      <c r="I5017" s="278"/>
      <c r="K5017" s="57"/>
      <c r="L5017" s="57"/>
      <c r="M5017" s="274"/>
      <c r="N5017" s="274"/>
      <c r="O5017" s="57"/>
    </row>
    <row r="5018" spans="1:15">
      <c r="A5018" s="57"/>
      <c r="B5018" s="278">
        <v>48022</v>
      </c>
      <c r="C5018" s="283">
        <f t="shared" si="76"/>
        <v>10134472978</v>
      </c>
      <c r="D5018" s="57"/>
      <c r="E5018" s="57"/>
      <c r="F5018" s="279">
        <v>595782866</v>
      </c>
      <c r="G5018" s="286">
        <v>703228303</v>
      </c>
      <c r="H5018" s="278">
        <v>44767</v>
      </c>
      <c r="I5018" s="278"/>
      <c r="K5018" s="57"/>
      <c r="L5018" s="57"/>
      <c r="M5018" s="274"/>
      <c r="N5018" s="274"/>
      <c r="O5018" s="57"/>
    </row>
    <row r="5019" spans="1:15">
      <c r="A5019" s="57"/>
      <c r="B5019" s="278">
        <v>48023</v>
      </c>
      <c r="C5019" s="283">
        <f t="shared" si="76"/>
        <v>10355806849</v>
      </c>
      <c r="D5019" s="57"/>
      <c r="E5019" s="57"/>
      <c r="F5019" s="279">
        <v>817116737</v>
      </c>
      <c r="G5019" s="286">
        <v>703283881</v>
      </c>
      <c r="H5019" s="278">
        <v>48930</v>
      </c>
      <c r="I5019" s="278"/>
      <c r="K5019" s="57"/>
      <c r="L5019" s="57"/>
      <c r="M5019" s="274"/>
      <c r="N5019" s="274"/>
      <c r="O5019" s="57"/>
    </row>
    <row r="5020" spans="1:15">
      <c r="A5020" s="57"/>
      <c r="B5020" s="278">
        <v>48024</v>
      </c>
      <c r="C5020" s="283">
        <f t="shared" si="76"/>
        <v>10363506491</v>
      </c>
      <c r="D5020" s="57"/>
      <c r="E5020" s="57"/>
      <c r="F5020" s="279">
        <v>824816379</v>
      </c>
      <c r="G5020" s="286">
        <v>703346396</v>
      </c>
      <c r="H5020" s="278">
        <v>43260</v>
      </c>
      <c r="I5020" s="278"/>
      <c r="K5020" s="57"/>
      <c r="L5020" s="57"/>
      <c r="M5020" s="274"/>
      <c r="N5020" s="274"/>
      <c r="O5020" s="57"/>
    </row>
    <row r="5021" spans="1:15">
      <c r="A5021" s="57"/>
      <c r="B5021" s="278">
        <v>48025</v>
      </c>
      <c r="C5021" s="283">
        <f t="shared" si="76"/>
        <v>9866386512</v>
      </c>
      <c r="D5021" s="57"/>
      <c r="E5021" s="57"/>
      <c r="F5021" s="279">
        <v>327696400</v>
      </c>
      <c r="G5021" s="286">
        <v>703626851</v>
      </c>
      <c r="H5021" s="278">
        <v>46174</v>
      </c>
      <c r="I5021" s="278"/>
      <c r="K5021" s="57"/>
      <c r="L5021" s="57"/>
      <c r="M5021" s="274"/>
      <c r="N5021" s="274"/>
      <c r="O5021" s="57"/>
    </row>
    <row r="5022" spans="1:15">
      <c r="A5022" s="57"/>
      <c r="B5022" s="278">
        <v>48026</v>
      </c>
      <c r="C5022" s="283">
        <f t="shared" si="76"/>
        <v>10086327735</v>
      </c>
      <c r="D5022" s="57"/>
      <c r="E5022" s="57"/>
      <c r="F5022" s="279">
        <v>547637623</v>
      </c>
      <c r="G5022" s="286">
        <v>703860498</v>
      </c>
      <c r="H5022" s="278">
        <v>50346</v>
      </c>
      <c r="I5022" s="278"/>
      <c r="K5022" s="57"/>
      <c r="L5022" s="57"/>
      <c r="M5022" s="274"/>
      <c r="N5022" s="274"/>
      <c r="O5022" s="57"/>
    </row>
    <row r="5023" spans="1:15">
      <c r="A5023" s="57"/>
      <c r="B5023" s="278">
        <v>48027</v>
      </c>
      <c r="C5023" s="283">
        <f t="shared" si="76"/>
        <v>9850023717</v>
      </c>
      <c r="D5023" s="57"/>
      <c r="E5023" s="57"/>
      <c r="F5023" s="279">
        <v>311333605</v>
      </c>
      <c r="G5023" s="286">
        <v>703904530</v>
      </c>
      <c r="H5023" s="278">
        <v>47434</v>
      </c>
      <c r="I5023" s="278"/>
      <c r="K5023" s="57"/>
      <c r="L5023" s="57"/>
      <c r="M5023" s="274"/>
      <c r="N5023" s="274"/>
      <c r="O5023" s="57"/>
    </row>
    <row r="5024" spans="1:15">
      <c r="A5024" s="57"/>
      <c r="B5024" s="278">
        <v>48028</v>
      </c>
      <c r="C5024" s="283">
        <f t="shared" ref="C5024:C5087" si="77">F5024+(F$88*28679+98765)+(G$88*6587+87654)+(E$88*9537+76543)+(J$88*5713+4528)</f>
        <v>10433873117</v>
      </c>
      <c r="D5024" s="57"/>
      <c r="E5024" s="57"/>
      <c r="F5024" s="279">
        <v>895183005</v>
      </c>
      <c r="G5024" s="286">
        <v>704302203</v>
      </c>
      <c r="H5024" s="278">
        <v>47004</v>
      </c>
      <c r="I5024" s="278"/>
      <c r="K5024" s="57"/>
      <c r="L5024" s="57"/>
      <c r="M5024" s="274"/>
      <c r="N5024" s="274"/>
      <c r="O5024" s="57"/>
    </row>
    <row r="5025" spans="1:15">
      <c r="A5025" s="57"/>
      <c r="B5025" s="278">
        <v>48029</v>
      </c>
      <c r="C5025" s="283">
        <f t="shared" si="77"/>
        <v>10497807629</v>
      </c>
      <c r="D5025" s="57"/>
      <c r="E5025" s="57"/>
      <c r="F5025" s="279">
        <v>959117517</v>
      </c>
      <c r="G5025" s="286">
        <v>704601438</v>
      </c>
      <c r="H5025" s="278">
        <v>47002</v>
      </c>
      <c r="I5025" s="278"/>
      <c r="K5025" s="57"/>
      <c r="L5025" s="57"/>
      <c r="M5025" s="274"/>
      <c r="N5025" s="274"/>
      <c r="O5025" s="57"/>
    </row>
    <row r="5026" spans="1:15">
      <c r="A5026" s="57"/>
      <c r="B5026" s="278">
        <v>48030</v>
      </c>
      <c r="C5026" s="283">
        <f t="shared" si="77"/>
        <v>10225338202</v>
      </c>
      <c r="D5026" s="57"/>
      <c r="E5026" s="57"/>
      <c r="F5026" s="279">
        <v>686648090</v>
      </c>
      <c r="G5026" s="286">
        <v>704701854</v>
      </c>
      <c r="H5026" s="278">
        <v>49640</v>
      </c>
      <c r="I5026" s="278"/>
      <c r="K5026" s="57"/>
      <c r="L5026" s="57"/>
      <c r="M5026" s="274"/>
      <c r="N5026" s="274"/>
      <c r="O5026" s="57"/>
    </row>
    <row r="5027" spans="1:15">
      <c r="A5027" s="57"/>
      <c r="B5027" s="278">
        <v>48031</v>
      </c>
      <c r="C5027" s="283">
        <f t="shared" si="77"/>
        <v>10510849524</v>
      </c>
      <c r="D5027" s="57"/>
      <c r="E5027" s="57"/>
      <c r="F5027" s="279">
        <v>972159412</v>
      </c>
      <c r="G5027" s="286">
        <v>704798614</v>
      </c>
      <c r="H5027" s="278">
        <v>47886</v>
      </c>
      <c r="I5027" s="278"/>
      <c r="K5027" s="57"/>
      <c r="L5027" s="57"/>
      <c r="M5027" s="274"/>
      <c r="N5027" s="274"/>
      <c r="O5027" s="57"/>
    </row>
    <row r="5028" spans="1:15">
      <c r="A5028" s="57"/>
      <c r="B5028" s="278">
        <v>48032</v>
      </c>
      <c r="C5028" s="283">
        <f t="shared" si="77"/>
        <v>10287343612</v>
      </c>
      <c r="D5028" s="57"/>
      <c r="E5028" s="57"/>
      <c r="F5028" s="279">
        <v>748653500</v>
      </c>
      <c r="G5028" s="286">
        <v>705109714</v>
      </c>
      <c r="H5028" s="278">
        <v>47092</v>
      </c>
      <c r="I5028" s="278"/>
      <c r="K5028" s="57"/>
      <c r="L5028" s="57"/>
      <c r="M5028" s="274"/>
      <c r="N5028" s="274"/>
      <c r="O5028" s="57"/>
    </row>
    <row r="5029" spans="1:15">
      <c r="A5029" s="57"/>
      <c r="B5029" s="278">
        <v>48033</v>
      </c>
      <c r="C5029" s="283">
        <f t="shared" si="77"/>
        <v>10514996971</v>
      </c>
      <c r="D5029" s="57"/>
      <c r="E5029" s="57"/>
      <c r="F5029" s="279">
        <v>976306859</v>
      </c>
      <c r="G5029" s="286">
        <v>705148579</v>
      </c>
      <c r="H5029" s="278">
        <v>43152</v>
      </c>
      <c r="I5029" s="278"/>
      <c r="K5029" s="57"/>
      <c r="L5029" s="57"/>
      <c r="M5029" s="274"/>
      <c r="N5029" s="274"/>
      <c r="O5029" s="57"/>
    </row>
    <row r="5030" spans="1:15">
      <c r="A5030" s="57"/>
      <c r="B5030" s="278">
        <v>48034</v>
      </c>
      <c r="C5030" s="283">
        <f t="shared" si="77"/>
        <v>9764974553</v>
      </c>
      <c r="D5030" s="57"/>
      <c r="E5030" s="57"/>
      <c r="F5030" s="279">
        <v>226284441</v>
      </c>
      <c r="G5030" s="286">
        <v>705167534</v>
      </c>
      <c r="H5030" s="278">
        <v>45938</v>
      </c>
      <c r="I5030" s="278"/>
      <c r="K5030" s="57"/>
      <c r="L5030" s="57"/>
      <c r="M5030" s="274"/>
      <c r="N5030" s="274"/>
      <c r="O5030" s="57"/>
    </row>
    <row r="5031" spans="1:15">
      <c r="A5031" s="57"/>
      <c r="B5031" s="278">
        <v>48035</v>
      </c>
      <c r="C5031" s="283">
        <f t="shared" si="77"/>
        <v>10030887889</v>
      </c>
      <c r="D5031" s="57"/>
      <c r="E5031" s="57"/>
      <c r="F5031" s="279">
        <v>492197777</v>
      </c>
      <c r="G5031" s="286">
        <v>705170600</v>
      </c>
      <c r="H5031" s="278">
        <v>43241</v>
      </c>
      <c r="I5031" s="278"/>
      <c r="K5031" s="57"/>
      <c r="L5031" s="57"/>
      <c r="M5031" s="274"/>
      <c r="N5031" s="274"/>
      <c r="O5031" s="57"/>
    </row>
    <row r="5032" spans="1:15">
      <c r="A5032" s="57"/>
      <c r="B5032" s="278">
        <v>48036</v>
      </c>
      <c r="C5032" s="283">
        <f t="shared" si="77"/>
        <v>9900115702</v>
      </c>
      <c r="D5032" s="57"/>
      <c r="E5032" s="57"/>
      <c r="F5032" s="279">
        <v>361425590</v>
      </c>
      <c r="G5032" s="286">
        <v>705394117</v>
      </c>
      <c r="H5032" s="278">
        <v>43691</v>
      </c>
      <c r="I5032" s="278"/>
      <c r="K5032" s="57"/>
      <c r="L5032" s="57"/>
      <c r="M5032" s="274"/>
      <c r="N5032" s="274"/>
      <c r="O5032" s="57"/>
    </row>
    <row r="5033" spans="1:15">
      <c r="A5033" s="57"/>
      <c r="B5033" s="278">
        <v>48037</v>
      </c>
      <c r="C5033" s="283">
        <f t="shared" si="77"/>
        <v>10153170911</v>
      </c>
      <c r="D5033" s="57"/>
      <c r="E5033" s="57"/>
      <c r="F5033" s="279">
        <v>614480799</v>
      </c>
      <c r="G5033" s="286">
        <v>705672493</v>
      </c>
      <c r="H5033" s="278">
        <v>47040</v>
      </c>
      <c r="I5033" s="278"/>
      <c r="K5033" s="57"/>
      <c r="L5033" s="57"/>
      <c r="M5033" s="274"/>
      <c r="N5033" s="274"/>
      <c r="O5033" s="57"/>
    </row>
    <row r="5034" spans="1:15">
      <c r="A5034" s="57"/>
      <c r="B5034" s="278">
        <v>48038</v>
      </c>
      <c r="C5034" s="283">
        <f t="shared" si="77"/>
        <v>9927192573</v>
      </c>
      <c r="D5034" s="57"/>
      <c r="E5034" s="57"/>
      <c r="F5034" s="279">
        <v>388502461</v>
      </c>
      <c r="G5034" s="286">
        <v>705734829</v>
      </c>
      <c r="H5034" s="278">
        <v>46081</v>
      </c>
      <c r="I5034" s="278"/>
      <c r="K5034" s="57"/>
      <c r="L5034" s="57"/>
      <c r="M5034" s="274"/>
      <c r="N5034" s="274"/>
      <c r="O5034" s="57"/>
    </row>
    <row r="5035" spans="1:15">
      <c r="A5035" s="57"/>
      <c r="B5035" s="278">
        <v>48039</v>
      </c>
      <c r="C5035" s="283">
        <f t="shared" si="77"/>
        <v>10095835664</v>
      </c>
      <c r="D5035" s="57"/>
      <c r="E5035" s="57"/>
      <c r="F5035" s="279">
        <v>557145552</v>
      </c>
      <c r="G5035" s="286">
        <v>705821689</v>
      </c>
      <c r="H5035" s="278">
        <v>47621</v>
      </c>
      <c r="I5035" s="278"/>
      <c r="K5035" s="57"/>
      <c r="L5035" s="57"/>
      <c r="M5035" s="274"/>
      <c r="N5035" s="274"/>
      <c r="O5035" s="57"/>
    </row>
    <row r="5036" spans="1:15">
      <c r="A5036" s="57"/>
      <c r="B5036" s="278">
        <v>48040</v>
      </c>
      <c r="C5036" s="283">
        <f t="shared" si="77"/>
        <v>10138155441</v>
      </c>
      <c r="D5036" s="57"/>
      <c r="E5036" s="57"/>
      <c r="F5036" s="279">
        <v>599465329</v>
      </c>
      <c r="G5036" s="286">
        <v>705888692</v>
      </c>
      <c r="H5036" s="278">
        <v>50300</v>
      </c>
      <c r="I5036" s="278"/>
      <c r="K5036" s="57"/>
      <c r="L5036" s="57"/>
      <c r="M5036" s="274"/>
      <c r="N5036" s="274"/>
      <c r="O5036" s="57"/>
    </row>
    <row r="5037" spans="1:15">
      <c r="A5037" s="57"/>
      <c r="B5037" s="278">
        <v>48041</v>
      </c>
      <c r="C5037" s="283">
        <f t="shared" si="77"/>
        <v>10413087581</v>
      </c>
      <c r="D5037" s="57"/>
      <c r="E5037" s="57"/>
      <c r="F5037" s="279">
        <v>874397469</v>
      </c>
      <c r="G5037" s="286">
        <v>706260632</v>
      </c>
      <c r="H5037" s="278">
        <v>49454</v>
      </c>
      <c r="I5037" s="278"/>
      <c r="K5037" s="57"/>
      <c r="L5037" s="57"/>
      <c r="M5037" s="274"/>
      <c r="N5037" s="274"/>
      <c r="O5037" s="57"/>
    </row>
    <row r="5038" spans="1:15">
      <c r="A5038" s="57"/>
      <c r="B5038" s="278">
        <v>48042</v>
      </c>
      <c r="C5038" s="283">
        <f t="shared" si="77"/>
        <v>10469926872</v>
      </c>
      <c r="D5038" s="57"/>
      <c r="E5038" s="57"/>
      <c r="F5038" s="279">
        <v>931236760</v>
      </c>
      <c r="G5038" s="286">
        <v>706435169</v>
      </c>
      <c r="H5038" s="278">
        <v>43130</v>
      </c>
      <c r="I5038" s="278"/>
      <c r="K5038" s="57"/>
      <c r="L5038" s="57"/>
      <c r="M5038" s="274"/>
      <c r="N5038" s="274"/>
      <c r="O5038" s="57"/>
    </row>
    <row r="5039" spans="1:15">
      <c r="A5039" s="57"/>
      <c r="B5039" s="278">
        <v>48043</v>
      </c>
      <c r="C5039" s="283">
        <f t="shared" si="77"/>
        <v>10527649754</v>
      </c>
      <c r="D5039" s="57"/>
      <c r="E5039" s="57"/>
      <c r="F5039" s="279">
        <v>988959642</v>
      </c>
      <c r="G5039" s="286">
        <v>706628572</v>
      </c>
      <c r="H5039" s="278">
        <v>43045</v>
      </c>
      <c r="I5039" s="278"/>
      <c r="K5039" s="57"/>
      <c r="L5039" s="57"/>
      <c r="M5039" s="274"/>
      <c r="N5039" s="274"/>
      <c r="O5039" s="57"/>
    </row>
    <row r="5040" spans="1:15">
      <c r="A5040" s="57"/>
      <c r="B5040" s="278">
        <v>48044</v>
      </c>
      <c r="C5040" s="283">
        <f t="shared" si="77"/>
        <v>9793941669</v>
      </c>
      <c r="D5040" s="57"/>
      <c r="E5040" s="57"/>
      <c r="F5040" s="279">
        <v>255251557</v>
      </c>
      <c r="G5040" s="286">
        <v>706737489</v>
      </c>
      <c r="H5040" s="278">
        <v>48541</v>
      </c>
      <c r="I5040" s="278"/>
      <c r="K5040" s="57"/>
      <c r="L5040" s="57"/>
      <c r="M5040" s="274"/>
      <c r="N5040" s="274"/>
      <c r="O5040" s="57"/>
    </row>
    <row r="5041" spans="1:15">
      <c r="A5041" s="57"/>
      <c r="B5041" s="278">
        <v>48045</v>
      </c>
      <c r="C5041" s="283">
        <f t="shared" si="77"/>
        <v>9745868031</v>
      </c>
      <c r="D5041" s="57"/>
      <c r="E5041" s="57"/>
      <c r="F5041" s="279">
        <v>207177919</v>
      </c>
      <c r="G5041" s="286">
        <v>706887287</v>
      </c>
      <c r="H5041" s="278">
        <v>46936</v>
      </c>
      <c r="I5041" s="278"/>
      <c r="K5041" s="57"/>
      <c r="L5041" s="57"/>
      <c r="M5041" s="274"/>
      <c r="N5041" s="274"/>
      <c r="O5041" s="57"/>
    </row>
    <row r="5042" spans="1:15">
      <c r="A5042" s="57"/>
      <c r="B5042" s="278">
        <v>48046</v>
      </c>
      <c r="C5042" s="283">
        <f t="shared" si="77"/>
        <v>10452136464</v>
      </c>
      <c r="D5042" s="57"/>
      <c r="E5042" s="57"/>
      <c r="F5042" s="279">
        <v>913446352</v>
      </c>
      <c r="G5042" s="286">
        <v>706887718</v>
      </c>
      <c r="H5042" s="278">
        <v>43509</v>
      </c>
      <c r="I5042" s="278"/>
      <c r="K5042" s="57"/>
      <c r="L5042" s="57"/>
      <c r="M5042" s="274"/>
      <c r="N5042" s="274"/>
      <c r="O5042" s="57"/>
    </row>
    <row r="5043" spans="1:15">
      <c r="A5043" s="57"/>
      <c r="B5043" s="278">
        <v>48047</v>
      </c>
      <c r="C5043" s="283">
        <f t="shared" si="77"/>
        <v>10121521268</v>
      </c>
      <c r="D5043" s="57"/>
      <c r="E5043" s="57"/>
      <c r="F5043" s="279">
        <v>582831156</v>
      </c>
      <c r="G5043" s="286">
        <v>707316955</v>
      </c>
      <c r="H5043" s="278">
        <v>44069</v>
      </c>
      <c r="I5043" s="278"/>
      <c r="K5043" s="57"/>
      <c r="L5043" s="57"/>
      <c r="M5043" s="274"/>
      <c r="N5043" s="274"/>
      <c r="O5043" s="57"/>
    </row>
    <row r="5044" spans="1:15">
      <c r="A5044" s="57"/>
      <c r="B5044" s="278">
        <v>48048</v>
      </c>
      <c r="C5044" s="283">
        <f t="shared" si="77"/>
        <v>10456139709</v>
      </c>
      <c r="D5044" s="57"/>
      <c r="E5044" s="57"/>
      <c r="F5044" s="279">
        <v>917449597</v>
      </c>
      <c r="G5044" s="286">
        <v>707627513</v>
      </c>
      <c r="H5044" s="278">
        <v>45735</v>
      </c>
      <c r="I5044" s="278"/>
      <c r="K5044" s="57"/>
      <c r="L5044" s="57"/>
      <c r="M5044" s="274"/>
      <c r="N5044" s="274"/>
      <c r="O5044" s="57"/>
    </row>
    <row r="5045" spans="1:15">
      <c r="A5045" s="57"/>
      <c r="B5045" s="278">
        <v>48049</v>
      </c>
      <c r="C5045" s="283">
        <f t="shared" si="77"/>
        <v>10502037481</v>
      </c>
      <c r="D5045" s="57"/>
      <c r="E5045" s="57"/>
      <c r="F5045" s="279">
        <v>963347369</v>
      </c>
      <c r="G5045" s="286">
        <v>707725219</v>
      </c>
      <c r="H5045" s="278">
        <v>48427</v>
      </c>
      <c r="I5045" s="278"/>
      <c r="K5045" s="57"/>
      <c r="L5045" s="57"/>
      <c r="M5045" s="274"/>
      <c r="N5045" s="274"/>
      <c r="O5045" s="57"/>
    </row>
    <row r="5046" spans="1:15">
      <c r="A5046" s="57"/>
      <c r="B5046" s="278">
        <v>48050</v>
      </c>
      <c r="C5046" s="283">
        <f t="shared" si="77"/>
        <v>10207337526</v>
      </c>
      <c r="D5046" s="57"/>
      <c r="E5046" s="57"/>
      <c r="F5046" s="279">
        <v>668647414</v>
      </c>
      <c r="G5046" s="286">
        <v>707850402</v>
      </c>
      <c r="H5046" s="278">
        <v>46336</v>
      </c>
      <c r="I5046" s="278"/>
      <c r="K5046" s="57"/>
      <c r="L5046" s="57"/>
      <c r="M5046" s="274"/>
      <c r="N5046" s="274"/>
      <c r="O5046" s="57"/>
    </row>
    <row r="5047" spans="1:15">
      <c r="A5047" s="57"/>
      <c r="B5047" s="278">
        <v>48051</v>
      </c>
      <c r="C5047" s="283">
        <f t="shared" si="77"/>
        <v>10074773261</v>
      </c>
      <c r="D5047" s="57"/>
      <c r="E5047" s="57"/>
      <c r="F5047" s="279">
        <v>536083149</v>
      </c>
      <c r="G5047" s="286">
        <v>707864656</v>
      </c>
      <c r="H5047" s="278">
        <v>45152</v>
      </c>
      <c r="I5047" s="278"/>
      <c r="K5047" s="57"/>
      <c r="L5047" s="57"/>
      <c r="M5047" s="274"/>
      <c r="N5047" s="274"/>
      <c r="O5047" s="57"/>
    </row>
    <row r="5048" spans="1:15">
      <c r="A5048" s="57"/>
      <c r="B5048" s="278">
        <v>48052</v>
      </c>
      <c r="C5048" s="283">
        <f t="shared" si="77"/>
        <v>10358504473</v>
      </c>
      <c r="D5048" s="57"/>
      <c r="E5048" s="57"/>
      <c r="F5048" s="279">
        <v>819814361</v>
      </c>
      <c r="G5048" s="286">
        <v>707902438</v>
      </c>
      <c r="H5048" s="278">
        <v>43346</v>
      </c>
      <c r="I5048" s="278"/>
      <c r="K5048" s="57"/>
      <c r="L5048" s="57"/>
      <c r="M5048" s="274"/>
      <c r="N5048" s="274"/>
      <c r="O5048" s="57"/>
    </row>
    <row r="5049" spans="1:15">
      <c r="A5049" s="57"/>
      <c r="B5049" s="278">
        <v>48053</v>
      </c>
      <c r="C5049" s="283">
        <f t="shared" si="77"/>
        <v>9658746884</v>
      </c>
      <c r="D5049" s="57"/>
      <c r="E5049" s="57"/>
      <c r="F5049" s="279">
        <v>120056772</v>
      </c>
      <c r="G5049" s="286">
        <v>707940666</v>
      </c>
      <c r="H5049" s="278">
        <v>49310</v>
      </c>
      <c r="I5049" s="278"/>
      <c r="K5049" s="57"/>
      <c r="L5049" s="57"/>
      <c r="M5049" s="274"/>
      <c r="N5049" s="274"/>
      <c r="O5049" s="57"/>
    </row>
    <row r="5050" spans="1:15">
      <c r="A5050" s="57"/>
      <c r="B5050" s="278">
        <v>48054</v>
      </c>
      <c r="C5050" s="283">
        <f t="shared" si="77"/>
        <v>10227135639</v>
      </c>
      <c r="D5050" s="57"/>
      <c r="E5050" s="57"/>
      <c r="F5050" s="279">
        <v>688445527</v>
      </c>
      <c r="G5050" s="286">
        <v>707952455</v>
      </c>
      <c r="H5050" s="278">
        <v>46192</v>
      </c>
      <c r="I5050" s="278"/>
      <c r="K5050" s="57"/>
      <c r="L5050" s="57"/>
      <c r="M5050" s="274"/>
      <c r="N5050" s="274"/>
      <c r="O5050" s="57"/>
    </row>
    <row r="5051" spans="1:15">
      <c r="A5051" s="57"/>
      <c r="B5051" s="278">
        <v>48055</v>
      </c>
      <c r="C5051" s="283">
        <f t="shared" si="77"/>
        <v>10332743415</v>
      </c>
      <c r="D5051" s="57"/>
      <c r="E5051" s="57"/>
      <c r="F5051" s="279">
        <v>794053303</v>
      </c>
      <c r="G5051" s="286">
        <v>708217106</v>
      </c>
      <c r="H5051" s="278">
        <v>43911</v>
      </c>
      <c r="I5051" s="278"/>
      <c r="K5051" s="57"/>
      <c r="L5051" s="57"/>
      <c r="M5051" s="274"/>
      <c r="N5051" s="274"/>
      <c r="O5051" s="57"/>
    </row>
    <row r="5052" spans="1:15">
      <c r="A5052" s="57"/>
      <c r="B5052" s="278">
        <v>48056</v>
      </c>
      <c r="C5052" s="283">
        <f t="shared" si="77"/>
        <v>10504195170</v>
      </c>
      <c r="D5052" s="57"/>
      <c r="E5052" s="57"/>
      <c r="F5052" s="279">
        <v>965505058</v>
      </c>
      <c r="G5052" s="286">
        <v>708513907</v>
      </c>
      <c r="H5052" s="278">
        <v>47257</v>
      </c>
      <c r="I5052" s="278"/>
      <c r="K5052" s="57"/>
      <c r="L5052" s="57"/>
      <c r="M5052" s="274"/>
      <c r="N5052" s="274"/>
      <c r="O5052" s="57"/>
    </row>
    <row r="5053" spans="1:15">
      <c r="A5053" s="57"/>
      <c r="B5053" s="278">
        <v>48057</v>
      </c>
      <c r="C5053" s="283">
        <f t="shared" si="77"/>
        <v>10455806884</v>
      </c>
      <c r="D5053" s="57"/>
      <c r="E5053" s="57"/>
      <c r="F5053" s="279">
        <v>917116772</v>
      </c>
      <c r="G5053" s="286">
        <v>709227865</v>
      </c>
      <c r="H5053" s="278">
        <v>47662</v>
      </c>
      <c r="I5053" s="278"/>
      <c r="K5053" s="57"/>
      <c r="L5053" s="57"/>
      <c r="M5053" s="274"/>
      <c r="N5053" s="274"/>
      <c r="O5053" s="57"/>
    </row>
    <row r="5054" spans="1:15">
      <c r="A5054" s="57"/>
      <c r="B5054" s="278">
        <v>48058</v>
      </c>
      <c r="C5054" s="283">
        <f t="shared" si="77"/>
        <v>10338041103</v>
      </c>
      <c r="D5054" s="57"/>
      <c r="E5054" s="57"/>
      <c r="F5054" s="279">
        <v>799350991</v>
      </c>
      <c r="G5054" s="286">
        <v>709296391</v>
      </c>
      <c r="H5054" s="278">
        <v>44905</v>
      </c>
      <c r="I5054" s="278"/>
      <c r="K5054" s="57"/>
      <c r="L5054" s="57"/>
      <c r="M5054" s="274"/>
      <c r="N5054" s="274"/>
      <c r="O5054" s="57"/>
    </row>
    <row r="5055" spans="1:15">
      <c r="A5055" s="57"/>
      <c r="B5055" s="278">
        <v>48059</v>
      </c>
      <c r="C5055" s="283">
        <f t="shared" si="77"/>
        <v>10507154669</v>
      </c>
      <c r="D5055" s="57"/>
      <c r="E5055" s="57"/>
      <c r="F5055" s="279">
        <v>968464557</v>
      </c>
      <c r="G5055" s="286">
        <v>709334347</v>
      </c>
      <c r="H5055" s="278">
        <v>47260</v>
      </c>
      <c r="I5055" s="278"/>
      <c r="K5055" s="57"/>
      <c r="L5055" s="57"/>
      <c r="M5055" s="274"/>
      <c r="N5055" s="274"/>
      <c r="O5055" s="57"/>
    </row>
    <row r="5056" spans="1:15">
      <c r="A5056" s="57"/>
      <c r="B5056" s="278">
        <v>48060</v>
      </c>
      <c r="C5056" s="283">
        <f t="shared" si="77"/>
        <v>10272421400</v>
      </c>
      <c r="D5056" s="57"/>
      <c r="E5056" s="57"/>
      <c r="F5056" s="279">
        <v>733731288</v>
      </c>
      <c r="G5056" s="286">
        <v>709382437</v>
      </c>
      <c r="H5056" s="278">
        <v>48593</v>
      </c>
      <c r="I5056" s="278"/>
      <c r="K5056" s="57"/>
      <c r="L5056" s="57"/>
      <c r="M5056" s="274"/>
      <c r="N5056" s="274"/>
      <c r="O5056" s="57"/>
    </row>
    <row r="5057" spans="1:15">
      <c r="A5057" s="57"/>
      <c r="B5057" s="278">
        <v>48061</v>
      </c>
      <c r="C5057" s="283">
        <f t="shared" si="77"/>
        <v>10347313262</v>
      </c>
      <c r="D5057" s="57"/>
      <c r="E5057" s="57"/>
      <c r="F5057" s="279">
        <v>808623150</v>
      </c>
      <c r="G5057" s="286">
        <v>709439611</v>
      </c>
      <c r="H5057" s="278">
        <v>48263</v>
      </c>
      <c r="I5057" s="278"/>
      <c r="K5057" s="57"/>
      <c r="L5057" s="57"/>
      <c r="M5057" s="274"/>
      <c r="N5057" s="274"/>
      <c r="O5057" s="57"/>
    </row>
    <row r="5058" spans="1:15">
      <c r="A5058" s="57"/>
      <c r="B5058" s="278">
        <v>48062</v>
      </c>
      <c r="C5058" s="283">
        <f t="shared" si="77"/>
        <v>10221340529</v>
      </c>
      <c r="D5058" s="57"/>
      <c r="E5058" s="57"/>
      <c r="F5058" s="279">
        <v>682650417</v>
      </c>
      <c r="G5058" s="286">
        <v>709585352</v>
      </c>
      <c r="H5058" s="278">
        <v>43425</v>
      </c>
      <c r="I5058" s="278"/>
      <c r="K5058" s="57"/>
      <c r="L5058" s="57"/>
      <c r="M5058" s="274"/>
      <c r="N5058" s="274"/>
      <c r="O5058" s="57"/>
    </row>
    <row r="5059" spans="1:15">
      <c r="A5059" s="57"/>
      <c r="B5059" s="278">
        <v>48063</v>
      </c>
      <c r="C5059" s="283">
        <f t="shared" si="77"/>
        <v>10321619120</v>
      </c>
      <c r="D5059" s="57"/>
      <c r="E5059" s="57"/>
      <c r="F5059" s="279">
        <v>782929008</v>
      </c>
      <c r="G5059" s="286">
        <v>709802771</v>
      </c>
      <c r="H5059" s="278">
        <v>45900</v>
      </c>
      <c r="I5059" s="278"/>
      <c r="K5059" s="57"/>
      <c r="L5059" s="57"/>
      <c r="M5059" s="274"/>
      <c r="N5059" s="274"/>
      <c r="O5059" s="57"/>
    </row>
    <row r="5060" spans="1:15">
      <c r="A5060" s="57"/>
      <c r="B5060" s="278">
        <v>48064</v>
      </c>
      <c r="C5060" s="283">
        <f t="shared" si="77"/>
        <v>10528109931</v>
      </c>
      <c r="D5060" s="57"/>
      <c r="E5060" s="57"/>
      <c r="F5060" s="279">
        <v>989419819</v>
      </c>
      <c r="G5060" s="286">
        <v>709886515</v>
      </c>
      <c r="H5060" s="278">
        <v>45076</v>
      </c>
      <c r="I5060" s="278"/>
      <c r="K5060" s="57"/>
      <c r="L5060" s="57"/>
      <c r="M5060" s="274"/>
      <c r="N5060" s="274"/>
      <c r="O5060" s="57"/>
    </row>
    <row r="5061" spans="1:15">
      <c r="A5061" s="57"/>
      <c r="B5061" s="278">
        <v>48065</v>
      </c>
      <c r="C5061" s="283">
        <f t="shared" si="77"/>
        <v>9760436103</v>
      </c>
      <c r="D5061" s="57"/>
      <c r="E5061" s="57"/>
      <c r="F5061" s="279">
        <v>221745991</v>
      </c>
      <c r="G5061" s="286">
        <v>709899809</v>
      </c>
      <c r="H5061" s="278">
        <v>44899</v>
      </c>
      <c r="I5061" s="278"/>
      <c r="K5061" s="57"/>
      <c r="L5061" s="57"/>
      <c r="M5061" s="274"/>
      <c r="N5061" s="274"/>
      <c r="O5061" s="57"/>
    </row>
    <row r="5062" spans="1:15">
      <c r="A5062" s="57"/>
      <c r="B5062" s="278">
        <v>48066</v>
      </c>
      <c r="C5062" s="283">
        <f t="shared" si="77"/>
        <v>10509221526</v>
      </c>
      <c r="D5062" s="57"/>
      <c r="E5062" s="57"/>
      <c r="F5062" s="279">
        <v>970531414</v>
      </c>
      <c r="G5062" s="286">
        <v>710038836</v>
      </c>
      <c r="H5062" s="278">
        <v>46200</v>
      </c>
      <c r="I5062" s="278"/>
      <c r="K5062" s="57"/>
      <c r="L5062" s="57"/>
      <c r="M5062" s="274"/>
      <c r="N5062" s="274"/>
      <c r="O5062" s="57"/>
    </row>
    <row r="5063" spans="1:15">
      <c r="A5063" s="57"/>
      <c r="B5063" s="278">
        <v>48067</v>
      </c>
      <c r="C5063" s="283">
        <f t="shared" si="77"/>
        <v>10158465336</v>
      </c>
      <c r="D5063" s="57"/>
      <c r="E5063" s="57"/>
      <c r="F5063" s="279">
        <v>619775224</v>
      </c>
      <c r="G5063" s="286">
        <v>710070564</v>
      </c>
      <c r="H5063" s="278">
        <v>48353</v>
      </c>
      <c r="I5063" s="278"/>
      <c r="K5063" s="57"/>
      <c r="L5063" s="57"/>
      <c r="M5063" s="274"/>
      <c r="N5063" s="274"/>
      <c r="O5063" s="57"/>
    </row>
    <row r="5064" spans="1:15">
      <c r="A5064" s="57"/>
      <c r="B5064" s="278">
        <v>48068</v>
      </c>
      <c r="C5064" s="283">
        <f t="shared" si="77"/>
        <v>9654693017</v>
      </c>
      <c r="D5064" s="57"/>
      <c r="E5064" s="57"/>
      <c r="F5064" s="279">
        <v>116002905</v>
      </c>
      <c r="G5064" s="286">
        <v>710122453</v>
      </c>
      <c r="H5064" s="278">
        <v>44480</v>
      </c>
      <c r="I5064" s="278"/>
      <c r="K5064" s="57"/>
      <c r="L5064" s="57"/>
      <c r="M5064" s="274"/>
      <c r="N5064" s="274"/>
      <c r="O5064" s="57"/>
    </row>
    <row r="5065" spans="1:15">
      <c r="A5065" s="57"/>
      <c r="B5065" s="278">
        <v>48069</v>
      </c>
      <c r="C5065" s="283">
        <f t="shared" si="77"/>
        <v>9674586544</v>
      </c>
      <c r="D5065" s="57"/>
      <c r="E5065" s="57"/>
      <c r="F5065" s="279">
        <v>135896432</v>
      </c>
      <c r="G5065" s="286">
        <v>710226855</v>
      </c>
      <c r="H5065" s="278">
        <v>48467</v>
      </c>
      <c r="I5065" s="278"/>
      <c r="K5065" s="57"/>
      <c r="L5065" s="57"/>
      <c r="M5065" s="274"/>
      <c r="N5065" s="274"/>
      <c r="O5065" s="57"/>
    </row>
    <row r="5066" spans="1:15">
      <c r="A5066" s="57"/>
      <c r="B5066" s="278">
        <v>48070</v>
      </c>
      <c r="C5066" s="283">
        <f t="shared" si="77"/>
        <v>10405326580</v>
      </c>
      <c r="D5066" s="57"/>
      <c r="E5066" s="57"/>
      <c r="F5066" s="279">
        <v>866636468</v>
      </c>
      <c r="G5066" s="286">
        <v>710317943</v>
      </c>
      <c r="H5066" s="278">
        <v>47968</v>
      </c>
      <c r="I5066" s="278"/>
      <c r="K5066" s="57"/>
      <c r="L5066" s="57"/>
      <c r="M5066" s="274"/>
      <c r="N5066" s="274"/>
      <c r="O5066" s="57"/>
    </row>
    <row r="5067" spans="1:15">
      <c r="A5067" s="57"/>
      <c r="B5067" s="278">
        <v>48071</v>
      </c>
      <c r="C5067" s="283">
        <f t="shared" si="77"/>
        <v>9694994254</v>
      </c>
      <c r="D5067" s="57"/>
      <c r="E5067" s="57"/>
      <c r="F5067" s="279">
        <v>156304142</v>
      </c>
      <c r="G5067" s="286">
        <v>710369717</v>
      </c>
      <c r="H5067" s="278">
        <v>46838</v>
      </c>
      <c r="I5067" s="278"/>
      <c r="K5067" s="57"/>
      <c r="L5067" s="57"/>
      <c r="M5067" s="274"/>
      <c r="N5067" s="274"/>
      <c r="O5067" s="57"/>
    </row>
    <row r="5068" spans="1:15">
      <c r="A5068" s="57"/>
      <c r="B5068" s="278">
        <v>48072</v>
      </c>
      <c r="C5068" s="283">
        <f t="shared" si="77"/>
        <v>10486567114</v>
      </c>
      <c r="D5068" s="57"/>
      <c r="E5068" s="57"/>
      <c r="F5068" s="279">
        <v>947877002</v>
      </c>
      <c r="G5068" s="286">
        <v>710382226</v>
      </c>
      <c r="H5068" s="278">
        <v>47499</v>
      </c>
      <c r="I5068" s="278"/>
      <c r="K5068" s="57"/>
      <c r="L5068" s="57"/>
      <c r="M5068" s="274"/>
      <c r="N5068" s="274"/>
      <c r="O5068" s="57"/>
    </row>
    <row r="5069" spans="1:15">
      <c r="A5069" s="57"/>
      <c r="B5069" s="278">
        <v>48073</v>
      </c>
      <c r="C5069" s="283">
        <f t="shared" si="77"/>
        <v>10142375809</v>
      </c>
      <c r="D5069" s="57"/>
      <c r="E5069" s="57"/>
      <c r="F5069" s="279">
        <v>603685697</v>
      </c>
      <c r="G5069" s="286">
        <v>710561148</v>
      </c>
      <c r="H5069" s="278">
        <v>43729</v>
      </c>
      <c r="I5069" s="278"/>
      <c r="K5069" s="57"/>
      <c r="L5069" s="57"/>
      <c r="M5069" s="274"/>
      <c r="N5069" s="274"/>
      <c r="O5069" s="57"/>
    </row>
    <row r="5070" spans="1:15">
      <c r="A5070" s="57"/>
      <c r="B5070" s="278">
        <v>48074</v>
      </c>
      <c r="C5070" s="283">
        <f t="shared" si="77"/>
        <v>10452365323</v>
      </c>
      <c r="D5070" s="57"/>
      <c r="E5070" s="57"/>
      <c r="F5070" s="279">
        <v>913675211</v>
      </c>
      <c r="G5070" s="286">
        <v>710759034</v>
      </c>
      <c r="H5070" s="278">
        <v>48708</v>
      </c>
      <c r="I5070" s="278"/>
      <c r="K5070" s="57"/>
      <c r="L5070" s="57"/>
      <c r="M5070" s="274"/>
      <c r="N5070" s="274"/>
      <c r="O5070" s="57"/>
    </row>
    <row r="5071" spans="1:15">
      <c r="A5071" s="57"/>
      <c r="B5071" s="278">
        <v>48075</v>
      </c>
      <c r="C5071" s="283">
        <f t="shared" si="77"/>
        <v>9686418062</v>
      </c>
      <c r="D5071" s="57"/>
      <c r="E5071" s="57"/>
      <c r="F5071" s="279">
        <v>147727950</v>
      </c>
      <c r="G5071" s="286">
        <v>711279207</v>
      </c>
      <c r="H5071" s="278">
        <v>48303</v>
      </c>
      <c r="I5071" s="278"/>
      <c r="K5071" s="57"/>
      <c r="L5071" s="57"/>
      <c r="M5071" s="274"/>
      <c r="N5071" s="274"/>
      <c r="O5071" s="57"/>
    </row>
    <row r="5072" spans="1:15">
      <c r="A5072" s="57"/>
      <c r="B5072" s="278">
        <v>48076</v>
      </c>
      <c r="C5072" s="283">
        <f t="shared" si="77"/>
        <v>10236153713</v>
      </c>
      <c r="D5072" s="57"/>
      <c r="E5072" s="57"/>
      <c r="F5072" s="279">
        <v>697463601</v>
      </c>
      <c r="G5072" s="286">
        <v>711456072</v>
      </c>
      <c r="H5072" s="278">
        <v>44455</v>
      </c>
      <c r="I5072" s="278"/>
      <c r="K5072" s="57"/>
      <c r="L5072" s="57"/>
      <c r="M5072" s="274"/>
      <c r="N5072" s="274"/>
      <c r="O5072" s="57"/>
    </row>
    <row r="5073" spans="1:15">
      <c r="A5073" s="57"/>
      <c r="B5073" s="278">
        <v>48077</v>
      </c>
      <c r="C5073" s="283">
        <f t="shared" si="77"/>
        <v>10258920676</v>
      </c>
      <c r="D5073" s="57"/>
      <c r="E5073" s="57"/>
      <c r="F5073" s="279">
        <v>720230564</v>
      </c>
      <c r="G5073" s="286">
        <v>711635786</v>
      </c>
      <c r="H5073" s="278">
        <v>45607</v>
      </c>
      <c r="I5073" s="278"/>
      <c r="K5073" s="57"/>
      <c r="L5073" s="57"/>
      <c r="M5073" s="274"/>
      <c r="N5073" s="274"/>
      <c r="O5073" s="57"/>
    </row>
    <row r="5074" spans="1:15">
      <c r="A5074" s="57"/>
      <c r="B5074" s="278">
        <v>48078</v>
      </c>
      <c r="C5074" s="283">
        <f t="shared" si="77"/>
        <v>9920339832</v>
      </c>
      <c r="D5074" s="57"/>
      <c r="E5074" s="57"/>
      <c r="F5074" s="279">
        <v>381649720</v>
      </c>
      <c r="G5074" s="286">
        <v>711901835</v>
      </c>
      <c r="H5074" s="278">
        <v>44534</v>
      </c>
      <c r="I5074" s="278"/>
      <c r="K5074" s="57"/>
      <c r="L5074" s="57"/>
      <c r="M5074" s="274"/>
      <c r="N5074" s="274"/>
      <c r="O5074" s="57"/>
    </row>
    <row r="5075" spans="1:15">
      <c r="A5075" s="57"/>
      <c r="B5075" s="278">
        <v>48079</v>
      </c>
      <c r="C5075" s="283">
        <f t="shared" si="77"/>
        <v>10167759630</v>
      </c>
      <c r="D5075" s="57"/>
      <c r="E5075" s="57"/>
      <c r="F5075" s="279">
        <v>629069518</v>
      </c>
      <c r="G5075" s="286">
        <v>712013607</v>
      </c>
      <c r="H5075" s="278">
        <v>44783</v>
      </c>
      <c r="I5075" s="278"/>
      <c r="K5075" s="57"/>
      <c r="L5075" s="57"/>
      <c r="M5075" s="274"/>
      <c r="N5075" s="274"/>
      <c r="O5075" s="57"/>
    </row>
    <row r="5076" spans="1:15">
      <c r="A5076" s="57"/>
      <c r="B5076" s="278">
        <v>48080</v>
      </c>
      <c r="C5076" s="283">
        <f t="shared" si="77"/>
        <v>9746298261</v>
      </c>
      <c r="D5076" s="57"/>
      <c r="E5076" s="57"/>
      <c r="F5076" s="279">
        <v>207608149</v>
      </c>
      <c r="G5076" s="286">
        <v>712196381</v>
      </c>
      <c r="H5076" s="278">
        <v>49738</v>
      </c>
      <c r="I5076" s="278"/>
      <c r="K5076" s="57"/>
      <c r="L5076" s="57"/>
      <c r="M5076" s="274"/>
      <c r="N5076" s="274"/>
      <c r="O5076" s="57"/>
    </row>
    <row r="5077" spans="1:15">
      <c r="A5077" s="57"/>
      <c r="B5077" s="278">
        <v>48081</v>
      </c>
      <c r="C5077" s="283">
        <f t="shared" si="77"/>
        <v>10471327404</v>
      </c>
      <c r="D5077" s="57"/>
      <c r="E5077" s="57"/>
      <c r="F5077" s="279">
        <v>932637292</v>
      </c>
      <c r="G5077" s="286">
        <v>712225415</v>
      </c>
      <c r="H5077" s="278">
        <v>43213</v>
      </c>
      <c r="I5077" s="278"/>
      <c r="K5077" s="57"/>
      <c r="L5077" s="57"/>
      <c r="M5077" s="274"/>
      <c r="N5077" s="274"/>
      <c r="O5077" s="57"/>
    </row>
    <row r="5078" spans="1:15">
      <c r="A5078" s="57"/>
      <c r="B5078" s="278">
        <v>48082</v>
      </c>
      <c r="C5078" s="283">
        <f t="shared" si="77"/>
        <v>9877708720</v>
      </c>
      <c r="D5078" s="57"/>
      <c r="E5078" s="57"/>
      <c r="F5078" s="279">
        <v>339018608</v>
      </c>
      <c r="G5078" s="286">
        <v>712453189</v>
      </c>
      <c r="H5078" s="278">
        <v>49711</v>
      </c>
      <c r="I5078" s="278"/>
      <c r="K5078" s="57"/>
      <c r="L5078" s="57"/>
      <c r="M5078" s="274"/>
      <c r="N5078" s="274"/>
      <c r="O5078" s="57"/>
    </row>
    <row r="5079" spans="1:15">
      <c r="A5079" s="57"/>
      <c r="B5079" s="278">
        <v>48083</v>
      </c>
      <c r="C5079" s="283">
        <f t="shared" si="77"/>
        <v>10452632715</v>
      </c>
      <c r="D5079" s="57"/>
      <c r="E5079" s="57"/>
      <c r="F5079" s="279">
        <v>913942603</v>
      </c>
      <c r="G5079" s="286">
        <v>712567334</v>
      </c>
      <c r="H5079" s="278">
        <v>47320</v>
      </c>
      <c r="I5079" s="278"/>
      <c r="K5079" s="57"/>
      <c r="L5079" s="57"/>
      <c r="M5079" s="274"/>
      <c r="N5079" s="274"/>
      <c r="O5079" s="57"/>
    </row>
    <row r="5080" spans="1:15">
      <c r="A5080" s="57"/>
      <c r="B5080" s="278">
        <v>48084</v>
      </c>
      <c r="C5080" s="283">
        <f t="shared" si="77"/>
        <v>9983778238</v>
      </c>
      <c r="D5080" s="57"/>
      <c r="E5080" s="57"/>
      <c r="F5080" s="279">
        <v>445088126</v>
      </c>
      <c r="G5080" s="286">
        <v>712656989</v>
      </c>
      <c r="H5080" s="278">
        <v>47432</v>
      </c>
      <c r="I5080" s="278"/>
      <c r="K5080" s="57"/>
      <c r="L5080" s="57"/>
      <c r="M5080" s="274"/>
      <c r="N5080" s="274"/>
      <c r="O5080" s="57"/>
    </row>
    <row r="5081" spans="1:15">
      <c r="A5081" s="57"/>
      <c r="B5081" s="278">
        <v>48085</v>
      </c>
      <c r="C5081" s="283">
        <f t="shared" si="77"/>
        <v>9681496314</v>
      </c>
      <c r="D5081" s="57"/>
      <c r="E5081" s="57"/>
      <c r="F5081" s="279">
        <v>142806202</v>
      </c>
      <c r="G5081" s="286">
        <v>712864752</v>
      </c>
      <c r="H5081" s="278">
        <v>50357</v>
      </c>
      <c r="I5081" s="278"/>
      <c r="K5081" s="57"/>
      <c r="L5081" s="57"/>
      <c r="M5081" s="274"/>
      <c r="N5081" s="274"/>
      <c r="O5081" s="57"/>
    </row>
    <row r="5082" spans="1:15">
      <c r="A5082" s="57"/>
      <c r="B5082" s="278">
        <v>48086</v>
      </c>
      <c r="C5082" s="283">
        <f t="shared" si="77"/>
        <v>9770092337</v>
      </c>
      <c r="D5082" s="57"/>
      <c r="E5082" s="57"/>
      <c r="F5082" s="279">
        <v>231402225</v>
      </c>
      <c r="G5082" s="286">
        <v>712931222</v>
      </c>
      <c r="H5082" s="278">
        <v>48888</v>
      </c>
      <c r="I5082" s="278"/>
      <c r="K5082" s="57"/>
      <c r="L5082" s="57"/>
      <c r="M5082" s="274"/>
      <c r="N5082" s="274"/>
      <c r="O5082" s="57"/>
    </row>
    <row r="5083" spans="1:15">
      <c r="A5083" s="57"/>
      <c r="B5083" s="278">
        <v>48087</v>
      </c>
      <c r="C5083" s="283">
        <f t="shared" si="77"/>
        <v>10290370316</v>
      </c>
      <c r="D5083" s="57"/>
      <c r="E5083" s="57"/>
      <c r="F5083" s="279">
        <v>751680204</v>
      </c>
      <c r="G5083" s="286">
        <v>713083817</v>
      </c>
      <c r="H5083" s="278">
        <v>49293</v>
      </c>
      <c r="I5083" s="278"/>
      <c r="K5083" s="57"/>
      <c r="L5083" s="57"/>
      <c r="M5083" s="274"/>
      <c r="N5083" s="274"/>
      <c r="O5083" s="57"/>
    </row>
    <row r="5084" spans="1:15">
      <c r="A5084" s="57"/>
      <c r="B5084" s="278">
        <v>48088</v>
      </c>
      <c r="C5084" s="283">
        <f t="shared" si="77"/>
        <v>10042205296</v>
      </c>
      <c r="D5084" s="57"/>
      <c r="E5084" s="57"/>
      <c r="F5084" s="279">
        <v>503515184</v>
      </c>
      <c r="G5084" s="286">
        <v>713171643</v>
      </c>
      <c r="H5084" s="278">
        <v>48454</v>
      </c>
      <c r="I5084" s="278"/>
      <c r="K5084" s="57"/>
      <c r="L5084" s="57"/>
      <c r="M5084" s="274"/>
      <c r="N5084" s="274"/>
      <c r="O5084" s="57"/>
    </row>
    <row r="5085" spans="1:15">
      <c r="A5085" s="57"/>
      <c r="B5085" s="278">
        <v>48089</v>
      </c>
      <c r="C5085" s="283">
        <f t="shared" si="77"/>
        <v>9814256689</v>
      </c>
      <c r="D5085" s="57"/>
      <c r="E5085" s="57"/>
      <c r="F5085" s="279">
        <v>275566577</v>
      </c>
      <c r="G5085" s="286">
        <v>713176639</v>
      </c>
      <c r="H5085" s="278">
        <v>49945</v>
      </c>
      <c r="I5085" s="278"/>
      <c r="K5085" s="57"/>
      <c r="L5085" s="57"/>
      <c r="M5085" s="274"/>
      <c r="N5085" s="274"/>
      <c r="O5085" s="57"/>
    </row>
    <row r="5086" spans="1:15">
      <c r="A5086" s="57"/>
      <c r="B5086" s="278">
        <v>48090</v>
      </c>
      <c r="C5086" s="283">
        <f t="shared" si="77"/>
        <v>9853269008</v>
      </c>
      <c r="D5086" s="57"/>
      <c r="E5086" s="57"/>
      <c r="F5086" s="279">
        <v>314578896</v>
      </c>
      <c r="G5086" s="286">
        <v>713239994</v>
      </c>
      <c r="H5086" s="278">
        <v>50255</v>
      </c>
      <c r="I5086" s="278"/>
      <c r="K5086" s="57"/>
      <c r="L5086" s="57"/>
      <c r="M5086" s="274"/>
      <c r="N5086" s="274"/>
      <c r="O5086" s="57"/>
    </row>
    <row r="5087" spans="1:15">
      <c r="A5087" s="57"/>
      <c r="B5087" s="278">
        <v>48091</v>
      </c>
      <c r="C5087" s="283">
        <f t="shared" si="77"/>
        <v>10463247479</v>
      </c>
      <c r="D5087" s="57"/>
      <c r="E5087" s="57"/>
      <c r="F5087" s="279">
        <v>924557367</v>
      </c>
      <c r="G5087" s="286">
        <v>713646128</v>
      </c>
      <c r="H5087" s="278">
        <v>43636</v>
      </c>
      <c r="I5087" s="278"/>
      <c r="K5087" s="57"/>
      <c r="L5087" s="57"/>
      <c r="M5087" s="274"/>
      <c r="N5087" s="274"/>
      <c r="O5087" s="57"/>
    </row>
    <row r="5088" spans="1:15">
      <c r="A5088" s="57"/>
      <c r="B5088" s="278">
        <v>48092</v>
      </c>
      <c r="C5088" s="283">
        <f t="shared" ref="C5088:C5151" si="78">F5088+(F$88*28679+98765)+(G$88*6587+87654)+(E$88*9537+76543)+(J$88*5713+4528)</f>
        <v>10279314692</v>
      </c>
      <c r="D5088" s="57"/>
      <c r="E5088" s="57"/>
      <c r="F5088" s="279">
        <v>740624580</v>
      </c>
      <c r="G5088" s="286">
        <v>713657535</v>
      </c>
      <c r="H5088" s="278">
        <v>49404</v>
      </c>
      <c r="I5088" s="278"/>
      <c r="K5088" s="57"/>
      <c r="L5088" s="57"/>
      <c r="M5088" s="274"/>
      <c r="N5088" s="274"/>
      <c r="O5088" s="57"/>
    </row>
    <row r="5089" spans="1:15">
      <c r="A5089" s="57"/>
      <c r="B5089" s="278">
        <v>48093</v>
      </c>
      <c r="C5089" s="283">
        <f t="shared" si="78"/>
        <v>9684179110</v>
      </c>
      <c r="D5089" s="57"/>
      <c r="E5089" s="57"/>
      <c r="F5089" s="279">
        <v>145488998</v>
      </c>
      <c r="G5089" s="286">
        <v>713772032</v>
      </c>
      <c r="H5089" s="278">
        <v>49297</v>
      </c>
      <c r="I5089" s="278"/>
      <c r="K5089" s="57"/>
      <c r="L5089" s="57"/>
      <c r="M5089" s="274"/>
      <c r="N5089" s="274"/>
      <c r="O5089" s="57"/>
    </row>
    <row r="5090" spans="1:15">
      <c r="A5090" s="57"/>
      <c r="B5090" s="278">
        <v>48094</v>
      </c>
      <c r="C5090" s="283">
        <f t="shared" si="78"/>
        <v>9694043641</v>
      </c>
      <c r="D5090" s="57"/>
      <c r="E5090" s="57"/>
      <c r="F5090" s="279">
        <v>155353529</v>
      </c>
      <c r="G5090" s="286">
        <v>713896853</v>
      </c>
      <c r="H5090" s="278">
        <v>43837</v>
      </c>
      <c r="I5090" s="278"/>
      <c r="K5090" s="57"/>
      <c r="L5090" s="57"/>
      <c r="M5090" s="274"/>
      <c r="N5090" s="274"/>
      <c r="O5090" s="57"/>
    </row>
    <row r="5091" spans="1:15">
      <c r="A5091" s="57"/>
      <c r="B5091" s="278">
        <v>48095</v>
      </c>
      <c r="C5091" s="283">
        <f t="shared" si="78"/>
        <v>10281978407</v>
      </c>
      <c r="D5091" s="57"/>
      <c r="E5091" s="57"/>
      <c r="F5091" s="279">
        <v>743288295</v>
      </c>
      <c r="G5091" s="286">
        <v>713981294</v>
      </c>
      <c r="H5091" s="278">
        <v>49962</v>
      </c>
      <c r="I5091" s="278"/>
      <c r="K5091" s="57"/>
      <c r="L5091" s="57"/>
      <c r="M5091" s="274"/>
      <c r="N5091" s="274"/>
      <c r="O5091" s="57"/>
    </row>
    <row r="5092" spans="1:15">
      <c r="A5092" s="57"/>
      <c r="B5092" s="278">
        <v>48096</v>
      </c>
      <c r="C5092" s="283">
        <f t="shared" si="78"/>
        <v>10394851977</v>
      </c>
      <c r="D5092" s="57"/>
      <c r="E5092" s="57"/>
      <c r="F5092" s="279">
        <v>856161865</v>
      </c>
      <c r="G5092" s="286">
        <v>714046554</v>
      </c>
      <c r="H5092" s="278">
        <v>48971</v>
      </c>
      <c r="I5092" s="278"/>
      <c r="K5092" s="57"/>
      <c r="L5092" s="57"/>
      <c r="M5092" s="274"/>
      <c r="N5092" s="274"/>
      <c r="O5092" s="57"/>
    </row>
    <row r="5093" spans="1:15">
      <c r="A5093" s="57"/>
      <c r="B5093" s="278">
        <v>48097</v>
      </c>
      <c r="C5093" s="283">
        <f t="shared" si="78"/>
        <v>10157398641</v>
      </c>
      <c r="D5093" s="57"/>
      <c r="E5093" s="57"/>
      <c r="F5093" s="279">
        <v>618708529</v>
      </c>
      <c r="G5093" s="286">
        <v>714089380</v>
      </c>
      <c r="H5093" s="278">
        <v>48435</v>
      </c>
      <c r="I5093" s="278"/>
      <c r="K5093" s="57"/>
      <c r="L5093" s="57"/>
      <c r="M5093" s="274"/>
      <c r="N5093" s="274"/>
      <c r="O5093" s="57"/>
    </row>
    <row r="5094" spans="1:15">
      <c r="A5094" s="57"/>
      <c r="B5094" s="278">
        <v>48098</v>
      </c>
      <c r="C5094" s="283">
        <f t="shared" si="78"/>
        <v>9854727986</v>
      </c>
      <c r="D5094" s="57"/>
      <c r="E5094" s="57"/>
      <c r="F5094" s="279">
        <v>316037874</v>
      </c>
      <c r="G5094" s="286">
        <v>714449281</v>
      </c>
      <c r="H5094" s="278">
        <v>45660</v>
      </c>
      <c r="I5094" s="278"/>
      <c r="K5094" s="57"/>
      <c r="L5094" s="57"/>
      <c r="M5094" s="274"/>
      <c r="N5094" s="274"/>
      <c r="O5094" s="57"/>
    </row>
    <row r="5095" spans="1:15">
      <c r="A5095" s="57"/>
      <c r="B5095" s="278">
        <v>48099</v>
      </c>
      <c r="C5095" s="283">
        <f t="shared" si="78"/>
        <v>10316071951</v>
      </c>
      <c r="D5095" s="57"/>
      <c r="E5095" s="57"/>
      <c r="F5095" s="279">
        <v>777381839</v>
      </c>
      <c r="G5095" s="286">
        <v>714564644</v>
      </c>
      <c r="H5095" s="278">
        <v>46135</v>
      </c>
      <c r="I5095" s="278"/>
      <c r="K5095" s="57"/>
      <c r="L5095" s="57"/>
      <c r="M5095" s="274"/>
      <c r="N5095" s="274"/>
      <c r="O5095" s="57"/>
    </row>
    <row r="5096" spans="1:15">
      <c r="A5096" s="57"/>
      <c r="B5096" s="278">
        <v>48100</v>
      </c>
      <c r="C5096" s="283">
        <f t="shared" si="78"/>
        <v>10297539943</v>
      </c>
      <c r="D5096" s="57"/>
      <c r="E5096" s="57"/>
      <c r="F5096" s="279">
        <v>758849831</v>
      </c>
      <c r="G5096" s="286">
        <v>714685529</v>
      </c>
      <c r="H5096" s="278">
        <v>49868</v>
      </c>
      <c r="I5096" s="278"/>
      <c r="K5096" s="57"/>
      <c r="L5096" s="57"/>
      <c r="M5096" s="274"/>
      <c r="N5096" s="274"/>
      <c r="O5096" s="57"/>
    </row>
    <row r="5097" spans="1:15">
      <c r="A5097" s="57"/>
      <c r="B5097" s="278">
        <v>48101</v>
      </c>
      <c r="C5097" s="283">
        <f t="shared" si="78"/>
        <v>10486712567</v>
      </c>
      <c r="D5097" s="57"/>
      <c r="E5097" s="57"/>
      <c r="F5097" s="279">
        <v>948022455</v>
      </c>
      <c r="G5097" s="286">
        <v>714989902</v>
      </c>
      <c r="H5097" s="278">
        <v>46313</v>
      </c>
      <c r="I5097" s="278"/>
      <c r="K5097" s="57"/>
      <c r="L5097" s="57"/>
      <c r="M5097" s="274"/>
      <c r="N5097" s="274"/>
      <c r="O5097" s="57"/>
    </row>
    <row r="5098" spans="1:15">
      <c r="A5098" s="57"/>
      <c r="B5098" s="278">
        <v>48102</v>
      </c>
      <c r="C5098" s="283">
        <f t="shared" si="78"/>
        <v>10291591581</v>
      </c>
      <c r="D5098" s="57"/>
      <c r="E5098" s="57"/>
      <c r="F5098" s="279">
        <v>752901469</v>
      </c>
      <c r="G5098" s="286">
        <v>715211688</v>
      </c>
      <c r="H5098" s="278">
        <v>48338</v>
      </c>
      <c r="I5098" s="278"/>
      <c r="K5098" s="57"/>
      <c r="L5098" s="57"/>
      <c r="M5098" s="274"/>
      <c r="N5098" s="274"/>
      <c r="O5098" s="57"/>
    </row>
    <row r="5099" spans="1:15">
      <c r="A5099" s="57"/>
      <c r="B5099" s="278">
        <v>48103</v>
      </c>
      <c r="C5099" s="283">
        <f t="shared" si="78"/>
        <v>10034575754</v>
      </c>
      <c r="D5099" s="57"/>
      <c r="E5099" s="57"/>
      <c r="F5099" s="279">
        <v>495885642</v>
      </c>
      <c r="G5099" s="286">
        <v>715645635</v>
      </c>
      <c r="H5099" s="278">
        <v>47339</v>
      </c>
      <c r="I5099" s="278"/>
      <c r="K5099" s="57"/>
      <c r="L5099" s="57"/>
      <c r="M5099" s="274"/>
      <c r="N5099" s="274"/>
      <c r="O5099" s="57"/>
    </row>
    <row r="5100" spans="1:15">
      <c r="A5100" s="57"/>
      <c r="B5100" s="278">
        <v>48104</v>
      </c>
      <c r="C5100" s="283">
        <f t="shared" si="78"/>
        <v>10057304534</v>
      </c>
      <c r="D5100" s="57"/>
      <c r="E5100" s="57"/>
      <c r="F5100" s="279">
        <v>518614422</v>
      </c>
      <c r="G5100" s="286">
        <v>715898855</v>
      </c>
      <c r="H5100" s="278">
        <v>44150</v>
      </c>
      <c r="I5100" s="278"/>
      <c r="K5100" s="57"/>
      <c r="L5100" s="57"/>
      <c r="M5100" s="274"/>
      <c r="N5100" s="274"/>
      <c r="O5100" s="57"/>
    </row>
    <row r="5101" spans="1:15">
      <c r="A5101" s="57"/>
      <c r="B5101" s="278">
        <v>48105</v>
      </c>
      <c r="C5101" s="283">
        <f t="shared" si="78"/>
        <v>10494731934</v>
      </c>
      <c r="D5101" s="57"/>
      <c r="E5101" s="57"/>
      <c r="F5101" s="279">
        <v>956041822</v>
      </c>
      <c r="G5101" s="286">
        <v>715953643</v>
      </c>
      <c r="H5101" s="278">
        <v>44078</v>
      </c>
      <c r="I5101" s="278"/>
      <c r="K5101" s="57"/>
      <c r="L5101" s="57"/>
      <c r="M5101" s="274"/>
      <c r="N5101" s="274"/>
      <c r="O5101" s="57"/>
    </row>
    <row r="5102" spans="1:15">
      <c r="A5102" s="57"/>
      <c r="B5102" s="278">
        <v>48106</v>
      </c>
      <c r="C5102" s="283">
        <f t="shared" si="78"/>
        <v>10496622009</v>
      </c>
      <c r="D5102" s="57"/>
      <c r="E5102" s="57"/>
      <c r="F5102" s="279">
        <v>957931897</v>
      </c>
      <c r="G5102" s="286">
        <v>716030410</v>
      </c>
      <c r="H5102" s="278">
        <v>45692</v>
      </c>
      <c r="I5102" s="278"/>
      <c r="K5102" s="57"/>
      <c r="L5102" s="57"/>
      <c r="M5102" s="274"/>
      <c r="N5102" s="274"/>
      <c r="O5102" s="57"/>
    </row>
    <row r="5103" spans="1:15">
      <c r="A5103" s="57"/>
      <c r="B5103" s="278">
        <v>48107</v>
      </c>
      <c r="C5103" s="283">
        <f t="shared" si="78"/>
        <v>9785315553</v>
      </c>
      <c r="D5103" s="57"/>
      <c r="E5103" s="57"/>
      <c r="F5103" s="279">
        <v>246625441</v>
      </c>
      <c r="G5103" s="286">
        <v>716048599</v>
      </c>
      <c r="H5103" s="278">
        <v>43102</v>
      </c>
      <c r="I5103" s="278"/>
      <c r="K5103" s="57"/>
      <c r="L5103" s="57"/>
      <c r="M5103" s="274"/>
      <c r="N5103" s="274"/>
      <c r="O5103" s="57"/>
    </row>
    <row r="5104" spans="1:15">
      <c r="A5104" s="57"/>
      <c r="B5104" s="278">
        <v>48108</v>
      </c>
      <c r="C5104" s="283">
        <f t="shared" si="78"/>
        <v>9902795066</v>
      </c>
      <c r="D5104" s="57"/>
      <c r="E5104" s="57"/>
      <c r="F5104" s="279">
        <v>364104954</v>
      </c>
      <c r="G5104" s="286">
        <v>716164543</v>
      </c>
      <c r="H5104" s="278">
        <v>43147</v>
      </c>
      <c r="I5104" s="278"/>
      <c r="K5104" s="57"/>
      <c r="L5104" s="57"/>
      <c r="M5104" s="274"/>
      <c r="N5104" s="274"/>
      <c r="O5104" s="57"/>
    </row>
    <row r="5105" spans="1:15">
      <c r="A5105" s="57"/>
      <c r="B5105" s="278">
        <v>48109</v>
      </c>
      <c r="C5105" s="283">
        <f t="shared" si="78"/>
        <v>9906252474</v>
      </c>
      <c r="D5105" s="57"/>
      <c r="E5105" s="57"/>
      <c r="F5105" s="279">
        <v>367562362</v>
      </c>
      <c r="G5105" s="286">
        <v>716183233</v>
      </c>
      <c r="H5105" s="278">
        <v>45312</v>
      </c>
      <c r="I5105" s="278"/>
      <c r="K5105" s="57"/>
      <c r="L5105" s="57"/>
      <c r="M5105" s="274"/>
      <c r="N5105" s="274"/>
      <c r="O5105" s="57"/>
    </row>
    <row r="5106" spans="1:15">
      <c r="A5106" s="57"/>
      <c r="B5106" s="278">
        <v>48110</v>
      </c>
      <c r="C5106" s="283">
        <f t="shared" si="78"/>
        <v>10156709972</v>
      </c>
      <c r="D5106" s="57"/>
      <c r="E5106" s="57"/>
      <c r="F5106" s="279">
        <v>618019860</v>
      </c>
      <c r="G5106" s="286">
        <v>716490802</v>
      </c>
      <c r="H5106" s="278">
        <v>43709</v>
      </c>
      <c r="I5106" s="278"/>
      <c r="K5106" s="57"/>
      <c r="L5106" s="57"/>
      <c r="M5106" s="274"/>
      <c r="N5106" s="274"/>
      <c r="O5106" s="57"/>
    </row>
    <row r="5107" spans="1:15">
      <c r="A5107" s="57"/>
      <c r="B5107" s="278">
        <v>48111</v>
      </c>
      <c r="C5107" s="283">
        <f t="shared" si="78"/>
        <v>9809015698</v>
      </c>
      <c r="D5107" s="57"/>
      <c r="E5107" s="57"/>
      <c r="F5107" s="279">
        <v>270325586</v>
      </c>
      <c r="G5107" s="286">
        <v>716638504</v>
      </c>
      <c r="H5107" s="278">
        <v>49971</v>
      </c>
      <c r="I5107" s="278"/>
      <c r="K5107" s="57"/>
      <c r="L5107" s="57"/>
      <c r="M5107" s="274"/>
      <c r="N5107" s="274"/>
      <c r="O5107" s="57"/>
    </row>
    <row r="5108" spans="1:15">
      <c r="A5108" s="57"/>
      <c r="B5108" s="278">
        <v>48112</v>
      </c>
      <c r="C5108" s="283">
        <f t="shared" si="78"/>
        <v>10199565121</v>
      </c>
      <c r="D5108" s="57"/>
      <c r="E5108" s="57"/>
      <c r="F5108" s="279">
        <v>660875009</v>
      </c>
      <c r="G5108" s="286">
        <v>716799080</v>
      </c>
      <c r="H5108" s="278">
        <v>44334</v>
      </c>
      <c r="I5108" s="278"/>
      <c r="K5108" s="57"/>
      <c r="L5108" s="57"/>
      <c r="M5108" s="274"/>
      <c r="N5108" s="274"/>
      <c r="O5108" s="57"/>
    </row>
    <row r="5109" spans="1:15">
      <c r="A5109" s="57"/>
      <c r="B5109" s="278">
        <v>48113</v>
      </c>
      <c r="C5109" s="283">
        <f t="shared" si="78"/>
        <v>10241796164</v>
      </c>
      <c r="D5109" s="57"/>
      <c r="E5109" s="57"/>
      <c r="F5109" s="279">
        <v>703106052</v>
      </c>
      <c r="G5109" s="286">
        <v>716826855</v>
      </c>
      <c r="H5109" s="278">
        <v>49438</v>
      </c>
      <c r="I5109" s="278"/>
      <c r="K5109" s="57"/>
      <c r="L5109" s="57"/>
      <c r="M5109" s="274"/>
      <c r="N5109" s="274"/>
      <c r="O5109" s="57"/>
    </row>
    <row r="5110" spans="1:15">
      <c r="A5110" s="57"/>
      <c r="B5110" s="278">
        <v>48114</v>
      </c>
      <c r="C5110" s="283">
        <f t="shared" si="78"/>
        <v>10406958297</v>
      </c>
      <c r="D5110" s="57"/>
      <c r="E5110" s="57"/>
      <c r="F5110" s="279">
        <v>868268185</v>
      </c>
      <c r="G5110" s="286">
        <v>716911229</v>
      </c>
      <c r="H5110" s="278">
        <v>43117</v>
      </c>
      <c r="I5110" s="278"/>
      <c r="K5110" s="57"/>
      <c r="L5110" s="57"/>
      <c r="M5110" s="274"/>
      <c r="N5110" s="274"/>
      <c r="O5110" s="57"/>
    </row>
    <row r="5111" spans="1:15">
      <c r="A5111" s="57"/>
      <c r="B5111" s="278">
        <v>48115</v>
      </c>
      <c r="C5111" s="283">
        <f t="shared" si="78"/>
        <v>9889050558</v>
      </c>
      <c r="D5111" s="57"/>
      <c r="E5111" s="57"/>
      <c r="F5111" s="279">
        <v>350360446</v>
      </c>
      <c r="G5111" s="286">
        <v>717214965</v>
      </c>
      <c r="H5111" s="278">
        <v>45325</v>
      </c>
      <c r="I5111" s="278"/>
      <c r="K5111" s="57"/>
      <c r="L5111" s="57"/>
      <c r="M5111" s="274"/>
      <c r="N5111" s="274"/>
      <c r="O5111" s="57"/>
    </row>
    <row r="5112" spans="1:15">
      <c r="A5112" s="57"/>
      <c r="B5112" s="278">
        <v>48116</v>
      </c>
      <c r="C5112" s="283">
        <f t="shared" si="78"/>
        <v>9693888703</v>
      </c>
      <c r="D5112" s="57"/>
      <c r="E5112" s="57"/>
      <c r="F5112" s="279">
        <v>155198591</v>
      </c>
      <c r="G5112" s="286">
        <v>717240047</v>
      </c>
      <c r="H5112" s="278">
        <v>48572</v>
      </c>
      <c r="I5112" s="278"/>
      <c r="K5112" s="57"/>
      <c r="L5112" s="57"/>
      <c r="M5112" s="274"/>
      <c r="N5112" s="274"/>
      <c r="O5112" s="57"/>
    </row>
    <row r="5113" spans="1:15">
      <c r="A5113" s="57"/>
      <c r="B5113" s="278">
        <v>48117</v>
      </c>
      <c r="C5113" s="283">
        <f t="shared" si="78"/>
        <v>10096892410</v>
      </c>
      <c r="D5113" s="57"/>
      <c r="E5113" s="57"/>
      <c r="F5113" s="279">
        <v>558202298</v>
      </c>
      <c r="G5113" s="286">
        <v>717262275</v>
      </c>
      <c r="H5113" s="278">
        <v>44376</v>
      </c>
      <c r="I5113" s="278"/>
      <c r="K5113" s="57"/>
      <c r="L5113" s="57"/>
      <c r="M5113" s="274"/>
      <c r="N5113" s="274"/>
      <c r="O5113" s="57"/>
    </row>
    <row r="5114" spans="1:15">
      <c r="A5114" s="57"/>
      <c r="B5114" s="278">
        <v>48118</v>
      </c>
      <c r="C5114" s="283">
        <f t="shared" si="78"/>
        <v>10112435657</v>
      </c>
      <c r="D5114" s="57"/>
      <c r="E5114" s="57"/>
      <c r="F5114" s="279">
        <v>573745545</v>
      </c>
      <c r="G5114" s="286">
        <v>717270476</v>
      </c>
      <c r="H5114" s="278">
        <v>43272</v>
      </c>
      <c r="I5114" s="278"/>
      <c r="K5114" s="57"/>
      <c r="L5114" s="57"/>
      <c r="M5114" s="274"/>
      <c r="N5114" s="274"/>
      <c r="O5114" s="57"/>
    </row>
    <row r="5115" spans="1:15">
      <c r="A5115" s="57"/>
      <c r="B5115" s="278">
        <v>48119</v>
      </c>
      <c r="C5115" s="283">
        <f t="shared" si="78"/>
        <v>10490290959</v>
      </c>
      <c r="D5115" s="57"/>
      <c r="E5115" s="57"/>
      <c r="F5115" s="279">
        <v>951600847</v>
      </c>
      <c r="G5115" s="286">
        <v>717423999</v>
      </c>
      <c r="H5115" s="278">
        <v>44445</v>
      </c>
      <c r="I5115" s="278"/>
      <c r="K5115" s="57"/>
      <c r="L5115" s="57"/>
      <c r="M5115" s="274"/>
      <c r="N5115" s="274"/>
      <c r="O5115" s="57"/>
    </row>
    <row r="5116" spans="1:15">
      <c r="A5116" s="57"/>
      <c r="B5116" s="278">
        <v>48120</v>
      </c>
      <c r="C5116" s="283">
        <f t="shared" si="78"/>
        <v>10227657909</v>
      </c>
      <c r="D5116" s="57"/>
      <c r="E5116" s="57"/>
      <c r="F5116" s="279">
        <v>688967797</v>
      </c>
      <c r="G5116" s="286">
        <v>717536280</v>
      </c>
      <c r="H5116" s="278">
        <v>49824</v>
      </c>
      <c r="I5116" s="278"/>
      <c r="K5116" s="57"/>
      <c r="L5116" s="57"/>
      <c r="M5116" s="274"/>
      <c r="N5116" s="274"/>
      <c r="O5116" s="57"/>
    </row>
    <row r="5117" spans="1:15">
      <c r="A5117" s="57"/>
      <c r="B5117" s="278">
        <v>48121</v>
      </c>
      <c r="C5117" s="283">
        <f t="shared" si="78"/>
        <v>9759831645</v>
      </c>
      <c r="D5117" s="57"/>
      <c r="E5117" s="57"/>
      <c r="F5117" s="279">
        <v>221141533</v>
      </c>
      <c r="G5117" s="286">
        <v>717851853</v>
      </c>
      <c r="H5117" s="278">
        <v>49420</v>
      </c>
      <c r="I5117" s="278"/>
      <c r="K5117" s="57"/>
      <c r="L5117" s="57"/>
      <c r="M5117" s="274"/>
      <c r="N5117" s="274"/>
      <c r="O5117" s="57"/>
    </row>
    <row r="5118" spans="1:15">
      <c r="A5118" s="57"/>
      <c r="B5118" s="278">
        <v>48122</v>
      </c>
      <c r="C5118" s="283">
        <f t="shared" si="78"/>
        <v>10027737587</v>
      </c>
      <c r="D5118" s="57"/>
      <c r="E5118" s="57"/>
      <c r="F5118" s="279">
        <v>489047475</v>
      </c>
      <c r="G5118" s="286">
        <v>717923668</v>
      </c>
      <c r="H5118" s="278">
        <v>47166</v>
      </c>
      <c r="I5118" s="278"/>
      <c r="K5118" s="57"/>
      <c r="L5118" s="57"/>
      <c r="M5118" s="274"/>
      <c r="N5118" s="274"/>
      <c r="O5118" s="57"/>
    </row>
    <row r="5119" spans="1:15">
      <c r="A5119" s="57"/>
      <c r="B5119" s="278">
        <v>48123</v>
      </c>
      <c r="C5119" s="283">
        <f t="shared" si="78"/>
        <v>9851651005</v>
      </c>
      <c r="D5119" s="57"/>
      <c r="E5119" s="57"/>
      <c r="F5119" s="279">
        <v>312960893</v>
      </c>
      <c r="G5119" s="286">
        <v>718134156</v>
      </c>
      <c r="H5119" s="278">
        <v>46692</v>
      </c>
      <c r="I5119" s="278"/>
      <c r="K5119" s="57"/>
      <c r="L5119" s="57"/>
      <c r="M5119" s="274"/>
      <c r="N5119" s="274"/>
      <c r="O5119" s="57"/>
    </row>
    <row r="5120" spans="1:15">
      <c r="A5120" s="57"/>
      <c r="B5120" s="278">
        <v>48124</v>
      </c>
      <c r="C5120" s="283">
        <f t="shared" si="78"/>
        <v>9664176811</v>
      </c>
      <c r="D5120" s="57"/>
      <c r="E5120" s="57"/>
      <c r="F5120" s="279">
        <v>125486699</v>
      </c>
      <c r="G5120" s="286">
        <v>718169018</v>
      </c>
      <c r="H5120" s="278">
        <v>47308</v>
      </c>
      <c r="I5120" s="278"/>
      <c r="K5120" s="57"/>
      <c r="L5120" s="57"/>
      <c r="M5120" s="274"/>
      <c r="N5120" s="274"/>
      <c r="O5120" s="57"/>
    </row>
    <row r="5121" spans="1:15">
      <c r="A5121" s="57"/>
      <c r="B5121" s="278">
        <v>48125</v>
      </c>
      <c r="C5121" s="283">
        <f t="shared" si="78"/>
        <v>10334658915</v>
      </c>
      <c r="D5121" s="57"/>
      <c r="E5121" s="57"/>
      <c r="F5121" s="279">
        <v>795968803</v>
      </c>
      <c r="G5121" s="286">
        <v>718257962</v>
      </c>
      <c r="H5121" s="278">
        <v>44845</v>
      </c>
      <c r="I5121" s="278"/>
      <c r="K5121" s="57"/>
      <c r="L5121" s="57"/>
      <c r="M5121" s="274"/>
      <c r="N5121" s="274"/>
      <c r="O5121" s="57"/>
    </row>
    <row r="5122" spans="1:15">
      <c r="A5122" s="57"/>
      <c r="B5122" s="278">
        <v>48126</v>
      </c>
      <c r="C5122" s="283">
        <f t="shared" si="78"/>
        <v>9884758720</v>
      </c>
      <c r="D5122" s="57"/>
      <c r="E5122" s="57"/>
      <c r="F5122" s="279">
        <v>346068608</v>
      </c>
      <c r="G5122" s="286">
        <v>718406892</v>
      </c>
      <c r="H5122" s="278">
        <v>48771</v>
      </c>
      <c r="I5122" s="278"/>
      <c r="K5122" s="57"/>
      <c r="L5122" s="57"/>
      <c r="M5122" s="274"/>
      <c r="N5122" s="274"/>
      <c r="O5122" s="57"/>
    </row>
    <row r="5123" spans="1:15">
      <c r="A5123" s="57"/>
      <c r="B5123" s="278">
        <v>48127</v>
      </c>
      <c r="C5123" s="283">
        <f t="shared" si="78"/>
        <v>10411380738</v>
      </c>
      <c r="D5123" s="57"/>
      <c r="E5123" s="57"/>
      <c r="F5123" s="279">
        <v>872690626</v>
      </c>
      <c r="G5123" s="286">
        <v>718580370</v>
      </c>
      <c r="H5123" s="278">
        <v>50260</v>
      </c>
      <c r="I5123" s="278"/>
      <c r="K5123" s="57"/>
      <c r="L5123" s="57"/>
      <c r="M5123" s="274"/>
      <c r="N5123" s="274"/>
      <c r="O5123" s="57"/>
    </row>
    <row r="5124" spans="1:15">
      <c r="A5124" s="57"/>
      <c r="B5124" s="278">
        <v>48128</v>
      </c>
      <c r="C5124" s="283">
        <f t="shared" si="78"/>
        <v>10199161674</v>
      </c>
      <c r="D5124" s="57"/>
      <c r="E5124" s="57"/>
      <c r="F5124" s="279">
        <v>660471562</v>
      </c>
      <c r="G5124" s="286">
        <v>718605216</v>
      </c>
      <c r="H5124" s="278">
        <v>46440</v>
      </c>
      <c r="I5124" s="278"/>
      <c r="K5124" s="57"/>
      <c r="L5124" s="57"/>
      <c r="M5124" s="274"/>
      <c r="N5124" s="274"/>
      <c r="O5124" s="57"/>
    </row>
    <row r="5125" spans="1:15">
      <c r="A5125" s="57"/>
      <c r="B5125" s="278">
        <v>48129</v>
      </c>
      <c r="C5125" s="283">
        <f t="shared" si="78"/>
        <v>10023968939</v>
      </c>
      <c r="D5125" s="57"/>
      <c r="E5125" s="57"/>
      <c r="F5125" s="279">
        <v>485278827</v>
      </c>
      <c r="G5125" s="286">
        <v>718787147</v>
      </c>
      <c r="H5125" s="278">
        <v>44421</v>
      </c>
      <c r="I5125" s="278"/>
      <c r="K5125" s="57"/>
      <c r="L5125" s="57"/>
      <c r="M5125" s="274"/>
      <c r="N5125" s="274"/>
      <c r="O5125" s="57"/>
    </row>
    <row r="5126" spans="1:15">
      <c r="A5126" s="57"/>
      <c r="B5126" s="278">
        <v>48130</v>
      </c>
      <c r="C5126" s="283">
        <f t="shared" si="78"/>
        <v>10104830372</v>
      </c>
      <c r="D5126" s="57"/>
      <c r="E5126" s="57"/>
      <c r="F5126" s="279">
        <v>566140260</v>
      </c>
      <c r="G5126" s="286">
        <v>718877628</v>
      </c>
      <c r="H5126" s="278">
        <v>43810</v>
      </c>
      <c r="I5126" s="278"/>
      <c r="K5126" s="57"/>
      <c r="L5126" s="57"/>
      <c r="M5126" s="274"/>
      <c r="N5126" s="274"/>
      <c r="O5126" s="57"/>
    </row>
    <row r="5127" spans="1:15">
      <c r="A5127" s="57"/>
      <c r="B5127" s="278">
        <v>48131</v>
      </c>
      <c r="C5127" s="283">
        <f t="shared" si="78"/>
        <v>10347766507</v>
      </c>
      <c r="D5127" s="57"/>
      <c r="E5127" s="57"/>
      <c r="F5127" s="279">
        <v>809076395</v>
      </c>
      <c r="G5127" s="286">
        <v>718878524</v>
      </c>
      <c r="H5127" s="278">
        <v>47392</v>
      </c>
      <c r="I5127" s="278"/>
      <c r="K5127" s="57"/>
      <c r="L5127" s="57"/>
      <c r="M5127" s="274"/>
      <c r="N5127" s="274"/>
      <c r="O5127" s="57"/>
    </row>
    <row r="5128" spans="1:15">
      <c r="A5128" s="57"/>
      <c r="B5128" s="278">
        <v>48132</v>
      </c>
      <c r="C5128" s="283">
        <f t="shared" si="78"/>
        <v>10467174855</v>
      </c>
      <c r="D5128" s="57"/>
      <c r="E5128" s="57"/>
      <c r="F5128" s="279">
        <v>928484743</v>
      </c>
      <c r="G5128" s="286">
        <v>719206912</v>
      </c>
      <c r="H5128" s="278">
        <v>44128</v>
      </c>
      <c r="I5128" s="278"/>
      <c r="K5128" s="57"/>
      <c r="L5128" s="57"/>
      <c r="M5128" s="274"/>
      <c r="N5128" s="274"/>
      <c r="O5128" s="57"/>
    </row>
    <row r="5129" spans="1:15">
      <c r="A5129" s="57"/>
      <c r="B5129" s="278">
        <v>48133</v>
      </c>
      <c r="C5129" s="283">
        <f t="shared" si="78"/>
        <v>10314184279</v>
      </c>
      <c r="D5129" s="57"/>
      <c r="E5129" s="57"/>
      <c r="F5129" s="279">
        <v>775494167</v>
      </c>
      <c r="G5129" s="286">
        <v>719209074</v>
      </c>
      <c r="H5129" s="278">
        <v>45942</v>
      </c>
      <c r="I5129" s="278"/>
      <c r="K5129" s="57"/>
      <c r="L5129" s="57"/>
      <c r="M5129" s="274"/>
      <c r="N5129" s="274"/>
      <c r="O5129" s="57"/>
    </row>
    <row r="5130" spans="1:15">
      <c r="A5130" s="57"/>
      <c r="B5130" s="278">
        <v>48134</v>
      </c>
      <c r="C5130" s="283">
        <f t="shared" si="78"/>
        <v>10211945643</v>
      </c>
      <c r="D5130" s="57"/>
      <c r="E5130" s="57"/>
      <c r="F5130" s="279">
        <v>673255531</v>
      </c>
      <c r="G5130" s="286">
        <v>719277060</v>
      </c>
      <c r="H5130" s="278">
        <v>44619</v>
      </c>
      <c r="I5130" s="278"/>
      <c r="K5130" s="57"/>
      <c r="L5130" s="57"/>
      <c r="M5130" s="274"/>
      <c r="N5130" s="274"/>
      <c r="O5130" s="57"/>
    </row>
    <row r="5131" spans="1:15">
      <c r="A5131" s="57"/>
      <c r="B5131" s="278">
        <v>48135</v>
      </c>
      <c r="C5131" s="283">
        <f t="shared" si="78"/>
        <v>10180781332</v>
      </c>
      <c r="D5131" s="57"/>
      <c r="E5131" s="57"/>
      <c r="F5131" s="279">
        <v>642091220</v>
      </c>
      <c r="G5131" s="286">
        <v>719537625</v>
      </c>
      <c r="H5131" s="278">
        <v>47402</v>
      </c>
      <c r="I5131" s="278"/>
      <c r="K5131" s="57"/>
      <c r="L5131" s="57"/>
      <c r="M5131" s="274"/>
      <c r="N5131" s="274"/>
      <c r="O5131" s="57"/>
    </row>
    <row r="5132" spans="1:15">
      <c r="A5132" s="57"/>
      <c r="B5132" s="278">
        <v>48136</v>
      </c>
      <c r="C5132" s="283">
        <f t="shared" si="78"/>
        <v>10294034477</v>
      </c>
      <c r="D5132" s="57"/>
      <c r="E5132" s="57"/>
      <c r="F5132" s="279">
        <v>755344365</v>
      </c>
      <c r="G5132" s="286">
        <v>719566877</v>
      </c>
      <c r="H5132" s="278">
        <v>49874</v>
      </c>
      <c r="I5132" s="278"/>
      <c r="K5132" s="57"/>
      <c r="L5132" s="57"/>
      <c r="M5132" s="274"/>
      <c r="N5132" s="274"/>
      <c r="O5132" s="57"/>
    </row>
    <row r="5133" spans="1:15">
      <c r="A5133" s="57"/>
      <c r="B5133" s="278">
        <v>48137</v>
      </c>
      <c r="C5133" s="283">
        <f t="shared" si="78"/>
        <v>10440768154</v>
      </c>
      <c r="D5133" s="57"/>
      <c r="E5133" s="57"/>
      <c r="F5133" s="279">
        <v>902078042</v>
      </c>
      <c r="G5133" s="286">
        <v>719692115</v>
      </c>
      <c r="H5133" s="278">
        <v>47087</v>
      </c>
      <c r="I5133" s="278"/>
      <c r="K5133" s="57"/>
      <c r="L5133" s="57"/>
      <c r="M5133" s="274"/>
      <c r="N5133" s="274"/>
      <c r="O5133" s="57"/>
    </row>
    <row r="5134" spans="1:15">
      <c r="A5134" s="57"/>
      <c r="B5134" s="278">
        <v>48138</v>
      </c>
      <c r="C5134" s="283">
        <f t="shared" si="78"/>
        <v>10123862548</v>
      </c>
      <c r="D5134" s="57"/>
      <c r="E5134" s="57"/>
      <c r="F5134" s="279">
        <v>585172436</v>
      </c>
      <c r="G5134" s="286">
        <v>720230564</v>
      </c>
      <c r="H5134" s="278">
        <v>48077</v>
      </c>
      <c r="I5134" s="278"/>
      <c r="K5134" s="57"/>
      <c r="L5134" s="57"/>
      <c r="M5134" s="274"/>
      <c r="N5134" s="274"/>
      <c r="O5134" s="57"/>
    </row>
    <row r="5135" spans="1:15">
      <c r="A5135" s="57"/>
      <c r="B5135" s="278">
        <v>48139</v>
      </c>
      <c r="C5135" s="283">
        <f t="shared" si="78"/>
        <v>10218596201</v>
      </c>
      <c r="D5135" s="57"/>
      <c r="E5135" s="57"/>
      <c r="F5135" s="279">
        <v>679906089</v>
      </c>
      <c r="G5135" s="286">
        <v>720279204</v>
      </c>
      <c r="H5135" s="278">
        <v>49807</v>
      </c>
      <c r="I5135" s="278"/>
      <c r="K5135" s="57"/>
      <c r="L5135" s="57"/>
      <c r="M5135" s="274"/>
      <c r="N5135" s="274"/>
      <c r="O5135" s="57"/>
    </row>
    <row r="5136" spans="1:15">
      <c r="A5136" s="57"/>
      <c r="B5136" s="278">
        <v>48140</v>
      </c>
      <c r="C5136" s="283">
        <f t="shared" si="78"/>
        <v>9793517466</v>
      </c>
      <c r="D5136" s="57"/>
      <c r="E5136" s="57"/>
      <c r="F5136" s="279">
        <v>254827354</v>
      </c>
      <c r="G5136" s="286">
        <v>720374376</v>
      </c>
      <c r="H5136" s="278">
        <v>43293</v>
      </c>
      <c r="I5136" s="278"/>
      <c r="K5136" s="57"/>
      <c r="L5136" s="57"/>
      <c r="M5136" s="274"/>
      <c r="N5136" s="274"/>
      <c r="O5136" s="57"/>
    </row>
    <row r="5137" spans="1:15">
      <c r="A5137" s="57"/>
      <c r="B5137" s="278">
        <v>48141</v>
      </c>
      <c r="C5137" s="283">
        <f t="shared" si="78"/>
        <v>9957967608</v>
      </c>
      <c r="D5137" s="57"/>
      <c r="E5137" s="57"/>
      <c r="F5137" s="279">
        <v>419277496</v>
      </c>
      <c r="G5137" s="286">
        <v>720776670</v>
      </c>
      <c r="H5137" s="278">
        <v>46502</v>
      </c>
      <c r="I5137" s="278"/>
      <c r="K5137" s="57"/>
      <c r="L5137" s="57"/>
      <c r="M5137" s="274"/>
      <c r="N5137" s="274"/>
      <c r="O5137" s="57"/>
    </row>
    <row r="5138" spans="1:15">
      <c r="A5138" s="57"/>
      <c r="B5138" s="278">
        <v>48142</v>
      </c>
      <c r="C5138" s="283">
        <f t="shared" si="78"/>
        <v>10074904489</v>
      </c>
      <c r="D5138" s="57"/>
      <c r="E5138" s="57"/>
      <c r="F5138" s="279">
        <v>536214377</v>
      </c>
      <c r="G5138" s="286">
        <v>720939338</v>
      </c>
      <c r="H5138" s="278">
        <v>46828</v>
      </c>
      <c r="I5138" s="278"/>
      <c r="K5138" s="57"/>
      <c r="L5138" s="57"/>
      <c r="M5138" s="274"/>
      <c r="N5138" s="274"/>
      <c r="O5138" s="57"/>
    </row>
    <row r="5139" spans="1:15">
      <c r="A5139" s="57"/>
      <c r="B5139" s="278">
        <v>48143</v>
      </c>
      <c r="C5139" s="283">
        <f t="shared" si="78"/>
        <v>10389515692</v>
      </c>
      <c r="D5139" s="57"/>
      <c r="E5139" s="57"/>
      <c r="F5139" s="279">
        <v>850825580</v>
      </c>
      <c r="G5139" s="286">
        <v>721234415</v>
      </c>
      <c r="H5139" s="278">
        <v>46761</v>
      </c>
      <c r="I5139" s="278"/>
      <c r="K5139" s="57"/>
      <c r="L5139" s="57"/>
      <c r="M5139" s="274"/>
      <c r="N5139" s="274"/>
      <c r="O5139" s="57"/>
    </row>
    <row r="5140" spans="1:15">
      <c r="A5140" s="57"/>
      <c r="B5140" s="278">
        <v>48144</v>
      </c>
      <c r="C5140" s="283">
        <f t="shared" si="78"/>
        <v>10092355728</v>
      </c>
      <c r="D5140" s="57"/>
      <c r="E5140" s="57"/>
      <c r="F5140" s="279">
        <v>553665616</v>
      </c>
      <c r="G5140" s="286">
        <v>721401126</v>
      </c>
      <c r="H5140" s="278">
        <v>49174</v>
      </c>
      <c r="I5140" s="278"/>
      <c r="K5140" s="57"/>
      <c r="L5140" s="57"/>
      <c r="M5140" s="274"/>
      <c r="N5140" s="274"/>
      <c r="O5140" s="57"/>
    </row>
    <row r="5141" spans="1:15">
      <c r="A5141" s="57"/>
      <c r="B5141" s="278">
        <v>48145</v>
      </c>
      <c r="C5141" s="283">
        <f t="shared" si="78"/>
        <v>9844332689</v>
      </c>
      <c r="D5141" s="57"/>
      <c r="E5141" s="57"/>
      <c r="F5141" s="279">
        <v>305642577</v>
      </c>
      <c r="G5141" s="286">
        <v>721417667</v>
      </c>
      <c r="H5141" s="278">
        <v>48563</v>
      </c>
      <c r="I5141" s="278"/>
      <c r="K5141" s="57"/>
      <c r="L5141" s="57"/>
      <c r="M5141" s="274"/>
      <c r="N5141" s="274"/>
      <c r="O5141" s="57"/>
    </row>
    <row r="5142" spans="1:15">
      <c r="A5142" s="57"/>
      <c r="B5142" s="278">
        <v>48146</v>
      </c>
      <c r="C5142" s="283">
        <f t="shared" si="78"/>
        <v>9950891970</v>
      </c>
      <c r="D5142" s="57"/>
      <c r="E5142" s="57"/>
      <c r="F5142" s="279">
        <v>412201858</v>
      </c>
      <c r="G5142" s="286">
        <v>721461412</v>
      </c>
      <c r="H5142" s="278">
        <v>46101</v>
      </c>
      <c r="I5142" s="278"/>
      <c r="K5142" s="57"/>
      <c r="L5142" s="57"/>
      <c r="M5142" s="274"/>
      <c r="N5142" s="274"/>
      <c r="O5142" s="57"/>
    </row>
    <row r="5143" spans="1:15">
      <c r="A5143" s="57"/>
      <c r="B5143" s="278">
        <v>48147</v>
      </c>
      <c r="C5143" s="283">
        <f t="shared" si="78"/>
        <v>10439181553</v>
      </c>
      <c r="D5143" s="57"/>
      <c r="E5143" s="57"/>
      <c r="F5143" s="279">
        <v>900491441</v>
      </c>
      <c r="G5143" s="286">
        <v>721671967</v>
      </c>
      <c r="H5143" s="278">
        <v>47776</v>
      </c>
      <c r="I5143" s="278"/>
      <c r="K5143" s="57"/>
      <c r="L5143" s="57"/>
      <c r="M5143" s="274"/>
      <c r="N5143" s="274"/>
      <c r="O5143" s="57"/>
    </row>
    <row r="5144" spans="1:15">
      <c r="A5144" s="57"/>
      <c r="B5144" s="278">
        <v>48148</v>
      </c>
      <c r="C5144" s="283">
        <f t="shared" si="78"/>
        <v>10001651488</v>
      </c>
      <c r="D5144" s="57"/>
      <c r="E5144" s="57"/>
      <c r="F5144" s="279">
        <v>462961376</v>
      </c>
      <c r="G5144" s="286">
        <v>721938561</v>
      </c>
      <c r="H5144" s="278">
        <v>46246</v>
      </c>
      <c r="I5144" s="278"/>
      <c r="K5144" s="57"/>
      <c r="L5144" s="57"/>
      <c r="M5144" s="274"/>
      <c r="N5144" s="274"/>
      <c r="O5144" s="57"/>
    </row>
    <row r="5145" spans="1:15">
      <c r="A5145" s="57"/>
      <c r="B5145" s="278">
        <v>48149</v>
      </c>
      <c r="C5145" s="283">
        <f t="shared" si="78"/>
        <v>9895148532</v>
      </c>
      <c r="D5145" s="57"/>
      <c r="E5145" s="57"/>
      <c r="F5145" s="279">
        <v>356458420</v>
      </c>
      <c r="G5145" s="286">
        <v>722118073</v>
      </c>
      <c r="H5145" s="278">
        <v>49662</v>
      </c>
      <c r="I5145" s="278"/>
      <c r="K5145" s="57"/>
      <c r="L5145" s="57"/>
      <c r="M5145" s="274"/>
      <c r="N5145" s="274"/>
      <c r="O5145" s="57"/>
    </row>
    <row r="5146" spans="1:15">
      <c r="A5146" s="57"/>
      <c r="B5146" s="278">
        <v>48150</v>
      </c>
      <c r="C5146" s="283">
        <f t="shared" si="78"/>
        <v>9935389569</v>
      </c>
      <c r="D5146" s="57"/>
      <c r="E5146" s="57"/>
      <c r="F5146" s="279">
        <v>396699457</v>
      </c>
      <c r="G5146" s="286">
        <v>722358131</v>
      </c>
      <c r="H5146" s="278">
        <v>50030</v>
      </c>
      <c r="I5146" s="278"/>
      <c r="K5146" s="57"/>
      <c r="L5146" s="57"/>
      <c r="M5146" s="274"/>
      <c r="N5146" s="274"/>
      <c r="O5146" s="57"/>
    </row>
    <row r="5147" spans="1:15">
      <c r="A5147" s="57"/>
      <c r="B5147" s="278">
        <v>48151</v>
      </c>
      <c r="C5147" s="283">
        <f t="shared" si="78"/>
        <v>10292603746</v>
      </c>
      <c r="D5147" s="57"/>
      <c r="E5147" s="57"/>
      <c r="F5147" s="279">
        <v>753913634</v>
      </c>
      <c r="G5147" s="286">
        <v>722434287</v>
      </c>
      <c r="H5147" s="278">
        <v>46271</v>
      </c>
      <c r="I5147" s="278"/>
      <c r="K5147" s="57"/>
      <c r="L5147" s="57"/>
      <c r="M5147" s="274"/>
      <c r="N5147" s="274"/>
      <c r="O5147" s="57"/>
    </row>
    <row r="5148" spans="1:15">
      <c r="A5148" s="57"/>
      <c r="B5148" s="278">
        <v>48152</v>
      </c>
      <c r="C5148" s="283">
        <f t="shared" si="78"/>
        <v>9999352453</v>
      </c>
      <c r="D5148" s="57"/>
      <c r="E5148" s="57"/>
      <c r="F5148" s="279">
        <v>460662341</v>
      </c>
      <c r="G5148" s="286">
        <v>722484069</v>
      </c>
      <c r="H5148" s="278">
        <v>44438</v>
      </c>
      <c r="I5148" s="278"/>
      <c r="K5148" s="57"/>
      <c r="L5148" s="57"/>
      <c r="M5148" s="274"/>
      <c r="N5148" s="274"/>
      <c r="O5148" s="57"/>
    </row>
    <row r="5149" spans="1:15">
      <c r="A5149" s="57"/>
      <c r="B5149" s="278">
        <v>48153</v>
      </c>
      <c r="C5149" s="283">
        <f t="shared" si="78"/>
        <v>10152206076</v>
      </c>
      <c r="D5149" s="57"/>
      <c r="E5149" s="57"/>
      <c r="F5149" s="279">
        <v>613515964</v>
      </c>
      <c r="G5149" s="286">
        <v>722555202</v>
      </c>
      <c r="H5149" s="278">
        <v>46276</v>
      </c>
      <c r="I5149" s="278"/>
      <c r="K5149" s="57"/>
      <c r="L5149" s="57"/>
      <c r="M5149" s="274"/>
      <c r="N5149" s="274"/>
      <c r="O5149" s="57"/>
    </row>
    <row r="5150" spans="1:15">
      <c r="A5150" s="57"/>
      <c r="B5150" s="278">
        <v>48154</v>
      </c>
      <c r="C5150" s="283">
        <f t="shared" si="78"/>
        <v>10054078562</v>
      </c>
      <c r="D5150" s="57"/>
      <c r="E5150" s="57"/>
      <c r="F5150" s="279">
        <v>515388450</v>
      </c>
      <c r="G5150" s="286">
        <v>722623979</v>
      </c>
      <c r="H5150" s="278">
        <v>49466</v>
      </c>
      <c r="I5150" s="278"/>
      <c r="K5150" s="57"/>
      <c r="L5150" s="57"/>
      <c r="M5150" s="274"/>
      <c r="N5150" s="274"/>
      <c r="O5150" s="57"/>
    </row>
    <row r="5151" spans="1:15">
      <c r="A5151" s="57"/>
      <c r="B5151" s="278">
        <v>48155</v>
      </c>
      <c r="C5151" s="283">
        <f t="shared" si="78"/>
        <v>10295841809</v>
      </c>
      <c r="D5151" s="57"/>
      <c r="E5151" s="57"/>
      <c r="F5151" s="279">
        <v>757151697</v>
      </c>
      <c r="G5151" s="286">
        <v>722694451</v>
      </c>
      <c r="H5151" s="278">
        <v>47119</v>
      </c>
      <c r="I5151" s="278"/>
      <c r="K5151" s="57"/>
      <c r="L5151" s="57"/>
      <c r="M5151" s="274"/>
      <c r="N5151" s="274"/>
      <c r="O5151" s="57"/>
    </row>
    <row r="5152" spans="1:15">
      <c r="A5152" s="57"/>
      <c r="B5152" s="278">
        <v>48156</v>
      </c>
      <c r="C5152" s="283">
        <f t="shared" ref="C5152:C5215" si="79">F5152+(F$88*28679+98765)+(G$88*6587+87654)+(E$88*9537+76543)+(J$88*5713+4528)</f>
        <v>10336965258</v>
      </c>
      <c r="D5152" s="57"/>
      <c r="E5152" s="57"/>
      <c r="F5152" s="279">
        <v>798275146</v>
      </c>
      <c r="G5152" s="286">
        <v>722743022</v>
      </c>
      <c r="H5152" s="278">
        <v>44082</v>
      </c>
      <c r="I5152" s="278"/>
      <c r="K5152" s="57"/>
      <c r="L5152" s="57"/>
      <c r="M5152" s="274"/>
      <c r="N5152" s="274"/>
      <c r="O5152" s="57"/>
    </row>
    <row r="5153" spans="1:15">
      <c r="A5153" s="57"/>
      <c r="B5153" s="278">
        <v>48157</v>
      </c>
      <c r="C5153" s="283">
        <f t="shared" si="79"/>
        <v>9943471663</v>
      </c>
      <c r="D5153" s="57"/>
      <c r="E5153" s="57"/>
      <c r="F5153" s="279">
        <v>404781551</v>
      </c>
      <c r="G5153" s="286">
        <v>722830213</v>
      </c>
      <c r="H5153" s="278">
        <v>46539</v>
      </c>
      <c r="I5153" s="278"/>
      <c r="K5153" s="57"/>
      <c r="L5153" s="57"/>
      <c r="M5153" s="274"/>
      <c r="N5153" s="274"/>
      <c r="O5153" s="57"/>
    </row>
    <row r="5154" spans="1:15">
      <c r="A5154" s="57"/>
      <c r="B5154" s="278">
        <v>48158</v>
      </c>
      <c r="C5154" s="283">
        <f t="shared" si="79"/>
        <v>9915483984</v>
      </c>
      <c r="D5154" s="57"/>
      <c r="E5154" s="57"/>
      <c r="F5154" s="279">
        <v>376793872</v>
      </c>
      <c r="G5154" s="286">
        <v>723140030</v>
      </c>
      <c r="H5154" s="278">
        <v>46627</v>
      </c>
      <c r="I5154" s="278"/>
      <c r="K5154" s="57"/>
      <c r="L5154" s="57"/>
      <c r="M5154" s="274"/>
      <c r="N5154" s="274"/>
      <c r="O5154" s="57"/>
    </row>
    <row r="5155" spans="1:15">
      <c r="A5155" s="57"/>
      <c r="B5155" s="278">
        <v>48159</v>
      </c>
      <c r="C5155" s="283">
        <f t="shared" si="79"/>
        <v>10202911363</v>
      </c>
      <c r="D5155" s="57"/>
      <c r="E5155" s="57"/>
      <c r="F5155" s="279">
        <v>664221251</v>
      </c>
      <c r="G5155" s="286">
        <v>723179862</v>
      </c>
      <c r="H5155" s="278">
        <v>46120</v>
      </c>
      <c r="I5155" s="278"/>
      <c r="K5155" s="57"/>
      <c r="L5155" s="57"/>
      <c r="M5155" s="274"/>
      <c r="N5155" s="274"/>
      <c r="O5155" s="57"/>
    </row>
    <row r="5156" spans="1:15">
      <c r="A5156" s="57"/>
      <c r="B5156" s="278">
        <v>48160</v>
      </c>
      <c r="C5156" s="283">
        <f t="shared" si="79"/>
        <v>10170586379</v>
      </c>
      <c r="D5156" s="57"/>
      <c r="E5156" s="57"/>
      <c r="F5156" s="279">
        <v>631896267</v>
      </c>
      <c r="G5156" s="286">
        <v>723453328</v>
      </c>
      <c r="H5156" s="278">
        <v>47187</v>
      </c>
      <c r="I5156" s="278"/>
      <c r="K5156" s="57"/>
      <c r="L5156" s="57"/>
      <c r="M5156" s="274"/>
      <c r="N5156" s="274"/>
      <c r="O5156" s="57"/>
    </row>
    <row r="5157" spans="1:15">
      <c r="A5157" s="57"/>
      <c r="B5157" s="278">
        <v>48161</v>
      </c>
      <c r="C5157" s="283">
        <f t="shared" si="79"/>
        <v>10415436401</v>
      </c>
      <c r="D5157" s="57"/>
      <c r="E5157" s="57"/>
      <c r="F5157" s="279">
        <v>876746289</v>
      </c>
      <c r="G5157" s="286">
        <v>723671879</v>
      </c>
      <c r="H5157" s="278">
        <v>46609</v>
      </c>
      <c r="I5157" s="278"/>
      <c r="K5157" s="57"/>
      <c r="L5157" s="57"/>
      <c r="M5157" s="274"/>
      <c r="N5157" s="274"/>
      <c r="O5157" s="57"/>
    </row>
    <row r="5158" spans="1:15">
      <c r="A5158" s="57"/>
      <c r="B5158" s="278">
        <v>48162</v>
      </c>
      <c r="C5158" s="283">
        <f t="shared" si="79"/>
        <v>9863958503</v>
      </c>
      <c r="D5158" s="57"/>
      <c r="E5158" s="57"/>
      <c r="F5158" s="279">
        <v>325268391</v>
      </c>
      <c r="G5158" s="286">
        <v>723700977</v>
      </c>
      <c r="H5158" s="278">
        <v>49076</v>
      </c>
      <c r="I5158" s="278"/>
      <c r="K5158" s="57"/>
      <c r="L5158" s="57"/>
      <c r="M5158" s="274"/>
      <c r="N5158" s="274"/>
      <c r="O5158" s="57"/>
    </row>
    <row r="5159" spans="1:15">
      <c r="A5159" s="57"/>
      <c r="B5159" s="278">
        <v>48163</v>
      </c>
      <c r="C5159" s="283">
        <f t="shared" si="79"/>
        <v>10387023439</v>
      </c>
      <c r="D5159" s="57"/>
      <c r="E5159" s="57"/>
      <c r="F5159" s="279">
        <v>848333327</v>
      </c>
      <c r="G5159" s="286">
        <v>723875332</v>
      </c>
      <c r="H5159" s="278">
        <v>45860</v>
      </c>
      <c r="I5159" s="278"/>
      <c r="K5159" s="57"/>
      <c r="L5159" s="57"/>
      <c r="M5159" s="274"/>
      <c r="N5159" s="274"/>
      <c r="O5159" s="57"/>
    </row>
    <row r="5160" spans="1:15">
      <c r="A5160" s="57"/>
      <c r="B5160" s="278">
        <v>48164</v>
      </c>
      <c r="C5160" s="283">
        <f t="shared" si="79"/>
        <v>9887447682</v>
      </c>
      <c r="D5160" s="57"/>
      <c r="E5160" s="57"/>
      <c r="F5160" s="279">
        <v>348757570</v>
      </c>
      <c r="G5160" s="286">
        <v>723940218</v>
      </c>
      <c r="H5160" s="278">
        <v>43839</v>
      </c>
      <c r="I5160" s="278"/>
      <c r="K5160" s="57"/>
      <c r="L5160" s="57"/>
      <c r="M5160" s="274"/>
      <c r="N5160" s="274"/>
      <c r="O5160" s="57"/>
    </row>
    <row r="5161" spans="1:15">
      <c r="A5161" s="57"/>
      <c r="B5161" s="278">
        <v>48165</v>
      </c>
      <c r="C5161" s="283">
        <f t="shared" si="79"/>
        <v>10444362365</v>
      </c>
      <c r="D5161" s="57"/>
      <c r="E5161" s="57"/>
      <c r="F5161" s="279">
        <v>905672253</v>
      </c>
      <c r="G5161" s="286">
        <v>723979438</v>
      </c>
      <c r="H5161" s="278">
        <v>50207</v>
      </c>
      <c r="I5161" s="278"/>
      <c r="K5161" s="57"/>
      <c r="L5161" s="57"/>
      <c r="M5161" s="274"/>
      <c r="N5161" s="274"/>
      <c r="O5161" s="57"/>
    </row>
    <row r="5162" spans="1:15">
      <c r="A5162" s="57"/>
      <c r="B5162" s="278">
        <v>48166</v>
      </c>
      <c r="C5162" s="283">
        <f t="shared" si="79"/>
        <v>9654584366</v>
      </c>
      <c r="D5162" s="57"/>
      <c r="E5162" s="57"/>
      <c r="F5162" s="279">
        <v>115894254</v>
      </c>
      <c r="G5162" s="286">
        <v>723994456</v>
      </c>
      <c r="H5162" s="278">
        <v>48310</v>
      </c>
      <c r="I5162" s="278"/>
      <c r="K5162" s="57"/>
      <c r="L5162" s="57"/>
      <c r="M5162" s="274"/>
      <c r="N5162" s="274"/>
      <c r="O5162" s="57"/>
    </row>
    <row r="5163" spans="1:15">
      <c r="A5163" s="57"/>
      <c r="B5163" s="278">
        <v>48167</v>
      </c>
      <c r="C5163" s="283">
        <f t="shared" si="79"/>
        <v>9897999767</v>
      </c>
      <c r="D5163" s="57"/>
      <c r="E5163" s="57"/>
      <c r="F5163" s="279">
        <v>359309655</v>
      </c>
      <c r="G5163" s="286">
        <v>724038586</v>
      </c>
      <c r="H5163" s="278">
        <v>44010</v>
      </c>
      <c r="I5163" s="278"/>
      <c r="K5163" s="57"/>
      <c r="L5163" s="57"/>
      <c r="M5163" s="274"/>
      <c r="N5163" s="274"/>
      <c r="O5163" s="57"/>
    </row>
    <row r="5164" spans="1:15">
      <c r="A5164" s="57"/>
      <c r="B5164" s="278">
        <v>48168</v>
      </c>
      <c r="C5164" s="283">
        <f t="shared" si="79"/>
        <v>10290078032</v>
      </c>
      <c r="D5164" s="57"/>
      <c r="E5164" s="57"/>
      <c r="F5164" s="279">
        <v>751387920</v>
      </c>
      <c r="G5164" s="286">
        <v>724121890</v>
      </c>
      <c r="H5164" s="278">
        <v>46548</v>
      </c>
      <c r="I5164" s="278"/>
      <c r="K5164" s="57"/>
      <c r="L5164" s="57"/>
      <c r="M5164" s="274"/>
      <c r="N5164" s="274"/>
      <c r="O5164" s="57"/>
    </row>
    <row r="5165" spans="1:15">
      <c r="A5165" s="57"/>
      <c r="B5165" s="278">
        <v>48169</v>
      </c>
      <c r="C5165" s="283">
        <f t="shared" si="79"/>
        <v>9784177618</v>
      </c>
      <c r="D5165" s="57"/>
      <c r="E5165" s="57"/>
      <c r="F5165" s="279">
        <v>245487506</v>
      </c>
      <c r="G5165" s="286">
        <v>724270967</v>
      </c>
      <c r="H5165" s="278">
        <v>48287</v>
      </c>
      <c r="I5165" s="278"/>
      <c r="K5165" s="57"/>
      <c r="L5165" s="57"/>
      <c r="M5165" s="274"/>
      <c r="N5165" s="274"/>
      <c r="O5165" s="57"/>
    </row>
    <row r="5166" spans="1:15">
      <c r="A5166" s="57"/>
      <c r="B5166" s="278">
        <v>48170</v>
      </c>
      <c r="C5166" s="283">
        <f t="shared" si="79"/>
        <v>10028766309</v>
      </c>
      <c r="D5166" s="57"/>
      <c r="E5166" s="57"/>
      <c r="F5166" s="279">
        <v>490076197</v>
      </c>
      <c r="G5166" s="286">
        <v>724275457</v>
      </c>
      <c r="H5166" s="278">
        <v>43072</v>
      </c>
      <c r="I5166" s="278"/>
      <c r="K5166" s="57"/>
      <c r="L5166" s="57"/>
      <c r="M5166" s="274"/>
      <c r="N5166" s="274"/>
      <c r="O5166" s="57"/>
    </row>
    <row r="5167" spans="1:15">
      <c r="A5167" s="57"/>
      <c r="B5167" s="278">
        <v>48171</v>
      </c>
      <c r="C5167" s="283">
        <f t="shared" si="79"/>
        <v>10538152945</v>
      </c>
      <c r="D5167" s="57"/>
      <c r="E5167" s="57"/>
      <c r="F5167" s="279">
        <v>999462833</v>
      </c>
      <c r="G5167" s="286">
        <v>724315911</v>
      </c>
      <c r="H5167" s="278">
        <v>50071</v>
      </c>
      <c r="I5167" s="278"/>
      <c r="K5167" s="57"/>
      <c r="L5167" s="57"/>
      <c r="M5167" s="274"/>
      <c r="N5167" s="274"/>
      <c r="O5167" s="57"/>
    </row>
    <row r="5168" spans="1:15">
      <c r="A5168" s="57"/>
      <c r="B5168" s="278">
        <v>48172</v>
      </c>
      <c r="C5168" s="283">
        <f t="shared" si="79"/>
        <v>10340425951</v>
      </c>
      <c r="D5168" s="57"/>
      <c r="E5168" s="57"/>
      <c r="F5168" s="279">
        <v>801735839</v>
      </c>
      <c r="G5168" s="286">
        <v>724503398</v>
      </c>
      <c r="H5168" s="278">
        <v>45940</v>
      </c>
      <c r="I5168" s="278"/>
      <c r="K5168" s="57"/>
      <c r="L5168" s="57"/>
      <c r="M5168" s="274"/>
      <c r="N5168" s="274"/>
      <c r="O5168" s="57"/>
    </row>
    <row r="5169" spans="1:15">
      <c r="A5169" s="57"/>
      <c r="B5169" s="278">
        <v>48173</v>
      </c>
      <c r="C5169" s="283">
        <f t="shared" si="79"/>
        <v>9790666107</v>
      </c>
      <c r="D5169" s="57"/>
      <c r="E5169" s="57"/>
      <c r="F5169" s="279">
        <v>251975995</v>
      </c>
      <c r="G5169" s="286">
        <v>724554183</v>
      </c>
      <c r="H5169" s="278">
        <v>46247</v>
      </c>
      <c r="I5169" s="278"/>
      <c r="K5169" s="57"/>
      <c r="L5169" s="57"/>
      <c r="M5169" s="274"/>
      <c r="N5169" s="274"/>
      <c r="O5169" s="57"/>
    </row>
    <row r="5170" spans="1:15">
      <c r="A5170" s="57"/>
      <c r="B5170" s="278">
        <v>48174</v>
      </c>
      <c r="C5170" s="283">
        <f t="shared" si="79"/>
        <v>9662488356</v>
      </c>
      <c r="D5170" s="57"/>
      <c r="E5170" s="57"/>
      <c r="F5170" s="279">
        <v>123798244</v>
      </c>
      <c r="G5170" s="286">
        <v>724651318</v>
      </c>
      <c r="H5170" s="278">
        <v>43799</v>
      </c>
      <c r="I5170" s="278"/>
      <c r="K5170" s="57"/>
      <c r="L5170" s="57"/>
      <c r="M5170" s="274"/>
      <c r="N5170" s="274"/>
      <c r="O5170" s="57"/>
    </row>
    <row r="5171" spans="1:15">
      <c r="A5171" s="57"/>
      <c r="B5171" s="278">
        <v>48175</v>
      </c>
      <c r="C5171" s="283">
        <f t="shared" si="79"/>
        <v>10350882074</v>
      </c>
      <c r="D5171" s="57"/>
      <c r="E5171" s="57"/>
      <c r="F5171" s="279">
        <v>812191962</v>
      </c>
      <c r="G5171" s="286">
        <v>724705004</v>
      </c>
      <c r="H5171" s="278">
        <v>46378</v>
      </c>
      <c r="I5171" s="278"/>
      <c r="K5171" s="57"/>
      <c r="L5171" s="57"/>
      <c r="M5171" s="274"/>
      <c r="N5171" s="274"/>
      <c r="O5171" s="57"/>
    </row>
    <row r="5172" spans="1:15">
      <c r="A5172" s="57"/>
      <c r="B5172" s="278">
        <v>48176</v>
      </c>
      <c r="C5172" s="283">
        <f t="shared" si="79"/>
        <v>9985546781</v>
      </c>
      <c r="D5172" s="57"/>
      <c r="E5172" s="57"/>
      <c r="F5172" s="279">
        <v>446856669</v>
      </c>
      <c r="G5172" s="286">
        <v>724877876</v>
      </c>
      <c r="H5172" s="278">
        <v>49195</v>
      </c>
      <c r="I5172" s="278"/>
      <c r="K5172" s="57"/>
      <c r="L5172" s="57"/>
      <c r="M5172" s="274"/>
      <c r="N5172" s="274"/>
      <c r="O5172" s="57"/>
    </row>
    <row r="5173" spans="1:15">
      <c r="A5173" s="57"/>
      <c r="B5173" s="278">
        <v>48177</v>
      </c>
      <c r="C5173" s="283">
        <f t="shared" si="79"/>
        <v>9960087199</v>
      </c>
      <c r="D5173" s="57"/>
      <c r="E5173" s="57"/>
      <c r="F5173" s="279">
        <v>421397087</v>
      </c>
      <c r="G5173" s="286">
        <v>724906068</v>
      </c>
      <c r="H5173" s="278">
        <v>50174</v>
      </c>
      <c r="I5173" s="278"/>
      <c r="K5173" s="57"/>
      <c r="L5173" s="57"/>
      <c r="M5173" s="274"/>
      <c r="N5173" s="274"/>
      <c r="O5173" s="57"/>
    </row>
    <row r="5174" spans="1:15">
      <c r="A5174" s="57"/>
      <c r="B5174" s="278">
        <v>48178</v>
      </c>
      <c r="C5174" s="283">
        <f t="shared" si="79"/>
        <v>9858699434</v>
      </c>
      <c r="D5174" s="57"/>
      <c r="E5174" s="57"/>
      <c r="F5174" s="279">
        <v>320009322</v>
      </c>
      <c r="G5174" s="286">
        <v>725006220</v>
      </c>
      <c r="H5174" s="278">
        <v>45142</v>
      </c>
      <c r="I5174" s="278"/>
      <c r="K5174" s="57"/>
      <c r="L5174" s="57"/>
      <c r="M5174" s="274"/>
      <c r="N5174" s="274"/>
      <c r="O5174" s="57"/>
    </row>
    <row r="5175" spans="1:15">
      <c r="A5175" s="57"/>
      <c r="B5175" s="278">
        <v>48179</v>
      </c>
      <c r="C5175" s="283">
        <f t="shared" si="79"/>
        <v>10362792015</v>
      </c>
      <c r="D5175" s="57"/>
      <c r="E5175" s="57"/>
      <c r="F5175" s="279">
        <v>824101903</v>
      </c>
      <c r="G5175" s="286">
        <v>725048718</v>
      </c>
      <c r="H5175" s="278">
        <v>48680</v>
      </c>
      <c r="I5175" s="278"/>
      <c r="K5175" s="57"/>
      <c r="L5175" s="57"/>
      <c r="M5175" s="274"/>
      <c r="N5175" s="274"/>
      <c r="O5175" s="57"/>
    </row>
    <row r="5176" spans="1:15">
      <c r="A5176" s="57"/>
      <c r="B5176" s="278">
        <v>48180</v>
      </c>
      <c r="C5176" s="283">
        <f t="shared" si="79"/>
        <v>9837061246</v>
      </c>
      <c r="D5176" s="57"/>
      <c r="E5176" s="57"/>
      <c r="F5176" s="279">
        <v>298371134</v>
      </c>
      <c r="G5176" s="286">
        <v>725182299</v>
      </c>
      <c r="H5176" s="278">
        <v>49433</v>
      </c>
      <c r="I5176" s="278"/>
      <c r="K5176" s="57"/>
      <c r="L5176" s="57"/>
      <c r="M5176" s="274"/>
      <c r="N5176" s="274"/>
      <c r="O5176" s="57"/>
    </row>
    <row r="5177" spans="1:15">
      <c r="A5177" s="57"/>
      <c r="B5177" s="278">
        <v>48181</v>
      </c>
      <c r="C5177" s="283">
        <f t="shared" si="79"/>
        <v>9663575715</v>
      </c>
      <c r="D5177" s="57"/>
      <c r="E5177" s="57"/>
      <c r="F5177" s="279">
        <v>124885603</v>
      </c>
      <c r="G5177" s="286">
        <v>725205110</v>
      </c>
      <c r="H5177" s="278">
        <v>44759</v>
      </c>
      <c r="I5177" s="278"/>
      <c r="K5177" s="57"/>
      <c r="L5177" s="57"/>
      <c r="M5177" s="274"/>
      <c r="N5177" s="274"/>
      <c r="O5177" s="57"/>
    </row>
    <row r="5178" spans="1:15">
      <c r="A5178" s="57"/>
      <c r="B5178" s="278">
        <v>48182</v>
      </c>
      <c r="C5178" s="283">
        <f t="shared" si="79"/>
        <v>10200121501</v>
      </c>
      <c r="D5178" s="57"/>
      <c r="E5178" s="57"/>
      <c r="F5178" s="279">
        <v>661431389</v>
      </c>
      <c r="G5178" s="286">
        <v>725267284</v>
      </c>
      <c r="H5178" s="278">
        <v>46567</v>
      </c>
      <c r="I5178" s="278"/>
      <c r="K5178" s="57"/>
      <c r="L5178" s="57"/>
      <c r="M5178" s="274"/>
      <c r="N5178" s="274"/>
      <c r="O5178" s="57"/>
    </row>
    <row r="5179" spans="1:15">
      <c r="A5179" s="57"/>
      <c r="B5179" s="278">
        <v>48183</v>
      </c>
      <c r="C5179" s="283">
        <f t="shared" si="79"/>
        <v>9869890279</v>
      </c>
      <c r="D5179" s="57"/>
      <c r="E5179" s="57"/>
      <c r="F5179" s="279">
        <v>331200167</v>
      </c>
      <c r="G5179" s="286">
        <v>725398147</v>
      </c>
      <c r="H5179" s="278">
        <v>49180</v>
      </c>
      <c r="I5179" s="278"/>
      <c r="K5179" s="57"/>
      <c r="L5179" s="57"/>
      <c r="M5179" s="274"/>
      <c r="N5179" s="274"/>
      <c r="O5179" s="57"/>
    </row>
    <row r="5180" spans="1:15">
      <c r="A5180" s="57"/>
      <c r="B5180" s="278">
        <v>48184</v>
      </c>
      <c r="C5180" s="283">
        <f t="shared" si="79"/>
        <v>9697878383</v>
      </c>
      <c r="D5180" s="57"/>
      <c r="E5180" s="57"/>
      <c r="F5180" s="279">
        <v>159188271</v>
      </c>
      <c r="G5180" s="286">
        <v>725673516</v>
      </c>
      <c r="H5180" s="278">
        <v>48635</v>
      </c>
      <c r="I5180" s="278"/>
      <c r="K5180" s="57"/>
      <c r="L5180" s="57"/>
      <c r="M5180" s="274"/>
      <c r="N5180" s="274"/>
      <c r="O5180" s="57"/>
    </row>
    <row r="5181" spans="1:15">
      <c r="A5181" s="57"/>
      <c r="B5181" s="278">
        <v>48185</v>
      </c>
      <c r="C5181" s="283">
        <f t="shared" si="79"/>
        <v>10311716325</v>
      </c>
      <c r="D5181" s="57"/>
      <c r="E5181" s="57"/>
      <c r="F5181" s="279">
        <v>773026213</v>
      </c>
      <c r="G5181" s="286">
        <v>725862194</v>
      </c>
      <c r="H5181" s="278">
        <v>49840</v>
      </c>
      <c r="I5181" s="278"/>
      <c r="K5181" s="57"/>
      <c r="L5181" s="57"/>
      <c r="M5181" s="274"/>
      <c r="N5181" s="274"/>
      <c r="O5181" s="57"/>
    </row>
    <row r="5182" spans="1:15">
      <c r="A5182" s="57"/>
      <c r="B5182" s="278">
        <v>48186</v>
      </c>
      <c r="C5182" s="283">
        <f t="shared" si="79"/>
        <v>9716892837</v>
      </c>
      <c r="D5182" s="57"/>
      <c r="E5182" s="57"/>
      <c r="F5182" s="279">
        <v>178202725</v>
      </c>
      <c r="G5182" s="286">
        <v>725912229</v>
      </c>
      <c r="H5182" s="278">
        <v>48855</v>
      </c>
      <c r="I5182" s="278"/>
      <c r="K5182" s="57"/>
      <c r="L5182" s="57"/>
      <c r="M5182" s="274"/>
      <c r="N5182" s="274"/>
      <c r="O5182" s="57"/>
    </row>
    <row r="5183" spans="1:15">
      <c r="A5183" s="57"/>
      <c r="B5183" s="278">
        <v>48187</v>
      </c>
      <c r="C5183" s="283">
        <f t="shared" si="79"/>
        <v>10083782070</v>
      </c>
      <c r="D5183" s="57"/>
      <c r="E5183" s="57"/>
      <c r="F5183" s="279">
        <v>545091958</v>
      </c>
      <c r="G5183" s="286">
        <v>726215229</v>
      </c>
      <c r="H5183" s="278">
        <v>45586</v>
      </c>
      <c r="I5183" s="278"/>
      <c r="K5183" s="57"/>
      <c r="L5183" s="57"/>
      <c r="M5183" s="274"/>
      <c r="N5183" s="274"/>
      <c r="O5183" s="57"/>
    </row>
    <row r="5184" spans="1:15">
      <c r="A5184" s="57"/>
      <c r="B5184" s="278">
        <v>48188</v>
      </c>
      <c r="C5184" s="283">
        <f t="shared" si="79"/>
        <v>10451981144</v>
      </c>
      <c r="D5184" s="57"/>
      <c r="E5184" s="57"/>
      <c r="F5184" s="279">
        <v>913291032</v>
      </c>
      <c r="G5184" s="286">
        <v>726583685</v>
      </c>
      <c r="H5184" s="278">
        <v>46351</v>
      </c>
      <c r="I5184" s="278"/>
      <c r="K5184" s="57"/>
      <c r="L5184" s="57"/>
      <c r="M5184" s="274"/>
      <c r="N5184" s="274"/>
      <c r="O5184" s="57"/>
    </row>
    <row r="5185" spans="1:15">
      <c r="A5185" s="57"/>
      <c r="B5185" s="278">
        <v>48189</v>
      </c>
      <c r="C5185" s="283">
        <f t="shared" si="79"/>
        <v>10026405864</v>
      </c>
      <c r="D5185" s="57"/>
      <c r="E5185" s="57"/>
      <c r="F5185" s="279">
        <v>487715752</v>
      </c>
      <c r="G5185" s="286">
        <v>726591179</v>
      </c>
      <c r="H5185" s="278">
        <v>44111</v>
      </c>
      <c r="I5185" s="278"/>
      <c r="K5185" s="57"/>
      <c r="L5185" s="57"/>
      <c r="M5185" s="274"/>
      <c r="N5185" s="274"/>
      <c r="O5185" s="57"/>
    </row>
    <row r="5186" spans="1:15">
      <c r="A5186" s="57"/>
      <c r="B5186" s="278">
        <v>48190</v>
      </c>
      <c r="C5186" s="283">
        <f t="shared" si="79"/>
        <v>10503941718</v>
      </c>
      <c r="D5186" s="57"/>
      <c r="E5186" s="57"/>
      <c r="F5186" s="279">
        <v>965251606</v>
      </c>
      <c r="G5186" s="286">
        <v>726649624</v>
      </c>
      <c r="H5186" s="278">
        <v>46751</v>
      </c>
      <c r="I5186" s="278"/>
      <c r="K5186" s="57"/>
      <c r="L5186" s="57"/>
      <c r="M5186" s="274"/>
      <c r="N5186" s="274"/>
      <c r="O5186" s="57"/>
    </row>
    <row r="5187" spans="1:15">
      <c r="A5187" s="57"/>
      <c r="B5187" s="278">
        <v>48191</v>
      </c>
      <c r="C5187" s="283">
        <f t="shared" si="79"/>
        <v>10369728540</v>
      </c>
      <c r="D5187" s="57"/>
      <c r="E5187" s="57"/>
      <c r="F5187" s="279">
        <v>831038428</v>
      </c>
      <c r="G5187" s="286">
        <v>726757643</v>
      </c>
      <c r="H5187" s="278">
        <v>49688</v>
      </c>
      <c r="I5187" s="278"/>
      <c r="K5187" s="57"/>
      <c r="L5187" s="57"/>
      <c r="M5187" s="274"/>
      <c r="N5187" s="274"/>
      <c r="O5187" s="57"/>
    </row>
    <row r="5188" spans="1:15">
      <c r="A5188" s="57"/>
      <c r="B5188" s="278">
        <v>48192</v>
      </c>
      <c r="C5188" s="283">
        <f t="shared" si="79"/>
        <v>9653338451</v>
      </c>
      <c r="D5188" s="57"/>
      <c r="E5188" s="57"/>
      <c r="F5188" s="279">
        <v>114648339</v>
      </c>
      <c r="G5188" s="286">
        <v>726787316</v>
      </c>
      <c r="H5188" s="278">
        <v>47771</v>
      </c>
      <c r="I5188" s="278"/>
      <c r="K5188" s="57"/>
      <c r="L5188" s="57"/>
      <c r="M5188" s="274"/>
      <c r="N5188" s="274"/>
      <c r="O5188" s="57"/>
    </row>
    <row r="5189" spans="1:15">
      <c r="A5189" s="57"/>
      <c r="B5189" s="278">
        <v>48193</v>
      </c>
      <c r="C5189" s="283">
        <f t="shared" si="79"/>
        <v>9985562309</v>
      </c>
      <c r="D5189" s="57"/>
      <c r="E5189" s="57"/>
      <c r="F5189" s="279">
        <v>446872197</v>
      </c>
      <c r="G5189" s="286">
        <v>726920465</v>
      </c>
      <c r="H5189" s="278">
        <v>47892</v>
      </c>
      <c r="I5189" s="278"/>
      <c r="K5189" s="57"/>
      <c r="L5189" s="57"/>
      <c r="M5189" s="274"/>
      <c r="N5189" s="274"/>
      <c r="O5189" s="57"/>
    </row>
    <row r="5190" spans="1:15">
      <c r="A5190" s="57"/>
      <c r="B5190" s="278">
        <v>48194</v>
      </c>
      <c r="C5190" s="283">
        <f t="shared" si="79"/>
        <v>9930833129</v>
      </c>
      <c r="D5190" s="57"/>
      <c r="E5190" s="57"/>
      <c r="F5190" s="279">
        <v>392143017</v>
      </c>
      <c r="G5190" s="286">
        <v>727011829</v>
      </c>
      <c r="H5190" s="278">
        <v>45277</v>
      </c>
      <c r="I5190" s="278"/>
      <c r="K5190" s="57"/>
      <c r="L5190" s="57"/>
      <c r="M5190" s="274"/>
      <c r="N5190" s="274"/>
      <c r="O5190" s="57"/>
    </row>
    <row r="5191" spans="1:15">
      <c r="A5191" s="57"/>
      <c r="B5191" s="278">
        <v>48195</v>
      </c>
      <c r="C5191" s="283">
        <f t="shared" si="79"/>
        <v>10080956168</v>
      </c>
      <c r="D5191" s="57"/>
      <c r="E5191" s="57"/>
      <c r="F5191" s="279">
        <v>542266056</v>
      </c>
      <c r="G5191" s="286">
        <v>727315152</v>
      </c>
      <c r="H5191" s="278">
        <v>47877</v>
      </c>
      <c r="I5191" s="278"/>
      <c r="K5191" s="57"/>
      <c r="L5191" s="57"/>
      <c r="M5191" s="274"/>
      <c r="N5191" s="274"/>
      <c r="O5191" s="57"/>
    </row>
    <row r="5192" spans="1:15">
      <c r="A5192" s="57"/>
      <c r="B5192" s="278">
        <v>48196</v>
      </c>
      <c r="C5192" s="283">
        <f t="shared" si="79"/>
        <v>10377303591</v>
      </c>
      <c r="D5192" s="57"/>
      <c r="E5192" s="57"/>
      <c r="F5192" s="279">
        <v>838613479</v>
      </c>
      <c r="G5192" s="286">
        <v>727409236</v>
      </c>
      <c r="H5192" s="278">
        <v>47283</v>
      </c>
      <c r="I5192" s="278"/>
      <c r="K5192" s="57"/>
      <c r="L5192" s="57"/>
      <c r="M5192" s="274"/>
      <c r="N5192" s="274"/>
      <c r="O5192" s="57"/>
    </row>
    <row r="5193" spans="1:15">
      <c r="A5193" s="57"/>
      <c r="B5193" s="278">
        <v>48197</v>
      </c>
      <c r="C5193" s="283">
        <f t="shared" si="79"/>
        <v>10043374116</v>
      </c>
      <c r="D5193" s="57"/>
      <c r="E5193" s="57"/>
      <c r="F5193" s="279">
        <v>504684004</v>
      </c>
      <c r="G5193" s="286">
        <v>727446882</v>
      </c>
      <c r="H5193" s="278">
        <v>45146</v>
      </c>
      <c r="I5193" s="278"/>
      <c r="K5193" s="57"/>
      <c r="L5193" s="57"/>
      <c r="M5193" s="274"/>
      <c r="N5193" s="274"/>
      <c r="O5193" s="57"/>
    </row>
    <row r="5194" spans="1:15">
      <c r="A5194" s="57"/>
      <c r="B5194" s="278">
        <v>48198</v>
      </c>
      <c r="C5194" s="283">
        <f t="shared" si="79"/>
        <v>9978167413</v>
      </c>
      <c r="D5194" s="57"/>
      <c r="E5194" s="57"/>
      <c r="F5194" s="279">
        <v>439477301</v>
      </c>
      <c r="G5194" s="286">
        <v>727486295</v>
      </c>
      <c r="H5194" s="278">
        <v>43222</v>
      </c>
      <c r="I5194" s="278"/>
      <c r="K5194" s="57"/>
      <c r="L5194" s="57"/>
      <c r="M5194" s="274"/>
      <c r="N5194" s="274"/>
      <c r="O5194" s="57"/>
    </row>
    <row r="5195" spans="1:15">
      <c r="A5195" s="57"/>
      <c r="B5195" s="278">
        <v>48199</v>
      </c>
      <c r="C5195" s="283">
        <f t="shared" si="79"/>
        <v>10356793077</v>
      </c>
      <c r="D5195" s="57"/>
      <c r="E5195" s="57"/>
      <c r="F5195" s="279">
        <v>818102965</v>
      </c>
      <c r="G5195" s="286">
        <v>727585145</v>
      </c>
      <c r="H5195" s="278">
        <v>46198</v>
      </c>
      <c r="I5195" s="278"/>
      <c r="K5195" s="57"/>
      <c r="L5195" s="57"/>
      <c r="M5195" s="274"/>
      <c r="N5195" s="274"/>
      <c r="O5195" s="57"/>
    </row>
    <row r="5196" spans="1:15">
      <c r="A5196" s="57"/>
      <c r="B5196" s="278">
        <v>48200</v>
      </c>
      <c r="C5196" s="283">
        <f t="shared" si="79"/>
        <v>10403569683</v>
      </c>
      <c r="D5196" s="57"/>
      <c r="E5196" s="57"/>
      <c r="F5196" s="279">
        <v>864879571</v>
      </c>
      <c r="G5196" s="286">
        <v>727626253</v>
      </c>
      <c r="H5196" s="278">
        <v>48386</v>
      </c>
      <c r="I5196" s="278"/>
      <c r="K5196" s="57"/>
      <c r="L5196" s="57"/>
      <c r="M5196" s="274"/>
      <c r="N5196" s="274"/>
      <c r="O5196" s="57"/>
    </row>
    <row r="5197" spans="1:15">
      <c r="A5197" s="57"/>
      <c r="B5197" s="278">
        <v>48201</v>
      </c>
      <c r="C5197" s="283">
        <f t="shared" si="79"/>
        <v>9723873277</v>
      </c>
      <c r="D5197" s="57"/>
      <c r="E5197" s="57"/>
      <c r="F5197" s="279">
        <v>185183165</v>
      </c>
      <c r="G5197" s="286">
        <v>727775163</v>
      </c>
      <c r="H5197" s="278">
        <v>46472</v>
      </c>
      <c r="I5197" s="278"/>
      <c r="K5197" s="57"/>
      <c r="L5197" s="57"/>
      <c r="M5197" s="274"/>
      <c r="N5197" s="274"/>
      <c r="O5197" s="57"/>
    </row>
    <row r="5198" spans="1:15">
      <c r="A5198" s="57"/>
      <c r="B5198" s="278">
        <v>48202</v>
      </c>
      <c r="C5198" s="283">
        <f t="shared" si="79"/>
        <v>9993764382</v>
      </c>
      <c r="D5198" s="57"/>
      <c r="E5198" s="57"/>
      <c r="F5198" s="279">
        <v>455074270</v>
      </c>
      <c r="G5198" s="286">
        <v>727817068</v>
      </c>
      <c r="H5198" s="278">
        <v>43988</v>
      </c>
      <c r="I5198" s="278"/>
      <c r="K5198" s="57"/>
      <c r="L5198" s="57"/>
      <c r="M5198" s="274"/>
      <c r="N5198" s="274"/>
      <c r="O5198" s="57"/>
    </row>
    <row r="5199" spans="1:15">
      <c r="A5199" s="57"/>
      <c r="B5199" s="278">
        <v>48203</v>
      </c>
      <c r="C5199" s="283">
        <f t="shared" si="79"/>
        <v>10049117948</v>
      </c>
      <c r="D5199" s="57"/>
      <c r="E5199" s="57"/>
      <c r="F5199" s="279">
        <v>510427836</v>
      </c>
      <c r="G5199" s="286">
        <v>727925149</v>
      </c>
      <c r="H5199" s="278">
        <v>49304</v>
      </c>
      <c r="I5199" s="278"/>
      <c r="K5199" s="57"/>
      <c r="L5199" s="57"/>
      <c r="M5199" s="274"/>
      <c r="N5199" s="274"/>
      <c r="O5199" s="57"/>
    </row>
    <row r="5200" spans="1:15">
      <c r="A5200" s="57"/>
      <c r="B5200" s="278">
        <v>48204</v>
      </c>
      <c r="C5200" s="283">
        <f t="shared" si="79"/>
        <v>10044038646</v>
      </c>
      <c r="D5200" s="57"/>
      <c r="E5200" s="57"/>
      <c r="F5200" s="279">
        <v>505348534</v>
      </c>
      <c r="G5200" s="286">
        <v>727927616</v>
      </c>
      <c r="H5200" s="278">
        <v>47449</v>
      </c>
      <c r="I5200" s="278"/>
      <c r="K5200" s="57"/>
      <c r="L5200" s="57"/>
      <c r="M5200" s="274"/>
      <c r="N5200" s="274"/>
      <c r="O5200" s="57"/>
    </row>
    <row r="5201" spans="1:15">
      <c r="A5201" s="57"/>
      <c r="B5201" s="278">
        <v>48205</v>
      </c>
      <c r="C5201" s="283">
        <f t="shared" si="79"/>
        <v>10012243198</v>
      </c>
      <c r="D5201" s="57"/>
      <c r="E5201" s="57"/>
      <c r="F5201" s="279">
        <v>473553086</v>
      </c>
      <c r="G5201" s="286">
        <v>727991918</v>
      </c>
      <c r="H5201" s="278">
        <v>47191</v>
      </c>
      <c r="I5201" s="278"/>
      <c r="K5201" s="57"/>
      <c r="L5201" s="57"/>
      <c r="M5201" s="274"/>
      <c r="N5201" s="274"/>
      <c r="O5201" s="57"/>
    </row>
    <row r="5202" spans="1:15">
      <c r="A5202" s="57"/>
      <c r="B5202" s="278">
        <v>48206</v>
      </c>
      <c r="C5202" s="283">
        <f t="shared" si="79"/>
        <v>9801595642</v>
      </c>
      <c r="D5202" s="57"/>
      <c r="E5202" s="57"/>
      <c r="F5202" s="279">
        <v>262905530</v>
      </c>
      <c r="G5202" s="286">
        <v>728000034</v>
      </c>
      <c r="H5202" s="278">
        <v>44047</v>
      </c>
      <c r="I5202" s="278"/>
      <c r="K5202" s="57"/>
      <c r="L5202" s="57"/>
      <c r="M5202" s="274"/>
      <c r="N5202" s="274"/>
      <c r="O5202" s="57"/>
    </row>
    <row r="5203" spans="1:15">
      <c r="A5203" s="57"/>
      <c r="B5203" s="278">
        <v>48207</v>
      </c>
      <c r="C5203" s="283">
        <f t="shared" si="79"/>
        <v>10191343638</v>
      </c>
      <c r="D5203" s="57"/>
      <c r="E5203" s="57"/>
      <c r="F5203" s="279">
        <v>652653526</v>
      </c>
      <c r="G5203" s="286">
        <v>728134474</v>
      </c>
      <c r="H5203" s="278">
        <v>50113</v>
      </c>
      <c r="I5203" s="278"/>
      <c r="K5203" s="57"/>
      <c r="L5203" s="57"/>
      <c r="M5203" s="274"/>
      <c r="N5203" s="274"/>
      <c r="O5203" s="57"/>
    </row>
    <row r="5204" spans="1:15">
      <c r="A5204" s="57"/>
      <c r="B5204" s="278">
        <v>48208</v>
      </c>
      <c r="C5204" s="283">
        <f t="shared" si="79"/>
        <v>10187534302</v>
      </c>
      <c r="D5204" s="57"/>
      <c r="E5204" s="57"/>
      <c r="F5204" s="279">
        <v>648844190</v>
      </c>
      <c r="G5204" s="286">
        <v>728282374</v>
      </c>
      <c r="H5204" s="278">
        <v>44618</v>
      </c>
      <c r="I5204" s="278"/>
      <c r="K5204" s="57"/>
      <c r="L5204" s="57"/>
      <c r="M5204" s="274"/>
      <c r="N5204" s="274"/>
      <c r="O5204" s="57"/>
    </row>
    <row r="5205" spans="1:15">
      <c r="A5205" s="57"/>
      <c r="B5205" s="278">
        <v>48209</v>
      </c>
      <c r="C5205" s="283">
        <f t="shared" si="79"/>
        <v>10327700273</v>
      </c>
      <c r="D5205" s="57"/>
      <c r="E5205" s="57"/>
      <c r="F5205" s="279">
        <v>789010161</v>
      </c>
      <c r="G5205" s="286">
        <v>728334588</v>
      </c>
      <c r="H5205" s="278">
        <v>45202</v>
      </c>
      <c r="I5205" s="278"/>
      <c r="K5205" s="57"/>
      <c r="L5205" s="57"/>
      <c r="M5205" s="274"/>
      <c r="N5205" s="274"/>
      <c r="O5205" s="57"/>
    </row>
    <row r="5206" spans="1:15">
      <c r="A5206" s="57"/>
      <c r="B5206" s="278">
        <v>48210</v>
      </c>
      <c r="C5206" s="283">
        <f t="shared" si="79"/>
        <v>10005189263</v>
      </c>
      <c r="D5206" s="57"/>
      <c r="E5206" s="57"/>
      <c r="F5206" s="279">
        <v>466499151</v>
      </c>
      <c r="G5206" s="286">
        <v>728335365</v>
      </c>
      <c r="H5206" s="278">
        <v>49520</v>
      </c>
      <c r="I5206" s="278"/>
      <c r="K5206" s="57"/>
      <c r="L5206" s="57"/>
      <c r="M5206" s="274"/>
      <c r="N5206" s="274"/>
      <c r="O5206" s="57"/>
    </row>
    <row r="5207" spans="1:15">
      <c r="A5207" s="57"/>
      <c r="B5207" s="278">
        <v>48211</v>
      </c>
      <c r="C5207" s="283">
        <f t="shared" si="79"/>
        <v>10432371053</v>
      </c>
      <c r="D5207" s="57"/>
      <c r="E5207" s="57"/>
      <c r="F5207" s="279">
        <v>893680941</v>
      </c>
      <c r="G5207" s="286">
        <v>728472596</v>
      </c>
      <c r="H5207" s="278">
        <v>43840</v>
      </c>
      <c r="I5207" s="278"/>
      <c r="K5207" s="57"/>
      <c r="L5207" s="57"/>
      <c r="M5207" s="274"/>
      <c r="N5207" s="274"/>
      <c r="O5207" s="57"/>
    </row>
    <row r="5208" spans="1:15">
      <c r="A5208" s="57"/>
      <c r="B5208" s="278">
        <v>48212</v>
      </c>
      <c r="C5208" s="283">
        <f t="shared" si="79"/>
        <v>10122377406</v>
      </c>
      <c r="D5208" s="57"/>
      <c r="E5208" s="57"/>
      <c r="F5208" s="279">
        <v>583687294</v>
      </c>
      <c r="G5208" s="286">
        <v>728650955</v>
      </c>
      <c r="H5208" s="278">
        <v>44456</v>
      </c>
      <c r="I5208" s="278"/>
      <c r="K5208" s="57"/>
      <c r="L5208" s="57"/>
      <c r="M5208" s="274"/>
      <c r="N5208" s="274"/>
      <c r="O5208" s="57"/>
    </row>
    <row r="5209" spans="1:15">
      <c r="A5209" s="57"/>
      <c r="B5209" s="278">
        <v>48213</v>
      </c>
      <c r="C5209" s="283">
        <f t="shared" si="79"/>
        <v>9690260163</v>
      </c>
      <c r="D5209" s="57"/>
      <c r="E5209" s="57"/>
      <c r="F5209" s="279">
        <v>151570051</v>
      </c>
      <c r="G5209" s="286">
        <v>728756154</v>
      </c>
      <c r="H5209" s="278">
        <v>49029</v>
      </c>
      <c r="I5209" s="278"/>
      <c r="K5209" s="57"/>
      <c r="L5209" s="57"/>
      <c r="M5209" s="274"/>
      <c r="N5209" s="274"/>
      <c r="O5209" s="57"/>
    </row>
    <row r="5210" spans="1:15">
      <c r="A5210" s="57"/>
      <c r="B5210" s="278">
        <v>48214</v>
      </c>
      <c r="C5210" s="283">
        <f t="shared" si="79"/>
        <v>10021697006</v>
      </c>
      <c r="D5210" s="57"/>
      <c r="E5210" s="57"/>
      <c r="F5210" s="279">
        <v>483006894</v>
      </c>
      <c r="G5210" s="286">
        <v>729144401</v>
      </c>
      <c r="H5210" s="278">
        <v>45169</v>
      </c>
      <c r="I5210" s="278"/>
      <c r="K5210" s="57"/>
      <c r="L5210" s="57"/>
      <c r="M5210" s="274"/>
      <c r="N5210" s="274"/>
      <c r="O5210" s="57"/>
    </row>
    <row r="5211" spans="1:15">
      <c r="A5211" s="57"/>
      <c r="B5211" s="278">
        <v>48215</v>
      </c>
      <c r="C5211" s="283">
        <f t="shared" si="79"/>
        <v>10196793898</v>
      </c>
      <c r="D5211" s="57"/>
      <c r="E5211" s="57"/>
      <c r="F5211" s="279">
        <v>658103786</v>
      </c>
      <c r="G5211" s="286">
        <v>729167198</v>
      </c>
      <c r="H5211" s="278">
        <v>44869</v>
      </c>
      <c r="I5211" s="278"/>
      <c r="K5211" s="57"/>
      <c r="L5211" s="57"/>
      <c r="M5211" s="274"/>
      <c r="N5211" s="274"/>
      <c r="O5211" s="57"/>
    </row>
    <row r="5212" spans="1:15">
      <c r="A5212" s="57"/>
      <c r="B5212" s="278">
        <v>48216</v>
      </c>
      <c r="C5212" s="283">
        <f t="shared" si="79"/>
        <v>9723185576</v>
      </c>
      <c r="D5212" s="57"/>
      <c r="E5212" s="57"/>
      <c r="F5212" s="279">
        <v>184495464</v>
      </c>
      <c r="G5212" s="286">
        <v>729181771</v>
      </c>
      <c r="H5212" s="278">
        <v>46829</v>
      </c>
      <c r="I5212" s="278"/>
      <c r="K5212" s="57"/>
      <c r="L5212" s="57"/>
      <c r="M5212" s="274"/>
      <c r="N5212" s="274"/>
      <c r="O5212" s="57"/>
    </row>
    <row r="5213" spans="1:15">
      <c r="A5213" s="57"/>
      <c r="B5213" s="278">
        <v>48217</v>
      </c>
      <c r="C5213" s="283">
        <f t="shared" si="79"/>
        <v>10067092048</v>
      </c>
      <c r="D5213" s="57"/>
      <c r="E5213" s="57"/>
      <c r="F5213" s="279">
        <v>528401936</v>
      </c>
      <c r="G5213" s="286">
        <v>729393256</v>
      </c>
      <c r="H5213" s="278">
        <v>45234</v>
      </c>
      <c r="I5213" s="278"/>
      <c r="K5213" s="57"/>
      <c r="L5213" s="57"/>
      <c r="M5213" s="274"/>
      <c r="N5213" s="274"/>
      <c r="O5213" s="57"/>
    </row>
    <row r="5214" spans="1:15">
      <c r="A5214" s="57"/>
      <c r="B5214" s="278">
        <v>48218</v>
      </c>
      <c r="C5214" s="283">
        <f t="shared" si="79"/>
        <v>10224183214</v>
      </c>
      <c r="D5214" s="57"/>
      <c r="E5214" s="57"/>
      <c r="F5214" s="279">
        <v>685493102</v>
      </c>
      <c r="G5214" s="286">
        <v>729400033</v>
      </c>
      <c r="H5214" s="278">
        <v>49812</v>
      </c>
      <c r="I5214" s="278"/>
      <c r="K5214" s="57"/>
      <c r="L5214" s="57"/>
      <c r="M5214" s="274"/>
      <c r="N5214" s="274"/>
      <c r="O5214" s="57"/>
    </row>
    <row r="5215" spans="1:15">
      <c r="A5215" s="57"/>
      <c r="B5215" s="278">
        <v>48219</v>
      </c>
      <c r="C5215" s="283">
        <f t="shared" si="79"/>
        <v>9857874983</v>
      </c>
      <c r="D5215" s="57"/>
      <c r="E5215" s="57"/>
      <c r="F5215" s="279">
        <v>319184871</v>
      </c>
      <c r="G5215" s="286">
        <v>729400610</v>
      </c>
      <c r="H5215" s="278">
        <v>48692</v>
      </c>
      <c r="I5215" s="278"/>
      <c r="K5215" s="57"/>
      <c r="L5215" s="57"/>
      <c r="M5215" s="274"/>
      <c r="N5215" s="274"/>
      <c r="O5215" s="57"/>
    </row>
    <row r="5216" spans="1:15">
      <c r="A5216" s="57"/>
      <c r="B5216" s="278">
        <v>48220</v>
      </c>
      <c r="C5216" s="283">
        <f t="shared" ref="C5216:C5279" si="80">F5216+(F$88*28679+98765)+(G$88*6587+87654)+(E$88*9537+76543)+(J$88*5713+4528)</f>
        <v>9913178992</v>
      </c>
      <c r="D5216" s="57"/>
      <c r="E5216" s="57"/>
      <c r="F5216" s="279">
        <v>374488880</v>
      </c>
      <c r="G5216" s="286">
        <v>729768787</v>
      </c>
      <c r="H5216" s="278">
        <v>47467</v>
      </c>
      <c r="I5216" s="278"/>
      <c r="K5216" s="57"/>
      <c r="L5216" s="57"/>
      <c r="M5216" s="274"/>
      <c r="N5216" s="274"/>
      <c r="O5216" s="57"/>
    </row>
    <row r="5217" spans="1:15">
      <c r="A5217" s="57"/>
      <c r="B5217" s="278">
        <v>48221</v>
      </c>
      <c r="C5217" s="283">
        <f t="shared" si="80"/>
        <v>9663494633</v>
      </c>
      <c r="D5217" s="57"/>
      <c r="E5217" s="57"/>
      <c r="F5217" s="279">
        <v>124804521</v>
      </c>
      <c r="G5217" s="286">
        <v>729778082</v>
      </c>
      <c r="H5217" s="278">
        <v>47634</v>
      </c>
      <c r="I5217" s="278"/>
      <c r="K5217" s="57"/>
      <c r="L5217" s="57"/>
      <c r="M5217" s="274"/>
      <c r="N5217" s="274"/>
      <c r="O5217" s="57"/>
    </row>
    <row r="5218" spans="1:15">
      <c r="A5218" s="57"/>
      <c r="B5218" s="278">
        <v>48222</v>
      </c>
      <c r="C5218" s="283">
        <f t="shared" si="80"/>
        <v>9698325968</v>
      </c>
      <c r="D5218" s="57"/>
      <c r="E5218" s="57"/>
      <c r="F5218" s="279">
        <v>159635856</v>
      </c>
      <c r="G5218" s="286">
        <v>729834761</v>
      </c>
      <c r="H5218" s="278">
        <v>43575</v>
      </c>
      <c r="I5218" s="278"/>
      <c r="K5218" s="57"/>
      <c r="L5218" s="57"/>
      <c r="M5218" s="274"/>
      <c r="N5218" s="274"/>
      <c r="O5218" s="57"/>
    </row>
    <row r="5219" spans="1:15">
      <c r="A5219" s="57"/>
      <c r="B5219" s="278">
        <v>48223</v>
      </c>
      <c r="C5219" s="283">
        <f t="shared" si="80"/>
        <v>9786492004</v>
      </c>
      <c r="D5219" s="57"/>
      <c r="E5219" s="57"/>
      <c r="F5219" s="279">
        <v>247801892</v>
      </c>
      <c r="G5219" s="286">
        <v>730241545</v>
      </c>
      <c r="H5219" s="278">
        <v>47714</v>
      </c>
      <c r="I5219" s="278"/>
      <c r="K5219" s="57"/>
      <c r="L5219" s="57"/>
      <c r="M5219" s="274"/>
      <c r="N5219" s="274"/>
      <c r="O5219" s="57"/>
    </row>
    <row r="5220" spans="1:15">
      <c r="A5220" s="57"/>
      <c r="B5220" s="278">
        <v>48224</v>
      </c>
      <c r="C5220" s="283">
        <f t="shared" si="80"/>
        <v>10393453107</v>
      </c>
      <c r="D5220" s="57"/>
      <c r="E5220" s="57"/>
      <c r="F5220" s="279">
        <v>854762995</v>
      </c>
      <c r="G5220" s="286">
        <v>730398879</v>
      </c>
      <c r="H5220" s="278">
        <v>49948</v>
      </c>
      <c r="I5220" s="278"/>
      <c r="K5220" s="57"/>
      <c r="L5220" s="57"/>
      <c r="M5220" s="274"/>
      <c r="N5220" s="274"/>
      <c r="O5220" s="57"/>
    </row>
    <row r="5221" spans="1:15">
      <c r="A5221" s="57"/>
      <c r="B5221" s="278">
        <v>48225</v>
      </c>
      <c r="C5221" s="283">
        <f t="shared" si="80"/>
        <v>10513609960</v>
      </c>
      <c r="D5221" s="57"/>
      <c r="E5221" s="57"/>
      <c r="F5221" s="279">
        <v>974919848</v>
      </c>
      <c r="G5221" s="286">
        <v>730544974</v>
      </c>
      <c r="H5221" s="278">
        <v>45979</v>
      </c>
      <c r="I5221" s="278"/>
      <c r="K5221" s="57"/>
      <c r="L5221" s="57"/>
      <c r="M5221" s="274"/>
      <c r="N5221" s="274"/>
      <c r="O5221" s="57"/>
    </row>
    <row r="5222" spans="1:15">
      <c r="A5222" s="57"/>
      <c r="B5222" s="278">
        <v>48226</v>
      </c>
      <c r="C5222" s="283">
        <f t="shared" si="80"/>
        <v>10442352567</v>
      </c>
      <c r="D5222" s="57"/>
      <c r="E5222" s="57"/>
      <c r="F5222" s="279">
        <v>903662455</v>
      </c>
      <c r="G5222" s="286">
        <v>730903930</v>
      </c>
      <c r="H5222" s="278">
        <v>44040</v>
      </c>
      <c r="I5222" s="278"/>
      <c r="K5222" s="57"/>
      <c r="L5222" s="57"/>
      <c r="M5222" s="274"/>
      <c r="N5222" s="274"/>
      <c r="O5222" s="57"/>
    </row>
    <row r="5223" spans="1:15">
      <c r="A5223" s="57"/>
      <c r="B5223" s="278">
        <v>48227</v>
      </c>
      <c r="C5223" s="283">
        <f t="shared" si="80"/>
        <v>9866578941</v>
      </c>
      <c r="D5223" s="57"/>
      <c r="E5223" s="57"/>
      <c r="F5223" s="279">
        <v>327888829</v>
      </c>
      <c r="G5223" s="286">
        <v>731058750</v>
      </c>
      <c r="H5223" s="278">
        <v>45171</v>
      </c>
      <c r="I5223" s="278"/>
      <c r="K5223" s="57"/>
      <c r="L5223" s="57"/>
      <c r="M5223" s="274"/>
      <c r="N5223" s="274"/>
      <c r="O5223" s="57"/>
    </row>
    <row r="5224" spans="1:15">
      <c r="A5224" s="57"/>
      <c r="B5224" s="278">
        <v>48228</v>
      </c>
      <c r="C5224" s="283">
        <f t="shared" si="80"/>
        <v>9647200471</v>
      </c>
      <c r="D5224" s="57"/>
      <c r="E5224" s="57"/>
      <c r="F5224" s="279">
        <v>108510359</v>
      </c>
      <c r="G5224" s="286">
        <v>731190189</v>
      </c>
      <c r="H5224" s="278">
        <v>46599</v>
      </c>
      <c r="I5224" s="278"/>
      <c r="K5224" s="57"/>
      <c r="L5224" s="57"/>
      <c r="M5224" s="274"/>
      <c r="N5224" s="274"/>
      <c r="O5224" s="57"/>
    </row>
    <row r="5225" spans="1:15">
      <c r="A5225" s="57"/>
      <c r="B5225" s="278">
        <v>48229</v>
      </c>
      <c r="C5225" s="283">
        <f t="shared" si="80"/>
        <v>10207500124</v>
      </c>
      <c r="D5225" s="57"/>
      <c r="E5225" s="57"/>
      <c r="F5225" s="279">
        <v>668810012</v>
      </c>
      <c r="G5225" s="286">
        <v>731366625</v>
      </c>
      <c r="H5225" s="278">
        <v>46890</v>
      </c>
      <c r="I5225" s="278"/>
      <c r="K5225" s="57"/>
      <c r="L5225" s="57"/>
      <c r="M5225" s="274"/>
      <c r="N5225" s="274"/>
      <c r="O5225" s="57"/>
    </row>
    <row r="5226" spans="1:15">
      <c r="A5226" s="57"/>
      <c r="B5226" s="278">
        <v>48230</v>
      </c>
      <c r="C5226" s="283">
        <f t="shared" si="80"/>
        <v>10155081900</v>
      </c>
      <c r="D5226" s="57"/>
      <c r="E5226" s="57"/>
      <c r="F5226" s="279">
        <v>616391788</v>
      </c>
      <c r="G5226" s="286">
        <v>731617906</v>
      </c>
      <c r="H5226" s="278">
        <v>47750</v>
      </c>
      <c r="I5226" s="278"/>
      <c r="K5226" s="57"/>
      <c r="L5226" s="57"/>
      <c r="M5226" s="274"/>
      <c r="N5226" s="274"/>
      <c r="O5226" s="57"/>
    </row>
    <row r="5227" spans="1:15">
      <c r="A5227" s="57"/>
      <c r="B5227" s="278">
        <v>48231</v>
      </c>
      <c r="C5227" s="283">
        <f t="shared" si="80"/>
        <v>10119987447</v>
      </c>
      <c r="D5227" s="57"/>
      <c r="E5227" s="57"/>
      <c r="F5227" s="279">
        <v>581297335</v>
      </c>
      <c r="G5227" s="286">
        <v>731625587</v>
      </c>
      <c r="H5227" s="278">
        <v>49354</v>
      </c>
      <c r="I5227" s="278"/>
      <c r="K5227" s="57"/>
      <c r="L5227" s="57"/>
      <c r="M5227" s="274"/>
      <c r="N5227" s="274"/>
      <c r="O5227" s="57"/>
    </row>
    <row r="5228" spans="1:15">
      <c r="A5228" s="57"/>
      <c r="B5228" s="278">
        <v>48232</v>
      </c>
      <c r="C5228" s="283">
        <f t="shared" si="80"/>
        <v>10104621929</v>
      </c>
      <c r="D5228" s="57"/>
      <c r="E5228" s="57"/>
      <c r="F5228" s="279">
        <v>565931817</v>
      </c>
      <c r="G5228" s="286">
        <v>731931712</v>
      </c>
      <c r="H5228" s="278">
        <v>45223</v>
      </c>
      <c r="I5228" s="278"/>
      <c r="K5228" s="57"/>
      <c r="L5228" s="57"/>
      <c r="M5228" s="274"/>
      <c r="N5228" s="274"/>
      <c r="O5228" s="57"/>
    </row>
    <row r="5229" spans="1:15">
      <c r="A5229" s="57"/>
      <c r="B5229" s="278">
        <v>48233</v>
      </c>
      <c r="C5229" s="283">
        <f t="shared" si="80"/>
        <v>9661987322</v>
      </c>
      <c r="D5229" s="57"/>
      <c r="E5229" s="57"/>
      <c r="F5229" s="279">
        <v>123297210</v>
      </c>
      <c r="G5229" s="286">
        <v>731978864</v>
      </c>
      <c r="H5229" s="278">
        <v>44391</v>
      </c>
      <c r="I5229" s="278"/>
      <c r="K5229" s="57"/>
      <c r="L5229" s="57"/>
      <c r="M5229" s="274"/>
      <c r="N5229" s="274"/>
      <c r="O5229" s="57"/>
    </row>
    <row r="5230" spans="1:15">
      <c r="A5230" s="57"/>
      <c r="B5230" s="278">
        <v>48234</v>
      </c>
      <c r="C5230" s="283">
        <f t="shared" si="80"/>
        <v>10139590051</v>
      </c>
      <c r="D5230" s="57"/>
      <c r="E5230" s="57"/>
      <c r="F5230" s="279">
        <v>600899939</v>
      </c>
      <c r="G5230" s="286">
        <v>732150378</v>
      </c>
      <c r="H5230" s="278">
        <v>46210</v>
      </c>
      <c r="I5230" s="278"/>
      <c r="K5230" s="57"/>
      <c r="L5230" s="57"/>
      <c r="M5230" s="274"/>
      <c r="N5230" s="274"/>
      <c r="O5230" s="57"/>
    </row>
    <row r="5231" spans="1:15">
      <c r="A5231" s="57"/>
      <c r="B5231" s="278">
        <v>48235</v>
      </c>
      <c r="C5231" s="283">
        <f t="shared" si="80"/>
        <v>9963468088</v>
      </c>
      <c r="D5231" s="57"/>
      <c r="E5231" s="57"/>
      <c r="F5231" s="279">
        <v>424777976</v>
      </c>
      <c r="G5231" s="286">
        <v>732214972</v>
      </c>
      <c r="H5231" s="278">
        <v>49402</v>
      </c>
      <c r="I5231" s="278"/>
      <c r="K5231" s="57"/>
      <c r="L5231" s="57"/>
      <c r="M5231" s="274"/>
      <c r="N5231" s="274"/>
      <c r="O5231" s="57"/>
    </row>
    <row r="5232" spans="1:15">
      <c r="A5232" s="57"/>
      <c r="B5232" s="278">
        <v>48236</v>
      </c>
      <c r="C5232" s="283">
        <f t="shared" si="80"/>
        <v>10293396241</v>
      </c>
      <c r="D5232" s="57"/>
      <c r="E5232" s="57"/>
      <c r="F5232" s="279">
        <v>754706129</v>
      </c>
      <c r="G5232" s="286">
        <v>732446217</v>
      </c>
      <c r="H5232" s="278">
        <v>50316</v>
      </c>
      <c r="I5232" s="278"/>
      <c r="K5232" s="57"/>
      <c r="L5232" s="57"/>
      <c r="M5232" s="274"/>
      <c r="N5232" s="274"/>
      <c r="O5232" s="57"/>
    </row>
    <row r="5233" spans="1:15">
      <c r="A5233" s="57"/>
      <c r="B5233" s="278">
        <v>48237</v>
      </c>
      <c r="C5233" s="283">
        <f t="shared" si="80"/>
        <v>9990297769</v>
      </c>
      <c r="D5233" s="57"/>
      <c r="E5233" s="57"/>
      <c r="F5233" s="279">
        <v>451607657</v>
      </c>
      <c r="G5233" s="286">
        <v>732477040</v>
      </c>
      <c r="H5233" s="278">
        <v>47733</v>
      </c>
      <c r="I5233" s="278"/>
      <c r="K5233" s="57"/>
      <c r="L5233" s="57"/>
      <c r="M5233" s="274"/>
      <c r="N5233" s="274"/>
      <c r="O5233" s="57"/>
    </row>
    <row r="5234" spans="1:15">
      <c r="A5234" s="57"/>
      <c r="B5234" s="278">
        <v>48238</v>
      </c>
      <c r="C5234" s="283">
        <f t="shared" si="80"/>
        <v>10353307904</v>
      </c>
      <c r="D5234" s="57"/>
      <c r="E5234" s="57"/>
      <c r="F5234" s="279">
        <v>814617792</v>
      </c>
      <c r="G5234" s="286">
        <v>732494590</v>
      </c>
      <c r="H5234" s="278">
        <v>46619</v>
      </c>
      <c r="I5234" s="278"/>
      <c r="K5234" s="57"/>
      <c r="L5234" s="57"/>
      <c r="M5234" s="274"/>
      <c r="N5234" s="274"/>
      <c r="O5234" s="57"/>
    </row>
    <row r="5235" spans="1:15">
      <c r="A5235" s="57"/>
      <c r="B5235" s="278">
        <v>48239</v>
      </c>
      <c r="C5235" s="283">
        <f t="shared" si="80"/>
        <v>9908836795</v>
      </c>
      <c r="D5235" s="57"/>
      <c r="E5235" s="57"/>
      <c r="F5235" s="279">
        <v>370146683</v>
      </c>
      <c r="G5235" s="286">
        <v>732543575</v>
      </c>
      <c r="H5235" s="278">
        <v>47948</v>
      </c>
      <c r="I5235" s="278"/>
      <c r="K5235" s="57"/>
      <c r="L5235" s="57"/>
      <c r="M5235" s="274"/>
      <c r="N5235" s="274"/>
      <c r="O5235" s="57"/>
    </row>
    <row r="5236" spans="1:15">
      <c r="A5236" s="57"/>
      <c r="B5236" s="278">
        <v>48240</v>
      </c>
      <c r="C5236" s="283">
        <f t="shared" si="80"/>
        <v>10335190333</v>
      </c>
      <c r="D5236" s="57"/>
      <c r="E5236" s="57"/>
      <c r="F5236" s="279">
        <v>796500221</v>
      </c>
      <c r="G5236" s="286">
        <v>732589597</v>
      </c>
      <c r="H5236" s="278">
        <v>48844</v>
      </c>
      <c r="I5236" s="278"/>
      <c r="K5236" s="57"/>
      <c r="L5236" s="57"/>
      <c r="M5236" s="274"/>
      <c r="N5236" s="274"/>
      <c r="O5236" s="57"/>
    </row>
    <row r="5237" spans="1:15">
      <c r="A5237" s="57"/>
      <c r="B5237" s="278">
        <v>48241</v>
      </c>
      <c r="C5237" s="283">
        <f t="shared" si="80"/>
        <v>9648560355</v>
      </c>
      <c r="D5237" s="57"/>
      <c r="E5237" s="57"/>
      <c r="F5237" s="279">
        <v>109870243</v>
      </c>
      <c r="G5237" s="286">
        <v>732882118</v>
      </c>
      <c r="H5237" s="278">
        <v>50332</v>
      </c>
      <c r="I5237" s="278"/>
      <c r="K5237" s="57"/>
      <c r="L5237" s="57"/>
      <c r="M5237" s="274"/>
      <c r="N5237" s="274"/>
      <c r="O5237" s="57"/>
    </row>
    <row r="5238" spans="1:15">
      <c r="A5238" s="57"/>
      <c r="B5238" s="278">
        <v>48242</v>
      </c>
      <c r="C5238" s="283">
        <f t="shared" si="80"/>
        <v>9641252030</v>
      </c>
      <c r="D5238" s="57"/>
      <c r="E5238" s="57"/>
      <c r="F5238" s="279">
        <v>102561918</v>
      </c>
      <c r="G5238" s="286">
        <v>732964941</v>
      </c>
      <c r="H5238" s="278">
        <v>43143</v>
      </c>
      <c r="I5238" s="278"/>
      <c r="K5238" s="57"/>
      <c r="L5238" s="57"/>
      <c r="M5238" s="274"/>
      <c r="N5238" s="274"/>
      <c r="O5238" s="57"/>
    </row>
    <row r="5239" spans="1:15">
      <c r="A5239" s="57"/>
      <c r="B5239" s="278">
        <v>48243</v>
      </c>
      <c r="C5239" s="283">
        <f t="shared" si="80"/>
        <v>9929187507</v>
      </c>
      <c r="D5239" s="57"/>
      <c r="E5239" s="57"/>
      <c r="F5239" s="279">
        <v>390497395</v>
      </c>
      <c r="G5239" s="286">
        <v>733223574</v>
      </c>
      <c r="H5239" s="278">
        <v>43281</v>
      </c>
      <c r="I5239" s="278"/>
      <c r="K5239" s="57"/>
      <c r="L5239" s="57"/>
      <c r="M5239" s="274"/>
      <c r="N5239" s="274"/>
      <c r="O5239" s="57"/>
    </row>
    <row r="5240" spans="1:15">
      <c r="A5240" s="57"/>
      <c r="B5240" s="278">
        <v>48244</v>
      </c>
      <c r="C5240" s="283">
        <f t="shared" si="80"/>
        <v>10416653649</v>
      </c>
      <c r="D5240" s="57"/>
      <c r="E5240" s="57"/>
      <c r="F5240" s="279">
        <v>877963537</v>
      </c>
      <c r="G5240" s="286">
        <v>733357079</v>
      </c>
      <c r="H5240" s="278">
        <v>46636</v>
      </c>
      <c r="I5240" s="278"/>
      <c r="K5240" s="57"/>
      <c r="L5240" s="57"/>
      <c r="M5240" s="274"/>
      <c r="N5240" s="274"/>
      <c r="O5240" s="57"/>
    </row>
    <row r="5241" spans="1:15">
      <c r="A5241" s="57"/>
      <c r="B5241" s="278">
        <v>48245</v>
      </c>
      <c r="C5241" s="283">
        <f t="shared" si="80"/>
        <v>9926192476</v>
      </c>
      <c r="D5241" s="57"/>
      <c r="E5241" s="57"/>
      <c r="F5241" s="279">
        <v>387502364</v>
      </c>
      <c r="G5241" s="286">
        <v>733639917</v>
      </c>
      <c r="H5241" s="278">
        <v>50386</v>
      </c>
      <c r="I5241" s="278"/>
      <c r="K5241" s="57"/>
      <c r="L5241" s="57"/>
      <c r="M5241" s="274"/>
      <c r="N5241" s="274"/>
      <c r="O5241" s="57"/>
    </row>
    <row r="5242" spans="1:15">
      <c r="A5242" s="57"/>
      <c r="B5242" s="278">
        <v>48246</v>
      </c>
      <c r="C5242" s="283">
        <f t="shared" si="80"/>
        <v>10119722825</v>
      </c>
      <c r="D5242" s="57"/>
      <c r="E5242" s="57"/>
      <c r="F5242" s="279">
        <v>581032713</v>
      </c>
      <c r="G5242" s="286">
        <v>733731288</v>
      </c>
      <c r="H5242" s="278">
        <v>48060</v>
      </c>
      <c r="I5242" s="278"/>
      <c r="K5242" s="57"/>
      <c r="L5242" s="57"/>
      <c r="M5242" s="274"/>
      <c r="N5242" s="274"/>
      <c r="O5242" s="57"/>
    </row>
    <row r="5243" spans="1:15">
      <c r="A5243" s="57"/>
      <c r="B5243" s="278">
        <v>48247</v>
      </c>
      <c r="C5243" s="283">
        <f t="shared" si="80"/>
        <v>9737456854</v>
      </c>
      <c r="D5243" s="57"/>
      <c r="E5243" s="57"/>
      <c r="F5243" s="279">
        <v>198766742</v>
      </c>
      <c r="G5243" s="286">
        <v>733947484</v>
      </c>
      <c r="H5243" s="278">
        <v>45864</v>
      </c>
      <c r="I5243" s="278"/>
      <c r="K5243" s="57"/>
      <c r="L5243" s="57"/>
      <c r="M5243" s="274"/>
      <c r="N5243" s="274"/>
      <c r="O5243" s="57"/>
    </row>
    <row r="5244" spans="1:15">
      <c r="A5244" s="57"/>
      <c r="B5244" s="278">
        <v>48248</v>
      </c>
      <c r="C5244" s="283">
        <f t="shared" si="80"/>
        <v>9962557939</v>
      </c>
      <c r="D5244" s="57"/>
      <c r="E5244" s="57"/>
      <c r="F5244" s="279">
        <v>423867827</v>
      </c>
      <c r="G5244" s="286">
        <v>733983510</v>
      </c>
      <c r="H5244" s="278">
        <v>45716</v>
      </c>
      <c r="I5244" s="278"/>
      <c r="K5244" s="57"/>
      <c r="L5244" s="57"/>
      <c r="M5244" s="274"/>
      <c r="N5244" s="274"/>
      <c r="O5244" s="57"/>
    </row>
    <row r="5245" spans="1:15">
      <c r="A5245" s="57"/>
      <c r="B5245" s="278">
        <v>48249</v>
      </c>
      <c r="C5245" s="283">
        <f t="shared" si="80"/>
        <v>9643155312</v>
      </c>
      <c r="D5245" s="57"/>
      <c r="E5245" s="57"/>
      <c r="F5245" s="279">
        <v>104465200</v>
      </c>
      <c r="G5245" s="286">
        <v>734013748</v>
      </c>
      <c r="H5245" s="278">
        <v>48346</v>
      </c>
      <c r="I5245" s="278"/>
      <c r="K5245" s="57"/>
      <c r="L5245" s="57"/>
      <c r="M5245" s="274"/>
      <c r="N5245" s="274"/>
      <c r="O5245" s="57"/>
    </row>
    <row r="5246" spans="1:15">
      <c r="A5246" s="57"/>
      <c r="B5246" s="278">
        <v>48250</v>
      </c>
      <c r="C5246" s="283">
        <f t="shared" si="80"/>
        <v>10200443160</v>
      </c>
      <c r="D5246" s="57"/>
      <c r="E5246" s="57"/>
      <c r="F5246" s="279">
        <v>661753048</v>
      </c>
      <c r="G5246" s="286">
        <v>734191467</v>
      </c>
      <c r="H5246" s="278">
        <v>49189</v>
      </c>
      <c r="I5246" s="278"/>
      <c r="K5246" s="57"/>
      <c r="L5246" s="57"/>
      <c r="M5246" s="274"/>
      <c r="N5246" s="274"/>
      <c r="O5246" s="57"/>
    </row>
    <row r="5247" spans="1:15">
      <c r="A5247" s="57"/>
      <c r="B5247" s="278">
        <v>48251</v>
      </c>
      <c r="C5247" s="283">
        <f t="shared" si="80"/>
        <v>9769502235</v>
      </c>
      <c r="D5247" s="57"/>
      <c r="E5247" s="57"/>
      <c r="F5247" s="279">
        <v>230812123</v>
      </c>
      <c r="G5247" s="286">
        <v>734413195</v>
      </c>
      <c r="H5247" s="278">
        <v>47795</v>
      </c>
      <c r="I5247" s="278"/>
      <c r="K5247" s="57"/>
      <c r="L5247" s="57"/>
      <c r="M5247" s="274"/>
      <c r="N5247" s="274"/>
      <c r="O5247" s="57"/>
    </row>
    <row r="5248" spans="1:15">
      <c r="A5248" s="57"/>
      <c r="B5248" s="278">
        <v>48252</v>
      </c>
      <c r="C5248" s="283">
        <f t="shared" si="80"/>
        <v>10109355053</v>
      </c>
      <c r="D5248" s="57"/>
      <c r="E5248" s="57"/>
      <c r="F5248" s="279">
        <v>570664941</v>
      </c>
      <c r="G5248" s="286">
        <v>734478239</v>
      </c>
      <c r="H5248" s="278">
        <v>47084</v>
      </c>
      <c r="I5248" s="278"/>
      <c r="K5248" s="57"/>
      <c r="L5248" s="57"/>
      <c r="M5248" s="274"/>
      <c r="N5248" s="274"/>
      <c r="O5248" s="57"/>
    </row>
    <row r="5249" spans="1:15">
      <c r="A5249" s="57"/>
      <c r="B5249" s="278">
        <v>48253</v>
      </c>
      <c r="C5249" s="283">
        <f t="shared" si="80"/>
        <v>10081981571</v>
      </c>
      <c r="D5249" s="57"/>
      <c r="E5249" s="57"/>
      <c r="F5249" s="279">
        <v>543291459</v>
      </c>
      <c r="G5249" s="286">
        <v>734627246</v>
      </c>
      <c r="H5249" s="278">
        <v>49012</v>
      </c>
      <c r="I5249" s="278"/>
      <c r="K5249" s="57"/>
      <c r="L5249" s="57"/>
      <c r="M5249" s="274"/>
      <c r="N5249" s="274"/>
      <c r="O5249" s="57"/>
    </row>
    <row r="5250" spans="1:15">
      <c r="A5250" s="57"/>
      <c r="B5250" s="278">
        <v>48254</v>
      </c>
      <c r="C5250" s="283">
        <f t="shared" si="80"/>
        <v>9727390691</v>
      </c>
      <c r="D5250" s="57"/>
      <c r="E5250" s="57"/>
      <c r="F5250" s="279">
        <v>188700579</v>
      </c>
      <c r="G5250" s="286">
        <v>734645035</v>
      </c>
      <c r="H5250" s="278">
        <v>45459</v>
      </c>
      <c r="I5250" s="278"/>
      <c r="K5250" s="57"/>
      <c r="L5250" s="57"/>
      <c r="M5250" s="274"/>
      <c r="N5250" s="274"/>
      <c r="O5250" s="57"/>
    </row>
    <row r="5251" spans="1:15">
      <c r="A5251" s="57"/>
      <c r="B5251" s="278">
        <v>48255</v>
      </c>
      <c r="C5251" s="283">
        <f t="shared" si="80"/>
        <v>10439756868</v>
      </c>
      <c r="D5251" s="57"/>
      <c r="E5251" s="57"/>
      <c r="F5251" s="279">
        <v>901066756</v>
      </c>
      <c r="G5251" s="286">
        <v>734655806</v>
      </c>
      <c r="H5251" s="278">
        <v>48934</v>
      </c>
      <c r="I5251" s="278"/>
      <c r="K5251" s="57"/>
      <c r="L5251" s="57"/>
      <c r="M5251" s="274"/>
      <c r="N5251" s="274"/>
      <c r="O5251" s="57"/>
    </row>
    <row r="5252" spans="1:15">
      <c r="A5252" s="57"/>
      <c r="B5252" s="278">
        <v>48256</v>
      </c>
      <c r="C5252" s="283">
        <f t="shared" si="80"/>
        <v>10345112007</v>
      </c>
      <c r="D5252" s="57"/>
      <c r="E5252" s="57"/>
      <c r="F5252" s="279">
        <v>806421895</v>
      </c>
      <c r="G5252" s="286">
        <v>734675600</v>
      </c>
      <c r="H5252" s="278">
        <v>49832</v>
      </c>
      <c r="I5252" s="278"/>
      <c r="K5252" s="57"/>
      <c r="L5252" s="57"/>
      <c r="M5252" s="274"/>
      <c r="N5252" s="274"/>
      <c r="O5252" s="57"/>
    </row>
    <row r="5253" spans="1:15">
      <c r="A5253" s="57"/>
      <c r="B5253" s="278">
        <v>48257</v>
      </c>
      <c r="C5253" s="283">
        <f t="shared" si="80"/>
        <v>10479884755</v>
      </c>
      <c r="D5253" s="57"/>
      <c r="E5253" s="57"/>
      <c r="F5253" s="279">
        <v>941194643</v>
      </c>
      <c r="G5253" s="286">
        <v>734689590</v>
      </c>
      <c r="H5253" s="278">
        <v>43997</v>
      </c>
      <c r="I5253" s="278"/>
      <c r="K5253" s="57"/>
      <c r="L5253" s="57"/>
      <c r="M5253" s="274"/>
      <c r="N5253" s="274"/>
      <c r="O5253" s="57"/>
    </row>
    <row r="5254" spans="1:15">
      <c r="A5254" s="57"/>
      <c r="B5254" s="278">
        <v>48258</v>
      </c>
      <c r="C5254" s="283">
        <f t="shared" si="80"/>
        <v>9901436508</v>
      </c>
      <c r="D5254" s="57"/>
      <c r="E5254" s="57"/>
      <c r="F5254" s="279">
        <v>362746396</v>
      </c>
      <c r="G5254" s="286">
        <v>734838101</v>
      </c>
      <c r="H5254" s="278">
        <v>47480</v>
      </c>
      <c r="I5254" s="278"/>
      <c r="K5254" s="57"/>
      <c r="L5254" s="57"/>
      <c r="M5254" s="274"/>
      <c r="N5254" s="274"/>
      <c r="O5254" s="57"/>
    </row>
    <row r="5255" spans="1:15">
      <c r="A5255" s="57"/>
      <c r="B5255" s="278">
        <v>48259</v>
      </c>
      <c r="C5255" s="283">
        <f t="shared" si="80"/>
        <v>9657021886</v>
      </c>
      <c r="D5255" s="57"/>
      <c r="E5255" s="57"/>
      <c r="F5255" s="279">
        <v>118331774</v>
      </c>
      <c r="G5255" s="286">
        <v>734967853</v>
      </c>
      <c r="H5255" s="278">
        <v>49259</v>
      </c>
      <c r="I5255" s="278"/>
      <c r="K5255" s="57"/>
      <c r="L5255" s="57"/>
      <c r="M5255" s="274"/>
      <c r="N5255" s="274"/>
      <c r="O5255" s="57"/>
    </row>
    <row r="5256" spans="1:15">
      <c r="A5256" s="57"/>
      <c r="B5256" s="278">
        <v>48260</v>
      </c>
      <c r="C5256" s="283">
        <f t="shared" si="80"/>
        <v>10326945611</v>
      </c>
      <c r="D5256" s="57"/>
      <c r="E5256" s="57"/>
      <c r="F5256" s="279">
        <v>788255499</v>
      </c>
      <c r="G5256" s="286">
        <v>735101142</v>
      </c>
      <c r="H5256" s="278">
        <v>49774</v>
      </c>
      <c r="I5256" s="278"/>
      <c r="K5256" s="57"/>
      <c r="L5256" s="57"/>
      <c r="M5256" s="274"/>
      <c r="N5256" s="274"/>
      <c r="O5256" s="57"/>
    </row>
    <row r="5257" spans="1:15">
      <c r="A5257" s="57"/>
      <c r="B5257" s="278">
        <v>48261</v>
      </c>
      <c r="C5257" s="283">
        <f t="shared" si="80"/>
        <v>9641828390</v>
      </c>
      <c r="D5257" s="57"/>
      <c r="E5257" s="57"/>
      <c r="F5257" s="279">
        <v>103138278</v>
      </c>
      <c r="G5257" s="286">
        <v>735231457</v>
      </c>
      <c r="H5257" s="278">
        <v>45463</v>
      </c>
      <c r="I5257" s="278"/>
      <c r="K5257" s="57"/>
      <c r="L5257" s="57"/>
      <c r="M5257" s="274"/>
      <c r="N5257" s="274"/>
      <c r="O5257" s="57"/>
    </row>
    <row r="5258" spans="1:15">
      <c r="A5258" s="57"/>
      <c r="B5258" s="278">
        <v>48262</v>
      </c>
      <c r="C5258" s="283">
        <f t="shared" si="80"/>
        <v>10038884021</v>
      </c>
      <c r="D5258" s="57"/>
      <c r="E5258" s="57"/>
      <c r="F5258" s="279">
        <v>500193909</v>
      </c>
      <c r="G5258" s="286">
        <v>735304945</v>
      </c>
      <c r="H5258" s="278">
        <v>46217</v>
      </c>
      <c r="I5258" s="278"/>
      <c r="K5258" s="57"/>
      <c r="L5258" s="57"/>
      <c r="M5258" s="274"/>
      <c r="N5258" s="274"/>
      <c r="O5258" s="57"/>
    </row>
    <row r="5259" spans="1:15">
      <c r="A5259" s="57"/>
      <c r="B5259" s="278">
        <v>48263</v>
      </c>
      <c r="C5259" s="283">
        <f t="shared" si="80"/>
        <v>10248129723</v>
      </c>
      <c r="D5259" s="57"/>
      <c r="E5259" s="57"/>
      <c r="F5259" s="279">
        <v>709439611</v>
      </c>
      <c r="G5259" s="286">
        <v>735316504</v>
      </c>
      <c r="H5259" s="278">
        <v>49910</v>
      </c>
      <c r="I5259" s="278"/>
      <c r="K5259" s="57"/>
      <c r="L5259" s="57"/>
      <c r="M5259" s="274"/>
      <c r="N5259" s="274"/>
      <c r="O5259" s="57"/>
    </row>
    <row r="5260" spans="1:15">
      <c r="A5260" s="57"/>
      <c r="B5260" s="278">
        <v>48264</v>
      </c>
      <c r="C5260" s="283">
        <f t="shared" si="80"/>
        <v>9946806747</v>
      </c>
      <c r="D5260" s="57"/>
      <c r="E5260" s="57"/>
      <c r="F5260" s="279">
        <v>408116635</v>
      </c>
      <c r="G5260" s="286">
        <v>735373549</v>
      </c>
      <c r="H5260" s="278">
        <v>50045</v>
      </c>
      <c r="I5260" s="278"/>
      <c r="K5260" s="57"/>
      <c r="L5260" s="57"/>
      <c r="M5260" s="274"/>
      <c r="N5260" s="274"/>
      <c r="O5260" s="57"/>
    </row>
    <row r="5261" spans="1:15">
      <c r="A5261" s="57"/>
      <c r="B5261" s="278">
        <v>48265</v>
      </c>
      <c r="C5261" s="283">
        <f t="shared" si="80"/>
        <v>9969006726</v>
      </c>
      <c r="D5261" s="57"/>
      <c r="E5261" s="57"/>
      <c r="F5261" s="279">
        <v>430316614</v>
      </c>
      <c r="G5261" s="286">
        <v>735424181</v>
      </c>
      <c r="H5261" s="278">
        <v>47114</v>
      </c>
      <c r="I5261" s="278"/>
      <c r="K5261" s="57"/>
      <c r="L5261" s="57"/>
      <c r="M5261" s="274"/>
      <c r="N5261" s="274"/>
      <c r="O5261" s="57"/>
    </row>
    <row r="5262" spans="1:15">
      <c r="A5262" s="57"/>
      <c r="B5262" s="278">
        <v>48266</v>
      </c>
      <c r="C5262" s="283">
        <f t="shared" si="80"/>
        <v>10091063477</v>
      </c>
      <c r="D5262" s="57"/>
      <c r="E5262" s="57"/>
      <c r="F5262" s="279">
        <v>552373365</v>
      </c>
      <c r="G5262" s="286">
        <v>735477777</v>
      </c>
      <c r="H5262" s="278">
        <v>44112</v>
      </c>
      <c r="I5262" s="278"/>
      <c r="K5262" s="57"/>
      <c r="L5262" s="57"/>
      <c r="M5262" s="274"/>
      <c r="N5262" s="274"/>
      <c r="O5262" s="57"/>
    </row>
    <row r="5263" spans="1:15">
      <c r="A5263" s="57"/>
      <c r="B5263" s="278">
        <v>48267</v>
      </c>
      <c r="C5263" s="283">
        <f t="shared" si="80"/>
        <v>9737136607</v>
      </c>
      <c r="D5263" s="57"/>
      <c r="E5263" s="57"/>
      <c r="F5263" s="279">
        <v>198446495</v>
      </c>
      <c r="G5263" s="286">
        <v>736547346</v>
      </c>
      <c r="H5263" s="278">
        <v>47236</v>
      </c>
      <c r="I5263" s="278"/>
      <c r="K5263" s="57"/>
      <c r="L5263" s="57"/>
      <c r="M5263" s="274"/>
      <c r="N5263" s="274"/>
      <c r="O5263" s="57"/>
    </row>
    <row r="5264" spans="1:15">
      <c r="A5264" s="57"/>
      <c r="B5264" s="278">
        <v>48268</v>
      </c>
      <c r="C5264" s="283">
        <f t="shared" si="80"/>
        <v>10008328252</v>
      </c>
      <c r="D5264" s="57"/>
      <c r="E5264" s="57"/>
      <c r="F5264" s="279">
        <v>469638140</v>
      </c>
      <c r="G5264" s="286">
        <v>736678594</v>
      </c>
      <c r="H5264" s="278">
        <v>43870</v>
      </c>
      <c r="I5264" s="278"/>
      <c r="K5264" s="57"/>
      <c r="L5264" s="57"/>
      <c r="M5264" s="274"/>
      <c r="N5264" s="274"/>
      <c r="O5264" s="57"/>
    </row>
    <row r="5265" spans="1:15">
      <c r="A5265" s="57"/>
      <c r="B5265" s="278">
        <v>48269</v>
      </c>
      <c r="C5265" s="283">
        <f t="shared" si="80"/>
        <v>10402871609</v>
      </c>
      <c r="D5265" s="57"/>
      <c r="E5265" s="57"/>
      <c r="F5265" s="279">
        <v>864181497</v>
      </c>
      <c r="G5265" s="286">
        <v>736800654</v>
      </c>
      <c r="H5265" s="278">
        <v>49944</v>
      </c>
      <c r="I5265" s="278"/>
      <c r="K5265" s="57"/>
      <c r="L5265" s="57"/>
      <c r="M5265" s="274"/>
      <c r="N5265" s="274"/>
      <c r="O5265" s="57"/>
    </row>
    <row r="5266" spans="1:15">
      <c r="A5266" s="57"/>
      <c r="B5266" s="278">
        <v>48270</v>
      </c>
      <c r="C5266" s="283">
        <f t="shared" si="80"/>
        <v>9695408680</v>
      </c>
      <c r="D5266" s="57"/>
      <c r="E5266" s="57"/>
      <c r="F5266" s="279">
        <v>156718568</v>
      </c>
      <c r="G5266" s="286">
        <v>736888643</v>
      </c>
      <c r="H5266" s="278">
        <v>48286</v>
      </c>
      <c r="I5266" s="278"/>
      <c r="K5266" s="57"/>
      <c r="L5266" s="57"/>
      <c r="M5266" s="274"/>
      <c r="N5266" s="274"/>
      <c r="O5266" s="57"/>
    </row>
    <row r="5267" spans="1:15">
      <c r="A5267" s="57"/>
      <c r="B5267" s="278">
        <v>48271</v>
      </c>
      <c r="C5267" s="283">
        <f t="shared" si="80"/>
        <v>9671988481</v>
      </c>
      <c r="D5267" s="57"/>
      <c r="E5267" s="57"/>
      <c r="F5267" s="279">
        <v>133298369</v>
      </c>
      <c r="G5267" s="286">
        <v>737100237</v>
      </c>
      <c r="H5267" s="278">
        <v>44161</v>
      </c>
      <c r="I5267" s="278"/>
      <c r="K5267" s="57"/>
      <c r="L5267" s="57"/>
      <c r="M5267" s="274"/>
      <c r="N5267" s="274"/>
      <c r="O5267" s="57"/>
    </row>
    <row r="5268" spans="1:15">
      <c r="A5268" s="57"/>
      <c r="B5268" s="278">
        <v>48272</v>
      </c>
      <c r="C5268" s="283">
        <f t="shared" si="80"/>
        <v>9865318531</v>
      </c>
      <c r="D5268" s="57"/>
      <c r="E5268" s="57"/>
      <c r="F5268" s="279">
        <v>326628419</v>
      </c>
      <c r="G5268" s="286">
        <v>737135159</v>
      </c>
      <c r="H5268" s="278">
        <v>49909</v>
      </c>
      <c r="I5268" s="278"/>
      <c r="K5268" s="57"/>
      <c r="L5268" s="57"/>
      <c r="M5268" s="274"/>
      <c r="N5268" s="274"/>
      <c r="O5268" s="57"/>
    </row>
    <row r="5269" spans="1:15">
      <c r="A5269" s="57"/>
      <c r="B5269" s="278">
        <v>48273</v>
      </c>
      <c r="C5269" s="283">
        <f t="shared" si="80"/>
        <v>10349528927</v>
      </c>
      <c r="D5269" s="57"/>
      <c r="E5269" s="57"/>
      <c r="F5269" s="279">
        <v>810838815</v>
      </c>
      <c r="G5269" s="286">
        <v>737240941</v>
      </c>
      <c r="H5269" s="278">
        <v>44722</v>
      </c>
      <c r="I5269" s="278"/>
      <c r="K5269" s="57"/>
      <c r="L5269" s="57"/>
      <c r="M5269" s="274"/>
      <c r="N5269" s="274"/>
      <c r="O5269" s="57"/>
    </row>
    <row r="5270" spans="1:15">
      <c r="A5270" s="57"/>
      <c r="B5270" s="278">
        <v>48274</v>
      </c>
      <c r="C5270" s="283">
        <f t="shared" si="80"/>
        <v>10018036458</v>
      </c>
      <c r="D5270" s="57"/>
      <c r="E5270" s="57"/>
      <c r="F5270" s="279">
        <v>479346346</v>
      </c>
      <c r="G5270" s="286">
        <v>737368860</v>
      </c>
      <c r="H5270" s="278">
        <v>47934</v>
      </c>
      <c r="I5270" s="278"/>
      <c r="K5270" s="57"/>
      <c r="L5270" s="57"/>
      <c r="M5270" s="274"/>
      <c r="N5270" s="274"/>
      <c r="O5270" s="57"/>
    </row>
    <row r="5271" spans="1:15">
      <c r="A5271" s="57"/>
      <c r="B5271" s="278">
        <v>48275</v>
      </c>
      <c r="C5271" s="283">
        <f t="shared" si="80"/>
        <v>10423006358</v>
      </c>
      <c r="D5271" s="57"/>
      <c r="E5271" s="57"/>
      <c r="F5271" s="279">
        <v>884316246</v>
      </c>
      <c r="G5271" s="286">
        <v>737382738</v>
      </c>
      <c r="H5271" s="278">
        <v>45400</v>
      </c>
      <c r="I5271" s="278"/>
      <c r="K5271" s="57"/>
      <c r="L5271" s="57"/>
      <c r="M5271" s="274"/>
      <c r="N5271" s="274"/>
      <c r="O5271" s="57"/>
    </row>
    <row r="5272" spans="1:15">
      <c r="A5272" s="57"/>
      <c r="B5272" s="278">
        <v>48276</v>
      </c>
      <c r="C5272" s="283">
        <f t="shared" si="80"/>
        <v>9704781304</v>
      </c>
      <c r="D5272" s="57"/>
      <c r="E5272" s="57"/>
      <c r="F5272" s="279">
        <v>166091192</v>
      </c>
      <c r="G5272" s="286">
        <v>737455304</v>
      </c>
      <c r="H5272" s="278">
        <v>49472</v>
      </c>
      <c r="I5272" s="278"/>
      <c r="K5272" s="57"/>
      <c r="L5272" s="57"/>
      <c r="M5272" s="274"/>
      <c r="N5272" s="274"/>
      <c r="O5272" s="57"/>
    </row>
    <row r="5273" spans="1:15">
      <c r="A5273" s="57"/>
      <c r="B5273" s="278">
        <v>48277</v>
      </c>
      <c r="C5273" s="283">
        <f t="shared" si="80"/>
        <v>10210573809</v>
      </c>
      <c r="D5273" s="57"/>
      <c r="E5273" s="57"/>
      <c r="F5273" s="279">
        <v>671883697</v>
      </c>
      <c r="G5273" s="286">
        <v>737569090</v>
      </c>
      <c r="H5273" s="278">
        <v>43735</v>
      </c>
      <c r="I5273" s="278"/>
      <c r="K5273" s="57"/>
      <c r="L5273" s="57"/>
      <c r="M5273" s="274"/>
      <c r="N5273" s="274"/>
      <c r="O5273" s="57"/>
    </row>
    <row r="5274" spans="1:15">
      <c r="A5274" s="57"/>
      <c r="B5274" s="278">
        <v>48278</v>
      </c>
      <c r="C5274" s="283">
        <f t="shared" si="80"/>
        <v>10412811972</v>
      </c>
      <c r="D5274" s="57"/>
      <c r="E5274" s="57"/>
      <c r="F5274" s="279">
        <v>874121860</v>
      </c>
      <c r="G5274" s="286">
        <v>737681552</v>
      </c>
      <c r="H5274" s="278">
        <v>45662</v>
      </c>
      <c r="I5274" s="278"/>
      <c r="K5274" s="57"/>
      <c r="L5274" s="57"/>
      <c r="M5274" s="274"/>
      <c r="N5274" s="274"/>
      <c r="O5274" s="57"/>
    </row>
    <row r="5275" spans="1:15">
      <c r="A5275" s="57"/>
      <c r="B5275" s="278">
        <v>48279</v>
      </c>
      <c r="C5275" s="283">
        <f t="shared" si="80"/>
        <v>10165755463</v>
      </c>
      <c r="D5275" s="57"/>
      <c r="E5275" s="57"/>
      <c r="F5275" s="279">
        <v>627065351</v>
      </c>
      <c r="G5275" s="286">
        <v>737731050</v>
      </c>
      <c r="H5275" s="278">
        <v>47357</v>
      </c>
      <c r="I5275" s="278"/>
      <c r="K5275" s="57"/>
      <c r="L5275" s="57"/>
      <c r="M5275" s="274"/>
      <c r="N5275" s="274"/>
      <c r="O5275" s="57"/>
    </row>
    <row r="5276" spans="1:15">
      <c r="A5276" s="57"/>
      <c r="B5276" s="278">
        <v>48280</v>
      </c>
      <c r="C5276" s="283">
        <f t="shared" si="80"/>
        <v>10419733510</v>
      </c>
      <c r="D5276" s="57"/>
      <c r="E5276" s="57"/>
      <c r="F5276" s="279">
        <v>881043398</v>
      </c>
      <c r="G5276" s="286">
        <v>738072957</v>
      </c>
      <c r="H5276" s="278">
        <v>44208</v>
      </c>
      <c r="I5276" s="278"/>
      <c r="K5276" s="57"/>
      <c r="L5276" s="57"/>
      <c r="M5276" s="274"/>
      <c r="N5276" s="274"/>
      <c r="O5276" s="57"/>
    </row>
    <row r="5277" spans="1:15">
      <c r="A5277" s="57"/>
      <c r="B5277" s="278">
        <v>48281</v>
      </c>
      <c r="C5277" s="283">
        <f t="shared" si="80"/>
        <v>9807714089</v>
      </c>
      <c r="D5277" s="57"/>
      <c r="E5277" s="57"/>
      <c r="F5277" s="279">
        <v>269023977</v>
      </c>
      <c r="G5277" s="286">
        <v>738178026</v>
      </c>
      <c r="H5277" s="278">
        <v>46412</v>
      </c>
      <c r="I5277" s="278"/>
      <c r="K5277" s="57"/>
      <c r="L5277" s="57"/>
      <c r="M5277" s="274"/>
      <c r="N5277" s="274"/>
      <c r="O5277" s="57"/>
    </row>
    <row r="5278" spans="1:15">
      <c r="A5278" s="57"/>
      <c r="B5278" s="278">
        <v>48282</v>
      </c>
      <c r="C5278" s="283">
        <f t="shared" si="80"/>
        <v>10008873231</v>
      </c>
      <c r="D5278" s="57"/>
      <c r="E5278" s="57"/>
      <c r="F5278" s="279">
        <v>470183119</v>
      </c>
      <c r="G5278" s="286">
        <v>738223089</v>
      </c>
      <c r="H5278" s="278">
        <v>50213</v>
      </c>
      <c r="I5278" s="278"/>
      <c r="K5278" s="57"/>
      <c r="L5278" s="57"/>
      <c r="M5278" s="274"/>
      <c r="N5278" s="274"/>
      <c r="O5278" s="57"/>
    </row>
    <row r="5279" spans="1:15">
      <c r="A5279" s="57"/>
      <c r="B5279" s="278">
        <v>48283</v>
      </c>
      <c r="C5279" s="283">
        <f t="shared" si="80"/>
        <v>10454626393</v>
      </c>
      <c r="D5279" s="57"/>
      <c r="E5279" s="57"/>
      <c r="F5279" s="279">
        <v>915936281</v>
      </c>
      <c r="G5279" s="286">
        <v>738232803</v>
      </c>
      <c r="H5279" s="278">
        <v>47604</v>
      </c>
      <c r="I5279" s="278"/>
      <c r="K5279" s="57"/>
      <c r="L5279" s="57"/>
      <c r="M5279" s="274"/>
      <c r="N5279" s="274"/>
      <c r="O5279" s="57"/>
    </row>
    <row r="5280" spans="1:15">
      <c r="A5280" s="57"/>
      <c r="B5280" s="278">
        <v>48284</v>
      </c>
      <c r="C5280" s="283">
        <f t="shared" ref="C5280:C5343" si="81">F5280+(F$88*28679+98765)+(G$88*6587+87654)+(E$88*9537+76543)+(J$88*5713+4528)</f>
        <v>10141446277</v>
      </c>
      <c r="D5280" s="57"/>
      <c r="E5280" s="57"/>
      <c r="F5280" s="279">
        <v>602756165</v>
      </c>
      <c r="G5280" s="286">
        <v>738259604</v>
      </c>
      <c r="H5280" s="278">
        <v>46983</v>
      </c>
      <c r="I5280" s="278"/>
      <c r="K5280" s="57"/>
      <c r="L5280" s="57"/>
      <c r="M5280" s="274"/>
      <c r="N5280" s="274"/>
      <c r="O5280" s="57"/>
    </row>
    <row r="5281" spans="1:15">
      <c r="A5281" s="57"/>
      <c r="B5281" s="278">
        <v>48285</v>
      </c>
      <c r="C5281" s="283">
        <f t="shared" si="81"/>
        <v>9848923646</v>
      </c>
      <c r="D5281" s="57"/>
      <c r="E5281" s="57"/>
      <c r="F5281" s="279">
        <v>310233534</v>
      </c>
      <c r="G5281" s="286">
        <v>738384459</v>
      </c>
      <c r="H5281" s="278">
        <v>43816</v>
      </c>
      <c r="I5281" s="278"/>
      <c r="K5281" s="57"/>
      <c r="L5281" s="57"/>
      <c r="M5281" s="274"/>
      <c r="N5281" s="274"/>
      <c r="O5281" s="57"/>
    </row>
    <row r="5282" spans="1:15">
      <c r="A5282" s="57"/>
      <c r="B5282" s="278">
        <v>48286</v>
      </c>
      <c r="C5282" s="283">
        <f t="shared" si="81"/>
        <v>10275578755</v>
      </c>
      <c r="D5282" s="57"/>
      <c r="E5282" s="57"/>
      <c r="F5282" s="279">
        <v>736888643</v>
      </c>
      <c r="G5282" s="286">
        <v>738566341</v>
      </c>
      <c r="H5282" s="278">
        <v>47444</v>
      </c>
      <c r="I5282" s="278"/>
      <c r="K5282" s="57"/>
      <c r="L5282" s="57"/>
      <c r="M5282" s="274"/>
      <c r="N5282" s="274"/>
      <c r="O5282" s="57"/>
    </row>
    <row r="5283" spans="1:15">
      <c r="A5283" s="57"/>
      <c r="B5283" s="278">
        <v>48287</v>
      </c>
      <c r="C5283" s="283">
        <f t="shared" si="81"/>
        <v>10262961079</v>
      </c>
      <c r="D5283" s="57"/>
      <c r="E5283" s="57"/>
      <c r="F5283" s="279">
        <v>724270967</v>
      </c>
      <c r="G5283" s="286">
        <v>738939061</v>
      </c>
      <c r="H5283" s="278">
        <v>44691</v>
      </c>
      <c r="I5283" s="278"/>
      <c r="K5283" s="57"/>
      <c r="L5283" s="57"/>
      <c r="M5283" s="274"/>
      <c r="N5283" s="274"/>
      <c r="O5283" s="57"/>
    </row>
    <row r="5284" spans="1:15">
      <c r="A5284" s="57"/>
      <c r="B5284" s="278">
        <v>48288</v>
      </c>
      <c r="C5284" s="283">
        <f t="shared" si="81"/>
        <v>10473819954</v>
      </c>
      <c r="D5284" s="57"/>
      <c r="E5284" s="57"/>
      <c r="F5284" s="279">
        <v>935129842</v>
      </c>
      <c r="G5284" s="286">
        <v>738951222</v>
      </c>
      <c r="H5284" s="278">
        <v>46431</v>
      </c>
      <c r="I5284" s="278"/>
      <c r="K5284" s="57"/>
      <c r="L5284" s="57"/>
      <c r="M5284" s="274"/>
      <c r="N5284" s="274"/>
      <c r="O5284" s="57"/>
    </row>
    <row r="5285" spans="1:15">
      <c r="A5285" s="57"/>
      <c r="B5285" s="278">
        <v>48289</v>
      </c>
      <c r="C5285" s="283">
        <f t="shared" si="81"/>
        <v>10203776445</v>
      </c>
      <c r="D5285" s="57"/>
      <c r="E5285" s="57"/>
      <c r="F5285" s="279">
        <v>665086333</v>
      </c>
      <c r="G5285" s="286">
        <v>739372387</v>
      </c>
      <c r="H5285" s="278">
        <v>45331</v>
      </c>
      <c r="I5285" s="278"/>
      <c r="K5285" s="57"/>
      <c r="L5285" s="57"/>
      <c r="M5285" s="274"/>
      <c r="N5285" s="274"/>
      <c r="O5285" s="57"/>
    </row>
    <row r="5286" spans="1:15">
      <c r="A5286" s="57"/>
      <c r="B5286" s="278">
        <v>48290</v>
      </c>
      <c r="C5286" s="283">
        <f t="shared" si="81"/>
        <v>9724688509</v>
      </c>
      <c r="D5286" s="57"/>
      <c r="E5286" s="57"/>
      <c r="F5286" s="279">
        <v>185998397</v>
      </c>
      <c r="G5286" s="286">
        <v>740213314</v>
      </c>
      <c r="H5286" s="278">
        <v>50364</v>
      </c>
      <c r="I5286" s="278"/>
      <c r="K5286" s="57"/>
      <c r="L5286" s="57"/>
      <c r="M5286" s="274"/>
      <c r="N5286" s="274"/>
      <c r="O5286" s="57"/>
    </row>
    <row r="5287" spans="1:15">
      <c r="A5287" s="57"/>
      <c r="B5287" s="278">
        <v>48291</v>
      </c>
      <c r="C5287" s="283">
        <f t="shared" si="81"/>
        <v>10107704022</v>
      </c>
      <c r="D5287" s="57"/>
      <c r="E5287" s="57"/>
      <c r="F5287" s="279">
        <v>569013910</v>
      </c>
      <c r="G5287" s="286">
        <v>740292624</v>
      </c>
      <c r="H5287" s="278">
        <v>43965</v>
      </c>
      <c r="I5287" s="278"/>
      <c r="K5287" s="57"/>
      <c r="L5287" s="57"/>
      <c r="M5287" s="274"/>
      <c r="N5287" s="274"/>
      <c r="O5287" s="57"/>
    </row>
    <row r="5288" spans="1:15">
      <c r="A5288" s="57"/>
      <c r="B5288" s="278">
        <v>48292</v>
      </c>
      <c r="C5288" s="283">
        <f t="shared" si="81"/>
        <v>9958435047</v>
      </c>
      <c r="D5288" s="57"/>
      <c r="E5288" s="57"/>
      <c r="F5288" s="279">
        <v>419744935</v>
      </c>
      <c r="G5288" s="286">
        <v>740475054</v>
      </c>
      <c r="H5288" s="278">
        <v>48479</v>
      </c>
      <c r="I5288" s="278"/>
      <c r="K5288" s="57"/>
      <c r="L5288" s="57"/>
      <c r="M5288" s="274"/>
      <c r="N5288" s="274"/>
      <c r="O5288" s="57"/>
    </row>
    <row r="5289" spans="1:15">
      <c r="A5289" s="57"/>
      <c r="B5289" s="278">
        <v>48293</v>
      </c>
      <c r="C5289" s="283">
        <f t="shared" si="81"/>
        <v>9760870082</v>
      </c>
      <c r="D5289" s="57"/>
      <c r="E5289" s="57"/>
      <c r="F5289" s="279">
        <v>222179970</v>
      </c>
      <c r="G5289" s="286">
        <v>740539110</v>
      </c>
      <c r="H5289" s="278">
        <v>47451</v>
      </c>
      <c r="I5289" s="278"/>
      <c r="K5289" s="57"/>
      <c r="L5289" s="57"/>
      <c r="M5289" s="274"/>
      <c r="N5289" s="274"/>
      <c r="O5289" s="57"/>
    </row>
    <row r="5290" spans="1:15">
      <c r="A5290" s="57"/>
      <c r="B5290" s="278">
        <v>48294</v>
      </c>
      <c r="C5290" s="283">
        <f t="shared" si="81"/>
        <v>10353387360</v>
      </c>
      <c r="D5290" s="57"/>
      <c r="E5290" s="57"/>
      <c r="F5290" s="279">
        <v>814697248</v>
      </c>
      <c r="G5290" s="286">
        <v>740587485</v>
      </c>
      <c r="H5290" s="278">
        <v>45559</v>
      </c>
      <c r="I5290" s="278"/>
      <c r="K5290" s="57"/>
      <c r="L5290" s="57"/>
      <c r="M5290" s="274"/>
      <c r="N5290" s="274"/>
      <c r="O5290" s="57"/>
    </row>
    <row r="5291" spans="1:15">
      <c r="A5291" s="57"/>
      <c r="B5291" s="278">
        <v>48295</v>
      </c>
      <c r="C5291" s="283">
        <f t="shared" si="81"/>
        <v>9670154953</v>
      </c>
      <c r="D5291" s="57"/>
      <c r="E5291" s="57"/>
      <c r="F5291" s="279">
        <v>131464841</v>
      </c>
      <c r="G5291" s="286">
        <v>740624580</v>
      </c>
      <c r="H5291" s="278">
        <v>48092</v>
      </c>
      <c r="I5291" s="278"/>
      <c r="K5291" s="57"/>
      <c r="L5291" s="57"/>
      <c r="M5291" s="274"/>
      <c r="N5291" s="274"/>
      <c r="O5291" s="57"/>
    </row>
    <row r="5292" spans="1:15">
      <c r="A5292" s="57"/>
      <c r="B5292" s="278">
        <v>48296</v>
      </c>
      <c r="C5292" s="283">
        <f t="shared" si="81"/>
        <v>9710802379</v>
      </c>
      <c r="D5292" s="57"/>
      <c r="E5292" s="57"/>
      <c r="F5292" s="279">
        <v>172112267</v>
      </c>
      <c r="G5292" s="286">
        <v>740717923</v>
      </c>
      <c r="H5292" s="278">
        <v>50175</v>
      </c>
      <c r="I5292" s="278"/>
      <c r="K5292" s="57"/>
      <c r="L5292" s="57"/>
      <c r="M5292" s="274"/>
      <c r="N5292" s="274"/>
      <c r="O5292" s="57"/>
    </row>
    <row r="5293" spans="1:15">
      <c r="A5293" s="57"/>
      <c r="B5293" s="278">
        <v>48297</v>
      </c>
      <c r="C5293" s="283">
        <f t="shared" si="81"/>
        <v>10145457012</v>
      </c>
      <c r="D5293" s="57"/>
      <c r="E5293" s="57"/>
      <c r="F5293" s="279">
        <v>606766900</v>
      </c>
      <c r="G5293" s="286">
        <v>741041223</v>
      </c>
      <c r="H5293" s="278">
        <v>44209</v>
      </c>
      <c r="I5293" s="278"/>
      <c r="K5293" s="57"/>
      <c r="L5293" s="57"/>
      <c r="M5293" s="274"/>
      <c r="N5293" s="274"/>
      <c r="O5293" s="57"/>
    </row>
    <row r="5294" spans="1:15">
      <c r="A5294" s="57"/>
      <c r="B5294" s="278">
        <v>48298</v>
      </c>
      <c r="C5294" s="283">
        <f t="shared" si="81"/>
        <v>10491101038</v>
      </c>
      <c r="D5294" s="57"/>
      <c r="E5294" s="57"/>
      <c r="F5294" s="279">
        <v>952410926</v>
      </c>
      <c r="G5294" s="286">
        <v>741066578</v>
      </c>
      <c r="H5294" s="278">
        <v>44182</v>
      </c>
      <c r="I5294" s="278"/>
      <c r="K5294" s="57"/>
      <c r="L5294" s="57"/>
      <c r="M5294" s="274"/>
      <c r="N5294" s="274"/>
      <c r="O5294" s="57"/>
    </row>
    <row r="5295" spans="1:15">
      <c r="A5295" s="57"/>
      <c r="B5295" s="278">
        <v>48299</v>
      </c>
      <c r="C5295" s="283">
        <f t="shared" si="81"/>
        <v>10103954598</v>
      </c>
      <c r="D5295" s="57"/>
      <c r="E5295" s="57"/>
      <c r="F5295" s="279">
        <v>565264486</v>
      </c>
      <c r="G5295" s="286">
        <v>741195341</v>
      </c>
      <c r="H5295" s="278">
        <v>48584</v>
      </c>
      <c r="I5295" s="278"/>
      <c r="K5295" s="57"/>
      <c r="L5295" s="57"/>
      <c r="M5295" s="274"/>
      <c r="N5295" s="274"/>
      <c r="O5295" s="57"/>
    </row>
    <row r="5296" spans="1:15">
      <c r="A5296" s="57"/>
      <c r="B5296" s="278">
        <v>48300</v>
      </c>
      <c r="C5296" s="283">
        <f t="shared" si="81"/>
        <v>10508080945</v>
      </c>
      <c r="D5296" s="57"/>
      <c r="E5296" s="57"/>
      <c r="F5296" s="279">
        <v>969390833</v>
      </c>
      <c r="G5296" s="286">
        <v>741229620</v>
      </c>
      <c r="H5296" s="278">
        <v>47086</v>
      </c>
      <c r="I5296" s="278"/>
      <c r="K5296" s="57"/>
      <c r="L5296" s="57"/>
      <c r="M5296" s="274"/>
      <c r="N5296" s="274"/>
      <c r="O5296" s="57"/>
    </row>
    <row r="5297" spans="1:15">
      <c r="A5297" s="57"/>
      <c r="B5297" s="278">
        <v>48301</v>
      </c>
      <c r="C5297" s="283">
        <f t="shared" si="81"/>
        <v>10423052223</v>
      </c>
      <c r="D5297" s="57"/>
      <c r="E5297" s="57"/>
      <c r="F5297" s="279">
        <v>884362111</v>
      </c>
      <c r="G5297" s="286">
        <v>741445911</v>
      </c>
      <c r="H5297" s="278">
        <v>49488</v>
      </c>
      <c r="I5297" s="278"/>
      <c r="K5297" s="57"/>
      <c r="L5297" s="57"/>
      <c r="M5297" s="274"/>
      <c r="N5297" s="274"/>
      <c r="O5297" s="57"/>
    </row>
    <row r="5298" spans="1:15">
      <c r="A5298" s="57"/>
      <c r="B5298" s="278">
        <v>48302</v>
      </c>
      <c r="C5298" s="283">
        <f t="shared" si="81"/>
        <v>9812771704</v>
      </c>
      <c r="D5298" s="57"/>
      <c r="E5298" s="57"/>
      <c r="F5298" s="279">
        <v>274081592</v>
      </c>
      <c r="G5298" s="286">
        <v>741498863</v>
      </c>
      <c r="H5298" s="278">
        <v>44793</v>
      </c>
      <c r="I5298" s="278"/>
      <c r="K5298" s="57"/>
      <c r="L5298" s="57"/>
      <c r="M5298" s="274"/>
      <c r="N5298" s="274"/>
      <c r="O5298" s="57"/>
    </row>
    <row r="5299" spans="1:15">
      <c r="A5299" s="57"/>
      <c r="B5299" s="278">
        <v>48303</v>
      </c>
      <c r="C5299" s="283">
        <f t="shared" si="81"/>
        <v>10249969319</v>
      </c>
      <c r="D5299" s="57"/>
      <c r="E5299" s="57"/>
      <c r="F5299" s="279">
        <v>711279207</v>
      </c>
      <c r="G5299" s="286">
        <v>741765589</v>
      </c>
      <c r="H5299" s="278">
        <v>47292</v>
      </c>
      <c r="I5299" s="278"/>
      <c r="K5299" s="57"/>
      <c r="L5299" s="57"/>
      <c r="M5299" s="274"/>
      <c r="N5299" s="274"/>
      <c r="O5299" s="57"/>
    </row>
    <row r="5300" spans="1:15">
      <c r="A5300" s="57"/>
      <c r="B5300" s="278">
        <v>48304</v>
      </c>
      <c r="C5300" s="283">
        <f t="shared" si="81"/>
        <v>9967808839</v>
      </c>
      <c r="D5300" s="57"/>
      <c r="E5300" s="57"/>
      <c r="F5300" s="279">
        <v>429118727</v>
      </c>
      <c r="G5300" s="286">
        <v>741964607</v>
      </c>
      <c r="H5300" s="278">
        <v>50331</v>
      </c>
      <c r="I5300" s="278"/>
      <c r="K5300" s="57"/>
      <c r="L5300" s="57"/>
      <c r="M5300" s="274"/>
      <c r="N5300" s="274"/>
      <c r="O5300" s="57"/>
    </row>
    <row r="5301" spans="1:15">
      <c r="A5301" s="57"/>
      <c r="B5301" s="278">
        <v>48305</v>
      </c>
      <c r="C5301" s="283">
        <f t="shared" si="81"/>
        <v>10197694826</v>
      </c>
      <c r="D5301" s="57"/>
      <c r="E5301" s="57"/>
      <c r="F5301" s="279">
        <v>659004714</v>
      </c>
      <c r="G5301" s="286">
        <v>742103077</v>
      </c>
      <c r="H5301" s="278">
        <v>43350</v>
      </c>
      <c r="I5301" s="278"/>
      <c r="K5301" s="57"/>
      <c r="L5301" s="57"/>
      <c r="M5301" s="274"/>
      <c r="N5301" s="274"/>
      <c r="O5301" s="57"/>
    </row>
    <row r="5302" spans="1:15">
      <c r="A5302" s="57"/>
      <c r="B5302" s="278">
        <v>48306</v>
      </c>
      <c r="C5302" s="283">
        <f t="shared" si="81"/>
        <v>10350680142</v>
      </c>
      <c r="D5302" s="57"/>
      <c r="E5302" s="57"/>
      <c r="F5302" s="279">
        <v>811990030</v>
      </c>
      <c r="G5302" s="286">
        <v>742125599</v>
      </c>
      <c r="H5302" s="278">
        <v>49883</v>
      </c>
      <c r="I5302" s="278"/>
      <c r="K5302" s="57"/>
      <c r="L5302" s="57"/>
      <c r="M5302" s="274"/>
      <c r="N5302" s="274"/>
      <c r="O5302" s="57"/>
    </row>
    <row r="5303" spans="1:15">
      <c r="A5303" s="57"/>
      <c r="B5303" s="278">
        <v>48307</v>
      </c>
      <c r="C5303" s="283">
        <f t="shared" si="81"/>
        <v>10282244712</v>
      </c>
      <c r="D5303" s="57"/>
      <c r="E5303" s="57"/>
      <c r="F5303" s="279">
        <v>743554600</v>
      </c>
      <c r="G5303" s="286">
        <v>742172577</v>
      </c>
      <c r="H5303" s="278">
        <v>47156</v>
      </c>
      <c r="I5303" s="278"/>
      <c r="K5303" s="57"/>
      <c r="L5303" s="57"/>
      <c r="M5303" s="274"/>
      <c r="N5303" s="274"/>
      <c r="O5303" s="57"/>
    </row>
    <row r="5304" spans="1:15">
      <c r="A5304" s="57"/>
      <c r="B5304" s="278">
        <v>48308</v>
      </c>
      <c r="C5304" s="283">
        <f t="shared" si="81"/>
        <v>10226192636</v>
      </c>
      <c r="D5304" s="57"/>
      <c r="E5304" s="57"/>
      <c r="F5304" s="279">
        <v>687502524</v>
      </c>
      <c r="G5304" s="286">
        <v>742244281</v>
      </c>
      <c r="H5304" s="278">
        <v>50023</v>
      </c>
      <c r="I5304" s="278"/>
      <c r="K5304" s="57"/>
      <c r="L5304" s="57"/>
      <c r="M5304" s="274"/>
      <c r="N5304" s="274"/>
      <c r="O5304" s="57"/>
    </row>
    <row r="5305" spans="1:15">
      <c r="A5305" s="57"/>
      <c r="B5305" s="278">
        <v>48309</v>
      </c>
      <c r="C5305" s="283">
        <f t="shared" si="81"/>
        <v>9841475354</v>
      </c>
      <c r="D5305" s="57"/>
      <c r="E5305" s="57"/>
      <c r="F5305" s="279">
        <v>302785242</v>
      </c>
      <c r="G5305" s="286">
        <v>742565789</v>
      </c>
      <c r="H5305" s="278">
        <v>43873</v>
      </c>
      <c r="I5305" s="278"/>
      <c r="K5305" s="57"/>
      <c r="L5305" s="57"/>
      <c r="M5305" s="274"/>
      <c r="N5305" s="274"/>
      <c r="O5305" s="57"/>
    </row>
    <row r="5306" spans="1:15">
      <c r="A5306" s="57"/>
      <c r="B5306" s="278">
        <v>48310</v>
      </c>
      <c r="C5306" s="283">
        <f t="shared" si="81"/>
        <v>10262684568</v>
      </c>
      <c r="D5306" s="57"/>
      <c r="E5306" s="57"/>
      <c r="F5306" s="279">
        <v>723994456</v>
      </c>
      <c r="G5306" s="286">
        <v>742749232</v>
      </c>
      <c r="H5306" s="278">
        <v>44582</v>
      </c>
      <c r="I5306" s="278"/>
      <c r="K5306" s="57"/>
      <c r="L5306" s="57"/>
      <c r="M5306" s="274"/>
      <c r="N5306" s="274"/>
      <c r="O5306" s="57"/>
    </row>
    <row r="5307" spans="1:15">
      <c r="A5307" s="57"/>
      <c r="B5307" s="278">
        <v>48311</v>
      </c>
      <c r="C5307" s="283">
        <f t="shared" si="81"/>
        <v>10383662923</v>
      </c>
      <c r="D5307" s="57"/>
      <c r="E5307" s="57"/>
      <c r="F5307" s="279">
        <v>844972811</v>
      </c>
      <c r="G5307" s="286">
        <v>742882613</v>
      </c>
      <c r="H5307" s="278">
        <v>49887</v>
      </c>
      <c r="I5307" s="278"/>
      <c r="K5307" s="57"/>
      <c r="L5307" s="57"/>
      <c r="M5307" s="274"/>
      <c r="N5307" s="274"/>
      <c r="O5307" s="57"/>
    </row>
    <row r="5308" spans="1:15">
      <c r="A5308" s="57"/>
      <c r="B5308" s="278">
        <v>48312</v>
      </c>
      <c r="C5308" s="283">
        <f t="shared" si="81"/>
        <v>10494307863</v>
      </c>
      <c r="D5308" s="57"/>
      <c r="E5308" s="57"/>
      <c r="F5308" s="279">
        <v>955617751</v>
      </c>
      <c r="G5308" s="286">
        <v>743030002</v>
      </c>
      <c r="H5308" s="278">
        <v>45219</v>
      </c>
      <c r="I5308" s="278"/>
      <c r="K5308" s="57"/>
      <c r="L5308" s="57"/>
      <c r="M5308" s="274"/>
      <c r="N5308" s="274"/>
      <c r="O5308" s="57"/>
    </row>
    <row r="5309" spans="1:15">
      <c r="A5309" s="57"/>
      <c r="B5309" s="278">
        <v>48313</v>
      </c>
      <c r="C5309" s="283">
        <f t="shared" si="81"/>
        <v>10335367114</v>
      </c>
      <c r="D5309" s="57"/>
      <c r="E5309" s="57"/>
      <c r="F5309" s="279">
        <v>796677002</v>
      </c>
      <c r="G5309" s="286">
        <v>743288295</v>
      </c>
      <c r="H5309" s="278">
        <v>48095</v>
      </c>
      <c r="I5309" s="278"/>
      <c r="K5309" s="57"/>
      <c r="L5309" s="57"/>
      <c r="M5309" s="274"/>
      <c r="N5309" s="274"/>
      <c r="O5309" s="57"/>
    </row>
    <row r="5310" spans="1:15">
      <c r="A5310" s="57"/>
      <c r="B5310" s="278">
        <v>48314</v>
      </c>
      <c r="C5310" s="283">
        <f t="shared" si="81"/>
        <v>10145594432</v>
      </c>
      <c r="D5310" s="57"/>
      <c r="E5310" s="57"/>
      <c r="F5310" s="279">
        <v>606904320</v>
      </c>
      <c r="G5310" s="286">
        <v>743338499</v>
      </c>
      <c r="H5310" s="278">
        <v>43398</v>
      </c>
      <c r="I5310" s="278"/>
      <c r="K5310" s="57"/>
      <c r="L5310" s="57"/>
      <c r="M5310" s="274"/>
      <c r="N5310" s="274"/>
      <c r="O5310" s="57"/>
    </row>
    <row r="5311" spans="1:15">
      <c r="A5311" s="57"/>
      <c r="B5311" s="278">
        <v>48315</v>
      </c>
      <c r="C5311" s="283">
        <f t="shared" si="81"/>
        <v>9906391620</v>
      </c>
      <c r="D5311" s="57"/>
      <c r="E5311" s="57"/>
      <c r="F5311" s="279">
        <v>367701508</v>
      </c>
      <c r="G5311" s="286">
        <v>743414782</v>
      </c>
      <c r="H5311" s="278">
        <v>47812</v>
      </c>
      <c r="I5311" s="278"/>
      <c r="K5311" s="57"/>
      <c r="L5311" s="57"/>
      <c r="M5311" s="274"/>
      <c r="N5311" s="274"/>
      <c r="O5311" s="57"/>
    </row>
    <row r="5312" spans="1:15">
      <c r="A5312" s="57"/>
      <c r="B5312" s="278">
        <v>48316</v>
      </c>
      <c r="C5312" s="283">
        <f t="shared" si="81"/>
        <v>10223491937</v>
      </c>
      <c r="D5312" s="57"/>
      <c r="E5312" s="57"/>
      <c r="F5312" s="279">
        <v>684801825</v>
      </c>
      <c r="G5312" s="286">
        <v>743415496</v>
      </c>
      <c r="H5312" s="278">
        <v>49458</v>
      </c>
      <c r="I5312" s="278"/>
      <c r="K5312" s="57"/>
      <c r="L5312" s="57"/>
      <c r="M5312" s="274"/>
      <c r="N5312" s="274"/>
      <c r="O5312" s="57"/>
    </row>
    <row r="5313" spans="1:15">
      <c r="A5313" s="57"/>
      <c r="B5313" s="278">
        <v>48317</v>
      </c>
      <c r="C5313" s="283">
        <f t="shared" si="81"/>
        <v>10122394987</v>
      </c>
      <c r="D5313" s="57"/>
      <c r="E5313" s="57"/>
      <c r="F5313" s="279">
        <v>583704875</v>
      </c>
      <c r="G5313" s="286">
        <v>743554600</v>
      </c>
      <c r="H5313" s="278">
        <v>48307</v>
      </c>
      <c r="I5313" s="278"/>
      <c r="K5313" s="57"/>
      <c r="L5313" s="57"/>
      <c r="M5313" s="274"/>
      <c r="N5313" s="274"/>
      <c r="O5313" s="57"/>
    </row>
    <row r="5314" spans="1:15">
      <c r="A5314" s="57"/>
      <c r="B5314" s="278">
        <v>48318</v>
      </c>
      <c r="C5314" s="283">
        <f t="shared" si="81"/>
        <v>9789357135</v>
      </c>
      <c r="D5314" s="57"/>
      <c r="E5314" s="57"/>
      <c r="F5314" s="279">
        <v>250667023</v>
      </c>
      <c r="G5314" s="286">
        <v>743676643</v>
      </c>
      <c r="H5314" s="278">
        <v>47403</v>
      </c>
      <c r="I5314" s="278"/>
      <c r="K5314" s="57"/>
      <c r="L5314" s="57"/>
      <c r="M5314" s="274"/>
      <c r="N5314" s="274"/>
      <c r="O5314" s="57"/>
    </row>
    <row r="5315" spans="1:15">
      <c r="A5315" s="57"/>
      <c r="B5315" s="278">
        <v>48319</v>
      </c>
      <c r="C5315" s="283">
        <f t="shared" si="81"/>
        <v>10221599911</v>
      </c>
      <c r="D5315" s="57"/>
      <c r="E5315" s="57"/>
      <c r="F5315" s="279">
        <v>682909799</v>
      </c>
      <c r="G5315" s="286">
        <v>743691510</v>
      </c>
      <c r="H5315" s="278">
        <v>45623</v>
      </c>
      <c r="I5315" s="278"/>
      <c r="K5315" s="57"/>
      <c r="L5315" s="57"/>
      <c r="M5315" s="274"/>
      <c r="N5315" s="274"/>
      <c r="O5315" s="57"/>
    </row>
    <row r="5316" spans="1:15">
      <c r="A5316" s="57"/>
      <c r="B5316" s="278">
        <v>48320</v>
      </c>
      <c r="C5316" s="283">
        <f t="shared" si="81"/>
        <v>10112637393</v>
      </c>
      <c r="D5316" s="57"/>
      <c r="E5316" s="57"/>
      <c r="F5316" s="279">
        <v>573947281</v>
      </c>
      <c r="G5316" s="286">
        <v>743769208</v>
      </c>
      <c r="H5316" s="278">
        <v>44765</v>
      </c>
      <c r="I5316" s="278"/>
      <c r="K5316" s="57"/>
      <c r="L5316" s="57"/>
      <c r="M5316" s="274"/>
      <c r="N5316" s="274"/>
      <c r="O5316" s="57"/>
    </row>
    <row r="5317" spans="1:15">
      <c r="A5317" s="57"/>
      <c r="B5317" s="278">
        <v>48321</v>
      </c>
      <c r="C5317" s="283">
        <f t="shared" si="81"/>
        <v>10089262769</v>
      </c>
      <c r="D5317" s="57"/>
      <c r="E5317" s="57"/>
      <c r="F5317" s="279">
        <v>550572657</v>
      </c>
      <c r="G5317" s="286">
        <v>743969697</v>
      </c>
      <c r="H5317" s="278">
        <v>48699</v>
      </c>
      <c r="I5317" s="278"/>
      <c r="K5317" s="57"/>
      <c r="L5317" s="57"/>
      <c r="M5317" s="274"/>
      <c r="N5317" s="274"/>
      <c r="O5317" s="57"/>
    </row>
    <row r="5318" spans="1:15">
      <c r="A5318" s="57"/>
      <c r="B5318" s="278">
        <v>48322</v>
      </c>
      <c r="C5318" s="283">
        <f t="shared" si="81"/>
        <v>9755305862</v>
      </c>
      <c r="D5318" s="57"/>
      <c r="E5318" s="57"/>
      <c r="F5318" s="279">
        <v>216615750</v>
      </c>
      <c r="G5318" s="286">
        <v>743977889</v>
      </c>
      <c r="H5318" s="278">
        <v>45337</v>
      </c>
      <c r="I5318" s="278"/>
      <c r="K5318" s="57"/>
      <c r="L5318" s="57"/>
      <c r="M5318" s="274"/>
      <c r="N5318" s="274"/>
      <c r="O5318" s="57"/>
    </row>
    <row r="5319" spans="1:15">
      <c r="A5319" s="57"/>
      <c r="B5319" s="278">
        <v>48323</v>
      </c>
      <c r="C5319" s="283">
        <f t="shared" si="81"/>
        <v>10410081053</v>
      </c>
      <c r="D5319" s="57"/>
      <c r="E5319" s="57"/>
      <c r="F5319" s="279">
        <v>871390941</v>
      </c>
      <c r="G5319" s="286">
        <v>744018637</v>
      </c>
      <c r="H5319" s="278">
        <v>45826</v>
      </c>
      <c r="I5319" s="278"/>
      <c r="K5319" s="57"/>
      <c r="L5319" s="57"/>
      <c r="M5319" s="274"/>
      <c r="N5319" s="274"/>
      <c r="O5319" s="57"/>
    </row>
    <row r="5320" spans="1:15">
      <c r="A5320" s="57"/>
      <c r="B5320" s="278">
        <v>48324</v>
      </c>
      <c r="C5320" s="283">
        <f t="shared" si="81"/>
        <v>10338839028</v>
      </c>
      <c r="D5320" s="57"/>
      <c r="E5320" s="57"/>
      <c r="F5320" s="279">
        <v>800148916</v>
      </c>
      <c r="G5320" s="286">
        <v>744461147</v>
      </c>
      <c r="H5320" s="278">
        <v>48442</v>
      </c>
      <c r="I5320" s="278"/>
      <c r="K5320" s="57"/>
      <c r="L5320" s="57"/>
      <c r="M5320" s="274"/>
      <c r="N5320" s="274"/>
      <c r="O5320" s="57"/>
    </row>
    <row r="5321" spans="1:15">
      <c r="A5321" s="57"/>
      <c r="B5321" s="278">
        <v>48325</v>
      </c>
      <c r="C5321" s="283">
        <f t="shared" si="81"/>
        <v>9948708227</v>
      </c>
      <c r="D5321" s="57"/>
      <c r="E5321" s="57"/>
      <c r="F5321" s="279">
        <v>410018115</v>
      </c>
      <c r="G5321" s="286">
        <v>744467989</v>
      </c>
      <c r="H5321" s="278">
        <v>49753</v>
      </c>
      <c r="I5321" s="278"/>
      <c r="K5321" s="57"/>
      <c r="L5321" s="57"/>
      <c r="M5321" s="274"/>
      <c r="N5321" s="274"/>
      <c r="O5321" s="57"/>
    </row>
    <row r="5322" spans="1:15">
      <c r="A5322" s="57"/>
      <c r="B5322" s="278">
        <v>48326</v>
      </c>
      <c r="C5322" s="283">
        <f t="shared" si="81"/>
        <v>10457066139</v>
      </c>
      <c r="D5322" s="57"/>
      <c r="E5322" s="57"/>
      <c r="F5322" s="279">
        <v>918376027</v>
      </c>
      <c r="G5322" s="286">
        <v>744480262</v>
      </c>
      <c r="H5322" s="278">
        <v>48424</v>
      </c>
      <c r="I5322" s="278"/>
      <c r="K5322" s="57"/>
      <c r="L5322" s="57"/>
      <c r="M5322" s="274"/>
      <c r="N5322" s="274"/>
      <c r="O5322" s="57"/>
    </row>
    <row r="5323" spans="1:15">
      <c r="A5323" s="57"/>
      <c r="B5323" s="278">
        <v>48327</v>
      </c>
      <c r="C5323" s="283">
        <f t="shared" si="81"/>
        <v>9833769434</v>
      </c>
      <c r="D5323" s="57"/>
      <c r="E5323" s="57"/>
      <c r="F5323" s="279">
        <v>295079322</v>
      </c>
      <c r="G5323" s="286">
        <v>744581598</v>
      </c>
      <c r="H5323" s="278">
        <v>46284</v>
      </c>
      <c r="I5323" s="278"/>
      <c r="K5323" s="57"/>
      <c r="L5323" s="57"/>
      <c r="M5323" s="274"/>
      <c r="N5323" s="274"/>
      <c r="O5323" s="57"/>
    </row>
    <row r="5324" spans="1:15">
      <c r="A5324" s="57"/>
      <c r="B5324" s="278">
        <v>48328</v>
      </c>
      <c r="C5324" s="283">
        <f t="shared" si="81"/>
        <v>9908513911</v>
      </c>
      <c r="D5324" s="57"/>
      <c r="E5324" s="57"/>
      <c r="F5324" s="279">
        <v>369823799</v>
      </c>
      <c r="G5324" s="286">
        <v>744727287</v>
      </c>
      <c r="H5324" s="278">
        <v>47424</v>
      </c>
      <c r="I5324" s="278"/>
      <c r="K5324" s="57"/>
      <c r="L5324" s="57"/>
      <c r="M5324" s="274"/>
      <c r="N5324" s="274"/>
      <c r="O5324" s="57"/>
    </row>
    <row r="5325" spans="1:15">
      <c r="A5325" s="57"/>
      <c r="B5325" s="278">
        <v>48329</v>
      </c>
      <c r="C5325" s="283">
        <f t="shared" si="81"/>
        <v>9712537242</v>
      </c>
      <c r="D5325" s="57"/>
      <c r="E5325" s="57"/>
      <c r="F5325" s="279">
        <v>173847130</v>
      </c>
      <c r="G5325" s="286">
        <v>744800113</v>
      </c>
      <c r="H5325" s="278">
        <v>44273</v>
      </c>
      <c r="I5325" s="278"/>
      <c r="K5325" s="57"/>
      <c r="L5325" s="57"/>
      <c r="M5325" s="274"/>
      <c r="N5325" s="274"/>
      <c r="O5325" s="57"/>
    </row>
    <row r="5326" spans="1:15">
      <c r="A5326" s="57"/>
      <c r="B5326" s="278">
        <v>48330</v>
      </c>
      <c r="C5326" s="283">
        <f t="shared" si="81"/>
        <v>10082464117</v>
      </c>
      <c r="D5326" s="57"/>
      <c r="E5326" s="57"/>
      <c r="F5326" s="279">
        <v>543774005</v>
      </c>
      <c r="G5326" s="286">
        <v>744990735</v>
      </c>
      <c r="H5326" s="278">
        <v>49564</v>
      </c>
      <c r="I5326" s="278"/>
      <c r="K5326" s="57"/>
      <c r="L5326" s="57"/>
      <c r="M5326" s="274"/>
      <c r="N5326" s="274"/>
      <c r="O5326" s="57"/>
    </row>
    <row r="5327" spans="1:15">
      <c r="A5327" s="57"/>
      <c r="B5327" s="278">
        <v>48331</v>
      </c>
      <c r="C5327" s="283">
        <f t="shared" si="81"/>
        <v>9717156922</v>
      </c>
      <c r="D5327" s="57"/>
      <c r="E5327" s="57"/>
      <c r="F5327" s="279">
        <v>178466810</v>
      </c>
      <c r="G5327" s="286">
        <v>745010759</v>
      </c>
      <c r="H5327" s="278">
        <v>44476</v>
      </c>
      <c r="I5327" s="278"/>
      <c r="K5327" s="57"/>
      <c r="L5327" s="57"/>
      <c r="M5327" s="274"/>
      <c r="N5327" s="274"/>
      <c r="O5327" s="57"/>
    </row>
    <row r="5328" spans="1:15">
      <c r="A5328" s="57"/>
      <c r="B5328" s="278">
        <v>48332</v>
      </c>
      <c r="C5328" s="283">
        <f t="shared" si="81"/>
        <v>9997046301</v>
      </c>
      <c r="D5328" s="57"/>
      <c r="E5328" s="57"/>
      <c r="F5328" s="279">
        <v>458356189</v>
      </c>
      <c r="G5328" s="286">
        <v>745038359</v>
      </c>
      <c r="H5328" s="278">
        <v>44611</v>
      </c>
      <c r="I5328" s="278"/>
      <c r="K5328" s="57"/>
      <c r="L5328" s="57"/>
      <c r="M5328" s="274"/>
      <c r="N5328" s="274"/>
      <c r="O5328" s="57"/>
    </row>
    <row r="5329" spans="1:15">
      <c r="A5329" s="57"/>
      <c r="B5329" s="278">
        <v>48333</v>
      </c>
      <c r="C5329" s="283">
        <f t="shared" si="81"/>
        <v>10505056540</v>
      </c>
      <c r="D5329" s="57"/>
      <c r="E5329" s="57"/>
      <c r="F5329" s="279">
        <v>966366428</v>
      </c>
      <c r="G5329" s="286">
        <v>745087411</v>
      </c>
      <c r="H5329" s="278">
        <v>46933</v>
      </c>
      <c r="I5329" s="278"/>
      <c r="K5329" s="57"/>
      <c r="L5329" s="57"/>
      <c r="M5329" s="274"/>
      <c r="N5329" s="274"/>
      <c r="O5329" s="57"/>
    </row>
    <row r="5330" spans="1:15">
      <c r="A5330" s="57"/>
      <c r="B5330" s="278">
        <v>48334</v>
      </c>
      <c r="C5330" s="283">
        <f t="shared" si="81"/>
        <v>9658376588</v>
      </c>
      <c r="D5330" s="57"/>
      <c r="E5330" s="57"/>
      <c r="F5330" s="279">
        <v>119686476</v>
      </c>
      <c r="G5330" s="286">
        <v>745100287</v>
      </c>
      <c r="H5330" s="278">
        <v>49843</v>
      </c>
      <c r="I5330" s="278"/>
      <c r="K5330" s="57"/>
      <c r="L5330" s="57"/>
      <c r="M5330" s="274"/>
      <c r="N5330" s="274"/>
      <c r="O5330" s="57"/>
    </row>
    <row r="5331" spans="1:15">
      <c r="A5331" s="57"/>
      <c r="B5331" s="278">
        <v>48335</v>
      </c>
      <c r="C5331" s="283">
        <f t="shared" si="81"/>
        <v>9988837134</v>
      </c>
      <c r="D5331" s="57"/>
      <c r="E5331" s="57"/>
      <c r="F5331" s="279">
        <v>450147022</v>
      </c>
      <c r="G5331" s="286">
        <v>745130577</v>
      </c>
      <c r="H5331" s="278">
        <v>46606</v>
      </c>
      <c r="I5331" s="278"/>
      <c r="K5331" s="57"/>
      <c r="L5331" s="57"/>
      <c r="M5331" s="274"/>
      <c r="N5331" s="274"/>
      <c r="O5331" s="57"/>
    </row>
    <row r="5332" spans="1:15">
      <c r="A5332" s="57"/>
      <c r="B5332" s="278">
        <v>48336</v>
      </c>
      <c r="C5332" s="283">
        <f t="shared" si="81"/>
        <v>10163972472</v>
      </c>
      <c r="D5332" s="57"/>
      <c r="E5332" s="57"/>
      <c r="F5332" s="279">
        <v>625282360</v>
      </c>
      <c r="G5332" s="286">
        <v>745149914</v>
      </c>
      <c r="H5332" s="278">
        <v>49170</v>
      </c>
      <c r="I5332" s="278"/>
      <c r="K5332" s="57"/>
      <c r="L5332" s="57"/>
      <c r="M5332" s="274"/>
      <c r="N5332" s="274"/>
      <c r="O5332" s="57"/>
    </row>
    <row r="5333" spans="1:15">
      <c r="A5333" s="57"/>
      <c r="B5333" s="278">
        <v>48337</v>
      </c>
      <c r="C5333" s="283">
        <f t="shared" si="81"/>
        <v>9742150433</v>
      </c>
      <c r="D5333" s="57"/>
      <c r="E5333" s="57"/>
      <c r="F5333" s="279">
        <v>203460321</v>
      </c>
      <c r="G5333" s="286">
        <v>745234817</v>
      </c>
      <c r="H5333" s="278">
        <v>48941</v>
      </c>
      <c r="I5333" s="278"/>
      <c r="K5333" s="57"/>
      <c r="L5333" s="57"/>
      <c r="M5333" s="274"/>
      <c r="N5333" s="274"/>
      <c r="O5333" s="57"/>
    </row>
    <row r="5334" spans="1:15">
      <c r="A5334" s="57"/>
      <c r="B5334" s="278">
        <v>48338</v>
      </c>
      <c r="C5334" s="283">
        <f t="shared" si="81"/>
        <v>10253901800</v>
      </c>
      <c r="D5334" s="57"/>
      <c r="E5334" s="57"/>
      <c r="F5334" s="279">
        <v>715211688</v>
      </c>
      <c r="G5334" s="286">
        <v>745489963</v>
      </c>
      <c r="H5334" s="278">
        <v>46434</v>
      </c>
      <c r="I5334" s="278"/>
      <c r="K5334" s="57"/>
      <c r="L5334" s="57"/>
      <c r="M5334" s="274"/>
      <c r="N5334" s="274"/>
      <c r="O5334" s="57"/>
    </row>
    <row r="5335" spans="1:15">
      <c r="A5335" s="57"/>
      <c r="B5335" s="278">
        <v>48339</v>
      </c>
      <c r="C5335" s="283">
        <f t="shared" si="81"/>
        <v>9738541261</v>
      </c>
      <c r="D5335" s="57"/>
      <c r="E5335" s="57"/>
      <c r="F5335" s="279">
        <v>199851149</v>
      </c>
      <c r="G5335" s="286">
        <v>745572638</v>
      </c>
      <c r="H5335" s="278">
        <v>43287</v>
      </c>
      <c r="I5335" s="278"/>
      <c r="K5335" s="57"/>
      <c r="L5335" s="57"/>
      <c r="M5335" s="274"/>
      <c r="N5335" s="274"/>
      <c r="O5335" s="57"/>
    </row>
    <row r="5336" spans="1:15">
      <c r="A5336" s="57"/>
      <c r="B5336" s="278">
        <v>48340</v>
      </c>
      <c r="C5336" s="283">
        <f t="shared" si="81"/>
        <v>10366684929</v>
      </c>
      <c r="D5336" s="57"/>
      <c r="E5336" s="57"/>
      <c r="F5336" s="279">
        <v>827994817</v>
      </c>
      <c r="G5336" s="286">
        <v>745607896</v>
      </c>
      <c r="H5336" s="278">
        <v>47839</v>
      </c>
      <c r="I5336" s="278"/>
      <c r="K5336" s="57"/>
      <c r="L5336" s="57"/>
      <c r="M5336" s="274"/>
      <c r="N5336" s="274"/>
      <c r="O5336" s="57"/>
    </row>
    <row r="5337" spans="1:15">
      <c r="A5337" s="57"/>
      <c r="B5337" s="278">
        <v>48341</v>
      </c>
      <c r="C5337" s="283">
        <f t="shared" si="81"/>
        <v>9713096965</v>
      </c>
      <c r="D5337" s="57"/>
      <c r="E5337" s="57"/>
      <c r="F5337" s="279">
        <v>174406853</v>
      </c>
      <c r="G5337" s="286">
        <v>745821423</v>
      </c>
      <c r="H5337" s="278">
        <v>43186</v>
      </c>
      <c r="I5337" s="278"/>
      <c r="K5337" s="57"/>
      <c r="L5337" s="57"/>
      <c r="M5337" s="274"/>
      <c r="N5337" s="274"/>
      <c r="O5337" s="57"/>
    </row>
    <row r="5338" spans="1:15">
      <c r="A5338" s="57"/>
      <c r="B5338" s="278">
        <v>48342</v>
      </c>
      <c r="C5338" s="283">
        <f t="shared" si="81"/>
        <v>10367662239</v>
      </c>
      <c r="D5338" s="57"/>
      <c r="E5338" s="57"/>
      <c r="F5338" s="279">
        <v>828972127</v>
      </c>
      <c r="G5338" s="286">
        <v>745877340</v>
      </c>
      <c r="H5338" s="278">
        <v>47857</v>
      </c>
      <c r="I5338" s="278"/>
      <c r="K5338" s="57"/>
      <c r="L5338" s="57"/>
      <c r="M5338" s="274"/>
      <c r="N5338" s="274"/>
      <c r="O5338" s="57"/>
    </row>
    <row r="5339" spans="1:15">
      <c r="A5339" s="57"/>
      <c r="B5339" s="278">
        <v>48343</v>
      </c>
      <c r="C5339" s="283">
        <f t="shared" si="81"/>
        <v>9943963609</v>
      </c>
      <c r="D5339" s="57"/>
      <c r="E5339" s="57"/>
      <c r="F5339" s="279">
        <v>405273497</v>
      </c>
      <c r="G5339" s="286">
        <v>745930933</v>
      </c>
      <c r="H5339" s="278">
        <v>48943</v>
      </c>
      <c r="I5339" s="278"/>
      <c r="K5339" s="57"/>
      <c r="L5339" s="57"/>
      <c r="M5339" s="274"/>
      <c r="N5339" s="274"/>
      <c r="O5339" s="57"/>
    </row>
    <row r="5340" spans="1:15">
      <c r="A5340" s="57"/>
      <c r="B5340" s="278">
        <v>48344</v>
      </c>
      <c r="C5340" s="283">
        <f t="shared" si="81"/>
        <v>10069011050</v>
      </c>
      <c r="D5340" s="57"/>
      <c r="E5340" s="57"/>
      <c r="F5340" s="279">
        <v>530320938</v>
      </c>
      <c r="G5340" s="286">
        <v>746544434</v>
      </c>
      <c r="H5340" s="278">
        <v>44936</v>
      </c>
      <c r="I5340" s="278"/>
      <c r="K5340" s="57"/>
      <c r="L5340" s="57"/>
      <c r="M5340" s="274"/>
      <c r="N5340" s="274"/>
      <c r="O5340" s="57"/>
    </row>
    <row r="5341" spans="1:15">
      <c r="A5341" s="57"/>
      <c r="B5341" s="278">
        <v>48345</v>
      </c>
      <c r="C5341" s="283">
        <f t="shared" si="81"/>
        <v>9701148221</v>
      </c>
      <c r="D5341" s="57"/>
      <c r="E5341" s="57"/>
      <c r="F5341" s="279">
        <v>162458109</v>
      </c>
      <c r="G5341" s="286">
        <v>746612032</v>
      </c>
      <c r="H5341" s="278">
        <v>48849</v>
      </c>
      <c r="I5341" s="278"/>
      <c r="K5341" s="57"/>
      <c r="L5341" s="57"/>
      <c r="M5341" s="274"/>
      <c r="N5341" s="274"/>
      <c r="O5341" s="57"/>
    </row>
    <row r="5342" spans="1:15">
      <c r="A5342" s="57"/>
      <c r="B5342" s="278">
        <v>48346</v>
      </c>
      <c r="C5342" s="283">
        <f t="shared" si="81"/>
        <v>10272703860</v>
      </c>
      <c r="D5342" s="57"/>
      <c r="E5342" s="57"/>
      <c r="F5342" s="279">
        <v>734013748</v>
      </c>
      <c r="G5342" s="286">
        <v>746761763</v>
      </c>
      <c r="H5342" s="278">
        <v>45757</v>
      </c>
      <c r="I5342" s="278"/>
      <c r="K5342" s="57"/>
      <c r="L5342" s="57"/>
      <c r="M5342" s="274"/>
      <c r="N5342" s="274"/>
      <c r="O5342" s="57"/>
    </row>
    <row r="5343" spans="1:15">
      <c r="A5343" s="57"/>
      <c r="B5343" s="278">
        <v>48347</v>
      </c>
      <c r="C5343" s="283">
        <f t="shared" si="81"/>
        <v>9933573131</v>
      </c>
      <c r="D5343" s="57"/>
      <c r="E5343" s="57"/>
      <c r="F5343" s="279">
        <v>394883019</v>
      </c>
      <c r="G5343" s="286">
        <v>746775949</v>
      </c>
      <c r="H5343" s="278">
        <v>45120</v>
      </c>
      <c r="I5343" s="278"/>
      <c r="K5343" s="57"/>
      <c r="L5343" s="57"/>
      <c r="M5343" s="274"/>
      <c r="N5343" s="274"/>
      <c r="O5343" s="57"/>
    </row>
    <row r="5344" spans="1:15">
      <c r="A5344" s="57"/>
      <c r="B5344" s="278">
        <v>48348</v>
      </c>
      <c r="C5344" s="283">
        <f t="shared" ref="C5344:C5407" si="82">F5344+(F$88*28679+98765)+(G$88*6587+87654)+(E$88*9537+76543)+(J$88*5713+4528)</f>
        <v>10412340900</v>
      </c>
      <c r="D5344" s="57"/>
      <c r="E5344" s="57"/>
      <c r="F5344" s="279">
        <v>873650788</v>
      </c>
      <c r="G5344" s="286">
        <v>747149378</v>
      </c>
      <c r="H5344" s="278">
        <v>48896</v>
      </c>
      <c r="I5344" s="278"/>
      <c r="K5344" s="57"/>
      <c r="L5344" s="57"/>
      <c r="M5344" s="274"/>
      <c r="N5344" s="274"/>
      <c r="O5344" s="57"/>
    </row>
    <row r="5345" spans="1:15">
      <c r="A5345" s="57"/>
      <c r="B5345" s="278">
        <v>48349</v>
      </c>
      <c r="C5345" s="283">
        <f t="shared" si="82"/>
        <v>9751852812</v>
      </c>
      <c r="D5345" s="57"/>
      <c r="E5345" s="57"/>
      <c r="F5345" s="279">
        <v>213162700</v>
      </c>
      <c r="G5345" s="286">
        <v>747282613</v>
      </c>
      <c r="H5345" s="278">
        <v>47822</v>
      </c>
      <c r="I5345" s="278"/>
      <c r="K5345" s="57"/>
      <c r="L5345" s="57"/>
      <c r="M5345" s="274"/>
      <c r="N5345" s="274"/>
      <c r="O5345" s="57"/>
    </row>
    <row r="5346" spans="1:15">
      <c r="A5346" s="57"/>
      <c r="B5346" s="278">
        <v>48350</v>
      </c>
      <c r="C5346" s="283">
        <f t="shared" si="82"/>
        <v>10227864192</v>
      </c>
      <c r="D5346" s="57"/>
      <c r="E5346" s="57"/>
      <c r="F5346" s="279">
        <v>689174080</v>
      </c>
      <c r="G5346" s="286">
        <v>747947392</v>
      </c>
      <c r="H5346" s="278">
        <v>46185</v>
      </c>
      <c r="I5346" s="278"/>
      <c r="K5346" s="57"/>
      <c r="L5346" s="57"/>
      <c r="M5346" s="274"/>
      <c r="N5346" s="274"/>
      <c r="O5346" s="57"/>
    </row>
    <row r="5347" spans="1:15">
      <c r="A5347" s="57"/>
      <c r="B5347" s="278">
        <v>48351</v>
      </c>
      <c r="C5347" s="283">
        <f t="shared" si="82"/>
        <v>10108071094</v>
      </c>
      <c r="D5347" s="57"/>
      <c r="E5347" s="57"/>
      <c r="F5347" s="279">
        <v>569380982</v>
      </c>
      <c r="G5347" s="286">
        <v>747951199</v>
      </c>
      <c r="H5347" s="278">
        <v>47093</v>
      </c>
      <c r="I5347" s="278"/>
      <c r="K5347" s="57"/>
      <c r="L5347" s="57"/>
      <c r="M5347" s="274"/>
      <c r="N5347" s="274"/>
      <c r="O5347" s="57"/>
    </row>
    <row r="5348" spans="1:15">
      <c r="A5348" s="57"/>
      <c r="B5348" s="278">
        <v>48352</v>
      </c>
      <c r="C5348" s="283">
        <f t="shared" si="82"/>
        <v>9979251363</v>
      </c>
      <c r="D5348" s="57"/>
      <c r="E5348" s="57"/>
      <c r="F5348" s="279">
        <v>440561251</v>
      </c>
      <c r="G5348" s="286">
        <v>747983067</v>
      </c>
      <c r="H5348" s="278">
        <v>49094</v>
      </c>
      <c r="I5348" s="278"/>
      <c r="K5348" s="57"/>
      <c r="L5348" s="57"/>
      <c r="M5348" s="274"/>
      <c r="N5348" s="274"/>
      <c r="O5348" s="57"/>
    </row>
    <row r="5349" spans="1:15">
      <c r="A5349" s="57"/>
      <c r="B5349" s="278">
        <v>48353</v>
      </c>
      <c r="C5349" s="283">
        <f t="shared" si="82"/>
        <v>10248760676</v>
      </c>
      <c r="D5349" s="57"/>
      <c r="E5349" s="57"/>
      <c r="F5349" s="279">
        <v>710070564</v>
      </c>
      <c r="G5349" s="286">
        <v>748323610</v>
      </c>
      <c r="H5349" s="278">
        <v>48870</v>
      </c>
      <c r="I5349" s="278"/>
      <c r="K5349" s="57"/>
      <c r="L5349" s="57"/>
      <c r="M5349" s="274"/>
      <c r="N5349" s="274"/>
      <c r="O5349" s="57"/>
    </row>
    <row r="5350" spans="1:15">
      <c r="A5350" s="57"/>
      <c r="B5350" s="278">
        <v>48354</v>
      </c>
      <c r="C5350" s="283">
        <f t="shared" si="82"/>
        <v>10366583702</v>
      </c>
      <c r="D5350" s="57"/>
      <c r="E5350" s="57"/>
      <c r="F5350" s="279">
        <v>827893590</v>
      </c>
      <c r="G5350" s="286">
        <v>748337758</v>
      </c>
      <c r="H5350" s="278">
        <v>46066</v>
      </c>
      <c r="I5350" s="278"/>
      <c r="K5350" s="57"/>
      <c r="L5350" s="57"/>
      <c r="M5350" s="274"/>
      <c r="N5350" s="274"/>
      <c r="O5350" s="57"/>
    </row>
    <row r="5351" spans="1:15">
      <c r="A5351" s="57"/>
      <c r="B5351" s="278">
        <v>48355</v>
      </c>
      <c r="C5351" s="283">
        <f t="shared" si="82"/>
        <v>10343510258</v>
      </c>
      <c r="D5351" s="57"/>
      <c r="E5351" s="57"/>
      <c r="F5351" s="279">
        <v>804820146</v>
      </c>
      <c r="G5351" s="286">
        <v>748506945</v>
      </c>
      <c r="H5351" s="278">
        <v>45684</v>
      </c>
      <c r="I5351" s="278"/>
      <c r="K5351" s="57"/>
      <c r="L5351" s="57"/>
      <c r="M5351" s="274"/>
      <c r="N5351" s="274"/>
      <c r="O5351" s="57"/>
    </row>
    <row r="5352" spans="1:15">
      <c r="A5352" s="57"/>
      <c r="B5352" s="278">
        <v>48356</v>
      </c>
      <c r="C5352" s="283">
        <f t="shared" si="82"/>
        <v>9660434915</v>
      </c>
      <c r="D5352" s="57"/>
      <c r="E5352" s="57"/>
      <c r="F5352" s="279">
        <v>121744803</v>
      </c>
      <c r="G5352" s="286">
        <v>748639701</v>
      </c>
      <c r="H5352" s="278">
        <v>47474</v>
      </c>
      <c r="I5352" s="278"/>
      <c r="K5352" s="57"/>
      <c r="L5352" s="57"/>
      <c r="M5352" s="274"/>
      <c r="N5352" s="274"/>
      <c r="O5352" s="57"/>
    </row>
    <row r="5353" spans="1:15">
      <c r="A5353" s="57"/>
      <c r="B5353" s="278">
        <v>48357</v>
      </c>
      <c r="C5353" s="283">
        <f t="shared" si="82"/>
        <v>9942948531</v>
      </c>
      <c r="D5353" s="57"/>
      <c r="E5353" s="57"/>
      <c r="F5353" s="279">
        <v>404258419</v>
      </c>
      <c r="G5353" s="286">
        <v>748653500</v>
      </c>
      <c r="H5353" s="278">
        <v>48032</v>
      </c>
      <c r="I5353" s="278"/>
      <c r="K5353" s="57"/>
      <c r="L5353" s="57"/>
      <c r="M5353" s="274"/>
      <c r="N5353" s="274"/>
      <c r="O5353" s="57"/>
    </row>
    <row r="5354" spans="1:15">
      <c r="A5354" s="57"/>
      <c r="B5354" s="278">
        <v>48358</v>
      </c>
      <c r="C5354" s="283">
        <f t="shared" si="82"/>
        <v>9767832999</v>
      </c>
      <c r="D5354" s="57"/>
      <c r="E5354" s="57"/>
      <c r="F5354" s="279">
        <v>229142887</v>
      </c>
      <c r="G5354" s="286">
        <v>748737337</v>
      </c>
      <c r="H5354" s="278">
        <v>46189</v>
      </c>
      <c r="I5354" s="278"/>
      <c r="K5354" s="57"/>
      <c r="L5354" s="57"/>
      <c r="M5354" s="274"/>
      <c r="N5354" s="274"/>
      <c r="O5354" s="57"/>
    </row>
    <row r="5355" spans="1:15">
      <c r="A5355" s="57"/>
      <c r="B5355" s="278">
        <v>48359</v>
      </c>
      <c r="C5355" s="283">
        <f t="shared" si="82"/>
        <v>9987805272</v>
      </c>
      <c r="D5355" s="57"/>
      <c r="E5355" s="57"/>
      <c r="F5355" s="279">
        <v>449115160</v>
      </c>
      <c r="G5355" s="286">
        <v>748790676</v>
      </c>
      <c r="H5355" s="278">
        <v>45949</v>
      </c>
      <c r="I5355" s="278"/>
      <c r="K5355" s="57"/>
      <c r="L5355" s="57"/>
      <c r="M5355" s="274"/>
      <c r="N5355" s="274"/>
      <c r="O5355" s="57"/>
    </row>
    <row r="5356" spans="1:15">
      <c r="A5356" s="57"/>
      <c r="B5356" s="278">
        <v>48360</v>
      </c>
      <c r="C5356" s="283">
        <f t="shared" si="82"/>
        <v>10138572581</v>
      </c>
      <c r="D5356" s="57"/>
      <c r="E5356" s="57"/>
      <c r="F5356" s="279">
        <v>599882469</v>
      </c>
      <c r="G5356" s="286">
        <v>749005074</v>
      </c>
      <c r="H5356" s="278">
        <v>43778</v>
      </c>
      <c r="I5356" s="278"/>
      <c r="K5356" s="57"/>
      <c r="L5356" s="57"/>
      <c r="M5356" s="274"/>
      <c r="N5356" s="274"/>
      <c r="O5356" s="57"/>
    </row>
    <row r="5357" spans="1:15">
      <c r="A5357" s="57"/>
      <c r="B5357" s="278">
        <v>48361</v>
      </c>
      <c r="C5357" s="283">
        <f t="shared" si="82"/>
        <v>10326569502</v>
      </c>
      <c r="D5357" s="57"/>
      <c r="E5357" s="57"/>
      <c r="F5357" s="279">
        <v>787879390</v>
      </c>
      <c r="G5357" s="286">
        <v>749396193</v>
      </c>
      <c r="H5357" s="278">
        <v>44966</v>
      </c>
      <c r="I5357" s="278"/>
      <c r="K5357" s="57"/>
      <c r="L5357" s="57"/>
      <c r="M5357" s="274"/>
      <c r="N5357" s="274"/>
      <c r="O5357" s="57"/>
    </row>
    <row r="5358" spans="1:15">
      <c r="A5358" s="57"/>
      <c r="B5358" s="278">
        <v>48362</v>
      </c>
      <c r="C5358" s="283">
        <f t="shared" si="82"/>
        <v>10145382831</v>
      </c>
      <c r="D5358" s="57"/>
      <c r="E5358" s="57"/>
      <c r="F5358" s="279">
        <v>606692719</v>
      </c>
      <c r="G5358" s="286">
        <v>749670002</v>
      </c>
      <c r="H5358" s="278">
        <v>43670</v>
      </c>
      <c r="I5358" s="278"/>
      <c r="K5358" s="57"/>
      <c r="L5358" s="57"/>
      <c r="M5358" s="274"/>
      <c r="N5358" s="274"/>
      <c r="O5358" s="57"/>
    </row>
    <row r="5359" spans="1:15">
      <c r="A5359" s="57"/>
      <c r="B5359" s="278">
        <v>48363</v>
      </c>
      <c r="C5359" s="283">
        <f t="shared" si="82"/>
        <v>10519521279</v>
      </c>
      <c r="D5359" s="57"/>
      <c r="E5359" s="57"/>
      <c r="F5359" s="279">
        <v>980831167</v>
      </c>
      <c r="G5359" s="286">
        <v>749803410</v>
      </c>
      <c r="H5359" s="278">
        <v>49119</v>
      </c>
      <c r="I5359" s="278"/>
      <c r="K5359" s="57"/>
      <c r="L5359" s="57"/>
      <c r="M5359" s="274"/>
      <c r="N5359" s="274"/>
      <c r="O5359" s="57"/>
    </row>
    <row r="5360" spans="1:15">
      <c r="A5360" s="57"/>
      <c r="B5360" s="278">
        <v>48364</v>
      </c>
      <c r="C5360" s="283">
        <f t="shared" si="82"/>
        <v>9877680370</v>
      </c>
      <c r="D5360" s="57"/>
      <c r="E5360" s="57"/>
      <c r="F5360" s="279">
        <v>338990258</v>
      </c>
      <c r="G5360" s="286">
        <v>750410689</v>
      </c>
      <c r="H5360" s="278">
        <v>45284</v>
      </c>
      <c r="I5360" s="278"/>
      <c r="K5360" s="57"/>
      <c r="L5360" s="57"/>
      <c r="M5360" s="274"/>
      <c r="N5360" s="274"/>
      <c r="O5360" s="57"/>
    </row>
    <row r="5361" spans="1:15">
      <c r="A5361" s="57"/>
      <c r="B5361" s="278">
        <v>48365</v>
      </c>
      <c r="C5361" s="283">
        <f t="shared" si="82"/>
        <v>10533178975</v>
      </c>
      <c r="D5361" s="57"/>
      <c r="E5361" s="57"/>
      <c r="F5361" s="279">
        <v>994488863</v>
      </c>
      <c r="G5361" s="286">
        <v>750663423</v>
      </c>
      <c r="H5361" s="278">
        <v>44728</v>
      </c>
      <c r="I5361" s="278"/>
      <c r="K5361" s="57"/>
      <c r="L5361" s="57"/>
      <c r="M5361" s="274"/>
      <c r="N5361" s="274"/>
      <c r="O5361" s="57"/>
    </row>
    <row r="5362" spans="1:15">
      <c r="A5362" s="57"/>
      <c r="B5362" s="278">
        <v>48366</v>
      </c>
      <c r="C5362" s="283">
        <f t="shared" si="82"/>
        <v>9867872158</v>
      </c>
      <c r="D5362" s="57"/>
      <c r="E5362" s="57"/>
      <c r="F5362" s="279">
        <v>329182046</v>
      </c>
      <c r="G5362" s="286">
        <v>750920404</v>
      </c>
      <c r="H5362" s="278">
        <v>50261</v>
      </c>
      <c r="I5362" s="278"/>
      <c r="K5362" s="57"/>
      <c r="L5362" s="57"/>
      <c r="M5362" s="274"/>
      <c r="N5362" s="274"/>
      <c r="O5362" s="57"/>
    </row>
    <row r="5363" spans="1:15">
      <c r="A5363" s="57"/>
      <c r="B5363" s="278">
        <v>48367</v>
      </c>
      <c r="C5363" s="283">
        <f t="shared" si="82"/>
        <v>10380696004</v>
      </c>
      <c r="D5363" s="57"/>
      <c r="E5363" s="57"/>
      <c r="F5363" s="279">
        <v>842005892</v>
      </c>
      <c r="G5363" s="286">
        <v>751387920</v>
      </c>
      <c r="H5363" s="278">
        <v>48168</v>
      </c>
      <c r="I5363" s="278"/>
      <c r="K5363" s="57"/>
      <c r="L5363" s="57"/>
      <c r="M5363" s="274"/>
      <c r="N5363" s="274"/>
      <c r="O5363" s="57"/>
    </row>
    <row r="5364" spans="1:15">
      <c r="A5364" s="57"/>
      <c r="B5364" s="278">
        <v>48368</v>
      </c>
      <c r="C5364" s="283">
        <f t="shared" si="82"/>
        <v>10423295741</v>
      </c>
      <c r="D5364" s="57"/>
      <c r="E5364" s="57"/>
      <c r="F5364" s="279">
        <v>884605629</v>
      </c>
      <c r="G5364" s="286">
        <v>751463999</v>
      </c>
      <c r="H5364" s="278">
        <v>46451</v>
      </c>
      <c r="I5364" s="278"/>
      <c r="K5364" s="57"/>
      <c r="L5364" s="57"/>
      <c r="M5364" s="274"/>
      <c r="N5364" s="274"/>
      <c r="O5364" s="57"/>
    </row>
    <row r="5365" spans="1:15">
      <c r="A5365" s="57"/>
      <c r="B5365" s="278">
        <v>48369</v>
      </c>
      <c r="C5365" s="283">
        <f t="shared" si="82"/>
        <v>9883280485</v>
      </c>
      <c r="D5365" s="57"/>
      <c r="E5365" s="57"/>
      <c r="F5365" s="279">
        <v>344590373</v>
      </c>
      <c r="G5365" s="286">
        <v>751516675</v>
      </c>
      <c r="H5365" s="278">
        <v>43790</v>
      </c>
      <c r="I5365" s="278"/>
      <c r="K5365" s="57"/>
      <c r="L5365" s="57"/>
      <c r="M5365" s="274"/>
      <c r="N5365" s="274"/>
      <c r="O5365" s="57"/>
    </row>
    <row r="5366" spans="1:15">
      <c r="A5366" s="57"/>
      <c r="B5366" s="278">
        <v>48370</v>
      </c>
      <c r="C5366" s="283">
        <f t="shared" si="82"/>
        <v>10370287841</v>
      </c>
      <c r="D5366" s="57"/>
      <c r="E5366" s="57"/>
      <c r="F5366" s="279">
        <v>831597729</v>
      </c>
      <c r="G5366" s="286">
        <v>751548200</v>
      </c>
      <c r="H5366" s="278">
        <v>44595</v>
      </c>
      <c r="I5366" s="278"/>
      <c r="K5366" s="57"/>
      <c r="L5366" s="57"/>
      <c r="M5366" s="274"/>
      <c r="N5366" s="274"/>
      <c r="O5366" s="57"/>
    </row>
    <row r="5367" spans="1:15">
      <c r="A5367" s="57"/>
      <c r="B5367" s="278">
        <v>48371</v>
      </c>
      <c r="C5367" s="283">
        <f t="shared" si="82"/>
        <v>10015190281</v>
      </c>
      <c r="D5367" s="57"/>
      <c r="E5367" s="57"/>
      <c r="F5367" s="279">
        <v>476500169</v>
      </c>
      <c r="G5367" s="286">
        <v>751582510</v>
      </c>
      <c r="H5367" s="278">
        <v>49474</v>
      </c>
      <c r="I5367" s="278"/>
      <c r="K5367" s="57"/>
      <c r="L5367" s="57"/>
      <c r="M5367" s="274"/>
      <c r="N5367" s="274"/>
      <c r="O5367" s="57"/>
    </row>
    <row r="5368" spans="1:15">
      <c r="A5368" s="57"/>
      <c r="B5368" s="278">
        <v>48372</v>
      </c>
      <c r="C5368" s="283">
        <f t="shared" si="82"/>
        <v>10006746770</v>
      </c>
      <c r="D5368" s="57"/>
      <c r="E5368" s="57"/>
      <c r="F5368" s="279">
        <v>468056658</v>
      </c>
      <c r="G5368" s="286">
        <v>751657685</v>
      </c>
      <c r="H5368" s="278">
        <v>43267</v>
      </c>
      <c r="I5368" s="278"/>
      <c r="K5368" s="57"/>
      <c r="L5368" s="57"/>
      <c r="M5368" s="274"/>
      <c r="N5368" s="274"/>
      <c r="O5368" s="57"/>
    </row>
    <row r="5369" spans="1:15">
      <c r="A5369" s="57"/>
      <c r="B5369" s="278">
        <v>48373</v>
      </c>
      <c r="C5369" s="283">
        <f t="shared" si="82"/>
        <v>9915667791</v>
      </c>
      <c r="D5369" s="57"/>
      <c r="E5369" s="57"/>
      <c r="F5369" s="279">
        <v>376977679</v>
      </c>
      <c r="G5369" s="286">
        <v>751680204</v>
      </c>
      <c r="H5369" s="278">
        <v>48087</v>
      </c>
      <c r="I5369" s="278"/>
      <c r="K5369" s="57"/>
      <c r="L5369" s="57"/>
      <c r="M5369" s="274"/>
      <c r="N5369" s="274"/>
      <c r="O5369" s="57"/>
    </row>
    <row r="5370" spans="1:15">
      <c r="A5370" s="57"/>
      <c r="B5370" s="278">
        <v>48374</v>
      </c>
      <c r="C5370" s="283">
        <f t="shared" si="82"/>
        <v>9785848473</v>
      </c>
      <c r="D5370" s="57"/>
      <c r="E5370" s="57"/>
      <c r="F5370" s="279">
        <v>247158361</v>
      </c>
      <c r="G5370" s="286">
        <v>751801220</v>
      </c>
      <c r="H5370" s="278">
        <v>44162</v>
      </c>
      <c r="I5370" s="278"/>
      <c r="K5370" s="57"/>
      <c r="L5370" s="57"/>
      <c r="M5370" s="274"/>
      <c r="N5370" s="274"/>
      <c r="O5370" s="57"/>
    </row>
    <row r="5371" spans="1:15">
      <c r="A5371" s="57"/>
      <c r="B5371" s="278">
        <v>48375</v>
      </c>
      <c r="C5371" s="283">
        <f t="shared" si="82"/>
        <v>9834842683</v>
      </c>
      <c r="D5371" s="57"/>
      <c r="E5371" s="57"/>
      <c r="F5371" s="279">
        <v>296152571</v>
      </c>
      <c r="G5371" s="286">
        <v>751875584</v>
      </c>
      <c r="H5371" s="278">
        <v>46721</v>
      </c>
      <c r="I5371" s="278"/>
      <c r="K5371" s="57"/>
      <c r="L5371" s="57"/>
      <c r="M5371" s="274"/>
      <c r="N5371" s="274"/>
      <c r="O5371" s="57"/>
    </row>
    <row r="5372" spans="1:15">
      <c r="A5372" s="57"/>
      <c r="B5372" s="278">
        <v>48376</v>
      </c>
      <c r="C5372" s="283">
        <f t="shared" si="82"/>
        <v>9960821305</v>
      </c>
      <c r="D5372" s="57"/>
      <c r="E5372" s="57"/>
      <c r="F5372" s="279">
        <v>422131193</v>
      </c>
      <c r="G5372" s="286">
        <v>751913879</v>
      </c>
      <c r="H5372" s="278">
        <v>43920</v>
      </c>
      <c r="I5372" s="278"/>
      <c r="K5372" s="57"/>
      <c r="L5372" s="57"/>
      <c r="M5372" s="274"/>
      <c r="N5372" s="274"/>
      <c r="O5372" s="57"/>
    </row>
    <row r="5373" spans="1:15">
      <c r="A5373" s="57"/>
      <c r="B5373" s="278">
        <v>48377</v>
      </c>
      <c r="C5373" s="283">
        <f t="shared" si="82"/>
        <v>10431594167</v>
      </c>
      <c r="D5373" s="57"/>
      <c r="E5373" s="57"/>
      <c r="F5373" s="279">
        <v>892904055</v>
      </c>
      <c r="G5373" s="286">
        <v>751936764</v>
      </c>
      <c r="H5373" s="278">
        <v>44134</v>
      </c>
      <c r="I5373" s="278"/>
      <c r="K5373" s="57"/>
      <c r="L5373" s="57"/>
      <c r="M5373" s="274"/>
      <c r="N5373" s="274"/>
      <c r="O5373" s="57"/>
    </row>
    <row r="5374" spans="1:15">
      <c r="A5374" s="57"/>
      <c r="B5374" s="278">
        <v>48378</v>
      </c>
      <c r="C5374" s="283">
        <f t="shared" si="82"/>
        <v>10416658685</v>
      </c>
      <c r="D5374" s="57"/>
      <c r="E5374" s="57"/>
      <c r="F5374" s="279">
        <v>877968573</v>
      </c>
      <c r="G5374" s="286">
        <v>751946981</v>
      </c>
      <c r="H5374" s="278">
        <v>49879</v>
      </c>
      <c r="I5374" s="278"/>
      <c r="K5374" s="57"/>
      <c r="L5374" s="57"/>
      <c r="M5374" s="274"/>
      <c r="N5374" s="274"/>
      <c r="O5374" s="57"/>
    </row>
    <row r="5375" spans="1:15">
      <c r="A5375" s="57"/>
      <c r="B5375" s="278">
        <v>48379</v>
      </c>
      <c r="C5375" s="283">
        <f t="shared" si="82"/>
        <v>10331043150</v>
      </c>
      <c r="D5375" s="57"/>
      <c r="E5375" s="57"/>
      <c r="F5375" s="279">
        <v>792353038</v>
      </c>
      <c r="G5375" s="286">
        <v>752190395</v>
      </c>
      <c r="H5375" s="278">
        <v>49427</v>
      </c>
      <c r="I5375" s="278"/>
      <c r="K5375" s="57"/>
      <c r="L5375" s="57"/>
      <c r="M5375" s="274"/>
      <c r="N5375" s="274"/>
      <c r="O5375" s="57"/>
    </row>
    <row r="5376" spans="1:15">
      <c r="A5376" s="57"/>
      <c r="B5376" s="278">
        <v>48380</v>
      </c>
      <c r="C5376" s="283">
        <f t="shared" si="82"/>
        <v>9655814663</v>
      </c>
      <c r="D5376" s="57"/>
      <c r="E5376" s="57"/>
      <c r="F5376" s="279">
        <v>117124551</v>
      </c>
      <c r="G5376" s="286">
        <v>752230849</v>
      </c>
      <c r="H5376" s="278">
        <v>45184</v>
      </c>
      <c r="I5376" s="278"/>
      <c r="K5376" s="57"/>
      <c r="L5376" s="57"/>
      <c r="M5376" s="274"/>
      <c r="N5376" s="274"/>
      <c r="O5376" s="57"/>
    </row>
    <row r="5377" spans="1:15">
      <c r="A5377" s="57"/>
      <c r="B5377" s="278">
        <v>48381</v>
      </c>
      <c r="C5377" s="283">
        <f t="shared" si="82"/>
        <v>9911464526</v>
      </c>
      <c r="D5377" s="57"/>
      <c r="E5377" s="57"/>
      <c r="F5377" s="279">
        <v>372774414</v>
      </c>
      <c r="G5377" s="286">
        <v>752293985</v>
      </c>
      <c r="H5377" s="278">
        <v>43820</v>
      </c>
      <c r="I5377" s="278"/>
      <c r="K5377" s="57"/>
      <c r="L5377" s="57"/>
      <c r="M5377" s="274"/>
      <c r="N5377" s="274"/>
      <c r="O5377" s="57"/>
    </row>
    <row r="5378" spans="1:15">
      <c r="A5378" s="57"/>
      <c r="B5378" s="278">
        <v>48382</v>
      </c>
      <c r="C5378" s="283">
        <f t="shared" si="82"/>
        <v>10322663423</v>
      </c>
      <c r="D5378" s="57"/>
      <c r="E5378" s="57"/>
      <c r="F5378" s="279">
        <v>783973311</v>
      </c>
      <c r="G5378" s="286">
        <v>752300894</v>
      </c>
      <c r="H5378" s="278">
        <v>49614</v>
      </c>
      <c r="I5378" s="278"/>
      <c r="K5378" s="57"/>
      <c r="L5378" s="57"/>
      <c r="M5378" s="274"/>
      <c r="N5378" s="274"/>
      <c r="O5378" s="57"/>
    </row>
    <row r="5379" spans="1:15">
      <c r="A5379" s="57"/>
      <c r="B5379" s="278">
        <v>48383</v>
      </c>
      <c r="C5379" s="283">
        <f t="shared" si="82"/>
        <v>9942194466</v>
      </c>
      <c r="D5379" s="57"/>
      <c r="E5379" s="57"/>
      <c r="F5379" s="279">
        <v>403504354</v>
      </c>
      <c r="G5379" s="286">
        <v>752347017</v>
      </c>
      <c r="H5379" s="278">
        <v>44902</v>
      </c>
      <c r="I5379" s="278"/>
      <c r="K5379" s="57"/>
      <c r="L5379" s="57"/>
      <c r="M5379" s="274"/>
      <c r="N5379" s="274"/>
      <c r="O5379" s="57"/>
    </row>
    <row r="5380" spans="1:15">
      <c r="A5380" s="57"/>
      <c r="B5380" s="278">
        <v>48384</v>
      </c>
      <c r="C5380" s="283">
        <f t="shared" si="82"/>
        <v>10383238260</v>
      </c>
      <c r="D5380" s="57"/>
      <c r="E5380" s="57"/>
      <c r="F5380" s="279">
        <v>844548148</v>
      </c>
      <c r="G5380" s="286">
        <v>752379602</v>
      </c>
      <c r="H5380" s="278">
        <v>45835</v>
      </c>
      <c r="I5380" s="278"/>
      <c r="K5380" s="57"/>
      <c r="L5380" s="57"/>
      <c r="M5380" s="274"/>
      <c r="N5380" s="274"/>
      <c r="O5380" s="57"/>
    </row>
    <row r="5381" spans="1:15">
      <c r="A5381" s="57"/>
      <c r="B5381" s="278">
        <v>48385</v>
      </c>
      <c r="C5381" s="283">
        <f t="shared" si="82"/>
        <v>9953061804</v>
      </c>
      <c r="D5381" s="57"/>
      <c r="E5381" s="57"/>
      <c r="F5381" s="279">
        <v>414371692</v>
      </c>
      <c r="G5381" s="286">
        <v>752431869</v>
      </c>
      <c r="H5381" s="278">
        <v>44871</v>
      </c>
      <c r="I5381" s="278"/>
      <c r="K5381" s="57"/>
      <c r="L5381" s="57"/>
      <c r="M5381" s="274"/>
      <c r="N5381" s="274"/>
      <c r="O5381" s="57"/>
    </row>
    <row r="5382" spans="1:15">
      <c r="A5382" s="57"/>
      <c r="B5382" s="278">
        <v>48386</v>
      </c>
      <c r="C5382" s="283">
        <f t="shared" si="82"/>
        <v>10266316365</v>
      </c>
      <c r="D5382" s="57"/>
      <c r="E5382" s="57"/>
      <c r="F5382" s="279">
        <v>727626253</v>
      </c>
      <c r="G5382" s="286">
        <v>752567097</v>
      </c>
      <c r="H5382" s="278">
        <v>43124</v>
      </c>
      <c r="I5382" s="278"/>
      <c r="K5382" s="57"/>
      <c r="L5382" s="57"/>
      <c r="M5382" s="274"/>
      <c r="N5382" s="274"/>
      <c r="O5382" s="57"/>
    </row>
    <row r="5383" spans="1:15">
      <c r="A5383" s="57"/>
      <c r="B5383" s="278">
        <v>48387</v>
      </c>
      <c r="C5383" s="283">
        <f t="shared" si="82"/>
        <v>9767711561</v>
      </c>
      <c r="D5383" s="57"/>
      <c r="E5383" s="57"/>
      <c r="F5383" s="279">
        <v>229021449</v>
      </c>
      <c r="G5383" s="286">
        <v>752689075</v>
      </c>
      <c r="H5383" s="278">
        <v>44222</v>
      </c>
      <c r="I5383" s="278"/>
      <c r="K5383" s="57"/>
      <c r="L5383" s="57"/>
      <c r="M5383" s="274"/>
      <c r="N5383" s="274"/>
      <c r="O5383" s="57"/>
    </row>
    <row r="5384" spans="1:15">
      <c r="A5384" s="57"/>
      <c r="B5384" s="278">
        <v>48388</v>
      </c>
      <c r="C5384" s="283">
        <f t="shared" si="82"/>
        <v>10152146132</v>
      </c>
      <c r="D5384" s="57"/>
      <c r="E5384" s="57"/>
      <c r="F5384" s="279">
        <v>613456020</v>
      </c>
      <c r="G5384" s="286">
        <v>752712865</v>
      </c>
      <c r="H5384" s="278">
        <v>46842</v>
      </c>
      <c r="I5384" s="278"/>
      <c r="K5384" s="57"/>
      <c r="L5384" s="57"/>
      <c r="M5384" s="274"/>
      <c r="N5384" s="274"/>
      <c r="O5384" s="57"/>
    </row>
    <row r="5385" spans="1:15">
      <c r="A5385" s="57"/>
      <c r="B5385" s="278">
        <v>48389</v>
      </c>
      <c r="C5385" s="283">
        <f t="shared" si="82"/>
        <v>9850921702</v>
      </c>
      <c r="D5385" s="57"/>
      <c r="E5385" s="57"/>
      <c r="F5385" s="279">
        <v>312231590</v>
      </c>
      <c r="G5385" s="286">
        <v>752901469</v>
      </c>
      <c r="H5385" s="278">
        <v>48102</v>
      </c>
      <c r="I5385" s="278"/>
      <c r="K5385" s="57"/>
      <c r="L5385" s="57"/>
      <c r="M5385" s="274"/>
      <c r="N5385" s="274"/>
      <c r="O5385" s="57"/>
    </row>
    <row r="5386" spans="1:15">
      <c r="A5386" s="57"/>
      <c r="B5386" s="278">
        <v>48390</v>
      </c>
      <c r="C5386" s="283">
        <f t="shared" si="82"/>
        <v>9723898621</v>
      </c>
      <c r="D5386" s="57"/>
      <c r="E5386" s="57"/>
      <c r="F5386" s="279">
        <v>185208509</v>
      </c>
      <c r="G5386" s="286">
        <v>752911846</v>
      </c>
      <c r="H5386" s="278">
        <v>43753</v>
      </c>
      <c r="I5386" s="278"/>
      <c r="K5386" s="57"/>
      <c r="L5386" s="57"/>
      <c r="M5386" s="274"/>
      <c r="N5386" s="274"/>
      <c r="O5386" s="57"/>
    </row>
    <row r="5387" spans="1:15">
      <c r="A5387" s="57"/>
      <c r="B5387" s="278">
        <v>48391</v>
      </c>
      <c r="C5387" s="283">
        <f t="shared" si="82"/>
        <v>10085966994</v>
      </c>
      <c r="D5387" s="57"/>
      <c r="E5387" s="57"/>
      <c r="F5387" s="279">
        <v>547276882</v>
      </c>
      <c r="G5387" s="286">
        <v>752975276</v>
      </c>
      <c r="H5387" s="278">
        <v>50067</v>
      </c>
      <c r="I5387" s="278"/>
      <c r="K5387" s="57"/>
      <c r="L5387" s="57"/>
      <c r="M5387" s="274"/>
      <c r="N5387" s="274"/>
      <c r="O5387" s="57"/>
    </row>
    <row r="5388" spans="1:15">
      <c r="A5388" s="57"/>
      <c r="B5388" s="278">
        <v>48392</v>
      </c>
      <c r="C5388" s="283">
        <f t="shared" si="82"/>
        <v>9903785101</v>
      </c>
      <c r="D5388" s="57"/>
      <c r="E5388" s="57"/>
      <c r="F5388" s="279">
        <v>365094989</v>
      </c>
      <c r="G5388" s="286">
        <v>753017017</v>
      </c>
      <c r="H5388" s="278">
        <v>43175</v>
      </c>
      <c r="I5388" s="278"/>
      <c r="K5388" s="57"/>
      <c r="L5388" s="57"/>
      <c r="M5388" s="274"/>
      <c r="N5388" s="274"/>
      <c r="O5388" s="57"/>
    </row>
    <row r="5389" spans="1:15">
      <c r="A5389" s="57"/>
      <c r="B5389" s="278">
        <v>48393</v>
      </c>
      <c r="C5389" s="283">
        <f t="shared" si="82"/>
        <v>10523395077</v>
      </c>
      <c r="D5389" s="57"/>
      <c r="E5389" s="57"/>
      <c r="F5389" s="279">
        <v>984704965</v>
      </c>
      <c r="G5389" s="286">
        <v>753036913</v>
      </c>
      <c r="H5389" s="278">
        <v>47796</v>
      </c>
      <c r="I5389" s="278"/>
      <c r="K5389" s="57"/>
      <c r="L5389" s="57"/>
      <c r="M5389" s="274"/>
      <c r="N5389" s="274"/>
      <c r="O5389" s="57"/>
    </row>
    <row r="5390" spans="1:15">
      <c r="A5390" s="57"/>
      <c r="B5390" s="278">
        <v>48394</v>
      </c>
      <c r="C5390" s="283">
        <f t="shared" si="82"/>
        <v>10330235166</v>
      </c>
      <c r="D5390" s="57"/>
      <c r="E5390" s="57"/>
      <c r="F5390" s="279">
        <v>791545054</v>
      </c>
      <c r="G5390" s="286">
        <v>753042208</v>
      </c>
      <c r="H5390" s="278">
        <v>49085</v>
      </c>
      <c r="I5390" s="278"/>
      <c r="K5390" s="57"/>
      <c r="L5390" s="57"/>
      <c r="M5390" s="274"/>
      <c r="N5390" s="274"/>
      <c r="O5390" s="57"/>
    </row>
    <row r="5391" spans="1:15">
      <c r="A5391" s="57"/>
      <c r="B5391" s="278">
        <v>48395</v>
      </c>
      <c r="C5391" s="283">
        <f t="shared" si="82"/>
        <v>10356096825</v>
      </c>
      <c r="D5391" s="57"/>
      <c r="E5391" s="57"/>
      <c r="F5391" s="279">
        <v>817406713</v>
      </c>
      <c r="G5391" s="286">
        <v>753108449</v>
      </c>
      <c r="H5391" s="278">
        <v>45752</v>
      </c>
      <c r="I5391" s="278"/>
      <c r="K5391" s="57"/>
      <c r="L5391" s="57"/>
      <c r="M5391" s="274"/>
      <c r="N5391" s="274"/>
      <c r="O5391" s="57"/>
    </row>
    <row r="5392" spans="1:15">
      <c r="A5392" s="57"/>
      <c r="B5392" s="278">
        <v>48396</v>
      </c>
      <c r="C5392" s="283">
        <f t="shared" si="82"/>
        <v>10475591390</v>
      </c>
      <c r="D5392" s="57"/>
      <c r="E5392" s="57"/>
      <c r="F5392" s="279">
        <v>936901278</v>
      </c>
      <c r="G5392" s="286">
        <v>753323685</v>
      </c>
      <c r="H5392" s="278">
        <v>45646</v>
      </c>
      <c r="I5392" s="278"/>
      <c r="K5392" s="57"/>
      <c r="L5392" s="57"/>
      <c r="M5392" s="274"/>
      <c r="N5392" s="274"/>
      <c r="O5392" s="57"/>
    </row>
    <row r="5393" spans="1:15">
      <c r="A5393" s="57"/>
      <c r="B5393" s="278">
        <v>48397</v>
      </c>
      <c r="C5393" s="283">
        <f t="shared" si="82"/>
        <v>9816065747</v>
      </c>
      <c r="D5393" s="57"/>
      <c r="E5393" s="57"/>
      <c r="F5393" s="279">
        <v>277375635</v>
      </c>
      <c r="G5393" s="286">
        <v>753327254</v>
      </c>
      <c r="H5393" s="278">
        <v>45488</v>
      </c>
      <c r="I5393" s="278"/>
      <c r="K5393" s="57"/>
      <c r="L5393" s="57"/>
      <c r="M5393" s="274"/>
      <c r="N5393" s="274"/>
      <c r="O5393" s="57"/>
    </row>
    <row r="5394" spans="1:15">
      <c r="A5394" s="57"/>
      <c r="B5394" s="278">
        <v>48398</v>
      </c>
      <c r="C5394" s="283">
        <f t="shared" si="82"/>
        <v>10132859535</v>
      </c>
      <c r="D5394" s="57"/>
      <c r="E5394" s="57"/>
      <c r="F5394" s="279">
        <v>594169423</v>
      </c>
      <c r="G5394" s="286">
        <v>753474873</v>
      </c>
      <c r="H5394" s="278">
        <v>45181</v>
      </c>
      <c r="I5394" s="278"/>
      <c r="K5394" s="57"/>
      <c r="L5394" s="57"/>
      <c r="M5394" s="274"/>
      <c r="N5394" s="274"/>
      <c r="O5394" s="57"/>
    </row>
    <row r="5395" spans="1:15">
      <c r="A5395" s="57"/>
      <c r="B5395" s="278">
        <v>48399</v>
      </c>
      <c r="C5395" s="283">
        <f t="shared" si="82"/>
        <v>10052846392</v>
      </c>
      <c r="D5395" s="57"/>
      <c r="E5395" s="57"/>
      <c r="F5395" s="279">
        <v>514156280</v>
      </c>
      <c r="G5395" s="286">
        <v>753496308</v>
      </c>
      <c r="H5395" s="278">
        <v>46116</v>
      </c>
      <c r="I5395" s="278"/>
      <c r="K5395" s="57"/>
      <c r="L5395" s="57"/>
      <c r="M5395" s="274"/>
      <c r="N5395" s="274"/>
      <c r="O5395" s="57"/>
    </row>
    <row r="5396" spans="1:15">
      <c r="A5396" s="57"/>
      <c r="B5396" s="278">
        <v>48400</v>
      </c>
      <c r="C5396" s="283">
        <f t="shared" si="82"/>
        <v>10520043676</v>
      </c>
      <c r="D5396" s="57"/>
      <c r="E5396" s="57"/>
      <c r="F5396" s="279">
        <v>981353564</v>
      </c>
      <c r="G5396" s="286">
        <v>753529832</v>
      </c>
      <c r="H5396" s="278">
        <v>46309</v>
      </c>
      <c r="I5396" s="278"/>
      <c r="K5396" s="57"/>
      <c r="L5396" s="57"/>
      <c r="M5396" s="274"/>
      <c r="N5396" s="274"/>
      <c r="O5396" s="57"/>
    </row>
    <row r="5397" spans="1:15">
      <c r="A5397" s="57"/>
      <c r="B5397" s="278">
        <v>48401</v>
      </c>
      <c r="C5397" s="283">
        <f t="shared" si="82"/>
        <v>9714695153</v>
      </c>
      <c r="D5397" s="57"/>
      <c r="E5397" s="57"/>
      <c r="F5397" s="279">
        <v>176005041</v>
      </c>
      <c r="G5397" s="286">
        <v>753810433</v>
      </c>
      <c r="H5397" s="278">
        <v>45882</v>
      </c>
      <c r="I5397" s="278"/>
      <c r="K5397" s="57"/>
      <c r="L5397" s="57"/>
      <c r="M5397" s="274"/>
      <c r="N5397" s="274"/>
      <c r="O5397" s="57"/>
    </row>
    <row r="5398" spans="1:15">
      <c r="A5398" s="57"/>
      <c r="B5398" s="278">
        <v>48402</v>
      </c>
      <c r="C5398" s="283">
        <f t="shared" si="82"/>
        <v>10096065280</v>
      </c>
      <c r="D5398" s="57"/>
      <c r="E5398" s="57"/>
      <c r="F5398" s="279">
        <v>557375168</v>
      </c>
      <c r="G5398" s="286">
        <v>753877797</v>
      </c>
      <c r="H5398" s="278">
        <v>47698</v>
      </c>
      <c r="I5398" s="278"/>
      <c r="K5398" s="57"/>
      <c r="L5398" s="57"/>
      <c r="M5398" s="274"/>
      <c r="N5398" s="274"/>
      <c r="O5398" s="57"/>
    </row>
    <row r="5399" spans="1:15">
      <c r="A5399" s="57"/>
      <c r="B5399" s="278">
        <v>48403</v>
      </c>
      <c r="C5399" s="283">
        <f t="shared" si="82"/>
        <v>10312234572</v>
      </c>
      <c r="D5399" s="57"/>
      <c r="E5399" s="57"/>
      <c r="F5399" s="279">
        <v>773544460</v>
      </c>
      <c r="G5399" s="286">
        <v>753913634</v>
      </c>
      <c r="H5399" s="278">
        <v>48151</v>
      </c>
      <c r="I5399" s="278"/>
      <c r="K5399" s="57"/>
      <c r="L5399" s="57"/>
      <c r="M5399" s="274"/>
      <c r="N5399" s="274"/>
      <c r="O5399" s="57"/>
    </row>
    <row r="5400" spans="1:15">
      <c r="A5400" s="57"/>
      <c r="B5400" s="278">
        <v>48404</v>
      </c>
      <c r="C5400" s="283">
        <f t="shared" si="82"/>
        <v>10532744900</v>
      </c>
      <c r="D5400" s="57"/>
      <c r="E5400" s="57"/>
      <c r="F5400" s="279">
        <v>994054788</v>
      </c>
      <c r="G5400" s="286">
        <v>754065446</v>
      </c>
      <c r="H5400" s="278">
        <v>46345</v>
      </c>
      <c r="I5400" s="278"/>
      <c r="K5400" s="57"/>
      <c r="L5400" s="57"/>
      <c r="M5400" s="274"/>
      <c r="N5400" s="274"/>
      <c r="O5400" s="57"/>
    </row>
    <row r="5401" spans="1:15">
      <c r="A5401" s="57"/>
      <c r="B5401" s="278">
        <v>48405</v>
      </c>
      <c r="C5401" s="283">
        <f t="shared" si="82"/>
        <v>9885403757</v>
      </c>
      <c r="D5401" s="57"/>
      <c r="E5401" s="57"/>
      <c r="F5401" s="279">
        <v>346713645</v>
      </c>
      <c r="G5401" s="286">
        <v>754085964</v>
      </c>
      <c r="H5401" s="278">
        <v>48632</v>
      </c>
      <c r="I5401" s="278"/>
      <c r="K5401" s="57"/>
      <c r="L5401" s="57"/>
      <c r="M5401" s="274"/>
      <c r="N5401" s="274"/>
      <c r="O5401" s="57"/>
    </row>
    <row r="5402" spans="1:15">
      <c r="A5402" s="57"/>
      <c r="B5402" s="278">
        <v>48406</v>
      </c>
      <c r="C5402" s="283">
        <f t="shared" si="82"/>
        <v>10516491815</v>
      </c>
      <c r="D5402" s="57"/>
      <c r="E5402" s="57"/>
      <c r="F5402" s="279">
        <v>977801703</v>
      </c>
      <c r="G5402" s="286">
        <v>754238792</v>
      </c>
      <c r="H5402" s="278">
        <v>49307</v>
      </c>
      <c r="I5402" s="278"/>
      <c r="K5402" s="57"/>
      <c r="L5402" s="57"/>
      <c r="M5402" s="274"/>
      <c r="N5402" s="274"/>
      <c r="O5402" s="57"/>
    </row>
    <row r="5403" spans="1:15">
      <c r="A5403" s="57"/>
      <c r="B5403" s="278">
        <v>48407</v>
      </c>
      <c r="C5403" s="283">
        <f t="shared" si="82"/>
        <v>9895610849</v>
      </c>
      <c r="D5403" s="57"/>
      <c r="E5403" s="57"/>
      <c r="F5403" s="279">
        <v>356920737</v>
      </c>
      <c r="G5403" s="286">
        <v>754398309</v>
      </c>
      <c r="H5403" s="278">
        <v>45194</v>
      </c>
      <c r="I5403" s="278"/>
      <c r="K5403" s="57"/>
      <c r="L5403" s="57"/>
      <c r="M5403" s="274"/>
      <c r="N5403" s="274"/>
      <c r="O5403" s="57"/>
    </row>
    <row r="5404" spans="1:15">
      <c r="A5404" s="57"/>
      <c r="B5404" s="278">
        <v>48408</v>
      </c>
      <c r="C5404" s="283">
        <f t="shared" si="82"/>
        <v>9939770780</v>
      </c>
      <c r="D5404" s="57"/>
      <c r="E5404" s="57"/>
      <c r="F5404" s="279">
        <v>401080668</v>
      </c>
      <c r="G5404" s="286">
        <v>754706129</v>
      </c>
      <c r="H5404" s="278">
        <v>48236</v>
      </c>
      <c r="I5404" s="278"/>
      <c r="K5404" s="57"/>
      <c r="L5404" s="57"/>
      <c r="M5404" s="274"/>
      <c r="N5404" s="274"/>
      <c r="O5404" s="57"/>
    </row>
    <row r="5405" spans="1:15">
      <c r="A5405" s="57"/>
      <c r="B5405" s="278">
        <v>48409</v>
      </c>
      <c r="C5405" s="283">
        <f t="shared" si="82"/>
        <v>9753573006</v>
      </c>
      <c r="D5405" s="57"/>
      <c r="E5405" s="57"/>
      <c r="F5405" s="279">
        <v>214882894</v>
      </c>
      <c r="G5405" s="286">
        <v>754869997</v>
      </c>
      <c r="H5405" s="278">
        <v>46406</v>
      </c>
      <c r="I5405" s="278"/>
      <c r="K5405" s="57"/>
      <c r="L5405" s="57"/>
      <c r="M5405" s="274"/>
      <c r="N5405" s="274"/>
      <c r="O5405" s="57"/>
    </row>
    <row r="5406" spans="1:15">
      <c r="A5406" s="57"/>
      <c r="B5406" s="278">
        <v>48410</v>
      </c>
      <c r="C5406" s="283">
        <f t="shared" si="82"/>
        <v>9872405805</v>
      </c>
      <c r="D5406" s="57"/>
      <c r="E5406" s="57"/>
      <c r="F5406" s="279">
        <v>333715693</v>
      </c>
      <c r="G5406" s="286">
        <v>755018933</v>
      </c>
      <c r="H5406" s="278">
        <v>47250</v>
      </c>
      <c r="I5406" s="278"/>
      <c r="K5406" s="57"/>
      <c r="L5406" s="57"/>
      <c r="M5406" s="274"/>
      <c r="N5406" s="274"/>
      <c r="O5406" s="57"/>
    </row>
    <row r="5407" spans="1:15">
      <c r="A5407" s="57"/>
      <c r="B5407" s="278">
        <v>48411</v>
      </c>
      <c r="C5407" s="283">
        <f t="shared" si="82"/>
        <v>9915024836</v>
      </c>
      <c r="D5407" s="57"/>
      <c r="E5407" s="57"/>
      <c r="F5407" s="279">
        <v>376334724</v>
      </c>
      <c r="G5407" s="286">
        <v>755344365</v>
      </c>
      <c r="H5407" s="278">
        <v>48136</v>
      </c>
      <c r="I5407" s="278"/>
      <c r="K5407" s="57"/>
      <c r="L5407" s="57"/>
      <c r="M5407" s="274"/>
      <c r="N5407" s="274"/>
      <c r="O5407" s="57"/>
    </row>
    <row r="5408" spans="1:15">
      <c r="A5408" s="57"/>
      <c r="B5408" s="278">
        <v>48412</v>
      </c>
      <c r="C5408" s="283">
        <f t="shared" ref="C5408:C5471" si="83">F5408+(F$88*28679+98765)+(G$88*6587+87654)+(E$88*9537+76543)+(J$88*5713+4528)</f>
        <v>9833479011</v>
      </c>
      <c r="D5408" s="57"/>
      <c r="E5408" s="57"/>
      <c r="F5408" s="279">
        <v>294788899</v>
      </c>
      <c r="G5408" s="286">
        <v>755395942</v>
      </c>
      <c r="H5408" s="278">
        <v>45081</v>
      </c>
      <c r="I5408" s="278"/>
      <c r="K5408" s="57"/>
      <c r="L5408" s="57"/>
      <c r="M5408" s="274"/>
      <c r="N5408" s="274"/>
      <c r="O5408" s="57"/>
    </row>
    <row r="5409" spans="1:15">
      <c r="A5409" s="57"/>
      <c r="B5409" s="278">
        <v>48413</v>
      </c>
      <c r="C5409" s="283">
        <f t="shared" si="83"/>
        <v>9796917624</v>
      </c>
      <c r="D5409" s="57"/>
      <c r="E5409" s="57"/>
      <c r="F5409" s="279">
        <v>258227512</v>
      </c>
      <c r="G5409" s="286">
        <v>755432241</v>
      </c>
      <c r="H5409" s="278">
        <v>48645</v>
      </c>
      <c r="I5409" s="278"/>
      <c r="K5409" s="57"/>
      <c r="L5409" s="57"/>
      <c r="M5409" s="274"/>
      <c r="N5409" s="274"/>
      <c r="O5409" s="57"/>
    </row>
    <row r="5410" spans="1:15">
      <c r="A5410" s="57"/>
      <c r="B5410" s="278">
        <v>48414</v>
      </c>
      <c r="C5410" s="283">
        <f t="shared" si="83"/>
        <v>10530332566</v>
      </c>
      <c r="D5410" s="57"/>
      <c r="E5410" s="57"/>
      <c r="F5410" s="279">
        <v>991642454</v>
      </c>
      <c r="G5410" s="286">
        <v>755567305</v>
      </c>
      <c r="H5410" s="278">
        <v>46480</v>
      </c>
      <c r="I5410" s="278"/>
      <c r="K5410" s="57"/>
      <c r="L5410" s="57"/>
      <c r="M5410" s="274"/>
      <c r="N5410" s="274"/>
      <c r="O5410" s="57"/>
    </row>
    <row r="5411" spans="1:15">
      <c r="A5411" s="57"/>
      <c r="B5411" s="278">
        <v>48415</v>
      </c>
      <c r="C5411" s="283">
        <f t="shared" si="83"/>
        <v>9656299125</v>
      </c>
      <c r="D5411" s="57"/>
      <c r="E5411" s="57"/>
      <c r="F5411" s="279">
        <v>117609013</v>
      </c>
      <c r="G5411" s="286">
        <v>755604806</v>
      </c>
      <c r="H5411" s="278">
        <v>44737</v>
      </c>
      <c r="I5411" s="278"/>
      <c r="K5411" s="57"/>
      <c r="L5411" s="57"/>
      <c r="M5411" s="274"/>
      <c r="N5411" s="274"/>
      <c r="O5411" s="57"/>
    </row>
    <row r="5412" spans="1:15">
      <c r="A5412" s="57"/>
      <c r="B5412" s="278">
        <v>48416</v>
      </c>
      <c r="C5412" s="283">
        <f t="shared" si="83"/>
        <v>9662402574</v>
      </c>
      <c r="D5412" s="57"/>
      <c r="E5412" s="57"/>
      <c r="F5412" s="279">
        <v>123712462</v>
      </c>
      <c r="G5412" s="286">
        <v>755794141</v>
      </c>
      <c r="H5412" s="278">
        <v>44299</v>
      </c>
      <c r="I5412" s="278"/>
      <c r="K5412" s="57"/>
      <c r="L5412" s="57"/>
      <c r="M5412" s="274"/>
      <c r="N5412" s="274"/>
      <c r="O5412" s="57"/>
    </row>
    <row r="5413" spans="1:15">
      <c r="A5413" s="57"/>
      <c r="B5413" s="278">
        <v>48417</v>
      </c>
      <c r="C5413" s="283">
        <f t="shared" si="83"/>
        <v>10533084239</v>
      </c>
      <c r="D5413" s="57"/>
      <c r="E5413" s="57"/>
      <c r="F5413" s="279">
        <v>994394127</v>
      </c>
      <c r="G5413" s="286">
        <v>755868976</v>
      </c>
      <c r="H5413" s="278">
        <v>47035</v>
      </c>
      <c r="I5413" s="278"/>
      <c r="K5413" s="57"/>
      <c r="L5413" s="57"/>
      <c r="M5413" s="274"/>
      <c r="N5413" s="274"/>
      <c r="O5413" s="57"/>
    </row>
    <row r="5414" spans="1:15">
      <c r="A5414" s="57"/>
      <c r="B5414" s="278">
        <v>48418</v>
      </c>
      <c r="C5414" s="283">
        <f t="shared" si="83"/>
        <v>10176005395</v>
      </c>
      <c r="D5414" s="57"/>
      <c r="E5414" s="57"/>
      <c r="F5414" s="279">
        <v>637315283</v>
      </c>
      <c r="G5414" s="286">
        <v>755917421</v>
      </c>
      <c r="H5414" s="278">
        <v>46290</v>
      </c>
      <c r="I5414" s="278"/>
      <c r="K5414" s="57"/>
      <c r="L5414" s="57"/>
      <c r="M5414" s="274"/>
      <c r="N5414" s="274"/>
      <c r="O5414" s="57"/>
    </row>
    <row r="5415" spans="1:15">
      <c r="A5415" s="57"/>
      <c r="B5415" s="278">
        <v>48419</v>
      </c>
      <c r="C5415" s="283">
        <f t="shared" si="83"/>
        <v>10476612519</v>
      </c>
      <c r="D5415" s="57"/>
      <c r="E5415" s="57"/>
      <c r="F5415" s="279">
        <v>937922407</v>
      </c>
      <c r="G5415" s="286">
        <v>756074255</v>
      </c>
      <c r="H5415" s="278">
        <v>45812</v>
      </c>
      <c r="I5415" s="278"/>
      <c r="K5415" s="57"/>
      <c r="L5415" s="57"/>
      <c r="M5415" s="274"/>
      <c r="N5415" s="274"/>
      <c r="O5415" s="57"/>
    </row>
    <row r="5416" spans="1:15">
      <c r="A5416" s="57"/>
      <c r="B5416" s="278">
        <v>48420</v>
      </c>
      <c r="C5416" s="283">
        <f t="shared" si="83"/>
        <v>10011783510</v>
      </c>
      <c r="D5416" s="57"/>
      <c r="E5416" s="57"/>
      <c r="F5416" s="279">
        <v>473093398</v>
      </c>
      <c r="G5416" s="286">
        <v>756202577</v>
      </c>
      <c r="H5416" s="278">
        <v>46427</v>
      </c>
      <c r="I5416" s="278"/>
      <c r="K5416" s="57"/>
      <c r="L5416" s="57"/>
      <c r="M5416" s="274"/>
      <c r="N5416" s="274"/>
      <c r="O5416" s="57"/>
    </row>
    <row r="5417" spans="1:15">
      <c r="A5417" s="57"/>
      <c r="B5417" s="278">
        <v>48421</v>
      </c>
      <c r="C5417" s="283">
        <f t="shared" si="83"/>
        <v>10141383910</v>
      </c>
      <c r="D5417" s="57"/>
      <c r="E5417" s="57"/>
      <c r="F5417" s="279">
        <v>602693798</v>
      </c>
      <c r="G5417" s="286">
        <v>756515863</v>
      </c>
      <c r="H5417" s="278">
        <v>50349</v>
      </c>
      <c r="I5417" s="278"/>
      <c r="K5417" s="57"/>
      <c r="L5417" s="57"/>
      <c r="M5417" s="274"/>
      <c r="N5417" s="274"/>
      <c r="O5417" s="57"/>
    </row>
    <row r="5418" spans="1:15">
      <c r="A5418" s="57"/>
      <c r="B5418" s="278">
        <v>48422</v>
      </c>
      <c r="C5418" s="283">
        <f t="shared" si="83"/>
        <v>10046367510</v>
      </c>
      <c r="D5418" s="57"/>
      <c r="E5418" s="57"/>
      <c r="F5418" s="279">
        <v>507677398</v>
      </c>
      <c r="G5418" s="286">
        <v>756625350</v>
      </c>
      <c r="H5418" s="278">
        <v>45122</v>
      </c>
      <c r="I5418" s="278"/>
      <c r="K5418" s="57"/>
      <c r="L5418" s="57"/>
      <c r="M5418" s="274"/>
      <c r="N5418" s="274"/>
      <c r="O5418" s="57"/>
    </row>
    <row r="5419" spans="1:15">
      <c r="A5419" s="57"/>
      <c r="B5419" s="278">
        <v>48423</v>
      </c>
      <c r="C5419" s="283">
        <f t="shared" si="83"/>
        <v>10208075646</v>
      </c>
      <c r="D5419" s="57"/>
      <c r="E5419" s="57"/>
      <c r="F5419" s="279">
        <v>669385534</v>
      </c>
      <c r="G5419" s="286">
        <v>756853972</v>
      </c>
      <c r="H5419" s="278">
        <v>45824</v>
      </c>
      <c r="I5419" s="278"/>
      <c r="K5419" s="57"/>
      <c r="L5419" s="57"/>
      <c r="M5419" s="274"/>
      <c r="N5419" s="274"/>
      <c r="O5419" s="57"/>
    </row>
    <row r="5420" spans="1:15">
      <c r="A5420" s="57"/>
      <c r="B5420" s="278">
        <v>48424</v>
      </c>
      <c r="C5420" s="283">
        <f t="shared" si="83"/>
        <v>10283170374</v>
      </c>
      <c r="D5420" s="57"/>
      <c r="E5420" s="57"/>
      <c r="F5420" s="279">
        <v>744480262</v>
      </c>
      <c r="G5420" s="286">
        <v>756857147</v>
      </c>
      <c r="H5420" s="278">
        <v>43135</v>
      </c>
      <c r="I5420" s="278"/>
      <c r="K5420" s="57"/>
      <c r="L5420" s="57"/>
      <c r="M5420" s="274"/>
      <c r="N5420" s="274"/>
      <c r="O5420" s="57"/>
    </row>
    <row r="5421" spans="1:15">
      <c r="A5421" s="57"/>
      <c r="B5421" s="278">
        <v>48425</v>
      </c>
      <c r="C5421" s="283">
        <f t="shared" si="83"/>
        <v>9740458219</v>
      </c>
      <c r="D5421" s="57"/>
      <c r="E5421" s="57"/>
      <c r="F5421" s="279">
        <v>201768107</v>
      </c>
      <c r="G5421" s="286">
        <v>757151697</v>
      </c>
      <c r="H5421" s="278">
        <v>48155</v>
      </c>
      <c r="I5421" s="278"/>
      <c r="K5421" s="57"/>
      <c r="L5421" s="57"/>
      <c r="M5421" s="274"/>
      <c r="N5421" s="274"/>
      <c r="O5421" s="57"/>
    </row>
    <row r="5422" spans="1:15">
      <c r="A5422" s="57"/>
      <c r="B5422" s="278">
        <v>48426</v>
      </c>
      <c r="C5422" s="283">
        <f t="shared" si="83"/>
        <v>10100092063</v>
      </c>
      <c r="D5422" s="57"/>
      <c r="E5422" s="57"/>
      <c r="F5422" s="279">
        <v>561401951</v>
      </c>
      <c r="G5422" s="286">
        <v>757275428</v>
      </c>
      <c r="H5422" s="278">
        <v>45861</v>
      </c>
      <c r="I5422" s="278"/>
      <c r="K5422" s="57"/>
      <c r="L5422" s="57"/>
      <c r="M5422" s="274"/>
      <c r="N5422" s="274"/>
      <c r="O5422" s="57"/>
    </row>
    <row r="5423" spans="1:15">
      <c r="A5423" s="57"/>
      <c r="B5423" s="278">
        <v>48427</v>
      </c>
      <c r="C5423" s="283">
        <f t="shared" si="83"/>
        <v>10246415331</v>
      </c>
      <c r="D5423" s="57"/>
      <c r="E5423" s="57"/>
      <c r="F5423" s="279">
        <v>707725219</v>
      </c>
      <c r="G5423" s="286">
        <v>757319891</v>
      </c>
      <c r="H5423" s="278">
        <v>43515</v>
      </c>
      <c r="I5423" s="278"/>
      <c r="K5423" s="57"/>
      <c r="L5423" s="57"/>
      <c r="M5423" s="274"/>
      <c r="N5423" s="274"/>
      <c r="O5423" s="57"/>
    </row>
    <row r="5424" spans="1:15">
      <c r="A5424" s="57"/>
      <c r="B5424" s="278">
        <v>48428</v>
      </c>
      <c r="C5424" s="283">
        <f t="shared" si="83"/>
        <v>9845402334</v>
      </c>
      <c r="D5424" s="57"/>
      <c r="E5424" s="57"/>
      <c r="F5424" s="279">
        <v>306712222</v>
      </c>
      <c r="G5424" s="286">
        <v>757387909</v>
      </c>
      <c r="H5424" s="278">
        <v>47206</v>
      </c>
      <c r="I5424" s="278"/>
      <c r="K5424" s="57"/>
      <c r="L5424" s="57"/>
      <c r="M5424" s="274"/>
      <c r="N5424" s="274"/>
      <c r="O5424" s="57"/>
    </row>
    <row r="5425" spans="1:15">
      <c r="A5425" s="57"/>
      <c r="B5425" s="278">
        <v>48429</v>
      </c>
      <c r="C5425" s="283">
        <f t="shared" si="83"/>
        <v>10240196496</v>
      </c>
      <c r="D5425" s="57"/>
      <c r="E5425" s="57"/>
      <c r="F5425" s="279">
        <v>701506384</v>
      </c>
      <c r="G5425" s="286">
        <v>757459944</v>
      </c>
      <c r="H5425" s="278">
        <v>48008</v>
      </c>
      <c r="I5425" s="278"/>
      <c r="K5425" s="57"/>
      <c r="L5425" s="57"/>
      <c r="M5425" s="274"/>
      <c r="N5425" s="274"/>
      <c r="O5425" s="57"/>
    </row>
    <row r="5426" spans="1:15">
      <c r="A5426" s="57"/>
      <c r="B5426" s="278">
        <v>48430</v>
      </c>
      <c r="C5426" s="283">
        <f t="shared" si="83"/>
        <v>9671438455</v>
      </c>
      <c r="D5426" s="57"/>
      <c r="E5426" s="57"/>
      <c r="F5426" s="279">
        <v>132748343</v>
      </c>
      <c r="G5426" s="286">
        <v>757677768</v>
      </c>
      <c r="H5426" s="278">
        <v>43963</v>
      </c>
      <c r="I5426" s="278"/>
      <c r="K5426" s="57"/>
      <c r="L5426" s="57"/>
      <c r="M5426" s="274"/>
      <c r="N5426" s="274"/>
      <c r="O5426" s="57"/>
    </row>
    <row r="5427" spans="1:15">
      <c r="A5427" s="57"/>
      <c r="B5427" s="278">
        <v>48431</v>
      </c>
      <c r="C5427" s="283">
        <f t="shared" si="83"/>
        <v>10117168115</v>
      </c>
      <c r="D5427" s="57"/>
      <c r="E5427" s="57"/>
      <c r="F5427" s="279">
        <v>578478003</v>
      </c>
      <c r="G5427" s="286">
        <v>757733839</v>
      </c>
      <c r="H5427" s="278">
        <v>47251</v>
      </c>
      <c r="I5427" s="278"/>
      <c r="K5427" s="57"/>
      <c r="L5427" s="57"/>
      <c r="M5427" s="274"/>
      <c r="N5427" s="274"/>
      <c r="O5427" s="57"/>
    </row>
    <row r="5428" spans="1:15">
      <c r="A5428" s="57"/>
      <c r="B5428" s="278">
        <v>48432</v>
      </c>
      <c r="C5428" s="283">
        <f t="shared" si="83"/>
        <v>10131515636</v>
      </c>
      <c r="D5428" s="57"/>
      <c r="E5428" s="57"/>
      <c r="F5428" s="279">
        <v>592825524</v>
      </c>
      <c r="G5428" s="286">
        <v>757762007</v>
      </c>
      <c r="H5428" s="278">
        <v>47786</v>
      </c>
      <c r="I5428" s="278"/>
      <c r="K5428" s="57"/>
      <c r="L5428" s="57"/>
      <c r="M5428" s="274"/>
      <c r="N5428" s="274"/>
      <c r="O5428" s="57"/>
    </row>
    <row r="5429" spans="1:15">
      <c r="A5429" s="57"/>
      <c r="B5429" s="278">
        <v>48433</v>
      </c>
      <c r="C5429" s="283">
        <f t="shared" si="83"/>
        <v>9889351289</v>
      </c>
      <c r="D5429" s="57"/>
      <c r="E5429" s="57"/>
      <c r="F5429" s="279">
        <v>350661177</v>
      </c>
      <c r="G5429" s="286">
        <v>758328393</v>
      </c>
      <c r="H5429" s="278">
        <v>43466</v>
      </c>
      <c r="I5429" s="278"/>
      <c r="K5429" s="57"/>
      <c r="L5429" s="57"/>
      <c r="M5429" s="274"/>
      <c r="N5429" s="274"/>
      <c r="O5429" s="57"/>
    </row>
    <row r="5430" spans="1:15">
      <c r="A5430" s="57"/>
      <c r="B5430" s="278">
        <v>48434</v>
      </c>
      <c r="C5430" s="283">
        <f t="shared" si="83"/>
        <v>9850916264</v>
      </c>
      <c r="D5430" s="57"/>
      <c r="E5430" s="57"/>
      <c r="F5430" s="279">
        <v>312226152</v>
      </c>
      <c r="G5430" s="286">
        <v>758547541</v>
      </c>
      <c r="H5430" s="278">
        <v>45185</v>
      </c>
      <c r="I5430" s="278"/>
      <c r="K5430" s="57"/>
      <c r="L5430" s="57"/>
      <c r="M5430" s="274"/>
      <c r="N5430" s="274"/>
      <c r="O5430" s="57"/>
    </row>
    <row r="5431" spans="1:15">
      <c r="A5431" s="57"/>
      <c r="B5431" s="278">
        <v>48435</v>
      </c>
      <c r="C5431" s="283">
        <f t="shared" si="83"/>
        <v>10252779492</v>
      </c>
      <c r="D5431" s="57"/>
      <c r="E5431" s="57"/>
      <c r="F5431" s="279">
        <v>714089380</v>
      </c>
      <c r="G5431" s="286">
        <v>758570631</v>
      </c>
      <c r="H5431" s="278">
        <v>45232</v>
      </c>
      <c r="I5431" s="278"/>
      <c r="K5431" s="57"/>
      <c r="L5431" s="57"/>
      <c r="M5431" s="274"/>
      <c r="N5431" s="274"/>
      <c r="O5431" s="57"/>
    </row>
    <row r="5432" spans="1:15">
      <c r="A5432" s="57"/>
      <c r="B5432" s="278">
        <v>48436</v>
      </c>
      <c r="C5432" s="283">
        <f t="shared" si="83"/>
        <v>10327470044</v>
      </c>
      <c r="D5432" s="57"/>
      <c r="E5432" s="57"/>
      <c r="F5432" s="279">
        <v>788779932</v>
      </c>
      <c r="G5432" s="286">
        <v>758593852</v>
      </c>
      <c r="H5432" s="278">
        <v>45637</v>
      </c>
      <c r="I5432" s="278"/>
      <c r="K5432" s="57"/>
      <c r="L5432" s="57"/>
      <c r="M5432" s="274"/>
      <c r="N5432" s="274"/>
      <c r="O5432" s="57"/>
    </row>
    <row r="5433" spans="1:15">
      <c r="A5433" s="57"/>
      <c r="B5433" s="278">
        <v>48437</v>
      </c>
      <c r="C5433" s="283">
        <f t="shared" si="83"/>
        <v>9968583225</v>
      </c>
      <c r="D5433" s="57"/>
      <c r="E5433" s="57"/>
      <c r="F5433" s="279">
        <v>429893113</v>
      </c>
      <c r="G5433" s="286">
        <v>758849831</v>
      </c>
      <c r="H5433" s="278">
        <v>48100</v>
      </c>
      <c r="I5433" s="278"/>
      <c r="K5433" s="57"/>
      <c r="L5433" s="57"/>
      <c r="M5433" s="274"/>
      <c r="N5433" s="274"/>
      <c r="O5433" s="57"/>
    </row>
    <row r="5434" spans="1:15">
      <c r="A5434" s="57"/>
      <c r="B5434" s="278">
        <v>48438</v>
      </c>
      <c r="C5434" s="283">
        <f t="shared" si="83"/>
        <v>10201496292</v>
      </c>
      <c r="D5434" s="57"/>
      <c r="E5434" s="57"/>
      <c r="F5434" s="279">
        <v>662806180</v>
      </c>
      <c r="G5434" s="286">
        <v>759017175</v>
      </c>
      <c r="H5434" s="278">
        <v>49021</v>
      </c>
      <c r="I5434" s="278"/>
      <c r="K5434" s="57"/>
      <c r="L5434" s="57"/>
      <c r="M5434" s="274"/>
      <c r="N5434" s="274"/>
      <c r="O5434" s="57"/>
    </row>
    <row r="5435" spans="1:15">
      <c r="A5435" s="57"/>
      <c r="B5435" s="278">
        <v>48439</v>
      </c>
      <c r="C5435" s="283">
        <f t="shared" si="83"/>
        <v>10311464304</v>
      </c>
      <c r="D5435" s="57"/>
      <c r="E5435" s="57"/>
      <c r="F5435" s="279">
        <v>772774192</v>
      </c>
      <c r="G5435" s="286">
        <v>759035892</v>
      </c>
      <c r="H5435" s="278">
        <v>43224</v>
      </c>
      <c r="I5435" s="278"/>
      <c r="K5435" s="57"/>
      <c r="L5435" s="57"/>
      <c r="M5435" s="274"/>
      <c r="N5435" s="274"/>
      <c r="O5435" s="57"/>
    </row>
    <row r="5436" spans="1:15">
      <c r="A5436" s="57"/>
      <c r="B5436" s="278">
        <v>48440</v>
      </c>
      <c r="C5436" s="283">
        <f t="shared" si="83"/>
        <v>10306231483</v>
      </c>
      <c r="D5436" s="57"/>
      <c r="E5436" s="57"/>
      <c r="F5436" s="279">
        <v>767541371</v>
      </c>
      <c r="G5436" s="286">
        <v>759047873</v>
      </c>
      <c r="H5436" s="278">
        <v>46814</v>
      </c>
      <c r="I5436" s="278"/>
      <c r="K5436" s="57"/>
      <c r="L5436" s="57"/>
      <c r="M5436" s="274"/>
      <c r="N5436" s="274"/>
      <c r="O5436" s="57"/>
    </row>
    <row r="5437" spans="1:15">
      <c r="A5437" s="57"/>
      <c r="B5437" s="278">
        <v>48441</v>
      </c>
      <c r="C5437" s="283">
        <f t="shared" si="83"/>
        <v>10525739355</v>
      </c>
      <c r="D5437" s="57"/>
      <c r="E5437" s="57"/>
      <c r="F5437" s="279">
        <v>987049243</v>
      </c>
      <c r="G5437" s="286">
        <v>759129571</v>
      </c>
      <c r="H5437" s="278">
        <v>49750</v>
      </c>
      <c r="I5437" s="278"/>
      <c r="K5437" s="57"/>
      <c r="L5437" s="57"/>
      <c r="M5437" s="274"/>
      <c r="N5437" s="274"/>
      <c r="O5437" s="57"/>
    </row>
    <row r="5438" spans="1:15">
      <c r="A5438" s="57"/>
      <c r="B5438" s="278">
        <v>48442</v>
      </c>
      <c r="C5438" s="283">
        <f t="shared" si="83"/>
        <v>10283151259</v>
      </c>
      <c r="D5438" s="57"/>
      <c r="E5438" s="57"/>
      <c r="F5438" s="279">
        <v>744461147</v>
      </c>
      <c r="G5438" s="286">
        <v>759196856</v>
      </c>
      <c r="H5438" s="278">
        <v>45928</v>
      </c>
      <c r="I5438" s="278"/>
      <c r="K5438" s="57"/>
      <c r="L5438" s="57"/>
      <c r="M5438" s="274"/>
      <c r="N5438" s="274"/>
      <c r="O5438" s="57"/>
    </row>
    <row r="5439" spans="1:15">
      <c r="A5439" s="57"/>
      <c r="B5439" s="278">
        <v>48443</v>
      </c>
      <c r="C5439" s="283">
        <f t="shared" si="83"/>
        <v>9954220052</v>
      </c>
      <c r="D5439" s="57"/>
      <c r="E5439" s="57"/>
      <c r="F5439" s="279">
        <v>415529940</v>
      </c>
      <c r="G5439" s="286">
        <v>759311646</v>
      </c>
      <c r="H5439" s="278">
        <v>47066</v>
      </c>
      <c r="I5439" s="278"/>
      <c r="K5439" s="57"/>
      <c r="L5439" s="57"/>
      <c r="M5439" s="274"/>
      <c r="N5439" s="274"/>
      <c r="O5439" s="57"/>
    </row>
    <row r="5440" spans="1:15">
      <c r="A5440" s="57"/>
      <c r="B5440" s="278">
        <v>48444</v>
      </c>
      <c r="C5440" s="283">
        <f t="shared" si="83"/>
        <v>9900467214</v>
      </c>
      <c r="D5440" s="57"/>
      <c r="E5440" s="57"/>
      <c r="F5440" s="279">
        <v>361777102</v>
      </c>
      <c r="G5440" s="286">
        <v>759480412</v>
      </c>
      <c r="H5440" s="278">
        <v>47048</v>
      </c>
      <c r="I5440" s="278"/>
      <c r="K5440" s="57"/>
      <c r="L5440" s="57"/>
      <c r="M5440" s="274"/>
      <c r="N5440" s="274"/>
      <c r="O5440" s="57"/>
    </row>
    <row r="5441" spans="1:15">
      <c r="A5441" s="57"/>
      <c r="B5441" s="278">
        <v>48445</v>
      </c>
      <c r="C5441" s="283">
        <f t="shared" si="83"/>
        <v>10178939161</v>
      </c>
      <c r="D5441" s="57"/>
      <c r="E5441" s="57"/>
      <c r="F5441" s="279">
        <v>640249049</v>
      </c>
      <c r="G5441" s="286">
        <v>759654233</v>
      </c>
      <c r="H5441" s="278">
        <v>44090</v>
      </c>
      <c r="I5441" s="278"/>
      <c r="K5441" s="57"/>
      <c r="L5441" s="57"/>
      <c r="M5441" s="274"/>
      <c r="N5441" s="274"/>
      <c r="O5441" s="57"/>
    </row>
    <row r="5442" spans="1:15">
      <c r="A5442" s="57"/>
      <c r="B5442" s="278">
        <v>48446</v>
      </c>
      <c r="C5442" s="283">
        <f t="shared" si="83"/>
        <v>9725810759</v>
      </c>
      <c r="D5442" s="57"/>
      <c r="E5442" s="57"/>
      <c r="F5442" s="279">
        <v>187120647</v>
      </c>
      <c r="G5442" s="286">
        <v>760187473</v>
      </c>
      <c r="H5442" s="278">
        <v>45308</v>
      </c>
      <c r="I5442" s="278"/>
      <c r="K5442" s="57"/>
      <c r="L5442" s="57"/>
      <c r="M5442" s="274"/>
      <c r="N5442" s="274"/>
      <c r="O5442" s="57"/>
    </row>
    <row r="5443" spans="1:15">
      <c r="A5443" s="57"/>
      <c r="B5443" s="278">
        <v>48447</v>
      </c>
      <c r="C5443" s="283">
        <f t="shared" si="83"/>
        <v>10444050331</v>
      </c>
      <c r="D5443" s="57"/>
      <c r="E5443" s="57"/>
      <c r="F5443" s="279">
        <v>905360219</v>
      </c>
      <c r="G5443" s="286">
        <v>760216488</v>
      </c>
      <c r="H5443" s="278">
        <v>43154</v>
      </c>
      <c r="I5443" s="278"/>
      <c r="K5443" s="57"/>
      <c r="L5443" s="57"/>
      <c r="M5443" s="274"/>
      <c r="N5443" s="274"/>
      <c r="O5443" s="57"/>
    </row>
    <row r="5444" spans="1:15">
      <c r="A5444" s="57"/>
      <c r="B5444" s="278">
        <v>48448</v>
      </c>
      <c r="C5444" s="283">
        <f t="shared" si="83"/>
        <v>10509928292</v>
      </c>
      <c r="D5444" s="57"/>
      <c r="E5444" s="57"/>
      <c r="F5444" s="279">
        <v>971238180</v>
      </c>
      <c r="G5444" s="286">
        <v>760267300</v>
      </c>
      <c r="H5444" s="278">
        <v>50330</v>
      </c>
      <c r="I5444" s="278"/>
      <c r="K5444" s="57"/>
      <c r="L5444" s="57"/>
      <c r="M5444" s="274"/>
      <c r="N5444" s="274"/>
      <c r="O5444" s="57"/>
    </row>
    <row r="5445" spans="1:15">
      <c r="A5445" s="57"/>
      <c r="B5445" s="278">
        <v>48449</v>
      </c>
      <c r="C5445" s="283">
        <f t="shared" si="83"/>
        <v>9939909950</v>
      </c>
      <c r="D5445" s="57"/>
      <c r="E5445" s="57"/>
      <c r="F5445" s="279">
        <v>401219838</v>
      </c>
      <c r="G5445" s="286">
        <v>760502359</v>
      </c>
      <c r="H5445" s="278">
        <v>49099</v>
      </c>
      <c r="I5445" s="278"/>
      <c r="K5445" s="57"/>
      <c r="L5445" s="57"/>
      <c r="M5445" s="274"/>
      <c r="N5445" s="274"/>
      <c r="O5445" s="57"/>
    </row>
    <row r="5446" spans="1:15">
      <c r="A5446" s="57"/>
      <c r="B5446" s="278">
        <v>48450</v>
      </c>
      <c r="C5446" s="283">
        <f t="shared" si="83"/>
        <v>9834251144</v>
      </c>
      <c r="D5446" s="57"/>
      <c r="E5446" s="57"/>
      <c r="F5446" s="279">
        <v>295561032</v>
      </c>
      <c r="G5446" s="286">
        <v>760586316</v>
      </c>
      <c r="H5446" s="278">
        <v>47588</v>
      </c>
      <c r="I5446" s="278"/>
      <c r="K5446" s="57"/>
      <c r="L5446" s="57"/>
      <c r="M5446" s="274"/>
      <c r="N5446" s="274"/>
      <c r="O5446" s="57"/>
    </row>
    <row r="5447" spans="1:15">
      <c r="A5447" s="57"/>
      <c r="B5447" s="278">
        <v>48451</v>
      </c>
      <c r="C5447" s="283">
        <f t="shared" si="83"/>
        <v>10113210071</v>
      </c>
      <c r="D5447" s="57"/>
      <c r="E5447" s="57"/>
      <c r="F5447" s="279">
        <v>574519959</v>
      </c>
      <c r="G5447" s="286">
        <v>760812892</v>
      </c>
      <c r="H5447" s="278">
        <v>49983</v>
      </c>
      <c r="I5447" s="278"/>
      <c r="K5447" s="57"/>
      <c r="L5447" s="57"/>
      <c r="M5447" s="274"/>
      <c r="N5447" s="274"/>
      <c r="O5447" s="57"/>
    </row>
    <row r="5448" spans="1:15">
      <c r="A5448" s="57"/>
      <c r="B5448" s="278">
        <v>48452</v>
      </c>
      <c r="C5448" s="283">
        <f t="shared" si="83"/>
        <v>9944576421</v>
      </c>
      <c r="D5448" s="57"/>
      <c r="E5448" s="57"/>
      <c r="F5448" s="279">
        <v>405886309</v>
      </c>
      <c r="G5448" s="286">
        <v>760903281</v>
      </c>
      <c r="H5448" s="278">
        <v>50384</v>
      </c>
      <c r="I5448" s="278"/>
      <c r="K5448" s="57"/>
      <c r="L5448" s="57"/>
      <c r="M5448" s="274"/>
      <c r="N5448" s="274"/>
      <c r="O5448" s="57"/>
    </row>
    <row r="5449" spans="1:15">
      <c r="A5449" s="57"/>
      <c r="B5449" s="278">
        <v>48453</v>
      </c>
      <c r="C5449" s="283">
        <f t="shared" si="83"/>
        <v>9977645496</v>
      </c>
      <c r="D5449" s="57"/>
      <c r="E5449" s="57"/>
      <c r="F5449" s="279">
        <v>438955384</v>
      </c>
      <c r="G5449" s="286">
        <v>761075273</v>
      </c>
      <c r="H5449" s="278">
        <v>48751</v>
      </c>
      <c r="I5449" s="278"/>
      <c r="K5449" s="57"/>
      <c r="L5449" s="57"/>
      <c r="M5449" s="274"/>
      <c r="N5449" s="274"/>
      <c r="O5449" s="57"/>
    </row>
    <row r="5450" spans="1:15">
      <c r="A5450" s="57"/>
      <c r="B5450" s="278">
        <v>48454</v>
      </c>
      <c r="C5450" s="283">
        <f t="shared" si="83"/>
        <v>10251861755</v>
      </c>
      <c r="D5450" s="57"/>
      <c r="E5450" s="57"/>
      <c r="F5450" s="279">
        <v>713171643</v>
      </c>
      <c r="G5450" s="286">
        <v>761106770</v>
      </c>
      <c r="H5450" s="278">
        <v>43314</v>
      </c>
      <c r="I5450" s="278"/>
      <c r="K5450" s="57"/>
      <c r="L5450" s="57"/>
      <c r="M5450" s="274"/>
      <c r="N5450" s="274"/>
      <c r="O5450" s="57"/>
    </row>
    <row r="5451" spans="1:15">
      <c r="A5451" s="57"/>
      <c r="B5451" s="278">
        <v>48455</v>
      </c>
      <c r="C5451" s="283">
        <f t="shared" si="83"/>
        <v>10342593615</v>
      </c>
      <c r="D5451" s="57"/>
      <c r="E5451" s="57"/>
      <c r="F5451" s="279">
        <v>803903503</v>
      </c>
      <c r="G5451" s="286">
        <v>761137976</v>
      </c>
      <c r="H5451" s="278">
        <v>46074</v>
      </c>
      <c r="I5451" s="278"/>
      <c r="K5451" s="57"/>
      <c r="L5451" s="57"/>
      <c r="M5451" s="274"/>
      <c r="N5451" s="274"/>
      <c r="O5451" s="57"/>
    </row>
    <row r="5452" spans="1:15">
      <c r="A5452" s="57"/>
      <c r="B5452" s="278">
        <v>48456</v>
      </c>
      <c r="C5452" s="283">
        <f t="shared" si="83"/>
        <v>9679917247</v>
      </c>
      <c r="D5452" s="57"/>
      <c r="E5452" s="57"/>
      <c r="F5452" s="279">
        <v>141227135</v>
      </c>
      <c r="G5452" s="286">
        <v>761175485</v>
      </c>
      <c r="H5452" s="278">
        <v>43032</v>
      </c>
      <c r="I5452" s="278"/>
      <c r="K5452" s="57"/>
      <c r="L5452" s="57"/>
      <c r="M5452" s="274"/>
      <c r="N5452" s="274"/>
      <c r="O5452" s="57"/>
    </row>
    <row r="5453" spans="1:15">
      <c r="A5453" s="57"/>
      <c r="B5453" s="278">
        <v>48457</v>
      </c>
      <c r="C5453" s="283">
        <f t="shared" si="83"/>
        <v>10424554631</v>
      </c>
      <c r="D5453" s="57"/>
      <c r="E5453" s="57"/>
      <c r="F5453" s="279">
        <v>885864519</v>
      </c>
      <c r="G5453" s="286">
        <v>761331742</v>
      </c>
      <c r="H5453" s="278">
        <v>47256</v>
      </c>
      <c r="I5453" s="278"/>
      <c r="K5453" s="57"/>
      <c r="L5453" s="57"/>
      <c r="M5453" s="274"/>
      <c r="N5453" s="274"/>
      <c r="O5453" s="57"/>
    </row>
    <row r="5454" spans="1:15">
      <c r="A5454" s="57"/>
      <c r="B5454" s="278">
        <v>48458</v>
      </c>
      <c r="C5454" s="283">
        <f t="shared" si="83"/>
        <v>10378155803</v>
      </c>
      <c r="D5454" s="57"/>
      <c r="E5454" s="57"/>
      <c r="F5454" s="279">
        <v>839465691</v>
      </c>
      <c r="G5454" s="286">
        <v>761398337</v>
      </c>
      <c r="H5454" s="278">
        <v>44215</v>
      </c>
      <c r="I5454" s="278"/>
      <c r="K5454" s="57"/>
      <c r="L5454" s="57"/>
      <c r="M5454" s="274"/>
      <c r="N5454" s="274"/>
      <c r="O5454" s="57"/>
    </row>
    <row r="5455" spans="1:15">
      <c r="A5455" s="57"/>
      <c r="B5455" s="278">
        <v>48459</v>
      </c>
      <c r="C5455" s="283">
        <f t="shared" si="83"/>
        <v>9689263037</v>
      </c>
      <c r="D5455" s="57"/>
      <c r="E5455" s="57"/>
      <c r="F5455" s="279">
        <v>150572925</v>
      </c>
      <c r="G5455" s="286">
        <v>761715115</v>
      </c>
      <c r="H5455" s="278">
        <v>45696</v>
      </c>
      <c r="I5455" s="278"/>
      <c r="K5455" s="57"/>
      <c r="L5455" s="57"/>
      <c r="M5455" s="274"/>
      <c r="N5455" s="274"/>
      <c r="O5455" s="57"/>
    </row>
    <row r="5456" spans="1:15">
      <c r="A5456" s="57"/>
      <c r="B5456" s="278">
        <v>48460</v>
      </c>
      <c r="C5456" s="283">
        <f t="shared" si="83"/>
        <v>9922545902</v>
      </c>
      <c r="D5456" s="57"/>
      <c r="E5456" s="57"/>
      <c r="F5456" s="279">
        <v>383855790</v>
      </c>
      <c r="G5456" s="286">
        <v>761777797</v>
      </c>
      <c r="H5456" s="278">
        <v>44048</v>
      </c>
      <c r="I5456" s="278"/>
      <c r="K5456" s="57"/>
      <c r="L5456" s="57"/>
      <c r="M5456" s="274"/>
      <c r="N5456" s="274"/>
      <c r="O5456" s="57"/>
    </row>
    <row r="5457" spans="1:15">
      <c r="A5457" s="57"/>
      <c r="B5457" s="278">
        <v>48461</v>
      </c>
      <c r="C5457" s="283">
        <f t="shared" si="83"/>
        <v>9993688875</v>
      </c>
      <c r="D5457" s="57"/>
      <c r="E5457" s="57"/>
      <c r="F5457" s="279">
        <v>454998763</v>
      </c>
      <c r="G5457" s="286">
        <v>761849448</v>
      </c>
      <c r="H5457" s="278">
        <v>47202</v>
      </c>
      <c r="I5457" s="278"/>
      <c r="K5457" s="57"/>
      <c r="L5457" s="57"/>
      <c r="M5457" s="274"/>
      <c r="N5457" s="274"/>
      <c r="O5457" s="57"/>
    </row>
    <row r="5458" spans="1:15">
      <c r="A5458" s="57"/>
      <c r="B5458" s="278">
        <v>48462</v>
      </c>
      <c r="C5458" s="283">
        <f t="shared" si="83"/>
        <v>10201904441</v>
      </c>
      <c r="D5458" s="57"/>
      <c r="E5458" s="57"/>
      <c r="F5458" s="279">
        <v>663214329</v>
      </c>
      <c r="G5458" s="286">
        <v>761987318</v>
      </c>
      <c r="H5458" s="278">
        <v>48014</v>
      </c>
      <c r="I5458" s="278"/>
      <c r="K5458" s="57"/>
      <c r="L5458" s="57"/>
      <c r="M5458" s="274"/>
      <c r="N5458" s="274"/>
      <c r="O5458" s="57"/>
    </row>
    <row r="5459" spans="1:15">
      <c r="A5459" s="57"/>
      <c r="B5459" s="278">
        <v>48463</v>
      </c>
      <c r="C5459" s="283">
        <f t="shared" si="83"/>
        <v>10369126175</v>
      </c>
      <c r="D5459" s="57"/>
      <c r="E5459" s="57"/>
      <c r="F5459" s="279">
        <v>830436063</v>
      </c>
      <c r="G5459" s="286">
        <v>762028867</v>
      </c>
      <c r="H5459" s="278">
        <v>43985</v>
      </c>
      <c r="I5459" s="278"/>
      <c r="K5459" s="57"/>
      <c r="L5459" s="57"/>
      <c r="M5459" s="274"/>
      <c r="N5459" s="274"/>
      <c r="O5459" s="57"/>
    </row>
    <row r="5460" spans="1:15">
      <c r="A5460" s="57"/>
      <c r="B5460" s="278">
        <v>48464</v>
      </c>
      <c r="C5460" s="283">
        <f t="shared" si="83"/>
        <v>9641030598</v>
      </c>
      <c r="D5460" s="57"/>
      <c r="E5460" s="57"/>
      <c r="F5460" s="279">
        <v>102340486</v>
      </c>
      <c r="G5460" s="286">
        <v>762243493</v>
      </c>
      <c r="H5460" s="278">
        <v>43936</v>
      </c>
      <c r="I5460" s="278"/>
      <c r="K5460" s="57"/>
      <c r="L5460" s="57"/>
      <c r="M5460" s="274"/>
      <c r="N5460" s="274"/>
      <c r="O5460" s="57"/>
    </row>
    <row r="5461" spans="1:15">
      <c r="A5461" s="57"/>
      <c r="B5461" s="278">
        <v>48465</v>
      </c>
      <c r="C5461" s="283">
        <f t="shared" si="83"/>
        <v>10306719384</v>
      </c>
      <c r="D5461" s="57"/>
      <c r="E5461" s="57"/>
      <c r="F5461" s="279">
        <v>768029272</v>
      </c>
      <c r="G5461" s="286">
        <v>762465196</v>
      </c>
      <c r="H5461" s="278">
        <v>44854</v>
      </c>
      <c r="I5461" s="278"/>
      <c r="K5461" s="57"/>
      <c r="L5461" s="57"/>
      <c r="M5461" s="274"/>
      <c r="N5461" s="274"/>
      <c r="O5461" s="57"/>
    </row>
    <row r="5462" spans="1:15">
      <c r="A5462" s="57"/>
      <c r="B5462" s="278">
        <v>48466</v>
      </c>
      <c r="C5462" s="283">
        <f t="shared" si="83"/>
        <v>10201173284</v>
      </c>
      <c r="D5462" s="57"/>
      <c r="E5462" s="57"/>
      <c r="F5462" s="279">
        <v>662483172</v>
      </c>
      <c r="G5462" s="286">
        <v>762676198</v>
      </c>
      <c r="H5462" s="278">
        <v>49716</v>
      </c>
      <c r="I5462" s="278"/>
      <c r="K5462" s="57"/>
      <c r="L5462" s="57"/>
      <c r="M5462" s="274"/>
      <c r="N5462" s="274"/>
      <c r="O5462" s="57"/>
    </row>
    <row r="5463" spans="1:15">
      <c r="A5463" s="57"/>
      <c r="B5463" s="278">
        <v>48467</v>
      </c>
      <c r="C5463" s="283">
        <f t="shared" si="83"/>
        <v>10248916967</v>
      </c>
      <c r="D5463" s="57"/>
      <c r="E5463" s="57"/>
      <c r="F5463" s="279">
        <v>710226855</v>
      </c>
      <c r="G5463" s="286">
        <v>762907847</v>
      </c>
      <c r="H5463" s="278">
        <v>45079</v>
      </c>
      <c r="I5463" s="278"/>
      <c r="K5463" s="57"/>
      <c r="L5463" s="57"/>
      <c r="M5463" s="274"/>
      <c r="N5463" s="274"/>
      <c r="O5463" s="57"/>
    </row>
    <row r="5464" spans="1:15">
      <c r="A5464" s="57"/>
      <c r="B5464" s="278">
        <v>48468</v>
      </c>
      <c r="C5464" s="283">
        <f t="shared" si="83"/>
        <v>10315652514</v>
      </c>
      <c r="D5464" s="57"/>
      <c r="E5464" s="57"/>
      <c r="F5464" s="279">
        <v>776962402</v>
      </c>
      <c r="G5464" s="286">
        <v>762928605</v>
      </c>
      <c r="H5464" s="278">
        <v>47692</v>
      </c>
      <c r="I5464" s="278"/>
      <c r="K5464" s="57"/>
      <c r="L5464" s="57"/>
      <c r="M5464" s="274"/>
      <c r="N5464" s="274"/>
      <c r="O5464" s="57"/>
    </row>
    <row r="5465" spans="1:15">
      <c r="A5465" s="57"/>
      <c r="B5465" s="278">
        <v>48469</v>
      </c>
      <c r="C5465" s="283">
        <f t="shared" si="83"/>
        <v>10228469172</v>
      </c>
      <c r="D5465" s="57"/>
      <c r="E5465" s="57"/>
      <c r="F5465" s="279">
        <v>689779060</v>
      </c>
      <c r="G5465" s="286">
        <v>763400561</v>
      </c>
      <c r="H5465" s="278">
        <v>44531</v>
      </c>
      <c r="I5465" s="278"/>
      <c r="K5465" s="57"/>
      <c r="L5465" s="57"/>
      <c r="M5465" s="274"/>
      <c r="N5465" s="274"/>
      <c r="O5465" s="57"/>
    </row>
    <row r="5466" spans="1:15">
      <c r="A5466" s="57"/>
      <c r="B5466" s="278">
        <v>48470</v>
      </c>
      <c r="C5466" s="283">
        <f t="shared" si="83"/>
        <v>10068238858</v>
      </c>
      <c r="D5466" s="57"/>
      <c r="E5466" s="57"/>
      <c r="F5466" s="279">
        <v>529548746</v>
      </c>
      <c r="G5466" s="286">
        <v>763709181</v>
      </c>
      <c r="H5466" s="278">
        <v>47607</v>
      </c>
      <c r="I5466" s="278"/>
      <c r="K5466" s="57"/>
      <c r="L5466" s="57"/>
      <c r="M5466" s="274"/>
      <c r="N5466" s="274"/>
      <c r="O5466" s="57"/>
    </row>
    <row r="5467" spans="1:15">
      <c r="A5467" s="57"/>
      <c r="B5467" s="278">
        <v>48471</v>
      </c>
      <c r="C5467" s="283">
        <f t="shared" si="83"/>
        <v>10133139245</v>
      </c>
      <c r="D5467" s="57"/>
      <c r="E5467" s="57"/>
      <c r="F5467" s="279">
        <v>594449133</v>
      </c>
      <c r="G5467" s="286">
        <v>763847065</v>
      </c>
      <c r="H5467" s="278">
        <v>47690</v>
      </c>
      <c r="I5467" s="278"/>
      <c r="K5467" s="57"/>
      <c r="L5467" s="57"/>
      <c r="M5467" s="274"/>
      <c r="N5467" s="274"/>
      <c r="O5467" s="57"/>
    </row>
    <row r="5468" spans="1:15">
      <c r="A5468" s="57"/>
      <c r="B5468" s="278">
        <v>48472</v>
      </c>
      <c r="C5468" s="283">
        <f t="shared" si="83"/>
        <v>9949862233</v>
      </c>
      <c r="D5468" s="57"/>
      <c r="E5468" s="57"/>
      <c r="F5468" s="279">
        <v>411172121</v>
      </c>
      <c r="G5468" s="286">
        <v>764009099</v>
      </c>
      <c r="H5468" s="278">
        <v>43358</v>
      </c>
      <c r="I5468" s="278"/>
      <c r="K5468" s="57"/>
      <c r="L5468" s="57"/>
      <c r="M5468" s="274"/>
      <c r="N5468" s="274"/>
      <c r="O5468" s="57"/>
    </row>
    <row r="5469" spans="1:15">
      <c r="A5469" s="57"/>
      <c r="B5469" s="278">
        <v>48473</v>
      </c>
      <c r="C5469" s="283">
        <f t="shared" si="83"/>
        <v>10164283446</v>
      </c>
      <c r="D5469" s="57"/>
      <c r="E5469" s="57"/>
      <c r="F5469" s="279">
        <v>625593334</v>
      </c>
      <c r="G5469" s="286">
        <v>764407153</v>
      </c>
      <c r="H5469" s="278">
        <v>45303</v>
      </c>
      <c r="I5469" s="278"/>
      <c r="K5469" s="57"/>
      <c r="L5469" s="57"/>
      <c r="M5469" s="274"/>
      <c r="N5469" s="274"/>
      <c r="O5469" s="57"/>
    </row>
    <row r="5470" spans="1:15">
      <c r="A5470" s="57"/>
      <c r="B5470" s="278">
        <v>48474</v>
      </c>
      <c r="C5470" s="283">
        <f t="shared" si="83"/>
        <v>10200398299</v>
      </c>
      <c r="D5470" s="57"/>
      <c r="E5470" s="57"/>
      <c r="F5470" s="279">
        <v>661708187</v>
      </c>
      <c r="G5470" s="286">
        <v>764420244</v>
      </c>
      <c r="H5470" s="278">
        <v>50040</v>
      </c>
      <c r="I5470" s="278"/>
      <c r="K5470" s="57"/>
      <c r="L5470" s="57"/>
      <c r="M5470" s="274"/>
      <c r="N5470" s="274"/>
      <c r="O5470" s="57"/>
    </row>
    <row r="5471" spans="1:15">
      <c r="A5471" s="57"/>
      <c r="B5471" s="278">
        <v>48475</v>
      </c>
      <c r="C5471" s="283">
        <f t="shared" si="83"/>
        <v>10452023366</v>
      </c>
      <c r="D5471" s="57"/>
      <c r="E5471" s="57"/>
      <c r="F5471" s="279">
        <v>913333254</v>
      </c>
      <c r="G5471" s="286">
        <v>764424311</v>
      </c>
      <c r="H5471" s="278">
        <v>46963</v>
      </c>
      <c r="I5471" s="278"/>
      <c r="K5471" s="57"/>
      <c r="L5471" s="57"/>
      <c r="M5471" s="274"/>
      <c r="N5471" s="274"/>
      <c r="O5471" s="57"/>
    </row>
    <row r="5472" spans="1:15">
      <c r="A5472" s="57"/>
      <c r="B5472" s="278">
        <v>48476</v>
      </c>
      <c r="C5472" s="283">
        <f t="shared" ref="C5472:C5535" si="84">F5472+(F$88*28679+98765)+(G$88*6587+87654)+(E$88*9537+76543)+(J$88*5713+4528)</f>
        <v>9987121647</v>
      </c>
      <c r="D5472" s="57"/>
      <c r="E5472" s="57"/>
      <c r="F5472" s="279">
        <v>448431535</v>
      </c>
      <c r="G5472" s="286">
        <v>764450668</v>
      </c>
      <c r="H5472" s="278">
        <v>48594</v>
      </c>
      <c r="I5472" s="278"/>
      <c r="K5472" s="57"/>
      <c r="L5472" s="57"/>
      <c r="M5472" s="274"/>
      <c r="N5472" s="274"/>
      <c r="O5472" s="57"/>
    </row>
    <row r="5473" spans="1:15">
      <c r="A5473" s="57"/>
      <c r="B5473" s="278">
        <v>48477</v>
      </c>
      <c r="C5473" s="283">
        <f t="shared" si="84"/>
        <v>10106971185</v>
      </c>
      <c r="D5473" s="57"/>
      <c r="E5473" s="57"/>
      <c r="F5473" s="279">
        <v>568281073</v>
      </c>
      <c r="G5473" s="286">
        <v>764481120</v>
      </c>
      <c r="H5473" s="278">
        <v>43387</v>
      </c>
      <c r="I5473" s="278"/>
      <c r="K5473" s="57"/>
      <c r="L5473" s="57"/>
      <c r="M5473" s="274"/>
      <c r="N5473" s="274"/>
      <c r="O5473" s="57"/>
    </row>
    <row r="5474" spans="1:15">
      <c r="A5474" s="57"/>
      <c r="B5474" s="278">
        <v>48478</v>
      </c>
      <c r="C5474" s="283">
        <f t="shared" si="84"/>
        <v>10033055400</v>
      </c>
      <c r="D5474" s="57"/>
      <c r="E5474" s="57"/>
      <c r="F5474" s="279">
        <v>494365288</v>
      </c>
      <c r="G5474" s="286">
        <v>764558071</v>
      </c>
      <c r="H5474" s="278">
        <v>46075</v>
      </c>
      <c r="I5474" s="278"/>
      <c r="K5474" s="57"/>
      <c r="L5474" s="57"/>
      <c r="M5474" s="274"/>
      <c r="N5474" s="274"/>
      <c r="O5474" s="57"/>
    </row>
    <row r="5475" spans="1:15">
      <c r="A5475" s="57"/>
      <c r="B5475" s="278">
        <v>48479</v>
      </c>
      <c r="C5475" s="283">
        <f t="shared" si="84"/>
        <v>10279165166</v>
      </c>
      <c r="D5475" s="57"/>
      <c r="E5475" s="57"/>
      <c r="F5475" s="279">
        <v>740475054</v>
      </c>
      <c r="G5475" s="286">
        <v>764562792</v>
      </c>
      <c r="H5475" s="278">
        <v>44792</v>
      </c>
      <c r="I5475" s="278"/>
      <c r="K5475" s="57"/>
      <c r="L5475" s="57"/>
      <c r="M5475" s="274"/>
      <c r="N5475" s="274"/>
      <c r="O5475" s="57"/>
    </row>
    <row r="5476" spans="1:15">
      <c r="A5476" s="57"/>
      <c r="B5476" s="278">
        <v>48480</v>
      </c>
      <c r="C5476" s="283">
        <f t="shared" si="84"/>
        <v>9645578733</v>
      </c>
      <c r="D5476" s="57"/>
      <c r="E5476" s="57"/>
      <c r="F5476" s="279">
        <v>106888621</v>
      </c>
      <c r="G5476" s="286">
        <v>764792566</v>
      </c>
      <c r="H5476" s="278">
        <v>43877</v>
      </c>
      <c r="I5476" s="278"/>
      <c r="K5476" s="57"/>
      <c r="L5476" s="57"/>
      <c r="M5476" s="274"/>
      <c r="N5476" s="274"/>
      <c r="O5476" s="57"/>
    </row>
    <row r="5477" spans="1:15">
      <c r="A5477" s="57"/>
      <c r="B5477" s="278">
        <v>48481</v>
      </c>
      <c r="C5477" s="283">
        <f t="shared" si="84"/>
        <v>9760292502</v>
      </c>
      <c r="D5477" s="57"/>
      <c r="E5477" s="57"/>
      <c r="F5477" s="279">
        <v>221602390</v>
      </c>
      <c r="G5477" s="286">
        <v>765102227</v>
      </c>
      <c r="H5477" s="278">
        <v>45487</v>
      </c>
      <c r="I5477" s="278"/>
      <c r="K5477" s="57"/>
      <c r="L5477" s="57"/>
      <c r="M5477" s="274"/>
      <c r="N5477" s="274"/>
      <c r="O5477" s="57"/>
    </row>
    <row r="5478" spans="1:15">
      <c r="A5478" s="57"/>
      <c r="B5478" s="278">
        <v>48482</v>
      </c>
      <c r="C5478" s="283">
        <f t="shared" si="84"/>
        <v>9677000466</v>
      </c>
      <c r="D5478" s="57"/>
      <c r="E5478" s="57"/>
      <c r="F5478" s="279">
        <v>138310354</v>
      </c>
      <c r="G5478" s="286">
        <v>765145452</v>
      </c>
      <c r="H5478" s="278">
        <v>43374</v>
      </c>
      <c r="I5478" s="278"/>
      <c r="K5478" s="57"/>
      <c r="L5478" s="57"/>
      <c r="M5478" s="274"/>
      <c r="N5478" s="274"/>
      <c r="O5478" s="57"/>
    </row>
    <row r="5479" spans="1:15">
      <c r="A5479" s="57"/>
      <c r="B5479" s="278">
        <v>48483</v>
      </c>
      <c r="C5479" s="283">
        <f t="shared" si="84"/>
        <v>9862420744</v>
      </c>
      <c r="D5479" s="57"/>
      <c r="E5479" s="57"/>
      <c r="F5479" s="279">
        <v>323730632</v>
      </c>
      <c r="G5479" s="286">
        <v>765196944</v>
      </c>
      <c r="H5479" s="278">
        <v>46444</v>
      </c>
      <c r="I5479" s="278"/>
      <c r="K5479" s="57"/>
      <c r="L5479" s="57"/>
      <c r="M5479" s="274"/>
      <c r="N5479" s="274"/>
      <c r="O5479" s="57"/>
    </row>
    <row r="5480" spans="1:15">
      <c r="A5480" s="57"/>
      <c r="B5480" s="278">
        <v>48484</v>
      </c>
      <c r="C5480" s="283">
        <f t="shared" si="84"/>
        <v>10035257915</v>
      </c>
      <c r="D5480" s="57"/>
      <c r="E5480" s="57"/>
      <c r="F5480" s="279">
        <v>496567803</v>
      </c>
      <c r="G5480" s="286">
        <v>765230623</v>
      </c>
      <c r="H5480" s="278">
        <v>49073</v>
      </c>
      <c r="I5480" s="278"/>
      <c r="K5480" s="57"/>
      <c r="L5480" s="57"/>
      <c r="M5480" s="274"/>
      <c r="N5480" s="274"/>
      <c r="O5480" s="57"/>
    </row>
    <row r="5481" spans="1:15">
      <c r="A5481" s="57"/>
      <c r="B5481" s="278">
        <v>48485</v>
      </c>
      <c r="C5481" s="283">
        <f t="shared" si="84"/>
        <v>9774866685</v>
      </c>
      <c r="D5481" s="57"/>
      <c r="E5481" s="57"/>
      <c r="F5481" s="279">
        <v>236176573</v>
      </c>
      <c r="G5481" s="286">
        <v>765310352</v>
      </c>
      <c r="H5481" s="278">
        <v>45521</v>
      </c>
      <c r="I5481" s="278"/>
      <c r="K5481" s="57"/>
      <c r="L5481" s="57"/>
      <c r="M5481" s="274"/>
      <c r="N5481" s="274"/>
      <c r="O5481" s="57"/>
    </row>
    <row r="5482" spans="1:15">
      <c r="A5482" s="57"/>
      <c r="B5482" s="278">
        <v>48486</v>
      </c>
      <c r="C5482" s="283">
        <f t="shared" si="84"/>
        <v>9714191246</v>
      </c>
      <c r="D5482" s="57"/>
      <c r="E5482" s="57"/>
      <c r="F5482" s="279">
        <v>175501134</v>
      </c>
      <c r="G5482" s="286">
        <v>765415875</v>
      </c>
      <c r="H5482" s="278">
        <v>45320</v>
      </c>
      <c r="I5482" s="278"/>
      <c r="K5482" s="57"/>
      <c r="L5482" s="57"/>
      <c r="M5482" s="274"/>
      <c r="N5482" s="274"/>
      <c r="O5482" s="57"/>
    </row>
    <row r="5483" spans="1:15">
      <c r="A5483" s="57"/>
      <c r="B5483" s="278">
        <v>48487</v>
      </c>
      <c r="C5483" s="283">
        <f t="shared" si="84"/>
        <v>10312211456</v>
      </c>
      <c r="D5483" s="57"/>
      <c r="E5483" s="57"/>
      <c r="F5483" s="279">
        <v>773521344</v>
      </c>
      <c r="G5483" s="286">
        <v>765466526</v>
      </c>
      <c r="H5483" s="278">
        <v>43469</v>
      </c>
      <c r="I5483" s="278"/>
      <c r="K5483" s="57"/>
      <c r="L5483" s="57"/>
      <c r="M5483" s="274"/>
      <c r="N5483" s="274"/>
      <c r="O5483" s="57"/>
    </row>
    <row r="5484" spans="1:15">
      <c r="A5484" s="57"/>
      <c r="B5484" s="278">
        <v>48488</v>
      </c>
      <c r="C5484" s="283">
        <f t="shared" si="84"/>
        <v>10406163316</v>
      </c>
      <c r="D5484" s="57"/>
      <c r="E5484" s="57"/>
      <c r="F5484" s="279">
        <v>867473204</v>
      </c>
      <c r="G5484" s="286">
        <v>765600329</v>
      </c>
      <c r="H5484" s="278">
        <v>49485</v>
      </c>
      <c r="I5484" s="278"/>
      <c r="K5484" s="57"/>
      <c r="L5484" s="57"/>
      <c r="M5484" s="274"/>
      <c r="N5484" s="274"/>
      <c r="O5484" s="57"/>
    </row>
    <row r="5485" spans="1:15">
      <c r="A5485" s="57"/>
      <c r="B5485" s="278">
        <v>48489</v>
      </c>
      <c r="C5485" s="283">
        <f t="shared" si="84"/>
        <v>10177759555</v>
      </c>
      <c r="D5485" s="57"/>
      <c r="E5485" s="57"/>
      <c r="F5485" s="279">
        <v>639069443</v>
      </c>
      <c r="G5485" s="286">
        <v>765607170</v>
      </c>
      <c r="H5485" s="278">
        <v>43688</v>
      </c>
      <c r="I5485" s="278"/>
      <c r="K5485" s="57"/>
      <c r="L5485" s="57"/>
      <c r="M5485" s="274"/>
      <c r="N5485" s="274"/>
      <c r="O5485" s="57"/>
    </row>
    <row r="5486" spans="1:15">
      <c r="A5486" s="57"/>
      <c r="B5486" s="278">
        <v>48490</v>
      </c>
      <c r="C5486" s="283">
        <f t="shared" si="84"/>
        <v>10044803942</v>
      </c>
      <c r="D5486" s="57"/>
      <c r="E5486" s="57"/>
      <c r="F5486" s="279">
        <v>506113830</v>
      </c>
      <c r="G5486" s="286">
        <v>765647268</v>
      </c>
      <c r="H5486" s="278">
        <v>48789</v>
      </c>
      <c r="I5486" s="278"/>
      <c r="K5486" s="57"/>
      <c r="L5486" s="57"/>
      <c r="M5486" s="274"/>
      <c r="N5486" s="274"/>
      <c r="O5486" s="57"/>
    </row>
    <row r="5487" spans="1:15">
      <c r="A5487" s="57"/>
      <c r="B5487" s="278">
        <v>48491</v>
      </c>
      <c r="C5487" s="283">
        <f t="shared" si="84"/>
        <v>9723090311</v>
      </c>
      <c r="D5487" s="57"/>
      <c r="E5487" s="57"/>
      <c r="F5487" s="279">
        <v>184400199</v>
      </c>
      <c r="G5487" s="286">
        <v>765752955</v>
      </c>
      <c r="H5487" s="278">
        <v>50166</v>
      </c>
      <c r="I5487" s="278"/>
      <c r="K5487" s="57"/>
      <c r="L5487" s="57"/>
      <c r="M5487" s="274"/>
      <c r="N5487" s="274"/>
      <c r="O5487" s="57"/>
    </row>
    <row r="5488" spans="1:15">
      <c r="A5488" s="57"/>
      <c r="B5488" s="278">
        <v>48492</v>
      </c>
      <c r="C5488" s="283">
        <f t="shared" si="84"/>
        <v>9686140432</v>
      </c>
      <c r="D5488" s="57"/>
      <c r="E5488" s="57"/>
      <c r="F5488" s="279">
        <v>147450320</v>
      </c>
      <c r="G5488" s="286">
        <v>765755435</v>
      </c>
      <c r="H5488" s="278">
        <v>45690</v>
      </c>
      <c r="I5488" s="278"/>
      <c r="K5488" s="57"/>
      <c r="L5488" s="57"/>
      <c r="M5488" s="274"/>
      <c r="N5488" s="274"/>
      <c r="O5488" s="57"/>
    </row>
    <row r="5489" spans="1:15">
      <c r="A5489" s="57"/>
      <c r="B5489" s="278">
        <v>48493</v>
      </c>
      <c r="C5489" s="283">
        <f t="shared" si="84"/>
        <v>9876249890</v>
      </c>
      <c r="D5489" s="57"/>
      <c r="E5489" s="57"/>
      <c r="F5489" s="279">
        <v>337559778</v>
      </c>
      <c r="G5489" s="286">
        <v>765764219</v>
      </c>
      <c r="H5489" s="278">
        <v>46213</v>
      </c>
      <c r="I5489" s="278"/>
      <c r="K5489" s="57"/>
      <c r="L5489" s="57"/>
      <c r="M5489" s="274"/>
      <c r="N5489" s="274"/>
      <c r="O5489" s="57"/>
    </row>
    <row r="5490" spans="1:15">
      <c r="A5490" s="57"/>
      <c r="B5490" s="278">
        <v>48494</v>
      </c>
      <c r="C5490" s="283">
        <f t="shared" si="84"/>
        <v>10150624980</v>
      </c>
      <c r="D5490" s="57"/>
      <c r="E5490" s="57"/>
      <c r="F5490" s="279">
        <v>611934868</v>
      </c>
      <c r="G5490" s="286">
        <v>765813015</v>
      </c>
      <c r="H5490" s="278">
        <v>45779</v>
      </c>
      <c r="I5490" s="278"/>
      <c r="K5490" s="57"/>
      <c r="L5490" s="57"/>
      <c r="M5490" s="274"/>
      <c r="N5490" s="274"/>
      <c r="O5490" s="57"/>
    </row>
    <row r="5491" spans="1:15">
      <c r="A5491" s="57"/>
      <c r="B5491" s="278">
        <v>48495</v>
      </c>
      <c r="C5491" s="283">
        <f t="shared" si="84"/>
        <v>9807733985</v>
      </c>
      <c r="D5491" s="57"/>
      <c r="E5491" s="57"/>
      <c r="F5491" s="279">
        <v>269043873</v>
      </c>
      <c r="G5491" s="286">
        <v>766527004</v>
      </c>
      <c r="H5491" s="278">
        <v>45087</v>
      </c>
      <c r="I5491" s="278"/>
      <c r="K5491" s="57"/>
      <c r="L5491" s="57"/>
      <c r="M5491" s="274"/>
      <c r="N5491" s="274"/>
      <c r="O5491" s="57"/>
    </row>
    <row r="5492" spans="1:15">
      <c r="A5492" s="57"/>
      <c r="B5492" s="278">
        <v>48496</v>
      </c>
      <c r="C5492" s="283">
        <f t="shared" si="84"/>
        <v>10430361606</v>
      </c>
      <c r="D5492" s="57"/>
      <c r="E5492" s="57"/>
      <c r="F5492" s="279">
        <v>891671494</v>
      </c>
      <c r="G5492" s="286">
        <v>766540364</v>
      </c>
      <c r="H5492" s="278">
        <v>43593</v>
      </c>
      <c r="I5492" s="278"/>
      <c r="K5492" s="57"/>
      <c r="L5492" s="57"/>
      <c r="M5492" s="274"/>
      <c r="N5492" s="274"/>
      <c r="O5492" s="57"/>
    </row>
    <row r="5493" spans="1:15">
      <c r="A5493" s="57"/>
      <c r="B5493" s="278">
        <v>48497</v>
      </c>
      <c r="C5493" s="283">
        <f t="shared" si="84"/>
        <v>10000708254</v>
      </c>
      <c r="D5493" s="57"/>
      <c r="E5493" s="57"/>
      <c r="F5493" s="279">
        <v>462018142</v>
      </c>
      <c r="G5493" s="286">
        <v>766569461</v>
      </c>
      <c r="H5493" s="278">
        <v>43251</v>
      </c>
      <c r="I5493" s="278"/>
      <c r="K5493" s="57"/>
      <c r="L5493" s="57"/>
      <c r="M5493" s="274"/>
      <c r="N5493" s="274"/>
      <c r="O5493" s="57"/>
    </row>
    <row r="5494" spans="1:15">
      <c r="A5494" s="57"/>
      <c r="B5494" s="278">
        <v>48498</v>
      </c>
      <c r="C5494" s="283">
        <f t="shared" si="84"/>
        <v>9707992412</v>
      </c>
      <c r="D5494" s="57"/>
      <c r="E5494" s="57"/>
      <c r="F5494" s="279">
        <v>169302300</v>
      </c>
      <c r="G5494" s="286">
        <v>766572979</v>
      </c>
      <c r="H5494" s="278">
        <v>47960</v>
      </c>
      <c r="I5494" s="278"/>
      <c r="K5494" s="57"/>
      <c r="L5494" s="57"/>
      <c r="M5494" s="274"/>
      <c r="N5494" s="274"/>
      <c r="O5494" s="57"/>
    </row>
    <row r="5495" spans="1:15">
      <c r="A5495" s="57"/>
      <c r="B5495" s="278">
        <v>48499</v>
      </c>
      <c r="C5495" s="283">
        <f t="shared" si="84"/>
        <v>9896840899</v>
      </c>
      <c r="D5495" s="57"/>
      <c r="E5495" s="57"/>
      <c r="F5495" s="279">
        <v>358150787</v>
      </c>
      <c r="G5495" s="286">
        <v>766743140</v>
      </c>
      <c r="H5495" s="278">
        <v>48007</v>
      </c>
      <c r="I5495" s="278"/>
      <c r="K5495" s="57"/>
      <c r="L5495" s="57"/>
      <c r="M5495" s="274"/>
      <c r="N5495" s="274"/>
      <c r="O5495" s="57"/>
    </row>
    <row r="5496" spans="1:15">
      <c r="A5496" s="57"/>
      <c r="B5496" s="278">
        <v>48500</v>
      </c>
      <c r="C5496" s="283">
        <f t="shared" si="84"/>
        <v>9691727005</v>
      </c>
      <c r="D5496" s="57"/>
      <c r="E5496" s="57"/>
      <c r="F5496" s="279">
        <v>153036893</v>
      </c>
      <c r="G5496" s="286">
        <v>767212483</v>
      </c>
      <c r="H5496" s="278">
        <v>49287</v>
      </c>
      <c r="I5496" s="278"/>
      <c r="K5496" s="57"/>
      <c r="L5496" s="57"/>
      <c r="M5496" s="274"/>
      <c r="N5496" s="274"/>
      <c r="O5496" s="57"/>
    </row>
    <row r="5497" spans="1:15">
      <c r="A5497" s="57"/>
      <c r="B5497" s="278">
        <v>48501</v>
      </c>
      <c r="C5497" s="283">
        <f t="shared" si="84"/>
        <v>9662062590</v>
      </c>
      <c r="D5497" s="57"/>
      <c r="E5497" s="57"/>
      <c r="F5497" s="279">
        <v>123372478</v>
      </c>
      <c r="G5497" s="286">
        <v>767326552</v>
      </c>
      <c r="H5497" s="278">
        <v>44343</v>
      </c>
      <c r="I5497" s="278"/>
      <c r="K5497" s="57"/>
      <c r="L5497" s="57"/>
      <c r="M5497" s="274"/>
      <c r="N5497" s="274"/>
      <c r="O5497" s="57"/>
    </row>
    <row r="5498" spans="1:15">
      <c r="A5498" s="57"/>
      <c r="B5498" s="278">
        <v>48502</v>
      </c>
      <c r="C5498" s="283">
        <f t="shared" si="84"/>
        <v>10505831401</v>
      </c>
      <c r="D5498" s="57"/>
      <c r="E5498" s="57"/>
      <c r="F5498" s="279">
        <v>967141289</v>
      </c>
      <c r="G5498" s="286">
        <v>767541371</v>
      </c>
      <c r="H5498" s="278">
        <v>48440</v>
      </c>
      <c r="I5498" s="278"/>
      <c r="K5498" s="57"/>
      <c r="L5498" s="57"/>
      <c r="M5498" s="274"/>
      <c r="N5498" s="274"/>
      <c r="O5498" s="57"/>
    </row>
    <row r="5499" spans="1:15">
      <c r="A5499" s="57"/>
      <c r="B5499" s="278">
        <v>48503</v>
      </c>
      <c r="C5499" s="283">
        <f t="shared" si="84"/>
        <v>10313505237</v>
      </c>
      <c r="D5499" s="57"/>
      <c r="E5499" s="57"/>
      <c r="F5499" s="279">
        <v>774815125</v>
      </c>
      <c r="G5499" s="286">
        <v>767783537</v>
      </c>
      <c r="H5499" s="278">
        <v>47530</v>
      </c>
      <c r="I5499" s="278"/>
      <c r="K5499" s="57"/>
      <c r="L5499" s="57"/>
      <c r="M5499" s="274"/>
      <c r="N5499" s="274"/>
      <c r="O5499" s="57"/>
    </row>
    <row r="5500" spans="1:15">
      <c r="A5500" s="57"/>
      <c r="B5500" s="278">
        <v>48504</v>
      </c>
      <c r="C5500" s="283">
        <f t="shared" si="84"/>
        <v>9880880063</v>
      </c>
      <c r="D5500" s="57"/>
      <c r="E5500" s="57"/>
      <c r="F5500" s="279">
        <v>342189951</v>
      </c>
      <c r="G5500" s="286">
        <v>767861769</v>
      </c>
      <c r="H5500" s="278">
        <v>44666</v>
      </c>
      <c r="I5500" s="278"/>
      <c r="K5500" s="57"/>
      <c r="L5500" s="57"/>
      <c r="M5500" s="274"/>
      <c r="N5500" s="274"/>
      <c r="O5500" s="57"/>
    </row>
    <row r="5501" spans="1:15">
      <c r="A5501" s="57"/>
      <c r="B5501" s="278">
        <v>48505</v>
      </c>
      <c r="C5501" s="283">
        <f t="shared" si="84"/>
        <v>9661946920</v>
      </c>
      <c r="D5501" s="57"/>
      <c r="E5501" s="57"/>
      <c r="F5501" s="279">
        <v>123256808</v>
      </c>
      <c r="G5501" s="286">
        <v>768029272</v>
      </c>
      <c r="H5501" s="278">
        <v>48465</v>
      </c>
      <c r="I5501" s="278"/>
      <c r="K5501" s="57"/>
      <c r="L5501" s="57"/>
      <c r="M5501" s="274"/>
      <c r="N5501" s="274"/>
      <c r="O5501" s="57"/>
    </row>
    <row r="5502" spans="1:15">
      <c r="A5502" s="57"/>
      <c r="B5502" s="278">
        <v>48506</v>
      </c>
      <c r="C5502" s="283">
        <f t="shared" si="84"/>
        <v>9941072498</v>
      </c>
      <c r="D5502" s="57"/>
      <c r="E5502" s="57"/>
      <c r="F5502" s="279">
        <v>402382386</v>
      </c>
      <c r="G5502" s="286">
        <v>768085204</v>
      </c>
      <c r="H5502" s="278">
        <v>45991</v>
      </c>
      <c r="I5502" s="278"/>
      <c r="K5502" s="57"/>
      <c r="L5502" s="57"/>
      <c r="M5502" s="274"/>
      <c r="N5502" s="274"/>
      <c r="O5502" s="57"/>
    </row>
    <row r="5503" spans="1:15">
      <c r="A5503" s="57"/>
      <c r="B5503" s="278">
        <v>48507</v>
      </c>
      <c r="C5503" s="283">
        <f t="shared" si="84"/>
        <v>10531247956</v>
      </c>
      <c r="D5503" s="57"/>
      <c r="E5503" s="57"/>
      <c r="F5503" s="279">
        <v>992557844</v>
      </c>
      <c r="G5503" s="286">
        <v>768468846</v>
      </c>
      <c r="H5503" s="278">
        <v>47131</v>
      </c>
      <c r="I5503" s="278"/>
      <c r="K5503" s="57"/>
      <c r="L5503" s="57"/>
      <c r="M5503" s="274"/>
      <c r="N5503" s="274"/>
      <c r="O5503" s="57"/>
    </row>
    <row r="5504" spans="1:15">
      <c r="A5504" s="57"/>
      <c r="B5504" s="278">
        <v>48508</v>
      </c>
      <c r="C5504" s="283">
        <f t="shared" si="84"/>
        <v>9908281004</v>
      </c>
      <c r="D5504" s="57"/>
      <c r="E5504" s="57"/>
      <c r="F5504" s="279">
        <v>369590892</v>
      </c>
      <c r="G5504" s="286">
        <v>768568664</v>
      </c>
      <c r="H5504" s="278">
        <v>49911</v>
      </c>
      <c r="I5504" s="278"/>
      <c r="K5504" s="57"/>
      <c r="L5504" s="57"/>
      <c r="M5504" s="274"/>
      <c r="N5504" s="274"/>
      <c r="O5504" s="57"/>
    </row>
    <row r="5505" spans="1:15">
      <c r="A5505" s="57"/>
      <c r="B5505" s="278">
        <v>48509</v>
      </c>
      <c r="C5505" s="283">
        <f t="shared" si="84"/>
        <v>10411264457</v>
      </c>
      <c r="D5505" s="57"/>
      <c r="E5505" s="57"/>
      <c r="F5505" s="279">
        <v>872574345</v>
      </c>
      <c r="G5505" s="286">
        <v>768631578</v>
      </c>
      <c r="H5505" s="278">
        <v>46433</v>
      </c>
      <c r="I5505" s="278"/>
      <c r="K5505" s="57"/>
      <c r="L5505" s="57"/>
      <c r="M5505" s="274"/>
      <c r="N5505" s="274"/>
      <c r="O5505" s="57"/>
    </row>
    <row r="5506" spans="1:15">
      <c r="A5506" s="57"/>
      <c r="B5506" s="278">
        <v>48510</v>
      </c>
      <c r="C5506" s="283">
        <f t="shared" si="84"/>
        <v>10043121978</v>
      </c>
      <c r="D5506" s="57"/>
      <c r="E5506" s="57"/>
      <c r="F5506" s="279">
        <v>504431866</v>
      </c>
      <c r="G5506" s="286">
        <v>768889058</v>
      </c>
      <c r="H5506" s="278">
        <v>49569</v>
      </c>
      <c r="I5506" s="278"/>
      <c r="K5506" s="57"/>
      <c r="L5506" s="57"/>
      <c r="M5506" s="274"/>
      <c r="N5506" s="274"/>
      <c r="O5506" s="57"/>
    </row>
    <row r="5507" spans="1:15">
      <c r="A5507" s="57"/>
      <c r="B5507" s="278">
        <v>48511</v>
      </c>
      <c r="C5507" s="283">
        <f t="shared" si="84"/>
        <v>9694170068</v>
      </c>
      <c r="D5507" s="57"/>
      <c r="E5507" s="57"/>
      <c r="F5507" s="279">
        <v>155479956</v>
      </c>
      <c r="G5507" s="286">
        <v>769010317</v>
      </c>
      <c r="H5507" s="278">
        <v>44471</v>
      </c>
      <c r="I5507" s="278"/>
      <c r="K5507" s="57"/>
      <c r="L5507" s="57"/>
      <c r="M5507" s="274"/>
      <c r="N5507" s="274"/>
      <c r="O5507" s="57"/>
    </row>
    <row r="5508" spans="1:15">
      <c r="A5508" s="57"/>
      <c r="B5508" s="278">
        <v>48512</v>
      </c>
      <c r="C5508" s="283">
        <f t="shared" si="84"/>
        <v>10231574049</v>
      </c>
      <c r="D5508" s="57"/>
      <c r="E5508" s="57"/>
      <c r="F5508" s="279">
        <v>692883937</v>
      </c>
      <c r="G5508" s="286">
        <v>769280264</v>
      </c>
      <c r="H5508" s="278">
        <v>50176</v>
      </c>
      <c r="I5508" s="278"/>
      <c r="K5508" s="57"/>
      <c r="L5508" s="57"/>
      <c r="M5508" s="274"/>
      <c r="N5508" s="274"/>
      <c r="O5508" s="57"/>
    </row>
    <row r="5509" spans="1:15">
      <c r="A5509" s="57"/>
      <c r="B5509" s="278">
        <v>48513</v>
      </c>
      <c r="C5509" s="283">
        <f t="shared" si="84"/>
        <v>9720773558</v>
      </c>
      <c r="D5509" s="57"/>
      <c r="E5509" s="57"/>
      <c r="F5509" s="279">
        <v>182083446</v>
      </c>
      <c r="G5509" s="286">
        <v>769839411</v>
      </c>
      <c r="H5509" s="278">
        <v>45890</v>
      </c>
      <c r="I5509" s="278"/>
      <c r="K5509" s="57"/>
      <c r="L5509" s="57"/>
      <c r="M5509" s="274"/>
      <c r="N5509" s="274"/>
      <c r="O5509" s="57"/>
    </row>
    <row r="5510" spans="1:15">
      <c r="A5510" s="57"/>
      <c r="B5510" s="278">
        <v>48514</v>
      </c>
      <c r="C5510" s="283">
        <f t="shared" si="84"/>
        <v>9698863082</v>
      </c>
      <c r="D5510" s="57"/>
      <c r="E5510" s="57"/>
      <c r="F5510" s="279">
        <v>160172970</v>
      </c>
      <c r="G5510" s="286">
        <v>769928563</v>
      </c>
      <c r="H5510" s="278">
        <v>46476</v>
      </c>
      <c r="I5510" s="278"/>
      <c r="K5510" s="57"/>
      <c r="L5510" s="57"/>
      <c r="M5510" s="274"/>
      <c r="N5510" s="274"/>
      <c r="O5510" s="57"/>
    </row>
    <row r="5511" spans="1:15">
      <c r="A5511" s="57"/>
      <c r="B5511" s="278">
        <v>48515</v>
      </c>
      <c r="C5511" s="283">
        <f t="shared" si="84"/>
        <v>9754311878</v>
      </c>
      <c r="D5511" s="57"/>
      <c r="E5511" s="57"/>
      <c r="F5511" s="279">
        <v>215621766</v>
      </c>
      <c r="G5511" s="286">
        <v>770265260</v>
      </c>
      <c r="H5511" s="278">
        <v>49005</v>
      </c>
      <c r="I5511" s="278"/>
      <c r="K5511" s="57"/>
      <c r="L5511" s="57"/>
      <c r="M5511" s="274"/>
      <c r="N5511" s="274"/>
      <c r="O5511" s="57"/>
    </row>
    <row r="5512" spans="1:15">
      <c r="A5512" s="57"/>
      <c r="B5512" s="278">
        <v>48516</v>
      </c>
      <c r="C5512" s="283">
        <f t="shared" si="84"/>
        <v>9856399580</v>
      </c>
      <c r="D5512" s="57"/>
      <c r="E5512" s="57"/>
      <c r="F5512" s="279">
        <v>317709468</v>
      </c>
      <c r="G5512" s="286">
        <v>770380999</v>
      </c>
      <c r="H5512" s="278">
        <v>43689</v>
      </c>
      <c r="I5512" s="278"/>
      <c r="K5512" s="57"/>
      <c r="L5512" s="57"/>
      <c r="M5512" s="274"/>
      <c r="N5512" s="274"/>
      <c r="O5512" s="57"/>
    </row>
    <row r="5513" spans="1:15">
      <c r="A5513" s="57"/>
      <c r="B5513" s="278">
        <v>48517</v>
      </c>
      <c r="C5513" s="283">
        <f t="shared" si="84"/>
        <v>9836078567</v>
      </c>
      <c r="D5513" s="57"/>
      <c r="E5513" s="57"/>
      <c r="F5513" s="279">
        <v>297388455</v>
      </c>
      <c r="G5513" s="286">
        <v>770673944</v>
      </c>
      <c r="H5513" s="278">
        <v>44928</v>
      </c>
      <c r="I5513" s="278"/>
      <c r="K5513" s="57"/>
      <c r="L5513" s="57"/>
      <c r="M5513" s="274"/>
      <c r="N5513" s="274"/>
      <c r="O5513" s="57"/>
    </row>
    <row r="5514" spans="1:15">
      <c r="A5514" s="57"/>
      <c r="B5514" s="278">
        <v>48518</v>
      </c>
      <c r="C5514" s="283">
        <f t="shared" si="84"/>
        <v>10406117711</v>
      </c>
      <c r="D5514" s="57"/>
      <c r="E5514" s="57"/>
      <c r="F5514" s="279">
        <v>867427599</v>
      </c>
      <c r="G5514" s="286">
        <v>770711931</v>
      </c>
      <c r="H5514" s="278">
        <v>44603</v>
      </c>
      <c r="I5514" s="278"/>
      <c r="K5514" s="57"/>
      <c r="L5514" s="57"/>
      <c r="M5514" s="274"/>
      <c r="N5514" s="274"/>
      <c r="O5514" s="57"/>
    </row>
    <row r="5515" spans="1:15">
      <c r="A5515" s="57"/>
      <c r="B5515" s="278">
        <v>48519</v>
      </c>
      <c r="C5515" s="283">
        <f t="shared" si="84"/>
        <v>10461121182</v>
      </c>
      <c r="D5515" s="57"/>
      <c r="E5515" s="57"/>
      <c r="F5515" s="279">
        <v>922431070</v>
      </c>
      <c r="G5515" s="286">
        <v>770713459</v>
      </c>
      <c r="H5515" s="278">
        <v>48780</v>
      </c>
      <c r="I5515" s="278"/>
      <c r="K5515" s="57"/>
      <c r="L5515" s="57"/>
      <c r="M5515" s="274"/>
      <c r="N5515" s="274"/>
      <c r="O5515" s="57"/>
    </row>
    <row r="5516" spans="1:15">
      <c r="A5516" s="57"/>
      <c r="B5516" s="278">
        <v>48520</v>
      </c>
      <c r="C5516" s="283">
        <f t="shared" si="84"/>
        <v>9997514401</v>
      </c>
      <c r="D5516" s="57"/>
      <c r="E5516" s="57"/>
      <c r="F5516" s="279">
        <v>458824289</v>
      </c>
      <c r="G5516" s="286">
        <v>770937024</v>
      </c>
      <c r="H5516" s="278">
        <v>43984</v>
      </c>
      <c r="I5516" s="278"/>
      <c r="K5516" s="57"/>
      <c r="L5516" s="57"/>
      <c r="M5516" s="274"/>
      <c r="N5516" s="274"/>
      <c r="O5516" s="57"/>
    </row>
    <row r="5517" spans="1:15">
      <c r="A5517" s="57"/>
      <c r="B5517" s="278">
        <v>48521</v>
      </c>
      <c r="C5517" s="283">
        <f t="shared" si="84"/>
        <v>9769691355</v>
      </c>
      <c r="D5517" s="57"/>
      <c r="E5517" s="57"/>
      <c r="F5517" s="279">
        <v>231001243</v>
      </c>
      <c r="G5517" s="286">
        <v>770953612</v>
      </c>
      <c r="H5517" s="278">
        <v>46080</v>
      </c>
      <c r="I5517" s="278"/>
      <c r="K5517" s="57"/>
      <c r="L5517" s="57"/>
      <c r="M5517" s="274"/>
      <c r="N5517" s="274"/>
      <c r="O5517" s="57"/>
    </row>
    <row r="5518" spans="1:15">
      <c r="A5518" s="57"/>
      <c r="B5518" s="278">
        <v>48522</v>
      </c>
      <c r="C5518" s="283">
        <f t="shared" si="84"/>
        <v>10083576784</v>
      </c>
      <c r="D5518" s="57"/>
      <c r="E5518" s="57"/>
      <c r="F5518" s="279">
        <v>544886672</v>
      </c>
      <c r="G5518" s="286">
        <v>771088966</v>
      </c>
      <c r="H5518" s="278">
        <v>45889</v>
      </c>
      <c r="I5518" s="278"/>
      <c r="K5518" s="57"/>
      <c r="L5518" s="57"/>
      <c r="M5518" s="274"/>
      <c r="N5518" s="274"/>
      <c r="O5518" s="57"/>
    </row>
    <row r="5519" spans="1:15">
      <c r="A5519" s="57"/>
      <c r="B5519" s="278">
        <v>48523</v>
      </c>
      <c r="C5519" s="283">
        <f t="shared" si="84"/>
        <v>10321895489</v>
      </c>
      <c r="D5519" s="57"/>
      <c r="E5519" s="57"/>
      <c r="F5519" s="279">
        <v>783205377</v>
      </c>
      <c r="G5519" s="286">
        <v>771205933</v>
      </c>
      <c r="H5519" s="278">
        <v>46479</v>
      </c>
      <c r="I5519" s="278"/>
      <c r="K5519" s="57"/>
      <c r="L5519" s="57"/>
      <c r="M5519" s="274"/>
      <c r="N5519" s="274"/>
      <c r="O5519" s="57"/>
    </row>
    <row r="5520" spans="1:15">
      <c r="A5520" s="57"/>
      <c r="B5520" s="278">
        <v>48524</v>
      </c>
      <c r="C5520" s="283">
        <f t="shared" si="84"/>
        <v>9932748987</v>
      </c>
      <c r="D5520" s="57"/>
      <c r="E5520" s="57"/>
      <c r="F5520" s="279">
        <v>394058875</v>
      </c>
      <c r="G5520" s="286">
        <v>771422556</v>
      </c>
      <c r="H5520" s="278">
        <v>43942</v>
      </c>
      <c r="I5520" s="278"/>
      <c r="K5520" s="57"/>
      <c r="L5520" s="57"/>
      <c r="M5520" s="274"/>
      <c r="N5520" s="274"/>
      <c r="O5520" s="57"/>
    </row>
    <row r="5521" spans="1:15">
      <c r="A5521" s="57"/>
      <c r="B5521" s="278">
        <v>48525</v>
      </c>
      <c r="C5521" s="283">
        <f t="shared" si="84"/>
        <v>9929769327</v>
      </c>
      <c r="D5521" s="57"/>
      <c r="E5521" s="57"/>
      <c r="F5521" s="279">
        <v>391079215</v>
      </c>
      <c r="G5521" s="286">
        <v>771529181</v>
      </c>
      <c r="H5521" s="278">
        <v>43497</v>
      </c>
      <c r="I5521" s="278"/>
      <c r="K5521" s="57"/>
      <c r="L5521" s="57"/>
      <c r="M5521" s="274"/>
      <c r="N5521" s="274"/>
      <c r="O5521" s="57"/>
    </row>
    <row r="5522" spans="1:15">
      <c r="A5522" s="57"/>
      <c r="B5522" s="278">
        <v>48526</v>
      </c>
      <c r="C5522" s="283">
        <f t="shared" si="84"/>
        <v>10348050144</v>
      </c>
      <c r="D5522" s="57"/>
      <c r="E5522" s="57"/>
      <c r="F5522" s="279">
        <v>809360032</v>
      </c>
      <c r="G5522" s="286">
        <v>771568325</v>
      </c>
      <c r="H5522" s="278">
        <v>43402</v>
      </c>
      <c r="I5522" s="278"/>
      <c r="K5522" s="57"/>
      <c r="L5522" s="57"/>
      <c r="M5522" s="274"/>
      <c r="N5522" s="274"/>
      <c r="O5522" s="57"/>
    </row>
    <row r="5523" spans="1:15">
      <c r="A5523" s="57"/>
      <c r="B5523" s="278">
        <v>48527</v>
      </c>
      <c r="C5523" s="283">
        <f t="shared" si="84"/>
        <v>9773585548</v>
      </c>
      <c r="D5523" s="57"/>
      <c r="E5523" s="57"/>
      <c r="F5523" s="279">
        <v>234895436</v>
      </c>
      <c r="G5523" s="286">
        <v>771632121</v>
      </c>
      <c r="H5523" s="278">
        <v>46597</v>
      </c>
      <c r="I5523" s="278"/>
      <c r="K5523" s="57"/>
      <c r="L5523" s="57"/>
      <c r="M5523" s="274"/>
      <c r="N5523" s="274"/>
      <c r="O5523" s="57"/>
    </row>
    <row r="5524" spans="1:15">
      <c r="A5524" s="57"/>
      <c r="B5524" s="278">
        <v>48528</v>
      </c>
      <c r="C5524" s="283">
        <f t="shared" si="84"/>
        <v>10504627032</v>
      </c>
      <c r="D5524" s="57"/>
      <c r="E5524" s="57"/>
      <c r="F5524" s="279">
        <v>965936920</v>
      </c>
      <c r="G5524" s="286">
        <v>771683375</v>
      </c>
      <c r="H5524" s="278">
        <v>46256</v>
      </c>
      <c r="I5524" s="278"/>
      <c r="K5524" s="57"/>
      <c r="L5524" s="57"/>
      <c r="M5524" s="274"/>
      <c r="N5524" s="274"/>
      <c r="O5524" s="57"/>
    </row>
    <row r="5525" spans="1:15">
      <c r="A5525" s="57"/>
      <c r="B5525" s="278">
        <v>48529</v>
      </c>
      <c r="C5525" s="283">
        <f t="shared" si="84"/>
        <v>10004032706</v>
      </c>
      <c r="D5525" s="57"/>
      <c r="E5525" s="57"/>
      <c r="F5525" s="279">
        <v>465342594</v>
      </c>
      <c r="G5525" s="286">
        <v>771852302</v>
      </c>
      <c r="H5525" s="278">
        <v>44364</v>
      </c>
      <c r="I5525" s="278"/>
      <c r="K5525" s="57"/>
      <c r="L5525" s="57"/>
      <c r="M5525" s="274"/>
      <c r="N5525" s="274"/>
      <c r="O5525" s="57"/>
    </row>
    <row r="5526" spans="1:15">
      <c r="A5526" s="57"/>
      <c r="B5526" s="278">
        <v>48530</v>
      </c>
      <c r="C5526" s="283">
        <f t="shared" si="84"/>
        <v>9742361093</v>
      </c>
      <c r="D5526" s="57"/>
      <c r="E5526" s="57"/>
      <c r="F5526" s="279">
        <v>203670981</v>
      </c>
      <c r="G5526" s="286">
        <v>771947374</v>
      </c>
      <c r="H5526" s="278">
        <v>43341</v>
      </c>
      <c r="I5526" s="278"/>
      <c r="K5526" s="57"/>
      <c r="L5526" s="57"/>
      <c r="M5526" s="274"/>
      <c r="N5526" s="274"/>
      <c r="O5526" s="57"/>
    </row>
    <row r="5527" spans="1:15">
      <c r="A5527" s="57"/>
      <c r="B5527" s="278">
        <v>48531</v>
      </c>
      <c r="C5527" s="283">
        <f t="shared" si="84"/>
        <v>10024184328</v>
      </c>
      <c r="D5527" s="57"/>
      <c r="E5527" s="57"/>
      <c r="F5527" s="279">
        <v>485494216</v>
      </c>
      <c r="G5527" s="286">
        <v>771995184</v>
      </c>
      <c r="H5527" s="278">
        <v>50270</v>
      </c>
      <c r="I5527" s="278"/>
      <c r="K5527" s="57"/>
      <c r="L5527" s="57"/>
      <c r="M5527" s="274"/>
      <c r="N5527" s="274"/>
      <c r="O5527" s="57"/>
    </row>
    <row r="5528" spans="1:15">
      <c r="A5528" s="57"/>
      <c r="B5528" s="278">
        <v>48532</v>
      </c>
      <c r="C5528" s="283">
        <f t="shared" si="84"/>
        <v>10063833248</v>
      </c>
      <c r="D5528" s="57"/>
      <c r="E5528" s="57"/>
      <c r="F5528" s="279">
        <v>525143136</v>
      </c>
      <c r="G5528" s="286">
        <v>772180651</v>
      </c>
      <c r="H5528" s="278">
        <v>50361</v>
      </c>
      <c r="I5528" s="278"/>
      <c r="K5528" s="57"/>
      <c r="L5528" s="57"/>
      <c r="M5528" s="274"/>
      <c r="N5528" s="274"/>
      <c r="O5528" s="57"/>
    </row>
    <row r="5529" spans="1:15">
      <c r="A5529" s="57"/>
      <c r="B5529" s="278">
        <v>48533</v>
      </c>
      <c r="C5529" s="283">
        <f t="shared" si="84"/>
        <v>10390183415</v>
      </c>
      <c r="D5529" s="57"/>
      <c r="E5529" s="57"/>
      <c r="F5529" s="279">
        <v>851493303</v>
      </c>
      <c r="G5529" s="286">
        <v>772205089</v>
      </c>
      <c r="H5529" s="278">
        <v>49285</v>
      </c>
      <c r="I5529" s="278"/>
      <c r="K5529" s="57"/>
      <c r="L5529" s="57"/>
      <c r="M5529" s="274"/>
      <c r="N5529" s="274"/>
      <c r="O5529" s="57"/>
    </row>
    <row r="5530" spans="1:15">
      <c r="A5530" s="57"/>
      <c r="B5530" s="278">
        <v>48534</v>
      </c>
      <c r="C5530" s="283">
        <f t="shared" si="84"/>
        <v>10028074536</v>
      </c>
      <c r="D5530" s="57"/>
      <c r="E5530" s="57"/>
      <c r="F5530" s="279">
        <v>489384424</v>
      </c>
      <c r="G5530" s="286">
        <v>772541633</v>
      </c>
      <c r="H5530" s="278">
        <v>47396</v>
      </c>
      <c r="I5530" s="278"/>
      <c r="K5530" s="57"/>
      <c r="L5530" s="57"/>
      <c r="M5530" s="274"/>
      <c r="N5530" s="274"/>
      <c r="O5530" s="57"/>
    </row>
    <row r="5531" spans="1:15">
      <c r="A5531" s="57"/>
      <c r="B5531" s="278">
        <v>48535</v>
      </c>
      <c r="C5531" s="283">
        <f t="shared" si="84"/>
        <v>10510265637</v>
      </c>
      <c r="D5531" s="57"/>
      <c r="E5531" s="57"/>
      <c r="F5531" s="279">
        <v>971575525</v>
      </c>
      <c r="G5531" s="286">
        <v>772570387</v>
      </c>
      <c r="H5531" s="278">
        <v>46151</v>
      </c>
      <c r="I5531" s="278"/>
      <c r="K5531" s="57"/>
      <c r="L5531" s="57"/>
      <c r="M5531" s="274"/>
      <c r="N5531" s="274"/>
      <c r="O5531" s="57"/>
    </row>
    <row r="5532" spans="1:15">
      <c r="A5532" s="57"/>
      <c r="B5532" s="278">
        <v>48536</v>
      </c>
      <c r="C5532" s="283">
        <f t="shared" si="84"/>
        <v>9738737192</v>
      </c>
      <c r="D5532" s="57"/>
      <c r="E5532" s="57"/>
      <c r="F5532" s="279">
        <v>200047080</v>
      </c>
      <c r="G5532" s="286">
        <v>772693637</v>
      </c>
      <c r="H5532" s="278">
        <v>45474</v>
      </c>
      <c r="I5532" s="278"/>
      <c r="K5532" s="57"/>
      <c r="L5532" s="57"/>
      <c r="M5532" s="274"/>
      <c r="N5532" s="274"/>
      <c r="O5532" s="57"/>
    </row>
    <row r="5533" spans="1:15">
      <c r="A5533" s="57"/>
      <c r="B5533" s="278">
        <v>48537</v>
      </c>
      <c r="C5533" s="283">
        <f t="shared" si="84"/>
        <v>10046672512</v>
      </c>
      <c r="D5533" s="57"/>
      <c r="E5533" s="57"/>
      <c r="F5533" s="279">
        <v>507982400</v>
      </c>
      <c r="G5533" s="286">
        <v>772742520</v>
      </c>
      <c r="H5533" s="278">
        <v>50325</v>
      </c>
      <c r="I5533" s="278"/>
      <c r="K5533" s="57"/>
      <c r="L5533" s="57"/>
      <c r="M5533" s="274"/>
      <c r="N5533" s="274"/>
      <c r="O5533" s="57"/>
    </row>
    <row r="5534" spans="1:15">
      <c r="A5534" s="57"/>
      <c r="B5534" s="278">
        <v>48538</v>
      </c>
      <c r="C5534" s="283">
        <f t="shared" si="84"/>
        <v>10321953612</v>
      </c>
      <c r="D5534" s="57"/>
      <c r="E5534" s="57"/>
      <c r="F5534" s="279">
        <v>783263500</v>
      </c>
      <c r="G5534" s="286">
        <v>772774192</v>
      </c>
      <c r="H5534" s="278">
        <v>48439</v>
      </c>
      <c r="I5534" s="278"/>
      <c r="K5534" s="57"/>
      <c r="L5534" s="57"/>
      <c r="M5534" s="274"/>
      <c r="N5534" s="274"/>
      <c r="O5534" s="57"/>
    </row>
    <row r="5535" spans="1:15">
      <c r="A5535" s="57"/>
      <c r="B5535" s="278">
        <v>48539</v>
      </c>
      <c r="C5535" s="283">
        <f t="shared" si="84"/>
        <v>10352084145</v>
      </c>
      <c r="D5535" s="57"/>
      <c r="E5535" s="57"/>
      <c r="F5535" s="279">
        <v>813394033</v>
      </c>
      <c r="G5535" s="286">
        <v>772792261</v>
      </c>
      <c r="H5535" s="278">
        <v>47878</v>
      </c>
      <c r="I5535" s="278"/>
      <c r="K5535" s="57"/>
      <c r="L5535" s="57"/>
      <c r="M5535" s="274"/>
      <c r="N5535" s="274"/>
      <c r="O5535" s="57"/>
    </row>
    <row r="5536" spans="1:15">
      <c r="A5536" s="57"/>
      <c r="B5536" s="278">
        <v>48540</v>
      </c>
      <c r="C5536" s="283">
        <f t="shared" ref="C5536:C5599" si="85">F5536+(F$88*28679+98765)+(G$88*6587+87654)+(E$88*9537+76543)+(J$88*5713+4528)</f>
        <v>10365417998</v>
      </c>
      <c r="D5536" s="57"/>
      <c r="E5536" s="57"/>
      <c r="F5536" s="279">
        <v>826727886</v>
      </c>
      <c r="G5536" s="286">
        <v>772793277</v>
      </c>
      <c r="H5536" s="278">
        <v>49539</v>
      </c>
      <c r="I5536" s="278"/>
      <c r="K5536" s="57"/>
      <c r="L5536" s="57"/>
      <c r="M5536" s="274"/>
      <c r="N5536" s="274"/>
      <c r="O5536" s="57"/>
    </row>
    <row r="5537" spans="1:15">
      <c r="A5537" s="57"/>
      <c r="B5537" s="278">
        <v>48541</v>
      </c>
      <c r="C5537" s="283">
        <f t="shared" si="85"/>
        <v>10245427601</v>
      </c>
      <c r="D5537" s="57"/>
      <c r="E5537" s="57"/>
      <c r="F5537" s="279">
        <v>706737489</v>
      </c>
      <c r="G5537" s="286">
        <v>773026213</v>
      </c>
      <c r="H5537" s="278">
        <v>48185</v>
      </c>
      <c r="I5537" s="278"/>
      <c r="K5537" s="57"/>
      <c r="L5537" s="57"/>
      <c r="M5537" s="274"/>
      <c r="N5537" s="274"/>
      <c r="O5537" s="57"/>
    </row>
    <row r="5538" spans="1:15">
      <c r="A5538" s="57"/>
      <c r="B5538" s="278">
        <v>48542</v>
      </c>
      <c r="C5538" s="283">
        <f t="shared" si="85"/>
        <v>10071958571</v>
      </c>
      <c r="D5538" s="57"/>
      <c r="E5538" s="57"/>
      <c r="F5538" s="279">
        <v>533268459</v>
      </c>
      <c r="G5538" s="286">
        <v>773030674</v>
      </c>
      <c r="H5538" s="278">
        <v>45948</v>
      </c>
      <c r="I5538" s="278"/>
      <c r="K5538" s="57"/>
      <c r="L5538" s="57"/>
      <c r="M5538" s="274"/>
      <c r="N5538" s="274"/>
      <c r="O5538" s="57"/>
    </row>
    <row r="5539" spans="1:15">
      <c r="A5539" s="57"/>
      <c r="B5539" s="278">
        <v>48543</v>
      </c>
      <c r="C5539" s="283">
        <f t="shared" si="85"/>
        <v>9774680563</v>
      </c>
      <c r="D5539" s="57"/>
      <c r="E5539" s="57"/>
      <c r="F5539" s="279">
        <v>235990451</v>
      </c>
      <c r="G5539" s="286">
        <v>773141685</v>
      </c>
      <c r="H5539" s="278">
        <v>43134</v>
      </c>
      <c r="I5539" s="278"/>
      <c r="K5539" s="57"/>
      <c r="L5539" s="57"/>
      <c r="M5539" s="274"/>
      <c r="N5539" s="274"/>
      <c r="O5539" s="57"/>
    </row>
    <row r="5540" spans="1:15">
      <c r="A5540" s="57"/>
      <c r="B5540" s="278">
        <v>48544</v>
      </c>
      <c r="C5540" s="283">
        <f t="shared" si="85"/>
        <v>9826497237</v>
      </c>
      <c r="D5540" s="57"/>
      <c r="E5540" s="57"/>
      <c r="F5540" s="279">
        <v>287807125</v>
      </c>
      <c r="G5540" s="286">
        <v>773183963</v>
      </c>
      <c r="H5540" s="278">
        <v>45466</v>
      </c>
      <c r="I5540" s="278"/>
      <c r="K5540" s="57"/>
      <c r="L5540" s="57"/>
      <c r="M5540" s="274"/>
      <c r="N5540" s="274"/>
      <c r="O5540" s="57"/>
    </row>
    <row r="5541" spans="1:15">
      <c r="A5541" s="57"/>
      <c r="B5541" s="278">
        <v>48545</v>
      </c>
      <c r="C5541" s="283">
        <f t="shared" si="85"/>
        <v>10068364374</v>
      </c>
      <c r="D5541" s="57"/>
      <c r="E5541" s="57"/>
      <c r="F5541" s="279">
        <v>529674262</v>
      </c>
      <c r="G5541" s="286">
        <v>773206061</v>
      </c>
      <c r="H5541" s="278">
        <v>45589</v>
      </c>
      <c r="I5541" s="278"/>
      <c r="K5541" s="57"/>
      <c r="L5541" s="57"/>
      <c r="M5541" s="274"/>
      <c r="N5541" s="274"/>
      <c r="O5541" s="57"/>
    </row>
    <row r="5542" spans="1:15">
      <c r="A5542" s="57"/>
      <c r="B5542" s="278">
        <v>48546</v>
      </c>
      <c r="C5542" s="283">
        <f t="shared" si="85"/>
        <v>10322973528</v>
      </c>
      <c r="D5542" s="57"/>
      <c r="E5542" s="57"/>
      <c r="F5542" s="279">
        <v>784283416</v>
      </c>
      <c r="G5542" s="286">
        <v>773295243</v>
      </c>
      <c r="H5542" s="278">
        <v>47763</v>
      </c>
      <c r="I5542" s="278"/>
      <c r="K5542" s="57"/>
      <c r="L5542" s="57"/>
      <c r="M5542" s="274"/>
      <c r="N5542" s="274"/>
      <c r="O5542" s="57"/>
    </row>
    <row r="5543" spans="1:15">
      <c r="A5543" s="57"/>
      <c r="B5543" s="278">
        <v>48547</v>
      </c>
      <c r="C5543" s="283">
        <f t="shared" si="85"/>
        <v>9813449274</v>
      </c>
      <c r="D5543" s="57"/>
      <c r="E5543" s="57"/>
      <c r="F5543" s="279">
        <v>274759162</v>
      </c>
      <c r="G5543" s="286">
        <v>773407289</v>
      </c>
      <c r="H5543" s="278">
        <v>48633</v>
      </c>
      <c r="I5543" s="278"/>
      <c r="K5543" s="57"/>
      <c r="L5543" s="57"/>
      <c r="M5543" s="274"/>
      <c r="N5543" s="274"/>
      <c r="O5543" s="57"/>
    </row>
    <row r="5544" spans="1:15">
      <c r="A5544" s="57"/>
      <c r="B5544" s="278">
        <v>48548</v>
      </c>
      <c r="C5544" s="283">
        <f t="shared" si="85"/>
        <v>10502829717</v>
      </c>
      <c r="D5544" s="57"/>
      <c r="E5544" s="57"/>
      <c r="F5544" s="279">
        <v>964139605</v>
      </c>
      <c r="G5544" s="286">
        <v>773521344</v>
      </c>
      <c r="H5544" s="278">
        <v>48487</v>
      </c>
      <c r="I5544" s="278"/>
      <c r="K5544" s="57"/>
      <c r="L5544" s="57"/>
      <c r="M5544" s="274"/>
      <c r="N5544" s="274"/>
      <c r="O5544" s="57"/>
    </row>
    <row r="5545" spans="1:15">
      <c r="A5545" s="57"/>
      <c r="B5545" s="278">
        <v>48549</v>
      </c>
      <c r="C5545" s="283">
        <f t="shared" si="85"/>
        <v>10152083922</v>
      </c>
      <c r="D5545" s="57"/>
      <c r="E5545" s="57"/>
      <c r="F5545" s="279">
        <v>613393810</v>
      </c>
      <c r="G5545" s="286">
        <v>773544460</v>
      </c>
      <c r="H5545" s="278">
        <v>48403</v>
      </c>
      <c r="I5545" s="278"/>
      <c r="K5545" s="57"/>
      <c r="L5545" s="57"/>
      <c r="M5545" s="274"/>
      <c r="N5545" s="274"/>
      <c r="O5545" s="57"/>
    </row>
    <row r="5546" spans="1:15">
      <c r="A5546" s="57"/>
      <c r="B5546" s="278">
        <v>48550</v>
      </c>
      <c r="C5546" s="283">
        <f t="shared" si="85"/>
        <v>10451940301</v>
      </c>
      <c r="D5546" s="57"/>
      <c r="E5546" s="57"/>
      <c r="F5546" s="279">
        <v>913250189</v>
      </c>
      <c r="G5546" s="286">
        <v>774056800</v>
      </c>
      <c r="H5546" s="278">
        <v>45739</v>
      </c>
      <c r="I5546" s="278"/>
      <c r="K5546" s="57"/>
      <c r="L5546" s="57"/>
      <c r="M5546" s="274"/>
      <c r="N5546" s="274"/>
      <c r="O5546" s="57"/>
    </row>
    <row r="5547" spans="1:15">
      <c r="A5547" s="57"/>
      <c r="B5547" s="278">
        <v>48551</v>
      </c>
      <c r="C5547" s="283">
        <f t="shared" si="85"/>
        <v>9652980520</v>
      </c>
      <c r="D5547" s="57"/>
      <c r="E5547" s="57"/>
      <c r="F5547" s="279">
        <v>114290408</v>
      </c>
      <c r="G5547" s="286">
        <v>774296475</v>
      </c>
      <c r="H5547" s="278">
        <v>45423</v>
      </c>
      <c r="I5547" s="278"/>
      <c r="K5547" s="57"/>
      <c r="L5547" s="57"/>
      <c r="M5547" s="274"/>
      <c r="N5547" s="274"/>
      <c r="O5547" s="57"/>
    </row>
    <row r="5548" spans="1:15">
      <c r="A5548" s="57"/>
      <c r="B5548" s="278">
        <v>48552</v>
      </c>
      <c r="C5548" s="283">
        <f t="shared" si="85"/>
        <v>9845986412</v>
      </c>
      <c r="D5548" s="57"/>
      <c r="E5548" s="57"/>
      <c r="F5548" s="279">
        <v>307296300</v>
      </c>
      <c r="G5548" s="286">
        <v>774359946</v>
      </c>
      <c r="H5548" s="278">
        <v>45898</v>
      </c>
      <c r="I5548" s="278"/>
      <c r="K5548" s="57"/>
      <c r="L5548" s="57"/>
      <c r="M5548" s="274"/>
      <c r="N5548" s="274"/>
      <c r="O5548" s="57"/>
    </row>
    <row r="5549" spans="1:15">
      <c r="A5549" s="57"/>
      <c r="B5549" s="278">
        <v>48553</v>
      </c>
      <c r="C5549" s="283">
        <f t="shared" si="85"/>
        <v>10097507989</v>
      </c>
      <c r="D5549" s="57"/>
      <c r="E5549" s="57"/>
      <c r="F5549" s="279">
        <v>558817877</v>
      </c>
      <c r="G5549" s="286">
        <v>774501779</v>
      </c>
      <c r="H5549" s="278">
        <v>48002</v>
      </c>
      <c r="I5549" s="278"/>
      <c r="K5549" s="57"/>
      <c r="L5549" s="57"/>
      <c r="M5549" s="274"/>
      <c r="N5549" s="274"/>
      <c r="O5549" s="57"/>
    </row>
    <row r="5550" spans="1:15">
      <c r="A5550" s="57"/>
      <c r="B5550" s="278">
        <v>48554</v>
      </c>
      <c r="C5550" s="283">
        <f t="shared" si="85"/>
        <v>10196841322</v>
      </c>
      <c r="D5550" s="57"/>
      <c r="E5550" s="57"/>
      <c r="F5550" s="279">
        <v>658151210</v>
      </c>
      <c r="G5550" s="286">
        <v>774540087</v>
      </c>
      <c r="H5550" s="278">
        <v>44911</v>
      </c>
      <c r="I5550" s="278"/>
      <c r="K5550" s="57"/>
      <c r="L5550" s="57"/>
      <c r="M5550" s="274"/>
      <c r="N5550" s="274"/>
      <c r="O5550" s="57"/>
    </row>
    <row r="5551" spans="1:15">
      <c r="A5551" s="57"/>
      <c r="B5551" s="278">
        <v>48555</v>
      </c>
      <c r="C5551" s="283">
        <f t="shared" si="85"/>
        <v>9838680526</v>
      </c>
      <c r="D5551" s="57"/>
      <c r="E5551" s="57"/>
      <c r="F5551" s="279">
        <v>299990414</v>
      </c>
      <c r="G5551" s="286">
        <v>774804832</v>
      </c>
      <c r="H5551" s="278">
        <v>47925</v>
      </c>
      <c r="I5551" s="278"/>
      <c r="K5551" s="57"/>
      <c r="L5551" s="57"/>
      <c r="M5551" s="274"/>
      <c r="N5551" s="274"/>
      <c r="O5551" s="57"/>
    </row>
    <row r="5552" spans="1:15">
      <c r="A5552" s="57"/>
      <c r="B5552" s="278">
        <v>48556</v>
      </c>
      <c r="C5552" s="283">
        <f t="shared" si="85"/>
        <v>9889364021</v>
      </c>
      <c r="D5552" s="57"/>
      <c r="E5552" s="57"/>
      <c r="F5552" s="279">
        <v>350673909</v>
      </c>
      <c r="G5552" s="286">
        <v>774815125</v>
      </c>
      <c r="H5552" s="278">
        <v>48503</v>
      </c>
      <c r="I5552" s="278"/>
      <c r="K5552" s="57"/>
      <c r="L5552" s="57"/>
      <c r="M5552" s="274"/>
      <c r="N5552" s="274"/>
      <c r="O5552" s="57"/>
    </row>
    <row r="5553" spans="1:15">
      <c r="A5553" s="57"/>
      <c r="B5553" s="278">
        <v>48557</v>
      </c>
      <c r="C5553" s="283">
        <f t="shared" si="85"/>
        <v>10103070484</v>
      </c>
      <c r="D5553" s="57"/>
      <c r="E5553" s="57"/>
      <c r="F5553" s="279">
        <v>564380372</v>
      </c>
      <c r="G5553" s="286">
        <v>774918970</v>
      </c>
      <c r="H5553" s="278">
        <v>46429</v>
      </c>
      <c r="I5553" s="278"/>
      <c r="K5553" s="57"/>
      <c r="L5553" s="57"/>
      <c r="M5553" s="274"/>
      <c r="N5553" s="274"/>
      <c r="O5553" s="57"/>
    </row>
    <row r="5554" spans="1:15">
      <c r="A5554" s="57"/>
      <c r="B5554" s="278">
        <v>48558</v>
      </c>
      <c r="C5554" s="283">
        <f t="shared" si="85"/>
        <v>10084129135</v>
      </c>
      <c r="D5554" s="57"/>
      <c r="E5554" s="57"/>
      <c r="F5554" s="279">
        <v>545439023</v>
      </c>
      <c r="G5554" s="286">
        <v>774934819</v>
      </c>
      <c r="H5554" s="278">
        <v>44538</v>
      </c>
      <c r="I5554" s="278"/>
      <c r="K5554" s="57"/>
      <c r="L5554" s="57"/>
      <c r="M5554" s="274"/>
      <c r="N5554" s="274"/>
      <c r="O5554" s="57"/>
    </row>
    <row r="5555" spans="1:15">
      <c r="A5555" s="57"/>
      <c r="B5555" s="278">
        <v>48559</v>
      </c>
      <c r="C5555" s="283">
        <f t="shared" si="85"/>
        <v>10525043313</v>
      </c>
      <c r="D5555" s="57"/>
      <c r="E5555" s="57"/>
      <c r="F5555" s="279">
        <v>986353201</v>
      </c>
      <c r="G5555" s="286">
        <v>774978286</v>
      </c>
      <c r="H5555" s="278">
        <v>45815</v>
      </c>
      <c r="I5555" s="278"/>
      <c r="K5555" s="57"/>
      <c r="L5555" s="57"/>
      <c r="M5555" s="274"/>
      <c r="N5555" s="274"/>
      <c r="O5555" s="57"/>
    </row>
    <row r="5556" spans="1:15">
      <c r="A5556" s="57"/>
      <c r="B5556" s="278">
        <v>48560</v>
      </c>
      <c r="C5556" s="283">
        <f t="shared" si="85"/>
        <v>9675355840</v>
      </c>
      <c r="D5556" s="57"/>
      <c r="E5556" s="57"/>
      <c r="F5556" s="279">
        <v>136665728</v>
      </c>
      <c r="G5556" s="286">
        <v>775291415</v>
      </c>
      <c r="H5556" s="278">
        <v>46679</v>
      </c>
      <c r="I5556" s="278"/>
      <c r="K5556" s="57"/>
      <c r="L5556" s="57"/>
      <c r="M5556" s="274"/>
      <c r="N5556" s="274"/>
      <c r="O5556" s="57"/>
    </row>
    <row r="5557" spans="1:15">
      <c r="A5557" s="57"/>
      <c r="B5557" s="278">
        <v>48561</v>
      </c>
      <c r="C5557" s="283">
        <f t="shared" si="85"/>
        <v>10187217534</v>
      </c>
      <c r="D5557" s="57"/>
      <c r="E5557" s="57"/>
      <c r="F5557" s="279">
        <v>648527422</v>
      </c>
      <c r="G5557" s="286">
        <v>775323181</v>
      </c>
      <c r="H5557" s="278">
        <v>49346</v>
      </c>
      <c r="I5557" s="278"/>
      <c r="K5557" s="57"/>
      <c r="L5557" s="57"/>
      <c r="M5557" s="274"/>
      <c r="N5557" s="274"/>
      <c r="O5557" s="57"/>
    </row>
    <row r="5558" spans="1:15">
      <c r="A5558" s="57"/>
      <c r="B5558" s="278">
        <v>48562</v>
      </c>
      <c r="C5558" s="283">
        <f t="shared" si="85"/>
        <v>10355502213</v>
      </c>
      <c r="D5558" s="57"/>
      <c r="E5558" s="57"/>
      <c r="F5558" s="279">
        <v>816812101</v>
      </c>
      <c r="G5558" s="286">
        <v>775410540</v>
      </c>
      <c r="H5558" s="278">
        <v>48876</v>
      </c>
      <c r="I5558" s="278"/>
      <c r="K5558" s="57"/>
      <c r="L5558" s="57"/>
      <c r="M5558" s="274"/>
      <c r="N5558" s="274"/>
      <c r="O5558" s="57"/>
    </row>
    <row r="5559" spans="1:15">
      <c r="A5559" s="57"/>
      <c r="B5559" s="278">
        <v>48563</v>
      </c>
      <c r="C5559" s="283">
        <f t="shared" si="85"/>
        <v>10260107779</v>
      </c>
      <c r="D5559" s="57"/>
      <c r="E5559" s="57"/>
      <c r="F5559" s="279">
        <v>721417667</v>
      </c>
      <c r="G5559" s="286">
        <v>775452908</v>
      </c>
      <c r="H5559" s="278">
        <v>47445</v>
      </c>
      <c r="I5559" s="278"/>
      <c r="K5559" s="57"/>
      <c r="L5559" s="57"/>
      <c r="M5559" s="274"/>
      <c r="N5559" s="274"/>
      <c r="O5559" s="57"/>
    </row>
    <row r="5560" spans="1:15">
      <c r="A5560" s="57"/>
      <c r="B5560" s="278">
        <v>48564</v>
      </c>
      <c r="C5560" s="283">
        <f t="shared" si="85"/>
        <v>10118862059</v>
      </c>
      <c r="D5560" s="57"/>
      <c r="E5560" s="57"/>
      <c r="F5560" s="279">
        <v>580171947</v>
      </c>
      <c r="G5560" s="286">
        <v>775468496</v>
      </c>
      <c r="H5560" s="278">
        <v>43774</v>
      </c>
      <c r="I5560" s="278"/>
      <c r="K5560" s="57"/>
      <c r="L5560" s="57"/>
      <c r="M5560" s="274"/>
      <c r="N5560" s="274"/>
      <c r="O5560" s="57"/>
    </row>
    <row r="5561" spans="1:15">
      <c r="A5561" s="57"/>
      <c r="B5561" s="278">
        <v>48565</v>
      </c>
      <c r="C5561" s="283">
        <f t="shared" si="85"/>
        <v>9788117804</v>
      </c>
      <c r="D5561" s="57"/>
      <c r="E5561" s="57"/>
      <c r="F5561" s="279">
        <v>249427692</v>
      </c>
      <c r="G5561" s="286">
        <v>775494167</v>
      </c>
      <c r="H5561" s="278">
        <v>48133</v>
      </c>
      <c r="I5561" s="278"/>
      <c r="K5561" s="57"/>
      <c r="L5561" s="57"/>
      <c r="M5561" s="274"/>
      <c r="N5561" s="274"/>
      <c r="O5561" s="57"/>
    </row>
    <row r="5562" spans="1:15">
      <c r="A5562" s="57"/>
      <c r="B5562" s="278">
        <v>48566</v>
      </c>
      <c r="C5562" s="283">
        <f t="shared" si="85"/>
        <v>10468894773</v>
      </c>
      <c r="D5562" s="57"/>
      <c r="E5562" s="57"/>
      <c r="F5562" s="279">
        <v>930204661</v>
      </c>
      <c r="G5562" s="286">
        <v>775558251</v>
      </c>
      <c r="H5562" s="278">
        <v>46588</v>
      </c>
      <c r="I5562" s="278"/>
      <c r="K5562" s="57"/>
      <c r="L5562" s="57"/>
      <c r="M5562" s="274"/>
      <c r="N5562" s="274"/>
      <c r="O5562" s="57"/>
    </row>
    <row r="5563" spans="1:15">
      <c r="A5563" s="57"/>
      <c r="B5563" s="278">
        <v>48567</v>
      </c>
      <c r="C5563" s="283">
        <f t="shared" si="85"/>
        <v>10054886763</v>
      </c>
      <c r="D5563" s="57"/>
      <c r="E5563" s="57"/>
      <c r="F5563" s="279">
        <v>516196651</v>
      </c>
      <c r="G5563" s="286">
        <v>775576524</v>
      </c>
      <c r="H5563" s="278">
        <v>47011</v>
      </c>
      <c r="I5563" s="278"/>
      <c r="K5563" s="57"/>
      <c r="L5563" s="57"/>
      <c r="M5563" s="274"/>
      <c r="N5563" s="274"/>
      <c r="O5563" s="57"/>
    </row>
    <row r="5564" spans="1:15">
      <c r="A5564" s="57"/>
      <c r="B5564" s="278">
        <v>48568</v>
      </c>
      <c r="C5564" s="283">
        <f t="shared" si="85"/>
        <v>10503000057</v>
      </c>
      <c r="D5564" s="57"/>
      <c r="E5564" s="57"/>
      <c r="F5564" s="279">
        <v>964309945</v>
      </c>
      <c r="G5564" s="286">
        <v>775593774</v>
      </c>
      <c r="H5564" s="278">
        <v>45578</v>
      </c>
      <c r="I5564" s="278"/>
      <c r="K5564" s="57"/>
      <c r="L5564" s="57"/>
      <c r="M5564" s="274"/>
      <c r="N5564" s="274"/>
      <c r="O5564" s="57"/>
    </row>
    <row r="5565" spans="1:15">
      <c r="A5565" s="57"/>
      <c r="B5565" s="278">
        <v>48569</v>
      </c>
      <c r="C5565" s="283">
        <f t="shared" si="85"/>
        <v>10146189091</v>
      </c>
      <c r="D5565" s="57"/>
      <c r="E5565" s="57"/>
      <c r="F5565" s="279">
        <v>607498979</v>
      </c>
      <c r="G5565" s="286">
        <v>775620852</v>
      </c>
      <c r="H5565" s="278">
        <v>46874</v>
      </c>
      <c r="I5565" s="278"/>
      <c r="K5565" s="57"/>
      <c r="L5565" s="57"/>
      <c r="M5565" s="274"/>
      <c r="N5565" s="274"/>
      <c r="O5565" s="57"/>
    </row>
    <row r="5566" spans="1:15">
      <c r="A5566" s="57"/>
      <c r="B5566" s="278">
        <v>48570</v>
      </c>
      <c r="C5566" s="283">
        <f t="shared" si="85"/>
        <v>10022724761</v>
      </c>
      <c r="D5566" s="57"/>
      <c r="E5566" s="57"/>
      <c r="F5566" s="279">
        <v>484034649</v>
      </c>
      <c r="G5566" s="286">
        <v>775872066</v>
      </c>
      <c r="H5566" s="278">
        <v>49492</v>
      </c>
      <c r="I5566" s="278"/>
      <c r="K5566" s="57"/>
      <c r="L5566" s="57"/>
      <c r="M5566" s="274"/>
      <c r="N5566" s="274"/>
      <c r="O5566" s="57"/>
    </row>
    <row r="5567" spans="1:15">
      <c r="A5567" s="57"/>
      <c r="B5567" s="278">
        <v>48571</v>
      </c>
      <c r="C5567" s="283">
        <f t="shared" si="85"/>
        <v>10128782679</v>
      </c>
      <c r="D5567" s="57"/>
      <c r="E5567" s="57"/>
      <c r="F5567" s="279">
        <v>590092567</v>
      </c>
      <c r="G5567" s="286">
        <v>775924462</v>
      </c>
      <c r="H5567" s="278">
        <v>47200</v>
      </c>
      <c r="I5567" s="278"/>
      <c r="K5567" s="57"/>
      <c r="L5567" s="57"/>
      <c r="M5567" s="274"/>
      <c r="N5567" s="274"/>
      <c r="O5567" s="57"/>
    </row>
    <row r="5568" spans="1:15">
      <c r="A5568" s="57"/>
      <c r="B5568" s="278">
        <v>48572</v>
      </c>
      <c r="C5568" s="283">
        <f t="shared" si="85"/>
        <v>10255930159</v>
      </c>
      <c r="D5568" s="57"/>
      <c r="E5568" s="57"/>
      <c r="F5568" s="279">
        <v>717240047</v>
      </c>
      <c r="G5568" s="286">
        <v>776132808</v>
      </c>
      <c r="H5568" s="278">
        <v>48887</v>
      </c>
      <c r="I5568" s="278"/>
      <c r="K5568" s="57"/>
      <c r="L5568" s="57"/>
      <c r="M5568" s="274"/>
      <c r="N5568" s="274"/>
      <c r="O5568" s="57"/>
    </row>
    <row r="5569" spans="1:15">
      <c r="A5569" s="57"/>
      <c r="B5569" s="278">
        <v>48573</v>
      </c>
      <c r="C5569" s="283">
        <f t="shared" si="85"/>
        <v>9716106987</v>
      </c>
      <c r="D5569" s="57"/>
      <c r="E5569" s="57"/>
      <c r="F5569" s="279">
        <v>177416875</v>
      </c>
      <c r="G5569" s="286">
        <v>776176006</v>
      </c>
      <c r="H5569" s="278">
        <v>46372</v>
      </c>
      <c r="I5569" s="278"/>
      <c r="K5569" s="57"/>
      <c r="L5569" s="57"/>
      <c r="M5569" s="274"/>
      <c r="N5569" s="274"/>
      <c r="O5569" s="57"/>
    </row>
    <row r="5570" spans="1:15">
      <c r="A5570" s="57"/>
      <c r="B5570" s="278">
        <v>48574</v>
      </c>
      <c r="C5570" s="283">
        <f t="shared" si="85"/>
        <v>10138946242</v>
      </c>
      <c r="D5570" s="57"/>
      <c r="E5570" s="57"/>
      <c r="F5570" s="279">
        <v>600256130</v>
      </c>
      <c r="G5570" s="286">
        <v>776352722</v>
      </c>
      <c r="H5570" s="278">
        <v>49082</v>
      </c>
      <c r="I5570" s="278"/>
      <c r="K5570" s="57"/>
      <c r="L5570" s="57"/>
      <c r="M5570" s="274"/>
      <c r="N5570" s="274"/>
      <c r="O5570" s="57"/>
    </row>
    <row r="5571" spans="1:15">
      <c r="A5571" s="57"/>
      <c r="B5571" s="278">
        <v>48575</v>
      </c>
      <c r="C5571" s="283">
        <f t="shared" si="85"/>
        <v>9787384445</v>
      </c>
      <c r="D5571" s="57"/>
      <c r="E5571" s="57"/>
      <c r="F5571" s="279">
        <v>248694333</v>
      </c>
      <c r="G5571" s="286">
        <v>776418315</v>
      </c>
      <c r="H5571" s="278">
        <v>46361</v>
      </c>
      <c r="I5571" s="278"/>
      <c r="K5571" s="57"/>
      <c r="L5571" s="57"/>
      <c r="M5571" s="274"/>
      <c r="N5571" s="274"/>
      <c r="O5571" s="57"/>
    </row>
    <row r="5572" spans="1:15">
      <c r="A5572" s="57"/>
      <c r="B5572" s="278">
        <v>48576</v>
      </c>
      <c r="C5572" s="283">
        <f t="shared" si="85"/>
        <v>10507155128</v>
      </c>
      <c r="D5572" s="57"/>
      <c r="E5572" s="57"/>
      <c r="F5572" s="279">
        <v>968465016</v>
      </c>
      <c r="G5572" s="286">
        <v>776506290</v>
      </c>
      <c r="H5572" s="278">
        <v>44368</v>
      </c>
      <c r="I5572" s="278"/>
      <c r="K5572" s="57"/>
      <c r="L5572" s="57"/>
      <c r="M5572" s="274"/>
      <c r="N5572" s="274"/>
      <c r="O5572" s="57"/>
    </row>
    <row r="5573" spans="1:15">
      <c r="A5573" s="57"/>
      <c r="B5573" s="278">
        <v>48577</v>
      </c>
      <c r="C5573" s="283">
        <f t="shared" si="85"/>
        <v>10038375577</v>
      </c>
      <c r="D5573" s="57"/>
      <c r="E5573" s="57"/>
      <c r="F5573" s="279">
        <v>499685465</v>
      </c>
      <c r="G5573" s="286">
        <v>776537346</v>
      </c>
      <c r="H5573" s="278">
        <v>47329</v>
      </c>
      <c r="I5573" s="278"/>
      <c r="K5573" s="57"/>
      <c r="L5573" s="57"/>
      <c r="M5573" s="274"/>
      <c r="N5573" s="274"/>
      <c r="O5573" s="57"/>
    </row>
    <row r="5574" spans="1:15">
      <c r="A5574" s="57"/>
      <c r="B5574" s="278">
        <v>48578</v>
      </c>
      <c r="C5574" s="283">
        <f t="shared" si="85"/>
        <v>10533804686</v>
      </c>
      <c r="D5574" s="57"/>
      <c r="E5574" s="57"/>
      <c r="F5574" s="279">
        <v>995114574</v>
      </c>
      <c r="G5574" s="286">
        <v>776670759</v>
      </c>
      <c r="H5574" s="278">
        <v>43444</v>
      </c>
      <c r="I5574" s="278"/>
      <c r="K5574" s="57"/>
      <c r="L5574" s="57"/>
      <c r="M5574" s="274"/>
      <c r="N5574" s="274"/>
      <c r="O5574" s="57"/>
    </row>
    <row r="5575" spans="1:15">
      <c r="A5575" s="57"/>
      <c r="B5575" s="278">
        <v>48579</v>
      </c>
      <c r="C5575" s="283">
        <f t="shared" si="85"/>
        <v>9949176562</v>
      </c>
      <c r="D5575" s="57"/>
      <c r="E5575" s="57"/>
      <c r="F5575" s="279">
        <v>410486450</v>
      </c>
      <c r="G5575" s="286">
        <v>776744958</v>
      </c>
      <c r="H5575" s="278">
        <v>45504</v>
      </c>
      <c r="I5575" s="278"/>
      <c r="K5575" s="57"/>
      <c r="L5575" s="57"/>
      <c r="M5575" s="274"/>
      <c r="N5575" s="274"/>
      <c r="O5575" s="57"/>
    </row>
    <row r="5576" spans="1:15">
      <c r="A5576" s="57"/>
      <c r="B5576" s="278">
        <v>48580</v>
      </c>
      <c r="C5576" s="283">
        <f t="shared" si="85"/>
        <v>10200142880</v>
      </c>
      <c r="D5576" s="57"/>
      <c r="E5576" s="57"/>
      <c r="F5576" s="279">
        <v>661452768</v>
      </c>
      <c r="G5576" s="286">
        <v>776854854</v>
      </c>
      <c r="H5576" s="278">
        <v>46536</v>
      </c>
      <c r="I5576" s="278"/>
      <c r="K5576" s="57"/>
      <c r="L5576" s="57"/>
      <c r="M5576" s="274"/>
      <c r="N5576" s="274"/>
      <c r="O5576" s="57"/>
    </row>
    <row r="5577" spans="1:15">
      <c r="A5577" s="57"/>
      <c r="B5577" s="278">
        <v>48581</v>
      </c>
      <c r="C5577" s="283">
        <f t="shared" si="85"/>
        <v>10081979378</v>
      </c>
      <c r="D5577" s="57"/>
      <c r="E5577" s="57"/>
      <c r="F5577" s="279">
        <v>543289266</v>
      </c>
      <c r="G5577" s="286">
        <v>776918254</v>
      </c>
      <c r="H5577" s="278">
        <v>49957</v>
      </c>
      <c r="I5577" s="278"/>
      <c r="K5577" s="57"/>
      <c r="L5577" s="57"/>
      <c r="M5577" s="274"/>
      <c r="N5577" s="274"/>
      <c r="O5577" s="57"/>
    </row>
    <row r="5578" spans="1:15">
      <c r="A5578" s="57"/>
      <c r="B5578" s="278">
        <v>48582</v>
      </c>
      <c r="C5578" s="283">
        <f t="shared" si="85"/>
        <v>9935981397</v>
      </c>
      <c r="D5578" s="57"/>
      <c r="E5578" s="57"/>
      <c r="F5578" s="279">
        <v>397291285</v>
      </c>
      <c r="G5578" s="286">
        <v>776938286</v>
      </c>
      <c r="H5578" s="278">
        <v>44307</v>
      </c>
      <c r="I5578" s="278"/>
      <c r="K5578" s="57"/>
      <c r="L5578" s="57"/>
      <c r="M5578" s="274"/>
      <c r="N5578" s="274"/>
      <c r="O5578" s="57"/>
    </row>
    <row r="5579" spans="1:15">
      <c r="A5579" s="57"/>
      <c r="B5579" s="278">
        <v>48583</v>
      </c>
      <c r="C5579" s="283">
        <f t="shared" si="85"/>
        <v>9905511128</v>
      </c>
      <c r="D5579" s="57"/>
      <c r="E5579" s="57"/>
      <c r="F5579" s="279">
        <v>366821016</v>
      </c>
      <c r="G5579" s="286">
        <v>776962402</v>
      </c>
      <c r="H5579" s="278">
        <v>48468</v>
      </c>
      <c r="I5579" s="278"/>
      <c r="K5579" s="57"/>
      <c r="L5579" s="57"/>
      <c r="M5579" s="274"/>
      <c r="N5579" s="274"/>
      <c r="O5579" s="57"/>
    </row>
    <row r="5580" spans="1:15">
      <c r="A5580" s="57"/>
      <c r="B5580" s="278">
        <v>48584</v>
      </c>
      <c r="C5580" s="283">
        <f t="shared" si="85"/>
        <v>10279885453</v>
      </c>
      <c r="D5580" s="57"/>
      <c r="E5580" s="57"/>
      <c r="F5580" s="279">
        <v>741195341</v>
      </c>
      <c r="G5580" s="286">
        <v>777119182</v>
      </c>
      <c r="H5580" s="278">
        <v>44724</v>
      </c>
      <c r="I5580" s="278"/>
      <c r="K5580" s="57"/>
      <c r="L5580" s="57"/>
      <c r="M5580" s="274"/>
      <c r="N5580" s="274"/>
      <c r="O5580" s="57"/>
    </row>
    <row r="5581" spans="1:15">
      <c r="A5581" s="57"/>
      <c r="B5581" s="278">
        <v>48585</v>
      </c>
      <c r="C5581" s="283">
        <f t="shared" si="85"/>
        <v>10176955620</v>
      </c>
      <c r="D5581" s="57"/>
      <c r="E5581" s="57"/>
      <c r="F5581" s="279">
        <v>638265508</v>
      </c>
      <c r="G5581" s="286">
        <v>777208195</v>
      </c>
      <c r="H5581" s="278">
        <v>44886</v>
      </c>
      <c r="I5581" s="278"/>
      <c r="K5581" s="57"/>
      <c r="L5581" s="57"/>
      <c r="M5581" s="274"/>
      <c r="N5581" s="274"/>
      <c r="O5581" s="57"/>
    </row>
    <row r="5582" spans="1:15">
      <c r="A5582" s="57"/>
      <c r="B5582" s="278">
        <v>48586</v>
      </c>
      <c r="C5582" s="283">
        <f t="shared" si="85"/>
        <v>9698316639</v>
      </c>
      <c r="D5582" s="57"/>
      <c r="E5582" s="57"/>
      <c r="F5582" s="279">
        <v>159626527</v>
      </c>
      <c r="G5582" s="286">
        <v>777279402</v>
      </c>
      <c r="H5582" s="278">
        <v>49789</v>
      </c>
      <c r="I5582" s="278"/>
      <c r="K5582" s="57"/>
      <c r="L5582" s="57"/>
      <c r="M5582" s="274"/>
      <c r="N5582" s="274"/>
      <c r="O5582" s="57"/>
    </row>
    <row r="5583" spans="1:15">
      <c r="A5583" s="57"/>
      <c r="B5583" s="278">
        <v>48587</v>
      </c>
      <c r="C5583" s="283">
        <f t="shared" si="85"/>
        <v>9824530339</v>
      </c>
      <c r="D5583" s="57"/>
      <c r="E5583" s="57"/>
      <c r="F5583" s="279">
        <v>285840227</v>
      </c>
      <c r="G5583" s="286">
        <v>777374725</v>
      </c>
      <c r="H5583" s="278">
        <v>45227</v>
      </c>
      <c r="I5583" s="278"/>
      <c r="K5583" s="57"/>
      <c r="L5583" s="57"/>
      <c r="M5583" s="274"/>
      <c r="N5583" s="274"/>
      <c r="O5583" s="57"/>
    </row>
    <row r="5584" spans="1:15">
      <c r="A5584" s="57"/>
      <c r="B5584" s="278">
        <v>48588</v>
      </c>
      <c r="C5584" s="283">
        <f t="shared" si="85"/>
        <v>10450230492</v>
      </c>
      <c r="D5584" s="57"/>
      <c r="E5584" s="57"/>
      <c r="F5584" s="279">
        <v>911540380</v>
      </c>
      <c r="G5584" s="286">
        <v>777381839</v>
      </c>
      <c r="H5584" s="278">
        <v>48099</v>
      </c>
      <c r="I5584" s="278"/>
      <c r="K5584" s="57"/>
      <c r="L5584" s="57"/>
      <c r="M5584" s="274"/>
      <c r="N5584" s="274"/>
      <c r="O5584" s="57"/>
    </row>
    <row r="5585" spans="1:15">
      <c r="A5585" s="57"/>
      <c r="B5585" s="278">
        <v>48589</v>
      </c>
      <c r="C5585" s="283">
        <f t="shared" si="85"/>
        <v>10512016200</v>
      </c>
      <c r="D5585" s="57"/>
      <c r="E5585" s="57"/>
      <c r="F5585" s="279">
        <v>973326088</v>
      </c>
      <c r="G5585" s="286">
        <v>777436974</v>
      </c>
      <c r="H5585" s="278">
        <v>44460</v>
      </c>
      <c r="I5585" s="278"/>
      <c r="K5585" s="57"/>
      <c r="L5585" s="57"/>
      <c r="M5585" s="274"/>
      <c r="N5585" s="274"/>
      <c r="O5585" s="57"/>
    </row>
    <row r="5586" spans="1:15">
      <c r="A5586" s="57"/>
      <c r="B5586" s="278">
        <v>48590</v>
      </c>
      <c r="C5586" s="283">
        <f t="shared" si="85"/>
        <v>10120457860</v>
      </c>
      <c r="D5586" s="57"/>
      <c r="E5586" s="57"/>
      <c r="F5586" s="279">
        <v>581767748</v>
      </c>
      <c r="G5586" s="286">
        <v>777468676</v>
      </c>
      <c r="H5586" s="278">
        <v>43464</v>
      </c>
      <c r="I5586" s="278"/>
      <c r="K5586" s="57"/>
      <c r="L5586" s="57"/>
      <c r="M5586" s="274"/>
      <c r="N5586" s="274"/>
      <c r="O5586" s="57"/>
    </row>
    <row r="5587" spans="1:15">
      <c r="A5587" s="57"/>
      <c r="B5587" s="278">
        <v>48591</v>
      </c>
      <c r="C5587" s="283">
        <f t="shared" si="85"/>
        <v>10451531363</v>
      </c>
      <c r="D5587" s="57"/>
      <c r="E5587" s="57"/>
      <c r="F5587" s="279">
        <v>912841251</v>
      </c>
      <c r="G5587" s="286">
        <v>777747121</v>
      </c>
      <c r="H5587" s="278">
        <v>45568</v>
      </c>
      <c r="I5587" s="278"/>
      <c r="K5587" s="57"/>
      <c r="L5587" s="57"/>
      <c r="M5587" s="274"/>
      <c r="N5587" s="274"/>
      <c r="O5587" s="57"/>
    </row>
    <row r="5588" spans="1:15">
      <c r="A5588" s="57"/>
      <c r="B5588" s="278">
        <v>48592</v>
      </c>
      <c r="C5588" s="283">
        <f t="shared" si="85"/>
        <v>10091479821</v>
      </c>
      <c r="D5588" s="57"/>
      <c r="E5588" s="57"/>
      <c r="F5588" s="279">
        <v>552789709</v>
      </c>
      <c r="G5588" s="286">
        <v>777764945</v>
      </c>
      <c r="H5588" s="278">
        <v>47717</v>
      </c>
      <c r="I5588" s="278"/>
      <c r="K5588" s="57"/>
      <c r="L5588" s="57"/>
      <c r="M5588" s="274"/>
      <c r="N5588" s="274"/>
      <c r="O5588" s="57"/>
    </row>
    <row r="5589" spans="1:15">
      <c r="A5589" s="57"/>
      <c r="B5589" s="278">
        <v>48593</v>
      </c>
      <c r="C5589" s="283">
        <f t="shared" si="85"/>
        <v>10248072549</v>
      </c>
      <c r="D5589" s="57"/>
      <c r="E5589" s="57"/>
      <c r="F5589" s="279">
        <v>709382437</v>
      </c>
      <c r="G5589" s="286">
        <v>777797189</v>
      </c>
      <c r="H5589" s="278">
        <v>45297</v>
      </c>
      <c r="I5589" s="278"/>
      <c r="K5589" s="57"/>
      <c r="L5589" s="57"/>
      <c r="M5589" s="274"/>
      <c r="N5589" s="274"/>
      <c r="O5589" s="57"/>
    </row>
    <row r="5590" spans="1:15">
      <c r="A5590" s="57"/>
      <c r="B5590" s="278">
        <v>48594</v>
      </c>
      <c r="C5590" s="283">
        <f t="shared" si="85"/>
        <v>10303140780</v>
      </c>
      <c r="D5590" s="57"/>
      <c r="E5590" s="57"/>
      <c r="F5590" s="279">
        <v>764450668</v>
      </c>
      <c r="G5590" s="286">
        <v>777884965</v>
      </c>
      <c r="H5590" s="278">
        <v>46110</v>
      </c>
      <c r="I5590" s="278"/>
      <c r="K5590" s="57"/>
      <c r="L5590" s="57"/>
      <c r="M5590" s="274"/>
      <c r="N5590" s="274"/>
      <c r="O5590" s="57"/>
    </row>
    <row r="5591" spans="1:15">
      <c r="A5591" s="57"/>
      <c r="B5591" s="278">
        <v>48595</v>
      </c>
      <c r="C5591" s="283">
        <f t="shared" si="85"/>
        <v>9905827241</v>
      </c>
      <c r="D5591" s="57"/>
      <c r="E5591" s="57"/>
      <c r="F5591" s="279">
        <v>367137129</v>
      </c>
      <c r="G5591" s="286">
        <v>777888822</v>
      </c>
      <c r="H5591" s="278">
        <v>43733</v>
      </c>
      <c r="I5591" s="278"/>
      <c r="K5591" s="57"/>
      <c r="L5591" s="57"/>
      <c r="M5591" s="274"/>
      <c r="N5591" s="274"/>
      <c r="O5591" s="57"/>
    </row>
    <row r="5592" spans="1:15">
      <c r="A5592" s="57"/>
      <c r="B5592" s="278">
        <v>48596</v>
      </c>
      <c r="C5592" s="283">
        <f t="shared" si="85"/>
        <v>9651785197</v>
      </c>
      <c r="D5592" s="57"/>
      <c r="E5592" s="57"/>
      <c r="F5592" s="279">
        <v>113095085</v>
      </c>
      <c r="G5592" s="286">
        <v>778106186</v>
      </c>
      <c r="H5592" s="278">
        <v>46019</v>
      </c>
      <c r="I5592" s="278"/>
      <c r="K5592" s="57"/>
      <c r="L5592" s="57"/>
      <c r="M5592" s="274"/>
      <c r="N5592" s="274"/>
      <c r="O5592" s="57"/>
    </row>
    <row r="5593" spans="1:15">
      <c r="A5593" s="57"/>
      <c r="B5593" s="278">
        <v>48597</v>
      </c>
      <c r="C5593" s="283">
        <f t="shared" si="85"/>
        <v>10051799559</v>
      </c>
      <c r="D5593" s="57"/>
      <c r="E5593" s="57"/>
      <c r="F5593" s="279">
        <v>513109447</v>
      </c>
      <c r="G5593" s="286">
        <v>778319070</v>
      </c>
      <c r="H5593" s="278">
        <v>47902</v>
      </c>
      <c r="I5593" s="278"/>
      <c r="K5593" s="57"/>
      <c r="L5593" s="57"/>
      <c r="M5593" s="274"/>
      <c r="N5593" s="274"/>
      <c r="O5593" s="57"/>
    </row>
    <row r="5594" spans="1:15">
      <c r="A5594" s="57"/>
      <c r="B5594" s="278">
        <v>48598</v>
      </c>
      <c r="C5594" s="283">
        <f t="shared" si="85"/>
        <v>9914776372</v>
      </c>
      <c r="D5594" s="57"/>
      <c r="E5594" s="57"/>
      <c r="F5594" s="279">
        <v>376086260</v>
      </c>
      <c r="G5594" s="286">
        <v>778347539</v>
      </c>
      <c r="H5594" s="278">
        <v>47127</v>
      </c>
      <c r="I5594" s="278"/>
      <c r="K5594" s="57"/>
      <c r="L5594" s="57"/>
      <c r="M5594" s="274"/>
      <c r="N5594" s="274"/>
      <c r="O5594" s="57"/>
    </row>
    <row r="5595" spans="1:15">
      <c r="A5595" s="57"/>
      <c r="B5595" s="278">
        <v>48599</v>
      </c>
      <c r="C5595" s="283">
        <f t="shared" si="85"/>
        <v>9839640348</v>
      </c>
      <c r="D5595" s="57"/>
      <c r="E5595" s="57"/>
      <c r="F5595" s="279">
        <v>300950236</v>
      </c>
      <c r="G5595" s="286">
        <v>778425417</v>
      </c>
      <c r="H5595" s="278">
        <v>43139</v>
      </c>
      <c r="I5595" s="278"/>
      <c r="K5595" s="57"/>
      <c r="L5595" s="57"/>
      <c r="M5595" s="274"/>
      <c r="N5595" s="274"/>
      <c r="O5595" s="57"/>
    </row>
    <row r="5596" spans="1:15">
      <c r="A5596" s="57"/>
      <c r="B5596" s="278">
        <v>48600</v>
      </c>
      <c r="C5596" s="283">
        <f t="shared" si="85"/>
        <v>10355688187</v>
      </c>
      <c r="D5596" s="57"/>
      <c r="E5596" s="57"/>
      <c r="F5596" s="279">
        <v>816998075</v>
      </c>
      <c r="G5596" s="286">
        <v>778600293</v>
      </c>
      <c r="H5596" s="278">
        <v>48752</v>
      </c>
      <c r="I5596" s="278"/>
      <c r="K5596" s="57"/>
      <c r="L5596" s="57"/>
      <c r="M5596" s="274"/>
      <c r="N5596" s="274"/>
      <c r="O5596" s="57"/>
    </row>
    <row r="5597" spans="1:15">
      <c r="A5597" s="57"/>
      <c r="B5597" s="278">
        <v>48601</v>
      </c>
      <c r="C5597" s="283">
        <f t="shared" si="85"/>
        <v>9981035364</v>
      </c>
      <c r="D5597" s="57"/>
      <c r="E5597" s="57"/>
      <c r="F5597" s="279">
        <v>442345252</v>
      </c>
      <c r="G5597" s="286">
        <v>779199642</v>
      </c>
      <c r="H5597" s="278">
        <v>44138</v>
      </c>
      <c r="I5597" s="278"/>
      <c r="K5597" s="57"/>
      <c r="L5597" s="57"/>
      <c r="M5597" s="274"/>
      <c r="N5597" s="274"/>
      <c r="O5597" s="57"/>
    </row>
    <row r="5598" spans="1:15">
      <c r="A5598" s="57"/>
      <c r="B5598" s="278">
        <v>48602</v>
      </c>
      <c r="C5598" s="283">
        <f t="shared" si="85"/>
        <v>9765213211</v>
      </c>
      <c r="D5598" s="57"/>
      <c r="E5598" s="57"/>
      <c r="F5598" s="279">
        <v>226523099</v>
      </c>
      <c r="G5598" s="286">
        <v>779230545</v>
      </c>
      <c r="H5598" s="278">
        <v>47456</v>
      </c>
      <c r="I5598" s="278"/>
      <c r="K5598" s="57"/>
      <c r="L5598" s="57"/>
      <c r="M5598" s="274"/>
      <c r="N5598" s="274"/>
      <c r="O5598" s="57"/>
    </row>
    <row r="5599" spans="1:15">
      <c r="A5599" s="57"/>
      <c r="B5599" s="278">
        <v>48603</v>
      </c>
      <c r="C5599" s="283">
        <f t="shared" si="85"/>
        <v>10401727818</v>
      </c>
      <c r="D5599" s="57"/>
      <c r="E5599" s="57"/>
      <c r="F5599" s="279">
        <v>863037706</v>
      </c>
      <c r="G5599" s="286">
        <v>779234417</v>
      </c>
      <c r="H5599" s="278">
        <v>49007</v>
      </c>
      <c r="I5599" s="278"/>
      <c r="K5599" s="57"/>
      <c r="L5599" s="57"/>
      <c r="M5599" s="274"/>
      <c r="N5599" s="274"/>
      <c r="O5599" s="57"/>
    </row>
    <row r="5600" spans="1:15">
      <c r="A5600" s="57"/>
      <c r="B5600" s="278">
        <v>48604</v>
      </c>
      <c r="C5600" s="283">
        <f t="shared" ref="C5600:C5663" si="86">F5600+(F$88*28679+98765)+(G$88*6587+87654)+(E$88*9537+76543)+(J$88*5713+4528)</f>
        <v>10496612440</v>
      </c>
      <c r="D5600" s="57"/>
      <c r="E5600" s="57"/>
      <c r="F5600" s="279">
        <v>957922328</v>
      </c>
      <c r="G5600" s="286">
        <v>779328817</v>
      </c>
      <c r="H5600" s="278">
        <v>49260</v>
      </c>
      <c r="I5600" s="278"/>
      <c r="K5600" s="57"/>
      <c r="L5600" s="57"/>
      <c r="M5600" s="274"/>
      <c r="N5600" s="274"/>
      <c r="O5600" s="57"/>
    </row>
    <row r="5601" spans="1:15">
      <c r="A5601" s="57"/>
      <c r="B5601" s="278">
        <v>48605</v>
      </c>
      <c r="C5601" s="283">
        <f t="shared" si="86"/>
        <v>9850942365</v>
      </c>
      <c r="D5601" s="57"/>
      <c r="E5601" s="57"/>
      <c r="F5601" s="279">
        <v>312252253</v>
      </c>
      <c r="G5601" s="286">
        <v>779606563</v>
      </c>
      <c r="H5601" s="278">
        <v>45927</v>
      </c>
      <c r="I5601" s="278"/>
      <c r="K5601" s="57"/>
      <c r="L5601" s="57"/>
      <c r="M5601" s="274"/>
      <c r="N5601" s="274"/>
      <c r="O5601" s="57"/>
    </row>
    <row r="5602" spans="1:15">
      <c r="A5602" s="57"/>
      <c r="B5602" s="278">
        <v>48606</v>
      </c>
      <c r="C5602" s="283">
        <f t="shared" si="86"/>
        <v>9970500606</v>
      </c>
      <c r="D5602" s="57"/>
      <c r="E5602" s="57"/>
      <c r="F5602" s="279">
        <v>431810494</v>
      </c>
      <c r="G5602" s="286">
        <v>779689141</v>
      </c>
      <c r="H5602" s="278">
        <v>46265</v>
      </c>
      <c r="I5602" s="278"/>
      <c r="K5602" s="57"/>
      <c r="L5602" s="57"/>
      <c r="M5602" s="274"/>
      <c r="N5602" s="274"/>
      <c r="O5602" s="57"/>
    </row>
    <row r="5603" spans="1:15">
      <c r="A5603" s="57"/>
      <c r="B5603" s="278">
        <v>48607</v>
      </c>
      <c r="C5603" s="283">
        <f t="shared" si="86"/>
        <v>9704934108</v>
      </c>
      <c r="D5603" s="57"/>
      <c r="E5603" s="57"/>
      <c r="F5603" s="279">
        <v>166243996</v>
      </c>
      <c r="G5603" s="286">
        <v>779783909</v>
      </c>
      <c r="H5603" s="278">
        <v>43894</v>
      </c>
      <c r="I5603" s="278"/>
      <c r="K5603" s="57"/>
      <c r="L5603" s="57"/>
      <c r="M5603" s="274"/>
      <c r="N5603" s="274"/>
      <c r="O5603" s="57"/>
    </row>
    <row r="5604" spans="1:15">
      <c r="A5604" s="57"/>
      <c r="B5604" s="278">
        <v>48608</v>
      </c>
      <c r="C5604" s="283">
        <f t="shared" si="86"/>
        <v>10499074200</v>
      </c>
      <c r="D5604" s="57"/>
      <c r="E5604" s="57"/>
      <c r="F5604" s="279">
        <v>960384088</v>
      </c>
      <c r="G5604" s="286">
        <v>779806295</v>
      </c>
      <c r="H5604" s="278">
        <v>45176</v>
      </c>
      <c r="I5604" s="278"/>
      <c r="K5604" s="57"/>
      <c r="L5604" s="57"/>
      <c r="M5604" s="274"/>
      <c r="N5604" s="274"/>
      <c r="O5604" s="57"/>
    </row>
    <row r="5605" spans="1:15">
      <c r="A5605" s="57"/>
      <c r="B5605" s="278">
        <v>48609</v>
      </c>
      <c r="C5605" s="283">
        <f t="shared" si="86"/>
        <v>9853511214</v>
      </c>
      <c r="D5605" s="57"/>
      <c r="E5605" s="57"/>
      <c r="F5605" s="279">
        <v>314821102</v>
      </c>
      <c r="G5605" s="286">
        <v>779862466</v>
      </c>
      <c r="H5605" s="278">
        <v>46673</v>
      </c>
      <c r="I5605" s="278"/>
      <c r="K5605" s="57"/>
      <c r="L5605" s="57"/>
      <c r="M5605" s="274"/>
      <c r="N5605" s="274"/>
      <c r="O5605" s="57"/>
    </row>
    <row r="5606" spans="1:15">
      <c r="A5606" s="57"/>
      <c r="B5606" s="278">
        <v>48610</v>
      </c>
      <c r="C5606" s="283">
        <f t="shared" si="86"/>
        <v>10089887825</v>
      </c>
      <c r="D5606" s="57"/>
      <c r="E5606" s="57"/>
      <c r="F5606" s="279">
        <v>551197713</v>
      </c>
      <c r="G5606" s="286">
        <v>779954663</v>
      </c>
      <c r="H5606" s="278">
        <v>50131</v>
      </c>
      <c r="I5606" s="278"/>
      <c r="K5606" s="57"/>
      <c r="L5606" s="57"/>
      <c r="M5606" s="274"/>
      <c r="N5606" s="274"/>
      <c r="O5606" s="57"/>
    </row>
    <row r="5607" spans="1:15">
      <c r="A5607" s="57"/>
      <c r="B5607" s="278">
        <v>48611</v>
      </c>
      <c r="C5607" s="283">
        <f t="shared" si="86"/>
        <v>9829850078</v>
      </c>
      <c r="D5607" s="57"/>
      <c r="E5607" s="57"/>
      <c r="F5607" s="279">
        <v>291159966</v>
      </c>
      <c r="G5607" s="286">
        <v>780105584</v>
      </c>
      <c r="H5607" s="278">
        <v>49997</v>
      </c>
      <c r="I5607" s="278"/>
      <c r="K5607" s="57"/>
      <c r="L5607" s="57"/>
      <c r="M5607" s="274"/>
      <c r="N5607" s="274"/>
      <c r="O5607" s="57"/>
    </row>
    <row r="5608" spans="1:15">
      <c r="A5608" s="57"/>
      <c r="B5608" s="278">
        <v>48612</v>
      </c>
      <c r="C5608" s="283">
        <f t="shared" si="86"/>
        <v>10379215930</v>
      </c>
      <c r="D5608" s="57"/>
      <c r="E5608" s="57"/>
      <c r="F5608" s="279">
        <v>840525818</v>
      </c>
      <c r="G5608" s="286">
        <v>780328848</v>
      </c>
      <c r="H5608" s="278">
        <v>50116</v>
      </c>
      <c r="I5608" s="278"/>
      <c r="K5608" s="57"/>
      <c r="L5608" s="57"/>
      <c r="M5608" s="274"/>
      <c r="N5608" s="274"/>
      <c r="O5608" s="57"/>
    </row>
    <row r="5609" spans="1:15">
      <c r="A5609" s="57"/>
      <c r="B5609" s="278">
        <v>48613</v>
      </c>
      <c r="C5609" s="283">
        <f t="shared" si="86"/>
        <v>10028161027</v>
      </c>
      <c r="D5609" s="57"/>
      <c r="E5609" s="57"/>
      <c r="F5609" s="279">
        <v>489470915</v>
      </c>
      <c r="G5609" s="286">
        <v>780394802</v>
      </c>
      <c r="H5609" s="278">
        <v>46878</v>
      </c>
      <c r="I5609" s="278"/>
      <c r="K5609" s="57"/>
      <c r="L5609" s="57"/>
      <c r="M5609" s="274"/>
      <c r="N5609" s="274"/>
      <c r="O5609" s="57"/>
    </row>
    <row r="5610" spans="1:15">
      <c r="A5610" s="57"/>
      <c r="B5610" s="278">
        <v>48614</v>
      </c>
      <c r="C5610" s="283">
        <f t="shared" si="86"/>
        <v>10486212137</v>
      </c>
      <c r="D5610" s="57"/>
      <c r="E5610" s="57"/>
      <c r="F5610" s="279">
        <v>947522025</v>
      </c>
      <c r="G5610" s="286">
        <v>780499785</v>
      </c>
      <c r="H5610" s="278">
        <v>50070</v>
      </c>
      <c r="I5610" s="278"/>
      <c r="K5610" s="57"/>
      <c r="L5610" s="57"/>
      <c r="M5610" s="274"/>
      <c r="N5610" s="274"/>
      <c r="O5610" s="57"/>
    </row>
    <row r="5611" spans="1:15">
      <c r="A5611" s="57"/>
      <c r="B5611" s="278">
        <v>48615</v>
      </c>
      <c r="C5611" s="283">
        <f t="shared" si="86"/>
        <v>9672988484</v>
      </c>
      <c r="D5611" s="57"/>
      <c r="E5611" s="57"/>
      <c r="F5611" s="279">
        <v>134298372</v>
      </c>
      <c r="G5611" s="286">
        <v>780679236</v>
      </c>
      <c r="H5611" s="278">
        <v>47473</v>
      </c>
      <c r="I5611" s="278"/>
      <c r="K5611" s="57"/>
      <c r="L5611" s="57"/>
      <c r="M5611" s="274"/>
      <c r="N5611" s="274"/>
      <c r="O5611" s="57"/>
    </row>
    <row r="5612" spans="1:15">
      <c r="A5612" s="57"/>
      <c r="B5612" s="278">
        <v>48616</v>
      </c>
      <c r="C5612" s="283">
        <f t="shared" si="86"/>
        <v>10133452090</v>
      </c>
      <c r="D5612" s="57"/>
      <c r="E5612" s="57"/>
      <c r="F5612" s="279">
        <v>594761978</v>
      </c>
      <c r="G5612" s="286">
        <v>780729250</v>
      </c>
      <c r="H5612" s="278">
        <v>50394</v>
      </c>
      <c r="I5612" s="278"/>
      <c r="K5612" s="57"/>
      <c r="L5612" s="57"/>
      <c r="M5612" s="274"/>
      <c r="N5612" s="274"/>
      <c r="O5612" s="57"/>
    </row>
    <row r="5613" spans="1:15">
      <c r="A5613" s="57"/>
      <c r="B5613" s="278">
        <v>48617</v>
      </c>
      <c r="C5613" s="283">
        <f t="shared" si="86"/>
        <v>10370901370</v>
      </c>
      <c r="D5613" s="57"/>
      <c r="E5613" s="57"/>
      <c r="F5613" s="279">
        <v>832211258</v>
      </c>
      <c r="G5613" s="286">
        <v>781018430</v>
      </c>
      <c r="H5613" s="278">
        <v>44517</v>
      </c>
      <c r="I5613" s="278"/>
      <c r="K5613" s="57"/>
      <c r="L5613" s="57"/>
      <c r="M5613" s="274"/>
      <c r="N5613" s="274"/>
      <c r="O5613" s="57"/>
    </row>
    <row r="5614" spans="1:15">
      <c r="A5614" s="57"/>
      <c r="B5614" s="278">
        <v>48618</v>
      </c>
      <c r="C5614" s="283">
        <f t="shared" si="86"/>
        <v>10139707451</v>
      </c>
      <c r="D5614" s="57"/>
      <c r="E5614" s="57"/>
      <c r="F5614" s="279">
        <v>601017339</v>
      </c>
      <c r="G5614" s="286">
        <v>781309486</v>
      </c>
      <c r="H5614" s="278">
        <v>47132</v>
      </c>
      <c r="I5614" s="278"/>
      <c r="K5614" s="57"/>
      <c r="L5614" s="57"/>
      <c r="M5614" s="274"/>
      <c r="N5614" s="274"/>
      <c r="O5614" s="57"/>
    </row>
    <row r="5615" spans="1:15">
      <c r="A5615" s="57"/>
      <c r="B5615" s="278">
        <v>48619</v>
      </c>
      <c r="C5615" s="283">
        <f t="shared" si="86"/>
        <v>10057350032</v>
      </c>
      <c r="D5615" s="57"/>
      <c r="E5615" s="57"/>
      <c r="F5615" s="279">
        <v>518659920</v>
      </c>
      <c r="G5615" s="286">
        <v>781339473</v>
      </c>
      <c r="H5615" s="278">
        <v>44355</v>
      </c>
      <c r="I5615" s="278"/>
      <c r="K5615" s="57"/>
      <c r="L5615" s="57"/>
      <c r="M5615" s="274"/>
      <c r="N5615" s="274"/>
      <c r="O5615" s="57"/>
    </row>
    <row r="5616" spans="1:15">
      <c r="A5616" s="57"/>
      <c r="B5616" s="278">
        <v>48620</v>
      </c>
      <c r="C5616" s="283">
        <f t="shared" si="86"/>
        <v>9808613238</v>
      </c>
      <c r="D5616" s="57"/>
      <c r="E5616" s="57"/>
      <c r="F5616" s="279">
        <v>269923126</v>
      </c>
      <c r="G5616" s="286">
        <v>781559603</v>
      </c>
      <c r="H5616" s="278">
        <v>44261</v>
      </c>
      <c r="I5616" s="278"/>
      <c r="K5616" s="57"/>
      <c r="L5616" s="57"/>
      <c r="M5616" s="274"/>
      <c r="N5616" s="274"/>
      <c r="O5616" s="57"/>
    </row>
    <row r="5617" spans="1:15">
      <c r="A5617" s="57"/>
      <c r="B5617" s="278">
        <v>48621</v>
      </c>
      <c r="C5617" s="283">
        <f t="shared" si="86"/>
        <v>10434413533</v>
      </c>
      <c r="D5617" s="57"/>
      <c r="E5617" s="57"/>
      <c r="F5617" s="279">
        <v>895723421</v>
      </c>
      <c r="G5617" s="286">
        <v>782022104</v>
      </c>
      <c r="H5617" s="278">
        <v>46237</v>
      </c>
      <c r="I5617" s="278"/>
      <c r="K5617" s="57"/>
      <c r="L5617" s="57"/>
      <c r="M5617" s="274"/>
      <c r="N5617" s="274"/>
      <c r="O5617" s="57"/>
    </row>
    <row r="5618" spans="1:15">
      <c r="A5618" s="57"/>
      <c r="B5618" s="278">
        <v>48622</v>
      </c>
      <c r="C5618" s="283">
        <f t="shared" si="86"/>
        <v>9903890861</v>
      </c>
      <c r="D5618" s="57"/>
      <c r="E5618" s="57"/>
      <c r="F5618" s="279">
        <v>365200749</v>
      </c>
      <c r="G5618" s="286">
        <v>782253297</v>
      </c>
      <c r="H5618" s="278">
        <v>50326</v>
      </c>
      <c r="I5618" s="278"/>
      <c r="K5618" s="57"/>
      <c r="L5618" s="57"/>
      <c r="M5618" s="274"/>
      <c r="N5618" s="274"/>
      <c r="O5618" s="57"/>
    </row>
    <row r="5619" spans="1:15">
      <c r="A5619" s="57"/>
      <c r="B5619" s="278">
        <v>48623</v>
      </c>
      <c r="C5619" s="283">
        <f t="shared" si="86"/>
        <v>10179716090</v>
      </c>
      <c r="D5619" s="57"/>
      <c r="E5619" s="57"/>
      <c r="F5619" s="279">
        <v>641025978</v>
      </c>
      <c r="G5619" s="286">
        <v>782287350</v>
      </c>
      <c r="H5619" s="278">
        <v>45199</v>
      </c>
      <c r="I5619" s="278"/>
      <c r="K5619" s="57"/>
      <c r="L5619" s="57"/>
      <c r="M5619" s="274"/>
      <c r="N5619" s="274"/>
      <c r="O5619" s="57"/>
    </row>
    <row r="5620" spans="1:15">
      <c r="A5620" s="57"/>
      <c r="B5620" s="278">
        <v>48624</v>
      </c>
      <c r="C5620" s="283">
        <f t="shared" si="86"/>
        <v>9989733268</v>
      </c>
      <c r="D5620" s="57"/>
      <c r="E5620" s="57"/>
      <c r="F5620" s="279">
        <v>451043156</v>
      </c>
      <c r="G5620" s="286">
        <v>782668725</v>
      </c>
      <c r="H5620" s="278">
        <v>49225</v>
      </c>
      <c r="I5620" s="278"/>
      <c r="K5620" s="57"/>
      <c r="L5620" s="57"/>
      <c r="M5620" s="274"/>
      <c r="N5620" s="274"/>
      <c r="O5620" s="57"/>
    </row>
    <row r="5621" spans="1:15">
      <c r="A5621" s="57"/>
      <c r="B5621" s="278">
        <v>48625</v>
      </c>
      <c r="C5621" s="283">
        <f t="shared" si="86"/>
        <v>9714518098</v>
      </c>
      <c r="D5621" s="57"/>
      <c r="E5621" s="57"/>
      <c r="F5621" s="279">
        <v>175827986</v>
      </c>
      <c r="G5621" s="286">
        <v>782680683</v>
      </c>
      <c r="H5621" s="278">
        <v>44490</v>
      </c>
      <c r="I5621" s="278"/>
      <c r="K5621" s="57"/>
      <c r="L5621" s="57"/>
      <c r="M5621" s="274"/>
      <c r="N5621" s="274"/>
      <c r="O5621" s="57"/>
    </row>
    <row r="5622" spans="1:15">
      <c r="A5622" s="57"/>
      <c r="B5622" s="278">
        <v>48626</v>
      </c>
      <c r="C5622" s="283">
        <f t="shared" si="86"/>
        <v>10210669871</v>
      </c>
      <c r="D5622" s="57"/>
      <c r="E5622" s="57"/>
      <c r="F5622" s="279">
        <v>671979759</v>
      </c>
      <c r="G5622" s="286">
        <v>782929008</v>
      </c>
      <c r="H5622" s="278">
        <v>48063</v>
      </c>
      <c r="I5622" s="278"/>
      <c r="K5622" s="57"/>
      <c r="L5622" s="57"/>
      <c r="M5622" s="274"/>
      <c r="N5622" s="274"/>
      <c r="O5622" s="57"/>
    </row>
    <row r="5623" spans="1:15">
      <c r="A5623" s="57"/>
      <c r="B5623" s="278">
        <v>48627</v>
      </c>
      <c r="C5623" s="283">
        <f t="shared" si="86"/>
        <v>10218810219</v>
      </c>
      <c r="D5623" s="57"/>
      <c r="E5623" s="57"/>
      <c r="F5623" s="279">
        <v>680120107</v>
      </c>
      <c r="G5623" s="286">
        <v>782959531</v>
      </c>
      <c r="H5623" s="278">
        <v>43480</v>
      </c>
      <c r="I5623" s="278"/>
      <c r="K5623" s="57"/>
      <c r="L5623" s="57"/>
      <c r="M5623" s="274"/>
      <c r="N5623" s="274"/>
      <c r="O5623" s="57"/>
    </row>
    <row r="5624" spans="1:15">
      <c r="A5624" s="57"/>
      <c r="B5624" s="278">
        <v>48628</v>
      </c>
      <c r="C5624" s="283">
        <f t="shared" si="86"/>
        <v>9719011280</v>
      </c>
      <c r="D5624" s="57"/>
      <c r="E5624" s="57"/>
      <c r="F5624" s="279">
        <v>180321168</v>
      </c>
      <c r="G5624" s="286">
        <v>783144022</v>
      </c>
      <c r="H5624" s="278">
        <v>45524</v>
      </c>
      <c r="I5624" s="278"/>
      <c r="K5624" s="57"/>
      <c r="L5624" s="57"/>
      <c r="M5624" s="274"/>
      <c r="N5624" s="274"/>
      <c r="O5624" s="57"/>
    </row>
    <row r="5625" spans="1:15">
      <c r="A5625" s="57"/>
      <c r="B5625" s="278">
        <v>48629</v>
      </c>
      <c r="C5625" s="283">
        <f t="shared" si="86"/>
        <v>10036159884</v>
      </c>
      <c r="D5625" s="57"/>
      <c r="E5625" s="57"/>
      <c r="F5625" s="279">
        <v>497469772</v>
      </c>
      <c r="G5625" s="286">
        <v>783182010</v>
      </c>
      <c r="H5625" s="278">
        <v>50328</v>
      </c>
      <c r="I5625" s="278"/>
      <c r="K5625" s="57"/>
      <c r="L5625" s="57"/>
      <c r="M5625" s="274"/>
      <c r="N5625" s="274"/>
      <c r="O5625" s="57"/>
    </row>
    <row r="5626" spans="1:15">
      <c r="A5626" s="57"/>
      <c r="B5626" s="278">
        <v>48630</v>
      </c>
      <c r="C5626" s="283">
        <f t="shared" si="86"/>
        <v>10076832054</v>
      </c>
      <c r="D5626" s="57"/>
      <c r="E5626" s="57"/>
      <c r="F5626" s="279">
        <v>538141942</v>
      </c>
      <c r="G5626" s="286">
        <v>783205377</v>
      </c>
      <c r="H5626" s="278">
        <v>48523</v>
      </c>
      <c r="I5626" s="278"/>
      <c r="K5626" s="57"/>
      <c r="L5626" s="57"/>
      <c r="M5626" s="274"/>
      <c r="N5626" s="274"/>
      <c r="O5626" s="57"/>
    </row>
    <row r="5627" spans="1:15">
      <c r="A5627" s="57"/>
      <c r="B5627" s="278">
        <v>48631</v>
      </c>
      <c r="C5627" s="283">
        <f t="shared" si="86"/>
        <v>10121119074</v>
      </c>
      <c r="D5627" s="57"/>
      <c r="E5627" s="57"/>
      <c r="F5627" s="279">
        <v>582428962</v>
      </c>
      <c r="G5627" s="286">
        <v>783263500</v>
      </c>
      <c r="H5627" s="278">
        <v>48538</v>
      </c>
      <c r="I5627" s="278"/>
      <c r="K5627" s="57"/>
      <c r="L5627" s="57"/>
      <c r="M5627" s="274"/>
      <c r="N5627" s="274"/>
      <c r="O5627" s="57"/>
    </row>
    <row r="5628" spans="1:15">
      <c r="A5628" s="57"/>
      <c r="B5628" s="278">
        <v>48632</v>
      </c>
      <c r="C5628" s="283">
        <f t="shared" si="86"/>
        <v>10292776076</v>
      </c>
      <c r="D5628" s="57"/>
      <c r="E5628" s="57"/>
      <c r="F5628" s="279">
        <v>754085964</v>
      </c>
      <c r="G5628" s="286">
        <v>783602307</v>
      </c>
      <c r="H5628" s="278">
        <v>46596</v>
      </c>
      <c r="I5628" s="278"/>
      <c r="K5628" s="57"/>
      <c r="L5628" s="57"/>
      <c r="M5628" s="274"/>
      <c r="N5628" s="274"/>
      <c r="O5628" s="57"/>
    </row>
    <row r="5629" spans="1:15">
      <c r="A5629" s="57"/>
      <c r="B5629" s="278">
        <v>48633</v>
      </c>
      <c r="C5629" s="283">
        <f t="shared" si="86"/>
        <v>10312097401</v>
      </c>
      <c r="D5629" s="57"/>
      <c r="E5629" s="57"/>
      <c r="F5629" s="279">
        <v>773407289</v>
      </c>
      <c r="G5629" s="286">
        <v>783782984</v>
      </c>
      <c r="H5629" s="278">
        <v>49773</v>
      </c>
      <c r="I5629" s="278"/>
      <c r="K5629" s="57"/>
      <c r="L5629" s="57"/>
      <c r="M5629" s="274"/>
      <c r="N5629" s="274"/>
      <c r="O5629" s="57"/>
    </row>
    <row r="5630" spans="1:15">
      <c r="A5630" s="57"/>
      <c r="B5630" s="278">
        <v>48634</v>
      </c>
      <c r="C5630" s="283">
        <f t="shared" si="86"/>
        <v>9961690901</v>
      </c>
      <c r="D5630" s="57"/>
      <c r="E5630" s="57"/>
      <c r="F5630" s="279">
        <v>423000789</v>
      </c>
      <c r="G5630" s="286">
        <v>783810351</v>
      </c>
      <c r="H5630" s="278">
        <v>43440</v>
      </c>
      <c r="I5630" s="278"/>
      <c r="K5630" s="57"/>
      <c r="L5630" s="57"/>
      <c r="M5630" s="274"/>
      <c r="N5630" s="274"/>
      <c r="O5630" s="57"/>
    </row>
    <row r="5631" spans="1:15">
      <c r="A5631" s="57"/>
      <c r="B5631" s="278">
        <v>48635</v>
      </c>
      <c r="C5631" s="283">
        <f t="shared" si="86"/>
        <v>10264363628</v>
      </c>
      <c r="D5631" s="57"/>
      <c r="E5631" s="57"/>
      <c r="F5631" s="279">
        <v>725673516</v>
      </c>
      <c r="G5631" s="286">
        <v>783956551</v>
      </c>
      <c r="H5631" s="278">
        <v>49218</v>
      </c>
      <c r="I5631" s="278"/>
      <c r="K5631" s="57"/>
      <c r="L5631" s="57"/>
      <c r="M5631" s="274"/>
      <c r="N5631" s="274"/>
      <c r="O5631" s="57"/>
    </row>
    <row r="5632" spans="1:15">
      <c r="A5632" s="57"/>
      <c r="B5632" s="278">
        <v>48636</v>
      </c>
      <c r="C5632" s="283">
        <f t="shared" si="86"/>
        <v>9783529024</v>
      </c>
      <c r="D5632" s="57"/>
      <c r="E5632" s="57"/>
      <c r="F5632" s="279">
        <v>244838912</v>
      </c>
      <c r="G5632" s="286">
        <v>783973311</v>
      </c>
      <c r="H5632" s="278">
        <v>48382</v>
      </c>
      <c r="I5632" s="278"/>
      <c r="K5632" s="57"/>
      <c r="L5632" s="57"/>
      <c r="M5632" s="274"/>
      <c r="N5632" s="274"/>
      <c r="O5632" s="57"/>
    </row>
    <row r="5633" spans="1:15">
      <c r="A5633" s="57"/>
      <c r="B5633" s="278">
        <v>48637</v>
      </c>
      <c r="C5633" s="283">
        <f t="shared" si="86"/>
        <v>10343716457</v>
      </c>
      <c r="D5633" s="57"/>
      <c r="E5633" s="57"/>
      <c r="F5633" s="279">
        <v>805026345</v>
      </c>
      <c r="G5633" s="286">
        <v>784103976</v>
      </c>
      <c r="H5633" s="278">
        <v>44743</v>
      </c>
      <c r="I5633" s="278"/>
      <c r="K5633" s="57"/>
      <c r="L5633" s="57"/>
      <c r="M5633" s="274"/>
      <c r="N5633" s="274"/>
      <c r="O5633" s="57"/>
    </row>
    <row r="5634" spans="1:15">
      <c r="A5634" s="57"/>
      <c r="B5634" s="278">
        <v>48638</v>
      </c>
      <c r="C5634" s="283">
        <f t="shared" si="86"/>
        <v>9851156548</v>
      </c>
      <c r="D5634" s="57"/>
      <c r="E5634" s="57"/>
      <c r="F5634" s="279">
        <v>312466436</v>
      </c>
      <c r="G5634" s="286">
        <v>784218814</v>
      </c>
      <c r="H5634" s="278">
        <v>47009</v>
      </c>
      <c r="I5634" s="278"/>
      <c r="K5634" s="57"/>
      <c r="L5634" s="57"/>
      <c r="M5634" s="274"/>
      <c r="N5634" s="274"/>
      <c r="O5634" s="57"/>
    </row>
    <row r="5635" spans="1:15">
      <c r="A5635" s="57"/>
      <c r="B5635" s="278">
        <v>48639</v>
      </c>
      <c r="C5635" s="283">
        <f t="shared" si="86"/>
        <v>10468812264</v>
      </c>
      <c r="D5635" s="57"/>
      <c r="E5635" s="57"/>
      <c r="F5635" s="279">
        <v>930122152</v>
      </c>
      <c r="G5635" s="286">
        <v>784283416</v>
      </c>
      <c r="H5635" s="278">
        <v>48546</v>
      </c>
      <c r="I5635" s="278"/>
      <c r="K5635" s="57"/>
      <c r="L5635" s="57"/>
      <c r="M5635" s="274"/>
      <c r="N5635" s="274"/>
      <c r="O5635" s="57"/>
    </row>
    <row r="5636" spans="1:15">
      <c r="A5636" s="57"/>
      <c r="B5636" s="278">
        <v>48640</v>
      </c>
      <c r="C5636" s="283">
        <f t="shared" si="86"/>
        <v>9922208411</v>
      </c>
      <c r="D5636" s="57"/>
      <c r="E5636" s="57"/>
      <c r="F5636" s="279">
        <v>383518299</v>
      </c>
      <c r="G5636" s="286">
        <v>784611929</v>
      </c>
      <c r="H5636" s="278">
        <v>47598</v>
      </c>
      <c r="I5636" s="278"/>
      <c r="K5636" s="57"/>
      <c r="L5636" s="57"/>
      <c r="M5636" s="274"/>
      <c r="N5636" s="274"/>
      <c r="O5636" s="57"/>
    </row>
    <row r="5637" spans="1:15">
      <c r="A5637" s="57"/>
      <c r="B5637" s="278">
        <v>48641</v>
      </c>
      <c r="C5637" s="283">
        <f t="shared" si="86"/>
        <v>10031840296</v>
      </c>
      <c r="D5637" s="57"/>
      <c r="E5637" s="57"/>
      <c r="F5637" s="279">
        <v>493150184</v>
      </c>
      <c r="G5637" s="286">
        <v>784659058</v>
      </c>
      <c r="H5637" s="278">
        <v>47061</v>
      </c>
      <c r="I5637" s="278"/>
      <c r="K5637" s="57"/>
      <c r="L5637" s="57"/>
      <c r="M5637" s="274"/>
      <c r="N5637" s="274"/>
      <c r="O5637" s="57"/>
    </row>
    <row r="5638" spans="1:15">
      <c r="A5638" s="57"/>
      <c r="B5638" s="278">
        <v>48642</v>
      </c>
      <c r="C5638" s="283">
        <f t="shared" si="86"/>
        <v>9743466117</v>
      </c>
      <c r="D5638" s="57"/>
      <c r="E5638" s="57"/>
      <c r="F5638" s="279">
        <v>204776005</v>
      </c>
      <c r="G5638" s="286">
        <v>784678537</v>
      </c>
      <c r="H5638" s="278">
        <v>43111</v>
      </c>
      <c r="I5638" s="278"/>
      <c r="K5638" s="57"/>
      <c r="L5638" s="57"/>
      <c r="M5638" s="274"/>
      <c r="N5638" s="274"/>
      <c r="O5638" s="57"/>
    </row>
    <row r="5639" spans="1:15">
      <c r="A5639" s="57"/>
      <c r="B5639" s="278">
        <v>48643</v>
      </c>
      <c r="C5639" s="283">
        <f t="shared" si="86"/>
        <v>9806211670</v>
      </c>
      <c r="D5639" s="57"/>
      <c r="E5639" s="57"/>
      <c r="F5639" s="279">
        <v>267521558</v>
      </c>
      <c r="G5639" s="286">
        <v>784842216</v>
      </c>
      <c r="H5639" s="278">
        <v>47612</v>
      </c>
      <c r="I5639" s="278"/>
      <c r="K5639" s="57"/>
      <c r="L5639" s="57"/>
      <c r="M5639" s="274"/>
      <c r="N5639" s="274"/>
      <c r="O5639" s="57"/>
    </row>
    <row r="5640" spans="1:15">
      <c r="A5640" s="57"/>
      <c r="B5640" s="278">
        <v>48644</v>
      </c>
      <c r="C5640" s="283">
        <f t="shared" si="86"/>
        <v>9912066259</v>
      </c>
      <c r="D5640" s="57"/>
      <c r="E5640" s="57"/>
      <c r="F5640" s="279">
        <v>373376147</v>
      </c>
      <c r="G5640" s="286">
        <v>784970400</v>
      </c>
      <c r="H5640" s="278">
        <v>49785</v>
      </c>
      <c r="I5640" s="278"/>
      <c r="K5640" s="57"/>
      <c r="L5640" s="57"/>
      <c r="M5640" s="274"/>
      <c r="N5640" s="274"/>
      <c r="O5640" s="57"/>
    </row>
    <row r="5641" spans="1:15">
      <c r="A5641" s="57"/>
      <c r="B5641" s="278">
        <v>48645</v>
      </c>
      <c r="C5641" s="283">
        <f t="shared" si="86"/>
        <v>10294122353</v>
      </c>
      <c r="D5641" s="57"/>
      <c r="E5641" s="57"/>
      <c r="F5641" s="279">
        <v>755432241</v>
      </c>
      <c r="G5641" s="286">
        <v>785045286</v>
      </c>
      <c r="H5641" s="278">
        <v>46966</v>
      </c>
      <c r="I5641" s="278"/>
      <c r="K5641" s="57"/>
      <c r="L5641" s="57"/>
      <c r="M5641" s="274"/>
      <c r="N5641" s="274"/>
      <c r="O5641" s="57"/>
    </row>
    <row r="5642" spans="1:15">
      <c r="A5642" s="57"/>
      <c r="B5642" s="278">
        <v>48646</v>
      </c>
      <c r="C5642" s="283">
        <f t="shared" si="86"/>
        <v>10010583328</v>
      </c>
      <c r="D5642" s="57"/>
      <c r="E5642" s="57"/>
      <c r="F5642" s="279">
        <v>471893216</v>
      </c>
      <c r="G5642" s="286">
        <v>785309559</v>
      </c>
      <c r="H5642" s="278">
        <v>46866</v>
      </c>
      <c r="I5642" s="278"/>
      <c r="K5642" s="57"/>
      <c r="L5642" s="57"/>
      <c r="M5642" s="274"/>
      <c r="N5642" s="274"/>
      <c r="O5642" s="57"/>
    </row>
    <row r="5643" spans="1:15">
      <c r="A5643" s="57"/>
      <c r="B5643" s="278">
        <v>48647</v>
      </c>
      <c r="C5643" s="283">
        <f t="shared" si="86"/>
        <v>9901539617</v>
      </c>
      <c r="D5643" s="57"/>
      <c r="E5643" s="57"/>
      <c r="F5643" s="279">
        <v>362849505</v>
      </c>
      <c r="G5643" s="286">
        <v>785346124</v>
      </c>
      <c r="H5643" s="278">
        <v>45891</v>
      </c>
      <c r="I5643" s="278"/>
      <c r="K5643" s="57"/>
      <c r="L5643" s="57"/>
      <c r="M5643" s="274"/>
      <c r="N5643" s="274"/>
      <c r="O5643" s="57"/>
    </row>
    <row r="5644" spans="1:15">
      <c r="A5644" s="57"/>
      <c r="B5644" s="278">
        <v>48648</v>
      </c>
      <c r="C5644" s="283">
        <f t="shared" si="86"/>
        <v>10182325855</v>
      </c>
      <c r="D5644" s="57"/>
      <c r="E5644" s="57"/>
      <c r="F5644" s="279">
        <v>643635743</v>
      </c>
      <c r="G5644" s="286">
        <v>785548747</v>
      </c>
      <c r="H5644" s="278">
        <v>49044</v>
      </c>
      <c r="I5644" s="278"/>
      <c r="K5644" s="57"/>
      <c r="L5644" s="57"/>
      <c r="M5644" s="274"/>
      <c r="N5644" s="274"/>
      <c r="O5644" s="57"/>
    </row>
    <row r="5645" spans="1:15">
      <c r="A5645" s="57"/>
      <c r="B5645" s="278">
        <v>48649</v>
      </c>
      <c r="C5645" s="283">
        <f t="shared" si="86"/>
        <v>10489159020</v>
      </c>
      <c r="D5645" s="57"/>
      <c r="E5645" s="57"/>
      <c r="F5645" s="279">
        <v>950468908</v>
      </c>
      <c r="G5645" s="286">
        <v>785575582</v>
      </c>
      <c r="H5645" s="278">
        <v>45547</v>
      </c>
      <c r="I5645" s="278"/>
      <c r="K5645" s="57"/>
      <c r="L5645" s="57"/>
      <c r="M5645" s="274"/>
      <c r="N5645" s="274"/>
      <c r="O5645" s="57"/>
    </row>
    <row r="5646" spans="1:15">
      <c r="A5646" s="57"/>
      <c r="B5646" s="278">
        <v>48650</v>
      </c>
      <c r="C5646" s="283">
        <f t="shared" si="86"/>
        <v>9808628692</v>
      </c>
      <c r="D5646" s="57"/>
      <c r="E5646" s="57"/>
      <c r="F5646" s="279">
        <v>269938580</v>
      </c>
      <c r="G5646" s="286">
        <v>785948745</v>
      </c>
      <c r="H5646" s="278">
        <v>46142</v>
      </c>
      <c r="I5646" s="278"/>
      <c r="K5646" s="57"/>
      <c r="L5646" s="57"/>
      <c r="M5646" s="274"/>
      <c r="N5646" s="274"/>
      <c r="O5646" s="57"/>
    </row>
    <row r="5647" spans="1:15">
      <c r="A5647" s="57"/>
      <c r="B5647" s="278">
        <v>48651</v>
      </c>
      <c r="C5647" s="283">
        <f t="shared" si="86"/>
        <v>9731983884</v>
      </c>
      <c r="D5647" s="57"/>
      <c r="E5647" s="57"/>
      <c r="F5647" s="279">
        <v>193293772</v>
      </c>
      <c r="G5647" s="286">
        <v>786060478</v>
      </c>
      <c r="H5647" s="278">
        <v>46456</v>
      </c>
      <c r="I5647" s="278"/>
      <c r="K5647" s="57"/>
      <c r="L5647" s="57"/>
      <c r="M5647" s="274"/>
      <c r="N5647" s="274"/>
      <c r="O5647" s="57"/>
    </row>
    <row r="5648" spans="1:15">
      <c r="A5648" s="57"/>
      <c r="B5648" s="278">
        <v>48652</v>
      </c>
      <c r="C5648" s="283">
        <f t="shared" si="86"/>
        <v>9686714653</v>
      </c>
      <c r="D5648" s="57"/>
      <c r="E5648" s="57"/>
      <c r="F5648" s="279">
        <v>148024541</v>
      </c>
      <c r="G5648" s="286">
        <v>786233604</v>
      </c>
      <c r="H5648" s="278">
        <v>46358</v>
      </c>
      <c r="I5648" s="278"/>
      <c r="K5648" s="57"/>
      <c r="L5648" s="57"/>
      <c r="M5648" s="274"/>
      <c r="N5648" s="274"/>
      <c r="O5648" s="57"/>
    </row>
    <row r="5649" spans="1:15">
      <c r="A5649" s="57"/>
      <c r="B5649" s="278">
        <v>48653</v>
      </c>
      <c r="C5649" s="283">
        <f t="shared" si="86"/>
        <v>10045089635</v>
      </c>
      <c r="D5649" s="57"/>
      <c r="E5649" s="57"/>
      <c r="F5649" s="279">
        <v>506399523</v>
      </c>
      <c r="G5649" s="286">
        <v>786381895</v>
      </c>
      <c r="H5649" s="278">
        <v>49537</v>
      </c>
      <c r="I5649" s="278"/>
      <c r="K5649" s="57"/>
      <c r="L5649" s="57"/>
      <c r="M5649" s="274"/>
      <c r="N5649" s="274"/>
      <c r="O5649" s="57"/>
    </row>
    <row r="5650" spans="1:15">
      <c r="A5650" s="57"/>
      <c r="B5650" s="278">
        <v>48654</v>
      </c>
      <c r="C5650" s="283">
        <f t="shared" si="86"/>
        <v>9814522825</v>
      </c>
      <c r="D5650" s="57"/>
      <c r="E5650" s="57"/>
      <c r="F5650" s="279">
        <v>275832713</v>
      </c>
      <c r="G5650" s="286">
        <v>786669247</v>
      </c>
      <c r="H5650" s="278">
        <v>43297</v>
      </c>
      <c r="I5650" s="278"/>
      <c r="K5650" s="57"/>
      <c r="L5650" s="57"/>
      <c r="M5650" s="274"/>
      <c r="N5650" s="274"/>
      <c r="O5650" s="57"/>
    </row>
    <row r="5651" spans="1:15">
      <c r="A5651" s="57"/>
      <c r="B5651" s="278">
        <v>48655</v>
      </c>
      <c r="C5651" s="283">
        <f t="shared" si="86"/>
        <v>10433326288</v>
      </c>
      <c r="D5651" s="57"/>
      <c r="E5651" s="57"/>
      <c r="F5651" s="279">
        <v>894636176</v>
      </c>
      <c r="G5651" s="286">
        <v>786964476</v>
      </c>
      <c r="H5651" s="278">
        <v>43651</v>
      </c>
      <c r="I5651" s="278"/>
      <c r="K5651" s="57"/>
      <c r="L5651" s="57"/>
      <c r="M5651" s="274"/>
      <c r="N5651" s="274"/>
      <c r="O5651" s="57"/>
    </row>
    <row r="5652" spans="1:15">
      <c r="A5652" s="57"/>
      <c r="B5652" s="278">
        <v>48656</v>
      </c>
      <c r="C5652" s="283">
        <f t="shared" si="86"/>
        <v>9807389628</v>
      </c>
      <c r="D5652" s="57"/>
      <c r="E5652" s="57"/>
      <c r="F5652" s="279">
        <v>268699516</v>
      </c>
      <c r="G5652" s="286">
        <v>787170414</v>
      </c>
      <c r="H5652" s="278">
        <v>50337</v>
      </c>
      <c r="I5652" s="278"/>
      <c r="K5652" s="57"/>
      <c r="L5652" s="57"/>
      <c r="M5652" s="274"/>
      <c r="N5652" s="274"/>
      <c r="O5652" s="57"/>
    </row>
    <row r="5653" spans="1:15">
      <c r="A5653" s="57"/>
      <c r="B5653" s="278">
        <v>48657</v>
      </c>
      <c r="C5653" s="283">
        <f t="shared" si="86"/>
        <v>9648418362</v>
      </c>
      <c r="D5653" s="57"/>
      <c r="E5653" s="57"/>
      <c r="F5653" s="279">
        <v>109728250</v>
      </c>
      <c r="G5653" s="286">
        <v>787303059</v>
      </c>
      <c r="H5653" s="278">
        <v>43434</v>
      </c>
      <c r="I5653" s="278"/>
      <c r="K5653" s="57"/>
      <c r="L5653" s="57"/>
      <c r="M5653" s="274"/>
      <c r="N5653" s="274"/>
      <c r="O5653" s="57"/>
    </row>
    <row r="5654" spans="1:15">
      <c r="A5654" s="57"/>
      <c r="B5654" s="278">
        <v>48658</v>
      </c>
      <c r="C5654" s="283">
        <f t="shared" si="86"/>
        <v>10076439345</v>
      </c>
      <c r="D5654" s="57"/>
      <c r="E5654" s="57"/>
      <c r="F5654" s="279">
        <v>537749233</v>
      </c>
      <c r="G5654" s="286">
        <v>787394342</v>
      </c>
      <c r="H5654" s="278">
        <v>49162</v>
      </c>
      <c r="I5654" s="278"/>
      <c r="K5654" s="57"/>
      <c r="L5654" s="57"/>
      <c r="M5654" s="274"/>
      <c r="N5654" s="274"/>
      <c r="O5654" s="57"/>
    </row>
    <row r="5655" spans="1:15">
      <c r="A5655" s="57"/>
      <c r="B5655" s="278">
        <v>48659</v>
      </c>
      <c r="C5655" s="283">
        <f t="shared" si="86"/>
        <v>9915052235</v>
      </c>
      <c r="D5655" s="57"/>
      <c r="E5655" s="57"/>
      <c r="F5655" s="279">
        <v>376362123</v>
      </c>
      <c r="G5655" s="286">
        <v>787419500</v>
      </c>
      <c r="H5655" s="278">
        <v>45224</v>
      </c>
      <c r="I5655" s="278"/>
      <c r="K5655" s="57"/>
      <c r="L5655" s="57"/>
      <c r="M5655" s="274"/>
      <c r="N5655" s="274"/>
      <c r="O5655" s="57"/>
    </row>
    <row r="5656" spans="1:15">
      <c r="A5656" s="57"/>
      <c r="B5656" s="278">
        <v>48660</v>
      </c>
      <c r="C5656" s="283">
        <f t="shared" si="86"/>
        <v>10484360972</v>
      </c>
      <c r="D5656" s="57"/>
      <c r="E5656" s="57"/>
      <c r="F5656" s="279">
        <v>945670860</v>
      </c>
      <c r="G5656" s="286">
        <v>787421136</v>
      </c>
      <c r="H5656" s="278">
        <v>49687</v>
      </c>
      <c r="I5656" s="278"/>
      <c r="K5656" s="57"/>
      <c r="L5656" s="57"/>
      <c r="M5656" s="274"/>
      <c r="N5656" s="274"/>
      <c r="O5656" s="57"/>
    </row>
    <row r="5657" spans="1:15">
      <c r="A5657" s="57"/>
      <c r="B5657" s="278">
        <v>48661</v>
      </c>
      <c r="C5657" s="283">
        <f t="shared" si="86"/>
        <v>9766265708</v>
      </c>
      <c r="D5657" s="57"/>
      <c r="E5657" s="57"/>
      <c r="F5657" s="279">
        <v>227575596</v>
      </c>
      <c r="G5657" s="286">
        <v>787517157</v>
      </c>
      <c r="H5657" s="278">
        <v>48885</v>
      </c>
      <c r="I5657" s="278"/>
      <c r="K5657" s="57"/>
      <c r="L5657" s="57"/>
      <c r="M5657" s="274"/>
      <c r="N5657" s="274"/>
      <c r="O5657" s="57"/>
    </row>
    <row r="5658" spans="1:15">
      <c r="A5658" s="57"/>
      <c r="B5658" s="278">
        <v>48662</v>
      </c>
      <c r="C5658" s="283">
        <f t="shared" si="86"/>
        <v>10188779052</v>
      </c>
      <c r="D5658" s="57"/>
      <c r="E5658" s="57"/>
      <c r="F5658" s="279">
        <v>650088940</v>
      </c>
      <c r="G5658" s="286">
        <v>787801096</v>
      </c>
      <c r="H5658" s="278">
        <v>46557</v>
      </c>
      <c r="I5658" s="278"/>
      <c r="K5658" s="57"/>
      <c r="L5658" s="57"/>
      <c r="M5658" s="274"/>
      <c r="N5658" s="274"/>
      <c r="O5658" s="57"/>
    </row>
    <row r="5659" spans="1:15">
      <c r="A5659" s="57"/>
      <c r="B5659" s="278">
        <v>48663</v>
      </c>
      <c r="C5659" s="283">
        <f t="shared" si="86"/>
        <v>10194173027</v>
      </c>
      <c r="D5659" s="57"/>
      <c r="E5659" s="57"/>
      <c r="F5659" s="279">
        <v>655482915</v>
      </c>
      <c r="G5659" s="286">
        <v>787879390</v>
      </c>
      <c r="H5659" s="278">
        <v>48361</v>
      </c>
      <c r="I5659" s="278"/>
      <c r="K5659" s="57"/>
      <c r="L5659" s="57"/>
      <c r="M5659" s="274"/>
      <c r="N5659" s="274"/>
      <c r="O5659" s="57"/>
    </row>
    <row r="5660" spans="1:15">
      <c r="A5660" s="57"/>
      <c r="B5660" s="278">
        <v>48664</v>
      </c>
      <c r="C5660" s="283">
        <f t="shared" si="86"/>
        <v>9935192844</v>
      </c>
      <c r="D5660" s="57"/>
      <c r="E5660" s="57"/>
      <c r="F5660" s="279">
        <v>396502732</v>
      </c>
      <c r="G5660" s="286">
        <v>788065846</v>
      </c>
      <c r="H5660" s="278">
        <v>50223</v>
      </c>
      <c r="I5660" s="278"/>
      <c r="K5660" s="57"/>
      <c r="L5660" s="57"/>
      <c r="M5660" s="274"/>
      <c r="N5660" s="274"/>
      <c r="O5660" s="57"/>
    </row>
    <row r="5661" spans="1:15">
      <c r="A5661" s="57"/>
      <c r="B5661" s="278">
        <v>48665</v>
      </c>
      <c r="C5661" s="283">
        <f t="shared" si="86"/>
        <v>9639168595</v>
      </c>
      <c r="D5661" s="57"/>
      <c r="E5661" s="57"/>
      <c r="F5661" s="279">
        <v>100478483</v>
      </c>
      <c r="G5661" s="286">
        <v>788255499</v>
      </c>
      <c r="H5661" s="278">
        <v>48260</v>
      </c>
      <c r="I5661" s="278"/>
      <c r="K5661" s="57"/>
      <c r="L5661" s="57"/>
      <c r="M5661" s="274"/>
      <c r="N5661" s="274"/>
      <c r="O5661" s="57"/>
    </row>
    <row r="5662" spans="1:15">
      <c r="A5662" s="57"/>
      <c r="B5662" s="278">
        <v>48666</v>
      </c>
      <c r="C5662" s="283">
        <f t="shared" si="86"/>
        <v>9969484221</v>
      </c>
      <c r="D5662" s="57"/>
      <c r="E5662" s="57"/>
      <c r="F5662" s="279">
        <v>430794109</v>
      </c>
      <c r="G5662" s="286">
        <v>788461571</v>
      </c>
      <c r="H5662" s="278">
        <v>50383</v>
      </c>
      <c r="I5662" s="278"/>
      <c r="K5662" s="57"/>
      <c r="L5662" s="57"/>
      <c r="M5662" s="274"/>
      <c r="N5662" s="274"/>
      <c r="O5662" s="57"/>
    </row>
    <row r="5663" spans="1:15">
      <c r="A5663" s="57"/>
      <c r="B5663" s="278">
        <v>48667</v>
      </c>
      <c r="C5663" s="283">
        <f t="shared" si="86"/>
        <v>9800698312</v>
      </c>
      <c r="D5663" s="57"/>
      <c r="E5663" s="57"/>
      <c r="F5663" s="279">
        <v>262008200</v>
      </c>
      <c r="G5663" s="286">
        <v>788779932</v>
      </c>
      <c r="H5663" s="278">
        <v>48436</v>
      </c>
      <c r="I5663" s="278"/>
      <c r="K5663" s="57"/>
      <c r="L5663" s="57"/>
      <c r="M5663" s="274"/>
      <c r="N5663" s="274"/>
      <c r="O5663" s="57"/>
    </row>
    <row r="5664" spans="1:15">
      <c r="A5664" s="57"/>
      <c r="B5664" s="278">
        <v>48668</v>
      </c>
      <c r="C5664" s="283">
        <f t="shared" ref="C5664:C5727" si="87">F5664+(F$88*28679+98765)+(G$88*6587+87654)+(E$88*9537+76543)+(J$88*5713+4528)</f>
        <v>9757517538</v>
      </c>
      <c r="D5664" s="57"/>
      <c r="E5664" s="57"/>
      <c r="F5664" s="279">
        <v>218827426</v>
      </c>
      <c r="G5664" s="286">
        <v>788786816</v>
      </c>
      <c r="H5664" s="278">
        <v>45444</v>
      </c>
      <c r="I5664" s="278"/>
      <c r="K5664" s="57"/>
      <c r="L5664" s="57"/>
      <c r="M5664" s="274"/>
      <c r="N5664" s="274"/>
      <c r="O5664" s="57"/>
    </row>
    <row r="5665" spans="1:15">
      <c r="A5665" s="57"/>
      <c r="B5665" s="278">
        <v>48669</v>
      </c>
      <c r="C5665" s="283">
        <f t="shared" si="87"/>
        <v>10357126469</v>
      </c>
      <c r="D5665" s="57"/>
      <c r="E5665" s="57"/>
      <c r="F5665" s="279">
        <v>818436357</v>
      </c>
      <c r="G5665" s="286">
        <v>788949507</v>
      </c>
      <c r="H5665" s="278">
        <v>49532</v>
      </c>
      <c r="I5665" s="278"/>
      <c r="K5665" s="57"/>
      <c r="L5665" s="57"/>
      <c r="M5665" s="274"/>
      <c r="N5665" s="274"/>
      <c r="O5665" s="57"/>
    </row>
    <row r="5666" spans="1:15">
      <c r="A5666" s="57"/>
      <c r="B5666" s="278">
        <v>48670</v>
      </c>
      <c r="C5666" s="283">
        <f t="shared" si="87"/>
        <v>10231485195</v>
      </c>
      <c r="D5666" s="57"/>
      <c r="E5666" s="57"/>
      <c r="F5666" s="279">
        <v>692795083</v>
      </c>
      <c r="G5666" s="286">
        <v>789010161</v>
      </c>
      <c r="H5666" s="278">
        <v>48209</v>
      </c>
      <c r="I5666" s="278"/>
      <c r="K5666" s="57"/>
      <c r="L5666" s="57"/>
      <c r="M5666" s="274"/>
      <c r="N5666" s="274"/>
      <c r="O5666" s="57"/>
    </row>
    <row r="5667" spans="1:15">
      <c r="A5667" s="57"/>
      <c r="B5667" s="278">
        <v>48671</v>
      </c>
      <c r="C5667" s="283">
        <f t="shared" si="87"/>
        <v>9660550769</v>
      </c>
      <c r="D5667" s="57"/>
      <c r="E5667" s="57"/>
      <c r="F5667" s="279">
        <v>121860657</v>
      </c>
      <c r="G5667" s="286">
        <v>789029234</v>
      </c>
      <c r="H5667" s="278">
        <v>46466</v>
      </c>
      <c r="I5667" s="278"/>
      <c r="K5667" s="57"/>
      <c r="L5667" s="57"/>
      <c r="M5667" s="274"/>
      <c r="N5667" s="274"/>
      <c r="O5667" s="57"/>
    </row>
    <row r="5668" spans="1:15">
      <c r="A5668" s="57"/>
      <c r="B5668" s="278">
        <v>48672</v>
      </c>
      <c r="C5668" s="283">
        <f t="shared" si="87"/>
        <v>9768627816</v>
      </c>
      <c r="D5668" s="57"/>
      <c r="E5668" s="57"/>
      <c r="F5668" s="279">
        <v>229937704</v>
      </c>
      <c r="G5668" s="286">
        <v>789060558</v>
      </c>
      <c r="H5668" s="278">
        <v>45430</v>
      </c>
      <c r="I5668" s="278"/>
      <c r="K5668" s="57"/>
      <c r="L5668" s="57"/>
      <c r="M5668" s="274"/>
      <c r="N5668" s="274"/>
      <c r="O5668" s="57"/>
    </row>
    <row r="5669" spans="1:15">
      <c r="A5669" s="57"/>
      <c r="B5669" s="278">
        <v>48673</v>
      </c>
      <c r="C5669" s="283">
        <f t="shared" si="87"/>
        <v>9877109750</v>
      </c>
      <c r="D5669" s="57"/>
      <c r="E5669" s="57"/>
      <c r="F5669" s="279">
        <v>338419638</v>
      </c>
      <c r="G5669" s="286">
        <v>789082459</v>
      </c>
      <c r="H5669" s="278">
        <v>47797</v>
      </c>
      <c r="I5669" s="278"/>
      <c r="K5669" s="57"/>
      <c r="L5669" s="57"/>
      <c r="M5669" s="274"/>
      <c r="N5669" s="274"/>
      <c r="O5669" s="57"/>
    </row>
    <row r="5670" spans="1:15">
      <c r="A5670" s="57"/>
      <c r="B5670" s="278">
        <v>48674</v>
      </c>
      <c r="C5670" s="283">
        <f t="shared" si="87"/>
        <v>9888228600</v>
      </c>
      <c r="D5670" s="57"/>
      <c r="E5670" s="57"/>
      <c r="F5670" s="279">
        <v>349538488</v>
      </c>
      <c r="G5670" s="286">
        <v>789089571</v>
      </c>
      <c r="H5670" s="278">
        <v>49243</v>
      </c>
      <c r="I5670" s="278"/>
      <c r="K5670" s="57"/>
      <c r="L5670" s="57"/>
      <c r="M5670" s="274"/>
      <c r="N5670" s="274"/>
      <c r="O5670" s="57"/>
    </row>
    <row r="5671" spans="1:15">
      <c r="A5671" s="57"/>
      <c r="B5671" s="278">
        <v>48675</v>
      </c>
      <c r="C5671" s="283">
        <f t="shared" si="87"/>
        <v>10050511674</v>
      </c>
      <c r="D5671" s="57"/>
      <c r="E5671" s="57"/>
      <c r="F5671" s="279">
        <v>511821562</v>
      </c>
      <c r="G5671" s="286">
        <v>789353107</v>
      </c>
      <c r="H5671" s="278">
        <v>44062</v>
      </c>
      <c r="I5671" s="278"/>
      <c r="K5671" s="57"/>
      <c r="L5671" s="57"/>
      <c r="M5671" s="274"/>
      <c r="N5671" s="274"/>
      <c r="O5671" s="57"/>
    </row>
    <row r="5672" spans="1:15">
      <c r="A5672" s="57"/>
      <c r="B5672" s="278">
        <v>48676</v>
      </c>
      <c r="C5672" s="283">
        <f t="shared" si="87"/>
        <v>10391387739</v>
      </c>
      <c r="D5672" s="57"/>
      <c r="E5672" s="57"/>
      <c r="F5672" s="279">
        <v>852697627</v>
      </c>
      <c r="G5672" s="286">
        <v>789606951</v>
      </c>
      <c r="H5672" s="278">
        <v>47627</v>
      </c>
      <c r="I5672" s="278"/>
      <c r="K5672" s="57"/>
      <c r="L5672" s="57"/>
      <c r="M5672" s="274"/>
      <c r="N5672" s="274"/>
      <c r="O5672" s="57"/>
    </row>
    <row r="5673" spans="1:15">
      <c r="A5673" s="57"/>
      <c r="B5673" s="278">
        <v>48677</v>
      </c>
      <c r="C5673" s="283">
        <f t="shared" si="87"/>
        <v>9979890083</v>
      </c>
      <c r="D5673" s="57"/>
      <c r="E5673" s="57"/>
      <c r="F5673" s="279">
        <v>441199971</v>
      </c>
      <c r="G5673" s="286">
        <v>789617082</v>
      </c>
      <c r="H5673" s="278">
        <v>43355</v>
      </c>
      <c r="I5673" s="278"/>
      <c r="K5673" s="57"/>
      <c r="L5673" s="57"/>
      <c r="M5673" s="274"/>
      <c r="N5673" s="274"/>
      <c r="O5673" s="57"/>
    </row>
    <row r="5674" spans="1:15">
      <c r="A5674" s="57"/>
      <c r="B5674" s="278">
        <v>48678</v>
      </c>
      <c r="C5674" s="283">
        <f t="shared" si="87"/>
        <v>9808537574</v>
      </c>
      <c r="D5674" s="57"/>
      <c r="E5674" s="57"/>
      <c r="F5674" s="279">
        <v>269847462</v>
      </c>
      <c r="G5674" s="286">
        <v>789759050</v>
      </c>
      <c r="H5674" s="278">
        <v>49764</v>
      </c>
      <c r="I5674" s="278"/>
      <c r="K5674" s="57"/>
      <c r="L5674" s="57"/>
      <c r="M5674" s="274"/>
      <c r="N5674" s="274"/>
      <c r="O5674" s="57"/>
    </row>
    <row r="5675" spans="1:15">
      <c r="A5675" s="57"/>
      <c r="B5675" s="278">
        <v>48679</v>
      </c>
      <c r="C5675" s="283">
        <f t="shared" si="87"/>
        <v>10101056798</v>
      </c>
      <c r="D5675" s="57"/>
      <c r="E5675" s="57"/>
      <c r="F5675" s="279">
        <v>562366686</v>
      </c>
      <c r="G5675" s="286">
        <v>789892938</v>
      </c>
      <c r="H5675" s="278">
        <v>50224</v>
      </c>
      <c r="I5675" s="278"/>
      <c r="K5675" s="57"/>
      <c r="L5675" s="57"/>
      <c r="M5675" s="274"/>
      <c r="N5675" s="274"/>
      <c r="O5675" s="57"/>
    </row>
    <row r="5676" spans="1:15">
      <c r="A5676" s="57"/>
      <c r="B5676" s="278">
        <v>48680</v>
      </c>
      <c r="C5676" s="283">
        <f t="shared" si="87"/>
        <v>10263738830</v>
      </c>
      <c r="D5676" s="57"/>
      <c r="E5676" s="57"/>
      <c r="F5676" s="279">
        <v>725048718</v>
      </c>
      <c r="G5676" s="286">
        <v>790064655</v>
      </c>
      <c r="H5676" s="278">
        <v>49878</v>
      </c>
      <c r="I5676" s="278"/>
      <c r="K5676" s="57"/>
      <c r="L5676" s="57"/>
      <c r="M5676" s="274"/>
      <c r="N5676" s="274"/>
      <c r="O5676" s="57"/>
    </row>
    <row r="5677" spans="1:15">
      <c r="A5677" s="57"/>
      <c r="B5677" s="278">
        <v>48681</v>
      </c>
      <c r="C5677" s="283">
        <f t="shared" si="87"/>
        <v>10076063408</v>
      </c>
      <c r="D5677" s="57"/>
      <c r="E5677" s="57"/>
      <c r="F5677" s="279">
        <v>537373296</v>
      </c>
      <c r="G5677" s="286">
        <v>790172045</v>
      </c>
      <c r="H5677" s="278">
        <v>50001</v>
      </c>
      <c r="I5677" s="278"/>
      <c r="K5677" s="57"/>
      <c r="L5677" s="57"/>
      <c r="M5677" s="274"/>
      <c r="N5677" s="274"/>
      <c r="O5677" s="57"/>
    </row>
    <row r="5678" spans="1:15">
      <c r="A5678" s="57"/>
      <c r="B5678" s="278">
        <v>48682</v>
      </c>
      <c r="C5678" s="283">
        <f t="shared" si="87"/>
        <v>9850154291</v>
      </c>
      <c r="D5678" s="57"/>
      <c r="E5678" s="57"/>
      <c r="F5678" s="279">
        <v>311464179</v>
      </c>
      <c r="G5678" s="286">
        <v>790267864</v>
      </c>
      <c r="H5678" s="278">
        <v>46093</v>
      </c>
      <c r="I5678" s="278"/>
      <c r="K5678" s="57"/>
      <c r="L5678" s="57"/>
      <c r="M5678" s="274"/>
      <c r="N5678" s="274"/>
      <c r="O5678" s="57"/>
    </row>
    <row r="5679" spans="1:15">
      <c r="A5679" s="57"/>
      <c r="B5679" s="278">
        <v>48683</v>
      </c>
      <c r="C5679" s="283">
        <f t="shared" si="87"/>
        <v>10329628376</v>
      </c>
      <c r="D5679" s="57"/>
      <c r="E5679" s="57"/>
      <c r="F5679" s="279">
        <v>790938264</v>
      </c>
      <c r="G5679" s="286">
        <v>790336955</v>
      </c>
      <c r="H5679" s="278">
        <v>47512</v>
      </c>
      <c r="I5679" s="278"/>
      <c r="K5679" s="57"/>
      <c r="L5679" s="57"/>
      <c r="M5679" s="274"/>
      <c r="N5679" s="274"/>
      <c r="O5679" s="57"/>
    </row>
    <row r="5680" spans="1:15">
      <c r="A5680" s="57"/>
      <c r="B5680" s="278">
        <v>48684</v>
      </c>
      <c r="C5680" s="283">
        <f t="shared" si="87"/>
        <v>10152123021</v>
      </c>
      <c r="D5680" s="57"/>
      <c r="E5680" s="57"/>
      <c r="F5680" s="279">
        <v>613432909</v>
      </c>
      <c r="G5680" s="286">
        <v>790598820</v>
      </c>
      <c r="H5680" s="278">
        <v>48982</v>
      </c>
      <c r="I5680" s="278"/>
      <c r="K5680" s="57"/>
      <c r="L5680" s="57"/>
      <c r="M5680" s="274"/>
      <c r="N5680" s="274"/>
      <c r="O5680" s="57"/>
    </row>
    <row r="5681" spans="1:15">
      <c r="A5681" s="57"/>
      <c r="B5681" s="278">
        <v>48685</v>
      </c>
      <c r="C5681" s="283">
        <f t="shared" si="87"/>
        <v>9718240360</v>
      </c>
      <c r="D5681" s="57"/>
      <c r="E5681" s="57"/>
      <c r="F5681" s="279">
        <v>179550248</v>
      </c>
      <c r="G5681" s="286">
        <v>790613043</v>
      </c>
      <c r="H5681" s="278">
        <v>45802</v>
      </c>
      <c r="I5681" s="278"/>
      <c r="K5681" s="57"/>
      <c r="L5681" s="57"/>
      <c r="M5681" s="274"/>
      <c r="N5681" s="274"/>
      <c r="O5681" s="57"/>
    </row>
    <row r="5682" spans="1:15">
      <c r="A5682" s="57"/>
      <c r="B5682" s="278">
        <v>48686</v>
      </c>
      <c r="C5682" s="283">
        <f t="shared" si="87"/>
        <v>9838316042</v>
      </c>
      <c r="D5682" s="57"/>
      <c r="E5682" s="57"/>
      <c r="F5682" s="279">
        <v>299625930</v>
      </c>
      <c r="G5682" s="286">
        <v>790635889</v>
      </c>
      <c r="H5682" s="278">
        <v>44023</v>
      </c>
      <c r="I5682" s="278"/>
      <c r="K5682" s="57"/>
      <c r="L5682" s="57"/>
      <c r="M5682" s="274"/>
      <c r="N5682" s="274"/>
      <c r="O5682" s="57"/>
    </row>
    <row r="5683" spans="1:15">
      <c r="A5683" s="57"/>
      <c r="B5683" s="278">
        <v>48687</v>
      </c>
      <c r="C5683" s="283">
        <f t="shared" si="87"/>
        <v>10030794916</v>
      </c>
      <c r="D5683" s="57"/>
      <c r="E5683" s="57"/>
      <c r="F5683" s="279">
        <v>492104804</v>
      </c>
      <c r="G5683" s="286">
        <v>790773772</v>
      </c>
      <c r="H5683" s="278">
        <v>43595</v>
      </c>
      <c r="I5683" s="278"/>
      <c r="K5683" s="57"/>
      <c r="L5683" s="57"/>
      <c r="M5683" s="274"/>
      <c r="N5683" s="274"/>
      <c r="O5683" s="57"/>
    </row>
    <row r="5684" spans="1:15">
      <c r="A5684" s="57"/>
      <c r="B5684" s="278">
        <v>48688</v>
      </c>
      <c r="C5684" s="283">
        <f t="shared" si="87"/>
        <v>10217240222</v>
      </c>
      <c r="D5684" s="57"/>
      <c r="E5684" s="57"/>
      <c r="F5684" s="279">
        <v>678550110</v>
      </c>
      <c r="G5684" s="286">
        <v>790800619</v>
      </c>
      <c r="H5684" s="278">
        <v>47959</v>
      </c>
      <c r="I5684" s="278"/>
      <c r="K5684" s="57"/>
      <c r="L5684" s="57"/>
      <c r="M5684" s="274"/>
      <c r="N5684" s="274"/>
      <c r="O5684" s="57"/>
    </row>
    <row r="5685" spans="1:15">
      <c r="A5685" s="57"/>
      <c r="B5685" s="278">
        <v>48689</v>
      </c>
      <c r="C5685" s="283">
        <f t="shared" si="87"/>
        <v>10063605215</v>
      </c>
      <c r="D5685" s="57"/>
      <c r="E5685" s="57"/>
      <c r="F5685" s="279">
        <v>524915103</v>
      </c>
      <c r="G5685" s="286">
        <v>790861529</v>
      </c>
      <c r="H5685" s="278">
        <v>44732</v>
      </c>
      <c r="I5685" s="278"/>
      <c r="K5685" s="57"/>
      <c r="L5685" s="57"/>
      <c r="M5685" s="274"/>
      <c r="N5685" s="274"/>
      <c r="O5685" s="57"/>
    </row>
    <row r="5686" spans="1:15">
      <c r="A5686" s="57"/>
      <c r="B5686" s="278">
        <v>48690</v>
      </c>
      <c r="C5686" s="283">
        <f t="shared" si="87"/>
        <v>9972202951</v>
      </c>
      <c r="D5686" s="57"/>
      <c r="E5686" s="57"/>
      <c r="F5686" s="279">
        <v>433512839</v>
      </c>
      <c r="G5686" s="286">
        <v>790938264</v>
      </c>
      <c r="H5686" s="278">
        <v>48683</v>
      </c>
      <c r="I5686" s="278"/>
      <c r="K5686" s="57"/>
      <c r="L5686" s="57"/>
      <c r="M5686" s="274"/>
      <c r="N5686" s="274"/>
      <c r="O5686" s="57"/>
    </row>
    <row r="5687" spans="1:15">
      <c r="A5687" s="57"/>
      <c r="B5687" s="278">
        <v>48691</v>
      </c>
      <c r="C5687" s="283">
        <f t="shared" si="87"/>
        <v>9704302952</v>
      </c>
      <c r="D5687" s="57"/>
      <c r="E5687" s="57"/>
      <c r="F5687" s="279">
        <v>165612840</v>
      </c>
      <c r="G5687" s="286">
        <v>791128725</v>
      </c>
      <c r="H5687" s="278">
        <v>44764</v>
      </c>
      <c r="I5687" s="278"/>
      <c r="K5687" s="57"/>
      <c r="L5687" s="57"/>
      <c r="M5687" s="274"/>
      <c r="N5687" s="274"/>
      <c r="O5687" s="57"/>
    </row>
    <row r="5688" spans="1:15">
      <c r="A5688" s="57"/>
      <c r="B5688" s="278">
        <v>48692</v>
      </c>
      <c r="C5688" s="283">
        <f t="shared" si="87"/>
        <v>10268090722</v>
      </c>
      <c r="D5688" s="57"/>
      <c r="E5688" s="57"/>
      <c r="F5688" s="279">
        <v>729400610</v>
      </c>
      <c r="G5688" s="286">
        <v>791187248</v>
      </c>
      <c r="H5688" s="278">
        <v>44394</v>
      </c>
      <c r="I5688" s="278"/>
      <c r="K5688" s="57"/>
      <c r="L5688" s="57"/>
      <c r="M5688" s="274"/>
      <c r="N5688" s="274"/>
      <c r="O5688" s="57"/>
    </row>
    <row r="5689" spans="1:15">
      <c r="A5689" s="57"/>
      <c r="B5689" s="278">
        <v>48693</v>
      </c>
      <c r="C5689" s="283">
        <f t="shared" si="87"/>
        <v>10413414842</v>
      </c>
      <c r="D5689" s="57"/>
      <c r="E5689" s="57"/>
      <c r="F5689" s="279">
        <v>874724730</v>
      </c>
      <c r="G5689" s="286">
        <v>791202066</v>
      </c>
      <c r="H5689" s="278">
        <v>49062</v>
      </c>
      <c r="I5689" s="278"/>
      <c r="K5689" s="57"/>
      <c r="L5689" s="57"/>
      <c r="M5689" s="274"/>
      <c r="N5689" s="274"/>
      <c r="O5689" s="57"/>
    </row>
    <row r="5690" spans="1:15">
      <c r="A5690" s="57"/>
      <c r="B5690" s="278">
        <v>48694</v>
      </c>
      <c r="C5690" s="283">
        <f t="shared" si="87"/>
        <v>9712995940</v>
      </c>
      <c r="D5690" s="57"/>
      <c r="E5690" s="57"/>
      <c r="F5690" s="279">
        <v>174305828</v>
      </c>
      <c r="G5690" s="286">
        <v>791217227</v>
      </c>
      <c r="H5690" s="278">
        <v>49361</v>
      </c>
      <c r="I5690" s="278"/>
      <c r="K5690" s="57"/>
      <c r="L5690" s="57"/>
      <c r="M5690" s="274"/>
      <c r="N5690" s="274"/>
      <c r="O5690" s="57"/>
    </row>
    <row r="5691" spans="1:15">
      <c r="A5691" s="57"/>
      <c r="B5691" s="278">
        <v>48695</v>
      </c>
      <c r="C5691" s="283">
        <f t="shared" si="87"/>
        <v>9930360979</v>
      </c>
      <c r="D5691" s="57"/>
      <c r="E5691" s="57"/>
      <c r="F5691" s="279">
        <v>391670867</v>
      </c>
      <c r="G5691" s="286">
        <v>791414229</v>
      </c>
      <c r="H5691" s="278">
        <v>45620</v>
      </c>
      <c r="I5691" s="278"/>
      <c r="K5691" s="57"/>
      <c r="L5691" s="57"/>
      <c r="M5691" s="274"/>
      <c r="N5691" s="274"/>
      <c r="O5691" s="57"/>
    </row>
    <row r="5692" spans="1:15">
      <c r="A5692" s="57"/>
      <c r="B5692" s="278">
        <v>48696</v>
      </c>
      <c r="C5692" s="283">
        <f t="shared" si="87"/>
        <v>10482695566</v>
      </c>
      <c r="D5692" s="57"/>
      <c r="E5692" s="57"/>
      <c r="F5692" s="279">
        <v>944005454</v>
      </c>
      <c r="G5692" s="286">
        <v>791475697</v>
      </c>
      <c r="H5692" s="278">
        <v>46653</v>
      </c>
      <c r="I5692" s="278"/>
      <c r="K5692" s="57"/>
      <c r="L5692" s="57"/>
      <c r="M5692" s="274"/>
      <c r="N5692" s="274"/>
      <c r="O5692" s="57"/>
    </row>
    <row r="5693" spans="1:15">
      <c r="A5693" s="57"/>
      <c r="B5693" s="278">
        <v>48697</v>
      </c>
      <c r="C5693" s="283">
        <f t="shared" si="87"/>
        <v>9884265149</v>
      </c>
      <c r="D5693" s="57"/>
      <c r="E5693" s="57"/>
      <c r="F5693" s="279">
        <v>345575037</v>
      </c>
      <c r="G5693" s="286">
        <v>791545054</v>
      </c>
      <c r="H5693" s="278">
        <v>48394</v>
      </c>
      <c r="I5693" s="278"/>
      <c r="K5693" s="57"/>
      <c r="L5693" s="57"/>
      <c r="M5693" s="274"/>
      <c r="N5693" s="274"/>
      <c r="O5693" s="57"/>
    </row>
    <row r="5694" spans="1:15">
      <c r="A5694" s="57"/>
      <c r="B5694" s="278">
        <v>48698</v>
      </c>
      <c r="C5694" s="283">
        <f t="shared" si="87"/>
        <v>9680305492</v>
      </c>
      <c r="D5694" s="57"/>
      <c r="E5694" s="57"/>
      <c r="F5694" s="279">
        <v>141615380</v>
      </c>
      <c r="G5694" s="286">
        <v>791679967</v>
      </c>
      <c r="H5694" s="278">
        <v>43496</v>
      </c>
      <c r="I5694" s="278"/>
      <c r="K5694" s="57"/>
      <c r="L5694" s="57"/>
      <c r="M5694" s="274"/>
      <c r="N5694" s="274"/>
      <c r="O5694" s="57"/>
    </row>
    <row r="5695" spans="1:15">
      <c r="A5695" s="57"/>
      <c r="B5695" s="278">
        <v>48699</v>
      </c>
      <c r="C5695" s="283">
        <f t="shared" si="87"/>
        <v>10282659809</v>
      </c>
      <c r="D5695" s="57"/>
      <c r="E5695" s="57"/>
      <c r="F5695" s="279">
        <v>743969697</v>
      </c>
      <c r="G5695" s="286">
        <v>791683230</v>
      </c>
      <c r="H5695" s="278">
        <v>45188</v>
      </c>
      <c r="I5695" s="278"/>
      <c r="K5695" s="57"/>
      <c r="L5695" s="57"/>
      <c r="M5695" s="274"/>
      <c r="N5695" s="274"/>
      <c r="O5695" s="57"/>
    </row>
    <row r="5696" spans="1:15">
      <c r="A5696" s="57"/>
      <c r="B5696" s="278">
        <v>48700</v>
      </c>
      <c r="C5696" s="283">
        <f t="shared" si="87"/>
        <v>9649046600</v>
      </c>
      <c r="D5696" s="57"/>
      <c r="E5696" s="57"/>
      <c r="F5696" s="279">
        <v>110356488</v>
      </c>
      <c r="G5696" s="286">
        <v>791840087</v>
      </c>
      <c r="H5696" s="278">
        <v>43150</v>
      </c>
      <c r="I5696" s="278"/>
      <c r="K5696" s="57"/>
      <c r="L5696" s="57"/>
      <c r="M5696" s="274"/>
      <c r="N5696" s="274"/>
      <c r="O5696" s="57"/>
    </row>
    <row r="5697" spans="1:15">
      <c r="A5697" s="57"/>
      <c r="B5697" s="278">
        <v>48701</v>
      </c>
      <c r="C5697" s="283">
        <f t="shared" si="87"/>
        <v>10488500638</v>
      </c>
      <c r="D5697" s="57"/>
      <c r="E5697" s="57"/>
      <c r="F5697" s="279">
        <v>949810526</v>
      </c>
      <c r="G5697" s="286">
        <v>791881965</v>
      </c>
      <c r="H5697" s="278">
        <v>43214</v>
      </c>
      <c r="I5697" s="278"/>
      <c r="K5697" s="57"/>
      <c r="L5697" s="57"/>
      <c r="M5697" s="274"/>
      <c r="N5697" s="274"/>
      <c r="O5697" s="57"/>
    </row>
    <row r="5698" spans="1:15">
      <c r="A5698" s="57"/>
      <c r="B5698" s="278">
        <v>48702</v>
      </c>
      <c r="C5698" s="283">
        <f t="shared" si="87"/>
        <v>10061624909</v>
      </c>
      <c r="D5698" s="57"/>
      <c r="E5698" s="57"/>
      <c r="F5698" s="279">
        <v>522934797</v>
      </c>
      <c r="G5698" s="286">
        <v>792005946</v>
      </c>
      <c r="H5698" s="278">
        <v>47310</v>
      </c>
      <c r="I5698" s="278"/>
      <c r="K5698" s="57"/>
      <c r="L5698" s="57"/>
      <c r="M5698" s="274"/>
      <c r="N5698" s="274"/>
      <c r="O5698" s="57"/>
    </row>
    <row r="5699" spans="1:15">
      <c r="A5699" s="57"/>
      <c r="B5699" s="278">
        <v>48703</v>
      </c>
      <c r="C5699" s="283">
        <f t="shared" si="87"/>
        <v>10377904595</v>
      </c>
      <c r="D5699" s="57"/>
      <c r="E5699" s="57"/>
      <c r="F5699" s="279">
        <v>839214483</v>
      </c>
      <c r="G5699" s="286">
        <v>792194038</v>
      </c>
      <c r="H5699" s="278">
        <v>43016</v>
      </c>
      <c r="I5699" s="278"/>
      <c r="K5699" s="57"/>
      <c r="L5699" s="57"/>
      <c r="M5699" s="274"/>
      <c r="N5699" s="274"/>
      <c r="O5699" s="57"/>
    </row>
    <row r="5700" spans="1:15">
      <c r="A5700" s="57"/>
      <c r="B5700" s="278">
        <v>48704</v>
      </c>
      <c r="C5700" s="283">
        <f t="shared" si="87"/>
        <v>10484452909</v>
      </c>
      <c r="D5700" s="57"/>
      <c r="E5700" s="57"/>
      <c r="F5700" s="279">
        <v>945762797</v>
      </c>
      <c r="G5700" s="286">
        <v>792263201</v>
      </c>
      <c r="H5700" s="278">
        <v>45670</v>
      </c>
      <c r="I5700" s="278"/>
      <c r="K5700" s="57"/>
      <c r="L5700" s="57"/>
      <c r="M5700" s="274"/>
      <c r="N5700" s="274"/>
      <c r="O5700" s="57"/>
    </row>
    <row r="5701" spans="1:15">
      <c r="A5701" s="57"/>
      <c r="B5701" s="278">
        <v>48705</v>
      </c>
      <c r="C5701" s="283">
        <f t="shared" si="87"/>
        <v>9795484840</v>
      </c>
      <c r="D5701" s="57"/>
      <c r="E5701" s="57"/>
      <c r="F5701" s="279">
        <v>256794728</v>
      </c>
      <c r="G5701" s="286">
        <v>792346456</v>
      </c>
      <c r="H5701" s="278">
        <v>43172</v>
      </c>
      <c r="I5701" s="278"/>
      <c r="K5701" s="57"/>
      <c r="L5701" s="57"/>
      <c r="M5701" s="274"/>
      <c r="N5701" s="274"/>
      <c r="O5701" s="57"/>
    </row>
    <row r="5702" spans="1:15">
      <c r="A5702" s="57"/>
      <c r="B5702" s="278">
        <v>48706</v>
      </c>
      <c r="C5702" s="283">
        <f t="shared" si="87"/>
        <v>9749220391</v>
      </c>
      <c r="D5702" s="57"/>
      <c r="E5702" s="57"/>
      <c r="F5702" s="279">
        <v>210530279</v>
      </c>
      <c r="G5702" s="286">
        <v>792353038</v>
      </c>
      <c r="H5702" s="278">
        <v>48379</v>
      </c>
      <c r="I5702" s="278"/>
      <c r="K5702" s="57"/>
      <c r="L5702" s="57"/>
      <c r="M5702" s="274"/>
      <c r="N5702" s="274"/>
      <c r="O5702" s="57"/>
    </row>
    <row r="5703" spans="1:15">
      <c r="A5703" s="57"/>
      <c r="B5703" s="278">
        <v>48707</v>
      </c>
      <c r="C5703" s="283">
        <f t="shared" si="87"/>
        <v>9666577876</v>
      </c>
      <c r="D5703" s="57"/>
      <c r="E5703" s="57"/>
      <c r="F5703" s="279">
        <v>127887764</v>
      </c>
      <c r="G5703" s="286">
        <v>792374136</v>
      </c>
      <c r="H5703" s="278">
        <v>43969</v>
      </c>
      <c r="I5703" s="278"/>
      <c r="K5703" s="57"/>
      <c r="L5703" s="57"/>
      <c r="M5703" s="274"/>
      <c r="N5703" s="274"/>
      <c r="O5703" s="57"/>
    </row>
    <row r="5704" spans="1:15">
      <c r="A5704" s="57"/>
      <c r="B5704" s="278">
        <v>48708</v>
      </c>
      <c r="C5704" s="283">
        <f t="shared" si="87"/>
        <v>10249449146</v>
      </c>
      <c r="D5704" s="57"/>
      <c r="E5704" s="57"/>
      <c r="F5704" s="279">
        <v>710759034</v>
      </c>
      <c r="G5704" s="286">
        <v>792458360</v>
      </c>
      <c r="H5704" s="278">
        <v>44341</v>
      </c>
      <c r="I5704" s="278"/>
      <c r="K5704" s="57"/>
      <c r="L5704" s="57"/>
      <c r="M5704" s="274"/>
      <c r="N5704" s="274"/>
      <c r="O5704" s="57"/>
    </row>
    <row r="5705" spans="1:15">
      <c r="A5705" s="57"/>
      <c r="B5705" s="278">
        <v>48709</v>
      </c>
      <c r="C5705" s="283">
        <f t="shared" si="87"/>
        <v>9875822527</v>
      </c>
      <c r="D5705" s="57"/>
      <c r="E5705" s="57"/>
      <c r="F5705" s="279">
        <v>337132415</v>
      </c>
      <c r="G5705" s="286">
        <v>792476929</v>
      </c>
      <c r="H5705" s="278">
        <v>47312</v>
      </c>
      <c r="I5705" s="278"/>
      <c r="K5705" s="57"/>
      <c r="L5705" s="57"/>
      <c r="M5705" s="274"/>
      <c r="N5705" s="274"/>
      <c r="O5705" s="57"/>
    </row>
    <row r="5706" spans="1:15">
      <c r="A5706" s="57"/>
      <c r="B5706" s="278">
        <v>48710</v>
      </c>
      <c r="C5706" s="283">
        <f t="shared" si="87"/>
        <v>10177973384</v>
      </c>
      <c r="D5706" s="57"/>
      <c r="E5706" s="57"/>
      <c r="F5706" s="279">
        <v>639283272</v>
      </c>
      <c r="G5706" s="286">
        <v>792487088</v>
      </c>
      <c r="H5706" s="278">
        <v>44001</v>
      </c>
      <c r="I5706" s="278"/>
      <c r="K5706" s="57"/>
      <c r="L5706" s="57"/>
      <c r="M5706" s="274"/>
      <c r="N5706" s="274"/>
      <c r="O5706" s="57"/>
    </row>
    <row r="5707" spans="1:15">
      <c r="A5707" s="57"/>
      <c r="B5707" s="278">
        <v>48711</v>
      </c>
      <c r="C5707" s="283">
        <f t="shared" si="87"/>
        <v>10363635653</v>
      </c>
      <c r="D5707" s="57"/>
      <c r="E5707" s="57"/>
      <c r="F5707" s="279">
        <v>824945541</v>
      </c>
      <c r="G5707" s="286">
        <v>792491767</v>
      </c>
      <c r="H5707" s="278">
        <v>47821</v>
      </c>
      <c r="I5707" s="278"/>
      <c r="K5707" s="57"/>
      <c r="L5707" s="57"/>
      <c r="M5707" s="274"/>
      <c r="N5707" s="274"/>
      <c r="O5707" s="57"/>
    </row>
    <row r="5708" spans="1:15">
      <c r="A5708" s="57"/>
      <c r="B5708" s="278">
        <v>48712</v>
      </c>
      <c r="C5708" s="283">
        <f t="shared" si="87"/>
        <v>9668327307</v>
      </c>
      <c r="D5708" s="57"/>
      <c r="E5708" s="57"/>
      <c r="F5708" s="279">
        <v>129637195</v>
      </c>
      <c r="G5708" s="286">
        <v>792627452</v>
      </c>
      <c r="H5708" s="278">
        <v>47802</v>
      </c>
      <c r="I5708" s="278"/>
      <c r="K5708" s="57"/>
      <c r="L5708" s="57"/>
      <c r="M5708" s="274"/>
      <c r="N5708" s="274"/>
      <c r="O5708" s="57"/>
    </row>
    <row r="5709" spans="1:15">
      <c r="A5709" s="57"/>
      <c r="B5709" s="278">
        <v>48713</v>
      </c>
      <c r="C5709" s="283">
        <f t="shared" si="87"/>
        <v>9854824065</v>
      </c>
      <c r="D5709" s="57"/>
      <c r="E5709" s="57"/>
      <c r="F5709" s="279">
        <v>316133953</v>
      </c>
      <c r="G5709" s="286">
        <v>792887817</v>
      </c>
      <c r="H5709" s="278">
        <v>48785</v>
      </c>
      <c r="I5709" s="278"/>
      <c r="K5709" s="57"/>
      <c r="L5709" s="57"/>
      <c r="M5709" s="274"/>
      <c r="N5709" s="274"/>
      <c r="O5709" s="57"/>
    </row>
    <row r="5710" spans="1:15">
      <c r="A5710" s="57"/>
      <c r="B5710" s="278">
        <v>48714</v>
      </c>
      <c r="C5710" s="283">
        <f t="shared" si="87"/>
        <v>10056709309</v>
      </c>
      <c r="D5710" s="57"/>
      <c r="E5710" s="57"/>
      <c r="F5710" s="279">
        <v>518019197</v>
      </c>
      <c r="G5710" s="286">
        <v>792915145</v>
      </c>
      <c r="H5710" s="278">
        <v>44689</v>
      </c>
      <c r="I5710" s="278"/>
      <c r="K5710" s="57"/>
      <c r="L5710" s="57"/>
      <c r="M5710" s="274"/>
      <c r="N5710" s="274"/>
      <c r="O5710" s="57"/>
    </row>
    <row r="5711" spans="1:15">
      <c r="A5711" s="57"/>
      <c r="B5711" s="278">
        <v>48715</v>
      </c>
      <c r="C5711" s="283">
        <f t="shared" si="87"/>
        <v>10134489695</v>
      </c>
      <c r="D5711" s="57"/>
      <c r="E5711" s="57"/>
      <c r="F5711" s="279">
        <v>595799583</v>
      </c>
      <c r="G5711" s="286">
        <v>793342257</v>
      </c>
      <c r="H5711" s="278">
        <v>43177</v>
      </c>
      <c r="I5711" s="278"/>
      <c r="K5711" s="57"/>
      <c r="L5711" s="57"/>
      <c r="M5711" s="274"/>
      <c r="N5711" s="274"/>
      <c r="O5711" s="57"/>
    </row>
    <row r="5712" spans="1:15">
      <c r="A5712" s="57"/>
      <c r="B5712" s="278">
        <v>48716</v>
      </c>
      <c r="C5712" s="283">
        <f t="shared" si="87"/>
        <v>10494965778</v>
      </c>
      <c r="D5712" s="57"/>
      <c r="E5712" s="57"/>
      <c r="F5712" s="279">
        <v>956275666</v>
      </c>
      <c r="G5712" s="286">
        <v>793596398</v>
      </c>
      <c r="H5712" s="278">
        <v>47560</v>
      </c>
      <c r="I5712" s="278"/>
      <c r="K5712" s="57"/>
      <c r="L5712" s="57"/>
      <c r="M5712" s="274"/>
      <c r="N5712" s="274"/>
      <c r="O5712" s="57"/>
    </row>
    <row r="5713" spans="1:15">
      <c r="A5713" s="57"/>
      <c r="B5713" s="278">
        <v>48717</v>
      </c>
      <c r="C5713" s="283">
        <f t="shared" si="87"/>
        <v>10199724886</v>
      </c>
      <c r="D5713" s="57"/>
      <c r="E5713" s="57"/>
      <c r="F5713" s="279">
        <v>661034774</v>
      </c>
      <c r="G5713" s="286">
        <v>793828625</v>
      </c>
      <c r="H5713" s="278">
        <v>47712</v>
      </c>
      <c r="I5713" s="278"/>
      <c r="K5713" s="57"/>
      <c r="L5713" s="57"/>
      <c r="M5713" s="274"/>
      <c r="N5713" s="274"/>
      <c r="O5713" s="57"/>
    </row>
    <row r="5714" spans="1:15">
      <c r="A5714" s="57"/>
      <c r="B5714" s="278">
        <v>48718</v>
      </c>
      <c r="C5714" s="283">
        <f t="shared" si="87"/>
        <v>10182668690</v>
      </c>
      <c r="D5714" s="57"/>
      <c r="E5714" s="57"/>
      <c r="F5714" s="279">
        <v>643978578</v>
      </c>
      <c r="G5714" s="286">
        <v>793864977</v>
      </c>
      <c r="H5714" s="278">
        <v>44504</v>
      </c>
      <c r="I5714" s="278"/>
      <c r="K5714" s="57"/>
      <c r="L5714" s="57"/>
      <c r="M5714" s="274"/>
      <c r="N5714" s="274"/>
      <c r="O5714" s="57"/>
    </row>
    <row r="5715" spans="1:15">
      <c r="A5715" s="57"/>
      <c r="B5715" s="278">
        <v>48719</v>
      </c>
      <c r="C5715" s="283">
        <f t="shared" si="87"/>
        <v>9655094957</v>
      </c>
      <c r="D5715" s="57"/>
      <c r="E5715" s="57"/>
      <c r="F5715" s="279">
        <v>116404845</v>
      </c>
      <c r="G5715" s="286">
        <v>793885897</v>
      </c>
      <c r="H5715" s="278">
        <v>44357</v>
      </c>
      <c r="I5715" s="278"/>
      <c r="K5715" s="57"/>
      <c r="L5715" s="57"/>
      <c r="M5715" s="274"/>
      <c r="N5715" s="274"/>
      <c r="O5715" s="57"/>
    </row>
    <row r="5716" spans="1:15">
      <c r="A5716" s="57"/>
      <c r="B5716" s="278">
        <v>48720</v>
      </c>
      <c r="C5716" s="283">
        <f t="shared" si="87"/>
        <v>10456641064</v>
      </c>
      <c r="D5716" s="57"/>
      <c r="E5716" s="57"/>
      <c r="F5716" s="279">
        <v>917950952</v>
      </c>
      <c r="G5716" s="286">
        <v>794053303</v>
      </c>
      <c r="H5716" s="278">
        <v>48055</v>
      </c>
      <c r="I5716" s="278"/>
      <c r="K5716" s="57"/>
      <c r="L5716" s="57"/>
      <c r="M5716" s="274"/>
      <c r="N5716" s="274"/>
      <c r="O5716" s="57"/>
    </row>
    <row r="5717" spans="1:15">
      <c r="A5717" s="57"/>
      <c r="B5717" s="278">
        <v>48721</v>
      </c>
      <c r="C5717" s="283">
        <f t="shared" si="87"/>
        <v>10509683461</v>
      </c>
      <c r="D5717" s="57"/>
      <c r="E5717" s="57"/>
      <c r="F5717" s="279">
        <v>970993349</v>
      </c>
      <c r="G5717" s="286">
        <v>794135416</v>
      </c>
      <c r="H5717" s="278">
        <v>44349</v>
      </c>
      <c r="I5717" s="278"/>
      <c r="K5717" s="57"/>
      <c r="L5717" s="57"/>
      <c r="M5717" s="274"/>
      <c r="N5717" s="274"/>
      <c r="O5717" s="57"/>
    </row>
    <row r="5718" spans="1:15">
      <c r="A5718" s="57"/>
      <c r="B5718" s="278">
        <v>48722</v>
      </c>
      <c r="C5718" s="283">
        <f t="shared" si="87"/>
        <v>9882791316</v>
      </c>
      <c r="D5718" s="57"/>
      <c r="E5718" s="57"/>
      <c r="F5718" s="279">
        <v>344101204</v>
      </c>
      <c r="G5718" s="286">
        <v>794155880</v>
      </c>
      <c r="H5718" s="278">
        <v>43145</v>
      </c>
      <c r="I5718" s="278"/>
      <c r="K5718" s="57"/>
      <c r="L5718" s="57"/>
      <c r="M5718" s="274"/>
      <c r="N5718" s="274"/>
      <c r="O5718" s="57"/>
    </row>
    <row r="5719" spans="1:15">
      <c r="A5719" s="57"/>
      <c r="B5719" s="278">
        <v>48723</v>
      </c>
      <c r="C5719" s="283">
        <f t="shared" si="87"/>
        <v>9748562071</v>
      </c>
      <c r="D5719" s="57"/>
      <c r="E5719" s="57"/>
      <c r="F5719" s="279">
        <v>209871959</v>
      </c>
      <c r="G5719" s="286">
        <v>794181700</v>
      </c>
      <c r="H5719" s="278">
        <v>47238</v>
      </c>
      <c r="I5719" s="278"/>
      <c r="K5719" s="57"/>
      <c r="L5719" s="57"/>
      <c r="M5719" s="274"/>
      <c r="N5719" s="274"/>
      <c r="O5719" s="57"/>
    </row>
    <row r="5720" spans="1:15">
      <c r="A5720" s="57"/>
      <c r="B5720" s="278">
        <v>48724</v>
      </c>
      <c r="C5720" s="283">
        <f t="shared" si="87"/>
        <v>10013849437</v>
      </c>
      <c r="D5720" s="57"/>
      <c r="E5720" s="57"/>
      <c r="F5720" s="279">
        <v>475159325</v>
      </c>
      <c r="G5720" s="286">
        <v>794239985</v>
      </c>
      <c r="H5720" s="278">
        <v>47841</v>
      </c>
      <c r="I5720" s="278"/>
      <c r="K5720" s="57"/>
      <c r="L5720" s="57"/>
      <c r="M5720" s="274"/>
      <c r="N5720" s="274"/>
      <c r="O5720" s="57"/>
    </row>
    <row r="5721" spans="1:15">
      <c r="A5721" s="57"/>
      <c r="B5721" s="278">
        <v>48725</v>
      </c>
      <c r="C5721" s="283">
        <f t="shared" si="87"/>
        <v>10205489342</v>
      </c>
      <c r="D5721" s="57"/>
      <c r="E5721" s="57"/>
      <c r="F5721" s="279">
        <v>666799230</v>
      </c>
      <c r="G5721" s="286">
        <v>794487814</v>
      </c>
      <c r="H5721" s="278">
        <v>48990</v>
      </c>
      <c r="I5721" s="278"/>
      <c r="K5721" s="57"/>
      <c r="L5721" s="57"/>
      <c r="M5721" s="274"/>
      <c r="N5721" s="274"/>
      <c r="O5721" s="57"/>
    </row>
    <row r="5722" spans="1:15">
      <c r="A5722" s="57"/>
      <c r="B5722" s="278">
        <v>48726</v>
      </c>
      <c r="C5722" s="283">
        <f t="shared" si="87"/>
        <v>10374797917</v>
      </c>
      <c r="D5722" s="57"/>
      <c r="E5722" s="57"/>
      <c r="F5722" s="279">
        <v>836107805</v>
      </c>
      <c r="G5722" s="286">
        <v>794806448</v>
      </c>
      <c r="H5722" s="278">
        <v>49683</v>
      </c>
      <c r="I5722" s="278"/>
      <c r="K5722" s="57"/>
      <c r="L5722" s="57"/>
      <c r="M5722" s="274"/>
      <c r="N5722" s="274"/>
      <c r="O5722" s="57"/>
    </row>
    <row r="5723" spans="1:15">
      <c r="A5723" s="57"/>
      <c r="B5723" s="278">
        <v>48727</v>
      </c>
      <c r="C5723" s="283">
        <f t="shared" si="87"/>
        <v>10189568426</v>
      </c>
      <c r="D5723" s="57"/>
      <c r="E5723" s="57"/>
      <c r="F5723" s="279">
        <v>650878314</v>
      </c>
      <c r="G5723" s="286">
        <v>794811605</v>
      </c>
      <c r="H5723" s="278">
        <v>45249</v>
      </c>
      <c r="I5723" s="278"/>
      <c r="K5723" s="57"/>
      <c r="L5723" s="57"/>
      <c r="M5723" s="274"/>
      <c r="N5723" s="274"/>
      <c r="O5723" s="57"/>
    </row>
    <row r="5724" spans="1:15">
      <c r="A5724" s="57"/>
      <c r="B5724" s="278">
        <v>48728</v>
      </c>
      <c r="C5724" s="283">
        <f t="shared" si="87"/>
        <v>10366630385</v>
      </c>
      <c r="D5724" s="57"/>
      <c r="E5724" s="57"/>
      <c r="F5724" s="279">
        <v>827940273</v>
      </c>
      <c r="G5724" s="286">
        <v>794879600</v>
      </c>
      <c r="H5724" s="278">
        <v>46063</v>
      </c>
      <c r="I5724" s="278"/>
      <c r="K5724" s="57"/>
      <c r="L5724" s="57"/>
      <c r="M5724" s="274"/>
      <c r="N5724" s="274"/>
      <c r="O5724" s="57"/>
    </row>
    <row r="5725" spans="1:15">
      <c r="A5725" s="57"/>
      <c r="B5725" s="278">
        <v>48729</v>
      </c>
      <c r="C5725" s="283">
        <f t="shared" si="87"/>
        <v>10089663555</v>
      </c>
      <c r="D5725" s="57"/>
      <c r="E5725" s="57"/>
      <c r="F5725" s="279">
        <v>550973443</v>
      </c>
      <c r="G5725" s="286">
        <v>795017792</v>
      </c>
      <c r="H5725" s="278">
        <v>48016</v>
      </c>
      <c r="I5725" s="278"/>
      <c r="K5725" s="57"/>
      <c r="L5725" s="57"/>
      <c r="M5725" s="274"/>
      <c r="N5725" s="274"/>
      <c r="O5725" s="57"/>
    </row>
    <row r="5726" spans="1:15">
      <c r="A5726" s="57"/>
      <c r="B5726" s="278">
        <v>48730</v>
      </c>
      <c r="C5726" s="283">
        <f t="shared" si="87"/>
        <v>9874985397</v>
      </c>
      <c r="D5726" s="57"/>
      <c r="E5726" s="57"/>
      <c r="F5726" s="279">
        <v>336295285</v>
      </c>
      <c r="G5726" s="286">
        <v>795115533</v>
      </c>
      <c r="H5726" s="278">
        <v>49685</v>
      </c>
      <c r="I5726" s="278"/>
      <c r="K5726" s="57"/>
      <c r="L5726" s="57"/>
      <c r="M5726" s="274"/>
      <c r="N5726" s="274"/>
      <c r="O5726" s="57"/>
    </row>
    <row r="5727" spans="1:15">
      <c r="A5727" s="57"/>
      <c r="B5727" s="278">
        <v>48731</v>
      </c>
      <c r="C5727" s="283">
        <f t="shared" si="87"/>
        <v>10022053827</v>
      </c>
      <c r="D5727" s="57"/>
      <c r="E5727" s="57"/>
      <c r="F5727" s="279">
        <v>483363715</v>
      </c>
      <c r="G5727" s="286">
        <v>795175146</v>
      </c>
      <c r="H5727" s="278">
        <v>46020</v>
      </c>
      <c r="I5727" s="278"/>
      <c r="K5727" s="57"/>
      <c r="L5727" s="57"/>
      <c r="M5727" s="274"/>
      <c r="N5727" s="274"/>
      <c r="O5727" s="57"/>
    </row>
    <row r="5728" spans="1:15">
      <c r="A5728" s="57"/>
      <c r="B5728" s="278">
        <v>48732</v>
      </c>
      <c r="C5728" s="283">
        <f t="shared" ref="C5728:C5791" si="88">F5728+(F$88*28679+98765)+(G$88*6587+87654)+(E$88*9537+76543)+(J$88*5713+4528)</f>
        <v>10025809075</v>
      </c>
      <c r="D5728" s="57"/>
      <c r="E5728" s="57"/>
      <c r="F5728" s="279">
        <v>487118963</v>
      </c>
      <c r="G5728" s="286">
        <v>795430707</v>
      </c>
      <c r="H5728" s="278">
        <v>46350</v>
      </c>
      <c r="I5728" s="278"/>
      <c r="K5728" s="57"/>
      <c r="L5728" s="57"/>
      <c r="M5728" s="274"/>
      <c r="N5728" s="274"/>
      <c r="O5728" s="57"/>
    </row>
    <row r="5729" spans="1:15">
      <c r="A5729" s="57"/>
      <c r="B5729" s="278">
        <v>48733</v>
      </c>
      <c r="C5729" s="283">
        <f t="shared" si="88"/>
        <v>9829763355</v>
      </c>
      <c r="D5729" s="57"/>
      <c r="E5729" s="57"/>
      <c r="F5729" s="279">
        <v>291073243</v>
      </c>
      <c r="G5729" s="286">
        <v>795501013</v>
      </c>
      <c r="H5729" s="278">
        <v>43065</v>
      </c>
      <c r="I5729" s="278"/>
      <c r="K5729" s="57"/>
      <c r="L5729" s="57"/>
      <c r="M5729" s="274"/>
      <c r="N5729" s="274"/>
      <c r="O5729" s="57"/>
    </row>
    <row r="5730" spans="1:15">
      <c r="A5730" s="57"/>
      <c r="B5730" s="278">
        <v>48734</v>
      </c>
      <c r="C5730" s="283">
        <f t="shared" si="88"/>
        <v>10024025741</v>
      </c>
      <c r="D5730" s="57"/>
      <c r="E5730" s="57"/>
      <c r="F5730" s="279">
        <v>485335629</v>
      </c>
      <c r="G5730" s="286">
        <v>795511536</v>
      </c>
      <c r="H5730" s="278">
        <v>49312</v>
      </c>
      <c r="I5730" s="278"/>
      <c r="K5730" s="57"/>
      <c r="L5730" s="57"/>
      <c r="M5730" s="274"/>
      <c r="N5730" s="274"/>
      <c r="O5730" s="57"/>
    </row>
    <row r="5731" spans="1:15">
      <c r="A5731" s="57"/>
      <c r="B5731" s="278">
        <v>48735</v>
      </c>
      <c r="C5731" s="283">
        <f t="shared" si="88"/>
        <v>9679900552</v>
      </c>
      <c r="D5731" s="57"/>
      <c r="E5731" s="57"/>
      <c r="F5731" s="279">
        <v>141210440</v>
      </c>
      <c r="G5731" s="286">
        <v>795714635</v>
      </c>
      <c r="H5731" s="278">
        <v>45409</v>
      </c>
      <c r="I5731" s="278"/>
      <c r="K5731" s="57"/>
      <c r="L5731" s="57"/>
      <c r="M5731" s="274"/>
      <c r="N5731" s="274"/>
      <c r="O5731" s="57"/>
    </row>
    <row r="5732" spans="1:15">
      <c r="A5732" s="57"/>
      <c r="B5732" s="278">
        <v>48736</v>
      </c>
      <c r="C5732" s="283">
        <f t="shared" si="88"/>
        <v>9949657034</v>
      </c>
      <c r="D5732" s="57"/>
      <c r="E5732" s="57"/>
      <c r="F5732" s="279">
        <v>410966922</v>
      </c>
      <c r="G5732" s="286">
        <v>795968803</v>
      </c>
      <c r="H5732" s="278">
        <v>48125</v>
      </c>
      <c r="I5732" s="278"/>
      <c r="K5732" s="57"/>
      <c r="L5732" s="57"/>
      <c r="M5732" s="274"/>
      <c r="N5732" s="274"/>
      <c r="O5732" s="57"/>
    </row>
    <row r="5733" spans="1:15">
      <c r="A5733" s="57"/>
      <c r="B5733" s="278">
        <v>48737</v>
      </c>
      <c r="C5733" s="283">
        <f t="shared" si="88"/>
        <v>9909396430</v>
      </c>
      <c r="D5733" s="57"/>
      <c r="E5733" s="57"/>
      <c r="F5733" s="279">
        <v>370706318</v>
      </c>
      <c r="G5733" s="286">
        <v>796035368</v>
      </c>
      <c r="H5733" s="278">
        <v>47881</v>
      </c>
      <c r="I5733" s="278"/>
      <c r="K5733" s="57"/>
      <c r="L5733" s="57"/>
      <c r="M5733" s="274"/>
      <c r="N5733" s="274"/>
      <c r="O5733" s="57"/>
    </row>
    <row r="5734" spans="1:15">
      <c r="A5734" s="57"/>
      <c r="B5734" s="278">
        <v>48738</v>
      </c>
      <c r="C5734" s="283">
        <f t="shared" si="88"/>
        <v>9959076671</v>
      </c>
      <c r="D5734" s="57"/>
      <c r="E5734" s="57"/>
      <c r="F5734" s="279">
        <v>420386559</v>
      </c>
      <c r="G5734" s="286">
        <v>796116483</v>
      </c>
      <c r="H5734" s="278">
        <v>47495</v>
      </c>
      <c r="I5734" s="278"/>
      <c r="K5734" s="57"/>
      <c r="L5734" s="57"/>
      <c r="M5734" s="274"/>
      <c r="N5734" s="274"/>
      <c r="O5734" s="57"/>
    </row>
    <row r="5735" spans="1:15">
      <c r="A5735" s="57"/>
      <c r="B5735" s="278">
        <v>48739</v>
      </c>
      <c r="C5735" s="283">
        <f t="shared" si="88"/>
        <v>9877965630</v>
      </c>
      <c r="D5735" s="57"/>
      <c r="E5735" s="57"/>
      <c r="F5735" s="279">
        <v>339275518</v>
      </c>
      <c r="G5735" s="286">
        <v>796240802</v>
      </c>
      <c r="H5735" s="278">
        <v>43369</v>
      </c>
      <c r="I5735" s="278"/>
      <c r="K5735" s="57"/>
      <c r="L5735" s="57"/>
      <c r="M5735" s="274"/>
      <c r="N5735" s="274"/>
      <c r="O5735" s="57"/>
    </row>
    <row r="5736" spans="1:15">
      <c r="A5736" s="57"/>
      <c r="B5736" s="278">
        <v>48740</v>
      </c>
      <c r="C5736" s="283">
        <f t="shared" si="88"/>
        <v>9826496079</v>
      </c>
      <c r="D5736" s="57"/>
      <c r="E5736" s="57"/>
      <c r="F5736" s="279">
        <v>287805967</v>
      </c>
      <c r="G5736" s="286">
        <v>796261945</v>
      </c>
      <c r="H5736" s="278">
        <v>43084</v>
      </c>
      <c r="I5736" s="278"/>
      <c r="K5736" s="57"/>
      <c r="L5736" s="57"/>
      <c r="M5736" s="274"/>
      <c r="N5736" s="274"/>
      <c r="O5736" s="57"/>
    </row>
    <row r="5737" spans="1:15">
      <c r="A5737" s="57"/>
      <c r="B5737" s="278">
        <v>48741</v>
      </c>
      <c r="C5737" s="283">
        <f t="shared" si="88"/>
        <v>9804819522</v>
      </c>
      <c r="D5737" s="57"/>
      <c r="E5737" s="57"/>
      <c r="F5737" s="279">
        <v>266129410</v>
      </c>
      <c r="G5737" s="286">
        <v>796267913</v>
      </c>
      <c r="H5737" s="278">
        <v>45345</v>
      </c>
      <c r="I5737" s="278"/>
      <c r="K5737" s="57"/>
      <c r="L5737" s="57"/>
      <c r="M5737" s="274"/>
      <c r="N5737" s="274"/>
      <c r="O5737" s="57"/>
    </row>
    <row r="5738" spans="1:15">
      <c r="A5738" s="57"/>
      <c r="B5738" s="278">
        <v>48742</v>
      </c>
      <c r="C5738" s="283">
        <f t="shared" si="88"/>
        <v>10234375067</v>
      </c>
      <c r="D5738" s="57"/>
      <c r="E5738" s="57"/>
      <c r="F5738" s="279">
        <v>695684955</v>
      </c>
      <c r="G5738" s="286">
        <v>796395017</v>
      </c>
      <c r="H5738" s="278">
        <v>43168</v>
      </c>
      <c r="I5738" s="278"/>
      <c r="K5738" s="57"/>
      <c r="L5738" s="57"/>
      <c r="M5738" s="274"/>
      <c r="N5738" s="274"/>
      <c r="O5738" s="57"/>
    </row>
    <row r="5739" spans="1:15">
      <c r="A5739" s="57"/>
      <c r="B5739" s="278">
        <v>48743</v>
      </c>
      <c r="C5739" s="283">
        <f t="shared" si="88"/>
        <v>10069758772</v>
      </c>
      <c r="D5739" s="57"/>
      <c r="E5739" s="57"/>
      <c r="F5739" s="279">
        <v>531068660</v>
      </c>
      <c r="G5739" s="286">
        <v>796500221</v>
      </c>
      <c r="H5739" s="278">
        <v>48240</v>
      </c>
      <c r="I5739" s="278"/>
      <c r="K5739" s="57"/>
      <c r="L5739" s="57"/>
      <c r="M5739" s="274"/>
      <c r="N5739" s="274"/>
      <c r="O5739" s="57"/>
    </row>
    <row r="5740" spans="1:15">
      <c r="A5740" s="57"/>
      <c r="B5740" s="278">
        <v>48744</v>
      </c>
      <c r="C5740" s="283">
        <f t="shared" si="88"/>
        <v>10129162906</v>
      </c>
      <c r="D5740" s="57"/>
      <c r="E5740" s="57"/>
      <c r="F5740" s="279">
        <v>590472794</v>
      </c>
      <c r="G5740" s="286">
        <v>796533792</v>
      </c>
      <c r="H5740" s="278">
        <v>44449</v>
      </c>
      <c r="I5740" s="278"/>
      <c r="K5740" s="57"/>
      <c r="L5740" s="57"/>
      <c r="M5740" s="274"/>
      <c r="N5740" s="274"/>
      <c r="O5740" s="57"/>
    </row>
    <row r="5741" spans="1:15">
      <c r="A5741" s="57"/>
      <c r="B5741" s="278">
        <v>48745</v>
      </c>
      <c r="C5741" s="283">
        <f t="shared" si="88"/>
        <v>10400262067</v>
      </c>
      <c r="D5741" s="57"/>
      <c r="E5741" s="57"/>
      <c r="F5741" s="279">
        <v>861571955</v>
      </c>
      <c r="G5741" s="286">
        <v>796642812</v>
      </c>
      <c r="H5741" s="278">
        <v>48018</v>
      </c>
      <c r="I5741" s="278"/>
      <c r="K5741" s="57"/>
      <c r="L5741" s="57"/>
      <c r="M5741" s="274"/>
      <c r="N5741" s="274"/>
      <c r="O5741" s="57"/>
    </row>
    <row r="5742" spans="1:15">
      <c r="A5742" s="57"/>
      <c r="B5742" s="278">
        <v>48746</v>
      </c>
      <c r="C5742" s="283">
        <f t="shared" si="88"/>
        <v>10059535546</v>
      </c>
      <c r="D5742" s="57"/>
      <c r="E5742" s="57"/>
      <c r="F5742" s="279">
        <v>520845434</v>
      </c>
      <c r="G5742" s="286">
        <v>796677002</v>
      </c>
      <c r="H5742" s="278">
        <v>48313</v>
      </c>
      <c r="I5742" s="278"/>
      <c r="K5742" s="57"/>
      <c r="L5742" s="57"/>
      <c r="M5742" s="274"/>
      <c r="N5742" s="274"/>
      <c r="O5742" s="57"/>
    </row>
    <row r="5743" spans="1:15">
      <c r="A5743" s="57"/>
      <c r="B5743" s="278">
        <v>48747</v>
      </c>
      <c r="C5743" s="283">
        <f t="shared" si="88"/>
        <v>9995911565</v>
      </c>
      <c r="D5743" s="57"/>
      <c r="E5743" s="57"/>
      <c r="F5743" s="279">
        <v>457221453</v>
      </c>
      <c r="G5743" s="286">
        <v>796704694</v>
      </c>
      <c r="H5743" s="278">
        <v>45470</v>
      </c>
      <c r="I5743" s="278"/>
      <c r="K5743" s="57"/>
      <c r="L5743" s="57"/>
      <c r="M5743" s="274"/>
      <c r="N5743" s="274"/>
      <c r="O5743" s="57"/>
    </row>
    <row r="5744" spans="1:15">
      <c r="A5744" s="57"/>
      <c r="B5744" s="278">
        <v>48748</v>
      </c>
      <c r="C5744" s="283">
        <f t="shared" si="88"/>
        <v>9727821593</v>
      </c>
      <c r="D5744" s="57"/>
      <c r="E5744" s="57"/>
      <c r="F5744" s="279">
        <v>189131481</v>
      </c>
      <c r="G5744" s="286">
        <v>796712981</v>
      </c>
      <c r="H5744" s="278">
        <v>46631</v>
      </c>
      <c r="I5744" s="278"/>
      <c r="K5744" s="57"/>
      <c r="L5744" s="57"/>
      <c r="M5744" s="274"/>
      <c r="N5744" s="274"/>
      <c r="O5744" s="57"/>
    </row>
    <row r="5745" spans="1:15">
      <c r="A5745" s="57"/>
      <c r="B5745" s="278">
        <v>48749</v>
      </c>
      <c r="C5745" s="283">
        <f t="shared" si="88"/>
        <v>9955373108</v>
      </c>
      <c r="D5745" s="57"/>
      <c r="E5745" s="57"/>
      <c r="F5745" s="279">
        <v>416682996</v>
      </c>
      <c r="G5745" s="286">
        <v>796863220</v>
      </c>
      <c r="H5745" s="278">
        <v>48775</v>
      </c>
      <c r="I5745" s="278"/>
      <c r="K5745" s="57"/>
      <c r="L5745" s="57"/>
      <c r="M5745" s="274"/>
      <c r="N5745" s="274"/>
      <c r="O5745" s="57"/>
    </row>
    <row r="5746" spans="1:15">
      <c r="A5746" s="57"/>
      <c r="B5746" s="278">
        <v>48750</v>
      </c>
      <c r="C5746" s="283">
        <f t="shared" si="88"/>
        <v>10224841004</v>
      </c>
      <c r="D5746" s="57"/>
      <c r="E5746" s="57"/>
      <c r="F5746" s="279">
        <v>686150892</v>
      </c>
      <c r="G5746" s="286">
        <v>797011797</v>
      </c>
      <c r="H5746" s="278">
        <v>47996</v>
      </c>
      <c r="I5746" s="278"/>
      <c r="K5746" s="57"/>
      <c r="L5746" s="57"/>
      <c r="M5746" s="274"/>
      <c r="N5746" s="274"/>
      <c r="O5746" s="57"/>
    </row>
    <row r="5747" spans="1:15">
      <c r="A5747" s="57"/>
      <c r="B5747" s="278">
        <v>48751</v>
      </c>
      <c r="C5747" s="283">
        <f t="shared" si="88"/>
        <v>10299765385</v>
      </c>
      <c r="D5747" s="57"/>
      <c r="E5747" s="57"/>
      <c r="F5747" s="279">
        <v>761075273</v>
      </c>
      <c r="G5747" s="286">
        <v>797016805</v>
      </c>
      <c r="H5747" s="278">
        <v>47979</v>
      </c>
      <c r="I5747" s="278"/>
      <c r="K5747" s="57"/>
      <c r="L5747" s="57"/>
      <c r="M5747" s="274"/>
      <c r="N5747" s="274"/>
      <c r="O5747" s="57"/>
    </row>
    <row r="5748" spans="1:15">
      <c r="A5748" s="57"/>
      <c r="B5748" s="278">
        <v>48752</v>
      </c>
      <c r="C5748" s="283">
        <f t="shared" si="88"/>
        <v>10317290405</v>
      </c>
      <c r="D5748" s="57"/>
      <c r="E5748" s="57"/>
      <c r="F5748" s="279">
        <v>778600293</v>
      </c>
      <c r="G5748" s="286">
        <v>797426094</v>
      </c>
      <c r="H5748" s="278">
        <v>44590</v>
      </c>
      <c r="I5748" s="278"/>
      <c r="K5748" s="57"/>
      <c r="L5748" s="57"/>
      <c r="M5748" s="274"/>
      <c r="N5748" s="274"/>
      <c r="O5748" s="57"/>
    </row>
    <row r="5749" spans="1:15">
      <c r="A5749" s="57"/>
      <c r="B5749" s="278">
        <v>48753</v>
      </c>
      <c r="C5749" s="283">
        <f t="shared" si="88"/>
        <v>10149195891</v>
      </c>
      <c r="D5749" s="57"/>
      <c r="E5749" s="57"/>
      <c r="F5749" s="279">
        <v>610505779</v>
      </c>
      <c r="G5749" s="286">
        <v>797485377</v>
      </c>
      <c r="H5749" s="278">
        <v>49171</v>
      </c>
      <c r="I5749" s="278"/>
      <c r="K5749" s="57"/>
      <c r="L5749" s="57"/>
      <c r="M5749" s="274"/>
      <c r="N5749" s="274"/>
      <c r="O5749" s="57"/>
    </row>
    <row r="5750" spans="1:15">
      <c r="A5750" s="57"/>
      <c r="B5750" s="278">
        <v>48754</v>
      </c>
      <c r="C5750" s="283">
        <f t="shared" si="88"/>
        <v>10108363702</v>
      </c>
      <c r="D5750" s="57"/>
      <c r="E5750" s="57"/>
      <c r="F5750" s="279">
        <v>569673590</v>
      </c>
      <c r="G5750" s="286">
        <v>797689663</v>
      </c>
      <c r="H5750" s="278">
        <v>45150</v>
      </c>
      <c r="I5750" s="278"/>
      <c r="K5750" s="57"/>
      <c r="L5750" s="57"/>
      <c r="M5750" s="274"/>
      <c r="N5750" s="274"/>
      <c r="O5750" s="57"/>
    </row>
    <row r="5751" spans="1:15">
      <c r="A5751" s="57"/>
      <c r="B5751" s="278">
        <v>48755</v>
      </c>
      <c r="C5751" s="283">
        <f t="shared" si="88"/>
        <v>9737377971</v>
      </c>
      <c r="D5751" s="57"/>
      <c r="E5751" s="57"/>
      <c r="F5751" s="279">
        <v>198687859</v>
      </c>
      <c r="G5751" s="286">
        <v>797723233</v>
      </c>
      <c r="H5751" s="278">
        <v>46699</v>
      </c>
      <c r="I5751" s="278"/>
      <c r="K5751" s="57"/>
      <c r="L5751" s="57"/>
      <c r="M5751" s="274"/>
      <c r="N5751" s="274"/>
      <c r="O5751" s="57"/>
    </row>
    <row r="5752" spans="1:15">
      <c r="A5752" s="57"/>
      <c r="B5752" s="278">
        <v>48756</v>
      </c>
      <c r="C5752" s="283">
        <f t="shared" si="88"/>
        <v>9962407461</v>
      </c>
      <c r="D5752" s="57"/>
      <c r="E5752" s="57"/>
      <c r="F5752" s="279">
        <v>423717349</v>
      </c>
      <c r="G5752" s="286">
        <v>798091664</v>
      </c>
      <c r="H5752" s="278">
        <v>44303</v>
      </c>
      <c r="I5752" s="278"/>
      <c r="K5752" s="57"/>
      <c r="L5752" s="57"/>
      <c r="M5752" s="274"/>
      <c r="N5752" s="274"/>
      <c r="O5752" s="57"/>
    </row>
    <row r="5753" spans="1:15">
      <c r="A5753" s="57"/>
      <c r="B5753" s="278">
        <v>48757</v>
      </c>
      <c r="C5753" s="283">
        <f t="shared" si="88"/>
        <v>9754111932</v>
      </c>
      <c r="D5753" s="57"/>
      <c r="E5753" s="57"/>
      <c r="F5753" s="279">
        <v>215421820</v>
      </c>
      <c r="G5753" s="286">
        <v>798196736</v>
      </c>
      <c r="H5753" s="278">
        <v>46488</v>
      </c>
      <c r="I5753" s="278"/>
      <c r="K5753" s="57"/>
      <c r="L5753" s="57"/>
      <c r="M5753" s="274"/>
      <c r="N5753" s="274"/>
      <c r="O5753" s="57"/>
    </row>
    <row r="5754" spans="1:15">
      <c r="A5754" s="57"/>
      <c r="B5754" s="278">
        <v>48758</v>
      </c>
      <c r="C5754" s="283">
        <f t="shared" si="88"/>
        <v>9837957560</v>
      </c>
      <c r="D5754" s="57"/>
      <c r="E5754" s="57"/>
      <c r="F5754" s="279">
        <v>299267448</v>
      </c>
      <c r="G5754" s="286">
        <v>798275146</v>
      </c>
      <c r="H5754" s="278">
        <v>48156</v>
      </c>
      <c r="I5754" s="278"/>
      <c r="K5754" s="57"/>
      <c r="L5754" s="57"/>
      <c r="M5754" s="274"/>
      <c r="N5754" s="274"/>
      <c r="O5754" s="57"/>
    </row>
    <row r="5755" spans="1:15">
      <c r="A5755" s="57"/>
      <c r="B5755" s="278">
        <v>48759</v>
      </c>
      <c r="C5755" s="283">
        <f t="shared" si="88"/>
        <v>10438546338</v>
      </c>
      <c r="D5755" s="57"/>
      <c r="E5755" s="57"/>
      <c r="F5755" s="279">
        <v>899856226</v>
      </c>
      <c r="G5755" s="286">
        <v>798351356</v>
      </c>
      <c r="H5755" s="278">
        <v>45561</v>
      </c>
      <c r="I5755" s="278"/>
      <c r="K5755" s="57"/>
      <c r="L5755" s="57"/>
      <c r="M5755" s="274"/>
      <c r="N5755" s="274"/>
      <c r="O5755" s="57"/>
    </row>
    <row r="5756" spans="1:15">
      <c r="A5756" s="57"/>
      <c r="B5756" s="278">
        <v>48760</v>
      </c>
      <c r="C5756" s="283">
        <f t="shared" si="88"/>
        <v>10366636582</v>
      </c>
      <c r="D5756" s="57"/>
      <c r="E5756" s="57"/>
      <c r="F5756" s="279">
        <v>827946470</v>
      </c>
      <c r="G5756" s="286">
        <v>798554638</v>
      </c>
      <c r="H5756" s="278">
        <v>49930</v>
      </c>
      <c r="I5756" s="278"/>
      <c r="K5756" s="57"/>
      <c r="L5756" s="57"/>
      <c r="M5756" s="274"/>
      <c r="N5756" s="274"/>
      <c r="O5756" s="57"/>
    </row>
    <row r="5757" spans="1:15">
      <c r="A5757" s="57"/>
      <c r="B5757" s="278">
        <v>48761</v>
      </c>
      <c r="C5757" s="283">
        <f t="shared" si="88"/>
        <v>10357128997</v>
      </c>
      <c r="D5757" s="57"/>
      <c r="E5757" s="57"/>
      <c r="F5757" s="279">
        <v>818438885</v>
      </c>
      <c r="G5757" s="286">
        <v>798556719</v>
      </c>
      <c r="H5757" s="278">
        <v>48918</v>
      </c>
      <c r="I5757" s="278"/>
      <c r="K5757" s="57"/>
      <c r="L5757" s="57"/>
      <c r="M5757" s="274"/>
      <c r="N5757" s="274"/>
      <c r="O5757" s="57"/>
    </row>
    <row r="5758" spans="1:15">
      <c r="A5758" s="57"/>
      <c r="B5758" s="278">
        <v>48762</v>
      </c>
      <c r="C5758" s="283">
        <f t="shared" si="88"/>
        <v>10376934506</v>
      </c>
      <c r="D5758" s="57"/>
      <c r="E5758" s="57"/>
      <c r="F5758" s="279">
        <v>838244394</v>
      </c>
      <c r="G5758" s="286">
        <v>798577821</v>
      </c>
      <c r="H5758" s="278">
        <v>47767</v>
      </c>
      <c r="I5758" s="278"/>
      <c r="K5758" s="57"/>
      <c r="L5758" s="57"/>
      <c r="M5758" s="274"/>
      <c r="N5758" s="274"/>
      <c r="O5758" s="57"/>
    </row>
    <row r="5759" spans="1:15">
      <c r="A5759" s="57"/>
      <c r="B5759" s="278">
        <v>48763</v>
      </c>
      <c r="C5759" s="283">
        <f t="shared" si="88"/>
        <v>10232914762</v>
      </c>
      <c r="D5759" s="57"/>
      <c r="E5759" s="57"/>
      <c r="F5759" s="279">
        <v>694224650</v>
      </c>
      <c r="G5759" s="286">
        <v>798648131</v>
      </c>
      <c r="H5759" s="278">
        <v>49169</v>
      </c>
      <c r="I5759" s="278"/>
      <c r="K5759" s="57"/>
      <c r="L5759" s="57"/>
      <c r="M5759" s="274"/>
      <c r="N5759" s="274"/>
      <c r="O5759" s="57"/>
    </row>
    <row r="5760" spans="1:15">
      <c r="A5760" s="57"/>
      <c r="B5760" s="278">
        <v>48764</v>
      </c>
      <c r="C5760" s="283">
        <f t="shared" si="88"/>
        <v>9787271432</v>
      </c>
      <c r="D5760" s="57"/>
      <c r="E5760" s="57"/>
      <c r="F5760" s="279">
        <v>248581320</v>
      </c>
      <c r="G5760" s="286">
        <v>798907492</v>
      </c>
      <c r="H5760" s="278">
        <v>45996</v>
      </c>
      <c r="I5760" s="278"/>
      <c r="K5760" s="57"/>
      <c r="L5760" s="57"/>
      <c r="M5760" s="274"/>
      <c r="N5760" s="274"/>
      <c r="O5760" s="57"/>
    </row>
    <row r="5761" spans="1:15">
      <c r="A5761" s="57"/>
      <c r="B5761" s="278">
        <v>48765</v>
      </c>
      <c r="C5761" s="283">
        <f t="shared" si="88"/>
        <v>10367718619</v>
      </c>
      <c r="D5761" s="57"/>
      <c r="E5761" s="57"/>
      <c r="F5761" s="279">
        <v>829028507</v>
      </c>
      <c r="G5761" s="286">
        <v>799262972</v>
      </c>
      <c r="H5761" s="278">
        <v>46568</v>
      </c>
      <c r="I5761" s="278"/>
      <c r="K5761" s="57"/>
      <c r="L5761" s="57"/>
      <c r="M5761" s="274"/>
      <c r="N5761" s="274"/>
      <c r="O5761" s="57"/>
    </row>
    <row r="5762" spans="1:15">
      <c r="A5762" s="57"/>
      <c r="B5762" s="278">
        <v>48766</v>
      </c>
      <c r="C5762" s="283">
        <f t="shared" si="88"/>
        <v>10352787013</v>
      </c>
      <c r="D5762" s="57"/>
      <c r="E5762" s="57"/>
      <c r="F5762" s="279">
        <v>814096901</v>
      </c>
      <c r="G5762" s="286">
        <v>799350991</v>
      </c>
      <c r="H5762" s="278">
        <v>48058</v>
      </c>
      <c r="I5762" s="278"/>
      <c r="K5762" s="57"/>
      <c r="L5762" s="57"/>
      <c r="M5762" s="274"/>
      <c r="N5762" s="274"/>
      <c r="O5762" s="57"/>
    </row>
    <row r="5763" spans="1:15">
      <c r="A5763" s="57"/>
      <c r="B5763" s="278">
        <v>48767</v>
      </c>
      <c r="C5763" s="283">
        <f t="shared" si="88"/>
        <v>9868838926</v>
      </c>
      <c r="D5763" s="57"/>
      <c r="E5763" s="57"/>
      <c r="F5763" s="279">
        <v>330148814</v>
      </c>
      <c r="G5763" s="286">
        <v>799435693</v>
      </c>
      <c r="H5763" s="278">
        <v>46027</v>
      </c>
      <c r="I5763" s="278"/>
      <c r="K5763" s="57"/>
      <c r="L5763" s="57"/>
      <c r="M5763" s="274"/>
      <c r="N5763" s="274"/>
      <c r="O5763" s="57"/>
    </row>
    <row r="5764" spans="1:15">
      <c r="A5764" s="57"/>
      <c r="B5764" s="278">
        <v>48768</v>
      </c>
      <c r="C5764" s="283">
        <f t="shared" si="88"/>
        <v>10087369741</v>
      </c>
      <c r="D5764" s="57"/>
      <c r="E5764" s="57"/>
      <c r="F5764" s="279">
        <v>548679629</v>
      </c>
      <c r="G5764" s="286">
        <v>799495398</v>
      </c>
      <c r="H5764" s="278">
        <v>45193</v>
      </c>
      <c r="I5764" s="278"/>
      <c r="K5764" s="57"/>
      <c r="L5764" s="57"/>
      <c r="M5764" s="274"/>
      <c r="N5764" s="274"/>
      <c r="O5764" s="57"/>
    </row>
    <row r="5765" spans="1:15">
      <c r="A5765" s="57"/>
      <c r="B5765" s="278">
        <v>48769</v>
      </c>
      <c r="C5765" s="283">
        <f t="shared" si="88"/>
        <v>10512638444</v>
      </c>
      <c r="D5765" s="57"/>
      <c r="E5765" s="57"/>
      <c r="F5765" s="279">
        <v>973948332</v>
      </c>
      <c r="G5765" s="286">
        <v>799502775</v>
      </c>
      <c r="H5765" s="278">
        <v>50127</v>
      </c>
      <c r="I5765" s="278"/>
      <c r="K5765" s="57"/>
      <c r="L5765" s="57"/>
      <c r="M5765" s="274"/>
      <c r="N5765" s="274"/>
      <c r="O5765" s="57"/>
    </row>
    <row r="5766" spans="1:15">
      <c r="A5766" s="57"/>
      <c r="B5766" s="278">
        <v>48770</v>
      </c>
      <c r="C5766" s="283">
        <f t="shared" si="88"/>
        <v>9772685393</v>
      </c>
      <c r="D5766" s="57"/>
      <c r="E5766" s="57"/>
      <c r="F5766" s="279">
        <v>233995281</v>
      </c>
      <c r="G5766" s="286">
        <v>799723718</v>
      </c>
      <c r="H5766" s="278">
        <v>44413</v>
      </c>
      <c r="I5766" s="278"/>
      <c r="K5766" s="57"/>
      <c r="L5766" s="57"/>
      <c r="M5766" s="274"/>
      <c r="N5766" s="274"/>
      <c r="O5766" s="57"/>
    </row>
    <row r="5767" spans="1:15">
      <c r="A5767" s="57"/>
      <c r="B5767" s="278">
        <v>48771</v>
      </c>
      <c r="C5767" s="283">
        <f t="shared" si="88"/>
        <v>10257097004</v>
      </c>
      <c r="D5767" s="57"/>
      <c r="E5767" s="57"/>
      <c r="F5767" s="279">
        <v>718406892</v>
      </c>
      <c r="G5767" s="286">
        <v>799769904</v>
      </c>
      <c r="H5767" s="278">
        <v>47471</v>
      </c>
      <c r="I5767" s="278"/>
      <c r="K5767" s="57"/>
      <c r="L5767" s="57"/>
      <c r="M5767" s="274"/>
      <c r="N5767" s="274"/>
      <c r="O5767" s="57"/>
    </row>
    <row r="5768" spans="1:15">
      <c r="A5768" s="57"/>
      <c r="B5768" s="278">
        <v>48772</v>
      </c>
      <c r="C5768" s="283">
        <f t="shared" si="88"/>
        <v>10367760690</v>
      </c>
      <c r="D5768" s="57"/>
      <c r="E5768" s="57"/>
      <c r="F5768" s="279">
        <v>829070578</v>
      </c>
      <c r="G5768" s="286">
        <v>799849794</v>
      </c>
      <c r="H5768" s="278">
        <v>49881</v>
      </c>
      <c r="I5768" s="278"/>
      <c r="K5768" s="57"/>
      <c r="L5768" s="57"/>
      <c r="M5768" s="274"/>
      <c r="N5768" s="274"/>
      <c r="O5768" s="57"/>
    </row>
    <row r="5769" spans="1:15">
      <c r="A5769" s="57"/>
      <c r="B5769" s="278">
        <v>48773</v>
      </c>
      <c r="C5769" s="283">
        <f t="shared" si="88"/>
        <v>9943608274</v>
      </c>
      <c r="D5769" s="57"/>
      <c r="E5769" s="57"/>
      <c r="F5769" s="279">
        <v>404918162</v>
      </c>
      <c r="G5769" s="286">
        <v>800038733</v>
      </c>
      <c r="H5769" s="278">
        <v>45368</v>
      </c>
      <c r="I5769" s="278"/>
      <c r="K5769" s="57"/>
      <c r="L5769" s="57"/>
      <c r="M5769" s="274"/>
      <c r="N5769" s="274"/>
      <c r="O5769" s="57"/>
    </row>
    <row r="5770" spans="1:15">
      <c r="A5770" s="57"/>
      <c r="B5770" s="278">
        <v>48774</v>
      </c>
      <c r="C5770" s="283">
        <f t="shared" si="88"/>
        <v>10067888646</v>
      </c>
      <c r="D5770" s="57"/>
      <c r="E5770" s="57"/>
      <c r="F5770" s="279">
        <v>529198534</v>
      </c>
      <c r="G5770" s="286">
        <v>800115651</v>
      </c>
      <c r="H5770" s="278">
        <v>43857</v>
      </c>
      <c r="I5770" s="278"/>
      <c r="K5770" s="57"/>
      <c r="L5770" s="57"/>
      <c r="M5770" s="274"/>
      <c r="N5770" s="274"/>
      <c r="O5770" s="57"/>
    </row>
    <row r="5771" spans="1:15">
      <c r="A5771" s="57"/>
      <c r="B5771" s="278">
        <v>48775</v>
      </c>
      <c r="C5771" s="283">
        <f t="shared" si="88"/>
        <v>10335553332</v>
      </c>
      <c r="D5771" s="57"/>
      <c r="E5771" s="57"/>
      <c r="F5771" s="279">
        <v>796863220</v>
      </c>
      <c r="G5771" s="286">
        <v>800148916</v>
      </c>
      <c r="H5771" s="278">
        <v>48324</v>
      </c>
      <c r="I5771" s="278"/>
      <c r="K5771" s="57"/>
      <c r="L5771" s="57"/>
      <c r="M5771" s="274"/>
      <c r="N5771" s="274"/>
      <c r="O5771" s="57"/>
    </row>
    <row r="5772" spans="1:15">
      <c r="A5772" s="57"/>
      <c r="B5772" s="278">
        <v>48776</v>
      </c>
      <c r="C5772" s="283">
        <f t="shared" si="88"/>
        <v>10012481973</v>
      </c>
      <c r="D5772" s="57"/>
      <c r="E5772" s="57"/>
      <c r="F5772" s="279">
        <v>473791861</v>
      </c>
      <c r="G5772" s="286">
        <v>800432947</v>
      </c>
      <c r="H5772" s="278">
        <v>49252</v>
      </c>
      <c r="I5772" s="278"/>
      <c r="K5772" s="57"/>
      <c r="L5772" s="57"/>
      <c r="M5772" s="274"/>
      <c r="N5772" s="274"/>
      <c r="O5772" s="57"/>
    </row>
    <row r="5773" spans="1:15">
      <c r="A5773" s="57"/>
      <c r="B5773" s="278">
        <v>48777</v>
      </c>
      <c r="C5773" s="283">
        <f t="shared" si="88"/>
        <v>9779509674</v>
      </c>
      <c r="D5773" s="57"/>
      <c r="E5773" s="57"/>
      <c r="F5773" s="279">
        <v>240819562</v>
      </c>
      <c r="G5773" s="286">
        <v>800443750</v>
      </c>
      <c r="H5773" s="278">
        <v>47137</v>
      </c>
      <c r="I5773" s="278"/>
      <c r="K5773" s="57"/>
      <c r="L5773" s="57"/>
      <c r="M5773" s="274"/>
      <c r="N5773" s="274"/>
      <c r="O5773" s="57"/>
    </row>
    <row r="5774" spans="1:15">
      <c r="A5774" s="57"/>
      <c r="B5774" s="278">
        <v>48778</v>
      </c>
      <c r="C5774" s="283">
        <f t="shared" si="88"/>
        <v>10459142056</v>
      </c>
      <c r="D5774" s="57"/>
      <c r="E5774" s="57"/>
      <c r="F5774" s="279">
        <v>920451944</v>
      </c>
      <c r="G5774" s="286">
        <v>800609429</v>
      </c>
      <c r="H5774" s="278">
        <v>44214</v>
      </c>
      <c r="I5774" s="278"/>
      <c r="K5774" s="57"/>
      <c r="L5774" s="57"/>
      <c r="M5774" s="274"/>
      <c r="N5774" s="274"/>
      <c r="O5774" s="57"/>
    </row>
    <row r="5775" spans="1:15">
      <c r="A5775" s="57"/>
      <c r="B5775" s="278">
        <v>48779</v>
      </c>
      <c r="C5775" s="283">
        <f t="shared" si="88"/>
        <v>10022606068</v>
      </c>
      <c r="D5775" s="57"/>
      <c r="E5775" s="57"/>
      <c r="F5775" s="279">
        <v>483915956</v>
      </c>
      <c r="G5775" s="286">
        <v>800682146</v>
      </c>
      <c r="H5775" s="278">
        <v>43785</v>
      </c>
      <c r="I5775" s="278"/>
      <c r="K5775" s="57"/>
      <c r="L5775" s="57"/>
      <c r="M5775" s="274"/>
      <c r="N5775" s="274"/>
      <c r="O5775" s="57"/>
    </row>
    <row r="5776" spans="1:15">
      <c r="A5776" s="57"/>
      <c r="B5776" s="278">
        <v>48780</v>
      </c>
      <c r="C5776" s="283">
        <f t="shared" si="88"/>
        <v>10309403571</v>
      </c>
      <c r="D5776" s="57"/>
      <c r="E5776" s="57"/>
      <c r="F5776" s="279">
        <v>770713459</v>
      </c>
      <c r="G5776" s="286">
        <v>800991154</v>
      </c>
      <c r="H5776" s="278">
        <v>46968</v>
      </c>
      <c r="I5776" s="278"/>
      <c r="K5776" s="57"/>
      <c r="L5776" s="57"/>
      <c r="M5776" s="274"/>
      <c r="N5776" s="274"/>
      <c r="O5776" s="57"/>
    </row>
    <row r="5777" spans="1:15">
      <c r="A5777" s="57"/>
      <c r="B5777" s="278">
        <v>48781</v>
      </c>
      <c r="C5777" s="283">
        <f t="shared" si="88"/>
        <v>10080336329</v>
      </c>
      <c r="D5777" s="57"/>
      <c r="E5777" s="57"/>
      <c r="F5777" s="279">
        <v>541646217</v>
      </c>
      <c r="G5777" s="286">
        <v>801060171</v>
      </c>
      <c r="H5777" s="278">
        <v>49023</v>
      </c>
      <c r="I5777" s="278"/>
      <c r="K5777" s="57"/>
      <c r="L5777" s="57"/>
      <c r="M5777" s="274"/>
      <c r="N5777" s="274"/>
      <c r="O5777" s="57"/>
    </row>
    <row r="5778" spans="1:15">
      <c r="A5778" s="57"/>
      <c r="B5778" s="278">
        <v>48782</v>
      </c>
      <c r="C5778" s="283">
        <f t="shared" si="88"/>
        <v>9970309685</v>
      </c>
      <c r="D5778" s="57"/>
      <c r="E5778" s="57"/>
      <c r="F5778" s="279">
        <v>431619573</v>
      </c>
      <c r="G5778" s="286">
        <v>801062150</v>
      </c>
      <c r="H5778" s="278">
        <v>48839</v>
      </c>
      <c r="I5778" s="278"/>
      <c r="K5778" s="57"/>
      <c r="L5778" s="57"/>
      <c r="M5778" s="274"/>
      <c r="N5778" s="274"/>
      <c r="O5778" s="57"/>
    </row>
    <row r="5779" spans="1:15">
      <c r="A5779" s="57"/>
      <c r="B5779" s="278">
        <v>48783</v>
      </c>
      <c r="C5779" s="283">
        <f t="shared" si="88"/>
        <v>9707696999</v>
      </c>
      <c r="D5779" s="57"/>
      <c r="E5779" s="57"/>
      <c r="F5779" s="279">
        <v>169006887</v>
      </c>
      <c r="G5779" s="286">
        <v>801086544</v>
      </c>
      <c r="H5779" s="278">
        <v>50299</v>
      </c>
      <c r="I5779" s="278"/>
      <c r="K5779" s="57"/>
      <c r="L5779" s="57"/>
      <c r="M5779" s="274"/>
      <c r="N5779" s="274"/>
      <c r="O5779" s="57"/>
    </row>
    <row r="5780" spans="1:15">
      <c r="A5780" s="57"/>
      <c r="B5780" s="278">
        <v>48784</v>
      </c>
      <c r="C5780" s="283">
        <f t="shared" si="88"/>
        <v>10116230999</v>
      </c>
      <c r="D5780" s="57"/>
      <c r="E5780" s="57"/>
      <c r="F5780" s="279">
        <v>577540887</v>
      </c>
      <c r="G5780" s="286">
        <v>801184099</v>
      </c>
      <c r="H5780" s="278">
        <v>49221</v>
      </c>
      <c r="I5780" s="278"/>
      <c r="K5780" s="57"/>
      <c r="L5780" s="57"/>
      <c r="M5780" s="274"/>
      <c r="N5780" s="274"/>
      <c r="O5780" s="57"/>
    </row>
    <row r="5781" spans="1:15">
      <c r="A5781" s="57"/>
      <c r="B5781" s="278">
        <v>48785</v>
      </c>
      <c r="C5781" s="283">
        <f t="shared" si="88"/>
        <v>10331577929</v>
      </c>
      <c r="D5781" s="57"/>
      <c r="E5781" s="57"/>
      <c r="F5781" s="279">
        <v>792887817</v>
      </c>
      <c r="G5781" s="286">
        <v>801328237</v>
      </c>
      <c r="H5781" s="278">
        <v>49406</v>
      </c>
      <c r="I5781" s="278"/>
      <c r="K5781" s="57"/>
      <c r="L5781" s="57"/>
      <c r="M5781" s="274"/>
      <c r="N5781" s="274"/>
      <c r="O5781" s="57"/>
    </row>
    <row r="5782" spans="1:15">
      <c r="A5782" s="57"/>
      <c r="B5782" s="278">
        <v>48786</v>
      </c>
      <c r="C5782" s="283">
        <f t="shared" si="88"/>
        <v>9991219170</v>
      </c>
      <c r="D5782" s="57"/>
      <c r="E5782" s="57"/>
      <c r="F5782" s="279">
        <v>452529058</v>
      </c>
      <c r="G5782" s="286">
        <v>801423530</v>
      </c>
      <c r="H5782" s="278">
        <v>45689</v>
      </c>
      <c r="I5782" s="278"/>
      <c r="K5782" s="57"/>
      <c r="L5782" s="57"/>
      <c r="M5782" s="274"/>
      <c r="N5782" s="274"/>
      <c r="O5782" s="57"/>
    </row>
    <row r="5783" spans="1:15">
      <c r="A5783" s="57"/>
      <c r="B5783" s="278">
        <v>48787</v>
      </c>
      <c r="C5783" s="283">
        <f t="shared" si="88"/>
        <v>9765603994</v>
      </c>
      <c r="D5783" s="57"/>
      <c r="E5783" s="57"/>
      <c r="F5783" s="279">
        <v>226913882</v>
      </c>
      <c r="G5783" s="286">
        <v>801560909</v>
      </c>
      <c r="H5783" s="278">
        <v>45476</v>
      </c>
      <c r="I5783" s="278"/>
      <c r="K5783" s="57"/>
      <c r="L5783" s="57"/>
      <c r="M5783" s="274"/>
      <c r="N5783" s="274"/>
      <c r="O5783" s="57"/>
    </row>
    <row r="5784" spans="1:15">
      <c r="A5784" s="57"/>
      <c r="B5784" s="278">
        <v>48788</v>
      </c>
      <c r="C5784" s="283">
        <f t="shared" si="88"/>
        <v>9707659970</v>
      </c>
      <c r="D5784" s="57"/>
      <c r="E5784" s="57"/>
      <c r="F5784" s="279">
        <v>168969858</v>
      </c>
      <c r="G5784" s="286">
        <v>801735839</v>
      </c>
      <c r="H5784" s="278">
        <v>48172</v>
      </c>
      <c r="I5784" s="278"/>
      <c r="K5784" s="57"/>
      <c r="L5784" s="57"/>
      <c r="M5784" s="274"/>
      <c r="N5784" s="274"/>
      <c r="O5784" s="57"/>
    </row>
    <row r="5785" spans="1:15">
      <c r="A5785" s="57"/>
      <c r="B5785" s="278">
        <v>48789</v>
      </c>
      <c r="C5785" s="283">
        <f t="shared" si="88"/>
        <v>10304337380</v>
      </c>
      <c r="D5785" s="57"/>
      <c r="E5785" s="57"/>
      <c r="F5785" s="279">
        <v>765647268</v>
      </c>
      <c r="G5785" s="286">
        <v>801739663</v>
      </c>
      <c r="H5785" s="278">
        <v>49429</v>
      </c>
      <c r="I5785" s="278"/>
      <c r="K5785" s="57"/>
      <c r="L5785" s="57"/>
      <c r="M5785" s="274"/>
      <c r="N5785" s="274"/>
      <c r="O5785" s="57"/>
    </row>
    <row r="5786" spans="1:15">
      <c r="A5786" s="57"/>
      <c r="B5786" s="278">
        <v>48790</v>
      </c>
      <c r="C5786" s="283">
        <f t="shared" si="88"/>
        <v>10080240725</v>
      </c>
      <c r="D5786" s="57"/>
      <c r="E5786" s="57"/>
      <c r="F5786" s="279">
        <v>541550613</v>
      </c>
      <c r="G5786" s="286">
        <v>801907538</v>
      </c>
      <c r="H5786" s="278">
        <v>44070</v>
      </c>
      <c r="I5786" s="278"/>
      <c r="K5786" s="57"/>
      <c r="L5786" s="57"/>
      <c r="M5786" s="274"/>
      <c r="N5786" s="274"/>
      <c r="O5786" s="57"/>
    </row>
    <row r="5787" spans="1:15">
      <c r="A5787" s="57"/>
      <c r="B5787" s="278">
        <v>48791</v>
      </c>
      <c r="C5787" s="283">
        <f t="shared" si="88"/>
        <v>10532228402</v>
      </c>
      <c r="D5787" s="57"/>
      <c r="E5787" s="57"/>
      <c r="F5787" s="279">
        <v>993538290</v>
      </c>
      <c r="G5787" s="286">
        <v>802119173</v>
      </c>
      <c r="H5787" s="278">
        <v>47183</v>
      </c>
      <c r="I5787" s="278"/>
      <c r="K5787" s="57"/>
      <c r="L5787" s="57"/>
      <c r="M5787" s="274"/>
      <c r="N5787" s="274"/>
      <c r="O5787" s="57"/>
    </row>
    <row r="5788" spans="1:15">
      <c r="A5788" s="57"/>
      <c r="B5788" s="278">
        <v>48792</v>
      </c>
      <c r="C5788" s="283">
        <f t="shared" si="88"/>
        <v>10016598816</v>
      </c>
      <c r="D5788" s="57"/>
      <c r="E5788" s="57"/>
      <c r="F5788" s="279">
        <v>477908704</v>
      </c>
      <c r="G5788" s="286">
        <v>802250564</v>
      </c>
      <c r="H5788" s="278">
        <v>45903</v>
      </c>
      <c r="I5788" s="278"/>
      <c r="K5788" s="57"/>
      <c r="L5788" s="57"/>
      <c r="M5788" s="274"/>
      <c r="N5788" s="274"/>
      <c r="O5788" s="57"/>
    </row>
    <row r="5789" spans="1:15">
      <c r="A5789" s="57"/>
      <c r="B5789" s="278">
        <v>48793</v>
      </c>
      <c r="C5789" s="283">
        <f t="shared" si="88"/>
        <v>9857880582</v>
      </c>
      <c r="D5789" s="57"/>
      <c r="E5789" s="57"/>
      <c r="F5789" s="279">
        <v>319190470</v>
      </c>
      <c r="G5789" s="286">
        <v>802574928</v>
      </c>
      <c r="H5789" s="278">
        <v>43907</v>
      </c>
      <c r="I5789" s="278"/>
      <c r="K5789" s="57"/>
      <c r="L5789" s="57"/>
      <c r="M5789" s="274"/>
      <c r="N5789" s="274"/>
      <c r="O5789" s="57"/>
    </row>
    <row r="5790" spans="1:15">
      <c r="A5790" s="57"/>
      <c r="B5790" s="278">
        <v>48794</v>
      </c>
      <c r="C5790" s="283">
        <f t="shared" si="88"/>
        <v>10359880361</v>
      </c>
      <c r="D5790" s="57"/>
      <c r="E5790" s="57"/>
      <c r="F5790" s="279">
        <v>821190249</v>
      </c>
      <c r="G5790" s="286">
        <v>803035155</v>
      </c>
      <c r="H5790" s="278">
        <v>46487</v>
      </c>
      <c r="I5790" s="278"/>
      <c r="K5790" s="57"/>
      <c r="L5790" s="57"/>
      <c r="M5790" s="274"/>
      <c r="N5790" s="274"/>
      <c r="O5790" s="57"/>
    </row>
    <row r="5791" spans="1:15">
      <c r="A5791" s="57"/>
      <c r="B5791" s="278">
        <v>48795</v>
      </c>
      <c r="C5791" s="283">
        <f t="shared" si="88"/>
        <v>9671132857</v>
      </c>
      <c r="D5791" s="57"/>
      <c r="E5791" s="57"/>
      <c r="F5791" s="279">
        <v>132442745</v>
      </c>
      <c r="G5791" s="286">
        <v>803096240</v>
      </c>
      <c r="H5791" s="278">
        <v>49300</v>
      </c>
      <c r="I5791" s="278"/>
      <c r="K5791" s="57"/>
      <c r="L5791" s="57"/>
      <c r="M5791" s="274"/>
      <c r="N5791" s="274"/>
      <c r="O5791" s="57"/>
    </row>
    <row r="5792" spans="1:15">
      <c r="A5792" s="57"/>
      <c r="B5792" s="278">
        <v>48796</v>
      </c>
      <c r="C5792" s="283">
        <f t="shared" ref="C5792:C5855" si="89">F5792+(F$88*28679+98765)+(G$88*6587+87654)+(E$88*9537+76543)+(J$88*5713+4528)</f>
        <v>10367875491</v>
      </c>
      <c r="D5792" s="57"/>
      <c r="E5792" s="57"/>
      <c r="F5792" s="279">
        <v>829185379</v>
      </c>
      <c r="G5792" s="286">
        <v>803217955</v>
      </c>
      <c r="H5792" s="278">
        <v>43658</v>
      </c>
      <c r="I5792" s="278"/>
      <c r="K5792" s="57"/>
      <c r="L5792" s="57"/>
      <c r="M5792" s="274"/>
      <c r="N5792" s="274"/>
      <c r="O5792" s="57"/>
    </row>
    <row r="5793" spans="1:15">
      <c r="A5793" s="57"/>
      <c r="B5793" s="278">
        <v>48797</v>
      </c>
      <c r="C5793" s="283">
        <f t="shared" si="89"/>
        <v>10206971412</v>
      </c>
      <c r="D5793" s="57"/>
      <c r="E5793" s="57"/>
      <c r="F5793" s="279">
        <v>668281300</v>
      </c>
      <c r="G5793" s="286">
        <v>803267641</v>
      </c>
      <c r="H5793" s="278">
        <v>45830</v>
      </c>
      <c r="I5793" s="278"/>
      <c r="K5793" s="57"/>
      <c r="L5793" s="57"/>
      <c r="M5793" s="274"/>
      <c r="N5793" s="274"/>
      <c r="O5793" s="57"/>
    </row>
    <row r="5794" spans="1:15">
      <c r="A5794" s="57"/>
      <c r="B5794" s="278">
        <v>48798</v>
      </c>
      <c r="C5794" s="283">
        <f t="shared" si="89"/>
        <v>10045480192</v>
      </c>
      <c r="D5794" s="57"/>
      <c r="E5794" s="57"/>
      <c r="F5794" s="279">
        <v>506790080</v>
      </c>
      <c r="G5794" s="286">
        <v>803463629</v>
      </c>
      <c r="H5794" s="278">
        <v>50198</v>
      </c>
      <c r="I5794" s="278"/>
      <c r="K5794" s="57"/>
      <c r="L5794" s="57"/>
      <c r="M5794" s="274"/>
      <c r="N5794" s="274"/>
      <c r="O5794" s="57"/>
    </row>
    <row r="5795" spans="1:15">
      <c r="A5795" s="57"/>
      <c r="B5795" s="278">
        <v>48799</v>
      </c>
      <c r="C5795" s="283">
        <f t="shared" si="89"/>
        <v>9668985473</v>
      </c>
      <c r="D5795" s="57"/>
      <c r="E5795" s="57"/>
      <c r="F5795" s="279">
        <v>130295361</v>
      </c>
      <c r="G5795" s="286">
        <v>803488543</v>
      </c>
      <c r="H5795" s="278">
        <v>46650</v>
      </c>
      <c r="I5795" s="278"/>
      <c r="K5795" s="57"/>
      <c r="L5795" s="57"/>
      <c r="M5795" s="274"/>
      <c r="N5795" s="274"/>
      <c r="O5795" s="57"/>
    </row>
    <row r="5796" spans="1:15">
      <c r="A5796" s="57"/>
      <c r="B5796" s="278">
        <v>48800</v>
      </c>
      <c r="C5796" s="283">
        <f t="shared" si="89"/>
        <v>10127631886</v>
      </c>
      <c r="D5796" s="57"/>
      <c r="E5796" s="57"/>
      <c r="F5796" s="279">
        <v>588941774</v>
      </c>
      <c r="G5796" s="286">
        <v>803581130</v>
      </c>
      <c r="H5796" s="278">
        <v>49581</v>
      </c>
      <c r="I5796" s="278"/>
      <c r="K5796" s="57"/>
      <c r="L5796" s="57"/>
      <c r="M5796" s="274"/>
      <c r="N5796" s="274"/>
      <c r="O5796" s="57"/>
    </row>
    <row r="5797" spans="1:15">
      <c r="A5797" s="57"/>
      <c r="B5797" s="278">
        <v>48801</v>
      </c>
      <c r="C5797" s="283">
        <f t="shared" si="89"/>
        <v>10530738877</v>
      </c>
      <c r="D5797" s="57"/>
      <c r="E5797" s="57"/>
      <c r="F5797" s="279">
        <v>992048765</v>
      </c>
      <c r="G5797" s="286">
        <v>803615159</v>
      </c>
      <c r="H5797" s="278">
        <v>48878</v>
      </c>
      <c r="I5797" s="278"/>
      <c r="K5797" s="57"/>
      <c r="L5797" s="57"/>
      <c r="M5797" s="274"/>
      <c r="N5797" s="274"/>
      <c r="O5797" s="57"/>
    </row>
    <row r="5798" spans="1:15">
      <c r="A5798" s="57"/>
      <c r="B5798" s="278">
        <v>48802</v>
      </c>
      <c r="C5798" s="283">
        <f t="shared" si="89"/>
        <v>9771041821</v>
      </c>
      <c r="D5798" s="57"/>
      <c r="E5798" s="57"/>
      <c r="F5798" s="279">
        <v>232351709</v>
      </c>
      <c r="G5798" s="286">
        <v>803653609</v>
      </c>
      <c r="H5798" s="278">
        <v>50000</v>
      </c>
      <c r="I5798" s="278"/>
      <c r="K5798" s="57"/>
      <c r="L5798" s="57"/>
      <c r="M5798" s="274"/>
      <c r="N5798" s="274"/>
      <c r="O5798" s="57"/>
    </row>
    <row r="5799" spans="1:15">
      <c r="A5799" s="57"/>
      <c r="B5799" s="278">
        <v>48803</v>
      </c>
      <c r="C5799" s="283">
        <f t="shared" si="89"/>
        <v>9982872922</v>
      </c>
      <c r="D5799" s="57"/>
      <c r="E5799" s="57"/>
      <c r="F5799" s="279">
        <v>444182810</v>
      </c>
      <c r="G5799" s="286">
        <v>803788754</v>
      </c>
      <c r="H5799" s="278">
        <v>45847</v>
      </c>
      <c r="I5799" s="278"/>
      <c r="K5799" s="57"/>
      <c r="L5799" s="57"/>
      <c r="M5799" s="274"/>
      <c r="N5799" s="274"/>
      <c r="O5799" s="57"/>
    </row>
    <row r="5800" spans="1:15">
      <c r="A5800" s="57"/>
      <c r="B5800" s="278">
        <v>48804</v>
      </c>
      <c r="C5800" s="283">
        <f t="shared" si="89"/>
        <v>9655083612</v>
      </c>
      <c r="D5800" s="57"/>
      <c r="E5800" s="57"/>
      <c r="F5800" s="279">
        <v>116393500</v>
      </c>
      <c r="G5800" s="286">
        <v>803872338</v>
      </c>
      <c r="H5800" s="278">
        <v>45674</v>
      </c>
      <c r="I5800" s="278"/>
      <c r="K5800" s="57"/>
      <c r="L5800" s="57"/>
      <c r="M5800" s="274"/>
      <c r="N5800" s="274"/>
      <c r="O5800" s="57"/>
    </row>
    <row r="5801" spans="1:15">
      <c r="A5801" s="57"/>
      <c r="B5801" s="278">
        <v>48805</v>
      </c>
      <c r="C5801" s="283">
        <f t="shared" si="89"/>
        <v>9878947691</v>
      </c>
      <c r="D5801" s="57"/>
      <c r="E5801" s="57"/>
      <c r="F5801" s="279">
        <v>340257579</v>
      </c>
      <c r="G5801" s="286">
        <v>803879815</v>
      </c>
      <c r="H5801" s="278">
        <v>43252</v>
      </c>
      <c r="I5801" s="278"/>
      <c r="K5801" s="57"/>
      <c r="L5801" s="57"/>
      <c r="M5801" s="274"/>
      <c r="N5801" s="274"/>
      <c r="O5801" s="57"/>
    </row>
    <row r="5802" spans="1:15">
      <c r="A5802" s="57"/>
      <c r="B5802" s="278">
        <v>48806</v>
      </c>
      <c r="C5802" s="283">
        <f t="shared" si="89"/>
        <v>10381962601</v>
      </c>
      <c r="D5802" s="57"/>
      <c r="E5802" s="57"/>
      <c r="F5802" s="279">
        <v>843272489</v>
      </c>
      <c r="G5802" s="286">
        <v>803903503</v>
      </c>
      <c r="H5802" s="278">
        <v>48455</v>
      </c>
      <c r="I5802" s="278"/>
      <c r="K5802" s="57"/>
      <c r="L5802" s="57"/>
      <c r="M5802" s="274"/>
      <c r="N5802" s="274"/>
      <c r="O5802" s="57"/>
    </row>
    <row r="5803" spans="1:15">
      <c r="A5803" s="57"/>
      <c r="B5803" s="278">
        <v>48807</v>
      </c>
      <c r="C5803" s="283">
        <f t="shared" si="89"/>
        <v>10382093909</v>
      </c>
      <c r="D5803" s="57"/>
      <c r="E5803" s="57"/>
      <c r="F5803" s="279">
        <v>843403797</v>
      </c>
      <c r="G5803" s="286">
        <v>803985434</v>
      </c>
      <c r="H5803" s="278">
        <v>43335</v>
      </c>
      <c r="I5803" s="278"/>
      <c r="K5803" s="57"/>
      <c r="L5803" s="57"/>
      <c r="M5803" s="274"/>
      <c r="N5803" s="274"/>
      <c r="O5803" s="57"/>
    </row>
    <row r="5804" spans="1:15">
      <c r="A5804" s="57"/>
      <c r="B5804" s="278">
        <v>48808</v>
      </c>
      <c r="C5804" s="283">
        <f t="shared" si="89"/>
        <v>10438330227</v>
      </c>
      <c r="D5804" s="57"/>
      <c r="E5804" s="57"/>
      <c r="F5804" s="279">
        <v>899640115</v>
      </c>
      <c r="G5804" s="286">
        <v>804020603</v>
      </c>
      <c r="H5804" s="278">
        <v>47038</v>
      </c>
      <c r="I5804" s="278"/>
      <c r="K5804" s="57"/>
      <c r="L5804" s="57"/>
      <c r="M5804" s="274"/>
      <c r="N5804" s="274"/>
      <c r="O5804" s="57"/>
    </row>
    <row r="5805" spans="1:15">
      <c r="A5805" s="57"/>
      <c r="B5805" s="278">
        <v>48809</v>
      </c>
      <c r="C5805" s="283">
        <f t="shared" si="89"/>
        <v>10346473650</v>
      </c>
      <c r="D5805" s="57"/>
      <c r="E5805" s="57"/>
      <c r="F5805" s="279">
        <v>807783538</v>
      </c>
      <c r="G5805" s="286">
        <v>804050074</v>
      </c>
      <c r="H5805" s="278">
        <v>50194</v>
      </c>
      <c r="I5805" s="278"/>
      <c r="K5805" s="57"/>
      <c r="L5805" s="57"/>
      <c r="M5805" s="274"/>
      <c r="N5805" s="274"/>
      <c r="O5805" s="57"/>
    </row>
    <row r="5806" spans="1:15">
      <c r="A5806" s="57"/>
      <c r="B5806" s="278">
        <v>48810</v>
      </c>
      <c r="C5806" s="283">
        <f t="shared" si="89"/>
        <v>9840425327</v>
      </c>
      <c r="D5806" s="57"/>
      <c r="E5806" s="57"/>
      <c r="F5806" s="279">
        <v>301735215</v>
      </c>
      <c r="G5806" s="286">
        <v>804068401</v>
      </c>
      <c r="H5806" s="278">
        <v>47780</v>
      </c>
      <c r="I5806" s="278"/>
      <c r="K5806" s="57"/>
      <c r="L5806" s="57"/>
      <c r="M5806" s="274"/>
      <c r="N5806" s="274"/>
      <c r="O5806" s="57"/>
    </row>
    <row r="5807" spans="1:15">
      <c r="A5807" s="57"/>
      <c r="B5807" s="278">
        <v>48811</v>
      </c>
      <c r="C5807" s="283">
        <f t="shared" si="89"/>
        <v>10389829843</v>
      </c>
      <c r="D5807" s="57"/>
      <c r="E5807" s="57"/>
      <c r="F5807" s="279">
        <v>851139731</v>
      </c>
      <c r="G5807" s="286">
        <v>804303285</v>
      </c>
      <c r="H5807" s="278">
        <v>50024</v>
      </c>
      <c r="I5807" s="278"/>
      <c r="K5807" s="57"/>
      <c r="L5807" s="57"/>
      <c r="M5807" s="274"/>
      <c r="N5807" s="274"/>
      <c r="O5807" s="57"/>
    </row>
    <row r="5808" spans="1:15">
      <c r="A5808" s="57"/>
      <c r="B5808" s="278">
        <v>48812</v>
      </c>
      <c r="C5808" s="283">
        <f t="shared" si="89"/>
        <v>10498139899</v>
      </c>
      <c r="D5808" s="57"/>
      <c r="E5808" s="57"/>
      <c r="F5808" s="279">
        <v>959449787</v>
      </c>
      <c r="G5808" s="286">
        <v>804305915</v>
      </c>
      <c r="H5808" s="278">
        <v>45088</v>
      </c>
      <c r="I5808" s="278"/>
      <c r="K5808" s="57"/>
      <c r="L5808" s="57"/>
      <c r="M5808" s="274"/>
      <c r="N5808" s="274"/>
      <c r="O5808" s="57"/>
    </row>
    <row r="5809" spans="1:15">
      <c r="A5809" s="57"/>
      <c r="B5809" s="278">
        <v>48813</v>
      </c>
      <c r="C5809" s="283">
        <f t="shared" si="89"/>
        <v>9702474920</v>
      </c>
      <c r="D5809" s="57"/>
      <c r="E5809" s="57"/>
      <c r="F5809" s="279">
        <v>163784808</v>
      </c>
      <c r="G5809" s="286">
        <v>804678303</v>
      </c>
      <c r="H5809" s="278">
        <v>44427</v>
      </c>
      <c r="I5809" s="278"/>
      <c r="K5809" s="57"/>
      <c r="L5809" s="57"/>
      <c r="M5809" s="274"/>
      <c r="N5809" s="274"/>
      <c r="O5809" s="57"/>
    </row>
    <row r="5810" spans="1:15">
      <c r="A5810" s="57"/>
      <c r="B5810" s="278">
        <v>48814</v>
      </c>
      <c r="C5810" s="283">
        <f t="shared" si="89"/>
        <v>9807811328</v>
      </c>
      <c r="D5810" s="57"/>
      <c r="E5810" s="57"/>
      <c r="F5810" s="279">
        <v>269121216</v>
      </c>
      <c r="G5810" s="286">
        <v>804820146</v>
      </c>
      <c r="H5810" s="278">
        <v>48355</v>
      </c>
      <c r="I5810" s="278"/>
      <c r="K5810" s="57"/>
      <c r="L5810" s="57"/>
      <c r="M5810" s="274"/>
      <c r="N5810" s="274"/>
      <c r="O5810" s="57"/>
    </row>
    <row r="5811" spans="1:15">
      <c r="A5811" s="57"/>
      <c r="B5811" s="278">
        <v>48815</v>
      </c>
      <c r="C5811" s="283">
        <f t="shared" si="89"/>
        <v>10374155475</v>
      </c>
      <c r="D5811" s="57"/>
      <c r="E5811" s="57"/>
      <c r="F5811" s="279">
        <v>835465363</v>
      </c>
      <c r="G5811" s="286">
        <v>805000216</v>
      </c>
      <c r="H5811" s="278">
        <v>46235</v>
      </c>
      <c r="I5811" s="278"/>
      <c r="K5811" s="57"/>
      <c r="L5811" s="57"/>
      <c r="M5811" s="274"/>
      <c r="N5811" s="274"/>
      <c r="O5811" s="57"/>
    </row>
    <row r="5812" spans="1:15">
      <c r="A5812" s="57"/>
      <c r="B5812" s="278">
        <v>48816</v>
      </c>
      <c r="C5812" s="283">
        <f t="shared" si="89"/>
        <v>10490910203</v>
      </c>
      <c r="D5812" s="57"/>
      <c r="E5812" s="57"/>
      <c r="F5812" s="279">
        <v>952220091</v>
      </c>
      <c r="G5812" s="286">
        <v>805026345</v>
      </c>
      <c r="H5812" s="278">
        <v>48637</v>
      </c>
      <c r="I5812" s="278"/>
      <c r="K5812" s="57"/>
      <c r="L5812" s="57"/>
      <c r="M5812" s="274"/>
      <c r="N5812" s="274"/>
      <c r="O5812" s="57"/>
    </row>
    <row r="5813" spans="1:15">
      <c r="A5813" s="57"/>
      <c r="B5813" s="278">
        <v>48817</v>
      </c>
      <c r="C5813" s="283">
        <f t="shared" si="89"/>
        <v>10500199178</v>
      </c>
      <c r="D5813" s="57"/>
      <c r="E5813" s="57"/>
      <c r="F5813" s="279">
        <v>961509066</v>
      </c>
      <c r="G5813" s="286">
        <v>805065280</v>
      </c>
      <c r="H5813" s="278">
        <v>43646</v>
      </c>
      <c r="I5813" s="278"/>
      <c r="K5813" s="57"/>
      <c r="L5813" s="57"/>
      <c r="M5813" s="274"/>
      <c r="N5813" s="274"/>
      <c r="O5813" s="57"/>
    </row>
    <row r="5814" spans="1:15">
      <c r="A5814" s="57"/>
      <c r="B5814" s="278">
        <v>48818</v>
      </c>
      <c r="C5814" s="283">
        <f t="shared" si="89"/>
        <v>9983625155</v>
      </c>
      <c r="D5814" s="57"/>
      <c r="E5814" s="57"/>
      <c r="F5814" s="279">
        <v>444935043</v>
      </c>
      <c r="G5814" s="286">
        <v>805091659</v>
      </c>
      <c r="H5814" s="278">
        <v>49623</v>
      </c>
      <c r="I5814" s="278"/>
      <c r="K5814" s="57"/>
      <c r="L5814" s="57"/>
      <c r="M5814" s="274"/>
      <c r="N5814" s="274"/>
      <c r="O5814" s="57"/>
    </row>
    <row r="5815" spans="1:15">
      <c r="A5815" s="57"/>
      <c r="B5815" s="278">
        <v>48819</v>
      </c>
      <c r="C5815" s="283">
        <f t="shared" si="89"/>
        <v>9950146546</v>
      </c>
      <c r="D5815" s="57"/>
      <c r="E5815" s="57"/>
      <c r="F5815" s="279">
        <v>411456434</v>
      </c>
      <c r="G5815" s="286">
        <v>805125597</v>
      </c>
      <c r="H5815" s="278">
        <v>43999</v>
      </c>
      <c r="I5815" s="278"/>
      <c r="K5815" s="57"/>
      <c r="L5815" s="57"/>
      <c r="M5815" s="274"/>
      <c r="N5815" s="274"/>
      <c r="O5815" s="57"/>
    </row>
    <row r="5816" spans="1:15">
      <c r="A5816" s="57"/>
      <c r="B5816" s="278">
        <v>48820</v>
      </c>
      <c r="C5816" s="283">
        <f t="shared" si="89"/>
        <v>9769149216</v>
      </c>
      <c r="D5816" s="57"/>
      <c r="E5816" s="57"/>
      <c r="F5816" s="279">
        <v>230459104</v>
      </c>
      <c r="G5816" s="286">
        <v>805155974</v>
      </c>
      <c r="H5816" s="278">
        <v>43091</v>
      </c>
      <c r="I5816" s="278"/>
      <c r="K5816" s="57"/>
      <c r="L5816" s="57"/>
      <c r="M5816" s="274"/>
      <c r="N5816" s="274"/>
      <c r="O5816" s="57"/>
    </row>
    <row r="5817" spans="1:15">
      <c r="A5817" s="57"/>
      <c r="B5817" s="278">
        <v>48821</v>
      </c>
      <c r="C5817" s="283">
        <f t="shared" si="89"/>
        <v>10102909334</v>
      </c>
      <c r="D5817" s="57"/>
      <c r="E5817" s="57"/>
      <c r="F5817" s="279">
        <v>564219222</v>
      </c>
      <c r="G5817" s="286">
        <v>805334649</v>
      </c>
      <c r="H5817" s="278">
        <v>50100</v>
      </c>
      <c r="I5817" s="278"/>
      <c r="K5817" s="57"/>
      <c r="L5817" s="57"/>
      <c r="M5817" s="274"/>
      <c r="N5817" s="274"/>
      <c r="O5817" s="57"/>
    </row>
    <row r="5818" spans="1:15">
      <c r="A5818" s="57"/>
      <c r="B5818" s="278">
        <v>48822</v>
      </c>
      <c r="C5818" s="283">
        <f t="shared" si="89"/>
        <v>10399457991</v>
      </c>
      <c r="D5818" s="57"/>
      <c r="E5818" s="57"/>
      <c r="F5818" s="279">
        <v>860767879</v>
      </c>
      <c r="G5818" s="286">
        <v>805389143</v>
      </c>
      <c r="H5818" s="278">
        <v>44188</v>
      </c>
      <c r="I5818" s="278"/>
      <c r="K5818" s="57"/>
      <c r="L5818" s="57"/>
      <c r="M5818" s="274"/>
      <c r="N5818" s="274"/>
      <c r="O5818" s="57"/>
    </row>
    <row r="5819" spans="1:15">
      <c r="A5819" s="57"/>
      <c r="B5819" s="278">
        <v>48823</v>
      </c>
      <c r="C5819" s="283">
        <f t="shared" si="89"/>
        <v>10416888873</v>
      </c>
      <c r="D5819" s="57"/>
      <c r="E5819" s="57"/>
      <c r="F5819" s="279">
        <v>878198761</v>
      </c>
      <c r="G5819" s="286">
        <v>805547795</v>
      </c>
      <c r="H5819" s="278">
        <v>43835</v>
      </c>
      <c r="I5819" s="278"/>
      <c r="K5819" s="57"/>
      <c r="L5819" s="57"/>
      <c r="M5819" s="274"/>
      <c r="N5819" s="274"/>
      <c r="O5819" s="57"/>
    </row>
    <row r="5820" spans="1:15">
      <c r="A5820" s="57"/>
      <c r="B5820" s="278">
        <v>48824</v>
      </c>
      <c r="C5820" s="283">
        <f t="shared" si="89"/>
        <v>10024516963</v>
      </c>
      <c r="D5820" s="57"/>
      <c r="E5820" s="57"/>
      <c r="F5820" s="279">
        <v>485826851</v>
      </c>
      <c r="G5820" s="286">
        <v>805697322</v>
      </c>
      <c r="H5820" s="278">
        <v>43512</v>
      </c>
      <c r="I5820" s="278"/>
      <c r="K5820" s="57"/>
      <c r="L5820" s="57"/>
      <c r="M5820" s="274"/>
      <c r="N5820" s="274"/>
      <c r="O5820" s="57"/>
    </row>
    <row r="5821" spans="1:15">
      <c r="A5821" s="57"/>
      <c r="B5821" s="278">
        <v>48825</v>
      </c>
      <c r="C5821" s="283">
        <f t="shared" si="89"/>
        <v>9946838570</v>
      </c>
      <c r="D5821" s="57"/>
      <c r="E5821" s="57"/>
      <c r="F5821" s="279">
        <v>408148458</v>
      </c>
      <c r="G5821" s="286">
        <v>805783001</v>
      </c>
      <c r="H5821" s="278">
        <v>44251</v>
      </c>
      <c r="I5821" s="278"/>
      <c r="K5821" s="57"/>
      <c r="L5821" s="57"/>
      <c r="M5821" s="274"/>
      <c r="N5821" s="274"/>
      <c r="O5821" s="57"/>
    </row>
    <row r="5822" spans="1:15">
      <c r="A5822" s="57"/>
      <c r="B5822" s="278">
        <v>48826</v>
      </c>
      <c r="C5822" s="283">
        <f t="shared" si="89"/>
        <v>9849531233</v>
      </c>
      <c r="D5822" s="57"/>
      <c r="E5822" s="57"/>
      <c r="F5822" s="279">
        <v>310841121</v>
      </c>
      <c r="G5822" s="286">
        <v>805803627</v>
      </c>
      <c r="H5822" s="278">
        <v>45822</v>
      </c>
      <c r="I5822" s="278"/>
      <c r="K5822" s="57"/>
      <c r="L5822" s="57"/>
      <c r="M5822" s="274"/>
      <c r="N5822" s="274"/>
      <c r="O5822" s="57"/>
    </row>
    <row r="5823" spans="1:15">
      <c r="A5823" s="57"/>
      <c r="B5823" s="278">
        <v>48827</v>
      </c>
      <c r="C5823" s="283">
        <f t="shared" si="89"/>
        <v>10369761685</v>
      </c>
      <c r="D5823" s="57"/>
      <c r="E5823" s="57"/>
      <c r="F5823" s="279">
        <v>831071573</v>
      </c>
      <c r="G5823" s="286">
        <v>805998964</v>
      </c>
      <c r="H5823" s="278">
        <v>43532</v>
      </c>
      <c r="I5823" s="278"/>
      <c r="K5823" s="57"/>
      <c r="L5823" s="57"/>
      <c r="M5823" s="274"/>
      <c r="N5823" s="274"/>
      <c r="O5823" s="57"/>
    </row>
    <row r="5824" spans="1:15">
      <c r="A5824" s="57"/>
      <c r="B5824" s="278">
        <v>48828</v>
      </c>
      <c r="C5824" s="283">
        <f t="shared" si="89"/>
        <v>9962817866</v>
      </c>
      <c r="D5824" s="57"/>
      <c r="E5824" s="57"/>
      <c r="F5824" s="279">
        <v>424127754</v>
      </c>
      <c r="G5824" s="286">
        <v>806139973</v>
      </c>
      <c r="H5824" s="278">
        <v>45262</v>
      </c>
      <c r="I5824" s="278"/>
      <c r="K5824" s="57"/>
      <c r="L5824" s="57"/>
      <c r="M5824" s="274"/>
      <c r="N5824" s="274"/>
      <c r="O5824" s="57"/>
    </row>
    <row r="5825" spans="1:15">
      <c r="A5825" s="57"/>
      <c r="B5825" s="278">
        <v>48829</v>
      </c>
      <c r="C5825" s="283">
        <f t="shared" si="89"/>
        <v>9800599256</v>
      </c>
      <c r="D5825" s="57"/>
      <c r="E5825" s="57"/>
      <c r="F5825" s="279">
        <v>261909144</v>
      </c>
      <c r="G5825" s="286">
        <v>806315831</v>
      </c>
      <c r="H5825" s="278">
        <v>43551</v>
      </c>
      <c r="I5825" s="278"/>
      <c r="K5825" s="57"/>
      <c r="L5825" s="57"/>
      <c r="M5825" s="274"/>
      <c r="N5825" s="274"/>
      <c r="O5825" s="57"/>
    </row>
    <row r="5826" spans="1:15">
      <c r="A5826" s="57"/>
      <c r="B5826" s="278">
        <v>48830</v>
      </c>
      <c r="C5826" s="283">
        <f t="shared" si="89"/>
        <v>9960570868</v>
      </c>
      <c r="D5826" s="57"/>
      <c r="E5826" s="57"/>
      <c r="F5826" s="279">
        <v>421880756</v>
      </c>
      <c r="G5826" s="286">
        <v>806320036</v>
      </c>
      <c r="H5826" s="278">
        <v>44107</v>
      </c>
      <c r="I5826" s="278"/>
      <c r="K5826" s="57"/>
      <c r="L5826" s="57"/>
      <c r="M5826" s="274"/>
      <c r="N5826" s="274"/>
      <c r="O5826" s="57"/>
    </row>
    <row r="5827" spans="1:15">
      <c r="A5827" s="57"/>
      <c r="B5827" s="278">
        <v>48831</v>
      </c>
      <c r="C5827" s="283">
        <f t="shared" si="89"/>
        <v>10215975969</v>
      </c>
      <c r="D5827" s="57"/>
      <c r="E5827" s="57"/>
      <c r="F5827" s="279">
        <v>677285857</v>
      </c>
      <c r="G5827" s="286">
        <v>806366979</v>
      </c>
      <c r="H5827" s="278">
        <v>43674</v>
      </c>
      <c r="I5827" s="278"/>
      <c r="K5827" s="57"/>
      <c r="L5827" s="57"/>
      <c r="M5827" s="274"/>
      <c r="N5827" s="274"/>
      <c r="O5827" s="57"/>
    </row>
    <row r="5828" spans="1:15">
      <c r="A5828" s="57"/>
      <c r="B5828" s="278">
        <v>48832</v>
      </c>
      <c r="C5828" s="283">
        <f t="shared" si="89"/>
        <v>10116936936</v>
      </c>
      <c r="D5828" s="57"/>
      <c r="E5828" s="57"/>
      <c r="F5828" s="279">
        <v>578246824</v>
      </c>
      <c r="G5828" s="286">
        <v>806421895</v>
      </c>
      <c r="H5828" s="278">
        <v>48256</v>
      </c>
      <c r="I5828" s="278"/>
      <c r="K5828" s="57"/>
      <c r="L5828" s="57"/>
      <c r="M5828" s="274"/>
      <c r="N5828" s="274"/>
      <c r="O5828" s="57"/>
    </row>
    <row r="5829" spans="1:15">
      <c r="A5829" s="57"/>
      <c r="B5829" s="278">
        <v>48833</v>
      </c>
      <c r="C5829" s="283">
        <f t="shared" si="89"/>
        <v>9651861743</v>
      </c>
      <c r="D5829" s="57"/>
      <c r="E5829" s="57"/>
      <c r="F5829" s="279">
        <v>113171631</v>
      </c>
      <c r="G5829" s="286">
        <v>806572253</v>
      </c>
      <c r="H5829" s="278">
        <v>49316</v>
      </c>
      <c r="I5829" s="278"/>
      <c r="K5829" s="57"/>
      <c r="L5829" s="57"/>
      <c r="M5829" s="274"/>
      <c r="N5829" s="274"/>
      <c r="O5829" s="57"/>
    </row>
    <row r="5830" spans="1:15">
      <c r="A5830" s="57"/>
      <c r="B5830" s="278">
        <v>48834</v>
      </c>
      <c r="C5830" s="283">
        <f t="shared" si="89"/>
        <v>9912646642</v>
      </c>
      <c r="D5830" s="57"/>
      <c r="E5830" s="57"/>
      <c r="F5830" s="279">
        <v>373956530</v>
      </c>
      <c r="G5830" s="286">
        <v>806676222</v>
      </c>
      <c r="H5830" s="278">
        <v>50018</v>
      </c>
      <c r="I5830" s="278"/>
      <c r="K5830" s="57"/>
      <c r="L5830" s="57"/>
      <c r="M5830" s="274"/>
      <c r="N5830" s="274"/>
      <c r="O5830" s="57"/>
    </row>
    <row r="5831" spans="1:15">
      <c r="A5831" s="57"/>
      <c r="B5831" s="278">
        <v>48835</v>
      </c>
      <c r="C5831" s="283">
        <f t="shared" si="89"/>
        <v>9718532355</v>
      </c>
      <c r="D5831" s="57"/>
      <c r="E5831" s="57"/>
      <c r="F5831" s="279">
        <v>179842243</v>
      </c>
      <c r="G5831" s="286">
        <v>807302291</v>
      </c>
      <c r="H5831" s="278">
        <v>46916</v>
      </c>
      <c r="I5831" s="278"/>
      <c r="K5831" s="57"/>
      <c r="L5831" s="57"/>
      <c r="M5831" s="274"/>
      <c r="N5831" s="274"/>
      <c r="O5831" s="57"/>
    </row>
    <row r="5832" spans="1:15">
      <c r="A5832" s="57"/>
      <c r="B5832" s="278">
        <v>48836</v>
      </c>
      <c r="C5832" s="283">
        <f t="shared" si="89"/>
        <v>9692156322</v>
      </c>
      <c r="D5832" s="57"/>
      <c r="E5832" s="57"/>
      <c r="F5832" s="279">
        <v>153466210</v>
      </c>
      <c r="G5832" s="286">
        <v>807519485</v>
      </c>
      <c r="H5832" s="278">
        <v>49661</v>
      </c>
      <c r="I5832" s="278"/>
      <c r="K5832" s="57"/>
      <c r="L5832" s="57"/>
      <c r="M5832" s="274"/>
      <c r="N5832" s="274"/>
      <c r="O5832" s="57"/>
    </row>
    <row r="5833" spans="1:15">
      <c r="A5833" s="57"/>
      <c r="B5833" s="278">
        <v>48837</v>
      </c>
      <c r="C5833" s="283">
        <f t="shared" si="89"/>
        <v>10484893245</v>
      </c>
      <c r="D5833" s="57"/>
      <c r="E5833" s="57"/>
      <c r="F5833" s="279">
        <v>946203133</v>
      </c>
      <c r="G5833" s="286">
        <v>807531107</v>
      </c>
      <c r="H5833" s="278">
        <v>45182</v>
      </c>
      <c r="I5833" s="278"/>
      <c r="K5833" s="57"/>
      <c r="L5833" s="57"/>
      <c r="M5833" s="274"/>
      <c r="N5833" s="274"/>
      <c r="O5833" s="57"/>
    </row>
    <row r="5834" spans="1:15">
      <c r="A5834" s="57"/>
      <c r="B5834" s="278">
        <v>48838</v>
      </c>
      <c r="C5834" s="283">
        <f t="shared" si="89"/>
        <v>9910163184</v>
      </c>
      <c r="D5834" s="57"/>
      <c r="E5834" s="57"/>
      <c r="F5834" s="279">
        <v>371473072</v>
      </c>
      <c r="G5834" s="286">
        <v>807662315</v>
      </c>
      <c r="H5834" s="278">
        <v>45432</v>
      </c>
      <c r="I5834" s="278"/>
      <c r="K5834" s="57"/>
      <c r="L5834" s="57"/>
      <c r="M5834" s="274"/>
      <c r="N5834" s="274"/>
      <c r="O5834" s="57"/>
    </row>
    <row r="5835" spans="1:15">
      <c r="A5835" s="57"/>
      <c r="B5835" s="278">
        <v>48839</v>
      </c>
      <c r="C5835" s="283">
        <f t="shared" si="89"/>
        <v>10339752262</v>
      </c>
      <c r="D5835" s="57"/>
      <c r="E5835" s="57"/>
      <c r="F5835" s="279">
        <v>801062150</v>
      </c>
      <c r="G5835" s="286">
        <v>807783538</v>
      </c>
      <c r="H5835" s="278">
        <v>48809</v>
      </c>
      <c r="I5835" s="278"/>
      <c r="K5835" s="57"/>
      <c r="L5835" s="57"/>
      <c r="M5835" s="274"/>
      <c r="N5835" s="274"/>
      <c r="O5835" s="57"/>
    </row>
    <row r="5836" spans="1:15">
      <c r="A5836" s="57"/>
      <c r="B5836" s="278">
        <v>48840</v>
      </c>
      <c r="C5836" s="283">
        <f t="shared" si="89"/>
        <v>9801585788</v>
      </c>
      <c r="D5836" s="57"/>
      <c r="E5836" s="57"/>
      <c r="F5836" s="279">
        <v>262895676</v>
      </c>
      <c r="G5836" s="286">
        <v>807800813</v>
      </c>
      <c r="H5836" s="278">
        <v>47477</v>
      </c>
      <c r="I5836" s="278"/>
      <c r="K5836" s="57"/>
      <c r="L5836" s="57"/>
      <c r="M5836" s="274"/>
      <c r="N5836" s="274"/>
      <c r="O5836" s="57"/>
    </row>
    <row r="5837" spans="1:15">
      <c r="A5837" s="57"/>
      <c r="B5837" s="278">
        <v>48841</v>
      </c>
      <c r="C5837" s="283">
        <f t="shared" si="89"/>
        <v>10116004383</v>
      </c>
      <c r="D5837" s="57"/>
      <c r="E5837" s="57"/>
      <c r="F5837" s="279">
        <v>577314271</v>
      </c>
      <c r="G5837" s="286">
        <v>808091741</v>
      </c>
      <c r="H5837" s="278">
        <v>49228</v>
      </c>
      <c r="I5837" s="278"/>
      <c r="K5837" s="57"/>
      <c r="L5837" s="57"/>
      <c r="M5837" s="274"/>
      <c r="N5837" s="274"/>
      <c r="O5837" s="57"/>
    </row>
    <row r="5838" spans="1:15">
      <c r="A5838" s="57"/>
      <c r="B5838" s="278">
        <v>48842</v>
      </c>
      <c r="C5838" s="283">
        <f t="shared" si="89"/>
        <v>10467060242</v>
      </c>
      <c r="D5838" s="57"/>
      <c r="E5838" s="57"/>
      <c r="F5838" s="279">
        <v>928370130</v>
      </c>
      <c r="G5838" s="286">
        <v>808124548</v>
      </c>
      <c r="H5838" s="278">
        <v>45334</v>
      </c>
      <c r="I5838" s="278"/>
      <c r="K5838" s="57"/>
      <c r="L5838" s="57"/>
      <c r="M5838" s="274"/>
      <c r="N5838" s="274"/>
      <c r="O5838" s="57"/>
    </row>
    <row r="5839" spans="1:15">
      <c r="A5839" s="57"/>
      <c r="B5839" s="278">
        <v>48843</v>
      </c>
      <c r="C5839" s="283">
        <f t="shared" si="89"/>
        <v>9889429843</v>
      </c>
      <c r="D5839" s="57"/>
      <c r="E5839" s="57"/>
      <c r="F5839" s="279">
        <v>350739731</v>
      </c>
      <c r="G5839" s="286">
        <v>808311145</v>
      </c>
      <c r="H5839" s="278">
        <v>49895</v>
      </c>
      <c r="I5839" s="278"/>
      <c r="K5839" s="57"/>
      <c r="L5839" s="57"/>
      <c r="M5839" s="274"/>
      <c r="N5839" s="274"/>
      <c r="O5839" s="57"/>
    </row>
    <row r="5840" spans="1:15">
      <c r="A5840" s="57"/>
      <c r="B5840" s="278">
        <v>48844</v>
      </c>
      <c r="C5840" s="283">
        <f t="shared" si="89"/>
        <v>10271279709</v>
      </c>
      <c r="D5840" s="57"/>
      <c r="E5840" s="57"/>
      <c r="F5840" s="279">
        <v>732589597</v>
      </c>
      <c r="G5840" s="286">
        <v>808535182</v>
      </c>
      <c r="H5840" s="278">
        <v>43231</v>
      </c>
      <c r="I5840" s="278"/>
      <c r="K5840" s="57"/>
      <c r="L5840" s="57"/>
      <c r="M5840" s="274"/>
      <c r="N5840" s="274"/>
      <c r="O5840" s="57"/>
    </row>
    <row r="5841" spans="1:15">
      <c r="A5841" s="57"/>
      <c r="B5841" s="278">
        <v>48845</v>
      </c>
      <c r="C5841" s="283">
        <f t="shared" si="89"/>
        <v>9793165487</v>
      </c>
      <c r="D5841" s="57"/>
      <c r="E5841" s="57"/>
      <c r="F5841" s="279">
        <v>254475375</v>
      </c>
      <c r="G5841" s="286">
        <v>808623150</v>
      </c>
      <c r="H5841" s="278">
        <v>48061</v>
      </c>
      <c r="I5841" s="278"/>
      <c r="K5841" s="57"/>
      <c r="L5841" s="57"/>
      <c r="M5841" s="274"/>
      <c r="N5841" s="274"/>
      <c r="O5841" s="57"/>
    </row>
    <row r="5842" spans="1:15">
      <c r="A5842" s="57"/>
      <c r="B5842" s="278">
        <v>48846</v>
      </c>
      <c r="C5842" s="283">
        <f t="shared" si="89"/>
        <v>10379856798</v>
      </c>
      <c r="D5842" s="57"/>
      <c r="E5842" s="57"/>
      <c r="F5842" s="279">
        <v>841166686</v>
      </c>
      <c r="G5842" s="286">
        <v>808757272</v>
      </c>
      <c r="H5842" s="278">
        <v>43055</v>
      </c>
      <c r="I5842" s="278"/>
      <c r="K5842" s="57"/>
      <c r="L5842" s="57"/>
      <c r="M5842" s="274"/>
      <c r="N5842" s="274"/>
      <c r="O5842" s="57"/>
    </row>
    <row r="5843" spans="1:15">
      <c r="A5843" s="57"/>
      <c r="B5843" s="278">
        <v>48847</v>
      </c>
      <c r="C5843" s="283">
        <f t="shared" si="89"/>
        <v>10044261181</v>
      </c>
      <c r="D5843" s="57"/>
      <c r="E5843" s="57"/>
      <c r="F5843" s="279">
        <v>505571069</v>
      </c>
      <c r="G5843" s="286">
        <v>808896576</v>
      </c>
      <c r="H5843" s="278">
        <v>43445</v>
      </c>
      <c r="I5843" s="278"/>
      <c r="K5843" s="57"/>
      <c r="L5843" s="57"/>
      <c r="M5843" s="274"/>
      <c r="N5843" s="274"/>
      <c r="O5843" s="57"/>
    </row>
    <row r="5844" spans="1:15">
      <c r="A5844" s="57"/>
      <c r="B5844" s="278">
        <v>48848</v>
      </c>
      <c r="C5844" s="283">
        <f t="shared" si="89"/>
        <v>10418277643</v>
      </c>
      <c r="D5844" s="57"/>
      <c r="E5844" s="57"/>
      <c r="F5844" s="279">
        <v>879587531</v>
      </c>
      <c r="G5844" s="286">
        <v>809076395</v>
      </c>
      <c r="H5844" s="278">
        <v>48131</v>
      </c>
      <c r="I5844" s="278"/>
      <c r="K5844" s="57"/>
      <c r="L5844" s="57"/>
      <c r="M5844" s="274"/>
      <c r="N5844" s="274"/>
      <c r="O5844" s="57"/>
    </row>
    <row r="5845" spans="1:15">
      <c r="A5845" s="57"/>
      <c r="B5845" s="278">
        <v>48849</v>
      </c>
      <c r="C5845" s="283">
        <f t="shared" si="89"/>
        <v>10285302144</v>
      </c>
      <c r="D5845" s="57"/>
      <c r="E5845" s="57"/>
      <c r="F5845" s="279">
        <v>746612032</v>
      </c>
      <c r="G5845" s="286">
        <v>809101406</v>
      </c>
      <c r="H5845" s="278">
        <v>45534</v>
      </c>
      <c r="I5845" s="278"/>
      <c r="K5845" s="57"/>
      <c r="L5845" s="57"/>
      <c r="M5845" s="274"/>
      <c r="N5845" s="274"/>
      <c r="O5845" s="57"/>
    </row>
    <row r="5846" spans="1:15">
      <c r="A5846" s="57"/>
      <c r="B5846" s="278">
        <v>48850</v>
      </c>
      <c r="C5846" s="283">
        <f t="shared" si="89"/>
        <v>9742678092</v>
      </c>
      <c r="D5846" s="57"/>
      <c r="E5846" s="57"/>
      <c r="F5846" s="279">
        <v>203987980</v>
      </c>
      <c r="G5846" s="286">
        <v>809121082</v>
      </c>
      <c r="H5846" s="278">
        <v>50033</v>
      </c>
      <c r="I5846" s="278"/>
      <c r="K5846" s="57"/>
      <c r="L5846" s="57"/>
      <c r="M5846" s="274"/>
      <c r="N5846" s="274"/>
      <c r="O5846" s="57"/>
    </row>
    <row r="5847" spans="1:15">
      <c r="A5847" s="57"/>
      <c r="B5847" s="278">
        <v>48851</v>
      </c>
      <c r="C5847" s="283">
        <f t="shared" si="89"/>
        <v>9874967244</v>
      </c>
      <c r="D5847" s="57"/>
      <c r="E5847" s="57"/>
      <c r="F5847" s="279">
        <v>336277132</v>
      </c>
      <c r="G5847" s="286">
        <v>809169991</v>
      </c>
      <c r="H5847" s="278">
        <v>49982</v>
      </c>
      <c r="I5847" s="278"/>
      <c r="K5847" s="57"/>
      <c r="L5847" s="57"/>
      <c r="M5847" s="274"/>
      <c r="N5847" s="274"/>
      <c r="O5847" s="57"/>
    </row>
    <row r="5848" spans="1:15">
      <c r="A5848" s="57"/>
      <c r="B5848" s="278">
        <v>48852</v>
      </c>
      <c r="C5848" s="283">
        <f t="shared" si="89"/>
        <v>9918441259</v>
      </c>
      <c r="D5848" s="57"/>
      <c r="E5848" s="57"/>
      <c r="F5848" s="279">
        <v>379751147</v>
      </c>
      <c r="G5848" s="286">
        <v>809195382</v>
      </c>
      <c r="H5848" s="278">
        <v>48960</v>
      </c>
      <c r="I5848" s="278"/>
      <c r="K5848" s="57"/>
      <c r="L5848" s="57"/>
      <c r="M5848" s="274"/>
      <c r="N5848" s="274"/>
      <c r="O5848" s="57"/>
    </row>
    <row r="5849" spans="1:15">
      <c r="A5849" s="57"/>
      <c r="B5849" s="278">
        <v>48853</v>
      </c>
      <c r="C5849" s="283">
        <f t="shared" si="89"/>
        <v>9953541676</v>
      </c>
      <c r="D5849" s="57"/>
      <c r="E5849" s="57"/>
      <c r="F5849" s="279">
        <v>414851564</v>
      </c>
      <c r="G5849" s="286">
        <v>809360032</v>
      </c>
      <c r="H5849" s="278">
        <v>48526</v>
      </c>
      <c r="I5849" s="278"/>
      <c r="K5849" s="57"/>
      <c r="L5849" s="57"/>
      <c r="M5849" s="274"/>
      <c r="N5849" s="274"/>
      <c r="O5849" s="57"/>
    </row>
    <row r="5850" spans="1:15">
      <c r="A5850" s="57"/>
      <c r="B5850" s="278">
        <v>48854</v>
      </c>
      <c r="C5850" s="283">
        <f t="shared" si="89"/>
        <v>10462265897</v>
      </c>
      <c r="D5850" s="57"/>
      <c r="E5850" s="57"/>
      <c r="F5850" s="279">
        <v>923575785</v>
      </c>
      <c r="G5850" s="286">
        <v>809522554</v>
      </c>
      <c r="H5850" s="278">
        <v>44805</v>
      </c>
      <c r="I5850" s="278"/>
      <c r="K5850" s="57"/>
      <c r="L5850" s="57"/>
      <c r="M5850" s="274"/>
      <c r="N5850" s="274"/>
      <c r="O5850" s="57"/>
    </row>
    <row r="5851" spans="1:15">
      <c r="A5851" s="57"/>
      <c r="B5851" s="278">
        <v>48855</v>
      </c>
      <c r="C5851" s="283">
        <f t="shared" si="89"/>
        <v>10264602341</v>
      </c>
      <c r="D5851" s="57"/>
      <c r="E5851" s="57"/>
      <c r="F5851" s="279">
        <v>725912229</v>
      </c>
      <c r="G5851" s="286">
        <v>809701074</v>
      </c>
      <c r="H5851" s="278">
        <v>49956</v>
      </c>
      <c r="I5851" s="278"/>
      <c r="K5851" s="57"/>
      <c r="L5851" s="57"/>
      <c r="M5851" s="274"/>
      <c r="N5851" s="274"/>
      <c r="O5851" s="57"/>
    </row>
    <row r="5852" spans="1:15">
      <c r="A5852" s="57"/>
      <c r="B5852" s="278">
        <v>48856</v>
      </c>
      <c r="C5852" s="283">
        <f t="shared" si="89"/>
        <v>10044559116</v>
      </c>
      <c r="D5852" s="57"/>
      <c r="E5852" s="57"/>
      <c r="F5852" s="279">
        <v>505869004</v>
      </c>
      <c r="G5852" s="286">
        <v>809879273</v>
      </c>
      <c r="H5852" s="278">
        <v>43902</v>
      </c>
      <c r="I5852" s="278"/>
      <c r="K5852" s="57"/>
      <c r="L5852" s="57"/>
      <c r="M5852" s="274"/>
      <c r="N5852" s="274"/>
      <c r="O5852" s="57"/>
    </row>
    <row r="5853" spans="1:15">
      <c r="A5853" s="57"/>
      <c r="B5853" s="278">
        <v>48857</v>
      </c>
      <c r="C5853" s="283">
        <f t="shared" si="89"/>
        <v>10423182339</v>
      </c>
      <c r="D5853" s="57"/>
      <c r="E5853" s="57"/>
      <c r="F5853" s="279">
        <v>884492227</v>
      </c>
      <c r="G5853" s="286">
        <v>810044366</v>
      </c>
      <c r="H5853" s="278">
        <v>44148</v>
      </c>
      <c r="I5853" s="278"/>
      <c r="K5853" s="57"/>
      <c r="L5853" s="57"/>
      <c r="M5853" s="274"/>
      <c r="N5853" s="274"/>
      <c r="O5853" s="57"/>
    </row>
    <row r="5854" spans="1:15">
      <c r="A5854" s="57"/>
      <c r="B5854" s="278">
        <v>48858</v>
      </c>
      <c r="C5854" s="283">
        <f t="shared" si="89"/>
        <v>9670086534</v>
      </c>
      <c r="D5854" s="57"/>
      <c r="E5854" s="57"/>
      <c r="F5854" s="279">
        <v>131396422</v>
      </c>
      <c r="G5854" s="286">
        <v>810121047</v>
      </c>
      <c r="H5854" s="278">
        <v>44721</v>
      </c>
      <c r="I5854" s="278"/>
      <c r="K5854" s="57"/>
      <c r="L5854" s="57"/>
      <c r="M5854" s="274"/>
      <c r="N5854" s="274"/>
      <c r="O5854" s="57"/>
    </row>
    <row r="5855" spans="1:15">
      <c r="A5855" s="57"/>
      <c r="B5855" s="278">
        <v>48859</v>
      </c>
      <c r="C5855" s="283">
        <f t="shared" si="89"/>
        <v>10411689753</v>
      </c>
      <c r="D5855" s="57"/>
      <c r="E5855" s="57"/>
      <c r="F5855" s="279">
        <v>872999641</v>
      </c>
      <c r="G5855" s="286">
        <v>810194339</v>
      </c>
      <c r="H5855" s="278">
        <v>49681</v>
      </c>
      <c r="I5855" s="278"/>
      <c r="K5855" s="57"/>
      <c r="L5855" s="57"/>
      <c r="M5855" s="274"/>
      <c r="N5855" s="274"/>
      <c r="O5855" s="57"/>
    </row>
    <row r="5856" spans="1:15">
      <c r="A5856" s="57"/>
      <c r="B5856" s="278">
        <v>48860</v>
      </c>
      <c r="C5856" s="283">
        <f t="shared" ref="C5856:C5919" si="90">F5856+(F$88*28679+98765)+(G$88*6587+87654)+(E$88*9537+76543)+(J$88*5713+4528)</f>
        <v>10028074428</v>
      </c>
      <c r="D5856" s="57"/>
      <c r="E5856" s="57"/>
      <c r="F5856" s="279">
        <v>489384316</v>
      </c>
      <c r="G5856" s="286">
        <v>810293118</v>
      </c>
      <c r="H5856" s="278">
        <v>47397</v>
      </c>
      <c r="I5856" s="278"/>
      <c r="K5856" s="57"/>
      <c r="L5856" s="57"/>
      <c r="M5856" s="274"/>
      <c r="N5856" s="274"/>
      <c r="O5856" s="57"/>
    </row>
    <row r="5857" spans="1:15">
      <c r="A5857" s="57"/>
      <c r="B5857" s="278">
        <v>48861</v>
      </c>
      <c r="C5857" s="283">
        <f t="shared" si="90"/>
        <v>10174728378</v>
      </c>
      <c r="D5857" s="57"/>
      <c r="E5857" s="57"/>
      <c r="F5857" s="279">
        <v>636038266</v>
      </c>
      <c r="G5857" s="286">
        <v>810734276</v>
      </c>
      <c r="H5857" s="278">
        <v>43475</v>
      </c>
      <c r="I5857" s="278"/>
      <c r="K5857" s="57"/>
      <c r="L5857" s="57"/>
      <c r="M5857" s="274"/>
      <c r="N5857" s="274"/>
      <c r="O5857" s="57"/>
    </row>
    <row r="5858" spans="1:15">
      <c r="A5858" s="57"/>
      <c r="B5858" s="278">
        <v>48862</v>
      </c>
      <c r="C5858" s="283">
        <f t="shared" si="90"/>
        <v>10473735707</v>
      </c>
      <c r="D5858" s="57"/>
      <c r="E5858" s="57"/>
      <c r="F5858" s="279">
        <v>935045595</v>
      </c>
      <c r="G5858" s="286">
        <v>810838815</v>
      </c>
      <c r="H5858" s="278">
        <v>48273</v>
      </c>
      <c r="I5858" s="278"/>
      <c r="K5858" s="57"/>
      <c r="L5858" s="57"/>
      <c r="M5858" s="274"/>
      <c r="N5858" s="274"/>
      <c r="O5858" s="57"/>
    </row>
    <row r="5859" spans="1:15">
      <c r="A5859" s="57"/>
      <c r="B5859" s="278">
        <v>48863</v>
      </c>
      <c r="C5859" s="283">
        <f t="shared" si="90"/>
        <v>10468618975</v>
      </c>
      <c r="D5859" s="57"/>
      <c r="E5859" s="57"/>
      <c r="F5859" s="279">
        <v>929928863</v>
      </c>
      <c r="G5859" s="286">
        <v>810874015</v>
      </c>
      <c r="H5859" s="278">
        <v>43401</v>
      </c>
      <c r="I5859" s="278"/>
      <c r="K5859" s="57"/>
      <c r="L5859" s="57"/>
      <c r="M5859" s="274"/>
      <c r="N5859" s="274"/>
      <c r="O5859" s="57"/>
    </row>
    <row r="5860" spans="1:15">
      <c r="A5860" s="57"/>
      <c r="B5860" s="278">
        <v>48864</v>
      </c>
      <c r="C5860" s="283">
        <f t="shared" si="90"/>
        <v>9891238769</v>
      </c>
      <c r="D5860" s="57"/>
      <c r="E5860" s="57"/>
      <c r="F5860" s="279">
        <v>352548657</v>
      </c>
      <c r="G5860" s="286">
        <v>810879086</v>
      </c>
      <c r="H5860" s="278">
        <v>43516</v>
      </c>
      <c r="I5860" s="278"/>
      <c r="K5860" s="57"/>
      <c r="L5860" s="57"/>
      <c r="M5860" s="274"/>
      <c r="N5860" s="274"/>
      <c r="O5860" s="57"/>
    </row>
    <row r="5861" spans="1:15">
      <c r="A5861" s="57"/>
      <c r="B5861" s="278">
        <v>48865</v>
      </c>
      <c r="C5861" s="283">
        <f t="shared" si="90"/>
        <v>9683823684</v>
      </c>
      <c r="D5861" s="57"/>
      <c r="E5861" s="57"/>
      <c r="F5861" s="279">
        <v>145133572</v>
      </c>
      <c r="G5861" s="286">
        <v>811148959</v>
      </c>
      <c r="H5861" s="278">
        <v>43192</v>
      </c>
      <c r="I5861" s="278"/>
      <c r="K5861" s="57"/>
      <c r="L5861" s="57"/>
      <c r="M5861" s="274"/>
      <c r="N5861" s="274"/>
      <c r="O5861" s="57"/>
    </row>
    <row r="5862" spans="1:15">
      <c r="A5862" s="57"/>
      <c r="B5862" s="278">
        <v>48866</v>
      </c>
      <c r="C5862" s="283">
        <f t="shared" si="90"/>
        <v>9815932408</v>
      </c>
      <c r="D5862" s="57"/>
      <c r="E5862" s="57"/>
      <c r="F5862" s="279">
        <v>277242296</v>
      </c>
      <c r="G5862" s="286">
        <v>811150096</v>
      </c>
      <c r="H5862" s="278">
        <v>43456</v>
      </c>
      <c r="I5862" s="278"/>
      <c r="K5862" s="57"/>
      <c r="L5862" s="57"/>
      <c r="M5862" s="274"/>
      <c r="N5862" s="274"/>
      <c r="O5862" s="57"/>
    </row>
    <row r="5863" spans="1:15">
      <c r="A5863" s="57"/>
      <c r="B5863" s="278">
        <v>48867</v>
      </c>
      <c r="C5863" s="283">
        <f t="shared" si="90"/>
        <v>10531171562</v>
      </c>
      <c r="D5863" s="57"/>
      <c r="E5863" s="57"/>
      <c r="F5863" s="279">
        <v>992481450</v>
      </c>
      <c r="G5863" s="286">
        <v>811339368</v>
      </c>
      <c r="H5863" s="278">
        <v>50037</v>
      </c>
      <c r="I5863" s="278"/>
      <c r="K5863" s="57"/>
      <c r="L5863" s="57"/>
      <c r="M5863" s="274"/>
      <c r="N5863" s="274"/>
      <c r="O5863" s="57"/>
    </row>
    <row r="5864" spans="1:15">
      <c r="A5864" s="57"/>
      <c r="B5864" s="278">
        <v>48868</v>
      </c>
      <c r="C5864" s="283">
        <f t="shared" si="90"/>
        <v>9996094789</v>
      </c>
      <c r="D5864" s="57"/>
      <c r="E5864" s="57"/>
      <c r="F5864" s="279">
        <v>457404677</v>
      </c>
      <c r="G5864" s="286">
        <v>811396230</v>
      </c>
      <c r="H5864" s="278">
        <v>44441</v>
      </c>
      <c r="I5864" s="278"/>
      <c r="K5864" s="57"/>
      <c r="L5864" s="57"/>
      <c r="M5864" s="274"/>
      <c r="N5864" s="274"/>
      <c r="O5864" s="57"/>
    </row>
    <row r="5865" spans="1:15">
      <c r="A5865" s="57"/>
      <c r="B5865" s="278">
        <v>48869</v>
      </c>
      <c r="C5865" s="283">
        <f t="shared" si="90"/>
        <v>10049306970</v>
      </c>
      <c r="D5865" s="57"/>
      <c r="E5865" s="57"/>
      <c r="F5865" s="279">
        <v>510616858</v>
      </c>
      <c r="G5865" s="286">
        <v>811715488</v>
      </c>
      <c r="H5865" s="278">
        <v>49389</v>
      </c>
      <c r="I5865" s="278"/>
      <c r="K5865" s="57"/>
      <c r="L5865" s="57"/>
      <c r="M5865" s="274"/>
      <c r="N5865" s="274"/>
      <c r="O5865" s="57"/>
    </row>
    <row r="5866" spans="1:15">
      <c r="A5866" s="57"/>
      <c r="B5866" s="278">
        <v>48870</v>
      </c>
      <c r="C5866" s="283">
        <f t="shared" si="90"/>
        <v>10287013722</v>
      </c>
      <c r="D5866" s="57"/>
      <c r="E5866" s="57"/>
      <c r="F5866" s="279">
        <v>748323610</v>
      </c>
      <c r="G5866" s="286">
        <v>811942068</v>
      </c>
      <c r="H5866" s="278">
        <v>47067</v>
      </c>
      <c r="I5866" s="278"/>
      <c r="K5866" s="57"/>
      <c r="L5866" s="57"/>
      <c r="M5866" s="274"/>
      <c r="N5866" s="274"/>
      <c r="O5866" s="57"/>
    </row>
    <row r="5867" spans="1:15">
      <c r="A5867" s="57"/>
      <c r="B5867" s="278">
        <v>48871</v>
      </c>
      <c r="C5867" s="283">
        <f t="shared" si="90"/>
        <v>9784774822</v>
      </c>
      <c r="D5867" s="57"/>
      <c r="E5867" s="57"/>
      <c r="F5867" s="279">
        <v>246084710</v>
      </c>
      <c r="G5867" s="286">
        <v>811973011</v>
      </c>
      <c r="H5867" s="278">
        <v>49367</v>
      </c>
      <c r="I5867" s="278"/>
      <c r="K5867" s="57"/>
      <c r="L5867" s="57"/>
      <c r="M5867" s="274"/>
      <c r="N5867" s="274"/>
      <c r="O5867" s="57"/>
    </row>
    <row r="5868" spans="1:15">
      <c r="A5868" s="57"/>
      <c r="B5868" s="278">
        <v>48872</v>
      </c>
      <c r="C5868" s="283">
        <f t="shared" si="90"/>
        <v>9788321232</v>
      </c>
      <c r="D5868" s="57"/>
      <c r="E5868" s="57"/>
      <c r="F5868" s="279">
        <v>249631120</v>
      </c>
      <c r="G5868" s="286">
        <v>811990030</v>
      </c>
      <c r="H5868" s="278">
        <v>48306</v>
      </c>
      <c r="I5868" s="278"/>
      <c r="K5868" s="57"/>
      <c r="L5868" s="57"/>
      <c r="M5868" s="274"/>
      <c r="N5868" s="274"/>
      <c r="O5868" s="57"/>
    </row>
    <row r="5869" spans="1:15">
      <c r="A5869" s="57"/>
      <c r="B5869" s="278">
        <v>48873</v>
      </c>
      <c r="C5869" s="283">
        <f t="shared" si="90"/>
        <v>10183383193</v>
      </c>
      <c r="D5869" s="57"/>
      <c r="E5869" s="57"/>
      <c r="F5869" s="279">
        <v>644693081</v>
      </c>
      <c r="G5869" s="286">
        <v>812020061</v>
      </c>
      <c r="H5869" s="278">
        <v>44087</v>
      </c>
      <c r="I5869" s="278"/>
      <c r="K5869" s="57"/>
      <c r="L5869" s="57"/>
      <c r="M5869" s="274"/>
      <c r="N5869" s="274"/>
      <c r="O5869" s="57"/>
    </row>
    <row r="5870" spans="1:15">
      <c r="A5870" s="57"/>
      <c r="B5870" s="278">
        <v>48874</v>
      </c>
      <c r="C5870" s="283">
        <f t="shared" si="90"/>
        <v>10406373832</v>
      </c>
      <c r="D5870" s="57"/>
      <c r="E5870" s="57"/>
      <c r="F5870" s="279">
        <v>867683720</v>
      </c>
      <c r="G5870" s="286">
        <v>812063194</v>
      </c>
      <c r="H5870" s="278">
        <v>46683</v>
      </c>
      <c r="I5870" s="278"/>
      <c r="K5870" s="57"/>
      <c r="L5870" s="57"/>
      <c r="M5870" s="274"/>
      <c r="N5870" s="274"/>
      <c r="O5870" s="57"/>
    </row>
    <row r="5871" spans="1:15">
      <c r="A5871" s="57"/>
      <c r="B5871" s="278">
        <v>48875</v>
      </c>
      <c r="C5871" s="283">
        <f t="shared" si="90"/>
        <v>9900879181</v>
      </c>
      <c r="D5871" s="57"/>
      <c r="E5871" s="57"/>
      <c r="F5871" s="279">
        <v>362189069</v>
      </c>
      <c r="G5871" s="286">
        <v>812191962</v>
      </c>
      <c r="H5871" s="278">
        <v>48175</v>
      </c>
      <c r="I5871" s="278"/>
      <c r="K5871" s="57"/>
      <c r="L5871" s="57"/>
      <c r="M5871" s="274"/>
      <c r="N5871" s="274"/>
      <c r="O5871" s="57"/>
    </row>
    <row r="5872" spans="1:15">
      <c r="A5872" s="57"/>
      <c r="B5872" s="278">
        <v>48876</v>
      </c>
      <c r="C5872" s="283">
        <f t="shared" si="90"/>
        <v>10314100652</v>
      </c>
      <c r="D5872" s="57"/>
      <c r="E5872" s="57"/>
      <c r="F5872" s="279">
        <v>775410540</v>
      </c>
      <c r="G5872" s="286">
        <v>812292581</v>
      </c>
      <c r="H5872" s="278">
        <v>47995</v>
      </c>
      <c r="I5872" s="278"/>
      <c r="K5872" s="57"/>
      <c r="L5872" s="57"/>
      <c r="M5872" s="274"/>
      <c r="N5872" s="274"/>
      <c r="O5872" s="57"/>
    </row>
    <row r="5873" spans="1:15">
      <c r="A5873" s="57"/>
      <c r="B5873" s="278">
        <v>48877</v>
      </c>
      <c r="C5873" s="283">
        <f t="shared" si="90"/>
        <v>9791127783</v>
      </c>
      <c r="D5873" s="57"/>
      <c r="E5873" s="57"/>
      <c r="F5873" s="279">
        <v>252437671</v>
      </c>
      <c r="G5873" s="286">
        <v>812367544</v>
      </c>
      <c r="H5873" s="278">
        <v>46872</v>
      </c>
      <c r="I5873" s="278"/>
      <c r="K5873" s="57"/>
      <c r="L5873" s="57"/>
      <c r="M5873" s="274"/>
      <c r="N5873" s="274"/>
      <c r="O5873" s="57"/>
    </row>
    <row r="5874" spans="1:15">
      <c r="A5874" s="57"/>
      <c r="B5874" s="278">
        <v>48878</v>
      </c>
      <c r="C5874" s="283">
        <f t="shared" si="90"/>
        <v>10342305271</v>
      </c>
      <c r="D5874" s="57"/>
      <c r="E5874" s="57"/>
      <c r="F5874" s="279">
        <v>803615159</v>
      </c>
      <c r="G5874" s="286">
        <v>812441865</v>
      </c>
      <c r="H5874" s="278">
        <v>44762</v>
      </c>
      <c r="I5874" s="278"/>
      <c r="K5874" s="57"/>
      <c r="L5874" s="57"/>
      <c r="M5874" s="274"/>
      <c r="N5874" s="274"/>
      <c r="O5874" s="57"/>
    </row>
    <row r="5875" spans="1:15">
      <c r="A5875" s="57"/>
      <c r="B5875" s="278">
        <v>48879</v>
      </c>
      <c r="C5875" s="283">
        <f t="shared" si="90"/>
        <v>9794261754</v>
      </c>
      <c r="D5875" s="57"/>
      <c r="E5875" s="57"/>
      <c r="F5875" s="279">
        <v>255571642</v>
      </c>
      <c r="G5875" s="286">
        <v>812456823</v>
      </c>
      <c r="H5875" s="278">
        <v>44035</v>
      </c>
      <c r="I5875" s="278"/>
      <c r="K5875" s="57"/>
      <c r="L5875" s="57"/>
      <c r="M5875" s="274"/>
      <c r="N5875" s="274"/>
      <c r="O5875" s="57"/>
    </row>
    <row r="5876" spans="1:15">
      <c r="A5876" s="57"/>
      <c r="B5876" s="278">
        <v>48880</v>
      </c>
      <c r="C5876" s="283">
        <f t="shared" si="90"/>
        <v>9964315007</v>
      </c>
      <c r="D5876" s="57"/>
      <c r="E5876" s="57"/>
      <c r="F5876" s="279">
        <v>425624895</v>
      </c>
      <c r="G5876" s="286">
        <v>812504931</v>
      </c>
      <c r="H5876" s="278">
        <v>49550</v>
      </c>
      <c r="I5876" s="278"/>
      <c r="K5876" s="57"/>
      <c r="L5876" s="57"/>
      <c r="M5876" s="274"/>
      <c r="N5876" s="274"/>
      <c r="O5876" s="57"/>
    </row>
    <row r="5877" spans="1:15">
      <c r="A5877" s="57"/>
      <c r="B5877" s="278">
        <v>48881</v>
      </c>
      <c r="C5877" s="283">
        <f t="shared" si="90"/>
        <v>9868264832</v>
      </c>
      <c r="D5877" s="57"/>
      <c r="E5877" s="57"/>
      <c r="F5877" s="279">
        <v>329574720</v>
      </c>
      <c r="G5877" s="286">
        <v>812537097</v>
      </c>
      <c r="H5877" s="278">
        <v>43889</v>
      </c>
      <c r="I5877" s="278"/>
      <c r="K5877" s="57"/>
      <c r="L5877" s="57"/>
      <c r="M5877" s="274"/>
      <c r="N5877" s="274"/>
      <c r="O5877" s="57"/>
    </row>
    <row r="5878" spans="1:15">
      <c r="A5878" s="57"/>
      <c r="B5878" s="278">
        <v>48882</v>
      </c>
      <c r="C5878" s="283">
        <f t="shared" si="90"/>
        <v>9766690523</v>
      </c>
      <c r="D5878" s="57"/>
      <c r="E5878" s="57"/>
      <c r="F5878" s="279">
        <v>228000411</v>
      </c>
      <c r="G5878" s="286">
        <v>812599184</v>
      </c>
      <c r="H5878" s="278">
        <v>49248</v>
      </c>
      <c r="I5878" s="278"/>
      <c r="K5878" s="57"/>
      <c r="L5878" s="57"/>
      <c r="M5878" s="274"/>
      <c r="N5878" s="274"/>
      <c r="O5878" s="57"/>
    </row>
    <row r="5879" spans="1:15">
      <c r="A5879" s="57"/>
      <c r="B5879" s="278">
        <v>48883</v>
      </c>
      <c r="C5879" s="283">
        <f t="shared" si="90"/>
        <v>10033748151</v>
      </c>
      <c r="D5879" s="57"/>
      <c r="E5879" s="57"/>
      <c r="F5879" s="279">
        <v>495058039</v>
      </c>
      <c r="G5879" s="286">
        <v>812639477</v>
      </c>
      <c r="H5879" s="278">
        <v>46176</v>
      </c>
      <c r="I5879" s="278"/>
      <c r="K5879" s="57"/>
      <c r="L5879" s="57"/>
      <c r="M5879" s="274"/>
      <c r="N5879" s="274"/>
      <c r="O5879" s="57"/>
    </row>
    <row r="5880" spans="1:15">
      <c r="A5880" s="57"/>
      <c r="B5880" s="278">
        <v>48884</v>
      </c>
      <c r="C5880" s="283">
        <f t="shared" si="90"/>
        <v>10145026409</v>
      </c>
      <c r="D5880" s="57"/>
      <c r="E5880" s="57"/>
      <c r="F5880" s="279">
        <v>606336297</v>
      </c>
      <c r="G5880" s="286">
        <v>813053751</v>
      </c>
      <c r="H5880" s="278">
        <v>44393</v>
      </c>
      <c r="I5880" s="278"/>
      <c r="K5880" s="57"/>
      <c r="L5880" s="57"/>
      <c r="M5880" s="274"/>
      <c r="N5880" s="274"/>
      <c r="O5880" s="57"/>
    </row>
    <row r="5881" spans="1:15">
      <c r="A5881" s="57"/>
      <c r="B5881" s="278">
        <v>48885</v>
      </c>
      <c r="C5881" s="283">
        <f t="shared" si="90"/>
        <v>10326207269</v>
      </c>
      <c r="D5881" s="57"/>
      <c r="E5881" s="57"/>
      <c r="F5881" s="279">
        <v>787517157</v>
      </c>
      <c r="G5881" s="286">
        <v>813121601</v>
      </c>
      <c r="H5881" s="278">
        <v>49906</v>
      </c>
      <c r="I5881" s="278"/>
      <c r="K5881" s="57"/>
      <c r="L5881" s="57"/>
      <c r="M5881" s="274"/>
      <c r="N5881" s="274"/>
      <c r="O5881" s="57"/>
    </row>
    <row r="5882" spans="1:15">
      <c r="A5882" s="57"/>
      <c r="B5882" s="278">
        <v>48886</v>
      </c>
      <c r="C5882" s="283">
        <f t="shared" si="90"/>
        <v>10158148713</v>
      </c>
      <c r="D5882" s="57"/>
      <c r="E5882" s="57"/>
      <c r="F5882" s="279">
        <v>619458601</v>
      </c>
      <c r="G5882" s="286">
        <v>813230751</v>
      </c>
      <c r="H5882" s="278">
        <v>49984</v>
      </c>
      <c r="I5882" s="278"/>
      <c r="K5882" s="57"/>
      <c r="L5882" s="57"/>
      <c r="M5882" s="274"/>
      <c r="N5882" s="274"/>
      <c r="O5882" s="57"/>
    </row>
    <row r="5883" spans="1:15">
      <c r="A5883" s="57"/>
      <c r="B5883" s="278">
        <v>48887</v>
      </c>
      <c r="C5883" s="283">
        <f t="shared" si="90"/>
        <v>10314822920</v>
      </c>
      <c r="D5883" s="57"/>
      <c r="E5883" s="57"/>
      <c r="F5883" s="279">
        <v>776132808</v>
      </c>
      <c r="G5883" s="286">
        <v>813243431</v>
      </c>
      <c r="H5883" s="278">
        <v>43616</v>
      </c>
      <c r="I5883" s="278"/>
      <c r="K5883" s="57"/>
      <c r="L5883" s="57"/>
      <c r="M5883" s="274"/>
      <c r="N5883" s="274"/>
      <c r="O5883" s="57"/>
    </row>
    <row r="5884" spans="1:15">
      <c r="A5884" s="57"/>
      <c r="B5884" s="278">
        <v>48888</v>
      </c>
      <c r="C5884" s="283">
        <f t="shared" si="90"/>
        <v>10251621334</v>
      </c>
      <c r="D5884" s="57"/>
      <c r="E5884" s="57"/>
      <c r="F5884" s="279">
        <v>712931222</v>
      </c>
      <c r="G5884" s="286">
        <v>813349806</v>
      </c>
      <c r="H5884" s="278">
        <v>50058</v>
      </c>
      <c r="I5884" s="278"/>
      <c r="K5884" s="57"/>
      <c r="L5884" s="57"/>
      <c r="M5884" s="274"/>
      <c r="N5884" s="274"/>
      <c r="O5884" s="57"/>
    </row>
    <row r="5885" spans="1:15">
      <c r="A5885" s="57"/>
      <c r="B5885" s="278">
        <v>48889</v>
      </c>
      <c r="C5885" s="283">
        <f t="shared" si="90"/>
        <v>9781273257</v>
      </c>
      <c r="D5885" s="57"/>
      <c r="E5885" s="57"/>
      <c r="F5885" s="279">
        <v>242583145</v>
      </c>
      <c r="G5885" s="286">
        <v>813367959</v>
      </c>
      <c r="H5885" s="278">
        <v>44599</v>
      </c>
      <c r="I5885" s="278"/>
      <c r="K5885" s="57"/>
      <c r="L5885" s="57"/>
      <c r="M5885" s="274"/>
      <c r="N5885" s="274"/>
      <c r="O5885" s="57"/>
    </row>
    <row r="5886" spans="1:15">
      <c r="A5886" s="57"/>
      <c r="B5886" s="278">
        <v>48890</v>
      </c>
      <c r="C5886" s="283">
        <f t="shared" si="90"/>
        <v>9993760279</v>
      </c>
      <c r="D5886" s="57"/>
      <c r="E5886" s="57"/>
      <c r="F5886" s="279">
        <v>455070167</v>
      </c>
      <c r="G5886" s="286">
        <v>813394033</v>
      </c>
      <c r="H5886" s="278">
        <v>48539</v>
      </c>
      <c r="I5886" s="278"/>
      <c r="K5886" s="57"/>
      <c r="L5886" s="57"/>
      <c r="M5886" s="274"/>
      <c r="N5886" s="274"/>
      <c r="O5886" s="57"/>
    </row>
    <row r="5887" spans="1:15">
      <c r="A5887" s="57"/>
      <c r="B5887" s="278">
        <v>48891</v>
      </c>
      <c r="C5887" s="283">
        <f t="shared" si="90"/>
        <v>10007097179</v>
      </c>
      <c r="D5887" s="57"/>
      <c r="E5887" s="57"/>
      <c r="F5887" s="279">
        <v>468407067</v>
      </c>
      <c r="G5887" s="286">
        <v>813453350</v>
      </c>
      <c r="H5887" s="278">
        <v>47228</v>
      </c>
      <c r="I5887" s="278"/>
      <c r="K5887" s="57"/>
      <c r="L5887" s="57"/>
      <c r="M5887" s="274"/>
      <c r="N5887" s="274"/>
      <c r="O5887" s="57"/>
    </row>
    <row r="5888" spans="1:15">
      <c r="A5888" s="57"/>
      <c r="B5888" s="278">
        <v>48892</v>
      </c>
      <c r="C5888" s="283">
        <f t="shared" si="90"/>
        <v>10354285125</v>
      </c>
      <c r="D5888" s="57"/>
      <c r="E5888" s="57"/>
      <c r="F5888" s="279">
        <v>815595013</v>
      </c>
      <c r="G5888" s="286">
        <v>813484627</v>
      </c>
      <c r="H5888" s="278">
        <v>43166</v>
      </c>
      <c r="I5888" s="278"/>
      <c r="K5888" s="57"/>
      <c r="L5888" s="57"/>
      <c r="M5888" s="274"/>
      <c r="N5888" s="274"/>
      <c r="O5888" s="57"/>
    </row>
    <row r="5889" spans="1:15">
      <c r="A5889" s="57"/>
      <c r="B5889" s="278">
        <v>48893</v>
      </c>
      <c r="C5889" s="283">
        <f t="shared" si="90"/>
        <v>10064094797</v>
      </c>
      <c r="D5889" s="57"/>
      <c r="E5889" s="57"/>
      <c r="F5889" s="279">
        <v>525404685</v>
      </c>
      <c r="G5889" s="286">
        <v>813636051</v>
      </c>
      <c r="H5889" s="278">
        <v>43968</v>
      </c>
      <c r="I5889" s="278"/>
      <c r="K5889" s="57"/>
      <c r="L5889" s="57"/>
      <c r="M5889" s="274"/>
      <c r="N5889" s="274"/>
      <c r="O5889" s="57"/>
    </row>
    <row r="5890" spans="1:15">
      <c r="A5890" s="57"/>
      <c r="B5890" s="278">
        <v>48894</v>
      </c>
      <c r="C5890" s="283">
        <f t="shared" si="90"/>
        <v>9766081440</v>
      </c>
      <c r="D5890" s="57"/>
      <c r="E5890" s="57"/>
      <c r="F5890" s="279">
        <v>227391328</v>
      </c>
      <c r="G5890" s="286">
        <v>813811049</v>
      </c>
      <c r="H5890" s="278">
        <v>44915</v>
      </c>
      <c r="I5890" s="278"/>
      <c r="K5890" s="57"/>
      <c r="L5890" s="57"/>
      <c r="M5890" s="274"/>
      <c r="N5890" s="274"/>
      <c r="O5890" s="57"/>
    </row>
    <row r="5891" spans="1:15">
      <c r="A5891" s="57"/>
      <c r="B5891" s="278">
        <v>48895</v>
      </c>
      <c r="C5891" s="283">
        <f t="shared" si="90"/>
        <v>9810008173</v>
      </c>
      <c r="D5891" s="57"/>
      <c r="E5891" s="57"/>
      <c r="F5891" s="279">
        <v>271318061</v>
      </c>
      <c r="G5891" s="286">
        <v>813968740</v>
      </c>
      <c r="H5891" s="278">
        <v>44032</v>
      </c>
      <c r="I5891" s="278"/>
      <c r="K5891" s="57"/>
      <c r="L5891" s="57"/>
      <c r="M5891" s="274"/>
      <c r="N5891" s="274"/>
      <c r="O5891" s="57"/>
    </row>
    <row r="5892" spans="1:15">
      <c r="A5892" s="57"/>
      <c r="B5892" s="278">
        <v>48896</v>
      </c>
      <c r="C5892" s="283">
        <f t="shared" si="90"/>
        <v>10285839490</v>
      </c>
      <c r="D5892" s="57"/>
      <c r="E5892" s="57"/>
      <c r="F5892" s="279">
        <v>747149378</v>
      </c>
      <c r="G5892" s="286">
        <v>814096901</v>
      </c>
      <c r="H5892" s="278">
        <v>48766</v>
      </c>
      <c r="I5892" s="278"/>
      <c r="K5892" s="57"/>
      <c r="L5892" s="57"/>
      <c r="M5892" s="274"/>
      <c r="N5892" s="274"/>
      <c r="O5892" s="57"/>
    </row>
    <row r="5893" spans="1:15">
      <c r="A5893" s="57"/>
      <c r="B5893" s="278">
        <v>48897</v>
      </c>
      <c r="C5893" s="283">
        <f t="shared" si="90"/>
        <v>9707824968</v>
      </c>
      <c r="D5893" s="57"/>
      <c r="E5893" s="57"/>
      <c r="F5893" s="279">
        <v>169134856</v>
      </c>
      <c r="G5893" s="286">
        <v>814171019</v>
      </c>
      <c r="H5893" s="278">
        <v>47244</v>
      </c>
      <c r="I5893" s="278"/>
      <c r="K5893" s="57"/>
      <c r="L5893" s="57"/>
      <c r="M5893" s="274"/>
      <c r="N5893" s="274"/>
      <c r="O5893" s="57"/>
    </row>
    <row r="5894" spans="1:15">
      <c r="A5894" s="57"/>
      <c r="B5894" s="278">
        <v>48898</v>
      </c>
      <c r="C5894" s="283">
        <f t="shared" si="90"/>
        <v>10492028176</v>
      </c>
      <c r="D5894" s="57"/>
      <c r="E5894" s="57"/>
      <c r="F5894" s="279">
        <v>953338064</v>
      </c>
      <c r="G5894" s="286">
        <v>814199959</v>
      </c>
      <c r="H5894" s="278">
        <v>48954</v>
      </c>
      <c r="I5894" s="278"/>
      <c r="K5894" s="57"/>
      <c r="L5894" s="57"/>
      <c r="M5894" s="274"/>
      <c r="N5894" s="274"/>
      <c r="O5894" s="57"/>
    </row>
    <row r="5895" spans="1:15">
      <c r="A5895" s="57"/>
      <c r="B5895" s="278">
        <v>48899</v>
      </c>
      <c r="C5895" s="283">
        <f t="shared" si="90"/>
        <v>10456895639</v>
      </c>
      <c r="D5895" s="57"/>
      <c r="E5895" s="57"/>
      <c r="F5895" s="279">
        <v>918205527</v>
      </c>
      <c r="G5895" s="286">
        <v>814359051</v>
      </c>
      <c r="H5895" s="278">
        <v>44752</v>
      </c>
      <c r="I5895" s="278"/>
      <c r="K5895" s="57"/>
      <c r="L5895" s="57"/>
      <c r="M5895" s="274"/>
      <c r="N5895" s="274"/>
      <c r="O5895" s="57"/>
    </row>
    <row r="5896" spans="1:15">
      <c r="A5896" s="57"/>
      <c r="B5896" s="278">
        <v>48900</v>
      </c>
      <c r="C5896" s="283">
        <f t="shared" si="90"/>
        <v>9773385846</v>
      </c>
      <c r="D5896" s="57"/>
      <c r="E5896" s="57"/>
      <c r="F5896" s="279">
        <v>234695734</v>
      </c>
      <c r="G5896" s="286">
        <v>814386074</v>
      </c>
      <c r="H5896" s="278">
        <v>49362</v>
      </c>
      <c r="I5896" s="278"/>
      <c r="K5896" s="57"/>
      <c r="L5896" s="57"/>
      <c r="M5896" s="274"/>
      <c r="N5896" s="274"/>
      <c r="O5896" s="57"/>
    </row>
    <row r="5897" spans="1:15">
      <c r="A5897" s="57"/>
      <c r="B5897" s="278">
        <v>48901</v>
      </c>
      <c r="C5897" s="283">
        <f t="shared" si="90"/>
        <v>9987968706</v>
      </c>
      <c r="D5897" s="57"/>
      <c r="E5897" s="57"/>
      <c r="F5897" s="279">
        <v>449278594</v>
      </c>
      <c r="G5897" s="286">
        <v>814396629</v>
      </c>
      <c r="H5897" s="278">
        <v>46086</v>
      </c>
      <c r="I5897" s="278"/>
      <c r="K5897" s="57"/>
      <c r="L5897" s="57"/>
      <c r="M5897" s="274"/>
      <c r="N5897" s="274"/>
      <c r="O5897" s="57"/>
    </row>
    <row r="5898" spans="1:15">
      <c r="A5898" s="57"/>
      <c r="B5898" s="278">
        <v>48902</v>
      </c>
      <c r="C5898" s="283">
        <f t="shared" si="90"/>
        <v>10113505695</v>
      </c>
      <c r="D5898" s="57"/>
      <c r="E5898" s="57"/>
      <c r="F5898" s="279">
        <v>574815583</v>
      </c>
      <c r="G5898" s="286">
        <v>814397751</v>
      </c>
      <c r="H5898" s="278">
        <v>43081</v>
      </c>
      <c r="I5898" s="278"/>
      <c r="K5898" s="57"/>
      <c r="L5898" s="57"/>
      <c r="M5898" s="274"/>
      <c r="N5898" s="274"/>
      <c r="O5898" s="57"/>
    </row>
    <row r="5899" spans="1:15">
      <c r="A5899" s="57"/>
      <c r="B5899" s="278">
        <v>48903</v>
      </c>
      <c r="C5899" s="283">
        <f t="shared" si="90"/>
        <v>10417247163</v>
      </c>
      <c r="D5899" s="57"/>
      <c r="E5899" s="57"/>
      <c r="F5899" s="279">
        <v>878557051</v>
      </c>
      <c r="G5899" s="286">
        <v>814549766</v>
      </c>
      <c r="H5899" s="278">
        <v>45114</v>
      </c>
      <c r="I5899" s="278"/>
      <c r="K5899" s="57"/>
      <c r="L5899" s="57"/>
      <c r="M5899" s="274"/>
      <c r="N5899" s="274"/>
      <c r="O5899" s="57"/>
    </row>
    <row r="5900" spans="1:15">
      <c r="A5900" s="57"/>
      <c r="B5900" s="278">
        <v>48904</v>
      </c>
      <c r="C5900" s="283">
        <f t="shared" si="90"/>
        <v>9950207110</v>
      </c>
      <c r="D5900" s="57"/>
      <c r="E5900" s="57"/>
      <c r="F5900" s="279">
        <v>411516998</v>
      </c>
      <c r="G5900" s="286">
        <v>814551711</v>
      </c>
      <c r="H5900" s="278">
        <v>50322</v>
      </c>
      <c r="I5900" s="278"/>
      <c r="K5900" s="57"/>
      <c r="L5900" s="57"/>
      <c r="M5900" s="274"/>
      <c r="N5900" s="274"/>
      <c r="O5900" s="57"/>
    </row>
    <row r="5901" spans="1:15">
      <c r="A5901" s="57"/>
      <c r="B5901" s="278">
        <v>48905</v>
      </c>
      <c r="C5901" s="283">
        <f t="shared" si="90"/>
        <v>10465245025</v>
      </c>
      <c r="D5901" s="57"/>
      <c r="E5901" s="57"/>
      <c r="F5901" s="279">
        <v>926554913</v>
      </c>
      <c r="G5901" s="286">
        <v>814617792</v>
      </c>
      <c r="H5901" s="278">
        <v>48238</v>
      </c>
      <c r="I5901" s="278"/>
      <c r="K5901" s="57"/>
      <c r="L5901" s="57"/>
      <c r="M5901" s="274"/>
      <c r="N5901" s="274"/>
      <c r="O5901" s="57"/>
    </row>
    <row r="5902" spans="1:15">
      <c r="A5902" s="57"/>
      <c r="B5902" s="278">
        <v>48906</v>
      </c>
      <c r="C5902" s="283">
        <f t="shared" si="90"/>
        <v>10086216377</v>
      </c>
      <c r="D5902" s="57"/>
      <c r="E5902" s="57"/>
      <c r="F5902" s="279">
        <v>547526265</v>
      </c>
      <c r="G5902" s="286">
        <v>814697248</v>
      </c>
      <c r="H5902" s="278">
        <v>48294</v>
      </c>
      <c r="I5902" s="278"/>
      <c r="K5902" s="57"/>
      <c r="L5902" s="57"/>
      <c r="M5902" s="274"/>
      <c r="N5902" s="274"/>
      <c r="O5902" s="57"/>
    </row>
    <row r="5903" spans="1:15">
      <c r="A5903" s="57"/>
      <c r="B5903" s="278">
        <v>48907</v>
      </c>
      <c r="C5903" s="283">
        <f t="shared" si="90"/>
        <v>9642132752</v>
      </c>
      <c r="D5903" s="57"/>
      <c r="E5903" s="57"/>
      <c r="F5903" s="279">
        <v>103442640</v>
      </c>
      <c r="G5903" s="286">
        <v>814775579</v>
      </c>
      <c r="H5903" s="278">
        <v>48953</v>
      </c>
      <c r="I5903" s="278"/>
      <c r="K5903" s="57"/>
      <c r="L5903" s="57"/>
      <c r="M5903" s="274"/>
      <c r="N5903" s="274"/>
      <c r="O5903" s="57"/>
    </row>
    <row r="5904" spans="1:15">
      <c r="A5904" s="57"/>
      <c r="B5904" s="278">
        <v>48908</v>
      </c>
      <c r="C5904" s="283">
        <f t="shared" si="90"/>
        <v>9992586176</v>
      </c>
      <c r="D5904" s="57"/>
      <c r="E5904" s="57"/>
      <c r="F5904" s="279">
        <v>453896064</v>
      </c>
      <c r="G5904" s="286">
        <v>814941097</v>
      </c>
      <c r="H5904" s="278">
        <v>49663</v>
      </c>
      <c r="I5904" s="278"/>
      <c r="K5904" s="57"/>
      <c r="L5904" s="57"/>
      <c r="M5904" s="274"/>
      <c r="N5904" s="274"/>
      <c r="O5904" s="57"/>
    </row>
    <row r="5905" spans="1:15">
      <c r="A5905" s="57"/>
      <c r="B5905" s="278">
        <v>48909</v>
      </c>
      <c r="C5905" s="283">
        <f t="shared" si="90"/>
        <v>9995681447</v>
      </c>
      <c r="D5905" s="57"/>
      <c r="E5905" s="57"/>
      <c r="F5905" s="279">
        <v>456991335</v>
      </c>
      <c r="G5905" s="286">
        <v>814950284</v>
      </c>
      <c r="H5905" s="278">
        <v>46726</v>
      </c>
      <c r="I5905" s="278"/>
      <c r="K5905" s="57"/>
      <c r="L5905" s="57"/>
      <c r="M5905" s="274"/>
      <c r="N5905" s="274"/>
      <c r="O5905" s="57"/>
    </row>
    <row r="5906" spans="1:15">
      <c r="A5906" s="57"/>
      <c r="B5906" s="278">
        <v>48910</v>
      </c>
      <c r="C5906" s="283">
        <f t="shared" si="90"/>
        <v>10141256653</v>
      </c>
      <c r="D5906" s="57"/>
      <c r="E5906" s="57"/>
      <c r="F5906" s="279">
        <v>602566541</v>
      </c>
      <c r="G5906" s="286">
        <v>815044365</v>
      </c>
      <c r="H5906" s="278">
        <v>49900</v>
      </c>
      <c r="I5906" s="278"/>
      <c r="K5906" s="57"/>
      <c r="L5906" s="57"/>
      <c r="M5906" s="274"/>
      <c r="N5906" s="274"/>
      <c r="O5906" s="57"/>
    </row>
    <row r="5907" spans="1:15">
      <c r="A5907" s="57"/>
      <c r="B5907" s="278">
        <v>48911</v>
      </c>
      <c r="C5907" s="283">
        <f t="shared" si="90"/>
        <v>10420729724</v>
      </c>
      <c r="D5907" s="57"/>
      <c r="E5907" s="57"/>
      <c r="F5907" s="279">
        <v>882039612</v>
      </c>
      <c r="G5907" s="286">
        <v>815109413</v>
      </c>
      <c r="H5907" s="278">
        <v>46540</v>
      </c>
      <c r="I5907" s="278"/>
      <c r="K5907" s="57"/>
      <c r="L5907" s="57"/>
      <c r="M5907" s="274"/>
      <c r="N5907" s="274"/>
      <c r="O5907" s="57"/>
    </row>
    <row r="5908" spans="1:15">
      <c r="A5908" s="57"/>
      <c r="B5908" s="278">
        <v>48912</v>
      </c>
      <c r="C5908" s="283">
        <f t="shared" si="90"/>
        <v>10202070761</v>
      </c>
      <c r="D5908" s="57"/>
      <c r="E5908" s="57"/>
      <c r="F5908" s="279">
        <v>663380649</v>
      </c>
      <c r="G5908" s="286">
        <v>815122858</v>
      </c>
      <c r="H5908" s="278">
        <v>43861</v>
      </c>
      <c r="I5908" s="278"/>
      <c r="K5908" s="57"/>
      <c r="L5908" s="57"/>
      <c r="M5908" s="274"/>
      <c r="N5908" s="274"/>
      <c r="O5908" s="57"/>
    </row>
    <row r="5909" spans="1:15">
      <c r="A5909" s="57"/>
      <c r="B5909" s="278">
        <v>48913</v>
      </c>
      <c r="C5909" s="283">
        <f t="shared" si="90"/>
        <v>10135450399</v>
      </c>
      <c r="D5909" s="57"/>
      <c r="E5909" s="57"/>
      <c r="F5909" s="279">
        <v>596760287</v>
      </c>
      <c r="G5909" s="286">
        <v>815356331</v>
      </c>
      <c r="H5909" s="278">
        <v>46166</v>
      </c>
      <c r="I5909" s="278"/>
      <c r="K5909" s="57"/>
      <c r="L5909" s="57"/>
      <c r="M5909" s="274"/>
      <c r="N5909" s="274"/>
      <c r="O5909" s="57"/>
    </row>
    <row r="5910" spans="1:15">
      <c r="A5910" s="57"/>
      <c r="B5910" s="278">
        <v>48914</v>
      </c>
      <c r="C5910" s="283">
        <f t="shared" si="90"/>
        <v>10209770366</v>
      </c>
      <c r="D5910" s="57"/>
      <c r="E5910" s="57"/>
      <c r="F5910" s="279">
        <v>671080254</v>
      </c>
      <c r="G5910" s="286">
        <v>815450596</v>
      </c>
      <c r="H5910" s="278">
        <v>46645</v>
      </c>
      <c r="I5910" s="278"/>
      <c r="K5910" s="57"/>
      <c r="L5910" s="57"/>
      <c r="M5910" s="274"/>
      <c r="N5910" s="274"/>
      <c r="O5910" s="57"/>
    </row>
    <row r="5911" spans="1:15">
      <c r="A5911" s="57"/>
      <c r="B5911" s="278">
        <v>48915</v>
      </c>
      <c r="C5911" s="283">
        <f t="shared" si="90"/>
        <v>9643072085</v>
      </c>
      <c r="D5911" s="57"/>
      <c r="E5911" s="57"/>
      <c r="F5911" s="279">
        <v>104381973</v>
      </c>
      <c r="G5911" s="286">
        <v>815542312</v>
      </c>
      <c r="H5911" s="278">
        <v>44952</v>
      </c>
      <c r="I5911" s="278"/>
      <c r="K5911" s="57"/>
      <c r="L5911" s="57"/>
      <c r="M5911" s="274"/>
      <c r="N5911" s="274"/>
      <c r="O5911" s="57"/>
    </row>
    <row r="5912" spans="1:15">
      <c r="A5912" s="57"/>
      <c r="B5912" s="278">
        <v>48916</v>
      </c>
      <c r="C5912" s="283">
        <f t="shared" si="90"/>
        <v>10083078309</v>
      </c>
      <c r="D5912" s="57"/>
      <c r="E5912" s="57"/>
      <c r="F5912" s="279">
        <v>544388197</v>
      </c>
      <c r="G5912" s="286">
        <v>815595013</v>
      </c>
      <c r="H5912" s="278">
        <v>48892</v>
      </c>
      <c r="I5912" s="278"/>
      <c r="K5912" s="57"/>
      <c r="L5912" s="57"/>
      <c r="M5912" s="274"/>
      <c r="N5912" s="274"/>
      <c r="O5912" s="57"/>
    </row>
    <row r="5913" spans="1:15">
      <c r="A5913" s="57"/>
      <c r="B5913" s="278">
        <v>48917</v>
      </c>
      <c r="C5913" s="283">
        <f t="shared" si="90"/>
        <v>9711648688</v>
      </c>
      <c r="D5913" s="57"/>
      <c r="E5913" s="57"/>
      <c r="F5913" s="279">
        <v>172958576</v>
      </c>
      <c r="G5913" s="286">
        <v>816056019</v>
      </c>
      <c r="H5913" s="278">
        <v>43552</v>
      </c>
      <c r="I5913" s="278"/>
      <c r="K5913" s="57"/>
      <c r="L5913" s="57"/>
      <c r="M5913" s="274"/>
      <c r="N5913" s="274"/>
      <c r="O5913" s="57"/>
    </row>
    <row r="5914" spans="1:15">
      <c r="A5914" s="57"/>
      <c r="B5914" s="278">
        <v>48918</v>
      </c>
      <c r="C5914" s="283">
        <f t="shared" si="90"/>
        <v>10337246831</v>
      </c>
      <c r="D5914" s="57"/>
      <c r="E5914" s="57"/>
      <c r="F5914" s="279">
        <v>798556719</v>
      </c>
      <c r="G5914" s="286">
        <v>816239164</v>
      </c>
      <c r="H5914" s="278">
        <v>47321</v>
      </c>
      <c r="I5914" s="278"/>
      <c r="K5914" s="57"/>
      <c r="L5914" s="57"/>
      <c r="M5914" s="274"/>
      <c r="N5914" s="274"/>
      <c r="O5914" s="57"/>
    </row>
    <row r="5915" spans="1:15">
      <c r="A5915" s="57"/>
      <c r="B5915" s="278">
        <v>48919</v>
      </c>
      <c r="C5915" s="283">
        <f t="shared" si="90"/>
        <v>10201621995</v>
      </c>
      <c r="D5915" s="57"/>
      <c r="E5915" s="57"/>
      <c r="F5915" s="279">
        <v>662931883</v>
      </c>
      <c r="G5915" s="286">
        <v>816245645</v>
      </c>
      <c r="H5915" s="278">
        <v>49918</v>
      </c>
      <c r="I5915" s="278"/>
      <c r="K5915" s="57"/>
      <c r="L5915" s="57"/>
      <c r="M5915" s="274"/>
      <c r="N5915" s="274"/>
      <c r="O5915" s="57"/>
    </row>
    <row r="5916" spans="1:15">
      <c r="A5916" s="57"/>
      <c r="B5916" s="278">
        <v>48920</v>
      </c>
      <c r="C5916" s="283">
        <f t="shared" si="90"/>
        <v>9750626652</v>
      </c>
      <c r="D5916" s="57"/>
      <c r="E5916" s="57"/>
      <c r="F5916" s="279">
        <v>211936540</v>
      </c>
      <c r="G5916" s="286">
        <v>816400383</v>
      </c>
      <c r="H5916" s="278">
        <v>43400</v>
      </c>
      <c r="I5916" s="278"/>
      <c r="K5916" s="57"/>
      <c r="L5916" s="57"/>
      <c r="M5916" s="274"/>
      <c r="N5916" s="274"/>
      <c r="O5916" s="57"/>
    </row>
    <row r="5917" spans="1:15">
      <c r="A5917" s="57"/>
      <c r="B5917" s="278">
        <v>48921</v>
      </c>
      <c r="C5917" s="283">
        <f t="shared" si="90"/>
        <v>10106601085</v>
      </c>
      <c r="D5917" s="57"/>
      <c r="E5917" s="57"/>
      <c r="F5917" s="279">
        <v>567910973</v>
      </c>
      <c r="G5917" s="286">
        <v>816467567</v>
      </c>
      <c r="H5917" s="278">
        <v>46111</v>
      </c>
      <c r="I5917" s="278"/>
      <c r="K5917" s="57"/>
      <c r="L5917" s="57"/>
      <c r="M5917" s="274"/>
      <c r="N5917" s="274"/>
      <c r="O5917" s="57"/>
    </row>
    <row r="5918" spans="1:15">
      <c r="A5918" s="57"/>
      <c r="B5918" s="278">
        <v>48922</v>
      </c>
      <c r="C5918" s="283">
        <f t="shared" si="90"/>
        <v>9816553336</v>
      </c>
      <c r="D5918" s="57"/>
      <c r="E5918" s="57"/>
      <c r="F5918" s="279">
        <v>277863224</v>
      </c>
      <c r="G5918" s="286">
        <v>816553517</v>
      </c>
      <c r="H5918" s="278">
        <v>47150</v>
      </c>
      <c r="I5918" s="278"/>
      <c r="K5918" s="57"/>
      <c r="L5918" s="57"/>
      <c r="M5918" s="274"/>
      <c r="N5918" s="274"/>
      <c r="O5918" s="57"/>
    </row>
    <row r="5919" spans="1:15">
      <c r="A5919" s="57"/>
      <c r="B5919" s="278">
        <v>48923</v>
      </c>
      <c r="C5919" s="283">
        <f t="shared" si="90"/>
        <v>9855773001</v>
      </c>
      <c r="D5919" s="57"/>
      <c r="E5919" s="57"/>
      <c r="F5919" s="279">
        <v>317082889</v>
      </c>
      <c r="G5919" s="286">
        <v>816643685</v>
      </c>
      <c r="H5919" s="278">
        <v>50082</v>
      </c>
      <c r="I5919" s="278"/>
      <c r="K5919" s="57"/>
      <c r="L5919" s="57"/>
      <c r="M5919" s="274"/>
      <c r="N5919" s="274"/>
      <c r="O5919" s="57"/>
    </row>
    <row r="5920" spans="1:15">
      <c r="A5920" s="57"/>
      <c r="B5920" s="278">
        <v>48924</v>
      </c>
      <c r="C5920" s="283">
        <f t="shared" ref="C5920:C5983" si="91">F5920+(F$88*28679+98765)+(G$88*6587+87654)+(E$88*9537+76543)+(J$88*5713+4528)</f>
        <v>10121947774</v>
      </c>
      <c r="D5920" s="57"/>
      <c r="E5920" s="57"/>
      <c r="F5920" s="279">
        <v>583257662</v>
      </c>
      <c r="G5920" s="286">
        <v>816804443</v>
      </c>
      <c r="H5920" s="278">
        <v>48993</v>
      </c>
      <c r="I5920" s="278"/>
      <c r="K5920" s="57"/>
      <c r="L5920" s="57"/>
      <c r="M5920" s="274"/>
      <c r="N5920" s="274"/>
      <c r="O5920" s="57"/>
    </row>
    <row r="5921" spans="1:15">
      <c r="A5921" s="57"/>
      <c r="B5921" s="278">
        <v>48925</v>
      </c>
      <c r="C5921" s="283">
        <f t="shared" si="91"/>
        <v>10501904073</v>
      </c>
      <c r="D5921" s="57"/>
      <c r="E5921" s="57"/>
      <c r="F5921" s="279">
        <v>963213961</v>
      </c>
      <c r="G5921" s="286">
        <v>816812101</v>
      </c>
      <c r="H5921" s="278">
        <v>48562</v>
      </c>
      <c r="I5921" s="278"/>
      <c r="K5921" s="57"/>
      <c r="L5921" s="57"/>
      <c r="M5921" s="274"/>
      <c r="N5921" s="274"/>
      <c r="O5921" s="57"/>
    </row>
    <row r="5922" spans="1:15">
      <c r="A5922" s="57"/>
      <c r="B5922" s="278">
        <v>48926</v>
      </c>
      <c r="C5922" s="283">
        <f t="shared" si="91"/>
        <v>10384306240</v>
      </c>
      <c r="D5922" s="57"/>
      <c r="E5922" s="57"/>
      <c r="F5922" s="279">
        <v>845616128</v>
      </c>
      <c r="G5922" s="286">
        <v>816830550</v>
      </c>
      <c r="H5922" s="278">
        <v>43747</v>
      </c>
      <c r="I5922" s="278"/>
      <c r="K5922" s="57"/>
      <c r="L5922" s="57"/>
      <c r="M5922" s="274"/>
      <c r="N5922" s="274"/>
      <c r="O5922" s="57"/>
    </row>
    <row r="5923" spans="1:15">
      <c r="A5923" s="57"/>
      <c r="B5923" s="278">
        <v>48927</v>
      </c>
      <c r="C5923" s="283">
        <f t="shared" si="91"/>
        <v>9658745854</v>
      </c>
      <c r="D5923" s="57"/>
      <c r="E5923" s="57"/>
      <c r="F5923" s="279">
        <v>120055742</v>
      </c>
      <c r="G5923" s="286">
        <v>816998075</v>
      </c>
      <c r="H5923" s="278">
        <v>48600</v>
      </c>
      <c r="I5923" s="278"/>
      <c r="K5923" s="57"/>
      <c r="L5923" s="57"/>
      <c r="M5923" s="274"/>
      <c r="N5923" s="274"/>
      <c r="O5923" s="57"/>
    </row>
    <row r="5924" spans="1:15">
      <c r="A5924" s="57"/>
      <c r="B5924" s="278">
        <v>48928</v>
      </c>
      <c r="C5924" s="283">
        <f t="shared" si="91"/>
        <v>10155717169</v>
      </c>
      <c r="D5924" s="57"/>
      <c r="E5924" s="57"/>
      <c r="F5924" s="279">
        <v>617027057</v>
      </c>
      <c r="G5924" s="286">
        <v>817074611</v>
      </c>
      <c r="H5924" s="278">
        <v>43923</v>
      </c>
      <c r="I5924" s="278"/>
      <c r="K5924" s="57"/>
      <c r="L5924" s="57"/>
      <c r="M5924" s="274"/>
      <c r="N5924" s="274"/>
      <c r="O5924" s="57"/>
    </row>
    <row r="5925" spans="1:15">
      <c r="A5925" s="57"/>
      <c r="B5925" s="278">
        <v>48929</v>
      </c>
      <c r="C5925" s="283">
        <f t="shared" si="91"/>
        <v>10147663511</v>
      </c>
      <c r="D5925" s="57"/>
      <c r="E5925" s="57"/>
      <c r="F5925" s="279">
        <v>608973399</v>
      </c>
      <c r="G5925" s="286">
        <v>817105089</v>
      </c>
      <c r="H5925" s="278">
        <v>49014</v>
      </c>
      <c r="I5925" s="278"/>
      <c r="K5925" s="57"/>
      <c r="L5925" s="57"/>
      <c r="M5925" s="274"/>
      <c r="N5925" s="274"/>
      <c r="O5925" s="57"/>
    </row>
    <row r="5926" spans="1:15">
      <c r="A5926" s="57"/>
      <c r="B5926" s="278">
        <v>48930</v>
      </c>
      <c r="C5926" s="283">
        <f t="shared" si="91"/>
        <v>10241973993</v>
      </c>
      <c r="D5926" s="57"/>
      <c r="E5926" s="57"/>
      <c r="F5926" s="279">
        <v>703283881</v>
      </c>
      <c r="G5926" s="286">
        <v>817116737</v>
      </c>
      <c r="H5926" s="278">
        <v>48023</v>
      </c>
      <c r="I5926" s="278"/>
      <c r="K5926" s="57"/>
      <c r="L5926" s="57"/>
      <c r="M5926" s="274"/>
      <c r="N5926" s="274"/>
      <c r="O5926" s="57"/>
    </row>
    <row r="5927" spans="1:15">
      <c r="A5927" s="57"/>
      <c r="B5927" s="278">
        <v>48931</v>
      </c>
      <c r="C5927" s="283">
        <f t="shared" si="91"/>
        <v>10052294598</v>
      </c>
      <c r="D5927" s="57"/>
      <c r="E5927" s="57"/>
      <c r="F5927" s="279">
        <v>513604486</v>
      </c>
      <c r="G5927" s="286">
        <v>817182684</v>
      </c>
      <c r="H5927" s="278">
        <v>44814</v>
      </c>
      <c r="I5927" s="278"/>
      <c r="K5927" s="57"/>
      <c r="L5927" s="57"/>
      <c r="M5927" s="274"/>
      <c r="N5927" s="274"/>
      <c r="O5927" s="57"/>
    </row>
    <row r="5928" spans="1:15">
      <c r="A5928" s="57"/>
      <c r="B5928" s="278">
        <v>48932</v>
      </c>
      <c r="C5928" s="283">
        <f t="shared" si="91"/>
        <v>9652814787</v>
      </c>
      <c r="D5928" s="57"/>
      <c r="E5928" s="57"/>
      <c r="F5928" s="279">
        <v>114124675</v>
      </c>
      <c r="G5928" s="286">
        <v>817406713</v>
      </c>
      <c r="H5928" s="278">
        <v>48395</v>
      </c>
      <c r="I5928" s="278"/>
      <c r="K5928" s="57"/>
      <c r="L5928" s="57"/>
      <c r="M5928" s="274"/>
      <c r="N5928" s="274"/>
      <c r="O5928" s="57"/>
    </row>
    <row r="5929" spans="1:15">
      <c r="A5929" s="57"/>
      <c r="B5929" s="278">
        <v>48933</v>
      </c>
      <c r="C5929" s="283">
        <f t="shared" si="91"/>
        <v>10493701019</v>
      </c>
      <c r="D5929" s="57"/>
      <c r="E5929" s="57"/>
      <c r="F5929" s="279">
        <v>955010907</v>
      </c>
      <c r="G5929" s="286">
        <v>817824429</v>
      </c>
      <c r="H5929" s="278">
        <v>47779</v>
      </c>
      <c r="I5929" s="278"/>
      <c r="K5929" s="57"/>
      <c r="L5929" s="57"/>
      <c r="M5929" s="274"/>
      <c r="N5929" s="274"/>
      <c r="O5929" s="57"/>
    </row>
    <row r="5930" spans="1:15">
      <c r="A5930" s="57"/>
      <c r="B5930" s="278">
        <v>48934</v>
      </c>
      <c r="C5930" s="283">
        <f t="shared" si="91"/>
        <v>10273345918</v>
      </c>
      <c r="D5930" s="57"/>
      <c r="E5930" s="57"/>
      <c r="F5930" s="279">
        <v>734655806</v>
      </c>
      <c r="G5930" s="286">
        <v>817829799</v>
      </c>
      <c r="H5930" s="278">
        <v>46598</v>
      </c>
      <c r="I5930" s="278"/>
      <c r="K5930" s="57"/>
      <c r="L5930" s="57"/>
      <c r="M5930" s="274"/>
      <c r="N5930" s="274"/>
      <c r="O5930" s="57"/>
    </row>
    <row r="5931" spans="1:15">
      <c r="A5931" s="57"/>
      <c r="B5931" s="278">
        <v>48935</v>
      </c>
      <c r="C5931" s="283">
        <f t="shared" si="91"/>
        <v>9977368084</v>
      </c>
      <c r="D5931" s="57"/>
      <c r="E5931" s="57"/>
      <c r="F5931" s="279">
        <v>438677972</v>
      </c>
      <c r="G5931" s="286">
        <v>817952743</v>
      </c>
      <c r="H5931" s="278">
        <v>44279</v>
      </c>
      <c r="I5931" s="278"/>
      <c r="K5931" s="57"/>
      <c r="L5931" s="57"/>
      <c r="M5931" s="274"/>
      <c r="N5931" s="274"/>
      <c r="O5931" s="57"/>
    </row>
    <row r="5932" spans="1:15">
      <c r="A5932" s="57"/>
      <c r="B5932" s="278">
        <v>48936</v>
      </c>
      <c r="C5932" s="283">
        <f t="shared" si="91"/>
        <v>9940848182</v>
      </c>
      <c r="D5932" s="57"/>
      <c r="E5932" s="57"/>
      <c r="F5932" s="279">
        <v>402158070</v>
      </c>
      <c r="G5932" s="286">
        <v>818102965</v>
      </c>
      <c r="H5932" s="278">
        <v>48199</v>
      </c>
      <c r="I5932" s="278"/>
      <c r="K5932" s="57"/>
      <c r="L5932" s="57"/>
      <c r="M5932" s="274"/>
      <c r="N5932" s="274"/>
      <c r="O5932" s="57"/>
    </row>
    <row r="5933" spans="1:15">
      <c r="A5933" s="57"/>
      <c r="B5933" s="278">
        <v>48937</v>
      </c>
      <c r="C5933" s="283">
        <f t="shared" si="91"/>
        <v>9784696838</v>
      </c>
      <c r="D5933" s="57"/>
      <c r="E5933" s="57"/>
      <c r="F5933" s="279">
        <v>246006726</v>
      </c>
      <c r="G5933" s="286">
        <v>818240607</v>
      </c>
      <c r="H5933" s="278">
        <v>46036</v>
      </c>
      <c r="I5933" s="278"/>
      <c r="K5933" s="57"/>
      <c r="L5933" s="57"/>
      <c r="M5933" s="274"/>
      <c r="N5933" s="274"/>
      <c r="O5933" s="57"/>
    </row>
    <row r="5934" spans="1:15">
      <c r="A5934" s="57"/>
      <c r="B5934" s="278">
        <v>48938</v>
      </c>
      <c r="C5934" s="283">
        <f t="shared" si="91"/>
        <v>9705101383</v>
      </c>
      <c r="D5934" s="57"/>
      <c r="E5934" s="57"/>
      <c r="F5934" s="279">
        <v>166411271</v>
      </c>
      <c r="G5934" s="286">
        <v>818396497</v>
      </c>
      <c r="H5934" s="278">
        <v>49142</v>
      </c>
      <c r="I5934" s="278"/>
      <c r="K5934" s="57"/>
      <c r="L5934" s="57"/>
      <c r="M5934" s="274"/>
      <c r="N5934" s="274"/>
      <c r="O5934" s="57"/>
    </row>
    <row r="5935" spans="1:15">
      <c r="A5935" s="57"/>
      <c r="B5935" s="278">
        <v>48939</v>
      </c>
      <c r="C5935" s="283">
        <f t="shared" si="91"/>
        <v>10524802170</v>
      </c>
      <c r="D5935" s="57"/>
      <c r="E5935" s="57"/>
      <c r="F5935" s="279">
        <v>986112058</v>
      </c>
      <c r="G5935" s="286">
        <v>818436357</v>
      </c>
      <c r="H5935" s="278">
        <v>48669</v>
      </c>
      <c r="I5935" s="278"/>
      <c r="K5935" s="57"/>
      <c r="L5935" s="57"/>
      <c r="M5935" s="274"/>
      <c r="N5935" s="274"/>
      <c r="O5935" s="57"/>
    </row>
    <row r="5936" spans="1:15">
      <c r="A5936" s="57"/>
      <c r="B5936" s="278">
        <v>48940</v>
      </c>
      <c r="C5936" s="283">
        <f t="shared" si="91"/>
        <v>9899889857</v>
      </c>
      <c r="D5936" s="57"/>
      <c r="E5936" s="57"/>
      <c r="F5936" s="279">
        <v>361199745</v>
      </c>
      <c r="G5936" s="286">
        <v>818438885</v>
      </c>
      <c r="H5936" s="278">
        <v>48761</v>
      </c>
      <c r="I5936" s="278"/>
      <c r="K5936" s="57"/>
      <c r="L5936" s="57"/>
      <c r="M5936" s="274"/>
      <c r="N5936" s="274"/>
      <c r="O5936" s="57"/>
    </row>
    <row r="5937" spans="1:15">
      <c r="A5937" s="57"/>
      <c r="B5937" s="278">
        <v>48941</v>
      </c>
      <c r="C5937" s="283">
        <f t="shared" si="91"/>
        <v>10283924929</v>
      </c>
      <c r="D5937" s="57"/>
      <c r="E5937" s="57"/>
      <c r="F5937" s="279">
        <v>745234817</v>
      </c>
      <c r="G5937" s="286">
        <v>818521759</v>
      </c>
      <c r="H5937" s="278">
        <v>43767</v>
      </c>
      <c r="I5937" s="278"/>
      <c r="K5937" s="57"/>
      <c r="L5937" s="57"/>
      <c r="M5937" s="274"/>
      <c r="N5937" s="274"/>
      <c r="O5937" s="57"/>
    </row>
    <row r="5938" spans="1:15">
      <c r="A5938" s="57"/>
      <c r="B5938" s="278">
        <v>48942</v>
      </c>
      <c r="C5938" s="283">
        <f t="shared" si="91"/>
        <v>10173039312</v>
      </c>
      <c r="D5938" s="57"/>
      <c r="E5938" s="57"/>
      <c r="F5938" s="279">
        <v>634349200</v>
      </c>
      <c r="G5938" s="286">
        <v>818593777</v>
      </c>
      <c r="H5938" s="278">
        <v>43437</v>
      </c>
      <c r="I5938" s="278"/>
      <c r="K5938" s="57"/>
      <c r="L5938" s="57"/>
      <c r="M5938" s="274"/>
      <c r="N5938" s="274"/>
      <c r="O5938" s="57"/>
    </row>
    <row r="5939" spans="1:15">
      <c r="A5939" s="57"/>
      <c r="B5939" s="278">
        <v>48943</v>
      </c>
      <c r="C5939" s="283">
        <f t="shared" si="91"/>
        <v>10284621045</v>
      </c>
      <c r="D5939" s="57"/>
      <c r="E5939" s="57"/>
      <c r="F5939" s="279">
        <v>745930933</v>
      </c>
      <c r="G5939" s="286">
        <v>818677309</v>
      </c>
      <c r="H5939" s="278">
        <v>43412</v>
      </c>
      <c r="I5939" s="278"/>
      <c r="K5939" s="57"/>
      <c r="L5939" s="57"/>
      <c r="M5939" s="274"/>
      <c r="N5939" s="274"/>
      <c r="O5939" s="57"/>
    </row>
    <row r="5940" spans="1:15">
      <c r="A5940" s="57"/>
      <c r="B5940" s="278">
        <v>48944</v>
      </c>
      <c r="C5940" s="283">
        <f t="shared" si="91"/>
        <v>9663037101</v>
      </c>
      <c r="D5940" s="57"/>
      <c r="E5940" s="57"/>
      <c r="F5940" s="279">
        <v>124346989</v>
      </c>
      <c r="G5940" s="286">
        <v>818712062</v>
      </c>
      <c r="H5940" s="278">
        <v>50256</v>
      </c>
      <c r="I5940" s="278"/>
      <c r="K5940" s="57"/>
      <c r="L5940" s="57"/>
      <c r="M5940" s="274"/>
      <c r="N5940" s="274"/>
      <c r="O5940" s="57"/>
    </row>
    <row r="5941" spans="1:15">
      <c r="A5941" s="57"/>
      <c r="B5941" s="278">
        <v>48945</v>
      </c>
      <c r="C5941" s="283">
        <f t="shared" si="91"/>
        <v>10522397785</v>
      </c>
      <c r="D5941" s="57"/>
      <c r="E5941" s="57"/>
      <c r="F5941" s="279">
        <v>983707673</v>
      </c>
      <c r="G5941" s="286">
        <v>818795439</v>
      </c>
      <c r="H5941" s="278">
        <v>46578</v>
      </c>
      <c r="I5941" s="278"/>
      <c r="K5941" s="57"/>
      <c r="L5941" s="57"/>
      <c r="M5941" s="274"/>
      <c r="N5941" s="274"/>
      <c r="O5941" s="57"/>
    </row>
    <row r="5942" spans="1:15">
      <c r="A5942" s="57"/>
      <c r="B5942" s="278">
        <v>48946</v>
      </c>
      <c r="C5942" s="283">
        <f t="shared" si="91"/>
        <v>9820975803</v>
      </c>
      <c r="D5942" s="57"/>
      <c r="E5942" s="57"/>
      <c r="F5942" s="279">
        <v>282285691</v>
      </c>
      <c r="G5942" s="286">
        <v>818825002</v>
      </c>
      <c r="H5942" s="278">
        <v>45881</v>
      </c>
      <c r="I5942" s="278"/>
      <c r="K5942" s="57"/>
      <c r="L5942" s="57"/>
      <c r="M5942" s="274"/>
      <c r="N5942" s="274"/>
      <c r="O5942" s="57"/>
    </row>
    <row r="5943" spans="1:15">
      <c r="A5943" s="57"/>
      <c r="B5943" s="278">
        <v>48947</v>
      </c>
      <c r="C5943" s="283">
        <f t="shared" si="91"/>
        <v>10359023245</v>
      </c>
      <c r="D5943" s="57"/>
      <c r="E5943" s="57"/>
      <c r="F5943" s="279">
        <v>820333133</v>
      </c>
      <c r="G5943" s="286">
        <v>818961451</v>
      </c>
      <c r="H5943" s="278">
        <v>46360</v>
      </c>
      <c r="I5943" s="278"/>
      <c r="K5943" s="57"/>
      <c r="L5943" s="57"/>
      <c r="M5943" s="274"/>
      <c r="N5943" s="274"/>
      <c r="O5943" s="57"/>
    </row>
    <row r="5944" spans="1:15">
      <c r="A5944" s="57"/>
      <c r="B5944" s="278">
        <v>48948</v>
      </c>
      <c r="C5944" s="283">
        <f t="shared" si="91"/>
        <v>10384182481</v>
      </c>
      <c r="D5944" s="57"/>
      <c r="E5944" s="57"/>
      <c r="F5944" s="279">
        <v>845492369</v>
      </c>
      <c r="G5944" s="286">
        <v>819030496</v>
      </c>
      <c r="H5944" s="278">
        <v>47315</v>
      </c>
      <c r="I5944" s="278"/>
      <c r="K5944" s="57"/>
      <c r="L5944" s="57"/>
      <c r="M5944" s="274"/>
      <c r="N5944" s="274"/>
      <c r="O5944" s="57"/>
    </row>
    <row r="5945" spans="1:15">
      <c r="A5945" s="57"/>
      <c r="B5945" s="278">
        <v>48949</v>
      </c>
      <c r="C5945" s="283">
        <f t="shared" si="91"/>
        <v>9757944309</v>
      </c>
      <c r="D5945" s="57"/>
      <c r="E5945" s="57"/>
      <c r="F5945" s="279">
        <v>219254197</v>
      </c>
      <c r="G5945" s="286">
        <v>819137229</v>
      </c>
      <c r="H5945" s="278">
        <v>50404</v>
      </c>
      <c r="I5945" s="278"/>
      <c r="K5945" s="57"/>
      <c r="L5945" s="57"/>
      <c r="M5945" s="274"/>
      <c r="N5945" s="274"/>
      <c r="O5945" s="57"/>
    </row>
    <row r="5946" spans="1:15">
      <c r="A5946" s="57"/>
      <c r="B5946" s="278">
        <v>48950</v>
      </c>
      <c r="C5946" s="283">
        <f t="shared" si="91"/>
        <v>10425801429</v>
      </c>
      <c r="D5946" s="57"/>
      <c r="E5946" s="57"/>
      <c r="F5946" s="279">
        <v>887111317</v>
      </c>
      <c r="G5946" s="286">
        <v>819222300</v>
      </c>
      <c r="H5946" s="278">
        <v>50015</v>
      </c>
      <c r="I5946" s="278"/>
      <c r="K5946" s="57"/>
      <c r="L5946" s="57"/>
      <c r="M5946" s="274"/>
      <c r="N5946" s="274"/>
      <c r="O5946" s="57"/>
    </row>
    <row r="5947" spans="1:15">
      <c r="A5947" s="57"/>
      <c r="B5947" s="278">
        <v>48951</v>
      </c>
      <c r="C5947" s="283">
        <f t="shared" si="91"/>
        <v>10448385572</v>
      </c>
      <c r="D5947" s="57"/>
      <c r="E5947" s="57"/>
      <c r="F5947" s="279">
        <v>909695460</v>
      </c>
      <c r="G5947" s="286">
        <v>819346289</v>
      </c>
      <c r="H5947" s="278">
        <v>50233</v>
      </c>
      <c r="I5947" s="278"/>
      <c r="K5947" s="57"/>
      <c r="L5947" s="57"/>
      <c r="M5947" s="274"/>
      <c r="N5947" s="274"/>
      <c r="O5947" s="57"/>
    </row>
    <row r="5948" spans="1:15">
      <c r="A5948" s="57"/>
      <c r="B5948" s="278">
        <v>48952</v>
      </c>
      <c r="C5948" s="283">
        <f t="shared" si="91"/>
        <v>10456070717</v>
      </c>
      <c r="D5948" s="57"/>
      <c r="E5948" s="57"/>
      <c r="F5948" s="279">
        <v>917380605</v>
      </c>
      <c r="G5948" s="286">
        <v>819363710</v>
      </c>
      <c r="H5948" s="278">
        <v>44037</v>
      </c>
      <c r="I5948" s="278"/>
      <c r="K5948" s="57"/>
      <c r="L5948" s="57"/>
      <c r="M5948" s="274"/>
      <c r="N5948" s="274"/>
      <c r="O5948" s="57"/>
    </row>
    <row r="5949" spans="1:15">
      <c r="A5949" s="57"/>
      <c r="B5949" s="278">
        <v>48953</v>
      </c>
      <c r="C5949" s="283">
        <f t="shared" si="91"/>
        <v>10353465691</v>
      </c>
      <c r="D5949" s="57"/>
      <c r="E5949" s="57"/>
      <c r="F5949" s="279">
        <v>814775579</v>
      </c>
      <c r="G5949" s="286">
        <v>819621602</v>
      </c>
      <c r="H5949" s="278">
        <v>43309</v>
      </c>
      <c r="I5949" s="278"/>
      <c r="K5949" s="57"/>
      <c r="L5949" s="57"/>
      <c r="M5949" s="274"/>
      <c r="N5949" s="274"/>
      <c r="O5949" s="57"/>
    </row>
    <row r="5950" spans="1:15">
      <c r="A5950" s="57"/>
      <c r="B5950" s="278">
        <v>48954</v>
      </c>
      <c r="C5950" s="283">
        <f t="shared" si="91"/>
        <v>10352890071</v>
      </c>
      <c r="D5950" s="57"/>
      <c r="E5950" s="57"/>
      <c r="F5950" s="279">
        <v>814199959</v>
      </c>
      <c r="G5950" s="286">
        <v>819724106</v>
      </c>
      <c r="H5950" s="278">
        <v>47946</v>
      </c>
      <c r="I5950" s="278"/>
      <c r="K5950" s="57"/>
      <c r="L5950" s="57"/>
      <c r="M5950" s="274"/>
      <c r="N5950" s="274"/>
      <c r="O5950" s="57"/>
    </row>
    <row r="5951" spans="1:15">
      <c r="A5951" s="57"/>
      <c r="B5951" s="278">
        <v>48955</v>
      </c>
      <c r="C5951" s="283">
        <f t="shared" si="91"/>
        <v>9704203691</v>
      </c>
      <c r="D5951" s="57"/>
      <c r="E5951" s="57"/>
      <c r="F5951" s="279">
        <v>165513579</v>
      </c>
      <c r="G5951" s="286">
        <v>819814361</v>
      </c>
      <c r="H5951" s="278">
        <v>48052</v>
      </c>
      <c r="I5951" s="278"/>
      <c r="K5951" s="57"/>
      <c r="L5951" s="57"/>
      <c r="M5951" s="274"/>
      <c r="N5951" s="274"/>
      <c r="O5951" s="57"/>
    </row>
    <row r="5952" spans="1:15">
      <c r="A5952" s="57"/>
      <c r="B5952" s="278">
        <v>48956</v>
      </c>
      <c r="C5952" s="283">
        <f t="shared" si="91"/>
        <v>10414656663</v>
      </c>
      <c r="D5952" s="57"/>
      <c r="E5952" s="57"/>
      <c r="F5952" s="279">
        <v>875966551</v>
      </c>
      <c r="G5952" s="286">
        <v>819815008</v>
      </c>
      <c r="H5952" s="278">
        <v>46182</v>
      </c>
      <c r="I5952" s="278"/>
      <c r="K5952" s="57"/>
      <c r="L5952" s="57"/>
      <c r="M5952" s="274"/>
      <c r="N5952" s="274"/>
      <c r="O5952" s="57"/>
    </row>
    <row r="5953" spans="1:15">
      <c r="A5953" s="57"/>
      <c r="B5953" s="278">
        <v>48957</v>
      </c>
      <c r="C5953" s="283">
        <f t="shared" si="91"/>
        <v>10377018005</v>
      </c>
      <c r="D5953" s="57"/>
      <c r="E5953" s="57"/>
      <c r="F5953" s="279">
        <v>838327893</v>
      </c>
      <c r="G5953" s="286">
        <v>819832489</v>
      </c>
      <c r="H5953" s="278">
        <v>46725</v>
      </c>
      <c r="I5953" s="278"/>
      <c r="K5953" s="57"/>
      <c r="L5953" s="57"/>
      <c r="M5953" s="274"/>
      <c r="N5953" s="274"/>
      <c r="O5953" s="57"/>
    </row>
    <row r="5954" spans="1:15">
      <c r="A5954" s="57"/>
      <c r="B5954" s="278">
        <v>48958</v>
      </c>
      <c r="C5954" s="283">
        <f t="shared" si="91"/>
        <v>10132590789</v>
      </c>
      <c r="D5954" s="57"/>
      <c r="E5954" s="57"/>
      <c r="F5954" s="279">
        <v>593900677</v>
      </c>
      <c r="G5954" s="286">
        <v>820181683</v>
      </c>
      <c r="H5954" s="278">
        <v>46331</v>
      </c>
      <c r="I5954" s="278"/>
      <c r="K5954" s="57"/>
      <c r="L5954" s="57"/>
      <c r="M5954" s="274"/>
      <c r="N5954" s="274"/>
      <c r="O5954" s="57"/>
    </row>
    <row r="5955" spans="1:15">
      <c r="A5955" s="57"/>
      <c r="B5955" s="278">
        <v>48959</v>
      </c>
      <c r="C5955" s="283">
        <f t="shared" si="91"/>
        <v>10232699271</v>
      </c>
      <c r="D5955" s="57"/>
      <c r="E5955" s="57"/>
      <c r="F5955" s="279">
        <v>694009159</v>
      </c>
      <c r="G5955" s="286">
        <v>820194096</v>
      </c>
      <c r="H5955" s="278">
        <v>50345</v>
      </c>
      <c r="I5955" s="278"/>
      <c r="K5955" s="57"/>
      <c r="L5955" s="57"/>
      <c r="M5955" s="274"/>
      <c r="N5955" s="274"/>
      <c r="O5955" s="57"/>
    </row>
    <row r="5956" spans="1:15">
      <c r="A5956" s="57"/>
      <c r="B5956" s="278">
        <v>48960</v>
      </c>
      <c r="C5956" s="283">
        <f t="shared" si="91"/>
        <v>10347885494</v>
      </c>
      <c r="D5956" s="57"/>
      <c r="E5956" s="57"/>
      <c r="F5956" s="279">
        <v>809195382</v>
      </c>
      <c r="G5956" s="286">
        <v>820254386</v>
      </c>
      <c r="H5956" s="278">
        <v>44248</v>
      </c>
      <c r="I5956" s="278"/>
      <c r="K5956" s="57"/>
      <c r="L5956" s="57"/>
      <c r="M5956" s="274"/>
      <c r="N5956" s="274"/>
      <c r="O5956" s="57"/>
    </row>
    <row r="5957" spans="1:15">
      <c r="A5957" s="57"/>
      <c r="B5957" s="278">
        <v>48961</v>
      </c>
      <c r="C5957" s="283">
        <f t="shared" si="91"/>
        <v>10163558178</v>
      </c>
      <c r="D5957" s="57"/>
      <c r="E5957" s="57"/>
      <c r="F5957" s="279">
        <v>624868066</v>
      </c>
      <c r="G5957" s="286">
        <v>820333133</v>
      </c>
      <c r="H5957" s="278">
        <v>48947</v>
      </c>
      <c r="I5957" s="278"/>
      <c r="K5957" s="57"/>
      <c r="L5957" s="57"/>
      <c r="M5957" s="274"/>
      <c r="N5957" s="274"/>
      <c r="O5957" s="57"/>
    </row>
    <row r="5958" spans="1:15">
      <c r="A5958" s="57"/>
      <c r="B5958" s="278">
        <v>48962</v>
      </c>
      <c r="C5958" s="283">
        <f t="shared" si="91"/>
        <v>10037944872</v>
      </c>
      <c r="D5958" s="57"/>
      <c r="E5958" s="57"/>
      <c r="F5958" s="279">
        <v>499254760</v>
      </c>
      <c r="G5958" s="286">
        <v>820382115</v>
      </c>
      <c r="H5958" s="278">
        <v>43518</v>
      </c>
      <c r="I5958" s="278"/>
      <c r="K5958" s="57"/>
      <c r="L5958" s="57"/>
      <c r="M5958" s="274"/>
      <c r="N5958" s="274"/>
      <c r="O5958" s="57"/>
    </row>
    <row r="5959" spans="1:15">
      <c r="A5959" s="57"/>
      <c r="B5959" s="278">
        <v>48963</v>
      </c>
      <c r="C5959" s="283">
        <f t="shared" si="91"/>
        <v>10115565767</v>
      </c>
      <c r="D5959" s="57"/>
      <c r="E5959" s="57"/>
      <c r="F5959" s="279">
        <v>576875655</v>
      </c>
      <c r="G5959" s="286">
        <v>820494814</v>
      </c>
      <c r="H5959" s="278">
        <v>44841</v>
      </c>
      <c r="I5959" s="278"/>
      <c r="K5959" s="57"/>
      <c r="L5959" s="57"/>
      <c r="M5959" s="274"/>
      <c r="N5959" s="274"/>
      <c r="O5959" s="57"/>
    </row>
    <row r="5960" spans="1:15">
      <c r="A5960" s="57"/>
      <c r="B5960" s="278">
        <v>48964</v>
      </c>
      <c r="C5960" s="283">
        <f t="shared" si="91"/>
        <v>9851872973</v>
      </c>
      <c r="D5960" s="57"/>
      <c r="E5960" s="57"/>
      <c r="F5960" s="279">
        <v>313182861</v>
      </c>
      <c r="G5960" s="286">
        <v>820802425</v>
      </c>
      <c r="H5960" s="278">
        <v>44262</v>
      </c>
      <c r="I5960" s="278"/>
      <c r="K5960" s="57"/>
      <c r="L5960" s="57"/>
      <c r="M5960" s="274"/>
      <c r="N5960" s="274"/>
      <c r="O5960" s="57"/>
    </row>
    <row r="5961" spans="1:15">
      <c r="A5961" s="57"/>
      <c r="B5961" s="278">
        <v>48965</v>
      </c>
      <c r="C5961" s="283">
        <f t="shared" si="91"/>
        <v>9940922158</v>
      </c>
      <c r="D5961" s="57"/>
      <c r="E5961" s="57"/>
      <c r="F5961" s="279">
        <v>402232046</v>
      </c>
      <c r="G5961" s="286">
        <v>821145845</v>
      </c>
      <c r="H5961" s="278">
        <v>46724</v>
      </c>
      <c r="I5961" s="278"/>
      <c r="K5961" s="57"/>
      <c r="L5961" s="57"/>
      <c r="M5961" s="274"/>
      <c r="N5961" s="274"/>
      <c r="O5961" s="57"/>
    </row>
    <row r="5962" spans="1:15">
      <c r="A5962" s="57"/>
      <c r="B5962" s="278">
        <v>48966</v>
      </c>
      <c r="C5962" s="283">
        <f t="shared" si="91"/>
        <v>10133454996</v>
      </c>
      <c r="D5962" s="57"/>
      <c r="E5962" s="57"/>
      <c r="F5962" s="279">
        <v>594764884</v>
      </c>
      <c r="G5962" s="286">
        <v>821190249</v>
      </c>
      <c r="H5962" s="278">
        <v>48794</v>
      </c>
      <c r="I5962" s="278"/>
      <c r="K5962" s="57"/>
      <c r="L5962" s="57"/>
      <c r="M5962" s="274"/>
      <c r="N5962" s="274"/>
      <c r="O5962" s="57"/>
    </row>
    <row r="5963" spans="1:15">
      <c r="A5963" s="57"/>
      <c r="B5963" s="278">
        <v>48967</v>
      </c>
      <c r="C5963" s="283">
        <f t="shared" si="91"/>
        <v>9826913744</v>
      </c>
      <c r="D5963" s="57"/>
      <c r="E5963" s="57"/>
      <c r="F5963" s="279">
        <v>288223632</v>
      </c>
      <c r="G5963" s="286">
        <v>821395637</v>
      </c>
      <c r="H5963" s="278">
        <v>44961</v>
      </c>
      <c r="I5963" s="278"/>
      <c r="K5963" s="57"/>
      <c r="L5963" s="57"/>
      <c r="M5963" s="274"/>
      <c r="N5963" s="274"/>
      <c r="O5963" s="57"/>
    </row>
    <row r="5964" spans="1:15">
      <c r="A5964" s="57"/>
      <c r="B5964" s="278">
        <v>48968</v>
      </c>
      <c r="C5964" s="283">
        <f t="shared" si="91"/>
        <v>10240445538</v>
      </c>
      <c r="D5964" s="57"/>
      <c r="E5964" s="57"/>
      <c r="F5964" s="279">
        <v>701755426</v>
      </c>
      <c r="G5964" s="286">
        <v>821437811</v>
      </c>
      <c r="H5964" s="278">
        <v>46244</v>
      </c>
      <c r="I5964" s="278"/>
      <c r="K5964" s="57"/>
      <c r="L5964" s="57"/>
      <c r="M5964" s="274"/>
      <c r="N5964" s="274"/>
      <c r="O5964" s="57"/>
    </row>
    <row r="5965" spans="1:15">
      <c r="A5965" s="57"/>
      <c r="B5965" s="278">
        <v>48969</v>
      </c>
      <c r="C5965" s="283">
        <f t="shared" si="91"/>
        <v>10030210681</v>
      </c>
      <c r="D5965" s="57"/>
      <c r="E5965" s="57"/>
      <c r="F5965" s="279">
        <v>491520569</v>
      </c>
      <c r="G5965" s="286">
        <v>821491082</v>
      </c>
      <c r="H5965" s="278">
        <v>45983</v>
      </c>
      <c r="I5965" s="278"/>
      <c r="K5965" s="57"/>
      <c r="L5965" s="57"/>
      <c r="M5965" s="274"/>
      <c r="N5965" s="274"/>
      <c r="O5965" s="57"/>
    </row>
    <row r="5966" spans="1:15">
      <c r="A5966" s="57"/>
      <c r="B5966" s="278">
        <v>48970</v>
      </c>
      <c r="C5966" s="283">
        <f t="shared" si="91"/>
        <v>9976564903</v>
      </c>
      <c r="D5966" s="57"/>
      <c r="E5966" s="57"/>
      <c r="F5966" s="279">
        <v>437874791</v>
      </c>
      <c r="G5966" s="286">
        <v>821518031</v>
      </c>
      <c r="H5966" s="278">
        <v>47423</v>
      </c>
      <c r="I5966" s="278"/>
      <c r="K5966" s="57"/>
      <c r="L5966" s="57"/>
      <c r="M5966" s="274"/>
      <c r="N5966" s="274"/>
      <c r="O5966" s="57"/>
    </row>
    <row r="5967" spans="1:15">
      <c r="A5967" s="57"/>
      <c r="B5967" s="278">
        <v>48971</v>
      </c>
      <c r="C5967" s="283">
        <f t="shared" si="91"/>
        <v>10252736666</v>
      </c>
      <c r="D5967" s="57"/>
      <c r="E5967" s="57"/>
      <c r="F5967" s="279">
        <v>714046554</v>
      </c>
      <c r="G5967" s="286">
        <v>821637267</v>
      </c>
      <c r="H5967" s="278">
        <v>50311</v>
      </c>
      <c r="I5967" s="278"/>
      <c r="K5967" s="57"/>
      <c r="L5967" s="57"/>
      <c r="M5967" s="274"/>
      <c r="N5967" s="274"/>
      <c r="O5967" s="57"/>
    </row>
    <row r="5968" spans="1:15">
      <c r="A5968" s="57"/>
      <c r="B5968" s="278">
        <v>48972</v>
      </c>
      <c r="C5968" s="283">
        <f t="shared" si="91"/>
        <v>10400084408</v>
      </c>
      <c r="D5968" s="57"/>
      <c r="E5968" s="57"/>
      <c r="F5968" s="279">
        <v>861394296</v>
      </c>
      <c r="G5968" s="286">
        <v>822219894</v>
      </c>
      <c r="H5968" s="278">
        <v>43332</v>
      </c>
      <c r="I5968" s="278"/>
      <c r="K5968" s="57"/>
      <c r="L5968" s="57"/>
      <c r="M5968" s="274"/>
      <c r="N5968" s="274"/>
      <c r="O5968" s="57"/>
    </row>
    <row r="5969" spans="1:15">
      <c r="A5969" s="57"/>
      <c r="B5969" s="278">
        <v>48973</v>
      </c>
      <c r="C5969" s="283">
        <f t="shared" si="91"/>
        <v>10103461619</v>
      </c>
      <c r="D5969" s="57"/>
      <c r="E5969" s="57"/>
      <c r="F5969" s="279">
        <v>564771507</v>
      </c>
      <c r="G5969" s="286">
        <v>822590426</v>
      </c>
      <c r="H5969" s="278">
        <v>45433</v>
      </c>
      <c r="I5969" s="278"/>
      <c r="K5969" s="57"/>
      <c r="L5969" s="57"/>
      <c r="M5969" s="274"/>
      <c r="N5969" s="274"/>
      <c r="O5969" s="57"/>
    </row>
    <row r="5970" spans="1:15">
      <c r="A5970" s="57"/>
      <c r="B5970" s="278">
        <v>48974</v>
      </c>
      <c r="C5970" s="283">
        <f t="shared" si="91"/>
        <v>10436227351</v>
      </c>
      <c r="D5970" s="57"/>
      <c r="E5970" s="57"/>
      <c r="F5970" s="279">
        <v>897537239</v>
      </c>
      <c r="G5970" s="286">
        <v>822633366</v>
      </c>
      <c r="H5970" s="278">
        <v>43348</v>
      </c>
      <c r="I5970" s="278"/>
      <c r="K5970" s="57"/>
      <c r="L5970" s="57"/>
      <c r="M5970" s="274"/>
      <c r="N5970" s="274"/>
      <c r="O5970" s="57"/>
    </row>
    <row r="5971" spans="1:15">
      <c r="A5971" s="57"/>
      <c r="B5971" s="278">
        <v>48975</v>
      </c>
      <c r="C5971" s="283">
        <f t="shared" si="91"/>
        <v>10391532270</v>
      </c>
      <c r="D5971" s="57"/>
      <c r="E5971" s="57"/>
      <c r="F5971" s="279">
        <v>852842158</v>
      </c>
      <c r="G5971" s="286">
        <v>822678968</v>
      </c>
      <c r="H5971" s="278">
        <v>46789</v>
      </c>
      <c r="I5971" s="278"/>
      <c r="K5971" s="57"/>
      <c r="L5971" s="57"/>
      <c r="M5971" s="274"/>
      <c r="N5971" s="274"/>
      <c r="O5971" s="57"/>
    </row>
    <row r="5972" spans="1:15">
      <c r="A5972" s="57"/>
      <c r="B5972" s="278">
        <v>48976</v>
      </c>
      <c r="C5972" s="283">
        <f t="shared" si="91"/>
        <v>9673159159</v>
      </c>
      <c r="D5972" s="57"/>
      <c r="E5972" s="57"/>
      <c r="F5972" s="279">
        <v>134469047</v>
      </c>
      <c r="G5972" s="286">
        <v>822708034</v>
      </c>
      <c r="H5972" s="278">
        <v>45608</v>
      </c>
      <c r="I5972" s="278"/>
      <c r="K5972" s="57"/>
      <c r="L5972" s="57"/>
      <c r="M5972" s="274"/>
      <c r="N5972" s="274"/>
      <c r="O5972" s="57"/>
    </row>
    <row r="5973" spans="1:15">
      <c r="A5973" s="57"/>
      <c r="B5973" s="278">
        <v>48977</v>
      </c>
      <c r="C5973" s="283">
        <f t="shared" si="91"/>
        <v>9697088809</v>
      </c>
      <c r="D5973" s="57"/>
      <c r="E5973" s="57"/>
      <c r="F5973" s="279">
        <v>158398697</v>
      </c>
      <c r="G5973" s="286">
        <v>822951746</v>
      </c>
      <c r="H5973" s="278">
        <v>44740</v>
      </c>
      <c r="I5973" s="278"/>
      <c r="K5973" s="57"/>
      <c r="L5973" s="57"/>
      <c r="M5973" s="274"/>
      <c r="N5973" s="274"/>
      <c r="O5973" s="57"/>
    </row>
    <row r="5974" spans="1:15">
      <c r="A5974" s="57"/>
      <c r="B5974" s="278">
        <v>48978</v>
      </c>
      <c r="C5974" s="283">
        <f t="shared" si="91"/>
        <v>10210931050</v>
      </c>
      <c r="D5974" s="57"/>
      <c r="E5974" s="57"/>
      <c r="F5974" s="279">
        <v>672240938</v>
      </c>
      <c r="G5974" s="286">
        <v>823199129</v>
      </c>
      <c r="H5974" s="278">
        <v>49329</v>
      </c>
      <c r="I5974" s="278"/>
      <c r="K5974" s="57"/>
      <c r="L5974" s="57"/>
      <c r="M5974" s="274"/>
      <c r="N5974" s="274"/>
      <c r="O5974" s="57"/>
    </row>
    <row r="5975" spans="1:15">
      <c r="A5975" s="57"/>
      <c r="B5975" s="278">
        <v>48979</v>
      </c>
      <c r="C5975" s="283">
        <f t="shared" si="91"/>
        <v>9835481585</v>
      </c>
      <c r="D5975" s="57"/>
      <c r="E5975" s="57"/>
      <c r="F5975" s="279">
        <v>296791473</v>
      </c>
      <c r="G5975" s="286">
        <v>823368354</v>
      </c>
      <c r="H5975" s="278">
        <v>45128</v>
      </c>
      <c r="I5975" s="278"/>
      <c r="K5975" s="57"/>
      <c r="L5975" s="57"/>
      <c r="M5975" s="274"/>
      <c r="N5975" s="274"/>
      <c r="O5975" s="57"/>
    </row>
    <row r="5976" spans="1:15">
      <c r="A5976" s="57"/>
      <c r="B5976" s="278">
        <v>48980</v>
      </c>
      <c r="C5976" s="283">
        <f t="shared" si="91"/>
        <v>9780857700</v>
      </c>
      <c r="D5976" s="57"/>
      <c r="E5976" s="57"/>
      <c r="F5976" s="279">
        <v>242167588</v>
      </c>
      <c r="G5976" s="286">
        <v>823440384</v>
      </c>
      <c r="H5976" s="278">
        <v>43482</v>
      </c>
      <c r="I5976" s="278"/>
      <c r="K5976" s="57"/>
      <c r="L5976" s="57"/>
      <c r="M5976" s="274"/>
      <c r="N5976" s="274"/>
      <c r="O5976" s="57"/>
    </row>
    <row r="5977" spans="1:15">
      <c r="A5977" s="57"/>
      <c r="B5977" s="278">
        <v>48981</v>
      </c>
      <c r="C5977" s="283">
        <f t="shared" si="91"/>
        <v>9881106170</v>
      </c>
      <c r="D5977" s="57"/>
      <c r="E5977" s="57"/>
      <c r="F5977" s="279">
        <v>342416058</v>
      </c>
      <c r="G5977" s="286">
        <v>823717141</v>
      </c>
      <c r="H5977" s="278">
        <v>43099</v>
      </c>
      <c r="I5977" s="278"/>
      <c r="K5977" s="57"/>
      <c r="L5977" s="57"/>
      <c r="M5977" s="274"/>
      <c r="N5977" s="274"/>
      <c r="O5977" s="57"/>
    </row>
    <row r="5978" spans="1:15">
      <c r="A5978" s="57"/>
      <c r="B5978" s="278">
        <v>48982</v>
      </c>
      <c r="C5978" s="283">
        <f t="shared" si="91"/>
        <v>10329288932</v>
      </c>
      <c r="D5978" s="57"/>
      <c r="E5978" s="57"/>
      <c r="F5978" s="279">
        <v>790598820</v>
      </c>
      <c r="G5978" s="286">
        <v>823766534</v>
      </c>
      <c r="H5978" s="278">
        <v>43173</v>
      </c>
      <c r="I5978" s="278"/>
      <c r="K5978" s="57"/>
      <c r="L5978" s="57"/>
      <c r="M5978" s="274"/>
      <c r="N5978" s="274"/>
      <c r="O5978" s="57"/>
    </row>
    <row r="5979" spans="1:15">
      <c r="A5979" s="57"/>
      <c r="B5979" s="278">
        <v>48983</v>
      </c>
      <c r="C5979" s="283">
        <f t="shared" si="91"/>
        <v>10096092888</v>
      </c>
      <c r="D5979" s="57"/>
      <c r="E5979" s="57"/>
      <c r="F5979" s="279">
        <v>557402776</v>
      </c>
      <c r="G5979" s="286">
        <v>824067889</v>
      </c>
      <c r="H5979" s="278">
        <v>43818</v>
      </c>
      <c r="I5979" s="278"/>
      <c r="K5979" s="57"/>
      <c r="L5979" s="57"/>
      <c r="M5979" s="274"/>
      <c r="N5979" s="274"/>
      <c r="O5979" s="57"/>
    </row>
    <row r="5980" spans="1:15">
      <c r="A5980" s="57"/>
      <c r="B5980" s="278">
        <v>48984</v>
      </c>
      <c r="C5980" s="283">
        <f t="shared" si="91"/>
        <v>10441985407</v>
      </c>
      <c r="D5980" s="57"/>
      <c r="E5980" s="57"/>
      <c r="F5980" s="279">
        <v>903295295</v>
      </c>
      <c r="G5980" s="286">
        <v>824101903</v>
      </c>
      <c r="H5980" s="278">
        <v>48179</v>
      </c>
      <c r="I5980" s="278"/>
      <c r="K5980" s="57"/>
      <c r="L5980" s="57"/>
      <c r="M5980" s="274"/>
      <c r="N5980" s="274"/>
      <c r="O5980" s="57"/>
    </row>
    <row r="5981" spans="1:15">
      <c r="A5981" s="57"/>
      <c r="B5981" s="278">
        <v>48985</v>
      </c>
      <c r="C5981" s="283">
        <f t="shared" si="91"/>
        <v>10523578532</v>
      </c>
      <c r="D5981" s="57"/>
      <c r="E5981" s="57"/>
      <c r="F5981" s="279">
        <v>984888420</v>
      </c>
      <c r="G5981" s="286">
        <v>824263636</v>
      </c>
      <c r="H5981" s="278">
        <v>44544</v>
      </c>
      <c r="I5981" s="278"/>
      <c r="K5981" s="57"/>
      <c r="L5981" s="57"/>
      <c r="M5981" s="274"/>
      <c r="N5981" s="274"/>
      <c r="O5981" s="57"/>
    </row>
    <row r="5982" spans="1:15">
      <c r="A5982" s="57"/>
      <c r="B5982" s="278">
        <v>48986</v>
      </c>
      <c r="C5982" s="283">
        <f t="shared" si="91"/>
        <v>9817971512</v>
      </c>
      <c r="D5982" s="57"/>
      <c r="E5982" s="57"/>
      <c r="F5982" s="279">
        <v>279281400</v>
      </c>
      <c r="G5982" s="286">
        <v>824424586</v>
      </c>
      <c r="H5982" s="278">
        <v>43326</v>
      </c>
      <c r="I5982" s="278"/>
      <c r="K5982" s="57"/>
      <c r="L5982" s="57"/>
      <c r="M5982" s="274"/>
      <c r="N5982" s="274"/>
      <c r="O5982" s="57"/>
    </row>
    <row r="5983" spans="1:15">
      <c r="A5983" s="57"/>
      <c r="B5983" s="278">
        <v>48987</v>
      </c>
      <c r="C5983" s="283">
        <f t="shared" si="91"/>
        <v>10038498650</v>
      </c>
      <c r="D5983" s="57"/>
      <c r="E5983" s="57"/>
      <c r="F5983" s="279">
        <v>499808538</v>
      </c>
      <c r="G5983" s="286">
        <v>824697762</v>
      </c>
      <c r="H5983" s="278">
        <v>49864</v>
      </c>
      <c r="I5983" s="278"/>
      <c r="K5983" s="57"/>
      <c r="L5983" s="57"/>
      <c r="M5983" s="274"/>
      <c r="N5983" s="274"/>
      <c r="O5983" s="57"/>
    </row>
    <row r="5984" spans="1:15">
      <c r="A5984" s="57"/>
      <c r="B5984" s="278">
        <v>48988</v>
      </c>
      <c r="C5984" s="283">
        <f t="shared" ref="C5984:C6047" si="92">F5984+(F$88*28679+98765)+(G$88*6587+87654)+(E$88*9537+76543)+(J$88*5713+4528)</f>
        <v>10208090585</v>
      </c>
      <c r="D5984" s="57"/>
      <c r="E5984" s="57"/>
      <c r="F5984" s="279">
        <v>669400473</v>
      </c>
      <c r="G5984" s="286">
        <v>824702110</v>
      </c>
      <c r="H5984" s="278">
        <v>45510</v>
      </c>
      <c r="I5984" s="278"/>
      <c r="K5984" s="57"/>
      <c r="L5984" s="57"/>
      <c r="M5984" s="274"/>
      <c r="N5984" s="274"/>
      <c r="O5984" s="57"/>
    </row>
    <row r="5985" spans="1:15">
      <c r="A5985" s="57"/>
      <c r="B5985" s="278">
        <v>48989</v>
      </c>
      <c r="C5985" s="283">
        <f t="shared" si="92"/>
        <v>10143418972</v>
      </c>
      <c r="D5985" s="57"/>
      <c r="E5985" s="57"/>
      <c r="F5985" s="279">
        <v>604728860</v>
      </c>
      <c r="G5985" s="286">
        <v>824816379</v>
      </c>
      <c r="H5985" s="278">
        <v>48024</v>
      </c>
      <c r="I5985" s="278"/>
      <c r="K5985" s="57"/>
      <c r="L5985" s="57"/>
      <c r="M5985" s="274"/>
      <c r="N5985" s="274"/>
      <c r="O5985" s="57"/>
    </row>
    <row r="5986" spans="1:15">
      <c r="A5986" s="57"/>
      <c r="B5986" s="278">
        <v>48990</v>
      </c>
      <c r="C5986" s="283">
        <f t="shared" si="92"/>
        <v>10333177926</v>
      </c>
      <c r="D5986" s="57"/>
      <c r="E5986" s="57"/>
      <c r="F5986" s="279">
        <v>794487814</v>
      </c>
      <c r="G5986" s="286">
        <v>824837331</v>
      </c>
      <c r="H5986" s="278">
        <v>49098</v>
      </c>
      <c r="I5986" s="278"/>
      <c r="K5986" s="57"/>
      <c r="L5986" s="57"/>
      <c r="M5986" s="274"/>
      <c r="N5986" s="274"/>
      <c r="O5986" s="57"/>
    </row>
    <row r="5987" spans="1:15">
      <c r="A5987" s="57"/>
      <c r="B5987" s="278">
        <v>48991</v>
      </c>
      <c r="C5987" s="283">
        <f t="shared" si="92"/>
        <v>9708224640</v>
      </c>
      <c r="D5987" s="57"/>
      <c r="E5987" s="57"/>
      <c r="F5987" s="279">
        <v>169534528</v>
      </c>
      <c r="G5987" s="286">
        <v>824938474</v>
      </c>
      <c r="H5987" s="278">
        <v>47372</v>
      </c>
      <c r="I5987" s="278"/>
      <c r="K5987" s="57"/>
      <c r="L5987" s="57"/>
      <c r="M5987" s="274"/>
      <c r="N5987" s="274"/>
      <c r="O5987" s="57"/>
    </row>
    <row r="5988" spans="1:15">
      <c r="A5988" s="57"/>
      <c r="B5988" s="278">
        <v>48992</v>
      </c>
      <c r="C5988" s="283">
        <f t="shared" si="92"/>
        <v>10141932090</v>
      </c>
      <c r="D5988" s="57"/>
      <c r="E5988" s="57"/>
      <c r="F5988" s="279">
        <v>603241978</v>
      </c>
      <c r="G5988" s="286">
        <v>824945541</v>
      </c>
      <c r="H5988" s="278">
        <v>48711</v>
      </c>
      <c r="I5988" s="278"/>
      <c r="K5988" s="57"/>
      <c r="L5988" s="57"/>
      <c r="M5988" s="274"/>
      <c r="N5988" s="274"/>
      <c r="O5988" s="57"/>
    </row>
    <row r="5989" spans="1:15">
      <c r="A5989" s="57"/>
      <c r="B5989" s="278">
        <v>48993</v>
      </c>
      <c r="C5989" s="283">
        <f t="shared" si="92"/>
        <v>10355494555</v>
      </c>
      <c r="D5989" s="57"/>
      <c r="E5989" s="57"/>
      <c r="F5989" s="279">
        <v>816804443</v>
      </c>
      <c r="G5989" s="286">
        <v>825103432</v>
      </c>
      <c r="H5989" s="278">
        <v>43581</v>
      </c>
      <c r="I5989" s="278"/>
      <c r="K5989" s="57"/>
      <c r="L5989" s="57"/>
      <c r="M5989" s="274"/>
      <c r="N5989" s="274"/>
      <c r="O5989" s="57"/>
    </row>
    <row r="5990" spans="1:15">
      <c r="A5990" s="57"/>
      <c r="B5990" s="278">
        <v>48994</v>
      </c>
      <c r="C5990" s="283">
        <f t="shared" si="92"/>
        <v>10088803498</v>
      </c>
      <c r="D5990" s="57"/>
      <c r="E5990" s="57"/>
      <c r="F5990" s="279">
        <v>550113386</v>
      </c>
      <c r="G5990" s="286">
        <v>825253555</v>
      </c>
      <c r="H5990" s="278">
        <v>49147</v>
      </c>
      <c r="I5990" s="278"/>
      <c r="K5990" s="57"/>
      <c r="L5990" s="57"/>
      <c r="M5990" s="274"/>
      <c r="N5990" s="274"/>
      <c r="O5990" s="57"/>
    </row>
    <row r="5991" spans="1:15">
      <c r="A5991" s="57"/>
      <c r="B5991" s="278">
        <v>48995</v>
      </c>
      <c r="C5991" s="283">
        <f t="shared" si="92"/>
        <v>10063173036</v>
      </c>
      <c r="D5991" s="57"/>
      <c r="E5991" s="57"/>
      <c r="F5991" s="279">
        <v>524482924</v>
      </c>
      <c r="G5991" s="286">
        <v>825376549</v>
      </c>
      <c r="H5991" s="278">
        <v>47462</v>
      </c>
      <c r="I5991" s="278"/>
      <c r="K5991" s="57"/>
      <c r="L5991" s="57"/>
      <c r="M5991" s="274"/>
      <c r="N5991" s="274"/>
      <c r="O5991" s="57"/>
    </row>
    <row r="5992" spans="1:15">
      <c r="A5992" s="57"/>
      <c r="B5992" s="278">
        <v>48996</v>
      </c>
      <c r="C5992" s="283">
        <f t="shared" si="92"/>
        <v>10175048275</v>
      </c>
      <c r="D5992" s="57"/>
      <c r="E5992" s="57"/>
      <c r="F5992" s="279">
        <v>636358163</v>
      </c>
      <c r="G5992" s="286">
        <v>825567011</v>
      </c>
      <c r="H5992" s="278">
        <v>47364</v>
      </c>
      <c r="I5992" s="278"/>
      <c r="K5992" s="57"/>
      <c r="L5992" s="57"/>
      <c r="M5992" s="274"/>
      <c r="N5992" s="274"/>
      <c r="O5992" s="57"/>
    </row>
    <row r="5993" spans="1:15">
      <c r="A5993" s="57"/>
      <c r="B5993" s="278">
        <v>48997</v>
      </c>
      <c r="C5993" s="283">
        <f t="shared" si="92"/>
        <v>10018109233</v>
      </c>
      <c r="D5993" s="57"/>
      <c r="E5993" s="57"/>
      <c r="F5993" s="279">
        <v>479419121</v>
      </c>
      <c r="G5993" s="286">
        <v>825594997</v>
      </c>
      <c r="H5993" s="278">
        <v>50211</v>
      </c>
      <c r="I5993" s="278"/>
      <c r="K5993" s="57"/>
      <c r="L5993" s="57"/>
      <c r="M5993" s="274"/>
      <c r="N5993" s="274"/>
      <c r="O5993" s="57"/>
    </row>
    <row r="5994" spans="1:15">
      <c r="A5994" s="57"/>
      <c r="B5994" s="278">
        <v>48998</v>
      </c>
      <c r="C5994" s="283">
        <f t="shared" si="92"/>
        <v>10217187900</v>
      </c>
      <c r="D5994" s="57"/>
      <c r="E5994" s="57"/>
      <c r="F5994" s="279">
        <v>678497788</v>
      </c>
      <c r="G5994" s="286">
        <v>825720842</v>
      </c>
      <c r="H5994" s="278">
        <v>49991</v>
      </c>
      <c r="I5994" s="278"/>
      <c r="K5994" s="57"/>
      <c r="L5994" s="57"/>
      <c r="M5994" s="274"/>
      <c r="N5994" s="274"/>
      <c r="O5994" s="57"/>
    </row>
    <row r="5995" spans="1:15">
      <c r="A5995" s="57"/>
      <c r="B5995" s="278">
        <v>48999</v>
      </c>
      <c r="C5995" s="283">
        <f t="shared" si="92"/>
        <v>9883664534</v>
      </c>
      <c r="D5995" s="57"/>
      <c r="E5995" s="57"/>
      <c r="F5995" s="279">
        <v>344974422</v>
      </c>
      <c r="G5995" s="286">
        <v>825733242</v>
      </c>
      <c r="H5995" s="278">
        <v>45667</v>
      </c>
      <c r="I5995" s="278"/>
      <c r="K5995" s="57"/>
      <c r="L5995" s="57"/>
      <c r="M5995" s="274"/>
      <c r="N5995" s="274"/>
      <c r="O5995" s="57"/>
    </row>
    <row r="5996" spans="1:15">
      <c r="A5996" s="57"/>
      <c r="B5996" s="278">
        <v>49000</v>
      </c>
      <c r="C5996" s="283">
        <f t="shared" si="92"/>
        <v>9854591152</v>
      </c>
      <c r="D5996" s="57"/>
      <c r="E5996" s="57"/>
      <c r="F5996" s="279">
        <v>315901040</v>
      </c>
      <c r="G5996" s="286">
        <v>825770552</v>
      </c>
      <c r="H5996" s="278">
        <v>49288</v>
      </c>
      <c r="I5996" s="278"/>
      <c r="K5996" s="57"/>
      <c r="L5996" s="57"/>
      <c r="M5996" s="274"/>
      <c r="N5996" s="274"/>
      <c r="O5996" s="57"/>
    </row>
    <row r="5997" spans="1:15">
      <c r="A5997" s="57"/>
      <c r="B5997" s="278">
        <v>49001</v>
      </c>
      <c r="C5997" s="283">
        <f t="shared" si="92"/>
        <v>9758474444</v>
      </c>
      <c r="D5997" s="57"/>
      <c r="E5997" s="57"/>
      <c r="F5997" s="279">
        <v>219784332</v>
      </c>
      <c r="G5997" s="286">
        <v>825801899</v>
      </c>
      <c r="H5997" s="278">
        <v>43927</v>
      </c>
      <c r="I5997" s="278"/>
      <c r="K5997" s="57"/>
      <c r="L5997" s="57"/>
      <c r="M5997" s="274"/>
      <c r="N5997" s="274"/>
      <c r="O5997" s="57"/>
    </row>
    <row r="5998" spans="1:15">
      <c r="A5998" s="57"/>
      <c r="B5998" s="278">
        <v>49002</v>
      </c>
      <c r="C5998" s="283">
        <f t="shared" si="92"/>
        <v>10019374859</v>
      </c>
      <c r="D5998" s="57"/>
      <c r="E5998" s="57"/>
      <c r="F5998" s="279">
        <v>480684747</v>
      </c>
      <c r="G5998" s="286">
        <v>825884584</v>
      </c>
      <c r="H5998" s="278">
        <v>49374</v>
      </c>
      <c r="I5998" s="278"/>
      <c r="K5998" s="57"/>
      <c r="L5998" s="57"/>
      <c r="M5998" s="274"/>
      <c r="N5998" s="274"/>
      <c r="O5998" s="57"/>
    </row>
    <row r="5999" spans="1:15">
      <c r="A5999" s="57"/>
      <c r="B5999" s="278">
        <v>49003</v>
      </c>
      <c r="C5999" s="283">
        <f t="shared" si="92"/>
        <v>9676331211</v>
      </c>
      <c r="D5999" s="57"/>
      <c r="E5999" s="57"/>
      <c r="F5999" s="279">
        <v>137641099</v>
      </c>
      <c r="G5999" s="286">
        <v>825924971</v>
      </c>
      <c r="H5999" s="278">
        <v>44168</v>
      </c>
      <c r="I5999" s="278"/>
      <c r="K5999" s="57"/>
      <c r="L5999" s="57"/>
      <c r="M5999" s="274"/>
      <c r="N5999" s="274"/>
      <c r="O5999" s="57"/>
    </row>
    <row r="6000" spans="1:15">
      <c r="A6000" s="57"/>
      <c r="B6000" s="278">
        <v>49004</v>
      </c>
      <c r="C6000" s="283">
        <f t="shared" si="92"/>
        <v>9935431037</v>
      </c>
      <c r="D6000" s="57"/>
      <c r="E6000" s="57"/>
      <c r="F6000" s="279">
        <v>396740925</v>
      </c>
      <c r="G6000" s="286">
        <v>825953376</v>
      </c>
      <c r="H6000" s="278">
        <v>49899</v>
      </c>
      <c r="I6000" s="278"/>
      <c r="K6000" s="57"/>
      <c r="L6000" s="57"/>
      <c r="M6000" s="274"/>
      <c r="N6000" s="274"/>
      <c r="O6000" s="57"/>
    </row>
    <row r="6001" spans="1:15">
      <c r="A6001" s="57"/>
      <c r="B6001" s="278">
        <v>49005</v>
      </c>
      <c r="C6001" s="283">
        <f t="shared" si="92"/>
        <v>10308955372</v>
      </c>
      <c r="D6001" s="57"/>
      <c r="E6001" s="57"/>
      <c r="F6001" s="279">
        <v>770265260</v>
      </c>
      <c r="G6001" s="286">
        <v>826202088</v>
      </c>
      <c r="H6001" s="278">
        <v>47172</v>
      </c>
      <c r="I6001" s="278"/>
      <c r="K6001" s="57"/>
      <c r="L6001" s="57"/>
      <c r="M6001" s="274"/>
      <c r="N6001" s="274"/>
      <c r="O6001" s="57"/>
    </row>
    <row r="6002" spans="1:15">
      <c r="A6002" s="57"/>
      <c r="B6002" s="278">
        <v>49006</v>
      </c>
      <c r="C6002" s="283">
        <f t="shared" si="92"/>
        <v>9753099812</v>
      </c>
      <c r="D6002" s="57"/>
      <c r="E6002" s="57"/>
      <c r="F6002" s="279">
        <v>214409700</v>
      </c>
      <c r="G6002" s="286">
        <v>826245342</v>
      </c>
      <c r="H6002" s="278">
        <v>45945</v>
      </c>
      <c r="I6002" s="278"/>
      <c r="K6002" s="57"/>
      <c r="L6002" s="57"/>
      <c r="M6002" s="274"/>
      <c r="N6002" s="274"/>
      <c r="O6002" s="57"/>
    </row>
    <row r="6003" spans="1:15">
      <c r="A6003" s="57"/>
      <c r="B6003" s="278">
        <v>49007</v>
      </c>
      <c r="C6003" s="283">
        <f t="shared" si="92"/>
        <v>10317924529</v>
      </c>
      <c r="D6003" s="57"/>
      <c r="E6003" s="57"/>
      <c r="F6003" s="279">
        <v>779234417</v>
      </c>
      <c r="G6003" s="286">
        <v>826550953</v>
      </c>
      <c r="H6003" s="278">
        <v>50006</v>
      </c>
      <c r="I6003" s="278"/>
      <c r="K6003" s="57"/>
      <c r="L6003" s="57"/>
      <c r="M6003" s="274"/>
      <c r="N6003" s="274"/>
      <c r="O6003" s="57"/>
    </row>
    <row r="6004" spans="1:15">
      <c r="A6004" s="57"/>
      <c r="B6004" s="278">
        <v>49008</v>
      </c>
      <c r="C6004" s="283">
        <f t="shared" si="92"/>
        <v>9691036704</v>
      </c>
      <c r="D6004" s="57"/>
      <c r="E6004" s="57"/>
      <c r="F6004" s="279">
        <v>152346592</v>
      </c>
      <c r="G6004" s="286">
        <v>826623324</v>
      </c>
      <c r="H6004" s="278">
        <v>49277</v>
      </c>
      <c r="I6004" s="278"/>
      <c r="K6004" s="57"/>
      <c r="L6004" s="57"/>
      <c r="M6004" s="274"/>
      <c r="N6004" s="274"/>
      <c r="O6004" s="57"/>
    </row>
    <row r="6005" spans="1:15">
      <c r="A6005" s="57"/>
      <c r="B6005" s="278">
        <v>49009</v>
      </c>
      <c r="C6005" s="283">
        <f t="shared" si="92"/>
        <v>9704909765</v>
      </c>
      <c r="D6005" s="57"/>
      <c r="E6005" s="57"/>
      <c r="F6005" s="279">
        <v>166219653</v>
      </c>
      <c r="G6005" s="286">
        <v>826727886</v>
      </c>
      <c r="H6005" s="278">
        <v>48540</v>
      </c>
      <c r="I6005" s="278"/>
      <c r="K6005" s="57"/>
      <c r="L6005" s="57"/>
      <c r="M6005" s="274"/>
      <c r="N6005" s="274"/>
      <c r="O6005" s="57"/>
    </row>
    <row r="6006" spans="1:15">
      <c r="A6006" s="57"/>
      <c r="B6006" s="278">
        <v>49010</v>
      </c>
      <c r="C6006" s="283">
        <f t="shared" si="92"/>
        <v>10200229131</v>
      </c>
      <c r="D6006" s="57"/>
      <c r="E6006" s="57"/>
      <c r="F6006" s="279">
        <v>661539019</v>
      </c>
      <c r="G6006" s="286">
        <v>826730622</v>
      </c>
      <c r="H6006" s="278">
        <v>46296</v>
      </c>
      <c r="I6006" s="278"/>
      <c r="K6006" s="57"/>
      <c r="L6006" s="57"/>
      <c r="M6006" s="274"/>
      <c r="N6006" s="274"/>
      <c r="O6006" s="57"/>
    </row>
    <row r="6007" spans="1:15">
      <c r="A6007" s="57"/>
      <c r="B6007" s="278">
        <v>49011</v>
      </c>
      <c r="C6007" s="283">
        <f t="shared" si="92"/>
        <v>10464129234</v>
      </c>
      <c r="D6007" s="57"/>
      <c r="E6007" s="57"/>
      <c r="F6007" s="279">
        <v>925439122</v>
      </c>
      <c r="G6007" s="286">
        <v>827011558</v>
      </c>
      <c r="H6007" s="278">
        <v>47189</v>
      </c>
      <c r="I6007" s="278"/>
      <c r="K6007" s="57"/>
      <c r="L6007" s="57"/>
      <c r="M6007" s="274"/>
      <c r="N6007" s="274"/>
      <c r="O6007" s="57"/>
    </row>
    <row r="6008" spans="1:15">
      <c r="A6008" s="57"/>
      <c r="B6008" s="278">
        <v>49012</v>
      </c>
      <c r="C6008" s="283">
        <f t="shared" si="92"/>
        <v>10273317358</v>
      </c>
      <c r="D6008" s="57"/>
      <c r="E6008" s="57"/>
      <c r="F6008" s="279">
        <v>734627246</v>
      </c>
      <c r="G6008" s="286">
        <v>827019766</v>
      </c>
      <c r="H6008" s="278">
        <v>44943</v>
      </c>
      <c r="I6008" s="278"/>
      <c r="K6008" s="57"/>
      <c r="L6008" s="57"/>
      <c r="M6008" s="274"/>
      <c r="N6008" s="274"/>
      <c r="O6008" s="57"/>
    </row>
    <row r="6009" spans="1:15">
      <c r="A6009" s="57"/>
      <c r="B6009" s="278">
        <v>49013</v>
      </c>
      <c r="C6009" s="283">
        <f t="shared" si="92"/>
        <v>10118928047</v>
      </c>
      <c r="D6009" s="57"/>
      <c r="E6009" s="57"/>
      <c r="F6009" s="279">
        <v>580237935</v>
      </c>
      <c r="G6009" s="286">
        <v>827066451</v>
      </c>
      <c r="H6009" s="278">
        <v>47831</v>
      </c>
      <c r="I6009" s="278"/>
      <c r="K6009" s="57"/>
      <c r="L6009" s="57"/>
      <c r="M6009" s="274"/>
      <c r="N6009" s="274"/>
      <c r="O6009" s="57"/>
    </row>
    <row r="6010" spans="1:15">
      <c r="A6010" s="57"/>
      <c r="B6010" s="278">
        <v>49014</v>
      </c>
      <c r="C6010" s="283">
        <f t="shared" si="92"/>
        <v>10355795201</v>
      </c>
      <c r="D6010" s="57"/>
      <c r="E6010" s="57"/>
      <c r="F6010" s="279">
        <v>817105089</v>
      </c>
      <c r="G6010" s="286">
        <v>827311400</v>
      </c>
      <c r="H6010" s="278">
        <v>46554</v>
      </c>
      <c r="I6010" s="278"/>
      <c r="K6010" s="57"/>
      <c r="L6010" s="57"/>
      <c r="M6010" s="274"/>
      <c r="N6010" s="274"/>
      <c r="O6010" s="57"/>
    </row>
    <row r="6011" spans="1:15">
      <c r="A6011" s="57"/>
      <c r="B6011" s="278">
        <v>49015</v>
      </c>
      <c r="C6011" s="283">
        <f t="shared" si="92"/>
        <v>10210204784</v>
      </c>
      <c r="D6011" s="57"/>
      <c r="E6011" s="57"/>
      <c r="F6011" s="279">
        <v>671514672</v>
      </c>
      <c r="G6011" s="286">
        <v>827403335</v>
      </c>
      <c r="H6011" s="278">
        <v>46583</v>
      </c>
      <c r="I6011" s="278"/>
      <c r="K6011" s="57"/>
      <c r="L6011" s="57"/>
      <c r="M6011" s="274"/>
      <c r="N6011" s="274"/>
      <c r="O6011" s="57"/>
    </row>
    <row r="6012" spans="1:15">
      <c r="A6012" s="57"/>
      <c r="B6012" s="278">
        <v>49016</v>
      </c>
      <c r="C6012" s="283">
        <f t="shared" si="92"/>
        <v>9806390824</v>
      </c>
      <c r="D6012" s="57"/>
      <c r="E6012" s="57"/>
      <c r="F6012" s="279">
        <v>267700712</v>
      </c>
      <c r="G6012" s="286">
        <v>827405761</v>
      </c>
      <c r="H6012" s="278">
        <v>50318</v>
      </c>
      <c r="I6012" s="278"/>
      <c r="K6012" s="57"/>
      <c r="L6012" s="57"/>
      <c r="M6012" s="274"/>
      <c r="N6012" s="274"/>
      <c r="O6012" s="57"/>
    </row>
    <row r="6013" spans="1:15">
      <c r="A6013" s="57"/>
      <c r="B6013" s="278">
        <v>49017</v>
      </c>
      <c r="C6013" s="283">
        <f t="shared" si="92"/>
        <v>10408578357</v>
      </c>
      <c r="D6013" s="57"/>
      <c r="E6013" s="57"/>
      <c r="F6013" s="279">
        <v>869888245</v>
      </c>
      <c r="G6013" s="286">
        <v>827429602</v>
      </c>
      <c r="H6013" s="278">
        <v>46355</v>
      </c>
      <c r="I6013" s="278"/>
      <c r="K6013" s="57"/>
      <c r="L6013" s="57"/>
      <c r="M6013" s="274"/>
      <c r="N6013" s="274"/>
      <c r="O6013" s="57"/>
    </row>
    <row r="6014" spans="1:15">
      <c r="A6014" s="57"/>
      <c r="B6014" s="278">
        <v>49018</v>
      </c>
      <c r="C6014" s="283">
        <f t="shared" si="92"/>
        <v>10502556844</v>
      </c>
      <c r="D6014" s="57"/>
      <c r="E6014" s="57"/>
      <c r="F6014" s="279">
        <v>963866732</v>
      </c>
      <c r="G6014" s="286">
        <v>827616661</v>
      </c>
      <c r="H6014" s="278">
        <v>49353</v>
      </c>
      <c r="I6014" s="278"/>
      <c r="K6014" s="57"/>
      <c r="L6014" s="57"/>
      <c r="M6014" s="274"/>
      <c r="N6014" s="274"/>
      <c r="O6014" s="57"/>
    </row>
    <row r="6015" spans="1:15">
      <c r="A6015" s="57"/>
      <c r="B6015" s="278">
        <v>49019</v>
      </c>
      <c r="C6015" s="283">
        <f t="shared" si="92"/>
        <v>9955138022</v>
      </c>
      <c r="D6015" s="57"/>
      <c r="E6015" s="57"/>
      <c r="F6015" s="279">
        <v>416447910</v>
      </c>
      <c r="G6015" s="286">
        <v>827893590</v>
      </c>
      <c r="H6015" s="278">
        <v>48354</v>
      </c>
      <c r="I6015" s="278"/>
      <c r="K6015" s="57"/>
      <c r="L6015" s="57"/>
      <c r="M6015" s="274"/>
      <c r="N6015" s="274"/>
      <c r="O6015" s="57"/>
    </row>
    <row r="6016" spans="1:15">
      <c r="A6016" s="57"/>
      <c r="B6016" s="278">
        <v>49020</v>
      </c>
      <c r="C6016" s="283">
        <f t="shared" si="92"/>
        <v>9672103753</v>
      </c>
      <c r="D6016" s="57"/>
      <c r="E6016" s="57"/>
      <c r="F6016" s="279">
        <v>133413641</v>
      </c>
      <c r="G6016" s="286">
        <v>827910308</v>
      </c>
      <c r="H6016" s="278">
        <v>45086</v>
      </c>
      <c r="I6016" s="278"/>
      <c r="K6016" s="57"/>
      <c r="L6016" s="57"/>
      <c r="M6016" s="274"/>
      <c r="N6016" s="274"/>
      <c r="O6016" s="57"/>
    </row>
    <row r="6017" spans="1:15">
      <c r="A6017" s="57"/>
      <c r="B6017" s="278">
        <v>49021</v>
      </c>
      <c r="C6017" s="283">
        <f t="shared" si="92"/>
        <v>10297707287</v>
      </c>
      <c r="D6017" s="57"/>
      <c r="E6017" s="57"/>
      <c r="F6017" s="279">
        <v>759017175</v>
      </c>
      <c r="G6017" s="286">
        <v>827923512</v>
      </c>
      <c r="H6017" s="278">
        <v>49529</v>
      </c>
      <c r="I6017" s="278"/>
      <c r="K6017" s="57"/>
      <c r="L6017" s="57"/>
      <c r="M6017" s="274"/>
      <c r="N6017" s="274"/>
      <c r="O6017" s="57"/>
    </row>
    <row r="6018" spans="1:15">
      <c r="A6018" s="57"/>
      <c r="B6018" s="278">
        <v>49022</v>
      </c>
      <c r="C6018" s="283">
        <f t="shared" si="92"/>
        <v>10433415557</v>
      </c>
      <c r="D6018" s="57"/>
      <c r="E6018" s="57"/>
      <c r="F6018" s="279">
        <v>894725445</v>
      </c>
      <c r="G6018" s="286">
        <v>827940273</v>
      </c>
      <c r="H6018" s="278">
        <v>48728</v>
      </c>
      <c r="I6018" s="278"/>
      <c r="K6018" s="57"/>
      <c r="L6018" s="57"/>
      <c r="M6018" s="274"/>
      <c r="N6018" s="274"/>
      <c r="O6018" s="57"/>
    </row>
    <row r="6019" spans="1:15">
      <c r="A6019" s="57"/>
      <c r="B6019" s="278">
        <v>49023</v>
      </c>
      <c r="C6019" s="283">
        <f t="shared" si="92"/>
        <v>10339750283</v>
      </c>
      <c r="D6019" s="57"/>
      <c r="E6019" s="57"/>
      <c r="F6019" s="279">
        <v>801060171</v>
      </c>
      <c r="G6019" s="286">
        <v>827946470</v>
      </c>
      <c r="H6019" s="278">
        <v>48760</v>
      </c>
      <c r="I6019" s="278"/>
      <c r="K6019" s="57"/>
      <c r="L6019" s="57"/>
      <c r="M6019" s="274"/>
      <c r="N6019" s="274"/>
      <c r="O6019" s="57"/>
    </row>
    <row r="6020" spans="1:15">
      <c r="A6020" s="57"/>
      <c r="B6020" s="278">
        <v>49024</v>
      </c>
      <c r="C6020" s="283">
        <f t="shared" si="92"/>
        <v>9987443966</v>
      </c>
      <c r="D6020" s="57"/>
      <c r="E6020" s="57"/>
      <c r="F6020" s="279">
        <v>448753854</v>
      </c>
      <c r="G6020" s="286">
        <v>827994817</v>
      </c>
      <c r="H6020" s="278">
        <v>48340</v>
      </c>
      <c r="I6020" s="278"/>
      <c r="K6020" s="57"/>
      <c r="L6020" s="57"/>
      <c r="M6020" s="274"/>
      <c r="N6020" s="274"/>
      <c r="O6020" s="57"/>
    </row>
    <row r="6021" spans="1:15">
      <c r="A6021" s="57"/>
      <c r="B6021" s="278">
        <v>49025</v>
      </c>
      <c r="C6021" s="283">
        <f t="shared" si="92"/>
        <v>9715237088</v>
      </c>
      <c r="D6021" s="57"/>
      <c r="E6021" s="57"/>
      <c r="F6021" s="279">
        <v>176546976</v>
      </c>
      <c r="G6021" s="286">
        <v>828044163</v>
      </c>
      <c r="H6021" s="278">
        <v>47261</v>
      </c>
      <c r="I6021" s="278"/>
      <c r="K6021" s="57"/>
      <c r="L6021" s="57"/>
      <c r="M6021" s="274"/>
      <c r="N6021" s="274"/>
      <c r="O6021" s="57"/>
    </row>
    <row r="6022" spans="1:15">
      <c r="A6022" s="57"/>
      <c r="B6022" s="278">
        <v>49026</v>
      </c>
      <c r="C6022" s="283">
        <f t="shared" si="92"/>
        <v>10496184023</v>
      </c>
      <c r="D6022" s="57"/>
      <c r="E6022" s="57"/>
      <c r="F6022" s="279">
        <v>957493911</v>
      </c>
      <c r="G6022" s="286">
        <v>828182392</v>
      </c>
      <c r="H6022" s="278">
        <v>46714</v>
      </c>
      <c r="I6022" s="278"/>
      <c r="K6022" s="57"/>
      <c r="L6022" s="57"/>
      <c r="M6022" s="274"/>
      <c r="N6022" s="274"/>
      <c r="O6022" s="57"/>
    </row>
    <row r="6023" spans="1:15">
      <c r="A6023" s="57"/>
      <c r="B6023" s="278">
        <v>49027</v>
      </c>
      <c r="C6023" s="283">
        <f t="shared" si="92"/>
        <v>9748656529</v>
      </c>
      <c r="D6023" s="57"/>
      <c r="E6023" s="57"/>
      <c r="F6023" s="279">
        <v>209966417</v>
      </c>
      <c r="G6023" s="286">
        <v>828206819</v>
      </c>
      <c r="H6023" s="278">
        <v>49459</v>
      </c>
      <c r="I6023" s="278"/>
      <c r="K6023" s="57"/>
      <c r="L6023" s="57"/>
      <c r="M6023" s="274"/>
      <c r="N6023" s="274"/>
      <c r="O6023" s="57"/>
    </row>
    <row r="6024" spans="1:15">
      <c r="A6024" s="57"/>
      <c r="B6024" s="278">
        <v>49028</v>
      </c>
      <c r="C6024" s="283">
        <f t="shared" si="92"/>
        <v>10480599132</v>
      </c>
      <c r="D6024" s="57"/>
      <c r="E6024" s="57"/>
      <c r="F6024" s="279">
        <v>941909020</v>
      </c>
      <c r="G6024" s="286">
        <v>828212014</v>
      </c>
      <c r="H6024" s="278">
        <v>49739</v>
      </c>
      <c r="I6024" s="278"/>
      <c r="K6024" s="57"/>
      <c r="L6024" s="57"/>
      <c r="M6024" s="274"/>
      <c r="N6024" s="274"/>
      <c r="O6024" s="57"/>
    </row>
    <row r="6025" spans="1:15">
      <c r="A6025" s="57"/>
      <c r="B6025" s="278">
        <v>49029</v>
      </c>
      <c r="C6025" s="283">
        <f t="shared" si="92"/>
        <v>10267446266</v>
      </c>
      <c r="D6025" s="57"/>
      <c r="E6025" s="57"/>
      <c r="F6025" s="279">
        <v>728756154</v>
      </c>
      <c r="G6025" s="286">
        <v>828212107</v>
      </c>
      <c r="H6025" s="278">
        <v>47517</v>
      </c>
      <c r="I6025" s="278"/>
      <c r="K6025" s="57"/>
      <c r="L6025" s="57"/>
      <c r="M6025" s="274"/>
      <c r="N6025" s="274"/>
      <c r="O6025" s="57"/>
    </row>
    <row r="6026" spans="1:15">
      <c r="A6026" s="57"/>
      <c r="B6026" s="278">
        <v>49030</v>
      </c>
      <c r="C6026" s="283">
        <f t="shared" si="92"/>
        <v>9937973543</v>
      </c>
      <c r="D6026" s="57"/>
      <c r="E6026" s="57"/>
      <c r="F6026" s="279">
        <v>399283431</v>
      </c>
      <c r="G6026" s="286">
        <v>828335896</v>
      </c>
      <c r="H6026" s="278">
        <v>46307</v>
      </c>
      <c r="I6026" s="278"/>
      <c r="K6026" s="57"/>
      <c r="L6026" s="57"/>
      <c r="M6026" s="274"/>
      <c r="N6026" s="274"/>
      <c r="O6026" s="57"/>
    </row>
    <row r="6027" spans="1:15">
      <c r="A6027" s="57"/>
      <c r="B6027" s="278">
        <v>49031</v>
      </c>
      <c r="C6027" s="283">
        <f t="shared" si="92"/>
        <v>9879229071</v>
      </c>
      <c r="D6027" s="57"/>
      <c r="E6027" s="57"/>
      <c r="F6027" s="279">
        <v>340538959</v>
      </c>
      <c r="G6027" s="286">
        <v>828372202</v>
      </c>
      <c r="H6027" s="278">
        <v>45639</v>
      </c>
      <c r="I6027" s="278"/>
      <c r="K6027" s="57"/>
      <c r="L6027" s="57"/>
      <c r="M6027" s="274"/>
      <c r="N6027" s="274"/>
      <c r="O6027" s="57"/>
    </row>
    <row r="6028" spans="1:15">
      <c r="A6028" s="57"/>
      <c r="B6028" s="278">
        <v>49032</v>
      </c>
      <c r="C6028" s="283">
        <f t="shared" si="92"/>
        <v>10164885479</v>
      </c>
      <c r="D6028" s="57"/>
      <c r="E6028" s="57"/>
      <c r="F6028" s="279">
        <v>626195367</v>
      </c>
      <c r="G6028" s="286">
        <v>828679252</v>
      </c>
      <c r="H6028" s="278">
        <v>45990</v>
      </c>
      <c r="I6028" s="278"/>
      <c r="K6028" s="57"/>
      <c r="L6028" s="57"/>
      <c r="M6028" s="274"/>
      <c r="N6028" s="274"/>
      <c r="O6028" s="57"/>
    </row>
    <row r="6029" spans="1:15">
      <c r="A6029" s="57"/>
      <c r="B6029" s="278">
        <v>49033</v>
      </c>
      <c r="C6029" s="283">
        <f t="shared" si="92"/>
        <v>9737967431</v>
      </c>
      <c r="D6029" s="57"/>
      <c r="E6029" s="57"/>
      <c r="F6029" s="279">
        <v>199277319</v>
      </c>
      <c r="G6029" s="286">
        <v>828701310</v>
      </c>
      <c r="H6029" s="278">
        <v>44180</v>
      </c>
      <c r="I6029" s="278"/>
      <c r="K6029" s="57"/>
      <c r="L6029" s="57"/>
      <c r="M6029" s="274"/>
      <c r="N6029" s="274"/>
      <c r="O6029" s="57"/>
    </row>
    <row r="6030" spans="1:15">
      <c r="A6030" s="57"/>
      <c r="B6030" s="278">
        <v>49034</v>
      </c>
      <c r="C6030" s="283">
        <f t="shared" si="92"/>
        <v>10444457070</v>
      </c>
      <c r="D6030" s="57"/>
      <c r="E6030" s="57"/>
      <c r="F6030" s="279">
        <v>905766958</v>
      </c>
      <c r="G6030" s="286">
        <v>828771706</v>
      </c>
      <c r="H6030" s="278">
        <v>44361</v>
      </c>
      <c r="I6030" s="278"/>
      <c r="K6030" s="57"/>
      <c r="L6030" s="57"/>
      <c r="M6030" s="274"/>
      <c r="N6030" s="274"/>
      <c r="O6030" s="57"/>
    </row>
    <row r="6031" spans="1:15">
      <c r="A6031" s="57"/>
      <c r="B6031" s="278">
        <v>49035</v>
      </c>
      <c r="C6031" s="283">
        <f t="shared" si="92"/>
        <v>9922734413</v>
      </c>
      <c r="D6031" s="57"/>
      <c r="E6031" s="57"/>
      <c r="F6031" s="279">
        <v>384044301</v>
      </c>
      <c r="G6031" s="286">
        <v>828907420</v>
      </c>
      <c r="H6031" s="278">
        <v>46977</v>
      </c>
      <c r="I6031" s="278"/>
      <c r="K6031" s="57"/>
      <c r="L6031" s="57"/>
      <c r="M6031" s="274"/>
      <c r="N6031" s="274"/>
      <c r="O6031" s="57"/>
    </row>
    <row r="6032" spans="1:15">
      <c r="A6032" s="57"/>
      <c r="B6032" s="278">
        <v>49036</v>
      </c>
      <c r="C6032" s="283">
        <f t="shared" si="92"/>
        <v>9951213200</v>
      </c>
      <c r="D6032" s="57"/>
      <c r="E6032" s="57"/>
      <c r="F6032" s="279">
        <v>412523088</v>
      </c>
      <c r="G6032" s="286">
        <v>828953769</v>
      </c>
      <c r="H6032" s="278">
        <v>47615</v>
      </c>
      <c r="I6032" s="278"/>
      <c r="K6032" s="57"/>
      <c r="L6032" s="57"/>
      <c r="M6032" s="274"/>
      <c r="N6032" s="274"/>
      <c r="O6032" s="57"/>
    </row>
    <row r="6033" spans="1:15">
      <c r="A6033" s="57"/>
      <c r="B6033" s="278">
        <v>49037</v>
      </c>
      <c r="C6033" s="283">
        <f t="shared" si="92"/>
        <v>9887915805</v>
      </c>
      <c r="D6033" s="57"/>
      <c r="E6033" s="57"/>
      <c r="F6033" s="279">
        <v>349225693</v>
      </c>
      <c r="G6033" s="286">
        <v>828972127</v>
      </c>
      <c r="H6033" s="278">
        <v>48342</v>
      </c>
      <c r="I6033" s="278"/>
      <c r="K6033" s="57"/>
      <c r="L6033" s="57"/>
      <c r="M6033" s="274"/>
      <c r="N6033" s="274"/>
      <c r="O6033" s="57"/>
    </row>
    <row r="6034" spans="1:15">
      <c r="A6034" s="57"/>
      <c r="B6034" s="278">
        <v>49038</v>
      </c>
      <c r="C6034" s="283">
        <f t="shared" si="92"/>
        <v>10144757452</v>
      </c>
      <c r="D6034" s="57"/>
      <c r="E6034" s="57"/>
      <c r="F6034" s="279">
        <v>606067340</v>
      </c>
      <c r="G6034" s="286">
        <v>829005495</v>
      </c>
      <c r="H6034" s="278">
        <v>47212</v>
      </c>
      <c r="I6034" s="278"/>
      <c r="K6034" s="57"/>
      <c r="L6034" s="57"/>
      <c r="M6034" s="274"/>
      <c r="N6034" s="274"/>
      <c r="O6034" s="57"/>
    </row>
    <row r="6035" spans="1:15">
      <c r="A6035" s="57"/>
      <c r="B6035" s="278">
        <v>49039</v>
      </c>
      <c r="C6035" s="283">
        <f t="shared" si="92"/>
        <v>10400303708</v>
      </c>
      <c r="D6035" s="57"/>
      <c r="E6035" s="57"/>
      <c r="F6035" s="279">
        <v>861613596</v>
      </c>
      <c r="G6035" s="286">
        <v>829021530</v>
      </c>
      <c r="H6035" s="278">
        <v>47319</v>
      </c>
      <c r="I6035" s="278"/>
      <c r="K6035" s="57"/>
      <c r="L6035" s="57"/>
      <c r="M6035" s="274"/>
      <c r="N6035" s="274"/>
      <c r="O6035" s="57"/>
    </row>
    <row r="6036" spans="1:15">
      <c r="A6036" s="57"/>
      <c r="B6036" s="278">
        <v>49040</v>
      </c>
      <c r="C6036" s="283">
        <f t="shared" si="92"/>
        <v>9876892786</v>
      </c>
      <c r="D6036" s="57"/>
      <c r="E6036" s="57"/>
      <c r="F6036" s="279">
        <v>338202674</v>
      </c>
      <c r="G6036" s="286">
        <v>829028507</v>
      </c>
      <c r="H6036" s="278">
        <v>48765</v>
      </c>
      <c r="I6036" s="278"/>
      <c r="K6036" s="57"/>
      <c r="L6036" s="57"/>
      <c r="M6036" s="274"/>
      <c r="N6036" s="274"/>
      <c r="O6036" s="57"/>
    </row>
    <row r="6037" spans="1:15">
      <c r="A6037" s="57"/>
      <c r="B6037" s="278">
        <v>49041</v>
      </c>
      <c r="C6037" s="283">
        <f t="shared" si="92"/>
        <v>9687643743</v>
      </c>
      <c r="D6037" s="57"/>
      <c r="E6037" s="57"/>
      <c r="F6037" s="279">
        <v>148953631</v>
      </c>
      <c r="G6037" s="286">
        <v>829070578</v>
      </c>
      <c r="H6037" s="278">
        <v>48772</v>
      </c>
      <c r="I6037" s="278"/>
      <c r="K6037" s="57"/>
      <c r="L6037" s="57"/>
      <c r="M6037" s="274"/>
      <c r="N6037" s="274"/>
      <c r="O6037" s="57"/>
    </row>
    <row r="6038" spans="1:15">
      <c r="A6038" s="57"/>
      <c r="B6038" s="278">
        <v>49042</v>
      </c>
      <c r="C6038" s="283">
        <f t="shared" si="92"/>
        <v>9862015549</v>
      </c>
      <c r="D6038" s="57"/>
      <c r="E6038" s="57"/>
      <c r="F6038" s="279">
        <v>323325437</v>
      </c>
      <c r="G6038" s="286">
        <v>829185379</v>
      </c>
      <c r="H6038" s="278">
        <v>48796</v>
      </c>
      <c r="I6038" s="278"/>
      <c r="K6038" s="57"/>
      <c r="L6038" s="57"/>
      <c r="M6038" s="274"/>
      <c r="N6038" s="274"/>
      <c r="O6038" s="57"/>
    </row>
    <row r="6039" spans="1:15">
      <c r="A6039" s="57"/>
      <c r="B6039" s="278">
        <v>49043</v>
      </c>
      <c r="C6039" s="283">
        <f t="shared" si="92"/>
        <v>10117006817</v>
      </c>
      <c r="D6039" s="57"/>
      <c r="E6039" s="57"/>
      <c r="F6039" s="279">
        <v>578316705</v>
      </c>
      <c r="G6039" s="286">
        <v>829189232</v>
      </c>
      <c r="H6039" s="278">
        <v>45123</v>
      </c>
      <c r="I6039" s="278"/>
      <c r="K6039" s="57"/>
      <c r="L6039" s="57"/>
      <c r="M6039" s="274"/>
      <c r="N6039" s="274"/>
      <c r="O6039" s="57"/>
    </row>
    <row r="6040" spans="1:15">
      <c r="A6040" s="57"/>
      <c r="B6040" s="278">
        <v>49044</v>
      </c>
      <c r="C6040" s="283">
        <f t="shared" si="92"/>
        <v>10324238859</v>
      </c>
      <c r="D6040" s="57"/>
      <c r="E6040" s="57"/>
      <c r="F6040" s="279">
        <v>785548747</v>
      </c>
      <c r="G6040" s="286">
        <v>829276876</v>
      </c>
      <c r="H6040" s="278">
        <v>44482</v>
      </c>
      <c r="I6040" s="278"/>
      <c r="K6040" s="57"/>
      <c r="L6040" s="57"/>
      <c r="M6040" s="274"/>
      <c r="N6040" s="274"/>
      <c r="O6040" s="57"/>
    </row>
    <row r="6041" spans="1:15">
      <c r="A6041" s="57"/>
      <c r="B6041" s="278">
        <v>49045</v>
      </c>
      <c r="C6041" s="283">
        <f t="shared" si="92"/>
        <v>9762703531</v>
      </c>
      <c r="D6041" s="57"/>
      <c r="E6041" s="57"/>
      <c r="F6041" s="279">
        <v>224013419</v>
      </c>
      <c r="G6041" s="286">
        <v>829883929</v>
      </c>
      <c r="H6041" s="278">
        <v>46381</v>
      </c>
      <c r="I6041" s="278"/>
      <c r="K6041" s="57"/>
      <c r="L6041" s="57"/>
      <c r="M6041" s="274"/>
      <c r="N6041" s="274"/>
      <c r="O6041" s="57"/>
    </row>
    <row r="6042" spans="1:15">
      <c r="A6042" s="57"/>
      <c r="B6042" s="278">
        <v>49046</v>
      </c>
      <c r="C6042" s="283">
        <f t="shared" si="92"/>
        <v>9874432248</v>
      </c>
      <c r="D6042" s="57"/>
      <c r="E6042" s="57"/>
      <c r="F6042" s="279">
        <v>335742136</v>
      </c>
      <c r="G6042" s="286">
        <v>830065687</v>
      </c>
      <c r="H6042" s="278">
        <v>45107</v>
      </c>
      <c r="I6042" s="278"/>
      <c r="K6042" s="57"/>
      <c r="L6042" s="57"/>
      <c r="M6042" s="274"/>
      <c r="N6042" s="274"/>
      <c r="O6042" s="57"/>
    </row>
    <row r="6043" spans="1:15">
      <c r="A6043" s="57"/>
      <c r="B6043" s="278">
        <v>49047</v>
      </c>
      <c r="C6043" s="283">
        <f t="shared" si="92"/>
        <v>10016030746</v>
      </c>
      <c r="D6043" s="57"/>
      <c r="E6043" s="57"/>
      <c r="F6043" s="279">
        <v>477340634</v>
      </c>
      <c r="G6043" s="286">
        <v>830219866</v>
      </c>
      <c r="H6043" s="278">
        <v>46225</v>
      </c>
      <c r="I6043" s="278"/>
      <c r="K6043" s="57"/>
      <c r="L6043" s="57"/>
      <c r="M6043" s="274"/>
      <c r="N6043" s="274"/>
      <c r="O6043" s="57"/>
    </row>
    <row r="6044" spans="1:15">
      <c r="A6044" s="57"/>
      <c r="B6044" s="278">
        <v>49048</v>
      </c>
      <c r="C6044" s="283">
        <f t="shared" si="92"/>
        <v>10101556315</v>
      </c>
      <c r="D6044" s="57"/>
      <c r="E6044" s="57"/>
      <c r="F6044" s="279">
        <v>562866203</v>
      </c>
      <c r="G6044" s="286">
        <v>830436063</v>
      </c>
      <c r="H6044" s="278">
        <v>48463</v>
      </c>
      <c r="I6044" s="278"/>
      <c r="K6044" s="57"/>
      <c r="L6044" s="57"/>
      <c r="M6044" s="274"/>
      <c r="N6044" s="274"/>
      <c r="O6044" s="57"/>
    </row>
    <row r="6045" spans="1:15">
      <c r="A6045" s="57"/>
      <c r="B6045" s="278">
        <v>49049</v>
      </c>
      <c r="C6045" s="283">
        <f t="shared" si="92"/>
        <v>10152289805</v>
      </c>
      <c r="D6045" s="57"/>
      <c r="E6045" s="57"/>
      <c r="F6045" s="279">
        <v>613599693</v>
      </c>
      <c r="G6045" s="286">
        <v>831014120</v>
      </c>
      <c r="H6045" s="278">
        <v>47603</v>
      </c>
      <c r="I6045" s="278"/>
      <c r="K6045" s="57"/>
      <c r="L6045" s="57"/>
      <c r="M6045" s="274"/>
      <c r="N6045" s="274"/>
      <c r="O6045" s="57"/>
    </row>
    <row r="6046" spans="1:15">
      <c r="A6046" s="57"/>
      <c r="B6046" s="278">
        <v>49050</v>
      </c>
      <c r="C6046" s="283">
        <f t="shared" si="92"/>
        <v>10467129183</v>
      </c>
      <c r="D6046" s="57"/>
      <c r="E6046" s="57"/>
      <c r="F6046" s="279">
        <v>928439071</v>
      </c>
      <c r="G6046" s="286">
        <v>831038428</v>
      </c>
      <c r="H6046" s="278">
        <v>48191</v>
      </c>
      <c r="I6046" s="278"/>
      <c r="K6046" s="57"/>
      <c r="L6046" s="57"/>
      <c r="M6046" s="274"/>
      <c r="N6046" s="274"/>
      <c r="O6046" s="57"/>
    </row>
    <row r="6047" spans="1:15">
      <c r="A6047" s="57"/>
      <c r="B6047" s="278">
        <v>49051</v>
      </c>
      <c r="C6047" s="283">
        <f t="shared" si="92"/>
        <v>10516635939</v>
      </c>
      <c r="D6047" s="57"/>
      <c r="E6047" s="57"/>
      <c r="F6047" s="279">
        <v>977945827</v>
      </c>
      <c r="G6047" s="286">
        <v>831071573</v>
      </c>
      <c r="H6047" s="278">
        <v>48827</v>
      </c>
      <c r="I6047" s="278"/>
      <c r="K6047" s="57"/>
      <c r="L6047" s="57"/>
      <c r="M6047" s="274"/>
      <c r="N6047" s="274"/>
      <c r="O6047" s="57"/>
    </row>
    <row r="6048" spans="1:15">
      <c r="A6048" s="57"/>
      <c r="B6048" s="278">
        <v>49052</v>
      </c>
      <c r="C6048" s="283">
        <f t="shared" ref="C6048:C6111" si="93">F6048+(F$88*28679+98765)+(G$88*6587+87654)+(E$88*9537+76543)+(J$88*5713+4528)</f>
        <v>10139910207</v>
      </c>
      <c r="D6048" s="57"/>
      <c r="E6048" s="57"/>
      <c r="F6048" s="279">
        <v>601220095</v>
      </c>
      <c r="G6048" s="286">
        <v>831245827</v>
      </c>
      <c r="H6048" s="278">
        <v>43023</v>
      </c>
      <c r="I6048" s="278"/>
      <c r="K6048" s="57"/>
      <c r="L6048" s="57"/>
      <c r="M6048" s="274"/>
      <c r="N6048" s="274"/>
      <c r="O6048" s="57"/>
    </row>
    <row r="6049" spans="1:15">
      <c r="A6049" s="57"/>
      <c r="B6049" s="278">
        <v>49053</v>
      </c>
      <c r="C6049" s="283">
        <f t="shared" si="93"/>
        <v>10194773535</v>
      </c>
      <c r="D6049" s="57"/>
      <c r="E6049" s="57"/>
      <c r="F6049" s="279">
        <v>656083423</v>
      </c>
      <c r="G6049" s="286">
        <v>831456252</v>
      </c>
      <c r="H6049" s="278">
        <v>47365</v>
      </c>
      <c r="I6049" s="278"/>
      <c r="K6049" s="57"/>
      <c r="L6049" s="57"/>
      <c r="M6049" s="274"/>
      <c r="N6049" s="274"/>
      <c r="O6049" s="57"/>
    </row>
    <row r="6050" spans="1:15">
      <c r="A6050" s="57"/>
      <c r="B6050" s="278">
        <v>49054</v>
      </c>
      <c r="C6050" s="283">
        <f t="shared" si="93"/>
        <v>9998430854</v>
      </c>
      <c r="D6050" s="57"/>
      <c r="E6050" s="57"/>
      <c r="F6050" s="279">
        <v>459740742</v>
      </c>
      <c r="G6050" s="286">
        <v>831597729</v>
      </c>
      <c r="H6050" s="278">
        <v>48370</v>
      </c>
      <c r="I6050" s="278"/>
      <c r="K6050" s="57"/>
      <c r="L6050" s="57"/>
      <c r="M6050" s="274"/>
      <c r="N6050" s="274"/>
      <c r="O6050" s="57"/>
    </row>
    <row r="6051" spans="1:15">
      <c r="A6051" s="57"/>
      <c r="B6051" s="278">
        <v>49055</v>
      </c>
      <c r="C6051" s="283">
        <f t="shared" si="93"/>
        <v>10206800888</v>
      </c>
      <c r="D6051" s="57"/>
      <c r="E6051" s="57"/>
      <c r="F6051" s="279">
        <v>668110776</v>
      </c>
      <c r="G6051" s="286">
        <v>831673930</v>
      </c>
      <c r="H6051" s="278">
        <v>49236</v>
      </c>
      <c r="I6051" s="278"/>
      <c r="K6051" s="57"/>
      <c r="L6051" s="57"/>
      <c r="M6051" s="274"/>
      <c r="N6051" s="274"/>
      <c r="O6051" s="57"/>
    </row>
    <row r="6052" spans="1:15">
      <c r="A6052" s="57"/>
      <c r="B6052" s="278">
        <v>49056</v>
      </c>
      <c r="C6052" s="283">
        <f t="shared" si="93"/>
        <v>10148570607</v>
      </c>
      <c r="D6052" s="57"/>
      <c r="E6052" s="57"/>
      <c r="F6052" s="279">
        <v>609880495</v>
      </c>
      <c r="G6052" s="286">
        <v>831720183</v>
      </c>
      <c r="H6052" s="278">
        <v>47769</v>
      </c>
      <c r="I6052" s="278"/>
      <c r="K6052" s="57"/>
      <c r="L6052" s="57"/>
      <c r="M6052" s="274"/>
      <c r="N6052" s="274"/>
      <c r="O6052" s="57"/>
    </row>
    <row r="6053" spans="1:15">
      <c r="A6053" s="57"/>
      <c r="B6053" s="278">
        <v>49057</v>
      </c>
      <c r="C6053" s="283">
        <f t="shared" si="93"/>
        <v>10200118700</v>
      </c>
      <c r="D6053" s="57"/>
      <c r="E6053" s="57"/>
      <c r="F6053" s="279">
        <v>661428588</v>
      </c>
      <c r="G6053" s="286">
        <v>831845936</v>
      </c>
      <c r="H6053" s="278">
        <v>44712</v>
      </c>
      <c r="I6053" s="278"/>
      <c r="K6053" s="57"/>
      <c r="L6053" s="57"/>
      <c r="M6053" s="274"/>
      <c r="N6053" s="274"/>
      <c r="O6053" s="57"/>
    </row>
    <row r="6054" spans="1:15">
      <c r="A6054" s="57"/>
      <c r="B6054" s="278">
        <v>49058</v>
      </c>
      <c r="C6054" s="283">
        <f t="shared" si="93"/>
        <v>10512493853</v>
      </c>
      <c r="D6054" s="57"/>
      <c r="E6054" s="57"/>
      <c r="F6054" s="279">
        <v>973803741</v>
      </c>
      <c r="G6054" s="286">
        <v>832139790</v>
      </c>
      <c r="H6054" s="278">
        <v>49703</v>
      </c>
      <c r="I6054" s="278"/>
      <c r="K6054" s="57"/>
      <c r="L6054" s="57"/>
      <c r="M6054" s="274"/>
      <c r="N6054" s="274"/>
      <c r="O6054" s="57"/>
    </row>
    <row r="6055" spans="1:15">
      <c r="A6055" s="57"/>
      <c r="B6055" s="278">
        <v>49059</v>
      </c>
      <c r="C6055" s="283">
        <f t="shared" si="93"/>
        <v>10208612738</v>
      </c>
      <c r="D6055" s="57"/>
      <c r="E6055" s="57"/>
      <c r="F6055" s="279">
        <v>669922626</v>
      </c>
      <c r="G6055" s="286">
        <v>832158390</v>
      </c>
      <c r="H6055" s="278">
        <v>49385</v>
      </c>
      <c r="I6055" s="278"/>
      <c r="K6055" s="57"/>
      <c r="L6055" s="57"/>
      <c r="M6055" s="274"/>
      <c r="N6055" s="274"/>
      <c r="O6055" s="57"/>
    </row>
    <row r="6056" spans="1:15">
      <c r="A6056" s="57"/>
      <c r="B6056" s="278">
        <v>49060</v>
      </c>
      <c r="C6056" s="283">
        <f t="shared" si="93"/>
        <v>10231528372</v>
      </c>
      <c r="D6056" s="57"/>
      <c r="E6056" s="57"/>
      <c r="F6056" s="279">
        <v>692838260</v>
      </c>
      <c r="G6056" s="286">
        <v>832211258</v>
      </c>
      <c r="H6056" s="278">
        <v>48617</v>
      </c>
      <c r="I6056" s="278"/>
      <c r="K6056" s="57"/>
      <c r="L6056" s="57"/>
      <c r="M6056" s="274"/>
      <c r="N6056" s="274"/>
      <c r="O6056" s="57"/>
    </row>
    <row r="6057" spans="1:15">
      <c r="A6057" s="57"/>
      <c r="B6057" s="278">
        <v>49061</v>
      </c>
      <c r="C6057" s="283">
        <f t="shared" si="93"/>
        <v>10447446564</v>
      </c>
      <c r="D6057" s="57"/>
      <c r="E6057" s="57"/>
      <c r="F6057" s="279">
        <v>908756452</v>
      </c>
      <c r="G6057" s="286">
        <v>832525114</v>
      </c>
      <c r="H6057" s="278">
        <v>49138</v>
      </c>
      <c r="I6057" s="278"/>
      <c r="K6057" s="57"/>
      <c r="L6057" s="57"/>
      <c r="M6057" s="274"/>
      <c r="N6057" s="274"/>
      <c r="O6057" s="57"/>
    </row>
    <row r="6058" spans="1:15">
      <c r="A6058" s="57"/>
      <c r="B6058" s="278">
        <v>49062</v>
      </c>
      <c r="C6058" s="283">
        <f t="shared" si="93"/>
        <v>10329892178</v>
      </c>
      <c r="D6058" s="57"/>
      <c r="E6058" s="57"/>
      <c r="F6058" s="279">
        <v>791202066</v>
      </c>
      <c r="G6058" s="286">
        <v>833082269</v>
      </c>
      <c r="H6058" s="278">
        <v>44239</v>
      </c>
      <c r="I6058" s="278"/>
      <c r="K6058" s="57"/>
      <c r="L6058" s="57"/>
      <c r="M6058" s="274"/>
      <c r="N6058" s="274"/>
      <c r="O6058" s="57"/>
    </row>
    <row r="6059" spans="1:15">
      <c r="A6059" s="57"/>
      <c r="B6059" s="278">
        <v>49063</v>
      </c>
      <c r="C6059" s="283">
        <f t="shared" si="93"/>
        <v>10455408376</v>
      </c>
      <c r="D6059" s="57"/>
      <c r="E6059" s="57"/>
      <c r="F6059" s="279">
        <v>916718264</v>
      </c>
      <c r="G6059" s="286">
        <v>833145570</v>
      </c>
      <c r="H6059" s="278">
        <v>45330</v>
      </c>
      <c r="I6059" s="278"/>
      <c r="K6059" s="57"/>
      <c r="L6059" s="57"/>
      <c r="M6059" s="274"/>
      <c r="N6059" s="274"/>
      <c r="O6059" s="57"/>
    </row>
    <row r="6060" spans="1:15">
      <c r="A6060" s="57"/>
      <c r="B6060" s="278">
        <v>49064</v>
      </c>
      <c r="C6060" s="283">
        <f t="shared" si="93"/>
        <v>10441927237</v>
      </c>
      <c r="D6060" s="57"/>
      <c r="E6060" s="57"/>
      <c r="F6060" s="279">
        <v>903237125</v>
      </c>
      <c r="G6060" s="286">
        <v>833514024</v>
      </c>
      <c r="H6060" s="278">
        <v>45806</v>
      </c>
      <c r="I6060" s="278"/>
      <c r="K6060" s="57"/>
      <c r="L6060" s="57"/>
      <c r="M6060" s="274"/>
      <c r="N6060" s="274"/>
      <c r="O6060" s="57"/>
    </row>
    <row r="6061" spans="1:15">
      <c r="A6061" s="57"/>
      <c r="B6061" s="278">
        <v>49065</v>
      </c>
      <c r="C6061" s="283">
        <f t="shared" si="93"/>
        <v>10168994872</v>
      </c>
      <c r="D6061" s="57"/>
      <c r="E6061" s="57"/>
      <c r="F6061" s="279">
        <v>630304760</v>
      </c>
      <c r="G6061" s="286">
        <v>833645354</v>
      </c>
      <c r="H6061" s="278">
        <v>49903</v>
      </c>
      <c r="I6061" s="278"/>
      <c r="K6061" s="57"/>
      <c r="L6061" s="57"/>
      <c r="M6061" s="274"/>
      <c r="N6061" s="274"/>
      <c r="O6061" s="57"/>
    </row>
    <row r="6062" spans="1:15">
      <c r="A6062" s="57"/>
      <c r="B6062" s="278">
        <v>49066</v>
      </c>
      <c r="C6062" s="283">
        <f t="shared" si="93"/>
        <v>10189147367</v>
      </c>
      <c r="D6062" s="57"/>
      <c r="E6062" s="57"/>
      <c r="F6062" s="279">
        <v>650457255</v>
      </c>
      <c r="G6062" s="286">
        <v>833772707</v>
      </c>
      <c r="H6062" s="278">
        <v>49620</v>
      </c>
      <c r="I6062" s="278"/>
      <c r="K6062" s="57"/>
      <c r="L6062" s="57"/>
      <c r="M6062" s="274"/>
      <c r="N6062" s="274"/>
      <c r="O6062" s="57"/>
    </row>
    <row r="6063" spans="1:15">
      <c r="A6063" s="57"/>
      <c r="B6063" s="278">
        <v>49067</v>
      </c>
      <c r="C6063" s="283">
        <f t="shared" si="93"/>
        <v>10376960190</v>
      </c>
      <c r="D6063" s="57"/>
      <c r="E6063" s="57"/>
      <c r="F6063" s="279">
        <v>838270078</v>
      </c>
      <c r="G6063" s="286">
        <v>833871080</v>
      </c>
      <c r="H6063" s="278">
        <v>45987</v>
      </c>
      <c r="I6063" s="278"/>
      <c r="K6063" s="57"/>
      <c r="L6063" s="57"/>
      <c r="M6063" s="274"/>
      <c r="N6063" s="274"/>
      <c r="O6063" s="57"/>
    </row>
    <row r="6064" spans="1:15">
      <c r="A6064" s="57"/>
      <c r="B6064" s="278">
        <v>49068</v>
      </c>
      <c r="C6064" s="283">
        <f t="shared" si="93"/>
        <v>9900262520</v>
      </c>
      <c r="D6064" s="57"/>
      <c r="E6064" s="57"/>
      <c r="F6064" s="279">
        <v>361572408</v>
      </c>
      <c r="G6064" s="286">
        <v>833888498</v>
      </c>
      <c r="H6064" s="278">
        <v>45886</v>
      </c>
      <c r="I6064" s="278"/>
      <c r="K6064" s="57"/>
      <c r="L6064" s="57"/>
      <c r="M6064" s="274"/>
      <c r="N6064" s="274"/>
      <c r="O6064" s="57"/>
    </row>
    <row r="6065" spans="1:15">
      <c r="A6065" s="57"/>
      <c r="B6065" s="278">
        <v>49069</v>
      </c>
      <c r="C6065" s="283">
        <f t="shared" si="93"/>
        <v>9843818449</v>
      </c>
      <c r="D6065" s="57"/>
      <c r="E6065" s="57"/>
      <c r="F6065" s="279">
        <v>305128337</v>
      </c>
      <c r="G6065" s="286">
        <v>833896804</v>
      </c>
      <c r="H6065" s="278">
        <v>46385</v>
      </c>
      <c r="I6065" s="278"/>
      <c r="K6065" s="57"/>
      <c r="L6065" s="57"/>
      <c r="M6065" s="274"/>
      <c r="N6065" s="274"/>
      <c r="O6065" s="57"/>
    </row>
    <row r="6066" spans="1:15">
      <c r="A6066" s="57"/>
      <c r="B6066" s="278">
        <v>49070</v>
      </c>
      <c r="C6066" s="283">
        <f t="shared" si="93"/>
        <v>9935220385</v>
      </c>
      <c r="D6066" s="57"/>
      <c r="E6066" s="57"/>
      <c r="F6066" s="279">
        <v>396530273</v>
      </c>
      <c r="G6066" s="286">
        <v>834166488</v>
      </c>
      <c r="H6066" s="278">
        <v>43194</v>
      </c>
      <c r="I6066" s="278"/>
      <c r="K6066" s="57"/>
      <c r="L6066" s="57"/>
      <c r="M6066" s="274"/>
      <c r="N6066" s="274"/>
      <c r="O6066" s="57"/>
    </row>
    <row r="6067" spans="1:15">
      <c r="A6067" s="57"/>
      <c r="B6067" s="278">
        <v>49071</v>
      </c>
      <c r="C6067" s="283">
        <f t="shared" si="93"/>
        <v>10161403749</v>
      </c>
      <c r="D6067" s="57"/>
      <c r="E6067" s="57"/>
      <c r="F6067" s="279">
        <v>622713637</v>
      </c>
      <c r="G6067" s="286">
        <v>834167700</v>
      </c>
      <c r="H6067" s="278">
        <v>45557</v>
      </c>
      <c r="I6067" s="278"/>
      <c r="K6067" s="57"/>
      <c r="L6067" s="57"/>
      <c r="M6067" s="274"/>
      <c r="N6067" s="274"/>
      <c r="O6067" s="57"/>
    </row>
    <row r="6068" spans="1:15">
      <c r="A6068" s="57"/>
      <c r="B6068" s="278">
        <v>49072</v>
      </c>
      <c r="C6068" s="283">
        <f t="shared" si="93"/>
        <v>10482111893</v>
      </c>
      <c r="D6068" s="57"/>
      <c r="E6068" s="57"/>
      <c r="F6068" s="279">
        <v>943421781</v>
      </c>
      <c r="G6068" s="286">
        <v>834559898</v>
      </c>
      <c r="H6068" s="278">
        <v>43770</v>
      </c>
      <c r="I6068" s="278"/>
      <c r="K6068" s="57"/>
      <c r="L6068" s="57"/>
      <c r="M6068" s="274"/>
      <c r="N6068" s="274"/>
      <c r="O6068" s="57"/>
    </row>
    <row r="6069" spans="1:15">
      <c r="A6069" s="57"/>
      <c r="B6069" s="278">
        <v>49073</v>
      </c>
      <c r="C6069" s="283">
        <f t="shared" si="93"/>
        <v>10303920735</v>
      </c>
      <c r="D6069" s="57"/>
      <c r="E6069" s="57"/>
      <c r="F6069" s="279">
        <v>765230623</v>
      </c>
      <c r="G6069" s="286">
        <v>834713807</v>
      </c>
      <c r="H6069" s="278">
        <v>50103</v>
      </c>
      <c r="I6069" s="278"/>
      <c r="K6069" s="57"/>
      <c r="L6069" s="57"/>
      <c r="M6069" s="274"/>
      <c r="N6069" s="274"/>
      <c r="O6069" s="57"/>
    </row>
    <row r="6070" spans="1:15">
      <c r="A6070" s="57"/>
      <c r="B6070" s="278">
        <v>49074</v>
      </c>
      <c r="C6070" s="283">
        <f t="shared" si="93"/>
        <v>10077669255</v>
      </c>
      <c r="D6070" s="57"/>
      <c r="E6070" s="57"/>
      <c r="F6070" s="279">
        <v>538979143</v>
      </c>
      <c r="G6070" s="286">
        <v>834940487</v>
      </c>
      <c r="H6070" s="278">
        <v>47327</v>
      </c>
      <c r="I6070" s="278"/>
      <c r="K6070" s="57"/>
      <c r="L6070" s="57"/>
      <c r="M6070" s="274"/>
      <c r="N6070" s="274"/>
      <c r="O6070" s="57"/>
    </row>
    <row r="6071" spans="1:15">
      <c r="A6071" s="57"/>
      <c r="B6071" s="278">
        <v>49075</v>
      </c>
      <c r="C6071" s="283">
        <f t="shared" si="93"/>
        <v>9867040365</v>
      </c>
      <c r="D6071" s="57"/>
      <c r="E6071" s="57"/>
      <c r="F6071" s="279">
        <v>328350253</v>
      </c>
      <c r="G6071" s="286">
        <v>835000121</v>
      </c>
      <c r="H6071" s="278">
        <v>44406</v>
      </c>
      <c r="I6071" s="278"/>
      <c r="K6071" s="57"/>
      <c r="L6071" s="57"/>
      <c r="M6071" s="274"/>
      <c r="N6071" s="274"/>
      <c r="O6071" s="57"/>
    </row>
    <row r="6072" spans="1:15">
      <c r="A6072" s="57"/>
      <c r="B6072" s="278">
        <v>49076</v>
      </c>
      <c r="C6072" s="283">
        <f t="shared" si="93"/>
        <v>10262391089</v>
      </c>
      <c r="D6072" s="57"/>
      <c r="E6072" s="57"/>
      <c r="F6072" s="279">
        <v>723700977</v>
      </c>
      <c r="G6072" s="286">
        <v>835275269</v>
      </c>
      <c r="H6072" s="278">
        <v>43978</v>
      </c>
      <c r="I6072" s="278"/>
      <c r="K6072" s="57"/>
      <c r="L6072" s="57"/>
      <c r="M6072" s="274"/>
      <c r="N6072" s="274"/>
      <c r="O6072" s="57"/>
    </row>
    <row r="6073" spans="1:15">
      <c r="A6073" s="57"/>
      <c r="B6073" s="278">
        <v>49077</v>
      </c>
      <c r="C6073" s="283">
        <f t="shared" si="93"/>
        <v>9974923238</v>
      </c>
      <c r="D6073" s="57"/>
      <c r="E6073" s="57"/>
      <c r="F6073" s="279">
        <v>436233126</v>
      </c>
      <c r="G6073" s="286">
        <v>835465363</v>
      </c>
      <c r="H6073" s="278">
        <v>48815</v>
      </c>
      <c r="I6073" s="278"/>
      <c r="K6073" s="57"/>
      <c r="L6073" s="57"/>
      <c r="M6073" s="274"/>
      <c r="N6073" s="274"/>
      <c r="O6073" s="57"/>
    </row>
    <row r="6074" spans="1:15">
      <c r="A6074" s="57"/>
      <c r="B6074" s="278">
        <v>49078</v>
      </c>
      <c r="C6074" s="283">
        <f t="shared" si="93"/>
        <v>9654275619</v>
      </c>
      <c r="D6074" s="57"/>
      <c r="E6074" s="57"/>
      <c r="F6074" s="279">
        <v>115585507</v>
      </c>
      <c r="G6074" s="286">
        <v>835608083</v>
      </c>
      <c r="H6074" s="278">
        <v>43752</v>
      </c>
      <c r="I6074" s="278"/>
      <c r="K6074" s="57"/>
      <c r="L6074" s="57"/>
      <c r="M6074" s="274"/>
      <c r="N6074" s="274"/>
      <c r="O6074" s="57"/>
    </row>
    <row r="6075" spans="1:15">
      <c r="A6075" s="57"/>
      <c r="B6075" s="278">
        <v>49079</v>
      </c>
      <c r="C6075" s="283">
        <f t="shared" si="93"/>
        <v>9754810764</v>
      </c>
      <c r="D6075" s="57"/>
      <c r="E6075" s="57"/>
      <c r="F6075" s="279">
        <v>216120652</v>
      </c>
      <c r="G6075" s="286">
        <v>835711498</v>
      </c>
      <c r="H6075" s="278">
        <v>45691</v>
      </c>
      <c r="I6075" s="278"/>
      <c r="K6075" s="57"/>
      <c r="L6075" s="57"/>
      <c r="M6075" s="274"/>
      <c r="N6075" s="274"/>
      <c r="O6075" s="57"/>
    </row>
    <row r="6076" spans="1:15">
      <c r="A6076" s="57"/>
      <c r="B6076" s="278">
        <v>49080</v>
      </c>
      <c r="C6076" s="283">
        <f t="shared" si="93"/>
        <v>10090563617</v>
      </c>
      <c r="D6076" s="57"/>
      <c r="E6076" s="57"/>
      <c r="F6076" s="279">
        <v>551873505</v>
      </c>
      <c r="G6076" s="286">
        <v>835757551</v>
      </c>
      <c r="H6076" s="278">
        <v>43108</v>
      </c>
      <c r="I6076" s="278"/>
      <c r="K6076" s="57"/>
      <c r="L6076" s="57"/>
      <c r="M6076" s="274"/>
      <c r="N6076" s="274"/>
      <c r="O6076" s="57"/>
    </row>
    <row r="6077" spans="1:15">
      <c r="A6077" s="57"/>
      <c r="B6077" s="278">
        <v>49081</v>
      </c>
      <c r="C6077" s="283">
        <f t="shared" si="93"/>
        <v>10447233711</v>
      </c>
      <c r="D6077" s="57"/>
      <c r="E6077" s="57"/>
      <c r="F6077" s="279">
        <v>908543599</v>
      </c>
      <c r="G6077" s="286">
        <v>835786401</v>
      </c>
      <c r="H6077" s="278">
        <v>44360</v>
      </c>
      <c r="I6077" s="278"/>
      <c r="K6077" s="57"/>
      <c r="L6077" s="57"/>
      <c r="M6077" s="274"/>
      <c r="N6077" s="274"/>
      <c r="O6077" s="57"/>
    </row>
    <row r="6078" spans="1:15">
      <c r="A6078" s="57"/>
      <c r="B6078" s="278">
        <v>49082</v>
      </c>
      <c r="C6078" s="283">
        <f t="shared" si="93"/>
        <v>10315042834</v>
      </c>
      <c r="D6078" s="57"/>
      <c r="E6078" s="57"/>
      <c r="F6078" s="279">
        <v>776352722</v>
      </c>
      <c r="G6078" s="286">
        <v>835816101</v>
      </c>
      <c r="H6078" s="278">
        <v>46991</v>
      </c>
      <c r="I6078" s="278"/>
      <c r="K6078" s="57"/>
      <c r="L6078" s="57"/>
      <c r="M6078" s="274"/>
      <c r="N6078" s="274"/>
      <c r="O6078" s="57"/>
    </row>
    <row r="6079" spans="1:15">
      <c r="A6079" s="57"/>
      <c r="B6079" s="278">
        <v>49083</v>
      </c>
      <c r="C6079" s="283">
        <f t="shared" si="93"/>
        <v>10038260165</v>
      </c>
      <c r="D6079" s="57"/>
      <c r="E6079" s="57"/>
      <c r="F6079" s="279">
        <v>499570053</v>
      </c>
      <c r="G6079" s="286">
        <v>836094511</v>
      </c>
      <c r="H6079" s="278">
        <v>47777</v>
      </c>
      <c r="I6079" s="278"/>
      <c r="K6079" s="57"/>
      <c r="L6079" s="57"/>
      <c r="M6079" s="274"/>
      <c r="N6079" s="274"/>
      <c r="O6079" s="57"/>
    </row>
    <row r="6080" spans="1:15">
      <c r="A6080" s="57"/>
      <c r="B6080" s="278">
        <v>49084</v>
      </c>
      <c r="C6080" s="283">
        <f t="shared" si="93"/>
        <v>10087366013</v>
      </c>
      <c r="D6080" s="57"/>
      <c r="E6080" s="57"/>
      <c r="F6080" s="279">
        <v>548675901</v>
      </c>
      <c r="G6080" s="286">
        <v>836107805</v>
      </c>
      <c r="H6080" s="278">
        <v>48726</v>
      </c>
      <c r="I6080" s="278"/>
      <c r="K6080" s="57"/>
      <c r="L6080" s="57"/>
      <c r="M6080" s="274"/>
      <c r="N6080" s="274"/>
      <c r="O6080" s="57"/>
    </row>
    <row r="6081" spans="1:15">
      <c r="A6081" s="57"/>
      <c r="B6081" s="278">
        <v>49085</v>
      </c>
      <c r="C6081" s="283">
        <f t="shared" si="93"/>
        <v>10291732320</v>
      </c>
      <c r="D6081" s="57"/>
      <c r="E6081" s="57"/>
      <c r="F6081" s="279">
        <v>753042208</v>
      </c>
      <c r="G6081" s="286">
        <v>836298319</v>
      </c>
      <c r="H6081" s="278">
        <v>45324</v>
      </c>
      <c r="I6081" s="278"/>
      <c r="K6081" s="57"/>
      <c r="L6081" s="57"/>
      <c r="M6081" s="274"/>
      <c r="N6081" s="274"/>
      <c r="O6081" s="57"/>
    </row>
    <row r="6082" spans="1:15">
      <c r="A6082" s="57"/>
      <c r="B6082" s="278">
        <v>49086</v>
      </c>
      <c r="C6082" s="283">
        <f t="shared" si="93"/>
        <v>9922915690</v>
      </c>
      <c r="D6082" s="57"/>
      <c r="E6082" s="57"/>
      <c r="F6082" s="279">
        <v>384225578</v>
      </c>
      <c r="G6082" s="286">
        <v>836375794</v>
      </c>
      <c r="H6082" s="278">
        <v>44267</v>
      </c>
      <c r="I6082" s="278"/>
      <c r="K6082" s="57"/>
      <c r="L6082" s="57"/>
      <c r="M6082" s="274"/>
      <c r="N6082" s="274"/>
      <c r="O6082" s="57"/>
    </row>
    <row r="6083" spans="1:15">
      <c r="A6083" s="57"/>
      <c r="B6083" s="278">
        <v>49087</v>
      </c>
      <c r="C6083" s="283">
        <f t="shared" si="93"/>
        <v>10105546763</v>
      </c>
      <c r="D6083" s="57"/>
      <c r="E6083" s="57"/>
      <c r="F6083" s="279">
        <v>566856651</v>
      </c>
      <c r="G6083" s="286">
        <v>836460790</v>
      </c>
      <c r="H6083" s="278">
        <v>49939</v>
      </c>
      <c r="I6083" s="278"/>
      <c r="K6083" s="57"/>
      <c r="L6083" s="57"/>
      <c r="M6083" s="274"/>
      <c r="N6083" s="274"/>
      <c r="O6083" s="57"/>
    </row>
    <row r="6084" spans="1:15">
      <c r="A6084" s="57"/>
      <c r="B6084" s="278">
        <v>49088</v>
      </c>
      <c r="C6084" s="283">
        <f t="shared" si="93"/>
        <v>9869102165</v>
      </c>
      <c r="D6084" s="57"/>
      <c r="E6084" s="57"/>
      <c r="F6084" s="279">
        <v>330412053</v>
      </c>
      <c r="G6084" s="286">
        <v>836474904</v>
      </c>
      <c r="H6084" s="278">
        <v>43266</v>
      </c>
      <c r="I6084" s="278"/>
      <c r="K6084" s="57"/>
      <c r="L6084" s="57"/>
      <c r="M6084" s="274"/>
      <c r="N6084" s="274"/>
      <c r="O6084" s="57"/>
    </row>
    <row r="6085" spans="1:15">
      <c r="A6085" s="57"/>
      <c r="B6085" s="278">
        <v>49089</v>
      </c>
      <c r="C6085" s="283">
        <f t="shared" si="93"/>
        <v>9986133086</v>
      </c>
      <c r="D6085" s="57"/>
      <c r="E6085" s="57"/>
      <c r="F6085" s="279">
        <v>447442974</v>
      </c>
      <c r="G6085" s="286">
        <v>836592168</v>
      </c>
      <c r="H6085" s="278">
        <v>46199</v>
      </c>
      <c r="I6085" s="278"/>
      <c r="K6085" s="57"/>
      <c r="L6085" s="57"/>
      <c r="M6085" s="274"/>
      <c r="N6085" s="274"/>
      <c r="O6085" s="57"/>
    </row>
    <row r="6086" spans="1:15">
      <c r="A6086" s="57"/>
      <c r="B6086" s="278">
        <v>49090</v>
      </c>
      <c r="C6086" s="283">
        <f t="shared" si="93"/>
        <v>10044784868</v>
      </c>
      <c r="D6086" s="57"/>
      <c r="E6086" s="57"/>
      <c r="F6086" s="279">
        <v>506094756</v>
      </c>
      <c r="G6086" s="286">
        <v>836838827</v>
      </c>
      <c r="H6086" s="278">
        <v>43761</v>
      </c>
      <c r="I6086" s="278"/>
      <c r="K6086" s="57"/>
      <c r="L6086" s="57"/>
      <c r="M6086" s="274"/>
      <c r="N6086" s="274"/>
      <c r="O6086" s="57"/>
    </row>
    <row r="6087" spans="1:15">
      <c r="A6087" s="57"/>
      <c r="B6087" s="278">
        <v>49091</v>
      </c>
      <c r="C6087" s="283">
        <f t="shared" si="93"/>
        <v>10232509941</v>
      </c>
      <c r="D6087" s="57"/>
      <c r="E6087" s="57"/>
      <c r="F6087" s="279">
        <v>693819829</v>
      </c>
      <c r="G6087" s="286">
        <v>836939231</v>
      </c>
      <c r="H6087" s="278">
        <v>43018</v>
      </c>
      <c r="I6087" s="278"/>
      <c r="K6087" s="57"/>
      <c r="L6087" s="57"/>
      <c r="M6087" s="274"/>
      <c r="N6087" s="274"/>
      <c r="O6087" s="57"/>
    </row>
    <row r="6088" spans="1:15">
      <c r="A6088" s="57"/>
      <c r="B6088" s="278">
        <v>49092</v>
      </c>
      <c r="C6088" s="283">
        <f t="shared" si="93"/>
        <v>9913929980</v>
      </c>
      <c r="D6088" s="57"/>
      <c r="E6088" s="57"/>
      <c r="F6088" s="279">
        <v>375239868</v>
      </c>
      <c r="G6088" s="286">
        <v>837048052</v>
      </c>
      <c r="H6088" s="278">
        <v>44685</v>
      </c>
      <c r="I6088" s="278"/>
      <c r="K6088" s="57"/>
      <c r="L6088" s="57"/>
      <c r="M6088" s="274"/>
      <c r="N6088" s="274"/>
      <c r="O6088" s="57"/>
    </row>
    <row r="6089" spans="1:15">
      <c r="A6089" s="57"/>
      <c r="B6089" s="278">
        <v>49093</v>
      </c>
      <c r="C6089" s="283">
        <f t="shared" si="93"/>
        <v>9953278035</v>
      </c>
      <c r="D6089" s="57"/>
      <c r="E6089" s="57"/>
      <c r="F6089" s="279">
        <v>414587923</v>
      </c>
      <c r="G6089" s="286">
        <v>837118048</v>
      </c>
      <c r="H6089" s="278">
        <v>43037</v>
      </c>
      <c r="I6089" s="278"/>
      <c r="K6089" s="57"/>
      <c r="L6089" s="57"/>
      <c r="M6089" s="274"/>
      <c r="N6089" s="274"/>
      <c r="O6089" s="57"/>
    </row>
    <row r="6090" spans="1:15">
      <c r="A6090" s="57"/>
      <c r="B6090" s="278">
        <v>49094</v>
      </c>
      <c r="C6090" s="283">
        <f t="shared" si="93"/>
        <v>10286673179</v>
      </c>
      <c r="D6090" s="57"/>
      <c r="E6090" s="57"/>
      <c r="F6090" s="279">
        <v>747983067</v>
      </c>
      <c r="G6090" s="286">
        <v>837163423</v>
      </c>
      <c r="H6090" s="278">
        <v>47566</v>
      </c>
      <c r="I6090" s="278"/>
      <c r="K6090" s="57"/>
      <c r="L6090" s="57"/>
      <c r="M6090" s="274"/>
      <c r="N6090" s="274"/>
      <c r="O6090" s="57"/>
    </row>
    <row r="6091" spans="1:15">
      <c r="A6091" s="57"/>
      <c r="B6091" s="278">
        <v>49095</v>
      </c>
      <c r="C6091" s="283">
        <f t="shared" si="93"/>
        <v>10525794187</v>
      </c>
      <c r="D6091" s="57"/>
      <c r="E6091" s="57"/>
      <c r="F6091" s="279">
        <v>987104075</v>
      </c>
      <c r="G6091" s="286">
        <v>837247584</v>
      </c>
      <c r="H6091" s="278">
        <v>47518</v>
      </c>
      <c r="I6091" s="278"/>
      <c r="K6091" s="57"/>
      <c r="L6091" s="57"/>
      <c r="M6091" s="274"/>
      <c r="N6091" s="274"/>
      <c r="O6091" s="57"/>
    </row>
    <row r="6092" spans="1:15">
      <c r="A6092" s="57"/>
      <c r="B6092" s="278">
        <v>49096</v>
      </c>
      <c r="C6092" s="283">
        <f t="shared" si="93"/>
        <v>9686590707</v>
      </c>
      <c r="D6092" s="57"/>
      <c r="E6092" s="57"/>
      <c r="F6092" s="279">
        <v>147900595</v>
      </c>
      <c r="G6092" s="286">
        <v>837678025</v>
      </c>
      <c r="H6092" s="278">
        <v>46895</v>
      </c>
      <c r="I6092" s="278"/>
      <c r="K6092" s="57"/>
      <c r="L6092" s="57"/>
      <c r="M6092" s="274"/>
      <c r="N6092" s="274"/>
      <c r="O6092" s="57"/>
    </row>
    <row r="6093" spans="1:15">
      <c r="A6093" s="57"/>
      <c r="B6093" s="278">
        <v>49097</v>
      </c>
      <c r="C6093" s="283">
        <f t="shared" si="93"/>
        <v>9892788920</v>
      </c>
      <c r="D6093" s="57"/>
      <c r="E6093" s="57"/>
      <c r="F6093" s="279">
        <v>354098808</v>
      </c>
      <c r="G6093" s="286">
        <v>837794228</v>
      </c>
      <c r="H6093" s="278">
        <v>49191</v>
      </c>
      <c r="I6093" s="278"/>
      <c r="K6093" s="57"/>
      <c r="L6093" s="57"/>
      <c r="M6093" s="274"/>
      <c r="N6093" s="274"/>
      <c r="O6093" s="57"/>
    </row>
    <row r="6094" spans="1:15">
      <c r="A6094" s="57"/>
      <c r="B6094" s="278">
        <v>49098</v>
      </c>
      <c r="C6094" s="283">
        <f t="shared" si="93"/>
        <v>10363527443</v>
      </c>
      <c r="D6094" s="57"/>
      <c r="E6094" s="57"/>
      <c r="F6094" s="279">
        <v>824837331</v>
      </c>
      <c r="G6094" s="286">
        <v>837985201</v>
      </c>
      <c r="H6094" s="278">
        <v>49295</v>
      </c>
      <c r="I6094" s="278"/>
      <c r="K6094" s="57"/>
      <c r="L6094" s="57"/>
      <c r="M6094" s="274"/>
      <c r="N6094" s="274"/>
      <c r="O6094" s="57"/>
    </row>
    <row r="6095" spans="1:15">
      <c r="A6095" s="57"/>
      <c r="B6095" s="278">
        <v>49099</v>
      </c>
      <c r="C6095" s="283">
        <f t="shared" si="93"/>
        <v>10299192471</v>
      </c>
      <c r="D6095" s="57"/>
      <c r="E6095" s="57"/>
      <c r="F6095" s="279">
        <v>760502359</v>
      </c>
      <c r="G6095" s="286">
        <v>838006187</v>
      </c>
      <c r="H6095" s="278">
        <v>43538</v>
      </c>
      <c r="I6095" s="278"/>
      <c r="K6095" s="57"/>
      <c r="L6095" s="57"/>
      <c r="M6095" s="274"/>
      <c r="N6095" s="274"/>
      <c r="O6095" s="57"/>
    </row>
    <row r="6096" spans="1:15">
      <c r="A6096" s="57"/>
      <c r="B6096" s="278">
        <v>49100</v>
      </c>
      <c r="C6096" s="283">
        <f t="shared" si="93"/>
        <v>9753895951</v>
      </c>
      <c r="D6096" s="57"/>
      <c r="E6096" s="57"/>
      <c r="F6096" s="279">
        <v>215205839</v>
      </c>
      <c r="G6096" s="286">
        <v>838089763</v>
      </c>
      <c r="H6096" s="278">
        <v>44388</v>
      </c>
      <c r="I6096" s="278"/>
      <c r="K6096" s="57"/>
      <c r="L6096" s="57"/>
      <c r="M6096" s="274"/>
      <c r="N6096" s="274"/>
      <c r="O6096" s="57"/>
    </row>
    <row r="6097" spans="1:15">
      <c r="A6097" s="57"/>
      <c r="B6097" s="278">
        <v>49101</v>
      </c>
      <c r="C6097" s="283">
        <f t="shared" si="93"/>
        <v>9648519274</v>
      </c>
      <c r="D6097" s="57"/>
      <c r="E6097" s="57"/>
      <c r="F6097" s="279">
        <v>109829162</v>
      </c>
      <c r="G6097" s="286">
        <v>838244394</v>
      </c>
      <c r="H6097" s="278">
        <v>48762</v>
      </c>
      <c r="I6097" s="278"/>
      <c r="K6097" s="57"/>
      <c r="L6097" s="57"/>
      <c r="M6097" s="274"/>
      <c r="N6097" s="274"/>
      <c r="O6097" s="57"/>
    </row>
    <row r="6098" spans="1:15">
      <c r="A6098" s="57"/>
      <c r="B6098" s="278">
        <v>49102</v>
      </c>
      <c r="C6098" s="283">
        <f t="shared" si="93"/>
        <v>10103745357</v>
      </c>
      <c r="D6098" s="57"/>
      <c r="E6098" s="57"/>
      <c r="F6098" s="279">
        <v>565055245</v>
      </c>
      <c r="G6098" s="286">
        <v>838270078</v>
      </c>
      <c r="H6098" s="278">
        <v>49067</v>
      </c>
      <c r="I6098" s="278"/>
      <c r="K6098" s="57"/>
      <c r="L6098" s="57"/>
      <c r="M6098" s="274"/>
      <c r="N6098" s="274"/>
      <c r="O6098" s="57"/>
    </row>
    <row r="6099" spans="1:15">
      <c r="A6099" s="57"/>
      <c r="B6099" s="278">
        <v>49103</v>
      </c>
      <c r="C6099" s="283">
        <f t="shared" si="93"/>
        <v>9822547872</v>
      </c>
      <c r="D6099" s="57"/>
      <c r="E6099" s="57"/>
      <c r="F6099" s="279">
        <v>283857760</v>
      </c>
      <c r="G6099" s="286">
        <v>838327893</v>
      </c>
      <c r="H6099" s="278">
        <v>48957</v>
      </c>
      <c r="I6099" s="278"/>
      <c r="K6099" s="57"/>
      <c r="L6099" s="57"/>
      <c r="M6099" s="274"/>
      <c r="N6099" s="274"/>
      <c r="O6099" s="57"/>
    </row>
    <row r="6100" spans="1:15">
      <c r="A6100" s="57"/>
      <c r="B6100" s="278">
        <v>49104</v>
      </c>
      <c r="C6100" s="283">
        <f t="shared" si="93"/>
        <v>9911232016</v>
      </c>
      <c r="D6100" s="57"/>
      <c r="E6100" s="57"/>
      <c r="F6100" s="279">
        <v>372541904</v>
      </c>
      <c r="G6100" s="286">
        <v>838410203</v>
      </c>
      <c r="H6100" s="278">
        <v>45902</v>
      </c>
      <c r="I6100" s="278"/>
      <c r="K6100" s="57"/>
      <c r="L6100" s="57"/>
      <c r="M6100" s="274"/>
      <c r="N6100" s="274"/>
      <c r="O6100" s="57"/>
    </row>
    <row r="6101" spans="1:15">
      <c r="A6101" s="57"/>
      <c r="B6101" s="278">
        <v>49105</v>
      </c>
      <c r="C6101" s="283">
        <f t="shared" si="93"/>
        <v>10038690706</v>
      </c>
      <c r="D6101" s="57"/>
      <c r="E6101" s="57"/>
      <c r="F6101" s="279">
        <v>500000594</v>
      </c>
      <c r="G6101" s="286">
        <v>838562207</v>
      </c>
      <c r="H6101" s="278">
        <v>49282</v>
      </c>
      <c r="I6101" s="278"/>
      <c r="K6101" s="57"/>
      <c r="L6101" s="57"/>
      <c r="M6101" s="274"/>
      <c r="N6101" s="274"/>
      <c r="O6101" s="57"/>
    </row>
    <row r="6102" spans="1:15">
      <c r="A6102" s="57"/>
      <c r="B6102" s="278">
        <v>49106</v>
      </c>
      <c r="C6102" s="283">
        <f t="shared" si="93"/>
        <v>10202059690</v>
      </c>
      <c r="D6102" s="57"/>
      <c r="E6102" s="57"/>
      <c r="F6102" s="279">
        <v>663369578</v>
      </c>
      <c r="G6102" s="286">
        <v>838613479</v>
      </c>
      <c r="H6102" s="278">
        <v>48196</v>
      </c>
      <c r="I6102" s="278"/>
      <c r="K6102" s="57"/>
      <c r="L6102" s="57"/>
      <c r="M6102" s="274"/>
      <c r="N6102" s="274"/>
      <c r="O6102" s="57"/>
    </row>
    <row r="6103" spans="1:15">
      <c r="A6103" s="57"/>
      <c r="B6103" s="278">
        <v>49107</v>
      </c>
      <c r="C6103" s="283">
        <f t="shared" si="93"/>
        <v>10486416788</v>
      </c>
      <c r="D6103" s="57"/>
      <c r="E6103" s="57"/>
      <c r="F6103" s="279">
        <v>947726676</v>
      </c>
      <c r="G6103" s="286">
        <v>838621527</v>
      </c>
      <c r="H6103" s="278">
        <v>46998</v>
      </c>
      <c r="I6103" s="278"/>
      <c r="K6103" s="57"/>
      <c r="L6103" s="57"/>
      <c r="M6103" s="274"/>
      <c r="N6103" s="274"/>
      <c r="O6103" s="57"/>
    </row>
    <row r="6104" spans="1:15">
      <c r="A6104" s="57"/>
      <c r="B6104" s="278">
        <v>49108</v>
      </c>
      <c r="C6104" s="283">
        <f t="shared" si="93"/>
        <v>10134487032</v>
      </c>
      <c r="D6104" s="57"/>
      <c r="E6104" s="57"/>
      <c r="F6104" s="279">
        <v>595796920</v>
      </c>
      <c r="G6104" s="286">
        <v>838827058</v>
      </c>
      <c r="H6104" s="278">
        <v>47229</v>
      </c>
      <c r="I6104" s="278"/>
      <c r="K6104" s="57"/>
      <c r="L6104" s="57"/>
      <c r="M6104" s="274"/>
      <c r="N6104" s="274"/>
      <c r="O6104" s="57"/>
    </row>
    <row r="6105" spans="1:15">
      <c r="A6105" s="57"/>
      <c r="B6105" s="278">
        <v>49109</v>
      </c>
      <c r="C6105" s="283">
        <f t="shared" si="93"/>
        <v>10210479733</v>
      </c>
      <c r="D6105" s="57"/>
      <c r="E6105" s="57"/>
      <c r="F6105" s="279">
        <v>671789621</v>
      </c>
      <c r="G6105" s="286">
        <v>838833610</v>
      </c>
      <c r="H6105" s="278">
        <v>46341</v>
      </c>
      <c r="I6105" s="278"/>
      <c r="K6105" s="57"/>
      <c r="L6105" s="57"/>
      <c r="M6105" s="274"/>
      <c r="N6105" s="274"/>
      <c r="O6105" s="57"/>
    </row>
    <row r="6106" spans="1:15">
      <c r="A6106" s="57"/>
      <c r="B6106" s="278">
        <v>49110</v>
      </c>
      <c r="C6106" s="283">
        <f t="shared" si="93"/>
        <v>9906488854</v>
      </c>
      <c r="D6106" s="57"/>
      <c r="E6106" s="57"/>
      <c r="F6106" s="279">
        <v>367798742</v>
      </c>
      <c r="G6106" s="286">
        <v>838918968</v>
      </c>
      <c r="H6106" s="278">
        <v>46665</v>
      </c>
      <c r="I6106" s="278"/>
      <c r="K6106" s="57"/>
      <c r="L6106" s="57"/>
      <c r="M6106" s="274"/>
      <c r="N6106" s="274"/>
      <c r="O6106" s="57"/>
    </row>
    <row r="6107" spans="1:15">
      <c r="A6107" s="57"/>
      <c r="B6107" s="278">
        <v>49111</v>
      </c>
      <c r="C6107" s="283">
        <f t="shared" si="93"/>
        <v>9840092440</v>
      </c>
      <c r="D6107" s="57"/>
      <c r="E6107" s="57"/>
      <c r="F6107" s="279">
        <v>301402328</v>
      </c>
      <c r="G6107" s="286">
        <v>839059603</v>
      </c>
      <c r="H6107" s="278">
        <v>44065</v>
      </c>
      <c r="I6107" s="278"/>
      <c r="K6107" s="57"/>
      <c r="L6107" s="57"/>
      <c r="M6107" s="274"/>
      <c r="N6107" s="274"/>
      <c r="O6107" s="57"/>
    </row>
    <row r="6108" spans="1:15">
      <c r="A6108" s="57"/>
      <c r="B6108" s="278">
        <v>49112</v>
      </c>
      <c r="C6108" s="283">
        <f t="shared" si="93"/>
        <v>10233193568</v>
      </c>
      <c r="D6108" s="57"/>
      <c r="E6108" s="57"/>
      <c r="F6108" s="279">
        <v>694503456</v>
      </c>
      <c r="G6108" s="286">
        <v>839214483</v>
      </c>
      <c r="H6108" s="278">
        <v>48703</v>
      </c>
      <c r="I6108" s="278"/>
      <c r="K6108" s="57"/>
      <c r="L6108" s="57"/>
      <c r="M6108" s="274"/>
      <c r="N6108" s="274"/>
      <c r="O6108" s="57"/>
    </row>
    <row r="6109" spans="1:15">
      <c r="A6109" s="57"/>
      <c r="B6109" s="278">
        <v>49113</v>
      </c>
      <c r="C6109" s="283">
        <f t="shared" si="93"/>
        <v>10055636353</v>
      </c>
      <c r="D6109" s="57"/>
      <c r="E6109" s="57"/>
      <c r="F6109" s="279">
        <v>516946241</v>
      </c>
      <c r="G6109" s="286">
        <v>839292105</v>
      </c>
      <c r="H6109" s="278">
        <v>49558</v>
      </c>
      <c r="I6109" s="278"/>
      <c r="K6109" s="57"/>
      <c r="L6109" s="57"/>
      <c r="M6109" s="274"/>
      <c r="N6109" s="274"/>
      <c r="O6109" s="57"/>
    </row>
    <row r="6110" spans="1:15">
      <c r="A6110" s="57"/>
      <c r="B6110" s="278">
        <v>49114</v>
      </c>
      <c r="C6110" s="283">
        <f t="shared" si="93"/>
        <v>10434095321</v>
      </c>
      <c r="D6110" s="57"/>
      <c r="E6110" s="57"/>
      <c r="F6110" s="279">
        <v>895405209</v>
      </c>
      <c r="G6110" s="286">
        <v>839326858</v>
      </c>
      <c r="H6110" s="278">
        <v>47506</v>
      </c>
      <c r="I6110" s="278"/>
      <c r="K6110" s="57"/>
      <c r="L6110" s="57"/>
      <c r="M6110" s="274"/>
      <c r="N6110" s="274"/>
      <c r="O6110" s="57"/>
    </row>
    <row r="6111" spans="1:15">
      <c r="A6111" s="57"/>
      <c r="B6111" s="278">
        <v>49115</v>
      </c>
      <c r="C6111" s="283">
        <f t="shared" si="93"/>
        <v>10124246057</v>
      </c>
      <c r="D6111" s="57"/>
      <c r="E6111" s="57"/>
      <c r="F6111" s="279">
        <v>585555945</v>
      </c>
      <c r="G6111" s="286">
        <v>839465691</v>
      </c>
      <c r="H6111" s="278">
        <v>48458</v>
      </c>
      <c r="I6111" s="278"/>
      <c r="K6111" s="57"/>
      <c r="L6111" s="57"/>
      <c r="M6111" s="274"/>
      <c r="N6111" s="274"/>
      <c r="O6111" s="57"/>
    </row>
    <row r="6112" spans="1:15">
      <c r="A6112" s="57"/>
      <c r="B6112" s="278">
        <v>49116</v>
      </c>
      <c r="C6112" s="283">
        <f t="shared" ref="C6112:C6175" si="94">F6112+(F$88*28679+98765)+(G$88*6587+87654)+(E$88*9537+76543)+(J$88*5713+4528)</f>
        <v>10390934171</v>
      </c>
      <c r="D6112" s="57"/>
      <c r="E6112" s="57"/>
      <c r="F6112" s="279">
        <v>852244059</v>
      </c>
      <c r="G6112" s="286">
        <v>839896939</v>
      </c>
      <c r="H6112" s="278">
        <v>49953</v>
      </c>
      <c r="I6112" s="278"/>
      <c r="K6112" s="57"/>
      <c r="L6112" s="57"/>
      <c r="M6112" s="274"/>
      <c r="N6112" s="274"/>
      <c r="O6112" s="57"/>
    </row>
    <row r="6113" spans="1:15">
      <c r="A6113" s="57"/>
      <c r="B6113" s="278">
        <v>49117</v>
      </c>
      <c r="C6113" s="283">
        <f t="shared" si="94"/>
        <v>10043745798</v>
      </c>
      <c r="D6113" s="57"/>
      <c r="E6113" s="57"/>
      <c r="F6113" s="279">
        <v>505055686</v>
      </c>
      <c r="G6113" s="286">
        <v>840309457</v>
      </c>
      <c r="H6113" s="278">
        <v>49250</v>
      </c>
      <c r="I6113" s="278"/>
      <c r="K6113" s="57"/>
      <c r="L6113" s="57"/>
      <c r="M6113" s="274"/>
      <c r="N6113" s="274"/>
      <c r="O6113" s="57"/>
    </row>
    <row r="6114" spans="1:15">
      <c r="A6114" s="57"/>
      <c r="B6114" s="278">
        <v>49118</v>
      </c>
      <c r="C6114" s="283">
        <f t="shared" si="94"/>
        <v>10085159545</v>
      </c>
      <c r="D6114" s="57"/>
      <c r="E6114" s="57"/>
      <c r="F6114" s="279">
        <v>546469433</v>
      </c>
      <c r="G6114" s="286">
        <v>840438982</v>
      </c>
      <c r="H6114" s="278">
        <v>50086</v>
      </c>
      <c r="I6114" s="278"/>
      <c r="K6114" s="57"/>
      <c r="L6114" s="57"/>
      <c r="M6114" s="274"/>
      <c r="N6114" s="274"/>
      <c r="O6114" s="57"/>
    </row>
    <row r="6115" spans="1:15">
      <c r="A6115" s="57"/>
      <c r="B6115" s="278">
        <v>49119</v>
      </c>
      <c r="C6115" s="283">
        <f t="shared" si="94"/>
        <v>10288493522</v>
      </c>
      <c r="D6115" s="57"/>
      <c r="E6115" s="57"/>
      <c r="F6115" s="279">
        <v>749803410</v>
      </c>
      <c r="G6115" s="286">
        <v>840525818</v>
      </c>
      <c r="H6115" s="278">
        <v>48612</v>
      </c>
      <c r="I6115" s="278"/>
      <c r="K6115" s="57"/>
      <c r="L6115" s="57"/>
      <c r="M6115" s="274"/>
      <c r="N6115" s="274"/>
      <c r="O6115" s="57"/>
    </row>
    <row r="6116" spans="1:15">
      <c r="A6116" s="57"/>
      <c r="B6116" s="278">
        <v>49120</v>
      </c>
      <c r="C6116" s="283">
        <f t="shared" si="94"/>
        <v>9717670666</v>
      </c>
      <c r="D6116" s="57"/>
      <c r="E6116" s="57"/>
      <c r="F6116" s="279">
        <v>178980554</v>
      </c>
      <c r="G6116" s="286">
        <v>840638389</v>
      </c>
      <c r="H6116" s="278">
        <v>44505</v>
      </c>
      <c r="I6116" s="278"/>
      <c r="K6116" s="57"/>
      <c r="L6116" s="57"/>
      <c r="M6116" s="274"/>
      <c r="N6116" s="274"/>
      <c r="O6116" s="57"/>
    </row>
    <row r="6117" spans="1:15">
      <c r="A6117" s="57"/>
      <c r="B6117" s="278">
        <v>49121</v>
      </c>
      <c r="C6117" s="283">
        <f t="shared" si="94"/>
        <v>9880464520</v>
      </c>
      <c r="D6117" s="57"/>
      <c r="E6117" s="57"/>
      <c r="F6117" s="279">
        <v>341774408</v>
      </c>
      <c r="G6117" s="286">
        <v>840838683</v>
      </c>
      <c r="H6117" s="278">
        <v>45526</v>
      </c>
      <c r="I6117" s="278"/>
      <c r="K6117" s="57"/>
      <c r="L6117" s="57"/>
      <c r="M6117" s="274"/>
      <c r="N6117" s="274"/>
      <c r="O6117" s="57"/>
    </row>
    <row r="6118" spans="1:15">
      <c r="A6118" s="57"/>
      <c r="B6118" s="278">
        <v>49122</v>
      </c>
      <c r="C6118" s="283">
        <f t="shared" si="94"/>
        <v>9765642765</v>
      </c>
      <c r="D6118" s="57"/>
      <c r="E6118" s="57"/>
      <c r="F6118" s="279">
        <v>226952653</v>
      </c>
      <c r="G6118" s="286">
        <v>841014628</v>
      </c>
      <c r="H6118" s="278">
        <v>43540</v>
      </c>
      <c r="I6118" s="278"/>
      <c r="K6118" s="57"/>
      <c r="L6118" s="57"/>
      <c r="M6118" s="274"/>
      <c r="N6118" s="274"/>
      <c r="O6118" s="57"/>
    </row>
    <row r="6119" spans="1:15">
      <c r="A6119" s="57"/>
      <c r="B6119" s="278">
        <v>49123</v>
      </c>
      <c r="C6119" s="283">
        <f t="shared" si="94"/>
        <v>9722982983</v>
      </c>
      <c r="D6119" s="57"/>
      <c r="E6119" s="57"/>
      <c r="F6119" s="279">
        <v>184292871</v>
      </c>
      <c r="G6119" s="286">
        <v>841128028</v>
      </c>
      <c r="H6119" s="278">
        <v>45632</v>
      </c>
      <c r="I6119" s="278"/>
      <c r="K6119" s="57"/>
      <c r="L6119" s="57"/>
      <c r="M6119" s="274"/>
      <c r="N6119" s="274"/>
      <c r="O6119" s="57"/>
    </row>
    <row r="6120" spans="1:15">
      <c r="A6120" s="57"/>
      <c r="B6120" s="278">
        <v>49124</v>
      </c>
      <c r="C6120" s="283">
        <f t="shared" si="94"/>
        <v>10237458157</v>
      </c>
      <c r="D6120" s="57"/>
      <c r="E6120" s="57"/>
      <c r="F6120" s="279">
        <v>698768045</v>
      </c>
      <c r="G6120" s="286">
        <v>841166686</v>
      </c>
      <c r="H6120" s="278">
        <v>48846</v>
      </c>
      <c r="I6120" s="278"/>
      <c r="K6120" s="57"/>
      <c r="L6120" s="57"/>
      <c r="M6120" s="274"/>
      <c r="N6120" s="274"/>
      <c r="O6120" s="57"/>
    </row>
    <row r="6121" spans="1:15">
      <c r="A6121" s="57"/>
      <c r="B6121" s="278">
        <v>49125</v>
      </c>
      <c r="C6121" s="283">
        <f t="shared" si="94"/>
        <v>9971888760</v>
      </c>
      <c r="D6121" s="57"/>
      <c r="E6121" s="57"/>
      <c r="F6121" s="279">
        <v>433198648</v>
      </c>
      <c r="G6121" s="286">
        <v>841653520</v>
      </c>
      <c r="H6121" s="278">
        <v>45489</v>
      </c>
      <c r="I6121" s="278"/>
      <c r="K6121" s="57"/>
      <c r="L6121" s="57"/>
      <c r="M6121" s="274"/>
      <c r="N6121" s="274"/>
      <c r="O6121" s="57"/>
    </row>
    <row r="6122" spans="1:15">
      <c r="A6122" s="57"/>
      <c r="B6122" s="278">
        <v>49126</v>
      </c>
      <c r="C6122" s="283">
        <f t="shared" si="94"/>
        <v>9873328008</v>
      </c>
      <c r="D6122" s="57"/>
      <c r="E6122" s="57"/>
      <c r="F6122" s="279">
        <v>334637896</v>
      </c>
      <c r="G6122" s="286">
        <v>841977548</v>
      </c>
      <c r="H6122" s="278">
        <v>49536</v>
      </c>
      <c r="I6122" s="278"/>
      <c r="K6122" s="57"/>
      <c r="L6122" s="57"/>
      <c r="M6122" s="274"/>
      <c r="N6122" s="274"/>
      <c r="O6122" s="57"/>
    </row>
    <row r="6123" spans="1:15">
      <c r="A6123" s="57"/>
      <c r="B6123" s="278">
        <v>49127</v>
      </c>
      <c r="C6123" s="283">
        <f t="shared" si="94"/>
        <v>9754068623</v>
      </c>
      <c r="D6123" s="57"/>
      <c r="E6123" s="57"/>
      <c r="F6123" s="279">
        <v>215378511</v>
      </c>
      <c r="G6123" s="286">
        <v>842005892</v>
      </c>
      <c r="H6123" s="278">
        <v>48367</v>
      </c>
      <c r="I6123" s="278"/>
      <c r="K6123" s="57"/>
      <c r="L6123" s="57"/>
      <c r="M6123" s="274"/>
      <c r="N6123" s="274"/>
      <c r="O6123" s="57"/>
    </row>
    <row r="6124" spans="1:15">
      <c r="A6124" s="57"/>
      <c r="B6124" s="278">
        <v>49128</v>
      </c>
      <c r="C6124" s="283">
        <f t="shared" si="94"/>
        <v>9958147053</v>
      </c>
      <c r="D6124" s="57"/>
      <c r="E6124" s="57"/>
      <c r="F6124" s="279">
        <v>419456941</v>
      </c>
      <c r="G6124" s="286">
        <v>842021701</v>
      </c>
      <c r="H6124" s="278">
        <v>44298</v>
      </c>
      <c r="I6124" s="278"/>
      <c r="K6124" s="57"/>
      <c r="L6124" s="57"/>
      <c r="M6124" s="274"/>
      <c r="N6124" s="274"/>
      <c r="O6124" s="57"/>
    </row>
    <row r="6125" spans="1:15">
      <c r="A6125" s="57"/>
      <c r="B6125" s="278">
        <v>49129</v>
      </c>
      <c r="C6125" s="283">
        <f t="shared" si="94"/>
        <v>9682166147</v>
      </c>
      <c r="D6125" s="57"/>
      <c r="E6125" s="57"/>
      <c r="F6125" s="279">
        <v>143476035</v>
      </c>
      <c r="G6125" s="286">
        <v>842211481</v>
      </c>
      <c r="H6125" s="278">
        <v>43672</v>
      </c>
      <c r="I6125" s="278"/>
      <c r="K6125" s="57"/>
      <c r="L6125" s="57"/>
      <c r="M6125" s="274"/>
      <c r="N6125" s="274"/>
      <c r="O6125" s="57"/>
    </row>
    <row r="6126" spans="1:15">
      <c r="A6126" s="57"/>
      <c r="B6126" s="278">
        <v>49130</v>
      </c>
      <c r="C6126" s="283">
        <f t="shared" si="94"/>
        <v>9710466913</v>
      </c>
      <c r="D6126" s="57"/>
      <c r="E6126" s="57"/>
      <c r="F6126" s="279">
        <v>171776801</v>
      </c>
      <c r="G6126" s="286">
        <v>842412993</v>
      </c>
      <c r="H6126" s="278">
        <v>46655</v>
      </c>
      <c r="I6126" s="278"/>
      <c r="K6126" s="57"/>
      <c r="L6126" s="57"/>
      <c r="M6126" s="274"/>
      <c r="N6126" s="274"/>
      <c r="O6126" s="57"/>
    </row>
    <row r="6127" spans="1:15">
      <c r="A6127" s="57"/>
      <c r="B6127" s="278">
        <v>49131</v>
      </c>
      <c r="C6127" s="283">
        <f t="shared" si="94"/>
        <v>9832772517</v>
      </c>
      <c r="D6127" s="57"/>
      <c r="E6127" s="57"/>
      <c r="F6127" s="279">
        <v>294082405</v>
      </c>
      <c r="G6127" s="286">
        <v>842510016</v>
      </c>
      <c r="H6127" s="278">
        <v>47576</v>
      </c>
      <c r="I6127" s="278"/>
      <c r="K6127" s="57"/>
      <c r="L6127" s="57"/>
      <c r="M6127" s="274"/>
      <c r="N6127" s="274"/>
      <c r="O6127" s="57"/>
    </row>
    <row r="6128" spans="1:15">
      <c r="A6128" s="57"/>
      <c r="B6128" s="278">
        <v>49132</v>
      </c>
      <c r="C6128" s="283">
        <f t="shared" si="94"/>
        <v>9641615548</v>
      </c>
      <c r="D6128" s="57"/>
      <c r="E6128" s="57"/>
      <c r="F6128" s="279">
        <v>102925436</v>
      </c>
      <c r="G6128" s="286">
        <v>842594706</v>
      </c>
      <c r="H6128" s="278">
        <v>44514</v>
      </c>
      <c r="I6128" s="278"/>
      <c r="K6128" s="57"/>
      <c r="L6128" s="57"/>
      <c r="M6128" s="274"/>
      <c r="N6128" s="274"/>
      <c r="O6128" s="57"/>
    </row>
    <row r="6129" spans="1:15">
      <c r="A6129" s="57"/>
      <c r="B6129" s="278">
        <v>49133</v>
      </c>
      <c r="C6129" s="283">
        <f t="shared" si="94"/>
        <v>10474944247</v>
      </c>
      <c r="D6129" s="57"/>
      <c r="E6129" s="57"/>
      <c r="F6129" s="279">
        <v>936254135</v>
      </c>
      <c r="G6129" s="286">
        <v>842604684</v>
      </c>
      <c r="H6129" s="278">
        <v>50226</v>
      </c>
      <c r="I6129" s="278"/>
      <c r="K6129" s="57"/>
      <c r="L6129" s="57"/>
      <c r="M6129" s="274"/>
      <c r="N6129" s="274"/>
      <c r="O6129" s="57"/>
    </row>
    <row r="6130" spans="1:15">
      <c r="A6130" s="57"/>
      <c r="B6130" s="278">
        <v>49134</v>
      </c>
      <c r="C6130" s="283">
        <f t="shared" si="94"/>
        <v>10458265163</v>
      </c>
      <c r="D6130" s="57"/>
      <c r="E6130" s="57"/>
      <c r="F6130" s="279">
        <v>919575051</v>
      </c>
      <c r="G6130" s="286">
        <v>842811160</v>
      </c>
      <c r="H6130" s="278">
        <v>47216</v>
      </c>
      <c r="I6130" s="278"/>
      <c r="K6130" s="57"/>
      <c r="L6130" s="57"/>
      <c r="M6130" s="274"/>
      <c r="N6130" s="274"/>
      <c r="O6130" s="57"/>
    </row>
    <row r="6131" spans="1:15">
      <c r="A6131" s="57"/>
      <c r="B6131" s="278">
        <v>49135</v>
      </c>
      <c r="C6131" s="283">
        <f t="shared" si="94"/>
        <v>9963395477</v>
      </c>
      <c r="D6131" s="57"/>
      <c r="E6131" s="57"/>
      <c r="F6131" s="279">
        <v>424705365</v>
      </c>
      <c r="G6131" s="286">
        <v>842961922</v>
      </c>
      <c r="H6131" s="278">
        <v>43264</v>
      </c>
      <c r="I6131" s="278"/>
      <c r="K6131" s="57"/>
      <c r="L6131" s="57"/>
      <c r="M6131" s="274"/>
      <c r="N6131" s="274"/>
      <c r="O6131" s="57"/>
    </row>
    <row r="6132" spans="1:15">
      <c r="A6132" s="57"/>
      <c r="B6132" s="278">
        <v>49136</v>
      </c>
      <c r="C6132" s="283">
        <f t="shared" si="94"/>
        <v>9900776666</v>
      </c>
      <c r="D6132" s="57"/>
      <c r="E6132" s="57"/>
      <c r="F6132" s="279">
        <v>362086554</v>
      </c>
      <c r="G6132" s="286">
        <v>842962628</v>
      </c>
      <c r="H6132" s="278">
        <v>44948</v>
      </c>
      <c r="I6132" s="278"/>
      <c r="K6132" s="57"/>
      <c r="L6132" s="57"/>
      <c r="M6132" s="274"/>
      <c r="N6132" s="274"/>
      <c r="O6132" s="57"/>
    </row>
    <row r="6133" spans="1:15">
      <c r="A6133" s="57"/>
      <c r="B6133" s="278">
        <v>49137</v>
      </c>
      <c r="C6133" s="283">
        <f t="shared" si="94"/>
        <v>10480463529</v>
      </c>
      <c r="D6133" s="57"/>
      <c r="E6133" s="57"/>
      <c r="F6133" s="279">
        <v>941773417</v>
      </c>
      <c r="G6133" s="286">
        <v>842977105</v>
      </c>
      <c r="H6133" s="278">
        <v>46311</v>
      </c>
      <c r="I6133" s="278"/>
      <c r="K6133" s="57"/>
      <c r="L6133" s="57"/>
      <c r="M6133" s="274"/>
      <c r="N6133" s="274"/>
      <c r="O6133" s="57"/>
    </row>
    <row r="6134" spans="1:15">
      <c r="A6134" s="57"/>
      <c r="B6134" s="278">
        <v>49138</v>
      </c>
      <c r="C6134" s="283">
        <f t="shared" si="94"/>
        <v>10371215226</v>
      </c>
      <c r="D6134" s="57"/>
      <c r="E6134" s="57"/>
      <c r="F6134" s="279">
        <v>832525114</v>
      </c>
      <c r="G6134" s="286">
        <v>843018902</v>
      </c>
      <c r="H6134" s="278">
        <v>47728</v>
      </c>
      <c r="I6134" s="278"/>
      <c r="K6134" s="57"/>
      <c r="L6134" s="57"/>
      <c r="M6134" s="274"/>
      <c r="N6134" s="274"/>
      <c r="O6134" s="57"/>
    </row>
    <row r="6135" spans="1:15">
      <c r="A6135" s="57"/>
      <c r="B6135" s="278">
        <v>49139</v>
      </c>
      <c r="C6135" s="283">
        <f t="shared" si="94"/>
        <v>10054964056</v>
      </c>
      <c r="D6135" s="57"/>
      <c r="E6135" s="57"/>
      <c r="F6135" s="279">
        <v>516273944</v>
      </c>
      <c r="G6135" s="286">
        <v>843073533</v>
      </c>
      <c r="H6135" s="278">
        <v>47036</v>
      </c>
      <c r="I6135" s="278"/>
      <c r="K6135" s="57"/>
      <c r="L6135" s="57"/>
      <c r="M6135" s="274"/>
      <c r="N6135" s="274"/>
      <c r="O6135" s="57"/>
    </row>
    <row r="6136" spans="1:15">
      <c r="A6136" s="57"/>
      <c r="B6136" s="278">
        <v>49140</v>
      </c>
      <c r="C6136" s="283">
        <f t="shared" si="94"/>
        <v>10068322829</v>
      </c>
      <c r="D6136" s="57"/>
      <c r="E6136" s="57"/>
      <c r="F6136" s="279">
        <v>529632717</v>
      </c>
      <c r="G6136" s="286">
        <v>843272489</v>
      </c>
      <c r="H6136" s="278">
        <v>48806</v>
      </c>
      <c r="I6136" s="278"/>
      <c r="K6136" s="57"/>
      <c r="L6136" s="57"/>
      <c r="M6136" s="274"/>
      <c r="N6136" s="274"/>
      <c r="O6136" s="57"/>
    </row>
    <row r="6137" spans="1:15">
      <c r="A6137" s="57"/>
      <c r="B6137" s="278">
        <v>49141</v>
      </c>
      <c r="C6137" s="283">
        <f t="shared" si="94"/>
        <v>10150444045</v>
      </c>
      <c r="D6137" s="57"/>
      <c r="E6137" s="57"/>
      <c r="F6137" s="279">
        <v>611753933</v>
      </c>
      <c r="G6137" s="286">
        <v>843403797</v>
      </c>
      <c r="H6137" s="278">
        <v>48807</v>
      </c>
      <c r="I6137" s="278"/>
      <c r="K6137" s="57"/>
      <c r="L6137" s="57"/>
      <c r="M6137" s="274"/>
      <c r="N6137" s="274"/>
      <c r="O6137" s="57"/>
    </row>
    <row r="6138" spans="1:15">
      <c r="A6138" s="57"/>
      <c r="B6138" s="278">
        <v>49142</v>
      </c>
      <c r="C6138" s="283">
        <f t="shared" si="94"/>
        <v>10357086609</v>
      </c>
      <c r="D6138" s="57"/>
      <c r="E6138" s="57"/>
      <c r="F6138" s="279">
        <v>818396497</v>
      </c>
      <c r="G6138" s="286">
        <v>843534879</v>
      </c>
      <c r="H6138" s="278">
        <v>46356</v>
      </c>
      <c r="I6138" s="278"/>
      <c r="K6138" s="57"/>
      <c r="L6138" s="57"/>
      <c r="M6138" s="274"/>
      <c r="N6138" s="274"/>
      <c r="O6138" s="57"/>
    </row>
    <row r="6139" spans="1:15">
      <c r="A6139" s="57"/>
      <c r="B6139" s="278">
        <v>49143</v>
      </c>
      <c r="C6139" s="283">
        <f t="shared" si="94"/>
        <v>10500678832</v>
      </c>
      <c r="D6139" s="57"/>
      <c r="E6139" s="57"/>
      <c r="F6139" s="279">
        <v>961988720</v>
      </c>
      <c r="G6139" s="286">
        <v>844004076</v>
      </c>
      <c r="H6139" s="278">
        <v>47041</v>
      </c>
      <c r="I6139" s="278"/>
      <c r="K6139" s="57"/>
      <c r="L6139" s="57"/>
      <c r="M6139" s="274"/>
      <c r="N6139" s="274"/>
      <c r="O6139" s="57"/>
    </row>
    <row r="6140" spans="1:15">
      <c r="A6140" s="57"/>
      <c r="B6140" s="278">
        <v>49144</v>
      </c>
      <c r="C6140" s="283">
        <f t="shared" si="94"/>
        <v>10049785028</v>
      </c>
      <c r="D6140" s="57"/>
      <c r="E6140" s="57"/>
      <c r="F6140" s="279">
        <v>511094916</v>
      </c>
      <c r="G6140" s="286">
        <v>844115757</v>
      </c>
      <c r="H6140" s="278">
        <v>50182</v>
      </c>
      <c r="I6140" s="278"/>
      <c r="K6140" s="57"/>
      <c r="L6140" s="57"/>
      <c r="M6140" s="274"/>
      <c r="N6140" s="274"/>
      <c r="O6140" s="57"/>
    </row>
    <row r="6141" spans="1:15">
      <c r="A6141" s="57"/>
      <c r="B6141" s="278">
        <v>49145</v>
      </c>
      <c r="C6141" s="283">
        <f t="shared" si="94"/>
        <v>10232245230</v>
      </c>
      <c r="D6141" s="57"/>
      <c r="E6141" s="57"/>
      <c r="F6141" s="279">
        <v>693555118</v>
      </c>
      <c r="G6141" s="286">
        <v>844165580</v>
      </c>
      <c r="H6141" s="278">
        <v>49601</v>
      </c>
      <c r="I6141" s="278"/>
      <c r="K6141" s="57"/>
      <c r="L6141" s="57"/>
      <c r="M6141" s="274"/>
      <c r="N6141" s="274"/>
      <c r="O6141" s="57"/>
    </row>
    <row r="6142" spans="1:15">
      <c r="A6142" s="57"/>
      <c r="B6142" s="278">
        <v>49146</v>
      </c>
      <c r="C6142" s="283">
        <f t="shared" si="94"/>
        <v>10084385194</v>
      </c>
      <c r="D6142" s="57"/>
      <c r="E6142" s="57"/>
      <c r="F6142" s="279">
        <v>545695082</v>
      </c>
      <c r="G6142" s="286">
        <v>844195063</v>
      </c>
      <c r="H6142" s="278">
        <v>47296</v>
      </c>
      <c r="I6142" s="278"/>
      <c r="K6142" s="57"/>
      <c r="L6142" s="57"/>
      <c r="M6142" s="274"/>
      <c r="N6142" s="274"/>
      <c r="O6142" s="57"/>
    </row>
    <row r="6143" spans="1:15">
      <c r="A6143" s="57"/>
      <c r="B6143" s="278">
        <v>49147</v>
      </c>
      <c r="C6143" s="283">
        <f t="shared" si="94"/>
        <v>10363943667</v>
      </c>
      <c r="D6143" s="57"/>
      <c r="E6143" s="57"/>
      <c r="F6143" s="279">
        <v>825253555</v>
      </c>
      <c r="G6143" s="286">
        <v>844291948</v>
      </c>
      <c r="H6143" s="278">
        <v>49628</v>
      </c>
      <c r="I6143" s="278"/>
      <c r="K6143" s="57"/>
      <c r="L6143" s="57"/>
      <c r="M6143" s="274"/>
      <c r="N6143" s="274"/>
      <c r="O6143" s="57"/>
    </row>
    <row r="6144" spans="1:15">
      <c r="A6144" s="57"/>
      <c r="B6144" s="278">
        <v>49148</v>
      </c>
      <c r="C6144" s="283">
        <f t="shared" si="94"/>
        <v>9714295922</v>
      </c>
      <c r="D6144" s="57"/>
      <c r="E6144" s="57"/>
      <c r="F6144" s="279">
        <v>175605810</v>
      </c>
      <c r="G6144" s="286">
        <v>844548148</v>
      </c>
      <c r="H6144" s="278">
        <v>48384</v>
      </c>
      <c r="I6144" s="278"/>
      <c r="K6144" s="57"/>
      <c r="L6144" s="57"/>
      <c r="M6144" s="274"/>
      <c r="N6144" s="274"/>
      <c r="O6144" s="57"/>
    </row>
    <row r="6145" spans="1:15">
      <c r="A6145" s="57"/>
      <c r="B6145" s="278">
        <v>49149</v>
      </c>
      <c r="C6145" s="283">
        <f t="shared" si="94"/>
        <v>10034562326</v>
      </c>
      <c r="D6145" s="57"/>
      <c r="E6145" s="57"/>
      <c r="F6145" s="279">
        <v>495872214</v>
      </c>
      <c r="G6145" s="286">
        <v>844972811</v>
      </c>
      <c r="H6145" s="278">
        <v>48311</v>
      </c>
      <c r="I6145" s="278"/>
      <c r="K6145" s="57"/>
      <c r="L6145" s="57"/>
      <c r="M6145" s="274"/>
      <c r="N6145" s="274"/>
      <c r="O6145" s="57"/>
    </row>
    <row r="6146" spans="1:15">
      <c r="A6146" s="57"/>
      <c r="B6146" s="278">
        <v>49150</v>
      </c>
      <c r="C6146" s="283">
        <f t="shared" si="94"/>
        <v>10019718592</v>
      </c>
      <c r="D6146" s="57"/>
      <c r="E6146" s="57"/>
      <c r="F6146" s="279">
        <v>481028480</v>
      </c>
      <c r="G6146" s="286">
        <v>845050585</v>
      </c>
      <c r="H6146" s="278">
        <v>45299</v>
      </c>
      <c r="I6146" s="278"/>
      <c r="K6146" s="57"/>
      <c r="L6146" s="57"/>
      <c r="M6146" s="274"/>
      <c r="N6146" s="274"/>
      <c r="O6146" s="57"/>
    </row>
    <row r="6147" spans="1:15">
      <c r="A6147" s="57"/>
      <c r="B6147" s="278">
        <v>49151</v>
      </c>
      <c r="C6147" s="283">
        <f t="shared" si="94"/>
        <v>9861055018</v>
      </c>
      <c r="D6147" s="57"/>
      <c r="E6147" s="57"/>
      <c r="F6147" s="279">
        <v>322364906</v>
      </c>
      <c r="G6147" s="286">
        <v>845242702</v>
      </c>
      <c r="H6147" s="278">
        <v>46266</v>
      </c>
      <c r="I6147" s="278"/>
      <c r="K6147" s="57"/>
      <c r="L6147" s="57"/>
      <c r="M6147" s="274"/>
      <c r="N6147" s="274"/>
      <c r="O6147" s="57"/>
    </row>
    <row r="6148" spans="1:15">
      <c r="A6148" s="57"/>
      <c r="B6148" s="278">
        <v>49152</v>
      </c>
      <c r="C6148" s="283">
        <f t="shared" si="94"/>
        <v>9863796702</v>
      </c>
      <c r="D6148" s="57"/>
      <c r="E6148" s="57"/>
      <c r="F6148" s="279">
        <v>325106590</v>
      </c>
      <c r="G6148" s="286">
        <v>845421120</v>
      </c>
      <c r="H6148" s="278">
        <v>49853</v>
      </c>
      <c r="I6148" s="278"/>
      <c r="K6148" s="57"/>
      <c r="L6148" s="57"/>
      <c r="M6148" s="274"/>
      <c r="N6148" s="274"/>
      <c r="O6148" s="57"/>
    </row>
    <row r="6149" spans="1:15">
      <c r="A6149" s="57"/>
      <c r="B6149" s="278">
        <v>49153</v>
      </c>
      <c r="C6149" s="283">
        <f t="shared" si="94"/>
        <v>9691207221</v>
      </c>
      <c r="D6149" s="57"/>
      <c r="E6149" s="57"/>
      <c r="F6149" s="279">
        <v>152517109</v>
      </c>
      <c r="G6149" s="286">
        <v>845492369</v>
      </c>
      <c r="H6149" s="278">
        <v>48948</v>
      </c>
      <c r="I6149" s="278"/>
      <c r="K6149" s="57"/>
      <c r="L6149" s="57"/>
      <c r="M6149" s="274"/>
      <c r="N6149" s="274"/>
      <c r="O6149" s="57"/>
    </row>
    <row r="6150" spans="1:15">
      <c r="A6150" s="57"/>
      <c r="B6150" s="278">
        <v>49154</v>
      </c>
      <c r="C6150" s="283">
        <f t="shared" si="94"/>
        <v>10517846055</v>
      </c>
      <c r="D6150" s="57"/>
      <c r="E6150" s="57"/>
      <c r="F6150" s="279">
        <v>979155943</v>
      </c>
      <c r="G6150" s="286">
        <v>845616128</v>
      </c>
      <c r="H6150" s="278">
        <v>48926</v>
      </c>
      <c r="I6150" s="278"/>
      <c r="K6150" s="57"/>
      <c r="L6150" s="57"/>
      <c r="M6150" s="274"/>
      <c r="N6150" s="274"/>
      <c r="O6150" s="57"/>
    </row>
    <row r="6151" spans="1:15">
      <c r="A6151" s="57"/>
      <c r="B6151" s="278">
        <v>49155</v>
      </c>
      <c r="C6151" s="283">
        <f t="shared" si="94"/>
        <v>9951300637</v>
      </c>
      <c r="D6151" s="57"/>
      <c r="E6151" s="57"/>
      <c r="F6151" s="279">
        <v>412610525</v>
      </c>
      <c r="G6151" s="286">
        <v>845625238</v>
      </c>
      <c r="H6151" s="278">
        <v>47504</v>
      </c>
      <c r="I6151" s="278"/>
      <c r="K6151" s="57"/>
      <c r="L6151" s="57"/>
      <c r="M6151" s="274"/>
      <c r="N6151" s="274"/>
      <c r="O6151" s="57"/>
    </row>
    <row r="6152" spans="1:15">
      <c r="A6152" s="57"/>
      <c r="B6152" s="278">
        <v>49156</v>
      </c>
      <c r="C6152" s="283">
        <f t="shared" si="94"/>
        <v>9781859247</v>
      </c>
      <c r="D6152" s="57"/>
      <c r="E6152" s="57"/>
      <c r="F6152" s="279">
        <v>243169135</v>
      </c>
      <c r="G6152" s="286">
        <v>845837745</v>
      </c>
      <c r="H6152" s="278">
        <v>44347</v>
      </c>
      <c r="I6152" s="278"/>
      <c r="K6152" s="57"/>
      <c r="L6152" s="57"/>
      <c r="M6152" s="274"/>
      <c r="N6152" s="274"/>
      <c r="O6152" s="57"/>
    </row>
    <row r="6153" spans="1:15">
      <c r="A6153" s="57"/>
      <c r="B6153" s="278">
        <v>49157</v>
      </c>
      <c r="C6153" s="283">
        <f t="shared" si="94"/>
        <v>9722241580</v>
      </c>
      <c r="D6153" s="57"/>
      <c r="E6153" s="57"/>
      <c r="F6153" s="279">
        <v>183551468</v>
      </c>
      <c r="G6153" s="286">
        <v>845928533</v>
      </c>
      <c r="H6153" s="278">
        <v>45352</v>
      </c>
      <c r="I6153" s="278"/>
      <c r="K6153" s="57"/>
      <c r="L6153" s="57"/>
      <c r="M6153" s="274"/>
      <c r="N6153" s="274"/>
      <c r="O6153" s="57"/>
    </row>
    <row r="6154" spans="1:15">
      <c r="A6154" s="57"/>
      <c r="B6154" s="278">
        <v>49158</v>
      </c>
      <c r="C6154" s="283">
        <f t="shared" si="94"/>
        <v>9765575585</v>
      </c>
      <c r="D6154" s="57"/>
      <c r="E6154" s="57"/>
      <c r="F6154" s="279">
        <v>226885473</v>
      </c>
      <c r="G6154" s="286">
        <v>846100675</v>
      </c>
      <c r="H6154" s="278">
        <v>43609</v>
      </c>
      <c r="I6154" s="278"/>
      <c r="K6154" s="57"/>
      <c r="L6154" s="57"/>
      <c r="M6154" s="274"/>
      <c r="N6154" s="274"/>
      <c r="O6154" s="57"/>
    </row>
    <row r="6155" spans="1:15">
      <c r="A6155" s="57"/>
      <c r="B6155" s="278">
        <v>49159</v>
      </c>
      <c r="C6155" s="283">
        <f t="shared" si="94"/>
        <v>10407849822</v>
      </c>
      <c r="D6155" s="57"/>
      <c r="E6155" s="57"/>
      <c r="F6155" s="279">
        <v>869159710</v>
      </c>
      <c r="G6155" s="286">
        <v>846176164</v>
      </c>
      <c r="H6155" s="278">
        <v>45373</v>
      </c>
      <c r="I6155" s="278"/>
      <c r="K6155" s="57"/>
      <c r="L6155" s="57"/>
      <c r="M6155" s="274"/>
      <c r="N6155" s="274"/>
      <c r="O6155" s="57"/>
    </row>
    <row r="6156" spans="1:15">
      <c r="A6156" s="57"/>
      <c r="B6156" s="278">
        <v>49160</v>
      </c>
      <c r="C6156" s="283">
        <f t="shared" si="94"/>
        <v>9993090037</v>
      </c>
      <c r="D6156" s="57"/>
      <c r="E6156" s="57"/>
      <c r="F6156" s="279">
        <v>454399925</v>
      </c>
      <c r="G6156" s="286">
        <v>846410358</v>
      </c>
      <c r="H6156" s="278">
        <v>47355</v>
      </c>
      <c r="I6156" s="278"/>
      <c r="K6156" s="57"/>
      <c r="L6156" s="57"/>
      <c r="M6156" s="274"/>
      <c r="N6156" s="274"/>
      <c r="O6156" s="57"/>
    </row>
    <row r="6157" spans="1:15">
      <c r="A6157" s="57"/>
      <c r="B6157" s="278">
        <v>49161</v>
      </c>
      <c r="C6157" s="283">
        <f t="shared" si="94"/>
        <v>9824798891</v>
      </c>
      <c r="D6157" s="57"/>
      <c r="E6157" s="57"/>
      <c r="F6157" s="279">
        <v>286108779</v>
      </c>
      <c r="G6157" s="286">
        <v>846447822</v>
      </c>
      <c r="H6157" s="278">
        <v>50184</v>
      </c>
      <c r="I6157" s="278"/>
      <c r="K6157" s="57"/>
      <c r="L6157" s="57"/>
      <c r="M6157" s="274"/>
      <c r="N6157" s="274"/>
      <c r="O6157" s="57"/>
    </row>
    <row r="6158" spans="1:15">
      <c r="A6158" s="57"/>
      <c r="B6158" s="278">
        <v>49162</v>
      </c>
      <c r="C6158" s="283">
        <f t="shared" si="94"/>
        <v>10326084454</v>
      </c>
      <c r="D6158" s="57"/>
      <c r="E6158" s="57"/>
      <c r="F6158" s="279">
        <v>787394342</v>
      </c>
      <c r="G6158" s="286">
        <v>846478263</v>
      </c>
      <c r="H6158" s="278">
        <v>43483</v>
      </c>
      <c r="I6158" s="278"/>
      <c r="K6158" s="57"/>
      <c r="L6158" s="57"/>
      <c r="M6158" s="274"/>
      <c r="N6158" s="274"/>
      <c r="O6158" s="57"/>
    </row>
    <row r="6159" spans="1:15">
      <c r="A6159" s="57"/>
      <c r="B6159" s="278">
        <v>49163</v>
      </c>
      <c r="C6159" s="283">
        <f t="shared" si="94"/>
        <v>10216908843</v>
      </c>
      <c r="D6159" s="57"/>
      <c r="E6159" s="57"/>
      <c r="F6159" s="279">
        <v>678218731</v>
      </c>
      <c r="G6159" s="286">
        <v>846559701</v>
      </c>
      <c r="H6159" s="278">
        <v>49308</v>
      </c>
      <c r="I6159" s="278"/>
      <c r="K6159" s="57"/>
      <c r="L6159" s="57"/>
      <c r="M6159" s="274"/>
      <c r="N6159" s="274"/>
      <c r="O6159" s="57"/>
    </row>
    <row r="6160" spans="1:15">
      <c r="A6160" s="57"/>
      <c r="B6160" s="278">
        <v>49164</v>
      </c>
      <c r="C6160" s="283">
        <f t="shared" si="94"/>
        <v>10216736386</v>
      </c>
      <c r="D6160" s="57"/>
      <c r="E6160" s="57"/>
      <c r="F6160" s="279">
        <v>678046274</v>
      </c>
      <c r="G6160" s="286">
        <v>846784624</v>
      </c>
      <c r="H6160" s="278">
        <v>44749</v>
      </c>
      <c r="I6160" s="278"/>
      <c r="K6160" s="57"/>
      <c r="L6160" s="57"/>
      <c r="M6160" s="274"/>
      <c r="N6160" s="274"/>
      <c r="O6160" s="57"/>
    </row>
    <row r="6161" spans="1:15">
      <c r="A6161" s="57"/>
      <c r="B6161" s="278">
        <v>49165</v>
      </c>
      <c r="C6161" s="283">
        <f t="shared" si="94"/>
        <v>10139712588</v>
      </c>
      <c r="D6161" s="57"/>
      <c r="E6161" s="57"/>
      <c r="F6161" s="279">
        <v>601022476</v>
      </c>
      <c r="G6161" s="286">
        <v>846789326</v>
      </c>
      <c r="H6161" s="278">
        <v>49254</v>
      </c>
      <c r="I6161" s="278"/>
      <c r="K6161" s="57"/>
      <c r="L6161" s="57"/>
      <c r="M6161" s="274"/>
      <c r="N6161" s="274"/>
      <c r="O6161" s="57"/>
    </row>
    <row r="6162" spans="1:15">
      <c r="A6162" s="57"/>
      <c r="B6162" s="278">
        <v>49166</v>
      </c>
      <c r="C6162" s="283">
        <f t="shared" si="94"/>
        <v>10399226784</v>
      </c>
      <c r="D6162" s="57"/>
      <c r="E6162" s="57"/>
      <c r="F6162" s="279">
        <v>860536672</v>
      </c>
      <c r="G6162" s="286">
        <v>846979574</v>
      </c>
      <c r="H6162" s="278">
        <v>46694</v>
      </c>
      <c r="I6162" s="278"/>
      <c r="K6162" s="57"/>
      <c r="L6162" s="57"/>
      <c r="M6162" s="274"/>
      <c r="N6162" s="274"/>
      <c r="O6162" s="57"/>
    </row>
    <row r="6163" spans="1:15">
      <c r="A6163" s="57"/>
      <c r="B6163" s="278">
        <v>49167</v>
      </c>
      <c r="C6163" s="283">
        <f t="shared" si="94"/>
        <v>9932716770</v>
      </c>
      <c r="D6163" s="57"/>
      <c r="E6163" s="57"/>
      <c r="F6163" s="279">
        <v>394026658</v>
      </c>
      <c r="G6163" s="286">
        <v>847142604</v>
      </c>
      <c r="H6163" s="278">
        <v>46777</v>
      </c>
      <c r="I6163" s="278"/>
      <c r="K6163" s="57"/>
      <c r="L6163" s="57"/>
      <c r="M6163" s="274"/>
      <c r="N6163" s="274"/>
      <c r="O6163" s="57"/>
    </row>
    <row r="6164" spans="1:15">
      <c r="A6164" s="57"/>
      <c r="B6164" s="278">
        <v>49168</v>
      </c>
      <c r="C6164" s="283">
        <f t="shared" si="94"/>
        <v>9719430483</v>
      </c>
      <c r="D6164" s="57"/>
      <c r="E6164" s="57"/>
      <c r="F6164" s="279">
        <v>180740371</v>
      </c>
      <c r="G6164" s="286">
        <v>847164140</v>
      </c>
      <c r="H6164" s="278">
        <v>49631</v>
      </c>
      <c r="I6164" s="278"/>
      <c r="K6164" s="57"/>
      <c r="L6164" s="57"/>
      <c r="M6164" s="274"/>
      <c r="N6164" s="274"/>
      <c r="O6164" s="57"/>
    </row>
    <row r="6165" spans="1:15">
      <c r="A6165" s="57"/>
      <c r="B6165" s="278">
        <v>49169</v>
      </c>
      <c r="C6165" s="283">
        <f t="shared" si="94"/>
        <v>10337338243</v>
      </c>
      <c r="D6165" s="57"/>
      <c r="E6165" s="57"/>
      <c r="F6165" s="279">
        <v>798648131</v>
      </c>
      <c r="G6165" s="286">
        <v>847294753</v>
      </c>
      <c r="H6165" s="278">
        <v>45424</v>
      </c>
      <c r="I6165" s="278"/>
      <c r="K6165" s="57"/>
      <c r="L6165" s="57"/>
      <c r="M6165" s="274"/>
      <c r="N6165" s="274"/>
      <c r="O6165" s="57"/>
    </row>
    <row r="6166" spans="1:15">
      <c r="A6166" s="57"/>
      <c r="B6166" s="278">
        <v>49170</v>
      </c>
      <c r="C6166" s="283">
        <f t="shared" si="94"/>
        <v>10283840026</v>
      </c>
      <c r="D6166" s="57"/>
      <c r="E6166" s="57"/>
      <c r="F6166" s="279">
        <v>745149914</v>
      </c>
      <c r="G6166" s="286">
        <v>847434221</v>
      </c>
      <c r="H6166" s="278">
        <v>46339</v>
      </c>
      <c r="I6166" s="278"/>
      <c r="K6166" s="57"/>
      <c r="L6166" s="57"/>
      <c r="M6166" s="274"/>
      <c r="N6166" s="274"/>
      <c r="O6166" s="57"/>
    </row>
    <row r="6167" spans="1:15">
      <c r="A6167" s="57"/>
      <c r="B6167" s="278">
        <v>49171</v>
      </c>
      <c r="C6167" s="283">
        <f t="shared" si="94"/>
        <v>10336175489</v>
      </c>
      <c r="D6167" s="57"/>
      <c r="E6167" s="57"/>
      <c r="F6167" s="279">
        <v>797485377</v>
      </c>
      <c r="G6167" s="286">
        <v>847632383</v>
      </c>
      <c r="H6167" s="278">
        <v>44772</v>
      </c>
      <c r="I6167" s="278"/>
      <c r="K6167" s="57"/>
      <c r="L6167" s="57"/>
      <c r="M6167" s="274"/>
      <c r="N6167" s="274"/>
      <c r="O6167" s="57"/>
    </row>
    <row r="6168" spans="1:15">
      <c r="A6168" s="57"/>
      <c r="B6168" s="278">
        <v>49172</v>
      </c>
      <c r="C6168" s="283">
        <f t="shared" si="94"/>
        <v>10048173521</v>
      </c>
      <c r="D6168" s="57"/>
      <c r="E6168" s="57"/>
      <c r="F6168" s="279">
        <v>509483409</v>
      </c>
      <c r="G6168" s="286">
        <v>847758209</v>
      </c>
      <c r="H6168" s="278">
        <v>44942</v>
      </c>
      <c r="I6168" s="278"/>
      <c r="K6168" s="57"/>
      <c r="L6168" s="57"/>
      <c r="M6168" s="274"/>
      <c r="N6168" s="274"/>
      <c r="O6168" s="57"/>
    </row>
    <row r="6169" spans="1:15">
      <c r="A6169" s="57"/>
      <c r="B6169" s="278">
        <v>49173</v>
      </c>
      <c r="C6169" s="283">
        <f t="shared" si="94"/>
        <v>9800787141</v>
      </c>
      <c r="D6169" s="57"/>
      <c r="E6169" s="57"/>
      <c r="F6169" s="279">
        <v>262097029</v>
      </c>
      <c r="G6169" s="286">
        <v>847793067</v>
      </c>
      <c r="H6169" s="278">
        <v>44089</v>
      </c>
      <c r="I6169" s="278"/>
      <c r="K6169" s="57"/>
      <c r="L6169" s="57"/>
      <c r="M6169" s="274"/>
      <c r="N6169" s="274"/>
      <c r="O6169" s="57"/>
    </row>
    <row r="6170" spans="1:15">
      <c r="A6170" s="57"/>
      <c r="B6170" s="278">
        <v>49174</v>
      </c>
      <c r="C6170" s="283">
        <f t="shared" si="94"/>
        <v>10260091238</v>
      </c>
      <c r="D6170" s="57"/>
      <c r="E6170" s="57"/>
      <c r="F6170" s="279">
        <v>721401126</v>
      </c>
      <c r="G6170" s="286">
        <v>847986245</v>
      </c>
      <c r="H6170" s="278">
        <v>46043</v>
      </c>
      <c r="I6170" s="278"/>
      <c r="K6170" s="57"/>
      <c r="L6170" s="57"/>
      <c r="M6170" s="274"/>
      <c r="N6170" s="274"/>
      <c r="O6170" s="57"/>
    </row>
    <row r="6171" spans="1:15">
      <c r="A6171" s="57"/>
      <c r="B6171" s="278">
        <v>49175</v>
      </c>
      <c r="C6171" s="283">
        <f t="shared" si="94"/>
        <v>9837009516</v>
      </c>
      <c r="D6171" s="57"/>
      <c r="E6171" s="57"/>
      <c r="F6171" s="279">
        <v>298319404</v>
      </c>
      <c r="G6171" s="286">
        <v>848054120</v>
      </c>
      <c r="H6171" s="278">
        <v>49255</v>
      </c>
      <c r="I6171" s="278"/>
      <c r="K6171" s="57"/>
      <c r="L6171" s="57"/>
      <c r="M6171" s="274"/>
      <c r="N6171" s="274"/>
      <c r="O6171" s="57"/>
    </row>
    <row r="6172" spans="1:15">
      <c r="A6172" s="57"/>
      <c r="B6172" s="278">
        <v>49176</v>
      </c>
      <c r="C6172" s="283">
        <f t="shared" si="94"/>
        <v>10096067784</v>
      </c>
      <c r="D6172" s="57"/>
      <c r="E6172" s="57"/>
      <c r="F6172" s="279">
        <v>557377672</v>
      </c>
      <c r="G6172" s="286">
        <v>848097179</v>
      </c>
      <c r="H6172" s="278">
        <v>50039</v>
      </c>
      <c r="I6172" s="278"/>
      <c r="K6172" s="57"/>
      <c r="L6172" s="57"/>
      <c r="M6172" s="274"/>
      <c r="N6172" s="274"/>
      <c r="O6172" s="57"/>
    </row>
    <row r="6173" spans="1:15">
      <c r="A6173" s="57"/>
      <c r="B6173" s="278">
        <v>49177</v>
      </c>
      <c r="C6173" s="283">
        <f t="shared" si="94"/>
        <v>9936240911</v>
      </c>
      <c r="D6173" s="57"/>
      <c r="E6173" s="57"/>
      <c r="F6173" s="279">
        <v>397550799</v>
      </c>
      <c r="G6173" s="286">
        <v>848116247</v>
      </c>
      <c r="H6173" s="278">
        <v>50107</v>
      </c>
      <c r="I6173" s="278"/>
      <c r="K6173" s="57"/>
      <c r="L6173" s="57"/>
      <c r="M6173" s="274"/>
      <c r="N6173" s="274"/>
      <c r="O6173" s="57"/>
    </row>
    <row r="6174" spans="1:15">
      <c r="A6174" s="57"/>
      <c r="B6174" s="278">
        <v>49178</v>
      </c>
      <c r="C6174" s="283">
        <f t="shared" si="94"/>
        <v>10464765040</v>
      </c>
      <c r="D6174" s="57"/>
      <c r="E6174" s="57"/>
      <c r="F6174" s="279">
        <v>926074928</v>
      </c>
      <c r="G6174" s="286">
        <v>848181729</v>
      </c>
      <c r="H6174" s="278">
        <v>43069</v>
      </c>
      <c r="I6174" s="278"/>
      <c r="K6174" s="57"/>
      <c r="L6174" s="57"/>
      <c r="M6174" s="274"/>
      <c r="N6174" s="274"/>
      <c r="O6174" s="57"/>
    </row>
    <row r="6175" spans="1:15">
      <c r="A6175" s="57"/>
      <c r="B6175" s="278">
        <v>49179</v>
      </c>
      <c r="C6175" s="283">
        <f t="shared" si="94"/>
        <v>9774114997</v>
      </c>
      <c r="D6175" s="57"/>
      <c r="E6175" s="57"/>
      <c r="F6175" s="279">
        <v>235424885</v>
      </c>
      <c r="G6175" s="286">
        <v>848253935</v>
      </c>
      <c r="H6175" s="278">
        <v>43940</v>
      </c>
      <c r="I6175" s="278"/>
      <c r="K6175" s="57"/>
      <c r="L6175" s="57"/>
      <c r="M6175" s="274"/>
      <c r="N6175" s="274"/>
      <c r="O6175" s="57"/>
    </row>
    <row r="6176" spans="1:15">
      <c r="A6176" s="57"/>
      <c r="B6176" s="278">
        <v>49180</v>
      </c>
      <c r="C6176" s="283">
        <f t="shared" ref="C6176:C6239" si="95">F6176+(F$88*28679+98765)+(G$88*6587+87654)+(E$88*9537+76543)+(J$88*5713+4528)</f>
        <v>10264088259</v>
      </c>
      <c r="D6176" s="57"/>
      <c r="E6176" s="57"/>
      <c r="F6176" s="279">
        <v>725398147</v>
      </c>
      <c r="G6176" s="286">
        <v>848333327</v>
      </c>
      <c r="H6176" s="278">
        <v>48163</v>
      </c>
      <c r="I6176" s="278"/>
      <c r="K6176" s="57"/>
      <c r="L6176" s="57"/>
      <c r="M6176" s="274"/>
      <c r="N6176" s="274"/>
      <c r="O6176" s="57"/>
    </row>
    <row r="6177" spans="1:15">
      <c r="A6177" s="57"/>
      <c r="B6177" s="278">
        <v>49181</v>
      </c>
      <c r="C6177" s="283">
        <f t="shared" si="95"/>
        <v>9813067444</v>
      </c>
      <c r="D6177" s="57"/>
      <c r="E6177" s="57"/>
      <c r="F6177" s="279">
        <v>274377332</v>
      </c>
      <c r="G6177" s="286">
        <v>848433614</v>
      </c>
      <c r="H6177" s="278">
        <v>45258</v>
      </c>
      <c r="I6177" s="278"/>
      <c r="K6177" s="57"/>
      <c r="L6177" s="57"/>
      <c r="M6177" s="274"/>
      <c r="N6177" s="274"/>
      <c r="O6177" s="57"/>
    </row>
    <row r="6178" spans="1:15">
      <c r="A6178" s="57"/>
      <c r="B6178" s="278">
        <v>49182</v>
      </c>
      <c r="C6178" s="283">
        <f t="shared" si="95"/>
        <v>10480032827</v>
      </c>
      <c r="D6178" s="57"/>
      <c r="E6178" s="57"/>
      <c r="F6178" s="279">
        <v>941342715</v>
      </c>
      <c r="G6178" s="286">
        <v>848702797</v>
      </c>
      <c r="H6178" s="278">
        <v>45236</v>
      </c>
      <c r="I6178" s="278"/>
      <c r="K6178" s="57"/>
      <c r="L6178" s="57"/>
      <c r="M6178" s="274"/>
      <c r="N6178" s="274"/>
      <c r="O6178" s="57"/>
    </row>
    <row r="6179" spans="1:15">
      <c r="A6179" s="57"/>
      <c r="B6179" s="278">
        <v>49183</v>
      </c>
      <c r="C6179" s="283">
        <f t="shared" si="95"/>
        <v>9939770058</v>
      </c>
      <c r="D6179" s="57"/>
      <c r="E6179" s="57"/>
      <c r="F6179" s="279">
        <v>401079946</v>
      </c>
      <c r="G6179" s="286">
        <v>848784755</v>
      </c>
      <c r="H6179" s="278">
        <v>50186</v>
      </c>
      <c r="I6179" s="278"/>
      <c r="K6179" s="57"/>
      <c r="L6179" s="57"/>
      <c r="M6179" s="274"/>
      <c r="N6179" s="274"/>
      <c r="O6179" s="57"/>
    </row>
    <row r="6180" spans="1:15">
      <c r="A6180" s="57"/>
      <c r="B6180" s="278">
        <v>49184</v>
      </c>
      <c r="C6180" s="283">
        <f t="shared" si="95"/>
        <v>9746050602</v>
      </c>
      <c r="D6180" s="57"/>
      <c r="E6180" s="57"/>
      <c r="F6180" s="279">
        <v>207360490</v>
      </c>
      <c r="G6180" s="286">
        <v>848851976</v>
      </c>
      <c r="H6180" s="278">
        <v>49409</v>
      </c>
      <c r="I6180" s="278"/>
      <c r="K6180" s="57"/>
      <c r="L6180" s="57"/>
      <c r="M6180" s="274"/>
      <c r="N6180" s="274"/>
      <c r="O6180" s="57"/>
    </row>
    <row r="6181" spans="1:15">
      <c r="A6181" s="57"/>
      <c r="B6181" s="278">
        <v>49185</v>
      </c>
      <c r="C6181" s="283">
        <f t="shared" si="95"/>
        <v>10147481444</v>
      </c>
      <c r="D6181" s="57"/>
      <c r="E6181" s="57"/>
      <c r="F6181" s="279">
        <v>608791332</v>
      </c>
      <c r="G6181" s="286">
        <v>848952905</v>
      </c>
      <c r="H6181" s="278">
        <v>49542</v>
      </c>
      <c r="I6181" s="278"/>
      <c r="K6181" s="57"/>
      <c r="L6181" s="57"/>
      <c r="M6181" s="274"/>
      <c r="N6181" s="274"/>
      <c r="O6181" s="57"/>
    </row>
    <row r="6182" spans="1:15">
      <c r="A6182" s="57"/>
      <c r="B6182" s="278">
        <v>49186</v>
      </c>
      <c r="C6182" s="283">
        <f t="shared" si="95"/>
        <v>10012999966</v>
      </c>
      <c r="D6182" s="57"/>
      <c r="E6182" s="57"/>
      <c r="F6182" s="279">
        <v>474309854</v>
      </c>
      <c r="G6182" s="286">
        <v>848971842</v>
      </c>
      <c r="H6182" s="278">
        <v>47697</v>
      </c>
      <c r="I6182" s="278"/>
      <c r="K6182" s="57"/>
      <c r="L6182" s="57"/>
      <c r="M6182" s="274"/>
      <c r="N6182" s="274"/>
      <c r="O6182" s="57"/>
    </row>
    <row r="6183" spans="1:15">
      <c r="A6183" s="57"/>
      <c r="B6183" s="278">
        <v>49187</v>
      </c>
      <c r="C6183" s="283">
        <f t="shared" si="95"/>
        <v>10022759119</v>
      </c>
      <c r="D6183" s="57"/>
      <c r="E6183" s="57"/>
      <c r="F6183" s="279">
        <v>484069007</v>
      </c>
      <c r="G6183" s="286">
        <v>849179890</v>
      </c>
      <c r="H6183" s="278">
        <v>44671</v>
      </c>
      <c r="I6183" s="278"/>
      <c r="K6183" s="57"/>
      <c r="L6183" s="57"/>
      <c r="M6183" s="274"/>
      <c r="N6183" s="274"/>
      <c r="O6183" s="57"/>
    </row>
    <row r="6184" spans="1:15">
      <c r="A6184" s="57"/>
      <c r="B6184" s="278">
        <v>49188</v>
      </c>
      <c r="C6184" s="283">
        <f t="shared" si="95"/>
        <v>10189367188</v>
      </c>
      <c r="D6184" s="57"/>
      <c r="E6184" s="57"/>
      <c r="F6184" s="279">
        <v>650677076</v>
      </c>
      <c r="G6184" s="286">
        <v>849230221</v>
      </c>
      <c r="H6184" s="278">
        <v>44006</v>
      </c>
      <c r="I6184" s="278"/>
      <c r="K6184" s="57"/>
      <c r="L6184" s="57"/>
      <c r="M6184" s="274"/>
      <c r="N6184" s="274"/>
      <c r="O6184" s="57"/>
    </row>
    <row r="6185" spans="1:15">
      <c r="A6185" s="57"/>
      <c r="B6185" s="278">
        <v>49189</v>
      </c>
      <c r="C6185" s="283">
        <f t="shared" si="95"/>
        <v>10272881579</v>
      </c>
      <c r="D6185" s="57"/>
      <c r="E6185" s="57"/>
      <c r="F6185" s="279">
        <v>734191467</v>
      </c>
      <c r="G6185" s="286">
        <v>849263337</v>
      </c>
      <c r="H6185" s="278">
        <v>46678</v>
      </c>
      <c r="I6185" s="278"/>
      <c r="K6185" s="57"/>
      <c r="L6185" s="57"/>
      <c r="M6185" s="274"/>
      <c r="N6185" s="274"/>
      <c r="O6185" s="57"/>
    </row>
    <row r="6186" spans="1:15">
      <c r="A6186" s="57"/>
      <c r="B6186" s="278">
        <v>49190</v>
      </c>
      <c r="C6186" s="283">
        <f t="shared" si="95"/>
        <v>10460553303</v>
      </c>
      <c r="D6186" s="57"/>
      <c r="E6186" s="57"/>
      <c r="F6186" s="279">
        <v>921863191</v>
      </c>
      <c r="G6186" s="286">
        <v>849274618</v>
      </c>
      <c r="H6186" s="278">
        <v>44071</v>
      </c>
      <c r="I6186" s="278"/>
      <c r="K6186" s="57"/>
      <c r="L6186" s="57"/>
      <c r="M6186" s="274"/>
      <c r="N6186" s="274"/>
      <c r="O6186" s="57"/>
    </row>
    <row r="6187" spans="1:15">
      <c r="A6187" s="57"/>
      <c r="B6187" s="278">
        <v>49191</v>
      </c>
      <c r="C6187" s="283">
        <f t="shared" si="95"/>
        <v>10376484340</v>
      </c>
      <c r="D6187" s="57"/>
      <c r="E6187" s="57"/>
      <c r="F6187" s="279">
        <v>837794228</v>
      </c>
      <c r="G6187" s="286">
        <v>849281963</v>
      </c>
      <c r="H6187" s="278">
        <v>43386</v>
      </c>
      <c r="I6187" s="278"/>
      <c r="K6187" s="57"/>
      <c r="L6187" s="57"/>
      <c r="M6187" s="274"/>
      <c r="N6187" s="274"/>
      <c r="O6187" s="57"/>
    </row>
    <row r="6188" spans="1:15">
      <c r="A6188" s="57"/>
      <c r="B6188" s="278">
        <v>49192</v>
      </c>
      <c r="C6188" s="283">
        <f t="shared" si="95"/>
        <v>9743788117</v>
      </c>
      <c r="D6188" s="57"/>
      <c r="E6188" s="57"/>
      <c r="F6188" s="279">
        <v>205098005</v>
      </c>
      <c r="G6188" s="286">
        <v>849345488</v>
      </c>
      <c r="H6188" s="278">
        <v>49397</v>
      </c>
      <c r="I6188" s="278"/>
      <c r="K6188" s="57"/>
      <c r="L6188" s="57"/>
      <c r="M6188" s="274"/>
      <c r="N6188" s="274"/>
      <c r="O6188" s="57"/>
    </row>
    <row r="6189" spans="1:15">
      <c r="A6189" s="57"/>
      <c r="B6189" s="278">
        <v>49193</v>
      </c>
      <c r="C6189" s="283">
        <f t="shared" si="95"/>
        <v>9821014834</v>
      </c>
      <c r="D6189" s="57"/>
      <c r="E6189" s="57"/>
      <c r="F6189" s="279">
        <v>282324722</v>
      </c>
      <c r="G6189" s="286">
        <v>849346557</v>
      </c>
      <c r="H6189" s="278">
        <v>49999</v>
      </c>
      <c r="I6189" s="278"/>
      <c r="K6189" s="57"/>
      <c r="L6189" s="57"/>
      <c r="M6189" s="274"/>
      <c r="N6189" s="274"/>
      <c r="O6189" s="57"/>
    </row>
    <row r="6190" spans="1:15">
      <c r="A6190" s="57"/>
      <c r="B6190" s="278">
        <v>49194</v>
      </c>
      <c r="C6190" s="283">
        <f t="shared" si="95"/>
        <v>10198024980</v>
      </c>
      <c r="D6190" s="57"/>
      <c r="E6190" s="57"/>
      <c r="F6190" s="279">
        <v>659334868</v>
      </c>
      <c r="G6190" s="286">
        <v>849471767</v>
      </c>
      <c r="H6190" s="278">
        <v>44690</v>
      </c>
      <c r="I6190" s="278"/>
      <c r="K6190" s="57"/>
      <c r="L6190" s="57"/>
      <c r="M6190" s="274"/>
      <c r="N6190" s="274"/>
      <c r="O6190" s="57"/>
    </row>
    <row r="6191" spans="1:15">
      <c r="A6191" s="57"/>
      <c r="B6191" s="278">
        <v>49195</v>
      </c>
      <c r="C6191" s="283">
        <f t="shared" si="95"/>
        <v>10263567988</v>
      </c>
      <c r="D6191" s="57"/>
      <c r="E6191" s="57"/>
      <c r="F6191" s="279">
        <v>724877876</v>
      </c>
      <c r="G6191" s="286">
        <v>849578690</v>
      </c>
      <c r="H6191" s="278">
        <v>44183</v>
      </c>
      <c r="I6191" s="278"/>
      <c r="K6191" s="57"/>
      <c r="L6191" s="57"/>
      <c r="M6191" s="274"/>
      <c r="N6191" s="274"/>
      <c r="O6191" s="57"/>
    </row>
    <row r="6192" spans="1:15">
      <c r="A6192" s="57"/>
      <c r="B6192" s="278">
        <v>49196</v>
      </c>
      <c r="C6192" s="283">
        <f t="shared" si="95"/>
        <v>10525342194</v>
      </c>
      <c r="D6192" s="57"/>
      <c r="E6192" s="57"/>
      <c r="F6192" s="279">
        <v>986652082</v>
      </c>
      <c r="G6192" s="286">
        <v>850089980</v>
      </c>
      <c r="H6192" s="278">
        <v>45377</v>
      </c>
      <c r="I6192" s="278"/>
      <c r="K6192" s="57"/>
      <c r="L6192" s="57"/>
      <c r="M6192" s="274"/>
      <c r="N6192" s="274"/>
      <c r="O6192" s="57"/>
    </row>
    <row r="6193" spans="1:15">
      <c r="A6193" s="57"/>
      <c r="B6193" s="278">
        <v>49197</v>
      </c>
      <c r="C6193" s="283">
        <f t="shared" si="95"/>
        <v>9833711453</v>
      </c>
      <c r="D6193" s="57"/>
      <c r="E6193" s="57"/>
      <c r="F6193" s="279">
        <v>295021341</v>
      </c>
      <c r="G6193" s="286">
        <v>850595296</v>
      </c>
      <c r="H6193" s="278">
        <v>47175</v>
      </c>
      <c r="I6193" s="278"/>
      <c r="K6193" s="57"/>
      <c r="L6193" s="57"/>
      <c r="M6193" s="274"/>
      <c r="N6193" s="274"/>
      <c r="O6193" s="57"/>
    </row>
    <row r="6194" spans="1:15">
      <c r="A6194" s="57"/>
      <c r="B6194" s="278">
        <v>49198</v>
      </c>
      <c r="C6194" s="283">
        <f t="shared" si="95"/>
        <v>10476328214</v>
      </c>
      <c r="D6194" s="57"/>
      <c r="E6194" s="57"/>
      <c r="F6194" s="279">
        <v>937638102</v>
      </c>
      <c r="G6194" s="286">
        <v>850825580</v>
      </c>
      <c r="H6194" s="278">
        <v>48143</v>
      </c>
      <c r="I6194" s="278"/>
      <c r="K6194" s="57"/>
      <c r="L6194" s="57"/>
      <c r="M6194" s="274"/>
      <c r="N6194" s="274"/>
      <c r="O6194" s="57"/>
    </row>
    <row r="6195" spans="1:15">
      <c r="A6195" s="57"/>
      <c r="B6195" s="278">
        <v>49199</v>
      </c>
      <c r="C6195" s="283">
        <f t="shared" si="95"/>
        <v>9959100967</v>
      </c>
      <c r="D6195" s="57"/>
      <c r="E6195" s="57"/>
      <c r="F6195" s="279">
        <v>420410855</v>
      </c>
      <c r="G6195" s="286">
        <v>851047565</v>
      </c>
      <c r="H6195" s="278">
        <v>47921</v>
      </c>
      <c r="I6195" s="278"/>
      <c r="K6195" s="57"/>
      <c r="L6195" s="57"/>
      <c r="M6195" s="274"/>
      <c r="N6195" s="274"/>
      <c r="O6195" s="57"/>
    </row>
    <row r="6196" spans="1:15">
      <c r="A6196" s="57"/>
      <c r="B6196" s="278">
        <v>49200</v>
      </c>
      <c r="C6196" s="283">
        <f t="shared" si="95"/>
        <v>10135423503</v>
      </c>
      <c r="D6196" s="57"/>
      <c r="E6196" s="57"/>
      <c r="F6196" s="279">
        <v>596733391</v>
      </c>
      <c r="G6196" s="286">
        <v>851096667</v>
      </c>
      <c r="H6196" s="278">
        <v>47430</v>
      </c>
      <c r="I6196" s="278"/>
      <c r="K6196" s="57"/>
      <c r="L6196" s="57"/>
      <c r="M6196" s="274"/>
      <c r="N6196" s="274"/>
      <c r="O6196" s="57"/>
    </row>
    <row r="6197" spans="1:15">
      <c r="A6197" s="57"/>
      <c r="B6197" s="278">
        <v>49201</v>
      </c>
      <c r="C6197" s="283">
        <f t="shared" si="95"/>
        <v>9955488589</v>
      </c>
      <c r="D6197" s="57"/>
      <c r="E6197" s="57"/>
      <c r="F6197" s="279">
        <v>416798477</v>
      </c>
      <c r="G6197" s="286">
        <v>851139731</v>
      </c>
      <c r="H6197" s="278">
        <v>48811</v>
      </c>
      <c r="I6197" s="278"/>
      <c r="K6197" s="57"/>
      <c r="L6197" s="57"/>
      <c r="M6197" s="274"/>
      <c r="N6197" s="274"/>
      <c r="O6197" s="57"/>
    </row>
    <row r="6198" spans="1:15">
      <c r="A6198" s="57"/>
      <c r="B6198" s="278">
        <v>49202</v>
      </c>
      <c r="C6198" s="283">
        <f t="shared" si="95"/>
        <v>10217010339</v>
      </c>
      <c r="D6198" s="57"/>
      <c r="E6198" s="57"/>
      <c r="F6198" s="279">
        <v>678320227</v>
      </c>
      <c r="G6198" s="286">
        <v>851257516</v>
      </c>
      <c r="H6198" s="278">
        <v>44277</v>
      </c>
      <c r="I6198" s="278"/>
      <c r="K6198" s="57"/>
      <c r="L6198" s="57"/>
      <c r="M6198" s="274"/>
      <c r="N6198" s="274"/>
      <c r="O6198" s="57"/>
    </row>
    <row r="6199" spans="1:15">
      <c r="A6199" s="57"/>
      <c r="B6199" s="278">
        <v>49203</v>
      </c>
      <c r="C6199" s="283">
        <f t="shared" si="95"/>
        <v>9970844186</v>
      </c>
      <c r="D6199" s="57"/>
      <c r="E6199" s="57"/>
      <c r="F6199" s="279">
        <v>432154074</v>
      </c>
      <c r="G6199" s="286">
        <v>851493303</v>
      </c>
      <c r="H6199" s="278">
        <v>48533</v>
      </c>
      <c r="I6199" s="278"/>
      <c r="K6199" s="57"/>
      <c r="L6199" s="57"/>
      <c r="M6199" s="274"/>
      <c r="N6199" s="274"/>
      <c r="O6199" s="57"/>
    </row>
    <row r="6200" spans="1:15">
      <c r="A6200" s="57"/>
      <c r="B6200" s="278">
        <v>49204</v>
      </c>
      <c r="C6200" s="283">
        <f t="shared" si="95"/>
        <v>10094952783</v>
      </c>
      <c r="D6200" s="57"/>
      <c r="E6200" s="57"/>
      <c r="F6200" s="279">
        <v>556262671</v>
      </c>
      <c r="G6200" s="286">
        <v>851525316</v>
      </c>
      <c r="H6200" s="278">
        <v>49572</v>
      </c>
      <c r="I6200" s="278"/>
      <c r="K6200" s="57"/>
      <c r="L6200" s="57"/>
      <c r="M6200" s="274"/>
      <c r="N6200" s="274"/>
      <c r="O6200" s="57"/>
    </row>
    <row r="6201" spans="1:15">
      <c r="A6201" s="57"/>
      <c r="B6201" s="278">
        <v>49205</v>
      </c>
      <c r="C6201" s="283">
        <f t="shared" si="95"/>
        <v>9997563296</v>
      </c>
      <c r="D6201" s="57"/>
      <c r="E6201" s="57"/>
      <c r="F6201" s="279">
        <v>458873184</v>
      </c>
      <c r="G6201" s="286">
        <v>851624951</v>
      </c>
      <c r="H6201" s="278">
        <v>46411</v>
      </c>
      <c r="I6201" s="278"/>
      <c r="K6201" s="57"/>
      <c r="L6201" s="57"/>
      <c r="M6201" s="274"/>
      <c r="N6201" s="274"/>
      <c r="O6201" s="57"/>
    </row>
    <row r="6202" spans="1:15">
      <c r="A6202" s="57"/>
      <c r="B6202" s="278">
        <v>49206</v>
      </c>
      <c r="C6202" s="283">
        <f t="shared" si="95"/>
        <v>9832428414</v>
      </c>
      <c r="D6202" s="57"/>
      <c r="E6202" s="57"/>
      <c r="F6202" s="279">
        <v>293738302</v>
      </c>
      <c r="G6202" s="286">
        <v>851660554</v>
      </c>
      <c r="H6202" s="278">
        <v>46180</v>
      </c>
      <c r="I6202" s="278"/>
      <c r="K6202" s="57"/>
      <c r="L6202" s="57"/>
      <c r="M6202" s="274"/>
      <c r="N6202" s="274"/>
      <c r="O6202" s="57"/>
    </row>
    <row r="6203" spans="1:15">
      <c r="A6203" s="57"/>
      <c r="B6203" s="278">
        <v>49207</v>
      </c>
      <c r="C6203" s="283">
        <f t="shared" si="95"/>
        <v>10485323502</v>
      </c>
      <c r="D6203" s="57"/>
      <c r="E6203" s="57"/>
      <c r="F6203" s="279">
        <v>946633390</v>
      </c>
      <c r="G6203" s="286">
        <v>851756367</v>
      </c>
      <c r="H6203" s="278">
        <v>46470</v>
      </c>
      <c r="I6203" s="278"/>
      <c r="K6203" s="57"/>
      <c r="L6203" s="57"/>
      <c r="M6203" s="274"/>
      <c r="N6203" s="274"/>
      <c r="O6203" s="57"/>
    </row>
    <row r="6204" spans="1:15">
      <c r="A6204" s="57"/>
      <c r="B6204" s="278">
        <v>49208</v>
      </c>
      <c r="C6204" s="283">
        <f t="shared" si="95"/>
        <v>9949254235</v>
      </c>
      <c r="D6204" s="57"/>
      <c r="E6204" s="57"/>
      <c r="F6204" s="279">
        <v>410564123</v>
      </c>
      <c r="G6204" s="286">
        <v>852167011</v>
      </c>
      <c r="H6204" s="278">
        <v>45383</v>
      </c>
      <c r="I6204" s="278"/>
      <c r="K6204" s="57"/>
      <c r="L6204" s="57"/>
      <c r="M6204" s="274"/>
      <c r="N6204" s="274"/>
      <c r="O6204" s="57"/>
    </row>
    <row r="6205" spans="1:15">
      <c r="A6205" s="57"/>
      <c r="B6205" s="278">
        <v>49209</v>
      </c>
      <c r="C6205" s="283">
        <f t="shared" si="95"/>
        <v>10236471833</v>
      </c>
      <c r="D6205" s="57"/>
      <c r="E6205" s="57"/>
      <c r="F6205" s="279">
        <v>697781721</v>
      </c>
      <c r="G6205" s="286">
        <v>852244059</v>
      </c>
      <c r="H6205" s="278">
        <v>49116</v>
      </c>
      <c r="I6205" s="278"/>
      <c r="K6205" s="57"/>
      <c r="L6205" s="57"/>
      <c r="M6205" s="274"/>
      <c r="N6205" s="274"/>
      <c r="O6205" s="57"/>
    </row>
    <row r="6206" spans="1:15">
      <c r="A6206" s="57"/>
      <c r="B6206" s="278">
        <v>49210</v>
      </c>
      <c r="C6206" s="283">
        <f t="shared" si="95"/>
        <v>9910169181</v>
      </c>
      <c r="D6206" s="57"/>
      <c r="E6206" s="57"/>
      <c r="F6206" s="279">
        <v>371479069</v>
      </c>
      <c r="G6206" s="286">
        <v>852316972</v>
      </c>
      <c r="H6206" s="278">
        <v>49559</v>
      </c>
      <c r="I6206" s="278"/>
      <c r="K6206" s="57"/>
      <c r="L6206" s="57"/>
      <c r="M6206" s="274"/>
      <c r="N6206" s="274"/>
      <c r="O6206" s="57"/>
    </row>
    <row r="6207" spans="1:15">
      <c r="A6207" s="57"/>
      <c r="B6207" s="278">
        <v>49211</v>
      </c>
      <c r="C6207" s="283">
        <f t="shared" si="95"/>
        <v>10186666942</v>
      </c>
      <c r="D6207" s="57"/>
      <c r="E6207" s="57"/>
      <c r="F6207" s="279">
        <v>647976830</v>
      </c>
      <c r="G6207" s="286">
        <v>852491673</v>
      </c>
      <c r="H6207" s="278">
        <v>44904</v>
      </c>
      <c r="I6207" s="278"/>
      <c r="K6207" s="57"/>
      <c r="L6207" s="57"/>
      <c r="M6207" s="274"/>
      <c r="N6207" s="274"/>
      <c r="O6207" s="57"/>
    </row>
    <row r="6208" spans="1:15">
      <c r="A6208" s="57"/>
      <c r="B6208" s="278">
        <v>49212</v>
      </c>
      <c r="C6208" s="283">
        <f t="shared" si="95"/>
        <v>9795506847</v>
      </c>
      <c r="D6208" s="57"/>
      <c r="E6208" s="57"/>
      <c r="F6208" s="279">
        <v>256816735</v>
      </c>
      <c r="G6208" s="286">
        <v>852530077</v>
      </c>
      <c r="H6208" s="278">
        <v>46985</v>
      </c>
      <c r="I6208" s="278"/>
      <c r="K6208" s="57"/>
      <c r="L6208" s="57"/>
      <c r="M6208" s="274"/>
      <c r="N6208" s="274"/>
      <c r="O6208" s="57"/>
    </row>
    <row r="6209" spans="1:15">
      <c r="A6209" s="57"/>
      <c r="B6209" s="278">
        <v>49213</v>
      </c>
      <c r="C6209" s="283">
        <f t="shared" si="95"/>
        <v>10468211117</v>
      </c>
      <c r="D6209" s="57"/>
      <c r="E6209" s="57"/>
      <c r="F6209" s="279">
        <v>929521005</v>
      </c>
      <c r="G6209" s="286">
        <v>852697627</v>
      </c>
      <c r="H6209" s="278">
        <v>48676</v>
      </c>
      <c r="I6209" s="278"/>
      <c r="K6209" s="57"/>
      <c r="L6209" s="57"/>
      <c r="M6209" s="274"/>
      <c r="N6209" s="274"/>
      <c r="O6209" s="57"/>
    </row>
    <row r="6210" spans="1:15">
      <c r="A6210" s="57"/>
      <c r="B6210" s="278">
        <v>49214</v>
      </c>
      <c r="C6210" s="283">
        <f t="shared" si="95"/>
        <v>9828394358</v>
      </c>
      <c r="D6210" s="57"/>
      <c r="E6210" s="57"/>
      <c r="F6210" s="279">
        <v>289704246</v>
      </c>
      <c r="G6210" s="286">
        <v>852818239</v>
      </c>
      <c r="H6210" s="278">
        <v>49775</v>
      </c>
      <c r="I6210" s="278"/>
      <c r="K6210" s="57"/>
      <c r="L6210" s="57"/>
      <c r="M6210" s="274"/>
      <c r="N6210" s="274"/>
      <c r="O6210" s="57"/>
    </row>
    <row r="6211" spans="1:15">
      <c r="A6211" s="57"/>
      <c r="B6211" s="278">
        <v>49215</v>
      </c>
      <c r="C6211" s="283">
        <f t="shared" si="95"/>
        <v>9767832934</v>
      </c>
      <c r="D6211" s="57"/>
      <c r="E6211" s="57"/>
      <c r="F6211" s="279">
        <v>229142822</v>
      </c>
      <c r="G6211" s="286">
        <v>852842158</v>
      </c>
      <c r="H6211" s="278">
        <v>48975</v>
      </c>
      <c r="I6211" s="278"/>
      <c r="K6211" s="57"/>
      <c r="L6211" s="57"/>
      <c r="M6211" s="274"/>
      <c r="N6211" s="274"/>
      <c r="O6211" s="57"/>
    </row>
    <row r="6212" spans="1:15">
      <c r="A6212" s="57"/>
      <c r="B6212" s="278">
        <v>49216</v>
      </c>
      <c r="C6212" s="283">
        <f t="shared" si="95"/>
        <v>9665227981</v>
      </c>
      <c r="D6212" s="57"/>
      <c r="E6212" s="57"/>
      <c r="F6212" s="279">
        <v>126537869</v>
      </c>
      <c r="G6212" s="286">
        <v>852945148</v>
      </c>
      <c r="H6212" s="278">
        <v>49320</v>
      </c>
      <c r="I6212" s="278"/>
      <c r="K6212" s="57"/>
      <c r="L6212" s="57"/>
      <c r="M6212" s="274"/>
      <c r="N6212" s="274"/>
      <c r="O6212" s="57"/>
    </row>
    <row r="6213" spans="1:15">
      <c r="A6213" s="57"/>
      <c r="B6213" s="278">
        <v>49217</v>
      </c>
      <c r="C6213" s="283">
        <f t="shared" si="95"/>
        <v>9844547495</v>
      </c>
      <c r="D6213" s="57"/>
      <c r="E6213" s="57"/>
      <c r="F6213" s="279">
        <v>305857383</v>
      </c>
      <c r="G6213" s="286">
        <v>853093223</v>
      </c>
      <c r="H6213" s="278">
        <v>50016</v>
      </c>
      <c r="I6213" s="278"/>
      <c r="K6213" s="57"/>
      <c r="L6213" s="57"/>
      <c r="M6213" s="274"/>
      <c r="N6213" s="274"/>
      <c r="O6213" s="57"/>
    </row>
    <row r="6214" spans="1:15">
      <c r="A6214" s="57"/>
      <c r="B6214" s="278">
        <v>49218</v>
      </c>
      <c r="C6214" s="283">
        <f t="shared" si="95"/>
        <v>10322646663</v>
      </c>
      <c r="D6214" s="57"/>
      <c r="E6214" s="57"/>
      <c r="F6214" s="279">
        <v>783956551</v>
      </c>
      <c r="G6214" s="286">
        <v>853233932</v>
      </c>
      <c r="H6214" s="278">
        <v>47324</v>
      </c>
      <c r="I6214" s="278"/>
      <c r="K6214" s="57"/>
      <c r="L6214" s="57"/>
      <c r="M6214" s="274"/>
      <c r="N6214" s="274"/>
      <c r="O6214" s="57"/>
    </row>
    <row r="6215" spans="1:15">
      <c r="A6215" s="57"/>
      <c r="B6215" s="278">
        <v>49219</v>
      </c>
      <c r="C6215" s="283">
        <f t="shared" si="95"/>
        <v>9926486903</v>
      </c>
      <c r="D6215" s="57"/>
      <c r="E6215" s="57"/>
      <c r="F6215" s="279">
        <v>387796791</v>
      </c>
      <c r="G6215" s="286">
        <v>853412827</v>
      </c>
      <c r="H6215" s="278">
        <v>49443</v>
      </c>
      <c r="I6215" s="278"/>
      <c r="K6215" s="57"/>
      <c r="L6215" s="57"/>
      <c r="M6215" s="274"/>
      <c r="N6215" s="274"/>
      <c r="O6215" s="57"/>
    </row>
    <row r="6216" spans="1:15">
      <c r="A6216" s="57"/>
      <c r="B6216" s="278">
        <v>49220</v>
      </c>
      <c r="C6216" s="283">
        <f t="shared" si="95"/>
        <v>9672878779</v>
      </c>
      <c r="D6216" s="57"/>
      <c r="E6216" s="57"/>
      <c r="F6216" s="279">
        <v>134188667</v>
      </c>
      <c r="G6216" s="286">
        <v>853515300</v>
      </c>
      <c r="H6216" s="278">
        <v>43720</v>
      </c>
      <c r="I6216" s="278"/>
      <c r="K6216" s="57"/>
      <c r="L6216" s="57"/>
      <c r="M6216" s="274"/>
      <c r="N6216" s="274"/>
      <c r="O6216" s="57"/>
    </row>
    <row r="6217" spans="1:15">
      <c r="A6217" s="57"/>
      <c r="B6217" s="278">
        <v>49221</v>
      </c>
      <c r="C6217" s="283">
        <f t="shared" si="95"/>
        <v>10339874211</v>
      </c>
      <c r="D6217" s="57"/>
      <c r="E6217" s="57"/>
      <c r="F6217" s="279">
        <v>801184099</v>
      </c>
      <c r="G6217" s="286">
        <v>853625128</v>
      </c>
      <c r="H6217" s="278">
        <v>45186</v>
      </c>
      <c r="I6217" s="278"/>
      <c r="K6217" s="57"/>
      <c r="L6217" s="57"/>
      <c r="M6217" s="274"/>
      <c r="N6217" s="274"/>
      <c r="O6217" s="57"/>
    </row>
    <row r="6218" spans="1:15">
      <c r="A6218" s="57"/>
      <c r="B6218" s="278">
        <v>49222</v>
      </c>
      <c r="C6218" s="283">
        <f t="shared" si="95"/>
        <v>10527535835</v>
      </c>
      <c r="D6218" s="57"/>
      <c r="E6218" s="57"/>
      <c r="F6218" s="279">
        <v>988845723</v>
      </c>
      <c r="G6218" s="286">
        <v>853813544</v>
      </c>
      <c r="H6218" s="278">
        <v>50167</v>
      </c>
      <c r="I6218" s="278"/>
      <c r="K6218" s="57"/>
      <c r="L6218" s="57"/>
      <c r="M6218" s="274"/>
      <c r="N6218" s="274"/>
      <c r="O6218" s="57"/>
    </row>
    <row r="6219" spans="1:15">
      <c r="A6219" s="57"/>
      <c r="B6219" s="278">
        <v>49223</v>
      </c>
      <c r="C6219" s="283">
        <f t="shared" si="95"/>
        <v>10020845551</v>
      </c>
      <c r="D6219" s="57"/>
      <c r="E6219" s="57"/>
      <c r="F6219" s="279">
        <v>482155439</v>
      </c>
      <c r="G6219" s="286">
        <v>854107533</v>
      </c>
      <c r="H6219" s="278">
        <v>47908</v>
      </c>
      <c r="I6219" s="278"/>
      <c r="K6219" s="57"/>
      <c r="L6219" s="57"/>
      <c r="M6219" s="274"/>
      <c r="N6219" s="274"/>
      <c r="O6219" s="57"/>
    </row>
    <row r="6220" spans="1:15">
      <c r="A6220" s="57"/>
      <c r="B6220" s="278">
        <v>49224</v>
      </c>
      <c r="C6220" s="283">
        <f t="shared" si="95"/>
        <v>10210363634</v>
      </c>
      <c r="D6220" s="57"/>
      <c r="E6220" s="57"/>
      <c r="F6220" s="279">
        <v>671673522</v>
      </c>
      <c r="G6220" s="286">
        <v>854221744</v>
      </c>
      <c r="H6220" s="278">
        <v>46886</v>
      </c>
      <c r="I6220" s="278"/>
      <c r="K6220" s="57"/>
      <c r="L6220" s="57"/>
      <c r="M6220" s="274"/>
      <c r="N6220" s="274"/>
      <c r="O6220" s="57"/>
    </row>
    <row r="6221" spans="1:15">
      <c r="A6221" s="57"/>
      <c r="B6221" s="278">
        <v>49225</v>
      </c>
      <c r="C6221" s="283">
        <f t="shared" si="95"/>
        <v>10321358837</v>
      </c>
      <c r="D6221" s="57"/>
      <c r="E6221" s="57"/>
      <c r="F6221" s="279">
        <v>782668725</v>
      </c>
      <c r="G6221" s="286">
        <v>854254218</v>
      </c>
      <c r="H6221" s="278">
        <v>46252</v>
      </c>
      <c r="I6221" s="278"/>
      <c r="K6221" s="57"/>
      <c r="L6221" s="57"/>
      <c r="M6221" s="274"/>
      <c r="N6221" s="274"/>
      <c r="O6221" s="57"/>
    </row>
    <row r="6222" spans="1:15">
      <c r="A6222" s="57"/>
      <c r="B6222" s="278">
        <v>49226</v>
      </c>
      <c r="C6222" s="283">
        <f t="shared" si="95"/>
        <v>10189255054</v>
      </c>
      <c r="D6222" s="57"/>
      <c r="E6222" s="57"/>
      <c r="F6222" s="279">
        <v>650564942</v>
      </c>
      <c r="G6222" s="286">
        <v>854297105</v>
      </c>
      <c r="H6222" s="278">
        <v>49290</v>
      </c>
      <c r="I6222" s="278"/>
      <c r="K6222" s="57"/>
      <c r="L6222" s="57"/>
      <c r="M6222" s="274"/>
      <c r="N6222" s="274"/>
      <c r="O6222" s="57"/>
    </row>
    <row r="6223" spans="1:15">
      <c r="A6223" s="57"/>
      <c r="B6223" s="278">
        <v>49227</v>
      </c>
      <c r="C6223" s="283">
        <f t="shared" si="95"/>
        <v>9759114807</v>
      </c>
      <c r="D6223" s="57"/>
      <c r="E6223" s="57"/>
      <c r="F6223" s="279">
        <v>220424695</v>
      </c>
      <c r="G6223" s="286">
        <v>854332351</v>
      </c>
      <c r="H6223" s="278">
        <v>44683</v>
      </c>
      <c r="I6223" s="278"/>
      <c r="K6223" s="57"/>
      <c r="L6223" s="57"/>
      <c r="M6223" s="274"/>
      <c r="N6223" s="274"/>
      <c r="O6223" s="57"/>
    </row>
    <row r="6224" spans="1:15">
      <c r="A6224" s="57"/>
      <c r="B6224" s="278">
        <v>49228</v>
      </c>
      <c r="C6224" s="283">
        <f t="shared" si="95"/>
        <v>10346781853</v>
      </c>
      <c r="D6224" s="57"/>
      <c r="E6224" s="57"/>
      <c r="F6224" s="279">
        <v>808091741</v>
      </c>
      <c r="G6224" s="286">
        <v>854404989</v>
      </c>
      <c r="H6224" s="278">
        <v>44115</v>
      </c>
      <c r="I6224" s="278"/>
      <c r="K6224" s="57"/>
      <c r="L6224" s="57"/>
      <c r="M6224" s="274"/>
      <c r="N6224" s="274"/>
      <c r="O6224" s="57"/>
    </row>
    <row r="6225" spans="1:15">
      <c r="A6225" s="57"/>
      <c r="B6225" s="278">
        <v>49229</v>
      </c>
      <c r="C6225" s="283">
        <f t="shared" si="95"/>
        <v>9747238070</v>
      </c>
      <c r="D6225" s="57"/>
      <c r="E6225" s="57"/>
      <c r="F6225" s="279">
        <v>208547958</v>
      </c>
      <c r="G6225" s="286">
        <v>854446692</v>
      </c>
      <c r="H6225" s="278">
        <v>45574</v>
      </c>
      <c r="I6225" s="278"/>
      <c r="K6225" s="57"/>
      <c r="L6225" s="57"/>
      <c r="M6225" s="274"/>
      <c r="N6225" s="274"/>
      <c r="O6225" s="57"/>
    </row>
    <row r="6226" spans="1:15">
      <c r="A6226" s="57"/>
      <c r="B6226" s="278">
        <v>49230</v>
      </c>
      <c r="C6226" s="283">
        <f t="shared" si="95"/>
        <v>9709515138</v>
      </c>
      <c r="D6226" s="57"/>
      <c r="E6226" s="57"/>
      <c r="F6226" s="279">
        <v>170825026</v>
      </c>
      <c r="G6226" s="286">
        <v>854507953</v>
      </c>
      <c r="H6226" s="278">
        <v>45141</v>
      </c>
      <c r="I6226" s="278"/>
      <c r="K6226" s="57"/>
      <c r="L6226" s="57"/>
      <c r="M6226" s="274"/>
      <c r="N6226" s="274"/>
      <c r="O6226" s="57"/>
    </row>
    <row r="6227" spans="1:15">
      <c r="A6227" s="57"/>
      <c r="B6227" s="278">
        <v>49231</v>
      </c>
      <c r="C6227" s="283">
        <f t="shared" si="95"/>
        <v>9809901399</v>
      </c>
      <c r="D6227" s="57"/>
      <c r="E6227" s="57"/>
      <c r="F6227" s="279">
        <v>271211287</v>
      </c>
      <c r="G6227" s="286">
        <v>854529060</v>
      </c>
      <c r="H6227" s="278">
        <v>47820</v>
      </c>
      <c r="I6227" s="278"/>
      <c r="K6227" s="57"/>
      <c r="L6227" s="57"/>
      <c r="M6227" s="274"/>
      <c r="N6227" s="274"/>
      <c r="O6227" s="57"/>
    </row>
    <row r="6228" spans="1:15">
      <c r="A6228" s="57"/>
      <c r="B6228" s="278">
        <v>49232</v>
      </c>
      <c r="C6228" s="283">
        <f t="shared" si="95"/>
        <v>9679496349</v>
      </c>
      <c r="D6228" s="57"/>
      <c r="E6228" s="57"/>
      <c r="F6228" s="279">
        <v>140806237</v>
      </c>
      <c r="G6228" s="286">
        <v>854628432</v>
      </c>
      <c r="H6228" s="278">
        <v>45461</v>
      </c>
      <c r="I6228" s="278"/>
      <c r="K6228" s="57"/>
      <c r="L6228" s="57"/>
      <c r="M6228" s="274"/>
      <c r="N6228" s="274"/>
      <c r="O6228" s="57"/>
    </row>
    <row r="6229" spans="1:15">
      <c r="A6229" s="57"/>
      <c r="B6229" s="278">
        <v>49233</v>
      </c>
      <c r="C6229" s="283">
        <f t="shared" si="95"/>
        <v>10406849401</v>
      </c>
      <c r="D6229" s="57"/>
      <c r="E6229" s="57"/>
      <c r="F6229" s="279">
        <v>868159289</v>
      </c>
      <c r="G6229" s="286">
        <v>854762995</v>
      </c>
      <c r="H6229" s="278">
        <v>48224</v>
      </c>
      <c r="I6229" s="278"/>
      <c r="K6229" s="57"/>
      <c r="L6229" s="57"/>
      <c r="M6229" s="274"/>
      <c r="N6229" s="274"/>
      <c r="O6229" s="57"/>
    </row>
    <row r="6230" spans="1:15">
      <c r="A6230" s="57"/>
      <c r="B6230" s="278">
        <v>49234</v>
      </c>
      <c r="C6230" s="283">
        <f t="shared" si="95"/>
        <v>10415510027</v>
      </c>
      <c r="D6230" s="57"/>
      <c r="E6230" s="57"/>
      <c r="F6230" s="279">
        <v>876819915</v>
      </c>
      <c r="G6230" s="286">
        <v>854795142</v>
      </c>
      <c r="H6230" s="278">
        <v>49336</v>
      </c>
      <c r="I6230" s="278"/>
      <c r="K6230" s="57"/>
      <c r="L6230" s="57"/>
      <c r="M6230" s="274"/>
      <c r="N6230" s="274"/>
      <c r="O6230" s="57"/>
    </row>
    <row r="6231" spans="1:15">
      <c r="A6231" s="57"/>
      <c r="B6231" s="278">
        <v>49235</v>
      </c>
      <c r="C6231" s="283">
        <f t="shared" si="95"/>
        <v>10240679982</v>
      </c>
      <c r="D6231" s="57"/>
      <c r="E6231" s="57"/>
      <c r="F6231" s="279">
        <v>701989870</v>
      </c>
      <c r="G6231" s="286">
        <v>854977949</v>
      </c>
      <c r="H6231" s="278">
        <v>50379</v>
      </c>
      <c r="I6231" s="278"/>
      <c r="K6231" s="57"/>
      <c r="L6231" s="57"/>
      <c r="M6231" s="274"/>
      <c r="N6231" s="274"/>
      <c r="O6231" s="57"/>
    </row>
    <row r="6232" spans="1:15">
      <c r="A6232" s="57"/>
      <c r="B6232" s="278">
        <v>49236</v>
      </c>
      <c r="C6232" s="283">
        <f t="shared" si="95"/>
        <v>10370364042</v>
      </c>
      <c r="D6232" s="57"/>
      <c r="E6232" s="57"/>
      <c r="F6232" s="279">
        <v>831673930</v>
      </c>
      <c r="G6232" s="286">
        <v>855129715</v>
      </c>
      <c r="H6232" s="278">
        <v>47253</v>
      </c>
      <c r="I6232" s="278"/>
      <c r="K6232" s="57"/>
      <c r="L6232" s="57"/>
      <c r="M6232" s="274"/>
      <c r="N6232" s="274"/>
      <c r="O6232" s="57"/>
    </row>
    <row r="6233" spans="1:15">
      <c r="A6233" s="57"/>
      <c r="B6233" s="278">
        <v>49237</v>
      </c>
      <c r="C6233" s="283">
        <f t="shared" si="95"/>
        <v>10468624408</v>
      </c>
      <c r="D6233" s="57"/>
      <c r="E6233" s="57"/>
      <c r="F6233" s="279">
        <v>929934296</v>
      </c>
      <c r="G6233" s="286">
        <v>855266862</v>
      </c>
      <c r="H6233" s="278">
        <v>46560</v>
      </c>
      <c r="I6233" s="278"/>
      <c r="K6233" s="57"/>
      <c r="L6233" s="57"/>
      <c r="M6233" s="274"/>
      <c r="N6233" s="274"/>
      <c r="O6233" s="57"/>
    </row>
    <row r="6234" spans="1:15">
      <c r="A6234" s="57"/>
      <c r="B6234" s="278">
        <v>49238</v>
      </c>
      <c r="C6234" s="283">
        <f t="shared" si="95"/>
        <v>9692390439</v>
      </c>
      <c r="D6234" s="57"/>
      <c r="E6234" s="57"/>
      <c r="F6234" s="279">
        <v>153700327</v>
      </c>
      <c r="G6234" s="286">
        <v>855279299</v>
      </c>
      <c r="H6234" s="278">
        <v>47909</v>
      </c>
      <c r="I6234" s="278"/>
      <c r="K6234" s="57"/>
      <c r="L6234" s="57"/>
      <c r="M6234" s="274"/>
      <c r="N6234" s="274"/>
      <c r="O6234" s="57"/>
    </row>
    <row r="6235" spans="1:15">
      <c r="A6235" s="57"/>
      <c r="B6235" s="278">
        <v>49239</v>
      </c>
      <c r="C6235" s="283">
        <f t="shared" si="95"/>
        <v>10211480785</v>
      </c>
      <c r="D6235" s="57"/>
      <c r="E6235" s="57"/>
      <c r="F6235" s="279">
        <v>672790673</v>
      </c>
      <c r="G6235" s="286">
        <v>855327579</v>
      </c>
      <c r="H6235" s="278">
        <v>47428</v>
      </c>
      <c r="I6235" s="278"/>
      <c r="K6235" s="57"/>
      <c r="L6235" s="57"/>
      <c r="M6235" s="274"/>
      <c r="N6235" s="274"/>
      <c r="O6235" s="57"/>
    </row>
    <row r="6236" spans="1:15">
      <c r="A6236" s="57"/>
      <c r="B6236" s="278">
        <v>49240</v>
      </c>
      <c r="C6236" s="283">
        <f t="shared" si="95"/>
        <v>9782869669</v>
      </c>
      <c r="D6236" s="57"/>
      <c r="E6236" s="57"/>
      <c r="F6236" s="279">
        <v>244179557</v>
      </c>
      <c r="G6236" s="286">
        <v>855354855</v>
      </c>
      <c r="H6236" s="278">
        <v>43053</v>
      </c>
      <c r="I6236" s="278"/>
      <c r="K6236" s="57"/>
      <c r="L6236" s="57"/>
      <c r="M6236" s="274"/>
      <c r="N6236" s="274"/>
      <c r="O6236" s="57"/>
    </row>
    <row r="6237" spans="1:15">
      <c r="A6237" s="57"/>
      <c r="B6237" s="278">
        <v>49241</v>
      </c>
      <c r="C6237" s="283">
        <f t="shared" si="95"/>
        <v>9795679623</v>
      </c>
      <c r="D6237" s="57"/>
      <c r="E6237" s="57"/>
      <c r="F6237" s="279">
        <v>256989511</v>
      </c>
      <c r="G6237" s="286">
        <v>855818453</v>
      </c>
      <c r="H6237" s="278">
        <v>46974</v>
      </c>
      <c r="I6237" s="278"/>
      <c r="K6237" s="57"/>
      <c r="L6237" s="57"/>
      <c r="M6237" s="274"/>
      <c r="N6237" s="274"/>
      <c r="O6237" s="57"/>
    </row>
    <row r="6238" spans="1:15">
      <c r="A6238" s="57"/>
      <c r="B6238" s="278">
        <v>49242</v>
      </c>
      <c r="C6238" s="283">
        <f t="shared" si="95"/>
        <v>9905411490</v>
      </c>
      <c r="D6238" s="57"/>
      <c r="E6238" s="57"/>
      <c r="F6238" s="279">
        <v>366721378</v>
      </c>
      <c r="G6238" s="286">
        <v>855862279</v>
      </c>
      <c r="H6238" s="278">
        <v>49284</v>
      </c>
      <c r="I6238" s="278"/>
      <c r="K6238" s="57"/>
      <c r="L6238" s="57"/>
      <c r="M6238" s="274"/>
      <c r="N6238" s="274"/>
      <c r="O6238" s="57"/>
    </row>
    <row r="6239" spans="1:15">
      <c r="A6239" s="57"/>
      <c r="B6239" s="278">
        <v>49243</v>
      </c>
      <c r="C6239" s="283">
        <f t="shared" si="95"/>
        <v>10327779683</v>
      </c>
      <c r="D6239" s="57"/>
      <c r="E6239" s="57"/>
      <c r="F6239" s="279">
        <v>789089571</v>
      </c>
      <c r="G6239" s="286">
        <v>855945775</v>
      </c>
      <c r="H6239" s="278">
        <v>45893</v>
      </c>
      <c r="I6239" s="278"/>
      <c r="K6239" s="57"/>
      <c r="L6239" s="57"/>
      <c r="M6239" s="274"/>
      <c r="N6239" s="274"/>
      <c r="O6239" s="57"/>
    </row>
    <row r="6240" spans="1:15">
      <c r="A6240" s="57"/>
      <c r="B6240" s="278">
        <v>49244</v>
      </c>
      <c r="C6240" s="283">
        <f t="shared" ref="C6240:C6303" si="96">F6240+(F$88*28679+98765)+(G$88*6587+87654)+(E$88*9537+76543)+(J$88*5713+4528)</f>
        <v>10468801638</v>
      </c>
      <c r="D6240" s="57"/>
      <c r="E6240" s="57"/>
      <c r="F6240" s="279">
        <v>930111526</v>
      </c>
      <c r="G6240" s="286">
        <v>856142907</v>
      </c>
      <c r="H6240" s="278">
        <v>47503</v>
      </c>
      <c r="I6240" s="278"/>
      <c r="K6240" s="57"/>
      <c r="L6240" s="57"/>
      <c r="M6240" s="274"/>
      <c r="N6240" s="274"/>
      <c r="O6240" s="57"/>
    </row>
    <row r="6241" spans="1:15">
      <c r="A6241" s="57"/>
      <c r="B6241" s="278">
        <v>49245</v>
      </c>
      <c r="C6241" s="283">
        <f t="shared" si="96"/>
        <v>9644880305</v>
      </c>
      <c r="D6241" s="57"/>
      <c r="E6241" s="57"/>
      <c r="F6241" s="279">
        <v>106190193</v>
      </c>
      <c r="G6241" s="286">
        <v>856161865</v>
      </c>
      <c r="H6241" s="278">
        <v>48096</v>
      </c>
      <c r="I6241" s="278"/>
      <c r="K6241" s="57"/>
      <c r="L6241" s="57"/>
      <c r="M6241" s="274"/>
      <c r="N6241" s="274"/>
      <c r="O6241" s="57"/>
    </row>
    <row r="6242" spans="1:15">
      <c r="A6242" s="57"/>
      <c r="B6242" s="278">
        <v>49246</v>
      </c>
      <c r="C6242" s="283">
        <f t="shared" si="96"/>
        <v>10077856195</v>
      </c>
      <c r="D6242" s="57"/>
      <c r="E6242" s="57"/>
      <c r="F6242" s="279">
        <v>539166083</v>
      </c>
      <c r="G6242" s="286">
        <v>856349395</v>
      </c>
      <c r="H6242" s="278">
        <v>43933</v>
      </c>
      <c r="I6242" s="278"/>
      <c r="K6242" s="57"/>
      <c r="L6242" s="57"/>
      <c r="M6242" s="274"/>
      <c r="N6242" s="274"/>
      <c r="O6242" s="57"/>
    </row>
    <row r="6243" spans="1:15">
      <c r="A6243" s="57"/>
      <c r="B6243" s="278">
        <v>49247</v>
      </c>
      <c r="C6243" s="283">
        <f t="shared" si="96"/>
        <v>9706436149</v>
      </c>
      <c r="D6243" s="57"/>
      <c r="E6243" s="57"/>
      <c r="F6243" s="279">
        <v>167746037</v>
      </c>
      <c r="G6243" s="286">
        <v>856388209</v>
      </c>
      <c r="H6243" s="278">
        <v>46882</v>
      </c>
      <c r="I6243" s="278"/>
      <c r="K6243" s="57"/>
      <c r="L6243" s="57"/>
      <c r="M6243" s="274"/>
      <c r="N6243" s="274"/>
      <c r="O6243" s="57"/>
    </row>
    <row r="6244" spans="1:15">
      <c r="A6244" s="57"/>
      <c r="B6244" s="278">
        <v>49248</v>
      </c>
      <c r="C6244" s="283">
        <f t="shared" si="96"/>
        <v>10351289296</v>
      </c>
      <c r="D6244" s="57"/>
      <c r="E6244" s="57"/>
      <c r="F6244" s="279">
        <v>812599184</v>
      </c>
      <c r="G6244" s="286">
        <v>856612971</v>
      </c>
      <c r="H6244" s="278">
        <v>49769</v>
      </c>
      <c r="I6244" s="278"/>
      <c r="K6244" s="57"/>
      <c r="L6244" s="57"/>
      <c r="M6244" s="274"/>
      <c r="N6244" s="274"/>
      <c r="O6244" s="57"/>
    </row>
    <row r="6245" spans="1:15">
      <c r="A6245" s="57"/>
      <c r="B6245" s="278">
        <v>49249</v>
      </c>
      <c r="C6245" s="283">
        <f t="shared" si="96"/>
        <v>10150915930</v>
      </c>
      <c r="D6245" s="57"/>
      <c r="E6245" s="57"/>
      <c r="F6245" s="279">
        <v>612225818</v>
      </c>
      <c r="G6245" s="286">
        <v>856654155</v>
      </c>
      <c r="H6245" s="278">
        <v>46601</v>
      </c>
      <c r="I6245" s="278"/>
      <c r="K6245" s="57"/>
      <c r="L6245" s="57"/>
      <c r="M6245" s="274"/>
      <c r="N6245" s="274"/>
      <c r="O6245" s="57"/>
    </row>
    <row r="6246" spans="1:15">
      <c r="A6246" s="57"/>
      <c r="B6246" s="278">
        <v>49250</v>
      </c>
      <c r="C6246" s="283">
        <f t="shared" si="96"/>
        <v>10378999569</v>
      </c>
      <c r="D6246" s="57"/>
      <c r="E6246" s="57"/>
      <c r="F6246" s="279">
        <v>840309457</v>
      </c>
      <c r="G6246" s="286">
        <v>856655510</v>
      </c>
      <c r="H6246" s="278">
        <v>46014</v>
      </c>
      <c r="I6246" s="278"/>
      <c r="K6246" s="57"/>
      <c r="L6246" s="57"/>
      <c r="M6246" s="274"/>
      <c r="N6246" s="274"/>
      <c r="O6246" s="57"/>
    </row>
    <row r="6247" spans="1:15">
      <c r="A6247" s="57"/>
      <c r="B6247" s="278">
        <v>49251</v>
      </c>
      <c r="C6247" s="283">
        <f t="shared" si="96"/>
        <v>10189049768</v>
      </c>
      <c r="D6247" s="57"/>
      <c r="E6247" s="57"/>
      <c r="F6247" s="279">
        <v>650359656</v>
      </c>
      <c r="G6247" s="286">
        <v>856764205</v>
      </c>
      <c r="H6247" s="278">
        <v>44055</v>
      </c>
      <c r="I6247" s="278"/>
      <c r="K6247" s="57"/>
      <c r="L6247" s="57"/>
      <c r="M6247" s="274"/>
      <c r="N6247" s="274"/>
      <c r="O6247" s="57"/>
    </row>
    <row r="6248" spans="1:15">
      <c r="A6248" s="57"/>
      <c r="B6248" s="278">
        <v>49252</v>
      </c>
      <c r="C6248" s="283">
        <f t="shared" si="96"/>
        <v>10339123059</v>
      </c>
      <c r="D6248" s="57"/>
      <c r="E6248" s="57"/>
      <c r="F6248" s="279">
        <v>800432947</v>
      </c>
      <c r="G6248" s="286">
        <v>856777616</v>
      </c>
      <c r="H6248" s="278">
        <v>44096</v>
      </c>
      <c r="I6248" s="278"/>
      <c r="K6248" s="57"/>
      <c r="L6248" s="57"/>
      <c r="M6248" s="274"/>
      <c r="N6248" s="274"/>
      <c r="O6248" s="57"/>
    </row>
    <row r="6249" spans="1:15">
      <c r="A6249" s="57"/>
      <c r="B6249" s="278">
        <v>49253</v>
      </c>
      <c r="C6249" s="283">
        <f t="shared" si="96"/>
        <v>10519078389</v>
      </c>
      <c r="D6249" s="57"/>
      <c r="E6249" s="57"/>
      <c r="F6249" s="279">
        <v>980388277</v>
      </c>
      <c r="G6249" s="286">
        <v>856791857</v>
      </c>
      <c r="H6249" s="278">
        <v>43361</v>
      </c>
      <c r="I6249" s="278"/>
      <c r="K6249" s="57"/>
      <c r="L6249" s="57"/>
      <c r="M6249" s="274"/>
      <c r="N6249" s="274"/>
      <c r="O6249" s="57"/>
    </row>
    <row r="6250" spans="1:15">
      <c r="A6250" s="57"/>
      <c r="B6250" s="278">
        <v>49254</v>
      </c>
      <c r="C6250" s="283">
        <f t="shared" si="96"/>
        <v>10385479438</v>
      </c>
      <c r="D6250" s="57"/>
      <c r="E6250" s="57"/>
      <c r="F6250" s="279">
        <v>846789326</v>
      </c>
      <c r="G6250" s="286">
        <v>856858897</v>
      </c>
      <c r="H6250" s="278">
        <v>45062</v>
      </c>
      <c r="I6250" s="278"/>
      <c r="K6250" s="57"/>
      <c r="L6250" s="57"/>
      <c r="M6250" s="274"/>
      <c r="N6250" s="274"/>
      <c r="O6250" s="57"/>
    </row>
    <row r="6251" spans="1:15">
      <c r="A6251" s="57"/>
      <c r="B6251" s="278">
        <v>49255</v>
      </c>
      <c r="C6251" s="283">
        <f t="shared" si="96"/>
        <v>10386744232</v>
      </c>
      <c r="D6251" s="57"/>
      <c r="E6251" s="57"/>
      <c r="F6251" s="279">
        <v>848054120</v>
      </c>
      <c r="G6251" s="286">
        <v>856946862</v>
      </c>
      <c r="H6251" s="278">
        <v>50369</v>
      </c>
      <c r="I6251" s="278"/>
      <c r="K6251" s="57"/>
      <c r="L6251" s="57"/>
      <c r="M6251" s="274"/>
      <c r="N6251" s="274"/>
      <c r="O6251" s="57"/>
    </row>
    <row r="6252" spans="1:15">
      <c r="A6252" s="57"/>
      <c r="B6252" s="278">
        <v>49256</v>
      </c>
      <c r="C6252" s="283">
        <f t="shared" si="96"/>
        <v>9969307868</v>
      </c>
      <c r="D6252" s="57"/>
      <c r="E6252" s="57"/>
      <c r="F6252" s="279">
        <v>430617756</v>
      </c>
      <c r="G6252" s="286">
        <v>856971066</v>
      </c>
      <c r="H6252" s="278">
        <v>50105</v>
      </c>
      <c r="I6252" s="278"/>
      <c r="K6252" s="57"/>
      <c r="L6252" s="57"/>
      <c r="M6252" s="274"/>
      <c r="N6252" s="274"/>
      <c r="O6252" s="57"/>
    </row>
    <row r="6253" spans="1:15">
      <c r="A6253" s="57"/>
      <c r="B6253" s="278">
        <v>49257</v>
      </c>
      <c r="C6253" s="283">
        <f t="shared" si="96"/>
        <v>9925594162</v>
      </c>
      <c r="D6253" s="57"/>
      <c r="E6253" s="57"/>
      <c r="F6253" s="279">
        <v>386904050</v>
      </c>
      <c r="G6253" s="286">
        <v>857074296</v>
      </c>
      <c r="H6253" s="278">
        <v>44843</v>
      </c>
      <c r="I6253" s="278"/>
      <c r="K6253" s="57"/>
      <c r="L6253" s="57"/>
      <c r="M6253" s="274"/>
      <c r="N6253" s="274"/>
      <c r="O6253" s="57"/>
    </row>
    <row r="6254" spans="1:15">
      <c r="A6254" s="57"/>
      <c r="B6254" s="278">
        <v>49258</v>
      </c>
      <c r="C6254" s="283">
        <f t="shared" si="96"/>
        <v>10130165197</v>
      </c>
      <c r="D6254" s="57"/>
      <c r="E6254" s="57"/>
      <c r="F6254" s="279">
        <v>591475085</v>
      </c>
      <c r="G6254" s="286">
        <v>857565224</v>
      </c>
      <c r="H6254" s="278">
        <v>44002</v>
      </c>
      <c r="I6254" s="278"/>
      <c r="K6254" s="57"/>
      <c r="L6254" s="57"/>
      <c r="M6254" s="274"/>
      <c r="N6254" s="274"/>
      <c r="O6254" s="57"/>
    </row>
    <row r="6255" spans="1:15">
      <c r="A6255" s="57"/>
      <c r="B6255" s="278">
        <v>49259</v>
      </c>
      <c r="C6255" s="283">
        <f t="shared" si="96"/>
        <v>10273657965</v>
      </c>
      <c r="D6255" s="57"/>
      <c r="E6255" s="57"/>
      <c r="F6255" s="279">
        <v>734967853</v>
      </c>
      <c r="G6255" s="286">
        <v>857675210</v>
      </c>
      <c r="H6255" s="278">
        <v>47967</v>
      </c>
      <c r="I6255" s="278"/>
      <c r="K6255" s="57"/>
      <c r="L6255" s="57"/>
      <c r="M6255" s="274"/>
      <c r="N6255" s="274"/>
      <c r="O6255" s="57"/>
    </row>
    <row r="6256" spans="1:15">
      <c r="A6256" s="57"/>
      <c r="B6256" s="278">
        <v>49260</v>
      </c>
      <c r="C6256" s="283">
        <f t="shared" si="96"/>
        <v>10318018929</v>
      </c>
      <c r="D6256" s="57"/>
      <c r="E6256" s="57"/>
      <c r="F6256" s="279">
        <v>779328817</v>
      </c>
      <c r="G6256" s="286">
        <v>857740093</v>
      </c>
      <c r="H6256" s="278">
        <v>46162</v>
      </c>
      <c r="I6256" s="278"/>
      <c r="K6256" s="57"/>
      <c r="L6256" s="57"/>
      <c r="M6256" s="274"/>
      <c r="N6256" s="274"/>
      <c r="O6256" s="57"/>
    </row>
    <row r="6257" spans="1:15">
      <c r="A6257" s="57"/>
      <c r="B6257" s="278">
        <v>49261</v>
      </c>
      <c r="C6257" s="283">
        <f t="shared" si="96"/>
        <v>10183332121</v>
      </c>
      <c r="D6257" s="57"/>
      <c r="E6257" s="57"/>
      <c r="F6257" s="279">
        <v>644642009</v>
      </c>
      <c r="G6257" s="286">
        <v>857952550</v>
      </c>
      <c r="H6257" s="278">
        <v>44706</v>
      </c>
      <c r="I6257" s="278"/>
      <c r="K6257" s="57"/>
      <c r="L6257" s="57"/>
      <c r="M6257" s="274"/>
      <c r="N6257" s="274"/>
      <c r="O6257" s="57"/>
    </row>
    <row r="6258" spans="1:15">
      <c r="A6258" s="57"/>
      <c r="B6258" s="278">
        <v>49262</v>
      </c>
      <c r="C6258" s="283">
        <f t="shared" si="96"/>
        <v>10118224622</v>
      </c>
      <c r="D6258" s="57"/>
      <c r="E6258" s="57"/>
      <c r="F6258" s="279">
        <v>579534510</v>
      </c>
      <c r="G6258" s="286">
        <v>858109512</v>
      </c>
      <c r="H6258" s="278">
        <v>44106</v>
      </c>
      <c r="I6258" s="278"/>
      <c r="K6258" s="57"/>
      <c r="L6258" s="57"/>
      <c r="M6258" s="274"/>
      <c r="N6258" s="274"/>
      <c r="O6258" s="57"/>
    </row>
    <row r="6259" spans="1:15">
      <c r="A6259" s="57"/>
      <c r="B6259" s="278">
        <v>49263</v>
      </c>
      <c r="C6259" s="283">
        <f t="shared" si="96"/>
        <v>9918300827</v>
      </c>
      <c r="D6259" s="57"/>
      <c r="E6259" s="57"/>
      <c r="F6259" s="279">
        <v>379610715</v>
      </c>
      <c r="G6259" s="286">
        <v>858135352</v>
      </c>
      <c r="H6259" s="278">
        <v>43983</v>
      </c>
      <c r="I6259" s="278"/>
      <c r="K6259" s="57"/>
      <c r="L6259" s="57"/>
      <c r="M6259" s="274"/>
      <c r="N6259" s="274"/>
      <c r="O6259" s="57"/>
    </row>
    <row r="6260" spans="1:15">
      <c r="A6260" s="57"/>
      <c r="B6260" s="278">
        <v>49264</v>
      </c>
      <c r="C6260" s="283">
        <f t="shared" si="96"/>
        <v>9758724674</v>
      </c>
      <c r="D6260" s="57"/>
      <c r="E6260" s="57"/>
      <c r="F6260" s="279">
        <v>220034562</v>
      </c>
      <c r="G6260" s="286">
        <v>858224860</v>
      </c>
      <c r="H6260" s="278">
        <v>47140</v>
      </c>
      <c r="I6260" s="278"/>
      <c r="K6260" s="57"/>
      <c r="L6260" s="57"/>
      <c r="M6260" s="274"/>
      <c r="N6260" s="274"/>
      <c r="O6260" s="57"/>
    </row>
    <row r="6261" spans="1:15">
      <c r="A6261" s="57"/>
      <c r="B6261" s="278">
        <v>49265</v>
      </c>
      <c r="C6261" s="283">
        <f t="shared" si="96"/>
        <v>10411036505</v>
      </c>
      <c r="D6261" s="57"/>
      <c r="E6261" s="57"/>
      <c r="F6261" s="279">
        <v>872346393</v>
      </c>
      <c r="G6261" s="286">
        <v>858345064</v>
      </c>
      <c r="H6261" s="278">
        <v>50293</v>
      </c>
      <c r="I6261" s="278"/>
      <c r="K6261" s="57"/>
      <c r="L6261" s="57"/>
      <c r="M6261" s="274"/>
      <c r="N6261" s="274"/>
      <c r="O6261" s="57"/>
    </row>
    <row r="6262" spans="1:15">
      <c r="A6262" s="57"/>
      <c r="B6262" s="278">
        <v>49266</v>
      </c>
      <c r="C6262" s="283">
        <f t="shared" si="96"/>
        <v>9890986083</v>
      </c>
      <c r="D6262" s="57"/>
      <c r="E6262" s="57"/>
      <c r="F6262" s="279">
        <v>352295971</v>
      </c>
      <c r="G6262" s="286">
        <v>858367338</v>
      </c>
      <c r="H6262" s="278">
        <v>43814</v>
      </c>
      <c r="I6262" s="278"/>
      <c r="K6262" s="57"/>
      <c r="L6262" s="57"/>
      <c r="M6262" s="274"/>
      <c r="N6262" s="274"/>
      <c r="O6262" s="57"/>
    </row>
    <row r="6263" spans="1:15">
      <c r="A6263" s="57"/>
      <c r="B6263" s="278">
        <v>49267</v>
      </c>
      <c r="C6263" s="283">
        <f t="shared" si="96"/>
        <v>10128587007</v>
      </c>
      <c r="D6263" s="57"/>
      <c r="E6263" s="57"/>
      <c r="F6263" s="279">
        <v>589896895</v>
      </c>
      <c r="G6263" s="286">
        <v>858408406</v>
      </c>
      <c r="H6263" s="278">
        <v>49846</v>
      </c>
      <c r="I6263" s="278"/>
      <c r="K6263" s="57"/>
      <c r="L6263" s="57"/>
      <c r="M6263" s="274"/>
      <c r="N6263" s="274"/>
      <c r="O6263" s="57"/>
    </row>
    <row r="6264" spans="1:15">
      <c r="A6264" s="57"/>
      <c r="B6264" s="278">
        <v>49268</v>
      </c>
      <c r="C6264" s="283">
        <f t="shared" si="96"/>
        <v>9780534240</v>
      </c>
      <c r="D6264" s="57"/>
      <c r="E6264" s="57"/>
      <c r="F6264" s="279">
        <v>241844128</v>
      </c>
      <c r="G6264" s="286">
        <v>858613506</v>
      </c>
      <c r="H6264" s="278">
        <v>50043</v>
      </c>
      <c r="I6264" s="278"/>
      <c r="K6264" s="57"/>
      <c r="L6264" s="57"/>
      <c r="M6264" s="274"/>
      <c r="N6264" s="274"/>
      <c r="O6264" s="57"/>
    </row>
    <row r="6265" spans="1:15">
      <c r="A6265" s="57"/>
      <c r="B6265" s="278">
        <v>49269</v>
      </c>
      <c r="C6265" s="283">
        <f t="shared" si="96"/>
        <v>9710105076</v>
      </c>
      <c r="D6265" s="57"/>
      <c r="E6265" s="57"/>
      <c r="F6265" s="279">
        <v>171414964</v>
      </c>
      <c r="G6265" s="286">
        <v>858649350</v>
      </c>
      <c r="H6265" s="278">
        <v>43863</v>
      </c>
      <c r="I6265" s="278"/>
      <c r="K6265" s="57"/>
      <c r="L6265" s="57"/>
      <c r="M6265" s="274"/>
      <c r="N6265" s="274"/>
      <c r="O6265" s="57"/>
    </row>
    <row r="6266" spans="1:15">
      <c r="A6266" s="57"/>
      <c r="B6266" s="278">
        <v>49270</v>
      </c>
      <c r="C6266" s="283">
        <f t="shared" si="96"/>
        <v>9826640702</v>
      </c>
      <c r="D6266" s="57"/>
      <c r="E6266" s="57"/>
      <c r="F6266" s="279">
        <v>287950590</v>
      </c>
      <c r="G6266" s="286">
        <v>858819643</v>
      </c>
      <c r="H6266" s="278">
        <v>49506</v>
      </c>
      <c r="I6266" s="278"/>
      <c r="K6266" s="57"/>
      <c r="L6266" s="57"/>
      <c r="M6266" s="274"/>
      <c r="N6266" s="274"/>
      <c r="O6266" s="57"/>
    </row>
    <row r="6267" spans="1:15">
      <c r="A6267" s="57"/>
      <c r="B6267" s="278">
        <v>49271</v>
      </c>
      <c r="C6267" s="283">
        <f t="shared" si="96"/>
        <v>9948298105</v>
      </c>
      <c r="D6267" s="57"/>
      <c r="E6267" s="57"/>
      <c r="F6267" s="279">
        <v>409607993</v>
      </c>
      <c r="G6267" s="286">
        <v>858821731</v>
      </c>
      <c r="H6267" s="278">
        <v>44283</v>
      </c>
      <c r="I6267" s="278"/>
      <c r="K6267" s="57"/>
      <c r="L6267" s="57"/>
      <c r="M6267" s="274"/>
      <c r="N6267" s="274"/>
      <c r="O6267" s="57"/>
    </row>
    <row r="6268" spans="1:15">
      <c r="A6268" s="57"/>
      <c r="B6268" s="278">
        <v>49272</v>
      </c>
      <c r="C6268" s="283">
        <f t="shared" si="96"/>
        <v>10052182401</v>
      </c>
      <c r="D6268" s="57"/>
      <c r="E6268" s="57"/>
      <c r="F6268" s="279">
        <v>513492289</v>
      </c>
      <c r="G6268" s="286">
        <v>858901885</v>
      </c>
      <c r="H6268" s="278">
        <v>46167</v>
      </c>
      <c r="I6268" s="278"/>
      <c r="K6268" s="57"/>
      <c r="L6268" s="57"/>
      <c r="M6268" s="274"/>
      <c r="N6268" s="274"/>
      <c r="O6268" s="57"/>
    </row>
    <row r="6269" spans="1:15">
      <c r="A6269" s="57"/>
      <c r="B6269" s="278">
        <v>49273</v>
      </c>
      <c r="C6269" s="283">
        <f t="shared" si="96"/>
        <v>9756538605</v>
      </c>
      <c r="D6269" s="57"/>
      <c r="E6269" s="57"/>
      <c r="F6269" s="279">
        <v>217848493</v>
      </c>
      <c r="G6269" s="286">
        <v>859088018</v>
      </c>
      <c r="H6269" s="278">
        <v>43846</v>
      </c>
      <c r="I6269" s="278"/>
      <c r="K6269" s="57"/>
      <c r="L6269" s="57"/>
      <c r="M6269" s="274"/>
      <c r="N6269" s="274"/>
      <c r="O6269" s="57"/>
    </row>
    <row r="6270" spans="1:15">
      <c r="A6270" s="57"/>
      <c r="B6270" s="278">
        <v>49274</v>
      </c>
      <c r="C6270" s="283">
        <f t="shared" si="96"/>
        <v>9675621960</v>
      </c>
      <c r="D6270" s="57"/>
      <c r="E6270" s="57"/>
      <c r="F6270" s="279">
        <v>136931848</v>
      </c>
      <c r="G6270" s="286">
        <v>859099333</v>
      </c>
      <c r="H6270" s="278">
        <v>49721</v>
      </c>
      <c r="I6270" s="278"/>
      <c r="K6270" s="57"/>
      <c r="L6270" s="57"/>
      <c r="M6270" s="274"/>
      <c r="N6270" s="274"/>
      <c r="O6270" s="57"/>
    </row>
    <row r="6271" spans="1:15">
      <c r="A6271" s="57"/>
      <c r="B6271" s="278">
        <v>49275</v>
      </c>
      <c r="C6271" s="283">
        <f t="shared" si="96"/>
        <v>9778264054</v>
      </c>
      <c r="D6271" s="57"/>
      <c r="E6271" s="57"/>
      <c r="F6271" s="279">
        <v>239573942</v>
      </c>
      <c r="G6271" s="286">
        <v>859474828</v>
      </c>
      <c r="H6271" s="278">
        <v>43624</v>
      </c>
      <c r="I6271" s="278"/>
      <c r="K6271" s="57"/>
      <c r="L6271" s="57"/>
      <c r="M6271" s="274"/>
      <c r="N6271" s="274"/>
      <c r="O6271" s="57"/>
    </row>
    <row r="6272" spans="1:15">
      <c r="A6272" s="57"/>
      <c r="B6272" s="278">
        <v>49276</v>
      </c>
      <c r="C6272" s="283">
        <f t="shared" si="96"/>
        <v>9643606686</v>
      </c>
      <c r="D6272" s="57"/>
      <c r="E6272" s="57"/>
      <c r="F6272" s="279">
        <v>104916574</v>
      </c>
      <c r="G6272" s="286">
        <v>859782605</v>
      </c>
      <c r="H6272" s="278">
        <v>45513</v>
      </c>
      <c r="I6272" s="278"/>
      <c r="K6272" s="57"/>
      <c r="L6272" s="57"/>
      <c r="M6272" s="274"/>
      <c r="N6272" s="274"/>
      <c r="O6272" s="57"/>
    </row>
    <row r="6273" spans="1:15">
      <c r="A6273" s="57"/>
      <c r="B6273" s="278">
        <v>49277</v>
      </c>
      <c r="C6273" s="283">
        <f t="shared" si="96"/>
        <v>10365313436</v>
      </c>
      <c r="D6273" s="57"/>
      <c r="E6273" s="57"/>
      <c r="F6273" s="279">
        <v>826623324</v>
      </c>
      <c r="G6273" s="286">
        <v>859808947</v>
      </c>
      <c r="H6273" s="278">
        <v>49671</v>
      </c>
      <c r="I6273" s="278"/>
      <c r="K6273" s="57"/>
      <c r="L6273" s="57"/>
      <c r="M6273" s="274"/>
      <c r="N6273" s="274"/>
      <c r="O6273" s="57"/>
    </row>
    <row r="6274" spans="1:15">
      <c r="A6274" s="57"/>
      <c r="B6274" s="278">
        <v>49278</v>
      </c>
      <c r="C6274" s="283">
        <f t="shared" si="96"/>
        <v>9914914485</v>
      </c>
      <c r="D6274" s="57"/>
      <c r="E6274" s="57"/>
      <c r="F6274" s="279">
        <v>376224373</v>
      </c>
      <c r="G6274" s="286">
        <v>859876026</v>
      </c>
      <c r="H6274" s="278">
        <v>43022</v>
      </c>
      <c r="I6274" s="278"/>
      <c r="K6274" s="57"/>
      <c r="L6274" s="57"/>
      <c r="M6274" s="274"/>
      <c r="N6274" s="274"/>
      <c r="O6274" s="57"/>
    </row>
    <row r="6275" spans="1:15">
      <c r="A6275" s="57"/>
      <c r="B6275" s="278">
        <v>49279</v>
      </c>
      <c r="C6275" s="283">
        <f t="shared" si="96"/>
        <v>10149925261</v>
      </c>
      <c r="D6275" s="57"/>
      <c r="E6275" s="57"/>
      <c r="F6275" s="279">
        <v>611235149</v>
      </c>
      <c r="G6275" s="286">
        <v>860206827</v>
      </c>
      <c r="H6275" s="278">
        <v>47647</v>
      </c>
      <c r="I6275" s="278"/>
      <c r="K6275" s="57"/>
      <c r="L6275" s="57"/>
      <c r="M6275" s="274"/>
      <c r="N6275" s="274"/>
      <c r="O6275" s="57"/>
    </row>
    <row r="6276" spans="1:15">
      <c r="A6276" s="57"/>
      <c r="B6276" s="278">
        <v>49280</v>
      </c>
      <c r="C6276" s="283">
        <f t="shared" si="96"/>
        <v>10195132226</v>
      </c>
      <c r="D6276" s="57"/>
      <c r="E6276" s="57"/>
      <c r="F6276" s="279">
        <v>656442114</v>
      </c>
      <c r="G6276" s="286">
        <v>860536672</v>
      </c>
      <c r="H6276" s="278">
        <v>49166</v>
      </c>
      <c r="I6276" s="278"/>
      <c r="K6276" s="57"/>
      <c r="L6276" s="57"/>
      <c r="M6276" s="274"/>
      <c r="N6276" s="274"/>
      <c r="O6276" s="57"/>
    </row>
    <row r="6277" spans="1:15">
      <c r="A6277" s="57"/>
      <c r="B6277" s="278">
        <v>49281</v>
      </c>
      <c r="C6277" s="283">
        <f t="shared" si="96"/>
        <v>9898852104</v>
      </c>
      <c r="D6277" s="57"/>
      <c r="E6277" s="57"/>
      <c r="F6277" s="279">
        <v>360161992</v>
      </c>
      <c r="G6277" s="286">
        <v>860627686</v>
      </c>
      <c r="H6277" s="278">
        <v>44573</v>
      </c>
      <c r="I6277" s="278"/>
      <c r="K6277" s="57"/>
      <c r="L6277" s="57"/>
      <c r="M6277" s="274"/>
      <c r="N6277" s="274"/>
      <c r="O6277" s="57"/>
    </row>
    <row r="6278" spans="1:15">
      <c r="A6278" s="57"/>
      <c r="B6278" s="278">
        <v>49282</v>
      </c>
      <c r="C6278" s="283">
        <f t="shared" si="96"/>
        <v>10377252319</v>
      </c>
      <c r="D6278" s="57"/>
      <c r="E6278" s="57"/>
      <c r="F6278" s="279">
        <v>838562207</v>
      </c>
      <c r="G6278" s="286">
        <v>860689568</v>
      </c>
      <c r="H6278" s="278">
        <v>47926</v>
      </c>
      <c r="I6278" s="278"/>
      <c r="K6278" s="57"/>
      <c r="L6278" s="57"/>
      <c r="M6278" s="274"/>
      <c r="N6278" s="274"/>
      <c r="O6278" s="57"/>
    </row>
    <row r="6279" spans="1:15">
      <c r="A6279" s="57"/>
      <c r="B6279" s="278">
        <v>49283</v>
      </c>
      <c r="C6279" s="283">
        <f t="shared" si="96"/>
        <v>9880601141</v>
      </c>
      <c r="D6279" s="57"/>
      <c r="E6279" s="57"/>
      <c r="F6279" s="279">
        <v>341911029</v>
      </c>
      <c r="G6279" s="286">
        <v>860751543</v>
      </c>
      <c r="H6279" s="278">
        <v>47335</v>
      </c>
      <c r="I6279" s="278"/>
      <c r="K6279" s="57"/>
      <c r="L6279" s="57"/>
      <c r="M6279" s="274"/>
      <c r="N6279" s="274"/>
      <c r="O6279" s="57"/>
    </row>
    <row r="6280" spans="1:15">
      <c r="A6280" s="57"/>
      <c r="B6280" s="278">
        <v>49284</v>
      </c>
      <c r="C6280" s="283">
        <f t="shared" si="96"/>
        <v>10394552391</v>
      </c>
      <c r="D6280" s="57"/>
      <c r="E6280" s="57"/>
      <c r="F6280" s="279">
        <v>855862279</v>
      </c>
      <c r="G6280" s="286">
        <v>860767879</v>
      </c>
      <c r="H6280" s="278">
        <v>48822</v>
      </c>
      <c r="I6280" s="278"/>
      <c r="K6280" s="57"/>
      <c r="L6280" s="57"/>
      <c r="M6280" s="274"/>
      <c r="N6280" s="274"/>
      <c r="O6280" s="57"/>
    </row>
    <row r="6281" spans="1:15">
      <c r="A6281" s="57"/>
      <c r="B6281" s="278">
        <v>49285</v>
      </c>
      <c r="C6281" s="283">
        <f t="shared" si="96"/>
        <v>10310895201</v>
      </c>
      <c r="D6281" s="57"/>
      <c r="E6281" s="57"/>
      <c r="F6281" s="279">
        <v>772205089</v>
      </c>
      <c r="G6281" s="286">
        <v>860877839</v>
      </c>
      <c r="H6281" s="278">
        <v>46894</v>
      </c>
      <c r="I6281" s="278"/>
      <c r="K6281" s="57"/>
      <c r="L6281" s="57"/>
      <c r="M6281" s="274"/>
      <c r="N6281" s="274"/>
      <c r="O6281" s="57"/>
    </row>
    <row r="6282" spans="1:15">
      <c r="A6282" s="57"/>
      <c r="B6282" s="278">
        <v>49286</v>
      </c>
      <c r="C6282" s="283">
        <f t="shared" si="96"/>
        <v>9758450570</v>
      </c>
      <c r="D6282" s="57"/>
      <c r="E6282" s="57"/>
      <c r="F6282" s="279">
        <v>219760458</v>
      </c>
      <c r="G6282" s="286">
        <v>860925189</v>
      </c>
      <c r="H6282" s="278">
        <v>49347</v>
      </c>
      <c r="I6282" s="278"/>
      <c r="K6282" s="57"/>
      <c r="L6282" s="57"/>
      <c r="M6282" s="274"/>
      <c r="N6282" s="274"/>
      <c r="O6282" s="57"/>
    </row>
    <row r="6283" spans="1:15">
      <c r="A6283" s="57"/>
      <c r="B6283" s="278">
        <v>49287</v>
      </c>
      <c r="C6283" s="283">
        <f t="shared" si="96"/>
        <v>10305902595</v>
      </c>
      <c r="D6283" s="57"/>
      <c r="E6283" s="57"/>
      <c r="F6283" s="279">
        <v>767212483</v>
      </c>
      <c r="G6283" s="286">
        <v>861295497</v>
      </c>
      <c r="H6283" s="278">
        <v>45665</v>
      </c>
      <c r="I6283" s="278"/>
      <c r="K6283" s="57"/>
      <c r="L6283" s="57"/>
      <c r="M6283" s="274"/>
      <c r="N6283" s="274"/>
      <c r="O6283" s="57"/>
    </row>
    <row r="6284" spans="1:15">
      <c r="A6284" s="57"/>
      <c r="B6284" s="278">
        <v>49288</v>
      </c>
      <c r="C6284" s="283">
        <f t="shared" si="96"/>
        <v>10364460664</v>
      </c>
      <c r="D6284" s="57"/>
      <c r="E6284" s="57"/>
      <c r="F6284" s="279">
        <v>825770552</v>
      </c>
      <c r="G6284" s="286">
        <v>861315988</v>
      </c>
      <c r="H6284" s="278">
        <v>45714</v>
      </c>
      <c r="I6284" s="278"/>
      <c r="K6284" s="57"/>
      <c r="L6284" s="57"/>
      <c r="M6284" s="274"/>
      <c r="N6284" s="274"/>
      <c r="O6284" s="57"/>
    </row>
    <row r="6285" spans="1:15">
      <c r="A6285" s="57"/>
      <c r="B6285" s="278">
        <v>49289</v>
      </c>
      <c r="C6285" s="283">
        <f t="shared" si="96"/>
        <v>9767665088</v>
      </c>
      <c r="D6285" s="57"/>
      <c r="E6285" s="57"/>
      <c r="F6285" s="279">
        <v>228974976</v>
      </c>
      <c r="G6285" s="286">
        <v>861394296</v>
      </c>
      <c r="H6285" s="278">
        <v>48972</v>
      </c>
      <c r="I6285" s="278"/>
      <c r="K6285" s="57"/>
      <c r="L6285" s="57"/>
      <c r="M6285" s="274"/>
      <c r="N6285" s="274"/>
      <c r="O6285" s="57"/>
    </row>
    <row r="6286" spans="1:15">
      <c r="A6286" s="57"/>
      <c r="B6286" s="278">
        <v>49290</v>
      </c>
      <c r="C6286" s="283">
        <f t="shared" si="96"/>
        <v>10392987217</v>
      </c>
      <c r="D6286" s="57"/>
      <c r="E6286" s="57"/>
      <c r="F6286" s="279">
        <v>854297105</v>
      </c>
      <c r="G6286" s="286">
        <v>861571955</v>
      </c>
      <c r="H6286" s="278">
        <v>48745</v>
      </c>
      <c r="I6286" s="278"/>
      <c r="K6286" s="57"/>
      <c r="L6286" s="57"/>
      <c r="M6286" s="274"/>
      <c r="N6286" s="274"/>
      <c r="O6286" s="57"/>
    </row>
    <row r="6287" spans="1:15">
      <c r="A6287" s="57"/>
      <c r="B6287" s="278">
        <v>49291</v>
      </c>
      <c r="C6287" s="283">
        <f t="shared" si="96"/>
        <v>10132855286</v>
      </c>
      <c r="D6287" s="57"/>
      <c r="E6287" s="57"/>
      <c r="F6287" s="279">
        <v>594165174</v>
      </c>
      <c r="G6287" s="286">
        <v>861613596</v>
      </c>
      <c r="H6287" s="278">
        <v>49039</v>
      </c>
      <c r="I6287" s="278"/>
      <c r="K6287" s="57"/>
      <c r="L6287" s="57"/>
      <c r="M6287" s="274"/>
      <c r="N6287" s="274"/>
      <c r="O6287" s="57"/>
    </row>
    <row r="6288" spans="1:15">
      <c r="A6288" s="57"/>
      <c r="B6288" s="278">
        <v>49292</v>
      </c>
      <c r="C6288" s="283">
        <f t="shared" si="96"/>
        <v>9721110124</v>
      </c>
      <c r="D6288" s="57"/>
      <c r="E6288" s="57"/>
      <c r="F6288" s="279">
        <v>182420012</v>
      </c>
      <c r="G6288" s="286">
        <v>861614077</v>
      </c>
      <c r="H6288" s="278">
        <v>43671</v>
      </c>
      <c r="I6288" s="278"/>
      <c r="K6288" s="57"/>
      <c r="L6288" s="57"/>
      <c r="M6288" s="274"/>
      <c r="N6288" s="274"/>
      <c r="O6288" s="57"/>
    </row>
    <row r="6289" spans="1:15">
      <c r="A6289" s="57"/>
      <c r="B6289" s="278">
        <v>49293</v>
      </c>
      <c r="C6289" s="283">
        <f t="shared" si="96"/>
        <v>10251773929</v>
      </c>
      <c r="D6289" s="57"/>
      <c r="E6289" s="57"/>
      <c r="F6289" s="279">
        <v>713083817</v>
      </c>
      <c r="G6289" s="286">
        <v>861651531</v>
      </c>
      <c r="H6289" s="278">
        <v>50239</v>
      </c>
      <c r="I6289" s="278"/>
      <c r="K6289" s="57"/>
      <c r="L6289" s="57"/>
      <c r="M6289" s="274"/>
      <c r="N6289" s="274"/>
      <c r="O6289" s="57"/>
    </row>
    <row r="6290" spans="1:15">
      <c r="A6290" s="57"/>
      <c r="B6290" s="278">
        <v>49294</v>
      </c>
      <c r="C6290" s="283">
        <f t="shared" si="96"/>
        <v>9800404421</v>
      </c>
      <c r="D6290" s="57"/>
      <c r="E6290" s="57"/>
      <c r="F6290" s="279">
        <v>261714309</v>
      </c>
      <c r="G6290" s="286">
        <v>861657363</v>
      </c>
      <c r="H6290" s="278">
        <v>44892</v>
      </c>
      <c r="I6290" s="278"/>
      <c r="K6290" s="57"/>
      <c r="L6290" s="57"/>
      <c r="M6290" s="274"/>
      <c r="N6290" s="274"/>
      <c r="O6290" s="57"/>
    </row>
    <row r="6291" spans="1:15">
      <c r="A6291" s="57"/>
      <c r="B6291" s="278">
        <v>49295</v>
      </c>
      <c r="C6291" s="283">
        <f t="shared" si="96"/>
        <v>10376675313</v>
      </c>
      <c r="D6291" s="57"/>
      <c r="E6291" s="57"/>
      <c r="F6291" s="279">
        <v>837985201</v>
      </c>
      <c r="G6291" s="286">
        <v>861723088</v>
      </c>
      <c r="H6291" s="278">
        <v>46267</v>
      </c>
      <c r="I6291" s="278"/>
      <c r="K6291" s="57"/>
      <c r="L6291" s="57"/>
      <c r="M6291" s="274"/>
      <c r="N6291" s="274"/>
      <c r="O6291" s="57"/>
    </row>
    <row r="6292" spans="1:15">
      <c r="A6292" s="57"/>
      <c r="B6292" s="278">
        <v>49296</v>
      </c>
      <c r="C6292" s="283">
        <f t="shared" si="96"/>
        <v>9992422008</v>
      </c>
      <c r="D6292" s="57"/>
      <c r="E6292" s="57"/>
      <c r="F6292" s="279">
        <v>453731896</v>
      </c>
      <c r="G6292" s="286">
        <v>861879928</v>
      </c>
      <c r="H6292" s="278">
        <v>45652</v>
      </c>
      <c r="I6292" s="278"/>
      <c r="K6292" s="57"/>
      <c r="L6292" s="57"/>
      <c r="M6292" s="274"/>
      <c r="N6292" s="274"/>
      <c r="O6292" s="57"/>
    </row>
    <row r="6293" spans="1:15">
      <c r="A6293" s="57"/>
      <c r="B6293" s="278">
        <v>49297</v>
      </c>
      <c r="C6293" s="283">
        <f t="shared" si="96"/>
        <v>10252462144</v>
      </c>
      <c r="D6293" s="57"/>
      <c r="E6293" s="57"/>
      <c r="F6293" s="279">
        <v>713772032</v>
      </c>
      <c r="G6293" s="286">
        <v>862037679</v>
      </c>
      <c r="H6293" s="278">
        <v>43693</v>
      </c>
      <c r="I6293" s="278"/>
      <c r="K6293" s="57"/>
      <c r="L6293" s="57"/>
      <c r="M6293" s="274"/>
      <c r="N6293" s="274"/>
      <c r="O6293" s="57"/>
    </row>
    <row r="6294" spans="1:15">
      <c r="A6294" s="57"/>
      <c r="B6294" s="278">
        <v>49298</v>
      </c>
      <c r="C6294" s="283">
        <f t="shared" si="96"/>
        <v>9986865394</v>
      </c>
      <c r="D6294" s="57"/>
      <c r="E6294" s="57"/>
      <c r="F6294" s="279">
        <v>448175282</v>
      </c>
      <c r="G6294" s="286">
        <v>862152002</v>
      </c>
      <c r="H6294" s="278">
        <v>43945</v>
      </c>
      <c r="I6294" s="278"/>
      <c r="K6294" s="57"/>
      <c r="L6294" s="57"/>
      <c r="M6294" s="274"/>
      <c r="N6294" s="274"/>
      <c r="O6294" s="57"/>
    </row>
    <row r="6295" spans="1:15">
      <c r="A6295" s="57"/>
      <c r="B6295" s="278">
        <v>49299</v>
      </c>
      <c r="C6295" s="283">
        <f t="shared" si="96"/>
        <v>10200392189</v>
      </c>
      <c r="D6295" s="57"/>
      <c r="E6295" s="57"/>
      <c r="F6295" s="279">
        <v>661702077</v>
      </c>
      <c r="G6295" s="286">
        <v>862301817</v>
      </c>
      <c r="H6295" s="278">
        <v>43848</v>
      </c>
      <c r="I6295" s="278"/>
      <c r="K6295" s="57"/>
      <c r="L6295" s="57"/>
      <c r="M6295" s="274"/>
      <c r="N6295" s="274"/>
      <c r="O6295" s="57"/>
    </row>
    <row r="6296" spans="1:15">
      <c r="A6296" s="57"/>
      <c r="B6296" s="278">
        <v>49300</v>
      </c>
      <c r="C6296" s="283">
        <f t="shared" si="96"/>
        <v>10341786352</v>
      </c>
      <c r="D6296" s="57"/>
      <c r="E6296" s="57"/>
      <c r="F6296" s="279">
        <v>803096240</v>
      </c>
      <c r="G6296" s="286">
        <v>862308179</v>
      </c>
      <c r="H6296" s="278">
        <v>49865</v>
      </c>
      <c r="I6296" s="278"/>
      <c r="K6296" s="57"/>
      <c r="L6296" s="57"/>
      <c r="M6296" s="274"/>
      <c r="N6296" s="274"/>
      <c r="O6296" s="57"/>
    </row>
    <row r="6297" spans="1:15">
      <c r="A6297" s="57"/>
      <c r="B6297" s="278">
        <v>49301</v>
      </c>
      <c r="C6297" s="283">
        <f t="shared" si="96"/>
        <v>9797523134</v>
      </c>
      <c r="D6297" s="57"/>
      <c r="E6297" s="57"/>
      <c r="F6297" s="279">
        <v>258833022</v>
      </c>
      <c r="G6297" s="286">
        <v>862451679</v>
      </c>
      <c r="H6297" s="278">
        <v>50235</v>
      </c>
      <c r="I6297" s="278"/>
      <c r="K6297" s="57"/>
      <c r="L6297" s="57"/>
      <c r="M6297" s="274"/>
      <c r="N6297" s="274"/>
      <c r="O6297" s="57"/>
    </row>
    <row r="6298" spans="1:15">
      <c r="A6298" s="57"/>
      <c r="B6298" s="278">
        <v>49302</v>
      </c>
      <c r="C6298" s="283">
        <f t="shared" si="96"/>
        <v>9947891468</v>
      </c>
      <c r="D6298" s="57"/>
      <c r="E6298" s="57"/>
      <c r="F6298" s="279">
        <v>409201356</v>
      </c>
      <c r="G6298" s="286">
        <v>862605808</v>
      </c>
      <c r="H6298" s="278">
        <v>46485</v>
      </c>
      <c r="I6298" s="278"/>
      <c r="K6298" s="57"/>
      <c r="L6298" s="57"/>
      <c r="M6298" s="274"/>
      <c r="N6298" s="274"/>
      <c r="O6298" s="57"/>
    </row>
    <row r="6299" spans="1:15">
      <c r="A6299" s="57"/>
      <c r="B6299" s="278">
        <v>49303</v>
      </c>
      <c r="C6299" s="283">
        <f t="shared" si="96"/>
        <v>10018611200</v>
      </c>
      <c r="D6299" s="57"/>
      <c r="E6299" s="57"/>
      <c r="F6299" s="279">
        <v>479921088</v>
      </c>
      <c r="G6299" s="286">
        <v>862625831</v>
      </c>
      <c r="H6299" s="278">
        <v>47173</v>
      </c>
      <c r="I6299" s="278"/>
      <c r="K6299" s="57"/>
      <c r="L6299" s="57"/>
      <c r="M6299" s="274"/>
      <c r="N6299" s="274"/>
      <c r="O6299" s="57"/>
    </row>
    <row r="6300" spans="1:15">
      <c r="A6300" s="57"/>
      <c r="B6300" s="278">
        <v>49304</v>
      </c>
      <c r="C6300" s="283">
        <f t="shared" si="96"/>
        <v>10266615261</v>
      </c>
      <c r="D6300" s="57"/>
      <c r="E6300" s="57"/>
      <c r="F6300" s="279">
        <v>727925149</v>
      </c>
      <c r="G6300" s="286">
        <v>862911464</v>
      </c>
      <c r="H6300" s="278">
        <v>45959</v>
      </c>
      <c r="I6300" s="278"/>
      <c r="K6300" s="57"/>
      <c r="L6300" s="57"/>
      <c r="M6300" s="274"/>
      <c r="N6300" s="274"/>
      <c r="O6300" s="57"/>
    </row>
    <row r="6301" spans="1:15">
      <c r="A6301" s="57"/>
      <c r="B6301" s="278">
        <v>49305</v>
      </c>
      <c r="C6301" s="283">
        <f t="shared" si="96"/>
        <v>9752254720</v>
      </c>
      <c r="D6301" s="57"/>
      <c r="E6301" s="57"/>
      <c r="F6301" s="279">
        <v>213564608</v>
      </c>
      <c r="G6301" s="286">
        <v>862960454</v>
      </c>
      <c r="H6301" s="278">
        <v>45962</v>
      </c>
      <c r="I6301" s="278"/>
      <c r="K6301" s="57"/>
      <c r="L6301" s="57"/>
      <c r="M6301" s="274"/>
      <c r="N6301" s="274"/>
      <c r="O6301" s="57"/>
    </row>
    <row r="6302" spans="1:15">
      <c r="A6302" s="57"/>
      <c r="B6302" s="278">
        <v>49306</v>
      </c>
      <c r="C6302" s="283">
        <f t="shared" si="96"/>
        <v>9654784497</v>
      </c>
      <c r="D6302" s="57"/>
      <c r="E6302" s="57"/>
      <c r="F6302" s="279">
        <v>116094385</v>
      </c>
      <c r="G6302" s="286">
        <v>863037706</v>
      </c>
      <c r="H6302" s="278">
        <v>48603</v>
      </c>
      <c r="I6302" s="278"/>
      <c r="K6302" s="57"/>
      <c r="L6302" s="57"/>
      <c r="M6302" s="274"/>
      <c r="N6302" s="274"/>
      <c r="O6302" s="57"/>
    </row>
    <row r="6303" spans="1:15">
      <c r="A6303" s="57"/>
      <c r="B6303" s="278">
        <v>49307</v>
      </c>
      <c r="C6303" s="283">
        <f t="shared" si="96"/>
        <v>10292928904</v>
      </c>
      <c r="D6303" s="57"/>
      <c r="E6303" s="57"/>
      <c r="F6303" s="279">
        <v>754238792</v>
      </c>
      <c r="G6303" s="286">
        <v>863067147</v>
      </c>
      <c r="H6303" s="278">
        <v>47143</v>
      </c>
      <c r="I6303" s="278"/>
      <c r="K6303" s="57"/>
      <c r="L6303" s="57"/>
      <c r="M6303" s="274"/>
      <c r="N6303" s="274"/>
      <c r="O6303" s="57"/>
    </row>
    <row r="6304" spans="1:15">
      <c r="A6304" s="57"/>
      <c r="B6304" s="278">
        <v>49308</v>
      </c>
      <c r="C6304" s="283">
        <f t="shared" ref="C6304:C6367" si="97">F6304+(F$88*28679+98765)+(G$88*6587+87654)+(E$88*9537+76543)+(J$88*5713+4528)</f>
        <v>10385249813</v>
      </c>
      <c r="D6304" s="57"/>
      <c r="E6304" s="57"/>
      <c r="F6304" s="279">
        <v>846559701</v>
      </c>
      <c r="G6304" s="286">
        <v>863207552</v>
      </c>
      <c r="H6304" s="278">
        <v>43959</v>
      </c>
      <c r="I6304" s="278"/>
      <c r="K6304" s="57"/>
      <c r="L6304" s="57"/>
      <c r="M6304" s="274"/>
      <c r="N6304" s="274"/>
      <c r="O6304" s="57"/>
    </row>
    <row r="6305" spans="1:15">
      <c r="A6305" s="57"/>
      <c r="B6305" s="278">
        <v>49309</v>
      </c>
      <c r="C6305" s="283">
        <f t="shared" si="97"/>
        <v>9875793461</v>
      </c>
      <c r="D6305" s="57"/>
      <c r="E6305" s="57"/>
      <c r="F6305" s="279">
        <v>337103349</v>
      </c>
      <c r="G6305" s="286">
        <v>863329081</v>
      </c>
      <c r="H6305" s="278">
        <v>44320</v>
      </c>
      <c r="I6305" s="278"/>
      <c r="K6305" s="57"/>
      <c r="L6305" s="57"/>
      <c r="M6305" s="274"/>
      <c r="N6305" s="274"/>
      <c r="O6305" s="57"/>
    </row>
    <row r="6306" spans="1:15">
      <c r="A6306" s="57"/>
      <c r="B6306" s="278">
        <v>49310</v>
      </c>
      <c r="C6306" s="283">
        <f t="shared" si="97"/>
        <v>10246630778</v>
      </c>
      <c r="D6306" s="57"/>
      <c r="E6306" s="57"/>
      <c r="F6306" s="279">
        <v>707940666</v>
      </c>
      <c r="G6306" s="286">
        <v>863338703</v>
      </c>
      <c r="H6306" s="278">
        <v>44921</v>
      </c>
      <c r="I6306" s="278"/>
      <c r="K6306" s="57"/>
      <c r="L6306" s="57"/>
      <c r="M6306" s="274"/>
      <c r="N6306" s="274"/>
      <c r="O6306" s="57"/>
    </row>
    <row r="6307" spans="1:15">
      <c r="A6307" s="57"/>
      <c r="B6307" s="278">
        <v>49311</v>
      </c>
      <c r="C6307" s="283">
        <f t="shared" si="97"/>
        <v>9839353379</v>
      </c>
      <c r="D6307" s="57"/>
      <c r="E6307" s="57"/>
      <c r="F6307" s="279">
        <v>300663267</v>
      </c>
      <c r="G6307" s="286">
        <v>863526739</v>
      </c>
      <c r="H6307" s="278">
        <v>45755</v>
      </c>
      <c r="I6307" s="278"/>
      <c r="K6307" s="57"/>
      <c r="L6307" s="57"/>
      <c r="M6307" s="274"/>
      <c r="N6307" s="274"/>
      <c r="O6307" s="57"/>
    </row>
    <row r="6308" spans="1:15">
      <c r="A6308" s="57"/>
      <c r="B6308" s="278">
        <v>49312</v>
      </c>
      <c r="C6308" s="283">
        <f t="shared" si="97"/>
        <v>10334201648</v>
      </c>
      <c r="D6308" s="57"/>
      <c r="E6308" s="57"/>
      <c r="F6308" s="279">
        <v>795511536</v>
      </c>
      <c r="G6308" s="286">
        <v>863610769</v>
      </c>
      <c r="H6308" s="278">
        <v>46818</v>
      </c>
      <c r="I6308" s="278"/>
      <c r="K6308" s="57"/>
      <c r="L6308" s="57"/>
      <c r="M6308" s="274"/>
      <c r="N6308" s="274"/>
      <c r="O6308" s="57"/>
    </row>
    <row r="6309" spans="1:15">
      <c r="A6309" s="57"/>
      <c r="B6309" s="278">
        <v>49313</v>
      </c>
      <c r="C6309" s="283">
        <f t="shared" si="97"/>
        <v>10145672962</v>
      </c>
      <c r="D6309" s="57"/>
      <c r="E6309" s="57"/>
      <c r="F6309" s="279">
        <v>606982850</v>
      </c>
      <c r="G6309" s="286">
        <v>864119453</v>
      </c>
      <c r="H6309" s="278">
        <v>46947</v>
      </c>
      <c r="I6309" s="278"/>
      <c r="K6309" s="57"/>
      <c r="L6309" s="57"/>
      <c r="M6309" s="274"/>
      <c r="N6309" s="274"/>
      <c r="O6309" s="57"/>
    </row>
    <row r="6310" spans="1:15">
      <c r="A6310" s="57"/>
      <c r="B6310" s="278">
        <v>49314</v>
      </c>
      <c r="C6310" s="283">
        <f t="shared" si="97"/>
        <v>9749249927</v>
      </c>
      <c r="D6310" s="57"/>
      <c r="E6310" s="57"/>
      <c r="F6310" s="279">
        <v>210559815</v>
      </c>
      <c r="G6310" s="286">
        <v>864151649</v>
      </c>
      <c r="H6310" s="278">
        <v>49603</v>
      </c>
      <c r="I6310" s="278"/>
      <c r="K6310" s="57"/>
      <c r="L6310" s="57"/>
      <c r="M6310" s="274"/>
      <c r="N6310" s="274"/>
      <c r="O6310" s="57"/>
    </row>
    <row r="6311" spans="1:15">
      <c r="A6311" s="57"/>
      <c r="B6311" s="278">
        <v>49315</v>
      </c>
      <c r="C6311" s="283">
        <f t="shared" si="97"/>
        <v>10192943286</v>
      </c>
      <c r="D6311" s="57"/>
      <c r="E6311" s="57"/>
      <c r="F6311" s="279">
        <v>654253174</v>
      </c>
      <c r="G6311" s="286">
        <v>864181497</v>
      </c>
      <c r="H6311" s="278">
        <v>48269</v>
      </c>
      <c r="I6311" s="278"/>
      <c r="K6311" s="57"/>
      <c r="L6311" s="57"/>
      <c r="M6311" s="274"/>
      <c r="N6311" s="274"/>
      <c r="O6311" s="57"/>
    </row>
    <row r="6312" spans="1:15">
      <c r="A6312" s="57"/>
      <c r="B6312" s="278">
        <v>49316</v>
      </c>
      <c r="C6312" s="283">
        <f t="shared" si="97"/>
        <v>10345262365</v>
      </c>
      <c r="D6312" s="57"/>
      <c r="E6312" s="57"/>
      <c r="F6312" s="279">
        <v>806572253</v>
      </c>
      <c r="G6312" s="286">
        <v>864288941</v>
      </c>
      <c r="H6312" s="278">
        <v>45329</v>
      </c>
      <c r="I6312" s="278"/>
      <c r="K6312" s="57"/>
      <c r="L6312" s="57"/>
      <c r="M6312" s="274"/>
      <c r="N6312" s="274"/>
      <c r="O6312" s="57"/>
    </row>
    <row r="6313" spans="1:15">
      <c r="A6313" s="57"/>
      <c r="B6313" s="278">
        <v>49317</v>
      </c>
      <c r="C6313" s="283">
        <f t="shared" si="97"/>
        <v>10086628758</v>
      </c>
      <c r="D6313" s="57"/>
      <c r="E6313" s="57"/>
      <c r="F6313" s="279">
        <v>547938646</v>
      </c>
      <c r="G6313" s="286">
        <v>864345180</v>
      </c>
      <c r="H6313" s="278">
        <v>43376</v>
      </c>
      <c r="I6313" s="278"/>
      <c r="K6313" s="57"/>
      <c r="L6313" s="57"/>
      <c r="M6313" s="274"/>
      <c r="N6313" s="274"/>
      <c r="O6313" s="57"/>
    </row>
    <row r="6314" spans="1:15">
      <c r="A6314" s="57"/>
      <c r="B6314" s="278">
        <v>49318</v>
      </c>
      <c r="C6314" s="283">
        <f t="shared" si="97"/>
        <v>10445348986</v>
      </c>
      <c r="D6314" s="57"/>
      <c r="E6314" s="57"/>
      <c r="F6314" s="279">
        <v>906658874</v>
      </c>
      <c r="G6314" s="286">
        <v>864869193</v>
      </c>
      <c r="H6314" s="278">
        <v>50139</v>
      </c>
      <c r="I6314" s="278"/>
      <c r="K6314" s="57"/>
      <c r="L6314" s="57"/>
      <c r="M6314" s="274"/>
      <c r="N6314" s="274"/>
      <c r="O6314" s="57"/>
    </row>
    <row r="6315" spans="1:15">
      <c r="A6315" s="57"/>
      <c r="B6315" s="278">
        <v>49319</v>
      </c>
      <c r="C6315" s="283">
        <f t="shared" si="97"/>
        <v>9846157035</v>
      </c>
      <c r="D6315" s="57"/>
      <c r="E6315" s="57"/>
      <c r="F6315" s="279">
        <v>307466923</v>
      </c>
      <c r="G6315" s="286">
        <v>864879571</v>
      </c>
      <c r="H6315" s="278">
        <v>48200</v>
      </c>
      <c r="I6315" s="278"/>
      <c r="K6315" s="57"/>
      <c r="L6315" s="57"/>
      <c r="M6315" s="274"/>
      <c r="N6315" s="274"/>
      <c r="O6315" s="57"/>
    </row>
    <row r="6316" spans="1:15">
      <c r="A6316" s="57"/>
      <c r="B6316" s="278">
        <v>49320</v>
      </c>
      <c r="C6316" s="283">
        <f t="shared" si="97"/>
        <v>10391635260</v>
      </c>
      <c r="D6316" s="57"/>
      <c r="E6316" s="57"/>
      <c r="F6316" s="279">
        <v>852945148</v>
      </c>
      <c r="G6316" s="286">
        <v>864889423</v>
      </c>
      <c r="H6316" s="278">
        <v>44337</v>
      </c>
      <c r="I6316" s="278"/>
      <c r="K6316" s="57"/>
      <c r="L6316" s="57"/>
      <c r="M6316" s="274"/>
      <c r="N6316" s="274"/>
      <c r="O6316" s="57"/>
    </row>
    <row r="6317" spans="1:15">
      <c r="A6317" s="57"/>
      <c r="B6317" s="278">
        <v>49321</v>
      </c>
      <c r="C6317" s="283">
        <f t="shared" si="97"/>
        <v>10095441748</v>
      </c>
      <c r="D6317" s="57"/>
      <c r="E6317" s="57"/>
      <c r="F6317" s="279">
        <v>556751636</v>
      </c>
      <c r="G6317" s="286">
        <v>864971932</v>
      </c>
      <c r="H6317" s="278">
        <v>50173</v>
      </c>
      <c r="I6317" s="278"/>
      <c r="K6317" s="57"/>
      <c r="L6317" s="57"/>
      <c r="M6317" s="274"/>
      <c r="N6317" s="274"/>
      <c r="O6317" s="57"/>
    </row>
    <row r="6318" spans="1:15">
      <c r="A6318" s="57"/>
      <c r="B6318" s="278">
        <v>49322</v>
      </c>
      <c r="C6318" s="283">
        <f t="shared" si="97"/>
        <v>9747141863</v>
      </c>
      <c r="D6318" s="57"/>
      <c r="E6318" s="57"/>
      <c r="F6318" s="279">
        <v>208451751</v>
      </c>
      <c r="G6318" s="286">
        <v>865346028</v>
      </c>
      <c r="H6318" s="278">
        <v>50147</v>
      </c>
      <c r="I6318" s="278"/>
      <c r="K6318" s="57"/>
      <c r="L6318" s="57"/>
      <c r="M6318" s="274"/>
      <c r="N6318" s="274"/>
      <c r="O6318" s="57"/>
    </row>
    <row r="6319" spans="1:15">
      <c r="A6319" s="57"/>
      <c r="B6319" s="278">
        <v>49323</v>
      </c>
      <c r="C6319" s="283">
        <f t="shared" si="97"/>
        <v>9895963453</v>
      </c>
      <c r="D6319" s="57"/>
      <c r="E6319" s="57"/>
      <c r="F6319" s="279">
        <v>357273341</v>
      </c>
      <c r="G6319" s="286">
        <v>865435919</v>
      </c>
      <c r="H6319" s="278">
        <v>44945</v>
      </c>
      <c r="I6319" s="278"/>
      <c r="K6319" s="57"/>
      <c r="L6319" s="57"/>
      <c r="M6319" s="274"/>
      <c r="N6319" s="274"/>
      <c r="O6319" s="57"/>
    </row>
    <row r="6320" spans="1:15">
      <c r="A6320" s="57"/>
      <c r="B6320" s="278">
        <v>49324</v>
      </c>
      <c r="C6320" s="283">
        <f t="shared" si="97"/>
        <v>9782622483</v>
      </c>
      <c r="D6320" s="57"/>
      <c r="E6320" s="57"/>
      <c r="F6320" s="279">
        <v>243932371</v>
      </c>
      <c r="G6320" s="286">
        <v>865477826</v>
      </c>
      <c r="H6320" s="278">
        <v>49624</v>
      </c>
      <c r="I6320" s="278"/>
      <c r="K6320" s="57"/>
      <c r="L6320" s="57"/>
      <c r="M6320" s="274"/>
      <c r="N6320" s="274"/>
      <c r="O6320" s="57"/>
    </row>
    <row r="6321" spans="1:15">
      <c r="A6321" s="57"/>
      <c r="B6321" s="278">
        <v>49325</v>
      </c>
      <c r="C6321" s="283">
        <f t="shared" si="97"/>
        <v>10473422977</v>
      </c>
      <c r="D6321" s="57"/>
      <c r="E6321" s="57"/>
      <c r="F6321" s="279">
        <v>934732865</v>
      </c>
      <c r="G6321" s="286">
        <v>865603015</v>
      </c>
      <c r="H6321" s="278">
        <v>43095</v>
      </c>
      <c r="I6321" s="278"/>
      <c r="K6321" s="57"/>
      <c r="L6321" s="57"/>
      <c r="M6321" s="274"/>
      <c r="N6321" s="274"/>
      <c r="O6321" s="57"/>
    </row>
    <row r="6322" spans="1:15">
      <c r="A6322" s="57"/>
      <c r="B6322" s="278">
        <v>49326</v>
      </c>
      <c r="C6322" s="283">
        <f t="shared" si="97"/>
        <v>10214366765</v>
      </c>
      <c r="D6322" s="57"/>
      <c r="E6322" s="57"/>
      <c r="F6322" s="279">
        <v>675676653</v>
      </c>
      <c r="G6322" s="286">
        <v>865774134</v>
      </c>
      <c r="H6322" s="278">
        <v>43676</v>
      </c>
      <c r="I6322" s="278"/>
      <c r="K6322" s="57"/>
      <c r="L6322" s="57"/>
      <c r="M6322" s="274"/>
      <c r="N6322" s="274"/>
      <c r="O6322" s="57"/>
    </row>
    <row r="6323" spans="1:15">
      <c r="A6323" s="57"/>
      <c r="B6323" s="278">
        <v>49327</v>
      </c>
      <c r="C6323" s="283">
        <f t="shared" si="97"/>
        <v>9855007074</v>
      </c>
      <c r="D6323" s="57"/>
      <c r="E6323" s="57"/>
      <c r="F6323" s="279">
        <v>316316962</v>
      </c>
      <c r="G6323" s="286">
        <v>865776420</v>
      </c>
      <c r="H6323" s="278">
        <v>45848</v>
      </c>
      <c r="I6323" s="278"/>
      <c r="K6323" s="57"/>
      <c r="L6323" s="57"/>
      <c r="M6323" s="274"/>
      <c r="N6323" s="274"/>
      <c r="O6323" s="57"/>
    </row>
    <row r="6324" spans="1:15">
      <c r="A6324" s="57"/>
      <c r="B6324" s="278">
        <v>49328</v>
      </c>
      <c r="C6324" s="283">
        <f t="shared" si="97"/>
        <v>9660184605</v>
      </c>
      <c r="D6324" s="57"/>
      <c r="E6324" s="57"/>
      <c r="F6324" s="279">
        <v>121494493</v>
      </c>
      <c r="G6324" s="286">
        <v>866467094</v>
      </c>
      <c r="H6324" s="278">
        <v>46825</v>
      </c>
      <c r="I6324" s="278"/>
      <c r="K6324" s="57"/>
      <c r="L6324" s="57"/>
      <c r="M6324" s="274"/>
      <c r="N6324" s="274"/>
      <c r="O6324" s="57"/>
    </row>
    <row r="6325" spans="1:15">
      <c r="A6325" s="57"/>
      <c r="B6325" s="278">
        <v>49329</v>
      </c>
      <c r="C6325" s="283">
        <f t="shared" si="97"/>
        <v>10361889241</v>
      </c>
      <c r="D6325" s="57"/>
      <c r="E6325" s="57"/>
      <c r="F6325" s="279">
        <v>823199129</v>
      </c>
      <c r="G6325" s="286">
        <v>866636468</v>
      </c>
      <c r="H6325" s="278">
        <v>48070</v>
      </c>
      <c r="I6325" s="278"/>
      <c r="K6325" s="57"/>
      <c r="L6325" s="57"/>
      <c r="M6325" s="274"/>
      <c r="N6325" s="274"/>
      <c r="O6325" s="57"/>
    </row>
    <row r="6326" spans="1:15">
      <c r="A6326" s="57"/>
      <c r="B6326" s="278">
        <v>49330</v>
      </c>
      <c r="C6326" s="283">
        <f t="shared" si="97"/>
        <v>9694884057</v>
      </c>
      <c r="D6326" s="57"/>
      <c r="E6326" s="57"/>
      <c r="F6326" s="279">
        <v>156193945</v>
      </c>
      <c r="G6326" s="286">
        <v>866818928</v>
      </c>
      <c r="H6326" s="278">
        <v>43601</v>
      </c>
      <c r="I6326" s="278"/>
      <c r="K6326" s="57"/>
      <c r="L6326" s="57"/>
      <c r="M6326" s="274"/>
      <c r="N6326" s="274"/>
      <c r="O6326" s="57"/>
    </row>
    <row r="6327" spans="1:15">
      <c r="A6327" s="57"/>
      <c r="B6327" s="278">
        <v>49331</v>
      </c>
      <c r="C6327" s="283">
        <f t="shared" si="97"/>
        <v>9660894874</v>
      </c>
      <c r="D6327" s="57"/>
      <c r="E6327" s="57"/>
      <c r="F6327" s="279">
        <v>122204762</v>
      </c>
      <c r="G6327" s="286">
        <v>867032437</v>
      </c>
      <c r="H6327" s="278">
        <v>45615</v>
      </c>
      <c r="I6327" s="278"/>
      <c r="K6327" s="57"/>
      <c r="L6327" s="57"/>
      <c r="M6327" s="274"/>
      <c r="N6327" s="274"/>
      <c r="O6327" s="57"/>
    </row>
    <row r="6328" spans="1:15">
      <c r="A6328" s="57"/>
      <c r="B6328" s="278">
        <v>49332</v>
      </c>
      <c r="C6328" s="283">
        <f t="shared" si="97"/>
        <v>10138728624</v>
      </c>
      <c r="D6328" s="57"/>
      <c r="E6328" s="57"/>
      <c r="F6328" s="279">
        <v>600038512</v>
      </c>
      <c r="G6328" s="286">
        <v>867097965</v>
      </c>
      <c r="H6328" s="278">
        <v>44606</v>
      </c>
      <c r="I6328" s="278"/>
      <c r="K6328" s="57"/>
      <c r="L6328" s="57"/>
      <c r="M6328" s="274"/>
      <c r="N6328" s="274"/>
      <c r="O6328" s="57"/>
    </row>
    <row r="6329" spans="1:15">
      <c r="A6329" s="57"/>
      <c r="B6329" s="278">
        <v>49333</v>
      </c>
      <c r="C6329" s="283">
        <f t="shared" si="97"/>
        <v>9995380458</v>
      </c>
      <c r="D6329" s="57"/>
      <c r="E6329" s="57"/>
      <c r="F6329" s="279">
        <v>456690346</v>
      </c>
      <c r="G6329" s="286">
        <v>867360347</v>
      </c>
      <c r="H6329" s="278">
        <v>46039</v>
      </c>
      <c r="I6329" s="278"/>
      <c r="K6329" s="57"/>
      <c r="L6329" s="57"/>
      <c r="M6329" s="274"/>
      <c r="N6329" s="274"/>
      <c r="O6329" s="57"/>
    </row>
    <row r="6330" spans="1:15">
      <c r="A6330" s="57"/>
      <c r="B6330" s="278">
        <v>49334</v>
      </c>
      <c r="C6330" s="283">
        <f t="shared" si="97"/>
        <v>10496487682</v>
      </c>
      <c r="D6330" s="57"/>
      <c r="E6330" s="57"/>
      <c r="F6330" s="279">
        <v>957797570</v>
      </c>
      <c r="G6330" s="286">
        <v>867414313</v>
      </c>
      <c r="H6330" s="278">
        <v>46386</v>
      </c>
      <c r="I6330" s="278"/>
      <c r="K6330" s="57"/>
      <c r="L6330" s="57"/>
      <c r="M6330" s="274"/>
      <c r="N6330" s="274"/>
      <c r="O6330" s="57"/>
    </row>
    <row r="6331" spans="1:15">
      <c r="A6331" s="57"/>
      <c r="B6331" s="278">
        <v>49335</v>
      </c>
      <c r="C6331" s="283">
        <f t="shared" si="97"/>
        <v>9758545515</v>
      </c>
      <c r="D6331" s="57"/>
      <c r="E6331" s="57"/>
      <c r="F6331" s="279">
        <v>219855403</v>
      </c>
      <c r="G6331" s="286">
        <v>867427599</v>
      </c>
      <c r="H6331" s="278">
        <v>48518</v>
      </c>
      <c r="I6331" s="278"/>
      <c r="K6331" s="57"/>
      <c r="L6331" s="57"/>
      <c r="M6331" s="274"/>
      <c r="N6331" s="274"/>
      <c r="O6331" s="57"/>
    </row>
    <row r="6332" spans="1:15">
      <c r="A6332" s="57"/>
      <c r="B6332" s="278">
        <v>49336</v>
      </c>
      <c r="C6332" s="283">
        <f t="shared" si="97"/>
        <v>10393485254</v>
      </c>
      <c r="D6332" s="57"/>
      <c r="E6332" s="57"/>
      <c r="F6332" s="279">
        <v>854795142</v>
      </c>
      <c r="G6332" s="286">
        <v>867473204</v>
      </c>
      <c r="H6332" s="278">
        <v>48488</v>
      </c>
      <c r="I6332" s="278"/>
      <c r="K6332" s="57"/>
      <c r="L6332" s="57"/>
      <c r="M6332" s="274"/>
      <c r="N6332" s="274"/>
      <c r="O6332" s="57"/>
    </row>
    <row r="6333" spans="1:15">
      <c r="A6333" s="57"/>
      <c r="B6333" s="278">
        <v>49337</v>
      </c>
      <c r="C6333" s="283">
        <f t="shared" si="97"/>
        <v>10068697954</v>
      </c>
      <c r="D6333" s="57"/>
      <c r="E6333" s="57"/>
      <c r="F6333" s="279">
        <v>530007842</v>
      </c>
      <c r="G6333" s="286">
        <v>867581943</v>
      </c>
      <c r="H6333" s="278">
        <v>44054</v>
      </c>
      <c r="I6333" s="278"/>
      <c r="K6333" s="57"/>
      <c r="L6333" s="57"/>
      <c r="M6333" s="274"/>
      <c r="N6333" s="274"/>
      <c r="O6333" s="57"/>
    </row>
    <row r="6334" spans="1:15">
      <c r="A6334" s="57"/>
      <c r="B6334" s="278">
        <v>49338</v>
      </c>
      <c r="C6334" s="283">
        <f t="shared" si="97"/>
        <v>10154341844</v>
      </c>
      <c r="D6334" s="57"/>
      <c r="E6334" s="57"/>
      <c r="F6334" s="279">
        <v>615651732</v>
      </c>
      <c r="G6334" s="286">
        <v>867604438</v>
      </c>
      <c r="H6334" s="278">
        <v>46100</v>
      </c>
      <c r="I6334" s="278"/>
      <c r="K6334" s="57"/>
      <c r="L6334" s="57"/>
      <c r="M6334" s="274"/>
      <c r="N6334" s="274"/>
      <c r="O6334" s="57"/>
    </row>
    <row r="6335" spans="1:15">
      <c r="A6335" s="57"/>
      <c r="B6335" s="278">
        <v>49339</v>
      </c>
      <c r="C6335" s="283">
        <f t="shared" si="97"/>
        <v>10162190013</v>
      </c>
      <c r="D6335" s="57"/>
      <c r="E6335" s="57"/>
      <c r="F6335" s="279">
        <v>623499901</v>
      </c>
      <c r="G6335" s="286">
        <v>867660473</v>
      </c>
      <c r="H6335" s="278">
        <v>45478</v>
      </c>
      <c r="I6335" s="278"/>
      <c r="K6335" s="57"/>
      <c r="L6335" s="57"/>
      <c r="M6335" s="274"/>
      <c r="N6335" s="274"/>
      <c r="O6335" s="57"/>
    </row>
    <row r="6336" spans="1:15">
      <c r="A6336" s="57"/>
      <c r="B6336" s="278">
        <v>49340</v>
      </c>
      <c r="C6336" s="283">
        <f t="shared" si="97"/>
        <v>10016866726</v>
      </c>
      <c r="D6336" s="57"/>
      <c r="E6336" s="57"/>
      <c r="F6336" s="279">
        <v>478176614</v>
      </c>
      <c r="G6336" s="286">
        <v>867681213</v>
      </c>
      <c r="H6336" s="278">
        <v>47118</v>
      </c>
      <c r="I6336" s="278"/>
      <c r="K6336" s="57"/>
      <c r="L6336" s="57"/>
      <c r="M6336" s="274"/>
      <c r="N6336" s="274"/>
      <c r="O6336" s="57"/>
    </row>
    <row r="6337" spans="1:15">
      <c r="A6337" s="57"/>
      <c r="B6337" s="278">
        <v>49341</v>
      </c>
      <c r="C6337" s="283">
        <f t="shared" si="97"/>
        <v>9844844140</v>
      </c>
      <c r="D6337" s="57"/>
      <c r="E6337" s="57"/>
      <c r="F6337" s="279">
        <v>306154028</v>
      </c>
      <c r="G6337" s="286">
        <v>867683720</v>
      </c>
      <c r="H6337" s="278">
        <v>48874</v>
      </c>
      <c r="I6337" s="278"/>
      <c r="K6337" s="57"/>
      <c r="L6337" s="57"/>
      <c r="M6337" s="274"/>
      <c r="N6337" s="274"/>
      <c r="O6337" s="57"/>
    </row>
    <row r="6338" spans="1:15">
      <c r="A6338" s="57"/>
      <c r="B6338" s="278">
        <v>49342</v>
      </c>
      <c r="C6338" s="283">
        <f t="shared" si="97"/>
        <v>9984832737</v>
      </c>
      <c r="D6338" s="57"/>
      <c r="E6338" s="57"/>
      <c r="F6338" s="279">
        <v>446142625</v>
      </c>
      <c r="G6338" s="286">
        <v>867688609</v>
      </c>
      <c r="H6338" s="278">
        <v>44857</v>
      </c>
      <c r="I6338" s="278"/>
      <c r="K6338" s="57"/>
      <c r="L6338" s="57"/>
      <c r="M6338" s="274"/>
      <c r="N6338" s="274"/>
      <c r="O6338" s="57"/>
    </row>
    <row r="6339" spans="1:15">
      <c r="A6339" s="57"/>
      <c r="B6339" s="278">
        <v>49343</v>
      </c>
      <c r="C6339" s="283">
        <f t="shared" si="97"/>
        <v>9899941641</v>
      </c>
      <c r="D6339" s="57"/>
      <c r="E6339" s="57"/>
      <c r="F6339" s="279">
        <v>361251529</v>
      </c>
      <c r="G6339" s="286">
        <v>867792348</v>
      </c>
      <c r="H6339" s="278">
        <v>44156</v>
      </c>
      <c r="I6339" s="278"/>
      <c r="K6339" s="57"/>
      <c r="L6339" s="57"/>
      <c r="M6339" s="274"/>
      <c r="N6339" s="274"/>
      <c r="O6339" s="57"/>
    </row>
    <row r="6340" spans="1:15">
      <c r="A6340" s="57"/>
      <c r="B6340" s="278">
        <v>49344</v>
      </c>
      <c r="C6340" s="283">
        <f t="shared" si="97"/>
        <v>9692772379</v>
      </c>
      <c r="D6340" s="57"/>
      <c r="E6340" s="57"/>
      <c r="F6340" s="279">
        <v>154082267</v>
      </c>
      <c r="G6340" s="286">
        <v>868091322</v>
      </c>
      <c r="H6340" s="278">
        <v>44422</v>
      </c>
      <c r="I6340" s="278"/>
      <c r="K6340" s="57"/>
      <c r="L6340" s="57"/>
      <c r="M6340" s="274"/>
      <c r="N6340" s="274"/>
      <c r="O6340" s="57"/>
    </row>
    <row r="6341" spans="1:15">
      <c r="A6341" s="57"/>
      <c r="B6341" s="278">
        <v>49345</v>
      </c>
      <c r="C6341" s="283">
        <f t="shared" si="97"/>
        <v>10503545791</v>
      </c>
      <c r="D6341" s="57"/>
      <c r="E6341" s="57"/>
      <c r="F6341" s="279">
        <v>964855679</v>
      </c>
      <c r="G6341" s="286">
        <v>868159289</v>
      </c>
      <c r="H6341" s="278">
        <v>49233</v>
      </c>
      <c r="I6341" s="278"/>
      <c r="K6341" s="57"/>
      <c r="L6341" s="57"/>
      <c r="M6341" s="274"/>
      <c r="N6341" s="274"/>
      <c r="O6341" s="57"/>
    </row>
    <row r="6342" spans="1:15">
      <c r="A6342" s="57"/>
      <c r="B6342" s="278">
        <v>49346</v>
      </c>
      <c r="C6342" s="283">
        <f t="shared" si="97"/>
        <v>10314013293</v>
      </c>
      <c r="D6342" s="57"/>
      <c r="E6342" s="57"/>
      <c r="F6342" s="279">
        <v>775323181</v>
      </c>
      <c r="G6342" s="286">
        <v>868268185</v>
      </c>
      <c r="H6342" s="278">
        <v>48114</v>
      </c>
      <c r="I6342" s="278"/>
      <c r="K6342" s="57"/>
      <c r="L6342" s="57"/>
      <c r="M6342" s="274"/>
      <c r="N6342" s="274"/>
      <c r="O6342" s="57"/>
    </row>
    <row r="6343" spans="1:15">
      <c r="A6343" s="57"/>
      <c r="B6343" s="278">
        <v>49347</v>
      </c>
      <c r="C6343" s="283">
        <f t="shared" si="97"/>
        <v>10399615301</v>
      </c>
      <c r="D6343" s="57"/>
      <c r="E6343" s="57"/>
      <c r="F6343" s="279">
        <v>860925189</v>
      </c>
      <c r="G6343" s="286">
        <v>868328231</v>
      </c>
      <c r="H6343" s="278">
        <v>47359</v>
      </c>
      <c r="I6343" s="278"/>
      <c r="K6343" s="57"/>
      <c r="L6343" s="57"/>
      <c r="M6343" s="274"/>
      <c r="N6343" s="274"/>
      <c r="O6343" s="57"/>
    </row>
    <row r="6344" spans="1:15">
      <c r="A6344" s="57"/>
      <c r="B6344" s="278">
        <v>49348</v>
      </c>
      <c r="C6344" s="283">
        <f t="shared" si="97"/>
        <v>10027556211</v>
      </c>
      <c r="D6344" s="57"/>
      <c r="E6344" s="57"/>
      <c r="F6344" s="279">
        <v>488866099</v>
      </c>
      <c r="G6344" s="286">
        <v>868445220</v>
      </c>
      <c r="H6344" s="278">
        <v>45947</v>
      </c>
      <c r="I6344" s="278"/>
      <c r="K6344" s="57"/>
      <c r="L6344" s="57"/>
      <c r="M6344" s="274"/>
      <c r="N6344" s="274"/>
      <c r="O6344" s="57"/>
    </row>
    <row r="6345" spans="1:15">
      <c r="A6345" s="57"/>
      <c r="B6345" s="278">
        <v>49349</v>
      </c>
      <c r="C6345" s="283">
        <f t="shared" si="97"/>
        <v>9978953457</v>
      </c>
      <c r="D6345" s="57"/>
      <c r="E6345" s="57"/>
      <c r="F6345" s="279">
        <v>440263345</v>
      </c>
      <c r="G6345" s="286">
        <v>868495629</v>
      </c>
      <c r="H6345" s="278">
        <v>47088</v>
      </c>
      <c r="I6345" s="278"/>
      <c r="K6345" s="57"/>
      <c r="L6345" s="57"/>
      <c r="M6345" s="274"/>
      <c r="N6345" s="274"/>
      <c r="O6345" s="57"/>
    </row>
    <row r="6346" spans="1:15">
      <c r="A6346" s="57"/>
      <c r="B6346" s="278">
        <v>49350</v>
      </c>
      <c r="C6346" s="283">
        <f t="shared" si="97"/>
        <v>10177706564</v>
      </c>
      <c r="D6346" s="57"/>
      <c r="E6346" s="57"/>
      <c r="F6346" s="279">
        <v>639016452</v>
      </c>
      <c r="G6346" s="286">
        <v>868669756</v>
      </c>
      <c r="H6346" s="278">
        <v>47998</v>
      </c>
      <c r="I6346" s="278"/>
      <c r="K6346" s="57"/>
      <c r="L6346" s="57"/>
      <c r="M6346" s="274"/>
      <c r="N6346" s="274"/>
      <c r="O6346" s="57"/>
    </row>
    <row r="6347" spans="1:15">
      <c r="A6347" s="57"/>
      <c r="B6347" s="278">
        <v>49351</v>
      </c>
      <c r="C6347" s="283">
        <f t="shared" si="97"/>
        <v>9800390294</v>
      </c>
      <c r="D6347" s="57"/>
      <c r="E6347" s="57"/>
      <c r="F6347" s="279">
        <v>261700182</v>
      </c>
      <c r="G6347" s="286">
        <v>869011102</v>
      </c>
      <c r="H6347" s="278">
        <v>46756</v>
      </c>
      <c r="I6347" s="278"/>
      <c r="K6347" s="57"/>
      <c r="L6347" s="57"/>
      <c r="M6347" s="274"/>
      <c r="N6347" s="274"/>
      <c r="O6347" s="57"/>
    </row>
    <row r="6348" spans="1:15">
      <c r="A6348" s="57"/>
      <c r="B6348" s="278">
        <v>49352</v>
      </c>
      <c r="C6348" s="283">
        <f t="shared" si="97"/>
        <v>9673313662</v>
      </c>
      <c r="D6348" s="57"/>
      <c r="E6348" s="57"/>
      <c r="F6348" s="279">
        <v>134623550</v>
      </c>
      <c r="G6348" s="286">
        <v>869047121</v>
      </c>
      <c r="H6348" s="278">
        <v>49587</v>
      </c>
      <c r="I6348" s="278"/>
      <c r="K6348" s="57"/>
      <c r="L6348" s="57"/>
      <c r="M6348" s="274"/>
      <c r="N6348" s="274"/>
      <c r="O6348" s="57"/>
    </row>
    <row r="6349" spans="1:15">
      <c r="A6349" s="57"/>
      <c r="B6349" s="278">
        <v>49353</v>
      </c>
      <c r="C6349" s="283">
        <f t="shared" si="97"/>
        <v>10366306773</v>
      </c>
      <c r="D6349" s="57"/>
      <c r="E6349" s="57"/>
      <c r="F6349" s="279">
        <v>827616661</v>
      </c>
      <c r="G6349" s="286">
        <v>869060406</v>
      </c>
      <c r="H6349" s="278">
        <v>43527</v>
      </c>
      <c r="I6349" s="278"/>
      <c r="K6349" s="57"/>
      <c r="L6349" s="57"/>
      <c r="M6349" s="274"/>
      <c r="N6349" s="274"/>
      <c r="O6349" s="57"/>
    </row>
    <row r="6350" spans="1:15">
      <c r="A6350" s="57"/>
      <c r="B6350" s="278">
        <v>49354</v>
      </c>
      <c r="C6350" s="283">
        <f t="shared" si="97"/>
        <v>10270315699</v>
      </c>
      <c r="D6350" s="57"/>
      <c r="E6350" s="57"/>
      <c r="F6350" s="279">
        <v>731625587</v>
      </c>
      <c r="G6350" s="286">
        <v>869120132</v>
      </c>
      <c r="H6350" s="278">
        <v>46050</v>
      </c>
      <c r="I6350" s="278"/>
      <c r="K6350" s="57"/>
      <c r="L6350" s="57"/>
      <c r="M6350" s="274"/>
      <c r="N6350" s="274"/>
      <c r="O6350" s="57"/>
    </row>
    <row r="6351" spans="1:15">
      <c r="A6351" s="57"/>
      <c r="B6351" s="278">
        <v>49355</v>
      </c>
      <c r="C6351" s="283">
        <f t="shared" si="97"/>
        <v>10096247425</v>
      </c>
      <c r="D6351" s="57"/>
      <c r="E6351" s="57"/>
      <c r="F6351" s="279">
        <v>557557313</v>
      </c>
      <c r="G6351" s="286">
        <v>869159710</v>
      </c>
      <c r="H6351" s="278">
        <v>49159</v>
      </c>
      <c r="I6351" s="278"/>
      <c r="K6351" s="57"/>
      <c r="L6351" s="57"/>
      <c r="M6351" s="274"/>
      <c r="N6351" s="274"/>
      <c r="O6351" s="57"/>
    </row>
    <row r="6352" spans="1:15">
      <c r="A6352" s="57"/>
      <c r="B6352" s="278">
        <v>49356</v>
      </c>
      <c r="C6352" s="283">
        <f t="shared" si="97"/>
        <v>10455763854</v>
      </c>
      <c r="D6352" s="57"/>
      <c r="E6352" s="57"/>
      <c r="F6352" s="279">
        <v>917073742</v>
      </c>
      <c r="G6352" s="286">
        <v>869233129</v>
      </c>
      <c r="H6352" s="278">
        <v>44315</v>
      </c>
      <c r="I6352" s="278"/>
      <c r="K6352" s="57"/>
      <c r="L6352" s="57"/>
      <c r="M6352" s="274"/>
      <c r="N6352" s="274"/>
      <c r="O6352" s="57"/>
    </row>
    <row r="6353" spans="1:15">
      <c r="A6353" s="57"/>
      <c r="B6353" s="278">
        <v>49357</v>
      </c>
      <c r="C6353" s="283">
        <f t="shared" si="97"/>
        <v>10053433590</v>
      </c>
      <c r="D6353" s="57"/>
      <c r="E6353" s="57"/>
      <c r="F6353" s="279">
        <v>514743478</v>
      </c>
      <c r="G6353" s="286">
        <v>869451235</v>
      </c>
      <c r="H6353" s="278">
        <v>43828</v>
      </c>
      <c r="I6353" s="278"/>
      <c r="K6353" s="57"/>
      <c r="L6353" s="57"/>
      <c r="M6353" s="274"/>
      <c r="N6353" s="274"/>
      <c r="O6353" s="57"/>
    </row>
    <row r="6354" spans="1:15">
      <c r="A6354" s="57"/>
      <c r="B6354" s="278">
        <v>49358</v>
      </c>
      <c r="C6354" s="283">
        <f t="shared" si="97"/>
        <v>10464765269</v>
      </c>
      <c r="D6354" s="57"/>
      <c r="E6354" s="57"/>
      <c r="F6354" s="279">
        <v>926075157</v>
      </c>
      <c r="G6354" s="286">
        <v>869768416</v>
      </c>
      <c r="H6354" s="278">
        <v>45162</v>
      </c>
      <c r="I6354" s="278"/>
      <c r="K6354" s="57"/>
      <c r="L6354" s="57"/>
      <c r="M6354" s="274"/>
      <c r="N6354" s="274"/>
      <c r="O6354" s="57"/>
    </row>
    <row r="6355" spans="1:15">
      <c r="A6355" s="57"/>
      <c r="B6355" s="278">
        <v>49359</v>
      </c>
      <c r="C6355" s="283">
        <f t="shared" si="97"/>
        <v>9724860836</v>
      </c>
      <c r="D6355" s="57"/>
      <c r="E6355" s="57"/>
      <c r="F6355" s="279">
        <v>186170724</v>
      </c>
      <c r="G6355" s="286">
        <v>869826041</v>
      </c>
      <c r="H6355" s="278">
        <v>45359</v>
      </c>
      <c r="I6355" s="278"/>
      <c r="K6355" s="57"/>
      <c r="L6355" s="57"/>
      <c r="M6355" s="274"/>
      <c r="N6355" s="274"/>
      <c r="O6355" s="57"/>
    </row>
    <row r="6356" spans="1:15">
      <c r="A6356" s="57"/>
      <c r="B6356" s="278">
        <v>49360</v>
      </c>
      <c r="C6356" s="283">
        <f t="shared" si="97"/>
        <v>10192720065</v>
      </c>
      <c r="D6356" s="57"/>
      <c r="E6356" s="57"/>
      <c r="F6356" s="279">
        <v>654029953</v>
      </c>
      <c r="G6356" s="286">
        <v>869888245</v>
      </c>
      <c r="H6356" s="278">
        <v>49017</v>
      </c>
      <c r="I6356" s="278"/>
      <c r="K6356" s="57"/>
      <c r="L6356" s="57"/>
      <c r="M6356" s="274"/>
      <c r="N6356" s="274"/>
      <c r="O6356" s="57"/>
    </row>
    <row r="6357" spans="1:15">
      <c r="A6357" s="57"/>
      <c r="B6357" s="278">
        <v>49361</v>
      </c>
      <c r="C6357" s="283">
        <f t="shared" si="97"/>
        <v>10329907339</v>
      </c>
      <c r="D6357" s="57"/>
      <c r="E6357" s="57"/>
      <c r="F6357" s="279">
        <v>791217227</v>
      </c>
      <c r="G6357" s="286">
        <v>869998473</v>
      </c>
      <c r="H6357" s="278">
        <v>43553</v>
      </c>
      <c r="I6357" s="278"/>
      <c r="K6357" s="57"/>
      <c r="L6357" s="57"/>
      <c r="M6357" s="274"/>
      <c r="N6357" s="274"/>
      <c r="O6357" s="57"/>
    </row>
    <row r="6358" spans="1:15">
      <c r="A6358" s="57"/>
      <c r="B6358" s="278">
        <v>49362</v>
      </c>
      <c r="C6358" s="283">
        <f t="shared" si="97"/>
        <v>10353076186</v>
      </c>
      <c r="D6358" s="57"/>
      <c r="E6358" s="57"/>
      <c r="F6358" s="279">
        <v>814386074</v>
      </c>
      <c r="G6358" s="286">
        <v>870090724</v>
      </c>
      <c r="H6358" s="278">
        <v>43605</v>
      </c>
      <c r="I6358" s="278"/>
      <c r="K6358" s="57"/>
      <c r="L6358" s="57"/>
      <c r="M6358" s="274"/>
      <c r="N6358" s="274"/>
      <c r="O6358" s="57"/>
    </row>
    <row r="6359" spans="1:15">
      <c r="A6359" s="57"/>
      <c r="B6359" s="278">
        <v>49363</v>
      </c>
      <c r="C6359" s="283">
        <f t="shared" si="97"/>
        <v>10443066205</v>
      </c>
      <c r="D6359" s="57"/>
      <c r="E6359" s="57"/>
      <c r="F6359" s="279">
        <v>904376093</v>
      </c>
      <c r="G6359" s="286">
        <v>870242042</v>
      </c>
      <c r="H6359" s="278">
        <v>46681</v>
      </c>
      <c r="I6359" s="278"/>
      <c r="K6359" s="57"/>
      <c r="L6359" s="57"/>
      <c r="M6359" s="274"/>
      <c r="N6359" s="274"/>
      <c r="O6359" s="57"/>
    </row>
    <row r="6360" spans="1:15">
      <c r="A6360" s="57"/>
      <c r="B6360" s="278">
        <v>49364</v>
      </c>
      <c r="C6360" s="283">
        <f t="shared" si="97"/>
        <v>10441069444</v>
      </c>
      <c r="D6360" s="57"/>
      <c r="E6360" s="57"/>
      <c r="F6360" s="279">
        <v>902379332</v>
      </c>
      <c r="G6360" s="286">
        <v>870248214</v>
      </c>
      <c r="H6360" s="278">
        <v>45862</v>
      </c>
      <c r="I6360" s="278"/>
      <c r="K6360" s="57"/>
      <c r="L6360" s="57"/>
      <c r="M6360" s="274"/>
      <c r="N6360" s="274"/>
      <c r="O6360" s="57"/>
    </row>
    <row r="6361" spans="1:15">
      <c r="A6361" s="57"/>
      <c r="B6361" s="278">
        <v>49365</v>
      </c>
      <c r="C6361" s="283">
        <f t="shared" si="97"/>
        <v>10005992885</v>
      </c>
      <c r="D6361" s="57"/>
      <c r="E6361" s="57"/>
      <c r="F6361" s="279">
        <v>467302773</v>
      </c>
      <c r="G6361" s="286">
        <v>870294640</v>
      </c>
      <c r="H6361" s="278">
        <v>44323</v>
      </c>
      <c r="I6361" s="278"/>
      <c r="K6361" s="57"/>
      <c r="L6361" s="57"/>
      <c r="M6361" s="274"/>
      <c r="N6361" s="274"/>
      <c r="O6361" s="57"/>
    </row>
    <row r="6362" spans="1:15">
      <c r="A6362" s="57"/>
      <c r="B6362" s="278">
        <v>49366</v>
      </c>
      <c r="C6362" s="283">
        <f t="shared" si="97"/>
        <v>9869848356</v>
      </c>
      <c r="D6362" s="57"/>
      <c r="E6362" s="57"/>
      <c r="F6362" s="279">
        <v>331158244</v>
      </c>
      <c r="G6362" s="286">
        <v>870367656</v>
      </c>
      <c r="H6362" s="278">
        <v>43049</v>
      </c>
      <c r="I6362" s="278"/>
      <c r="K6362" s="57"/>
      <c r="L6362" s="57"/>
      <c r="M6362" s="274"/>
      <c r="N6362" s="274"/>
      <c r="O6362" s="57"/>
    </row>
    <row r="6363" spans="1:15">
      <c r="A6363" s="57"/>
      <c r="B6363" s="278">
        <v>49367</v>
      </c>
      <c r="C6363" s="283">
        <f t="shared" si="97"/>
        <v>10350663123</v>
      </c>
      <c r="D6363" s="57"/>
      <c r="E6363" s="57"/>
      <c r="F6363" s="279">
        <v>811973011</v>
      </c>
      <c r="G6363" s="286">
        <v>870445267</v>
      </c>
      <c r="H6363" s="278">
        <v>46178</v>
      </c>
      <c r="I6363" s="278"/>
      <c r="K6363" s="57"/>
      <c r="L6363" s="57"/>
      <c r="M6363" s="274"/>
      <c r="N6363" s="274"/>
      <c r="O6363" s="57"/>
    </row>
    <row r="6364" spans="1:15">
      <c r="A6364" s="57"/>
      <c r="B6364" s="278">
        <v>49368</v>
      </c>
      <c r="C6364" s="283">
        <f t="shared" si="97"/>
        <v>10131284129</v>
      </c>
      <c r="D6364" s="57"/>
      <c r="E6364" s="57"/>
      <c r="F6364" s="279">
        <v>592594017</v>
      </c>
      <c r="G6364" s="286">
        <v>870488361</v>
      </c>
      <c r="H6364" s="278">
        <v>45720</v>
      </c>
      <c r="I6364" s="278"/>
      <c r="K6364" s="57"/>
      <c r="L6364" s="57"/>
      <c r="M6364" s="274"/>
      <c r="N6364" s="274"/>
      <c r="O6364" s="57"/>
    </row>
    <row r="6365" spans="1:15">
      <c r="A6365" s="57"/>
      <c r="B6365" s="278">
        <v>49369</v>
      </c>
      <c r="C6365" s="283">
        <f t="shared" si="97"/>
        <v>10048722536</v>
      </c>
      <c r="D6365" s="57"/>
      <c r="E6365" s="57"/>
      <c r="F6365" s="279">
        <v>510032424</v>
      </c>
      <c r="G6365" s="286">
        <v>870866285</v>
      </c>
      <c r="H6365" s="278">
        <v>47458</v>
      </c>
      <c r="I6365" s="278"/>
      <c r="K6365" s="57"/>
      <c r="L6365" s="57"/>
      <c r="M6365" s="274"/>
      <c r="N6365" s="274"/>
      <c r="O6365" s="57"/>
    </row>
    <row r="6366" spans="1:15">
      <c r="A6366" s="57"/>
      <c r="B6366" s="278">
        <v>49370</v>
      </c>
      <c r="C6366" s="283">
        <f t="shared" si="97"/>
        <v>9898677514</v>
      </c>
      <c r="D6366" s="57"/>
      <c r="E6366" s="57"/>
      <c r="F6366" s="279">
        <v>359987402</v>
      </c>
      <c r="G6366" s="286">
        <v>871188492</v>
      </c>
      <c r="H6366" s="278">
        <v>47401</v>
      </c>
      <c r="I6366" s="278"/>
      <c r="K6366" s="57"/>
      <c r="L6366" s="57"/>
      <c r="M6366" s="274"/>
      <c r="N6366" s="274"/>
      <c r="O6366" s="57"/>
    </row>
    <row r="6367" spans="1:15">
      <c r="A6367" s="57"/>
      <c r="B6367" s="278">
        <v>49371</v>
      </c>
      <c r="C6367" s="283">
        <f t="shared" si="97"/>
        <v>10240847354</v>
      </c>
      <c r="D6367" s="57"/>
      <c r="E6367" s="57"/>
      <c r="F6367" s="279">
        <v>702157242</v>
      </c>
      <c r="G6367" s="286">
        <v>871347495</v>
      </c>
      <c r="H6367" s="278">
        <v>44800</v>
      </c>
      <c r="I6367" s="278"/>
      <c r="K6367" s="57"/>
      <c r="L6367" s="57"/>
      <c r="M6367" s="274"/>
      <c r="N6367" s="274"/>
      <c r="O6367" s="57"/>
    </row>
    <row r="6368" spans="1:15">
      <c r="A6368" s="57"/>
      <c r="B6368" s="278">
        <v>49372</v>
      </c>
      <c r="C6368" s="283">
        <f t="shared" ref="C6368:C6431" si="98">F6368+(F$88*28679+98765)+(G$88*6587+87654)+(E$88*9537+76543)+(J$88*5713+4528)</f>
        <v>9678019291</v>
      </c>
      <c r="D6368" s="57"/>
      <c r="E6368" s="57"/>
      <c r="F6368" s="279">
        <v>139329179</v>
      </c>
      <c r="G6368" s="286">
        <v>871390941</v>
      </c>
      <c r="H6368" s="278">
        <v>48323</v>
      </c>
      <c r="I6368" s="278"/>
      <c r="K6368" s="57"/>
      <c r="L6368" s="57"/>
      <c r="M6368" s="274"/>
      <c r="N6368" s="274"/>
      <c r="O6368" s="57"/>
    </row>
    <row r="6369" spans="1:15">
      <c r="A6369" s="57"/>
      <c r="B6369" s="278">
        <v>49373</v>
      </c>
      <c r="C6369" s="283">
        <f t="shared" si="98"/>
        <v>9640920989</v>
      </c>
      <c r="D6369" s="57"/>
      <c r="E6369" s="57"/>
      <c r="F6369" s="279">
        <v>102230877</v>
      </c>
      <c r="G6369" s="286">
        <v>871408742</v>
      </c>
      <c r="H6369" s="278">
        <v>49456</v>
      </c>
      <c r="I6369" s="278"/>
      <c r="K6369" s="57"/>
      <c r="L6369" s="57"/>
      <c r="M6369" s="274"/>
      <c r="N6369" s="274"/>
      <c r="O6369" s="57"/>
    </row>
    <row r="6370" spans="1:15">
      <c r="A6370" s="57"/>
      <c r="B6370" s="278">
        <v>49374</v>
      </c>
      <c r="C6370" s="283">
        <f t="shared" si="98"/>
        <v>10364574696</v>
      </c>
      <c r="D6370" s="57"/>
      <c r="E6370" s="57"/>
      <c r="F6370" s="279">
        <v>825884584</v>
      </c>
      <c r="G6370" s="286">
        <v>871565735</v>
      </c>
      <c r="H6370" s="278">
        <v>46034</v>
      </c>
      <c r="I6370" s="278"/>
      <c r="K6370" s="57"/>
      <c r="L6370" s="57"/>
      <c r="M6370" s="274"/>
      <c r="N6370" s="274"/>
      <c r="O6370" s="57"/>
    </row>
    <row r="6371" spans="1:15">
      <c r="A6371" s="57"/>
      <c r="B6371" s="278">
        <v>49375</v>
      </c>
      <c r="C6371" s="283">
        <f t="shared" si="98"/>
        <v>9992921342</v>
      </c>
      <c r="D6371" s="57"/>
      <c r="E6371" s="57"/>
      <c r="F6371" s="279">
        <v>454231230</v>
      </c>
      <c r="G6371" s="286">
        <v>871702643</v>
      </c>
      <c r="H6371" s="278">
        <v>43126</v>
      </c>
      <c r="I6371" s="278"/>
      <c r="K6371" s="57"/>
      <c r="L6371" s="57"/>
      <c r="M6371" s="274"/>
      <c r="N6371" s="274"/>
      <c r="O6371" s="57"/>
    </row>
    <row r="6372" spans="1:15">
      <c r="A6372" s="57"/>
      <c r="B6372" s="278">
        <v>49376</v>
      </c>
      <c r="C6372" s="283">
        <f t="shared" si="98"/>
        <v>9828846534</v>
      </c>
      <c r="D6372" s="57"/>
      <c r="E6372" s="57"/>
      <c r="F6372" s="279">
        <v>290156422</v>
      </c>
      <c r="G6372" s="286">
        <v>871710246</v>
      </c>
      <c r="H6372" s="278">
        <v>49659</v>
      </c>
      <c r="I6372" s="278"/>
      <c r="K6372" s="57"/>
      <c r="L6372" s="57"/>
      <c r="M6372" s="274"/>
      <c r="N6372" s="274"/>
      <c r="O6372" s="57"/>
    </row>
    <row r="6373" spans="1:15">
      <c r="A6373" s="57"/>
      <c r="B6373" s="278">
        <v>49377</v>
      </c>
      <c r="C6373" s="283">
        <f t="shared" si="98"/>
        <v>10235128941</v>
      </c>
      <c r="D6373" s="57"/>
      <c r="E6373" s="57"/>
      <c r="F6373" s="279">
        <v>696438829</v>
      </c>
      <c r="G6373" s="286">
        <v>872019483</v>
      </c>
      <c r="H6373" s="278">
        <v>44553</v>
      </c>
      <c r="I6373" s="278"/>
      <c r="K6373" s="57"/>
      <c r="L6373" s="57"/>
      <c r="M6373" s="274"/>
      <c r="N6373" s="274"/>
      <c r="O6373" s="57"/>
    </row>
    <row r="6374" spans="1:15">
      <c r="A6374" s="57"/>
      <c r="B6374" s="278">
        <v>49378</v>
      </c>
      <c r="C6374" s="283">
        <f t="shared" si="98"/>
        <v>10143482723</v>
      </c>
      <c r="D6374" s="57"/>
      <c r="E6374" s="57"/>
      <c r="F6374" s="279">
        <v>604792611</v>
      </c>
      <c r="G6374" s="286">
        <v>872211190</v>
      </c>
      <c r="H6374" s="278">
        <v>47232</v>
      </c>
      <c r="I6374" s="278"/>
      <c r="K6374" s="57"/>
      <c r="L6374" s="57"/>
      <c r="M6374" s="274"/>
      <c r="N6374" s="274"/>
      <c r="O6374" s="57"/>
    </row>
    <row r="6375" spans="1:15">
      <c r="A6375" s="57"/>
      <c r="B6375" s="278">
        <v>49379</v>
      </c>
      <c r="C6375" s="283">
        <f t="shared" si="98"/>
        <v>9641330992</v>
      </c>
      <c r="D6375" s="57"/>
      <c r="E6375" s="57"/>
      <c r="F6375" s="279">
        <v>102640880</v>
      </c>
      <c r="G6375" s="286">
        <v>872222525</v>
      </c>
      <c r="H6375" s="278">
        <v>46786</v>
      </c>
      <c r="I6375" s="278"/>
      <c r="K6375" s="57"/>
      <c r="L6375" s="57"/>
      <c r="M6375" s="274"/>
      <c r="N6375" s="274"/>
      <c r="O6375" s="57"/>
    </row>
    <row r="6376" spans="1:15">
      <c r="A6376" s="57"/>
      <c r="B6376" s="278">
        <v>49380</v>
      </c>
      <c r="C6376" s="283">
        <f t="shared" si="98"/>
        <v>10462105291</v>
      </c>
      <c r="D6376" s="57"/>
      <c r="E6376" s="57"/>
      <c r="F6376" s="279">
        <v>923415179</v>
      </c>
      <c r="G6376" s="286">
        <v>872261930</v>
      </c>
      <c r="H6376" s="278">
        <v>43944</v>
      </c>
      <c r="I6376" s="278"/>
      <c r="K6376" s="57"/>
      <c r="L6376" s="57"/>
      <c r="M6376" s="274"/>
      <c r="N6376" s="274"/>
      <c r="O6376" s="57"/>
    </row>
    <row r="6377" spans="1:15">
      <c r="A6377" s="57"/>
      <c r="B6377" s="278">
        <v>49381</v>
      </c>
      <c r="C6377" s="283">
        <f t="shared" si="98"/>
        <v>9844901126</v>
      </c>
      <c r="D6377" s="57"/>
      <c r="E6377" s="57"/>
      <c r="F6377" s="279">
        <v>306211014</v>
      </c>
      <c r="G6377" s="286">
        <v>872346393</v>
      </c>
      <c r="H6377" s="278">
        <v>49265</v>
      </c>
      <c r="I6377" s="278"/>
      <c r="K6377" s="57"/>
      <c r="L6377" s="57"/>
      <c r="M6377" s="274"/>
      <c r="N6377" s="274"/>
      <c r="O6377" s="57"/>
    </row>
    <row r="6378" spans="1:15">
      <c r="A6378" s="57"/>
      <c r="B6378" s="278">
        <v>49382</v>
      </c>
      <c r="C6378" s="283">
        <f t="shared" si="98"/>
        <v>9993194646</v>
      </c>
      <c r="D6378" s="57"/>
      <c r="E6378" s="57"/>
      <c r="F6378" s="279">
        <v>454504534</v>
      </c>
      <c r="G6378" s="286">
        <v>872376670</v>
      </c>
      <c r="H6378" s="278">
        <v>43743</v>
      </c>
      <c r="I6378" s="278"/>
      <c r="K6378" s="57"/>
      <c r="L6378" s="57"/>
      <c r="M6378" s="274"/>
      <c r="N6378" s="274"/>
      <c r="O6378" s="57"/>
    </row>
    <row r="6379" spans="1:15">
      <c r="A6379" s="57"/>
      <c r="B6379" s="278">
        <v>49383</v>
      </c>
      <c r="C6379" s="283">
        <f t="shared" si="98"/>
        <v>9955203384</v>
      </c>
      <c r="D6379" s="57"/>
      <c r="E6379" s="57"/>
      <c r="F6379" s="279">
        <v>416513272</v>
      </c>
      <c r="G6379" s="286">
        <v>872574345</v>
      </c>
      <c r="H6379" s="278">
        <v>48509</v>
      </c>
      <c r="I6379" s="278"/>
      <c r="K6379" s="57"/>
      <c r="L6379" s="57"/>
      <c r="M6379" s="274"/>
      <c r="N6379" s="274"/>
      <c r="O6379" s="57"/>
    </row>
    <row r="6380" spans="1:15">
      <c r="A6380" s="57"/>
      <c r="B6380" s="278">
        <v>49384</v>
      </c>
      <c r="C6380" s="283">
        <f t="shared" si="98"/>
        <v>9688699196</v>
      </c>
      <c r="D6380" s="57"/>
      <c r="E6380" s="57"/>
      <c r="F6380" s="279">
        <v>150009084</v>
      </c>
      <c r="G6380" s="286">
        <v>872646518</v>
      </c>
      <c r="H6380" s="278">
        <v>45160</v>
      </c>
      <c r="I6380" s="278"/>
      <c r="K6380" s="57"/>
      <c r="L6380" s="57"/>
      <c r="M6380" s="274"/>
      <c r="N6380" s="274"/>
      <c r="O6380" s="57"/>
    </row>
    <row r="6381" spans="1:15">
      <c r="A6381" s="57"/>
      <c r="B6381" s="278">
        <v>49385</v>
      </c>
      <c r="C6381" s="283">
        <f t="shared" si="98"/>
        <v>10370848502</v>
      </c>
      <c r="D6381" s="57"/>
      <c r="E6381" s="57"/>
      <c r="F6381" s="279">
        <v>832158390</v>
      </c>
      <c r="G6381" s="286">
        <v>872690626</v>
      </c>
      <c r="H6381" s="278">
        <v>48127</v>
      </c>
      <c r="I6381" s="278"/>
      <c r="K6381" s="57"/>
      <c r="L6381" s="57"/>
      <c r="M6381" s="274"/>
      <c r="N6381" s="274"/>
      <c r="O6381" s="57"/>
    </row>
    <row r="6382" spans="1:15">
      <c r="A6382" s="57"/>
      <c r="B6382" s="278">
        <v>49386</v>
      </c>
      <c r="C6382" s="283">
        <f t="shared" si="98"/>
        <v>10177976076</v>
      </c>
      <c r="D6382" s="57"/>
      <c r="E6382" s="57"/>
      <c r="F6382" s="279">
        <v>639285964</v>
      </c>
      <c r="G6382" s="286">
        <v>872999641</v>
      </c>
      <c r="H6382" s="278">
        <v>48859</v>
      </c>
      <c r="I6382" s="278"/>
      <c r="K6382" s="57"/>
      <c r="L6382" s="57"/>
      <c r="M6382" s="274"/>
      <c r="N6382" s="274"/>
      <c r="O6382" s="57"/>
    </row>
    <row r="6383" spans="1:15">
      <c r="A6383" s="57"/>
      <c r="B6383" s="278">
        <v>49387</v>
      </c>
      <c r="C6383" s="283">
        <f t="shared" si="98"/>
        <v>9749742142</v>
      </c>
      <c r="D6383" s="57"/>
      <c r="E6383" s="57"/>
      <c r="F6383" s="279">
        <v>211052030</v>
      </c>
      <c r="G6383" s="286">
        <v>873303798</v>
      </c>
      <c r="H6383" s="278">
        <v>46648</v>
      </c>
      <c r="I6383" s="278"/>
      <c r="K6383" s="57"/>
      <c r="L6383" s="57"/>
      <c r="M6383" s="274"/>
      <c r="N6383" s="274"/>
      <c r="O6383" s="57"/>
    </row>
    <row r="6384" spans="1:15">
      <c r="A6384" s="57"/>
      <c r="B6384" s="278">
        <v>49388</v>
      </c>
      <c r="C6384" s="283">
        <f t="shared" si="98"/>
        <v>9767382274</v>
      </c>
      <c r="D6384" s="57"/>
      <c r="E6384" s="57"/>
      <c r="F6384" s="279">
        <v>228692162</v>
      </c>
      <c r="G6384" s="286">
        <v>873418752</v>
      </c>
      <c r="H6384" s="278">
        <v>50026</v>
      </c>
      <c r="I6384" s="278"/>
      <c r="K6384" s="57"/>
      <c r="L6384" s="57"/>
      <c r="M6384" s="274"/>
      <c r="N6384" s="274"/>
      <c r="O6384" s="57"/>
    </row>
    <row r="6385" spans="1:15">
      <c r="A6385" s="57"/>
      <c r="B6385" s="278">
        <v>49389</v>
      </c>
      <c r="C6385" s="283">
        <f t="shared" si="98"/>
        <v>10350405600</v>
      </c>
      <c r="D6385" s="57"/>
      <c r="E6385" s="57"/>
      <c r="F6385" s="279">
        <v>811715488</v>
      </c>
      <c r="G6385" s="286">
        <v>873550703</v>
      </c>
      <c r="H6385" s="278">
        <v>47563</v>
      </c>
      <c r="I6385" s="278"/>
      <c r="K6385" s="57"/>
      <c r="L6385" s="57"/>
      <c r="M6385" s="274"/>
      <c r="N6385" s="274"/>
      <c r="O6385" s="57"/>
    </row>
    <row r="6386" spans="1:15">
      <c r="A6386" s="57"/>
      <c r="B6386" s="278">
        <v>49390</v>
      </c>
      <c r="C6386" s="283">
        <f t="shared" si="98"/>
        <v>9758602045</v>
      </c>
      <c r="D6386" s="57"/>
      <c r="E6386" s="57"/>
      <c r="F6386" s="279">
        <v>219911933</v>
      </c>
      <c r="G6386" s="286">
        <v>873650788</v>
      </c>
      <c r="H6386" s="278">
        <v>48348</v>
      </c>
      <c r="I6386" s="278"/>
      <c r="K6386" s="57"/>
      <c r="L6386" s="57"/>
      <c r="M6386" s="274"/>
      <c r="N6386" s="274"/>
      <c r="O6386" s="57"/>
    </row>
    <row r="6387" spans="1:15">
      <c r="A6387" s="57"/>
      <c r="B6387" s="278">
        <v>49391</v>
      </c>
      <c r="C6387" s="283">
        <f t="shared" si="98"/>
        <v>10227508720</v>
      </c>
      <c r="D6387" s="57"/>
      <c r="E6387" s="57"/>
      <c r="F6387" s="279">
        <v>688818608</v>
      </c>
      <c r="G6387" s="286">
        <v>873765496</v>
      </c>
      <c r="H6387" s="278">
        <v>49548</v>
      </c>
      <c r="I6387" s="278"/>
      <c r="K6387" s="57"/>
      <c r="L6387" s="57"/>
      <c r="M6387" s="274"/>
      <c r="N6387" s="274"/>
      <c r="O6387" s="57"/>
    </row>
    <row r="6388" spans="1:15">
      <c r="A6388" s="57"/>
      <c r="B6388" s="278">
        <v>49392</v>
      </c>
      <c r="C6388" s="283">
        <f t="shared" si="98"/>
        <v>10016615634</v>
      </c>
      <c r="D6388" s="57"/>
      <c r="E6388" s="57"/>
      <c r="F6388" s="279">
        <v>477925522</v>
      </c>
      <c r="G6388" s="286">
        <v>873914548</v>
      </c>
      <c r="H6388" s="278">
        <v>47962</v>
      </c>
      <c r="I6388" s="278"/>
      <c r="K6388" s="57"/>
      <c r="L6388" s="57"/>
      <c r="M6388" s="274"/>
      <c r="N6388" s="274"/>
      <c r="O6388" s="57"/>
    </row>
    <row r="6389" spans="1:15">
      <c r="A6389" s="57"/>
      <c r="B6389" s="278">
        <v>49393</v>
      </c>
      <c r="C6389" s="283">
        <f t="shared" si="98"/>
        <v>10118760431</v>
      </c>
      <c r="D6389" s="57"/>
      <c r="E6389" s="57"/>
      <c r="F6389" s="279">
        <v>580070319</v>
      </c>
      <c r="G6389" s="286">
        <v>874047696</v>
      </c>
      <c r="H6389" s="278">
        <v>46201</v>
      </c>
      <c r="I6389" s="278"/>
      <c r="K6389" s="57"/>
      <c r="L6389" s="57"/>
      <c r="M6389" s="274"/>
      <c r="N6389" s="274"/>
      <c r="O6389" s="57"/>
    </row>
    <row r="6390" spans="1:15">
      <c r="A6390" s="57"/>
      <c r="B6390" s="278">
        <v>49394</v>
      </c>
      <c r="C6390" s="283">
        <f t="shared" si="98"/>
        <v>9982421329</v>
      </c>
      <c r="D6390" s="57"/>
      <c r="E6390" s="57"/>
      <c r="F6390" s="279">
        <v>443731217</v>
      </c>
      <c r="G6390" s="286">
        <v>874112881</v>
      </c>
      <c r="H6390" s="278">
        <v>50214</v>
      </c>
      <c r="I6390" s="278"/>
      <c r="K6390" s="57"/>
      <c r="L6390" s="57"/>
      <c r="M6390" s="274"/>
      <c r="N6390" s="274"/>
      <c r="O6390" s="57"/>
    </row>
    <row r="6391" spans="1:15">
      <c r="A6391" s="57"/>
      <c r="B6391" s="278">
        <v>49395</v>
      </c>
      <c r="C6391" s="283">
        <f t="shared" si="98"/>
        <v>9856249167</v>
      </c>
      <c r="D6391" s="57"/>
      <c r="E6391" s="57"/>
      <c r="F6391" s="279">
        <v>317559055</v>
      </c>
      <c r="G6391" s="286">
        <v>874121860</v>
      </c>
      <c r="H6391" s="278">
        <v>48278</v>
      </c>
      <c r="I6391" s="278"/>
      <c r="K6391" s="57"/>
      <c r="L6391" s="57"/>
      <c r="M6391" s="274"/>
      <c r="N6391" s="274"/>
      <c r="O6391" s="57"/>
    </row>
    <row r="6392" spans="1:15">
      <c r="A6392" s="57"/>
      <c r="B6392" s="278">
        <v>49396</v>
      </c>
      <c r="C6392" s="283">
        <f t="shared" si="98"/>
        <v>10486205656</v>
      </c>
      <c r="D6392" s="57"/>
      <c r="E6392" s="57"/>
      <c r="F6392" s="279">
        <v>947515544</v>
      </c>
      <c r="G6392" s="286">
        <v>874325164</v>
      </c>
      <c r="H6392" s="278">
        <v>47194</v>
      </c>
      <c r="I6392" s="278"/>
      <c r="K6392" s="57"/>
      <c r="L6392" s="57"/>
      <c r="M6392" s="274"/>
      <c r="N6392" s="274"/>
      <c r="O6392" s="57"/>
    </row>
    <row r="6393" spans="1:15">
      <c r="A6393" s="57"/>
      <c r="B6393" s="278">
        <v>49397</v>
      </c>
      <c r="C6393" s="283">
        <f t="shared" si="98"/>
        <v>10388035600</v>
      </c>
      <c r="D6393" s="57"/>
      <c r="E6393" s="57"/>
      <c r="F6393" s="279">
        <v>849345488</v>
      </c>
      <c r="G6393" s="286">
        <v>874397469</v>
      </c>
      <c r="H6393" s="278">
        <v>48041</v>
      </c>
      <c r="I6393" s="278"/>
      <c r="K6393" s="57"/>
      <c r="L6393" s="57"/>
      <c r="M6393" s="274"/>
      <c r="N6393" s="274"/>
      <c r="O6393" s="57"/>
    </row>
    <row r="6394" spans="1:15">
      <c r="A6394" s="57"/>
      <c r="B6394" s="278">
        <v>49398</v>
      </c>
      <c r="C6394" s="283">
        <f t="shared" si="98"/>
        <v>9747879787</v>
      </c>
      <c r="D6394" s="57"/>
      <c r="E6394" s="57"/>
      <c r="F6394" s="279">
        <v>209189675</v>
      </c>
      <c r="G6394" s="286">
        <v>874724730</v>
      </c>
      <c r="H6394" s="278">
        <v>48693</v>
      </c>
      <c r="I6394" s="278"/>
      <c r="K6394" s="57"/>
      <c r="L6394" s="57"/>
      <c r="M6394" s="274"/>
      <c r="N6394" s="274"/>
      <c r="O6394" s="57"/>
    </row>
    <row r="6395" spans="1:15">
      <c r="A6395" s="57"/>
      <c r="B6395" s="278">
        <v>49399</v>
      </c>
      <c r="C6395" s="283">
        <f t="shared" si="98"/>
        <v>10000064925</v>
      </c>
      <c r="D6395" s="57"/>
      <c r="E6395" s="57"/>
      <c r="F6395" s="279">
        <v>461374813</v>
      </c>
      <c r="G6395" s="286">
        <v>874730001</v>
      </c>
      <c r="H6395" s="278">
        <v>46416</v>
      </c>
      <c r="I6395" s="278"/>
      <c r="K6395" s="57"/>
      <c r="L6395" s="57"/>
      <c r="M6395" s="274"/>
      <c r="N6395" s="274"/>
      <c r="O6395" s="57"/>
    </row>
    <row r="6396" spans="1:15">
      <c r="A6396" s="57"/>
      <c r="B6396" s="278">
        <v>49400</v>
      </c>
      <c r="C6396" s="283">
        <f t="shared" si="98"/>
        <v>10514534748</v>
      </c>
      <c r="D6396" s="57"/>
      <c r="E6396" s="57"/>
      <c r="F6396" s="279">
        <v>975844636</v>
      </c>
      <c r="G6396" s="286">
        <v>874818638</v>
      </c>
      <c r="H6396" s="278">
        <v>46291</v>
      </c>
      <c r="I6396" s="278"/>
      <c r="K6396" s="57"/>
      <c r="L6396" s="57"/>
      <c r="M6396" s="274"/>
      <c r="N6396" s="274"/>
      <c r="O6396" s="57"/>
    </row>
    <row r="6397" spans="1:15">
      <c r="A6397" s="57"/>
      <c r="B6397" s="278">
        <v>49401</v>
      </c>
      <c r="C6397" s="283">
        <f t="shared" si="98"/>
        <v>10224926235</v>
      </c>
      <c r="D6397" s="57"/>
      <c r="E6397" s="57"/>
      <c r="F6397" s="279">
        <v>686236123</v>
      </c>
      <c r="G6397" s="286">
        <v>874856661</v>
      </c>
      <c r="H6397" s="278">
        <v>46375</v>
      </c>
      <c r="I6397" s="278"/>
      <c r="K6397" s="57"/>
      <c r="L6397" s="57"/>
      <c r="M6397" s="274"/>
      <c r="N6397" s="274"/>
      <c r="O6397" s="57"/>
    </row>
    <row r="6398" spans="1:15">
      <c r="A6398" s="57"/>
      <c r="B6398" s="278">
        <v>49402</v>
      </c>
      <c r="C6398" s="283">
        <f t="shared" si="98"/>
        <v>10270905084</v>
      </c>
      <c r="D6398" s="57"/>
      <c r="E6398" s="57"/>
      <c r="F6398" s="279">
        <v>732214972</v>
      </c>
      <c r="G6398" s="286">
        <v>874870032</v>
      </c>
      <c r="H6398" s="278">
        <v>47596</v>
      </c>
      <c r="I6398" s="278"/>
      <c r="K6398" s="57"/>
      <c r="L6398" s="57"/>
      <c r="M6398" s="274"/>
      <c r="N6398" s="274"/>
      <c r="O6398" s="57"/>
    </row>
    <row r="6399" spans="1:15">
      <c r="A6399" s="57"/>
      <c r="B6399" s="278">
        <v>49403</v>
      </c>
      <c r="C6399" s="283">
        <f t="shared" si="98"/>
        <v>9734856979</v>
      </c>
      <c r="D6399" s="57"/>
      <c r="E6399" s="57"/>
      <c r="F6399" s="279">
        <v>196166867</v>
      </c>
      <c r="G6399" s="286">
        <v>874899099</v>
      </c>
      <c r="H6399" s="278">
        <v>44064</v>
      </c>
      <c r="I6399" s="278"/>
      <c r="K6399" s="57"/>
      <c r="L6399" s="57"/>
      <c r="M6399" s="274"/>
      <c r="N6399" s="274"/>
      <c r="O6399" s="57"/>
    </row>
    <row r="6400" spans="1:15">
      <c r="A6400" s="57"/>
      <c r="B6400" s="278">
        <v>49404</v>
      </c>
      <c r="C6400" s="283">
        <f t="shared" si="98"/>
        <v>10252347647</v>
      </c>
      <c r="D6400" s="57"/>
      <c r="E6400" s="57"/>
      <c r="F6400" s="279">
        <v>713657535</v>
      </c>
      <c r="G6400" s="286">
        <v>875020151</v>
      </c>
      <c r="H6400" s="278">
        <v>49531</v>
      </c>
      <c r="I6400" s="278"/>
      <c r="K6400" s="57"/>
      <c r="L6400" s="57"/>
      <c r="M6400" s="274"/>
      <c r="N6400" s="274"/>
      <c r="O6400" s="57"/>
    </row>
    <row r="6401" spans="1:15">
      <c r="A6401" s="57"/>
      <c r="B6401" s="278">
        <v>49405</v>
      </c>
      <c r="C6401" s="283">
        <f t="shared" si="98"/>
        <v>9862650029</v>
      </c>
      <c r="D6401" s="57"/>
      <c r="E6401" s="57"/>
      <c r="F6401" s="279">
        <v>323959917</v>
      </c>
      <c r="G6401" s="286">
        <v>875121539</v>
      </c>
      <c r="H6401" s="278">
        <v>45592</v>
      </c>
      <c r="I6401" s="278"/>
      <c r="K6401" s="57"/>
      <c r="L6401" s="57"/>
      <c r="M6401" s="274"/>
      <c r="N6401" s="274"/>
      <c r="O6401" s="57"/>
    </row>
    <row r="6402" spans="1:15">
      <c r="A6402" s="57"/>
      <c r="B6402" s="278">
        <v>49406</v>
      </c>
      <c r="C6402" s="283">
        <f t="shared" si="98"/>
        <v>10340018349</v>
      </c>
      <c r="D6402" s="57"/>
      <c r="E6402" s="57"/>
      <c r="F6402" s="279">
        <v>801328237</v>
      </c>
      <c r="G6402" s="286">
        <v>875264664</v>
      </c>
      <c r="H6402" s="278">
        <v>47703</v>
      </c>
      <c r="I6402" s="278"/>
      <c r="K6402" s="57"/>
      <c r="L6402" s="57"/>
      <c r="M6402" s="274"/>
      <c r="N6402" s="274"/>
      <c r="O6402" s="57"/>
    </row>
    <row r="6403" spans="1:15">
      <c r="A6403" s="57"/>
      <c r="B6403" s="278">
        <v>49407</v>
      </c>
      <c r="C6403" s="283">
        <f t="shared" si="98"/>
        <v>9737903067</v>
      </c>
      <c r="D6403" s="57"/>
      <c r="E6403" s="57"/>
      <c r="F6403" s="279">
        <v>199212955</v>
      </c>
      <c r="G6403" s="286">
        <v>875376213</v>
      </c>
      <c r="H6403" s="278">
        <v>43686</v>
      </c>
      <c r="I6403" s="278"/>
      <c r="K6403" s="57"/>
      <c r="L6403" s="57"/>
      <c r="M6403" s="274"/>
      <c r="N6403" s="274"/>
      <c r="O6403" s="57"/>
    </row>
    <row r="6404" spans="1:15">
      <c r="A6404" s="57"/>
      <c r="B6404" s="278">
        <v>49408</v>
      </c>
      <c r="C6404" s="283">
        <f t="shared" si="98"/>
        <v>9959184863</v>
      </c>
      <c r="D6404" s="57"/>
      <c r="E6404" s="57"/>
      <c r="F6404" s="279">
        <v>420494751</v>
      </c>
      <c r="G6404" s="286">
        <v>875381348</v>
      </c>
      <c r="H6404" s="278">
        <v>43025</v>
      </c>
      <c r="I6404" s="278"/>
      <c r="K6404" s="57"/>
      <c r="L6404" s="57"/>
      <c r="M6404" s="274"/>
      <c r="N6404" s="274"/>
      <c r="O6404" s="57"/>
    </row>
    <row r="6405" spans="1:15">
      <c r="A6405" s="57"/>
      <c r="B6405" s="278">
        <v>49409</v>
      </c>
      <c r="C6405" s="283">
        <f t="shared" si="98"/>
        <v>10387542088</v>
      </c>
      <c r="D6405" s="57"/>
      <c r="E6405" s="57"/>
      <c r="F6405" s="279">
        <v>848851976</v>
      </c>
      <c r="G6405" s="286">
        <v>875468107</v>
      </c>
      <c r="H6405" s="278">
        <v>45174</v>
      </c>
      <c r="I6405" s="278"/>
      <c r="K6405" s="57"/>
      <c r="L6405" s="57"/>
      <c r="M6405" s="274"/>
      <c r="N6405" s="274"/>
      <c r="O6405" s="57"/>
    </row>
    <row r="6406" spans="1:15">
      <c r="A6406" s="57"/>
      <c r="B6406" s="278">
        <v>49410</v>
      </c>
      <c r="C6406" s="283">
        <f t="shared" si="98"/>
        <v>9862883033</v>
      </c>
      <c r="D6406" s="57"/>
      <c r="E6406" s="57"/>
      <c r="F6406" s="279">
        <v>324192921</v>
      </c>
      <c r="G6406" s="286">
        <v>875643329</v>
      </c>
      <c r="H6406" s="278">
        <v>43699</v>
      </c>
      <c r="I6406" s="278"/>
      <c r="K6406" s="57"/>
      <c r="L6406" s="57"/>
      <c r="M6406" s="274"/>
      <c r="N6406" s="274"/>
      <c r="O6406" s="57"/>
    </row>
    <row r="6407" spans="1:15">
      <c r="A6407" s="57"/>
      <c r="B6407" s="278">
        <v>49411</v>
      </c>
      <c r="C6407" s="283">
        <f t="shared" si="98"/>
        <v>9660076476</v>
      </c>
      <c r="D6407" s="57"/>
      <c r="E6407" s="57"/>
      <c r="F6407" s="279">
        <v>121386364</v>
      </c>
      <c r="G6407" s="286">
        <v>875770756</v>
      </c>
      <c r="H6407" s="278">
        <v>46279</v>
      </c>
      <c r="I6407" s="278"/>
      <c r="K6407" s="57"/>
      <c r="L6407" s="57"/>
      <c r="M6407" s="274"/>
      <c r="N6407" s="274"/>
      <c r="O6407" s="57"/>
    </row>
    <row r="6408" spans="1:15">
      <c r="A6408" s="57"/>
      <c r="B6408" s="278">
        <v>49412</v>
      </c>
      <c r="C6408" s="283">
        <f t="shared" si="98"/>
        <v>10443892923</v>
      </c>
      <c r="D6408" s="57"/>
      <c r="E6408" s="57"/>
      <c r="F6408" s="279">
        <v>905202811</v>
      </c>
      <c r="G6408" s="286">
        <v>875851443</v>
      </c>
      <c r="H6408" s="278">
        <v>44419</v>
      </c>
      <c r="I6408" s="278"/>
      <c r="K6408" s="57"/>
      <c r="L6408" s="57"/>
      <c r="M6408" s="274"/>
      <c r="N6408" s="274"/>
      <c r="O6408" s="57"/>
    </row>
    <row r="6409" spans="1:15">
      <c r="A6409" s="57"/>
      <c r="B6409" s="278">
        <v>49413</v>
      </c>
      <c r="C6409" s="283">
        <f t="shared" si="98"/>
        <v>9942682008</v>
      </c>
      <c r="D6409" s="57"/>
      <c r="E6409" s="57"/>
      <c r="F6409" s="279">
        <v>403991896</v>
      </c>
      <c r="G6409" s="286">
        <v>875927378</v>
      </c>
      <c r="H6409" s="278">
        <v>50029</v>
      </c>
      <c r="I6409" s="278"/>
      <c r="K6409" s="57"/>
      <c r="L6409" s="57"/>
      <c r="M6409" s="274"/>
      <c r="N6409" s="274"/>
      <c r="O6409" s="57"/>
    </row>
    <row r="6410" spans="1:15">
      <c r="A6410" s="57"/>
      <c r="B6410" s="278">
        <v>49414</v>
      </c>
      <c r="C6410" s="283">
        <f t="shared" si="98"/>
        <v>9760950797</v>
      </c>
      <c r="D6410" s="57"/>
      <c r="E6410" s="57"/>
      <c r="F6410" s="279">
        <v>222260685</v>
      </c>
      <c r="G6410" s="286">
        <v>875966551</v>
      </c>
      <c r="H6410" s="278">
        <v>48956</v>
      </c>
      <c r="I6410" s="278"/>
      <c r="K6410" s="57"/>
      <c r="L6410" s="57"/>
      <c r="M6410" s="274"/>
      <c r="N6410" s="274"/>
      <c r="O6410" s="57"/>
    </row>
    <row r="6411" spans="1:15">
      <c r="A6411" s="57"/>
      <c r="B6411" s="278">
        <v>49415</v>
      </c>
      <c r="C6411" s="283">
        <f t="shared" si="98"/>
        <v>9677868220</v>
      </c>
      <c r="D6411" s="57"/>
      <c r="E6411" s="57"/>
      <c r="F6411" s="279">
        <v>139178108</v>
      </c>
      <c r="G6411" s="286">
        <v>876054558</v>
      </c>
      <c r="H6411" s="278">
        <v>44600</v>
      </c>
      <c r="I6411" s="278"/>
      <c r="K6411" s="57"/>
      <c r="L6411" s="57"/>
      <c r="M6411" s="274"/>
      <c r="N6411" s="274"/>
      <c r="O6411" s="57"/>
    </row>
    <row r="6412" spans="1:15">
      <c r="A6412" s="57"/>
      <c r="B6412" s="278">
        <v>49416</v>
      </c>
      <c r="C6412" s="283">
        <f t="shared" si="98"/>
        <v>9763401859</v>
      </c>
      <c r="D6412" s="57"/>
      <c r="E6412" s="57"/>
      <c r="F6412" s="279">
        <v>224711747</v>
      </c>
      <c r="G6412" s="286">
        <v>876065993</v>
      </c>
      <c r="H6412" s="278">
        <v>47154</v>
      </c>
      <c r="I6412" s="278"/>
      <c r="K6412" s="57"/>
      <c r="L6412" s="57"/>
      <c r="M6412" s="274"/>
      <c r="N6412" s="274"/>
      <c r="O6412" s="57"/>
    </row>
    <row r="6413" spans="1:15">
      <c r="A6413" s="57"/>
      <c r="B6413" s="278">
        <v>49417</v>
      </c>
      <c r="C6413" s="283">
        <f t="shared" si="98"/>
        <v>9668425971</v>
      </c>
      <c r="D6413" s="57"/>
      <c r="E6413" s="57"/>
      <c r="F6413" s="279">
        <v>129735859</v>
      </c>
      <c r="G6413" s="286">
        <v>876271051</v>
      </c>
      <c r="H6413" s="278">
        <v>47670</v>
      </c>
      <c r="I6413" s="278"/>
      <c r="K6413" s="57"/>
      <c r="L6413" s="57"/>
      <c r="M6413" s="274"/>
      <c r="N6413" s="274"/>
      <c r="O6413" s="57"/>
    </row>
    <row r="6414" spans="1:15">
      <c r="A6414" s="57"/>
      <c r="B6414" s="278">
        <v>49418</v>
      </c>
      <c r="C6414" s="283">
        <f t="shared" si="98"/>
        <v>9977962667</v>
      </c>
      <c r="D6414" s="57"/>
      <c r="E6414" s="57"/>
      <c r="F6414" s="279">
        <v>439272555</v>
      </c>
      <c r="G6414" s="286">
        <v>876293130</v>
      </c>
      <c r="H6414" s="278">
        <v>45750</v>
      </c>
      <c r="I6414" s="278"/>
      <c r="K6414" s="57"/>
      <c r="L6414" s="57"/>
      <c r="M6414" s="274"/>
      <c r="N6414" s="274"/>
      <c r="O6414" s="57"/>
    </row>
    <row r="6415" spans="1:15">
      <c r="A6415" s="57"/>
      <c r="B6415" s="278">
        <v>49419</v>
      </c>
      <c r="C6415" s="283">
        <f t="shared" si="98"/>
        <v>9937238540</v>
      </c>
      <c r="D6415" s="57"/>
      <c r="E6415" s="57"/>
      <c r="F6415" s="279">
        <v>398548428</v>
      </c>
      <c r="G6415" s="286">
        <v>876357252</v>
      </c>
      <c r="H6415" s="278">
        <v>44085</v>
      </c>
      <c r="I6415" s="278"/>
      <c r="K6415" s="57"/>
      <c r="L6415" s="57"/>
      <c r="M6415" s="274"/>
      <c r="N6415" s="274"/>
      <c r="O6415" s="57"/>
    </row>
    <row r="6416" spans="1:15">
      <c r="A6416" s="57"/>
      <c r="B6416" s="278">
        <v>49420</v>
      </c>
      <c r="C6416" s="283">
        <f t="shared" si="98"/>
        <v>10256541965</v>
      </c>
      <c r="D6416" s="57"/>
      <c r="E6416" s="57"/>
      <c r="F6416" s="279">
        <v>717851853</v>
      </c>
      <c r="G6416" s="286">
        <v>876550130</v>
      </c>
      <c r="H6416" s="278">
        <v>44319</v>
      </c>
      <c r="I6416" s="278"/>
      <c r="K6416" s="57"/>
      <c r="L6416" s="57"/>
      <c r="M6416" s="274"/>
      <c r="N6416" s="274"/>
      <c r="O6416" s="57"/>
    </row>
    <row r="6417" spans="1:15">
      <c r="A6417" s="57"/>
      <c r="B6417" s="278">
        <v>49421</v>
      </c>
      <c r="C6417" s="283">
        <f t="shared" si="98"/>
        <v>9951017650</v>
      </c>
      <c r="D6417" s="57"/>
      <c r="E6417" s="57"/>
      <c r="F6417" s="279">
        <v>412327538</v>
      </c>
      <c r="G6417" s="286">
        <v>876597467</v>
      </c>
      <c r="H6417" s="278">
        <v>50146</v>
      </c>
      <c r="I6417" s="278"/>
      <c r="K6417" s="57"/>
      <c r="L6417" s="57"/>
      <c r="M6417" s="274"/>
      <c r="N6417" s="274"/>
      <c r="O6417" s="57"/>
    </row>
    <row r="6418" spans="1:15">
      <c r="A6418" s="57"/>
      <c r="B6418" s="278">
        <v>49422</v>
      </c>
      <c r="C6418" s="283">
        <f t="shared" si="98"/>
        <v>9890114637</v>
      </c>
      <c r="D6418" s="57"/>
      <c r="E6418" s="57"/>
      <c r="F6418" s="279">
        <v>351424525</v>
      </c>
      <c r="G6418" s="286">
        <v>876736182</v>
      </c>
      <c r="H6418" s="278">
        <v>47330</v>
      </c>
      <c r="I6418" s="278"/>
      <c r="K6418" s="57"/>
      <c r="L6418" s="57"/>
      <c r="M6418" s="274"/>
      <c r="N6418" s="274"/>
      <c r="O6418" s="57"/>
    </row>
    <row r="6419" spans="1:15">
      <c r="A6419" s="57"/>
      <c r="B6419" s="278">
        <v>49423</v>
      </c>
      <c r="C6419" s="283">
        <f t="shared" si="98"/>
        <v>9745759098</v>
      </c>
      <c r="D6419" s="57"/>
      <c r="E6419" s="57"/>
      <c r="F6419" s="279">
        <v>207068986</v>
      </c>
      <c r="G6419" s="286">
        <v>876746289</v>
      </c>
      <c r="H6419" s="278">
        <v>48161</v>
      </c>
      <c r="I6419" s="278"/>
      <c r="K6419" s="57"/>
      <c r="L6419" s="57"/>
      <c r="M6419" s="274"/>
      <c r="N6419" s="274"/>
      <c r="O6419" s="57"/>
    </row>
    <row r="6420" spans="1:15">
      <c r="A6420" s="57"/>
      <c r="B6420" s="278">
        <v>49424</v>
      </c>
      <c r="C6420" s="283">
        <f t="shared" si="98"/>
        <v>9835708383</v>
      </c>
      <c r="D6420" s="57"/>
      <c r="E6420" s="57"/>
      <c r="F6420" s="279">
        <v>297018271</v>
      </c>
      <c r="G6420" s="286">
        <v>876819915</v>
      </c>
      <c r="H6420" s="278">
        <v>49234</v>
      </c>
      <c r="I6420" s="278"/>
      <c r="K6420" s="57"/>
      <c r="L6420" s="57"/>
      <c r="M6420" s="274"/>
      <c r="N6420" s="274"/>
      <c r="O6420" s="57"/>
    </row>
    <row r="6421" spans="1:15">
      <c r="A6421" s="57"/>
      <c r="B6421" s="278">
        <v>49425</v>
      </c>
      <c r="C6421" s="283">
        <f t="shared" si="98"/>
        <v>10462204756</v>
      </c>
      <c r="D6421" s="57"/>
      <c r="E6421" s="57"/>
      <c r="F6421" s="279">
        <v>923514644</v>
      </c>
      <c r="G6421" s="286">
        <v>877113312</v>
      </c>
      <c r="H6421" s="278">
        <v>46538</v>
      </c>
      <c r="I6421" s="278"/>
      <c r="K6421" s="57"/>
      <c r="L6421" s="57"/>
      <c r="M6421" s="274"/>
      <c r="N6421" s="274"/>
      <c r="O6421" s="57"/>
    </row>
    <row r="6422" spans="1:15">
      <c r="A6422" s="57"/>
      <c r="B6422" s="278">
        <v>49426</v>
      </c>
      <c r="C6422" s="283">
        <f t="shared" si="98"/>
        <v>10453966229</v>
      </c>
      <c r="D6422" s="57"/>
      <c r="E6422" s="57"/>
      <c r="F6422" s="279">
        <v>915276117</v>
      </c>
      <c r="G6422" s="286">
        <v>877193130</v>
      </c>
      <c r="H6422" s="278">
        <v>43586</v>
      </c>
      <c r="I6422" s="278"/>
      <c r="K6422" s="57"/>
      <c r="L6422" s="57"/>
      <c r="M6422" s="274"/>
      <c r="N6422" s="274"/>
      <c r="O6422" s="57"/>
    </row>
    <row r="6423" spans="1:15">
      <c r="A6423" s="57"/>
      <c r="B6423" s="278">
        <v>49427</v>
      </c>
      <c r="C6423" s="283">
        <f t="shared" si="98"/>
        <v>10290880507</v>
      </c>
      <c r="D6423" s="57"/>
      <c r="E6423" s="57"/>
      <c r="F6423" s="279">
        <v>752190395</v>
      </c>
      <c r="G6423" s="286">
        <v>877229795</v>
      </c>
      <c r="H6423" s="278">
        <v>47791</v>
      </c>
      <c r="I6423" s="278"/>
      <c r="K6423" s="57"/>
      <c r="L6423" s="57"/>
      <c r="M6423" s="274"/>
      <c r="N6423" s="274"/>
      <c r="O6423" s="57"/>
    </row>
    <row r="6424" spans="1:15">
      <c r="A6424" s="57"/>
      <c r="B6424" s="278">
        <v>49428</v>
      </c>
      <c r="C6424" s="283">
        <f t="shared" si="98"/>
        <v>10523951933</v>
      </c>
      <c r="D6424" s="57"/>
      <c r="E6424" s="57"/>
      <c r="F6424" s="279">
        <v>985261821</v>
      </c>
      <c r="G6424" s="286">
        <v>877272613</v>
      </c>
      <c r="H6424" s="278">
        <v>44959</v>
      </c>
      <c r="I6424" s="278"/>
      <c r="K6424" s="57"/>
      <c r="L6424" s="57"/>
      <c r="M6424" s="274"/>
      <c r="N6424" s="274"/>
      <c r="O6424" s="57"/>
    </row>
    <row r="6425" spans="1:15">
      <c r="A6425" s="57"/>
      <c r="B6425" s="278">
        <v>49429</v>
      </c>
      <c r="C6425" s="283">
        <f t="shared" si="98"/>
        <v>10340429775</v>
      </c>
      <c r="D6425" s="57"/>
      <c r="E6425" s="57"/>
      <c r="F6425" s="279">
        <v>801739663</v>
      </c>
      <c r="G6425" s="286">
        <v>877405089</v>
      </c>
      <c r="H6425" s="278">
        <v>43215</v>
      </c>
      <c r="I6425" s="278"/>
      <c r="K6425" s="57"/>
      <c r="L6425" s="57"/>
      <c r="M6425" s="274"/>
      <c r="N6425" s="274"/>
      <c r="O6425" s="57"/>
    </row>
    <row r="6426" spans="1:15">
      <c r="A6426" s="57"/>
      <c r="B6426" s="278">
        <v>49430</v>
      </c>
      <c r="C6426" s="283">
        <f t="shared" si="98"/>
        <v>10442286973</v>
      </c>
      <c r="D6426" s="57"/>
      <c r="E6426" s="57"/>
      <c r="F6426" s="279">
        <v>903596861</v>
      </c>
      <c r="G6426" s="286">
        <v>877456349</v>
      </c>
      <c r="H6426" s="278">
        <v>47383</v>
      </c>
      <c r="I6426" s="278"/>
      <c r="K6426" s="57"/>
      <c r="L6426" s="57"/>
      <c r="M6426" s="274"/>
      <c r="N6426" s="274"/>
      <c r="O6426" s="57"/>
    </row>
    <row r="6427" spans="1:15">
      <c r="A6427" s="57"/>
      <c r="B6427" s="278">
        <v>49431</v>
      </c>
      <c r="C6427" s="283">
        <f t="shared" si="98"/>
        <v>9701845332</v>
      </c>
      <c r="D6427" s="57"/>
      <c r="E6427" s="57"/>
      <c r="F6427" s="279">
        <v>163155220</v>
      </c>
      <c r="G6427" s="286">
        <v>877534647</v>
      </c>
      <c r="H6427" s="278">
        <v>44901</v>
      </c>
      <c r="I6427" s="278"/>
      <c r="K6427" s="57"/>
      <c r="L6427" s="57"/>
      <c r="M6427" s="274"/>
      <c r="N6427" s="274"/>
      <c r="O6427" s="57"/>
    </row>
    <row r="6428" spans="1:15">
      <c r="A6428" s="57"/>
      <c r="B6428" s="278">
        <v>49432</v>
      </c>
      <c r="C6428" s="283">
        <f t="shared" si="98"/>
        <v>10215829568</v>
      </c>
      <c r="D6428" s="57"/>
      <c r="E6428" s="57"/>
      <c r="F6428" s="279">
        <v>677139456</v>
      </c>
      <c r="G6428" s="286">
        <v>877686678</v>
      </c>
      <c r="H6428" s="278">
        <v>46141</v>
      </c>
      <c r="I6428" s="278"/>
      <c r="K6428" s="57"/>
      <c r="L6428" s="57"/>
      <c r="M6428" s="274"/>
      <c r="N6428" s="274"/>
      <c r="O6428" s="57"/>
    </row>
    <row r="6429" spans="1:15">
      <c r="A6429" s="57"/>
      <c r="B6429" s="278">
        <v>49433</v>
      </c>
      <c r="C6429" s="283">
        <f t="shared" si="98"/>
        <v>10263872411</v>
      </c>
      <c r="D6429" s="57"/>
      <c r="E6429" s="57"/>
      <c r="F6429" s="279">
        <v>725182299</v>
      </c>
      <c r="G6429" s="286">
        <v>877746191</v>
      </c>
      <c r="H6429" s="278">
        <v>45519</v>
      </c>
      <c r="I6429" s="278"/>
      <c r="K6429" s="57"/>
      <c r="L6429" s="57"/>
      <c r="M6429" s="274"/>
      <c r="N6429" s="274"/>
      <c r="O6429" s="57"/>
    </row>
    <row r="6430" spans="1:15">
      <c r="A6430" s="57"/>
      <c r="B6430" s="278">
        <v>49434</v>
      </c>
      <c r="C6430" s="283">
        <f t="shared" si="98"/>
        <v>10187602783</v>
      </c>
      <c r="D6430" s="57"/>
      <c r="E6430" s="57"/>
      <c r="F6430" s="279">
        <v>648912671</v>
      </c>
      <c r="G6430" s="286">
        <v>877963537</v>
      </c>
      <c r="H6430" s="278">
        <v>48244</v>
      </c>
      <c r="I6430" s="278"/>
      <c r="K6430" s="57"/>
      <c r="L6430" s="57"/>
      <c r="M6430" s="274"/>
      <c r="N6430" s="274"/>
      <c r="O6430" s="57"/>
    </row>
    <row r="6431" spans="1:15">
      <c r="A6431" s="57"/>
      <c r="B6431" s="278">
        <v>49435</v>
      </c>
      <c r="C6431" s="283">
        <f t="shared" si="98"/>
        <v>10079741145</v>
      </c>
      <c r="D6431" s="57"/>
      <c r="E6431" s="57"/>
      <c r="F6431" s="279">
        <v>541051033</v>
      </c>
      <c r="G6431" s="286">
        <v>877968573</v>
      </c>
      <c r="H6431" s="278">
        <v>48378</v>
      </c>
      <c r="I6431" s="278"/>
      <c r="K6431" s="57"/>
      <c r="L6431" s="57"/>
      <c r="M6431" s="274"/>
      <c r="N6431" s="274"/>
      <c r="O6431" s="57"/>
    </row>
    <row r="6432" spans="1:15">
      <c r="A6432" s="57"/>
      <c r="B6432" s="278">
        <v>49436</v>
      </c>
      <c r="C6432" s="283">
        <f t="shared" ref="C6432:C6495" si="99">F6432+(F$88*28679+98765)+(G$88*6587+87654)+(E$88*9537+76543)+(J$88*5713+4528)</f>
        <v>10195189890</v>
      </c>
      <c r="D6432" s="57"/>
      <c r="E6432" s="57"/>
      <c r="F6432" s="279">
        <v>656499778</v>
      </c>
      <c r="G6432" s="286">
        <v>878098882</v>
      </c>
      <c r="H6432" s="278">
        <v>43549</v>
      </c>
      <c r="I6432" s="278"/>
      <c r="K6432" s="57"/>
      <c r="L6432" s="57"/>
      <c r="M6432" s="274"/>
      <c r="N6432" s="274"/>
      <c r="O6432" s="57"/>
    </row>
    <row r="6433" spans="1:15">
      <c r="A6433" s="57"/>
      <c r="B6433" s="278">
        <v>49437</v>
      </c>
      <c r="C6433" s="283">
        <f t="shared" si="99"/>
        <v>10481270898</v>
      </c>
      <c r="D6433" s="57"/>
      <c r="E6433" s="57"/>
      <c r="F6433" s="279">
        <v>942580786</v>
      </c>
      <c r="G6433" s="286">
        <v>878198761</v>
      </c>
      <c r="H6433" s="278">
        <v>48823</v>
      </c>
      <c r="I6433" s="278"/>
      <c r="K6433" s="57"/>
      <c r="L6433" s="57"/>
      <c r="M6433" s="274"/>
      <c r="N6433" s="274"/>
      <c r="O6433" s="57"/>
    </row>
    <row r="6434" spans="1:15">
      <c r="A6434" s="57"/>
      <c r="B6434" s="278">
        <v>49438</v>
      </c>
      <c r="C6434" s="283">
        <f t="shared" si="99"/>
        <v>10255516967</v>
      </c>
      <c r="D6434" s="57"/>
      <c r="E6434" s="57"/>
      <c r="F6434" s="279">
        <v>716826855</v>
      </c>
      <c r="G6434" s="286">
        <v>878416571</v>
      </c>
      <c r="H6434" s="278">
        <v>47106</v>
      </c>
      <c r="I6434" s="278"/>
      <c r="K6434" s="57"/>
      <c r="L6434" s="57"/>
      <c r="M6434" s="274"/>
      <c r="N6434" s="274"/>
      <c r="O6434" s="57"/>
    </row>
    <row r="6435" spans="1:15">
      <c r="A6435" s="57"/>
      <c r="B6435" s="278">
        <v>49439</v>
      </c>
      <c r="C6435" s="283">
        <f t="shared" si="99"/>
        <v>9878451063</v>
      </c>
      <c r="D6435" s="57"/>
      <c r="E6435" s="57"/>
      <c r="F6435" s="279">
        <v>339760951</v>
      </c>
      <c r="G6435" s="286">
        <v>878478057</v>
      </c>
      <c r="H6435" s="278">
        <v>47907</v>
      </c>
      <c r="I6435" s="278"/>
      <c r="K6435" s="57"/>
      <c r="L6435" s="57"/>
      <c r="M6435" s="274"/>
      <c r="N6435" s="274"/>
      <c r="O6435" s="57"/>
    </row>
    <row r="6436" spans="1:15">
      <c r="A6436" s="57"/>
      <c r="B6436" s="278">
        <v>49440</v>
      </c>
      <c r="C6436" s="283">
        <f t="shared" si="99"/>
        <v>10101791693</v>
      </c>
      <c r="D6436" s="57"/>
      <c r="E6436" s="57"/>
      <c r="F6436" s="279">
        <v>563101581</v>
      </c>
      <c r="G6436" s="286">
        <v>878557051</v>
      </c>
      <c r="H6436" s="278">
        <v>48903</v>
      </c>
      <c r="I6436" s="278"/>
      <c r="K6436" s="57"/>
      <c r="L6436" s="57"/>
      <c r="M6436" s="274"/>
      <c r="N6436" s="274"/>
      <c r="O6436" s="57"/>
    </row>
    <row r="6437" spans="1:15">
      <c r="A6437" s="57"/>
      <c r="B6437" s="278">
        <v>49441</v>
      </c>
      <c r="C6437" s="283">
        <f t="shared" si="99"/>
        <v>9716714503</v>
      </c>
      <c r="D6437" s="57"/>
      <c r="E6437" s="57"/>
      <c r="F6437" s="279">
        <v>178024391</v>
      </c>
      <c r="G6437" s="286">
        <v>878868260</v>
      </c>
      <c r="H6437" s="278">
        <v>49936</v>
      </c>
      <c r="I6437" s="278"/>
      <c r="K6437" s="57"/>
      <c r="L6437" s="57"/>
      <c r="M6437" s="274"/>
      <c r="N6437" s="274"/>
      <c r="O6437" s="57"/>
    </row>
    <row r="6438" spans="1:15">
      <c r="A6438" s="57"/>
      <c r="B6438" s="278">
        <v>49442</v>
      </c>
      <c r="C6438" s="283">
        <f t="shared" si="99"/>
        <v>10059745565</v>
      </c>
      <c r="D6438" s="57"/>
      <c r="E6438" s="57"/>
      <c r="F6438" s="279">
        <v>521055453</v>
      </c>
      <c r="G6438" s="286">
        <v>878907719</v>
      </c>
      <c r="H6438" s="278">
        <v>49469</v>
      </c>
      <c r="I6438" s="278"/>
      <c r="K6438" s="57"/>
      <c r="L6438" s="57"/>
      <c r="M6438" s="274"/>
      <c r="N6438" s="274"/>
      <c r="O6438" s="57"/>
    </row>
    <row r="6439" spans="1:15">
      <c r="A6439" s="57"/>
      <c r="B6439" s="278">
        <v>49443</v>
      </c>
      <c r="C6439" s="283">
        <f t="shared" si="99"/>
        <v>10392102939</v>
      </c>
      <c r="D6439" s="57"/>
      <c r="E6439" s="57"/>
      <c r="F6439" s="279">
        <v>853412827</v>
      </c>
      <c r="G6439" s="286">
        <v>879117522</v>
      </c>
      <c r="H6439" s="278">
        <v>49866</v>
      </c>
      <c r="I6439" s="278"/>
      <c r="K6439" s="57"/>
      <c r="L6439" s="57"/>
      <c r="M6439" s="274"/>
      <c r="N6439" s="274"/>
      <c r="O6439" s="57"/>
    </row>
    <row r="6440" spans="1:15">
      <c r="A6440" s="57"/>
      <c r="B6440" s="278">
        <v>49444</v>
      </c>
      <c r="C6440" s="283">
        <f t="shared" si="99"/>
        <v>10203504406</v>
      </c>
      <c r="D6440" s="57"/>
      <c r="E6440" s="57"/>
      <c r="F6440" s="279">
        <v>664814294</v>
      </c>
      <c r="G6440" s="286">
        <v>879267858</v>
      </c>
      <c r="H6440" s="278">
        <v>43328</v>
      </c>
      <c r="I6440" s="278"/>
      <c r="K6440" s="57"/>
      <c r="L6440" s="57"/>
      <c r="M6440" s="274"/>
      <c r="N6440" s="274"/>
      <c r="O6440" s="57"/>
    </row>
    <row r="6441" spans="1:15">
      <c r="A6441" s="57"/>
      <c r="B6441" s="278">
        <v>49445</v>
      </c>
      <c r="C6441" s="283">
        <f t="shared" si="99"/>
        <v>10430621051</v>
      </c>
      <c r="D6441" s="57"/>
      <c r="E6441" s="57"/>
      <c r="F6441" s="279">
        <v>891930939</v>
      </c>
      <c r="G6441" s="286">
        <v>879348992</v>
      </c>
      <c r="H6441" s="278">
        <v>50079</v>
      </c>
      <c r="I6441" s="278"/>
      <c r="K6441" s="57"/>
      <c r="L6441" s="57"/>
      <c r="M6441" s="274"/>
      <c r="N6441" s="274"/>
      <c r="O6441" s="57"/>
    </row>
    <row r="6442" spans="1:15">
      <c r="A6442" s="57"/>
      <c r="B6442" s="278">
        <v>49446</v>
      </c>
      <c r="C6442" s="283">
        <f t="shared" si="99"/>
        <v>10002080878</v>
      </c>
      <c r="D6442" s="57"/>
      <c r="E6442" s="57"/>
      <c r="F6442" s="279">
        <v>463390766</v>
      </c>
      <c r="G6442" s="286">
        <v>879488815</v>
      </c>
      <c r="H6442" s="278">
        <v>47784</v>
      </c>
      <c r="I6442" s="278"/>
      <c r="K6442" s="57"/>
      <c r="L6442" s="57"/>
      <c r="M6442" s="274"/>
      <c r="N6442" s="274"/>
      <c r="O6442" s="57"/>
    </row>
    <row r="6443" spans="1:15">
      <c r="A6443" s="57"/>
      <c r="B6443" s="278">
        <v>49447</v>
      </c>
      <c r="C6443" s="283">
        <f t="shared" si="99"/>
        <v>9971730277</v>
      </c>
      <c r="D6443" s="57"/>
      <c r="E6443" s="57"/>
      <c r="F6443" s="279">
        <v>433040165</v>
      </c>
      <c r="G6443" s="286">
        <v>879587531</v>
      </c>
      <c r="H6443" s="278">
        <v>48848</v>
      </c>
      <c r="I6443" s="278"/>
      <c r="K6443" s="57"/>
      <c r="L6443" s="57"/>
      <c r="M6443" s="274"/>
      <c r="N6443" s="274"/>
      <c r="O6443" s="57"/>
    </row>
    <row r="6444" spans="1:15">
      <c r="A6444" s="57"/>
      <c r="B6444" s="278">
        <v>49448</v>
      </c>
      <c r="C6444" s="283">
        <f t="shared" si="99"/>
        <v>9793656861</v>
      </c>
      <c r="D6444" s="57"/>
      <c r="E6444" s="57"/>
      <c r="F6444" s="279">
        <v>254966749</v>
      </c>
      <c r="G6444" s="286">
        <v>879893438</v>
      </c>
      <c r="H6444" s="278">
        <v>44485</v>
      </c>
      <c r="I6444" s="278"/>
      <c r="K6444" s="57"/>
      <c r="L6444" s="57"/>
      <c r="M6444" s="274"/>
      <c r="N6444" s="274"/>
      <c r="O6444" s="57"/>
    </row>
    <row r="6445" spans="1:15">
      <c r="A6445" s="57"/>
      <c r="B6445" s="278">
        <v>49449</v>
      </c>
      <c r="C6445" s="283">
        <f t="shared" si="99"/>
        <v>9992654047</v>
      </c>
      <c r="D6445" s="57"/>
      <c r="E6445" s="57"/>
      <c r="F6445" s="279">
        <v>453963935</v>
      </c>
      <c r="G6445" s="286">
        <v>879955927</v>
      </c>
      <c r="H6445" s="278">
        <v>44532</v>
      </c>
      <c r="I6445" s="278"/>
      <c r="K6445" s="57"/>
      <c r="L6445" s="57"/>
      <c r="M6445" s="274"/>
      <c r="N6445" s="274"/>
      <c r="O6445" s="57"/>
    </row>
    <row r="6446" spans="1:15">
      <c r="A6446" s="57"/>
      <c r="B6446" s="278">
        <v>49450</v>
      </c>
      <c r="C6446" s="283">
        <f t="shared" si="99"/>
        <v>9800681060</v>
      </c>
      <c r="D6446" s="57"/>
      <c r="E6446" s="57"/>
      <c r="F6446" s="279">
        <v>261990948</v>
      </c>
      <c r="G6446" s="286">
        <v>880051122</v>
      </c>
      <c r="H6446" s="278">
        <v>44116</v>
      </c>
      <c r="I6446" s="278"/>
      <c r="K6446" s="57"/>
      <c r="L6446" s="57"/>
      <c r="M6446" s="274"/>
      <c r="N6446" s="274"/>
      <c r="O6446" s="57"/>
    </row>
    <row r="6447" spans="1:15">
      <c r="A6447" s="57"/>
      <c r="B6447" s="278">
        <v>49451</v>
      </c>
      <c r="C6447" s="283">
        <f t="shared" si="99"/>
        <v>9958701314</v>
      </c>
      <c r="D6447" s="57"/>
      <c r="E6447" s="57"/>
      <c r="F6447" s="279">
        <v>420011202</v>
      </c>
      <c r="G6447" s="286">
        <v>880398455</v>
      </c>
      <c r="H6447" s="278">
        <v>50371</v>
      </c>
      <c r="I6447" s="278"/>
      <c r="K6447" s="57"/>
      <c r="L6447" s="57"/>
      <c r="M6447" s="274"/>
      <c r="N6447" s="274"/>
      <c r="O6447" s="57"/>
    </row>
    <row r="6448" spans="1:15">
      <c r="A6448" s="57"/>
      <c r="B6448" s="278">
        <v>49452</v>
      </c>
      <c r="C6448" s="283">
        <f t="shared" si="99"/>
        <v>10444833229</v>
      </c>
      <c r="D6448" s="57"/>
      <c r="E6448" s="57"/>
      <c r="F6448" s="279">
        <v>906143117</v>
      </c>
      <c r="G6448" s="286">
        <v>880618218</v>
      </c>
      <c r="H6448" s="278">
        <v>47146</v>
      </c>
      <c r="I6448" s="278"/>
      <c r="K6448" s="57"/>
      <c r="L6448" s="57"/>
      <c r="M6448" s="274"/>
      <c r="N6448" s="274"/>
      <c r="O6448" s="57"/>
    </row>
    <row r="6449" spans="1:15">
      <c r="A6449" s="57"/>
      <c r="B6449" s="278">
        <v>49453</v>
      </c>
      <c r="C6449" s="283">
        <f t="shared" si="99"/>
        <v>9989735622</v>
      </c>
      <c r="D6449" s="57"/>
      <c r="E6449" s="57"/>
      <c r="F6449" s="279">
        <v>451045510</v>
      </c>
      <c r="G6449" s="286">
        <v>880872111</v>
      </c>
      <c r="H6449" s="278">
        <v>50366</v>
      </c>
      <c r="I6449" s="278"/>
      <c r="K6449" s="57"/>
      <c r="L6449" s="57"/>
      <c r="M6449" s="274"/>
      <c r="N6449" s="274"/>
      <c r="O6449" s="57"/>
    </row>
    <row r="6450" spans="1:15">
      <c r="A6450" s="57"/>
      <c r="B6450" s="278">
        <v>49454</v>
      </c>
      <c r="C6450" s="283">
        <f t="shared" si="99"/>
        <v>10244950744</v>
      </c>
      <c r="D6450" s="57"/>
      <c r="E6450" s="57"/>
      <c r="F6450" s="279">
        <v>706260632</v>
      </c>
      <c r="G6450" s="286">
        <v>881024108</v>
      </c>
      <c r="H6450" s="278">
        <v>45291</v>
      </c>
      <c r="I6450" s="278"/>
      <c r="K6450" s="57"/>
      <c r="L6450" s="57"/>
      <c r="M6450" s="274"/>
      <c r="N6450" s="274"/>
      <c r="O6450" s="57"/>
    </row>
    <row r="6451" spans="1:15">
      <c r="A6451" s="57"/>
      <c r="B6451" s="278">
        <v>49455</v>
      </c>
      <c r="C6451" s="283">
        <f t="shared" si="99"/>
        <v>9850795802</v>
      </c>
      <c r="D6451" s="57"/>
      <c r="E6451" s="57"/>
      <c r="F6451" s="279">
        <v>312105690</v>
      </c>
      <c r="G6451" s="286">
        <v>881043398</v>
      </c>
      <c r="H6451" s="278">
        <v>48280</v>
      </c>
      <c r="I6451" s="278"/>
      <c r="K6451" s="57"/>
      <c r="L6451" s="57"/>
      <c r="M6451" s="274"/>
      <c r="N6451" s="274"/>
      <c r="O6451" s="57"/>
    </row>
    <row r="6452" spans="1:15">
      <c r="A6452" s="57"/>
      <c r="B6452" s="278">
        <v>49456</v>
      </c>
      <c r="C6452" s="283">
        <f t="shared" si="99"/>
        <v>10410098854</v>
      </c>
      <c r="D6452" s="57"/>
      <c r="E6452" s="57"/>
      <c r="F6452" s="279">
        <v>871408742</v>
      </c>
      <c r="G6452" s="286">
        <v>881406138</v>
      </c>
      <c r="H6452" s="278">
        <v>43414</v>
      </c>
      <c r="I6452" s="278"/>
      <c r="K6452" s="57"/>
      <c r="L6452" s="57"/>
      <c r="M6452" s="274"/>
      <c r="N6452" s="274"/>
      <c r="O6452" s="57"/>
    </row>
    <row r="6453" spans="1:15">
      <c r="A6453" s="57"/>
      <c r="B6453" s="278">
        <v>49457</v>
      </c>
      <c r="C6453" s="283">
        <f t="shared" si="99"/>
        <v>10099986340</v>
      </c>
      <c r="D6453" s="57"/>
      <c r="E6453" s="57"/>
      <c r="F6453" s="279">
        <v>561296228</v>
      </c>
      <c r="G6453" s="286">
        <v>881626232</v>
      </c>
      <c r="H6453" s="278">
        <v>44234</v>
      </c>
      <c r="I6453" s="278"/>
      <c r="K6453" s="57"/>
      <c r="L6453" s="57"/>
      <c r="M6453" s="274"/>
      <c r="N6453" s="274"/>
      <c r="O6453" s="57"/>
    </row>
    <row r="6454" spans="1:15">
      <c r="A6454" s="57"/>
      <c r="B6454" s="278">
        <v>49458</v>
      </c>
      <c r="C6454" s="283">
        <f t="shared" si="99"/>
        <v>10282105608</v>
      </c>
      <c r="D6454" s="57"/>
      <c r="E6454" s="57"/>
      <c r="F6454" s="279">
        <v>743415496</v>
      </c>
      <c r="G6454" s="286">
        <v>881643111</v>
      </c>
      <c r="H6454" s="278">
        <v>47608</v>
      </c>
      <c r="I6454" s="278"/>
      <c r="K6454" s="57"/>
      <c r="L6454" s="57"/>
      <c r="M6454" s="274"/>
      <c r="N6454" s="274"/>
      <c r="O6454" s="57"/>
    </row>
    <row r="6455" spans="1:15">
      <c r="A6455" s="57"/>
      <c r="B6455" s="278">
        <v>49459</v>
      </c>
      <c r="C6455" s="283">
        <f t="shared" si="99"/>
        <v>10366896931</v>
      </c>
      <c r="D6455" s="57"/>
      <c r="E6455" s="57"/>
      <c r="F6455" s="279">
        <v>828206819</v>
      </c>
      <c r="G6455" s="286">
        <v>881660840</v>
      </c>
      <c r="H6455" s="278">
        <v>43638</v>
      </c>
      <c r="I6455" s="278"/>
      <c r="K6455" s="57"/>
      <c r="L6455" s="57"/>
      <c r="M6455" s="274"/>
      <c r="N6455" s="274"/>
      <c r="O6455" s="57"/>
    </row>
    <row r="6456" spans="1:15">
      <c r="A6456" s="57"/>
      <c r="B6456" s="278">
        <v>49460</v>
      </c>
      <c r="C6456" s="283">
        <f t="shared" si="99"/>
        <v>9859273173</v>
      </c>
      <c r="D6456" s="57"/>
      <c r="E6456" s="57"/>
      <c r="F6456" s="279">
        <v>320583061</v>
      </c>
      <c r="G6456" s="286">
        <v>881726425</v>
      </c>
      <c r="H6456" s="278">
        <v>46676</v>
      </c>
      <c r="I6456" s="278"/>
      <c r="K6456" s="57"/>
      <c r="L6456" s="57"/>
      <c r="M6456" s="274"/>
      <c r="N6456" s="274"/>
      <c r="O6456" s="57"/>
    </row>
    <row r="6457" spans="1:15">
      <c r="A6457" s="57"/>
      <c r="B6457" s="278">
        <v>49461</v>
      </c>
      <c r="C6457" s="283">
        <f t="shared" si="99"/>
        <v>10533147617</v>
      </c>
      <c r="D6457" s="57"/>
      <c r="E6457" s="57"/>
      <c r="F6457" s="279">
        <v>994457505</v>
      </c>
      <c r="G6457" s="286">
        <v>881737649</v>
      </c>
      <c r="H6457" s="278">
        <v>47076</v>
      </c>
      <c r="I6457" s="278"/>
      <c r="K6457" s="57"/>
      <c r="L6457" s="57"/>
      <c r="M6457" s="274"/>
      <c r="N6457" s="274"/>
      <c r="O6457" s="57"/>
    </row>
    <row r="6458" spans="1:15">
      <c r="A6458" s="57"/>
      <c r="B6458" s="278">
        <v>49462</v>
      </c>
      <c r="C6458" s="283">
        <f t="shared" si="99"/>
        <v>9661389943</v>
      </c>
      <c r="D6458" s="57"/>
      <c r="E6458" s="57"/>
      <c r="F6458" s="279">
        <v>122699831</v>
      </c>
      <c r="G6458" s="286">
        <v>881820313</v>
      </c>
      <c r="H6458" s="278">
        <v>44031</v>
      </c>
      <c r="I6458" s="278"/>
      <c r="K6458" s="57"/>
      <c r="L6458" s="57"/>
      <c r="M6458" s="274"/>
      <c r="N6458" s="274"/>
      <c r="O6458" s="57"/>
    </row>
    <row r="6459" spans="1:15">
      <c r="A6459" s="57"/>
      <c r="B6459" s="278">
        <v>49463</v>
      </c>
      <c r="C6459" s="283">
        <f t="shared" si="99"/>
        <v>10136962756</v>
      </c>
      <c r="D6459" s="57"/>
      <c r="E6459" s="57"/>
      <c r="F6459" s="279">
        <v>598272644</v>
      </c>
      <c r="G6459" s="286">
        <v>882039612</v>
      </c>
      <c r="H6459" s="278">
        <v>48911</v>
      </c>
      <c r="I6459" s="278"/>
      <c r="K6459" s="57"/>
      <c r="L6459" s="57"/>
      <c r="M6459" s="274"/>
      <c r="N6459" s="274"/>
      <c r="O6459" s="57"/>
    </row>
    <row r="6460" spans="1:15">
      <c r="A6460" s="57"/>
      <c r="B6460" s="278">
        <v>49464</v>
      </c>
      <c r="C6460" s="283">
        <f t="shared" si="99"/>
        <v>9802074563</v>
      </c>
      <c r="D6460" s="57"/>
      <c r="E6460" s="57"/>
      <c r="F6460" s="279">
        <v>263384451</v>
      </c>
      <c r="G6460" s="286">
        <v>882114856</v>
      </c>
      <c r="H6460" s="278">
        <v>47577</v>
      </c>
      <c r="I6460" s="278"/>
      <c r="K6460" s="57"/>
      <c r="L6460" s="57"/>
      <c r="M6460" s="274"/>
      <c r="N6460" s="274"/>
      <c r="O6460" s="57"/>
    </row>
    <row r="6461" spans="1:15">
      <c r="A6461" s="57"/>
      <c r="B6461" s="278">
        <v>49465</v>
      </c>
      <c r="C6461" s="283">
        <f t="shared" si="99"/>
        <v>9810218379</v>
      </c>
      <c r="D6461" s="57"/>
      <c r="E6461" s="57"/>
      <c r="F6461" s="279">
        <v>271528267</v>
      </c>
      <c r="G6461" s="286">
        <v>882215601</v>
      </c>
      <c r="H6461" s="278">
        <v>45502</v>
      </c>
      <c r="I6461" s="278"/>
      <c r="K6461" s="57"/>
      <c r="L6461" s="57"/>
      <c r="M6461" s="274"/>
      <c r="N6461" s="274"/>
      <c r="O6461" s="57"/>
    </row>
    <row r="6462" spans="1:15">
      <c r="A6462" s="57"/>
      <c r="B6462" s="278">
        <v>49466</v>
      </c>
      <c r="C6462" s="283">
        <f t="shared" si="99"/>
        <v>10261314091</v>
      </c>
      <c r="D6462" s="57"/>
      <c r="E6462" s="57"/>
      <c r="F6462" s="279">
        <v>722623979</v>
      </c>
      <c r="G6462" s="286">
        <v>882420843</v>
      </c>
      <c r="H6462" s="278">
        <v>47736</v>
      </c>
      <c r="I6462" s="278"/>
      <c r="K6462" s="57"/>
      <c r="L6462" s="57"/>
      <c r="M6462" s="274"/>
      <c r="N6462" s="274"/>
      <c r="O6462" s="57"/>
    </row>
    <row r="6463" spans="1:15">
      <c r="A6463" s="57"/>
      <c r="B6463" s="278">
        <v>49467</v>
      </c>
      <c r="C6463" s="283">
        <f t="shared" si="99"/>
        <v>10125901010</v>
      </c>
      <c r="D6463" s="57"/>
      <c r="E6463" s="57"/>
      <c r="F6463" s="279">
        <v>587210898</v>
      </c>
      <c r="G6463" s="286">
        <v>882435397</v>
      </c>
      <c r="H6463" s="278">
        <v>43453</v>
      </c>
      <c r="I6463" s="278"/>
      <c r="K6463" s="57"/>
      <c r="L6463" s="57"/>
      <c r="M6463" s="274"/>
      <c r="N6463" s="274"/>
      <c r="O6463" s="57"/>
    </row>
    <row r="6464" spans="1:15">
      <c r="A6464" s="57"/>
      <c r="B6464" s="278">
        <v>49468</v>
      </c>
      <c r="C6464" s="283">
        <f t="shared" si="99"/>
        <v>10160927098</v>
      </c>
      <c r="D6464" s="57"/>
      <c r="E6464" s="57"/>
      <c r="F6464" s="279">
        <v>622236986</v>
      </c>
      <c r="G6464" s="286">
        <v>882504590</v>
      </c>
      <c r="H6464" s="278">
        <v>46153</v>
      </c>
      <c r="I6464" s="278"/>
      <c r="K6464" s="57"/>
      <c r="L6464" s="57"/>
      <c r="M6464" s="274"/>
      <c r="N6464" s="274"/>
      <c r="O6464" s="57"/>
    </row>
    <row r="6465" spans="1:15">
      <c r="A6465" s="57"/>
      <c r="B6465" s="278">
        <v>49469</v>
      </c>
      <c r="C6465" s="283">
        <f t="shared" si="99"/>
        <v>10417597831</v>
      </c>
      <c r="D6465" s="57"/>
      <c r="E6465" s="57"/>
      <c r="F6465" s="279">
        <v>878907719</v>
      </c>
      <c r="G6465" s="286">
        <v>882635166</v>
      </c>
      <c r="H6465" s="278">
        <v>50141</v>
      </c>
      <c r="I6465" s="278"/>
      <c r="K6465" s="57"/>
      <c r="L6465" s="57"/>
      <c r="M6465" s="274"/>
      <c r="N6465" s="274"/>
      <c r="O6465" s="57"/>
    </row>
    <row r="6466" spans="1:15">
      <c r="A6466" s="57"/>
      <c r="B6466" s="278">
        <v>49470</v>
      </c>
      <c r="C6466" s="283">
        <f t="shared" si="99"/>
        <v>10194146389</v>
      </c>
      <c r="D6466" s="57"/>
      <c r="E6466" s="57"/>
      <c r="F6466" s="279">
        <v>655456277</v>
      </c>
      <c r="G6466" s="286">
        <v>882733153</v>
      </c>
      <c r="H6466" s="278">
        <v>47277</v>
      </c>
      <c r="I6466" s="278"/>
      <c r="K6466" s="57"/>
      <c r="L6466" s="57"/>
      <c r="M6466" s="274"/>
      <c r="N6466" s="274"/>
      <c r="O6466" s="57"/>
    </row>
    <row r="6467" spans="1:15">
      <c r="A6467" s="57"/>
      <c r="B6467" s="278">
        <v>49471</v>
      </c>
      <c r="C6467" s="283">
        <f t="shared" si="99"/>
        <v>10473751895</v>
      </c>
      <c r="D6467" s="57"/>
      <c r="E6467" s="57"/>
      <c r="F6467" s="279">
        <v>935061783</v>
      </c>
      <c r="G6467" s="286">
        <v>882810844</v>
      </c>
      <c r="H6467" s="278">
        <v>43570</v>
      </c>
      <c r="I6467" s="278"/>
      <c r="K6467" s="57"/>
      <c r="L6467" s="57"/>
      <c r="M6467" s="274"/>
      <c r="N6467" s="274"/>
      <c r="O6467" s="57"/>
    </row>
    <row r="6468" spans="1:15">
      <c r="A6468" s="57"/>
      <c r="B6468" s="278">
        <v>49472</v>
      </c>
      <c r="C6468" s="283">
        <f t="shared" si="99"/>
        <v>10276145416</v>
      </c>
      <c r="D6468" s="57"/>
      <c r="E6468" s="57"/>
      <c r="F6468" s="279">
        <v>737455304</v>
      </c>
      <c r="G6468" s="286">
        <v>882956773</v>
      </c>
      <c r="H6468" s="278">
        <v>45638</v>
      </c>
      <c r="I6468" s="278"/>
      <c r="K6468" s="57"/>
      <c r="L6468" s="57"/>
      <c r="M6468" s="274"/>
      <c r="N6468" s="274"/>
      <c r="O6468" s="57"/>
    </row>
    <row r="6469" spans="1:15">
      <c r="A6469" s="57"/>
      <c r="B6469" s="278">
        <v>49473</v>
      </c>
      <c r="C6469" s="283">
        <f t="shared" si="99"/>
        <v>9855487155</v>
      </c>
      <c r="D6469" s="57"/>
      <c r="E6469" s="57"/>
      <c r="F6469" s="279">
        <v>316797043</v>
      </c>
      <c r="G6469" s="286">
        <v>883042777</v>
      </c>
      <c r="H6469" s="278">
        <v>50138</v>
      </c>
      <c r="I6469" s="278"/>
      <c r="K6469" s="57"/>
      <c r="L6469" s="57"/>
      <c r="M6469" s="274"/>
      <c r="N6469" s="274"/>
      <c r="O6469" s="57"/>
    </row>
    <row r="6470" spans="1:15">
      <c r="A6470" s="57"/>
      <c r="B6470" s="278">
        <v>49474</v>
      </c>
      <c r="C6470" s="283">
        <f t="shared" si="99"/>
        <v>10290272622</v>
      </c>
      <c r="D6470" s="57"/>
      <c r="E6470" s="57"/>
      <c r="F6470" s="279">
        <v>751582510</v>
      </c>
      <c r="G6470" s="286">
        <v>883087303</v>
      </c>
      <c r="H6470" s="278">
        <v>43424</v>
      </c>
      <c r="I6470" s="278"/>
      <c r="K6470" s="57"/>
      <c r="L6470" s="57"/>
      <c r="M6470" s="274"/>
      <c r="N6470" s="274"/>
      <c r="O6470" s="57"/>
    </row>
    <row r="6471" spans="1:15">
      <c r="A6471" s="57"/>
      <c r="B6471" s="278">
        <v>49475</v>
      </c>
      <c r="C6471" s="283">
        <f t="shared" si="99"/>
        <v>9926343569</v>
      </c>
      <c r="D6471" s="57"/>
      <c r="E6471" s="57"/>
      <c r="F6471" s="279">
        <v>387653457</v>
      </c>
      <c r="G6471" s="286">
        <v>883207524</v>
      </c>
      <c r="H6471" s="278">
        <v>47054</v>
      </c>
      <c r="I6471" s="278"/>
      <c r="K6471" s="57"/>
      <c r="L6471" s="57"/>
      <c r="M6471" s="274"/>
      <c r="N6471" s="274"/>
      <c r="O6471" s="57"/>
    </row>
    <row r="6472" spans="1:15">
      <c r="A6472" s="57"/>
      <c r="B6472" s="278">
        <v>49476</v>
      </c>
      <c r="C6472" s="283">
        <f t="shared" si="99"/>
        <v>9813395578</v>
      </c>
      <c r="D6472" s="57"/>
      <c r="E6472" s="57"/>
      <c r="F6472" s="279">
        <v>274705466</v>
      </c>
      <c r="G6472" s="286">
        <v>883666808</v>
      </c>
      <c r="H6472" s="278">
        <v>43337</v>
      </c>
      <c r="I6472" s="278"/>
      <c r="K6472" s="57"/>
      <c r="L6472" s="57"/>
      <c r="M6472" s="274"/>
      <c r="N6472" s="274"/>
      <c r="O6472" s="57"/>
    </row>
    <row r="6473" spans="1:15">
      <c r="A6473" s="57"/>
      <c r="B6473" s="278">
        <v>49477</v>
      </c>
      <c r="C6473" s="283">
        <f t="shared" si="99"/>
        <v>9864645986</v>
      </c>
      <c r="D6473" s="57"/>
      <c r="E6473" s="57"/>
      <c r="F6473" s="279">
        <v>325955874</v>
      </c>
      <c r="G6473" s="286">
        <v>884000370</v>
      </c>
      <c r="H6473" s="278">
        <v>49833</v>
      </c>
      <c r="I6473" s="278"/>
      <c r="K6473" s="57"/>
      <c r="L6473" s="57"/>
      <c r="M6473" s="274"/>
      <c r="N6473" s="274"/>
      <c r="O6473" s="57"/>
    </row>
    <row r="6474" spans="1:15">
      <c r="A6474" s="57"/>
      <c r="B6474" s="278">
        <v>49478</v>
      </c>
      <c r="C6474" s="283">
        <f t="shared" si="99"/>
        <v>10159423837</v>
      </c>
      <c r="D6474" s="57"/>
      <c r="E6474" s="57"/>
      <c r="F6474" s="279">
        <v>620733725</v>
      </c>
      <c r="G6474" s="286">
        <v>884103582</v>
      </c>
      <c r="H6474" s="278">
        <v>50050</v>
      </c>
      <c r="I6474" s="278"/>
      <c r="K6474" s="57"/>
      <c r="L6474" s="57"/>
      <c r="M6474" s="274"/>
      <c r="N6474" s="274"/>
      <c r="O6474" s="57"/>
    </row>
    <row r="6475" spans="1:15">
      <c r="A6475" s="57"/>
      <c r="B6475" s="278">
        <v>49479</v>
      </c>
      <c r="C6475" s="283">
        <f t="shared" si="99"/>
        <v>10091435784</v>
      </c>
      <c r="D6475" s="57"/>
      <c r="E6475" s="57"/>
      <c r="F6475" s="279">
        <v>552745672</v>
      </c>
      <c r="G6475" s="286">
        <v>884316246</v>
      </c>
      <c r="H6475" s="278">
        <v>48275</v>
      </c>
      <c r="I6475" s="278"/>
      <c r="K6475" s="57"/>
      <c r="L6475" s="57"/>
      <c r="M6475" s="274"/>
      <c r="N6475" s="274"/>
      <c r="O6475" s="57"/>
    </row>
    <row r="6476" spans="1:15">
      <c r="A6476" s="57"/>
      <c r="B6476" s="278">
        <v>49480</v>
      </c>
      <c r="C6476" s="283">
        <f t="shared" si="99"/>
        <v>9956579136</v>
      </c>
      <c r="D6476" s="57"/>
      <c r="E6476" s="57"/>
      <c r="F6476" s="279">
        <v>417889024</v>
      </c>
      <c r="G6476" s="286">
        <v>884362111</v>
      </c>
      <c r="H6476" s="278">
        <v>48301</v>
      </c>
      <c r="I6476" s="278"/>
      <c r="K6476" s="57"/>
      <c r="L6476" s="57"/>
      <c r="M6476" s="274"/>
      <c r="N6476" s="274"/>
      <c r="O6476" s="57"/>
    </row>
    <row r="6477" spans="1:15">
      <c r="A6477" s="57"/>
      <c r="B6477" s="278">
        <v>49481</v>
      </c>
      <c r="C6477" s="283">
        <f t="shared" si="99"/>
        <v>9858222293</v>
      </c>
      <c r="D6477" s="57"/>
      <c r="E6477" s="57"/>
      <c r="F6477" s="279">
        <v>319532181</v>
      </c>
      <c r="G6477" s="286">
        <v>884492227</v>
      </c>
      <c r="H6477" s="278">
        <v>48857</v>
      </c>
      <c r="I6477" s="278"/>
      <c r="K6477" s="57"/>
      <c r="L6477" s="57"/>
      <c r="M6477" s="274"/>
      <c r="N6477" s="274"/>
      <c r="O6477" s="57"/>
    </row>
    <row r="6478" spans="1:15">
      <c r="A6478" s="57"/>
      <c r="B6478" s="278">
        <v>49482</v>
      </c>
      <c r="C6478" s="283">
        <f t="shared" si="99"/>
        <v>10020011646</v>
      </c>
      <c r="D6478" s="57"/>
      <c r="E6478" s="57"/>
      <c r="F6478" s="279">
        <v>481321534</v>
      </c>
      <c r="G6478" s="286">
        <v>884492965</v>
      </c>
      <c r="H6478" s="278">
        <v>46845</v>
      </c>
      <c r="I6478" s="278"/>
      <c r="K6478" s="57"/>
      <c r="L6478" s="57"/>
      <c r="M6478" s="274"/>
      <c r="N6478" s="274"/>
      <c r="O6478" s="57"/>
    </row>
    <row r="6479" spans="1:15">
      <c r="A6479" s="57"/>
      <c r="B6479" s="278">
        <v>49483</v>
      </c>
      <c r="C6479" s="283">
        <f t="shared" si="99"/>
        <v>9806225849</v>
      </c>
      <c r="D6479" s="57"/>
      <c r="E6479" s="57"/>
      <c r="F6479" s="279">
        <v>267535737</v>
      </c>
      <c r="G6479" s="286">
        <v>884519549</v>
      </c>
      <c r="H6479" s="278">
        <v>45740</v>
      </c>
      <c r="I6479" s="278"/>
      <c r="K6479" s="57"/>
      <c r="L6479" s="57"/>
      <c r="M6479" s="274"/>
      <c r="N6479" s="274"/>
      <c r="O6479" s="57"/>
    </row>
    <row r="6480" spans="1:15">
      <c r="A6480" s="57"/>
      <c r="B6480" s="278">
        <v>49484</v>
      </c>
      <c r="C6480" s="283">
        <f t="shared" si="99"/>
        <v>10511237100</v>
      </c>
      <c r="D6480" s="57"/>
      <c r="E6480" s="57"/>
      <c r="F6480" s="279">
        <v>972546988</v>
      </c>
      <c r="G6480" s="286">
        <v>884543331</v>
      </c>
      <c r="H6480" s="278">
        <v>50007</v>
      </c>
      <c r="I6480" s="278"/>
      <c r="K6480" s="57"/>
      <c r="L6480" s="57"/>
      <c r="M6480" s="274"/>
      <c r="N6480" s="274"/>
      <c r="O6480" s="57"/>
    </row>
    <row r="6481" spans="1:15">
      <c r="A6481" s="57"/>
      <c r="B6481" s="278">
        <v>49485</v>
      </c>
      <c r="C6481" s="283">
        <f t="shared" si="99"/>
        <v>10304290441</v>
      </c>
      <c r="D6481" s="57"/>
      <c r="E6481" s="57"/>
      <c r="F6481" s="279">
        <v>765600329</v>
      </c>
      <c r="G6481" s="286">
        <v>884576641</v>
      </c>
      <c r="H6481" s="278">
        <v>44621</v>
      </c>
      <c r="I6481" s="278"/>
      <c r="K6481" s="57"/>
      <c r="L6481" s="57"/>
      <c r="M6481" s="274"/>
      <c r="N6481" s="274"/>
      <c r="O6481" s="57"/>
    </row>
    <row r="6482" spans="1:15">
      <c r="A6482" s="57"/>
      <c r="B6482" s="278">
        <v>49486</v>
      </c>
      <c r="C6482" s="283">
        <f t="shared" si="99"/>
        <v>10208330524</v>
      </c>
      <c r="D6482" s="57"/>
      <c r="E6482" s="57"/>
      <c r="F6482" s="279">
        <v>669640412</v>
      </c>
      <c r="G6482" s="286">
        <v>884605629</v>
      </c>
      <c r="H6482" s="278">
        <v>48368</v>
      </c>
      <c r="I6482" s="278"/>
      <c r="K6482" s="57"/>
      <c r="L6482" s="57"/>
      <c r="M6482" s="274"/>
      <c r="N6482" s="274"/>
      <c r="O6482" s="57"/>
    </row>
    <row r="6483" spans="1:15">
      <c r="A6483" s="57"/>
      <c r="B6483" s="278">
        <v>49487</v>
      </c>
      <c r="C6483" s="283">
        <f t="shared" si="99"/>
        <v>9887993508</v>
      </c>
      <c r="D6483" s="57"/>
      <c r="E6483" s="57"/>
      <c r="F6483" s="279">
        <v>349303396</v>
      </c>
      <c r="G6483" s="286">
        <v>884621651</v>
      </c>
      <c r="H6483" s="278">
        <v>47026</v>
      </c>
      <c r="I6483" s="278"/>
      <c r="K6483" s="57"/>
      <c r="L6483" s="57"/>
      <c r="M6483" s="274"/>
      <c r="N6483" s="274"/>
      <c r="O6483" s="57"/>
    </row>
    <row r="6484" spans="1:15">
      <c r="A6484" s="57"/>
      <c r="B6484" s="278">
        <v>49488</v>
      </c>
      <c r="C6484" s="283">
        <f t="shared" si="99"/>
        <v>10280136023</v>
      </c>
      <c r="D6484" s="57"/>
      <c r="E6484" s="57"/>
      <c r="F6484" s="279">
        <v>741445911</v>
      </c>
      <c r="G6484" s="286">
        <v>884707518</v>
      </c>
      <c r="H6484" s="278">
        <v>46408</v>
      </c>
      <c r="I6484" s="278"/>
      <c r="K6484" s="57"/>
      <c r="L6484" s="57"/>
      <c r="M6484" s="274"/>
      <c r="N6484" s="274"/>
      <c r="O6484" s="57"/>
    </row>
    <row r="6485" spans="1:15">
      <c r="A6485" s="57"/>
      <c r="B6485" s="278">
        <v>49489</v>
      </c>
      <c r="C6485" s="283">
        <f t="shared" si="99"/>
        <v>9910945961</v>
      </c>
      <c r="D6485" s="57"/>
      <c r="E6485" s="57"/>
      <c r="F6485" s="279">
        <v>372255849</v>
      </c>
      <c r="G6485" s="286">
        <v>884769973</v>
      </c>
      <c r="H6485" s="278">
        <v>45110</v>
      </c>
      <c r="I6485" s="278"/>
      <c r="K6485" s="57"/>
      <c r="L6485" s="57"/>
      <c r="M6485" s="274"/>
      <c r="N6485" s="274"/>
      <c r="O6485" s="57"/>
    </row>
    <row r="6486" spans="1:15">
      <c r="A6486" s="57"/>
      <c r="B6486" s="278">
        <v>49490</v>
      </c>
      <c r="C6486" s="283">
        <f t="shared" si="99"/>
        <v>9864590446</v>
      </c>
      <c r="D6486" s="57"/>
      <c r="E6486" s="57"/>
      <c r="F6486" s="279">
        <v>325900334</v>
      </c>
      <c r="G6486" s="286">
        <v>884912491</v>
      </c>
      <c r="H6486" s="278">
        <v>44423</v>
      </c>
      <c r="I6486" s="278"/>
      <c r="K6486" s="57"/>
      <c r="L6486" s="57"/>
      <c r="M6486" s="274"/>
      <c r="N6486" s="274"/>
      <c r="O6486" s="57"/>
    </row>
    <row r="6487" spans="1:15">
      <c r="A6487" s="57"/>
      <c r="B6487" s="278">
        <v>49491</v>
      </c>
      <c r="C6487" s="283">
        <f t="shared" si="99"/>
        <v>10459023527</v>
      </c>
      <c r="D6487" s="57"/>
      <c r="E6487" s="57"/>
      <c r="F6487" s="279">
        <v>920333415</v>
      </c>
      <c r="G6487" s="286">
        <v>885089399</v>
      </c>
      <c r="H6487" s="278">
        <v>49576</v>
      </c>
      <c r="I6487" s="278"/>
      <c r="K6487" s="57"/>
      <c r="L6487" s="57"/>
      <c r="M6487" s="274"/>
      <c r="N6487" s="274"/>
      <c r="O6487" s="57"/>
    </row>
    <row r="6488" spans="1:15">
      <c r="A6488" s="57"/>
      <c r="B6488" s="278">
        <v>49492</v>
      </c>
      <c r="C6488" s="283">
        <f t="shared" si="99"/>
        <v>10314562178</v>
      </c>
      <c r="D6488" s="57"/>
      <c r="E6488" s="57"/>
      <c r="F6488" s="279">
        <v>775872066</v>
      </c>
      <c r="G6488" s="286">
        <v>885249397</v>
      </c>
      <c r="H6488" s="278">
        <v>50303</v>
      </c>
      <c r="I6488" s="278"/>
      <c r="K6488" s="57"/>
      <c r="L6488" s="57"/>
      <c r="M6488" s="274"/>
      <c r="N6488" s="274"/>
      <c r="O6488" s="57"/>
    </row>
    <row r="6489" spans="1:15">
      <c r="A6489" s="57"/>
      <c r="B6489" s="278">
        <v>49493</v>
      </c>
      <c r="C6489" s="283">
        <f t="shared" si="99"/>
        <v>10431216851</v>
      </c>
      <c r="D6489" s="57"/>
      <c r="E6489" s="57"/>
      <c r="F6489" s="279">
        <v>892526739</v>
      </c>
      <c r="G6489" s="286">
        <v>885280730</v>
      </c>
      <c r="H6489" s="278">
        <v>43633</v>
      </c>
      <c r="I6489" s="278"/>
      <c r="K6489" s="57"/>
      <c r="L6489" s="57"/>
      <c r="M6489" s="274"/>
      <c r="N6489" s="274"/>
      <c r="O6489" s="57"/>
    </row>
    <row r="6490" spans="1:15">
      <c r="A6490" s="57"/>
      <c r="B6490" s="278">
        <v>49494</v>
      </c>
      <c r="C6490" s="283">
        <f t="shared" si="99"/>
        <v>9740166372</v>
      </c>
      <c r="D6490" s="57"/>
      <c r="E6490" s="57"/>
      <c r="F6490" s="279">
        <v>201476260</v>
      </c>
      <c r="G6490" s="286">
        <v>885634981</v>
      </c>
      <c r="H6490" s="278">
        <v>43067</v>
      </c>
      <c r="I6490" s="278"/>
      <c r="K6490" s="57"/>
      <c r="L6490" s="57"/>
      <c r="M6490" s="274"/>
      <c r="N6490" s="274"/>
      <c r="O6490" s="57"/>
    </row>
    <row r="6491" spans="1:15">
      <c r="A6491" s="57"/>
      <c r="B6491" s="278">
        <v>49495</v>
      </c>
      <c r="C6491" s="283">
        <f t="shared" si="99"/>
        <v>9797693148</v>
      </c>
      <c r="D6491" s="57"/>
      <c r="E6491" s="57"/>
      <c r="F6491" s="279">
        <v>259003036</v>
      </c>
      <c r="G6491" s="286">
        <v>885709681</v>
      </c>
      <c r="H6491" s="278">
        <v>47169</v>
      </c>
      <c r="I6491" s="278"/>
      <c r="K6491" s="57"/>
      <c r="L6491" s="57"/>
      <c r="M6491" s="274"/>
      <c r="N6491" s="274"/>
      <c r="O6491" s="57"/>
    </row>
    <row r="6492" spans="1:15">
      <c r="A6492" s="57"/>
      <c r="B6492" s="278">
        <v>49496</v>
      </c>
      <c r="C6492" s="283">
        <f t="shared" si="99"/>
        <v>10075286828</v>
      </c>
      <c r="D6492" s="57"/>
      <c r="E6492" s="57"/>
      <c r="F6492" s="279">
        <v>536596716</v>
      </c>
      <c r="G6492" s="286">
        <v>885797671</v>
      </c>
      <c r="H6492" s="278">
        <v>47865</v>
      </c>
      <c r="I6492" s="278"/>
      <c r="K6492" s="57"/>
      <c r="L6492" s="57"/>
      <c r="M6492" s="274"/>
      <c r="N6492" s="274"/>
      <c r="O6492" s="57"/>
    </row>
    <row r="6493" spans="1:15">
      <c r="A6493" s="57"/>
      <c r="B6493" s="278">
        <v>49497</v>
      </c>
      <c r="C6493" s="283">
        <f t="shared" si="99"/>
        <v>10095053810</v>
      </c>
      <c r="D6493" s="57"/>
      <c r="E6493" s="57"/>
      <c r="F6493" s="279">
        <v>556363698</v>
      </c>
      <c r="G6493" s="286">
        <v>885864519</v>
      </c>
      <c r="H6493" s="278">
        <v>48457</v>
      </c>
      <c r="I6493" s="278"/>
      <c r="K6493" s="57"/>
      <c r="L6493" s="57"/>
      <c r="M6493" s="274"/>
      <c r="N6493" s="274"/>
      <c r="O6493" s="57"/>
    </row>
    <row r="6494" spans="1:15">
      <c r="A6494" s="57"/>
      <c r="B6494" s="278">
        <v>49498</v>
      </c>
      <c r="C6494" s="283">
        <f t="shared" si="99"/>
        <v>10034537693</v>
      </c>
      <c r="D6494" s="57"/>
      <c r="E6494" s="57"/>
      <c r="F6494" s="279">
        <v>495847581</v>
      </c>
      <c r="G6494" s="286">
        <v>885894302</v>
      </c>
      <c r="H6494" s="278">
        <v>44245</v>
      </c>
      <c r="I6494" s="278"/>
      <c r="K6494" s="57"/>
      <c r="L6494" s="57"/>
      <c r="M6494" s="274"/>
      <c r="N6494" s="274"/>
      <c r="O6494" s="57"/>
    </row>
    <row r="6495" spans="1:15">
      <c r="A6495" s="57"/>
      <c r="B6495" s="278">
        <v>49499</v>
      </c>
      <c r="C6495" s="283">
        <f t="shared" si="99"/>
        <v>9888380603</v>
      </c>
      <c r="D6495" s="57"/>
      <c r="E6495" s="57"/>
      <c r="F6495" s="279">
        <v>349690491</v>
      </c>
      <c r="G6495" s="286">
        <v>885963825</v>
      </c>
      <c r="H6495" s="278">
        <v>44696</v>
      </c>
      <c r="I6495" s="278"/>
      <c r="K6495" s="57"/>
      <c r="L6495" s="57"/>
      <c r="M6495" s="274"/>
      <c r="N6495" s="274"/>
      <c r="O6495" s="57"/>
    </row>
    <row r="6496" spans="1:15">
      <c r="A6496" s="57"/>
      <c r="B6496" s="278">
        <v>49500</v>
      </c>
      <c r="C6496" s="283">
        <f t="shared" ref="C6496:C6559" si="100">F6496+(F$88*28679+98765)+(G$88*6587+87654)+(E$88*9537+76543)+(J$88*5713+4528)</f>
        <v>9957299973</v>
      </c>
      <c r="D6496" s="57"/>
      <c r="E6496" s="57"/>
      <c r="F6496" s="279">
        <v>418609861</v>
      </c>
      <c r="G6496" s="286">
        <v>885978265</v>
      </c>
      <c r="H6496" s="278">
        <v>49633</v>
      </c>
      <c r="I6496" s="278"/>
      <c r="K6496" s="57"/>
      <c r="L6496" s="57"/>
      <c r="M6496" s="274"/>
      <c r="N6496" s="274"/>
      <c r="O6496" s="57"/>
    </row>
    <row r="6497" spans="1:15">
      <c r="A6497" s="57"/>
      <c r="B6497" s="278">
        <v>49501</v>
      </c>
      <c r="C6497" s="283">
        <f t="shared" si="100"/>
        <v>10203698695</v>
      </c>
      <c r="D6497" s="57"/>
      <c r="E6497" s="57"/>
      <c r="F6497" s="279">
        <v>665008583</v>
      </c>
      <c r="G6497" s="286">
        <v>886070341</v>
      </c>
      <c r="H6497" s="278">
        <v>44240</v>
      </c>
      <c r="I6497" s="278"/>
      <c r="K6497" s="57"/>
      <c r="L6497" s="57"/>
      <c r="M6497" s="274"/>
      <c r="N6497" s="274"/>
      <c r="O6497" s="57"/>
    </row>
    <row r="6498" spans="1:15">
      <c r="A6498" s="57"/>
      <c r="B6498" s="278">
        <v>49502</v>
      </c>
      <c r="C6498" s="283">
        <f t="shared" si="100"/>
        <v>9870997814</v>
      </c>
      <c r="D6498" s="57"/>
      <c r="E6498" s="57"/>
      <c r="F6498" s="279">
        <v>332307702</v>
      </c>
      <c r="G6498" s="286">
        <v>886166468</v>
      </c>
      <c r="H6498" s="278">
        <v>43705</v>
      </c>
      <c r="I6498" s="278"/>
      <c r="K6498" s="57"/>
      <c r="L6498" s="57"/>
      <c r="M6498" s="274"/>
      <c r="N6498" s="274"/>
      <c r="O6498" s="57"/>
    </row>
    <row r="6499" spans="1:15">
      <c r="A6499" s="57"/>
      <c r="B6499" s="278">
        <v>49503</v>
      </c>
      <c r="C6499" s="283">
        <f t="shared" si="100"/>
        <v>10072802607</v>
      </c>
      <c r="D6499" s="57"/>
      <c r="E6499" s="57"/>
      <c r="F6499" s="279">
        <v>534112495</v>
      </c>
      <c r="G6499" s="286">
        <v>886174679</v>
      </c>
      <c r="H6499" s="278">
        <v>43447</v>
      </c>
      <c r="I6499" s="278"/>
      <c r="K6499" s="57"/>
      <c r="L6499" s="57"/>
      <c r="M6499" s="274"/>
      <c r="N6499" s="274"/>
      <c r="O6499" s="57"/>
    </row>
    <row r="6500" spans="1:15">
      <c r="A6500" s="57"/>
      <c r="B6500" s="278">
        <v>49504</v>
      </c>
      <c r="C6500" s="283">
        <f t="shared" si="100"/>
        <v>9872862021</v>
      </c>
      <c r="D6500" s="57"/>
      <c r="E6500" s="57"/>
      <c r="F6500" s="279">
        <v>334171909</v>
      </c>
      <c r="G6500" s="286">
        <v>886353635</v>
      </c>
      <c r="H6500" s="278">
        <v>44560</v>
      </c>
      <c r="I6500" s="278"/>
      <c r="K6500" s="57"/>
      <c r="L6500" s="57"/>
      <c r="M6500" s="274"/>
      <c r="N6500" s="274"/>
      <c r="O6500" s="57"/>
    </row>
    <row r="6501" spans="1:15">
      <c r="A6501" s="57"/>
      <c r="B6501" s="278">
        <v>49505</v>
      </c>
      <c r="C6501" s="283">
        <f t="shared" si="100"/>
        <v>9695055853</v>
      </c>
      <c r="D6501" s="57"/>
      <c r="E6501" s="57"/>
      <c r="F6501" s="279">
        <v>156365741</v>
      </c>
      <c r="G6501" s="286">
        <v>886601971</v>
      </c>
      <c r="H6501" s="278">
        <v>47195</v>
      </c>
      <c r="I6501" s="278"/>
      <c r="K6501" s="57"/>
      <c r="L6501" s="57"/>
      <c r="M6501" s="274"/>
      <c r="N6501" s="274"/>
      <c r="O6501" s="57"/>
    </row>
    <row r="6502" spans="1:15">
      <c r="A6502" s="57"/>
      <c r="B6502" s="278">
        <v>49506</v>
      </c>
      <c r="C6502" s="283">
        <f t="shared" si="100"/>
        <v>10397509755</v>
      </c>
      <c r="D6502" s="57"/>
      <c r="E6502" s="57"/>
      <c r="F6502" s="279">
        <v>858819643</v>
      </c>
      <c r="G6502" s="286">
        <v>886610892</v>
      </c>
      <c r="H6502" s="278">
        <v>47463</v>
      </c>
      <c r="I6502" s="278"/>
      <c r="K6502" s="57"/>
      <c r="L6502" s="57"/>
      <c r="M6502" s="274"/>
      <c r="N6502" s="274"/>
      <c r="O6502" s="57"/>
    </row>
    <row r="6503" spans="1:15">
      <c r="A6503" s="57"/>
      <c r="B6503" s="278">
        <v>49507</v>
      </c>
      <c r="C6503" s="283">
        <f t="shared" si="100"/>
        <v>10480957841</v>
      </c>
      <c r="D6503" s="57"/>
      <c r="E6503" s="57"/>
      <c r="F6503" s="279">
        <v>942267729</v>
      </c>
      <c r="G6503" s="286">
        <v>886794819</v>
      </c>
      <c r="H6503" s="278">
        <v>46902</v>
      </c>
      <c r="I6503" s="278"/>
      <c r="K6503" s="57"/>
      <c r="L6503" s="57"/>
      <c r="M6503" s="274"/>
      <c r="N6503" s="274"/>
      <c r="O6503" s="57"/>
    </row>
    <row r="6504" spans="1:15">
      <c r="A6504" s="57"/>
      <c r="B6504" s="278">
        <v>49508</v>
      </c>
      <c r="C6504" s="283">
        <f t="shared" si="100"/>
        <v>9869417661</v>
      </c>
      <c r="D6504" s="57"/>
      <c r="E6504" s="57"/>
      <c r="F6504" s="279">
        <v>330727549</v>
      </c>
      <c r="G6504" s="286">
        <v>886986219</v>
      </c>
      <c r="H6504" s="278">
        <v>47665</v>
      </c>
      <c r="I6504" s="278"/>
      <c r="K6504" s="57"/>
      <c r="L6504" s="57"/>
      <c r="M6504" s="274"/>
      <c r="N6504" s="274"/>
      <c r="O6504" s="57"/>
    </row>
    <row r="6505" spans="1:15">
      <c r="A6505" s="57"/>
      <c r="B6505" s="278">
        <v>49509</v>
      </c>
      <c r="C6505" s="283">
        <f t="shared" si="100"/>
        <v>9873990059</v>
      </c>
      <c r="D6505" s="57"/>
      <c r="E6505" s="57"/>
      <c r="F6505" s="279">
        <v>335299947</v>
      </c>
      <c r="G6505" s="286">
        <v>887111317</v>
      </c>
      <c r="H6505" s="278">
        <v>48950</v>
      </c>
      <c r="I6505" s="278"/>
      <c r="K6505" s="57"/>
      <c r="L6505" s="57"/>
      <c r="M6505" s="274"/>
      <c r="N6505" s="274"/>
      <c r="O6505" s="57"/>
    </row>
    <row r="6506" spans="1:15">
      <c r="A6506" s="57"/>
      <c r="B6506" s="278">
        <v>49510</v>
      </c>
      <c r="C6506" s="283">
        <f t="shared" si="100"/>
        <v>9774380839</v>
      </c>
      <c r="D6506" s="57"/>
      <c r="E6506" s="57"/>
      <c r="F6506" s="279">
        <v>235690727</v>
      </c>
      <c r="G6506" s="286">
        <v>887155321</v>
      </c>
      <c r="H6506" s="278">
        <v>50156</v>
      </c>
      <c r="I6506" s="278"/>
      <c r="K6506" s="57"/>
      <c r="L6506" s="57"/>
      <c r="M6506" s="274"/>
      <c r="N6506" s="274"/>
      <c r="O6506" s="57"/>
    </row>
    <row r="6507" spans="1:15">
      <c r="A6507" s="57"/>
      <c r="B6507" s="278">
        <v>49511</v>
      </c>
      <c r="C6507" s="283">
        <f t="shared" si="100"/>
        <v>10017518162</v>
      </c>
      <c r="D6507" s="57"/>
      <c r="E6507" s="57"/>
      <c r="F6507" s="279">
        <v>478828050</v>
      </c>
      <c r="G6507" s="286">
        <v>887406389</v>
      </c>
      <c r="H6507" s="278">
        <v>50181</v>
      </c>
      <c r="I6507" s="278"/>
      <c r="K6507" s="57"/>
      <c r="L6507" s="57"/>
      <c r="M6507" s="274"/>
      <c r="N6507" s="274"/>
      <c r="O6507" s="57"/>
    </row>
    <row r="6508" spans="1:15">
      <c r="A6508" s="57"/>
      <c r="B6508" s="278">
        <v>49512</v>
      </c>
      <c r="C6508" s="283">
        <f t="shared" si="100"/>
        <v>9793234345</v>
      </c>
      <c r="D6508" s="57"/>
      <c r="E6508" s="57"/>
      <c r="F6508" s="279">
        <v>254544233</v>
      </c>
      <c r="G6508" s="286">
        <v>887583779</v>
      </c>
      <c r="H6508" s="278">
        <v>46887</v>
      </c>
      <c r="I6508" s="278"/>
      <c r="K6508" s="57"/>
      <c r="L6508" s="57"/>
      <c r="M6508" s="274"/>
      <c r="N6508" s="274"/>
      <c r="O6508" s="57"/>
    </row>
    <row r="6509" spans="1:15">
      <c r="A6509" s="57"/>
      <c r="B6509" s="278">
        <v>49513</v>
      </c>
      <c r="C6509" s="283">
        <f t="shared" si="100"/>
        <v>10432006812</v>
      </c>
      <c r="D6509" s="57"/>
      <c r="E6509" s="57"/>
      <c r="F6509" s="279">
        <v>893316700</v>
      </c>
      <c r="G6509" s="286">
        <v>887712274</v>
      </c>
      <c r="H6509" s="278">
        <v>47858</v>
      </c>
      <c r="I6509" s="278"/>
      <c r="K6509" s="57"/>
      <c r="L6509" s="57"/>
      <c r="M6509" s="274"/>
      <c r="N6509" s="274"/>
      <c r="O6509" s="57"/>
    </row>
    <row r="6510" spans="1:15">
      <c r="A6510" s="57"/>
      <c r="B6510" s="278">
        <v>49514</v>
      </c>
      <c r="C6510" s="283">
        <f t="shared" si="100"/>
        <v>10459111474</v>
      </c>
      <c r="D6510" s="57"/>
      <c r="E6510" s="57"/>
      <c r="F6510" s="279">
        <v>920421362</v>
      </c>
      <c r="G6510" s="286">
        <v>887874514</v>
      </c>
      <c r="H6510" s="278">
        <v>44058</v>
      </c>
      <c r="I6510" s="278"/>
      <c r="K6510" s="57"/>
      <c r="L6510" s="57"/>
      <c r="M6510" s="274"/>
      <c r="N6510" s="274"/>
      <c r="O6510" s="57"/>
    </row>
    <row r="6511" spans="1:15">
      <c r="A6511" s="57"/>
      <c r="B6511" s="278">
        <v>49515</v>
      </c>
      <c r="C6511" s="283">
        <f t="shared" si="100"/>
        <v>10511792414</v>
      </c>
      <c r="D6511" s="57"/>
      <c r="E6511" s="57"/>
      <c r="F6511" s="279">
        <v>973102302</v>
      </c>
      <c r="G6511" s="286">
        <v>888412427</v>
      </c>
      <c r="H6511" s="278">
        <v>46736</v>
      </c>
      <c r="I6511" s="278"/>
      <c r="K6511" s="57"/>
      <c r="L6511" s="57"/>
      <c r="M6511" s="274"/>
      <c r="N6511" s="274"/>
      <c r="O6511" s="57"/>
    </row>
    <row r="6512" spans="1:15">
      <c r="A6512" s="57"/>
      <c r="B6512" s="278">
        <v>49516</v>
      </c>
      <c r="C6512" s="283">
        <f t="shared" si="100"/>
        <v>10202620684</v>
      </c>
      <c r="D6512" s="57"/>
      <c r="E6512" s="57"/>
      <c r="F6512" s="279">
        <v>663930572</v>
      </c>
      <c r="G6512" s="286">
        <v>888464011</v>
      </c>
      <c r="H6512" s="278">
        <v>46738</v>
      </c>
      <c r="I6512" s="278"/>
      <c r="K6512" s="57"/>
      <c r="L6512" s="57"/>
      <c r="M6512" s="274"/>
      <c r="N6512" s="274"/>
      <c r="O6512" s="57"/>
    </row>
    <row r="6513" spans="1:15">
      <c r="A6513" s="57"/>
      <c r="B6513" s="278">
        <v>49517</v>
      </c>
      <c r="C6513" s="283">
        <f t="shared" si="100"/>
        <v>9746185499</v>
      </c>
      <c r="D6513" s="57"/>
      <c r="E6513" s="57"/>
      <c r="F6513" s="279">
        <v>207495387</v>
      </c>
      <c r="G6513" s="286">
        <v>888674553</v>
      </c>
      <c r="H6513" s="278">
        <v>45217</v>
      </c>
      <c r="I6513" s="278"/>
      <c r="K6513" s="57"/>
      <c r="L6513" s="57"/>
      <c r="M6513" s="274"/>
      <c r="N6513" s="274"/>
      <c r="O6513" s="57"/>
    </row>
    <row r="6514" spans="1:15">
      <c r="A6514" s="57"/>
      <c r="B6514" s="278">
        <v>49518</v>
      </c>
      <c r="C6514" s="283">
        <f t="shared" si="100"/>
        <v>10530759959</v>
      </c>
      <c r="D6514" s="57"/>
      <c r="E6514" s="57"/>
      <c r="F6514" s="279">
        <v>992069847</v>
      </c>
      <c r="G6514" s="286">
        <v>888703639</v>
      </c>
      <c r="H6514" s="278">
        <v>49545</v>
      </c>
      <c r="I6514" s="278"/>
      <c r="K6514" s="57"/>
      <c r="L6514" s="57"/>
      <c r="M6514" s="274"/>
      <c r="N6514" s="274"/>
      <c r="O6514" s="57"/>
    </row>
    <row r="6515" spans="1:15">
      <c r="A6515" s="57"/>
      <c r="B6515" s="278">
        <v>49519</v>
      </c>
      <c r="C6515" s="283">
        <f t="shared" si="100"/>
        <v>10114809738</v>
      </c>
      <c r="D6515" s="57"/>
      <c r="E6515" s="57"/>
      <c r="F6515" s="279">
        <v>576119626</v>
      </c>
      <c r="G6515" s="286">
        <v>888801858</v>
      </c>
      <c r="H6515" s="278">
        <v>47918</v>
      </c>
      <c r="I6515" s="278"/>
      <c r="K6515" s="57"/>
      <c r="L6515" s="57"/>
      <c r="M6515" s="274"/>
      <c r="N6515" s="274"/>
      <c r="O6515" s="57"/>
    </row>
    <row r="6516" spans="1:15">
      <c r="A6516" s="57"/>
      <c r="B6516" s="278">
        <v>49520</v>
      </c>
      <c r="C6516" s="283">
        <f t="shared" si="100"/>
        <v>10267025477</v>
      </c>
      <c r="D6516" s="57"/>
      <c r="E6516" s="57"/>
      <c r="F6516" s="279">
        <v>728335365</v>
      </c>
      <c r="G6516" s="286">
        <v>889052998</v>
      </c>
      <c r="H6516" s="278">
        <v>47804</v>
      </c>
      <c r="I6516" s="278"/>
      <c r="K6516" s="57"/>
      <c r="L6516" s="57"/>
      <c r="M6516" s="274"/>
      <c r="N6516" s="274"/>
      <c r="O6516" s="57"/>
    </row>
    <row r="6517" spans="1:15">
      <c r="A6517" s="57"/>
      <c r="B6517" s="278">
        <v>49521</v>
      </c>
      <c r="C6517" s="283">
        <f t="shared" si="100"/>
        <v>10083143637</v>
      </c>
      <c r="D6517" s="57"/>
      <c r="E6517" s="57"/>
      <c r="F6517" s="279">
        <v>544453525</v>
      </c>
      <c r="G6517" s="286">
        <v>889562150</v>
      </c>
      <c r="H6517" s="278">
        <v>50324</v>
      </c>
      <c r="I6517" s="278"/>
      <c r="K6517" s="57"/>
      <c r="L6517" s="57"/>
      <c r="M6517" s="274"/>
      <c r="N6517" s="274"/>
      <c r="O6517" s="57"/>
    </row>
    <row r="6518" spans="1:15">
      <c r="A6518" s="57"/>
      <c r="B6518" s="278">
        <v>49522</v>
      </c>
      <c r="C6518" s="283">
        <f t="shared" si="100"/>
        <v>10119498909</v>
      </c>
      <c r="D6518" s="57"/>
      <c r="E6518" s="57"/>
      <c r="F6518" s="279">
        <v>580808797</v>
      </c>
      <c r="G6518" s="286">
        <v>889599034</v>
      </c>
      <c r="H6518" s="278">
        <v>45874</v>
      </c>
      <c r="I6518" s="278"/>
      <c r="K6518" s="57"/>
      <c r="L6518" s="57"/>
      <c r="M6518" s="274"/>
      <c r="N6518" s="274"/>
      <c r="O6518" s="57"/>
    </row>
    <row r="6519" spans="1:15">
      <c r="A6519" s="57"/>
      <c r="B6519" s="278">
        <v>49523</v>
      </c>
      <c r="C6519" s="283">
        <f t="shared" si="100"/>
        <v>10454564358</v>
      </c>
      <c r="D6519" s="57"/>
      <c r="E6519" s="57"/>
      <c r="F6519" s="279">
        <v>915874246</v>
      </c>
      <c r="G6519" s="286">
        <v>889801329</v>
      </c>
      <c r="H6519" s="278">
        <v>47176</v>
      </c>
      <c r="I6519" s="278"/>
      <c r="K6519" s="57"/>
      <c r="L6519" s="57"/>
      <c r="M6519" s="274"/>
      <c r="N6519" s="274"/>
      <c r="O6519" s="57"/>
    </row>
    <row r="6520" spans="1:15">
      <c r="A6520" s="57"/>
      <c r="B6520" s="278">
        <v>49524</v>
      </c>
      <c r="C6520" s="283">
        <f t="shared" si="100"/>
        <v>10128015710</v>
      </c>
      <c r="D6520" s="57"/>
      <c r="E6520" s="57"/>
      <c r="F6520" s="279">
        <v>589325598</v>
      </c>
      <c r="G6520" s="286">
        <v>889990842</v>
      </c>
      <c r="H6520" s="278">
        <v>43203</v>
      </c>
      <c r="I6520" s="278"/>
      <c r="K6520" s="57"/>
      <c r="L6520" s="57"/>
      <c r="M6520" s="274"/>
      <c r="N6520" s="274"/>
      <c r="O6520" s="57"/>
    </row>
    <row r="6521" spans="1:15">
      <c r="A6521" s="57"/>
      <c r="B6521" s="278">
        <v>49525</v>
      </c>
      <c r="C6521" s="283">
        <f t="shared" si="100"/>
        <v>10011905383</v>
      </c>
      <c r="D6521" s="57"/>
      <c r="E6521" s="57"/>
      <c r="F6521" s="279">
        <v>473215271</v>
      </c>
      <c r="G6521" s="286">
        <v>890100818</v>
      </c>
      <c r="H6521" s="278">
        <v>45126</v>
      </c>
      <c r="I6521" s="278"/>
      <c r="K6521" s="57"/>
      <c r="L6521" s="57"/>
      <c r="M6521" s="274"/>
      <c r="N6521" s="274"/>
      <c r="O6521" s="57"/>
    </row>
    <row r="6522" spans="1:15">
      <c r="A6522" s="57"/>
      <c r="B6522" s="278">
        <v>49526</v>
      </c>
      <c r="C6522" s="283">
        <f t="shared" si="100"/>
        <v>10512149988</v>
      </c>
      <c r="D6522" s="57"/>
      <c r="E6522" s="57"/>
      <c r="F6522" s="279">
        <v>973459876</v>
      </c>
      <c r="G6522" s="286">
        <v>890414758</v>
      </c>
      <c r="H6522" s="278">
        <v>47879</v>
      </c>
      <c r="I6522" s="278"/>
      <c r="K6522" s="57"/>
      <c r="L6522" s="57"/>
      <c r="M6522" s="274"/>
      <c r="N6522" s="274"/>
      <c r="O6522" s="57"/>
    </row>
    <row r="6523" spans="1:15">
      <c r="A6523" s="57"/>
      <c r="B6523" s="278">
        <v>49527</v>
      </c>
      <c r="C6523" s="283">
        <f t="shared" si="100"/>
        <v>10506698499</v>
      </c>
      <c r="D6523" s="57"/>
      <c r="E6523" s="57"/>
      <c r="F6523" s="279">
        <v>968008387</v>
      </c>
      <c r="G6523" s="286">
        <v>890519573</v>
      </c>
      <c r="H6523" s="278">
        <v>47226</v>
      </c>
      <c r="I6523" s="278"/>
      <c r="K6523" s="57"/>
      <c r="L6523" s="57"/>
      <c r="M6523" s="274"/>
      <c r="N6523" s="274"/>
      <c r="O6523" s="57"/>
    </row>
    <row r="6524" spans="1:15">
      <c r="A6524" s="57"/>
      <c r="B6524" s="278">
        <v>49528</v>
      </c>
      <c r="C6524" s="283">
        <f t="shared" si="100"/>
        <v>10022462221</v>
      </c>
      <c r="D6524" s="57"/>
      <c r="E6524" s="57"/>
      <c r="F6524" s="279">
        <v>483772109</v>
      </c>
      <c r="G6524" s="286">
        <v>890528423</v>
      </c>
      <c r="H6524" s="278">
        <v>45600</v>
      </c>
      <c r="I6524" s="278"/>
      <c r="K6524" s="57"/>
      <c r="L6524" s="57"/>
      <c r="M6524" s="274"/>
      <c r="N6524" s="274"/>
      <c r="O6524" s="57"/>
    </row>
    <row r="6525" spans="1:15">
      <c r="A6525" s="57"/>
      <c r="B6525" s="278">
        <v>49529</v>
      </c>
      <c r="C6525" s="283">
        <f t="shared" si="100"/>
        <v>10366613624</v>
      </c>
      <c r="D6525" s="57"/>
      <c r="E6525" s="57"/>
      <c r="F6525" s="279">
        <v>827923512</v>
      </c>
      <c r="G6525" s="286">
        <v>890671168</v>
      </c>
      <c r="H6525" s="278">
        <v>46581</v>
      </c>
      <c r="I6525" s="278"/>
      <c r="K6525" s="57"/>
      <c r="L6525" s="57"/>
      <c r="M6525" s="274"/>
      <c r="N6525" s="274"/>
      <c r="O6525" s="57"/>
    </row>
    <row r="6526" spans="1:15">
      <c r="A6526" s="57"/>
      <c r="B6526" s="278">
        <v>49530</v>
      </c>
      <c r="C6526" s="283">
        <f t="shared" si="100"/>
        <v>9998563185</v>
      </c>
      <c r="D6526" s="57"/>
      <c r="E6526" s="57"/>
      <c r="F6526" s="279">
        <v>459873073</v>
      </c>
      <c r="G6526" s="286">
        <v>890710625</v>
      </c>
      <c r="H6526" s="278">
        <v>47306</v>
      </c>
      <c r="I6526" s="278"/>
      <c r="K6526" s="57"/>
      <c r="L6526" s="57"/>
      <c r="M6526" s="274"/>
      <c r="N6526" s="274"/>
      <c r="O6526" s="57"/>
    </row>
    <row r="6527" spans="1:15">
      <c r="A6527" s="57"/>
      <c r="B6527" s="278">
        <v>49531</v>
      </c>
      <c r="C6527" s="283">
        <f t="shared" si="100"/>
        <v>10413710263</v>
      </c>
      <c r="D6527" s="57"/>
      <c r="E6527" s="57"/>
      <c r="F6527" s="279">
        <v>875020151</v>
      </c>
      <c r="G6527" s="286">
        <v>890721893</v>
      </c>
      <c r="H6527" s="278">
        <v>43319</v>
      </c>
      <c r="I6527" s="278"/>
      <c r="K6527" s="57"/>
      <c r="L6527" s="57"/>
      <c r="M6527" s="274"/>
      <c r="N6527" s="274"/>
      <c r="O6527" s="57"/>
    </row>
    <row r="6528" spans="1:15">
      <c r="A6528" s="57"/>
      <c r="B6528" s="278">
        <v>49532</v>
      </c>
      <c r="C6528" s="283">
        <f t="shared" si="100"/>
        <v>10327639619</v>
      </c>
      <c r="D6528" s="57"/>
      <c r="E6528" s="57"/>
      <c r="F6528" s="279">
        <v>788949507</v>
      </c>
      <c r="G6528" s="286">
        <v>890725790</v>
      </c>
      <c r="H6528" s="278">
        <v>49958</v>
      </c>
      <c r="I6528" s="278"/>
      <c r="K6528" s="57"/>
      <c r="L6528" s="57"/>
      <c r="M6528" s="274"/>
      <c r="N6528" s="274"/>
      <c r="O6528" s="57"/>
    </row>
    <row r="6529" spans="1:15">
      <c r="A6529" s="57"/>
      <c r="B6529" s="278">
        <v>49533</v>
      </c>
      <c r="C6529" s="283">
        <f t="shared" si="100"/>
        <v>10139574699</v>
      </c>
      <c r="D6529" s="57"/>
      <c r="E6529" s="57"/>
      <c r="F6529" s="279">
        <v>600884587</v>
      </c>
      <c r="G6529" s="286">
        <v>890905201</v>
      </c>
      <c r="H6529" s="278">
        <v>46060</v>
      </c>
      <c r="I6529" s="278"/>
      <c r="K6529" s="57"/>
      <c r="L6529" s="57"/>
      <c r="M6529" s="274"/>
      <c r="N6529" s="274"/>
      <c r="O6529" s="57"/>
    </row>
    <row r="6530" spans="1:15">
      <c r="A6530" s="57"/>
      <c r="B6530" s="278">
        <v>49534</v>
      </c>
      <c r="C6530" s="283">
        <f t="shared" si="100"/>
        <v>10122211067</v>
      </c>
      <c r="D6530" s="57"/>
      <c r="E6530" s="57"/>
      <c r="F6530" s="279">
        <v>583520955</v>
      </c>
      <c r="G6530" s="286">
        <v>890961150</v>
      </c>
      <c r="H6530" s="278">
        <v>46438</v>
      </c>
      <c r="I6530" s="278"/>
      <c r="K6530" s="57"/>
      <c r="L6530" s="57"/>
      <c r="M6530" s="274"/>
      <c r="N6530" s="274"/>
      <c r="O6530" s="57"/>
    </row>
    <row r="6531" spans="1:15">
      <c r="A6531" s="57"/>
      <c r="B6531" s="278">
        <v>49535</v>
      </c>
      <c r="C6531" s="283">
        <f t="shared" si="100"/>
        <v>9924191292</v>
      </c>
      <c r="D6531" s="57"/>
      <c r="E6531" s="57"/>
      <c r="F6531" s="279">
        <v>385501180</v>
      </c>
      <c r="G6531" s="286">
        <v>891022825</v>
      </c>
      <c r="H6531" s="278">
        <v>43558</v>
      </c>
      <c r="I6531" s="278"/>
      <c r="K6531" s="57"/>
      <c r="L6531" s="57"/>
      <c r="M6531" s="274"/>
      <c r="N6531" s="274"/>
      <c r="O6531" s="57"/>
    </row>
    <row r="6532" spans="1:15">
      <c r="A6532" s="57"/>
      <c r="B6532" s="278">
        <v>49536</v>
      </c>
      <c r="C6532" s="283">
        <f t="shared" si="100"/>
        <v>10380667660</v>
      </c>
      <c r="D6532" s="57"/>
      <c r="E6532" s="57"/>
      <c r="F6532" s="279">
        <v>841977548</v>
      </c>
      <c r="G6532" s="286">
        <v>891084289</v>
      </c>
      <c r="H6532" s="278">
        <v>46239</v>
      </c>
      <c r="I6532" s="278"/>
      <c r="K6532" s="57"/>
      <c r="L6532" s="57"/>
      <c r="M6532" s="274"/>
      <c r="N6532" s="274"/>
      <c r="O6532" s="57"/>
    </row>
    <row r="6533" spans="1:15">
      <c r="A6533" s="57"/>
      <c r="B6533" s="278">
        <v>49537</v>
      </c>
      <c r="C6533" s="283">
        <f t="shared" si="100"/>
        <v>10325072007</v>
      </c>
      <c r="D6533" s="57"/>
      <c r="E6533" s="57"/>
      <c r="F6533" s="279">
        <v>786381895</v>
      </c>
      <c r="G6533" s="286">
        <v>891118258</v>
      </c>
      <c r="H6533" s="278">
        <v>44766</v>
      </c>
      <c r="I6533" s="278"/>
      <c r="K6533" s="57"/>
      <c r="L6533" s="57"/>
      <c r="M6533" s="274"/>
      <c r="N6533" s="274"/>
      <c r="O6533" s="57"/>
    </row>
    <row r="6534" spans="1:15">
      <c r="A6534" s="57"/>
      <c r="B6534" s="278">
        <v>49538</v>
      </c>
      <c r="C6534" s="283">
        <f t="shared" si="100"/>
        <v>9807067564</v>
      </c>
      <c r="D6534" s="57"/>
      <c r="E6534" s="57"/>
      <c r="F6534" s="279">
        <v>268377452</v>
      </c>
      <c r="G6534" s="286">
        <v>891408440</v>
      </c>
      <c r="H6534" s="278">
        <v>47702</v>
      </c>
      <c r="I6534" s="278"/>
      <c r="K6534" s="57"/>
      <c r="L6534" s="57"/>
      <c r="M6534" s="274"/>
      <c r="N6534" s="274"/>
      <c r="O6534" s="57"/>
    </row>
    <row r="6535" spans="1:15">
      <c r="A6535" s="57"/>
      <c r="B6535" s="278">
        <v>49539</v>
      </c>
      <c r="C6535" s="283">
        <f t="shared" si="100"/>
        <v>10311483389</v>
      </c>
      <c r="D6535" s="57"/>
      <c r="E6535" s="57"/>
      <c r="F6535" s="279">
        <v>772793277</v>
      </c>
      <c r="G6535" s="286">
        <v>891481621</v>
      </c>
      <c r="H6535" s="278">
        <v>44211</v>
      </c>
      <c r="I6535" s="278"/>
      <c r="K6535" s="57"/>
      <c r="L6535" s="57"/>
      <c r="M6535" s="274"/>
      <c r="N6535" s="274"/>
      <c r="O6535" s="57"/>
    </row>
    <row r="6536" spans="1:15">
      <c r="A6536" s="57"/>
      <c r="B6536" s="278">
        <v>49540</v>
      </c>
      <c r="C6536" s="283">
        <f t="shared" si="100"/>
        <v>10041884733</v>
      </c>
      <c r="D6536" s="57"/>
      <c r="E6536" s="57"/>
      <c r="F6536" s="279">
        <v>503194621</v>
      </c>
      <c r="G6536" s="286">
        <v>891658011</v>
      </c>
      <c r="H6536" s="278">
        <v>45894</v>
      </c>
      <c r="I6536" s="278"/>
      <c r="K6536" s="57"/>
      <c r="L6536" s="57"/>
      <c r="M6536" s="274"/>
      <c r="N6536" s="274"/>
      <c r="O6536" s="57"/>
    </row>
    <row r="6537" spans="1:15">
      <c r="A6537" s="57"/>
      <c r="B6537" s="278">
        <v>49541</v>
      </c>
      <c r="C6537" s="283">
        <f t="shared" si="100"/>
        <v>10080034978</v>
      </c>
      <c r="D6537" s="57"/>
      <c r="E6537" s="57"/>
      <c r="F6537" s="279">
        <v>541344866</v>
      </c>
      <c r="G6537" s="286">
        <v>891671494</v>
      </c>
      <c r="H6537" s="278">
        <v>48496</v>
      </c>
      <c r="I6537" s="278"/>
      <c r="K6537" s="57"/>
      <c r="L6537" s="57"/>
      <c r="M6537" s="274"/>
      <c r="N6537" s="274"/>
      <c r="O6537" s="57"/>
    </row>
    <row r="6538" spans="1:15">
      <c r="A6538" s="57"/>
      <c r="B6538" s="278">
        <v>49542</v>
      </c>
      <c r="C6538" s="283">
        <f t="shared" si="100"/>
        <v>10387643017</v>
      </c>
      <c r="D6538" s="57"/>
      <c r="E6538" s="57"/>
      <c r="F6538" s="279">
        <v>848952905</v>
      </c>
      <c r="G6538" s="286">
        <v>891677429</v>
      </c>
      <c r="H6538" s="278">
        <v>44839</v>
      </c>
      <c r="I6538" s="278"/>
      <c r="K6538" s="57"/>
      <c r="L6538" s="57"/>
      <c r="M6538" s="274"/>
      <c r="N6538" s="274"/>
      <c r="O6538" s="57"/>
    </row>
    <row r="6539" spans="1:15">
      <c r="A6539" s="57"/>
      <c r="B6539" s="278">
        <v>49543</v>
      </c>
      <c r="C6539" s="283">
        <f t="shared" si="100"/>
        <v>9972392262</v>
      </c>
      <c r="D6539" s="57"/>
      <c r="E6539" s="57"/>
      <c r="F6539" s="279">
        <v>433702150</v>
      </c>
      <c r="G6539" s="286">
        <v>891743257</v>
      </c>
      <c r="H6539" s="278">
        <v>46088</v>
      </c>
      <c r="I6539" s="278"/>
      <c r="K6539" s="57"/>
      <c r="L6539" s="57"/>
      <c r="M6539" s="274"/>
      <c r="N6539" s="274"/>
      <c r="O6539" s="57"/>
    </row>
    <row r="6540" spans="1:15">
      <c r="A6540" s="57"/>
      <c r="B6540" s="278">
        <v>49544</v>
      </c>
      <c r="C6540" s="283">
        <f t="shared" si="100"/>
        <v>10522759413</v>
      </c>
      <c r="D6540" s="57"/>
      <c r="E6540" s="57"/>
      <c r="F6540" s="279">
        <v>984069301</v>
      </c>
      <c r="G6540" s="286">
        <v>891789300</v>
      </c>
      <c r="H6540" s="278">
        <v>43039</v>
      </c>
      <c r="I6540" s="278"/>
      <c r="K6540" s="57"/>
      <c r="L6540" s="57"/>
      <c r="M6540" s="274"/>
      <c r="N6540" s="274"/>
      <c r="O6540" s="57"/>
    </row>
    <row r="6541" spans="1:15">
      <c r="A6541" s="57"/>
      <c r="B6541" s="278">
        <v>49545</v>
      </c>
      <c r="C6541" s="283">
        <f t="shared" si="100"/>
        <v>10427393751</v>
      </c>
      <c r="D6541" s="57"/>
      <c r="E6541" s="57"/>
      <c r="F6541" s="279">
        <v>888703639</v>
      </c>
      <c r="G6541" s="286">
        <v>891883044</v>
      </c>
      <c r="H6541" s="278">
        <v>47578</v>
      </c>
      <c r="I6541" s="278"/>
      <c r="K6541" s="57"/>
      <c r="L6541" s="57"/>
      <c r="M6541" s="274"/>
      <c r="N6541" s="274"/>
      <c r="O6541" s="57"/>
    </row>
    <row r="6542" spans="1:15">
      <c r="A6542" s="57"/>
      <c r="B6542" s="278">
        <v>49546</v>
      </c>
      <c r="C6542" s="283">
        <f t="shared" si="100"/>
        <v>10139407989</v>
      </c>
      <c r="D6542" s="57"/>
      <c r="E6542" s="57"/>
      <c r="F6542" s="279">
        <v>600717877</v>
      </c>
      <c r="G6542" s="286">
        <v>891930939</v>
      </c>
      <c r="H6542" s="278">
        <v>49445</v>
      </c>
      <c r="I6542" s="278"/>
      <c r="K6542" s="57"/>
      <c r="L6542" s="57"/>
      <c r="M6542" s="274"/>
      <c r="N6542" s="274"/>
      <c r="O6542" s="57"/>
    </row>
    <row r="6543" spans="1:15">
      <c r="A6543" s="57"/>
      <c r="B6543" s="278">
        <v>49547</v>
      </c>
      <c r="C6543" s="283">
        <f t="shared" si="100"/>
        <v>10118821627</v>
      </c>
      <c r="D6543" s="57"/>
      <c r="E6543" s="57"/>
      <c r="F6543" s="279">
        <v>580131515</v>
      </c>
      <c r="G6543" s="286">
        <v>891987138</v>
      </c>
      <c r="H6543" s="278">
        <v>47398</v>
      </c>
      <c r="I6543" s="278"/>
      <c r="K6543" s="57"/>
      <c r="L6543" s="57"/>
      <c r="M6543" s="274"/>
      <c r="N6543" s="274"/>
      <c r="O6543" s="57"/>
    </row>
    <row r="6544" spans="1:15">
      <c r="A6544" s="57"/>
      <c r="B6544" s="278">
        <v>49548</v>
      </c>
      <c r="C6544" s="283">
        <f t="shared" si="100"/>
        <v>10412455608</v>
      </c>
      <c r="D6544" s="57"/>
      <c r="E6544" s="57"/>
      <c r="F6544" s="279">
        <v>873765496</v>
      </c>
      <c r="G6544" s="286">
        <v>892104992</v>
      </c>
      <c r="H6544" s="278">
        <v>49978</v>
      </c>
      <c r="I6544" s="278"/>
      <c r="K6544" s="57"/>
      <c r="L6544" s="57"/>
      <c r="M6544" s="274"/>
      <c r="N6544" s="274"/>
      <c r="O6544" s="57"/>
    </row>
    <row r="6545" spans="1:15">
      <c r="A6545" s="57"/>
      <c r="B6545" s="278">
        <v>49549</v>
      </c>
      <c r="C6545" s="283">
        <f t="shared" si="100"/>
        <v>10089837356</v>
      </c>
      <c r="D6545" s="57"/>
      <c r="E6545" s="57"/>
      <c r="F6545" s="279">
        <v>551147244</v>
      </c>
      <c r="G6545" s="286">
        <v>892291761</v>
      </c>
      <c r="H6545" s="278">
        <v>45239</v>
      </c>
      <c r="I6545" s="278"/>
      <c r="K6545" s="57"/>
      <c r="L6545" s="57"/>
      <c r="M6545" s="274"/>
      <c r="N6545" s="274"/>
      <c r="O6545" s="57"/>
    </row>
    <row r="6546" spans="1:15">
      <c r="A6546" s="57"/>
      <c r="B6546" s="278">
        <v>49550</v>
      </c>
      <c r="C6546" s="283">
        <f t="shared" si="100"/>
        <v>10351195043</v>
      </c>
      <c r="D6546" s="57"/>
      <c r="E6546" s="57"/>
      <c r="F6546" s="279">
        <v>812504931</v>
      </c>
      <c r="G6546" s="286">
        <v>892330627</v>
      </c>
      <c r="H6546" s="278">
        <v>43546</v>
      </c>
      <c r="I6546" s="278"/>
      <c r="K6546" s="57"/>
      <c r="L6546" s="57"/>
      <c r="M6546" s="274"/>
      <c r="N6546" s="274"/>
      <c r="O6546" s="57"/>
    </row>
    <row r="6547" spans="1:15">
      <c r="A6547" s="57"/>
      <c r="B6547" s="278">
        <v>49551</v>
      </c>
      <c r="C6547" s="283">
        <f t="shared" si="100"/>
        <v>9808047574</v>
      </c>
      <c r="D6547" s="57"/>
      <c r="E6547" s="57"/>
      <c r="F6547" s="279">
        <v>269357462</v>
      </c>
      <c r="G6547" s="286">
        <v>892383397</v>
      </c>
      <c r="H6547" s="278">
        <v>47207</v>
      </c>
      <c r="I6547" s="278"/>
      <c r="K6547" s="57"/>
      <c r="L6547" s="57"/>
      <c r="M6547" s="274"/>
      <c r="N6547" s="274"/>
      <c r="O6547" s="57"/>
    </row>
    <row r="6548" spans="1:15">
      <c r="A6548" s="57"/>
      <c r="B6548" s="278">
        <v>49552</v>
      </c>
      <c r="C6548" s="283">
        <f t="shared" si="100"/>
        <v>9822000937</v>
      </c>
      <c r="D6548" s="57"/>
      <c r="E6548" s="57"/>
      <c r="F6548" s="279">
        <v>283310825</v>
      </c>
      <c r="G6548" s="286">
        <v>892491014</v>
      </c>
      <c r="H6548" s="278">
        <v>45486</v>
      </c>
      <c r="I6548" s="278"/>
      <c r="K6548" s="57"/>
      <c r="L6548" s="57"/>
      <c r="M6548" s="274"/>
      <c r="N6548" s="274"/>
      <c r="O6548" s="57"/>
    </row>
    <row r="6549" spans="1:15">
      <c r="A6549" s="57"/>
      <c r="B6549" s="278">
        <v>49553</v>
      </c>
      <c r="C6549" s="283">
        <f t="shared" si="100"/>
        <v>9671434737</v>
      </c>
      <c r="D6549" s="57"/>
      <c r="E6549" s="57"/>
      <c r="F6549" s="279">
        <v>132744625</v>
      </c>
      <c r="G6549" s="286">
        <v>892526739</v>
      </c>
      <c r="H6549" s="278">
        <v>49493</v>
      </c>
      <c r="I6549" s="278"/>
      <c r="K6549" s="57"/>
      <c r="L6549" s="57"/>
      <c r="M6549" s="274"/>
      <c r="N6549" s="274"/>
      <c r="O6549" s="57"/>
    </row>
    <row r="6550" spans="1:15">
      <c r="A6550" s="57"/>
      <c r="B6550" s="278">
        <v>49554</v>
      </c>
      <c r="C6550" s="283">
        <f t="shared" si="100"/>
        <v>9695333991</v>
      </c>
      <c r="D6550" s="57"/>
      <c r="E6550" s="57"/>
      <c r="F6550" s="279">
        <v>156643879</v>
      </c>
      <c r="G6550" s="286">
        <v>892568903</v>
      </c>
      <c r="H6550" s="278">
        <v>49666</v>
      </c>
      <c r="I6550" s="278"/>
      <c r="K6550" s="57"/>
      <c r="L6550" s="57"/>
      <c r="M6550" s="274"/>
      <c r="N6550" s="274"/>
      <c r="O6550" s="57"/>
    </row>
    <row r="6551" spans="1:15">
      <c r="A6551" s="57"/>
      <c r="B6551" s="278">
        <v>49555</v>
      </c>
      <c r="C6551" s="283">
        <f t="shared" si="100"/>
        <v>9691001517</v>
      </c>
      <c r="D6551" s="57"/>
      <c r="E6551" s="57"/>
      <c r="F6551" s="279">
        <v>152311405</v>
      </c>
      <c r="G6551" s="286">
        <v>892664767</v>
      </c>
      <c r="H6551" s="278">
        <v>44891</v>
      </c>
      <c r="I6551" s="278"/>
      <c r="K6551" s="57"/>
      <c r="L6551" s="57"/>
      <c r="M6551" s="274"/>
      <c r="N6551" s="274"/>
      <c r="O6551" s="57"/>
    </row>
    <row r="6552" spans="1:15">
      <c r="A6552" s="57"/>
      <c r="B6552" s="278">
        <v>49556</v>
      </c>
      <c r="C6552" s="283">
        <f t="shared" si="100"/>
        <v>10469109052</v>
      </c>
      <c r="D6552" s="57"/>
      <c r="E6552" s="57"/>
      <c r="F6552" s="279">
        <v>930418940</v>
      </c>
      <c r="G6552" s="286">
        <v>892805164</v>
      </c>
      <c r="H6552" s="278">
        <v>46924</v>
      </c>
      <c r="I6552" s="278"/>
      <c r="K6552" s="57"/>
      <c r="L6552" s="57"/>
      <c r="M6552" s="274"/>
      <c r="N6552" s="274"/>
      <c r="O6552" s="57"/>
    </row>
    <row r="6553" spans="1:15">
      <c r="A6553" s="57"/>
      <c r="B6553" s="278">
        <v>49557</v>
      </c>
      <c r="C6553" s="283">
        <f t="shared" si="100"/>
        <v>10112685107</v>
      </c>
      <c r="D6553" s="57"/>
      <c r="E6553" s="57"/>
      <c r="F6553" s="279">
        <v>573994995</v>
      </c>
      <c r="G6553" s="286">
        <v>892904055</v>
      </c>
      <c r="H6553" s="278">
        <v>48377</v>
      </c>
      <c r="I6553" s="278"/>
      <c r="K6553" s="57"/>
      <c r="L6553" s="57"/>
      <c r="M6553" s="274"/>
      <c r="N6553" s="274"/>
      <c r="O6553" s="57"/>
    </row>
    <row r="6554" spans="1:15">
      <c r="A6554" s="57"/>
      <c r="B6554" s="278">
        <v>49558</v>
      </c>
      <c r="C6554" s="283">
        <f t="shared" si="100"/>
        <v>10377982217</v>
      </c>
      <c r="D6554" s="57"/>
      <c r="E6554" s="57"/>
      <c r="F6554" s="279">
        <v>839292105</v>
      </c>
      <c r="G6554" s="286">
        <v>892934030</v>
      </c>
      <c r="H6554" s="278">
        <v>44554</v>
      </c>
      <c r="I6554" s="278"/>
      <c r="K6554" s="57"/>
      <c r="L6554" s="57"/>
      <c r="M6554" s="274"/>
      <c r="N6554" s="274"/>
      <c r="O6554" s="57"/>
    </row>
    <row r="6555" spans="1:15">
      <c r="A6555" s="57"/>
      <c r="B6555" s="278">
        <v>49559</v>
      </c>
      <c r="C6555" s="283">
        <f t="shared" si="100"/>
        <v>10391007084</v>
      </c>
      <c r="D6555" s="57"/>
      <c r="E6555" s="57"/>
      <c r="F6555" s="279">
        <v>852316972</v>
      </c>
      <c r="G6555" s="286">
        <v>893154824</v>
      </c>
      <c r="H6555" s="278">
        <v>46464</v>
      </c>
      <c r="I6555" s="278"/>
      <c r="K6555" s="57"/>
      <c r="L6555" s="57"/>
      <c r="M6555" s="274"/>
      <c r="N6555" s="274"/>
      <c r="O6555" s="57"/>
    </row>
    <row r="6556" spans="1:15">
      <c r="A6556" s="57"/>
      <c r="B6556" s="278">
        <v>49560</v>
      </c>
      <c r="C6556" s="283">
        <f t="shared" si="100"/>
        <v>9842252298</v>
      </c>
      <c r="D6556" s="57"/>
      <c r="E6556" s="57"/>
      <c r="F6556" s="279">
        <v>303562186</v>
      </c>
      <c r="G6556" s="286">
        <v>893222057</v>
      </c>
      <c r="H6556" s="278">
        <v>50296</v>
      </c>
      <c r="I6556" s="278"/>
      <c r="K6556" s="57"/>
      <c r="L6556" s="57"/>
      <c r="M6556" s="274"/>
      <c r="N6556" s="274"/>
      <c r="O6556" s="57"/>
    </row>
    <row r="6557" spans="1:15">
      <c r="A6557" s="57"/>
      <c r="B6557" s="278">
        <v>49561</v>
      </c>
      <c r="C6557" s="283">
        <f t="shared" si="100"/>
        <v>10084521230</v>
      </c>
      <c r="D6557" s="57"/>
      <c r="E6557" s="57"/>
      <c r="F6557" s="279">
        <v>545831118</v>
      </c>
      <c r="G6557" s="286">
        <v>893316700</v>
      </c>
      <c r="H6557" s="278">
        <v>49513</v>
      </c>
      <c r="I6557" s="278"/>
      <c r="K6557" s="57"/>
      <c r="L6557" s="57"/>
      <c r="M6557" s="274"/>
      <c r="N6557" s="274"/>
      <c r="O6557" s="57"/>
    </row>
    <row r="6558" spans="1:15">
      <c r="A6558" s="57"/>
      <c r="B6558" s="278">
        <v>49562</v>
      </c>
      <c r="C6558" s="283">
        <f t="shared" si="100"/>
        <v>9963980290</v>
      </c>
      <c r="D6558" s="57"/>
      <c r="E6558" s="57"/>
      <c r="F6558" s="279">
        <v>425290178</v>
      </c>
      <c r="G6558" s="286">
        <v>893646313</v>
      </c>
      <c r="H6558" s="278">
        <v>46809</v>
      </c>
      <c r="I6558" s="278"/>
      <c r="K6558" s="57"/>
      <c r="L6558" s="57"/>
      <c r="M6558" s="274"/>
      <c r="N6558" s="274"/>
      <c r="O6558" s="57"/>
    </row>
    <row r="6559" spans="1:15">
      <c r="A6559" s="57"/>
      <c r="B6559" s="278">
        <v>49563</v>
      </c>
      <c r="C6559" s="283">
        <f t="shared" si="100"/>
        <v>9856322391</v>
      </c>
      <c r="D6559" s="57"/>
      <c r="E6559" s="57"/>
      <c r="F6559" s="279">
        <v>317632279</v>
      </c>
      <c r="G6559" s="286">
        <v>893680941</v>
      </c>
      <c r="H6559" s="278">
        <v>48211</v>
      </c>
      <c r="I6559" s="278"/>
      <c r="K6559" s="57"/>
      <c r="L6559" s="57"/>
      <c r="M6559" s="274"/>
      <c r="N6559" s="274"/>
      <c r="O6559" s="57"/>
    </row>
    <row r="6560" spans="1:15">
      <c r="A6560" s="57"/>
      <c r="B6560" s="278">
        <v>49564</v>
      </c>
      <c r="C6560" s="283">
        <f t="shared" ref="C6560:C6623" si="101">F6560+(F$88*28679+98765)+(G$88*6587+87654)+(E$88*9537+76543)+(J$88*5713+4528)</f>
        <v>10283680847</v>
      </c>
      <c r="D6560" s="57"/>
      <c r="E6560" s="57"/>
      <c r="F6560" s="279">
        <v>744990735</v>
      </c>
      <c r="G6560" s="286">
        <v>893711633</v>
      </c>
      <c r="H6560" s="278">
        <v>44790</v>
      </c>
      <c r="I6560" s="278"/>
      <c r="K6560" s="57"/>
      <c r="L6560" s="57"/>
      <c r="M6560" s="274"/>
      <c r="N6560" s="274"/>
      <c r="O6560" s="57"/>
    </row>
    <row r="6561" spans="1:15">
      <c r="A6561" s="57"/>
      <c r="B6561" s="278">
        <v>49565</v>
      </c>
      <c r="C6561" s="283">
        <f t="shared" si="101"/>
        <v>9761626282</v>
      </c>
      <c r="D6561" s="57"/>
      <c r="E6561" s="57"/>
      <c r="F6561" s="279">
        <v>222936170</v>
      </c>
      <c r="G6561" s="286">
        <v>893743818</v>
      </c>
      <c r="H6561" s="278">
        <v>46957</v>
      </c>
      <c r="I6561" s="278"/>
      <c r="K6561" s="57"/>
      <c r="L6561" s="57"/>
      <c r="M6561" s="274"/>
      <c r="N6561" s="274"/>
      <c r="O6561" s="57"/>
    </row>
    <row r="6562" spans="1:15">
      <c r="A6562" s="57"/>
      <c r="B6562" s="278">
        <v>49566</v>
      </c>
      <c r="C6562" s="283">
        <f t="shared" si="101"/>
        <v>9702856661</v>
      </c>
      <c r="D6562" s="57"/>
      <c r="E6562" s="57"/>
      <c r="F6562" s="279">
        <v>164166549</v>
      </c>
      <c r="G6562" s="286">
        <v>893762378</v>
      </c>
      <c r="H6562" s="278">
        <v>43237</v>
      </c>
      <c r="I6562" s="278"/>
      <c r="K6562" s="57"/>
      <c r="L6562" s="57"/>
      <c r="M6562" s="274"/>
      <c r="N6562" s="274"/>
      <c r="O6562" s="57"/>
    </row>
    <row r="6563" spans="1:15">
      <c r="A6563" s="57"/>
      <c r="B6563" s="278">
        <v>49567</v>
      </c>
      <c r="C6563" s="283">
        <f t="shared" si="101"/>
        <v>9997267653</v>
      </c>
      <c r="D6563" s="57"/>
      <c r="E6563" s="57"/>
      <c r="F6563" s="279">
        <v>458577541</v>
      </c>
      <c r="G6563" s="286">
        <v>893865876</v>
      </c>
      <c r="H6563" s="278">
        <v>45097</v>
      </c>
      <c r="I6563" s="278"/>
      <c r="K6563" s="57"/>
      <c r="L6563" s="57"/>
      <c r="M6563" s="274"/>
      <c r="N6563" s="274"/>
      <c r="O6563" s="57"/>
    </row>
    <row r="6564" spans="1:15">
      <c r="A6564" s="57"/>
      <c r="B6564" s="278">
        <v>49568</v>
      </c>
      <c r="C6564" s="283">
        <f t="shared" si="101"/>
        <v>10127185550</v>
      </c>
      <c r="D6564" s="57"/>
      <c r="E6564" s="57"/>
      <c r="F6564" s="279">
        <v>588495438</v>
      </c>
      <c r="G6564" s="286">
        <v>894126578</v>
      </c>
      <c r="H6564" s="278">
        <v>49710</v>
      </c>
      <c r="I6564" s="278"/>
      <c r="K6564" s="57"/>
      <c r="L6564" s="57"/>
      <c r="M6564" s="274"/>
      <c r="N6564" s="274"/>
      <c r="O6564" s="57"/>
    </row>
    <row r="6565" spans="1:15">
      <c r="A6565" s="57"/>
      <c r="B6565" s="278">
        <v>49569</v>
      </c>
      <c r="C6565" s="283">
        <f t="shared" si="101"/>
        <v>10307579170</v>
      </c>
      <c r="D6565" s="57"/>
      <c r="E6565" s="57"/>
      <c r="F6565" s="279">
        <v>768889058</v>
      </c>
      <c r="G6565" s="286">
        <v>894245118</v>
      </c>
      <c r="H6565" s="278">
        <v>45688</v>
      </c>
      <c r="I6565" s="278"/>
      <c r="K6565" s="57"/>
      <c r="L6565" s="57"/>
      <c r="M6565" s="274"/>
      <c r="N6565" s="274"/>
      <c r="O6565" s="57"/>
    </row>
    <row r="6566" spans="1:15">
      <c r="A6566" s="57"/>
      <c r="B6566" s="278">
        <v>49570</v>
      </c>
      <c r="C6566" s="283">
        <f t="shared" si="101"/>
        <v>10518685948</v>
      </c>
      <c r="D6566" s="57"/>
      <c r="E6566" s="57"/>
      <c r="F6566" s="279">
        <v>979995836</v>
      </c>
      <c r="G6566" s="286">
        <v>894346551</v>
      </c>
      <c r="H6566" s="278">
        <v>46202</v>
      </c>
      <c r="I6566" s="278"/>
      <c r="K6566" s="57"/>
      <c r="L6566" s="57"/>
      <c r="M6566" s="274"/>
      <c r="N6566" s="274"/>
      <c r="O6566" s="57"/>
    </row>
    <row r="6567" spans="1:15">
      <c r="A6567" s="57"/>
      <c r="B6567" s="278">
        <v>49571</v>
      </c>
      <c r="C6567" s="283">
        <f t="shared" si="101"/>
        <v>10051005886</v>
      </c>
      <c r="D6567" s="57"/>
      <c r="E6567" s="57"/>
      <c r="F6567" s="279">
        <v>512315774</v>
      </c>
      <c r="G6567" s="286">
        <v>894381304</v>
      </c>
      <c r="H6567" s="278">
        <v>45645</v>
      </c>
      <c r="I6567" s="278"/>
      <c r="K6567" s="57"/>
      <c r="L6567" s="57"/>
      <c r="M6567" s="274"/>
      <c r="N6567" s="274"/>
      <c r="O6567" s="57"/>
    </row>
    <row r="6568" spans="1:15">
      <c r="A6568" s="57"/>
      <c r="B6568" s="278">
        <v>49572</v>
      </c>
      <c r="C6568" s="283">
        <f t="shared" si="101"/>
        <v>10390215428</v>
      </c>
      <c r="D6568" s="57"/>
      <c r="E6568" s="57"/>
      <c r="F6568" s="279">
        <v>851525316</v>
      </c>
      <c r="G6568" s="286">
        <v>894400801</v>
      </c>
      <c r="H6568" s="278">
        <v>45116</v>
      </c>
      <c r="I6568" s="278"/>
      <c r="K6568" s="57"/>
      <c r="L6568" s="57"/>
      <c r="M6568" s="274"/>
      <c r="N6568" s="274"/>
      <c r="O6568" s="57"/>
    </row>
    <row r="6569" spans="1:15">
      <c r="A6569" s="57"/>
      <c r="B6569" s="278">
        <v>49573</v>
      </c>
      <c r="C6569" s="283">
        <f t="shared" si="101"/>
        <v>9696962989</v>
      </c>
      <c r="D6569" s="57"/>
      <c r="E6569" s="57"/>
      <c r="F6569" s="279">
        <v>158272877</v>
      </c>
      <c r="G6569" s="286">
        <v>894636176</v>
      </c>
      <c r="H6569" s="278">
        <v>48655</v>
      </c>
      <c r="I6569" s="278"/>
      <c r="K6569" s="57"/>
      <c r="L6569" s="57"/>
      <c r="M6569" s="274"/>
      <c r="N6569" s="274"/>
      <c r="O6569" s="57"/>
    </row>
    <row r="6570" spans="1:15">
      <c r="A6570" s="57"/>
      <c r="B6570" s="278">
        <v>49574</v>
      </c>
      <c r="C6570" s="283">
        <f t="shared" si="101"/>
        <v>9854437509</v>
      </c>
      <c r="D6570" s="57"/>
      <c r="E6570" s="57"/>
      <c r="F6570" s="279">
        <v>315747397</v>
      </c>
      <c r="G6570" s="286">
        <v>894715555</v>
      </c>
      <c r="H6570" s="278">
        <v>46979</v>
      </c>
      <c r="I6570" s="278"/>
      <c r="K6570" s="57"/>
      <c r="L6570" s="57"/>
      <c r="M6570" s="274"/>
      <c r="N6570" s="274"/>
      <c r="O6570" s="57"/>
    </row>
    <row r="6571" spans="1:15">
      <c r="A6571" s="57"/>
      <c r="B6571" s="278">
        <v>49575</v>
      </c>
      <c r="C6571" s="283">
        <f t="shared" si="101"/>
        <v>9648058519</v>
      </c>
      <c r="D6571" s="57"/>
      <c r="E6571" s="57"/>
      <c r="F6571" s="279">
        <v>109368407</v>
      </c>
      <c r="G6571" s="286">
        <v>894725445</v>
      </c>
      <c r="H6571" s="278">
        <v>49022</v>
      </c>
      <c r="I6571" s="278"/>
      <c r="K6571" s="57"/>
      <c r="L6571" s="57"/>
      <c r="M6571" s="274"/>
      <c r="N6571" s="274"/>
      <c r="O6571" s="57"/>
    </row>
    <row r="6572" spans="1:15">
      <c r="A6572" s="57"/>
      <c r="B6572" s="278">
        <v>49576</v>
      </c>
      <c r="C6572" s="283">
        <f t="shared" si="101"/>
        <v>10423779511</v>
      </c>
      <c r="D6572" s="57"/>
      <c r="E6572" s="57"/>
      <c r="F6572" s="279">
        <v>885089399</v>
      </c>
      <c r="G6572" s="286">
        <v>894843692</v>
      </c>
      <c r="H6572" s="278">
        <v>46663</v>
      </c>
      <c r="I6572" s="278"/>
      <c r="K6572" s="57"/>
      <c r="L6572" s="57"/>
      <c r="M6572" s="274"/>
      <c r="N6572" s="274"/>
      <c r="O6572" s="57"/>
    </row>
    <row r="6573" spans="1:15">
      <c r="A6573" s="57"/>
      <c r="B6573" s="278">
        <v>49577</v>
      </c>
      <c r="C6573" s="283">
        <f t="shared" si="101"/>
        <v>9719683892</v>
      </c>
      <c r="D6573" s="57"/>
      <c r="E6573" s="57"/>
      <c r="F6573" s="279">
        <v>180993780</v>
      </c>
      <c r="G6573" s="286">
        <v>895027918</v>
      </c>
      <c r="H6573" s="278">
        <v>47904</v>
      </c>
      <c r="I6573" s="278"/>
      <c r="K6573" s="57"/>
      <c r="L6573" s="57"/>
      <c r="M6573" s="274"/>
      <c r="N6573" s="274"/>
      <c r="O6573" s="57"/>
    </row>
    <row r="6574" spans="1:15">
      <c r="A6574" s="57"/>
      <c r="B6574" s="278">
        <v>49578</v>
      </c>
      <c r="C6574" s="283">
        <f t="shared" si="101"/>
        <v>10487778118</v>
      </c>
      <c r="D6574" s="57"/>
      <c r="E6574" s="57"/>
      <c r="F6574" s="279">
        <v>949088006</v>
      </c>
      <c r="G6574" s="286">
        <v>895183005</v>
      </c>
      <c r="H6574" s="278">
        <v>48028</v>
      </c>
      <c r="I6574" s="278"/>
      <c r="K6574" s="57"/>
      <c r="L6574" s="57"/>
      <c r="M6574" s="274"/>
      <c r="N6574" s="274"/>
      <c r="O6574" s="57"/>
    </row>
    <row r="6575" spans="1:15">
      <c r="A6575" s="57"/>
      <c r="B6575" s="278">
        <v>49579</v>
      </c>
      <c r="C6575" s="283">
        <f t="shared" si="101"/>
        <v>9777185535</v>
      </c>
      <c r="D6575" s="57"/>
      <c r="E6575" s="57"/>
      <c r="F6575" s="279">
        <v>238495423</v>
      </c>
      <c r="G6575" s="286">
        <v>895353064</v>
      </c>
      <c r="H6575" s="278">
        <v>47830</v>
      </c>
      <c r="I6575" s="278"/>
      <c r="K6575" s="57"/>
      <c r="L6575" s="57"/>
      <c r="M6575" s="274"/>
      <c r="N6575" s="274"/>
      <c r="O6575" s="57"/>
    </row>
    <row r="6576" spans="1:15">
      <c r="A6576" s="57"/>
      <c r="B6576" s="278">
        <v>49580</v>
      </c>
      <c r="C6576" s="283">
        <f t="shared" si="101"/>
        <v>10202991314</v>
      </c>
      <c r="D6576" s="57"/>
      <c r="E6576" s="57"/>
      <c r="F6576" s="279">
        <v>664301202</v>
      </c>
      <c r="G6576" s="286">
        <v>895354919</v>
      </c>
      <c r="H6576" s="278">
        <v>43043</v>
      </c>
      <c r="I6576" s="278"/>
      <c r="K6576" s="57"/>
      <c r="L6576" s="57"/>
      <c r="M6576" s="274"/>
      <c r="N6576" s="274"/>
      <c r="O6576" s="57"/>
    </row>
    <row r="6577" spans="1:15">
      <c r="A6577" s="57"/>
      <c r="B6577" s="278">
        <v>49581</v>
      </c>
      <c r="C6577" s="283">
        <f t="shared" si="101"/>
        <v>10342271242</v>
      </c>
      <c r="D6577" s="57"/>
      <c r="E6577" s="57"/>
      <c r="F6577" s="279">
        <v>803581130</v>
      </c>
      <c r="G6577" s="286">
        <v>895357525</v>
      </c>
      <c r="H6577" s="278">
        <v>44127</v>
      </c>
      <c r="I6577" s="278"/>
      <c r="K6577" s="57"/>
      <c r="L6577" s="57"/>
      <c r="M6577" s="274"/>
      <c r="N6577" s="274"/>
      <c r="O6577" s="57"/>
    </row>
    <row r="6578" spans="1:15">
      <c r="A6578" s="57"/>
      <c r="B6578" s="278">
        <v>49582</v>
      </c>
      <c r="C6578" s="283">
        <f t="shared" si="101"/>
        <v>9961027981</v>
      </c>
      <c r="D6578" s="57"/>
      <c r="E6578" s="57"/>
      <c r="F6578" s="279">
        <v>422337869</v>
      </c>
      <c r="G6578" s="286">
        <v>895405209</v>
      </c>
      <c r="H6578" s="278">
        <v>49114</v>
      </c>
      <c r="I6578" s="278"/>
      <c r="K6578" s="57"/>
      <c r="L6578" s="57"/>
      <c r="M6578" s="274"/>
      <c r="N6578" s="274"/>
      <c r="O6578" s="57"/>
    </row>
    <row r="6579" spans="1:15">
      <c r="A6579" s="57"/>
      <c r="B6579" s="278">
        <v>49583</v>
      </c>
      <c r="C6579" s="283">
        <f t="shared" si="101"/>
        <v>10099863391</v>
      </c>
      <c r="D6579" s="57"/>
      <c r="E6579" s="57"/>
      <c r="F6579" s="279">
        <v>561173279</v>
      </c>
      <c r="G6579" s="286">
        <v>895601268</v>
      </c>
      <c r="H6579" s="278">
        <v>43070</v>
      </c>
      <c r="I6579" s="278"/>
      <c r="K6579" s="57"/>
      <c r="L6579" s="57"/>
      <c r="M6579" s="274"/>
      <c r="N6579" s="274"/>
      <c r="O6579" s="57"/>
    </row>
    <row r="6580" spans="1:15">
      <c r="A6580" s="57"/>
      <c r="B6580" s="278">
        <v>49584</v>
      </c>
      <c r="C6580" s="283">
        <f t="shared" si="101"/>
        <v>9703435379</v>
      </c>
      <c r="D6580" s="57"/>
      <c r="E6580" s="57"/>
      <c r="F6580" s="279">
        <v>164745267</v>
      </c>
      <c r="G6580" s="286">
        <v>895723421</v>
      </c>
      <c r="H6580" s="278">
        <v>48621</v>
      </c>
      <c r="I6580" s="278"/>
      <c r="K6580" s="57"/>
      <c r="L6580" s="57"/>
      <c r="M6580" s="274"/>
      <c r="N6580" s="274"/>
      <c r="O6580" s="57"/>
    </row>
    <row r="6581" spans="1:15">
      <c r="A6581" s="57"/>
      <c r="B6581" s="278">
        <v>49585</v>
      </c>
      <c r="C6581" s="283">
        <f t="shared" si="101"/>
        <v>9930647805</v>
      </c>
      <c r="D6581" s="57"/>
      <c r="E6581" s="57"/>
      <c r="F6581" s="279">
        <v>391957693</v>
      </c>
      <c r="G6581" s="286">
        <v>896011762</v>
      </c>
      <c r="H6581" s="278">
        <v>47706</v>
      </c>
      <c r="I6581" s="278"/>
      <c r="K6581" s="57"/>
      <c r="L6581" s="57"/>
      <c r="M6581" s="274"/>
      <c r="N6581" s="274"/>
      <c r="O6581" s="57"/>
    </row>
    <row r="6582" spans="1:15">
      <c r="A6582" s="57"/>
      <c r="B6582" s="278">
        <v>49586</v>
      </c>
      <c r="C6582" s="283">
        <f t="shared" si="101"/>
        <v>10053990448</v>
      </c>
      <c r="D6582" s="57"/>
      <c r="E6582" s="57"/>
      <c r="F6582" s="279">
        <v>515300336</v>
      </c>
      <c r="G6582" s="286">
        <v>896066564</v>
      </c>
      <c r="H6582" s="278">
        <v>44512</v>
      </c>
      <c r="I6582" s="278"/>
      <c r="K6582" s="57"/>
      <c r="L6582" s="57"/>
      <c r="M6582" s="274"/>
      <c r="N6582" s="274"/>
      <c r="O6582" s="57"/>
    </row>
    <row r="6583" spans="1:15">
      <c r="A6583" s="57"/>
      <c r="B6583" s="278">
        <v>49587</v>
      </c>
      <c r="C6583" s="283">
        <f t="shared" si="101"/>
        <v>10407737233</v>
      </c>
      <c r="D6583" s="57"/>
      <c r="E6583" s="57"/>
      <c r="F6583" s="279">
        <v>869047121</v>
      </c>
      <c r="G6583" s="286">
        <v>896395325</v>
      </c>
      <c r="H6583" s="278">
        <v>50171</v>
      </c>
      <c r="I6583" s="278"/>
      <c r="K6583" s="57"/>
      <c r="L6583" s="57"/>
      <c r="M6583" s="274"/>
      <c r="N6583" s="274"/>
      <c r="O6583" s="57"/>
    </row>
    <row r="6584" spans="1:15">
      <c r="A6584" s="57"/>
      <c r="B6584" s="278">
        <v>49588</v>
      </c>
      <c r="C6584" s="283">
        <f t="shared" si="101"/>
        <v>9906886223</v>
      </c>
      <c r="D6584" s="57"/>
      <c r="E6584" s="57"/>
      <c r="F6584" s="279">
        <v>368196111</v>
      </c>
      <c r="G6584" s="286">
        <v>896523094</v>
      </c>
      <c r="H6584" s="278">
        <v>49842</v>
      </c>
      <c r="I6584" s="278"/>
      <c r="K6584" s="57"/>
      <c r="L6584" s="57"/>
      <c r="M6584" s="274"/>
      <c r="N6584" s="274"/>
      <c r="O6584" s="57"/>
    </row>
    <row r="6585" spans="1:15">
      <c r="A6585" s="57"/>
      <c r="B6585" s="278">
        <v>49589</v>
      </c>
      <c r="C6585" s="283">
        <f t="shared" si="101"/>
        <v>10176183824</v>
      </c>
      <c r="D6585" s="57"/>
      <c r="E6585" s="57"/>
      <c r="F6585" s="279">
        <v>637493712</v>
      </c>
      <c r="G6585" s="286">
        <v>896599523</v>
      </c>
      <c r="H6585" s="278">
        <v>49973</v>
      </c>
      <c r="I6585" s="278"/>
      <c r="K6585" s="57"/>
      <c r="L6585" s="57"/>
      <c r="M6585" s="274"/>
      <c r="N6585" s="274"/>
      <c r="O6585" s="57"/>
    </row>
    <row r="6586" spans="1:15">
      <c r="A6586" s="57"/>
      <c r="B6586" s="278">
        <v>49590</v>
      </c>
      <c r="C6586" s="283">
        <f t="shared" si="101"/>
        <v>10062346031</v>
      </c>
      <c r="D6586" s="57"/>
      <c r="E6586" s="57"/>
      <c r="F6586" s="279">
        <v>523655919</v>
      </c>
      <c r="G6586" s="286">
        <v>897070688</v>
      </c>
      <c r="H6586" s="278">
        <v>43236</v>
      </c>
      <c r="I6586" s="278"/>
      <c r="K6586" s="57"/>
      <c r="L6586" s="57"/>
      <c r="M6586" s="274"/>
      <c r="N6586" s="274"/>
      <c r="O6586" s="57"/>
    </row>
    <row r="6587" spans="1:15">
      <c r="A6587" s="57"/>
      <c r="B6587" s="278">
        <v>49591</v>
      </c>
      <c r="C6587" s="283">
        <f t="shared" si="101"/>
        <v>10039693655</v>
      </c>
      <c r="D6587" s="57"/>
      <c r="E6587" s="57"/>
      <c r="F6587" s="279">
        <v>501003543</v>
      </c>
      <c r="G6587" s="286">
        <v>897081697</v>
      </c>
      <c r="H6587" s="278">
        <v>45961</v>
      </c>
      <c r="I6587" s="278"/>
      <c r="K6587" s="57"/>
      <c r="L6587" s="57"/>
      <c r="M6587" s="274"/>
      <c r="N6587" s="274"/>
      <c r="O6587" s="57"/>
    </row>
    <row r="6588" spans="1:15">
      <c r="A6588" s="57"/>
      <c r="B6588" s="278">
        <v>49592</v>
      </c>
      <c r="C6588" s="283">
        <f t="shared" si="101"/>
        <v>10016872506</v>
      </c>
      <c r="D6588" s="57"/>
      <c r="E6588" s="57"/>
      <c r="F6588" s="279">
        <v>478182394</v>
      </c>
      <c r="G6588" s="286">
        <v>897120367</v>
      </c>
      <c r="H6588" s="278">
        <v>43254</v>
      </c>
      <c r="I6588" s="278"/>
      <c r="K6588" s="57"/>
      <c r="L6588" s="57"/>
      <c r="M6588" s="274"/>
      <c r="N6588" s="274"/>
      <c r="O6588" s="57"/>
    </row>
    <row r="6589" spans="1:15">
      <c r="A6589" s="57"/>
      <c r="B6589" s="278">
        <v>49593</v>
      </c>
      <c r="C6589" s="283">
        <f t="shared" si="101"/>
        <v>9798118629</v>
      </c>
      <c r="D6589" s="57"/>
      <c r="E6589" s="57"/>
      <c r="F6589" s="279">
        <v>259428517</v>
      </c>
      <c r="G6589" s="286">
        <v>897158886</v>
      </c>
      <c r="H6589" s="278">
        <v>46922</v>
      </c>
      <c r="I6589" s="278"/>
      <c r="K6589" s="57"/>
      <c r="L6589" s="57"/>
      <c r="M6589" s="274"/>
      <c r="N6589" s="274"/>
      <c r="O6589" s="57"/>
    </row>
    <row r="6590" spans="1:15">
      <c r="A6590" s="57"/>
      <c r="B6590" s="278">
        <v>49594</v>
      </c>
      <c r="C6590" s="283">
        <f t="shared" si="101"/>
        <v>10520834774</v>
      </c>
      <c r="D6590" s="57"/>
      <c r="E6590" s="57"/>
      <c r="F6590" s="279">
        <v>982144662</v>
      </c>
      <c r="G6590" s="286">
        <v>897213911</v>
      </c>
      <c r="H6590" s="278">
        <v>50099</v>
      </c>
      <c r="I6590" s="278"/>
      <c r="K6590" s="57"/>
      <c r="L6590" s="57"/>
      <c r="M6590" s="274"/>
      <c r="N6590" s="274"/>
      <c r="O6590" s="57"/>
    </row>
    <row r="6591" spans="1:15">
      <c r="A6591" s="57"/>
      <c r="B6591" s="278">
        <v>49595</v>
      </c>
      <c r="C6591" s="283">
        <f t="shared" si="101"/>
        <v>10472795283</v>
      </c>
      <c r="D6591" s="57"/>
      <c r="E6591" s="57"/>
      <c r="F6591" s="279">
        <v>934105171</v>
      </c>
      <c r="G6591" s="286">
        <v>897537239</v>
      </c>
      <c r="H6591" s="278">
        <v>48974</v>
      </c>
      <c r="I6591" s="278"/>
      <c r="K6591" s="57"/>
      <c r="L6591" s="57"/>
      <c r="M6591" s="274"/>
      <c r="N6591" s="274"/>
      <c r="O6591" s="57"/>
    </row>
    <row r="6592" spans="1:15">
      <c r="A6592" s="57"/>
      <c r="B6592" s="278">
        <v>49596</v>
      </c>
      <c r="C6592" s="283">
        <f t="shared" si="101"/>
        <v>9723194948</v>
      </c>
      <c r="D6592" s="57"/>
      <c r="E6592" s="57"/>
      <c r="F6592" s="279">
        <v>184504836</v>
      </c>
      <c r="G6592" s="286">
        <v>897711695</v>
      </c>
      <c r="H6592" s="278">
        <v>45788</v>
      </c>
      <c r="I6592" s="278"/>
      <c r="K6592" s="57"/>
      <c r="L6592" s="57"/>
      <c r="M6592" s="274"/>
      <c r="N6592" s="274"/>
      <c r="O6592" s="57"/>
    </row>
    <row r="6593" spans="1:15">
      <c r="A6593" s="57"/>
      <c r="B6593" s="278">
        <v>49597</v>
      </c>
      <c r="C6593" s="283">
        <f t="shared" si="101"/>
        <v>9833092334</v>
      </c>
      <c r="D6593" s="57"/>
      <c r="E6593" s="57"/>
      <c r="F6593" s="279">
        <v>294402222</v>
      </c>
      <c r="G6593" s="286">
        <v>897894950</v>
      </c>
      <c r="H6593" s="278">
        <v>44763</v>
      </c>
      <c r="I6593" s="278"/>
      <c r="K6593" s="57"/>
      <c r="L6593" s="57"/>
      <c r="M6593" s="274"/>
      <c r="N6593" s="274"/>
      <c r="O6593" s="57"/>
    </row>
    <row r="6594" spans="1:15">
      <c r="A6594" s="57"/>
      <c r="B6594" s="278">
        <v>49598</v>
      </c>
      <c r="C6594" s="283">
        <f t="shared" si="101"/>
        <v>10511124116</v>
      </c>
      <c r="D6594" s="57"/>
      <c r="E6594" s="57"/>
      <c r="F6594" s="279">
        <v>972434004</v>
      </c>
      <c r="G6594" s="286">
        <v>897942616</v>
      </c>
      <c r="H6594" s="278">
        <v>46280</v>
      </c>
      <c r="I6594" s="278"/>
      <c r="K6594" s="57"/>
      <c r="L6594" s="57"/>
      <c r="M6594" s="274"/>
      <c r="N6594" s="274"/>
      <c r="O6594" s="57"/>
    </row>
    <row r="6595" spans="1:15">
      <c r="A6595" s="57"/>
      <c r="B6595" s="278">
        <v>49599</v>
      </c>
      <c r="C6595" s="283">
        <f t="shared" si="101"/>
        <v>10103823669</v>
      </c>
      <c r="D6595" s="57"/>
      <c r="E6595" s="57"/>
      <c r="F6595" s="279">
        <v>565133557</v>
      </c>
      <c r="G6595" s="286">
        <v>897982657</v>
      </c>
      <c r="H6595" s="278">
        <v>50362</v>
      </c>
      <c r="I6595" s="278"/>
      <c r="K6595" s="57"/>
      <c r="L6595" s="57"/>
      <c r="M6595" s="274"/>
      <c r="N6595" s="274"/>
      <c r="O6595" s="57"/>
    </row>
    <row r="6596" spans="1:15">
      <c r="A6596" s="57"/>
      <c r="B6596" s="278">
        <v>49600</v>
      </c>
      <c r="C6596" s="283">
        <f t="shared" si="101"/>
        <v>9707957334</v>
      </c>
      <c r="D6596" s="57"/>
      <c r="E6596" s="57"/>
      <c r="F6596" s="279">
        <v>169267222</v>
      </c>
      <c r="G6596" s="286">
        <v>897991169</v>
      </c>
      <c r="H6596" s="278">
        <v>50106</v>
      </c>
      <c r="I6596" s="278"/>
      <c r="K6596" s="57"/>
      <c r="L6596" s="57"/>
      <c r="M6596" s="274"/>
      <c r="N6596" s="274"/>
      <c r="O6596" s="57"/>
    </row>
    <row r="6597" spans="1:15">
      <c r="A6597" s="57"/>
      <c r="B6597" s="278">
        <v>49601</v>
      </c>
      <c r="C6597" s="283">
        <f t="shared" si="101"/>
        <v>10382855692</v>
      </c>
      <c r="D6597" s="57"/>
      <c r="E6597" s="57"/>
      <c r="F6597" s="279">
        <v>844165580</v>
      </c>
      <c r="G6597" s="286">
        <v>898099781</v>
      </c>
      <c r="H6597" s="278">
        <v>47286</v>
      </c>
      <c r="I6597" s="278"/>
      <c r="K6597" s="57"/>
      <c r="L6597" s="57"/>
      <c r="M6597" s="274"/>
      <c r="N6597" s="274"/>
      <c r="O6597" s="57"/>
    </row>
    <row r="6598" spans="1:15">
      <c r="A6598" s="57"/>
      <c r="B6598" s="278">
        <v>49602</v>
      </c>
      <c r="C6598" s="283">
        <f t="shared" si="101"/>
        <v>10126734382</v>
      </c>
      <c r="D6598" s="57"/>
      <c r="E6598" s="57"/>
      <c r="F6598" s="279">
        <v>588044270</v>
      </c>
      <c r="G6598" s="286">
        <v>898253258</v>
      </c>
      <c r="H6598" s="278">
        <v>47496</v>
      </c>
      <c r="I6598" s="278"/>
      <c r="K6598" s="57"/>
      <c r="L6598" s="57"/>
      <c r="M6598" s="274"/>
      <c r="N6598" s="274"/>
      <c r="O6598" s="57"/>
    </row>
    <row r="6599" spans="1:15">
      <c r="A6599" s="57"/>
      <c r="B6599" s="278">
        <v>49603</v>
      </c>
      <c r="C6599" s="283">
        <f t="shared" si="101"/>
        <v>10402841761</v>
      </c>
      <c r="D6599" s="57"/>
      <c r="E6599" s="57"/>
      <c r="F6599" s="279">
        <v>864151649</v>
      </c>
      <c r="G6599" s="286">
        <v>898310539</v>
      </c>
      <c r="H6599" s="278">
        <v>47204</v>
      </c>
      <c r="I6599" s="278"/>
      <c r="K6599" s="57"/>
      <c r="L6599" s="57"/>
      <c r="M6599" s="274"/>
      <c r="N6599" s="274"/>
      <c r="O6599" s="57"/>
    </row>
    <row r="6600" spans="1:15">
      <c r="A6600" s="57"/>
      <c r="B6600" s="278">
        <v>49604</v>
      </c>
      <c r="C6600" s="283">
        <f t="shared" si="101"/>
        <v>9785320719</v>
      </c>
      <c r="D6600" s="57"/>
      <c r="E6600" s="57"/>
      <c r="F6600" s="279">
        <v>246630607</v>
      </c>
      <c r="G6600" s="286">
        <v>898834752</v>
      </c>
      <c r="H6600" s="278">
        <v>44120</v>
      </c>
      <c r="I6600" s="278"/>
      <c r="K6600" s="57"/>
      <c r="L6600" s="57"/>
      <c r="M6600" s="274"/>
      <c r="N6600" s="274"/>
      <c r="O6600" s="57"/>
    </row>
    <row r="6601" spans="1:15">
      <c r="A6601" s="57"/>
      <c r="B6601" s="278">
        <v>49605</v>
      </c>
      <c r="C6601" s="283">
        <f t="shared" si="101"/>
        <v>10012078538</v>
      </c>
      <c r="D6601" s="57"/>
      <c r="E6601" s="57"/>
      <c r="F6601" s="279">
        <v>473388426</v>
      </c>
      <c r="G6601" s="286">
        <v>898921613</v>
      </c>
      <c r="H6601" s="278">
        <v>44567</v>
      </c>
      <c r="I6601" s="278"/>
      <c r="K6601" s="57"/>
      <c r="L6601" s="57"/>
      <c r="M6601" s="274"/>
      <c r="N6601" s="274"/>
      <c r="O6601" s="57"/>
    </row>
    <row r="6602" spans="1:15">
      <c r="A6602" s="57"/>
      <c r="B6602" s="278">
        <v>49606</v>
      </c>
      <c r="C6602" s="283">
        <f t="shared" si="101"/>
        <v>9789539429</v>
      </c>
      <c r="D6602" s="57"/>
      <c r="E6602" s="57"/>
      <c r="F6602" s="279">
        <v>250849317</v>
      </c>
      <c r="G6602" s="286">
        <v>899175664</v>
      </c>
      <c r="H6602" s="278">
        <v>46521</v>
      </c>
      <c r="I6602" s="278"/>
      <c r="K6602" s="57"/>
      <c r="L6602" s="57"/>
      <c r="M6602" s="274"/>
      <c r="N6602" s="274"/>
      <c r="O6602" s="57"/>
    </row>
    <row r="6603" spans="1:15">
      <c r="A6603" s="57"/>
      <c r="B6603" s="278">
        <v>49607</v>
      </c>
      <c r="C6603" s="283">
        <f t="shared" si="101"/>
        <v>9750449815</v>
      </c>
      <c r="D6603" s="57"/>
      <c r="E6603" s="57"/>
      <c r="F6603" s="279">
        <v>211759703</v>
      </c>
      <c r="G6603" s="286">
        <v>899320709</v>
      </c>
      <c r="H6603" s="278">
        <v>46514</v>
      </c>
      <c r="I6603" s="278"/>
      <c r="K6603" s="57"/>
      <c r="L6603" s="57"/>
      <c r="M6603" s="274"/>
      <c r="N6603" s="274"/>
      <c r="O6603" s="57"/>
    </row>
    <row r="6604" spans="1:15">
      <c r="A6604" s="57"/>
      <c r="B6604" s="278">
        <v>49608</v>
      </c>
      <c r="C6604" s="283">
        <f t="shared" si="101"/>
        <v>10119234106</v>
      </c>
      <c r="D6604" s="57"/>
      <c r="E6604" s="57"/>
      <c r="F6604" s="279">
        <v>580543994</v>
      </c>
      <c r="G6604" s="286">
        <v>899640115</v>
      </c>
      <c r="H6604" s="278">
        <v>48808</v>
      </c>
      <c r="I6604" s="278"/>
      <c r="K6604" s="57"/>
      <c r="L6604" s="57"/>
      <c r="M6604" s="274"/>
      <c r="N6604" s="274"/>
      <c r="O6604" s="57"/>
    </row>
    <row r="6605" spans="1:15">
      <c r="A6605" s="57"/>
      <c r="B6605" s="278">
        <v>49609</v>
      </c>
      <c r="C6605" s="283">
        <f t="shared" si="101"/>
        <v>9720947095</v>
      </c>
      <c r="D6605" s="57"/>
      <c r="E6605" s="57"/>
      <c r="F6605" s="279">
        <v>182256983</v>
      </c>
      <c r="G6605" s="286">
        <v>899856226</v>
      </c>
      <c r="H6605" s="278">
        <v>48759</v>
      </c>
      <c r="I6605" s="278"/>
      <c r="K6605" s="57"/>
      <c r="L6605" s="57"/>
      <c r="M6605" s="274"/>
      <c r="N6605" s="274"/>
      <c r="O6605" s="57"/>
    </row>
    <row r="6606" spans="1:15">
      <c r="A6606" s="57"/>
      <c r="B6606" s="278">
        <v>49610</v>
      </c>
      <c r="C6606" s="283">
        <f t="shared" si="101"/>
        <v>9817558382</v>
      </c>
      <c r="D6606" s="57"/>
      <c r="E6606" s="57"/>
      <c r="F6606" s="279">
        <v>278868270</v>
      </c>
      <c r="G6606" s="286">
        <v>900102946</v>
      </c>
      <c r="H6606" s="278">
        <v>44678</v>
      </c>
      <c r="I6606" s="278"/>
      <c r="K6606" s="57"/>
      <c r="L6606" s="57"/>
      <c r="M6606" s="274"/>
      <c r="N6606" s="274"/>
      <c r="O6606" s="57"/>
    </row>
    <row r="6607" spans="1:15">
      <c r="A6607" s="57"/>
      <c r="B6607" s="278">
        <v>49611</v>
      </c>
      <c r="C6607" s="283">
        <f t="shared" si="101"/>
        <v>10076493609</v>
      </c>
      <c r="D6607" s="57"/>
      <c r="E6607" s="57"/>
      <c r="F6607" s="279">
        <v>537803497</v>
      </c>
      <c r="G6607" s="286">
        <v>900126797</v>
      </c>
      <c r="H6607" s="278">
        <v>44130</v>
      </c>
      <c r="I6607" s="278"/>
      <c r="K6607" s="57"/>
      <c r="L6607" s="57"/>
      <c r="M6607" s="274"/>
      <c r="N6607" s="274"/>
      <c r="O6607" s="57"/>
    </row>
    <row r="6608" spans="1:15">
      <c r="A6608" s="57"/>
      <c r="B6608" s="278">
        <v>49612</v>
      </c>
      <c r="C6608" s="283">
        <f t="shared" si="101"/>
        <v>10490102175</v>
      </c>
      <c r="D6608" s="57"/>
      <c r="E6608" s="57"/>
      <c r="F6608" s="279">
        <v>951412063</v>
      </c>
      <c r="G6608" s="286">
        <v>900302618</v>
      </c>
      <c r="H6608" s="278">
        <v>44734</v>
      </c>
      <c r="I6608" s="278"/>
      <c r="K6608" s="57"/>
      <c r="L6608" s="57"/>
      <c r="M6608" s="274"/>
      <c r="N6608" s="274"/>
      <c r="O6608" s="57"/>
    </row>
    <row r="6609" spans="1:15">
      <c r="A6609" s="57"/>
      <c r="B6609" s="278">
        <v>49613</v>
      </c>
      <c r="C6609" s="283">
        <f t="shared" si="101"/>
        <v>10495205112</v>
      </c>
      <c r="D6609" s="57"/>
      <c r="E6609" s="57"/>
      <c r="F6609" s="279">
        <v>956515000</v>
      </c>
      <c r="G6609" s="286">
        <v>900491441</v>
      </c>
      <c r="H6609" s="278">
        <v>48147</v>
      </c>
      <c r="I6609" s="278"/>
      <c r="K6609" s="57"/>
      <c r="L6609" s="57"/>
      <c r="M6609" s="274"/>
      <c r="N6609" s="274"/>
      <c r="O6609" s="57"/>
    </row>
    <row r="6610" spans="1:15">
      <c r="A6610" s="57"/>
      <c r="B6610" s="278">
        <v>49614</v>
      </c>
      <c r="C6610" s="283">
        <f t="shared" si="101"/>
        <v>10290991006</v>
      </c>
      <c r="D6610" s="57"/>
      <c r="E6610" s="57"/>
      <c r="F6610" s="279">
        <v>752300894</v>
      </c>
      <c r="G6610" s="286">
        <v>900689127</v>
      </c>
      <c r="H6610" s="278">
        <v>47381</v>
      </c>
      <c r="I6610" s="278"/>
      <c r="K6610" s="57"/>
      <c r="L6610" s="57"/>
      <c r="M6610" s="274"/>
      <c r="N6610" s="274"/>
      <c r="O6610" s="57"/>
    </row>
    <row r="6611" spans="1:15">
      <c r="A6611" s="57"/>
      <c r="B6611" s="278">
        <v>49615</v>
      </c>
      <c r="C6611" s="283">
        <f t="shared" si="101"/>
        <v>9897536788</v>
      </c>
      <c r="D6611" s="57"/>
      <c r="E6611" s="57"/>
      <c r="F6611" s="279">
        <v>358846676</v>
      </c>
      <c r="G6611" s="286">
        <v>901066756</v>
      </c>
      <c r="H6611" s="278">
        <v>48255</v>
      </c>
      <c r="I6611" s="278"/>
      <c r="K6611" s="57"/>
      <c r="L6611" s="57"/>
      <c r="M6611" s="274"/>
      <c r="N6611" s="274"/>
      <c r="O6611" s="57"/>
    </row>
    <row r="6612" spans="1:15">
      <c r="A6612" s="57"/>
      <c r="B6612" s="278">
        <v>49616</v>
      </c>
      <c r="C6612" s="283">
        <f t="shared" si="101"/>
        <v>10082811464</v>
      </c>
      <c r="D6612" s="57"/>
      <c r="E6612" s="57"/>
      <c r="F6612" s="279">
        <v>544121352</v>
      </c>
      <c r="G6612" s="286">
        <v>901187984</v>
      </c>
      <c r="H6612" s="278">
        <v>49730</v>
      </c>
      <c r="I6612" s="278"/>
      <c r="K6612" s="57"/>
      <c r="L6612" s="57"/>
      <c r="M6612" s="274"/>
      <c r="N6612" s="274"/>
      <c r="O6612" s="57"/>
    </row>
    <row r="6613" spans="1:15">
      <c r="A6613" s="57"/>
      <c r="B6613" s="278">
        <v>49617</v>
      </c>
      <c r="C6613" s="283">
        <f t="shared" si="101"/>
        <v>10086383227</v>
      </c>
      <c r="D6613" s="57"/>
      <c r="E6613" s="57"/>
      <c r="F6613" s="279">
        <v>547693115</v>
      </c>
      <c r="G6613" s="286">
        <v>901223426</v>
      </c>
      <c r="H6613" s="278">
        <v>43190</v>
      </c>
      <c r="I6613" s="278"/>
      <c r="K6613" s="57"/>
      <c r="L6613" s="57"/>
      <c r="M6613" s="274"/>
      <c r="N6613" s="274"/>
      <c r="O6613" s="57"/>
    </row>
    <row r="6614" spans="1:15">
      <c r="A6614" s="57"/>
      <c r="B6614" s="278">
        <v>49618</v>
      </c>
      <c r="C6614" s="283">
        <f t="shared" si="101"/>
        <v>9976259025</v>
      </c>
      <c r="D6614" s="57"/>
      <c r="E6614" s="57"/>
      <c r="F6614" s="279">
        <v>437568913</v>
      </c>
      <c r="G6614" s="286">
        <v>902059123</v>
      </c>
      <c r="H6614" s="278">
        <v>46094</v>
      </c>
      <c r="I6614" s="278"/>
      <c r="K6614" s="57"/>
      <c r="L6614" s="57"/>
      <c r="M6614" s="274"/>
      <c r="N6614" s="274"/>
      <c r="O6614" s="57"/>
    </row>
    <row r="6615" spans="1:15">
      <c r="A6615" s="57"/>
      <c r="B6615" s="278">
        <v>49619</v>
      </c>
      <c r="C6615" s="283">
        <f t="shared" si="101"/>
        <v>10120990941</v>
      </c>
      <c r="D6615" s="57"/>
      <c r="E6615" s="57"/>
      <c r="F6615" s="279">
        <v>582300829</v>
      </c>
      <c r="G6615" s="286">
        <v>902078042</v>
      </c>
      <c r="H6615" s="278">
        <v>48137</v>
      </c>
      <c r="I6615" s="278"/>
      <c r="K6615" s="57"/>
      <c r="L6615" s="57"/>
      <c r="M6615" s="274"/>
      <c r="N6615" s="274"/>
      <c r="O6615" s="57"/>
    </row>
    <row r="6616" spans="1:15">
      <c r="A6616" s="57"/>
      <c r="B6616" s="278">
        <v>49620</v>
      </c>
      <c r="C6616" s="283">
        <f t="shared" si="101"/>
        <v>10372462819</v>
      </c>
      <c r="D6616" s="57"/>
      <c r="E6616" s="57"/>
      <c r="F6616" s="279">
        <v>833772707</v>
      </c>
      <c r="G6616" s="286">
        <v>902379332</v>
      </c>
      <c r="H6616" s="278">
        <v>49364</v>
      </c>
      <c r="I6616" s="278"/>
      <c r="K6616" s="57"/>
      <c r="L6616" s="57"/>
      <c r="M6616" s="274"/>
      <c r="N6616" s="274"/>
      <c r="O6616" s="57"/>
    </row>
    <row r="6617" spans="1:15">
      <c r="A6617" s="57"/>
      <c r="B6617" s="278">
        <v>49621</v>
      </c>
      <c r="C6617" s="283">
        <f t="shared" si="101"/>
        <v>10451537751</v>
      </c>
      <c r="D6617" s="57"/>
      <c r="E6617" s="57"/>
      <c r="F6617" s="279">
        <v>912847639</v>
      </c>
      <c r="G6617" s="286">
        <v>902386077</v>
      </c>
      <c r="H6617" s="278">
        <v>45398</v>
      </c>
      <c r="I6617" s="278"/>
      <c r="K6617" s="57"/>
      <c r="L6617" s="57"/>
      <c r="M6617" s="274"/>
      <c r="N6617" s="274"/>
      <c r="O6617" s="57"/>
    </row>
    <row r="6618" spans="1:15">
      <c r="A6618" s="57"/>
      <c r="B6618" s="278">
        <v>49622</v>
      </c>
      <c r="C6618" s="283">
        <f t="shared" si="101"/>
        <v>10051755949</v>
      </c>
      <c r="D6618" s="57"/>
      <c r="E6618" s="57"/>
      <c r="F6618" s="279">
        <v>513065837</v>
      </c>
      <c r="G6618" s="286">
        <v>902411029</v>
      </c>
      <c r="H6618" s="278">
        <v>45647</v>
      </c>
      <c r="I6618" s="278"/>
      <c r="K6618" s="57"/>
      <c r="L6618" s="57"/>
      <c r="M6618" s="274"/>
      <c r="N6618" s="274"/>
      <c r="O6618" s="57"/>
    </row>
    <row r="6619" spans="1:15">
      <c r="A6619" s="57"/>
      <c r="B6619" s="278">
        <v>49623</v>
      </c>
      <c r="C6619" s="283">
        <f t="shared" si="101"/>
        <v>10343781771</v>
      </c>
      <c r="D6619" s="57"/>
      <c r="E6619" s="57"/>
      <c r="F6619" s="279">
        <v>805091659</v>
      </c>
      <c r="G6619" s="286">
        <v>903014335</v>
      </c>
      <c r="H6619" s="278">
        <v>46685</v>
      </c>
      <c r="I6619" s="278"/>
      <c r="K6619" s="57"/>
      <c r="L6619" s="57"/>
      <c r="M6619" s="274"/>
      <c r="N6619" s="274"/>
      <c r="O6619" s="57"/>
    </row>
    <row r="6620" spans="1:15">
      <c r="A6620" s="57"/>
      <c r="B6620" s="278">
        <v>49624</v>
      </c>
      <c r="C6620" s="283">
        <f t="shared" si="101"/>
        <v>10404167938</v>
      </c>
      <c r="D6620" s="57"/>
      <c r="E6620" s="57"/>
      <c r="F6620" s="279">
        <v>865477826</v>
      </c>
      <c r="G6620" s="286">
        <v>903078173</v>
      </c>
      <c r="H6620" s="278">
        <v>49998</v>
      </c>
      <c r="I6620" s="278"/>
      <c r="K6620" s="57"/>
      <c r="L6620" s="57"/>
      <c r="M6620" s="274"/>
      <c r="N6620" s="274"/>
      <c r="O6620" s="57"/>
    </row>
    <row r="6621" spans="1:15">
      <c r="A6621" s="57"/>
      <c r="B6621" s="278">
        <v>49625</v>
      </c>
      <c r="C6621" s="283">
        <f t="shared" si="101"/>
        <v>10165004831</v>
      </c>
      <c r="D6621" s="57"/>
      <c r="E6621" s="57"/>
      <c r="F6621" s="279">
        <v>626314719</v>
      </c>
      <c r="G6621" s="286">
        <v>903093766</v>
      </c>
      <c r="H6621" s="278">
        <v>44564</v>
      </c>
      <c r="I6621" s="278"/>
      <c r="K6621" s="57"/>
      <c r="L6621" s="57"/>
      <c r="M6621" s="274"/>
      <c r="N6621" s="274"/>
      <c r="O6621" s="57"/>
    </row>
    <row r="6622" spans="1:15">
      <c r="A6622" s="57"/>
      <c r="B6622" s="278">
        <v>49626</v>
      </c>
      <c r="C6622" s="283">
        <f t="shared" si="101"/>
        <v>9732839271</v>
      </c>
      <c r="D6622" s="57"/>
      <c r="E6622" s="57"/>
      <c r="F6622" s="279">
        <v>194149159</v>
      </c>
      <c r="G6622" s="286">
        <v>903237125</v>
      </c>
      <c r="H6622" s="278">
        <v>49064</v>
      </c>
      <c r="I6622" s="278"/>
      <c r="K6622" s="57"/>
      <c r="L6622" s="57"/>
      <c r="M6622" s="274"/>
      <c r="N6622" s="274"/>
      <c r="O6622" s="57"/>
    </row>
    <row r="6623" spans="1:15">
      <c r="A6623" s="57"/>
      <c r="B6623" s="278">
        <v>49627</v>
      </c>
      <c r="C6623" s="283">
        <f t="shared" si="101"/>
        <v>9892042610</v>
      </c>
      <c r="D6623" s="57"/>
      <c r="E6623" s="57"/>
      <c r="F6623" s="279">
        <v>353352498</v>
      </c>
      <c r="G6623" s="286">
        <v>903255869</v>
      </c>
      <c r="H6623" s="278">
        <v>50210</v>
      </c>
      <c r="I6623" s="278"/>
      <c r="K6623" s="57"/>
      <c r="L6623" s="57"/>
      <c r="M6623" s="274"/>
      <c r="N6623" s="274"/>
      <c r="O6623" s="57"/>
    </row>
    <row r="6624" spans="1:15">
      <c r="A6624" s="57"/>
      <c r="B6624" s="278">
        <v>49628</v>
      </c>
      <c r="C6624" s="283">
        <f t="shared" ref="C6624:C6687" si="102">F6624+(F$88*28679+98765)+(G$88*6587+87654)+(E$88*9537+76543)+(J$88*5713+4528)</f>
        <v>10382982060</v>
      </c>
      <c r="D6624" s="57"/>
      <c r="E6624" s="57"/>
      <c r="F6624" s="279">
        <v>844291948</v>
      </c>
      <c r="G6624" s="286">
        <v>903295295</v>
      </c>
      <c r="H6624" s="278">
        <v>48984</v>
      </c>
      <c r="I6624" s="278"/>
      <c r="K6624" s="57"/>
      <c r="L6624" s="57"/>
      <c r="M6624" s="274"/>
      <c r="N6624" s="274"/>
      <c r="O6624" s="57"/>
    </row>
    <row r="6625" spans="1:15">
      <c r="A6625" s="57"/>
      <c r="B6625" s="278">
        <v>49629</v>
      </c>
      <c r="C6625" s="283">
        <f t="shared" si="102"/>
        <v>10215325119</v>
      </c>
      <c r="D6625" s="57"/>
      <c r="E6625" s="57"/>
      <c r="F6625" s="279">
        <v>676635007</v>
      </c>
      <c r="G6625" s="286">
        <v>903551150</v>
      </c>
      <c r="H6625" s="278">
        <v>44221</v>
      </c>
      <c r="I6625" s="278"/>
      <c r="K6625" s="57"/>
      <c r="L6625" s="57"/>
      <c r="M6625" s="274"/>
      <c r="N6625" s="274"/>
      <c r="O6625" s="57"/>
    </row>
    <row r="6626" spans="1:15">
      <c r="A6626" s="57"/>
      <c r="B6626" s="278">
        <v>49630</v>
      </c>
      <c r="C6626" s="283">
        <f t="shared" si="102"/>
        <v>9703896082</v>
      </c>
      <c r="D6626" s="57"/>
      <c r="E6626" s="57"/>
      <c r="F6626" s="279">
        <v>165205970</v>
      </c>
      <c r="G6626" s="286">
        <v>903596861</v>
      </c>
      <c r="H6626" s="278">
        <v>49430</v>
      </c>
      <c r="I6626" s="278"/>
      <c r="K6626" s="57"/>
      <c r="L6626" s="57"/>
      <c r="M6626" s="274"/>
      <c r="N6626" s="274"/>
      <c r="O6626" s="57"/>
    </row>
    <row r="6627" spans="1:15">
      <c r="A6627" s="57"/>
      <c r="B6627" s="278">
        <v>49631</v>
      </c>
      <c r="C6627" s="283">
        <f t="shared" si="102"/>
        <v>10385854252</v>
      </c>
      <c r="D6627" s="57"/>
      <c r="E6627" s="57"/>
      <c r="F6627" s="279">
        <v>847164140</v>
      </c>
      <c r="G6627" s="286">
        <v>903662455</v>
      </c>
      <c r="H6627" s="278">
        <v>48226</v>
      </c>
      <c r="I6627" s="278"/>
      <c r="K6627" s="57"/>
      <c r="L6627" s="57"/>
      <c r="M6627" s="274"/>
      <c r="N6627" s="274"/>
      <c r="O6627" s="57"/>
    </row>
    <row r="6628" spans="1:15">
      <c r="A6628" s="57"/>
      <c r="B6628" s="278">
        <v>49632</v>
      </c>
      <c r="C6628" s="283">
        <f t="shared" si="102"/>
        <v>9757228624</v>
      </c>
      <c r="D6628" s="57"/>
      <c r="E6628" s="57"/>
      <c r="F6628" s="279">
        <v>218538512</v>
      </c>
      <c r="G6628" s="286">
        <v>903724464</v>
      </c>
      <c r="H6628" s="278">
        <v>46787</v>
      </c>
      <c r="I6628" s="278"/>
      <c r="K6628" s="57"/>
      <c r="L6628" s="57"/>
      <c r="M6628" s="274"/>
      <c r="N6628" s="274"/>
      <c r="O6628" s="57"/>
    </row>
    <row r="6629" spans="1:15">
      <c r="A6629" s="57"/>
      <c r="B6629" s="278">
        <v>49633</v>
      </c>
      <c r="C6629" s="283">
        <f t="shared" si="102"/>
        <v>10424668377</v>
      </c>
      <c r="D6629" s="57"/>
      <c r="E6629" s="57"/>
      <c r="F6629" s="279">
        <v>885978265</v>
      </c>
      <c r="G6629" s="286">
        <v>904155636</v>
      </c>
      <c r="H6629" s="278">
        <v>50297</v>
      </c>
      <c r="I6629" s="278"/>
      <c r="K6629" s="57"/>
      <c r="L6629" s="57"/>
      <c r="M6629" s="274"/>
      <c r="N6629" s="274"/>
      <c r="O6629" s="57"/>
    </row>
    <row r="6630" spans="1:15">
      <c r="A6630" s="57"/>
      <c r="B6630" s="278">
        <v>49634</v>
      </c>
      <c r="C6630" s="283">
        <f t="shared" si="102"/>
        <v>10488915115</v>
      </c>
      <c r="D6630" s="57"/>
      <c r="E6630" s="57"/>
      <c r="F6630" s="279">
        <v>950225003</v>
      </c>
      <c r="G6630" s="286">
        <v>904190169</v>
      </c>
      <c r="H6630" s="278">
        <v>44885</v>
      </c>
      <c r="I6630" s="278"/>
      <c r="K6630" s="57"/>
      <c r="L6630" s="57"/>
      <c r="M6630" s="274"/>
      <c r="N6630" s="274"/>
      <c r="O6630" s="57"/>
    </row>
    <row r="6631" spans="1:15">
      <c r="A6631" s="57"/>
      <c r="B6631" s="278">
        <v>49635</v>
      </c>
      <c r="C6631" s="283">
        <f t="shared" si="102"/>
        <v>10190979433</v>
      </c>
      <c r="D6631" s="57"/>
      <c r="E6631" s="57"/>
      <c r="F6631" s="279">
        <v>652289321</v>
      </c>
      <c r="G6631" s="286">
        <v>904215167</v>
      </c>
      <c r="H6631" s="278">
        <v>45601</v>
      </c>
      <c r="I6631" s="278"/>
      <c r="K6631" s="57"/>
      <c r="L6631" s="57"/>
      <c r="M6631" s="274"/>
      <c r="N6631" s="274"/>
      <c r="O6631" s="57"/>
    </row>
    <row r="6632" spans="1:15">
      <c r="A6632" s="57"/>
      <c r="B6632" s="278">
        <v>49636</v>
      </c>
      <c r="C6632" s="283">
        <f t="shared" si="102"/>
        <v>10231989834</v>
      </c>
      <c r="D6632" s="57"/>
      <c r="E6632" s="57"/>
      <c r="F6632" s="279">
        <v>693299722</v>
      </c>
      <c r="G6632" s="286">
        <v>904376093</v>
      </c>
      <c r="H6632" s="278">
        <v>49363</v>
      </c>
      <c r="I6632" s="278"/>
      <c r="K6632" s="57"/>
      <c r="L6632" s="57"/>
      <c r="M6632" s="274"/>
      <c r="N6632" s="274"/>
      <c r="O6632" s="57"/>
    </row>
    <row r="6633" spans="1:15">
      <c r="A6633" s="57"/>
      <c r="B6633" s="278">
        <v>49637</v>
      </c>
      <c r="C6633" s="283">
        <f t="shared" si="102"/>
        <v>9681294600</v>
      </c>
      <c r="D6633" s="57"/>
      <c r="E6633" s="57"/>
      <c r="F6633" s="279">
        <v>142604488</v>
      </c>
      <c r="G6633" s="286">
        <v>904654564</v>
      </c>
      <c r="H6633" s="278">
        <v>44286</v>
      </c>
      <c r="I6633" s="278"/>
      <c r="K6633" s="57"/>
      <c r="L6633" s="57"/>
      <c r="M6633" s="274"/>
      <c r="N6633" s="274"/>
      <c r="O6633" s="57"/>
    </row>
    <row r="6634" spans="1:15">
      <c r="A6634" s="57"/>
      <c r="B6634" s="278">
        <v>49638</v>
      </c>
      <c r="C6634" s="283">
        <f t="shared" si="102"/>
        <v>9792644630</v>
      </c>
      <c r="D6634" s="57"/>
      <c r="E6634" s="57"/>
      <c r="F6634" s="279">
        <v>253954518</v>
      </c>
      <c r="G6634" s="286">
        <v>904838306</v>
      </c>
      <c r="H6634" s="278">
        <v>44850</v>
      </c>
      <c r="I6634" s="278"/>
      <c r="K6634" s="57"/>
      <c r="L6634" s="57"/>
      <c r="M6634" s="274"/>
      <c r="N6634" s="274"/>
      <c r="O6634" s="57"/>
    </row>
    <row r="6635" spans="1:15">
      <c r="A6635" s="57"/>
      <c r="B6635" s="278">
        <v>49639</v>
      </c>
      <c r="C6635" s="283">
        <f t="shared" si="102"/>
        <v>9941115528</v>
      </c>
      <c r="D6635" s="57"/>
      <c r="E6635" s="57"/>
      <c r="F6635" s="279">
        <v>402425416</v>
      </c>
      <c r="G6635" s="286">
        <v>904937548</v>
      </c>
      <c r="H6635" s="278">
        <v>44362</v>
      </c>
      <c r="I6635" s="278"/>
      <c r="K6635" s="57"/>
      <c r="L6635" s="57"/>
      <c r="M6635" s="274"/>
      <c r="N6635" s="274"/>
      <c r="O6635" s="57"/>
    </row>
    <row r="6636" spans="1:15">
      <c r="A6636" s="57"/>
      <c r="B6636" s="278">
        <v>49640</v>
      </c>
      <c r="C6636" s="283">
        <f t="shared" si="102"/>
        <v>10243391966</v>
      </c>
      <c r="D6636" s="57"/>
      <c r="E6636" s="57"/>
      <c r="F6636" s="279">
        <v>704701854</v>
      </c>
      <c r="G6636" s="286">
        <v>904976716</v>
      </c>
      <c r="H6636" s="278">
        <v>43745</v>
      </c>
      <c r="I6636" s="278"/>
      <c r="K6636" s="57"/>
      <c r="L6636" s="57"/>
      <c r="M6636" s="274"/>
      <c r="N6636" s="274"/>
      <c r="O6636" s="57"/>
    </row>
    <row r="6637" spans="1:15">
      <c r="A6637" s="57"/>
      <c r="B6637" s="278">
        <v>49641</v>
      </c>
      <c r="C6637" s="283">
        <f t="shared" si="102"/>
        <v>9939000680</v>
      </c>
      <c r="D6637" s="57"/>
      <c r="E6637" s="57"/>
      <c r="F6637" s="279">
        <v>400310568</v>
      </c>
      <c r="G6637" s="286">
        <v>904983244</v>
      </c>
      <c r="H6637" s="278">
        <v>46500</v>
      </c>
      <c r="I6637" s="278"/>
      <c r="K6637" s="57"/>
      <c r="L6637" s="57"/>
      <c r="M6637" s="274"/>
      <c r="N6637" s="274"/>
      <c r="O6637" s="57"/>
    </row>
    <row r="6638" spans="1:15">
      <c r="A6638" s="57"/>
      <c r="B6638" s="278">
        <v>49642</v>
      </c>
      <c r="C6638" s="283">
        <f t="shared" si="102"/>
        <v>9704690793</v>
      </c>
      <c r="D6638" s="57"/>
      <c r="E6638" s="57"/>
      <c r="F6638" s="279">
        <v>166000681</v>
      </c>
      <c r="G6638" s="286">
        <v>905073597</v>
      </c>
      <c r="H6638" s="278">
        <v>43128</v>
      </c>
      <c r="I6638" s="278"/>
      <c r="K6638" s="57"/>
      <c r="L6638" s="57"/>
      <c r="M6638" s="274"/>
      <c r="N6638" s="274"/>
      <c r="O6638" s="57"/>
    </row>
    <row r="6639" spans="1:15">
      <c r="A6639" s="57"/>
      <c r="B6639" s="278">
        <v>49643</v>
      </c>
      <c r="C6639" s="283">
        <f t="shared" si="102"/>
        <v>9720518148</v>
      </c>
      <c r="D6639" s="57"/>
      <c r="E6639" s="57"/>
      <c r="F6639" s="279">
        <v>181828036</v>
      </c>
      <c r="G6639" s="286">
        <v>905110727</v>
      </c>
      <c r="H6639" s="278">
        <v>46572</v>
      </c>
      <c r="I6639" s="278"/>
      <c r="K6639" s="57"/>
      <c r="L6639" s="57"/>
      <c r="M6639" s="274"/>
      <c r="N6639" s="274"/>
      <c r="O6639" s="57"/>
    </row>
    <row r="6640" spans="1:15">
      <c r="A6640" s="57"/>
      <c r="B6640" s="278">
        <v>49644</v>
      </c>
      <c r="C6640" s="283">
        <f t="shared" si="102"/>
        <v>9946922255</v>
      </c>
      <c r="D6640" s="57"/>
      <c r="E6640" s="57"/>
      <c r="F6640" s="279">
        <v>408232143</v>
      </c>
      <c r="G6640" s="286">
        <v>905168525</v>
      </c>
      <c r="H6640" s="278">
        <v>44878</v>
      </c>
      <c r="I6640" s="278"/>
      <c r="K6640" s="57"/>
      <c r="L6640" s="57"/>
      <c r="M6640" s="274"/>
      <c r="N6640" s="274"/>
      <c r="O6640" s="57"/>
    </row>
    <row r="6641" spans="1:15">
      <c r="A6641" s="57"/>
      <c r="B6641" s="278">
        <v>49645</v>
      </c>
      <c r="C6641" s="283">
        <f t="shared" si="102"/>
        <v>9686394414</v>
      </c>
      <c r="D6641" s="57"/>
      <c r="E6641" s="57"/>
      <c r="F6641" s="279">
        <v>147704302</v>
      </c>
      <c r="G6641" s="286">
        <v>905202811</v>
      </c>
      <c r="H6641" s="278">
        <v>49412</v>
      </c>
      <c r="I6641" s="278"/>
      <c r="K6641" s="57"/>
      <c r="L6641" s="57"/>
      <c r="M6641" s="274"/>
      <c r="N6641" s="274"/>
      <c r="O6641" s="57"/>
    </row>
    <row r="6642" spans="1:15">
      <c r="A6642" s="57"/>
      <c r="B6642" s="278">
        <v>49646</v>
      </c>
      <c r="C6642" s="283">
        <f t="shared" si="102"/>
        <v>9680057489</v>
      </c>
      <c r="D6642" s="57"/>
      <c r="E6642" s="57"/>
      <c r="F6642" s="279">
        <v>141367377</v>
      </c>
      <c r="G6642" s="286">
        <v>905360219</v>
      </c>
      <c r="H6642" s="278">
        <v>48447</v>
      </c>
      <c r="I6642" s="278"/>
      <c r="K6642" s="57"/>
      <c r="L6642" s="57"/>
      <c r="M6642" s="274"/>
      <c r="N6642" s="274"/>
      <c r="O6642" s="57"/>
    </row>
    <row r="6643" spans="1:15">
      <c r="A6643" s="57"/>
      <c r="B6643" s="278">
        <v>49647</v>
      </c>
      <c r="C6643" s="283">
        <f t="shared" si="102"/>
        <v>10194498595</v>
      </c>
      <c r="D6643" s="57"/>
      <c r="E6643" s="57"/>
      <c r="F6643" s="279">
        <v>655808483</v>
      </c>
      <c r="G6643" s="286">
        <v>905377057</v>
      </c>
      <c r="H6643" s="278">
        <v>45778</v>
      </c>
      <c r="I6643" s="278"/>
      <c r="K6643" s="57"/>
      <c r="L6643" s="57"/>
      <c r="M6643" s="274"/>
      <c r="N6643" s="274"/>
      <c r="O6643" s="57"/>
    </row>
    <row r="6644" spans="1:15">
      <c r="A6644" s="57"/>
      <c r="B6644" s="278">
        <v>49648</v>
      </c>
      <c r="C6644" s="283">
        <f t="shared" si="102"/>
        <v>9884975230</v>
      </c>
      <c r="D6644" s="57"/>
      <c r="E6644" s="57"/>
      <c r="F6644" s="279">
        <v>346285118</v>
      </c>
      <c r="G6644" s="286">
        <v>905672253</v>
      </c>
      <c r="H6644" s="278">
        <v>48165</v>
      </c>
      <c r="I6644" s="278"/>
      <c r="K6644" s="57"/>
      <c r="L6644" s="57"/>
      <c r="M6644" s="274"/>
      <c r="N6644" s="274"/>
      <c r="O6644" s="57"/>
    </row>
    <row r="6645" spans="1:15">
      <c r="A6645" s="57"/>
      <c r="B6645" s="278">
        <v>49649</v>
      </c>
      <c r="C6645" s="283">
        <f t="shared" si="102"/>
        <v>10167384392</v>
      </c>
      <c r="D6645" s="57"/>
      <c r="E6645" s="57"/>
      <c r="F6645" s="279">
        <v>628694280</v>
      </c>
      <c r="G6645" s="286">
        <v>905766958</v>
      </c>
      <c r="H6645" s="278">
        <v>49034</v>
      </c>
      <c r="I6645" s="278"/>
      <c r="K6645" s="57"/>
      <c r="L6645" s="57"/>
      <c r="M6645" s="274"/>
      <c r="N6645" s="274"/>
      <c r="O6645" s="57"/>
    </row>
    <row r="6646" spans="1:15">
      <c r="A6646" s="57"/>
      <c r="B6646" s="278">
        <v>49650</v>
      </c>
      <c r="C6646" s="283">
        <f t="shared" si="102"/>
        <v>9930130410</v>
      </c>
      <c r="D6646" s="57"/>
      <c r="E6646" s="57"/>
      <c r="F6646" s="279">
        <v>391440298</v>
      </c>
      <c r="G6646" s="286">
        <v>905803804</v>
      </c>
      <c r="H6646" s="278">
        <v>50154</v>
      </c>
      <c r="I6646" s="278"/>
      <c r="K6646" s="57"/>
      <c r="L6646" s="57"/>
      <c r="M6646" s="274"/>
      <c r="N6646" s="274"/>
      <c r="O6646" s="57"/>
    </row>
    <row r="6647" spans="1:15">
      <c r="A6647" s="57"/>
      <c r="B6647" s="278">
        <v>49651</v>
      </c>
      <c r="C6647" s="283">
        <f t="shared" si="102"/>
        <v>9966038524</v>
      </c>
      <c r="D6647" s="57"/>
      <c r="E6647" s="57"/>
      <c r="F6647" s="279">
        <v>427348412</v>
      </c>
      <c r="G6647" s="286">
        <v>906002646</v>
      </c>
      <c r="H6647" s="278">
        <v>46520</v>
      </c>
      <c r="I6647" s="278"/>
      <c r="K6647" s="57"/>
      <c r="L6647" s="57"/>
      <c r="M6647" s="274"/>
      <c r="N6647" s="274"/>
      <c r="O6647" s="57"/>
    </row>
    <row r="6648" spans="1:15">
      <c r="A6648" s="57"/>
      <c r="B6648" s="278">
        <v>49652</v>
      </c>
      <c r="C6648" s="283">
        <f t="shared" si="102"/>
        <v>9871181401</v>
      </c>
      <c r="D6648" s="57"/>
      <c r="E6648" s="57"/>
      <c r="F6648" s="279">
        <v>332491289</v>
      </c>
      <c r="G6648" s="286">
        <v>906024387</v>
      </c>
      <c r="H6648" s="278">
        <v>43356</v>
      </c>
      <c r="I6648" s="278"/>
      <c r="K6648" s="57"/>
      <c r="L6648" s="57"/>
      <c r="M6648" s="274"/>
      <c r="N6648" s="274"/>
      <c r="O6648" s="57"/>
    </row>
    <row r="6649" spans="1:15">
      <c r="A6649" s="57"/>
      <c r="B6649" s="278">
        <v>49653</v>
      </c>
      <c r="C6649" s="283">
        <f t="shared" si="102"/>
        <v>9955214109</v>
      </c>
      <c r="D6649" s="57"/>
      <c r="E6649" s="57"/>
      <c r="F6649" s="279">
        <v>416523997</v>
      </c>
      <c r="G6649" s="286">
        <v>906086251</v>
      </c>
      <c r="H6649" s="278">
        <v>43711</v>
      </c>
      <c r="I6649" s="278"/>
      <c r="K6649" s="57"/>
      <c r="L6649" s="57"/>
      <c r="M6649" s="274"/>
      <c r="N6649" s="274"/>
      <c r="O6649" s="57"/>
    </row>
    <row r="6650" spans="1:15">
      <c r="A6650" s="57"/>
      <c r="B6650" s="278">
        <v>49654</v>
      </c>
      <c r="C6650" s="283">
        <f t="shared" si="102"/>
        <v>9954929971</v>
      </c>
      <c r="D6650" s="57"/>
      <c r="E6650" s="57"/>
      <c r="F6650" s="279">
        <v>416239859</v>
      </c>
      <c r="G6650" s="286">
        <v>906143117</v>
      </c>
      <c r="H6650" s="278">
        <v>49452</v>
      </c>
      <c r="I6650" s="278"/>
      <c r="K6650" s="57"/>
      <c r="L6650" s="57"/>
      <c r="M6650" s="274"/>
      <c r="N6650" s="274"/>
      <c r="O6650" s="57"/>
    </row>
    <row r="6651" spans="1:15">
      <c r="A6651" s="57"/>
      <c r="B6651" s="278">
        <v>49655</v>
      </c>
      <c r="C6651" s="283">
        <f t="shared" si="102"/>
        <v>9959668437</v>
      </c>
      <c r="D6651" s="57"/>
      <c r="E6651" s="57"/>
      <c r="F6651" s="279">
        <v>420978325</v>
      </c>
      <c r="G6651" s="286">
        <v>906174744</v>
      </c>
      <c r="H6651" s="278">
        <v>47269</v>
      </c>
      <c r="I6651" s="278"/>
      <c r="K6651" s="57"/>
      <c r="L6651" s="57"/>
      <c r="M6651" s="274"/>
      <c r="N6651" s="274"/>
      <c r="O6651" s="57"/>
    </row>
    <row r="6652" spans="1:15">
      <c r="A6652" s="57"/>
      <c r="B6652" s="278">
        <v>49656</v>
      </c>
      <c r="C6652" s="283">
        <f t="shared" si="102"/>
        <v>10230016841</v>
      </c>
      <c r="D6652" s="57"/>
      <c r="E6652" s="57"/>
      <c r="F6652" s="279">
        <v>691326729</v>
      </c>
      <c r="G6652" s="286">
        <v>906278136</v>
      </c>
      <c r="H6652" s="278">
        <v>43869</v>
      </c>
      <c r="I6652" s="278"/>
      <c r="K6652" s="57"/>
      <c r="L6652" s="57"/>
      <c r="M6652" s="274"/>
      <c r="N6652" s="274"/>
      <c r="O6652" s="57"/>
    </row>
    <row r="6653" spans="1:15">
      <c r="A6653" s="57"/>
      <c r="B6653" s="278">
        <v>49657</v>
      </c>
      <c r="C6653" s="283">
        <f t="shared" si="102"/>
        <v>9810440603</v>
      </c>
      <c r="D6653" s="57"/>
      <c r="E6653" s="57"/>
      <c r="F6653" s="279">
        <v>271750491</v>
      </c>
      <c r="G6653" s="286">
        <v>906333244</v>
      </c>
      <c r="H6653" s="278">
        <v>47989</v>
      </c>
      <c r="I6653" s="278"/>
      <c r="K6653" s="57"/>
      <c r="L6653" s="57"/>
      <c r="M6653" s="274"/>
      <c r="N6653" s="274"/>
      <c r="O6653" s="57"/>
    </row>
    <row r="6654" spans="1:15">
      <c r="A6654" s="57"/>
      <c r="B6654" s="278">
        <v>49658</v>
      </c>
      <c r="C6654" s="283">
        <f t="shared" si="102"/>
        <v>10127137514</v>
      </c>
      <c r="D6654" s="57"/>
      <c r="E6654" s="57"/>
      <c r="F6654" s="279">
        <v>588447402</v>
      </c>
      <c r="G6654" s="286">
        <v>906354117</v>
      </c>
      <c r="H6654" s="278">
        <v>50053</v>
      </c>
      <c r="I6654" s="278"/>
      <c r="K6654" s="57"/>
      <c r="L6654" s="57"/>
      <c r="M6654" s="274"/>
      <c r="N6654" s="274"/>
      <c r="O6654" s="57"/>
    </row>
    <row r="6655" spans="1:15">
      <c r="A6655" s="57"/>
      <c r="B6655" s="278">
        <v>49659</v>
      </c>
      <c r="C6655" s="283">
        <f t="shared" si="102"/>
        <v>10410400358</v>
      </c>
      <c r="D6655" s="57"/>
      <c r="E6655" s="57"/>
      <c r="F6655" s="279">
        <v>871710246</v>
      </c>
      <c r="G6655" s="286">
        <v>906366250</v>
      </c>
      <c r="H6655" s="278">
        <v>46420</v>
      </c>
      <c r="I6655" s="278"/>
      <c r="K6655" s="57"/>
      <c r="L6655" s="57"/>
      <c r="M6655" s="274"/>
      <c r="N6655" s="274"/>
      <c r="O6655" s="57"/>
    </row>
    <row r="6656" spans="1:15">
      <c r="A6656" s="57"/>
      <c r="B6656" s="278">
        <v>49660</v>
      </c>
      <c r="C6656" s="283">
        <f t="shared" si="102"/>
        <v>9865148512</v>
      </c>
      <c r="D6656" s="57"/>
      <c r="E6656" s="57"/>
      <c r="F6656" s="279">
        <v>326458400</v>
      </c>
      <c r="G6656" s="286">
        <v>906658874</v>
      </c>
      <c r="H6656" s="278">
        <v>49318</v>
      </c>
      <c r="I6656" s="278"/>
      <c r="K6656" s="57"/>
      <c r="L6656" s="57"/>
      <c r="M6656" s="274"/>
      <c r="N6656" s="274"/>
      <c r="O6656" s="57"/>
    </row>
    <row r="6657" spans="1:15">
      <c r="A6657" s="57"/>
      <c r="B6657" s="278">
        <v>49661</v>
      </c>
      <c r="C6657" s="283">
        <f t="shared" si="102"/>
        <v>10346209597</v>
      </c>
      <c r="D6657" s="57"/>
      <c r="E6657" s="57"/>
      <c r="F6657" s="279">
        <v>807519485</v>
      </c>
      <c r="G6657" s="286">
        <v>906814218</v>
      </c>
      <c r="H6657" s="278">
        <v>46206</v>
      </c>
      <c r="I6657" s="278"/>
      <c r="K6657" s="57"/>
      <c r="L6657" s="57"/>
      <c r="M6657" s="274"/>
      <c r="N6657" s="274"/>
      <c r="O6657" s="57"/>
    </row>
    <row r="6658" spans="1:15">
      <c r="A6658" s="57"/>
      <c r="B6658" s="278">
        <v>49662</v>
      </c>
      <c r="C6658" s="283">
        <f t="shared" si="102"/>
        <v>10260808185</v>
      </c>
      <c r="D6658" s="57"/>
      <c r="E6658" s="57"/>
      <c r="F6658" s="279">
        <v>722118073</v>
      </c>
      <c r="G6658" s="286">
        <v>907269906</v>
      </c>
      <c r="H6658" s="278">
        <v>47459</v>
      </c>
      <c r="I6658" s="278"/>
      <c r="K6658" s="57"/>
      <c r="L6658" s="57"/>
      <c r="M6658" s="274"/>
      <c r="N6658" s="274"/>
      <c r="O6658" s="57"/>
    </row>
    <row r="6659" spans="1:15">
      <c r="A6659" s="57"/>
      <c r="B6659" s="278">
        <v>49663</v>
      </c>
      <c r="C6659" s="283">
        <f t="shared" si="102"/>
        <v>10353631209</v>
      </c>
      <c r="D6659" s="57"/>
      <c r="E6659" s="57"/>
      <c r="F6659" s="279">
        <v>814941097</v>
      </c>
      <c r="G6659" s="286">
        <v>907325406</v>
      </c>
      <c r="H6659" s="278">
        <v>46139</v>
      </c>
      <c r="I6659" s="278"/>
      <c r="K6659" s="57"/>
      <c r="L6659" s="57"/>
      <c r="M6659" s="274"/>
      <c r="N6659" s="274"/>
      <c r="O6659" s="57"/>
    </row>
    <row r="6660" spans="1:15">
      <c r="A6660" s="57"/>
      <c r="B6660" s="278">
        <v>49664</v>
      </c>
      <c r="C6660" s="283">
        <f t="shared" si="102"/>
        <v>10484693665</v>
      </c>
      <c r="D6660" s="57"/>
      <c r="E6660" s="57"/>
      <c r="F6660" s="279">
        <v>946003553</v>
      </c>
      <c r="G6660" s="286">
        <v>907608662</v>
      </c>
      <c r="H6660" s="278">
        <v>46506</v>
      </c>
      <c r="I6660" s="278"/>
      <c r="K6660" s="57"/>
      <c r="L6660" s="57"/>
      <c r="M6660" s="274"/>
      <c r="N6660" s="274"/>
      <c r="O6660" s="57"/>
    </row>
    <row r="6661" spans="1:15">
      <c r="A6661" s="57"/>
      <c r="B6661" s="278">
        <v>49665</v>
      </c>
      <c r="C6661" s="283">
        <f t="shared" si="102"/>
        <v>9680741066</v>
      </c>
      <c r="D6661" s="57"/>
      <c r="E6661" s="57"/>
      <c r="F6661" s="279">
        <v>142050954</v>
      </c>
      <c r="G6661" s="286">
        <v>907876846</v>
      </c>
      <c r="H6661" s="278">
        <v>44330</v>
      </c>
      <c r="I6661" s="278"/>
      <c r="K6661" s="57"/>
      <c r="L6661" s="57"/>
      <c r="M6661" s="274"/>
      <c r="N6661" s="274"/>
      <c r="O6661" s="57"/>
    </row>
    <row r="6662" spans="1:15">
      <c r="A6662" s="57"/>
      <c r="B6662" s="278">
        <v>49666</v>
      </c>
      <c r="C6662" s="283">
        <f t="shared" si="102"/>
        <v>10431259015</v>
      </c>
      <c r="D6662" s="57"/>
      <c r="E6662" s="57"/>
      <c r="F6662" s="279">
        <v>892568903</v>
      </c>
      <c r="G6662" s="286">
        <v>907954934</v>
      </c>
      <c r="H6662" s="278">
        <v>50164</v>
      </c>
      <c r="I6662" s="278"/>
      <c r="K6662" s="57"/>
      <c r="L6662" s="57"/>
      <c r="M6662" s="274"/>
      <c r="N6662" s="274"/>
      <c r="O6662" s="57"/>
    </row>
    <row r="6663" spans="1:15">
      <c r="A6663" s="57"/>
      <c r="B6663" s="278">
        <v>49667</v>
      </c>
      <c r="C6663" s="283">
        <f t="shared" si="102"/>
        <v>9904180329</v>
      </c>
      <c r="D6663" s="57"/>
      <c r="E6663" s="57"/>
      <c r="F6663" s="279">
        <v>365490217</v>
      </c>
      <c r="G6663" s="286">
        <v>908030415</v>
      </c>
      <c r="H6663" s="278">
        <v>49986</v>
      </c>
      <c r="I6663" s="278"/>
      <c r="K6663" s="57"/>
      <c r="L6663" s="57"/>
      <c r="M6663" s="274"/>
      <c r="N6663" s="274"/>
      <c r="O6663" s="57"/>
    </row>
    <row r="6664" spans="1:15">
      <c r="A6664" s="57"/>
      <c r="B6664" s="278">
        <v>49668</v>
      </c>
      <c r="C6664" s="283">
        <f t="shared" si="102"/>
        <v>9921646091</v>
      </c>
      <c r="D6664" s="57"/>
      <c r="E6664" s="57"/>
      <c r="F6664" s="279">
        <v>382955979</v>
      </c>
      <c r="G6664" s="286">
        <v>908112179</v>
      </c>
      <c r="H6664" s="278">
        <v>50285</v>
      </c>
      <c r="I6664" s="278"/>
      <c r="K6664" s="57"/>
      <c r="L6664" s="57"/>
      <c r="M6664" s="274"/>
      <c r="N6664" s="274"/>
      <c r="O6664" s="57"/>
    </row>
    <row r="6665" spans="1:15">
      <c r="A6665" s="57"/>
      <c r="B6665" s="278">
        <v>49669</v>
      </c>
      <c r="C6665" s="283">
        <f t="shared" si="102"/>
        <v>9646583168</v>
      </c>
      <c r="D6665" s="57"/>
      <c r="E6665" s="57"/>
      <c r="F6665" s="279">
        <v>107893056</v>
      </c>
      <c r="G6665" s="286">
        <v>908157577</v>
      </c>
      <c r="H6665" s="278">
        <v>46319</v>
      </c>
      <c r="I6665" s="278"/>
      <c r="K6665" s="57"/>
      <c r="L6665" s="57"/>
      <c r="M6665" s="274"/>
      <c r="N6665" s="274"/>
      <c r="O6665" s="57"/>
    </row>
    <row r="6666" spans="1:15">
      <c r="A6666" s="57"/>
      <c r="B6666" s="278">
        <v>49670</v>
      </c>
      <c r="C6666" s="283">
        <f t="shared" si="102"/>
        <v>9787045868</v>
      </c>
      <c r="D6666" s="57"/>
      <c r="E6666" s="57"/>
      <c r="F6666" s="279">
        <v>248355756</v>
      </c>
      <c r="G6666" s="286">
        <v>908240561</v>
      </c>
      <c r="H6666" s="278">
        <v>48013</v>
      </c>
      <c r="I6666" s="278"/>
      <c r="K6666" s="57"/>
      <c r="L6666" s="57"/>
      <c r="M6666" s="274"/>
      <c r="N6666" s="274"/>
      <c r="O6666" s="57"/>
    </row>
    <row r="6667" spans="1:15">
      <c r="A6667" s="57"/>
      <c r="B6667" s="278">
        <v>49671</v>
      </c>
      <c r="C6667" s="283">
        <f t="shared" si="102"/>
        <v>10398499059</v>
      </c>
      <c r="D6667" s="57"/>
      <c r="E6667" s="57"/>
      <c r="F6667" s="279">
        <v>859808947</v>
      </c>
      <c r="G6667" s="286">
        <v>908262025</v>
      </c>
      <c r="H6667" s="278">
        <v>44717</v>
      </c>
      <c r="I6667" s="278"/>
      <c r="K6667" s="57"/>
      <c r="L6667" s="57"/>
      <c r="M6667" s="274"/>
      <c r="N6667" s="274"/>
      <c r="O6667" s="57"/>
    </row>
    <row r="6668" spans="1:15">
      <c r="A6668" s="57"/>
      <c r="B6668" s="278">
        <v>49672</v>
      </c>
      <c r="C6668" s="283">
        <f t="shared" si="102"/>
        <v>10174319471</v>
      </c>
      <c r="D6668" s="57"/>
      <c r="E6668" s="57"/>
      <c r="F6668" s="279">
        <v>635629359</v>
      </c>
      <c r="G6668" s="286">
        <v>908303630</v>
      </c>
      <c r="H6668" s="278">
        <v>50123</v>
      </c>
      <c r="I6668" s="278"/>
      <c r="K6668" s="57"/>
      <c r="L6668" s="57"/>
      <c r="M6668" s="274"/>
      <c r="N6668" s="274"/>
      <c r="O6668" s="57"/>
    </row>
    <row r="6669" spans="1:15">
      <c r="A6669" s="57"/>
      <c r="B6669" s="278">
        <v>49673</v>
      </c>
      <c r="C6669" s="283">
        <f t="shared" si="102"/>
        <v>10225151973</v>
      </c>
      <c r="D6669" s="57"/>
      <c r="E6669" s="57"/>
      <c r="F6669" s="279">
        <v>686461861</v>
      </c>
      <c r="G6669" s="286">
        <v>908327986</v>
      </c>
      <c r="H6669" s="278">
        <v>44435</v>
      </c>
      <c r="I6669" s="278"/>
      <c r="K6669" s="57"/>
      <c r="L6669" s="57"/>
      <c r="M6669" s="274"/>
      <c r="N6669" s="274"/>
      <c r="O6669" s="57"/>
    </row>
    <row r="6670" spans="1:15">
      <c r="A6670" s="57"/>
      <c r="B6670" s="278">
        <v>49674</v>
      </c>
      <c r="C6670" s="283">
        <f t="shared" si="102"/>
        <v>9912812165</v>
      </c>
      <c r="D6670" s="57"/>
      <c r="E6670" s="57"/>
      <c r="F6670" s="279">
        <v>374122053</v>
      </c>
      <c r="G6670" s="286">
        <v>908504052</v>
      </c>
      <c r="H6670" s="278">
        <v>46697</v>
      </c>
      <c r="I6670" s="278"/>
      <c r="K6670" s="57"/>
      <c r="L6670" s="57"/>
      <c r="M6670" s="274"/>
      <c r="N6670" s="274"/>
      <c r="O6670" s="57"/>
    </row>
    <row r="6671" spans="1:15">
      <c r="A6671" s="57"/>
      <c r="B6671" s="278">
        <v>49675</v>
      </c>
      <c r="C6671" s="283">
        <f t="shared" si="102"/>
        <v>10056124764</v>
      </c>
      <c r="D6671" s="57"/>
      <c r="E6671" s="57"/>
      <c r="F6671" s="279">
        <v>517434652</v>
      </c>
      <c r="G6671" s="286">
        <v>908543599</v>
      </c>
      <c r="H6671" s="278">
        <v>49081</v>
      </c>
      <c r="I6671" s="278"/>
      <c r="K6671" s="57"/>
      <c r="L6671" s="57"/>
      <c r="M6671" s="274"/>
      <c r="N6671" s="274"/>
      <c r="O6671" s="57"/>
    </row>
    <row r="6672" spans="1:15">
      <c r="A6672" s="57"/>
      <c r="B6672" s="278">
        <v>49676</v>
      </c>
      <c r="C6672" s="283">
        <f t="shared" si="102"/>
        <v>10141677425</v>
      </c>
      <c r="D6672" s="57"/>
      <c r="E6672" s="57"/>
      <c r="F6672" s="279">
        <v>602987313</v>
      </c>
      <c r="G6672" s="286">
        <v>908558687</v>
      </c>
      <c r="H6672" s="278">
        <v>50097</v>
      </c>
      <c r="I6672" s="278"/>
      <c r="K6672" s="57"/>
      <c r="L6672" s="57"/>
      <c r="M6672" s="274"/>
      <c r="N6672" s="274"/>
      <c r="O6672" s="57"/>
    </row>
    <row r="6673" spans="1:15">
      <c r="A6673" s="57"/>
      <c r="B6673" s="278">
        <v>49677</v>
      </c>
      <c r="C6673" s="283">
        <f t="shared" si="102"/>
        <v>9747833190</v>
      </c>
      <c r="D6673" s="57"/>
      <c r="E6673" s="57"/>
      <c r="F6673" s="279">
        <v>209143078</v>
      </c>
      <c r="G6673" s="286">
        <v>908641278</v>
      </c>
      <c r="H6673" s="278">
        <v>47328</v>
      </c>
      <c r="I6673" s="278"/>
      <c r="K6673" s="57"/>
      <c r="L6673" s="57"/>
      <c r="M6673" s="274"/>
      <c r="N6673" s="274"/>
      <c r="O6673" s="57"/>
    </row>
    <row r="6674" spans="1:15">
      <c r="A6674" s="57"/>
      <c r="B6674" s="278">
        <v>49678</v>
      </c>
      <c r="C6674" s="283">
        <f t="shared" si="102"/>
        <v>10107605106</v>
      </c>
      <c r="D6674" s="57"/>
      <c r="E6674" s="57"/>
      <c r="F6674" s="279">
        <v>568914994</v>
      </c>
      <c r="G6674" s="286">
        <v>908756452</v>
      </c>
      <c r="H6674" s="278">
        <v>49061</v>
      </c>
      <c r="I6674" s="278"/>
      <c r="K6674" s="57"/>
      <c r="L6674" s="57"/>
      <c r="M6674" s="274"/>
      <c r="N6674" s="274"/>
      <c r="O6674" s="57"/>
    </row>
    <row r="6675" spans="1:15">
      <c r="A6675" s="57"/>
      <c r="B6675" s="278">
        <v>49679</v>
      </c>
      <c r="C6675" s="283">
        <f t="shared" si="102"/>
        <v>10024231701</v>
      </c>
      <c r="D6675" s="57"/>
      <c r="E6675" s="57"/>
      <c r="F6675" s="279">
        <v>485541589</v>
      </c>
      <c r="G6675" s="286">
        <v>908838739</v>
      </c>
      <c r="H6675" s="278">
        <v>47976</v>
      </c>
      <c r="I6675" s="278"/>
      <c r="K6675" s="57"/>
      <c r="L6675" s="57"/>
      <c r="M6675" s="274"/>
      <c r="N6675" s="274"/>
      <c r="O6675" s="57"/>
    </row>
    <row r="6676" spans="1:15">
      <c r="A6676" s="57"/>
      <c r="B6676" s="278">
        <v>49680</v>
      </c>
      <c r="C6676" s="283">
        <f t="shared" si="102"/>
        <v>9987452367</v>
      </c>
      <c r="D6676" s="57"/>
      <c r="E6676" s="57"/>
      <c r="F6676" s="279">
        <v>448762255</v>
      </c>
      <c r="G6676" s="286">
        <v>908915593</v>
      </c>
      <c r="H6676" s="278">
        <v>46376</v>
      </c>
      <c r="I6676" s="278"/>
      <c r="K6676" s="57"/>
      <c r="L6676" s="57"/>
      <c r="M6676" s="274"/>
      <c r="N6676" s="274"/>
      <c r="O6676" s="57"/>
    </row>
    <row r="6677" spans="1:15">
      <c r="A6677" s="57"/>
      <c r="B6677" s="278">
        <v>49681</v>
      </c>
      <c r="C6677" s="283">
        <f t="shared" si="102"/>
        <v>10348884451</v>
      </c>
      <c r="D6677" s="57"/>
      <c r="E6677" s="57"/>
      <c r="F6677" s="279">
        <v>810194339</v>
      </c>
      <c r="G6677" s="286">
        <v>909059952</v>
      </c>
      <c r="H6677" s="278">
        <v>43094</v>
      </c>
      <c r="I6677" s="278"/>
      <c r="K6677" s="57"/>
      <c r="L6677" s="57"/>
      <c r="M6677" s="274"/>
      <c r="N6677" s="274"/>
      <c r="O6677" s="57"/>
    </row>
    <row r="6678" spans="1:15">
      <c r="A6678" s="57"/>
      <c r="B6678" s="278">
        <v>49682</v>
      </c>
      <c r="C6678" s="283">
        <f t="shared" si="102"/>
        <v>9903018109</v>
      </c>
      <c r="D6678" s="57"/>
      <c r="E6678" s="57"/>
      <c r="F6678" s="279">
        <v>364327997</v>
      </c>
      <c r="G6678" s="286">
        <v>909695460</v>
      </c>
      <c r="H6678" s="278">
        <v>48951</v>
      </c>
      <c r="I6678" s="278"/>
      <c r="K6678" s="57"/>
      <c r="L6678" s="57"/>
      <c r="M6678" s="274"/>
      <c r="N6678" s="274"/>
      <c r="O6678" s="57"/>
    </row>
    <row r="6679" spans="1:15">
      <c r="A6679" s="57"/>
      <c r="B6679" s="278">
        <v>49683</v>
      </c>
      <c r="C6679" s="283">
        <f t="shared" si="102"/>
        <v>10333496560</v>
      </c>
      <c r="D6679" s="57"/>
      <c r="E6679" s="57"/>
      <c r="F6679" s="279">
        <v>794806448</v>
      </c>
      <c r="G6679" s="286">
        <v>909781311</v>
      </c>
      <c r="H6679" s="278">
        <v>46564</v>
      </c>
      <c r="I6679" s="278"/>
      <c r="K6679" s="57"/>
      <c r="L6679" s="57"/>
      <c r="M6679" s="274"/>
      <c r="N6679" s="274"/>
      <c r="O6679" s="57"/>
    </row>
    <row r="6680" spans="1:15">
      <c r="A6680" s="57"/>
      <c r="B6680" s="278">
        <v>49684</v>
      </c>
      <c r="C6680" s="283">
        <f t="shared" si="102"/>
        <v>9993797191</v>
      </c>
      <c r="D6680" s="57"/>
      <c r="E6680" s="57"/>
      <c r="F6680" s="279">
        <v>455107079</v>
      </c>
      <c r="G6680" s="286">
        <v>909985604</v>
      </c>
      <c r="H6680" s="278">
        <v>46930</v>
      </c>
      <c r="I6680" s="278"/>
      <c r="K6680" s="57"/>
      <c r="L6680" s="57"/>
      <c r="M6680" s="274"/>
      <c r="N6680" s="274"/>
      <c r="O6680" s="57"/>
    </row>
    <row r="6681" spans="1:15">
      <c r="A6681" s="57"/>
      <c r="B6681" s="278">
        <v>49685</v>
      </c>
      <c r="C6681" s="283">
        <f t="shared" si="102"/>
        <v>10333805645</v>
      </c>
      <c r="D6681" s="57"/>
      <c r="E6681" s="57"/>
      <c r="F6681" s="279">
        <v>795115533</v>
      </c>
      <c r="G6681" s="286">
        <v>910041370</v>
      </c>
      <c r="H6681" s="278">
        <v>47637</v>
      </c>
      <c r="I6681" s="278"/>
      <c r="K6681" s="57"/>
      <c r="L6681" s="57"/>
      <c r="M6681" s="274"/>
      <c r="N6681" s="274"/>
      <c r="O6681" s="57"/>
    </row>
    <row r="6682" spans="1:15">
      <c r="A6682" s="57"/>
      <c r="B6682" s="278">
        <v>49686</v>
      </c>
      <c r="C6682" s="283">
        <f t="shared" si="102"/>
        <v>10227628283</v>
      </c>
      <c r="D6682" s="57"/>
      <c r="E6682" s="57"/>
      <c r="F6682" s="279">
        <v>688938171</v>
      </c>
      <c r="G6682" s="286">
        <v>910234770</v>
      </c>
      <c r="H6682" s="278">
        <v>50012</v>
      </c>
      <c r="I6682" s="278"/>
      <c r="K6682" s="57"/>
      <c r="L6682" s="57"/>
      <c r="M6682" s="274"/>
      <c r="N6682" s="274"/>
      <c r="O6682" s="57"/>
    </row>
    <row r="6683" spans="1:15">
      <c r="A6683" s="57"/>
      <c r="B6683" s="278">
        <v>49687</v>
      </c>
      <c r="C6683" s="283">
        <f t="shared" si="102"/>
        <v>10326111248</v>
      </c>
      <c r="D6683" s="57"/>
      <c r="E6683" s="57"/>
      <c r="F6683" s="279">
        <v>787421136</v>
      </c>
      <c r="G6683" s="286">
        <v>910280300</v>
      </c>
      <c r="H6683" s="278">
        <v>46022</v>
      </c>
      <c r="I6683" s="278"/>
      <c r="K6683" s="57"/>
      <c r="L6683" s="57"/>
      <c r="M6683" s="274"/>
      <c r="N6683" s="274"/>
      <c r="O6683" s="57"/>
    </row>
    <row r="6684" spans="1:15">
      <c r="A6684" s="57"/>
      <c r="B6684" s="278">
        <v>49688</v>
      </c>
      <c r="C6684" s="283">
        <f t="shared" si="102"/>
        <v>10265447755</v>
      </c>
      <c r="D6684" s="57"/>
      <c r="E6684" s="57"/>
      <c r="F6684" s="279">
        <v>726757643</v>
      </c>
      <c r="G6684" s="286">
        <v>910341658</v>
      </c>
      <c r="H6684" s="278">
        <v>50232</v>
      </c>
      <c r="I6684" s="278"/>
      <c r="K6684" s="57"/>
      <c r="L6684" s="57"/>
      <c r="M6684" s="274"/>
      <c r="N6684" s="274"/>
      <c r="O6684" s="57"/>
    </row>
    <row r="6685" spans="1:15">
      <c r="A6685" s="57"/>
      <c r="B6685" s="278">
        <v>49689</v>
      </c>
      <c r="C6685" s="283">
        <f t="shared" si="102"/>
        <v>10056135156</v>
      </c>
      <c r="D6685" s="57"/>
      <c r="E6685" s="57"/>
      <c r="F6685" s="279">
        <v>517445044</v>
      </c>
      <c r="G6685" s="286">
        <v>910354243</v>
      </c>
      <c r="H6685" s="278">
        <v>46445</v>
      </c>
      <c r="I6685" s="278"/>
      <c r="K6685" s="57"/>
      <c r="L6685" s="57"/>
      <c r="M6685" s="274"/>
      <c r="N6685" s="274"/>
      <c r="O6685" s="57"/>
    </row>
    <row r="6686" spans="1:15">
      <c r="A6686" s="57"/>
      <c r="B6686" s="278">
        <v>49690</v>
      </c>
      <c r="C6686" s="283">
        <f t="shared" si="102"/>
        <v>9938241777</v>
      </c>
      <c r="D6686" s="57"/>
      <c r="E6686" s="57"/>
      <c r="F6686" s="279">
        <v>399551665</v>
      </c>
      <c r="G6686" s="286">
        <v>910592936</v>
      </c>
      <c r="H6686" s="278">
        <v>46308</v>
      </c>
      <c r="I6686" s="278"/>
      <c r="K6686" s="57"/>
      <c r="L6686" s="57"/>
      <c r="M6686" s="274"/>
      <c r="N6686" s="274"/>
      <c r="O6686" s="57"/>
    </row>
    <row r="6687" spans="1:15">
      <c r="A6687" s="57"/>
      <c r="B6687" s="278">
        <v>49691</v>
      </c>
      <c r="C6687" s="283">
        <f t="shared" si="102"/>
        <v>9648465477</v>
      </c>
      <c r="D6687" s="57"/>
      <c r="E6687" s="57"/>
      <c r="F6687" s="279">
        <v>109775365</v>
      </c>
      <c r="G6687" s="286">
        <v>910625760</v>
      </c>
      <c r="H6687" s="278">
        <v>49714</v>
      </c>
      <c r="I6687" s="278"/>
      <c r="K6687" s="57"/>
      <c r="L6687" s="57"/>
      <c r="M6687" s="274"/>
      <c r="N6687" s="274"/>
      <c r="O6687" s="57"/>
    </row>
    <row r="6688" spans="1:15">
      <c r="A6688" s="57"/>
      <c r="B6688" s="278">
        <v>49692</v>
      </c>
      <c r="C6688" s="283">
        <f t="shared" ref="C6688:C6751" si="103">F6688+(F$88*28679+98765)+(G$88*6587+87654)+(E$88*9537+76543)+(J$88*5713+4528)</f>
        <v>9757397067</v>
      </c>
      <c r="D6688" s="57"/>
      <c r="E6688" s="57"/>
      <c r="F6688" s="279">
        <v>218706955</v>
      </c>
      <c r="G6688" s="286">
        <v>910964984</v>
      </c>
      <c r="H6688" s="278">
        <v>43234</v>
      </c>
      <c r="I6688" s="278"/>
      <c r="K6688" s="57"/>
      <c r="L6688" s="57"/>
      <c r="M6688" s="274"/>
      <c r="N6688" s="274"/>
      <c r="O6688" s="57"/>
    </row>
    <row r="6689" spans="1:15">
      <c r="A6689" s="57"/>
      <c r="B6689" s="278">
        <v>49693</v>
      </c>
      <c r="C6689" s="283">
        <f t="shared" si="103"/>
        <v>9759101423</v>
      </c>
      <c r="D6689" s="57"/>
      <c r="E6689" s="57"/>
      <c r="F6689" s="279">
        <v>220411311</v>
      </c>
      <c r="G6689" s="286">
        <v>911540380</v>
      </c>
      <c r="H6689" s="278">
        <v>48588</v>
      </c>
      <c r="I6689" s="278"/>
      <c r="K6689" s="57"/>
      <c r="L6689" s="57"/>
      <c r="M6689" s="274"/>
      <c r="N6689" s="274"/>
      <c r="O6689" s="57"/>
    </row>
    <row r="6690" spans="1:15">
      <c r="A6690" s="57"/>
      <c r="B6690" s="278">
        <v>49694</v>
      </c>
      <c r="C6690" s="283">
        <f t="shared" si="103"/>
        <v>10107374629</v>
      </c>
      <c r="D6690" s="57"/>
      <c r="E6690" s="57"/>
      <c r="F6690" s="279">
        <v>568684517</v>
      </c>
      <c r="G6690" s="286">
        <v>911773887</v>
      </c>
      <c r="H6690" s="278">
        <v>43811</v>
      </c>
      <c r="I6690" s="278"/>
      <c r="K6690" s="57"/>
      <c r="L6690" s="57"/>
      <c r="M6690" s="274"/>
      <c r="N6690" s="274"/>
      <c r="O6690" s="57"/>
    </row>
    <row r="6691" spans="1:15">
      <c r="A6691" s="57"/>
      <c r="B6691" s="278">
        <v>49695</v>
      </c>
      <c r="C6691" s="283">
        <f t="shared" si="103"/>
        <v>9861906157</v>
      </c>
      <c r="D6691" s="57"/>
      <c r="E6691" s="57"/>
      <c r="F6691" s="279">
        <v>323216045</v>
      </c>
      <c r="G6691" s="286">
        <v>911785680</v>
      </c>
      <c r="H6691" s="278">
        <v>46815</v>
      </c>
      <c r="I6691" s="278"/>
      <c r="K6691" s="57"/>
      <c r="L6691" s="57"/>
      <c r="M6691" s="274"/>
      <c r="N6691" s="274"/>
      <c r="O6691" s="57"/>
    </row>
    <row r="6692" spans="1:15">
      <c r="A6692" s="57"/>
      <c r="B6692" s="278">
        <v>49696</v>
      </c>
      <c r="C6692" s="283">
        <f t="shared" si="103"/>
        <v>9772794451</v>
      </c>
      <c r="D6692" s="57"/>
      <c r="E6692" s="57"/>
      <c r="F6692" s="279">
        <v>234104339</v>
      </c>
      <c r="G6692" s="286">
        <v>912221659</v>
      </c>
      <c r="H6692" s="278">
        <v>47475</v>
      </c>
      <c r="I6692" s="278"/>
      <c r="K6692" s="57"/>
      <c r="L6692" s="57"/>
      <c r="M6692" s="274"/>
      <c r="N6692" s="274"/>
      <c r="O6692" s="57"/>
    </row>
    <row r="6693" spans="1:15">
      <c r="A6693" s="57"/>
      <c r="B6693" s="278">
        <v>49697</v>
      </c>
      <c r="C6693" s="283">
        <f t="shared" si="103"/>
        <v>10202363674</v>
      </c>
      <c r="D6693" s="57"/>
      <c r="E6693" s="57"/>
      <c r="F6693" s="279">
        <v>663673562</v>
      </c>
      <c r="G6693" s="286">
        <v>912390347</v>
      </c>
      <c r="H6693" s="278">
        <v>47606</v>
      </c>
      <c r="I6693" s="278"/>
      <c r="K6693" s="57"/>
      <c r="L6693" s="57"/>
      <c r="M6693" s="274"/>
      <c r="N6693" s="274"/>
      <c r="O6693" s="57"/>
    </row>
    <row r="6694" spans="1:15">
      <c r="A6694" s="57"/>
      <c r="B6694" s="278">
        <v>49698</v>
      </c>
      <c r="C6694" s="283">
        <f t="shared" si="103"/>
        <v>10034011359</v>
      </c>
      <c r="D6694" s="57"/>
      <c r="E6694" s="57"/>
      <c r="F6694" s="279">
        <v>495321247</v>
      </c>
      <c r="G6694" s="286">
        <v>912406553</v>
      </c>
      <c r="H6694" s="278">
        <v>46611</v>
      </c>
      <c r="I6694" s="278"/>
      <c r="K6694" s="57"/>
      <c r="L6694" s="57"/>
      <c r="M6694" s="274"/>
      <c r="N6694" s="274"/>
      <c r="O6694" s="57"/>
    </row>
    <row r="6695" spans="1:15">
      <c r="A6695" s="57"/>
      <c r="B6695" s="278">
        <v>49699</v>
      </c>
      <c r="C6695" s="283">
        <f t="shared" si="103"/>
        <v>9962601392</v>
      </c>
      <c r="D6695" s="57"/>
      <c r="E6695" s="57"/>
      <c r="F6695" s="279">
        <v>423911280</v>
      </c>
      <c r="G6695" s="286">
        <v>912465375</v>
      </c>
      <c r="H6695" s="278">
        <v>46098</v>
      </c>
      <c r="I6695" s="278"/>
      <c r="K6695" s="57"/>
      <c r="L6695" s="57"/>
      <c r="M6695" s="274"/>
      <c r="N6695" s="274"/>
      <c r="O6695" s="57"/>
    </row>
    <row r="6696" spans="1:15">
      <c r="A6696" s="57"/>
      <c r="B6696" s="278">
        <v>49700</v>
      </c>
      <c r="C6696" s="283">
        <f t="shared" si="103"/>
        <v>9860865501</v>
      </c>
      <c r="D6696" s="57"/>
      <c r="E6696" s="57"/>
      <c r="F6696" s="279">
        <v>322175389</v>
      </c>
      <c r="G6696" s="286">
        <v>912744172</v>
      </c>
      <c r="H6696" s="278">
        <v>47186</v>
      </c>
      <c r="I6696" s="278"/>
      <c r="K6696" s="57"/>
      <c r="L6696" s="57"/>
      <c r="M6696" s="274"/>
      <c r="N6696" s="274"/>
      <c r="O6696" s="57"/>
    </row>
    <row r="6697" spans="1:15">
      <c r="A6697" s="57"/>
      <c r="B6697" s="278">
        <v>49701</v>
      </c>
      <c r="C6697" s="283">
        <f t="shared" si="103"/>
        <v>9849025129</v>
      </c>
      <c r="D6697" s="57"/>
      <c r="E6697" s="57"/>
      <c r="F6697" s="279">
        <v>310335017</v>
      </c>
      <c r="G6697" s="286">
        <v>912823618</v>
      </c>
      <c r="H6697" s="278">
        <v>44437</v>
      </c>
      <c r="I6697" s="278"/>
      <c r="K6697" s="57"/>
      <c r="L6697" s="57"/>
      <c r="M6697" s="274"/>
      <c r="N6697" s="274"/>
      <c r="O6697" s="57"/>
    </row>
    <row r="6698" spans="1:15">
      <c r="A6698" s="57"/>
      <c r="B6698" s="278">
        <v>49702</v>
      </c>
      <c r="C6698" s="283">
        <f t="shared" si="103"/>
        <v>10202922833</v>
      </c>
      <c r="D6698" s="57"/>
      <c r="E6698" s="57"/>
      <c r="F6698" s="279">
        <v>664232721</v>
      </c>
      <c r="G6698" s="286">
        <v>912841251</v>
      </c>
      <c r="H6698" s="278">
        <v>48591</v>
      </c>
      <c r="I6698" s="278"/>
      <c r="K6698" s="57"/>
      <c r="L6698" s="57"/>
      <c r="M6698" s="274"/>
      <c r="N6698" s="274"/>
      <c r="O6698" s="57"/>
    </row>
    <row r="6699" spans="1:15">
      <c r="A6699" s="57"/>
      <c r="B6699" s="278">
        <v>49703</v>
      </c>
      <c r="C6699" s="283">
        <f t="shared" si="103"/>
        <v>10370829902</v>
      </c>
      <c r="D6699" s="57"/>
      <c r="E6699" s="57"/>
      <c r="F6699" s="279">
        <v>832139790</v>
      </c>
      <c r="G6699" s="286">
        <v>912847639</v>
      </c>
      <c r="H6699" s="278">
        <v>49621</v>
      </c>
      <c r="I6699" s="278"/>
      <c r="K6699" s="57"/>
      <c r="L6699" s="57"/>
      <c r="M6699" s="274"/>
      <c r="N6699" s="274"/>
      <c r="O6699" s="57"/>
    </row>
    <row r="6700" spans="1:15">
      <c r="A6700" s="57"/>
      <c r="B6700" s="278">
        <v>49704</v>
      </c>
      <c r="C6700" s="283">
        <f t="shared" si="103"/>
        <v>10052024122</v>
      </c>
      <c r="D6700" s="57"/>
      <c r="E6700" s="57"/>
      <c r="F6700" s="279">
        <v>513334010</v>
      </c>
      <c r="G6700" s="286">
        <v>913203599</v>
      </c>
      <c r="H6700" s="278">
        <v>47679</v>
      </c>
      <c r="I6700" s="278"/>
      <c r="K6700" s="57"/>
      <c r="L6700" s="57"/>
      <c r="M6700" s="274"/>
      <c r="N6700" s="274"/>
      <c r="O6700" s="57"/>
    </row>
    <row r="6701" spans="1:15">
      <c r="A6701" s="57"/>
      <c r="B6701" s="278">
        <v>49705</v>
      </c>
      <c r="C6701" s="283">
        <f t="shared" si="103"/>
        <v>9828238940</v>
      </c>
      <c r="D6701" s="57"/>
      <c r="E6701" s="57"/>
      <c r="F6701" s="279">
        <v>289548828</v>
      </c>
      <c r="G6701" s="286">
        <v>913250189</v>
      </c>
      <c r="H6701" s="278">
        <v>48550</v>
      </c>
      <c r="I6701" s="278"/>
      <c r="K6701" s="57"/>
      <c r="L6701" s="57"/>
      <c r="M6701" s="274"/>
      <c r="N6701" s="274"/>
      <c r="O6701" s="57"/>
    </row>
    <row r="6702" spans="1:15">
      <c r="A6702" s="57"/>
      <c r="B6702" s="278">
        <v>49706</v>
      </c>
      <c r="C6702" s="283">
        <f t="shared" si="103"/>
        <v>9905136370</v>
      </c>
      <c r="D6702" s="57"/>
      <c r="E6702" s="57"/>
      <c r="F6702" s="279">
        <v>366446258</v>
      </c>
      <c r="G6702" s="286">
        <v>913258752</v>
      </c>
      <c r="H6702" s="278">
        <v>50002</v>
      </c>
      <c r="I6702" s="278"/>
      <c r="K6702" s="57"/>
      <c r="L6702" s="57"/>
      <c r="M6702" s="274"/>
      <c r="N6702" s="274"/>
      <c r="O6702" s="57"/>
    </row>
    <row r="6703" spans="1:15">
      <c r="A6703" s="57"/>
      <c r="B6703" s="278">
        <v>49707</v>
      </c>
      <c r="C6703" s="283">
        <f t="shared" si="103"/>
        <v>10119395417</v>
      </c>
      <c r="D6703" s="57"/>
      <c r="E6703" s="57"/>
      <c r="F6703" s="279">
        <v>580705305</v>
      </c>
      <c r="G6703" s="286">
        <v>913291032</v>
      </c>
      <c r="H6703" s="278">
        <v>48188</v>
      </c>
      <c r="I6703" s="278"/>
      <c r="K6703" s="57"/>
      <c r="L6703" s="57"/>
      <c r="M6703" s="274"/>
      <c r="N6703" s="274"/>
      <c r="O6703" s="57"/>
    </row>
    <row r="6704" spans="1:15">
      <c r="A6704" s="57"/>
      <c r="B6704" s="278">
        <v>49708</v>
      </c>
      <c r="C6704" s="283">
        <f t="shared" si="103"/>
        <v>9671027668</v>
      </c>
      <c r="D6704" s="57"/>
      <c r="E6704" s="57"/>
      <c r="F6704" s="279">
        <v>132337556</v>
      </c>
      <c r="G6704" s="286">
        <v>913333254</v>
      </c>
      <c r="H6704" s="278">
        <v>48475</v>
      </c>
      <c r="I6704" s="278"/>
      <c r="K6704" s="57"/>
      <c r="L6704" s="57"/>
      <c r="M6704" s="274"/>
      <c r="N6704" s="274"/>
      <c r="O6704" s="57"/>
    </row>
    <row r="6705" spans="1:15">
      <c r="A6705" s="57"/>
      <c r="B6705" s="278">
        <v>49709</v>
      </c>
      <c r="C6705" s="283">
        <f t="shared" si="103"/>
        <v>9835624134</v>
      </c>
      <c r="D6705" s="57"/>
      <c r="E6705" s="57"/>
      <c r="F6705" s="279">
        <v>296934022</v>
      </c>
      <c r="G6705" s="286">
        <v>913446352</v>
      </c>
      <c r="H6705" s="278">
        <v>48046</v>
      </c>
      <c r="I6705" s="278"/>
      <c r="K6705" s="57"/>
      <c r="L6705" s="57"/>
      <c r="M6705" s="274"/>
      <c r="N6705" s="274"/>
      <c r="O6705" s="57"/>
    </row>
    <row r="6706" spans="1:15">
      <c r="A6706" s="57"/>
      <c r="B6706" s="278">
        <v>49710</v>
      </c>
      <c r="C6706" s="283">
        <f t="shared" si="103"/>
        <v>10432816690</v>
      </c>
      <c r="D6706" s="57"/>
      <c r="E6706" s="57"/>
      <c r="F6706" s="279">
        <v>894126578</v>
      </c>
      <c r="G6706" s="286">
        <v>913465132</v>
      </c>
      <c r="H6706" s="278">
        <v>44809</v>
      </c>
      <c r="I6706" s="278"/>
      <c r="K6706" s="57"/>
      <c r="L6706" s="57"/>
      <c r="M6706" s="274"/>
      <c r="N6706" s="274"/>
      <c r="O6706" s="57"/>
    </row>
    <row r="6707" spans="1:15">
      <c r="A6707" s="57"/>
      <c r="B6707" s="278">
        <v>49711</v>
      </c>
      <c r="C6707" s="283">
        <f t="shared" si="103"/>
        <v>10251143301</v>
      </c>
      <c r="D6707" s="57"/>
      <c r="E6707" s="57"/>
      <c r="F6707" s="279">
        <v>712453189</v>
      </c>
      <c r="G6707" s="286">
        <v>913580169</v>
      </c>
      <c r="H6707" s="278">
        <v>45563</v>
      </c>
      <c r="I6707" s="278"/>
      <c r="K6707" s="57"/>
      <c r="L6707" s="57"/>
      <c r="M6707" s="274"/>
      <c r="N6707" s="274"/>
      <c r="O6707" s="57"/>
    </row>
    <row r="6708" spans="1:15">
      <c r="A6708" s="57"/>
      <c r="B6708" s="278">
        <v>49712</v>
      </c>
      <c r="C6708" s="283">
        <f t="shared" si="103"/>
        <v>9914914911</v>
      </c>
      <c r="D6708" s="57"/>
      <c r="E6708" s="57"/>
      <c r="F6708" s="279">
        <v>376224799</v>
      </c>
      <c r="G6708" s="286">
        <v>913675211</v>
      </c>
      <c r="H6708" s="278">
        <v>48074</v>
      </c>
      <c r="I6708" s="278"/>
      <c r="K6708" s="57"/>
      <c r="L6708" s="57"/>
      <c r="M6708" s="274"/>
      <c r="N6708" s="274"/>
      <c r="O6708" s="57"/>
    </row>
    <row r="6709" spans="1:15">
      <c r="A6709" s="57"/>
      <c r="B6709" s="278">
        <v>49713</v>
      </c>
      <c r="C6709" s="283">
        <f t="shared" si="103"/>
        <v>9722678695</v>
      </c>
      <c r="D6709" s="57"/>
      <c r="E6709" s="57"/>
      <c r="F6709" s="279">
        <v>183988583</v>
      </c>
      <c r="G6709" s="286">
        <v>913780637</v>
      </c>
      <c r="H6709" s="278">
        <v>46807</v>
      </c>
      <c r="I6709" s="278"/>
      <c r="K6709" s="57"/>
      <c r="L6709" s="57"/>
      <c r="M6709" s="274"/>
      <c r="N6709" s="274"/>
      <c r="O6709" s="57"/>
    </row>
    <row r="6710" spans="1:15">
      <c r="A6710" s="57"/>
      <c r="B6710" s="278">
        <v>49714</v>
      </c>
      <c r="C6710" s="283">
        <f t="shared" si="103"/>
        <v>10449315872</v>
      </c>
      <c r="D6710" s="57"/>
      <c r="E6710" s="57"/>
      <c r="F6710" s="279">
        <v>910625760</v>
      </c>
      <c r="G6710" s="286">
        <v>913798319</v>
      </c>
      <c r="H6710" s="278">
        <v>45875</v>
      </c>
      <c r="I6710" s="278"/>
      <c r="K6710" s="57"/>
      <c r="L6710" s="57"/>
      <c r="M6710" s="274"/>
      <c r="N6710" s="274"/>
      <c r="O6710" s="57"/>
    </row>
    <row r="6711" spans="1:15">
      <c r="A6711" s="57"/>
      <c r="B6711" s="278">
        <v>49715</v>
      </c>
      <c r="C6711" s="283">
        <f t="shared" si="103"/>
        <v>9698312687</v>
      </c>
      <c r="D6711" s="57"/>
      <c r="E6711" s="57"/>
      <c r="F6711" s="279">
        <v>159622575</v>
      </c>
      <c r="G6711" s="286">
        <v>913867527</v>
      </c>
      <c r="H6711" s="278">
        <v>47391</v>
      </c>
      <c r="I6711" s="278"/>
      <c r="K6711" s="57"/>
      <c r="L6711" s="57"/>
      <c r="M6711" s="274"/>
      <c r="N6711" s="274"/>
      <c r="O6711" s="57"/>
    </row>
    <row r="6712" spans="1:15">
      <c r="A6712" s="57"/>
      <c r="B6712" s="278">
        <v>49716</v>
      </c>
      <c r="C6712" s="283">
        <f t="shared" si="103"/>
        <v>10301366310</v>
      </c>
      <c r="D6712" s="57"/>
      <c r="E6712" s="57"/>
      <c r="F6712" s="279">
        <v>762676198</v>
      </c>
      <c r="G6712" s="286">
        <v>913942603</v>
      </c>
      <c r="H6712" s="278">
        <v>48083</v>
      </c>
      <c r="I6712" s="278"/>
      <c r="K6712" s="57"/>
      <c r="L6712" s="57"/>
      <c r="M6712" s="274"/>
      <c r="N6712" s="274"/>
      <c r="O6712" s="57"/>
    </row>
    <row r="6713" spans="1:15">
      <c r="A6713" s="57"/>
      <c r="B6713" s="278">
        <v>49717</v>
      </c>
      <c r="C6713" s="283">
        <f t="shared" si="103"/>
        <v>9699689612</v>
      </c>
      <c r="D6713" s="57"/>
      <c r="E6713" s="57"/>
      <c r="F6713" s="279">
        <v>160999500</v>
      </c>
      <c r="G6713" s="286">
        <v>914198144</v>
      </c>
      <c r="H6713" s="278">
        <v>47222</v>
      </c>
      <c r="I6713" s="278"/>
      <c r="K6713" s="57"/>
      <c r="L6713" s="57"/>
      <c r="M6713" s="274"/>
      <c r="N6713" s="274"/>
      <c r="O6713" s="57"/>
    </row>
    <row r="6714" spans="1:15">
      <c r="A6714" s="57"/>
      <c r="B6714" s="278">
        <v>49718</v>
      </c>
      <c r="C6714" s="283">
        <f t="shared" si="103"/>
        <v>10179599828</v>
      </c>
      <c r="D6714" s="57"/>
      <c r="E6714" s="57"/>
      <c r="F6714" s="279">
        <v>640909716</v>
      </c>
      <c r="G6714" s="286">
        <v>914280174</v>
      </c>
      <c r="H6714" s="278">
        <v>43363</v>
      </c>
      <c r="I6714" s="278"/>
      <c r="K6714" s="57"/>
      <c r="L6714" s="57"/>
      <c r="M6714" s="274"/>
      <c r="N6714" s="274"/>
      <c r="O6714" s="57"/>
    </row>
    <row r="6715" spans="1:15">
      <c r="A6715" s="57"/>
      <c r="B6715" s="278">
        <v>49719</v>
      </c>
      <c r="C6715" s="283">
        <f t="shared" si="103"/>
        <v>9744496645</v>
      </c>
      <c r="D6715" s="57"/>
      <c r="E6715" s="57"/>
      <c r="F6715" s="279">
        <v>205806533</v>
      </c>
      <c r="G6715" s="286">
        <v>914329815</v>
      </c>
      <c r="H6715" s="278">
        <v>50291</v>
      </c>
      <c r="I6715" s="278"/>
      <c r="K6715" s="57"/>
      <c r="L6715" s="57"/>
      <c r="M6715" s="274"/>
      <c r="N6715" s="274"/>
      <c r="O6715" s="57"/>
    </row>
    <row r="6716" spans="1:15">
      <c r="A6716" s="57"/>
      <c r="B6716" s="278">
        <v>49720</v>
      </c>
      <c r="C6716" s="283">
        <f t="shared" si="103"/>
        <v>9733064586</v>
      </c>
      <c r="D6716" s="57"/>
      <c r="E6716" s="57"/>
      <c r="F6716" s="279">
        <v>194374474</v>
      </c>
      <c r="G6716" s="286">
        <v>914428106</v>
      </c>
      <c r="H6716" s="278">
        <v>47630</v>
      </c>
      <c r="I6716" s="278"/>
      <c r="K6716" s="57"/>
      <c r="L6716" s="57"/>
      <c r="M6716" s="274"/>
      <c r="N6716" s="274"/>
      <c r="O6716" s="57"/>
    </row>
    <row r="6717" spans="1:15">
      <c r="A6717" s="57"/>
      <c r="B6717" s="278">
        <v>49721</v>
      </c>
      <c r="C6717" s="283">
        <f t="shared" si="103"/>
        <v>10397789445</v>
      </c>
      <c r="D6717" s="57"/>
      <c r="E6717" s="57"/>
      <c r="F6717" s="279">
        <v>859099333</v>
      </c>
      <c r="G6717" s="286">
        <v>914622364</v>
      </c>
      <c r="H6717" s="278">
        <v>46755</v>
      </c>
      <c r="I6717" s="278"/>
      <c r="K6717" s="57"/>
      <c r="L6717" s="57"/>
      <c r="M6717" s="274"/>
      <c r="N6717" s="274"/>
      <c r="O6717" s="57"/>
    </row>
    <row r="6718" spans="1:15">
      <c r="A6718" s="57"/>
      <c r="B6718" s="278">
        <v>49722</v>
      </c>
      <c r="C6718" s="283">
        <f t="shared" si="103"/>
        <v>10071176745</v>
      </c>
      <c r="D6718" s="57"/>
      <c r="E6718" s="57"/>
      <c r="F6718" s="279">
        <v>532486633</v>
      </c>
      <c r="G6718" s="286">
        <v>914626423</v>
      </c>
      <c r="H6718" s="278">
        <v>43159</v>
      </c>
      <c r="I6718" s="278"/>
      <c r="K6718" s="57"/>
      <c r="L6718" s="57"/>
      <c r="M6718" s="274"/>
      <c r="N6718" s="274"/>
      <c r="O6718" s="57"/>
    </row>
    <row r="6719" spans="1:15">
      <c r="A6719" s="57"/>
      <c r="B6719" s="278">
        <v>49723</v>
      </c>
      <c r="C6719" s="283">
        <f t="shared" si="103"/>
        <v>9895066025</v>
      </c>
      <c r="D6719" s="57"/>
      <c r="E6719" s="57"/>
      <c r="F6719" s="279">
        <v>356375913</v>
      </c>
      <c r="G6719" s="286">
        <v>914657410</v>
      </c>
      <c r="H6719" s="278">
        <v>50196</v>
      </c>
      <c r="I6719" s="278"/>
      <c r="K6719" s="57"/>
      <c r="L6719" s="57"/>
      <c r="M6719" s="274"/>
      <c r="N6719" s="274"/>
      <c r="O6719" s="57"/>
    </row>
    <row r="6720" spans="1:15">
      <c r="A6720" s="57"/>
      <c r="B6720" s="278">
        <v>49724</v>
      </c>
      <c r="C6720" s="283">
        <f t="shared" si="103"/>
        <v>10503333982</v>
      </c>
      <c r="D6720" s="57"/>
      <c r="E6720" s="57"/>
      <c r="F6720" s="279">
        <v>964643870</v>
      </c>
      <c r="G6720" s="286">
        <v>914664458</v>
      </c>
      <c r="H6720" s="278">
        <v>47117</v>
      </c>
      <c r="I6720" s="278"/>
      <c r="K6720" s="57"/>
      <c r="L6720" s="57"/>
      <c r="M6720" s="274"/>
      <c r="N6720" s="274"/>
      <c r="O6720" s="57"/>
    </row>
    <row r="6721" spans="1:15">
      <c r="A6721" s="57"/>
      <c r="B6721" s="278">
        <v>49725</v>
      </c>
      <c r="C6721" s="283">
        <f t="shared" si="103"/>
        <v>9726184006</v>
      </c>
      <c r="D6721" s="57"/>
      <c r="E6721" s="57"/>
      <c r="F6721" s="279">
        <v>187493894</v>
      </c>
      <c r="G6721" s="286">
        <v>914713055</v>
      </c>
      <c r="H6721" s="278">
        <v>43021</v>
      </c>
      <c r="I6721" s="278"/>
      <c r="K6721" s="57"/>
      <c r="L6721" s="57"/>
      <c r="M6721" s="274"/>
      <c r="N6721" s="274"/>
      <c r="O6721" s="57"/>
    </row>
    <row r="6722" spans="1:15">
      <c r="A6722" s="57"/>
      <c r="B6722" s="278">
        <v>49726</v>
      </c>
      <c r="C6722" s="283">
        <f t="shared" si="103"/>
        <v>10197380790</v>
      </c>
      <c r="D6722" s="57"/>
      <c r="E6722" s="57"/>
      <c r="F6722" s="279">
        <v>658690678</v>
      </c>
      <c r="G6722" s="286">
        <v>914823211</v>
      </c>
      <c r="H6722" s="278">
        <v>45582</v>
      </c>
      <c r="I6722" s="278"/>
      <c r="K6722" s="57"/>
      <c r="L6722" s="57"/>
      <c r="M6722" s="274"/>
      <c r="N6722" s="274"/>
      <c r="O6722" s="57"/>
    </row>
    <row r="6723" spans="1:15">
      <c r="A6723" s="57"/>
      <c r="B6723" s="278">
        <v>49727</v>
      </c>
      <c r="C6723" s="283">
        <f t="shared" si="103"/>
        <v>10035957932</v>
      </c>
      <c r="D6723" s="57"/>
      <c r="E6723" s="57"/>
      <c r="F6723" s="279">
        <v>497267820</v>
      </c>
      <c r="G6723" s="286">
        <v>914883426</v>
      </c>
      <c r="H6723" s="278">
        <v>43706</v>
      </c>
      <c r="I6723" s="278"/>
      <c r="K6723" s="57"/>
      <c r="L6723" s="57"/>
      <c r="M6723" s="274"/>
      <c r="N6723" s="274"/>
      <c r="O6723" s="57"/>
    </row>
    <row r="6724" spans="1:15">
      <c r="A6724" s="57"/>
      <c r="B6724" s="278">
        <v>49728</v>
      </c>
      <c r="C6724" s="283">
        <f t="shared" si="103"/>
        <v>10472580901</v>
      </c>
      <c r="D6724" s="57"/>
      <c r="E6724" s="57"/>
      <c r="F6724" s="279">
        <v>933890789</v>
      </c>
      <c r="G6724" s="286">
        <v>915018007</v>
      </c>
      <c r="H6724" s="278">
        <v>45573</v>
      </c>
      <c r="I6724" s="278"/>
      <c r="K6724" s="57"/>
      <c r="L6724" s="57"/>
      <c r="M6724" s="274"/>
      <c r="N6724" s="274"/>
      <c r="O6724" s="57"/>
    </row>
    <row r="6725" spans="1:15">
      <c r="A6725" s="57"/>
      <c r="B6725" s="278">
        <v>49729</v>
      </c>
      <c r="C6725" s="283">
        <f t="shared" si="103"/>
        <v>10144053666</v>
      </c>
      <c r="D6725" s="57"/>
      <c r="E6725" s="57"/>
      <c r="F6725" s="279">
        <v>605363554</v>
      </c>
      <c r="G6725" s="286">
        <v>915081791</v>
      </c>
      <c r="H6725" s="278">
        <v>47422</v>
      </c>
      <c r="I6725" s="278"/>
      <c r="K6725" s="57"/>
      <c r="L6725" s="57"/>
      <c r="M6725" s="274"/>
      <c r="N6725" s="274"/>
      <c r="O6725" s="57"/>
    </row>
    <row r="6726" spans="1:15">
      <c r="A6726" s="57"/>
      <c r="B6726" s="278">
        <v>49730</v>
      </c>
      <c r="C6726" s="283">
        <f t="shared" si="103"/>
        <v>10439878096</v>
      </c>
      <c r="D6726" s="57"/>
      <c r="E6726" s="57"/>
      <c r="F6726" s="279">
        <v>901187984</v>
      </c>
      <c r="G6726" s="286">
        <v>915276117</v>
      </c>
      <c r="H6726" s="278">
        <v>49426</v>
      </c>
      <c r="I6726" s="278"/>
      <c r="K6726" s="57"/>
      <c r="L6726" s="57"/>
      <c r="M6726" s="274"/>
      <c r="N6726" s="274"/>
      <c r="O6726" s="57"/>
    </row>
    <row r="6727" spans="1:15">
      <c r="A6727" s="57"/>
      <c r="B6727" s="278">
        <v>49731</v>
      </c>
      <c r="C6727" s="283">
        <f t="shared" si="103"/>
        <v>9757947460</v>
      </c>
      <c r="D6727" s="57"/>
      <c r="E6727" s="57"/>
      <c r="F6727" s="279">
        <v>219257348</v>
      </c>
      <c r="G6727" s="286">
        <v>915496672</v>
      </c>
      <c r="H6727" s="278">
        <v>46362</v>
      </c>
      <c r="I6727" s="278"/>
      <c r="K6727" s="57"/>
      <c r="L6727" s="57"/>
      <c r="M6727" s="274"/>
      <c r="N6727" s="274"/>
      <c r="O6727" s="57"/>
    </row>
    <row r="6728" spans="1:15">
      <c r="A6728" s="57"/>
      <c r="B6728" s="278">
        <v>49732</v>
      </c>
      <c r="C6728" s="283">
        <f t="shared" si="103"/>
        <v>10014304573</v>
      </c>
      <c r="D6728" s="57"/>
      <c r="E6728" s="57"/>
      <c r="F6728" s="279">
        <v>475614461</v>
      </c>
      <c r="G6728" s="286">
        <v>915582086</v>
      </c>
      <c r="H6728" s="278">
        <v>46293</v>
      </c>
      <c r="I6728" s="278"/>
      <c r="K6728" s="57"/>
      <c r="L6728" s="57"/>
      <c r="M6728" s="274"/>
      <c r="N6728" s="274"/>
      <c r="O6728" s="57"/>
    </row>
    <row r="6729" spans="1:15">
      <c r="A6729" s="57"/>
      <c r="B6729" s="278">
        <v>49733</v>
      </c>
      <c r="C6729" s="283">
        <f t="shared" si="103"/>
        <v>9965287170</v>
      </c>
      <c r="D6729" s="57"/>
      <c r="E6729" s="57"/>
      <c r="F6729" s="279">
        <v>426597058</v>
      </c>
      <c r="G6729" s="286">
        <v>915643188</v>
      </c>
      <c r="H6729" s="278">
        <v>44146</v>
      </c>
      <c r="I6729" s="278"/>
      <c r="K6729" s="57"/>
      <c r="L6729" s="57"/>
      <c r="M6729" s="274"/>
      <c r="N6729" s="274"/>
      <c r="O6729" s="57"/>
    </row>
    <row r="6730" spans="1:15">
      <c r="A6730" s="57"/>
      <c r="B6730" s="278">
        <v>49734</v>
      </c>
      <c r="C6730" s="283">
        <f t="shared" si="103"/>
        <v>9891133190</v>
      </c>
      <c r="D6730" s="57"/>
      <c r="E6730" s="57"/>
      <c r="F6730" s="279">
        <v>352443078</v>
      </c>
      <c r="G6730" s="286">
        <v>915687881</v>
      </c>
      <c r="H6730" s="278">
        <v>45309</v>
      </c>
      <c r="I6730" s="278"/>
      <c r="K6730" s="57"/>
      <c r="L6730" s="57"/>
      <c r="M6730" s="274"/>
      <c r="N6730" s="274"/>
      <c r="O6730" s="57"/>
    </row>
    <row r="6731" spans="1:15">
      <c r="A6731" s="57"/>
      <c r="B6731" s="278">
        <v>49735</v>
      </c>
      <c r="C6731" s="283">
        <f t="shared" si="103"/>
        <v>10514191899</v>
      </c>
      <c r="D6731" s="57"/>
      <c r="E6731" s="57"/>
      <c r="F6731" s="279">
        <v>975501787</v>
      </c>
      <c r="G6731" s="286">
        <v>915831516</v>
      </c>
      <c r="H6731" s="278">
        <v>46048</v>
      </c>
      <c r="I6731" s="278"/>
      <c r="K6731" s="57"/>
      <c r="L6731" s="57"/>
      <c r="M6731" s="274"/>
      <c r="N6731" s="274"/>
      <c r="O6731" s="57"/>
    </row>
    <row r="6732" spans="1:15">
      <c r="A6732" s="57"/>
      <c r="B6732" s="278">
        <v>49736</v>
      </c>
      <c r="C6732" s="283">
        <f t="shared" si="103"/>
        <v>10169072252</v>
      </c>
      <c r="D6732" s="57"/>
      <c r="E6732" s="57"/>
      <c r="F6732" s="279">
        <v>630382140</v>
      </c>
      <c r="G6732" s="286">
        <v>915874246</v>
      </c>
      <c r="H6732" s="278">
        <v>49523</v>
      </c>
      <c r="I6732" s="278"/>
      <c r="K6732" s="57"/>
      <c r="L6732" s="57"/>
      <c r="M6732" s="274"/>
      <c r="N6732" s="274"/>
      <c r="O6732" s="57"/>
    </row>
    <row r="6733" spans="1:15">
      <c r="A6733" s="57"/>
      <c r="B6733" s="278">
        <v>49737</v>
      </c>
      <c r="C6733" s="283">
        <f t="shared" si="103"/>
        <v>9932979951</v>
      </c>
      <c r="D6733" s="57"/>
      <c r="E6733" s="57"/>
      <c r="F6733" s="279">
        <v>394289839</v>
      </c>
      <c r="G6733" s="286">
        <v>915936281</v>
      </c>
      <c r="H6733" s="278">
        <v>48283</v>
      </c>
      <c r="I6733" s="278"/>
      <c r="K6733" s="57"/>
      <c r="L6733" s="57"/>
      <c r="M6733" s="274"/>
      <c r="N6733" s="274"/>
      <c r="O6733" s="57"/>
    </row>
    <row r="6734" spans="1:15">
      <c r="A6734" s="57"/>
      <c r="B6734" s="278">
        <v>49738</v>
      </c>
      <c r="C6734" s="283">
        <f t="shared" si="103"/>
        <v>10250886493</v>
      </c>
      <c r="D6734" s="57"/>
      <c r="E6734" s="57"/>
      <c r="F6734" s="279">
        <v>712196381</v>
      </c>
      <c r="G6734" s="286">
        <v>916369326</v>
      </c>
      <c r="H6734" s="278">
        <v>47069</v>
      </c>
      <c r="I6734" s="278"/>
      <c r="K6734" s="57"/>
      <c r="L6734" s="57"/>
      <c r="M6734" s="274"/>
      <c r="N6734" s="274"/>
      <c r="O6734" s="57"/>
    </row>
    <row r="6735" spans="1:15">
      <c r="A6735" s="57"/>
      <c r="B6735" s="278">
        <v>49739</v>
      </c>
      <c r="C6735" s="283">
        <f t="shared" si="103"/>
        <v>10366902126</v>
      </c>
      <c r="D6735" s="57"/>
      <c r="E6735" s="57"/>
      <c r="F6735" s="279">
        <v>828212014</v>
      </c>
      <c r="G6735" s="286">
        <v>916405853</v>
      </c>
      <c r="H6735" s="278">
        <v>44088</v>
      </c>
      <c r="I6735" s="278"/>
      <c r="K6735" s="57"/>
      <c r="L6735" s="57"/>
      <c r="M6735" s="274"/>
      <c r="N6735" s="274"/>
      <c r="O6735" s="57"/>
    </row>
    <row r="6736" spans="1:15">
      <c r="A6736" s="57"/>
      <c r="B6736" s="278">
        <v>49740</v>
      </c>
      <c r="C6736" s="283">
        <f t="shared" si="103"/>
        <v>9855281071</v>
      </c>
      <c r="D6736" s="57"/>
      <c r="E6736" s="57"/>
      <c r="F6736" s="279">
        <v>316590959</v>
      </c>
      <c r="G6736" s="286">
        <v>916432433</v>
      </c>
      <c r="H6736" s="278">
        <v>49976</v>
      </c>
      <c r="I6736" s="278"/>
      <c r="K6736" s="57"/>
      <c r="L6736" s="57"/>
      <c r="M6736" s="274"/>
      <c r="N6736" s="274"/>
      <c r="O6736" s="57"/>
    </row>
    <row r="6737" spans="1:15">
      <c r="A6737" s="57"/>
      <c r="B6737" s="278">
        <v>49741</v>
      </c>
      <c r="C6737" s="283">
        <f t="shared" si="103"/>
        <v>10095319199</v>
      </c>
      <c r="D6737" s="57"/>
      <c r="E6737" s="57"/>
      <c r="F6737" s="279">
        <v>556629087</v>
      </c>
      <c r="G6737" s="286">
        <v>916563281</v>
      </c>
      <c r="H6737" s="278">
        <v>47709</v>
      </c>
      <c r="I6737" s="278"/>
      <c r="K6737" s="57"/>
      <c r="L6737" s="57"/>
      <c r="M6737" s="274"/>
      <c r="N6737" s="274"/>
      <c r="O6737" s="57"/>
    </row>
    <row r="6738" spans="1:15">
      <c r="A6738" s="57"/>
      <c r="B6738" s="278">
        <v>49742</v>
      </c>
      <c r="C6738" s="283">
        <f t="shared" si="103"/>
        <v>9697870868</v>
      </c>
      <c r="D6738" s="57"/>
      <c r="E6738" s="57"/>
      <c r="F6738" s="279">
        <v>159180756</v>
      </c>
      <c r="G6738" s="286">
        <v>916718264</v>
      </c>
      <c r="H6738" s="278">
        <v>49063</v>
      </c>
      <c r="I6738" s="278"/>
      <c r="K6738" s="57"/>
      <c r="L6738" s="57"/>
      <c r="M6738" s="274"/>
      <c r="N6738" s="274"/>
      <c r="O6738" s="57"/>
    </row>
    <row r="6739" spans="1:15">
      <c r="A6739" s="57"/>
      <c r="B6739" s="278">
        <v>49743</v>
      </c>
      <c r="C6739" s="283">
        <f t="shared" si="103"/>
        <v>10142311474</v>
      </c>
      <c r="D6739" s="57"/>
      <c r="E6739" s="57"/>
      <c r="F6739" s="279">
        <v>603621362</v>
      </c>
      <c r="G6739" s="286">
        <v>916780731</v>
      </c>
      <c r="H6739" s="278">
        <v>47343</v>
      </c>
      <c r="I6739" s="278"/>
      <c r="K6739" s="57"/>
      <c r="L6739" s="57"/>
      <c r="M6739" s="274"/>
      <c r="N6739" s="274"/>
      <c r="O6739" s="57"/>
    </row>
    <row r="6740" spans="1:15">
      <c r="A6740" s="57"/>
      <c r="B6740" s="278">
        <v>49744</v>
      </c>
      <c r="C6740" s="283">
        <f t="shared" si="103"/>
        <v>9945363942</v>
      </c>
      <c r="D6740" s="57"/>
      <c r="E6740" s="57"/>
      <c r="F6740" s="279">
        <v>406673830</v>
      </c>
      <c r="G6740" s="286">
        <v>916791242</v>
      </c>
      <c r="H6740" s="278">
        <v>45536</v>
      </c>
      <c r="I6740" s="278"/>
      <c r="K6740" s="57"/>
      <c r="L6740" s="57"/>
      <c r="M6740" s="274"/>
      <c r="N6740" s="274"/>
      <c r="O6740" s="57"/>
    </row>
    <row r="6741" spans="1:15">
      <c r="A6741" s="57"/>
      <c r="B6741" s="278">
        <v>49745</v>
      </c>
      <c r="C6741" s="283">
        <f t="shared" si="103"/>
        <v>9678698649</v>
      </c>
      <c r="D6741" s="57"/>
      <c r="E6741" s="57"/>
      <c r="F6741" s="279">
        <v>140008537</v>
      </c>
      <c r="G6741" s="286">
        <v>917006127</v>
      </c>
      <c r="H6741" s="278">
        <v>45304</v>
      </c>
      <c r="I6741" s="278"/>
      <c r="K6741" s="57"/>
      <c r="L6741" s="57"/>
      <c r="M6741" s="274"/>
      <c r="N6741" s="274"/>
      <c r="O6741" s="57"/>
    </row>
    <row r="6742" spans="1:15">
      <c r="A6742" s="57"/>
      <c r="B6742" s="278">
        <v>49746</v>
      </c>
      <c r="C6742" s="283">
        <f t="shared" si="103"/>
        <v>10043987712</v>
      </c>
      <c r="D6742" s="57"/>
      <c r="E6742" s="57"/>
      <c r="F6742" s="279">
        <v>505297600</v>
      </c>
      <c r="G6742" s="286">
        <v>917073742</v>
      </c>
      <c r="H6742" s="278">
        <v>49356</v>
      </c>
      <c r="I6742" s="278"/>
      <c r="K6742" s="57"/>
      <c r="L6742" s="57"/>
      <c r="M6742" s="274"/>
      <c r="N6742" s="274"/>
      <c r="O6742" s="57"/>
    </row>
    <row r="6743" spans="1:15">
      <c r="A6743" s="57"/>
      <c r="B6743" s="278">
        <v>49747</v>
      </c>
      <c r="C6743" s="283">
        <f t="shared" si="103"/>
        <v>9646415823</v>
      </c>
      <c r="D6743" s="57"/>
      <c r="E6743" s="57"/>
      <c r="F6743" s="279">
        <v>107725711</v>
      </c>
      <c r="G6743" s="286">
        <v>917107909</v>
      </c>
      <c r="H6743" s="278">
        <v>44342</v>
      </c>
      <c r="I6743" s="278"/>
      <c r="K6743" s="57"/>
      <c r="L6743" s="57"/>
      <c r="M6743" s="274"/>
      <c r="N6743" s="274"/>
      <c r="O6743" s="57"/>
    </row>
    <row r="6744" spans="1:15">
      <c r="A6744" s="57"/>
      <c r="B6744" s="278">
        <v>49748</v>
      </c>
      <c r="C6744" s="283">
        <f t="shared" si="103"/>
        <v>9817197501</v>
      </c>
      <c r="D6744" s="57"/>
      <c r="E6744" s="57"/>
      <c r="F6744" s="279">
        <v>278507389</v>
      </c>
      <c r="G6744" s="286">
        <v>917116772</v>
      </c>
      <c r="H6744" s="278">
        <v>48057</v>
      </c>
      <c r="I6744" s="278"/>
      <c r="K6744" s="57"/>
      <c r="L6744" s="57"/>
      <c r="M6744" s="274"/>
      <c r="N6744" s="274"/>
      <c r="O6744" s="57"/>
    </row>
    <row r="6745" spans="1:15">
      <c r="A6745" s="57"/>
      <c r="B6745" s="278">
        <v>49749</v>
      </c>
      <c r="C6745" s="283">
        <f t="shared" si="103"/>
        <v>10123227378</v>
      </c>
      <c r="D6745" s="57"/>
      <c r="E6745" s="57"/>
      <c r="F6745" s="279">
        <v>584537266</v>
      </c>
      <c r="G6745" s="286">
        <v>917380605</v>
      </c>
      <c r="H6745" s="278">
        <v>48952</v>
      </c>
      <c r="I6745" s="278"/>
      <c r="K6745" s="57"/>
      <c r="L6745" s="57"/>
      <c r="M6745" s="274"/>
      <c r="N6745" s="274"/>
      <c r="O6745" s="57"/>
    </row>
    <row r="6746" spans="1:15">
      <c r="A6746" s="57"/>
      <c r="B6746" s="278">
        <v>49750</v>
      </c>
      <c r="C6746" s="283">
        <f t="shared" si="103"/>
        <v>10297819683</v>
      </c>
      <c r="D6746" s="57"/>
      <c r="E6746" s="57"/>
      <c r="F6746" s="279">
        <v>759129571</v>
      </c>
      <c r="G6746" s="286">
        <v>917449597</v>
      </c>
      <c r="H6746" s="278">
        <v>48048</v>
      </c>
      <c r="I6746" s="278"/>
      <c r="K6746" s="57"/>
      <c r="L6746" s="57"/>
      <c r="M6746" s="274"/>
      <c r="N6746" s="274"/>
      <c r="O6746" s="57"/>
    </row>
    <row r="6747" spans="1:15">
      <c r="A6747" s="57"/>
      <c r="B6747" s="278">
        <v>49751</v>
      </c>
      <c r="C6747" s="283">
        <f t="shared" si="103"/>
        <v>9862286920</v>
      </c>
      <c r="D6747" s="57"/>
      <c r="E6747" s="57"/>
      <c r="F6747" s="279">
        <v>323596808</v>
      </c>
      <c r="G6747" s="286">
        <v>917576769</v>
      </c>
      <c r="H6747" s="278">
        <v>46134</v>
      </c>
      <c r="I6747" s="278"/>
      <c r="K6747" s="57"/>
      <c r="L6747" s="57"/>
      <c r="M6747" s="274"/>
      <c r="N6747" s="274"/>
      <c r="O6747" s="57"/>
    </row>
    <row r="6748" spans="1:15">
      <c r="A6748" s="57"/>
      <c r="B6748" s="278">
        <v>49752</v>
      </c>
      <c r="C6748" s="283">
        <f t="shared" si="103"/>
        <v>10463409206</v>
      </c>
      <c r="D6748" s="57"/>
      <c r="E6748" s="57"/>
      <c r="F6748" s="279">
        <v>924719094</v>
      </c>
      <c r="G6748" s="286">
        <v>917638331</v>
      </c>
      <c r="H6748" s="278">
        <v>47531</v>
      </c>
      <c r="I6748" s="278"/>
      <c r="K6748" s="57"/>
      <c r="L6748" s="57"/>
      <c r="M6748" s="274"/>
      <c r="N6748" s="274"/>
      <c r="O6748" s="57"/>
    </row>
    <row r="6749" spans="1:15">
      <c r="A6749" s="57"/>
      <c r="B6749" s="278">
        <v>49753</v>
      </c>
      <c r="C6749" s="283">
        <f t="shared" si="103"/>
        <v>10283158101</v>
      </c>
      <c r="D6749" s="57"/>
      <c r="E6749" s="57"/>
      <c r="F6749" s="279">
        <v>744467989</v>
      </c>
      <c r="G6749" s="286">
        <v>917711213</v>
      </c>
      <c r="H6749" s="278">
        <v>46526</v>
      </c>
      <c r="I6749" s="278"/>
      <c r="K6749" s="57"/>
      <c r="L6749" s="57"/>
      <c r="M6749" s="274"/>
      <c r="N6749" s="274"/>
      <c r="O6749" s="57"/>
    </row>
    <row r="6750" spans="1:15">
      <c r="A6750" s="57"/>
      <c r="B6750" s="278">
        <v>49754</v>
      </c>
      <c r="C6750" s="283">
        <f t="shared" si="103"/>
        <v>10466094273</v>
      </c>
      <c r="D6750" s="57"/>
      <c r="E6750" s="57"/>
      <c r="F6750" s="279">
        <v>927404161</v>
      </c>
      <c r="G6750" s="286">
        <v>917821737</v>
      </c>
      <c r="H6750" s="278">
        <v>45322</v>
      </c>
      <c r="I6750" s="278"/>
      <c r="K6750" s="57"/>
      <c r="L6750" s="57"/>
      <c r="M6750" s="274"/>
      <c r="N6750" s="274"/>
      <c r="O6750" s="57"/>
    </row>
    <row r="6751" spans="1:15">
      <c r="A6751" s="57"/>
      <c r="B6751" s="278">
        <v>49755</v>
      </c>
      <c r="C6751" s="283">
        <f t="shared" si="103"/>
        <v>9954011469</v>
      </c>
      <c r="D6751" s="57"/>
      <c r="E6751" s="57"/>
      <c r="F6751" s="279">
        <v>415321357</v>
      </c>
      <c r="G6751" s="286">
        <v>917845969</v>
      </c>
      <c r="H6751" s="278">
        <v>50347</v>
      </c>
      <c r="I6751" s="278"/>
      <c r="K6751" s="57"/>
      <c r="L6751" s="57"/>
      <c r="M6751" s="274"/>
      <c r="N6751" s="274"/>
      <c r="O6751" s="57"/>
    </row>
    <row r="6752" spans="1:15">
      <c r="A6752" s="57"/>
      <c r="B6752" s="278">
        <v>49756</v>
      </c>
      <c r="C6752" s="283">
        <f t="shared" ref="C6752:C6815" si="104">F6752+(F$88*28679+98765)+(G$88*6587+87654)+(E$88*9537+76543)+(J$88*5713+4528)</f>
        <v>10048127406</v>
      </c>
      <c r="D6752" s="57"/>
      <c r="E6752" s="57"/>
      <c r="F6752" s="279">
        <v>509437294</v>
      </c>
      <c r="G6752" s="286">
        <v>917948367</v>
      </c>
      <c r="H6752" s="278">
        <v>43879</v>
      </c>
      <c r="I6752" s="278"/>
      <c r="K6752" s="57"/>
      <c r="L6752" s="57"/>
      <c r="M6752" s="274"/>
      <c r="N6752" s="274"/>
      <c r="O6752" s="57"/>
    </row>
    <row r="6753" spans="1:15">
      <c r="A6753" s="57"/>
      <c r="B6753" s="278">
        <v>49757</v>
      </c>
      <c r="C6753" s="283">
        <f t="shared" si="104"/>
        <v>10504401651</v>
      </c>
      <c r="D6753" s="57"/>
      <c r="E6753" s="57"/>
      <c r="F6753" s="279">
        <v>965711539</v>
      </c>
      <c r="G6753" s="286">
        <v>917950952</v>
      </c>
      <c r="H6753" s="278">
        <v>48720</v>
      </c>
      <c r="I6753" s="278"/>
      <c r="K6753" s="57"/>
      <c r="L6753" s="57"/>
      <c r="M6753" s="274"/>
      <c r="N6753" s="274"/>
      <c r="O6753" s="57"/>
    </row>
    <row r="6754" spans="1:15">
      <c r="A6754" s="57"/>
      <c r="B6754" s="278">
        <v>49758</v>
      </c>
      <c r="C6754" s="283">
        <f t="shared" si="104"/>
        <v>9746894162</v>
      </c>
      <c r="D6754" s="57"/>
      <c r="E6754" s="57"/>
      <c r="F6754" s="279">
        <v>208204050</v>
      </c>
      <c r="G6754" s="286">
        <v>918168658</v>
      </c>
      <c r="H6754" s="278">
        <v>44033</v>
      </c>
      <c r="I6754" s="278"/>
      <c r="K6754" s="57"/>
      <c r="L6754" s="57"/>
      <c r="M6754" s="274"/>
      <c r="N6754" s="274"/>
      <c r="O6754" s="57"/>
    </row>
    <row r="6755" spans="1:15">
      <c r="A6755" s="57"/>
      <c r="B6755" s="278">
        <v>49759</v>
      </c>
      <c r="C6755" s="283">
        <f t="shared" si="104"/>
        <v>10076680951</v>
      </c>
      <c r="D6755" s="57"/>
      <c r="E6755" s="57"/>
      <c r="F6755" s="279">
        <v>537990839</v>
      </c>
      <c r="G6755" s="286">
        <v>918205527</v>
      </c>
      <c r="H6755" s="278">
        <v>48899</v>
      </c>
      <c r="I6755" s="278"/>
      <c r="K6755" s="57"/>
      <c r="L6755" s="57"/>
      <c r="M6755" s="274"/>
      <c r="N6755" s="274"/>
      <c r="O6755" s="57"/>
    </row>
    <row r="6756" spans="1:15">
      <c r="A6756" s="57"/>
      <c r="B6756" s="278">
        <v>49760</v>
      </c>
      <c r="C6756" s="283">
        <f t="shared" si="104"/>
        <v>9645994329</v>
      </c>
      <c r="D6756" s="57"/>
      <c r="E6756" s="57"/>
      <c r="F6756" s="279">
        <v>107304217</v>
      </c>
      <c r="G6756" s="286">
        <v>918351037</v>
      </c>
      <c r="H6756" s="278">
        <v>43164</v>
      </c>
      <c r="I6756" s="278"/>
      <c r="K6756" s="57"/>
      <c r="L6756" s="57"/>
      <c r="M6756" s="274"/>
      <c r="N6756" s="274"/>
      <c r="O6756" s="57"/>
    </row>
    <row r="6757" spans="1:15">
      <c r="A6757" s="57"/>
      <c r="B6757" s="278">
        <v>49761</v>
      </c>
      <c r="C6757" s="283">
        <f t="shared" si="104"/>
        <v>9945847369</v>
      </c>
      <c r="D6757" s="57"/>
      <c r="E6757" s="57"/>
      <c r="F6757" s="279">
        <v>407157257</v>
      </c>
      <c r="G6757" s="286">
        <v>918376027</v>
      </c>
      <c r="H6757" s="278">
        <v>48326</v>
      </c>
      <c r="I6757" s="278"/>
      <c r="K6757" s="57"/>
      <c r="L6757" s="57"/>
      <c r="M6757" s="274"/>
      <c r="N6757" s="274"/>
      <c r="O6757" s="57"/>
    </row>
    <row r="6758" spans="1:15">
      <c r="A6758" s="57"/>
      <c r="B6758" s="278">
        <v>49762</v>
      </c>
      <c r="C6758" s="283">
        <f t="shared" si="104"/>
        <v>10091901594</v>
      </c>
      <c r="D6758" s="57"/>
      <c r="E6758" s="57"/>
      <c r="F6758" s="279">
        <v>553211482</v>
      </c>
      <c r="G6758" s="286">
        <v>918409730</v>
      </c>
      <c r="H6758" s="278">
        <v>48006</v>
      </c>
      <c r="I6758" s="278"/>
      <c r="K6758" s="57"/>
      <c r="L6758" s="57"/>
      <c r="M6758" s="274"/>
      <c r="N6758" s="274"/>
      <c r="O6758" s="57"/>
    </row>
    <row r="6759" spans="1:15">
      <c r="A6759" s="57"/>
      <c r="B6759" s="278">
        <v>49763</v>
      </c>
      <c r="C6759" s="283">
        <f t="shared" si="104"/>
        <v>9788459140</v>
      </c>
      <c r="D6759" s="57"/>
      <c r="E6759" s="57"/>
      <c r="F6759" s="279">
        <v>249769028</v>
      </c>
      <c r="G6759" s="286">
        <v>918499537</v>
      </c>
      <c r="H6759" s="278">
        <v>47018</v>
      </c>
      <c r="I6759" s="278"/>
      <c r="K6759" s="57"/>
      <c r="L6759" s="57"/>
      <c r="M6759" s="274"/>
      <c r="N6759" s="274"/>
      <c r="O6759" s="57"/>
    </row>
    <row r="6760" spans="1:15">
      <c r="A6760" s="57"/>
      <c r="B6760" s="278">
        <v>49764</v>
      </c>
      <c r="C6760" s="283">
        <f t="shared" si="104"/>
        <v>10328449162</v>
      </c>
      <c r="D6760" s="57"/>
      <c r="E6760" s="57"/>
      <c r="F6760" s="279">
        <v>789759050</v>
      </c>
      <c r="G6760" s="286">
        <v>918567489</v>
      </c>
      <c r="H6760" s="278">
        <v>47835</v>
      </c>
      <c r="I6760" s="278"/>
      <c r="K6760" s="57"/>
      <c r="L6760" s="57"/>
      <c r="M6760" s="274"/>
      <c r="N6760" s="274"/>
      <c r="O6760" s="57"/>
    </row>
    <row r="6761" spans="1:15">
      <c r="A6761" s="57"/>
      <c r="B6761" s="278">
        <v>49765</v>
      </c>
      <c r="C6761" s="283">
        <f t="shared" si="104"/>
        <v>10007291698</v>
      </c>
      <c r="D6761" s="57"/>
      <c r="E6761" s="57"/>
      <c r="F6761" s="279">
        <v>468601586</v>
      </c>
      <c r="G6761" s="286">
        <v>918709495</v>
      </c>
      <c r="H6761" s="278">
        <v>44620</v>
      </c>
      <c r="I6761" s="278"/>
      <c r="K6761" s="57"/>
      <c r="L6761" s="57"/>
      <c r="M6761" s="274"/>
      <c r="N6761" s="274"/>
      <c r="O6761" s="57"/>
    </row>
    <row r="6762" spans="1:15">
      <c r="A6762" s="57"/>
      <c r="B6762" s="278">
        <v>49766</v>
      </c>
      <c r="C6762" s="283">
        <f t="shared" si="104"/>
        <v>10520656903</v>
      </c>
      <c r="D6762" s="57"/>
      <c r="E6762" s="57"/>
      <c r="F6762" s="279">
        <v>981966791</v>
      </c>
      <c r="G6762" s="286">
        <v>918716502</v>
      </c>
      <c r="H6762" s="278">
        <v>47060</v>
      </c>
      <c r="I6762" s="278"/>
      <c r="K6762" s="57"/>
      <c r="L6762" s="57"/>
      <c r="M6762" s="274"/>
      <c r="N6762" s="274"/>
      <c r="O6762" s="57"/>
    </row>
    <row r="6763" spans="1:15">
      <c r="A6763" s="57"/>
      <c r="B6763" s="278">
        <v>49767</v>
      </c>
      <c r="C6763" s="283">
        <f t="shared" si="104"/>
        <v>9744456439</v>
      </c>
      <c r="D6763" s="57"/>
      <c r="E6763" s="57"/>
      <c r="F6763" s="279">
        <v>205766327</v>
      </c>
      <c r="G6763" s="286">
        <v>918805055</v>
      </c>
      <c r="H6763" s="278">
        <v>43926</v>
      </c>
      <c r="I6763" s="278"/>
      <c r="K6763" s="57"/>
      <c r="L6763" s="57"/>
      <c r="M6763" s="274"/>
      <c r="N6763" s="274"/>
      <c r="O6763" s="57"/>
    </row>
    <row r="6764" spans="1:15">
      <c r="A6764" s="57"/>
      <c r="B6764" s="278">
        <v>49768</v>
      </c>
      <c r="C6764" s="283">
        <f t="shared" si="104"/>
        <v>9904196448</v>
      </c>
      <c r="D6764" s="57"/>
      <c r="E6764" s="57"/>
      <c r="F6764" s="279">
        <v>365506336</v>
      </c>
      <c r="G6764" s="286">
        <v>919076068</v>
      </c>
      <c r="H6764" s="278">
        <v>46395</v>
      </c>
      <c r="I6764" s="278"/>
      <c r="K6764" s="57"/>
      <c r="L6764" s="57"/>
      <c r="M6764" s="274"/>
      <c r="N6764" s="274"/>
      <c r="O6764" s="57"/>
    </row>
    <row r="6765" spans="1:15">
      <c r="A6765" s="57"/>
      <c r="B6765" s="278">
        <v>49769</v>
      </c>
      <c r="C6765" s="283">
        <f t="shared" si="104"/>
        <v>10395303083</v>
      </c>
      <c r="D6765" s="57"/>
      <c r="E6765" s="57"/>
      <c r="F6765" s="279">
        <v>856612971</v>
      </c>
      <c r="G6765" s="286">
        <v>919114141</v>
      </c>
      <c r="H6765" s="278">
        <v>49784</v>
      </c>
      <c r="I6765" s="278"/>
      <c r="K6765" s="57"/>
      <c r="L6765" s="57"/>
      <c r="M6765" s="274"/>
      <c r="N6765" s="274"/>
      <c r="O6765" s="57"/>
    </row>
    <row r="6766" spans="1:15">
      <c r="A6766" s="57"/>
      <c r="B6766" s="278">
        <v>49770</v>
      </c>
      <c r="C6766" s="283">
        <f t="shared" si="104"/>
        <v>10472288389</v>
      </c>
      <c r="D6766" s="57"/>
      <c r="E6766" s="57"/>
      <c r="F6766" s="279">
        <v>933598277</v>
      </c>
      <c r="G6766" s="286">
        <v>919268139</v>
      </c>
      <c r="H6766" s="278">
        <v>46118</v>
      </c>
      <c r="I6766" s="278"/>
      <c r="K6766" s="57"/>
      <c r="L6766" s="57"/>
      <c r="M6766" s="274"/>
      <c r="N6766" s="274"/>
      <c r="O6766" s="57"/>
    </row>
    <row r="6767" spans="1:15">
      <c r="A6767" s="57"/>
      <c r="B6767" s="278">
        <v>49771</v>
      </c>
      <c r="C6767" s="283">
        <f t="shared" si="104"/>
        <v>10508520547</v>
      </c>
      <c r="D6767" s="57"/>
      <c r="E6767" s="57"/>
      <c r="F6767" s="279">
        <v>969830435</v>
      </c>
      <c r="G6767" s="286">
        <v>919290856</v>
      </c>
      <c r="H6767" s="278">
        <v>46087</v>
      </c>
      <c r="I6767" s="278"/>
      <c r="K6767" s="57"/>
      <c r="L6767" s="57"/>
      <c r="M6767" s="274"/>
      <c r="N6767" s="274"/>
      <c r="O6767" s="57"/>
    </row>
    <row r="6768" spans="1:15">
      <c r="A6768" s="57"/>
      <c r="B6768" s="278">
        <v>49772</v>
      </c>
      <c r="C6768" s="283">
        <f t="shared" si="104"/>
        <v>9734928746</v>
      </c>
      <c r="D6768" s="57"/>
      <c r="E6768" s="57"/>
      <c r="F6768" s="279">
        <v>196238634</v>
      </c>
      <c r="G6768" s="286">
        <v>919463223</v>
      </c>
      <c r="H6768" s="278">
        <v>44557</v>
      </c>
      <c r="I6768" s="278"/>
      <c r="K6768" s="57"/>
      <c r="L6768" s="57"/>
      <c r="M6768" s="274"/>
      <c r="N6768" s="274"/>
      <c r="O6768" s="57"/>
    </row>
    <row r="6769" spans="1:15">
      <c r="A6769" s="57"/>
      <c r="B6769" s="278">
        <v>49773</v>
      </c>
      <c r="C6769" s="283">
        <f t="shared" si="104"/>
        <v>10322473096</v>
      </c>
      <c r="D6769" s="57"/>
      <c r="E6769" s="57"/>
      <c r="F6769" s="279">
        <v>783782984</v>
      </c>
      <c r="G6769" s="286">
        <v>919575051</v>
      </c>
      <c r="H6769" s="278">
        <v>49134</v>
      </c>
      <c r="I6769" s="278"/>
      <c r="K6769" s="57"/>
      <c r="L6769" s="57"/>
      <c r="M6769" s="274"/>
      <c r="N6769" s="274"/>
      <c r="O6769" s="57"/>
    </row>
    <row r="6770" spans="1:15">
      <c r="A6770" s="57"/>
      <c r="B6770" s="278">
        <v>49774</v>
      </c>
      <c r="C6770" s="283">
        <f t="shared" si="104"/>
        <v>10273791254</v>
      </c>
      <c r="D6770" s="57"/>
      <c r="E6770" s="57"/>
      <c r="F6770" s="279">
        <v>735101142</v>
      </c>
      <c r="G6770" s="286">
        <v>919692407</v>
      </c>
      <c r="H6770" s="278">
        <v>47558</v>
      </c>
      <c r="I6770" s="278"/>
      <c r="K6770" s="57"/>
      <c r="L6770" s="57"/>
      <c r="M6770" s="274"/>
      <c r="N6770" s="274"/>
      <c r="O6770" s="57"/>
    </row>
    <row r="6771" spans="1:15">
      <c r="A6771" s="57"/>
      <c r="B6771" s="278">
        <v>49775</v>
      </c>
      <c r="C6771" s="283">
        <f t="shared" si="104"/>
        <v>10391508351</v>
      </c>
      <c r="D6771" s="57"/>
      <c r="E6771" s="57"/>
      <c r="F6771" s="279">
        <v>852818239</v>
      </c>
      <c r="G6771" s="286">
        <v>919793456</v>
      </c>
      <c r="H6771" s="278">
        <v>49931</v>
      </c>
      <c r="I6771" s="278"/>
      <c r="K6771" s="57"/>
      <c r="L6771" s="57"/>
      <c r="M6771" s="274"/>
      <c r="N6771" s="274"/>
      <c r="O6771" s="57"/>
    </row>
    <row r="6772" spans="1:15">
      <c r="A6772" s="57"/>
      <c r="B6772" s="278">
        <v>49776</v>
      </c>
      <c r="C6772" s="283">
        <f t="shared" si="104"/>
        <v>10093833984</v>
      </c>
      <c r="D6772" s="57"/>
      <c r="E6772" s="57"/>
      <c r="F6772" s="279">
        <v>555143872</v>
      </c>
      <c r="G6772" s="286">
        <v>919997637</v>
      </c>
      <c r="H6772" s="278">
        <v>46722</v>
      </c>
      <c r="I6772" s="278"/>
      <c r="K6772" s="57"/>
      <c r="L6772" s="57"/>
      <c r="M6772" s="274"/>
      <c r="N6772" s="274"/>
      <c r="O6772" s="57"/>
    </row>
    <row r="6773" spans="1:15">
      <c r="A6773" s="57"/>
      <c r="B6773" s="278">
        <v>49777</v>
      </c>
      <c r="C6773" s="283">
        <f t="shared" si="104"/>
        <v>10159794719</v>
      </c>
      <c r="D6773" s="57"/>
      <c r="E6773" s="57"/>
      <c r="F6773" s="279">
        <v>621104607</v>
      </c>
      <c r="G6773" s="286">
        <v>920160231</v>
      </c>
      <c r="H6773" s="278">
        <v>45177</v>
      </c>
      <c r="I6773" s="278"/>
      <c r="K6773" s="57"/>
      <c r="L6773" s="57"/>
      <c r="M6773" s="274"/>
      <c r="N6773" s="274"/>
      <c r="O6773" s="57"/>
    </row>
    <row r="6774" spans="1:15">
      <c r="A6774" s="57"/>
      <c r="B6774" s="278">
        <v>49778</v>
      </c>
      <c r="C6774" s="283">
        <f t="shared" si="104"/>
        <v>9852449841</v>
      </c>
      <c r="D6774" s="57"/>
      <c r="E6774" s="57"/>
      <c r="F6774" s="279">
        <v>313759729</v>
      </c>
      <c r="G6774" s="286">
        <v>920199184</v>
      </c>
      <c r="H6774" s="278">
        <v>47350</v>
      </c>
      <c r="I6774" s="278"/>
      <c r="K6774" s="57"/>
      <c r="L6774" s="57"/>
      <c r="M6774" s="274"/>
      <c r="N6774" s="274"/>
      <c r="O6774" s="57"/>
    </row>
    <row r="6775" spans="1:15">
      <c r="A6775" s="57"/>
      <c r="B6775" s="278">
        <v>49779</v>
      </c>
      <c r="C6775" s="283">
        <f t="shared" si="104"/>
        <v>10495595394</v>
      </c>
      <c r="D6775" s="57"/>
      <c r="E6775" s="57"/>
      <c r="F6775" s="279">
        <v>956905282</v>
      </c>
      <c r="G6775" s="286">
        <v>920333415</v>
      </c>
      <c r="H6775" s="278">
        <v>49491</v>
      </c>
      <c r="I6775" s="278"/>
      <c r="K6775" s="57"/>
      <c r="L6775" s="57"/>
      <c r="M6775" s="274"/>
      <c r="N6775" s="274"/>
      <c r="O6775" s="57"/>
    </row>
    <row r="6776" spans="1:15">
      <c r="A6776" s="57"/>
      <c r="B6776" s="278">
        <v>49780</v>
      </c>
      <c r="C6776" s="283">
        <f t="shared" si="104"/>
        <v>9758739630</v>
      </c>
      <c r="D6776" s="57"/>
      <c r="E6776" s="57"/>
      <c r="F6776" s="279">
        <v>220049518</v>
      </c>
      <c r="G6776" s="286">
        <v>920421362</v>
      </c>
      <c r="H6776" s="278">
        <v>49514</v>
      </c>
      <c r="I6776" s="278"/>
      <c r="K6776" s="57"/>
      <c r="L6776" s="57"/>
      <c r="M6776" s="274"/>
      <c r="N6776" s="274"/>
      <c r="O6776" s="57"/>
    </row>
    <row r="6777" spans="1:15">
      <c r="A6777" s="57"/>
      <c r="B6777" s="278">
        <v>49781</v>
      </c>
      <c r="C6777" s="283">
        <f t="shared" si="104"/>
        <v>10477461571</v>
      </c>
      <c r="D6777" s="57"/>
      <c r="E6777" s="57"/>
      <c r="F6777" s="279">
        <v>938771459</v>
      </c>
      <c r="G6777" s="286">
        <v>920451944</v>
      </c>
      <c r="H6777" s="278">
        <v>48778</v>
      </c>
      <c r="I6777" s="278"/>
      <c r="K6777" s="57"/>
      <c r="L6777" s="57"/>
      <c r="M6777" s="274"/>
      <c r="N6777" s="274"/>
      <c r="O6777" s="57"/>
    </row>
    <row r="6778" spans="1:15">
      <c r="A6778" s="57"/>
      <c r="B6778" s="278">
        <v>49782</v>
      </c>
      <c r="C6778" s="283">
        <f t="shared" si="104"/>
        <v>10112567808</v>
      </c>
      <c r="D6778" s="57"/>
      <c r="E6778" s="57"/>
      <c r="F6778" s="279">
        <v>573877696</v>
      </c>
      <c r="G6778" s="286">
        <v>920655392</v>
      </c>
      <c r="H6778" s="278">
        <v>46778</v>
      </c>
      <c r="I6778" s="278"/>
      <c r="K6778" s="57"/>
      <c r="L6778" s="57"/>
      <c r="M6778" s="274"/>
      <c r="N6778" s="274"/>
      <c r="O6778" s="57"/>
    </row>
    <row r="6779" spans="1:15">
      <c r="A6779" s="57"/>
      <c r="B6779" s="278">
        <v>49783</v>
      </c>
      <c r="C6779" s="283">
        <f t="shared" si="104"/>
        <v>10533332259</v>
      </c>
      <c r="D6779" s="57"/>
      <c r="E6779" s="57"/>
      <c r="F6779" s="279">
        <v>994642147</v>
      </c>
      <c r="G6779" s="286">
        <v>920953113</v>
      </c>
      <c r="H6779" s="278">
        <v>45629</v>
      </c>
      <c r="I6779" s="278"/>
      <c r="K6779" s="57"/>
      <c r="L6779" s="57"/>
      <c r="M6779" s="274"/>
      <c r="N6779" s="274"/>
      <c r="O6779" s="57"/>
    </row>
    <row r="6780" spans="1:15">
      <c r="A6780" s="57"/>
      <c r="B6780" s="278">
        <v>49784</v>
      </c>
      <c r="C6780" s="283">
        <f t="shared" si="104"/>
        <v>10457804253</v>
      </c>
      <c r="D6780" s="57"/>
      <c r="E6780" s="57"/>
      <c r="F6780" s="279">
        <v>919114141</v>
      </c>
      <c r="G6780" s="286">
        <v>921078041</v>
      </c>
      <c r="H6780" s="278">
        <v>49859</v>
      </c>
      <c r="I6780" s="278"/>
      <c r="K6780" s="57"/>
      <c r="L6780" s="57"/>
      <c r="M6780" s="274"/>
      <c r="N6780" s="274"/>
      <c r="O6780" s="57"/>
    </row>
    <row r="6781" spans="1:15">
      <c r="A6781" s="57"/>
      <c r="B6781" s="278">
        <v>49785</v>
      </c>
      <c r="C6781" s="283">
        <f t="shared" si="104"/>
        <v>10323660512</v>
      </c>
      <c r="D6781" s="57"/>
      <c r="E6781" s="57"/>
      <c r="F6781" s="279">
        <v>784970400</v>
      </c>
      <c r="G6781" s="286">
        <v>921105718</v>
      </c>
      <c r="H6781" s="278">
        <v>44407</v>
      </c>
      <c r="I6781" s="278"/>
      <c r="K6781" s="57"/>
      <c r="L6781" s="57"/>
      <c r="M6781" s="274"/>
      <c r="N6781" s="274"/>
      <c r="O6781" s="57"/>
    </row>
    <row r="6782" spans="1:15">
      <c r="A6782" s="57"/>
      <c r="B6782" s="278">
        <v>49786</v>
      </c>
      <c r="C6782" s="283">
        <f t="shared" si="104"/>
        <v>10089846055</v>
      </c>
      <c r="D6782" s="57"/>
      <c r="E6782" s="57"/>
      <c r="F6782" s="279">
        <v>551155943</v>
      </c>
      <c r="G6782" s="286">
        <v>921185427</v>
      </c>
      <c r="H6782" s="278">
        <v>43906</v>
      </c>
      <c r="I6782" s="278"/>
      <c r="K6782" s="57"/>
      <c r="L6782" s="57"/>
      <c r="M6782" s="274"/>
      <c r="N6782" s="274"/>
      <c r="O6782" s="57"/>
    </row>
    <row r="6783" spans="1:15">
      <c r="A6783" s="57"/>
      <c r="B6783" s="278">
        <v>49787</v>
      </c>
      <c r="C6783" s="283">
        <f t="shared" si="104"/>
        <v>10212161447</v>
      </c>
      <c r="D6783" s="57"/>
      <c r="E6783" s="57"/>
      <c r="F6783" s="279">
        <v>673471335</v>
      </c>
      <c r="G6783" s="286">
        <v>921577070</v>
      </c>
      <c r="H6783" s="278">
        <v>44097</v>
      </c>
      <c r="I6783" s="278"/>
      <c r="K6783" s="57"/>
      <c r="L6783" s="57"/>
      <c r="M6783" s="274"/>
      <c r="N6783" s="274"/>
      <c r="O6783" s="57"/>
    </row>
    <row r="6784" spans="1:15">
      <c r="A6784" s="57"/>
      <c r="B6784" s="278">
        <v>49788</v>
      </c>
      <c r="C6784" s="283">
        <f t="shared" si="104"/>
        <v>9947041696</v>
      </c>
      <c r="D6784" s="57"/>
      <c r="E6784" s="57"/>
      <c r="F6784" s="279">
        <v>408351584</v>
      </c>
      <c r="G6784" s="286">
        <v>921758564</v>
      </c>
      <c r="H6784" s="278">
        <v>50205</v>
      </c>
      <c r="I6784" s="278"/>
      <c r="K6784" s="57"/>
      <c r="L6784" s="57"/>
      <c r="M6784" s="274"/>
      <c r="N6784" s="274"/>
      <c r="O6784" s="57"/>
    </row>
    <row r="6785" spans="1:15">
      <c r="A6785" s="57"/>
      <c r="B6785" s="278">
        <v>49789</v>
      </c>
      <c r="C6785" s="283">
        <f t="shared" si="104"/>
        <v>10315969514</v>
      </c>
      <c r="D6785" s="57"/>
      <c r="E6785" s="57"/>
      <c r="F6785" s="279">
        <v>777279402</v>
      </c>
      <c r="G6785" s="286">
        <v>921863191</v>
      </c>
      <c r="H6785" s="278">
        <v>49190</v>
      </c>
      <c r="I6785" s="278"/>
      <c r="K6785" s="57"/>
      <c r="L6785" s="57"/>
      <c r="M6785" s="274"/>
      <c r="N6785" s="274"/>
      <c r="O6785" s="57"/>
    </row>
    <row r="6786" spans="1:15">
      <c r="A6786" s="57"/>
      <c r="B6786" s="278">
        <v>49790</v>
      </c>
      <c r="C6786" s="283">
        <f t="shared" si="104"/>
        <v>9950257858</v>
      </c>
      <c r="D6786" s="57"/>
      <c r="E6786" s="57"/>
      <c r="F6786" s="279">
        <v>411567746</v>
      </c>
      <c r="G6786" s="286">
        <v>921898661</v>
      </c>
      <c r="H6786" s="278">
        <v>43228</v>
      </c>
      <c r="I6786" s="278"/>
      <c r="K6786" s="57"/>
      <c r="L6786" s="57"/>
      <c r="M6786" s="274"/>
      <c r="N6786" s="274"/>
      <c r="O6786" s="57"/>
    </row>
    <row r="6787" spans="1:15">
      <c r="A6787" s="57"/>
      <c r="B6787" s="278">
        <v>49791</v>
      </c>
      <c r="C6787" s="283">
        <f t="shared" si="104"/>
        <v>9998280528</v>
      </c>
      <c r="D6787" s="57"/>
      <c r="E6787" s="57"/>
      <c r="F6787" s="279">
        <v>459590416</v>
      </c>
      <c r="G6787" s="286">
        <v>922207157</v>
      </c>
      <c r="H6787" s="278">
        <v>43606</v>
      </c>
      <c r="I6787" s="278"/>
      <c r="K6787" s="57"/>
      <c r="L6787" s="57"/>
      <c r="M6787" s="274"/>
      <c r="N6787" s="274"/>
      <c r="O6787" s="57"/>
    </row>
    <row r="6788" spans="1:15">
      <c r="A6788" s="57"/>
      <c r="B6788" s="278">
        <v>49792</v>
      </c>
      <c r="C6788" s="283">
        <f t="shared" si="104"/>
        <v>9935210052</v>
      </c>
      <c r="D6788" s="57"/>
      <c r="E6788" s="57"/>
      <c r="F6788" s="279">
        <v>396519940</v>
      </c>
      <c r="G6788" s="286">
        <v>922218595</v>
      </c>
      <c r="H6788" s="278">
        <v>46591</v>
      </c>
      <c r="I6788" s="278"/>
      <c r="K6788" s="57"/>
      <c r="L6788" s="57"/>
      <c r="M6788" s="274"/>
      <c r="N6788" s="274"/>
      <c r="O6788" s="57"/>
    </row>
    <row r="6789" spans="1:15">
      <c r="A6789" s="57"/>
      <c r="B6789" s="278">
        <v>49793</v>
      </c>
      <c r="C6789" s="283">
        <f t="shared" si="104"/>
        <v>10219873293</v>
      </c>
      <c r="D6789" s="57"/>
      <c r="E6789" s="57"/>
      <c r="F6789" s="279">
        <v>681183181</v>
      </c>
      <c r="G6789" s="286">
        <v>922431070</v>
      </c>
      <c r="H6789" s="278">
        <v>48519</v>
      </c>
      <c r="I6789" s="278"/>
      <c r="K6789" s="57"/>
      <c r="L6789" s="57"/>
      <c r="M6789" s="274"/>
      <c r="N6789" s="274"/>
      <c r="O6789" s="57"/>
    </row>
    <row r="6790" spans="1:15">
      <c r="A6790" s="57"/>
      <c r="B6790" s="278">
        <v>49794</v>
      </c>
      <c r="C6790" s="283">
        <f t="shared" si="104"/>
        <v>9788047465</v>
      </c>
      <c r="D6790" s="57"/>
      <c r="E6790" s="57"/>
      <c r="F6790" s="279">
        <v>249357353</v>
      </c>
      <c r="G6790" s="286">
        <v>922457603</v>
      </c>
      <c r="H6790" s="278">
        <v>43379</v>
      </c>
      <c r="I6790" s="278"/>
      <c r="K6790" s="57"/>
      <c r="L6790" s="57"/>
      <c r="M6790" s="274"/>
      <c r="N6790" s="274"/>
      <c r="O6790" s="57"/>
    </row>
    <row r="6791" spans="1:15">
      <c r="A6791" s="57"/>
      <c r="B6791" s="278">
        <v>49795</v>
      </c>
      <c r="C6791" s="283">
        <f t="shared" si="104"/>
        <v>9639467292</v>
      </c>
      <c r="D6791" s="57"/>
      <c r="E6791" s="57"/>
      <c r="F6791" s="279">
        <v>100777180</v>
      </c>
      <c r="G6791" s="286">
        <v>922632187</v>
      </c>
      <c r="H6791" s="278">
        <v>46327</v>
      </c>
      <c r="I6791" s="278"/>
      <c r="K6791" s="57"/>
      <c r="L6791" s="57"/>
      <c r="M6791" s="274"/>
      <c r="N6791" s="274"/>
      <c r="O6791" s="57"/>
    </row>
    <row r="6792" spans="1:15">
      <c r="A6792" s="57"/>
      <c r="B6792" s="278">
        <v>49796</v>
      </c>
      <c r="C6792" s="283">
        <f t="shared" si="104"/>
        <v>10522555037</v>
      </c>
      <c r="D6792" s="57"/>
      <c r="E6792" s="57"/>
      <c r="F6792" s="279">
        <v>983864925</v>
      </c>
      <c r="G6792" s="286">
        <v>922677882</v>
      </c>
      <c r="H6792" s="278">
        <v>44118</v>
      </c>
      <c r="I6792" s="278"/>
      <c r="K6792" s="57"/>
      <c r="L6792" s="57"/>
      <c r="M6792" s="274"/>
      <c r="N6792" s="274"/>
      <c r="O6792" s="57"/>
    </row>
    <row r="6793" spans="1:15">
      <c r="A6793" s="57"/>
      <c r="B6793" s="278">
        <v>49797</v>
      </c>
      <c r="C6793" s="283">
        <f t="shared" si="104"/>
        <v>9908390693</v>
      </c>
      <c r="D6793" s="57"/>
      <c r="E6793" s="57"/>
      <c r="F6793" s="279">
        <v>369700581</v>
      </c>
      <c r="G6793" s="286">
        <v>922780816</v>
      </c>
      <c r="H6793" s="278">
        <v>43966</v>
      </c>
      <c r="I6793" s="278"/>
      <c r="K6793" s="57"/>
      <c r="L6793" s="57"/>
      <c r="M6793" s="274"/>
      <c r="N6793" s="274"/>
      <c r="O6793" s="57"/>
    </row>
    <row r="6794" spans="1:15">
      <c r="A6794" s="57"/>
      <c r="B6794" s="278">
        <v>49798</v>
      </c>
      <c r="C6794" s="283">
        <f t="shared" si="104"/>
        <v>9831852520</v>
      </c>
      <c r="D6794" s="57"/>
      <c r="E6794" s="57"/>
      <c r="F6794" s="279">
        <v>293162408</v>
      </c>
      <c r="G6794" s="286">
        <v>923181301</v>
      </c>
      <c r="H6794" s="278">
        <v>50054</v>
      </c>
      <c r="I6794" s="278"/>
      <c r="K6794" s="57"/>
      <c r="L6794" s="57"/>
      <c r="M6794" s="274"/>
      <c r="N6794" s="274"/>
      <c r="O6794" s="57"/>
    </row>
    <row r="6795" spans="1:15">
      <c r="A6795" s="57"/>
      <c r="B6795" s="278">
        <v>49799</v>
      </c>
      <c r="C6795" s="283">
        <f t="shared" si="104"/>
        <v>9965224699</v>
      </c>
      <c r="D6795" s="57"/>
      <c r="E6795" s="57"/>
      <c r="F6795" s="279">
        <v>426534587</v>
      </c>
      <c r="G6795" s="286">
        <v>923262349</v>
      </c>
      <c r="H6795" s="278">
        <v>47384</v>
      </c>
      <c r="I6795" s="278"/>
      <c r="K6795" s="57"/>
      <c r="L6795" s="57"/>
      <c r="M6795" s="274"/>
      <c r="N6795" s="274"/>
      <c r="O6795" s="57"/>
    </row>
    <row r="6796" spans="1:15">
      <c r="A6796" s="57"/>
      <c r="B6796" s="278">
        <v>49800</v>
      </c>
      <c r="C6796" s="283">
        <f t="shared" si="104"/>
        <v>9656998457</v>
      </c>
      <c r="D6796" s="57"/>
      <c r="E6796" s="57"/>
      <c r="F6796" s="279">
        <v>118308345</v>
      </c>
      <c r="G6796" s="286">
        <v>923415179</v>
      </c>
      <c r="H6796" s="278">
        <v>49380</v>
      </c>
      <c r="I6796" s="278"/>
      <c r="K6796" s="57"/>
      <c r="L6796" s="57"/>
      <c r="M6796" s="274"/>
      <c r="N6796" s="274"/>
      <c r="O6796" s="57"/>
    </row>
    <row r="6797" spans="1:15">
      <c r="A6797" s="57"/>
      <c r="B6797" s="278">
        <v>49801</v>
      </c>
      <c r="C6797" s="283">
        <f t="shared" si="104"/>
        <v>9985929931</v>
      </c>
      <c r="D6797" s="57"/>
      <c r="E6797" s="57"/>
      <c r="F6797" s="279">
        <v>447239819</v>
      </c>
      <c r="G6797" s="286">
        <v>923419954</v>
      </c>
      <c r="H6797" s="278">
        <v>45906</v>
      </c>
      <c r="I6797" s="278"/>
      <c r="K6797" s="57"/>
      <c r="L6797" s="57"/>
      <c r="M6797" s="274"/>
      <c r="N6797" s="274"/>
      <c r="O6797" s="57"/>
    </row>
    <row r="6798" spans="1:15">
      <c r="A6798" s="57"/>
      <c r="B6798" s="278">
        <v>49802</v>
      </c>
      <c r="C6798" s="283">
        <f t="shared" si="104"/>
        <v>10516183993</v>
      </c>
      <c r="D6798" s="57"/>
      <c r="E6798" s="57"/>
      <c r="F6798" s="279">
        <v>977493881</v>
      </c>
      <c r="G6798" s="286">
        <v>923420538</v>
      </c>
      <c r="H6798" s="278">
        <v>45335</v>
      </c>
      <c r="I6798" s="278"/>
      <c r="K6798" s="57"/>
      <c r="L6798" s="57"/>
      <c r="M6798" s="274"/>
      <c r="N6798" s="274"/>
      <c r="O6798" s="57"/>
    </row>
    <row r="6799" spans="1:15">
      <c r="A6799" s="57"/>
      <c r="B6799" s="278">
        <v>49803</v>
      </c>
      <c r="C6799" s="283">
        <f t="shared" si="104"/>
        <v>9936398329</v>
      </c>
      <c r="D6799" s="57"/>
      <c r="E6799" s="57"/>
      <c r="F6799" s="279">
        <v>397708217</v>
      </c>
      <c r="G6799" s="286">
        <v>923514644</v>
      </c>
      <c r="H6799" s="278">
        <v>49425</v>
      </c>
      <c r="I6799" s="278"/>
      <c r="K6799" s="57"/>
      <c r="L6799" s="57"/>
      <c r="M6799" s="274"/>
      <c r="N6799" s="274"/>
      <c r="O6799" s="57"/>
    </row>
    <row r="6800" spans="1:15">
      <c r="A6800" s="57"/>
      <c r="B6800" s="278">
        <v>49804</v>
      </c>
      <c r="C6800" s="283">
        <f t="shared" si="104"/>
        <v>9821845604</v>
      </c>
      <c r="D6800" s="57"/>
      <c r="E6800" s="57"/>
      <c r="F6800" s="279">
        <v>283155492</v>
      </c>
      <c r="G6800" s="286">
        <v>923575785</v>
      </c>
      <c r="H6800" s="278">
        <v>48854</v>
      </c>
      <c r="I6800" s="278"/>
      <c r="K6800" s="57"/>
      <c r="L6800" s="57"/>
      <c r="M6800" s="274"/>
      <c r="N6800" s="274"/>
      <c r="O6800" s="57"/>
    </row>
    <row r="6801" spans="1:15">
      <c r="A6801" s="57"/>
      <c r="B6801" s="278">
        <v>49805</v>
      </c>
      <c r="C6801" s="283">
        <f t="shared" si="104"/>
        <v>10140088659</v>
      </c>
      <c r="D6801" s="57"/>
      <c r="E6801" s="57"/>
      <c r="F6801" s="279">
        <v>601398547</v>
      </c>
      <c r="G6801" s="286">
        <v>923781950</v>
      </c>
      <c r="H6801" s="278">
        <v>47660</v>
      </c>
      <c r="I6801" s="278"/>
      <c r="K6801" s="57"/>
      <c r="L6801" s="57"/>
      <c r="M6801" s="274"/>
      <c r="N6801" s="274"/>
      <c r="O6801" s="57"/>
    </row>
    <row r="6802" spans="1:15">
      <c r="A6802" s="57"/>
      <c r="B6802" s="278">
        <v>49806</v>
      </c>
      <c r="C6802" s="283">
        <f t="shared" si="104"/>
        <v>9649861480</v>
      </c>
      <c r="D6802" s="57"/>
      <c r="E6802" s="57"/>
      <c r="F6802" s="279">
        <v>111171368</v>
      </c>
      <c r="G6802" s="286">
        <v>924021939</v>
      </c>
      <c r="H6802" s="278">
        <v>44893</v>
      </c>
      <c r="I6802" s="278"/>
      <c r="K6802" s="57"/>
      <c r="L6802" s="57"/>
      <c r="M6802" s="274"/>
      <c r="N6802" s="274"/>
      <c r="O6802" s="57"/>
    </row>
    <row r="6803" spans="1:15">
      <c r="A6803" s="57"/>
      <c r="B6803" s="278">
        <v>49807</v>
      </c>
      <c r="C6803" s="283">
        <f t="shared" si="104"/>
        <v>10258969316</v>
      </c>
      <c r="D6803" s="57"/>
      <c r="E6803" s="57"/>
      <c r="F6803" s="279">
        <v>720279204</v>
      </c>
      <c r="G6803" s="286">
        <v>924380454</v>
      </c>
      <c r="H6803" s="278">
        <v>49810</v>
      </c>
      <c r="I6803" s="278"/>
      <c r="K6803" s="57"/>
      <c r="L6803" s="57"/>
      <c r="M6803" s="274"/>
      <c r="N6803" s="274"/>
      <c r="O6803" s="57"/>
    </row>
    <row r="6804" spans="1:15">
      <c r="A6804" s="57"/>
      <c r="B6804" s="278">
        <v>49808</v>
      </c>
      <c r="C6804" s="283">
        <f t="shared" si="104"/>
        <v>10225278020</v>
      </c>
      <c r="D6804" s="57"/>
      <c r="E6804" s="57"/>
      <c r="F6804" s="279">
        <v>686587908</v>
      </c>
      <c r="G6804" s="286">
        <v>924484960</v>
      </c>
      <c r="H6804" s="278">
        <v>43702</v>
      </c>
      <c r="I6804" s="278"/>
      <c r="K6804" s="57"/>
      <c r="L6804" s="57"/>
      <c r="M6804" s="274"/>
      <c r="N6804" s="274"/>
      <c r="O6804" s="57"/>
    </row>
    <row r="6805" spans="1:15">
      <c r="A6805" s="57"/>
      <c r="B6805" s="278">
        <v>49809</v>
      </c>
      <c r="C6805" s="283">
        <f t="shared" si="104"/>
        <v>9891017376</v>
      </c>
      <c r="D6805" s="57"/>
      <c r="E6805" s="57"/>
      <c r="F6805" s="279">
        <v>352327264</v>
      </c>
      <c r="G6805" s="286">
        <v>924524680</v>
      </c>
      <c r="H6805" s="278">
        <v>46531</v>
      </c>
      <c r="I6805" s="278"/>
      <c r="K6805" s="57"/>
      <c r="L6805" s="57"/>
      <c r="M6805" s="274"/>
      <c r="N6805" s="274"/>
      <c r="O6805" s="57"/>
    </row>
    <row r="6806" spans="1:15">
      <c r="A6806" s="57"/>
      <c r="B6806" s="278">
        <v>49810</v>
      </c>
      <c r="C6806" s="283">
        <f t="shared" si="104"/>
        <v>10463070566</v>
      </c>
      <c r="D6806" s="57"/>
      <c r="E6806" s="57"/>
      <c r="F6806" s="279">
        <v>924380454</v>
      </c>
      <c r="G6806" s="286">
        <v>924527106</v>
      </c>
      <c r="H6806" s="278">
        <v>46421</v>
      </c>
      <c r="I6806" s="278"/>
      <c r="K6806" s="57"/>
      <c r="L6806" s="57"/>
      <c r="M6806" s="274"/>
      <c r="N6806" s="274"/>
      <c r="O6806" s="57"/>
    </row>
    <row r="6807" spans="1:15">
      <c r="A6807" s="57"/>
      <c r="B6807" s="278">
        <v>49811</v>
      </c>
      <c r="C6807" s="283">
        <f t="shared" si="104"/>
        <v>9769955567</v>
      </c>
      <c r="D6807" s="57"/>
      <c r="E6807" s="57"/>
      <c r="F6807" s="279">
        <v>231265455</v>
      </c>
      <c r="G6807" s="286">
        <v>924527691</v>
      </c>
      <c r="H6807" s="278">
        <v>50142</v>
      </c>
      <c r="I6807" s="278"/>
      <c r="K6807" s="57"/>
      <c r="L6807" s="57"/>
      <c r="M6807" s="274"/>
      <c r="N6807" s="274"/>
      <c r="O6807" s="57"/>
    </row>
    <row r="6808" spans="1:15">
      <c r="A6808" s="57"/>
      <c r="B6808" s="278">
        <v>49812</v>
      </c>
      <c r="C6808" s="283">
        <f t="shared" si="104"/>
        <v>10268090145</v>
      </c>
      <c r="D6808" s="57"/>
      <c r="E6808" s="57"/>
      <c r="F6808" s="279">
        <v>729400033</v>
      </c>
      <c r="G6808" s="286">
        <v>924557367</v>
      </c>
      <c r="H6808" s="278">
        <v>48091</v>
      </c>
      <c r="I6808" s="278"/>
      <c r="K6808" s="57"/>
      <c r="L6808" s="57"/>
      <c r="M6808" s="274"/>
      <c r="N6808" s="274"/>
      <c r="O6808" s="57"/>
    </row>
    <row r="6809" spans="1:15">
      <c r="A6809" s="57"/>
      <c r="B6809" s="278">
        <v>49813</v>
      </c>
      <c r="C6809" s="283">
        <f t="shared" si="104"/>
        <v>10011987724</v>
      </c>
      <c r="D6809" s="57"/>
      <c r="E6809" s="57"/>
      <c r="F6809" s="279">
        <v>473297612</v>
      </c>
      <c r="G6809" s="286">
        <v>924612040</v>
      </c>
      <c r="H6809" s="278">
        <v>44631</v>
      </c>
      <c r="I6809" s="278"/>
      <c r="K6809" s="57"/>
      <c r="L6809" s="57"/>
      <c r="M6809" s="274"/>
      <c r="N6809" s="274"/>
      <c r="O6809" s="57"/>
    </row>
    <row r="6810" spans="1:15">
      <c r="A6810" s="57"/>
      <c r="B6810" s="278">
        <v>49814</v>
      </c>
      <c r="C6810" s="283">
        <f t="shared" si="104"/>
        <v>10056282571</v>
      </c>
      <c r="D6810" s="57"/>
      <c r="E6810" s="57"/>
      <c r="F6810" s="279">
        <v>517592459</v>
      </c>
      <c r="G6810" s="286">
        <v>924719094</v>
      </c>
      <c r="H6810" s="278">
        <v>49752</v>
      </c>
      <c r="I6810" s="278"/>
      <c r="K6810" s="57"/>
      <c r="L6810" s="57"/>
      <c r="M6810" s="274"/>
      <c r="N6810" s="274"/>
      <c r="O6810" s="57"/>
    </row>
    <row r="6811" spans="1:15">
      <c r="A6811" s="57"/>
      <c r="B6811" s="278">
        <v>49815</v>
      </c>
      <c r="C6811" s="283">
        <f t="shared" si="104"/>
        <v>9867703255</v>
      </c>
      <c r="D6811" s="57"/>
      <c r="E6811" s="57"/>
      <c r="F6811" s="279">
        <v>329013143</v>
      </c>
      <c r="G6811" s="286">
        <v>924775970</v>
      </c>
      <c r="H6811" s="278">
        <v>43118</v>
      </c>
      <c r="I6811" s="278"/>
      <c r="K6811" s="57"/>
      <c r="L6811" s="57"/>
      <c r="M6811" s="274"/>
      <c r="N6811" s="274"/>
      <c r="O6811" s="57"/>
    </row>
    <row r="6812" spans="1:15">
      <c r="A6812" s="57"/>
      <c r="B6812" s="278">
        <v>49816</v>
      </c>
      <c r="C6812" s="283">
        <f t="shared" si="104"/>
        <v>9639810131</v>
      </c>
      <c r="D6812" s="57"/>
      <c r="E6812" s="57"/>
      <c r="F6812" s="279">
        <v>101120019</v>
      </c>
      <c r="G6812" s="286">
        <v>924980398</v>
      </c>
      <c r="H6812" s="278">
        <v>46659</v>
      </c>
      <c r="I6812" s="278"/>
      <c r="K6812" s="57"/>
      <c r="L6812" s="57"/>
      <c r="M6812" s="274"/>
      <c r="N6812" s="274"/>
      <c r="O6812" s="57"/>
    </row>
    <row r="6813" spans="1:15">
      <c r="A6813" s="57"/>
      <c r="B6813" s="278">
        <v>49817</v>
      </c>
      <c r="C6813" s="283">
        <f t="shared" si="104"/>
        <v>9895298705</v>
      </c>
      <c r="D6813" s="57"/>
      <c r="E6813" s="57"/>
      <c r="F6813" s="279">
        <v>356608593</v>
      </c>
      <c r="G6813" s="286">
        <v>925094055</v>
      </c>
      <c r="H6813" s="278">
        <v>45556</v>
      </c>
      <c r="I6813" s="278"/>
      <c r="K6813" s="57"/>
      <c r="L6813" s="57"/>
      <c r="M6813" s="274"/>
      <c r="N6813" s="274"/>
      <c r="O6813" s="57"/>
    </row>
    <row r="6814" spans="1:15">
      <c r="A6814" s="57"/>
      <c r="B6814" s="278">
        <v>49818</v>
      </c>
      <c r="C6814" s="283">
        <f t="shared" si="104"/>
        <v>10057794403</v>
      </c>
      <c r="D6814" s="57"/>
      <c r="E6814" s="57"/>
      <c r="F6814" s="279">
        <v>519104291</v>
      </c>
      <c r="G6814" s="286">
        <v>925266582</v>
      </c>
      <c r="H6814" s="278">
        <v>46534</v>
      </c>
      <c r="I6814" s="278"/>
      <c r="K6814" s="57"/>
      <c r="L6814" s="57"/>
      <c r="M6814" s="274"/>
      <c r="N6814" s="274"/>
      <c r="O6814" s="57"/>
    </row>
    <row r="6815" spans="1:15">
      <c r="A6815" s="57"/>
      <c r="B6815" s="278">
        <v>49819</v>
      </c>
      <c r="C6815" s="283">
        <f t="shared" si="104"/>
        <v>9791145749</v>
      </c>
      <c r="D6815" s="57"/>
      <c r="E6815" s="57"/>
      <c r="F6815" s="279">
        <v>252455637</v>
      </c>
      <c r="G6815" s="286">
        <v>925305597</v>
      </c>
      <c r="H6815" s="278">
        <v>47478</v>
      </c>
      <c r="I6815" s="278"/>
      <c r="K6815" s="57"/>
      <c r="L6815" s="57"/>
      <c r="M6815" s="274"/>
      <c r="N6815" s="274"/>
      <c r="O6815" s="57"/>
    </row>
    <row r="6816" spans="1:15">
      <c r="A6816" s="57"/>
      <c r="B6816" s="278">
        <v>49820</v>
      </c>
      <c r="C6816" s="283">
        <f t="shared" ref="C6816:C6879" si="105">F6816+(F$88*28679+98765)+(G$88*6587+87654)+(E$88*9537+76543)+(J$88*5713+4528)</f>
        <v>9934881351</v>
      </c>
      <c r="D6816" s="57"/>
      <c r="E6816" s="57"/>
      <c r="F6816" s="279">
        <v>396191239</v>
      </c>
      <c r="G6816" s="286">
        <v>925439122</v>
      </c>
      <c r="H6816" s="278">
        <v>49011</v>
      </c>
      <c r="I6816" s="278"/>
      <c r="K6816" s="57"/>
      <c r="L6816" s="57"/>
      <c r="M6816" s="274"/>
      <c r="N6816" s="274"/>
      <c r="O6816" s="57"/>
    </row>
    <row r="6817" spans="1:15">
      <c r="A6817" s="57"/>
      <c r="B6817" s="278">
        <v>49821</v>
      </c>
      <c r="C6817" s="283">
        <f t="shared" si="105"/>
        <v>10182485648</v>
      </c>
      <c r="D6817" s="57"/>
      <c r="E6817" s="57"/>
      <c r="F6817" s="279">
        <v>643795536</v>
      </c>
      <c r="G6817" s="286">
        <v>925477728</v>
      </c>
      <c r="H6817" s="278">
        <v>43775</v>
      </c>
      <c r="I6817" s="278"/>
      <c r="K6817" s="57"/>
      <c r="L6817" s="57"/>
      <c r="M6817" s="274"/>
      <c r="N6817" s="274"/>
      <c r="O6817" s="57"/>
    </row>
    <row r="6818" spans="1:15">
      <c r="A6818" s="57"/>
      <c r="B6818" s="278">
        <v>49822</v>
      </c>
      <c r="C6818" s="283">
        <f t="shared" si="105"/>
        <v>10517300127</v>
      </c>
      <c r="D6818" s="57"/>
      <c r="E6818" s="57"/>
      <c r="F6818" s="279">
        <v>978610015</v>
      </c>
      <c r="G6818" s="286">
        <v>925516647</v>
      </c>
      <c r="H6818" s="278">
        <v>44568</v>
      </c>
      <c r="I6818" s="278"/>
      <c r="K6818" s="57"/>
      <c r="L6818" s="57"/>
      <c r="M6818" s="274"/>
      <c r="N6818" s="274"/>
      <c r="O6818" s="57"/>
    </row>
    <row r="6819" spans="1:15">
      <c r="A6819" s="57"/>
      <c r="B6819" s="278">
        <v>49823</v>
      </c>
      <c r="C6819" s="283">
        <f t="shared" si="105"/>
        <v>9650800442</v>
      </c>
      <c r="D6819" s="57"/>
      <c r="E6819" s="57"/>
      <c r="F6819" s="279">
        <v>112110330</v>
      </c>
      <c r="G6819" s="286">
        <v>925534816</v>
      </c>
      <c r="H6819" s="278">
        <v>44428</v>
      </c>
      <c r="I6819" s="278"/>
      <c r="K6819" s="57"/>
      <c r="L6819" s="57"/>
      <c r="M6819" s="274"/>
      <c r="N6819" s="274"/>
      <c r="O6819" s="57"/>
    </row>
    <row r="6820" spans="1:15">
      <c r="A6820" s="57"/>
      <c r="B6820" s="278">
        <v>49824</v>
      </c>
      <c r="C6820" s="283">
        <f t="shared" si="105"/>
        <v>10256226392</v>
      </c>
      <c r="D6820" s="57"/>
      <c r="E6820" s="57"/>
      <c r="F6820" s="279">
        <v>717536280</v>
      </c>
      <c r="G6820" s="286">
        <v>925563712</v>
      </c>
      <c r="H6820" s="278">
        <v>45200</v>
      </c>
      <c r="I6820" s="278"/>
      <c r="K6820" s="57"/>
      <c r="L6820" s="57"/>
      <c r="M6820" s="274"/>
      <c r="N6820" s="274"/>
      <c r="O6820" s="57"/>
    </row>
    <row r="6821" spans="1:15">
      <c r="A6821" s="57"/>
      <c r="B6821" s="278">
        <v>49825</v>
      </c>
      <c r="C6821" s="283">
        <f t="shared" si="105"/>
        <v>10180119594</v>
      </c>
      <c r="D6821" s="57"/>
      <c r="E6821" s="57"/>
      <c r="F6821" s="279">
        <v>641429482</v>
      </c>
      <c r="G6821" s="286">
        <v>925828258</v>
      </c>
      <c r="H6821" s="278">
        <v>45215</v>
      </c>
      <c r="I6821" s="278"/>
      <c r="K6821" s="57"/>
      <c r="L6821" s="57"/>
      <c r="M6821" s="274"/>
      <c r="N6821" s="274"/>
      <c r="O6821" s="57"/>
    </row>
    <row r="6822" spans="1:15">
      <c r="A6822" s="57"/>
      <c r="B6822" s="278">
        <v>49826</v>
      </c>
      <c r="C6822" s="283">
        <f t="shared" si="105"/>
        <v>10158359449</v>
      </c>
      <c r="D6822" s="57"/>
      <c r="E6822" s="57"/>
      <c r="F6822" s="279">
        <v>619669337</v>
      </c>
      <c r="G6822" s="286">
        <v>925849309</v>
      </c>
      <c r="H6822" s="278">
        <v>47385</v>
      </c>
      <c r="I6822" s="278"/>
      <c r="K6822" s="57"/>
      <c r="L6822" s="57"/>
      <c r="M6822" s="274"/>
      <c r="N6822" s="274"/>
      <c r="O6822" s="57"/>
    </row>
    <row r="6823" spans="1:15">
      <c r="A6823" s="57"/>
      <c r="B6823" s="278">
        <v>49827</v>
      </c>
      <c r="C6823" s="283">
        <f t="shared" si="105"/>
        <v>9646865938</v>
      </c>
      <c r="D6823" s="57"/>
      <c r="E6823" s="57"/>
      <c r="F6823" s="279">
        <v>108175826</v>
      </c>
      <c r="G6823" s="286">
        <v>925895051</v>
      </c>
      <c r="H6823" s="278">
        <v>45528</v>
      </c>
      <c r="I6823" s="278"/>
      <c r="K6823" s="57"/>
      <c r="L6823" s="57"/>
      <c r="M6823" s="274"/>
      <c r="N6823" s="274"/>
      <c r="O6823" s="57"/>
    </row>
    <row r="6824" spans="1:15">
      <c r="A6824" s="57"/>
      <c r="B6824" s="278">
        <v>49828</v>
      </c>
      <c r="C6824" s="283">
        <f t="shared" si="105"/>
        <v>10102081512</v>
      </c>
      <c r="D6824" s="57"/>
      <c r="E6824" s="57"/>
      <c r="F6824" s="279">
        <v>563391400</v>
      </c>
      <c r="G6824" s="286">
        <v>925992039</v>
      </c>
      <c r="H6824" s="278">
        <v>45085</v>
      </c>
      <c r="I6824" s="278"/>
      <c r="K6824" s="57"/>
      <c r="L6824" s="57"/>
      <c r="M6824" s="274"/>
      <c r="N6824" s="274"/>
      <c r="O6824" s="57"/>
    </row>
    <row r="6825" spans="1:15">
      <c r="A6825" s="57"/>
      <c r="B6825" s="278">
        <v>49829</v>
      </c>
      <c r="C6825" s="283">
        <f t="shared" si="105"/>
        <v>10026842284</v>
      </c>
      <c r="D6825" s="57"/>
      <c r="E6825" s="57"/>
      <c r="F6825" s="279">
        <v>488152172</v>
      </c>
      <c r="G6825" s="286">
        <v>926029387</v>
      </c>
      <c r="H6825" s="278">
        <v>44247</v>
      </c>
      <c r="I6825" s="278"/>
      <c r="K6825" s="57"/>
      <c r="L6825" s="57"/>
      <c r="M6825" s="274"/>
      <c r="N6825" s="274"/>
      <c r="O6825" s="57"/>
    </row>
    <row r="6826" spans="1:15">
      <c r="A6826" s="57"/>
      <c r="B6826" s="278">
        <v>49830</v>
      </c>
      <c r="C6826" s="283">
        <f t="shared" si="105"/>
        <v>10108323078</v>
      </c>
      <c r="D6826" s="57"/>
      <c r="E6826" s="57"/>
      <c r="F6826" s="279">
        <v>569632966</v>
      </c>
      <c r="G6826" s="286">
        <v>926074928</v>
      </c>
      <c r="H6826" s="278">
        <v>49178</v>
      </c>
      <c r="I6826" s="278"/>
      <c r="K6826" s="57"/>
      <c r="L6826" s="57"/>
      <c r="M6826" s="274"/>
      <c r="N6826" s="274"/>
      <c r="O6826" s="57"/>
    </row>
    <row r="6827" spans="1:15">
      <c r="A6827" s="57"/>
      <c r="B6827" s="278">
        <v>49831</v>
      </c>
      <c r="C6827" s="283">
        <f t="shared" si="105"/>
        <v>10518971016</v>
      </c>
      <c r="D6827" s="57"/>
      <c r="E6827" s="57"/>
      <c r="F6827" s="279">
        <v>980280904</v>
      </c>
      <c r="G6827" s="286">
        <v>926075157</v>
      </c>
      <c r="H6827" s="278">
        <v>49358</v>
      </c>
      <c r="I6827" s="278"/>
      <c r="K6827" s="57"/>
      <c r="L6827" s="57"/>
      <c r="M6827" s="274"/>
      <c r="N6827" s="274"/>
      <c r="O6827" s="57"/>
    </row>
    <row r="6828" spans="1:15">
      <c r="A6828" s="57"/>
      <c r="B6828" s="278">
        <v>49832</v>
      </c>
      <c r="C6828" s="283">
        <f t="shared" si="105"/>
        <v>10273365712</v>
      </c>
      <c r="D6828" s="57"/>
      <c r="E6828" s="57"/>
      <c r="F6828" s="279">
        <v>734675600</v>
      </c>
      <c r="G6828" s="286">
        <v>926554913</v>
      </c>
      <c r="H6828" s="278">
        <v>48905</v>
      </c>
      <c r="I6828" s="278"/>
      <c r="K6828" s="57"/>
      <c r="L6828" s="57"/>
      <c r="M6828" s="274"/>
      <c r="N6828" s="274"/>
      <c r="O6828" s="57"/>
    </row>
    <row r="6829" spans="1:15">
      <c r="A6829" s="57"/>
      <c r="B6829" s="278">
        <v>49833</v>
      </c>
      <c r="C6829" s="283">
        <f t="shared" si="105"/>
        <v>10422690482</v>
      </c>
      <c r="D6829" s="57"/>
      <c r="E6829" s="57"/>
      <c r="F6829" s="279">
        <v>884000370</v>
      </c>
      <c r="G6829" s="286">
        <v>926671011</v>
      </c>
      <c r="H6829" s="278">
        <v>43513</v>
      </c>
      <c r="I6829" s="278"/>
      <c r="K6829" s="57"/>
      <c r="L6829" s="57"/>
      <c r="M6829" s="274"/>
      <c r="N6829" s="274"/>
      <c r="O6829" s="57"/>
    </row>
    <row r="6830" spans="1:15">
      <c r="A6830" s="57"/>
      <c r="B6830" s="278">
        <v>49834</v>
      </c>
      <c r="C6830" s="283">
        <f t="shared" si="105"/>
        <v>9889240691</v>
      </c>
      <c r="D6830" s="57"/>
      <c r="E6830" s="57"/>
      <c r="F6830" s="279">
        <v>350550579</v>
      </c>
      <c r="G6830" s="286">
        <v>926707681</v>
      </c>
      <c r="H6830" s="278">
        <v>46900</v>
      </c>
      <c r="I6830" s="278"/>
      <c r="K6830" s="57"/>
      <c r="L6830" s="57"/>
      <c r="M6830" s="274"/>
      <c r="N6830" s="274"/>
      <c r="O6830" s="57"/>
    </row>
    <row r="6831" spans="1:15">
      <c r="A6831" s="57"/>
      <c r="B6831" s="278">
        <v>49835</v>
      </c>
      <c r="C6831" s="283">
        <f t="shared" si="105"/>
        <v>9805842598</v>
      </c>
      <c r="D6831" s="57"/>
      <c r="E6831" s="57"/>
      <c r="F6831" s="279">
        <v>267152486</v>
      </c>
      <c r="G6831" s="286">
        <v>926981685</v>
      </c>
      <c r="H6831" s="278">
        <v>47984</v>
      </c>
      <c r="I6831" s="278"/>
      <c r="K6831" s="57"/>
      <c r="L6831" s="57"/>
      <c r="M6831" s="274"/>
      <c r="N6831" s="274"/>
      <c r="O6831" s="57"/>
    </row>
    <row r="6832" spans="1:15">
      <c r="A6832" s="57"/>
      <c r="B6832" s="278">
        <v>49836</v>
      </c>
      <c r="C6832" s="283">
        <f t="shared" si="105"/>
        <v>9993409341</v>
      </c>
      <c r="D6832" s="57"/>
      <c r="E6832" s="57"/>
      <c r="F6832" s="279">
        <v>454719229</v>
      </c>
      <c r="G6832" s="286">
        <v>927364128</v>
      </c>
      <c r="H6832" s="278">
        <v>43340</v>
      </c>
      <c r="I6832" s="278"/>
      <c r="K6832" s="57"/>
      <c r="L6832" s="57"/>
      <c r="M6832" s="274"/>
      <c r="N6832" s="274"/>
      <c r="O6832" s="57"/>
    </row>
    <row r="6833" spans="1:15">
      <c r="A6833" s="57"/>
      <c r="B6833" s="278">
        <v>49837</v>
      </c>
      <c r="C6833" s="283">
        <f t="shared" si="105"/>
        <v>10531408390</v>
      </c>
      <c r="D6833" s="57"/>
      <c r="E6833" s="57"/>
      <c r="F6833" s="279">
        <v>992718278</v>
      </c>
      <c r="G6833" s="286">
        <v>927404161</v>
      </c>
      <c r="H6833" s="278">
        <v>49754</v>
      </c>
      <c r="I6833" s="278"/>
      <c r="K6833" s="57"/>
      <c r="L6833" s="57"/>
      <c r="M6833" s="274"/>
      <c r="N6833" s="274"/>
      <c r="O6833" s="57"/>
    </row>
    <row r="6834" spans="1:15">
      <c r="A6834" s="57"/>
      <c r="B6834" s="278">
        <v>49838</v>
      </c>
      <c r="C6834" s="283">
        <f t="shared" si="105"/>
        <v>9667967778</v>
      </c>
      <c r="D6834" s="57"/>
      <c r="E6834" s="57"/>
      <c r="F6834" s="279">
        <v>129277666</v>
      </c>
      <c r="G6834" s="286">
        <v>927610549</v>
      </c>
      <c r="H6834" s="278">
        <v>46055</v>
      </c>
      <c r="I6834" s="278"/>
      <c r="K6834" s="57"/>
      <c r="L6834" s="57"/>
      <c r="M6834" s="274"/>
      <c r="N6834" s="274"/>
      <c r="O6834" s="57"/>
    </row>
    <row r="6835" spans="1:15">
      <c r="A6835" s="57"/>
      <c r="B6835" s="278">
        <v>49839</v>
      </c>
      <c r="C6835" s="283">
        <f t="shared" si="105"/>
        <v>9827881235</v>
      </c>
      <c r="D6835" s="57"/>
      <c r="E6835" s="57"/>
      <c r="F6835" s="279">
        <v>289191123</v>
      </c>
      <c r="G6835" s="286">
        <v>927716654</v>
      </c>
      <c r="H6835" s="278">
        <v>49850</v>
      </c>
      <c r="I6835" s="278"/>
      <c r="K6835" s="57"/>
      <c r="L6835" s="57"/>
      <c r="M6835" s="274"/>
      <c r="N6835" s="274"/>
      <c r="O6835" s="57"/>
    </row>
    <row r="6836" spans="1:15">
      <c r="A6836" s="57"/>
      <c r="B6836" s="278">
        <v>49840</v>
      </c>
      <c r="C6836" s="283">
        <f t="shared" si="105"/>
        <v>10264552306</v>
      </c>
      <c r="D6836" s="57"/>
      <c r="E6836" s="57"/>
      <c r="F6836" s="279">
        <v>725862194</v>
      </c>
      <c r="G6836" s="286">
        <v>927918877</v>
      </c>
      <c r="H6836" s="278">
        <v>46551</v>
      </c>
      <c r="I6836" s="278"/>
      <c r="K6836" s="57"/>
      <c r="L6836" s="57"/>
      <c r="M6836" s="274"/>
      <c r="N6836" s="274"/>
      <c r="O6836" s="57"/>
    </row>
    <row r="6837" spans="1:15">
      <c r="A6837" s="57"/>
      <c r="B6837" s="278">
        <v>49841</v>
      </c>
      <c r="C6837" s="283">
        <f t="shared" si="105"/>
        <v>9891195879</v>
      </c>
      <c r="D6837" s="57"/>
      <c r="E6837" s="57"/>
      <c r="F6837" s="279">
        <v>352505767</v>
      </c>
      <c r="G6837" s="286">
        <v>927976772</v>
      </c>
      <c r="H6837" s="278">
        <v>46749</v>
      </c>
      <c r="I6837" s="278"/>
      <c r="K6837" s="57"/>
      <c r="L6837" s="57"/>
      <c r="M6837" s="274"/>
      <c r="N6837" s="274"/>
      <c r="O6837" s="57"/>
    </row>
    <row r="6838" spans="1:15">
      <c r="A6838" s="57"/>
      <c r="B6838" s="278">
        <v>49842</v>
      </c>
      <c r="C6838" s="283">
        <f t="shared" si="105"/>
        <v>10435213206</v>
      </c>
      <c r="D6838" s="57"/>
      <c r="E6838" s="57"/>
      <c r="F6838" s="279">
        <v>896523094</v>
      </c>
      <c r="G6838" s="286">
        <v>928022517</v>
      </c>
      <c r="H6838" s="278">
        <v>50073</v>
      </c>
      <c r="I6838" s="278"/>
      <c r="K6838" s="57"/>
      <c r="L6838" s="57"/>
      <c r="M6838" s="274"/>
      <c r="N6838" s="274"/>
      <c r="O6838" s="57"/>
    </row>
    <row r="6839" spans="1:15">
      <c r="A6839" s="57"/>
      <c r="B6839" s="278">
        <v>49843</v>
      </c>
      <c r="C6839" s="283">
        <f t="shared" si="105"/>
        <v>10283790399</v>
      </c>
      <c r="D6839" s="57"/>
      <c r="E6839" s="57"/>
      <c r="F6839" s="279">
        <v>745100287</v>
      </c>
      <c r="G6839" s="286">
        <v>928197195</v>
      </c>
      <c r="H6839" s="278">
        <v>44791</v>
      </c>
      <c r="I6839" s="278"/>
      <c r="K6839" s="57"/>
      <c r="L6839" s="57"/>
      <c r="M6839" s="274"/>
      <c r="N6839" s="274"/>
      <c r="O6839" s="57"/>
    </row>
    <row r="6840" spans="1:15">
      <c r="A6840" s="57"/>
      <c r="B6840" s="278">
        <v>49844</v>
      </c>
      <c r="C6840" s="283">
        <f t="shared" si="105"/>
        <v>10237744139</v>
      </c>
      <c r="D6840" s="57"/>
      <c r="E6840" s="57"/>
      <c r="F6840" s="279">
        <v>699054027</v>
      </c>
      <c r="G6840" s="286">
        <v>928370130</v>
      </c>
      <c r="H6840" s="278">
        <v>48842</v>
      </c>
      <c r="I6840" s="278"/>
      <c r="K6840" s="57"/>
      <c r="L6840" s="57"/>
      <c r="M6840" s="274"/>
      <c r="N6840" s="274"/>
      <c r="O6840" s="57"/>
    </row>
    <row r="6841" spans="1:15">
      <c r="A6841" s="57"/>
      <c r="B6841" s="278">
        <v>49845</v>
      </c>
      <c r="C6841" s="283">
        <f t="shared" si="105"/>
        <v>10142303240</v>
      </c>
      <c r="D6841" s="57"/>
      <c r="E6841" s="57"/>
      <c r="F6841" s="279">
        <v>603613128</v>
      </c>
      <c r="G6841" s="286">
        <v>928439071</v>
      </c>
      <c r="H6841" s="278">
        <v>49050</v>
      </c>
      <c r="I6841" s="278"/>
      <c r="K6841" s="57"/>
      <c r="L6841" s="57"/>
      <c r="M6841" s="274"/>
      <c r="N6841" s="274"/>
      <c r="O6841" s="57"/>
    </row>
    <row r="6842" spans="1:15">
      <c r="A6842" s="57"/>
      <c r="B6842" s="278">
        <v>49846</v>
      </c>
      <c r="C6842" s="283">
        <f t="shared" si="105"/>
        <v>10397098518</v>
      </c>
      <c r="D6842" s="57"/>
      <c r="E6842" s="57"/>
      <c r="F6842" s="279">
        <v>858408406</v>
      </c>
      <c r="G6842" s="286">
        <v>928484743</v>
      </c>
      <c r="H6842" s="278">
        <v>48132</v>
      </c>
      <c r="I6842" s="278"/>
      <c r="K6842" s="57"/>
      <c r="L6842" s="57"/>
      <c r="M6842" s="274"/>
      <c r="N6842" s="274"/>
      <c r="O6842" s="57"/>
    </row>
    <row r="6843" spans="1:15">
      <c r="A6843" s="57"/>
      <c r="B6843" s="278">
        <v>49847</v>
      </c>
      <c r="C6843" s="283">
        <f t="shared" si="105"/>
        <v>10094946315</v>
      </c>
      <c r="D6843" s="57"/>
      <c r="E6843" s="57"/>
      <c r="F6843" s="279">
        <v>556256203</v>
      </c>
      <c r="G6843" s="286">
        <v>928666552</v>
      </c>
      <c r="H6843" s="278">
        <v>46745</v>
      </c>
      <c r="I6843" s="278"/>
      <c r="K6843" s="57"/>
      <c r="L6843" s="57"/>
      <c r="M6843" s="274"/>
      <c r="N6843" s="274"/>
      <c r="O6843" s="57"/>
    </row>
    <row r="6844" spans="1:15">
      <c r="A6844" s="57"/>
      <c r="B6844" s="278">
        <v>49848</v>
      </c>
      <c r="C6844" s="283">
        <f t="shared" si="105"/>
        <v>9814997134</v>
      </c>
      <c r="D6844" s="57"/>
      <c r="E6844" s="57"/>
      <c r="F6844" s="279">
        <v>276307022</v>
      </c>
      <c r="G6844" s="286">
        <v>928822336</v>
      </c>
      <c r="H6844" s="278">
        <v>43089</v>
      </c>
      <c r="I6844" s="278"/>
      <c r="K6844" s="57"/>
      <c r="L6844" s="57"/>
      <c r="M6844" s="274"/>
      <c r="N6844" s="274"/>
      <c r="O6844" s="57"/>
    </row>
    <row r="6845" spans="1:15">
      <c r="A6845" s="57"/>
      <c r="B6845" s="278">
        <v>49849</v>
      </c>
      <c r="C6845" s="283">
        <f t="shared" si="105"/>
        <v>9945042365</v>
      </c>
      <c r="D6845" s="57"/>
      <c r="E6845" s="57"/>
      <c r="F6845" s="279">
        <v>406352253</v>
      </c>
      <c r="G6845" s="286">
        <v>928856399</v>
      </c>
      <c r="H6845" s="278">
        <v>45255</v>
      </c>
      <c r="I6845" s="278"/>
      <c r="K6845" s="57"/>
      <c r="L6845" s="57"/>
      <c r="M6845" s="274"/>
      <c r="N6845" s="274"/>
      <c r="O6845" s="57"/>
    </row>
    <row r="6846" spans="1:15">
      <c r="A6846" s="57"/>
      <c r="B6846" s="278">
        <v>49850</v>
      </c>
      <c r="C6846" s="283">
        <f t="shared" si="105"/>
        <v>10466406766</v>
      </c>
      <c r="D6846" s="57"/>
      <c r="E6846" s="57"/>
      <c r="F6846" s="279">
        <v>927716654</v>
      </c>
      <c r="G6846" s="286">
        <v>928916148</v>
      </c>
      <c r="H6846" s="278">
        <v>44008</v>
      </c>
      <c r="I6846" s="278"/>
      <c r="K6846" s="57"/>
      <c r="L6846" s="57"/>
      <c r="M6846" s="274"/>
      <c r="N6846" s="274"/>
      <c r="O6846" s="57"/>
    </row>
    <row r="6847" spans="1:15">
      <c r="A6847" s="57"/>
      <c r="B6847" s="278">
        <v>49851</v>
      </c>
      <c r="C6847" s="283">
        <f t="shared" si="105"/>
        <v>10218888408</v>
      </c>
      <c r="D6847" s="57"/>
      <c r="E6847" s="57"/>
      <c r="F6847" s="279">
        <v>680198296</v>
      </c>
      <c r="G6847" s="286">
        <v>929021132</v>
      </c>
      <c r="H6847" s="278">
        <v>44216</v>
      </c>
      <c r="I6847" s="278"/>
      <c r="K6847" s="57"/>
      <c r="L6847" s="57"/>
      <c r="M6847" s="274"/>
      <c r="N6847" s="274"/>
      <c r="O6847" s="57"/>
    </row>
    <row r="6848" spans="1:15">
      <c r="A6848" s="57"/>
      <c r="B6848" s="278">
        <v>49852</v>
      </c>
      <c r="C6848" s="283">
        <f t="shared" si="105"/>
        <v>9926431766</v>
      </c>
      <c r="D6848" s="57"/>
      <c r="E6848" s="57"/>
      <c r="F6848" s="279">
        <v>387741654</v>
      </c>
      <c r="G6848" s="286">
        <v>929209062</v>
      </c>
      <c r="H6848" s="278">
        <v>43310</v>
      </c>
      <c r="I6848" s="278"/>
      <c r="K6848" s="57"/>
      <c r="L6848" s="57"/>
      <c r="M6848" s="274"/>
      <c r="N6848" s="274"/>
      <c r="O6848" s="57"/>
    </row>
    <row r="6849" spans="1:15">
      <c r="A6849" s="57"/>
      <c r="B6849" s="278">
        <v>49853</v>
      </c>
      <c r="C6849" s="283">
        <f t="shared" si="105"/>
        <v>10384111232</v>
      </c>
      <c r="D6849" s="57"/>
      <c r="E6849" s="57"/>
      <c r="F6849" s="279">
        <v>845421120</v>
      </c>
      <c r="G6849" s="286">
        <v>929340553</v>
      </c>
      <c r="H6849" s="278">
        <v>46137</v>
      </c>
      <c r="I6849" s="278"/>
      <c r="K6849" s="57"/>
      <c r="L6849" s="57"/>
      <c r="M6849" s="274"/>
      <c r="N6849" s="274"/>
      <c r="O6849" s="57"/>
    </row>
    <row r="6850" spans="1:15">
      <c r="A6850" s="57"/>
      <c r="B6850" s="278">
        <v>49854</v>
      </c>
      <c r="C6850" s="283">
        <f t="shared" si="105"/>
        <v>9929102042</v>
      </c>
      <c r="D6850" s="57"/>
      <c r="E6850" s="57"/>
      <c r="F6850" s="279">
        <v>390411930</v>
      </c>
      <c r="G6850" s="286">
        <v>929418571</v>
      </c>
      <c r="H6850" s="278">
        <v>47876</v>
      </c>
      <c r="I6850" s="278"/>
      <c r="K6850" s="57"/>
      <c r="L6850" s="57"/>
      <c r="M6850" s="274"/>
      <c r="N6850" s="274"/>
      <c r="O6850" s="57"/>
    </row>
    <row r="6851" spans="1:15">
      <c r="A6851" s="57"/>
      <c r="B6851" s="278">
        <v>49855</v>
      </c>
      <c r="C6851" s="283">
        <f t="shared" si="105"/>
        <v>9730416771</v>
      </c>
      <c r="D6851" s="57"/>
      <c r="E6851" s="57"/>
      <c r="F6851" s="279">
        <v>191726659</v>
      </c>
      <c r="G6851" s="286">
        <v>929521005</v>
      </c>
      <c r="H6851" s="278">
        <v>49213</v>
      </c>
      <c r="I6851" s="278"/>
      <c r="K6851" s="57"/>
      <c r="L6851" s="57"/>
      <c r="M6851" s="274"/>
      <c r="N6851" s="274"/>
      <c r="O6851" s="57"/>
    </row>
    <row r="6852" spans="1:15">
      <c r="A6852" s="57"/>
      <c r="B6852" s="278">
        <v>49856</v>
      </c>
      <c r="C6852" s="283">
        <f t="shared" si="105"/>
        <v>9807013920</v>
      </c>
      <c r="D6852" s="57"/>
      <c r="E6852" s="57"/>
      <c r="F6852" s="279">
        <v>268323808</v>
      </c>
      <c r="G6852" s="286">
        <v>929910565</v>
      </c>
      <c r="H6852" s="278">
        <v>47079</v>
      </c>
      <c r="I6852" s="278"/>
      <c r="K6852" s="57"/>
      <c r="L6852" s="57"/>
      <c r="M6852" s="274"/>
      <c r="N6852" s="274"/>
      <c r="O6852" s="57"/>
    </row>
    <row r="6853" spans="1:15">
      <c r="A6853" s="57"/>
      <c r="B6853" s="278">
        <v>49857</v>
      </c>
      <c r="C6853" s="283">
        <f t="shared" si="105"/>
        <v>9718207159</v>
      </c>
      <c r="D6853" s="57"/>
      <c r="E6853" s="57"/>
      <c r="F6853" s="279">
        <v>179517047</v>
      </c>
      <c r="G6853" s="286">
        <v>929928863</v>
      </c>
      <c r="H6853" s="278">
        <v>48863</v>
      </c>
      <c r="I6853" s="278"/>
      <c r="K6853" s="57"/>
      <c r="L6853" s="57"/>
      <c r="M6853" s="274"/>
      <c r="N6853" s="274"/>
      <c r="O6853" s="57"/>
    </row>
    <row r="6854" spans="1:15">
      <c r="A6854" s="57"/>
      <c r="B6854" s="278">
        <v>49858</v>
      </c>
      <c r="C6854" s="283">
        <f t="shared" si="105"/>
        <v>10217739269</v>
      </c>
      <c r="D6854" s="57"/>
      <c r="E6854" s="57"/>
      <c r="F6854" s="279">
        <v>679049157</v>
      </c>
      <c r="G6854" s="286">
        <v>929934296</v>
      </c>
      <c r="H6854" s="278">
        <v>49237</v>
      </c>
      <c r="I6854" s="278"/>
      <c r="K6854" s="57"/>
      <c r="L6854" s="57"/>
      <c r="M6854" s="274"/>
      <c r="N6854" s="274"/>
      <c r="O6854" s="57"/>
    </row>
    <row r="6855" spans="1:15">
      <c r="A6855" s="57"/>
      <c r="B6855" s="278">
        <v>49859</v>
      </c>
      <c r="C6855" s="283">
        <f t="shared" si="105"/>
        <v>10459768153</v>
      </c>
      <c r="D6855" s="57"/>
      <c r="E6855" s="57"/>
      <c r="F6855" s="279">
        <v>921078041</v>
      </c>
      <c r="G6855" s="286">
        <v>930111526</v>
      </c>
      <c r="H6855" s="278">
        <v>49244</v>
      </c>
      <c r="I6855" s="278"/>
      <c r="K6855" s="57"/>
      <c r="L6855" s="57"/>
      <c r="M6855" s="274"/>
      <c r="N6855" s="274"/>
      <c r="O6855" s="57"/>
    </row>
    <row r="6856" spans="1:15">
      <c r="A6856" s="57"/>
      <c r="B6856" s="278">
        <v>49860</v>
      </c>
      <c r="C6856" s="283">
        <f t="shared" si="105"/>
        <v>9966861773</v>
      </c>
      <c r="D6856" s="57"/>
      <c r="E6856" s="57"/>
      <c r="F6856" s="279">
        <v>428171661</v>
      </c>
      <c r="G6856" s="286">
        <v>930122152</v>
      </c>
      <c r="H6856" s="278">
        <v>48639</v>
      </c>
      <c r="I6856" s="278"/>
      <c r="K6856" s="57"/>
      <c r="L6856" s="57"/>
      <c r="M6856" s="274"/>
      <c r="N6856" s="274"/>
      <c r="O6856" s="57"/>
    </row>
    <row r="6857" spans="1:15">
      <c r="A6857" s="57"/>
      <c r="B6857" s="278">
        <v>49861</v>
      </c>
      <c r="C6857" s="283">
        <f t="shared" si="105"/>
        <v>9709901415</v>
      </c>
      <c r="D6857" s="57"/>
      <c r="E6857" s="57"/>
      <c r="F6857" s="279">
        <v>171211303</v>
      </c>
      <c r="G6857" s="286">
        <v>930204661</v>
      </c>
      <c r="H6857" s="278">
        <v>48566</v>
      </c>
      <c r="I6857" s="278"/>
      <c r="K6857" s="57"/>
      <c r="L6857" s="57"/>
      <c r="M6857" s="274"/>
      <c r="N6857" s="274"/>
      <c r="O6857" s="57"/>
    </row>
    <row r="6858" spans="1:15">
      <c r="A6858" s="57"/>
      <c r="B6858" s="278">
        <v>49862</v>
      </c>
      <c r="C6858" s="283">
        <f t="shared" si="105"/>
        <v>10040842971</v>
      </c>
      <c r="D6858" s="57"/>
      <c r="E6858" s="57"/>
      <c r="F6858" s="279">
        <v>502152859</v>
      </c>
      <c r="G6858" s="286">
        <v>930404860</v>
      </c>
      <c r="H6858" s="278">
        <v>46623</v>
      </c>
      <c r="I6858" s="278"/>
      <c r="K6858" s="57"/>
      <c r="L6858" s="57"/>
      <c r="M6858" s="274"/>
      <c r="N6858" s="274"/>
      <c r="O6858" s="57"/>
    </row>
    <row r="6859" spans="1:15">
      <c r="A6859" s="57"/>
      <c r="B6859" s="278">
        <v>49863</v>
      </c>
      <c r="C6859" s="283">
        <f t="shared" si="105"/>
        <v>10140904672</v>
      </c>
      <c r="D6859" s="57"/>
      <c r="E6859" s="57"/>
      <c r="F6859" s="279">
        <v>602214560</v>
      </c>
      <c r="G6859" s="286">
        <v>930418940</v>
      </c>
      <c r="H6859" s="278">
        <v>49556</v>
      </c>
      <c r="I6859" s="278"/>
      <c r="K6859" s="57"/>
      <c r="L6859" s="57"/>
      <c r="M6859" s="274"/>
      <c r="N6859" s="274"/>
      <c r="O6859" s="57"/>
    </row>
    <row r="6860" spans="1:15">
      <c r="A6860" s="57"/>
      <c r="B6860" s="278">
        <v>49864</v>
      </c>
      <c r="C6860" s="283">
        <f t="shared" si="105"/>
        <v>10363387874</v>
      </c>
      <c r="D6860" s="57"/>
      <c r="E6860" s="57"/>
      <c r="F6860" s="279">
        <v>824697762</v>
      </c>
      <c r="G6860" s="286">
        <v>930566401</v>
      </c>
      <c r="H6860" s="278">
        <v>45316</v>
      </c>
      <c r="I6860" s="278"/>
      <c r="K6860" s="57"/>
      <c r="L6860" s="57"/>
      <c r="M6860" s="274"/>
      <c r="N6860" s="274"/>
      <c r="O6860" s="57"/>
    </row>
    <row r="6861" spans="1:15">
      <c r="A6861" s="57"/>
      <c r="B6861" s="278">
        <v>49865</v>
      </c>
      <c r="C6861" s="283">
        <f t="shared" si="105"/>
        <v>10400998291</v>
      </c>
      <c r="D6861" s="57"/>
      <c r="E6861" s="57"/>
      <c r="F6861" s="279">
        <v>862308179</v>
      </c>
      <c r="G6861" s="286">
        <v>930789531</v>
      </c>
      <c r="H6861" s="278">
        <v>46740</v>
      </c>
      <c r="I6861" s="278"/>
      <c r="K6861" s="57"/>
      <c r="L6861" s="57"/>
      <c r="M6861" s="274"/>
      <c r="N6861" s="274"/>
      <c r="O6861" s="57"/>
    </row>
    <row r="6862" spans="1:15">
      <c r="A6862" s="57"/>
      <c r="B6862" s="278">
        <v>49866</v>
      </c>
      <c r="C6862" s="283">
        <f t="shared" si="105"/>
        <v>10417807634</v>
      </c>
      <c r="D6862" s="57"/>
      <c r="E6862" s="57"/>
      <c r="F6862" s="279">
        <v>879117522</v>
      </c>
      <c r="G6862" s="286">
        <v>930959782</v>
      </c>
      <c r="H6862" s="278">
        <v>44019</v>
      </c>
      <c r="I6862" s="278"/>
      <c r="K6862" s="57"/>
      <c r="L6862" s="57"/>
      <c r="M6862" s="274"/>
      <c r="N6862" s="274"/>
      <c r="O6862" s="57"/>
    </row>
    <row r="6863" spans="1:15">
      <c r="A6863" s="57"/>
      <c r="B6863" s="278">
        <v>49867</v>
      </c>
      <c r="C6863" s="283">
        <f t="shared" si="105"/>
        <v>9765175426</v>
      </c>
      <c r="D6863" s="57"/>
      <c r="E6863" s="57"/>
      <c r="F6863" s="279">
        <v>226485314</v>
      </c>
      <c r="G6863" s="286">
        <v>931049615</v>
      </c>
      <c r="H6863" s="278">
        <v>46299</v>
      </c>
      <c r="I6863" s="278"/>
      <c r="K6863" s="57"/>
      <c r="L6863" s="57"/>
      <c r="M6863" s="274"/>
      <c r="N6863" s="274"/>
      <c r="O6863" s="57"/>
    </row>
    <row r="6864" spans="1:15">
      <c r="A6864" s="57"/>
      <c r="B6864" s="278">
        <v>49868</v>
      </c>
      <c r="C6864" s="283">
        <f t="shared" si="105"/>
        <v>10253375641</v>
      </c>
      <c r="D6864" s="57"/>
      <c r="E6864" s="57"/>
      <c r="F6864" s="279">
        <v>714685529</v>
      </c>
      <c r="G6864" s="286">
        <v>931236760</v>
      </c>
      <c r="H6864" s="278">
        <v>48042</v>
      </c>
      <c r="I6864" s="278"/>
      <c r="K6864" s="57"/>
      <c r="L6864" s="57"/>
      <c r="M6864" s="274"/>
      <c r="N6864" s="274"/>
      <c r="O6864" s="57"/>
    </row>
    <row r="6865" spans="1:15">
      <c r="A6865" s="57"/>
      <c r="B6865" s="278">
        <v>49869</v>
      </c>
      <c r="C6865" s="283">
        <f t="shared" si="105"/>
        <v>9976420938</v>
      </c>
      <c r="D6865" s="57"/>
      <c r="E6865" s="57"/>
      <c r="F6865" s="279">
        <v>437730826</v>
      </c>
      <c r="G6865" s="286">
        <v>931266221</v>
      </c>
      <c r="H6865" s="278">
        <v>44585</v>
      </c>
      <c r="I6865" s="278"/>
      <c r="K6865" s="57"/>
      <c r="L6865" s="57"/>
      <c r="M6865" s="274"/>
      <c r="N6865" s="274"/>
      <c r="O6865" s="57"/>
    </row>
    <row r="6866" spans="1:15">
      <c r="A6866" s="57"/>
      <c r="B6866" s="278">
        <v>49870</v>
      </c>
      <c r="C6866" s="283">
        <f t="shared" si="105"/>
        <v>10025064288</v>
      </c>
      <c r="D6866" s="57"/>
      <c r="E6866" s="57"/>
      <c r="F6866" s="279">
        <v>486374176</v>
      </c>
      <c r="G6866" s="286">
        <v>931330185</v>
      </c>
      <c r="H6866" s="278">
        <v>43932</v>
      </c>
      <c r="I6866" s="278"/>
      <c r="K6866" s="57"/>
      <c r="L6866" s="57"/>
      <c r="M6866" s="274"/>
      <c r="N6866" s="274"/>
      <c r="O6866" s="57"/>
    </row>
    <row r="6867" spans="1:15">
      <c r="A6867" s="57"/>
      <c r="B6867" s="278">
        <v>49871</v>
      </c>
      <c r="C6867" s="283">
        <f t="shared" si="105"/>
        <v>10017294085</v>
      </c>
      <c r="D6867" s="57"/>
      <c r="E6867" s="57"/>
      <c r="F6867" s="279">
        <v>478603973</v>
      </c>
      <c r="G6867" s="286">
        <v>931612874</v>
      </c>
      <c r="H6867" s="278">
        <v>44736</v>
      </c>
      <c r="I6867" s="278"/>
      <c r="K6867" s="57"/>
      <c r="L6867" s="57"/>
      <c r="M6867" s="274"/>
      <c r="N6867" s="274"/>
      <c r="O6867" s="57"/>
    </row>
    <row r="6868" spans="1:15">
      <c r="A6868" s="57"/>
      <c r="B6868" s="278">
        <v>49872</v>
      </c>
      <c r="C6868" s="283">
        <f t="shared" si="105"/>
        <v>9709386985</v>
      </c>
      <c r="D6868" s="57"/>
      <c r="E6868" s="57"/>
      <c r="F6868" s="279">
        <v>170696873</v>
      </c>
      <c r="G6868" s="286">
        <v>931752038</v>
      </c>
      <c r="H6868" s="278">
        <v>46486</v>
      </c>
      <c r="I6868" s="278"/>
      <c r="K6868" s="57"/>
      <c r="L6868" s="57"/>
      <c r="M6868" s="274"/>
      <c r="N6868" s="274"/>
      <c r="O6868" s="57"/>
    </row>
    <row r="6869" spans="1:15">
      <c r="A6869" s="57"/>
      <c r="B6869" s="278">
        <v>49873</v>
      </c>
      <c r="C6869" s="283">
        <f t="shared" si="105"/>
        <v>10091823795</v>
      </c>
      <c r="D6869" s="57"/>
      <c r="E6869" s="57"/>
      <c r="F6869" s="279">
        <v>553133683</v>
      </c>
      <c r="G6869" s="286">
        <v>931794645</v>
      </c>
      <c r="H6869" s="278">
        <v>43028</v>
      </c>
      <c r="I6869" s="278"/>
      <c r="K6869" s="57"/>
      <c r="L6869" s="57"/>
      <c r="M6869" s="274"/>
      <c r="N6869" s="274"/>
      <c r="O6869" s="57"/>
    </row>
    <row r="6870" spans="1:15">
      <c r="A6870" s="57"/>
      <c r="B6870" s="278">
        <v>49874</v>
      </c>
      <c r="C6870" s="283">
        <f t="shared" si="105"/>
        <v>10258256989</v>
      </c>
      <c r="D6870" s="57"/>
      <c r="E6870" s="57"/>
      <c r="F6870" s="279">
        <v>719566877</v>
      </c>
      <c r="G6870" s="286">
        <v>931819780</v>
      </c>
      <c r="H6870" s="278">
        <v>43142</v>
      </c>
      <c r="I6870" s="278"/>
      <c r="K6870" s="57"/>
      <c r="L6870" s="57"/>
      <c r="M6870" s="274"/>
      <c r="N6870" s="274"/>
      <c r="O6870" s="57"/>
    </row>
    <row r="6871" spans="1:15">
      <c r="A6871" s="57"/>
      <c r="B6871" s="278">
        <v>49875</v>
      </c>
      <c r="C6871" s="283">
        <f t="shared" si="105"/>
        <v>10030087026</v>
      </c>
      <c r="D6871" s="57"/>
      <c r="E6871" s="57"/>
      <c r="F6871" s="279">
        <v>491396914</v>
      </c>
      <c r="G6871" s="286">
        <v>931976306</v>
      </c>
      <c r="H6871" s="278">
        <v>44497</v>
      </c>
      <c r="I6871" s="278"/>
      <c r="K6871" s="57"/>
      <c r="L6871" s="57"/>
      <c r="M6871" s="274"/>
      <c r="N6871" s="274"/>
      <c r="O6871" s="57"/>
    </row>
    <row r="6872" spans="1:15">
      <c r="A6872" s="57"/>
      <c r="B6872" s="278">
        <v>49876</v>
      </c>
      <c r="C6872" s="283">
        <f t="shared" si="105"/>
        <v>10495580083</v>
      </c>
      <c r="D6872" s="57"/>
      <c r="E6872" s="57"/>
      <c r="F6872" s="279">
        <v>956889971</v>
      </c>
      <c r="G6872" s="286">
        <v>932113815</v>
      </c>
      <c r="H6872" s="278">
        <v>45868</v>
      </c>
      <c r="I6872" s="278"/>
      <c r="K6872" s="57"/>
      <c r="L6872" s="57"/>
      <c r="M6872" s="274"/>
      <c r="N6872" s="274"/>
      <c r="O6872" s="57"/>
    </row>
    <row r="6873" spans="1:15">
      <c r="A6873" s="57"/>
      <c r="B6873" s="278">
        <v>49877</v>
      </c>
      <c r="C6873" s="283">
        <f t="shared" si="105"/>
        <v>10097729866</v>
      </c>
      <c r="D6873" s="57"/>
      <c r="E6873" s="57"/>
      <c r="F6873" s="279">
        <v>559039754</v>
      </c>
      <c r="G6873" s="286">
        <v>932169519</v>
      </c>
      <c r="H6873" s="278">
        <v>44056</v>
      </c>
      <c r="I6873" s="278"/>
      <c r="K6873" s="57"/>
      <c r="L6873" s="57"/>
      <c r="M6873" s="274"/>
      <c r="N6873" s="274"/>
      <c r="O6873" s="57"/>
    </row>
    <row r="6874" spans="1:15">
      <c r="A6874" s="57"/>
      <c r="B6874" s="278">
        <v>49878</v>
      </c>
      <c r="C6874" s="283">
        <f t="shared" si="105"/>
        <v>10328754767</v>
      </c>
      <c r="D6874" s="57"/>
      <c r="E6874" s="57"/>
      <c r="F6874" s="279">
        <v>790064655</v>
      </c>
      <c r="G6874" s="286">
        <v>932635906</v>
      </c>
      <c r="H6874" s="278">
        <v>45932</v>
      </c>
      <c r="I6874" s="278"/>
      <c r="K6874" s="57"/>
      <c r="L6874" s="57"/>
      <c r="M6874" s="274"/>
      <c r="N6874" s="274"/>
      <c r="O6874" s="57"/>
    </row>
    <row r="6875" spans="1:15">
      <c r="A6875" s="57"/>
      <c r="B6875" s="278">
        <v>49879</v>
      </c>
      <c r="C6875" s="283">
        <f t="shared" si="105"/>
        <v>10290637093</v>
      </c>
      <c r="D6875" s="57"/>
      <c r="E6875" s="57"/>
      <c r="F6875" s="279">
        <v>751946981</v>
      </c>
      <c r="G6875" s="286">
        <v>932637292</v>
      </c>
      <c r="H6875" s="278">
        <v>48081</v>
      </c>
      <c r="I6875" s="278"/>
      <c r="K6875" s="57"/>
      <c r="L6875" s="57"/>
      <c r="M6875" s="274"/>
      <c r="N6875" s="274"/>
      <c r="O6875" s="57"/>
    </row>
    <row r="6876" spans="1:15">
      <c r="A6876" s="57"/>
      <c r="B6876" s="278">
        <v>49880</v>
      </c>
      <c r="C6876" s="283">
        <f t="shared" si="105"/>
        <v>10533936842</v>
      </c>
      <c r="D6876" s="57"/>
      <c r="E6876" s="57"/>
      <c r="F6876" s="279">
        <v>995246730</v>
      </c>
      <c r="G6876" s="286">
        <v>932715174</v>
      </c>
      <c r="H6876" s="278">
        <v>46630</v>
      </c>
      <c r="I6876" s="278"/>
      <c r="K6876" s="57"/>
      <c r="L6876" s="57"/>
      <c r="M6876" s="274"/>
      <c r="N6876" s="274"/>
      <c r="O6876" s="57"/>
    </row>
    <row r="6877" spans="1:15">
      <c r="A6877" s="57"/>
      <c r="B6877" s="278">
        <v>49881</v>
      </c>
      <c r="C6877" s="283">
        <f t="shared" si="105"/>
        <v>10338539906</v>
      </c>
      <c r="D6877" s="57"/>
      <c r="E6877" s="57"/>
      <c r="F6877" s="279">
        <v>799849794</v>
      </c>
      <c r="G6877" s="286">
        <v>932768230</v>
      </c>
      <c r="H6877" s="278">
        <v>45103</v>
      </c>
      <c r="I6877" s="278"/>
      <c r="K6877" s="57"/>
      <c r="L6877" s="57"/>
      <c r="M6877" s="274"/>
      <c r="N6877" s="274"/>
      <c r="O6877" s="57"/>
    </row>
    <row r="6878" spans="1:15">
      <c r="A6878" s="57"/>
      <c r="B6878" s="278">
        <v>49882</v>
      </c>
      <c r="C6878" s="283">
        <f t="shared" si="105"/>
        <v>10038083526</v>
      </c>
      <c r="D6878" s="57"/>
      <c r="E6878" s="57"/>
      <c r="F6878" s="279">
        <v>499393414</v>
      </c>
      <c r="G6878" s="286">
        <v>932773571</v>
      </c>
      <c r="H6878" s="278">
        <v>44890</v>
      </c>
      <c r="I6878" s="278"/>
      <c r="K6878" s="57"/>
      <c r="L6878" s="57"/>
      <c r="M6878" s="274"/>
      <c r="N6878" s="274"/>
      <c r="O6878" s="57"/>
    </row>
    <row r="6879" spans="1:15">
      <c r="A6879" s="57"/>
      <c r="B6879" s="278">
        <v>49883</v>
      </c>
      <c r="C6879" s="283">
        <f t="shared" si="105"/>
        <v>10280815711</v>
      </c>
      <c r="D6879" s="57"/>
      <c r="E6879" s="57"/>
      <c r="F6879" s="279">
        <v>742125599</v>
      </c>
      <c r="G6879" s="286">
        <v>933120611</v>
      </c>
      <c r="H6879" s="278">
        <v>44280</v>
      </c>
      <c r="I6879" s="278"/>
      <c r="K6879" s="57"/>
      <c r="L6879" s="57"/>
      <c r="M6879" s="274"/>
      <c r="N6879" s="274"/>
      <c r="O6879" s="57"/>
    </row>
    <row r="6880" spans="1:15">
      <c r="A6880" s="57"/>
      <c r="B6880" s="278">
        <v>49884</v>
      </c>
      <c r="C6880" s="283">
        <f t="shared" ref="C6880:C6943" si="106">F6880+(F$88*28679+98765)+(G$88*6587+87654)+(E$88*9537+76543)+(J$88*5713+4528)</f>
        <v>10488350828</v>
      </c>
      <c r="D6880" s="57"/>
      <c r="E6880" s="57"/>
      <c r="F6880" s="279">
        <v>949660716</v>
      </c>
      <c r="G6880" s="286">
        <v>933598277</v>
      </c>
      <c r="H6880" s="278">
        <v>49770</v>
      </c>
      <c r="I6880" s="278"/>
      <c r="K6880" s="57"/>
      <c r="L6880" s="57"/>
      <c r="M6880" s="274"/>
      <c r="N6880" s="274"/>
      <c r="O6880" s="57"/>
    </row>
    <row r="6881" spans="1:15">
      <c r="A6881" s="57"/>
      <c r="B6881" s="278">
        <v>49885</v>
      </c>
      <c r="C6881" s="283">
        <f t="shared" si="106"/>
        <v>10017151309</v>
      </c>
      <c r="D6881" s="57"/>
      <c r="E6881" s="57"/>
      <c r="F6881" s="279">
        <v>478461197</v>
      </c>
      <c r="G6881" s="286">
        <v>933789424</v>
      </c>
      <c r="H6881" s="278">
        <v>44462</v>
      </c>
      <c r="I6881" s="278"/>
      <c r="K6881" s="57"/>
      <c r="L6881" s="57"/>
      <c r="M6881" s="274"/>
      <c r="N6881" s="274"/>
      <c r="O6881" s="57"/>
    </row>
    <row r="6882" spans="1:15">
      <c r="A6882" s="57"/>
      <c r="B6882" s="278">
        <v>49886</v>
      </c>
      <c r="C6882" s="283">
        <f t="shared" si="106"/>
        <v>10520296199</v>
      </c>
      <c r="D6882" s="57"/>
      <c r="E6882" s="57"/>
      <c r="F6882" s="279">
        <v>981606087</v>
      </c>
      <c r="G6882" s="286">
        <v>933890789</v>
      </c>
      <c r="H6882" s="278">
        <v>49728</v>
      </c>
      <c r="I6882" s="278"/>
      <c r="K6882" s="57"/>
      <c r="L6882" s="57"/>
      <c r="M6882" s="274"/>
      <c r="N6882" s="274"/>
      <c r="O6882" s="57"/>
    </row>
    <row r="6883" spans="1:15">
      <c r="A6883" s="57"/>
      <c r="B6883" s="278">
        <v>49887</v>
      </c>
      <c r="C6883" s="283">
        <f t="shared" si="106"/>
        <v>10281572725</v>
      </c>
      <c r="D6883" s="57"/>
      <c r="E6883" s="57"/>
      <c r="F6883" s="279">
        <v>742882613</v>
      </c>
      <c r="G6883" s="286">
        <v>934023305</v>
      </c>
      <c r="H6883" s="278">
        <v>46113</v>
      </c>
      <c r="I6883" s="278"/>
      <c r="K6883" s="57"/>
      <c r="L6883" s="57"/>
      <c r="M6883" s="274"/>
      <c r="N6883" s="274"/>
      <c r="O6883" s="57"/>
    </row>
    <row r="6884" spans="1:15">
      <c r="A6884" s="57"/>
      <c r="B6884" s="278">
        <v>49888</v>
      </c>
      <c r="C6884" s="283">
        <f t="shared" si="106"/>
        <v>10109083122</v>
      </c>
      <c r="D6884" s="57"/>
      <c r="E6884" s="57"/>
      <c r="F6884" s="279">
        <v>570393010</v>
      </c>
      <c r="G6884" s="286">
        <v>934105171</v>
      </c>
      <c r="H6884" s="278">
        <v>49595</v>
      </c>
      <c r="I6884" s="278"/>
      <c r="K6884" s="57"/>
      <c r="L6884" s="57"/>
      <c r="M6884" s="274"/>
      <c r="N6884" s="274"/>
      <c r="O6884" s="57"/>
    </row>
    <row r="6885" spans="1:15">
      <c r="A6885" s="57"/>
      <c r="B6885" s="278">
        <v>49889</v>
      </c>
      <c r="C6885" s="283">
        <f t="shared" si="106"/>
        <v>9811414529</v>
      </c>
      <c r="D6885" s="57"/>
      <c r="E6885" s="57"/>
      <c r="F6885" s="279">
        <v>272724417</v>
      </c>
      <c r="G6885" s="286">
        <v>934182112</v>
      </c>
      <c r="H6885" s="278">
        <v>43764</v>
      </c>
      <c r="I6885" s="278"/>
      <c r="K6885" s="57"/>
      <c r="L6885" s="57"/>
      <c r="M6885" s="274"/>
      <c r="N6885" s="274"/>
      <c r="O6885" s="57"/>
    </row>
    <row r="6886" spans="1:15">
      <c r="A6886" s="57"/>
      <c r="B6886" s="278">
        <v>49890</v>
      </c>
      <c r="C6886" s="283">
        <f t="shared" si="106"/>
        <v>9721828857</v>
      </c>
      <c r="D6886" s="57"/>
      <c r="E6886" s="57"/>
      <c r="F6886" s="279">
        <v>183138745</v>
      </c>
      <c r="G6886" s="286">
        <v>934245006</v>
      </c>
      <c r="H6886" s="278">
        <v>43829</v>
      </c>
      <c r="I6886" s="278"/>
      <c r="K6886" s="57"/>
      <c r="L6886" s="57"/>
      <c r="M6886" s="274"/>
      <c r="N6886" s="274"/>
      <c r="O6886" s="57"/>
    </row>
    <row r="6887" spans="1:15">
      <c r="A6887" s="57"/>
      <c r="B6887" s="278">
        <v>49891</v>
      </c>
      <c r="C6887" s="283">
        <f t="shared" si="106"/>
        <v>9858930060</v>
      </c>
      <c r="D6887" s="57"/>
      <c r="E6887" s="57"/>
      <c r="F6887" s="279">
        <v>320239948</v>
      </c>
      <c r="G6887" s="286">
        <v>934673724</v>
      </c>
      <c r="H6887" s="278">
        <v>44913</v>
      </c>
      <c r="I6887" s="278"/>
      <c r="K6887" s="57"/>
      <c r="L6887" s="57"/>
      <c r="M6887" s="274"/>
      <c r="N6887" s="274"/>
      <c r="O6887" s="57"/>
    </row>
    <row r="6888" spans="1:15">
      <c r="A6888" s="57"/>
      <c r="B6888" s="278">
        <v>49892</v>
      </c>
      <c r="C6888" s="283">
        <f t="shared" si="106"/>
        <v>10117173054</v>
      </c>
      <c r="D6888" s="57"/>
      <c r="E6888" s="57"/>
      <c r="F6888" s="279">
        <v>578482942</v>
      </c>
      <c r="G6888" s="286">
        <v>934732865</v>
      </c>
      <c r="H6888" s="278">
        <v>49325</v>
      </c>
      <c r="I6888" s="278"/>
      <c r="K6888" s="57"/>
      <c r="L6888" s="57"/>
      <c r="M6888" s="274"/>
      <c r="N6888" s="274"/>
      <c r="O6888" s="57"/>
    </row>
    <row r="6889" spans="1:15">
      <c r="A6889" s="57"/>
      <c r="B6889" s="278">
        <v>49893</v>
      </c>
      <c r="C6889" s="283">
        <f t="shared" si="106"/>
        <v>9954526027</v>
      </c>
      <c r="D6889" s="57"/>
      <c r="E6889" s="57"/>
      <c r="F6889" s="279">
        <v>415835915</v>
      </c>
      <c r="G6889" s="286">
        <v>935045595</v>
      </c>
      <c r="H6889" s="278">
        <v>48862</v>
      </c>
      <c r="I6889" s="278"/>
      <c r="K6889" s="57"/>
      <c r="L6889" s="57"/>
      <c r="M6889" s="274"/>
      <c r="N6889" s="274"/>
      <c r="O6889" s="57"/>
    </row>
    <row r="6890" spans="1:15">
      <c r="A6890" s="57"/>
      <c r="B6890" s="278">
        <v>49894</v>
      </c>
      <c r="C6890" s="283">
        <f t="shared" si="106"/>
        <v>9685194893</v>
      </c>
      <c r="D6890" s="57"/>
      <c r="E6890" s="57"/>
      <c r="F6890" s="279">
        <v>146504781</v>
      </c>
      <c r="G6890" s="286">
        <v>935061783</v>
      </c>
      <c r="H6890" s="278">
        <v>49471</v>
      </c>
      <c r="I6890" s="278"/>
      <c r="K6890" s="57"/>
      <c r="L6890" s="57"/>
      <c r="M6890" s="274"/>
      <c r="N6890" s="274"/>
      <c r="O6890" s="57"/>
    </row>
    <row r="6891" spans="1:15">
      <c r="A6891" s="57"/>
      <c r="B6891" s="278">
        <v>49895</v>
      </c>
      <c r="C6891" s="283">
        <f t="shared" si="106"/>
        <v>10347001257</v>
      </c>
      <c r="D6891" s="57"/>
      <c r="E6891" s="57"/>
      <c r="F6891" s="279">
        <v>808311145</v>
      </c>
      <c r="G6891" s="286">
        <v>935129842</v>
      </c>
      <c r="H6891" s="278">
        <v>48288</v>
      </c>
      <c r="I6891" s="278"/>
      <c r="K6891" s="57"/>
      <c r="L6891" s="57"/>
      <c r="M6891" s="274"/>
      <c r="N6891" s="274"/>
      <c r="O6891" s="57"/>
    </row>
    <row r="6892" spans="1:15">
      <c r="A6892" s="57"/>
      <c r="B6892" s="278">
        <v>49896</v>
      </c>
      <c r="C6892" s="283">
        <f t="shared" si="106"/>
        <v>9672765475</v>
      </c>
      <c r="D6892" s="57"/>
      <c r="E6892" s="57"/>
      <c r="F6892" s="279">
        <v>134075363</v>
      </c>
      <c r="G6892" s="286">
        <v>935271350</v>
      </c>
      <c r="H6892" s="278">
        <v>45853</v>
      </c>
      <c r="I6892" s="278"/>
      <c r="K6892" s="57"/>
      <c r="L6892" s="57"/>
      <c r="M6892" s="274"/>
      <c r="N6892" s="274"/>
      <c r="O6892" s="57"/>
    </row>
    <row r="6893" spans="1:15">
      <c r="A6893" s="57"/>
      <c r="B6893" s="278">
        <v>49897</v>
      </c>
      <c r="C6893" s="283">
        <f t="shared" si="106"/>
        <v>9638849332</v>
      </c>
      <c r="D6893" s="57"/>
      <c r="E6893" s="57"/>
      <c r="F6893" s="279">
        <v>100159220</v>
      </c>
      <c r="G6893" s="286">
        <v>935398696</v>
      </c>
      <c r="H6893" s="278">
        <v>47657</v>
      </c>
      <c r="I6893" s="278"/>
      <c r="K6893" s="57"/>
      <c r="L6893" s="57"/>
      <c r="M6893" s="274"/>
      <c r="N6893" s="274"/>
      <c r="O6893" s="57"/>
    </row>
    <row r="6894" spans="1:15">
      <c r="A6894" s="57"/>
      <c r="B6894" s="278">
        <v>49898</v>
      </c>
      <c r="C6894" s="283">
        <f t="shared" si="106"/>
        <v>9764394670</v>
      </c>
      <c r="D6894" s="57"/>
      <c r="E6894" s="57"/>
      <c r="F6894" s="279">
        <v>225704558</v>
      </c>
      <c r="G6894" s="286">
        <v>935400131</v>
      </c>
      <c r="H6894" s="278">
        <v>43520</v>
      </c>
      <c r="I6894" s="278"/>
      <c r="K6894" s="57"/>
      <c r="L6894" s="57"/>
      <c r="M6894" s="274"/>
      <c r="N6894" s="274"/>
      <c r="O6894" s="57"/>
    </row>
    <row r="6895" spans="1:15">
      <c r="A6895" s="57"/>
      <c r="B6895" s="278">
        <v>49899</v>
      </c>
      <c r="C6895" s="283">
        <f t="shared" si="106"/>
        <v>10364643488</v>
      </c>
      <c r="D6895" s="57"/>
      <c r="E6895" s="57"/>
      <c r="F6895" s="279">
        <v>825953376</v>
      </c>
      <c r="G6895" s="286">
        <v>935831846</v>
      </c>
      <c r="H6895" s="278">
        <v>47819</v>
      </c>
      <c r="I6895" s="278"/>
      <c r="K6895" s="57"/>
      <c r="L6895" s="57"/>
      <c r="M6895" s="274"/>
      <c r="N6895" s="274"/>
      <c r="O6895" s="57"/>
    </row>
    <row r="6896" spans="1:15">
      <c r="A6896" s="57"/>
      <c r="B6896" s="278">
        <v>49900</v>
      </c>
      <c r="C6896" s="283">
        <f t="shared" si="106"/>
        <v>10353734477</v>
      </c>
      <c r="D6896" s="57"/>
      <c r="E6896" s="57"/>
      <c r="F6896" s="279">
        <v>815044365</v>
      </c>
      <c r="G6896" s="286">
        <v>935964832</v>
      </c>
      <c r="H6896" s="278">
        <v>50118</v>
      </c>
      <c r="I6896" s="278"/>
      <c r="K6896" s="57"/>
      <c r="L6896" s="57"/>
      <c r="M6896" s="274"/>
      <c r="N6896" s="274"/>
      <c r="O6896" s="57"/>
    </row>
    <row r="6897" spans="1:15">
      <c r="A6897" s="57"/>
      <c r="B6897" s="278">
        <v>49901</v>
      </c>
      <c r="C6897" s="283">
        <f t="shared" si="106"/>
        <v>9781861011</v>
      </c>
      <c r="D6897" s="57"/>
      <c r="E6897" s="57"/>
      <c r="F6897" s="279">
        <v>243170899</v>
      </c>
      <c r="G6897" s="286">
        <v>936070770</v>
      </c>
      <c r="H6897" s="278">
        <v>47964</v>
      </c>
      <c r="I6897" s="278"/>
      <c r="K6897" s="57"/>
      <c r="L6897" s="57"/>
      <c r="M6897" s="274"/>
      <c r="N6897" s="274"/>
      <c r="O6897" s="57"/>
    </row>
    <row r="6898" spans="1:15">
      <c r="A6898" s="57"/>
      <c r="B6898" s="278">
        <v>49902</v>
      </c>
      <c r="C6898" s="283">
        <f t="shared" si="106"/>
        <v>9850644843</v>
      </c>
      <c r="D6898" s="57"/>
      <c r="E6898" s="57"/>
      <c r="F6898" s="279">
        <v>311954731</v>
      </c>
      <c r="G6898" s="286">
        <v>936136599</v>
      </c>
      <c r="H6898" s="278">
        <v>46002</v>
      </c>
      <c r="I6898" s="278"/>
      <c r="K6898" s="57"/>
      <c r="L6898" s="57"/>
      <c r="M6898" s="274"/>
      <c r="N6898" s="274"/>
      <c r="O6898" s="57"/>
    </row>
    <row r="6899" spans="1:15">
      <c r="A6899" s="57"/>
      <c r="B6899" s="278">
        <v>49903</v>
      </c>
      <c r="C6899" s="283">
        <f t="shared" si="106"/>
        <v>10372335466</v>
      </c>
      <c r="D6899" s="57"/>
      <c r="E6899" s="57"/>
      <c r="F6899" s="279">
        <v>833645354</v>
      </c>
      <c r="G6899" s="286">
        <v>936176301</v>
      </c>
      <c r="H6899" s="278">
        <v>44414</v>
      </c>
      <c r="I6899" s="278"/>
      <c r="K6899" s="57"/>
      <c r="L6899" s="57"/>
      <c r="M6899" s="274"/>
      <c r="N6899" s="274"/>
      <c r="O6899" s="57"/>
    </row>
    <row r="6900" spans="1:15">
      <c r="A6900" s="57"/>
      <c r="B6900" s="278">
        <v>49904</v>
      </c>
      <c r="C6900" s="283">
        <f t="shared" si="106"/>
        <v>9682201395</v>
      </c>
      <c r="D6900" s="57"/>
      <c r="E6900" s="57"/>
      <c r="F6900" s="279">
        <v>143511283</v>
      </c>
      <c r="G6900" s="286">
        <v>936254135</v>
      </c>
      <c r="H6900" s="278">
        <v>49133</v>
      </c>
      <c r="I6900" s="278"/>
      <c r="K6900" s="57"/>
      <c r="L6900" s="57"/>
      <c r="M6900" s="274"/>
      <c r="N6900" s="274"/>
      <c r="O6900" s="57"/>
    </row>
    <row r="6901" spans="1:15">
      <c r="A6901" s="57"/>
      <c r="B6901" s="278">
        <v>49905</v>
      </c>
      <c r="C6901" s="283">
        <f t="shared" si="106"/>
        <v>10182199803</v>
      </c>
      <c r="D6901" s="57"/>
      <c r="E6901" s="57"/>
      <c r="F6901" s="279">
        <v>643509691</v>
      </c>
      <c r="G6901" s="286">
        <v>936291615</v>
      </c>
      <c r="H6901" s="278">
        <v>46154</v>
      </c>
      <c r="I6901" s="278"/>
      <c r="K6901" s="57"/>
      <c r="L6901" s="57"/>
      <c r="M6901" s="274"/>
      <c r="N6901" s="274"/>
      <c r="O6901" s="57"/>
    </row>
    <row r="6902" spans="1:15">
      <c r="A6902" s="57"/>
      <c r="B6902" s="278">
        <v>49906</v>
      </c>
      <c r="C6902" s="283">
        <f t="shared" si="106"/>
        <v>10351811713</v>
      </c>
      <c r="D6902" s="57"/>
      <c r="E6902" s="57"/>
      <c r="F6902" s="279">
        <v>813121601</v>
      </c>
      <c r="G6902" s="286">
        <v>936297778</v>
      </c>
      <c r="H6902" s="278">
        <v>45280</v>
      </c>
      <c r="I6902" s="278"/>
      <c r="K6902" s="57"/>
      <c r="L6902" s="57"/>
      <c r="M6902" s="274"/>
      <c r="N6902" s="274"/>
      <c r="O6902" s="57"/>
    </row>
    <row r="6903" spans="1:15">
      <c r="A6903" s="57"/>
      <c r="B6903" s="278">
        <v>49907</v>
      </c>
      <c r="C6903" s="283">
        <f t="shared" si="106"/>
        <v>10137199030</v>
      </c>
      <c r="D6903" s="57"/>
      <c r="E6903" s="57"/>
      <c r="F6903" s="279">
        <v>598508918</v>
      </c>
      <c r="G6903" s="286">
        <v>936511797</v>
      </c>
      <c r="H6903" s="278">
        <v>45233</v>
      </c>
      <c r="I6903" s="278"/>
      <c r="K6903" s="57"/>
      <c r="L6903" s="57"/>
      <c r="M6903" s="274"/>
      <c r="N6903" s="274"/>
      <c r="O6903" s="57"/>
    </row>
    <row r="6904" spans="1:15">
      <c r="A6904" s="57"/>
      <c r="B6904" s="278">
        <v>49908</v>
      </c>
      <c r="C6904" s="283">
        <f t="shared" si="106"/>
        <v>9797555810</v>
      </c>
      <c r="D6904" s="57"/>
      <c r="E6904" s="57"/>
      <c r="F6904" s="279">
        <v>258865698</v>
      </c>
      <c r="G6904" s="286">
        <v>936729722</v>
      </c>
      <c r="H6904" s="278">
        <v>43608</v>
      </c>
      <c r="I6904" s="278"/>
      <c r="K6904" s="57"/>
      <c r="L6904" s="57"/>
      <c r="M6904" s="274"/>
      <c r="N6904" s="274"/>
      <c r="O6904" s="57"/>
    </row>
    <row r="6905" spans="1:15">
      <c r="A6905" s="57"/>
      <c r="B6905" s="278">
        <v>49909</v>
      </c>
      <c r="C6905" s="283">
        <f t="shared" si="106"/>
        <v>10275825271</v>
      </c>
      <c r="D6905" s="57"/>
      <c r="E6905" s="57"/>
      <c r="F6905" s="279">
        <v>737135159</v>
      </c>
      <c r="G6905" s="286">
        <v>936733080</v>
      </c>
      <c r="H6905" s="278">
        <v>45131</v>
      </c>
      <c r="I6905" s="278"/>
      <c r="K6905" s="57"/>
      <c r="L6905" s="57"/>
      <c r="M6905" s="274"/>
      <c r="N6905" s="274"/>
      <c r="O6905" s="57"/>
    </row>
    <row r="6906" spans="1:15">
      <c r="A6906" s="57"/>
      <c r="B6906" s="278">
        <v>49910</v>
      </c>
      <c r="C6906" s="283">
        <f t="shared" si="106"/>
        <v>10274006616</v>
      </c>
      <c r="D6906" s="57"/>
      <c r="E6906" s="57"/>
      <c r="F6906" s="279">
        <v>735316504</v>
      </c>
      <c r="G6906" s="286">
        <v>936824651</v>
      </c>
      <c r="H6906" s="278">
        <v>44563</v>
      </c>
      <c r="I6906" s="278"/>
      <c r="K6906" s="57"/>
      <c r="L6906" s="57"/>
      <c r="M6906" s="274"/>
      <c r="N6906" s="274"/>
      <c r="O6906" s="57"/>
    </row>
    <row r="6907" spans="1:15">
      <c r="A6907" s="57"/>
      <c r="B6907" s="278">
        <v>49911</v>
      </c>
      <c r="C6907" s="283">
        <f t="shared" si="106"/>
        <v>10307258776</v>
      </c>
      <c r="D6907" s="57"/>
      <c r="E6907" s="57"/>
      <c r="F6907" s="279">
        <v>768568664</v>
      </c>
      <c r="G6907" s="286">
        <v>936901278</v>
      </c>
      <c r="H6907" s="278">
        <v>48396</v>
      </c>
      <c r="I6907" s="278"/>
      <c r="K6907" s="57"/>
      <c r="L6907" s="57"/>
      <c r="M6907" s="274"/>
      <c r="N6907" s="274"/>
      <c r="O6907" s="57"/>
    </row>
    <row r="6908" spans="1:15">
      <c r="A6908" s="57"/>
      <c r="B6908" s="278">
        <v>49912</v>
      </c>
      <c r="C6908" s="283">
        <f t="shared" si="106"/>
        <v>10172549859</v>
      </c>
      <c r="D6908" s="57"/>
      <c r="E6908" s="57"/>
      <c r="F6908" s="279">
        <v>633859747</v>
      </c>
      <c r="G6908" s="286">
        <v>937036574</v>
      </c>
      <c r="H6908" s="278">
        <v>44499</v>
      </c>
      <c r="I6908" s="278"/>
      <c r="K6908" s="57"/>
      <c r="L6908" s="57"/>
      <c r="M6908" s="274"/>
      <c r="N6908" s="274"/>
      <c r="O6908" s="57"/>
    </row>
    <row r="6909" spans="1:15">
      <c r="A6909" s="57"/>
      <c r="B6909" s="278">
        <v>49913</v>
      </c>
      <c r="C6909" s="283">
        <f t="shared" si="106"/>
        <v>9796773584</v>
      </c>
      <c r="D6909" s="57"/>
      <c r="E6909" s="57"/>
      <c r="F6909" s="279">
        <v>258083472</v>
      </c>
      <c r="G6909" s="286">
        <v>937096254</v>
      </c>
      <c r="H6909" s="278">
        <v>43061</v>
      </c>
      <c r="I6909" s="278"/>
      <c r="K6909" s="57"/>
      <c r="L6909" s="57"/>
      <c r="M6909" s="274"/>
      <c r="N6909" s="274"/>
      <c r="O6909" s="57"/>
    </row>
    <row r="6910" spans="1:15">
      <c r="A6910" s="57"/>
      <c r="B6910" s="278">
        <v>49914</v>
      </c>
      <c r="C6910" s="283">
        <f t="shared" si="106"/>
        <v>10526838752</v>
      </c>
      <c r="D6910" s="57"/>
      <c r="E6910" s="57"/>
      <c r="F6910" s="279">
        <v>988148640</v>
      </c>
      <c r="G6910" s="286">
        <v>937105100</v>
      </c>
      <c r="H6910" s="278">
        <v>46157</v>
      </c>
      <c r="I6910" s="278"/>
      <c r="K6910" s="57"/>
      <c r="L6910" s="57"/>
      <c r="M6910" s="274"/>
      <c r="N6910" s="274"/>
      <c r="O6910" s="57"/>
    </row>
    <row r="6911" spans="1:15">
      <c r="A6911" s="57"/>
      <c r="B6911" s="278">
        <v>49915</v>
      </c>
      <c r="C6911" s="283">
        <f t="shared" si="106"/>
        <v>10178252376</v>
      </c>
      <c r="D6911" s="57"/>
      <c r="E6911" s="57"/>
      <c r="F6911" s="279">
        <v>639562264</v>
      </c>
      <c r="G6911" s="286">
        <v>937231572</v>
      </c>
      <c r="H6911" s="278">
        <v>46107</v>
      </c>
      <c r="I6911" s="278"/>
      <c r="K6911" s="57"/>
      <c r="L6911" s="57"/>
      <c r="M6911" s="274"/>
      <c r="N6911" s="274"/>
      <c r="O6911" s="57"/>
    </row>
    <row r="6912" spans="1:15">
      <c r="A6912" s="57"/>
      <c r="B6912" s="278">
        <v>49916</v>
      </c>
      <c r="C6912" s="283">
        <f t="shared" si="106"/>
        <v>10021166460</v>
      </c>
      <c r="D6912" s="57"/>
      <c r="E6912" s="57"/>
      <c r="F6912" s="279">
        <v>482476348</v>
      </c>
      <c r="G6912" s="286">
        <v>937638102</v>
      </c>
      <c r="H6912" s="278">
        <v>49198</v>
      </c>
      <c r="I6912" s="278"/>
      <c r="K6912" s="57"/>
      <c r="L6912" s="57"/>
      <c r="M6912" s="274"/>
      <c r="N6912" s="274"/>
      <c r="O6912" s="57"/>
    </row>
    <row r="6913" spans="1:15">
      <c r="A6913" s="57"/>
      <c r="B6913" s="278">
        <v>49917</v>
      </c>
      <c r="C6913" s="283">
        <f t="shared" si="106"/>
        <v>10056375733</v>
      </c>
      <c r="D6913" s="57"/>
      <c r="E6913" s="57"/>
      <c r="F6913" s="279">
        <v>517685621</v>
      </c>
      <c r="G6913" s="286">
        <v>937752428</v>
      </c>
      <c r="H6913" s="278">
        <v>50242</v>
      </c>
      <c r="I6913" s="278"/>
      <c r="K6913" s="57"/>
      <c r="L6913" s="57"/>
      <c r="M6913" s="274"/>
      <c r="N6913" s="274"/>
      <c r="O6913" s="57"/>
    </row>
    <row r="6914" spans="1:15">
      <c r="A6914" s="57"/>
      <c r="B6914" s="278">
        <v>49918</v>
      </c>
      <c r="C6914" s="283">
        <f t="shared" si="106"/>
        <v>10354935757</v>
      </c>
      <c r="D6914" s="57"/>
      <c r="E6914" s="57"/>
      <c r="F6914" s="279">
        <v>816245645</v>
      </c>
      <c r="G6914" s="286">
        <v>937899272</v>
      </c>
      <c r="H6914" s="278">
        <v>44674</v>
      </c>
      <c r="I6914" s="278"/>
      <c r="K6914" s="57"/>
      <c r="L6914" s="57"/>
      <c r="M6914" s="274"/>
      <c r="N6914" s="274"/>
      <c r="O6914" s="57"/>
    </row>
    <row r="6915" spans="1:15">
      <c r="A6915" s="57"/>
      <c r="B6915" s="278">
        <v>49919</v>
      </c>
      <c r="C6915" s="283">
        <f t="shared" si="106"/>
        <v>9734286191</v>
      </c>
      <c r="D6915" s="57"/>
      <c r="E6915" s="57"/>
      <c r="F6915" s="279">
        <v>195596079</v>
      </c>
      <c r="G6915" s="286">
        <v>937922407</v>
      </c>
      <c r="H6915" s="278">
        <v>48419</v>
      </c>
      <c r="I6915" s="278"/>
      <c r="K6915" s="57"/>
      <c r="L6915" s="57"/>
      <c r="M6915" s="274"/>
      <c r="N6915" s="274"/>
      <c r="O6915" s="57"/>
    </row>
    <row r="6916" spans="1:15">
      <c r="A6916" s="57"/>
      <c r="B6916" s="278">
        <v>49920</v>
      </c>
      <c r="C6916" s="283">
        <f t="shared" si="106"/>
        <v>9977155839</v>
      </c>
      <c r="D6916" s="57"/>
      <c r="E6916" s="57"/>
      <c r="F6916" s="279">
        <v>438465727</v>
      </c>
      <c r="G6916" s="286">
        <v>938104198</v>
      </c>
      <c r="H6916" s="278">
        <v>47829</v>
      </c>
      <c r="I6916" s="278"/>
      <c r="K6916" s="57"/>
      <c r="L6916" s="57"/>
      <c r="M6916" s="274"/>
      <c r="N6916" s="274"/>
      <c r="O6916" s="57"/>
    </row>
    <row r="6917" spans="1:15">
      <c r="A6917" s="57"/>
      <c r="B6917" s="278">
        <v>49921</v>
      </c>
      <c r="C6917" s="283">
        <f t="shared" si="106"/>
        <v>9879118932</v>
      </c>
      <c r="D6917" s="57"/>
      <c r="E6917" s="57"/>
      <c r="F6917" s="279">
        <v>340428820</v>
      </c>
      <c r="G6917" s="286">
        <v>938197946</v>
      </c>
      <c r="H6917" s="278">
        <v>46340</v>
      </c>
      <c r="I6917" s="278"/>
      <c r="K6917" s="57"/>
      <c r="L6917" s="57"/>
      <c r="M6917" s="274"/>
      <c r="N6917" s="274"/>
      <c r="O6917" s="57"/>
    </row>
    <row r="6918" spans="1:15">
      <c r="A6918" s="57"/>
      <c r="B6918" s="278">
        <v>49922</v>
      </c>
      <c r="C6918" s="283">
        <f t="shared" si="106"/>
        <v>9881137816</v>
      </c>
      <c r="D6918" s="57"/>
      <c r="E6918" s="57"/>
      <c r="F6918" s="279">
        <v>342447704</v>
      </c>
      <c r="G6918" s="286">
        <v>938279577</v>
      </c>
      <c r="H6918" s="278">
        <v>45767</v>
      </c>
      <c r="I6918" s="278"/>
      <c r="K6918" s="57"/>
      <c r="L6918" s="57"/>
      <c r="M6918" s="274"/>
      <c r="N6918" s="274"/>
      <c r="O6918" s="57"/>
    </row>
    <row r="6919" spans="1:15">
      <c r="A6919" s="57"/>
      <c r="B6919" s="278">
        <v>49923</v>
      </c>
      <c r="C6919" s="283">
        <f t="shared" si="106"/>
        <v>10492297975</v>
      </c>
      <c r="D6919" s="57"/>
      <c r="E6919" s="57"/>
      <c r="F6919" s="279">
        <v>953607863</v>
      </c>
      <c r="G6919" s="286">
        <v>938567864</v>
      </c>
      <c r="H6919" s="278">
        <v>47741</v>
      </c>
      <c r="I6919" s="278"/>
      <c r="K6919" s="57"/>
      <c r="L6919" s="57"/>
      <c r="M6919" s="274"/>
      <c r="N6919" s="274"/>
      <c r="O6919" s="57"/>
    </row>
    <row r="6920" spans="1:15">
      <c r="A6920" s="57"/>
      <c r="B6920" s="278">
        <v>49924</v>
      </c>
      <c r="C6920" s="283">
        <f t="shared" si="106"/>
        <v>10104492969</v>
      </c>
      <c r="D6920" s="57"/>
      <c r="E6920" s="57"/>
      <c r="F6920" s="279">
        <v>565802857</v>
      </c>
      <c r="G6920" s="286">
        <v>938667138</v>
      </c>
      <c r="H6920" s="278">
        <v>44570</v>
      </c>
      <c r="I6920" s="278"/>
      <c r="K6920" s="57"/>
      <c r="L6920" s="57"/>
      <c r="M6920" s="274"/>
      <c r="N6920" s="274"/>
      <c r="O6920" s="57"/>
    </row>
    <row r="6921" spans="1:15">
      <c r="A6921" s="57"/>
      <c r="B6921" s="278">
        <v>49925</v>
      </c>
      <c r="C6921" s="283">
        <f t="shared" si="106"/>
        <v>9962337322</v>
      </c>
      <c r="D6921" s="57"/>
      <c r="E6921" s="57"/>
      <c r="F6921" s="279">
        <v>423647210</v>
      </c>
      <c r="G6921" s="286">
        <v>938762259</v>
      </c>
      <c r="H6921" s="278">
        <v>44865</v>
      </c>
      <c r="I6921" s="278"/>
      <c r="K6921" s="57"/>
      <c r="L6921" s="57"/>
      <c r="M6921" s="274"/>
      <c r="N6921" s="274"/>
      <c r="O6921" s="57"/>
    </row>
    <row r="6922" spans="1:15">
      <c r="A6922" s="57"/>
      <c r="B6922" s="278">
        <v>49926</v>
      </c>
      <c r="C6922" s="283">
        <f t="shared" si="106"/>
        <v>9905089220</v>
      </c>
      <c r="D6922" s="57"/>
      <c r="E6922" s="57"/>
      <c r="F6922" s="279">
        <v>366399108</v>
      </c>
      <c r="G6922" s="286">
        <v>938771459</v>
      </c>
      <c r="H6922" s="278">
        <v>49781</v>
      </c>
      <c r="I6922" s="278"/>
      <c r="K6922" s="57"/>
      <c r="L6922" s="57"/>
      <c r="M6922" s="274"/>
      <c r="N6922" s="274"/>
      <c r="O6922" s="57"/>
    </row>
    <row r="6923" spans="1:15">
      <c r="A6923" s="57"/>
      <c r="B6923" s="278">
        <v>49927</v>
      </c>
      <c r="C6923" s="283">
        <f t="shared" si="106"/>
        <v>10537220352</v>
      </c>
      <c r="D6923" s="57"/>
      <c r="E6923" s="57"/>
      <c r="F6923" s="279">
        <v>998530240</v>
      </c>
      <c r="G6923" s="286">
        <v>938789649</v>
      </c>
      <c r="H6923" s="278">
        <v>47970</v>
      </c>
      <c r="I6923" s="278"/>
      <c r="K6923" s="57"/>
      <c r="L6923" s="57"/>
      <c r="M6923" s="274"/>
      <c r="N6923" s="274"/>
      <c r="O6923" s="57"/>
    </row>
    <row r="6924" spans="1:15">
      <c r="A6924" s="57"/>
      <c r="B6924" s="278">
        <v>49928</v>
      </c>
      <c r="C6924" s="283">
        <f t="shared" si="106"/>
        <v>9722391527</v>
      </c>
      <c r="D6924" s="57"/>
      <c r="E6924" s="57"/>
      <c r="F6924" s="279">
        <v>183701415</v>
      </c>
      <c r="G6924" s="286">
        <v>938890172</v>
      </c>
      <c r="H6924" s="278">
        <v>44457</v>
      </c>
      <c r="I6924" s="278"/>
      <c r="K6924" s="57"/>
      <c r="L6924" s="57"/>
      <c r="M6924" s="274"/>
      <c r="N6924" s="274"/>
      <c r="O6924" s="57"/>
    </row>
    <row r="6925" spans="1:15">
      <c r="A6925" s="57"/>
      <c r="B6925" s="278">
        <v>49929</v>
      </c>
      <c r="C6925" s="283">
        <f t="shared" si="106"/>
        <v>10092549259</v>
      </c>
      <c r="D6925" s="57"/>
      <c r="E6925" s="57"/>
      <c r="F6925" s="279">
        <v>553859147</v>
      </c>
      <c r="G6925" s="286">
        <v>938920187</v>
      </c>
      <c r="H6925" s="278">
        <v>46784</v>
      </c>
      <c r="I6925" s="278"/>
      <c r="K6925" s="57"/>
      <c r="L6925" s="57"/>
      <c r="M6925" s="274"/>
      <c r="N6925" s="274"/>
      <c r="O6925" s="57"/>
    </row>
    <row r="6926" spans="1:15">
      <c r="A6926" s="57"/>
      <c r="B6926" s="278">
        <v>49930</v>
      </c>
      <c r="C6926" s="283">
        <f t="shared" si="106"/>
        <v>10337244750</v>
      </c>
      <c r="D6926" s="57"/>
      <c r="E6926" s="57"/>
      <c r="F6926" s="279">
        <v>798554638</v>
      </c>
      <c r="G6926" s="286">
        <v>939337477</v>
      </c>
      <c r="H6926" s="278">
        <v>46460</v>
      </c>
      <c r="I6926" s="278"/>
      <c r="K6926" s="57"/>
      <c r="L6926" s="57"/>
      <c r="M6926" s="274"/>
      <c r="N6926" s="274"/>
      <c r="O6926" s="57"/>
    </row>
    <row r="6927" spans="1:15">
      <c r="A6927" s="57"/>
      <c r="B6927" s="278">
        <v>49931</v>
      </c>
      <c r="C6927" s="283">
        <f t="shared" si="106"/>
        <v>10458483568</v>
      </c>
      <c r="D6927" s="57"/>
      <c r="E6927" s="57"/>
      <c r="F6927" s="279">
        <v>919793456</v>
      </c>
      <c r="G6927" s="286">
        <v>939769533</v>
      </c>
      <c r="H6927" s="278">
        <v>46644</v>
      </c>
      <c r="I6927" s="278"/>
      <c r="K6927" s="57"/>
      <c r="L6927" s="57"/>
      <c r="M6927" s="274"/>
      <c r="N6927" s="274"/>
      <c r="O6927" s="57"/>
    </row>
    <row r="6928" spans="1:15">
      <c r="A6928" s="57"/>
      <c r="B6928" s="278">
        <v>49932</v>
      </c>
      <c r="C6928" s="283">
        <f t="shared" si="106"/>
        <v>9861414674</v>
      </c>
      <c r="D6928" s="57"/>
      <c r="E6928" s="57"/>
      <c r="F6928" s="279">
        <v>322724562</v>
      </c>
      <c r="G6928" s="286">
        <v>939926421</v>
      </c>
      <c r="H6928" s="278">
        <v>45333</v>
      </c>
      <c r="I6928" s="278"/>
      <c r="K6928" s="57"/>
      <c r="L6928" s="57"/>
      <c r="M6928" s="274"/>
      <c r="N6928" s="274"/>
      <c r="O6928" s="57"/>
    </row>
    <row r="6929" spans="1:15">
      <c r="A6929" s="57"/>
      <c r="B6929" s="278">
        <v>49933</v>
      </c>
      <c r="C6929" s="283">
        <f t="shared" si="106"/>
        <v>9926643977</v>
      </c>
      <c r="D6929" s="57"/>
      <c r="E6929" s="57"/>
      <c r="F6929" s="279">
        <v>387953865</v>
      </c>
      <c r="G6929" s="286">
        <v>940710562</v>
      </c>
      <c r="H6929" s="278">
        <v>46070</v>
      </c>
      <c r="I6929" s="278"/>
      <c r="K6929" s="57"/>
      <c r="L6929" s="57"/>
      <c r="M6929" s="274"/>
      <c r="N6929" s="274"/>
      <c r="O6929" s="57"/>
    </row>
    <row r="6930" spans="1:15">
      <c r="A6930" s="57"/>
      <c r="B6930" s="278">
        <v>49934</v>
      </c>
      <c r="C6930" s="283">
        <f t="shared" si="106"/>
        <v>9768069616</v>
      </c>
      <c r="D6930" s="57"/>
      <c r="E6930" s="57"/>
      <c r="F6930" s="279">
        <v>229379504</v>
      </c>
      <c r="G6930" s="286">
        <v>940862681</v>
      </c>
      <c r="H6930" s="278">
        <v>50327</v>
      </c>
      <c r="I6930" s="278"/>
      <c r="K6930" s="57"/>
      <c r="L6930" s="57"/>
      <c r="M6930" s="274"/>
      <c r="N6930" s="274"/>
      <c r="O6930" s="57"/>
    </row>
    <row r="6931" spans="1:15">
      <c r="A6931" s="57"/>
      <c r="B6931" s="278">
        <v>49935</v>
      </c>
      <c r="C6931" s="283">
        <f t="shared" si="106"/>
        <v>10142096746</v>
      </c>
      <c r="D6931" s="57"/>
      <c r="E6931" s="57"/>
      <c r="F6931" s="279">
        <v>603406634</v>
      </c>
      <c r="G6931" s="286">
        <v>940883636</v>
      </c>
      <c r="H6931" s="278">
        <v>43205</v>
      </c>
      <c r="I6931" s="278"/>
      <c r="K6931" s="57"/>
      <c r="L6931" s="57"/>
      <c r="M6931" s="274"/>
      <c r="N6931" s="274"/>
      <c r="O6931" s="57"/>
    </row>
    <row r="6932" spans="1:15">
      <c r="A6932" s="57"/>
      <c r="B6932" s="278">
        <v>49936</v>
      </c>
      <c r="C6932" s="283">
        <f t="shared" si="106"/>
        <v>10417558372</v>
      </c>
      <c r="D6932" s="57"/>
      <c r="E6932" s="57"/>
      <c r="F6932" s="279">
        <v>878868260</v>
      </c>
      <c r="G6932" s="286">
        <v>940963446</v>
      </c>
      <c r="H6932" s="278">
        <v>44404</v>
      </c>
      <c r="I6932" s="278"/>
      <c r="K6932" s="57"/>
      <c r="L6932" s="57"/>
      <c r="M6932" s="274"/>
      <c r="N6932" s="274"/>
      <c r="O6932" s="57"/>
    </row>
    <row r="6933" spans="1:15">
      <c r="A6933" s="57"/>
      <c r="B6933" s="278">
        <v>49937</v>
      </c>
      <c r="C6933" s="283">
        <f t="shared" si="106"/>
        <v>10521938841</v>
      </c>
      <c r="D6933" s="57"/>
      <c r="E6933" s="57"/>
      <c r="F6933" s="279">
        <v>983248729</v>
      </c>
      <c r="G6933" s="286">
        <v>941194643</v>
      </c>
      <c r="H6933" s="278">
        <v>48257</v>
      </c>
      <c r="I6933" s="278"/>
      <c r="K6933" s="57"/>
      <c r="L6933" s="57"/>
      <c r="M6933" s="274"/>
      <c r="N6933" s="274"/>
      <c r="O6933" s="57"/>
    </row>
    <row r="6934" spans="1:15">
      <c r="A6934" s="57"/>
      <c r="B6934" s="278">
        <v>49938</v>
      </c>
      <c r="C6934" s="283">
        <f t="shared" si="106"/>
        <v>9692199869</v>
      </c>
      <c r="D6934" s="57"/>
      <c r="E6934" s="57"/>
      <c r="F6934" s="279">
        <v>153509757</v>
      </c>
      <c r="G6934" s="286">
        <v>941250715</v>
      </c>
      <c r="H6934" s="278">
        <v>44039</v>
      </c>
      <c r="I6934" s="278"/>
      <c r="K6934" s="57"/>
      <c r="L6934" s="57"/>
      <c r="M6934" s="274"/>
      <c r="N6934" s="274"/>
      <c r="O6934" s="57"/>
    </row>
    <row r="6935" spans="1:15">
      <c r="A6935" s="57"/>
      <c r="B6935" s="278">
        <v>49939</v>
      </c>
      <c r="C6935" s="283">
        <f t="shared" si="106"/>
        <v>10375150902</v>
      </c>
      <c r="D6935" s="57"/>
      <c r="E6935" s="57"/>
      <c r="F6935" s="279">
        <v>836460790</v>
      </c>
      <c r="G6935" s="286">
        <v>941328157</v>
      </c>
      <c r="H6935" s="278">
        <v>44448</v>
      </c>
      <c r="I6935" s="278"/>
      <c r="K6935" s="57"/>
      <c r="L6935" s="57"/>
      <c r="M6935" s="274"/>
      <c r="N6935" s="274"/>
      <c r="O6935" s="57"/>
    </row>
    <row r="6936" spans="1:15">
      <c r="A6936" s="57"/>
      <c r="B6936" s="278">
        <v>49940</v>
      </c>
      <c r="C6936" s="283">
        <f t="shared" si="106"/>
        <v>9693678488</v>
      </c>
      <c r="D6936" s="57"/>
      <c r="E6936" s="57"/>
      <c r="F6936" s="279">
        <v>154988376</v>
      </c>
      <c r="G6936" s="286">
        <v>941342715</v>
      </c>
      <c r="H6936" s="278">
        <v>49182</v>
      </c>
      <c r="I6936" s="278"/>
      <c r="K6936" s="57"/>
      <c r="L6936" s="57"/>
      <c r="M6936" s="274"/>
      <c r="N6936" s="274"/>
      <c r="O6936" s="57"/>
    </row>
    <row r="6937" spans="1:15">
      <c r="A6937" s="57"/>
      <c r="B6937" s="278">
        <v>49941</v>
      </c>
      <c r="C6937" s="283">
        <f t="shared" si="106"/>
        <v>9804921741</v>
      </c>
      <c r="D6937" s="57"/>
      <c r="E6937" s="57"/>
      <c r="F6937" s="279">
        <v>266231629</v>
      </c>
      <c r="G6937" s="286">
        <v>941493306</v>
      </c>
      <c r="H6937" s="278">
        <v>47344</v>
      </c>
      <c r="I6937" s="278"/>
      <c r="K6937" s="57"/>
      <c r="L6937" s="57"/>
      <c r="M6937" s="274"/>
      <c r="N6937" s="274"/>
      <c r="O6937" s="57"/>
    </row>
    <row r="6938" spans="1:15">
      <c r="A6938" s="57"/>
      <c r="B6938" s="278">
        <v>49942</v>
      </c>
      <c r="C6938" s="283">
        <f t="shared" si="106"/>
        <v>9765747113</v>
      </c>
      <c r="D6938" s="57"/>
      <c r="E6938" s="57"/>
      <c r="F6938" s="279">
        <v>227057001</v>
      </c>
      <c r="G6938" s="286">
        <v>941773417</v>
      </c>
      <c r="H6938" s="278">
        <v>49137</v>
      </c>
      <c r="I6938" s="278"/>
      <c r="K6938" s="57"/>
      <c r="L6938" s="57"/>
      <c r="M6938" s="274"/>
      <c r="N6938" s="274"/>
      <c r="O6938" s="57"/>
    </row>
    <row r="6939" spans="1:15">
      <c r="A6939" s="57"/>
      <c r="B6939" s="278">
        <v>49943</v>
      </c>
      <c r="C6939" s="283">
        <f t="shared" si="106"/>
        <v>10500260320</v>
      </c>
      <c r="D6939" s="57"/>
      <c r="E6939" s="57"/>
      <c r="F6939" s="279">
        <v>961570208</v>
      </c>
      <c r="G6939" s="286">
        <v>941831405</v>
      </c>
      <c r="H6939" s="278">
        <v>47309</v>
      </c>
      <c r="I6939" s="278"/>
      <c r="K6939" s="57"/>
      <c r="L6939" s="57"/>
      <c r="M6939" s="274"/>
      <c r="N6939" s="274"/>
      <c r="O6939" s="57"/>
    </row>
    <row r="6940" spans="1:15">
      <c r="A6940" s="57"/>
      <c r="B6940" s="278">
        <v>49944</v>
      </c>
      <c r="C6940" s="283">
        <f t="shared" si="106"/>
        <v>10275490766</v>
      </c>
      <c r="D6940" s="57"/>
      <c r="E6940" s="57"/>
      <c r="F6940" s="279">
        <v>736800654</v>
      </c>
      <c r="G6940" s="286">
        <v>941841230</v>
      </c>
      <c r="H6940" s="278">
        <v>45571</v>
      </c>
      <c r="I6940" s="278"/>
      <c r="K6940" s="57"/>
      <c r="L6940" s="57"/>
      <c r="M6940" s="274"/>
      <c r="N6940" s="274"/>
      <c r="O6940" s="57"/>
    </row>
    <row r="6941" spans="1:15">
      <c r="A6941" s="57"/>
      <c r="B6941" s="278">
        <v>49945</v>
      </c>
      <c r="C6941" s="283">
        <f t="shared" si="106"/>
        <v>10251866751</v>
      </c>
      <c r="D6941" s="57"/>
      <c r="E6941" s="57"/>
      <c r="F6941" s="279">
        <v>713176639</v>
      </c>
      <c r="G6941" s="286">
        <v>941846409</v>
      </c>
      <c r="H6941" s="278">
        <v>43389</v>
      </c>
      <c r="I6941" s="278"/>
      <c r="K6941" s="57"/>
      <c r="L6941" s="57"/>
      <c r="M6941" s="274"/>
      <c r="N6941" s="274"/>
      <c r="O6941" s="57"/>
    </row>
    <row r="6942" spans="1:15">
      <c r="A6942" s="57"/>
      <c r="B6942" s="278">
        <v>49946</v>
      </c>
      <c r="C6942" s="283">
        <f t="shared" si="106"/>
        <v>9807543909</v>
      </c>
      <c r="D6942" s="57"/>
      <c r="E6942" s="57"/>
      <c r="F6942" s="279">
        <v>268853797</v>
      </c>
      <c r="G6942" s="286">
        <v>941909020</v>
      </c>
      <c r="H6942" s="278">
        <v>49028</v>
      </c>
      <c r="I6942" s="278"/>
      <c r="K6942" s="57"/>
      <c r="L6942" s="57"/>
      <c r="M6942" s="274"/>
      <c r="N6942" s="274"/>
      <c r="O6942" s="57"/>
    </row>
    <row r="6943" spans="1:15">
      <c r="A6943" s="57"/>
      <c r="B6943" s="278">
        <v>49947</v>
      </c>
      <c r="C6943" s="283">
        <f t="shared" si="106"/>
        <v>10531704793</v>
      </c>
      <c r="D6943" s="57"/>
      <c r="E6943" s="57"/>
      <c r="F6943" s="279">
        <v>993014681</v>
      </c>
      <c r="G6943" s="286">
        <v>941915831</v>
      </c>
      <c r="H6943" s="278">
        <v>44110</v>
      </c>
      <c r="I6943" s="278"/>
      <c r="K6943" s="57"/>
      <c r="L6943" s="57"/>
      <c r="M6943" s="274"/>
      <c r="N6943" s="274"/>
      <c r="O6943" s="57"/>
    </row>
    <row r="6944" spans="1:15">
      <c r="A6944" s="57"/>
      <c r="B6944" s="278">
        <v>49948</v>
      </c>
      <c r="C6944" s="283">
        <f t="shared" ref="C6944:C7007" si="107">F6944+(F$88*28679+98765)+(G$88*6587+87654)+(E$88*9537+76543)+(J$88*5713+4528)</f>
        <v>10269088991</v>
      </c>
      <c r="D6944" s="57"/>
      <c r="E6944" s="57"/>
      <c r="F6944" s="279">
        <v>730398879</v>
      </c>
      <c r="G6944" s="286">
        <v>942045751</v>
      </c>
      <c r="H6944" s="278">
        <v>47180</v>
      </c>
      <c r="I6944" s="278"/>
      <c r="K6944" s="57"/>
      <c r="L6944" s="57"/>
      <c r="M6944" s="274"/>
      <c r="N6944" s="274"/>
      <c r="O6944" s="57"/>
    </row>
    <row r="6945" spans="1:15">
      <c r="A6945" s="57"/>
      <c r="B6945" s="278">
        <v>49949</v>
      </c>
      <c r="C6945" s="283">
        <f t="shared" si="107"/>
        <v>9713335482</v>
      </c>
      <c r="D6945" s="57"/>
      <c r="E6945" s="57"/>
      <c r="F6945" s="279">
        <v>174645370</v>
      </c>
      <c r="G6945" s="286">
        <v>942075571</v>
      </c>
      <c r="H6945" s="278">
        <v>46083</v>
      </c>
      <c r="I6945" s="278"/>
      <c r="K6945" s="57"/>
      <c r="L6945" s="57"/>
      <c r="M6945" s="274"/>
      <c r="N6945" s="274"/>
      <c r="O6945" s="57"/>
    </row>
    <row r="6946" spans="1:15">
      <c r="A6946" s="57"/>
      <c r="B6946" s="278">
        <v>49950</v>
      </c>
      <c r="C6946" s="283">
        <f t="shared" si="107"/>
        <v>9956595106</v>
      </c>
      <c r="D6946" s="57"/>
      <c r="E6946" s="57"/>
      <c r="F6946" s="279">
        <v>417904994</v>
      </c>
      <c r="G6946" s="286">
        <v>942267729</v>
      </c>
      <c r="H6946" s="278">
        <v>49507</v>
      </c>
      <c r="I6946" s="278"/>
      <c r="K6946" s="57"/>
      <c r="L6946" s="57"/>
      <c r="M6946" s="274"/>
      <c r="N6946" s="274"/>
      <c r="O6946" s="57"/>
    </row>
    <row r="6947" spans="1:15">
      <c r="A6947" s="57"/>
      <c r="B6947" s="278">
        <v>49951</v>
      </c>
      <c r="C6947" s="283">
        <f t="shared" si="107"/>
        <v>10105324369</v>
      </c>
      <c r="D6947" s="57"/>
      <c r="E6947" s="57"/>
      <c r="F6947" s="279">
        <v>566634257</v>
      </c>
      <c r="G6947" s="286">
        <v>942439868</v>
      </c>
      <c r="H6947" s="278">
        <v>44137</v>
      </c>
      <c r="I6947" s="278"/>
      <c r="K6947" s="57"/>
      <c r="L6947" s="57"/>
      <c r="M6947" s="274"/>
      <c r="N6947" s="274"/>
      <c r="O6947" s="57"/>
    </row>
    <row r="6948" spans="1:15">
      <c r="A6948" s="57"/>
      <c r="B6948" s="278">
        <v>49952</v>
      </c>
      <c r="C6948" s="283">
        <f t="shared" si="107"/>
        <v>9985130069</v>
      </c>
      <c r="D6948" s="57"/>
      <c r="E6948" s="57"/>
      <c r="F6948" s="279">
        <v>446439957</v>
      </c>
      <c r="G6948" s="286">
        <v>942580786</v>
      </c>
      <c r="H6948" s="278">
        <v>49437</v>
      </c>
      <c r="I6948" s="278"/>
      <c r="K6948" s="57"/>
      <c r="L6948" s="57"/>
      <c r="M6948" s="274"/>
      <c r="N6948" s="274"/>
      <c r="O6948" s="57"/>
    </row>
    <row r="6949" spans="1:15">
      <c r="A6949" s="57"/>
      <c r="B6949" s="278">
        <v>49953</v>
      </c>
      <c r="C6949" s="283">
        <f t="shared" si="107"/>
        <v>10378587051</v>
      </c>
      <c r="D6949" s="57"/>
      <c r="E6949" s="57"/>
      <c r="F6949" s="279">
        <v>839896939</v>
      </c>
      <c r="G6949" s="286">
        <v>942754928</v>
      </c>
      <c r="H6949" s="278">
        <v>47102</v>
      </c>
      <c r="I6949" s="278"/>
      <c r="K6949" s="57"/>
      <c r="L6949" s="57"/>
      <c r="M6949" s="274"/>
      <c r="N6949" s="274"/>
      <c r="O6949" s="57"/>
    </row>
    <row r="6950" spans="1:15">
      <c r="A6950" s="57"/>
      <c r="B6950" s="278">
        <v>49954</v>
      </c>
      <c r="C6950" s="283">
        <f t="shared" si="107"/>
        <v>9964672205</v>
      </c>
      <c r="D6950" s="57"/>
      <c r="E6950" s="57"/>
      <c r="F6950" s="279">
        <v>425982093</v>
      </c>
      <c r="G6950" s="286">
        <v>942952899</v>
      </c>
      <c r="H6950" s="278">
        <v>47622</v>
      </c>
      <c r="I6950" s="278"/>
      <c r="K6950" s="57"/>
      <c r="L6950" s="57"/>
      <c r="M6950" s="274"/>
      <c r="N6950" s="274"/>
      <c r="O6950" s="57"/>
    </row>
    <row r="6951" spans="1:15">
      <c r="A6951" s="57"/>
      <c r="B6951" s="278">
        <v>49955</v>
      </c>
      <c r="C6951" s="283">
        <f t="shared" si="107"/>
        <v>9857224360</v>
      </c>
      <c r="D6951" s="57"/>
      <c r="E6951" s="57"/>
      <c r="F6951" s="279">
        <v>318534248</v>
      </c>
      <c r="G6951" s="286">
        <v>943150573</v>
      </c>
      <c r="H6951" s="278">
        <v>46359</v>
      </c>
      <c r="I6951" s="278"/>
      <c r="K6951" s="57"/>
      <c r="L6951" s="57"/>
      <c r="M6951" s="274"/>
      <c r="N6951" s="274"/>
      <c r="O6951" s="57"/>
    </row>
    <row r="6952" spans="1:15">
      <c r="A6952" s="57"/>
      <c r="B6952" s="278">
        <v>49956</v>
      </c>
      <c r="C6952" s="283">
        <f t="shared" si="107"/>
        <v>10348391186</v>
      </c>
      <c r="D6952" s="57"/>
      <c r="E6952" s="57"/>
      <c r="F6952" s="279">
        <v>809701074</v>
      </c>
      <c r="G6952" s="286">
        <v>943174420</v>
      </c>
      <c r="H6952" s="278">
        <v>44719</v>
      </c>
      <c r="I6952" s="278"/>
      <c r="K6952" s="57"/>
      <c r="L6952" s="57"/>
      <c r="M6952" s="274"/>
      <c r="N6952" s="274"/>
      <c r="O6952" s="57"/>
    </row>
    <row r="6953" spans="1:15">
      <c r="A6953" s="57"/>
      <c r="B6953" s="278">
        <v>49957</v>
      </c>
      <c r="C6953" s="283">
        <f t="shared" si="107"/>
        <v>10315608366</v>
      </c>
      <c r="D6953" s="57"/>
      <c r="E6953" s="57"/>
      <c r="F6953" s="279">
        <v>776918254</v>
      </c>
      <c r="G6953" s="286">
        <v>943193210</v>
      </c>
      <c r="H6953" s="278">
        <v>50046</v>
      </c>
      <c r="I6953" s="278"/>
      <c r="K6953" s="57"/>
      <c r="L6953" s="57"/>
      <c r="M6953" s="274"/>
      <c r="N6953" s="274"/>
      <c r="O6953" s="57"/>
    </row>
    <row r="6954" spans="1:15">
      <c r="A6954" s="57"/>
      <c r="B6954" s="278">
        <v>49958</v>
      </c>
      <c r="C6954" s="283">
        <f t="shared" si="107"/>
        <v>10429415902</v>
      </c>
      <c r="D6954" s="57"/>
      <c r="E6954" s="57"/>
      <c r="F6954" s="279">
        <v>890725790</v>
      </c>
      <c r="G6954" s="286">
        <v>943272240</v>
      </c>
      <c r="H6954" s="278">
        <v>45351</v>
      </c>
      <c r="I6954" s="278"/>
      <c r="K6954" s="57"/>
      <c r="L6954" s="57"/>
      <c r="M6954" s="274"/>
      <c r="N6954" s="274"/>
      <c r="O6954" s="57"/>
    </row>
    <row r="6955" spans="1:15">
      <c r="A6955" s="57"/>
      <c r="B6955" s="278">
        <v>49959</v>
      </c>
      <c r="C6955" s="283">
        <f t="shared" si="107"/>
        <v>10193293905</v>
      </c>
      <c r="D6955" s="57"/>
      <c r="E6955" s="57"/>
      <c r="F6955" s="279">
        <v>654603793</v>
      </c>
      <c r="G6955" s="286">
        <v>943421781</v>
      </c>
      <c r="H6955" s="278">
        <v>49072</v>
      </c>
      <c r="I6955" s="278"/>
      <c r="K6955" s="57"/>
      <c r="L6955" s="57"/>
      <c r="M6955" s="274"/>
      <c r="N6955" s="274"/>
      <c r="O6955" s="57"/>
    </row>
    <row r="6956" spans="1:15">
      <c r="A6956" s="57"/>
      <c r="B6956" s="278">
        <v>49960</v>
      </c>
      <c r="C6956" s="283">
        <f t="shared" si="107"/>
        <v>10014319008</v>
      </c>
      <c r="D6956" s="57"/>
      <c r="E6956" s="57"/>
      <c r="F6956" s="279">
        <v>475628896</v>
      </c>
      <c r="G6956" s="286">
        <v>943661942</v>
      </c>
      <c r="H6956" s="278">
        <v>43313</v>
      </c>
      <c r="I6956" s="278"/>
      <c r="K6956" s="57"/>
      <c r="L6956" s="57"/>
      <c r="M6956" s="274"/>
      <c r="N6956" s="274"/>
      <c r="O6956" s="57"/>
    </row>
    <row r="6957" spans="1:15">
      <c r="A6957" s="57"/>
      <c r="B6957" s="278">
        <v>49961</v>
      </c>
      <c r="C6957" s="283">
        <f t="shared" si="107"/>
        <v>9831718856</v>
      </c>
      <c r="D6957" s="57"/>
      <c r="E6957" s="57"/>
      <c r="F6957" s="279">
        <v>293028744</v>
      </c>
      <c r="G6957" s="286">
        <v>943837463</v>
      </c>
      <c r="H6957" s="278">
        <v>50283</v>
      </c>
      <c r="I6957" s="278"/>
      <c r="K6957" s="57"/>
      <c r="L6957" s="57"/>
      <c r="M6957" s="274"/>
      <c r="N6957" s="274"/>
      <c r="O6957" s="57"/>
    </row>
    <row r="6958" spans="1:15">
      <c r="A6958" s="57"/>
      <c r="B6958" s="278">
        <v>49962</v>
      </c>
      <c r="C6958" s="283">
        <f t="shared" si="107"/>
        <v>10252671406</v>
      </c>
      <c r="D6958" s="57"/>
      <c r="E6958" s="57"/>
      <c r="F6958" s="279">
        <v>713981294</v>
      </c>
      <c r="G6958" s="286">
        <v>943925833</v>
      </c>
      <c r="H6958" s="278">
        <v>43410</v>
      </c>
      <c r="I6958" s="278"/>
      <c r="K6958" s="57"/>
      <c r="L6958" s="57"/>
      <c r="M6958" s="274"/>
      <c r="N6958" s="274"/>
      <c r="O6958" s="57"/>
    </row>
    <row r="6959" spans="1:15">
      <c r="A6959" s="57"/>
      <c r="B6959" s="278">
        <v>49963</v>
      </c>
      <c r="C6959" s="283">
        <f t="shared" si="107"/>
        <v>9666298421</v>
      </c>
      <c r="D6959" s="57"/>
      <c r="E6959" s="57"/>
      <c r="F6959" s="279">
        <v>127608309</v>
      </c>
      <c r="G6959" s="286">
        <v>943977489</v>
      </c>
      <c r="H6959" s="278">
        <v>43263</v>
      </c>
      <c r="I6959" s="278"/>
      <c r="K6959" s="57"/>
      <c r="L6959" s="57"/>
      <c r="M6959" s="274"/>
      <c r="N6959" s="274"/>
      <c r="O6959" s="57"/>
    </row>
    <row r="6960" spans="1:15">
      <c r="A6960" s="57"/>
      <c r="B6960" s="278">
        <v>49964</v>
      </c>
      <c r="C6960" s="283">
        <f t="shared" si="107"/>
        <v>9909762870</v>
      </c>
      <c r="D6960" s="57"/>
      <c r="E6960" s="57"/>
      <c r="F6960" s="279">
        <v>371072758</v>
      </c>
      <c r="G6960" s="286">
        <v>944005454</v>
      </c>
      <c r="H6960" s="278">
        <v>48696</v>
      </c>
      <c r="I6960" s="278"/>
      <c r="K6960" s="57"/>
      <c r="L6960" s="57"/>
      <c r="M6960" s="274"/>
      <c r="N6960" s="274"/>
      <c r="O6960" s="57"/>
    </row>
    <row r="6961" spans="1:15">
      <c r="A6961" s="57"/>
      <c r="B6961" s="278">
        <v>49965</v>
      </c>
      <c r="C6961" s="283">
        <f t="shared" si="107"/>
        <v>10200969162</v>
      </c>
      <c r="D6961" s="57"/>
      <c r="E6961" s="57"/>
      <c r="F6961" s="279">
        <v>662279050</v>
      </c>
      <c r="G6961" s="286">
        <v>944126834</v>
      </c>
      <c r="H6961" s="278">
        <v>46387</v>
      </c>
      <c r="I6961" s="278"/>
      <c r="K6961" s="57"/>
      <c r="L6961" s="57"/>
      <c r="M6961" s="274"/>
      <c r="N6961" s="274"/>
      <c r="O6961" s="57"/>
    </row>
    <row r="6962" spans="1:15">
      <c r="A6962" s="57"/>
      <c r="B6962" s="278">
        <v>49966</v>
      </c>
      <c r="C6962" s="283">
        <f t="shared" si="107"/>
        <v>10231379653</v>
      </c>
      <c r="D6962" s="57"/>
      <c r="E6962" s="57"/>
      <c r="F6962" s="279">
        <v>692689541</v>
      </c>
      <c r="G6962" s="286">
        <v>944270095</v>
      </c>
      <c r="H6962" s="278">
        <v>45454</v>
      </c>
      <c r="I6962" s="278"/>
      <c r="K6962" s="57"/>
      <c r="L6962" s="57"/>
      <c r="M6962" s="274"/>
      <c r="N6962" s="274"/>
      <c r="O6962" s="57"/>
    </row>
    <row r="6963" spans="1:15">
      <c r="A6963" s="57"/>
      <c r="B6963" s="278">
        <v>49967</v>
      </c>
      <c r="C6963" s="283">
        <f t="shared" si="107"/>
        <v>9693870872</v>
      </c>
      <c r="D6963" s="57"/>
      <c r="E6963" s="57"/>
      <c r="F6963" s="279">
        <v>155180760</v>
      </c>
      <c r="G6963" s="286">
        <v>944592486</v>
      </c>
      <c r="H6963" s="278">
        <v>44170</v>
      </c>
      <c r="I6963" s="278"/>
      <c r="K6963" s="57"/>
      <c r="L6963" s="57"/>
      <c r="M6963" s="274"/>
      <c r="N6963" s="274"/>
      <c r="O6963" s="57"/>
    </row>
    <row r="6964" spans="1:15">
      <c r="A6964" s="57"/>
      <c r="B6964" s="278">
        <v>49968</v>
      </c>
      <c r="C6964" s="283">
        <f t="shared" si="107"/>
        <v>9733419001</v>
      </c>
      <c r="D6964" s="57"/>
      <c r="E6964" s="57"/>
      <c r="F6964" s="279">
        <v>194728889</v>
      </c>
      <c r="G6964" s="286">
        <v>944635197</v>
      </c>
      <c r="H6964" s="278">
        <v>43721</v>
      </c>
      <c r="I6964" s="278"/>
      <c r="K6964" s="57"/>
      <c r="L6964" s="57"/>
      <c r="M6964" s="274"/>
      <c r="N6964" s="274"/>
      <c r="O6964" s="57"/>
    </row>
    <row r="6965" spans="1:15">
      <c r="A6965" s="57"/>
      <c r="B6965" s="278">
        <v>49969</v>
      </c>
      <c r="C6965" s="283">
        <f t="shared" si="107"/>
        <v>10125091320</v>
      </c>
      <c r="D6965" s="57"/>
      <c r="E6965" s="57"/>
      <c r="F6965" s="279">
        <v>586401208</v>
      </c>
      <c r="G6965" s="286">
        <v>944643379</v>
      </c>
      <c r="H6965" s="278">
        <v>47021</v>
      </c>
      <c r="I6965" s="278"/>
      <c r="K6965" s="57"/>
      <c r="L6965" s="57"/>
      <c r="M6965" s="274"/>
      <c r="N6965" s="274"/>
      <c r="O6965" s="57"/>
    </row>
    <row r="6966" spans="1:15">
      <c r="A6966" s="57"/>
      <c r="B6966" s="278">
        <v>49970</v>
      </c>
      <c r="C6966" s="283">
        <f t="shared" si="107"/>
        <v>10090431012</v>
      </c>
      <c r="D6966" s="57"/>
      <c r="E6966" s="57"/>
      <c r="F6966" s="279">
        <v>551740900</v>
      </c>
      <c r="G6966" s="286">
        <v>944854947</v>
      </c>
      <c r="H6966" s="278">
        <v>43858</v>
      </c>
      <c r="I6966" s="278"/>
      <c r="K6966" s="57"/>
      <c r="L6966" s="57"/>
      <c r="M6966" s="274"/>
      <c r="N6966" s="274"/>
      <c r="O6966" s="57"/>
    </row>
    <row r="6967" spans="1:15">
      <c r="A6967" s="57"/>
      <c r="B6967" s="278">
        <v>49971</v>
      </c>
      <c r="C6967" s="283">
        <f t="shared" si="107"/>
        <v>10255328616</v>
      </c>
      <c r="D6967" s="57"/>
      <c r="E6967" s="57"/>
      <c r="F6967" s="279">
        <v>716638504</v>
      </c>
      <c r="G6967" s="286">
        <v>944928346</v>
      </c>
      <c r="H6967" s="278">
        <v>44453</v>
      </c>
      <c r="I6967" s="278"/>
      <c r="K6967" s="57"/>
      <c r="L6967" s="57"/>
      <c r="M6967" s="274"/>
      <c r="N6967" s="274"/>
      <c r="O6967" s="57"/>
    </row>
    <row r="6968" spans="1:15">
      <c r="A6968" s="57"/>
      <c r="B6968" s="278">
        <v>49972</v>
      </c>
      <c r="C6968" s="283">
        <f t="shared" si="107"/>
        <v>9720382305</v>
      </c>
      <c r="D6968" s="57"/>
      <c r="E6968" s="57"/>
      <c r="F6968" s="279">
        <v>181692193</v>
      </c>
      <c r="G6968" s="286">
        <v>944999675</v>
      </c>
      <c r="H6968" s="278">
        <v>44688</v>
      </c>
      <c r="I6968" s="278"/>
      <c r="K6968" s="57"/>
      <c r="L6968" s="57"/>
      <c r="M6968" s="274"/>
      <c r="N6968" s="274"/>
      <c r="O6968" s="57"/>
    </row>
    <row r="6969" spans="1:15">
      <c r="A6969" s="57"/>
      <c r="B6969" s="278">
        <v>49973</v>
      </c>
      <c r="C6969" s="283">
        <f t="shared" si="107"/>
        <v>10435289635</v>
      </c>
      <c r="D6969" s="57"/>
      <c r="E6969" s="57"/>
      <c r="F6969" s="279">
        <v>896599523</v>
      </c>
      <c r="G6969" s="286">
        <v>945095546</v>
      </c>
      <c r="H6969" s="278">
        <v>46191</v>
      </c>
      <c r="I6969" s="278"/>
      <c r="K6969" s="57"/>
      <c r="L6969" s="57"/>
      <c r="M6969" s="274"/>
      <c r="N6969" s="274"/>
      <c r="O6969" s="57"/>
    </row>
    <row r="6970" spans="1:15">
      <c r="A6970" s="57"/>
      <c r="B6970" s="278">
        <v>49974</v>
      </c>
      <c r="C6970" s="283">
        <f t="shared" si="107"/>
        <v>9846744489</v>
      </c>
      <c r="D6970" s="57"/>
      <c r="E6970" s="57"/>
      <c r="F6970" s="279">
        <v>308054377</v>
      </c>
      <c r="G6970" s="286">
        <v>945207372</v>
      </c>
      <c r="H6970" s="278">
        <v>43490</v>
      </c>
      <c r="I6970" s="278"/>
      <c r="K6970" s="57"/>
      <c r="L6970" s="57"/>
      <c r="M6970" s="274"/>
      <c r="N6970" s="274"/>
      <c r="O6970" s="57"/>
    </row>
    <row r="6971" spans="1:15">
      <c r="A6971" s="57"/>
      <c r="B6971" s="278">
        <v>49975</v>
      </c>
      <c r="C6971" s="283">
        <f t="shared" si="107"/>
        <v>10495030970</v>
      </c>
      <c r="D6971" s="57"/>
      <c r="E6971" s="57"/>
      <c r="F6971" s="279">
        <v>956340858</v>
      </c>
      <c r="G6971" s="286">
        <v>945378029</v>
      </c>
      <c r="H6971" s="278">
        <v>43034</v>
      </c>
      <c r="I6971" s="278"/>
      <c r="K6971" s="57"/>
      <c r="L6971" s="57"/>
      <c r="M6971" s="274"/>
      <c r="N6971" s="274"/>
      <c r="O6971" s="57"/>
    </row>
    <row r="6972" spans="1:15">
      <c r="A6972" s="57"/>
      <c r="B6972" s="278">
        <v>49976</v>
      </c>
      <c r="C6972" s="283">
        <f t="shared" si="107"/>
        <v>10455122545</v>
      </c>
      <c r="D6972" s="57"/>
      <c r="E6972" s="57"/>
      <c r="F6972" s="279">
        <v>916432433</v>
      </c>
      <c r="G6972" s="286">
        <v>945670860</v>
      </c>
      <c r="H6972" s="278">
        <v>48660</v>
      </c>
      <c r="I6972" s="278"/>
      <c r="K6972" s="57"/>
      <c r="L6972" s="57"/>
      <c r="M6972" s="274"/>
      <c r="N6972" s="274"/>
      <c r="O6972" s="57"/>
    </row>
    <row r="6973" spans="1:15">
      <c r="A6973" s="57"/>
      <c r="B6973" s="278">
        <v>49977</v>
      </c>
      <c r="C6973" s="283">
        <f t="shared" si="107"/>
        <v>9887098434</v>
      </c>
      <c r="D6973" s="57"/>
      <c r="E6973" s="57"/>
      <c r="F6973" s="279">
        <v>348408322</v>
      </c>
      <c r="G6973" s="286">
        <v>945680056</v>
      </c>
      <c r="H6973" s="278">
        <v>50310</v>
      </c>
      <c r="I6973" s="278"/>
      <c r="K6973" s="57"/>
      <c r="L6973" s="57"/>
      <c r="M6973" s="274"/>
      <c r="N6973" s="274"/>
      <c r="O6973" s="57"/>
    </row>
    <row r="6974" spans="1:15">
      <c r="A6974" s="57"/>
      <c r="B6974" s="278">
        <v>49978</v>
      </c>
      <c r="C6974" s="283">
        <f t="shared" si="107"/>
        <v>10430795104</v>
      </c>
      <c r="D6974" s="57"/>
      <c r="E6974" s="57"/>
      <c r="F6974" s="279">
        <v>892104992</v>
      </c>
      <c r="G6974" s="286">
        <v>945762797</v>
      </c>
      <c r="H6974" s="278">
        <v>48704</v>
      </c>
      <c r="I6974" s="278"/>
      <c r="K6974" s="57"/>
      <c r="L6974" s="57"/>
      <c r="M6974" s="274"/>
      <c r="N6974" s="274"/>
      <c r="O6974" s="57"/>
    </row>
    <row r="6975" spans="1:15">
      <c r="A6975" s="57"/>
      <c r="B6975" s="278">
        <v>49979</v>
      </c>
      <c r="C6975" s="283">
        <f t="shared" si="107"/>
        <v>10008412540</v>
      </c>
      <c r="D6975" s="57"/>
      <c r="E6975" s="57"/>
      <c r="F6975" s="279">
        <v>469722428</v>
      </c>
      <c r="G6975" s="286">
        <v>945802498</v>
      </c>
      <c r="H6975" s="278">
        <v>44806</v>
      </c>
      <c r="I6975" s="278"/>
      <c r="K6975" s="57"/>
      <c r="L6975" s="57"/>
      <c r="M6975" s="274"/>
      <c r="N6975" s="274"/>
      <c r="O6975" s="57"/>
    </row>
    <row r="6976" spans="1:15">
      <c r="A6976" s="57"/>
      <c r="B6976" s="278">
        <v>49980</v>
      </c>
      <c r="C6976" s="283">
        <f t="shared" si="107"/>
        <v>10485923566</v>
      </c>
      <c r="D6976" s="57"/>
      <c r="E6976" s="57"/>
      <c r="F6976" s="279">
        <v>947233454</v>
      </c>
      <c r="G6976" s="286">
        <v>945914680</v>
      </c>
      <c r="H6976" s="278">
        <v>44876</v>
      </c>
      <c r="I6976" s="278"/>
      <c r="K6976" s="57"/>
      <c r="L6976" s="57"/>
      <c r="M6976" s="274"/>
      <c r="N6976" s="274"/>
      <c r="O6976" s="57"/>
    </row>
    <row r="6977" spans="1:15">
      <c r="A6977" s="57"/>
      <c r="B6977" s="278">
        <v>49981</v>
      </c>
      <c r="C6977" s="283">
        <f t="shared" si="107"/>
        <v>9640175239</v>
      </c>
      <c r="D6977" s="57"/>
      <c r="E6977" s="57"/>
      <c r="F6977" s="279">
        <v>101485127</v>
      </c>
      <c r="G6977" s="286">
        <v>946003553</v>
      </c>
      <c r="H6977" s="278">
        <v>49664</v>
      </c>
      <c r="I6977" s="278"/>
      <c r="K6977" s="57"/>
      <c r="L6977" s="57"/>
      <c r="M6977" s="274"/>
      <c r="N6977" s="274"/>
      <c r="O6977" s="57"/>
    </row>
    <row r="6978" spans="1:15">
      <c r="A6978" s="57"/>
      <c r="B6978" s="278">
        <v>49982</v>
      </c>
      <c r="C6978" s="283">
        <f t="shared" si="107"/>
        <v>10347860103</v>
      </c>
      <c r="D6978" s="57"/>
      <c r="E6978" s="57"/>
      <c r="F6978" s="279">
        <v>809169991</v>
      </c>
      <c r="G6978" s="286">
        <v>946010953</v>
      </c>
      <c r="H6978" s="278">
        <v>47199</v>
      </c>
      <c r="I6978" s="278"/>
      <c r="K6978" s="57"/>
      <c r="L6978" s="57"/>
      <c r="M6978" s="274"/>
      <c r="N6978" s="274"/>
      <c r="O6978" s="57"/>
    </row>
    <row r="6979" spans="1:15">
      <c r="A6979" s="57"/>
      <c r="B6979" s="278">
        <v>49983</v>
      </c>
      <c r="C6979" s="283">
        <f t="shared" si="107"/>
        <v>10299503004</v>
      </c>
      <c r="D6979" s="57"/>
      <c r="E6979" s="57"/>
      <c r="F6979" s="279">
        <v>760812892</v>
      </c>
      <c r="G6979" s="286">
        <v>946148328</v>
      </c>
      <c r="H6979" s="278">
        <v>43079</v>
      </c>
      <c r="I6979" s="278"/>
      <c r="K6979" s="57"/>
      <c r="L6979" s="57"/>
      <c r="M6979" s="274"/>
      <c r="N6979" s="274"/>
      <c r="O6979" s="57"/>
    </row>
    <row r="6980" spans="1:15">
      <c r="A6980" s="57"/>
      <c r="B6980" s="278">
        <v>49984</v>
      </c>
      <c r="C6980" s="283">
        <f t="shared" si="107"/>
        <v>10351920863</v>
      </c>
      <c r="D6980" s="57"/>
      <c r="E6980" s="57"/>
      <c r="F6980" s="279">
        <v>813230751</v>
      </c>
      <c r="G6980" s="286">
        <v>946203133</v>
      </c>
      <c r="H6980" s="278">
        <v>48837</v>
      </c>
      <c r="I6980" s="278"/>
      <c r="K6980" s="57"/>
      <c r="L6980" s="57"/>
      <c r="M6980" s="274"/>
      <c r="N6980" s="274"/>
      <c r="O6980" s="57"/>
    </row>
    <row r="6981" spans="1:15">
      <c r="A6981" s="57"/>
      <c r="B6981" s="278">
        <v>49985</v>
      </c>
      <c r="C6981" s="283">
        <f t="shared" si="107"/>
        <v>10057858880</v>
      </c>
      <c r="D6981" s="57"/>
      <c r="E6981" s="57"/>
      <c r="F6981" s="279">
        <v>519168768</v>
      </c>
      <c r="G6981" s="286">
        <v>946633390</v>
      </c>
      <c r="H6981" s="278">
        <v>49207</v>
      </c>
      <c r="I6981" s="278"/>
      <c r="K6981" s="57"/>
      <c r="L6981" s="57"/>
      <c r="M6981" s="274"/>
      <c r="N6981" s="274"/>
      <c r="O6981" s="57"/>
    </row>
    <row r="6982" spans="1:15">
      <c r="A6982" s="57"/>
      <c r="B6982" s="278">
        <v>49986</v>
      </c>
      <c r="C6982" s="283">
        <f t="shared" si="107"/>
        <v>10446720527</v>
      </c>
      <c r="D6982" s="57"/>
      <c r="E6982" s="57"/>
      <c r="F6982" s="279">
        <v>908030415</v>
      </c>
      <c r="G6982" s="286">
        <v>946785717</v>
      </c>
      <c r="H6982" s="278">
        <v>45888</v>
      </c>
      <c r="I6982" s="278"/>
      <c r="K6982" s="57"/>
      <c r="L6982" s="57"/>
      <c r="M6982" s="274"/>
      <c r="N6982" s="274"/>
      <c r="O6982" s="57"/>
    </row>
    <row r="6983" spans="1:15">
      <c r="A6983" s="57"/>
      <c r="B6983" s="278">
        <v>49987</v>
      </c>
      <c r="C6983" s="283">
        <f t="shared" si="107"/>
        <v>9651150708</v>
      </c>
      <c r="D6983" s="57"/>
      <c r="E6983" s="57"/>
      <c r="F6983" s="279">
        <v>112460596</v>
      </c>
      <c r="G6983" s="286">
        <v>947022747</v>
      </c>
      <c r="H6983" s="278">
        <v>44317</v>
      </c>
      <c r="I6983" s="278"/>
      <c r="K6983" s="57"/>
      <c r="L6983" s="57"/>
      <c r="M6983" s="274"/>
      <c r="N6983" s="274"/>
      <c r="O6983" s="57"/>
    </row>
    <row r="6984" spans="1:15">
      <c r="A6984" s="57"/>
      <c r="B6984" s="278">
        <v>49988</v>
      </c>
      <c r="C6984" s="283">
        <f t="shared" si="107"/>
        <v>10076138355</v>
      </c>
      <c r="D6984" s="57"/>
      <c r="E6984" s="57"/>
      <c r="F6984" s="279">
        <v>537448243</v>
      </c>
      <c r="G6984" s="286">
        <v>947112212</v>
      </c>
      <c r="H6984" s="278">
        <v>47247</v>
      </c>
      <c r="I6984" s="278"/>
      <c r="K6984" s="57"/>
      <c r="L6984" s="57"/>
      <c r="M6984" s="274"/>
      <c r="N6984" s="274"/>
      <c r="O6984" s="57"/>
    </row>
    <row r="6985" spans="1:15">
      <c r="A6985" s="57"/>
      <c r="B6985" s="278">
        <v>49989</v>
      </c>
      <c r="C6985" s="283">
        <f t="shared" si="107"/>
        <v>9721959085</v>
      </c>
      <c r="D6985" s="57"/>
      <c r="E6985" s="57"/>
      <c r="F6985" s="279">
        <v>183268973</v>
      </c>
      <c r="G6985" s="286">
        <v>947233454</v>
      </c>
      <c r="H6985" s="278">
        <v>49980</v>
      </c>
      <c r="I6985" s="278"/>
      <c r="K6985" s="57"/>
      <c r="L6985" s="57"/>
      <c r="M6985" s="274"/>
      <c r="N6985" s="274"/>
      <c r="O6985" s="57"/>
    </row>
    <row r="6986" spans="1:15">
      <c r="A6986" s="57"/>
      <c r="B6986" s="278">
        <v>49990</v>
      </c>
      <c r="C6986" s="283">
        <f t="shared" si="107"/>
        <v>9957783521</v>
      </c>
      <c r="D6986" s="57"/>
      <c r="E6986" s="57"/>
      <c r="F6986" s="279">
        <v>419093409</v>
      </c>
      <c r="G6986" s="286">
        <v>947515544</v>
      </c>
      <c r="H6986" s="278">
        <v>49396</v>
      </c>
      <c r="I6986" s="278"/>
      <c r="K6986" s="57"/>
      <c r="L6986" s="57"/>
      <c r="M6986" s="274"/>
      <c r="N6986" s="274"/>
      <c r="O6986" s="57"/>
    </row>
    <row r="6987" spans="1:15">
      <c r="A6987" s="57"/>
      <c r="B6987" s="278">
        <v>49991</v>
      </c>
      <c r="C6987" s="283">
        <f t="shared" si="107"/>
        <v>10364410954</v>
      </c>
      <c r="D6987" s="57"/>
      <c r="E6987" s="57"/>
      <c r="F6987" s="279">
        <v>825720842</v>
      </c>
      <c r="G6987" s="286">
        <v>947522025</v>
      </c>
      <c r="H6987" s="278">
        <v>48614</v>
      </c>
      <c r="I6987" s="278"/>
      <c r="K6987" s="57"/>
      <c r="L6987" s="57"/>
      <c r="M6987" s="274"/>
      <c r="N6987" s="274"/>
      <c r="O6987" s="57"/>
    </row>
    <row r="6988" spans="1:15">
      <c r="A6988" s="57"/>
      <c r="B6988" s="278">
        <v>49992</v>
      </c>
      <c r="C6988" s="283">
        <f t="shared" si="107"/>
        <v>10535064196</v>
      </c>
      <c r="D6988" s="57"/>
      <c r="E6988" s="57"/>
      <c r="F6988" s="279">
        <v>996374084</v>
      </c>
      <c r="G6988" s="286">
        <v>947636330</v>
      </c>
      <c r="H6988" s="278">
        <v>44326</v>
      </c>
      <c r="I6988" s="278"/>
      <c r="K6988" s="57"/>
      <c r="L6988" s="57"/>
      <c r="M6988" s="274"/>
      <c r="N6988" s="274"/>
      <c r="O6988" s="57"/>
    </row>
    <row r="6989" spans="1:15">
      <c r="A6989" s="57"/>
      <c r="B6989" s="278">
        <v>49993</v>
      </c>
      <c r="C6989" s="283">
        <f t="shared" si="107"/>
        <v>9786109243</v>
      </c>
      <c r="D6989" s="57"/>
      <c r="E6989" s="57"/>
      <c r="F6989" s="279">
        <v>247419131</v>
      </c>
      <c r="G6989" s="286">
        <v>947726676</v>
      </c>
      <c r="H6989" s="278">
        <v>49107</v>
      </c>
      <c r="I6989" s="278"/>
      <c r="K6989" s="57"/>
      <c r="L6989" s="57"/>
      <c r="M6989" s="274"/>
      <c r="N6989" s="274"/>
      <c r="O6989" s="57"/>
    </row>
    <row r="6990" spans="1:15">
      <c r="A6990" s="57"/>
      <c r="B6990" s="278">
        <v>49994</v>
      </c>
      <c r="C6990" s="283">
        <f t="shared" si="107"/>
        <v>9658953913</v>
      </c>
      <c r="D6990" s="57"/>
      <c r="E6990" s="57"/>
      <c r="F6990" s="279">
        <v>120263801</v>
      </c>
      <c r="G6990" s="286">
        <v>947877002</v>
      </c>
      <c r="H6990" s="278">
        <v>48072</v>
      </c>
      <c r="I6990" s="278"/>
      <c r="K6990" s="57"/>
      <c r="L6990" s="57"/>
      <c r="M6990" s="274"/>
      <c r="N6990" s="274"/>
      <c r="O6990" s="57"/>
    </row>
    <row r="6991" spans="1:15">
      <c r="A6991" s="57"/>
      <c r="B6991" s="278">
        <v>49995</v>
      </c>
      <c r="C6991" s="283">
        <f t="shared" si="107"/>
        <v>10000440621</v>
      </c>
      <c r="D6991" s="57"/>
      <c r="E6991" s="57"/>
      <c r="F6991" s="279">
        <v>461750509</v>
      </c>
      <c r="G6991" s="286">
        <v>947924472</v>
      </c>
      <c r="H6991" s="278">
        <v>43020</v>
      </c>
      <c r="I6991" s="278"/>
      <c r="K6991" s="57"/>
      <c r="L6991" s="57"/>
      <c r="M6991" s="274"/>
      <c r="N6991" s="274"/>
      <c r="O6991" s="57"/>
    </row>
    <row r="6992" spans="1:15">
      <c r="A6992" s="57"/>
      <c r="B6992" s="278">
        <v>49996</v>
      </c>
      <c r="C6992" s="283">
        <f t="shared" si="107"/>
        <v>9814319851</v>
      </c>
      <c r="D6992" s="57"/>
      <c r="E6992" s="57"/>
      <c r="F6992" s="279">
        <v>275629739</v>
      </c>
      <c r="G6992" s="286">
        <v>948022455</v>
      </c>
      <c r="H6992" s="278">
        <v>48101</v>
      </c>
      <c r="I6992" s="278"/>
      <c r="K6992" s="57"/>
      <c r="L6992" s="57"/>
      <c r="M6992" s="274"/>
      <c r="N6992" s="274"/>
      <c r="O6992" s="57"/>
    </row>
    <row r="6993" spans="1:15">
      <c r="A6993" s="57"/>
      <c r="B6993" s="278">
        <v>49997</v>
      </c>
      <c r="C6993" s="283">
        <f t="shared" si="107"/>
        <v>10318795696</v>
      </c>
      <c r="D6993" s="57"/>
      <c r="E6993" s="57"/>
      <c r="F6993" s="279">
        <v>780105584</v>
      </c>
      <c r="G6993" s="286">
        <v>948527372</v>
      </c>
      <c r="H6993" s="278">
        <v>47039</v>
      </c>
      <c r="I6993" s="278"/>
      <c r="K6993" s="57"/>
      <c r="L6993" s="57"/>
      <c r="M6993" s="274"/>
      <c r="N6993" s="274"/>
      <c r="O6993" s="57"/>
    </row>
    <row r="6994" spans="1:15">
      <c r="A6994" s="57"/>
      <c r="B6994" s="278">
        <v>49998</v>
      </c>
      <c r="C6994" s="283">
        <f t="shared" si="107"/>
        <v>10441768285</v>
      </c>
      <c r="D6994" s="57"/>
      <c r="E6994" s="57"/>
      <c r="F6994" s="279">
        <v>903078173</v>
      </c>
      <c r="G6994" s="286">
        <v>948628720</v>
      </c>
      <c r="H6994" s="278">
        <v>50017</v>
      </c>
      <c r="I6994" s="278"/>
      <c r="K6994" s="57"/>
      <c r="L6994" s="57"/>
      <c r="M6994" s="274"/>
      <c r="N6994" s="274"/>
      <c r="O6994" s="57"/>
    </row>
    <row r="6995" spans="1:15">
      <c r="A6995" s="57"/>
      <c r="B6995" s="278">
        <v>49999</v>
      </c>
      <c r="C6995" s="283">
        <f t="shared" si="107"/>
        <v>10388036669</v>
      </c>
      <c r="D6995" s="57"/>
      <c r="E6995" s="57"/>
      <c r="F6995" s="279">
        <v>849346557</v>
      </c>
      <c r="G6995" s="286">
        <v>948813068</v>
      </c>
      <c r="H6995" s="278">
        <v>46496</v>
      </c>
      <c r="I6995" s="278"/>
      <c r="K6995" s="57"/>
      <c r="L6995" s="57"/>
      <c r="M6995" s="274"/>
      <c r="N6995" s="274"/>
      <c r="O6995" s="57"/>
    </row>
    <row r="6996" spans="1:15">
      <c r="A6996" s="57"/>
      <c r="B6996" s="278">
        <v>50000</v>
      </c>
      <c r="C6996" s="283">
        <f t="shared" si="107"/>
        <v>10342343721</v>
      </c>
      <c r="D6996" s="57"/>
      <c r="E6996" s="57"/>
      <c r="F6996" s="279">
        <v>803653609</v>
      </c>
      <c r="G6996" s="286">
        <v>949088006</v>
      </c>
      <c r="H6996" s="278">
        <v>49578</v>
      </c>
      <c r="I6996" s="278"/>
      <c r="K6996" s="57"/>
      <c r="L6996" s="57"/>
      <c r="M6996" s="274"/>
      <c r="N6996" s="274"/>
      <c r="O6996" s="57"/>
    </row>
    <row r="6997" spans="1:15">
      <c r="A6997" s="57"/>
      <c r="B6997" s="278">
        <v>50001</v>
      </c>
      <c r="C6997" s="283">
        <f t="shared" si="107"/>
        <v>10328862157</v>
      </c>
      <c r="D6997" s="57"/>
      <c r="E6997" s="57"/>
      <c r="F6997" s="279">
        <v>790172045</v>
      </c>
      <c r="G6997" s="286">
        <v>949476844</v>
      </c>
      <c r="H6997" s="278">
        <v>45163</v>
      </c>
      <c r="I6997" s="278"/>
      <c r="K6997" s="57"/>
      <c r="L6997" s="57"/>
      <c r="M6997" s="274"/>
      <c r="N6997" s="274"/>
      <c r="O6997" s="57"/>
    </row>
    <row r="6998" spans="1:15">
      <c r="A6998" s="57"/>
      <c r="B6998" s="278">
        <v>50002</v>
      </c>
      <c r="C6998" s="283">
        <f t="shared" si="107"/>
        <v>10451948864</v>
      </c>
      <c r="D6998" s="57"/>
      <c r="E6998" s="57"/>
      <c r="F6998" s="279">
        <v>913258752</v>
      </c>
      <c r="G6998" s="286">
        <v>949648345</v>
      </c>
      <c r="H6998" s="278">
        <v>46078</v>
      </c>
      <c r="I6998" s="278"/>
      <c r="K6998" s="57"/>
      <c r="L6998" s="57"/>
      <c r="M6998" s="274"/>
      <c r="N6998" s="274"/>
      <c r="O6998" s="57"/>
    </row>
    <row r="6999" spans="1:15">
      <c r="A6999" s="57"/>
      <c r="B6999" s="278">
        <v>50003</v>
      </c>
      <c r="C6999" s="283">
        <f t="shared" si="107"/>
        <v>10061423215</v>
      </c>
      <c r="D6999" s="57"/>
      <c r="E6999" s="57"/>
      <c r="F6999" s="279">
        <v>522733103</v>
      </c>
      <c r="G6999" s="286">
        <v>949660716</v>
      </c>
      <c r="H6999" s="278">
        <v>49884</v>
      </c>
      <c r="I6999" s="278"/>
      <c r="K6999" s="57"/>
      <c r="L6999" s="57"/>
      <c r="M6999" s="274"/>
      <c r="N6999" s="274"/>
      <c r="O6999" s="57"/>
    </row>
    <row r="7000" spans="1:15">
      <c r="A7000" s="57"/>
      <c r="B7000" s="278">
        <v>50004</v>
      </c>
      <c r="C7000" s="283">
        <f t="shared" si="107"/>
        <v>10161286447</v>
      </c>
      <c r="D7000" s="57"/>
      <c r="E7000" s="57"/>
      <c r="F7000" s="279">
        <v>622596335</v>
      </c>
      <c r="G7000" s="286">
        <v>949732647</v>
      </c>
      <c r="H7000" s="278">
        <v>47873</v>
      </c>
      <c r="I7000" s="278"/>
      <c r="K7000" s="57"/>
      <c r="L7000" s="57"/>
      <c r="M7000" s="274"/>
      <c r="N7000" s="274"/>
      <c r="O7000" s="57"/>
    </row>
    <row r="7001" spans="1:15">
      <c r="A7001" s="57"/>
      <c r="B7001" s="278">
        <v>50005</v>
      </c>
      <c r="C7001" s="283">
        <f t="shared" si="107"/>
        <v>10106761037</v>
      </c>
      <c r="D7001" s="57"/>
      <c r="E7001" s="57"/>
      <c r="F7001" s="279">
        <v>568070925</v>
      </c>
      <c r="G7001" s="286">
        <v>949810526</v>
      </c>
      <c r="H7001" s="278">
        <v>48701</v>
      </c>
      <c r="I7001" s="278"/>
      <c r="K7001" s="57"/>
      <c r="L7001" s="57"/>
      <c r="M7001" s="274"/>
      <c r="N7001" s="274"/>
      <c r="O7001" s="57"/>
    </row>
    <row r="7002" spans="1:15">
      <c r="A7002" s="57"/>
      <c r="B7002" s="278">
        <v>50006</v>
      </c>
      <c r="C7002" s="283">
        <f t="shared" si="107"/>
        <v>10365241065</v>
      </c>
      <c r="D7002" s="57"/>
      <c r="E7002" s="57"/>
      <c r="F7002" s="279">
        <v>826550953</v>
      </c>
      <c r="G7002" s="286">
        <v>950225003</v>
      </c>
      <c r="H7002" s="278">
        <v>49634</v>
      </c>
      <c r="I7002" s="278"/>
      <c r="K7002" s="57"/>
      <c r="L7002" s="57"/>
      <c r="M7002" s="274"/>
      <c r="N7002" s="274"/>
      <c r="O7002" s="57"/>
    </row>
    <row r="7003" spans="1:15">
      <c r="A7003" s="57"/>
      <c r="B7003" s="278">
        <v>50007</v>
      </c>
      <c r="C7003" s="283">
        <f t="shared" si="107"/>
        <v>10423233443</v>
      </c>
      <c r="D7003" s="57"/>
      <c r="E7003" s="57"/>
      <c r="F7003" s="279">
        <v>884543331</v>
      </c>
      <c r="G7003" s="286">
        <v>950335122</v>
      </c>
      <c r="H7003" s="278">
        <v>46390</v>
      </c>
      <c r="I7003" s="278"/>
      <c r="K7003" s="57"/>
      <c r="L7003" s="57"/>
      <c r="M7003" s="274"/>
      <c r="N7003" s="274"/>
      <c r="O7003" s="57"/>
    </row>
    <row r="7004" spans="1:15">
      <c r="A7004" s="57"/>
      <c r="B7004" s="278">
        <v>50008</v>
      </c>
      <c r="C7004" s="283">
        <f t="shared" si="107"/>
        <v>9651539001</v>
      </c>
      <c r="D7004" s="57"/>
      <c r="E7004" s="57"/>
      <c r="F7004" s="279">
        <v>112848889</v>
      </c>
      <c r="G7004" s="286">
        <v>950468908</v>
      </c>
      <c r="H7004" s="278">
        <v>48649</v>
      </c>
      <c r="I7004" s="278"/>
      <c r="K7004" s="57"/>
      <c r="L7004" s="57"/>
      <c r="M7004" s="274"/>
      <c r="N7004" s="274"/>
      <c r="O7004" s="57"/>
    </row>
    <row r="7005" spans="1:15">
      <c r="A7005" s="57"/>
      <c r="B7005" s="278">
        <v>50009</v>
      </c>
      <c r="C7005" s="283">
        <f t="shared" si="107"/>
        <v>10124122628</v>
      </c>
      <c r="D7005" s="57"/>
      <c r="E7005" s="57"/>
      <c r="F7005" s="279">
        <v>585432516</v>
      </c>
      <c r="G7005" s="286">
        <v>950482567</v>
      </c>
      <c r="H7005" s="278">
        <v>46661</v>
      </c>
      <c r="I7005" s="278"/>
      <c r="K7005" s="57"/>
      <c r="L7005" s="57"/>
      <c r="M7005" s="274"/>
      <c r="N7005" s="274"/>
      <c r="O7005" s="57"/>
    </row>
    <row r="7006" spans="1:15">
      <c r="A7006" s="57"/>
      <c r="B7006" s="278">
        <v>50010</v>
      </c>
      <c r="C7006" s="283">
        <f t="shared" si="107"/>
        <v>10139295934</v>
      </c>
      <c r="D7006" s="57"/>
      <c r="E7006" s="57"/>
      <c r="F7006" s="279">
        <v>600605822</v>
      </c>
      <c r="G7006" s="286">
        <v>950833741</v>
      </c>
      <c r="H7006" s="278">
        <v>43465</v>
      </c>
      <c r="I7006" s="278"/>
      <c r="K7006" s="57"/>
      <c r="L7006" s="57"/>
      <c r="M7006" s="274"/>
      <c r="N7006" s="274"/>
      <c r="O7006" s="57"/>
    </row>
    <row r="7007" spans="1:15">
      <c r="A7007" s="57"/>
      <c r="B7007" s="278">
        <v>50011</v>
      </c>
      <c r="C7007" s="283">
        <f t="shared" si="107"/>
        <v>10013082537</v>
      </c>
      <c r="D7007" s="57"/>
      <c r="E7007" s="57"/>
      <c r="F7007" s="279">
        <v>474392425</v>
      </c>
      <c r="G7007" s="286">
        <v>951097482</v>
      </c>
      <c r="H7007" s="278">
        <v>43521</v>
      </c>
      <c r="I7007" s="278"/>
      <c r="K7007" s="57"/>
      <c r="L7007" s="57"/>
      <c r="M7007" s="274"/>
      <c r="N7007" s="274"/>
      <c r="O7007" s="57"/>
    </row>
    <row r="7008" spans="1:15">
      <c r="A7008" s="57"/>
      <c r="B7008" s="278">
        <v>50012</v>
      </c>
      <c r="C7008" s="283">
        <f t="shared" ref="C7008:C7071" si="108">F7008+(F$88*28679+98765)+(G$88*6587+87654)+(E$88*9537+76543)+(J$88*5713+4528)</f>
        <v>10448924882</v>
      </c>
      <c r="D7008" s="57"/>
      <c r="E7008" s="57"/>
      <c r="F7008" s="279">
        <v>910234770</v>
      </c>
      <c r="G7008" s="286">
        <v>951101217</v>
      </c>
      <c r="H7008" s="278">
        <v>47025</v>
      </c>
      <c r="I7008" s="278"/>
      <c r="K7008" s="57"/>
      <c r="L7008" s="57"/>
      <c r="M7008" s="274"/>
      <c r="N7008" s="274"/>
      <c r="O7008" s="57"/>
    </row>
    <row r="7009" spans="1:15">
      <c r="A7009" s="57"/>
      <c r="B7009" s="278">
        <v>50013</v>
      </c>
      <c r="C7009" s="283">
        <f t="shared" si="108"/>
        <v>10034467703</v>
      </c>
      <c r="D7009" s="57"/>
      <c r="E7009" s="57"/>
      <c r="F7009" s="279">
        <v>495777591</v>
      </c>
      <c r="G7009" s="286">
        <v>951260567</v>
      </c>
      <c r="H7009" s="278">
        <v>45208</v>
      </c>
      <c r="I7009" s="278"/>
      <c r="K7009" s="57"/>
      <c r="L7009" s="57"/>
      <c r="M7009" s="274"/>
      <c r="N7009" s="274"/>
      <c r="O7009" s="57"/>
    </row>
    <row r="7010" spans="1:15">
      <c r="A7010" s="57"/>
      <c r="B7010" s="278">
        <v>50014</v>
      </c>
      <c r="C7010" s="283">
        <f t="shared" si="108"/>
        <v>10068120855</v>
      </c>
      <c r="D7010" s="57"/>
      <c r="E7010" s="57"/>
      <c r="F7010" s="279">
        <v>529430743</v>
      </c>
      <c r="G7010" s="286">
        <v>951412063</v>
      </c>
      <c r="H7010" s="278">
        <v>49612</v>
      </c>
      <c r="I7010" s="278"/>
      <c r="K7010" s="57"/>
      <c r="L7010" s="57"/>
      <c r="M7010" s="274"/>
      <c r="N7010" s="274"/>
      <c r="O7010" s="57"/>
    </row>
    <row r="7011" spans="1:15">
      <c r="A7011" s="57"/>
      <c r="B7011" s="278">
        <v>50015</v>
      </c>
      <c r="C7011" s="283">
        <f t="shared" si="108"/>
        <v>10357912412</v>
      </c>
      <c r="D7011" s="57"/>
      <c r="E7011" s="57"/>
      <c r="F7011" s="279">
        <v>819222300</v>
      </c>
      <c r="G7011" s="286">
        <v>951600847</v>
      </c>
      <c r="H7011" s="278">
        <v>48119</v>
      </c>
      <c r="I7011" s="278"/>
      <c r="K7011" s="57"/>
      <c r="L7011" s="57"/>
      <c r="M7011" s="274"/>
      <c r="N7011" s="274"/>
      <c r="O7011" s="57"/>
    </row>
    <row r="7012" spans="1:15">
      <c r="A7012" s="57"/>
      <c r="B7012" s="278">
        <v>50016</v>
      </c>
      <c r="C7012" s="283">
        <f t="shared" si="108"/>
        <v>10391783335</v>
      </c>
      <c r="D7012" s="57"/>
      <c r="E7012" s="57"/>
      <c r="F7012" s="279">
        <v>853093223</v>
      </c>
      <c r="G7012" s="286">
        <v>951714578</v>
      </c>
      <c r="H7012" s="278">
        <v>50313</v>
      </c>
      <c r="I7012" s="278"/>
      <c r="K7012" s="57"/>
      <c r="L7012" s="57"/>
      <c r="M7012" s="274"/>
      <c r="N7012" s="274"/>
      <c r="O7012" s="57"/>
    </row>
    <row r="7013" spans="1:15">
      <c r="A7013" s="57"/>
      <c r="B7013" s="278">
        <v>50017</v>
      </c>
      <c r="C7013" s="283">
        <f t="shared" si="108"/>
        <v>10487318832</v>
      </c>
      <c r="D7013" s="57"/>
      <c r="E7013" s="57"/>
      <c r="F7013" s="279">
        <v>948628720</v>
      </c>
      <c r="G7013" s="286">
        <v>951738447</v>
      </c>
      <c r="H7013" s="278">
        <v>47743</v>
      </c>
      <c r="I7013" s="278"/>
      <c r="K7013" s="57"/>
      <c r="L7013" s="57"/>
      <c r="M7013" s="274"/>
      <c r="N7013" s="274"/>
      <c r="O7013" s="57"/>
    </row>
    <row r="7014" spans="1:15">
      <c r="A7014" s="57"/>
      <c r="B7014" s="278">
        <v>50018</v>
      </c>
      <c r="C7014" s="283">
        <f t="shared" si="108"/>
        <v>10345366334</v>
      </c>
      <c r="D7014" s="57"/>
      <c r="E7014" s="57"/>
      <c r="F7014" s="279">
        <v>806676222</v>
      </c>
      <c r="G7014" s="286">
        <v>951932869</v>
      </c>
      <c r="H7014" s="278">
        <v>50044</v>
      </c>
      <c r="I7014" s="278"/>
      <c r="K7014" s="57"/>
      <c r="L7014" s="57"/>
      <c r="M7014" s="274"/>
      <c r="N7014" s="274"/>
      <c r="O7014" s="57"/>
    </row>
    <row r="7015" spans="1:15">
      <c r="A7015" s="57"/>
      <c r="B7015" s="278">
        <v>50019</v>
      </c>
      <c r="C7015" s="283">
        <f t="shared" si="108"/>
        <v>10156809017</v>
      </c>
      <c r="D7015" s="57"/>
      <c r="E7015" s="57"/>
      <c r="F7015" s="279">
        <v>618118905</v>
      </c>
      <c r="G7015" s="286">
        <v>952220091</v>
      </c>
      <c r="H7015" s="278">
        <v>48816</v>
      </c>
      <c r="I7015" s="278"/>
      <c r="K7015" s="57"/>
      <c r="L7015" s="57"/>
      <c r="M7015" s="274"/>
      <c r="N7015" s="274"/>
      <c r="O7015" s="57"/>
    </row>
    <row r="7016" spans="1:15">
      <c r="A7016" s="57"/>
      <c r="B7016" s="278">
        <v>50020</v>
      </c>
      <c r="C7016" s="283">
        <f t="shared" si="108"/>
        <v>10019232488</v>
      </c>
      <c r="D7016" s="57"/>
      <c r="E7016" s="57"/>
      <c r="F7016" s="279">
        <v>480542376</v>
      </c>
      <c r="G7016" s="286">
        <v>952410926</v>
      </c>
      <c r="H7016" s="278">
        <v>48298</v>
      </c>
      <c r="I7016" s="278"/>
      <c r="K7016" s="57"/>
      <c r="L7016" s="57"/>
      <c r="M7016" s="274"/>
      <c r="N7016" s="274"/>
      <c r="O7016" s="57"/>
    </row>
    <row r="7017" spans="1:15">
      <c r="A7017" s="57"/>
      <c r="B7017" s="278">
        <v>50021</v>
      </c>
      <c r="C7017" s="283">
        <f t="shared" si="108"/>
        <v>10204440675</v>
      </c>
      <c r="D7017" s="57"/>
      <c r="E7017" s="57"/>
      <c r="F7017" s="279">
        <v>665750563</v>
      </c>
      <c r="G7017" s="286">
        <v>952488378</v>
      </c>
      <c r="H7017" s="278">
        <v>44591</v>
      </c>
      <c r="I7017" s="278"/>
      <c r="K7017" s="57"/>
      <c r="L7017" s="57"/>
      <c r="M7017" s="274"/>
      <c r="N7017" s="274"/>
      <c r="O7017" s="57"/>
    </row>
    <row r="7018" spans="1:15">
      <c r="A7018" s="57"/>
      <c r="B7018" s="278">
        <v>50022</v>
      </c>
      <c r="C7018" s="283">
        <f t="shared" si="108"/>
        <v>9767088251</v>
      </c>
      <c r="D7018" s="57"/>
      <c r="E7018" s="57"/>
      <c r="F7018" s="279">
        <v>228398139</v>
      </c>
      <c r="G7018" s="286">
        <v>952652032</v>
      </c>
      <c r="H7018" s="278">
        <v>43097</v>
      </c>
      <c r="I7018" s="278"/>
      <c r="K7018" s="57"/>
      <c r="L7018" s="57"/>
      <c r="M7018" s="274"/>
      <c r="N7018" s="274"/>
      <c r="O7018" s="57"/>
    </row>
    <row r="7019" spans="1:15">
      <c r="A7019" s="57"/>
      <c r="B7019" s="278">
        <v>50023</v>
      </c>
      <c r="C7019" s="283">
        <f t="shared" si="108"/>
        <v>10280934393</v>
      </c>
      <c r="D7019" s="57"/>
      <c r="E7019" s="57"/>
      <c r="F7019" s="279">
        <v>742244281</v>
      </c>
      <c r="G7019" s="286">
        <v>952881751</v>
      </c>
      <c r="H7019" s="278">
        <v>47072</v>
      </c>
      <c r="I7019" s="278"/>
      <c r="K7019" s="57"/>
      <c r="L7019" s="57"/>
      <c r="M7019" s="274"/>
      <c r="N7019" s="274"/>
      <c r="O7019" s="57"/>
    </row>
    <row r="7020" spans="1:15">
      <c r="A7020" s="57"/>
      <c r="B7020" s="278">
        <v>50024</v>
      </c>
      <c r="C7020" s="283">
        <f t="shared" si="108"/>
        <v>10342993397</v>
      </c>
      <c r="D7020" s="57"/>
      <c r="E7020" s="57"/>
      <c r="F7020" s="279">
        <v>804303285</v>
      </c>
      <c r="G7020" s="286">
        <v>952973282</v>
      </c>
      <c r="H7020" s="278">
        <v>44353</v>
      </c>
      <c r="I7020" s="278"/>
      <c r="K7020" s="57"/>
      <c r="L7020" s="57"/>
      <c r="M7020" s="274"/>
      <c r="N7020" s="274"/>
      <c r="O7020" s="57"/>
    </row>
    <row r="7021" spans="1:15">
      <c r="A7021" s="57"/>
      <c r="B7021" s="278">
        <v>50025</v>
      </c>
      <c r="C7021" s="283">
        <f t="shared" si="108"/>
        <v>10524205100</v>
      </c>
      <c r="D7021" s="57"/>
      <c r="E7021" s="57"/>
      <c r="F7021" s="279">
        <v>985514988</v>
      </c>
      <c r="G7021" s="286">
        <v>953061294</v>
      </c>
      <c r="H7021" s="278">
        <v>46527</v>
      </c>
      <c r="I7021" s="278"/>
      <c r="K7021" s="57"/>
      <c r="L7021" s="57"/>
      <c r="M7021" s="274"/>
      <c r="N7021" s="274"/>
      <c r="O7021" s="57"/>
    </row>
    <row r="7022" spans="1:15">
      <c r="A7022" s="57"/>
      <c r="B7022" s="278">
        <v>50026</v>
      </c>
      <c r="C7022" s="283">
        <f t="shared" si="108"/>
        <v>10412108864</v>
      </c>
      <c r="D7022" s="57"/>
      <c r="E7022" s="57"/>
      <c r="F7022" s="279">
        <v>873418752</v>
      </c>
      <c r="G7022" s="286">
        <v>953168352</v>
      </c>
      <c r="H7022" s="278">
        <v>43754</v>
      </c>
      <c r="I7022" s="278"/>
      <c r="K7022" s="57"/>
      <c r="L7022" s="57"/>
      <c r="M7022" s="274"/>
      <c r="N7022" s="274"/>
      <c r="O7022" s="57"/>
    </row>
    <row r="7023" spans="1:15">
      <c r="A7023" s="57"/>
      <c r="B7023" s="278">
        <v>50027</v>
      </c>
      <c r="C7023" s="283">
        <f t="shared" si="108"/>
        <v>9958274395</v>
      </c>
      <c r="D7023" s="57"/>
      <c r="E7023" s="57"/>
      <c r="F7023" s="279">
        <v>419584283</v>
      </c>
      <c r="G7023" s="286">
        <v>953338064</v>
      </c>
      <c r="H7023" s="278">
        <v>48898</v>
      </c>
      <c r="I7023" s="278"/>
      <c r="K7023" s="57"/>
      <c r="L7023" s="57"/>
      <c r="M7023" s="274"/>
      <c r="N7023" s="274"/>
      <c r="O7023" s="57"/>
    </row>
    <row r="7024" spans="1:15">
      <c r="A7024" s="57"/>
      <c r="B7024" s="278">
        <v>50028</v>
      </c>
      <c r="C7024" s="283">
        <f t="shared" si="108"/>
        <v>9934080185</v>
      </c>
      <c r="D7024" s="57"/>
      <c r="E7024" s="57"/>
      <c r="F7024" s="279">
        <v>395390073</v>
      </c>
      <c r="G7024" s="286">
        <v>953466576</v>
      </c>
      <c r="H7024" s="278">
        <v>47386</v>
      </c>
      <c r="I7024" s="278"/>
      <c r="K7024" s="57"/>
      <c r="L7024" s="57"/>
      <c r="M7024" s="274"/>
      <c r="N7024" s="274"/>
      <c r="O7024" s="57"/>
    </row>
    <row r="7025" spans="1:15">
      <c r="A7025" s="57"/>
      <c r="B7025" s="278">
        <v>50029</v>
      </c>
      <c r="C7025" s="283">
        <f t="shared" si="108"/>
        <v>10414617490</v>
      </c>
      <c r="D7025" s="57"/>
      <c r="E7025" s="57"/>
      <c r="F7025" s="279">
        <v>875927378</v>
      </c>
      <c r="G7025" s="286">
        <v>953481257</v>
      </c>
      <c r="H7025" s="278">
        <v>43817</v>
      </c>
      <c r="I7025" s="278"/>
      <c r="K7025" s="57"/>
      <c r="L7025" s="57"/>
      <c r="M7025" s="274"/>
      <c r="N7025" s="274"/>
      <c r="O7025" s="57"/>
    </row>
    <row r="7026" spans="1:15">
      <c r="A7026" s="57"/>
      <c r="B7026" s="278">
        <v>50030</v>
      </c>
      <c r="C7026" s="283">
        <f t="shared" si="108"/>
        <v>10261048243</v>
      </c>
      <c r="D7026" s="57"/>
      <c r="E7026" s="57"/>
      <c r="F7026" s="279">
        <v>722358131</v>
      </c>
      <c r="G7026" s="286">
        <v>953607863</v>
      </c>
      <c r="H7026" s="278">
        <v>49923</v>
      </c>
      <c r="I7026" s="278"/>
      <c r="K7026" s="57"/>
      <c r="L7026" s="57"/>
      <c r="M7026" s="274"/>
      <c r="N7026" s="274"/>
      <c r="O7026" s="57"/>
    </row>
    <row r="7027" spans="1:15">
      <c r="A7027" s="57"/>
      <c r="B7027" s="278">
        <v>50031</v>
      </c>
      <c r="C7027" s="283">
        <f t="shared" si="108"/>
        <v>9725202406</v>
      </c>
      <c r="D7027" s="57"/>
      <c r="E7027" s="57"/>
      <c r="F7027" s="279">
        <v>186512294</v>
      </c>
      <c r="G7027" s="286">
        <v>953684396</v>
      </c>
      <c r="H7027" s="278">
        <v>45666</v>
      </c>
      <c r="I7027" s="278"/>
      <c r="K7027" s="57"/>
      <c r="L7027" s="57"/>
      <c r="M7027" s="274"/>
      <c r="N7027" s="274"/>
      <c r="O7027" s="57"/>
    </row>
    <row r="7028" spans="1:15">
      <c r="A7028" s="57"/>
      <c r="B7028" s="278">
        <v>50032</v>
      </c>
      <c r="C7028" s="283">
        <f t="shared" si="108"/>
        <v>9908833292</v>
      </c>
      <c r="D7028" s="57"/>
      <c r="E7028" s="57"/>
      <c r="F7028" s="279">
        <v>370143180</v>
      </c>
      <c r="G7028" s="286">
        <v>953875686</v>
      </c>
      <c r="H7028" s="278">
        <v>44426</v>
      </c>
      <c r="I7028" s="278"/>
      <c r="K7028" s="57"/>
      <c r="L7028" s="57"/>
      <c r="M7028" s="274"/>
      <c r="N7028" s="274"/>
      <c r="O7028" s="57"/>
    </row>
    <row r="7029" spans="1:15">
      <c r="A7029" s="57"/>
      <c r="B7029" s="278">
        <v>50033</v>
      </c>
      <c r="C7029" s="283">
        <f t="shared" si="108"/>
        <v>10347811194</v>
      </c>
      <c r="D7029" s="57"/>
      <c r="E7029" s="57"/>
      <c r="F7029" s="279">
        <v>809121082</v>
      </c>
      <c r="G7029" s="286">
        <v>954138690</v>
      </c>
      <c r="H7029" s="278">
        <v>47356</v>
      </c>
      <c r="I7029" s="278"/>
      <c r="K7029" s="57"/>
      <c r="L7029" s="57"/>
      <c r="M7029" s="274"/>
      <c r="N7029" s="274"/>
      <c r="O7029" s="57"/>
    </row>
    <row r="7030" spans="1:15">
      <c r="A7030" s="57"/>
      <c r="B7030" s="278">
        <v>50034</v>
      </c>
      <c r="C7030" s="283">
        <f t="shared" si="108"/>
        <v>9940849698</v>
      </c>
      <c r="D7030" s="57"/>
      <c r="E7030" s="57"/>
      <c r="F7030" s="279">
        <v>402159586</v>
      </c>
      <c r="G7030" s="286">
        <v>954539345</v>
      </c>
      <c r="H7030" s="278">
        <v>44939</v>
      </c>
      <c r="I7030" s="278"/>
      <c r="K7030" s="57"/>
      <c r="L7030" s="57"/>
      <c r="M7030" s="274"/>
      <c r="N7030" s="274"/>
      <c r="O7030" s="57"/>
    </row>
    <row r="7031" spans="1:15">
      <c r="A7031" s="57"/>
      <c r="B7031" s="278">
        <v>50035</v>
      </c>
      <c r="C7031" s="283">
        <f t="shared" si="108"/>
        <v>10518665473</v>
      </c>
      <c r="D7031" s="57"/>
      <c r="E7031" s="57"/>
      <c r="F7031" s="279">
        <v>979975361</v>
      </c>
      <c r="G7031" s="286">
        <v>954972937</v>
      </c>
      <c r="H7031" s="278">
        <v>43429</v>
      </c>
      <c r="I7031" s="278"/>
      <c r="K7031" s="57"/>
      <c r="L7031" s="57"/>
      <c r="M7031" s="274"/>
      <c r="N7031" s="274"/>
      <c r="O7031" s="57"/>
    </row>
    <row r="7032" spans="1:15">
      <c r="A7032" s="57"/>
      <c r="B7032" s="278">
        <v>50036</v>
      </c>
      <c r="C7032" s="283">
        <f t="shared" si="108"/>
        <v>9848757900</v>
      </c>
      <c r="D7032" s="57"/>
      <c r="E7032" s="57"/>
      <c r="F7032" s="279">
        <v>310067788</v>
      </c>
      <c r="G7032" s="286">
        <v>955010907</v>
      </c>
      <c r="H7032" s="278">
        <v>48933</v>
      </c>
      <c r="I7032" s="278"/>
      <c r="K7032" s="57"/>
      <c r="L7032" s="57"/>
      <c r="M7032" s="274"/>
      <c r="N7032" s="274"/>
      <c r="O7032" s="57"/>
    </row>
    <row r="7033" spans="1:15">
      <c r="A7033" s="57"/>
      <c r="B7033" s="278">
        <v>50037</v>
      </c>
      <c r="C7033" s="283">
        <f t="shared" si="108"/>
        <v>10350029480</v>
      </c>
      <c r="D7033" s="57"/>
      <c r="E7033" s="57"/>
      <c r="F7033" s="279">
        <v>811339368</v>
      </c>
      <c r="G7033" s="286">
        <v>955106201</v>
      </c>
      <c r="H7033" s="278">
        <v>45104</v>
      </c>
      <c r="I7033" s="278"/>
      <c r="K7033" s="57"/>
      <c r="L7033" s="57"/>
      <c r="M7033" s="274"/>
      <c r="N7033" s="274"/>
      <c r="O7033" s="57"/>
    </row>
    <row r="7034" spans="1:15">
      <c r="A7034" s="57"/>
      <c r="B7034" s="278">
        <v>50038</v>
      </c>
      <c r="C7034" s="283">
        <f t="shared" si="108"/>
        <v>9845598165</v>
      </c>
      <c r="D7034" s="57"/>
      <c r="E7034" s="57"/>
      <c r="F7034" s="279">
        <v>306908053</v>
      </c>
      <c r="G7034" s="286">
        <v>955174144</v>
      </c>
      <c r="H7034" s="278">
        <v>44597</v>
      </c>
      <c r="I7034" s="278"/>
      <c r="K7034" s="57"/>
      <c r="L7034" s="57"/>
      <c r="M7034" s="274"/>
      <c r="N7034" s="274"/>
      <c r="O7034" s="57"/>
    </row>
    <row r="7035" spans="1:15">
      <c r="A7035" s="57"/>
      <c r="B7035" s="278">
        <v>50039</v>
      </c>
      <c r="C7035" s="283">
        <f t="shared" si="108"/>
        <v>10386787291</v>
      </c>
      <c r="D7035" s="57"/>
      <c r="E7035" s="57"/>
      <c r="F7035" s="279">
        <v>848097179</v>
      </c>
      <c r="G7035" s="286">
        <v>955272722</v>
      </c>
      <c r="H7035" s="278">
        <v>43525</v>
      </c>
      <c r="I7035" s="278"/>
      <c r="K7035" s="57"/>
      <c r="L7035" s="57"/>
      <c r="M7035" s="274"/>
      <c r="N7035" s="274"/>
      <c r="O7035" s="57"/>
    </row>
    <row r="7036" spans="1:15">
      <c r="A7036" s="57"/>
      <c r="B7036" s="278">
        <v>50040</v>
      </c>
      <c r="C7036" s="283">
        <f t="shared" si="108"/>
        <v>10303110356</v>
      </c>
      <c r="D7036" s="57"/>
      <c r="E7036" s="57"/>
      <c r="F7036" s="279">
        <v>764420244</v>
      </c>
      <c r="G7036" s="286">
        <v>955390185</v>
      </c>
      <c r="H7036" s="278">
        <v>44378</v>
      </c>
      <c r="I7036" s="278"/>
      <c r="K7036" s="57"/>
      <c r="L7036" s="57"/>
      <c r="M7036" s="274"/>
      <c r="N7036" s="274"/>
      <c r="O7036" s="57"/>
    </row>
    <row r="7037" spans="1:15">
      <c r="A7037" s="57"/>
      <c r="B7037" s="278">
        <v>50041</v>
      </c>
      <c r="C7037" s="283">
        <f t="shared" si="108"/>
        <v>9700247915</v>
      </c>
      <c r="D7037" s="57"/>
      <c r="E7037" s="57"/>
      <c r="F7037" s="279">
        <v>161557803</v>
      </c>
      <c r="G7037" s="286">
        <v>955506213</v>
      </c>
      <c r="H7037" s="278">
        <v>44856</v>
      </c>
      <c r="I7037" s="278"/>
      <c r="K7037" s="57"/>
      <c r="L7037" s="57"/>
      <c r="M7037" s="274"/>
      <c r="N7037" s="274"/>
      <c r="O7037" s="57"/>
    </row>
    <row r="7038" spans="1:15">
      <c r="A7038" s="57"/>
      <c r="B7038" s="278">
        <v>50042</v>
      </c>
      <c r="C7038" s="283">
        <f t="shared" si="108"/>
        <v>9859728134</v>
      </c>
      <c r="D7038" s="57"/>
      <c r="E7038" s="57"/>
      <c r="F7038" s="279">
        <v>321038022</v>
      </c>
      <c r="G7038" s="286">
        <v>955617751</v>
      </c>
      <c r="H7038" s="278">
        <v>48312</v>
      </c>
      <c r="I7038" s="278"/>
      <c r="K7038" s="57"/>
      <c r="L7038" s="57"/>
      <c r="M7038" s="274"/>
      <c r="N7038" s="274"/>
      <c r="O7038" s="57"/>
    </row>
    <row r="7039" spans="1:15">
      <c r="A7039" s="57"/>
      <c r="B7039" s="278">
        <v>50043</v>
      </c>
      <c r="C7039" s="283">
        <f t="shared" si="108"/>
        <v>10397303618</v>
      </c>
      <c r="D7039" s="57"/>
      <c r="E7039" s="57"/>
      <c r="F7039" s="279">
        <v>858613506</v>
      </c>
      <c r="G7039" s="286">
        <v>955627894</v>
      </c>
      <c r="H7039" s="278">
        <v>45782</v>
      </c>
      <c r="I7039" s="278"/>
      <c r="K7039" s="57"/>
      <c r="L7039" s="57"/>
      <c r="M7039" s="274"/>
      <c r="N7039" s="274"/>
      <c r="O7039" s="57"/>
    </row>
    <row r="7040" spans="1:15">
      <c r="A7040" s="57"/>
      <c r="B7040" s="278">
        <v>50044</v>
      </c>
      <c r="C7040" s="283">
        <f t="shared" si="108"/>
        <v>10490622981</v>
      </c>
      <c r="D7040" s="57"/>
      <c r="E7040" s="57"/>
      <c r="F7040" s="279">
        <v>951932869</v>
      </c>
      <c r="G7040" s="286">
        <v>955772999</v>
      </c>
      <c r="H7040" s="278">
        <v>47479</v>
      </c>
      <c r="I7040" s="278"/>
      <c r="K7040" s="57"/>
      <c r="L7040" s="57"/>
      <c r="M7040" s="274"/>
      <c r="N7040" s="274"/>
      <c r="O7040" s="57"/>
    </row>
    <row r="7041" spans="1:15">
      <c r="A7041" s="57"/>
      <c r="B7041" s="278">
        <v>50045</v>
      </c>
      <c r="C7041" s="283">
        <f t="shared" si="108"/>
        <v>10274063661</v>
      </c>
      <c r="D7041" s="57"/>
      <c r="E7041" s="57"/>
      <c r="F7041" s="279">
        <v>735373549</v>
      </c>
      <c r="G7041" s="286">
        <v>956041822</v>
      </c>
      <c r="H7041" s="278">
        <v>48105</v>
      </c>
      <c r="I7041" s="278"/>
      <c r="K7041" s="57"/>
      <c r="L7041" s="57"/>
      <c r="M7041" s="274"/>
      <c r="N7041" s="274"/>
      <c r="O7041" s="57"/>
    </row>
    <row r="7042" spans="1:15">
      <c r="A7042" s="57"/>
      <c r="B7042" s="278">
        <v>50046</v>
      </c>
      <c r="C7042" s="283">
        <f t="shared" si="108"/>
        <v>10481883322</v>
      </c>
      <c r="D7042" s="57"/>
      <c r="E7042" s="57"/>
      <c r="F7042" s="279">
        <v>943193210</v>
      </c>
      <c r="G7042" s="286">
        <v>956123669</v>
      </c>
      <c r="H7042" s="278">
        <v>43627</v>
      </c>
      <c r="I7042" s="278"/>
      <c r="K7042" s="57"/>
      <c r="L7042" s="57"/>
      <c r="M7042" s="274"/>
      <c r="N7042" s="274"/>
      <c r="O7042" s="57"/>
    </row>
    <row r="7043" spans="1:15">
      <c r="A7043" s="57"/>
      <c r="B7043" s="278">
        <v>50047</v>
      </c>
      <c r="C7043" s="283">
        <f t="shared" si="108"/>
        <v>9684514485</v>
      </c>
      <c r="D7043" s="57"/>
      <c r="E7043" s="57"/>
      <c r="F7043" s="279">
        <v>145824373</v>
      </c>
      <c r="G7043" s="286">
        <v>956275666</v>
      </c>
      <c r="H7043" s="278">
        <v>48716</v>
      </c>
      <c r="I7043" s="278"/>
      <c r="K7043" s="57"/>
      <c r="L7043" s="57"/>
      <c r="M7043" s="274"/>
      <c r="N7043" s="274"/>
      <c r="O7043" s="57"/>
    </row>
    <row r="7044" spans="1:15">
      <c r="A7044" s="57"/>
      <c r="B7044" s="278">
        <v>50048</v>
      </c>
      <c r="C7044" s="283">
        <f t="shared" si="108"/>
        <v>9853665392</v>
      </c>
      <c r="D7044" s="57"/>
      <c r="E7044" s="57"/>
      <c r="F7044" s="279">
        <v>314975280</v>
      </c>
      <c r="G7044" s="286">
        <v>956305696</v>
      </c>
      <c r="H7044" s="278">
        <v>44944</v>
      </c>
      <c r="I7044" s="278"/>
      <c r="K7044" s="57"/>
      <c r="L7044" s="57"/>
      <c r="M7044" s="274"/>
      <c r="N7044" s="274"/>
      <c r="O7044" s="57"/>
    </row>
    <row r="7045" spans="1:15">
      <c r="A7045" s="57"/>
      <c r="B7045" s="278">
        <v>50049</v>
      </c>
      <c r="C7045" s="283">
        <f t="shared" si="108"/>
        <v>9747532153</v>
      </c>
      <c r="D7045" s="57"/>
      <c r="E7045" s="57"/>
      <c r="F7045" s="279">
        <v>208842041</v>
      </c>
      <c r="G7045" s="286">
        <v>956340858</v>
      </c>
      <c r="H7045" s="278">
        <v>49975</v>
      </c>
      <c r="I7045" s="278"/>
      <c r="K7045" s="57"/>
      <c r="L7045" s="57"/>
      <c r="M7045" s="274"/>
      <c r="N7045" s="274"/>
      <c r="O7045" s="57"/>
    </row>
    <row r="7046" spans="1:15">
      <c r="A7046" s="57"/>
      <c r="B7046" s="278">
        <v>50050</v>
      </c>
      <c r="C7046" s="283">
        <f t="shared" si="108"/>
        <v>10422793694</v>
      </c>
      <c r="D7046" s="57"/>
      <c r="E7046" s="57"/>
      <c r="F7046" s="279">
        <v>884103582</v>
      </c>
      <c r="G7046" s="286">
        <v>956515000</v>
      </c>
      <c r="H7046" s="278">
        <v>49613</v>
      </c>
      <c r="I7046" s="278"/>
      <c r="K7046" s="57"/>
      <c r="L7046" s="57"/>
      <c r="M7046" s="274"/>
      <c r="N7046" s="274"/>
      <c r="O7046" s="57"/>
    </row>
    <row r="7047" spans="1:15">
      <c r="A7047" s="57"/>
      <c r="B7047" s="278">
        <v>50051</v>
      </c>
      <c r="C7047" s="283">
        <f t="shared" si="108"/>
        <v>10083153776</v>
      </c>
      <c r="D7047" s="57"/>
      <c r="E7047" s="57"/>
      <c r="F7047" s="279">
        <v>544463664</v>
      </c>
      <c r="G7047" s="286">
        <v>956541235</v>
      </c>
      <c r="H7047" s="278">
        <v>47772</v>
      </c>
      <c r="I7047" s="278"/>
      <c r="K7047" s="57"/>
      <c r="L7047" s="57"/>
      <c r="M7047" s="274"/>
      <c r="N7047" s="274"/>
      <c r="O7047" s="57"/>
    </row>
    <row r="7048" spans="1:15">
      <c r="A7048" s="57"/>
      <c r="B7048" s="278">
        <v>50052</v>
      </c>
      <c r="C7048" s="283">
        <f t="shared" si="108"/>
        <v>9863337930</v>
      </c>
      <c r="D7048" s="57"/>
      <c r="E7048" s="57"/>
      <c r="F7048" s="279">
        <v>324647818</v>
      </c>
      <c r="G7048" s="286">
        <v>956739981</v>
      </c>
      <c r="H7048" s="278">
        <v>47089</v>
      </c>
      <c r="I7048" s="278"/>
      <c r="K7048" s="57"/>
      <c r="L7048" s="57"/>
      <c r="M7048" s="274"/>
      <c r="N7048" s="274"/>
      <c r="O7048" s="57"/>
    </row>
    <row r="7049" spans="1:15">
      <c r="A7049" s="57"/>
      <c r="B7049" s="278">
        <v>50053</v>
      </c>
      <c r="C7049" s="283">
        <f t="shared" si="108"/>
        <v>10445044229</v>
      </c>
      <c r="D7049" s="57"/>
      <c r="E7049" s="57"/>
      <c r="F7049" s="279">
        <v>906354117</v>
      </c>
      <c r="G7049" s="286">
        <v>956843448</v>
      </c>
      <c r="H7049" s="278">
        <v>47342</v>
      </c>
      <c r="I7049" s="278"/>
      <c r="K7049" s="57"/>
      <c r="L7049" s="57"/>
      <c r="M7049" s="274"/>
      <c r="N7049" s="274"/>
      <c r="O7049" s="57"/>
    </row>
    <row r="7050" spans="1:15">
      <c r="A7050" s="57"/>
      <c r="B7050" s="278">
        <v>50054</v>
      </c>
      <c r="C7050" s="283">
        <f t="shared" si="108"/>
        <v>10461871413</v>
      </c>
      <c r="D7050" s="57"/>
      <c r="E7050" s="57"/>
      <c r="F7050" s="279">
        <v>923181301</v>
      </c>
      <c r="G7050" s="286">
        <v>956889971</v>
      </c>
      <c r="H7050" s="278">
        <v>49876</v>
      </c>
      <c r="I7050" s="278"/>
      <c r="K7050" s="57"/>
      <c r="L7050" s="57"/>
      <c r="M7050" s="274"/>
      <c r="N7050" s="274"/>
      <c r="O7050" s="57"/>
    </row>
    <row r="7051" spans="1:15">
      <c r="A7051" s="57"/>
      <c r="B7051" s="278">
        <v>50055</v>
      </c>
      <c r="C7051" s="283">
        <f t="shared" si="108"/>
        <v>9900039976</v>
      </c>
      <c r="D7051" s="57"/>
      <c r="E7051" s="57"/>
      <c r="F7051" s="279">
        <v>361349864</v>
      </c>
      <c r="G7051" s="286">
        <v>956905282</v>
      </c>
      <c r="H7051" s="278">
        <v>49779</v>
      </c>
      <c r="I7051" s="278"/>
      <c r="K7051" s="57"/>
      <c r="L7051" s="57"/>
      <c r="M7051" s="274"/>
      <c r="N7051" s="274"/>
      <c r="O7051" s="57"/>
    </row>
    <row r="7052" spans="1:15">
      <c r="A7052" s="57"/>
      <c r="B7052" s="278">
        <v>50056</v>
      </c>
      <c r="C7052" s="283">
        <f t="shared" si="108"/>
        <v>10044121903</v>
      </c>
      <c r="D7052" s="57"/>
      <c r="E7052" s="57"/>
      <c r="F7052" s="279">
        <v>505431791</v>
      </c>
      <c r="G7052" s="286">
        <v>957184910</v>
      </c>
      <c r="H7052" s="278">
        <v>46939</v>
      </c>
      <c r="I7052" s="278"/>
      <c r="K7052" s="57"/>
      <c r="L7052" s="57"/>
      <c r="M7052" s="274"/>
      <c r="N7052" s="274"/>
      <c r="O7052" s="57"/>
    </row>
    <row r="7053" spans="1:15">
      <c r="A7053" s="57"/>
      <c r="B7053" s="278">
        <v>50057</v>
      </c>
      <c r="C7053" s="283">
        <f t="shared" si="108"/>
        <v>9944260403</v>
      </c>
      <c r="D7053" s="57"/>
      <c r="E7053" s="57"/>
      <c r="F7053" s="279">
        <v>405570291</v>
      </c>
      <c r="G7053" s="286">
        <v>957244682</v>
      </c>
      <c r="H7053" s="278">
        <v>44385</v>
      </c>
      <c r="I7053" s="278"/>
      <c r="K7053" s="57"/>
      <c r="L7053" s="57"/>
      <c r="M7053" s="274"/>
      <c r="N7053" s="274"/>
      <c r="O7053" s="57"/>
    </row>
    <row r="7054" spans="1:15">
      <c r="A7054" s="57"/>
      <c r="B7054" s="278">
        <v>50058</v>
      </c>
      <c r="C7054" s="283">
        <f t="shared" si="108"/>
        <v>10352039918</v>
      </c>
      <c r="D7054" s="57"/>
      <c r="E7054" s="57"/>
      <c r="F7054" s="279">
        <v>813349806</v>
      </c>
      <c r="G7054" s="286">
        <v>957328905</v>
      </c>
      <c r="H7054" s="278">
        <v>46049</v>
      </c>
      <c r="I7054" s="278"/>
      <c r="K7054" s="57"/>
      <c r="L7054" s="57"/>
      <c r="M7054" s="274"/>
      <c r="N7054" s="274"/>
      <c r="O7054" s="57"/>
    </row>
    <row r="7055" spans="1:15">
      <c r="A7055" s="57"/>
      <c r="B7055" s="278">
        <v>50059</v>
      </c>
      <c r="C7055" s="283">
        <f t="shared" si="108"/>
        <v>9829241760</v>
      </c>
      <c r="D7055" s="57"/>
      <c r="E7055" s="57"/>
      <c r="F7055" s="279">
        <v>290551648</v>
      </c>
      <c r="G7055" s="286">
        <v>957493911</v>
      </c>
      <c r="H7055" s="278">
        <v>49026</v>
      </c>
      <c r="I7055" s="278"/>
      <c r="K7055" s="57"/>
      <c r="L7055" s="57"/>
      <c r="M7055" s="274"/>
      <c r="N7055" s="274"/>
      <c r="O7055" s="57"/>
    </row>
    <row r="7056" spans="1:15">
      <c r="A7056" s="57"/>
      <c r="B7056" s="278">
        <v>50060</v>
      </c>
      <c r="C7056" s="283">
        <f t="shared" si="108"/>
        <v>10536558470</v>
      </c>
      <c r="D7056" s="57"/>
      <c r="E7056" s="57"/>
      <c r="F7056" s="279">
        <v>997868358</v>
      </c>
      <c r="G7056" s="286">
        <v>957605305</v>
      </c>
      <c r="H7056" s="278">
        <v>46073</v>
      </c>
      <c r="I7056" s="278"/>
      <c r="K7056" s="57"/>
      <c r="L7056" s="57"/>
      <c r="M7056" s="274"/>
      <c r="N7056" s="274"/>
      <c r="O7056" s="57"/>
    </row>
    <row r="7057" spans="1:15">
      <c r="A7057" s="57"/>
      <c r="B7057" s="278">
        <v>50061</v>
      </c>
      <c r="C7057" s="283">
        <f t="shared" si="108"/>
        <v>9808910281</v>
      </c>
      <c r="D7057" s="57"/>
      <c r="E7057" s="57"/>
      <c r="F7057" s="279">
        <v>270220169</v>
      </c>
      <c r="G7057" s="286">
        <v>957639416</v>
      </c>
      <c r="H7057" s="278">
        <v>47205</v>
      </c>
      <c r="I7057" s="278"/>
      <c r="K7057" s="57"/>
      <c r="L7057" s="57"/>
      <c r="M7057" s="274"/>
      <c r="N7057" s="274"/>
      <c r="O7057" s="57"/>
    </row>
    <row r="7058" spans="1:15">
      <c r="A7058" s="57"/>
      <c r="B7058" s="278">
        <v>50062</v>
      </c>
      <c r="C7058" s="283">
        <f t="shared" si="108"/>
        <v>10143208845</v>
      </c>
      <c r="D7058" s="57"/>
      <c r="E7058" s="57"/>
      <c r="F7058" s="279">
        <v>604518733</v>
      </c>
      <c r="G7058" s="286">
        <v>957649914</v>
      </c>
      <c r="H7058" s="278">
        <v>45323</v>
      </c>
      <c r="I7058" s="278"/>
      <c r="K7058" s="57"/>
      <c r="L7058" s="57"/>
      <c r="M7058" s="274"/>
      <c r="N7058" s="274"/>
      <c r="O7058" s="57"/>
    </row>
    <row r="7059" spans="1:15">
      <c r="A7059" s="57"/>
      <c r="B7059" s="278">
        <v>50063</v>
      </c>
      <c r="C7059" s="283">
        <f t="shared" si="108"/>
        <v>10191629639</v>
      </c>
      <c r="D7059" s="57"/>
      <c r="E7059" s="57"/>
      <c r="F7059" s="279">
        <v>652939527</v>
      </c>
      <c r="G7059" s="286">
        <v>957741508</v>
      </c>
      <c r="H7059" s="278">
        <v>50222</v>
      </c>
      <c r="I7059" s="278"/>
      <c r="K7059" s="57"/>
      <c r="L7059" s="57"/>
      <c r="M7059" s="274"/>
      <c r="N7059" s="274"/>
      <c r="O7059" s="57"/>
    </row>
    <row r="7060" spans="1:15">
      <c r="A7060" s="57"/>
      <c r="B7060" s="278">
        <v>50064</v>
      </c>
      <c r="C7060" s="283">
        <f t="shared" si="108"/>
        <v>10191687776</v>
      </c>
      <c r="D7060" s="57"/>
      <c r="E7060" s="57"/>
      <c r="F7060" s="279">
        <v>652997664</v>
      </c>
      <c r="G7060" s="286">
        <v>957797570</v>
      </c>
      <c r="H7060" s="278">
        <v>49334</v>
      </c>
      <c r="I7060" s="278"/>
      <c r="K7060" s="57"/>
      <c r="L7060" s="57"/>
      <c r="M7060" s="274"/>
      <c r="N7060" s="274"/>
      <c r="O7060" s="57"/>
    </row>
    <row r="7061" spans="1:15">
      <c r="A7061" s="57"/>
      <c r="B7061" s="278">
        <v>50065</v>
      </c>
      <c r="C7061" s="283">
        <f t="shared" si="108"/>
        <v>9869209006</v>
      </c>
      <c r="D7061" s="57"/>
      <c r="E7061" s="57"/>
      <c r="F7061" s="279">
        <v>330518894</v>
      </c>
      <c r="G7061" s="286">
        <v>957817562</v>
      </c>
      <c r="H7061" s="278">
        <v>47699</v>
      </c>
      <c r="I7061" s="278"/>
      <c r="K7061" s="57"/>
      <c r="L7061" s="57"/>
      <c r="M7061" s="274"/>
      <c r="N7061" s="274"/>
      <c r="O7061" s="57"/>
    </row>
    <row r="7062" spans="1:15">
      <c r="A7062" s="57"/>
      <c r="B7062" s="278">
        <v>50066</v>
      </c>
      <c r="C7062" s="283">
        <f t="shared" si="108"/>
        <v>9796715528</v>
      </c>
      <c r="D7062" s="57"/>
      <c r="E7062" s="57"/>
      <c r="F7062" s="279">
        <v>258025416</v>
      </c>
      <c r="G7062" s="286">
        <v>957922328</v>
      </c>
      <c r="H7062" s="278">
        <v>48604</v>
      </c>
      <c r="I7062" s="278"/>
      <c r="K7062" s="57"/>
      <c r="L7062" s="57"/>
      <c r="M7062" s="274"/>
      <c r="N7062" s="274"/>
      <c r="O7062" s="57"/>
    </row>
    <row r="7063" spans="1:15">
      <c r="A7063" s="57"/>
      <c r="B7063" s="278">
        <v>50067</v>
      </c>
      <c r="C7063" s="283">
        <f t="shared" si="108"/>
        <v>10291665388</v>
      </c>
      <c r="D7063" s="57"/>
      <c r="E7063" s="57"/>
      <c r="F7063" s="279">
        <v>752975276</v>
      </c>
      <c r="G7063" s="286">
        <v>957931897</v>
      </c>
      <c r="H7063" s="278">
        <v>48106</v>
      </c>
      <c r="I7063" s="278"/>
      <c r="K7063" s="57"/>
      <c r="L7063" s="57"/>
      <c r="M7063" s="274"/>
      <c r="N7063" s="274"/>
      <c r="O7063" s="57"/>
    </row>
    <row r="7064" spans="1:15">
      <c r="A7064" s="57"/>
      <c r="B7064" s="278">
        <v>50068</v>
      </c>
      <c r="C7064" s="283">
        <f t="shared" si="108"/>
        <v>9955357390</v>
      </c>
      <c r="D7064" s="57"/>
      <c r="E7064" s="57"/>
      <c r="F7064" s="279">
        <v>416667278</v>
      </c>
      <c r="G7064" s="286">
        <v>957964686</v>
      </c>
      <c r="H7064" s="278">
        <v>46528</v>
      </c>
      <c r="I7064" s="278"/>
      <c r="K7064" s="57"/>
      <c r="L7064" s="57"/>
      <c r="M7064" s="274"/>
      <c r="N7064" s="274"/>
      <c r="O7064" s="57"/>
    </row>
    <row r="7065" spans="1:15">
      <c r="A7065" s="57"/>
      <c r="B7065" s="278">
        <v>50069</v>
      </c>
      <c r="C7065" s="283">
        <f t="shared" si="108"/>
        <v>9903347778</v>
      </c>
      <c r="D7065" s="57"/>
      <c r="E7065" s="57"/>
      <c r="F7065" s="279">
        <v>364657666</v>
      </c>
      <c r="G7065" s="286">
        <v>958015843</v>
      </c>
      <c r="H7065" s="278">
        <v>47223</v>
      </c>
      <c r="I7065" s="278"/>
      <c r="K7065" s="57"/>
      <c r="L7065" s="57"/>
      <c r="M7065" s="274"/>
      <c r="N7065" s="274"/>
      <c r="O7065" s="57"/>
    </row>
    <row r="7066" spans="1:15">
      <c r="A7066" s="57"/>
      <c r="B7066" s="278">
        <v>50070</v>
      </c>
      <c r="C7066" s="283">
        <f t="shared" si="108"/>
        <v>10319189897</v>
      </c>
      <c r="D7066" s="57"/>
      <c r="E7066" s="57"/>
      <c r="F7066" s="279">
        <v>780499785</v>
      </c>
      <c r="G7066" s="286">
        <v>958085173</v>
      </c>
      <c r="H7066" s="278">
        <v>45913</v>
      </c>
      <c r="I7066" s="278"/>
      <c r="K7066" s="57"/>
      <c r="L7066" s="57"/>
      <c r="M7066" s="274"/>
      <c r="N7066" s="274"/>
      <c r="O7066" s="57"/>
    </row>
    <row r="7067" spans="1:15">
      <c r="A7067" s="57"/>
      <c r="B7067" s="278">
        <v>50071</v>
      </c>
      <c r="C7067" s="283">
        <f t="shared" si="108"/>
        <v>10263006023</v>
      </c>
      <c r="D7067" s="57"/>
      <c r="E7067" s="57"/>
      <c r="F7067" s="279">
        <v>724315911</v>
      </c>
      <c r="G7067" s="286">
        <v>958202499</v>
      </c>
      <c r="H7067" s="278">
        <v>45397</v>
      </c>
      <c r="I7067" s="278"/>
      <c r="K7067" s="57"/>
      <c r="L7067" s="57"/>
      <c r="M7067" s="274"/>
      <c r="N7067" s="274"/>
      <c r="O7067" s="57"/>
    </row>
    <row r="7068" spans="1:15">
      <c r="A7068" s="57"/>
      <c r="B7068" s="278">
        <v>50072</v>
      </c>
      <c r="C7068" s="283">
        <f t="shared" si="108"/>
        <v>10521027398</v>
      </c>
      <c r="D7068" s="57"/>
      <c r="E7068" s="57"/>
      <c r="F7068" s="279">
        <v>982337286</v>
      </c>
      <c r="G7068" s="286">
        <v>958208146</v>
      </c>
      <c r="H7068" s="278">
        <v>43406</v>
      </c>
      <c r="I7068" s="278"/>
      <c r="K7068" s="57"/>
      <c r="L7068" s="57"/>
      <c r="M7068" s="274"/>
      <c r="N7068" s="274"/>
      <c r="O7068" s="57"/>
    </row>
    <row r="7069" spans="1:15">
      <c r="A7069" s="57"/>
      <c r="B7069" s="278">
        <v>50073</v>
      </c>
      <c r="C7069" s="283">
        <f t="shared" si="108"/>
        <v>10466712629</v>
      </c>
      <c r="D7069" s="57"/>
      <c r="E7069" s="57"/>
      <c r="F7069" s="279">
        <v>928022517</v>
      </c>
      <c r="G7069" s="286">
        <v>958468829</v>
      </c>
      <c r="H7069" s="278">
        <v>47214</v>
      </c>
      <c r="I7069" s="278"/>
      <c r="K7069" s="57"/>
      <c r="L7069" s="57"/>
      <c r="M7069" s="274"/>
      <c r="N7069" s="274"/>
      <c r="O7069" s="57"/>
    </row>
    <row r="7070" spans="1:15">
      <c r="A7070" s="57"/>
      <c r="B7070" s="278">
        <v>50074</v>
      </c>
      <c r="C7070" s="283">
        <f t="shared" si="108"/>
        <v>9915574645</v>
      </c>
      <c r="D7070" s="57"/>
      <c r="E7070" s="57"/>
      <c r="F7070" s="279">
        <v>376884533</v>
      </c>
      <c r="G7070" s="286">
        <v>958575079</v>
      </c>
      <c r="H7070" s="278">
        <v>46205</v>
      </c>
      <c r="I7070" s="278"/>
      <c r="K7070" s="57"/>
      <c r="L7070" s="57"/>
      <c r="M7070" s="274"/>
      <c r="N7070" s="274"/>
      <c r="O7070" s="57"/>
    </row>
    <row r="7071" spans="1:15">
      <c r="A7071" s="57"/>
      <c r="B7071" s="278">
        <v>50075</v>
      </c>
      <c r="C7071" s="283">
        <f t="shared" si="108"/>
        <v>10110199353</v>
      </c>
      <c r="D7071" s="57"/>
      <c r="E7071" s="57"/>
      <c r="F7071" s="279">
        <v>571509241</v>
      </c>
      <c r="G7071" s="286">
        <v>958623266</v>
      </c>
      <c r="H7071" s="278">
        <v>46129</v>
      </c>
      <c r="I7071" s="278"/>
      <c r="K7071" s="57"/>
      <c r="L7071" s="57"/>
      <c r="M7071" s="274"/>
      <c r="N7071" s="274"/>
      <c r="O7071" s="57"/>
    </row>
    <row r="7072" spans="1:15">
      <c r="A7072" s="57"/>
      <c r="B7072" s="278">
        <v>50076</v>
      </c>
      <c r="C7072" s="283">
        <f t="shared" ref="C7072:C7135" si="109">F7072+(F$88*28679+98765)+(G$88*6587+87654)+(E$88*9537+76543)+(J$88*5713+4528)</f>
        <v>9716437068</v>
      </c>
      <c r="D7072" s="57"/>
      <c r="E7072" s="57"/>
      <c r="F7072" s="279">
        <v>177746956</v>
      </c>
      <c r="G7072" s="286">
        <v>958645938</v>
      </c>
      <c r="H7072" s="278">
        <v>50096</v>
      </c>
      <c r="I7072" s="278"/>
      <c r="K7072" s="57"/>
      <c r="L7072" s="57"/>
      <c r="M7072" s="274"/>
      <c r="N7072" s="274"/>
      <c r="O7072" s="57"/>
    </row>
    <row r="7073" spans="1:15">
      <c r="A7073" s="57"/>
      <c r="B7073" s="278">
        <v>50077</v>
      </c>
      <c r="C7073" s="283">
        <f t="shared" si="109"/>
        <v>10001402707</v>
      </c>
      <c r="D7073" s="57"/>
      <c r="E7073" s="57"/>
      <c r="F7073" s="279">
        <v>462712595</v>
      </c>
      <c r="G7073" s="286">
        <v>958968516</v>
      </c>
      <c r="H7073" s="278">
        <v>45842</v>
      </c>
      <c r="I7073" s="278"/>
      <c r="K7073" s="57"/>
      <c r="L7073" s="57"/>
      <c r="M7073" s="274"/>
      <c r="N7073" s="274"/>
      <c r="O7073" s="57"/>
    </row>
    <row r="7074" spans="1:15">
      <c r="A7074" s="57"/>
      <c r="B7074" s="278">
        <v>50078</v>
      </c>
      <c r="C7074" s="283">
        <f t="shared" si="109"/>
        <v>10119728913</v>
      </c>
      <c r="D7074" s="57"/>
      <c r="E7074" s="57"/>
      <c r="F7074" s="279">
        <v>581038801</v>
      </c>
      <c r="G7074" s="286">
        <v>959048894</v>
      </c>
      <c r="H7074" s="278">
        <v>47870</v>
      </c>
      <c r="I7074" s="278"/>
      <c r="K7074" s="57"/>
      <c r="L7074" s="57"/>
      <c r="M7074" s="274"/>
      <c r="N7074" s="274"/>
      <c r="O7074" s="57"/>
    </row>
    <row r="7075" spans="1:15">
      <c r="A7075" s="57"/>
      <c r="B7075" s="278">
        <v>50079</v>
      </c>
      <c r="C7075" s="283">
        <f t="shared" si="109"/>
        <v>10418039104</v>
      </c>
      <c r="D7075" s="57"/>
      <c r="E7075" s="57"/>
      <c r="F7075" s="279">
        <v>879348992</v>
      </c>
      <c r="G7075" s="286">
        <v>959109811</v>
      </c>
      <c r="H7075" s="278">
        <v>47049</v>
      </c>
      <c r="I7075" s="278"/>
      <c r="K7075" s="57"/>
      <c r="L7075" s="57"/>
      <c r="M7075" s="274"/>
      <c r="N7075" s="274"/>
      <c r="O7075" s="57"/>
    </row>
    <row r="7076" spans="1:15">
      <c r="A7076" s="57"/>
      <c r="B7076" s="278">
        <v>50080</v>
      </c>
      <c r="C7076" s="283">
        <f t="shared" si="109"/>
        <v>9891224212</v>
      </c>
      <c r="D7076" s="57"/>
      <c r="E7076" s="57"/>
      <c r="F7076" s="279">
        <v>352534100</v>
      </c>
      <c r="G7076" s="286">
        <v>959117517</v>
      </c>
      <c r="H7076" s="278">
        <v>48029</v>
      </c>
      <c r="I7076" s="278"/>
      <c r="K7076" s="57"/>
      <c r="L7076" s="57"/>
      <c r="M7076" s="274"/>
      <c r="N7076" s="274"/>
      <c r="O7076" s="57"/>
    </row>
    <row r="7077" spans="1:15">
      <c r="A7077" s="57"/>
      <c r="B7077" s="278">
        <v>50081</v>
      </c>
      <c r="C7077" s="283">
        <f t="shared" si="109"/>
        <v>10020499941</v>
      </c>
      <c r="D7077" s="57"/>
      <c r="E7077" s="57"/>
      <c r="F7077" s="279">
        <v>481809829</v>
      </c>
      <c r="G7077" s="286">
        <v>959161440</v>
      </c>
      <c r="H7077" s="278">
        <v>47508</v>
      </c>
      <c r="I7077" s="278"/>
      <c r="K7077" s="57"/>
      <c r="L7077" s="57"/>
      <c r="M7077" s="274"/>
      <c r="N7077" s="274"/>
      <c r="O7077" s="57"/>
    </row>
    <row r="7078" spans="1:15">
      <c r="A7078" s="57"/>
      <c r="B7078" s="278">
        <v>50082</v>
      </c>
      <c r="C7078" s="283">
        <f t="shared" si="109"/>
        <v>10355333797</v>
      </c>
      <c r="D7078" s="57"/>
      <c r="E7078" s="57"/>
      <c r="F7078" s="279">
        <v>816643685</v>
      </c>
      <c r="G7078" s="286">
        <v>959364077</v>
      </c>
      <c r="H7078" s="278">
        <v>45877</v>
      </c>
      <c r="I7078" s="278"/>
      <c r="K7078" s="57"/>
      <c r="L7078" s="57"/>
      <c r="M7078" s="274"/>
      <c r="N7078" s="274"/>
      <c r="O7078" s="57"/>
    </row>
    <row r="7079" spans="1:15">
      <c r="A7079" s="57"/>
      <c r="B7079" s="278">
        <v>50083</v>
      </c>
      <c r="C7079" s="283">
        <f t="shared" si="109"/>
        <v>9639963257</v>
      </c>
      <c r="D7079" s="57"/>
      <c r="E7079" s="57"/>
      <c r="F7079" s="279">
        <v>101273145</v>
      </c>
      <c r="G7079" s="286">
        <v>959449787</v>
      </c>
      <c r="H7079" s="278">
        <v>48812</v>
      </c>
      <c r="I7079" s="278"/>
      <c r="K7079" s="57"/>
      <c r="L7079" s="57"/>
      <c r="M7079" s="274"/>
      <c r="N7079" s="274"/>
      <c r="O7079" s="57"/>
    </row>
    <row r="7080" spans="1:15">
      <c r="A7080" s="57"/>
      <c r="B7080" s="278">
        <v>50084</v>
      </c>
      <c r="C7080" s="283">
        <f t="shared" si="109"/>
        <v>10107342642</v>
      </c>
      <c r="D7080" s="57"/>
      <c r="E7080" s="57"/>
      <c r="F7080" s="279">
        <v>568652530</v>
      </c>
      <c r="G7080" s="286">
        <v>959797054</v>
      </c>
      <c r="H7080" s="278">
        <v>46287</v>
      </c>
      <c r="I7080" s="278"/>
      <c r="K7080" s="57"/>
      <c r="L7080" s="57"/>
      <c r="M7080" s="274"/>
      <c r="N7080" s="274"/>
      <c r="O7080" s="57"/>
    </row>
    <row r="7081" spans="1:15">
      <c r="A7081" s="57"/>
      <c r="B7081" s="278">
        <v>50085</v>
      </c>
      <c r="C7081" s="283">
        <f t="shared" si="109"/>
        <v>10000888534</v>
      </c>
      <c r="D7081" s="57"/>
      <c r="E7081" s="57"/>
      <c r="F7081" s="279">
        <v>462198422</v>
      </c>
      <c r="G7081" s="286">
        <v>960093299</v>
      </c>
      <c r="H7081" s="278">
        <v>46155</v>
      </c>
      <c r="I7081" s="278"/>
      <c r="K7081" s="57"/>
      <c r="L7081" s="57"/>
      <c r="M7081" s="274"/>
      <c r="N7081" s="274"/>
      <c r="O7081" s="57"/>
    </row>
    <row r="7082" spans="1:15">
      <c r="A7082" s="57"/>
      <c r="B7082" s="278">
        <v>50086</v>
      </c>
      <c r="C7082" s="283">
        <f t="shared" si="109"/>
        <v>10379129094</v>
      </c>
      <c r="D7082" s="57"/>
      <c r="E7082" s="57"/>
      <c r="F7082" s="279">
        <v>840438982</v>
      </c>
      <c r="G7082" s="286">
        <v>960384088</v>
      </c>
      <c r="H7082" s="278">
        <v>48608</v>
      </c>
      <c r="I7082" s="278"/>
      <c r="K7082" s="57"/>
      <c r="L7082" s="57"/>
      <c r="M7082" s="274"/>
      <c r="N7082" s="274"/>
      <c r="O7082" s="57"/>
    </row>
    <row r="7083" spans="1:15">
      <c r="A7083" s="57"/>
      <c r="B7083" s="278">
        <v>50087</v>
      </c>
      <c r="C7083" s="283">
        <f t="shared" si="109"/>
        <v>10125402297</v>
      </c>
      <c r="D7083" s="57"/>
      <c r="E7083" s="57"/>
      <c r="F7083" s="279">
        <v>586712185</v>
      </c>
      <c r="G7083" s="286">
        <v>960475854</v>
      </c>
      <c r="H7083" s="278">
        <v>44788</v>
      </c>
      <c r="I7083" s="278"/>
      <c r="K7083" s="57"/>
      <c r="L7083" s="57"/>
      <c r="M7083" s="274"/>
      <c r="N7083" s="274"/>
      <c r="O7083" s="57"/>
    </row>
    <row r="7084" spans="1:15">
      <c r="A7084" s="57"/>
      <c r="B7084" s="278">
        <v>50088</v>
      </c>
      <c r="C7084" s="283">
        <f t="shared" si="109"/>
        <v>10144083417</v>
      </c>
      <c r="D7084" s="57"/>
      <c r="E7084" s="57"/>
      <c r="F7084" s="279">
        <v>605393305</v>
      </c>
      <c r="G7084" s="286">
        <v>960529753</v>
      </c>
      <c r="H7084" s="278">
        <v>44143</v>
      </c>
      <c r="I7084" s="278"/>
      <c r="K7084" s="57"/>
      <c r="L7084" s="57"/>
      <c r="M7084" s="274"/>
      <c r="N7084" s="274"/>
      <c r="O7084" s="57"/>
    </row>
    <row r="7085" spans="1:15">
      <c r="A7085" s="57"/>
      <c r="B7085" s="278">
        <v>50089</v>
      </c>
      <c r="C7085" s="283">
        <f t="shared" si="109"/>
        <v>10053937051</v>
      </c>
      <c r="D7085" s="57"/>
      <c r="E7085" s="57"/>
      <c r="F7085" s="279">
        <v>515246939</v>
      </c>
      <c r="G7085" s="286">
        <v>960743320</v>
      </c>
      <c r="H7085" s="278">
        <v>50125</v>
      </c>
      <c r="I7085" s="278"/>
      <c r="K7085" s="57"/>
      <c r="L7085" s="57"/>
      <c r="M7085" s="274"/>
      <c r="N7085" s="274"/>
      <c r="O7085" s="57"/>
    </row>
    <row r="7086" spans="1:15">
      <c r="A7086" s="57"/>
      <c r="B7086" s="278">
        <v>50090</v>
      </c>
      <c r="C7086" s="283">
        <f t="shared" si="109"/>
        <v>9961432682</v>
      </c>
      <c r="D7086" s="57"/>
      <c r="E7086" s="57"/>
      <c r="F7086" s="279">
        <v>422742570</v>
      </c>
      <c r="G7086" s="286">
        <v>961337613</v>
      </c>
      <c r="H7086" s="278">
        <v>43339</v>
      </c>
      <c r="I7086" s="278"/>
      <c r="K7086" s="57"/>
      <c r="L7086" s="57"/>
      <c r="M7086" s="274"/>
      <c r="N7086" s="274"/>
      <c r="O7086" s="57"/>
    </row>
    <row r="7087" spans="1:15">
      <c r="A7087" s="57"/>
      <c r="B7087" s="278">
        <v>50091</v>
      </c>
      <c r="C7087" s="283">
        <f t="shared" si="109"/>
        <v>9737359742</v>
      </c>
      <c r="D7087" s="57"/>
      <c r="E7087" s="57"/>
      <c r="F7087" s="279">
        <v>198669630</v>
      </c>
      <c r="G7087" s="286">
        <v>961427869</v>
      </c>
      <c r="H7087" s="278">
        <v>47215</v>
      </c>
      <c r="I7087" s="278"/>
      <c r="K7087" s="57"/>
      <c r="L7087" s="57"/>
      <c r="M7087" s="274"/>
      <c r="N7087" s="274"/>
      <c r="O7087" s="57"/>
    </row>
    <row r="7088" spans="1:15">
      <c r="A7088" s="57"/>
      <c r="B7088" s="278">
        <v>50092</v>
      </c>
      <c r="C7088" s="283">
        <f t="shared" si="109"/>
        <v>10524095065</v>
      </c>
      <c r="D7088" s="57"/>
      <c r="E7088" s="57"/>
      <c r="F7088" s="279">
        <v>985404953</v>
      </c>
      <c r="G7088" s="286">
        <v>961509066</v>
      </c>
      <c r="H7088" s="278">
        <v>48817</v>
      </c>
      <c r="I7088" s="278"/>
      <c r="K7088" s="57"/>
      <c r="L7088" s="57"/>
      <c r="M7088" s="274"/>
      <c r="N7088" s="274"/>
      <c r="O7088" s="57"/>
    </row>
    <row r="7089" spans="1:15">
      <c r="A7089" s="57"/>
      <c r="B7089" s="278">
        <v>50093</v>
      </c>
      <c r="C7089" s="283">
        <f t="shared" si="109"/>
        <v>9919902065</v>
      </c>
      <c r="D7089" s="57"/>
      <c r="E7089" s="57"/>
      <c r="F7089" s="279">
        <v>381211953</v>
      </c>
      <c r="G7089" s="286">
        <v>961533714</v>
      </c>
      <c r="H7089" s="278">
        <v>43607</v>
      </c>
      <c r="I7089" s="278"/>
      <c r="K7089" s="57"/>
      <c r="L7089" s="57"/>
      <c r="M7089" s="274"/>
      <c r="N7089" s="274"/>
      <c r="O7089" s="57"/>
    </row>
    <row r="7090" spans="1:15">
      <c r="A7090" s="57"/>
      <c r="B7090" s="278">
        <v>50094</v>
      </c>
      <c r="C7090" s="283">
        <f t="shared" si="109"/>
        <v>10519083914</v>
      </c>
      <c r="D7090" s="57"/>
      <c r="E7090" s="57"/>
      <c r="F7090" s="279">
        <v>980393802</v>
      </c>
      <c r="G7090" s="286">
        <v>961570208</v>
      </c>
      <c r="H7090" s="278">
        <v>49943</v>
      </c>
      <c r="I7090" s="278"/>
      <c r="K7090" s="57"/>
      <c r="L7090" s="57"/>
      <c r="M7090" s="274"/>
      <c r="N7090" s="274"/>
      <c r="O7090" s="57"/>
    </row>
    <row r="7091" spans="1:15">
      <c r="A7091" s="57"/>
      <c r="B7091" s="278">
        <v>50095</v>
      </c>
      <c r="C7091" s="283">
        <f t="shared" si="109"/>
        <v>10526571224</v>
      </c>
      <c r="D7091" s="57"/>
      <c r="E7091" s="57"/>
      <c r="F7091" s="279">
        <v>987881112</v>
      </c>
      <c r="G7091" s="286">
        <v>961619983</v>
      </c>
      <c r="H7091" s="278">
        <v>43548</v>
      </c>
      <c r="I7091" s="278"/>
      <c r="K7091" s="57"/>
      <c r="L7091" s="57"/>
      <c r="M7091" s="274"/>
      <c r="N7091" s="274"/>
      <c r="O7091" s="57"/>
    </row>
    <row r="7092" spans="1:15">
      <c r="A7092" s="57"/>
      <c r="B7092" s="278">
        <v>50096</v>
      </c>
      <c r="C7092" s="283">
        <f t="shared" si="109"/>
        <v>10497336050</v>
      </c>
      <c r="D7092" s="57"/>
      <c r="E7092" s="57"/>
      <c r="F7092" s="279">
        <v>958645938</v>
      </c>
      <c r="G7092" s="286">
        <v>961988720</v>
      </c>
      <c r="H7092" s="278">
        <v>49143</v>
      </c>
      <c r="I7092" s="278"/>
      <c r="K7092" s="57"/>
      <c r="L7092" s="57"/>
      <c r="M7092" s="274"/>
      <c r="N7092" s="274"/>
      <c r="O7092" s="57"/>
    </row>
    <row r="7093" spans="1:15">
      <c r="A7093" s="57"/>
      <c r="B7093" s="278">
        <v>50097</v>
      </c>
      <c r="C7093" s="283">
        <f t="shared" si="109"/>
        <v>10447248799</v>
      </c>
      <c r="D7093" s="57"/>
      <c r="E7093" s="57"/>
      <c r="F7093" s="279">
        <v>908558687</v>
      </c>
      <c r="G7093" s="286">
        <v>962200397</v>
      </c>
      <c r="H7093" s="278">
        <v>44472</v>
      </c>
      <c r="I7093" s="278"/>
      <c r="K7093" s="57"/>
      <c r="L7093" s="57"/>
      <c r="M7093" s="274"/>
      <c r="N7093" s="274"/>
      <c r="O7093" s="57"/>
    </row>
    <row r="7094" spans="1:15">
      <c r="A7094" s="57"/>
      <c r="B7094" s="278">
        <v>50098</v>
      </c>
      <c r="C7094" s="283">
        <f t="shared" si="109"/>
        <v>10074578050</v>
      </c>
      <c r="D7094" s="57"/>
      <c r="E7094" s="57"/>
      <c r="F7094" s="279">
        <v>535887938</v>
      </c>
      <c r="G7094" s="286">
        <v>962483288</v>
      </c>
      <c r="H7094" s="278">
        <v>45492</v>
      </c>
      <c r="I7094" s="278"/>
      <c r="K7094" s="57"/>
      <c r="L7094" s="57"/>
      <c r="M7094" s="274"/>
      <c r="N7094" s="274"/>
      <c r="O7094" s="57"/>
    </row>
    <row r="7095" spans="1:15">
      <c r="A7095" s="57"/>
      <c r="B7095" s="278">
        <v>50099</v>
      </c>
      <c r="C7095" s="283">
        <f t="shared" si="109"/>
        <v>10435904023</v>
      </c>
      <c r="D7095" s="57"/>
      <c r="E7095" s="57"/>
      <c r="F7095" s="279">
        <v>897213911</v>
      </c>
      <c r="G7095" s="286">
        <v>962586249</v>
      </c>
      <c r="H7095" s="278">
        <v>46179</v>
      </c>
      <c r="I7095" s="278"/>
      <c r="K7095" s="57"/>
      <c r="L7095" s="57"/>
      <c r="M7095" s="274"/>
      <c r="N7095" s="274"/>
      <c r="O7095" s="57"/>
    </row>
    <row r="7096" spans="1:15">
      <c r="A7096" s="57"/>
      <c r="B7096" s="278">
        <v>50100</v>
      </c>
      <c r="C7096" s="283">
        <f t="shared" si="109"/>
        <v>10344024761</v>
      </c>
      <c r="D7096" s="57"/>
      <c r="E7096" s="57"/>
      <c r="F7096" s="279">
        <v>805334649</v>
      </c>
      <c r="G7096" s="286">
        <v>962648157</v>
      </c>
      <c r="H7096" s="278">
        <v>47420</v>
      </c>
      <c r="I7096" s="278"/>
      <c r="K7096" s="57"/>
      <c r="L7096" s="57"/>
      <c r="M7096" s="274"/>
      <c r="N7096" s="274"/>
      <c r="O7096" s="57"/>
    </row>
    <row r="7097" spans="1:15">
      <c r="A7097" s="57"/>
      <c r="B7097" s="278">
        <v>50101</v>
      </c>
      <c r="C7097" s="283">
        <f t="shared" si="109"/>
        <v>9823231826</v>
      </c>
      <c r="D7097" s="57"/>
      <c r="E7097" s="57"/>
      <c r="F7097" s="279">
        <v>284541714</v>
      </c>
      <c r="G7097" s="286">
        <v>962937951</v>
      </c>
      <c r="H7097" s="278">
        <v>43024</v>
      </c>
      <c r="I7097" s="278"/>
      <c r="K7097" s="57"/>
      <c r="L7097" s="57"/>
      <c r="M7097" s="274"/>
      <c r="N7097" s="274"/>
      <c r="O7097" s="57"/>
    </row>
    <row r="7098" spans="1:15">
      <c r="A7098" s="57"/>
      <c r="B7098" s="278">
        <v>50102</v>
      </c>
      <c r="C7098" s="283">
        <f t="shared" si="109"/>
        <v>10052002245</v>
      </c>
      <c r="D7098" s="57"/>
      <c r="E7098" s="57"/>
      <c r="F7098" s="279">
        <v>513312133</v>
      </c>
      <c r="G7098" s="286">
        <v>963022278</v>
      </c>
      <c r="H7098" s="278">
        <v>44294</v>
      </c>
      <c r="I7098" s="278"/>
      <c r="K7098" s="57"/>
      <c r="L7098" s="57"/>
      <c r="M7098" s="274"/>
      <c r="N7098" s="274"/>
      <c r="O7098" s="57"/>
    </row>
    <row r="7099" spans="1:15">
      <c r="A7099" s="57"/>
      <c r="B7099" s="278">
        <v>50103</v>
      </c>
      <c r="C7099" s="283">
        <f t="shared" si="109"/>
        <v>10373403919</v>
      </c>
      <c r="D7099" s="57"/>
      <c r="E7099" s="57"/>
      <c r="F7099" s="279">
        <v>834713807</v>
      </c>
      <c r="G7099" s="286">
        <v>963213961</v>
      </c>
      <c r="H7099" s="278">
        <v>48925</v>
      </c>
      <c r="I7099" s="278"/>
      <c r="K7099" s="57"/>
      <c r="L7099" s="57"/>
      <c r="M7099" s="274"/>
      <c r="N7099" s="274"/>
      <c r="O7099" s="57"/>
    </row>
    <row r="7100" spans="1:15">
      <c r="A7100" s="57"/>
      <c r="B7100" s="278">
        <v>50104</v>
      </c>
      <c r="C7100" s="283">
        <f t="shared" si="109"/>
        <v>9775016194</v>
      </c>
      <c r="D7100" s="57"/>
      <c r="E7100" s="57"/>
      <c r="F7100" s="279">
        <v>236326082</v>
      </c>
      <c r="G7100" s="286">
        <v>963281477</v>
      </c>
      <c r="H7100" s="278">
        <v>43411</v>
      </c>
      <c r="I7100" s="278"/>
      <c r="K7100" s="57"/>
      <c r="L7100" s="57"/>
      <c r="M7100" s="274"/>
      <c r="N7100" s="274"/>
      <c r="O7100" s="57"/>
    </row>
    <row r="7101" spans="1:15">
      <c r="A7101" s="57"/>
      <c r="B7101" s="278">
        <v>50105</v>
      </c>
      <c r="C7101" s="283">
        <f t="shared" si="109"/>
        <v>10395661178</v>
      </c>
      <c r="D7101" s="57"/>
      <c r="E7101" s="57"/>
      <c r="F7101" s="279">
        <v>856971066</v>
      </c>
      <c r="G7101" s="286">
        <v>963347369</v>
      </c>
      <c r="H7101" s="278">
        <v>48049</v>
      </c>
      <c r="I7101" s="278"/>
      <c r="K7101" s="57"/>
      <c r="L7101" s="57"/>
      <c r="M7101" s="274"/>
      <c r="N7101" s="274"/>
      <c r="O7101" s="57"/>
    </row>
    <row r="7102" spans="1:15">
      <c r="A7102" s="57"/>
      <c r="B7102" s="278">
        <v>50106</v>
      </c>
      <c r="C7102" s="283">
        <f t="shared" si="109"/>
        <v>10436681281</v>
      </c>
      <c r="D7102" s="57"/>
      <c r="E7102" s="57"/>
      <c r="F7102" s="279">
        <v>897991169</v>
      </c>
      <c r="G7102" s="286">
        <v>963511707</v>
      </c>
      <c r="H7102" s="278">
        <v>50392</v>
      </c>
      <c r="I7102" s="278"/>
      <c r="K7102" s="57"/>
      <c r="L7102" s="57"/>
      <c r="M7102" s="274"/>
      <c r="N7102" s="274"/>
      <c r="O7102" s="57"/>
    </row>
    <row r="7103" spans="1:15">
      <c r="A7103" s="57"/>
      <c r="B7103" s="278">
        <v>50107</v>
      </c>
      <c r="C7103" s="283">
        <f t="shared" si="109"/>
        <v>10386806359</v>
      </c>
      <c r="D7103" s="57"/>
      <c r="E7103" s="57"/>
      <c r="F7103" s="279">
        <v>848116247</v>
      </c>
      <c r="G7103" s="286">
        <v>963600853</v>
      </c>
      <c r="H7103" s="278">
        <v>43903</v>
      </c>
      <c r="I7103" s="278"/>
      <c r="K7103" s="57"/>
      <c r="L7103" s="57"/>
      <c r="M7103" s="274"/>
      <c r="N7103" s="274"/>
      <c r="O7103" s="57"/>
    </row>
    <row r="7104" spans="1:15">
      <c r="A7104" s="57"/>
      <c r="B7104" s="278">
        <v>50108</v>
      </c>
      <c r="C7104" s="283">
        <f t="shared" si="109"/>
        <v>9999390317</v>
      </c>
      <c r="D7104" s="57"/>
      <c r="E7104" s="57"/>
      <c r="F7104" s="279">
        <v>460700205</v>
      </c>
      <c r="G7104" s="286">
        <v>963718618</v>
      </c>
      <c r="H7104" s="278">
        <v>43916</v>
      </c>
      <c r="I7104" s="278"/>
      <c r="K7104" s="57"/>
      <c r="L7104" s="57"/>
      <c r="M7104" s="274"/>
      <c r="N7104" s="274"/>
      <c r="O7104" s="57"/>
    </row>
    <row r="7105" spans="1:15">
      <c r="A7105" s="57"/>
      <c r="B7105" s="278">
        <v>50109</v>
      </c>
      <c r="C7105" s="283">
        <f t="shared" si="109"/>
        <v>9688335577</v>
      </c>
      <c r="D7105" s="57"/>
      <c r="E7105" s="57"/>
      <c r="F7105" s="279">
        <v>149645465</v>
      </c>
      <c r="G7105" s="286">
        <v>963866732</v>
      </c>
      <c r="H7105" s="278">
        <v>49018</v>
      </c>
      <c r="I7105" s="278"/>
      <c r="K7105" s="57"/>
      <c r="L7105" s="57"/>
      <c r="M7105" s="274"/>
      <c r="N7105" s="274"/>
      <c r="O7105" s="57"/>
    </row>
    <row r="7106" spans="1:15">
      <c r="A7106" s="57"/>
      <c r="B7106" s="278">
        <v>50110</v>
      </c>
      <c r="C7106" s="283">
        <f t="shared" si="109"/>
        <v>9713116311</v>
      </c>
      <c r="D7106" s="57"/>
      <c r="E7106" s="57"/>
      <c r="F7106" s="279">
        <v>174426199</v>
      </c>
      <c r="G7106" s="286">
        <v>963900406</v>
      </c>
      <c r="H7106" s="278">
        <v>47454</v>
      </c>
      <c r="I7106" s="278"/>
      <c r="K7106" s="57"/>
      <c r="L7106" s="57"/>
      <c r="M7106" s="274"/>
      <c r="N7106" s="274"/>
      <c r="O7106" s="57"/>
    </row>
    <row r="7107" spans="1:15">
      <c r="A7107" s="57"/>
      <c r="B7107" s="278">
        <v>50111</v>
      </c>
      <c r="C7107" s="283">
        <f t="shared" si="109"/>
        <v>10222507674</v>
      </c>
      <c r="D7107" s="57"/>
      <c r="E7107" s="57"/>
      <c r="F7107" s="279">
        <v>683817562</v>
      </c>
      <c r="G7107" s="286">
        <v>963995951</v>
      </c>
      <c r="H7107" s="278">
        <v>44838</v>
      </c>
      <c r="I7107" s="278"/>
      <c r="K7107" s="57"/>
      <c r="L7107" s="57"/>
      <c r="M7107" s="274"/>
      <c r="N7107" s="274"/>
      <c r="O7107" s="57"/>
    </row>
    <row r="7108" spans="1:15">
      <c r="A7108" s="57"/>
      <c r="B7108" s="278">
        <v>50112</v>
      </c>
      <c r="C7108" s="283">
        <f t="shared" si="109"/>
        <v>9860776535</v>
      </c>
      <c r="D7108" s="57"/>
      <c r="E7108" s="57"/>
      <c r="F7108" s="279">
        <v>322086423</v>
      </c>
      <c r="G7108" s="286">
        <v>964139605</v>
      </c>
      <c r="H7108" s="278">
        <v>48548</v>
      </c>
      <c r="I7108" s="278"/>
      <c r="K7108" s="57"/>
      <c r="L7108" s="57"/>
      <c r="M7108" s="274"/>
      <c r="N7108" s="274"/>
      <c r="O7108" s="57"/>
    </row>
    <row r="7109" spans="1:15">
      <c r="A7109" s="57"/>
      <c r="B7109" s="278">
        <v>50113</v>
      </c>
      <c r="C7109" s="283">
        <f t="shared" si="109"/>
        <v>10266824586</v>
      </c>
      <c r="D7109" s="57"/>
      <c r="E7109" s="57"/>
      <c r="F7109" s="279">
        <v>728134474</v>
      </c>
      <c r="G7109" s="286">
        <v>964264834</v>
      </c>
      <c r="H7109" s="278">
        <v>46064</v>
      </c>
      <c r="I7109" s="278"/>
      <c r="K7109" s="57"/>
      <c r="L7109" s="57"/>
      <c r="M7109" s="274"/>
      <c r="N7109" s="274"/>
      <c r="O7109" s="57"/>
    </row>
    <row r="7110" spans="1:15">
      <c r="A7110" s="57"/>
      <c r="B7110" s="278">
        <v>50114</v>
      </c>
      <c r="C7110" s="283">
        <f t="shared" si="109"/>
        <v>9982624618</v>
      </c>
      <c r="D7110" s="57"/>
      <c r="E7110" s="57"/>
      <c r="F7110" s="279">
        <v>443934506</v>
      </c>
      <c r="G7110" s="286">
        <v>964284717</v>
      </c>
      <c r="H7110" s="278">
        <v>43306</v>
      </c>
      <c r="I7110" s="278"/>
      <c r="K7110" s="57"/>
      <c r="L7110" s="57"/>
      <c r="M7110" s="274"/>
      <c r="N7110" s="274"/>
      <c r="O7110" s="57"/>
    </row>
    <row r="7111" spans="1:15">
      <c r="A7111" s="57"/>
      <c r="B7111" s="278">
        <v>50115</v>
      </c>
      <c r="C7111" s="283">
        <f t="shared" si="109"/>
        <v>9810710447</v>
      </c>
      <c r="D7111" s="57"/>
      <c r="E7111" s="57"/>
      <c r="F7111" s="279">
        <v>272020335</v>
      </c>
      <c r="G7111" s="286">
        <v>964309945</v>
      </c>
      <c r="H7111" s="278">
        <v>48568</v>
      </c>
      <c r="I7111" s="278"/>
      <c r="K7111" s="57"/>
      <c r="L7111" s="57"/>
      <c r="M7111" s="274"/>
      <c r="N7111" s="274"/>
      <c r="O7111" s="57"/>
    </row>
    <row r="7112" spans="1:15">
      <c r="A7112" s="57"/>
      <c r="B7112" s="278">
        <v>50116</v>
      </c>
      <c r="C7112" s="283">
        <f t="shared" si="109"/>
        <v>10319018960</v>
      </c>
      <c r="D7112" s="57"/>
      <c r="E7112" s="57"/>
      <c r="F7112" s="279">
        <v>780328848</v>
      </c>
      <c r="G7112" s="286">
        <v>964314198</v>
      </c>
      <c r="H7112" s="278">
        <v>47159</v>
      </c>
      <c r="I7112" s="278"/>
      <c r="K7112" s="57"/>
      <c r="L7112" s="57"/>
      <c r="M7112" s="274"/>
      <c r="N7112" s="274"/>
      <c r="O7112" s="57"/>
    </row>
    <row r="7113" spans="1:15">
      <c r="A7113" s="57"/>
      <c r="B7113" s="278">
        <v>50117</v>
      </c>
      <c r="C7113" s="283">
        <f t="shared" si="109"/>
        <v>10522429407</v>
      </c>
      <c r="D7113" s="57"/>
      <c r="E7113" s="57"/>
      <c r="F7113" s="279">
        <v>983739295</v>
      </c>
      <c r="G7113" s="286">
        <v>964643870</v>
      </c>
      <c r="H7113" s="278">
        <v>49724</v>
      </c>
      <c r="I7113" s="278"/>
      <c r="K7113" s="57"/>
      <c r="L7113" s="57"/>
      <c r="M7113" s="274"/>
      <c r="N7113" s="274"/>
      <c r="O7113" s="57"/>
    </row>
    <row r="7114" spans="1:15">
      <c r="A7114" s="57"/>
      <c r="B7114" s="278">
        <v>50118</v>
      </c>
      <c r="C7114" s="283">
        <f t="shared" si="109"/>
        <v>10474654944</v>
      </c>
      <c r="D7114" s="57"/>
      <c r="E7114" s="57"/>
      <c r="F7114" s="279">
        <v>935964832</v>
      </c>
      <c r="G7114" s="286">
        <v>964855679</v>
      </c>
      <c r="H7114" s="278">
        <v>49345</v>
      </c>
      <c r="I7114" s="278"/>
      <c r="K7114" s="57"/>
      <c r="L7114" s="57"/>
      <c r="M7114" s="274"/>
      <c r="N7114" s="274"/>
      <c r="O7114" s="57"/>
    </row>
    <row r="7115" spans="1:15">
      <c r="A7115" s="57"/>
      <c r="B7115" s="278">
        <v>50119</v>
      </c>
      <c r="C7115" s="283">
        <f t="shared" si="109"/>
        <v>10207564232</v>
      </c>
      <c r="D7115" s="57"/>
      <c r="E7115" s="57"/>
      <c r="F7115" s="279">
        <v>668874120</v>
      </c>
      <c r="G7115" s="286">
        <v>965037611</v>
      </c>
      <c r="H7115" s="278">
        <v>50245</v>
      </c>
      <c r="I7115" s="278"/>
      <c r="K7115" s="57"/>
      <c r="L7115" s="57"/>
      <c r="M7115" s="274"/>
      <c r="N7115" s="274"/>
      <c r="O7115" s="57"/>
    </row>
    <row r="7116" spans="1:15">
      <c r="A7116" s="57"/>
      <c r="B7116" s="278">
        <v>50120</v>
      </c>
      <c r="C7116" s="283">
        <f t="shared" si="109"/>
        <v>9715369209</v>
      </c>
      <c r="D7116" s="57"/>
      <c r="E7116" s="57"/>
      <c r="F7116" s="279">
        <v>176679097</v>
      </c>
      <c r="G7116" s="286">
        <v>965065260</v>
      </c>
      <c r="H7116" s="278">
        <v>47395</v>
      </c>
      <c r="I7116" s="278"/>
      <c r="K7116" s="57"/>
      <c r="L7116" s="57"/>
      <c r="M7116" s="274"/>
      <c r="N7116" s="274"/>
      <c r="O7116" s="57"/>
    </row>
    <row r="7117" spans="1:15">
      <c r="A7117" s="57"/>
      <c r="B7117" s="278">
        <v>50121</v>
      </c>
      <c r="C7117" s="283">
        <f t="shared" si="109"/>
        <v>9955460387</v>
      </c>
      <c r="D7117" s="57"/>
      <c r="E7117" s="57"/>
      <c r="F7117" s="279">
        <v>416770275</v>
      </c>
      <c r="G7117" s="286">
        <v>965136443</v>
      </c>
      <c r="H7117" s="278">
        <v>44516</v>
      </c>
      <c r="I7117" s="278"/>
      <c r="K7117" s="57"/>
      <c r="L7117" s="57"/>
      <c r="M7117" s="274"/>
      <c r="N7117" s="274"/>
      <c r="O7117" s="57"/>
    </row>
    <row r="7118" spans="1:15">
      <c r="A7118" s="57"/>
      <c r="B7118" s="278">
        <v>50122</v>
      </c>
      <c r="C7118" s="283">
        <f t="shared" si="109"/>
        <v>9893461398</v>
      </c>
      <c r="D7118" s="57"/>
      <c r="E7118" s="57"/>
      <c r="F7118" s="279">
        <v>354771286</v>
      </c>
      <c r="G7118" s="286">
        <v>965175203</v>
      </c>
      <c r="H7118" s="278">
        <v>46108</v>
      </c>
      <c r="I7118" s="278"/>
      <c r="K7118" s="57"/>
      <c r="L7118" s="57"/>
      <c r="M7118" s="274"/>
      <c r="N7118" s="274"/>
      <c r="O7118" s="57"/>
    </row>
    <row r="7119" spans="1:15">
      <c r="A7119" s="57"/>
      <c r="B7119" s="278">
        <v>50123</v>
      </c>
      <c r="C7119" s="283">
        <f t="shared" si="109"/>
        <v>10446993742</v>
      </c>
      <c r="D7119" s="57"/>
      <c r="E7119" s="57"/>
      <c r="F7119" s="279">
        <v>908303630</v>
      </c>
      <c r="G7119" s="286">
        <v>965194384</v>
      </c>
      <c r="H7119" s="278">
        <v>43409</v>
      </c>
      <c r="I7119" s="278"/>
      <c r="K7119" s="57"/>
      <c r="L7119" s="57"/>
      <c r="M7119" s="274"/>
      <c r="N7119" s="274"/>
      <c r="O7119" s="57"/>
    </row>
    <row r="7120" spans="1:15">
      <c r="A7120" s="57"/>
      <c r="B7120" s="278">
        <v>50124</v>
      </c>
      <c r="C7120" s="283">
        <f t="shared" si="109"/>
        <v>10031710348</v>
      </c>
      <c r="D7120" s="57"/>
      <c r="E7120" s="57"/>
      <c r="F7120" s="279">
        <v>493020236</v>
      </c>
      <c r="G7120" s="286">
        <v>965251606</v>
      </c>
      <c r="H7120" s="278">
        <v>48190</v>
      </c>
      <c r="I7120" s="278"/>
      <c r="K7120" s="57"/>
      <c r="L7120" s="57"/>
      <c r="M7120" s="274"/>
      <c r="N7120" s="274"/>
      <c r="O7120" s="57"/>
    </row>
    <row r="7121" spans="1:15">
      <c r="A7121" s="57"/>
      <c r="B7121" s="278">
        <v>50125</v>
      </c>
      <c r="C7121" s="283">
        <f t="shared" si="109"/>
        <v>10499433432</v>
      </c>
      <c r="D7121" s="57"/>
      <c r="E7121" s="57"/>
      <c r="F7121" s="279">
        <v>960743320</v>
      </c>
      <c r="G7121" s="286">
        <v>965505058</v>
      </c>
      <c r="H7121" s="278">
        <v>48056</v>
      </c>
      <c r="I7121" s="278"/>
      <c r="K7121" s="57"/>
      <c r="L7121" s="57"/>
      <c r="M7121" s="274"/>
      <c r="N7121" s="274"/>
      <c r="O7121" s="57"/>
    </row>
    <row r="7122" spans="1:15">
      <c r="A7122" s="57"/>
      <c r="B7122" s="278">
        <v>50126</v>
      </c>
      <c r="C7122" s="283">
        <f t="shared" si="109"/>
        <v>10054470958</v>
      </c>
      <c r="D7122" s="57"/>
      <c r="E7122" s="57"/>
      <c r="F7122" s="279">
        <v>515780846</v>
      </c>
      <c r="G7122" s="286">
        <v>965676660</v>
      </c>
      <c r="H7122" s="278">
        <v>45228</v>
      </c>
      <c r="I7122" s="278"/>
      <c r="K7122" s="57"/>
      <c r="L7122" s="57"/>
      <c r="M7122" s="274"/>
      <c r="N7122" s="274"/>
      <c r="O7122" s="57"/>
    </row>
    <row r="7123" spans="1:15">
      <c r="A7123" s="57"/>
      <c r="B7123" s="278">
        <v>50127</v>
      </c>
      <c r="C7123" s="283">
        <f t="shared" si="109"/>
        <v>10338192887</v>
      </c>
      <c r="D7123" s="57"/>
      <c r="E7123" s="57"/>
      <c r="F7123" s="279">
        <v>799502775</v>
      </c>
      <c r="G7123" s="286">
        <v>965711539</v>
      </c>
      <c r="H7123" s="278">
        <v>49757</v>
      </c>
      <c r="I7123" s="278"/>
      <c r="K7123" s="57"/>
      <c r="L7123" s="57"/>
      <c r="M7123" s="274"/>
      <c r="N7123" s="274"/>
      <c r="O7123" s="57"/>
    </row>
    <row r="7124" spans="1:15">
      <c r="A7124" s="57"/>
      <c r="B7124" s="278">
        <v>50128</v>
      </c>
      <c r="C7124" s="283">
        <f t="shared" si="109"/>
        <v>10513909560</v>
      </c>
      <c r="D7124" s="57"/>
      <c r="E7124" s="57"/>
      <c r="F7124" s="279">
        <v>975219448</v>
      </c>
      <c r="G7124" s="286">
        <v>965778690</v>
      </c>
      <c r="H7124" s="278">
        <v>44397</v>
      </c>
      <c r="I7124" s="278"/>
      <c r="K7124" s="57"/>
      <c r="L7124" s="57"/>
      <c r="M7124" s="274"/>
      <c r="N7124" s="274"/>
      <c r="O7124" s="57"/>
    </row>
    <row r="7125" spans="1:15">
      <c r="A7125" s="57"/>
      <c r="B7125" s="278">
        <v>50129</v>
      </c>
      <c r="C7125" s="283">
        <f t="shared" si="109"/>
        <v>10510144799</v>
      </c>
      <c r="D7125" s="57"/>
      <c r="E7125" s="57"/>
      <c r="F7125" s="279">
        <v>971454687</v>
      </c>
      <c r="G7125" s="286">
        <v>965936920</v>
      </c>
      <c r="H7125" s="278">
        <v>48528</v>
      </c>
      <c r="I7125" s="278"/>
      <c r="K7125" s="57"/>
      <c r="L7125" s="57"/>
      <c r="M7125" s="274"/>
      <c r="N7125" s="274"/>
      <c r="O7125" s="57"/>
    </row>
    <row r="7126" spans="1:15">
      <c r="A7126" s="57"/>
      <c r="B7126" s="278">
        <v>50130</v>
      </c>
      <c r="C7126" s="283">
        <f t="shared" si="109"/>
        <v>9948339464</v>
      </c>
      <c r="D7126" s="57"/>
      <c r="E7126" s="57"/>
      <c r="F7126" s="279">
        <v>409649352</v>
      </c>
      <c r="G7126" s="286">
        <v>966030637</v>
      </c>
      <c r="H7126" s="278">
        <v>46544</v>
      </c>
      <c r="I7126" s="278"/>
      <c r="K7126" s="57"/>
      <c r="L7126" s="57"/>
      <c r="M7126" s="274"/>
      <c r="N7126" s="274"/>
      <c r="O7126" s="57"/>
    </row>
    <row r="7127" spans="1:15">
      <c r="A7127" s="57"/>
      <c r="B7127" s="278">
        <v>50131</v>
      </c>
      <c r="C7127" s="283">
        <f t="shared" si="109"/>
        <v>10318644775</v>
      </c>
      <c r="D7127" s="57"/>
      <c r="E7127" s="57"/>
      <c r="F7127" s="279">
        <v>779954663</v>
      </c>
      <c r="G7127" s="286">
        <v>966036689</v>
      </c>
      <c r="H7127" s="278">
        <v>45453</v>
      </c>
      <c r="I7127" s="278"/>
      <c r="K7127" s="57"/>
      <c r="L7127" s="57"/>
      <c r="M7127" s="274"/>
      <c r="N7127" s="274"/>
      <c r="O7127" s="57"/>
    </row>
    <row r="7128" spans="1:15">
      <c r="A7128" s="57"/>
      <c r="B7128" s="278">
        <v>50132</v>
      </c>
      <c r="C7128" s="283">
        <f t="shared" si="109"/>
        <v>10024271180</v>
      </c>
      <c r="D7128" s="57"/>
      <c r="E7128" s="57"/>
      <c r="F7128" s="279">
        <v>485581068</v>
      </c>
      <c r="G7128" s="286">
        <v>966366428</v>
      </c>
      <c r="H7128" s="278">
        <v>48333</v>
      </c>
      <c r="I7128" s="278"/>
      <c r="K7128" s="57"/>
      <c r="L7128" s="57"/>
      <c r="M7128" s="274"/>
      <c r="N7128" s="274"/>
      <c r="O7128" s="57"/>
    </row>
    <row r="7129" spans="1:15">
      <c r="A7129" s="57"/>
      <c r="B7129" s="278">
        <v>50133</v>
      </c>
      <c r="C7129" s="283">
        <f t="shared" si="109"/>
        <v>10000804737</v>
      </c>
      <c r="D7129" s="57"/>
      <c r="E7129" s="57"/>
      <c r="F7129" s="279">
        <v>462114625</v>
      </c>
      <c r="G7129" s="286">
        <v>966610924</v>
      </c>
      <c r="H7129" s="278">
        <v>47425</v>
      </c>
      <c r="I7129" s="278"/>
      <c r="K7129" s="57"/>
      <c r="L7129" s="57"/>
      <c r="M7129" s="274"/>
      <c r="N7129" s="274"/>
      <c r="O7129" s="57"/>
    </row>
    <row r="7130" spans="1:15">
      <c r="A7130" s="57"/>
      <c r="B7130" s="278">
        <v>50134</v>
      </c>
      <c r="C7130" s="283">
        <f t="shared" si="109"/>
        <v>9655603349</v>
      </c>
      <c r="D7130" s="57"/>
      <c r="E7130" s="57"/>
      <c r="F7130" s="279">
        <v>116913237</v>
      </c>
      <c r="G7130" s="286">
        <v>966870691</v>
      </c>
      <c r="H7130" s="278">
        <v>47585</v>
      </c>
      <c r="I7130" s="278"/>
      <c r="K7130" s="57"/>
      <c r="L7130" s="57"/>
      <c r="M7130" s="274"/>
      <c r="N7130" s="274"/>
      <c r="O7130" s="57"/>
    </row>
    <row r="7131" spans="1:15">
      <c r="A7131" s="57"/>
      <c r="B7131" s="278">
        <v>50135</v>
      </c>
      <c r="C7131" s="283">
        <f t="shared" si="109"/>
        <v>10532631254</v>
      </c>
      <c r="D7131" s="57"/>
      <c r="E7131" s="57"/>
      <c r="F7131" s="279">
        <v>993941142</v>
      </c>
      <c r="G7131" s="286">
        <v>967141289</v>
      </c>
      <c r="H7131" s="278">
        <v>48502</v>
      </c>
      <c r="I7131" s="278"/>
      <c r="K7131" s="57"/>
      <c r="L7131" s="57"/>
      <c r="M7131" s="274"/>
      <c r="N7131" s="274"/>
      <c r="O7131" s="57"/>
    </row>
    <row r="7132" spans="1:15">
      <c r="A7132" s="57"/>
      <c r="B7132" s="278">
        <v>50136</v>
      </c>
      <c r="C7132" s="283">
        <f t="shared" si="109"/>
        <v>9666170695</v>
      </c>
      <c r="D7132" s="57"/>
      <c r="E7132" s="57"/>
      <c r="F7132" s="279">
        <v>127480583</v>
      </c>
      <c r="G7132" s="286">
        <v>967358198</v>
      </c>
      <c r="H7132" s="278">
        <v>43197</v>
      </c>
      <c r="I7132" s="278"/>
      <c r="K7132" s="57"/>
      <c r="L7132" s="57"/>
      <c r="M7132" s="274"/>
      <c r="N7132" s="274"/>
      <c r="O7132" s="57"/>
    </row>
    <row r="7133" spans="1:15">
      <c r="A7133" s="57"/>
      <c r="B7133" s="278">
        <v>50137</v>
      </c>
      <c r="C7133" s="283">
        <f t="shared" si="109"/>
        <v>10239593077</v>
      </c>
      <c r="D7133" s="57"/>
      <c r="E7133" s="57"/>
      <c r="F7133" s="279">
        <v>700902965</v>
      </c>
      <c r="G7133" s="286">
        <v>967608691</v>
      </c>
      <c r="H7133" s="278">
        <v>45777</v>
      </c>
      <c r="I7133" s="278"/>
      <c r="K7133" s="57"/>
      <c r="L7133" s="57"/>
      <c r="M7133" s="274"/>
      <c r="N7133" s="274"/>
      <c r="O7133" s="57"/>
    </row>
    <row r="7134" spans="1:15">
      <c r="A7134" s="57"/>
      <c r="B7134" s="278">
        <v>50138</v>
      </c>
      <c r="C7134" s="283">
        <f t="shared" si="109"/>
        <v>10421732889</v>
      </c>
      <c r="D7134" s="57"/>
      <c r="E7134" s="57"/>
      <c r="F7134" s="279">
        <v>883042777</v>
      </c>
      <c r="G7134" s="286">
        <v>967734176</v>
      </c>
      <c r="H7134" s="278">
        <v>45904</v>
      </c>
      <c r="I7134" s="278"/>
      <c r="K7134" s="57"/>
      <c r="L7134" s="57"/>
      <c r="M7134" s="274"/>
      <c r="N7134" s="274"/>
      <c r="O7134" s="57"/>
    </row>
    <row r="7135" spans="1:15">
      <c r="A7135" s="57"/>
      <c r="B7135" s="278">
        <v>50139</v>
      </c>
      <c r="C7135" s="283">
        <f t="shared" si="109"/>
        <v>10403559305</v>
      </c>
      <c r="D7135" s="57"/>
      <c r="E7135" s="57"/>
      <c r="F7135" s="279">
        <v>864869193</v>
      </c>
      <c r="G7135" s="286">
        <v>967886005</v>
      </c>
      <c r="H7135" s="278">
        <v>47326</v>
      </c>
      <c r="I7135" s="278"/>
      <c r="K7135" s="57"/>
      <c r="L7135" s="57"/>
      <c r="M7135" s="274"/>
      <c r="N7135" s="274"/>
      <c r="O7135" s="57"/>
    </row>
    <row r="7136" spans="1:15">
      <c r="A7136" s="57"/>
      <c r="B7136" s="278">
        <v>50140</v>
      </c>
      <c r="C7136" s="283">
        <f t="shared" ref="C7136:C7199" si="110">F7136+(F$88*28679+98765)+(G$88*6587+87654)+(E$88*9537+76543)+(J$88*5713+4528)</f>
        <v>10051782799</v>
      </c>
      <c r="D7136" s="57"/>
      <c r="E7136" s="57"/>
      <c r="F7136" s="279">
        <v>513092687</v>
      </c>
      <c r="G7136" s="286">
        <v>968008387</v>
      </c>
      <c r="H7136" s="278">
        <v>49527</v>
      </c>
      <c r="I7136" s="278"/>
      <c r="K7136" s="57"/>
      <c r="L7136" s="57"/>
      <c r="M7136" s="274"/>
      <c r="N7136" s="274"/>
      <c r="O7136" s="57"/>
    </row>
    <row r="7137" spans="1:15">
      <c r="A7137" s="57"/>
      <c r="B7137" s="278">
        <v>50141</v>
      </c>
      <c r="C7137" s="283">
        <f t="shared" si="110"/>
        <v>10421325278</v>
      </c>
      <c r="D7137" s="57"/>
      <c r="E7137" s="57"/>
      <c r="F7137" s="279">
        <v>882635166</v>
      </c>
      <c r="G7137" s="286">
        <v>968083747</v>
      </c>
      <c r="H7137" s="278">
        <v>47208</v>
      </c>
      <c r="I7137" s="278"/>
      <c r="K7137" s="57"/>
      <c r="L7137" s="57"/>
      <c r="M7137" s="274"/>
      <c r="N7137" s="274"/>
      <c r="O7137" s="57"/>
    </row>
    <row r="7138" spans="1:15">
      <c r="A7138" s="57"/>
      <c r="B7138" s="278">
        <v>50142</v>
      </c>
      <c r="C7138" s="283">
        <f t="shared" si="110"/>
        <v>10463217803</v>
      </c>
      <c r="D7138" s="57"/>
      <c r="E7138" s="57"/>
      <c r="F7138" s="279">
        <v>924527691</v>
      </c>
      <c r="G7138" s="286">
        <v>968083914</v>
      </c>
      <c r="H7138" s="278">
        <v>44643</v>
      </c>
      <c r="I7138" s="278"/>
      <c r="K7138" s="57"/>
      <c r="L7138" s="57"/>
      <c r="M7138" s="274"/>
      <c r="N7138" s="274"/>
      <c r="O7138" s="57"/>
    </row>
    <row r="7139" spans="1:15">
      <c r="A7139" s="57"/>
      <c r="B7139" s="278">
        <v>50143</v>
      </c>
      <c r="C7139" s="283">
        <f t="shared" si="110"/>
        <v>9765577126</v>
      </c>
      <c r="D7139" s="57"/>
      <c r="E7139" s="57"/>
      <c r="F7139" s="279">
        <v>226887014</v>
      </c>
      <c r="G7139" s="286">
        <v>968093135</v>
      </c>
      <c r="H7139" s="278">
        <v>47854</v>
      </c>
      <c r="I7139" s="278"/>
      <c r="K7139" s="57"/>
      <c r="L7139" s="57"/>
      <c r="M7139" s="274"/>
      <c r="N7139" s="274"/>
      <c r="O7139" s="57"/>
    </row>
    <row r="7140" spans="1:15">
      <c r="A7140" s="57"/>
      <c r="B7140" s="278">
        <v>50144</v>
      </c>
      <c r="C7140" s="283">
        <f t="shared" si="110"/>
        <v>9892759822</v>
      </c>
      <c r="D7140" s="57"/>
      <c r="E7140" s="57"/>
      <c r="F7140" s="279">
        <v>354069710</v>
      </c>
      <c r="G7140" s="286">
        <v>968104239</v>
      </c>
      <c r="H7140" s="278">
        <v>46281</v>
      </c>
      <c r="I7140" s="278"/>
      <c r="K7140" s="57"/>
      <c r="L7140" s="57"/>
      <c r="M7140" s="274"/>
      <c r="N7140" s="274"/>
      <c r="O7140" s="57"/>
    </row>
    <row r="7141" spans="1:15">
      <c r="A7141" s="57"/>
      <c r="B7141" s="278">
        <v>50145</v>
      </c>
      <c r="C7141" s="283">
        <f t="shared" si="110"/>
        <v>9984290158</v>
      </c>
      <c r="D7141" s="57"/>
      <c r="E7141" s="57"/>
      <c r="F7141" s="279">
        <v>445600046</v>
      </c>
      <c r="G7141" s="286">
        <v>968464557</v>
      </c>
      <c r="H7141" s="278">
        <v>48059</v>
      </c>
      <c r="I7141" s="278"/>
      <c r="K7141" s="57"/>
      <c r="L7141" s="57"/>
      <c r="M7141" s="274"/>
      <c r="N7141" s="274"/>
      <c r="O7141" s="57"/>
    </row>
    <row r="7142" spans="1:15">
      <c r="A7142" s="57"/>
      <c r="B7142" s="278">
        <v>50146</v>
      </c>
      <c r="C7142" s="283">
        <f t="shared" si="110"/>
        <v>10415287579</v>
      </c>
      <c r="D7142" s="57"/>
      <c r="E7142" s="57"/>
      <c r="F7142" s="279">
        <v>876597467</v>
      </c>
      <c r="G7142" s="286">
        <v>968465016</v>
      </c>
      <c r="H7142" s="278">
        <v>48576</v>
      </c>
      <c r="I7142" s="278"/>
      <c r="K7142" s="57"/>
      <c r="L7142" s="57"/>
      <c r="M7142" s="274"/>
      <c r="N7142" s="274"/>
      <c r="O7142" s="57"/>
    </row>
    <row r="7143" spans="1:15">
      <c r="A7143" s="57"/>
      <c r="B7143" s="278">
        <v>50147</v>
      </c>
      <c r="C7143" s="283">
        <f t="shared" si="110"/>
        <v>10404036140</v>
      </c>
      <c r="D7143" s="57"/>
      <c r="E7143" s="57"/>
      <c r="F7143" s="279">
        <v>865346028</v>
      </c>
      <c r="G7143" s="286">
        <v>968570700</v>
      </c>
      <c r="H7143" s="278">
        <v>43242</v>
      </c>
      <c r="I7143" s="278"/>
      <c r="K7143" s="57"/>
      <c r="L7143" s="57"/>
      <c r="M7143" s="274"/>
      <c r="N7143" s="274"/>
      <c r="O7143" s="57"/>
    </row>
    <row r="7144" spans="1:15">
      <c r="A7144" s="57"/>
      <c r="B7144" s="278">
        <v>50148</v>
      </c>
      <c r="C7144" s="283">
        <f t="shared" si="110"/>
        <v>9730730946</v>
      </c>
      <c r="D7144" s="57"/>
      <c r="E7144" s="57"/>
      <c r="F7144" s="279">
        <v>192040834</v>
      </c>
      <c r="G7144" s="286">
        <v>968699420</v>
      </c>
      <c r="H7144" s="278">
        <v>50163</v>
      </c>
      <c r="I7144" s="278"/>
      <c r="K7144" s="57"/>
      <c r="L7144" s="57"/>
      <c r="M7144" s="274"/>
      <c r="N7144" s="274"/>
      <c r="O7144" s="57"/>
    </row>
    <row r="7145" spans="1:15">
      <c r="A7145" s="57"/>
      <c r="B7145" s="278">
        <v>50149</v>
      </c>
      <c r="C7145" s="283">
        <f t="shared" si="110"/>
        <v>9858271109</v>
      </c>
      <c r="D7145" s="57"/>
      <c r="E7145" s="57"/>
      <c r="F7145" s="279">
        <v>319580997</v>
      </c>
      <c r="G7145" s="286">
        <v>968890510</v>
      </c>
      <c r="H7145" s="278">
        <v>45225</v>
      </c>
      <c r="I7145" s="278"/>
      <c r="K7145" s="57"/>
      <c r="L7145" s="57"/>
      <c r="M7145" s="274"/>
      <c r="N7145" s="274"/>
      <c r="O7145" s="57"/>
    </row>
    <row r="7146" spans="1:15">
      <c r="A7146" s="57"/>
      <c r="B7146" s="278">
        <v>50150</v>
      </c>
      <c r="C7146" s="283">
        <f t="shared" si="110"/>
        <v>9916656036</v>
      </c>
      <c r="D7146" s="57"/>
      <c r="E7146" s="57"/>
      <c r="F7146" s="279">
        <v>377965924</v>
      </c>
      <c r="G7146" s="286">
        <v>968947238</v>
      </c>
      <c r="H7146" s="278">
        <v>43892</v>
      </c>
      <c r="I7146" s="278"/>
      <c r="K7146" s="57"/>
      <c r="L7146" s="57"/>
      <c r="M7146" s="274"/>
      <c r="N7146" s="274"/>
      <c r="O7146" s="57"/>
    </row>
    <row r="7147" spans="1:15">
      <c r="A7147" s="57"/>
      <c r="B7147" s="278">
        <v>50151</v>
      </c>
      <c r="C7147" s="283">
        <f t="shared" si="110"/>
        <v>9831187841</v>
      </c>
      <c r="D7147" s="57"/>
      <c r="E7147" s="57"/>
      <c r="F7147" s="279">
        <v>292497729</v>
      </c>
      <c r="G7147" s="286">
        <v>968993484</v>
      </c>
      <c r="H7147" s="278">
        <v>44587</v>
      </c>
      <c r="I7147" s="278"/>
      <c r="K7147" s="57"/>
      <c r="L7147" s="57"/>
      <c r="M7147" s="274"/>
      <c r="N7147" s="274"/>
      <c r="O7147" s="57"/>
    </row>
    <row r="7148" spans="1:15">
      <c r="A7148" s="57"/>
      <c r="B7148" s="278">
        <v>50152</v>
      </c>
      <c r="C7148" s="283">
        <f t="shared" si="110"/>
        <v>10179962988</v>
      </c>
      <c r="D7148" s="57"/>
      <c r="E7148" s="57"/>
      <c r="F7148" s="279">
        <v>641272876</v>
      </c>
      <c r="G7148" s="286">
        <v>969068028</v>
      </c>
      <c r="H7148" s="278">
        <v>47966</v>
      </c>
      <c r="I7148" s="278"/>
      <c r="K7148" s="57"/>
      <c r="L7148" s="57"/>
      <c r="M7148" s="274"/>
      <c r="N7148" s="274"/>
      <c r="O7148" s="57"/>
    </row>
    <row r="7149" spans="1:15">
      <c r="A7149" s="57"/>
      <c r="B7149" s="278">
        <v>50153</v>
      </c>
      <c r="C7149" s="283">
        <f t="shared" si="110"/>
        <v>9970736745</v>
      </c>
      <c r="D7149" s="57"/>
      <c r="E7149" s="57"/>
      <c r="F7149" s="279">
        <v>432046633</v>
      </c>
      <c r="G7149" s="286">
        <v>969274149</v>
      </c>
      <c r="H7149" s="278">
        <v>46803</v>
      </c>
      <c r="I7149" s="278"/>
      <c r="K7149" s="57"/>
      <c r="L7149" s="57"/>
      <c r="M7149" s="274"/>
      <c r="N7149" s="274"/>
      <c r="O7149" s="57"/>
    </row>
    <row r="7150" spans="1:15">
      <c r="A7150" s="57"/>
      <c r="B7150" s="278">
        <v>50154</v>
      </c>
      <c r="C7150" s="283">
        <f t="shared" si="110"/>
        <v>10444493916</v>
      </c>
      <c r="D7150" s="57"/>
      <c r="E7150" s="57"/>
      <c r="F7150" s="279">
        <v>905803804</v>
      </c>
      <c r="G7150" s="286">
        <v>969390833</v>
      </c>
      <c r="H7150" s="278">
        <v>48300</v>
      </c>
      <c r="I7150" s="278"/>
      <c r="K7150" s="57"/>
      <c r="L7150" s="57"/>
      <c r="M7150" s="274"/>
      <c r="N7150" s="274"/>
      <c r="O7150" s="57"/>
    </row>
    <row r="7151" spans="1:15">
      <c r="A7151" s="57"/>
      <c r="B7151" s="278">
        <v>50155</v>
      </c>
      <c r="C7151" s="283">
        <f t="shared" si="110"/>
        <v>9810828103</v>
      </c>
      <c r="D7151" s="57"/>
      <c r="E7151" s="57"/>
      <c r="F7151" s="279">
        <v>272137991</v>
      </c>
      <c r="G7151" s="286">
        <v>969502263</v>
      </c>
      <c r="H7151" s="278">
        <v>45243</v>
      </c>
      <c r="I7151" s="278"/>
      <c r="K7151" s="57"/>
      <c r="L7151" s="57"/>
      <c r="M7151" s="274"/>
      <c r="N7151" s="274"/>
      <c r="O7151" s="57"/>
    </row>
    <row r="7152" spans="1:15">
      <c r="A7152" s="57"/>
      <c r="B7152" s="278">
        <v>50156</v>
      </c>
      <c r="C7152" s="283">
        <f t="shared" si="110"/>
        <v>10425845433</v>
      </c>
      <c r="D7152" s="57"/>
      <c r="E7152" s="57"/>
      <c r="F7152" s="279">
        <v>887155321</v>
      </c>
      <c r="G7152" s="286">
        <v>969642285</v>
      </c>
      <c r="H7152" s="278">
        <v>44093</v>
      </c>
      <c r="I7152" s="278"/>
      <c r="K7152" s="57"/>
      <c r="L7152" s="57"/>
      <c r="M7152" s="274"/>
      <c r="N7152" s="274"/>
      <c r="O7152" s="57"/>
    </row>
    <row r="7153" spans="1:15">
      <c r="A7153" s="57"/>
      <c r="B7153" s="278">
        <v>50157</v>
      </c>
      <c r="C7153" s="283">
        <f t="shared" si="110"/>
        <v>10522421132</v>
      </c>
      <c r="D7153" s="57"/>
      <c r="E7153" s="57"/>
      <c r="F7153" s="279">
        <v>983731020</v>
      </c>
      <c r="G7153" s="286">
        <v>969830435</v>
      </c>
      <c r="H7153" s="278">
        <v>49771</v>
      </c>
      <c r="I7153" s="278"/>
      <c r="K7153" s="57"/>
      <c r="L7153" s="57"/>
      <c r="M7153" s="274"/>
      <c r="N7153" s="274"/>
      <c r="O7153" s="57"/>
    </row>
    <row r="7154" spans="1:15">
      <c r="A7154" s="57"/>
      <c r="B7154" s="278">
        <v>50158</v>
      </c>
      <c r="C7154" s="283">
        <f t="shared" si="110"/>
        <v>9966605382</v>
      </c>
      <c r="D7154" s="57"/>
      <c r="E7154" s="57"/>
      <c r="F7154" s="279">
        <v>427915270</v>
      </c>
      <c r="G7154" s="286">
        <v>970055360</v>
      </c>
      <c r="H7154" s="278">
        <v>44313</v>
      </c>
      <c r="I7154" s="278"/>
      <c r="K7154" s="57"/>
      <c r="L7154" s="57"/>
      <c r="M7154" s="274"/>
      <c r="N7154" s="274"/>
      <c r="O7154" s="57"/>
    </row>
    <row r="7155" spans="1:15">
      <c r="A7155" s="57"/>
      <c r="B7155" s="278">
        <v>50159</v>
      </c>
      <c r="C7155" s="283">
        <f t="shared" si="110"/>
        <v>9835321025</v>
      </c>
      <c r="D7155" s="57"/>
      <c r="E7155" s="57"/>
      <c r="F7155" s="279">
        <v>296630913</v>
      </c>
      <c r="G7155" s="286">
        <v>970439518</v>
      </c>
      <c r="H7155" s="278">
        <v>44092</v>
      </c>
      <c r="I7155" s="278"/>
      <c r="K7155" s="57"/>
      <c r="L7155" s="57"/>
      <c r="M7155" s="274"/>
      <c r="N7155" s="274"/>
      <c r="O7155" s="57"/>
    </row>
    <row r="7156" spans="1:15">
      <c r="A7156" s="57"/>
      <c r="B7156" s="278">
        <v>50160</v>
      </c>
      <c r="C7156" s="283">
        <f t="shared" si="110"/>
        <v>9641415853</v>
      </c>
      <c r="D7156" s="57"/>
      <c r="E7156" s="57"/>
      <c r="F7156" s="279">
        <v>102725741</v>
      </c>
      <c r="G7156" s="286">
        <v>970531414</v>
      </c>
      <c r="H7156" s="278">
        <v>48066</v>
      </c>
      <c r="I7156" s="278"/>
      <c r="K7156" s="57"/>
      <c r="L7156" s="57"/>
      <c r="M7156" s="274"/>
      <c r="N7156" s="274"/>
      <c r="O7156" s="57"/>
    </row>
    <row r="7157" spans="1:15">
      <c r="A7157" s="57"/>
      <c r="B7157" s="278">
        <v>50161</v>
      </c>
      <c r="C7157" s="283">
        <f t="shared" si="110"/>
        <v>9961999580</v>
      </c>
      <c r="D7157" s="57"/>
      <c r="E7157" s="57"/>
      <c r="F7157" s="279">
        <v>423309468</v>
      </c>
      <c r="G7157" s="286">
        <v>970674072</v>
      </c>
      <c r="H7157" s="278">
        <v>47672</v>
      </c>
      <c r="I7157" s="278"/>
      <c r="K7157" s="57"/>
      <c r="L7157" s="57"/>
      <c r="M7157" s="274"/>
      <c r="N7157" s="274"/>
      <c r="O7157" s="57"/>
    </row>
    <row r="7158" spans="1:15">
      <c r="A7158" s="57"/>
      <c r="B7158" s="278">
        <v>50162</v>
      </c>
      <c r="C7158" s="283">
        <f t="shared" si="110"/>
        <v>10167613381</v>
      </c>
      <c r="D7158" s="57"/>
      <c r="E7158" s="57"/>
      <c r="F7158" s="279">
        <v>628923269</v>
      </c>
      <c r="G7158" s="286">
        <v>970808339</v>
      </c>
      <c r="H7158" s="278">
        <v>45530</v>
      </c>
      <c r="I7158" s="278"/>
      <c r="K7158" s="57"/>
      <c r="L7158" s="57"/>
      <c r="M7158" s="274"/>
      <c r="N7158" s="274"/>
      <c r="O7158" s="57"/>
    </row>
    <row r="7159" spans="1:15">
      <c r="A7159" s="57"/>
      <c r="B7159" s="278">
        <v>50163</v>
      </c>
      <c r="C7159" s="283">
        <f t="shared" si="110"/>
        <v>10507389532</v>
      </c>
      <c r="D7159" s="57"/>
      <c r="E7159" s="57"/>
      <c r="F7159" s="279">
        <v>968699420</v>
      </c>
      <c r="G7159" s="286">
        <v>970989696</v>
      </c>
      <c r="H7159" s="278">
        <v>44043</v>
      </c>
      <c r="I7159" s="278"/>
      <c r="K7159" s="57"/>
      <c r="L7159" s="57"/>
      <c r="M7159" s="274"/>
      <c r="N7159" s="274"/>
      <c r="O7159" s="57"/>
    </row>
    <row r="7160" spans="1:15">
      <c r="A7160" s="57"/>
      <c r="B7160" s="278">
        <v>50164</v>
      </c>
      <c r="C7160" s="283">
        <f t="shared" si="110"/>
        <v>10446645046</v>
      </c>
      <c r="D7160" s="57"/>
      <c r="E7160" s="57"/>
      <c r="F7160" s="279">
        <v>907954934</v>
      </c>
      <c r="G7160" s="286">
        <v>970993349</v>
      </c>
      <c r="H7160" s="278">
        <v>48721</v>
      </c>
      <c r="I7160" s="278"/>
      <c r="K7160" s="57"/>
      <c r="L7160" s="57"/>
      <c r="M7160" s="274"/>
      <c r="N7160" s="274"/>
      <c r="O7160" s="57"/>
    </row>
    <row r="7161" spans="1:15">
      <c r="A7161" s="57"/>
      <c r="B7161" s="278">
        <v>50165</v>
      </c>
      <c r="C7161" s="283">
        <f t="shared" si="110"/>
        <v>9888931979</v>
      </c>
      <c r="D7161" s="57"/>
      <c r="E7161" s="57"/>
      <c r="F7161" s="279">
        <v>350241867</v>
      </c>
      <c r="G7161" s="286">
        <v>971231913</v>
      </c>
      <c r="H7161" s="278">
        <v>45209</v>
      </c>
      <c r="I7161" s="278"/>
      <c r="K7161" s="57"/>
      <c r="L7161" s="57"/>
      <c r="M7161" s="274"/>
      <c r="N7161" s="274"/>
      <c r="O7161" s="57"/>
    </row>
    <row r="7162" spans="1:15">
      <c r="A7162" s="57"/>
      <c r="B7162" s="278">
        <v>50166</v>
      </c>
      <c r="C7162" s="283">
        <f t="shared" si="110"/>
        <v>10304443067</v>
      </c>
      <c r="D7162" s="57"/>
      <c r="E7162" s="57"/>
      <c r="F7162" s="279">
        <v>765752955</v>
      </c>
      <c r="G7162" s="286">
        <v>971238180</v>
      </c>
      <c r="H7162" s="278">
        <v>48448</v>
      </c>
      <c r="I7162" s="278"/>
      <c r="K7162" s="57"/>
      <c r="L7162" s="57"/>
      <c r="M7162" s="274"/>
      <c r="N7162" s="274"/>
      <c r="O7162" s="57"/>
    </row>
    <row r="7163" spans="1:15">
      <c r="A7163" s="57"/>
      <c r="B7163" s="278">
        <v>50167</v>
      </c>
      <c r="C7163" s="283">
        <f t="shared" si="110"/>
        <v>10392503656</v>
      </c>
      <c r="D7163" s="57"/>
      <c r="E7163" s="57"/>
      <c r="F7163" s="279">
        <v>853813544</v>
      </c>
      <c r="G7163" s="286">
        <v>971454687</v>
      </c>
      <c r="H7163" s="278">
        <v>50129</v>
      </c>
      <c r="I7163" s="278"/>
      <c r="K7163" s="57"/>
      <c r="L7163" s="57"/>
      <c r="M7163" s="274"/>
      <c r="N7163" s="274"/>
      <c r="O7163" s="57"/>
    </row>
    <row r="7164" spans="1:15">
      <c r="A7164" s="57"/>
      <c r="B7164" s="278">
        <v>50168</v>
      </c>
      <c r="C7164" s="283">
        <f t="shared" si="110"/>
        <v>10150631695</v>
      </c>
      <c r="D7164" s="57"/>
      <c r="E7164" s="57"/>
      <c r="F7164" s="279">
        <v>611941583</v>
      </c>
      <c r="G7164" s="286">
        <v>971551335</v>
      </c>
      <c r="H7164" s="278">
        <v>47057</v>
      </c>
      <c r="I7164" s="278"/>
      <c r="K7164" s="57"/>
      <c r="L7164" s="57"/>
      <c r="M7164" s="274"/>
      <c r="N7164" s="274"/>
      <c r="O7164" s="57"/>
    </row>
    <row r="7165" spans="1:15">
      <c r="A7165" s="57"/>
      <c r="B7165" s="278">
        <v>50169</v>
      </c>
      <c r="C7165" s="283">
        <f t="shared" si="110"/>
        <v>9987438602</v>
      </c>
      <c r="D7165" s="57"/>
      <c r="E7165" s="57"/>
      <c r="F7165" s="279">
        <v>448748490</v>
      </c>
      <c r="G7165" s="286">
        <v>971575525</v>
      </c>
      <c r="H7165" s="278">
        <v>48535</v>
      </c>
      <c r="I7165" s="278"/>
      <c r="K7165" s="57"/>
      <c r="L7165" s="57"/>
      <c r="M7165" s="274"/>
      <c r="N7165" s="274"/>
      <c r="O7165" s="57"/>
    </row>
    <row r="7166" spans="1:15">
      <c r="A7166" s="57"/>
      <c r="B7166" s="278">
        <v>50170</v>
      </c>
      <c r="C7166" s="283">
        <f t="shared" si="110"/>
        <v>10144468131</v>
      </c>
      <c r="D7166" s="57"/>
      <c r="E7166" s="57"/>
      <c r="F7166" s="279">
        <v>605778019</v>
      </c>
      <c r="G7166" s="286">
        <v>971665701</v>
      </c>
      <c r="H7166" s="278">
        <v>43769</v>
      </c>
      <c r="I7166" s="278"/>
      <c r="K7166" s="57"/>
      <c r="L7166" s="57"/>
      <c r="M7166" s="274"/>
      <c r="N7166" s="274"/>
      <c r="O7166" s="57"/>
    </row>
    <row r="7167" spans="1:15">
      <c r="A7167" s="57"/>
      <c r="B7167" s="278">
        <v>50171</v>
      </c>
      <c r="C7167" s="283">
        <f t="shared" si="110"/>
        <v>10435085437</v>
      </c>
      <c r="D7167" s="57"/>
      <c r="E7167" s="57"/>
      <c r="F7167" s="279">
        <v>896395325</v>
      </c>
      <c r="G7167" s="286">
        <v>971956544</v>
      </c>
      <c r="H7167" s="278">
        <v>45105</v>
      </c>
      <c r="I7167" s="278"/>
      <c r="K7167" s="57"/>
      <c r="L7167" s="57"/>
      <c r="M7167" s="274"/>
      <c r="N7167" s="274"/>
      <c r="O7167" s="57"/>
    </row>
    <row r="7168" spans="1:15">
      <c r="A7168" s="57"/>
      <c r="B7168" s="278">
        <v>50172</v>
      </c>
      <c r="C7168" s="283">
        <f t="shared" si="110"/>
        <v>10005970708</v>
      </c>
      <c r="D7168" s="57"/>
      <c r="E7168" s="57"/>
      <c r="F7168" s="279">
        <v>467280596</v>
      </c>
      <c r="G7168" s="286">
        <v>972103681</v>
      </c>
      <c r="H7168" s="278">
        <v>45698</v>
      </c>
      <c r="I7168" s="278"/>
      <c r="K7168" s="57"/>
      <c r="L7168" s="57"/>
      <c r="M7168" s="274"/>
      <c r="N7168" s="274"/>
      <c r="O7168" s="57"/>
    </row>
    <row r="7169" spans="1:15">
      <c r="A7169" s="57"/>
      <c r="B7169" s="278">
        <v>50173</v>
      </c>
      <c r="C7169" s="283">
        <f t="shared" si="110"/>
        <v>10403662044</v>
      </c>
      <c r="D7169" s="57"/>
      <c r="E7169" s="57"/>
      <c r="F7169" s="279">
        <v>864971932</v>
      </c>
      <c r="G7169" s="286">
        <v>972159412</v>
      </c>
      <c r="H7169" s="278">
        <v>48031</v>
      </c>
      <c r="I7169" s="278"/>
      <c r="K7169" s="57"/>
      <c r="L7169" s="57"/>
      <c r="M7169" s="274"/>
      <c r="N7169" s="274"/>
      <c r="O7169" s="57"/>
    </row>
    <row r="7170" spans="1:15">
      <c r="A7170" s="57"/>
      <c r="B7170" s="278">
        <v>50174</v>
      </c>
      <c r="C7170" s="283">
        <f t="shared" si="110"/>
        <v>10263596180</v>
      </c>
      <c r="D7170" s="57"/>
      <c r="E7170" s="57"/>
      <c r="F7170" s="279">
        <v>724906068</v>
      </c>
      <c r="G7170" s="286">
        <v>972344384</v>
      </c>
      <c r="H7170" s="278">
        <v>46741</v>
      </c>
      <c r="I7170" s="278"/>
      <c r="K7170" s="57"/>
      <c r="L7170" s="57"/>
      <c r="M7170" s="274"/>
      <c r="N7170" s="274"/>
      <c r="O7170" s="57"/>
    </row>
    <row r="7171" spans="1:15">
      <c r="A7171" s="57"/>
      <c r="B7171" s="278">
        <v>50175</v>
      </c>
      <c r="C7171" s="283">
        <f t="shared" si="110"/>
        <v>10279408035</v>
      </c>
      <c r="D7171" s="57"/>
      <c r="E7171" s="57"/>
      <c r="F7171" s="279">
        <v>740717923</v>
      </c>
      <c r="G7171" s="286">
        <v>972434004</v>
      </c>
      <c r="H7171" s="278">
        <v>49598</v>
      </c>
      <c r="I7171" s="278"/>
      <c r="K7171" s="57"/>
      <c r="L7171" s="57"/>
      <c r="M7171" s="274"/>
      <c r="N7171" s="274"/>
      <c r="O7171" s="57"/>
    </row>
    <row r="7172" spans="1:15">
      <c r="A7172" s="57"/>
      <c r="B7172" s="278">
        <v>50176</v>
      </c>
      <c r="C7172" s="283">
        <f t="shared" si="110"/>
        <v>10307970376</v>
      </c>
      <c r="D7172" s="57"/>
      <c r="E7172" s="57"/>
      <c r="F7172" s="279">
        <v>769280264</v>
      </c>
      <c r="G7172" s="286">
        <v>972518757</v>
      </c>
      <c r="H7172" s="278">
        <v>45261</v>
      </c>
      <c r="I7172" s="278"/>
      <c r="K7172" s="57"/>
      <c r="L7172" s="57"/>
      <c r="M7172" s="274"/>
      <c r="N7172" s="274"/>
      <c r="O7172" s="57"/>
    </row>
    <row r="7173" spans="1:15">
      <c r="A7173" s="57"/>
      <c r="B7173" s="278">
        <v>50177</v>
      </c>
      <c r="C7173" s="283">
        <f t="shared" si="110"/>
        <v>9857403874</v>
      </c>
      <c r="D7173" s="57"/>
      <c r="E7173" s="57"/>
      <c r="F7173" s="279">
        <v>318713762</v>
      </c>
      <c r="G7173" s="286">
        <v>972546988</v>
      </c>
      <c r="H7173" s="278">
        <v>49484</v>
      </c>
      <c r="I7173" s="278"/>
      <c r="K7173" s="57"/>
      <c r="L7173" s="57"/>
      <c r="M7173" s="274"/>
      <c r="N7173" s="274"/>
      <c r="O7173" s="57"/>
    </row>
    <row r="7174" spans="1:15">
      <c r="A7174" s="57"/>
      <c r="B7174" s="278">
        <v>50178</v>
      </c>
      <c r="C7174" s="283">
        <f t="shared" si="110"/>
        <v>9894652380</v>
      </c>
      <c r="D7174" s="57"/>
      <c r="E7174" s="57"/>
      <c r="F7174" s="279">
        <v>355962268</v>
      </c>
      <c r="G7174" s="286">
        <v>972656961</v>
      </c>
      <c r="H7174" s="278">
        <v>44469</v>
      </c>
      <c r="I7174" s="278"/>
      <c r="K7174" s="57"/>
      <c r="L7174" s="57"/>
      <c r="M7174" s="274"/>
      <c r="N7174" s="274"/>
      <c r="O7174" s="57"/>
    </row>
    <row r="7175" spans="1:15">
      <c r="A7175" s="57"/>
      <c r="B7175" s="278">
        <v>50179</v>
      </c>
      <c r="C7175" s="283">
        <f t="shared" si="110"/>
        <v>9672154351</v>
      </c>
      <c r="D7175" s="57"/>
      <c r="E7175" s="57"/>
      <c r="F7175" s="279">
        <v>133464239</v>
      </c>
      <c r="G7175" s="286">
        <v>972727353</v>
      </c>
      <c r="H7175" s="278">
        <v>45896</v>
      </c>
      <c r="I7175" s="278"/>
      <c r="K7175" s="57"/>
      <c r="L7175" s="57"/>
      <c r="M7175" s="274"/>
      <c r="N7175" s="274"/>
      <c r="O7175" s="57"/>
    </row>
    <row r="7176" spans="1:15">
      <c r="A7176" s="57"/>
      <c r="B7176" s="278">
        <v>50180</v>
      </c>
      <c r="C7176" s="283">
        <f t="shared" si="110"/>
        <v>9715186287</v>
      </c>
      <c r="D7176" s="57"/>
      <c r="E7176" s="57"/>
      <c r="F7176" s="279">
        <v>176496175</v>
      </c>
      <c r="G7176" s="286">
        <v>973102302</v>
      </c>
      <c r="H7176" s="278">
        <v>49515</v>
      </c>
      <c r="I7176" s="278"/>
      <c r="K7176" s="57"/>
      <c r="L7176" s="57"/>
      <c r="M7176" s="274"/>
      <c r="N7176" s="274"/>
      <c r="O7176" s="57"/>
    </row>
    <row r="7177" spans="1:15">
      <c r="A7177" s="57"/>
      <c r="B7177" s="278">
        <v>50181</v>
      </c>
      <c r="C7177" s="283">
        <f t="shared" si="110"/>
        <v>10426096501</v>
      </c>
      <c r="D7177" s="57"/>
      <c r="E7177" s="57"/>
      <c r="F7177" s="279">
        <v>887406389</v>
      </c>
      <c r="G7177" s="286">
        <v>973147385</v>
      </c>
      <c r="H7177" s="278">
        <v>44263</v>
      </c>
      <c r="I7177" s="278"/>
      <c r="K7177" s="57"/>
      <c r="L7177" s="57"/>
      <c r="M7177" s="274"/>
      <c r="N7177" s="274"/>
      <c r="O7177" s="57"/>
    </row>
    <row r="7178" spans="1:15">
      <c r="A7178" s="57"/>
      <c r="B7178" s="278">
        <v>50182</v>
      </c>
      <c r="C7178" s="283">
        <f t="shared" si="110"/>
        <v>10382805869</v>
      </c>
      <c r="D7178" s="57"/>
      <c r="E7178" s="57"/>
      <c r="F7178" s="279">
        <v>844115757</v>
      </c>
      <c r="G7178" s="286">
        <v>973210350</v>
      </c>
      <c r="H7178" s="278">
        <v>43217</v>
      </c>
      <c r="I7178" s="278"/>
      <c r="K7178" s="57"/>
      <c r="L7178" s="57"/>
      <c r="M7178" s="274"/>
      <c r="N7178" s="274"/>
      <c r="O7178" s="57"/>
    </row>
    <row r="7179" spans="1:15">
      <c r="A7179" s="57"/>
      <c r="B7179" s="278">
        <v>50183</v>
      </c>
      <c r="C7179" s="283">
        <f t="shared" si="110"/>
        <v>10120312926</v>
      </c>
      <c r="D7179" s="57"/>
      <c r="E7179" s="57"/>
      <c r="F7179" s="279">
        <v>581622814</v>
      </c>
      <c r="G7179" s="286">
        <v>973278159</v>
      </c>
      <c r="H7179" s="278">
        <v>46691</v>
      </c>
      <c r="I7179" s="278"/>
      <c r="K7179" s="57"/>
      <c r="L7179" s="57"/>
      <c r="M7179" s="274"/>
      <c r="N7179" s="274"/>
      <c r="O7179" s="57"/>
    </row>
    <row r="7180" spans="1:15">
      <c r="A7180" s="57"/>
      <c r="B7180" s="278">
        <v>50184</v>
      </c>
      <c r="C7180" s="283">
        <f t="shared" si="110"/>
        <v>10385137934</v>
      </c>
      <c r="D7180" s="57"/>
      <c r="E7180" s="57"/>
      <c r="F7180" s="279">
        <v>846447822</v>
      </c>
      <c r="G7180" s="286">
        <v>973326088</v>
      </c>
      <c r="H7180" s="278">
        <v>48589</v>
      </c>
      <c r="I7180" s="278"/>
      <c r="K7180" s="57"/>
      <c r="L7180" s="57"/>
      <c r="M7180" s="274"/>
      <c r="N7180" s="274"/>
      <c r="O7180" s="57"/>
    </row>
    <row r="7181" spans="1:15">
      <c r="A7181" s="57"/>
      <c r="B7181" s="278">
        <v>50185</v>
      </c>
      <c r="C7181" s="283">
        <f t="shared" si="110"/>
        <v>9844977244</v>
      </c>
      <c r="D7181" s="57"/>
      <c r="E7181" s="57"/>
      <c r="F7181" s="279">
        <v>306287132</v>
      </c>
      <c r="G7181" s="286">
        <v>973459876</v>
      </c>
      <c r="H7181" s="278">
        <v>49526</v>
      </c>
      <c r="I7181" s="278"/>
      <c r="K7181" s="57"/>
      <c r="L7181" s="57"/>
      <c r="M7181" s="274"/>
      <c r="N7181" s="274"/>
      <c r="O7181" s="57"/>
    </row>
    <row r="7182" spans="1:15">
      <c r="A7182" s="57"/>
      <c r="B7182" s="278">
        <v>50186</v>
      </c>
      <c r="C7182" s="283">
        <f t="shared" si="110"/>
        <v>10387474867</v>
      </c>
      <c r="D7182" s="57"/>
      <c r="E7182" s="57"/>
      <c r="F7182" s="279">
        <v>848784755</v>
      </c>
      <c r="G7182" s="286">
        <v>973664994</v>
      </c>
      <c r="H7182" s="278">
        <v>45462</v>
      </c>
      <c r="I7182" s="278"/>
      <c r="K7182" s="57"/>
      <c r="L7182" s="57"/>
      <c r="M7182" s="274"/>
      <c r="N7182" s="274"/>
      <c r="O7182" s="57"/>
    </row>
    <row r="7183" spans="1:15">
      <c r="A7183" s="57"/>
      <c r="B7183" s="278">
        <v>50187</v>
      </c>
      <c r="C7183" s="283">
        <f t="shared" si="110"/>
        <v>10045830440</v>
      </c>
      <c r="D7183" s="57"/>
      <c r="E7183" s="57"/>
      <c r="F7183" s="279">
        <v>507140328</v>
      </c>
      <c r="G7183" s="286">
        <v>973803741</v>
      </c>
      <c r="H7183" s="278">
        <v>49058</v>
      </c>
      <c r="I7183" s="278"/>
      <c r="K7183" s="57"/>
      <c r="L7183" s="57"/>
      <c r="M7183" s="274"/>
      <c r="N7183" s="274"/>
      <c r="O7183" s="57"/>
    </row>
    <row r="7184" spans="1:15">
      <c r="A7184" s="57"/>
      <c r="B7184" s="278">
        <v>50188</v>
      </c>
      <c r="C7184" s="283">
        <f t="shared" si="110"/>
        <v>10524092681</v>
      </c>
      <c r="D7184" s="57"/>
      <c r="E7184" s="57"/>
      <c r="F7184" s="279">
        <v>985402569</v>
      </c>
      <c r="G7184" s="286">
        <v>973895988</v>
      </c>
      <c r="H7184" s="278">
        <v>47160</v>
      </c>
      <c r="I7184" s="278"/>
      <c r="K7184" s="57"/>
      <c r="L7184" s="57"/>
      <c r="M7184" s="274"/>
      <c r="N7184" s="274"/>
      <c r="O7184" s="57"/>
    </row>
    <row r="7185" spans="1:15">
      <c r="A7185" s="57"/>
      <c r="B7185" s="278">
        <v>50189</v>
      </c>
      <c r="C7185" s="283">
        <f t="shared" si="110"/>
        <v>9647841680</v>
      </c>
      <c r="D7185" s="57"/>
      <c r="E7185" s="57"/>
      <c r="F7185" s="279">
        <v>109151568</v>
      </c>
      <c r="G7185" s="286">
        <v>973918644</v>
      </c>
      <c r="H7185" s="278">
        <v>44284</v>
      </c>
      <c r="I7185" s="278"/>
      <c r="K7185" s="57"/>
      <c r="L7185" s="57"/>
      <c r="M7185" s="274"/>
      <c r="N7185" s="274"/>
      <c r="O7185" s="57"/>
    </row>
    <row r="7186" spans="1:15">
      <c r="A7186" s="57"/>
      <c r="B7186" s="278">
        <v>50190</v>
      </c>
      <c r="C7186" s="283">
        <f t="shared" si="110"/>
        <v>10078033822</v>
      </c>
      <c r="D7186" s="57"/>
      <c r="E7186" s="57"/>
      <c r="F7186" s="279">
        <v>539343710</v>
      </c>
      <c r="G7186" s="286">
        <v>973948332</v>
      </c>
      <c r="H7186" s="278">
        <v>48769</v>
      </c>
      <c r="I7186" s="278"/>
      <c r="K7186" s="57"/>
      <c r="L7186" s="57"/>
      <c r="M7186" s="274"/>
      <c r="N7186" s="274"/>
      <c r="O7186" s="57"/>
    </row>
    <row r="7187" spans="1:15">
      <c r="A7187" s="57"/>
      <c r="B7187" s="278">
        <v>50191</v>
      </c>
      <c r="C7187" s="283">
        <f t="shared" si="110"/>
        <v>9822230451</v>
      </c>
      <c r="D7187" s="57"/>
      <c r="E7187" s="57"/>
      <c r="F7187" s="279">
        <v>283540339</v>
      </c>
      <c r="G7187" s="286">
        <v>974023972</v>
      </c>
      <c r="H7187" s="278">
        <v>46841</v>
      </c>
      <c r="I7187" s="278"/>
      <c r="K7187" s="57"/>
      <c r="L7187" s="57"/>
      <c r="M7187" s="274"/>
      <c r="N7187" s="274"/>
      <c r="O7187" s="57"/>
    </row>
    <row r="7188" spans="1:15">
      <c r="A7188" s="57"/>
      <c r="B7188" s="278">
        <v>50192</v>
      </c>
      <c r="C7188" s="283">
        <f t="shared" si="110"/>
        <v>10526144466</v>
      </c>
      <c r="D7188" s="57"/>
      <c r="E7188" s="57"/>
      <c r="F7188" s="279">
        <v>987454354</v>
      </c>
      <c r="G7188" s="286">
        <v>974192624</v>
      </c>
      <c r="H7188" s="278">
        <v>43131</v>
      </c>
      <c r="I7188" s="278"/>
      <c r="K7188" s="57"/>
      <c r="L7188" s="57"/>
      <c r="M7188" s="274"/>
      <c r="N7188" s="274"/>
      <c r="O7188" s="57"/>
    </row>
    <row r="7189" spans="1:15">
      <c r="A7189" s="57"/>
      <c r="B7189" s="278">
        <v>50193</v>
      </c>
      <c r="C7189" s="283">
        <f t="shared" si="110"/>
        <v>10065926237</v>
      </c>
      <c r="D7189" s="57"/>
      <c r="E7189" s="57"/>
      <c r="F7189" s="279">
        <v>527236125</v>
      </c>
      <c r="G7189" s="286">
        <v>974247355</v>
      </c>
      <c r="H7189" s="278">
        <v>46959</v>
      </c>
      <c r="I7189" s="278"/>
      <c r="K7189" s="57"/>
      <c r="L7189" s="57"/>
      <c r="M7189" s="274"/>
      <c r="N7189" s="274"/>
      <c r="O7189" s="57"/>
    </row>
    <row r="7190" spans="1:15">
      <c r="A7190" s="57"/>
      <c r="B7190" s="278">
        <v>50194</v>
      </c>
      <c r="C7190" s="283">
        <f t="shared" si="110"/>
        <v>10342740186</v>
      </c>
      <c r="D7190" s="57"/>
      <c r="E7190" s="57"/>
      <c r="F7190" s="279">
        <v>804050074</v>
      </c>
      <c r="G7190" s="286">
        <v>974561925</v>
      </c>
      <c r="H7190" s="278">
        <v>44552</v>
      </c>
      <c r="I7190" s="278"/>
      <c r="K7190" s="57"/>
      <c r="L7190" s="57"/>
      <c r="M7190" s="274"/>
      <c r="N7190" s="274"/>
      <c r="O7190" s="57"/>
    </row>
    <row r="7191" spans="1:15">
      <c r="A7191" s="57"/>
      <c r="B7191" s="278">
        <v>50195</v>
      </c>
      <c r="C7191" s="283">
        <f t="shared" si="110"/>
        <v>10171034119</v>
      </c>
      <c r="D7191" s="57"/>
      <c r="E7191" s="57"/>
      <c r="F7191" s="279">
        <v>632344007</v>
      </c>
      <c r="G7191" s="286">
        <v>974659904</v>
      </c>
      <c r="H7191" s="278">
        <v>46618</v>
      </c>
      <c r="I7191" s="278"/>
      <c r="K7191" s="57"/>
      <c r="L7191" s="57"/>
      <c r="M7191" s="274"/>
      <c r="N7191" s="274"/>
      <c r="O7191" s="57"/>
    </row>
    <row r="7192" spans="1:15">
      <c r="A7192" s="57"/>
      <c r="B7192" s="278">
        <v>50196</v>
      </c>
      <c r="C7192" s="283">
        <f t="shared" si="110"/>
        <v>10453347522</v>
      </c>
      <c r="D7192" s="57"/>
      <c r="E7192" s="57"/>
      <c r="F7192" s="279">
        <v>914657410</v>
      </c>
      <c r="G7192" s="286">
        <v>974726235</v>
      </c>
      <c r="H7192" s="278">
        <v>44405</v>
      </c>
      <c r="I7192" s="278"/>
      <c r="K7192" s="57"/>
      <c r="L7192" s="57"/>
      <c r="M7192" s="274"/>
      <c r="N7192" s="274"/>
      <c r="O7192" s="57"/>
    </row>
    <row r="7193" spans="1:15">
      <c r="A7193" s="57"/>
      <c r="B7193" s="278">
        <v>50197</v>
      </c>
      <c r="C7193" s="283">
        <f t="shared" si="110"/>
        <v>10174373184</v>
      </c>
      <c r="D7193" s="57"/>
      <c r="E7193" s="57"/>
      <c r="F7193" s="279">
        <v>635683072</v>
      </c>
      <c r="G7193" s="286">
        <v>974752839</v>
      </c>
      <c r="H7193" s="278">
        <v>50276</v>
      </c>
      <c r="I7193" s="278"/>
      <c r="K7193" s="57"/>
      <c r="L7193" s="57"/>
      <c r="M7193" s="274"/>
      <c r="N7193" s="274"/>
      <c r="O7193" s="57"/>
    </row>
    <row r="7194" spans="1:15">
      <c r="A7194" s="57"/>
      <c r="B7194" s="278">
        <v>50198</v>
      </c>
      <c r="C7194" s="283">
        <f t="shared" si="110"/>
        <v>10342153741</v>
      </c>
      <c r="D7194" s="57"/>
      <c r="E7194" s="57"/>
      <c r="F7194" s="279">
        <v>803463629</v>
      </c>
      <c r="G7194" s="286">
        <v>974759315</v>
      </c>
      <c r="H7194" s="278">
        <v>43026</v>
      </c>
      <c r="I7194" s="278"/>
      <c r="K7194" s="57"/>
      <c r="L7194" s="57"/>
      <c r="M7194" s="274"/>
      <c r="N7194" s="274"/>
      <c r="O7194" s="57"/>
    </row>
    <row r="7195" spans="1:15">
      <c r="A7195" s="57"/>
      <c r="B7195" s="278">
        <v>50199</v>
      </c>
      <c r="C7195" s="283">
        <f t="shared" si="110"/>
        <v>10129509221</v>
      </c>
      <c r="D7195" s="57"/>
      <c r="E7195" s="57"/>
      <c r="F7195" s="279">
        <v>590819109</v>
      </c>
      <c r="G7195" s="286">
        <v>974919848</v>
      </c>
      <c r="H7195" s="278">
        <v>48225</v>
      </c>
      <c r="I7195" s="278"/>
      <c r="K7195" s="57"/>
      <c r="L7195" s="57"/>
      <c r="M7195" s="274"/>
      <c r="N7195" s="274"/>
      <c r="O7195" s="57"/>
    </row>
    <row r="7196" spans="1:15">
      <c r="A7196" s="57"/>
      <c r="B7196" s="278">
        <v>50200</v>
      </c>
      <c r="C7196" s="283">
        <f t="shared" si="110"/>
        <v>10120178641</v>
      </c>
      <c r="D7196" s="57"/>
      <c r="E7196" s="57"/>
      <c r="F7196" s="279">
        <v>581488529</v>
      </c>
      <c r="G7196" s="286">
        <v>974989990</v>
      </c>
      <c r="H7196" s="278">
        <v>45311</v>
      </c>
      <c r="I7196" s="278"/>
      <c r="K7196" s="57"/>
      <c r="L7196" s="57"/>
      <c r="M7196" s="274"/>
      <c r="N7196" s="274"/>
      <c r="O7196" s="57"/>
    </row>
    <row r="7197" spans="1:15">
      <c r="A7197" s="57"/>
      <c r="B7197" s="278">
        <v>50201</v>
      </c>
      <c r="C7197" s="283">
        <f t="shared" si="110"/>
        <v>10223745675</v>
      </c>
      <c r="D7197" s="57"/>
      <c r="E7197" s="57"/>
      <c r="F7197" s="279">
        <v>685055563</v>
      </c>
      <c r="G7197" s="286">
        <v>975219448</v>
      </c>
      <c r="H7197" s="278">
        <v>50128</v>
      </c>
      <c r="I7197" s="278"/>
      <c r="K7197" s="57"/>
      <c r="L7197" s="57"/>
      <c r="M7197" s="274"/>
      <c r="N7197" s="274"/>
      <c r="O7197" s="57"/>
    </row>
    <row r="7198" spans="1:15">
      <c r="A7198" s="57"/>
      <c r="B7198" s="278">
        <v>50202</v>
      </c>
      <c r="C7198" s="283">
        <f t="shared" si="110"/>
        <v>10023824410</v>
      </c>
      <c r="D7198" s="57"/>
      <c r="E7198" s="57"/>
      <c r="F7198" s="279">
        <v>485134298</v>
      </c>
      <c r="G7198" s="286">
        <v>975501787</v>
      </c>
      <c r="H7198" s="278">
        <v>49735</v>
      </c>
      <c r="I7198" s="278"/>
      <c r="K7198" s="57"/>
      <c r="L7198" s="57"/>
      <c r="M7198" s="274"/>
      <c r="N7198" s="274"/>
      <c r="O7198" s="57"/>
    </row>
    <row r="7199" spans="1:15">
      <c r="A7199" s="57"/>
      <c r="B7199" s="278">
        <v>50203</v>
      </c>
      <c r="C7199" s="283">
        <f t="shared" si="110"/>
        <v>10082944611</v>
      </c>
      <c r="D7199" s="57"/>
      <c r="E7199" s="57"/>
      <c r="F7199" s="279">
        <v>544254499</v>
      </c>
      <c r="G7199" s="286">
        <v>975513436</v>
      </c>
      <c r="H7199" s="278">
        <v>45143</v>
      </c>
      <c r="I7199" s="278"/>
      <c r="K7199" s="57"/>
      <c r="L7199" s="57"/>
      <c r="M7199" s="274"/>
      <c r="N7199" s="274"/>
      <c r="O7199" s="57"/>
    </row>
    <row r="7200" spans="1:15">
      <c r="A7200" s="57"/>
      <c r="B7200" s="278">
        <v>50204</v>
      </c>
      <c r="C7200" s="283">
        <f t="shared" ref="C7200:C7263" si="111">F7200+(F$88*28679+98765)+(G$88*6587+87654)+(E$88*9537+76543)+(J$88*5713+4528)</f>
        <v>9734466279</v>
      </c>
      <c r="D7200" s="57"/>
      <c r="E7200" s="57"/>
      <c r="F7200" s="279">
        <v>195776167</v>
      </c>
      <c r="G7200" s="286">
        <v>975606354</v>
      </c>
      <c r="H7200" s="278">
        <v>47721</v>
      </c>
      <c r="I7200" s="278"/>
      <c r="K7200" s="57"/>
      <c r="L7200" s="57"/>
      <c r="M7200" s="274"/>
      <c r="N7200" s="274"/>
      <c r="O7200" s="57"/>
    </row>
    <row r="7201" spans="1:15">
      <c r="A7201" s="57"/>
      <c r="B7201" s="278">
        <v>50205</v>
      </c>
      <c r="C7201" s="283">
        <f t="shared" si="111"/>
        <v>10460448676</v>
      </c>
      <c r="D7201" s="57"/>
      <c r="E7201" s="57"/>
      <c r="F7201" s="279">
        <v>921758564</v>
      </c>
      <c r="G7201" s="286">
        <v>975761519</v>
      </c>
      <c r="H7201" s="278">
        <v>44863</v>
      </c>
      <c r="I7201" s="278"/>
      <c r="K7201" s="57"/>
      <c r="L7201" s="57"/>
      <c r="M7201" s="274"/>
      <c r="N7201" s="274"/>
      <c r="O7201" s="57"/>
    </row>
    <row r="7202" spans="1:15">
      <c r="A7202" s="57"/>
      <c r="B7202" s="278">
        <v>50206</v>
      </c>
      <c r="C7202" s="283">
        <f t="shared" si="111"/>
        <v>9985127328</v>
      </c>
      <c r="D7202" s="57"/>
      <c r="E7202" s="57"/>
      <c r="F7202" s="279">
        <v>446437216</v>
      </c>
      <c r="G7202" s="286">
        <v>975794932</v>
      </c>
      <c r="H7202" s="278">
        <v>44084</v>
      </c>
      <c r="I7202" s="278"/>
      <c r="K7202" s="57"/>
      <c r="L7202" s="57"/>
      <c r="M7202" s="274"/>
      <c r="N7202" s="274"/>
      <c r="O7202" s="57"/>
    </row>
    <row r="7203" spans="1:15">
      <c r="A7203" s="57"/>
      <c r="B7203" s="278">
        <v>50207</v>
      </c>
      <c r="C7203" s="283">
        <f t="shared" si="111"/>
        <v>10262669550</v>
      </c>
      <c r="D7203" s="57"/>
      <c r="E7203" s="57"/>
      <c r="F7203" s="279">
        <v>723979438</v>
      </c>
      <c r="G7203" s="286">
        <v>975844636</v>
      </c>
      <c r="H7203" s="278">
        <v>49400</v>
      </c>
      <c r="I7203" s="278"/>
      <c r="K7203" s="57"/>
      <c r="L7203" s="57"/>
      <c r="M7203" s="274"/>
      <c r="N7203" s="274"/>
      <c r="O7203" s="57"/>
    </row>
    <row r="7204" spans="1:15">
      <c r="A7204" s="57"/>
      <c r="B7204" s="278">
        <v>50208</v>
      </c>
      <c r="C7204" s="283">
        <f t="shared" si="111"/>
        <v>9933604930</v>
      </c>
      <c r="D7204" s="57"/>
      <c r="E7204" s="57"/>
      <c r="F7204" s="279">
        <v>394914818</v>
      </c>
      <c r="G7204" s="286">
        <v>975867195</v>
      </c>
      <c r="H7204" s="278">
        <v>45493</v>
      </c>
      <c r="I7204" s="278"/>
      <c r="K7204" s="57"/>
      <c r="L7204" s="57"/>
      <c r="M7204" s="274"/>
      <c r="N7204" s="274"/>
      <c r="O7204" s="57"/>
    </row>
    <row r="7205" spans="1:15">
      <c r="A7205" s="57"/>
      <c r="B7205" s="278">
        <v>50209</v>
      </c>
      <c r="C7205" s="283">
        <f t="shared" si="111"/>
        <v>9707509830</v>
      </c>
      <c r="D7205" s="57"/>
      <c r="E7205" s="57"/>
      <c r="F7205" s="279">
        <v>168819718</v>
      </c>
      <c r="G7205" s="286">
        <v>976306859</v>
      </c>
      <c r="H7205" s="278">
        <v>48033</v>
      </c>
      <c r="I7205" s="278"/>
      <c r="K7205" s="57"/>
      <c r="L7205" s="57"/>
      <c r="M7205" s="274"/>
      <c r="N7205" s="274"/>
      <c r="O7205" s="57"/>
    </row>
    <row r="7206" spans="1:15">
      <c r="A7206" s="57"/>
      <c r="B7206" s="278">
        <v>50210</v>
      </c>
      <c r="C7206" s="283">
        <f t="shared" si="111"/>
        <v>10441945981</v>
      </c>
      <c r="D7206" s="57"/>
      <c r="E7206" s="57"/>
      <c r="F7206" s="279">
        <v>903255869</v>
      </c>
      <c r="G7206" s="286">
        <v>976527670</v>
      </c>
      <c r="H7206" s="278">
        <v>50397</v>
      </c>
      <c r="I7206" s="278"/>
      <c r="K7206" s="57"/>
      <c r="L7206" s="57"/>
      <c r="M7206" s="274"/>
      <c r="N7206" s="274"/>
      <c r="O7206" s="57"/>
    </row>
    <row r="7207" spans="1:15">
      <c r="A7207" s="57"/>
      <c r="B7207" s="278">
        <v>50211</v>
      </c>
      <c r="C7207" s="283">
        <f t="shared" si="111"/>
        <v>10364285109</v>
      </c>
      <c r="D7207" s="57"/>
      <c r="E7207" s="57"/>
      <c r="F7207" s="279">
        <v>825594997</v>
      </c>
      <c r="G7207" s="286">
        <v>976570744</v>
      </c>
      <c r="H7207" s="278">
        <v>47259</v>
      </c>
      <c r="I7207" s="278"/>
      <c r="K7207" s="57"/>
      <c r="L7207" s="57"/>
      <c r="M7207" s="274"/>
      <c r="N7207" s="274"/>
      <c r="O7207" s="57"/>
    </row>
    <row r="7208" spans="1:15">
      <c r="A7208" s="57"/>
      <c r="B7208" s="278">
        <v>50212</v>
      </c>
      <c r="C7208" s="283">
        <f t="shared" si="111"/>
        <v>10093350379</v>
      </c>
      <c r="D7208" s="57"/>
      <c r="E7208" s="57"/>
      <c r="F7208" s="279">
        <v>554660267</v>
      </c>
      <c r="G7208" s="286">
        <v>977244548</v>
      </c>
      <c r="H7208" s="278">
        <v>45511</v>
      </c>
      <c r="I7208" s="278"/>
      <c r="K7208" s="57"/>
      <c r="L7208" s="57"/>
      <c r="M7208" s="274"/>
      <c r="N7208" s="274"/>
      <c r="O7208" s="57"/>
    </row>
    <row r="7209" spans="1:15">
      <c r="A7209" s="57"/>
      <c r="B7209" s="278">
        <v>50213</v>
      </c>
      <c r="C7209" s="283">
        <f t="shared" si="111"/>
        <v>10276913201</v>
      </c>
      <c r="D7209" s="57"/>
      <c r="E7209" s="57"/>
      <c r="F7209" s="279">
        <v>738223089</v>
      </c>
      <c r="G7209" s="286">
        <v>977383243</v>
      </c>
      <c r="H7209" s="278">
        <v>45286</v>
      </c>
      <c r="I7209" s="278"/>
      <c r="K7209" s="57"/>
      <c r="L7209" s="57"/>
      <c r="M7209" s="274"/>
      <c r="N7209" s="274"/>
      <c r="O7209" s="57"/>
    </row>
    <row r="7210" spans="1:15">
      <c r="A7210" s="57"/>
      <c r="B7210" s="278">
        <v>50214</v>
      </c>
      <c r="C7210" s="283">
        <f t="shared" si="111"/>
        <v>10412802993</v>
      </c>
      <c r="D7210" s="57"/>
      <c r="E7210" s="57"/>
      <c r="F7210" s="279">
        <v>874112881</v>
      </c>
      <c r="G7210" s="286">
        <v>977410834</v>
      </c>
      <c r="H7210" s="278">
        <v>43088</v>
      </c>
      <c r="I7210" s="278"/>
      <c r="K7210" s="57"/>
      <c r="L7210" s="57"/>
      <c r="M7210" s="274"/>
      <c r="N7210" s="274"/>
      <c r="O7210" s="57"/>
    </row>
    <row r="7211" spans="1:15">
      <c r="A7211" s="57"/>
      <c r="B7211" s="278">
        <v>50215</v>
      </c>
      <c r="C7211" s="283">
        <f t="shared" si="111"/>
        <v>9647402550</v>
      </c>
      <c r="D7211" s="57"/>
      <c r="E7211" s="57"/>
      <c r="F7211" s="279">
        <v>108712438</v>
      </c>
      <c r="G7211" s="286">
        <v>977493881</v>
      </c>
      <c r="H7211" s="278">
        <v>49802</v>
      </c>
      <c r="I7211" s="278"/>
      <c r="K7211" s="57"/>
      <c r="L7211" s="57"/>
      <c r="M7211" s="274"/>
      <c r="N7211" s="274"/>
      <c r="O7211" s="57"/>
    </row>
    <row r="7212" spans="1:15">
      <c r="A7212" s="57"/>
      <c r="B7212" s="278">
        <v>50216</v>
      </c>
      <c r="C7212" s="283">
        <f t="shared" si="111"/>
        <v>10015910159</v>
      </c>
      <c r="D7212" s="57"/>
      <c r="E7212" s="57"/>
      <c r="F7212" s="279">
        <v>477220047</v>
      </c>
      <c r="G7212" s="286">
        <v>977745477</v>
      </c>
      <c r="H7212" s="278">
        <v>47614</v>
      </c>
      <c r="I7212" s="278"/>
      <c r="K7212" s="57"/>
      <c r="L7212" s="57"/>
      <c r="M7212" s="274"/>
      <c r="N7212" s="274"/>
      <c r="O7212" s="57"/>
    </row>
    <row r="7213" spans="1:15">
      <c r="A7213" s="57"/>
      <c r="B7213" s="278">
        <v>50217</v>
      </c>
      <c r="C7213" s="283">
        <f t="shared" si="111"/>
        <v>10029005769</v>
      </c>
      <c r="D7213" s="57"/>
      <c r="E7213" s="57"/>
      <c r="F7213" s="279">
        <v>490315657</v>
      </c>
      <c r="G7213" s="286">
        <v>977801703</v>
      </c>
      <c r="H7213" s="278">
        <v>48406</v>
      </c>
      <c r="I7213" s="278"/>
      <c r="K7213" s="57"/>
      <c r="L7213" s="57"/>
      <c r="M7213" s="274"/>
      <c r="N7213" s="274"/>
      <c r="O7213" s="57"/>
    </row>
    <row r="7214" spans="1:15">
      <c r="A7214" s="57"/>
      <c r="B7214" s="278">
        <v>50218</v>
      </c>
      <c r="C7214" s="283">
        <f t="shared" si="111"/>
        <v>9651513514</v>
      </c>
      <c r="D7214" s="57"/>
      <c r="E7214" s="57"/>
      <c r="F7214" s="279">
        <v>112823402</v>
      </c>
      <c r="G7214" s="286">
        <v>977945827</v>
      </c>
      <c r="H7214" s="278">
        <v>49051</v>
      </c>
      <c r="I7214" s="278"/>
      <c r="K7214" s="57"/>
      <c r="L7214" s="57"/>
      <c r="M7214" s="274"/>
      <c r="N7214" s="274"/>
      <c r="O7214" s="57"/>
    </row>
    <row r="7215" spans="1:15">
      <c r="A7215" s="57"/>
      <c r="B7215" s="278">
        <v>50219</v>
      </c>
      <c r="C7215" s="283">
        <f t="shared" si="111"/>
        <v>9722075792</v>
      </c>
      <c r="D7215" s="57"/>
      <c r="E7215" s="57"/>
      <c r="F7215" s="279">
        <v>183385680</v>
      </c>
      <c r="G7215" s="286">
        <v>977986426</v>
      </c>
      <c r="H7215" s="278">
        <v>43514</v>
      </c>
      <c r="I7215" s="278"/>
      <c r="K7215" s="57"/>
      <c r="L7215" s="57"/>
      <c r="M7215" s="274"/>
      <c r="N7215" s="274"/>
      <c r="O7215" s="57"/>
    </row>
    <row r="7216" spans="1:15">
      <c r="A7216" s="57"/>
      <c r="B7216" s="278">
        <v>50220</v>
      </c>
      <c r="C7216" s="283">
        <f t="shared" si="111"/>
        <v>9838613026</v>
      </c>
      <c r="D7216" s="57"/>
      <c r="E7216" s="57"/>
      <c r="F7216" s="279">
        <v>299922914</v>
      </c>
      <c r="G7216" s="286">
        <v>978111461</v>
      </c>
      <c r="H7216" s="278">
        <v>46062</v>
      </c>
      <c r="I7216" s="278"/>
      <c r="K7216" s="57"/>
      <c r="L7216" s="57"/>
      <c r="M7216" s="274"/>
      <c r="N7216" s="274"/>
      <c r="O7216" s="57"/>
    </row>
    <row r="7217" spans="1:15">
      <c r="A7217" s="57"/>
      <c r="B7217" s="278">
        <v>50221</v>
      </c>
      <c r="C7217" s="283">
        <f t="shared" si="111"/>
        <v>9765280494</v>
      </c>
      <c r="D7217" s="57"/>
      <c r="E7217" s="57"/>
      <c r="F7217" s="279">
        <v>226590382</v>
      </c>
      <c r="G7217" s="286">
        <v>978183172</v>
      </c>
      <c r="H7217" s="278">
        <v>45427</v>
      </c>
      <c r="I7217" s="278"/>
      <c r="K7217" s="57"/>
      <c r="L7217" s="57"/>
      <c r="M7217" s="274"/>
      <c r="N7217" s="274"/>
      <c r="O7217" s="57"/>
    </row>
    <row r="7218" spans="1:15">
      <c r="A7218" s="57"/>
      <c r="B7218" s="278">
        <v>50222</v>
      </c>
      <c r="C7218" s="283">
        <f t="shared" si="111"/>
        <v>10496431620</v>
      </c>
      <c r="D7218" s="57"/>
      <c r="E7218" s="57"/>
      <c r="F7218" s="279">
        <v>957741508</v>
      </c>
      <c r="G7218" s="286">
        <v>978255874</v>
      </c>
      <c r="H7218" s="278">
        <v>44828</v>
      </c>
      <c r="I7218" s="278"/>
      <c r="K7218" s="57"/>
      <c r="L7218" s="57"/>
      <c r="M7218" s="274"/>
      <c r="N7218" s="274"/>
      <c r="O7218" s="57"/>
    </row>
    <row r="7219" spans="1:15">
      <c r="A7219" s="57"/>
      <c r="B7219" s="278">
        <v>50223</v>
      </c>
      <c r="C7219" s="283">
        <f t="shared" si="111"/>
        <v>10326755958</v>
      </c>
      <c r="D7219" s="57"/>
      <c r="E7219" s="57"/>
      <c r="F7219" s="279">
        <v>788065846</v>
      </c>
      <c r="G7219" s="286">
        <v>978581004</v>
      </c>
      <c r="H7219" s="278">
        <v>46161</v>
      </c>
      <c r="I7219" s="278"/>
      <c r="K7219" s="57"/>
      <c r="L7219" s="57"/>
      <c r="M7219" s="274"/>
      <c r="N7219" s="274"/>
      <c r="O7219" s="57"/>
    </row>
    <row r="7220" spans="1:15">
      <c r="A7220" s="57"/>
      <c r="B7220" s="278">
        <v>50224</v>
      </c>
      <c r="C7220" s="283">
        <f t="shared" si="111"/>
        <v>10328583050</v>
      </c>
      <c r="D7220" s="57"/>
      <c r="E7220" s="57"/>
      <c r="F7220" s="279">
        <v>789892938</v>
      </c>
      <c r="G7220" s="286">
        <v>978610015</v>
      </c>
      <c r="H7220" s="278">
        <v>49822</v>
      </c>
      <c r="I7220" s="278"/>
      <c r="K7220" s="57"/>
      <c r="L7220" s="57"/>
      <c r="M7220" s="274"/>
      <c r="N7220" s="274"/>
      <c r="O7220" s="57"/>
    </row>
    <row r="7221" spans="1:15">
      <c r="A7221" s="57"/>
      <c r="B7221" s="278">
        <v>50225</v>
      </c>
      <c r="C7221" s="283">
        <f t="shared" si="111"/>
        <v>9914837111</v>
      </c>
      <c r="D7221" s="57"/>
      <c r="E7221" s="57"/>
      <c r="F7221" s="279">
        <v>376146999</v>
      </c>
      <c r="G7221" s="286">
        <v>978737858</v>
      </c>
      <c r="H7221" s="278">
        <v>46549</v>
      </c>
      <c r="I7221" s="278"/>
      <c r="K7221" s="57"/>
      <c r="L7221" s="57"/>
      <c r="M7221" s="274"/>
      <c r="N7221" s="274"/>
      <c r="O7221" s="57"/>
    </row>
    <row r="7222" spans="1:15">
      <c r="A7222" s="57"/>
      <c r="B7222" s="278">
        <v>50226</v>
      </c>
      <c r="C7222" s="283">
        <f t="shared" si="111"/>
        <v>10381294796</v>
      </c>
      <c r="D7222" s="57"/>
      <c r="E7222" s="57"/>
      <c r="F7222" s="279">
        <v>842604684</v>
      </c>
      <c r="G7222" s="286">
        <v>978796976</v>
      </c>
      <c r="H7222" s="278">
        <v>43910</v>
      </c>
      <c r="I7222" s="278"/>
      <c r="K7222" s="57"/>
      <c r="L7222" s="57"/>
      <c r="M7222" s="274"/>
      <c r="N7222" s="274"/>
      <c r="O7222" s="57"/>
    </row>
    <row r="7223" spans="1:15">
      <c r="A7223" s="57"/>
      <c r="B7223" s="278">
        <v>50227</v>
      </c>
      <c r="C7223" s="283">
        <f t="shared" si="111"/>
        <v>9967975189</v>
      </c>
      <c r="D7223" s="57"/>
      <c r="E7223" s="57"/>
      <c r="F7223" s="279">
        <v>429285077</v>
      </c>
      <c r="G7223" s="286">
        <v>979155943</v>
      </c>
      <c r="H7223" s="278">
        <v>49154</v>
      </c>
      <c r="I7223" s="278"/>
      <c r="K7223" s="57"/>
      <c r="L7223" s="57"/>
      <c r="M7223" s="274"/>
      <c r="N7223" s="274"/>
      <c r="O7223" s="57"/>
    </row>
    <row r="7224" spans="1:15">
      <c r="A7224" s="57"/>
      <c r="B7224" s="278">
        <v>50228</v>
      </c>
      <c r="C7224" s="283">
        <f t="shared" si="111"/>
        <v>9868352127</v>
      </c>
      <c r="D7224" s="57"/>
      <c r="E7224" s="57"/>
      <c r="F7224" s="279">
        <v>329662015</v>
      </c>
      <c r="G7224" s="286">
        <v>979168967</v>
      </c>
      <c r="H7224" s="278">
        <v>45537</v>
      </c>
      <c r="I7224" s="278"/>
      <c r="K7224" s="57"/>
      <c r="L7224" s="57"/>
      <c r="M7224" s="274"/>
      <c r="N7224" s="274"/>
      <c r="O7224" s="57"/>
    </row>
    <row r="7225" spans="1:15">
      <c r="A7225" s="57"/>
      <c r="B7225" s="278">
        <v>50229</v>
      </c>
      <c r="C7225" s="283">
        <f t="shared" si="111"/>
        <v>10130020564</v>
      </c>
      <c r="D7225" s="57"/>
      <c r="E7225" s="57"/>
      <c r="F7225" s="279">
        <v>591330452</v>
      </c>
      <c r="G7225" s="286">
        <v>979355994</v>
      </c>
      <c r="H7225" s="278">
        <v>44091</v>
      </c>
      <c r="I7225" s="278"/>
      <c r="K7225" s="57"/>
      <c r="L7225" s="57"/>
      <c r="M7225" s="274"/>
      <c r="N7225" s="274"/>
      <c r="O7225" s="57"/>
    </row>
    <row r="7226" spans="1:15">
      <c r="A7226" s="57"/>
      <c r="B7226" s="278">
        <v>50230</v>
      </c>
      <c r="C7226" s="283">
        <f t="shared" si="111"/>
        <v>9661026622</v>
      </c>
      <c r="D7226" s="57"/>
      <c r="E7226" s="57"/>
      <c r="F7226" s="279">
        <v>122336510</v>
      </c>
      <c r="G7226" s="286">
        <v>979398967</v>
      </c>
      <c r="H7226" s="278">
        <v>45924</v>
      </c>
      <c r="I7226" s="278"/>
      <c r="K7226" s="57"/>
      <c r="L7226" s="57"/>
      <c r="M7226" s="274"/>
      <c r="N7226" s="274"/>
      <c r="O7226" s="57"/>
    </row>
    <row r="7227" spans="1:15">
      <c r="A7227" s="57"/>
      <c r="B7227" s="278">
        <v>50231</v>
      </c>
      <c r="C7227" s="283">
        <f t="shared" si="111"/>
        <v>9857672838</v>
      </c>
      <c r="D7227" s="57"/>
      <c r="E7227" s="57"/>
      <c r="F7227" s="279">
        <v>318982726</v>
      </c>
      <c r="G7227" s="286">
        <v>979444882</v>
      </c>
      <c r="H7227" s="278">
        <v>45851</v>
      </c>
      <c r="I7227" s="278"/>
      <c r="K7227" s="57"/>
      <c r="L7227" s="57"/>
      <c r="M7227" s="274"/>
      <c r="N7227" s="274"/>
      <c r="O7227" s="57"/>
    </row>
    <row r="7228" spans="1:15">
      <c r="A7228" s="57"/>
      <c r="B7228" s="278">
        <v>50232</v>
      </c>
      <c r="C7228" s="283">
        <f t="shared" si="111"/>
        <v>10449031770</v>
      </c>
      <c r="D7228" s="57"/>
      <c r="E7228" s="57"/>
      <c r="F7228" s="279">
        <v>910341658</v>
      </c>
      <c r="G7228" s="286">
        <v>979619144</v>
      </c>
      <c r="H7228" s="278">
        <v>46753</v>
      </c>
      <c r="I7228" s="278"/>
      <c r="K7228" s="57"/>
      <c r="L7228" s="57"/>
      <c r="M7228" s="274"/>
      <c r="N7228" s="274"/>
      <c r="O7228" s="57"/>
    </row>
    <row r="7229" spans="1:15">
      <c r="A7229" s="57"/>
      <c r="B7229" s="278">
        <v>50233</v>
      </c>
      <c r="C7229" s="283">
        <f t="shared" si="111"/>
        <v>10358036401</v>
      </c>
      <c r="D7229" s="57"/>
      <c r="E7229" s="57"/>
      <c r="F7229" s="279">
        <v>819346289</v>
      </c>
      <c r="G7229" s="286">
        <v>979710517</v>
      </c>
      <c r="H7229" s="278">
        <v>47535</v>
      </c>
      <c r="I7229" s="278"/>
      <c r="K7229" s="57"/>
      <c r="L7229" s="57"/>
      <c r="M7229" s="274"/>
      <c r="N7229" s="274"/>
      <c r="O7229" s="57"/>
    </row>
    <row r="7230" spans="1:15">
      <c r="A7230" s="57"/>
      <c r="B7230" s="278">
        <v>50234</v>
      </c>
      <c r="C7230" s="283">
        <f t="shared" si="111"/>
        <v>10012944970</v>
      </c>
      <c r="D7230" s="57"/>
      <c r="E7230" s="57"/>
      <c r="F7230" s="279">
        <v>474254858</v>
      </c>
      <c r="G7230" s="286">
        <v>979718896</v>
      </c>
      <c r="H7230" s="278">
        <v>45738</v>
      </c>
      <c r="I7230" s="278"/>
      <c r="K7230" s="57"/>
      <c r="L7230" s="57"/>
      <c r="M7230" s="274"/>
      <c r="N7230" s="274"/>
      <c r="O7230" s="57"/>
    </row>
    <row r="7231" spans="1:15">
      <c r="A7231" s="57"/>
      <c r="B7231" s="278">
        <v>50235</v>
      </c>
      <c r="C7231" s="283">
        <f t="shared" si="111"/>
        <v>10401141791</v>
      </c>
      <c r="D7231" s="57"/>
      <c r="E7231" s="57"/>
      <c r="F7231" s="279">
        <v>862451679</v>
      </c>
      <c r="G7231" s="286">
        <v>979841532</v>
      </c>
      <c r="H7231" s="278">
        <v>47545</v>
      </c>
      <c r="I7231" s="278"/>
      <c r="K7231" s="57"/>
      <c r="L7231" s="57"/>
      <c r="M7231" s="274"/>
      <c r="N7231" s="274"/>
      <c r="O7231" s="57"/>
    </row>
    <row r="7232" spans="1:15">
      <c r="A7232" s="57"/>
      <c r="B7232" s="278">
        <v>50236</v>
      </c>
      <c r="C7232" s="283">
        <f t="shared" si="111"/>
        <v>9978492702</v>
      </c>
      <c r="D7232" s="57"/>
      <c r="E7232" s="57"/>
      <c r="F7232" s="279">
        <v>439802590</v>
      </c>
      <c r="G7232" s="286">
        <v>979879578</v>
      </c>
      <c r="H7232" s="278">
        <v>45455</v>
      </c>
      <c r="I7232" s="278"/>
      <c r="K7232" s="57"/>
      <c r="L7232" s="57"/>
      <c r="M7232" s="274"/>
      <c r="N7232" s="274"/>
      <c r="O7232" s="57"/>
    </row>
    <row r="7233" spans="1:15">
      <c r="A7233" s="57"/>
      <c r="B7233" s="278">
        <v>50237</v>
      </c>
      <c r="C7233" s="283">
        <f t="shared" si="111"/>
        <v>9834872601</v>
      </c>
      <c r="D7233" s="57"/>
      <c r="E7233" s="57"/>
      <c r="F7233" s="279">
        <v>296182489</v>
      </c>
      <c r="G7233" s="286">
        <v>979902756</v>
      </c>
      <c r="H7233" s="278">
        <v>44529</v>
      </c>
      <c r="I7233" s="278"/>
      <c r="K7233" s="57"/>
      <c r="L7233" s="57"/>
      <c r="M7233" s="274"/>
      <c r="N7233" s="274"/>
      <c r="O7233" s="57"/>
    </row>
    <row r="7234" spans="1:15">
      <c r="A7234" s="57"/>
      <c r="B7234" s="278">
        <v>50238</v>
      </c>
      <c r="C7234" s="283">
        <f t="shared" si="111"/>
        <v>9870329851</v>
      </c>
      <c r="D7234" s="57"/>
      <c r="E7234" s="57"/>
      <c r="F7234" s="279">
        <v>331639739</v>
      </c>
      <c r="G7234" s="286">
        <v>979975361</v>
      </c>
      <c r="H7234" s="278">
        <v>50035</v>
      </c>
      <c r="I7234" s="278"/>
      <c r="K7234" s="57"/>
      <c r="L7234" s="57"/>
      <c r="M7234" s="274"/>
      <c r="N7234" s="274"/>
      <c r="O7234" s="57"/>
    </row>
    <row r="7235" spans="1:15">
      <c r="A7235" s="57"/>
      <c r="B7235" s="278">
        <v>50239</v>
      </c>
      <c r="C7235" s="283">
        <f t="shared" si="111"/>
        <v>10400341643</v>
      </c>
      <c r="D7235" s="57"/>
      <c r="E7235" s="57"/>
      <c r="F7235" s="279">
        <v>861651531</v>
      </c>
      <c r="G7235" s="286">
        <v>979995836</v>
      </c>
      <c r="H7235" s="278">
        <v>49570</v>
      </c>
      <c r="I7235" s="278"/>
      <c r="K7235" s="57"/>
      <c r="L7235" s="57"/>
      <c r="M7235" s="274"/>
      <c r="N7235" s="274"/>
      <c r="O7235" s="57"/>
    </row>
    <row r="7236" spans="1:15">
      <c r="A7236" s="57"/>
      <c r="B7236" s="278">
        <v>50240</v>
      </c>
      <c r="C7236" s="283">
        <f t="shared" si="111"/>
        <v>10532896782</v>
      </c>
      <c r="D7236" s="57"/>
      <c r="E7236" s="57"/>
      <c r="F7236" s="279">
        <v>994206670</v>
      </c>
      <c r="G7236" s="286">
        <v>980007968</v>
      </c>
      <c r="H7236" s="278">
        <v>45617</v>
      </c>
      <c r="I7236" s="278"/>
      <c r="K7236" s="57"/>
      <c r="L7236" s="57"/>
      <c r="M7236" s="274"/>
      <c r="N7236" s="274"/>
      <c r="O7236" s="57"/>
    </row>
    <row r="7237" spans="1:15">
      <c r="A7237" s="57"/>
      <c r="B7237" s="278">
        <v>50241</v>
      </c>
      <c r="C7237" s="283">
        <f t="shared" si="111"/>
        <v>9684170191</v>
      </c>
      <c r="D7237" s="57"/>
      <c r="E7237" s="57"/>
      <c r="F7237" s="279">
        <v>145480079</v>
      </c>
      <c r="G7237" s="286">
        <v>980052755</v>
      </c>
      <c r="H7237" s="278">
        <v>43972</v>
      </c>
      <c r="I7237" s="278"/>
      <c r="K7237" s="57"/>
      <c r="L7237" s="57"/>
      <c r="M7237" s="274"/>
      <c r="N7237" s="274"/>
      <c r="O7237" s="57"/>
    </row>
    <row r="7238" spans="1:15">
      <c r="A7238" s="57"/>
      <c r="B7238" s="278">
        <v>50242</v>
      </c>
      <c r="C7238" s="283">
        <f t="shared" si="111"/>
        <v>10476442540</v>
      </c>
      <c r="D7238" s="57"/>
      <c r="E7238" s="57"/>
      <c r="F7238" s="279">
        <v>937752428</v>
      </c>
      <c r="G7238" s="286">
        <v>980243373</v>
      </c>
      <c r="H7238" s="278">
        <v>44219</v>
      </c>
      <c r="I7238" s="278"/>
      <c r="K7238" s="57"/>
      <c r="L7238" s="57"/>
      <c r="M7238" s="274"/>
      <c r="N7238" s="274"/>
      <c r="O7238" s="57"/>
    </row>
    <row r="7239" spans="1:15">
      <c r="A7239" s="57"/>
      <c r="B7239" s="278">
        <v>50243</v>
      </c>
      <c r="C7239" s="283">
        <f t="shared" si="111"/>
        <v>10176927461</v>
      </c>
      <c r="D7239" s="57"/>
      <c r="E7239" s="57"/>
      <c r="F7239" s="279">
        <v>638237349</v>
      </c>
      <c r="G7239" s="286">
        <v>980280904</v>
      </c>
      <c r="H7239" s="278">
        <v>49831</v>
      </c>
      <c r="I7239" s="278"/>
      <c r="K7239" s="57"/>
      <c r="L7239" s="57"/>
      <c r="M7239" s="274"/>
      <c r="N7239" s="274"/>
      <c r="O7239" s="57"/>
    </row>
    <row r="7240" spans="1:15">
      <c r="A7240" s="57"/>
      <c r="B7240" s="278">
        <v>50244</v>
      </c>
      <c r="C7240" s="283">
        <f t="shared" si="111"/>
        <v>10087990726</v>
      </c>
      <c r="D7240" s="57"/>
      <c r="E7240" s="57"/>
      <c r="F7240" s="279">
        <v>549300614</v>
      </c>
      <c r="G7240" s="286">
        <v>980388277</v>
      </c>
      <c r="H7240" s="278">
        <v>49253</v>
      </c>
      <c r="I7240" s="278"/>
      <c r="K7240" s="57"/>
      <c r="L7240" s="57"/>
      <c r="M7240" s="274"/>
      <c r="N7240" s="274"/>
      <c r="O7240" s="57"/>
    </row>
    <row r="7241" spans="1:15">
      <c r="A7241" s="57"/>
      <c r="B7241" s="278">
        <v>50245</v>
      </c>
      <c r="C7241" s="283">
        <f t="shared" si="111"/>
        <v>10503727723</v>
      </c>
      <c r="D7241" s="57"/>
      <c r="E7241" s="57"/>
      <c r="F7241" s="279">
        <v>965037611</v>
      </c>
      <c r="G7241" s="286">
        <v>980393802</v>
      </c>
      <c r="H7241" s="278">
        <v>50094</v>
      </c>
      <c r="I7241" s="278"/>
      <c r="K7241" s="57"/>
      <c r="L7241" s="57"/>
      <c r="M7241" s="274"/>
      <c r="N7241" s="274"/>
      <c r="O7241" s="57"/>
    </row>
    <row r="7242" spans="1:15">
      <c r="A7242" s="57"/>
      <c r="B7242" s="278">
        <v>50246</v>
      </c>
      <c r="C7242" s="283">
        <f t="shared" si="111"/>
        <v>9678724412</v>
      </c>
      <c r="D7242" s="57"/>
      <c r="E7242" s="57"/>
      <c r="F7242" s="279">
        <v>140034300</v>
      </c>
      <c r="G7242" s="286">
        <v>980657148</v>
      </c>
      <c r="H7242" s="278">
        <v>46705</v>
      </c>
      <c r="I7242" s="278"/>
      <c r="K7242" s="57"/>
      <c r="L7242" s="57"/>
      <c r="M7242" s="274"/>
      <c r="N7242" s="274"/>
      <c r="O7242" s="57"/>
    </row>
    <row r="7243" spans="1:15">
      <c r="A7243" s="57"/>
      <c r="B7243" s="278">
        <v>50247</v>
      </c>
      <c r="C7243" s="283">
        <f t="shared" si="111"/>
        <v>9704334606</v>
      </c>
      <c r="D7243" s="57"/>
      <c r="E7243" s="57"/>
      <c r="F7243" s="279">
        <v>165644494</v>
      </c>
      <c r="G7243" s="286">
        <v>980831167</v>
      </c>
      <c r="H7243" s="278">
        <v>48363</v>
      </c>
      <c r="I7243" s="278"/>
      <c r="K7243" s="57"/>
      <c r="L7243" s="57"/>
      <c r="M7243" s="274"/>
      <c r="N7243" s="274"/>
      <c r="O7243" s="57"/>
    </row>
    <row r="7244" spans="1:15">
      <c r="A7244" s="57"/>
      <c r="B7244" s="278">
        <v>50248</v>
      </c>
      <c r="C7244" s="283">
        <f t="shared" si="111"/>
        <v>9716757884</v>
      </c>
      <c r="D7244" s="57"/>
      <c r="E7244" s="57"/>
      <c r="F7244" s="279">
        <v>178067772</v>
      </c>
      <c r="G7244" s="286">
        <v>980836079</v>
      </c>
      <c r="H7244" s="278">
        <v>46795</v>
      </c>
      <c r="I7244" s="278"/>
      <c r="K7244" s="57"/>
      <c r="L7244" s="57"/>
      <c r="M7244" s="274"/>
      <c r="N7244" s="274"/>
      <c r="O7244" s="57"/>
    </row>
    <row r="7245" spans="1:15">
      <c r="A7245" s="57"/>
      <c r="B7245" s="278">
        <v>50249</v>
      </c>
      <c r="C7245" s="283">
        <f t="shared" si="111"/>
        <v>10531729471</v>
      </c>
      <c r="D7245" s="57"/>
      <c r="E7245" s="57"/>
      <c r="F7245" s="279">
        <v>993039359</v>
      </c>
      <c r="G7245" s="286">
        <v>980857395</v>
      </c>
      <c r="H7245" s="278">
        <v>44103</v>
      </c>
      <c r="I7245" s="278"/>
      <c r="K7245" s="57"/>
      <c r="L7245" s="57"/>
      <c r="M7245" s="274"/>
      <c r="N7245" s="274"/>
      <c r="O7245" s="57"/>
    </row>
    <row r="7246" spans="1:15">
      <c r="A7246" s="57"/>
      <c r="B7246" s="278">
        <v>50250</v>
      </c>
      <c r="C7246" s="283">
        <f t="shared" si="111"/>
        <v>9807866085</v>
      </c>
      <c r="D7246" s="57"/>
      <c r="E7246" s="57"/>
      <c r="F7246" s="279">
        <v>269175973</v>
      </c>
      <c r="G7246" s="286">
        <v>980886568</v>
      </c>
      <c r="H7246" s="278">
        <v>43471</v>
      </c>
      <c r="I7246" s="278"/>
      <c r="K7246" s="57"/>
      <c r="L7246" s="57"/>
      <c r="M7246" s="274"/>
      <c r="N7246" s="274"/>
      <c r="O7246" s="57"/>
    </row>
    <row r="7247" spans="1:15">
      <c r="A7247" s="57"/>
      <c r="B7247" s="278">
        <v>50251</v>
      </c>
      <c r="C7247" s="283">
        <f t="shared" si="111"/>
        <v>9652849498</v>
      </c>
      <c r="D7247" s="57"/>
      <c r="E7247" s="57"/>
      <c r="F7247" s="279">
        <v>114159386</v>
      </c>
      <c r="G7247" s="286">
        <v>981152084</v>
      </c>
      <c r="H7247" s="278">
        <v>44773</v>
      </c>
      <c r="I7247" s="278"/>
      <c r="K7247" s="57"/>
      <c r="L7247" s="57"/>
      <c r="M7247" s="274"/>
      <c r="N7247" s="274"/>
      <c r="O7247" s="57"/>
    </row>
    <row r="7248" spans="1:15">
      <c r="A7248" s="57"/>
      <c r="B7248" s="278">
        <v>50252</v>
      </c>
      <c r="C7248" s="283">
        <f t="shared" si="111"/>
        <v>9650649226</v>
      </c>
      <c r="D7248" s="57"/>
      <c r="E7248" s="57"/>
      <c r="F7248" s="279">
        <v>111959114</v>
      </c>
      <c r="G7248" s="286">
        <v>981221050</v>
      </c>
      <c r="H7248" s="278">
        <v>46353</v>
      </c>
      <c r="I7248" s="278"/>
      <c r="K7248" s="57"/>
      <c r="L7248" s="57"/>
      <c r="M7248" s="274"/>
      <c r="N7248" s="274"/>
      <c r="O7248" s="57"/>
    </row>
    <row r="7249" spans="1:15">
      <c r="A7249" s="57"/>
      <c r="B7249" s="278">
        <v>50253</v>
      </c>
      <c r="C7249" s="283">
        <f t="shared" si="111"/>
        <v>9885767444</v>
      </c>
      <c r="D7249" s="57"/>
      <c r="E7249" s="57"/>
      <c r="F7249" s="279">
        <v>347077332</v>
      </c>
      <c r="G7249" s="286">
        <v>981353564</v>
      </c>
      <c r="H7249" s="278">
        <v>48400</v>
      </c>
      <c r="I7249" s="278"/>
      <c r="K7249" s="57"/>
      <c r="L7249" s="57"/>
      <c r="M7249" s="274"/>
      <c r="N7249" s="274"/>
      <c r="O7249" s="57"/>
    </row>
    <row r="7250" spans="1:15">
      <c r="A7250" s="57"/>
      <c r="B7250" s="278">
        <v>50254</v>
      </c>
      <c r="C7250" s="283">
        <f t="shared" si="111"/>
        <v>10097841029</v>
      </c>
      <c r="D7250" s="57"/>
      <c r="E7250" s="57"/>
      <c r="F7250" s="279">
        <v>559150917</v>
      </c>
      <c r="G7250" s="286">
        <v>981606087</v>
      </c>
      <c r="H7250" s="278">
        <v>49886</v>
      </c>
      <c r="I7250" s="278"/>
      <c r="K7250" s="57"/>
      <c r="L7250" s="57"/>
      <c r="M7250" s="274"/>
      <c r="N7250" s="274"/>
      <c r="O7250" s="57"/>
    </row>
    <row r="7251" spans="1:15">
      <c r="A7251" s="57"/>
      <c r="B7251" s="278">
        <v>50255</v>
      </c>
      <c r="C7251" s="283">
        <f t="shared" si="111"/>
        <v>10251930106</v>
      </c>
      <c r="D7251" s="57"/>
      <c r="E7251" s="57"/>
      <c r="F7251" s="279">
        <v>713239994</v>
      </c>
      <c r="G7251" s="286">
        <v>981635706</v>
      </c>
      <c r="H7251" s="278">
        <v>47649</v>
      </c>
      <c r="I7251" s="278"/>
      <c r="K7251" s="57"/>
      <c r="L7251" s="57"/>
      <c r="M7251" s="274"/>
      <c r="N7251" s="274"/>
      <c r="O7251" s="57"/>
    </row>
    <row r="7252" spans="1:15">
      <c r="A7252" s="57"/>
      <c r="B7252" s="278">
        <v>50256</v>
      </c>
      <c r="C7252" s="283">
        <f t="shared" si="111"/>
        <v>10357402174</v>
      </c>
      <c r="D7252" s="57"/>
      <c r="E7252" s="57"/>
      <c r="F7252" s="279">
        <v>818712062</v>
      </c>
      <c r="G7252" s="286">
        <v>981781248</v>
      </c>
      <c r="H7252" s="278">
        <v>44365</v>
      </c>
      <c r="I7252" s="278"/>
      <c r="K7252" s="57"/>
      <c r="L7252" s="57"/>
      <c r="M7252" s="274"/>
      <c r="N7252" s="274"/>
      <c r="O7252" s="57"/>
    </row>
    <row r="7253" spans="1:15">
      <c r="A7253" s="57"/>
      <c r="B7253" s="278">
        <v>50257</v>
      </c>
      <c r="C7253" s="283">
        <f t="shared" si="111"/>
        <v>9971840726</v>
      </c>
      <c r="D7253" s="57"/>
      <c r="E7253" s="57"/>
      <c r="F7253" s="279">
        <v>433150614</v>
      </c>
      <c r="G7253" s="286">
        <v>981844608</v>
      </c>
      <c r="H7253" s="278">
        <v>47666</v>
      </c>
      <c r="I7253" s="278"/>
      <c r="K7253" s="57"/>
      <c r="L7253" s="57"/>
      <c r="M7253" s="274"/>
      <c r="N7253" s="274"/>
      <c r="O7253" s="57"/>
    </row>
    <row r="7254" spans="1:15">
      <c r="A7254" s="57"/>
      <c r="B7254" s="278">
        <v>50258</v>
      </c>
      <c r="C7254" s="283">
        <f t="shared" si="111"/>
        <v>9983522024</v>
      </c>
      <c r="D7254" s="57"/>
      <c r="E7254" s="57"/>
      <c r="F7254" s="279">
        <v>444831912</v>
      </c>
      <c r="G7254" s="286">
        <v>981940880</v>
      </c>
      <c r="H7254" s="278">
        <v>46091</v>
      </c>
      <c r="I7254" s="278"/>
      <c r="K7254" s="57"/>
      <c r="L7254" s="57"/>
      <c r="M7254" s="274"/>
      <c r="N7254" s="274"/>
      <c r="O7254" s="57"/>
    </row>
    <row r="7255" spans="1:15">
      <c r="A7255" s="57"/>
      <c r="B7255" s="278">
        <v>50259</v>
      </c>
      <c r="C7255" s="283">
        <f t="shared" si="111"/>
        <v>9729535903</v>
      </c>
      <c r="D7255" s="57"/>
      <c r="E7255" s="57"/>
      <c r="F7255" s="279">
        <v>190845791</v>
      </c>
      <c r="G7255" s="286">
        <v>981966791</v>
      </c>
      <c r="H7255" s="278">
        <v>49766</v>
      </c>
      <c r="I7255" s="278"/>
      <c r="K7255" s="57"/>
      <c r="L7255" s="57"/>
      <c r="M7255" s="274"/>
      <c r="N7255" s="274"/>
      <c r="O7255" s="57"/>
    </row>
    <row r="7256" spans="1:15">
      <c r="A7256" s="57"/>
      <c r="B7256" s="278">
        <v>50260</v>
      </c>
      <c r="C7256" s="283">
        <f t="shared" si="111"/>
        <v>10257270482</v>
      </c>
      <c r="D7256" s="57"/>
      <c r="E7256" s="57"/>
      <c r="F7256" s="279">
        <v>718580370</v>
      </c>
      <c r="G7256" s="286">
        <v>982110987</v>
      </c>
      <c r="H7256" s="278">
        <v>45426</v>
      </c>
      <c r="I7256" s="278"/>
      <c r="K7256" s="57"/>
      <c r="L7256" s="57"/>
      <c r="M7256" s="274"/>
      <c r="N7256" s="274"/>
      <c r="O7256" s="57"/>
    </row>
    <row r="7257" spans="1:15">
      <c r="A7257" s="57"/>
      <c r="B7257" s="278">
        <v>50261</v>
      </c>
      <c r="C7257" s="283">
        <f t="shared" si="111"/>
        <v>10289610516</v>
      </c>
      <c r="D7257" s="57"/>
      <c r="E7257" s="57"/>
      <c r="F7257" s="279">
        <v>750920404</v>
      </c>
      <c r="G7257" s="286">
        <v>982144662</v>
      </c>
      <c r="H7257" s="278">
        <v>49594</v>
      </c>
      <c r="I7257" s="278"/>
      <c r="K7257" s="57"/>
      <c r="L7257" s="57"/>
      <c r="M7257" s="274"/>
      <c r="N7257" s="274"/>
      <c r="O7257" s="57"/>
    </row>
    <row r="7258" spans="1:15">
      <c r="A7258" s="57"/>
      <c r="B7258" s="278">
        <v>50262</v>
      </c>
      <c r="C7258" s="283">
        <f t="shared" si="111"/>
        <v>9858272528</v>
      </c>
      <c r="D7258" s="57"/>
      <c r="E7258" s="57"/>
      <c r="F7258" s="279">
        <v>319582416</v>
      </c>
      <c r="G7258" s="286">
        <v>982153245</v>
      </c>
      <c r="H7258" s="278">
        <v>44760</v>
      </c>
      <c r="I7258" s="278"/>
      <c r="K7258" s="57"/>
      <c r="L7258" s="57"/>
      <c r="M7258" s="274"/>
      <c r="N7258" s="274"/>
      <c r="O7258" s="57"/>
    </row>
    <row r="7259" spans="1:15">
      <c r="A7259" s="57"/>
      <c r="B7259" s="278">
        <v>50263</v>
      </c>
      <c r="C7259" s="283">
        <f t="shared" si="111"/>
        <v>9906942248</v>
      </c>
      <c r="D7259" s="57"/>
      <c r="E7259" s="57"/>
      <c r="F7259" s="279">
        <v>368252136</v>
      </c>
      <c r="G7259" s="286">
        <v>982337286</v>
      </c>
      <c r="H7259" s="278">
        <v>50072</v>
      </c>
      <c r="I7259" s="278"/>
      <c r="K7259" s="57"/>
      <c r="L7259" s="57"/>
      <c r="M7259" s="274"/>
      <c r="N7259" s="274"/>
      <c r="O7259" s="57"/>
    </row>
    <row r="7260" spans="1:15">
      <c r="A7260" s="57"/>
      <c r="B7260" s="278">
        <v>50264</v>
      </c>
      <c r="C7260" s="283">
        <f t="shared" si="111"/>
        <v>10140789602</v>
      </c>
      <c r="D7260" s="57"/>
      <c r="E7260" s="57"/>
      <c r="F7260" s="279">
        <v>602099490</v>
      </c>
      <c r="G7260" s="286">
        <v>982457357</v>
      </c>
      <c r="H7260" s="278">
        <v>46868</v>
      </c>
      <c r="I7260" s="278"/>
      <c r="K7260" s="57"/>
      <c r="L7260" s="57"/>
      <c r="M7260" s="274"/>
      <c r="N7260" s="274"/>
      <c r="O7260" s="57"/>
    </row>
    <row r="7261" spans="1:15">
      <c r="A7261" s="57"/>
      <c r="B7261" s="278">
        <v>50265</v>
      </c>
      <c r="C7261" s="283">
        <f t="shared" si="111"/>
        <v>10206114720</v>
      </c>
      <c r="D7261" s="57"/>
      <c r="E7261" s="57"/>
      <c r="F7261" s="279">
        <v>667424608</v>
      </c>
      <c r="G7261" s="286">
        <v>982558294</v>
      </c>
      <c r="H7261" s="278">
        <v>43138</v>
      </c>
      <c r="I7261" s="278"/>
      <c r="K7261" s="57"/>
      <c r="L7261" s="57"/>
      <c r="M7261" s="274"/>
      <c r="N7261" s="274"/>
      <c r="O7261" s="57"/>
    </row>
    <row r="7262" spans="1:15">
      <c r="A7262" s="57"/>
      <c r="B7262" s="278">
        <v>50266</v>
      </c>
      <c r="C7262" s="283">
        <f t="shared" si="111"/>
        <v>10112790553</v>
      </c>
      <c r="D7262" s="57"/>
      <c r="E7262" s="57"/>
      <c r="F7262" s="279">
        <v>574100441</v>
      </c>
      <c r="G7262" s="286">
        <v>982562503</v>
      </c>
      <c r="H7262" s="278">
        <v>47775</v>
      </c>
      <c r="I7262" s="278"/>
      <c r="K7262" s="57"/>
      <c r="L7262" s="57"/>
      <c r="M7262" s="274"/>
      <c r="N7262" s="274"/>
      <c r="O7262" s="57"/>
    </row>
    <row r="7263" spans="1:15">
      <c r="A7263" s="57"/>
      <c r="B7263" s="278">
        <v>50267</v>
      </c>
      <c r="C7263" s="283">
        <f t="shared" si="111"/>
        <v>9721625331</v>
      </c>
      <c r="D7263" s="57"/>
      <c r="E7263" s="57"/>
      <c r="F7263" s="279">
        <v>182935219</v>
      </c>
      <c r="G7263" s="286">
        <v>982773152</v>
      </c>
      <c r="H7263" s="278">
        <v>47575</v>
      </c>
      <c r="I7263" s="278"/>
      <c r="K7263" s="57"/>
      <c r="L7263" s="57"/>
      <c r="M7263" s="274"/>
      <c r="N7263" s="274"/>
      <c r="O7263" s="57"/>
    </row>
    <row r="7264" spans="1:15">
      <c r="A7264" s="57"/>
      <c r="B7264" s="278">
        <v>50268</v>
      </c>
      <c r="C7264" s="283">
        <f t="shared" ref="C7264:C7327" si="112">F7264+(F$88*28679+98765)+(G$88*6587+87654)+(E$88*9537+76543)+(J$88*5713+4528)</f>
        <v>9726845829</v>
      </c>
      <c r="D7264" s="57"/>
      <c r="E7264" s="57"/>
      <c r="F7264" s="279">
        <v>188155717</v>
      </c>
      <c r="G7264" s="286">
        <v>982868398</v>
      </c>
      <c r="H7264" s="278">
        <v>44288</v>
      </c>
      <c r="I7264" s="278"/>
      <c r="K7264" s="57"/>
      <c r="L7264" s="57"/>
      <c r="M7264" s="274"/>
      <c r="N7264" s="274"/>
      <c r="O7264" s="57"/>
    </row>
    <row r="7265" spans="1:15">
      <c r="A7265" s="57"/>
      <c r="B7265" s="278">
        <v>50269</v>
      </c>
      <c r="C7265" s="283">
        <f t="shared" si="112"/>
        <v>10116680392</v>
      </c>
      <c r="D7265" s="57"/>
      <c r="E7265" s="57"/>
      <c r="F7265" s="279">
        <v>577990280</v>
      </c>
      <c r="G7265" s="286">
        <v>983248729</v>
      </c>
      <c r="H7265" s="278">
        <v>49937</v>
      </c>
      <c r="I7265" s="278"/>
      <c r="K7265" s="57"/>
      <c r="L7265" s="57"/>
      <c r="M7265" s="274"/>
      <c r="N7265" s="274"/>
      <c r="O7265" s="57"/>
    </row>
    <row r="7266" spans="1:15">
      <c r="A7266" s="57"/>
      <c r="B7266" s="278">
        <v>50270</v>
      </c>
      <c r="C7266" s="283">
        <f t="shared" si="112"/>
        <v>10310685296</v>
      </c>
      <c r="D7266" s="57"/>
      <c r="E7266" s="57"/>
      <c r="F7266" s="279">
        <v>771995184</v>
      </c>
      <c r="G7266" s="286">
        <v>983261965</v>
      </c>
      <c r="H7266" s="278">
        <v>47650</v>
      </c>
      <c r="I7266" s="278"/>
      <c r="K7266" s="57"/>
      <c r="L7266" s="57"/>
      <c r="M7266" s="274"/>
      <c r="N7266" s="274"/>
      <c r="O7266" s="57"/>
    </row>
    <row r="7267" spans="1:15">
      <c r="A7267" s="57"/>
      <c r="B7267" s="278">
        <v>50271</v>
      </c>
      <c r="C7267" s="283">
        <f t="shared" si="112"/>
        <v>9912194674</v>
      </c>
      <c r="D7267" s="57"/>
      <c r="E7267" s="57"/>
      <c r="F7267" s="279">
        <v>373504562</v>
      </c>
      <c r="G7267" s="286">
        <v>983369267</v>
      </c>
      <c r="H7267" s="278">
        <v>45677</v>
      </c>
      <c r="I7267" s="278"/>
      <c r="K7267" s="57"/>
      <c r="L7267" s="57"/>
      <c r="M7267" s="274"/>
      <c r="N7267" s="274"/>
      <c r="O7267" s="57"/>
    </row>
    <row r="7268" spans="1:15">
      <c r="A7268" s="57"/>
      <c r="B7268" s="278">
        <v>50272</v>
      </c>
      <c r="C7268" s="283">
        <f t="shared" si="112"/>
        <v>9904073224</v>
      </c>
      <c r="D7268" s="57"/>
      <c r="E7268" s="57"/>
      <c r="F7268" s="279">
        <v>365383112</v>
      </c>
      <c r="G7268" s="286">
        <v>983546371</v>
      </c>
      <c r="H7268" s="278">
        <v>44823</v>
      </c>
      <c r="I7268" s="278"/>
      <c r="K7268" s="57"/>
      <c r="L7268" s="57"/>
      <c r="M7268" s="274"/>
      <c r="N7268" s="274"/>
      <c r="O7268" s="57"/>
    </row>
    <row r="7269" spans="1:15">
      <c r="A7269" s="57"/>
      <c r="B7269" s="278">
        <v>50273</v>
      </c>
      <c r="C7269" s="283">
        <f t="shared" si="112"/>
        <v>10196890498</v>
      </c>
      <c r="D7269" s="57"/>
      <c r="E7269" s="57"/>
      <c r="F7269" s="279">
        <v>658200386</v>
      </c>
      <c r="G7269" s="286">
        <v>983547150</v>
      </c>
      <c r="H7269" s="278">
        <v>47914</v>
      </c>
      <c r="I7269" s="278"/>
      <c r="K7269" s="57"/>
      <c r="L7269" s="57"/>
      <c r="M7269" s="274"/>
      <c r="N7269" s="274"/>
      <c r="O7269" s="57"/>
    </row>
    <row r="7270" spans="1:15">
      <c r="A7270" s="57"/>
      <c r="B7270" s="278">
        <v>50274</v>
      </c>
      <c r="C7270" s="283">
        <f t="shared" si="112"/>
        <v>10166561770</v>
      </c>
      <c r="D7270" s="57"/>
      <c r="E7270" s="57"/>
      <c r="F7270" s="279">
        <v>627871658</v>
      </c>
      <c r="G7270" s="286">
        <v>983551536</v>
      </c>
      <c r="H7270" s="278">
        <v>44147</v>
      </c>
      <c r="I7270" s="278"/>
      <c r="K7270" s="57"/>
      <c r="L7270" s="57"/>
      <c r="M7270" s="274"/>
      <c r="N7270" s="274"/>
      <c r="O7270" s="57"/>
    </row>
    <row r="7271" spans="1:15">
      <c r="A7271" s="57"/>
      <c r="B7271" s="278">
        <v>50275</v>
      </c>
      <c r="C7271" s="283">
        <f t="shared" si="112"/>
        <v>9719497760</v>
      </c>
      <c r="D7271" s="57"/>
      <c r="E7271" s="57"/>
      <c r="F7271" s="279">
        <v>180807648</v>
      </c>
      <c r="G7271" s="286">
        <v>983707673</v>
      </c>
      <c r="H7271" s="278">
        <v>48945</v>
      </c>
      <c r="I7271" s="278"/>
      <c r="K7271" s="57"/>
      <c r="L7271" s="57"/>
      <c r="M7271" s="274"/>
      <c r="N7271" s="274"/>
      <c r="O7271" s="57"/>
    </row>
    <row r="7272" spans="1:15">
      <c r="A7272" s="57"/>
      <c r="B7272" s="278">
        <v>50276</v>
      </c>
      <c r="C7272" s="283">
        <f t="shared" si="112"/>
        <v>10513442951</v>
      </c>
      <c r="D7272" s="57"/>
      <c r="E7272" s="57"/>
      <c r="F7272" s="279">
        <v>974752839</v>
      </c>
      <c r="G7272" s="286">
        <v>983731020</v>
      </c>
      <c r="H7272" s="278">
        <v>50157</v>
      </c>
      <c r="I7272" s="278"/>
      <c r="K7272" s="57"/>
      <c r="L7272" s="57"/>
      <c r="M7272" s="274"/>
      <c r="N7272" s="274"/>
      <c r="O7272" s="57"/>
    </row>
    <row r="7273" spans="1:15">
      <c r="A7273" s="57"/>
      <c r="B7273" s="278">
        <v>50277</v>
      </c>
      <c r="C7273" s="283">
        <f t="shared" si="112"/>
        <v>10068524654</v>
      </c>
      <c r="D7273" s="57"/>
      <c r="E7273" s="57"/>
      <c r="F7273" s="279">
        <v>529834542</v>
      </c>
      <c r="G7273" s="286">
        <v>983739295</v>
      </c>
      <c r="H7273" s="278">
        <v>50117</v>
      </c>
      <c r="I7273" s="278"/>
      <c r="K7273" s="57"/>
      <c r="L7273" s="57"/>
      <c r="M7273" s="274"/>
      <c r="N7273" s="274"/>
      <c r="O7273" s="57"/>
    </row>
    <row r="7274" spans="1:15">
      <c r="A7274" s="57"/>
      <c r="B7274" s="278">
        <v>50278</v>
      </c>
      <c r="C7274" s="283">
        <f t="shared" si="112"/>
        <v>9678040305</v>
      </c>
      <c r="D7274" s="57"/>
      <c r="E7274" s="57"/>
      <c r="F7274" s="279">
        <v>139350193</v>
      </c>
      <c r="G7274" s="286">
        <v>983756095</v>
      </c>
      <c r="H7274" s="278">
        <v>46352</v>
      </c>
      <c r="I7274" s="278"/>
      <c r="K7274" s="57"/>
      <c r="L7274" s="57"/>
      <c r="M7274" s="274"/>
      <c r="N7274" s="274"/>
      <c r="O7274" s="57"/>
    </row>
    <row r="7275" spans="1:15">
      <c r="A7275" s="57"/>
      <c r="B7275" s="278">
        <v>50279</v>
      </c>
      <c r="C7275" s="283">
        <f t="shared" si="112"/>
        <v>9883625442</v>
      </c>
      <c r="D7275" s="57"/>
      <c r="E7275" s="57"/>
      <c r="F7275" s="279">
        <v>344935330</v>
      </c>
      <c r="G7275" s="286">
        <v>983793383</v>
      </c>
      <c r="H7275" s="278">
        <v>47231</v>
      </c>
      <c r="I7275" s="278"/>
      <c r="K7275" s="57"/>
      <c r="L7275" s="57"/>
      <c r="M7275" s="274"/>
      <c r="N7275" s="274"/>
      <c r="O7275" s="57"/>
    </row>
    <row r="7276" spans="1:15">
      <c r="A7276" s="57"/>
      <c r="B7276" s="278">
        <v>50280</v>
      </c>
      <c r="C7276" s="283">
        <f t="shared" si="112"/>
        <v>10192828923</v>
      </c>
      <c r="D7276" s="57"/>
      <c r="E7276" s="57"/>
      <c r="F7276" s="279">
        <v>654138811</v>
      </c>
      <c r="G7276" s="286">
        <v>983864925</v>
      </c>
      <c r="H7276" s="278">
        <v>49796</v>
      </c>
      <c r="I7276" s="278"/>
      <c r="K7276" s="57"/>
      <c r="L7276" s="57"/>
      <c r="M7276" s="274"/>
      <c r="N7276" s="274"/>
      <c r="O7276" s="57"/>
    </row>
    <row r="7277" spans="1:15">
      <c r="A7277" s="57"/>
      <c r="B7277" s="278">
        <v>50281</v>
      </c>
      <c r="C7277" s="283">
        <f t="shared" si="112"/>
        <v>9782515774</v>
      </c>
      <c r="D7277" s="57"/>
      <c r="E7277" s="57"/>
      <c r="F7277" s="279">
        <v>243825662</v>
      </c>
      <c r="G7277" s="286">
        <v>983921505</v>
      </c>
      <c r="H7277" s="278">
        <v>47920</v>
      </c>
      <c r="I7277" s="278"/>
      <c r="K7277" s="57"/>
      <c r="L7277" s="57"/>
      <c r="M7277" s="274"/>
      <c r="N7277" s="274"/>
      <c r="O7277" s="57"/>
    </row>
    <row r="7278" spans="1:15">
      <c r="A7278" s="57"/>
      <c r="B7278" s="278">
        <v>50282</v>
      </c>
      <c r="C7278" s="283">
        <f t="shared" si="112"/>
        <v>10159477813</v>
      </c>
      <c r="D7278" s="57"/>
      <c r="E7278" s="57"/>
      <c r="F7278" s="279">
        <v>620787701</v>
      </c>
      <c r="G7278" s="286">
        <v>984069301</v>
      </c>
      <c r="H7278" s="278">
        <v>49544</v>
      </c>
      <c r="I7278" s="278"/>
      <c r="K7278" s="57"/>
      <c r="L7278" s="57"/>
      <c r="M7278" s="274"/>
      <c r="N7278" s="274"/>
      <c r="O7278" s="57"/>
    </row>
    <row r="7279" spans="1:15">
      <c r="A7279" s="57"/>
      <c r="B7279" s="278">
        <v>50283</v>
      </c>
      <c r="C7279" s="283">
        <f t="shared" si="112"/>
        <v>10482527575</v>
      </c>
      <c r="D7279" s="57"/>
      <c r="E7279" s="57"/>
      <c r="F7279" s="279">
        <v>943837463</v>
      </c>
      <c r="G7279" s="286">
        <v>984615979</v>
      </c>
      <c r="H7279" s="278">
        <v>47543</v>
      </c>
      <c r="I7279" s="278"/>
      <c r="K7279" s="57"/>
      <c r="L7279" s="57"/>
      <c r="M7279" s="274"/>
      <c r="N7279" s="274"/>
      <c r="O7279" s="57"/>
    </row>
    <row r="7280" spans="1:15">
      <c r="A7280" s="57"/>
      <c r="B7280" s="278">
        <v>50284</v>
      </c>
      <c r="C7280" s="283">
        <f t="shared" si="112"/>
        <v>10103947544</v>
      </c>
      <c r="D7280" s="57"/>
      <c r="E7280" s="57"/>
      <c r="F7280" s="279">
        <v>565257432</v>
      </c>
      <c r="G7280" s="286">
        <v>984704965</v>
      </c>
      <c r="H7280" s="278">
        <v>48393</v>
      </c>
      <c r="I7280" s="278"/>
      <c r="K7280" s="57"/>
      <c r="L7280" s="57"/>
      <c r="M7280" s="274"/>
      <c r="N7280" s="274"/>
      <c r="O7280" s="57"/>
    </row>
    <row r="7281" spans="1:15">
      <c r="A7281" s="57"/>
      <c r="B7281" s="278">
        <v>50285</v>
      </c>
      <c r="C7281" s="283">
        <f t="shared" si="112"/>
        <v>10446802291</v>
      </c>
      <c r="D7281" s="57"/>
      <c r="E7281" s="57"/>
      <c r="F7281" s="279">
        <v>908112179</v>
      </c>
      <c r="G7281" s="286">
        <v>984888420</v>
      </c>
      <c r="H7281" s="278">
        <v>48985</v>
      </c>
      <c r="I7281" s="278"/>
      <c r="K7281" s="57"/>
      <c r="L7281" s="57"/>
      <c r="M7281" s="274"/>
      <c r="N7281" s="274"/>
      <c r="O7281" s="57"/>
    </row>
    <row r="7282" spans="1:15">
      <c r="A7282" s="57"/>
      <c r="B7282" s="278">
        <v>50286</v>
      </c>
      <c r="C7282" s="283">
        <f t="shared" si="112"/>
        <v>9835855420</v>
      </c>
      <c r="D7282" s="57"/>
      <c r="E7282" s="57"/>
      <c r="F7282" s="279">
        <v>297165308</v>
      </c>
      <c r="G7282" s="286">
        <v>985009944</v>
      </c>
      <c r="H7282" s="278">
        <v>44197</v>
      </c>
      <c r="I7282" s="278"/>
      <c r="K7282" s="57"/>
      <c r="L7282" s="57"/>
      <c r="M7282" s="274"/>
      <c r="N7282" s="274"/>
      <c r="O7282" s="57"/>
    </row>
    <row r="7283" spans="1:15">
      <c r="A7283" s="57"/>
      <c r="B7283" s="278">
        <v>50287</v>
      </c>
      <c r="C7283" s="283">
        <f t="shared" si="112"/>
        <v>9694233566</v>
      </c>
      <c r="D7283" s="57"/>
      <c r="E7283" s="57"/>
      <c r="F7283" s="279">
        <v>155543454</v>
      </c>
      <c r="G7283" s="286">
        <v>985261821</v>
      </c>
      <c r="H7283" s="278">
        <v>49428</v>
      </c>
      <c r="I7283" s="278"/>
      <c r="K7283" s="57"/>
      <c r="L7283" s="57"/>
      <c r="M7283" s="274"/>
      <c r="N7283" s="274"/>
      <c r="O7283" s="57"/>
    </row>
    <row r="7284" spans="1:15">
      <c r="A7284" s="57"/>
      <c r="B7284" s="278">
        <v>50288</v>
      </c>
      <c r="C7284" s="283">
        <f t="shared" si="112"/>
        <v>9802316007</v>
      </c>
      <c r="D7284" s="57"/>
      <c r="E7284" s="57"/>
      <c r="F7284" s="279">
        <v>263625895</v>
      </c>
      <c r="G7284" s="286">
        <v>985402569</v>
      </c>
      <c r="H7284" s="278">
        <v>50188</v>
      </c>
      <c r="I7284" s="278"/>
      <c r="K7284" s="57"/>
      <c r="L7284" s="57"/>
      <c r="M7284" s="274"/>
      <c r="N7284" s="274"/>
      <c r="O7284" s="57"/>
    </row>
    <row r="7285" spans="1:15">
      <c r="A7285" s="57"/>
      <c r="B7285" s="278">
        <v>50289</v>
      </c>
      <c r="C7285" s="283">
        <f t="shared" si="112"/>
        <v>9693172604</v>
      </c>
      <c r="D7285" s="57"/>
      <c r="E7285" s="57"/>
      <c r="F7285" s="279">
        <v>154482492</v>
      </c>
      <c r="G7285" s="286">
        <v>985404953</v>
      </c>
      <c r="H7285" s="278">
        <v>50092</v>
      </c>
      <c r="I7285" s="278"/>
      <c r="K7285" s="57"/>
      <c r="L7285" s="57"/>
      <c r="M7285" s="274"/>
      <c r="N7285" s="274"/>
      <c r="O7285" s="57"/>
    </row>
    <row r="7286" spans="1:15">
      <c r="A7286" s="57"/>
      <c r="B7286" s="278">
        <v>50290</v>
      </c>
      <c r="C7286" s="283">
        <f t="shared" si="112"/>
        <v>9908532282</v>
      </c>
      <c r="D7286" s="57"/>
      <c r="E7286" s="57"/>
      <c r="F7286" s="279">
        <v>369842170</v>
      </c>
      <c r="G7286" s="286">
        <v>985514988</v>
      </c>
      <c r="H7286" s="278">
        <v>50025</v>
      </c>
      <c r="I7286" s="278"/>
      <c r="K7286" s="57"/>
      <c r="L7286" s="57"/>
      <c r="M7286" s="274"/>
      <c r="N7286" s="274"/>
      <c r="O7286" s="57"/>
    </row>
    <row r="7287" spans="1:15">
      <c r="A7287" s="57"/>
      <c r="B7287" s="278">
        <v>50291</v>
      </c>
      <c r="C7287" s="283">
        <f t="shared" si="112"/>
        <v>10453019927</v>
      </c>
      <c r="D7287" s="57"/>
      <c r="E7287" s="57"/>
      <c r="F7287" s="279">
        <v>914329815</v>
      </c>
      <c r="G7287" s="286">
        <v>985550238</v>
      </c>
      <c r="H7287" s="278">
        <v>44195</v>
      </c>
      <c r="I7287" s="278"/>
      <c r="K7287" s="57"/>
      <c r="L7287" s="57"/>
      <c r="M7287" s="274"/>
      <c r="N7287" s="274"/>
      <c r="O7287" s="57"/>
    </row>
    <row r="7288" spans="1:15">
      <c r="A7288" s="57"/>
      <c r="B7288" s="278">
        <v>50292</v>
      </c>
      <c r="C7288" s="283">
        <f t="shared" si="112"/>
        <v>10072929596</v>
      </c>
      <c r="D7288" s="57"/>
      <c r="E7288" s="57"/>
      <c r="F7288" s="279">
        <v>534239484</v>
      </c>
      <c r="G7288" s="286">
        <v>986112058</v>
      </c>
      <c r="H7288" s="278">
        <v>48939</v>
      </c>
      <c r="I7288" s="278"/>
      <c r="K7288" s="57"/>
      <c r="L7288" s="57"/>
      <c r="M7288" s="274"/>
      <c r="N7288" s="274"/>
      <c r="O7288" s="57"/>
    </row>
    <row r="7289" spans="1:15">
      <c r="A7289" s="57"/>
      <c r="B7289" s="278">
        <v>50293</v>
      </c>
      <c r="C7289" s="283">
        <f t="shared" si="112"/>
        <v>10397035176</v>
      </c>
      <c r="D7289" s="57"/>
      <c r="E7289" s="57"/>
      <c r="F7289" s="279">
        <v>858345064</v>
      </c>
      <c r="G7289" s="286">
        <v>986123511</v>
      </c>
      <c r="H7289" s="278">
        <v>43912</v>
      </c>
      <c r="I7289" s="278"/>
      <c r="K7289" s="57"/>
      <c r="L7289" s="57"/>
      <c r="M7289" s="274"/>
      <c r="N7289" s="274"/>
      <c r="O7289" s="57"/>
    </row>
    <row r="7290" spans="1:15">
      <c r="A7290" s="57"/>
      <c r="B7290" s="278">
        <v>50294</v>
      </c>
      <c r="C7290" s="283">
        <f t="shared" si="112"/>
        <v>9724761809</v>
      </c>
      <c r="D7290" s="57"/>
      <c r="E7290" s="57"/>
      <c r="F7290" s="279">
        <v>186071697</v>
      </c>
      <c r="G7290" s="286">
        <v>986250374</v>
      </c>
      <c r="H7290" s="278">
        <v>44586</v>
      </c>
      <c r="I7290" s="278"/>
      <c r="K7290" s="57"/>
      <c r="L7290" s="57"/>
      <c r="M7290" s="274"/>
      <c r="N7290" s="274"/>
      <c r="O7290" s="57"/>
    </row>
    <row r="7291" spans="1:15">
      <c r="A7291" s="57"/>
      <c r="B7291" s="278">
        <v>50295</v>
      </c>
      <c r="C7291" s="283">
        <f t="shared" si="112"/>
        <v>9876814397</v>
      </c>
      <c r="D7291" s="57"/>
      <c r="E7291" s="57"/>
      <c r="F7291" s="279">
        <v>338124285</v>
      </c>
      <c r="G7291" s="286">
        <v>986353201</v>
      </c>
      <c r="H7291" s="278">
        <v>48559</v>
      </c>
      <c r="I7291" s="278"/>
      <c r="K7291" s="57"/>
      <c r="L7291" s="57"/>
      <c r="M7291" s="274"/>
      <c r="N7291" s="274"/>
      <c r="O7291" s="57"/>
    </row>
    <row r="7292" spans="1:15">
      <c r="A7292" s="57"/>
      <c r="B7292" s="278">
        <v>50296</v>
      </c>
      <c r="C7292" s="283">
        <f t="shared" si="112"/>
        <v>10431912169</v>
      </c>
      <c r="D7292" s="57"/>
      <c r="E7292" s="57"/>
      <c r="F7292" s="279">
        <v>893222057</v>
      </c>
      <c r="G7292" s="286">
        <v>986473081</v>
      </c>
      <c r="H7292" s="278">
        <v>46688</v>
      </c>
      <c r="I7292" s="278"/>
      <c r="K7292" s="57"/>
      <c r="L7292" s="57"/>
      <c r="M7292" s="274"/>
      <c r="N7292" s="274"/>
      <c r="O7292" s="57"/>
    </row>
    <row r="7293" spans="1:15">
      <c r="A7293" s="57"/>
      <c r="B7293" s="278">
        <v>50297</v>
      </c>
      <c r="C7293" s="283">
        <f t="shared" si="112"/>
        <v>10442845748</v>
      </c>
      <c r="D7293" s="57"/>
      <c r="E7293" s="57"/>
      <c r="F7293" s="279">
        <v>904155636</v>
      </c>
      <c r="G7293" s="286">
        <v>986584492</v>
      </c>
      <c r="H7293" s="278">
        <v>45656</v>
      </c>
      <c r="I7293" s="278"/>
      <c r="K7293" s="57"/>
      <c r="L7293" s="57"/>
      <c r="M7293" s="274"/>
      <c r="N7293" s="274"/>
      <c r="O7293" s="57"/>
    </row>
    <row r="7294" spans="1:15">
      <c r="A7294" s="57"/>
      <c r="B7294" s="278">
        <v>50298</v>
      </c>
      <c r="C7294" s="283">
        <f t="shared" si="112"/>
        <v>10134633018</v>
      </c>
      <c r="D7294" s="57"/>
      <c r="E7294" s="57"/>
      <c r="F7294" s="279">
        <v>595942906</v>
      </c>
      <c r="G7294" s="286">
        <v>986652082</v>
      </c>
      <c r="H7294" s="278">
        <v>49196</v>
      </c>
      <c r="I7294" s="278"/>
      <c r="K7294" s="57"/>
      <c r="L7294" s="57"/>
      <c r="M7294" s="274"/>
      <c r="N7294" s="274"/>
      <c r="O7294" s="57"/>
    </row>
    <row r="7295" spans="1:15">
      <c r="A7295" s="57"/>
      <c r="B7295" s="278">
        <v>50299</v>
      </c>
      <c r="C7295" s="283">
        <f t="shared" si="112"/>
        <v>10339776656</v>
      </c>
      <c r="D7295" s="57"/>
      <c r="E7295" s="57"/>
      <c r="F7295" s="279">
        <v>801086544</v>
      </c>
      <c r="G7295" s="286">
        <v>986714085</v>
      </c>
      <c r="H7295" s="278">
        <v>46417</v>
      </c>
      <c r="I7295" s="278"/>
      <c r="K7295" s="57"/>
      <c r="L7295" s="57"/>
      <c r="M7295" s="274"/>
      <c r="N7295" s="274"/>
      <c r="O7295" s="57"/>
    </row>
    <row r="7296" spans="1:15">
      <c r="A7296" s="57"/>
      <c r="B7296" s="278">
        <v>50300</v>
      </c>
      <c r="C7296" s="283">
        <f t="shared" si="112"/>
        <v>10244578804</v>
      </c>
      <c r="D7296" s="57"/>
      <c r="E7296" s="57"/>
      <c r="F7296" s="279">
        <v>705888692</v>
      </c>
      <c r="G7296" s="286">
        <v>987049243</v>
      </c>
      <c r="H7296" s="278">
        <v>48441</v>
      </c>
      <c r="I7296" s="278"/>
      <c r="K7296" s="57"/>
      <c r="L7296" s="57"/>
      <c r="M7296" s="274"/>
      <c r="N7296" s="274"/>
      <c r="O7296" s="57"/>
    </row>
    <row r="7297" spans="1:15">
      <c r="A7297" s="57"/>
      <c r="B7297" s="278">
        <v>50301</v>
      </c>
      <c r="C7297" s="283">
        <f t="shared" si="112"/>
        <v>9767737295</v>
      </c>
      <c r="D7297" s="57"/>
      <c r="E7297" s="57"/>
      <c r="F7297" s="279">
        <v>229047183</v>
      </c>
      <c r="G7297" s="286">
        <v>987104075</v>
      </c>
      <c r="H7297" s="278">
        <v>49095</v>
      </c>
      <c r="I7297" s="278"/>
      <c r="K7297" s="57"/>
      <c r="L7297" s="57"/>
      <c r="M7297" s="274"/>
      <c r="N7297" s="274"/>
      <c r="O7297" s="57"/>
    </row>
    <row r="7298" spans="1:15">
      <c r="A7298" s="57"/>
      <c r="B7298" s="278">
        <v>50302</v>
      </c>
      <c r="C7298" s="283">
        <f t="shared" si="112"/>
        <v>10128379822</v>
      </c>
      <c r="D7298" s="57"/>
      <c r="E7298" s="57"/>
      <c r="F7298" s="279">
        <v>589689710</v>
      </c>
      <c r="G7298" s="286">
        <v>987161645</v>
      </c>
      <c r="H7298" s="278">
        <v>44177</v>
      </c>
      <c r="I7298" s="278"/>
      <c r="K7298" s="57"/>
      <c r="L7298" s="57"/>
      <c r="M7298" s="274"/>
      <c r="N7298" s="274"/>
      <c r="O7298" s="57"/>
    </row>
    <row r="7299" spans="1:15">
      <c r="A7299" s="57"/>
      <c r="B7299" s="278">
        <v>50303</v>
      </c>
      <c r="C7299" s="283">
        <f t="shared" si="112"/>
        <v>10423939509</v>
      </c>
      <c r="D7299" s="57"/>
      <c r="E7299" s="57"/>
      <c r="F7299" s="279">
        <v>885249397</v>
      </c>
      <c r="G7299" s="286">
        <v>987454354</v>
      </c>
      <c r="H7299" s="278">
        <v>50192</v>
      </c>
      <c r="I7299" s="278"/>
      <c r="K7299" s="57"/>
      <c r="L7299" s="57"/>
      <c r="M7299" s="274"/>
      <c r="N7299" s="274"/>
      <c r="O7299" s="57"/>
    </row>
    <row r="7300" spans="1:15">
      <c r="A7300" s="57"/>
      <c r="B7300" s="278">
        <v>50304</v>
      </c>
      <c r="C7300" s="283">
        <f t="shared" si="112"/>
        <v>9760861950</v>
      </c>
      <c r="D7300" s="57"/>
      <c r="E7300" s="57"/>
      <c r="F7300" s="279">
        <v>222171838</v>
      </c>
      <c r="G7300" s="286">
        <v>987557394</v>
      </c>
      <c r="H7300" s="278">
        <v>47498</v>
      </c>
      <c r="I7300" s="278"/>
      <c r="K7300" s="57"/>
      <c r="L7300" s="57"/>
      <c r="M7300" s="274"/>
      <c r="N7300" s="274"/>
      <c r="O7300" s="57"/>
    </row>
    <row r="7301" spans="1:15">
      <c r="A7301" s="57"/>
      <c r="B7301" s="278">
        <v>50305</v>
      </c>
      <c r="C7301" s="283">
        <f t="shared" si="112"/>
        <v>10164945127</v>
      </c>
      <c r="D7301" s="57"/>
      <c r="E7301" s="57"/>
      <c r="F7301" s="279">
        <v>626255015</v>
      </c>
      <c r="G7301" s="286">
        <v>987805424</v>
      </c>
      <c r="H7301" s="278">
        <v>46897</v>
      </c>
      <c r="I7301" s="278"/>
      <c r="K7301" s="57"/>
      <c r="L7301" s="57"/>
      <c r="M7301" s="274"/>
      <c r="N7301" s="274"/>
      <c r="O7301" s="57"/>
    </row>
    <row r="7302" spans="1:15">
      <c r="A7302" s="57"/>
      <c r="B7302" s="278">
        <v>50306</v>
      </c>
      <c r="C7302" s="283">
        <f t="shared" si="112"/>
        <v>10200021088</v>
      </c>
      <c r="D7302" s="57"/>
      <c r="E7302" s="57"/>
      <c r="F7302" s="279">
        <v>661330976</v>
      </c>
      <c r="G7302" s="286">
        <v>987881112</v>
      </c>
      <c r="H7302" s="278">
        <v>50095</v>
      </c>
      <c r="I7302" s="278"/>
      <c r="K7302" s="57"/>
      <c r="L7302" s="57"/>
      <c r="M7302" s="274"/>
      <c r="N7302" s="274"/>
      <c r="O7302" s="57"/>
    </row>
    <row r="7303" spans="1:15">
      <c r="A7303" s="57"/>
      <c r="B7303" s="278">
        <v>50307</v>
      </c>
      <c r="C7303" s="283">
        <f t="shared" si="112"/>
        <v>9803461456</v>
      </c>
      <c r="D7303" s="57"/>
      <c r="E7303" s="57"/>
      <c r="F7303" s="279">
        <v>264771344</v>
      </c>
      <c r="G7303" s="286">
        <v>988041492</v>
      </c>
      <c r="H7303" s="278">
        <v>47529</v>
      </c>
      <c r="I7303" s="278"/>
      <c r="K7303" s="57"/>
      <c r="L7303" s="57"/>
      <c r="M7303" s="274"/>
      <c r="N7303" s="274"/>
      <c r="O7303" s="57"/>
    </row>
    <row r="7304" spans="1:15">
      <c r="A7304" s="57"/>
      <c r="B7304" s="278">
        <v>50308</v>
      </c>
      <c r="C7304" s="283">
        <f t="shared" si="112"/>
        <v>9684995217</v>
      </c>
      <c r="D7304" s="57"/>
      <c r="E7304" s="57"/>
      <c r="F7304" s="279">
        <v>146305105</v>
      </c>
      <c r="G7304" s="286">
        <v>988139472</v>
      </c>
      <c r="H7304" s="278">
        <v>47243</v>
      </c>
      <c r="I7304" s="278"/>
      <c r="K7304" s="57"/>
      <c r="L7304" s="57"/>
      <c r="M7304" s="274"/>
      <c r="N7304" s="274"/>
      <c r="O7304" s="57"/>
    </row>
    <row r="7305" spans="1:15">
      <c r="A7305" s="57"/>
      <c r="B7305" s="278">
        <v>50309</v>
      </c>
      <c r="C7305" s="283">
        <f t="shared" si="112"/>
        <v>10193422329</v>
      </c>
      <c r="D7305" s="57"/>
      <c r="E7305" s="57"/>
      <c r="F7305" s="279">
        <v>654732217</v>
      </c>
      <c r="G7305" s="286">
        <v>988148640</v>
      </c>
      <c r="H7305" s="278">
        <v>49914</v>
      </c>
      <c r="I7305" s="278"/>
      <c r="K7305" s="57"/>
      <c r="L7305" s="57"/>
      <c r="M7305" s="274"/>
      <c r="N7305" s="274"/>
      <c r="O7305" s="57"/>
    </row>
    <row r="7306" spans="1:15">
      <c r="A7306" s="57"/>
      <c r="B7306" s="278">
        <v>50310</v>
      </c>
      <c r="C7306" s="283">
        <f t="shared" si="112"/>
        <v>10484370168</v>
      </c>
      <c r="D7306" s="57"/>
      <c r="E7306" s="57"/>
      <c r="F7306" s="279">
        <v>945680056</v>
      </c>
      <c r="G7306" s="286">
        <v>988183826</v>
      </c>
      <c r="H7306" s="278">
        <v>45820</v>
      </c>
      <c r="I7306" s="278"/>
      <c r="K7306" s="57"/>
      <c r="L7306" s="57"/>
      <c r="M7306" s="274"/>
      <c r="N7306" s="274"/>
      <c r="O7306" s="57"/>
    </row>
    <row r="7307" spans="1:15">
      <c r="A7307" s="57"/>
      <c r="B7307" s="278">
        <v>50311</v>
      </c>
      <c r="C7307" s="283">
        <f t="shared" si="112"/>
        <v>10360327379</v>
      </c>
      <c r="D7307" s="57"/>
      <c r="E7307" s="57"/>
      <c r="F7307" s="279">
        <v>821637267</v>
      </c>
      <c r="G7307" s="286">
        <v>988183836</v>
      </c>
      <c r="H7307" s="278">
        <v>47538</v>
      </c>
      <c r="I7307" s="278"/>
      <c r="K7307" s="57"/>
      <c r="L7307" s="57"/>
      <c r="M7307" s="274"/>
      <c r="N7307" s="274"/>
      <c r="O7307" s="57"/>
    </row>
    <row r="7308" spans="1:15">
      <c r="A7308" s="57"/>
      <c r="B7308" s="278">
        <v>50312</v>
      </c>
      <c r="C7308" s="283">
        <f t="shared" si="112"/>
        <v>9696063451</v>
      </c>
      <c r="D7308" s="57"/>
      <c r="E7308" s="57"/>
      <c r="F7308" s="279">
        <v>157373339</v>
      </c>
      <c r="G7308" s="286">
        <v>988349290</v>
      </c>
      <c r="H7308" s="278">
        <v>44880</v>
      </c>
      <c r="I7308" s="278"/>
      <c r="K7308" s="57"/>
      <c r="L7308" s="57"/>
      <c r="M7308" s="274"/>
      <c r="N7308" s="274"/>
      <c r="O7308" s="57"/>
    </row>
    <row r="7309" spans="1:15">
      <c r="A7309" s="57"/>
      <c r="B7309" s="278">
        <v>50313</v>
      </c>
      <c r="C7309" s="283">
        <f t="shared" si="112"/>
        <v>10490404690</v>
      </c>
      <c r="D7309" s="57"/>
      <c r="E7309" s="57"/>
      <c r="F7309" s="279">
        <v>951714578</v>
      </c>
      <c r="G7309" s="286">
        <v>988472531</v>
      </c>
      <c r="H7309" s="278">
        <v>44861</v>
      </c>
      <c r="I7309" s="278"/>
      <c r="K7309" s="57"/>
      <c r="L7309" s="57"/>
      <c r="M7309" s="274"/>
      <c r="N7309" s="274"/>
      <c r="O7309" s="57"/>
    </row>
    <row r="7310" spans="1:15">
      <c r="A7310" s="57"/>
      <c r="B7310" s="278">
        <v>50314</v>
      </c>
      <c r="C7310" s="283">
        <f t="shared" si="112"/>
        <v>9841057423</v>
      </c>
      <c r="D7310" s="57"/>
      <c r="E7310" s="57"/>
      <c r="F7310" s="279">
        <v>302367311</v>
      </c>
      <c r="G7310" s="286">
        <v>988518460</v>
      </c>
      <c r="H7310" s="278">
        <v>45711</v>
      </c>
      <c r="I7310" s="278"/>
      <c r="K7310" s="57"/>
      <c r="L7310" s="57"/>
      <c r="M7310" s="274"/>
      <c r="N7310" s="274"/>
      <c r="O7310" s="57"/>
    </row>
    <row r="7311" spans="1:15">
      <c r="A7311" s="57"/>
      <c r="B7311" s="278">
        <v>50315</v>
      </c>
      <c r="C7311" s="283">
        <f t="shared" si="112"/>
        <v>10235294768</v>
      </c>
      <c r="D7311" s="57"/>
      <c r="E7311" s="57"/>
      <c r="F7311" s="279">
        <v>696604656</v>
      </c>
      <c r="G7311" s="286">
        <v>988671071</v>
      </c>
      <c r="H7311" s="278">
        <v>46530</v>
      </c>
      <c r="I7311" s="278"/>
      <c r="K7311" s="57"/>
      <c r="L7311" s="57"/>
      <c r="M7311" s="274"/>
      <c r="N7311" s="274"/>
      <c r="O7311" s="57"/>
    </row>
    <row r="7312" spans="1:15">
      <c r="A7312" s="57"/>
      <c r="B7312" s="278">
        <v>50316</v>
      </c>
      <c r="C7312" s="283">
        <f t="shared" si="112"/>
        <v>10271136329</v>
      </c>
      <c r="D7312" s="57"/>
      <c r="E7312" s="57"/>
      <c r="F7312" s="279">
        <v>732446217</v>
      </c>
      <c r="G7312" s="286">
        <v>988845723</v>
      </c>
      <c r="H7312" s="278">
        <v>49222</v>
      </c>
      <c r="I7312" s="278"/>
      <c r="K7312" s="57"/>
      <c r="L7312" s="57"/>
      <c r="M7312" s="274"/>
      <c r="N7312" s="274"/>
      <c r="O7312" s="57"/>
    </row>
    <row r="7313" spans="1:15">
      <c r="A7313" s="57"/>
      <c r="B7313" s="278">
        <v>50317</v>
      </c>
      <c r="C7313" s="283">
        <f t="shared" si="112"/>
        <v>9805564469</v>
      </c>
      <c r="D7313" s="57"/>
      <c r="E7313" s="57"/>
      <c r="F7313" s="279">
        <v>266874357</v>
      </c>
      <c r="G7313" s="286">
        <v>988959642</v>
      </c>
      <c r="H7313" s="278">
        <v>48043</v>
      </c>
      <c r="I7313" s="278"/>
      <c r="K7313" s="57"/>
      <c r="L7313" s="57"/>
      <c r="M7313" s="274"/>
      <c r="N7313" s="274"/>
      <c r="O7313" s="57"/>
    </row>
    <row r="7314" spans="1:15">
      <c r="A7314" s="57"/>
      <c r="B7314" s="278">
        <v>50318</v>
      </c>
      <c r="C7314" s="283">
        <f t="shared" si="112"/>
        <v>10366095873</v>
      </c>
      <c r="D7314" s="57"/>
      <c r="E7314" s="57"/>
      <c r="F7314" s="279">
        <v>827405761</v>
      </c>
      <c r="G7314" s="286">
        <v>989151705</v>
      </c>
      <c r="H7314" s="278">
        <v>47549</v>
      </c>
      <c r="I7314" s="278"/>
      <c r="K7314" s="57"/>
      <c r="L7314" s="57"/>
      <c r="M7314" s="274"/>
      <c r="N7314" s="274"/>
      <c r="O7314" s="57"/>
    </row>
    <row r="7315" spans="1:15">
      <c r="A7315" s="57"/>
      <c r="B7315" s="278">
        <v>50319</v>
      </c>
      <c r="C7315" s="283">
        <f t="shared" si="112"/>
        <v>9888986644</v>
      </c>
      <c r="D7315" s="57"/>
      <c r="E7315" s="57"/>
      <c r="F7315" s="279">
        <v>350296532</v>
      </c>
      <c r="G7315" s="286">
        <v>989235691</v>
      </c>
      <c r="H7315" s="278">
        <v>46569</v>
      </c>
      <c r="I7315" s="278"/>
      <c r="K7315" s="57"/>
      <c r="L7315" s="57"/>
      <c r="M7315" s="274"/>
      <c r="N7315" s="274"/>
      <c r="O7315" s="57"/>
    </row>
    <row r="7316" spans="1:15">
      <c r="A7316" s="57"/>
      <c r="B7316" s="278">
        <v>50320</v>
      </c>
      <c r="C7316" s="283">
        <f t="shared" si="112"/>
        <v>10237207525</v>
      </c>
      <c r="D7316" s="57"/>
      <c r="E7316" s="57"/>
      <c r="F7316" s="279">
        <v>698517413</v>
      </c>
      <c r="G7316" s="286">
        <v>989277615</v>
      </c>
      <c r="H7316" s="278">
        <v>43261</v>
      </c>
      <c r="I7316" s="278"/>
      <c r="K7316" s="57"/>
      <c r="L7316" s="57"/>
      <c r="M7316" s="274"/>
      <c r="N7316" s="274"/>
      <c r="O7316" s="57"/>
    </row>
    <row r="7317" spans="1:15">
      <c r="A7317" s="57"/>
      <c r="B7317" s="278">
        <v>50321</v>
      </c>
      <c r="C7317" s="283">
        <f t="shared" si="112"/>
        <v>9882114301</v>
      </c>
      <c r="D7317" s="57"/>
      <c r="E7317" s="57"/>
      <c r="F7317" s="279">
        <v>343424189</v>
      </c>
      <c r="G7317" s="286">
        <v>989324003</v>
      </c>
      <c r="H7317" s="278">
        <v>43611</v>
      </c>
      <c r="I7317" s="278"/>
      <c r="K7317" s="57"/>
      <c r="L7317" s="57"/>
      <c r="M7317" s="274"/>
      <c r="N7317" s="274"/>
      <c r="O7317" s="57"/>
    </row>
    <row r="7318" spans="1:15">
      <c r="A7318" s="57"/>
      <c r="B7318" s="278">
        <v>50322</v>
      </c>
      <c r="C7318" s="283">
        <f t="shared" si="112"/>
        <v>10353241823</v>
      </c>
      <c r="D7318" s="57"/>
      <c r="E7318" s="57"/>
      <c r="F7318" s="279">
        <v>814551711</v>
      </c>
      <c r="G7318" s="286">
        <v>989419819</v>
      </c>
      <c r="H7318" s="278">
        <v>48064</v>
      </c>
      <c r="I7318" s="278"/>
      <c r="K7318" s="57"/>
      <c r="L7318" s="57"/>
      <c r="M7318" s="274"/>
      <c r="N7318" s="274"/>
      <c r="O7318" s="57"/>
    </row>
    <row r="7319" spans="1:15">
      <c r="A7319" s="57"/>
      <c r="B7319" s="278">
        <v>50323</v>
      </c>
      <c r="C7319" s="283">
        <f t="shared" si="112"/>
        <v>10175090945</v>
      </c>
      <c r="D7319" s="57"/>
      <c r="E7319" s="57"/>
      <c r="F7319" s="279">
        <v>636400833</v>
      </c>
      <c r="G7319" s="286">
        <v>989447067</v>
      </c>
      <c r="H7319" s="278">
        <v>44697</v>
      </c>
      <c r="I7319" s="278"/>
      <c r="K7319" s="57"/>
      <c r="L7319" s="57"/>
      <c r="M7319" s="274"/>
      <c r="N7319" s="274"/>
      <c r="O7319" s="57"/>
    </row>
    <row r="7320" spans="1:15">
      <c r="A7320" s="57"/>
      <c r="B7320" s="278">
        <v>50324</v>
      </c>
      <c r="C7320" s="283">
        <f t="shared" si="112"/>
        <v>10428252262</v>
      </c>
      <c r="D7320" s="57"/>
      <c r="E7320" s="57"/>
      <c r="F7320" s="279">
        <v>889562150</v>
      </c>
      <c r="G7320" s="286">
        <v>990115391</v>
      </c>
      <c r="H7320" s="278">
        <v>43847</v>
      </c>
      <c r="I7320" s="278"/>
      <c r="K7320" s="57"/>
      <c r="L7320" s="57"/>
      <c r="M7320" s="274"/>
      <c r="N7320" s="274"/>
      <c r="O7320" s="57"/>
    </row>
    <row r="7321" spans="1:15">
      <c r="A7321" s="57"/>
      <c r="B7321" s="278">
        <v>50325</v>
      </c>
      <c r="C7321" s="283">
        <f t="shared" si="112"/>
        <v>10311432632</v>
      </c>
      <c r="D7321" s="57"/>
      <c r="E7321" s="57"/>
      <c r="F7321" s="279">
        <v>772742520</v>
      </c>
      <c r="G7321" s="286">
        <v>990358329</v>
      </c>
      <c r="H7321" s="278">
        <v>44300</v>
      </c>
      <c r="I7321" s="278"/>
      <c r="K7321" s="57"/>
      <c r="L7321" s="57"/>
      <c r="M7321" s="274"/>
      <c r="N7321" s="274"/>
      <c r="O7321" s="57"/>
    </row>
    <row r="7322" spans="1:15">
      <c r="A7322" s="57"/>
      <c r="B7322" s="278">
        <v>50326</v>
      </c>
      <c r="C7322" s="283">
        <f t="shared" si="112"/>
        <v>10320943409</v>
      </c>
      <c r="D7322" s="57"/>
      <c r="E7322" s="57"/>
      <c r="F7322" s="279">
        <v>782253297</v>
      </c>
      <c r="G7322" s="286">
        <v>990405870</v>
      </c>
      <c r="H7322" s="278">
        <v>45760</v>
      </c>
      <c r="I7322" s="278"/>
      <c r="K7322" s="57"/>
      <c r="L7322" s="57"/>
      <c r="M7322" s="274"/>
      <c r="N7322" s="274"/>
      <c r="O7322" s="57"/>
    </row>
    <row r="7323" spans="1:15">
      <c r="A7323" s="57"/>
      <c r="B7323" s="278">
        <v>50327</v>
      </c>
      <c r="C7323" s="283">
        <f t="shared" si="112"/>
        <v>10479552793</v>
      </c>
      <c r="D7323" s="57"/>
      <c r="E7323" s="57"/>
      <c r="F7323" s="279">
        <v>940862681</v>
      </c>
      <c r="G7323" s="286">
        <v>990584745</v>
      </c>
      <c r="H7323" s="278">
        <v>47547</v>
      </c>
      <c r="I7323" s="278"/>
      <c r="K7323" s="57"/>
      <c r="L7323" s="57"/>
      <c r="M7323" s="274"/>
      <c r="N7323" s="274"/>
      <c r="O7323" s="57"/>
    </row>
    <row r="7324" spans="1:15">
      <c r="A7324" s="57"/>
      <c r="B7324" s="278">
        <v>50328</v>
      </c>
      <c r="C7324" s="283">
        <f t="shared" si="112"/>
        <v>10321872122</v>
      </c>
      <c r="D7324" s="57"/>
      <c r="E7324" s="57"/>
      <c r="F7324" s="279">
        <v>783182010</v>
      </c>
      <c r="G7324" s="286">
        <v>990719126</v>
      </c>
      <c r="H7324" s="278">
        <v>44041</v>
      </c>
      <c r="I7324" s="278"/>
      <c r="K7324" s="57"/>
      <c r="L7324" s="57"/>
      <c r="M7324" s="274"/>
      <c r="N7324" s="274"/>
      <c r="O7324" s="57"/>
    </row>
    <row r="7325" spans="1:15">
      <c r="A7325" s="57"/>
      <c r="B7325" s="278">
        <v>50329</v>
      </c>
      <c r="C7325" s="283">
        <f t="shared" si="112"/>
        <v>9871876971</v>
      </c>
      <c r="D7325" s="57"/>
      <c r="E7325" s="57"/>
      <c r="F7325" s="279">
        <v>333186859</v>
      </c>
      <c r="G7325" s="286">
        <v>990746855</v>
      </c>
      <c r="H7325" s="278">
        <v>46614</v>
      </c>
      <c r="I7325" s="278"/>
      <c r="K7325" s="57"/>
      <c r="L7325" s="57"/>
      <c r="M7325" s="274"/>
      <c r="N7325" s="274"/>
      <c r="O7325" s="57"/>
    </row>
    <row r="7326" spans="1:15">
      <c r="A7326" s="57"/>
      <c r="B7326" s="278">
        <v>50330</v>
      </c>
      <c r="C7326" s="283">
        <f t="shared" si="112"/>
        <v>10298957412</v>
      </c>
      <c r="D7326" s="57"/>
      <c r="E7326" s="57"/>
      <c r="F7326" s="279">
        <v>760267300</v>
      </c>
      <c r="G7326" s="286">
        <v>991115113</v>
      </c>
      <c r="H7326" s="278">
        <v>50370</v>
      </c>
      <c r="I7326" s="278"/>
      <c r="K7326" s="57"/>
      <c r="L7326" s="57"/>
      <c r="M7326" s="274"/>
      <c r="N7326" s="274"/>
      <c r="O7326" s="57"/>
    </row>
    <row r="7327" spans="1:15">
      <c r="A7327" s="57"/>
      <c r="B7327" s="278">
        <v>50331</v>
      </c>
      <c r="C7327" s="283">
        <f t="shared" si="112"/>
        <v>10280654719</v>
      </c>
      <c r="D7327" s="57"/>
      <c r="E7327" s="57"/>
      <c r="F7327" s="279">
        <v>741964607</v>
      </c>
      <c r="G7327" s="286">
        <v>991221057</v>
      </c>
      <c r="H7327" s="278">
        <v>47130</v>
      </c>
      <c r="I7327" s="278"/>
      <c r="K7327" s="57"/>
      <c r="L7327" s="57"/>
      <c r="M7327" s="274"/>
      <c r="N7327" s="274"/>
      <c r="O7327" s="57"/>
    </row>
    <row r="7328" spans="1:15">
      <c r="A7328" s="57"/>
      <c r="B7328" s="278">
        <v>50332</v>
      </c>
      <c r="C7328" s="283">
        <f t="shared" ref="C7328:C7391" si="113">F7328+(F$88*28679+98765)+(G$88*6587+87654)+(E$88*9537+76543)+(J$88*5713+4528)</f>
        <v>10271572230</v>
      </c>
      <c r="D7328" s="57"/>
      <c r="E7328" s="57"/>
      <c r="F7328" s="279">
        <v>732882118</v>
      </c>
      <c r="G7328" s="286">
        <v>991486129</v>
      </c>
      <c r="H7328" s="278">
        <v>44329</v>
      </c>
      <c r="I7328" s="278"/>
      <c r="K7328" s="57"/>
      <c r="L7328" s="57"/>
      <c r="M7328" s="274"/>
      <c r="N7328" s="274"/>
      <c r="O7328" s="57"/>
    </row>
    <row r="7329" spans="1:15">
      <c r="A7329" s="57"/>
      <c r="B7329" s="278">
        <v>50333</v>
      </c>
      <c r="C7329" s="283">
        <f t="shared" si="113"/>
        <v>9839395241</v>
      </c>
      <c r="D7329" s="57"/>
      <c r="E7329" s="57"/>
      <c r="F7329" s="279">
        <v>300705129</v>
      </c>
      <c r="G7329" s="286">
        <v>991582368</v>
      </c>
      <c r="H7329" s="278">
        <v>45724</v>
      </c>
      <c r="I7329" s="278"/>
      <c r="K7329" s="57"/>
      <c r="L7329" s="57"/>
      <c r="M7329" s="274"/>
      <c r="N7329" s="274"/>
      <c r="O7329" s="57"/>
    </row>
    <row r="7330" spans="1:15">
      <c r="A7330" s="57"/>
      <c r="B7330" s="278">
        <v>50334</v>
      </c>
      <c r="C7330" s="283">
        <f t="shared" si="113"/>
        <v>9887740668</v>
      </c>
      <c r="D7330" s="57"/>
      <c r="E7330" s="57"/>
      <c r="F7330" s="279">
        <v>349050556</v>
      </c>
      <c r="G7330" s="286">
        <v>991642454</v>
      </c>
      <c r="H7330" s="278">
        <v>48414</v>
      </c>
      <c r="I7330" s="278"/>
      <c r="K7330" s="57"/>
      <c r="L7330" s="57"/>
      <c r="M7330" s="274"/>
      <c r="N7330" s="274"/>
      <c r="O7330" s="57"/>
    </row>
    <row r="7331" spans="1:15">
      <c r="A7331" s="57"/>
      <c r="B7331" s="278">
        <v>50335</v>
      </c>
      <c r="C7331" s="283">
        <f t="shared" si="113"/>
        <v>9863943602</v>
      </c>
      <c r="D7331" s="57"/>
      <c r="E7331" s="57"/>
      <c r="F7331" s="279">
        <v>325253490</v>
      </c>
      <c r="G7331" s="286">
        <v>991685414</v>
      </c>
      <c r="H7331" s="278">
        <v>45765</v>
      </c>
      <c r="I7331" s="278"/>
      <c r="K7331" s="57"/>
      <c r="L7331" s="57"/>
      <c r="M7331" s="274"/>
      <c r="N7331" s="274"/>
      <c r="O7331" s="57"/>
    </row>
    <row r="7332" spans="1:15">
      <c r="A7332" s="57"/>
      <c r="B7332" s="278">
        <v>50336</v>
      </c>
      <c r="C7332" s="283">
        <f t="shared" si="113"/>
        <v>10113478696</v>
      </c>
      <c r="D7332" s="57"/>
      <c r="E7332" s="57"/>
      <c r="F7332" s="279">
        <v>574788584</v>
      </c>
      <c r="G7332" s="286">
        <v>991706940</v>
      </c>
      <c r="H7332" s="278">
        <v>47718</v>
      </c>
      <c r="I7332" s="278"/>
      <c r="K7332" s="57"/>
      <c r="L7332" s="57"/>
      <c r="M7332" s="274"/>
      <c r="N7332" s="274"/>
      <c r="O7332" s="57"/>
    </row>
    <row r="7333" spans="1:15">
      <c r="A7333" s="57"/>
      <c r="B7333" s="278">
        <v>50337</v>
      </c>
      <c r="C7333" s="283">
        <f t="shared" si="113"/>
        <v>10325860526</v>
      </c>
      <c r="D7333" s="57"/>
      <c r="E7333" s="57"/>
      <c r="F7333" s="279">
        <v>787170414</v>
      </c>
      <c r="G7333" s="286">
        <v>992022293</v>
      </c>
      <c r="H7333" s="278">
        <v>43289</v>
      </c>
      <c r="I7333" s="278"/>
      <c r="K7333" s="57"/>
      <c r="L7333" s="57"/>
      <c r="M7333" s="274"/>
      <c r="N7333" s="274"/>
      <c r="O7333" s="57"/>
    </row>
    <row r="7334" spans="1:15">
      <c r="A7334" s="57"/>
      <c r="B7334" s="278">
        <v>50338</v>
      </c>
      <c r="C7334" s="283">
        <f t="shared" si="113"/>
        <v>9742646943</v>
      </c>
      <c r="D7334" s="57"/>
      <c r="E7334" s="57"/>
      <c r="F7334" s="279">
        <v>203956831</v>
      </c>
      <c r="G7334" s="286">
        <v>992048765</v>
      </c>
      <c r="H7334" s="278">
        <v>48801</v>
      </c>
      <c r="I7334" s="278"/>
      <c r="K7334" s="57"/>
      <c r="L7334" s="57"/>
      <c r="M7334" s="274"/>
      <c r="N7334" s="274"/>
      <c r="O7334" s="57"/>
    </row>
    <row r="7335" spans="1:15">
      <c r="A7335" s="57"/>
      <c r="B7335" s="278">
        <v>50339</v>
      </c>
      <c r="C7335" s="283">
        <f t="shared" si="113"/>
        <v>10011406011</v>
      </c>
      <c r="D7335" s="57"/>
      <c r="E7335" s="57"/>
      <c r="F7335" s="279">
        <v>472715899</v>
      </c>
      <c r="G7335" s="286">
        <v>992069847</v>
      </c>
      <c r="H7335" s="278">
        <v>49518</v>
      </c>
      <c r="I7335" s="278"/>
      <c r="K7335" s="57"/>
      <c r="L7335" s="57"/>
      <c r="M7335" s="274"/>
      <c r="N7335" s="274"/>
      <c r="O7335" s="57"/>
    </row>
    <row r="7336" spans="1:15">
      <c r="A7336" s="57"/>
      <c r="B7336" s="278">
        <v>50340</v>
      </c>
      <c r="C7336" s="283">
        <f t="shared" si="113"/>
        <v>10154294603</v>
      </c>
      <c r="D7336" s="57"/>
      <c r="E7336" s="57"/>
      <c r="F7336" s="279">
        <v>615604491</v>
      </c>
      <c r="G7336" s="286">
        <v>992197812</v>
      </c>
      <c r="H7336" s="278">
        <v>46250</v>
      </c>
      <c r="I7336" s="278"/>
      <c r="K7336" s="57"/>
      <c r="L7336" s="57"/>
      <c r="M7336" s="274"/>
      <c r="N7336" s="274"/>
      <c r="O7336" s="57"/>
    </row>
    <row r="7337" spans="1:15">
      <c r="A7337" s="57"/>
      <c r="B7337" s="278">
        <v>50341</v>
      </c>
      <c r="C7337" s="283">
        <f t="shared" si="113"/>
        <v>10165500393</v>
      </c>
      <c r="D7337" s="57"/>
      <c r="E7337" s="57"/>
      <c r="F7337" s="279">
        <v>626810281</v>
      </c>
      <c r="G7337" s="286">
        <v>992280790</v>
      </c>
      <c r="H7337" s="278">
        <v>45527</v>
      </c>
      <c r="I7337" s="278"/>
      <c r="K7337" s="57"/>
      <c r="L7337" s="57"/>
      <c r="M7337" s="274"/>
      <c r="N7337" s="274"/>
      <c r="O7337" s="57"/>
    </row>
    <row r="7338" spans="1:15">
      <c r="A7338" s="57"/>
      <c r="B7338" s="278">
        <v>50342</v>
      </c>
      <c r="C7338" s="283">
        <f t="shared" si="113"/>
        <v>10026496195</v>
      </c>
      <c r="D7338" s="57"/>
      <c r="E7338" s="57"/>
      <c r="F7338" s="279">
        <v>487806083</v>
      </c>
      <c r="G7338" s="286">
        <v>992406609</v>
      </c>
      <c r="H7338" s="278">
        <v>46584</v>
      </c>
      <c r="I7338" s="278"/>
      <c r="K7338" s="57"/>
      <c r="L7338" s="57"/>
      <c r="M7338" s="274"/>
      <c r="N7338" s="274"/>
      <c r="O7338" s="57"/>
    </row>
    <row r="7339" spans="1:15">
      <c r="A7339" s="57"/>
      <c r="B7339" s="278">
        <v>50343</v>
      </c>
      <c r="C7339" s="283">
        <f t="shared" si="113"/>
        <v>10144441687</v>
      </c>
      <c r="D7339" s="57"/>
      <c r="E7339" s="57"/>
      <c r="F7339" s="279">
        <v>605751575</v>
      </c>
      <c r="G7339" s="286">
        <v>992411214</v>
      </c>
      <c r="H7339" s="278">
        <v>47138</v>
      </c>
      <c r="I7339" s="278"/>
      <c r="K7339" s="57"/>
      <c r="L7339" s="57"/>
      <c r="M7339" s="274"/>
      <c r="N7339" s="274"/>
      <c r="O7339" s="57"/>
    </row>
    <row r="7340" spans="1:15">
      <c r="A7340" s="57"/>
      <c r="B7340" s="278">
        <v>50344</v>
      </c>
      <c r="C7340" s="283">
        <f t="shared" si="113"/>
        <v>9736296065</v>
      </c>
      <c r="D7340" s="57"/>
      <c r="E7340" s="57"/>
      <c r="F7340" s="279">
        <v>197605953</v>
      </c>
      <c r="G7340" s="286">
        <v>992481450</v>
      </c>
      <c r="H7340" s="278">
        <v>48867</v>
      </c>
      <c r="I7340" s="278"/>
      <c r="K7340" s="57"/>
      <c r="L7340" s="57"/>
      <c r="M7340" s="274"/>
      <c r="N7340" s="274"/>
      <c r="O7340" s="57"/>
    </row>
    <row r="7341" spans="1:15">
      <c r="A7341" s="57"/>
      <c r="B7341" s="278">
        <v>50345</v>
      </c>
      <c r="C7341" s="283">
        <f t="shared" si="113"/>
        <v>10358884208</v>
      </c>
      <c r="D7341" s="57"/>
      <c r="E7341" s="57"/>
      <c r="F7341" s="279">
        <v>820194096</v>
      </c>
      <c r="G7341" s="286">
        <v>992557844</v>
      </c>
      <c r="H7341" s="278">
        <v>48507</v>
      </c>
      <c r="I7341" s="278"/>
      <c r="K7341" s="57"/>
      <c r="L7341" s="57"/>
      <c r="M7341" s="274"/>
      <c r="N7341" s="274"/>
      <c r="O7341" s="57"/>
    </row>
    <row r="7342" spans="1:15">
      <c r="A7342" s="57"/>
      <c r="B7342" s="278">
        <v>50346</v>
      </c>
      <c r="C7342" s="283">
        <f t="shared" si="113"/>
        <v>10242550610</v>
      </c>
      <c r="D7342" s="57"/>
      <c r="E7342" s="57"/>
      <c r="F7342" s="279">
        <v>703860498</v>
      </c>
      <c r="G7342" s="286">
        <v>992649814</v>
      </c>
      <c r="H7342" s="278">
        <v>46592</v>
      </c>
      <c r="I7342" s="278"/>
      <c r="K7342" s="57"/>
      <c r="L7342" s="57"/>
      <c r="M7342" s="274"/>
      <c r="N7342" s="274"/>
      <c r="O7342" s="57"/>
    </row>
    <row r="7343" spans="1:15">
      <c r="A7343" s="57"/>
      <c r="B7343" s="278">
        <v>50347</v>
      </c>
      <c r="C7343" s="283">
        <f t="shared" si="113"/>
        <v>10456536081</v>
      </c>
      <c r="D7343" s="57"/>
      <c r="E7343" s="57"/>
      <c r="F7343" s="279">
        <v>917845969</v>
      </c>
      <c r="G7343" s="286">
        <v>992718278</v>
      </c>
      <c r="H7343" s="278">
        <v>49837</v>
      </c>
      <c r="I7343" s="278"/>
      <c r="K7343" s="57"/>
      <c r="L7343" s="57"/>
      <c r="M7343" s="274"/>
      <c r="N7343" s="274"/>
      <c r="O7343" s="57"/>
    </row>
    <row r="7344" spans="1:15">
      <c r="A7344" s="57"/>
      <c r="B7344" s="278">
        <v>50348</v>
      </c>
      <c r="C7344" s="283">
        <f t="shared" si="113"/>
        <v>9812163966</v>
      </c>
      <c r="D7344" s="57"/>
      <c r="E7344" s="57"/>
      <c r="F7344" s="279">
        <v>273473854</v>
      </c>
      <c r="G7344" s="286">
        <v>993004619</v>
      </c>
      <c r="H7344" s="278">
        <v>46535</v>
      </c>
      <c r="I7344" s="278"/>
      <c r="K7344" s="57"/>
      <c r="L7344" s="57"/>
      <c r="M7344" s="274"/>
      <c r="N7344" s="274"/>
      <c r="O7344" s="57"/>
    </row>
    <row r="7345" spans="1:15">
      <c r="A7345" s="57"/>
      <c r="B7345" s="278">
        <v>50349</v>
      </c>
      <c r="C7345" s="283">
        <f t="shared" si="113"/>
        <v>10295205975</v>
      </c>
      <c r="D7345" s="57"/>
      <c r="E7345" s="57"/>
      <c r="F7345" s="279">
        <v>756515863</v>
      </c>
      <c r="G7345" s="286">
        <v>993014681</v>
      </c>
      <c r="H7345" s="278">
        <v>49947</v>
      </c>
      <c r="I7345" s="278"/>
      <c r="K7345" s="57"/>
      <c r="L7345" s="57"/>
      <c r="M7345" s="274"/>
      <c r="N7345" s="274"/>
      <c r="O7345" s="57"/>
    </row>
    <row r="7346" spans="1:15">
      <c r="A7346" s="57"/>
      <c r="B7346" s="278">
        <v>50350</v>
      </c>
      <c r="C7346" s="283">
        <f t="shared" si="113"/>
        <v>9725564566</v>
      </c>
      <c r="D7346" s="57"/>
      <c r="E7346" s="57"/>
      <c r="F7346" s="279">
        <v>186874454</v>
      </c>
      <c r="G7346" s="286">
        <v>993039359</v>
      </c>
      <c r="H7346" s="278">
        <v>50249</v>
      </c>
      <c r="I7346" s="278"/>
      <c r="K7346" s="57"/>
      <c r="L7346" s="57"/>
      <c r="M7346" s="274"/>
      <c r="N7346" s="274"/>
      <c r="O7346" s="57"/>
    </row>
    <row r="7347" spans="1:15">
      <c r="A7347" s="57"/>
      <c r="B7347" s="278">
        <v>50351</v>
      </c>
      <c r="C7347" s="283">
        <f t="shared" si="113"/>
        <v>9822767049</v>
      </c>
      <c r="D7347" s="57"/>
      <c r="E7347" s="57"/>
      <c r="F7347" s="279">
        <v>284076937</v>
      </c>
      <c r="G7347" s="286">
        <v>993133710</v>
      </c>
      <c r="H7347" s="278">
        <v>43876</v>
      </c>
      <c r="I7347" s="278"/>
      <c r="K7347" s="57"/>
      <c r="L7347" s="57"/>
      <c r="M7347" s="274"/>
      <c r="N7347" s="274"/>
      <c r="O7347" s="57"/>
    </row>
    <row r="7348" spans="1:15">
      <c r="A7348" s="57"/>
      <c r="B7348" s="278">
        <v>50352</v>
      </c>
      <c r="C7348" s="283">
        <f t="shared" si="113"/>
        <v>9945345539</v>
      </c>
      <c r="D7348" s="57"/>
      <c r="E7348" s="57"/>
      <c r="F7348" s="279">
        <v>406655427</v>
      </c>
      <c r="G7348" s="286">
        <v>993185280</v>
      </c>
      <c r="H7348" s="278">
        <v>47887</v>
      </c>
      <c r="I7348" s="278"/>
      <c r="K7348" s="57"/>
      <c r="L7348" s="57"/>
      <c r="M7348" s="274"/>
      <c r="N7348" s="274"/>
      <c r="O7348" s="57"/>
    </row>
    <row r="7349" spans="1:15">
      <c r="A7349" s="57"/>
      <c r="B7349" s="278">
        <v>50353</v>
      </c>
      <c r="C7349" s="283">
        <f t="shared" si="113"/>
        <v>10024884496</v>
      </c>
      <c r="D7349" s="57"/>
      <c r="E7349" s="57"/>
      <c r="F7349" s="279">
        <v>486194384</v>
      </c>
      <c r="G7349" s="286">
        <v>993532822</v>
      </c>
      <c r="H7349" s="278">
        <v>46025</v>
      </c>
      <c r="I7349" s="278"/>
      <c r="K7349" s="57"/>
      <c r="L7349" s="57"/>
      <c r="M7349" s="274"/>
      <c r="N7349" s="274"/>
      <c r="O7349" s="57"/>
    </row>
    <row r="7350" spans="1:15">
      <c r="A7350" s="57"/>
      <c r="B7350" s="278">
        <v>50354</v>
      </c>
      <c r="C7350" s="283">
        <f t="shared" si="113"/>
        <v>9850374287</v>
      </c>
      <c r="D7350" s="57"/>
      <c r="E7350" s="57"/>
      <c r="F7350" s="279">
        <v>311684175</v>
      </c>
      <c r="G7350" s="286">
        <v>993538290</v>
      </c>
      <c r="H7350" s="278">
        <v>48791</v>
      </c>
      <c r="I7350" s="278"/>
      <c r="K7350" s="57"/>
      <c r="L7350" s="57"/>
      <c r="M7350" s="274"/>
      <c r="N7350" s="274"/>
      <c r="O7350" s="57"/>
    </row>
    <row r="7351" spans="1:15">
      <c r="A7351" s="57"/>
      <c r="B7351" s="278">
        <v>50355</v>
      </c>
      <c r="C7351" s="283">
        <f t="shared" si="113"/>
        <v>9702608140</v>
      </c>
      <c r="D7351" s="57"/>
      <c r="E7351" s="57"/>
      <c r="F7351" s="279">
        <v>163918028</v>
      </c>
      <c r="G7351" s="286">
        <v>993546954</v>
      </c>
      <c r="H7351" s="278">
        <v>47135</v>
      </c>
      <c r="I7351" s="278"/>
      <c r="K7351" s="57"/>
      <c r="L7351" s="57"/>
      <c r="M7351" s="274"/>
      <c r="N7351" s="274"/>
      <c r="O7351" s="57"/>
    </row>
    <row r="7352" spans="1:15">
      <c r="A7352" s="57"/>
      <c r="B7352" s="278">
        <v>50356</v>
      </c>
      <c r="C7352" s="283">
        <f t="shared" si="113"/>
        <v>9748480511</v>
      </c>
      <c r="D7352" s="57"/>
      <c r="E7352" s="57"/>
      <c r="F7352" s="279">
        <v>209790399</v>
      </c>
      <c r="G7352" s="286">
        <v>993571134</v>
      </c>
      <c r="H7352" s="278">
        <v>44415</v>
      </c>
      <c r="I7352" s="278"/>
      <c r="K7352" s="57"/>
      <c r="L7352" s="57"/>
      <c r="M7352" s="274"/>
      <c r="N7352" s="274"/>
      <c r="O7352" s="57"/>
    </row>
    <row r="7353" spans="1:15">
      <c r="A7353" s="57"/>
      <c r="B7353" s="278">
        <v>50357</v>
      </c>
      <c r="C7353" s="283">
        <f t="shared" si="113"/>
        <v>10251554864</v>
      </c>
      <c r="D7353" s="57"/>
      <c r="E7353" s="57"/>
      <c r="F7353" s="279">
        <v>712864752</v>
      </c>
      <c r="G7353" s="286">
        <v>993788908</v>
      </c>
      <c r="H7353" s="278">
        <v>45733</v>
      </c>
      <c r="I7353" s="278"/>
      <c r="K7353" s="57"/>
      <c r="L7353" s="57"/>
      <c r="M7353" s="274"/>
      <c r="N7353" s="274"/>
      <c r="O7353" s="57"/>
    </row>
    <row r="7354" spans="1:15">
      <c r="A7354" s="57"/>
      <c r="B7354" s="278">
        <v>50358</v>
      </c>
      <c r="C7354" s="283">
        <f t="shared" si="113"/>
        <v>10119311830</v>
      </c>
      <c r="D7354" s="57"/>
      <c r="E7354" s="57"/>
      <c r="F7354" s="279">
        <v>580621718</v>
      </c>
      <c r="G7354" s="286">
        <v>993941142</v>
      </c>
      <c r="H7354" s="278">
        <v>50135</v>
      </c>
      <c r="I7354" s="278"/>
      <c r="K7354" s="57"/>
      <c r="L7354" s="57"/>
      <c r="M7354" s="274"/>
      <c r="N7354" s="274"/>
      <c r="O7354" s="57"/>
    </row>
    <row r="7355" spans="1:15">
      <c r="A7355" s="57"/>
      <c r="B7355" s="278">
        <v>50359</v>
      </c>
      <c r="C7355" s="283">
        <f t="shared" si="113"/>
        <v>9812215622</v>
      </c>
      <c r="D7355" s="57"/>
      <c r="E7355" s="57"/>
      <c r="F7355" s="279">
        <v>273525510</v>
      </c>
      <c r="G7355" s="286">
        <v>993949919</v>
      </c>
      <c r="H7355" s="278">
        <v>44333</v>
      </c>
      <c r="I7355" s="278"/>
      <c r="K7355" s="57"/>
      <c r="L7355" s="57"/>
      <c r="M7355" s="274"/>
      <c r="N7355" s="274"/>
      <c r="O7355" s="57"/>
    </row>
    <row r="7356" spans="1:15">
      <c r="A7356" s="57"/>
      <c r="B7356" s="278">
        <v>50360</v>
      </c>
      <c r="C7356" s="283">
        <f t="shared" si="113"/>
        <v>10235422570</v>
      </c>
      <c r="D7356" s="57"/>
      <c r="E7356" s="57"/>
      <c r="F7356" s="279">
        <v>696732458</v>
      </c>
      <c r="G7356" s="286">
        <v>994054788</v>
      </c>
      <c r="H7356" s="278">
        <v>48404</v>
      </c>
      <c r="I7356" s="278"/>
      <c r="K7356" s="57"/>
      <c r="L7356" s="57"/>
      <c r="M7356" s="274"/>
      <c r="N7356" s="274"/>
      <c r="O7356" s="57"/>
    </row>
    <row r="7357" spans="1:15">
      <c r="A7357" s="57"/>
      <c r="B7357" s="278">
        <v>50361</v>
      </c>
      <c r="C7357" s="283">
        <f t="shared" si="113"/>
        <v>10310870763</v>
      </c>
      <c r="D7357" s="57"/>
      <c r="E7357" s="57"/>
      <c r="F7357" s="279">
        <v>772180651</v>
      </c>
      <c r="G7357" s="286">
        <v>994206670</v>
      </c>
      <c r="H7357" s="278">
        <v>50240</v>
      </c>
      <c r="I7357" s="278"/>
      <c r="K7357" s="57"/>
      <c r="L7357" s="57"/>
      <c r="M7357" s="274"/>
      <c r="N7357" s="274"/>
      <c r="O7357" s="57"/>
    </row>
    <row r="7358" spans="1:15">
      <c r="A7358" s="57"/>
      <c r="B7358" s="278">
        <v>50362</v>
      </c>
      <c r="C7358" s="283">
        <f t="shared" si="113"/>
        <v>10436672769</v>
      </c>
      <c r="D7358" s="57"/>
      <c r="E7358" s="57"/>
      <c r="F7358" s="279">
        <v>897982657</v>
      </c>
      <c r="G7358" s="286">
        <v>994394127</v>
      </c>
      <c r="H7358" s="278">
        <v>48417</v>
      </c>
      <c r="I7358" s="278"/>
      <c r="K7358" s="57"/>
      <c r="L7358" s="57"/>
      <c r="M7358" s="274"/>
      <c r="N7358" s="274"/>
      <c r="O7358" s="57"/>
    </row>
    <row r="7359" spans="1:15">
      <c r="A7359" s="57"/>
      <c r="B7359" s="278">
        <v>50363</v>
      </c>
      <c r="C7359" s="283">
        <f t="shared" si="113"/>
        <v>9842251559</v>
      </c>
      <c r="D7359" s="57"/>
      <c r="E7359" s="57"/>
      <c r="F7359" s="279">
        <v>303561447</v>
      </c>
      <c r="G7359" s="286">
        <v>994457505</v>
      </c>
      <c r="H7359" s="278">
        <v>49461</v>
      </c>
      <c r="I7359" s="278"/>
      <c r="K7359" s="57"/>
      <c r="L7359" s="57"/>
      <c r="M7359" s="274"/>
      <c r="N7359" s="274"/>
      <c r="O7359" s="57"/>
    </row>
    <row r="7360" spans="1:15">
      <c r="A7360" s="57"/>
      <c r="B7360" s="278">
        <v>50364</v>
      </c>
      <c r="C7360" s="283">
        <f t="shared" si="113"/>
        <v>10278903426</v>
      </c>
      <c r="D7360" s="57"/>
      <c r="E7360" s="57"/>
      <c r="F7360" s="279">
        <v>740213314</v>
      </c>
      <c r="G7360" s="286">
        <v>994470703</v>
      </c>
      <c r="H7360" s="278">
        <v>44629</v>
      </c>
      <c r="I7360" s="278"/>
      <c r="K7360" s="57"/>
      <c r="L7360" s="57"/>
      <c r="M7360" s="274"/>
      <c r="N7360" s="274"/>
      <c r="O7360" s="57"/>
    </row>
    <row r="7361" spans="1:15">
      <c r="A7361" s="57"/>
      <c r="B7361" s="278">
        <v>50365</v>
      </c>
      <c r="C7361" s="283">
        <f t="shared" si="113"/>
        <v>9922476029</v>
      </c>
      <c r="D7361" s="57"/>
      <c r="E7361" s="57"/>
      <c r="F7361" s="279">
        <v>383785917</v>
      </c>
      <c r="G7361" s="286">
        <v>994488863</v>
      </c>
      <c r="H7361" s="278">
        <v>48365</v>
      </c>
      <c r="I7361" s="278"/>
      <c r="K7361" s="57"/>
      <c r="L7361" s="57"/>
      <c r="M7361" s="274"/>
      <c r="N7361" s="274"/>
      <c r="O7361" s="57"/>
    </row>
    <row r="7362" spans="1:15">
      <c r="A7362" s="57"/>
      <c r="B7362" s="278">
        <v>50366</v>
      </c>
      <c r="C7362" s="283">
        <f t="shared" si="113"/>
        <v>10419562223</v>
      </c>
      <c r="D7362" s="57"/>
      <c r="E7362" s="57"/>
      <c r="F7362" s="279">
        <v>880872111</v>
      </c>
      <c r="G7362" s="286">
        <v>994562471</v>
      </c>
      <c r="H7362" s="278">
        <v>45090</v>
      </c>
      <c r="I7362" s="278"/>
      <c r="K7362" s="57"/>
      <c r="L7362" s="57"/>
      <c r="M7362" s="274"/>
      <c r="N7362" s="274"/>
      <c r="O7362" s="57"/>
    </row>
    <row r="7363" spans="1:15">
      <c r="A7363" s="57"/>
      <c r="B7363" s="278">
        <v>50367</v>
      </c>
      <c r="C7363" s="283">
        <f t="shared" si="113"/>
        <v>10215914508</v>
      </c>
      <c r="D7363" s="57"/>
      <c r="E7363" s="57"/>
      <c r="F7363" s="279">
        <v>677224396</v>
      </c>
      <c r="G7363" s="286">
        <v>994584051</v>
      </c>
      <c r="H7363" s="278">
        <v>46501</v>
      </c>
      <c r="I7363" s="278"/>
      <c r="K7363" s="57"/>
      <c r="L7363" s="57"/>
      <c r="M7363" s="274"/>
      <c r="N7363" s="274"/>
      <c r="O7363" s="57"/>
    </row>
    <row r="7364" spans="1:15">
      <c r="A7364" s="57"/>
      <c r="B7364" s="278">
        <v>50368</v>
      </c>
      <c r="C7364" s="283">
        <f t="shared" si="113"/>
        <v>9901222944</v>
      </c>
      <c r="D7364" s="57"/>
      <c r="E7364" s="57"/>
      <c r="F7364" s="279">
        <v>362532832</v>
      </c>
      <c r="G7364" s="286">
        <v>994642147</v>
      </c>
      <c r="H7364" s="278">
        <v>49783</v>
      </c>
      <c r="I7364" s="278"/>
      <c r="K7364" s="57"/>
      <c r="L7364" s="57"/>
      <c r="M7364" s="274"/>
      <c r="N7364" s="274"/>
      <c r="O7364" s="57"/>
    </row>
    <row r="7365" spans="1:15">
      <c r="A7365" s="57"/>
      <c r="B7365" s="278">
        <v>50369</v>
      </c>
      <c r="C7365" s="283">
        <f t="shared" si="113"/>
        <v>10395636974</v>
      </c>
      <c r="D7365" s="57"/>
      <c r="E7365" s="57"/>
      <c r="F7365" s="279">
        <v>856946862</v>
      </c>
      <c r="G7365" s="286">
        <v>994759047</v>
      </c>
      <c r="H7365" s="278">
        <v>45920</v>
      </c>
      <c r="I7365" s="278"/>
      <c r="K7365" s="57"/>
      <c r="L7365" s="57"/>
      <c r="M7365" s="274"/>
      <c r="N7365" s="274"/>
      <c r="O7365" s="57"/>
    </row>
    <row r="7366" spans="1:15">
      <c r="A7366" s="57"/>
      <c r="B7366" s="278">
        <v>50370</v>
      </c>
      <c r="C7366" s="283">
        <f t="shared" si="113"/>
        <v>10529805225</v>
      </c>
      <c r="D7366" s="57"/>
      <c r="E7366" s="57"/>
      <c r="F7366" s="279">
        <v>991115113</v>
      </c>
      <c r="G7366" s="286">
        <v>995114574</v>
      </c>
      <c r="H7366" s="278">
        <v>48578</v>
      </c>
      <c r="I7366" s="278"/>
      <c r="K7366" s="57"/>
      <c r="L7366" s="57"/>
      <c r="M7366" s="274"/>
      <c r="N7366" s="274"/>
      <c r="O7366" s="57"/>
    </row>
    <row r="7367" spans="1:15">
      <c r="A7367" s="57"/>
      <c r="B7367" s="278">
        <v>50371</v>
      </c>
      <c r="C7367" s="283">
        <f t="shared" si="113"/>
        <v>10419088567</v>
      </c>
      <c r="D7367" s="57"/>
      <c r="E7367" s="57"/>
      <c r="F7367" s="279">
        <v>880398455</v>
      </c>
      <c r="G7367" s="286">
        <v>995178442</v>
      </c>
      <c r="H7367" s="278">
        <v>44601</v>
      </c>
      <c r="I7367" s="278"/>
      <c r="K7367" s="57"/>
      <c r="L7367" s="57"/>
      <c r="M7367" s="274"/>
      <c r="N7367" s="274"/>
      <c r="O7367" s="57"/>
    </row>
    <row r="7368" spans="1:15">
      <c r="A7368" s="57"/>
      <c r="B7368" s="278">
        <v>50372</v>
      </c>
      <c r="C7368" s="283">
        <f t="shared" si="113"/>
        <v>9983550599</v>
      </c>
      <c r="D7368" s="57"/>
      <c r="E7368" s="57"/>
      <c r="F7368" s="279">
        <v>444860487</v>
      </c>
      <c r="G7368" s="286">
        <v>995246730</v>
      </c>
      <c r="H7368" s="278">
        <v>49880</v>
      </c>
      <c r="I7368" s="278"/>
      <c r="K7368" s="57"/>
      <c r="L7368" s="57"/>
      <c r="M7368" s="274"/>
      <c r="N7368" s="274"/>
      <c r="O7368" s="57"/>
    </row>
    <row r="7369" spans="1:15">
      <c r="A7369" s="57"/>
      <c r="B7369" s="278">
        <v>50373</v>
      </c>
      <c r="C7369" s="283">
        <f t="shared" si="113"/>
        <v>9859330081</v>
      </c>
      <c r="D7369" s="57"/>
      <c r="E7369" s="57"/>
      <c r="F7369" s="279">
        <v>320639969</v>
      </c>
      <c r="G7369" s="286">
        <v>995376314</v>
      </c>
      <c r="H7369" s="278">
        <v>45856</v>
      </c>
      <c r="I7369" s="278"/>
      <c r="K7369" s="57"/>
      <c r="L7369" s="57"/>
      <c r="M7369" s="274"/>
      <c r="N7369" s="274"/>
      <c r="O7369" s="57"/>
    </row>
    <row r="7370" spans="1:15">
      <c r="A7370" s="57"/>
      <c r="B7370" s="278">
        <v>50374</v>
      </c>
      <c r="C7370" s="283">
        <f t="shared" si="113"/>
        <v>10060721352</v>
      </c>
      <c r="D7370" s="57"/>
      <c r="E7370" s="57"/>
      <c r="F7370" s="279">
        <v>522031240</v>
      </c>
      <c r="G7370" s="286">
        <v>995386423</v>
      </c>
      <c r="H7370" s="278">
        <v>47770</v>
      </c>
      <c r="I7370" s="278"/>
      <c r="K7370" s="57"/>
      <c r="L7370" s="57"/>
      <c r="M7370" s="274"/>
      <c r="N7370" s="274"/>
      <c r="O7370" s="57"/>
    </row>
    <row r="7371" spans="1:15">
      <c r="A7371" s="57"/>
      <c r="B7371" s="278">
        <v>50375</v>
      </c>
      <c r="C7371" s="283">
        <f t="shared" si="113"/>
        <v>9706186427</v>
      </c>
      <c r="D7371" s="57"/>
      <c r="E7371" s="57"/>
      <c r="F7371" s="279">
        <v>167496315</v>
      </c>
      <c r="G7371" s="286">
        <v>995446048</v>
      </c>
      <c r="H7371" s="278">
        <v>50376</v>
      </c>
      <c r="I7371" s="278"/>
      <c r="K7371" s="57"/>
      <c r="L7371" s="57"/>
      <c r="M7371" s="274"/>
      <c r="N7371" s="274"/>
      <c r="O7371" s="57"/>
    </row>
    <row r="7372" spans="1:15">
      <c r="A7372" s="57"/>
      <c r="B7372" s="278">
        <v>50376</v>
      </c>
      <c r="C7372" s="283">
        <f t="shared" si="113"/>
        <v>10534136160</v>
      </c>
      <c r="D7372" s="57"/>
      <c r="E7372" s="57"/>
      <c r="F7372" s="279">
        <v>995446048</v>
      </c>
      <c r="G7372" s="286">
        <v>995476660</v>
      </c>
      <c r="H7372" s="278">
        <v>44739</v>
      </c>
      <c r="I7372" s="278"/>
      <c r="K7372" s="57"/>
      <c r="L7372" s="57"/>
      <c r="M7372" s="274"/>
      <c r="N7372" s="274"/>
      <c r="O7372" s="57"/>
    </row>
    <row r="7373" spans="1:15">
      <c r="A7373" s="57"/>
      <c r="B7373" s="278">
        <v>50377</v>
      </c>
      <c r="C7373" s="283">
        <f t="shared" si="113"/>
        <v>10154108768</v>
      </c>
      <c r="D7373" s="57"/>
      <c r="E7373" s="57"/>
      <c r="F7373" s="279">
        <v>615418656</v>
      </c>
      <c r="G7373" s="286">
        <v>995539657</v>
      </c>
      <c r="H7373" s="278">
        <v>46262</v>
      </c>
      <c r="I7373" s="278"/>
      <c r="K7373" s="57"/>
      <c r="L7373" s="57"/>
      <c r="M7373" s="274"/>
      <c r="N7373" s="274"/>
      <c r="O7373" s="57"/>
    </row>
    <row r="7374" spans="1:15">
      <c r="A7374" s="57"/>
      <c r="B7374" s="278">
        <v>50378</v>
      </c>
      <c r="C7374" s="283">
        <f t="shared" si="113"/>
        <v>9882406212</v>
      </c>
      <c r="D7374" s="57"/>
      <c r="E7374" s="57"/>
      <c r="F7374" s="279">
        <v>343716100</v>
      </c>
      <c r="G7374" s="286">
        <v>995730849</v>
      </c>
      <c r="H7374" s="278">
        <v>47682</v>
      </c>
      <c r="I7374" s="278"/>
      <c r="K7374" s="57"/>
      <c r="L7374" s="57"/>
      <c r="M7374" s="274"/>
      <c r="N7374" s="274"/>
      <c r="O7374" s="57"/>
    </row>
    <row r="7375" spans="1:15">
      <c r="A7375" s="57"/>
      <c r="B7375" s="278">
        <v>50379</v>
      </c>
      <c r="C7375" s="283">
        <f t="shared" si="113"/>
        <v>10393668061</v>
      </c>
      <c r="D7375" s="57"/>
      <c r="E7375" s="57"/>
      <c r="F7375" s="279">
        <v>854977949</v>
      </c>
      <c r="G7375" s="286">
        <v>995995829</v>
      </c>
      <c r="H7375" s="278">
        <v>44238</v>
      </c>
      <c r="I7375" s="278"/>
      <c r="K7375" s="57"/>
      <c r="L7375" s="57"/>
      <c r="M7375" s="274"/>
      <c r="N7375" s="274"/>
      <c r="O7375" s="57"/>
    </row>
    <row r="7376" spans="1:15">
      <c r="A7376" s="57"/>
      <c r="B7376" s="278">
        <v>50380</v>
      </c>
      <c r="C7376" s="283">
        <f t="shared" si="113"/>
        <v>10077859333</v>
      </c>
      <c r="D7376" s="57"/>
      <c r="E7376" s="57"/>
      <c r="F7376" s="279">
        <v>539169221</v>
      </c>
      <c r="G7376" s="286">
        <v>996240026</v>
      </c>
      <c r="H7376" s="278">
        <v>47465</v>
      </c>
      <c r="I7376" s="278"/>
      <c r="K7376" s="57"/>
      <c r="L7376" s="57"/>
      <c r="M7376" s="274"/>
      <c r="N7376" s="274"/>
      <c r="O7376" s="57"/>
    </row>
    <row r="7377" spans="1:15">
      <c r="A7377" s="57"/>
      <c r="B7377" s="278">
        <v>50381</v>
      </c>
      <c r="C7377" s="283">
        <f t="shared" si="113"/>
        <v>10116965167</v>
      </c>
      <c r="D7377" s="57"/>
      <c r="E7377" s="57"/>
      <c r="F7377" s="279">
        <v>578275055</v>
      </c>
      <c r="G7377" s="286">
        <v>996374084</v>
      </c>
      <c r="H7377" s="278">
        <v>49992</v>
      </c>
      <c r="I7377" s="278"/>
      <c r="K7377" s="57"/>
      <c r="L7377" s="57"/>
      <c r="M7377" s="274"/>
      <c r="N7377" s="274"/>
      <c r="O7377" s="57"/>
    </row>
    <row r="7378" spans="1:15">
      <c r="A7378" s="57"/>
      <c r="B7378" s="278">
        <v>50382</v>
      </c>
      <c r="C7378" s="283">
        <f t="shared" si="113"/>
        <v>9757829078</v>
      </c>
      <c r="D7378" s="57"/>
      <c r="E7378" s="57"/>
      <c r="F7378" s="279">
        <v>219138966</v>
      </c>
      <c r="G7378" s="286">
        <v>996468590</v>
      </c>
      <c r="H7378" s="278">
        <v>43600</v>
      </c>
      <c r="I7378" s="278"/>
      <c r="K7378" s="57"/>
      <c r="L7378" s="57"/>
      <c r="M7378" s="274"/>
      <c r="N7378" s="274"/>
      <c r="O7378" s="57"/>
    </row>
    <row r="7379" spans="1:15">
      <c r="A7379" s="57"/>
      <c r="B7379" s="278">
        <v>50383</v>
      </c>
      <c r="C7379" s="283">
        <f t="shared" si="113"/>
        <v>10327151683</v>
      </c>
      <c r="D7379" s="57"/>
      <c r="E7379" s="57"/>
      <c r="F7379" s="279">
        <v>788461571</v>
      </c>
      <c r="G7379" s="286">
        <v>996678155</v>
      </c>
      <c r="H7379" s="278">
        <v>46016</v>
      </c>
      <c r="I7379" s="278"/>
      <c r="K7379" s="57"/>
      <c r="L7379" s="57"/>
      <c r="M7379" s="274"/>
      <c r="N7379" s="274"/>
      <c r="O7379" s="57"/>
    </row>
    <row r="7380" spans="1:15">
      <c r="A7380" s="57"/>
      <c r="B7380" s="278">
        <v>50384</v>
      </c>
      <c r="C7380" s="283">
        <f t="shared" si="113"/>
        <v>10299593393</v>
      </c>
      <c r="D7380" s="57"/>
      <c r="E7380" s="57"/>
      <c r="F7380" s="279">
        <v>760903281</v>
      </c>
      <c r="G7380" s="286">
        <v>996827494</v>
      </c>
      <c r="H7380" s="278">
        <v>47656</v>
      </c>
      <c r="I7380" s="278"/>
      <c r="K7380" s="57"/>
      <c r="L7380" s="57"/>
      <c r="M7380" s="274"/>
      <c r="N7380" s="274"/>
      <c r="O7380" s="57"/>
    </row>
    <row r="7381" spans="1:15">
      <c r="A7381" s="57"/>
      <c r="B7381" s="278">
        <v>50385</v>
      </c>
      <c r="C7381" s="283">
        <f t="shared" si="113"/>
        <v>9944024304</v>
      </c>
      <c r="D7381" s="57"/>
      <c r="E7381" s="57"/>
      <c r="F7381" s="279">
        <v>405334192</v>
      </c>
      <c r="G7381" s="286">
        <v>996863786</v>
      </c>
      <c r="H7381" s="278">
        <v>45094</v>
      </c>
      <c r="I7381" s="278"/>
      <c r="K7381" s="57"/>
      <c r="L7381" s="57"/>
      <c r="M7381" s="274"/>
      <c r="N7381" s="274"/>
      <c r="O7381" s="57"/>
    </row>
    <row r="7382" spans="1:15">
      <c r="A7382" s="57"/>
      <c r="B7382" s="278">
        <v>50386</v>
      </c>
      <c r="C7382" s="283">
        <f t="shared" si="113"/>
        <v>10272330029</v>
      </c>
      <c r="D7382" s="57"/>
      <c r="E7382" s="57"/>
      <c r="F7382" s="279">
        <v>733639917</v>
      </c>
      <c r="G7382" s="286">
        <v>996865670</v>
      </c>
      <c r="H7382" s="278">
        <v>44308</v>
      </c>
      <c r="I7382" s="278"/>
      <c r="K7382" s="57"/>
      <c r="L7382" s="57"/>
      <c r="M7382" s="274"/>
      <c r="N7382" s="274"/>
      <c r="O7382" s="57"/>
    </row>
    <row r="7383" spans="1:15">
      <c r="A7383" s="57"/>
      <c r="B7383" s="278">
        <v>50387</v>
      </c>
      <c r="C7383" s="283">
        <f t="shared" si="113"/>
        <v>10108966662</v>
      </c>
      <c r="D7383" s="57"/>
      <c r="E7383" s="57"/>
      <c r="F7383" s="279">
        <v>570276550</v>
      </c>
      <c r="G7383" s="286">
        <v>996938797</v>
      </c>
      <c r="H7383" s="278">
        <v>47594</v>
      </c>
      <c r="I7383" s="278"/>
      <c r="K7383" s="57"/>
      <c r="L7383" s="57"/>
      <c r="M7383" s="274"/>
      <c r="N7383" s="274"/>
      <c r="O7383" s="57"/>
    </row>
    <row r="7384" spans="1:15">
      <c r="A7384" s="57"/>
      <c r="B7384" s="278">
        <v>50388</v>
      </c>
      <c r="C7384" s="283">
        <f t="shared" si="113"/>
        <v>9990396858</v>
      </c>
      <c r="D7384" s="57"/>
      <c r="E7384" s="57"/>
      <c r="F7384" s="279">
        <v>451706746</v>
      </c>
      <c r="G7384" s="286">
        <v>997360528</v>
      </c>
      <c r="H7384" s="278">
        <v>44410</v>
      </c>
      <c r="I7384" s="278"/>
      <c r="K7384" s="57"/>
      <c r="L7384" s="57"/>
      <c r="M7384" s="274"/>
      <c r="N7384" s="274"/>
      <c r="O7384" s="57"/>
    </row>
    <row r="7385" spans="1:15">
      <c r="A7385" s="57"/>
      <c r="B7385" s="278">
        <v>50389</v>
      </c>
      <c r="C7385" s="283">
        <f t="shared" si="113"/>
        <v>9860182240</v>
      </c>
      <c r="D7385" s="57"/>
      <c r="E7385" s="57"/>
      <c r="F7385" s="279">
        <v>321492128</v>
      </c>
      <c r="G7385" s="286">
        <v>997473832</v>
      </c>
      <c r="H7385" s="278">
        <v>47220</v>
      </c>
      <c r="I7385" s="278"/>
      <c r="K7385" s="57"/>
      <c r="L7385" s="57"/>
      <c r="M7385" s="274"/>
      <c r="N7385" s="274"/>
      <c r="O7385" s="57"/>
    </row>
    <row r="7386" spans="1:15">
      <c r="A7386" s="57"/>
      <c r="B7386" s="278">
        <v>50390</v>
      </c>
      <c r="C7386" s="283">
        <f t="shared" si="113"/>
        <v>9741623207</v>
      </c>
      <c r="D7386" s="57"/>
      <c r="E7386" s="57"/>
      <c r="F7386" s="279">
        <v>202933095</v>
      </c>
      <c r="G7386" s="286">
        <v>997539899</v>
      </c>
      <c r="H7386" s="278">
        <v>46615</v>
      </c>
      <c r="I7386" s="278"/>
      <c r="K7386" s="57"/>
      <c r="L7386" s="57"/>
      <c r="M7386" s="274"/>
      <c r="N7386" s="274"/>
      <c r="O7386" s="57"/>
    </row>
    <row r="7387" spans="1:15">
      <c r="A7387" s="57"/>
      <c r="B7387" s="278">
        <v>50391</v>
      </c>
      <c r="C7387" s="283">
        <f t="shared" si="113"/>
        <v>9730021265</v>
      </c>
      <c r="D7387" s="57"/>
      <c r="E7387" s="57"/>
      <c r="F7387" s="279">
        <v>191331153</v>
      </c>
      <c r="G7387" s="286">
        <v>997868358</v>
      </c>
      <c r="H7387" s="278">
        <v>50060</v>
      </c>
      <c r="I7387" s="278"/>
      <c r="K7387" s="57"/>
      <c r="L7387" s="57"/>
      <c r="M7387" s="274"/>
      <c r="N7387" s="274"/>
      <c r="O7387" s="57"/>
    </row>
    <row r="7388" spans="1:15">
      <c r="A7388" s="57"/>
      <c r="B7388" s="278">
        <v>50392</v>
      </c>
      <c r="C7388" s="283">
        <f t="shared" si="113"/>
        <v>10502201819</v>
      </c>
      <c r="D7388" s="57"/>
      <c r="E7388" s="57"/>
      <c r="F7388" s="279">
        <v>963511707</v>
      </c>
      <c r="G7388" s="286">
        <v>997919331</v>
      </c>
      <c r="H7388" s="278">
        <v>44662</v>
      </c>
      <c r="I7388" s="278"/>
      <c r="K7388" s="57"/>
      <c r="L7388" s="57"/>
      <c r="M7388" s="274"/>
      <c r="N7388" s="274"/>
      <c r="O7388" s="57"/>
    </row>
    <row r="7389" spans="1:15">
      <c r="A7389" s="57"/>
      <c r="B7389" s="278">
        <v>50393</v>
      </c>
      <c r="C7389" s="283">
        <f t="shared" si="113"/>
        <v>10181755411</v>
      </c>
      <c r="D7389" s="57"/>
      <c r="E7389" s="57"/>
      <c r="F7389" s="279">
        <v>643065299</v>
      </c>
      <c r="G7389" s="286">
        <v>998024102</v>
      </c>
      <c r="H7389" s="278">
        <v>43934</v>
      </c>
      <c r="I7389" s="278"/>
      <c r="K7389" s="57"/>
      <c r="L7389" s="57"/>
      <c r="M7389" s="274"/>
      <c r="N7389" s="274"/>
      <c r="O7389" s="57"/>
    </row>
    <row r="7390" spans="1:15">
      <c r="A7390" s="57"/>
      <c r="B7390" s="278">
        <v>50394</v>
      </c>
      <c r="C7390" s="283">
        <f t="shared" si="113"/>
        <v>10319419362</v>
      </c>
      <c r="D7390" s="57"/>
      <c r="E7390" s="57"/>
      <c r="F7390" s="279">
        <v>780729250</v>
      </c>
      <c r="G7390" s="286">
        <v>998083726</v>
      </c>
      <c r="H7390" s="278">
        <v>46483</v>
      </c>
      <c r="I7390" s="278"/>
      <c r="K7390" s="57"/>
      <c r="L7390" s="57"/>
      <c r="M7390" s="274"/>
      <c r="N7390" s="274"/>
      <c r="O7390" s="57"/>
    </row>
    <row r="7391" spans="1:15">
      <c r="A7391" s="57"/>
      <c r="B7391" s="278">
        <v>50395</v>
      </c>
      <c r="C7391" s="283">
        <f t="shared" si="113"/>
        <v>9889752250</v>
      </c>
      <c r="D7391" s="57"/>
      <c r="E7391" s="57"/>
      <c r="F7391" s="279">
        <v>351062138</v>
      </c>
      <c r="G7391" s="286">
        <v>998345709</v>
      </c>
      <c r="H7391" s="278">
        <v>43755</v>
      </c>
      <c r="I7391" s="278"/>
      <c r="K7391" s="57"/>
      <c r="L7391" s="57"/>
      <c r="M7391" s="274"/>
      <c r="N7391" s="274"/>
      <c r="O7391" s="57"/>
    </row>
    <row r="7392" spans="1:15">
      <c r="A7392" s="57"/>
      <c r="B7392" s="278">
        <v>50396</v>
      </c>
      <c r="C7392" s="283">
        <f t="shared" ref="C7392:C7401" si="114">F7392+(F$88*28679+98765)+(G$88*6587+87654)+(E$88*9537+76543)+(J$88*5713+4528)</f>
        <v>9971818532</v>
      </c>
      <c r="D7392" s="57"/>
      <c r="E7392" s="57"/>
      <c r="F7392" s="279">
        <v>433128420</v>
      </c>
      <c r="G7392" s="286">
        <v>998530240</v>
      </c>
      <c r="H7392" s="278">
        <v>49927</v>
      </c>
      <c r="I7392" s="278"/>
      <c r="K7392" s="57"/>
      <c r="L7392" s="57"/>
      <c r="M7392" s="274"/>
      <c r="N7392" s="274"/>
      <c r="O7392" s="57"/>
    </row>
    <row r="7393" spans="1:15">
      <c r="A7393" s="57"/>
      <c r="B7393" s="278">
        <v>50397</v>
      </c>
      <c r="C7393" s="283">
        <f t="shared" si="114"/>
        <v>10515217782</v>
      </c>
      <c r="D7393" s="57"/>
      <c r="E7393" s="57"/>
      <c r="F7393" s="279">
        <v>976527670</v>
      </c>
      <c r="G7393" s="286">
        <v>998532900</v>
      </c>
      <c r="H7393" s="278">
        <v>47468</v>
      </c>
      <c r="I7393" s="278"/>
      <c r="K7393" s="57"/>
      <c r="L7393" s="57"/>
      <c r="M7393" s="274"/>
      <c r="N7393" s="274"/>
      <c r="O7393" s="57"/>
    </row>
    <row r="7394" spans="1:15">
      <c r="A7394" s="57"/>
      <c r="B7394" s="278">
        <v>50398</v>
      </c>
      <c r="C7394" s="283">
        <f t="shared" si="114"/>
        <v>10168284660</v>
      </c>
      <c r="D7394" s="57"/>
      <c r="E7394" s="57"/>
      <c r="F7394" s="279">
        <v>629594548</v>
      </c>
      <c r="G7394" s="286">
        <v>998843008</v>
      </c>
      <c r="H7394" s="278">
        <v>43403</v>
      </c>
      <c r="I7394" s="278"/>
      <c r="K7394" s="57"/>
      <c r="L7394" s="57"/>
      <c r="M7394" s="274"/>
      <c r="N7394" s="274"/>
      <c r="O7394" s="57"/>
    </row>
    <row r="7395" spans="1:15">
      <c r="A7395" s="57"/>
      <c r="B7395" s="278">
        <v>50399</v>
      </c>
      <c r="C7395" s="283">
        <f t="shared" si="114"/>
        <v>10166822599</v>
      </c>
      <c r="D7395" s="57"/>
      <c r="E7395" s="57"/>
      <c r="F7395" s="279">
        <v>628132487</v>
      </c>
      <c r="G7395" s="286">
        <v>999121068</v>
      </c>
      <c r="H7395" s="278">
        <v>44322</v>
      </c>
      <c r="I7395" s="278"/>
      <c r="K7395" s="57"/>
      <c r="L7395" s="57"/>
      <c r="M7395" s="274"/>
      <c r="N7395" s="274"/>
      <c r="O7395" s="57"/>
    </row>
    <row r="7396" spans="1:15">
      <c r="A7396" s="57"/>
      <c r="B7396" s="278">
        <v>50400</v>
      </c>
      <c r="C7396" s="283">
        <f t="shared" si="114"/>
        <v>9704858101</v>
      </c>
      <c r="D7396" s="57"/>
      <c r="E7396" s="57"/>
      <c r="F7396" s="279">
        <v>166167989</v>
      </c>
      <c r="G7396" s="286">
        <v>999181152</v>
      </c>
      <c r="H7396" s="278">
        <v>43244</v>
      </c>
      <c r="I7396" s="278"/>
      <c r="K7396" s="57"/>
      <c r="L7396" s="57"/>
      <c r="M7396" s="274"/>
      <c r="N7396" s="274"/>
      <c r="O7396" s="57"/>
    </row>
    <row r="7397" spans="1:15">
      <c r="A7397" s="57"/>
      <c r="B7397" s="278">
        <v>50401</v>
      </c>
      <c r="C7397" s="283">
        <f t="shared" si="114"/>
        <v>9698026279</v>
      </c>
      <c r="D7397" s="57"/>
      <c r="E7397" s="57"/>
      <c r="F7397" s="279">
        <v>159336167</v>
      </c>
      <c r="G7397" s="286">
        <v>999239704</v>
      </c>
      <c r="H7397" s="278">
        <v>46285</v>
      </c>
      <c r="I7397" s="278"/>
      <c r="K7397" s="57"/>
      <c r="L7397" s="57"/>
      <c r="M7397" s="274"/>
      <c r="N7397" s="274"/>
      <c r="O7397" s="57"/>
    </row>
    <row r="7398" spans="1:15">
      <c r="A7398" s="57"/>
      <c r="B7398" s="278">
        <v>50402</v>
      </c>
      <c r="C7398" s="283">
        <f t="shared" si="114"/>
        <v>10091313009</v>
      </c>
      <c r="D7398" s="57"/>
      <c r="E7398" s="57"/>
      <c r="F7398" s="279">
        <v>552622897</v>
      </c>
      <c r="G7398" s="286">
        <v>999271555</v>
      </c>
      <c r="H7398" s="278">
        <v>46152</v>
      </c>
      <c r="I7398" s="278"/>
      <c r="K7398" s="57"/>
      <c r="L7398" s="57"/>
      <c r="M7398" s="274"/>
      <c r="N7398" s="274"/>
      <c r="O7398" s="57"/>
    </row>
    <row r="7399" spans="1:15">
      <c r="A7399" s="57"/>
      <c r="B7399" s="278">
        <v>50403</v>
      </c>
      <c r="C7399" s="283">
        <f t="shared" si="114"/>
        <v>10204822661</v>
      </c>
      <c r="D7399" s="57"/>
      <c r="E7399" s="57"/>
      <c r="F7399" s="279">
        <v>666132549</v>
      </c>
      <c r="G7399" s="286">
        <v>999462833</v>
      </c>
      <c r="H7399" s="278">
        <v>48171</v>
      </c>
      <c r="I7399" s="278"/>
      <c r="K7399" s="57"/>
      <c r="L7399" s="57"/>
      <c r="M7399" s="274"/>
      <c r="N7399" s="274"/>
      <c r="O7399" s="57"/>
    </row>
    <row r="7400" spans="1:15">
      <c r="A7400" s="57"/>
      <c r="B7400" s="278">
        <v>50404</v>
      </c>
      <c r="C7400" s="283">
        <f t="shared" si="114"/>
        <v>10357827341</v>
      </c>
      <c r="D7400" s="57"/>
      <c r="E7400" s="57"/>
      <c r="F7400" s="279">
        <v>819137229</v>
      </c>
      <c r="G7400" s="286">
        <v>999606975</v>
      </c>
      <c r="H7400" s="278">
        <v>44324</v>
      </c>
      <c r="I7400" s="278"/>
      <c r="K7400" s="57"/>
      <c r="L7400" s="57"/>
      <c r="M7400" s="274"/>
      <c r="N7400" s="274"/>
      <c r="O7400" s="57"/>
    </row>
    <row r="7401" spans="1:15">
      <c r="A7401" s="57"/>
      <c r="B7401" s="278">
        <v>50405</v>
      </c>
      <c r="C7401" s="283">
        <f t="shared" si="114"/>
        <v>9937714517</v>
      </c>
      <c r="D7401" s="57"/>
      <c r="E7401" s="57"/>
      <c r="F7401" s="279">
        <v>399024405</v>
      </c>
      <c r="G7401" s="286">
        <v>999684992</v>
      </c>
      <c r="H7401" s="278">
        <v>43207</v>
      </c>
      <c r="I7401" s="57"/>
      <c r="K7401" s="57"/>
      <c r="L7401" s="57"/>
      <c r="M7401" s="274"/>
      <c r="N7401" s="274"/>
      <c r="O7401" s="57"/>
    </row>
    <row r="7402" spans="1:15">
      <c r="G7402" s="281"/>
      <c r="H7402" s="281"/>
    </row>
  </sheetData>
  <sheetProtection algorithmName="SHA-512" hashValue="pOjVJh5LTlDKAoqmd1GmZLQsJVhKaAhTZ3EXzDKfSLmQriFHyy9UaowTvcF/hzNDSzplqeyNUg2X5ySEkSd20Q==" saltValue="XNHZJa1e5KGUQL3CqmvjLw==" spinCount="100000" sheet="1" objects="1" scenarios="1" selectLockedCells="1"/>
  <sortState ref="G94:H7401">
    <sortCondition ref="G94"/>
  </sortState>
  <pageMargins left="0.511811024" right="0.511811024" top="0.78740157499999996" bottom="0.78740157499999996" header="0.31496062000000002" footer="0.3149606200000000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8"/>
  <dimension ref="HA95:HJ103"/>
  <sheetViews>
    <sheetView workbookViewId="0"/>
  </sheetViews>
  <sheetFormatPr defaultRowHeight="15"/>
  <cols>
    <col min="1" max="215" width="9.140625" style="57"/>
    <col min="216" max="216" width="11.5703125" style="57" customWidth="1"/>
    <col min="217" max="217" width="10" style="57" bestFit="1" customWidth="1"/>
    <col min="218" max="218" width="10.7109375" style="57" bestFit="1" customWidth="1"/>
    <col min="219" max="16384" width="9.140625" style="57"/>
  </cols>
  <sheetData>
    <row r="95" spans="213:217">
      <c r="HE95" s="57" t="s">
        <v>1420</v>
      </c>
      <c r="HH95" s="153">
        <f>IF(HH97="Real",100,50)</f>
        <v>50</v>
      </c>
      <c r="HI95" s="57" t="str">
        <f>IF(AND(HH95&gt;7,HH97="Demo"),"Demo com mais de 7 linhas","")</f>
        <v>Demo com mais de 7 linhas</v>
      </c>
    </row>
    <row r="97" spans="209:218">
      <c r="HA97" s="152"/>
      <c r="HH97" s="153" t="s">
        <v>1437</v>
      </c>
    </row>
    <row r="99" spans="209:218">
      <c r="HH99" s="153" t="s">
        <v>508</v>
      </c>
    </row>
    <row r="100" spans="209:218">
      <c r="HH100" s="273">
        <f>IF(Plan35!I91=0,LOOKUP(Plan35!D88,Plan35!B95:'Plan35'!C7401),"")</f>
        <v>10038352513</v>
      </c>
      <c r="HI100" s="273"/>
    </row>
    <row r="102" spans="209:218">
      <c r="HG102" s="236" t="s">
        <v>507</v>
      </c>
      <c r="HH102" s="153" t="s">
        <v>31</v>
      </c>
      <c r="HJ102" s="57" t="s">
        <v>1399</v>
      </c>
    </row>
    <row r="103" spans="209:218">
      <c r="HG103" s="153" t="str">
        <f>CONCATENATE(MID(Plan1!F5,1,SEARCH("-",Plan1!F5)),UPPER(RIGHT(Plan1!F5,2)))</f>
        <v>99/999999-AU</v>
      </c>
      <c r="HH103" s="277" t="str">
        <f>Plan1!A5</f>
        <v>Sigmund Schlomo Freud</v>
      </c>
      <c r="HJ103" s="462">
        <f>Plan1!K5</f>
        <v>31122022</v>
      </c>
    </row>
  </sheetData>
  <sheetProtection algorithmName="SHA-512" hashValue="Brz8MOZtkW3Z9s2DJNfWRwdbR6AKngBVsYUmdFTm3XQJhz2SH2+Z+xiXWGKJINMHkQx/IULhdoCFmBI27G49SA==" saltValue="GFSRJqa/8Uip9KgWf1TNrQ==" spinCount="100000" sheet="1" objects="1" scenarios="1" selectLockedCells="1"/>
  <dataValidations count="1">
    <dataValidation type="list" allowBlank="1" showInputMessage="1" showErrorMessage="1" sqref="HH97">
      <formula1>"Real,Demo"</formula1>
    </dataValidation>
  </dataValidations>
  <pageMargins left="0.511811024" right="0.511811024" top="0.78740157499999996" bottom="0.78740157499999996" header="0.31496062000000002" footer="0.3149606200000000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9"/>
  <dimension ref="A1"/>
  <sheetViews>
    <sheetView workbookViewId="0"/>
  </sheetViews>
  <sheetFormatPr defaultRowHeight="15"/>
  <sheetData/>
  <pageMargins left="0.511811024" right="0.511811024" top="0.78740157499999996" bottom="0.78740157499999996" header="0.31496062000000002" footer="0.3149606200000000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6"/>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7"/>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8"/>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9"/>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0"/>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4"/>
  <dimension ref="A1"/>
  <sheetViews>
    <sheetView topLeftCell="GJ79" workbookViewId="0">
      <selection activeCell="GJ64" sqref="A1:XFD1048576"/>
    </sheetView>
  </sheetViews>
  <sheetFormatPr defaultRowHeight="15"/>
  <sheetData/>
  <pageMargins left="0.511811024" right="0.511811024" top="0.78740157499999996" bottom="0.78740157499999996" header="0.31496062000000002" footer="0.3149606200000000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1"/>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2"/>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3"/>
  <dimension ref="PG100:QL10104"/>
  <sheetViews>
    <sheetView workbookViewId="0"/>
  </sheetViews>
  <sheetFormatPr defaultColWidth="11.7109375" defaultRowHeight="15"/>
  <cols>
    <col min="1" max="422" width="11.7109375" style="196"/>
    <col min="423" max="423" width="11.7109375" style="217"/>
    <col min="424" max="424" width="11.7109375" style="222"/>
    <col min="425" max="425" width="11.7109375" style="206"/>
    <col min="426" max="426" width="11.7109375" style="238"/>
    <col min="427" max="428" width="11.7109375" style="205"/>
    <col min="429" max="429" width="11.7109375" style="206"/>
    <col min="430" max="430" width="11.7109375" style="205"/>
    <col min="431" max="431" width="11.7109375" style="206"/>
    <col min="432" max="432" width="11.7109375" style="205"/>
    <col min="433" max="434" width="11.7109375" style="198"/>
    <col min="435" max="435" width="11.7109375" style="235"/>
    <col min="436" max="438" width="11.7109375" style="216"/>
    <col min="439" max="439" width="11.7109375" style="235"/>
    <col min="440" max="440" width="11.7109375" style="198"/>
    <col min="441" max="443" width="11.7109375" style="252"/>
    <col min="444" max="444" width="11.7109375" style="198"/>
    <col min="445" max="445" width="11.7109375" style="252"/>
    <col min="446" max="446" width="11.7109375" style="198"/>
    <col min="447" max="447" width="11.7109375" style="252"/>
    <col min="448" max="450" width="11.7109375" style="198"/>
    <col min="451" max="453" width="11.7109375" style="252"/>
    <col min="454" max="16384" width="11.7109375" style="196"/>
  </cols>
  <sheetData>
    <row r="100" spans="423:454">
      <c r="PI100" s="195"/>
      <c r="PQ100" s="195"/>
      <c r="PR100" s="195"/>
      <c r="PS100" s="223"/>
      <c r="PT100" s="197"/>
      <c r="PU100" s="197"/>
      <c r="PV100" s="197"/>
      <c r="PW100" s="250"/>
      <c r="PX100" s="195"/>
      <c r="PY100" s="251"/>
    </row>
    <row r="101" spans="423:454">
      <c r="PI101" s="199"/>
      <c r="PQ101" s="200"/>
      <c r="PR101" s="199"/>
      <c r="PS101" s="223"/>
      <c r="PT101" s="201"/>
      <c r="PU101" s="201"/>
      <c r="PV101" s="201"/>
      <c r="PW101" s="224"/>
      <c r="PX101" s="199"/>
      <c r="PY101" s="253"/>
    </row>
    <row r="102" spans="423:454">
      <c r="PQ102" s="200"/>
      <c r="PR102" s="199"/>
      <c r="PS102" s="224"/>
      <c r="PT102" s="201"/>
      <c r="PU102" s="201"/>
      <c r="PV102" s="201"/>
      <c r="PW102" s="224"/>
      <c r="PX102" s="199"/>
      <c r="PY102" s="253"/>
    </row>
    <row r="103" spans="423:454" ht="15.75">
      <c r="PG103" s="218"/>
      <c r="PH103" s="202"/>
      <c r="PI103" s="203"/>
      <c r="PJ103" s="202"/>
      <c r="PK103" s="203"/>
      <c r="PL103" s="202"/>
      <c r="PM103" s="203"/>
      <c r="PN103" s="202"/>
      <c r="PO103" s="203"/>
      <c r="PP103" s="202"/>
      <c r="PQ103" s="203"/>
      <c r="PR103" s="202"/>
      <c r="PS103" s="203"/>
      <c r="PT103" s="202"/>
      <c r="PU103" s="203"/>
      <c r="PV103" s="202"/>
      <c r="PW103" s="253"/>
      <c r="PX103" s="253"/>
      <c r="PY103" s="253"/>
      <c r="PZ103" s="253"/>
      <c r="QA103" s="253"/>
      <c r="QB103" s="253"/>
      <c r="QC103" s="253"/>
      <c r="QD103" s="253"/>
      <c r="QE103" s="253"/>
      <c r="QF103" s="253"/>
      <c r="QG103" s="253"/>
      <c r="QH103" s="253"/>
      <c r="QI103" s="253"/>
      <c r="QJ103" s="253"/>
      <c r="QK103" s="253"/>
    </row>
    <row r="104" spans="423:454">
      <c r="PG104" s="219"/>
      <c r="PH104" s="194"/>
      <c r="PI104" s="193"/>
      <c r="PJ104" s="194"/>
      <c r="PK104" s="225"/>
      <c r="PL104" s="193"/>
      <c r="PM104" s="229"/>
      <c r="PN104" s="225"/>
      <c r="PO104" s="225"/>
      <c r="PP104" s="225"/>
      <c r="PQ104" s="225"/>
      <c r="PR104" s="225"/>
      <c r="PS104" s="193"/>
      <c r="PT104" s="194"/>
      <c r="PU104" s="194"/>
      <c r="PV104" s="194"/>
      <c r="PW104" s="253"/>
      <c r="PX104" s="253"/>
      <c r="PY104" s="253"/>
      <c r="PZ104" s="253"/>
      <c r="QA104" s="253"/>
      <c r="QB104" s="252"/>
      <c r="QD104" s="252"/>
      <c r="QF104" s="252"/>
      <c r="QG104" s="252"/>
      <c r="QH104" s="252"/>
    </row>
    <row r="105" spans="423:454">
      <c r="PG105" s="220"/>
      <c r="PH105" s="202"/>
      <c r="PI105" s="204"/>
      <c r="PJ105" s="227"/>
      <c r="PM105" s="239"/>
      <c r="PQ105" s="206"/>
      <c r="PR105" s="206"/>
      <c r="PS105" s="226"/>
      <c r="PT105" s="205"/>
      <c r="PU105" s="202"/>
      <c r="PV105" s="202"/>
      <c r="PW105" s="199"/>
      <c r="PX105" s="199"/>
      <c r="PY105" s="199"/>
      <c r="PZ105" s="199"/>
      <c r="QA105" s="242"/>
      <c r="QB105" s="242"/>
      <c r="QC105" s="254"/>
      <c r="QD105" s="242"/>
      <c r="QE105" s="242"/>
      <c r="QF105" s="242"/>
      <c r="QG105" s="242"/>
      <c r="QH105" s="242"/>
      <c r="QI105" s="242"/>
      <c r="QJ105" s="242"/>
      <c r="QK105" s="199"/>
      <c r="QL105" s="202"/>
    </row>
    <row r="106" spans="423:454">
      <c r="PG106" s="220"/>
      <c r="PH106" s="202"/>
      <c r="PI106" s="204"/>
      <c r="PJ106" s="227"/>
      <c r="PK106" s="193"/>
      <c r="PL106" s="193"/>
      <c r="PM106" s="228"/>
      <c r="PN106" s="193"/>
      <c r="PO106" s="193"/>
      <c r="PP106" s="193"/>
      <c r="PQ106" s="206"/>
      <c r="PR106" s="206"/>
      <c r="PS106" s="226"/>
      <c r="PT106" s="205"/>
      <c r="PU106" s="202"/>
      <c r="PV106" s="202"/>
      <c r="PW106" s="199"/>
      <c r="PX106" s="199"/>
      <c r="PY106" s="199"/>
      <c r="PZ106" s="199"/>
      <c r="QA106" s="242"/>
      <c r="QB106" s="242"/>
      <c r="QC106" s="254"/>
      <c r="QD106" s="242"/>
      <c r="QE106" s="242"/>
      <c r="QF106" s="242"/>
      <c r="QG106" s="242"/>
      <c r="QH106" s="242"/>
      <c r="QI106" s="242"/>
      <c r="QJ106" s="242"/>
      <c r="QK106" s="199"/>
      <c r="QL106" s="202"/>
    </row>
    <row r="107" spans="423:454">
      <c r="PG107" s="221"/>
      <c r="PH107" s="194"/>
      <c r="PI107" s="228"/>
      <c r="PJ107" s="240"/>
      <c r="PM107" s="239"/>
      <c r="PQ107" s="228"/>
      <c r="PR107" s="228"/>
      <c r="PS107" s="230"/>
      <c r="PT107" s="194"/>
      <c r="PU107" s="194"/>
      <c r="PV107" s="194"/>
      <c r="PW107" s="199"/>
      <c r="PX107" s="241"/>
      <c r="PY107" s="241"/>
      <c r="PZ107" s="199"/>
      <c r="QA107" s="199"/>
      <c r="QB107" s="242"/>
      <c r="QC107" s="242"/>
      <c r="QD107" s="242"/>
      <c r="QE107" s="242"/>
      <c r="QF107" s="242"/>
      <c r="QG107" s="242"/>
      <c r="QH107" s="242"/>
      <c r="QI107" s="242"/>
      <c r="QJ107" s="242"/>
      <c r="QK107" s="242"/>
    </row>
    <row r="108" spans="423:454">
      <c r="PG108" s="221"/>
      <c r="PH108" s="202"/>
      <c r="PI108" s="204"/>
      <c r="PJ108" s="227"/>
      <c r="PM108" s="239"/>
      <c r="PQ108" s="206"/>
      <c r="PR108" s="206"/>
      <c r="PS108" s="226"/>
      <c r="PT108" s="205"/>
      <c r="PU108" s="202"/>
      <c r="PV108" s="202"/>
      <c r="PW108" s="199"/>
      <c r="PX108" s="199"/>
      <c r="PY108" s="199"/>
      <c r="PZ108" s="199"/>
      <c r="QA108" s="199"/>
      <c r="QB108" s="242"/>
      <c r="QC108" s="242"/>
      <c r="QD108" s="242"/>
      <c r="QE108" s="242"/>
      <c r="QF108" s="242"/>
      <c r="QG108" s="242"/>
      <c r="QH108" s="242"/>
      <c r="QI108" s="242"/>
      <c r="QJ108" s="242"/>
      <c r="QK108" s="242"/>
    </row>
    <row r="109" spans="423:454">
      <c r="PG109" s="221"/>
      <c r="PH109" s="202"/>
      <c r="PI109" s="204"/>
      <c r="PJ109" s="227"/>
      <c r="PM109" s="239"/>
      <c r="PQ109" s="206"/>
      <c r="PR109" s="206"/>
      <c r="PS109" s="226"/>
      <c r="PT109" s="205"/>
      <c r="PU109" s="202"/>
      <c r="PV109" s="202"/>
      <c r="PW109" s="199"/>
      <c r="PX109" s="199"/>
      <c r="PY109" s="199"/>
      <c r="PZ109" s="242"/>
      <c r="QA109" s="242"/>
      <c r="QB109" s="242"/>
      <c r="QC109" s="242"/>
      <c r="QD109" s="242"/>
      <c r="QE109" s="242"/>
      <c r="QF109" s="242"/>
      <c r="QG109" s="242"/>
      <c r="QH109" s="242"/>
      <c r="QI109" s="242"/>
      <c r="QJ109" s="199"/>
      <c r="QK109" s="199"/>
    </row>
    <row r="110" spans="423:454">
      <c r="PG110" s="221"/>
      <c r="PH110" s="202"/>
      <c r="PI110" s="207"/>
      <c r="PJ110" s="207"/>
      <c r="PM110" s="239"/>
      <c r="PQ110" s="206"/>
      <c r="PR110" s="206"/>
      <c r="PS110" s="226"/>
      <c r="PT110" s="205"/>
      <c r="PU110" s="202"/>
      <c r="PV110" s="202"/>
      <c r="PW110" s="199"/>
      <c r="PX110" s="199"/>
      <c r="PY110" s="199"/>
      <c r="PZ110" s="199"/>
      <c r="QA110" s="199"/>
      <c r="QB110" s="242"/>
      <c r="QC110" s="242"/>
      <c r="QD110" s="242"/>
      <c r="QE110" s="242"/>
      <c r="QF110" s="242"/>
      <c r="QG110" s="242"/>
      <c r="QH110" s="242"/>
      <c r="QI110" s="242"/>
      <c r="QJ110" s="242"/>
      <c r="QK110" s="242"/>
    </row>
    <row r="111" spans="423:454">
      <c r="PP111" s="208"/>
      <c r="PQ111" s="209"/>
      <c r="PR111" s="209"/>
      <c r="PS111" s="231"/>
      <c r="PT111" s="210"/>
      <c r="PU111" s="210"/>
      <c r="PV111" s="210"/>
      <c r="PW111" s="199"/>
      <c r="PX111" s="199"/>
      <c r="PY111" s="199"/>
      <c r="PZ111" s="242"/>
      <c r="QA111" s="242"/>
      <c r="QB111" s="242"/>
      <c r="QC111" s="242"/>
      <c r="QD111" s="242"/>
      <c r="QE111" s="242"/>
      <c r="QF111" s="242"/>
      <c r="QG111" s="242"/>
      <c r="QH111" s="242"/>
      <c r="QI111" s="242"/>
      <c r="QJ111" s="242"/>
      <c r="QK111" s="242"/>
    </row>
    <row r="112" spans="423:454">
      <c r="PP112" s="208"/>
      <c r="PQ112" s="211"/>
      <c r="PR112" s="209"/>
      <c r="PS112" s="232"/>
      <c r="PT112" s="212"/>
      <c r="PU112" s="212"/>
      <c r="PV112" s="212"/>
      <c r="PW112" s="243"/>
      <c r="PX112" s="243"/>
      <c r="PY112" s="243"/>
      <c r="PZ112" s="242"/>
      <c r="QA112" s="242"/>
      <c r="QB112" s="242"/>
      <c r="QC112" s="242"/>
      <c r="QD112" s="242"/>
      <c r="QE112" s="242"/>
      <c r="QF112" s="242"/>
      <c r="QG112" s="242"/>
      <c r="QH112" s="242"/>
      <c r="QI112" s="242"/>
      <c r="QJ112" s="242"/>
      <c r="QK112" s="242"/>
    </row>
    <row r="113" spans="432:453">
      <c r="PP113" s="208"/>
      <c r="PQ113" s="213"/>
      <c r="PR113" s="209"/>
      <c r="PS113" s="233"/>
      <c r="PT113" s="212"/>
      <c r="PU113" s="214"/>
      <c r="PV113" s="214"/>
      <c r="PW113" s="242"/>
      <c r="PX113" s="242"/>
      <c r="PY113" s="242"/>
      <c r="PZ113" s="242"/>
      <c r="QA113" s="242"/>
      <c r="QB113" s="242"/>
      <c r="QC113" s="242"/>
      <c r="QD113" s="242"/>
      <c r="QE113" s="242"/>
      <c r="QF113" s="242"/>
      <c r="QG113" s="242"/>
      <c r="QH113" s="242"/>
      <c r="QI113" s="242"/>
      <c r="QJ113" s="242"/>
      <c r="QK113" s="242"/>
    </row>
    <row r="114" spans="432:453">
      <c r="PP114" s="208"/>
      <c r="PQ114" s="213"/>
      <c r="PR114" s="209"/>
      <c r="PS114" s="233"/>
      <c r="PT114" s="214"/>
      <c r="PU114" s="214"/>
      <c r="PV114" s="214"/>
      <c r="PW114" s="242"/>
      <c r="PX114" s="242"/>
      <c r="PY114" s="242"/>
      <c r="PZ114" s="242"/>
      <c r="QA114" s="242"/>
      <c r="QB114" s="242"/>
      <c r="QC114" s="242"/>
      <c r="QD114" s="242"/>
      <c r="QE114" s="242"/>
      <c r="QF114" s="242"/>
      <c r="QG114" s="242"/>
      <c r="QH114" s="242"/>
      <c r="QI114" s="242"/>
      <c r="QJ114" s="242"/>
      <c r="QK114" s="242"/>
    </row>
    <row r="115" spans="432:453">
      <c r="PP115" s="208"/>
      <c r="PQ115" s="213"/>
      <c r="PR115" s="209"/>
      <c r="PS115" s="233"/>
      <c r="PT115" s="215"/>
      <c r="PU115" s="215"/>
      <c r="PV115" s="215"/>
      <c r="PW115" s="242"/>
      <c r="PX115" s="242"/>
      <c r="PY115" s="242"/>
      <c r="PZ115" s="242"/>
      <c r="QA115" s="242"/>
      <c r="QB115" s="242"/>
      <c r="QC115" s="242"/>
      <c r="QD115" s="242"/>
      <c r="QE115" s="242"/>
      <c r="QF115" s="242"/>
      <c r="QG115" s="242"/>
      <c r="QH115" s="242"/>
      <c r="QI115" s="242"/>
      <c r="QJ115" s="242"/>
      <c r="QK115" s="242"/>
    </row>
    <row r="116" spans="432:453">
      <c r="PP116" s="208"/>
      <c r="PQ116" s="213"/>
      <c r="PR116" s="209"/>
      <c r="PS116" s="234"/>
      <c r="PT116" s="215"/>
      <c r="PU116" s="215"/>
      <c r="PV116" s="215"/>
      <c r="PW116" s="242"/>
      <c r="PX116" s="242"/>
      <c r="PY116" s="242"/>
      <c r="PZ116" s="242"/>
      <c r="QA116" s="242"/>
      <c r="QB116" s="242"/>
      <c r="QC116" s="242"/>
      <c r="QD116" s="242"/>
      <c r="QE116" s="242"/>
      <c r="QF116" s="242"/>
      <c r="QG116" s="242"/>
      <c r="QH116" s="242"/>
      <c r="QI116" s="242"/>
      <c r="QJ116" s="242"/>
      <c r="QK116" s="242"/>
    </row>
    <row r="117" spans="432:453">
      <c r="PR117" s="209"/>
      <c r="PW117" s="242"/>
      <c r="PX117" s="242"/>
      <c r="PY117" s="242"/>
      <c r="PZ117" s="242"/>
      <c r="QA117" s="242"/>
      <c r="QB117" s="242"/>
      <c r="QC117" s="242"/>
      <c r="QD117" s="242"/>
      <c r="QE117" s="242"/>
      <c r="QF117" s="242"/>
      <c r="QG117" s="242"/>
      <c r="QH117" s="242"/>
      <c r="QI117" s="242"/>
      <c r="QJ117" s="242"/>
      <c r="QK117" s="242"/>
    </row>
    <row r="118" spans="432:453">
      <c r="PR118" s="209"/>
      <c r="PW118" s="242"/>
      <c r="PX118" s="242"/>
      <c r="PY118" s="242"/>
      <c r="PZ118" s="242"/>
      <c r="QA118" s="242"/>
      <c r="QB118" s="242"/>
      <c r="QC118" s="242"/>
      <c r="QD118" s="242"/>
      <c r="QE118" s="242"/>
      <c r="QF118" s="242"/>
      <c r="QG118" s="242"/>
      <c r="QH118" s="242"/>
      <c r="QI118" s="242"/>
      <c r="QJ118" s="242"/>
      <c r="QK118" s="242"/>
    </row>
    <row r="119" spans="432:453">
      <c r="PR119" s="209"/>
      <c r="PW119" s="242"/>
      <c r="PX119" s="242"/>
      <c r="PY119" s="242"/>
      <c r="PZ119" s="242"/>
      <c r="QA119" s="242"/>
      <c r="QB119" s="242"/>
      <c r="QC119" s="242"/>
      <c r="QD119" s="242"/>
      <c r="QE119" s="242"/>
      <c r="QF119" s="242"/>
      <c r="QG119" s="242"/>
      <c r="QH119" s="242"/>
      <c r="QI119" s="242"/>
      <c r="QJ119" s="242"/>
      <c r="QK119" s="242"/>
    </row>
    <row r="120" spans="432:453">
      <c r="PR120" s="209"/>
      <c r="PW120" s="242"/>
      <c r="PX120" s="242"/>
      <c r="PY120" s="242"/>
      <c r="PZ120" s="242"/>
      <c r="QA120" s="242"/>
      <c r="QB120" s="242"/>
      <c r="QC120" s="242"/>
      <c r="QD120" s="242"/>
      <c r="QE120" s="242"/>
      <c r="QF120" s="242"/>
      <c r="QG120" s="242"/>
      <c r="QH120" s="242"/>
      <c r="QI120" s="242"/>
      <c r="QJ120" s="242"/>
      <c r="QK120" s="242"/>
    </row>
    <row r="121" spans="432:453">
      <c r="PR121" s="209"/>
      <c r="PW121" s="242"/>
      <c r="PX121" s="242"/>
      <c r="PY121" s="242"/>
      <c r="PZ121" s="242"/>
      <c r="QA121" s="242"/>
      <c r="QB121" s="242"/>
      <c r="QC121" s="242"/>
      <c r="QD121" s="242"/>
      <c r="QE121" s="242"/>
      <c r="QF121" s="242"/>
      <c r="QG121" s="242"/>
      <c r="QH121" s="242"/>
      <c r="QI121" s="242"/>
      <c r="QJ121" s="242"/>
      <c r="QK121" s="242"/>
    </row>
    <row r="122" spans="432:453">
      <c r="PR122" s="209"/>
      <c r="PW122" s="242"/>
      <c r="PX122" s="242"/>
      <c r="PY122" s="242"/>
      <c r="PZ122" s="242"/>
      <c r="QA122" s="242"/>
      <c r="QB122" s="242"/>
      <c r="QC122" s="242"/>
      <c r="QD122" s="242"/>
      <c r="QE122" s="242"/>
      <c r="QF122" s="242"/>
      <c r="QG122" s="242"/>
      <c r="QH122" s="242"/>
      <c r="QI122" s="242"/>
      <c r="QJ122" s="242"/>
      <c r="QK122" s="242"/>
    </row>
    <row r="123" spans="432:453">
      <c r="PR123" s="209"/>
      <c r="PW123" s="242"/>
      <c r="PX123" s="242"/>
      <c r="PY123" s="242"/>
      <c r="PZ123" s="242"/>
      <c r="QA123" s="242"/>
      <c r="QB123" s="242"/>
      <c r="QC123" s="242"/>
      <c r="QD123" s="242"/>
      <c r="QE123" s="242"/>
      <c r="QF123" s="242"/>
      <c r="QG123" s="242"/>
      <c r="QH123" s="242"/>
      <c r="QI123" s="242"/>
      <c r="QJ123" s="242"/>
      <c r="QK123" s="242"/>
    </row>
    <row r="124" spans="432:453">
      <c r="PR124" s="209"/>
      <c r="PW124" s="242"/>
      <c r="PX124" s="242"/>
      <c r="PY124" s="242"/>
      <c r="PZ124" s="242"/>
      <c r="QA124" s="242"/>
      <c r="QB124" s="242"/>
      <c r="QC124" s="242"/>
      <c r="QD124" s="242"/>
      <c r="QE124" s="242"/>
      <c r="QF124" s="242"/>
      <c r="QG124" s="242"/>
      <c r="QH124" s="242"/>
      <c r="QI124" s="242"/>
      <c r="QJ124" s="242"/>
      <c r="QK124" s="242"/>
    </row>
    <row r="125" spans="432:453">
      <c r="PR125" s="209"/>
      <c r="PW125" s="242"/>
      <c r="PX125" s="242"/>
      <c r="PY125" s="242"/>
      <c r="PZ125" s="242"/>
      <c r="QA125" s="242"/>
      <c r="QB125" s="242"/>
      <c r="QC125" s="242"/>
      <c r="QD125" s="242"/>
      <c r="QE125" s="242"/>
      <c r="QF125" s="242"/>
      <c r="QG125" s="242"/>
      <c r="QH125" s="242"/>
      <c r="QI125" s="242"/>
      <c r="QJ125" s="242"/>
      <c r="QK125" s="242"/>
    </row>
    <row r="126" spans="432:453">
      <c r="PR126" s="209"/>
      <c r="PW126" s="242"/>
      <c r="PX126" s="242"/>
      <c r="PY126" s="242"/>
      <c r="PZ126" s="242"/>
      <c r="QA126" s="242"/>
      <c r="QB126" s="242"/>
      <c r="QC126" s="242"/>
      <c r="QD126" s="242"/>
      <c r="QE126" s="242"/>
      <c r="QF126" s="242"/>
      <c r="QG126" s="242"/>
      <c r="QH126" s="242"/>
      <c r="QI126" s="242"/>
      <c r="QJ126" s="242"/>
      <c r="QK126" s="242"/>
    </row>
    <row r="127" spans="432:453">
      <c r="PR127" s="209"/>
      <c r="PW127" s="242"/>
      <c r="PX127" s="242"/>
      <c r="PY127" s="242"/>
      <c r="PZ127" s="242"/>
      <c r="QA127" s="242"/>
      <c r="QB127" s="242"/>
      <c r="QC127" s="242"/>
      <c r="QD127" s="242"/>
      <c r="QE127" s="242"/>
      <c r="QF127" s="242"/>
      <c r="QG127" s="242"/>
      <c r="QH127" s="242"/>
      <c r="QI127" s="242"/>
      <c r="QJ127" s="242"/>
      <c r="QK127" s="242"/>
    </row>
    <row r="128" spans="432:453">
      <c r="PR128" s="209"/>
      <c r="PW128" s="242"/>
      <c r="PX128" s="242"/>
      <c r="PY128" s="242"/>
      <c r="PZ128" s="242"/>
      <c r="QA128" s="242"/>
      <c r="QB128" s="242"/>
      <c r="QC128" s="242"/>
      <c r="QD128" s="242"/>
      <c r="QE128" s="242"/>
      <c r="QF128" s="242"/>
      <c r="QG128" s="242"/>
      <c r="QH128" s="242"/>
      <c r="QI128" s="242"/>
      <c r="QJ128" s="242"/>
      <c r="QK128" s="242"/>
    </row>
    <row r="129" spans="434:453">
      <c r="PR129" s="209"/>
      <c r="PW129" s="242"/>
      <c r="PX129" s="242"/>
      <c r="PY129" s="242"/>
      <c r="PZ129" s="242"/>
      <c r="QA129" s="242"/>
      <c r="QB129" s="242"/>
      <c r="QC129" s="242"/>
      <c r="QD129" s="242"/>
      <c r="QE129" s="242"/>
      <c r="QF129" s="242"/>
      <c r="QG129" s="242"/>
      <c r="QH129" s="242"/>
      <c r="QI129" s="242"/>
      <c r="QJ129" s="242"/>
      <c r="QK129" s="242"/>
    </row>
    <row r="130" spans="434:453">
      <c r="PR130" s="209"/>
      <c r="PW130" s="242"/>
      <c r="PX130" s="242"/>
      <c r="PY130" s="242"/>
      <c r="PZ130" s="242"/>
      <c r="QA130" s="242"/>
      <c r="QB130" s="242"/>
      <c r="QC130" s="242"/>
      <c r="QD130" s="242"/>
      <c r="QE130" s="242"/>
      <c r="QF130" s="242"/>
      <c r="QG130" s="242"/>
      <c r="QH130" s="242"/>
      <c r="QI130" s="242"/>
      <c r="QJ130" s="242"/>
      <c r="QK130" s="242"/>
    </row>
    <row r="131" spans="434:453">
      <c r="PR131" s="209"/>
      <c r="PW131" s="242"/>
      <c r="PX131" s="242"/>
      <c r="PY131" s="242"/>
      <c r="PZ131" s="242"/>
      <c r="QA131" s="242"/>
      <c r="QB131" s="242"/>
      <c r="QC131" s="242"/>
      <c r="QD131" s="242"/>
      <c r="QE131" s="242"/>
      <c r="QF131" s="242"/>
      <c r="QG131" s="242"/>
      <c r="QH131" s="242"/>
      <c r="QI131" s="242"/>
      <c r="QJ131" s="242"/>
      <c r="QK131" s="242"/>
    </row>
    <row r="132" spans="434:453">
      <c r="PR132" s="209"/>
      <c r="PW132" s="242"/>
      <c r="PX132" s="242"/>
      <c r="PY132" s="242"/>
      <c r="PZ132" s="242"/>
      <c r="QA132" s="242"/>
      <c r="QB132" s="242"/>
      <c r="QC132" s="242"/>
      <c r="QD132" s="242"/>
      <c r="QE132" s="242"/>
      <c r="QF132" s="242"/>
      <c r="QG132" s="242"/>
      <c r="QH132" s="242"/>
      <c r="QI132" s="242"/>
      <c r="QJ132" s="242"/>
      <c r="QK132" s="242"/>
    </row>
    <row r="133" spans="434:453">
      <c r="PR133" s="209"/>
      <c r="PW133" s="242"/>
      <c r="PX133" s="242"/>
      <c r="PY133" s="242"/>
      <c r="PZ133" s="242"/>
      <c r="QA133" s="242"/>
      <c r="QB133" s="242"/>
      <c r="QC133" s="242"/>
      <c r="QD133" s="242"/>
      <c r="QE133" s="242"/>
      <c r="QF133" s="242"/>
      <c r="QG133" s="242"/>
      <c r="QH133" s="242"/>
      <c r="QI133" s="242"/>
      <c r="QJ133" s="242"/>
      <c r="QK133" s="242"/>
    </row>
    <row r="134" spans="434:453">
      <c r="PR134" s="209"/>
      <c r="PW134" s="242"/>
      <c r="PX134" s="242"/>
      <c r="PY134" s="242"/>
      <c r="PZ134" s="242"/>
      <c r="QA134" s="242"/>
      <c r="QB134" s="242"/>
      <c r="QC134" s="242"/>
      <c r="QD134" s="242"/>
      <c r="QE134" s="242"/>
      <c r="QF134" s="242"/>
      <c r="QG134" s="242"/>
      <c r="QH134" s="242"/>
      <c r="QI134" s="242"/>
      <c r="QJ134" s="242"/>
      <c r="QK134" s="242"/>
    </row>
    <row r="135" spans="434:453">
      <c r="PR135" s="209"/>
      <c r="PW135" s="242"/>
      <c r="PX135" s="242"/>
      <c r="PY135" s="242"/>
      <c r="PZ135" s="242"/>
      <c r="QA135" s="242"/>
      <c r="QB135" s="242"/>
      <c r="QC135" s="242"/>
      <c r="QD135" s="242"/>
      <c r="QE135" s="242"/>
      <c r="QF135" s="242"/>
      <c r="QG135" s="242"/>
      <c r="QH135" s="242"/>
      <c r="QI135" s="242"/>
      <c r="QJ135" s="242"/>
      <c r="QK135" s="242"/>
    </row>
    <row r="136" spans="434:453">
      <c r="PR136" s="209"/>
      <c r="PW136" s="242"/>
      <c r="PX136" s="242"/>
      <c r="PY136" s="242"/>
      <c r="PZ136" s="242"/>
      <c r="QA136" s="242"/>
      <c r="QB136" s="242"/>
      <c r="QC136" s="242"/>
      <c r="QD136" s="242"/>
      <c r="QE136" s="242"/>
      <c r="QF136" s="242"/>
      <c r="QG136" s="242"/>
      <c r="QH136" s="242"/>
      <c r="QI136" s="242"/>
      <c r="QJ136" s="242"/>
      <c r="QK136" s="242"/>
    </row>
    <row r="137" spans="434:453">
      <c r="PR137" s="209"/>
      <c r="PW137" s="242"/>
      <c r="PX137" s="242"/>
      <c r="PY137" s="242"/>
      <c r="PZ137" s="242"/>
      <c r="QA137" s="242"/>
      <c r="QB137" s="242"/>
      <c r="QC137" s="242"/>
      <c r="QD137" s="242"/>
      <c r="QE137" s="242"/>
      <c r="QF137" s="242"/>
      <c r="QG137" s="242"/>
      <c r="QH137" s="242"/>
      <c r="QI137" s="242"/>
      <c r="QJ137" s="242"/>
      <c r="QK137" s="242"/>
    </row>
    <row r="138" spans="434:453">
      <c r="PR138" s="209"/>
      <c r="PW138" s="242"/>
      <c r="PX138" s="242"/>
      <c r="PY138" s="242"/>
      <c r="PZ138" s="242"/>
      <c r="QA138" s="242"/>
      <c r="QB138" s="242"/>
      <c r="QC138" s="242"/>
      <c r="QD138" s="242"/>
      <c r="QE138" s="242"/>
      <c r="QF138" s="242"/>
      <c r="QG138" s="242"/>
      <c r="QH138" s="242"/>
      <c r="QI138" s="242"/>
      <c r="QJ138" s="242"/>
      <c r="QK138" s="242"/>
    </row>
    <row r="139" spans="434:453">
      <c r="PR139" s="209"/>
      <c r="PW139" s="242"/>
      <c r="PX139" s="242"/>
      <c r="PY139" s="242"/>
      <c r="PZ139" s="242"/>
      <c r="QA139" s="242"/>
      <c r="QB139" s="242"/>
      <c r="QC139" s="242"/>
      <c r="QD139" s="242"/>
      <c r="QE139" s="242"/>
      <c r="QF139" s="242"/>
      <c r="QG139" s="242"/>
      <c r="QH139" s="242"/>
      <c r="QI139" s="242"/>
      <c r="QJ139" s="242"/>
      <c r="QK139" s="242"/>
    </row>
    <row r="140" spans="434:453">
      <c r="PR140" s="209"/>
      <c r="PW140" s="242"/>
      <c r="PX140" s="242"/>
      <c r="PY140" s="242"/>
      <c r="PZ140" s="242"/>
      <c r="QA140" s="242"/>
      <c r="QB140" s="242"/>
      <c r="QC140" s="242"/>
      <c r="QD140" s="242"/>
      <c r="QE140" s="242"/>
      <c r="QF140" s="242"/>
      <c r="QG140" s="242"/>
      <c r="QH140" s="242"/>
      <c r="QI140" s="242"/>
      <c r="QJ140" s="242"/>
      <c r="QK140" s="242"/>
    </row>
    <row r="141" spans="434:453">
      <c r="PR141" s="209"/>
      <c r="PW141" s="242"/>
      <c r="PX141" s="242"/>
      <c r="PY141" s="242"/>
      <c r="PZ141" s="242"/>
      <c r="QA141" s="242"/>
      <c r="QB141" s="242"/>
      <c r="QC141" s="242"/>
      <c r="QD141" s="242"/>
      <c r="QE141" s="242"/>
      <c r="QF141" s="242"/>
      <c r="QG141" s="242"/>
      <c r="QH141" s="242"/>
      <c r="QI141" s="242"/>
      <c r="QJ141" s="242"/>
      <c r="QK141" s="242"/>
    </row>
    <row r="142" spans="434:453">
      <c r="PR142" s="209"/>
      <c r="PW142" s="242"/>
      <c r="PX142" s="242"/>
      <c r="PY142" s="242"/>
      <c r="PZ142" s="242"/>
      <c r="QA142" s="242"/>
      <c r="QB142" s="242"/>
      <c r="QC142" s="242"/>
      <c r="QD142" s="242"/>
      <c r="QE142" s="242"/>
      <c r="QF142" s="242"/>
      <c r="QG142" s="242"/>
      <c r="QH142" s="242"/>
      <c r="QI142" s="242"/>
      <c r="QJ142" s="242"/>
      <c r="QK142" s="242"/>
    </row>
    <row r="143" spans="434:453">
      <c r="PR143" s="209"/>
      <c r="PW143" s="242"/>
      <c r="PX143" s="242"/>
      <c r="PY143" s="242"/>
      <c r="PZ143" s="242"/>
      <c r="QA143" s="242"/>
      <c r="QB143" s="242"/>
      <c r="QC143" s="242"/>
      <c r="QD143" s="242"/>
      <c r="QE143" s="242"/>
      <c r="QF143" s="242"/>
      <c r="QG143" s="242"/>
      <c r="QH143" s="242"/>
      <c r="QI143" s="242"/>
      <c r="QJ143" s="242"/>
      <c r="QK143" s="242"/>
    </row>
    <row r="144" spans="434:453">
      <c r="PR144" s="209"/>
      <c r="PW144" s="242"/>
      <c r="PX144" s="242"/>
      <c r="PY144" s="242"/>
      <c r="PZ144" s="242"/>
      <c r="QA144" s="242"/>
      <c r="QB144" s="242"/>
      <c r="QC144" s="242"/>
      <c r="QD144" s="242"/>
      <c r="QE144" s="242"/>
      <c r="QF144" s="242"/>
      <c r="QG144" s="242"/>
      <c r="QH144" s="242"/>
      <c r="QI144" s="242"/>
      <c r="QJ144" s="242"/>
      <c r="QK144" s="242"/>
    </row>
    <row r="145" spans="434:453">
      <c r="PR145" s="209"/>
      <c r="PW145" s="242"/>
      <c r="PX145" s="242"/>
      <c r="PY145" s="242"/>
      <c r="PZ145" s="242"/>
      <c r="QA145" s="242"/>
      <c r="QB145" s="242"/>
      <c r="QC145" s="242"/>
      <c r="QD145" s="242"/>
      <c r="QE145" s="242"/>
      <c r="QF145" s="242"/>
      <c r="QG145" s="242"/>
      <c r="QH145" s="242"/>
      <c r="QI145" s="242"/>
      <c r="QJ145" s="242"/>
      <c r="QK145" s="242"/>
    </row>
    <row r="146" spans="434:453">
      <c r="PR146" s="209"/>
      <c r="PW146" s="242"/>
      <c r="PX146" s="242"/>
      <c r="PY146" s="242"/>
      <c r="PZ146" s="242"/>
      <c r="QA146" s="242"/>
      <c r="QB146" s="242"/>
      <c r="QC146" s="242"/>
      <c r="QD146" s="242"/>
      <c r="QE146" s="242"/>
      <c r="QF146" s="242"/>
      <c r="QG146" s="242"/>
      <c r="QH146" s="242"/>
      <c r="QI146" s="242"/>
      <c r="QJ146" s="242"/>
      <c r="QK146" s="242"/>
    </row>
    <row r="147" spans="434:453">
      <c r="PR147" s="209"/>
      <c r="PW147" s="242"/>
      <c r="PX147" s="242"/>
      <c r="PY147" s="242"/>
      <c r="PZ147" s="242"/>
      <c r="QA147" s="242"/>
      <c r="QB147" s="242"/>
      <c r="QC147" s="242"/>
      <c r="QD147" s="242"/>
      <c r="QE147" s="242"/>
      <c r="QF147" s="242"/>
      <c r="QG147" s="242"/>
      <c r="QH147" s="242"/>
      <c r="QI147" s="242"/>
      <c r="QJ147" s="242"/>
      <c r="QK147" s="242"/>
    </row>
    <row r="148" spans="434:453">
      <c r="PR148" s="209"/>
      <c r="PW148" s="242"/>
      <c r="PX148" s="242"/>
      <c r="PY148" s="242"/>
      <c r="PZ148" s="242"/>
      <c r="QA148" s="242"/>
      <c r="QB148" s="242"/>
      <c r="QC148" s="242"/>
      <c r="QD148" s="242"/>
      <c r="QE148" s="242"/>
      <c r="QF148" s="242"/>
      <c r="QG148" s="242"/>
      <c r="QH148" s="242"/>
      <c r="QI148" s="242"/>
      <c r="QJ148" s="242"/>
      <c r="QK148" s="242"/>
    </row>
    <row r="149" spans="434:453">
      <c r="PR149" s="209"/>
      <c r="PW149" s="242"/>
      <c r="PX149" s="242"/>
      <c r="PY149" s="242"/>
      <c r="PZ149" s="242"/>
      <c r="QA149" s="242"/>
      <c r="QB149" s="242"/>
      <c r="QC149" s="242"/>
      <c r="QD149" s="242"/>
      <c r="QE149" s="242"/>
      <c r="QF149" s="242"/>
      <c r="QG149" s="242"/>
      <c r="QH149" s="242"/>
      <c r="QI149" s="242"/>
      <c r="QJ149" s="242"/>
      <c r="QK149" s="242"/>
    </row>
    <row r="150" spans="434:453">
      <c r="PR150" s="209"/>
      <c r="PW150" s="242"/>
      <c r="PX150" s="242"/>
      <c r="PY150" s="242"/>
      <c r="PZ150" s="242"/>
      <c r="QA150" s="242"/>
      <c r="QB150" s="242"/>
      <c r="QC150" s="242"/>
      <c r="QD150" s="242"/>
      <c r="QE150" s="242"/>
      <c r="QF150" s="242"/>
      <c r="QG150" s="242"/>
      <c r="QH150" s="242"/>
      <c r="QI150" s="242"/>
      <c r="QJ150" s="242"/>
      <c r="QK150" s="242"/>
    </row>
    <row r="151" spans="434:453">
      <c r="PR151" s="209"/>
      <c r="PW151" s="242"/>
      <c r="PX151" s="242"/>
      <c r="PY151" s="242"/>
      <c r="PZ151" s="242"/>
      <c r="QA151" s="242"/>
      <c r="QB151" s="242"/>
      <c r="QC151" s="242"/>
      <c r="QD151" s="242"/>
      <c r="QE151" s="242"/>
      <c r="QF151" s="242"/>
      <c r="QG151" s="242"/>
      <c r="QH151" s="242"/>
      <c r="QI151" s="242"/>
      <c r="QJ151" s="242"/>
      <c r="QK151" s="242"/>
    </row>
    <row r="152" spans="434:453">
      <c r="PR152" s="209"/>
      <c r="PW152" s="242"/>
      <c r="PX152" s="242"/>
      <c r="PY152" s="242"/>
      <c r="PZ152" s="242"/>
      <c r="QA152" s="242"/>
      <c r="QB152" s="242"/>
      <c r="QC152" s="242"/>
      <c r="QD152" s="242"/>
      <c r="QE152" s="242"/>
      <c r="QF152" s="242"/>
      <c r="QG152" s="242"/>
      <c r="QH152" s="242"/>
      <c r="QI152" s="242"/>
      <c r="QJ152" s="242"/>
      <c r="QK152" s="242"/>
    </row>
    <row r="153" spans="434:453">
      <c r="PR153" s="209"/>
      <c r="PW153" s="242"/>
      <c r="PX153" s="242"/>
      <c r="PY153" s="242"/>
      <c r="PZ153" s="242"/>
      <c r="QA153" s="242"/>
      <c r="QB153" s="242"/>
      <c r="QC153" s="242"/>
      <c r="QD153" s="242"/>
      <c r="QE153" s="242"/>
      <c r="QF153" s="242"/>
      <c r="QG153" s="242"/>
      <c r="QH153" s="242"/>
      <c r="QI153" s="242"/>
      <c r="QJ153" s="242"/>
      <c r="QK153" s="242"/>
    </row>
    <row r="154" spans="434:453">
      <c r="PR154" s="209"/>
      <c r="PW154" s="242"/>
      <c r="PX154" s="242"/>
      <c r="PY154" s="242"/>
      <c r="PZ154" s="242"/>
      <c r="QA154" s="242"/>
      <c r="QB154" s="242"/>
      <c r="QC154" s="242"/>
      <c r="QD154" s="242"/>
      <c r="QE154" s="242"/>
      <c r="QF154" s="242"/>
      <c r="QG154" s="242"/>
      <c r="QH154" s="242"/>
      <c r="QI154" s="242"/>
      <c r="QJ154" s="242"/>
      <c r="QK154" s="242"/>
    </row>
    <row r="155" spans="434:453">
      <c r="PR155" s="209"/>
      <c r="PW155" s="242"/>
      <c r="PX155" s="242"/>
      <c r="PY155" s="242"/>
      <c r="PZ155" s="242"/>
      <c r="QA155" s="242"/>
      <c r="QB155" s="242"/>
      <c r="QC155" s="242"/>
      <c r="QD155" s="242"/>
      <c r="QE155" s="242"/>
      <c r="QF155" s="242"/>
      <c r="QG155" s="242"/>
      <c r="QH155" s="242"/>
      <c r="QI155" s="242"/>
      <c r="QJ155" s="242"/>
      <c r="QK155" s="242"/>
    </row>
    <row r="156" spans="434:453">
      <c r="PR156" s="209"/>
      <c r="PW156" s="242"/>
      <c r="PX156" s="242"/>
      <c r="PY156" s="242"/>
      <c r="PZ156" s="242"/>
      <c r="QA156" s="242"/>
      <c r="QB156" s="242"/>
      <c r="QC156" s="242"/>
      <c r="QD156" s="242"/>
      <c r="QE156" s="242"/>
      <c r="QF156" s="242"/>
      <c r="QG156" s="242"/>
      <c r="QH156" s="242"/>
      <c r="QI156" s="242"/>
      <c r="QJ156" s="242"/>
      <c r="QK156" s="242"/>
    </row>
    <row r="157" spans="434:453">
      <c r="PR157" s="209"/>
      <c r="PW157" s="242"/>
      <c r="PX157" s="242"/>
      <c r="PY157" s="242"/>
      <c r="PZ157" s="242"/>
      <c r="QA157" s="242"/>
      <c r="QB157" s="242"/>
      <c r="QC157" s="242"/>
      <c r="QD157" s="242"/>
      <c r="QE157" s="242"/>
      <c r="QF157" s="242"/>
      <c r="QG157" s="242"/>
      <c r="QH157" s="242"/>
      <c r="QI157" s="242"/>
      <c r="QJ157" s="242"/>
      <c r="QK157" s="242"/>
    </row>
    <row r="158" spans="434:453">
      <c r="PR158" s="209"/>
      <c r="PW158" s="242"/>
      <c r="PX158" s="242"/>
      <c r="PY158" s="242"/>
      <c r="PZ158" s="242"/>
      <c r="QA158" s="242"/>
      <c r="QB158" s="242"/>
      <c r="QC158" s="242"/>
      <c r="QD158" s="242"/>
      <c r="QE158" s="242"/>
      <c r="QF158" s="242"/>
      <c r="QG158" s="242"/>
      <c r="QH158" s="242"/>
      <c r="QI158" s="242"/>
      <c r="QJ158" s="242"/>
      <c r="QK158" s="242"/>
    </row>
    <row r="159" spans="434:453">
      <c r="PR159" s="209"/>
      <c r="PW159" s="242"/>
      <c r="PX159" s="242"/>
      <c r="PY159" s="242"/>
      <c r="PZ159" s="242"/>
      <c r="QA159" s="242"/>
      <c r="QB159" s="242"/>
      <c r="QC159" s="242"/>
      <c r="QD159" s="242"/>
      <c r="QE159" s="242"/>
      <c r="QF159" s="242"/>
      <c r="QG159" s="242"/>
      <c r="QH159" s="242"/>
      <c r="QI159" s="242"/>
      <c r="QJ159" s="242"/>
      <c r="QK159" s="242"/>
    </row>
    <row r="160" spans="434:453">
      <c r="PR160" s="209"/>
      <c r="PW160" s="242"/>
      <c r="PX160" s="242"/>
      <c r="PY160" s="242"/>
      <c r="PZ160" s="242"/>
      <c r="QA160" s="242"/>
      <c r="QB160" s="242"/>
      <c r="QC160" s="242"/>
      <c r="QD160" s="242"/>
      <c r="QE160" s="242"/>
      <c r="QF160" s="242"/>
      <c r="QG160" s="242"/>
      <c r="QH160" s="242"/>
      <c r="QI160" s="242"/>
      <c r="QJ160" s="242"/>
      <c r="QK160" s="242"/>
    </row>
    <row r="161" spans="434:453">
      <c r="PR161" s="209"/>
      <c r="PW161" s="242"/>
      <c r="PX161" s="242"/>
      <c r="PY161" s="242"/>
      <c r="PZ161" s="242"/>
      <c r="QA161" s="242"/>
      <c r="QB161" s="242"/>
      <c r="QC161" s="242"/>
      <c r="QD161" s="242"/>
      <c r="QE161" s="242"/>
      <c r="QF161" s="242"/>
      <c r="QG161" s="242"/>
      <c r="QH161" s="242"/>
      <c r="QI161" s="242"/>
      <c r="QJ161" s="242"/>
      <c r="QK161" s="242"/>
    </row>
    <row r="162" spans="434:453">
      <c r="PR162" s="209"/>
      <c r="PW162" s="242"/>
      <c r="PX162" s="242"/>
      <c r="PY162" s="242"/>
      <c r="PZ162" s="242"/>
      <c r="QA162" s="242"/>
      <c r="QB162" s="242"/>
      <c r="QC162" s="242"/>
      <c r="QD162" s="242"/>
      <c r="QE162" s="242"/>
      <c r="QF162" s="242"/>
      <c r="QG162" s="242"/>
      <c r="QH162" s="242"/>
      <c r="QI162" s="242"/>
      <c r="QJ162" s="242"/>
      <c r="QK162" s="242"/>
    </row>
    <row r="163" spans="434:453">
      <c r="PR163" s="209"/>
      <c r="PW163" s="242"/>
      <c r="PX163" s="242"/>
      <c r="PY163" s="242"/>
      <c r="PZ163" s="242"/>
      <c r="QA163" s="242"/>
      <c r="QB163" s="242"/>
      <c r="QC163" s="242"/>
      <c r="QD163" s="242"/>
      <c r="QE163" s="242"/>
      <c r="QF163" s="242"/>
      <c r="QG163" s="242"/>
      <c r="QH163" s="242"/>
      <c r="QI163" s="242"/>
      <c r="QJ163" s="242"/>
      <c r="QK163" s="242"/>
    </row>
    <row r="164" spans="434:453">
      <c r="PR164" s="209"/>
      <c r="PW164" s="242"/>
      <c r="PX164" s="242"/>
      <c r="PY164" s="242"/>
      <c r="PZ164" s="242"/>
      <c r="QA164" s="242"/>
      <c r="QB164" s="242"/>
      <c r="QC164" s="242"/>
      <c r="QD164" s="242"/>
      <c r="QE164" s="242"/>
      <c r="QF164" s="242"/>
      <c r="QG164" s="242"/>
      <c r="QH164" s="242"/>
      <c r="QI164" s="242"/>
      <c r="QJ164" s="242"/>
      <c r="QK164" s="242"/>
    </row>
    <row r="165" spans="434:453">
      <c r="PR165" s="209"/>
      <c r="PW165" s="242"/>
      <c r="PX165" s="242"/>
      <c r="PY165" s="242"/>
      <c r="PZ165" s="242"/>
      <c r="QA165" s="242"/>
      <c r="QB165" s="242"/>
      <c r="QC165" s="242"/>
      <c r="QD165" s="242"/>
      <c r="QE165" s="242"/>
      <c r="QF165" s="242"/>
      <c r="QG165" s="242"/>
      <c r="QH165" s="242"/>
      <c r="QI165" s="242"/>
      <c r="QJ165" s="242"/>
      <c r="QK165" s="242"/>
    </row>
    <row r="166" spans="434:453">
      <c r="PR166" s="209"/>
      <c r="PW166" s="242"/>
      <c r="PX166" s="242"/>
      <c r="PY166" s="242"/>
      <c r="PZ166" s="242"/>
      <c r="QA166" s="242"/>
      <c r="QB166" s="242"/>
      <c r="QC166" s="242"/>
      <c r="QD166" s="242"/>
      <c r="QE166" s="242"/>
      <c r="QF166" s="242"/>
      <c r="QG166" s="242"/>
      <c r="QH166" s="242"/>
      <c r="QI166" s="242"/>
      <c r="QJ166" s="242"/>
      <c r="QK166" s="242"/>
    </row>
    <row r="167" spans="434:453">
      <c r="PR167" s="209"/>
      <c r="PW167" s="242"/>
      <c r="PX167" s="242"/>
      <c r="PY167" s="242"/>
      <c r="PZ167" s="242"/>
      <c r="QA167" s="242"/>
      <c r="QB167" s="242"/>
      <c r="QC167" s="242"/>
      <c r="QD167" s="242"/>
      <c r="QE167" s="242"/>
      <c r="QF167" s="242"/>
      <c r="QG167" s="242"/>
      <c r="QH167" s="242"/>
      <c r="QI167" s="242"/>
      <c r="QJ167" s="242"/>
      <c r="QK167" s="242"/>
    </row>
    <row r="168" spans="434:453">
      <c r="PR168" s="209"/>
      <c r="PW168" s="242"/>
      <c r="PX168" s="242"/>
      <c r="PY168" s="242"/>
      <c r="PZ168" s="242"/>
      <c r="QA168" s="242"/>
      <c r="QB168" s="242"/>
      <c r="QC168" s="242"/>
      <c r="QD168" s="242"/>
      <c r="QE168" s="242"/>
      <c r="QF168" s="242"/>
      <c r="QG168" s="242"/>
      <c r="QH168" s="242"/>
      <c r="QI168" s="242"/>
      <c r="QJ168" s="242"/>
      <c r="QK168" s="242"/>
    </row>
    <row r="169" spans="434:453">
      <c r="PR169" s="209"/>
      <c r="PW169" s="242"/>
      <c r="PX169" s="242"/>
      <c r="PY169" s="242"/>
      <c r="PZ169" s="242"/>
      <c r="QA169" s="242"/>
      <c r="QB169" s="242"/>
      <c r="QC169" s="242"/>
      <c r="QD169" s="242"/>
      <c r="QE169" s="242"/>
      <c r="QF169" s="242"/>
      <c r="QG169" s="242"/>
      <c r="QH169" s="242"/>
      <c r="QI169" s="242"/>
      <c r="QJ169" s="242"/>
      <c r="QK169" s="242"/>
    </row>
    <row r="170" spans="434:453">
      <c r="PR170" s="209"/>
      <c r="PW170" s="242"/>
      <c r="PX170" s="242"/>
      <c r="PY170" s="242"/>
      <c r="PZ170" s="242"/>
      <c r="QA170" s="242"/>
      <c r="QB170" s="242"/>
      <c r="QC170" s="242"/>
      <c r="QD170" s="242"/>
      <c r="QE170" s="242"/>
      <c r="QF170" s="242"/>
      <c r="QG170" s="242"/>
      <c r="QH170" s="242"/>
      <c r="QI170" s="242"/>
      <c r="QJ170" s="242"/>
      <c r="QK170" s="242"/>
    </row>
    <row r="171" spans="434:453">
      <c r="PR171" s="209"/>
      <c r="PW171" s="242"/>
      <c r="PX171" s="242"/>
      <c r="PY171" s="242"/>
      <c r="PZ171" s="242"/>
      <c r="QA171" s="242"/>
      <c r="QB171" s="242"/>
      <c r="QC171" s="242"/>
      <c r="QD171" s="242"/>
      <c r="QE171" s="242"/>
      <c r="QF171" s="242"/>
      <c r="QG171" s="242"/>
      <c r="QH171" s="242"/>
      <c r="QI171" s="242"/>
      <c r="QJ171" s="242"/>
      <c r="QK171" s="242"/>
    </row>
    <row r="172" spans="434:453">
      <c r="PR172" s="209"/>
      <c r="PW172" s="242"/>
      <c r="PX172" s="242"/>
      <c r="PY172" s="242"/>
      <c r="PZ172" s="242"/>
      <c r="QA172" s="242"/>
      <c r="QB172" s="242"/>
      <c r="QC172" s="242"/>
      <c r="QD172" s="242"/>
      <c r="QE172" s="242"/>
      <c r="QF172" s="242"/>
      <c r="QG172" s="242"/>
      <c r="QH172" s="242"/>
      <c r="QI172" s="242"/>
      <c r="QJ172" s="242"/>
      <c r="QK172" s="242"/>
    </row>
    <row r="173" spans="434:453">
      <c r="PR173" s="209"/>
      <c r="PW173" s="242"/>
      <c r="PX173" s="242"/>
      <c r="PY173" s="242"/>
      <c r="PZ173" s="242"/>
      <c r="QA173" s="242"/>
      <c r="QB173" s="242"/>
      <c r="QC173" s="242"/>
      <c r="QD173" s="242"/>
      <c r="QE173" s="242"/>
      <c r="QF173" s="242"/>
      <c r="QG173" s="242"/>
      <c r="QH173" s="242"/>
      <c r="QI173" s="242"/>
      <c r="QJ173" s="242"/>
      <c r="QK173" s="242"/>
    </row>
    <row r="174" spans="434:453">
      <c r="PR174" s="209"/>
      <c r="PW174" s="242"/>
      <c r="PX174" s="242"/>
      <c r="PY174" s="242"/>
      <c r="PZ174" s="242"/>
      <c r="QA174" s="242"/>
      <c r="QB174" s="242"/>
      <c r="QC174" s="242"/>
      <c r="QD174" s="242"/>
      <c r="QE174" s="242"/>
      <c r="QF174" s="242"/>
      <c r="QG174" s="242"/>
      <c r="QH174" s="242"/>
      <c r="QI174" s="242"/>
      <c r="QJ174" s="242"/>
      <c r="QK174" s="242"/>
    </row>
    <row r="175" spans="434:453">
      <c r="PR175" s="209"/>
      <c r="PW175" s="242"/>
      <c r="PX175" s="242"/>
      <c r="PY175" s="242"/>
      <c r="PZ175" s="242"/>
      <c r="QA175" s="242"/>
      <c r="QB175" s="242"/>
      <c r="QC175" s="242"/>
      <c r="QD175" s="242"/>
      <c r="QE175" s="242"/>
      <c r="QF175" s="242"/>
      <c r="QG175" s="242"/>
      <c r="QH175" s="242"/>
      <c r="QI175" s="242"/>
      <c r="QJ175" s="242"/>
      <c r="QK175" s="242"/>
    </row>
    <row r="176" spans="434:453">
      <c r="PR176" s="209"/>
      <c r="PW176" s="242"/>
      <c r="PX176" s="242"/>
      <c r="PY176" s="242"/>
      <c r="PZ176" s="242"/>
      <c r="QA176" s="242"/>
      <c r="QB176" s="242"/>
      <c r="QC176" s="242"/>
      <c r="QD176" s="242"/>
      <c r="QE176" s="242"/>
      <c r="QF176" s="242"/>
      <c r="QG176" s="242"/>
      <c r="QH176" s="242"/>
      <c r="QI176" s="242"/>
      <c r="QJ176" s="242"/>
      <c r="QK176" s="242"/>
    </row>
    <row r="177" spans="434:453">
      <c r="PR177" s="209"/>
      <c r="PW177" s="242"/>
      <c r="PX177" s="242"/>
      <c r="PY177" s="242"/>
      <c r="PZ177" s="242"/>
      <c r="QA177" s="242"/>
      <c r="QB177" s="242"/>
      <c r="QC177" s="242"/>
      <c r="QD177" s="242"/>
      <c r="QE177" s="242"/>
      <c r="QF177" s="242"/>
      <c r="QG177" s="242"/>
      <c r="QH177" s="242"/>
      <c r="QI177" s="242"/>
      <c r="QJ177" s="242"/>
      <c r="QK177" s="242"/>
    </row>
    <row r="178" spans="434:453">
      <c r="PR178" s="209"/>
      <c r="PW178" s="242"/>
      <c r="PX178" s="242"/>
      <c r="PY178" s="242"/>
      <c r="PZ178" s="242"/>
      <c r="QA178" s="242"/>
      <c r="QB178" s="242"/>
      <c r="QC178" s="242"/>
      <c r="QD178" s="242"/>
      <c r="QE178" s="242"/>
      <c r="QF178" s="242"/>
      <c r="QG178" s="242"/>
      <c r="QH178" s="242"/>
      <c r="QI178" s="242"/>
      <c r="QJ178" s="242"/>
      <c r="QK178" s="242"/>
    </row>
    <row r="179" spans="434:453">
      <c r="PR179" s="209"/>
      <c r="PW179" s="242"/>
      <c r="PX179" s="242"/>
      <c r="PY179" s="242"/>
      <c r="PZ179" s="242"/>
      <c r="QA179" s="242"/>
      <c r="QB179" s="242"/>
      <c r="QC179" s="242"/>
      <c r="QD179" s="242"/>
      <c r="QE179" s="242"/>
      <c r="QF179" s="242"/>
      <c r="QG179" s="242"/>
      <c r="QH179" s="242"/>
      <c r="QI179" s="242"/>
      <c r="QJ179" s="242"/>
      <c r="QK179" s="242"/>
    </row>
    <row r="180" spans="434:453">
      <c r="PR180" s="209"/>
      <c r="PW180" s="242"/>
      <c r="PX180" s="242"/>
      <c r="PY180" s="242"/>
      <c r="PZ180" s="242"/>
      <c r="QA180" s="242"/>
      <c r="QB180" s="242"/>
      <c r="QC180" s="242"/>
      <c r="QD180" s="242"/>
      <c r="QE180" s="242"/>
      <c r="QF180" s="242"/>
      <c r="QG180" s="242"/>
      <c r="QH180" s="242"/>
      <c r="QI180" s="242"/>
      <c r="QJ180" s="242"/>
      <c r="QK180" s="242"/>
    </row>
    <row r="181" spans="434:453">
      <c r="PR181" s="209"/>
      <c r="PW181" s="242"/>
      <c r="PX181" s="242"/>
      <c r="PY181" s="242"/>
      <c r="PZ181" s="242"/>
      <c r="QA181" s="242"/>
      <c r="QB181" s="242"/>
      <c r="QC181" s="242"/>
      <c r="QD181" s="242"/>
      <c r="QE181" s="242"/>
      <c r="QF181" s="242"/>
      <c r="QG181" s="242"/>
      <c r="QH181" s="242"/>
      <c r="QI181" s="242"/>
      <c r="QJ181" s="242"/>
      <c r="QK181" s="242"/>
    </row>
    <row r="182" spans="434:453">
      <c r="PR182" s="209"/>
      <c r="PW182" s="242"/>
      <c r="PX182" s="242"/>
      <c r="PY182" s="242"/>
      <c r="PZ182" s="242"/>
      <c r="QA182" s="242"/>
      <c r="QB182" s="242"/>
      <c r="QC182" s="242"/>
      <c r="QD182" s="242"/>
      <c r="QE182" s="242"/>
      <c r="QF182" s="242"/>
      <c r="QG182" s="242"/>
      <c r="QH182" s="242"/>
      <c r="QI182" s="242"/>
      <c r="QJ182" s="242"/>
      <c r="QK182" s="242"/>
    </row>
    <row r="183" spans="434:453">
      <c r="PR183" s="209"/>
      <c r="PW183" s="242"/>
      <c r="PX183" s="242"/>
      <c r="PY183" s="242"/>
      <c r="PZ183" s="242"/>
      <c r="QA183" s="242"/>
      <c r="QB183" s="242"/>
      <c r="QC183" s="242"/>
      <c r="QD183" s="242"/>
      <c r="QE183" s="242"/>
      <c r="QF183" s="242"/>
      <c r="QG183" s="242"/>
      <c r="QH183" s="242"/>
      <c r="QI183" s="242"/>
      <c r="QJ183" s="242"/>
      <c r="QK183" s="242"/>
    </row>
    <row r="184" spans="434:453">
      <c r="PR184" s="209"/>
      <c r="PW184" s="242"/>
      <c r="PX184" s="242"/>
      <c r="PY184" s="242"/>
      <c r="PZ184" s="242"/>
      <c r="QA184" s="242"/>
      <c r="QB184" s="242"/>
      <c r="QC184" s="242"/>
      <c r="QD184" s="242"/>
      <c r="QE184" s="242"/>
      <c r="QF184" s="242"/>
      <c r="QG184" s="242"/>
      <c r="QH184" s="242"/>
      <c r="QI184" s="242"/>
      <c r="QJ184" s="242"/>
      <c r="QK184" s="242"/>
    </row>
    <row r="185" spans="434:453">
      <c r="PR185" s="209"/>
      <c r="PW185" s="242"/>
      <c r="PX185" s="242"/>
      <c r="PY185" s="242"/>
      <c r="PZ185" s="242"/>
      <c r="QA185" s="242"/>
      <c r="QB185" s="242"/>
      <c r="QC185" s="242"/>
      <c r="QD185" s="242"/>
      <c r="QE185" s="242"/>
      <c r="QF185" s="242"/>
      <c r="QG185" s="242"/>
      <c r="QH185" s="242"/>
      <c r="QI185" s="242"/>
      <c r="QJ185" s="242"/>
      <c r="QK185" s="242"/>
    </row>
    <row r="186" spans="434:453">
      <c r="PR186" s="209"/>
      <c r="PW186" s="242"/>
      <c r="PX186" s="242"/>
      <c r="PY186" s="242"/>
      <c r="PZ186" s="242"/>
      <c r="QA186" s="242"/>
      <c r="QB186" s="242"/>
      <c r="QC186" s="242"/>
      <c r="QD186" s="242"/>
      <c r="QE186" s="242"/>
      <c r="QF186" s="242"/>
      <c r="QG186" s="242"/>
      <c r="QH186" s="242"/>
      <c r="QI186" s="242"/>
      <c r="QJ186" s="242"/>
      <c r="QK186" s="242"/>
    </row>
    <row r="187" spans="434:453">
      <c r="PR187" s="209"/>
      <c r="PW187" s="242"/>
      <c r="PX187" s="242"/>
      <c r="PY187" s="242"/>
      <c r="PZ187" s="242"/>
      <c r="QA187" s="242"/>
      <c r="QB187" s="242"/>
      <c r="QC187" s="242"/>
      <c r="QD187" s="242"/>
      <c r="QE187" s="242"/>
      <c r="QF187" s="242"/>
      <c r="QG187" s="242"/>
      <c r="QH187" s="242"/>
      <c r="QI187" s="242"/>
      <c r="QJ187" s="242"/>
      <c r="QK187" s="242"/>
    </row>
    <row r="188" spans="434:453">
      <c r="PR188" s="209"/>
      <c r="PW188" s="242"/>
      <c r="PX188" s="242"/>
      <c r="PY188" s="242"/>
      <c r="PZ188" s="242"/>
      <c r="QA188" s="242"/>
      <c r="QB188" s="242"/>
      <c r="QC188" s="242"/>
      <c r="QD188" s="242"/>
      <c r="QE188" s="242"/>
      <c r="QF188" s="242"/>
      <c r="QG188" s="242"/>
      <c r="QH188" s="242"/>
      <c r="QI188" s="242"/>
      <c r="QJ188" s="242"/>
      <c r="QK188" s="242"/>
    </row>
    <row r="189" spans="434:453">
      <c r="PR189" s="209"/>
      <c r="PW189" s="242"/>
      <c r="PX189" s="242"/>
      <c r="PY189" s="242"/>
      <c r="PZ189" s="242"/>
      <c r="QA189" s="242"/>
      <c r="QB189" s="242"/>
      <c r="QC189" s="242"/>
      <c r="QD189" s="242"/>
      <c r="QE189" s="242"/>
      <c r="QF189" s="242"/>
      <c r="QG189" s="242"/>
      <c r="QH189" s="242"/>
      <c r="QI189" s="242"/>
      <c r="QJ189" s="242"/>
      <c r="QK189" s="242"/>
    </row>
    <row r="190" spans="434:453">
      <c r="PR190" s="209"/>
      <c r="PW190" s="242"/>
      <c r="PX190" s="242"/>
      <c r="PY190" s="242"/>
      <c r="PZ190" s="242"/>
      <c r="QA190" s="242"/>
      <c r="QB190" s="242"/>
      <c r="QC190" s="242"/>
      <c r="QD190" s="242"/>
      <c r="QE190" s="242"/>
      <c r="QF190" s="242"/>
      <c r="QG190" s="242"/>
      <c r="QH190" s="242"/>
      <c r="QI190" s="242"/>
      <c r="QJ190" s="242"/>
      <c r="QK190" s="242"/>
    </row>
    <row r="191" spans="434:453">
      <c r="PR191" s="209"/>
      <c r="PW191" s="242"/>
      <c r="PX191" s="242"/>
      <c r="PY191" s="242"/>
      <c r="PZ191" s="242"/>
      <c r="QA191" s="242"/>
      <c r="QB191" s="242"/>
      <c r="QC191" s="242"/>
      <c r="QD191" s="242"/>
      <c r="QE191" s="242"/>
      <c r="QF191" s="242"/>
      <c r="QG191" s="242"/>
      <c r="QH191" s="242"/>
      <c r="QI191" s="242"/>
      <c r="QJ191" s="242"/>
      <c r="QK191" s="242"/>
    </row>
    <row r="192" spans="434:453">
      <c r="PR192" s="209"/>
      <c r="PW192" s="242"/>
      <c r="PX192" s="242"/>
      <c r="PY192" s="242"/>
      <c r="PZ192" s="242"/>
      <c r="QA192" s="242"/>
      <c r="QB192" s="242"/>
      <c r="QC192" s="242"/>
      <c r="QD192" s="242"/>
      <c r="QE192" s="242"/>
      <c r="QF192" s="242"/>
      <c r="QG192" s="242"/>
      <c r="QH192" s="242"/>
      <c r="QI192" s="242"/>
      <c r="QJ192" s="242"/>
      <c r="QK192" s="242"/>
    </row>
    <row r="193" spans="434:453">
      <c r="PR193" s="209"/>
      <c r="PW193" s="242"/>
      <c r="PX193" s="242"/>
      <c r="PY193" s="242"/>
      <c r="PZ193" s="242"/>
      <c r="QA193" s="242"/>
      <c r="QB193" s="242"/>
      <c r="QC193" s="242"/>
      <c r="QD193" s="242"/>
      <c r="QE193" s="242"/>
      <c r="QF193" s="242"/>
      <c r="QG193" s="242"/>
      <c r="QH193" s="242"/>
      <c r="QI193" s="242"/>
      <c r="QJ193" s="242"/>
      <c r="QK193" s="242"/>
    </row>
    <row r="194" spans="434:453">
      <c r="PR194" s="209"/>
      <c r="PW194" s="242"/>
      <c r="PX194" s="242"/>
      <c r="PY194" s="242"/>
      <c r="PZ194" s="242"/>
      <c r="QA194" s="242"/>
      <c r="QB194" s="242"/>
      <c r="QC194" s="242"/>
      <c r="QD194" s="242"/>
      <c r="QE194" s="242"/>
      <c r="QF194" s="242"/>
      <c r="QG194" s="242"/>
      <c r="QH194" s="242"/>
      <c r="QI194" s="242"/>
      <c r="QJ194" s="242"/>
      <c r="QK194" s="242"/>
    </row>
    <row r="195" spans="434:453">
      <c r="PR195" s="209"/>
      <c r="PW195" s="242"/>
      <c r="PX195" s="242"/>
      <c r="PY195" s="242"/>
      <c r="PZ195" s="242"/>
      <c r="QA195" s="242"/>
      <c r="QB195" s="242"/>
      <c r="QC195" s="242"/>
      <c r="QD195" s="242"/>
      <c r="QE195" s="242"/>
      <c r="QF195" s="242"/>
      <c r="QG195" s="242"/>
      <c r="QH195" s="242"/>
      <c r="QI195" s="242"/>
      <c r="QJ195" s="242"/>
      <c r="QK195" s="242"/>
    </row>
    <row r="196" spans="434:453">
      <c r="PR196" s="209"/>
      <c r="PW196" s="242"/>
      <c r="PX196" s="242"/>
      <c r="PY196" s="242"/>
      <c r="PZ196" s="242"/>
      <c r="QA196" s="242"/>
      <c r="QB196" s="242"/>
      <c r="QC196" s="242"/>
      <c r="QD196" s="242"/>
      <c r="QE196" s="242"/>
      <c r="QF196" s="242"/>
      <c r="QG196" s="242"/>
      <c r="QH196" s="242"/>
      <c r="QI196" s="242"/>
      <c r="QJ196" s="242"/>
      <c r="QK196" s="242"/>
    </row>
    <row r="197" spans="434:453">
      <c r="PR197" s="209"/>
      <c r="PW197" s="242"/>
      <c r="PX197" s="242"/>
      <c r="PY197" s="242"/>
      <c r="PZ197" s="242"/>
      <c r="QA197" s="242"/>
      <c r="QB197" s="242"/>
      <c r="QC197" s="242"/>
      <c r="QD197" s="242"/>
      <c r="QE197" s="242"/>
      <c r="QF197" s="242"/>
      <c r="QG197" s="242"/>
      <c r="QH197" s="242"/>
      <c r="QI197" s="242"/>
      <c r="QJ197" s="242"/>
      <c r="QK197" s="242"/>
    </row>
    <row r="198" spans="434:453">
      <c r="PR198" s="209"/>
      <c r="PW198" s="242"/>
      <c r="PX198" s="242"/>
      <c r="PY198" s="242"/>
      <c r="PZ198" s="242"/>
      <c r="QA198" s="242"/>
      <c r="QB198" s="242"/>
      <c r="QC198" s="242"/>
      <c r="QD198" s="242"/>
      <c r="QE198" s="242"/>
      <c r="QF198" s="242"/>
      <c r="QG198" s="242"/>
      <c r="QH198" s="242"/>
      <c r="QI198" s="242"/>
      <c r="QJ198" s="242"/>
      <c r="QK198" s="242"/>
    </row>
    <row r="199" spans="434:453">
      <c r="PR199" s="209"/>
      <c r="PW199" s="242"/>
      <c r="PX199" s="242"/>
      <c r="PY199" s="242"/>
      <c r="PZ199" s="242"/>
      <c r="QA199" s="242"/>
      <c r="QB199" s="242"/>
      <c r="QC199" s="242"/>
      <c r="QD199" s="242"/>
      <c r="QE199" s="242"/>
      <c r="QF199" s="242"/>
      <c r="QG199" s="242"/>
      <c r="QH199" s="242"/>
      <c r="QI199" s="242"/>
      <c r="QJ199" s="242"/>
      <c r="QK199" s="242"/>
    </row>
    <row r="200" spans="434:453">
      <c r="PR200" s="209"/>
      <c r="PW200" s="242"/>
      <c r="PX200" s="242"/>
      <c r="PY200" s="242"/>
      <c r="PZ200" s="242"/>
      <c r="QA200" s="242"/>
      <c r="QB200" s="242"/>
      <c r="QC200" s="242"/>
      <c r="QD200" s="242"/>
      <c r="QE200" s="242"/>
      <c r="QF200" s="242"/>
      <c r="QG200" s="242"/>
      <c r="QH200" s="242"/>
      <c r="QI200" s="242"/>
      <c r="QJ200" s="242"/>
      <c r="QK200" s="242"/>
    </row>
    <row r="201" spans="434:453">
      <c r="PR201" s="209"/>
      <c r="PW201" s="242"/>
      <c r="PX201" s="242"/>
      <c r="PY201" s="242"/>
      <c r="PZ201" s="242"/>
      <c r="QA201" s="242"/>
      <c r="QB201" s="242"/>
      <c r="QC201" s="242"/>
      <c r="QD201" s="242"/>
      <c r="QE201" s="242"/>
      <c r="QF201" s="242"/>
      <c r="QG201" s="242"/>
      <c r="QH201" s="242"/>
      <c r="QI201" s="242"/>
      <c r="QJ201" s="242"/>
      <c r="QK201" s="242"/>
    </row>
    <row r="202" spans="434:453">
      <c r="PR202" s="209"/>
      <c r="PW202" s="242"/>
      <c r="PX202" s="242"/>
      <c r="PY202" s="242"/>
      <c r="PZ202" s="242"/>
      <c r="QA202" s="242"/>
      <c r="QB202" s="242"/>
      <c r="QC202" s="242"/>
      <c r="QD202" s="242"/>
      <c r="QE202" s="242"/>
      <c r="QF202" s="242"/>
      <c r="QG202" s="242"/>
      <c r="QH202" s="242"/>
      <c r="QI202" s="242"/>
      <c r="QJ202" s="242"/>
      <c r="QK202" s="242"/>
    </row>
    <row r="203" spans="434:453">
      <c r="PR203" s="209"/>
      <c r="PW203" s="242"/>
      <c r="PX203" s="242"/>
      <c r="PY203" s="242"/>
      <c r="PZ203" s="242"/>
      <c r="QA203" s="242"/>
      <c r="QB203" s="242"/>
      <c r="QC203" s="242"/>
      <c r="QD203" s="242"/>
      <c r="QE203" s="242"/>
      <c r="QF203" s="242"/>
      <c r="QG203" s="242"/>
      <c r="QH203" s="242"/>
      <c r="QI203" s="242"/>
      <c r="QJ203" s="242"/>
      <c r="QK203" s="242"/>
    </row>
    <row r="204" spans="434:453">
      <c r="PR204" s="209"/>
      <c r="PW204" s="242"/>
      <c r="PX204" s="242"/>
      <c r="PY204" s="242"/>
      <c r="PZ204" s="242"/>
      <c r="QA204" s="242"/>
      <c r="QB204" s="242"/>
      <c r="QC204" s="242"/>
      <c r="QD204" s="242"/>
      <c r="QE204" s="242"/>
      <c r="QF204" s="242"/>
      <c r="QG204" s="242"/>
      <c r="QH204" s="242"/>
      <c r="QI204" s="242"/>
      <c r="QJ204" s="242"/>
      <c r="QK204" s="242"/>
    </row>
    <row r="205" spans="434:453">
      <c r="PR205" s="209"/>
      <c r="PW205" s="242"/>
      <c r="PX205" s="242"/>
      <c r="PY205" s="242"/>
      <c r="PZ205" s="242"/>
      <c r="QA205" s="242"/>
      <c r="QB205" s="242"/>
      <c r="QC205" s="242"/>
      <c r="QD205" s="242"/>
      <c r="QE205" s="242"/>
      <c r="QF205" s="242"/>
      <c r="QG205" s="242"/>
      <c r="QH205" s="242"/>
      <c r="QI205" s="242"/>
      <c r="QJ205" s="242"/>
      <c r="QK205" s="242"/>
    </row>
    <row r="206" spans="434:453">
      <c r="PR206" s="209"/>
      <c r="PW206" s="242"/>
      <c r="PX206" s="242"/>
      <c r="PY206" s="242"/>
      <c r="PZ206" s="242"/>
      <c r="QA206" s="242"/>
      <c r="QB206" s="242"/>
      <c r="QC206" s="242"/>
      <c r="QD206" s="242"/>
      <c r="QE206" s="242"/>
      <c r="QF206" s="242"/>
      <c r="QG206" s="242"/>
      <c r="QH206" s="242"/>
      <c r="QI206" s="242"/>
      <c r="QJ206" s="242"/>
      <c r="QK206" s="242"/>
    </row>
    <row r="207" spans="434:453">
      <c r="PR207" s="209"/>
      <c r="PW207" s="242"/>
      <c r="PX207" s="242"/>
      <c r="PY207" s="242"/>
      <c r="PZ207" s="242"/>
      <c r="QA207" s="242"/>
      <c r="QB207" s="242"/>
      <c r="QC207" s="242"/>
      <c r="QD207" s="242"/>
      <c r="QE207" s="242"/>
      <c r="QF207" s="242"/>
      <c r="QG207" s="242"/>
      <c r="QH207" s="242"/>
      <c r="QI207" s="242"/>
      <c r="QJ207" s="242"/>
      <c r="QK207" s="242"/>
    </row>
    <row r="208" spans="434:453">
      <c r="PR208" s="209"/>
      <c r="PW208" s="242"/>
      <c r="PX208" s="242"/>
      <c r="PY208" s="242"/>
      <c r="PZ208" s="242"/>
      <c r="QA208" s="242"/>
      <c r="QB208" s="242"/>
      <c r="QC208" s="242"/>
      <c r="QD208" s="242"/>
      <c r="QE208" s="242"/>
      <c r="QF208" s="242"/>
      <c r="QG208" s="242"/>
      <c r="QH208" s="242"/>
      <c r="QI208" s="242"/>
      <c r="QJ208" s="242"/>
      <c r="QK208" s="242"/>
    </row>
    <row r="209" spans="434:453">
      <c r="PR209" s="209"/>
      <c r="PW209" s="242"/>
      <c r="PX209" s="242"/>
      <c r="PY209" s="242"/>
      <c r="PZ209" s="242"/>
      <c r="QA209" s="242"/>
      <c r="QB209" s="242"/>
      <c r="QC209" s="242"/>
      <c r="QD209" s="242"/>
      <c r="QE209" s="242"/>
      <c r="QF209" s="242"/>
      <c r="QG209" s="242"/>
      <c r="QH209" s="242"/>
      <c r="QI209" s="242"/>
      <c r="QJ209" s="242"/>
      <c r="QK209" s="242"/>
    </row>
    <row r="210" spans="434:453">
      <c r="PR210" s="209"/>
      <c r="PW210" s="242"/>
      <c r="PX210" s="242"/>
      <c r="PY210" s="242"/>
      <c r="PZ210" s="242"/>
      <c r="QA210" s="242"/>
      <c r="QB210" s="242"/>
      <c r="QC210" s="242"/>
      <c r="QD210" s="242"/>
      <c r="QE210" s="242"/>
      <c r="QF210" s="242"/>
      <c r="QG210" s="242"/>
      <c r="QH210" s="242"/>
      <c r="QI210" s="242"/>
      <c r="QJ210" s="242"/>
      <c r="QK210" s="242"/>
    </row>
    <row r="211" spans="434:453">
      <c r="PR211" s="209"/>
      <c r="PW211" s="242"/>
      <c r="PX211" s="242"/>
      <c r="PY211" s="242"/>
      <c r="PZ211" s="242"/>
      <c r="QA211" s="242"/>
      <c r="QB211" s="242"/>
      <c r="QC211" s="242"/>
      <c r="QD211" s="242"/>
      <c r="QE211" s="242"/>
      <c r="QF211" s="242"/>
      <c r="QG211" s="242"/>
      <c r="QH211" s="242"/>
      <c r="QI211" s="242"/>
      <c r="QJ211" s="242"/>
      <c r="QK211" s="242"/>
    </row>
    <row r="212" spans="434:453">
      <c r="PR212" s="209"/>
      <c r="PW212" s="242"/>
      <c r="PX212" s="242"/>
      <c r="PY212" s="242"/>
      <c r="PZ212" s="242"/>
      <c r="QA212" s="242"/>
      <c r="QB212" s="242"/>
      <c r="QC212" s="242"/>
      <c r="QD212" s="242"/>
      <c r="QE212" s="242"/>
      <c r="QF212" s="242"/>
      <c r="QG212" s="242"/>
      <c r="QH212" s="242"/>
      <c r="QI212" s="242"/>
      <c r="QJ212" s="242"/>
      <c r="QK212" s="242"/>
    </row>
    <row r="213" spans="434:453">
      <c r="PR213" s="209"/>
      <c r="PW213" s="242"/>
      <c r="PX213" s="242"/>
      <c r="PY213" s="242"/>
      <c r="PZ213" s="242"/>
      <c r="QA213" s="242"/>
      <c r="QB213" s="242"/>
      <c r="QC213" s="242"/>
      <c r="QD213" s="242"/>
      <c r="QE213" s="242"/>
      <c r="QF213" s="242"/>
      <c r="QG213" s="242"/>
      <c r="QH213" s="242"/>
      <c r="QI213" s="242"/>
      <c r="QJ213" s="242"/>
      <c r="QK213" s="242"/>
    </row>
    <row r="214" spans="434:453">
      <c r="PR214" s="209"/>
      <c r="PW214" s="242"/>
      <c r="PX214" s="242"/>
      <c r="PY214" s="242"/>
      <c r="PZ214" s="242"/>
      <c r="QA214" s="242"/>
      <c r="QB214" s="242"/>
      <c r="QC214" s="242"/>
      <c r="QD214" s="242"/>
      <c r="QE214" s="242"/>
      <c r="QF214" s="242"/>
      <c r="QG214" s="242"/>
      <c r="QH214" s="242"/>
      <c r="QI214" s="242"/>
      <c r="QJ214" s="242"/>
      <c r="QK214" s="242"/>
    </row>
    <row r="215" spans="434:453">
      <c r="PR215" s="209"/>
      <c r="PW215" s="242"/>
      <c r="PX215" s="242"/>
      <c r="PY215" s="242"/>
      <c r="PZ215" s="242"/>
      <c r="QA215" s="242"/>
      <c r="QB215" s="242"/>
      <c r="QC215" s="242"/>
      <c r="QD215" s="242"/>
      <c r="QE215" s="242"/>
      <c r="QF215" s="242"/>
      <c r="QG215" s="242"/>
      <c r="QH215" s="242"/>
      <c r="QI215" s="242"/>
      <c r="QJ215" s="242"/>
      <c r="QK215" s="242"/>
    </row>
    <row r="216" spans="434:453">
      <c r="PR216" s="209"/>
      <c r="PW216" s="242"/>
      <c r="PX216" s="242"/>
      <c r="PY216" s="242"/>
      <c r="PZ216" s="242"/>
      <c r="QA216" s="242"/>
      <c r="QB216" s="242"/>
      <c r="QC216" s="242"/>
      <c r="QD216" s="242"/>
      <c r="QE216" s="242"/>
      <c r="QF216" s="242"/>
      <c r="QG216" s="242"/>
      <c r="QH216" s="242"/>
      <c r="QI216" s="242"/>
      <c r="QJ216" s="242"/>
      <c r="QK216" s="242"/>
    </row>
    <row r="217" spans="434:453">
      <c r="PR217" s="209"/>
      <c r="PW217" s="242"/>
      <c r="PX217" s="242"/>
      <c r="PY217" s="242"/>
      <c r="PZ217" s="242"/>
      <c r="QA217" s="242"/>
      <c r="QB217" s="242"/>
      <c r="QC217" s="242"/>
      <c r="QD217" s="242"/>
      <c r="QE217" s="242"/>
      <c r="QF217" s="242"/>
      <c r="QG217" s="242"/>
      <c r="QH217" s="242"/>
      <c r="QI217" s="242"/>
      <c r="QJ217" s="242"/>
      <c r="QK217" s="242"/>
    </row>
    <row r="218" spans="434:453">
      <c r="PR218" s="209"/>
      <c r="PW218" s="242"/>
      <c r="PX218" s="242"/>
      <c r="PY218" s="242"/>
      <c r="PZ218" s="242"/>
      <c r="QA218" s="242"/>
      <c r="QB218" s="242"/>
      <c r="QC218" s="242"/>
      <c r="QD218" s="242"/>
      <c r="QE218" s="242"/>
      <c r="QF218" s="242"/>
      <c r="QG218" s="242"/>
      <c r="QH218" s="242"/>
      <c r="QI218" s="242"/>
      <c r="QJ218" s="242"/>
      <c r="QK218" s="242"/>
    </row>
    <row r="219" spans="434:453">
      <c r="PR219" s="209"/>
      <c r="PW219" s="242"/>
      <c r="PX219" s="242"/>
      <c r="PY219" s="242"/>
      <c r="PZ219" s="242"/>
      <c r="QA219" s="242"/>
      <c r="QB219" s="242"/>
      <c r="QC219" s="242"/>
      <c r="QD219" s="242"/>
      <c r="QE219" s="242"/>
      <c r="QF219" s="242"/>
      <c r="QG219" s="242"/>
      <c r="QH219" s="242"/>
      <c r="QI219" s="242"/>
      <c r="QJ219" s="242"/>
      <c r="QK219" s="242"/>
    </row>
    <row r="220" spans="434:453">
      <c r="PR220" s="209"/>
      <c r="PW220" s="242"/>
      <c r="PX220" s="242"/>
      <c r="PY220" s="242"/>
      <c r="PZ220" s="242"/>
      <c r="QA220" s="242"/>
      <c r="QB220" s="242"/>
      <c r="QC220" s="242"/>
      <c r="QD220" s="242"/>
      <c r="QE220" s="242"/>
      <c r="QF220" s="242"/>
      <c r="QG220" s="242"/>
      <c r="QH220" s="242"/>
      <c r="QI220" s="242"/>
      <c r="QJ220" s="242"/>
      <c r="QK220" s="242"/>
    </row>
    <row r="221" spans="434:453">
      <c r="PR221" s="209"/>
      <c r="PW221" s="242"/>
      <c r="PX221" s="242"/>
      <c r="PY221" s="242"/>
      <c r="PZ221" s="242"/>
      <c r="QA221" s="242"/>
      <c r="QB221" s="242"/>
      <c r="QC221" s="242"/>
      <c r="QD221" s="242"/>
      <c r="QE221" s="242"/>
      <c r="QF221" s="242"/>
      <c r="QG221" s="242"/>
      <c r="QH221" s="242"/>
      <c r="QI221" s="242"/>
      <c r="QJ221" s="242"/>
      <c r="QK221" s="242"/>
    </row>
    <row r="222" spans="434:453">
      <c r="PR222" s="209"/>
      <c r="PW222" s="242"/>
      <c r="PX222" s="242"/>
      <c r="PY222" s="242"/>
      <c r="PZ222" s="242"/>
      <c r="QA222" s="242"/>
      <c r="QB222" s="242"/>
      <c r="QC222" s="242"/>
      <c r="QD222" s="242"/>
      <c r="QE222" s="242"/>
      <c r="QF222" s="242"/>
      <c r="QG222" s="242"/>
      <c r="QH222" s="242"/>
      <c r="QI222" s="242"/>
      <c r="QJ222" s="242"/>
      <c r="QK222" s="242"/>
    </row>
    <row r="223" spans="434:453">
      <c r="PR223" s="209"/>
      <c r="PW223" s="242"/>
      <c r="PX223" s="242"/>
      <c r="PY223" s="242"/>
      <c r="PZ223" s="242"/>
      <c r="QA223" s="242"/>
      <c r="QB223" s="242"/>
      <c r="QC223" s="242"/>
      <c r="QD223" s="242"/>
      <c r="QE223" s="242"/>
      <c r="QF223" s="242"/>
      <c r="QG223" s="242"/>
      <c r="QH223" s="242"/>
      <c r="QI223" s="242"/>
      <c r="QJ223" s="242"/>
      <c r="QK223" s="242"/>
    </row>
    <row r="224" spans="434:453">
      <c r="PR224" s="209"/>
      <c r="PW224" s="242"/>
      <c r="PX224" s="242"/>
      <c r="PY224" s="242"/>
      <c r="PZ224" s="242"/>
      <c r="QA224" s="242"/>
      <c r="QB224" s="242"/>
      <c r="QC224" s="242"/>
      <c r="QD224" s="242"/>
      <c r="QE224" s="242"/>
      <c r="QF224" s="242"/>
      <c r="QG224" s="242"/>
      <c r="QH224" s="242"/>
      <c r="QI224" s="242"/>
      <c r="QJ224" s="242"/>
      <c r="QK224" s="242"/>
    </row>
    <row r="225" spans="434:453">
      <c r="PR225" s="209"/>
      <c r="PW225" s="242"/>
      <c r="PX225" s="242"/>
      <c r="PY225" s="242"/>
      <c r="PZ225" s="242"/>
      <c r="QA225" s="242"/>
      <c r="QB225" s="242"/>
      <c r="QC225" s="242"/>
      <c r="QD225" s="242"/>
      <c r="QE225" s="242"/>
      <c r="QF225" s="242"/>
      <c r="QG225" s="242"/>
      <c r="QH225" s="242"/>
      <c r="QI225" s="242"/>
      <c r="QJ225" s="242"/>
      <c r="QK225" s="242"/>
    </row>
    <row r="226" spans="434:453">
      <c r="PR226" s="209"/>
      <c r="PW226" s="242"/>
      <c r="PX226" s="242"/>
      <c r="PY226" s="242"/>
      <c r="PZ226" s="242"/>
      <c r="QA226" s="242"/>
      <c r="QB226" s="242"/>
      <c r="QC226" s="242"/>
      <c r="QD226" s="242"/>
      <c r="QE226" s="242"/>
      <c r="QF226" s="242"/>
      <c r="QG226" s="242"/>
      <c r="QH226" s="242"/>
      <c r="QI226" s="242"/>
      <c r="QJ226" s="242"/>
      <c r="QK226" s="242"/>
    </row>
    <row r="227" spans="434:453">
      <c r="PR227" s="209"/>
      <c r="PW227" s="242"/>
      <c r="PX227" s="242"/>
      <c r="PY227" s="242"/>
      <c r="PZ227" s="242"/>
      <c r="QA227" s="242"/>
      <c r="QB227" s="242"/>
      <c r="QC227" s="242"/>
      <c r="QD227" s="242"/>
      <c r="QE227" s="242"/>
      <c r="QF227" s="242"/>
      <c r="QG227" s="242"/>
      <c r="QH227" s="242"/>
      <c r="QI227" s="242"/>
      <c r="QJ227" s="242"/>
      <c r="QK227" s="242"/>
    </row>
    <row r="228" spans="434:453">
      <c r="PR228" s="209"/>
      <c r="PW228" s="242"/>
      <c r="PX228" s="242"/>
      <c r="PY228" s="242"/>
      <c r="PZ228" s="242"/>
      <c r="QA228" s="242"/>
      <c r="QB228" s="242"/>
      <c r="QC228" s="242"/>
      <c r="QD228" s="242"/>
      <c r="QE228" s="242"/>
      <c r="QF228" s="242"/>
      <c r="QG228" s="242"/>
      <c r="QH228" s="242"/>
      <c r="QI228" s="242"/>
      <c r="QJ228" s="242"/>
      <c r="QK228" s="242"/>
    </row>
    <row r="229" spans="434:453">
      <c r="PR229" s="209"/>
      <c r="PW229" s="242"/>
      <c r="PX229" s="242"/>
      <c r="PY229" s="242"/>
      <c r="PZ229" s="242"/>
      <c r="QA229" s="242"/>
      <c r="QB229" s="242"/>
      <c r="QC229" s="242"/>
      <c r="QD229" s="242"/>
      <c r="QE229" s="242"/>
      <c r="QF229" s="242"/>
      <c r="QG229" s="242"/>
      <c r="QH229" s="242"/>
      <c r="QI229" s="242"/>
      <c r="QJ229" s="242"/>
      <c r="QK229" s="242"/>
    </row>
    <row r="230" spans="434:453">
      <c r="PR230" s="209"/>
      <c r="PW230" s="242"/>
      <c r="PX230" s="242"/>
      <c r="PY230" s="242"/>
      <c r="PZ230" s="242"/>
      <c r="QA230" s="242"/>
      <c r="QB230" s="242"/>
      <c r="QC230" s="242"/>
      <c r="QD230" s="242"/>
      <c r="QE230" s="242"/>
      <c r="QF230" s="242"/>
      <c r="QG230" s="242"/>
      <c r="QH230" s="242"/>
      <c r="QI230" s="242"/>
      <c r="QJ230" s="242"/>
      <c r="QK230" s="242"/>
    </row>
    <row r="231" spans="434:453">
      <c r="PR231" s="209"/>
      <c r="PW231" s="242"/>
      <c r="PX231" s="242"/>
      <c r="PY231" s="242"/>
      <c r="PZ231" s="242"/>
      <c r="QA231" s="242"/>
      <c r="QB231" s="242"/>
      <c r="QC231" s="242"/>
      <c r="QD231" s="242"/>
      <c r="QE231" s="242"/>
      <c r="QF231" s="242"/>
      <c r="QG231" s="242"/>
      <c r="QH231" s="242"/>
      <c r="QI231" s="242"/>
      <c r="QJ231" s="242"/>
      <c r="QK231" s="242"/>
    </row>
    <row r="232" spans="434:453">
      <c r="PR232" s="209"/>
      <c r="PW232" s="242"/>
      <c r="PX232" s="242"/>
      <c r="PY232" s="242"/>
      <c r="PZ232" s="242"/>
      <c r="QA232" s="242"/>
      <c r="QB232" s="242"/>
      <c r="QC232" s="242"/>
      <c r="QD232" s="242"/>
      <c r="QE232" s="242"/>
      <c r="QF232" s="242"/>
      <c r="QG232" s="242"/>
      <c r="QH232" s="242"/>
      <c r="QI232" s="242"/>
      <c r="QJ232" s="242"/>
      <c r="QK232" s="242"/>
    </row>
    <row r="233" spans="434:453">
      <c r="PR233" s="209"/>
      <c r="PW233" s="242"/>
      <c r="PX233" s="242"/>
      <c r="PY233" s="242"/>
      <c r="PZ233" s="242"/>
      <c r="QA233" s="242"/>
      <c r="QB233" s="242"/>
      <c r="QC233" s="242"/>
      <c r="QD233" s="242"/>
      <c r="QE233" s="242"/>
      <c r="QF233" s="242"/>
      <c r="QG233" s="242"/>
      <c r="QH233" s="242"/>
      <c r="QI233" s="242"/>
      <c r="QJ233" s="242"/>
      <c r="QK233" s="242"/>
    </row>
    <row r="234" spans="434:453">
      <c r="PR234" s="209"/>
      <c r="PW234" s="242"/>
      <c r="PX234" s="242"/>
      <c r="PY234" s="242"/>
      <c r="PZ234" s="242"/>
      <c r="QA234" s="242"/>
      <c r="QB234" s="242"/>
      <c r="QC234" s="242"/>
      <c r="QD234" s="242"/>
      <c r="QE234" s="242"/>
      <c r="QF234" s="242"/>
      <c r="QG234" s="242"/>
      <c r="QH234" s="242"/>
      <c r="QI234" s="242"/>
      <c r="QJ234" s="242"/>
      <c r="QK234" s="242"/>
    </row>
    <row r="235" spans="434:453">
      <c r="PR235" s="209"/>
      <c r="PW235" s="242"/>
      <c r="PX235" s="242"/>
      <c r="PY235" s="242"/>
      <c r="PZ235" s="242"/>
      <c r="QA235" s="242"/>
      <c r="QB235" s="242"/>
      <c r="QC235" s="242"/>
      <c r="QD235" s="242"/>
      <c r="QE235" s="242"/>
      <c r="QF235" s="242"/>
      <c r="QG235" s="242"/>
      <c r="QH235" s="242"/>
      <c r="QI235" s="242"/>
      <c r="QJ235" s="242"/>
      <c r="QK235" s="242"/>
    </row>
    <row r="236" spans="434:453">
      <c r="PR236" s="209"/>
      <c r="PW236" s="242"/>
      <c r="PX236" s="242"/>
      <c r="PY236" s="242"/>
      <c r="PZ236" s="242"/>
      <c r="QA236" s="242"/>
      <c r="QB236" s="242"/>
      <c r="QC236" s="242"/>
      <c r="QD236" s="242"/>
      <c r="QE236" s="242"/>
      <c r="QF236" s="242"/>
      <c r="QG236" s="242"/>
      <c r="QH236" s="242"/>
      <c r="QI236" s="242"/>
      <c r="QJ236" s="242"/>
      <c r="QK236" s="242"/>
    </row>
    <row r="237" spans="434:453">
      <c r="PR237" s="209"/>
      <c r="PW237" s="242"/>
      <c r="PX237" s="242"/>
      <c r="PY237" s="242"/>
      <c r="PZ237" s="242"/>
      <c r="QA237" s="242"/>
      <c r="QB237" s="242"/>
      <c r="QC237" s="242"/>
      <c r="QD237" s="242"/>
      <c r="QE237" s="242"/>
      <c r="QF237" s="242"/>
      <c r="QG237" s="242"/>
      <c r="QH237" s="242"/>
      <c r="QI237" s="242"/>
      <c r="QJ237" s="242"/>
      <c r="QK237" s="242"/>
    </row>
    <row r="238" spans="434:453">
      <c r="PR238" s="209"/>
      <c r="PW238" s="242"/>
      <c r="PX238" s="242"/>
      <c r="PY238" s="242"/>
      <c r="PZ238" s="242"/>
      <c r="QA238" s="242"/>
      <c r="QB238" s="242"/>
      <c r="QC238" s="242"/>
      <c r="QD238" s="242"/>
      <c r="QE238" s="242"/>
      <c r="QF238" s="242"/>
      <c r="QG238" s="242"/>
      <c r="QH238" s="242"/>
      <c r="QI238" s="242"/>
      <c r="QJ238" s="242"/>
      <c r="QK238" s="242"/>
    </row>
    <row r="239" spans="434:453">
      <c r="PR239" s="209"/>
      <c r="PW239" s="242"/>
      <c r="PX239" s="242"/>
      <c r="PY239" s="242"/>
      <c r="PZ239" s="242"/>
      <c r="QA239" s="242"/>
      <c r="QB239" s="242"/>
      <c r="QC239" s="242"/>
      <c r="QD239" s="242"/>
      <c r="QE239" s="242"/>
      <c r="QF239" s="242"/>
      <c r="QG239" s="242"/>
      <c r="QH239" s="242"/>
      <c r="QI239" s="242"/>
      <c r="QJ239" s="242"/>
      <c r="QK239" s="242"/>
    </row>
    <row r="240" spans="434:453">
      <c r="PR240" s="209"/>
      <c r="PW240" s="242"/>
      <c r="PX240" s="242"/>
      <c r="PY240" s="242"/>
      <c r="PZ240" s="242"/>
      <c r="QA240" s="242"/>
      <c r="QB240" s="242"/>
      <c r="QC240" s="242"/>
      <c r="QD240" s="242"/>
      <c r="QE240" s="242"/>
      <c r="QF240" s="242"/>
      <c r="QG240" s="242"/>
      <c r="QH240" s="242"/>
      <c r="QI240" s="242"/>
      <c r="QJ240" s="242"/>
      <c r="QK240" s="242"/>
    </row>
    <row r="241" spans="434:453">
      <c r="PR241" s="209"/>
      <c r="PW241" s="242"/>
      <c r="PX241" s="242"/>
      <c r="PY241" s="242"/>
      <c r="PZ241" s="242"/>
      <c r="QA241" s="242"/>
      <c r="QB241" s="242"/>
      <c r="QC241" s="242"/>
      <c r="QD241" s="242"/>
      <c r="QE241" s="242"/>
      <c r="QF241" s="242"/>
      <c r="QG241" s="242"/>
      <c r="QH241" s="242"/>
      <c r="QI241" s="242"/>
      <c r="QJ241" s="242"/>
      <c r="QK241" s="242"/>
    </row>
    <row r="242" spans="434:453">
      <c r="PR242" s="209"/>
      <c r="PW242" s="242"/>
      <c r="PX242" s="242"/>
      <c r="PY242" s="242"/>
      <c r="PZ242" s="242"/>
      <c r="QA242" s="242"/>
      <c r="QB242" s="242"/>
      <c r="QC242" s="242"/>
      <c r="QD242" s="242"/>
      <c r="QE242" s="242"/>
      <c r="QF242" s="242"/>
      <c r="QG242" s="242"/>
      <c r="QH242" s="242"/>
      <c r="QI242" s="242"/>
      <c r="QJ242" s="242"/>
      <c r="QK242" s="242"/>
    </row>
    <row r="243" spans="434:453">
      <c r="PR243" s="209"/>
      <c r="PW243" s="242"/>
      <c r="PX243" s="242"/>
      <c r="PY243" s="242"/>
      <c r="PZ243" s="242"/>
      <c r="QA243" s="242"/>
      <c r="QB243" s="242"/>
      <c r="QC243" s="242"/>
      <c r="QD243" s="242"/>
      <c r="QE243" s="242"/>
      <c r="QF243" s="242"/>
      <c r="QG243" s="242"/>
      <c r="QH243" s="242"/>
      <c r="QI243" s="242"/>
      <c r="QJ243" s="242"/>
      <c r="QK243" s="242"/>
    </row>
    <row r="244" spans="434:453">
      <c r="PR244" s="209"/>
      <c r="PW244" s="242"/>
      <c r="PX244" s="242"/>
      <c r="PY244" s="242"/>
      <c r="PZ244" s="242"/>
      <c r="QA244" s="242"/>
      <c r="QB244" s="242"/>
      <c r="QC244" s="242"/>
      <c r="QD244" s="242"/>
      <c r="QE244" s="242"/>
      <c r="QF244" s="242"/>
      <c r="QG244" s="242"/>
      <c r="QH244" s="242"/>
      <c r="QI244" s="242"/>
      <c r="QJ244" s="242"/>
      <c r="QK244" s="242"/>
    </row>
    <row r="245" spans="434:453">
      <c r="PR245" s="209"/>
      <c r="PW245" s="242"/>
      <c r="PX245" s="242"/>
      <c r="PY245" s="242"/>
      <c r="PZ245" s="242"/>
      <c r="QA245" s="242"/>
      <c r="QB245" s="242"/>
      <c r="QC245" s="242"/>
      <c r="QD245" s="242"/>
      <c r="QE245" s="242"/>
      <c r="QF245" s="242"/>
      <c r="QG245" s="242"/>
      <c r="QH245" s="242"/>
      <c r="QI245" s="242"/>
      <c r="QJ245" s="242"/>
      <c r="QK245" s="242"/>
    </row>
    <row r="246" spans="434:453">
      <c r="PR246" s="209"/>
      <c r="PW246" s="242"/>
      <c r="PX246" s="242"/>
      <c r="PY246" s="242"/>
      <c r="PZ246" s="242"/>
      <c r="QA246" s="242"/>
      <c r="QB246" s="242"/>
      <c r="QC246" s="242"/>
      <c r="QD246" s="242"/>
      <c r="QE246" s="242"/>
      <c r="QF246" s="242"/>
      <c r="QG246" s="242"/>
      <c r="QH246" s="242"/>
      <c r="QI246" s="242"/>
      <c r="QJ246" s="242"/>
      <c r="QK246" s="242"/>
    </row>
    <row r="247" spans="434:453">
      <c r="PR247" s="209"/>
      <c r="PW247" s="242"/>
      <c r="PX247" s="242"/>
      <c r="PY247" s="242"/>
      <c r="PZ247" s="242"/>
      <c r="QA247" s="242"/>
      <c r="QB247" s="242"/>
      <c r="QC247" s="242"/>
      <c r="QD247" s="242"/>
      <c r="QE247" s="242"/>
      <c r="QF247" s="242"/>
      <c r="QG247" s="242"/>
      <c r="QH247" s="242"/>
      <c r="QI247" s="242"/>
      <c r="QJ247" s="242"/>
      <c r="QK247" s="242"/>
    </row>
    <row r="248" spans="434:453">
      <c r="PR248" s="209"/>
      <c r="PW248" s="242"/>
      <c r="PX248" s="242"/>
      <c r="PY248" s="242"/>
      <c r="PZ248" s="242"/>
      <c r="QA248" s="242"/>
      <c r="QB248" s="242"/>
      <c r="QC248" s="242"/>
      <c r="QD248" s="242"/>
      <c r="QE248" s="242"/>
      <c r="QF248" s="242"/>
      <c r="QG248" s="242"/>
      <c r="QH248" s="242"/>
      <c r="QI248" s="242"/>
      <c r="QJ248" s="242"/>
      <c r="QK248" s="242"/>
    </row>
    <row r="249" spans="434:453">
      <c r="PR249" s="209"/>
      <c r="PW249" s="242"/>
      <c r="PX249" s="242"/>
      <c r="PY249" s="242"/>
      <c r="PZ249" s="242"/>
      <c r="QA249" s="242"/>
      <c r="QB249" s="242"/>
      <c r="QC249" s="242"/>
      <c r="QD249" s="242"/>
      <c r="QE249" s="242"/>
      <c r="QF249" s="242"/>
      <c r="QG249" s="242"/>
      <c r="QH249" s="242"/>
      <c r="QI249" s="242"/>
      <c r="QJ249" s="242"/>
      <c r="QK249" s="242"/>
    </row>
    <row r="250" spans="434:453">
      <c r="PR250" s="209"/>
      <c r="PW250" s="242"/>
      <c r="PX250" s="242"/>
      <c r="PY250" s="242"/>
      <c r="PZ250" s="242"/>
      <c r="QA250" s="242"/>
      <c r="QB250" s="242"/>
      <c r="QC250" s="242"/>
      <c r="QD250" s="242"/>
      <c r="QE250" s="242"/>
      <c r="QF250" s="242"/>
      <c r="QG250" s="242"/>
      <c r="QH250" s="242"/>
      <c r="QI250" s="242"/>
      <c r="QJ250" s="242"/>
      <c r="QK250" s="242"/>
    </row>
    <row r="251" spans="434:453">
      <c r="PR251" s="209"/>
      <c r="PW251" s="242"/>
      <c r="PX251" s="242"/>
      <c r="PY251" s="242"/>
      <c r="PZ251" s="242"/>
      <c r="QA251" s="242"/>
      <c r="QB251" s="242"/>
      <c r="QC251" s="242"/>
      <c r="QD251" s="242"/>
      <c r="QE251" s="242"/>
      <c r="QF251" s="242"/>
      <c r="QG251" s="242"/>
      <c r="QH251" s="242"/>
      <c r="QI251" s="242"/>
      <c r="QJ251" s="242"/>
      <c r="QK251" s="242"/>
    </row>
    <row r="252" spans="434:453">
      <c r="PR252" s="209"/>
      <c r="PW252" s="242"/>
      <c r="PX252" s="242"/>
      <c r="PY252" s="242"/>
      <c r="PZ252" s="242"/>
      <c r="QA252" s="242"/>
      <c r="QB252" s="242"/>
      <c r="QC252" s="242"/>
      <c r="QD252" s="242"/>
      <c r="QE252" s="242"/>
      <c r="QF252" s="242"/>
      <c r="QG252" s="242"/>
      <c r="QH252" s="242"/>
      <c r="QI252" s="242"/>
      <c r="QJ252" s="242"/>
      <c r="QK252" s="242"/>
    </row>
    <row r="253" spans="434:453">
      <c r="PR253" s="209"/>
      <c r="PW253" s="242"/>
      <c r="PX253" s="242"/>
      <c r="PY253" s="242"/>
      <c r="PZ253" s="242"/>
      <c r="QA253" s="242"/>
      <c r="QB253" s="242"/>
      <c r="QC253" s="242"/>
      <c r="QD253" s="242"/>
      <c r="QE253" s="242"/>
      <c r="QF253" s="242"/>
      <c r="QG253" s="242"/>
      <c r="QH253" s="242"/>
      <c r="QI253" s="242"/>
      <c r="QJ253" s="242"/>
      <c r="QK253" s="242"/>
    </row>
    <row r="254" spans="434:453">
      <c r="PR254" s="209"/>
      <c r="PW254" s="242"/>
      <c r="PX254" s="242"/>
      <c r="PY254" s="242"/>
      <c r="PZ254" s="242"/>
      <c r="QA254" s="242"/>
      <c r="QB254" s="242"/>
      <c r="QC254" s="242"/>
      <c r="QD254" s="242"/>
      <c r="QE254" s="242"/>
      <c r="QF254" s="242"/>
      <c r="QG254" s="242"/>
      <c r="QH254" s="242"/>
      <c r="QI254" s="242"/>
      <c r="QJ254" s="242"/>
      <c r="QK254" s="242"/>
    </row>
    <row r="255" spans="434:453">
      <c r="PR255" s="209"/>
      <c r="PW255" s="242"/>
      <c r="PX255" s="242"/>
      <c r="PY255" s="242"/>
      <c r="PZ255" s="242"/>
      <c r="QA255" s="242"/>
      <c r="QB255" s="242"/>
      <c r="QC255" s="242"/>
      <c r="QD255" s="242"/>
      <c r="QE255" s="242"/>
      <c r="QF255" s="242"/>
      <c r="QG255" s="242"/>
      <c r="QH255" s="242"/>
      <c r="QI255" s="242"/>
      <c r="QJ255" s="242"/>
      <c r="QK255" s="242"/>
    </row>
    <row r="256" spans="434:453">
      <c r="PR256" s="209"/>
      <c r="PW256" s="242"/>
      <c r="PX256" s="242"/>
      <c r="PY256" s="242"/>
      <c r="PZ256" s="242"/>
      <c r="QA256" s="242"/>
      <c r="QB256" s="242"/>
      <c r="QC256" s="242"/>
      <c r="QD256" s="242"/>
      <c r="QE256" s="242"/>
      <c r="QF256" s="242"/>
      <c r="QG256" s="242"/>
      <c r="QH256" s="242"/>
      <c r="QI256" s="242"/>
      <c r="QJ256" s="242"/>
      <c r="QK256" s="242"/>
    </row>
    <row r="257" spans="434:453">
      <c r="PR257" s="209"/>
      <c r="PW257" s="242"/>
      <c r="PX257" s="242"/>
      <c r="PY257" s="242"/>
      <c r="PZ257" s="242"/>
      <c r="QA257" s="242"/>
      <c r="QB257" s="242"/>
      <c r="QC257" s="242"/>
      <c r="QD257" s="242"/>
      <c r="QE257" s="242"/>
      <c r="QF257" s="242"/>
      <c r="QG257" s="242"/>
      <c r="QH257" s="242"/>
      <c r="QI257" s="242"/>
      <c r="QJ257" s="242"/>
      <c r="QK257" s="242"/>
    </row>
    <row r="258" spans="434:453">
      <c r="PR258" s="209"/>
      <c r="PW258" s="242"/>
      <c r="PX258" s="242"/>
      <c r="PY258" s="242"/>
      <c r="PZ258" s="242"/>
      <c r="QA258" s="242"/>
      <c r="QB258" s="242"/>
      <c r="QC258" s="242"/>
      <c r="QD258" s="242"/>
      <c r="QE258" s="242"/>
      <c r="QF258" s="242"/>
      <c r="QG258" s="242"/>
      <c r="QH258" s="242"/>
      <c r="QI258" s="242"/>
      <c r="QJ258" s="242"/>
      <c r="QK258" s="242"/>
    </row>
    <row r="259" spans="434:453">
      <c r="PR259" s="209"/>
      <c r="PW259" s="242"/>
      <c r="PX259" s="242"/>
      <c r="PY259" s="242"/>
      <c r="PZ259" s="242"/>
      <c r="QA259" s="242"/>
      <c r="QB259" s="242"/>
      <c r="QC259" s="242"/>
      <c r="QD259" s="242"/>
      <c r="QE259" s="242"/>
      <c r="QF259" s="242"/>
      <c r="QG259" s="242"/>
      <c r="QH259" s="242"/>
      <c r="QI259" s="242"/>
      <c r="QJ259" s="242"/>
      <c r="QK259" s="242"/>
    </row>
    <row r="260" spans="434:453">
      <c r="PR260" s="209"/>
      <c r="PW260" s="242"/>
      <c r="PX260" s="242"/>
      <c r="PY260" s="242"/>
      <c r="PZ260" s="242"/>
      <c r="QA260" s="242"/>
      <c r="QB260" s="242"/>
      <c r="QC260" s="242"/>
      <c r="QD260" s="242"/>
      <c r="QE260" s="242"/>
      <c r="QF260" s="242"/>
      <c r="QG260" s="242"/>
      <c r="QH260" s="242"/>
      <c r="QI260" s="242"/>
      <c r="QJ260" s="242"/>
      <c r="QK260" s="242"/>
    </row>
    <row r="261" spans="434:453">
      <c r="PR261" s="209"/>
      <c r="PW261" s="242"/>
      <c r="PX261" s="242"/>
      <c r="PY261" s="242"/>
      <c r="PZ261" s="242"/>
      <c r="QA261" s="242"/>
      <c r="QB261" s="242"/>
      <c r="QC261" s="242"/>
      <c r="QD261" s="242"/>
      <c r="QE261" s="242"/>
      <c r="QF261" s="242"/>
      <c r="QG261" s="242"/>
      <c r="QH261" s="242"/>
      <c r="QI261" s="242"/>
      <c r="QJ261" s="242"/>
      <c r="QK261" s="242"/>
    </row>
    <row r="262" spans="434:453">
      <c r="PR262" s="209"/>
      <c r="PW262" s="242"/>
      <c r="PX262" s="242"/>
      <c r="PY262" s="242"/>
      <c r="PZ262" s="242"/>
      <c r="QA262" s="242"/>
      <c r="QB262" s="242"/>
      <c r="QC262" s="242"/>
      <c r="QD262" s="242"/>
      <c r="QE262" s="242"/>
      <c r="QF262" s="242"/>
      <c r="QG262" s="242"/>
      <c r="QH262" s="242"/>
      <c r="QI262" s="242"/>
      <c r="QJ262" s="242"/>
      <c r="QK262" s="242"/>
    </row>
    <row r="263" spans="434:453">
      <c r="PR263" s="209"/>
      <c r="PW263" s="242"/>
      <c r="PX263" s="242"/>
      <c r="PY263" s="242"/>
      <c r="PZ263" s="242"/>
      <c r="QA263" s="242"/>
      <c r="QB263" s="242"/>
      <c r="QC263" s="242"/>
      <c r="QD263" s="242"/>
      <c r="QE263" s="242"/>
      <c r="QF263" s="242"/>
      <c r="QG263" s="242"/>
      <c r="QH263" s="242"/>
      <c r="QI263" s="242"/>
      <c r="QJ263" s="242"/>
      <c r="QK263" s="242"/>
    </row>
    <row r="264" spans="434:453">
      <c r="PR264" s="209"/>
      <c r="PW264" s="242"/>
      <c r="PX264" s="242"/>
      <c r="PY264" s="242"/>
      <c r="PZ264" s="242"/>
      <c r="QA264" s="242"/>
      <c r="QB264" s="242"/>
      <c r="QC264" s="242"/>
      <c r="QD264" s="242"/>
      <c r="QE264" s="242"/>
      <c r="QF264" s="242"/>
      <c r="QG264" s="242"/>
      <c r="QH264" s="242"/>
      <c r="QI264" s="242"/>
      <c r="QJ264" s="242"/>
      <c r="QK264" s="242"/>
    </row>
    <row r="265" spans="434:453">
      <c r="PR265" s="209"/>
      <c r="PW265" s="242"/>
      <c r="PX265" s="242"/>
      <c r="PY265" s="242"/>
      <c r="PZ265" s="242"/>
      <c r="QA265" s="242"/>
      <c r="QB265" s="242"/>
      <c r="QC265" s="242"/>
      <c r="QD265" s="242"/>
      <c r="QE265" s="242"/>
      <c r="QF265" s="242"/>
      <c r="QG265" s="242"/>
      <c r="QH265" s="242"/>
      <c r="QI265" s="242"/>
      <c r="QJ265" s="242"/>
      <c r="QK265" s="242"/>
    </row>
    <row r="266" spans="434:453">
      <c r="PR266" s="209"/>
      <c r="PW266" s="242"/>
      <c r="PX266" s="242"/>
      <c r="PY266" s="242"/>
      <c r="PZ266" s="242"/>
      <c r="QA266" s="242"/>
      <c r="QB266" s="242"/>
      <c r="QC266" s="242"/>
      <c r="QD266" s="242"/>
      <c r="QE266" s="242"/>
      <c r="QF266" s="242"/>
      <c r="QG266" s="242"/>
      <c r="QH266" s="242"/>
      <c r="QI266" s="242"/>
      <c r="QJ266" s="242"/>
      <c r="QK266" s="242"/>
    </row>
    <row r="267" spans="434:453">
      <c r="PR267" s="209"/>
      <c r="PW267" s="242"/>
      <c r="PX267" s="242"/>
      <c r="PY267" s="242"/>
      <c r="PZ267" s="242"/>
      <c r="QA267" s="242"/>
      <c r="QB267" s="242"/>
      <c r="QC267" s="242"/>
      <c r="QD267" s="242"/>
      <c r="QE267" s="242"/>
      <c r="QF267" s="242"/>
      <c r="QG267" s="242"/>
      <c r="QH267" s="242"/>
      <c r="QI267" s="242"/>
      <c r="QJ267" s="242"/>
      <c r="QK267" s="242"/>
    </row>
    <row r="268" spans="434:453">
      <c r="PR268" s="209"/>
      <c r="PW268" s="242"/>
      <c r="PX268" s="242"/>
      <c r="PY268" s="242"/>
      <c r="PZ268" s="242"/>
      <c r="QA268" s="242"/>
      <c r="QB268" s="242"/>
      <c r="QC268" s="242"/>
      <c r="QD268" s="242"/>
      <c r="QE268" s="242"/>
      <c r="QF268" s="242"/>
      <c r="QG268" s="242"/>
      <c r="QH268" s="242"/>
      <c r="QI268" s="242"/>
      <c r="QJ268" s="242"/>
      <c r="QK268" s="242"/>
    </row>
    <row r="269" spans="434:453">
      <c r="PR269" s="209"/>
      <c r="PW269" s="242"/>
      <c r="PX269" s="242"/>
      <c r="PY269" s="242"/>
      <c r="PZ269" s="242"/>
      <c r="QA269" s="242"/>
      <c r="QB269" s="242"/>
      <c r="QC269" s="242"/>
      <c r="QD269" s="242"/>
      <c r="QE269" s="242"/>
      <c r="QF269" s="242"/>
      <c r="QG269" s="242"/>
      <c r="QH269" s="242"/>
      <c r="QI269" s="242"/>
      <c r="QJ269" s="242"/>
      <c r="QK269" s="242"/>
    </row>
    <row r="270" spans="434:453">
      <c r="PR270" s="209"/>
      <c r="PW270" s="242"/>
      <c r="PX270" s="242"/>
      <c r="PY270" s="242"/>
      <c r="PZ270" s="242"/>
      <c r="QA270" s="242"/>
      <c r="QB270" s="242"/>
      <c r="QC270" s="242"/>
      <c r="QD270" s="242"/>
      <c r="QE270" s="242"/>
      <c r="QF270" s="242"/>
      <c r="QG270" s="242"/>
      <c r="QH270" s="242"/>
      <c r="QI270" s="242"/>
      <c r="QJ270" s="242"/>
      <c r="QK270" s="242"/>
    </row>
    <row r="271" spans="434:453">
      <c r="PR271" s="209"/>
      <c r="PW271" s="242"/>
      <c r="PX271" s="242"/>
      <c r="PY271" s="242"/>
      <c r="PZ271" s="242"/>
      <c r="QA271" s="242"/>
      <c r="QB271" s="242"/>
      <c r="QC271" s="242"/>
      <c r="QD271" s="242"/>
      <c r="QE271" s="242"/>
      <c r="QF271" s="242"/>
      <c r="QG271" s="242"/>
      <c r="QH271" s="242"/>
      <c r="QI271" s="242"/>
      <c r="QJ271" s="242"/>
      <c r="QK271" s="242"/>
    </row>
    <row r="272" spans="434:453">
      <c r="PR272" s="209"/>
      <c r="PW272" s="242"/>
      <c r="PX272" s="242"/>
      <c r="PY272" s="242"/>
      <c r="PZ272" s="242"/>
      <c r="QA272" s="242"/>
      <c r="QB272" s="242"/>
      <c r="QC272" s="242"/>
      <c r="QD272" s="242"/>
      <c r="QE272" s="242"/>
      <c r="QF272" s="242"/>
      <c r="QG272" s="242"/>
      <c r="QH272" s="242"/>
      <c r="QI272" s="242"/>
      <c r="QJ272" s="242"/>
      <c r="QK272" s="242"/>
    </row>
    <row r="273" spans="434:453">
      <c r="PR273" s="209"/>
      <c r="PW273" s="242"/>
      <c r="PX273" s="242"/>
      <c r="PY273" s="242"/>
      <c r="PZ273" s="242"/>
      <c r="QA273" s="242"/>
      <c r="QB273" s="242"/>
      <c r="QC273" s="242"/>
      <c r="QD273" s="242"/>
      <c r="QE273" s="242"/>
      <c r="QF273" s="242"/>
      <c r="QG273" s="242"/>
      <c r="QH273" s="242"/>
      <c r="QI273" s="242"/>
      <c r="QJ273" s="242"/>
      <c r="QK273" s="242"/>
    </row>
    <row r="274" spans="434:453">
      <c r="PR274" s="209"/>
      <c r="PW274" s="242"/>
      <c r="PX274" s="242"/>
      <c r="PY274" s="242"/>
      <c r="PZ274" s="242"/>
      <c r="QA274" s="242"/>
      <c r="QB274" s="242"/>
      <c r="QC274" s="242"/>
      <c r="QD274" s="242"/>
      <c r="QE274" s="242"/>
      <c r="QF274" s="242"/>
      <c r="QG274" s="242"/>
      <c r="QH274" s="242"/>
      <c r="QI274" s="242"/>
      <c r="QJ274" s="242"/>
      <c r="QK274" s="242"/>
    </row>
    <row r="275" spans="434:453">
      <c r="PR275" s="209"/>
      <c r="PW275" s="242"/>
      <c r="PX275" s="242"/>
      <c r="PY275" s="242"/>
      <c r="PZ275" s="242"/>
      <c r="QA275" s="242"/>
      <c r="QB275" s="242"/>
      <c r="QC275" s="242"/>
      <c r="QD275" s="242"/>
      <c r="QE275" s="242"/>
      <c r="QF275" s="242"/>
      <c r="QG275" s="242"/>
      <c r="QH275" s="242"/>
      <c r="QI275" s="242"/>
      <c r="QJ275" s="242"/>
      <c r="QK275" s="242"/>
    </row>
    <row r="276" spans="434:453">
      <c r="PR276" s="209"/>
      <c r="PW276" s="242"/>
      <c r="PX276" s="242"/>
      <c r="PY276" s="242"/>
      <c r="PZ276" s="242"/>
      <c r="QA276" s="242"/>
      <c r="QB276" s="242"/>
      <c r="QC276" s="242"/>
      <c r="QD276" s="242"/>
      <c r="QE276" s="242"/>
      <c r="QF276" s="242"/>
      <c r="QG276" s="242"/>
      <c r="QH276" s="242"/>
      <c r="QI276" s="242"/>
      <c r="QJ276" s="242"/>
      <c r="QK276" s="242"/>
    </row>
    <row r="277" spans="434:453">
      <c r="PR277" s="209"/>
      <c r="PW277" s="242"/>
      <c r="PX277" s="242"/>
      <c r="PY277" s="242"/>
      <c r="PZ277" s="242"/>
      <c r="QA277" s="242"/>
      <c r="QB277" s="242"/>
      <c r="QC277" s="242"/>
      <c r="QD277" s="242"/>
      <c r="QE277" s="242"/>
      <c r="QF277" s="242"/>
      <c r="QG277" s="242"/>
      <c r="QH277" s="242"/>
      <c r="QI277" s="242"/>
      <c r="QJ277" s="242"/>
      <c r="QK277" s="242"/>
    </row>
    <row r="278" spans="434:453">
      <c r="PR278" s="209"/>
      <c r="PW278" s="242"/>
      <c r="PX278" s="242"/>
      <c r="PY278" s="242"/>
      <c r="PZ278" s="242"/>
      <c r="QA278" s="242"/>
      <c r="QB278" s="242"/>
      <c r="QC278" s="242"/>
      <c r="QD278" s="242"/>
      <c r="QE278" s="242"/>
      <c r="QF278" s="242"/>
      <c r="QG278" s="242"/>
      <c r="QH278" s="242"/>
      <c r="QI278" s="242"/>
      <c r="QJ278" s="242"/>
      <c r="QK278" s="242"/>
    </row>
    <row r="279" spans="434:453">
      <c r="PR279" s="209"/>
      <c r="PW279" s="242"/>
      <c r="PX279" s="242"/>
      <c r="PY279" s="242"/>
      <c r="PZ279" s="242"/>
      <c r="QA279" s="242"/>
      <c r="QB279" s="242"/>
      <c r="QC279" s="242"/>
      <c r="QD279" s="242"/>
      <c r="QE279" s="242"/>
      <c r="QF279" s="242"/>
      <c r="QG279" s="242"/>
      <c r="QH279" s="242"/>
      <c r="QI279" s="242"/>
      <c r="QJ279" s="242"/>
      <c r="QK279" s="242"/>
    </row>
    <row r="280" spans="434:453">
      <c r="PR280" s="209"/>
      <c r="PW280" s="242"/>
      <c r="PX280" s="242"/>
      <c r="PY280" s="242"/>
      <c r="PZ280" s="242"/>
      <c r="QA280" s="242"/>
      <c r="QB280" s="242"/>
      <c r="QC280" s="242"/>
      <c r="QD280" s="242"/>
      <c r="QE280" s="242"/>
      <c r="QF280" s="242"/>
      <c r="QG280" s="242"/>
      <c r="QH280" s="242"/>
      <c r="QI280" s="242"/>
      <c r="QJ280" s="242"/>
      <c r="QK280" s="242"/>
    </row>
    <row r="281" spans="434:453">
      <c r="PR281" s="209"/>
      <c r="PW281" s="242"/>
      <c r="PX281" s="242"/>
      <c r="PY281" s="242"/>
      <c r="PZ281" s="242"/>
      <c r="QA281" s="242"/>
      <c r="QB281" s="242"/>
      <c r="QC281" s="242"/>
      <c r="QD281" s="242"/>
      <c r="QE281" s="242"/>
      <c r="QF281" s="242"/>
      <c r="QG281" s="242"/>
      <c r="QH281" s="242"/>
      <c r="QI281" s="242"/>
      <c r="QJ281" s="242"/>
      <c r="QK281" s="242"/>
    </row>
    <row r="282" spans="434:453">
      <c r="PR282" s="209"/>
      <c r="PW282" s="242"/>
      <c r="PX282" s="242"/>
      <c r="PY282" s="242"/>
      <c r="PZ282" s="242"/>
      <c r="QA282" s="242"/>
      <c r="QB282" s="242"/>
      <c r="QC282" s="242"/>
      <c r="QD282" s="242"/>
      <c r="QE282" s="242"/>
      <c r="QF282" s="242"/>
      <c r="QG282" s="242"/>
      <c r="QH282" s="242"/>
      <c r="QI282" s="242"/>
      <c r="QJ282" s="242"/>
      <c r="QK282" s="242"/>
    </row>
    <row r="283" spans="434:453">
      <c r="PR283" s="209"/>
      <c r="PW283" s="242"/>
      <c r="PX283" s="242"/>
      <c r="PY283" s="242"/>
      <c r="PZ283" s="242"/>
      <c r="QA283" s="242"/>
      <c r="QB283" s="242"/>
      <c r="QC283" s="242"/>
      <c r="QD283" s="242"/>
      <c r="QE283" s="242"/>
      <c r="QF283" s="242"/>
      <c r="QG283" s="242"/>
      <c r="QH283" s="242"/>
      <c r="QI283" s="242"/>
      <c r="QJ283" s="242"/>
      <c r="QK283" s="242"/>
    </row>
    <row r="284" spans="434:453">
      <c r="PR284" s="209"/>
      <c r="PW284" s="242"/>
      <c r="PX284" s="242"/>
      <c r="PY284" s="242"/>
      <c r="PZ284" s="242"/>
      <c r="QA284" s="242"/>
      <c r="QB284" s="242"/>
      <c r="QC284" s="242"/>
      <c r="QD284" s="242"/>
      <c r="QE284" s="242"/>
      <c r="QF284" s="242"/>
      <c r="QG284" s="242"/>
      <c r="QH284" s="242"/>
      <c r="QI284" s="242"/>
      <c r="QJ284" s="242"/>
      <c r="QK284" s="242"/>
    </row>
    <row r="285" spans="434:453">
      <c r="PR285" s="209"/>
      <c r="PW285" s="242"/>
      <c r="PX285" s="242"/>
      <c r="PY285" s="242"/>
      <c r="PZ285" s="242"/>
      <c r="QA285" s="242"/>
      <c r="QB285" s="242"/>
      <c r="QC285" s="242"/>
      <c r="QD285" s="242"/>
      <c r="QE285" s="242"/>
      <c r="QF285" s="242"/>
      <c r="QG285" s="242"/>
      <c r="QH285" s="242"/>
      <c r="QI285" s="242"/>
      <c r="QJ285" s="242"/>
      <c r="QK285" s="242"/>
    </row>
    <row r="286" spans="434:453">
      <c r="PR286" s="209"/>
      <c r="PW286" s="242"/>
      <c r="PX286" s="242"/>
      <c r="PY286" s="242"/>
      <c r="PZ286" s="242"/>
      <c r="QA286" s="242"/>
      <c r="QB286" s="242"/>
      <c r="QC286" s="242"/>
      <c r="QD286" s="242"/>
      <c r="QE286" s="242"/>
      <c r="QF286" s="242"/>
      <c r="QG286" s="242"/>
      <c r="QH286" s="242"/>
      <c r="QI286" s="242"/>
      <c r="QJ286" s="242"/>
      <c r="QK286" s="242"/>
    </row>
    <row r="287" spans="434:453">
      <c r="PR287" s="209"/>
      <c r="PW287" s="242"/>
      <c r="PX287" s="242"/>
      <c r="PY287" s="242"/>
      <c r="PZ287" s="242"/>
      <c r="QA287" s="242"/>
      <c r="QB287" s="242"/>
      <c r="QC287" s="242"/>
      <c r="QD287" s="242"/>
      <c r="QE287" s="242"/>
      <c r="QF287" s="242"/>
      <c r="QG287" s="242"/>
      <c r="QH287" s="242"/>
      <c r="QI287" s="242"/>
      <c r="QJ287" s="242"/>
      <c r="QK287" s="242"/>
    </row>
    <row r="288" spans="434:453">
      <c r="PR288" s="209"/>
      <c r="PW288" s="242"/>
      <c r="PX288" s="242"/>
      <c r="PY288" s="242"/>
      <c r="PZ288" s="242"/>
      <c r="QA288" s="242"/>
      <c r="QB288" s="242"/>
      <c r="QC288" s="242"/>
      <c r="QD288" s="242"/>
      <c r="QE288" s="242"/>
      <c r="QF288" s="242"/>
      <c r="QG288" s="242"/>
      <c r="QH288" s="242"/>
      <c r="QI288" s="242"/>
      <c r="QJ288" s="242"/>
      <c r="QK288" s="242"/>
    </row>
    <row r="289" spans="434:453">
      <c r="PR289" s="209"/>
      <c r="PW289" s="242"/>
      <c r="PX289" s="242"/>
      <c r="PY289" s="242"/>
      <c r="PZ289" s="242"/>
      <c r="QA289" s="242"/>
      <c r="QB289" s="242"/>
      <c r="QC289" s="242"/>
      <c r="QD289" s="242"/>
      <c r="QE289" s="242"/>
      <c r="QF289" s="242"/>
      <c r="QG289" s="242"/>
      <c r="QH289" s="242"/>
      <c r="QI289" s="242"/>
      <c r="QJ289" s="242"/>
      <c r="QK289" s="242"/>
    </row>
    <row r="290" spans="434:453">
      <c r="PR290" s="209"/>
      <c r="PW290" s="242"/>
      <c r="PX290" s="242"/>
      <c r="PY290" s="242"/>
      <c r="PZ290" s="242"/>
      <c r="QA290" s="242"/>
      <c r="QB290" s="242"/>
      <c r="QC290" s="242"/>
      <c r="QD290" s="242"/>
      <c r="QE290" s="242"/>
      <c r="QF290" s="242"/>
      <c r="QG290" s="242"/>
      <c r="QH290" s="242"/>
      <c r="QI290" s="242"/>
      <c r="QJ290" s="242"/>
      <c r="QK290" s="242"/>
    </row>
    <row r="291" spans="434:453">
      <c r="PR291" s="209"/>
      <c r="PW291" s="242"/>
      <c r="PX291" s="242"/>
      <c r="PY291" s="242"/>
      <c r="PZ291" s="242"/>
      <c r="QA291" s="242"/>
      <c r="QB291" s="242"/>
      <c r="QC291" s="242"/>
      <c r="QD291" s="242"/>
      <c r="QE291" s="242"/>
      <c r="QF291" s="242"/>
      <c r="QG291" s="242"/>
      <c r="QH291" s="242"/>
      <c r="QI291" s="242"/>
      <c r="QJ291" s="242"/>
      <c r="QK291" s="242"/>
    </row>
    <row r="292" spans="434:453">
      <c r="PR292" s="209"/>
      <c r="PW292" s="242"/>
      <c r="PX292" s="242"/>
      <c r="PY292" s="242"/>
      <c r="PZ292" s="242"/>
      <c r="QA292" s="242"/>
      <c r="QB292" s="242"/>
      <c r="QC292" s="242"/>
      <c r="QD292" s="242"/>
      <c r="QE292" s="242"/>
      <c r="QF292" s="242"/>
      <c r="QG292" s="242"/>
      <c r="QH292" s="242"/>
      <c r="QI292" s="242"/>
      <c r="QJ292" s="242"/>
      <c r="QK292" s="242"/>
    </row>
    <row r="293" spans="434:453">
      <c r="PR293" s="209"/>
      <c r="PW293" s="242"/>
      <c r="PX293" s="242"/>
      <c r="PY293" s="242"/>
      <c r="PZ293" s="242"/>
      <c r="QA293" s="242"/>
      <c r="QB293" s="242"/>
      <c r="QC293" s="242"/>
      <c r="QD293" s="242"/>
      <c r="QE293" s="242"/>
      <c r="QF293" s="242"/>
      <c r="QG293" s="242"/>
      <c r="QH293" s="242"/>
      <c r="QI293" s="242"/>
      <c r="QJ293" s="242"/>
      <c r="QK293" s="242"/>
    </row>
    <row r="294" spans="434:453">
      <c r="PR294" s="209"/>
      <c r="PW294" s="242"/>
      <c r="PX294" s="242"/>
      <c r="PY294" s="242"/>
      <c r="PZ294" s="242"/>
      <c r="QA294" s="242"/>
      <c r="QB294" s="242"/>
      <c r="QC294" s="242"/>
      <c r="QD294" s="242"/>
      <c r="QE294" s="242"/>
      <c r="QF294" s="242"/>
      <c r="QG294" s="242"/>
      <c r="QH294" s="242"/>
      <c r="QI294" s="242"/>
      <c r="QJ294" s="242"/>
      <c r="QK294" s="242"/>
    </row>
    <row r="295" spans="434:453">
      <c r="PR295" s="209"/>
      <c r="PW295" s="242"/>
      <c r="PX295" s="242"/>
      <c r="PY295" s="242"/>
      <c r="PZ295" s="242"/>
      <c r="QA295" s="242"/>
      <c r="QB295" s="242"/>
      <c r="QC295" s="242"/>
      <c r="QD295" s="242"/>
      <c r="QE295" s="242"/>
      <c r="QF295" s="242"/>
      <c r="QG295" s="242"/>
      <c r="QH295" s="242"/>
      <c r="QI295" s="242"/>
      <c r="QJ295" s="242"/>
      <c r="QK295" s="242"/>
    </row>
    <row r="296" spans="434:453">
      <c r="PR296" s="209"/>
      <c r="PW296" s="242"/>
      <c r="PX296" s="242"/>
      <c r="PY296" s="242"/>
      <c r="PZ296" s="242"/>
      <c r="QA296" s="242"/>
      <c r="QB296" s="242"/>
      <c r="QC296" s="242"/>
      <c r="QD296" s="242"/>
      <c r="QE296" s="242"/>
      <c r="QF296" s="242"/>
      <c r="QG296" s="242"/>
      <c r="QH296" s="242"/>
      <c r="QI296" s="242"/>
      <c r="QJ296" s="242"/>
      <c r="QK296" s="242"/>
    </row>
    <row r="297" spans="434:453">
      <c r="PR297" s="209"/>
      <c r="PW297" s="242"/>
      <c r="PX297" s="242"/>
      <c r="PY297" s="242"/>
      <c r="PZ297" s="242"/>
      <c r="QA297" s="242"/>
      <c r="QB297" s="242"/>
      <c r="QC297" s="242"/>
      <c r="QD297" s="242"/>
      <c r="QE297" s="242"/>
      <c r="QF297" s="242"/>
      <c r="QG297" s="242"/>
      <c r="QH297" s="242"/>
      <c r="QI297" s="242"/>
      <c r="QJ297" s="242"/>
      <c r="QK297" s="242"/>
    </row>
    <row r="298" spans="434:453">
      <c r="PR298" s="209"/>
      <c r="PW298" s="242"/>
      <c r="PX298" s="242"/>
      <c r="PY298" s="242"/>
      <c r="PZ298" s="242"/>
      <c r="QA298" s="242"/>
      <c r="QB298" s="242"/>
      <c r="QC298" s="242"/>
      <c r="QD298" s="242"/>
      <c r="QE298" s="242"/>
      <c r="QF298" s="242"/>
      <c r="QG298" s="242"/>
      <c r="QH298" s="242"/>
      <c r="QI298" s="242"/>
      <c r="QJ298" s="242"/>
      <c r="QK298" s="242"/>
    </row>
    <row r="299" spans="434:453">
      <c r="PR299" s="209"/>
      <c r="PW299" s="242"/>
      <c r="PX299" s="242"/>
      <c r="PY299" s="242"/>
      <c r="PZ299" s="242"/>
      <c r="QA299" s="242"/>
      <c r="QB299" s="242"/>
      <c r="QC299" s="242"/>
      <c r="QD299" s="242"/>
      <c r="QE299" s="242"/>
      <c r="QF299" s="242"/>
      <c r="QG299" s="242"/>
      <c r="QH299" s="242"/>
      <c r="QI299" s="242"/>
      <c r="QJ299" s="242"/>
      <c r="QK299" s="242"/>
    </row>
    <row r="300" spans="434:453">
      <c r="PR300" s="209"/>
      <c r="PW300" s="242"/>
      <c r="PX300" s="242"/>
      <c r="PY300" s="242"/>
      <c r="PZ300" s="242"/>
      <c r="QA300" s="242"/>
      <c r="QB300" s="242"/>
      <c r="QC300" s="242"/>
      <c r="QD300" s="242"/>
      <c r="QE300" s="242"/>
      <c r="QF300" s="242"/>
      <c r="QG300" s="242"/>
      <c r="QH300" s="242"/>
      <c r="QI300" s="242"/>
      <c r="QJ300" s="242"/>
      <c r="QK300" s="242"/>
    </row>
    <row r="301" spans="434:453">
      <c r="PR301" s="209"/>
      <c r="PW301" s="242"/>
      <c r="PX301" s="242"/>
      <c r="PY301" s="242"/>
      <c r="PZ301" s="242"/>
      <c r="QA301" s="242"/>
      <c r="QB301" s="242"/>
      <c r="QC301" s="242"/>
      <c r="QD301" s="242"/>
      <c r="QE301" s="242"/>
      <c r="QF301" s="242"/>
      <c r="QG301" s="242"/>
      <c r="QH301" s="242"/>
      <c r="QI301" s="242"/>
      <c r="QJ301" s="242"/>
      <c r="QK301" s="242"/>
    </row>
    <row r="302" spans="434:453">
      <c r="PR302" s="209"/>
      <c r="PW302" s="242"/>
      <c r="PX302" s="242"/>
      <c r="PY302" s="242"/>
      <c r="PZ302" s="242"/>
      <c r="QA302" s="242"/>
      <c r="QB302" s="242"/>
      <c r="QC302" s="242"/>
      <c r="QD302" s="242"/>
      <c r="QE302" s="242"/>
      <c r="QF302" s="242"/>
      <c r="QG302" s="242"/>
      <c r="QH302" s="242"/>
      <c r="QI302" s="242"/>
      <c r="QJ302" s="242"/>
      <c r="QK302" s="242"/>
    </row>
    <row r="303" spans="434:453">
      <c r="PR303" s="209"/>
      <c r="PW303" s="242"/>
      <c r="PX303" s="242"/>
      <c r="PY303" s="242"/>
      <c r="PZ303" s="242"/>
      <c r="QA303" s="242"/>
      <c r="QB303" s="242"/>
      <c r="QC303" s="242"/>
      <c r="QD303" s="242"/>
      <c r="QE303" s="242"/>
      <c r="QF303" s="242"/>
      <c r="QG303" s="242"/>
      <c r="QH303" s="242"/>
      <c r="QI303" s="242"/>
      <c r="QJ303" s="242"/>
      <c r="QK303" s="242"/>
    </row>
    <row r="304" spans="434:453">
      <c r="PR304" s="209"/>
      <c r="PW304" s="242"/>
      <c r="PX304" s="242"/>
      <c r="PY304" s="242"/>
      <c r="PZ304" s="242"/>
      <c r="QA304" s="242"/>
      <c r="QB304" s="242"/>
      <c r="QC304" s="242"/>
      <c r="QD304" s="242"/>
      <c r="QE304" s="242"/>
      <c r="QF304" s="242"/>
      <c r="QG304" s="242"/>
      <c r="QH304" s="242"/>
      <c r="QI304" s="242"/>
      <c r="QJ304" s="242"/>
      <c r="QK304" s="242"/>
    </row>
    <row r="305" spans="434:453">
      <c r="PR305" s="209"/>
      <c r="PW305" s="242"/>
      <c r="PX305" s="242"/>
      <c r="PY305" s="242"/>
      <c r="PZ305" s="242"/>
      <c r="QA305" s="242"/>
      <c r="QB305" s="242"/>
      <c r="QC305" s="242"/>
      <c r="QD305" s="242"/>
      <c r="QE305" s="242"/>
      <c r="QF305" s="242"/>
      <c r="QG305" s="242"/>
      <c r="QH305" s="242"/>
      <c r="QI305" s="242"/>
      <c r="QJ305" s="242"/>
      <c r="QK305" s="242"/>
    </row>
    <row r="306" spans="434:453">
      <c r="PR306" s="209"/>
      <c r="PW306" s="242"/>
      <c r="PX306" s="242"/>
      <c r="PY306" s="242"/>
      <c r="PZ306" s="242"/>
      <c r="QA306" s="242"/>
      <c r="QB306" s="242"/>
      <c r="QC306" s="242"/>
      <c r="QD306" s="242"/>
      <c r="QE306" s="242"/>
      <c r="QF306" s="242"/>
      <c r="QG306" s="242"/>
      <c r="QH306" s="242"/>
      <c r="QI306" s="242"/>
      <c r="QJ306" s="242"/>
      <c r="QK306" s="242"/>
    </row>
    <row r="307" spans="434:453">
      <c r="PR307" s="209"/>
      <c r="PW307" s="242"/>
      <c r="PX307" s="242"/>
      <c r="PY307" s="242"/>
      <c r="PZ307" s="242"/>
      <c r="QA307" s="242"/>
      <c r="QB307" s="242"/>
      <c r="QC307" s="242"/>
      <c r="QD307" s="242"/>
      <c r="QE307" s="242"/>
      <c r="QF307" s="242"/>
      <c r="QG307" s="242"/>
      <c r="QH307" s="242"/>
      <c r="QI307" s="242"/>
      <c r="QJ307" s="242"/>
      <c r="QK307" s="242"/>
    </row>
    <row r="308" spans="434:453">
      <c r="PR308" s="209"/>
      <c r="PW308" s="242"/>
      <c r="PX308" s="242"/>
      <c r="PY308" s="242"/>
      <c r="PZ308" s="242"/>
      <c r="QA308" s="242"/>
      <c r="QB308" s="242"/>
      <c r="QC308" s="242"/>
      <c r="QD308" s="242"/>
      <c r="QE308" s="242"/>
      <c r="QF308" s="242"/>
      <c r="QG308" s="242"/>
      <c r="QH308" s="242"/>
      <c r="QI308" s="242"/>
      <c r="QJ308" s="242"/>
      <c r="QK308" s="242"/>
    </row>
    <row r="309" spans="434:453">
      <c r="PR309" s="209"/>
      <c r="PW309" s="242"/>
      <c r="PX309" s="242"/>
      <c r="PY309" s="242"/>
      <c r="PZ309" s="242"/>
      <c r="QA309" s="242"/>
      <c r="QB309" s="242"/>
      <c r="QC309" s="242"/>
      <c r="QD309" s="242"/>
      <c r="QE309" s="242"/>
      <c r="QF309" s="242"/>
      <c r="QG309" s="242"/>
      <c r="QH309" s="242"/>
      <c r="QI309" s="242"/>
      <c r="QJ309" s="242"/>
      <c r="QK309" s="242"/>
    </row>
    <row r="310" spans="434:453">
      <c r="PR310" s="209"/>
      <c r="PW310" s="242"/>
      <c r="PX310" s="242"/>
      <c r="PY310" s="242"/>
      <c r="PZ310" s="242"/>
      <c r="QA310" s="242"/>
      <c r="QB310" s="242"/>
      <c r="QC310" s="242"/>
      <c r="QD310" s="242"/>
      <c r="QE310" s="242"/>
      <c r="QF310" s="242"/>
      <c r="QG310" s="242"/>
      <c r="QH310" s="242"/>
      <c r="QI310" s="242"/>
      <c r="QJ310" s="242"/>
      <c r="QK310" s="242"/>
    </row>
    <row r="311" spans="434:453">
      <c r="PR311" s="209"/>
      <c r="PW311" s="242"/>
      <c r="PX311" s="242"/>
      <c r="PY311" s="242"/>
      <c r="PZ311" s="242"/>
      <c r="QA311" s="242"/>
      <c r="QB311" s="242"/>
      <c r="QC311" s="242"/>
      <c r="QD311" s="242"/>
      <c r="QE311" s="242"/>
      <c r="QF311" s="242"/>
      <c r="QG311" s="242"/>
      <c r="QH311" s="242"/>
      <c r="QI311" s="242"/>
      <c r="QJ311" s="242"/>
      <c r="QK311" s="242"/>
    </row>
    <row r="312" spans="434:453">
      <c r="PR312" s="209"/>
      <c r="PW312" s="242"/>
      <c r="PX312" s="242"/>
      <c r="PY312" s="242"/>
      <c r="PZ312" s="242"/>
      <c r="QA312" s="242"/>
      <c r="QB312" s="242"/>
      <c r="QC312" s="242"/>
      <c r="QD312" s="242"/>
      <c r="QE312" s="242"/>
      <c r="QF312" s="242"/>
      <c r="QG312" s="242"/>
      <c r="QH312" s="242"/>
      <c r="QI312" s="242"/>
      <c r="QJ312" s="242"/>
      <c r="QK312" s="242"/>
    </row>
    <row r="313" spans="434:453">
      <c r="PR313" s="209"/>
      <c r="PW313" s="242"/>
      <c r="PX313" s="242"/>
      <c r="PY313" s="242"/>
      <c r="PZ313" s="242"/>
      <c r="QA313" s="242"/>
      <c r="QB313" s="242"/>
      <c r="QC313" s="242"/>
      <c r="QD313" s="242"/>
      <c r="QE313" s="242"/>
      <c r="QF313" s="242"/>
      <c r="QG313" s="242"/>
      <c r="QH313" s="242"/>
      <c r="QI313" s="242"/>
      <c r="QJ313" s="242"/>
      <c r="QK313" s="242"/>
    </row>
    <row r="314" spans="434:453">
      <c r="PR314" s="209"/>
      <c r="PW314" s="242"/>
      <c r="PX314" s="242"/>
      <c r="PY314" s="242"/>
      <c r="PZ314" s="242"/>
      <c r="QA314" s="242"/>
      <c r="QB314" s="242"/>
      <c r="QC314" s="242"/>
      <c r="QD314" s="242"/>
      <c r="QE314" s="242"/>
      <c r="QF314" s="242"/>
      <c r="QG314" s="242"/>
      <c r="QH314" s="242"/>
      <c r="QI314" s="242"/>
      <c r="QJ314" s="242"/>
      <c r="QK314" s="242"/>
    </row>
    <row r="315" spans="434:453">
      <c r="PR315" s="209"/>
      <c r="PW315" s="242"/>
      <c r="PX315" s="242"/>
      <c r="PY315" s="242"/>
      <c r="PZ315" s="242"/>
      <c r="QA315" s="242"/>
      <c r="QB315" s="242"/>
      <c r="QC315" s="242"/>
      <c r="QD315" s="242"/>
      <c r="QE315" s="242"/>
      <c r="QF315" s="242"/>
      <c r="QG315" s="242"/>
      <c r="QH315" s="242"/>
      <c r="QI315" s="242"/>
      <c r="QJ315" s="242"/>
      <c r="QK315" s="242"/>
    </row>
    <row r="316" spans="434:453">
      <c r="PR316" s="209"/>
      <c r="PW316" s="242"/>
      <c r="PX316" s="242"/>
      <c r="PY316" s="242"/>
      <c r="PZ316" s="242"/>
      <c r="QA316" s="242"/>
      <c r="QB316" s="242"/>
      <c r="QC316" s="242"/>
      <c r="QD316" s="242"/>
      <c r="QE316" s="242"/>
      <c r="QF316" s="242"/>
      <c r="QG316" s="242"/>
      <c r="QH316" s="242"/>
      <c r="QI316" s="242"/>
      <c r="QJ316" s="242"/>
      <c r="QK316" s="242"/>
    </row>
    <row r="317" spans="434:453">
      <c r="PR317" s="209"/>
      <c r="PW317" s="242"/>
      <c r="PX317" s="242"/>
      <c r="PY317" s="242"/>
      <c r="PZ317" s="242"/>
      <c r="QA317" s="242"/>
      <c r="QB317" s="242"/>
      <c r="QC317" s="242"/>
      <c r="QD317" s="242"/>
      <c r="QE317" s="242"/>
      <c r="QF317" s="242"/>
      <c r="QG317" s="242"/>
      <c r="QH317" s="242"/>
      <c r="QI317" s="242"/>
      <c r="QJ317" s="242"/>
      <c r="QK317" s="242"/>
    </row>
    <row r="318" spans="434:453">
      <c r="PR318" s="209"/>
      <c r="PW318" s="242"/>
      <c r="PX318" s="242"/>
      <c r="PY318" s="242"/>
      <c r="PZ318" s="242"/>
      <c r="QA318" s="242"/>
      <c r="QB318" s="242"/>
      <c r="QC318" s="242"/>
      <c r="QD318" s="242"/>
      <c r="QE318" s="242"/>
      <c r="QF318" s="242"/>
      <c r="QG318" s="242"/>
      <c r="QH318" s="242"/>
      <c r="QI318" s="242"/>
      <c r="QJ318" s="242"/>
      <c r="QK318" s="242"/>
    </row>
    <row r="319" spans="434:453">
      <c r="PR319" s="209"/>
      <c r="PW319" s="242"/>
      <c r="PX319" s="242"/>
      <c r="PY319" s="242"/>
      <c r="PZ319" s="242"/>
      <c r="QA319" s="242"/>
      <c r="QB319" s="242"/>
      <c r="QC319" s="242"/>
      <c r="QD319" s="242"/>
      <c r="QE319" s="242"/>
      <c r="QF319" s="242"/>
      <c r="QG319" s="242"/>
      <c r="QH319" s="242"/>
      <c r="QI319" s="242"/>
      <c r="QJ319" s="242"/>
      <c r="QK319" s="242"/>
    </row>
    <row r="320" spans="434:453">
      <c r="PR320" s="209"/>
      <c r="PW320" s="242"/>
      <c r="PX320" s="242"/>
      <c r="PY320" s="242"/>
      <c r="PZ320" s="242"/>
      <c r="QA320" s="242"/>
      <c r="QB320" s="242"/>
      <c r="QC320" s="242"/>
      <c r="QD320" s="242"/>
      <c r="QE320" s="242"/>
      <c r="QF320" s="242"/>
      <c r="QG320" s="242"/>
      <c r="QH320" s="242"/>
      <c r="QI320" s="242"/>
      <c r="QJ320" s="242"/>
      <c r="QK320" s="242"/>
    </row>
    <row r="321" spans="434:453">
      <c r="PR321" s="209"/>
      <c r="PW321" s="242"/>
      <c r="PX321" s="242"/>
      <c r="PY321" s="242"/>
      <c r="PZ321" s="242"/>
      <c r="QA321" s="242"/>
      <c r="QB321" s="242"/>
      <c r="QC321" s="242"/>
      <c r="QD321" s="242"/>
      <c r="QE321" s="242"/>
      <c r="QF321" s="242"/>
      <c r="QG321" s="242"/>
      <c r="QH321" s="242"/>
      <c r="QI321" s="242"/>
      <c r="QJ321" s="242"/>
      <c r="QK321" s="242"/>
    </row>
    <row r="322" spans="434:453">
      <c r="PR322" s="209"/>
      <c r="PW322" s="242"/>
      <c r="PX322" s="242"/>
      <c r="PY322" s="242"/>
      <c r="PZ322" s="242"/>
      <c r="QA322" s="242"/>
      <c r="QB322" s="242"/>
      <c r="QC322" s="242"/>
      <c r="QD322" s="242"/>
      <c r="QE322" s="242"/>
      <c r="QF322" s="242"/>
      <c r="QG322" s="242"/>
      <c r="QH322" s="242"/>
      <c r="QI322" s="242"/>
      <c r="QJ322" s="242"/>
      <c r="QK322" s="242"/>
    </row>
    <row r="323" spans="434:453">
      <c r="PR323" s="209"/>
      <c r="PW323" s="242"/>
      <c r="PX323" s="242"/>
      <c r="PY323" s="242"/>
      <c r="PZ323" s="242"/>
      <c r="QA323" s="242"/>
      <c r="QB323" s="242"/>
      <c r="QC323" s="242"/>
      <c r="QD323" s="242"/>
      <c r="QE323" s="242"/>
      <c r="QF323" s="242"/>
      <c r="QG323" s="242"/>
      <c r="QH323" s="242"/>
      <c r="QI323" s="242"/>
      <c r="QJ323" s="242"/>
      <c r="QK323" s="242"/>
    </row>
    <row r="324" spans="434:453">
      <c r="PR324" s="209"/>
      <c r="PW324" s="242"/>
      <c r="PX324" s="242"/>
      <c r="PY324" s="242"/>
      <c r="PZ324" s="242"/>
      <c r="QA324" s="242"/>
      <c r="QB324" s="242"/>
      <c r="QC324" s="242"/>
      <c r="QD324" s="242"/>
      <c r="QE324" s="242"/>
      <c r="QF324" s="242"/>
      <c r="QG324" s="242"/>
      <c r="QH324" s="242"/>
      <c r="QI324" s="242"/>
      <c r="QJ324" s="242"/>
      <c r="QK324" s="242"/>
    </row>
    <row r="325" spans="434:453">
      <c r="PR325" s="209"/>
      <c r="PW325" s="242"/>
      <c r="PX325" s="242"/>
      <c r="PY325" s="242"/>
      <c r="PZ325" s="242"/>
      <c r="QA325" s="242"/>
      <c r="QB325" s="242"/>
      <c r="QC325" s="242"/>
      <c r="QD325" s="242"/>
      <c r="QE325" s="242"/>
      <c r="QF325" s="242"/>
      <c r="QG325" s="242"/>
      <c r="QH325" s="242"/>
      <c r="QI325" s="242"/>
      <c r="QJ325" s="242"/>
      <c r="QK325" s="242"/>
    </row>
    <row r="326" spans="434:453">
      <c r="PR326" s="209"/>
      <c r="PW326" s="242"/>
      <c r="PX326" s="242"/>
      <c r="PY326" s="242"/>
      <c r="PZ326" s="242"/>
      <c r="QA326" s="242"/>
      <c r="QB326" s="242"/>
      <c r="QC326" s="242"/>
      <c r="QD326" s="242"/>
      <c r="QE326" s="242"/>
      <c r="QF326" s="242"/>
      <c r="QG326" s="242"/>
      <c r="QH326" s="242"/>
      <c r="QI326" s="242"/>
      <c r="QJ326" s="242"/>
      <c r="QK326" s="242"/>
    </row>
    <row r="327" spans="434:453">
      <c r="PR327" s="209"/>
      <c r="PW327" s="242"/>
      <c r="PX327" s="242"/>
      <c r="PY327" s="242"/>
      <c r="PZ327" s="242"/>
      <c r="QA327" s="242"/>
      <c r="QB327" s="242"/>
      <c r="QC327" s="242"/>
      <c r="QD327" s="242"/>
      <c r="QE327" s="242"/>
      <c r="QF327" s="242"/>
      <c r="QG327" s="242"/>
      <c r="QH327" s="242"/>
      <c r="QI327" s="242"/>
      <c r="QJ327" s="242"/>
      <c r="QK327" s="242"/>
    </row>
    <row r="328" spans="434:453">
      <c r="PR328" s="209"/>
      <c r="PW328" s="242"/>
      <c r="PX328" s="242"/>
      <c r="PY328" s="242"/>
      <c r="PZ328" s="242"/>
      <c r="QA328" s="242"/>
      <c r="QB328" s="242"/>
      <c r="QC328" s="242"/>
      <c r="QD328" s="242"/>
      <c r="QE328" s="242"/>
      <c r="QF328" s="242"/>
      <c r="QG328" s="242"/>
      <c r="QH328" s="242"/>
      <c r="QI328" s="242"/>
      <c r="QJ328" s="242"/>
      <c r="QK328" s="242"/>
    </row>
    <row r="329" spans="434:453">
      <c r="PR329" s="209"/>
      <c r="PW329" s="242"/>
      <c r="PX329" s="242"/>
      <c r="PY329" s="242"/>
      <c r="PZ329" s="242"/>
      <c r="QA329" s="242"/>
      <c r="QB329" s="242"/>
      <c r="QC329" s="242"/>
      <c r="QD329" s="242"/>
      <c r="QE329" s="242"/>
      <c r="QF329" s="242"/>
      <c r="QG329" s="242"/>
      <c r="QH329" s="242"/>
      <c r="QI329" s="242"/>
      <c r="QJ329" s="242"/>
      <c r="QK329" s="242"/>
    </row>
    <row r="330" spans="434:453">
      <c r="PR330" s="209"/>
      <c r="PW330" s="242"/>
      <c r="PX330" s="242"/>
      <c r="PY330" s="242"/>
      <c r="PZ330" s="242"/>
      <c r="QA330" s="242"/>
      <c r="QB330" s="242"/>
      <c r="QC330" s="242"/>
      <c r="QD330" s="242"/>
      <c r="QE330" s="242"/>
      <c r="QF330" s="242"/>
      <c r="QG330" s="242"/>
      <c r="QH330" s="242"/>
      <c r="QI330" s="242"/>
      <c r="QJ330" s="242"/>
      <c r="QK330" s="242"/>
    </row>
    <row r="331" spans="434:453">
      <c r="PR331" s="209"/>
      <c r="PW331" s="242"/>
      <c r="PX331" s="242"/>
      <c r="PY331" s="242"/>
      <c r="PZ331" s="242"/>
      <c r="QA331" s="242"/>
      <c r="QB331" s="242"/>
      <c r="QC331" s="242"/>
      <c r="QD331" s="242"/>
      <c r="QE331" s="242"/>
      <c r="QF331" s="242"/>
      <c r="QG331" s="242"/>
      <c r="QH331" s="242"/>
      <c r="QI331" s="242"/>
      <c r="QJ331" s="242"/>
      <c r="QK331" s="242"/>
    </row>
    <row r="332" spans="434:453">
      <c r="PR332" s="209"/>
      <c r="PW332" s="242"/>
      <c r="PX332" s="242"/>
      <c r="PY332" s="242"/>
      <c r="PZ332" s="242"/>
      <c r="QA332" s="242"/>
      <c r="QB332" s="242"/>
      <c r="QC332" s="242"/>
      <c r="QD332" s="242"/>
      <c r="QE332" s="242"/>
      <c r="QF332" s="242"/>
      <c r="QG332" s="242"/>
      <c r="QH332" s="242"/>
      <c r="QI332" s="242"/>
      <c r="QJ332" s="242"/>
      <c r="QK332" s="242"/>
    </row>
    <row r="333" spans="434:453">
      <c r="PR333" s="209"/>
      <c r="PW333" s="242"/>
      <c r="PX333" s="242"/>
      <c r="PY333" s="242"/>
      <c r="PZ333" s="242"/>
      <c r="QA333" s="242"/>
      <c r="QB333" s="242"/>
      <c r="QC333" s="242"/>
      <c r="QD333" s="242"/>
      <c r="QE333" s="242"/>
      <c r="QF333" s="242"/>
      <c r="QG333" s="242"/>
      <c r="QH333" s="242"/>
      <c r="QI333" s="242"/>
      <c r="QJ333" s="242"/>
      <c r="QK333" s="242"/>
    </row>
    <row r="334" spans="434:453">
      <c r="PR334" s="209"/>
      <c r="PW334" s="242"/>
      <c r="PX334" s="242"/>
      <c r="PY334" s="242"/>
      <c r="PZ334" s="242"/>
      <c r="QA334" s="242"/>
      <c r="QB334" s="242"/>
      <c r="QC334" s="242"/>
      <c r="QD334" s="242"/>
      <c r="QE334" s="242"/>
      <c r="QF334" s="242"/>
      <c r="QG334" s="242"/>
      <c r="QH334" s="242"/>
      <c r="QI334" s="242"/>
      <c r="QJ334" s="242"/>
      <c r="QK334" s="242"/>
    </row>
    <row r="335" spans="434:453">
      <c r="PR335" s="209"/>
      <c r="PW335" s="242"/>
      <c r="PX335" s="242"/>
      <c r="PY335" s="242"/>
      <c r="PZ335" s="242"/>
      <c r="QA335" s="242"/>
      <c r="QB335" s="242"/>
      <c r="QC335" s="242"/>
      <c r="QD335" s="242"/>
      <c r="QE335" s="242"/>
      <c r="QF335" s="242"/>
      <c r="QG335" s="242"/>
      <c r="QH335" s="242"/>
      <c r="QI335" s="242"/>
      <c r="QJ335" s="242"/>
      <c r="QK335" s="242"/>
    </row>
    <row r="336" spans="434:453">
      <c r="PR336" s="209"/>
      <c r="PW336" s="242"/>
      <c r="PX336" s="242"/>
      <c r="PY336" s="242"/>
      <c r="PZ336" s="242"/>
      <c r="QA336" s="242"/>
      <c r="QB336" s="242"/>
      <c r="QC336" s="242"/>
      <c r="QD336" s="242"/>
      <c r="QE336" s="242"/>
      <c r="QF336" s="242"/>
      <c r="QG336" s="242"/>
      <c r="QH336" s="242"/>
      <c r="QI336" s="242"/>
      <c r="QJ336" s="242"/>
      <c r="QK336" s="242"/>
    </row>
    <row r="337" spans="434:453">
      <c r="PR337" s="209"/>
      <c r="PW337" s="242"/>
      <c r="PX337" s="242"/>
      <c r="PY337" s="242"/>
      <c r="PZ337" s="242"/>
      <c r="QA337" s="242"/>
      <c r="QB337" s="242"/>
      <c r="QC337" s="242"/>
      <c r="QD337" s="242"/>
      <c r="QE337" s="242"/>
      <c r="QF337" s="242"/>
      <c r="QG337" s="242"/>
      <c r="QH337" s="242"/>
      <c r="QI337" s="242"/>
      <c r="QJ337" s="242"/>
      <c r="QK337" s="242"/>
    </row>
    <row r="338" spans="434:453">
      <c r="PR338" s="209"/>
      <c r="PW338" s="242"/>
      <c r="PX338" s="242"/>
      <c r="PY338" s="242"/>
      <c r="PZ338" s="242"/>
      <c r="QA338" s="242"/>
      <c r="QB338" s="242"/>
      <c r="QC338" s="242"/>
      <c r="QD338" s="242"/>
      <c r="QE338" s="242"/>
      <c r="QF338" s="242"/>
      <c r="QG338" s="242"/>
      <c r="QH338" s="242"/>
      <c r="QI338" s="242"/>
      <c r="QJ338" s="242"/>
      <c r="QK338" s="242"/>
    </row>
    <row r="339" spans="434:453">
      <c r="PR339" s="209"/>
      <c r="PW339" s="242"/>
      <c r="PX339" s="242"/>
      <c r="PY339" s="242"/>
      <c r="PZ339" s="242"/>
      <c r="QA339" s="242"/>
      <c r="QB339" s="242"/>
      <c r="QC339" s="242"/>
      <c r="QD339" s="242"/>
      <c r="QE339" s="242"/>
      <c r="QF339" s="242"/>
      <c r="QG339" s="242"/>
      <c r="QH339" s="242"/>
      <c r="QI339" s="242"/>
      <c r="QJ339" s="242"/>
      <c r="QK339" s="242"/>
    </row>
    <row r="340" spans="434:453">
      <c r="PR340" s="209"/>
      <c r="PW340" s="242"/>
      <c r="PX340" s="242"/>
      <c r="PY340" s="242"/>
      <c r="PZ340" s="242"/>
      <c r="QA340" s="242"/>
      <c r="QB340" s="242"/>
      <c r="QC340" s="242"/>
      <c r="QD340" s="242"/>
      <c r="QE340" s="242"/>
      <c r="QF340" s="242"/>
      <c r="QG340" s="242"/>
      <c r="QH340" s="242"/>
      <c r="QI340" s="242"/>
      <c r="QJ340" s="242"/>
      <c r="QK340" s="242"/>
    </row>
    <row r="341" spans="434:453">
      <c r="PR341" s="209"/>
      <c r="PW341" s="242"/>
      <c r="PX341" s="242"/>
      <c r="PY341" s="242"/>
      <c r="PZ341" s="242"/>
      <c r="QA341" s="242"/>
      <c r="QB341" s="242"/>
      <c r="QC341" s="242"/>
      <c r="QD341" s="242"/>
      <c r="QE341" s="242"/>
      <c r="QF341" s="242"/>
      <c r="QG341" s="242"/>
      <c r="QH341" s="242"/>
      <c r="QI341" s="242"/>
      <c r="QJ341" s="242"/>
      <c r="QK341" s="242"/>
    </row>
    <row r="342" spans="434:453">
      <c r="PR342" s="209"/>
      <c r="PW342" s="242"/>
      <c r="PX342" s="242"/>
      <c r="PY342" s="242"/>
      <c r="PZ342" s="242"/>
      <c r="QA342" s="242"/>
      <c r="QB342" s="242"/>
      <c r="QC342" s="242"/>
      <c r="QD342" s="242"/>
      <c r="QE342" s="242"/>
      <c r="QF342" s="242"/>
      <c r="QG342" s="242"/>
      <c r="QH342" s="242"/>
      <c r="QI342" s="242"/>
      <c r="QJ342" s="242"/>
      <c r="QK342" s="242"/>
    </row>
    <row r="343" spans="434:453">
      <c r="PR343" s="209"/>
      <c r="PW343" s="242"/>
      <c r="PX343" s="242"/>
      <c r="PY343" s="242"/>
      <c r="PZ343" s="242"/>
      <c r="QA343" s="242"/>
      <c r="QB343" s="242"/>
      <c r="QC343" s="242"/>
      <c r="QD343" s="242"/>
      <c r="QE343" s="242"/>
      <c r="QF343" s="242"/>
      <c r="QG343" s="242"/>
      <c r="QH343" s="242"/>
      <c r="QI343" s="242"/>
      <c r="QJ343" s="242"/>
      <c r="QK343" s="242"/>
    </row>
    <row r="344" spans="434:453">
      <c r="PR344" s="209"/>
      <c r="PW344" s="242"/>
      <c r="PX344" s="242"/>
      <c r="PY344" s="242"/>
      <c r="PZ344" s="242"/>
      <c r="QA344" s="242"/>
      <c r="QB344" s="242"/>
      <c r="QC344" s="242"/>
      <c r="QD344" s="242"/>
      <c r="QE344" s="242"/>
      <c r="QF344" s="242"/>
      <c r="QG344" s="242"/>
      <c r="QH344" s="242"/>
      <c r="QI344" s="242"/>
      <c r="QJ344" s="242"/>
      <c r="QK344" s="242"/>
    </row>
    <row r="345" spans="434:453">
      <c r="PR345" s="209"/>
      <c r="PW345" s="242"/>
      <c r="PX345" s="242"/>
      <c r="PY345" s="242"/>
      <c r="PZ345" s="242"/>
      <c r="QA345" s="242"/>
      <c r="QB345" s="242"/>
      <c r="QC345" s="242"/>
      <c r="QD345" s="242"/>
      <c r="QE345" s="242"/>
      <c r="QF345" s="242"/>
      <c r="QG345" s="242"/>
      <c r="QH345" s="242"/>
      <c r="QI345" s="242"/>
      <c r="QJ345" s="242"/>
      <c r="QK345" s="242"/>
    </row>
    <row r="346" spans="434:453">
      <c r="PR346" s="209"/>
      <c r="PW346" s="242"/>
      <c r="PX346" s="242"/>
      <c r="PY346" s="242"/>
      <c r="PZ346" s="242"/>
      <c r="QA346" s="242"/>
      <c r="QB346" s="242"/>
      <c r="QC346" s="242"/>
      <c r="QD346" s="242"/>
      <c r="QE346" s="242"/>
      <c r="QF346" s="242"/>
      <c r="QG346" s="242"/>
      <c r="QH346" s="242"/>
      <c r="QI346" s="242"/>
      <c r="QJ346" s="242"/>
      <c r="QK346" s="242"/>
    </row>
    <row r="347" spans="434:453">
      <c r="PR347" s="209"/>
      <c r="PW347" s="242"/>
      <c r="PX347" s="242"/>
      <c r="PY347" s="242"/>
      <c r="PZ347" s="242"/>
      <c r="QA347" s="242"/>
      <c r="QB347" s="242"/>
      <c r="QC347" s="242"/>
      <c r="QD347" s="242"/>
      <c r="QE347" s="242"/>
      <c r="QF347" s="242"/>
      <c r="QG347" s="242"/>
      <c r="QH347" s="242"/>
      <c r="QI347" s="242"/>
      <c r="QJ347" s="242"/>
      <c r="QK347" s="242"/>
    </row>
    <row r="348" spans="434:453">
      <c r="PR348" s="209"/>
      <c r="PW348" s="242"/>
      <c r="PX348" s="242"/>
      <c r="PY348" s="242"/>
      <c r="PZ348" s="242"/>
      <c r="QA348" s="242"/>
      <c r="QB348" s="242"/>
      <c r="QC348" s="242"/>
      <c r="QD348" s="242"/>
      <c r="QE348" s="242"/>
      <c r="QF348" s="242"/>
      <c r="QG348" s="242"/>
      <c r="QH348" s="242"/>
      <c r="QI348" s="242"/>
      <c r="QJ348" s="242"/>
      <c r="QK348" s="242"/>
    </row>
    <row r="349" spans="434:453">
      <c r="PR349" s="209"/>
      <c r="PW349" s="242"/>
      <c r="PX349" s="242"/>
      <c r="PY349" s="242"/>
      <c r="PZ349" s="242"/>
      <c r="QA349" s="242"/>
      <c r="QB349" s="242"/>
      <c r="QC349" s="242"/>
      <c r="QD349" s="242"/>
      <c r="QE349" s="242"/>
      <c r="QF349" s="242"/>
      <c r="QG349" s="242"/>
      <c r="QH349" s="242"/>
      <c r="QI349" s="242"/>
      <c r="QJ349" s="242"/>
      <c r="QK349" s="242"/>
    </row>
    <row r="350" spans="434:453">
      <c r="PR350" s="209"/>
      <c r="PW350" s="242"/>
      <c r="PX350" s="242"/>
      <c r="PY350" s="242"/>
      <c r="PZ350" s="242"/>
      <c r="QA350" s="242"/>
      <c r="QB350" s="242"/>
      <c r="QC350" s="242"/>
      <c r="QD350" s="242"/>
      <c r="QE350" s="242"/>
      <c r="QF350" s="242"/>
      <c r="QG350" s="242"/>
      <c r="QH350" s="242"/>
      <c r="QI350" s="242"/>
      <c r="QJ350" s="242"/>
      <c r="QK350" s="242"/>
    </row>
    <row r="351" spans="434:453">
      <c r="PR351" s="209"/>
      <c r="PW351" s="242"/>
      <c r="PX351" s="242"/>
      <c r="PY351" s="242"/>
      <c r="PZ351" s="242"/>
      <c r="QA351" s="242"/>
      <c r="QB351" s="242"/>
      <c r="QC351" s="242"/>
      <c r="QD351" s="242"/>
      <c r="QE351" s="242"/>
      <c r="QF351" s="242"/>
      <c r="QG351" s="242"/>
      <c r="QH351" s="242"/>
      <c r="QI351" s="242"/>
      <c r="QJ351" s="242"/>
      <c r="QK351" s="242"/>
    </row>
    <row r="352" spans="434:453">
      <c r="PR352" s="209"/>
      <c r="PW352" s="242"/>
      <c r="PX352" s="242"/>
      <c r="PY352" s="242"/>
      <c r="PZ352" s="242"/>
      <c r="QA352" s="242"/>
      <c r="QB352" s="242"/>
      <c r="QC352" s="242"/>
      <c r="QD352" s="242"/>
      <c r="QE352" s="242"/>
      <c r="QF352" s="242"/>
      <c r="QG352" s="242"/>
      <c r="QH352" s="242"/>
      <c r="QI352" s="242"/>
      <c r="QJ352" s="242"/>
      <c r="QK352" s="242"/>
    </row>
    <row r="353" spans="434:453">
      <c r="PR353" s="209"/>
      <c r="PW353" s="242"/>
      <c r="PX353" s="242"/>
      <c r="PY353" s="242"/>
      <c r="PZ353" s="242"/>
      <c r="QA353" s="242"/>
      <c r="QB353" s="242"/>
      <c r="QC353" s="242"/>
      <c r="QD353" s="242"/>
      <c r="QE353" s="242"/>
      <c r="QF353" s="242"/>
      <c r="QG353" s="242"/>
      <c r="QH353" s="242"/>
      <c r="QI353" s="242"/>
      <c r="QJ353" s="242"/>
      <c r="QK353" s="242"/>
    </row>
    <row r="354" spans="434:453">
      <c r="PR354" s="209"/>
      <c r="PW354" s="242"/>
      <c r="PX354" s="242"/>
      <c r="PY354" s="242"/>
      <c r="PZ354" s="242"/>
      <c r="QA354" s="242"/>
      <c r="QB354" s="242"/>
      <c r="QC354" s="242"/>
      <c r="QD354" s="242"/>
      <c r="QE354" s="242"/>
      <c r="QF354" s="242"/>
      <c r="QG354" s="242"/>
      <c r="QH354" s="242"/>
      <c r="QI354" s="242"/>
      <c r="QJ354" s="242"/>
      <c r="QK354" s="242"/>
    </row>
    <row r="355" spans="434:453">
      <c r="PR355" s="209"/>
      <c r="PW355" s="242"/>
      <c r="PX355" s="242"/>
      <c r="PY355" s="242"/>
      <c r="PZ355" s="242"/>
      <c r="QA355" s="242"/>
      <c r="QB355" s="242"/>
      <c r="QC355" s="242"/>
      <c r="QD355" s="242"/>
      <c r="QE355" s="242"/>
      <c r="QF355" s="242"/>
      <c r="QG355" s="242"/>
      <c r="QH355" s="242"/>
      <c r="QI355" s="242"/>
      <c r="QJ355" s="242"/>
      <c r="QK355" s="242"/>
    </row>
    <row r="356" spans="434:453">
      <c r="PR356" s="209"/>
      <c r="PW356" s="242"/>
      <c r="PX356" s="242"/>
      <c r="PY356" s="242"/>
      <c r="PZ356" s="242"/>
      <c r="QA356" s="242"/>
      <c r="QB356" s="242"/>
      <c r="QC356" s="242"/>
      <c r="QD356" s="242"/>
      <c r="QE356" s="242"/>
      <c r="QF356" s="242"/>
      <c r="QG356" s="242"/>
      <c r="QH356" s="242"/>
      <c r="QI356" s="242"/>
      <c r="QJ356" s="242"/>
      <c r="QK356" s="242"/>
    </row>
    <row r="357" spans="434:453">
      <c r="PR357" s="209"/>
      <c r="PW357" s="242"/>
      <c r="PX357" s="242"/>
      <c r="PY357" s="242"/>
      <c r="PZ357" s="242"/>
      <c r="QA357" s="242"/>
      <c r="QB357" s="242"/>
      <c r="QC357" s="242"/>
      <c r="QD357" s="242"/>
      <c r="QE357" s="242"/>
      <c r="QF357" s="242"/>
      <c r="QG357" s="242"/>
      <c r="QH357" s="242"/>
      <c r="QI357" s="242"/>
      <c r="QJ357" s="242"/>
      <c r="QK357" s="242"/>
    </row>
    <row r="358" spans="434:453">
      <c r="PR358" s="209"/>
      <c r="PW358" s="242"/>
      <c r="PX358" s="242"/>
      <c r="PY358" s="242"/>
      <c r="PZ358" s="242"/>
      <c r="QA358" s="242"/>
      <c r="QB358" s="242"/>
      <c r="QC358" s="242"/>
      <c r="QD358" s="242"/>
      <c r="QE358" s="242"/>
      <c r="QF358" s="242"/>
      <c r="QG358" s="242"/>
      <c r="QH358" s="242"/>
      <c r="QI358" s="242"/>
      <c r="QJ358" s="242"/>
      <c r="QK358" s="242"/>
    </row>
    <row r="359" spans="434:453">
      <c r="PR359" s="209"/>
      <c r="PW359" s="242"/>
      <c r="PX359" s="242"/>
      <c r="PY359" s="242"/>
      <c r="PZ359" s="242"/>
      <c r="QA359" s="242"/>
      <c r="QB359" s="242"/>
      <c r="QC359" s="242"/>
      <c r="QD359" s="242"/>
      <c r="QE359" s="242"/>
      <c r="QF359" s="242"/>
      <c r="QG359" s="242"/>
      <c r="QH359" s="242"/>
      <c r="QI359" s="242"/>
      <c r="QJ359" s="242"/>
      <c r="QK359" s="242"/>
    </row>
    <row r="360" spans="434:453">
      <c r="PR360" s="209"/>
      <c r="PW360" s="242"/>
      <c r="PX360" s="242"/>
      <c r="PY360" s="242"/>
      <c r="PZ360" s="242"/>
      <c r="QA360" s="242"/>
      <c r="QB360" s="242"/>
      <c r="QC360" s="242"/>
      <c r="QD360" s="242"/>
      <c r="QE360" s="242"/>
      <c r="QF360" s="242"/>
      <c r="QG360" s="242"/>
      <c r="QH360" s="242"/>
      <c r="QI360" s="242"/>
      <c r="QJ360" s="242"/>
      <c r="QK360" s="242"/>
    </row>
    <row r="361" spans="434:453">
      <c r="PR361" s="209"/>
      <c r="PW361" s="242"/>
      <c r="PX361" s="242"/>
      <c r="PY361" s="242"/>
      <c r="PZ361" s="242"/>
      <c r="QA361" s="242"/>
      <c r="QB361" s="242"/>
      <c r="QC361" s="242"/>
      <c r="QD361" s="242"/>
      <c r="QE361" s="242"/>
      <c r="QF361" s="242"/>
      <c r="QG361" s="242"/>
      <c r="QH361" s="242"/>
      <c r="QI361" s="242"/>
      <c r="QJ361" s="242"/>
      <c r="QK361" s="242"/>
    </row>
    <row r="362" spans="434:453">
      <c r="PR362" s="209"/>
      <c r="PW362" s="242"/>
      <c r="PX362" s="242"/>
      <c r="PY362" s="242"/>
      <c r="PZ362" s="242"/>
      <c r="QA362" s="242"/>
      <c r="QB362" s="242"/>
      <c r="QC362" s="242"/>
      <c r="QD362" s="242"/>
      <c r="QE362" s="242"/>
      <c r="QF362" s="242"/>
      <c r="QG362" s="242"/>
      <c r="QH362" s="242"/>
      <c r="QI362" s="242"/>
      <c r="QJ362" s="242"/>
      <c r="QK362" s="242"/>
    </row>
    <row r="363" spans="434:453">
      <c r="PR363" s="209"/>
      <c r="PW363" s="242"/>
      <c r="PX363" s="242"/>
      <c r="PY363" s="242"/>
      <c r="PZ363" s="242"/>
      <c r="QA363" s="242"/>
      <c r="QB363" s="242"/>
      <c r="QC363" s="242"/>
      <c r="QD363" s="242"/>
      <c r="QE363" s="242"/>
      <c r="QF363" s="242"/>
      <c r="QG363" s="242"/>
      <c r="QH363" s="242"/>
      <c r="QI363" s="242"/>
      <c r="QJ363" s="242"/>
      <c r="QK363" s="242"/>
    </row>
    <row r="364" spans="434:453">
      <c r="PR364" s="209"/>
      <c r="PW364" s="242"/>
      <c r="PX364" s="242"/>
      <c r="PY364" s="242"/>
      <c r="PZ364" s="242"/>
      <c r="QA364" s="242"/>
      <c r="QB364" s="242"/>
      <c r="QC364" s="242"/>
      <c r="QD364" s="242"/>
      <c r="QE364" s="242"/>
      <c r="QF364" s="242"/>
      <c r="QG364" s="242"/>
      <c r="QH364" s="242"/>
      <c r="QI364" s="242"/>
      <c r="QJ364" s="242"/>
      <c r="QK364" s="242"/>
    </row>
    <row r="365" spans="434:453">
      <c r="PR365" s="209"/>
      <c r="PW365" s="242"/>
      <c r="PX365" s="242"/>
      <c r="PY365" s="242"/>
      <c r="PZ365" s="242"/>
      <c r="QA365" s="242"/>
      <c r="QB365" s="242"/>
      <c r="QC365" s="242"/>
      <c r="QD365" s="242"/>
      <c r="QE365" s="242"/>
      <c r="QF365" s="242"/>
      <c r="QG365" s="242"/>
      <c r="QH365" s="242"/>
      <c r="QI365" s="242"/>
      <c r="QJ365" s="242"/>
      <c r="QK365" s="242"/>
    </row>
    <row r="366" spans="434:453">
      <c r="PR366" s="209"/>
      <c r="PW366" s="242"/>
      <c r="PX366" s="242"/>
      <c r="PY366" s="242"/>
      <c r="PZ366" s="242"/>
      <c r="QA366" s="242"/>
      <c r="QB366" s="242"/>
      <c r="QC366" s="242"/>
      <c r="QD366" s="242"/>
      <c r="QE366" s="242"/>
      <c r="QF366" s="242"/>
      <c r="QG366" s="242"/>
      <c r="QH366" s="242"/>
      <c r="QI366" s="242"/>
      <c r="QJ366" s="242"/>
      <c r="QK366" s="242"/>
    </row>
    <row r="367" spans="434:453">
      <c r="PR367" s="209"/>
      <c r="PW367" s="242"/>
      <c r="PX367" s="242"/>
      <c r="PY367" s="242"/>
      <c r="PZ367" s="242"/>
      <c r="QA367" s="242"/>
      <c r="QB367" s="242"/>
      <c r="QC367" s="242"/>
      <c r="QD367" s="242"/>
      <c r="QE367" s="242"/>
      <c r="QF367" s="242"/>
      <c r="QG367" s="242"/>
      <c r="QH367" s="242"/>
      <c r="QI367" s="242"/>
      <c r="QJ367" s="242"/>
      <c r="QK367" s="242"/>
    </row>
    <row r="368" spans="434:453">
      <c r="PR368" s="209"/>
      <c r="PW368" s="242"/>
      <c r="PX368" s="242"/>
      <c r="PY368" s="242"/>
      <c r="PZ368" s="242"/>
      <c r="QA368" s="242"/>
      <c r="QB368" s="242"/>
      <c r="QC368" s="242"/>
      <c r="QD368" s="242"/>
      <c r="QE368" s="242"/>
      <c r="QF368" s="242"/>
      <c r="QG368" s="242"/>
      <c r="QH368" s="242"/>
      <c r="QI368" s="242"/>
      <c r="QJ368" s="242"/>
      <c r="QK368" s="242"/>
    </row>
    <row r="369" spans="434:453">
      <c r="PR369" s="209"/>
      <c r="PW369" s="242"/>
      <c r="PX369" s="242"/>
      <c r="PY369" s="242"/>
      <c r="PZ369" s="242"/>
      <c r="QA369" s="242"/>
      <c r="QB369" s="242"/>
      <c r="QC369" s="242"/>
      <c r="QD369" s="242"/>
      <c r="QE369" s="242"/>
      <c r="QF369" s="242"/>
      <c r="QG369" s="242"/>
      <c r="QH369" s="242"/>
      <c r="QI369" s="242"/>
      <c r="QJ369" s="242"/>
      <c r="QK369" s="242"/>
    </row>
    <row r="370" spans="434:453">
      <c r="PR370" s="209"/>
      <c r="PW370" s="242"/>
      <c r="PX370" s="242"/>
      <c r="PY370" s="242"/>
      <c r="PZ370" s="242"/>
      <c r="QA370" s="242"/>
      <c r="QB370" s="242"/>
      <c r="QC370" s="242"/>
      <c r="QD370" s="242"/>
      <c r="QE370" s="242"/>
      <c r="QF370" s="242"/>
      <c r="QG370" s="242"/>
      <c r="QH370" s="242"/>
      <c r="QI370" s="242"/>
      <c r="QJ370" s="242"/>
      <c r="QK370" s="242"/>
    </row>
    <row r="371" spans="434:453">
      <c r="PR371" s="209"/>
      <c r="PW371" s="242"/>
      <c r="PX371" s="242"/>
      <c r="PY371" s="242"/>
      <c r="PZ371" s="242"/>
      <c r="QA371" s="242"/>
      <c r="QB371" s="242"/>
      <c r="QC371" s="242"/>
      <c r="QD371" s="242"/>
      <c r="QE371" s="242"/>
      <c r="QF371" s="242"/>
      <c r="QG371" s="242"/>
      <c r="QH371" s="242"/>
      <c r="QI371" s="242"/>
      <c r="QJ371" s="242"/>
      <c r="QK371" s="242"/>
    </row>
    <row r="372" spans="434:453">
      <c r="PR372" s="209"/>
      <c r="PW372" s="242"/>
      <c r="PX372" s="242"/>
      <c r="PY372" s="242"/>
      <c r="PZ372" s="242"/>
      <c r="QA372" s="242"/>
      <c r="QB372" s="242"/>
      <c r="QC372" s="242"/>
      <c r="QD372" s="242"/>
      <c r="QE372" s="242"/>
      <c r="QF372" s="242"/>
      <c r="QG372" s="242"/>
      <c r="QH372" s="242"/>
      <c r="QI372" s="242"/>
      <c r="QJ372" s="242"/>
      <c r="QK372" s="242"/>
    </row>
    <row r="373" spans="434:453">
      <c r="PR373" s="209"/>
      <c r="PW373" s="242"/>
      <c r="PX373" s="242"/>
      <c r="PY373" s="242"/>
      <c r="PZ373" s="242"/>
      <c r="QA373" s="242"/>
      <c r="QB373" s="242"/>
      <c r="QC373" s="242"/>
      <c r="QD373" s="242"/>
      <c r="QE373" s="242"/>
      <c r="QF373" s="242"/>
      <c r="QG373" s="242"/>
      <c r="QH373" s="242"/>
      <c r="QI373" s="242"/>
      <c r="QJ373" s="242"/>
      <c r="QK373" s="242"/>
    </row>
    <row r="374" spans="434:453">
      <c r="PR374" s="209"/>
      <c r="PW374" s="242"/>
      <c r="PX374" s="242"/>
      <c r="PY374" s="242"/>
      <c r="PZ374" s="242"/>
      <c r="QA374" s="242"/>
      <c r="QB374" s="242"/>
      <c r="QC374" s="242"/>
      <c r="QD374" s="242"/>
      <c r="QE374" s="242"/>
      <c r="QF374" s="242"/>
      <c r="QG374" s="242"/>
      <c r="QH374" s="242"/>
      <c r="QI374" s="242"/>
      <c r="QJ374" s="242"/>
      <c r="QK374" s="242"/>
    </row>
    <row r="375" spans="434:453">
      <c r="PR375" s="209"/>
      <c r="PW375" s="242"/>
      <c r="PX375" s="242"/>
      <c r="PY375" s="242"/>
      <c r="PZ375" s="242"/>
      <c r="QA375" s="242"/>
      <c r="QB375" s="242"/>
      <c r="QC375" s="242"/>
      <c r="QD375" s="242"/>
      <c r="QE375" s="242"/>
      <c r="QF375" s="242"/>
      <c r="QG375" s="242"/>
      <c r="QH375" s="242"/>
      <c r="QI375" s="242"/>
      <c r="QJ375" s="242"/>
      <c r="QK375" s="242"/>
    </row>
    <row r="376" spans="434:453">
      <c r="PR376" s="209"/>
      <c r="PW376" s="242"/>
      <c r="PX376" s="242"/>
      <c r="PY376" s="242"/>
      <c r="PZ376" s="242"/>
      <c r="QA376" s="242"/>
      <c r="QB376" s="242"/>
      <c r="QC376" s="242"/>
      <c r="QD376" s="242"/>
      <c r="QE376" s="242"/>
      <c r="QF376" s="242"/>
      <c r="QG376" s="242"/>
      <c r="QH376" s="242"/>
      <c r="QI376" s="242"/>
      <c r="QJ376" s="242"/>
      <c r="QK376" s="242"/>
    </row>
    <row r="377" spans="434:453">
      <c r="PR377" s="209"/>
      <c r="PW377" s="242"/>
      <c r="PX377" s="242"/>
      <c r="PY377" s="242"/>
      <c r="PZ377" s="242"/>
      <c r="QA377" s="242"/>
      <c r="QB377" s="242"/>
      <c r="QC377" s="242"/>
      <c r="QD377" s="242"/>
      <c r="QE377" s="242"/>
      <c r="QF377" s="242"/>
      <c r="QG377" s="242"/>
      <c r="QH377" s="242"/>
      <c r="QI377" s="242"/>
      <c r="QJ377" s="242"/>
      <c r="QK377" s="242"/>
    </row>
    <row r="378" spans="434:453">
      <c r="PR378" s="209"/>
      <c r="PW378" s="242"/>
      <c r="PX378" s="242"/>
      <c r="PY378" s="242"/>
      <c r="PZ378" s="242"/>
      <c r="QA378" s="242"/>
      <c r="QB378" s="242"/>
      <c r="QC378" s="242"/>
      <c r="QD378" s="242"/>
      <c r="QE378" s="242"/>
      <c r="QF378" s="242"/>
      <c r="QG378" s="242"/>
      <c r="QH378" s="242"/>
      <c r="QI378" s="242"/>
      <c r="QJ378" s="242"/>
      <c r="QK378" s="242"/>
    </row>
    <row r="379" spans="434:453">
      <c r="PR379" s="209"/>
      <c r="PW379" s="242"/>
      <c r="PX379" s="242"/>
      <c r="PY379" s="242"/>
      <c r="PZ379" s="242"/>
      <c r="QA379" s="242"/>
      <c r="QB379" s="242"/>
      <c r="QC379" s="242"/>
      <c r="QD379" s="242"/>
      <c r="QE379" s="242"/>
      <c r="QF379" s="242"/>
      <c r="QG379" s="242"/>
      <c r="QH379" s="242"/>
      <c r="QI379" s="242"/>
      <c r="QJ379" s="242"/>
      <c r="QK379" s="242"/>
    </row>
    <row r="380" spans="434:453">
      <c r="PR380" s="209"/>
      <c r="PW380" s="242"/>
      <c r="PX380" s="242"/>
      <c r="PY380" s="242"/>
      <c r="PZ380" s="242"/>
      <c r="QA380" s="242"/>
      <c r="QB380" s="242"/>
      <c r="QC380" s="242"/>
      <c r="QD380" s="242"/>
      <c r="QE380" s="242"/>
      <c r="QF380" s="242"/>
      <c r="QG380" s="242"/>
      <c r="QH380" s="242"/>
      <c r="QI380" s="242"/>
      <c r="QJ380" s="242"/>
      <c r="QK380" s="242"/>
    </row>
    <row r="381" spans="434:453">
      <c r="PR381" s="209"/>
      <c r="PW381" s="242"/>
      <c r="PX381" s="242"/>
      <c r="PY381" s="242"/>
      <c r="PZ381" s="242"/>
      <c r="QA381" s="242"/>
      <c r="QB381" s="242"/>
      <c r="QC381" s="242"/>
      <c r="QD381" s="242"/>
      <c r="QE381" s="242"/>
      <c r="QF381" s="242"/>
      <c r="QG381" s="242"/>
      <c r="QH381" s="242"/>
      <c r="QI381" s="242"/>
      <c r="QJ381" s="242"/>
      <c r="QK381" s="242"/>
    </row>
    <row r="382" spans="434:453">
      <c r="PR382" s="209"/>
      <c r="PW382" s="242"/>
      <c r="PX382" s="242"/>
      <c r="PY382" s="242"/>
      <c r="PZ382" s="242"/>
      <c r="QA382" s="242"/>
      <c r="QB382" s="242"/>
      <c r="QC382" s="242"/>
      <c r="QD382" s="242"/>
      <c r="QE382" s="242"/>
      <c r="QF382" s="242"/>
      <c r="QG382" s="242"/>
      <c r="QH382" s="242"/>
      <c r="QI382" s="242"/>
      <c r="QJ382" s="242"/>
      <c r="QK382" s="242"/>
    </row>
    <row r="383" spans="434:453">
      <c r="PR383" s="209"/>
      <c r="PW383" s="242"/>
      <c r="PX383" s="242"/>
      <c r="PY383" s="242"/>
      <c r="PZ383" s="242"/>
      <c r="QA383" s="242"/>
      <c r="QB383" s="242"/>
      <c r="QC383" s="242"/>
      <c r="QD383" s="242"/>
      <c r="QE383" s="242"/>
      <c r="QF383" s="242"/>
      <c r="QG383" s="242"/>
      <c r="QH383" s="242"/>
      <c r="QI383" s="242"/>
      <c r="QJ383" s="242"/>
      <c r="QK383" s="242"/>
    </row>
    <row r="384" spans="434:453">
      <c r="PR384" s="209"/>
      <c r="PW384" s="242"/>
      <c r="PX384" s="242"/>
      <c r="PY384" s="242"/>
      <c r="PZ384" s="242"/>
      <c r="QA384" s="242"/>
      <c r="QB384" s="242"/>
      <c r="QC384" s="242"/>
      <c r="QD384" s="242"/>
      <c r="QE384" s="242"/>
      <c r="QF384" s="242"/>
      <c r="QG384" s="242"/>
      <c r="QH384" s="242"/>
      <c r="QI384" s="242"/>
      <c r="QJ384" s="242"/>
      <c r="QK384" s="242"/>
    </row>
    <row r="385" spans="434:453">
      <c r="PR385" s="209"/>
      <c r="PW385" s="242"/>
      <c r="PX385" s="242"/>
      <c r="PY385" s="242"/>
      <c r="PZ385" s="242"/>
      <c r="QA385" s="242"/>
      <c r="QB385" s="242"/>
      <c r="QC385" s="242"/>
      <c r="QD385" s="242"/>
      <c r="QE385" s="242"/>
      <c r="QF385" s="242"/>
      <c r="QG385" s="242"/>
      <c r="QH385" s="242"/>
      <c r="QI385" s="242"/>
      <c r="QJ385" s="242"/>
      <c r="QK385" s="242"/>
    </row>
    <row r="386" spans="434:453">
      <c r="PR386" s="209"/>
      <c r="PW386" s="242"/>
      <c r="PX386" s="242"/>
      <c r="PY386" s="242"/>
      <c r="PZ386" s="242"/>
      <c r="QA386" s="242"/>
      <c r="QB386" s="242"/>
      <c r="QC386" s="242"/>
      <c r="QD386" s="242"/>
      <c r="QE386" s="242"/>
      <c r="QF386" s="242"/>
      <c r="QG386" s="242"/>
      <c r="QH386" s="242"/>
      <c r="QI386" s="242"/>
      <c r="QJ386" s="242"/>
      <c r="QK386" s="242"/>
    </row>
    <row r="387" spans="434:453">
      <c r="PR387" s="209"/>
      <c r="PW387" s="242"/>
      <c r="PX387" s="242"/>
      <c r="PY387" s="242"/>
      <c r="PZ387" s="242"/>
      <c r="QA387" s="242"/>
      <c r="QB387" s="242"/>
      <c r="QC387" s="242"/>
      <c r="QD387" s="242"/>
      <c r="QE387" s="242"/>
      <c r="QF387" s="242"/>
      <c r="QG387" s="242"/>
      <c r="QH387" s="242"/>
      <c r="QI387" s="242"/>
      <c r="QJ387" s="242"/>
      <c r="QK387" s="242"/>
    </row>
    <row r="388" spans="434:453">
      <c r="PR388" s="209"/>
      <c r="PW388" s="242"/>
      <c r="PX388" s="242"/>
      <c r="PY388" s="242"/>
      <c r="PZ388" s="242"/>
      <c r="QA388" s="242"/>
      <c r="QB388" s="242"/>
      <c r="QC388" s="242"/>
      <c r="QD388" s="242"/>
      <c r="QE388" s="242"/>
      <c r="QF388" s="242"/>
      <c r="QG388" s="242"/>
      <c r="QH388" s="242"/>
      <c r="QI388" s="242"/>
      <c r="QJ388" s="242"/>
      <c r="QK388" s="242"/>
    </row>
    <row r="389" spans="434:453">
      <c r="PR389" s="209"/>
      <c r="PW389" s="242"/>
      <c r="PX389" s="242"/>
      <c r="PY389" s="242"/>
      <c r="PZ389" s="242"/>
      <c r="QA389" s="242"/>
      <c r="QB389" s="242"/>
      <c r="QC389" s="242"/>
      <c r="QD389" s="242"/>
      <c r="QE389" s="242"/>
      <c r="QF389" s="242"/>
      <c r="QG389" s="242"/>
      <c r="QH389" s="242"/>
      <c r="QI389" s="242"/>
      <c r="QJ389" s="242"/>
      <c r="QK389" s="242"/>
    </row>
    <row r="390" spans="434:453">
      <c r="PR390" s="209"/>
      <c r="PW390" s="242"/>
      <c r="PX390" s="242"/>
      <c r="PY390" s="242"/>
      <c r="PZ390" s="242"/>
      <c r="QA390" s="242"/>
      <c r="QB390" s="242"/>
      <c r="QC390" s="242"/>
      <c r="QD390" s="242"/>
      <c r="QE390" s="242"/>
      <c r="QF390" s="242"/>
      <c r="QG390" s="242"/>
      <c r="QH390" s="242"/>
      <c r="QI390" s="242"/>
      <c r="QJ390" s="242"/>
      <c r="QK390" s="242"/>
    </row>
    <row r="391" spans="434:453">
      <c r="PR391" s="209"/>
      <c r="PW391" s="242"/>
      <c r="PX391" s="242"/>
      <c r="PY391" s="242"/>
      <c r="PZ391" s="242"/>
      <c r="QA391" s="242"/>
      <c r="QB391" s="242"/>
      <c r="QC391" s="242"/>
      <c r="QD391" s="242"/>
      <c r="QE391" s="242"/>
      <c r="QF391" s="242"/>
      <c r="QG391" s="242"/>
      <c r="QH391" s="242"/>
      <c r="QI391" s="242"/>
      <c r="QJ391" s="242"/>
      <c r="QK391" s="242"/>
    </row>
    <row r="392" spans="434:453">
      <c r="PR392" s="209"/>
      <c r="PW392" s="242"/>
      <c r="PX392" s="242"/>
      <c r="PY392" s="242"/>
      <c r="PZ392" s="242"/>
      <c r="QA392" s="242"/>
      <c r="QB392" s="242"/>
      <c r="QC392" s="242"/>
      <c r="QD392" s="242"/>
      <c r="QE392" s="242"/>
      <c r="QF392" s="242"/>
      <c r="QG392" s="242"/>
      <c r="QH392" s="242"/>
      <c r="QI392" s="242"/>
      <c r="QJ392" s="242"/>
      <c r="QK392" s="242"/>
    </row>
    <row r="393" spans="434:453">
      <c r="PR393" s="209"/>
      <c r="PW393" s="242"/>
      <c r="PX393" s="242"/>
      <c r="PY393" s="242"/>
      <c r="PZ393" s="242"/>
      <c r="QA393" s="242"/>
      <c r="QB393" s="242"/>
      <c r="QC393" s="242"/>
      <c r="QD393" s="242"/>
      <c r="QE393" s="242"/>
      <c r="QF393" s="242"/>
      <c r="QG393" s="242"/>
      <c r="QH393" s="242"/>
      <c r="QI393" s="242"/>
      <c r="QJ393" s="242"/>
      <c r="QK393" s="242"/>
    </row>
    <row r="394" spans="434:453">
      <c r="PR394" s="209"/>
      <c r="PW394" s="242"/>
      <c r="PX394" s="242"/>
      <c r="PY394" s="242"/>
      <c r="PZ394" s="242"/>
      <c r="QA394" s="242"/>
      <c r="QB394" s="242"/>
      <c r="QC394" s="242"/>
      <c r="QD394" s="242"/>
      <c r="QE394" s="242"/>
      <c r="QF394" s="242"/>
      <c r="QG394" s="242"/>
      <c r="QH394" s="242"/>
      <c r="QI394" s="242"/>
      <c r="QJ394" s="242"/>
      <c r="QK394" s="242"/>
    </row>
    <row r="395" spans="434:453">
      <c r="PR395" s="209"/>
      <c r="PW395" s="242"/>
      <c r="PX395" s="242"/>
      <c r="PY395" s="242"/>
      <c r="PZ395" s="242"/>
      <c r="QA395" s="242"/>
      <c r="QB395" s="242"/>
      <c r="QC395" s="242"/>
      <c r="QD395" s="242"/>
      <c r="QE395" s="242"/>
      <c r="QF395" s="242"/>
      <c r="QG395" s="242"/>
      <c r="QH395" s="242"/>
      <c r="QI395" s="242"/>
      <c r="QJ395" s="242"/>
      <c r="QK395" s="242"/>
    </row>
    <row r="396" spans="434:453">
      <c r="PR396" s="209"/>
      <c r="PW396" s="242"/>
      <c r="PX396" s="242"/>
      <c r="PY396" s="242"/>
      <c r="PZ396" s="242"/>
      <c r="QA396" s="242"/>
      <c r="QB396" s="242"/>
      <c r="QC396" s="242"/>
      <c r="QD396" s="242"/>
      <c r="QE396" s="242"/>
      <c r="QF396" s="242"/>
      <c r="QG396" s="242"/>
      <c r="QH396" s="242"/>
      <c r="QI396" s="242"/>
      <c r="QJ396" s="242"/>
      <c r="QK396" s="242"/>
    </row>
    <row r="397" spans="434:453">
      <c r="PR397" s="209"/>
      <c r="PW397" s="242"/>
      <c r="PX397" s="242"/>
      <c r="PY397" s="242"/>
      <c r="PZ397" s="242"/>
      <c r="QA397" s="242"/>
      <c r="QB397" s="242"/>
      <c r="QC397" s="242"/>
      <c r="QD397" s="242"/>
      <c r="QE397" s="242"/>
      <c r="QF397" s="242"/>
      <c r="QG397" s="242"/>
      <c r="QH397" s="242"/>
      <c r="QI397" s="242"/>
      <c r="QJ397" s="242"/>
      <c r="QK397" s="242"/>
    </row>
    <row r="398" spans="434:453">
      <c r="PR398" s="209"/>
      <c r="PW398" s="242"/>
      <c r="PX398" s="242"/>
      <c r="PY398" s="242"/>
      <c r="PZ398" s="242"/>
      <c r="QA398" s="242"/>
      <c r="QB398" s="242"/>
      <c r="QC398" s="242"/>
      <c r="QD398" s="242"/>
      <c r="QE398" s="242"/>
      <c r="QF398" s="242"/>
      <c r="QG398" s="242"/>
      <c r="QH398" s="242"/>
      <c r="QI398" s="242"/>
      <c r="QJ398" s="242"/>
      <c r="QK398" s="242"/>
    </row>
    <row r="399" spans="434:453">
      <c r="PR399" s="209"/>
      <c r="PW399" s="242"/>
      <c r="PX399" s="242"/>
      <c r="PY399" s="242"/>
      <c r="PZ399" s="242"/>
      <c r="QA399" s="242"/>
      <c r="QB399" s="242"/>
      <c r="QC399" s="242"/>
      <c r="QD399" s="242"/>
      <c r="QE399" s="242"/>
      <c r="QF399" s="242"/>
      <c r="QG399" s="242"/>
      <c r="QH399" s="242"/>
      <c r="QI399" s="242"/>
      <c r="QJ399" s="242"/>
      <c r="QK399" s="242"/>
    </row>
    <row r="400" spans="434:453">
      <c r="PR400" s="209"/>
      <c r="PW400" s="242"/>
      <c r="PX400" s="242"/>
      <c r="PY400" s="242"/>
      <c r="PZ400" s="242"/>
      <c r="QA400" s="242"/>
      <c r="QB400" s="242"/>
      <c r="QC400" s="242"/>
      <c r="QD400" s="242"/>
      <c r="QE400" s="242"/>
      <c r="QF400" s="242"/>
      <c r="QG400" s="242"/>
      <c r="QH400" s="242"/>
      <c r="QI400" s="242"/>
      <c r="QJ400" s="242"/>
      <c r="QK400" s="242"/>
    </row>
    <row r="401" spans="434:453">
      <c r="PR401" s="209"/>
      <c r="PW401" s="242"/>
      <c r="PX401" s="242"/>
      <c r="PY401" s="242"/>
      <c r="PZ401" s="242"/>
      <c r="QA401" s="242"/>
      <c r="QB401" s="242"/>
      <c r="QC401" s="242"/>
      <c r="QD401" s="242"/>
      <c r="QE401" s="242"/>
      <c r="QF401" s="242"/>
      <c r="QG401" s="242"/>
      <c r="QH401" s="242"/>
      <c r="QI401" s="242"/>
      <c r="QJ401" s="242"/>
      <c r="QK401" s="242"/>
    </row>
    <row r="402" spans="434:453">
      <c r="PR402" s="209"/>
      <c r="PW402" s="242"/>
      <c r="PX402" s="242"/>
      <c r="PY402" s="242"/>
      <c r="PZ402" s="242"/>
      <c r="QA402" s="242"/>
      <c r="QB402" s="242"/>
      <c r="QC402" s="242"/>
      <c r="QD402" s="242"/>
      <c r="QE402" s="242"/>
      <c r="QF402" s="242"/>
      <c r="QG402" s="242"/>
      <c r="QH402" s="242"/>
      <c r="QI402" s="242"/>
      <c r="QJ402" s="242"/>
      <c r="QK402" s="242"/>
    </row>
    <row r="403" spans="434:453">
      <c r="PR403" s="209"/>
      <c r="PW403" s="242"/>
      <c r="PX403" s="242"/>
      <c r="PY403" s="242"/>
      <c r="PZ403" s="242"/>
      <c r="QA403" s="242"/>
      <c r="QB403" s="242"/>
      <c r="QC403" s="242"/>
      <c r="QD403" s="242"/>
      <c r="QE403" s="242"/>
      <c r="QF403" s="242"/>
      <c r="QG403" s="242"/>
      <c r="QH403" s="242"/>
      <c r="QI403" s="242"/>
      <c r="QJ403" s="242"/>
      <c r="QK403" s="242"/>
    </row>
    <row r="404" spans="434:453">
      <c r="PR404" s="209"/>
      <c r="PW404" s="242"/>
      <c r="PX404" s="242"/>
      <c r="PY404" s="242"/>
      <c r="PZ404" s="242"/>
      <c r="QA404" s="242"/>
      <c r="QB404" s="242"/>
      <c r="QC404" s="242"/>
      <c r="QD404" s="242"/>
      <c r="QE404" s="242"/>
      <c r="QF404" s="242"/>
      <c r="QG404" s="242"/>
      <c r="QH404" s="242"/>
      <c r="QI404" s="242"/>
      <c r="QJ404" s="242"/>
      <c r="QK404" s="242"/>
    </row>
    <row r="405" spans="434:453">
      <c r="PR405" s="209"/>
      <c r="PW405" s="242"/>
      <c r="PX405" s="242"/>
      <c r="PY405" s="242"/>
      <c r="PZ405" s="242"/>
      <c r="QA405" s="242"/>
      <c r="QB405" s="242"/>
      <c r="QC405" s="242"/>
      <c r="QD405" s="242"/>
      <c r="QE405" s="242"/>
      <c r="QF405" s="242"/>
      <c r="QG405" s="242"/>
      <c r="QH405" s="242"/>
      <c r="QI405" s="242"/>
      <c r="QJ405" s="242"/>
      <c r="QK405" s="242"/>
    </row>
    <row r="406" spans="434:453">
      <c r="PR406" s="209"/>
      <c r="PW406" s="242"/>
      <c r="PX406" s="242"/>
      <c r="PY406" s="242"/>
      <c r="PZ406" s="242"/>
      <c r="QA406" s="242"/>
      <c r="QB406" s="242"/>
      <c r="QC406" s="242"/>
      <c r="QD406" s="242"/>
      <c r="QE406" s="242"/>
      <c r="QF406" s="242"/>
      <c r="QG406" s="242"/>
      <c r="QH406" s="242"/>
      <c r="QI406" s="242"/>
      <c r="QJ406" s="242"/>
      <c r="QK406" s="242"/>
    </row>
    <row r="407" spans="434:453">
      <c r="PR407" s="209"/>
      <c r="PW407" s="242"/>
      <c r="PX407" s="242"/>
      <c r="PY407" s="242"/>
      <c r="PZ407" s="242"/>
      <c r="QA407" s="242"/>
      <c r="QB407" s="242"/>
      <c r="QC407" s="242"/>
      <c r="QD407" s="242"/>
      <c r="QE407" s="242"/>
      <c r="QF407" s="242"/>
      <c r="QG407" s="242"/>
      <c r="QH407" s="242"/>
      <c r="QI407" s="242"/>
      <c r="QJ407" s="242"/>
      <c r="QK407" s="242"/>
    </row>
    <row r="408" spans="434:453">
      <c r="PR408" s="209"/>
      <c r="PW408" s="242"/>
      <c r="PX408" s="242"/>
      <c r="PY408" s="242"/>
      <c r="PZ408" s="242"/>
      <c r="QA408" s="242"/>
      <c r="QB408" s="242"/>
      <c r="QC408" s="242"/>
      <c r="QD408" s="242"/>
      <c r="QE408" s="242"/>
      <c r="QF408" s="242"/>
      <c r="QG408" s="242"/>
      <c r="QH408" s="242"/>
      <c r="QI408" s="242"/>
      <c r="QJ408" s="242"/>
      <c r="QK408" s="242"/>
    </row>
    <row r="409" spans="434:453">
      <c r="PR409" s="209"/>
      <c r="PW409" s="242"/>
      <c r="PX409" s="242"/>
      <c r="PY409" s="242"/>
      <c r="PZ409" s="242"/>
      <c r="QA409" s="242"/>
      <c r="QB409" s="242"/>
      <c r="QC409" s="242"/>
      <c r="QD409" s="242"/>
      <c r="QE409" s="242"/>
      <c r="QF409" s="242"/>
      <c r="QG409" s="242"/>
      <c r="QH409" s="242"/>
      <c r="QI409" s="242"/>
      <c r="QJ409" s="242"/>
      <c r="QK409" s="242"/>
    </row>
    <row r="410" spans="434:453">
      <c r="PR410" s="209"/>
      <c r="PW410" s="242"/>
      <c r="PX410" s="242"/>
      <c r="PY410" s="242"/>
      <c r="PZ410" s="242"/>
      <c r="QA410" s="242"/>
      <c r="QB410" s="242"/>
      <c r="QC410" s="242"/>
      <c r="QD410" s="242"/>
      <c r="QE410" s="242"/>
      <c r="QF410" s="242"/>
      <c r="QG410" s="242"/>
      <c r="QH410" s="242"/>
      <c r="QI410" s="242"/>
      <c r="QJ410" s="242"/>
      <c r="QK410" s="242"/>
    </row>
    <row r="411" spans="434:453">
      <c r="PR411" s="209"/>
      <c r="PW411" s="242"/>
      <c r="PX411" s="242"/>
      <c r="PY411" s="242"/>
      <c r="PZ411" s="242"/>
      <c r="QA411" s="242"/>
      <c r="QB411" s="242"/>
      <c r="QC411" s="242"/>
      <c r="QD411" s="242"/>
      <c r="QE411" s="242"/>
      <c r="QF411" s="242"/>
      <c r="QG411" s="242"/>
      <c r="QH411" s="242"/>
      <c r="QI411" s="242"/>
      <c r="QJ411" s="242"/>
      <c r="QK411" s="242"/>
    </row>
    <row r="412" spans="434:453">
      <c r="PR412" s="209"/>
      <c r="PW412" s="242"/>
      <c r="PX412" s="242"/>
      <c r="PY412" s="242"/>
      <c r="PZ412" s="242"/>
      <c r="QA412" s="242"/>
      <c r="QB412" s="242"/>
      <c r="QC412" s="242"/>
      <c r="QD412" s="242"/>
      <c r="QE412" s="242"/>
      <c r="QF412" s="242"/>
      <c r="QG412" s="242"/>
      <c r="QH412" s="242"/>
      <c r="QI412" s="242"/>
      <c r="QJ412" s="242"/>
      <c r="QK412" s="242"/>
    </row>
    <row r="413" spans="434:453">
      <c r="PR413" s="209"/>
      <c r="PW413" s="242"/>
      <c r="PX413" s="242"/>
      <c r="PY413" s="242"/>
      <c r="PZ413" s="242"/>
      <c r="QA413" s="242"/>
      <c r="QB413" s="242"/>
      <c r="QC413" s="242"/>
      <c r="QD413" s="242"/>
      <c r="QE413" s="242"/>
      <c r="QF413" s="242"/>
      <c r="QG413" s="242"/>
      <c r="QH413" s="242"/>
      <c r="QI413" s="242"/>
      <c r="QJ413" s="242"/>
      <c r="QK413" s="242"/>
    </row>
    <row r="414" spans="434:453">
      <c r="PR414" s="209"/>
      <c r="PW414" s="242"/>
      <c r="PX414" s="242"/>
      <c r="PY414" s="242"/>
      <c r="PZ414" s="242"/>
      <c r="QA414" s="242"/>
      <c r="QB414" s="242"/>
      <c r="QC414" s="242"/>
      <c r="QD414" s="242"/>
      <c r="QE414" s="242"/>
      <c r="QF414" s="242"/>
      <c r="QG414" s="242"/>
      <c r="QH414" s="242"/>
      <c r="QI414" s="242"/>
      <c r="QJ414" s="242"/>
      <c r="QK414" s="242"/>
    </row>
    <row r="415" spans="434:453">
      <c r="PR415" s="209"/>
      <c r="PW415" s="242"/>
      <c r="PX415" s="242"/>
      <c r="PY415" s="242"/>
      <c r="PZ415" s="242"/>
      <c r="QA415" s="242"/>
      <c r="QB415" s="242"/>
      <c r="QC415" s="242"/>
      <c r="QD415" s="242"/>
      <c r="QE415" s="242"/>
      <c r="QF415" s="242"/>
      <c r="QG415" s="242"/>
      <c r="QH415" s="242"/>
      <c r="QI415" s="242"/>
      <c r="QJ415" s="242"/>
      <c r="QK415" s="242"/>
    </row>
    <row r="416" spans="434:453">
      <c r="PR416" s="209"/>
      <c r="PW416" s="242"/>
      <c r="PX416" s="242"/>
      <c r="PY416" s="242"/>
      <c r="PZ416" s="242"/>
      <c r="QA416" s="242"/>
      <c r="QB416" s="242"/>
      <c r="QC416" s="242"/>
      <c r="QD416" s="242"/>
      <c r="QE416" s="242"/>
      <c r="QF416" s="242"/>
      <c r="QG416" s="242"/>
      <c r="QH416" s="242"/>
      <c r="QI416" s="242"/>
      <c r="QJ416" s="242"/>
      <c r="QK416" s="242"/>
    </row>
    <row r="417" spans="434:453">
      <c r="PR417" s="209"/>
      <c r="PW417" s="242"/>
      <c r="PX417" s="242"/>
      <c r="PY417" s="242"/>
      <c r="PZ417" s="242"/>
      <c r="QA417" s="242"/>
      <c r="QB417" s="242"/>
      <c r="QC417" s="242"/>
      <c r="QD417" s="242"/>
      <c r="QE417" s="242"/>
      <c r="QF417" s="242"/>
      <c r="QG417" s="242"/>
      <c r="QH417" s="242"/>
      <c r="QI417" s="242"/>
      <c r="QJ417" s="242"/>
      <c r="QK417" s="242"/>
    </row>
    <row r="418" spans="434:453">
      <c r="PR418" s="209"/>
      <c r="PW418" s="242"/>
      <c r="PX418" s="242"/>
      <c r="PY418" s="242"/>
      <c r="PZ418" s="242"/>
      <c r="QA418" s="242"/>
      <c r="QB418" s="242"/>
      <c r="QC418" s="242"/>
      <c r="QD418" s="242"/>
      <c r="QE418" s="242"/>
      <c r="QF418" s="242"/>
      <c r="QG418" s="242"/>
      <c r="QH418" s="242"/>
      <c r="QI418" s="242"/>
      <c r="QJ418" s="242"/>
      <c r="QK418" s="242"/>
    </row>
    <row r="419" spans="434:453">
      <c r="PR419" s="209"/>
      <c r="PW419" s="242"/>
      <c r="PX419" s="242"/>
      <c r="PY419" s="242"/>
      <c r="PZ419" s="242"/>
      <c r="QA419" s="242"/>
      <c r="QB419" s="242"/>
      <c r="QC419" s="242"/>
      <c r="QD419" s="242"/>
      <c r="QE419" s="242"/>
      <c r="QF419" s="242"/>
      <c r="QG419" s="242"/>
      <c r="QH419" s="242"/>
      <c r="QI419" s="242"/>
      <c r="QJ419" s="242"/>
      <c r="QK419" s="242"/>
    </row>
    <row r="420" spans="434:453">
      <c r="PR420" s="209"/>
      <c r="PW420" s="242"/>
      <c r="PX420" s="242"/>
      <c r="PY420" s="242"/>
      <c r="PZ420" s="242"/>
      <c r="QA420" s="242"/>
      <c r="QB420" s="242"/>
      <c r="QC420" s="242"/>
      <c r="QD420" s="242"/>
      <c r="QE420" s="242"/>
      <c r="QF420" s="242"/>
      <c r="QG420" s="242"/>
      <c r="QH420" s="242"/>
      <c r="QI420" s="242"/>
      <c r="QJ420" s="242"/>
      <c r="QK420" s="242"/>
    </row>
    <row r="421" spans="434:453">
      <c r="PR421" s="209"/>
      <c r="PW421" s="242"/>
      <c r="PX421" s="242"/>
      <c r="PY421" s="242"/>
      <c r="PZ421" s="242"/>
      <c r="QA421" s="242"/>
      <c r="QB421" s="242"/>
      <c r="QC421" s="242"/>
      <c r="QD421" s="242"/>
      <c r="QE421" s="242"/>
      <c r="QF421" s="242"/>
      <c r="QG421" s="242"/>
      <c r="QH421" s="242"/>
      <c r="QI421" s="242"/>
      <c r="QJ421" s="242"/>
      <c r="QK421" s="242"/>
    </row>
    <row r="422" spans="434:453">
      <c r="PR422" s="209"/>
      <c r="PW422" s="242"/>
      <c r="PX422" s="242"/>
      <c r="PY422" s="242"/>
      <c r="PZ422" s="242"/>
      <c r="QA422" s="242"/>
      <c r="QB422" s="242"/>
      <c r="QC422" s="242"/>
      <c r="QD422" s="242"/>
      <c r="QE422" s="242"/>
      <c r="QF422" s="242"/>
      <c r="QG422" s="242"/>
      <c r="QH422" s="242"/>
      <c r="QI422" s="242"/>
      <c r="QJ422" s="242"/>
      <c r="QK422" s="242"/>
    </row>
    <row r="423" spans="434:453">
      <c r="PR423" s="209"/>
      <c r="PW423" s="242"/>
      <c r="PX423" s="242"/>
      <c r="PY423" s="242"/>
      <c r="PZ423" s="242"/>
      <c r="QA423" s="242"/>
      <c r="QB423" s="242"/>
      <c r="QC423" s="242"/>
      <c r="QD423" s="242"/>
      <c r="QE423" s="242"/>
      <c r="QF423" s="242"/>
      <c r="QG423" s="242"/>
      <c r="QH423" s="242"/>
      <c r="QI423" s="242"/>
      <c r="QJ423" s="242"/>
      <c r="QK423" s="242"/>
    </row>
    <row r="424" spans="434:453">
      <c r="PR424" s="209"/>
      <c r="PW424" s="242"/>
      <c r="PX424" s="242"/>
      <c r="PY424" s="242"/>
      <c r="PZ424" s="242"/>
      <c r="QA424" s="242"/>
      <c r="QB424" s="242"/>
      <c r="QC424" s="242"/>
      <c r="QD424" s="242"/>
      <c r="QE424" s="242"/>
      <c r="QF424" s="242"/>
      <c r="QG424" s="242"/>
      <c r="QH424" s="242"/>
      <c r="QI424" s="242"/>
      <c r="QJ424" s="242"/>
      <c r="QK424" s="242"/>
    </row>
    <row r="425" spans="434:453">
      <c r="PR425" s="209"/>
      <c r="PW425" s="242"/>
      <c r="PX425" s="242"/>
      <c r="PY425" s="242"/>
      <c r="PZ425" s="242"/>
      <c r="QA425" s="242"/>
      <c r="QB425" s="242"/>
      <c r="QC425" s="242"/>
      <c r="QD425" s="242"/>
      <c r="QE425" s="242"/>
      <c r="QF425" s="242"/>
      <c r="QG425" s="242"/>
      <c r="QH425" s="242"/>
      <c r="QI425" s="242"/>
      <c r="QJ425" s="242"/>
      <c r="QK425" s="242"/>
    </row>
    <row r="426" spans="434:453">
      <c r="PR426" s="209"/>
      <c r="PW426" s="242"/>
      <c r="PX426" s="242"/>
      <c r="PY426" s="242"/>
      <c r="PZ426" s="242"/>
      <c r="QA426" s="242"/>
      <c r="QB426" s="242"/>
      <c r="QC426" s="242"/>
      <c r="QD426" s="242"/>
      <c r="QE426" s="242"/>
      <c r="QF426" s="242"/>
      <c r="QG426" s="242"/>
      <c r="QH426" s="242"/>
      <c r="QI426" s="242"/>
      <c r="QJ426" s="242"/>
      <c r="QK426" s="242"/>
    </row>
    <row r="427" spans="434:453">
      <c r="PR427" s="209"/>
      <c r="PW427" s="242"/>
      <c r="PX427" s="242"/>
      <c r="PY427" s="242"/>
      <c r="PZ427" s="242"/>
      <c r="QA427" s="242"/>
      <c r="QB427" s="242"/>
      <c r="QC427" s="242"/>
      <c r="QD427" s="242"/>
      <c r="QE427" s="242"/>
      <c r="QF427" s="242"/>
      <c r="QG427" s="242"/>
      <c r="QH427" s="242"/>
      <c r="QI427" s="242"/>
      <c r="QJ427" s="242"/>
      <c r="QK427" s="242"/>
    </row>
    <row r="428" spans="434:453">
      <c r="PR428" s="209"/>
      <c r="PW428" s="242"/>
      <c r="PX428" s="242"/>
      <c r="PY428" s="242"/>
      <c r="PZ428" s="242"/>
      <c r="QA428" s="242"/>
      <c r="QB428" s="242"/>
      <c r="QC428" s="242"/>
      <c r="QD428" s="242"/>
      <c r="QE428" s="242"/>
      <c r="QF428" s="242"/>
      <c r="QG428" s="242"/>
      <c r="QH428" s="242"/>
      <c r="QI428" s="242"/>
      <c r="QJ428" s="242"/>
      <c r="QK428" s="242"/>
    </row>
    <row r="429" spans="434:453">
      <c r="PR429" s="209"/>
      <c r="PW429" s="242"/>
      <c r="PX429" s="242"/>
      <c r="PY429" s="242"/>
      <c r="PZ429" s="242"/>
      <c r="QA429" s="242"/>
      <c r="QB429" s="242"/>
      <c r="QC429" s="242"/>
      <c r="QD429" s="242"/>
      <c r="QE429" s="242"/>
      <c r="QF429" s="242"/>
      <c r="QG429" s="242"/>
      <c r="QH429" s="242"/>
      <c r="QI429" s="242"/>
      <c r="QJ429" s="242"/>
      <c r="QK429" s="242"/>
    </row>
    <row r="430" spans="434:453">
      <c r="PR430" s="209"/>
      <c r="PW430" s="242"/>
      <c r="PX430" s="242"/>
      <c r="PY430" s="242"/>
      <c r="PZ430" s="242"/>
      <c r="QA430" s="242"/>
      <c r="QB430" s="242"/>
      <c r="QC430" s="242"/>
      <c r="QD430" s="242"/>
      <c r="QE430" s="242"/>
      <c r="QF430" s="242"/>
      <c r="QG430" s="242"/>
      <c r="QH430" s="242"/>
      <c r="QI430" s="242"/>
      <c r="QJ430" s="242"/>
      <c r="QK430" s="242"/>
    </row>
    <row r="431" spans="434:453">
      <c r="PR431" s="209"/>
      <c r="PW431" s="242"/>
      <c r="PX431" s="242"/>
      <c r="PY431" s="242"/>
      <c r="PZ431" s="242"/>
      <c r="QA431" s="242"/>
      <c r="QB431" s="242"/>
      <c r="QC431" s="242"/>
      <c r="QD431" s="242"/>
      <c r="QE431" s="242"/>
      <c r="QF431" s="242"/>
      <c r="QG431" s="242"/>
      <c r="QH431" s="242"/>
      <c r="QI431" s="242"/>
      <c r="QJ431" s="242"/>
      <c r="QK431" s="242"/>
    </row>
    <row r="432" spans="434:453">
      <c r="PR432" s="209"/>
      <c r="PW432" s="242"/>
      <c r="PX432" s="242"/>
      <c r="PY432" s="242"/>
      <c r="PZ432" s="242"/>
      <c r="QA432" s="242"/>
      <c r="QB432" s="242"/>
      <c r="QC432" s="242"/>
      <c r="QD432" s="242"/>
      <c r="QE432" s="242"/>
      <c r="QF432" s="242"/>
      <c r="QG432" s="242"/>
      <c r="QH432" s="242"/>
      <c r="QI432" s="242"/>
      <c r="QJ432" s="242"/>
      <c r="QK432" s="242"/>
    </row>
    <row r="433" spans="434:453">
      <c r="PR433" s="209"/>
      <c r="PW433" s="242"/>
      <c r="PX433" s="242"/>
      <c r="PY433" s="242"/>
      <c r="PZ433" s="242"/>
      <c r="QA433" s="242"/>
      <c r="QB433" s="242"/>
      <c r="QC433" s="242"/>
      <c r="QD433" s="242"/>
      <c r="QE433" s="242"/>
      <c r="QF433" s="242"/>
      <c r="QG433" s="242"/>
      <c r="QH433" s="242"/>
      <c r="QI433" s="242"/>
      <c r="QJ433" s="242"/>
      <c r="QK433" s="242"/>
    </row>
    <row r="434" spans="434:453">
      <c r="PR434" s="209"/>
      <c r="PW434" s="242"/>
      <c r="PX434" s="242"/>
      <c r="PY434" s="242"/>
      <c r="PZ434" s="242"/>
      <c r="QA434" s="242"/>
      <c r="QB434" s="242"/>
      <c r="QC434" s="242"/>
      <c r="QD434" s="242"/>
      <c r="QE434" s="242"/>
      <c r="QF434" s="242"/>
      <c r="QG434" s="242"/>
      <c r="QH434" s="242"/>
      <c r="QI434" s="242"/>
      <c r="QJ434" s="242"/>
      <c r="QK434" s="242"/>
    </row>
    <row r="435" spans="434:453">
      <c r="PR435" s="209"/>
      <c r="PW435" s="242"/>
      <c r="PX435" s="242"/>
      <c r="PY435" s="242"/>
      <c r="PZ435" s="242"/>
      <c r="QA435" s="242"/>
      <c r="QB435" s="242"/>
      <c r="QC435" s="242"/>
      <c r="QD435" s="242"/>
      <c r="QE435" s="242"/>
      <c r="QF435" s="242"/>
      <c r="QG435" s="242"/>
      <c r="QH435" s="242"/>
      <c r="QI435" s="242"/>
      <c r="QJ435" s="242"/>
      <c r="QK435" s="242"/>
    </row>
    <row r="436" spans="434:453">
      <c r="PR436" s="209"/>
      <c r="PW436" s="242"/>
      <c r="PX436" s="242"/>
      <c r="PY436" s="242"/>
      <c r="PZ436" s="242"/>
      <c r="QA436" s="242"/>
      <c r="QB436" s="242"/>
      <c r="QC436" s="242"/>
      <c r="QD436" s="242"/>
      <c r="QE436" s="242"/>
      <c r="QF436" s="242"/>
      <c r="QG436" s="242"/>
      <c r="QH436" s="242"/>
      <c r="QI436" s="242"/>
      <c r="QJ436" s="242"/>
      <c r="QK436" s="242"/>
    </row>
    <row r="437" spans="434:453">
      <c r="PR437" s="209"/>
      <c r="PW437" s="242"/>
      <c r="PX437" s="242"/>
      <c r="PY437" s="242"/>
      <c r="PZ437" s="242"/>
      <c r="QA437" s="242"/>
      <c r="QB437" s="242"/>
      <c r="QC437" s="242"/>
      <c r="QD437" s="242"/>
      <c r="QE437" s="242"/>
      <c r="QF437" s="242"/>
      <c r="QG437" s="242"/>
      <c r="QH437" s="242"/>
      <c r="QI437" s="242"/>
      <c r="QJ437" s="242"/>
      <c r="QK437" s="242"/>
    </row>
    <row r="438" spans="434:453">
      <c r="PR438" s="209"/>
      <c r="PW438" s="242"/>
      <c r="PX438" s="242"/>
      <c r="PY438" s="242"/>
      <c r="PZ438" s="242"/>
      <c r="QA438" s="242"/>
      <c r="QB438" s="242"/>
      <c r="QC438" s="242"/>
      <c r="QD438" s="242"/>
      <c r="QE438" s="242"/>
      <c r="QF438" s="242"/>
      <c r="QG438" s="242"/>
      <c r="QH438" s="242"/>
      <c r="QI438" s="242"/>
      <c r="QJ438" s="242"/>
      <c r="QK438" s="242"/>
    </row>
    <row r="439" spans="434:453">
      <c r="PR439" s="209"/>
      <c r="PW439" s="242"/>
      <c r="PX439" s="242"/>
      <c r="PY439" s="242"/>
      <c r="PZ439" s="242"/>
      <c r="QA439" s="242"/>
      <c r="QB439" s="242"/>
      <c r="QC439" s="242"/>
      <c r="QD439" s="242"/>
      <c r="QE439" s="242"/>
      <c r="QF439" s="242"/>
      <c r="QG439" s="242"/>
      <c r="QH439" s="242"/>
      <c r="QI439" s="242"/>
      <c r="QJ439" s="242"/>
      <c r="QK439" s="242"/>
    </row>
    <row r="440" spans="434:453">
      <c r="PR440" s="209"/>
      <c r="PW440" s="242"/>
      <c r="PX440" s="242"/>
      <c r="PY440" s="242"/>
      <c r="PZ440" s="242"/>
      <c r="QA440" s="242"/>
      <c r="QB440" s="242"/>
      <c r="QC440" s="242"/>
      <c r="QD440" s="242"/>
      <c r="QE440" s="242"/>
      <c r="QF440" s="242"/>
      <c r="QG440" s="242"/>
      <c r="QH440" s="242"/>
      <c r="QI440" s="242"/>
      <c r="QJ440" s="242"/>
      <c r="QK440" s="242"/>
    </row>
    <row r="441" spans="434:453">
      <c r="PR441" s="209"/>
      <c r="PW441" s="242"/>
      <c r="PX441" s="242"/>
      <c r="PY441" s="242"/>
      <c r="PZ441" s="242"/>
      <c r="QA441" s="242"/>
      <c r="QB441" s="242"/>
      <c r="QC441" s="242"/>
      <c r="QD441" s="242"/>
      <c r="QE441" s="242"/>
      <c r="QF441" s="242"/>
      <c r="QG441" s="242"/>
      <c r="QH441" s="242"/>
      <c r="QI441" s="242"/>
      <c r="QJ441" s="242"/>
      <c r="QK441" s="242"/>
    </row>
    <row r="442" spans="434:453">
      <c r="PR442" s="209"/>
      <c r="PW442" s="242"/>
      <c r="PX442" s="242"/>
      <c r="PY442" s="242"/>
      <c r="PZ442" s="242"/>
      <c r="QA442" s="242"/>
      <c r="QB442" s="242"/>
      <c r="QC442" s="242"/>
      <c r="QD442" s="242"/>
      <c r="QE442" s="242"/>
      <c r="QF442" s="242"/>
      <c r="QG442" s="242"/>
      <c r="QH442" s="242"/>
      <c r="QI442" s="242"/>
      <c r="QJ442" s="242"/>
      <c r="QK442" s="242"/>
    </row>
    <row r="443" spans="434:453">
      <c r="PR443" s="209"/>
      <c r="PW443" s="242"/>
      <c r="PX443" s="242"/>
      <c r="PY443" s="242"/>
      <c r="PZ443" s="242"/>
      <c r="QA443" s="242"/>
      <c r="QB443" s="242"/>
      <c r="QC443" s="242"/>
      <c r="QD443" s="242"/>
      <c r="QE443" s="242"/>
      <c r="QF443" s="242"/>
      <c r="QG443" s="242"/>
      <c r="QH443" s="242"/>
      <c r="QI443" s="242"/>
      <c r="QJ443" s="242"/>
      <c r="QK443" s="242"/>
    </row>
    <row r="444" spans="434:453">
      <c r="PR444" s="209"/>
      <c r="PW444" s="242"/>
      <c r="PX444" s="242"/>
      <c r="PY444" s="242"/>
      <c r="PZ444" s="242"/>
      <c r="QA444" s="242"/>
      <c r="QB444" s="242"/>
      <c r="QC444" s="242"/>
      <c r="QD444" s="242"/>
      <c r="QE444" s="242"/>
      <c r="QF444" s="242"/>
      <c r="QG444" s="242"/>
      <c r="QH444" s="242"/>
      <c r="QI444" s="242"/>
      <c r="QJ444" s="242"/>
      <c r="QK444" s="242"/>
    </row>
    <row r="445" spans="434:453">
      <c r="PR445" s="209"/>
      <c r="PW445" s="242"/>
      <c r="PX445" s="242"/>
      <c r="PY445" s="242"/>
      <c r="PZ445" s="242"/>
      <c r="QA445" s="242"/>
      <c r="QB445" s="242"/>
      <c r="QC445" s="242"/>
      <c r="QD445" s="242"/>
      <c r="QE445" s="242"/>
      <c r="QF445" s="242"/>
      <c r="QG445" s="242"/>
      <c r="QH445" s="242"/>
      <c r="QI445" s="242"/>
      <c r="QJ445" s="242"/>
      <c r="QK445" s="242"/>
    </row>
    <row r="446" spans="434:453">
      <c r="PR446" s="209"/>
      <c r="PW446" s="242"/>
      <c r="PX446" s="242"/>
      <c r="PY446" s="242"/>
      <c r="PZ446" s="242"/>
      <c r="QA446" s="242"/>
      <c r="QB446" s="242"/>
      <c r="QC446" s="242"/>
      <c r="QD446" s="242"/>
      <c r="QE446" s="242"/>
      <c r="QF446" s="242"/>
      <c r="QG446" s="242"/>
      <c r="QH446" s="242"/>
      <c r="QI446" s="242"/>
      <c r="QJ446" s="242"/>
      <c r="QK446" s="242"/>
    </row>
    <row r="447" spans="434:453">
      <c r="PR447" s="209"/>
      <c r="PW447" s="242"/>
      <c r="PX447" s="242"/>
      <c r="PY447" s="242"/>
      <c r="PZ447" s="242"/>
      <c r="QA447" s="242"/>
      <c r="QB447" s="242"/>
      <c r="QC447" s="242"/>
      <c r="QD447" s="242"/>
      <c r="QE447" s="242"/>
      <c r="QF447" s="242"/>
      <c r="QG447" s="242"/>
      <c r="QH447" s="242"/>
      <c r="QI447" s="242"/>
      <c r="QJ447" s="242"/>
      <c r="QK447" s="242"/>
    </row>
    <row r="448" spans="434:453">
      <c r="PR448" s="209"/>
      <c r="PW448" s="242"/>
      <c r="PX448" s="242"/>
      <c r="PY448" s="242"/>
      <c r="PZ448" s="242"/>
      <c r="QA448" s="242"/>
      <c r="QB448" s="242"/>
      <c r="QC448" s="242"/>
      <c r="QD448" s="242"/>
      <c r="QE448" s="242"/>
      <c r="QF448" s="242"/>
      <c r="QG448" s="242"/>
      <c r="QH448" s="242"/>
      <c r="QI448" s="242"/>
      <c r="QJ448" s="242"/>
      <c r="QK448" s="242"/>
    </row>
    <row r="449" spans="434:453">
      <c r="PR449" s="209"/>
      <c r="PW449" s="242"/>
      <c r="PX449" s="242"/>
      <c r="PY449" s="242"/>
      <c r="PZ449" s="242"/>
      <c r="QA449" s="242"/>
      <c r="QB449" s="242"/>
      <c r="QC449" s="242"/>
      <c r="QD449" s="242"/>
      <c r="QE449" s="242"/>
      <c r="QF449" s="242"/>
      <c r="QG449" s="242"/>
      <c r="QH449" s="242"/>
      <c r="QI449" s="242"/>
      <c r="QJ449" s="242"/>
      <c r="QK449" s="242"/>
    </row>
    <row r="450" spans="434:453">
      <c r="PR450" s="209"/>
      <c r="PW450" s="242"/>
      <c r="PX450" s="242"/>
      <c r="PY450" s="242"/>
      <c r="PZ450" s="242"/>
      <c r="QA450" s="242"/>
      <c r="QB450" s="242"/>
      <c r="QC450" s="242"/>
      <c r="QD450" s="242"/>
      <c r="QE450" s="242"/>
      <c r="QF450" s="242"/>
      <c r="QG450" s="242"/>
      <c r="QH450" s="242"/>
      <c r="QI450" s="242"/>
      <c r="QJ450" s="242"/>
      <c r="QK450" s="242"/>
    </row>
    <row r="451" spans="434:453">
      <c r="PR451" s="209"/>
      <c r="PW451" s="242"/>
      <c r="PX451" s="242"/>
      <c r="PY451" s="242"/>
      <c r="PZ451" s="242"/>
      <c r="QA451" s="242"/>
      <c r="QB451" s="242"/>
      <c r="QC451" s="242"/>
      <c r="QD451" s="242"/>
      <c r="QE451" s="242"/>
      <c r="QF451" s="242"/>
      <c r="QG451" s="242"/>
      <c r="QH451" s="242"/>
      <c r="QI451" s="242"/>
      <c r="QJ451" s="242"/>
      <c r="QK451" s="242"/>
    </row>
    <row r="452" spans="434:453">
      <c r="PR452" s="209"/>
      <c r="PW452" s="242"/>
      <c r="PX452" s="242"/>
      <c r="PY452" s="242"/>
      <c r="PZ452" s="242"/>
      <c r="QA452" s="242"/>
      <c r="QB452" s="242"/>
      <c r="QC452" s="242"/>
      <c r="QD452" s="242"/>
      <c r="QE452" s="242"/>
      <c r="QF452" s="242"/>
      <c r="QG452" s="242"/>
      <c r="QH452" s="242"/>
      <c r="QI452" s="242"/>
      <c r="QJ452" s="242"/>
      <c r="QK452" s="242"/>
    </row>
    <row r="453" spans="434:453">
      <c r="PR453" s="209"/>
      <c r="PW453" s="242"/>
      <c r="PX453" s="242"/>
      <c r="PY453" s="242"/>
      <c r="PZ453" s="242"/>
      <c r="QA453" s="242"/>
      <c r="QB453" s="242"/>
      <c r="QC453" s="242"/>
      <c r="QD453" s="242"/>
      <c r="QE453" s="242"/>
      <c r="QF453" s="242"/>
      <c r="QG453" s="242"/>
      <c r="QH453" s="242"/>
      <c r="QI453" s="242"/>
      <c r="QJ453" s="242"/>
      <c r="QK453" s="242"/>
    </row>
    <row r="454" spans="434:453">
      <c r="PR454" s="209"/>
      <c r="PW454" s="242"/>
      <c r="PX454" s="242"/>
      <c r="PY454" s="242"/>
      <c r="PZ454" s="242"/>
      <c r="QA454" s="242"/>
      <c r="QB454" s="242"/>
      <c r="QC454" s="242"/>
      <c r="QD454" s="242"/>
      <c r="QE454" s="242"/>
      <c r="QF454" s="242"/>
      <c r="QG454" s="242"/>
      <c r="QH454" s="242"/>
      <c r="QI454" s="242"/>
      <c r="QJ454" s="242"/>
      <c r="QK454" s="242"/>
    </row>
    <row r="455" spans="434:453">
      <c r="PR455" s="209"/>
      <c r="PW455" s="242"/>
      <c r="PX455" s="242"/>
      <c r="PY455" s="242"/>
      <c r="PZ455" s="242"/>
      <c r="QA455" s="242"/>
      <c r="QB455" s="242"/>
      <c r="QC455" s="242"/>
      <c r="QD455" s="242"/>
      <c r="QE455" s="242"/>
      <c r="QF455" s="242"/>
      <c r="QG455" s="242"/>
      <c r="QH455" s="242"/>
      <c r="QI455" s="242"/>
      <c r="QJ455" s="242"/>
      <c r="QK455" s="242"/>
    </row>
    <row r="456" spans="434:453">
      <c r="PR456" s="209"/>
      <c r="PW456" s="242"/>
      <c r="PX456" s="242"/>
      <c r="PY456" s="242"/>
      <c r="PZ456" s="242"/>
      <c r="QA456" s="242"/>
      <c r="QB456" s="242"/>
      <c r="QC456" s="242"/>
      <c r="QD456" s="242"/>
      <c r="QE456" s="242"/>
      <c r="QF456" s="242"/>
      <c r="QG456" s="242"/>
      <c r="QH456" s="242"/>
      <c r="QI456" s="242"/>
      <c r="QJ456" s="242"/>
      <c r="QK456" s="242"/>
    </row>
    <row r="457" spans="434:453">
      <c r="PR457" s="209"/>
      <c r="PW457" s="242"/>
      <c r="PX457" s="242"/>
      <c r="PY457" s="242"/>
      <c r="PZ457" s="242"/>
      <c r="QA457" s="242"/>
      <c r="QB457" s="242"/>
      <c r="QC457" s="242"/>
      <c r="QD457" s="242"/>
      <c r="QE457" s="242"/>
      <c r="QF457" s="242"/>
      <c r="QG457" s="242"/>
      <c r="QH457" s="242"/>
      <c r="QI457" s="242"/>
      <c r="QJ457" s="242"/>
      <c r="QK457" s="242"/>
    </row>
    <row r="458" spans="434:453">
      <c r="PR458" s="209"/>
      <c r="PW458" s="242"/>
      <c r="PX458" s="242"/>
      <c r="PY458" s="242"/>
      <c r="PZ458" s="242"/>
      <c r="QA458" s="242"/>
      <c r="QB458" s="242"/>
      <c r="QC458" s="242"/>
      <c r="QD458" s="242"/>
      <c r="QE458" s="242"/>
      <c r="QF458" s="242"/>
      <c r="QG458" s="242"/>
      <c r="QH458" s="242"/>
      <c r="QI458" s="242"/>
      <c r="QJ458" s="242"/>
      <c r="QK458" s="242"/>
    </row>
    <row r="459" spans="434:453">
      <c r="PR459" s="209"/>
      <c r="PW459" s="242"/>
      <c r="PX459" s="242"/>
      <c r="PY459" s="242"/>
      <c r="PZ459" s="242"/>
      <c r="QA459" s="242"/>
      <c r="QB459" s="242"/>
      <c r="QC459" s="242"/>
      <c r="QD459" s="242"/>
      <c r="QE459" s="242"/>
      <c r="QF459" s="242"/>
      <c r="QG459" s="242"/>
      <c r="QH459" s="242"/>
      <c r="QI459" s="242"/>
      <c r="QJ459" s="242"/>
      <c r="QK459" s="242"/>
    </row>
    <row r="460" spans="434:453">
      <c r="PR460" s="209"/>
      <c r="PW460" s="242"/>
      <c r="PX460" s="242"/>
      <c r="PY460" s="242"/>
      <c r="PZ460" s="242"/>
      <c r="QA460" s="242"/>
      <c r="QB460" s="242"/>
      <c r="QC460" s="242"/>
      <c r="QD460" s="242"/>
      <c r="QE460" s="242"/>
      <c r="QF460" s="242"/>
      <c r="QG460" s="242"/>
      <c r="QH460" s="242"/>
      <c r="QI460" s="242"/>
      <c r="QJ460" s="242"/>
      <c r="QK460" s="242"/>
    </row>
    <row r="461" spans="434:453">
      <c r="PR461" s="209"/>
      <c r="PW461" s="242"/>
      <c r="PX461" s="242"/>
      <c r="PY461" s="242"/>
      <c r="PZ461" s="242"/>
      <c r="QA461" s="242"/>
      <c r="QB461" s="242"/>
      <c r="QC461" s="242"/>
      <c r="QD461" s="242"/>
      <c r="QE461" s="242"/>
      <c r="QF461" s="242"/>
      <c r="QG461" s="242"/>
      <c r="QH461" s="242"/>
      <c r="QI461" s="242"/>
      <c r="QJ461" s="242"/>
      <c r="QK461" s="242"/>
    </row>
    <row r="462" spans="434:453">
      <c r="PR462" s="209"/>
      <c r="PW462" s="242"/>
      <c r="PX462" s="242"/>
      <c r="PY462" s="242"/>
      <c r="PZ462" s="242"/>
      <c r="QA462" s="242"/>
      <c r="QB462" s="242"/>
      <c r="QC462" s="242"/>
      <c r="QD462" s="242"/>
      <c r="QE462" s="242"/>
      <c r="QF462" s="242"/>
      <c r="QG462" s="242"/>
      <c r="QH462" s="242"/>
      <c r="QI462" s="242"/>
      <c r="QJ462" s="242"/>
      <c r="QK462" s="242"/>
    </row>
    <row r="463" spans="434:453">
      <c r="PR463" s="209"/>
      <c r="PW463" s="242"/>
      <c r="PX463" s="242"/>
      <c r="PY463" s="242"/>
      <c r="PZ463" s="242"/>
      <c r="QA463" s="242"/>
      <c r="QB463" s="242"/>
      <c r="QC463" s="242"/>
      <c r="QD463" s="242"/>
      <c r="QE463" s="242"/>
      <c r="QF463" s="242"/>
      <c r="QG463" s="242"/>
      <c r="QH463" s="242"/>
      <c r="QI463" s="242"/>
      <c r="QJ463" s="242"/>
      <c r="QK463" s="242"/>
    </row>
    <row r="464" spans="434:453">
      <c r="PR464" s="209"/>
      <c r="PW464" s="242"/>
      <c r="PX464" s="242"/>
      <c r="PY464" s="242"/>
      <c r="PZ464" s="242"/>
      <c r="QA464" s="242"/>
      <c r="QB464" s="242"/>
      <c r="QC464" s="242"/>
      <c r="QD464" s="242"/>
      <c r="QE464" s="242"/>
      <c r="QF464" s="242"/>
      <c r="QG464" s="242"/>
      <c r="QH464" s="242"/>
      <c r="QI464" s="242"/>
      <c r="QJ464" s="242"/>
      <c r="QK464" s="242"/>
    </row>
    <row r="465" spans="434:453">
      <c r="PR465" s="209"/>
      <c r="PW465" s="242"/>
      <c r="PX465" s="242"/>
      <c r="PY465" s="242"/>
      <c r="PZ465" s="242"/>
      <c r="QA465" s="242"/>
      <c r="QB465" s="242"/>
      <c r="QC465" s="242"/>
      <c r="QD465" s="242"/>
      <c r="QE465" s="242"/>
      <c r="QF465" s="242"/>
      <c r="QG465" s="242"/>
      <c r="QH465" s="242"/>
      <c r="QI465" s="242"/>
      <c r="QJ465" s="242"/>
      <c r="QK465" s="242"/>
    </row>
    <row r="466" spans="434:453">
      <c r="PR466" s="209"/>
      <c r="PW466" s="242"/>
      <c r="PX466" s="242"/>
      <c r="PY466" s="242"/>
      <c r="PZ466" s="242"/>
      <c r="QA466" s="242"/>
      <c r="QB466" s="242"/>
      <c r="QC466" s="242"/>
      <c r="QD466" s="242"/>
      <c r="QE466" s="242"/>
      <c r="QF466" s="242"/>
      <c r="QG466" s="242"/>
      <c r="QH466" s="242"/>
      <c r="QI466" s="242"/>
      <c r="QJ466" s="242"/>
      <c r="QK466" s="242"/>
    </row>
    <row r="467" spans="434:453">
      <c r="PR467" s="209"/>
      <c r="PW467" s="242"/>
      <c r="PX467" s="242"/>
      <c r="PY467" s="242"/>
      <c r="PZ467" s="242"/>
      <c r="QA467" s="242"/>
      <c r="QB467" s="242"/>
      <c r="QC467" s="242"/>
      <c r="QD467" s="242"/>
      <c r="QE467" s="242"/>
      <c r="QF467" s="242"/>
      <c r="QG467" s="242"/>
      <c r="QH467" s="242"/>
      <c r="QI467" s="242"/>
      <c r="QJ467" s="242"/>
      <c r="QK467" s="242"/>
    </row>
    <row r="468" spans="434:453">
      <c r="PR468" s="209"/>
      <c r="PW468" s="242"/>
      <c r="PX468" s="242"/>
      <c r="PY468" s="242"/>
      <c r="PZ468" s="242"/>
      <c r="QA468" s="242"/>
      <c r="QB468" s="242"/>
      <c r="QC468" s="242"/>
      <c r="QD468" s="242"/>
      <c r="QE468" s="242"/>
      <c r="QF468" s="242"/>
      <c r="QG468" s="242"/>
      <c r="QH468" s="242"/>
      <c r="QI468" s="242"/>
      <c r="QJ468" s="242"/>
      <c r="QK468" s="242"/>
    </row>
    <row r="469" spans="434:453">
      <c r="PR469" s="209"/>
      <c r="PW469" s="242"/>
      <c r="PX469" s="242"/>
      <c r="PY469" s="242"/>
      <c r="PZ469" s="242"/>
      <c r="QA469" s="242"/>
      <c r="QB469" s="242"/>
      <c r="QC469" s="242"/>
      <c r="QD469" s="242"/>
      <c r="QE469" s="242"/>
      <c r="QF469" s="242"/>
      <c r="QG469" s="242"/>
      <c r="QH469" s="242"/>
      <c r="QI469" s="242"/>
      <c r="QJ469" s="242"/>
      <c r="QK469" s="242"/>
    </row>
    <row r="470" spans="434:453">
      <c r="PR470" s="209"/>
      <c r="PW470" s="242"/>
      <c r="PX470" s="242"/>
      <c r="PY470" s="242"/>
      <c r="PZ470" s="242"/>
      <c r="QA470" s="242"/>
      <c r="QB470" s="242"/>
      <c r="QC470" s="242"/>
      <c r="QD470" s="242"/>
      <c r="QE470" s="242"/>
      <c r="QF470" s="242"/>
      <c r="QG470" s="242"/>
      <c r="QH470" s="242"/>
      <c r="QI470" s="242"/>
      <c r="QJ470" s="242"/>
      <c r="QK470" s="242"/>
    </row>
    <row r="471" spans="434:453">
      <c r="PR471" s="209"/>
      <c r="PW471" s="242"/>
      <c r="PX471" s="242"/>
      <c r="PY471" s="242"/>
      <c r="PZ471" s="242"/>
      <c r="QA471" s="242"/>
      <c r="QB471" s="242"/>
      <c r="QC471" s="242"/>
      <c r="QD471" s="242"/>
      <c r="QE471" s="242"/>
      <c r="QF471" s="242"/>
      <c r="QG471" s="242"/>
      <c r="QH471" s="242"/>
      <c r="QI471" s="242"/>
      <c r="QJ471" s="242"/>
      <c r="QK471" s="242"/>
    </row>
    <row r="472" spans="434:453">
      <c r="PR472" s="209"/>
      <c r="PW472" s="242"/>
      <c r="PX472" s="242"/>
      <c r="PY472" s="242"/>
      <c r="PZ472" s="242"/>
      <c r="QA472" s="242"/>
      <c r="QB472" s="242"/>
      <c r="QC472" s="242"/>
      <c r="QD472" s="242"/>
      <c r="QE472" s="242"/>
      <c r="QF472" s="242"/>
      <c r="QG472" s="242"/>
      <c r="QH472" s="242"/>
      <c r="QI472" s="242"/>
      <c r="QJ472" s="242"/>
      <c r="QK472" s="242"/>
    </row>
    <row r="473" spans="434:453">
      <c r="PR473" s="209"/>
      <c r="PW473" s="242"/>
      <c r="PX473" s="242"/>
      <c r="PY473" s="242"/>
      <c r="PZ473" s="242"/>
      <c r="QA473" s="242"/>
      <c r="QB473" s="242"/>
      <c r="QC473" s="242"/>
      <c r="QD473" s="242"/>
      <c r="QE473" s="242"/>
      <c r="QF473" s="242"/>
      <c r="QG473" s="242"/>
      <c r="QH473" s="242"/>
      <c r="QI473" s="242"/>
      <c r="QJ473" s="242"/>
      <c r="QK473" s="242"/>
    </row>
    <row r="474" spans="434:453">
      <c r="PR474" s="209"/>
      <c r="PW474" s="242"/>
      <c r="PX474" s="242"/>
      <c r="PY474" s="242"/>
      <c r="PZ474" s="242"/>
      <c r="QA474" s="242"/>
      <c r="QB474" s="242"/>
      <c r="QC474" s="242"/>
      <c r="QD474" s="242"/>
      <c r="QE474" s="242"/>
      <c r="QF474" s="242"/>
      <c r="QG474" s="242"/>
      <c r="QH474" s="242"/>
      <c r="QI474" s="242"/>
      <c r="QJ474" s="242"/>
      <c r="QK474" s="242"/>
    </row>
    <row r="475" spans="434:453">
      <c r="PR475" s="209"/>
      <c r="PW475" s="242"/>
      <c r="PX475" s="242"/>
      <c r="PY475" s="242"/>
      <c r="PZ475" s="242"/>
      <c r="QA475" s="242"/>
      <c r="QB475" s="242"/>
      <c r="QC475" s="242"/>
      <c r="QD475" s="242"/>
      <c r="QE475" s="242"/>
      <c r="QF475" s="242"/>
      <c r="QG475" s="242"/>
      <c r="QH475" s="242"/>
      <c r="QI475" s="242"/>
      <c r="QJ475" s="242"/>
      <c r="QK475" s="242"/>
    </row>
    <row r="476" spans="434:453">
      <c r="PR476" s="209"/>
      <c r="PW476" s="242"/>
      <c r="PX476" s="242"/>
      <c r="PY476" s="242"/>
      <c r="PZ476" s="242"/>
      <c r="QA476" s="242"/>
      <c r="QB476" s="242"/>
      <c r="QC476" s="242"/>
      <c r="QD476" s="242"/>
      <c r="QE476" s="242"/>
      <c r="QF476" s="242"/>
      <c r="QG476" s="242"/>
      <c r="QH476" s="242"/>
      <c r="QI476" s="242"/>
      <c r="QJ476" s="242"/>
      <c r="QK476" s="242"/>
    </row>
    <row r="477" spans="434:453">
      <c r="PR477" s="209"/>
      <c r="PW477" s="242"/>
      <c r="PX477" s="242"/>
      <c r="PY477" s="242"/>
      <c r="PZ477" s="242"/>
      <c r="QA477" s="242"/>
      <c r="QB477" s="242"/>
      <c r="QC477" s="242"/>
      <c r="QD477" s="242"/>
      <c r="QE477" s="242"/>
      <c r="QF477" s="242"/>
      <c r="QG477" s="242"/>
      <c r="QH477" s="242"/>
      <c r="QI477" s="242"/>
      <c r="QJ477" s="242"/>
      <c r="QK477" s="242"/>
    </row>
    <row r="478" spans="434:453">
      <c r="PR478" s="209"/>
      <c r="PW478" s="242"/>
      <c r="PX478" s="242"/>
      <c r="PY478" s="242"/>
      <c r="PZ478" s="242"/>
      <c r="QA478" s="242"/>
      <c r="QB478" s="242"/>
      <c r="QC478" s="242"/>
      <c r="QD478" s="242"/>
      <c r="QE478" s="242"/>
      <c r="QF478" s="242"/>
      <c r="QG478" s="242"/>
      <c r="QH478" s="242"/>
      <c r="QI478" s="242"/>
      <c r="QJ478" s="242"/>
      <c r="QK478" s="242"/>
    </row>
    <row r="479" spans="434:453">
      <c r="PR479" s="209"/>
      <c r="PW479" s="242"/>
      <c r="PX479" s="242"/>
      <c r="PY479" s="242"/>
      <c r="PZ479" s="242"/>
      <c r="QA479" s="242"/>
      <c r="QB479" s="242"/>
      <c r="QC479" s="242"/>
      <c r="QD479" s="242"/>
      <c r="QE479" s="242"/>
      <c r="QF479" s="242"/>
      <c r="QG479" s="242"/>
      <c r="QH479" s="242"/>
      <c r="QI479" s="242"/>
      <c r="QJ479" s="242"/>
      <c r="QK479" s="242"/>
    </row>
    <row r="480" spans="434:453">
      <c r="PR480" s="209"/>
      <c r="PW480" s="242"/>
      <c r="PX480" s="242"/>
      <c r="PY480" s="242"/>
      <c r="PZ480" s="242"/>
      <c r="QA480" s="242"/>
      <c r="QB480" s="242"/>
      <c r="QC480" s="242"/>
      <c r="QD480" s="242"/>
      <c r="QE480" s="242"/>
      <c r="QF480" s="242"/>
      <c r="QG480" s="242"/>
      <c r="QH480" s="242"/>
      <c r="QI480" s="242"/>
      <c r="QJ480" s="242"/>
      <c r="QK480" s="242"/>
    </row>
    <row r="481" spans="434:453">
      <c r="PR481" s="209"/>
      <c r="PW481" s="242"/>
      <c r="PX481" s="242"/>
      <c r="PY481" s="242"/>
      <c r="PZ481" s="242"/>
      <c r="QA481" s="242"/>
      <c r="QB481" s="242"/>
      <c r="QC481" s="242"/>
      <c r="QD481" s="242"/>
      <c r="QE481" s="242"/>
      <c r="QF481" s="242"/>
      <c r="QG481" s="242"/>
      <c r="QH481" s="242"/>
      <c r="QI481" s="242"/>
      <c r="QJ481" s="242"/>
      <c r="QK481" s="242"/>
    </row>
    <row r="482" spans="434:453">
      <c r="PR482" s="209"/>
      <c r="PW482" s="242"/>
      <c r="PX482" s="242"/>
      <c r="PY482" s="242"/>
      <c r="PZ482" s="242"/>
      <c r="QA482" s="242"/>
      <c r="QB482" s="242"/>
      <c r="QC482" s="242"/>
      <c r="QD482" s="242"/>
      <c r="QE482" s="242"/>
      <c r="QF482" s="242"/>
      <c r="QG482" s="242"/>
      <c r="QH482" s="242"/>
      <c r="QI482" s="242"/>
      <c r="QJ482" s="242"/>
      <c r="QK482" s="242"/>
    </row>
    <row r="483" spans="434:453">
      <c r="PR483" s="209"/>
      <c r="PW483" s="242"/>
      <c r="PX483" s="242"/>
      <c r="PY483" s="242"/>
      <c r="PZ483" s="242"/>
      <c r="QA483" s="242"/>
      <c r="QB483" s="242"/>
      <c r="QC483" s="242"/>
      <c r="QD483" s="242"/>
      <c r="QE483" s="242"/>
      <c r="QF483" s="242"/>
      <c r="QG483" s="242"/>
      <c r="QH483" s="242"/>
      <c r="QI483" s="242"/>
      <c r="QJ483" s="242"/>
      <c r="QK483" s="242"/>
    </row>
    <row r="484" spans="434:453">
      <c r="PR484" s="209"/>
      <c r="PW484" s="242"/>
      <c r="PX484" s="242"/>
      <c r="PY484" s="242"/>
      <c r="PZ484" s="242"/>
      <c r="QA484" s="242"/>
      <c r="QB484" s="242"/>
      <c r="QC484" s="242"/>
      <c r="QD484" s="242"/>
      <c r="QE484" s="242"/>
      <c r="QF484" s="242"/>
      <c r="QG484" s="242"/>
      <c r="QH484" s="242"/>
      <c r="QI484" s="242"/>
      <c r="QJ484" s="242"/>
      <c r="QK484" s="242"/>
    </row>
    <row r="485" spans="434:453">
      <c r="PR485" s="209"/>
      <c r="PW485" s="242"/>
      <c r="PX485" s="242"/>
      <c r="PY485" s="242"/>
      <c r="PZ485" s="242"/>
      <c r="QA485" s="242"/>
      <c r="QB485" s="242"/>
      <c r="QC485" s="242"/>
      <c r="QD485" s="242"/>
      <c r="QE485" s="242"/>
      <c r="QF485" s="242"/>
      <c r="QG485" s="242"/>
      <c r="QH485" s="242"/>
      <c r="QI485" s="242"/>
      <c r="QJ485" s="242"/>
      <c r="QK485" s="242"/>
    </row>
    <row r="486" spans="434:453">
      <c r="PR486" s="209"/>
      <c r="PW486" s="242"/>
      <c r="PX486" s="242"/>
      <c r="PY486" s="242"/>
      <c r="PZ486" s="242"/>
      <c r="QA486" s="242"/>
      <c r="QB486" s="242"/>
      <c r="QC486" s="242"/>
      <c r="QD486" s="242"/>
      <c r="QE486" s="242"/>
      <c r="QF486" s="242"/>
      <c r="QG486" s="242"/>
      <c r="QH486" s="242"/>
      <c r="QI486" s="242"/>
      <c r="QJ486" s="242"/>
      <c r="QK486" s="242"/>
    </row>
    <row r="487" spans="434:453">
      <c r="PR487" s="209"/>
      <c r="PW487" s="242"/>
      <c r="PX487" s="242"/>
      <c r="PY487" s="242"/>
      <c r="PZ487" s="242"/>
      <c r="QA487" s="242"/>
      <c r="QB487" s="242"/>
      <c r="QC487" s="242"/>
      <c r="QD487" s="242"/>
      <c r="QE487" s="242"/>
      <c r="QF487" s="242"/>
      <c r="QG487" s="242"/>
      <c r="QH487" s="242"/>
      <c r="QI487" s="242"/>
      <c r="QJ487" s="242"/>
      <c r="QK487" s="242"/>
    </row>
    <row r="488" spans="434:453">
      <c r="PR488" s="209"/>
      <c r="PW488" s="242"/>
      <c r="PX488" s="242"/>
      <c r="PY488" s="242"/>
      <c r="PZ488" s="242"/>
      <c r="QA488" s="242"/>
      <c r="QB488" s="242"/>
      <c r="QC488" s="242"/>
      <c r="QD488" s="242"/>
      <c r="QE488" s="242"/>
      <c r="QF488" s="242"/>
      <c r="QG488" s="242"/>
      <c r="QH488" s="242"/>
      <c r="QI488" s="242"/>
      <c r="QJ488" s="242"/>
      <c r="QK488" s="242"/>
    </row>
    <row r="489" spans="434:453">
      <c r="PR489" s="209"/>
      <c r="PW489" s="242"/>
      <c r="PX489" s="242"/>
      <c r="PY489" s="242"/>
      <c r="PZ489" s="242"/>
      <c r="QA489" s="242"/>
      <c r="QB489" s="242"/>
      <c r="QC489" s="242"/>
      <c r="QD489" s="242"/>
      <c r="QE489" s="242"/>
      <c r="QF489" s="242"/>
      <c r="QG489" s="242"/>
      <c r="QH489" s="242"/>
      <c r="QI489" s="242"/>
      <c r="QJ489" s="242"/>
      <c r="QK489" s="242"/>
    </row>
    <row r="490" spans="434:453">
      <c r="PR490" s="209"/>
      <c r="PW490" s="242"/>
      <c r="PX490" s="242"/>
      <c r="PY490" s="242"/>
      <c r="PZ490" s="242"/>
      <c r="QA490" s="242"/>
      <c r="QB490" s="242"/>
      <c r="QC490" s="242"/>
      <c r="QD490" s="242"/>
      <c r="QE490" s="242"/>
      <c r="QF490" s="242"/>
      <c r="QG490" s="242"/>
      <c r="QH490" s="242"/>
      <c r="QI490" s="242"/>
      <c r="QJ490" s="242"/>
      <c r="QK490" s="242"/>
    </row>
    <row r="491" spans="434:453">
      <c r="PR491" s="209"/>
      <c r="PW491" s="242"/>
      <c r="PX491" s="242"/>
      <c r="PY491" s="242"/>
      <c r="PZ491" s="242"/>
      <c r="QA491" s="242"/>
      <c r="QB491" s="242"/>
      <c r="QC491" s="242"/>
      <c r="QD491" s="242"/>
      <c r="QE491" s="242"/>
      <c r="QF491" s="242"/>
      <c r="QG491" s="242"/>
      <c r="QH491" s="242"/>
      <c r="QI491" s="242"/>
      <c r="QJ491" s="242"/>
      <c r="QK491" s="242"/>
    </row>
    <row r="492" spans="434:453">
      <c r="PR492" s="209"/>
      <c r="PW492" s="242"/>
      <c r="PX492" s="242"/>
      <c r="PY492" s="242"/>
      <c r="PZ492" s="242"/>
      <c r="QA492" s="242"/>
      <c r="QB492" s="242"/>
      <c r="QC492" s="242"/>
      <c r="QD492" s="242"/>
      <c r="QE492" s="242"/>
      <c r="QF492" s="242"/>
      <c r="QG492" s="242"/>
      <c r="QH492" s="242"/>
      <c r="QI492" s="242"/>
      <c r="QJ492" s="242"/>
      <c r="QK492" s="242"/>
    </row>
    <row r="493" spans="434:453">
      <c r="PR493" s="209"/>
      <c r="PW493" s="242"/>
      <c r="PX493" s="242"/>
      <c r="PY493" s="242"/>
      <c r="PZ493" s="242"/>
      <c r="QA493" s="242"/>
      <c r="QB493" s="242"/>
      <c r="QC493" s="242"/>
      <c r="QD493" s="242"/>
      <c r="QE493" s="242"/>
      <c r="QF493" s="242"/>
      <c r="QG493" s="242"/>
      <c r="QH493" s="242"/>
      <c r="QI493" s="242"/>
      <c r="QJ493" s="242"/>
      <c r="QK493" s="242"/>
    </row>
    <row r="494" spans="434:453">
      <c r="PR494" s="209"/>
      <c r="PW494" s="242"/>
      <c r="PX494" s="242"/>
      <c r="PY494" s="242"/>
      <c r="PZ494" s="242"/>
      <c r="QA494" s="242"/>
      <c r="QB494" s="242"/>
      <c r="QC494" s="242"/>
      <c r="QD494" s="242"/>
      <c r="QE494" s="242"/>
      <c r="QF494" s="242"/>
      <c r="QG494" s="242"/>
      <c r="QH494" s="242"/>
      <c r="QI494" s="242"/>
      <c r="QJ494" s="242"/>
      <c r="QK494" s="242"/>
    </row>
    <row r="495" spans="434:453">
      <c r="PR495" s="209"/>
      <c r="PW495" s="242"/>
      <c r="PX495" s="242"/>
      <c r="PY495" s="242"/>
      <c r="PZ495" s="242"/>
      <c r="QA495" s="242"/>
      <c r="QB495" s="242"/>
      <c r="QC495" s="242"/>
      <c r="QD495" s="242"/>
      <c r="QE495" s="242"/>
      <c r="QF495" s="242"/>
      <c r="QG495" s="242"/>
      <c r="QH495" s="242"/>
      <c r="QI495" s="242"/>
      <c r="QJ495" s="242"/>
      <c r="QK495" s="242"/>
    </row>
    <row r="496" spans="434:453">
      <c r="PR496" s="209"/>
      <c r="PW496" s="242"/>
      <c r="PX496" s="242"/>
      <c r="PY496" s="242"/>
      <c r="PZ496" s="242"/>
      <c r="QA496" s="242"/>
      <c r="QB496" s="242"/>
      <c r="QC496" s="242"/>
      <c r="QD496" s="242"/>
      <c r="QE496" s="242"/>
      <c r="QF496" s="242"/>
      <c r="QG496" s="242"/>
      <c r="QH496" s="242"/>
      <c r="QI496" s="242"/>
      <c r="QJ496" s="242"/>
      <c r="QK496" s="242"/>
    </row>
    <row r="497" spans="434:453">
      <c r="PR497" s="209"/>
      <c r="PW497" s="242"/>
      <c r="PX497" s="242"/>
      <c r="PY497" s="242"/>
      <c r="PZ497" s="242"/>
      <c r="QA497" s="242"/>
      <c r="QB497" s="242"/>
      <c r="QC497" s="242"/>
      <c r="QD497" s="242"/>
      <c r="QE497" s="242"/>
      <c r="QF497" s="242"/>
      <c r="QG497" s="242"/>
      <c r="QH497" s="242"/>
      <c r="QI497" s="242"/>
      <c r="QJ497" s="242"/>
      <c r="QK497" s="242"/>
    </row>
    <row r="498" spans="434:453">
      <c r="PR498" s="209"/>
      <c r="PW498" s="242"/>
      <c r="PX498" s="242"/>
      <c r="PY498" s="242"/>
      <c r="PZ498" s="242"/>
      <c r="QA498" s="242"/>
      <c r="QB498" s="242"/>
      <c r="QC498" s="242"/>
      <c r="QD498" s="242"/>
      <c r="QE498" s="242"/>
      <c r="QF498" s="242"/>
      <c r="QG498" s="242"/>
      <c r="QH498" s="242"/>
      <c r="QI498" s="242"/>
      <c r="QJ498" s="242"/>
      <c r="QK498" s="242"/>
    </row>
    <row r="499" spans="434:453">
      <c r="PR499" s="209"/>
      <c r="PW499" s="242"/>
      <c r="PX499" s="242"/>
      <c r="PY499" s="242"/>
      <c r="PZ499" s="242"/>
      <c r="QA499" s="242"/>
      <c r="QB499" s="242"/>
      <c r="QC499" s="242"/>
      <c r="QD499" s="242"/>
      <c r="QE499" s="242"/>
      <c r="QF499" s="242"/>
      <c r="QG499" s="242"/>
      <c r="QH499" s="242"/>
      <c r="QI499" s="242"/>
      <c r="QJ499" s="242"/>
      <c r="QK499" s="242"/>
    </row>
    <row r="500" spans="434:453">
      <c r="PR500" s="209"/>
      <c r="PW500" s="242"/>
      <c r="PX500" s="242"/>
      <c r="PY500" s="242"/>
      <c r="PZ500" s="242"/>
      <c r="QA500" s="242"/>
      <c r="QB500" s="242"/>
      <c r="QC500" s="242"/>
      <c r="QD500" s="242"/>
      <c r="QE500" s="242"/>
      <c r="QF500" s="242"/>
      <c r="QG500" s="242"/>
      <c r="QH500" s="242"/>
      <c r="QI500" s="242"/>
      <c r="QJ500" s="242"/>
      <c r="QK500" s="242"/>
    </row>
    <row r="501" spans="434:453">
      <c r="PR501" s="209"/>
      <c r="PW501" s="242"/>
      <c r="PX501" s="242"/>
      <c r="PY501" s="242"/>
      <c r="PZ501" s="242"/>
      <c r="QA501" s="242"/>
      <c r="QB501" s="242"/>
      <c r="QC501" s="242"/>
      <c r="QD501" s="242"/>
      <c r="QE501" s="242"/>
      <c r="QF501" s="242"/>
      <c r="QG501" s="242"/>
      <c r="QH501" s="242"/>
      <c r="QI501" s="242"/>
      <c r="QJ501" s="242"/>
      <c r="QK501" s="242"/>
    </row>
    <row r="502" spans="434:453">
      <c r="PR502" s="209"/>
      <c r="PW502" s="242"/>
      <c r="PX502" s="242"/>
      <c r="PY502" s="242"/>
      <c r="PZ502" s="242"/>
      <c r="QA502" s="242"/>
      <c r="QB502" s="242"/>
      <c r="QC502" s="242"/>
      <c r="QD502" s="242"/>
      <c r="QE502" s="242"/>
      <c r="QF502" s="242"/>
      <c r="QG502" s="242"/>
      <c r="QH502" s="242"/>
      <c r="QI502" s="242"/>
      <c r="QJ502" s="242"/>
      <c r="QK502" s="242"/>
    </row>
    <row r="503" spans="434:453">
      <c r="PR503" s="209"/>
      <c r="PW503" s="242"/>
      <c r="PX503" s="242"/>
      <c r="PY503" s="242"/>
      <c r="PZ503" s="242"/>
      <c r="QA503" s="242"/>
      <c r="QB503" s="242"/>
      <c r="QC503" s="242"/>
      <c r="QD503" s="242"/>
      <c r="QE503" s="242"/>
      <c r="QF503" s="242"/>
      <c r="QG503" s="242"/>
      <c r="QH503" s="242"/>
      <c r="QI503" s="242"/>
      <c r="QJ503" s="242"/>
      <c r="QK503" s="242"/>
    </row>
    <row r="504" spans="434:453">
      <c r="PR504" s="209"/>
      <c r="PW504" s="242"/>
      <c r="PX504" s="242"/>
      <c r="PY504" s="242"/>
      <c r="PZ504" s="242"/>
      <c r="QA504" s="242"/>
      <c r="QB504" s="242"/>
      <c r="QC504" s="242"/>
      <c r="QD504" s="242"/>
      <c r="QE504" s="242"/>
      <c r="QF504" s="242"/>
      <c r="QG504" s="242"/>
      <c r="QH504" s="242"/>
      <c r="QI504" s="242"/>
      <c r="QJ504" s="242"/>
      <c r="QK504" s="242"/>
    </row>
    <row r="505" spans="434:453">
      <c r="PR505" s="209"/>
      <c r="PW505" s="242"/>
      <c r="PX505" s="242"/>
      <c r="PY505" s="242"/>
      <c r="PZ505" s="242"/>
      <c r="QA505" s="242"/>
      <c r="QB505" s="242"/>
      <c r="QC505" s="242"/>
      <c r="QD505" s="242"/>
      <c r="QE505" s="242"/>
      <c r="QF505" s="242"/>
      <c r="QG505" s="242"/>
      <c r="QH505" s="242"/>
      <c r="QI505" s="242"/>
      <c r="QJ505" s="242"/>
      <c r="QK505" s="242"/>
    </row>
    <row r="506" spans="434:453">
      <c r="PR506" s="209"/>
      <c r="PW506" s="242"/>
      <c r="PX506" s="242"/>
      <c r="PY506" s="242"/>
      <c r="PZ506" s="242"/>
      <c r="QA506" s="242"/>
      <c r="QB506" s="242"/>
      <c r="QC506" s="242"/>
      <c r="QD506" s="242"/>
      <c r="QE506" s="242"/>
      <c r="QF506" s="242"/>
      <c r="QG506" s="242"/>
      <c r="QH506" s="242"/>
      <c r="QI506" s="242"/>
      <c r="QJ506" s="242"/>
      <c r="QK506" s="242"/>
    </row>
    <row r="507" spans="434:453">
      <c r="PR507" s="209"/>
      <c r="PW507" s="242"/>
      <c r="PX507" s="242"/>
      <c r="PY507" s="242"/>
      <c r="PZ507" s="242"/>
      <c r="QA507" s="242"/>
      <c r="QB507" s="242"/>
      <c r="QC507" s="242"/>
      <c r="QD507" s="242"/>
      <c r="QE507" s="242"/>
      <c r="QF507" s="242"/>
      <c r="QG507" s="242"/>
      <c r="QH507" s="242"/>
      <c r="QI507" s="242"/>
      <c r="QJ507" s="242"/>
      <c r="QK507" s="242"/>
    </row>
    <row r="508" spans="434:453">
      <c r="PR508" s="209"/>
      <c r="PW508" s="242"/>
      <c r="PX508" s="242"/>
      <c r="PY508" s="242"/>
      <c r="PZ508" s="242"/>
      <c r="QA508" s="242"/>
      <c r="QB508" s="242"/>
      <c r="QC508" s="242"/>
      <c r="QD508" s="242"/>
      <c r="QE508" s="242"/>
      <c r="QF508" s="242"/>
      <c r="QG508" s="242"/>
      <c r="QH508" s="242"/>
      <c r="QI508" s="242"/>
      <c r="QJ508" s="242"/>
      <c r="QK508" s="242"/>
    </row>
    <row r="509" spans="434:453">
      <c r="PR509" s="209"/>
      <c r="PW509" s="242"/>
      <c r="PX509" s="242"/>
      <c r="PY509" s="242"/>
      <c r="PZ509" s="242"/>
      <c r="QA509" s="242"/>
      <c r="QB509" s="242"/>
      <c r="QC509" s="242"/>
      <c r="QD509" s="242"/>
      <c r="QE509" s="242"/>
      <c r="QF509" s="242"/>
      <c r="QG509" s="242"/>
      <c r="QH509" s="242"/>
      <c r="QI509" s="242"/>
      <c r="QJ509" s="242"/>
      <c r="QK509" s="242"/>
    </row>
    <row r="510" spans="434:453">
      <c r="PR510" s="209"/>
      <c r="PW510" s="242"/>
      <c r="PX510" s="242"/>
      <c r="PY510" s="242"/>
      <c r="PZ510" s="242"/>
      <c r="QA510" s="242"/>
      <c r="QB510" s="242"/>
      <c r="QC510" s="242"/>
      <c r="QD510" s="242"/>
      <c r="QE510" s="242"/>
      <c r="QF510" s="242"/>
      <c r="QG510" s="242"/>
      <c r="QH510" s="242"/>
      <c r="QI510" s="242"/>
      <c r="QJ510" s="242"/>
      <c r="QK510" s="242"/>
    </row>
    <row r="511" spans="434:453">
      <c r="PR511" s="209"/>
      <c r="PW511" s="242"/>
      <c r="PX511" s="242"/>
      <c r="PY511" s="242"/>
      <c r="PZ511" s="242"/>
      <c r="QA511" s="242"/>
      <c r="QB511" s="242"/>
      <c r="QC511" s="242"/>
      <c r="QD511" s="242"/>
      <c r="QE511" s="242"/>
      <c r="QF511" s="242"/>
      <c r="QG511" s="242"/>
      <c r="QH511" s="242"/>
      <c r="QI511" s="242"/>
      <c r="QJ511" s="242"/>
      <c r="QK511" s="242"/>
    </row>
    <row r="512" spans="434:453">
      <c r="PR512" s="209"/>
      <c r="PW512" s="242"/>
      <c r="PX512" s="242"/>
      <c r="PY512" s="242"/>
      <c r="PZ512" s="242"/>
      <c r="QA512" s="242"/>
      <c r="QB512" s="242"/>
      <c r="QC512" s="242"/>
      <c r="QD512" s="242"/>
      <c r="QE512" s="242"/>
      <c r="QF512" s="242"/>
      <c r="QG512" s="242"/>
      <c r="QH512" s="242"/>
      <c r="QI512" s="242"/>
      <c r="QJ512" s="242"/>
      <c r="QK512" s="242"/>
    </row>
    <row r="513" spans="434:453">
      <c r="PR513" s="209"/>
      <c r="PW513" s="242"/>
      <c r="PX513" s="242"/>
      <c r="PY513" s="242"/>
      <c r="PZ513" s="242"/>
      <c r="QA513" s="242"/>
      <c r="QB513" s="242"/>
      <c r="QC513" s="242"/>
      <c r="QD513" s="242"/>
      <c r="QE513" s="242"/>
      <c r="QF513" s="242"/>
      <c r="QG513" s="242"/>
      <c r="QH513" s="242"/>
      <c r="QI513" s="242"/>
      <c r="QJ513" s="242"/>
      <c r="QK513" s="242"/>
    </row>
    <row r="514" spans="434:453">
      <c r="PR514" s="209"/>
      <c r="PW514" s="242"/>
      <c r="PX514" s="242"/>
      <c r="PY514" s="242"/>
      <c r="PZ514" s="242"/>
      <c r="QA514" s="242"/>
      <c r="QB514" s="242"/>
      <c r="QC514" s="242"/>
      <c r="QD514" s="242"/>
      <c r="QE514" s="242"/>
      <c r="QF514" s="242"/>
      <c r="QG514" s="242"/>
      <c r="QH514" s="242"/>
      <c r="QI514" s="242"/>
      <c r="QJ514" s="242"/>
      <c r="QK514" s="242"/>
    </row>
    <row r="515" spans="434:453">
      <c r="PR515" s="209"/>
      <c r="PW515" s="242"/>
      <c r="PX515" s="242"/>
      <c r="PY515" s="242"/>
      <c r="PZ515" s="242"/>
      <c r="QA515" s="242"/>
      <c r="QB515" s="242"/>
      <c r="QC515" s="242"/>
      <c r="QD515" s="242"/>
      <c r="QE515" s="242"/>
      <c r="QF515" s="242"/>
      <c r="QG515" s="242"/>
      <c r="QH515" s="242"/>
      <c r="QI515" s="242"/>
      <c r="QJ515" s="242"/>
      <c r="QK515" s="242"/>
    </row>
    <row r="516" spans="434:453">
      <c r="PR516" s="209"/>
      <c r="PW516" s="242"/>
      <c r="PX516" s="242"/>
      <c r="PY516" s="242"/>
      <c r="PZ516" s="242"/>
      <c r="QA516" s="242"/>
      <c r="QB516" s="242"/>
      <c r="QC516" s="242"/>
      <c r="QD516" s="242"/>
      <c r="QE516" s="242"/>
      <c r="QF516" s="242"/>
      <c r="QG516" s="242"/>
      <c r="QH516" s="242"/>
      <c r="QI516" s="242"/>
      <c r="QJ516" s="242"/>
      <c r="QK516" s="242"/>
    </row>
    <row r="517" spans="434:453">
      <c r="PR517" s="209"/>
      <c r="PW517" s="242"/>
      <c r="PX517" s="242"/>
      <c r="PY517" s="242"/>
      <c r="PZ517" s="242"/>
      <c r="QA517" s="242"/>
      <c r="QB517" s="242"/>
      <c r="QC517" s="242"/>
      <c r="QD517" s="242"/>
      <c r="QE517" s="242"/>
      <c r="QF517" s="242"/>
      <c r="QG517" s="242"/>
      <c r="QH517" s="242"/>
      <c r="QI517" s="242"/>
      <c r="QJ517" s="242"/>
      <c r="QK517" s="242"/>
    </row>
    <row r="518" spans="434:453">
      <c r="PR518" s="209"/>
      <c r="PW518" s="242"/>
      <c r="PX518" s="242"/>
      <c r="PY518" s="242"/>
      <c r="PZ518" s="242"/>
      <c r="QA518" s="242"/>
      <c r="QB518" s="242"/>
      <c r="QC518" s="242"/>
      <c r="QD518" s="242"/>
      <c r="QE518" s="242"/>
      <c r="QF518" s="242"/>
      <c r="QG518" s="242"/>
      <c r="QH518" s="242"/>
      <c r="QI518" s="242"/>
      <c r="QJ518" s="242"/>
      <c r="QK518" s="242"/>
    </row>
    <row r="519" spans="434:453">
      <c r="PR519" s="209"/>
      <c r="PW519" s="242"/>
      <c r="PX519" s="242"/>
      <c r="PY519" s="242"/>
      <c r="PZ519" s="242"/>
      <c r="QA519" s="242"/>
      <c r="QB519" s="242"/>
      <c r="QC519" s="242"/>
      <c r="QD519" s="242"/>
      <c r="QE519" s="242"/>
      <c r="QF519" s="242"/>
      <c r="QG519" s="242"/>
      <c r="QH519" s="242"/>
      <c r="QI519" s="242"/>
      <c r="QJ519" s="242"/>
      <c r="QK519" s="242"/>
    </row>
    <row r="520" spans="434:453">
      <c r="PR520" s="209"/>
      <c r="PW520" s="242"/>
      <c r="PX520" s="242"/>
      <c r="PY520" s="242"/>
      <c r="PZ520" s="242"/>
      <c r="QA520" s="242"/>
      <c r="QB520" s="242"/>
      <c r="QC520" s="242"/>
      <c r="QD520" s="242"/>
      <c r="QE520" s="242"/>
      <c r="QF520" s="242"/>
      <c r="QG520" s="242"/>
      <c r="QH520" s="242"/>
      <c r="QI520" s="242"/>
      <c r="QJ520" s="242"/>
      <c r="QK520" s="242"/>
    </row>
    <row r="521" spans="434:453">
      <c r="PR521" s="209"/>
      <c r="PW521" s="242"/>
      <c r="PX521" s="242"/>
      <c r="PY521" s="242"/>
      <c r="PZ521" s="242"/>
      <c r="QA521" s="242"/>
      <c r="QB521" s="242"/>
      <c r="QC521" s="242"/>
      <c r="QD521" s="242"/>
      <c r="QE521" s="242"/>
      <c r="QF521" s="242"/>
      <c r="QG521" s="242"/>
      <c r="QH521" s="242"/>
      <c r="QI521" s="242"/>
      <c r="QJ521" s="242"/>
      <c r="QK521" s="242"/>
    </row>
    <row r="522" spans="434:453">
      <c r="PR522" s="209"/>
      <c r="PW522" s="242"/>
      <c r="PX522" s="242"/>
      <c r="PY522" s="242"/>
      <c r="PZ522" s="242"/>
      <c r="QA522" s="242"/>
      <c r="QB522" s="242"/>
      <c r="QC522" s="242"/>
      <c r="QD522" s="242"/>
      <c r="QE522" s="242"/>
      <c r="QF522" s="242"/>
      <c r="QG522" s="242"/>
      <c r="QH522" s="242"/>
      <c r="QI522" s="242"/>
      <c r="QJ522" s="242"/>
      <c r="QK522" s="242"/>
    </row>
    <row r="523" spans="434:453">
      <c r="PR523" s="209"/>
      <c r="PW523" s="242"/>
      <c r="PX523" s="242"/>
      <c r="PY523" s="242"/>
      <c r="PZ523" s="242"/>
      <c r="QA523" s="242"/>
      <c r="QB523" s="242"/>
      <c r="QC523" s="242"/>
      <c r="QD523" s="242"/>
      <c r="QE523" s="242"/>
      <c r="QF523" s="242"/>
      <c r="QG523" s="242"/>
      <c r="QH523" s="242"/>
      <c r="QI523" s="242"/>
      <c r="QJ523" s="242"/>
      <c r="QK523" s="242"/>
    </row>
    <row r="524" spans="434:453">
      <c r="PR524" s="209"/>
      <c r="PW524" s="242"/>
      <c r="PX524" s="242"/>
      <c r="PY524" s="242"/>
      <c r="PZ524" s="242"/>
      <c r="QA524" s="242"/>
      <c r="QB524" s="242"/>
      <c r="QC524" s="242"/>
      <c r="QD524" s="242"/>
      <c r="QE524" s="242"/>
      <c r="QF524" s="242"/>
      <c r="QG524" s="242"/>
      <c r="QH524" s="242"/>
      <c r="QI524" s="242"/>
      <c r="QJ524" s="242"/>
      <c r="QK524" s="242"/>
    </row>
    <row r="525" spans="434:453">
      <c r="PR525" s="209"/>
      <c r="PW525" s="242"/>
      <c r="PX525" s="242"/>
      <c r="PY525" s="242"/>
      <c r="PZ525" s="242"/>
      <c r="QA525" s="242"/>
      <c r="QB525" s="242"/>
      <c r="QC525" s="242"/>
      <c r="QD525" s="242"/>
      <c r="QE525" s="242"/>
      <c r="QF525" s="242"/>
      <c r="QG525" s="242"/>
      <c r="QH525" s="242"/>
      <c r="QI525" s="242"/>
      <c r="QJ525" s="242"/>
      <c r="QK525" s="242"/>
    </row>
    <row r="526" spans="434:453">
      <c r="PR526" s="209"/>
      <c r="PW526" s="242"/>
      <c r="PX526" s="242"/>
      <c r="PY526" s="242"/>
      <c r="PZ526" s="242"/>
      <c r="QA526" s="242"/>
      <c r="QB526" s="242"/>
      <c r="QC526" s="242"/>
      <c r="QD526" s="242"/>
      <c r="QE526" s="242"/>
      <c r="QF526" s="242"/>
      <c r="QG526" s="242"/>
      <c r="QH526" s="242"/>
      <c r="QI526" s="242"/>
      <c r="QJ526" s="242"/>
      <c r="QK526" s="242"/>
    </row>
    <row r="527" spans="434:453">
      <c r="PR527" s="209"/>
      <c r="PW527" s="242"/>
      <c r="PX527" s="242"/>
      <c r="PY527" s="242"/>
      <c r="PZ527" s="242"/>
      <c r="QA527" s="242"/>
      <c r="QB527" s="242"/>
      <c r="QC527" s="242"/>
      <c r="QD527" s="242"/>
      <c r="QE527" s="242"/>
      <c r="QF527" s="242"/>
      <c r="QG527" s="242"/>
      <c r="QH527" s="242"/>
      <c r="QI527" s="242"/>
      <c r="QJ527" s="242"/>
      <c r="QK527" s="242"/>
    </row>
    <row r="528" spans="434:453">
      <c r="PR528" s="209"/>
      <c r="PW528" s="242"/>
      <c r="PX528" s="242"/>
      <c r="PY528" s="242"/>
      <c r="PZ528" s="242"/>
      <c r="QA528" s="242"/>
      <c r="QB528" s="242"/>
      <c r="QC528" s="242"/>
      <c r="QD528" s="242"/>
      <c r="QE528" s="242"/>
      <c r="QF528" s="242"/>
      <c r="QG528" s="242"/>
      <c r="QH528" s="242"/>
      <c r="QI528" s="242"/>
      <c r="QJ528" s="242"/>
      <c r="QK528" s="242"/>
    </row>
    <row r="529" spans="434:453">
      <c r="PR529" s="209"/>
      <c r="PW529" s="242"/>
      <c r="PX529" s="242"/>
      <c r="PY529" s="242"/>
      <c r="PZ529" s="242"/>
      <c r="QA529" s="242"/>
      <c r="QB529" s="242"/>
      <c r="QC529" s="242"/>
      <c r="QD529" s="242"/>
      <c r="QE529" s="242"/>
      <c r="QF529" s="242"/>
      <c r="QG529" s="242"/>
      <c r="QH529" s="242"/>
      <c r="QI529" s="242"/>
      <c r="QJ529" s="242"/>
      <c r="QK529" s="242"/>
    </row>
    <row r="530" spans="434:453">
      <c r="PR530" s="209"/>
      <c r="PW530" s="242"/>
      <c r="PX530" s="242"/>
      <c r="PY530" s="242"/>
      <c r="PZ530" s="242"/>
      <c r="QA530" s="242"/>
      <c r="QB530" s="242"/>
      <c r="QC530" s="242"/>
      <c r="QD530" s="242"/>
      <c r="QE530" s="242"/>
      <c r="QF530" s="242"/>
      <c r="QG530" s="242"/>
      <c r="QH530" s="242"/>
      <c r="QI530" s="242"/>
      <c r="QJ530" s="242"/>
      <c r="QK530" s="242"/>
    </row>
    <row r="531" spans="434:453">
      <c r="PR531" s="209"/>
      <c r="PW531" s="242"/>
      <c r="PX531" s="242"/>
      <c r="PY531" s="242"/>
      <c r="PZ531" s="242"/>
      <c r="QA531" s="242"/>
      <c r="QB531" s="242"/>
      <c r="QC531" s="242"/>
      <c r="QD531" s="242"/>
      <c r="QE531" s="242"/>
      <c r="QF531" s="242"/>
      <c r="QG531" s="242"/>
      <c r="QH531" s="242"/>
      <c r="QI531" s="242"/>
      <c r="QJ531" s="242"/>
      <c r="QK531" s="242"/>
    </row>
    <row r="532" spans="434:453">
      <c r="PR532" s="209"/>
      <c r="PW532" s="242"/>
      <c r="PX532" s="242"/>
      <c r="PY532" s="242"/>
      <c r="PZ532" s="242"/>
      <c r="QA532" s="242"/>
      <c r="QB532" s="242"/>
      <c r="QC532" s="242"/>
      <c r="QD532" s="242"/>
      <c r="QE532" s="242"/>
      <c r="QF532" s="242"/>
      <c r="QG532" s="242"/>
      <c r="QH532" s="242"/>
      <c r="QI532" s="242"/>
      <c r="QJ532" s="242"/>
      <c r="QK532" s="242"/>
    </row>
    <row r="533" spans="434:453">
      <c r="PR533" s="209"/>
      <c r="PW533" s="242"/>
      <c r="PX533" s="242"/>
      <c r="PY533" s="242"/>
      <c r="PZ533" s="242"/>
      <c r="QA533" s="242"/>
      <c r="QB533" s="242"/>
      <c r="QC533" s="242"/>
      <c r="QD533" s="242"/>
      <c r="QE533" s="242"/>
      <c r="QF533" s="242"/>
      <c r="QG533" s="242"/>
      <c r="QH533" s="242"/>
      <c r="QI533" s="242"/>
      <c r="QJ533" s="242"/>
      <c r="QK533" s="242"/>
    </row>
    <row r="534" spans="434:453">
      <c r="PR534" s="209"/>
      <c r="PW534" s="242"/>
      <c r="PX534" s="242"/>
      <c r="PY534" s="242"/>
      <c r="PZ534" s="242"/>
      <c r="QA534" s="242"/>
      <c r="QB534" s="242"/>
      <c r="QC534" s="242"/>
      <c r="QD534" s="242"/>
      <c r="QE534" s="242"/>
      <c r="QF534" s="242"/>
      <c r="QG534" s="242"/>
      <c r="QH534" s="242"/>
      <c r="QI534" s="242"/>
      <c r="QJ534" s="242"/>
      <c r="QK534" s="242"/>
    </row>
    <row r="535" spans="434:453">
      <c r="PR535" s="209"/>
      <c r="PW535" s="242"/>
      <c r="PX535" s="242"/>
      <c r="PY535" s="242"/>
      <c r="PZ535" s="242"/>
      <c r="QA535" s="242"/>
      <c r="QB535" s="242"/>
      <c r="QC535" s="242"/>
      <c r="QD535" s="242"/>
      <c r="QE535" s="242"/>
      <c r="QF535" s="242"/>
      <c r="QG535" s="242"/>
      <c r="QH535" s="242"/>
      <c r="QI535" s="242"/>
      <c r="QJ535" s="242"/>
      <c r="QK535" s="242"/>
    </row>
    <row r="536" spans="434:453">
      <c r="PR536" s="209"/>
      <c r="PW536" s="242"/>
      <c r="PX536" s="242"/>
      <c r="PY536" s="242"/>
      <c r="PZ536" s="242"/>
      <c r="QA536" s="242"/>
      <c r="QB536" s="242"/>
      <c r="QC536" s="242"/>
      <c r="QD536" s="242"/>
      <c r="QE536" s="242"/>
      <c r="QF536" s="242"/>
      <c r="QG536" s="242"/>
      <c r="QH536" s="242"/>
      <c r="QI536" s="242"/>
      <c r="QJ536" s="242"/>
      <c r="QK536" s="242"/>
    </row>
    <row r="537" spans="434:453">
      <c r="PR537" s="209"/>
      <c r="PW537" s="242"/>
      <c r="PX537" s="242"/>
      <c r="PY537" s="242"/>
      <c r="PZ537" s="242"/>
      <c r="QA537" s="242"/>
      <c r="QB537" s="242"/>
      <c r="QC537" s="242"/>
      <c r="QD537" s="242"/>
      <c r="QE537" s="242"/>
      <c r="QF537" s="242"/>
      <c r="QG537" s="242"/>
      <c r="QH537" s="242"/>
      <c r="QI537" s="242"/>
      <c r="QJ537" s="242"/>
      <c r="QK537" s="242"/>
    </row>
    <row r="538" spans="434:453">
      <c r="PR538" s="209"/>
      <c r="PW538" s="242"/>
      <c r="PX538" s="242"/>
      <c r="PY538" s="242"/>
      <c r="PZ538" s="242"/>
      <c r="QA538" s="242"/>
      <c r="QB538" s="242"/>
      <c r="QC538" s="242"/>
      <c r="QD538" s="242"/>
      <c r="QE538" s="242"/>
      <c r="QF538" s="242"/>
      <c r="QG538" s="242"/>
      <c r="QH538" s="242"/>
      <c r="QI538" s="242"/>
      <c r="QJ538" s="242"/>
      <c r="QK538" s="242"/>
    </row>
    <row r="539" spans="434:453">
      <c r="PR539" s="209"/>
      <c r="PW539" s="242"/>
      <c r="PX539" s="242"/>
      <c r="PY539" s="242"/>
      <c r="PZ539" s="242"/>
      <c r="QA539" s="242"/>
      <c r="QB539" s="242"/>
      <c r="QC539" s="242"/>
      <c r="QD539" s="242"/>
      <c r="QE539" s="242"/>
      <c r="QF539" s="242"/>
      <c r="QG539" s="242"/>
      <c r="QH539" s="242"/>
      <c r="QI539" s="242"/>
      <c r="QJ539" s="242"/>
      <c r="QK539" s="242"/>
    </row>
    <row r="540" spans="434:453">
      <c r="PR540" s="209"/>
      <c r="PW540" s="242"/>
      <c r="PX540" s="242"/>
      <c r="PY540" s="242"/>
      <c r="PZ540" s="242"/>
      <c r="QA540" s="242"/>
      <c r="QB540" s="242"/>
      <c r="QC540" s="242"/>
      <c r="QD540" s="242"/>
      <c r="QE540" s="242"/>
      <c r="QF540" s="242"/>
      <c r="QG540" s="242"/>
      <c r="QH540" s="242"/>
      <c r="QI540" s="242"/>
      <c r="QJ540" s="242"/>
      <c r="QK540" s="242"/>
    </row>
    <row r="541" spans="434:453">
      <c r="PR541" s="209"/>
      <c r="PW541" s="242"/>
      <c r="PX541" s="242"/>
      <c r="PY541" s="242"/>
      <c r="PZ541" s="242"/>
      <c r="QA541" s="242"/>
      <c r="QB541" s="242"/>
      <c r="QC541" s="242"/>
      <c r="QD541" s="242"/>
      <c r="QE541" s="242"/>
      <c r="QF541" s="242"/>
      <c r="QG541" s="242"/>
      <c r="QH541" s="242"/>
      <c r="QI541" s="242"/>
      <c r="QJ541" s="242"/>
      <c r="QK541" s="242"/>
    </row>
    <row r="542" spans="434:453">
      <c r="PR542" s="209"/>
      <c r="PW542" s="242"/>
      <c r="PX542" s="242"/>
      <c r="PY542" s="242"/>
      <c r="PZ542" s="242"/>
      <c r="QA542" s="242"/>
      <c r="QB542" s="242"/>
      <c r="QC542" s="242"/>
      <c r="QD542" s="242"/>
      <c r="QE542" s="242"/>
      <c r="QF542" s="242"/>
      <c r="QG542" s="242"/>
      <c r="QH542" s="242"/>
      <c r="QI542" s="242"/>
      <c r="QJ542" s="242"/>
      <c r="QK542" s="242"/>
    </row>
    <row r="543" spans="434:453">
      <c r="PR543" s="209"/>
      <c r="PW543" s="242"/>
      <c r="PX543" s="242"/>
      <c r="PY543" s="242"/>
      <c r="PZ543" s="242"/>
      <c r="QA543" s="242"/>
      <c r="QB543" s="242"/>
      <c r="QC543" s="242"/>
      <c r="QD543" s="242"/>
      <c r="QE543" s="242"/>
      <c r="QF543" s="242"/>
      <c r="QG543" s="242"/>
      <c r="QH543" s="242"/>
      <c r="QI543" s="242"/>
      <c r="QJ543" s="242"/>
      <c r="QK543" s="242"/>
    </row>
    <row r="544" spans="434:453">
      <c r="PR544" s="209"/>
      <c r="PW544" s="242"/>
      <c r="PX544" s="242"/>
      <c r="PY544" s="242"/>
      <c r="PZ544" s="242"/>
      <c r="QA544" s="242"/>
      <c r="QB544" s="242"/>
      <c r="QC544" s="242"/>
      <c r="QD544" s="242"/>
      <c r="QE544" s="242"/>
      <c r="QF544" s="242"/>
      <c r="QG544" s="242"/>
      <c r="QH544" s="242"/>
      <c r="QI544" s="242"/>
      <c r="QJ544" s="242"/>
      <c r="QK544" s="242"/>
    </row>
    <row r="545" spans="434:453">
      <c r="PR545" s="209"/>
      <c r="PW545" s="242"/>
      <c r="PX545" s="242"/>
      <c r="PY545" s="242"/>
      <c r="PZ545" s="242"/>
      <c r="QA545" s="242"/>
      <c r="QB545" s="242"/>
      <c r="QC545" s="242"/>
      <c r="QD545" s="242"/>
      <c r="QE545" s="242"/>
      <c r="QF545" s="242"/>
      <c r="QG545" s="242"/>
      <c r="QH545" s="242"/>
      <c r="QI545" s="242"/>
      <c r="QJ545" s="242"/>
      <c r="QK545" s="242"/>
    </row>
    <row r="546" spans="434:453">
      <c r="PR546" s="209"/>
      <c r="PW546" s="242"/>
      <c r="PX546" s="242"/>
      <c r="PY546" s="242"/>
      <c r="PZ546" s="242"/>
      <c r="QA546" s="242"/>
      <c r="QB546" s="242"/>
      <c r="QC546" s="242"/>
      <c r="QD546" s="242"/>
      <c r="QE546" s="242"/>
      <c r="QF546" s="242"/>
      <c r="QG546" s="242"/>
      <c r="QH546" s="242"/>
      <c r="QI546" s="242"/>
      <c r="QJ546" s="242"/>
      <c r="QK546" s="242"/>
    </row>
    <row r="547" spans="434:453">
      <c r="PR547" s="209"/>
      <c r="PW547" s="242"/>
      <c r="PX547" s="242"/>
      <c r="PY547" s="242"/>
      <c r="PZ547" s="242"/>
      <c r="QA547" s="242"/>
      <c r="QB547" s="242"/>
      <c r="QC547" s="242"/>
      <c r="QD547" s="242"/>
      <c r="QE547" s="242"/>
      <c r="QF547" s="242"/>
      <c r="QG547" s="242"/>
      <c r="QH547" s="242"/>
      <c r="QI547" s="242"/>
      <c r="QJ547" s="242"/>
      <c r="QK547" s="242"/>
    </row>
    <row r="548" spans="434:453">
      <c r="PR548" s="209"/>
      <c r="PW548" s="242"/>
      <c r="PX548" s="242"/>
      <c r="PY548" s="242"/>
      <c r="PZ548" s="242"/>
      <c r="QA548" s="242"/>
      <c r="QB548" s="242"/>
      <c r="QC548" s="242"/>
      <c r="QD548" s="242"/>
      <c r="QE548" s="242"/>
      <c r="QF548" s="242"/>
      <c r="QG548" s="242"/>
      <c r="QH548" s="242"/>
      <c r="QI548" s="242"/>
      <c r="QJ548" s="242"/>
      <c r="QK548" s="242"/>
    </row>
    <row r="549" spans="434:453">
      <c r="PR549" s="209"/>
      <c r="PW549" s="242"/>
      <c r="PX549" s="242"/>
      <c r="PY549" s="242"/>
      <c r="PZ549" s="242"/>
      <c r="QA549" s="242"/>
      <c r="QB549" s="242"/>
      <c r="QC549" s="242"/>
      <c r="QD549" s="242"/>
      <c r="QE549" s="242"/>
      <c r="QF549" s="242"/>
      <c r="QG549" s="242"/>
      <c r="QH549" s="242"/>
      <c r="QI549" s="242"/>
      <c r="QJ549" s="242"/>
      <c r="QK549" s="242"/>
    </row>
    <row r="550" spans="434:453">
      <c r="PR550" s="209"/>
      <c r="PW550" s="242"/>
      <c r="PX550" s="242"/>
      <c r="PY550" s="242"/>
      <c r="PZ550" s="242"/>
      <c r="QA550" s="242"/>
      <c r="QB550" s="242"/>
      <c r="QC550" s="242"/>
      <c r="QD550" s="242"/>
      <c r="QE550" s="242"/>
      <c r="QF550" s="242"/>
      <c r="QG550" s="242"/>
      <c r="QH550" s="242"/>
      <c r="QI550" s="242"/>
      <c r="QJ550" s="242"/>
      <c r="QK550" s="242"/>
    </row>
    <row r="551" spans="434:453">
      <c r="PR551" s="209"/>
      <c r="PW551" s="242"/>
      <c r="PX551" s="242"/>
      <c r="PY551" s="242"/>
      <c r="PZ551" s="242"/>
      <c r="QA551" s="242"/>
      <c r="QB551" s="242"/>
      <c r="QC551" s="242"/>
      <c r="QD551" s="242"/>
      <c r="QE551" s="242"/>
      <c r="QF551" s="242"/>
      <c r="QG551" s="242"/>
      <c r="QH551" s="242"/>
      <c r="QI551" s="242"/>
      <c r="QJ551" s="242"/>
      <c r="QK551" s="242"/>
    </row>
    <row r="552" spans="434:453">
      <c r="PR552" s="209"/>
      <c r="PW552" s="242"/>
      <c r="PX552" s="242"/>
      <c r="PY552" s="242"/>
      <c r="PZ552" s="242"/>
      <c r="QA552" s="242"/>
      <c r="QB552" s="242"/>
      <c r="QC552" s="242"/>
      <c r="QD552" s="242"/>
      <c r="QE552" s="242"/>
      <c r="QF552" s="242"/>
      <c r="QG552" s="242"/>
      <c r="QH552" s="242"/>
      <c r="QI552" s="242"/>
      <c r="QJ552" s="242"/>
      <c r="QK552" s="242"/>
    </row>
    <row r="553" spans="434:453">
      <c r="PR553" s="209"/>
      <c r="PW553" s="242"/>
      <c r="PX553" s="242"/>
      <c r="PY553" s="242"/>
      <c r="PZ553" s="242"/>
      <c r="QA553" s="242"/>
      <c r="QB553" s="242"/>
      <c r="QC553" s="242"/>
      <c r="QD553" s="242"/>
      <c r="QE553" s="242"/>
      <c r="QF553" s="242"/>
      <c r="QG553" s="242"/>
      <c r="QH553" s="242"/>
      <c r="QI553" s="242"/>
      <c r="QJ553" s="242"/>
      <c r="QK553" s="242"/>
    </row>
    <row r="554" spans="434:453">
      <c r="PR554" s="209"/>
      <c r="PW554" s="242"/>
      <c r="PX554" s="242"/>
      <c r="PY554" s="242"/>
      <c r="PZ554" s="242"/>
      <c r="QA554" s="242"/>
      <c r="QB554" s="242"/>
      <c r="QC554" s="242"/>
      <c r="QD554" s="242"/>
      <c r="QE554" s="242"/>
      <c r="QF554" s="242"/>
      <c r="QG554" s="242"/>
      <c r="QH554" s="242"/>
      <c r="QI554" s="242"/>
      <c r="QJ554" s="242"/>
      <c r="QK554" s="242"/>
    </row>
    <row r="555" spans="434:453">
      <c r="PR555" s="209"/>
      <c r="PW555" s="242"/>
      <c r="PX555" s="242"/>
      <c r="PY555" s="242"/>
      <c r="PZ555" s="242"/>
      <c r="QA555" s="242"/>
      <c r="QB555" s="242"/>
      <c r="QC555" s="242"/>
      <c r="QD555" s="242"/>
      <c r="QE555" s="242"/>
      <c r="QF555" s="242"/>
      <c r="QG555" s="242"/>
      <c r="QH555" s="242"/>
      <c r="QI555" s="242"/>
      <c r="QJ555" s="242"/>
      <c r="QK555" s="242"/>
    </row>
    <row r="556" spans="434:453">
      <c r="PR556" s="209"/>
      <c r="PW556" s="242"/>
      <c r="PX556" s="242"/>
      <c r="PY556" s="242"/>
      <c r="PZ556" s="242"/>
      <c r="QA556" s="242"/>
      <c r="QB556" s="242"/>
      <c r="QC556" s="242"/>
      <c r="QD556" s="242"/>
      <c r="QE556" s="242"/>
      <c r="QF556" s="242"/>
      <c r="QG556" s="242"/>
      <c r="QH556" s="242"/>
      <c r="QI556" s="242"/>
      <c r="QJ556" s="242"/>
      <c r="QK556" s="242"/>
    </row>
    <row r="557" spans="434:453">
      <c r="PR557" s="209"/>
      <c r="PW557" s="242"/>
      <c r="PX557" s="242"/>
      <c r="PY557" s="242"/>
      <c r="PZ557" s="242"/>
      <c r="QA557" s="242"/>
      <c r="QB557" s="242"/>
      <c r="QC557" s="242"/>
      <c r="QD557" s="242"/>
      <c r="QE557" s="242"/>
      <c r="QF557" s="242"/>
      <c r="QG557" s="242"/>
      <c r="QH557" s="242"/>
      <c r="QI557" s="242"/>
      <c r="QJ557" s="242"/>
      <c r="QK557" s="242"/>
    </row>
    <row r="558" spans="434:453">
      <c r="PR558" s="209"/>
      <c r="PW558" s="242"/>
      <c r="PX558" s="242"/>
      <c r="PY558" s="242"/>
      <c r="PZ558" s="242"/>
      <c r="QA558" s="242"/>
      <c r="QB558" s="242"/>
      <c r="QC558" s="242"/>
      <c r="QD558" s="242"/>
      <c r="QE558" s="242"/>
      <c r="QF558" s="242"/>
      <c r="QG558" s="242"/>
      <c r="QH558" s="242"/>
      <c r="QI558" s="242"/>
      <c r="QJ558" s="242"/>
      <c r="QK558" s="242"/>
    </row>
    <row r="559" spans="434:453">
      <c r="PR559" s="209"/>
      <c r="PW559" s="242"/>
      <c r="PX559" s="242"/>
      <c r="PY559" s="242"/>
      <c r="PZ559" s="242"/>
      <c r="QA559" s="242"/>
      <c r="QB559" s="242"/>
      <c r="QC559" s="242"/>
      <c r="QD559" s="242"/>
      <c r="QE559" s="242"/>
      <c r="QF559" s="242"/>
      <c r="QG559" s="242"/>
      <c r="QH559" s="242"/>
      <c r="QI559" s="242"/>
      <c r="QJ559" s="242"/>
      <c r="QK559" s="242"/>
    </row>
    <row r="560" spans="434:453">
      <c r="PR560" s="209"/>
      <c r="PW560" s="242"/>
      <c r="PX560" s="242"/>
      <c r="PY560" s="242"/>
      <c r="PZ560" s="242"/>
      <c r="QA560" s="242"/>
      <c r="QB560" s="242"/>
      <c r="QC560" s="242"/>
      <c r="QD560" s="242"/>
      <c r="QE560" s="242"/>
      <c r="QF560" s="242"/>
      <c r="QG560" s="242"/>
      <c r="QH560" s="242"/>
      <c r="QI560" s="242"/>
      <c r="QJ560" s="242"/>
      <c r="QK560" s="242"/>
    </row>
    <row r="561" spans="434:453">
      <c r="PR561" s="209"/>
      <c r="PW561" s="242"/>
      <c r="PX561" s="242"/>
      <c r="PY561" s="242"/>
      <c r="PZ561" s="242"/>
      <c r="QA561" s="242"/>
      <c r="QB561" s="242"/>
      <c r="QC561" s="242"/>
      <c r="QD561" s="242"/>
      <c r="QE561" s="242"/>
      <c r="QF561" s="242"/>
      <c r="QG561" s="242"/>
      <c r="QH561" s="242"/>
      <c r="QI561" s="242"/>
      <c r="QJ561" s="242"/>
      <c r="QK561" s="242"/>
    </row>
    <row r="562" spans="434:453">
      <c r="PR562" s="209"/>
      <c r="PW562" s="242"/>
      <c r="PX562" s="242"/>
      <c r="PY562" s="242"/>
      <c r="PZ562" s="242"/>
      <c r="QA562" s="242"/>
      <c r="QB562" s="242"/>
      <c r="QC562" s="242"/>
      <c r="QD562" s="242"/>
      <c r="QE562" s="242"/>
      <c r="QF562" s="242"/>
      <c r="QG562" s="242"/>
      <c r="QH562" s="242"/>
      <c r="QI562" s="242"/>
      <c r="QJ562" s="242"/>
      <c r="QK562" s="242"/>
    </row>
    <row r="563" spans="434:453">
      <c r="PR563" s="209"/>
      <c r="PW563" s="242"/>
      <c r="PX563" s="242"/>
      <c r="PY563" s="242"/>
      <c r="PZ563" s="242"/>
      <c r="QA563" s="242"/>
      <c r="QB563" s="242"/>
      <c r="QC563" s="242"/>
      <c r="QD563" s="242"/>
      <c r="QE563" s="242"/>
      <c r="QF563" s="242"/>
      <c r="QG563" s="242"/>
      <c r="QH563" s="242"/>
      <c r="QI563" s="242"/>
      <c r="QJ563" s="242"/>
      <c r="QK563" s="242"/>
    </row>
    <row r="564" spans="434:453">
      <c r="PR564" s="209"/>
      <c r="PW564" s="242"/>
      <c r="PX564" s="242"/>
      <c r="PY564" s="242"/>
      <c r="PZ564" s="242"/>
      <c r="QA564" s="242"/>
      <c r="QB564" s="242"/>
      <c r="QC564" s="242"/>
      <c r="QD564" s="242"/>
      <c r="QE564" s="242"/>
      <c r="QF564" s="242"/>
      <c r="QG564" s="242"/>
      <c r="QH564" s="242"/>
      <c r="QI564" s="242"/>
      <c r="QJ564" s="242"/>
      <c r="QK564" s="242"/>
    </row>
    <row r="565" spans="434:453">
      <c r="PR565" s="209"/>
      <c r="PW565" s="242"/>
      <c r="PX565" s="242"/>
      <c r="PY565" s="242"/>
      <c r="PZ565" s="242"/>
      <c r="QA565" s="242"/>
      <c r="QB565" s="242"/>
      <c r="QC565" s="242"/>
      <c r="QD565" s="242"/>
      <c r="QE565" s="242"/>
      <c r="QF565" s="242"/>
      <c r="QG565" s="242"/>
      <c r="QH565" s="242"/>
      <c r="QI565" s="242"/>
      <c r="QJ565" s="242"/>
      <c r="QK565" s="242"/>
    </row>
    <row r="566" spans="434:453">
      <c r="PR566" s="209"/>
      <c r="PW566" s="242"/>
      <c r="PX566" s="242"/>
      <c r="PY566" s="242"/>
      <c r="PZ566" s="242"/>
      <c r="QA566" s="242"/>
      <c r="QB566" s="242"/>
      <c r="QC566" s="242"/>
      <c r="QD566" s="242"/>
      <c r="QE566" s="242"/>
      <c r="QF566" s="242"/>
      <c r="QG566" s="242"/>
      <c r="QH566" s="242"/>
      <c r="QI566" s="242"/>
      <c r="QJ566" s="242"/>
      <c r="QK566" s="242"/>
    </row>
    <row r="567" spans="434:453">
      <c r="PR567" s="209"/>
      <c r="PW567" s="242"/>
      <c r="PX567" s="242"/>
      <c r="PY567" s="242"/>
      <c r="PZ567" s="242"/>
      <c r="QA567" s="242"/>
      <c r="QB567" s="242"/>
      <c r="QC567" s="242"/>
      <c r="QD567" s="242"/>
      <c r="QE567" s="242"/>
      <c r="QF567" s="242"/>
      <c r="QG567" s="242"/>
      <c r="QH567" s="242"/>
      <c r="QI567" s="242"/>
      <c r="QJ567" s="242"/>
      <c r="QK567" s="242"/>
    </row>
    <row r="568" spans="434:453">
      <c r="PR568" s="209"/>
      <c r="PW568" s="242"/>
      <c r="PX568" s="242"/>
      <c r="PY568" s="242"/>
      <c r="PZ568" s="242"/>
      <c r="QA568" s="242"/>
      <c r="QB568" s="242"/>
      <c r="QC568" s="242"/>
      <c r="QD568" s="242"/>
      <c r="QE568" s="242"/>
      <c r="QF568" s="242"/>
      <c r="QG568" s="242"/>
      <c r="QH568" s="242"/>
      <c r="QI568" s="242"/>
      <c r="QJ568" s="242"/>
      <c r="QK568" s="242"/>
    </row>
    <row r="569" spans="434:453">
      <c r="PR569" s="209"/>
      <c r="PW569" s="242"/>
      <c r="PX569" s="242"/>
      <c r="PY569" s="242"/>
      <c r="PZ569" s="242"/>
      <c r="QA569" s="242"/>
      <c r="QB569" s="242"/>
      <c r="QC569" s="242"/>
      <c r="QD569" s="242"/>
      <c r="QE569" s="242"/>
      <c r="QF569" s="242"/>
      <c r="QG569" s="242"/>
      <c r="QH569" s="242"/>
      <c r="QI569" s="242"/>
      <c r="QJ569" s="242"/>
      <c r="QK569" s="242"/>
    </row>
    <row r="570" spans="434:453">
      <c r="PR570" s="209"/>
      <c r="PW570" s="242"/>
      <c r="PX570" s="242"/>
      <c r="PY570" s="242"/>
      <c r="PZ570" s="242"/>
      <c r="QA570" s="242"/>
      <c r="QB570" s="242"/>
      <c r="QC570" s="242"/>
      <c r="QD570" s="242"/>
      <c r="QE570" s="242"/>
      <c r="QF570" s="242"/>
      <c r="QG570" s="242"/>
      <c r="QH570" s="242"/>
      <c r="QI570" s="242"/>
      <c r="QJ570" s="242"/>
      <c r="QK570" s="242"/>
    </row>
    <row r="571" spans="434:453">
      <c r="PR571" s="209"/>
      <c r="PW571" s="242"/>
      <c r="PX571" s="242"/>
      <c r="PY571" s="242"/>
      <c r="PZ571" s="242"/>
      <c r="QA571" s="242"/>
      <c r="QB571" s="242"/>
      <c r="QC571" s="242"/>
      <c r="QD571" s="242"/>
      <c r="QE571" s="242"/>
      <c r="QF571" s="242"/>
      <c r="QG571" s="242"/>
      <c r="QH571" s="242"/>
      <c r="QI571" s="242"/>
      <c r="QJ571" s="242"/>
      <c r="QK571" s="242"/>
    </row>
    <row r="572" spans="434:453">
      <c r="PR572" s="209"/>
      <c r="PW572" s="242"/>
      <c r="PX572" s="242"/>
      <c r="PY572" s="242"/>
      <c r="PZ572" s="242"/>
      <c r="QA572" s="242"/>
      <c r="QB572" s="242"/>
      <c r="QC572" s="242"/>
      <c r="QD572" s="242"/>
      <c r="QE572" s="242"/>
      <c r="QF572" s="242"/>
      <c r="QG572" s="242"/>
      <c r="QH572" s="242"/>
      <c r="QI572" s="242"/>
      <c r="QJ572" s="242"/>
      <c r="QK572" s="242"/>
    </row>
    <row r="573" spans="434:453">
      <c r="PR573" s="209"/>
      <c r="PW573" s="242"/>
      <c r="PX573" s="242"/>
      <c r="PY573" s="242"/>
      <c r="PZ573" s="242"/>
      <c r="QA573" s="242"/>
      <c r="QB573" s="242"/>
      <c r="QC573" s="242"/>
      <c r="QD573" s="242"/>
      <c r="QE573" s="242"/>
      <c r="QF573" s="242"/>
      <c r="QG573" s="242"/>
      <c r="QH573" s="242"/>
      <c r="QI573" s="242"/>
      <c r="QJ573" s="242"/>
      <c r="QK573" s="242"/>
    </row>
    <row r="574" spans="434:453">
      <c r="PR574" s="209"/>
      <c r="PW574" s="242"/>
      <c r="PX574" s="242"/>
      <c r="PY574" s="242"/>
      <c r="PZ574" s="242"/>
      <c r="QA574" s="242"/>
      <c r="QB574" s="242"/>
      <c r="QC574" s="242"/>
      <c r="QD574" s="242"/>
      <c r="QE574" s="242"/>
      <c r="QF574" s="242"/>
      <c r="QG574" s="242"/>
      <c r="QH574" s="242"/>
      <c r="QI574" s="242"/>
      <c r="QJ574" s="242"/>
      <c r="QK574" s="242"/>
    </row>
    <row r="575" spans="434:453">
      <c r="PR575" s="209"/>
      <c r="PW575" s="242"/>
      <c r="PX575" s="242"/>
      <c r="PY575" s="242"/>
      <c r="PZ575" s="242"/>
      <c r="QA575" s="242"/>
      <c r="QB575" s="242"/>
      <c r="QC575" s="242"/>
      <c r="QD575" s="242"/>
      <c r="QE575" s="242"/>
      <c r="QF575" s="242"/>
      <c r="QG575" s="242"/>
      <c r="QH575" s="242"/>
      <c r="QI575" s="242"/>
      <c r="QJ575" s="242"/>
      <c r="QK575" s="242"/>
    </row>
    <row r="576" spans="434:453">
      <c r="PR576" s="209"/>
      <c r="PW576" s="242"/>
      <c r="PX576" s="242"/>
      <c r="PY576" s="242"/>
      <c r="PZ576" s="242"/>
      <c r="QA576" s="242"/>
      <c r="QB576" s="242"/>
      <c r="QC576" s="242"/>
      <c r="QD576" s="242"/>
      <c r="QE576" s="242"/>
      <c r="QF576" s="242"/>
      <c r="QG576" s="242"/>
      <c r="QH576" s="242"/>
      <c r="QI576" s="242"/>
      <c r="QJ576" s="242"/>
      <c r="QK576" s="242"/>
    </row>
    <row r="577" spans="434:453">
      <c r="PR577" s="209"/>
      <c r="PW577" s="242"/>
      <c r="PX577" s="242"/>
      <c r="PY577" s="242"/>
      <c r="PZ577" s="242"/>
      <c r="QA577" s="242"/>
      <c r="QB577" s="242"/>
      <c r="QC577" s="242"/>
      <c r="QD577" s="242"/>
      <c r="QE577" s="242"/>
      <c r="QF577" s="242"/>
      <c r="QG577" s="242"/>
      <c r="QH577" s="242"/>
      <c r="QI577" s="242"/>
      <c r="QJ577" s="242"/>
      <c r="QK577" s="242"/>
    </row>
    <row r="578" spans="434:453">
      <c r="PR578" s="209"/>
      <c r="PW578" s="242"/>
      <c r="PX578" s="242"/>
      <c r="PY578" s="242"/>
      <c r="PZ578" s="242"/>
      <c r="QA578" s="242"/>
      <c r="QB578" s="242"/>
      <c r="QC578" s="242"/>
      <c r="QD578" s="242"/>
      <c r="QE578" s="242"/>
      <c r="QF578" s="242"/>
      <c r="QG578" s="242"/>
      <c r="QH578" s="242"/>
      <c r="QI578" s="242"/>
      <c r="QJ578" s="242"/>
      <c r="QK578" s="242"/>
    </row>
    <row r="579" spans="434:453">
      <c r="PR579" s="209"/>
      <c r="PW579" s="242"/>
      <c r="PX579" s="242"/>
      <c r="PY579" s="242"/>
      <c r="PZ579" s="242"/>
      <c r="QA579" s="242"/>
      <c r="QB579" s="242"/>
      <c r="QC579" s="242"/>
      <c r="QD579" s="242"/>
      <c r="QE579" s="242"/>
      <c r="QF579" s="242"/>
      <c r="QG579" s="242"/>
      <c r="QH579" s="242"/>
      <c r="QI579" s="242"/>
      <c r="QJ579" s="242"/>
      <c r="QK579" s="242"/>
    </row>
    <row r="580" spans="434:453">
      <c r="PR580" s="209"/>
      <c r="PW580" s="242"/>
      <c r="PX580" s="242"/>
      <c r="PY580" s="242"/>
      <c r="PZ580" s="242"/>
      <c r="QA580" s="242"/>
      <c r="QB580" s="242"/>
      <c r="QC580" s="242"/>
      <c r="QD580" s="242"/>
      <c r="QE580" s="242"/>
      <c r="QF580" s="242"/>
      <c r="QG580" s="242"/>
      <c r="QH580" s="242"/>
      <c r="QI580" s="242"/>
      <c r="QJ580" s="242"/>
      <c r="QK580" s="242"/>
    </row>
    <row r="581" spans="434:453">
      <c r="PR581" s="209"/>
      <c r="PW581" s="242"/>
      <c r="PX581" s="242"/>
      <c r="PY581" s="242"/>
      <c r="PZ581" s="242"/>
      <c r="QA581" s="242"/>
      <c r="QB581" s="242"/>
      <c r="QC581" s="242"/>
      <c r="QD581" s="242"/>
      <c r="QE581" s="242"/>
      <c r="QF581" s="242"/>
      <c r="QG581" s="242"/>
      <c r="QH581" s="242"/>
      <c r="QI581" s="242"/>
      <c r="QJ581" s="242"/>
      <c r="QK581" s="242"/>
    </row>
    <row r="582" spans="434:453">
      <c r="PR582" s="209"/>
      <c r="PW582" s="242"/>
      <c r="PX582" s="242"/>
      <c r="PY582" s="242"/>
      <c r="PZ582" s="242"/>
      <c r="QA582" s="242"/>
      <c r="QB582" s="242"/>
      <c r="QC582" s="242"/>
      <c r="QD582" s="242"/>
      <c r="QE582" s="242"/>
      <c r="QF582" s="242"/>
      <c r="QG582" s="242"/>
      <c r="QH582" s="242"/>
      <c r="QI582" s="242"/>
      <c r="QJ582" s="242"/>
      <c r="QK582" s="242"/>
    </row>
    <row r="583" spans="434:453">
      <c r="PR583" s="209"/>
      <c r="PW583" s="242"/>
      <c r="PX583" s="242"/>
      <c r="PY583" s="242"/>
      <c r="PZ583" s="242"/>
      <c r="QA583" s="242"/>
      <c r="QB583" s="242"/>
      <c r="QC583" s="242"/>
      <c r="QD583" s="242"/>
      <c r="QE583" s="242"/>
      <c r="QF583" s="242"/>
      <c r="QG583" s="242"/>
      <c r="QH583" s="242"/>
      <c r="QI583" s="242"/>
      <c r="QJ583" s="242"/>
      <c r="QK583" s="242"/>
    </row>
    <row r="584" spans="434:453">
      <c r="PR584" s="209"/>
      <c r="PW584" s="242"/>
      <c r="PX584" s="242"/>
      <c r="PY584" s="242"/>
      <c r="PZ584" s="242"/>
      <c r="QA584" s="242"/>
      <c r="QB584" s="242"/>
      <c r="QC584" s="242"/>
      <c r="QD584" s="242"/>
      <c r="QE584" s="242"/>
      <c r="QF584" s="242"/>
      <c r="QG584" s="242"/>
      <c r="QH584" s="242"/>
      <c r="QI584" s="242"/>
      <c r="QJ584" s="242"/>
      <c r="QK584" s="242"/>
    </row>
    <row r="585" spans="434:453">
      <c r="PR585" s="209"/>
      <c r="PW585" s="242"/>
      <c r="PX585" s="242"/>
      <c r="PY585" s="242"/>
      <c r="PZ585" s="242"/>
      <c r="QA585" s="242"/>
      <c r="QB585" s="242"/>
      <c r="QC585" s="242"/>
      <c r="QD585" s="242"/>
      <c r="QE585" s="242"/>
      <c r="QF585" s="242"/>
      <c r="QG585" s="242"/>
      <c r="QH585" s="242"/>
      <c r="QI585" s="242"/>
      <c r="QJ585" s="242"/>
      <c r="QK585" s="242"/>
    </row>
    <row r="586" spans="434:453">
      <c r="PR586" s="209"/>
      <c r="PW586" s="242"/>
      <c r="PX586" s="242"/>
      <c r="PY586" s="242"/>
      <c r="PZ586" s="242"/>
      <c r="QA586" s="242"/>
      <c r="QB586" s="242"/>
      <c r="QC586" s="242"/>
      <c r="QD586" s="242"/>
      <c r="QE586" s="242"/>
      <c r="QF586" s="242"/>
      <c r="QG586" s="242"/>
      <c r="QH586" s="242"/>
      <c r="QI586" s="242"/>
      <c r="QJ586" s="242"/>
      <c r="QK586" s="242"/>
    </row>
    <row r="587" spans="434:453">
      <c r="PR587" s="209"/>
      <c r="PW587" s="242"/>
      <c r="PX587" s="242"/>
      <c r="PY587" s="242"/>
      <c r="PZ587" s="242"/>
      <c r="QA587" s="242"/>
      <c r="QB587" s="242"/>
      <c r="QC587" s="242"/>
      <c r="QD587" s="242"/>
      <c r="QE587" s="242"/>
      <c r="QF587" s="242"/>
      <c r="QG587" s="242"/>
      <c r="QH587" s="242"/>
      <c r="QI587" s="242"/>
      <c r="QJ587" s="242"/>
      <c r="QK587" s="242"/>
    </row>
    <row r="588" spans="434:453">
      <c r="PR588" s="209"/>
      <c r="PW588" s="242"/>
      <c r="PX588" s="242"/>
      <c r="PY588" s="242"/>
      <c r="PZ588" s="242"/>
      <c r="QA588" s="242"/>
      <c r="QB588" s="242"/>
      <c r="QC588" s="242"/>
      <c r="QD588" s="242"/>
      <c r="QE588" s="242"/>
      <c r="QF588" s="242"/>
      <c r="QG588" s="242"/>
      <c r="QH588" s="242"/>
      <c r="QI588" s="242"/>
      <c r="QJ588" s="242"/>
      <c r="QK588" s="242"/>
    </row>
    <row r="589" spans="434:453">
      <c r="PR589" s="209"/>
      <c r="PW589" s="242"/>
      <c r="PX589" s="242"/>
      <c r="PY589" s="242"/>
      <c r="PZ589" s="242"/>
      <c r="QA589" s="242"/>
      <c r="QB589" s="242"/>
      <c r="QC589" s="242"/>
      <c r="QD589" s="242"/>
      <c r="QE589" s="242"/>
      <c r="QF589" s="242"/>
      <c r="QG589" s="242"/>
      <c r="QH589" s="242"/>
      <c r="QI589" s="242"/>
      <c r="QJ589" s="242"/>
      <c r="QK589" s="242"/>
    </row>
    <row r="590" spans="434:453">
      <c r="PR590" s="209"/>
      <c r="PW590" s="242"/>
      <c r="PX590" s="242"/>
      <c r="PY590" s="242"/>
      <c r="PZ590" s="242"/>
      <c r="QA590" s="242"/>
      <c r="QB590" s="242"/>
      <c r="QC590" s="242"/>
      <c r="QD590" s="242"/>
      <c r="QE590" s="242"/>
      <c r="QF590" s="242"/>
      <c r="QG590" s="242"/>
      <c r="QH590" s="242"/>
      <c r="QI590" s="242"/>
      <c r="QJ590" s="242"/>
      <c r="QK590" s="242"/>
    </row>
    <row r="591" spans="434:453">
      <c r="PR591" s="209"/>
      <c r="PW591" s="242"/>
      <c r="PX591" s="242"/>
      <c r="PY591" s="242"/>
      <c r="PZ591" s="242"/>
      <c r="QA591" s="242"/>
      <c r="QB591" s="242"/>
      <c r="QC591" s="242"/>
      <c r="QD591" s="242"/>
      <c r="QE591" s="242"/>
      <c r="QF591" s="242"/>
      <c r="QG591" s="242"/>
      <c r="QH591" s="242"/>
      <c r="QI591" s="242"/>
      <c r="QJ591" s="242"/>
      <c r="QK591" s="242"/>
    </row>
    <row r="592" spans="434:453">
      <c r="PR592" s="209"/>
      <c r="PW592" s="242"/>
      <c r="PX592" s="242"/>
      <c r="PY592" s="242"/>
      <c r="PZ592" s="242"/>
      <c r="QA592" s="242"/>
      <c r="QB592" s="242"/>
      <c r="QC592" s="242"/>
      <c r="QD592" s="242"/>
      <c r="QE592" s="242"/>
      <c r="QF592" s="242"/>
      <c r="QG592" s="242"/>
      <c r="QH592" s="242"/>
      <c r="QI592" s="242"/>
      <c r="QJ592" s="242"/>
      <c r="QK592" s="242"/>
    </row>
    <row r="593" spans="434:453">
      <c r="PR593" s="209"/>
      <c r="PW593" s="242"/>
      <c r="PX593" s="242"/>
      <c r="PY593" s="242"/>
      <c r="PZ593" s="242"/>
      <c r="QA593" s="242"/>
      <c r="QB593" s="242"/>
      <c r="QC593" s="242"/>
      <c r="QD593" s="242"/>
      <c r="QE593" s="242"/>
      <c r="QF593" s="242"/>
      <c r="QG593" s="242"/>
      <c r="QH593" s="242"/>
      <c r="QI593" s="242"/>
      <c r="QJ593" s="242"/>
      <c r="QK593" s="242"/>
    </row>
    <row r="594" spans="434:453">
      <c r="PR594" s="209"/>
      <c r="PW594" s="242"/>
      <c r="PX594" s="242"/>
      <c r="PY594" s="242"/>
      <c r="PZ594" s="242"/>
      <c r="QA594" s="242"/>
      <c r="QB594" s="242"/>
      <c r="QC594" s="242"/>
      <c r="QD594" s="242"/>
      <c r="QE594" s="242"/>
      <c r="QF594" s="242"/>
      <c r="QG594" s="242"/>
      <c r="QH594" s="242"/>
      <c r="QI594" s="242"/>
      <c r="QJ594" s="242"/>
      <c r="QK594" s="242"/>
    </row>
    <row r="595" spans="434:453">
      <c r="PR595" s="209"/>
      <c r="PW595" s="242"/>
      <c r="PX595" s="242"/>
      <c r="PY595" s="242"/>
      <c r="PZ595" s="242"/>
      <c r="QA595" s="242"/>
      <c r="QB595" s="242"/>
      <c r="QC595" s="242"/>
      <c r="QD595" s="242"/>
      <c r="QE595" s="242"/>
      <c r="QF595" s="242"/>
      <c r="QG595" s="242"/>
      <c r="QH595" s="242"/>
      <c r="QI595" s="242"/>
      <c r="QJ595" s="242"/>
      <c r="QK595" s="242"/>
    </row>
    <row r="596" spans="434:453">
      <c r="PR596" s="209"/>
      <c r="PW596" s="242"/>
      <c r="PX596" s="242"/>
      <c r="PY596" s="242"/>
      <c r="PZ596" s="242"/>
      <c r="QA596" s="242"/>
      <c r="QB596" s="242"/>
      <c r="QC596" s="242"/>
      <c r="QD596" s="242"/>
      <c r="QE596" s="242"/>
      <c r="QF596" s="242"/>
      <c r="QG596" s="242"/>
      <c r="QH596" s="242"/>
      <c r="QI596" s="242"/>
      <c r="QJ596" s="242"/>
      <c r="QK596" s="242"/>
    </row>
    <row r="597" spans="434:453">
      <c r="PR597" s="209"/>
      <c r="PW597" s="242"/>
      <c r="PX597" s="242"/>
      <c r="PY597" s="242"/>
      <c r="PZ597" s="242"/>
      <c r="QA597" s="242"/>
      <c r="QB597" s="242"/>
      <c r="QC597" s="242"/>
      <c r="QD597" s="242"/>
      <c r="QE597" s="242"/>
      <c r="QF597" s="242"/>
      <c r="QG597" s="242"/>
      <c r="QH597" s="242"/>
      <c r="QI597" s="242"/>
      <c r="QJ597" s="242"/>
      <c r="QK597" s="242"/>
    </row>
    <row r="598" spans="434:453">
      <c r="PR598" s="209"/>
      <c r="PW598" s="242"/>
      <c r="PX598" s="242"/>
      <c r="PY598" s="242"/>
      <c r="PZ598" s="242"/>
      <c r="QA598" s="242"/>
      <c r="QB598" s="242"/>
      <c r="QC598" s="242"/>
      <c r="QD598" s="242"/>
      <c r="QE598" s="242"/>
      <c r="QF598" s="242"/>
      <c r="QG598" s="242"/>
      <c r="QH598" s="242"/>
      <c r="QI598" s="242"/>
      <c r="QJ598" s="242"/>
      <c r="QK598" s="242"/>
    </row>
    <row r="599" spans="434:453">
      <c r="PR599" s="209"/>
      <c r="PW599" s="242"/>
      <c r="PX599" s="242"/>
      <c r="PY599" s="242"/>
      <c r="PZ599" s="242"/>
      <c r="QA599" s="242"/>
      <c r="QB599" s="242"/>
      <c r="QC599" s="242"/>
      <c r="QD599" s="242"/>
      <c r="QE599" s="242"/>
      <c r="QF599" s="242"/>
      <c r="QG599" s="242"/>
      <c r="QH599" s="242"/>
      <c r="QI599" s="242"/>
      <c r="QJ599" s="242"/>
      <c r="QK599" s="242"/>
    </row>
    <row r="600" spans="434:453">
      <c r="PR600" s="209"/>
      <c r="PW600" s="242"/>
      <c r="PX600" s="242"/>
      <c r="PY600" s="242"/>
      <c r="PZ600" s="242"/>
      <c r="QA600" s="242"/>
      <c r="QB600" s="242"/>
      <c r="QC600" s="242"/>
      <c r="QD600" s="242"/>
      <c r="QE600" s="242"/>
      <c r="QF600" s="242"/>
      <c r="QG600" s="242"/>
      <c r="QH600" s="242"/>
      <c r="QI600" s="242"/>
      <c r="QJ600" s="242"/>
      <c r="QK600" s="242"/>
    </row>
    <row r="601" spans="434:453">
      <c r="PR601" s="209"/>
      <c r="PW601" s="242"/>
      <c r="PX601" s="242"/>
      <c r="PY601" s="242"/>
      <c r="PZ601" s="242"/>
      <c r="QA601" s="242"/>
      <c r="QB601" s="242"/>
      <c r="QC601" s="242"/>
      <c r="QD601" s="242"/>
      <c r="QE601" s="242"/>
      <c r="QF601" s="242"/>
      <c r="QG601" s="242"/>
      <c r="QH601" s="242"/>
      <c r="QI601" s="242"/>
      <c r="QJ601" s="242"/>
      <c r="QK601" s="242"/>
    </row>
    <row r="602" spans="434:453">
      <c r="PR602" s="209"/>
      <c r="PW602" s="242"/>
      <c r="PX602" s="242"/>
      <c r="PY602" s="242"/>
      <c r="PZ602" s="242"/>
      <c r="QA602" s="242"/>
      <c r="QB602" s="242"/>
      <c r="QC602" s="242"/>
      <c r="QD602" s="242"/>
      <c r="QE602" s="242"/>
      <c r="QF602" s="242"/>
      <c r="QG602" s="242"/>
      <c r="QH602" s="242"/>
      <c r="QI602" s="242"/>
      <c r="QJ602" s="242"/>
      <c r="QK602" s="242"/>
    </row>
    <row r="603" spans="434:453">
      <c r="PR603" s="209"/>
      <c r="PW603" s="242"/>
      <c r="PX603" s="242"/>
      <c r="PY603" s="242"/>
      <c r="PZ603" s="242"/>
      <c r="QA603" s="242"/>
      <c r="QB603" s="242"/>
      <c r="QC603" s="242"/>
      <c r="QD603" s="242"/>
      <c r="QE603" s="242"/>
      <c r="QF603" s="242"/>
      <c r="QG603" s="242"/>
      <c r="QH603" s="242"/>
      <c r="QI603" s="242"/>
      <c r="QJ603" s="242"/>
      <c r="QK603" s="242"/>
    </row>
    <row r="604" spans="434:453">
      <c r="PR604" s="209"/>
      <c r="PW604" s="242"/>
      <c r="PX604" s="242"/>
      <c r="PY604" s="242"/>
      <c r="PZ604" s="242"/>
      <c r="QA604" s="242"/>
      <c r="QB604" s="242"/>
      <c r="QC604" s="242"/>
      <c r="QD604" s="242"/>
      <c r="QE604" s="242"/>
      <c r="QF604" s="242"/>
      <c r="QG604" s="242"/>
      <c r="QH604" s="242"/>
      <c r="QI604" s="242"/>
      <c r="QJ604" s="242"/>
      <c r="QK604" s="242"/>
    </row>
    <row r="605" spans="434:453">
      <c r="PR605" s="209"/>
      <c r="PW605" s="242"/>
      <c r="PX605" s="242"/>
      <c r="PY605" s="242"/>
      <c r="PZ605" s="242"/>
      <c r="QA605" s="242"/>
      <c r="QB605" s="242"/>
      <c r="QC605" s="242"/>
      <c r="QD605" s="242"/>
      <c r="QE605" s="242"/>
      <c r="QF605" s="242"/>
      <c r="QG605" s="242"/>
      <c r="QH605" s="242"/>
      <c r="QI605" s="242"/>
      <c r="QJ605" s="242"/>
      <c r="QK605" s="242"/>
    </row>
    <row r="606" spans="434:453">
      <c r="PR606" s="209"/>
      <c r="PW606" s="242"/>
      <c r="PX606" s="242"/>
      <c r="PY606" s="242"/>
      <c r="PZ606" s="242"/>
      <c r="QA606" s="242"/>
      <c r="QB606" s="242"/>
      <c r="QC606" s="242"/>
      <c r="QD606" s="242"/>
      <c r="QE606" s="242"/>
      <c r="QF606" s="242"/>
      <c r="QG606" s="242"/>
      <c r="QH606" s="242"/>
      <c r="QI606" s="242"/>
      <c r="QJ606" s="242"/>
      <c r="QK606" s="242"/>
    </row>
    <row r="607" spans="434:453">
      <c r="PR607" s="209"/>
      <c r="PW607" s="242"/>
      <c r="PX607" s="242"/>
      <c r="PY607" s="242"/>
      <c r="PZ607" s="242"/>
      <c r="QA607" s="242"/>
      <c r="QB607" s="242"/>
      <c r="QC607" s="242"/>
      <c r="QD607" s="242"/>
      <c r="QE607" s="242"/>
      <c r="QF607" s="242"/>
      <c r="QG607" s="242"/>
      <c r="QH607" s="242"/>
      <c r="QI607" s="242"/>
      <c r="QJ607" s="242"/>
      <c r="QK607" s="242"/>
    </row>
    <row r="608" spans="434:453">
      <c r="PR608" s="209"/>
      <c r="PW608" s="242"/>
      <c r="PX608" s="242"/>
      <c r="PY608" s="242"/>
      <c r="PZ608" s="242"/>
      <c r="QA608" s="242"/>
      <c r="QB608" s="242"/>
      <c r="QC608" s="242"/>
      <c r="QD608" s="242"/>
      <c r="QE608" s="242"/>
      <c r="QF608" s="242"/>
      <c r="QG608" s="242"/>
      <c r="QH608" s="242"/>
      <c r="QI608" s="242"/>
      <c r="QJ608" s="242"/>
      <c r="QK608" s="242"/>
    </row>
    <row r="609" spans="434:453">
      <c r="PR609" s="209"/>
      <c r="PW609" s="242"/>
      <c r="PX609" s="242"/>
      <c r="PY609" s="242"/>
      <c r="PZ609" s="242"/>
      <c r="QA609" s="242"/>
      <c r="QB609" s="242"/>
      <c r="QC609" s="242"/>
      <c r="QD609" s="242"/>
      <c r="QE609" s="242"/>
      <c r="QF609" s="242"/>
      <c r="QG609" s="242"/>
      <c r="QH609" s="242"/>
      <c r="QI609" s="242"/>
      <c r="QJ609" s="242"/>
      <c r="QK609" s="242"/>
    </row>
    <row r="610" spans="434:453">
      <c r="PR610" s="209"/>
      <c r="PW610" s="242"/>
      <c r="PX610" s="242"/>
      <c r="PY610" s="242"/>
      <c r="PZ610" s="242"/>
      <c r="QA610" s="242"/>
      <c r="QB610" s="242"/>
      <c r="QC610" s="242"/>
      <c r="QD610" s="242"/>
      <c r="QE610" s="242"/>
      <c r="QF610" s="242"/>
      <c r="QG610" s="242"/>
      <c r="QH610" s="242"/>
      <c r="QI610" s="242"/>
      <c r="QJ610" s="242"/>
      <c r="QK610" s="242"/>
    </row>
    <row r="611" spans="434:453">
      <c r="PR611" s="209"/>
      <c r="PW611" s="242"/>
      <c r="PX611" s="242"/>
      <c r="PY611" s="242"/>
      <c r="PZ611" s="242"/>
      <c r="QA611" s="242"/>
      <c r="QB611" s="242"/>
      <c r="QC611" s="242"/>
      <c r="QD611" s="242"/>
      <c r="QE611" s="242"/>
      <c r="QF611" s="242"/>
      <c r="QG611" s="242"/>
      <c r="QH611" s="242"/>
      <c r="QI611" s="242"/>
      <c r="QJ611" s="242"/>
      <c r="QK611" s="242"/>
    </row>
    <row r="612" spans="434:453">
      <c r="PR612" s="209"/>
      <c r="PW612" s="242"/>
      <c r="PX612" s="242"/>
      <c r="PY612" s="242"/>
      <c r="PZ612" s="242"/>
      <c r="QA612" s="242"/>
      <c r="QB612" s="242"/>
      <c r="QC612" s="242"/>
      <c r="QD612" s="242"/>
      <c r="QE612" s="242"/>
      <c r="QF612" s="242"/>
      <c r="QG612" s="242"/>
      <c r="QH612" s="242"/>
      <c r="QI612" s="242"/>
      <c r="QJ612" s="242"/>
      <c r="QK612" s="242"/>
    </row>
    <row r="613" spans="434:453">
      <c r="PR613" s="209"/>
      <c r="PW613" s="242"/>
      <c r="PX613" s="242"/>
      <c r="PY613" s="242"/>
      <c r="PZ613" s="242"/>
      <c r="QA613" s="242"/>
      <c r="QB613" s="242"/>
      <c r="QC613" s="242"/>
      <c r="QD613" s="242"/>
      <c r="QE613" s="242"/>
      <c r="QF613" s="242"/>
      <c r="QG613" s="242"/>
      <c r="QH613" s="242"/>
      <c r="QI613" s="242"/>
      <c r="QJ613" s="242"/>
      <c r="QK613" s="242"/>
    </row>
    <row r="614" spans="434:453">
      <c r="PR614" s="209"/>
      <c r="PW614" s="242"/>
      <c r="PX614" s="242"/>
      <c r="PY614" s="242"/>
      <c r="PZ614" s="242"/>
      <c r="QA614" s="242"/>
      <c r="QB614" s="242"/>
      <c r="QC614" s="242"/>
      <c r="QD614" s="242"/>
      <c r="QE614" s="242"/>
      <c r="QF614" s="242"/>
      <c r="QG614" s="242"/>
      <c r="QH614" s="242"/>
      <c r="QI614" s="242"/>
      <c r="QJ614" s="242"/>
      <c r="QK614" s="242"/>
    </row>
    <row r="615" spans="434:453">
      <c r="PR615" s="209"/>
      <c r="PW615" s="242"/>
      <c r="PX615" s="242"/>
      <c r="PY615" s="242"/>
      <c r="PZ615" s="242"/>
      <c r="QA615" s="242"/>
      <c r="QB615" s="242"/>
      <c r="QC615" s="242"/>
      <c r="QD615" s="242"/>
      <c r="QE615" s="242"/>
      <c r="QF615" s="242"/>
      <c r="QG615" s="242"/>
      <c r="QH615" s="242"/>
      <c r="QI615" s="242"/>
      <c r="QJ615" s="242"/>
      <c r="QK615" s="242"/>
    </row>
    <row r="616" spans="434:453">
      <c r="PR616" s="209"/>
      <c r="PW616" s="242"/>
      <c r="PX616" s="242"/>
      <c r="PY616" s="242"/>
      <c r="PZ616" s="242"/>
      <c r="QA616" s="242"/>
      <c r="QB616" s="242"/>
      <c r="QC616" s="242"/>
      <c r="QD616" s="242"/>
      <c r="QE616" s="242"/>
      <c r="QF616" s="242"/>
      <c r="QG616" s="242"/>
      <c r="QH616" s="242"/>
      <c r="QI616" s="242"/>
      <c r="QJ616" s="242"/>
      <c r="QK616" s="242"/>
    </row>
    <row r="617" spans="434:453">
      <c r="PR617" s="209"/>
      <c r="PW617" s="242"/>
      <c r="PX617" s="242"/>
      <c r="PY617" s="242"/>
      <c r="PZ617" s="242"/>
      <c r="QA617" s="242"/>
      <c r="QB617" s="242"/>
      <c r="QC617" s="242"/>
      <c r="QD617" s="242"/>
      <c r="QE617" s="242"/>
      <c r="QF617" s="242"/>
      <c r="QG617" s="242"/>
      <c r="QH617" s="242"/>
      <c r="QI617" s="242"/>
      <c r="QJ617" s="242"/>
      <c r="QK617" s="242"/>
    </row>
    <row r="618" spans="434:453">
      <c r="PR618" s="209"/>
      <c r="PW618" s="242"/>
      <c r="PX618" s="242"/>
      <c r="PY618" s="242"/>
      <c r="PZ618" s="242"/>
      <c r="QA618" s="242"/>
      <c r="QB618" s="242"/>
      <c r="QC618" s="242"/>
      <c r="QD618" s="242"/>
      <c r="QE618" s="242"/>
      <c r="QF618" s="242"/>
      <c r="QG618" s="242"/>
      <c r="QH618" s="242"/>
      <c r="QI618" s="242"/>
      <c r="QJ618" s="242"/>
      <c r="QK618" s="242"/>
    </row>
    <row r="619" spans="434:453">
      <c r="PR619" s="209"/>
      <c r="PW619" s="242"/>
      <c r="PX619" s="242"/>
      <c r="PY619" s="242"/>
      <c r="PZ619" s="242"/>
      <c r="QA619" s="242"/>
      <c r="QB619" s="242"/>
      <c r="QC619" s="242"/>
      <c r="QD619" s="242"/>
      <c r="QE619" s="242"/>
      <c r="QF619" s="242"/>
      <c r="QG619" s="242"/>
      <c r="QH619" s="242"/>
      <c r="QI619" s="242"/>
      <c r="QJ619" s="242"/>
      <c r="QK619" s="242"/>
    </row>
    <row r="620" spans="434:453">
      <c r="PR620" s="209"/>
      <c r="PW620" s="242"/>
      <c r="PX620" s="242"/>
      <c r="PY620" s="242"/>
      <c r="PZ620" s="242"/>
      <c r="QA620" s="242"/>
      <c r="QB620" s="242"/>
      <c r="QC620" s="242"/>
      <c r="QD620" s="242"/>
      <c r="QE620" s="242"/>
      <c r="QF620" s="242"/>
      <c r="QG620" s="242"/>
      <c r="QH620" s="242"/>
      <c r="QI620" s="242"/>
      <c r="QJ620" s="242"/>
      <c r="QK620" s="242"/>
    </row>
    <row r="621" spans="434:453">
      <c r="PR621" s="209"/>
      <c r="PW621" s="242"/>
      <c r="PX621" s="242"/>
      <c r="PY621" s="242"/>
      <c r="PZ621" s="242"/>
      <c r="QA621" s="242"/>
      <c r="QB621" s="242"/>
      <c r="QC621" s="242"/>
      <c r="QD621" s="242"/>
      <c r="QE621" s="242"/>
      <c r="QF621" s="242"/>
      <c r="QG621" s="242"/>
      <c r="QH621" s="242"/>
      <c r="QI621" s="242"/>
      <c r="QJ621" s="242"/>
      <c r="QK621" s="242"/>
    </row>
    <row r="622" spans="434:453">
      <c r="PR622" s="209"/>
      <c r="PW622" s="242"/>
      <c r="PX622" s="242"/>
      <c r="PY622" s="242"/>
      <c r="PZ622" s="242"/>
      <c r="QA622" s="242"/>
      <c r="QB622" s="242"/>
      <c r="QC622" s="242"/>
      <c r="QD622" s="242"/>
      <c r="QE622" s="242"/>
      <c r="QF622" s="242"/>
      <c r="QG622" s="242"/>
      <c r="QH622" s="242"/>
      <c r="QI622" s="242"/>
      <c r="QJ622" s="242"/>
      <c r="QK622" s="242"/>
    </row>
    <row r="623" spans="434:453">
      <c r="PR623" s="209"/>
      <c r="PW623" s="242"/>
      <c r="PX623" s="242"/>
      <c r="PY623" s="242"/>
      <c r="PZ623" s="242"/>
      <c r="QA623" s="242"/>
      <c r="QB623" s="242"/>
      <c r="QC623" s="242"/>
      <c r="QD623" s="242"/>
      <c r="QE623" s="242"/>
      <c r="QF623" s="242"/>
      <c r="QG623" s="242"/>
      <c r="QH623" s="242"/>
      <c r="QI623" s="242"/>
      <c r="QJ623" s="242"/>
      <c r="QK623" s="242"/>
    </row>
    <row r="624" spans="434:453">
      <c r="PR624" s="209"/>
      <c r="PW624" s="242"/>
      <c r="PX624" s="242"/>
      <c r="PY624" s="242"/>
      <c r="PZ624" s="242"/>
      <c r="QA624" s="242"/>
      <c r="QB624" s="242"/>
      <c r="QC624" s="242"/>
      <c r="QD624" s="242"/>
      <c r="QE624" s="242"/>
      <c r="QF624" s="242"/>
      <c r="QG624" s="242"/>
      <c r="QH624" s="242"/>
      <c r="QI624" s="242"/>
      <c r="QJ624" s="242"/>
      <c r="QK624" s="242"/>
    </row>
    <row r="625" spans="434:453">
      <c r="PR625" s="209"/>
      <c r="PW625" s="242"/>
      <c r="PX625" s="242"/>
      <c r="PY625" s="242"/>
      <c r="PZ625" s="242"/>
      <c r="QA625" s="242"/>
      <c r="QB625" s="242"/>
      <c r="QC625" s="242"/>
      <c r="QD625" s="242"/>
      <c r="QE625" s="242"/>
      <c r="QF625" s="242"/>
      <c r="QG625" s="242"/>
      <c r="QH625" s="242"/>
      <c r="QI625" s="242"/>
      <c r="QJ625" s="242"/>
      <c r="QK625" s="242"/>
    </row>
    <row r="626" spans="434:453">
      <c r="PR626" s="209"/>
      <c r="PW626" s="242"/>
      <c r="PX626" s="242"/>
      <c r="PY626" s="242"/>
      <c r="PZ626" s="242"/>
      <c r="QA626" s="242"/>
      <c r="QB626" s="242"/>
      <c r="QC626" s="242"/>
      <c r="QD626" s="242"/>
      <c r="QE626" s="242"/>
      <c r="QF626" s="242"/>
      <c r="QG626" s="242"/>
      <c r="QH626" s="242"/>
      <c r="QI626" s="242"/>
      <c r="QJ626" s="242"/>
      <c r="QK626" s="242"/>
    </row>
    <row r="627" spans="434:453">
      <c r="PR627" s="209"/>
      <c r="PW627" s="242"/>
      <c r="PX627" s="242"/>
      <c r="PY627" s="242"/>
      <c r="PZ627" s="242"/>
      <c r="QA627" s="242"/>
      <c r="QB627" s="242"/>
      <c r="QC627" s="242"/>
      <c r="QD627" s="242"/>
      <c r="QE627" s="242"/>
      <c r="QF627" s="242"/>
      <c r="QG627" s="242"/>
      <c r="QH627" s="242"/>
      <c r="QI627" s="242"/>
      <c r="QJ627" s="242"/>
      <c r="QK627" s="242"/>
    </row>
    <row r="628" spans="434:453">
      <c r="PR628" s="209"/>
      <c r="PW628" s="242"/>
      <c r="PX628" s="242"/>
      <c r="PY628" s="242"/>
      <c r="PZ628" s="242"/>
      <c r="QA628" s="242"/>
      <c r="QB628" s="242"/>
      <c r="QC628" s="242"/>
      <c r="QD628" s="242"/>
      <c r="QE628" s="242"/>
      <c r="QF628" s="242"/>
      <c r="QG628" s="242"/>
      <c r="QH628" s="242"/>
      <c r="QI628" s="242"/>
      <c r="QJ628" s="242"/>
      <c r="QK628" s="242"/>
    </row>
    <row r="629" spans="434:453">
      <c r="PR629" s="209"/>
      <c r="PW629" s="242"/>
      <c r="PX629" s="242"/>
      <c r="PY629" s="242"/>
      <c r="PZ629" s="242"/>
      <c r="QA629" s="242"/>
      <c r="QB629" s="242"/>
      <c r="QC629" s="242"/>
      <c r="QD629" s="242"/>
      <c r="QE629" s="242"/>
      <c r="QF629" s="242"/>
      <c r="QG629" s="242"/>
      <c r="QH629" s="242"/>
      <c r="QI629" s="242"/>
      <c r="QJ629" s="242"/>
      <c r="QK629" s="242"/>
    </row>
    <row r="630" spans="434:453">
      <c r="PR630" s="209"/>
      <c r="PW630" s="242"/>
      <c r="PX630" s="242"/>
      <c r="PY630" s="242"/>
      <c r="PZ630" s="242"/>
      <c r="QA630" s="242"/>
      <c r="QB630" s="242"/>
      <c r="QC630" s="242"/>
      <c r="QD630" s="242"/>
      <c r="QE630" s="242"/>
      <c r="QF630" s="242"/>
      <c r="QG630" s="242"/>
      <c r="QH630" s="242"/>
      <c r="QI630" s="242"/>
      <c r="QJ630" s="242"/>
      <c r="QK630" s="242"/>
    </row>
    <row r="631" spans="434:453">
      <c r="PR631" s="209"/>
      <c r="PW631" s="242"/>
      <c r="PX631" s="242"/>
      <c r="PY631" s="242"/>
      <c r="PZ631" s="242"/>
      <c r="QA631" s="242"/>
      <c r="QB631" s="242"/>
      <c r="QC631" s="242"/>
      <c r="QD631" s="242"/>
      <c r="QE631" s="242"/>
      <c r="QF631" s="242"/>
      <c r="QG631" s="242"/>
      <c r="QH631" s="242"/>
      <c r="QI631" s="242"/>
      <c r="QJ631" s="242"/>
      <c r="QK631" s="242"/>
    </row>
    <row r="632" spans="434:453">
      <c r="PR632" s="209"/>
      <c r="PW632" s="242"/>
      <c r="PX632" s="242"/>
      <c r="PY632" s="242"/>
      <c r="PZ632" s="242"/>
      <c r="QA632" s="242"/>
      <c r="QB632" s="242"/>
      <c r="QC632" s="242"/>
      <c r="QD632" s="242"/>
      <c r="QE632" s="242"/>
      <c r="QF632" s="242"/>
      <c r="QG632" s="242"/>
      <c r="QH632" s="242"/>
      <c r="QI632" s="242"/>
      <c r="QJ632" s="242"/>
      <c r="QK632" s="242"/>
    </row>
    <row r="633" spans="434:453">
      <c r="PR633" s="209"/>
      <c r="PW633" s="242"/>
      <c r="PX633" s="242"/>
      <c r="PY633" s="242"/>
      <c r="PZ633" s="242"/>
      <c r="QA633" s="242"/>
      <c r="QB633" s="242"/>
      <c r="QC633" s="242"/>
      <c r="QD633" s="242"/>
      <c r="QE633" s="242"/>
      <c r="QF633" s="242"/>
      <c r="QG633" s="242"/>
      <c r="QH633" s="242"/>
      <c r="QI633" s="242"/>
      <c r="QJ633" s="242"/>
      <c r="QK633" s="242"/>
    </row>
    <row r="634" spans="434:453">
      <c r="PR634" s="209"/>
      <c r="PW634" s="242"/>
      <c r="PX634" s="242"/>
      <c r="PY634" s="242"/>
      <c r="PZ634" s="242"/>
      <c r="QA634" s="242"/>
      <c r="QB634" s="242"/>
      <c r="QC634" s="242"/>
      <c r="QD634" s="242"/>
      <c r="QE634" s="242"/>
      <c r="QF634" s="242"/>
      <c r="QG634" s="242"/>
      <c r="QH634" s="242"/>
      <c r="QI634" s="242"/>
      <c r="QJ634" s="242"/>
      <c r="QK634" s="242"/>
    </row>
    <row r="635" spans="434:453">
      <c r="PR635" s="209"/>
      <c r="PW635" s="242"/>
      <c r="PX635" s="242"/>
      <c r="PY635" s="242"/>
      <c r="PZ635" s="242"/>
      <c r="QA635" s="242"/>
      <c r="QB635" s="242"/>
      <c r="QC635" s="242"/>
      <c r="QD635" s="242"/>
      <c r="QE635" s="242"/>
      <c r="QF635" s="242"/>
      <c r="QG635" s="242"/>
      <c r="QH635" s="242"/>
      <c r="QI635" s="242"/>
      <c r="QJ635" s="242"/>
      <c r="QK635" s="242"/>
    </row>
    <row r="636" spans="434:453">
      <c r="PR636" s="209"/>
      <c r="PW636" s="242"/>
      <c r="PX636" s="242"/>
      <c r="PY636" s="242"/>
      <c r="PZ636" s="242"/>
      <c r="QA636" s="242"/>
      <c r="QB636" s="242"/>
      <c r="QC636" s="242"/>
      <c r="QD636" s="242"/>
      <c r="QE636" s="242"/>
      <c r="QF636" s="242"/>
      <c r="QG636" s="242"/>
      <c r="QH636" s="242"/>
      <c r="QI636" s="242"/>
      <c r="QJ636" s="242"/>
      <c r="QK636" s="242"/>
    </row>
    <row r="637" spans="434:453">
      <c r="PR637" s="209"/>
      <c r="PW637" s="242"/>
      <c r="PX637" s="242"/>
      <c r="PY637" s="242"/>
      <c r="PZ637" s="242"/>
      <c r="QA637" s="242"/>
      <c r="QB637" s="242"/>
      <c r="QC637" s="242"/>
      <c r="QD637" s="242"/>
      <c r="QE637" s="242"/>
      <c r="QF637" s="242"/>
      <c r="QG637" s="242"/>
      <c r="QH637" s="242"/>
      <c r="QI637" s="242"/>
      <c r="QJ637" s="242"/>
      <c r="QK637" s="242"/>
    </row>
    <row r="638" spans="434:453">
      <c r="PR638" s="209"/>
      <c r="PW638" s="242"/>
      <c r="PX638" s="242"/>
      <c r="PY638" s="242"/>
      <c r="PZ638" s="242"/>
      <c r="QA638" s="242"/>
      <c r="QB638" s="242"/>
      <c r="QC638" s="242"/>
      <c r="QD638" s="242"/>
      <c r="QE638" s="242"/>
      <c r="QF638" s="242"/>
      <c r="QG638" s="242"/>
      <c r="QH638" s="242"/>
      <c r="QI638" s="242"/>
      <c r="QJ638" s="242"/>
      <c r="QK638" s="242"/>
    </row>
    <row r="639" spans="434:453">
      <c r="PR639" s="209"/>
      <c r="PW639" s="242"/>
      <c r="PX639" s="242"/>
      <c r="PY639" s="242"/>
      <c r="PZ639" s="242"/>
      <c r="QA639" s="242"/>
      <c r="QB639" s="242"/>
      <c r="QC639" s="242"/>
      <c r="QD639" s="242"/>
      <c r="QE639" s="242"/>
      <c r="QF639" s="242"/>
      <c r="QG639" s="242"/>
      <c r="QH639" s="242"/>
      <c r="QI639" s="242"/>
      <c r="QJ639" s="242"/>
      <c r="QK639" s="242"/>
    </row>
    <row r="640" spans="434:453">
      <c r="PR640" s="209"/>
      <c r="PW640" s="242"/>
      <c r="PX640" s="242"/>
      <c r="PY640" s="242"/>
      <c r="PZ640" s="242"/>
      <c r="QA640" s="242"/>
      <c r="QB640" s="242"/>
      <c r="QC640" s="242"/>
      <c r="QD640" s="242"/>
      <c r="QE640" s="242"/>
      <c r="QF640" s="242"/>
      <c r="QG640" s="242"/>
      <c r="QH640" s="242"/>
      <c r="QI640" s="242"/>
      <c r="QJ640" s="242"/>
      <c r="QK640" s="242"/>
    </row>
    <row r="641" spans="434:453">
      <c r="PR641" s="209"/>
      <c r="PW641" s="242"/>
      <c r="PX641" s="242"/>
      <c r="PY641" s="242"/>
      <c r="PZ641" s="242"/>
      <c r="QA641" s="242"/>
      <c r="QB641" s="242"/>
      <c r="QC641" s="242"/>
      <c r="QD641" s="242"/>
      <c r="QE641" s="242"/>
      <c r="QF641" s="242"/>
      <c r="QG641" s="242"/>
      <c r="QH641" s="242"/>
      <c r="QI641" s="242"/>
      <c r="QJ641" s="242"/>
      <c r="QK641" s="242"/>
    </row>
    <row r="642" spans="434:453">
      <c r="PR642" s="209"/>
      <c r="PW642" s="242"/>
      <c r="PX642" s="242"/>
      <c r="PY642" s="242"/>
      <c r="PZ642" s="242"/>
      <c r="QA642" s="242"/>
      <c r="QB642" s="242"/>
      <c r="QC642" s="242"/>
      <c r="QD642" s="242"/>
      <c r="QE642" s="242"/>
      <c r="QF642" s="242"/>
      <c r="QG642" s="242"/>
      <c r="QH642" s="242"/>
      <c r="QI642" s="242"/>
      <c r="QJ642" s="242"/>
      <c r="QK642" s="242"/>
    </row>
    <row r="643" spans="434:453">
      <c r="PR643" s="209"/>
      <c r="PW643" s="242"/>
      <c r="PX643" s="242"/>
      <c r="PY643" s="242"/>
      <c r="PZ643" s="242"/>
      <c r="QA643" s="242"/>
      <c r="QB643" s="242"/>
      <c r="QC643" s="242"/>
      <c r="QD643" s="242"/>
      <c r="QE643" s="242"/>
      <c r="QF643" s="242"/>
      <c r="QG643" s="242"/>
      <c r="QH643" s="242"/>
      <c r="QI643" s="242"/>
      <c r="QJ643" s="242"/>
      <c r="QK643" s="242"/>
    </row>
    <row r="644" spans="434:453">
      <c r="PR644" s="209"/>
      <c r="PW644" s="242"/>
      <c r="PX644" s="242"/>
      <c r="PY644" s="242"/>
      <c r="PZ644" s="242"/>
      <c r="QA644" s="242"/>
      <c r="QB644" s="242"/>
      <c r="QC644" s="242"/>
      <c r="QD644" s="242"/>
      <c r="QE644" s="242"/>
      <c r="QF644" s="242"/>
      <c r="QG644" s="242"/>
      <c r="QH644" s="242"/>
      <c r="QI644" s="242"/>
      <c r="QJ644" s="242"/>
      <c r="QK644" s="242"/>
    </row>
    <row r="645" spans="434:453">
      <c r="PR645" s="209"/>
      <c r="PW645" s="242"/>
      <c r="PX645" s="242"/>
      <c r="PY645" s="242"/>
      <c r="PZ645" s="242"/>
      <c r="QA645" s="242"/>
      <c r="QB645" s="242"/>
      <c r="QC645" s="242"/>
      <c r="QD645" s="242"/>
      <c r="QE645" s="242"/>
      <c r="QF645" s="242"/>
      <c r="QG645" s="242"/>
      <c r="QH645" s="242"/>
      <c r="QI645" s="242"/>
      <c r="QJ645" s="242"/>
      <c r="QK645" s="242"/>
    </row>
    <row r="646" spans="434:453">
      <c r="PR646" s="209"/>
      <c r="PW646" s="242"/>
      <c r="PX646" s="242"/>
      <c r="PY646" s="242"/>
      <c r="PZ646" s="242"/>
      <c r="QA646" s="242"/>
      <c r="QB646" s="242"/>
      <c r="QC646" s="242"/>
      <c r="QD646" s="242"/>
      <c r="QE646" s="242"/>
      <c r="QF646" s="242"/>
      <c r="QG646" s="242"/>
      <c r="QH646" s="242"/>
      <c r="QI646" s="242"/>
      <c r="QJ646" s="242"/>
      <c r="QK646" s="242"/>
    </row>
    <row r="647" spans="434:453">
      <c r="PR647" s="209"/>
      <c r="PW647" s="242"/>
      <c r="PX647" s="242"/>
      <c r="PY647" s="242"/>
      <c r="PZ647" s="242"/>
      <c r="QA647" s="242"/>
      <c r="QB647" s="242"/>
      <c r="QC647" s="242"/>
      <c r="QD647" s="242"/>
      <c r="QE647" s="242"/>
      <c r="QF647" s="242"/>
      <c r="QG647" s="242"/>
      <c r="QH647" s="242"/>
      <c r="QI647" s="242"/>
      <c r="QJ647" s="242"/>
      <c r="QK647" s="242"/>
    </row>
    <row r="648" spans="434:453">
      <c r="PR648" s="209"/>
      <c r="PW648" s="242"/>
      <c r="PX648" s="242"/>
      <c r="PY648" s="242"/>
      <c r="PZ648" s="242"/>
      <c r="QA648" s="242"/>
      <c r="QB648" s="242"/>
      <c r="QC648" s="242"/>
      <c r="QD648" s="242"/>
      <c r="QE648" s="242"/>
      <c r="QF648" s="242"/>
      <c r="QG648" s="242"/>
      <c r="QH648" s="242"/>
      <c r="QI648" s="242"/>
      <c r="QJ648" s="242"/>
      <c r="QK648" s="242"/>
    </row>
    <row r="649" spans="434:453">
      <c r="PR649" s="209"/>
      <c r="PW649" s="242"/>
      <c r="PX649" s="242"/>
      <c r="PY649" s="242"/>
      <c r="PZ649" s="242"/>
      <c r="QA649" s="242"/>
      <c r="QB649" s="242"/>
      <c r="QC649" s="242"/>
      <c r="QD649" s="242"/>
      <c r="QE649" s="242"/>
      <c r="QF649" s="242"/>
      <c r="QG649" s="242"/>
      <c r="QH649" s="242"/>
      <c r="QI649" s="242"/>
      <c r="QJ649" s="242"/>
      <c r="QK649" s="242"/>
    </row>
    <row r="650" spans="434:453">
      <c r="PR650" s="209"/>
      <c r="PW650" s="242"/>
      <c r="PX650" s="242"/>
      <c r="PY650" s="242"/>
      <c r="PZ650" s="242"/>
      <c r="QA650" s="242"/>
      <c r="QB650" s="242"/>
      <c r="QC650" s="242"/>
      <c r="QD650" s="242"/>
      <c r="QE650" s="242"/>
      <c r="QF650" s="242"/>
      <c r="QG650" s="242"/>
      <c r="QH650" s="242"/>
      <c r="QI650" s="242"/>
      <c r="QJ650" s="242"/>
      <c r="QK650" s="242"/>
    </row>
    <row r="651" spans="434:453">
      <c r="PR651" s="209"/>
      <c r="PW651" s="242"/>
      <c r="PX651" s="242"/>
      <c r="PY651" s="242"/>
      <c r="PZ651" s="242"/>
      <c r="QA651" s="242"/>
      <c r="QB651" s="242"/>
      <c r="QC651" s="242"/>
      <c r="QD651" s="242"/>
      <c r="QE651" s="242"/>
      <c r="QF651" s="242"/>
      <c r="QG651" s="242"/>
      <c r="QH651" s="242"/>
      <c r="QI651" s="242"/>
      <c r="QJ651" s="242"/>
      <c r="QK651" s="242"/>
    </row>
    <row r="652" spans="434:453">
      <c r="PR652" s="209"/>
      <c r="PW652" s="242"/>
      <c r="PX652" s="242"/>
      <c r="PY652" s="242"/>
      <c r="PZ652" s="242"/>
      <c r="QA652" s="242"/>
      <c r="QB652" s="242"/>
      <c r="QC652" s="242"/>
      <c r="QD652" s="242"/>
      <c r="QE652" s="242"/>
      <c r="QF652" s="242"/>
      <c r="QG652" s="242"/>
      <c r="QH652" s="242"/>
      <c r="QI652" s="242"/>
      <c r="QJ652" s="242"/>
      <c r="QK652" s="242"/>
    </row>
    <row r="653" spans="434:453">
      <c r="PR653" s="209"/>
      <c r="PW653" s="242"/>
      <c r="PX653" s="242"/>
      <c r="PY653" s="242"/>
      <c r="PZ653" s="242"/>
      <c r="QA653" s="242"/>
      <c r="QB653" s="242"/>
      <c r="QC653" s="242"/>
      <c r="QD653" s="242"/>
      <c r="QE653" s="242"/>
      <c r="QF653" s="242"/>
      <c r="QG653" s="242"/>
      <c r="QH653" s="242"/>
      <c r="QI653" s="242"/>
      <c r="QJ653" s="242"/>
      <c r="QK653" s="242"/>
    </row>
    <row r="654" spans="434:453">
      <c r="PR654" s="209"/>
      <c r="PW654" s="242"/>
      <c r="PX654" s="242"/>
      <c r="PY654" s="242"/>
      <c r="PZ654" s="242"/>
      <c r="QA654" s="242"/>
      <c r="QB654" s="242"/>
      <c r="QC654" s="242"/>
      <c r="QD654" s="242"/>
      <c r="QE654" s="242"/>
      <c r="QF654" s="242"/>
      <c r="QG654" s="242"/>
      <c r="QH654" s="242"/>
      <c r="QI654" s="242"/>
      <c r="QJ654" s="242"/>
      <c r="QK654" s="242"/>
    </row>
    <row r="655" spans="434:453">
      <c r="PR655" s="209"/>
      <c r="PW655" s="242"/>
      <c r="PX655" s="242"/>
      <c r="PY655" s="242"/>
      <c r="PZ655" s="242"/>
      <c r="QA655" s="242"/>
      <c r="QB655" s="242"/>
      <c r="QC655" s="242"/>
      <c r="QD655" s="242"/>
      <c r="QE655" s="242"/>
      <c r="QF655" s="242"/>
      <c r="QG655" s="242"/>
      <c r="QH655" s="242"/>
      <c r="QI655" s="242"/>
      <c r="QJ655" s="242"/>
      <c r="QK655" s="242"/>
    </row>
    <row r="656" spans="434:453">
      <c r="PR656" s="209"/>
      <c r="PW656" s="242"/>
      <c r="PX656" s="242"/>
      <c r="PY656" s="242"/>
      <c r="PZ656" s="242"/>
      <c r="QA656" s="242"/>
      <c r="QB656" s="242"/>
      <c r="QC656" s="242"/>
      <c r="QD656" s="242"/>
      <c r="QE656" s="242"/>
      <c r="QF656" s="242"/>
      <c r="QG656" s="242"/>
      <c r="QH656" s="242"/>
      <c r="QI656" s="242"/>
      <c r="QJ656" s="242"/>
      <c r="QK656" s="242"/>
    </row>
    <row r="657" spans="434:453">
      <c r="PR657" s="209"/>
      <c r="PW657" s="242"/>
      <c r="PX657" s="242"/>
      <c r="PY657" s="242"/>
      <c r="PZ657" s="242"/>
      <c r="QA657" s="242"/>
      <c r="QB657" s="242"/>
      <c r="QC657" s="242"/>
      <c r="QD657" s="242"/>
      <c r="QE657" s="242"/>
      <c r="QF657" s="242"/>
      <c r="QG657" s="242"/>
      <c r="QH657" s="242"/>
      <c r="QI657" s="242"/>
      <c r="QJ657" s="242"/>
      <c r="QK657" s="242"/>
    </row>
    <row r="658" spans="434:453">
      <c r="PR658" s="209"/>
      <c r="PW658" s="242"/>
      <c r="PX658" s="242"/>
      <c r="PY658" s="242"/>
      <c r="PZ658" s="242"/>
      <c r="QA658" s="242"/>
      <c r="QB658" s="242"/>
      <c r="QC658" s="242"/>
      <c r="QD658" s="242"/>
      <c r="QE658" s="242"/>
      <c r="QF658" s="242"/>
      <c r="QG658" s="242"/>
      <c r="QH658" s="242"/>
      <c r="QI658" s="242"/>
      <c r="QJ658" s="242"/>
      <c r="QK658" s="242"/>
    </row>
    <row r="659" spans="434:453">
      <c r="PR659" s="209"/>
      <c r="PW659" s="242"/>
      <c r="PX659" s="242"/>
      <c r="PY659" s="242"/>
      <c r="PZ659" s="242"/>
      <c r="QA659" s="242"/>
      <c r="QB659" s="242"/>
      <c r="QC659" s="242"/>
      <c r="QD659" s="242"/>
      <c r="QE659" s="242"/>
      <c r="QF659" s="242"/>
      <c r="QG659" s="242"/>
      <c r="QH659" s="242"/>
      <c r="QI659" s="242"/>
      <c r="QJ659" s="242"/>
      <c r="QK659" s="242"/>
    </row>
    <row r="660" spans="434:453">
      <c r="PR660" s="209"/>
      <c r="PW660" s="242"/>
      <c r="PX660" s="242"/>
      <c r="PY660" s="242"/>
      <c r="PZ660" s="242"/>
      <c r="QA660" s="242"/>
      <c r="QB660" s="242"/>
      <c r="QC660" s="242"/>
      <c r="QD660" s="242"/>
      <c r="QE660" s="242"/>
      <c r="QF660" s="242"/>
      <c r="QG660" s="242"/>
      <c r="QH660" s="242"/>
      <c r="QI660" s="242"/>
      <c r="QJ660" s="242"/>
      <c r="QK660" s="242"/>
    </row>
    <row r="661" spans="434:453">
      <c r="PR661" s="209"/>
      <c r="PW661" s="242"/>
      <c r="PX661" s="242"/>
      <c r="PY661" s="242"/>
      <c r="PZ661" s="242"/>
      <c r="QA661" s="242"/>
      <c r="QB661" s="242"/>
      <c r="QC661" s="242"/>
      <c r="QD661" s="242"/>
      <c r="QE661" s="242"/>
      <c r="QF661" s="242"/>
      <c r="QG661" s="242"/>
      <c r="QH661" s="242"/>
      <c r="QI661" s="242"/>
      <c r="QJ661" s="242"/>
      <c r="QK661" s="242"/>
    </row>
    <row r="662" spans="434:453">
      <c r="PR662" s="209"/>
      <c r="PW662" s="242"/>
      <c r="PX662" s="242"/>
      <c r="PY662" s="242"/>
      <c r="PZ662" s="242"/>
      <c r="QA662" s="242"/>
      <c r="QB662" s="242"/>
      <c r="QC662" s="242"/>
      <c r="QD662" s="242"/>
      <c r="QE662" s="242"/>
      <c r="QF662" s="242"/>
      <c r="QG662" s="242"/>
      <c r="QH662" s="242"/>
      <c r="QI662" s="242"/>
      <c r="QJ662" s="242"/>
      <c r="QK662" s="242"/>
    </row>
    <row r="663" spans="434:453">
      <c r="PR663" s="209"/>
      <c r="PW663" s="242"/>
      <c r="PX663" s="242"/>
      <c r="PY663" s="242"/>
      <c r="PZ663" s="242"/>
      <c r="QA663" s="242"/>
      <c r="QB663" s="242"/>
      <c r="QC663" s="242"/>
      <c r="QD663" s="242"/>
      <c r="QE663" s="242"/>
      <c r="QF663" s="242"/>
      <c r="QG663" s="242"/>
      <c r="QH663" s="242"/>
      <c r="QI663" s="242"/>
      <c r="QJ663" s="242"/>
      <c r="QK663" s="242"/>
    </row>
    <row r="664" spans="434:453">
      <c r="PR664" s="209"/>
      <c r="PW664" s="242"/>
      <c r="PX664" s="242"/>
      <c r="PY664" s="242"/>
      <c r="PZ664" s="242"/>
      <c r="QA664" s="242"/>
      <c r="QB664" s="242"/>
      <c r="QC664" s="242"/>
      <c r="QD664" s="242"/>
      <c r="QE664" s="242"/>
      <c r="QF664" s="242"/>
      <c r="QG664" s="242"/>
      <c r="QH664" s="242"/>
      <c r="QI664" s="242"/>
      <c r="QJ664" s="242"/>
      <c r="QK664" s="242"/>
    </row>
    <row r="665" spans="434:453">
      <c r="PR665" s="209"/>
      <c r="PW665" s="242"/>
      <c r="PX665" s="242"/>
      <c r="PY665" s="242"/>
      <c r="PZ665" s="242"/>
      <c r="QA665" s="242"/>
      <c r="QB665" s="242"/>
      <c r="QC665" s="242"/>
      <c r="QD665" s="242"/>
      <c r="QE665" s="242"/>
      <c r="QF665" s="242"/>
      <c r="QG665" s="242"/>
      <c r="QH665" s="242"/>
      <c r="QI665" s="242"/>
      <c r="QJ665" s="242"/>
      <c r="QK665" s="242"/>
    </row>
    <row r="666" spans="434:453">
      <c r="PR666" s="209"/>
      <c r="PW666" s="242"/>
      <c r="PX666" s="242"/>
      <c r="PY666" s="242"/>
      <c r="PZ666" s="242"/>
      <c r="QA666" s="242"/>
      <c r="QB666" s="242"/>
      <c r="QC666" s="242"/>
      <c r="QD666" s="242"/>
      <c r="QE666" s="242"/>
      <c r="QF666" s="242"/>
      <c r="QG666" s="242"/>
      <c r="QH666" s="242"/>
      <c r="QI666" s="242"/>
      <c r="QJ666" s="242"/>
      <c r="QK666" s="242"/>
    </row>
    <row r="667" spans="434:453">
      <c r="PR667" s="209"/>
      <c r="PW667" s="242"/>
      <c r="PX667" s="242"/>
      <c r="PY667" s="242"/>
      <c r="PZ667" s="242"/>
      <c r="QA667" s="242"/>
      <c r="QB667" s="242"/>
      <c r="QC667" s="242"/>
      <c r="QD667" s="242"/>
      <c r="QE667" s="242"/>
      <c r="QF667" s="242"/>
      <c r="QG667" s="242"/>
      <c r="QH667" s="242"/>
      <c r="QI667" s="242"/>
      <c r="QJ667" s="242"/>
      <c r="QK667" s="242"/>
    </row>
    <row r="668" spans="434:453">
      <c r="PR668" s="209"/>
      <c r="PW668" s="242"/>
      <c r="PX668" s="242"/>
      <c r="PY668" s="242"/>
      <c r="PZ668" s="242"/>
      <c r="QA668" s="242"/>
      <c r="QB668" s="242"/>
      <c r="QC668" s="242"/>
      <c r="QD668" s="242"/>
      <c r="QE668" s="242"/>
      <c r="QF668" s="242"/>
      <c r="QG668" s="242"/>
      <c r="QH668" s="242"/>
      <c r="QI668" s="242"/>
      <c r="QJ668" s="242"/>
      <c r="QK668" s="242"/>
    </row>
    <row r="669" spans="434:453">
      <c r="PR669" s="209"/>
      <c r="PW669" s="242"/>
      <c r="PX669" s="242"/>
      <c r="PY669" s="242"/>
      <c r="PZ669" s="242"/>
      <c r="QA669" s="242"/>
      <c r="QB669" s="242"/>
      <c r="QC669" s="242"/>
      <c r="QD669" s="242"/>
      <c r="QE669" s="242"/>
      <c r="QF669" s="242"/>
      <c r="QG669" s="242"/>
      <c r="QH669" s="242"/>
      <c r="QI669" s="242"/>
      <c r="QJ669" s="242"/>
      <c r="QK669" s="242"/>
    </row>
    <row r="670" spans="434:453">
      <c r="PR670" s="209"/>
      <c r="PW670" s="242"/>
      <c r="PX670" s="242"/>
      <c r="PY670" s="242"/>
      <c r="PZ670" s="242"/>
      <c r="QA670" s="242"/>
      <c r="QB670" s="242"/>
      <c r="QC670" s="242"/>
      <c r="QD670" s="242"/>
      <c r="QE670" s="242"/>
      <c r="QF670" s="242"/>
      <c r="QG670" s="242"/>
      <c r="QH670" s="242"/>
      <c r="QI670" s="242"/>
      <c r="QJ670" s="242"/>
      <c r="QK670" s="242"/>
    </row>
    <row r="671" spans="434:453">
      <c r="PR671" s="209"/>
      <c r="PW671" s="242"/>
      <c r="PX671" s="242"/>
      <c r="PY671" s="242"/>
      <c r="PZ671" s="242"/>
      <c r="QA671" s="242"/>
      <c r="QB671" s="242"/>
      <c r="QC671" s="242"/>
      <c r="QD671" s="242"/>
      <c r="QE671" s="242"/>
      <c r="QF671" s="242"/>
      <c r="QG671" s="242"/>
      <c r="QH671" s="242"/>
      <c r="QI671" s="242"/>
      <c r="QJ671" s="242"/>
      <c r="QK671" s="242"/>
    </row>
    <row r="672" spans="434:453">
      <c r="PR672" s="209"/>
      <c r="PW672" s="242"/>
      <c r="PX672" s="242"/>
      <c r="PY672" s="242"/>
      <c r="PZ672" s="242"/>
      <c r="QA672" s="242"/>
      <c r="QB672" s="242"/>
      <c r="QC672" s="242"/>
      <c r="QD672" s="242"/>
      <c r="QE672" s="242"/>
      <c r="QF672" s="242"/>
      <c r="QG672" s="242"/>
      <c r="QH672" s="242"/>
      <c r="QI672" s="242"/>
      <c r="QJ672" s="242"/>
      <c r="QK672" s="242"/>
    </row>
    <row r="673" spans="434:453">
      <c r="PR673" s="209"/>
      <c r="PW673" s="242"/>
      <c r="PX673" s="242"/>
      <c r="PY673" s="242"/>
      <c r="PZ673" s="242"/>
      <c r="QA673" s="242"/>
      <c r="QB673" s="242"/>
      <c r="QC673" s="242"/>
      <c r="QD673" s="242"/>
      <c r="QE673" s="242"/>
      <c r="QF673" s="242"/>
      <c r="QG673" s="242"/>
      <c r="QH673" s="242"/>
      <c r="QI673" s="242"/>
      <c r="QJ673" s="242"/>
      <c r="QK673" s="242"/>
    </row>
    <row r="674" spans="434:453">
      <c r="PR674" s="209"/>
      <c r="PW674" s="242"/>
      <c r="PX674" s="242"/>
      <c r="PY674" s="242"/>
      <c r="PZ674" s="242"/>
      <c r="QA674" s="242"/>
      <c r="QB674" s="242"/>
      <c r="QC674" s="242"/>
      <c r="QD674" s="242"/>
      <c r="QE674" s="242"/>
      <c r="QF674" s="242"/>
      <c r="QG674" s="242"/>
      <c r="QH674" s="242"/>
      <c r="QI674" s="242"/>
      <c r="QJ674" s="242"/>
      <c r="QK674" s="242"/>
    </row>
    <row r="675" spans="434:453">
      <c r="PR675" s="209"/>
      <c r="PW675" s="242"/>
      <c r="PX675" s="242"/>
      <c r="PY675" s="242"/>
      <c r="PZ675" s="242"/>
      <c r="QA675" s="242"/>
      <c r="QB675" s="242"/>
      <c r="QC675" s="242"/>
      <c r="QD675" s="242"/>
      <c r="QE675" s="242"/>
      <c r="QF675" s="242"/>
      <c r="QG675" s="242"/>
      <c r="QH675" s="242"/>
      <c r="QI675" s="242"/>
      <c r="QJ675" s="242"/>
      <c r="QK675" s="242"/>
    </row>
    <row r="676" spans="434:453">
      <c r="PR676" s="209"/>
      <c r="PW676" s="242"/>
      <c r="PX676" s="242"/>
      <c r="PY676" s="242"/>
      <c r="PZ676" s="242"/>
      <c r="QA676" s="242"/>
      <c r="QB676" s="242"/>
      <c r="QC676" s="242"/>
      <c r="QD676" s="242"/>
      <c r="QE676" s="242"/>
      <c r="QF676" s="242"/>
      <c r="QG676" s="242"/>
      <c r="QH676" s="242"/>
      <c r="QI676" s="242"/>
      <c r="QJ676" s="242"/>
      <c r="QK676" s="242"/>
    </row>
    <row r="677" spans="434:453">
      <c r="PR677" s="209"/>
      <c r="PW677" s="242"/>
      <c r="PX677" s="242"/>
      <c r="PY677" s="242"/>
      <c r="PZ677" s="242"/>
      <c r="QA677" s="242"/>
      <c r="QB677" s="242"/>
      <c r="QC677" s="242"/>
      <c r="QD677" s="242"/>
      <c r="QE677" s="242"/>
      <c r="QF677" s="242"/>
      <c r="QG677" s="242"/>
      <c r="QH677" s="242"/>
      <c r="QI677" s="242"/>
      <c r="QJ677" s="242"/>
      <c r="QK677" s="242"/>
    </row>
    <row r="678" spans="434:453">
      <c r="PR678" s="209"/>
      <c r="PW678" s="242"/>
      <c r="PX678" s="242"/>
      <c r="PY678" s="242"/>
      <c r="PZ678" s="242"/>
      <c r="QA678" s="242"/>
      <c r="QB678" s="242"/>
      <c r="QC678" s="242"/>
      <c r="QD678" s="242"/>
      <c r="QE678" s="242"/>
      <c r="QF678" s="242"/>
      <c r="QG678" s="242"/>
      <c r="QH678" s="242"/>
      <c r="QI678" s="242"/>
      <c r="QJ678" s="242"/>
      <c r="QK678" s="242"/>
    </row>
    <row r="679" spans="434:453">
      <c r="PR679" s="209"/>
      <c r="PW679" s="242"/>
      <c r="PX679" s="242"/>
      <c r="PY679" s="242"/>
      <c r="PZ679" s="242"/>
      <c r="QA679" s="242"/>
      <c r="QB679" s="242"/>
      <c r="QC679" s="242"/>
      <c r="QD679" s="242"/>
      <c r="QE679" s="242"/>
      <c r="QF679" s="242"/>
      <c r="QG679" s="242"/>
      <c r="QH679" s="242"/>
      <c r="QI679" s="242"/>
      <c r="QJ679" s="242"/>
      <c r="QK679" s="242"/>
    </row>
    <row r="680" spans="434:453">
      <c r="PR680" s="209"/>
      <c r="PW680" s="242"/>
      <c r="PX680" s="242"/>
      <c r="PY680" s="242"/>
      <c r="PZ680" s="242"/>
      <c r="QA680" s="242"/>
      <c r="QB680" s="242"/>
      <c r="QC680" s="242"/>
      <c r="QD680" s="242"/>
      <c r="QE680" s="242"/>
      <c r="QF680" s="242"/>
      <c r="QG680" s="242"/>
      <c r="QH680" s="242"/>
      <c r="QI680" s="242"/>
      <c r="QJ680" s="242"/>
      <c r="QK680" s="242"/>
    </row>
    <row r="681" spans="434:453">
      <c r="PR681" s="209"/>
      <c r="PW681" s="242"/>
      <c r="PX681" s="242"/>
      <c r="PY681" s="242"/>
      <c r="PZ681" s="242"/>
      <c r="QA681" s="242"/>
      <c r="QB681" s="242"/>
      <c r="QC681" s="242"/>
      <c r="QD681" s="242"/>
      <c r="QE681" s="242"/>
      <c r="QF681" s="242"/>
      <c r="QG681" s="242"/>
      <c r="QH681" s="242"/>
      <c r="QI681" s="242"/>
      <c r="QJ681" s="242"/>
      <c r="QK681" s="242"/>
    </row>
    <row r="682" spans="434:453">
      <c r="PR682" s="209"/>
      <c r="PW682" s="242"/>
      <c r="PX682" s="242"/>
      <c r="PY682" s="242"/>
      <c r="PZ682" s="242"/>
      <c r="QA682" s="242"/>
      <c r="QB682" s="242"/>
      <c r="QC682" s="242"/>
      <c r="QD682" s="242"/>
      <c r="QE682" s="242"/>
      <c r="QF682" s="242"/>
      <c r="QG682" s="242"/>
      <c r="QH682" s="242"/>
      <c r="QI682" s="242"/>
      <c r="QJ682" s="242"/>
      <c r="QK682" s="242"/>
    </row>
    <row r="683" spans="434:453">
      <c r="PR683" s="209"/>
      <c r="PW683" s="242"/>
      <c r="PX683" s="242"/>
      <c r="PY683" s="242"/>
      <c r="PZ683" s="242"/>
      <c r="QA683" s="242"/>
      <c r="QB683" s="242"/>
      <c r="QC683" s="242"/>
      <c r="QD683" s="242"/>
      <c r="QE683" s="242"/>
      <c r="QF683" s="242"/>
      <c r="QG683" s="242"/>
      <c r="QH683" s="242"/>
      <c r="QI683" s="242"/>
      <c r="QJ683" s="242"/>
      <c r="QK683" s="242"/>
    </row>
    <row r="684" spans="434:453">
      <c r="PR684" s="209"/>
      <c r="PW684" s="242"/>
      <c r="PX684" s="242"/>
      <c r="PY684" s="242"/>
      <c r="PZ684" s="242"/>
      <c r="QA684" s="242"/>
      <c r="QB684" s="242"/>
      <c r="QC684" s="242"/>
      <c r="QD684" s="242"/>
      <c r="QE684" s="242"/>
      <c r="QF684" s="242"/>
      <c r="QG684" s="242"/>
      <c r="QH684" s="242"/>
      <c r="QI684" s="242"/>
      <c r="QJ684" s="242"/>
      <c r="QK684" s="242"/>
    </row>
    <row r="685" spans="434:453">
      <c r="PR685" s="209"/>
      <c r="PW685" s="242"/>
      <c r="PX685" s="242"/>
      <c r="PY685" s="242"/>
      <c r="PZ685" s="242"/>
      <c r="QA685" s="242"/>
      <c r="QB685" s="242"/>
      <c r="QC685" s="242"/>
      <c r="QD685" s="242"/>
      <c r="QE685" s="242"/>
      <c r="QF685" s="242"/>
      <c r="QG685" s="242"/>
      <c r="QH685" s="242"/>
      <c r="QI685" s="242"/>
      <c r="QJ685" s="242"/>
      <c r="QK685" s="242"/>
    </row>
    <row r="686" spans="434:453">
      <c r="PR686" s="209"/>
      <c r="PW686" s="242"/>
      <c r="PX686" s="242"/>
      <c r="PY686" s="242"/>
      <c r="PZ686" s="242"/>
      <c r="QA686" s="242"/>
      <c r="QB686" s="242"/>
      <c r="QC686" s="242"/>
      <c r="QD686" s="242"/>
      <c r="QE686" s="242"/>
      <c r="QF686" s="242"/>
      <c r="QG686" s="242"/>
      <c r="QH686" s="242"/>
      <c r="QI686" s="242"/>
      <c r="QJ686" s="242"/>
      <c r="QK686" s="242"/>
    </row>
    <row r="687" spans="434:453">
      <c r="PR687" s="209"/>
      <c r="PW687" s="242"/>
      <c r="PX687" s="242"/>
      <c r="PY687" s="242"/>
      <c r="PZ687" s="242"/>
      <c r="QA687" s="242"/>
      <c r="QB687" s="242"/>
      <c r="QC687" s="242"/>
      <c r="QD687" s="242"/>
      <c r="QE687" s="242"/>
      <c r="QF687" s="242"/>
      <c r="QG687" s="242"/>
      <c r="QH687" s="242"/>
      <c r="QI687" s="242"/>
      <c r="QJ687" s="242"/>
      <c r="QK687" s="242"/>
    </row>
    <row r="688" spans="434:453">
      <c r="PR688" s="209"/>
      <c r="PW688" s="242"/>
      <c r="PX688" s="242"/>
      <c r="PY688" s="242"/>
      <c r="PZ688" s="242"/>
      <c r="QA688" s="242"/>
      <c r="QB688" s="242"/>
      <c r="QC688" s="242"/>
      <c r="QD688" s="242"/>
      <c r="QE688" s="242"/>
      <c r="QF688" s="242"/>
      <c r="QG688" s="242"/>
      <c r="QH688" s="242"/>
      <c r="QI688" s="242"/>
      <c r="QJ688" s="242"/>
      <c r="QK688" s="242"/>
    </row>
    <row r="689" spans="434:453">
      <c r="PR689" s="209"/>
      <c r="PW689" s="242"/>
      <c r="PX689" s="242"/>
      <c r="PY689" s="242"/>
      <c r="PZ689" s="242"/>
      <c r="QA689" s="242"/>
      <c r="QB689" s="242"/>
      <c r="QC689" s="242"/>
      <c r="QD689" s="242"/>
      <c r="QE689" s="242"/>
      <c r="QF689" s="242"/>
      <c r="QG689" s="242"/>
      <c r="QH689" s="242"/>
      <c r="QI689" s="242"/>
      <c r="QJ689" s="242"/>
      <c r="QK689" s="242"/>
    </row>
    <row r="690" spans="434:453">
      <c r="PR690" s="209"/>
      <c r="PW690" s="242"/>
      <c r="PX690" s="242"/>
      <c r="PY690" s="242"/>
      <c r="PZ690" s="242"/>
      <c r="QA690" s="242"/>
      <c r="QB690" s="242"/>
      <c r="QC690" s="242"/>
      <c r="QD690" s="242"/>
      <c r="QE690" s="242"/>
      <c r="QF690" s="242"/>
      <c r="QG690" s="242"/>
      <c r="QH690" s="242"/>
      <c r="QI690" s="242"/>
      <c r="QJ690" s="242"/>
      <c r="QK690" s="242"/>
    </row>
    <row r="691" spans="434:453">
      <c r="PR691" s="209"/>
      <c r="PW691" s="242"/>
      <c r="PX691" s="242"/>
      <c r="PY691" s="242"/>
      <c r="PZ691" s="242"/>
      <c r="QA691" s="242"/>
      <c r="QB691" s="242"/>
      <c r="QC691" s="242"/>
      <c r="QD691" s="242"/>
      <c r="QE691" s="242"/>
      <c r="QF691" s="242"/>
      <c r="QG691" s="242"/>
      <c r="QH691" s="242"/>
      <c r="QI691" s="242"/>
      <c r="QJ691" s="242"/>
      <c r="QK691" s="242"/>
    </row>
    <row r="692" spans="434:453">
      <c r="PR692" s="209"/>
      <c r="PW692" s="242"/>
      <c r="PX692" s="242"/>
      <c r="PY692" s="242"/>
      <c r="PZ692" s="242"/>
      <c r="QA692" s="242"/>
      <c r="QB692" s="242"/>
      <c r="QC692" s="242"/>
      <c r="QD692" s="242"/>
      <c r="QE692" s="242"/>
      <c r="QF692" s="242"/>
      <c r="QG692" s="242"/>
      <c r="QH692" s="242"/>
      <c r="QI692" s="242"/>
      <c r="QJ692" s="242"/>
      <c r="QK692" s="242"/>
    </row>
    <row r="693" spans="434:453">
      <c r="PR693" s="209"/>
      <c r="PW693" s="242"/>
      <c r="PX693" s="242"/>
      <c r="PY693" s="242"/>
      <c r="PZ693" s="242"/>
      <c r="QA693" s="242"/>
      <c r="QB693" s="242"/>
      <c r="QC693" s="242"/>
      <c r="QD693" s="242"/>
      <c r="QE693" s="242"/>
      <c r="QF693" s="242"/>
      <c r="QG693" s="242"/>
      <c r="QH693" s="242"/>
      <c r="QI693" s="242"/>
      <c r="QJ693" s="242"/>
      <c r="QK693" s="242"/>
    </row>
    <row r="694" spans="434:453">
      <c r="PR694" s="209"/>
      <c r="PW694" s="242"/>
      <c r="PX694" s="242"/>
      <c r="PY694" s="242"/>
      <c r="PZ694" s="242"/>
      <c r="QA694" s="242"/>
      <c r="QB694" s="242"/>
      <c r="QC694" s="242"/>
      <c r="QD694" s="242"/>
      <c r="QE694" s="242"/>
      <c r="QF694" s="242"/>
      <c r="QG694" s="242"/>
      <c r="QH694" s="242"/>
      <c r="QI694" s="242"/>
      <c r="QJ694" s="242"/>
      <c r="QK694" s="242"/>
    </row>
    <row r="695" spans="434:453">
      <c r="PR695" s="209"/>
      <c r="PW695" s="242"/>
      <c r="PX695" s="242"/>
      <c r="PY695" s="242"/>
      <c r="PZ695" s="242"/>
      <c r="QA695" s="242"/>
      <c r="QB695" s="242"/>
      <c r="QC695" s="242"/>
      <c r="QD695" s="242"/>
      <c r="QE695" s="242"/>
      <c r="QF695" s="242"/>
      <c r="QG695" s="242"/>
      <c r="QH695" s="242"/>
      <c r="QI695" s="242"/>
      <c r="QJ695" s="242"/>
      <c r="QK695" s="242"/>
    </row>
    <row r="696" spans="434:453">
      <c r="PR696" s="209"/>
      <c r="PW696" s="242"/>
      <c r="PX696" s="242"/>
      <c r="PY696" s="242"/>
      <c r="PZ696" s="242"/>
      <c r="QA696" s="242"/>
      <c r="QB696" s="242"/>
      <c r="QC696" s="242"/>
      <c r="QD696" s="242"/>
      <c r="QE696" s="242"/>
      <c r="QF696" s="242"/>
      <c r="QG696" s="242"/>
      <c r="QH696" s="242"/>
      <c r="QI696" s="242"/>
      <c r="QJ696" s="242"/>
      <c r="QK696" s="242"/>
    </row>
    <row r="697" spans="434:453">
      <c r="PR697" s="209"/>
      <c r="PW697" s="242"/>
      <c r="PX697" s="242"/>
      <c r="PY697" s="242"/>
      <c r="PZ697" s="242"/>
      <c r="QA697" s="242"/>
      <c r="QB697" s="242"/>
      <c r="QC697" s="242"/>
      <c r="QD697" s="242"/>
      <c r="QE697" s="242"/>
      <c r="QF697" s="242"/>
      <c r="QG697" s="242"/>
      <c r="QH697" s="242"/>
      <c r="QI697" s="242"/>
      <c r="QJ697" s="242"/>
      <c r="QK697" s="242"/>
    </row>
    <row r="698" spans="434:453">
      <c r="PR698" s="209"/>
      <c r="PW698" s="242"/>
      <c r="PX698" s="242"/>
      <c r="PY698" s="242"/>
      <c r="PZ698" s="242"/>
      <c r="QA698" s="242"/>
      <c r="QB698" s="242"/>
      <c r="QC698" s="242"/>
      <c r="QD698" s="242"/>
      <c r="QE698" s="242"/>
      <c r="QF698" s="242"/>
      <c r="QG698" s="242"/>
      <c r="QH698" s="242"/>
      <c r="QI698" s="242"/>
      <c r="QJ698" s="242"/>
      <c r="QK698" s="242"/>
    </row>
    <row r="699" spans="434:453">
      <c r="PR699" s="209"/>
      <c r="PW699" s="242"/>
      <c r="PX699" s="242"/>
      <c r="PY699" s="242"/>
      <c r="PZ699" s="242"/>
      <c r="QA699" s="242"/>
      <c r="QB699" s="242"/>
      <c r="QC699" s="242"/>
      <c r="QD699" s="242"/>
      <c r="QE699" s="242"/>
      <c r="QF699" s="242"/>
      <c r="QG699" s="242"/>
      <c r="QH699" s="242"/>
      <c r="QI699" s="242"/>
      <c r="QJ699" s="242"/>
      <c r="QK699" s="242"/>
    </row>
    <row r="700" spans="434:453">
      <c r="PR700" s="209"/>
      <c r="PW700" s="242"/>
      <c r="PX700" s="242"/>
      <c r="PY700" s="242"/>
      <c r="PZ700" s="242"/>
      <c r="QA700" s="242"/>
      <c r="QB700" s="242"/>
      <c r="QC700" s="242"/>
      <c r="QD700" s="242"/>
      <c r="QE700" s="242"/>
      <c r="QF700" s="242"/>
      <c r="QG700" s="242"/>
      <c r="QH700" s="242"/>
      <c r="QI700" s="242"/>
      <c r="QJ700" s="242"/>
      <c r="QK700" s="242"/>
    </row>
    <row r="701" spans="434:453">
      <c r="PR701" s="209"/>
      <c r="PW701" s="242"/>
      <c r="PX701" s="242"/>
      <c r="PY701" s="242"/>
      <c r="PZ701" s="242"/>
      <c r="QA701" s="242"/>
      <c r="QB701" s="242"/>
      <c r="QC701" s="242"/>
      <c r="QD701" s="242"/>
      <c r="QE701" s="242"/>
      <c r="QF701" s="242"/>
      <c r="QG701" s="242"/>
      <c r="QH701" s="242"/>
      <c r="QI701" s="242"/>
      <c r="QJ701" s="242"/>
      <c r="QK701" s="242"/>
    </row>
    <row r="702" spans="434:453">
      <c r="PR702" s="209"/>
      <c r="PW702" s="242"/>
      <c r="PX702" s="242"/>
      <c r="PY702" s="242"/>
      <c r="PZ702" s="242"/>
      <c r="QA702" s="242"/>
      <c r="QB702" s="242"/>
      <c r="QC702" s="242"/>
      <c r="QD702" s="242"/>
      <c r="QE702" s="242"/>
      <c r="QF702" s="242"/>
      <c r="QG702" s="242"/>
      <c r="QH702" s="242"/>
      <c r="QI702" s="242"/>
      <c r="QJ702" s="242"/>
      <c r="QK702" s="242"/>
    </row>
    <row r="703" spans="434:453">
      <c r="PR703" s="209"/>
      <c r="PW703" s="242"/>
      <c r="PX703" s="242"/>
      <c r="PY703" s="242"/>
      <c r="PZ703" s="242"/>
      <c r="QA703" s="242"/>
      <c r="QB703" s="242"/>
      <c r="QC703" s="242"/>
      <c r="QD703" s="242"/>
      <c r="QE703" s="242"/>
      <c r="QF703" s="242"/>
      <c r="QG703" s="242"/>
      <c r="QH703" s="242"/>
      <c r="QI703" s="242"/>
      <c r="QJ703" s="242"/>
      <c r="QK703" s="242"/>
    </row>
    <row r="704" spans="434:453">
      <c r="PR704" s="209"/>
      <c r="PW704" s="242"/>
      <c r="PX704" s="242"/>
      <c r="PY704" s="242"/>
      <c r="PZ704" s="242"/>
      <c r="QA704" s="242"/>
      <c r="QB704" s="242"/>
      <c r="QC704" s="242"/>
      <c r="QD704" s="242"/>
      <c r="QE704" s="242"/>
      <c r="QF704" s="242"/>
      <c r="QG704" s="242"/>
      <c r="QH704" s="242"/>
      <c r="QI704" s="242"/>
      <c r="QJ704" s="242"/>
      <c r="QK704" s="242"/>
    </row>
    <row r="705" spans="434:453">
      <c r="PR705" s="209"/>
      <c r="PW705" s="242"/>
      <c r="PX705" s="242"/>
      <c r="PY705" s="242"/>
      <c r="PZ705" s="242"/>
      <c r="QA705" s="242"/>
      <c r="QB705" s="242"/>
      <c r="QC705" s="242"/>
      <c r="QD705" s="242"/>
      <c r="QE705" s="242"/>
      <c r="QF705" s="242"/>
      <c r="QG705" s="242"/>
      <c r="QH705" s="242"/>
      <c r="QI705" s="242"/>
      <c r="QJ705" s="242"/>
      <c r="QK705" s="242"/>
    </row>
    <row r="706" spans="434:453">
      <c r="PR706" s="209"/>
      <c r="PW706" s="242"/>
      <c r="PX706" s="242"/>
      <c r="PY706" s="242"/>
      <c r="PZ706" s="242"/>
      <c r="QA706" s="242"/>
      <c r="QB706" s="242"/>
      <c r="QC706" s="242"/>
      <c r="QD706" s="242"/>
      <c r="QE706" s="242"/>
      <c r="QF706" s="242"/>
      <c r="QG706" s="242"/>
      <c r="QH706" s="242"/>
      <c r="QI706" s="242"/>
      <c r="QJ706" s="242"/>
      <c r="QK706" s="242"/>
    </row>
    <row r="707" spans="434:453">
      <c r="PR707" s="209"/>
      <c r="PW707" s="242"/>
      <c r="PX707" s="242"/>
      <c r="PY707" s="242"/>
      <c r="PZ707" s="242"/>
      <c r="QA707" s="242"/>
      <c r="QB707" s="242"/>
      <c r="QC707" s="242"/>
      <c r="QD707" s="242"/>
      <c r="QE707" s="242"/>
      <c r="QF707" s="242"/>
      <c r="QG707" s="242"/>
      <c r="QH707" s="242"/>
      <c r="QI707" s="242"/>
      <c r="QJ707" s="242"/>
      <c r="QK707" s="242"/>
    </row>
    <row r="708" spans="434:453">
      <c r="PR708" s="209"/>
      <c r="PW708" s="242"/>
      <c r="PX708" s="242"/>
      <c r="PY708" s="242"/>
      <c r="PZ708" s="242"/>
      <c r="QA708" s="242"/>
      <c r="QB708" s="242"/>
      <c r="QC708" s="242"/>
      <c r="QD708" s="242"/>
      <c r="QE708" s="242"/>
      <c r="QF708" s="242"/>
      <c r="QG708" s="242"/>
      <c r="QH708" s="242"/>
      <c r="QI708" s="242"/>
      <c r="QJ708" s="242"/>
      <c r="QK708" s="242"/>
    </row>
    <row r="709" spans="434:453">
      <c r="PR709" s="209"/>
      <c r="PW709" s="242"/>
      <c r="PX709" s="242"/>
      <c r="PY709" s="242"/>
      <c r="PZ709" s="242"/>
      <c r="QA709" s="242"/>
      <c r="QB709" s="242"/>
      <c r="QC709" s="242"/>
      <c r="QD709" s="242"/>
      <c r="QE709" s="242"/>
      <c r="QF709" s="242"/>
      <c r="QG709" s="242"/>
      <c r="QH709" s="242"/>
      <c r="QI709" s="242"/>
      <c r="QJ709" s="242"/>
      <c r="QK709" s="242"/>
    </row>
    <row r="710" spans="434:453">
      <c r="PR710" s="209"/>
      <c r="PW710" s="242"/>
      <c r="PX710" s="242"/>
      <c r="PY710" s="242"/>
      <c r="PZ710" s="242"/>
      <c r="QA710" s="242"/>
      <c r="QB710" s="242"/>
      <c r="QC710" s="242"/>
      <c r="QD710" s="242"/>
      <c r="QE710" s="242"/>
      <c r="QF710" s="242"/>
      <c r="QG710" s="242"/>
      <c r="QH710" s="242"/>
      <c r="QI710" s="242"/>
      <c r="QJ710" s="242"/>
      <c r="QK710" s="242"/>
    </row>
    <row r="711" spans="434:453">
      <c r="PR711" s="209"/>
      <c r="PW711" s="242"/>
      <c r="PX711" s="242"/>
      <c r="PY711" s="242"/>
      <c r="PZ711" s="242"/>
      <c r="QA711" s="242"/>
      <c r="QB711" s="242"/>
      <c r="QC711" s="242"/>
      <c r="QD711" s="242"/>
      <c r="QE711" s="242"/>
      <c r="QF711" s="242"/>
      <c r="QG711" s="242"/>
      <c r="QH711" s="242"/>
      <c r="QI711" s="242"/>
      <c r="QJ711" s="242"/>
      <c r="QK711" s="242"/>
    </row>
    <row r="712" spans="434:453">
      <c r="PR712" s="209"/>
      <c r="PW712" s="242"/>
      <c r="PX712" s="242"/>
      <c r="PY712" s="242"/>
      <c r="PZ712" s="242"/>
      <c r="QA712" s="242"/>
      <c r="QB712" s="242"/>
      <c r="QC712" s="242"/>
      <c r="QD712" s="242"/>
      <c r="QE712" s="242"/>
      <c r="QF712" s="242"/>
      <c r="QG712" s="242"/>
      <c r="QH712" s="242"/>
      <c r="QI712" s="242"/>
      <c r="QJ712" s="242"/>
      <c r="QK712" s="242"/>
    </row>
    <row r="713" spans="434:453">
      <c r="PR713" s="209"/>
      <c r="PW713" s="242"/>
      <c r="PX713" s="242"/>
      <c r="PY713" s="242"/>
      <c r="PZ713" s="242"/>
      <c r="QA713" s="242"/>
      <c r="QB713" s="242"/>
      <c r="QC713" s="242"/>
      <c r="QD713" s="242"/>
      <c r="QE713" s="242"/>
      <c r="QF713" s="242"/>
      <c r="QG713" s="242"/>
      <c r="QH713" s="242"/>
      <c r="QI713" s="242"/>
      <c r="QJ713" s="242"/>
      <c r="QK713" s="242"/>
    </row>
    <row r="714" spans="434:453">
      <c r="PR714" s="209"/>
      <c r="PW714" s="242"/>
      <c r="PX714" s="242"/>
      <c r="PY714" s="242"/>
      <c r="PZ714" s="242"/>
      <c r="QA714" s="242"/>
      <c r="QB714" s="242"/>
      <c r="QC714" s="242"/>
      <c r="QD714" s="242"/>
      <c r="QE714" s="242"/>
      <c r="QF714" s="242"/>
      <c r="QG714" s="242"/>
      <c r="QH714" s="242"/>
      <c r="QI714" s="242"/>
      <c r="QJ714" s="242"/>
      <c r="QK714" s="242"/>
    </row>
    <row r="715" spans="434:453">
      <c r="PR715" s="209"/>
      <c r="PW715" s="242"/>
      <c r="PX715" s="242"/>
      <c r="PY715" s="242"/>
      <c r="PZ715" s="242"/>
      <c r="QA715" s="242"/>
      <c r="QB715" s="242"/>
      <c r="QC715" s="242"/>
      <c r="QD715" s="242"/>
      <c r="QE715" s="242"/>
      <c r="QF715" s="242"/>
      <c r="QG715" s="242"/>
      <c r="QH715" s="242"/>
      <c r="QI715" s="242"/>
      <c r="QJ715" s="242"/>
      <c r="QK715" s="242"/>
    </row>
    <row r="716" spans="434:453">
      <c r="PR716" s="209"/>
      <c r="PW716" s="242"/>
      <c r="PX716" s="242"/>
      <c r="PY716" s="242"/>
      <c r="PZ716" s="242"/>
      <c r="QA716" s="242"/>
      <c r="QB716" s="242"/>
      <c r="QC716" s="242"/>
      <c r="QD716" s="242"/>
      <c r="QE716" s="242"/>
      <c r="QF716" s="242"/>
      <c r="QG716" s="242"/>
      <c r="QH716" s="242"/>
      <c r="QI716" s="242"/>
      <c r="QJ716" s="242"/>
      <c r="QK716" s="242"/>
    </row>
    <row r="717" spans="434:453">
      <c r="PR717" s="209"/>
      <c r="PW717" s="242"/>
      <c r="PX717" s="242"/>
      <c r="PY717" s="242"/>
      <c r="PZ717" s="242"/>
      <c r="QA717" s="242"/>
      <c r="QB717" s="242"/>
      <c r="QC717" s="242"/>
      <c r="QD717" s="242"/>
      <c r="QE717" s="242"/>
      <c r="QF717" s="242"/>
      <c r="QG717" s="242"/>
      <c r="QH717" s="242"/>
      <c r="QI717" s="242"/>
      <c r="QJ717" s="242"/>
      <c r="QK717" s="242"/>
    </row>
    <row r="718" spans="434:453">
      <c r="PR718" s="209"/>
      <c r="PW718" s="242"/>
      <c r="PX718" s="242"/>
      <c r="PY718" s="242"/>
      <c r="PZ718" s="242"/>
      <c r="QA718" s="242"/>
      <c r="QB718" s="242"/>
      <c r="QC718" s="242"/>
      <c r="QD718" s="242"/>
      <c r="QE718" s="242"/>
      <c r="QF718" s="242"/>
      <c r="QG718" s="242"/>
      <c r="QH718" s="242"/>
      <c r="QI718" s="242"/>
      <c r="QJ718" s="242"/>
      <c r="QK718" s="242"/>
    </row>
    <row r="719" spans="434:453">
      <c r="PR719" s="209"/>
      <c r="PW719" s="242"/>
      <c r="PX719" s="242"/>
      <c r="PY719" s="242"/>
      <c r="PZ719" s="242"/>
      <c r="QA719" s="242"/>
      <c r="QB719" s="242"/>
      <c r="QC719" s="242"/>
      <c r="QD719" s="242"/>
      <c r="QE719" s="242"/>
      <c r="QF719" s="242"/>
      <c r="QG719" s="242"/>
      <c r="QH719" s="242"/>
      <c r="QI719" s="242"/>
      <c r="QJ719" s="242"/>
      <c r="QK719" s="242"/>
    </row>
    <row r="720" spans="434:453">
      <c r="PR720" s="209"/>
      <c r="PW720" s="242"/>
      <c r="PX720" s="242"/>
      <c r="PY720" s="242"/>
      <c r="PZ720" s="242"/>
      <c r="QA720" s="242"/>
      <c r="QB720" s="242"/>
      <c r="QC720" s="242"/>
      <c r="QD720" s="242"/>
      <c r="QE720" s="242"/>
      <c r="QF720" s="242"/>
      <c r="QG720" s="242"/>
      <c r="QH720" s="242"/>
      <c r="QI720" s="242"/>
      <c r="QJ720" s="242"/>
      <c r="QK720" s="242"/>
    </row>
    <row r="721" spans="434:453">
      <c r="PR721" s="209"/>
      <c r="PW721" s="242"/>
      <c r="PX721" s="242"/>
      <c r="PY721" s="242"/>
      <c r="PZ721" s="242"/>
      <c r="QA721" s="242"/>
      <c r="QB721" s="242"/>
      <c r="QC721" s="242"/>
      <c r="QD721" s="242"/>
      <c r="QE721" s="242"/>
      <c r="QF721" s="242"/>
      <c r="QG721" s="242"/>
      <c r="QH721" s="242"/>
      <c r="QI721" s="242"/>
      <c r="QJ721" s="242"/>
      <c r="QK721" s="242"/>
    </row>
    <row r="722" spans="434:453">
      <c r="PR722" s="209"/>
      <c r="PW722" s="242"/>
      <c r="PX722" s="242"/>
      <c r="PY722" s="242"/>
      <c r="PZ722" s="242"/>
      <c r="QA722" s="242"/>
      <c r="QB722" s="242"/>
      <c r="QC722" s="242"/>
      <c r="QD722" s="242"/>
      <c r="QE722" s="242"/>
      <c r="QF722" s="242"/>
      <c r="QG722" s="242"/>
      <c r="QH722" s="242"/>
      <c r="QI722" s="242"/>
      <c r="QJ722" s="242"/>
      <c r="QK722" s="242"/>
    </row>
    <row r="723" spans="434:453">
      <c r="PR723" s="209"/>
      <c r="PW723" s="242"/>
      <c r="PX723" s="242"/>
      <c r="PY723" s="242"/>
      <c r="PZ723" s="242"/>
      <c r="QA723" s="242"/>
      <c r="QB723" s="242"/>
      <c r="QC723" s="242"/>
      <c r="QD723" s="242"/>
      <c r="QE723" s="242"/>
      <c r="QF723" s="242"/>
      <c r="QG723" s="242"/>
      <c r="QH723" s="242"/>
      <c r="QI723" s="242"/>
      <c r="QJ723" s="242"/>
      <c r="QK723" s="242"/>
    </row>
    <row r="724" spans="434:453">
      <c r="PR724" s="209"/>
      <c r="PW724" s="242"/>
      <c r="PX724" s="242"/>
      <c r="PY724" s="242"/>
      <c r="PZ724" s="242"/>
      <c r="QA724" s="242"/>
      <c r="QB724" s="242"/>
      <c r="QC724" s="242"/>
      <c r="QD724" s="242"/>
      <c r="QE724" s="242"/>
      <c r="QF724" s="242"/>
      <c r="QG724" s="242"/>
      <c r="QH724" s="242"/>
      <c r="QI724" s="242"/>
      <c r="QJ724" s="242"/>
      <c r="QK724" s="242"/>
    </row>
    <row r="725" spans="434:453">
      <c r="PR725" s="209"/>
      <c r="PW725" s="242"/>
      <c r="PX725" s="242"/>
      <c r="PY725" s="242"/>
      <c r="PZ725" s="242"/>
      <c r="QA725" s="242"/>
      <c r="QB725" s="242"/>
      <c r="QC725" s="242"/>
      <c r="QD725" s="242"/>
      <c r="QE725" s="242"/>
      <c r="QF725" s="242"/>
      <c r="QG725" s="242"/>
      <c r="QH725" s="242"/>
      <c r="QI725" s="242"/>
      <c r="QJ725" s="242"/>
      <c r="QK725" s="242"/>
    </row>
    <row r="726" spans="434:453">
      <c r="PR726" s="209"/>
      <c r="PW726" s="242"/>
      <c r="PX726" s="242"/>
      <c r="PY726" s="242"/>
      <c r="PZ726" s="242"/>
      <c r="QA726" s="242"/>
      <c r="QB726" s="242"/>
      <c r="QC726" s="242"/>
      <c r="QD726" s="242"/>
      <c r="QE726" s="242"/>
      <c r="QF726" s="242"/>
      <c r="QG726" s="242"/>
      <c r="QH726" s="242"/>
      <c r="QI726" s="242"/>
      <c r="QJ726" s="242"/>
      <c r="QK726" s="242"/>
    </row>
    <row r="727" spans="434:453">
      <c r="PR727" s="209"/>
      <c r="PW727" s="242"/>
      <c r="PX727" s="242"/>
      <c r="PY727" s="242"/>
      <c r="PZ727" s="242"/>
      <c r="QA727" s="242"/>
      <c r="QB727" s="242"/>
      <c r="QC727" s="242"/>
      <c r="QD727" s="242"/>
      <c r="QE727" s="242"/>
      <c r="QF727" s="242"/>
      <c r="QG727" s="242"/>
      <c r="QH727" s="242"/>
      <c r="QI727" s="242"/>
      <c r="QJ727" s="242"/>
      <c r="QK727" s="242"/>
    </row>
    <row r="728" spans="434:453">
      <c r="PR728" s="209"/>
      <c r="PW728" s="242"/>
      <c r="PX728" s="242"/>
      <c r="PY728" s="242"/>
      <c r="PZ728" s="242"/>
      <c r="QA728" s="242"/>
      <c r="QB728" s="242"/>
      <c r="QC728" s="242"/>
      <c r="QD728" s="242"/>
      <c r="QE728" s="242"/>
      <c r="QF728" s="242"/>
      <c r="QG728" s="242"/>
      <c r="QH728" s="242"/>
      <c r="QI728" s="242"/>
      <c r="QJ728" s="242"/>
      <c r="QK728" s="242"/>
    </row>
    <row r="729" spans="434:453">
      <c r="PR729" s="209"/>
      <c r="PW729" s="242"/>
      <c r="PX729" s="242"/>
      <c r="PY729" s="242"/>
      <c r="PZ729" s="242"/>
      <c r="QA729" s="242"/>
      <c r="QB729" s="242"/>
      <c r="QC729" s="242"/>
      <c r="QD729" s="242"/>
      <c r="QE729" s="242"/>
      <c r="QF729" s="242"/>
      <c r="QG729" s="242"/>
      <c r="QH729" s="242"/>
      <c r="QI729" s="242"/>
      <c r="QJ729" s="242"/>
      <c r="QK729" s="242"/>
    </row>
    <row r="730" spans="434:453">
      <c r="PR730" s="209"/>
      <c r="PW730" s="242"/>
      <c r="PX730" s="242"/>
      <c r="PY730" s="242"/>
      <c r="PZ730" s="242"/>
      <c r="QA730" s="242"/>
      <c r="QB730" s="242"/>
      <c r="QC730" s="242"/>
      <c r="QD730" s="242"/>
      <c r="QE730" s="242"/>
      <c r="QF730" s="242"/>
      <c r="QG730" s="242"/>
      <c r="QH730" s="242"/>
      <c r="QI730" s="242"/>
      <c r="QJ730" s="242"/>
      <c r="QK730" s="242"/>
    </row>
    <row r="731" spans="434:453">
      <c r="PR731" s="209"/>
      <c r="PW731" s="242"/>
      <c r="PX731" s="242"/>
      <c r="PY731" s="242"/>
      <c r="PZ731" s="242"/>
      <c r="QA731" s="242"/>
      <c r="QB731" s="242"/>
      <c r="QC731" s="242"/>
      <c r="QD731" s="242"/>
      <c r="QE731" s="242"/>
      <c r="QF731" s="242"/>
      <c r="QG731" s="242"/>
      <c r="QH731" s="242"/>
      <c r="QI731" s="242"/>
      <c r="QJ731" s="242"/>
      <c r="QK731" s="242"/>
    </row>
    <row r="732" spans="434:453">
      <c r="PR732" s="209"/>
      <c r="PW732" s="242"/>
      <c r="PX732" s="242"/>
      <c r="PY732" s="242"/>
      <c r="PZ732" s="242"/>
      <c r="QA732" s="242"/>
      <c r="QB732" s="242"/>
      <c r="QC732" s="242"/>
      <c r="QD732" s="242"/>
      <c r="QE732" s="242"/>
      <c r="QF732" s="242"/>
      <c r="QG732" s="242"/>
      <c r="QH732" s="242"/>
      <c r="QI732" s="242"/>
      <c r="QJ732" s="242"/>
      <c r="QK732" s="242"/>
    </row>
    <row r="733" spans="434:453">
      <c r="PR733" s="209"/>
      <c r="PW733" s="242"/>
      <c r="PX733" s="242"/>
      <c r="PY733" s="242"/>
      <c r="PZ733" s="242"/>
      <c r="QA733" s="242"/>
      <c r="QB733" s="242"/>
      <c r="QC733" s="242"/>
      <c r="QD733" s="242"/>
      <c r="QE733" s="242"/>
      <c r="QF733" s="242"/>
      <c r="QG733" s="242"/>
      <c r="QH733" s="242"/>
      <c r="QI733" s="242"/>
      <c r="QJ733" s="242"/>
      <c r="QK733" s="242"/>
    </row>
    <row r="734" spans="434:453">
      <c r="PR734" s="209"/>
      <c r="PW734" s="242"/>
      <c r="PX734" s="242"/>
      <c r="PY734" s="242"/>
      <c r="PZ734" s="242"/>
      <c r="QA734" s="242"/>
      <c r="QB734" s="242"/>
      <c r="QC734" s="242"/>
      <c r="QD734" s="242"/>
      <c r="QE734" s="242"/>
      <c r="QF734" s="242"/>
      <c r="QG734" s="242"/>
      <c r="QH734" s="242"/>
      <c r="QI734" s="242"/>
      <c r="QJ734" s="242"/>
      <c r="QK734" s="242"/>
    </row>
    <row r="735" spans="434:453">
      <c r="PR735" s="209"/>
      <c r="PW735" s="242"/>
      <c r="PX735" s="242"/>
      <c r="PY735" s="242"/>
      <c r="PZ735" s="242"/>
      <c r="QA735" s="242"/>
      <c r="QB735" s="242"/>
      <c r="QC735" s="242"/>
      <c r="QD735" s="242"/>
      <c r="QE735" s="242"/>
      <c r="QF735" s="242"/>
      <c r="QG735" s="242"/>
      <c r="QH735" s="242"/>
      <c r="QI735" s="242"/>
      <c r="QJ735" s="242"/>
      <c r="QK735" s="242"/>
    </row>
    <row r="736" spans="434:453">
      <c r="PR736" s="209"/>
      <c r="PW736" s="242"/>
      <c r="PX736" s="242"/>
      <c r="PY736" s="242"/>
      <c r="PZ736" s="242"/>
      <c r="QA736" s="242"/>
      <c r="QB736" s="242"/>
      <c r="QC736" s="242"/>
      <c r="QD736" s="242"/>
      <c r="QE736" s="242"/>
      <c r="QF736" s="242"/>
      <c r="QG736" s="242"/>
      <c r="QH736" s="242"/>
      <c r="QI736" s="242"/>
      <c r="QJ736" s="242"/>
      <c r="QK736" s="242"/>
    </row>
    <row r="737" spans="434:453">
      <c r="PR737" s="209"/>
      <c r="PW737" s="242"/>
      <c r="PX737" s="242"/>
      <c r="PY737" s="242"/>
      <c r="PZ737" s="242"/>
      <c r="QA737" s="242"/>
      <c r="QB737" s="242"/>
      <c r="QC737" s="242"/>
      <c r="QD737" s="242"/>
      <c r="QE737" s="242"/>
      <c r="QF737" s="242"/>
      <c r="QG737" s="242"/>
      <c r="QH737" s="242"/>
      <c r="QI737" s="242"/>
      <c r="QJ737" s="242"/>
      <c r="QK737" s="242"/>
    </row>
    <row r="738" spans="434:453">
      <c r="PR738" s="209"/>
      <c r="PW738" s="242"/>
      <c r="PX738" s="242"/>
      <c r="PY738" s="242"/>
      <c r="PZ738" s="242"/>
      <c r="QA738" s="242"/>
      <c r="QB738" s="242"/>
      <c r="QC738" s="242"/>
      <c r="QD738" s="242"/>
      <c r="QE738" s="242"/>
      <c r="QF738" s="242"/>
      <c r="QG738" s="242"/>
      <c r="QH738" s="242"/>
      <c r="QI738" s="242"/>
      <c r="QJ738" s="242"/>
      <c r="QK738" s="242"/>
    </row>
    <row r="739" spans="434:453">
      <c r="PR739" s="209"/>
      <c r="PW739" s="242"/>
      <c r="PX739" s="242"/>
      <c r="PY739" s="242"/>
      <c r="PZ739" s="242"/>
      <c r="QA739" s="242"/>
      <c r="QB739" s="242"/>
      <c r="QC739" s="242"/>
      <c r="QD739" s="242"/>
      <c r="QE739" s="242"/>
      <c r="QF739" s="242"/>
      <c r="QG739" s="242"/>
      <c r="QH739" s="242"/>
      <c r="QI739" s="242"/>
      <c r="QJ739" s="242"/>
      <c r="QK739" s="242"/>
    </row>
    <row r="740" spans="434:453">
      <c r="PR740" s="209"/>
      <c r="PW740" s="242"/>
      <c r="PX740" s="242"/>
      <c r="PY740" s="242"/>
      <c r="PZ740" s="242"/>
      <c r="QA740" s="242"/>
      <c r="QB740" s="242"/>
      <c r="QC740" s="242"/>
      <c r="QD740" s="242"/>
      <c r="QE740" s="242"/>
      <c r="QF740" s="242"/>
      <c r="QG740" s="242"/>
      <c r="QH740" s="242"/>
      <c r="QI740" s="242"/>
      <c r="QJ740" s="242"/>
      <c r="QK740" s="242"/>
    </row>
    <row r="741" spans="434:453">
      <c r="PR741" s="209"/>
      <c r="PW741" s="242"/>
      <c r="PX741" s="242"/>
      <c r="PY741" s="242"/>
      <c r="PZ741" s="242"/>
      <c r="QA741" s="242"/>
      <c r="QB741" s="242"/>
      <c r="QC741" s="242"/>
      <c r="QD741" s="242"/>
      <c r="QE741" s="242"/>
      <c r="QF741" s="242"/>
      <c r="QG741" s="242"/>
      <c r="QH741" s="242"/>
      <c r="QI741" s="242"/>
      <c r="QJ741" s="242"/>
      <c r="QK741" s="242"/>
    </row>
    <row r="742" spans="434:453">
      <c r="PR742" s="209"/>
      <c r="PW742" s="242"/>
      <c r="PX742" s="242"/>
      <c r="PY742" s="242"/>
      <c r="PZ742" s="242"/>
      <c r="QA742" s="242"/>
      <c r="QB742" s="242"/>
      <c r="QC742" s="242"/>
      <c r="QD742" s="242"/>
      <c r="QE742" s="242"/>
      <c r="QF742" s="242"/>
      <c r="QG742" s="242"/>
      <c r="QH742" s="242"/>
      <c r="QI742" s="242"/>
      <c r="QJ742" s="242"/>
      <c r="QK742" s="242"/>
    </row>
    <row r="743" spans="434:453">
      <c r="PR743" s="209"/>
      <c r="PW743" s="242"/>
      <c r="PX743" s="242"/>
      <c r="PY743" s="242"/>
      <c r="PZ743" s="242"/>
      <c r="QA743" s="242"/>
      <c r="QB743" s="242"/>
      <c r="QC743" s="242"/>
      <c r="QD743" s="242"/>
      <c r="QE743" s="242"/>
      <c r="QF743" s="242"/>
      <c r="QG743" s="242"/>
      <c r="QH743" s="242"/>
      <c r="QI743" s="242"/>
      <c r="QJ743" s="242"/>
      <c r="QK743" s="242"/>
    </row>
    <row r="744" spans="434:453">
      <c r="PR744" s="209"/>
      <c r="PW744" s="242"/>
      <c r="PX744" s="242"/>
      <c r="PY744" s="242"/>
      <c r="PZ744" s="242"/>
      <c r="QA744" s="242"/>
      <c r="QB744" s="242"/>
      <c r="QC744" s="242"/>
      <c r="QD744" s="242"/>
      <c r="QE744" s="242"/>
      <c r="QF744" s="242"/>
      <c r="QG744" s="242"/>
      <c r="QH744" s="242"/>
      <c r="QI744" s="242"/>
      <c r="QJ744" s="242"/>
      <c r="QK744" s="242"/>
    </row>
    <row r="745" spans="434:453">
      <c r="PR745" s="209"/>
      <c r="PW745" s="242"/>
      <c r="PX745" s="242"/>
      <c r="PY745" s="242"/>
      <c r="PZ745" s="242"/>
      <c r="QA745" s="242"/>
      <c r="QB745" s="242"/>
      <c r="QC745" s="242"/>
      <c r="QD745" s="242"/>
      <c r="QE745" s="242"/>
      <c r="QF745" s="242"/>
      <c r="QG745" s="242"/>
      <c r="QH745" s="242"/>
      <c r="QI745" s="242"/>
      <c r="QJ745" s="242"/>
      <c r="QK745" s="242"/>
    </row>
    <row r="746" spans="434:453">
      <c r="PR746" s="209"/>
      <c r="PW746" s="242"/>
      <c r="PX746" s="242"/>
      <c r="PY746" s="242"/>
      <c r="PZ746" s="242"/>
      <c r="QA746" s="242"/>
      <c r="QB746" s="242"/>
      <c r="QC746" s="242"/>
      <c r="QD746" s="242"/>
      <c r="QE746" s="242"/>
      <c r="QF746" s="242"/>
      <c r="QG746" s="242"/>
      <c r="QH746" s="242"/>
      <c r="QI746" s="242"/>
      <c r="QJ746" s="242"/>
      <c r="QK746" s="242"/>
    </row>
    <row r="747" spans="434:453">
      <c r="PR747" s="209"/>
      <c r="PW747" s="242"/>
      <c r="PX747" s="242"/>
      <c r="PY747" s="242"/>
      <c r="PZ747" s="242"/>
      <c r="QA747" s="242"/>
      <c r="QB747" s="242"/>
      <c r="QC747" s="242"/>
      <c r="QD747" s="242"/>
      <c r="QE747" s="242"/>
      <c r="QF747" s="242"/>
      <c r="QG747" s="242"/>
      <c r="QH747" s="242"/>
      <c r="QI747" s="242"/>
      <c r="QJ747" s="242"/>
      <c r="QK747" s="242"/>
    </row>
    <row r="748" spans="434:453">
      <c r="PR748" s="209"/>
      <c r="PW748" s="242"/>
      <c r="PX748" s="242"/>
      <c r="PY748" s="242"/>
      <c r="PZ748" s="242"/>
      <c r="QA748" s="242"/>
      <c r="QB748" s="242"/>
      <c r="QC748" s="242"/>
      <c r="QD748" s="242"/>
      <c r="QE748" s="242"/>
      <c r="QF748" s="242"/>
      <c r="QG748" s="242"/>
      <c r="QH748" s="242"/>
      <c r="QI748" s="242"/>
      <c r="QJ748" s="242"/>
      <c r="QK748" s="242"/>
    </row>
    <row r="749" spans="434:453">
      <c r="PR749" s="209"/>
      <c r="PW749" s="242"/>
      <c r="PX749" s="242"/>
      <c r="PY749" s="242"/>
      <c r="PZ749" s="242"/>
      <c r="QA749" s="242"/>
      <c r="QB749" s="242"/>
      <c r="QC749" s="242"/>
      <c r="QD749" s="242"/>
      <c r="QE749" s="242"/>
      <c r="QF749" s="242"/>
      <c r="QG749" s="242"/>
      <c r="QH749" s="242"/>
      <c r="QI749" s="242"/>
      <c r="QJ749" s="242"/>
      <c r="QK749" s="242"/>
    </row>
    <row r="750" spans="434:453">
      <c r="PR750" s="209"/>
      <c r="PW750" s="242"/>
      <c r="PX750" s="242"/>
      <c r="PY750" s="242"/>
      <c r="PZ750" s="242"/>
      <c r="QA750" s="242"/>
      <c r="QB750" s="242"/>
      <c r="QC750" s="242"/>
      <c r="QD750" s="242"/>
      <c r="QE750" s="242"/>
      <c r="QF750" s="242"/>
      <c r="QG750" s="242"/>
      <c r="QH750" s="242"/>
      <c r="QI750" s="242"/>
      <c r="QJ750" s="242"/>
      <c r="QK750" s="242"/>
    </row>
    <row r="751" spans="434:453">
      <c r="PR751" s="209"/>
      <c r="PW751" s="242"/>
      <c r="PX751" s="242"/>
      <c r="PY751" s="242"/>
      <c r="PZ751" s="242"/>
      <c r="QA751" s="242"/>
      <c r="QB751" s="242"/>
      <c r="QC751" s="242"/>
      <c r="QD751" s="242"/>
      <c r="QE751" s="242"/>
      <c r="QF751" s="242"/>
      <c r="QG751" s="242"/>
      <c r="QH751" s="242"/>
      <c r="QI751" s="242"/>
      <c r="QJ751" s="242"/>
      <c r="QK751" s="242"/>
    </row>
    <row r="752" spans="434:453">
      <c r="PR752" s="209"/>
      <c r="PW752" s="242"/>
      <c r="PX752" s="242"/>
      <c r="PY752" s="242"/>
      <c r="PZ752" s="242"/>
      <c r="QA752" s="242"/>
      <c r="QB752" s="242"/>
      <c r="QC752" s="242"/>
      <c r="QD752" s="242"/>
      <c r="QE752" s="242"/>
      <c r="QF752" s="242"/>
      <c r="QG752" s="242"/>
      <c r="QH752" s="242"/>
      <c r="QI752" s="242"/>
      <c r="QJ752" s="242"/>
      <c r="QK752" s="242"/>
    </row>
    <row r="753" spans="434:453">
      <c r="PR753" s="209"/>
      <c r="PW753" s="242"/>
      <c r="PX753" s="242"/>
      <c r="PY753" s="242"/>
      <c r="PZ753" s="242"/>
      <c r="QA753" s="242"/>
      <c r="QB753" s="242"/>
      <c r="QC753" s="242"/>
      <c r="QD753" s="242"/>
      <c r="QE753" s="242"/>
      <c r="QF753" s="242"/>
      <c r="QG753" s="242"/>
      <c r="QH753" s="242"/>
      <c r="QI753" s="242"/>
      <c r="QJ753" s="242"/>
      <c r="QK753" s="242"/>
    </row>
    <row r="754" spans="434:453">
      <c r="PR754" s="209"/>
      <c r="PW754" s="242"/>
      <c r="PX754" s="242"/>
      <c r="PY754" s="242"/>
      <c r="PZ754" s="242"/>
      <c r="QA754" s="242"/>
      <c r="QB754" s="242"/>
      <c r="QC754" s="242"/>
      <c r="QD754" s="242"/>
      <c r="QE754" s="242"/>
      <c r="QF754" s="242"/>
      <c r="QG754" s="242"/>
      <c r="QH754" s="242"/>
      <c r="QI754" s="242"/>
      <c r="QJ754" s="242"/>
      <c r="QK754" s="242"/>
    </row>
    <row r="755" spans="434:453">
      <c r="PR755" s="209"/>
      <c r="PW755" s="242"/>
      <c r="PX755" s="242"/>
      <c r="PY755" s="242"/>
      <c r="PZ755" s="242"/>
      <c r="QA755" s="242"/>
      <c r="QB755" s="242"/>
      <c r="QC755" s="242"/>
      <c r="QD755" s="242"/>
      <c r="QE755" s="242"/>
      <c r="QF755" s="242"/>
      <c r="QG755" s="242"/>
      <c r="QH755" s="242"/>
      <c r="QI755" s="242"/>
      <c r="QJ755" s="242"/>
      <c r="QK755" s="242"/>
    </row>
    <row r="756" spans="434:453">
      <c r="PR756" s="209"/>
      <c r="PW756" s="242"/>
      <c r="PX756" s="242"/>
      <c r="PY756" s="242"/>
      <c r="PZ756" s="242"/>
      <c r="QA756" s="242"/>
      <c r="QB756" s="242"/>
      <c r="QC756" s="242"/>
      <c r="QD756" s="242"/>
      <c r="QE756" s="242"/>
      <c r="QF756" s="242"/>
      <c r="QG756" s="242"/>
      <c r="QH756" s="242"/>
      <c r="QI756" s="242"/>
      <c r="QJ756" s="242"/>
      <c r="QK756" s="242"/>
    </row>
    <row r="757" spans="434:453">
      <c r="PR757" s="209"/>
      <c r="PW757" s="242"/>
      <c r="PX757" s="242"/>
      <c r="PY757" s="242"/>
      <c r="PZ757" s="242"/>
      <c r="QA757" s="242"/>
      <c r="QB757" s="242"/>
      <c r="QC757" s="242"/>
      <c r="QD757" s="242"/>
      <c r="QE757" s="242"/>
      <c r="QF757" s="242"/>
      <c r="QG757" s="242"/>
      <c r="QH757" s="242"/>
      <c r="QI757" s="242"/>
      <c r="QJ757" s="242"/>
      <c r="QK757" s="242"/>
    </row>
    <row r="758" spans="434:453">
      <c r="PR758" s="209"/>
      <c r="PW758" s="242"/>
      <c r="PX758" s="242"/>
      <c r="PY758" s="242"/>
      <c r="PZ758" s="242"/>
      <c r="QA758" s="242"/>
      <c r="QB758" s="242"/>
      <c r="QC758" s="242"/>
      <c r="QD758" s="242"/>
      <c r="QE758" s="242"/>
      <c r="QF758" s="242"/>
      <c r="QG758" s="242"/>
      <c r="QH758" s="242"/>
      <c r="QI758" s="242"/>
      <c r="QJ758" s="242"/>
      <c r="QK758" s="242"/>
    </row>
    <row r="759" spans="434:453">
      <c r="PR759" s="209"/>
      <c r="PW759" s="242"/>
      <c r="PX759" s="242"/>
      <c r="PY759" s="242"/>
      <c r="PZ759" s="242"/>
      <c r="QA759" s="242"/>
      <c r="QB759" s="242"/>
      <c r="QC759" s="242"/>
      <c r="QD759" s="242"/>
      <c r="QE759" s="242"/>
      <c r="QF759" s="242"/>
      <c r="QG759" s="242"/>
      <c r="QH759" s="242"/>
      <c r="QI759" s="242"/>
      <c r="QJ759" s="242"/>
      <c r="QK759" s="242"/>
    </row>
    <row r="760" spans="434:453">
      <c r="PR760" s="209"/>
      <c r="PW760" s="242"/>
      <c r="PX760" s="242"/>
      <c r="PY760" s="242"/>
      <c r="PZ760" s="242"/>
      <c r="QA760" s="242"/>
      <c r="QB760" s="242"/>
      <c r="QC760" s="242"/>
      <c r="QD760" s="242"/>
      <c r="QE760" s="242"/>
      <c r="QF760" s="242"/>
      <c r="QG760" s="242"/>
      <c r="QH760" s="242"/>
      <c r="QI760" s="242"/>
      <c r="QJ760" s="242"/>
      <c r="QK760" s="242"/>
    </row>
    <row r="761" spans="434:453">
      <c r="PR761" s="209"/>
      <c r="PW761" s="242"/>
      <c r="PX761" s="242"/>
      <c r="PY761" s="242"/>
      <c r="PZ761" s="242"/>
      <c r="QA761" s="242"/>
      <c r="QB761" s="242"/>
      <c r="QC761" s="242"/>
      <c r="QD761" s="242"/>
      <c r="QE761" s="242"/>
      <c r="QF761" s="242"/>
      <c r="QG761" s="242"/>
      <c r="QH761" s="242"/>
      <c r="QI761" s="242"/>
      <c r="QJ761" s="242"/>
      <c r="QK761" s="242"/>
    </row>
    <row r="762" spans="434:453">
      <c r="PR762" s="209"/>
      <c r="PW762" s="242"/>
      <c r="PX762" s="242"/>
      <c r="PY762" s="242"/>
      <c r="PZ762" s="242"/>
      <c r="QA762" s="242"/>
      <c r="QB762" s="242"/>
      <c r="QC762" s="242"/>
      <c r="QD762" s="242"/>
      <c r="QE762" s="242"/>
      <c r="QF762" s="242"/>
      <c r="QG762" s="242"/>
      <c r="QH762" s="242"/>
      <c r="QI762" s="242"/>
      <c r="QJ762" s="242"/>
      <c r="QK762" s="242"/>
    </row>
    <row r="763" spans="434:453">
      <c r="PR763" s="209"/>
      <c r="PW763" s="242"/>
      <c r="PX763" s="242"/>
      <c r="PY763" s="242"/>
      <c r="PZ763" s="242"/>
      <c r="QA763" s="242"/>
      <c r="QB763" s="242"/>
      <c r="QC763" s="242"/>
      <c r="QD763" s="242"/>
      <c r="QE763" s="242"/>
      <c r="QF763" s="242"/>
      <c r="QG763" s="242"/>
      <c r="QH763" s="242"/>
      <c r="QI763" s="242"/>
      <c r="QJ763" s="242"/>
      <c r="QK763" s="242"/>
    </row>
    <row r="764" spans="434:453">
      <c r="PR764" s="209"/>
      <c r="PW764" s="242"/>
      <c r="PX764" s="242"/>
      <c r="PY764" s="242"/>
      <c r="PZ764" s="242"/>
      <c r="QA764" s="242"/>
      <c r="QB764" s="242"/>
      <c r="QC764" s="242"/>
      <c r="QD764" s="242"/>
      <c r="QE764" s="242"/>
      <c r="QF764" s="242"/>
      <c r="QG764" s="242"/>
      <c r="QH764" s="242"/>
      <c r="QI764" s="242"/>
      <c r="QJ764" s="242"/>
      <c r="QK764" s="242"/>
    </row>
    <row r="765" spans="434:453">
      <c r="PR765" s="209"/>
      <c r="PW765" s="242"/>
      <c r="PX765" s="242"/>
      <c r="PY765" s="242"/>
      <c r="PZ765" s="242"/>
      <c r="QA765" s="242"/>
      <c r="QB765" s="242"/>
      <c r="QC765" s="242"/>
      <c r="QD765" s="242"/>
      <c r="QE765" s="242"/>
      <c r="QF765" s="242"/>
      <c r="QG765" s="242"/>
      <c r="QH765" s="242"/>
      <c r="QI765" s="242"/>
      <c r="QJ765" s="242"/>
      <c r="QK765" s="242"/>
    </row>
    <row r="766" spans="434:453">
      <c r="PR766" s="209"/>
      <c r="PW766" s="242"/>
      <c r="PX766" s="242"/>
      <c r="PY766" s="242"/>
      <c r="PZ766" s="242"/>
      <c r="QA766" s="242"/>
      <c r="QB766" s="242"/>
      <c r="QC766" s="242"/>
      <c r="QD766" s="242"/>
      <c r="QE766" s="242"/>
      <c r="QF766" s="242"/>
      <c r="QG766" s="242"/>
      <c r="QH766" s="242"/>
      <c r="QI766" s="242"/>
      <c r="QJ766" s="242"/>
      <c r="QK766" s="242"/>
    </row>
    <row r="767" spans="434:453">
      <c r="PR767" s="209"/>
      <c r="PW767" s="242"/>
      <c r="PX767" s="242"/>
      <c r="PY767" s="242"/>
      <c r="PZ767" s="242"/>
      <c r="QA767" s="242"/>
      <c r="QB767" s="242"/>
      <c r="QC767" s="242"/>
      <c r="QD767" s="242"/>
      <c r="QE767" s="242"/>
      <c r="QF767" s="242"/>
      <c r="QG767" s="242"/>
      <c r="QH767" s="242"/>
      <c r="QI767" s="242"/>
      <c r="QJ767" s="242"/>
      <c r="QK767" s="242"/>
    </row>
    <row r="768" spans="434:453">
      <c r="PR768" s="209"/>
      <c r="PW768" s="242"/>
      <c r="PX768" s="242"/>
      <c r="PY768" s="242"/>
      <c r="PZ768" s="242"/>
      <c r="QA768" s="242"/>
      <c r="QB768" s="242"/>
      <c r="QC768" s="242"/>
      <c r="QD768" s="242"/>
      <c r="QE768" s="242"/>
      <c r="QF768" s="242"/>
      <c r="QG768" s="242"/>
      <c r="QH768" s="242"/>
      <c r="QI768" s="242"/>
      <c r="QJ768" s="242"/>
      <c r="QK768" s="242"/>
    </row>
    <row r="769" spans="434:453">
      <c r="PR769" s="209"/>
      <c r="PW769" s="242"/>
      <c r="PX769" s="242"/>
      <c r="PY769" s="242"/>
      <c r="PZ769" s="242"/>
      <c r="QA769" s="242"/>
      <c r="QB769" s="242"/>
      <c r="QC769" s="242"/>
      <c r="QD769" s="242"/>
      <c r="QE769" s="242"/>
      <c r="QF769" s="242"/>
      <c r="QG769" s="242"/>
      <c r="QH769" s="242"/>
      <c r="QI769" s="242"/>
      <c r="QJ769" s="242"/>
      <c r="QK769" s="242"/>
    </row>
    <row r="770" spans="434:453">
      <c r="PR770" s="209"/>
      <c r="PW770" s="242"/>
      <c r="PX770" s="242"/>
      <c r="PY770" s="242"/>
      <c r="PZ770" s="242"/>
      <c r="QA770" s="242"/>
      <c r="QB770" s="242"/>
      <c r="QC770" s="242"/>
      <c r="QD770" s="242"/>
      <c r="QE770" s="242"/>
      <c r="QF770" s="242"/>
      <c r="QG770" s="242"/>
      <c r="QH770" s="242"/>
      <c r="QI770" s="242"/>
      <c r="QJ770" s="242"/>
      <c r="QK770" s="242"/>
    </row>
    <row r="771" spans="434:453">
      <c r="PR771" s="209"/>
      <c r="PW771" s="242"/>
      <c r="PX771" s="242"/>
      <c r="PY771" s="242"/>
      <c r="PZ771" s="242"/>
      <c r="QA771" s="242"/>
      <c r="QB771" s="242"/>
      <c r="QC771" s="242"/>
      <c r="QD771" s="242"/>
      <c r="QE771" s="242"/>
      <c r="QF771" s="242"/>
      <c r="QG771" s="242"/>
      <c r="QH771" s="242"/>
      <c r="QI771" s="242"/>
      <c r="QJ771" s="242"/>
      <c r="QK771" s="242"/>
    </row>
    <row r="772" spans="434:453">
      <c r="PR772" s="209"/>
      <c r="PW772" s="242"/>
      <c r="PX772" s="242"/>
      <c r="PY772" s="242"/>
      <c r="PZ772" s="242"/>
      <c r="QA772" s="242"/>
      <c r="QB772" s="242"/>
      <c r="QC772" s="242"/>
      <c r="QD772" s="242"/>
      <c r="QE772" s="242"/>
      <c r="QF772" s="242"/>
      <c r="QG772" s="242"/>
      <c r="QH772" s="242"/>
      <c r="QI772" s="242"/>
      <c r="QJ772" s="242"/>
      <c r="QK772" s="242"/>
    </row>
    <row r="773" spans="434:453">
      <c r="PR773" s="209"/>
      <c r="PW773" s="242"/>
      <c r="PX773" s="242"/>
      <c r="PY773" s="242"/>
      <c r="PZ773" s="242"/>
      <c r="QA773" s="242"/>
      <c r="QB773" s="242"/>
      <c r="QC773" s="242"/>
      <c r="QD773" s="242"/>
      <c r="QE773" s="242"/>
      <c r="QF773" s="242"/>
      <c r="QG773" s="242"/>
      <c r="QH773" s="242"/>
      <c r="QI773" s="242"/>
      <c r="QJ773" s="242"/>
      <c r="QK773" s="242"/>
    </row>
    <row r="774" spans="434:453">
      <c r="PR774" s="209"/>
      <c r="PW774" s="242"/>
      <c r="PX774" s="242"/>
      <c r="PY774" s="242"/>
      <c r="PZ774" s="242"/>
      <c r="QA774" s="242"/>
      <c r="QB774" s="242"/>
      <c r="QC774" s="242"/>
      <c r="QD774" s="242"/>
      <c r="QE774" s="242"/>
      <c r="QF774" s="242"/>
      <c r="QG774" s="242"/>
      <c r="QH774" s="242"/>
      <c r="QI774" s="242"/>
      <c r="QJ774" s="242"/>
      <c r="QK774" s="242"/>
    </row>
    <row r="775" spans="434:453">
      <c r="PR775" s="209"/>
      <c r="PW775" s="242"/>
      <c r="PX775" s="242"/>
      <c r="PY775" s="242"/>
      <c r="PZ775" s="242"/>
      <c r="QA775" s="242"/>
      <c r="QB775" s="242"/>
      <c r="QC775" s="242"/>
      <c r="QD775" s="242"/>
      <c r="QE775" s="242"/>
      <c r="QF775" s="242"/>
      <c r="QG775" s="242"/>
      <c r="QH775" s="242"/>
      <c r="QI775" s="242"/>
      <c r="QJ775" s="242"/>
      <c r="QK775" s="242"/>
    </row>
    <row r="776" spans="434:453">
      <c r="PR776" s="209"/>
      <c r="PW776" s="242"/>
      <c r="PX776" s="242"/>
      <c r="PY776" s="242"/>
      <c r="PZ776" s="242"/>
      <c r="QA776" s="242"/>
      <c r="QB776" s="242"/>
      <c r="QC776" s="242"/>
      <c r="QD776" s="242"/>
      <c r="QE776" s="242"/>
      <c r="QF776" s="242"/>
      <c r="QG776" s="242"/>
      <c r="QH776" s="242"/>
      <c r="QI776" s="242"/>
      <c r="QJ776" s="242"/>
      <c r="QK776" s="242"/>
    </row>
    <row r="777" spans="434:453">
      <c r="PR777" s="209"/>
      <c r="PW777" s="242"/>
      <c r="PX777" s="242"/>
      <c r="PY777" s="242"/>
      <c r="PZ777" s="242"/>
      <c r="QA777" s="242"/>
      <c r="QB777" s="242"/>
      <c r="QC777" s="242"/>
      <c r="QD777" s="242"/>
      <c r="QE777" s="242"/>
      <c r="QF777" s="242"/>
      <c r="QG777" s="242"/>
      <c r="QH777" s="242"/>
      <c r="QI777" s="242"/>
      <c r="QJ777" s="242"/>
      <c r="QK777" s="242"/>
    </row>
    <row r="778" spans="434:453">
      <c r="PR778" s="209"/>
      <c r="PW778" s="242"/>
      <c r="PX778" s="242"/>
      <c r="PY778" s="242"/>
      <c r="PZ778" s="242"/>
      <c r="QA778" s="242"/>
      <c r="QB778" s="242"/>
      <c r="QC778" s="242"/>
      <c r="QD778" s="242"/>
      <c r="QE778" s="242"/>
      <c r="QF778" s="242"/>
      <c r="QG778" s="242"/>
      <c r="QH778" s="242"/>
      <c r="QI778" s="242"/>
      <c r="QJ778" s="242"/>
      <c r="QK778" s="242"/>
    </row>
    <row r="779" spans="434:453">
      <c r="PR779" s="209"/>
      <c r="PW779" s="242"/>
      <c r="PX779" s="242"/>
      <c r="PY779" s="242"/>
      <c r="PZ779" s="242"/>
      <c r="QA779" s="242"/>
      <c r="QB779" s="242"/>
      <c r="QC779" s="242"/>
      <c r="QD779" s="242"/>
      <c r="QE779" s="242"/>
      <c r="QF779" s="242"/>
      <c r="QG779" s="242"/>
      <c r="QH779" s="242"/>
      <c r="QI779" s="242"/>
      <c r="QJ779" s="242"/>
      <c r="QK779" s="242"/>
    </row>
    <row r="780" spans="434:453">
      <c r="PR780" s="209"/>
      <c r="PW780" s="242"/>
      <c r="PX780" s="242"/>
      <c r="PY780" s="242"/>
      <c r="PZ780" s="242"/>
      <c r="QA780" s="242"/>
      <c r="QB780" s="242"/>
      <c r="QC780" s="242"/>
      <c r="QD780" s="242"/>
      <c r="QE780" s="242"/>
      <c r="QF780" s="242"/>
      <c r="QG780" s="242"/>
      <c r="QH780" s="242"/>
      <c r="QI780" s="242"/>
      <c r="QJ780" s="242"/>
      <c r="QK780" s="242"/>
    </row>
    <row r="781" spans="434:453">
      <c r="PR781" s="209"/>
      <c r="PW781" s="242"/>
      <c r="PX781" s="242"/>
      <c r="PY781" s="242"/>
      <c r="PZ781" s="242"/>
      <c r="QA781" s="242"/>
      <c r="QB781" s="242"/>
      <c r="QC781" s="242"/>
      <c r="QD781" s="242"/>
      <c r="QE781" s="242"/>
      <c r="QF781" s="242"/>
      <c r="QG781" s="242"/>
      <c r="QH781" s="242"/>
      <c r="QI781" s="242"/>
      <c r="QJ781" s="242"/>
      <c r="QK781" s="242"/>
    </row>
    <row r="782" spans="434:453">
      <c r="PR782" s="209"/>
      <c r="PW782" s="242"/>
      <c r="PX782" s="242"/>
      <c r="PY782" s="242"/>
      <c r="PZ782" s="242"/>
      <c r="QA782" s="242"/>
      <c r="QB782" s="242"/>
      <c r="QC782" s="242"/>
      <c r="QD782" s="242"/>
      <c r="QE782" s="242"/>
      <c r="QF782" s="242"/>
      <c r="QG782" s="242"/>
      <c r="QH782" s="242"/>
      <c r="QI782" s="242"/>
      <c r="QJ782" s="242"/>
      <c r="QK782" s="242"/>
    </row>
    <row r="783" spans="434:453">
      <c r="PR783" s="209"/>
      <c r="PW783" s="242"/>
      <c r="PX783" s="242"/>
      <c r="PY783" s="242"/>
      <c r="PZ783" s="242"/>
      <c r="QA783" s="242"/>
      <c r="QB783" s="242"/>
      <c r="QC783" s="242"/>
      <c r="QD783" s="242"/>
      <c r="QE783" s="242"/>
      <c r="QF783" s="242"/>
      <c r="QG783" s="242"/>
      <c r="QH783" s="242"/>
      <c r="QI783" s="242"/>
      <c r="QJ783" s="242"/>
      <c r="QK783" s="242"/>
    </row>
    <row r="784" spans="434:453">
      <c r="PR784" s="209"/>
      <c r="PW784" s="242"/>
      <c r="PX784" s="242"/>
      <c r="PY784" s="242"/>
      <c r="PZ784" s="242"/>
      <c r="QA784" s="242"/>
      <c r="QB784" s="242"/>
      <c r="QC784" s="242"/>
      <c r="QD784" s="242"/>
      <c r="QE784" s="242"/>
      <c r="QF784" s="242"/>
      <c r="QG784" s="242"/>
      <c r="QH784" s="242"/>
      <c r="QI784" s="242"/>
      <c r="QJ784" s="242"/>
      <c r="QK784" s="242"/>
    </row>
    <row r="785" spans="434:453">
      <c r="PR785" s="209"/>
      <c r="PW785" s="242"/>
      <c r="PX785" s="242"/>
      <c r="PY785" s="242"/>
      <c r="PZ785" s="242"/>
      <c r="QA785" s="242"/>
      <c r="QB785" s="242"/>
      <c r="QC785" s="242"/>
      <c r="QD785" s="242"/>
      <c r="QE785" s="242"/>
      <c r="QF785" s="242"/>
      <c r="QG785" s="242"/>
      <c r="QH785" s="242"/>
      <c r="QI785" s="242"/>
      <c r="QJ785" s="242"/>
      <c r="QK785" s="242"/>
    </row>
    <row r="786" spans="434:453">
      <c r="PR786" s="209"/>
      <c r="PW786" s="242"/>
      <c r="PX786" s="242"/>
      <c r="PY786" s="242"/>
      <c r="PZ786" s="242"/>
      <c r="QA786" s="242"/>
      <c r="QB786" s="242"/>
      <c r="QC786" s="242"/>
      <c r="QD786" s="242"/>
      <c r="QE786" s="242"/>
      <c r="QF786" s="242"/>
      <c r="QG786" s="242"/>
      <c r="QH786" s="242"/>
      <c r="QI786" s="242"/>
      <c r="QJ786" s="242"/>
      <c r="QK786" s="242"/>
    </row>
    <row r="787" spans="434:453">
      <c r="PR787" s="209"/>
      <c r="PW787" s="242"/>
      <c r="PX787" s="242"/>
      <c r="PY787" s="242"/>
      <c r="PZ787" s="242"/>
      <c r="QA787" s="242"/>
      <c r="QB787" s="242"/>
      <c r="QC787" s="242"/>
      <c r="QD787" s="242"/>
      <c r="QE787" s="242"/>
      <c r="QF787" s="242"/>
      <c r="QG787" s="242"/>
      <c r="QH787" s="242"/>
      <c r="QI787" s="242"/>
      <c r="QJ787" s="242"/>
      <c r="QK787" s="242"/>
    </row>
    <row r="788" spans="434:453">
      <c r="PR788" s="209"/>
      <c r="PW788" s="242"/>
      <c r="PX788" s="242"/>
      <c r="PY788" s="242"/>
      <c r="PZ788" s="242"/>
      <c r="QA788" s="242"/>
      <c r="QB788" s="242"/>
      <c r="QC788" s="242"/>
      <c r="QD788" s="242"/>
      <c r="QE788" s="242"/>
      <c r="QF788" s="242"/>
      <c r="QG788" s="242"/>
      <c r="QH788" s="242"/>
      <c r="QI788" s="242"/>
      <c r="QJ788" s="242"/>
      <c r="QK788" s="242"/>
    </row>
    <row r="789" spans="434:453">
      <c r="PR789" s="209"/>
      <c r="PW789" s="242"/>
      <c r="PX789" s="242"/>
      <c r="PY789" s="242"/>
      <c r="PZ789" s="242"/>
      <c r="QA789" s="242"/>
      <c r="QB789" s="242"/>
      <c r="QC789" s="242"/>
      <c r="QD789" s="242"/>
      <c r="QE789" s="242"/>
      <c r="QF789" s="242"/>
      <c r="QG789" s="242"/>
      <c r="QH789" s="242"/>
      <c r="QI789" s="242"/>
      <c r="QJ789" s="242"/>
      <c r="QK789" s="242"/>
    </row>
    <row r="790" spans="434:453">
      <c r="PR790" s="209"/>
      <c r="PW790" s="242"/>
      <c r="PX790" s="242"/>
      <c r="PY790" s="242"/>
      <c r="PZ790" s="242"/>
      <c r="QA790" s="242"/>
      <c r="QB790" s="242"/>
      <c r="QC790" s="242"/>
      <c r="QD790" s="242"/>
      <c r="QE790" s="242"/>
      <c r="QF790" s="242"/>
      <c r="QG790" s="242"/>
      <c r="QH790" s="242"/>
      <c r="QI790" s="242"/>
      <c r="QJ790" s="242"/>
      <c r="QK790" s="242"/>
    </row>
    <row r="791" spans="434:453">
      <c r="PR791" s="209"/>
      <c r="PW791" s="242"/>
      <c r="PX791" s="242"/>
      <c r="PY791" s="242"/>
      <c r="PZ791" s="242"/>
      <c r="QA791" s="242"/>
      <c r="QB791" s="242"/>
      <c r="QC791" s="242"/>
      <c r="QD791" s="242"/>
      <c r="QE791" s="242"/>
      <c r="QF791" s="242"/>
      <c r="QG791" s="242"/>
      <c r="QH791" s="242"/>
      <c r="QI791" s="242"/>
      <c r="QJ791" s="242"/>
      <c r="QK791" s="242"/>
    </row>
    <row r="792" spans="434:453">
      <c r="PR792" s="209"/>
      <c r="PW792" s="242"/>
      <c r="PX792" s="242"/>
      <c r="PY792" s="242"/>
      <c r="PZ792" s="242"/>
      <c r="QA792" s="242"/>
      <c r="QB792" s="242"/>
      <c r="QC792" s="242"/>
      <c r="QD792" s="242"/>
      <c r="QE792" s="242"/>
      <c r="QF792" s="242"/>
      <c r="QG792" s="242"/>
      <c r="QH792" s="242"/>
      <c r="QI792" s="242"/>
      <c r="QJ792" s="242"/>
      <c r="QK792" s="242"/>
    </row>
    <row r="793" spans="434:453">
      <c r="PR793" s="209"/>
      <c r="PW793" s="242"/>
      <c r="PX793" s="242"/>
      <c r="PY793" s="242"/>
      <c r="PZ793" s="242"/>
      <c r="QA793" s="242"/>
      <c r="QB793" s="242"/>
      <c r="QC793" s="242"/>
      <c r="QD793" s="242"/>
      <c r="QE793" s="242"/>
      <c r="QF793" s="242"/>
      <c r="QG793" s="242"/>
      <c r="QH793" s="242"/>
      <c r="QI793" s="242"/>
      <c r="QJ793" s="242"/>
      <c r="QK793" s="242"/>
    </row>
    <row r="794" spans="434:453">
      <c r="PR794" s="209"/>
      <c r="PW794" s="242"/>
      <c r="PX794" s="242"/>
      <c r="PY794" s="242"/>
      <c r="PZ794" s="242"/>
      <c r="QA794" s="242"/>
      <c r="QB794" s="242"/>
      <c r="QC794" s="242"/>
      <c r="QD794" s="242"/>
      <c r="QE794" s="242"/>
      <c r="QF794" s="242"/>
      <c r="QG794" s="242"/>
      <c r="QH794" s="242"/>
      <c r="QI794" s="242"/>
      <c r="QJ794" s="242"/>
      <c r="QK794" s="242"/>
    </row>
    <row r="795" spans="434:453">
      <c r="PR795" s="209"/>
      <c r="PW795" s="242"/>
      <c r="PX795" s="242"/>
      <c r="PY795" s="242"/>
      <c r="PZ795" s="242"/>
      <c r="QA795" s="242"/>
      <c r="QB795" s="242"/>
      <c r="QC795" s="242"/>
      <c r="QD795" s="242"/>
      <c r="QE795" s="242"/>
      <c r="QF795" s="242"/>
      <c r="QG795" s="242"/>
      <c r="QH795" s="242"/>
      <c r="QI795" s="242"/>
      <c r="QJ795" s="242"/>
      <c r="QK795" s="242"/>
    </row>
    <row r="796" spans="434:453">
      <c r="PR796" s="209"/>
      <c r="PW796" s="242"/>
      <c r="PX796" s="242"/>
      <c r="PY796" s="242"/>
      <c r="PZ796" s="242"/>
      <c r="QA796" s="242"/>
      <c r="QB796" s="242"/>
      <c r="QC796" s="242"/>
      <c r="QD796" s="242"/>
      <c r="QE796" s="242"/>
      <c r="QF796" s="242"/>
      <c r="QG796" s="242"/>
      <c r="QH796" s="242"/>
      <c r="QI796" s="242"/>
      <c r="QJ796" s="242"/>
      <c r="QK796" s="242"/>
    </row>
    <row r="797" spans="434:453">
      <c r="PR797" s="209"/>
      <c r="PW797" s="242"/>
      <c r="PX797" s="242"/>
      <c r="PY797" s="242"/>
      <c r="PZ797" s="242"/>
      <c r="QA797" s="242"/>
      <c r="QB797" s="242"/>
      <c r="QC797" s="242"/>
      <c r="QD797" s="242"/>
      <c r="QE797" s="242"/>
      <c r="QF797" s="242"/>
      <c r="QG797" s="242"/>
      <c r="QH797" s="242"/>
      <c r="QI797" s="242"/>
      <c r="QJ797" s="242"/>
      <c r="QK797" s="242"/>
    </row>
    <row r="798" spans="434:453">
      <c r="PR798" s="209"/>
      <c r="PW798" s="242"/>
      <c r="PX798" s="242"/>
      <c r="PY798" s="242"/>
      <c r="PZ798" s="242"/>
      <c r="QA798" s="242"/>
      <c r="QB798" s="242"/>
      <c r="QC798" s="242"/>
      <c r="QD798" s="242"/>
      <c r="QE798" s="242"/>
      <c r="QF798" s="242"/>
      <c r="QG798" s="242"/>
      <c r="QH798" s="242"/>
      <c r="QI798" s="242"/>
      <c r="QJ798" s="242"/>
      <c r="QK798" s="242"/>
    </row>
    <row r="799" spans="434:453">
      <c r="PR799" s="209"/>
      <c r="PW799" s="242"/>
      <c r="PX799" s="242"/>
      <c r="PY799" s="242"/>
      <c r="PZ799" s="242"/>
      <c r="QA799" s="242"/>
      <c r="QB799" s="242"/>
      <c r="QC799" s="242"/>
      <c r="QD799" s="242"/>
      <c r="QE799" s="242"/>
      <c r="QF799" s="242"/>
      <c r="QG799" s="242"/>
      <c r="QH799" s="242"/>
      <c r="QI799" s="242"/>
      <c r="QJ799" s="242"/>
      <c r="QK799" s="242"/>
    </row>
    <row r="800" spans="434:453">
      <c r="PR800" s="209"/>
      <c r="PW800" s="242"/>
      <c r="PX800" s="242"/>
      <c r="PY800" s="242"/>
      <c r="PZ800" s="242"/>
      <c r="QA800" s="242"/>
      <c r="QB800" s="242"/>
      <c r="QC800" s="242"/>
      <c r="QD800" s="242"/>
      <c r="QE800" s="242"/>
      <c r="QF800" s="242"/>
      <c r="QG800" s="242"/>
      <c r="QH800" s="242"/>
      <c r="QI800" s="242"/>
      <c r="QJ800" s="242"/>
      <c r="QK800" s="242"/>
    </row>
    <row r="801" spans="434:453">
      <c r="PR801" s="209"/>
      <c r="PW801" s="242"/>
      <c r="PX801" s="242"/>
      <c r="PY801" s="242"/>
      <c r="PZ801" s="242"/>
      <c r="QA801" s="242"/>
      <c r="QB801" s="242"/>
      <c r="QC801" s="242"/>
      <c r="QD801" s="242"/>
      <c r="QE801" s="242"/>
      <c r="QF801" s="242"/>
      <c r="QG801" s="242"/>
      <c r="QH801" s="242"/>
      <c r="QI801" s="242"/>
      <c r="QJ801" s="242"/>
      <c r="QK801" s="242"/>
    </row>
    <row r="802" spans="434:453">
      <c r="PR802" s="209"/>
      <c r="PW802" s="242"/>
      <c r="PX802" s="242"/>
      <c r="PY802" s="242"/>
      <c r="PZ802" s="242"/>
      <c r="QA802" s="242"/>
      <c r="QB802" s="242"/>
      <c r="QC802" s="242"/>
      <c r="QD802" s="242"/>
      <c r="QE802" s="242"/>
      <c r="QF802" s="242"/>
      <c r="QG802" s="242"/>
      <c r="QH802" s="242"/>
      <c r="QI802" s="242"/>
      <c r="QJ802" s="242"/>
      <c r="QK802" s="242"/>
    </row>
    <row r="803" spans="434:453">
      <c r="PR803" s="209"/>
      <c r="PW803" s="242"/>
      <c r="PX803" s="242"/>
      <c r="PY803" s="242"/>
      <c r="PZ803" s="242"/>
      <c r="QA803" s="242"/>
      <c r="QB803" s="242"/>
      <c r="QC803" s="242"/>
      <c r="QD803" s="242"/>
      <c r="QE803" s="242"/>
      <c r="QF803" s="242"/>
      <c r="QG803" s="242"/>
      <c r="QH803" s="242"/>
      <c r="QI803" s="242"/>
      <c r="QJ803" s="242"/>
      <c r="QK803" s="242"/>
    </row>
    <row r="804" spans="434:453">
      <c r="PR804" s="209"/>
      <c r="PW804" s="242"/>
      <c r="PX804" s="242"/>
      <c r="PY804" s="242"/>
      <c r="PZ804" s="242"/>
      <c r="QA804" s="242"/>
      <c r="QB804" s="242"/>
      <c r="QC804" s="242"/>
      <c r="QD804" s="242"/>
      <c r="QE804" s="242"/>
      <c r="QF804" s="242"/>
      <c r="QG804" s="242"/>
      <c r="QH804" s="242"/>
      <c r="QI804" s="242"/>
      <c r="QJ804" s="242"/>
      <c r="QK804" s="242"/>
    </row>
    <row r="805" spans="434:453">
      <c r="PR805" s="209"/>
      <c r="PW805" s="242"/>
      <c r="PX805" s="242"/>
      <c r="PY805" s="242"/>
      <c r="PZ805" s="242"/>
      <c r="QA805" s="242"/>
      <c r="QB805" s="242"/>
      <c r="QC805" s="242"/>
      <c r="QD805" s="242"/>
      <c r="QE805" s="242"/>
      <c r="QF805" s="242"/>
      <c r="QG805" s="242"/>
      <c r="QH805" s="242"/>
      <c r="QI805" s="242"/>
      <c r="QJ805" s="242"/>
      <c r="QK805" s="242"/>
    </row>
    <row r="806" spans="434:453">
      <c r="PR806" s="209"/>
      <c r="PW806" s="242"/>
      <c r="PX806" s="242"/>
      <c r="PY806" s="242"/>
      <c r="PZ806" s="242"/>
      <c r="QA806" s="242"/>
      <c r="QB806" s="242"/>
      <c r="QC806" s="242"/>
      <c r="QD806" s="242"/>
      <c r="QE806" s="242"/>
      <c r="QF806" s="242"/>
      <c r="QG806" s="242"/>
      <c r="QH806" s="242"/>
      <c r="QI806" s="242"/>
      <c r="QJ806" s="242"/>
      <c r="QK806" s="242"/>
    </row>
    <row r="807" spans="434:453">
      <c r="PR807" s="209"/>
      <c r="PW807" s="242"/>
      <c r="PX807" s="242"/>
      <c r="PY807" s="242"/>
      <c r="PZ807" s="242"/>
      <c r="QA807" s="242"/>
      <c r="QB807" s="242"/>
      <c r="QC807" s="242"/>
      <c r="QD807" s="242"/>
      <c r="QE807" s="242"/>
      <c r="QF807" s="242"/>
      <c r="QG807" s="242"/>
      <c r="QH807" s="242"/>
      <c r="QI807" s="242"/>
      <c r="QJ807" s="242"/>
      <c r="QK807" s="242"/>
    </row>
    <row r="808" spans="434:453">
      <c r="PR808" s="209"/>
      <c r="PW808" s="242"/>
      <c r="PX808" s="242"/>
      <c r="PY808" s="242"/>
      <c r="PZ808" s="242"/>
      <c r="QA808" s="242"/>
      <c r="QB808" s="242"/>
      <c r="QC808" s="242"/>
      <c r="QD808" s="242"/>
      <c r="QE808" s="242"/>
      <c r="QF808" s="242"/>
      <c r="QG808" s="242"/>
      <c r="QH808" s="242"/>
      <c r="QI808" s="242"/>
      <c r="QJ808" s="242"/>
      <c r="QK808" s="242"/>
    </row>
    <row r="809" spans="434:453">
      <c r="PR809" s="209"/>
      <c r="PW809" s="242"/>
      <c r="PX809" s="242"/>
      <c r="PY809" s="242"/>
      <c r="PZ809" s="242"/>
      <c r="QA809" s="242"/>
      <c r="QB809" s="242"/>
      <c r="QC809" s="242"/>
      <c r="QD809" s="242"/>
      <c r="QE809" s="242"/>
      <c r="QF809" s="242"/>
      <c r="QG809" s="242"/>
      <c r="QH809" s="242"/>
      <c r="QI809" s="242"/>
      <c r="QJ809" s="242"/>
      <c r="QK809" s="242"/>
    </row>
    <row r="810" spans="434:453">
      <c r="PR810" s="209"/>
      <c r="PW810" s="242"/>
      <c r="PX810" s="242"/>
      <c r="PY810" s="242"/>
      <c r="PZ810" s="242"/>
      <c r="QA810" s="242"/>
      <c r="QB810" s="242"/>
      <c r="QC810" s="242"/>
      <c r="QD810" s="242"/>
      <c r="QE810" s="242"/>
      <c r="QF810" s="242"/>
      <c r="QG810" s="242"/>
      <c r="QH810" s="242"/>
      <c r="QI810" s="242"/>
      <c r="QJ810" s="242"/>
      <c r="QK810" s="242"/>
    </row>
    <row r="811" spans="434:453">
      <c r="PR811" s="209"/>
      <c r="PW811" s="242"/>
      <c r="PX811" s="242"/>
      <c r="PY811" s="242"/>
      <c r="PZ811" s="242"/>
      <c r="QA811" s="242"/>
      <c r="QB811" s="242"/>
      <c r="QC811" s="242"/>
      <c r="QD811" s="242"/>
      <c r="QE811" s="242"/>
      <c r="QF811" s="242"/>
      <c r="QG811" s="242"/>
      <c r="QH811" s="242"/>
      <c r="QI811" s="242"/>
      <c r="QJ811" s="242"/>
      <c r="QK811" s="242"/>
    </row>
    <row r="812" spans="434:453">
      <c r="PR812" s="209"/>
      <c r="PW812" s="242"/>
      <c r="PX812" s="242"/>
      <c r="PY812" s="242"/>
      <c r="PZ812" s="242"/>
      <c r="QA812" s="242"/>
      <c r="QB812" s="242"/>
      <c r="QC812" s="242"/>
      <c r="QD812" s="242"/>
      <c r="QE812" s="242"/>
      <c r="QF812" s="242"/>
      <c r="QG812" s="242"/>
      <c r="QH812" s="242"/>
      <c r="QI812" s="242"/>
      <c r="QJ812" s="242"/>
      <c r="QK812" s="242"/>
    </row>
    <row r="813" spans="434:453">
      <c r="PR813" s="209"/>
      <c r="PW813" s="242"/>
      <c r="PX813" s="242"/>
      <c r="PY813" s="242"/>
      <c r="PZ813" s="242"/>
      <c r="QA813" s="242"/>
      <c r="QB813" s="242"/>
      <c r="QC813" s="242"/>
      <c r="QD813" s="242"/>
      <c r="QE813" s="242"/>
      <c r="QF813" s="242"/>
      <c r="QG813" s="242"/>
      <c r="QH813" s="242"/>
      <c r="QI813" s="242"/>
      <c r="QJ813" s="242"/>
      <c r="QK813" s="242"/>
    </row>
    <row r="814" spans="434:453">
      <c r="PR814" s="209"/>
      <c r="PW814" s="242"/>
      <c r="PX814" s="242"/>
      <c r="PY814" s="242"/>
      <c r="PZ814" s="242"/>
      <c r="QA814" s="242"/>
      <c r="QB814" s="242"/>
      <c r="QC814" s="242"/>
      <c r="QD814" s="242"/>
      <c r="QE814" s="242"/>
      <c r="QF814" s="242"/>
      <c r="QG814" s="242"/>
      <c r="QH814" s="242"/>
      <c r="QI814" s="242"/>
      <c r="QJ814" s="242"/>
      <c r="QK814" s="242"/>
    </row>
    <row r="815" spans="434:453">
      <c r="PR815" s="209"/>
      <c r="PW815" s="242"/>
      <c r="PX815" s="242"/>
      <c r="PY815" s="242"/>
      <c r="PZ815" s="242"/>
      <c r="QA815" s="242"/>
      <c r="QB815" s="242"/>
      <c r="QC815" s="242"/>
      <c r="QD815" s="242"/>
      <c r="QE815" s="242"/>
      <c r="QF815" s="242"/>
      <c r="QG815" s="242"/>
      <c r="QH815" s="242"/>
      <c r="QI815" s="242"/>
      <c r="QJ815" s="242"/>
      <c r="QK815" s="242"/>
    </row>
    <row r="816" spans="434:453">
      <c r="PR816" s="209"/>
      <c r="PW816" s="242"/>
      <c r="PX816" s="242"/>
      <c r="PY816" s="242"/>
      <c r="PZ816" s="242"/>
      <c r="QA816" s="242"/>
      <c r="QB816" s="242"/>
      <c r="QC816" s="242"/>
      <c r="QD816" s="242"/>
      <c r="QE816" s="242"/>
      <c r="QF816" s="242"/>
      <c r="QG816" s="242"/>
      <c r="QH816" s="242"/>
      <c r="QI816" s="242"/>
      <c r="QJ816" s="242"/>
      <c r="QK816" s="242"/>
    </row>
    <row r="817" spans="434:453">
      <c r="PR817" s="209"/>
      <c r="PW817" s="242"/>
      <c r="PX817" s="242"/>
      <c r="PY817" s="242"/>
      <c r="PZ817" s="242"/>
      <c r="QA817" s="242"/>
      <c r="QB817" s="242"/>
      <c r="QC817" s="242"/>
      <c r="QD817" s="242"/>
      <c r="QE817" s="242"/>
      <c r="QF817" s="242"/>
      <c r="QG817" s="242"/>
      <c r="QH817" s="242"/>
      <c r="QI817" s="242"/>
      <c r="QJ817" s="242"/>
      <c r="QK817" s="242"/>
    </row>
    <row r="818" spans="434:453">
      <c r="PR818" s="209"/>
      <c r="PW818" s="242"/>
      <c r="PX818" s="242"/>
      <c r="PY818" s="242"/>
      <c r="PZ818" s="242"/>
      <c r="QA818" s="242"/>
      <c r="QB818" s="242"/>
      <c r="QC818" s="242"/>
      <c r="QD818" s="242"/>
      <c r="QE818" s="242"/>
      <c r="QF818" s="242"/>
      <c r="QG818" s="242"/>
      <c r="QH818" s="242"/>
      <c r="QI818" s="242"/>
      <c r="QJ818" s="242"/>
      <c r="QK818" s="242"/>
    </row>
    <row r="819" spans="434:453">
      <c r="PR819" s="209"/>
      <c r="PW819" s="242"/>
      <c r="PX819" s="242"/>
      <c r="PY819" s="242"/>
      <c r="PZ819" s="242"/>
      <c r="QA819" s="242"/>
      <c r="QB819" s="242"/>
      <c r="QC819" s="242"/>
      <c r="QD819" s="242"/>
      <c r="QE819" s="242"/>
      <c r="QF819" s="242"/>
      <c r="QG819" s="242"/>
      <c r="QH819" s="242"/>
      <c r="QI819" s="242"/>
      <c r="QJ819" s="242"/>
      <c r="QK819" s="242"/>
    </row>
    <row r="820" spans="434:453">
      <c r="PR820" s="209"/>
      <c r="PW820" s="242"/>
      <c r="PX820" s="242"/>
      <c r="PY820" s="242"/>
      <c r="PZ820" s="242"/>
      <c r="QA820" s="242"/>
      <c r="QB820" s="242"/>
      <c r="QC820" s="242"/>
      <c r="QD820" s="242"/>
      <c r="QE820" s="242"/>
      <c r="QF820" s="242"/>
      <c r="QG820" s="242"/>
      <c r="QH820" s="242"/>
      <c r="QI820" s="242"/>
      <c r="QJ820" s="242"/>
      <c r="QK820" s="242"/>
    </row>
    <row r="821" spans="434:453">
      <c r="PR821" s="209"/>
      <c r="PW821" s="242"/>
      <c r="PX821" s="242"/>
      <c r="PY821" s="242"/>
      <c r="PZ821" s="242"/>
      <c r="QA821" s="242"/>
      <c r="QB821" s="242"/>
      <c r="QC821" s="242"/>
      <c r="QD821" s="242"/>
      <c r="QE821" s="242"/>
      <c r="QF821" s="242"/>
      <c r="QG821" s="242"/>
      <c r="QH821" s="242"/>
      <c r="QI821" s="242"/>
      <c r="QJ821" s="242"/>
      <c r="QK821" s="242"/>
    </row>
    <row r="822" spans="434:453">
      <c r="PR822" s="209"/>
      <c r="PW822" s="242"/>
      <c r="PX822" s="242"/>
      <c r="PY822" s="242"/>
      <c r="PZ822" s="242"/>
      <c r="QA822" s="242"/>
      <c r="QB822" s="242"/>
      <c r="QC822" s="242"/>
      <c r="QD822" s="242"/>
      <c r="QE822" s="242"/>
      <c r="QF822" s="242"/>
      <c r="QG822" s="242"/>
      <c r="QH822" s="242"/>
      <c r="QI822" s="242"/>
      <c r="QJ822" s="242"/>
      <c r="QK822" s="242"/>
    </row>
    <row r="823" spans="434:453">
      <c r="PR823" s="209"/>
      <c r="PW823" s="242"/>
      <c r="PX823" s="242"/>
      <c r="PY823" s="242"/>
      <c r="PZ823" s="242"/>
      <c r="QA823" s="242"/>
      <c r="QB823" s="242"/>
      <c r="QC823" s="242"/>
      <c r="QD823" s="242"/>
      <c r="QE823" s="242"/>
      <c r="QF823" s="242"/>
      <c r="QG823" s="242"/>
      <c r="QH823" s="242"/>
      <c r="QI823" s="242"/>
      <c r="QJ823" s="242"/>
      <c r="QK823" s="242"/>
    </row>
    <row r="824" spans="434:453">
      <c r="PR824" s="209"/>
      <c r="PW824" s="242"/>
      <c r="PX824" s="242"/>
      <c r="PY824" s="242"/>
      <c r="PZ824" s="242"/>
      <c r="QA824" s="242"/>
      <c r="QB824" s="242"/>
      <c r="QC824" s="242"/>
      <c r="QD824" s="242"/>
      <c r="QE824" s="242"/>
      <c r="QF824" s="242"/>
      <c r="QG824" s="242"/>
      <c r="QH824" s="242"/>
      <c r="QI824" s="242"/>
      <c r="QJ824" s="242"/>
      <c r="QK824" s="242"/>
    </row>
    <row r="825" spans="434:453">
      <c r="PR825" s="209"/>
      <c r="PW825" s="242"/>
      <c r="PX825" s="242"/>
      <c r="PY825" s="242"/>
      <c r="PZ825" s="242"/>
      <c r="QA825" s="242"/>
      <c r="QB825" s="242"/>
      <c r="QC825" s="242"/>
      <c r="QD825" s="242"/>
      <c r="QE825" s="242"/>
      <c r="QF825" s="242"/>
      <c r="QG825" s="242"/>
      <c r="QH825" s="242"/>
      <c r="QI825" s="242"/>
      <c r="QJ825" s="242"/>
      <c r="QK825" s="242"/>
    </row>
    <row r="826" spans="434:453">
      <c r="PR826" s="209"/>
      <c r="PW826" s="242"/>
      <c r="PX826" s="242"/>
      <c r="PY826" s="242"/>
      <c r="PZ826" s="242"/>
      <c r="QA826" s="242"/>
      <c r="QB826" s="242"/>
      <c r="QC826" s="242"/>
      <c r="QD826" s="242"/>
      <c r="QE826" s="242"/>
      <c r="QF826" s="242"/>
      <c r="QG826" s="242"/>
      <c r="QH826" s="242"/>
      <c r="QI826" s="242"/>
      <c r="QJ826" s="242"/>
      <c r="QK826" s="242"/>
    </row>
    <row r="827" spans="434:453">
      <c r="PR827" s="209"/>
      <c r="PW827" s="242"/>
      <c r="PX827" s="242"/>
      <c r="PY827" s="242"/>
      <c r="PZ827" s="242"/>
      <c r="QA827" s="242"/>
      <c r="QB827" s="242"/>
      <c r="QC827" s="242"/>
      <c r="QD827" s="242"/>
      <c r="QE827" s="242"/>
      <c r="QF827" s="242"/>
      <c r="QG827" s="242"/>
      <c r="QH827" s="242"/>
      <c r="QI827" s="242"/>
      <c r="QJ827" s="242"/>
      <c r="QK827" s="242"/>
    </row>
    <row r="828" spans="434:453">
      <c r="PR828" s="209"/>
      <c r="PW828" s="242"/>
      <c r="PX828" s="242"/>
      <c r="PY828" s="242"/>
      <c r="PZ828" s="242"/>
      <c r="QA828" s="242"/>
      <c r="QB828" s="242"/>
      <c r="QC828" s="242"/>
      <c r="QD828" s="242"/>
      <c r="QE828" s="242"/>
      <c r="QF828" s="242"/>
      <c r="QG828" s="242"/>
      <c r="QH828" s="242"/>
      <c r="QI828" s="242"/>
      <c r="QJ828" s="242"/>
      <c r="QK828" s="242"/>
    </row>
    <row r="829" spans="434:453">
      <c r="PR829" s="209"/>
      <c r="PW829" s="242"/>
      <c r="PX829" s="242"/>
      <c r="PY829" s="242"/>
      <c r="PZ829" s="242"/>
      <c r="QA829" s="242"/>
      <c r="QB829" s="242"/>
      <c r="QC829" s="242"/>
      <c r="QD829" s="242"/>
      <c r="QE829" s="242"/>
      <c r="QF829" s="242"/>
      <c r="QG829" s="242"/>
      <c r="QH829" s="242"/>
      <c r="QI829" s="242"/>
      <c r="QJ829" s="242"/>
      <c r="QK829" s="242"/>
    </row>
    <row r="830" spans="434:453">
      <c r="PR830" s="209"/>
      <c r="PW830" s="242"/>
      <c r="PX830" s="242"/>
      <c r="PY830" s="242"/>
      <c r="PZ830" s="242"/>
      <c r="QA830" s="242"/>
      <c r="QB830" s="242"/>
      <c r="QC830" s="242"/>
      <c r="QD830" s="242"/>
      <c r="QE830" s="242"/>
      <c r="QF830" s="242"/>
      <c r="QG830" s="242"/>
      <c r="QH830" s="242"/>
      <c r="QI830" s="242"/>
      <c r="QJ830" s="242"/>
      <c r="QK830" s="242"/>
    </row>
    <row r="831" spans="434:453">
      <c r="PR831" s="209"/>
      <c r="PW831" s="242"/>
      <c r="PX831" s="242"/>
      <c r="PY831" s="242"/>
      <c r="PZ831" s="242"/>
      <c r="QA831" s="242"/>
      <c r="QB831" s="242"/>
      <c r="QC831" s="242"/>
      <c r="QD831" s="242"/>
      <c r="QE831" s="242"/>
      <c r="QF831" s="242"/>
      <c r="QG831" s="242"/>
      <c r="QH831" s="242"/>
      <c r="QI831" s="242"/>
      <c r="QJ831" s="242"/>
      <c r="QK831" s="242"/>
    </row>
    <row r="832" spans="434:453">
      <c r="PR832" s="209"/>
      <c r="PW832" s="242"/>
      <c r="PX832" s="242"/>
      <c r="PY832" s="242"/>
      <c r="PZ832" s="242"/>
      <c r="QA832" s="242"/>
      <c r="QB832" s="242"/>
      <c r="QC832" s="242"/>
      <c r="QD832" s="242"/>
      <c r="QE832" s="242"/>
      <c r="QF832" s="242"/>
      <c r="QG832" s="242"/>
      <c r="QH832" s="242"/>
      <c r="QI832" s="242"/>
      <c r="QJ832" s="242"/>
      <c r="QK832" s="242"/>
    </row>
    <row r="833" spans="434:453">
      <c r="PR833" s="209"/>
      <c r="PW833" s="242"/>
      <c r="PX833" s="242"/>
      <c r="PY833" s="242"/>
      <c r="PZ833" s="242"/>
      <c r="QA833" s="242"/>
      <c r="QB833" s="242"/>
      <c r="QC833" s="242"/>
      <c r="QD833" s="242"/>
      <c r="QE833" s="242"/>
      <c r="QF833" s="242"/>
      <c r="QG833" s="242"/>
      <c r="QH833" s="242"/>
      <c r="QI833" s="242"/>
      <c r="QJ833" s="242"/>
      <c r="QK833" s="242"/>
    </row>
    <row r="834" spans="434:453">
      <c r="PR834" s="209"/>
      <c r="PW834" s="242"/>
      <c r="PX834" s="242"/>
      <c r="PY834" s="242"/>
      <c r="PZ834" s="242"/>
      <c r="QA834" s="242"/>
      <c r="QB834" s="242"/>
      <c r="QC834" s="242"/>
      <c r="QD834" s="242"/>
      <c r="QE834" s="242"/>
      <c r="QF834" s="242"/>
      <c r="QG834" s="242"/>
      <c r="QH834" s="242"/>
      <c r="QI834" s="242"/>
      <c r="QJ834" s="242"/>
      <c r="QK834" s="242"/>
    </row>
    <row r="835" spans="434:453">
      <c r="PR835" s="209"/>
      <c r="PW835" s="242"/>
      <c r="PX835" s="242"/>
      <c r="PY835" s="242"/>
      <c r="PZ835" s="242"/>
      <c r="QA835" s="242"/>
      <c r="QB835" s="242"/>
      <c r="QC835" s="242"/>
      <c r="QD835" s="242"/>
      <c r="QE835" s="242"/>
      <c r="QF835" s="242"/>
      <c r="QG835" s="242"/>
      <c r="QH835" s="242"/>
      <c r="QI835" s="242"/>
      <c r="QJ835" s="242"/>
      <c r="QK835" s="242"/>
    </row>
    <row r="836" spans="434:453">
      <c r="PR836" s="209"/>
      <c r="PW836" s="242"/>
      <c r="PX836" s="242"/>
      <c r="PY836" s="242"/>
      <c r="PZ836" s="242"/>
      <c r="QA836" s="242"/>
      <c r="QB836" s="242"/>
      <c r="QC836" s="242"/>
      <c r="QD836" s="242"/>
      <c r="QE836" s="242"/>
      <c r="QF836" s="242"/>
      <c r="QG836" s="242"/>
      <c r="QH836" s="242"/>
      <c r="QI836" s="242"/>
      <c r="QJ836" s="242"/>
      <c r="QK836" s="242"/>
    </row>
    <row r="837" spans="434:453">
      <c r="PR837" s="209"/>
      <c r="PW837" s="242"/>
      <c r="PX837" s="242"/>
      <c r="PY837" s="242"/>
      <c r="PZ837" s="242"/>
      <c r="QA837" s="242"/>
      <c r="QB837" s="242"/>
      <c r="QC837" s="242"/>
      <c r="QD837" s="242"/>
      <c r="QE837" s="242"/>
      <c r="QF837" s="242"/>
      <c r="QG837" s="242"/>
      <c r="QH837" s="242"/>
      <c r="QI837" s="242"/>
      <c r="QJ837" s="242"/>
      <c r="QK837" s="242"/>
    </row>
    <row r="838" spans="434:453">
      <c r="PR838" s="209"/>
      <c r="PW838" s="242"/>
      <c r="PX838" s="242"/>
      <c r="PY838" s="242"/>
      <c r="PZ838" s="242"/>
      <c r="QA838" s="242"/>
      <c r="QB838" s="242"/>
      <c r="QC838" s="242"/>
      <c r="QD838" s="242"/>
      <c r="QE838" s="242"/>
      <c r="QF838" s="242"/>
      <c r="QG838" s="242"/>
      <c r="QH838" s="242"/>
      <c r="QI838" s="242"/>
      <c r="QJ838" s="242"/>
      <c r="QK838" s="242"/>
    </row>
    <row r="839" spans="434:453">
      <c r="PR839" s="209"/>
      <c r="PW839" s="242"/>
      <c r="PX839" s="242"/>
      <c r="PY839" s="242"/>
      <c r="PZ839" s="242"/>
      <c r="QA839" s="242"/>
      <c r="QB839" s="242"/>
      <c r="QC839" s="242"/>
      <c r="QD839" s="242"/>
      <c r="QE839" s="242"/>
      <c r="QF839" s="242"/>
      <c r="QG839" s="242"/>
      <c r="QH839" s="242"/>
      <c r="QI839" s="242"/>
      <c r="QJ839" s="242"/>
      <c r="QK839" s="242"/>
    </row>
    <row r="840" spans="434:453">
      <c r="PR840" s="209"/>
      <c r="PW840" s="242"/>
      <c r="PX840" s="242"/>
      <c r="PY840" s="242"/>
      <c r="PZ840" s="242"/>
      <c r="QA840" s="242"/>
      <c r="QB840" s="242"/>
      <c r="QC840" s="242"/>
      <c r="QD840" s="242"/>
      <c r="QE840" s="242"/>
      <c r="QF840" s="242"/>
      <c r="QG840" s="242"/>
      <c r="QH840" s="242"/>
      <c r="QI840" s="242"/>
      <c r="QJ840" s="242"/>
      <c r="QK840" s="242"/>
    </row>
    <row r="841" spans="434:453">
      <c r="PR841" s="209"/>
      <c r="PW841" s="242"/>
      <c r="PX841" s="242"/>
      <c r="PY841" s="242"/>
      <c r="PZ841" s="242"/>
      <c r="QA841" s="242"/>
      <c r="QB841" s="242"/>
      <c r="QC841" s="242"/>
      <c r="QD841" s="242"/>
      <c r="QE841" s="242"/>
      <c r="QF841" s="242"/>
      <c r="QG841" s="242"/>
      <c r="QH841" s="242"/>
      <c r="QI841" s="242"/>
      <c r="QJ841" s="242"/>
      <c r="QK841" s="242"/>
    </row>
    <row r="842" spans="434:453">
      <c r="PR842" s="209"/>
      <c r="PW842" s="242"/>
      <c r="PX842" s="242"/>
      <c r="PY842" s="242"/>
      <c r="PZ842" s="242"/>
      <c r="QA842" s="242"/>
      <c r="QB842" s="242"/>
      <c r="QC842" s="242"/>
      <c r="QD842" s="242"/>
      <c r="QE842" s="242"/>
      <c r="QF842" s="242"/>
      <c r="QG842" s="242"/>
      <c r="QH842" s="242"/>
      <c r="QI842" s="242"/>
      <c r="QJ842" s="242"/>
      <c r="QK842" s="242"/>
    </row>
    <row r="843" spans="434:453">
      <c r="PR843" s="209"/>
      <c r="PW843" s="242"/>
      <c r="PX843" s="242"/>
      <c r="PY843" s="242"/>
      <c r="PZ843" s="242"/>
      <c r="QA843" s="242"/>
      <c r="QB843" s="242"/>
      <c r="QC843" s="242"/>
      <c r="QD843" s="242"/>
      <c r="QE843" s="242"/>
      <c r="QF843" s="242"/>
      <c r="QG843" s="242"/>
      <c r="QH843" s="242"/>
      <c r="QI843" s="242"/>
      <c r="QJ843" s="242"/>
      <c r="QK843" s="242"/>
    </row>
    <row r="844" spans="434:453">
      <c r="PR844" s="209"/>
      <c r="PW844" s="242"/>
      <c r="PX844" s="242"/>
      <c r="PY844" s="242"/>
      <c r="PZ844" s="242"/>
      <c r="QA844" s="242"/>
      <c r="QB844" s="242"/>
      <c r="QC844" s="242"/>
      <c r="QD844" s="242"/>
      <c r="QE844" s="242"/>
      <c r="QF844" s="242"/>
      <c r="QG844" s="242"/>
      <c r="QH844" s="242"/>
      <c r="QI844" s="242"/>
      <c r="QJ844" s="242"/>
      <c r="QK844" s="242"/>
    </row>
    <row r="845" spans="434:453">
      <c r="PR845" s="209"/>
      <c r="PW845" s="242"/>
      <c r="PX845" s="242"/>
      <c r="PY845" s="242"/>
      <c r="PZ845" s="242"/>
      <c r="QA845" s="242"/>
      <c r="QB845" s="242"/>
      <c r="QC845" s="242"/>
      <c r="QD845" s="242"/>
      <c r="QE845" s="242"/>
      <c r="QF845" s="242"/>
      <c r="QG845" s="242"/>
      <c r="QH845" s="242"/>
      <c r="QI845" s="242"/>
      <c r="QJ845" s="242"/>
      <c r="QK845" s="242"/>
    </row>
    <row r="846" spans="434:453">
      <c r="PR846" s="209"/>
      <c r="PW846" s="242"/>
      <c r="PX846" s="242"/>
      <c r="PY846" s="242"/>
      <c r="PZ846" s="242"/>
      <c r="QA846" s="242"/>
      <c r="QB846" s="242"/>
      <c r="QC846" s="242"/>
      <c r="QD846" s="242"/>
      <c r="QE846" s="242"/>
      <c r="QF846" s="242"/>
      <c r="QG846" s="242"/>
      <c r="QH846" s="242"/>
      <c r="QI846" s="242"/>
      <c r="QJ846" s="242"/>
      <c r="QK846" s="242"/>
    </row>
    <row r="847" spans="434:453">
      <c r="PR847" s="209"/>
      <c r="PW847" s="242"/>
      <c r="PX847" s="242"/>
      <c r="PY847" s="242"/>
      <c r="PZ847" s="242"/>
      <c r="QA847" s="242"/>
      <c r="QB847" s="242"/>
      <c r="QC847" s="242"/>
      <c r="QD847" s="242"/>
      <c r="QE847" s="242"/>
      <c r="QF847" s="242"/>
      <c r="QG847" s="242"/>
      <c r="QH847" s="242"/>
      <c r="QI847" s="242"/>
      <c r="QJ847" s="242"/>
      <c r="QK847" s="242"/>
    </row>
    <row r="848" spans="434:453">
      <c r="PR848" s="209"/>
      <c r="PW848" s="242"/>
      <c r="PX848" s="242"/>
      <c r="PY848" s="242"/>
      <c r="PZ848" s="242"/>
      <c r="QA848" s="242"/>
      <c r="QB848" s="242"/>
      <c r="QC848" s="242"/>
      <c r="QD848" s="242"/>
      <c r="QE848" s="242"/>
      <c r="QF848" s="242"/>
      <c r="QG848" s="242"/>
      <c r="QH848" s="242"/>
      <c r="QI848" s="242"/>
      <c r="QJ848" s="242"/>
      <c r="QK848" s="242"/>
    </row>
    <row r="849" spans="434:453">
      <c r="PR849" s="209"/>
      <c r="PW849" s="242"/>
      <c r="PX849" s="242"/>
      <c r="PY849" s="242"/>
      <c r="PZ849" s="242"/>
      <c r="QA849" s="242"/>
      <c r="QB849" s="242"/>
      <c r="QC849" s="242"/>
      <c r="QD849" s="242"/>
      <c r="QE849" s="242"/>
      <c r="QF849" s="242"/>
      <c r="QG849" s="242"/>
      <c r="QH849" s="242"/>
      <c r="QI849" s="242"/>
      <c r="QJ849" s="242"/>
      <c r="QK849" s="242"/>
    </row>
    <row r="850" spans="434:453">
      <c r="PR850" s="209"/>
      <c r="PW850" s="242"/>
      <c r="PX850" s="242"/>
      <c r="PY850" s="242"/>
      <c r="PZ850" s="242"/>
      <c r="QA850" s="242"/>
      <c r="QB850" s="242"/>
      <c r="QC850" s="242"/>
      <c r="QD850" s="242"/>
      <c r="QE850" s="242"/>
      <c r="QF850" s="242"/>
      <c r="QG850" s="242"/>
      <c r="QH850" s="242"/>
      <c r="QI850" s="242"/>
      <c r="QJ850" s="242"/>
      <c r="QK850" s="242"/>
    </row>
    <row r="851" spans="434:453">
      <c r="PR851" s="209"/>
      <c r="PW851" s="242"/>
      <c r="PX851" s="242"/>
      <c r="PY851" s="242"/>
      <c r="PZ851" s="242"/>
      <c r="QA851" s="242"/>
      <c r="QB851" s="242"/>
      <c r="QC851" s="242"/>
      <c r="QD851" s="242"/>
      <c r="QE851" s="242"/>
      <c r="QF851" s="242"/>
      <c r="QG851" s="242"/>
      <c r="QH851" s="242"/>
      <c r="QI851" s="242"/>
      <c r="QJ851" s="242"/>
      <c r="QK851" s="242"/>
    </row>
    <row r="852" spans="434:453">
      <c r="PR852" s="209"/>
      <c r="PW852" s="242"/>
      <c r="PX852" s="242"/>
      <c r="PY852" s="242"/>
      <c r="PZ852" s="242"/>
      <c r="QA852" s="242"/>
      <c r="QB852" s="242"/>
      <c r="QC852" s="242"/>
      <c r="QD852" s="242"/>
      <c r="QE852" s="242"/>
      <c r="QF852" s="242"/>
      <c r="QG852" s="242"/>
      <c r="QH852" s="242"/>
      <c r="QI852" s="242"/>
      <c r="QJ852" s="242"/>
      <c r="QK852" s="242"/>
    </row>
    <row r="853" spans="434:453">
      <c r="PR853" s="209"/>
      <c r="PW853" s="242"/>
      <c r="PX853" s="242"/>
      <c r="PY853" s="242"/>
      <c r="PZ853" s="242"/>
      <c r="QA853" s="242"/>
      <c r="QB853" s="242"/>
      <c r="QC853" s="242"/>
      <c r="QD853" s="242"/>
      <c r="QE853" s="242"/>
      <c r="QF853" s="242"/>
      <c r="QG853" s="242"/>
      <c r="QH853" s="242"/>
      <c r="QI853" s="242"/>
      <c r="QJ853" s="242"/>
      <c r="QK853" s="242"/>
    </row>
    <row r="854" spans="434:453">
      <c r="PR854" s="209"/>
      <c r="PW854" s="242"/>
      <c r="PX854" s="242"/>
      <c r="PY854" s="242"/>
      <c r="PZ854" s="242"/>
      <c r="QA854" s="242"/>
      <c r="QB854" s="242"/>
      <c r="QC854" s="242"/>
      <c r="QD854" s="242"/>
      <c r="QE854" s="242"/>
      <c r="QF854" s="242"/>
      <c r="QG854" s="242"/>
      <c r="QH854" s="242"/>
      <c r="QI854" s="242"/>
      <c r="QJ854" s="242"/>
      <c r="QK854" s="242"/>
    </row>
    <row r="855" spans="434:453">
      <c r="PR855" s="209"/>
      <c r="PW855" s="242"/>
      <c r="PX855" s="242"/>
      <c r="PY855" s="242"/>
      <c r="PZ855" s="242"/>
      <c r="QA855" s="242"/>
      <c r="QB855" s="242"/>
      <c r="QC855" s="242"/>
      <c r="QD855" s="242"/>
      <c r="QE855" s="242"/>
      <c r="QF855" s="242"/>
      <c r="QG855" s="242"/>
      <c r="QH855" s="242"/>
      <c r="QI855" s="242"/>
      <c r="QJ855" s="242"/>
      <c r="QK855" s="242"/>
    </row>
    <row r="856" spans="434:453">
      <c r="PR856" s="209"/>
      <c r="PW856" s="242"/>
      <c r="PX856" s="242"/>
      <c r="PY856" s="242"/>
      <c r="PZ856" s="242"/>
      <c r="QA856" s="242"/>
      <c r="QB856" s="242"/>
      <c r="QC856" s="242"/>
      <c r="QD856" s="242"/>
      <c r="QE856" s="242"/>
      <c r="QF856" s="242"/>
      <c r="QG856" s="242"/>
      <c r="QH856" s="242"/>
      <c r="QI856" s="242"/>
      <c r="QJ856" s="242"/>
      <c r="QK856" s="242"/>
    </row>
    <row r="857" spans="434:453">
      <c r="PR857" s="209"/>
      <c r="PW857" s="242"/>
      <c r="PX857" s="242"/>
      <c r="PY857" s="242"/>
      <c r="PZ857" s="242"/>
      <c r="QA857" s="242"/>
      <c r="QB857" s="242"/>
      <c r="QC857" s="242"/>
      <c r="QD857" s="242"/>
      <c r="QE857" s="242"/>
      <c r="QF857" s="242"/>
      <c r="QG857" s="242"/>
      <c r="QH857" s="242"/>
      <c r="QI857" s="242"/>
      <c r="QJ857" s="242"/>
      <c r="QK857" s="242"/>
    </row>
    <row r="858" spans="434:453">
      <c r="PR858" s="209"/>
      <c r="PW858" s="242"/>
      <c r="PX858" s="242"/>
      <c r="PY858" s="242"/>
      <c r="PZ858" s="242"/>
      <c r="QA858" s="242"/>
      <c r="QB858" s="242"/>
      <c r="QC858" s="242"/>
      <c r="QD858" s="242"/>
      <c r="QE858" s="242"/>
      <c r="QF858" s="242"/>
      <c r="QG858" s="242"/>
      <c r="QH858" s="242"/>
      <c r="QI858" s="242"/>
      <c r="QJ858" s="242"/>
      <c r="QK858" s="242"/>
    </row>
    <row r="859" spans="434:453">
      <c r="PR859" s="209"/>
      <c r="PW859" s="242"/>
      <c r="PX859" s="242"/>
      <c r="PY859" s="242"/>
      <c r="PZ859" s="242"/>
      <c r="QA859" s="242"/>
      <c r="QB859" s="242"/>
      <c r="QC859" s="242"/>
      <c r="QD859" s="242"/>
      <c r="QE859" s="242"/>
      <c r="QF859" s="242"/>
      <c r="QG859" s="242"/>
      <c r="QH859" s="242"/>
      <c r="QI859" s="242"/>
      <c r="QJ859" s="242"/>
      <c r="QK859" s="242"/>
    </row>
    <row r="860" spans="434:453">
      <c r="PR860" s="209"/>
      <c r="PW860" s="242"/>
      <c r="PX860" s="242"/>
      <c r="PY860" s="242"/>
      <c r="PZ860" s="242"/>
      <c r="QA860" s="242"/>
      <c r="QB860" s="242"/>
      <c r="QC860" s="242"/>
      <c r="QD860" s="242"/>
      <c r="QE860" s="242"/>
      <c r="QF860" s="242"/>
      <c r="QG860" s="242"/>
      <c r="QH860" s="242"/>
      <c r="QI860" s="242"/>
      <c r="QJ860" s="242"/>
      <c r="QK860" s="242"/>
    </row>
    <row r="861" spans="434:453">
      <c r="PR861" s="209"/>
      <c r="PW861" s="242"/>
      <c r="PX861" s="242"/>
      <c r="PY861" s="242"/>
      <c r="PZ861" s="242"/>
      <c r="QA861" s="242"/>
      <c r="QB861" s="242"/>
      <c r="QC861" s="242"/>
      <c r="QD861" s="242"/>
      <c r="QE861" s="242"/>
      <c r="QF861" s="242"/>
      <c r="QG861" s="242"/>
      <c r="QH861" s="242"/>
      <c r="QI861" s="242"/>
      <c r="QJ861" s="242"/>
      <c r="QK861" s="242"/>
    </row>
    <row r="862" spans="434:453">
      <c r="PR862" s="209"/>
      <c r="PW862" s="242"/>
      <c r="PX862" s="242"/>
      <c r="PY862" s="242"/>
      <c r="PZ862" s="242"/>
      <c r="QA862" s="242"/>
      <c r="QB862" s="242"/>
      <c r="QC862" s="242"/>
      <c r="QD862" s="242"/>
      <c r="QE862" s="242"/>
      <c r="QF862" s="242"/>
      <c r="QG862" s="242"/>
      <c r="QH862" s="242"/>
      <c r="QI862" s="242"/>
      <c r="QJ862" s="242"/>
      <c r="QK862" s="242"/>
    </row>
    <row r="863" spans="434:453">
      <c r="PR863" s="209"/>
      <c r="PW863" s="242"/>
      <c r="PX863" s="242"/>
      <c r="PY863" s="242"/>
      <c r="PZ863" s="242"/>
      <c r="QA863" s="242"/>
      <c r="QB863" s="242"/>
      <c r="QC863" s="242"/>
      <c r="QD863" s="242"/>
      <c r="QE863" s="242"/>
      <c r="QF863" s="242"/>
      <c r="QG863" s="242"/>
      <c r="QH863" s="242"/>
      <c r="QI863" s="242"/>
      <c r="QJ863" s="242"/>
      <c r="QK863" s="242"/>
    </row>
    <row r="864" spans="434:453">
      <c r="PR864" s="209"/>
      <c r="PW864" s="242"/>
      <c r="PX864" s="242"/>
      <c r="PY864" s="242"/>
      <c r="PZ864" s="242"/>
      <c r="QA864" s="242"/>
      <c r="QB864" s="242"/>
      <c r="QC864" s="242"/>
      <c r="QD864" s="242"/>
      <c r="QE864" s="242"/>
      <c r="QF864" s="242"/>
      <c r="QG864" s="242"/>
      <c r="QH864" s="242"/>
      <c r="QI864" s="242"/>
      <c r="QJ864" s="242"/>
      <c r="QK864" s="242"/>
    </row>
    <row r="865" spans="434:453">
      <c r="PR865" s="209"/>
      <c r="PW865" s="242"/>
      <c r="PX865" s="242"/>
      <c r="PY865" s="242"/>
      <c r="PZ865" s="242"/>
      <c r="QA865" s="242"/>
      <c r="QB865" s="242"/>
      <c r="QC865" s="242"/>
      <c r="QD865" s="242"/>
      <c r="QE865" s="242"/>
      <c r="QF865" s="242"/>
      <c r="QG865" s="242"/>
      <c r="QH865" s="242"/>
      <c r="QI865" s="242"/>
      <c r="QJ865" s="242"/>
      <c r="QK865" s="242"/>
    </row>
    <row r="866" spans="434:453">
      <c r="PR866" s="209"/>
      <c r="PW866" s="242"/>
      <c r="PX866" s="242"/>
      <c r="PY866" s="242"/>
      <c r="PZ866" s="242"/>
      <c r="QA866" s="242"/>
      <c r="QB866" s="242"/>
      <c r="QC866" s="242"/>
      <c r="QD866" s="242"/>
      <c r="QE866" s="242"/>
      <c r="QF866" s="242"/>
      <c r="QG866" s="242"/>
      <c r="QH866" s="242"/>
      <c r="QI866" s="242"/>
      <c r="QJ866" s="242"/>
      <c r="QK866" s="242"/>
    </row>
    <row r="867" spans="434:453">
      <c r="PR867" s="209"/>
      <c r="PW867" s="242"/>
      <c r="PX867" s="242"/>
      <c r="PY867" s="242"/>
      <c r="PZ867" s="242"/>
      <c r="QA867" s="242"/>
      <c r="QB867" s="242"/>
      <c r="QC867" s="242"/>
      <c r="QD867" s="242"/>
      <c r="QE867" s="242"/>
      <c r="QF867" s="242"/>
      <c r="QG867" s="242"/>
      <c r="QH867" s="242"/>
      <c r="QI867" s="242"/>
      <c r="QJ867" s="242"/>
      <c r="QK867" s="242"/>
    </row>
    <row r="868" spans="434:453">
      <c r="PR868" s="209"/>
      <c r="PW868" s="242"/>
      <c r="PX868" s="242"/>
      <c r="PY868" s="242"/>
      <c r="PZ868" s="242"/>
      <c r="QA868" s="242"/>
      <c r="QB868" s="242"/>
      <c r="QC868" s="242"/>
      <c r="QD868" s="242"/>
      <c r="QE868" s="242"/>
      <c r="QF868" s="242"/>
      <c r="QG868" s="242"/>
      <c r="QH868" s="242"/>
      <c r="QI868" s="242"/>
      <c r="QJ868" s="242"/>
      <c r="QK868" s="242"/>
    </row>
    <row r="869" spans="434:453">
      <c r="PR869" s="209"/>
      <c r="PW869" s="242"/>
      <c r="PX869" s="242"/>
      <c r="PY869" s="242"/>
      <c r="PZ869" s="242"/>
      <c r="QA869" s="242"/>
      <c r="QB869" s="242"/>
      <c r="QC869" s="242"/>
      <c r="QD869" s="242"/>
      <c r="QE869" s="242"/>
      <c r="QF869" s="242"/>
      <c r="QG869" s="242"/>
      <c r="QH869" s="242"/>
      <c r="QI869" s="242"/>
      <c r="QJ869" s="242"/>
      <c r="QK869" s="242"/>
    </row>
    <row r="870" spans="434:453">
      <c r="PR870" s="209"/>
      <c r="PW870" s="242"/>
      <c r="PX870" s="242"/>
      <c r="PY870" s="242"/>
      <c r="PZ870" s="242"/>
      <c r="QA870" s="242"/>
      <c r="QB870" s="242"/>
      <c r="QC870" s="242"/>
      <c r="QD870" s="242"/>
      <c r="QE870" s="242"/>
      <c r="QF870" s="242"/>
      <c r="QG870" s="242"/>
      <c r="QH870" s="242"/>
      <c r="QI870" s="242"/>
      <c r="QJ870" s="242"/>
      <c r="QK870" s="242"/>
    </row>
    <row r="871" spans="434:453">
      <c r="PR871" s="209"/>
      <c r="PW871" s="242"/>
      <c r="PX871" s="242"/>
      <c r="PY871" s="242"/>
      <c r="PZ871" s="242"/>
      <c r="QA871" s="242"/>
      <c r="QB871" s="242"/>
      <c r="QC871" s="242"/>
      <c r="QD871" s="242"/>
      <c r="QE871" s="242"/>
      <c r="QF871" s="242"/>
      <c r="QG871" s="242"/>
      <c r="QH871" s="242"/>
      <c r="QI871" s="242"/>
      <c r="QJ871" s="242"/>
      <c r="QK871" s="242"/>
    </row>
    <row r="872" spans="434:453">
      <c r="PR872" s="209"/>
      <c r="PW872" s="242"/>
      <c r="PX872" s="242"/>
      <c r="PY872" s="242"/>
      <c r="PZ872" s="242"/>
      <c r="QA872" s="242"/>
      <c r="QB872" s="242"/>
      <c r="QC872" s="242"/>
      <c r="QD872" s="242"/>
      <c r="QE872" s="242"/>
      <c r="QF872" s="242"/>
      <c r="QG872" s="242"/>
      <c r="QH872" s="242"/>
      <c r="QI872" s="242"/>
      <c r="QJ872" s="242"/>
      <c r="QK872" s="242"/>
    </row>
    <row r="873" spans="434:453">
      <c r="PR873" s="209"/>
      <c r="PW873" s="242"/>
      <c r="PX873" s="242"/>
      <c r="PY873" s="242"/>
      <c r="PZ873" s="242"/>
      <c r="QA873" s="242"/>
      <c r="QB873" s="242"/>
      <c r="QC873" s="242"/>
      <c r="QD873" s="242"/>
      <c r="QE873" s="242"/>
      <c r="QF873" s="242"/>
      <c r="QG873" s="242"/>
      <c r="QH873" s="242"/>
      <c r="QI873" s="242"/>
      <c r="QJ873" s="242"/>
      <c r="QK873" s="242"/>
    </row>
    <row r="874" spans="434:453">
      <c r="PR874" s="209"/>
      <c r="PW874" s="242"/>
      <c r="PX874" s="242"/>
      <c r="PY874" s="242"/>
      <c r="PZ874" s="242"/>
      <c r="QA874" s="242"/>
      <c r="QB874" s="242"/>
      <c r="QC874" s="242"/>
      <c r="QD874" s="242"/>
      <c r="QE874" s="242"/>
      <c r="QF874" s="242"/>
      <c r="QG874" s="242"/>
      <c r="QH874" s="242"/>
      <c r="QI874" s="242"/>
      <c r="QJ874" s="242"/>
      <c r="QK874" s="242"/>
    </row>
    <row r="875" spans="434:453">
      <c r="PR875" s="209"/>
      <c r="PW875" s="242"/>
      <c r="PX875" s="242"/>
      <c r="PY875" s="242"/>
      <c r="PZ875" s="242"/>
      <c r="QA875" s="242"/>
      <c r="QB875" s="242"/>
      <c r="QC875" s="242"/>
      <c r="QD875" s="242"/>
      <c r="QE875" s="242"/>
      <c r="QF875" s="242"/>
      <c r="QG875" s="242"/>
      <c r="QH875" s="242"/>
      <c r="QI875" s="242"/>
      <c r="QJ875" s="242"/>
      <c r="QK875" s="242"/>
    </row>
    <row r="876" spans="434:453">
      <c r="PR876" s="209"/>
      <c r="PW876" s="242"/>
      <c r="PX876" s="242"/>
      <c r="PY876" s="242"/>
      <c r="PZ876" s="242"/>
      <c r="QA876" s="242"/>
      <c r="QB876" s="242"/>
      <c r="QC876" s="242"/>
      <c r="QD876" s="242"/>
      <c r="QE876" s="242"/>
      <c r="QF876" s="242"/>
      <c r="QG876" s="242"/>
      <c r="QH876" s="242"/>
      <c r="QI876" s="242"/>
      <c r="QJ876" s="242"/>
      <c r="QK876" s="242"/>
    </row>
    <row r="877" spans="434:453">
      <c r="PR877" s="209"/>
      <c r="PW877" s="242"/>
      <c r="PX877" s="242"/>
      <c r="PY877" s="242"/>
      <c r="PZ877" s="242"/>
      <c r="QA877" s="242"/>
      <c r="QB877" s="242"/>
      <c r="QC877" s="242"/>
      <c r="QD877" s="242"/>
      <c r="QE877" s="242"/>
      <c r="QF877" s="242"/>
      <c r="QG877" s="242"/>
      <c r="QH877" s="242"/>
      <c r="QI877" s="242"/>
      <c r="QJ877" s="242"/>
      <c r="QK877" s="242"/>
    </row>
    <row r="878" spans="434:453">
      <c r="PR878" s="209"/>
      <c r="PW878" s="242"/>
      <c r="PX878" s="242"/>
      <c r="PY878" s="242"/>
      <c r="PZ878" s="242"/>
      <c r="QA878" s="242"/>
      <c r="QB878" s="242"/>
      <c r="QC878" s="242"/>
      <c r="QD878" s="242"/>
      <c r="QE878" s="242"/>
      <c r="QF878" s="242"/>
      <c r="QG878" s="242"/>
      <c r="QH878" s="242"/>
      <c r="QI878" s="242"/>
      <c r="QJ878" s="242"/>
      <c r="QK878" s="242"/>
    </row>
    <row r="879" spans="434:453">
      <c r="PR879" s="209"/>
      <c r="PW879" s="242"/>
      <c r="PX879" s="242"/>
      <c r="PY879" s="242"/>
      <c r="PZ879" s="242"/>
      <c r="QA879" s="242"/>
      <c r="QB879" s="242"/>
      <c r="QC879" s="242"/>
      <c r="QD879" s="242"/>
      <c r="QE879" s="242"/>
      <c r="QF879" s="242"/>
      <c r="QG879" s="242"/>
      <c r="QH879" s="242"/>
      <c r="QI879" s="242"/>
      <c r="QJ879" s="242"/>
      <c r="QK879" s="242"/>
    </row>
    <row r="880" spans="434:453">
      <c r="PR880" s="209"/>
      <c r="PW880" s="242"/>
      <c r="PX880" s="242"/>
      <c r="PY880" s="242"/>
      <c r="PZ880" s="242"/>
      <c r="QA880" s="242"/>
      <c r="QB880" s="242"/>
      <c r="QC880" s="242"/>
      <c r="QD880" s="242"/>
      <c r="QE880" s="242"/>
      <c r="QF880" s="242"/>
      <c r="QG880" s="242"/>
      <c r="QH880" s="242"/>
      <c r="QI880" s="242"/>
      <c r="QJ880" s="242"/>
      <c r="QK880" s="242"/>
    </row>
    <row r="881" spans="434:453">
      <c r="PR881" s="209"/>
      <c r="PW881" s="242"/>
      <c r="PX881" s="242"/>
      <c r="PY881" s="242"/>
      <c r="PZ881" s="242"/>
      <c r="QA881" s="242"/>
      <c r="QB881" s="242"/>
      <c r="QC881" s="242"/>
      <c r="QD881" s="242"/>
      <c r="QE881" s="242"/>
      <c r="QF881" s="242"/>
      <c r="QG881" s="242"/>
      <c r="QH881" s="242"/>
      <c r="QI881" s="242"/>
      <c r="QJ881" s="242"/>
      <c r="QK881" s="242"/>
    </row>
    <row r="882" spans="434:453">
      <c r="PR882" s="209"/>
      <c r="PW882" s="242"/>
      <c r="PX882" s="242"/>
      <c r="PY882" s="242"/>
      <c r="PZ882" s="242"/>
      <c r="QA882" s="242"/>
      <c r="QB882" s="242"/>
      <c r="QC882" s="242"/>
      <c r="QD882" s="242"/>
      <c r="QE882" s="242"/>
      <c r="QF882" s="242"/>
      <c r="QG882" s="242"/>
      <c r="QH882" s="242"/>
      <c r="QI882" s="242"/>
      <c r="QJ882" s="242"/>
      <c r="QK882" s="242"/>
    </row>
    <row r="883" spans="434:453">
      <c r="PR883" s="209"/>
      <c r="PW883" s="242"/>
      <c r="PX883" s="242"/>
      <c r="PY883" s="242"/>
      <c r="PZ883" s="242"/>
      <c r="QA883" s="242"/>
      <c r="QB883" s="242"/>
      <c r="QC883" s="242"/>
      <c r="QD883" s="242"/>
      <c r="QE883" s="242"/>
      <c r="QF883" s="242"/>
      <c r="QG883" s="242"/>
      <c r="QH883" s="242"/>
      <c r="QI883" s="242"/>
      <c r="QJ883" s="242"/>
      <c r="QK883" s="242"/>
    </row>
    <row r="884" spans="434:453">
      <c r="PR884" s="209"/>
      <c r="PW884" s="242"/>
      <c r="PX884" s="242"/>
      <c r="PY884" s="242"/>
      <c r="PZ884" s="242"/>
      <c r="QA884" s="242"/>
      <c r="QB884" s="242"/>
      <c r="QC884" s="242"/>
      <c r="QD884" s="242"/>
      <c r="QE884" s="242"/>
      <c r="QF884" s="242"/>
      <c r="QG884" s="242"/>
      <c r="QH884" s="242"/>
      <c r="QI884" s="242"/>
      <c r="QJ884" s="242"/>
      <c r="QK884" s="242"/>
    </row>
    <row r="885" spans="434:453">
      <c r="PR885" s="209"/>
      <c r="PW885" s="242"/>
      <c r="PX885" s="242"/>
      <c r="PY885" s="242"/>
      <c r="PZ885" s="242"/>
      <c r="QA885" s="242"/>
      <c r="QB885" s="242"/>
      <c r="QC885" s="242"/>
      <c r="QD885" s="242"/>
      <c r="QE885" s="242"/>
      <c r="QF885" s="242"/>
      <c r="QG885" s="242"/>
      <c r="QH885" s="242"/>
      <c r="QI885" s="242"/>
      <c r="QJ885" s="242"/>
      <c r="QK885" s="242"/>
    </row>
    <row r="886" spans="434:453">
      <c r="PR886" s="209"/>
      <c r="PW886" s="242"/>
      <c r="PX886" s="242"/>
      <c r="PY886" s="242"/>
      <c r="PZ886" s="242"/>
      <c r="QA886" s="242"/>
      <c r="QB886" s="242"/>
      <c r="QC886" s="242"/>
      <c r="QD886" s="242"/>
      <c r="QE886" s="242"/>
      <c r="QF886" s="242"/>
      <c r="QG886" s="242"/>
      <c r="QH886" s="242"/>
      <c r="QI886" s="242"/>
      <c r="QJ886" s="242"/>
      <c r="QK886" s="242"/>
    </row>
    <row r="887" spans="434:453">
      <c r="PR887" s="209"/>
      <c r="PW887" s="242"/>
      <c r="PX887" s="242"/>
      <c r="PY887" s="242"/>
      <c r="PZ887" s="242"/>
      <c r="QA887" s="242"/>
      <c r="QB887" s="242"/>
      <c r="QC887" s="242"/>
      <c r="QD887" s="242"/>
      <c r="QE887" s="242"/>
      <c r="QF887" s="242"/>
      <c r="QG887" s="242"/>
      <c r="QH887" s="242"/>
      <c r="QI887" s="242"/>
      <c r="QJ887" s="242"/>
      <c r="QK887" s="242"/>
    </row>
    <row r="888" spans="434:453">
      <c r="PR888" s="209"/>
      <c r="PW888" s="242"/>
      <c r="PX888" s="242"/>
      <c r="PY888" s="242"/>
      <c r="PZ888" s="242"/>
      <c r="QA888" s="242"/>
      <c r="QB888" s="242"/>
      <c r="QC888" s="242"/>
      <c r="QD888" s="242"/>
      <c r="QE888" s="242"/>
      <c r="QF888" s="242"/>
      <c r="QG888" s="242"/>
      <c r="QH888" s="242"/>
      <c r="QI888" s="242"/>
      <c r="QJ888" s="242"/>
      <c r="QK888" s="242"/>
    </row>
    <row r="889" spans="434:453">
      <c r="PR889" s="209"/>
      <c r="PW889" s="242"/>
      <c r="PX889" s="242"/>
      <c r="PY889" s="242"/>
      <c r="PZ889" s="242"/>
      <c r="QA889" s="242"/>
      <c r="QB889" s="242"/>
      <c r="QC889" s="242"/>
      <c r="QD889" s="242"/>
      <c r="QE889" s="242"/>
      <c r="QF889" s="242"/>
      <c r="QG889" s="242"/>
      <c r="QH889" s="242"/>
      <c r="QI889" s="242"/>
      <c r="QJ889" s="242"/>
      <c r="QK889" s="242"/>
    </row>
    <row r="890" spans="434:453">
      <c r="PR890" s="209"/>
      <c r="PW890" s="242"/>
      <c r="PX890" s="242"/>
      <c r="PY890" s="242"/>
      <c r="PZ890" s="242"/>
      <c r="QA890" s="242"/>
      <c r="QB890" s="242"/>
      <c r="QC890" s="242"/>
      <c r="QD890" s="242"/>
      <c r="QE890" s="242"/>
      <c r="QF890" s="242"/>
      <c r="QG890" s="242"/>
      <c r="QH890" s="242"/>
      <c r="QI890" s="242"/>
      <c r="QJ890" s="242"/>
      <c r="QK890" s="242"/>
    </row>
    <row r="891" spans="434:453">
      <c r="PR891" s="209"/>
      <c r="PW891" s="242"/>
      <c r="PX891" s="242"/>
      <c r="PY891" s="242"/>
      <c r="PZ891" s="242"/>
      <c r="QA891" s="242"/>
      <c r="QB891" s="242"/>
      <c r="QC891" s="242"/>
      <c r="QD891" s="242"/>
      <c r="QE891" s="242"/>
      <c r="QF891" s="242"/>
      <c r="QG891" s="242"/>
      <c r="QH891" s="242"/>
      <c r="QI891" s="242"/>
      <c r="QJ891" s="242"/>
      <c r="QK891" s="242"/>
    </row>
    <row r="892" spans="434:453">
      <c r="PR892" s="209"/>
      <c r="PW892" s="242"/>
      <c r="PX892" s="242"/>
      <c r="PY892" s="242"/>
      <c r="PZ892" s="242"/>
      <c r="QA892" s="242"/>
      <c r="QB892" s="242"/>
      <c r="QC892" s="242"/>
      <c r="QD892" s="242"/>
      <c r="QE892" s="242"/>
      <c r="QF892" s="242"/>
      <c r="QG892" s="242"/>
      <c r="QH892" s="242"/>
      <c r="QI892" s="242"/>
      <c r="QJ892" s="242"/>
      <c r="QK892" s="242"/>
    </row>
    <row r="893" spans="434:453">
      <c r="PR893" s="209"/>
      <c r="PW893" s="242"/>
      <c r="PX893" s="242"/>
      <c r="PY893" s="242"/>
      <c r="PZ893" s="242"/>
      <c r="QA893" s="242"/>
      <c r="QB893" s="242"/>
      <c r="QC893" s="242"/>
      <c r="QD893" s="242"/>
      <c r="QE893" s="242"/>
      <c r="QF893" s="242"/>
      <c r="QG893" s="242"/>
      <c r="QH893" s="242"/>
      <c r="QI893" s="242"/>
      <c r="QJ893" s="242"/>
      <c r="QK893" s="242"/>
    </row>
    <row r="894" spans="434:453">
      <c r="PR894" s="209"/>
      <c r="PW894" s="242"/>
      <c r="PX894" s="242"/>
      <c r="PY894" s="242"/>
      <c r="PZ894" s="242"/>
      <c r="QA894" s="242"/>
      <c r="QB894" s="242"/>
      <c r="QC894" s="242"/>
      <c r="QD894" s="242"/>
      <c r="QE894" s="242"/>
      <c r="QF894" s="242"/>
      <c r="QG894" s="242"/>
      <c r="QH894" s="242"/>
      <c r="QI894" s="242"/>
      <c r="QJ894" s="242"/>
      <c r="QK894" s="242"/>
    </row>
    <row r="895" spans="434:453">
      <c r="PR895" s="209"/>
      <c r="PW895" s="242"/>
      <c r="PX895" s="242"/>
      <c r="PY895" s="242"/>
      <c r="PZ895" s="242"/>
      <c r="QA895" s="242"/>
      <c r="QB895" s="242"/>
      <c r="QC895" s="242"/>
      <c r="QD895" s="242"/>
      <c r="QE895" s="242"/>
      <c r="QF895" s="242"/>
      <c r="QG895" s="242"/>
      <c r="QH895" s="242"/>
      <c r="QI895" s="242"/>
      <c r="QJ895" s="242"/>
      <c r="QK895" s="242"/>
    </row>
    <row r="896" spans="434:453">
      <c r="PR896" s="209"/>
      <c r="PW896" s="242"/>
      <c r="PX896" s="242"/>
      <c r="PY896" s="242"/>
      <c r="PZ896" s="242"/>
      <c r="QA896" s="242"/>
      <c r="QB896" s="242"/>
      <c r="QC896" s="242"/>
      <c r="QD896" s="242"/>
      <c r="QE896" s="242"/>
      <c r="QF896" s="242"/>
      <c r="QG896" s="242"/>
      <c r="QH896" s="242"/>
      <c r="QI896" s="242"/>
      <c r="QJ896" s="242"/>
      <c r="QK896" s="242"/>
    </row>
    <row r="897" spans="434:453">
      <c r="PR897" s="209"/>
      <c r="PW897" s="242"/>
      <c r="PX897" s="242"/>
      <c r="PY897" s="242"/>
      <c r="PZ897" s="242"/>
      <c r="QA897" s="242"/>
      <c r="QB897" s="242"/>
      <c r="QC897" s="242"/>
      <c r="QD897" s="242"/>
      <c r="QE897" s="242"/>
      <c r="QF897" s="242"/>
      <c r="QG897" s="242"/>
      <c r="QH897" s="242"/>
      <c r="QI897" s="242"/>
      <c r="QJ897" s="242"/>
      <c r="QK897" s="242"/>
    </row>
    <row r="898" spans="434:453">
      <c r="PR898" s="209"/>
      <c r="PW898" s="242"/>
      <c r="PX898" s="242"/>
      <c r="PY898" s="242"/>
      <c r="PZ898" s="242"/>
      <c r="QA898" s="242"/>
      <c r="QB898" s="242"/>
      <c r="QC898" s="242"/>
      <c r="QD898" s="242"/>
      <c r="QE898" s="242"/>
      <c r="QF898" s="242"/>
      <c r="QG898" s="242"/>
      <c r="QH898" s="242"/>
      <c r="QI898" s="242"/>
      <c r="QJ898" s="242"/>
      <c r="QK898" s="242"/>
    </row>
    <row r="899" spans="434:453">
      <c r="PR899" s="209"/>
      <c r="PW899" s="242"/>
      <c r="PX899" s="242"/>
      <c r="PY899" s="242"/>
      <c r="PZ899" s="242"/>
      <c r="QA899" s="242"/>
      <c r="QB899" s="242"/>
      <c r="QC899" s="242"/>
      <c r="QD899" s="242"/>
      <c r="QE899" s="242"/>
      <c r="QF899" s="242"/>
      <c r="QG899" s="242"/>
      <c r="QH899" s="242"/>
      <c r="QI899" s="242"/>
      <c r="QJ899" s="242"/>
      <c r="QK899" s="242"/>
    </row>
    <row r="900" spans="434:453">
      <c r="PR900" s="209"/>
      <c r="PW900" s="242"/>
      <c r="PX900" s="242"/>
      <c r="PY900" s="242"/>
      <c r="PZ900" s="242"/>
      <c r="QA900" s="242"/>
      <c r="QB900" s="242"/>
      <c r="QC900" s="242"/>
      <c r="QD900" s="242"/>
      <c r="QE900" s="242"/>
      <c r="QF900" s="242"/>
      <c r="QG900" s="242"/>
      <c r="QH900" s="242"/>
      <c r="QI900" s="242"/>
      <c r="QJ900" s="242"/>
      <c r="QK900" s="242"/>
    </row>
    <row r="901" spans="434:453">
      <c r="PR901" s="209"/>
      <c r="PW901" s="242"/>
      <c r="PX901" s="242"/>
      <c r="PY901" s="242"/>
      <c r="PZ901" s="242"/>
      <c r="QA901" s="242"/>
      <c r="QB901" s="242"/>
      <c r="QC901" s="242"/>
      <c r="QD901" s="242"/>
      <c r="QE901" s="242"/>
      <c r="QF901" s="242"/>
      <c r="QG901" s="242"/>
      <c r="QH901" s="242"/>
      <c r="QI901" s="242"/>
      <c r="QJ901" s="242"/>
      <c r="QK901" s="242"/>
    </row>
    <row r="902" spans="434:453">
      <c r="PR902" s="209"/>
      <c r="PW902" s="242"/>
      <c r="PX902" s="242"/>
      <c r="PY902" s="242"/>
      <c r="PZ902" s="242"/>
      <c r="QA902" s="242"/>
      <c r="QB902" s="242"/>
      <c r="QC902" s="242"/>
      <c r="QD902" s="242"/>
      <c r="QE902" s="242"/>
      <c r="QF902" s="242"/>
      <c r="QG902" s="242"/>
      <c r="QH902" s="242"/>
      <c r="QI902" s="242"/>
      <c r="QJ902" s="242"/>
      <c r="QK902" s="242"/>
    </row>
    <row r="903" spans="434:453">
      <c r="PR903" s="209"/>
      <c r="PW903" s="242"/>
      <c r="PX903" s="242"/>
      <c r="PY903" s="242"/>
      <c r="PZ903" s="242"/>
      <c r="QA903" s="242"/>
      <c r="QB903" s="242"/>
      <c r="QC903" s="242"/>
      <c r="QD903" s="242"/>
      <c r="QE903" s="242"/>
      <c r="QF903" s="242"/>
      <c r="QG903" s="242"/>
      <c r="QH903" s="242"/>
      <c r="QI903" s="242"/>
      <c r="QJ903" s="242"/>
      <c r="QK903" s="242"/>
    </row>
    <row r="904" spans="434:453">
      <c r="PR904" s="209"/>
      <c r="PW904" s="242"/>
      <c r="PX904" s="242"/>
      <c r="PY904" s="242"/>
      <c r="PZ904" s="242"/>
      <c r="QA904" s="242"/>
      <c r="QB904" s="242"/>
      <c r="QC904" s="242"/>
      <c r="QD904" s="242"/>
      <c r="QE904" s="242"/>
      <c r="QF904" s="242"/>
      <c r="QG904" s="242"/>
      <c r="QH904" s="242"/>
      <c r="QI904" s="242"/>
      <c r="QJ904" s="242"/>
      <c r="QK904" s="242"/>
    </row>
    <row r="905" spans="434:453">
      <c r="PR905" s="209"/>
      <c r="PW905" s="242"/>
      <c r="PX905" s="242"/>
      <c r="PY905" s="242"/>
      <c r="PZ905" s="242"/>
      <c r="QA905" s="242"/>
      <c r="QB905" s="242"/>
      <c r="QC905" s="242"/>
      <c r="QD905" s="242"/>
      <c r="QE905" s="242"/>
      <c r="QF905" s="242"/>
      <c r="QG905" s="242"/>
      <c r="QH905" s="242"/>
      <c r="QI905" s="242"/>
      <c r="QJ905" s="242"/>
      <c r="QK905" s="242"/>
    </row>
    <row r="906" spans="434:453">
      <c r="PR906" s="209"/>
      <c r="PW906" s="242"/>
      <c r="PX906" s="242"/>
      <c r="PY906" s="242"/>
      <c r="PZ906" s="242"/>
      <c r="QA906" s="242"/>
      <c r="QB906" s="242"/>
      <c r="QC906" s="242"/>
      <c r="QD906" s="242"/>
      <c r="QE906" s="242"/>
      <c r="QF906" s="242"/>
      <c r="QG906" s="242"/>
      <c r="QH906" s="242"/>
      <c r="QI906" s="242"/>
      <c r="QJ906" s="242"/>
      <c r="QK906" s="242"/>
    </row>
    <row r="907" spans="434:453">
      <c r="PR907" s="209"/>
      <c r="PW907" s="242"/>
      <c r="PX907" s="242"/>
      <c r="PY907" s="242"/>
      <c r="PZ907" s="242"/>
      <c r="QA907" s="242"/>
      <c r="QB907" s="242"/>
      <c r="QC907" s="242"/>
      <c r="QD907" s="242"/>
      <c r="QE907" s="242"/>
      <c r="QF907" s="242"/>
      <c r="QG907" s="242"/>
      <c r="QH907" s="242"/>
      <c r="QI907" s="242"/>
      <c r="QJ907" s="242"/>
      <c r="QK907" s="242"/>
    </row>
    <row r="908" spans="434:453">
      <c r="PR908" s="209"/>
      <c r="PW908" s="242"/>
      <c r="PX908" s="242"/>
      <c r="PY908" s="242"/>
      <c r="PZ908" s="242"/>
      <c r="QA908" s="242"/>
      <c r="QB908" s="242"/>
      <c r="QC908" s="242"/>
      <c r="QD908" s="242"/>
      <c r="QE908" s="242"/>
      <c r="QF908" s="242"/>
      <c r="QG908" s="242"/>
      <c r="QH908" s="242"/>
      <c r="QI908" s="242"/>
      <c r="QJ908" s="242"/>
      <c r="QK908" s="242"/>
    </row>
    <row r="909" spans="434:453">
      <c r="PR909" s="209"/>
      <c r="PW909" s="242"/>
      <c r="PX909" s="242"/>
      <c r="PY909" s="242"/>
      <c r="PZ909" s="242"/>
      <c r="QA909" s="242"/>
      <c r="QB909" s="242"/>
      <c r="QC909" s="242"/>
      <c r="QD909" s="242"/>
      <c r="QE909" s="242"/>
      <c r="QF909" s="242"/>
      <c r="QG909" s="242"/>
      <c r="QH909" s="242"/>
      <c r="QI909" s="242"/>
      <c r="QJ909" s="242"/>
      <c r="QK909" s="242"/>
    </row>
    <row r="910" spans="434:453">
      <c r="PR910" s="209"/>
      <c r="PW910" s="242"/>
      <c r="PX910" s="242"/>
      <c r="PY910" s="242"/>
      <c r="PZ910" s="242"/>
      <c r="QA910" s="242"/>
      <c r="QB910" s="242"/>
      <c r="QC910" s="242"/>
      <c r="QD910" s="242"/>
      <c r="QE910" s="242"/>
      <c r="QF910" s="242"/>
      <c r="QG910" s="242"/>
      <c r="QH910" s="242"/>
      <c r="QI910" s="242"/>
      <c r="QJ910" s="242"/>
      <c r="QK910" s="242"/>
    </row>
    <row r="911" spans="434:453">
      <c r="PR911" s="209"/>
      <c r="PW911" s="242"/>
      <c r="PX911" s="242"/>
      <c r="PY911" s="242"/>
      <c r="PZ911" s="242"/>
      <c r="QA911" s="242"/>
      <c r="QB911" s="242"/>
      <c r="QC911" s="242"/>
      <c r="QD911" s="242"/>
      <c r="QE911" s="242"/>
      <c r="QF911" s="242"/>
      <c r="QG911" s="242"/>
      <c r="QH911" s="242"/>
      <c r="QI911" s="242"/>
      <c r="QJ911" s="242"/>
      <c r="QK911" s="242"/>
    </row>
    <row r="912" spans="434:453">
      <c r="PR912" s="209"/>
      <c r="PW912" s="242"/>
      <c r="PX912" s="242"/>
      <c r="PY912" s="242"/>
      <c r="PZ912" s="242"/>
      <c r="QA912" s="242"/>
      <c r="QB912" s="242"/>
      <c r="QC912" s="242"/>
      <c r="QD912" s="242"/>
      <c r="QE912" s="242"/>
      <c r="QF912" s="242"/>
      <c r="QG912" s="242"/>
      <c r="QH912" s="242"/>
      <c r="QI912" s="242"/>
      <c r="QJ912" s="242"/>
      <c r="QK912" s="242"/>
    </row>
    <row r="913" spans="434:453">
      <c r="PR913" s="209"/>
      <c r="PW913" s="242"/>
      <c r="PX913" s="242"/>
      <c r="PY913" s="242"/>
      <c r="PZ913" s="242"/>
      <c r="QA913" s="242"/>
      <c r="QB913" s="242"/>
      <c r="QC913" s="242"/>
      <c r="QD913" s="242"/>
      <c r="QE913" s="242"/>
      <c r="QF913" s="242"/>
      <c r="QG913" s="242"/>
      <c r="QH913" s="242"/>
      <c r="QI913" s="242"/>
      <c r="QJ913" s="242"/>
      <c r="QK913" s="242"/>
    </row>
    <row r="914" spans="434:453">
      <c r="PR914" s="209"/>
      <c r="PW914" s="242"/>
      <c r="PX914" s="242"/>
      <c r="PY914" s="242"/>
      <c r="PZ914" s="242"/>
      <c r="QA914" s="242"/>
      <c r="QB914" s="242"/>
      <c r="QC914" s="242"/>
      <c r="QD914" s="242"/>
      <c r="QE914" s="242"/>
      <c r="QF914" s="242"/>
      <c r="QG914" s="242"/>
      <c r="QH914" s="242"/>
      <c r="QI914" s="242"/>
      <c r="QJ914" s="242"/>
      <c r="QK914" s="242"/>
    </row>
    <row r="915" spans="434:453">
      <c r="PR915" s="209"/>
      <c r="PW915" s="242"/>
      <c r="PX915" s="242"/>
      <c r="PY915" s="242"/>
      <c r="PZ915" s="242"/>
      <c r="QA915" s="242"/>
      <c r="QB915" s="242"/>
      <c r="QC915" s="242"/>
      <c r="QD915" s="242"/>
      <c r="QE915" s="242"/>
      <c r="QF915" s="242"/>
      <c r="QG915" s="242"/>
      <c r="QH915" s="242"/>
      <c r="QI915" s="242"/>
      <c r="QJ915" s="242"/>
      <c r="QK915" s="242"/>
    </row>
    <row r="916" spans="434:453">
      <c r="PR916" s="209"/>
      <c r="PW916" s="242"/>
      <c r="PX916" s="242"/>
      <c r="PY916" s="242"/>
      <c r="PZ916" s="242"/>
      <c r="QA916" s="242"/>
      <c r="QB916" s="242"/>
      <c r="QC916" s="242"/>
      <c r="QD916" s="242"/>
      <c r="QE916" s="242"/>
      <c r="QF916" s="242"/>
      <c r="QG916" s="242"/>
      <c r="QH916" s="242"/>
      <c r="QI916" s="242"/>
      <c r="QJ916" s="242"/>
      <c r="QK916" s="242"/>
    </row>
    <row r="917" spans="434:453">
      <c r="PR917" s="209"/>
      <c r="PW917" s="242"/>
      <c r="PX917" s="242"/>
      <c r="PY917" s="242"/>
      <c r="PZ917" s="242"/>
      <c r="QA917" s="242"/>
      <c r="QB917" s="242"/>
      <c r="QC917" s="242"/>
      <c r="QD917" s="242"/>
      <c r="QE917" s="242"/>
      <c r="QF917" s="242"/>
      <c r="QG917" s="242"/>
      <c r="QH917" s="242"/>
      <c r="QI917" s="242"/>
      <c r="QJ917" s="242"/>
      <c r="QK917" s="242"/>
    </row>
    <row r="918" spans="434:453">
      <c r="PR918" s="209"/>
      <c r="PW918" s="242"/>
      <c r="PX918" s="242"/>
      <c r="PY918" s="242"/>
      <c r="PZ918" s="242"/>
      <c r="QA918" s="242"/>
      <c r="QB918" s="242"/>
      <c r="QC918" s="242"/>
      <c r="QD918" s="242"/>
      <c r="QE918" s="242"/>
      <c r="QF918" s="242"/>
      <c r="QG918" s="242"/>
      <c r="QH918" s="242"/>
      <c r="QI918" s="242"/>
      <c r="QJ918" s="242"/>
      <c r="QK918" s="242"/>
    </row>
    <row r="919" spans="434:453">
      <c r="PR919" s="209"/>
      <c r="PW919" s="242"/>
      <c r="PX919" s="242"/>
      <c r="PY919" s="242"/>
      <c r="PZ919" s="242"/>
      <c r="QA919" s="242"/>
      <c r="QB919" s="242"/>
      <c r="QC919" s="242"/>
      <c r="QD919" s="242"/>
      <c r="QE919" s="242"/>
      <c r="QF919" s="242"/>
      <c r="QG919" s="242"/>
      <c r="QH919" s="242"/>
      <c r="QI919" s="242"/>
      <c r="QJ919" s="242"/>
      <c r="QK919" s="242"/>
    </row>
    <row r="920" spans="434:453">
      <c r="PR920" s="209"/>
      <c r="PW920" s="242"/>
      <c r="PX920" s="242"/>
      <c r="PY920" s="242"/>
      <c r="PZ920" s="242"/>
      <c r="QA920" s="242"/>
      <c r="QB920" s="242"/>
      <c r="QC920" s="242"/>
      <c r="QD920" s="242"/>
      <c r="QE920" s="242"/>
      <c r="QF920" s="242"/>
      <c r="QG920" s="242"/>
      <c r="QH920" s="242"/>
      <c r="QI920" s="242"/>
      <c r="QJ920" s="242"/>
      <c r="QK920" s="242"/>
    </row>
    <row r="921" spans="434:453">
      <c r="PR921" s="209"/>
      <c r="PW921" s="242"/>
      <c r="PX921" s="242"/>
      <c r="PY921" s="242"/>
      <c r="PZ921" s="242"/>
      <c r="QA921" s="242"/>
      <c r="QB921" s="242"/>
      <c r="QC921" s="242"/>
      <c r="QD921" s="242"/>
      <c r="QE921" s="242"/>
      <c r="QF921" s="242"/>
      <c r="QG921" s="242"/>
      <c r="QH921" s="242"/>
      <c r="QI921" s="242"/>
      <c r="QJ921" s="242"/>
      <c r="QK921" s="242"/>
    </row>
    <row r="922" spans="434:453">
      <c r="PR922" s="209"/>
      <c r="PW922" s="242"/>
      <c r="PX922" s="242"/>
      <c r="PY922" s="242"/>
      <c r="PZ922" s="242"/>
      <c r="QA922" s="242"/>
      <c r="QB922" s="242"/>
      <c r="QC922" s="242"/>
      <c r="QD922" s="242"/>
      <c r="QE922" s="242"/>
      <c r="QF922" s="242"/>
      <c r="QG922" s="242"/>
      <c r="QH922" s="242"/>
      <c r="QI922" s="242"/>
      <c r="QJ922" s="242"/>
      <c r="QK922" s="242"/>
    </row>
    <row r="923" spans="434:453">
      <c r="PR923" s="209"/>
      <c r="PW923" s="242"/>
      <c r="PX923" s="242"/>
      <c r="PY923" s="242"/>
      <c r="PZ923" s="242"/>
      <c r="QA923" s="242"/>
      <c r="QB923" s="242"/>
      <c r="QC923" s="242"/>
      <c r="QD923" s="242"/>
      <c r="QE923" s="242"/>
      <c r="QF923" s="242"/>
      <c r="QG923" s="242"/>
      <c r="QH923" s="242"/>
      <c r="QI923" s="242"/>
      <c r="QJ923" s="242"/>
      <c r="QK923" s="242"/>
    </row>
    <row r="924" spans="434:453">
      <c r="PR924" s="209"/>
      <c r="PW924" s="242"/>
      <c r="PX924" s="242"/>
      <c r="PY924" s="242"/>
      <c r="PZ924" s="242"/>
      <c r="QA924" s="242"/>
      <c r="QB924" s="242"/>
      <c r="QC924" s="242"/>
      <c r="QD924" s="242"/>
      <c r="QE924" s="242"/>
      <c r="QF924" s="242"/>
      <c r="QG924" s="242"/>
      <c r="QH924" s="242"/>
      <c r="QI924" s="242"/>
      <c r="QJ924" s="242"/>
      <c r="QK924" s="242"/>
    </row>
    <row r="925" spans="434:453">
      <c r="PR925" s="209"/>
      <c r="PW925" s="242"/>
      <c r="PX925" s="242"/>
      <c r="PY925" s="242"/>
      <c r="PZ925" s="242"/>
      <c r="QA925" s="242"/>
      <c r="QB925" s="242"/>
      <c r="QC925" s="242"/>
      <c r="QD925" s="242"/>
      <c r="QE925" s="242"/>
      <c r="QF925" s="242"/>
      <c r="QG925" s="242"/>
      <c r="QH925" s="242"/>
      <c r="QI925" s="242"/>
      <c r="QJ925" s="242"/>
      <c r="QK925" s="242"/>
    </row>
    <row r="926" spans="434:453">
      <c r="PR926" s="209"/>
      <c r="PW926" s="242"/>
      <c r="PX926" s="242"/>
      <c r="PY926" s="242"/>
      <c r="PZ926" s="242"/>
      <c r="QA926" s="242"/>
      <c r="QB926" s="242"/>
      <c r="QC926" s="242"/>
      <c r="QD926" s="242"/>
      <c r="QE926" s="242"/>
      <c r="QF926" s="242"/>
      <c r="QG926" s="242"/>
      <c r="QH926" s="242"/>
      <c r="QI926" s="242"/>
      <c r="QJ926" s="242"/>
      <c r="QK926" s="242"/>
    </row>
    <row r="927" spans="434:453">
      <c r="PR927" s="209"/>
      <c r="PW927" s="242"/>
      <c r="PX927" s="242"/>
      <c r="PY927" s="242"/>
      <c r="PZ927" s="242"/>
      <c r="QA927" s="242"/>
      <c r="QB927" s="242"/>
      <c r="QC927" s="242"/>
      <c r="QD927" s="242"/>
      <c r="QE927" s="242"/>
      <c r="QF927" s="242"/>
      <c r="QG927" s="242"/>
      <c r="QH927" s="242"/>
      <c r="QI927" s="242"/>
      <c r="QJ927" s="242"/>
      <c r="QK927" s="242"/>
    </row>
    <row r="928" spans="434:453">
      <c r="PR928" s="209"/>
      <c r="PW928" s="242"/>
      <c r="PX928" s="242"/>
      <c r="PY928" s="242"/>
      <c r="PZ928" s="242"/>
      <c r="QA928" s="242"/>
      <c r="QB928" s="242"/>
      <c r="QC928" s="242"/>
      <c r="QD928" s="242"/>
      <c r="QE928" s="242"/>
      <c r="QF928" s="242"/>
      <c r="QG928" s="242"/>
      <c r="QH928" s="242"/>
      <c r="QI928" s="242"/>
      <c r="QJ928" s="242"/>
      <c r="QK928" s="242"/>
    </row>
    <row r="929" spans="434:453">
      <c r="PR929" s="209"/>
      <c r="PW929" s="242"/>
      <c r="PX929" s="242"/>
      <c r="PY929" s="242"/>
      <c r="PZ929" s="242"/>
      <c r="QA929" s="242"/>
      <c r="QB929" s="242"/>
      <c r="QC929" s="242"/>
      <c r="QD929" s="242"/>
      <c r="QE929" s="242"/>
      <c r="QF929" s="242"/>
      <c r="QG929" s="242"/>
      <c r="QH929" s="242"/>
      <c r="QI929" s="242"/>
      <c r="QJ929" s="242"/>
      <c r="QK929" s="242"/>
    </row>
    <row r="930" spans="434:453">
      <c r="PR930" s="209"/>
      <c r="PW930" s="242"/>
      <c r="PX930" s="242"/>
      <c r="PY930" s="242"/>
      <c r="PZ930" s="242"/>
      <c r="QA930" s="242"/>
      <c r="QB930" s="242"/>
      <c r="QC930" s="242"/>
      <c r="QD930" s="242"/>
      <c r="QE930" s="242"/>
      <c r="QF930" s="242"/>
      <c r="QG930" s="242"/>
      <c r="QH930" s="242"/>
      <c r="QI930" s="242"/>
      <c r="QJ930" s="242"/>
      <c r="QK930" s="242"/>
    </row>
    <row r="931" spans="434:453">
      <c r="PR931" s="209"/>
      <c r="PW931" s="242"/>
      <c r="PX931" s="242"/>
      <c r="PY931" s="242"/>
      <c r="PZ931" s="242"/>
      <c r="QA931" s="242"/>
      <c r="QB931" s="242"/>
      <c r="QC931" s="242"/>
      <c r="QD931" s="242"/>
      <c r="QE931" s="242"/>
      <c r="QF931" s="242"/>
      <c r="QG931" s="242"/>
      <c r="QH931" s="242"/>
      <c r="QI931" s="242"/>
      <c r="QJ931" s="242"/>
      <c r="QK931" s="242"/>
    </row>
    <row r="932" spans="434:453">
      <c r="PR932" s="209"/>
      <c r="PW932" s="242"/>
      <c r="PX932" s="242"/>
      <c r="PY932" s="242"/>
      <c r="PZ932" s="242"/>
      <c r="QA932" s="242"/>
      <c r="QB932" s="242"/>
      <c r="QC932" s="242"/>
      <c r="QD932" s="242"/>
      <c r="QE932" s="242"/>
      <c r="QF932" s="242"/>
      <c r="QG932" s="242"/>
      <c r="QH932" s="242"/>
      <c r="QI932" s="242"/>
      <c r="QJ932" s="242"/>
      <c r="QK932" s="242"/>
    </row>
    <row r="933" spans="434:453">
      <c r="PR933" s="209"/>
      <c r="PW933" s="242"/>
      <c r="PX933" s="242"/>
      <c r="PY933" s="242"/>
      <c r="PZ933" s="242"/>
      <c r="QA933" s="242"/>
      <c r="QB933" s="242"/>
      <c r="QC933" s="242"/>
      <c r="QD933" s="242"/>
      <c r="QE933" s="242"/>
      <c r="QF933" s="242"/>
      <c r="QG933" s="242"/>
      <c r="QH933" s="242"/>
      <c r="QI933" s="242"/>
      <c r="QJ933" s="242"/>
      <c r="QK933" s="242"/>
    </row>
    <row r="934" spans="434:453">
      <c r="PR934" s="209"/>
      <c r="PW934" s="242"/>
      <c r="PX934" s="242"/>
      <c r="PY934" s="242"/>
      <c r="PZ934" s="242"/>
      <c r="QA934" s="242"/>
      <c r="QB934" s="242"/>
      <c r="QC934" s="242"/>
      <c r="QD934" s="242"/>
      <c r="QE934" s="242"/>
      <c r="QF934" s="242"/>
      <c r="QG934" s="242"/>
      <c r="QH934" s="242"/>
      <c r="QI934" s="242"/>
      <c r="QJ934" s="242"/>
      <c r="QK934" s="242"/>
    </row>
    <row r="935" spans="434:453">
      <c r="PR935" s="209"/>
      <c r="PW935" s="242"/>
      <c r="PX935" s="242"/>
      <c r="PY935" s="242"/>
      <c r="PZ935" s="242"/>
      <c r="QA935" s="242"/>
      <c r="QB935" s="242"/>
      <c r="QC935" s="242"/>
      <c r="QD935" s="242"/>
      <c r="QE935" s="242"/>
      <c r="QF935" s="242"/>
      <c r="QG935" s="242"/>
      <c r="QH935" s="242"/>
      <c r="QI935" s="242"/>
      <c r="QJ935" s="242"/>
      <c r="QK935" s="242"/>
    </row>
    <row r="936" spans="434:453">
      <c r="PR936" s="209"/>
      <c r="PW936" s="242"/>
      <c r="PX936" s="242"/>
      <c r="PY936" s="242"/>
      <c r="PZ936" s="242"/>
      <c r="QA936" s="242"/>
      <c r="QB936" s="242"/>
      <c r="QC936" s="242"/>
      <c r="QD936" s="242"/>
      <c r="QE936" s="242"/>
      <c r="QF936" s="242"/>
      <c r="QG936" s="242"/>
      <c r="QH936" s="242"/>
      <c r="QI936" s="242"/>
      <c r="QJ936" s="242"/>
      <c r="QK936" s="242"/>
    </row>
    <row r="937" spans="434:453">
      <c r="PR937" s="209"/>
      <c r="PW937" s="242"/>
      <c r="PX937" s="242"/>
      <c r="PY937" s="242"/>
      <c r="PZ937" s="242"/>
      <c r="QA937" s="242"/>
      <c r="QB937" s="242"/>
      <c r="QC937" s="242"/>
      <c r="QD937" s="242"/>
      <c r="QE937" s="242"/>
      <c r="QF937" s="242"/>
      <c r="QG937" s="242"/>
      <c r="QH937" s="242"/>
      <c r="QI937" s="242"/>
      <c r="QJ937" s="242"/>
      <c r="QK937" s="242"/>
    </row>
    <row r="938" spans="434:453">
      <c r="PR938" s="209"/>
      <c r="PW938" s="242"/>
      <c r="PX938" s="242"/>
      <c r="PY938" s="242"/>
      <c r="PZ938" s="242"/>
      <c r="QA938" s="242"/>
      <c r="QB938" s="242"/>
      <c r="QC938" s="242"/>
      <c r="QD938" s="242"/>
      <c r="QE938" s="242"/>
      <c r="QF938" s="242"/>
      <c r="QG938" s="242"/>
      <c r="QH938" s="242"/>
      <c r="QI938" s="242"/>
      <c r="QJ938" s="242"/>
      <c r="QK938" s="242"/>
    </row>
    <row r="939" spans="434:453">
      <c r="PR939" s="209"/>
      <c r="PW939" s="242"/>
      <c r="PX939" s="242"/>
      <c r="PY939" s="242"/>
      <c r="PZ939" s="242"/>
      <c r="QA939" s="242"/>
      <c r="QB939" s="242"/>
      <c r="QC939" s="242"/>
      <c r="QD939" s="242"/>
      <c r="QE939" s="242"/>
      <c r="QF939" s="242"/>
      <c r="QG939" s="242"/>
      <c r="QH939" s="242"/>
      <c r="QI939" s="242"/>
      <c r="QJ939" s="242"/>
      <c r="QK939" s="242"/>
    </row>
    <row r="940" spans="434:453">
      <c r="PR940" s="209"/>
      <c r="PW940" s="242"/>
      <c r="PX940" s="242"/>
      <c r="PY940" s="242"/>
      <c r="PZ940" s="242"/>
      <c r="QA940" s="242"/>
      <c r="QB940" s="242"/>
      <c r="QC940" s="242"/>
      <c r="QD940" s="242"/>
      <c r="QE940" s="242"/>
      <c r="QF940" s="242"/>
      <c r="QG940" s="242"/>
      <c r="QH940" s="242"/>
      <c r="QI940" s="242"/>
      <c r="QJ940" s="242"/>
      <c r="QK940" s="242"/>
    </row>
    <row r="941" spans="434:453">
      <c r="PR941" s="209"/>
      <c r="PW941" s="242"/>
      <c r="PX941" s="242"/>
      <c r="PY941" s="242"/>
      <c r="PZ941" s="242"/>
      <c r="QA941" s="242"/>
      <c r="QB941" s="242"/>
      <c r="QC941" s="242"/>
      <c r="QD941" s="242"/>
      <c r="QE941" s="242"/>
      <c r="QF941" s="242"/>
      <c r="QG941" s="242"/>
      <c r="QH941" s="242"/>
      <c r="QI941" s="242"/>
      <c r="QJ941" s="242"/>
      <c r="QK941" s="242"/>
    </row>
    <row r="942" spans="434:453">
      <c r="PR942" s="209"/>
      <c r="PW942" s="242"/>
      <c r="PX942" s="242"/>
      <c r="PY942" s="242"/>
      <c r="PZ942" s="242"/>
      <c r="QA942" s="242"/>
      <c r="QB942" s="242"/>
      <c r="QC942" s="242"/>
      <c r="QD942" s="242"/>
      <c r="QE942" s="242"/>
      <c r="QF942" s="242"/>
      <c r="QG942" s="242"/>
      <c r="QH942" s="242"/>
      <c r="QI942" s="242"/>
      <c r="QJ942" s="242"/>
      <c r="QK942" s="242"/>
    </row>
    <row r="943" spans="434:453">
      <c r="PR943" s="209"/>
      <c r="PW943" s="242"/>
      <c r="PX943" s="242"/>
      <c r="PY943" s="242"/>
      <c r="PZ943" s="242"/>
      <c r="QA943" s="242"/>
      <c r="QB943" s="242"/>
      <c r="QC943" s="242"/>
      <c r="QD943" s="242"/>
      <c r="QE943" s="242"/>
      <c r="QF943" s="242"/>
      <c r="QG943" s="242"/>
      <c r="QH943" s="242"/>
      <c r="QI943" s="242"/>
      <c r="QJ943" s="242"/>
      <c r="QK943" s="242"/>
    </row>
    <row r="944" spans="434:453">
      <c r="PR944" s="209"/>
      <c r="PW944" s="242"/>
      <c r="PX944" s="242"/>
      <c r="PY944" s="242"/>
      <c r="PZ944" s="242"/>
      <c r="QA944" s="242"/>
      <c r="QB944" s="242"/>
      <c r="QC944" s="242"/>
      <c r="QD944" s="242"/>
      <c r="QE944" s="242"/>
      <c r="QF944" s="242"/>
      <c r="QG944" s="242"/>
      <c r="QH944" s="242"/>
      <c r="QI944" s="242"/>
      <c r="QJ944" s="242"/>
      <c r="QK944" s="242"/>
    </row>
    <row r="945" spans="434:453">
      <c r="PR945" s="209"/>
      <c r="PW945" s="242"/>
      <c r="PX945" s="242"/>
      <c r="PY945" s="242"/>
      <c r="PZ945" s="242"/>
      <c r="QA945" s="242"/>
      <c r="QB945" s="242"/>
      <c r="QC945" s="242"/>
      <c r="QD945" s="242"/>
      <c r="QE945" s="242"/>
      <c r="QF945" s="242"/>
      <c r="QG945" s="242"/>
      <c r="QH945" s="242"/>
      <c r="QI945" s="242"/>
      <c r="QJ945" s="242"/>
      <c r="QK945" s="242"/>
    </row>
    <row r="946" spans="434:453">
      <c r="PR946" s="209"/>
      <c r="PW946" s="242"/>
      <c r="PX946" s="242"/>
      <c r="PY946" s="242"/>
      <c r="PZ946" s="242"/>
      <c r="QA946" s="242"/>
      <c r="QB946" s="242"/>
      <c r="QC946" s="242"/>
      <c r="QD946" s="242"/>
      <c r="QE946" s="242"/>
      <c r="QF946" s="242"/>
      <c r="QG946" s="242"/>
      <c r="QH946" s="242"/>
      <c r="QI946" s="242"/>
      <c r="QJ946" s="242"/>
      <c r="QK946" s="242"/>
    </row>
    <row r="947" spans="434:453">
      <c r="PR947" s="209"/>
      <c r="PW947" s="242"/>
      <c r="PX947" s="242"/>
      <c r="PY947" s="242"/>
      <c r="PZ947" s="242"/>
      <c r="QA947" s="242"/>
      <c r="QB947" s="242"/>
      <c r="QC947" s="242"/>
      <c r="QD947" s="242"/>
      <c r="QE947" s="242"/>
      <c r="QF947" s="242"/>
      <c r="QG947" s="242"/>
      <c r="QH947" s="242"/>
      <c r="QI947" s="242"/>
      <c r="QJ947" s="242"/>
      <c r="QK947" s="242"/>
    </row>
    <row r="948" spans="434:453">
      <c r="PR948" s="209"/>
      <c r="PW948" s="242"/>
      <c r="PX948" s="242"/>
      <c r="PY948" s="242"/>
      <c r="PZ948" s="242"/>
      <c r="QA948" s="242"/>
      <c r="QB948" s="242"/>
      <c r="QC948" s="242"/>
      <c r="QD948" s="242"/>
      <c r="QE948" s="242"/>
      <c r="QF948" s="242"/>
      <c r="QG948" s="242"/>
      <c r="QH948" s="242"/>
      <c r="QI948" s="242"/>
      <c r="QJ948" s="242"/>
      <c r="QK948" s="242"/>
    </row>
    <row r="949" spans="434:453">
      <c r="PR949" s="209"/>
      <c r="PW949" s="242"/>
      <c r="PX949" s="242"/>
      <c r="PY949" s="242"/>
      <c r="PZ949" s="242"/>
      <c r="QA949" s="242"/>
      <c r="QB949" s="242"/>
      <c r="QC949" s="242"/>
      <c r="QD949" s="242"/>
      <c r="QE949" s="242"/>
      <c r="QF949" s="242"/>
      <c r="QG949" s="242"/>
      <c r="QH949" s="242"/>
      <c r="QI949" s="242"/>
      <c r="QJ949" s="242"/>
      <c r="QK949" s="242"/>
    </row>
    <row r="950" spans="434:453">
      <c r="PR950" s="209"/>
      <c r="PW950" s="242"/>
      <c r="PX950" s="242"/>
      <c r="PY950" s="242"/>
      <c r="PZ950" s="242"/>
      <c r="QA950" s="242"/>
      <c r="QB950" s="242"/>
      <c r="QC950" s="242"/>
      <c r="QD950" s="242"/>
      <c r="QE950" s="242"/>
      <c r="QF950" s="242"/>
      <c r="QG950" s="242"/>
      <c r="QH950" s="242"/>
      <c r="QI950" s="242"/>
      <c r="QJ950" s="242"/>
      <c r="QK950" s="242"/>
    </row>
    <row r="951" spans="434:453">
      <c r="PR951" s="209"/>
      <c r="PW951" s="242"/>
      <c r="PX951" s="242"/>
      <c r="PY951" s="242"/>
      <c r="PZ951" s="242"/>
      <c r="QA951" s="242"/>
      <c r="QB951" s="242"/>
      <c r="QC951" s="242"/>
      <c r="QD951" s="242"/>
      <c r="QE951" s="242"/>
      <c r="QF951" s="242"/>
      <c r="QG951" s="242"/>
      <c r="QH951" s="242"/>
      <c r="QI951" s="242"/>
      <c r="QJ951" s="242"/>
      <c r="QK951" s="242"/>
    </row>
    <row r="952" spans="434:453">
      <c r="PR952" s="209"/>
      <c r="PW952" s="242"/>
      <c r="PX952" s="242"/>
      <c r="PY952" s="242"/>
      <c r="PZ952" s="242"/>
      <c r="QA952" s="242"/>
      <c r="QB952" s="242"/>
      <c r="QC952" s="242"/>
      <c r="QD952" s="242"/>
      <c r="QE952" s="242"/>
      <c r="QF952" s="242"/>
      <c r="QG952" s="242"/>
      <c r="QH952" s="242"/>
      <c r="QI952" s="242"/>
      <c r="QJ952" s="242"/>
      <c r="QK952" s="242"/>
    </row>
    <row r="953" spans="434:453">
      <c r="PR953" s="209"/>
      <c r="PW953" s="242"/>
      <c r="PX953" s="242"/>
      <c r="PY953" s="242"/>
      <c r="PZ953" s="242"/>
      <c r="QA953" s="242"/>
      <c r="QB953" s="242"/>
      <c r="QC953" s="242"/>
      <c r="QD953" s="242"/>
      <c r="QE953" s="242"/>
      <c r="QF953" s="242"/>
      <c r="QG953" s="242"/>
      <c r="QH953" s="242"/>
      <c r="QI953" s="242"/>
      <c r="QJ953" s="242"/>
      <c r="QK953" s="242"/>
    </row>
    <row r="954" spans="434:453">
      <c r="PR954" s="209"/>
      <c r="PW954" s="242"/>
      <c r="PX954" s="242"/>
      <c r="PY954" s="242"/>
      <c r="PZ954" s="242"/>
      <c r="QA954" s="242"/>
      <c r="QB954" s="242"/>
      <c r="QC954" s="242"/>
      <c r="QD954" s="242"/>
      <c r="QE954" s="242"/>
      <c r="QF954" s="242"/>
      <c r="QG954" s="242"/>
      <c r="QH954" s="242"/>
      <c r="QI954" s="242"/>
      <c r="QJ954" s="242"/>
      <c r="QK954" s="242"/>
    </row>
    <row r="955" spans="434:453">
      <c r="PR955" s="209"/>
      <c r="PW955" s="242"/>
      <c r="PX955" s="242"/>
      <c r="PY955" s="242"/>
      <c r="PZ955" s="242"/>
      <c r="QA955" s="242"/>
      <c r="QB955" s="242"/>
      <c r="QC955" s="242"/>
      <c r="QD955" s="242"/>
      <c r="QE955" s="242"/>
      <c r="QF955" s="242"/>
      <c r="QG955" s="242"/>
      <c r="QH955" s="242"/>
      <c r="QI955" s="242"/>
      <c r="QJ955" s="242"/>
      <c r="QK955" s="242"/>
    </row>
    <row r="956" spans="434:453">
      <c r="PR956" s="209"/>
      <c r="PW956" s="242"/>
      <c r="PX956" s="242"/>
      <c r="PY956" s="242"/>
      <c r="PZ956" s="242"/>
      <c r="QA956" s="242"/>
      <c r="QB956" s="242"/>
      <c r="QC956" s="242"/>
      <c r="QD956" s="242"/>
      <c r="QE956" s="242"/>
      <c r="QF956" s="242"/>
      <c r="QG956" s="242"/>
      <c r="QH956" s="242"/>
      <c r="QI956" s="242"/>
      <c r="QJ956" s="242"/>
      <c r="QK956" s="242"/>
    </row>
    <row r="957" spans="434:453">
      <c r="PR957" s="209"/>
      <c r="PW957" s="242"/>
      <c r="PX957" s="242"/>
      <c r="PY957" s="242"/>
      <c r="PZ957" s="242"/>
      <c r="QA957" s="242"/>
      <c r="QB957" s="242"/>
      <c r="QC957" s="242"/>
      <c r="QD957" s="242"/>
      <c r="QE957" s="242"/>
      <c r="QF957" s="242"/>
      <c r="QG957" s="242"/>
      <c r="QH957" s="242"/>
      <c r="QI957" s="242"/>
      <c r="QJ957" s="242"/>
      <c r="QK957" s="242"/>
    </row>
    <row r="958" spans="434:453">
      <c r="PR958" s="209"/>
      <c r="PW958" s="242"/>
      <c r="PX958" s="242"/>
      <c r="PY958" s="242"/>
      <c r="PZ958" s="242"/>
      <c r="QA958" s="242"/>
      <c r="QB958" s="242"/>
      <c r="QC958" s="242"/>
      <c r="QD958" s="242"/>
      <c r="QE958" s="242"/>
      <c r="QF958" s="242"/>
      <c r="QG958" s="242"/>
      <c r="QH958" s="242"/>
      <c r="QI958" s="242"/>
      <c r="QJ958" s="242"/>
      <c r="QK958" s="242"/>
    </row>
    <row r="959" spans="434:453">
      <c r="PR959" s="209"/>
      <c r="PW959" s="242"/>
      <c r="PX959" s="242"/>
      <c r="PY959" s="242"/>
      <c r="PZ959" s="242"/>
      <c r="QA959" s="242"/>
      <c r="QB959" s="242"/>
      <c r="QC959" s="242"/>
      <c r="QD959" s="242"/>
      <c r="QE959" s="242"/>
      <c r="QF959" s="242"/>
      <c r="QG959" s="242"/>
      <c r="QH959" s="242"/>
      <c r="QI959" s="242"/>
      <c r="QJ959" s="242"/>
      <c r="QK959" s="242"/>
    </row>
    <row r="960" spans="434:453">
      <c r="PR960" s="209"/>
      <c r="PW960" s="242"/>
      <c r="PX960" s="242"/>
      <c r="PY960" s="242"/>
      <c r="PZ960" s="242"/>
      <c r="QA960" s="242"/>
      <c r="QB960" s="242"/>
      <c r="QC960" s="242"/>
      <c r="QD960" s="242"/>
      <c r="QE960" s="242"/>
      <c r="QF960" s="242"/>
      <c r="QG960" s="242"/>
      <c r="QH960" s="242"/>
      <c r="QI960" s="242"/>
      <c r="QJ960" s="242"/>
      <c r="QK960" s="242"/>
    </row>
    <row r="961" spans="434:453">
      <c r="PR961" s="209"/>
      <c r="PW961" s="242"/>
      <c r="PX961" s="242"/>
      <c r="PY961" s="242"/>
      <c r="PZ961" s="242"/>
      <c r="QA961" s="242"/>
      <c r="QB961" s="242"/>
      <c r="QC961" s="242"/>
      <c r="QD961" s="242"/>
      <c r="QE961" s="242"/>
      <c r="QF961" s="242"/>
      <c r="QG961" s="242"/>
      <c r="QH961" s="242"/>
      <c r="QI961" s="242"/>
      <c r="QJ961" s="242"/>
      <c r="QK961" s="242"/>
    </row>
    <row r="962" spans="434:453">
      <c r="PR962" s="209"/>
      <c r="PW962" s="242"/>
      <c r="PX962" s="242"/>
      <c r="PY962" s="242"/>
      <c r="PZ962" s="242"/>
      <c r="QA962" s="242"/>
      <c r="QB962" s="242"/>
      <c r="QC962" s="242"/>
      <c r="QD962" s="242"/>
      <c r="QE962" s="242"/>
      <c r="QF962" s="242"/>
      <c r="QG962" s="242"/>
      <c r="QH962" s="242"/>
      <c r="QI962" s="242"/>
      <c r="QJ962" s="242"/>
      <c r="QK962" s="242"/>
    </row>
    <row r="963" spans="434:453">
      <c r="PR963" s="209"/>
      <c r="PW963" s="242"/>
      <c r="PX963" s="242"/>
      <c r="PY963" s="242"/>
      <c r="PZ963" s="242"/>
      <c r="QA963" s="242"/>
      <c r="QB963" s="242"/>
      <c r="QC963" s="242"/>
      <c r="QD963" s="242"/>
      <c r="QE963" s="242"/>
      <c r="QF963" s="242"/>
      <c r="QG963" s="242"/>
      <c r="QH963" s="242"/>
      <c r="QI963" s="242"/>
      <c r="QJ963" s="242"/>
      <c r="QK963" s="242"/>
    </row>
    <row r="964" spans="434:453">
      <c r="PR964" s="209"/>
      <c r="PW964" s="242"/>
      <c r="PX964" s="242"/>
      <c r="PY964" s="242"/>
      <c r="PZ964" s="242"/>
      <c r="QA964" s="242"/>
      <c r="QB964" s="242"/>
      <c r="QC964" s="242"/>
      <c r="QD964" s="242"/>
      <c r="QE964" s="242"/>
      <c r="QF964" s="242"/>
      <c r="QG964" s="242"/>
      <c r="QH964" s="242"/>
      <c r="QI964" s="242"/>
      <c r="QJ964" s="242"/>
      <c r="QK964" s="242"/>
    </row>
    <row r="965" spans="434:453">
      <c r="PR965" s="209"/>
      <c r="PW965" s="242"/>
      <c r="PX965" s="242"/>
      <c r="PY965" s="242"/>
      <c r="PZ965" s="242"/>
      <c r="QA965" s="242"/>
      <c r="QB965" s="242"/>
      <c r="QC965" s="242"/>
      <c r="QD965" s="242"/>
      <c r="QE965" s="242"/>
      <c r="QF965" s="242"/>
      <c r="QG965" s="242"/>
      <c r="QH965" s="242"/>
      <c r="QI965" s="242"/>
      <c r="QJ965" s="242"/>
      <c r="QK965" s="242"/>
    </row>
    <row r="966" spans="434:453">
      <c r="PR966" s="209"/>
      <c r="PW966" s="242"/>
      <c r="PX966" s="242"/>
      <c r="PY966" s="242"/>
      <c r="PZ966" s="242"/>
      <c r="QA966" s="242"/>
      <c r="QB966" s="242"/>
      <c r="QC966" s="242"/>
      <c r="QD966" s="242"/>
      <c r="QE966" s="242"/>
      <c r="QF966" s="242"/>
      <c r="QG966" s="242"/>
      <c r="QH966" s="242"/>
      <c r="QI966" s="242"/>
      <c r="QJ966" s="242"/>
      <c r="QK966" s="242"/>
    </row>
    <row r="967" spans="434:453">
      <c r="PR967" s="209"/>
      <c r="PW967" s="242"/>
      <c r="PX967" s="242"/>
      <c r="PY967" s="242"/>
      <c r="PZ967" s="242"/>
      <c r="QA967" s="242"/>
      <c r="QB967" s="242"/>
      <c r="QC967" s="242"/>
      <c r="QD967" s="242"/>
      <c r="QE967" s="242"/>
      <c r="QF967" s="242"/>
      <c r="QG967" s="242"/>
      <c r="QH967" s="242"/>
      <c r="QI967" s="242"/>
      <c r="QJ967" s="242"/>
      <c r="QK967" s="242"/>
    </row>
    <row r="968" spans="434:453">
      <c r="PR968" s="209"/>
      <c r="PW968" s="242"/>
      <c r="PX968" s="242"/>
      <c r="PY968" s="242"/>
      <c r="PZ968" s="242"/>
      <c r="QA968" s="242"/>
      <c r="QB968" s="242"/>
      <c r="QC968" s="242"/>
      <c r="QD968" s="242"/>
      <c r="QE968" s="242"/>
      <c r="QF968" s="242"/>
      <c r="QG968" s="242"/>
      <c r="QH968" s="242"/>
      <c r="QI968" s="242"/>
      <c r="QJ968" s="242"/>
      <c r="QK968" s="242"/>
    </row>
    <row r="969" spans="434:453">
      <c r="PR969" s="209"/>
      <c r="PW969" s="242"/>
      <c r="PX969" s="242"/>
      <c r="PY969" s="242"/>
      <c r="PZ969" s="242"/>
      <c r="QA969" s="242"/>
      <c r="QB969" s="242"/>
      <c r="QC969" s="242"/>
      <c r="QD969" s="242"/>
      <c r="QE969" s="242"/>
      <c r="QF969" s="242"/>
      <c r="QG969" s="242"/>
      <c r="QH969" s="242"/>
      <c r="QI969" s="242"/>
      <c r="QJ969" s="242"/>
      <c r="QK969" s="242"/>
    </row>
    <row r="970" spans="434:453">
      <c r="PR970" s="209"/>
      <c r="PW970" s="242"/>
      <c r="PX970" s="242"/>
      <c r="PY970" s="242"/>
      <c r="PZ970" s="242"/>
      <c r="QA970" s="242"/>
      <c r="QB970" s="242"/>
      <c r="QC970" s="242"/>
      <c r="QD970" s="242"/>
      <c r="QE970" s="242"/>
      <c r="QF970" s="242"/>
      <c r="QG970" s="242"/>
      <c r="QH970" s="242"/>
      <c r="QI970" s="242"/>
      <c r="QJ970" s="242"/>
      <c r="QK970" s="242"/>
    </row>
    <row r="971" spans="434:453">
      <c r="PR971" s="209"/>
      <c r="PW971" s="242"/>
      <c r="PX971" s="242"/>
      <c r="PY971" s="242"/>
      <c r="PZ971" s="242"/>
      <c r="QA971" s="242"/>
      <c r="QB971" s="242"/>
      <c r="QC971" s="242"/>
      <c r="QD971" s="242"/>
      <c r="QE971" s="242"/>
      <c r="QF971" s="242"/>
      <c r="QG971" s="242"/>
      <c r="QH971" s="242"/>
      <c r="QI971" s="242"/>
      <c r="QJ971" s="242"/>
      <c r="QK971" s="242"/>
    </row>
    <row r="972" spans="434:453">
      <c r="PR972" s="209"/>
      <c r="PW972" s="242"/>
      <c r="PX972" s="242"/>
      <c r="PY972" s="242"/>
      <c r="PZ972" s="242"/>
      <c r="QA972" s="242"/>
      <c r="QB972" s="242"/>
      <c r="QC972" s="242"/>
      <c r="QD972" s="242"/>
      <c r="QE972" s="242"/>
      <c r="QF972" s="242"/>
      <c r="QG972" s="242"/>
      <c r="QH972" s="242"/>
      <c r="QI972" s="242"/>
      <c r="QJ972" s="242"/>
      <c r="QK972" s="242"/>
    </row>
    <row r="973" spans="434:453">
      <c r="PR973" s="209"/>
      <c r="PW973" s="242"/>
      <c r="PX973" s="242"/>
      <c r="PY973" s="242"/>
      <c r="PZ973" s="242"/>
      <c r="QA973" s="242"/>
      <c r="QB973" s="242"/>
      <c r="QC973" s="242"/>
      <c r="QD973" s="242"/>
      <c r="QE973" s="242"/>
      <c r="QF973" s="242"/>
      <c r="QG973" s="242"/>
      <c r="QH973" s="242"/>
      <c r="QI973" s="242"/>
      <c r="QJ973" s="242"/>
      <c r="QK973" s="242"/>
    </row>
    <row r="974" spans="434:453">
      <c r="PR974" s="209"/>
      <c r="PW974" s="242"/>
      <c r="PX974" s="242"/>
      <c r="PY974" s="242"/>
      <c r="PZ974" s="242"/>
      <c r="QA974" s="242"/>
      <c r="QB974" s="242"/>
      <c r="QC974" s="242"/>
      <c r="QD974" s="242"/>
      <c r="QE974" s="242"/>
      <c r="QF974" s="242"/>
      <c r="QG974" s="242"/>
      <c r="QH974" s="242"/>
      <c r="QI974" s="242"/>
      <c r="QJ974" s="242"/>
      <c r="QK974" s="242"/>
    </row>
    <row r="975" spans="434:453">
      <c r="PR975" s="209"/>
      <c r="PW975" s="242"/>
      <c r="PX975" s="242"/>
      <c r="PY975" s="242"/>
      <c r="PZ975" s="242"/>
      <c r="QA975" s="242"/>
      <c r="QB975" s="242"/>
      <c r="QC975" s="242"/>
      <c r="QD975" s="242"/>
      <c r="QE975" s="242"/>
      <c r="QF975" s="242"/>
      <c r="QG975" s="242"/>
      <c r="QH975" s="242"/>
      <c r="QI975" s="242"/>
      <c r="QJ975" s="242"/>
      <c r="QK975" s="242"/>
    </row>
    <row r="976" spans="434:453">
      <c r="PR976" s="209"/>
      <c r="PW976" s="242"/>
      <c r="PX976" s="242"/>
      <c r="PY976" s="242"/>
      <c r="PZ976" s="242"/>
      <c r="QA976" s="242"/>
      <c r="QB976" s="242"/>
      <c r="QC976" s="242"/>
      <c r="QD976" s="242"/>
      <c r="QE976" s="242"/>
      <c r="QF976" s="242"/>
      <c r="QG976" s="242"/>
      <c r="QH976" s="242"/>
      <c r="QI976" s="242"/>
      <c r="QJ976" s="242"/>
      <c r="QK976" s="242"/>
    </row>
    <row r="977" spans="434:453">
      <c r="PR977" s="209"/>
      <c r="PW977" s="242"/>
      <c r="PX977" s="242"/>
      <c r="PY977" s="242"/>
      <c r="PZ977" s="242"/>
      <c r="QA977" s="242"/>
      <c r="QB977" s="242"/>
      <c r="QC977" s="242"/>
      <c r="QD977" s="242"/>
      <c r="QE977" s="242"/>
      <c r="QF977" s="242"/>
      <c r="QG977" s="242"/>
      <c r="QH977" s="242"/>
      <c r="QI977" s="242"/>
      <c r="QJ977" s="242"/>
      <c r="QK977" s="242"/>
    </row>
    <row r="978" spans="434:453">
      <c r="PR978" s="209"/>
      <c r="PW978" s="242"/>
      <c r="PX978" s="242"/>
      <c r="PY978" s="242"/>
      <c r="PZ978" s="242"/>
      <c r="QA978" s="242"/>
      <c r="QB978" s="242"/>
      <c r="QC978" s="242"/>
      <c r="QD978" s="242"/>
      <c r="QE978" s="242"/>
      <c r="QF978" s="242"/>
      <c r="QG978" s="242"/>
      <c r="QH978" s="242"/>
      <c r="QI978" s="242"/>
      <c r="QJ978" s="242"/>
      <c r="QK978" s="242"/>
    </row>
    <row r="979" spans="434:453">
      <c r="PR979" s="209"/>
      <c r="PW979" s="242"/>
      <c r="PX979" s="242"/>
      <c r="PY979" s="242"/>
      <c r="PZ979" s="242"/>
      <c r="QA979" s="242"/>
      <c r="QB979" s="242"/>
      <c r="QC979" s="242"/>
      <c r="QD979" s="242"/>
      <c r="QE979" s="242"/>
      <c r="QF979" s="242"/>
      <c r="QG979" s="242"/>
      <c r="QH979" s="242"/>
      <c r="QI979" s="242"/>
      <c r="QJ979" s="242"/>
      <c r="QK979" s="242"/>
    </row>
    <row r="980" spans="434:453">
      <c r="PR980" s="209"/>
      <c r="PW980" s="242"/>
      <c r="PX980" s="242"/>
      <c r="PY980" s="242"/>
      <c r="PZ980" s="242"/>
      <c r="QA980" s="242"/>
      <c r="QB980" s="242"/>
      <c r="QC980" s="242"/>
      <c r="QD980" s="242"/>
      <c r="QE980" s="242"/>
      <c r="QF980" s="242"/>
      <c r="QG980" s="242"/>
      <c r="QH980" s="242"/>
      <c r="QI980" s="242"/>
      <c r="QJ980" s="242"/>
      <c r="QK980" s="242"/>
    </row>
    <row r="981" spans="434:453">
      <c r="PR981" s="209"/>
      <c r="PW981" s="242"/>
      <c r="PX981" s="242"/>
      <c r="PY981" s="242"/>
      <c r="PZ981" s="242"/>
      <c r="QA981" s="242"/>
      <c r="QB981" s="242"/>
      <c r="QC981" s="242"/>
      <c r="QD981" s="242"/>
      <c r="QE981" s="242"/>
      <c r="QF981" s="242"/>
      <c r="QG981" s="242"/>
      <c r="QH981" s="242"/>
      <c r="QI981" s="242"/>
      <c r="QJ981" s="242"/>
      <c r="QK981" s="242"/>
    </row>
    <row r="982" spans="434:453">
      <c r="PR982" s="209"/>
      <c r="PW982" s="242"/>
      <c r="PX982" s="242"/>
      <c r="PY982" s="242"/>
      <c r="PZ982" s="242"/>
      <c r="QA982" s="242"/>
      <c r="QB982" s="242"/>
      <c r="QC982" s="242"/>
      <c r="QD982" s="242"/>
      <c r="QE982" s="242"/>
      <c r="QF982" s="242"/>
      <c r="QG982" s="242"/>
      <c r="QH982" s="242"/>
      <c r="QI982" s="242"/>
      <c r="QJ982" s="242"/>
      <c r="QK982" s="242"/>
    </row>
    <row r="983" spans="434:453">
      <c r="PR983" s="209"/>
      <c r="PW983" s="242"/>
      <c r="PX983" s="242"/>
      <c r="PY983" s="242"/>
      <c r="PZ983" s="242"/>
      <c r="QA983" s="242"/>
      <c r="QB983" s="242"/>
      <c r="QC983" s="242"/>
      <c r="QD983" s="242"/>
      <c r="QE983" s="242"/>
      <c r="QF983" s="242"/>
      <c r="QG983" s="242"/>
      <c r="QH983" s="242"/>
      <c r="QI983" s="242"/>
      <c r="QJ983" s="242"/>
      <c r="QK983" s="242"/>
    </row>
    <row r="984" spans="434:453">
      <c r="PR984" s="209"/>
      <c r="PW984" s="242"/>
      <c r="PX984" s="242"/>
      <c r="PY984" s="242"/>
      <c r="PZ984" s="242"/>
      <c r="QA984" s="242"/>
      <c r="QB984" s="242"/>
      <c r="QC984" s="242"/>
      <c r="QD984" s="242"/>
      <c r="QE984" s="242"/>
      <c r="QF984" s="242"/>
      <c r="QG984" s="242"/>
      <c r="QH984" s="242"/>
      <c r="QI984" s="242"/>
      <c r="QJ984" s="242"/>
      <c r="QK984" s="242"/>
    </row>
    <row r="985" spans="434:453">
      <c r="PR985" s="209"/>
      <c r="PW985" s="242"/>
      <c r="PX985" s="242"/>
      <c r="PY985" s="242"/>
      <c r="PZ985" s="242"/>
      <c r="QA985" s="242"/>
      <c r="QB985" s="242"/>
      <c r="QC985" s="242"/>
      <c r="QD985" s="242"/>
      <c r="QE985" s="242"/>
      <c r="QF985" s="242"/>
      <c r="QG985" s="242"/>
      <c r="QH985" s="242"/>
      <c r="QI985" s="242"/>
      <c r="QJ985" s="242"/>
      <c r="QK985" s="242"/>
    </row>
    <row r="986" spans="434:453">
      <c r="PR986" s="209"/>
      <c r="PW986" s="242"/>
      <c r="PX986" s="242"/>
      <c r="PY986" s="242"/>
      <c r="PZ986" s="242"/>
      <c r="QA986" s="242"/>
      <c r="QB986" s="242"/>
      <c r="QC986" s="242"/>
      <c r="QD986" s="242"/>
      <c r="QE986" s="242"/>
      <c r="QF986" s="242"/>
      <c r="QG986" s="242"/>
      <c r="QH986" s="242"/>
      <c r="QI986" s="242"/>
      <c r="QJ986" s="242"/>
      <c r="QK986" s="242"/>
    </row>
    <row r="987" spans="434:453">
      <c r="PR987" s="209"/>
      <c r="PW987" s="242"/>
      <c r="PX987" s="242"/>
      <c r="PY987" s="242"/>
      <c r="PZ987" s="242"/>
      <c r="QA987" s="242"/>
      <c r="QB987" s="242"/>
      <c r="QC987" s="242"/>
      <c r="QD987" s="242"/>
      <c r="QE987" s="242"/>
      <c r="QF987" s="242"/>
      <c r="QG987" s="242"/>
      <c r="QH987" s="242"/>
      <c r="QI987" s="242"/>
      <c r="QJ987" s="242"/>
      <c r="QK987" s="242"/>
    </row>
    <row r="988" spans="434:453">
      <c r="PR988" s="209"/>
      <c r="PW988" s="242"/>
      <c r="PX988" s="242"/>
      <c r="PY988" s="242"/>
      <c r="PZ988" s="242"/>
      <c r="QA988" s="242"/>
      <c r="QB988" s="242"/>
      <c r="QC988" s="242"/>
      <c r="QD988" s="242"/>
      <c r="QE988" s="242"/>
      <c r="QF988" s="242"/>
      <c r="QG988" s="242"/>
      <c r="QH988" s="242"/>
      <c r="QI988" s="242"/>
      <c r="QJ988" s="242"/>
      <c r="QK988" s="242"/>
    </row>
    <row r="989" spans="434:453">
      <c r="PR989" s="209"/>
      <c r="PW989" s="242"/>
      <c r="PX989" s="242"/>
      <c r="PY989" s="242"/>
      <c r="PZ989" s="242"/>
      <c r="QA989" s="242"/>
      <c r="QB989" s="242"/>
      <c r="QC989" s="242"/>
      <c r="QD989" s="242"/>
      <c r="QE989" s="242"/>
      <c r="QF989" s="242"/>
      <c r="QG989" s="242"/>
      <c r="QH989" s="242"/>
      <c r="QI989" s="242"/>
      <c r="QJ989" s="242"/>
      <c r="QK989" s="242"/>
    </row>
    <row r="990" spans="434:453">
      <c r="PR990" s="209"/>
      <c r="PW990" s="242"/>
      <c r="PX990" s="242"/>
      <c r="PY990" s="242"/>
      <c r="PZ990" s="242"/>
      <c r="QA990" s="242"/>
      <c r="QB990" s="242"/>
      <c r="QC990" s="242"/>
      <c r="QD990" s="242"/>
      <c r="QE990" s="242"/>
      <c r="QF990" s="242"/>
      <c r="QG990" s="242"/>
      <c r="QH990" s="242"/>
      <c r="QI990" s="242"/>
      <c r="QJ990" s="242"/>
      <c r="QK990" s="242"/>
    </row>
    <row r="991" spans="434:453">
      <c r="PR991" s="209"/>
      <c r="PW991" s="242"/>
      <c r="PX991" s="242"/>
      <c r="PY991" s="242"/>
      <c r="PZ991" s="242"/>
      <c r="QA991" s="242"/>
      <c r="QB991" s="242"/>
      <c r="QC991" s="242"/>
      <c r="QD991" s="242"/>
      <c r="QE991" s="242"/>
      <c r="QF991" s="242"/>
      <c r="QG991" s="242"/>
      <c r="QH991" s="242"/>
      <c r="QI991" s="242"/>
      <c r="QJ991" s="242"/>
      <c r="QK991" s="242"/>
    </row>
    <row r="992" spans="434:453">
      <c r="PR992" s="209"/>
      <c r="PW992" s="242"/>
      <c r="PX992" s="242"/>
      <c r="PY992" s="242"/>
      <c r="PZ992" s="242"/>
      <c r="QA992" s="242"/>
      <c r="QB992" s="242"/>
      <c r="QC992" s="242"/>
      <c r="QD992" s="242"/>
      <c r="QE992" s="242"/>
      <c r="QF992" s="242"/>
      <c r="QG992" s="242"/>
      <c r="QH992" s="242"/>
      <c r="QI992" s="242"/>
      <c r="QJ992" s="242"/>
      <c r="QK992" s="242"/>
    </row>
    <row r="993" spans="434:453">
      <c r="PR993" s="209"/>
      <c r="PW993" s="242"/>
      <c r="PX993" s="242"/>
      <c r="PY993" s="242"/>
      <c r="PZ993" s="242"/>
      <c r="QA993" s="242"/>
      <c r="QB993" s="242"/>
      <c r="QC993" s="242"/>
      <c r="QD993" s="242"/>
      <c r="QE993" s="242"/>
      <c r="QF993" s="242"/>
      <c r="QG993" s="242"/>
      <c r="QH993" s="242"/>
      <c r="QI993" s="242"/>
      <c r="QJ993" s="242"/>
      <c r="QK993" s="242"/>
    </row>
    <row r="994" spans="434:453">
      <c r="PR994" s="209"/>
      <c r="PW994" s="242"/>
      <c r="PX994" s="242"/>
      <c r="PY994" s="242"/>
      <c r="PZ994" s="242"/>
      <c r="QA994" s="242"/>
      <c r="QB994" s="242"/>
      <c r="QC994" s="242"/>
      <c r="QD994" s="242"/>
      <c r="QE994" s="242"/>
      <c r="QF994" s="242"/>
      <c r="QG994" s="242"/>
      <c r="QH994" s="242"/>
      <c r="QI994" s="242"/>
      <c r="QJ994" s="242"/>
      <c r="QK994" s="242"/>
    </row>
    <row r="995" spans="434:453">
      <c r="PR995" s="209"/>
      <c r="PW995" s="242"/>
      <c r="PX995" s="242"/>
      <c r="PY995" s="242"/>
      <c r="PZ995" s="242"/>
      <c r="QA995" s="242"/>
      <c r="QB995" s="242"/>
      <c r="QC995" s="242"/>
      <c r="QD995" s="242"/>
      <c r="QE995" s="242"/>
      <c r="QF995" s="242"/>
      <c r="QG995" s="242"/>
      <c r="QH995" s="242"/>
      <c r="QI995" s="242"/>
      <c r="QJ995" s="242"/>
      <c r="QK995" s="242"/>
    </row>
    <row r="996" spans="434:453">
      <c r="PR996" s="209"/>
      <c r="PW996" s="242"/>
      <c r="PX996" s="242"/>
      <c r="PY996" s="242"/>
      <c r="PZ996" s="242"/>
      <c r="QA996" s="242"/>
      <c r="QB996" s="242"/>
      <c r="QC996" s="242"/>
      <c r="QD996" s="242"/>
      <c r="QE996" s="242"/>
      <c r="QF996" s="242"/>
      <c r="QG996" s="242"/>
      <c r="QH996" s="242"/>
      <c r="QI996" s="242"/>
      <c r="QJ996" s="242"/>
      <c r="QK996" s="242"/>
    </row>
    <row r="997" spans="434:453">
      <c r="PR997" s="209"/>
      <c r="PW997" s="242"/>
      <c r="PX997" s="242"/>
      <c r="PY997" s="242"/>
      <c r="PZ997" s="242"/>
      <c r="QA997" s="242"/>
      <c r="QB997" s="242"/>
      <c r="QC997" s="242"/>
      <c r="QD997" s="242"/>
      <c r="QE997" s="242"/>
      <c r="QF997" s="242"/>
      <c r="QG997" s="242"/>
      <c r="QH997" s="242"/>
      <c r="QI997" s="242"/>
      <c r="QJ997" s="242"/>
      <c r="QK997" s="242"/>
    </row>
    <row r="998" spans="434:453">
      <c r="PR998" s="209"/>
      <c r="PW998" s="242"/>
      <c r="PX998" s="242"/>
      <c r="PY998" s="242"/>
      <c r="PZ998" s="242"/>
      <c r="QA998" s="242"/>
      <c r="QB998" s="242"/>
      <c r="QC998" s="242"/>
      <c r="QD998" s="242"/>
      <c r="QE998" s="242"/>
      <c r="QF998" s="242"/>
      <c r="QG998" s="242"/>
      <c r="QH998" s="242"/>
      <c r="QI998" s="242"/>
      <c r="QJ998" s="242"/>
      <c r="QK998" s="242"/>
    </row>
    <row r="999" spans="434:453">
      <c r="PR999" s="209"/>
      <c r="PW999" s="242"/>
      <c r="PX999" s="242"/>
      <c r="PY999" s="242"/>
      <c r="PZ999" s="242"/>
      <c r="QA999" s="242"/>
      <c r="QB999" s="242"/>
      <c r="QC999" s="242"/>
      <c r="QD999" s="242"/>
      <c r="QE999" s="242"/>
      <c r="QF999" s="242"/>
      <c r="QG999" s="242"/>
      <c r="QH999" s="242"/>
      <c r="QI999" s="242"/>
      <c r="QJ999" s="242"/>
      <c r="QK999" s="242"/>
    </row>
    <row r="1000" spans="434:453">
      <c r="PR1000" s="209"/>
      <c r="PW1000" s="242"/>
      <c r="PX1000" s="242"/>
      <c r="PY1000" s="242"/>
      <c r="PZ1000" s="242"/>
      <c r="QA1000" s="242"/>
      <c r="QB1000" s="242"/>
      <c r="QC1000" s="242"/>
      <c r="QD1000" s="242"/>
      <c r="QE1000" s="242"/>
      <c r="QF1000" s="242"/>
      <c r="QG1000" s="242"/>
      <c r="QH1000" s="242"/>
      <c r="QI1000" s="242"/>
      <c r="QJ1000" s="242"/>
      <c r="QK1000" s="242"/>
    </row>
    <row r="1001" spans="434:453">
      <c r="PR1001" s="209"/>
      <c r="PW1001" s="242"/>
      <c r="PX1001" s="242"/>
      <c r="PY1001" s="242"/>
      <c r="PZ1001" s="242"/>
      <c r="QA1001" s="242"/>
      <c r="QB1001" s="242"/>
      <c r="QC1001" s="242"/>
      <c r="QD1001" s="242"/>
      <c r="QE1001" s="242"/>
      <c r="QF1001" s="242"/>
      <c r="QG1001" s="242"/>
      <c r="QH1001" s="242"/>
      <c r="QI1001" s="242"/>
      <c r="QJ1001" s="242"/>
      <c r="QK1001" s="242"/>
    </row>
    <row r="1002" spans="434:453">
      <c r="PR1002" s="209"/>
      <c r="PW1002" s="242"/>
      <c r="PX1002" s="242"/>
      <c r="PY1002" s="242"/>
      <c r="PZ1002" s="242"/>
      <c r="QA1002" s="242"/>
      <c r="QB1002" s="242"/>
      <c r="QC1002" s="242"/>
      <c r="QD1002" s="242"/>
      <c r="QE1002" s="242"/>
      <c r="QF1002" s="242"/>
      <c r="QG1002" s="242"/>
      <c r="QH1002" s="242"/>
      <c r="QI1002" s="242"/>
      <c r="QJ1002" s="242"/>
      <c r="QK1002" s="242"/>
    </row>
    <row r="1003" spans="434:453">
      <c r="PR1003" s="209"/>
      <c r="PW1003" s="242"/>
      <c r="PX1003" s="242"/>
      <c r="PY1003" s="242"/>
      <c r="PZ1003" s="242"/>
      <c r="QA1003" s="242"/>
      <c r="QB1003" s="242"/>
      <c r="QC1003" s="242"/>
      <c r="QD1003" s="242"/>
      <c r="QE1003" s="242"/>
      <c r="QF1003" s="242"/>
      <c r="QG1003" s="242"/>
      <c r="QH1003" s="242"/>
      <c r="QI1003" s="242"/>
      <c r="QJ1003" s="242"/>
      <c r="QK1003" s="242"/>
    </row>
    <row r="1004" spans="434:453">
      <c r="PR1004" s="209"/>
      <c r="PW1004" s="242"/>
      <c r="PX1004" s="242"/>
      <c r="PY1004" s="242"/>
      <c r="PZ1004" s="242"/>
      <c r="QA1004" s="242"/>
      <c r="QB1004" s="242"/>
      <c r="QC1004" s="242"/>
      <c r="QD1004" s="242"/>
      <c r="QE1004" s="242"/>
      <c r="QF1004" s="242"/>
      <c r="QG1004" s="242"/>
      <c r="QH1004" s="242"/>
      <c r="QI1004" s="242"/>
      <c r="QJ1004" s="242"/>
      <c r="QK1004" s="242"/>
    </row>
    <row r="1005" spans="434:453">
      <c r="PR1005" s="209"/>
      <c r="PW1005" s="242"/>
      <c r="PX1005" s="242"/>
      <c r="PY1005" s="242"/>
      <c r="PZ1005" s="242"/>
      <c r="QA1005" s="242"/>
      <c r="QB1005" s="242"/>
      <c r="QC1005" s="242"/>
      <c r="QD1005" s="242"/>
      <c r="QE1005" s="242"/>
      <c r="QF1005" s="242"/>
      <c r="QG1005" s="242"/>
      <c r="QH1005" s="242"/>
      <c r="QI1005" s="242"/>
      <c r="QJ1005" s="242"/>
      <c r="QK1005" s="242"/>
    </row>
    <row r="1006" spans="434:453">
      <c r="PR1006" s="209"/>
      <c r="PW1006" s="242"/>
      <c r="PX1006" s="242"/>
      <c r="PY1006" s="242"/>
      <c r="PZ1006" s="242"/>
      <c r="QA1006" s="242"/>
      <c r="QB1006" s="242"/>
      <c r="QC1006" s="242"/>
      <c r="QD1006" s="242"/>
      <c r="QE1006" s="242"/>
      <c r="QF1006" s="242"/>
      <c r="QG1006" s="242"/>
      <c r="QH1006" s="242"/>
      <c r="QI1006" s="242"/>
      <c r="QJ1006" s="242"/>
      <c r="QK1006" s="242"/>
    </row>
    <row r="1007" spans="434:453">
      <c r="PR1007" s="209"/>
      <c r="PW1007" s="242"/>
      <c r="PX1007" s="242"/>
      <c r="PY1007" s="242"/>
      <c r="PZ1007" s="242"/>
      <c r="QA1007" s="242"/>
      <c r="QB1007" s="242"/>
      <c r="QC1007" s="242"/>
      <c r="QD1007" s="242"/>
      <c r="QE1007" s="242"/>
      <c r="QF1007" s="242"/>
      <c r="QG1007" s="242"/>
      <c r="QH1007" s="242"/>
      <c r="QI1007" s="242"/>
      <c r="QJ1007" s="242"/>
      <c r="QK1007" s="242"/>
    </row>
    <row r="1008" spans="434:453">
      <c r="PR1008" s="209"/>
      <c r="PW1008" s="242"/>
      <c r="PX1008" s="242"/>
      <c r="PY1008" s="242"/>
      <c r="PZ1008" s="242"/>
      <c r="QA1008" s="242"/>
      <c r="QB1008" s="242"/>
      <c r="QC1008" s="242"/>
      <c r="QD1008" s="242"/>
      <c r="QE1008" s="242"/>
      <c r="QF1008" s="242"/>
      <c r="QG1008" s="242"/>
      <c r="QH1008" s="242"/>
      <c r="QI1008" s="242"/>
      <c r="QJ1008" s="242"/>
      <c r="QK1008" s="242"/>
    </row>
    <row r="1009" spans="434:453">
      <c r="PR1009" s="209"/>
      <c r="PW1009" s="242"/>
      <c r="PX1009" s="242"/>
      <c r="PY1009" s="242"/>
      <c r="PZ1009" s="242"/>
      <c r="QA1009" s="242"/>
      <c r="QB1009" s="242"/>
      <c r="QC1009" s="242"/>
      <c r="QD1009" s="242"/>
      <c r="QE1009" s="242"/>
      <c r="QF1009" s="242"/>
      <c r="QG1009" s="242"/>
      <c r="QH1009" s="242"/>
      <c r="QI1009" s="242"/>
      <c r="QJ1009" s="242"/>
      <c r="QK1009" s="242"/>
    </row>
    <row r="1010" spans="434:453">
      <c r="PR1010" s="209"/>
      <c r="PW1010" s="242"/>
      <c r="PX1010" s="242"/>
      <c r="PY1010" s="242"/>
      <c r="PZ1010" s="242"/>
      <c r="QA1010" s="242"/>
      <c r="QB1010" s="242"/>
      <c r="QC1010" s="242"/>
      <c r="QD1010" s="242"/>
      <c r="QE1010" s="242"/>
      <c r="QF1010" s="242"/>
      <c r="QG1010" s="242"/>
      <c r="QH1010" s="242"/>
      <c r="QI1010" s="242"/>
      <c r="QJ1010" s="242"/>
      <c r="QK1010" s="242"/>
    </row>
    <row r="1011" spans="434:453">
      <c r="PR1011" s="209"/>
      <c r="PW1011" s="242"/>
      <c r="PX1011" s="242"/>
      <c r="PY1011" s="242"/>
      <c r="PZ1011" s="242"/>
      <c r="QA1011" s="242"/>
      <c r="QB1011" s="242"/>
      <c r="QC1011" s="242"/>
      <c r="QD1011" s="242"/>
      <c r="QE1011" s="242"/>
      <c r="QF1011" s="242"/>
      <c r="QG1011" s="242"/>
      <c r="QH1011" s="242"/>
      <c r="QI1011" s="242"/>
      <c r="QJ1011" s="242"/>
      <c r="QK1011" s="242"/>
    </row>
    <row r="1012" spans="434:453">
      <c r="PR1012" s="209"/>
      <c r="PW1012" s="242"/>
      <c r="PX1012" s="242"/>
      <c r="PY1012" s="242"/>
      <c r="PZ1012" s="242"/>
      <c r="QA1012" s="242"/>
      <c r="QB1012" s="242"/>
      <c r="QC1012" s="242"/>
      <c r="QD1012" s="242"/>
      <c r="QE1012" s="242"/>
      <c r="QF1012" s="242"/>
      <c r="QG1012" s="242"/>
      <c r="QH1012" s="242"/>
      <c r="QI1012" s="242"/>
      <c r="QJ1012" s="242"/>
      <c r="QK1012" s="242"/>
    </row>
    <row r="1013" spans="434:453">
      <c r="PR1013" s="209"/>
      <c r="PW1013" s="242"/>
      <c r="PX1013" s="242"/>
      <c r="PY1013" s="242"/>
      <c r="PZ1013" s="242"/>
      <c r="QA1013" s="242"/>
      <c r="QB1013" s="242"/>
      <c r="QC1013" s="242"/>
      <c r="QD1013" s="242"/>
      <c r="QE1013" s="242"/>
      <c r="QF1013" s="242"/>
      <c r="QG1013" s="242"/>
      <c r="QH1013" s="242"/>
      <c r="QI1013" s="242"/>
      <c r="QJ1013" s="242"/>
      <c r="QK1013" s="242"/>
    </row>
    <row r="1014" spans="434:453">
      <c r="PR1014" s="209"/>
      <c r="PW1014" s="242"/>
      <c r="PX1014" s="242"/>
      <c r="PY1014" s="242"/>
      <c r="PZ1014" s="242"/>
      <c r="QA1014" s="242"/>
      <c r="QB1014" s="242"/>
      <c r="QC1014" s="242"/>
      <c r="QD1014" s="242"/>
      <c r="QE1014" s="242"/>
      <c r="QF1014" s="242"/>
      <c r="QG1014" s="242"/>
      <c r="QH1014" s="242"/>
      <c r="QI1014" s="242"/>
      <c r="QJ1014" s="242"/>
      <c r="QK1014" s="242"/>
    </row>
    <row r="1015" spans="434:453">
      <c r="PR1015" s="209"/>
      <c r="PW1015" s="242"/>
      <c r="PX1015" s="242"/>
      <c r="PY1015" s="242"/>
      <c r="PZ1015" s="242"/>
      <c r="QA1015" s="242"/>
      <c r="QB1015" s="242"/>
      <c r="QC1015" s="242"/>
      <c r="QD1015" s="242"/>
      <c r="QE1015" s="242"/>
      <c r="QF1015" s="242"/>
      <c r="QG1015" s="242"/>
      <c r="QH1015" s="242"/>
      <c r="QI1015" s="242"/>
      <c r="QJ1015" s="242"/>
      <c r="QK1015" s="242"/>
    </row>
    <row r="1016" spans="434:453">
      <c r="PR1016" s="209"/>
      <c r="PW1016" s="242"/>
      <c r="PX1016" s="242"/>
      <c r="PY1016" s="242"/>
      <c r="PZ1016" s="242"/>
      <c r="QA1016" s="242"/>
      <c r="QB1016" s="242"/>
      <c r="QC1016" s="242"/>
      <c r="QD1016" s="242"/>
      <c r="QE1016" s="242"/>
      <c r="QF1016" s="242"/>
      <c r="QG1016" s="242"/>
      <c r="QH1016" s="242"/>
      <c r="QI1016" s="242"/>
      <c r="QJ1016" s="242"/>
      <c r="QK1016" s="242"/>
    </row>
    <row r="1017" spans="434:453">
      <c r="PR1017" s="209"/>
      <c r="PW1017" s="242"/>
      <c r="PX1017" s="242"/>
      <c r="PY1017" s="242"/>
      <c r="PZ1017" s="242"/>
      <c r="QA1017" s="242"/>
      <c r="QB1017" s="242"/>
      <c r="QC1017" s="242"/>
      <c r="QD1017" s="242"/>
      <c r="QE1017" s="242"/>
      <c r="QF1017" s="242"/>
      <c r="QG1017" s="242"/>
      <c r="QH1017" s="242"/>
      <c r="QI1017" s="242"/>
      <c r="QJ1017" s="242"/>
      <c r="QK1017" s="242"/>
    </row>
    <row r="1018" spans="434:453">
      <c r="PR1018" s="209"/>
      <c r="PW1018" s="242"/>
      <c r="PX1018" s="242"/>
      <c r="PY1018" s="242"/>
      <c r="PZ1018" s="242"/>
      <c r="QA1018" s="242"/>
      <c r="QB1018" s="242"/>
      <c r="QC1018" s="242"/>
      <c r="QD1018" s="242"/>
      <c r="QE1018" s="242"/>
      <c r="QF1018" s="242"/>
      <c r="QG1018" s="242"/>
      <c r="QH1018" s="242"/>
      <c r="QI1018" s="242"/>
      <c r="QJ1018" s="242"/>
      <c r="QK1018" s="242"/>
    </row>
    <row r="1019" spans="434:453">
      <c r="PR1019" s="209"/>
      <c r="PW1019" s="242"/>
      <c r="PX1019" s="242"/>
      <c r="PY1019" s="242"/>
      <c r="PZ1019" s="242"/>
      <c r="QA1019" s="242"/>
      <c r="QB1019" s="242"/>
      <c r="QC1019" s="242"/>
      <c r="QD1019" s="242"/>
      <c r="QE1019" s="242"/>
      <c r="QF1019" s="242"/>
      <c r="QG1019" s="242"/>
      <c r="QH1019" s="242"/>
      <c r="QI1019" s="242"/>
      <c r="QJ1019" s="242"/>
      <c r="QK1019" s="242"/>
    </row>
    <row r="1020" spans="434:453">
      <c r="PR1020" s="209"/>
      <c r="PW1020" s="242"/>
      <c r="PX1020" s="242"/>
      <c r="PY1020" s="242"/>
      <c r="PZ1020" s="242"/>
      <c r="QA1020" s="242"/>
      <c r="QB1020" s="242"/>
      <c r="QC1020" s="242"/>
      <c r="QD1020" s="242"/>
      <c r="QE1020" s="242"/>
      <c r="QF1020" s="242"/>
      <c r="QG1020" s="242"/>
      <c r="QH1020" s="242"/>
      <c r="QI1020" s="242"/>
      <c r="QJ1020" s="242"/>
      <c r="QK1020" s="242"/>
    </row>
    <row r="1021" spans="434:453">
      <c r="PR1021" s="209"/>
      <c r="PW1021" s="242"/>
      <c r="PX1021" s="242"/>
      <c r="PY1021" s="242"/>
      <c r="PZ1021" s="242"/>
      <c r="QA1021" s="242"/>
      <c r="QB1021" s="242"/>
      <c r="QC1021" s="242"/>
      <c r="QD1021" s="242"/>
      <c r="QE1021" s="242"/>
      <c r="QF1021" s="242"/>
      <c r="QG1021" s="242"/>
      <c r="QH1021" s="242"/>
      <c r="QI1021" s="242"/>
      <c r="QJ1021" s="242"/>
      <c r="QK1021" s="242"/>
    </row>
    <row r="1022" spans="434:453">
      <c r="PR1022" s="209"/>
      <c r="PW1022" s="242"/>
      <c r="PX1022" s="242"/>
      <c r="PY1022" s="242"/>
      <c r="PZ1022" s="242"/>
      <c r="QA1022" s="242"/>
      <c r="QB1022" s="242"/>
      <c r="QC1022" s="242"/>
      <c r="QD1022" s="242"/>
      <c r="QE1022" s="242"/>
      <c r="QF1022" s="242"/>
      <c r="QG1022" s="242"/>
      <c r="QH1022" s="242"/>
      <c r="QI1022" s="242"/>
      <c r="QJ1022" s="242"/>
      <c r="QK1022" s="242"/>
    </row>
    <row r="1023" spans="434:453">
      <c r="PR1023" s="209"/>
      <c r="PW1023" s="242"/>
      <c r="PX1023" s="242"/>
      <c r="PY1023" s="242"/>
      <c r="PZ1023" s="242"/>
      <c r="QA1023" s="242"/>
      <c r="QB1023" s="242"/>
      <c r="QC1023" s="242"/>
      <c r="QD1023" s="242"/>
      <c r="QE1023" s="242"/>
      <c r="QF1023" s="242"/>
      <c r="QG1023" s="242"/>
      <c r="QH1023" s="242"/>
      <c r="QI1023" s="242"/>
      <c r="QJ1023" s="242"/>
      <c r="QK1023" s="242"/>
    </row>
    <row r="1024" spans="434:453">
      <c r="PR1024" s="209"/>
      <c r="PW1024" s="242"/>
      <c r="PX1024" s="242"/>
      <c r="PY1024" s="242"/>
      <c r="PZ1024" s="242"/>
      <c r="QA1024" s="242"/>
      <c r="QB1024" s="242"/>
      <c r="QC1024" s="242"/>
      <c r="QD1024" s="242"/>
      <c r="QE1024" s="242"/>
      <c r="QF1024" s="242"/>
      <c r="QG1024" s="242"/>
      <c r="QH1024" s="242"/>
      <c r="QI1024" s="242"/>
      <c r="QJ1024" s="242"/>
      <c r="QK1024" s="242"/>
    </row>
    <row r="1025" spans="434:453">
      <c r="PR1025" s="209"/>
      <c r="PW1025" s="242"/>
      <c r="PX1025" s="242"/>
      <c r="PY1025" s="242"/>
      <c r="PZ1025" s="242"/>
      <c r="QA1025" s="242"/>
      <c r="QB1025" s="242"/>
      <c r="QC1025" s="242"/>
      <c r="QD1025" s="242"/>
      <c r="QE1025" s="242"/>
      <c r="QF1025" s="242"/>
      <c r="QG1025" s="242"/>
      <c r="QH1025" s="242"/>
      <c r="QI1025" s="242"/>
      <c r="QJ1025" s="242"/>
      <c r="QK1025" s="242"/>
    </row>
    <row r="1026" spans="434:453">
      <c r="PR1026" s="209"/>
      <c r="PW1026" s="242"/>
      <c r="PX1026" s="242"/>
      <c r="PY1026" s="242"/>
      <c r="PZ1026" s="242"/>
      <c r="QA1026" s="242"/>
      <c r="QB1026" s="242"/>
      <c r="QC1026" s="242"/>
      <c r="QD1026" s="242"/>
      <c r="QE1026" s="242"/>
      <c r="QF1026" s="242"/>
      <c r="QG1026" s="242"/>
      <c r="QH1026" s="242"/>
      <c r="QI1026" s="242"/>
      <c r="QJ1026" s="242"/>
      <c r="QK1026" s="242"/>
    </row>
    <row r="1027" spans="434:453">
      <c r="PR1027" s="209"/>
      <c r="PW1027" s="242"/>
      <c r="PX1027" s="242"/>
      <c r="PY1027" s="242"/>
      <c r="PZ1027" s="242"/>
      <c r="QA1027" s="242"/>
      <c r="QB1027" s="242"/>
      <c r="QC1027" s="242"/>
      <c r="QD1027" s="242"/>
      <c r="QE1027" s="242"/>
      <c r="QF1027" s="242"/>
      <c r="QG1027" s="242"/>
      <c r="QH1027" s="242"/>
      <c r="QI1027" s="242"/>
      <c r="QJ1027" s="242"/>
      <c r="QK1027" s="242"/>
    </row>
    <row r="1028" spans="434:453">
      <c r="PR1028" s="209"/>
      <c r="PW1028" s="242"/>
      <c r="PX1028" s="242"/>
      <c r="PY1028" s="242"/>
      <c r="PZ1028" s="242"/>
      <c r="QA1028" s="242"/>
      <c r="QB1028" s="242"/>
      <c r="QC1028" s="242"/>
      <c r="QD1028" s="242"/>
      <c r="QE1028" s="242"/>
      <c r="QF1028" s="242"/>
      <c r="QG1028" s="242"/>
      <c r="QH1028" s="242"/>
      <c r="QI1028" s="242"/>
      <c r="QJ1028" s="242"/>
      <c r="QK1028" s="242"/>
    </row>
    <row r="1029" spans="434:453">
      <c r="PR1029" s="209"/>
      <c r="PW1029" s="242"/>
      <c r="PX1029" s="242"/>
      <c r="PY1029" s="242"/>
      <c r="PZ1029" s="242"/>
      <c r="QA1029" s="242"/>
      <c r="QB1029" s="242"/>
      <c r="QC1029" s="242"/>
      <c r="QD1029" s="242"/>
      <c r="QE1029" s="242"/>
      <c r="QF1029" s="242"/>
      <c r="QG1029" s="242"/>
      <c r="QH1029" s="242"/>
      <c r="QI1029" s="242"/>
      <c r="QJ1029" s="242"/>
      <c r="QK1029" s="242"/>
    </row>
    <row r="1030" spans="434:453">
      <c r="PR1030" s="209"/>
      <c r="PW1030" s="242"/>
      <c r="PX1030" s="242"/>
      <c r="PY1030" s="242"/>
      <c r="PZ1030" s="242"/>
      <c r="QA1030" s="242"/>
      <c r="QB1030" s="242"/>
      <c r="QC1030" s="242"/>
      <c r="QD1030" s="242"/>
      <c r="QE1030" s="242"/>
      <c r="QF1030" s="242"/>
      <c r="QG1030" s="242"/>
      <c r="QH1030" s="242"/>
      <c r="QI1030" s="242"/>
      <c r="QJ1030" s="242"/>
      <c r="QK1030" s="242"/>
    </row>
    <row r="1031" spans="434:453">
      <c r="PR1031" s="209"/>
      <c r="PW1031" s="242"/>
      <c r="PX1031" s="242"/>
      <c r="PY1031" s="242"/>
      <c r="PZ1031" s="242"/>
      <c r="QA1031" s="242"/>
      <c r="QB1031" s="242"/>
      <c r="QC1031" s="242"/>
      <c r="QD1031" s="242"/>
      <c r="QE1031" s="242"/>
      <c r="QF1031" s="242"/>
      <c r="QG1031" s="242"/>
      <c r="QH1031" s="242"/>
      <c r="QI1031" s="242"/>
      <c r="QJ1031" s="242"/>
      <c r="QK1031" s="242"/>
    </row>
    <row r="1032" spans="434:453">
      <c r="PR1032" s="209"/>
      <c r="PW1032" s="242"/>
      <c r="PX1032" s="242"/>
      <c r="PY1032" s="242"/>
      <c r="PZ1032" s="242"/>
      <c r="QA1032" s="242"/>
      <c r="QB1032" s="242"/>
      <c r="QC1032" s="242"/>
      <c r="QD1032" s="242"/>
      <c r="QE1032" s="242"/>
      <c r="QF1032" s="242"/>
      <c r="QG1032" s="242"/>
      <c r="QH1032" s="242"/>
      <c r="QI1032" s="242"/>
      <c r="QJ1032" s="242"/>
      <c r="QK1032" s="242"/>
    </row>
    <row r="1033" spans="434:453">
      <c r="PR1033" s="209"/>
      <c r="PW1033" s="242"/>
      <c r="PX1033" s="242"/>
      <c r="PY1033" s="242"/>
      <c r="PZ1033" s="242"/>
      <c r="QA1033" s="242"/>
      <c r="QB1033" s="242"/>
      <c r="QC1033" s="242"/>
      <c r="QD1033" s="242"/>
      <c r="QE1033" s="242"/>
      <c r="QF1033" s="242"/>
      <c r="QG1033" s="242"/>
      <c r="QH1033" s="242"/>
      <c r="QI1033" s="242"/>
      <c r="QJ1033" s="242"/>
      <c r="QK1033" s="242"/>
    </row>
    <row r="1034" spans="434:453">
      <c r="PR1034" s="209"/>
      <c r="PW1034" s="242"/>
      <c r="PX1034" s="242"/>
      <c r="PY1034" s="242"/>
      <c r="PZ1034" s="242"/>
      <c r="QA1034" s="242"/>
      <c r="QB1034" s="242"/>
      <c r="QC1034" s="242"/>
      <c r="QD1034" s="242"/>
      <c r="QE1034" s="242"/>
      <c r="QF1034" s="242"/>
      <c r="QG1034" s="242"/>
      <c r="QH1034" s="242"/>
      <c r="QI1034" s="242"/>
      <c r="QJ1034" s="242"/>
      <c r="QK1034" s="242"/>
    </row>
    <row r="1035" spans="434:453">
      <c r="PR1035" s="209"/>
      <c r="PW1035" s="242"/>
      <c r="PX1035" s="242"/>
      <c r="PY1035" s="242"/>
      <c r="PZ1035" s="242"/>
      <c r="QA1035" s="242"/>
      <c r="QB1035" s="242"/>
      <c r="QC1035" s="242"/>
      <c r="QD1035" s="242"/>
      <c r="QE1035" s="242"/>
      <c r="QF1035" s="242"/>
      <c r="QG1035" s="242"/>
      <c r="QH1035" s="242"/>
      <c r="QI1035" s="242"/>
      <c r="QJ1035" s="242"/>
      <c r="QK1035" s="242"/>
    </row>
    <row r="1036" spans="434:453">
      <c r="PR1036" s="209"/>
      <c r="PW1036" s="242"/>
      <c r="PX1036" s="242"/>
      <c r="PY1036" s="242"/>
      <c r="PZ1036" s="242"/>
      <c r="QA1036" s="242"/>
      <c r="QB1036" s="242"/>
      <c r="QC1036" s="242"/>
      <c r="QD1036" s="242"/>
      <c r="QE1036" s="242"/>
      <c r="QF1036" s="242"/>
      <c r="QG1036" s="242"/>
      <c r="QH1036" s="242"/>
      <c r="QI1036" s="242"/>
      <c r="QJ1036" s="242"/>
      <c r="QK1036" s="242"/>
    </row>
    <row r="1037" spans="434:453">
      <c r="PR1037" s="209"/>
      <c r="PW1037" s="242"/>
      <c r="PX1037" s="242"/>
      <c r="PY1037" s="242"/>
      <c r="PZ1037" s="242"/>
      <c r="QA1037" s="242"/>
      <c r="QB1037" s="242"/>
      <c r="QC1037" s="242"/>
      <c r="QD1037" s="242"/>
      <c r="QE1037" s="242"/>
      <c r="QF1037" s="242"/>
      <c r="QG1037" s="242"/>
      <c r="QH1037" s="242"/>
      <c r="QI1037" s="242"/>
      <c r="QJ1037" s="242"/>
      <c r="QK1037" s="242"/>
    </row>
    <row r="1038" spans="434:453">
      <c r="PR1038" s="209"/>
      <c r="PW1038" s="242"/>
      <c r="PX1038" s="242"/>
      <c r="PY1038" s="242"/>
      <c r="PZ1038" s="242"/>
      <c r="QA1038" s="242"/>
      <c r="QB1038" s="242"/>
      <c r="QC1038" s="242"/>
      <c r="QD1038" s="242"/>
      <c r="QE1038" s="242"/>
      <c r="QF1038" s="242"/>
      <c r="QG1038" s="242"/>
      <c r="QH1038" s="242"/>
      <c r="QI1038" s="242"/>
      <c r="QJ1038" s="242"/>
      <c r="QK1038" s="242"/>
    </row>
    <row r="1039" spans="434:453">
      <c r="PR1039" s="209"/>
      <c r="PW1039" s="242"/>
      <c r="PX1039" s="242"/>
      <c r="PY1039" s="242"/>
      <c r="PZ1039" s="242"/>
      <c r="QA1039" s="242"/>
      <c r="QB1039" s="242"/>
      <c r="QC1039" s="242"/>
      <c r="QD1039" s="242"/>
      <c r="QE1039" s="242"/>
      <c r="QF1039" s="242"/>
      <c r="QG1039" s="242"/>
      <c r="QH1039" s="242"/>
      <c r="QI1039" s="242"/>
      <c r="QJ1039" s="242"/>
      <c r="QK1039" s="242"/>
    </row>
    <row r="1040" spans="434:453">
      <c r="PR1040" s="209"/>
      <c r="PW1040" s="242"/>
      <c r="PX1040" s="242"/>
      <c r="PY1040" s="242"/>
      <c r="PZ1040" s="242"/>
      <c r="QA1040" s="242"/>
      <c r="QB1040" s="242"/>
      <c r="QC1040" s="242"/>
      <c r="QD1040" s="242"/>
      <c r="QE1040" s="242"/>
      <c r="QF1040" s="242"/>
      <c r="QG1040" s="242"/>
      <c r="QH1040" s="242"/>
      <c r="QI1040" s="242"/>
      <c r="QJ1040" s="242"/>
      <c r="QK1040" s="242"/>
    </row>
    <row r="1041" spans="434:453">
      <c r="PR1041" s="209"/>
      <c r="PW1041" s="242"/>
      <c r="PX1041" s="242"/>
      <c r="PY1041" s="242"/>
      <c r="PZ1041" s="242"/>
      <c r="QA1041" s="242"/>
      <c r="QB1041" s="242"/>
      <c r="QC1041" s="242"/>
      <c r="QD1041" s="242"/>
      <c r="QE1041" s="242"/>
      <c r="QF1041" s="242"/>
      <c r="QG1041" s="242"/>
      <c r="QH1041" s="242"/>
      <c r="QI1041" s="242"/>
      <c r="QJ1041" s="242"/>
      <c r="QK1041" s="242"/>
    </row>
    <row r="1042" spans="434:453">
      <c r="PR1042" s="209"/>
      <c r="PW1042" s="242"/>
      <c r="PX1042" s="242"/>
      <c r="PY1042" s="242"/>
      <c r="PZ1042" s="242"/>
      <c r="QA1042" s="242"/>
      <c r="QB1042" s="242"/>
      <c r="QC1042" s="242"/>
      <c r="QD1042" s="242"/>
      <c r="QE1042" s="242"/>
      <c r="QF1042" s="242"/>
      <c r="QG1042" s="242"/>
      <c r="QH1042" s="242"/>
      <c r="QI1042" s="242"/>
      <c r="QJ1042" s="242"/>
      <c r="QK1042" s="242"/>
    </row>
    <row r="1043" spans="434:453">
      <c r="PR1043" s="209"/>
      <c r="PW1043" s="242"/>
      <c r="PX1043" s="242"/>
      <c r="PY1043" s="242"/>
      <c r="PZ1043" s="242"/>
      <c r="QA1043" s="242"/>
      <c r="QB1043" s="242"/>
      <c r="QC1043" s="242"/>
      <c r="QD1043" s="242"/>
      <c r="QE1043" s="242"/>
      <c r="QF1043" s="242"/>
      <c r="QG1043" s="242"/>
      <c r="QH1043" s="242"/>
      <c r="QI1043" s="242"/>
      <c r="QJ1043" s="242"/>
      <c r="QK1043" s="242"/>
    </row>
    <row r="1044" spans="434:453">
      <c r="PR1044" s="209"/>
      <c r="PW1044" s="242"/>
      <c r="PX1044" s="242"/>
      <c r="PY1044" s="242"/>
      <c r="PZ1044" s="242"/>
      <c r="QA1044" s="242"/>
      <c r="QB1044" s="242"/>
      <c r="QC1044" s="242"/>
      <c r="QD1044" s="242"/>
      <c r="QE1044" s="242"/>
      <c r="QF1044" s="242"/>
      <c r="QG1044" s="242"/>
      <c r="QH1044" s="242"/>
      <c r="QI1044" s="242"/>
      <c r="QJ1044" s="242"/>
      <c r="QK1044" s="242"/>
    </row>
    <row r="1045" spans="434:453">
      <c r="PR1045" s="209"/>
      <c r="PW1045" s="242"/>
      <c r="PX1045" s="242"/>
      <c r="PY1045" s="242"/>
      <c r="PZ1045" s="242"/>
      <c r="QA1045" s="242"/>
      <c r="QB1045" s="242"/>
      <c r="QC1045" s="242"/>
      <c r="QD1045" s="242"/>
      <c r="QE1045" s="242"/>
      <c r="QF1045" s="242"/>
      <c r="QG1045" s="242"/>
      <c r="QH1045" s="242"/>
      <c r="QI1045" s="242"/>
      <c r="QJ1045" s="242"/>
      <c r="QK1045" s="242"/>
    </row>
    <row r="1046" spans="434:453">
      <c r="PR1046" s="209"/>
      <c r="PW1046" s="242"/>
      <c r="PX1046" s="242"/>
      <c r="PY1046" s="242"/>
      <c r="PZ1046" s="242"/>
      <c r="QA1046" s="242"/>
      <c r="QB1046" s="242"/>
      <c r="QC1046" s="242"/>
      <c r="QD1046" s="242"/>
      <c r="QE1046" s="242"/>
      <c r="QF1046" s="242"/>
      <c r="QG1046" s="242"/>
      <c r="QH1046" s="242"/>
      <c r="QI1046" s="242"/>
      <c r="QJ1046" s="242"/>
      <c r="QK1046" s="242"/>
    </row>
    <row r="1047" spans="434:453">
      <c r="PR1047" s="209"/>
      <c r="PW1047" s="242"/>
      <c r="PX1047" s="242"/>
      <c r="PY1047" s="242"/>
      <c r="PZ1047" s="242"/>
      <c r="QA1047" s="242"/>
      <c r="QB1047" s="242"/>
      <c r="QC1047" s="242"/>
      <c r="QD1047" s="242"/>
      <c r="QE1047" s="242"/>
      <c r="QF1047" s="242"/>
      <c r="QG1047" s="242"/>
      <c r="QH1047" s="242"/>
      <c r="QI1047" s="242"/>
      <c r="QJ1047" s="242"/>
      <c r="QK1047" s="242"/>
    </row>
    <row r="1048" spans="434:453">
      <c r="PR1048" s="209"/>
      <c r="PW1048" s="242"/>
      <c r="PX1048" s="242"/>
      <c r="PY1048" s="242"/>
      <c r="PZ1048" s="242"/>
      <c r="QA1048" s="242"/>
      <c r="QB1048" s="242"/>
      <c r="QC1048" s="242"/>
      <c r="QD1048" s="242"/>
      <c r="QE1048" s="242"/>
      <c r="QF1048" s="242"/>
      <c r="QG1048" s="242"/>
      <c r="QH1048" s="242"/>
      <c r="QI1048" s="242"/>
      <c r="QJ1048" s="242"/>
      <c r="QK1048" s="242"/>
    </row>
    <row r="1049" spans="434:453">
      <c r="PR1049" s="209"/>
      <c r="PW1049" s="242"/>
      <c r="PX1049" s="242"/>
      <c r="PY1049" s="242"/>
      <c r="PZ1049" s="242"/>
      <c r="QA1049" s="242"/>
      <c r="QB1049" s="242"/>
      <c r="QC1049" s="242"/>
      <c r="QD1049" s="242"/>
      <c r="QE1049" s="242"/>
      <c r="QF1049" s="242"/>
      <c r="QG1049" s="242"/>
      <c r="QH1049" s="242"/>
      <c r="QI1049" s="242"/>
      <c r="QJ1049" s="242"/>
      <c r="QK1049" s="242"/>
    </row>
    <row r="1050" spans="434:453">
      <c r="PR1050" s="209"/>
      <c r="PW1050" s="242"/>
      <c r="PX1050" s="242"/>
      <c r="PY1050" s="242"/>
      <c r="PZ1050" s="242"/>
      <c r="QA1050" s="242"/>
      <c r="QB1050" s="242"/>
      <c r="QC1050" s="242"/>
      <c r="QD1050" s="242"/>
      <c r="QE1050" s="242"/>
      <c r="QF1050" s="242"/>
      <c r="QG1050" s="242"/>
      <c r="QH1050" s="242"/>
      <c r="QI1050" s="242"/>
      <c r="QJ1050" s="242"/>
      <c r="QK1050" s="242"/>
    </row>
    <row r="1051" spans="434:453">
      <c r="PR1051" s="209"/>
      <c r="PW1051" s="242"/>
      <c r="PX1051" s="242"/>
      <c r="PY1051" s="242"/>
      <c r="PZ1051" s="242"/>
      <c r="QA1051" s="242"/>
      <c r="QB1051" s="242"/>
      <c r="QC1051" s="242"/>
      <c r="QD1051" s="242"/>
      <c r="QE1051" s="242"/>
      <c r="QF1051" s="242"/>
      <c r="QG1051" s="242"/>
      <c r="QH1051" s="242"/>
      <c r="QI1051" s="242"/>
      <c r="QJ1051" s="242"/>
      <c r="QK1051" s="242"/>
    </row>
    <row r="1052" spans="434:453">
      <c r="PR1052" s="209"/>
      <c r="PW1052" s="242"/>
      <c r="PX1052" s="242"/>
      <c r="PY1052" s="242"/>
      <c r="PZ1052" s="242"/>
      <c r="QA1052" s="242"/>
      <c r="QB1052" s="242"/>
      <c r="QC1052" s="242"/>
      <c r="QD1052" s="242"/>
      <c r="QE1052" s="242"/>
      <c r="QF1052" s="242"/>
      <c r="QG1052" s="242"/>
      <c r="QH1052" s="242"/>
      <c r="QI1052" s="242"/>
      <c r="QJ1052" s="242"/>
      <c r="QK1052" s="242"/>
    </row>
    <row r="1053" spans="434:453">
      <c r="PR1053" s="209"/>
      <c r="PW1053" s="242"/>
      <c r="PX1053" s="242"/>
      <c r="PY1053" s="242"/>
      <c r="PZ1053" s="242"/>
      <c r="QA1053" s="242"/>
      <c r="QB1053" s="242"/>
      <c r="QC1053" s="242"/>
      <c r="QD1053" s="242"/>
      <c r="QE1053" s="242"/>
      <c r="QF1053" s="242"/>
      <c r="QG1053" s="242"/>
      <c r="QH1053" s="242"/>
      <c r="QI1053" s="242"/>
      <c r="QJ1053" s="242"/>
      <c r="QK1053" s="242"/>
    </row>
    <row r="1054" spans="434:453">
      <c r="PR1054" s="209"/>
      <c r="PW1054" s="242"/>
      <c r="PX1054" s="242"/>
      <c r="PY1054" s="242"/>
      <c r="PZ1054" s="242"/>
      <c r="QA1054" s="242"/>
      <c r="QB1054" s="242"/>
      <c r="QC1054" s="242"/>
      <c r="QD1054" s="242"/>
      <c r="QE1054" s="242"/>
      <c r="QF1054" s="242"/>
      <c r="QG1054" s="242"/>
      <c r="QH1054" s="242"/>
      <c r="QI1054" s="242"/>
      <c r="QJ1054" s="242"/>
      <c r="QK1054" s="242"/>
    </row>
    <row r="1055" spans="434:453">
      <c r="PR1055" s="209"/>
      <c r="PW1055" s="242"/>
      <c r="PX1055" s="242"/>
      <c r="PY1055" s="242"/>
      <c r="PZ1055" s="242"/>
      <c r="QA1055" s="242"/>
      <c r="QB1055" s="242"/>
      <c r="QC1055" s="242"/>
      <c r="QD1055" s="242"/>
      <c r="QE1055" s="242"/>
      <c r="QF1055" s="242"/>
      <c r="QG1055" s="242"/>
      <c r="QH1055" s="242"/>
      <c r="QI1055" s="242"/>
      <c r="QJ1055" s="242"/>
      <c r="QK1055" s="242"/>
    </row>
    <row r="1056" spans="434:453">
      <c r="PR1056" s="209"/>
      <c r="PW1056" s="242"/>
      <c r="PX1056" s="242"/>
      <c r="PY1056" s="242"/>
      <c r="PZ1056" s="242"/>
      <c r="QA1056" s="242"/>
      <c r="QB1056" s="242"/>
      <c r="QC1056" s="242"/>
      <c r="QD1056" s="242"/>
      <c r="QE1056" s="242"/>
      <c r="QF1056" s="242"/>
      <c r="QG1056" s="242"/>
      <c r="QH1056" s="242"/>
      <c r="QI1056" s="242"/>
      <c r="QJ1056" s="242"/>
      <c r="QK1056" s="242"/>
    </row>
    <row r="1057" spans="434:453">
      <c r="PR1057" s="209"/>
      <c r="PW1057" s="242"/>
      <c r="PX1057" s="242"/>
      <c r="PY1057" s="242"/>
      <c r="PZ1057" s="242"/>
      <c r="QA1057" s="242"/>
      <c r="QB1057" s="242"/>
      <c r="QC1057" s="242"/>
      <c r="QD1057" s="242"/>
      <c r="QE1057" s="242"/>
      <c r="QF1057" s="242"/>
      <c r="QG1057" s="242"/>
      <c r="QH1057" s="242"/>
      <c r="QI1057" s="242"/>
      <c r="QJ1057" s="242"/>
      <c r="QK1057" s="242"/>
    </row>
    <row r="1058" spans="434:453">
      <c r="PR1058" s="209"/>
      <c r="PW1058" s="242"/>
      <c r="PX1058" s="242"/>
      <c r="PY1058" s="242"/>
      <c r="PZ1058" s="242"/>
      <c r="QA1058" s="242"/>
      <c r="QB1058" s="242"/>
      <c r="QC1058" s="242"/>
      <c r="QD1058" s="242"/>
      <c r="QE1058" s="242"/>
      <c r="QF1058" s="242"/>
      <c r="QG1058" s="242"/>
      <c r="QH1058" s="242"/>
      <c r="QI1058" s="242"/>
      <c r="QJ1058" s="242"/>
      <c r="QK1058" s="242"/>
    </row>
    <row r="1059" spans="434:453">
      <c r="PR1059" s="209"/>
      <c r="PW1059" s="242"/>
      <c r="PX1059" s="242"/>
      <c r="PY1059" s="242"/>
      <c r="PZ1059" s="242"/>
      <c r="QA1059" s="242"/>
      <c r="QB1059" s="242"/>
      <c r="QC1059" s="242"/>
      <c r="QD1059" s="242"/>
      <c r="QE1059" s="242"/>
      <c r="QF1059" s="242"/>
      <c r="QG1059" s="242"/>
      <c r="QH1059" s="242"/>
      <c r="QI1059" s="242"/>
      <c r="QJ1059" s="242"/>
      <c r="QK1059" s="242"/>
    </row>
    <row r="1060" spans="434:453">
      <c r="PR1060" s="209"/>
      <c r="PW1060" s="242"/>
      <c r="PX1060" s="242"/>
      <c r="PY1060" s="242"/>
      <c r="PZ1060" s="242"/>
      <c r="QA1060" s="242"/>
      <c r="QB1060" s="242"/>
      <c r="QC1060" s="242"/>
      <c r="QD1060" s="242"/>
      <c r="QE1060" s="242"/>
      <c r="QF1060" s="242"/>
      <c r="QG1060" s="242"/>
      <c r="QH1060" s="242"/>
      <c r="QI1060" s="242"/>
      <c r="QJ1060" s="242"/>
      <c r="QK1060" s="242"/>
    </row>
    <row r="1061" spans="434:453">
      <c r="PR1061" s="209"/>
      <c r="PW1061" s="242"/>
      <c r="PX1061" s="242"/>
      <c r="PY1061" s="242"/>
      <c r="PZ1061" s="242"/>
      <c r="QA1061" s="242"/>
      <c r="QB1061" s="242"/>
      <c r="QC1061" s="242"/>
      <c r="QD1061" s="242"/>
      <c r="QE1061" s="242"/>
      <c r="QF1061" s="242"/>
      <c r="QG1061" s="242"/>
      <c r="QH1061" s="242"/>
      <c r="QI1061" s="242"/>
      <c r="QJ1061" s="242"/>
      <c r="QK1061" s="242"/>
    </row>
    <row r="1062" spans="434:453">
      <c r="PR1062" s="209"/>
      <c r="PW1062" s="242"/>
      <c r="PX1062" s="242"/>
      <c r="PY1062" s="242"/>
      <c r="PZ1062" s="242"/>
      <c r="QA1062" s="242"/>
      <c r="QB1062" s="242"/>
      <c r="QC1062" s="242"/>
      <c r="QD1062" s="242"/>
      <c r="QE1062" s="242"/>
      <c r="QF1062" s="242"/>
      <c r="QG1062" s="242"/>
      <c r="QH1062" s="242"/>
      <c r="QI1062" s="242"/>
      <c r="QJ1062" s="242"/>
      <c r="QK1062" s="242"/>
    </row>
    <row r="1063" spans="434:453">
      <c r="PR1063" s="209"/>
      <c r="PW1063" s="242"/>
      <c r="PX1063" s="242"/>
      <c r="PY1063" s="242"/>
      <c r="PZ1063" s="242"/>
      <c r="QA1063" s="242"/>
      <c r="QB1063" s="242"/>
      <c r="QC1063" s="242"/>
      <c r="QD1063" s="242"/>
      <c r="QE1063" s="242"/>
      <c r="QF1063" s="242"/>
      <c r="QG1063" s="242"/>
      <c r="QH1063" s="242"/>
      <c r="QI1063" s="242"/>
      <c r="QJ1063" s="242"/>
      <c r="QK1063" s="242"/>
    </row>
    <row r="1064" spans="434:453">
      <c r="PR1064" s="209"/>
      <c r="PW1064" s="242"/>
      <c r="PX1064" s="242"/>
      <c r="PY1064" s="242"/>
      <c r="PZ1064" s="242"/>
      <c r="QA1064" s="242"/>
      <c r="QB1064" s="242"/>
      <c r="QC1064" s="242"/>
      <c r="QD1064" s="242"/>
      <c r="QE1064" s="242"/>
      <c r="QF1064" s="242"/>
      <c r="QG1064" s="242"/>
      <c r="QH1064" s="242"/>
      <c r="QI1064" s="242"/>
      <c r="QJ1064" s="242"/>
      <c r="QK1064" s="242"/>
    </row>
    <row r="1065" spans="434:453">
      <c r="PR1065" s="209"/>
      <c r="PW1065" s="242"/>
      <c r="PX1065" s="242"/>
      <c r="PY1065" s="242"/>
      <c r="PZ1065" s="242"/>
      <c r="QA1065" s="242"/>
      <c r="QB1065" s="242"/>
      <c r="QC1065" s="242"/>
      <c r="QD1065" s="242"/>
      <c r="QE1065" s="242"/>
      <c r="QF1065" s="242"/>
      <c r="QG1065" s="242"/>
      <c r="QH1065" s="242"/>
      <c r="QI1065" s="242"/>
      <c r="QJ1065" s="242"/>
      <c r="QK1065" s="242"/>
    </row>
    <row r="1066" spans="434:453">
      <c r="PR1066" s="209"/>
      <c r="PW1066" s="242"/>
      <c r="PX1066" s="242"/>
      <c r="PY1066" s="242"/>
      <c r="PZ1066" s="242"/>
      <c r="QA1066" s="242"/>
      <c r="QB1066" s="242"/>
      <c r="QC1066" s="242"/>
      <c r="QD1066" s="242"/>
      <c r="QE1066" s="242"/>
      <c r="QF1066" s="242"/>
      <c r="QG1066" s="242"/>
      <c r="QH1066" s="242"/>
      <c r="QI1066" s="242"/>
      <c r="QJ1066" s="242"/>
      <c r="QK1066" s="242"/>
    </row>
    <row r="1067" spans="434:453">
      <c r="PR1067" s="209"/>
      <c r="PW1067" s="242"/>
      <c r="PX1067" s="242"/>
      <c r="PY1067" s="242"/>
      <c r="PZ1067" s="242"/>
      <c r="QA1067" s="242"/>
      <c r="QB1067" s="242"/>
      <c r="QC1067" s="242"/>
      <c r="QD1067" s="242"/>
      <c r="QE1067" s="242"/>
      <c r="QF1067" s="242"/>
      <c r="QG1067" s="242"/>
      <c r="QH1067" s="242"/>
      <c r="QI1067" s="242"/>
      <c r="QJ1067" s="242"/>
      <c r="QK1067" s="242"/>
    </row>
    <row r="1068" spans="434:453">
      <c r="PR1068" s="209"/>
      <c r="PW1068" s="242"/>
      <c r="PX1068" s="242"/>
      <c r="PY1068" s="242"/>
      <c r="PZ1068" s="242"/>
      <c r="QA1068" s="242"/>
      <c r="QB1068" s="242"/>
      <c r="QC1068" s="242"/>
      <c r="QD1068" s="242"/>
      <c r="QE1068" s="242"/>
      <c r="QF1068" s="242"/>
      <c r="QG1068" s="242"/>
      <c r="QH1068" s="242"/>
      <c r="QI1068" s="242"/>
      <c r="QJ1068" s="242"/>
      <c r="QK1068" s="242"/>
    </row>
    <row r="1069" spans="434:453">
      <c r="PR1069" s="209"/>
      <c r="PW1069" s="242"/>
      <c r="PX1069" s="242"/>
      <c r="PY1069" s="242"/>
      <c r="PZ1069" s="242"/>
      <c r="QA1069" s="242"/>
      <c r="QB1069" s="242"/>
      <c r="QC1069" s="242"/>
      <c r="QD1069" s="242"/>
      <c r="QE1069" s="242"/>
      <c r="QF1069" s="242"/>
      <c r="QG1069" s="242"/>
      <c r="QH1069" s="242"/>
      <c r="QI1069" s="242"/>
      <c r="QJ1069" s="242"/>
      <c r="QK1069" s="242"/>
    </row>
    <row r="1070" spans="434:453">
      <c r="PR1070" s="209"/>
      <c r="PW1070" s="242"/>
      <c r="PX1070" s="242"/>
      <c r="PY1070" s="242"/>
      <c r="PZ1070" s="242"/>
      <c r="QA1070" s="242"/>
      <c r="QB1070" s="242"/>
      <c r="QC1070" s="242"/>
      <c r="QD1070" s="242"/>
      <c r="QE1070" s="242"/>
      <c r="QF1070" s="242"/>
      <c r="QG1070" s="242"/>
      <c r="QH1070" s="242"/>
      <c r="QI1070" s="242"/>
      <c r="QJ1070" s="242"/>
      <c r="QK1070" s="242"/>
    </row>
    <row r="1071" spans="434:453">
      <c r="PR1071" s="209"/>
      <c r="PW1071" s="242"/>
      <c r="PX1071" s="242"/>
      <c r="PY1071" s="242"/>
      <c r="PZ1071" s="242"/>
      <c r="QA1071" s="242"/>
      <c r="QB1071" s="242"/>
      <c r="QC1071" s="242"/>
      <c r="QD1071" s="242"/>
      <c r="QE1071" s="242"/>
      <c r="QF1071" s="242"/>
      <c r="QG1071" s="242"/>
      <c r="QH1071" s="242"/>
      <c r="QI1071" s="242"/>
      <c r="QJ1071" s="242"/>
      <c r="QK1071" s="242"/>
    </row>
    <row r="1072" spans="434:453">
      <c r="PR1072" s="209"/>
      <c r="PW1072" s="242"/>
      <c r="PX1072" s="242"/>
      <c r="PY1072" s="242"/>
      <c r="PZ1072" s="242"/>
      <c r="QA1072" s="242"/>
      <c r="QB1072" s="242"/>
      <c r="QC1072" s="242"/>
      <c r="QD1072" s="242"/>
      <c r="QE1072" s="242"/>
      <c r="QF1072" s="242"/>
      <c r="QG1072" s="242"/>
      <c r="QH1072" s="242"/>
      <c r="QI1072" s="242"/>
      <c r="QJ1072" s="242"/>
      <c r="QK1072" s="242"/>
    </row>
    <row r="1073" spans="434:453">
      <c r="PR1073" s="209"/>
      <c r="PW1073" s="242"/>
      <c r="PX1073" s="242"/>
      <c r="PY1073" s="242"/>
      <c r="PZ1073" s="242"/>
      <c r="QA1073" s="242"/>
      <c r="QB1073" s="242"/>
      <c r="QC1073" s="242"/>
      <c r="QD1073" s="242"/>
      <c r="QE1073" s="242"/>
      <c r="QF1073" s="242"/>
      <c r="QG1073" s="242"/>
      <c r="QH1073" s="242"/>
      <c r="QI1073" s="242"/>
      <c r="QJ1073" s="242"/>
      <c r="QK1073" s="242"/>
    </row>
    <row r="1074" spans="434:453">
      <c r="PR1074" s="209"/>
      <c r="PW1074" s="242"/>
      <c r="PX1074" s="242"/>
      <c r="PY1074" s="242"/>
      <c r="PZ1074" s="242"/>
      <c r="QA1074" s="242"/>
      <c r="QB1074" s="242"/>
      <c r="QC1074" s="242"/>
      <c r="QD1074" s="242"/>
      <c r="QE1074" s="242"/>
      <c r="QF1074" s="242"/>
      <c r="QG1074" s="242"/>
      <c r="QH1074" s="242"/>
      <c r="QI1074" s="242"/>
      <c r="QJ1074" s="242"/>
      <c r="QK1074" s="242"/>
    </row>
    <row r="1075" spans="434:453">
      <c r="PR1075" s="209"/>
      <c r="PW1075" s="242"/>
      <c r="PX1075" s="242"/>
      <c r="PY1075" s="242"/>
      <c r="PZ1075" s="242"/>
      <c r="QA1075" s="242"/>
      <c r="QB1075" s="242"/>
      <c r="QC1075" s="242"/>
      <c r="QD1075" s="242"/>
      <c r="QE1075" s="242"/>
      <c r="QF1075" s="242"/>
      <c r="QG1075" s="242"/>
      <c r="QH1075" s="242"/>
      <c r="QI1075" s="242"/>
      <c r="QJ1075" s="242"/>
      <c r="QK1075" s="242"/>
    </row>
    <row r="1076" spans="434:453">
      <c r="PR1076" s="209"/>
      <c r="PW1076" s="242"/>
      <c r="PX1076" s="242"/>
      <c r="PY1076" s="242"/>
      <c r="PZ1076" s="242"/>
      <c r="QA1076" s="242"/>
      <c r="QB1076" s="242"/>
      <c r="QC1076" s="242"/>
      <c r="QD1076" s="242"/>
      <c r="QE1076" s="242"/>
      <c r="QF1076" s="242"/>
      <c r="QG1076" s="242"/>
      <c r="QH1076" s="242"/>
      <c r="QI1076" s="242"/>
      <c r="QJ1076" s="242"/>
      <c r="QK1076" s="242"/>
    </row>
    <row r="1077" spans="434:453">
      <c r="PR1077" s="209"/>
      <c r="PW1077" s="242"/>
      <c r="PX1077" s="242"/>
      <c r="PY1077" s="242"/>
      <c r="PZ1077" s="242"/>
      <c r="QA1077" s="242"/>
      <c r="QB1077" s="242"/>
      <c r="QC1077" s="242"/>
      <c r="QD1077" s="242"/>
      <c r="QE1077" s="242"/>
      <c r="QF1077" s="242"/>
      <c r="QG1077" s="242"/>
      <c r="QH1077" s="242"/>
      <c r="QI1077" s="242"/>
      <c r="QJ1077" s="242"/>
      <c r="QK1077" s="242"/>
    </row>
    <row r="1078" spans="434:453">
      <c r="PR1078" s="209"/>
      <c r="PW1078" s="242"/>
      <c r="PX1078" s="242"/>
      <c r="PY1078" s="242"/>
      <c r="PZ1078" s="242"/>
      <c r="QA1078" s="242"/>
      <c r="QB1078" s="242"/>
      <c r="QC1078" s="242"/>
      <c r="QD1078" s="242"/>
      <c r="QE1078" s="242"/>
      <c r="QF1078" s="242"/>
      <c r="QG1078" s="242"/>
      <c r="QH1078" s="242"/>
      <c r="QI1078" s="242"/>
      <c r="QJ1078" s="242"/>
      <c r="QK1078" s="242"/>
    </row>
    <row r="1079" spans="434:453">
      <c r="PR1079" s="209"/>
      <c r="PW1079" s="242"/>
      <c r="PX1079" s="242"/>
      <c r="PY1079" s="242"/>
      <c r="PZ1079" s="242"/>
      <c r="QA1079" s="242"/>
      <c r="QB1079" s="242"/>
      <c r="QC1079" s="242"/>
      <c r="QD1079" s="242"/>
      <c r="QE1079" s="242"/>
      <c r="QF1079" s="242"/>
      <c r="QG1079" s="242"/>
      <c r="QH1079" s="242"/>
      <c r="QI1079" s="242"/>
      <c r="QJ1079" s="242"/>
      <c r="QK1079" s="242"/>
    </row>
    <row r="1080" spans="434:453">
      <c r="PR1080" s="209"/>
      <c r="PW1080" s="242"/>
      <c r="PX1080" s="242"/>
      <c r="PY1080" s="242"/>
      <c r="PZ1080" s="242"/>
      <c r="QA1080" s="242"/>
      <c r="QB1080" s="242"/>
      <c r="QC1080" s="242"/>
      <c r="QD1080" s="242"/>
      <c r="QE1080" s="242"/>
      <c r="QF1080" s="242"/>
      <c r="QG1080" s="242"/>
      <c r="QH1080" s="242"/>
      <c r="QI1080" s="242"/>
      <c r="QJ1080" s="242"/>
      <c r="QK1080" s="242"/>
    </row>
    <row r="1081" spans="434:453">
      <c r="PR1081" s="209"/>
      <c r="PW1081" s="242"/>
      <c r="PX1081" s="242"/>
      <c r="PY1081" s="242"/>
      <c r="PZ1081" s="242"/>
      <c r="QA1081" s="242"/>
      <c r="QB1081" s="242"/>
      <c r="QC1081" s="242"/>
      <c r="QD1081" s="242"/>
      <c r="QE1081" s="242"/>
      <c r="QF1081" s="242"/>
      <c r="QG1081" s="242"/>
      <c r="QH1081" s="242"/>
      <c r="QI1081" s="242"/>
      <c r="QJ1081" s="242"/>
      <c r="QK1081" s="242"/>
    </row>
    <row r="1082" spans="434:453">
      <c r="PR1082" s="209"/>
      <c r="PW1082" s="242"/>
      <c r="PX1082" s="242"/>
      <c r="PY1082" s="242"/>
      <c r="PZ1082" s="242"/>
      <c r="QA1082" s="242"/>
      <c r="QB1082" s="242"/>
      <c r="QC1082" s="242"/>
      <c r="QD1082" s="242"/>
      <c r="QE1082" s="242"/>
      <c r="QF1082" s="242"/>
      <c r="QG1082" s="242"/>
      <c r="QH1082" s="242"/>
      <c r="QI1082" s="242"/>
      <c r="QJ1082" s="242"/>
      <c r="QK1082" s="242"/>
    </row>
    <row r="1083" spans="434:453">
      <c r="PR1083" s="209"/>
      <c r="PW1083" s="242"/>
      <c r="PX1083" s="242"/>
      <c r="PY1083" s="242"/>
      <c r="PZ1083" s="242"/>
      <c r="QA1083" s="242"/>
      <c r="QB1083" s="242"/>
      <c r="QC1083" s="242"/>
      <c r="QD1083" s="242"/>
      <c r="QE1083" s="242"/>
      <c r="QF1083" s="242"/>
      <c r="QG1083" s="242"/>
      <c r="QH1083" s="242"/>
      <c r="QI1083" s="242"/>
      <c r="QJ1083" s="242"/>
      <c r="QK1083" s="242"/>
    </row>
    <row r="1084" spans="434:453">
      <c r="PR1084" s="209"/>
      <c r="PW1084" s="242"/>
      <c r="PX1084" s="242"/>
      <c r="PY1084" s="242"/>
      <c r="PZ1084" s="242"/>
      <c r="QA1084" s="242"/>
      <c r="QB1084" s="242"/>
      <c r="QC1084" s="242"/>
      <c r="QD1084" s="242"/>
      <c r="QE1084" s="242"/>
      <c r="QF1084" s="242"/>
      <c r="QG1084" s="242"/>
      <c r="QH1084" s="242"/>
      <c r="QI1084" s="242"/>
      <c r="QJ1084" s="242"/>
      <c r="QK1084" s="242"/>
    </row>
    <row r="1085" spans="434:453">
      <c r="PR1085" s="209"/>
      <c r="PW1085" s="242"/>
      <c r="PX1085" s="242"/>
      <c r="PY1085" s="242"/>
      <c r="PZ1085" s="242"/>
      <c r="QA1085" s="242"/>
      <c r="QB1085" s="242"/>
      <c r="QC1085" s="242"/>
      <c r="QD1085" s="242"/>
      <c r="QE1085" s="242"/>
      <c r="QF1085" s="242"/>
      <c r="QG1085" s="242"/>
      <c r="QH1085" s="242"/>
      <c r="QI1085" s="242"/>
      <c r="QJ1085" s="242"/>
      <c r="QK1085" s="242"/>
    </row>
    <row r="1086" spans="434:453">
      <c r="PR1086" s="209"/>
      <c r="PW1086" s="242"/>
      <c r="PX1086" s="242"/>
      <c r="PY1086" s="242"/>
      <c r="PZ1086" s="242"/>
      <c r="QA1086" s="242"/>
      <c r="QB1086" s="242"/>
      <c r="QC1086" s="242"/>
      <c r="QD1086" s="242"/>
      <c r="QE1086" s="242"/>
      <c r="QF1086" s="242"/>
      <c r="QG1086" s="242"/>
      <c r="QH1086" s="242"/>
      <c r="QI1086" s="242"/>
      <c r="QJ1086" s="242"/>
      <c r="QK1086" s="242"/>
    </row>
    <row r="1087" spans="434:453">
      <c r="PR1087" s="209"/>
      <c r="PW1087" s="242"/>
      <c r="PX1087" s="242"/>
      <c r="PY1087" s="242"/>
      <c r="PZ1087" s="242"/>
      <c r="QA1087" s="242"/>
      <c r="QB1087" s="242"/>
      <c r="QC1087" s="242"/>
      <c r="QD1087" s="242"/>
      <c r="QE1087" s="242"/>
      <c r="QF1087" s="242"/>
      <c r="QG1087" s="242"/>
      <c r="QH1087" s="242"/>
      <c r="QI1087" s="242"/>
      <c r="QJ1087" s="242"/>
      <c r="QK1087" s="242"/>
    </row>
    <row r="1088" spans="434:453">
      <c r="PR1088" s="209"/>
      <c r="PW1088" s="242"/>
      <c r="PX1088" s="242"/>
      <c r="PY1088" s="242"/>
      <c r="PZ1088" s="242"/>
      <c r="QA1088" s="242"/>
      <c r="QB1088" s="242"/>
      <c r="QC1088" s="242"/>
      <c r="QD1088" s="242"/>
      <c r="QE1088" s="242"/>
      <c r="QF1088" s="242"/>
      <c r="QG1088" s="242"/>
      <c r="QH1088" s="242"/>
      <c r="QI1088" s="242"/>
      <c r="QJ1088" s="242"/>
      <c r="QK1088" s="242"/>
    </row>
    <row r="1089" spans="434:453">
      <c r="PR1089" s="209"/>
      <c r="PW1089" s="242"/>
      <c r="PX1089" s="242"/>
      <c r="PY1089" s="242"/>
      <c r="PZ1089" s="242"/>
      <c r="QA1089" s="242"/>
      <c r="QB1089" s="242"/>
      <c r="QC1089" s="242"/>
      <c r="QD1089" s="242"/>
      <c r="QE1089" s="242"/>
      <c r="QF1089" s="242"/>
      <c r="QG1089" s="242"/>
      <c r="QH1089" s="242"/>
      <c r="QI1089" s="242"/>
      <c r="QJ1089" s="242"/>
      <c r="QK1089" s="242"/>
    </row>
    <row r="1090" spans="434:453">
      <c r="PR1090" s="209"/>
      <c r="PW1090" s="242"/>
      <c r="PX1090" s="242"/>
      <c r="PY1090" s="242"/>
      <c r="PZ1090" s="242"/>
      <c r="QA1090" s="242"/>
      <c r="QB1090" s="242"/>
      <c r="QC1090" s="242"/>
      <c r="QD1090" s="242"/>
      <c r="QE1090" s="242"/>
      <c r="QF1090" s="242"/>
      <c r="QG1090" s="242"/>
      <c r="QH1090" s="242"/>
      <c r="QI1090" s="242"/>
      <c r="QJ1090" s="242"/>
      <c r="QK1090" s="242"/>
    </row>
    <row r="1091" spans="434:453">
      <c r="PR1091" s="209"/>
      <c r="PW1091" s="242"/>
      <c r="PX1091" s="242"/>
      <c r="PY1091" s="242"/>
      <c r="PZ1091" s="242"/>
      <c r="QA1091" s="242"/>
      <c r="QB1091" s="242"/>
      <c r="QC1091" s="242"/>
      <c r="QD1091" s="242"/>
      <c r="QE1091" s="242"/>
      <c r="QF1091" s="242"/>
      <c r="QG1091" s="242"/>
      <c r="QH1091" s="242"/>
      <c r="QI1091" s="242"/>
      <c r="QJ1091" s="242"/>
      <c r="QK1091" s="242"/>
    </row>
    <row r="1092" spans="434:453">
      <c r="PR1092" s="209"/>
      <c r="PW1092" s="242"/>
      <c r="PX1092" s="242"/>
      <c r="PY1092" s="242"/>
      <c r="PZ1092" s="242"/>
      <c r="QA1092" s="242"/>
      <c r="QB1092" s="242"/>
      <c r="QC1092" s="242"/>
      <c r="QD1092" s="242"/>
      <c r="QE1092" s="242"/>
      <c r="QF1092" s="242"/>
      <c r="QG1092" s="242"/>
      <c r="QH1092" s="242"/>
      <c r="QI1092" s="242"/>
      <c r="QJ1092" s="242"/>
      <c r="QK1092" s="242"/>
    </row>
    <row r="1093" spans="434:453">
      <c r="PR1093" s="209"/>
      <c r="PW1093" s="242"/>
      <c r="PX1093" s="242"/>
      <c r="PY1093" s="242"/>
      <c r="PZ1093" s="242"/>
      <c r="QA1093" s="242"/>
      <c r="QB1093" s="242"/>
      <c r="QC1093" s="242"/>
      <c r="QD1093" s="242"/>
      <c r="QE1093" s="242"/>
      <c r="QF1093" s="242"/>
      <c r="QG1093" s="242"/>
      <c r="QH1093" s="242"/>
      <c r="QI1093" s="242"/>
      <c r="QJ1093" s="242"/>
      <c r="QK1093" s="242"/>
    </row>
    <row r="1094" spans="434:453">
      <c r="PR1094" s="209"/>
      <c r="PW1094" s="242"/>
      <c r="PX1094" s="242"/>
      <c r="PY1094" s="242"/>
      <c r="PZ1094" s="242"/>
      <c r="QA1094" s="242"/>
      <c r="QB1094" s="242"/>
      <c r="QC1094" s="242"/>
      <c r="QD1094" s="242"/>
      <c r="QE1094" s="242"/>
      <c r="QF1094" s="242"/>
      <c r="QG1094" s="242"/>
      <c r="QH1094" s="242"/>
      <c r="QI1094" s="242"/>
      <c r="QJ1094" s="242"/>
      <c r="QK1094" s="242"/>
    </row>
    <row r="1095" spans="434:453">
      <c r="PR1095" s="209"/>
      <c r="PW1095" s="242"/>
      <c r="PX1095" s="242"/>
      <c r="PY1095" s="242"/>
      <c r="PZ1095" s="242"/>
      <c r="QA1095" s="242"/>
      <c r="QB1095" s="242"/>
      <c r="QC1095" s="242"/>
      <c r="QD1095" s="242"/>
      <c r="QE1095" s="242"/>
      <c r="QF1095" s="242"/>
      <c r="QG1095" s="242"/>
      <c r="QH1095" s="242"/>
      <c r="QI1095" s="242"/>
      <c r="QJ1095" s="242"/>
      <c r="QK1095" s="242"/>
    </row>
    <row r="1096" spans="434:453">
      <c r="PR1096" s="209"/>
      <c r="PW1096" s="242"/>
      <c r="PX1096" s="242"/>
      <c r="PY1096" s="242"/>
      <c r="PZ1096" s="242"/>
      <c r="QA1096" s="242"/>
      <c r="QB1096" s="242"/>
      <c r="QC1096" s="242"/>
      <c r="QD1096" s="242"/>
      <c r="QE1096" s="242"/>
      <c r="QF1096" s="242"/>
      <c r="QG1096" s="242"/>
      <c r="QH1096" s="242"/>
      <c r="QI1096" s="242"/>
      <c r="QJ1096" s="242"/>
      <c r="QK1096" s="242"/>
    </row>
    <row r="1097" spans="434:453">
      <c r="PR1097" s="209"/>
      <c r="PW1097" s="242"/>
      <c r="PX1097" s="242"/>
      <c r="PY1097" s="242"/>
      <c r="PZ1097" s="242"/>
      <c r="QA1097" s="242"/>
      <c r="QB1097" s="242"/>
      <c r="QC1097" s="242"/>
      <c r="QD1097" s="242"/>
      <c r="QE1097" s="242"/>
      <c r="QF1097" s="242"/>
      <c r="QG1097" s="242"/>
      <c r="QH1097" s="242"/>
      <c r="QI1097" s="242"/>
      <c r="QJ1097" s="242"/>
      <c r="QK1097" s="242"/>
    </row>
    <row r="1098" spans="434:453">
      <c r="PR1098" s="209"/>
      <c r="PW1098" s="242"/>
      <c r="PX1098" s="242"/>
      <c r="PY1098" s="242"/>
      <c r="PZ1098" s="242"/>
      <c r="QA1098" s="242"/>
      <c r="QB1098" s="242"/>
      <c r="QC1098" s="242"/>
      <c r="QD1098" s="242"/>
      <c r="QE1098" s="242"/>
      <c r="QF1098" s="242"/>
      <c r="QG1098" s="242"/>
      <c r="QH1098" s="242"/>
      <c r="QI1098" s="242"/>
      <c r="QJ1098" s="242"/>
      <c r="QK1098" s="242"/>
    </row>
    <row r="1099" spans="434:453">
      <c r="PR1099" s="209"/>
      <c r="PW1099" s="242"/>
      <c r="PX1099" s="242"/>
      <c r="PY1099" s="242"/>
      <c r="PZ1099" s="242"/>
      <c r="QA1099" s="242"/>
      <c r="QB1099" s="242"/>
      <c r="QC1099" s="242"/>
      <c r="QD1099" s="242"/>
      <c r="QE1099" s="242"/>
      <c r="QF1099" s="242"/>
      <c r="QG1099" s="242"/>
      <c r="QH1099" s="242"/>
      <c r="QI1099" s="242"/>
      <c r="QJ1099" s="242"/>
      <c r="QK1099" s="242"/>
    </row>
    <row r="1100" spans="434:453">
      <c r="PR1100" s="209"/>
      <c r="PW1100" s="242"/>
      <c r="PX1100" s="242"/>
      <c r="PY1100" s="242"/>
      <c r="PZ1100" s="242"/>
      <c r="QA1100" s="242"/>
      <c r="QB1100" s="242"/>
      <c r="QC1100" s="242"/>
      <c r="QD1100" s="242"/>
      <c r="QE1100" s="242"/>
      <c r="QF1100" s="242"/>
      <c r="QG1100" s="242"/>
      <c r="QH1100" s="242"/>
      <c r="QI1100" s="242"/>
      <c r="QJ1100" s="242"/>
      <c r="QK1100" s="242"/>
    </row>
    <row r="1101" spans="434:453">
      <c r="PR1101" s="209"/>
      <c r="PW1101" s="242"/>
      <c r="PX1101" s="242"/>
      <c r="PY1101" s="242"/>
      <c r="PZ1101" s="242"/>
      <c r="QA1101" s="242"/>
      <c r="QB1101" s="242"/>
      <c r="QC1101" s="242"/>
      <c r="QD1101" s="242"/>
      <c r="QE1101" s="242"/>
      <c r="QF1101" s="242"/>
      <c r="QG1101" s="242"/>
      <c r="QH1101" s="242"/>
      <c r="QI1101" s="242"/>
      <c r="QJ1101" s="242"/>
      <c r="QK1101" s="242"/>
    </row>
    <row r="1102" spans="434:453">
      <c r="PR1102" s="209"/>
      <c r="PW1102" s="242"/>
      <c r="PX1102" s="242"/>
      <c r="PY1102" s="242"/>
      <c r="PZ1102" s="242"/>
      <c r="QA1102" s="242"/>
      <c r="QB1102" s="242"/>
      <c r="QC1102" s="242"/>
      <c r="QD1102" s="242"/>
      <c r="QE1102" s="242"/>
      <c r="QF1102" s="242"/>
      <c r="QG1102" s="242"/>
      <c r="QH1102" s="242"/>
      <c r="QI1102" s="242"/>
      <c r="QJ1102" s="242"/>
      <c r="QK1102" s="242"/>
    </row>
    <row r="1103" spans="434:453">
      <c r="PR1103" s="209"/>
      <c r="PW1103" s="242"/>
      <c r="PX1103" s="242"/>
      <c r="PY1103" s="242"/>
      <c r="PZ1103" s="242"/>
      <c r="QA1103" s="242"/>
      <c r="QB1103" s="242"/>
      <c r="QC1103" s="242"/>
      <c r="QD1103" s="242"/>
      <c r="QE1103" s="242"/>
      <c r="QF1103" s="242"/>
      <c r="QG1103" s="242"/>
      <c r="QH1103" s="242"/>
      <c r="QI1103" s="242"/>
      <c r="QJ1103" s="242"/>
      <c r="QK1103" s="242"/>
    </row>
    <row r="1104" spans="434:453">
      <c r="PR1104" s="209"/>
      <c r="PW1104" s="242"/>
      <c r="PX1104" s="242"/>
      <c r="PY1104" s="242"/>
      <c r="PZ1104" s="242"/>
      <c r="QA1104" s="242"/>
      <c r="QB1104" s="242"/>
      <c r="QC1104" s="242"/>
      <c r="QD1104" s="242"/>
      <c r="QE1104" s="242"/>
      <c r="QF1104" s="242"/>
      <c r="QG1104" s="242"/>
      <c r="QH1104" s="242"/>
      <c r="QI1104" s="242"/>
      <c r="QJ1104" s="242"/>
      <c r="QK1104" s="242"/>
    </row>
    <row r="1105" spans="434:453">
      <c r="PR1105" s="209"/>
      <c r="PW1105" s="242"/>
      <c r="PX1105" s="242"/>
      <c r="PY1105" s="242"/>
      <c r="PZ1105" s="242"/>
      <c r="QA1105" s="242"/>
      <c r="QB1105" s="242"/>
      <c r="QC1105" s="242"/>
      <c r="QD1105" s="242"/>
      <c r="QE1105" s="242"/>
      <c r="QF1105" s="242"/>
      <c r="QG1105" s="242"/>
      <c r="QH1105" s="242"/>
      <c r="QI1105" s="242"/>
      <c r="QJ1105" s="242"/>
      <c r="QK1105" s="242"/>
    </row>
    <row r="1106" spans="434:453">
      <c r="PR1106" s="209"/>
      <c r="PW1106" s="242"/>
      <c r="PX1106" s="242"/>
      <c r="PY1106" s="242"/>
      <c r="PZ1106" s="242"/>
      <c r="QA1106" s="242"/>
      <c r="QB1106" s="242"/>
      <c r="QC1106" s="242"/>
      <c r="QD1106" s="242"/>
      <c r="QE1106" s="242"/>
      <c r="QF1106" s="242"/>
      <c r="QG1106" s="242"/>
      <c r="QH1106" s="242"/>
      <c r="QI1106" s="242"/>
      <c r="QJ1106" s="242"/>
      <c r="QK1106" s="242"/>
    </row>
    <row r="1107" spans="434:453">
      <c r="PR1107" s="209"/>
      <c r="PW1107" s="242"/>
      <c r="PX1107" s="242"/>
      <c r="PY1107" s="242"/>
      <c r="PZ1107" s="242"/>
      <c r="QA1107" s="242"/>
      <c r="QB1107" s="242"/>
      <c r="QC1107" s="242"/>
      <c r="QD1107" s="242"/>
      <c r="QE1107" s="242"/>
      <c r="QF1107" s="242"/>
      <c r="QG1107" s="242"/>
      <c r="QH1107" s="242"/>
      <c r="QI1107" s="242"/>
      <c r="QJ1107" s="242"/>
      <c r="QK1107" s="242"/>
    </row>
    <row r="1108" spans="434:453">
      <c r="PR1108" s="209"/>
      <c r="PW1108" s="242"/>
      <c r="PX1108" s="242"/>
      <c r="PY1108" s="242"/>
      <c r="PZ1108" s="242"/>
      <c r="QA1108" s="242"/>
      <c r="QB1108" s="242"/>
      <c r="QC1108" s="242"/>
      <c r="QD1108" s="242"/>
      <c r="QE1108" s="242"/>
      <c r="QF1108" s="242"/>
      <c r="QG1108" s="242"/>
      <c r="QH1108" s="242"/>
      <c r="QI1108" s="242"/>
      <c r="QJ1108" s="242"/>
      <c r="QK1108" s="242"/>
    </row>
    <row r="1109" spans="434:453">
      <c r="PR1109" s="209"/>
      <c r="PW1109" s="242"/>
      <c r="PX1109" s="242"/>
      <c r="PY1109" s="242"/>
      <c r="PZ1109" s="242"/>
      <c r="QA1109" s="242"/>
      <c r="QB1109" s="242"/>
      <c r="QC1109" s="242"/>
      <c r="QD1109" s="242"/>
      <c r="QE1109" s="242"/>
      <c r="QF1109" s="242"/>
      <c r="QG1109" s="242"/>
      <c r="QH1109" s="242"/>
      <c r="QI1109" s="242"/>
      <c r="QJ1109" s="242"/>
      <c r="QK1109" s="242"/>
    </row>
    <row r="1110" spans="434:453">
      <c r="PR1110" s="209"/>
      <c r="PW1110" s="242"/>
      <c r="PX1110" s="242"/>
      <c r="PY1110" s="242"/>
      <c r="PZ1110" s="242"/>
      <c r="QA1110" s="242"/>
      <c r="QB1110" s="242"/>
      <c r="QC1110" s="242"/>
      <c r="QD1110" s="242"/>
      <c r="QE1110" s="242"/>
      <c r="QF1110" s="242"/>
      <c r="QG1110" s="242"/>
      <c r="QH1110" s="242"/>
      <c r="QI1110" s="242"/>
      <c r="QJ1110" s="242"/>
      <c r="QK1110" s="242"/>
    </row>
    <row r="1111" spans="434:453">
      <c r="PR1111" s="209"/>
      <c r="PW1111" s="242"/>
      <c r="PX1111" s="242"/>
      <c r="PY1111" s="242"/>
      <c r="PZ1111" s="242"/>
      <c r="QA1111" s="242"/>
      <c r="QB1111" s="242"/>
      <c r="QC1111" s="242"/>
      <c r="QD1111" s="242"/>
      <c r="QE1111" s="242"/>
      <c r="QF1111" s="242"/>
      <c r="QG1111" s="242"/>
      <c r="QH1111" s="242"/>
      <c r="QI1111" s="242"/>
      <c r="QJ1111" s="242"/>
      <c r="QK1111" s="242"/>
    </row>
    <row r="1112" spans="434:453">
      <c r="PR1112" s="209"/>
      <c r="PW1112" s="242"/>
      <c r="PX1112" s="242"/>
      <c r="PY1112" s="242"/>
      <c r="PZ1112" s="242"/>
      <c r="QA1112" s="242"/>
      <c r="QB1112" s="242"/>
      <c r="QC1112" s="242"/>
      <c r="QD1112" s="242"/>
      <c r="QE1112" s="242"/>
      <c r="QF1112" s="242"/>
      <c r="QG1112" s="242"/>
      <c r="QH1112" s="242"/>
      <c r="QI1112" s="242"/>
      <c r="QJ1112" s="242"/>
      <c r="QK1112" s="242"/>
    </row>
    <row r="1113" spans="434:453">
      <c r="PR1113" s="209"/>
      <c r="PW1113" s="242"/>
      <c r="PX1113" s="242"/>
      <c r="PY1113" s="242"/>
      <c r="PZ1113" s="242"/>
      <c r="QA1113" s="242"/>
      <c r="QB1113" s="242"/>
      <c r="QC1113" s="242"/>
      <c r="QD1113" s="242"/>
      <c r="QE1113" s="242"/>
      <c r="QF1113" s="242"/>
      <c r="QG1113" s="242"/>
      <c r="QH1113" s="242"/>
      <c r="QI1113" s="242"/>
      <c r="QJ1113" s="242"/>
      <c r="QK1113" s="242"/>
    </row>
    <row r="1114" spans="434:453">
      <c r="PR1114" s="209"/>
      <c r="PW1114" s="242"/>
      <c r="PX1114" s="242"/>
      <c r="PY1114" s="242"/>
      <c r="PZ1114" s="242"/>
      <c r="QA1114" s="242"/>
      <c r="QB1114" s="242"/>
      <c r="QC1114" s="242"/>
      <c r="QD1114" s="242"/>
      <c r="QE1114" s="242"/>
      <c r="QF1114" s="242"/>
      <c r="QG1114" s="242"/>
      <c r="QH1114" s="242"/>
      <c r="QI1114" s="242"/>
      <c r="QJ1114" s="242"/>
      <c r="QK1114" s="242"/>
    </row>
    <row r="1115" spans="434:453">
      <c r="PR1115" s="209"/>
      <c r="PW1115" s="242"/>
      <c r="PX1115" s="242"/>
      <c r="PY1115" s="242"/>
      <c r="PZ1115" s="242"/>
      <c r="QA1115" s="242"/>
      <c r="QB1115" s="242"/>
      <c r="QC1115" s="242"/>
      <c r="QD1115" s="242"/>
      <c r="QE1115" s="242"/>
      <c r="QF1115" s="242"/>
      <c r="QG1115" s="242"/>
      <c r="QH1115" s="242"/>
      <c r="QI1115" s="242"/>
      <c r="QJ1115" s="242"/>
      <c r="QK1115" s="242"/>
    </row>
    <row r="1116" spans="434:453">
      <c r="PR1116" s="209"/>
      <c r="PW1116" s="242"/>
      <c r="PX1116" s="242"/>
      <c r="PY1116" s="242"/>
      <c r="PZ1116" s="242"/>
      <c r="QA1116" s="242"/>
      <c r="QB1116" s="242"/>
      <c r="QC1116" s="242"/>
      <c r="QD1116" s="242"/>
      <c r="QE1116" s="242"/>
      <c r="QF1116" s="242"/>
      <c r="QG1116" s="242"/>
      <c r="QH1116" s="242"/>
      <c r="QI1116" s="242"/>
      <c r="QJ1116" s="242"/>
      <c r="QK1116" s="242"/>
    </row>
    <row r="1117" spans="434:453">
      <c r="PR1117" s="209"/>
      <c r="PW1117" s="242"/>
      <c r="PX1117" s="242"/>
      <c r="PY1117" s="242"/>
      <c r="PZ1117" s="242"/>
      <c r="QA1117" s="242"/>
      <c r="QB1117" s="242"/>
      <c r="QC1117" s="242"/>
      <c r="QD1117" s="242"/>
      <c r="QE1117" s="242"/>
      <c r="QF1117" s="242"/>
      <c r="QG1117" s="242"/>
      <c r="QH1117" s="242"/>
      <c r="QI1117" s="242"/>
      <c r="QJ1117" s="242"/>
      <c r="QK1117" s="242"/>
    </row>
    <row r="1118" spans="434:453">
      <c r="PR1118" s="209"/>
      <c r="PW1118" s="242"/>
      <c r="PX1118" s="242"/>
      <c r="PY1118" s="242"/>
      <c r="PZ1118" s="242"/>
      <c r="QA1118" s="242"/>
      <c r="QB1118" s="242"/>
      <c r="QC1118" s="242"/>
      <c r="QD1118" s="242"/>
      <c r="QE1118" s="242"/>
      <c r="QF1118" s="242"/>
      <c r="QG1118" s="242"/>
      <c r="QH1118" s="242"/>
      <c r="QI1118" s="242"/>
      <c r="QJ1118" s="242"/>
      <c r="QK1118" s="242"/>
    </row>
    <row r="1119" spans="434:453">
      <c r="PR1119" s="209"/>
      <c r="PW1119" s="242"/>
      <c r="PX1119" s="242"/>
      <c r="PY1119" s="242"/>
      <c r="PZ1119" s="242"/>
      <c r="QA1119" s="242"/>
      <c r="QB1119" s="242"/>
      <c r="QC1119" s="242"/>
      <c r="QD1119" s="242"/>
      <c r="QE1119" s="242"/>
      <c r="QF1119" s="242"/>
      <c r="QG1119" s="242"/>
      <c r="QH1119" s="242"/>
      <c r="QI1119" s="242"/>
      <c r="QJ1119" s="242"/>
      <c r="QK1119" s="242"/>
    </row>
    <row r="1120" spans="434:453">
      <c r="PR1120" s="209"/>
      <c r="PW1120" s="242"/>
      <c r="PX1120" s="242"/>
      <c r="PY1120" s="242"/>
      <c r="PZ1120" s="242"/>
      <c r="QA1120" s="242"/>
      <c r="QB1120" s="242"/>
      <c r="QC1120" s="242"/>
      <c r="QD1120" s="242"/>
      <c r="QE1120" s="242"/>
      <c r="QF1120" s="242"/>
      <c r="QG1120" s="242"/>
      <c r="QH1120" s="242"/>
      <c r="QI1120" s="242"/>
      <c r="QJ1120" s="242"/>
      <c r="QK1120" s="242"/>
    </row>
    <row r="1121" spans="434:453">
      <c r="PR1121" s="209"/>
      <c r="PW1121" s="242"/>
      <c r="PX1121" s="242"/>
      <c r="PY1121" s="242"/>
      <c r="PZ1121" s="242"/>
      <c r="QA1121" s="242"/>
      <c r="QB1121" s="242"/>
      <c r="QC1121" s="242"/>
      <c r="QD1121" s="242"/>
      <c r="QE1121" s="242"/>
      <c r="QF1121" s="242"/>
      <c r="QG1121" s="242"/>
      <c r="QH1121" s="242"/>
      <c r="QI1121" s="242"/>
      <c r="QJ1121" s="242"/>
      <c r="QK1121" s="242"/>
    </row>
    <row r="1122" spans="434:453">
      <c r="PR1122" s="209"/>
      <c r="PW1122" s="242"/>
      <c r="PX1122" s="242"/>
      <c r="PY1122" s="242"/>
      <c r="PZ1122" s="242"/>
      <c r="QA1122" s="242"/>
      <c r="QB1122" s="242"/>
      <c r="QC1122" s="242"/>
      <c r="QD1122" s="242"/>
      <c r="QE1122" s="242"/>
      <c r="QF1122" s="242"/>
      <c r="QG1122" s="242"/>
      <c r="QH1122" s="242"/>
      <c r="QI1122" s="242"/>
      <c r="QJ1122" s="242"/>
      <c r="QK1122" s="242"/>
    </row>
    <row r="1123" spans="434:453">
      <c r="PR1123" s="209"/>
      <c r="PW1123" s="242"/>
      <c r="PX1123" s="242"/>
      <c r="PY1123" s="242"/>
      <c r="PZ1123" s="242"/>
      <c r="QA1123" s="242"/>
      <c r="QB1123" s="242"/>
      <c r="QC1123" s="242"/>
      <c r="QD1123" s="242"/>
      <c r="QE1123" s="242"/>
      <c r="QF1123" s="242"/>
      <c r="QG1123" s="242"/>
      <c r="QH1123" s="242"/>
      <c r="QI1123" s="242"/>
      <c r="QJ1123" s="242"/>
      <c r="QK1123" s="242"/>
    </row>
    <row r="1124" spans="434:453">
      <c r="PR1124" s="209"/>
      <c r="PW1124" s="242"/>
      <c r="PX1124" s="242"/>
      <c r="PY1124" s="242"/>
      <c r="PZ1124" s="242"/>
      <c r="QA1124" s="242"/>
      <c r="QB1124" s="242"/>
      <c r="QC1124" s="242"/>
      <c r="QD1124" s="242"/>
      <c r="QE1124" s="242"/>
      <c r="QF1124" s="242"/>
      <c r="QG1124" s="242"/>
      <c r="QH1124" s="242"/>
      <c r="QI1124" s="242"/>
      <c r="QJ1124" s="242"/>
      <c r="QK1124" s="242"/>
    </row>
    <row r="1125" spans="434:453">
      <c r="PR1125" s="209"/>
      <c r="PW1125" s="242"/>
      <c r="PX1125" s="242"/>
      <c r="PY1125" s="242"/>
      <c r="PZ1125" s="242"/>
      <c r="QA1125" s="242"/>
      <c r="QB1125" s="242"/>
      <c r="QC1125" s="242"/>
      <c r="QD1125" s="242"/>
      <c r="QE1125" s="242"/>
      <c r="QF1125" s="242"/>
      <c r="QG1125" s="242"/>
      <c r="QH1125" s="242"/>
      <c r="QI1125" s="242"/>
      <c r="QJ1125" s="242"/>
      <c r="QK1125" s="242"/>
    </row>
    <row r="1126" spans="434:453">
      <c r="PR1126" s="209"/>
      <c r="PW1126" s="242"/>
      <c r="PX1126" s="242"/>
      <c r="PY1126" s="242"/>
      <c r="PZ1126" s="242"/>
      <c r="QA1126" s="242"/>
      <c r="QB1126" s="242"/>
      <c r="QC1126" s="242"/>
      <c r="QD1126" s="242"/>
      <c r="QE1126" s="242"/>
      <c r="QF1126" s="242"/>
      <c r="QG1126" s="242"/>
      <c r="QH1126" s="242"/>
      <c r="QI1126" s="242"/>
      <c r="QJ1126" s="242"/>
      <c r="QK1126" s="242"/>
    </row>
    <row r="1127" spans="434:453">
      <c r="PR1127" s="209"/>
      <c r="PW1127" s="242"/>
      <c r="PX1127" s="242"/>
      <c r="PY1127" s="242"/>
      <c r="PZ1127" s="242"/>
      <c r="QA1127" s="242"/>
      <c r="QB1127" s="242"/>
      <c r="QC1127" s="242"/>
      <c r="QD1127" s="242"/>
      <c r="QE1127" s="242"/>
      <c r="QF1127" s="242"/>
      <c r="QG1127" s="242"/>
      <c r="QH1127" s="242"/>
      <c r="QI1127" s="242"/>
      <c r="QJ1127" s="242"/>
      <c r="QK1127" s="242"/>
    </row>
    <row r="1128" spans="434:453">
      <c r="PR1128" s="209"/>
      <c r="PW1128" s="242"/>
      <c r="PX1128" s="242"/>
      <c r="PY1128" s="242"/>
      <c r="PZ1128" s="242"/>
      <c r="QA1128" s="242"/>
      <c r="QB1128" s="242"/>
      <c r="QC1128" s="242"/>
      <c r="QD1128" s="242"/>
      <c r="QE1128" s="242"/>
      <c r="QF1128" s="242"/>
      <c r="QG1128" s="242"/>
      <c r="QH1128" s="242"/>
      <c r="QI1128" s="242"/>
      <c r="QJ1128" s="242"/>
      <c r="QK1128" s="242"/>
    </row>
    <row r="1129" spans="434:453">
      <c r="PR1129" s="209"/>
      <c r="PW1129" s="242"/>
      <c r="PX1129" s="242"/>
      <c r="PY1129" s="242"/>
      <c r="PZ1129" s="242"/>
      <c r="QA1129" s="242"/>
      <c r="QB1129" s="242"/>
      <c r="QC1129" s="242"/>
      <c r="QD1129" s="242"/>
      <c r="QE1129" s="242"/>
      <c r="QF1129" s="242"/>
      <c r="QG1129" s="242"/>
      <c r="QH1129" s="242"/>
      <c r="QI1129" s="242"/>
      <c r="QJ1129" s="242"/>
      <c r="QK1129" s="242"/>
    </row>
    <row r="1130" spans="434:453">
      <c r="PR1130" s="209"/>
      <c r="PW1130" s="242"/>
      <c r="PX1130" s="242"/>
      <c r="PY1130" s="242"/>
      <c r="PZ1130" s="242"/>
      <c r="QA1130" s="242"/>
      <c r="QB1130" s="242"/>
      <c r="QC1130" s="242"/>
      <c r="QD1130" s="242"/>
      <c r="QE1130" s="242"/>
      <c r="QF1130" s="242"/>
      <c r="QG1130" s="242"/>
      <c r="QH1130" s="242"/>
      <c r="QI1130" s="242"/>
      <c r="QJ1130" s="242"/>
      <c r="QK1130" s="242"/>
    </row>
    <row r="1131" spans="434:453">
      <c r="PR1131" s="209"/>
      <c r="PW1131" s="242"/>
      <c r="PX1131" s="242"/>
      <c r="PY1131" s="242"/>
      <c r="PZ1131" s="242"/>
      <c r="QA1131" s="242"/>
      <c r="QB1131" s="242"/>
      <c r="QC1131" s="242"/>
      <c r="QD1131" s="242"/>
      <c r="QE1131" s="242"/>
      <c r="QF1131" s="242"/>
      <c r="QG1131" s="242"/>
      <c r="QH1131" s="242"/>
      <c r="QI1131" s="242"/>
      <c r="QJ1131" s="242"/>
      <c r="QK1131" s="242"/>
    </row>
    <row r="1132" spans="434:453">
      <c r="PR1132" s="209"/>
      <c r="PW1132" s="242"/>
      <c r="PX1132" s="242"/>
      <c r="PY1132" s="242"/>
      <c r="PZ1132" s="242"/>
      <c r="QA1132" s="242"/>
      <c r="QB1132" s="242"/>
      <c r="QC1132" s="242"/>
      <c r="QD1132" s="242"/>
      <c r="QE1132" s="242"/>
      <c r="QF1132" s="242"/>
      <c r="QG1132" s="242"/>
      <c r="QH1132" s="242"/>
      <c r="QI1132" s="242"/>
      <c r="QJ1132" s="242"/>
      <c r="QK1132" s="242"/>
    </row>
    <row r="1133" spans="434:453">
      <c r="PR1133" s="209"/>
      <c r="PW1133" s="242"/>
      <c r="PX1133" s="242"/>
      <c r="PY1133" s="242"/>
      <c r="PZ1133" s="242"/>
      <c r="QA1133" s="242"/>
      <c r="QB1133" s="242"/>
      <c r="QC1133" s="242"/>
      <c r="QD1133" s="242"/>
      <c r="QE1133" s="242"/>
      <c r="QF1133" s="242"/>
      <c r="QG1133" s="242"/>
      <c r="QH1133" s="242"/>
      <c r="QI1133" s="242"/>
      <c r="QJ1133" s="242"/>
      <c r="QK1133" s="242"/>
    </row>
    <row r="1134" spans="434:453">
      <c r="PR1134" s="209"/>
      <c r="PW1134" s="242"/>
      <c r="PX1134" s="242"/>
      <c r="PY1134" s="242"/>
      <c r="PZ1134" s="242"/>
      <c r="QA1134" s="242"/>
      <c r="QB1134" s="242"/>
      <c r="QC1134" s="242"/>
      <c r="QD1134" s="242"/>
      <c r="QE1134" s="242"/>
      <c r="QF1134" s="242"/>
      <c r="QG1134" s="242"/>
      <c r="QH1134" s="242"/>
      <c r="QI1134" s="242"/>
      <c r="QJ1134" s="242"/>
      <c r="QK1134" s="242"/>
    </row>
    <row r="1135" spans="434:453">
      <c r="PR1135" s="209"/>
      <c r="PW1135" s="242"/>
      <c r="PX1135" s="242"/>
      <c r="PY1135" s="242"/>
      <c r="PZ1135" s="242"/>
      <c r="QA1135" s="242"/>
      <c r="QB1135" s="242"/>
      <c r="QC1135" s="242"/>
      <c r="QD1135" s="242"/>
      <c r="QE1135" s="242"/>
      <c r="QF1135" s="242"/>
      <c r="QG1135" s="242"/>
      <c r="QH1135" s="242"/>
      <c r="QI1135" s="242"/>
      <c r="QJ1135" s="242"/>
      <c r="QK1135" s="242"/>
    </row>
    <row r="1136" spans="434:453">
      <c r="PR1136" s="209"/>
      <c r="PW1136" s="242"/>
      <c r="PX1136" s="242"/>
      <c r="PY1136" s="242"/>
      <c r="PZ1136" s="242"/>
      <c r="QA1136" s="242"/>
      <c r="QB1136" s="242"/>
      <c r="QC1136" s="242"/>
      <c r="QD1136" s="242"/>
      <c r="QE1136" s="242"/>
      <c r="QF1136" s="242"/>
      <c r="QG1136" s="242"/>
      <c r="QH1136" s="242"/>
      <c r="QI1136" s="242"/>
      <c r="QJ1136" s="242"/>
      <c r="QK1136" s="242"/>
    </row>
    <row r="1137" spans="434:453">
      <c r="PR1137" s="209"/>
      <c r="PW1137" s="242"/>
      <c r="PX1137" s="242"/>
      <c r="PY1137" s="242"/>
      <c r="PZ1137" s="242"/>
      <c r="QA1137" s="242"/>
      <c r="QB1137" s="242"/>
      <c r="QC1137" s="242"/>
      <c r="QD1137" s="242"/>
      <c r="QE1137" s="242"/>
      <c r="QF1137" s="242"/>
      <c r="QG1137" s="242"/>
      <c r="QH1137" s="242"/>
      <c r="QI1137" s="242"/>
      <c r="QJ1137" s="242"/>
      <c r="QK1137" s="242"/>
    </row>
    <row r="1138" spans="434:453">
      <c r="PR1138" s="209"/>
      <c r="PW1138" s="242"/>
      <c r="PX1138" s="242"/>
      <c r="PY1138" s="242"/>
      <c r="PZ1138" s="242"/>
      <c r="QA1138" s="242"/>
      <c r="QB1138" s="242"/>
      <c r="QC1138" s="242"/>
      <c r="QD1138" s="242"/>
      <c r="QE1138" s="242"/>
      <c r="QF1138" s="242"/>
      <c r="QG1138" s="242"/>
      <c r="QH1138" s="242"/>
      <c r="QI1138" s="242"/>
      <c r="QJ1138" s="242"/>
      <c r="QK1138" s="242"/>
    </row>
    <row r="1139" spans="434:453">
      <c r="PR1139" s="209"/>
      <c r="PW1139" s="242"/>
      <c r="PX1139" s="242"/>
      <c r="PY1139" s="242"/>
      <c r="PZ1139" s="242"/>
      <c r="QA1139" s="242"/>
      <c r="QB1139" s="242"/>
      <c r="QC1139" s="242"/>
      <c r="QD1139" s="242"/>
      <c r="QE1139" s="242"/>
      <c r="QF1139" s="242"/>
      <c r="QG1139" s="242"/>
      <c r="QH1139" s="242"/>
      <c r="QI1139" s="242"/>
      <c r="QJ1139" s="242"/>
      <c r="QK1139" s="242"/>
    </row>
    <row r="1140" spans="434:453">
      <c r="PR1140" s="209"/>
      <c r="PW1140" s="242"/>
      <c r="PX1140" s="242"/>
      <c r="PY1140" s="242"/>
      <c r="PZ1140" s="242"/>
      <c r="QA1140" s="242"/>
      <c r="QB1140" s="242"/>
      <c r="QC1140" s="242"/>
      <c r="QD1140" s="242"/>
      <c r="QE1140" s="242"/>
      <c r="QF1140" s="242"/>
      <c r="QG1140" s="242"/>
      <c r="QH1140" s="242"/>
      <c r="QI1140" s="242"/>
      <c r="QJ1140" s="242"/>
      <c r="QK1140" s="242"/>
    </row>
    <row r="1141" spans="434:453">
      <c r="PR1141" s="209"/>
      <c r="PW1141" s="242"/>
      <c r="PX1141" s="242"/>
      <c r="PY1141" s="242"/>
      <c r="PZ1141" s="242"/>
      <c r="QA1141" s="242"/>
      <c r="QB1141" s="242"/>
      <c r="QC1141" s="242"/>
      <c r="QD1141" s="242"/>
      <c r="QE1141" s="242"/>
      <c r="QF1141" s="242"/>
      <c r="QG1141" s="242"/>
      <c r="QH1141" s="242"/>
      <c r="QI1141" s="242"/>
      <c r="QJ1141" s="242"/>
      <c r="QK1141" s="242"/>
    </row>
    <row r="1142" spans="434:453">
      <c r="PR1142" s="209"/>
      <c r="PW1142" s="242"/>
      <c r="PX1142" s="242"/>
      <c r="PY1142" s="242"/>
      <c r="PZ1142" s="242"/>
      <c r="QA1142" s="242"/>
      <c r="QB1142" s="242"/>
      <c r="QC1142" s="242"/>
      <c r="QD1142" s="242"/>
      <c r="QE1142" s="242"/>
      <c r="QF1142" s="242"/>
      <c r="QG1142" s="242"/>
      <c r="QH1142" s="242"/>
      <c r="QI1142" s="242"/>
      <c r="QJ1142" s="242"/>
      <c r="QK1142" s="242"/>
    </row>
    <row r="1143" spans="434:453">
      <c r="PR1143" s="209"/>
      <c r="PW1143" s="242"/>
      <c r="PX1143" s="242"/>
      <c r="PY1143" s="242"/>
      <c r="PZ1143" s="242"/>
      <c r="QA1143" s="242"/>
      <c r="QB1143" s="242"/>
      <c r="QC1143" s="242"/>
      <c r="QD1143" s="242"/>
      <c r="QE1143" s="242"/>
      <c r="QF1143" s="242"/>
      <c r="QG1143" s="242"/>
      <c r="QH1143" s="242"/>
      <c r="QI1143" s="242"/>
      <c r="QJ1143" s="242"/>
      <c r="QK1143" s="242"/>
    </row>
    <row r="1144" spans="434:453">
      <c r="PR1144" s="209"/>
      <c r="PW1144" s="242"/>
      <c r="PX1144" s="242"/>
      <c r="PY1144" s="242"/>
      <c r="PZ1144" s="242"/>
      <c r="QA1144" s="242"/>
      <c r="QB1144" s="242"/>
      <c r="QC1144" s="242"/>
      <c r="QD1144" s="242"/>
      <c r="QE1144" s="242"/>
      <c r="QF1144" s="242"/>
      <c r="QG1144" s="242"/>
      <c r="QH1144" s="242"/>
      <c r="QI1144" s="242"/>
      <c r="QJ1144" s="242"/>
      <c r="QK1144" s="242"/>
    </row>
    <row r="1145" spans="434:453">
      <c r="PR1145" s="209"/>
      <c r="PW1145" s="242"/>
      <c r="PX1145" s="242"/>
      <c r="PY1145" s="242"/>
      <c r="PZ1145" s="242"/>
      <c r="QA1145" s="242"/>
      <c r="QB1145" s="242"/>
      <c r="QC1145" s="242"/>
      <c r="QD1145" s="242"/>
      <c r="QE1145" s="242"/>
      <c r="QF1145" s="242"/>
      <c r="QG1145" s="242"/>
      <c r="QH1145" s="242"/>
      <c r="QI1145" s="242"/>
      <c r="QJ1145" s="242"/>
      <c r="QK1145" s="242"/>
    </row>
    <row r="1146" spans="434:453">
      <c r="PR1146" s="209"/>
      <c r="PW1146" s="242"/>
      <c r="PX1146" s="242"/>
      <c r="PY1146" s="242"/>
      <c r="PZ1146" s="242"/>
      <c r="QA1146" s="242"/>
      <c r="QB1146" s="242"/>
      <c r="QC1146" s="242"/>
      <c r="QD1146" s="242"/>
      <c r="QE1146" s="242"/>
      <c r="QF1146" s="242"/>
      <c r="QG1146" s="242"/>
      <c r="QH1146" s="242"/>
      <c r="QI1146" s="242"/>
      <c r="QJ1146" s="242"/>
      <c r="QK1146" s="242"/>
    </row>
    <row r="1147" spans="434:453">
      <c r="PR1147" s="209"/>
      <c r="PW1147" s="242"/>
      <c r="PX1147" s="242"/>
      <c r="PY1147" s="242"/>
      <c r="PZ1147" s="242"/>
      <c r="QA1147" s="242"/>
      <c r="QB1147" s="242"/>
      <c r="QC1147" s="242"/>
      <c r="QD1147" s="242"/>
      <c r="QE1147" s="242"/>
      <c r="QF1147" s="242"/>
      <c r="QG1147" s="242"/>
      <c r="QH1147" s="242"/>
      <c r="QI1147" s="242"/>
      <c r="QJ1147" s="242"/>
      <c r="QK1147" s="242"/>
    </row>
    <row r="1148" spans="434:453">
      <c r="PR1148" s="209"/>
      <c r="PW1148" s="242"/>
      <c r="PX1148" s="242"/>
      <c r="PY1148" s="242"/>
      <c r="PZ1148" s="242"/>
      <c r="QA1148" s="242"/>
      <c r="QB1148" s="242"/>
      <c r="QC1148" s="242"/>
      <c r="QD1148" s="242"/>
      <c r="QE1148" s="242"/>
      <c r="QF1148" s="242"/>
      <c r="QG1148" s="242"/>
      <c r="QH1148" s="242"/>
      <c r="QI1148" s="242"/>
      <c r="QJ1148" s="242"/>
      <c r="QK1148" s="242"/>
    </row>
    <row r="1149" spans="434:453">
      <c r="PR1149" s="209"/>
      <c r="PW1149" s="242"/>
      <c r="PX1149" s="242"/>
      <c r="PY1149" s="242"/>
      <c r="PZ1149" s="242"/>
      <c r="QA1149" s="242"/>
      <c r="QB1149" s="242"/>
      <c r="QC1149" s="242"/>
      <c r="QD1149" s="242"/>
      <c r="QE1149" s="242"/>
      <c r="QF1149" s="242"/>
      <c r="QG1149" s="242"/>
      <c r="QH1149" s="242"/>
      <c r="QI1149" s="242"/>
      <c r="QJ1149" s="242"/>
      <c r="QK1149" s="242"/>
    </row>
    <row r="1150" spans="434:453">
      <c r="PR1150" s="209"/>
      <c r="PW1150" s="242"/>
      <c r="PX1150" s="242"/>
      <c r="PY1150" s="242"/>
      <c r="PZ1150" s="242"/>
      <c r="QA1150" s="242"/>
      <c r="QB1150" s="242"/>
      <c r="QC1150" s="242"/>
      <c r="QD1150" s="242"/>
      <c r="QE1150" s="242"/>
      <c r="QF1150" s="242"/>
      <c r="QG1150" s="242"/>
      <c r="QH1150" s="242"/>
      <c r="QI1150" s="242"/>
      <c r="QJ1150" s="242"/>
      <c r="QK1150" s="242"/>
    </row>
    <row r="1151" spans="434:453">
      <c r="PR1151" s="209"/>
      <c r="PW1151" s="242"/>
      <c r="PX1151" s="242"/>
      <c r="PY1151" s="242"/>
      <c r="PZ1151" s="242"/>
      <c r="QA1151" s="242"/>
      <c r="QB1151" s="242"/>
      <c r="QC1151" s="242"/>
      <c r="QD1151" s="242"/>
      <c r="QE1151" s="242"/>
      <c r="QF1151" s="242"/>
      <c r="QG1151" s="242"/>
      <c r="QH1151" s="242"/>
      <c r="QI1151" s="242"/>
      <c r="QJ1151" s="242"/>
      <c r="QK1151" s="242"/>
    </row>
    <row r="1152" spans="434:453">
      <c r="PR1152" s="209"/>
      <c r="PW1152" s="242"/>
      <c r="PX1152" s="242"/>
      <c r="PY1152" s="242"/>
      <c r="PZ1152" s="242"/>
      <c r="QA1152" s="242"/>
      <c r="QB1152" s="242"/>
      <c r="QC1152" s="242"/>
      <c r="QD1152" s="242"/>
      <c r="QE1152" s="242"/>
      <c r="QF1152" s="242"/>
      <c r="QG1152" s="242"/>
      <c r="QH1152" s="242"/>
      <c r="QI1152" s="242"/>
      <c r="QJ1152" s="242"/>
      <c r="QK1152" s="242"/>
    </row>
    <row r="1153" spans="434:453">
      <c r="PR1153" s="209"/>
      <c r="PW1153" s="242"/>
      <c r="PX1153" s="242"/>
      <c r="PY1153" s="242"/>
      <c r="PZ1153" s="242"/>
      <c r="QA1153" s="242"/>
      <c r="QB1153" s="242"/>
      <c r="QC1153" s="242"/>
      <c r="QD1153" s="242"/>
      <c r="QE1153" s="242"/>
      <c r="QF1153" s="242"/>
      <c r="QG1153" s="242"/>
      <c r="QH1153" s="242"/>
      <c r="QI1153" s="242"/>
      <c r="QJ1153" s="242"/>
      <c r="QK1153" s="242"/>
    </row>
    <row r="1154" spans="434:453">
      <c r="PR1154" s="209"/>
      <c r="PW1154" s="242"/>
      <c r="PX1154" s="242"/>
      <c r="PY1154" s="242"/>
      <c r="PZ1154" s="242"/>
      <c r="QA1154" s="242"/>
      <c r="QB1154" s="242"/>
      <c r="QC1154" s="242"/>
      <c r="QD1154" s="242"/>
      <c r="QE1154" s="242"/>
      <c r="QF1154" s="242"/>
      <c r="QG1154" s="242"/>
      <c r="QH1154" s="242"/>
      <c r="QI1154" s="242"/>
      <c r="QJ1154" s="242"/>
      <c r="QK1154" s="242"/>
    </row>
    <row r="1155" spans="434:453">
      <c r="PR1155" s="209"/>
      <c r="PW1155" s="242"/>
      <c r="PX1155" s="242"/>
      <c r="PY1155" s="242"/>
      <c r="PZ1155" s="242"/>
      <c r="QA1155" s="242"/>
      <c r="QB1155" s="242"/>
      <c r="QC1155" s="242"/>
      <c r="QD1155" s="242"/>
      <c r="QE1155" s="242"/>
      <c r="QF1155" s="242"/>
      <c r="QG1155" s="242"/>
      <c r="QH1155" s="242"/>
      <c r="QI1155" s="242"/>
      <c r="QJ1155" s="242"/>
      <c r="QK1155" s="242"/>
    </row>
    <row r="1156" spans="434:453">
      <c r="PR1156" s="209"/>
      <c r="PW1156" s="242"/>
      <c r="PX1156" s="242"/>
      <c r="PY1156" s="242"/>
      <c r="PZ1156" s="242"/>
      <c r="QA1156" s="242"/>
      <c r="QB1156" s="242"/>
      <c r="QC1156" s="242"/>
      <c r="QD1156" s="242"/>
      <c r="QE1156" s="242"/>
      <c r="QF1156" s="242"/>
      <c r="QG1156" s="242"/>
      <c r="QH1156" s="242"/>
      <c r="QI1156" s="242"/>
      <c r="QJ1156" s="242"/>
      <c r="QK1156" s="242"/>
    </row>
    <row r="1157" spans="434:453">
      <c r="PR1157" s="209"/>
      <c r="PW1157" s="242"/>
      <c r="PX1157" s="242"/>
      <c r="PY1157" s="242"/>
      <c r="PZ1157" s="242"/>
      <c r="QA1157" s="242"/>
      <c r="QB1157" s="242"/>
      <c r="QC1157" s="242"/>
      <c r="QD1157" s="242"/>
      <c r="QE1157" s="242"/>
      <c r="QF1157" s="242"/>
      <c r="QG1157" s="242"/>
      <c r="QH1157" s="242"/>
      <c r="QI1157" s="242"/>
      <c r="QJ1157" s="242"/>
      <c r="QK1157" s="242"/>
    </row>
    <row r="1158" spans="434:453">
      <c r="PR1158" s="209"/>
      <c r="PW1158" s="242"/>
      <c r="PX1158" s="242"/>
      <c r="PY1158" s="242"/>
      <c r="PZ1158" s="242"/>
      <c r="QA1158" s="242"/>
      <c r="QB1158" s="242"/>
      <c r="QC1158" s="242"/>
      <c r="QD1158" s="242"/>
      <c r="QE1158" s="242"/>
      <c r="QF1158" s="242"/>
      <c r="QG1158" s="242"/>
      <c r="QH1158" s="242"/>
      <c r="QI1158" s="242"/>
      <c r="QJ1158" s="242"/>
      <c r="QK1158" s="242"/>
    </row>
    <row r="1159" spans="434:453">
      <c r="PR1159" s="209"/>
      <c r="PW1159" s="242"/>
      <c r="PX1159" s="242"/>
      <c r="PY1159" s="242"/>
      <c r="PZ1159" s="242"/>
      <c r="QA1159" s="242"/>
      <c r="QB1159" s="242"/>
      <c r="QC1159" s="242"/>
      <c r="QD1159" s="242"/>
      <c r="QE1159" s="242"/>
      <c r="QF1159" s="242"/>
      <c r="QG1159" s="242"/>
      <c r="QH1159" s="242"/>
      <c r="QI1159" s="242"/>
      <c r="QJ1159" s="242"/>
      <c r="QK1159" s="242"/>
    </row>
    <row r="1160" spans="434:453">
      <c r="PR1160" s="209"/>
      <c r="PW1160" s="242"/>
      <c r="PX1160" s="242"/>
      <c r="PY1160" s="242"/>
      <c r="PZ1160" s="242"/>
      <c r="QA1160" s="242"/>
      <c r="QB1160" s="242"/>
      <c r="QC1160" s="242"/>
      <c r="QD1160" s="242"/>
      <c r="QE1160" s="242"/>
      <c r="QF1160" s="242"/>
      <c r="QG1160" s="242"/>
      <c r="QH1160" s="242"/>
      <c r="QI1160" s="242"/>
      <c r="QJ1160" s="242"/>
      <c r="QK1160" s="242"/>
    </row>
    <row r="1161" spans="434:453">
      <c r="PR1161" s="209"/>
      <c r="PW1161" s="242"/>
      <c r="PX1161" s="242"/>
      <c r="PY1161" s="242"/>
      <c r="PZ1161" s="242"/>
      <c r="QA1161" s="242"/>
      <c r="QB1161" s="242"/>
      <c r="QC1161" s="242"/>
      <c r="QD1161" s="242"/>
      <c r="QE1161" s="242"/>
      <c r="QF1161" s="242"/>
      <c r="QG1161" s="242"/>
      <c r="QH1161" s="242"/>
      <c r="QI1161" s="242"/>
      <c r="QJ1161" s="242"/>
      <c r="QK1161" s="242"/>
    </row>
    <row r="1162" spans="434:453">
      <c r="PR1162" s="209"/>
      <c r="PW1162" s="242"/>
      <c r="PX1162" s="242"/>
      <c r="PY1162" s="242"/>
      <c r="PZ1162" s="242"/>
      <c r="QA1162" s="242"/>
      <c r="QB1162" s="242"/>
      <c r="QC1162" s="242"/>
      <c r="QD1162" s="242"/>
      <c r="QE1162" s="242"/>
      <c r="QF1162" s="242"/>
      <c r="QG1162" s="242"/>
      <c r="QH1162" s="242"/>
      <c r="QI1162" s="242"/>
      <c r="QJ1162" s="242"/>
      <c r="QK1162" s="242"/>
    </row>
    <row r="1163" spans="434:453">
      <c r="PR1163" s="209"/>
      <c r="PW1163" s="242"/>
      <c r="PX1163" s="242"/>
      <c r="PY1163" s="242"/>
      <c r="PZ1163" s="242"/>
      <c r="QA1163" s="242"/>
      <c r="QB1163" s="242"/>
      <c r="QC1163" s="242"/>
      <c r="QD1163" s="242"/>
      <c r="QE1163" s="242"/>
      <c r="QF1163" s="242"/>
      <c r="QG1163" s="242"/>
      <c r="QH1163" s="242"/>
      <c r="QI1163" s="242"/>
      <c r="QJ1163" s="242"/>
      <c r="QK1163" s="242"/>
    </row>
    <row r="1164" spans="434:453">
      <c r="PR1164" s="209"/>
      <c r="PW1164" s="242"/>
      <c r="PX1164" s="242"/>
      <c r="PY1164" s="242"/>
      <c r="PZ1164" s="242"/>
      <c r="QA1164" s="242"/>
      <c r="QB1164" s="242"/>
      <c r="QC1164" s="242"/>
      <c r="QD1164" s="242"/>
      <c r="QE1164" s="242"/>
      <c r="QF1164" s="242"/>
      <c r="QG1164" s="242"/>
      <c r="QH1164" s="242"/>
      <c r="QI1164" s="242"/>
      <c r="QJ1164" s="242"/>
      <c r="QK1164" s="242"/>
    </row>
    <row r="1165" spans="434:453">
      <c r="PR1165" s="209"/>
      <c r="PW1165" s="242"/>
      <c r="PX1165" s="242"/>
      <c r="PY1165" s="242"/>
      <c r="PZ1165" s="242"/>
      <c r="QA1165" s="242"/>
      <c r="QB1165" s="242"/>
      <c r="QC1165" s="242"/>
      <c r="QD1165" s="242"/>
      <c r="QE1165" s="242"/>
      <c r="QF1165" s="242"/>
      <c r="QG1165" s="242"/>
      <c r="QH1165" s="242"/>
      <c r="QI1165" s="242"/>
      <c r="QJ1165" s="242"/>
      <c r="QK1165" s="242"/>
    </row>
    <row r="1166" spans="434:453">
      <c r="PR1166" s="209"/>
      <c r="PW1166" s="242"/>
      <c r="PX1166" s="242"/>
      <c r="PY1166" s="242"/>
      <c r="PZ1166" s="242"/>
      <c r="QA1166" s="242"/>
      <c r="QB1166" s="242"/>
      <c r="QC1166" s="242"/>
      <c r="QD1166" s="242"/>
      <c r="QE1166" s="242"/>
      <c r="QF1166" s="242"/>
      <c r="QG1166" s="242"/>
      <c r="QH1166" s="242"/>
      <c r="QI1166" s="242"/>
      <c r="QJ1166" s="242"/>
      <c r="QK1166" s="242"/>
    </row>
    <row r="1167" spans="434:453">
      <c r="PR1167" s="209"/>
      <c r="PW1167" s="242"/>
      <c r="PX1167" s="242"/>
      <c r="PY1167" s="242"/>
      <c r="PZ1167" s="242"/>
      <c r="QA1167" s="242"/>
      <c r="QB1167" s="242"/>
      <c r="QC1167" s="242"/>
      <c r="QD1167" s="242"/>
      <c r="QE1167" s="242"/>
      <c r="QF1167" s="242"/>
      <c r="QG1167" s="242"/>
      <c r="QH1167" s="242"/>
      <c r="QI1167" s="242"/>
      <c r="QJ1167" s="242"/>
      <c r="QK1167" s="242"/>
    </row>
    <row r="1168" spans="434:453">
      <c r="PR1168" s="209"/>
      <c r="PW1168" s="242"/>
      <c r="PX1168" s="242"/>
      <c r="PY1168" s="242"/>
      <c r="PZ1168" s="242"/>
      <c r="QA1168" s="242"/>
      <c r="QB1168" s="242"/>
      <c r="QC1168" s="242"/>
      <c r="QD1168" s="242"/>
      <c r="QE1168" s="242"/>
      <c r="QF1168" s="242"/>
      <c r="QG1168" s="242"/>
      <c r="QH1168" s="242"/>
      <c r="QI1168" s="242"/>
      <c r="QJ1168" s="242"/>
      <c r="QK1168" s="242"/>
    </row>
    <row r="1169" spans="434:453">
      <c r="PR1169" s="209"/>
      <c r="PW1169" s="242"/>
      <c r="PX1169" s="242"/>
      <c r="PY1169" s="242"/>
      <c r="PZ1169" s="242"/>
      <c r="QA1169" s="242"/>
      <c r="QB1169" s="242"/>
      <c r="QC1169" s="242"/>
      <c r="QD1169" s="242"/>
      <c r="QE1169" s="242"/>
      <c r="QF1169" s="242"/>
      <c r="QG1169" s="242"/>
      <c r="QH1169" s="242"/>
      <c r="QI1169" s="242"/>
      <c r="QJ1169" s="242"/>
      <c r="QK1169" s="242"/>
    </row>
    <row r="1170" spans="434:453">
      <c r="PR1170" s="209"/>
      <c r="PW1170" s="242"/>
      <c r="PX1170" s="242"/>
      <c r="PY1170" s="242"/>
      <c r="PZ1170" s="242"/>
      <c r="QA1170" s="242"/>
      <c r="QB1170" s="242"/>
      <c r="QC1170" s="242"/>
      <c r="QD1170" s="242"/>
      <c r="QE1170" s="242"/>
      <c r="QF1170" s="242"/>
      <c r="QG1170" s="242"/>
      <c r="QH1170" s="242"/>
      <c r="QI1170" s="242"/>
      <c r="QJ1170" s="242"/>
      <c r="QK1170" s="242"/>
    </row>
    <row r="1171" spans="434:453">
      <c r="PR1171" s="209"/>
      <c r="PW1171" s="242"/>
      <c r="PX1171" s="242"/>
      <c r="PY1171" s="242"/>
      <c r="PZ1171" s="242"/>
      <c r="QA1171" s="242"/>
      <c r="QB1171" s="242"/>
      <c r="QC1171" s="242"/>
      <c r="QD1171" s="242"/>
      <c r="QE1171" s="242"/>
      <c r="QF1171" s="242"/>
      <c r="QG1171" s="242"/>
      <c r="QH1171" s="242"/>
      <c r="QI1171" s="242"/>
      <c r="QJ1171" s="242"/>
      <c r="QK1171" s="242"/>
    </row>
    <row r="1172" spans="434:453">
      <c r="PR1172" s="209"/>
      <c r="PW1172" s="242"/>
      <c r="PX1172" s="242"/>
      <c r="PY1172" s="242"/>
      <c r="PZ1172" s="242"/>
      <c r="QA1172" s="242"/>
      <c r="QB1172" s="242"/>
      <c r="QC1172" s="242"/>
      <c r="QD1172" s="242"/>
      <c r="QE1172" s="242"/>
      <c r="QF1172" s="242"/>
      <c r="QG1172" s="242"/>
      <c r="QH1172" s="242"/>
      <c r="QI1172" s="242"/>
      <c r="QJ1172" s="242"/>
      <c r="QK1172" s="242"/>
    </row>
    <row r="1173" spans="434:453">
      <c r="PR1173" s="209"/>
      <c r="PW1173" s="242"/>
      <c r="PX1173" s="242"/>
      <c r="PY1173" s="242"/>
      <c r="PZ1173" s="242"/>
      <c r="QA1173" s="242"/>
      <c r="QB1173" s="242"/>
      <c r="QC1173" s="242"/>
      <c r="QD1173" s="242"/>
      <c r="QE1173" s="242"/>
      <c r="QF1173" s="242"/>
      <c r="QG1173" s="242"/>
      <c r="QH1173" s="242"/>
      <c r="QI1173" s="242"/>
      <c r="QJ1173" s="242"/>
      <c r="QK1173" s="242"/>
    </row>
    <row r="1174" spans="434:453">
      <c r="PR1174" s="209"/>
      <c r="PW1174" s="242"/>
      <c r="PX1174" s="242"/>
      <c r="PY1174" s="242"/>
      <c r="PZ1174" s="242"/>
      <c r="QA1174" s="242"/>
      <c r="QB1174" s="242"/>
      <c r="QC1174" s="242"/>
      <c r="QD1174" s="242"/>
      <c r="QE1174" s="242"/>
      <c r="QF1174" s="242"/>
      <c r="QG1174" s="242"/>
      <c r="QH1174" s="242"/>
      <c r="QI1174" s="242"/>
      <c r="QJ1174" s="242"/>
      <c r="QK1174" s="242"/>
    </row>
    <row r="1175" spans="434:453">
      <c r="PR1175" s="209"/>
      <c r="PW1175" s="242"/>
      <c r="PX1175" s="242"/>
      <c r="PY1175" s="242"/>
      <c r="PZ1175" s="242"/>
      <c r="QA1175" s="242"/>
      <c r="QB1175" s="242"/>
      <c r="QC1175" s="242"/>
      <c r="QD1175" s="242"/>
      <c r="QE1175" s="242"/>
      <c r="QF1175" s="242"/>
      <c r="QG1175" s="242"/>
      <c r="QH1175" s="242"/>
      <c r="QI1175" s="242"/>
      <c r="QJ1175" s="242"/>
      <c r="QK1175" s="242"/>
    </row>
    <row r="1176" spans="434:453">
      <c r="PR1176" s="209"/>
      <c r="PW1176" s="242"/>
      <c r="PX1176" s="242"/>
      <c r="PY1176" s="242"/>
      <c r="PZ1176" s="242"/>
      <c r="QA1176" s="242"/>
      <c r="QB1176" s="242"/>
      <c r="QC1176" s="242"/>
      <c r="QD1176" s="242"/>
      <c r="QE1176" s="242"/>
      <c r="QF1176" s="242"/>
      <c r="QG1176" s="242"/>
      <c r="QH1176" s="242"/>
      <c r="QI1176" s="242"/>
      <c r="QJ1176" s="242"/>
      <c r="QK1176" s="242"/>
    </row>
    <row r="1177" spans="434:453">
      <c r="PR1177" s="209"/>
      <c r="PW1177" s="242"/>
      <c r="PX1177" s="242"/>
      <c r="PY1177" s="242"/>
      <c r="PZ1177" s="242"/>
      <c r="QA1177" s="242"/>
      <c r="QB1177" s="242"/>
      <c r="QC1177" s="242"/>
      <c r="QD1177" s="242"/>
      <c r="QE1177" s="242"/>
      <c r="QF1177" s="242"/>
      <c r="QG1177" s="242"/>
      <c r="QH1177" s="242"/>
      <c r="QI1177" s="242"/>
      <c r="QJ1177" s="242"/>
      <c r="QK1177" s="242"/>
    </row>
    <row r="1178" spans="434:453">
      <c r="PR1178" s="209"/>
      <c r="PW1178" s="242"/>
      <c r="PX1178" s="242"/>
      <c r="PY1178" s="242"/>
      <c r="PZ1178" s="242"/>
      <c r="QA1178" s="242"/>
      <c r="QB1178" s="242"/>
      <c r="QC1178" s="242"/>
      <c r="QD1178" s="242"/>
      <c r="QE1178" s="242"/>
      <c r="QF1178" s="242"/>
      <c r="QG1178" s="242"/>
      <c r="QH1178" s="242"/>
      <c r="QI1178" s="242"/>
      <c r="QJ1178" s="242"/>
      <c r="QK1178" s="242"/>
    </row>
    <row r="1179" spans="434:453">
      <c r="PR1179" s="209"/>
      <c r="PW1179" s="242"/>
      <c r="PX1179" s="242"/>
      <c r="PY1179" s="242"/>
      <c r="PZ1179" s="242"/>
      <c r="QA1179" s="242"/>
      <c r="QB1179" s="242"/>
      <c r="QC1179" s="242"/>
      <c r="QD1179" s="242"/>
      <c r="QE1179" s="242"/>
      <c r="QF1179" s="242"/>
      <c r="QG1179" s="242"/>
      <c r="QH1179" s="242"/>
      <c r="QI1179" s="242"/>
      <c r="QJ1179" s="242"/>
      <c r="QK1179" s="242"/>
    </row>
    <row r="1180" spans="434:453">
      <c r="PR1180" s="209"/>
      <c r="PW1180" s="242"/>
      <c r="PX1180" s="242"/>
      <c r="PY1180" s="242"/>
      <c r="PZ1180" s="242"/>
      <c r="QA1180" s="242"/>
      <c r="QB1180" s="242"/>
      <c r="QC1180" s="242"/>
      <c r="QD1180" s="242"/>
      <c r="QE1180" s="242"/>
      <c r="QF1180" s="242"/>
      <c r="QG1180" s="242"/>
      <c r="QH1180" s="242"/>
      <c r="QI1180" s="242"/>
      <c r="QJ1180" s="242"/>
      <c r="QK1180" s="242"/>
    </row>
    <row r="1181" spans="434:453">
      <c r="PR1181" s="209"/>
      <c r="PW1181" s="242"/>
      <c r="PX1181" s="242"/>
      <c r="PY1181" s="242"/>
      <c r="PZ1181" s="242"/>
      <c r="QA1181" s="242"/>
      <c r="QB1181" s="242"/>
      <c r="QC1181" s="242"/>
      <c r="QD1181" s="242"/>
      <c r="QE1181" s="242"/>
      <c r="QF1181" s="242"/>
      <c r="QG1181" s="242"/>
      <c r="QH1181" s="242"/>
      <c r="QI1181" s="242"/>
      <c r="QJ1181" s="242"/>
      <c r="QK1181" s="242"/>
    </row>
    <row r="1182" spans="434:453">
      <c r="PR1182" s="209"/>
      <c r="PW1182" s="242"/>
      <c r="PX1182" s="242"/>
      <c r="PY1182" s="242"/>
      <c r="PZ1182" s="242"/>
      <c r="QA1182" s="242"/>
      <c r="QB1182" s="242"/>
      <c r="QC1182" s="242"/>
      <c r="QD1182" s="242"/>
      <c r="QE1182" s="242"/>
      <c r="QF1182" s="242"/>
      <c r="QG1182" s="242"/>
      <c r="QH1182" s="242"/>
      <c r="QI1182" s="242"/>
      <c r="QJ1182" s="242"/>
      <c r="QK1182" s="242"/>
    </row>
    <row r="1183" spans="434:453">
      <c r="PR1183" s="209"/>
      <c r="PW1183" s="242"/>
      <c r="PX1183" s="242"/>
      <c r="PY1183" s="242"/>
      <c r="PZ1183" s="242"/>
      <c r="QA1183" s="242"/>
      <c r="QB1183" s="242"/>
      <c r="QC1183" s="242"/>
      <c r="QD1183" s="242"/>
      <c r="QE1183" s="242"/>
      <c r="QF1183" s="242"/>
      <c r="QG1183" s="242"/>
      <c r="QH1183" s="242"/>
      <c r="QI1183" s="242"/>
      <c r="QJ1183" s="242"/>
      <c r="QK1183" s="242"/>
    </row>
    <row r="1184" spans="434:453">
      <c r="PR1184" s="209"/>
      <c r="PW1184" s="242"/>
      <c r="PX1184" s="242"/>
      <c r="PY1184" s="242"/>
      <c r="PZ1184" s="242"/>
      <c r="QA1184" s="242"/>
      <c r="QB1184" s="242"/>
      <c r="QC1184" s="242"/>
      <c r="QD1184" s="242"/>
      <c r="QE1184" s="242"/>
      <c r="QF1184" s="242"/>
      <c r="QG1184" s="242"/>
      <c r="QH1184" s="242"/>
      <c r="QI1184" s="242"/>
      <c r="QJ1184" s="242"/>
      <c r="QK1184" s="242"/>
    </row>
    <row r="1185" spans="434:453">
      <c r="PR1185" s="209"/>
      <c r="PW1185" s="242"/>
      <c r="PX1185" s="242"/>
      <c r="PY1185" s="242"/>
      <c r="PZ1185" s="242"/>
      <c r="QA1185" s="242"/>
      <c r="QB1185" s="242"/>
      <c r="QC1185" s="242"/>
      <c r="QD1185" s="242"/>
      <c r="QE1185" s="242"/>
      <c r="QF1185" s="242"/>
      <c r="QG1185" s="242"/>
      <c r="QH1185" s="242"/>
      <c r="QI1185" s="242"/>
      <c r="QJ1185" s="242"/>
      <c r="QK1185" s="242"/>
    </row>
    <row r="1186" spans="434:453">
      <c r="PR1186" s="209"/>
      <c r="PW1186" s="242"/>
      <c r="PX1186" s="242"/>
      <c r="PY1186" s="242"/>
      <c r="PZ1186" s="242"/>
      <c r="QA1186" s="242"/>
      <c r="QB1186" s="242"/>
      <c r="QC1186" s="242"/>
      <c r="QD1186" s="242"/>
      <c r="QE1186" s="242"/>
      <c r="QF1186" s="242"/>
      <c r="QG1186" s="242"/>
      <c r="QH1186" s="242"/>
      <c r="QI1186" s="242"/>
      <c r="QJ1186" s="242"/>
      <c r="QK1186" s="242"/>
    </row>
    <row r="1187" spans="434:453">
      <c r="PR1187" s="209"/>
      <c r="PW1187" s="242"/>
      <c r="PX1187" s="242"/>
      <c r="PY1187" s="242"/>
      <c r="PZ1187" s="242"/>
      <c r="QA1187" s="242"/>
      <c r="QB1187" s="242"/>
      <c r="QC1187" s="242"/>
      <c r="QD1187" s="242"/>
      <c r="QE1187" s="242"/>
      <c r="QF1187" s="242"/>
      <c r="QG1187" s="242"/>
      <c r="QH1187" s="242"/>
      <c r="QI1187" s="242"/>
      <c r="QJ1187" s="242"/>
      <c r="QK1187" s="242"/>
    </row>
    <row r="1188" spans="434:453">
      <c r="PR1188" s="209"/>
      <c r="PW1188" s="242"/>
      <c r="PX1188" s="242"/>
      <c r="PY1188" s="242"/>
      <c r="PZ1188" s="242"/>
      <c r="QA1188" s="242"/>
      <c r="QB1188" s="242"/>
      <c r="QC1188" s="242"/>
      <c r="QD1188" s="242"/>
      <c r="QE1188" s="242"/>
      <c r="QF1188" s="242"/>
      <c r="QG1188" s="242"/>
      <c r="QH1188" s="242"/>
      <c r="QI1188" s="242"/>
      <c r="QJ1188" s="242"/>
      <c r="QK1188" s="242"/>
    </row>
    <row r="1189" spans="434:453">
      <c r="PR1189" s="209"/>
      <c r="PW1189" s="242"/>
      <c r="PX1189" s="242"/>
      <c r="PY1189" s="242"/>
      <c r="PZ1189" s="242"/>
      <c r="QA1189" s="242"/>
      <c r="QB1189" s="242"/>
      <c r="QC1189" s="242"/>
      <c r="QD1189" s="242"/>
      <c r="QE1189" s="242"/>
      <c r="QF1189" s="242"/>
      <c r="QG1189" s="242"/>
      <c r="QH1189" s="242"/>
      <c r="QI1189" s="242"/>
      <c r="QJ1189" s="242"/>
      <c r="QK1189" s="242"/>
    </row>
    <row r="1190" spans="434:453">
      <c r="PR1190" s="209"/>
      <c r="PW1190" s="242"/>
      <c r="PX1190" s="242"/>
      <c r="PY1190" s="242"/>
      <c r="PZ1190" s="242"/>
      <c r="QA1190" s="242"/>
      <c r="QB1190" s="242"/>
      <c r="QC1190" s="242"/>
      <c r="QD1190" s="242"/>
      <c r="QE1190" s="242"/>
      <c r="QF1190" s="242"/>
      <c r="QG1190" s="242"/>
      <c r="QH1190" s="242"/>
      <c r="QI1190" s="242"/>
      <c r="QJ1190" s="242"/>
      <c r="QK1190" s="242"/>
    </row>
    <row r="1191" spans="434:453">
      <c r="PR1191" s="209"/>
      <c r="PW1191" s="242"/>
      <c r="PX1191" s="242"/>
      <c r="PY1191" s="242"/>
      <c r="PZ1191" s="242"/>
      <c r="QA1191" s="242"/>
      <c r="QB1191" s="242"/>
      <c r="QC1191" s="242"/>
      <c r="QD1191" s="242"/>
      <c r="QE1191" s="242"/>
      <c r="QF1191" s="242"/>
      <c r="QG1191" s="242"/>
      <c r="QH1191" s="242"/>
      <c r="QI1191" s="242"/>
      <c r="QJ1191" s="242"/>
      <c r="QK1191" s="242"/>
    </row>
    <row r="1192" spans="434:453">
      <c r="PR1192" s="209"/>
      <c r="PW1192" s="242"/>
      <c r="PX1192" s="242"/>
      <c r="PY1192" s="242"/>
      <c r="PZ1192" s="242"/>
      <c r="QA1192" s="242"/>
      <c r="QB1192" s="242"/>
      <c r="QC1192" s="242"/>
      <c r="QD1192" s="242"/>
      <c r="QE1192" s="242"/>
      <c r="QF1192" s="242"/>
      <c r="QG1192" s="242"/>
      <c r="QH1192" s="242"/>
      <c r="QI1192" s="242"/>
      <c r="QJ1192" s="242"/>
      <c r="QK1192" s="242"/>
    </row>
    <row r="1193" spans="434:453">
      <c r="PR1193" s="209"/>
      <c r="PW1193" s="242"/>
      <c r="PX1193" s="242"/>
      <c r="PY1193" s="242"/>
      <c r="PZ1193" s="242"/>
      <c r="QA1193" s="242"/>
      <c r="QB1193" s="242"/>
      <c r="QC1193" s="242"/>
      <c r="QD1193" s="242"/>
      <c r="QE1193" s="242"/>
      <c r="QF1193" s="242"/>
      <c r="QG1193" s="242"/>
      <c r="QH1193" s="242"/>
      <c r="QI1193" s="242"/>
      <c r="QJ1193" s="242"/>
      <c r="QK1193" s="242"/>
    </row>
    <row r="1194" spans="434:453">
      <c r="PR1194" s="209"/>
      <c r="PW1194" s="242"/>
      <c r="PX1194" s="242"/>
      <c r="PY1194" s="242"/>
      <c r="PZ1194" s="242"/>
      <c r="QA1194" s="242"/>
      <c r="QB1194" s="242"/>
      <c r="QC1194" s="242"/>
      <c r="QD1194" s="242"/>
      <c r="QE1194" s="242"/>
      <c r="QF1194" s="242"/>
      <c r="QG1194" s="242"/>
      <c r="QH1194" s="242"/>
      <c r="QI1194" s="242"/>
      <c r="QJ1194" s="242"/>
      <c r="QK1194" s="242"/>
    </row>
    <row r="1195" spans="434:453">
      <c r="PR1195" s="209"/>
      <c r="PW1195" s="242"/>
      <c r="PX1195" s="242"/>
      <c r="PY1195" s="242"/>
      <c r="PZ1195" s="242"/>
      <c r="QA1195" s="242"/>
      <c r="QB1195" s="242"/>
      <c r="QC1195" s="242"/>
      <c r="QD1195" s="242"/>
      <c r="QE1195" s="242"/>
      <c r="QF1195" s="242"/>
      <c r="QG1195" s="242"/>
      <c r="QH1195" s="242"/>
      <c r="QI1195" s="242"/>
      <c r="QJ1195" s="242"/>
      <c r="QK1195" s="242"/>
    </row>
    <row r="1196" spans="434:453">
      <c r="PR1196" s="209"/>
      <c r="PW1196" s="242"/>
      <c r="PX1196" s="242"/>
      <c r="PY1196" s="242"/>
      <c r="PZ1196" s="242"/>
      <c r="QA1196" s="242"/>
      <c r="QB1196" s="242"/>
      <c r="QC1196" s="242"/>
      <c r="QD1196" s="242"/>
      <c r="QE1196" s="242"/>
      <c r="QF1196" s="242"/>
      <c r="QG1196" s="242"/>
      <c r="QH1196" s="242"/>
      <c r="QI1196" s="242"/>
      <c r="QJ1196" s="242"/>
      <c r="QK1196" s="242"/>
    </row>
    <row r="1197" spans="434:453">
      <c r="PR1197" s="209"/>
      <c r="PW1197" s="242"/>
      <c r="PX1197" s="242"/>
      <c r="PY1197" s="242"/>
      <c r="PZ1197" s="242"/>
      <c r="QA1197" s="242"/>
      <c r="QB1197" s="242"/>
      <c r="QC1197" s="242"/>
      <c r="QD1197" s="242"/>
      <c r="QE1197" s="242"/>
      <c r="QF1197" s="242"/>
      <c r="QG1197" s="242"/>
      <c r="QH1197" s="242"/>
      <c r="QI1197" s="242"/>
      <c r="QJ1197" s="242"/>
      <c r="QK1197" s="242"/>
    </row>
    <row r="1198" spans="434:453">
      <c r="PR1198" s="209"/>
      <c r="PW1198" s="242"/>
      <c r="PX1198" s="242"/>
      <c r="PY1198" s="242"/>
      <c r="PZ1198" s="242"/>
      <c r="QA1198" s="242"/>
      <c r="QB1198" s="242"/>
      <c r="QC1198" s="242"/>
      <c r="QD1198" s="242"/>
      <c r="QE1198" s="242"/>
      <c r="QF1198" s="242"/>
      <c r="QG1198" s="242"/>
      <c r="QH1198" s="242"/>
      <c r="QI1198" s="242"/>
      <c r="QJ1198" s="242"/>
      <c r="QK1198" s="242"/>
    </row>
    <row r="1199" spans="434:453">
      <c r="PR1199" s="209"/>
      <c r="PW1199" s="242"/>
      <c r="PX1199" s="242"/>
      <c r="PY1199" s="242"/>
      <c r="PZ1199" s="242"/>
      <c r="QA1199" s="242"/>
      <c r="QB1199" s="242"/>
      <c r="QC1199" s="242"/>
      <c r="QD1199" s="242"/>
      <c r="QE1199" s="242"/>
      <c r="QF1199" s="242"/>
      <c r="QG1199" s="242"/>
      <c r="QH1199" s="242"/>
      <c r="QI1199" s="242"/>
      <c r="QJ1199" s="242"/>
      <c r="QK1199" s="242"/>
    </row>
    <row r="1200" spans="434:453">
      <c r="PR1200" s="209"/>
      <c r="PW1200" s="242"/>
      <c r="PX1200" s="242"/>
      <c r="PY1200" s="242"/>
      <c r="PZ1200" s="242"/>
      <c r="QA1200" s="242"/>
      <c r="QB1200" s="242"/>
      <c r="QC1200" s="242"/>
      <c r="QD1200" s="242"/>
      <c r="QE1200" s="242"/>
      <c r="QF1200" s="242"/>
      <c r="QG1200" s="242"/>
      <c r="QH1200" s="242"/>
      <c r="QI1200" s="242"/>
      <c r="QJ1200" s="242"/>
      <c r="QK1200" s="242"/>
    </row>
    <row r="1201" spans="434:453">
      <c r="PR1201" s="209"/>
      <c r="PW1201" s="242"/>
      <c r="PX1201" s="242"/>
      <c r="PY1201" s="242"/>
      <c r="PZ1201" s="242"/>
      <c r="QA1201" s="242"/>
      <c r="QB1201" s="242"/>
      <c r="QC1201" s="242"/>
      <c r="QD1201" s="242"/>
      <c r="QE1201" s="242"/>
      <c r="QF1201" s="242"/>
      <c r="QG1201" s="242"/>
      <c r="QH1201" s="242"/>
      <c r="QI1201" s="242"/>
      <c r="QJ1201" s="242"/>
      <c r="QK1201" s="242"/>
    </row>
    <row r="1202" spans="434:453">
      <c r="PR1202" s="209"/>
      <c r="PW1202" s="242"/>
      <c r="PX1202" s="242"/>
      <c r="PY1202" s="242"/>
      <c r="PZ1202" s="242"/>
      <c r="QA1202" s="242"/>
      <c r="QB1202" s="242"/>
      <c r="QC1202" s="242"/>
      <c r="QD1202" s="242"/>
      <c r="QE1202" s="242"/>
      <c r="QF1202" s="242"/>
      <c r="QG1202" s="242"/>
      <c r="QH1202" s="242"/>
      <c r="QI1202" s="242"/>
      <c r="QJ1202" s="242"/>
      <c r="QK1202" s="242"/>
    </row>
    <row r="1203" spans="434:453">
      <c r="PR1203" s="209"/>
      <c r="PW1203" s="242"/>
      <c r="PX1203" s="242"/>
      <c r="PY1203" s="242"/>
      <c r="PZ1203" s="242"/>
      <c r="QA1203" s="242"/>
      <c r="QB1203" s="242"/>
      <c r="QC1203" s="242"/>
      <c r="QD1203" s="242"/>
      <c r="QE1203" s="242"/>
      <c r="QF1203" s="242"/>
      <c r="QG1203" s="242"/>
      <c r="QH1203" s="242"/>
      <c r="QI1203" s="242"/>
      <c r="QJ1203" s="242"/>
      <c r="QK1203" s="242"/>
    </row>
    <row r="1204" spans="434:453">
      <c r="PR1204" s="209"/>
      <c r="PW1204" s="242"/>
      <c r="PX1204" s="242"/>
      <c r="PY1204" s="242"/>
      <c r="PZ1204" s="242"/>
      <c r="QA1204" s="242"/>
      <c r="QB1204" s="242"/>
      <c r="QC1204" s="242"/>
      <c r="QD1204" s="242"/>
      <c r="QE1204" s="242"/>
      <c r="QF1204" s="242"/>
      <c r="QG1204" s="242"/>
      <c r="QH1204" s="242"/>
      <c r="QI1204" s="242"/>
      <c r="QJ1204" s="242"/>
      <c r="QK1204" s="242"/>
    </row>
    <row r="1205" spans="434:453">
      <c r="PR1205" s="209"/>
      <c r="PW1205" s="242"/>
      <c r="PX1205" s="242"/>
      <c r="PY1205" s="242"/>
      <c r="PZ1205" s="242"/>
      <c r="QA1205" s="242"/>
      <c r="QB1205" s="242"/>
      <c r="QC1205" s="242"/>
      <c r="QD1205" s="242"/>
      <c r="QE1205" s="242"/>
      <c r="QF1205" s="242"/>
      <c r="QG1205" s="242"/>
      <c r="QH1205" s="242"/>
      <c r="QI1205" s="242"/>
      <c r="QJ1205" s="242"/>
      <c r="QK1205" s="242"/>
    </row>
    <row r="1206" spans="434:453">
      <c r="PR1206" s="209"/>
      <c r="PW1206" s="242"/>
      <c r="PX1206" s="242"/>
      <c r="PY1206" s="242"/>
      <c r="PZ1206" s="242"/>
      <c r="QA1206" s="242"/>
      <c r="QB1206" s="242"/>
      <c r="QC1206" s="242"/>
      <c r="QD1206" s="242"/>
      <c r="QE1206" s="242"/>
      <c r="QF1206" s="242"/>
      <c r="QG1206" s="242"/>
      <c r="QH1206" s="242"/>
      <c r="QI1206" s="242"/>
      <c r="QJ1206" s="242"/>
      <c r="QK1206" s="242"/>
    </row>
    <row r="1207" spans="434:453">
      <c r="PR1207" s="209"/>
      <c r="PW1207" s="242"/>
      <c r="PX1207" s="242"/>
      <c r="PY1207" s="242"/>
      <c r="PZ1207" s="242"/>
      <c r="QA1207" s="242"/>
      <c r="QB1207" s="242"/>
      <c r="QC1207" s="242"/>
      <c r="QD1207" s="242"/>
      <c r="QE1207" s="242"/>
      <c r="QF1207" s="242"/>
      <c r="QG1207" s="242"/>
      <c r="QH1207" s="242"/>
      <c r="QI1207" s="242"/>
      <c r="QJ1207" s="242"/>
      <c r="QK1207" s="242"/>
    </row>
    <row r="1208" spans="434:453">
      <c r="PR1208" s="209"/>
      <c r="PW1208" s="242"/>
      <c r="PX1208" s="242"/>
      <c r="PY1208" s="242"/>
      <c r="PZ1208" s="242"/>
      <c r="QA1208" s="242"/>
      <c r="QB1208" s="242"/>
      <c r="QC1208" s="242"/>
      <c r="QD1208" s="242"/>
      <c r="QE1208" s="242"/>
      <c r="QF1208" s="242"/>
      <c r="QG1208" s="242"/>
      <c r="QH1208" s="242"/>
      <c r="QI1208" s="242"/>
      <c r="QJ1208" s="242"/>
      <c r="QK1208" s="242"/>
    </row>
    <row r="1209" spans="434:453">
      <c r="PR1209" s="209"/>
      <c r="PW1209" s="242"/>
      <c r="PX1209" s="242"/>
      <c r="PY1209" s="242"/>
      <c r="PZ1209" s="242"/>
      <c r="QA1209" s="242"/>
      <c r="QB1209" s="242"/>
      <c r="QC1209" s="242"/>
      <c r="QD1209" s="242"/>
      <c r="QE1209" s="242"/>
      <c r="QF1209" s="242"/>
      <c r="QG1209" s="242"/>
      <c r="QH1209" s="242"/>
      <c r="QI1209" s="242"/>
      <c r="QJ1209" s="242"/>
      <c r="QK1209" s="242"/>
    </row>
    <row r="1210" spans="434:453">
      <c r="PR1210" s="209"/>
      <c r="PW1210" s="242"/>
      <c r="PX1210" s="242"/>
      <c r="PY1210" s="242"/>
      <c r="PZ1210" s="242"/>
      <c r="QA1210" s="242"/>
      <c r="QB1210" s="242"/>
      <c r="QC1210" s="242"/>
      <c r="QD1210" s="242"/>
      <c r="QE1210" s="242"/>
      <c r="QF1210" s="242"/>
      <c r="QG1210" s="242"/>
      <c r="QH1210" s="242"/>
      <c r="QI1210" s="242"/>
      <c r="QJ1210" s="242"/>
      <c r="QK1210" s="242"/>
    </row>
    <row r="1211" spans="434:453">
      <c r="PR1211" s="209"/>
      <c r="PW1211" s="242"/>
      <c r="PX1211" s="242"/>
      <c r="PY1211" s="242"/>
      <c r="PZ1211" s="242"/>
      <c r="QA1211" s="242"/>
      <c r="QB1211" s="242"/>
      <c r="QC1211" s="242"/>
      <c r="QD1211" s="242"/>
      <c r="QE1211" s="242"/>
      <c r="QF1211" s="242"/>
      <c r="QG1211" s="242"/>
      <c r="QH1211" s="242"/>
      <c r="QI1211" s="242"/>
      <c r="QJ1211" s="242"/>
      <c r="QK1211" s="242"/>
    </row>
    <row r="1212" spans="434:453">
      <c r="PR1212" s="209"/>
      <c r="PW1212" s="242"/>
      <c r="PX1212" s="242"/>
      <c r="PY1212" s="242"/>
      <c r="PZ1212" s="242"/>
      <c r="QA1212" s="242"/>
      <c r="QB1212" s="242"/>
      <c r="QC1212" s="242"/>
      <c r="QD1212" s="242"/>
      <c r="QE1212" s="242"/>
      <c r="QF1212" s="242"/>
      <c r="QG1212" s="242"/>
      <c r="QH1212" s="242"/>
      <c r="QI1212" s="242"/>
      <c r="QJ1212" s="242"/>
      <c r="QK1212" s="242"/>
    </row>
    <row r="1213" spans="434:453">
      <c r="PR1213" s="209"/>
      <c r="PW1213" s="242"/>
      <c r="PX1213" s="242"/>
      <c r="PY1213" s="242"/>
      <c r="PZ1213" s="242"/>
      <c r="QA1213" s="242"/>
      <c r="QB1213" s="242"/>
      <c r="QC1213" s="242"/>
      <c r="QD1213" s="242"/>
      <c r="QE1213" s="242"/>
      <c r="QF1213" s="242"/>
      <c r="QG1213" s="242"/>
      <c r="QH1213" s="242"/>
      <c r="QI1213" s="242"/>
      <c r="QJ1213" s="242"/>
      <c r="QK1213" s="242"/>
    </row>
    <row r="1214" spans="434:453">
      <c r="PR1214" s="209"/>
      <c r="PW1214" s="242"/>
      <c r="PX1214" s="242"/>
      <c r="PY1214" s="242"/>
      <c r="PZ1214" s="242"/>
      <c r="QA1214" s="242"/>
      <c r="QB1214" s="242"/>
      <c r="QC1214" s="242"/>
      <c r="QD1214" s="242"/>
      <c r="QE1214" s="242"/>
      <c r="QF1214" s="242"/>
      <c r="QG1214" s="242"/>
      <c r="QH1214" s="242"/>
      <c r="QI1214" s="242"/>
      <c r="QJ1214" s="242"/>
      <c r="QK1214" s="242"/>
    </row>
    <row r="1215" spans="434:453">
      <c r="PR1215" s="209"/>
      <c r="PW1215" s="242"/>
      <c r="PX1215" s="242"/>
      <c r="PY1215" s="242"/>
      <c r="PZ1215" s="242"/>
      <c r="QA1215" s="242"/>
      <c r="QB1215" s="242"/>
      <c r="QC1215" s="242"/>
      <c r="QD1215" s="242"/>
      <c r="QE1215" s="242"/>
      <c r="QF1215" s="242"/>
      <c r="QG1215" s="242"/>
      <c r="QH1215" s="242"/>
      <c r="QI1215" s="242"/>
      <c r="QJ1215" s="242"/>
      <c r="QK1215" s="242"/>
    </row>
    <row r="1216" spans="434:453">
      <c r="PR1216" s="209"/>
      <c r="PW1216" s="242"/>
      <c r="PX1216" s="242"/>
      <c r="PY1216" s="242"/>
      <c r="PZ1216" s="242"/>
      <c r="QA1216" s="242"/>
      <c r="QB1216" s="242"/>
      <c r="QC1216" s="242"/>
      <c r="QD1216" s="242"/>
      <c r="QE1216" s="242"/>
      <c r="QF1216" s="242"/>
      <c r="QG1216" s="242"/>
      <c r="QH1216" s="242"/>
      <c r="QI1216" s="242"/>
      <c r="QJ1216" s="242"/>
      <c r="QK1216" s="242"/>
    </row>
    <row r="1217" spans="434:453">
      <c r="PR1217" s="209"/>
      <c r="PW1217" s="242"/>
      <c r="PX1217" s="242"/>
      <c r="PY1217" s="242"/>
      <c r="PZ1217" s="242"/>
      <c r="QA1217" s="242"/>
      <c r="QB1217" s="242"/>
      <c r="QC1217" s="242"/>
      <c r="QD1217" s="242"/>
      <c r="QE1217" s="242"/>
      <c r="QF1217" s="242"/>
      <c r="QG1217" s="242"/>
      <c r="QH1217" s="242"/>
      <c r="QI1217" s="242"/>
      <c r="QJ1217" s="242"/>
      <c r="QK1217" s="242"/>
    </row>
    <row r="1218" spans="434:453">
      <c r="PR1218" s="209"/>
      <c r="PW1218" s="242"/>
      <c r="PX1218" s="242"/>
      <c r="PY1218" s="242"/>
      <c r="PZ1218" s="242"/>
      <c r="QA1218" s="242"/>
      <c r="QB1218" s="242"/>
      <c r="QC1218" s="242"/>
      <c r="QD1218" s="242"/>
      <c r="QE1218" s="242"/>
      <c r="QF1218" s="242"/>
      <c r="QG1218" s="242"/>
      <c r="QH1218" s="242"/>
      <c r="QI1218" s="242"/>
      <c r="QJ1218" s="242"/>
      <c r="QK1218" s="242"/>
    </row>
    <row r="1219" spans="434:453">
      <c r="PR1219" s="209"/>
      <c r="PW1219" s="242"/>
      <c r="PX1219" s="242"/>
      <c r="PY1219" s="242"/>
      <c r="PZ1219" s="242"/>
      <c r="QA1219" s="242"/>
      <c r="QB1219" s="242"/>
      <c r="QC1219" s="242"/>
      <c r="QD1219" s="242"/>
      <c r="QE1219" s="242"/>
      <c r="QF1219" s="242"/>
      <c r="QG1219" s="242"/>
      <c r="QH1219" s="242"/>
      <c r="QI1219" s="242"/>
      <c r="QJ1219" s="242"/>
      <c r="QK1219" s="242"/>
    </row>
    <row r="1220" spans="434:453">
      <c r="PR1220" s="209"/>
      <c r="PW1220" s="242"/>
      <c r="PX1220" s="242"/>
      <c r="PY1220" s="242"/>
      <c r="PZ1220" s="242"/>
      <c r="QA1220" s="242"/>
      <c r="QB1220" s="242"/>
      <c r="QC1220" s="242"/>
      <c r="QD1220" s="242"/>
      <c r="QE1220" s="242"/>
      <c r="QF1220" s="242"/>
      <c r="QG1220" s="242"/>
      <c r="QH1220" s="242"/>
      <c r="QI1220" s="242"/>
      <c r="QJ1220" s="242"/>
      <c r="QK1220" s="242"/>
    </row>
    <row r="1221" spans="434:453">
      <c r="PR1221" s="209"/>
      <c r="PW1221" s="242"/>
      <c r="PX1221" s="242"/>
      <c r="PY1221" s="242"/>
      <c r="PZ1221" s="242"/>
      <c r="QA1221" s="242"/>
      <c r="QB1221" s="242"/>
      <c r="QC1221" s="242"/>
      <c r="QD1221" s="242"/>
      <c r="QE1221" s="242"/>
      <c r="QF1221" s="242"/>
      <c r="QG1221" s="242"/>
      <c r="QH1221" s="242"/>
      <c r="QI1221" s="242"/>
      <c r="QJ1221" s="242"/>
      <c r="QK1221" s="242"/>
    </row>
    <row r="1222" spans="434:453">
      <c r="PR1222" s="209"/>
      <c r="PW1222" s="242"/>
      <c r="PX1222" s="242"/>
      <c r="PY1222" s="242"/>
      <c r="PZ1222" s="242"/>
      <c r="QA1222" s="242"/>
      <c r="QB1222" s="242"/>
      <c r="QC1222" s="242"/>
      <c r="QD1222" s="242"/>
      <c r="QE1222" s="242"/>
      <c r="QF1222" s="242"/>
      <c r="QG1222" s="242"/>
      <c r="QH1222" s="242"/>
      <c r="QI1222" s="242"/>
      <c r="QJ1222" s="242"/>
      <c r="QK1222" s="242"/>
    </row>
    <row r="1223" spans="434:453">
      <c r="PR1223" s="209"/>
      <c r="PW1223" s="242"/>
      <c r="PX1223" s="242"/>
      <c r="PY1223" s="242"/>
      <c r="PZ1223" s="242"/>
      <c r="QA1223" s="242"/>
      <c r="QB1223" s="242"/>
      <c r="QC1223" s="242"/>
      <c r="QD1223" s="242"/>
      <c r="QE1223" s="242"/>
      <c r="QF1223" s="242"/>
      <c r="QG1223" s="242"/>
      <c r="QH1223" s="242"/>
      <c r="QI1223" s="242"/>
      <c r="QJ1223" s="242"/>
      <c r="QK1223" s="242"/>
    </row>
    <row r="1224" spans="434:453">
      <c r="PR1224" s="209"/>
      <c r="PW1224" s="242"/>
      <c r="PX1224" s="242"/>
      <c r="PY1224" s="242"/>
      <c r="PZ1224" s="242"/>
      <c r="QA1224" s="242"/>
      <c r="QB1224" s="242"/>
      <c r="QC1224" s="242"/>
      <c r="QD1224" s="242"/>
      <c r="QE1224" s="242"/>
      <c r="QF1224" s="242"/>
      <c r="QG1224" s="242"/>
      <c r="QH1224" s="242"/>
      <c r="QI1224" s="242"/>
      <c r="QJ1224" s="242"/>
      <c r="QK1224" s="242"/>
    </row>
    <row r="1225" spans="434:453">
      <c r="PR1225" s="209"/>
      <c r="PW1225" s="242"/>
      <c r="PX1225" s="242"/>
      <c r="PY1225" s="242"/>
      <c r="PZ1225" s="242"/>
      <c r="QA1225" s="242"/>
      <c r="QB1225" s="242"/>
      <c r="QC1225" s="242"/>
      <c r="QD1225" s="242"/>
      <c r="QE1225" s="242"/>
      <c r="QF1225" s="242"/>
      <c r="QG1225" s="242"/>
      <c r="QH1225" s="242"/>
      <c r="QI1225" s="242"/>
      <c r="QJ1225" s="242"/>
      <c r="QK1225" s="242"/>
    </row>
    <row r="1226" spans="434:453">
      <c r="PR1226" s="209"/>
      <c r="PW1226" s="242"/>
      <c r="PX1226" s="242"/>
      <c r="PY1226" s="242"/>
      <c r="PZ1226" s="242"/>
      <c r="QA1226" s="242"/>
      <c r="QB1226" s="242"/>
      <c r="QC1226" s="242"/>
      <c r="QD1226" s="242"/>
      <c r="QE1226" s="242"/>
      <c r="QF1226" s="242"/>
      <c r="QG1226" s="242"/>
      <c r="QH1226" s="242"/>
      <c r="QI1226" s="242"/>
      <c r="QJ1226" s="242"/>
      <c r="QK1226" s="242"/>
    </row>
    <row r="1227" spans="434:453">
      <c r="PR1227" s="209"/>
      <c r="PW1227" s="242"/>
      <c r="PX1227" s="242"/>
      <c r="PY1227" s="242"/>
      <c r="PZ1227" s="242"/>
      <c r="QA1227" s="242"/>
      <c r="QB1227" s="242"/>
      <c r="QC1227" s="242"/>
      <c r="QD1227" s="242"/>
      <c r="QE1227" s="242"/>
      <c r="QF1227" s="242"/>
      <c r="QG1227" s="242"/>
      <c r="QH1227" s="242"/>
      <c r="QI1227" s="242"/>
      <c r="QJ1227" s="242"/>
      <c r="QK1227" s="242"/>
    </row>
    <row r="1228" spans="434:453">
      <c r="PR1228" s="209"/>
      <c r="PW1228" s="242"/>
      <c r="PX1228" s="242"/>
      <c r="PY1228" s="242"/>
      <c r="PZ1228" s="242"/>
      <c r="QA1228" s="242"/>
      <c r="QB1228" s="242"/>
      <c r="QC1228" s="242"/>
      <c r="QD1228" s="242"/>
      <c r="QE1228" s="242"/>
      <c r="QF1228" s="242"/>
      <c r="QG1228" s="242"/>
      <c r="QH1228" s="242"/>
      <c r="QI1228" s="242"/>
      <c r="QJ1228" s="242"/>
      <c r="QK1228" s="242"/>
    </row>
    <row r="1229" spans="434:453">
      <c r="PR1229" s="209"/>
      <c r="PW1229" s="242"/>
      <c r="PX1229" s="242"/>
      <c r="PY1229" s="242"/>
      <c r="PZ1229" s="242"/>
      <c r="QA1229" s="242"/>
      <c r="QB1229" s="242"/>
      <c r="QC1229" s="242"/>
      <c r="QD1229" s="242"/>
      <c r="QE1229" s="242"/>
      <c r="QF1229" s="242"/>
      <c r="QG1229" s="242"/>
      <c r="QH1229" s="242"/>
      <c r="QI1229" s="242"/>
      <c r="QJ1229" s="242"/>
      <c r="QK1229" s="242"/>
    </row>
    <row r="1230" spans="434:453">
      <c r="PR1230" s="209"/>
      <c r="PW1230" s="242"/>
      <c r="PX1230" s="242"/>
      <c r="PY1230" s="242"/>
      <c r="PZ1230" s="242"/>
      <c r="QA1230" s="242"/>
      <c r="QB1230" s="242"/>
      <c r="QC1230" s="242"/>
      <c r="QD1230" s="242"/>
      <c r="QE1230" s="242"/>
      <c r="QF1230" s="242"/>
      <c r="QG1230" s="242"/>
      <c r="QH1230" s="242"/>
      <c r="QI1230" s="242"/>
      <c r="QJ1230" s="242"/>
      <c r="QK1230" s="242"/>
    </row>
    <row r="1231" spans="434:453">
      <c r="PR1231" s="209"/>
      <c r="PW1231" s="242"/>
      <c r="PX1231" s="242"/>
      <c r="PY1231" s="242"/>
      <c r="PZ1231" s="242"/>
      <c r="QA1231" s="242"/>
      <c r="QB1231" s="242"/>
      <c r="QC1231" s="242"/>
      <c r="QD1231" s="242"/>
      <c r="QE1231" s="242"/>
      <c r="QF1231" s="242"/>
      <c r="QG1231" s="242"/>
      <c r="QH1231" s="242"/>
      <c r="QI1231" s="242"/>
      <c r="QJ1231" s="242"/>
      <c r="QK1231" s="242"/>
    </row>
    <row r="1232" spans="434:453">
      <c r="PR1232" s="209"/>
      <c r="PW1232" s="242"/>
      <c r="PX1232" s="242"/>
      <c r="PY1232" s="242"/>
      <c r="PZ1232" s="242"/>
      <c r="QA1232" s="242"/>
      <c r="QB1232" s="242"/>
      <c r="QC1232" s="242"/>
      <c r="QD1232" s="242"/>
      <c r="QE1232" s="242"/>
      <c r="QF1232" s="242"/>
      <c r="QG1232" s="242"/>
      <c r="QH1232" s="242"/>
      <c r="QI1232" s="242"/>
      <c r="QJ1232" s="242"/>
      <c r="QK1232" s="242"/>
    </row>
    <row r="1233" spans="434:453">
      <c r="PR1233" s="209"/>
      <c r="PW1233" s="242"/>
      <c r="PX1233" s="242"/>
      <c r="PY1233" s="242"/>
      <c r="PZ1233" s="242"/>
      <c r="QA1233" s="242"/>
      <c r="QB1233" s="242"/>
      <c r="QC1233" s="242"/>
      <c r="QD1233" s="242"/>
      <c r="QE1233" s="242"/>
      <c r="QF1233" s="242"/>
      <c r="QG1233" s="242"/>
      <c r="QH1233" s="242"/>
      <c r="QI1233" s="242"/>
      <c r="QJ1233" s="242"/>
      <c r="QK1233" s="242"/>
    </row>
    <row r="1234" spans="434:453">
      <c r="PR1234" s="209"/>
      <c r="PW1234" s="242"/>
      <c r="PX1234" s="242"/>
      <c r="PY1234" s="242"/>
      <c r="PZ1234" s="242"/>
      <c r="QA1234" s="242"/>
      <c r="QB1234" s="242"/>
      <c r="QC1234" s="242"/>
      <c r="QD1234" s="242"/>
      <c r="QE1234" s="242"/>
      <c r="QF1234" s="242"/>
      <c r="QG1234" s="242"/>
      <c r="QH1234" s="242"/>
      <c r="QI1234" s="242"/>
      <c r="QJ1234" s="242"/>
      <c r="QK1234" s="242"/>
    </row>
    <row r="1235" spans="434:453">
      <c r="PR1235" s="209"/>
      <c r="PW1235" s="242"/>
      <c r="PX1235" s="242"/>
      <c r="PY1235" s="242"/>
      <c r="PZ1235" s="242"/>
      <c r="QA1235" s="242"/>
      <c r="QB1235" s="242"/>
      <c r="QC1235" s="242"/>
      <c r="QD1235" s="242"/>
      <c r="QE1235" s="242"/>
      <c r="QF1235" s="242"/>
      <c r="QG1235" s="242"/>
      <c r="QH1235" s="242"/>
      <c r="QI1235" s="242"/>
      <c r="QJ1235" s="242"/>
      <c r="QK1235" s="242"/>
    </row>
    <row r="1236" spans="434:453">
      <c r="PR1236" s="209"/>
      <c r="PW1236" s="242"/>
      <c r="PX1236" s="242"/>
      <c r="PY1236" s="242"/>
      <c r="PZ1236" s="242"/>
      <c r="QA1236" s="242"/>
      <c r="QB1236" s="242"/>
      <c r="QC1236" s="242"/>
      <c r="QD1236" s="242"/>
      <c r="QE1236" s="242"/>
      <c r="QF1236" s="242"/>
      <c r="QG1236" s="242"/>
      <c r="QH1236" s="242"/>
      <c r="QI1236" s="242"/>
      <c r="QJ1236" s="242"/>
      <c r="QK1236" s="242"/>
    </row>
    <row r="1237" spans="434:453">
      <c r="PR1237" s="209"/>
      <c r="PW1237" s="242"/>
      <c r="PX1237" s="242"/>
      <c r="PY1237" s="242"/>
      <c r="PZ1237" s="242"/>
      <c r="QA1237" s="242"/>
      <c r="QB1237" s="242"/>
      <c r="QC1237" s="242"/>
      <c r="QD1237" s="242"/>
      <c r="QE1237" s="242"/>
      <c r="QF1237" s="242"/>
      <c r="QG1237" s="242"/>
      <c r="QH1237" s="242"/>
      <c r="QI1237" s="242"/>
      <c r="QJ1237" s="242"/>
      <c r="QK1237" s="242"/>
    </row>
    <row r="1238" spans="434:453">
      <c r="PR1238" s="209"/>
      <c r="PW1238" s="242"/>
      <c r="PX1238" s="242"/>
      <c r="PY1238" s="242"/>
      <c r="PZ1238" s="242"/>
      <c r="QA1238" s="242"/>
      <c r="QB1238" s="242"/>
      <c r="QC1238" s="242"/>
      <c r="QD1238" s="242"/>
      <c r="QE1238" s="242"/>
      <c r="QF1238" s="242"/>
      <c r="QG1238" s="242"/>
      <c r="QH1238" s="242"/>
      <c r="QI1238" s="242"/>
      <c r="QJ1238" s="242"/>
      <c r="QK1238" s="242"/>
    </row>
    <row r="1239" spans="434:453">
      <c r="PR1239" s="209"/>
      <c r="PW1239" s="242"/>
      <c r="PX1239" s="242"/>
      <c r="PY1239" s="242"/>
      <c r="PZ1239" s="242"/>
      <c r="QA1239" s="242"/>
      <c r="QB1239" s="242"/>
      <c r="QC1239" s="242"/>
      <c r="QD1239" s="242"/>
      <c r="QE1239" s="242"/>
      <c r="QF1239" s="242"/>
      <c r="QG1239" s="242"/>
      <c r="QH1239" s="242"/>
      <c r="QI1239" s="242"/>
      <c r="QJ1239" s="242"/>
      <c r="QK1239" s="242"/>
    </row>
    <row r="1240" spans="434:453">
      <c r="PR1240" s="209"/>
      <c r="PW1240" s="242"/>
      <c r="PX1240" s="242"/>
      <c r="PY1240" s="242"/>
      <c r="PZ1240" s="242"/>
      <c r="QA1240" s="242"/>
      <c r="QB1240" s="242"/>
      <c r="QC1240" s="242"/>
      <c r="QD1240" s="242"/>
      <c r="QE1240" s="242"/>
      <c r="QF1240" s="242"/>
      <c r="QG1240" s="242"/>
      <c r="QH1240" s="242"/>
      <c r="QI1240" s="242"/>
      <c r="QJ1240" s="242"/>
      <c r="QK1240" s="242"/>
    </row>
    <row r="1241" spans="434:453">
      <c r="PR1241" s="209"/>
      <c r="PW1241" s="242"/>
      <c r="PX1241" s="242"/>
      <c r="PY1241" s="242"/>
      <c r="PZ1241" s="242"/>
      <c r="QA1241" s="242"/>
      <c r="QB1241" s="242"/>
      <c r="QC1241" s="242"/>
      <c r="QD1241" s="242"/>
      <c r="QE1241" s="242"/>
      <c r="QF1241" s="242"/>
      <c r="QG1241" s="242"/>
      <c r="QH1241" s="242"/>
      <c r="QI1241" s="242"/>
      <c r="QJ1241" s="242"/>
      <c r="QK1241" s="242"/>
    </row>
    <row r="1242" spans="434:453">
      <c r="PR1242" s="209"/>
      <c r="PW1242" s="242"/>
      <c r="PX1242" s="242"/>
      <c r="PY1242" s="242"/>
      <c r="PZ1242" s="242"/>
      <c r="QA1242" s="242"/>
      <c r="QB1242" s="242"/>
      <c r="QC1242" s="242"/>
      <c r="QD1242" s="242"/>
      <c r="QE1242" s="242"/>
      <c r="QF1242" s="242"/>
      <c r="QG1242" s="242"/>
      <c r="QH1242" s="242"/>
      <c r="QI1242" s="242"/>
      <c r="QJ1242" s="242"/>
      <c r="QK1242" s="242"/>
    </row>
    <row r="1243" spans="434:453">
      <c r="PR1243" s="209"/>
      <c r="PW1243" s="242"/>
      <c r="PX1243" s="242"/>
      <c r="PY1243" s="242"/>
      <c r="PZ1243" s="242"/>
      <c r="QA1243" s="242"/>
      <c r="QB1243" s="242"/>
      <c r="QC1243" s="242"/>
      <c r="QD1243" s="242"/>
      <c r="QE1243" s="242"/>
      <c r="QF1243" s="242"/>
      <c r="QG1243" s="242"/>
      <c r="QH1243" s="242"/>
      <c r="QI1243" s="242"/>
      <c r="QJ1243" s="242"/>
      <c r="QK1243" s="242"/>
    </row>
    <row r="1244" spans="434:453">
      <c r="PR1244" s="209"/>
      <c r="PW1244" s="242"/>
      <c r="PX1244" s="242"/>
      <c r="PY1244" s="242"/>
      <c r="PZ1244" s="242"/>
      <c r="QA1244" s="242"/>
      <c r="QB1244" s="242"/>
      <c r="QC1244" s="242"/>
      <c r="QD1244" s="242"/>
      <c r="QE1244" s="242"/>
      <c r="QF1244" s="242"/>
      <c r="QG1244" s="242"/>
      <c r="QH1244" s="242"/>
      <c r="QI1244" s="242"/>
      <c r="QJ1244" s="242"/>
      <c r="QK1244" s="242"/>
    </row>
    <row r="1245" spans="434:453">
      <c r="PR1245" s="209"/>
      <c r="PW1245" s="242"/>
      <c r="PX1245" s="242"/>
      <c r="PY1245" s="242"/>
      <c r="PZ1245" s="242"/>
      <c r="QA1245" s="242"/>
      <c r="QB1245" s="242"/>
      <c r="QC1245" s="242"/>
      <c r="QD1245" s="242"/>
      <c r="QE1245" s="242"/>
      <c r="QF1245" s="242"/>
      <c r="QG1245" s="242"/>
      <c r="QH1245" s="242"/>
      <c r="QI1245" s="242"/>
      <c r="QJ1245" s="242"/>
      <c r="QK1245" s="242"/>
    </row>
    <row r="1246" spans="434:453">
      <c r="PR1246" s="209"/>
      <c r="PW1246" s="242"/>
      <c r="PX1246" s="242"/>
      <c r="PY1246" s="242"/>
      <c r="PZ1246" s="242"/>
      <c r="QA1246" s="242"/>
      <c r="QB1246" s="242"/>
      <c r="QC1246" s="242"/>
      <c r="QD1246" s="242"/>
      <c r="QE1246" s="242"/>
      <c r="QF1246" s="242"/>
      <c r="QG1246" s="242"/>
      <c r="QH1246" s="242"/>
      <c r="QI1246" s="242"/>
      <c r="QJ1246" s="242"/>
      <c r="QK1246" s="242"/>
    </row>
    <row r="1247" spans="434:453">
      <c r="PR1247" s="209"/>
      <c r="PW1247" s="242"/>
      <c r="PX1247" s="242"/>
      <c r="PY1247" s="242"/>
      <c r="PZ1247" s="242"/>
      <c r="QA1247" s="242"/>
      <c r="QB1247" s="242"/>
      <c r="QC1247" s="242"/>
      <c r="QD1247" s="242"/>
      <c r="QE1247" s="242"/>
      <c r="QF1247" s="242"/>
      <c r="QG1247" s="242"/>
      <c r="QH1247" s="242"/>
      <c r="QI1247" s="242"/>
      <c r="QJ1247" s="242"/>
      <c r="QK1247" s="242"/>
    </row>
    <row r="1248" spans="434:453">
      <c r="PR1248" s="209"/>
      <c r="PW1248" s="242"/>
      <c r="PX1248" s="242"/>
      <c r="PY1248" s="242"/>
      <c r="PZ1248" s="242"/>
      <c r="QA1248" s="242"/>
      <c r="QB1248" s="242"/>
      <c r="QC1248" s="242"/>
      <c r="QD1248" s="242"/>
      <c r="QE1248" s="242"/>
      <c r="QF1248" s="242"/>
      <c r="QG1248" s="242"/>
      <c r="QH1248" s="242"/>
      <c r="QI1248" s="242"/>
      <c r="QJ1248" s="242"/>
      <c r="QK1248" s="242"/>
    </row>
    <row r="1249" spans="434:453">
      <c r="PR1249" s="209"/>
      <c r="PW1249" s="242"/>
      <c r="PX1249" s="242"/>
      <c r="PY1249" s="242"/>
      <c r="PZ1249" s="242"/>
      <c r="QA1249" s="242"/>
      <c r="QB1249" s="242"/>
      <c r="QC1249" s="242"/>
      <c r="QD1249" s="242"/>
      <c r="QE1249" s="242"/>
      <c r="QF1249" s="242"/>
      <c r="QG1249" s="242"/>
      <c r="QH1249" s="242"/>
      <c r="QI1249" s="242"/>
      <c r="QJ1249" s="242"/>
      <c r="QK1249" s="242"/>
    </row>
    <row r="1250" spans="434:453">
      <c r="PR1250" s="209"/>
      <c r="PW1250" s="242"/>
      <c r="PX1250" s="242"/>
      <c r="PY1250" s="242"/>
      <c r="PZ1250" s="242"/>
      <c r="QA1250" s="242"/>
      <c r="QB1250" s="242"/>
      <c r="QC1250" s="242"/>
      <c r="QD1250" s="242"/>
      <c r="QE1250" s="242"/>
      <c r="QF1250" s="242"/>
      <c r="QG1250" s="242"/>
      <c r="QH1250" s="242"/>
      <c r="QI1250" s="242"/>
      <c r="QJ1250" s="242"/>
      <c r="QK1250" s="242"/>
    </row>
    <row r="1251" spans="434:453">
      <c r="PR1251" s="209"/>
      <c r="PW1251" s="242"/>
      <c r="PX1251" s="242"/>
      <c r="PY1251" s="242"/>
      <c r="PZ1251" s="242"/>
      <c r="QA1251" s="242"/>
      <c r="QB1251" s="242"/>
      <c r="QC1251" s="242"/>
      <c r="QD1251" s="242"/>
      <c r="QE1251" s="242"/>
      <c r="QF1251" s="242"/>
      <c r="QG1251" s="242"/>
      <c r="QH1251" s="242"/>
      <c r="QI1251" s="242"/>
      <c r="QJ1251" s="242"/>
      <c r="QK1251" s="242"/>
    </row>
    <row r="1252" spans="434:453">
      <c r="PR1252" s="209"/>
      <c r="PW1252" s="242"/>
      <c r="PX1252" s="242"/>
      <c r="PY1252" s="242"/>
      <c r="PZ1252" s="242"/>
      <c r="QA1252" s="242"/>
      <c r="QB1252" s="242"/>
      <c r="QC1252" s="242"/>
      <c r="QD1252" s="242"/>
      <c r="QE1252" s="242"/>
      <c r="QF1252" s="242"/>
      <c r="QG1252" s="242"/>
      <c r="QH1252" s="242"/>
      <c r="QI1252" s="242"/>
      <c r="QJ1252" s="242"/>
      <c r="QK1252" s="242"/>
    </row>
    <row r="1253" spans="434:453">
      <c r="PR1253" s="209"/>
      <c r="PW1253" s="242"/>
      <c r="PX1253" s="242"/>
      <c r="PY1253" s="242"/>
      <c r="PZ1253" s="242"/>
      <c r="QA1253" s="242"/>
      <c r="QB1253" s="242"/>
      <c r="QC1253" s="242"/>
      <c r="QD1253" s="242"/>
      <c r="QE1253" s="242"/>
      <c r="QF1253" s="242"/>
      <c r="QG1253" s="242"/>
      <c r="QH1253" s="242"/>
      <c r="QI1253" s="242"/>
      <c r="QJ1253" s="242"/>
      <c r="QK1253" s="242"/>
    </row>
    <row r="1254" spans="434:453">
      <c r="PR1254" s="209"/>
      <c r="PW1254" s="242"/>
      <c r="PX1254" s="242"/>
      <c r="PY1254" s="242"/>
      <c r="PZ1254" s="242"/>
      <c r="QA1254" s="242"/>
      <c r="QB1254" s="242"/>
      <c r="QC1254" s="242"/>
      <c r="QD1254" s="242"/>
      <c r="QE1254" s="242"/>
      <c r="QF1254" s="242"/>
      <c r="QG1254" s="242"/>
      <c r="QH1254" s="242"/>
      <c r="QI1254" s="242"/>
      <c r="QJ1254" s="242"/>
      <c r="QK1254" s="242"/>
    </row>
    <row r="1255" spans="434:453">
      <c r="PR1255" s="209"/>
      <c r="PW1255" s="242"/>
      <c r="PX1255" s="242"/>
      <c r="PY1255" s="242"/>
      <c r="PZ1255" s="242"/>
      <c r="QA1255" s="242"/>
      <c r="QB1255" s="242"/>
      <c r="QC1255" s="242"/>
      <c r="QD1255" s="242"/>
      <c r="QE1255" s="242"/>
      <c r="QF1255" s="242"/>
      <c r="QG1255" s="242"/>
      <c r="QH1255" s="242"/>
      <c r="QI1255" s="242"/>
      <c r="QJ1255" s="242"/>
      <c r="QK1255" s="242"/>
    </row>
    <row r="1256" spans="434:453">
      <c r="PR1256" s="209"/>
      <c r="PW1256" s="242"/>
      <c r="PX1256" s="242"/>
      <c r="PY1256" s="242"/>
      <c r="PZ1256" s="242"/>
      <c r="QA1256" s="242"/>
      <c r="QB1256" s="242"/>
      <c r="QC1256" s="242"/>
      <c r="QD1256" s="242"/>
      <c r="QE1256" s="242"/>
      <c r="QF1256" s="242"/>
      <c r="QG1256" s="242"/>
      <c r="QH1256" s="242"/>
      <c r="QI1256" s="242"/>
      <c r="QJ1256" s="242"/>
      <c r="QK1256" s="242"/>
    </row>
    <row r="1257" spans="434:453">
      <c r="PR1257" s="209"/>
      <c r="PW1257" s="242"/>
      <c r="PX1257" s="242"/>
      <c r="PY1257" s="242"/>
      <c r="PZ1257" s="242"/>
      <c r="QA1257" s="242"/>
      <c r="QB1257" s="242"/>
      <c r="QC1257" s="242"/>
      <c r="QD1257" s="242"/>
      <c r="QE1257" s="242"/>
      <c r="QF1257" s="242"/>
      <c r="QG1257" s="242"/>
      <c r="QH1257" s="242"/>
      <c r="QI1257" s="242"/>
      <c r="QJ1257" s="242"/>
      <c r="QK1257" s="242"/>
    </row>
    <row r="1258" spans="434:453">
      <c r="PR1258" s="209"/>
      <c r="PW1258" s="242"/>
      <c r="PX1258" s="242"/>
      <c r="PY1258" s="242"/>
      <c r="PZ1258" s="242"/>
      <c r="QA1258" s="242"/>
      <c r="QB1258" s="242"/>
      <c r="QC1258" s="242"/>
      <c r="QD1258" s="242"/>
      <c r="QE1258" s="242"/>
      <c r="QF1258" s="242"/>
      <c r="QG1258" s="242"/>
      <c r="QH1258" s="242"/>
      <c r="QI1258" s="242"/>
      <c r="QJ1258" s="242"/>
      <c r="QK1258" s="242"/>
    </row>
    <row r="1259" spans="434:453">
      <c r="PR1259" s="209"/>
      <c r="PW1259" s="242"/>
      <c r="PX1259" s="242"/>
      <c r="PY1259" s="242"/>
      <c r="PZ1259" s="242"/>
      <c r="QA1259" s="242"/>
      <c r="QB1259" s="242"/>
      <c r="QC1259" s="242"/>
      <c r="QD1259" s="242"/>
      <c r="QE1259" s="242"/>
      <c r="QF1259" s="242"/>
      <c r="QG1259" s="242"/>
      <c r="QH1259" s="242"/>
      <c r="QI1259" s="242"/>
      <c r="QJ1259" s="242"/>
      <c r="QK1259" s="242"/>
    </row>
    <row r="1260" spans="434:453">
      <c r="PR1260" s="209"/>
      <c r="PW1260" s="242"/>
      <c r="PX1260" s="242"/>
      <c r="PY1260" s="242"/>
      <c r="PZ1260" s="242"/>
      <c r="QA1260" s="242"/>
      <c r="QB1260" s="242"/>
      <c r="QC1260" s="242"/>
      <c r="QD1260" s="242"/>
      <c r="QE1260" s="242"/>
      <c r="QF1260" s="242"/>
      <c r="QG1260" s="242"/>
      <c r="QH1260" s="242"/>
      <c r="QI1260" s="242"/>
      <c r="QJ1260" s="242"/>
      <c r="QK1260" s="242"/>
    </row>
    <row r="1261" spans="434:453">
      <c r="PR1261" s="209"/>
      <c r="PW1261" s="242"/>
      <c r="PX1261" s="242"/>
      <c r="PY1261" s="242"/>
      <c r="PZ1261" s="242"/>
      <c r="QA1261" s="242"/>
      <c r="QB1261" s="242"/>
      <c r="QC1261" s="242"/>
      <c r="QD1261" s="242"/>
      <c r="QE1261" s="242"/>
      <c r="QF1261" s="242"/>
      <c r="QG1261" s="242"/>
      <c r="QH1261" s="242"/>
      <c r="QI1261" s="242"/>
      <c r="QJ1261" s="242"/>
      <c r="QK1261" s="242"/>
    </row>
    <row r="1262" spans="434:453">
      <c r="PR1262" s="209"/>
      <c r="PW1262" s="242"/>
      <c r="PX1262" s="242"/>
      <c r="PY1262" s="242"/>
      <c r="PZ1262" s="242"/>
      <c r="QA1262" s="242"/>
      <c r="QB1262" s="242"/>
      <c r="QC1262" s="242"/>
      <c r="QD1262" s="242"/>
      <c r="QE1262" s="242"/>
      <c r="QF1262" s="242"/>
      <c r="QG1262" s="242"/>
      <c r="QH1262" s="242"/>
      <c r="QI1262" s="242"/>
      <c r="QJ1262" s="242"/>
      <c r="QK1262" s="242"/>
    </row>
    <row r="1263" spans="434:453">
      <c r="PR1263" s="209"/>
      <c r="PW1263" s="242"/>
      <c r="PX1263" s="242"/>
      <c r="PY1263" s="242"/>
      <c r="PZ1263" s="242"/>
      <c r="QA1263" s="242"/>
      <c r="QB1263" s="242"/>
      <c r="QC1263" s="242"/>
      <c r="QD1263" s="242"/>
      <c r="QE1263" s="242"/>
      <c r="QF1263" s="242"/>
      <c r="QG1263" s="242"/>
      <c r="QH1263" s="242"/>
      <c r="QI1263" s="242"/>
      <c r="QJ1263" s="242"/>
      <c r="QK1263" s="242"/>
    </row>
    <row r="1264" spans="434:453">
      <c r="PR1264" s="209"/>
      <c r="PW1264" s="242"/>
      <c r="PX1264" s="242"/>
      <c r="PY1264" s="242"/>
      <c r="PZ1264" s="242"/>
      <c r="QA1264" s="242"/>
      <c r="QB1264" s="242"/>
      <c r="QC1264" s="242"/>
      <c r="QD1264" s="242"/>
      <c r="QE1264" s="242"/>
      <c r="QF1264" s="242"/>
      <c r="QG1264" s="242"/>
      <c r="QH1264" s="242"/>
      <c r="QI1264" s="242"/>
      <c r="QJ1264" s="242"/>
      <c r="QK1264" s="242"/>
    </row>
    <row r="1265" spans="434:453">
      <c r="PR1265" s="209"/>
      <c r="PW1265" s="242"/>
      <c r="PX1265" s="242"/>
      <c r="PY1265" s="242"/>
      <c r="PZ1265" s="242"/>
      <c r="QA1265" s="242"/>
      <c r="QB1265" s="242"/>
      <c r="QC1265" s="242"/>
      <c r="QD1265" s="242"/>
      <c r="QE1265" s="242"/>
      <c r="QF1265" s="242"/>
      <c r="QG1265" s="242"/>
      <c r="QH1265" s="242"/>
      <c r="QI1265" s="242"/>
      <c r="QJ1265" s="242"/>
      <c r="QK1265" s="242"/>
    </row>
    <row r="1266" spans="434:453">
      <c r="PR1266" s="209"/>
      <c r="PW1266" s="242"/>
      <c r="PX1266" s="242"/>
      <c r="PY1266" s="242"/>
      <c r="PZ1266" s="242"/>
      <c r="QA1266" s="242"/>
      <c r="QB1266" s="242"/>
      <c r="QC1266" s="242"/>
      <c r="QD1266" s="242"/>
      <c r="QE1266" s="242"/>
      <c r="QF1266" s="242"/>
      <c r="QG1266" s="242"/>
      <c r="QH1266" s="242"/>
      <c r="QI1266" s="242"/>
      <c r="QJ1266" s="242"/>
      <c r="QK1266" s="242"/>
    </row>
    <row r="1267" spans="434:453">
      <c r="PR1267" s="209"/>
      <c r="PW1267" s="242"/>
      <c r="PX1267" s="242"/>
      <c r="PY1267" s="242"/>
      <c r="PZ1267" s="242"/>
      <c r="QA1267" s="242"/>
      <c r="QB1267" s="242"/>
      <c r="QC1267" s="242"/>
      <c r="QD1267" s="242"/>
      <c r="QE1267" s="242"/>
      <c r="QF1267" s="242"/>
      <c r="QG1267" s="242"/>
      <c r="QH1267" s="242"/>
      <c r="QI1267" s="242"/>
      <c r="QJ1267" s="242"/>
      <c r="QK1267" s="242"/>
    </row>
    <row r="1268" spans="434:453">
      <c r="PR1268" s="209"/>
      <c r="PW1268" s="242"/>
      <c r="PX1268" s="242"/>
      <c r="PY1268" s="242"/>
      <c r="PZ1268" s="242"/>
      <c r="QA1268" s="242"/>
      <c r="QB1268" s="242"/>
      <c r="QC1268" s="242"/>
      <c r="QD1268" s="242"/>
      <c r="QE1268" s="242"/>
      <c r="QF1268" s="242"/>
      <c r="QG1268" s="242"/>
      <c r="QH1268" s="242"/>
      <c r="QI1268" s="242"/>
      <c r="QJ1268" s="242"/>
      <c r="QK1268" s="242"/>
    </row>
    <row r="1269" spans="434:453">
      <c r="PR1269" s="209"/>
      <c r="PW1269" s="242"/>
      <c r="PX1269" s="242"/>
      <c r="PY1269" s="242"/>
      <c r="PZ1269" s="242"/>
      <c r="QA1269" s="242"/>
      <c r="QB1269" s="242"/>
      <c r="QC1269" s="242"/>
      <c r="QD1269" s="242"/>
      <c r="QE1269" s="242"/>
      <c r="QF1269" s="242"/>
      <c r="QG1269" s="242"/>
      <c r="QH1269" s="242"/>
      <c r="QI1269" s="242"/>
      <c r="QJ1269" s="242"/>
      <c r="QK1269" s="242"/>
    </row>
    <row r="1270" spans="434:453">
      <c r="PR1270" s="209"/>
      <c r="PW1270" s="242"/>
      <c r="PX1270" s="242"/>
      <c r="PY1270" s="242"/>
      <c r="PZ1270" s="242"/>
      <c r="QA1270" s="242"/>
      <c r="QB1270" s="242"/>
      <c r="QC1270" s="242"/>
      <c r="QD1270" s="242"/>
      <c r="QE1270" s="242"/>
      <c r="QF1270" s="242"/>
      <c r="QG1270" s="242"/>
      <c r="QH1270" s="242"/>
      <c r="QI1270" s="242"/>
      <c r="QJ1270" s="242"/>
      <c r="QK1270" s="242"/>
    </row>
    <row r="1271" spans="434:453">
      <c r="PR1271" s="209"/>
      <c r="PW1271" s="242"/>
      <c r="PX1271" s="242"/>
      <c r="PY1271" s="242"/>
      <c r="PZ1271" s="242"/>
      <c r="QA1271" s="242"/>
      <c r="QB1271" s="242"/>
      <c r="QC1271" s="242"/>
      <c r="QD1271" s="242"/>
      <c r="QE1271" s="242"/>
      <c r="QF1271" s="242"/>
      <c r="QG1271" s="242"/>
      <c r="QH1271" s="242"/>
      <c r="QI1271" s="242"/>
      <c r="QJ1271" s="242"/>
      <c r="QK1271" s="242"/>
    </row>
    <row r="1272" spans="434:453">
      <c r="PR1272" s="209"/>
      <c r="PW1272" s="242"/>
      <c r="PX1272" s="242"/>
      <c r="PY1272" s="242"/>
      <c r="PZ1272" s="242"/>
      <c r="QA1272" s="242"/>
      <c r="QB1272" s="242"/>
      <c r="QC1272" s="242"/>
      <c r="QD1272" s="242"/>
      <c r="QE1272" s="242"/>
      <c r="QF1272" s="242"/>
      <c r="QG1272" s="242"/>
      <c r="QH1272" s="242"/>
      <c r="QI1272" s="242"/>
      <c r="QJ1272" s="242"/>
      <c r="QK1272" s="242"/>
    </row>
    <row r="1273" spans="434:453">
      <c r="PR1273" s="209"/>
      <c r="PW1273" s="242"/>
      <c r="PX1273" s="242"/>
      <c r="PY1273" s="242"/>
      <c r="PZ1273" s="242"/>
      <c r="QA1273" s="242"/>
      <c r="QB1273" s="242"/>
      <c r="QC1273" s="242"/>
      <c r="QD1273" s="242"/>
      <c r="QE1273" s="242"/>
      <c r="QF1273" s="242"/>
      <c r="QG1273" s="242"/>
      <c r="QH1273" s="242"/>
      <c r="QI1273" s="242"/>
      <c r="QJ1273" s="242"/>
      <c r="QK1273" s="242"/>
    </row>
    <row r="1274" spans="434:453">
      <c r="PR1274" s="209"/>
      <c r="PW1274" s="242"/>
      <c r="PX1274" s="242"/>
      <c r="PY1274" s="242"/>
      <c r="PZ1274" s="242"/>
      <c r="QA1274" s="242"/>
      <c r="QB1274" s="242"/>
      <c r="QC1274" s="242"/>
      <c r="QD1274" s="242"/>
      <c r="QE1274" s="242"/>
      <c r="QF1274" s="242"/>
      <c r="QG1274" s="242"/>
      <c r="QH1274" s="242"/>
      <c r="QI1274" s="242"/>
      <c r="QJ1274" s="242"/>
      <c r="QK1274" s="242"/>
    </row>
    <row r="1275" spans="434:453">
      <c r="PR1275" s="209"/>
      <c r="PW1275" s="242"/>
      <c r="PX1275" s="242"/>
      <c r="PY1275" s="242"/>
      <c r="PZ1275" s="242"/>
      <c r="QA1275" s="242"/>
      <c r="QB1275" s="242"/>
      <c r="QC1275" s="242"/>
      <c r="QD1275" s="242"/>
      <c r="QE1275" s="242"/>
      <c r="QF1275" s="242"/>
      <c r="QG1275" s="242"/>
      <c r="QH1275" s="242"/>
      <c r="QI1275" s="242"/>
      <c r="QJ1275" s="242"/>
      <c r="QK1275" s="242"/>
    </row>
    <row r="1276" spans="434:453">
      <c r="PR1276" s="209"/>
      <c r="PW1276" s="242"/>
      <c r="PX1276" s="242"/>
      <c r="PY1276" s="242"/>
      <c r="PZ1276" s="242"/>
      <c r="QA1276" s="242"/>
      <c r="QB1276" s="242"/>
      <c r="QC1276" s="242"/>
      <c r="QD1276" s="242"/>
      <c r="QE1276" s="242"/>
      <c r="QF1276" s="242"/>
      <c r="QG1276" s="242"/>
      <c r="QH1276" s="242"/>
      <c r="QI1276" s="242"/>
      <c r="QJ1276" s="242"/>
      <c r="QK1276" s="242"/>
    </row>
    <row r="1277" spans="434:453">
      <c r="PR1277" s="209"/>
      <c r="PW1277" s="242"/>
      <c r="PX1277" s="242"/>
      <c r="PY1277" s="242"/>
      <c r="PZ1277" s="242"/>
      <c r="QA1277" s="242"/>
      <c r="QB1277" s="242"/>
      <c r="QC1277" s="242"/>
      <c r="QD1277" s="242"/>
      <c r="QE1277" s="242"/>
      <c r="QF1277" s="242"/>
      <c r="QG1277" s="242"/>
      <c r="QH1277" s="242"/>
      <c r="QI1277" s="242"/>
      <c r="QJ1277" s="242"/>
      <c r="QK1277" s="242"/>
    </row>
    <row r="1278" spans="434:453">
      <c r="PR1278" s="209"/>
      <c r="PW1278" s="242"/>
      <c r="PX1278" s="242"/>
      <c r="PY1278" s="242"/>
      <c r="PZ1278" s="242"/>
      <c r="QA1278" s="242"/>
      <c r="QB1278" s="242"/>
      <c r="QC1278" s="242"/>
      <c r="QD1278" s="242"/>
      <c r="QE1278" s="242"/>
      <c r="QF1278" s="242"/>
      <c r="QG1278" s="242"/>
      <c r="QH1278" s="242"/>
      <c r="QI1278" s="242"/>
      <c r="QJ1278" s="242"/>
      <c r="QK1278" s="242"/>
    </row>
    <row r="1279" spans="434:453">
      <c r="PR1279" s="209"/>
      <c r="PW1279" s="242"/>
      <c r="PX1279" s="242"/>
      <c r="PY1279" s="242"/>
      <c r="PZ1279" s="242"/>
      <c r="QA1279" s="242"/>
      <c r="QB1279" s="242"/>
      <c r="QC1279" s="242"/>
      <c r="QD1279" s="242"/>
      <c r="QE1279" s="242"/>
      <c r="QF1279" s="242"/>
      <c r="QG1279" s="242"/>
      <c r="QH1279" s="242"/>
      <c r="QI1279" s="242"/>
      <c r="QJ1279" s="242"/>
      <c r="QK1279" s="242"/>
    </row>
    <row r="1280" spans="434:453">
      <c r="PR1280" s="209"/>
      <c r="PW1280" s="242"/>
      <c r="PX1280" s="242"/>
      <c r="PY1280" s="242"/>
      <c r="PZ1280" s="242"/>
      <c r="QA1280" s="242"/>
      <c r="QB1280" s="242"/>
      <c r="QC1280" s="242"/>
      <c r="QD1280" s="242"/>
      <c r="QE1280" s="242"/>
      <c r="QF1280" s="242"/>
      <c r="QG1280" s="242"/>
      <c r="QH1280" s="242"/>
      <c r="QI1280" s="242"/>
      <c r="QJ1280" s="242"/>
      <c r="QK1280" s="242"/>
    </row>
    <row r="1281" spans="434:453">
      <c r="PR1281" s="209"/>
      <c r="PW1281" s="242"/>
      <c r="PX1281" s="242"/>
      <c r="PY1281" s="242"/>
      <c r="PZ1281" s="242"/>
      <c r="QA1281" s="242"/>
      <c r="QB1281" s="242"/>
      <c r="QC1281" s="242"/>
      <c r="QD1281" s="242"/>
      <c r="QE1281" s="242"/>
      <c r="QF1281" s="242"/>
      <c r="QG1281" s="242"/>
      <c r="QH1281" s="242"/>
      <c r="QI1281" s="242"/>
      <c r="QJ1281" s="242"/>
      <c r="QK1281" s="242"/>
    </row>
    <row r="1282" spans="434:453">
      <c r="PR1282" s="209"/>
      <c r="PW1282" s="242"/>
      <c r="PX1282" s="242"/>
      <c r="PY1282" s="242"/>
      <c r="PZ1282" s="242"/>
      <c r="QA1282" s="242"/>
      <c r="QB1282" s="242"/>
      <c r="QC1282" s="242"/>
      <c r="QD1282" s="242"/>
      <c r="QE1282" s="242"/>
      <c r="QF1282" s="242"/>
      <c r="QG1282" s="242"/>
      <c r="QH1282" s="242"/>
      <c r="QI1282" s="242"/>
      <c r="QJ1282" s="242"/>
      <c r="QK1282" s="242"/>
    </row>
    <row r="1283" spans="434:453">
      <c r="PR1283" s="209"/>
      <c r="PW1283" s="242"/>
      <c r="PX1283" s="242"/>
      <c r="PY1283" s="242"/>
      <c r="PZ1283" s="242"/>
      <c r="QA1283" s="242"/>
      <c r="QB1283" s="242"/>
      <c r="QC1283" s="242"/>
      <c r="QD1283" s="242"/>
      <c r="QE1283" s="242"/>
      <c r="QF1283" s="242"/>
      <c r="QG1283" s="242"/>
      <c r="QH1283" s="242"/>
      <c r="QI1283" s="242"/>
      <c r="QJ1283" s="242"/>
      <c r="QK1283" s="242"/>
    </row>
    <row r="1284" spans="434:453">
      <c r="PR1284" s="209"/>
      <c r="PW1284" s="242"/>
      <c r="PX1284" s="242"/>
      <c r="PY1284" s="242"/>
      <c r="PZ1284" s="242"/>
      <c r="QA1284" s="242"/>
      <c r="QB1284" s="242"/>
      <c r="QC1284" s="242"/>
      <c r="QD1284" s="242"/>
      <c r="QE1284" s="242"/>
      <c r="QF1284" s="242"/>
      <c r="QG1284" s="242"/>
      <c r="QH1284" s="242"/>
      <c r="QI1284" s="242"/>
      <c r="QJ1284" s="242"/>
      <c r="QK1284" s="242"/>
    </row>
    <row r="1285" spans="434:453">
      <c r="PR1285" s="209"/>
      <c r="PW1285" s="242"/>
      <c r="PX1285" s="242"/>
      <c r="PY1285" s="242"/>
      <c r="PZ1285" s="242"/>
      <c r="QA1285" s="242"/>
      <c r="QB1285" s="242"/>
      <c r="QC1285" s="242"/>
      <c r="QD1285" s="242"/>
      <c r="QE1285" s="242"/>
      <c r="QF1285" s="242"/>
      <c r="QG1285" s="242"/>
      <c r="QH1285" s="242"/>
      <c r="QI1285" s="242"/>
      <c r="QJ1285" s="242"/>
      <c r="QK1285" s="242"/>
    </row>
    <row r="1286" spans="434:453">
      <c r="PR1286" s="209"/>
      <c r="PW1286" s="242"/>
      <c r="PX1286" s="242"/>
      <c r="PY1286" s="242"/>
      <c r="PZ1286" s="242"/>
      <c r="QA1286" s="242"/>
      <c r="QB1286" s="242"/>
      <c r="QC1286" s="242"/>
      <c r="QD1286" s="242"/>
      <c r="QE1286" s="242"/>
      <c r="QF1286" s="242"/>
      <c r="QG1286" s="242"/>
      <c r="QH1286" s="242"/>
      <c r="QI1286" s="242"/>
      <c r="QJ1286" s="242"/>
      <c r="QK1286" s="242"/>
    </row>
    <row r="1287" spans="434:453">
      <c r="PR1287" s="209"/>
      <c r="PW1287" s="242"/>
      <c r="PX1287" s="242"/>
      <c r="PY1287" s="242"/>
      <c r="PZ1287" s="242"/>
      <c r="QA1287" s="242"/>
      <c r="QB1287" s="242"/>
      <c r="QC1287" s="242"/>
      <c r="QD1287" s="242"/>
      <c r="QE1287" s="242"/>
      <c r="QF1287" s="242"/>
      <c r="QG1287" s="242"/>
      <c r="QH1287" s="242"/>
      <c r="QI1287" s="242"/>
      <c r="QJ1287" s="242"/>
      <c r="QK1287" s="242"/>
    </row>
    <row r="1288" spans="434:453">
      <c r="PR1288" s="209"/>
      <c r="PW1288" s="242"/>
      <c r="PX1288" s="242"/>
      <c r="PY1288" s="242"/>
      <c r="PZ1288" s="242"/>
      <c r="QA1288" s="242"/>
      <c r="QB1288" s="242"/>
      <c r="QC1288" s="242"/>
      <c r="QD1288" s="242"/>
      <c r="QE1288" s="242"/>
      <c r="QF1288" s="242"/>
      <c r="QG1288" s="242"/>
      <c r="QH1288" s="242"/>
      <c r="QI1288" s="242"/>
      <c r="QJ1288" s="242"/>
      <c r="QK1288" s="242"/>
    </row>
    <row r="1289" spans="434:453">
      <c r="PR1289" s="209"/>
      <c r="PW1289" s="242"/>
      <c r="PX1289" s="242"/>
      <c r="PY1289" s="242"/>
      <c r="PZ1289" s="242"/>
      <c r="QA1289" s="242"/>
      <c r="QB1289" s="242"/>
      <c r="QC1289" s="242"/>
      <c r="QD1289" s="242"/>
      <c r="QE1289" s="242"/>
      <c r="QF1289" s="242"/>
      <c r="QG1289" s="242"/>
      <c r="QH1289" s="242"/>
      <c r="QI1289" s="242"/>
      <c r="QJ1289" s="242"/>
      <c r="QK1289" s="242"/>
    </row>
    <row r="1290" spans="434:453">
      <c r="PR1290" s="209"/>
      <c r="PW1290" s="242"/>
      <c r="PX1290" s="242"/>
      <c r="PY1290" s="242"/>
      <c r="PZ1290" s="242"/>
      <c r="QA1290" s="242"/>
      <c r="QB1290" s="242"/>
      <c r="QC1290" s="242"/>
      <c r="QD1290" s="242"/>
      <c r="QE1290" s="242"/>
      <c r="QF1290" s="242"/>
      <c r="QG1290" s="242"/>
      <c r="QH1290" s="242"/>
      <c r="QI1290" s="242"/>
      <c r="QJ1290" s="242"/>
      <c r="QK1290" s="242"/>
    </row>
    <row r="1291" spans="434:453">
      <c r="PR1291" s="209"/>
      <c r="PW1291" s="242"/>
      <c r="PX1291" s="242"/>
      <c r="PY1291" s="242"/>
      <c r="PZ1291" s="242"/>
      <c r="QA1291" s="242"/>
      <c r="QB1291" s="242"/>
      <c r="QC1291" s="242"/>
      <c r="QD1291" s="242"/>
      <c r="QE1291" s="242"/>
      <c r="QF1291" s="242"/>
      <c r="QG1291" s="242"/>
      <c r="QH1291" s="242"/>
      <c r="QI1291" s="242"/>
      <c r="QJ1291" s="242"/>
      <c r="QK1291" s="242"/>
    </row>
    <row r="1292" spans="434:453">
      <c r="PR1292" s="209"/>
      <c r="PW1292" s="242"/>
      <c r="PX1292" s="242"/>
      <c r="PY1292" s="242"/>
      <c r="PZ1292" s="242"/>
      <c r="QA1292" s="242"/>
      <c r="QB1292" s="242"/>
      <c r="QC1292" s="242"/>
      <c r="QD1292" s="242"/>
      <c r="QE1292" s="242"/>
      <c r="QF1292" s="242"/>
      <c r="QG1292" s="242"/>
      <c r="QH1292" s="242"/>
      <c r="QI1292" s="242"/>
      <c r="QJ1292" s="242"/>
      <c r="QK1292" s="242"/>
    </row>
    <row r="1293" spans="434:453">
      <c r="PR1293" s="209"/>
      <c r="PW1293" s="242"/>
      <c r="PX1293" s="242"/>
      <c r="PY1293" s="242"/>
      <c r="PZ1293" s="242"/>
      <c r="QA1293" s="242"/>
      <c r="QB1293" s="242"/>
      <c r="QC1293" s="242"/>
      <c r="QD1293" s="242"/>
      <c r="QE1293" s="242"/>
      <c r="QF1293" s="242"/>
      <c r="QG1293" s="242"/>
      <c r="QH1293" s="242"/>
      <c r="QI1293" s="242"/>
      <c r="QJ1293" s="242"/>
      <c r="QK1293" s="242"/>
    </row>
    <row r="1294" spans="434:453">
      <c r="PR1294" s="209"/>
      <c r="PW1294" s="242"/>
      <c r="PX1294" s="242"/>
      <c r="PY1294" s="242"/>
      <c r="PZ1294" s="242"/>
      <c r="QA1294" s="242"/>
      <c r="QB1294" s="242"/>
      <c r="QC1294" s="242"/>
      <c r="QD1294" s="242"/>
      <c r="QE1294" s="242"/>
      <c r="QF1294" s="242"/>
      <c r="QG1294" s="242"/>
      <c r="QH1294" s="242"/>
      <c r="QI1294" s="242"/>
      <c r="QJ1294" s="242"/>
      <c r="QK1294" s="242"/>
    </row>
    <row r="1295" spans="434:453">
      <c r="PR1295" s="209"/>
      <c r="PW1295" s="242"/>
      <c r="PX1295" s="242"/>
      <c r="PY1295" s="242"/>
      <c r="PZ1295" s="242"/>
      <c r="QA1295" s="242"/>
      <c r="QB1295" s="242"/>
      <c r="QC1295" s="242"/>
      <c r="QD1295" s="242"/>
      <c r="QE1295" s="242"/>
      <c r="QF1295" s="242"/>
      <c r="QG1295" s="242"/>
      <c r="QH1295" s="242"/>
      <c r="QI1295" s="242"/>
      <c r="QJ1295" s="242"/>
      <c r="QK1295" s="242"/>
    </row>
    <row r="1296" spans="434:453">
      <c r="PR1296" s="209"/>
      <c r="PW1296" s="242"/>
      <c r="PX1296" s="242"/>
      <c r="PY1296" s="242"/>
      <c r="PZ1296" s="242"/>
      <c r="QA1296" s="242"/>
      <c r="QB1296" s="242"/>
      <c r="QC1296" s="242"/>
      <c r="QD1296" s="242"/>
      <c r="QE1296" s="242"/>
      <c r="QF1296" s="242"/>
      <c r="QG1296" s="242"/>
      <c r="QH1296" s="242"/>
      <c r="QI1296" s="242"/>
      <c r="QJ1296" s="242"/>
      <c r="QK1296" s="242"/>
    </row>
    <row r="1297" spans="434:453">
      <c r="PR1297" s="209"/>
      <c r="PW1297" s="242"/>
      <c r="PX1297" s="242"/>
      <c r="PY1297" s="242"/>
      <c r="PZ1297" s="242"/>
      <c r="QA1297" s="242"/>
      <c r="QB1297" s="242"/>
      <c r="QC1297" s="242"/>
      <c r="QD1297" s="242"/>
      <c r="QE1297" s="242"/>
      <c r="QF1297" s="242"/>
      <c r="QG1297" s="242"/>
      <c r="QH1297" s="242"/>
      <c r="QI1297" s="242"/>
      <c r="QJ1297" s="242"/>
      <c r="QK1297" s="242"/>
    </row>
    <row r="1298" spans="434:453">
      <c r="PR1298" s="209"/>
      <c r="PW1298" s="242"/>
      <c r="PX1298" s="242"/>
      <c r="PY1298" s="242"/>
      <c r="PZ1298" s="242"/>
      <c r="QA1298" s="242"/>
      <c r="QB1298" s="242"/>
      <c r="QC1298" s="242"/>
      <c r="QD1298" s="242"/>
      <c r="QE1298" s="242"/>
      <c r="QF1298" s="242"/>
      <c r="QG1298" s="242"/>
      <c r="QH1298" s="242"/>
      <c r="QI1298" s="242"/>
      <c r="QJ1298" s="242"/>
      <c r="QK1298" s="242"/>
    </row>
    <row r="1299" spans="434:453">
      <c r="PR1299" s="209"/>
      <c r="PW1299" s="242"/>
      <c r="PX1299" s="242"/>
      <c r="PY1299" s="242"/>
      <c r="PZ1299" s="242"/>
      <c r="QA1299" s="242"/>
      <c r="QB1299" s="242"/>
      <c r="QC1299" s="242"/>
      <c r="QD1299" s="242"/>
      <c r="QE1299" s="242"/>
      <c r="QF1299" s="242"/>
      <c r="QG1299" s="242"/>
      <c r="QH1299" s="242"/>
      <c r="QI1299" s="242"/>
      <c r="QJ1299" s="242"/>
      <c r="QK1299" s="242"/>
    </row>
    <row r="1300" spans="434:453">
      <c r="PR1300" s="209"/>
      <c r="PW1300" s="242"/>
      <c r="PX1300" s="242"/>
      <c r="PY1300" s="242"/>
      <c r="PZ1300" s="242"/>
      <c r="QA1300" s="242"/>
      <c r="QB1300" s="242"/>
      <c r="QC1300" s="242"/>
      <c r="QD1300" s="242"/>
      <c r="QE1300" s="242"/>
      <c r="QF1300" s="242"/>
      <c r="QG1300" s="242"/>
      <c r="QH1300" s="242"/>
      <c r="QI1300" s="242"/>
      <c r="QJ1300" s="242"/>
      <c r="QK1300" s="242"/>
    </row>
    <row r="1301" spans="434:453">
      <c r="PR1301" s="209"/>
      <c r="PW1301" s="242"/>
      <c r="PX1301" s="242"/>
      <c r="PY1301" s="242"/>
      <c r="PZ1301" s="242"/>
      <c r="QA1301" s="242"/>
      <c r="QB1301" s="242"/>
      <c r="QC1301" s="242"/>
      <c r="QD1301" s="242"/>
      <c r="QE1301" s="242"/>
      <c r="QF1301" s="242"/>
      <c r="QG1301" s="242"/>
      <c r="QH1301" s="242"/>
      <c r="QI1301" s="242"/>
      <c r="QJ1301" s="242"/>
      <c r="QK1301" s="242"/>
    </row>
    <row r="1302" spans="434:453">
      <c r="PR1302" s="209"/>
      <c r="PW1302" s="242"/>
      <c r="PX1302" s="242"/>
      <c r="PY1302" s="242"/>
      <c r="PZ1302" s="242"/>
      <c r="QA1302" s="242"/>
      <c r="QB1302" s="242"/>
      <c r="QC1302" s="242"/>
      <c r="QD1302" s="242"/>
      <c r="QE1302" s="242"/>
      <c r="QF1302" s="242"/>
      <c r="QG1302" s="242"/>
      <c r="QH1302" s="242"/>
      <c r="QI1302" s="242"/>
      <c r="QJ1302" s="242"/>
      <c r="QK1302" s="242"/>
    </row>
    <row r="1303" spans="434:453">
      <c r="PR1303" s="209"/>
      <c r="PW1303" s="242"/>
      <c r="PX1303" s="242"/>
      <c r="PY1303" s="242"/>
      <c r="PZ1303" s="242"/>
      <c r="QA1303" s="242"/>
      <c r="QB1303" s="242"/>
      <c r="QC1303" s="242"/>
      <c r="QD1303" s="242"/>
      <c r="QE1303" s="242"/>
      <c r="QF1303" s="242"/>
      <c r="QG1303" s="242"/>
      <c r="QH1303" s="242"/>
      <c r="QI1303" s="242"/>
      <c r="QJ1303" s="242"/>
      <c r="QK1303" s="242"/>
    </row>
    <row r="1304" spans="434:453">
      <c r="PR1304" s="209"/>
      <c r="PW1304" s="242"/>
      <c r="PX1304" s="242"/>
      <c r="PY1304" s="242"/>
      <c r="PZ1304" s="242"/>
      <c r="QA1304" s="242"/>
      <c r="QB1304" s="242"/>
      <c r="QC1304" s="242"/>
      <c r="QD1304" s="242"/>
      <c r="QE1304" s="242"/>
      <c r="QF1304" s="242"/>
      <c r="QG1304" s="242"/>
      <c r="QH1304" s="242"/>
      <c r="QI1304" s="242"/>
      <c r="QJ1304" s="242"/>
      <c r="QK1304" s="242"/>
    </row>
    <row r="1305" spans="434:453">
      <c r="PR1305" s="209"/>
      <c r="PW1305" s="242"/>
      <c r="PX1305" s="242"/>
      <c r="PY1305" s="242"/>
      <c r="PZ1305" s="242"/>
      <c r="QA1305" s="242"/>
      <c r="QB1305" s="242"/>
      <c r="QC1305" s="242"/>
      <c r="QD1305" s="242"/>
      <c r="QE1305" s="242"/>
      <c r="QF1305" s="242"/>
      <c r="QG1305" s="242"/>
      <c r="QH1305" s="242"/>
      <c r="QI1305" s="242"/>
      <c r="QJ1305" s="242"/>
      <c r="QK1305" s="242"/>
    </row>
    <row r="1306" spans="434:453">
      <c r="PR1306" s="209"/>
      <c r="PW1306" s="242"/>
      <c r="PX1306" s="242"/>
      <c r="PY1306" s="242"/>
      <c r="PZ1306" s="242"/>
      <c r="QA1306" s="242"/>
      <c r="QB1306" s="242"/>
      <c r="QC1306" s="242"/>
      <c r="QD1306" s="242"/>
      <c r="QE1306" s="242"/>
      <c r="QF1306" s="242"/>
      <c r="QG1306" s="242"/>
      <c r="QH1306" s="242"/>
      <c r="QI1306" s="242"/>
      <c r="QJ1306" s="242"/>
      <c r="QK1306" s="242"/>
    </row>
    <row r="1307" spans="434:453">
      <c r="PR1307" s="209"/>
      <c r="PW1307" s="242"/>
      <c r="PX1307" s="242"/>
      <c r="PY1307" s="242"/>
      <c r="PZ1307" s="242"/>
      <c r="QA1307" s="242"/>
      <c r="QB1307" s="242"/>
      <c r="QC1307" s="242"/>
      <c r="QD1307" s="242"/>
      <c r="QE1307" s="242"/>
      <c r="QF1307" s="242"/>
      <c r="QG1307" s="242"/>
      <c r="QH1307" s="242"/>
      <c r="QI1307" s="242"/>
      <c r="QJ1307" s="242"/>
      <c r="QK1307" s="242"/>
    </row>
    <row r="1308" spans="434:453">
      <c r="PR1308" s="209"/>
      <c r="PW1308" s="242"/>
      <c r="PX1308" s="242"/>
      <c r="PY1308" s="242"/>
      <c r="PZ1308" s="242"/>
      <c r="QA1308" s="242"/>
      <c r="QB1308" s="242"/>
      <c r="QC1308" s="242"/>
      <c r="QD1308" s="242"/>
      <c r="QE1308" s="242"/>
      <c r="QF1308" s="242"/>
      <c r="QG1308" s="242"/>
      <c r="QH1308" s="242"/>
      <c r="QI1308" s="242"/>
      <c r="QJ1308" s="242"/>
      <c r="QK1308" s="242"/>
    </row>
    <row r="1309" spans="434:453">
      <c r="PR1309" s="209"/>
      <c r="PW1309" s="242"/>
      <c r="PX1309" s="242"/>
      <c r="PY1309" s="242"/>
      <c r="PZ1309" s="242"/>
      <c r="QA1309" s="242"/>
      <c r="QB1309" s="242"/>
      <c r="QC1309" s="242"/>
      <c r="QD1309" s="242"/>
      <c r="QE1309" s="242"/>
      <c r="QF1309" s="242"/>
      <c r="QG1309" s="242"/>
      <c r="QH1309" s="242"/>
      <c r="QI1309" s="242"/>
      <c r="QJ1309" s="242"/>
      <c r="QK1309" s="242"/>
    </row>
    <row r="1310" spans="434:453">
      <c r="PR1310" s="209"/>
      <c r="PW1310" s="242"/>
      <c r="PX1310" s="242"/>
      <c r="PY1310" s="242"/>
      <c r="PZ1310" s="242"/>
      <c r="QA1310" s="242"/>
      <c r="QB1310" s="242"/>
      <c r="QC1310" s="242"/>
      <c r="QD1310" s="242"/>
      <c r="QE1310" s="242"/>
      <c r="QF1310" s="242"/>
      <c r="QG1310" s="242"/>
      <c r="QH1310" s="242"/>
      <c r="QI1310" s="242"/>
      <c r="QJ1310" s="242"/>
      <c r="QK1310" s="242"/>
    </row>
    <row r="1311" spans="434:453">
      <c r="PR1311" s="209"/>
      <c r="PW1311" s="242"/>
      <c r="PX1311" s="242"/>
      <c r="PY1311" s="242"/>
      <c r="PZ1311" s="242"/>
      <c r="QA1311" s="242"/>
      <c r="QB1311" s="242"/>
      <c r="QC1311" s="242"/>
      <c r="QD1311" s="242"/>
      <c r="QE1311" s="242"/>
      <c r="QF1311" s="242"/>
      <c r="QG1311" s="242"/>
      <c r="QH1311" s="242"/>
      <c r="QI1311" s="242"/>
      <c r="QJ1311" s="242"/>
      <c r="QK1311" s="242"/>
    </row>
    <row r="1312" spans="434:453">
      <c r="PR1312" s="209"/>
      <c r="PW1312" s="242"/>
      <c r="PX1312" s="242"/>
      <c r="PY1312" s="242"/>
      <c r="PZ1312" s="242"/>
      <c r="QA1312" s="242"/>
      <c r="QB1312" s="242"/>
      <c r="QC1312" s="242"/>
      <c r="QD1312" s="242"/>
      <c r="QE1312" s="242"/>
      <c r="QF1312" s="242"/>
      <c r="QG1312" s="242"/>
      <c r="QH1312" s="242"/>
      <c r="QI1312" s="242"/>
      <c r="QJ1312" s="242"/>
      <c r="QK1312" s="242"/>
    </row>
    <row r="1313" spans="434:453">
      <c r="PR1313" s="209"/>
      <c r="PW1313" s="242"/>
      <c r="PX1313" s="242"/>
      <c r="PY1313" s="242"/>
      <c r="PZ1313" s="242"/>
      <c r="QA1313" s="242"/>
      <c r="QB1313" s="242"/>
      <c r="QC1313" s="242"/>
      <c r="QD1313" s="242"/>
      <c r="QE1313" s="242"/>
      <c r="QF1313" s="242"/>
      <c r="QG1313" s="242"/>
      <c r="QH1313" s="242"/>
      <c r="QI1313" s="242"/>
      <c r="QJ1313" s="242"/>
      <c r="QK1313" s="242"/>
    </row>
    <row r="1314" spans="434:453">
      <c r="PR1314" s="209"/>
      <c r="PW1314" s="242"/>
      <c r="PX1314" s="242"/>
      <c r="PY1314" s="242"/>
      <c r="PZ1314" s="242"/>
      <c r="QA1314" s="242"/>
      <c r="QB1314" s="242"/>
      <c r="QC1314" s="242"/>
      <c r="QD1314" s="242"/>
      <c r="QE1314" s="242"/>
      <c r="QF1314" s="242"/>
      <c r="QG1314" s="242"/>
      <c r="QH1314" s="242"/>
      <c r="QI1314" s="242"/>
      <c r="QJ1314" s="242"/>
      <c r="QK1314" s="242"/>
    </row>
    <row r="1315" spans="434:453">
      <c r="PR1315" s="209"/>
      <c r="PW1315" s="242"/>
      <c r="PX1315" s="242"/>
      <c r="PY1315" s="242"/>
      <c r="PZ1315" s="242"/>
      <c r="QA1315" s="242"/>
      <c r="QB1315" s="242"/>
      <c r="QC1315" s="242"/>
      <c r="QD1315" s="242"/>
      <c r="QE1315" s="242"/>
      <c r="QF1315" s="242"/>
      <c r="QG1315" s="242"/>
      <c r="QH1315" s="242"/>
      <c r="QI1315" s="242"/>
      <c r="QJ1315" s="242"/>
      <c r="QK1315" s="242"/>
    </row>
    <row r="1316" spans="434:453">
      <c r="PR1316" s="209"/>
      <c r="PW1316" s="242"/>
      <c r="PX1316" s="242"/>
      <c r="PY1316" s="242"/>
      <c r="PZ1316" s="242"/>
      <c r="QA1316" s="242"/>
      <c r="QB1316" s="242"/>
      <c r="QC1316" s="242"/>
      <c r="QD1316" s="242"/>
      <c r="QE1316" s="242"/>
      <c r="QF1316" s="242"/>
      <c r="QG1316" s="242"/>
      <c r="QH1316" s="242"/>
      <c r="QI1316" s="242"/>
      <c r="QJ1316" s="242"/>
      <c r="QK1316" s="242"/>
    </row>
    <row r="1317" spans="434:453">
      <c r="PR1317" s="209"/>
      <c r="PW1317" s="242"/>
      <c r="PX1317" s="242"/>
      <c r="PY1317" s="242"/>
      <c r="PZ1317" s="242"/>
      <c r="QA1317" s="242"/>
      <c r="QB1317" s="242"/>
      <c r="QC1317" s="242"/>
      <c r="QD1317" s="242"/>
      <c r="QE1317" s="242"/>
      <c r="QF1317" s="242"/>
      <c r="QG1317" s="242"/>
      <c r="QH1317" s="242"/>
      <c r="QI1317" s="242"/>
      <c r="QJ1317" s="242"/>
      <c r="QK1317" s="242"/>
    </row>
    <row r="1318" spans="434:453">
      <c r="PR1318" s="209"/>
      <c r="PW1318" s="242"/>
      <c r="PX1318" s="242"/>
      <c r="PY1318" s="242"/>
      <c r="PZ1318" s="242"/>
      <c r="QA1318" s="242"/>
      <c r="QB1318" s="242"/>
      <c r="QC1318" s="242"/>
      <c r="QD1318" s="242"/>
      <c r="QE1318" s="242"/>
      <c r="QF1318" s="242"/>
      <c r="QG1318" s="242"/>
      <c r="QH1318" s="242"/>
      <c r="QI1318" s="242"/>
      <c r="QJ1318" s="242"/>
      <c r="QK1318" s="242"/>
    </row>
    <row r="1319" spans="434:453">
      <c r="PR1319" s="209"/>
      <c r="PW1319" s="242"/>
      <c r="PX1319" s="242"/>
      <c r="PY1319" s="242"/>
      <c r="PZ1319" s="242"/>
      <c r="QA1319" s="242"/>
      <c r="QB1319" s="242"/>
      <c r="QC1319" s="242"/>
      <c r="QD1319" s="242"/>
      <c r="QE1319" s="242"/>
      <c r="QF1319" s="242"/>
      <c r="QG1319" s="242"/>
      <c r="QH1319" s="242"/>
      <c r="QI1319" s="242"/>
      <c r="QJ1319" s="242"/>
      <c r="QK1319" s="242"/>
    </row>
    <row r="1320" spans="434:453">
      <c r="PR1320" s="209"/>
      <c r="PW1320" s="242"/>
      <c r="PX1320" s="242"/>
      <c r="PY1320" s="242"/>
      <c r="PZ1320" s="242"/>
      <c r="QA1320" s="242"/>
      <c r="QB1320" s="242"/>
      <c r="QC1320" s="242"/>
      <c r="QD1320" s="242"/>
      <c r="QE1320" s="242"/>
      <c r="QF1320" s="242"/>
      <c r="QG1320" s="242"/>
      <c r="QH1320" s="242"/>
      <c r="QI1320" s="242"/>
      <c r="QJ1320" s="242"/>
      <c r="QK1320" s="242"/>
    </row>
    <row r="1321" spans="434:453">
      <c r="PR1321" s="209"/>
      <c r="PW1321" s="242"/>
      <c r="PX1321" s="242"/>
      <c r="PY1321" s="242"/>
      <c r="PZ1321" s="242"/>
      <c r="QA1321" s="242"/>
      <c r="QB1321" s="242"/>
      <c r="QC1321" s="242"/>
      <c r="QD1321" s="242"/>
      <c r="QE1321" s="242"/>
      <c r="QF1321" s="242"/>
      <c r="QG1321" s="242"/>
      <c r="QH1321" s="242"/>
      <c r="QI1321" s="242"/>
      <c r="QJ1321" s="242"/>
      <c r="QK1321" s="242"/>
    </row>
    <row r="1322" spans="434:453">
      <c r="PR1322" s="209"/>
      <c r="PW1322" s="242"/>
      <c r="PX1322" s="242"/>
      <c r="PY1322" s="242"/>
      <c r="PZ1322" s="242"/>
      <c r="QA1322" s="242"/>
      <c r="QB1322" s="242"/>
      <c r="QC1322" s="242"/>
      <c r="QD1322" s="242"/>
      <c r="QE1322" s="242"/>
      <c r="QF1322" s="242"/>
      <c r="QG1322" s="242"/>
      <c r="QH1322" s="242"/>
      <c r="QI1322" s="242"/>
      <c r="QJ1322" s="242"/>
      <c r="QK1322" s="242"/>
    </row>
    <row r="1323" spans="434:453">
      <c r="PR1323" s="209"/>
      <c r="PW1323" s="242"/>
      <c r="PX1323" s="242"/>
      <c r="PY1323" s="242"/>
      <c r="PZ1323" s="242"/>
      <c r="QA1323" s="242"/>
      <c r="QB1323" s="242"/>
      <c r="QC1323" s="242"/>
      <c r="QD1323" s="242"/>
      <c r="QE1323" s="242"/>
      <c r="QF1323" s="242"/>
      <c r="QG1323" s="242"/>
      <c r="QH1323" s="242"/>
      <c r="QI1323" s="242"/>
      <c r="QJ1323" s="242"/>
      <c r="QK1323" s="242"/>
    </row>
    <row r="1324" spans="434:453">
      <c r="PR1324" s="209"/>
      <c r="PW1324" s="242"/>
      <c r="PX1324" s="242"/>
      <c r="PY1324" s="242"/>
      <c r="PZ1324" s="242"/>
      <c r="QA1324" s="242"/>
      <c r="QB1324" s="242"/>
      <c r="QC1324" s="242"/>
      <c r="QD1324" s="242"/>
      <c r="QE1324" s="242"/>
      <c r="QF1324" s="242"/>
      <c r="QG1324" s="242"/>
      <c r="QH1324" s="242"/>
      <c r="QI1324" s="242"/>
      <c r="QJ1324" s="242"/>
      <c r="QK1324" s="242"/>
    </row>
    <row r="1325" spans="434:453">
      <c r="PR1325" s="209"/>
      <c r="PW1325" s="242"/>
      <c r="PX1325" s="242"/>
      <c r="PY1325" s="242"/>
      <c r="PZ1325" s="242"/>
      <c r="QA1325" s="242"/>
      <c r="QB1325" s="242"/>
      <c r="QC1325" s="242"/>
      <c r="QD1325" s="242"/>
      <c r="QE1325" s="242"/>
      <c r="QF1325" s="242"/>
      <c r="QG1325" s="242"/>
      <c r="QH1325" s="242"/>
      <c r="QI1325" s="242"/>
      <c r="QJ1325" s="242"/>
      <c r="QK1325" s="242"/>
    </row>
    <row r="1326" spans="434:453">
      <c r="PR1326" s="209"/>
      <c r="PW1326" s="242"/>
      <c r="PX1326" s="242"/>
      <c r="PY1326" s="242"/>
      <c r="PZ1326" s="242"/>
      <c r="QA1326" s="242"/>
      <c r="QB1326" s="242"/>
      <c r="QC1326" s="242"/>
      <c r="QD1326" s="242"/>
      <c r="QE1326" s="242"/>
      <c r="QF1326" s="242"/>
      <c r="QG1326" s="242"/>
      <c r="QH1326" s="242"/>
      <c r="QI1326" s="242"/>
      <c r="QJ1326" s="242"/>
      <c r="QK1326" s="242"/>
    </row>
    <row r="1327" spans="434:453">
      <c r="PR1327" s="209"/>
      <c r="PW1327" s="242"/>
      <c r="PX1327" s="242"/>
      <c r="PY1327" s="242"/>
      <c r="PZ1327" s="242"/>
      <c r="QA1327" s="242"/>
      <c r="QB1327" s="242"/>
      <c r="QC1327" s="242"/>
      <c r="QD1327" s="242"/>
      <c r="QE1327" s="242"/>
      <c r="QF1327" s="242"/>
      <c r="QG1327" s="242"/>
      <c r="QH1327" s="242"/>
      <c r="QI1327" s="242"/>
      <c r="QJ1327" s="242"/>
      <c r="QK1327" s="242"/>
    </row>
    <row r="1328" spans="434:453">
      <c r="PR1328" s="209"/>
      <c r="PW1328" s="242"/>
      <c r="PX1328" s="242"/>
      <c r="PY1328" s="242"/>
      <c r="PZ1328" s="242"/>
      <c r="QA1328" s="242"/>
      <c r="QB1328" s="242"/>
      <c r="QC1328" s="242"/>
      <c r="QD1328" s="242"/>
      <c r="QE1328" s="242"/>
      <c r="QF1328" s="242"/>
      <c r="QG1328" s="242"/>
      <c r="QH1328" s="242"/>
      <c r="QI1328" s="242"/>
      <c r="QJ1328" s="242"/>
      <c r="QK1328" s="242"/>
    </row>
    <row r="1329" spans="434:453">
      <c r="PR1329" s="209"/>
      <c r="PW1329" s="242"/>
      <c r="PX1329" s="242"/>
      <c r="PY1329" s="242"/>
      <c r="PZ1329" s="242"/>
      <c r="QA1329" s="242"/>
      <c r="QB1329" s="242"/>
      <c r="QC1329" s="242"/>
      <c r="QD1329" s="242"/>
      <c r="QE1329" s="242"/>
      <c r="QF1329" s="242"/>
      <c r="QG1329" s="242"/>
      <c r="QH1329" s="242"/>
      <c r="QI1329" s="242"/>
      <c r="QJ1329" s="242"/>
      <c r="QK1329" s="242"/>
    </row>
    <row r="1330" spans="434:453">
      <c r="PR1330" s="209"/>
      <c r="PW1330" s="242"/>
      <c r="PX1330" s="242"/>
      <c r="PY1330" s="242"/>
      <c r="PZ1330" s="242"/>
      <c r="QA1330" s="242"/>
      <c r="QB1330" s="242"/>
      <c r="QC1330" s="242"/>
      <c r="QD1330" s="242"/>
      <c r="QE1330" s="242"/>
      <c r="QF1330" s="242"/>
      <c r="QG1330" s="242"/>
      <c r="QH1330" s="242"/>
      <c r="QI1330" s="242"/>
      <c r="QJ1330" s="242"/>
      <c r="QK1330" s="242"/>
    </row>
    <row r="1331" spans="434:453">
      <c r="PR1331" s="209"/>
      <c r="PW1331" s="242"/>
      <c r="PX1331" s="242"/>
      <c r="PY1331" s="242"/>
      <c r="PZ1331" s="242"/>
      <c r="QA1331" s="242"/>
      <c r="QB1331" s="242"/>
      <c r="QC1331" s="242"/>
      <c r="QD1331" s="242"/>
      <c r="QE1331" s="242"/>
      <c r="QF1331" s="242"/>
      <c r="QG1331" s="242"/>
      <c r="QH1331" s="242"/>
      <c r="QI1331" s="242"/>
      <c r="QJ1331" s="242"/>
      <c r="QK1331" s="242"/>
    </row>
    <row r="1332" spans="434:453">
      <c r="PR1332" s="209"/>
      <c r="PW1332" s="242"/>
      <c r="PX1332" s="242"/>
      <c r="PY1332" s="242"/>
      <c r="PZ1332" s="242"/>
      <c r="QA1332" s="242"/>
      <c r="QB1332" s="242"/>
      <c r="QC1332" s="242"/>
      <c r="QD1332" s="242"/>
      <c r="QE1332" s="242"/>
      <c r="QF1332" s="242"/>
      <c r="QG1332" s="242"/>
      <c r="QH1332" s="242"/>
      <c r="QI1332" s="242"/>
      <c r="QJ1332" s="242"/>
      <c r="QK1332" s="242"/>
    </row>
    <row r="1333" spans="434:453">
      <c r="PR1333" s="209"/>
      <c r="PW1333" s="242"/>
      <c r="PX1333" s="242"/>
      <c r="PY1333" s="242"/>
      <c r="PZ1333" s="242"/>
      <c r="QA1333" s="242"/>
      <c r="QB1333" s="242"/>
      <c r="QC1333" s="242"/>
      <c r="QD1333" s="242"/>
      <c r="QE1333" s="242"/>
      <c r="QF1333" s="242"/>
      <c r="QG1333" s="242"/>
      <c r="QH1333" s="242"/>
      <c r="QI1333" s="242"/>
      <c r="QJ1333" s="242"/>
      <c r="QK1333" s="242"/>
    </row>
    <row r="1334" spans="434:453">
      <c r="PR1334" s="209"/>
      <c r="PW1334" s="242"/>
      <c r="PX1334" s="242"/>
      <c r="PY1334" s="242"/>
      <c r="PZ1334" s="242"/>
      <c r="QA1334" s="242"/>
      <c r="QB1334" s="242"/>
      <c r="QC1334" s="242"/>
      <c r="QD1334" s="242"/>
      <c r="QE1334" s="242"/>
      <c r="QF1334" s="242"/>
      <c r="QG1334" s="242"/>
      <c r="QH1334" s="242"/>
      <c r="QI1334" s="242"/>
      <c r="QJ1334" s="242"/>
      <c r="QK1334" s="242"/>
    </row>
    <row r="1335" spans="434:453">
      <c r="PR1335" s="209"/>
      <c r="PW1335" s="242"/>
      <c r="PX1335" s="242"/>
      <c r="PY1335" s="242"/>
      <c r="PZ1335" s="242"/>
      <c r="QA1335" s="242"/>
      <c r="QB1335" s="242"/>
      <c r="QC1335" s="242"/>
      <c r="QD1335" s="242"/>
      <c r="QE1335" s="242"/>
      <c r="QF1335" s="242"/>
      <c r="QG1335" s="242"/>
      <c r="QH1335" s="242"/>
      <c r="QI1335" s="242"/>
      <c r="QJ1335" s="242"/>
      <c r="QK1335" s="242"/>
    </row>
    <row r="1336" spans="434:453">
      <c r="PR1336" s="209"/>
      <c r="PW1336" s="242"/>
      <c r="PX1336" s="242"/>
      <c r="PY1336" s="242"/>
      <c r="PZ1336" s="242"/>
      <c r="QA1336" s="242"/>
      <c r="QB1336" s="242"/>
      <c r="QC1336" s="242"/>
      <c r="QD1336" s="242"/>
      <c r="QE1336" s="242"/>
      <c r="QF1336" s="242"/>
      <c r="QG1336" s="242"/>
      <c r="QH1336" s="242"/>
      <c r="QI1336" s="242"/>
      <c r="QJ1336" s="242"/>
      <c r="QK1336" s="242"/>
    </row>
    <row r="1337" spans="434:453">
      <c r="PR1337" s="209"/>
      <c r="PW1337" s="242"/>
      <c r="PX1337" s="242"/>
      <c r="PY1337" s="242"/>
      <c r="PZ1337" s="242"/>
      <c r="QA1337" s="242"/>
      <c r="QB1337" s="242"/>
      <c r="QC1337" s="242"/>
      <c r="QD1337" s="242"/>
      <c r="QE1337" s="242"/>
      <c r="QF1337" s="242"/>
      <c r="QG1337" s="242"/>
      <c r="QH1337" s="242"/>
      <c r="QI1337" s="242"/>
      <c r="QJ1337" s="242"/>
      <c r="QK1337" s="242"/>
    </row>
    <row r="1338" spans="434:453">
      <c r="PR1338" s="209"/>
      <c r="PW1338" s="242"/>
      <c r="PX1338" s="242"/>
      <c r="PY1338" s="242"/>
      <c r="PZ1338" s="242"/>
      <c r="QA1338" s="242"/>
      <c r="QB1338" s="242"/>
      <c r="QC1338" s="242"/>
      <c r="QD1338" s="242"/>
      <c r="QE1338" s="242"/>
      <c r="QF1338" s="242"/>
      <c r="QG1338" s="242"/>
      <c r="QH1338" s="242"/>
      <c r="QI1338" s="242"/>
      <c r="QJ1338" s="242"/>
      <c r="QK1338" s="242"/>
    </row>
    <row r="1339" spans="434:453">
      <c r="PR1339" s="209"/>
      <c r="PW1339" s="242"/>
      <c r="PX1339" s="242"/>
      <c r="PY1339" s="242"/>
      <c r="PZ1339" s="242"/>
      <c r="QA1339" s="242"/>
      <c r="QB1339" s="242"/>
      <c r="QC1339" s="242"/>
      <c r="QD1339" s="242"/>
      <c r="QE1339" s="242"/>
      <c r="QF1339" s="242"/>
      <c r="QG1339" s="242"/>
      <c r="QH1339" s="242"/>
      <c r="QI1339" s="242"/>
      <c r="QJ1339" s="242"/>
      <c r="QK1339" s="242"/>
    </row>
    <row r="1340" spans="434:453">
      <c r="PR1340" s="209"/>
      <c r="PW1340" s="242"/>
      <c r="PX1340" s="242"/>
      <c r="PY1340" s="242"/>
      <c r="PZ1340" s="242"/>
      <c r="QA1340" s="242"/>
      <c r="QB1340" s="242"/>
      <c r="QC1340" s="242"/>
      <c r="QD1340" s="242"/>
      <c r="QE1340" s="242"/>
      <c r="QF1340" s="242"/>
      <c r="QG1340" s="242"/>
      <c r="QH1340" s="242"/>
      <c r="QI1340" s="242"/>
      <c r="QJ1340" s="242"/>
      <c r="QK1340" s="242"/>
    </row>
    <row r="1341" spans="434:453">
      <c r="PR1341" s="209"/>
      <c r="PW1341" s="242"/>
      <c r="PX1341" s="242"/>
      <c r="PY1341" s="242"/>
      <c r="PZ1341" s="242"/>
      <c r="QA1341" s="242"/>
      <c r="QB1341" s="242"/>
      <c r="QC1341" s="242"/>
      <c r="QD1341" s="242"/>
      <c r="QE1341" s="242"/>
      <c r="QF1341" s="242"/>
      <c r="QG1341" s="242"/>
      <c r="QH1341" s="242"/>
      <c r="QI1341" s="242"/>
      <c r="QJ1341" s="242"/>
      <c r="QK1341" s="242"/>
    </row>
    <row r="1342" spans="434:453">
      <c r="PR1342" s="209"/>
      <c r="PW1342" s="242"/>
      <c r="PX1342" s="242"/>
      <c r="PY1342" s="242"/>
      <c r="PZ1342" s="242"/>
      <c r="QA1342" s="242"/>
      <c r="QB1342" s="242"/>
      <c r="QC1342" s="242"/>
      <c r="QD1342" s="242"/>
      <c r="QE1342" s="242"/>
      <c r="QF1342" s="242"/>
      <c r="QG1342" s="242"/>
      <c r="QH1342" s="242"/>
      <c r="QI1342" s="242"/>
      <c r="QJ1342" s="242"/>
      <c r="QK1342" s="242"/>
    </row>
    <row r="1343" spans="434:453">
      <c r="PR1343" s="209"/>
      <c r="PW1343" s="242"/>
      <c r="PX1343" s="242"/>
      <c r="PY1343" s="242"/>
      <c r="PZ1343" s="242"/>
      <c r="QA1343" s="242"/>
      <c r="QB1343" s="242"/>
      <c r="QC1343" s="242"/>
      <c r="QD1343" s="242"/>
      <c r="QE1343" s="242"/>
      <c r="QF1343" s="242"/>
      <c r="QG1343" s="242"/>
      <c r="QH1343" s="242"/>
      <c r="QI1343" s="242"/>
      <c r="QJ1343" s="242"/>
      <c r="QK1343" s="242"/>
    </row>
    <row r="1344" spans="434:453">
      <c r="PR1344" s="209"/>
      <c r="PW1344" s="242"/>
      <c r="PX1344" s="242"/>
      <c r="PY1344" s="242"/>
      <c r="PZ1344" s="242"/>
      <c r="QA1344" s="242"/>
      <c r="QB1344" s="242"/>
      <c r="QC1344" s="242"/>
      <c r="QD1344" s="242"/>
      <c r="QE1344" s="242"/>
      <c r="QF1344" s="242"/>
      <c r="QG1344" s="242"/>
      <c r="QH1344" s="242"/>
      <c r="QI1344" s="242"/>
      <c r="QJ1344" s="242"/>
      <c r="QK1344" s="242"/>
    </row>
    <row r="1345" spans="434:453">
      <c r="PR1345" s="209"/>
      <c r="PW1345" s="242"/>
      <c r="PX1345" s="242"/>
      <c r="PY1345" s="242"/>
      <c r="PZ1345" s="242"/>
      <c r="QA1345" s="242"/>
      <c r="QB1345" s="242"/>
      <c r="QC1345" s="242"/>
      <c r="QD1345" s="242"/>
      <c r="QE1345" s="242"/>
      <c r="QF1345" s="242"/>
      <c r="QG1345" s="242"/>
      <c r="QH1345" s="242"/>
      <c r="QI1345" s="242"/>
      <c r="QJ1345" s="242"/>
      <c r="QK1345" s="242"/>
    </row>
    <row r="1346" spans="434:453">
      <c r="PR1346" s="209"/>
      <c r="PW1346" s="242"/>
      <c r="PX1346" s="242"/>
      <c r="PY1346" s="242"/>
      <c r="PZ1346" s="242"/>
      <c r="QA1346" s="242"/>
      <c r="QB1346" s="242"/>
      <c r="QC1346" s="242"/>
      <c r="QD1346" s="242"/>
      <c r="QE1346" s="242"/>
      <c r="QF1346" s="242"/>
      <c r="QG1346" s="242"/>
      <c r="QH1346" s="242"/>
      <c r="QI1346" s="242"/>
      <c r="QJ1346" s="242"/>
      <c r="QK1346" s="242"/>
    </row>
    <row r="1347" spans="434:453">
      <c r="PR1347" s="209"/>
      <c r="PW1347" s="242"/>
      <c r="PX1347" s="242"/>
      <c r="PY1347" s="242"/>
      <c r="PZ1347" s="242"/>
      <c r="QA1347" s="242"/>
      <c r="QB1347" s="242"/>
      <c r="QC1347" s="242"/>
      <c r="QD1347" s="242"/>
      <c r="QE1347" s="242"/>
      <c r="QF1347" s="242"/>
      <c r="QG1347" s="242"/>
      <c r="QH1347" s="242"/>
      <c r="QI1347" s="242"/>
      <c r="QJ1347" s="242"/>
      <c r="QK1347" s="242"/>
    </row>
    <row r="1348" spans="434:453">
      <c r="PR1348" s="209"/>
      <c r="PW1348" s="242"/>
      <c r="PX1348" s="242"/>
      <c r="PY1348" s="242"/>
      <c r="PZ1348" s="242"/>
      <c r="QA1348" s="242"/>
      <c r="QB1348" s="242"/>
      <c r="QC1348" s="242"/>
      <c r="QD1348" s="242"/>
      <c r="QE1348" s="242"/>
      <c r="QF1348" s="242"/>
      <c r="QG1348" s="242"/>
      <c r="QH1348" s="242"/>
      <c r="QI1348" s="242"/>
      <c r="QJ1348" s="242"/>
      <c r="QK1348" s="242"/>
    </row>
    <row r="1349" spans="434:453">
      <c r="PR1349" s="209"/>
      <c r="PW1349" s="242"/>
      <c r="PX1349" s="242"/>
      <c r="PY1349" s="242"/>
      <c r="PZ1349" s="242"/>
      <c r="QA1349" s="242"/>
      <c r="QB1349" s="242"/>
      <c r="QC1349" s="242"/>
      <c r="QD1349" s="242"/>
      <c r="QE1349" s="242"/>
      <c r="QF1349" s="242"/>
      <c r="QG1349" s="242"/>
      <c r="QH1349" s="242"/>
      <c r="QI1349" s="242"/>
      <c r="QJ1349" s="242"/>
      <c r="QK1349" s="242"/>
    </row>
    <row r="1350" spans="434:453">
      <c r="PR1350" s="209"/>
      <c r="PW1350" s="242"/>
      <c r="PX1350" s="242"/>
      <c r="PY1350" s="242"/>
      <c r="PZ1350" s="242"/>
      <c r="QA1350" s="242"/>
      <c r="QB1350" s="242"/>
      <c r="QC1350" s="242"/>
      <c r="QD1350" s="242"/>
      <c r="QE1350" s="242"/>
      <c r="QF1350" s="242"/>
      <c r="QG1350" s="242"/>
      <c r="QH1350" s="242"/>
      <c r="QI1350" s="242"/>
      <c r="QJ1350" s="242"/>
      <c r="QK1350" s="242"/>
    </row>
    <row r="1351" spans="434:453">
      <c r="PR1351" s="209"/>
      <c r="PW1351" s="242"/>
      <c r="PX1351" s="242"/>
      <c r="PY1351" s="242"/>
      <c r="PZ1351" s="242"/>
      <c r="QA1351" s="242"/>
      <c r="QB1351" s="242"/>
      <c r="QC1351" s="242"/>
      <c r="QD1351" s="242"/>
      <c r="QE1351" s="242"/>
      <c r="QF1351" s="242"/>
      <c r="QG1351" s="242"/>
      <c r="QH1351" s="242"/>
      <c r="QI1351" s="242"/>
      <c r="QJ1351" s="242"/>
      <c r="QK1351" s="242"/>
    </row>
    <row r="1352" spans="434:453">
      <c r="PR1352" s="209"/>
      <c r="PW1352" s="242"/>
      <c r="PX1352" s="242"/>
      <c r="PY1352" s="242"/>
      <c r="PZ1352" s="242"/>
      <c r="QA1352" s="242"/>
      <c r="QB1352" s="242"/>
      <c r="QC1352" s="242"/>
      <c r="QD1352" s="242"/>
      <c r="QE1352" s="242"/>
      <c r="QF1352" s="242"/>
      <c r="QG1352" s="242"/>
      <c r="QH1352" s="242"/>
      <c r="QI1352" s="242"/>
      <c r="QJ1352" s="242"/>
      <c r="QK1352" s="242"/>
    </row>
    <row r="1353" spans="434:453">
      <c r="PR1353" s="209"/>
      <c r="PW1353" s="242"/>
      <c r="PX1353" s="242"/>
      <c r="PY1353" s="242"/>
      <c r="PZ1353" s="242"/>
      <c r="QA1353" s="242"/>
      <c r="QB1353" s="242"/>
      <c r="QC1353" s="242"/>
      <c r="QD1353" s="242"/>
      <c r="QE1353" s="242"/>
      <c r="QF1353" s="242"/>
      <c r="QG1353" s="242"/>
      <c r="QH1353" s="242"/>
      <c r="QI1353" s="242"/>
      <c r="QJ1353" s="242"/>
      <c r="QK1353" s="242"/>
    </row>
    <row r="1354" spans="434:453">
      <c r="PR1354" s="209"/>
      <c r="PW1354" s="242"/>
      <c r="PX1354" s="242"/>
      <c r="PY1354" s="242"/>
      <c r="PZ1354" s="242"/>
      <c r="QA1354" s="242"/>
      <c r="QB1354" s="242"/>
      <c r="QC1354" s="242"/>
      <c r="QD1354" s="242"/>
      <c r="QE1354" s="242"/>
      <c r="QF1354" s="242"/>
      <c r="QG1354" s="242"/>
      <c r="QH1354" s="242"/>
      <c r="QI1354" s="242"/>
      <c r="QJ1354" s="242"/>
      <c r="QK1354" s="242"/>
    </row>
    <row r="1355" spans="434:453">
      <c r="PR1355" s="209"/>
      <c r="PW1355" s="242"/>
      <c r="PX1355" s="242"/>
      <c r="PY1355" s="242"/>
      <c r="PZ1355" s="242"/>
      <c r="QA1355" s="242"/>
      <c r="QB1355" s="242"/>
      <c r="QC1355" s="242"/>
      <c r="QD1355" s="242"/>
      <c r="QE1355" s="242"/>
      <c r="QF1355" s="242"/>
      <c r="QG1355" s="242"/>
      <c r="QH1355" s="242"/>
      <c r="QI1355" s="242"/>
      <c r="QJ1355" s="242"/>
      <c r="QK1355" s="242"/>
    </row>
    <row r="1356" spans="434:453">
      <c r="PR1356" s="209"/>
      <c r="PW1356" s="242"/>
      <c r="PX1356" s="242"/>
      <c r="PY1356" s="242"/>
      <c r="PZ1356" s="242"/>
      <c r="QA1356" s="242"/>
      <c r="QB1356" s="242"/>
      <c r="QC1356" s="242"/>
      <c r="QD1356" s="242"/>
      <c r="QE1356" s="242"/>
      <c r="QF1356" s="242"/>
      <c r="QG1356" s="242"/>
      <c r="QH1356" s="242"/>
      <c r="QI1356" s="242"/>
      <c r="QJ1356" s="242"/>
      <c r="QK1356" s="242"/>
    </row>
    <row r="1357" spans="434:453">
      <c r="PR1357" s="209"/>
      <c r="PW1357" s="242"/>
      <c r="PX1357" s="242"/>
      <c r="PY1357" s="242"/>
      <c r="PZ1357" s="242"/>
      <c r="QA1357" s="242"/>
      <c r="QB1357" s="242"/>
      <c r="QC1357" s="242"/>
      <c r="QD1357" s="242"/>
      <c r="QE1357" s="242"/>
      <c r="QF1357" s="242"/>
      <c r="QG1357" s="242"/>
      <c r="QH1357" s="242"/>
      <c r="QI1357" s="242"/>
      <c r="QJ1357" s="242"/>
      <c r="QK1357" s="242"/>
    </row>
    <row r="1358" spans="434:453">
      <c r="PR1358" s="209"/>
      <c r="PW1358" s="242"/>
      <c r="PX1358" s="242"/>
      <c r="PY1358" s="242"/>
      <c r="PZ1358" s="242"/>
      <c r="QA1358" s="242"/>
      <c r="QB1358" s="242"/>
      <c r="QC1358" s="242"/>
      <c r="QD1358" s="242"/>
      <c r="QE1358" s="242"/>
      <c r="QF1358" s="242"/>
      <c r="QG1358" s="242"/>
      <c r="QH1358" s="242"/>
      <c r="QI1358" s="242"/>
      <c r="QJ1358" s="242"/>
      <c r="QK1358" s="242"/>
    </row>
    <row r="1359" spans="434:453">
      <c r="PR1359" s="209"/>
      <c r="PW1359" s="242"/>
      <c r="PX1359" s="242"/>
      <c r="PY1359" s="242"/>
      <c r="PZ1359" s="242"/>
      <c r="QA1359" s="242"/>
      <c r="QB1359" s="242"/>
      <c r="QC1359" s="242"/>
      <c r="QD1359" s="242"/>
      <c r="QE1359" s="242"/>
      <c r="QF1359" s="242"/>
      <c r="QG1359" s="242"/>
      <c r="QH1359" s="242"/>
      <c r="QI1359" s="242"/>
      <c r="QJ1359" s="242"/>
      <c r="QK1359" s="242"/>
    </row>
    <row r="1360" spans="434:453">
      <c r="PR1360" s="209"/>
      <c r="PW1360" s="242"/>
      <c r="PX1360" s="242"/>
      <c r="PY1360" s="242"/>
      <c r="PZ1360" s="242"/>
      <c r="QA1360" s="242"/>
      <c r="QB1360" s="242"/>
      <c r="QC1360" s="242"/>
      <c r="QD1360" s="242"/>
      <c r="QE1360" s="242"/>
      <c r="QF1360" s="242"/>
      <c r="QG1360" s="242"/>
      <c r="QH1360" s="242"/>
      <c r="QI1360" s="242"/>
      <c r="QJ1360" s="242"/>
      <c r="QK1360" s="242"/>
    </row>
    <row r="1361" spans="434:453">
      <c r="PR1361" s="209"/>
      <c r="PW1361" s="242"/>
      <c r="PX1361" s="242"/>
      <c r="PY1361" s="242"/>
      <c r="PZ1361" s="242"/>
      <c r="QA1361" s="242"/>
      <c r="QB1361" s="242"/>
      <c r="QC1361" s="242"/>
      <c r="QD1361" s="242"/>
      <c r="QE1361" s="242"/>
      <c r="QF1361" s="242"/>
      <c r="QG1361" s="242"/>
      <c r="QH1361" s="242"/>
      <c r="QI1361" s="242"/>
      <c r="QJ1361" s="242"/>
      <c r="QK1361" s="242"/>
    </row>
    <row r="1362" spans="434:453">
      <c r="PR1362" s="209"/>
      <c r="PW1362" s="242"/>
      <c r="PX1362" s="242"/>
      <c r="PY1362" s="242"/>
      <c r="PZ1362" s="242"/>
      <c r="QA1362" s="242"/>
      <c r="QB1362" s="242"/>
      <c r="QC1362" s="242"/>
      <c r="QD1362" s="242"/>
      <c r="QE1362" s="242"/>
      <c r="QF1362" s="242"/>
      <c r="QG1362" s="242"/>
      <c r="QH1362" s="242"/>
      <c r="QI1362" s="242"/>
      <c r="QJ1362" s="242"/>
      <c r="QK1362" s="242"/>
    </row>
    <row r="1363" spans="434:453">
      <c r="PR1363" s="209"/>
      <c r="PW1363" s="242"/>
      <c r="PX1363" s="242"/>
      <c r="PY1363" s="242"/>
      <c r="PZ1363" s="242"/>
      <c r="QA1363" s="242"/>
      <c r="QB1363" s="242"/>
      <c r="QC1363" s="242"/>
      <c r="QD1363" s="242"/>
      <c r="QE1363" s="242"/>
      <c r="QF1363" s="242"/>
      <c r="QG1363" s="242"/>
      <c r="QH1363" s="242"/>
      <c r="QI1363" s="242"/>
      <c r="QJ1363" s="242"/>
      <c r="QK1363" s="242"/>
    </row>
    <row r="1364" spans="434:453">
      <c r="PR1364" s="209"/>
      <c r="PW1364" s="242"/>
      <c r="PX1364" s="242"/>
      <c r="PY1364" s="242"/>
      <c r="PZ1364" s="242"/>
      <c r="QA1364" s="242"/>
      <c r="QB1364" s="242"/>
      <c r="QC1364" s="242"/>
      <c r="QD1364" s="242"/>
      <c r="QE1364" s="242"/>
      <c r="QF1364" s="242"/>
      <c r="QG1364" s="242"/>
      <c r="QH1364" s="242"/>
      <c r="QI1364" s="242"/>
      <c r="QJ1364" s="242"/>
      <c r="QK1364" s="242"/>
    </row>
    <row r="1365" spans="434:453">
      <c r="PR1365" s="209"/>
      <c r="PW1365" s="242"/>
      <c r="PX1365" s="242"/>
      <c r="PY1365" s="242"/>
      <c r="PZ1365" s="242"/>
      <c r="QA1365" s="242"/>
      <c r="QB1365" s="242"/>
      <c r="QC1365" s="242"/>
      <c r="QD1365" s="242"/>
      <c r="QE1365" s="242"/>
      <c r="QF1365" s="242"/>
      <c r="QG1365" s="242"/>
      <c r="QH1365" s="242"/>
      <c r="QI1365" s="242"/>
      <c r="QJ1365" s="242"/>
      <c r="QK1365" s="242"/>
    </row>
    <row r="1366" spans="434:453">
      <c r="PR1366" s="209"/>
      <c r="PW1366" s="242"/>
      <c r="PX1366" s="242"/>
      <c r="PY1366" s="242"/>
      <c r="PZ1366" s="242"/>
      <c r="QA1366" s="242"/>
      <c r="QB1366" s="242"/>
      <c r="QC1366" s="242"/>
      <c r="QD1366" s="242"/>
      <c r="QE1366" s="242"/>
      <c r="QF1366" s="242"/>
      <c r="QG1366" s="242"/>
      <c r="QH1366" s="242"/>
      <c r="QI1366" s="242"/>
      <c r="QJ1366" s="242"/>
      <c r="QK1366" s="242"/>
    </row>
    <row r="1367" spans="434:453">
      <c r="PR1367" s="209"/>
      <c r="PW1367" s="242"/>
      <c r="PX1367" s="242"/>
      <c r="PY1367" s="242"/>
      <c r="PZ1367" s="242"/>
      <c r="QA1367" s="242"/>
      <c r="QB1367" s="242"/>
      <c r="QC1367" s="242"/>
      <c r="QD1367" s="242"/>
      <c r="QE1367" s="242"/>
      <c r="QF1367" s="242"/>
      <c r="QG1367" s="242"/>
      <c r="QH1367" s="242"/>
      <c r="QI1367" s="242"/>
      <c r="QJ1367" s="242"/>
      <c r="QK1367" s="242"/>
    </row>
    <row r="1368" spans="434:453">
      <c r="PR1368" s="209"/>
      <c r="PW1368" s="242"/>
      <c r="PX1368" s="242"/>
      <c r="PY1368" s="242"/>
      <c r="PZ1368" s="242"/>
      <c r="QA1368" s="242"/>
      <c r="QB1368" s="242"/>
      <c r="QC1368" s="242"/>
      <c r="QD1368" s="242"/>
      <c r="QE1368" s="242"/>
      <c r="QF1368" s="242"/>
      <c r="QG1368" s="242"/>
      <c r="QH1368" s="242"/>
      <c r="QI1368" s="242"/>
      <c r="QJ1368" s="242"/>
      <c r="QK1368" s="242"/>
    </row>
    <row r="1369" spans="434:453">
      <c r="PR1369" s="209"/>
      <c r="PW1369" s="242"/>
      <c r="PX1369" s="242"/>
      <c r="PY1369" s="242"/>
      <c r="PZ1369" s="242"/>
      <c r="QA1369" s="242"/>
      <c r="QB1369" s="242"/>
      <c r="QC1369" s="242"/>
      <c r="QD1369" s="242"/>
      <c r="QE1369" s="242"/>
      <c r="QF1369" s="242"/>
      <c r="QG1369" s="242"/>
      <c r="QH1369" s="242"/>
      <c r="QI1369" s="242"/>
      <c r="QJ1369" s="242"/>
      <c r="QK1369" s="242"/>
    </row>
    <row r="1370" spans="434:453">
      <c r="PR1370" s="209"/>
      <c r="PW1370" s="242"/>
      <c r="PX1370" s="242"/>
      <c r="PY1370" s="242"/>
      <c r="PZ1370" s="242"/>
      <c r="QA1370" s="242"/>
      <c r="QB1370" s="242"/>
      <c r="QC1370" s="242"/>
      <c r="QD1370" s="242"/>
      <c r="QE1370" s="242"/>
      <c r="QF1370" s="242"/>
      <c r="QG1370" s="242"/>
      <c r="QH1370" s="242"/>
      <c r="QI1370" s="242"/>
      <c r="QJ1370" s="242"/>
      <c r="QK1370" s="242"/>
    </row>
    <row r="1371" spans="434:453">
      <c r="PR1371" s="209"/>
      <c r="PW1371" s="242"/>
      <c r="PX1371" s="242"/>
      <c r="PY1371" s="242"/>
      <c r="PZ1371" s="242"/>
      <c r="QA1371" s="242"/>
      <c r="QB1371" s="242"/>
      <c r="QC1371" s="242"/>
      <c r="QD1371" s="242"/>
      <c r="QE1371" s="242"/>
      <c r="QF1371" s="242"/>
      <c r="QG1371" s="242"/>
      <c r="QH1371" s="242"/>
      <c r="QI1371" s="242"/>
      <c r="QJ1371" s="242"/>
      <c r="QK1371" s="242"/>
    </row>
    <row r="1372" spans="434:453">
      <c r="PR1372" s="209"/>
      <c r="PW1372" s="242"/>
      <c r="PX1372" s="242"/>
      <c r="PY1372" s="242"/>
      <c r="PZ1372" s="242"/>
      <c r="QA1372" s="242"/>
      <c r="QB1372" s="242"/>
      <c r="QC1372" s="242"/>
      <c r="QD1372" s="242"/>
      <c r="QE1372" s="242"/>
      <c r="QF1372" s="242"/>
      <c r="QG1372" s="242"/>
      <c r="QH1372" s="242"/>
      <c r="QI1372" s="242"/>
      <c r="QJ1372" s="242"/>
      <c r="QK1372" s="242"/>
    </row>
    <row r="1373" spans="434:453">
      <c r="PR1373" s="209"/>
      <c r="PW1373" s="242"/>
      <c r="PX1373" s="242"/>
      <c r="PY1373" s="242"/>
      <c r="PZ1373" s="242"/>
      <c r="QA1373" s="242"/>
      <c r="QB1373" s="242"/>
      <c r="QC1373" s="242"/>
      <c r="QD1373" s="242"/>
      <c r="QE1373" s="242"/>
      <c r="QF1373" s="242"/>
      <c r="QG1373" s="242"/>
      <c r="QH1373" s="242"/>
      <c r="QI1373" s="242"/>
      <c r="QJ1373" s="242"/>
      <c r="QK1373" s="242"/>
    </row>
    <row r="1374" spans="434:453">
      <c r="PR1374" s="209"/>
      <c r="PW1374" s="242"/>
      <c r="PX1374" s="242"/>
      <c r="PY1374" s="242"/>
      <c r="PZ1374" s="242"/>
      <c r="QA1374" s="242"/>
      <c r="QB1374" s="242"/>
      <c r="QC1374" s="242"/>
      <c r="QD1374" s="242"/>
      <c r="QE1374" s="242"/>
      <c r="QF1374" s="242"/>
      <c r="QG1374" s="242"/>
      <c r="QH1374" s="242"/>
      <c r="QI1374" s="242"/>
      <c r="QJ1374" s="242"/>
      <c r="QK1374" s="242"/>
    </row>
    <row r="1375" spans="434:453">
      <c r="PR1375" s="209"/>
      <c r="PW1375" s="242"/>
      <c r="PX1375" s="242"/>
      <c r="PY1375" s="242"/>
      <c r="PZ1375" s="242"/>
      <c r="QA1375" s="242"/>
      <c r="QB1375" s="242"/>
      <c r="QC1375" s="242"/>
      <c r="QD1375" s="242"/>
      <c r="QE1375" s="242"/>
      <c r="QF1375" s="242"/>
      <c r="QG1375" s="242"/>
      <c r="QH1375" s="242"/>
      <c r="QI1375" s="242"/>
      <c r="QJ1375" s="242"/>
      <c r="QK1375" s="242"/>
    </row>
    <row r="1376" spans="434:453">
      <c r="PR1376" s="209"/>
      <c r="PW1376" s="242"/>
      <c r="PX1376" s="242"/>
      <c r="PY1376" s="242"/>
      <c r="PZ1376" s="242"/>
      <c r="QA1376" s="242"/>
      <c r="QB1376" s="242"/>
      <c r="QC1376" s="242"/>
      <c r="QD1376" s="242"/>
      <c r="QE1376" s="242"/>
      <c r="QF1376" s="242"/>
      <c r="QG1376" s="242"/>
      <c r="QH1376" s="242"/>
      <c r="QI1376" s="242"/>
      <c r="QJ1376" s="242"/>
      <c r="QK1376" s="242"/>
    </row>
    <row r="1377" spans="434:453">
      <c r="PR1377" s="209"/>
      <c r="PW1377" s="242"/>
      <c r="PX1377" s="242"/>
      <c r="PY1377" s="242"/>
      <c r="PZ1377" s="242"/>
      <c r="QA1377" s="242"/>
      <c r="QB1377" s="242"/>
      <c r="QC1377" s="242"/>
      <c r="QD1377" s="242"/>
      <c r="QE1377" s="242"/>
      <c r="QF1377" s="242"/>
      <c r="QG1377" s="242"/>
      <c r="QH1377" s="242"/>
      <c r="QI1377" s="242"/>
      <c r="QJ1377" s="242"/>
      <c r="QK1377" s="242"/>
    </row>
    <row r="1378" spans="434:453">
      <c r="PR1378" s="209"/>
      <c r="PW1378" s="242"/>
      <c r="PX1378" s="242"/>
      <c r="PY1378" s="242"/>
      <c r="PZ1378" s="242"/>
      <c r="QA1378" s="242"/>
      <c r="QB1378" s="242"/>
      <c r="QC1378" s="242"/>
      <c r="QD1378" s="242"/>
      <c r="QE1378" s="242"/>
      <c r="QF1378" s="242"/>
      <c r="QG1378" s="242"/>
      <c r="QH1378" s="242"/>
      <c r="QI1378" s="242"/>
      <c r="QJ1378" s="242"/>
      <c r="QK1378" s="242"/>
    </row>
    <row r="1379" spans="434:453">
      <c r="PR1379" s="209"/>
      <c r="PW1379" s="242"/>
      <c r="PX1379" s="242"/>
      <c r="PY1379" s="242"/>
      <c r="PZ1379" s="242"/>
      <c r="QA1379" s="242"/>
      <c r="QB1379" s="242"/>
      <c r="QC1379" s="242"/>
      <c r="QD1379" s="242"/>
      <c r="QE1379" s="242"/>
      <c r="QF1379" s="242"/>
      <c r="QG1379" s="242"/>
      <c r="QH1379" s="242"/>
      <c r="QI1379" s="242"/>
      <c r="QJ1379" s="242"/>
      <c r="QK1379" s="242"/>
    </row>
    <row r="1380" spans="434:453">
      <c r="PR1380" s="209"/>
      <c r="PW1380" s="242"/>
      <c r="PX1380" s="242"/>
      <c r="PY1380" s="242"/>
      <c r="PZ1380" s="242"/>
      <c r="QA1380" s="242"/>
      <c r="QB1380" s="242"/>
      <c r="QC1380" s="242"/>
      <c r="QD1380" s="242"/>
      <c r="QE1380" s="242"/>
      <c r="QF1380" s="242"/>
      <c r="QG1380" s="242"/>
      <c r="QH1380" s="242"/>
      <c r="QI1380" s="242"/>
      <c r="QJ1380" s="242"/>
      <c r="QK1380" s="242"/>
    </row>
    <row r="1381" spans="434:453">
      <c r="PR1381" s="209"/>
      <c r="PW1381" s="242"/>
      <c r="PX1381" s="242"/>
      <c r="PY1381" s="242"/>
      <c r="PZ1381" s="242"/>
      <c r="QA1381" s="242"/>
      <c r="QB1381" s="242"/>
      <c r="QC1381" s="242"/>
      <c r="QD1381" s="242"/>
      <c r="QE1381" s="242"/>
      <c r="QF1381" s="242"/>
      <c r="QG1381" s="242"/>
      <c r="QH1381" s="242"/>
      <c r="QI1381" s="242"/>
      <c r="QJ1381" s="242"/>
      <c r="QK1381" s="242"/>
    </row>
    <row r="1382" spans="434:453">
      <c r="PR1382" s="209"/>
      <c r="PW1382" s="242"/>
      <c r="PX1382" s="242"/>
      <c r="PY1382" s="242"/>
      <c r="PZ1382" s="242"/>
      <c r="QA1382" s="242"/>
      <c r="QB1382" s="242"/>
      <c r="QC1382" s="242"/>
      <c r="QD1382" s="242"/>
      <c r="QE1382" s="242"/>
      <c r="QF1382" s="242"/>
      <c r="QG1382" s="242"/>
      <c r="QH1382" s="242"/>
      <c r="QI1382" s="242"/>
      <c r="QJ1382" s="242"/>
      <c r="QK1382" s="242"/>
    </row>
    <row r="1383" spans="434:453">
      <c r="PR1383" s="209"/>
      <c r="PW1383" s="242"/>
      <c r="PX1383" s="242"/>
      <c r="PY1383" s="242"/>
      <c r="PZ1383" s="242"/>
      <c r="QA1383" s="242"/>
      <c r="QB1383" s="242"/>
      <c r="QC1383" s="242"/>
      <c r="QD1383" s="242"/>
      <c r="QE1383" s="242"/>
      <c r="QF1383" s="242"/>
      <c r="QG1383" s="242"/>
      <c r="QH1383" s="242"/>
      <c r="QI1383" s="242"/>
      <c r="QJ1383" s="242"/>
      <c r="QK1383" s="242"/>
    </row>
    <row r="1384" spans="434:453">
      <c r="PR1384" s="209"/>
      <c r="PW1384" s="242"/>
      <c r="PX1384" s="242"/>
      <c r="PY1384" s="242"/>
      <c r="PZ1384" s="242"/>
      <c r="QA1384" s="242"/>
      <c r="QB1384" s="242"/>
      <c r="QC1384" s="242"/>
      <c r="QD1384" s="242"/>
      <c r="QE1384" s="242"/>
      <c r="QF1384" s="242"/>
      <c r="QG1384" s="242"/>
      <c r="QH1384" s="242"/>
      <c r="QI1384" s="242"/>
      <c r="QJ1384" s="242"/>
      <c r="QK1384" s="242"/>
    </row>
    <row r="1385" spans="434:453">
      <c r="PR1385" s="209"/>
      <c r="PW1385" s="242"/>
      <c r="PX1385" s="242"/>
      <c r="PY1385" s="242"/>
      <c r="PZ1385" s="242"/>
      <c r="QA1385" s="242"/>
      <c r="QB1385" s="242"/>
      <c r="QC1385" s="242"/>
      <c r="QD1385" s="242"/>
      <c r="QE1385" s="242"/>
      <c r="QF1385" s="242"/>
      <c r="QG1385" s="242"/>
      <c r="QH1385" s="242"/>
      <c r="QI1385" s="242"/>
      <c r="QJ1385" s="242"/>
      <c r="QK1385" s="242"/>
    </row>
    <row r="1386" spans="434:453">
      <c r="PR1386" s="209"/>
      <c r="PW1386" s="242"/>
      <c r="PX1386" s="242"/>
      <c r="PY1386" s="242"/>
      <c r="PZ1386" s="242"/>
      <c r="QA1386" s="242"/>
      <c r="QB1386" s="242"/>
      <c r="QC1386" s="242"/>
      <c r="QD1386" s="242"/>
      <c r="QE1386" s="242"/>
      <c r="QF1386" s="242"/>
      <c r="QG1386" s="242"/>
      <c r="QH1386" s="242"/>
      <c r="QI1386" s="242"/>
      <c r="QJ1386" s="242"/>
      <c r="QK1386" s="242"/>
    </row>
    <row r="1387" spans="434:453">
      <c r="PR1387" s="209"/>
      <c r="PW1387" s="242"/>
      <c r="PX1387" s="242"/>
      <c r="PY1387" s="242"/>
      <c r="PZ1387" s="242"/>
      <c r="QA1387" s="242"/>
      <c r="QB1387" s="242"/>
      <c r="QC1387" s="242"/>
      <c r="QD1387" s="242"/>
      <c r="QE1387" s="242"/>
      <c r="QF1387" s="242"/>
      <c r="QG1387" s="242"/>
      <c r="QH1387" s="242"/>
      <c r="QI1387" s="242"/>
      <c r="QJ1387" s="242"/>
      <c r="QK1387" s="242"/>
    </row>
    <row r="1388" spans="434:453">
      <c r="PR1388" s="209"/>
      <c r="PW1388" s="242"/>
      <c r="PX1388" s="242"/>
      <c r="PY1388" s="242"/>
      <c r="PZ1388" s="242"/>
      <c r="QA1388" s="242"/>
      <c r="QB1388" s="242"/>
      <c r="QC1388" s="242"/>
      <c r="QD1388" s="242"/>
      <c r="QE1388" s="242"/>
      <c r="QF1388" s="242"/>
      <c r="QG1388" s="242"/>
      <c r="QH1388" s="242"/>
      <c r="QI1388" s="242"/>
      <c r="QJ1388" s="242"/>
      <c r="QK1388" s="242"/>
    </row>
    <row r="1389" spans="434:453">
      <c r="PR1389" s="209"/>
      <c r="PW1389" s="242"/>
      <c r="PX1389" s="242"/>
      <c r="PY1389" s="242"/>
      <c r="PZ1389" s="242"/>
      <c r="QA1389" s="242"/>
      <c r="QB1389" s="242"/>
      <c r="QC1389" s="242"/>
      <c r="QD1389" s="242"/>
      <c r="QE1389" s="242"/>
      <c r="QF1389" s="242"/>
      <c r="QG1389" s="242"/>
      <c r="QH1389" s="242"/>
      <c r="QI1389" s="242"/>
      <c r="QJ1389" s="242"/>
      <c r="QK1389" s="242"/>
    </row>
    <row r="1390" spans="434:453">
      <c r="PR1390" s="209"/>
      <c r="PW1390" s="242"/>
      <c r="PX1390" s="242"/>
      <c r="PY1390" s="242"/>
      <c r="PZ1390" s="242"/>
      <c r="QA1390" s="242"/>
      <c r="QB1390" s="242"/>
      <c r="QC1390" s="242"/>
      <c r="QD1390" s="242"/>
      <c r="QE1390" s="242"/>
      <c r="QF1390" s="242"/>
      <c r="QG1390" s="242"/>
      <c r="QH1390" s="242"/>
      <c r="QI1390" s="242"/>
      <c r="QJ1390" s="242"/>
      <c r="QK1390" s="242"/>
    </row>
    <row r="1391" spans="434:453">
      <c r="PR1391" s="209"/>
      <c r="PW1391" s="242"/>
      <c r="PX1391" s="242"/>
      <c r="PY1391" s="242"/>
      <c r="PZ1391" s="242"/>
      <c r="QA1391" s="242"/>
      <c r="QB1391" s="242"/>
      <c r="QC1391" s="242"/>
      <c r="QD1391" s="242"/>
      <c r="QE1391" s="242"/>
      <c r="QF1391" s="242"/>
      <c r="QG1391" s="242"/>
      <c r="QH1391" s="242"/>
      <c r="QI1391" s="242"/>
      <c r="QJ1391" s="242"/>
      <c r="QK1391" s="242"/>
    </row>
    <row r="1392" spans="434:453">
      <c r="PR1392" s="209"/>
      <c r="PW1392" s="242"/>
      <c r="PX1392" s="242"/>
      <c r="PY1392" s="242"/>
      <c r="PZ1392" s="242"/>
      <c r="QA1392" s="242"/>
      <c r="QB1392" s="242"/>
      <c r="QC1392" s="242"/>
      <c r="QD1392" s="242"/>
      <c r="QE1392" s="242"/>
      <c r="QF1392" s="242"/>
      <c r="QG1392" s="242"/>
      <c r="QH1392" s="242"/>
      <c r="QI1392" s="242"/>
      <c r="QJ1392" s="242"/>
      <c r="QK1392" s="242"/>
    </row>
    <row r="1393" spans="434:453">
      <c r="PR1393" s="209"/>
      <c r="PW1393" s="242"/>
      <c r="PX1393" s="242"/>
      <c r="PY1393" s="242"/>
      <c r="PZ1393" s="242"/>
      <c r="QA1393" s="242"/>
      <c r="QB1393" s="242"/>
      <c r="QC1393" s="242"/>
      <c r="QD1393" s="242"/>
      <c r="QE1393" s="242"/>
      <c r="QF1393" s="242"/>
      <c r="QG1393" s="242"/>
      <c r="QH1393" s="242"/>
      <c r="QI1393" s="242"/>
      <c r="QJ1393" s="242"/>
      <c r="QK1393" s="242"/>
    </row>
    <row r="1394" spans="434:453">
      <c r="PR1394" s="209"/>
      <c r="PW1394" s="242"/>
      <c r="PX1394" s="242"/>
      <c r="PY1394" s="242"/>
      <c r="PZ1394" s="242"/>
      <c r="QA1394" s="242"/>
      <c r="QB1394" s="242"/>
      <c r="QC1394" s="242"/>
      <c r="QD1394" s="242"/>
      <c r="QE1394" s="242"/>
      <c r="QF1394" s="242"/>
      <c r="QG1394" s="242"/>
      <c r="QH1394" s="242"/>
      <c r="QI1394" s="242"/>
      <c r="QJ1394" s="242"/>
      <c r="QK1394" s="242"/>
    </row>
    <row r="1395" spans="434:453">
      <c r="PR1395" s="209"/>
      <c r="PW1395" s="242"/>
      <c r="PX1395" s="242"/>
      <c r="PY1395" s="242"/>
      <c r="PZ1395" s="242"/>
      <c r="QA1395" s="242"/>
      <c r="QB1395" s="242"/>
      <c r="QC1395" s="242"/>
      <c r="QD1395" s="242"/>
      <c r="QE1395" s="242"/>
      <c r="QF1395" s="242"/>
      <c r="QG1395" s="242"/>
      <c r="QH1395" s="242"/>
      <c r="QI1395" s="242"/>
      <c r="QJ1395" s="242"/>
      <c r="QK1395" s="242"/>
    </row>
    <row r="1396" spans="434:453">
      <c r="PR1396" s="209"/>
      <c r="PW1396" s="242"/>
      <c r="PX1396" s="242"/>
      <c r="PY1396" s="242"/>
      <c r="PZ1396" s="242"/>
      <c r="QA1396" s="242"/>
      <c r="QB1396" s="242"/>
      <c r="QC1396" s="242"/>
      <c r="QD1396" s="242"/>
      <c r="QE1396" s="242"/>
      <c r="QF1396" s="242"/>
      <c r="QG1396" s="242"/>
      <c r="QH1396" s="242"/>
      <c r="QI1396" s="242"/>
      <c r="QJ1396" s="242"/>
      <c r="QK1396" s="242"/>
    </row>
    <row r="1397" spans="434:453">
      <c r="PR1397" s="209"/>
      <c r="PW1397" s="242"/>
      <c r="PX1397" s="242"/>
      <c r="PY1397" s="242"/>
      <c r="PZ1397" s="242"/>
      <c r="QA1397" s="242"/>
      <c r="QB1397" s="242"/>
      <c r="QC1397" s="242"/>
      <c r="QD1397" s="242"/>
      <c r="QE1397" s="242"/>
      <c r="QF1397" s="242"/>
      <c r="QG1397" s="242"/>
      <c r="QH1397" s="242"/>
      <c r="QI1397" s="242"/>
      <c r="QJ1397" s="242"/>
      <c r="QK1397" s="242"/>
    </row>
    <row r="1398" spans="434:453">
      <c r="PR1398" s="209"/>
      <c r="PW1398" s="242"/>
      <c r="PX1398" s="242"/>
      <c r="PY1398" s="242"/>
      <c r="PZ1398" s="242"/>
      <c r="QA1398" s="242"/>
      <c r="QB1398" s="242"/>
      <c r="QC1398" s="242"/>
      <c r="QD1398" s="242"/>
      <c r="QE1398" s="242"/>
      <c r="QF1398" s="242"/>
      <c r="QG1398" s="242"/>
      <c r="QH1398" s="242"/>
      <c r="QI1398" s="242"/>
      <c r="QJ1398" s="242"/>
      <c r="QK1398" s="242"/>
    </row>
    <row r="1399" spans="434:453">
      <c r="PR1399" s="209"/>
      <c r="PW1399" s="242"/>
      <c r="PX1399" s="242"/>
      <c r="PY1399" s="242"/>
      <c r="PZ1399" s="242"/>
      <c r="QA1399" s="242"/>
      <c r="QB1399" s="242"/>
      <c r="QC1399" s="242"/>
      <c r="QD1399" s="242"/>
      <c r="QE1399" s="242"/>
      <c r="QF1399" s="242"/>
      <c r="QG1399" s="242"/>
      <c r="QH1399" s="242"/>
      <c r="QI1399" s="242"/>
      <c r="QJ1399" s="242"/>
      <c r="QK1399" s="242"/>
    </row>
    <row r="1400" spans="434:453">
      <c r="PR1400" s="209"/>
      <c r="PW1400" s="242"/>
      <c r="PX1400" s="242"/>
      <c r="PY1400" s="242"/>
      <c r="PZ1400" s="242"/>
      <c r="QA1400" s="242"/>
      <c r="QB1400" s="242"/>
      <c r="QC1400" s="242"/>
      <c r="QD1400" s="242"/>
      <c r="QE1400" s="242"/>
      <c r="QF1400" s="242"/>
      <c r="QG1400" s="242"/>
      <c r="QH1400" s="242"/>
      <c r="QI1400" s="242"/>
      <c r="QJ1400" s="242"/>
      <c r="QK1400" s="242"/>
    </row>
    <row r="1401" spans="434:453">
      <c r="PR1401" s="209"/>
      <c r="PW1401" s="242"/>
      <c r="PX1401" s="242"/>
      <c r="PY1401" s="242"/>
      <c r="PZ1401" s="242"/>
      <c r="QA1401" s="242"/>
      <c r="QB1401" s="242"/>
      <c r="QC1401" s="242"/>
      <c r="QD1401" s="242"/>
      <c r="QE1401" s="242"/>
      <c r="QF1401" s="242"/>
      <c r="QG1401" s="242"/>
      <c r="QH1401" s="242"/>
      <c r="QI1401" s="242"/>
      <c r="QJ1401" s="242"/>
      <c r="QK1401" s="242"/>
    </row>
    <row r="1402" spans="434:453">
      <c r="PR1402" s="209"/>
      <c r="PW1402" s="242"/>
      <c r="PX1402" s="242"/>
      <c r="PY1402" s="242"/>
      <c r="PZ1402" s="242"/>
      <c r="QA1402" s="242"/>
      <c r="QB1402" s="242"/>
      <c r="QC1402" s="242"/>
      <c r="QD1402" s="242"/>
      <c r="QE1402" s="242"/>
      <c r="QF1402" s="242"/>
      <c r="QG1402" s="242"/>
      <c r="QH1402" s="242"/>
      <c r="QI1402" s="242"/>
      <c r="QJ1402" s="242"/>
      <c r="QK1402" s="242"/>
    </row>
    <row r="1403" spans="434:453">
      <c r="PR1403" s="209"/>
      <c r="PW1403" s="242"/>
      <c r="PX1403" s="242"/>
      <c r="PY1403" s="242"/>
      <c r="PZ1403" s="242"/>
      <c r="QA1403" s="242"/>
      <c r="QB1403" s="242"/>
      <c r="QC1403" s="242"/>
      <c r="QD1403" s="242"/>
      <c r="QE1403" s="242"/>
      <c r="QF1403" s="242"/>
      <c r="QG1403" s="242"/>
      <c r="QH1403" s="242"/>
      <c r="QI1403" s="242"/>
      <c r="QJ1403" s="242"/>
      <c r="QK1403" s="242"/>
    </row>
    <row r="1404" spans="434:453">
      <c r="PR1404" s="209"/>
      <c r="PW1404" s="242"/>
      <c r="PX1404" s="242"/>
      <c r="PY1404" s="242"/>
      <c r="PZ1404" s="242"/>
      <c r="QA1404" s="242"/>
      <c r="QB1404" s="242"/>
      <c r="QC1404" s="242"/>
      <c r="QD1404" s="242"/>
      <c r="QE1404" s="242"/>
      <c r="QF1404" s="242"/>
      <c r="QG1404" s="242"/>
      <c r="QH1404" s="242"/>
      <c r="QI1404" s="242"/>
      <c r="QJ1404" s="242"/>
      <c r="QK1404" s="242"/>
    </row>
    <row r="1405" spans="434:453">
      <c r="PR1405" s="209"/>
      <c r="PW1405" s="242"/>
      <c r="PX1405" s="242"/>
      <c r="PY1405" s="242"/>
      <c r="PZ1405" s="242"/>
      <c r="QA1405" s="242"/>
      <c r="QB1405" s="242"/>
      <c r="QC1405" s="242"/>
      <c r="QD1405" s="242"/>
      <c r="QE1405" s="242"/>
      <c r="QF1405" s="242"/>
      <c r="QG1405" s="242"/>
      <c r="QH1405" s="242"/>
      <c r="QI1405" s="242"/>
      <c r="QJ1405" s="242"/>
      <c r="QK1405" s="242"/>
    </row>
    <row r="1406" spans="434:453">
      <c r="PR1406" s="209"/>
      <c r="PW1406" s="242"/>
      <c r="PX1406" s="242"/>
      <c r="PY1406" s="242"/>
      <c r="PZ1406" s="242"/>
      <c r="QA1406" s="242"/>
      <c r="QB1406" s="242"/>
      <c r="QC1406" s="242"/>
      <c r="QD1406" s="242"/>
      <c r="QE1406" s="242"/>
      <c r="QF1406" s="242"/>
      <c r="QG1406" s="242"/>
      <c r="QH1406" s="242"/>
      <c r="QI1406" s="242"/>
      <c r="QJ1406" s="242"/>
      <c r="QK1406" s="242"/>
    </row>
    <row r="1407" spans="434:453">
      <c r="PR1407" s="209"/>
      <c r="PW1407" s="242"/>
      <c r="PX1407" s="242"/>
      <c r="PY1407" s="242"/>
      <c r="PZ1407" s="242"/>
      <c r="QA1407" s="242"/>
      <c r="QB1407" s="242"/>
      <c r="QC1407" s="242"/>
      <c r="QD1407" s="242"/>
      <c r="QE1407" s="242"/>
      <c r="QF1407" s="242"/>
      <c r="QG1407" s="242"/>
      <c r="QH1407" s="242"/>
      <c r="QI1407" s="242"/>
      <c r="QJ1407" s="242"/>
      <c r="QK1407" s="242"/>
    </row>
    <row r="1408" spans="434:453">
      <c r="PR1408" s="209"/>
      <c r="PW1408" s="242"/>
      <c r="PX1408" s="242"/>
      <c r="PY1408" s="242"/>
      <c r="PZ1408" s="242"/>
      <c r="QA1408" s="242"/>
      <c r="QB1408" s="242"/>
      <c r="QC1408" s="242"/>
      <c r="QD1408" s="242"/>
      <c r="QE1408" s="242"/>
      <c r="QF1408" s="242"/>
      <c r="QG1408" s="242"/>
      <c r="QH1408" s="242"/>
      <c r="QI1408" s="242"/>
      <c r="QJ1408" s="242"/>
      <c r="QK1408" s="242"/>
    </row>
    <row r="1409" spans="434:453">
      <c r="PR1409" s="209"/>
      <c r="PW1409" s="242"/>
      <c r="PX1409" s="242"/>
      <c r="PY1409" s="242"/>
      <c r="PZ1409" s="242"/>
      <c r="QA1409" s="242"/>
      <c r="QB1409" s="242"/>
      <c r="QC1409" s="242"/>
      <c r="QD1409" s="242"/>
      <c r="QE1409" s="242"/>
      <c r="QF1409" s="242"/>
      <c r="QG1409" s="242"/>
      <c r="QH1409" s="242"/>
      <c r="QI1409" s="242"/>
      <c r="QJ1409" s="242"/>
      <c r="QK1409" s="242"/>
    </row>
    <row r="1410" spans="434:453">
      <c r="PR1410" s="209"/>
      <c r="PW1410" s="242"/>
      <c r="PX1410" s="242"/>
      <c r="PY1410" s="242"/>
      <c r="PZ1410" s="242"/>
      <c r="QA1410" s="242"/>
      <c r="QB1410" s="242"/>
      <c r="QC1410" s="242"/>
      <c r="QD1410" s="242"/>
      <c r="QE1410" s="242"/>
      <c r="QF1410" s="242"/>
      <c r="QG1410" s="242"/>
      <c r="QH1410" s="242"/>
      <c r="QI1410" s="242"/>
      <c r="QJ1410" s="242"/>
      <c r="QK1410" s="242"/>
    </row>
    <row r="1411" spans="434:453">
      <c r="PR1411" s="209"/>
      <c r="PW1411" s="242"/>
      <c r="PX1411" s="242"/>
      <c r="PY1411" s="242"/>
      <c r="PZ1411" s="242"/>
      <c r="QA1411" s="242"/>
      <c r="QB1411" s="242"/>
      <c r="QC1411" s="242"/>
      <c r="QD1411" s="242"/>
      <c r="QE1411" s="242"/>
      <c r="QF1411" s="242"/>
      <c r="QG1411" s="242"/>
      <c r="QH1411" s="242"/>
      <c r="QI1411" s="242"/>
      <c r="QJ1411" s="242"/>
      <c r="QK1411" s="242"/>
    </row>
    <row r="1412" spans="434:453">
      <c r="PR1412" s="209"/>
      <c r="PW1412" s="242"/>
      <c r="PX1412" s="242"/>
      <c r="PY1412" s="242"/>
      <c r="PZ1412" s="242"/>
      <c r="QA1412" s="242"/>
      <c r="QB1412" s="242"/>
      <c r="QC1412" s="242"/>
      <c r="QD1412" s="242"/>
      <c r="QE1412" s="242"/>
      <c r="QF1412" s="242"/>
      <c r="QG1412" s="242"/>
      <c r="QH1412" s="242"/>
      <c r="QI1412" s="242"/>
      <c r="QJ1412" s="242"/>
      <c r="QK1412" s="242"/>
    </row>
    <row r="1413" spans="434:453">
      <c r="PR1413" s="209"/>
      <c r="PW1413" s="242"/>
      <c r="PX1413" s="242"/>
      <c r="PY1413" s="242"/>
      <c r="PZ1413" s="242"/>
      <c r="QA1413" s="242"/>
      <c r="QB1413" s="242"/>
      <c r="QC1413" s="242"/>
      <c r="QD1413" s="242"/>
      <c r="QE1413" s="242"/>
      <c r="QF1413" s="242"/>
      <c r="QG1413" s="242"/>
      <c r="QH1413" s="242"/>
      <c r="QI1413" s="242"/>
      <c r="QJ1413" s="242"/>
      <c r="QK1413" s="242"/>
    </row>
    <row r="1414" spans="434:453">
      <c r="PR1414" s="209"/>
      <c r="PW1414" s="242"/>
      <c r="PX1414" s="242"/>
      <c r="PY1414" s="242"/>
      <c r="PZ1414" s="242"/>
      <c r="QA1414" s="242"/>
      <c r="QB1414" s="242"/>
      <c r="QC1414" s="242"/>
      <c r="QD1414" s="242"/>
      <c r="QE1414" s="242"/>
      <c r="QF1414" s="242"/>
      <c r="QG1414" s="242"/>
      <c r="QH1414" s="242"/>
      <c r="QI1414" s="242"/>
      <c r="QJ1414" s="242"/>
      <c r="QK1414" s="242"/>
    </row>
    <row r="1415" spans="434:453">
      <c r="PR1415" s="209"/>
      <c r="PW1415" s="242"/>
      <c r="PX1415" s="242"/>
      <c r="PY1415" s="242"/>
      <c r="PZ1415" s="242"/>
      <c r="QA1415" s="242"/>
      <c r="QB1415" s="242"/>
      <c r="QC1415" s="242"/>
      <c r="QD1415" s="242"/>
      <c r="QE1415" s="242"/>
      <c r="QF1415" s="242"/>
      <c r="QG1415" s="242"/>
      <c r="QH1415" s="242"/>
      <c r="QI1415" s="242"/>
      <c r="QJ1415" s="242"/>
      <c r="QK1415" s="242"/>
    </row>
    <row r="1416" spans="434:453">
      <c r="PR1416" s="209"/>
      <c r="PW1416" s="242"/>
      <c r="PX1416" s="242"/>
      <c r="PY1416" s="242"/>
      <c r="PZ1416" s="242"/>
      <c r="QA1416" s="242"/>
      <c r="QB1416" s="242"/>
      <c r="QC1416" s="242"/>
      <c r="QD1416" s="242"/>
      <c r="QE1416" s="242"/>
      <c r="QF1416" s="242"/>
      <c r="QG1416" s="242"/>
      <c r="QH1416" s="242"/>
      <c r="QI1416" s="242"/>
      <c r="QJ1416" s="242"/>
      <c r="QK1416" s="242"/>
    </row>
    <row r="1417" spans="434:453">
      <c r="PR1417" s="209"/>
      <c r="PW1417" s="242"/>
      <c r="PX1417" s="242"/>
      <c r="PY1417" s="242"/>
      <c r="PZ1417" s="242"/>
      <c r="QA1417" s="242"/>
      <c r="QB1417" s="242"/>
      <c r="QC1417" s="242"/>
      <c r="QD1417" s="242"/>
      <c r="QE1417" s="242"/>
      <c r="QF1417" s="242"/>
      <c r="QG1417" s="242"/>
      <c r="QH1417" s="242"/>
      <c r="QI1417" s="242"/>
      <c r="QJ1417" s="242"/>
      <c r="QK1417" s="242"/>
    </row>
    <row r="1418" spans="434:453">
      <c r="PR1418" s="209"/>
      <c r="PW1418" s="242"/>
      <c r="PX1418" s="242"/>
      <c r="PY1418" s="242"/>
      <c r="PZ1418" s="242"/>
      <c r="QA1418" s="242"/>
      <c r="QB1418" s="242"/>
      <c r="QC1418" s="242"/>
      <c r="QD1418" s="242"/>
      <c r="QE1418" s="242"/>
      <c r="QF1418" s="242"/>
      <c r="QG1418" s="242"/>
      <c r="QH1418" s="242"/>
      <c r="QI1418" s="242"/>
      <c r="QJ1418" s="242"/>
      <c r="QK1418" s="242"/>
    </row>
    <row r="1419" spans="434:453">
      <c r="PR1419" s="209"/>
      <c r="PW1419" s="242"/>
      <c r="PX1419" s="242"/>
      <c r="PY1419" s="242"/>
      <c r="PZ1419" s="242"/>
      <c r="QA1419" s="242"/>
      <c r="QB1419" s="242"/>
      <c r="QC1419" s="242"/>
      <c r="QD1419" s="242"/>
      <c r="QE1419" s="242"/>
      <c r="QF1419" s="242"/>
      <c r="QG1419" s="242"/>
      <c r="QH1419" s="242"/>
      <c r="QI1419" s="242"/>
      <c r="QJ1419" s="242"/>
      <c r="QK1419" s="242"/>
    </row>
    <row r="1420" spans="434:453">
      <c r="PR1420" s="209"/>
      <c r="PW1420" s="242"/>
      <c r="PX1420" s="242"/>
      <c r="PY1420" s="242"/>
      <c r="PZ1420" s="242"/>
      <c r="QA1420" s="242"/>
      <c r="QB1420" s="242"/>
      <c r="QC1420" s="242"/>
      <c r="QD1420" s="242"/>
      <c r="QE1420" s="242"/>
      <c r="QF1420" s="242"/>
      <c r="QG1420" s="242"/>
      <c r="QH1420" s="242"/>
      <c r="QI1420" s="242"/>
      <c r="QJ1420" s="242"/>
      <c r="QK1420" s="242"/>
    </row>
    <row r="1421" spans="434:453">
      <c r="PR1421" s="209"/>
      <c r="PW1421" s="242"/>
      <c r="PX1421" s="242"/>
      <c r="PY1421" s="242"/>
      <c r="PZ1421" s="242"/>
      <c r="QA1421" s="242"/>
      <c r="QB1421" s="242"/>
      <c r="QC1421" s="242"/>
      <c r="QD1421" s="242"/>
      <c r="QE1421" s="242"/>
      <c r="QF1421" s="242"/>
      <c r="QG1421" s="242"/>
      <c r="QH1421" s="242"/>
      <c r="QI1421" s="242"/>
      <c r="QJ1421" s="242"/>
      <c r="QK1421" s="242"/>
    </row>
    <row r="1422" spans="434:453">
      <c r="PR1422" s="209"/>
      <c r="PW1422" s="242"/>
      <c r="PX1422" s="242"/>
      <c r="PY1422" s="242"/>
      <c r="PZ1422" s="242"/>
      <c r="QA1422" s="242"/>
      <c r="QB1422" s="242"/>
      <c r="QC1422" s="242"/>
      <c r="QD1422" s="242"/>
      <c r="QE1422" s="242"/>
      <c r="QF1422" s="242"/>
      <c r="QG1422" s="242"/>
      <c r="QH1422" s="242"/>
      <c r="QI1422" s="242"/>
      <c r="QJ1422" s="242"/>
      <c r="QK1422" s="242"/>
    </row>
    <row r="1423" spans="434:453">
      <c r="PR1423" s="209"/>
      <c r="PW1423" s="242"/>
      <c r="PX1423" s="242"/>
      <c r="PY1423" s="242"/>
      <c r="PZ1423" s="242"/>
      <c r="QA1423" s="242"/>
      <c r="QB1423" s="242"/>
      <c r="QC1423" s="242"/>
      <c r="QD1423" s="242"/>
      <c r="QE1423" s="242"/>
      <c r="QF1423" s="242"/>
      <c r="QG1423" s="242"/>
      <c r="QH1423" s="242"/>
      <c r="QI1423" s="242"/>
      <c r="QJ1423" s="242"/>
      <c r="QK1423" s="242"/>
    </row>
    <row r="1424" spans="434:453">
      <c r="PR1424" s="209"/>
      <c r="PW1424" s="242"/>
      <c r="PX1424" s="242"/>
      <c r="PY1424" s="242"/>
      <c r="PZ1424" s="242"/>
      <c r="QA1424" s="242"/>
      <c r="QB1424" s="242"/>
      <c r="QC1424" s="242"/>
      <c r="QD1424" s="242"/>
      <c r="QE1424" s="242"/>
      <c r="QF1424" s="242"/>
      <c r="QG1424" s="242"/>
      <c r="QH1424" s="242"/>
      <c r="QI1424" s="242"/>
      <c r="QJ1424" s="242"/>
      <c r="QK1424" s="242"/>
    </row>
    <row r="1425" spans="434:453">
      <c r="PR1425" s="209"/>
      <c r="PW1425" s="242"/>
      <c r="PX1425" s="242"/>
      <c r="PY1425" s="242"/>
      <c r="PZ1425" s="242"/>
      <c r="QA1425" s="242"/>
      <c r="QB1425" s="242"/>
      <c r="QC1425" s="242"/>
      <c r="QD1425" s="242"/>
      <c r="QE1425" s="242"/>
      <c r="QF1425" s="242"/>
      <c r="QG1425" s="242"/>
      <c r="QH1425" s="242"/>
      <c r="QI1425" s="242"/>
      <c r="QJ1425" s="242"/>
      <c r="QK1425" s="242"/>
    </row>
    <row r="1426" spans="434:453">
      <c r="PR1426" s="209"/>
      <c r="PW1426" s="242"/>
      <c r="PX1426" s="242"/>
      <c r="PY1426" s="242"/>
      <c r="PZ1426" s="242"/>
      <c r="QA1426" s="242"/>
      <c r="QB1426" s="242"/>
      <c r="QC1426" s="242"/>
      <c r="QD1426" s="242"/>
      <c r="QE1426" s="242"/>
      <c r="QF1426" s="242"/>
      <c r="QG1426" s="242"/>
      <c r="QH1426" s="242"/>
      <c r="QI1426" s="242"/>
      <c r="QJ1426" s="242"/>
      <c r="QK1426" s="242"/>
    </row>
    <row r="1427" spans="434:453">
      <c r="PR1427" s="209"/>
      <c r="PW1427" s="242"/>
      <c r="PX1427" s="242"/>
      <c r="PY1427" s="242"/>
      <c r="PZ1427" s="242"/>
      <c r="QA1427" s="242"/>
      <c r="QB1427" s="242"/>
      <c r="QC1427" s="242"/>
      <c r="QD1427" s="242"/>
      <c r="QE1427" s="242"/>
      <c r="QF1427" s="242"/>
      <c r="QG1427" s="242"/>
      <c r="QH1427" s="242"/>
      <c r="QI1427" s="242"/>
      <c r="QJ1427" s="242"/>
      <c r="QK1427" s="242"/>
    </row>
    <row r="1428" spans="434:453">
      <c r="PR1428" s="209"/>
      <c r="PW1428" s="242"/>
      <c r="PX1428" s="242"/>
      <c r="PY1428" s="242"/>
      <c r="PZ1428" s="242"/>
      <c r="QA1428" s="242"/>
      <c r="QB1428" s="242"/>
      <c r="QC1428" s="242"/>
      <c r="QD1428" s="242"/>
      <c r="QE1428" s="242"/>
      <c r="QF1428" s="242"/>
      <c r="QG1428" s="242"/>
      <c r="QH1428" s="242"/>
      <c r="QI1428" s="242"/>
      <c r="QJ1428" s="242"/>
      <c r="QK1428" s="242"/>
    </row>
    <row r="1429" spans="434:453">
      <c r="PR1429" s="209"/>
      <c r="PW1429" s="242"/>
      <c r="PX1429" s="242"/>
      <c r="PY1429" s="242"/>
      <c r="PZ1429" s="242"/>
      <c r="QA1429" s="242"/>
      <c r="QB1429" s="242"/>
      <c r="QC1429" s="242"/>
      <c r="QD1429" s="242"/>
      <c r="QE1429" s="242"/>
      <c r="QF1429" s="242"/>
      <c r="QG1429" s="242"/>
      <c r="QH1429" s="242"/>
      <c r="QI1429" s="242"/>
      <c r="QJ1429" s="242"/>
      <c r="QK1429" s="242"/>
    </row>
    <row r="1430" spans="434:453">
      <c r="PR1430" s="209"/>
      <c r="PW1430" s="242"/>
      <c r="PX1430" s="242"/>
      <c r="PY1430" s="242"/>
      <c r="PZ1430" s="242"/>
      <c r="QA1430" s="242"/>
      <c r="QB1430" s="242"/>
      <c r="QC1430" s="242"/>
      <c r="QD1430" s="242"/>
      <c r="QE1430" s="242"/>
      <c r="QF1430" s="242"/>
      <c r="QG1430" s="242"/>
      <c r="QH1430" s="242"/>
      <c r="QI1430" s="242"/>
      <c r="QJ1430" s="242"/>
      <c r="QK1430" s="242"/>
    </row>
    <row r="1431" spans="434:453">
      <c r="PR1431" s="209"/>
      <c r="PW1431" s="242"/>
      <c r="PX1431" s="242"/>
      <c r="PY1431" s="242"/>
      <c r="PZ1431" s="242"/>
      <c r="QA1431" s="242"/>
      <c r="QB1431" s="242"/>
      <c r="QC1431" s="242"/>
      <c r="QD1431" s="242"/>
      <c r="QE1431" s="242"/>
      <c r="QF1431" s="242"/>
      <c r="QG1431" s="242"/>
      <c r="QH1431" s="242"/>
      <c r="QI1431" s="242"/>
      <c r="QJ1431" s="242"/>
      <c r="QK1431" s="242"/>
    </row>
    <row r="1432" spans="434:453">
      <c r="PR1432" s="209"/>
      <c r="PW1432" s="242"/>
      <c r="PX1432" s="242"/>
      <c r="PY1432" s="242"/>
      <c r="PZ1432" s="242"/>
      <c r="QA1432" s="242"/>
      <c r="QB1432" s="242"/>
      <c r="QC1432" s="242"/>
      <c r="QD1432" s="242"/>
      <c r="QE1432" s="242"/>
      <c r="QF1432" s="242"/>
      <c r="QG1432" s="242"/>
      <c r="QH1432" s="242"/>
      <c r="QI1432" s="242"/>
      <c r="QJ1432" s="242"/>
      <c r="QK1432" s="242"/>
    </row>
    <row r="1433" spans="434:453">
      <c r="PR1433" s="209"/>
      <c r="PW1433" s="242"/>
      <c r="PX1433" s="242"/>
      <c r="PY1433" s="242"/>
      <c r="PZ1433" s="242"/>
      <c r="QA1433" s="242"/>
      <c r="QB1433" s="242"/>
      <c r="QC1433" s="242"/>
      <c r="QD1433" s="242"/>
      <c r="QE1433" s="242"/>
      <c r="QF1433" s="242"/>
      <c r="QG1433" s="242"/>
      <c r="QH1433" s="242"/>
      <c r="QI1433" s="242"/>
      <c r="QJ1433" s="242"/>
      <c r="QK1433" s="242"/>
    </row>
    <row r="1434" spans="434:453">
      <c r="PR1434" s="209"/>
      <c r="PW1434" s="242"/>
      <c r="PX1434" s="242"/>
      <c r="PY1434" s="242"/>
      <c r="PZ1434" s="242"/>
      <c r="QA1434" s="242"/>
      <c r="QB1434" s="242"/>
      <c r="QC1434" s="242"/>
      <c r="QD1434" s="242"/>
      <c r="QE1434" s="242"/>
      <c r="QF1434" s="242"/>
      <c r="QG1434" s="242"/>
      <c r="QH1434" s="242"/>
      <c r="QI1434" s="242"/>
      <c r="QJ1434" s="242"/>
      <c r="QK1434" s="242"/>
    </row>
    <row r="1435" spans="434:453">
      <c r="PR1435" s="209"/>
      <c r="PW1435" s="242"/>
      <c r="PX1435" s="242"/>
      <c r="PY1435" s="242"/>
      <c r="PZ1435" s="242"/>
      <c r="QA1435" s="242"/>
      <c r="QB1435" s="242"/>
      <c r="QC1435" s="242"/>
      <c r="QD1435" s="242"/>
      <c r="QE1435" s="242"/>
      <c r="QF1435" s="242"/>
      <c r="QG1435" s="242"/>
      <c r="QH1435" s="242"/>
      <c r="QI1435" s="242"/>
      <c r="QJ1435" s="242"/>
      <c r="QK1435" s="242"/>
    </row>
    <row r="1436" spans="434:453">
      <c r="PR1436" s="209"/>
      <c r="PW1436" s="242"/>
      <c r="PX1436" s="242"/>
      <c r="PY1436" s="242"/>
      <c r="PZ1436" s="242"/>
      <c r="QA1436" s="242"/>
      <c r="QB1436" s="242"/>
      <c r="QC1436" s="242"/>
      <c r="QD1436" s="242"/>
      <c r="QE1436" s="242"/>
      <c r="QF1436" s="242"/>
      <c r="QG1436" s="242"/>
      <c r="QH1436" s="242"/>
      <c r="QI1436" s="242"/>
      <c r="QJ1436" s="242"/>
      <c r="QK1436" s="242"/>
    </row>
    <row r="1437" spans="434:453">
      <c r="PR1437" s="209"/>
      <c r="PW1437" s="242"/>
      <c r="PX1437" s="242"/>
      <c r="PY1437" s="242"/>
      <c r="PZ1437" s="242"/>
      <c r="QA1437" s="242"/>
      <c r="QB1437" s="242"/>
      <c r="QC1437" s="242"/>
      <c r="QD1437" s="242"/>
      <c r="QE1437" s="242"/>
      <c r="QF1437" s="242"/>
      <c r="QG1437" s="242"/>
      <c r="QH1437" s="242"/>
      <c r="QI1437" s="242"/>
      <c r="QJ1437" s="242"/>
      <c r="QK1437" s="242"/>
    </row>
    <row r="1438" spans="434:453">
      <c r="PR1438" s="209"/>
      <c r="PW1438" s="242"/>
      <c r="PX1438" s="242"/>
      <c r="PY1438" s="242"/>
      <c r="PZ1438" s="242"/>
      <c r="QA1438" s="242"/>
      <c r="QB1438" s="242"/>
      <c r="QC1438" s="242"/>
      <c r="QD1438" s="242"/>
      <c r="QE1438" s="242"/>
      <c r="QF1438" s="242"/>
      <c r="QG1438" s="242"/>
      <c r="QH1438" s="242"/>
      <c r="QI1438" s="242"/>
      <c r="QJ1438" s="242"/>
      <c r="QK1438" s="242"/>
    </row>
    <row r="1439" spans="434:453">
      <c r="PR1439" s="209"/>
      <c r="PW1439" s="242"/>
      <c r="PX1439" s="242"/>
      <c r="PY1439" s="242"/>
      <c r="PZ1439" s="242"/>
      <c r="QA1439" s="242"/>
      <c r="QB1439" s="242"/>
      <c r="QC1439" s="242"/>
      <c r="QD1439" s="242"/>
      <c r="QE1439" s="242"/>
      <c r="QF1439" s="242"/>
      <c r="QG1439" s="242"/>
      <c r="QH1439" s="242"/>
      <c r="QI1439" s="242"/>
      <c r="QJ1439" s="242"/>
      <c r="QK1439" s="242"/>
    </row>
    <row r="1440" spans="434:453">
      <c r="PR1440" s="209"/>
      <c r="PW1440" s="242"/>
      <c r="PX1440" s="242"/>
      <c r="PY1440" s="242"/>
      <c r="PZ1440" s="242"/>
      <c r="QA1440" s="242"/>
      <c r="QB1440" s="242"/>
      <c r="QC1440" s="242"/>
      <c r="QD1440" s="242"/>
      <c r="QE1440" s="242"/>
      <c r="QF1440" s="242"/>
      <c r="QG1440" s="242"/>
      <c r="QH1440" s="242"/>
      <c r="QI1440" s="242"/>
      <c r="QJ1440" s="242"/>
      <c r="QK1440" s="242"/>
    </row>
    <row r="1441" spans="434:453">
      <c r="PR1441" s="209"/>
      <c r="PW1441" s="242"/>
      <c r="PX1441" s="242"/>
      <c r="PY1441" s="242"/>
      <c r="PZ1441" s="242"/>
      <c r="QA1441" s="242"/>
      <c r="QB1441" s="242"/>
      <c r="QC1441" s="242"/>
      <c r="QD1441" s="242"/>
      <c r="QE1441" s="242"/>
      <c r="QF1441" s="242"/>
      <c r="QG1441" s="242"/>
      <c r="QH1441" s="242"/>
      <c r="QI1441" s="242"/>
      <c r="QJ1441" s="242"/>
      <c r="QK1441" s="242"/>
    </row>
    <row r="1442" spans="434:453">
      <c r="PR1442" s="209"/>
      <c r="PW1442" s="242"/>
      <c r="PX1442" s="242"/>
      <c r="PY1442" s="242"/>
      <c r="PZ1442" s="242"/>
      <c r="QA1442" s="242"/>
      <c r="QB1442" s="242"/>
      <c r="QC1442" s="242"/>
      <c r="QD1442" s="242"/>
      <c r="QE1442" s="242"/>
      <c r="QF1442" s="242"/>
      <c r="QG1442" s="242"/>
      <c r="QH1442" s="242"/>
      <c r="QI1442" s="242"/>
      <c r="QJ1442" s="242"/>
      <c r="QK1442" s="242"/>
    </row>
    <row r="1443" spans="434:453">
      <c r="PR1443" s="209"/>
      <c r="PW1443" s="242"/>
      <c r="PX1443" s="242"/>
      <c r="PY1443" s="242"/>
      <c r="PZ1443" s="242"/>
      <c r="QA1443" s="242"/>
      <c r="QB1443" s="242"/>
      <c r="QC1443" s="242"/>
      <c r="QD1443" s="242"/>
      <c r="QE1443" s="242"/>
      <c r="QF1443" s="242"/>
      <c r="QG1443" s="242"/>
      <c r="QH1443" s="242"/>
      <c r="QI1443" s="242"/>
      <c r="QJ1443" s="242"/>
      <c r="QK1443" s="242"/>
    </row>
    <row r="1444" spans="434:453">
      <c r="PR1444" s="209"/>
      <c r="PW1444" s="242"/>
      <c r="PX1444" s="242"/>
      <c r="PY1444" s="242"/>
      <c r="PZ1444" s="242"/>
      <c r="QA1444" s="242"/>
      <c r="QB1444" s="242"/>
      <c r="QC1444" s="242"/>
      <c r="QD1444" s="242"/>
      <c r="QE1444" s="242"/>
      <c r="QF1444" s="242"/>
      <c r="QG1444" s="242"/>
      <c r="QH1444" s="242"/>
      <c r="QI1444" s="242"/>
      <c r="QJ1444" s="242"/>
      <c r="QK1444" s="242"/>
    </row>
    <row r="1445" spans="434:453">
      <c r="PR1445" s="209"/>
      <c r="PW1445" s="242"/>
      <c r="PX1445" s="242"/>
      <c r="PY1445" s="242"/>
      <c r="PZ1445" s="242"/>
      <c r="QA1445" s="242"/>
      <c r="QB1445" s="242"/>
      <c r="QC1445" s="242"/>
      <c r="QD1445" s="242"/>
      <c r="QE1445" s="242"/>
      <c r="QF1445" s="242"/>
      <c r="QG1445" s="242"/>
      <c r="QH1445" s="242"/>
      <c r="QI1445" s="242"/>
      <c r="QJ1445" s="242"/>
      <c r="QK1445" s="242"/>
    </row>
    <row r="1446" spans="434:453">
      <c r="PR1446" s="209"/>
      <c r="PW1446" s="242"/>
      <c r="PX1446" s="242"/>
      <c r="PY1446" s="242"/>
      <c r="PZ1446" s="242"/>
      <c r="QA1446" s="242"/>
      <c r="QB1446" s="242"/>
      <c r="QC1446" s="242"/>
      <c r="QD1446" s="242"/>
      <c r="QE1446" s="242"/>
      <c r="QF1446" s="242"/>
      <c r="QG1446" s="242"/>
      <c r="QH1446" s="242"/>
      <c r="QI1446" s="242"/>
      <c r="QJ1446" s="242"/>
      <c r="QK1446" s="242"/>
    </row>
    <row r="1447" spans="434:453">
      <c r="PR1447" s="209"/>
      <c r="PW1447" s="242"/>
      <c r="PX1447" s="242"/>
      <c r="PY1447" s="242"/>
      <c r="PZ1447" s="242"/>
      <c r="QA1447" s="242"/>
      <c r="QB1447" s="242"/>
      <c r="QC1447" s="242"/>
      <c r="QD1447" s="242"/>
      <c r="QE1447" s="242"/>
      <c r="QF1447" s="242"/>
      <c r="QG1447" s="242"/>
      <c r="QH1447" s="242"/>
      <c r="QI1447" s="242"/>
      <c r="QJ1447" s="242"/>
      <c r="QK1447" s="242"/>
    </row>
    <row r="1448" spans="434:453">
      <c r="PR1448" s="209"/>
      <c r="PW1448" s="242"/>
      <c r="PX1448" s="242"/>
      <c r="PY1448" s="242"/>
      <c r="PZ1448" s="242"/>
      <c r="QA1448" s="242"/>
      <c r="QB1448" s="242"/>
      <c r="QC1448" s="242"/>
      <c r="QD1448" s="242"/>
      <c r="QE1448" s="242"/>
      <c r="QF1448" s="242"/>
      <c r="QG1448" s="242"/>
      <c r="QH1448" s="242"/>
      <c r="QI1448" s="242"/>
      <c r="QJ1448" s="242"/>
      <c r="QK1448" s="242"/>
    </row>
    <row r="1449" spans="434:453">
      <c r="PR1449" s="209"/>
      <c r="PW1449" s="242"/>
      <c r="PX1449" s="242"/>
      <c r="PY1449" s="242"/>
      <c r="PZ1449" s="242"/>
      <c r="QA1449" s="242"/>
      <c r="QB1449" s="242"/>
      <c r="QC1449" s="242"/>
      <c r="QD1449" s="242"/>
      <c r="QE1449" s="242"/>
      <c r="QF1449" s="242"/>
      <c r="QG1449" s="242"/>
      <c r="QH1449" s="242"/>
      <c r="QI1449" s="242"/>
      <c r="QJ1449" s="242"/>
      <c r="QK1449" s="242"/>
    </row>
    <row r="1450" spans="434:453">
      <c r="PR1450" s="209"/>
      <c r="PW1450" s="242"/>
      <c r="PX1450" s="242"/>
      <c r="PY1450" s="242"/>
      <c r="PZ1450" s="242"/>
      <c r="QA1450" s="242"/>
      <c r="QB1450" s="242"/>
      <c r="QC1450" s="242"/>
      <c r="QD1450" s="242"/>
      <c r="QE1450" s="242"/>
      <c r="QF1450" s="242"/>
      <c r="QG1450" s="242"/>
      <c r="QH1450" s="242"/>
      <c r="QI1450" s="242"/>
      <c r="QJ1450" s="242"/>
      <c r="QK1450" s="242"/>
    </row>
    <row r="1451" spans="434:453">
      <c r="PR1451" s="209"/>
      <c r="PW1451" s="242"/>
      <c r="PX1451" s="242"/>
      <c r="PY1451" s="242"/>
      <c r="PZ1451" s="242"/>
      <c r="QA1451" s="242"/>
      <c r="QB1451" s="242"/>
      <c r="QC1451" s="242"/>
      <c r="QD1451" s="242"/>
      <c r="QE1451" s="242"/>
      <c r="QF1451" s="242"/>
      <c r="QG1451" s="242"/>
      <c r="QH1451" s="242"/>
      <c r="QI1451" s="242"/>
      <c r="QJ1451" s="242"/>
      <c r="QK1451" s="242"/>
    </row>
    <row r="1452" spans="434:453">
      <c r="PR1452" s="209"/>
      <c r="PW1452" s="242"/>
      <c r="PX1452" s="242"/>
      <c r="PY1452" s="242"/>
      <c r="PZ1452" s="242"/>
      <c r="QA1452" s="242"/>
      <c r="QB1452" s="242"/>
      <c r="QC1452" s="242"/>
      <c r="QD1452" s="242"/>
      <c r="QE1452" s="242"/>
      <c r="QF1452" s="242"/>
      <c r="QG1452" s="242"/>
      <c r="QH1452" s="242"/>
      <c r="QI1452" s="242"/>
      <c r="QJ1452" s="242"/>
      <c r="QK1452" s="242"/>
    </row>
    <row r="1453" spans="434:453">
      <c r="PR1453" s="209"/>
      <c r="PW1453" s="242"/>
      <c r="PX1453" s="242"/>
      <c r="PY1453" s="242"/>
      <c r="PZ1453" s="242"/>
      <c r="QA1453" s="242"/>
      <c r="QB1453" s="242"/>
      <c r="QC1453" s="242"/>
      <c r="QD1453" s="242"/>
      <c r="QE1453" s="242"/>
      <c r="QF1453" s="242"/>
      <c r="QG1453" s="242"/>
      <c r="QH1453" s="242"/>
      <c r="QI1453" s="242"/>
      <c r="QJ1453" s="242"/>
      <c r="QK1453" s="242"/>
    </row>
    <row r="1454" spans="434:453">
      <c r="PR1454" s="209"/>
      <c r="PW1454" s="242"/>
      <c r="PX1454" s="242"/>
      <c r="PY1454" s="242"/>
      <c r="PZ1454" s="242"/>
      <c r="QA1454" s="242"/>
      <c r="QB1454" s="242"/>
      <c r="QC1454" s="242"/>
      <c r="QD1454" s="242"/>
      <c r="QE1454" s="242"/>
      <c r="QF1454" s="242"/>
      <c r="QG1454" s="242"/>
      <c r="QH1454" s="242"/>
      <c r="QI1454" s="242"/>
      <c r="QJ1454" s="242"/>
      <c r="QK1454" s="242"/>
    </row>
    <row r="1455" spans="434:453">
      <c r="PR1455" s="209"/>
      <c r="PW1455" s="242"/>
      <c r="PX1455" s="242"/>
      <c r="PY1455" s="242"/>
      <c r="PZ1455" s="242"/>
      <c r="QA1455" s="242"/>
      <c r="QB1455" s="242"/>
      <c r="QC1455" s="242"/>
      <c r="QD1455" s="242"/>
      <c r="QE1455" s="242"/>
      <c r="QF1455" s="242"/>
      <c r="QG1455" s="242"/>
      <c r="QH1455" s="242"/>
      <c r="QI1455" s="242"/>
      <c r="QJ1455" s="242"/>
      <c r="QK1455" s="242"/>
    </row>
    <row r="1456" spans="434:453">
      <c r="PR1456" s="209"/>
      <c r="PW1456" s="242"/>
      <c r="PX1456" s="242"/>
      <c r="PY1456" s="242"/>
      <c r="PZ1456" s="242"/>
      <c r="QA1456" s="242"/>
      <c r="QB1456" s="242"/>
      <c r="QC1456" s="242"/>
      <c r="QD1456" s="242"/>
      <c r="QE1456" s="242"/>
      <c r="QF1456" s="242"/>
      <c r="QG1456" s="242"/>
      <c r="QH1456" s="242"/>
      <c r="QI1456" s="242"/>
      <c r="QJ1456" s="242"/>
      <c r="QK1456" s="242"/>
    </row>
    <row r="1457" spans="434:453">
      <c r="PR1457" s="209"/>
      <c r="PW1457" s="242"/>
      <c r="PX1457" s="242"/>
      <c r="PY1457" s="242"/>
      <c r="PZ1457" s="242"/>
      <c r="QA1457" s="242"/>
      <c r="QB1457" s="242"/>
      <c r="QC1457" s="242"/>
      <c r="QD1457" s="242"/>
      <c r="QE1457" s="242"/>
      <c r="QF1457" s="242"/>
      <c r="QG1457" s="242"/>
      <c r="QH1457" s="242"/>
      <c r="QI1457" s="242"/>
      <c r="QJ1457" s="242"/>
      <c r="QK1457" s="242"/>
    </row>
    <row r="1458" spans="434:453">
      <c r="PR1458" s="209"/>
      <c r="PW1458" s="242"/>
      <c r="PX1458" s="242"/>
      <c r="PY1458" s="242"/>
      <c r="PZ1458" s="242"/>
      <c r="QA1458" s="242"/>
      <c r="QB1458" s="242"/>
      <c r="QC1458" s="242"/>
      <c r="QD1458" s="242"/>
      <c r="QE1458" s="242"/>
      <c r="QF1458" s="242"/>
      <c r="QG1458" s="242"/>
      <c r="QH1458" s="242"/>
      <c r="QI1458" s="242"/>
      <c r="QJ1458" s="242"/>
      <c r="QK1458" s="242"/>
    </row>
    <row r="1459" spans="434:453">
      <c r="PR1459" s="209"/>
      <c r="PW1459" s="242"/>
      <c r="PX1459" s="242"/>
      <c r="PY1459" s="242"/>
      <c r="PZ1459" s="242"/>
      <c r="QA1459" s="242"/>
      <c r="QB1459" s="242"/>
      <c r="QC1459" s="242"/>
      <c r="QD1459" s="242"/>
      <c r="QE1459" s="242"/>
      <c r="QF1459" s="242"/>
      <c r="QG1459" s="242"/>
      <c r="QH1459" s="242"/>
      <c r="QI1459" s="242"/>
      <c r="QJ1459" s="242"/>
      <c r="QK1459" s="242"/>
    </row>
    <row r="1460" spans="434:453">
      <c r="PR1460" s="209"/>
      <c r="PW1460" s="242"/>
      <c r="PX1460" s="242"/>
      <c r="PY1460" s="242"/>
      <c r="PZ1460" s="242"/>
      <c r="QA1460" s="242"/>
      <c r="QB1460" s="242"/>
      <c r="QC1460" s="242"/>
      <c r="QD1460" s="242"/>
      <c r="QE1460" s="242"/>
      <c r="QF1460" s="242"/>
      <c r="QG1460" s="242"/>
      <c r="QH1460" s="242"/>
      <c r="QI1460" s="242"/>
      <c r="QJ1460" s="242"/>
      <c r="QK1460" s="242"/>
    </row>
    <row r="1461" spans="434:453">
      <c r="PR1461" s="209"/>
      <c r="PW1461" s="242"/>
      <c r="PX1461" s="242"/>
      <c r="PY1461" s="242"/>
      <c r="PZ1461" s="242"/>
      <c r="QA1461" s="242"/>
      <c r="QB1461" s="242"/>
      <c r="QC1461" s="242"/>
      <c r="QD1461" s="242"/>
      <c r="QE1461" s="242"/>
      <c r="QF1461" s="242"/>
      <c r="QG1461" s="242"/>
      <c r="QH1461" s="242"/>
      <c r="QI1461" s="242"/>
      <c r="QJ1461" s="242"/>
      <c r="QK1461" s="242"/>
    </row>
    <row r="1462" spans="434:453">
      <c r="PR1462" s="209"/>
      <c r="PW1462" s="242"/>
      <c r="PX1462" s="242"/>
      <c r="PY1462" s="242"/>
      <c r="PZ1462" s="242"/>
      <c r="QA1462" s="242"/>
      <c r="QB1462" s="242"/>
      <c r="QC1462" s="242"/>
      <c r="QD1462" s="242"/>
      <c r="QE1462" s="242"/>
      <c r="QF1462" s="242"/>
      <c r="QG1462" s="242"/>
      <c r="QH1462" s="242"/>
      <c r="QI1462" s="242"/>
      <c r="QJ1462" s="242"/>
      <c r="QK1462" s="242"/>
    </row>
    <row r="1463" spans="434:453">
      <c r="PR1463" s="209"/>
      <c r="PW1463" s="242"/>
      <c r="PX1463" s="242"/>
      <c r="PY1463" s="242"/>
      <c r="PZ1463" s="242"/>
      <c r="QA1463" s="242"/>
      <c r="QB1463" s="242"/>
      <c r="QC1463" s="242"/>
      <c r="QD1463" s="242"/>
      <c r="QE1463" s="242"/>
      <c r="QF1463" s="242"/>
      <c r="QG1463" s="242"/>
      <c r="QH1463" s="242"/>
      <c r="QI1463" s="242"/>
      <c r="QJ1463" s="242"/>
      <c r="QK1463" s="242"/>
    </row>
    <row r="1464" spans="434:453">
      <c r="PR1464" s="209"/>
      <c r="PW1464" s="242"/>
      <c r="PX1464" s="242"/>
      <c r="PY1464" s="242"/>
      <c r="PZ1464" s="242"/>
      <c r="QA1464" s="242"/>
      <c r="QB1464" s="242"/>
      <c r="QC1464" s="242"/>
      <c r="QD1464" s="242"/>
      <c r="QE1464" s="242"/>
      <c r="QF1464" s="242"/>
      <c r="QG1464" s="242"/>
      <c r="QH1464" s="242"/>
      <c r="QI1464" s="242"/>
      <c r="QJ1464" s="242"/>
      <c r="QK1464" s="242"/>
    </row>
    <row r="1465" spans="434:453">
      <c r="PR1465" s="209"/>
      <c r="PW1465" s="242"/>
      <c r="PX1465" s="242"/>
      <c r="PY1465" s="242"/>
      <c r="PZ1465" s="242"/>
      <c r="QA1465" s="242"/>
      <c r="QB1465" s="242"/>
      <c r="QC1465" s="242"/>
      <c r="QD1465" s="242"/>
      <c r="QE1465" s="242"/>
      <c r="QF1465" s="242"/>
      <c r="QG1465" s="242"/>
      <c r="QH1465" s="242"/>
      <c r="QI1465" s="242"/>
      <c r="QJ1465" s="242"/>
      <c r="QK1465" s="242"/>
    </row>
    <row r="1466" spans="434:453">
      <c r="PR1466" s="209"/>
      <c r="PW1466" s="242"/>
      <c r="PX1466" s="242"/>
      <c r="PY1466" s="242"/>
      <c r="PZ1466" s="242"/>
      <c r="QA1466" s="242"/>
      <c r="QB1466" s="242"/>
      <c r="QC1466" s="242"/>
      <c r="QD1466" s="242"/>
      <c r="QE1466" s="242"/>
      <c r="QF1466" s="242"/>
      <c r="QG1466" s="242"/>
      <c r="QH1466" s="242"/>
      <c r="QI1466" s="242"/>
      <c r="QJ1466" s="242"/>
      <c r="QK1466" s="242"/>
    </row>
    <row r="1467" spans="434:453">
      <c r="PR1467" s="209"/>
      <c r="PW1467" s="242"/>
      <c r="PX1467" s="242"/>
      <c r="PY1467" s="242"/>
      <c r="PZ1467" s="242"/>
      <c r="QA1467" s="242"/>
      <c r="QB1467" s="242"/>
      <c r="QC1467" s="242"/>
      <c r="QD1467" s="242"/>
      <c r="QE1467" s="242"/>
      <c r="QF1467" s="242"/>
      <c r="QG1467" s="242"/>
      <c r="QH1467" s="242"/>
      <c r="QI1467" s="242"/>
      <c r="QJ1467" s="242"/>
      <c r="QK1467" s="242"/>
    </row>
    <row r="1468" spans="434:453">
      <c r="PR1468" s="209"/>
      <c r="PW1468" s="242"/>
      <c r="PX1468" s="242"/>
      <c r="PY1468" s="242"/>
      <c r="PZ1468" s="242"/>
      <c r="QA1468" s="242"/>
      <c r="QB1468" s="242"/>
      <c r="QC1468" s="242"/>
      <c r="QD1468" s="242"/>
      <c r="QE1468" s="242"/>
      <c r="QF1468" s="242"/>
      <c r="QG1468" s="242"/>
      <c r="QH1468" s="242"/>
      <c r="QI1468" s="242"/>
      <c r="QJ1468" s="242"/>
      <c r="QK1468" s="242"/>
    </row>
    <row r="1469" spans="434:453">
      <c r="PR1469" s="209"/>
      <c r="PW1469" s="242"/>
      <c r="PX1469" s="242"/>
      <c r="PY1469" s="242"/>
      <c r="PZ1469" s="242"/>
      <c r="QA1469" s="242"/>
      <c r="QB1469" s="242"/>
      <c r="QC1469" s="242"/>
      <c r="QD1469" s="242"/>
      <c r="QE1469" s="242"/>
      <c r="QF1469" s="242"/>
      <c r="QG1469" s="242"/>
      <c r="QH1469" s="242"/>
      <c r="QI1469" s="242"/>
      <c r="QJ1469" s="242"/>
      <c r="QK1469" s="242"/>
    </row>
    <row r="1470" spans="434:453">
      <c r="PR1470" s="209"/>
      <c r="PW1470" s="242"/>
      <c r="PX1470" s="242"/>
      <c r="PY1470" s="242"/>
      <c r="PZ1470" s="242"/>
      <c r="QA1470" s="242"/>
      <c r="QB1470" s="242"/>
      <c r="QC1470" s="242"/>
      <c r="QD1470" s="242"/>
      <c r="QE1470" s="242"/>
      <c r="QF1470" s="242"/>
      <c r="QG1470" s="242"/>
      <c r="QH1470" s="242"/>
      <c r="QI1470" s="242"/>
      <c r="QJ1470" s="242"/>
      <c r="QK1470" s="242"/>
    </row>
    <row r="1471" spans="434:453">
      <c r="PR1471" s="209"/>
      <c r="PW1471" s="242"/>
      <c r="PX1471" s="242"/>
      <c r="PY1471" s="242"/>
      <c r="PZ1471" s="242"/>
      <c r="QA1471" s="242"/>
      <c r="QB1471" s="242"/>
      <c r="QC1471" s="242"/>
      <c r="QD1471" s="242"/>
      <c r="QE1471" s="242"/>
      <c r="QF1471" s="242"/>
      <c r="QG1471" s="242"/>
      <c r="QH1471" s="242"/>
      <c r="QI1471" s="242"/>
      <c r="QJ1471" s="242"/>
      <c r="QK1471" s="242"/>
    </row>
    <row r="1472" spans="434:453">
      <c r="PR1472" s="209"/>
      <c r="PW1472" s="242"/>
      <c r="PX1472" s="242"/>
      <c r="PY1472" s="242"/>
      <c r="PZ1472" s="242"/>
      <c r="QA1472" s="242"/>
      <c r="QB1472" s="242"/>
      <c r="QC1472" s="242"/>
      <c r="QD1472" s="242"/>
      <c r="QE1472" s="242"/>
      <c r="QF1472" s="242"/>
      <c r="QG1472" s="242"/>
      <c r="QH1472" s="242"/>
      <c r="QI1472" s="242"/>
      <c r="QJ1472" s="242"/>
      <c r="QK1472" s="242"/>
    </row>
    <row r="1473" spans="434:453">
      <c r="PR1473" s="209"/>
      <c r="PW1473" s="242"/>
      <c r="PX1473" s="242"/>
      <c r="PY1473" s="242"/>
      <c r="PZ1473" s="242"/>
      <c r="QA1473" s="242"/>
      <c r="QB1473" s="242"/>
      <c r="QC1473" s="242"/>
      <c r="QD1473" s="242"/>
      <c r="QE1473" s="242"/>
      <c r="QF1473" s="242"/>
      <c r="QG1473" s="242"/>
      <c r="QH1473" s="242"/>
      <c r="QI1473" s="242"/>
      <c r="QJ1473" s="242"/>
      <c r="QK1473" s="242"/>
    </row>
    <row r="1474" spans="434:453">
      <c r="PR1474" s="209"/>
      <c r="PW1474" s="242"/>
      <c r="PX1474" s="242"/>
      <c r="PY1474" s="242"/>
      <c r="PZ1474" s="242"/>
      <c r="QA1474" s="242"/>
      <c r="QB1474" s="242"/>
      <c r="QC1474" s="242"/>
      <c r="QD1474" s="242"/>
      <c r="QE1474" s="242"/>
      <c r="QF1474" s="242"/>
      <c r="QG1474" s="242"/>
      <c r="QH1474" s="242"/>
      <c r="QI1474" s="242"/>
      <c r="QJ1474" s="242"/>
      <c r="QK1474" s="242"/>
    </row>
    <row r="1475" spans="434:453">
      <c r="PR1475" s="209"/>
      <c r="PW1475" s="242"/>
      <c r="PX1475" s="242"/>
      <c r="PY1475" s="242"/>
      <c r="PZ1475" s="242"/>
      <c r="QA1475" s="242"/>
      <c r="QB1475" s="242"/>
      <c r="QC1475" s="242"/>
      <c r="QD1475" s="242"/>
      <c r="QE1475" s="242"/>
      <c r="QF1475" s="242"/>
      <c r="QG1475" s="242"/>
      <c r="QH1475" s="242"/>
      <c r="QI1475" s="242"/>
      <c r="QJ1475" s="242"/>
      <c r="QK1475" s="242"/>
    </row>
    <row r="1476" spans="434:453">
      <c r="PR1476" s="209"/>
      <c r="PW1476" s="242"/>
      <c r="PX1476" s="242"/>
      <c r="PY1476" s="242"/>
      <c r="PZ1476" s="242"/>
      <c r="QA1476" s="242"/>
      <c r="QB1476" s="242"/>
      <c r="QC1476" s="242"/>
      <c r="QD1476" s="242"/>
      <c r="QE1476" s="242"/>
      <c r="QF1476" s="242"/>
      <c r="QG1476" s="242"/>
      <c r="QH1476" s="242"/>
      <c r="QI1476" s="242"/>
      <c r="QJ1476" s="242"/>
      <c r="QK1476" s="242"/>
    </row>
    <row r="1477" spans="434:453">
      <c r="PR1477" s="209"/>
      <c r="PW1477" s="242"/>
      <c r="PX1477" s="242"/>
      <c r="PY1477" s="242"/>
      <c r="PZ1477" s="242"/>
      <c r="QA1477" s="242"/>
      <c r="QB1477" s="242"/>
      <c r="QC1477" s="242"/>
      <c r="QD1477" s="242"/>
      <c r="QE1477" s="242"/>
      <c r="QF1477" s="242"/>
      <c r="QG1477" s="242"/>
      <c r="QH1477" s="242"/>
      <c r="QI1477" s="242"/>
      <c r="QJ1477" s="242"/>
      <c r="QK1477" s="242"/>
    </row>
    <row r="1478" spans="434:453">
      <c r="PR1478" s="209"/>
      <c r="PW1478" s="242"/>
      <c r="PX1478" s="242"/>
      <c r="PY1478" s="242"/>
      <c r="PZ1478" s="242"/>
      <c r="QA1478" s="242"/>
      <c r="QB1478" s="242"/>
      <c r="QC1478" s="242"/>
      <c r="QD1478" s="242"/>
      <c r="QE1478" s="242"/>
      <c r="QF1478" s="242"/>
      <c r="QG1478" s="242"/>
      <c r="QH1478" s="242"/>
      <c r="QI1478" s="242"/>
      <c r="QJ1478" s="242"/>
      <c r="QK1478" s="242"/>
    </row>
    <row r="1479" spans="434:453">
      <c r="PR1479" s="209"/>
      <c r="PW1479" s="242"/>
      <c r="PX1479" s="242"/>
      <c r="PY1479" s="242"/>
      <c r="PZ1479" s="242"/>
      <c r="QA1479" s="242"/>
      <c r="QB1479" s="242"/>
      <c r="QC1479" s="242"/>
      <c r="QD1479" s="242"/>
      <c r="QE1479" s="242"/>
      <c r="QF1479" s="242"/>
      <c r="QG1479" s="242"/>
      <c r="QH1479" s="242"/>
      <c r="QI1479" s="242"/>
      <c r="QJ1479" s="242"/>
      <c r="QK1479" s="242"/>
    </row>
    <row r="1480" spans="434:453">
      <c r="PR1480" s="209"/>
      <c r="PW1480" s="242"/>
      <c r="PX1480" s="242"/>
      <c r="PY1480" s="242"/>
      <c r="PZ1480" s="242"/>
      <c r="QA1480" s="242"/>
      <c r="QB1480" s="242"/>
      <c r="QC1480" s="242"/>
      <c r="QD1480" s="242"/>
      <c r="QE1480" s="242"/>
      <c r="QF1480" s="242"/>
      <c r="QG1480" s="242"/>
      <c r="QH1480" s="242"/>
      <c r="QI1480" s="242"/>
      <c r="QJ1480" s="242"/>
      <c r="QK1480" s="242"/>
    </row>
    <row r="1481" spans="434:453">
      <c r="PR1481" s="209"/>
      <c r="PW1481" s="242"/>
      <c r="PX1481" s="242"/>
      <c r="PY1481" s="242"/>
      <c r="PZ1481" s="242"/>
      <c r="QA1481" s="242"/>
      <c r="QB1481" s="242"/>
      <c r="QC1481" s="242"/>
      <c r="QD1481" s="242"/>
      <c r="QE1481" s="242"/>
      <c r="QF1481" s="242"/>
      <c r="QG1481" s="242"/>
      <c r="QH1481" s="242"/>
      <c r="QI1481" s="242"/>
      <c r="QJ1481" s="242"/>
      <c r="QK1481" s="242"/>
    </row>
    <row r="1482" spans="434:453">
      <c r="PR1482" s="209"/>
      <c r="PW1482" s="242"/>
      <c r="PX1482" s="242"/>
      <c r="PY1482" s="242"/>
      <c r="PZ1482" s="242"/>
      <c r="QA1482" s="242"/>
      <c r="QB1482" s="242"/>
      <c r="QC1482" s="242"/>
      <c r="QD1482" s="242"/>
      <c r="QE1482" s="242"/>
      <c r="QF1482" s="242"/>
      <c r="QG1482" s="242"/>
      <c r="QH1482" s="242"/>
      <c r="QI1482" s="242"/>
      <c r="QJ1482" s="242"/>
      <c r="QK1482" s="242"/>
    </row>
    <row r="1483" spans="434:453">
      <c r="PR1483" s="209"/>
      <c r="PW1483" s="242"/>
      <c r="PX1483" s="242"/>
      <c r="PY1483" s="242"/>
      <c r="PZ1483" s="242"/>
      <c r="QA1483" s="242"/>
      <c r="QB1483" s="242"/>
      <c r="QC1483" s="242"/>
      <c r="QD1483" s="242"/>
      <c r="QE1483" s="242"/>
      <c r="QF1483" s="242"/>
      <c r="QG1483" s="242"/>
      <c r="QH1483" s="242"/>
      <c r="QI1483" s="242"/>
      <c r="QJ1483" s="242"/>
      <c r="QK1483" s="242"/>
    </row>
    <row r="1484" spans="434:453">
      <c r="PR1484" s="209"/>
      <c r="PW1484" s="242"/>
      <c r="PX1484" s="242"/>
      <c r="PY1484" s="242"/>
      <c r="PZ1484" s="242"/>
      <c r="QA1484" s="242"/>
      <c r="QB1484" s="242"/>
      <c r="QC1484" s="242"/>
      <c r="QD1484" s="242"/>
      <c r="QE1484" s="242"/>
      <c r="QF1484" s="242"/>
      <c r="QG1484" s="242"/>
      <c r="QH1484" s="242"/>
      <c r="QI1484" s="242"/>
      <c r="QJ1484" s="242"/>
      <c r="QK1484" s="242"/>
    </row>
    <row r="1485" spans="434:453">
      <c r="PR1485" s="209"/>
      <c r="PW1485" s="242"/>
      <c r="PX1485" s="242"/>
      <c r="PY1485" s="242"/>
      <c r="PZ1485" s="242"/>
      <c r="QA1485" s="242"/>
      <c r="QB1485" s="242"/>
      <c r="QC1485" s="242"/>
      <c r="QD1485" s="242"/>
      <c r="QE1485" s="242"/>
      <c r="QF1485" s="242"/>
      <c r="QG1485" s="242"/>
      <c r="QH1485" s="242"/>
      <c r="QI1485" s="242"/>
      <c r="QJ1485" s="242"/>
      <c r="QK1485" s="242"/>
    </row>
    <row r="1486" spans="434:453">
      <c r="PR1486" s="209"/>
      <c r="PW1486" s="242"/>
      <c r="PX1486" s="242"/>
      <c r="PY1486" s="242"/>
      <c r="PZ1486" s="242"/>
      <c r="QA1486" s="242"/>
      <c r="QB1486" s="242"/>
      <c r="QC1486" s="242"/>
      <c r="QD1486" s="242"/>
      <c r="QE1486" s="242"/>
      <c r="QF1486" s="242"/>
      <c r="QG1486" s="242"/>
      <c r="QH1486" s="242"/>
      <c r="QI1486" s="242"/>
      <c r="QJ1486" s="242"/>
      <c r="QK1486" s="242"/>
    </row>
    <row r="1487" spans="434:453">
      <c r="PR1487" s="209"/>
      <c r="PW1487" s="242"/>
      <c r="PX1487" s="242"/>
      <c r="PY1487" s="242"/>
      <c r="PZ1487" s="242"/>
      <c r="QA1487" s="242"/>
      <c r="QB1487" s="242"/>
      <c r="QC1487" s="242"/>
      <c r="QD1487" s="242"/>
      <c r="QE1487" s="242"/>
      <c r="QF1487" s="242"/>
      <c r="QG1487" s="242"/>
      <c r="QH1487" s="242"/>
      <c r="QI1487" s="242"/>
      <c r="QJ1487" s="242"/>
      <c r="QK1487" s="242"/>
    </row>
    <row r="1488" spans="434:453">
      <c r="PR1488" s="209"/>
      <c r="PW1488" s="242"/>
      <c r="PX1488" s="242"/>
      <c r="PY1488" s="242"/>
      <c r="PZ1488" s="242"/>
      <c r="QA1488" s="242"/>
      <c r="QB1488" s="242"/>
      <c r="QC1488" s="242"/>
      <c r="QD1488" s="242"/>
      <c r="QE1488" s="242"/>
      <c r="QF1488" s="242"/>
      <c r="QG1488" s="242"/>
      <c r="QH1488" s="242"/>
      <c r="QI1488" s="242"/>
      <c r="QJ1488" s="242"/>
      <c r="QK1488" s="242"/>
    </row>
    <row r="1489" spans="434:453">
      <c r="PR1489" s="209"/>
      <c r="PW1489" s="242"/>
      <c r="PX1489" s="242"/>
      <c r="PY1489" s="242"/>
      <c r="PZ1489" s="242"/>
      <c r="QA1489" s="242"/>
      <c r="QB1489" s="242"/>
      <c r="QC1489" s="242"/>
      <c r="QD1489" s="242"/>
      <c r="QE1489" s="242"/>
      <c r="QF1489" s="242"/>
      <c r="QG1489" s="242"/>
      <c r="QH1489" s="242"/>
      <c r="QI1489" s="242"/>
      <c r="QJ1489" s="242"/>
      <c r="QK1489" s="242"/>
    </row>
    <row r="1490" spans="434:453">
      <c r="PR1490" s="209"/>
      <c r="PW1490" s="242"/>
      <c r="PX1490" s="242"/>
      <c r="PY1490" s="242"/>
      <c r="PZ1490" s="242"/>
      <c r="QA1490" s="242"/>
      <c r="QB1490" s="242"/>
      <c r="QC1490" s="242"/>
      <c r="QD1490" s="242"/>
      <c r="QE1490" s="242"/>
      <c r="QF1490" s="242"/>
      <c r="QG1490" s="242"/>
      <c r="QH1490" s="242"/>
      <c r="QI1490" s="242"/>
      <c r="QJ1490" s="242"/>
      <c r="QK1490" s="242"/>
    </row>
    <row r="1491" spans="434:453">
      <c r="PR1491" s="209"/>
      <c r="PW1491" s="242"/>
      <c r="PX1491" s="242"/>
      <c r="PY1491" s="242"/>
      <c r="PZ1491" s="242"/>
      <c r="QA1491" s="242"/>
      <c r="QB1491" s="242"/>
      <c r="QC1491" s="242"/>
      <c r="QD1491" s="242"/>
      <c r="QE1491" s="242"/>
      <c r="QF1491" s="242"/>
      <c r="QG1491" s="242"/>
      <c r="QH1491" s="242"/>
      <c r="QI1491" s="242"/>
      <c r="QJ1491" s="242"/>
      <c r="QK1491" s="242"/>
    </row>
    <row r="1492" spans="434:453">
      <c r="PR1492" s="209"/>
      <c r="PW1492" s="242"/>
      <c r="PX1492" s="242"/>
      <c r="PY1492" s="242"/>
      <c r="PZ1492" s="242"/>
      <c r="QA1492" s="242"/>
      <c r="QB1492" s="242"/>
      <c r="QC1492" s="242"/>
      <c r="QD1492" s="242"/>
      <c r="QE1492" s="242"/>
      <c r="QF1492" s="242"/>
      <c r="QG1492" s="242"/>
      <c r="QH1492" s="242"/>
      <c r="QI1492" s="242"/>
      <c r="QJ1492" s="242"/>
      <c r="QK1492" s="242"/>
    </row>
    <row r="1493" spans="434:453">
      <c r="PR1493" s="209"/>
      <c r="PW1493" s="242"/>
      <c r="PX1493" s="242"/>
      <c r="PY1493" s="242"/>
      <c r="PZ1493" s="242"/>
      <c r="QA1493" s="242"/>
      <c r="QB1493" s="242"/>
      <c r="QC1493" s="242"/>
      <c r="QD1493" s="242"/>
      <c r="QE1493" s="242"/>
      <c r="QF1493" s="242"/>
      <c r="QG1493" s="242"/>
      <c r="QH1493" s="242"/>
      <c r="QI1493" s="242"/>
      <c r="QJ1493" s="242"/>
      <c r="QK1493" s="242"/>
    </row>
    <row r="1494" spans="434:453">
      <c r="PR1494" s="209"/>
      <c r="PW1494" s="242"/>
      <c r="PX1494" s="242"/>
      <c r="PY1494" s="242"/>
      <c r="PZ1494" s="242"/>
      <c r="QA1494" s="242"/>
      <c r="QB1494" s="242"/>
      <c r="QC1494" s="242"/>
      <c r="QD1494" s="242"/>
      <c r="QE1494" s="242"/>
      <c r="QF1494" s="242"/>
      <c r="QG1494" s="242"/>
      <c r="QH1494" s="242"/>
      <c r="QI1494" s="242"/>
      <c r="QJ1494" s="242"/>
      <c r="QK1494" s="242"/>
    </row>
    <row r="1495" spans="434:453">
      <c r="PR1495" s="209"/>
      <c r="PW1495" s="242"/>
      <c r="PX1495" s="242"/>
      <c r="PY1495" s="242"/>
      <c r="PZ1495" s="242"/>
      <c r="QA1495" s="242"/>
      <c r="QB1495" s="242"/>
      <c r="QC1495" s="242"/>
      <c r="QD1495" s="242"/>
      <c r="QE1495" s="242"/>
      <c r="QF1495" s="242"/>
      <c r="QG1495" s="242"/>
      <c r="QH1495" s="242"/>
      <c r="QI1495" s="242"/>
      <c r="QJ1495" s="242"/>
      <c r="QK1495" s="242"/>
    </row>
    <row r="1496" spans="434:453">
      <c r="PR1496" s="209"/>
      <c r="PW1496" s="242"/>
      <c r="PX1496" s="242"/>
      <c r="PY1496" s="242"/>
      <c r="PZ1496" s="242"/>
      <c r="QA1496" s="242"/>
      <c r="QB1496" s="242"/>
      <c r="QC1496" s="242"/>
      <c r="QD1496" s="242"/>
      <c r="QE1496" s="242"/>
      <c r="QF1496" s="242"/>
      <c r="QG1496" s="242"/>
      <c r="QH1496" s="242"/>
      <c r="QI1496" s="242"/>
      <c r="QJ1496" s="242"/>
      <c r="QK1496" s="242"/>
    </row>
    <row r="1497" spans="434:453">
      <c r="PR1497" s="209"/>
      <c r="PW1497" s="242"/>
      <c r="PX1497" s="242"/>
      <c r="PY1497" s="242"/>
      <c r="PZ1497" s="242"/>
      <c r="QA1497" s="242"/>
      <c r="QB1497" s="242"/>
      <c r="QC1497" s="242"/>
      <c r="QD1497" s="242"/>
      <c r="QE1497" s="242"/>
      <c r="QF1497" s="242"/>
      <c r="QG1497" s="242"/>
      <c r="QH1497" s="242"/>
      <c r="QI1497" s="242"/>
      <c r="QJ1497" s="242"/>
      <c r="QK1497" s="242"/>
    </row>
    <row r="1498" spans="434:453">
      <c r="PR1498" s="209"/>
      <c r="PW1498" s="242"/>
      <c r="PX1498" s="242"/>
      <c r="PY1498" s="242"/>
      <c r="PZ1498" s="242"/>
      <c r="QA1498" s="242"/>
      <c r="QB1498" s="242"/>
      <c r="QC1498" s="242"/>
      <c r="QD1498" s="242"/>
      <c r="QE1498" s="242"/>
      <c r="QF1498" s="242"/>
      <c r="QG1498" s="242"/>
      <c r="QH1498" s="242"/>
      <c r="QI1498" s="242"/>
      <c r="QJ1498" s="242"/>
      <c r="QK1498" s="242"/>
    </row>
    <row r="1499" spans="434:453">
      <c r="PR1499" s="209"/>
      <c r="PW1499" s="242"/>
      <c r="PX1499" s="242"/>
      <c r="PY1499" s="242"/>
      <c r="PZ1499" s="242"/>
      <c r="QA1499" s="242"/>
      <c r="QB1499" s="242"/>
      <c r="QC1499" s="242"/>
      <c r="QD1499" s="242"/>
      <c r="QE1499" s="242"/>
      <c r="QF1499" s="242"/>
      <c r="QG1499" s="242"/>
      <c r="QH1499" s="242"/>
      <c r="QI1499" s="242"/>
      <c r="QJ1499" s="242"/>
      <c r="QK1499" s="242"/>
    </row>
    <row r="1500" spans="434:453">
      <c r="PR1500" s="209"/>
      <c r="PW1500" s="242"/>
      <c r="PX1500" s="242"/>
      <c r="PY1500" s="242"/>
      <c r="PZ1500" s="242"/>
      <c r="QA1500" s="242"/>
      <c r="QB1500" s="242"/>
      <c r="QC1500" s="242"/>
      <c r="QD1500" s="242"/>
      <c r="QE1500" s="242"/>
      <c r="QF1500" s="242"/>
      <c r="QG1500" s="242"/>
      <c r="QH1500" s="242"/>
      <c r="QI1500" s="242"/>
      <c r="QJ1500" s="242"/>
      <c r="QK1500" s="242"/>
    </row>
    <row r="1501" spans="434:453">
      <c r="PR1501" s="209"/>
      <c r="PW1501" s="242"/>
      <c r="PX1501" s="242"/>
      <c r="PY1501" s="242"/>
      <c r="PZ1501" s="242"/>
      <c r="QA1501" s="242"/>
      <c r="QB1501" s="242"/>
      <c r="QC1501" s="242"/>
      <c r="QD1501" s="242"/>
      <c r="QE1501" s="242"/>
      <c r="QF1501" s="242"/>
      <c r="QG1501" s="242"/>
      <c r="QH1501" s="242"/>
      <c r="QI1501" s="242"/>
      <c r="QJ1501" s="242"/>
      <c r="QK1501" s="242"/>
    </row>
    <row r="1502" spans="434:453">
      <c r="PR1502" s="209"/>
      <c r="PW1502" s="242"/>
      <c r="PX1502" s="242"/>
      <c r="PY1502" s="242"/>
      <c r="PZ1502" s="242"/>
      <c r="QA1502" s="242"/>
      <c r="QB1502" s="242"/>
      <c r="QC1502" s="242"/>
      <c r="QD1502" s="242"/>
      <c r="QE1502" s="242"/>
      <c r="QF1502" s="242"/>
      <c r="QG1502" s="242"/>
      <c r="QH1502" s="242"/>
      <c r="QI1502" s="242"/>
      <c r="QJ1502" s="242"/>
      <c r="QK1502" s="242"/>
    </row>
    <row r="1503" spans="434:453">
      <c r="PR1503" s="209"/>
      <c r="PW1503" s="242"/>
      <c r="PX1503" s="242"/>
      <c r="PY1503" s="242"/>
      <c r="PZ1503" s="242"/>
      <c r="QA1503" s="242"/>
      <c r="QB1503" s="242"/>
      <c r="QC1503" s="242"/>
      <c r="QD1503" s="242"/>
      <c r="QE1503" s="242"/>
      <c r="QF1503" s="242"/>
      <c r="QG1503" s="242"/>
      <c r="QH1503" s="242"/>
      <c r="QI1503" s="242"/>
      <c r="QJ1503" s="242"/>
      <c r="QK1503" s="242"/>
    </row>
    <row r="1504" spans="434:453">
      <c r="PR1504" s="209"/>
      <c r="PW1504" s="242"/>
      <c r="PX1504" s="242"/>
      <c r="PY1504" s="242"/>
      <c r="PZ1504" s="242"/>
      <c r="QA1504" s="242"/>
      <c r="QB1504" s="242"/>
      <c r="QC1504" s="242"/>
      <c r="QD1504" s="242"/>
      <c r="QE1504" s="242"/>
      <c r="QF1504" s="242"/>
      <c r="QG1504" s="242"/>
      <c r="QH1504" s="242"/>
      <c r="QI1504" s="242"/>
      <c r="QJ1504" s="242"/>
      <c r="QK1504" s="242"/>
    </row>
    <row r="1505" spans="434:453">
      <c r="PR1505" s="209"/>
      <c r="PW1505" s="242"/>
      <c r="PX1505" s="242"/>
      <c r="PY1505" s="242"/>
      <c r="PZ1505" s="242"/>
      <c r="QA1505" s="242"/>
      <c r="QB1505" s="242"/>
      <c r="QC1505" s="242"/>
      <c r="QD1505" s="242"/>
      <c r="QE1505" s="242"/>
      <c r="QF1505" s="242"/>
      <c r="QG1505" s="242"/>
      <c r="QH1505" s="242"/>
      <c r="QI1505" s="242"/>
      <c r="QJ1505" s="242"/>
      <c r="QK1505" s="242"/>
    </row>
    <row r="1506" spans="434:453">
      <c r="PR1506" s="209"/>
      <c r="PW1506" s="242"/>
      <c r="PX1506" s="242"/>
      <c r="PY1506" s="242"/>
      <c r="PZ1506" s="242"/>
      <c r="QA1506" s="242"/>
      <c r="QB1506" s="242"/>
      <c r="QC1506" s="242"/>
      <c r="QD1506" s="242"/>
      <c r="QE1506" s="242"/>
      <c r="QF1506" s="242"/>
      <c r="QG1506" s="242"/>
      <c r="QH1506" s="242"/>
      <c r="QI1506" s="242"/>
      <c r="QJ1506" s="242"/>
      <c r="QK1506" s="242"/>
    </row>
    <row r="1507" spans="434:453">
      <c r="PR1507" s="209"/>
      <c r="PW1507" s="242"/>
      <c r="PX1507" s="242"/>
      <c r="PY1507" s="242"/>
      <c r="PZ1507" s="242"/>
      <c r="QA1507" s="242"/>
      <c r="QB1507" s="242"/>
      <c r="QC1507" s="242"/>
      <c r="QD1507" s="242"/>
      <c r="QE1507" s="242"/>
      <c r="QF1507" s="242"/>
      <c r="QG1507" s="242"/>
      <c r="QH1507" s="242"/>
      <c r="QI1507" s="242"/>
      <c r="QJ1507" s="242"/>
      <c r="QK1507" s="242"/>
    </row>
    <row r="1508" spans="434:453">
      <c r="PR1508" s="209"/>
      <c r="PW1508" s="242"/>
      <c r="PX1508" s="242"/>
      <c r="PY1508" s="242"/>
      <c r="PZ1508" s="242"/>
      <c r="QA1508" s="242"/>
      <c r="QB1508" s="242"/>
      <c r="QC1508" s="242"/>
      <c r="QD1508" s="242"/>
      <c r="QE1508" s="242"/>
      <c r="QF1508" s="242"/>
      <c r="QG1508" s="242"/>
      <c r="QH1508" s="242"/>
      <c r="QI1508" s="242"/>
      <c r="QJ1508" s="242"/>
      <c r="QK1508" s="242"/>
    </row>
    <row r="1509" spans="434:453">
      <c r="PR1509" s="209"/>
      <c r="PW1509" s="242"/>
      <c r="PX1509" s="242"/>
      <c r="PY1509" s="242"/>
      <c r="PZ1509" s="242"/>
      <c r="QA1509" s="242"/>
      <c r="QB1509" s="242"/>
      <c r="QC1509" s="242"/>
      <c r="QD1509" s="242"/>
      <c r="QE1509" s="242"/>
      <c r="QF1509" s="242"/>
      <c r="QG1509" s="242"/>
      <c r="QH1509" s="242"/>
      <c r="QI1509" s="242"/>
      <c r="QJ1509" s="242"/>
      <c r="QK1509" s="242"/>
    </row>
    <row r="1510" spans="434:453">
      <c r="PR1510" s="209"/>
      <c r="PW1510" s="242"/>
      <c r="PX1510" s="242"/>
      <c r="PY1510" s="242"/>
      <c r="PZ1510" s="242"/>
      <c r="QA1510" s="242"/>
      <c r="QB1510" s="242"/>
      <c r="QC1510" s="242"/>
      <c r="QD1510" s="242"/>
      <c r="QE1510" s="242"/>
      <c r="QF1510" s="242"/>
      <c r="QG1510" s="242"/>
      <c r="QH1510" s="242"/>
      <c r="QI1510" s="242"/>
      <c r="QJ1510" s="242"/>
      <c r="QK1510" s="242"/>
    </row>
    <row r="1511" spans="434:453">
      <c r="PR1511" s="209"/>
      <c r="PW1511" s="242"/>
      <c r="PX1511" s="242"/>
      <c r="PY1511" s="242"/>
      <c r="PZ1511" s="242"/>
      <c r="QA1511" s="242"/>
      <c r="QB1511" s="242"/>
      <c r="QC1511" s="242"/>
      <c r="QD1511" s="242"/>
      <c r="QE1511" s="242"/>
      <c r="QF1511" s="242"/>
      <c r="QG1511" s="242"/>
      <c r="QH1511" s="242"/>
      <c r="QI1511" s="242"/>
      <c r="QJ1511" s="242"/>
      <c r="QK1511" s="242"/>
    </row>
    <row r="1512" spans="434:453">
      <c r="PR1512" s="209"/>
      <c r="PW1512" s="242"/>
      <c r="PX1512" s="242"/>
      <c r="PY1512" s="242"/>
      <c r="PZ1512" s="242"/>
      <c r="QA1512" s="242"/>
      <c r="QB1512" s="242"/>
      <c r="QC1512" s="242"/>
      <c r="QD1512" s="242"/>
      <c r="QE1512" s="242"/>
      <c r="QF1512" s="242"/>
      <c r="QG1512" s="242"/>
      <c r="QH1512" s="242"/>
      <c r="QI1512" s="242"/>
      <c r="QJ1512" s="242"/>
      <c r="QK1512" s="242"/>
    </row>
    <row r="1513" spans="434:453">
      <c r="PR1513" s="209"/>
      <c r="PW1513" s="242"/>
      <c r="PX1513" s="242"/>
      <c r="PY1513" s="242"/>
      <c r="PZ1513" s="242"/>
      <c r="QA1513" s="242"/>
      <c r="QB1513" s="242"/>
      <c r="QC1513" s="242"/>
      <c r="QD1513" s="242"/>
      <c r="QE1513" s="242"/>
      <c r="QF1513" s="242"/>
      <c r="QG1513" s="242"/>
      <c r="QH1513" s="242"/>
      <c r="QI1513" s="242"/>
      <c r="QJ1513" s="242"/>
      <c r="QK1513" s="242"/>
    </row>
    <row r="1514" spans="434:453">
      <c r="PR1514" s="209"/>
      <c r="PW1514" s="242"/>
      <c r="PX1514" s="242"/>
      <c r="PY1514" s="242"/>
      <c r="PZ1514" s="242"/>
      <c r="QA1514" s="242"/>
      <c r="QB1514" s="242"/>
      <c r="QC1514" s="242"/>
      <c r="QD1514" s="242"/>
      <c r="QE1514" s="242"/>
      <c r="QF1514" s="242"/>
      <c r="QG1514" s="242"/>
      <c r="QH1514" s="242"/>
      <c r="QI1514" s="242"/>
      <c r="QJ1514" s="242"/>
      <c r="QK1514" s="242"/>
    </row>
    <row r="1515" spans="434:453">
      <c r="PR1515" s="209"/>
      <c r="PW1515" s="242"/>
      <c r="PX1515" s="242"/>
      <c r="PY1515" s="242"/>
      <c r="PZ1515" s="242"/>
      <c r="QA1515" s="242"/>
      <c r="QB1515" s="242"/>
      <c r="QC1515" s="242"/>
      <c r="QD1515" s="242"/>
      <c r="QE1515" s="242"/>
      <c r="QF1515" s="242"/>
      <c r="QG1515" s="242"/>
      <c r="QH1515" s="242"/>
      <c r="QI1515" s="242"/>
      <c r="QJ1515" s="242"/>
      <c r="QK1515" s="242"/>
    </row>
    <row r="1516" spans="434:453">
      <c r="PR1516" s="209"/>
      <c r="PW1516" s="242"/>
      <c r="PX1516" s="242"/>
      <c r="PY1516" s="242"/>
      <c r="PZ1516" s="242"/>
      <c r="QA1516" s="242"/>
      <c r="QB1516" s="242"/>
      <c r="QC1516" s="242"/>
      <c r="QD1516" s="242"/>
      <c r="QE1516" s="242"/>
      <c r="QF1516" s="242"/>
      <c r="QG1516" s="242"/>
      <c r="QH1516" s="242"/>
      <c r="QI1516" s="242"/>
      <c r="QJ1516" s="242"/>
      <c r="QK1516" s="242"/>
    </row>
    <row r="1517" spans="434:453">
      <c r="PR1517" s="209"/>
      <c r="PW1517" s="242"/>
      <c r="PX1517" s="242"/>
      <c r="PY1517" s="242"/>
      <c r="PZ1517" s="242"/>
      <c r="QA1517" s="242"/>
      <c r="QB1517" s="242"/>
      <c r="QC1517" s="242"/>
      <c r="QD1517" s="242"/>
      <c r="QE1517" s="242"/>
      <c r="QF1517" s="242"/>
      <c r="QG1517" s="242"/>
      <c r="QH1517" s="242"/>
      <c r="QI1517" s="242"/>
      <c r="QJ1517" s="242"/>
      <c r="QK1517" s="242"/>
    </row>
    <row r="1518" spans="434:453">
      <c r="PR1518" s="209"/>
      <c r="PW1518" s="242"/>
      <c r="PX1518" s="242"/>
      <c r="PY1518" s="242"/>
      <c r="PZ1518" s="242"/>
      <c r="QA1518" s="242"/>
      <c r="QB1518" s="242"/>
      <c r="QC1518" s="242"/>
      <c r="QD1518" s="242"/>
      <c r="QE1518" s="242"/>
      <c r="QF1518" s="242"/>
      <c r="QG1518" s="242"/>
      <c r="QH1518" s="242"/>
      <c r="QI1518" s="242"/>
      <c r="QJ1518" s="242"/>
      <c r="QK1518" s="242"/>
    </row>
    <row r="1519" spans="434:453">
      <c r="PR1519" s="209"/>
      <c r="PW1519" s="242"/>
      <c r="PX1519" s="242"/>
      <c r="PY1519" s="242"/>
      <c r="PZ1519" s="242"/>
      <c r="QA1519" s="242"/>
      <c r="QB1519" s="242"/>
      <c r="QC1519" s="242"/>
      <c r="QD1519" s="242"/>
      <c r="QE1519" s="242"/>
      <c r="QF1519" s="242"/>
      <c r="QG1519" s="242"/>
      <c r="QH1519" s="242"/>
      <c r="QI1519" s="242"/>
      <c r="QJ1519" s="242"/>
      <c r="QK1519" s="242"/>
    </row>
    <row r="1520" spans="434:453">
      <c r="PR1520" s="209"/>
      <c r="PW1520" s="242"/>
      <c r="PX1520" s="242"/>
      <c r="PY1520" s="242"/>
      <c r="PZ1520" s="242"/>
      <c r="QA1520" s="242"/>
      <c r="QB1520" s="242"/>
      <c r="QC1520" s="242"/>
      <c r="QD1520" s="242"/>
      <c r="QE1520" s="242"/>
      <c r="QF1520" s="242"/>
      <c r="QG1520" s="242"/>
      <c r="QH1520" s="242"/>
      <c r="QI1520" s="242"/>
      <c r="QJ1520" s="242"/>
      <c r="QK1520" s="242"/>
    </row>
    <row r="1521" spans="434:453">
      <c r="PR1521" s="209"/>
      <c r="PW1521" s="242"/>
      <c r="PX1521" s="242"/>
      <c r="PY1521" s="242"/>
      <c r="PZ1521" s="242"/>
      <c r="QA1521" s="242"/>
      <c r="QB1521" s="242"/>
      <c r="QC1521" s="242"/>
      <c r="QD1521" s="242"/>
      <c r="QE1521" s="242"/>
      <c r="QF1521" s="242"/>
      <c r="QG1521" s="242"/>
      <c r="QH1521" s="242"/>
      <c r="QI1521" s="242"/>
      <c r="QJ1521" s="242"/>
      <c r="QK1521" s="242"/>
    </row>
    <row r="1522" spans="434:453">
      <c r="PR1522" s="209"/>
      <c r="PW1522" s="242"/>
      <c r="PX1522" s="242"/>
      <c r="PY1522" s="242"/>
      <c r="PZ1522" s="242"/>
      <c r="QA1522" s="242"/>
      <c r="QB1522" s="242"/>
      <c r="QC1522" s="242"/>
      <c r="QD1522" s="242"/>
      <c r="QE1522" s="242"/>
      <c r="QF1522" s="242"/>
      <c r="QG1522" s="242"/>
      <c r="QH1522" s="242"/>
      <c r="QI1522" s="242"/>
      <c r="QJ1522" s="242"/>
      <c r="QK1522" s="242"/>
    </row>
    <row r="1523" spans="434:453">
      <c r="PR1523" s="209"/>
      <c r="PW1523" s="242"/>
      <c r="PX1523" s="242"/>
      <c r="PY1523" s="242"/>
      <c r="PZ1523" s="242"/>
      <c r="QA1523" s="242"/>
      <c r="QB1523" s="242"/>
      <c r="QC1523" s="242"/>
      <c r="QD1523" s="242"/>
      <c r="QE1523" s="242"/>
      <c r="QF1523" s="242"/>
      <c r="QG1523" s="242"/>
      <c r="QH1523" s="242"/>
      <c r="QI1523" s="242"/>
      <c r="QJ1523" s="242"/>
      <c r="QK1523" s="242"/>
    </row>
    <row r="1524" spans="434:453">
      <c r="PR1524" s="209"/>
      <c r="PW1524" s="242"/>
      <c r="PX1524" s="242"/>
      <c r="PY1524" s="242"/>
      <c r="PZ1524" s="242"/>
      <c r="QA1524" s="242"/>
      <c r="QB1524" s="242"/>
      <c r="QC1524" s="242"/>
      <c r="QD1524" s="242"/>
      <c r="QE1524" s="242"/>
      <c r="QF1524" s="242"/>
      <c r="QG1524" s="242"/>
      <c r="QH1524" s="242"/>
      <c r="QI1524" s="242"/>
      <c r="QJ1524" s="242"/>
      <c r="QK1524" s="242"/>
    </row>
    <row r="1525" spans="434:453">
      <c r="PR1525" s="209"/>
      <c r="PW1525" s="242"/>
      <c r="PX1525" s="242"/>
      <c r="PY1525" s="242"/>
      <c r="PZ1525" s="242"/>
      <c r="QA1525" s="242"/>
      <c r="QB1525" s="242"/>
      <c r="QC1525" s="242"/>
      <c r="QD1525" s="242"/>
      <c r="QE1525" s="242"/>
      <c r="QF1525" s="242"/>
      <c r="QG1525" s="242"/>
      <c r="QH1525" s="242"/>
      <c r="QI1525" s="242"/>
      <c r="QJ1525" s="242"/>
      <c r="QK1525" s="242"/>
    </row>
    <row r="1526" spans="434:453">
      <c r="PR1526" s="209"/>
      <c r="PW1526" s="242"/>
      <c r="PX1526" s="242"/>
      <c r="PY1526" s="242"/>
      <c r="PZ1526" s="242"/>
      <c r="QA1526" s="242"/>
      <c r="QB1526" s="242"/>
      <c r="QC1526" s="242"/>
      <c r="QD1526" s="242"/>
      <c r="QE1526" s="242"/>
      <c r="QF1526" s="242"/>
      <c r="QG1526" s="242"/>
      <c r="QH1526" s="242"/>
      <c r="QI1526" s="242"/>
      <c r="QJ1526" s="242"/>
      <c r="QK1526" s="242"/>
    </row>
    <row r="1527" spans="434:453">
      <c r="PR1527" s="209"/>
      <c r="PW1527" s="242"/>
      <c r="PX1527" s="242"/>
      <c r="PY1527" s="242"/>
      <c r="PZ1527" s="242"/>
      <c r="QA1527" s="242"/>
      <c r="QB1527" s="242"/>
      <c r="QC1527" s="242"/>
      <c r="QD1527" s="242"/>
      <c r="QE1527" s="242"/>
      <c r="QF1527" s="242"/>
      <c r="QG1527" s="242"/>
      <c r="QH1527" s="242"/>
      <c r="QI1527" s="242"/>
      <c r="QJ1527" s="242"/>
      <c r="QK1527" s="242"/>
    </row>
    <row r="1528" spans="434:453">
      <c r="PR1528" s="209"/>
      <c r="PW1528" s="242"/>
      <c r="PX1528" s="242"/>
      <c r="PY1528" s="242"/>
      <c r="PZ1528" s="242"/>
      <c r="QA1528" s="242"/>
      <c r="QB1528" s="242"/>
      <c r="QC1528" s="242"/>
      <c r="QD1528" s="242"/>
      <c r="QE1528" s="242"/>
      <c r="QF1528" s="242"/>
      <c r="QG1528" s="242"/>
      <c r="QH1528" s="242"/>
      <c r="QI1528" s="242"/>
      <c r="QJ1528" s="242"/>
      <c r="QK1528" s="242"/>
    </row>
    <row r="1529" spans="434:453">
      <c r="PR1529" s="209"/>
      <c r="PW1529" s="242"/>
      <c r="PX1529" s="242"/>
      <c r="PY1529" s="242"/>
      <c r="PZ1529" s="242"/>
      <c r="QA1529" s="242"/>
      <c r="QB1529" s="242"/>
      <c r="QC1529" s="242"/>
      <c r="QD1529" s="242"/>
      <c r="QE1529" s="242"/>
      <c r="QF1529" s="242"/>
      <c r="QG1529" s="242"/>
      <c r="QH1529" s="242"/>
      <c r="QI1529" s="242"/>
      <c r="QJ1529" s="242"/>
      <c r="QK1529" s="242"/>
    </row>
    <row r="1530" spans="434:453">
      <c r="PR1530" s="209"/>
      <c r="PW1530" s="242"/>
      <c r="PX1530" s="242"/>
      <c r="PY1530" s="242"/>
      <c r="PZ1530" s="242"/>
      <c r="QA1530" s="242"/>
      <c r="QB1530" s="242"/>
      <c r="QC1530" s="242"/>
      <c r="QD1530" s="242"/>
      <c r="QE1530" s="242"/>
      <c r="QF1530" s="242"/>
      <c r="QG1530" s="242"/>
      <c r="QH1530" s="242"/>
      <c r="QI1530" s="242"/>
      <c r="QJ1530" s="242"/>
      <c r="QK1530" s="242"/>
    </row>
    <row r="1531" spans="434:453">
      <c r="PR1531" s="209"/>
      <c r="PW1531" s="242"/>
      <c r="PX1531" s="242"/>
      <c r="PY1531" s="242"/>
      <c r="PZ1531" s="242"/>
      <c r="QA1531" s="242"/>
      <c r="QB1531" s="242"/>
      <c r="QC1531" s="242"/>
      <c r="QD1531" s="242"/>
      <c r="QE1531" s="242"/>
      <c r="QF1531" s="242"/>
      <c r="QG1531" s="242"/>
      <c r="QH1531" s="242"/>
      <c r="QI1531" s="242"/>
      <c r="QJ1531" s="242"/>
      <c r="QK1531" s="242"/>
    </row>
    <row r="1532" spans="434:453">
      <c r="PR1532" s="209"/>
      <c r="PW1532" s="242"/>
      <c r="PX1532" s="242"/>
      <c r="PY1532" s="242"/>
      <c r="PZ1532" s="242"/>
      <c r="QA1532" s="242"/>
      <c r="QB1532" s="242"/>
      <c r="QC1532" s="242"/>
      <c r="QD1532" s="242"/>
      <c r="QE1532" s="242"/>
      <c r="QF1532" s="242"/>
      <c r="QG1532" s="242"/>
      <c r="QH1532" s="242"/>
      <c r="QI1532" s="242"/>
      <c r="QJ1532" s="242"/>
      <c r="QK1532" s="242"/>
    </row>
    <row r="1533" spans="434:453">
      <c r="PR1533" s="209"/>
      <c r="PW1533" s="242"/>
      <c r="PX1533" s="242"/>
      <c r="PY1533" s="242"/>
      <c r="PZ1533" s="242"/>
      <c r="QA1533" s="242"/>
      <c r="QB1533" s="242"/>
      <c r="QC1533" s="242"/>
      <c r="QD1533" s="242"/>
      <c r="QE1533" s="242"/>
      <c r="QF1533" s="242"/>
      <c r="QG1533" s="242"/>
      <c r="QH1533" s="242"/>
      <c r="QI1533" s="242"/>
      <c r="QJ1533" s="242"/>
      <c r="QK1533" s="242"/>
    </row>
    <row r="1534" spans="434:453">
      <c r="PR1534" s="209"/>
      <c r="PW1534" s="242"/>
      <c r="PX1534" s="242"/>
      <c r="PY1534" s="242"/>
      <c r="PZ1534" s="242"/>
      <c r="QA1534" s="242"/>
      <c r="QB1534" s="242"/>
      <c r="QC1534" s="242"/>
      <c r="QD1534" s="242"/>
      <c r="QE1534" s="242"/>
      <c r="QF1534" s="242"/>
      <c r="QG1534" s="242"/>
      <c r="QH1534" s="242"/>
      <c r="QI1534" s="242"/>
      <c r="QJ1534" s="242"/>
      <c r="QK1534" s="242"/>
    </row>
    <row r="1535" spans="434:453">
      <c r="PR1535" s="209"/>
      <c r="PW1535" s="242"/>
      <c r="PX1535" s="242"/>
      <c r="PY1535" s="242"/>
      <c r="PZ1535" s="242"/>
      <c r="QA1535" s="242"/>
      <c r="QB1535" s="242"/>
      <c r="QC1535" s="242"/>
      <c r="QD1535" s="242"/>
      <c r="QE1535" s="242"/>
      <c r="QF1535" s="242"/>
      <c r="QG1535" s="242"/>
      <c r="QH1535" s="242"/>
      <c r="QI1535" s="242"/>
      <c r="QJ1535" s="242"/>
      <c r="QK1535" s="242"/>
    </row>
    <row r="1536" spans="434:453">
      <c r="PR1536" s="209"/>
      <c r="PW1536" s="242"/>
      <c r="PX1536" s="242"/>
      <c r="PY1536" s="242"/>
      <c r="PZ1536" s="242"/>
      <c r="QA1536" s="242"/>
      <c r="QB1536" s="242"/>
      <c r="QC1536" s="242"/>
      <c r="QD1536" s="242"/>
      <c r="QE1536" s="242"/>
      <c r="QF1536" s="242"/>
      <c r="QG1536" s="242"/>
      <c r="QH1536" s="242"/>
      <c r="QI1536" s="242"/>
      <c r="QJ1536" s="242"/>
      <c r="QK1536" s="242"/>
    </row>
    <row r="1537" spans="434:453">
      <c r="PR1537" s="209"/>
      <c r="PW1537" s="242"/>
      <c r="PX1537" s="242"/>
      <c r="PY1537" s="242"/>
      <c r="PZ1537" s="242"/>
      <c r="QA1537" s="242"/>
      <c r="QB1537" s="242"/>
      <c r="QC1537" s="242"/>
      <c r="QD1537" s="242"/>
      <c r="QE1537" s="242"/>
      <c r="QF1537" s="242"/>
      <c r="QG1537" s="242"/>
      <c r="QH1537" s="242"/>
      <c r="QI1537" s="242"/>
      <c r="QJ1537" s="242"/>
      <c r="QK1537" s="242"/>
    </row>
    <row r="1538" spans="434:453">
      <c r="PR1538" s="209"/>
      <c r="PW1538" s="242"/>
      <c r="PX1538" s="242"/>
      <c r="PY1538" s="242"/>
      <c r="PZ1538" s="242"/>
      <c r="QA1538" s="242"/>
      <c r="QB1538" s="242"/>
      <c r="QC1538" s="242"/>
      <c r="QD1538" s="242"/>
      <c r="QE1538" s="242"/>
      <c r="QF1538" s="242"/>
      <c r="QG1538" s="242"/>
      <c r="QH1538" s="242"/>
      <c r="QI1538" s="242"/>
      <c r="QJ1538" s="242"/>
      <c r="QK1538" s="242"/>
    </row>
    <row r="1539" spans="434:453">
      <c r="PR1539" s="209"/>
      <c r="PW1539" s="242"/>
      <c r="PX1539" s="242"/>
      <c r="PY1539" s="242"/>
      <c r="PZ1539" s="242"/>
      <c r="QA1539" s="242"/>
      <c r="QB1539" s="242"/>
      <c r="QC1539" s="242"/>
      <c r="QD1539" s="242"/>
      <c r="QE1539" s="242"/>
      <c r="QF1539" s="242"/>
      <c r="QG1539" s="242"/>
      <c r="QH1539" s="242"/>
      <c r="QI1539" s="242"/>
      <c r="QJ1539" s="242"/>
      <c r="QK1539" s="242"/>
    </row>
    <row r="1540" spans="434:453">
      <c r="PR1540" s="209"/>
      <c r="PW1540" s="242"/>
      <c r="PX1540" s="242"/>
      <c r="PY1540" s="242"/>
      <c r="PZ1540" s="242"/>
      <c r="QA1540" s="242"/>
      <c r="QB1540" s="242"/>
      <c r="QC1540" s="242"/>
      <c r="QD1540" s="242"/>
      <c r="QE1540" s="242"/>
      <c r="QF1540" s="242"/>
      <c r="QG1540" s="242"/>
      <c r="QH1540" s="242"/>
      <c r="QI1540" s="242"/>
      <c r="QJ1540" s="242"/>
      <c r="QK1540" s="242"/>
    </row>
    <row r="1541" spans="434:453">
      <c r="PR1541" s="209"/>
      <c r="PW1541" s="242"/>
      <c r="PX1541" s="242"/>
      <c r="PY1541" s="242"/>
      <c r="PZ1541" s="242"/>
      <c r="QA1541" s="242"/>
      <c r="QB1541" s="242"/>
      <c r="QC1541" s="242"/>
      <c r="QD1541" s="242"/>
      <c r="QE1541" s="242"/>
      <c r="QF1541" s="242"/>
      <c r="QG1541" s="242"/>
      <c r="QH1541" s="242"/>
      <c r="QI1541" s="242"/>
      <c r="QJ1541" s="242"/>
      <c r="QK1541" s="242"/>
    </row>
    <row r="1542" spans="434:453">
      <c r="PR1542" s="209"/>
      <c r="PW1542" s="242"/>
      <c r="PX1542" s="242"/>
      <c r="PY1542" s="242"/>
      <c r="PZ1542" s="242"/>
      <c r="QA1542" s="242"/>
      <c r="QB1542" s="242"/>
      <c r="QC1542" s="242"/>
      <c r="QD1542" s="242"/>
      <c r="QE1542" s="242"/>
      <c r="QF1542" s="242"/>
      <c r="QG1542" s="242"/>
      <c r="QH1542" s="242"/>
      <c r="QI1542" s="242"/>
      <c r="QJ1542" s="242"/>
      <c r="QK1542" s="242"/>
    </row>
    <row r="1543" spans="434:453">
      <c r="PR1543" s="209"/>
      <c r="PW1543" s="242"/>
      <c r="PX1543" s="242"/>
      <c r="PY1543" s="242"/>
      <c r="PZ1543" s="242"/>
      <c r="QA1543" s="242"/>
      <c r="QB1543" s="242"/>
      <c r="QC1543" s="242"/>
      <c r="QD1543" s="242"/>
      <c r="QE1543" s="242"/>
      <c r="QF1543" s="242"/>
      <c r="QG1543" s="242"/>
      <c r="QH1543" s="242"/>
      <c r="QI1543" s="242"/>
      <c r="QJ1543" s="242"/>
      <c r="QK1543" s="242"/>
    </row>
    <row r="1544" spans="434:453">
      <c r="PR1544" s="209"/>
      <c r="PW1544" s="242"/>
      <c r="PX1544" s="242"/>
      <c r="PY1544" s="242"/>
      <c r="PZ1544" s="242"/>
      <c r="QA1544" s="242"/>
      <c r="QB1544" s="242"/>
      <c r="QC1544" s="242"/>
      <c r="QD1544" s="242"/>
      <c r="QE1544" s="242"/>
      <c r="QF1544" s="242"/>
      <c r="QG1544" s="242"/>
      <c r="QH1544" s="242"/>
      <c r="QI1544" s="242"/>
      <c r="QJ1544" s="242"/>
      <c r="QK1544" s="242"/>
    </row>
    <row r="1545" spans="434:453">
      <c r="PR1545" s="209"/>
      <c r="PW1545" s="242"/>
      <c r="PX1545" s="242"/>
      <c r="PY1545" s="242"/>
      <c r="PZ1545" s="242"/>
      <c r="QA1545" s="242"/>
      <c r="QB1545" s="242"/>
      <c r="QC1545" s="242"/>
      <c r="QD1545" s="242"/>
      <c r="QE1545" s="242"/>
      <c r="QF1545" s="242"/>
      <c r="QG1545" s="242"/>
      <c r="QH1545" s="242"/>
      <c r="QI1545" s="242"/>
      <c r="QJ1545" s="242"/>
      <c r="QK1545" s="242"/>
    </row>
    <row r="1546" spans="434:453">
      <c r="PR1546" s="209"/>
      <c r="PW1546" s="242"/>
      <c r="PX1546" s="242"/>
      <c r="PY1546" s="242"/>
      <c r="PZ1546" s="242"/>
      <c r="QA1546" s="242"/>
      <c r="QB1546" s="242"/>
      <c r="QC1546" s="242"/>
      <c r="QD1546" s="242"/>
      <c r="QE1546" s="242"/>
      <c r="QF1546" s="242"/>
      <c r="QG1546" s="242"/>
      <c r="QH1546" s="242"/>
      <c r="QI1546" s="242"/>
      <c r="QJ1546" s="242"/>
      <c r="QK1546" s="242"/>
    </row>
    <row r="1547" spans="434:453">
      <c r="PR1547" s="209"/>
      <c r="PW1547" s="242"/>
      <c r="PX1547" s="242"/>
      <c r="PY1547" s="242"/>
      <c r="PZ1547" s="242"/>
      <c r="QA1547" s="242"/>
      <c r="QB1547" s="242"/>
      <c r="QC1547" s="242"/>
      <c r="QD1547" s="242"/>
      <c r="QE1547" s="242"/>
      <c r="QF1547" s="242"/>
      <c r="QG1547" s="242"/>
      <c r="QH1547" s="242"/>
      <c r="QI1547" s="242"/>
      <c r="QJ1547" s="242"/>
      <c r="QK1547" s="242"/>
    </row>
    <row r="1548" spans="434:453">
      <c r="PR1548" s="209"/>
      <c r="PW1548" s="242"/>
      <c r="PX1548" s="242"/>
      <c r="PY1548" s="242"/>
      <c r="PZ1548" s="242"/>
      <c r="QA1548" s="242"/>
      <c r="QB1548" s="242"/>
      <c r="QC1548" s="242"/>
      <c r="QD1548" s="242"/>
      <c r="QE1548" s="242"/>
      <c r="QF1548" s="242"/>
      <c r="QG1548" s="242"/>
      <c r="QH1548" s="242"/>
      <c r="QI1548" s="242"/>
      <c r="QJ1548" s="242"/>
      <c r="QK1548" s="242"/>
    </row>
    <row r="1549" spans="434:453">
      <c r="PR1549" s="209"/>
      <c r="PW1549" s="242"/>
      <c r="PX1549" s="242"/>
      <c r="PY1549" s="242"/>
      <c r="PZ1549" s="242"/>
      <c r="QA1549" s="242"/>
      <c r="QB1549" s="242"/>
      <c r="QC1549" s="242"/>
      <c r="QD1549" s="242"/>
      <c r="QE1549" s="242"/>
      <c r="QF1549" s="242"/>
      <c r="QG1549" s="242"/>
      <c r="QH1549" s="242"/>
      <c r="QI1549" s="242"/>
      <c r="QJ1549" s="242"/>
      <c r="QK1549" s="242"/>
    </row>
    <row r="1550" spans="434:453">
      <c r="PR1550" s="209"/>
      <c r="PW1550" s="242"/>
      <c r="PX1550" s="242"/>
      <c r="PY1550" s="242"/>
      <c r="PZ1550" s="242"/>
      <c r="QA1550" s="242"/>
      <c r="QB1550" s="242"/>
      <c r="QC1550" s="242"/>
      <c r="QD1550" s="242"/>
      <c r="QE1550" s="242"/>
      <c r="QF1550" s="242"/>
      <c r="QG1550" s="242"/>
      <c r="QH1550" s="242"/>
      <c r="QI1550" s="242"/>
      <c r="QJ1550" s="242"/>
      <c r="QK1550" s="242"/>
    </row>
    <row r="1551" spans="434:453">
      <c r="PR1551" s="209"/>
      <c r="PW1551" s="242"/>
      <c r="PX1551" s="242"/>
      <c r="PY1551" s="242"/>
      <c r="PZ1551" s="242"/>
      <c r="QA1551" s="242"/>
      <c r="QB1551" s="242"/>
      <c r="QC1551" s="242"/>
      <c r="QD1551" s="242"/>
      <c r="QE1551" s="242"/>
      <c r="QF1551" s="242"/>
      <c r="QG1551" s="242"/>
      <c r="QH1551" s="242"/>
      <c r="QI1551" s="242"/>
      <c r="QJ1551" s="242"/>
      <c r="QK1551" s="242"/>
    </row>
    <row r="1552" spans="434:453">
      <c r="PR1552" s="209"/>
      <c r="PW1552" s="242"/>
      <c r="PX1552" s="242"/>
      <c r="PY1552" s="242"/>
      <c r="PZ1552" s="242"/>
      <c r="QA1552" s="242"/>
      <c r="QB1552" s="242"/>
      <c r="QC1552" s="242"/>
      <c r="QD1552" s="242"/>
      <c r="QE1552" s="242"/>
      <c r="QF1552" s="242"/>
      <c r="QG1552" s="242"/>
      <c r="QH1552" s="242"/>
      <c r="QI1552" s="242"/>
      <c r="QJ1552" s="242"/>
      <c r="QK1552" s="242"/>
    </row>
    <row r="1553" spans="434:453">
      <c r="PR1553" s="209"/>
      <c r="PW1553" s="242"/>
      <c r="PX1553" s="242"/>
      <c r="PY1553" s="242"/>
      <c r="PZ1553" s="242"/>
      <c r="QA1553" s="242"/>
      <c r="QB1553" s="242"/>
      <c r="QC1553" s="242"/>
      <c r="QD1553" s="242"/>
      <c r="QE1553" s="242"/>
      <c r="QF1553" s="242"/>
      <c r="QG1553" s="242"/>
      <c r="QH1553" s="242"/>
      <c r="QI1553" s="242"/>
      <c r="QJ1553" s="242"/>
      <c r="QK1553" s="242"/>
    </row>
    <row r="1554" spans="434:453">
      <c r="PR1554" s="209"/>
      <c r="PW1554" s="242"/>
      <c r="PX1554" s="242"/>
      <c r="PY1554" s="242"/>
      <c r="PZ1554" s="242"/>
      <c r="QA1554" s="242"/>
      <c r="QB1554" s="242"/>
      <c r="QC1554" s="242"/>
      <c r="QD1554" s="242"/>
      <c r="QE1554" s="242"/>
      <c r="QF1554" s="242"/>
      <c r="QG1554" s="242"/>
      <c r="QH1554" s="242"/>
      <c r="QI1554" s="242"/>
      <c r="QJ1554" s="242"/>
      <c r="QK1554" s="242"/>
    </row>
    <row r="1555" spans="434:453">
      <c r="PR1555" s="209"/>
      <c r="PW1555" s="242"/>
      <c r="PX1555" s="242"/>
      <c r="PY1555" s="242"/>
      <c r="PZ1555" s="242"/>
      <c r="QA1555" s="242"/>
      <c r="QB1555" s="242"/>
      <c r="QC1555" s="242"/>
      <c r="QD1555" s="242"/>
      <c r="QE1555" s="242"/>
      <c r="QF1555" s="242"/>
      <c r="QG1555" s="242"/>
      <c r="QH1555" s="242"/>
      <c r="QI1555" s="242"/>
      <c r="QJ1555" s="242"/>
      <c r="QK1555" s="242"/>
    </row>
    <row r="1556" spans="434:453">
      <c r="PR1556" s="209"/>
      <c r="PW1556" s="242"/>
      <c r="PX1556" s="242"/>
      <c r="PY1556" s="242"/>
      <c r="PZ1556" s="242"/>
      <c r="QA1556" s="242"/>
      <c r="QB1556" s="242"/>
      <c r="QC1556" s="242"/>
      <c r="QD1556" s="242"/>
      <c r="QE1556" s="242"/>
      <c r="QF1556" s="242"/>
      <c r="QG1556" s="242"/>
      <c r="QH1556" s="242"/>
      <c r="QI1556" s="242"/>
      <c r="QJ1556" s="242"/>
      <c r="QK1556" s="242"/>
    </row>
    <row r="1557" spans="434:453">
      <c r="PR1557" s="209"/>
      <c r="PW1557" s="242"/>
      <c r="PX1557" s="242"/>
      <c r="PY1557" s="242"/>
      <c r="PZ1557" s="242"/>
      <c r="QA1557" s="242"/>
      <c r="QB1557" s="242"/>
      <c r="QC1557" s="242"/>
      <c r="QD1557" s="242"/>
      <c r="QE1557" s="242"/>
      <c r="QF1557" s="242"/>
      <c r="QG1557" s="242"/>
      <c r="QH1557" s="242"/>
      <c r="QI1557" s="242"/>
      <c r="QJ1557" s="242"/>
      <c r="QK1557" s="242"/>
    </row>
    <row r="1558" spans="434:453">
      <c r="PR1558" s="209"/>
      <c r="PW1558" s="242"/>
      <c r="PX1558" s="242"/>
      <c r="PY1558" s="242"/>
      <c r="PZ1558" s="242"/>
      <c r="QA1558" s="242"/>
      <c r="QB1558" s="242"/>
      <c r="QC1558" s="242"/>
      <c r="QD1558" s="242"/>
      <c r="QE1558" s="242"/>
      <c r="QF1558" s="242"/>
      <c r="QG1558" s="242"/>
      <c r="QH1558" s="242"/>
      <c r="QI1558" s="242"/>
      <c r="QJ1558" s="242"/>
      <c r="QK1558" s="242"/>
    </row>
    <row r="1559" spans="434:453">
      <c r="PR1559" s="209"/>
      <c r="PW1559" s="242"/>
      <c r="PX1559" s="242"/>
      <c r="PY1559" s="242"/>
      <c r="PZ1559" s="242"/>
      <c r="QA1559" s="242"/>
      <c r="QB1559" s="242"/>
      <c r="QC1559" s="242"/>
      <c r="QD1559" s="242"/>
      <c r="QE1559" s="242"/>
      <c r="QF1559" s="242"/>
      <c r="QG1559" s="242"/>
      <c r="QH1559" s="242"/>
      <c r="QI1559" s="242"/>
      <c r="QJ1559" s="242"/>
      <c r="QK1559" s="242"/>
    </row>
    <row r="1560" spans="434:453">
      <c r="PR1560" s="209"/>
      <c r="PW1560" s="242"/>
      <c r="PX1560" s="242"/>
      <c r="PY1560" s="242"/>
      <c r="PZ1560" s="242"/>
      <c r="QA1560" s="242"/>
      <c r="QB1560" s="242"/>
      <c r="QC1560" s="242"/>
      <c r="QD1560" s="242"/>
      <c r="QE1560" s="242"/>
      <c r="QF1560" s="242"/>
      <c r="QG1560" s="242"/>
      <c r="QH1560" s="242"/>
      <c r="QI1560" s="242"/>
      <c r="QJ1560" s="242"/>
      <c r="QK1560" s="242"/>
    </row>
    <row r="1561" spans="434:453">
      <c r="PR1561" s="209"/>
      <c r="PW1561" s="242"/>
      <c r="PX1561" s="242"/>
      <c r="PY1561" s="242"/>
      <c r="PZ1561" s="242"/>
      <c r="QA1561" s="242"/>
      <c r="QB1561" s="242"/>
      <c r="QC1561" s="242"/>
      <c r="QD1561" s="242"/>
      <c r="QE1561" s="242"/>
      <c r="QF1561" s="242"/>
      <c r="QG1561" s="242"/>
      <c r="QH1561" s="242"/>
      <c r="QI1561" s="242"/>
      <c r="QJ1561" s="242"/>
      <c r="QK1561" s="242"/>
    </row>
    <row r="1562" spans="434:453">
      <c r="PR1562" s="209"/>
      <c r="PW1562" s="242"/>
      <c r="PX1562" s="242"/>
      <c r="PY1562" s="242"/>
      <c r="PZ1562" s="242"/>
      <c r="QA1562" s="242"/>
      <c r="QB1562" s="242"/>
      <c r="QC1562" s="242"/>
      <c r="QD1562" s="242"/>
      <c r="QE1562" s="242"/>
      <c r="QF1562" s="242"/>
      <c r="QG1562" s="242"/>
      <c r="QH1562" s="242"/>
      <c r="QI1562" s="242"/>
      <c r="QJ1562" s="242"/>
      <c r="QK1562" s="242"/>
    </row>
    <row r="1563" spans="434:453">
      <c r="PR1563" s="209"/>
      <c r="PW1563" s="242"/>
      <c r="PX1563" s="242"/>
      <c r="PY1563" s="242"/>
      <c r="PZ1563" s="242"/>
      <c r="QA1563" s="242"/>
      <c r="QB1563" s="242"/>
      <c r="QC1563" s="242"/>
      <c r="QD1563" s="242"/>
      <c r="QE1563" s="242"/>
      <c r="QF1563" s="242"/>
      <c r="QG1563" s="242"/>
      <c r="QH1563" s="242"/>
      <c r="QI1563" s="242"/>
      <c r="QJ1563" s="242"/>
      <c r="QK1563" s="242"/>
    </row>
    <row r="1564" spans="434:453">
      <c r="PR1564" s="209"/>
      <c r="PW1564" s="242"/>
      <c r="PX1564" s="242"/>
      <c r="PY1564" s="242"/>
      <c r="PZ1564" s="242"/>
      <c r="QA1564" s="242"/>
      <c r="QB1564" s="242"/>
      <c r="QC1564" s="242"/>
      <c r="QD1564" s="242"/>
      <c r="QE1564" s="242"/>
      <c r="QF1564" s="242"/>
      <c r="QG1564" s="242"/>
      <c r="QH1564" s="242"/>
      <c r="QI1564" s="242"/>
      <c r="QJ1564" s="242"/>
      <c r="QK1564" s="242"/>
    </row>
    <row r="1565" spans="434:453">
      <c r="PR1565" s="209"/>
      <c r="PW1565" s="242"/>
      <c r="PX1565" s="242"/>
      <c r="PY1565" s="242"/>
      <c r="PZ1565" s="242"/>
      <c r="QA1565" s="242"/>
      <c r="QB1565" s="242"/>
      <c r="QC1565" s="242"/>
      <c r="QD1565" s="242"/>
      <c r="QE1565" s="242"/>
      <c r="QF1565" s="242"/>
      <c r="QG1565" s="242"/>
      <c r="QH1565" s="242"/>
      <c r="QI1565" s="242"/>
      <c r="QJ1565" s="242"/>
      <c r="QK1565" s="242"/>
    </row>
    <row r="1566" spans="434:453">
      <c r="PR1566" s="209"/>
      <c r="PW1566" s="242"/>
      <c r="PX1566" s="242"/>
      <c r="PY1566" s="242"/>
      <c r="PZ1566" s="242"/>
      <c r="QA1566" s="242"/>
      <c r="QB1566" s="242"/>
      <c r="QC1566" s="242"/>
      <c r="QD1566" s="242"/>
      <c r="QE1566" s="242"/>
      <c r="QF1566" s="242"/>
      <c r="QG1566" s="242"/>
      <c r="QH1566" s="242"/>
      <c r="QI1566" s="242"/>
      <c r="QJ1566" s="242"/>
      <c r="QK1566" s="242"/>
    </row>
    <row r="1567" spans="434:453">
      <c r="PR1567" s="209"/>
      <c r="PW1567" s="242"/>
      <c r="PX1567" s="242"/>
      <c r="PY1567" s="242"/>
      <c r="PZ1567" s="242"/>
      <c r="QA1567" s="242"/>
      <c r="QB1567" s="242"/>
      <c r="QC1567" s="242"/>
      <c r="QD1567" s="242"/>
      <c r="QE1567" s="242"/>
      <c r="QF1567" s="242"/>
      <c r="QG1567" s="242"/>
      <c r="QH1567" s="242"/>
      <c r="QI1567" s="242"/>
      <c r="QJ1567" s="242"/>
      <c r="QK1567" s="242"/>
    </row>
    <row r="1568" spans="434:453">
      <c r="PR1568" s="209"/>
      <c r="PW1568" s="242"/>
      <c r="PX1568" s="242"/>
      <c r="PY1568" s="242"/>
      <c r="PZ1568" s="242"/>
      <c r="QA1568" s="242"/>
      <c r="QB1568" s="242"/>
      <c r="QC1568" s="242"/>
      <c r="QD1568" s="242"/>
      <c r="QE1568" s="242"/>
      <c r="QF1568" s="242"/>
      <c r="QG1568" s="242"/>
      <c r="QH1568" s="242"/>
      <c r="QI1568" s="242"/>
      <c r="QJ1568" s="242"/>
      <c r="QK1568" s="242"/>
    </row>
    <row r="1569" spans="434:453">
      <c r="PR1569" s="209"/>
      <c r="PW1569" s="242"/>
      <c r="PX1569" s="242"/>
      <c r="PY1569" s="242"/>
      <c r="PZ1569" s="242"/>
      <c r="QA1569" s="242"/>
      <c r="QB1569" s="242"/>
      <c r="QC1569" s="242"/>
      <c r="QD1569" s="242"/>
      <c r="QE1569" s="242"/>
      <c r="QF1569" s="242"/>
      <c r="QG1569" s="242"/>
      <c r="QH1569" s="242"/>
      <c r="QI1569" s="242"/>
      <c r="QJ1569" s="242"/>
      <c r="QK1569" s="242"/>
    </row>
    <row r="1570" spans="434:453">
      <c r="PR1570" s="209"/>
      <c r="PW1570" s="242"/>
      <c r="PX1570" s="242"/>
      <c r="PY1570" s="242"/>
      <c r="PZ1570" s="242"/>
      <c r="QA1570" s="242"/>
      <c r="QB1570" s="242"/>
      <c r="QC1570" s="242"/>
      <c r="QD1570" s="242"/>
      <c r="QE1570" s="242"/>
      <c r="QF1570" s="242"/>
      <c r="QG1570" s="242"/>
      <c r="QH1570" s="242"/>
      <c r="QI1570" s="242"/>
      <c r="QJ1570" s="242"/>
      <c r="QK1570" s="242"/>
    </row>
    <row r="1571" spans="434:453">
      <c r="PR1571" s="209"/>
      <c r="PW1571" s="242"/>
      <c r="PX1571" s="242"/>
      <c r="PY1571" s="242"/>
      <c r="PZ1571" s="242"/>
      <c r="QA1571" s="242"/>
      <c r="QB1571" s="242"/>
      <c r="QC1571" s="242"/>
      <c r="QD1571" s="242"/>
      <c r="QE1571" s="242"/>
      <c r="QF1571" s="242"/>
      <c r="QG1571" s="242"/>
      <c r="QH1571" s="242"/>
      <c r="QI1571" s="242"/>
      <c r="QJ1571" s="242"/>
      <c r="QK1571" s="242"/>
    </row>
    <row r="1572" spans="434:453">
      <c r="PR1572" s="209"/>
      <c r="PW1572" s="242"/>
      <c r="PX1572" s="242"/>
      <c r="PY1572" s="242"/>
      <c r="PZ1572" s="242"/>
      <c r="QA1572" s="242"/>
      <c r="QB1572" s="242"/>
      <c r="QC1572" s="242"/>
      <c r="QD1572" s="242"/>
      <c r="QE1572" s="242"/>
      <c r="QF1572" s="242"/>
      <c r="QG1572" s="242"/>
      <c r="QH1572" s="242"/>
      <c r="QI1572" s="242"/>
      <c r="QJ1572" s="242"/>
      <c r="QK1572" s="242"/>
    </row>
    <row r="1573" spans="434:453">
      <c r="PR1573" s="209"/>
      <c r="PW1573" s="242"/>
      <c r="PX1573" s="242"/>
      <c r="PY1573" s="242"/>
      <c r="PZ1573" s="242"/>
      <c r="QA1573" s="242"/>
      <c r="QB1573" s="242"/>
      <c r="QC1573" s="242"/>
      <c r="QD1573" s="242"/>
      <c r="QE1573" s="242"/>
      <c r="QF1573" s="242"/>
      <c r="QG1573" s="242"/>
      <c r="QH1573" s="242"/>
      <c r="QI1573" s="242"/>
      <c r="QJ1573" s="242"/>
      <c r="QK1573" s="242"/>
    </row>
    <row r="1574" spans="434:453">
      <c r="PR1574" s="209"/>
      <c r="PW1574" s="242"/>
      <c r="PX1574" s="242"/>
      <c r="PY1574" s="242"/>
      <c r="PZ1574" s="242"/>
      <c r="QA1574" s="242"/>
      <c r="QB1574" s="242"/>
      <c r="QC1574" s="242"/>
      <c r="QD1574" s="242"/>
      <c r="QE1574" s="242"/>
      <c r="QF1574" s="242"/>
      <c r="QG1574" s="242"/>
      <c r="QH1574" s="242"/>
      <c r="QI1574" s="242"/>
      <c r="QJ1574" s="242"/>
      <c r="QK1574" s="242"/>
    </row>
    <row r="1575" spans="434:453">
      <c r="PR1575" s="209"/>
      <c r="PW1575" s="242"/>
      <c r="PX1575" s="242"/>
      <c r="PY1575" s="242"/>
      <c r="PZ1575" s="242"/>
      <c r="QA1575" s="242"/>
      <c r="QB1575" s="242"/>
      <c r="QC1575" s="242"/>
      <c r="QD1575" s="242"/>
      <c r="QE1575" s="242"/>
      <c r="QF1575" s="242"/>
      <c r="QG1575" s="242"/>
      <c r="QH1575" s="242"/>
      <c r="QI1575" s="242"/>
      <c r="QJ1575" s="242"/>
      <c r="QK1575" s="242"/>
    </row>
    <row r="1576" spans="434:453">
      <c r="PR1576" s="209"/>
      <c r="PW1576" s="242"/>
      <c r="PX1576" s="242"/>
      <c r="PY1576" s="242"/>
      <c r="PZ1576" s="242"/>
      <c r="QA1576" s="242"/>
      <c r="QB1576" s="242"/>
      <c r="QC1576" s="242"/>
      <c r="QD1576" s="242"/>
      <c r="QE1576" s="242"/>
      <c r="QF1576" s="242"/>
      <c r="QG1576" s="242"/>
      <c r="QH1576" s="242"/>
      <c r="QI1576" s="242"/>
      <c r="QJ1576" s="242"/>
      <c r="QK1576" s="242"/>
    </row>
    <row r="1577" spans="434:453">
      <c r="PR1577" s="209"/>
      <c r="PW1577" s="242"/>
      <c r="PX1577" s="242"/>
      <c r="PY1577" s="242"/>
      <c r="PZ1577" s="242"/>
      <c r="QA1577" s="242"/>
      <c r="QB1577" s="242"/>
      <c r="QC1577" s="242"/>
      <c r="QD1577" s="242"/>
      <c r="QE1577" s="242"/>
      <c r="QF1577" s="242"/>
      <c r="QG1577" s="242"/>
      <c r="QH1577" s="242"/>
      <c r="QI1577" s="242"/>
      <c r="QJ1577" s="242"/>
      <c r="QK1577" s="242"/>
    </row>
    <row r="1578" spans="434:453">
      <c r="PR1578" s="209"/>
      <c r="PW1578" s="242"/>
      <c r="PX1578" s="242"/>
      <c r="PY1578" s="242"/>
      <c r="PZ1578" s="242"/>
      <c r="QA1578" s="242"/>
      <c r="QB1578" s="242"/>
      <c r="QC1578" s="242"/>
      <c r="QD1578" s="242"/>
      <c r="QE1578" s="242"/>
      <c r="QF1578" s="242"/>
      <c r="QG1578" s="242"/>
      <c r="QH1578" s="242"/>
      <c r="QI1578" s="242"/>
      <c r="QJ1578" s="242"/>
      <c r="QK1578" s="242"/>
    </row>
    <row r="1579" spans="434:453">
      <c r="PR1579" s="209"/>
      <c r="PW1579" s="242"/>
      <c r="PX1579" s="242"/>
      <c r="PY1579" s="242"/>
      <c r="PZ1579" s="242"/>
      <c r="QA1579" s="242"/>
      <c r="QB1579" s="242"/>
      <c r="QC1579" s="242"/>
      <c r="QD1579" s="242"/>
      <c r="QE1579" s="242"/>
      <c r="QF1579" s="242"/>
      <c r="QG1579" s="242"/>
      <c r="QH1579" s="242"/>
      <c r="QI1579" s="242"/>
      <c r="QJ1579" s="242"/>
      <c r="QK1579" s="242"/>
    </row>
    <row r="1580" spans="434:453">
      <c r="PR1580" s="209"/>
      <c r="PW1580" s="242"/>
      <c r="PX1580" s="242"/>
      <c r="PY1580" s="242"/>
      <c r="PZ1580" s="242"/>
      <c r="QA1580" s="242"/>
      <c r="QB1580" s="242"/>
      <c r="QC1580" s="242"/>
      <c r="QD1580" s="242"/>
      <c r="QE1580" s="242"/>
      <c r="QF1580" s="242"/>
      <c r="QG1580" s="242"/>
      <c r="QH1580" s="242"/>
      <c r="QI1580" s="242"/>
      <c r="QJ1580" s="242"/>
      <c r="QK1580" s="242"/>
    </row>
    <row r="1581" spans="434:453">
      <c r="PR1581" s="209"/>
      <c r="PW1581" s="242"/>
      <c r="PX1581" s="242"/>
      <c r="PY1581" s="242"/>
      <c r="PZ1581" s="242"/>
      <c r="QA1581" s="242"/>
      <c r="QB1581" s="242"/>
      <c r="QC1581" s="242"/>
      <c r="QD1581" s="242"/>
      <c r="QE1581" s="242"/>
      <c r="QF1581" s="242"/>
      <c r="QG1581" s="242"/>
      <c r="QH1581" s="242"/>
      <c r="QI1581" s="242"/>
      <c r="QJ1581" s="242"/>
      <c r="QK1581" s="242"/>
    </row>
    <row r="1582" spans="434:453">
      <c r="PR1582" s="209"/>
      <c r="PW1582" s="242"/>
      <c r="PX1582" s="242"/>
      <c r="PY1582" s="242"/>
      <c r="PZ1582" s="242"/>
      <c r="QA1582" s="242"/>
      <c r="QB1582" s="242"/>
      <c r="QC1582" s="242"/>
      <c r="QD1582" s="242"/>
      <c r="QE1582" s="242"/>
      <c r="QF1582" s="242"/>
      <c r="QG1582" s="242"/>
      <c r="QH1582" s="242"/>
      <c r="QI1582" s="242"/>
      <c r="QJ1582" s="242"/>
      <c r="QK1582" s="242"/>
    </row>
    <row r="1583" spans="434:453">
      <c r="PR1583" s="209"/>
      <c r="PW1583" s="242"/>
      <c r="PX1583" s="242"/>
      <c r="PY1583" s="242"/>
      <c r="PZ1583" s="242"/>
      <c r="QA1583" s="242"/>
      <c r="QB1583" s="242"/>
      <c r="QC1583" s="242"/>
      <c r="QD1583" s="242"/>
      <c r="QE1583" s="242"/>
      <c r="QF1583" s="242"/>
      <c r="QG1583" s="242"/>
      <c r="QH1583" s="242"/>
      <c r="QI1583" s="242"/>
      <c r="QJ1583" s="242"/>
      <c r="QK1583" s="242"/>
    </row>
    <row r="1584" spans="434:453">
      <c r="PR1584" s="209"/>
      <c r="PW1584" s="242"/>
      <c r="PX1584" s="242"/>
      <c r="PY1584" s="242"/>
      <c r="PZ1584" s="242"/>
      <c r="QA1584" s="242"/>
      <c r="QB1584" s="242"/>
      <c r="QC1584" s="242"/>
      <c r="QD1584" s="242"/>
      <c r="QE1584" s="242"/>
      <c r="QF1584" s="242"/>
      <c r="QG1584" s="242"/>
      <c r="QH1584" s="242"/>
      <c r="QI1584" s="242"/>
      <c r="QJ1584" s="242"/>
      <c r="QK1584" s="242"/>
    </row>
    <row r="1585" spans="434:453">
      <c r="PR1585" s="209"/>
      <c r="PW1585" s="242"/>
      <c r="PX1585" s="242"/>
      <c r="PY1585" s="242"/>
      <c r="PZ1585" s="242"/>
      <c r="QA1585" s="242"/>
      <c r="QB1585" s="242"/>
      <c r="QC1585" s="242"/>
      <c r="QD1585" s="242"/>
      <c r="QE1585" s="242"/>
      <c r="QF1585" s="242"/>
      <c r="QG1585" s="242"/>
      <c r="QH1585" s="242"/>
      <c r="QI1585" s="242"/>
      <c r="QJ1585" s="242"/>
      <c r="QK1585" s="242"/>
    </row>
    <row r="1586" spans="434:453">
      <c r="PR1586" s="209"/>
      <c r="PW1586" s="242"/>
      <c r="PX1586" s="242"/>
      <c r="PY1586" s="242"/>
      <c r="PZ1586" s="242"/>
      <c r="QA1586" s="242"/>
      <c r="QB1586" s="242"/>
      <c r="QC1586" s="242"/>
      <c r="QD1586" s="242"/>
      <c r="QE1586" s="242"/>
      <c r="QF1586" s="242"/>
      <c r="QG1586" s="242"/>
      <c r="QH1586" s="242"/>
      <c r="QI1586" s="242"/>
      <c r="QJ1586" s="242"/>
      <c r="QK1586" s="242"/>
    </row>
    <row r="1587" spans="434:453">
      <c r="PR1587" s="209"/>
      <c r="PW1587" s="242"/>
      <c r="PX1587" s="242"/>
      <c r="PY1587" s="242"/>
      <c r="PZ1587" s="242"/>
      <c r="QA1587" s="242"/>
      <c r="QB1587" s="242"/>
      <c r="QC1587" s="242"/>
      <c r="QD1587" s="242"/>
      <c r="QE1587" s="242"/>
      <c r="QF1587" s="242"/>
      <c r="QG1587" s="242"/>
      <c r="QH1587" s="242"/>
      <c r="QI1587" s="242"/>
      <c r="QJ1587" s="242"/>
      <c r="QK1587" s="242"/>
    </row>
    <row r="1588" spans="434:453">
      <c r="PR1588" s="209"/>
      <c r="PW1588" s="242"/>
      <c r="PX1588" s="242"/>
      <c r="PY1588" s="242"/>
      <c r="PZ1588" s="242"/>
      <c r="QA1588" s="242"/>
      <c r="QB1588" s="242"/>
      <c r="QC1588" s="242"/>
      <c r="QD1588" s="242"/>
      <c r="QE1588" s="242"/>
      <c r="QF1588" s="242"/>
      <c r="QG1588" s="242"/>
      <c r="QH1588" s="242"/>
      <c r="QI1588" s="242"/>
      <c r="QJ1588" s="242"/>
      <c r="QK1588" s="242"/>
    </row>
    <row r="1589" spans="434:453">
      <c r="PR1589" s="209"/>
      <c r="PW1589" s="242"/>
      <c r="PX1589" s="242"/>
      <c r="PY1589" s="242"/>
      <c r="PZ1589" s="242"/>
      <c r="QA1589" s="242"/>
      <c r="QB1589" s="242"/>
      <c r="QC1589" s="242"/>
      <c r="QD1589" s="242"/>
      <c r="QE1589" s="242"/>
      <c r="QF1589" s="242"/>
      <c r="QG1589" s="242"/>
      <c r="QH1589" s="242"/>
      <c r="QI1589" s="242"/>
      <c r="QJ1589" s="242"/>
      <c r="QK1589" s="242"/>
    </row>
    <row r="1590" spans="434:453">
      <c r="PR1590" s="209"/>
      <c r="PW1590" s="242"/>
      <c r="PX1590" s="242"/>
      <c r="PY1590" s="242"/>
      <c r="PZ1590" s="242"/>
      <c r="QA1590" s="242"/>
      <c r="QB1590" s="242"/>
      <c r="QC1590" s="242"/>
      <c r="QD1590" s="242"/>
      <c r="QE1590" s="242"/>
      <c r="QF1590" s="242"/>
      <c r="QG1590" s="242"/>
      <c r="QH1590" s="242"/>
      <c r="QI1590" s="242"/>
      <c r="QJ1590" s="242"/>
      <c r="QK1590" s="242"/>
    </row>
    <row r="1591" spans="434:453">
      <c r="PR1591" s="209"/>
      <c r="PW1591" s="242"/>
      <c r="PX1591" s="242"/>
      <c r="PY1591" s="242"/>
      <c r="PZ1591" s="242"/>
      <c r="QA1591" s="242"/>
      <c r="QB1591" s="242"/>
      <c r="QC1591" s="242"/>
      <c r="QD1591" s="242"/>
      <c r="QE1591" s="242"/>
      <c r="QF1591" s="242"/>
      <c r="QG1591" s="242"/>
      <c r="QH1591" s="242"/>
      <c r="QI1591" s="242"/>
      <c r="QJ1591" s="242"/>
      <c r="QK1591" s="242"/>
    </row>
    <row r="1592" spans="434:453">
      <c r="PR1592" s="209"/>
      <c r="PW1592" s="242"/>
      <c r="PX1592" s="242"/>
      <c r="PY1592" s="242"/>
      <c r="PZ1592" s="242"/>
      <c r="QA1592" s="242"/>
      <c r="QB1592" s="242"/>
      <c r="QC1592" s="242"/>
      <c r="QD1592" s="242"/>
      <c r="QE1592" s="242"/>
      <c r="QF1592" s="242"/>
      <c r="QG1592" s="242"/>
      <c r="QH1592" s="242"/>
      <c r="QI1592" s="242"/>
      <c r="QJ1592" s="242"/>
      <c r="QK1592" s="242"/>
    </row>
    <row r="1593" spans="434:453">
      <c r="PR1593" s="209"/>
      <c r="PW1593" s="242"/>
      <c r="PX1593" s="242"/>
      <c r="PY1593" s="242"/>
      <c r="PZ1593" s="242"/>
      <c r="QA1593" s="242"/>
      <c r="QB1593" s="242"/>
      <c r="QC1593" s="242"/>
      <c r="QD1593" s="242"/>
      <c r="QE1593" s="242"/>
      <c r="QF1593" s="242"/>
      <c r="QG1593" s="242"/>
      <c r="QH1593" s="242"/>
      <c r="QI1593" s="242"/>
      <c r="QJ1593" s="242"/>
      <c r="QK1593" s="242"/>
    </row>
    <row r="1594" spans="434:453">
      <c r="PR1594" s="209"/>
      <c r="PW1594" s="242"/>
      <c r="PX1594" s="242"/>
      <c r="PY1594" s="242"/>
      <c r="PZ1594" s="242"/>
      <c r="QA1594" s="242"/>
      <c r="QB1594" s="242"/>
      <c r="QC1594" s="242"/>
      <c r="QD1594" s="242"/>
      <c r="QE1594" s="242"/>
      <c r="QF1594" s="242"/>
      <c r="QG1594" s="242"/>
      <c r="QH1594" s="242"/>
      <c r="QI1594" s="242"/>
      <c r="QJ1594" s="242"/>
      <c r="QK1594" s="242"/>
    </row>
    <row r="1595" spans="434:453">
      <c r="PR1595" s="209"/>
      <c r="PW1595" s="242"/>
      <c r="PX1595" s="242"/>
      <c r="PY1595" s="242"/>
      <c r="PZ1595" s="242"/>
      <c r="QA1595" s="242"/>
      <c r="QB1595" s="242"/>
      <c r="QC1595" s="242"/>
      <c r="QD1595" s="242"/>
      <c r="QE1595" s="242"/>
      <c r="QF1595" s="242"/>
      <c r="QG1595" s="242"/>
      <c r="QH1595" s="242"/>
      <c r="QI1595" s="242"/>
      <c r="QJ1595" s="242"/>
      <c r="QK1595" s="242"/>
    </row>
    <row r="1596" spans="434:453">
      <c r="PR1596" s="209"/>
      <c r="PW1596" s="242"/>
      <c r="PX1596" s="242"/>
      <c r="PY1596" s="242"/>
      <c r="PZ1596" s="242"/>
      <c r="QA1596" s="242"/>
      <c r="QB1596" s="242"/>
      <c r="QC1596" s="242"/>
      <c r="QD1596" s="242"/>
      <c r="QE1596" s="242"/>
      <c r="QF1596" s="242"/>
      <c r="QG1596" s="242"/>
      <c r="QH1596" s="242"/>
      <c r="QI1596" s="242"/>
      <c r="QJ1596" s="242"/>
      <c r="QK1596" s="242"/>
    </row>
    <row r="1597" spans="434:453">
      <c r="PR1597" s="209"/>
      <c r="PW1597" s="242"/>
      <c r="PX1597" s="242"/>
      <c r="PY1597" s="242"/>
      <c r="PZ1597" s="242"/>
      <c r="QA1597" s="242"/>
      <c r="QB1597" s="242"/>
      <c r="QC1597" s="242"/>
      <c r="QD1597" s="242"/>
      <c r="QE1597" s="242"/>
      <c r="QF1597" s="242"/>
      <c r="QG1597" s="242"/>
      <c r="QH1597" s="242"/>
      <c r="QI1597" s="242"/>
      <c r="QJ1597" s="242"/>
      <c r="QK1597" s="242"/>
    </row>
    <row r="1598" spans="434:453">
      <c r="PR1598" s="209"/>
      <c r="PW1598" s="242"/>
      <c r="PX1598" s="242"/>
      <c r="PY1598" s="242"/>
      <c r="PZ1598" s="242"/>
      <c r="QA1598" s="242"/>
      <c r="QB1598" s="242"/>
      <c r="QC1598" s="242"/>
      <c r="QD1598" s="242"/>
      <c r="QE1598" s="242"/>
      <c r="QF1598" s="242"/>
      <c r="QG1598" s="242"/>
      <c r="QH1598" s="242"/>
      <c r="QI1598" s="242"/>
      <c r="QJ1598" s="242"/>
      <c r="QK1598" s="242"/>
    </row>
    <row r="1599" spans="434:453">
      <c r="PR1599" s="209"/>
      <c r="PW1599" s="242"/>
      <c r="PX1599" s="242"/>
      <c r="PY1599" s="242"/>
      <c r="PZ1599" s="242"/>
      <c r="QA1599" s="242"/>
      <c r="QB1599" s="242"/>
      <c r="QC1599" s="242"/>
      <c r="QD1599" s="242"/>
      <c r="QE1599" s="242"/>
      <c r="QF1599" s="242"/>
      <c r="QG1599" s="242"/>
      <c r="QH1599" s="242"/>
      <c r="QI1599" s="242"/>
      <c r="QJ1599" s="242"/>
      <c r="QK1599" s="242"/>
    </row>
    <row r="1600" spans="434:453">
      <c r="PR1600" s="209"/>
      <c r="PW1600" s="242"/>
      <c r="PX1600" s="242"/>
      <c r="PY1600" s="242"/>
      <c r="PZ1600" s="242"/>
      <c r="QA1600" s="242"/>
      <c r="QB1600" s="242"/>
      <c r="QC1600" s="242"/>
      <c r="QD1600" s="242"/>
      <c r="QE1600" s="242"/>
      <c r="QF1600" s="242"/>
      <c r="QG1600" s="242"/>
      <c r="QH1600" s="242"/>
      <c r="QI1600" s="242"/>
      <c r="QJ1600" s="242"/>
      <c r="QK1600" s="242"/>
    </row>
    <row r="1601" spans="434:453">
      <c r="PR1601" s="209"/>
      <c r="PW1601" s="242"/>
      <c r="PX1601" s="242"/>
      <c r="PY1601" s="242"/>
      <c r="PZ1601" s="242"/>
      <c r="QA1601" s="242"/>
      <c r="QB1601" s="242"/>
      <c r="QC1601" s="242"/>
      <c r="QD1601" s="242"/>
      <c r="QE1601" s="242"/>
      <c r="QF1601" s="242"/>
      <c r="QG1601" s="242"/>
      <c r="QH1601" s="242"/>
      <c r="QI1601" s="242"/>
      <c r="QJ1601" s="242"/>
      <c r="QK1601" s="242"/>
    </row>
    <row r="1602" spans="434:453">
      <c r="PR1602" s="209"/>
      <c r="PW1602" s="242"/>
      <c r="PX1602" s="242"/>
      <c r="PY1602" s="242"/>
      <c r="PZ1602" s="242"/>
      <c r="QA1602" s="242"/>
      <c r="QB1602" s="242"/>
      <c r="QC1602" s="242"/>
      <c r="QD1602" s="242"/>
      <c r="QE1602" s="242"/>
      <c r="QF1602" s="242"/>
      <c r="QG1602" s="242"/>
      <c r="QH1602" s="242"/>
      <c r="QI1602" s="242"/>
      <c r="QJ1602" s="242"/>
      <c r="QK1602" s="242"/>
    </row>
    <row r="1603" spans="434:453">
      <c r="PR1603" s="209"/>
      <c r="PW1603" s="242"/>
      <c r="PX1603" s="242"/>
      <c r="PY1603" s="242"/>
      <c r="PZ1603" s="242"/>
      <c r="QA1603" s="242"/>
      <c r="QB1603" s="242"/>
      <c r="QC1603" s="242"/>
      <c r="QD1603" s="242"/>
      <c r="QE1603" s="242"/>
      <c r="QF1603" s="242"/>
      <c r="QG1603" s="242"/>
      <c r="QH1603" s="242"/>
      <c r="QI1603" s="242"/>
      <c r="QJ1603" s="242"/>
      <c r="QK1603" s="242"/>
    </row>
    <row r="1604" spans="434:453">
      <c r="PR1604" s="209"/>
      <c r="PW1604" s="242"/>
      <c r="PX1604" s="242"/>
      <c r="PY1604" s="242"/>
      <c r="PZ1604" s="242"/>
      <c r="QA1604" s="242"/>
      <c r="QB1604" s="242"/>
      <c r="QC1604" s="242"/>
      <c r="QD1604" s="242"/>
      <c r="QE1604" s="242"/>
      <c r="QF1604" s="242"/>
      <c r="QG1604" s="242"/>
      <c r="QH1604" s="242"/>
      <c r="QI1604" s="242"/>
      <c r="QJ1604" s="242"/>
      <c r="QK1604" s="242"/>
    </row>
    <row r="1605" spans="434:453">
      <c r="PR1605" s="209"/>
      <c r="PW1605" s="242"/>
      <c r="PX1605" s="242"/>
      <c r="PY1605" s="242"/>
      <c r="PZ1605" s="242"/>
      <c r="QA1605" s="242"/>
      <c r="QB1605" s="242"/>
      <c r="QC1605" s="242"/>
      <c r="QD1605" s="242"/>
      <c r="QE1605" s="242"/>
      <c r="QF1605" s="242"/>
      <c r="QG1605" s="242"/>
      <c r="QH1605" s="242"/>
      <c r="QI1605" s="242"/>
      <c r="QJ1605" s="242"/>
      <c r="QK1605" s="242"/>
    </row>
    <row r="1606" spans="434:453">
      <c r="PR1606" s="209"/>
      <c r="PW1606" s="242"/>
      <c r="PX1606" s="242"/>
      <c r="PY1606" s="242"/>
      <c r="PZ1606" s="242"/>
      <c r="QA1606" s="242"/>
      <c r="QB1606" s="242"/>
      <c r="QC1606" s="242"/>
      <c r="QD1606" s="242"/>
      <c r="QE1606" s="242"/>
      <c r="QF1606" s="242"/>
      <c r="QG1606" s="242"/>
      <c r="QH1606" s="242"/>
      <c r="QI1606" s="242"/>
      <c r="QJ1606" s="242"/>
      <c r="QK1606" s="242"/>
    </row>
    <row r="1607" spans="434:453">
      <c r="PR1607" s="209"/>
      <c r="PW1607" s="242"/>
      <c r="PX1607" s="242"/>
      <c r="PY1607" s="242"/>
      <c r="PZ1607" s="242"/>
      <c r="QA1607" s="242"/>
      <c r="QB1607" s="242"/>
      <c r="QC1607" s="242"/>
      <c r="QD1607" s="242"/>
      <c r="QE1607" s="242"/>
      <c r="QF1607" s="242"/>
      <c r="QG1607" s="242"/>
      <c r="QH1607" s="242"/>
      <c r="QI1607" s="242"/>
      <c r="QJ1607" s="242"/>
      <c r="QK1607" s="242"/>
    </row>
    <row r="1608" spans="434:453">
      <c r="PR1608" s="209"/>
      <c r="PW1608" s="242"/>
      <c r="PX1608" s="242"/>
      <c r="PY1608" s="242"/>
      <c r="PZ1608" s="242"/>
      <c r="QA1608" s="242"/>
      <c r="QB1608" s="242"/>
      <c r="QC1608" s="242"/>
      <c r="QD1608" s="242"/>
      <c r="QE1608" s="242"/>
      <c r="QF1608" s="242"/>
      <c r="QG1608" s="242"/>
      <c r="QH1608" s="242"/>
      <c r="QI1608" s="242"/>
      <c r="QJ1608" s="242"/>
      <c r="QK1608" s="242"/>
    </row>
    <row r="1609" spans="434:453">
      <c r="PR1609" s="209"/>
      <c r="PW1609" s="242"/>
      <c r="PX1609" s="242"/>
      <c r="PY1609" s="242"/>
      <c r="PZ1609" s="242"/>
      <c r="QA1609" s="242"/>
      <c r="QB1609" s="242"/>
      <c r="QC1609" s="242"/>
      <c r="QD1609" s="242"/>
      <c r="QE1609" s="242"/>
      <c r="QF1609" s="242"/>
      <c r="QG1609" s="242"/>
      <c r="QH1609" s="242"/>
      <c r="QI1609" s="242"/>
      <c r="QJ1609" s="242"/>
      <c r="QK1609" s="242"/>
    </row>
    <row r="1610" spans="434:453">
      <c r="PR1610" s="209"/>
      <c r="PW1610" s="242"/>
      <c r="PX1610" s="242"/>
      <c r="PY1610" s="242"/>
      <c r="PZ1610" s="242"/>
      <c r="QA1610" s="242"/>
      <c r="QB1610" s="242"/>
      <c r="QC1610" s="242"/>
      <c r="QD1610" s="242"/>
      <c r="QE1610" s="242"/>
      <c r="QF1610" s="242"/>
      <c r="QG1610" s="242"/>
      <c r="QH1610" s="242"/>
      <c r="QI1610" s="242"/>
      <c r="QJ1610" s="242"/>
      <c r="QK1610" s="242"/>
    </row>
    <row r="1611" spans="434:453">
      <c r="PR1611" s="209"/>
      <c r="PW1611" s="242"/>
      <c r="PX1611" s="242"/>
      <c r="PY1611" s="242"/>
      <c r="PZ1611" s="242"/>
      <c r="QA1611" s="242"/>
      <c r="QB1611" s="242"/>
      <c r="QC1611" s="242"/>
      <c r="QD1611" s="242"/>
      <c r="QE1611" s="242"/>
      <c r="QF1611" s="242"/>
      <c r="QG1611" s="242"/>
      <c r="QH1611" s="242"/>
      <c r="QI1611" s="242"/>
      <c r="QJ1611" s="242"/>
      <c r="QK1611" s="242"/>
    </row>
    <row r="1612" spans="434:453">
      <c r="PR1612" s="209"/>
      <c r="PW1612" s="242"/>
      <c r="PX1612" s="242"/>
      <c r="PY1612" s="242"/>
      <c r="PZ1612" s="242"/>
      <c r="QA1612" s="242"/>
      <c r="QB1612" s="242"/>
      <c r="QC1612" s="242"/>
      <c r="QD1612" s="242"/>
      <c r="QE1612" s="242"/>
      <c r="QF1612" s="242"/>
      <c r="QG1612" s="242"/>
      <c r="QH1612" s="242"/>
      <c r="QI1612" s="242"/>
      <c r="QJ1612" s="242"/>
      <c r="QK1612" s="242"/>
    </row>
    <row r="1613" spans="434:453">
      <c r="PR1613" s="209"/>
      <c r="PW1613" s="242"/>
      <c r="PX1613" s="242"/>
      <c r="PY1613" s="242"/>
      <c r="PZ1613" s="242"/>
      <c r="QA1613" s="242"/>
      <c r="QB1613" s="242"/>
      <c r="QC1613" s="242"/>
      <c r="QD1613" s="242"/>
      <c r="QE1613" s="242"/>
      <c r="QF1613" s="242"/>
      <c r="QG1613" s="242"/>
      <c r="QH1613" s="242"/>
      <c r="QI1613" s="242"/>
      <c r="QJ1613" s="242"/>
      <c r="QK1613" s="242"/>
    </row>
    <row r="1614" spans="434:453">
      <c r="PR1614" s="209"/>
      <c r="PW1614" s="242"/>
      <c r="PX1614" s="242"/>
      <c r="PY1614" s="242"/>
      <c r="PZ1614" s="242"/>
      <c r="QA1614" s="242"/>
      <c r="QB1614" s="242"/>
      <c r="QC1614" s="242"/>
      <c r="QD1614" s="242"/>
      <c r="QE1614" s="242"/>
      <c r="QF1614" s="242"/>
      <c r="QG1614" s="242"/>
      <c r="QH1614" s="242"/>
      <c r="QI1614" s="242"/>
      <c r="QJ1614" s="242"/>
      <c r="QK1614" s="242"/>
    </row>
    <row r="1615" spans="434:453">
      <c r="PR1615" s="209"/>
      <c r="PW1615" s="242"/>
      <c r="PX1615" s="242"/>
      <c r="PY1615" s="242"/>
      <c r="PZ1615" s="242"/>
      <c r="QA1615" s="242"/>
      <c r="QB1615" s="242"/>
      <c r="QC1615" s="242"/>
      <c r="QD1615" s="242"/>
      <c r="QE1615" s="242"/>
      <c r="QF1615" s="242"/>
      <c r="QG1615" s="242"/>
      <c r="QH1615" s="242"/>
      <c r="QI1615" s="242"/>
      <c r="QJ1615" s="242"/>
      <c r="QK1615" s="242"/>
    </row>
    <row r="1616" spans="434:453">
      <c r="PR1616" s="209"/>
      <c r="PW1616" s="242"/>
      <c r="PX1616" s="242"/>
      <c r="PY1616" s="242"/>
      <c r="PZ1616" s="242"/>
      <c r="QA1616" s="242"/>
      <c r="QB1616" s="242"/>
      <c r="QC1616" s="242"/>
      <c r="QD1616" s="242"/>
      <c r="QE1616" s="242"/>
      <c r="QF1616" s="242"/>
      <c r="QG1616" s="242"/>
      <c r="QH1616" s="242"/>
      <c r="QI1616" s="242"/>
      <c r="QJ1616" s="242"/>
      <c r="QK1616" s="242"/>
    </row>
    <row r="1617" spans="434:453">
      <c r="PR1617" s="209"/>
      <c r="PW1617" s="242"/>
      <c r="PX1617" s="242"/>
      <c r="PY1617" s="242"/>
      <c r="PZ1617" s="242"/>
      <c r="QA1617" s="242"/>
      <c r="QB1617" s="242"/>
      <c r="QC1617" s="242"/>
      <c r="QD1617" s="242"/>
      <c r="QE1617" s="242"/>
      <c r="QF1617" s="242"/>
      <c r="QG1617" s="242"/>
      <c r="QH1617" s="242"/>
      <c r="QI1617" s="242"/>
      <c r="QJ1617" s="242"/>
      <c r="QK1617" s="242"/>
    </row>
    <row r="1618" spans="434:453">
      <c r="PR1618" s="209"/>
      <c r="PW1618" s="242"/>
      <c r="PX1618" s="242"/>
      <c r="PY1618" s="242"/>
      <c r="PZ1618" s="242"/>
      <c r="QA1618" s="242"/>
      <c r="QB1618" s="242"/>
      <c r="QC1618" s="242"/>
      <c r="QD1618" s="242"/>
      <c r="QE1618" s="242"/>
      <c r="QF1618" s="242"/>
      <c r="QG1618" s="242"/>
      <c r="QH1618" s="242"/>
      <c r="QI1618" s="242"/>
      <c r="QJ1618" s="242"/>
      <c r="QK1618" s="242"/>
    </row>
    <row r="1619" spans="434:453">
      <c r="PR1619" s="209"/>
      <c r="PW1619" s="242"/>
      <c r="PX1619" s="242"/>
      <c r="PY1619" s="242"/>
      <c r="PZ1619" s="242"/>
      <c r="QA1619" s="242"/>
      <c r="QB1619" s="242"/>
      <c r="QC1619" s="242"/>
      <c r="QD1619" s="242"/>
      <c r="QE1619" s="242"/>
      <c r="QF1619" s="242"/>
      <c r="QG1619" s="242"/>
      <c r="QH1619" s="242"/>
      <c r="QI1619" s="242"/>
      <c r="QJ1619" s="242"/>
      <c r="QK1619" s="242"/>
    </row>
    <row r="1620" spans="434:453">
      <c r="PR1620" s="209"/>
      <c r="PW1620" s="242"/>
      <c r="PX1620" s="242"/>
      <c r="PY1620" s="242"/>
      <c r="PZ1620" s="242"/>
      <c r="QA1620" s="242"/>
      <c r="QB1620" s="242"/>
      <c r="QC1620" s="242"/>
      <c r="QD1620" s="242"/>
      <c r="QE1620" s="242"/>
      <c r="QF1620" s="242"/>
      <c r="QG1620" s="242"/>
      <c r="QH1620" s="242"/>
      <c r="QI1620" s="242"/>
      <c r="QJ1620" s="242"/>
      <c r="QK1620" s="242"/>
    </row>
    <row r="1621" spans="434:453">
      <c r="PR1621" s="209"/>
      <c r="PW1621" s="242"/>
      <c r="PX1621" s="242"/>
      <c r="PY1621" s="242"/>
      <c r="PZ1621" s="242"/>
      <c r="QA1621" s="242"/>
      <c r="QB1621" s="242"/>
      <c r="QC1621" s="242"/>
      <c r="QD1621" s="242"/>
      <c r="QE1621" s="242"/>
      <c r="QF1621" s="242"/>
      <c r="QG1621" s="242"/>
      <c r="QH1621" s="242"/>
      <c r="QI1621" s="242"/>
      <c r="QJ1621" s="242"/>
      <c r="QK1621" s="242"/>
    </row>
    <row r="1622" spans="434:453">
      <c r="PR1622" s="209"/>
      <c r="PW1622" s="242"/>
      <c r="PX1622" s="242"/>
      <c r="PY1622" s="242"/>
      <c r="PZ1622" s="242"/>
      <c r="QA1622" s="242"/>
      <c r="QB1622" s="242"/>
      <c r="QC1622" s="242"/>
      <c r="QD1622" s="242"/>
      <c r="QE1622" s="242"/>
      <c r="QF1622" s="242"/>
      <c r="QG1622" s="242"/>
      <c r="QH1622" s="242"/>
      <c r="QI1622" s="242"/>
      <c r="QJ1622" s="242"/>
      <c r="QK1622" s="242"/>
    </row>
    <row r="1623" spans="434:453">
      <c r="PR1623" s="209"/>
      <c r="PW1623" s="242"/>
      <c r="PX1623" s="242"/>
      <c r="PY1623" s="242"/>
      <c r="PZ1623" s="242"/>
      <c r="QA1623" s="242"/>
      <c r="QB1623" s="242"/>
      <c r="QC1623" s="242"/>
      <c r="QD1623" s="242"/>
      <c r="QE1623" s="242"/>
      <c r="QF1623" s="242"/>
      <c r="QG1623" s="242"/>
      <c r="QH1623" s="242"/>
      <c r="QI1623" s="242"/>
      <c r="QJ1623" s="242"/>
      <c r="QK1623" s="242"/>
    </row>
    <row r="1624" spans="434:453">
      <c r="PR1624" s="209"/>
      <c r="PW1624" s="242"/>
      <c r="PX1624" s="242"/>
      <c r="PY1624" s="242"/>
      <c r="PZ1624" s="242"/>
      <c r="QA1624" s="242"/>
      <c r="QB1624" s="242"/>
      <c r="QC1624" s="242"/>
      <c r="QD1624" s="242"/>
      <c r="QE1624" s="242"/>
      <c r="QF1624" s="242"/>
      <c r="QG1624" s="242"/>
      <c r="QH1624" s="242"/>
      <c r="QI1624" s="242"/>
      <c r="QJ1624" s="242"/>
      <c r="QK1624" s="242"/>
    </row>
    <row r="1625" spans="434:453">
      <c r="PR1625" s="209"/>
      <c r="PW1625" s="242"/>
      <c r="PX1625" s="242"/>
      <c r="PY1625" s="242"/>
      <c r="PZ1625" s="242"/>
      <c r="QA1625" s="242"/>
      <c r="QB1625" s="242"/>
      <c r="QC1625" s="242"/>
      <c r="QD1625" s="242"/>
      <c r="QE1625" s="242"/>
      <c r="QF1625" s="242"/>
      <c r="QG1625" s="242"/>
      <c r="QH1625" s="242"/>
      <c r="QI1625" s="242"/>
      <c r="QJ1625" s="242"/>
      <c r="QK1625" s="242"/>
    </row>
    <row r="1626" spans="434:453">
      <c r="PR1626" s="209"/>
      <c r="PW1626" s="242"/>
      <c r="PX1626" s="242"/>
      <c r="PY1626" s="242"/>
      <c r="PZ1626" s="242"/>
      <c r="QA1626" s="242"/>
      <c r="QB1626" s="242"/>
      <c r="QC1626" s="242"/>
      <c r="QD1626" s="242"/>
      <c r="QE1626" s="242"/>
      <c r="QF1626" s="242"/>
      <c r="QG1626" s="242"/>
      <c r="QH1626" s="242"/>
      <c r="QI1626" s="242"/>
      <c r="QJ1626" s="242"/>
      <c r="QK1626" s="242"/>
    </row>
    <row r="1627" spans="434:453">
      <c r="PR1627" s="209"/>
      <c r="PW1627" s="242"/>
      <c r="PX1627" s="242"/>
      <c r="PY1627" s="242"/>
      <c r="PZ1627" s="242"/>
      <c r="QA1627" s="242"/>
      <c r="QB1627" s="242"/>
      <c r="QC1627" s="242"/>
      <c r="QD1627" s="242"/>
      <c r="QE1627" s="242"/>
      <c r="QF1627" s="242"/>
      <c r="QG1627" s="242"/>
      <c r="QH1627" s="242"/>
      <c r="QI1627" s="242"/>
      <c r="QJ1627" s="242"/>
      <c r="QK1627" s="242"/>
    </row>
    <row r="1628" spans="434:453">
      <c r="PR1628" s="209"/>
      <c r="PW1628" s="242"/>
      <c r="PX1628" s="242"/>
      <c r="PY1628" s="242"/>
      <c r="PZ1628" s="242"/>
      <c r="QA1628" s="242"/>
      <c r="QB1628" s="242"/>
      <c r="QC1628" s="242"/>
      <c r="QD1628" s="242"/>
      <c r="QE1628" s="242"/>
      <c r="QF1628" s="242"/>
      <c r="QG1628" s="242"/>
      <c r="QH1628" s="242"/>
      <c r="QI1628" s="242"/>
      <c r="QJ1628" s="242"/>
      <c r="QK1628" s="242"/>
    </row>
    <row r="1629" spans="434:453">
      <c r="PR1629" s="209"/>
      <c r="PW1629" s="242"/>
      <c r="PX1629" s="242"/>
      <c r="PY1629" s="242"/>
      <c r="PZ1629" s="242"/>
      <c r="QA1629" s="242"/>
      <c r="QB1629" s="242"/>
      <c r="QC1629" s="242"/>
      <c r="QD1629" s="242"/>
      <c r="QE1629" s="242"/>
      <c r="QF1629" s="242"/>
      <c r="QG1629" s="242"/>
      <c r="QH1629" s="242"/>
      <c r="QI1629" s="242"/>
      <c r="QJ1629" s="242"/>
      <c r="QK1629" s="242"/>
    </row>
    <row r="1630" spans="434:453">
      <c r="PR1630" s="209"/>
      <c r="PW1630" s="242"/>
      <c r="PX1630" s="242"/>
      <c r="PY1630" s="242"/>
      <c r="PZ1630" s="242"/>
      <c r="QA1630" s="242"/>
      <c r="QB1630" s="242"/>
      <c r="QC1630" s="242"/>
      <c r="QD1630" s="242"/>
      <c r="QE1630" s="242"/>
      <c r="QF1630" s="242"/>
      <c r="QG1630" s="242"/>
      <c r="QH1630" s="242"/>
      <c r="QI1630" s="242"/>
      <c r="QJ1630" s="242"/>
      <c r="QK1630" s="242"/>
    </row>
    <row r="1631" spans="434:453">
      <c r="PR1631" s="209"/>
      <c r="PW1631" s="242"/>
      <c r="PX1631" s="242"/>
      <c r="PY1631" s="242"/>
      <c r="PZ1631" s="242"/>
      <c r="QA1631" s="242"/>
      <c r="QB1631" s="242"/>
      <c r="QC1631" s="242"/>
      <c r="QD1631" s="242"/>
      <c r="QE1631" s="242"/>
      <c r="QF1631" s="242"/>
      <c r="QG1631" s="242"/>
      <c r="QH1631" s="242"/>
      <c r="QI1631" s="242"/>
      <c r="QJ1631" s="242"/>
      <c r="QK1631" s="242"/>
    </row>
    <row r="1632" spans="434:453">
      <c r="PR1632" s="209"/>
      <c r="PW1632" s="242"/>
      <c r="PX1632" s="242"/>
      <c r="PY1632" s="242"/>
      <c r="PZ1632" s="242"/>
      <c r="QA1632" s="242"/>
      <c r="QB1632" s="242"/>
      <c r="QC1632" s="242"/>
      <c r="QD1632" s="242"/>
      <c r="QE1632" s="242"/>
      <c r="QF1632" s="242"/>
      <c r="QG1632" s="242"/>
      <c r="QH1632" s="242"/>
      <c r="QI1632" s="242"/>
      <c r="QJ1632" s="242"/>
      <c r="QK1632" s="242"/>
    </row>
    <row r="1633" spans="434:453">
      <c r="PR1633" s="209"/>
      <c r="PW1633" s="242"/>
      <c r="PX1633" s="242"/>
      <c r="PY1633" s="242"/>
      <c r="PZ1633" s="242"/>
      <c r="QA1633" s="242"/>
      <c r="QB1633" s="242"/>
      <c r="QC1633" s="242"/>
      <c r="QD1633" s="242"/>
      <c r="QE1633" s="242"/>
      <c r="QF1633" s="242"/>
      <c r="QG1633" s="242"/>
      <c r="QH1633" s="242"/>
      <c r="QI1633" s="242"/>
      <c r="QJ1633" s="242"/>
      <c r="QK1633" s="242"/>
    </row>
    <row r="1634" spans="434:453">
      <c r="PR1634" s="209"/>
      <c r="PW1634" s="242"/>
      <c r="PX1634" s="242"/>
      <c r="PY1634" s="242"/>
      <c r="PZ1634" s="242"/>
      <c r="QA1634" s="242"/>
      <c r="QB1634" s="242"/>
      <c r="QC1634" s="242"/>
      <c r="QD1634" s="242"/>
      <c r="QE1634" s="242"/>
      <c r="QF1634" s="242"/>
      <c r="QG1634" s="242"/>
      <c r="QH1634" s="242"/>
      <c r="QI1634" s="242"/>
      <c r="QJ1634" s="242"/>
      <c r="QK1634" s="242"/>
    </row>
    <row r="1635" spans="434:453">
      <c r="PR1635" s="209"/>
      <c r="PW1635" s="242"/>
      <c r="PX1635" s="242"/>
      <c r="PY1635" s="242"/>
      <c r="PZ1635" s="242"/>
      <c r="QA1635" s="242"/>
      <c r="QB1635" s="242"/>
      <c r="QC1635" s="242"/>
      <c r="QD1635" s="242"/>
      <c r="QE1635" s="242"/>
      <c r="QF1635" s="242"/>
      <c r="QG1635" s="242"/>
      <c r="QH1635" s="242"/>
      <c r="QI1635" s="242"/>
      <c r="QJ1635" s="242"/>
      <c r="QK1635" s="242"/>
    </row>
    <row r="1636" spans="434:453">
      <c r="PR1636" s="209"/>
      <c r="PW1636" s="242"/>
      <c r="PX1636" s="242"/>
      <c r="PY1636" s="242"/>
      <c r="PZ1636" s="242"/>
      <c r="QA1636" s="242"/>
      <c r="QB1636" s="242"/>
      <c r="QC1636" s="242"/>
      <c r="QD1636" s="242"/>
      <c r="QE1636" s="242"/>
      <c r="QF1636" s="242"/>
      <c r="QG1636" s="242"/>
      <c r="QH1636" s="242"/>
      <c r="QI1636" s="242"/>
      <c r="QJ1636" s="242"/>
      <c r="QK1636" s="242"/>
    </row>
    <row r="1637" spans="434:453">
      <c r="PR1637" s="209"/>
      <c r="PW1637" s="242"/>
      <c r="PX1637" s="242"/>
      <c r="PY1637" s="242"/>
      <c r="PZ1637" s="242"/>
      <c r="QA1637" s="242"/>
      <c r="QB1637" s="242"/>
      <c r="QC1637" s="242"/>
      <c r="QD1637" s="242"/>
      <c r="QE1637" s="242"/>
      <c r="QF1637" s="242"/>
      <c r="QG1637" s="242"/>
      <c r="QH1637" s="242"/>
      <c r="QI1637" s="242"/>
      <c r="QJ1637" s="242"/>
      <c r="QK1637" s="242"/>
    </row>
    <row r="1638" spans="434:453">
      <c r="PR1638" s="209"/>
      <c r="PW1638" s="242"/>
      <c r="PX1638" s="242"/>
      <c r="PY1638" s="242"/>
      <c r="PZ1638" s="242"/>
      <c r="QA1638" s="242"/>
      <c r="QB1638" s="242"/>
      <c r="QC1638" s="242"/>
      <c r="QD1638" s="242"/>
      <c r="QE1638" s="242"/>
      <c r="QF1638" s="242"/>
      <c r="QG1638" s="242"/>
      <c r="QH1638" s="242"/>
      <c r="QI1638" s="242"/>
      <c r="QJ1638" s="242"/>
      <c r="QK1638" s="242"/>
    </row>
    <row r="1639" spans="434:453">
      <c r="PR1639" s="209"/>
      <c r="PW1639" s="242"/>
      <c r="PX1639" s="242"/>
      <c r="PY1639" s="242"/>
      <c r="PZ1639" s="242"/>
      <c r="QA1639" s="242"/>
      <c r="QB1639" s="242"/>
      <c r="QC1639" s="242"/>
      <c r="QD1639" s="242"/>
      <c r="QE1639" s="242"/>
      <c r="QF1639" s="242"/>
      <c r="QG1639" s="242"/>
      <c r="QH1639" s="242"/>
      <c r="QI1639" s="242"/>
      <c r="QJ1639" s="242"/>
      <c r="QK1639" s="242"/>
    </row>
    <row r="1640" spans="434:453">
      <c r="PR1640" s="209"/>
      <c r="PW1640" s="242"/>
      <c r="PX1640" s="242"/>
      <c r="PY1640" s="242"/>
      <c r="PZ1640" s="242"/>
      <c r="QA1640" s="242"/>
      <c r="QB1640" s="242"/>
      <c r="QC1640" s="242"/>
      <c r="QD1640" s="242"/>
      <c r="QE1640" s="242"/>
      <c r="QF1640" s="242"/>
      <c r="QG1640" s="242"/>
      <c r="QH1640" s="242"/>
      <c r="QI1640" s="242"/>
      <c r="QJ1640" s="242"/>
      <c r="QK1640" s="242"/>
    </row>
    <row r="1641" spans="434:453">
      <c r="PR1641" s="209"/>
      <c r="PW1641" s="242"/>
      <c r="PX1641" s="242"/>
      <c r="PY1641" s="242"/>
      <c r="PZ1641" s="242"/>
      <c r="QA1641" s="242"/>
      <c r="QB1641" s="242"/>
      <c r="QC1641" s="242"/>
      <c r="QD1641" s="242"/>
      <c r="QE1641" s="242"/>
      <c r="QF1641" s="242"/>
      <c r="QG1641" s="242"/>
      <c r="QH1641" s="242"/>
      <c r="QI1641" s="242"/>
      <c r="QJ1641" s="242"/>
      <c r="QK1641" s="242"/>
    </row>
    <row r="1642" spans="434:453">
      <c r="PR1642" s="209"/>
      <c r="PW1642" s="242"/>
      <c r="PX1642" s="242"/>
      <c r="PY1642" s="242"/>
      <c r="PZ1642" s="242"/>
      <c r="QA1642" s="242"/>
      <c r="QB1642" s="242"/>
      <c r="QC1642" s="242"/>
      <c r="QD1642" s="242"/>
      <c r="QE1642" s="242"/>
      <c r="QF1642" s="242"/>
      <c r="QG1642" s="242"/>
      <c r="QH1642" s="242"/>
      <c r="QI1642" s="242"/>
      <c r="QJ1642" s="242"/>
      <c r="QK1642" s="242"/>
    </row>
    <row r="1643" spans="434:453">
      <c r="PR1643" s="209"/>
      <c r="PW1643" s="242"/>
      <c r="PX1643" s="242"/>
      <c r="PY1643" s="242"/>
      <c r="PZ1643" s="242"/>
      <c r="QA1643" s="242"/>
      <c r="QB1643" s="242"/>
      <c r="QC1643" s="242"/>
      <c r="QD1643" s="242"/>
      <c r="QE1643" s="242"/>
      <c r="QF1643" s="242"/>
      <c r="QG1643" s="242"/>
      <c r="QH1643" s="242"/>
      <c r="QI1643" s="242"/>
      <c r="QJ1643" s="242"/>
      <c r="QK1643" s="242"/>
    </row>
    <row r="1644" spans="434:453">
      <c r="PR1644" s="209"/>
      <c r="PW1644" s="242"/>
      <c r="PX1644" s="242"/>
      <c r="PY1644" s="242"/>
      <c r="PZ1644" s="242"/>
      <c r="QA1644" s="242"/>
      <c r="QB1644" s="242"/>
      <c r="QC1644" s="242"/>
      <c r="QD1644" s="242"/>
      <c r="QE1644" s="242"/>
      <c r="QF1644" s="242"/>
      <c r="QG1644" s="242"/>
      <c r="QH1644" s="242"/>
      <c r="QI1644" s="242"/>
      <c r="QJ1644" s="242"/>
      <c r="QK1644" s="242"/>
    </row>
    <row r="1645" spans="434:453">
      <c r="PR1645" s="209"/>
      <c r="PW1645" s="242"/>
      <c r="PX1645" s="242"/>
      <c r="PY1645" s="242"/>
      <c r="PZ1645" s="242"/>
      <c r="QA1645" s="242"/>
      <c r="QB1645" s="242"/>
      <c r="QC1645" s="242"/>
      <c r="QD1645" s="242"/>
      <c r="QE1645" s="242"/>
      <c r="QF1645" s="242"/>
      <c r="QG1645" s="242"/>
      <c r="QH1645" s="242"/>
      <c r="QI1645" s="242"/>
      <c r="QJ1645" s="242"/>
      <c r="QK1645" s="242"/>
    </row>
    <row r="1646" spans="434:453">
      <c r="PR1646" s="209"/>
      <c r="PW1646" s="242"/>
      <c r="PX1646" s="242"/>
      <c r="PY1646" s="242"/>
      <c r="PZ1646" s="242"/>
      <c r="QA1646" s="242"/>
      <c r="QB1646" s="242"/>
      <c r="QC1646" s="242"/>
      <c r="QD1646" s="242"/>
      <c r="QE1646" s="242"/>
      <c r="QF1646" s="242"/>
      <c r="QG1646" s="242"/>
      <c r="QH1646" s="242"/>
      <c r="QI1646" s="242"/>
      <c r="QJ1646" s="242"/>
      <c r="QK1646" s="242"/>
    </row>
    <row r="1647" spans="434:453">
      <c r="PR1647" s="209"/>
      <c r="PW1647" s="242"/>
      <c r="PX1647" s="242"/>
      <c r="PY1647" s="242"/>
      <c r="PZ1647" s="242"/>
      <c r="QA1647" s="242"/>
      <c r="QB1647" s="242"/>
      <c r="QC1647" s="242"/>
      <c r="QD1647" s="242"/>
      <c r="QE1647" s="242"/>
      <c r="QF1647" s="242"/>
      <c r="QG1647" s="242"/>
      <c r="QH1647" s="242"/>
      <c r="QI1647" s="242"/>
      <c r="QJ1647" s="242"/>
      <c r="QK1647" s="242"/>
    </row>
    <row r="1648" spans="434:453">
      <c r="PR1648" s="209"/>
      <c r="PW1648" s="242"/>
      <c r="PX1648" s="242"/>
      <c r="PY1648" s="242"/>
      <c r="PZ1648" s="242"/>
      <c r="QA1648" s="242"/>
      <c r="QB1648" s="242"/>
      <c r="QC1648" s="242"/>
      <c r="QD1648" s="242"/>
      <c r="QE1648" s="242"/>
      <c r="QF1648" s="242"/>
      <c r="QG1648" s="242"/>
      <c r="QH1648" s="242"/>
      <c r="QI1648" s="242"/>
      <c r="QJ1648" s="242"/>
      <c r="QK1648" s="242"/>
    </row>
    <row r="1649" spans="434:453">
      <c r="PR1649" s="209"/>
      <c r="PW1649" s="242"/>
      <c r="PX1649" s="242"/>
      <c r="PY1649" s="242"/>
      <c r="PZ1649" s="242"/>
      <c r="QA1649" s="242"/>
      <c r="QB1649" s="242"/>
      <c r="QC1649" s="242"/>
      <c r="QD1649" s="242"/>
      <c r="QE1649" s="242"/>
      <c r="QF1649" s="242"/>
      <c r="QG1649" s="242"/>
      <c r="QH1649" s="242"/>
      <c r="QI1649" s="242"/>
      <c r="QJ1649" s="242"/>
      <c r="QK1649" s="242"/>
    </row>
    <row r="1650" spans="434:453">
      <c r="PR1650" s="209"/>
      <c r="PW1650" s="242"/>
      <c r="PX1650" s="242"/>
      <c r="PY1650" s="242"/>
      <c r="PZ1650" s="242"/>
      <c r="QA1650" s="242"/>
      <c r="QB1650" s="242"/>
      <c r="QC1650" s="242"/>
      <c r="QD1650" s="242"/>
      <c r="QE1650" s="242"/>
      <c r="QF1650" s="242"/>
      <c r="QG1650" s="242"/>
      <c r="QH1650" s="242"/>
      <c r="QI1650" s="242"/>
      <c r="QJ1650" s="242"/>
      <c r="QK1650" s="242"/>
    </row>
    <row r="1651" spans="434:453">
      <c r="PR1651" s="209"/>
      <c r="PW1651" s="242"/>
      <c r="PX1651" s="242"/>
      <c r="PY1651" s="242"/>
      <c r="PZ1651" s="242"/>
      <c r="QA1651" s="242"/>
      <c r="QB1651" s="242"/>
      <c r="QC1651" s="242"/>
      <c r="QD1651" s="242"/>
      <c r="QE1651" s="242"/>
      <c r="QF1651" s="242"/>
      <c r="QG1651" s="242"/>
      <c r="QH1651" s="242"/>
      <c r="QI1651" s="242"/>
      <c r="QJ1651" s="242"/>
      <c r="QK1651" s="242"/>
    </row>
    <row r="1652" spans="434:453">
      <c r="PR1652" s="209"/>
      <c r="PW1652" s="242"/>
      <c r="PX1652" s="242"/>
      <c r="PY1652" s="242"/>
      <c r="PZ1652" s="242"/>
      <c r="QA1652" s="242"/>
      <c r="QB1652" s="242"/>
      <c r="QC1652" s="242"/>
      <c r="QD1652" s="242"/>
      <c r="QE1652" s="242"/>
      <c r="QF1652" s="242"/>
      <c r="QG1652" s="242"/>
      <c r="QH1652" s="242"/>
      <c r="QI1652" s="242"/>
      <c r="QJ1652" s="242"/>
      <c r="QK1652" s="242"/>
    </row>
    <row r="1653" spans="434:453">
      <c r="PR1653" s="209"/>
      <c r="PW1653" s="242"/>
      <c r="PX1653" s="242"/>
      <c r="PY1653" s="242"/>
      <c r="PZ1653" s="242"/>
      <c r="QA1653" s="242"/>
      <c r="QB1653" s="242"/>
      <c r="QC1653" s="242"/>
      <c r="QD1653" s="242"/>
      <c r="QE1653" s="242"/>
      <c r="QF1653" s="242"/>
      <c r="QG1653" s="242"/>
      <c r="QH1653" s="242"/>
      <c r="QI1653" s="242"/>
      <c r="QJ1653" s="242"/>
      <c r="QK1653" s="242"/>
    </row>
    <row r="1654" spans="434:453">
      <c r="PR1654" s="209"/>
      <c r="PW1654" s="242"/>
      <c r="PX1654" s="242"/>
      <c r="PY1654" s="242"/>
      <c r="PZ1654" s="242"/>
      <c r="QA1654" s="242"/>
      <c r="QB1654" s="242"/>
      <c r="QC1654" s="242"/>
      <c r="QD1654" s="242"/>
      <c r="QE1654" s="242"/>
      <c r="QF1654" s="242"/>
      <c r="QG1654" s="242"/>
      <c r="QH1654" s="242"/>
      <c r="QI1654" s="242"/>
      <c r="QJ1654" s="242"/>
      <c r="QK1654" s="242"/>
    </row>
    <row r="1655" spans="434:453">
      <c r="PR1655" s="209"/>
      <c r="PW1655" s="242"/>
      <c r="PX1655" s="242"/>
      <c r="PY1655" s="242"/>
      <c r="PZ1655" s="242"/>
      <c r="QA1655" s="242"/>
      <c r="QB1655" s="242"/>
      <c r="QC1655" s="242"/>
      <c r="QD1655" s="242"/>
      <c r="QE1655" s="242"/>
      <c r="QF1655" s="242"/>
      <c r="QG1655" s="242"/>
      <c r="QH1655" s="242"/>
      <c r="QI1655" s="242"/>
      <c r="QJ1655" s="242"/>
      <c r="QK1655" s="242"/>
    </row>
    <row r="1656" spans="434:453">
      <c r="PR1656" s="209"/>
      <c r="PW1656" s="242"/>
      <c r="PX1656" s="242"/>
      <c r="PY1656" s="242"/>
      <c r="PZ1656" s="242"/>
      <c r="QA1656" s="242"/>
      <c r="QB1656" s="242"/>
      <c r="QC1656" s="242"/>
      <c r="QD1656" s="242"/>
      <c r="QE1656" s="242"/>
      <c r="QF1656" s="242"/>
      <c r="QG1656" s="242"/>
      <c r="QH1656" s="242"/>
      <c r="QI1656" s="242"/>
      <c r="QJ1656" s="242"/>
      <c r="QK1656" s="242"/>
    </row>
    <row r="1657" spans="434:453">
      <c r="PR1657" s="209"/>
      <c r="PW1657" s="242"/>
      <c r="PX1657" s="242"/>
      <c r="PY1657" s="242"/>
      <c r="PZ1657" s="242"/>
      <c r="QA1657" s="242"/>
      <c r="QB1657" s="242"/>
      <c r="QC1657" s="242"/>
      <c r="QD1657" s="242"/>
      <c r="QE1657" s="242"/>
      <c r="QF1657" s="242"/>
      <c r="QG1657" s="242"/>
      <c r="QH1657" s="242"/>
      <c r="QI1657" s="242"/>
      <c r="QJ1657" s="242"/>
      <c r="QK1657" s="242"/>
    </row>
    <row r="1658" spans="434:453">
      <c r="PR1658" s="209"/>
      <c r="PW1658" s="242"/>
      <c r="PX1658" s="242"/>
      <c r="PY1658" s="242"/>
      <c r="PZ1658" s="242"/>
      <c r="QA1658" s="242"/>
      <c r="QB1658" s="242"/>
      <c r="QC1658" s="242"/>
      <c r="QD1658" s="242"/>
      <c r="QE1658" s="242"/>
      <c r="QF1658" s="242"/>
      <c r="QG1658" s="242"/>
      <c r="QH1658" s="242"/>
      <c r="QI1658" s="242"/>
      <c r="QJ1658" s="242"/>
      <c r="QK1658" s="242"/>
    </row>
    <row r="1659" spans="434:453">
      <c r="PR1659" s="209"/>
      <c r="PW1659" s="242"/>
      <c r="PX1659" s="242"/>
      <c r="PY1659" s="242"/>
      <c r="PZ1659" s="242"/>
      <c r="QA1659" s="242"/>
      <c r="QB1659" s="242"/>
      <c r="QC1659" s="242"/>
      <c r="QD1659" s="242"/>
      <c r="QE1659" s="242"/>
      <c r="QF1659" s="242"/>
      <c r="QG1659" s="242"/>
      <c r="QH1659" s="242"/>
      <c r="QI1659" s="242"/>
      <c r="QJ1659" s="242"/>
      <c r="QK1659" s="242"/>
    </row>
    <row r="1660" spans="434:453">
      <c r="PR1660" s="209"/>
      <c r="PW1660" s="242"/>
      <c r="PX1660" s="242"/>
      <c r="PY1660" s="242"/>
      <c r="PZ1660" s="242"/>
      <c r="QA1660" s="242"/>
      <c r="QB1660" s="242"/>
      <c r="QC1660" s="242"/>
      <c r="QD1660" s="242"/>
      <c r="QE1660" s="242"/>
      <c r="QF1660" s="242"/>
      <c r="QG1660" s="242"/>
      <c r="QH1660" s="242"/>
      <c r="QI1660" s="242"/>
      <c r="QJ1660" s="242"/>
      <c r="QK1660" s="242"/>
    </row>
    <row r="1661" spans="434:453">
      <c r="PR1661" s="209"/>
      <c r="PW1661" s="242"/>
      <c r="PX1661" s="242"/>
      <c r="PY1661" s="242"/>
      <c r="PZ1661" s="242"/>
      <c r="QA1661" s="242"/>
      <c r="QB1661" s="242"/>
      <c r="QC1661" s="242"/>
      <c r="QD1661" s="242"/>
      <c r="QE1661" s="242"/>
      <c r="QF1661" s="242"/>
      <c r="QG1661" s="242"/>
      <c r="QH1661" s="242"/>
      <c r="QI1661" s="242"/>
      <c r="QJ1661" s="242"/>
      <c r="QK1661" s="242"/>
    </row>
    <row r="1662" spans="434:453">
      <c r="PR1662" s="209"/>
      <c r="PW1662" s="242"/>
      <c r="PX1662" s="242"/>
      <c r="PY1662" s="242"/>
      <c r="PZ1662" s="242"/>
      <c r="QA1662" s="242"/>
      <c r="QB1662" s="242"/>
      <c r="QC1662" s="242"/>
      <c r="QD1662" s="242"/>
      <c r="QE1662" s="242"/>
      <c r="QF1662" s="242"/>
      <c r="QG1662" s="242"/>
      <c r="QH1662" s="242"/>
      <c r="QI1662" s="242"/>
      <c r="QJ1662" s="242"/>
      <c r="QK1662" s="242"/>
    </row>
    <row r="1663" spans="434:453">
      <c r="PR1663" s="209"/>
      <c r="PW1663" s="242"/>
      <c r="PX1663" s="242"/>
      <c r="PY1663" s="242"/>
      <c r="PZ1663" s="242"/>
      <c r="QA1663" s="242"/>
      <c r="QB1663" s="242"/>
      <c r="QC1663" s="242"/>
      <c r="QD1663" s="242"/>
      <c r="QE1663" s="242"/>
      <c r="QF1663" s="242"/>
      <c r="QG1663" s="242"/>
      <c r="QH1663" s="242"/>
      <c r="QI1663" s="242"/>
      <c r="QJ1663" s="242"/>
      <c r="QK1663" s="242"/>
    </row>
    <row r="1664" spans="434:453">
      <c r="PR1664" s="209"/>
      <c r="PW1664" s="242"/>
      <c r="PX1664" s="242"/>
      <c r="PY1664" s="242"/>
      <c r="PZ1664" s="242"/>
      <c r="QA1664" s="242"/>
      <c r="QB1664" s="242"/>
      <c r="QC1664" s="242"/>
      <c r="QD1664" s="242"/>
      <c r="QE1664" s="242"/>
      <c r="QF1664" s="242"/>
      <c r="QG1664" s="242"/>
      <c r="QH1664" s="242"/>
      <c r="QI1664" s="242"/>
      <c r="QJ1664" s="242"/>
      <c r="QK1664" s="242"/>
    </row>
    <row r="1665" spans="434:453">
      <c r="PR1665" s="209"/>
      <c r="PW1665" s="242"/>
      <c r="PX1665" s="242"/>
      <c r="PY1665" s="242"/>
      <c r="PZ1665" s="242"/>
      <c r="QA1665" s="242"/>
      <c r="QB1665" s="242"/>
      <c r="QC1665" s="242"/>
      <c r="QD1665" s="242"/>
      <c r="QE1665" s="242"/>
      <c r="QF1665" s="242"/>
      <c r="QG1665" s="242"/>
      <c r="QH1665" s="242"/>
      <c r="QI1665" s="242"/>
      <c r="QJ1665" s="242"/>
      <c r="QK1665" s="242"/>
    </row>
    <row r="1666" spans="434:453">
      <c r="PR1666" s="209"/>
      <c r="PW1666" s="242"/>
      <c r="PX1666" s="242"/>
      <c r="PY1666" s="242"/>
      <c r="PZ1666" s="242"/>
      <c r="QA1666" s="242"/>
      <c r="QB1666" s="242"/>
      <c r="QC1666" s="242"/>
      <c r="QD1666" s="242"/>
      <c r="QE1666" s="242"/>
      <c r="QF1666" s="242"/>
      <c r="QG1666" s="242"/>
      <c r="QH1666" s="242"/>
      <c r="QI1666" s="242"/>
      <c r="QJ1666" s="242"/>
      <c r="QK1666" s="242"/>
    </row>
    <row r="1667" spans="434:453">
      <c r="PR1667" s="209"/>
      <c r="PW1667" s="242"/>
      <c r="PX1667" s="242"/>
      <c r="PY1667" s="242"/>
      <c r="PZ1667" s="242"/>
      <c r="QA1667" s="242"/>
      <c r="QB1667" s="242"/>
      <c r="QC1667" s="242"/>
      <c r="QD1667" s="242"/>
      <c r="QE1667" s="242"/>
      <c r="QF1667" s="242"/>
      <c r="QG1667" s="242"/>
      <c r="QH1667" s="242"/>
      <c r="QI1667" s="242"/>
      <c r="QJ1667" s="242"/>
      <c r="QK1667" s="242"/>
    </row>
    <row r="1668" spans="434:453">
      <c r="PR1668" s="209"/>
      <c r="PW1668" s="242"/>
      <c r="PX1668" s="242"/>
      <c r="PY1668" s="242"/>
      <c r="PZ1668" s="242"/>
      <c r="QA1668" s="242"/>
      <c r="QB1668" s="242"/>
      <c r="QC1668" s="242"/>
      <c r="QD1668" s="242"/>
      <c r="QE1668" s="242"/>
      <c r="QF1668" s="242"/>
      <c r="QG1668" s="242"/>
      <c r="QH1668" s="242"/>
      <c r="QI1668" s="242"/>
      <c r="QJ1668" s="242"/>
      <c r="QK1668" s="242"/>
    </row>
    <row r="1669" spans="434:453">
      <c r="PR1669" s="209"/>
      <c r="PW1669" s="242"/>
      <c r="PX1669" s="242"/>
      <c r="PY1669" s="242"/>
      <c r="PZ1669" s="242"/>
      <c r="QA1669" s="242"/>
      <c r="QB1669" s="242"/>
      <c r="QC1669" s="242"/>
      <c r="QD1669" s="242"/>
      <c r="QE1669" s="242"/>
      <c r="QF1669" s="242"/>
      <c r="QG1669" s="242"/>
      <c r="QH1669" s="242"/>
      <c r="QI1669" s="242"/>
      <c r="QJ1669" s="242"/>
      <c r="QK1669" s="242"/>
    </row>
    <row r="1670" spans="434:453">
      <c r="PR1670" s="209"/>
      <c r="PW1670" s="242"/>
      <c r="PX1670" s="242"/>
      <c r="PY1670" s="242"/>
      <c r="PZ1670" s="242"/>
      <c r="QA1670" s="242"/>
      <c r="QB1670" s="242"/>
      <c r="QC1670" s="242"/>
      <c r="QD1670" s="242"/>
      <c r="QE1670" s="242"/>
      <c r="QF1670" s="242"/>
      <c r="QG1670" s="242"/>
      <c r="QH1670" s="242"/>
      <c r="QI1670" s="242"/>
      <c r="QJ1670" s="242"/>
      <c r="QK1670" s="242"/>
    </row>
    <row r="1671" spans="434:453">
      <c r="PR1671" s="209"/>
      <c r="PW1671" s="242"/>
      <c r="PX1671" s="242"/>
      <c r="PY1671" s="242"/>
      <c r="PZ1671" s="242"/>
      <c r="QA1671" s="242"/>
      <c r="QB1671" s="242"/>
      <c r="QC1671" s="242"/>
      <c r="QD1671" s="242"/>
      <c r="QE1671" s="242"/>
      <c r="QF1671" s="242"/>
      <c r="QG1671" s="242"/>
      <c r="QH1671" s="242"/>
      <c r="QI1671" s="242"/>
      <c r="QJ1671" s="242"/>
      <c r="QK1671" s="242"/>
    </row>
    <row r="1672" spans="434:453">
      <c r="PR1672" s="209"/>
      <c r="PW1672" s="242"/>
      <c r="PX1672" s="242"/>
      <c r="PY1672" s="242"/>
      <c r="PZ1672" s="242"/>
      <c r="QA1672" s="242"/>
      <c r="QB1672" s="242"/>
      <c r="QC1672" s="242"/>
      <c r="QD1672" s="242"/>
      <c r="QE1672" s="242"/>
      <c r="QF1672" s="242"/>
      <c r="QG1672" s="242"/>
      <c r="QH1672" s="242"/>
      <c r="QI1672" s="242"/>
      <c r="QJ1672" s="242"/>
      <c r="QK1672" s="242"/>
    </row>
    <row r="1673" spans="434:453">
      <c r="PR1673" s="209"/>
      <c r="PW1673" s="242"/>
      <c r="PX1673" s="242"/>
      <c r="PY1673" s="242"/>
      <c r="PZ1673" s="242"/>
      <c r="QA1673" s="242"/>
      <c r="QB1673" s="242"/>
      <c r="QC1673" s="242"/>
      <c r="QD1673" s="242"/>
      <c r="QE1673" s="242"/>
      <c r="QF1673" s="242"/>
      <c r="QG1673" s="242"/>
      <c r="QH1673" s="242"/>
      <c r="QI1673" s="242"/>
      <c r="QJ1673" s="242"/>
      <c r="QK1673" s="242"/>
    </row>
    <row r="1674" spans="434:453">
      <c r="PR1674" s="209"/>
      <c r="PW1674" s="242"/>
      <c r="PX1674" s="242"/>
      <c r="PY1674" s="242"/>
      <c r="PZ1674" s="242"/>
      <c r="QA1674" s="242"/>
      <c r="QB1674" s="242"/>
      <c r="QC1674" s="242"/>
      <c r="QD1674" s="242"/>
      <c r="QE1674" s="242"/>
      <c r="QF1674" s="242"/>
      <c r="QG1674" s="242"/>
      <c r="QH1674" s="242"/>
      <c r="QI1674" s="242"/>
      <c r="QJ1674" s="242"/>
      <c r="QK1674" s="242"/>
    </row>
    <row r="1675" spans="434:453">
      <c r="PR1675" s="209"/>
      <c r="PW1675" s="242"/>
      <c r="PX1675" s="242"/>
      <c r="PY1675" s="242"/>
      <c r="PZ1675" s="242"/>
      <c r="QA1675" s="242"/>
      <c r="QB1675" s="242"/>
      <c r="QC1675" s="242"/>
      <c r="QD1675" s="242"/>
      <c r="QE1675" s="242"/>
      <c r="QF1675" s="242"/>
      <c r="QG1675" s="242"/>
      <c r="QH1675" s="242"/>
      <c r="QI1675" s="242"/>
      <c r="QJ1675" s="242"/>
      <c r="QK1675" s="242"/>
    </row>
    <row r="1676" spans="434:453">
      <c r="PR1676" s="209"/>
      <c r="PW1676" s="242"/>
      <c r="PX1676" s="242"/>
      <c r="PY1676" s="242"/>
      <c r="PZ1676" s="242"/>
      <c r="QA1676" s="242"/>
      <c r="QB1676" s="242"/>
      <c r="QC1676" s="242"/>
      <c r="QD1676" s="242"/>
      <c r="QE1676" s="242"/>
      <c r="QF1676" s="242"/>
      <c r="QG1676" s="242"/>
      <c r="QH1676" s="242"/>
      <c r="QI1676" s="242"/>
      <c r="QJ1676" s="242"/>
      <c r="QK1676" s="242"/>
    </row>
    <row r="1677" spans="434:453">
      <c r="PR1677" s="209"/>
      <c r="PW1677" s="242"/>
      <c r="PX1677" s="242"/>
      <c r="PY1677" s="242"/>
      <c r="PZ1677" s="242"/>
      <c r="QA1677" s="242"/>
      <c r="QB1677" s="242"/>
      <c r="QC1677" s="242"/>
      <c r="QD1677" s="242"/>
      <c r="QE1677" s="242"/>
      <c r="QF1677" s="242"/>
      <c r="QG1677" s="242"/>
      <c r="QH1677" s="242"/>
      <c r="QI1677" s="242"/>
      <c r="QJ1677" s="242"/>
      <c r="QK1677" s="242"/>
    </row>
    <row r="1678" spans="434:453">
      <c r="PR1678" s="209"/>
      <c r="PW1678" s="242"/>
      <c r="PX1678" s="242"/>
      <c r="PY1678" s="242"/>
      <c r="PZ1678" s="242"/>
      <c r="QA1678" s="242"/>
      <c r="QB1678" s="242"/>
      <c r="QC1678" s="242"/>
      <c r="QD1678" s="242"/>
      <c r="QE1678" s="242"/>
      <c r="QF1678" s="242"/>
      <c r="QG1678" s="242"/>
      <c r="QH1678" s="242"/>
      <c r="QI1678" s="242"/>
      <c r="QJ1678" s="242"/>
      <c r="QK1678" s="242"/>
    </row>
    <row r="1679" spans="434:453">
      <c r="PR1679" s="209"/>
      <c r="PW1679" s="242"/>
      <c r="PX1679" s="242"/>
      <c r="PY1679" s="242"/>
      <c r="PZ1679" s="242"/>
      <c r="QA1679" s="242"/>
      <c r="QB1679" s="242"/>
      <c r="QC1679" s="242"/>
      <c r="QD1679" s="242"/>
      <c r="QE1679" s="242"/>
      <c r="QF1679" s="242"/>
      <c r="QG1679" s="242"/>
      <c r="QH1679" s="242"/>
      <c r="QI1679" s="242"/>
      <c r="QJ1679" s="242"/>
      <c r="QK1679" s="242"/>
    </row>
    <row r="1680" spans="434:453">
      <c r="PR1680" s="209"/>
      <c r="PW1680" s="242"/>
      <c r="PX1680" s="242"/>
      <c r="PY1680" s="242"/>
      <c r="PZ1680" s="242"/>
      <c r="QA1680" s="242"/>
      <c r="QB1680" s="242"/>
      <c r="QC1680" s="242"/>
      <c r="QD1680" s="242"/>
      <c r="QE1680" s="242"/>
      <c r="QF1680" s="242"/>
      <c r="QG1680" s="242"/>
      <c r="QH1680" s="242"/>
      <c r="QI1680" s="242"/>
      <c r="QJ1680" s="242"/>
      <c r="QK1680" s="242"/>
    </row>
    <row r="1681" spans="434:453">
      <c r="PR1681" s="209"/>
      <c r="PW1681" s="242"/>
      <c r="PX1681" s="242"/>
      <c r="PY1681" s="242"/>
      <c r="PZ1681" s="242"/>
      <c r="QA1681" s="242"/>
      <c r="QB1681" s="242"/>
      <c r="QC1681" s="242"/>
      <c r="QD1681" s="242"/>
      <c r="QE1681" s="242"/>
      <c r="QF1681" s="242"/>
      <c r="QG1681" s="242"/>
      <c r="QH1681" s="242"/>
      <c r="QI1681" s="242"/>
      <c r="QJ1681" s="242"/>
      <c r="QK1681" s="242"/>
    </row>
    <row r="1682" spans="434:453">
      <c r="PR1682" s="209"/>
      <c r="PW1682" s="242"/>
      <c r="PX1682" s="242"/>
      <c r="PY1682" s="242"/>
      <c r="PZ1682" s="242"/>
      <c r="QA1682" s="242"/>
      <c r="QB1682" s="242"/>
      <c r="QC1682" s="242"/>
      <c r="QD1682" s="242"/>
      <c r="QE1682" s="242"/>
      <c r="QF1682" s="242"/>
      <c r="QG1682" s="242"/>
      <c r="QH1682" s="242"/>
      <c r="QI1682" s="242"/>
      <c r="QJ1682" s="242"/>
      <c r="QK1682" s="242"/>
    </row>
    <row r="1683" spans="434:453">
      <c r="PR1683" s="209"/>
      <c r="PW1683" s="242"/>
      <c r="PX1683" s="242"/>
      <c r="PY1683" s="242"/>
      <c r="PZ1683" s="242"/>
      <c r="QA1683" s="242"/>
      <c r="QB1683" s="242"/>
      <c r="QC1683" s="242"/>
      <c r="QD1683" s="242"/>
      <c r="QE1683" s="242"/>
      <c r="QF1683" s="242"/>
      <c r="QG1683" s="242"/>
      <c r="QH1683" s="242"/>
      <c r="QI1683" s="242"/>
      <c r="QJ1683" s="242"/>
      <c r="QK1683" s="242"/>
    </row>
    <row r="1684" spans="434:453">
      <c r="PR1684" s="209"/>
      <c r="PW1684" s="242"/>
      <c r="PX1684" s="242"/>
      <c r="PY1684" s="242"/>
      <c r="PZ1684" s="242"/>
      <c r="QA1684" s="242"/>
      <c r="QB1684" s="242"/>
      <c r="QC1684" s="242"/>
      <c r="QD1684" s="242"/>
      <c r="QE1684" s="242"/>
      <c r="QF1684" s="242"/>
      <c r="QG1684" s="242"/>
      <c r="QH1684" s="242"/>
      <c r="QI1684" s="242"/>
      <c r="QJ1684" s="242"/>
      <c r="QK1684" s="242"/>
    </row>
    <row r="1685" spans="434:453">
      <c r="PR1685" s="209"/>
      <c r="PW1685" s="242"/>
      <c r="PX1685" s="242"/>
      <c r="PY1685" s="242"/>
      <c r="PZ1685" s="242"/>
      <c r="QA1685" s="242"/>
      <c r="QB1685" s="242"/>
      <c r="QC1685" s="242"/>
      <c r="QD1685" s="242"/>
      <c r="QE1685" s="242"/>
      <c r="QF1685" s="242"/>
      <c r="QG1685" s="242"/>
      <c r="QH1685" s="242"/>
      <c r="QI1685" s="242"/>
      <c r="QJ1685" s="242"/>
      <c r="QK1685" s="242"/>
    </row>
    <row r="1686" spans="434:453">
      <c r="PR1686" s="209"/>
      <c r="PW1686" s="242"/>
      <c r="PX1686" s="242"/>
      <c r="PY1686" s="242"/>
      <c r="PZ1686" s="242"/>
      <c r="QA1686" s="242"/>
      <c r="QB1686" s="242"/>
      <c r="QC1686" s="242"/>
      <c r="QD1686" s="242"/>
      <c r="QE1686" s="242"/>
      <c r="QF1686" s="242"/>
      <c r="QG1686" s="242"/>
      <c r="QH1686" s="242"/>
      <c r="QI1686" s="242"/>
      <c r="QJ1686" s="242"/>
      <c r="QK1686" s="242"/>
    </row>
    <row r="1687" spans="434:453">
      <c r="PR1687" s="209"/>
      <c r="PW1687" s="242"/>
      <c r="PX1687" s="242"/>
      <c r="PY1687" s="242"/>
      <c r="PZ1687" s="242"/>
      <c r="QA1687" s="242"/>
      <c r="QB1687" s="242"/>
      <c r="QC1687" s="242"/>
      <c r="QD1687" s="242"/>
      <c r="QE1687" s="242"/>
      <c r="QF1687" s="242"/>
      <c r="QG1687" s="242"/>
      <c r="QH1687" s="242"/>
      <c r="QI1687" s="242"/>
      <c r="QJ1687" s="242"/>
      <c r="QK1687" s="242"/>
    </row>
    <row r="1688" spans="434:453">
      <c r="PR1688" s="209"/>
      <c r="PW1688" s="242"/>
      <c r="PX1688" s="242"/>
      <c r="PY1688" s="242"/>
      <c r="PZ1688" s="242"/>
      <c r="QA1688" s="242"/>
      <c r="QB1688" s="242"/>
      <c r="QC1688" s="242"/>
      <c r="QD1688" s="242"/>
      <c r="QE1688" s="242"/>
      <c r="QF1688" s="242"/>
      <c r="QG1688" s="242"/>
      <c r="QH1688" s="242"/>
      <c r="QI1688" s="242"/>
      <c r="QJ1688" s="242"/>
      <c r="QK1688" s="242"/>
    </row>
    <row r="1689" spans="434:453">
      <c r="PR1689" s="209"/>
      <c r="PW1689" s="242"/>
      <c r="PX1689" s="242"/>
      <c r="PY1689" s="242"/>
      <c r="PZ1689" s="242"/>
      <c r="QA1689" s="242"/>
      <c r="QB1689" s="242"/>
      <c r="QC1689" s="242"/>
      <c r="QD1689" s="242"/>
      <c r="QE1689" s="242"/>
      <c r="QF1689" s="242"/>
      <c r="QG1689" s="242"/>
      <c r="QH1689" s="242"/>
      <c r="QI1689" s="242"/>
      <c r="QJ1689" s="242"/>
      <c r="QK1689" s="242"/>
    </row>
    <row r="1690" spans="434:453">
      <c r="PR1690" s="209"/>
      <c r="PW1690" s="242"/>
      <c r="PX1690" s="242"/>
      <c r="PY1690" s="242"/>
      <c r="PZ1690" s="242"/>
      <c r="QA1690" s="242"/>
      <c r="QB1690" s="242"/>
      <c r="QC1690" s="242"/>
      <c r="QD1690" s="242"/>
      <c r="QE1690" s="242"/>
      <c r="QF1690" s="242"/>
      <c r="QG1690" s="242"/>
      <c r="QH1690" s="242"/>
      <c r="QI1690" s="242"/>
      <c r="QJ1690" s="242"/>
      <c r="QK1690" s="242"/>
    </row>
    <row r="1691" spans="434:453">
      <c r="PR1691" s="209"/>
      <c r="PW1691" s="242"/>
      <c r="PX1691" s="242"/>
      <c r="PY1691" s="242"/>
      <c r="PZ1691" s="242"/>
      <c r="QA1691" s="242"/>
      <c r="QB1691" s="242"/>
      <c r="QC1691" s="242"/>
      <c r="QD1691" s="242"/>
      <c r="QE1691" s="242"/>
      <c r="QF1691" s="242"/>
      <c r="QG1691" s="242"/>
      <c r="QH1691" s="242"/>
      <c r="QI1691" s="242"/>
      <c r="QJ1691" s="242"/>
      <c r="QK1691" s="242"/>
    </row>
    <row r="1692" spans="434:453">
      <c r="PR1692" s="209"/>
      <c r="PW1692" s="242"/>
      <c r="PX1692" s="242"/>
      <c r="PY1692" s="242"/>
      <c r="PZ1692" s="242"/>
      <c r="QA1692" s="242"/>
      <c r="QB1692" s="242"/>
      <c r="QC1692" s="242"/>
      <c r="QD1692" s="242"/>
      <c r="QE1692" s="242"/>
      <c r="QF1692" s="242"/>
      <c r="QG1692" s="242"/>
      <c r="QH1692" s="242"/>
      <c r="QI1692" s="242"/>
      <c r="QJ1692" s="242"/>
      <c r="QK1692" s="242"/>
    </row>
    <row r="1693" spans="434:453">
      <c r="PR1693" s="209"/>
      <c r="PW1693" s="242"/>
      <c r="PX1693" s="242"/>
      <c r="PY1693" s="242"/>
      <c r="PZ1693" s="242"/>
      <c r="QA1693" s="242"/>
      <c r="QB1693" s="242"/>
      <c r="QC1693" s="242"/>
      <c r="QD1693" s="242"/>
      <c r="QE1693" s="242"/>
      <c r="QF1693" s="242"/>
      <c r="QG1693" s="242"/>
      <c r="QH1693" s="242"/>
      <c r="QI1693" s="242"/>
      <c r="QJ1693" s="242"/>
      <c r="QK1693" s="242"/>
    </row>
    <row r="1694" spans="434:453">
      <c r="PR1694" s="209"/>
      <c r="PW1694" s="242"/>
      <c r="PX1694" s="242"/>
      <c r="PY1694" s="242"/>
      <c r="PZ1694" s="242"/>
      <c r="QA1694" s="242"/>
      <c r="QB1694" s="242"/>
      <c r="QC1694" s="242"/>
      <c r="QD1694" s="242"/>
      <c r="QE1694" s="242"/>
      <c r="QF1694" s="242"/>
      <c r="QG1694" s="242"/>
      <c r="QH1694" s="242"/>
      <c r="QI1694" s="242"/>
      <c r="QJ1694" s="242"/>
      <c r="QK1694" s="242"/>
    </row>
    <row r="1695" spans="434:453">
      <c r="PR1695" s="209"/>
      <c r="PW1695" s="242"/>
      <c r="PX1695" s="242"/>
      <c r="PY1695" s="242"/>
      <c r="PZ1695" s="242"/>
      <c r="QA1695" s="242"/>
      <c r="QB1695" s="242"/>
      <c r="QC1695" s="242"/>
      <c r="QD1695" s="242"/>
      <c r="QE1695" s="242"/>
      <c r="QF1695" s="242"/>
      <c r="QG1695" s="242"/>
      <c r="QH1695" s="242"/>
      <c r="QI1695" s="242"/>
      <c r="QJ1695" s="242"/>
      <c r="QK1695" s="242"/>
    </row>
    <row r="1696" spans="434:453">
      <c r="PR1696" s="209"/>
      <c r="PW1696" s="242"/>
      <c r="PX1696" s="242"/>
      <c r="PY1696" s="242"/>
      <c r="PZ1696" s="242"/>
      <c r="QA1696" s="242"/>
      <c r="QB1696" s="242"/>
      <c r="QC1696" s="242"/>
      <c r="QD1696" s="242"/>
      <c r="QE1696" s="242"/>
      <c r="QF1696" s="242"/>
      <c r="QG1696" s="242"/>
      <c r="QH1696" s="242"/>
      <c r="QI1696" s="242"/>
      <c r="QJ1696" s="242"/>
      <c r="QK1696" s="242"/>
    </row>
    <row r="1697" spans="434:453">
      <c r="PR1697" s="209"/>
      <c r="PW1697" s="242"/>
      <c r="PX1697" s="242"/>
      <c r="PY1697" s="242"/>
      <c r="PZ1697" s="242"/>
      <c r="QA1697" s="242"/>
      <c r="QB1697" s="242"/>
      <c r="QC1697" s="242"/>
      <c r="QD1697" s="242"/>
      <c r="QE1697" s="242"/>
      <c r="QF1697" s="242"/>
      <c r="QG1697" s="242"/>
      <c r="QH1697" s="242"/>
      <c r="QI1697" s="242"/>
      <c r="QJ1697" s="242"/>
      <c r="QK1697" s="242"/>
    </row>
    <row r="1698" spans="434:453">
      <c r="PR1698" s="209"/>
      <c r="PW1698" s="242"/>
      <c r="PX1698" s="242"/>
      <c r="PY1698" s="242"/>
      <c r="PZ1698" s="242"/>
      <c r="QA1698" s="242"/>
      <c r="QB1698" s="242"/>
      <c r="QC1698" s="242"/>
      <c r="QD1698" s="242"/>
      <c r="QE1698" s="242"/>
      <c r="QF1698" s="242"/>
      <c r="QG1698" s="242"/>
      <c r="QH1698" s="242"/>
      <c r="QI1698" s="242"/>
      <c r="QJ1698" s="242"/>
      <c r="QK1698" s="242"/>
    </row>
    <row r="1699" spans="434:453">
      <c r="PR1699" s="209"/>
      <c r="PW1699" s="242"/>
      <c r="PX1699" s="242"/>
      <c r="PY1699" s="242"/>
      <c r="PZ1699" s="242"/>
      <c r="QA1699" s="242"/>
      <c r="QB1699" s="242"/>
      <c r="QC1699" s="242"/>
      <c r="QD1699" s="242"/>
      <c r="QE1699" s="242"/>
      <c r="QF1699" s="242"/>
      <c r="QG1699" s="242"/>
      <c r="QH1699" s="242"/>
      <c r="QI1699" s="242"/>
      <c r="QJ1699" s="242"/>
      <c r="QK1699" s="242"/>
    </row>
    <row r="1700" spans="434:453">
      <c r="PR1700" s="209"/>
      <c r="PW1700" s="242"/>
      <c r="PX1700" s="242"/>
      <c r="PY1700" s="242"/>
      <c r="PZ1700" s="242"/>
      <c r="QA1700" s="242"/>
      <c r="QB1700" s="242"/>
      <c r="QC1700" s="242"/>
      <c r="QD1700" s="242"/>
      <c r="QE1700" s="242"/>
      <c r="QF1700" s="242"/>
      <c r="QG1700" s="242"/>
      <c r="QH1700" s="242"/>
      <c r="QI1700" s="242"/>
      <c r="QJ1700" s="242"/>
      <c r="QK1700" s="242"/>
    </row>
    <row r="1701" spans="434:453">
      <c r="PR1701" s="209"/>
      <c r="PW1701" s="242"/>
      <c r="PX1701" s="242"/>
      <c r="PY1701" s="242"/>
      <c r="PZ1701" s="242"/>
      <c r="QA1701" s="242"/>
      <c r="QB1701" s="242"/>
      <c r="QC1701" s="242"/>
      <c r="QD1701" s="242"/>
      <c r="QE1701" s="242"/>
      <c r="QF1701" s="242"/>
      <c r="QG1701" s="242"/>
      <c r="QH1701" s="242"/>
      <c r="QI1701" s="242"/>
      <c r="QJ1701" s="242"/>
      <c r="QK1701" s="242"/>
    </row>
    <row r="1702" spans="434:453">
      <c r="PR1702" s="209"/>
      <c r="PW1702" s="242"/>
      <c r="PX1702" s="242"/>
      <c r="PY1702" s="242"/>
      <c r="PZ1702" s="242"/>
      <c r="QA1702" s="242"/>
      <c r="QB1702" s="242"/>
      <c r="QC1702" s="242"/>
      <c r="QD1702" s="242"/>
      <c r="QE1702" s="242"/>
      <c r="QF1702" s="242"/>
      <c r="QG1702" s="242"/>
      <c r="QH1702" s="242"/>
      <c r="QI1702" s="242"/>
      <c r="QJ1702" s="242"/>
      <c r="QK1702" s="242"/>
    </row>
    <row r="1703" spans="434:453">
      <c r="PR1703" s="209"/>
      <c r="PW1703" s="242"/>
      <c r="PX1703" s="242"/>
      <c r="PY1703" s="242"/>
      <c r="PZ1703" s="242"/>
      <c r="QA1703" s="242"/>
      <c r="QB1703" s="242"/>
      <c r="QC1703" s="242"/>
      <c r="QD1703" s="242"/>
      <c r="QE1703" s="242"/>
      <c r="QF1703" s="242"/>
      <c r="QG1703" s="242"/>
      <c r="QH1703" s="242"/>
      <c r="QI1703" s="242"/>
      <c r="QJ1703" s="242"/>
      <c r="QK1703" s="242"/>
    </row>
    <row r="1704" spans="434:453">
      <c r="PR1704" s="209"/>
      <c r="PW1704" s="242"/>
      <c r="PX1704" s="242"/>
      <c r="PY1704" s="242"/>
      <c r="PZ1704" s="242"/>
      <c r="QA1704" s="242"/>
      <c r="QB1704" s="242"/>
      <c r="QC1704" s="242"/>
      <c r="QD1704" s="242"/>
      <c r="QE1704" s="242"/>
      <c r="QF1704" s="242"/>
      <c r="QG1704" s="242"/>
      <c r="QH1704" s="242"/>
      <c r="QI1704" s="242"/>
      <c r="QJ1704" s="242"/>
      <c r="QK1704" s="242"/>
    </row>
    <row r="1705" spans="434:453">
      <c r="PR1705" s="209"/>
      <c r="PW1705" s="242"/>
      <c r="PX1705" s="242"/>
      <c r="PY1705" s="242"/>
      <c r="PZ1705" s="242"/>
      <c r="QA1705" s="242"/>
      <c r="QB1705" s="242"/>
      <c r="QC1705" s="242"/>
      <c r="QD1705" s="242"/>
      <c r="QE1705" s="242"/>
      <c r="QF1705" s="242"/>
      <c r="QG1705" s="242"/>
      <c r="QH1705" s="242"/>
      <c r="QI1705" s="242"/>
      <c r="QJ1705" s="242"/>
      <c r="QK1705" s="242"/>
    </row>
    <row r="1706" spans="434:453">
      <c r="PR1706" s="209"/>
      <c r="PW1706" s="242"/>
      <c r="PX1706" s="242"/>
      <c r="PY1706" s="242"/>
      <c r="PZ1706" s="242"/>
      <c r="QA1706" s="242"/>
      <c r="QB1706" s="242"/>
      <c r="QC1706" s="242"/>
      <c r="QD1706" s="242"/>
      <c r="QE1706" s="242"/>
      <c r="QF1706" s="242"/>
      <c r="QG1706" s="242"/>
      <c r="QH1706" s="242"/>
      <c r="QI1706" s="242"/>
      <c r="QJ1706" s="242"/>
      <c r="QK1706" s="242"/>
    </row>
    <row r="1707" spans="434:453">
      <c r="PR1707" s="209"/>
      <c r="PW1707" s="242"/>
      <c r="PX1707" s="242"/>
      <c r="PY1707" s="242"/>
      <c r="PZ1707" s="242"/>
      <c r="QA1707" s="242"/>
      <c r="QB1707" s="242"/>
      <c r="QC1707" s="242"/>
      <c r="QD1707" s="242"/>
      <c r="QE1707" s="242"/>
      <c r="QF1707" s="242"/>
      <c r="QG1707" s="242"/>
      <c r="QH1707" s="242"/>
      <c r="QI1707" s="242"/>
      <c r="QJ1707" s="242"/>
      <c r="QK1707" s="242"/>
    </row>
    <row r="1708" spans="434:453">
      <c r="PR1708" s="209"/>
      <c r="PW1708" s="242"/>
      <c r="PX1708" s="242"/>
      <c r="PY1708" s="242"/>
      <c r="PZ1708" s="242"/>
      <c r="QA1708" s="242"/>
      <c r="QB1708" s="242"/>
      <c r="QC1708" s="242"/>
      <c r="QD1708" s="242"/>
      <c r="QE1708" s="242"/>
      <c r="QF1708" s="242"/>
      <c r="QG1708" s="242"/>
      <c r="QH1708" s="242"/>
      <c r="QI1708" s="242"/>
      <c r="QJ1708" s="242"/>
      <c r="QK1708" s="242"/>
    </row>
    <row r="1709" spans="434:453">
      <c r="PR1709" s="209"/>
      <c r="PW1709" s="242"/>
      <c r="PX1709" s="242"/>
      <c r="PY1709" s="242"/>
      <c r="PZ1709" s="242"/>
      <c r="QA1709" s="242"/>
      <c r="QB1709" s="242"/>
      <c r="QC1709" s="242"/>
      <c r="QD1709" s="242"/>
      <c r="QE1709" s="242"/>
      <c r="QF1709" s="242"/>
      <c r="QG1709" s="242"/>
      <c r="QH1709" s="242"/>
      <c r="QI1709" s="242"/>
      <c r="QJ1709" s="242"/>
      <c r="QK1709" s="242"/>
    </row>
    <row r="1710" spans="434:453">
      <c r="PR1710" s="209"/>
      <c r="PW1710" s="242"/>
      <c r="PX1710" s="242"/>
      <c r="PY1710" s="242"/>
      <c r="PZ1710" s="242"/>
      <c r="QA1710" s="242"/>
      <c r="QB1710" s="242"/>
      <c r="QC1710" s="242"/>
      <c r="QD1710" s="242"/>
      <c r="QE1710" s="242"/>
      <c r="QF1710" s="242"/>
      <c r="QG1710" s="242"/>
      <c r="QH1710" s="242"/>
      <c r="QI1710" s="242"/>
      <c r="QJ1710" s="242"/>
      <c r="QK1710" s="242"/>
    </row>
    <row r="1711" spans="434:453">
      <c r="PR1711" s="209"/>
      <c r="PW1711" s="242"/>
      <c r="PX1711" s="242"/>
      <c r="PY1711" s="242"/>
      <c r="PZ1711" s="242"/>
      <c r="QA1711" s="242"/>
      <c r="QB1711" s="242"/>
      <c r="QC1711" s="242"/>
      <c r="QD1711" s="242"/>
      <c r="QE1711" s="242"/>
      <c r="QF1711" s="242"/>
      <c r="QG1711" s="242"/>
      <c r="QH1711" s="242"/>
      <c r="QI1711" s="242"/>
      <c r="QJ1711" s="242"/>
      <c r="QK1711" s="242"/>
    </row>
    <row r="1712" spans="434:453">
      <c r="PR1712" s="209"/>
      <c r="PW1712" s="242"/>
      <c r="PX1712" s="242"/>
      <c r="PY1712" s="242"/>
      <c r="PZ1712" s="242"/>
      <c r="QA1712" s="242"/>
      <c r="QB1712" s="242"/>
      <c r="QC1712" s="242"/>
      <c r="QD1712" s="242"/>
      <c r="QE1712" s="242"/>
      <c r="QF1712" s="242"/>
      <c r="QG1712" s="242"/>
      <c r="QH1712" s="242"/>
      <c r="QI1712" s="242"/>
      <c r="QJ1712" s="242"/>
      <c r="QK1712" s="242"/>
    </row>
    <row r="1713" spans="434:453">
      <c r="PR1713" s="209"/>
      <c r="PW1713" s="242"/>
      <c r="PX1713" s="242"/>
      <c r="PY1713" s="242"/>
      <c r="PZ1713" s="242"/>
      <c r="QA1713" s="242"/>
      <c r="QB1713" s="242"/>
      <c r="QC1713" s="242"/>
      <c r="QD1713" s="242"/>
      <c r="QE1713" s="242"/>
      <c r="QF1713" s="242"/>
      <c r="QG1713" s="242"/>
      <c r="QH1713" s="242"/>
      <c r="QI1713" s="242"/>
      <c r="QJ1713" s="242"/>
      <c r="QK1713" s="242"/>
    </row>
    <row r="1714" spans="434:453">
      <c r="PR1714" s="209"/>
      <c r="PW1714" s="242"/>
      <c r="PX1714" s="242"/>
      <c r="PY1714" s="242"/>
      <c r="PZ1714" s="242"/>
      <c r="QA1714" s="242"/>
      <c r="QB1714" s="242"/>
      <c r="QC1714" s="242"/>
      <c r="QD1714" s="242"/>
      <c r="QE1714" s="242"/>
      <c r="QF1714" s="242"/>
      <c r="QG1714" s="242"/>
      <c r="QH1714" s="242"/>
      <c r="QI1714" s="242"/>
      <c r="QJ1714" s="242"/>
      <c r="QK1714" s="242"/>
    </row>
    <row r="1715" spans="434:453">
      <c r="PR1715" s="209"/>
      <c r="PW1715" s="242"/>
      <c r="PX1715" s="242"/>
      <c r="PY1715" s="242"/>
      <c r="PZ1715" s="242"/>
      <c r="QA1715" s="242"/>
      <c r="QB1715" s="242"/>
      <c r="QC1715" s="242"/>
      <c r="QD1715" s="242"/>
      <c r="QE1715" s="242"/>
      <c r="QF1715" s="242"/>
      <c r="QG1715" s="242"/>
      <c r="QH1715" s="242"/>
      <c r="QI1715" s="242"/>
      <c r="QJ1715" s="242"/>
      <c r="QK1715" s="242"/>
    </row>
    <row r="1716" spans="434:453">
      <c r="PR1716" s="209"/>
      <c r="PW1716" s="242"/>
      <c r="PX1716" s="242"/>
      <c r="PY1716" s="242"/>
      <c r="PZ1716" s="242"/>
      <c r="QA1716" s="242"/>
      <c r="QB1716" s="242"/>
      <c r="QC1716" s="242"/>
      <c r="QD1716" s="242"/>
      <c r="QE1716" s="242"/>
      <c r="QF1716" s="242"/>
      <c r="QG1716" s="242"/>
      <c r="QH1716" s="242"/>
      <c r="QI1716" s="242"/>
      <c r="QJ1716" s="242"/>
      <c r="QK1716" s="242"/>
    </row>
    <row r="1717" spans="434:453">
      <c r="PR1717" s="209"/>
      <c r="PW1717" s="242"/>
      <c r="PX1717" s="242"/>
      <c r="PY1717" s="242"/>
      <c r="PZ1717" s="242"/>
      <c r="QA1717" s="242"/>
      <c r="QB1717" s="242"/>
      <c r="QC1717" s="242"/>
      <c r="QD1717" s="242"/>
      <c r="QE1717" s="242"/>
      <c r="QF1717" s="242"/>
      <c r="QG1717" s="242"/>
      <c r="QH1717" s="242"/>
      <c r="QI1717" s="242"/>
      <c r="QJ1717" s="242"/>
      <c r="QK1717" s="242"/>
    </row>
    <row r="1718" spans="434:453">
      <c r="PR1718" s="209"/>
      <c r="PW1718" s="242"/>
      <c r="PX1718" s="242"/>
      <c r="PY1718" s="242"/>
      <c r="PZ1718" s="242"/>
      <c r="QA1718" s="242"/>
      <c r="QB1718" s="242"/>
      <c r="QC1718" s="242"/>
      <c r="QD1718" s="242"/>
      <c r="QE1718" s="242"/>
      <c r="QF1718" s="242"/>
      <c r="QG1718" s="242"/>
      <c r="QH1718" s="242"/>
      <c r="QI1718" s="242"/>
      <c r="QJ1718" s="242"/>
      <c r="QK1718" s="242"/>
    </row>
    <row r="1719" spans="434:453">
      <c r="PR1719" s="209"/>
      <c r="PW1719" s="242"/>
      <c r="PX1719" s="242"/>
      <c r="PY1719" s="242"/>
      <c r="PZ1719" s="242"/>
      <c r="QA1719" s="242"/>
      <c r="QB1719" s="242"/>
      <c r="QC1719" s="242"/>
      <c r="QD1719" s="242"/>
      <c r="QE1719" s="242"/>
      <c r="QF1719" s="242"/>
      <c r="QG1719" s="242"/>
      <c r="QH1719" s="242"/>
      <c r="QI1719" s="242"/>
      <c r="QJ1719" s="242"/>
      <c r="QK1719" s="242"/>
    </row>
    <row r="1720" spans="434:453">
      <c r="PR1720" s="209"/>
      <c r="PW1720" s="242"/>
      <c r="PX1720" s="242"/>
      <c r="PY1720" s="242"/>
      <c r="PZ1720" s="242"/>
      <c r="QA1720" s="242"/>
      <c r="QB1720" s="242"/>
      <c r="QC1720" s="242"/>
      <c r="QD1720" s="242"/>
      <c r="QE1720" s="242"/>
      <c r="QF1720" s="242"/>
      <c r="QG1720" s="242"/>
      <c r="QH1720" s="242"/>
      <c r="QI1720" s="242"/>
      <c r="QJ1720" s="242"/>
      <c r="QK1720" s="242"/>
    </row>
    <row r="1721" spans="434:453">
      <c r="PR1721" s="209"/>
      <c r="PW1721" s="242"/>
      <c r="PX1721" s="242"/>
      <c r="PY1721" s="242"/>
      <c r="PZ1721" s="242"/>
      <c r="QA1721" s="242"/>
      <c r="QB1721" s="242"/>
      <c r="QC1721" s="242"/>
      <c r="QD1721" s="242"/>
      <c r="QE1721" s="242"/>
      <c r="QF1721" s="242"/>
      <c r="QG1721" s="242"/>
      <c r="QH1721" s="242"/>
      <c r="QI1721" s="242"/>
      <c r="QJ1721" s="242"/>
      <c r="QK1721" s="242"/>
    </row>
    <row r="1722" spans="434:453">
      <c r="PR1722" s="209"/>
      <c r="PW1722" s="242"/>
      <c r="PX1722" s="242"/>
      <c r="PY1722" s="242"/>
      <c r="PZ1722" s="242"/>
      <c r="QA1722" s="242"/>
      <c r="QB1722" s="242"/>
      <c r="QC1722" s="242"/>
      <c r="QD1722" s="242"/>
      <c r="QE1722" s="242"/>
      <c r="QF1722" s="242"/>
      <c r="QG1722" s="242"/>
      <c r="QH1722" s="242"/>
      <c r="QI1722" s="242"/>
      <c r="QJ1722" s="242"/>
      <c r="QK1722" s="242"/>
    </row>
    <row r="1723" spans="434:453">
      <c r="PR1723" s="209"/>
      <c r="PW1723" s="242"/>
      <c r="PX1723" s="242"/>
      <c r="PY1723" s="242"/>
      <c r="PZ1723" s="242"/>
      <c r="QA1723" s="242"/>
      <c r="QB1723" s="242"/>
      <c r="QC1723" s="242"/>
      <c r="QD1723" s="242"/>
      <c r="QE1723" s="242"/>
      <c r="QF1723" s="242"/>
      <c r="QG1723" s="242"/>
      <c r="QH1723" s="242"/>
      <c r="QI1723" s="242"/>
      <c r="QJ1723" s="242"/>
      <c r="QK1723" s="242"/>
    </row>
    <row r="1724" spans="434:453">
      <c r="PR1724" s="209"/>
      <c r="PW1724" s="242"/>
      <c r="PX1724" s="242"/>
      <c r="PY1724" s="242"/>
      <c r="PZ1724" s="242"/>
      <c r="QA1724" s="242"/>
      <c r="QB1724" s="242"/>
      <c r="QC1724" s="242"/>
      <c r="QD1724" s="242"/>
      <c r="QE1724" s="242"/>
      <c r="QF1724" s="242"/>
      <c r="QG1724" s="242"/>
      <c r="QH1724" s="242"/>
      <c r="QI1724" s="242"/>
      <c r="QJ1724" s="242"/>
      <c r="QK1724" s="242"/>
    </row>
    <row r="1725" spans="434:453">
      <c r="PR1725" s="209"/>
      <c r="PW1725" s="242"/>
      <c r="PX1725" s="242"/>
      <c r="PY1725" s="242"/>
      <c r="PZ1725" s="242"/>
      <c r="QA1725" s="242"/>
      <c r="QB1725" s="242"/>
      <c r="QC1725" s="242"/>
      <c r="QD1725" s="242"/>
      <c r="QE1725" s="242"/>
      <c r="QF1725" s="242"/>
      <c r="QG1725" s="242"/>
      <c r="QH1725" s="242"/>
      <c r="QI1725" s="242"/>
      <c r="QJ1725" s="242"/>
      <c r="QK1725" s="242"/>
    </row>
    <row r="1726" spans="434:453">
      <c r="PR1726" s="209"/>
      <c r="PW1726" s="242"/>
      <c r="PX1726" s="242"/>
      <c r="PY1726" s="242"/>
      <c r="PZ1726" s="242"/>
      <c r="QA1726" s="242"/>
      <c r="QB1726" s="242"/>
      <c r="QC1726" s="242"/>
      <c r="QD1726" s="242"/>
      <c r="QE1726" s="242"/>
      <c r="QF1726" s="242"/>
      <c r="QG1726" s="242"/>
      <c r="QH1726" s="242"/>
      <c r="QI1726" s="242"/>
      <c r="QJ1726" s="242"/>
      <c r="QK1726" s="242"/>
    </row>
    <row r="1727" spans="434:453">
      <c r="PR1727" s="209"/>
      <c r="PW1727" s="242"/>
      <c r="PX1727" s="242"/>
      <c r="PY1727" s="242"/>
      <c r="PZ1727" s="242"/>
      <c r="QA1727" s="242"/>
      <c r="QB1727" s="242"/>
      <c r="QC1727" s="242"/>
      <c r="QD1727" s="242"/>
      <c r="QE1727" s="242"/>
      <c r="QF1727" s="242"/>
      <c r="QG1727" s="242"/>
      <c r="QH1727" s="242"/>
      <c r="QI1727" s="242"/>
      <c r="QJ1727" s="242"/>
      <c r="QK1727" s="242"/>
    </row>
    <row r="1728" spans="434:453">
      <c r="PR1728" s="209"/>
      <c r="PW1728" s="242"/>
      <c r="PX1728" s="242"/>
      <c r="PY1728" s="242"/>
      <c r="PZ1728" s="242"/>
      <c r="QA1728" s="242"/>
      <c r="QB1728" s="242"/>
      <c r="QC1728" s="242"/>
      <c r="QD1728" s="242"/>
      <c r="QE1728" s="242"/>
      <c r="QF1728" s="242"/>
      <c r="QG1728" s="242"/>
      <c r="QH1728" s="242"/>
      <c r="QI1728" s="242"/>
      <c r="QJ1728" s="242"/>
      <c r="QK1728" s="242"/>
    </row>
    <row r="1729" spans="434:453">
      <c r="PR1729" s="209"/>
      <c r="PW1729" s="242"/>
      <c r="PX1729" s="242"/>
      <c r="PY1729" s="242"/>
      <c r="PZ1729" s="242"/>
      <c r="QA1729" s="242"/>
      <c r="QB1729" s="242"/>
      <c r="QC1729" s="242"/>
      <c r="QD1729" s="242"/>
      <c r="QE1729" s="242"/>
      <c r="QF1729" s="242"/>
      <c r="QG1729" s="242"/>
      <c r="QH1729" s="242"/>
      <c r="QI1729" s="242"/>
      <c r="QJ1729" s="242"/>
      <c r="QK1729" s="242"/>
    </row>
    <row r="1730" spans="434:453">
      <c r="PR1730" s="209"/>
      <c r="PW1730" s="242"/>
      <c r="PX1730" s="242"/>
      <c r="PY1730" s="242"/>
      <c r="PZ1730" s="242"/>
      <c r="QA1730" s="242"/>
      <c r="QB1730" s="242"/>
      <c r="QC1730" s="242"/>
      <c r="QD1730" s="242"/>
      <c r="QE1730" s="242"/>
      <c r="QF1730" s="242"/>
      <c r="QG1730" s="242"/>
      <c r="QH1730" s="242"/>
      <c r="QI1730" s="242"/>
      <c r="QJ1730" s="242"/>
      <c r="QK1730" s="242"/>
    </row>
    <row r="1731" spans="434:453">
      <c r="PR1731" s="209"/>
      <c r="PW1731" s="242"/>
      <c r="PX1731" s="242"/>
      <c r="PY1731" s="242"/>
      <c r="PZ1731" s="242"/>
      <c r="QA1731" s="242"/>
      <c r="QB1731" s="242"/>
      <c r="QC1731" s="242"/>
      <c r="QD1731" s="242"/>
      <c r="QE1731" s="242"/>
      <c r="QF1731" s="242"/>
      <c r="QG1731" s="242"/>
      <c r="QH1731" s="242"/>
      <c r="QI1731" s="242"/>
      <c r="QJ1731" s="242"/>
      <c r="QK1731" s="242"/>
    </row>
    <row r="1732" spans="434:453">
      <c r="PR1732" s="209"/>
      <c r="PW1732" s="242"/>
      <c r="PX1732" s="242"/>
      <c r="PY1732" s="242"/>
      <c r="PZ1732" s="242"/>
      <c r="QA1732" s="242"/>
      <c r="QB1732" s="242"/>
      <c r="QC1732" s="242"/>
      <c r="QD1732" s="242"/>
      <c r="QE1732" s="242"/>
      <c r="QF1732" s="242"/>
      <c r="QG1732" s="242"/>
      <c r="QH1732" s="242"/>
      <c r="QI1732" s="242"/>
      <c r="QJ1732" s="242"/>
      <c r="QK1732" s="242"/>
    </row>
    <row r="1733" spans="434:453">
      <c r="PR1733" s="209"/>
      <c r="PW1733" s="242"/>
      <c r="PX1733" s="242"/>
      <c r="PY1733" s="242"/>
      <c r="PZ1733" s="242"/>
      <c r="QA1733" s="242"/>
      <c r="QB1733" s="242"/>
      <c r="QC1733" s="242"/>
      <c r="QD1733" s="242"/>
      <c r="QE1733" s="242"/>
      <c r="QF1733" s="242"/>
      <c r="QG1733" s="242"/>
      <c r="QH1733" s="242"/>
      <c r="QI1733" s="242"/>
      <c r="QJ1733" s="242"/>
      <c r="QK1733" s="242"/>
    </row>
    <row r="1734" spans="434:453">
      <c r="PR1734" s="209"/>
      <c r="PW1734" s="242"/>
      <c r="PX1734" s="242"/>
      <c r="PY1734" s="242"/>
      <c r="PZ1734" s="242"/>
      <c r="QA1734" s="242"/>
      <c r="QB1734" s="242"/>
      <c r="QC1734" s="242"/>
      <c r="QD1734" s="242"/>
      <c r="QE1734" s="242"/>
      <c r="QF1734" s="242"/>
      <c r="QG1734" s="242"/>
      <c r="QH1734" s="242"/>
      <c r="QI1734" s="242"/>
      <c r="QJ1734" s="242"/>
      <c r="QK1734" s="242"/>
    </row>
    <row r="1735" spans="434:453">
      <c r="PR1735" s="209"/>
      <c r="PW1735" s="242"/>
      <c r="PX1735" s="242"/>
      <c r="PY1735" s="242"/>
      <c r="PZ1735" s="242"/>
      <c r="QA1735" s="242"/>
      <c r="QB1735" s="242"/>
      <c r="QC1735" s="242"/>
      <c r="QD1735" s="242"/>
      <c r="QE1735" s="242"/>
      <c r="QF1735" s="242"/>
      <c r="QG1735" s="242"/>
      <c r="QH1735" s="242"/>
      <c r="QI1735" s="242"/>
      <c r="QJ1735" s="242"/>
      <c r="QK1735" s="242"/>
    </row>
    <row r="1736" spans="434:453">
      <c r="PR1736" s="209"/>
      <c r="PW1736" s="242"/>
      <c r="PX1736" s="242"/>
      <c r="PY1736" s="242"/>
      <c r="PZ1736" s="242"/>
      <c r="QA1736" s="242"/>
      <c r="QB1736" s="242"/>
      <c r="QC1736" s="242"/>
      <c r="QD1736" s="242"/>
      <c r="QE1736" s="242"/>
      <c r="QF1736" s="242"/>
      <c r="QG1736" s="242"/>
      <c r="QH1736" s="242"/>
      <c r="QI1736" s="242"/>
      <c r="QJ1736" s="242"/>
      <c r="QK1736" s="242"/>
    </row>
    <row r="1737" spans="434:453">
      <c r="PR1737" s="209"/>
      <c r="PW1737" s="242"/>
      <c r="PX1737" s="242"/>
      <c r="PY1737" s="242"/>
      <c r="PZ1737" s="242"/>
      <c r="QA1737" s="242"/>
      <c r="QB1737" s="242"/>
      <c r="QC1737" s="242"/>
      <c r="QD1737" s="242"/>
      <c r="QE1737" s="242"/>
      <c r="QF1737" s="242"/>
      <c r="QG1737" s="242"/>
      <c r="QH1737" s="242"/>
      <c r="QI1737" s="242"/>
      <c r="QJ1737" s="242"/>
      <c r="QK1737" s="242"/>
    </row>
    <row r="1738" spans="434:453">
      <c r="PR1738" s="209"/>
      <c r="PW1738" s="242"/>
      <c r="PX1738" s="242"/>
      <c r="PY1738" s="242"/>
      <c r="PZ1738" s="242"/>
      <c r="QA1738" s="242"/>
      <c r="QB1738" s="242"/>
      <c r="QC1738" s="242"/>
      <c r="QD1738" s="242"/>
      <c r="QE1738" s="242"/>
      <c r="QF1738" s="242"/>
      <c r="QG1738" s="242"/>
      <c r="QH1738" s="242"/>
      <c r="QI1738" s="242"/>
      <c r="QJ1738" s="242"/>
      <c r="QK1738" s="242"/>
    </row>
    <row r="1739" spans="434:453">
      <c r="PR1739" s="209"/>
      <c r="PW1739" s="242"/>
      <c r="PX1739" s="242"/>
      <c r="PY1739" s="242"/>
      <c r="PZ1739" s="242"/>
      <c r="QA1739" s="242"/>
      <c r="QB1739" s="242"/>
      <c r="QC1739" s="242"/>
      <c r="QD1739" s="242"/>
      <c r="QE1739" s="242"/>
      <c r="QF1739" s="242"/>
      <c r="QG1739" s="242"/>
      <c r="QH1739" s="242"/>
      <c r="QI1739" s="242"/>
      <c r="QJ1739" s="242"/>
      <c r="QK1739" s="242"/>
    </row>
    <row r="1740" spans="434:453">
      <c r="PR1740" s="209"/>
      <c r="PW1740" s="242"/>
      <c r="PX1740" s="242"/>
      <c r="PY1740" s="242"/>
      <c r="PZ1740" s="242"/>
      <c r="QA1740" s="242"/>
      <c r="QB1740" s="242"/>
      <c r="QC1740" s="242"/>
      <c r="QD1740" s="242"/>
      <c r="QE1740" s="242"/>
      <c r="QF1740" s="242"/>
      <c r="QG1740" s="242"/>
      <c r="QH1740" s="242"/>
      <c r="QI1740" s="242"/>
      <c r="QJ1740" s="242"/>
      <c r="QK1740" s="242"/>
    </row>
    <row r="1741" spans="434:453">
      <c r="PR1741" s="209"/>
      <c r="PW1741" s="242"/>
      <c r="PX1741" s="242"/>
      <c r="PY1741" s="242"/>
      <c r="PZ1741" s="242"/>
      <c r="QA1741" s="242"/>
      <c r="QB1741" s="242"/>
      <c r="QC1741" s="242"/>
      <c r="QD1741" s="242"/>
      <c r="QE1741" s="242"/>
      <c r="QF1741" s="242"/>
      <c r="QG1741" s="242"/>
      <c r="QH1741" s="242"/>
      <c r="QI1741" s="242"/>
      <c r="QJ1741" s="242"/>
      <c r="QK1741" s="242"/>
    </row>
    <row r="1742" spans="434:453">
      <c r="PR1742" s="209"/>
      <c r="PW1742" s="242"/>
      <c r="PX1742" s="242"/>
      <c r="PY1742" s="242"/>
      <c r="PZ1742" s="242"/>
      <c r="QA1742" s="242"/>
      <c r="QB1742" s="242"/>
      <c r="QC1742" s="242"/>
      <c r="QD1742" s="242"/>
      <c r="QE1742" s="242"/>
      <c r="QF1742" s="242"/>
      <c r="QG1742" s="242"/>
      <c r="QH1742" s="242"/>
      <c r="QI1742" s="242"/>
      <c r="QJ1742" s="242"/>
      <c r="QK1742" s="242"/>
    </row>
    <row r="1743" spans="434:453">
      <c r="PR1743" s="209"/>
      <c r="PW1743" s="242"/>
      <c r="PX1743" s="242"/>
      <c r="PY1743" s="242"/>
      <c r="PZ1743" s="242"/>
      <c r="QA1743" s="242"/>
      <c r="QB1743" s="242"/>
      <c r="QC1743" s="242"/>
      <c r="QD1743" s="242"/>
      <c r="QE1743" s="242"/>
      <c r="QF1743" s="242"/>
      <c r="QG1743" s="242"/>
      <c r="QH1743" s="242"/>
      <c r="QI1743" s="242"/>
      <c r="QJ1743" s="242"/>
      <c r="QK1743" s="242"/>
    </row>
    <row r="1744" spans="434:453">
      <c r="PR1744" s="209"/>
      <c r="PW1744" s="242"/>
      <c r="PX1744" s="242"/>
      <c r="PY1744" s="242"/>
      <c r="PZ1744" s="242"/>
      <c r="QA1744" s="242"/>
      <c r="QB1744" s="242"/>
      <c r="QC1744" s="242"/>
      <c r="QD1744" s="242"/>
      <c r="QE1744" s="242"/>
      <c r="QF1744" s="242"/>
      <c r="QG1744" s="242"/>
      <c r="QH1744" s="242"/>
      <c r="QI1744" s="242"/>
      <c r="QJ1744" s="242"/>
      <c r="QK1744" s="242"/>
    </row>
    <row r="1745" spans="434:453">
      <c r="PR1745" s="209"/>
      <c r="PW1745" s="242"/>
      <c r="PX1745" s="242"/>
      <c r="PY1745" s="242"/>
      <c r="PZ1745" s="242"/>
      <c r="QA1745" s="242"/>
      <c r="QB1745" s="242"/>
      <c r="QC1745" s="242"/>
      <c r="QD1745" s="242"/>
      <c r="QE1745" s="242"/>
      <c r="QF1745" s="242"/>
      <c r="QG1745" s="242"/>
      <c r="QH1745" s="242"/>
      <c r="QI1745" s="242"/>
      <c r="QJ1745" s="242"/>
      <c r="QK1745" s="242"/>
    </row>
    <row r="1746" spans="434:453">
      <c r="PR1746" s="209"/>
      <c r="PW1746" s="242"/>
      <c r="PX1746" s="242"/>
      <c r="PY1746" s="242"/>
      <c r="PZ1746" s="242"/>
      <c r="QA1746" s="242"/>
      <c r="QB1746" s="242"/>
      <c r="QC1746" s="242"/>
      <c r="QD1746" s="242"/>
      <c r="QE1746" s="242"/>
      <c r="QF1746" s="242"/>
      <c r="QG1746" s="242"/>
      <c r="QH1746" s="242"/>
      <c r="QI1746" s="242"/>
      <c r="QJ1746" s="242"/>
      <c r="QK1746" s="242"/>
    </row>
    <row r="1747" spans="434:453">
      <c r="PR1747" s="209"/>
      <c r="PW1747" s="242"/>
      <c r="PX1747" s="242"/>
      <c r="PY1747" s="242"/>
      <c r="PZ1747" s="242"/>
      <c r="QA1747" s="242"/>
      <c r="QB1747" s="242"/>
      <c r="QC1747" s="242"/>
      <c r="QD1747" s="242"/>
      <c r="QE1747" s="242"/>
      <c r="QF1747" s="242"/>
      <c r="QG1747" s="242"/>
      <c r="QH1747" s="242"/>
      <c r="QI1747" s="242"/>
      <c r="QJ1747" s="242"/>
      <c r="QK1747" s="242"/>
    </row>
    <row r="1748" spans="434:453">
      <c r="PR1748" s="209"/>
      <c r="PW1748" s="242"/>
      <c r="PX1748" s="242"/>
      <c r="PY1748" s="242"/>
      <c r="PZ1748" s="242"/>
      <c r="QA1748" s="242"/>
      <c r="QB1748" s="242"/>
      <c r="QC1748" s="242"/>
      <c r="QD1748" s="242"/>
      <c r="QE1748" s="242"/>
      <c r="QF1748" s="242"/>
      <c r="QG1748" s="242"/>
      <c r="QH1748" s="242"/>
      <c r="QI1748" s="242"/>
      <c r="QJ1748" s="242"/>
      <c r="QK1748" s="242"/>
    </row>
    <row r="1749" spans="434:453">
      <c r="PR1749" s="209"/>
      <c r="PW1749" s="242"/>
      <c r="PX1749" s="242"/>
      <c r="PY1749" s="242"/>
      <c r="PZ1749" s="242"/>
      <c r="QA1749" s="242"/>
      <c r="QB1749" s="242"/>
      <c r="QC1749" s="242"/>
      <c r="QD1749" s="242"/>
      <c r="QE1749" s="242"/>
      <c r="QF1749" s="242"/>
      <c r="QG1749" s="242"/>
      <c r="QH1749" s="242"/>
      <c r="QI1749" s="242"/>
      <c r="QJ1749" s="242"/>
      <c r="QK1749" s="242"/>
    </row>
    <row r="1750" spans="434:453">
      <c r="PR1750" s="209"/>
      <c r="PW1750" s="242"/>
      <c r="PX1750" s="242"/>
      <c r="PY1750" s="242"/>
      <c r="PZ1750" s="242"/>
      <c r="QA1750" s="242"/>
      <c r="QB1750" s="242"/>
      <c r="QC1750" s="242"/>
      <c r="QD1750" s="242"/>
      <c r="QE1750" s="242"/>
      <c r="QF1750" s="242"/>
      <c r="QG1750" s="242"/>
      <c r="QH1750" s="242"/>
      <c r="QI1750" s="242"/>
      <c r="QJ1750" s="242"/>
      <c r="QK1750" s="242"/>
    </row>
    <row r="1751" spans="434:453">
      <c r="PR1751" s="209"/>
      <c r="PW1751" s="242"/>
      <c r="PX1751" s="242"/>
      <c r="PY1751" s="242"/>
      <c r="PZ1751" s="242"/>
      <c r="QA1751" s="242"/>
      <c r="QB1751" s="242"/>
      <c r="QC1751" s="242"/>
      <c r="QD1751" s="242"/>
      <c r="QE1751" s="242"/>
      <c r="QF1751" s="242"/>
      <c r="QG1751" s="242"/>
      <c r="QH1751" s="242"/>
      <c r="QI1751" s="242"/>
      <c r="QJ1751" s="242"/>
      <c r="QK1751" s="242"/>
    </row>
    <row r="1752" spans="434:453">
      <c r="PR1752" s="209"/>
      <c r="PW1752" s="242"/>
      <c r="PX1752" s="242"/>
      <c r="PY1752" s="242"/>
      <c r="PZ1752" s="242"/>
      <c r="QA1752" s="242"/>
      <c r="QB1752" s="242"/>
      <c r="QC1752" s="242"/>
      <c r="QD1752" s="242"/>
      <c r="QE1752" s="242"/>
      <c r="QF1752" s="242"/>
      <c r="QG1752" s="242"/>
      <c r="QH1752" s="242"/>
      <c r="QI1752" s="242"/>
      <c r="QJ1752" s="242"/>
      <c r="QK1752" s="242"/>
    </row>
    <row r="1753" spans="434:453">
      <c r="PR1753" s="209"/>
      <c r="PW1753" s="242"/>
      <c r="PX1753" s="242"/>
      <c r="PY1753" s="242"/>
      <c r="PZ1753" s="242"/>
      <c r="QA1753" s="242"/>
      <c r="QB1753" s="242"/>
      <c r="QC1753" s="242"/>
      <c r="QD1753" s="242"/>
      <c r="QE1753" s="242"/>
      <c r="QF1753" s="242"/>
      <c r="QG1753" s="242"/>
      <c r="QH1753" s="242"/>
      <c r="QI1753" s="242"/>
      <c r="QJ1753" s="242"/>
      <c r="QK1753" s="242"/>
    </row>
    <row r="1754" spans="434:453">
      <c r="PR1754" s="209"/>
      <c r="PW1754" s="242"/>
      <c r="PX1754" s="242"/>
      <c r="PY1754" s="242"/>
      <c r="PZ1754" s="242"/>
      <c r="QA1754" s="242"/>
      <c r="QB1754" s="242"/>
      <c r="QC1754" s="242"/>
      <c r="QD1754" s="242"/>
      <c r="QE1754" s="242"/>
      <c r="QF1754" s="242"/>
      <c r="QG1754" s="242"/>
      <c r="QH1754" s="242"/>
      <c r="QI1754" s="242"/>
      <c r="QJ1754" s="242"/>
      <c r="QK1754" s="242"/>
    </row>
    <row r="1755" spans="434:453">
      <c r="PR1755" s="209"/>
      <c r="PW1755" s="242"/>
      <c r="PX1755" s="242"/>
      <c r="PY1755" s="242"/>
      <c r="PZ1755" s="242"/>
      <c r="QA1755" s="242"/>
      <c r="QB1755" s="242"/>
      <c r="QC1755" s="242"/>
      <c r="QD1755" s="242"/>
      <c r="QE1755" s="242"/>
      <c r="QF1755" s="242"/>
      <c r="QG1755" s="242"/>
      <c r="QH1755" s="242"/>
      <c r="QI1755" s="242"/>
      <c r="QJ1755" s="242"/>
      <c r="QK1755" s="242"/>
    </row>
    <row r="1756" spans="434:453">
      <c r="PR1756" s="209"/>
      <c r="PW1756" s="242"/>
      <c r="PX1756" s="242"/>
      <c r="PY1756" s="242"/>
      <c r="PZ1756" s="242"/>
      <c r="QA1756" s="242"/>
      <c r="QB1756" s="242"/>
      <c r="QC1756" s="242"/>
      <c r="QD1756" s="242"/>
      <c r="QE1756" s="242"/>
      <c r="QF1756" s="242"/>
      <c r="QG1756" s="242"/>
      <c r="QH1756" s="242"/>
      <c r="QI1756" s="242"/>
      <c r="QJ1756" s="242"/>
      <c r="QK1756" s="242"/>
    </row>
    <row r="1757" spans="434:453">
      <c r="PR1757" s="209"/>
      <c r="PW1757" s="242"/>
      <c r="PX1757" s="242"/>
      <c r="PY1757" s="242"/>
      <c r="PZ1757" s="242"/>
      <c r="QA1757" s="242"/>
      <c r="QB1757" s="242"/>
      <c r="QC1757" s="242"/>
      <c r="QD1757" s="242"/>
      <c r="QE1757" s="242"/>
      <c r="QF1757" s="242"/>
      <c r="QG1757" s="242"/>
      <c r="QH1757" s="242"/>
      <c r="QI1757" s="242"/>
      <c r="QJ1757" s="242"/>
      <c r="QK1757" s="242"/>
    </row>
    <row r="1758" spans="434:453">
      <c r="PR1758" s="209"/>
      <c r="PW1758" s="242"/>
      <c r="PX1758" s="242"/>
      <c r="PY1758" s="242"/>
      <c r="PZ1758" s="242"/>
      <c r="QA1758" s="242"/>
      <c r="QB1758" s="242"/>
      <c r="QC1758" s="242"/>
      <c r="QD1758" s="242"/>
      <c r="QE1758" s="242"/>
      <c r="QF1758" s="242"/>
      <c r="QG1758" s="242"/>
      <c r="QH1758" s="242"/>
      <c r="QI1758" s="242"/>
      <c r="QJ1758" s="242"/>
      <c r="QK1758" s="242"/>
    </row>
    <row r="1759" spans="434:453">
      <c r="PR1759" s="209"/>
      <c r="PW1759" s="242"/>
      <c r="PX1759" s="242"/>
      <c r="PY1759" s="242"/>
      <c r="PZ1759" s="242"/>
      <c r="QA1759" s="242"/>
      <c r="QB1759" s="242"/>
      <c r="QC1759" s="242"/>
      <c r="QD1759" s="242"/>
      <c r="QE1759" s="242"/>
      <c r="QF1759" s="242"/>
      <c r="QG1759" s="242"/>
      <c r="QH1759" s="242"/>
      <c r="QI1759" s="242"/>
      <c r="QJ1759" s="242"/>
      <c r="QK1759" s="242"/>
    </row>
    <row r="1760" spans="434:453">
      <c r="PR1760" s="209"/>
      <c r="PW1760" s="242"/>
      <c r="PX1760" s="242"/>
      <c r="PY1760" s="242"/>
      <c r="PZ1760" s="242"/>
      <c r="QA1760" s="242"/>
      <c r="QB1760" s="242"/>
      <c r="QC1760" s="242"/>
      <c r="QD1760" s="242"/>
      <c r="QE1760" s="242"/>
      <c r="QF1760" s="242"/>
      <c r="QG1760" s="242"/>
      <c r="QH1760" s="242"/>
      <c r="QI1760" s="242"/>
      <c r="QJ1760" s="242"/>
      <c r="QK1760" s="242"/>
    </row>
    <row r="1761" spans="434:453">
      <c r="PR1761" s="209"/>
      <c r="PW1761" s="242"/>
      <c r="PX1761" s="242"/>
      <c r="PY1761" s="242"/>
      <c r="PZ1761" s="242"/>
      <c r="QA1761" s="242"/>
      <c r="QB1761" s="242"/>
      <c r="QC1761" s="242"/>
      <c r="QD1761" s="242"/>
      <c r="QE1761" s="242"/>
      <c r="QF1761" s="242"/>
      <c r="QG1761" s="242"/>
      <c r="QH1761" s="242"/>
      <c r="QI1761" s="242"/>
      <c r="QJ1761" s="242"/>
      <c r="QK1761" s="242"/>
    </row>
    <row r="1762" spans="434:453">
      <c r="PR1762" s="209"/>
      <c r="PW1762" s="242"/>
      <c r="PX1762" s="242"/>
      <c r="PY1762" s="242"/>
      <c r="PZ1762" s="242"/>
      <c r="QA1762" s="242"/>
      <c r="QB1762" s="242"/>
      <c r="QC1762" s="242"/>
      <c r="QD1762" s="242"/>
      <c r="QE1762" s="242"/>
      <c r="QF1762" s="242"/>
      <c r="QG1762" s="242"/>
      <c r="QH1762" s="242"/>
      <c r="QI1762" s="242"/>
      <c r="QJ1762" s="242"/>
      <c r="QK1762" s="242"/>
    </row>
    <row r="1763" spans="434:453">
      <c r="PR1763" s="209"/>
      <c r="PW1763" s="242"/>
      <c r="PX1763" s="242"/>
      <c r="PY1763" s="242"/>
      <c r="PZ1763" s="242"/>
      <c r="QA1763" s="242"/>
      <c r="QB1763" s="242"/>
      <c r="QC1763" s="242"/>
      <c r="QD1763" s="242"/>
      <c r="QE1763" s="242"/>
      <c r="QF1763" s="242"/>
      <c r="QG1763" s="242"/>
      <c r="QH1763" s="242"/>
      <c r="QI1763" s="242"/>
      <c r="QJ1763" s="242"/>
      <c r="QK1763" s="242"/>
    </row>
    <row r="1764" spans="434:453">
      <c r="PR1764" s="209"/>
      <c r="PW1764" s="242"/>
      <c r="PX1764" s="242"/>
      <c r="PY1764" s="242"/>
      <c r="PZ1764" s="242"/>
      <c r="QA1764" s="242"/>
      <c r="QB1764" s="242"/>
      <c r="QC1764" s="242"/>
      <c r="QD1764" s="242"/>
      <c r="QE1764" s="242"/>
      <c r="QF1764" s="242"/>
      <c r="QG1764" s="242"/>
      <c r="QH1764" s="242"/>
      <c r="QI1764" s="242"/>
      <c r="QJ1764" s="242"/>
      <c r="QK1764" s="242"/>
    </row>
    <row r="1765" spans="434:453">
      <c r="PR1765" s="209"/>
      <c r="PW1765" s="242"/>
      <c r="PX1765" s="242"/>
      <c r="PY1765" s="242"/>
      <c r="PZ1765" s="242"/>
      <c r="QA1765" s="242"/>
      <c r="QB1765" s="242"/>
      <c r="QC1765" s="242"/>
      <c r="QD1765" s="242"/>
      <c r="QE1765" s="242"/>
      <c r="QF1765" s="242"/>
      <c r="QG1765" s="242"/>
      <c r="QH1765" s="242"/>
      <c r="QI1765" s="242"/>
      <c r="QJ1765" s="242"/>
      <c r="QK1765" s="242"/>
    </row>
    <row r="1766" spans="434:453">
      <c r="PR1766" s="209"/>
      <c r="PW1766" s="242"/>
      <c r="PX1766" s="242"/>
      <c r="PY1766" s="242"/>
      <c r="PZ1766" s="242"/>
      <c r="QA1766" s="242"/>
      <c r="QB1766" s="242"/>
      <c r="QC1766" s="242"/>
      <c r="QD1766" s="242"/>
      <c r="QE1766" s="242"/>
      <c r="QF1766" s="242"/>
      <c r="QG1766" s="242"/>
      <c r="QH1766" s="242"/>
      <c r="QI1766" s="242"/>
      <c r="QJ1766" s="242"/>
      <c r="QK1766" s="242"/>
    </row>
    <row r="1767" spans="434:453">
      <c r="PR1767" s="209"/>
      <c r="PW1767" s="242"/>
      <c r="PX1767" s="242"/>
      <c r="PY1767" s="242"/>
      <c r="PZ1767" s="242"/>
      <c r="QA1767" s="242"/>
      <c r="QB1767" s="242"/>
      <c r="QC1767" s="242"/>
      <c r="QD1767" s="242"/>
      <c r="QE1767" s="242"/>
      <c r="QF1767" s="242"/>
      <c r="QG1767" s="242"/>
      <c r="QH1767" s="242"/>
      <c r="QI1767" s="242"/>
      <c r="QJ1767" s="242"/>
      <c r="QK1767" s="242"/>
    </row>
    <row r="1768" spans="434:453">
      <c r="PR1768" s="209"/>
      <c r="PW1768" s="242"/>
      <c r="PX1768" s="242"/>
      <c r="PY1768" s="242"/>
      <c r="PZ1768" s="242"/>
      <c r="QA1768" s="242"/>
      <c r="QB1768" s="242"/>
      <c r="QC1768" s="242"/>
      <c r="QD1768" s="242"/>
      <c r="QE1768" s="242"/>
      <c r="QF1768" s="242"/>
      <c r="QG1768" s="242"/>
      <c r="QH1768" s="242"/>
      <c r="QI1768" s="242"/>
      <c r="QJ1768" s="242"/>
      <c r="QK1768" s="242"/>
    </row>
    <row r="1769" spans="434:453">
      <c r="PR1769" s="209"/>
      <c r="PW1769" s="242"/>
      <c r="PX1769" s="242"/>
      <c r="PY1769" s="242"/>
      <c r="PZ1769" s="242"/>
      <c r="QA1769" s="242"/>
      <c r="QB1769" s="242"/>
      <c r="QC1769" s="242"/>
      <c r="QD1769" s="242"/>
      <c r="QE1769" s="242"/>
      <c r="QF1769" s="242"/>
      <c r="QG1769" s="242"/>
      <c r="QH1769" s="242"/>
      <c r="QI1769" s="242"/>
      <c r="QJ1769" s="242"/>
      <c r="QK1769" s="242"/>
    </row>
    <row r="1770" spans="434:453">
      <c r="PR1770" s="209"/>
      <c r="PW1770" s="242"/>
      <c r="PX1770" s="242"/>
      <c r="PY1770" s="242"/>
      <c r="PZ1770" s="242"/>
      <c r="QA1770" s="242"/>
      <c r="QB1770" s="242"/>
      <c r="QC1770" s="242"/>
      <c r="QD1770" s="242"/>
      <c r="QE1770" s="242"/>
      <c r="QF1770" s="242"/>
      <c r="QG1770" s="242"/>
      <c r="QH1770" s="242"/>
      <c r="QI1770" s="242"/>
      <c r="QJ1770" s="242"/>
      <c r="QK1770" s="242"/>
    </row>
    <row r="1771" spans="434:453">
      <c r="PR1771" s="209"/>
      <c r="PW1771" s="242"/>
      <c r="PX1771" s="242"/>
      <c r="PY1771" s="242"/>
      <c r="PZ1771" s="242"/>
      <c r="QA1771" s="242"/>
      <c r="QB1771" s="242"/>
      <c r="QC1771" s="242"/>
      <c r="QD1771" s="242"/>
      <c r="QE1771" s="242"/>
      <c r="QF1771" s="242"/>
      <c r="QG1771" s="242"/>
      <c r="QH1771" s="242"/>
      <c r="QI1771" s="242"/>
      <c r="QJ1771" s="242"/>
      <c r="QK1771" s="242"/>
    </row>
    <row r="1772" spans="434:453">
      <c r="PR1772" s="209"/>
      <c r="PW1772" s="242"/>
      <c r="PX1772" s="242"/>
      <c r="PY1772" s="242"/>
      <c r="PZ1772" s="242"/>
      <c r="QA1772" s="242"/>
      <c r="QB1772" s="242"/>
      <c r="QC1772" s="242"/>
      <c r="QD1772" s="242"/>
      <c r="QE1772" s="242"/>
      <c r="QF1772" s="242"/>
      <c r="QG1772" s="242"/>
      <c r="QH1772" s="242"/>
      <c r="QI1772" s="242"/>
      <c r="QJ1772" s="242"/>
      <c r="QK1772" s="242"/>
    </row>
    <row r="1773" spans="434:453">
      <c r="PR1773" s="209"/>
      <c r="PW1773" s="242"/>
      <c r="PX1773" s="242"/>
      <c r="PY1773" s="242"/>
      <c r="PZ1773" s="242"/>
      <c r="QA1773" s="242"/>
      <c r="QB1773" s="242"/>
      <c r="QC1773" s="242"/>
      <c r="QD1773" s="242"/>
      <c r="QE1773" s="242"/>
      <c r="QF1773" s="242"/>
      <c r="QG1773" s="242"/>
      <c r="QH1773" s="242"/>
      <c r="QI1773" s="242"/>
      <c r="QJ1773" s="242"/>
      <c r="QK1773" s="242"/>
    </row>
    <row r="1774" spans="434:453">
      <c r="PR1774" s="209"/>
      <c r="PW1774" s="242"/>
      <c r="PX1774" s="242"/>
      <c r="PY1774" s="242"/>
      <c r="PZ1774" s="242"/>
      <c r="QA1774" s="242"/>
      <c r="QB1774" s="242"/>
      <c r="QC1774" s="242"/>
      <c r="QD1774" s="242"/>
      <c r="QE1774" s="242"/>
      <c r="QF1774" s="242"/>
      <c r="QG1774" s="242"/>
      <c r="QH1774" s="242"/>
      <c r="QI1774" s="242"/>
      <c r="QJ1774" s="242"/>
      <c r="QK1774" s="242"/>
    </row>
    <row r="1775" spans="434:453">
      <c r="PR1775" s="209"/>
      <c r="PW1775" s="242"/>
      <c r="PX1775" s="242"/>
      <c r="PY1775" s="242"/>
      <c r="PZ1775" s="242"/>
      <c r="QA1775" s="242"/>
      <c r="QB1775" s="242"/>
      <c r="QC1775" s="242"/>
      <c r="QD1775" s="242"/>
      <c r="QE1775" s="242"/>
      <c r="QF1775" s="242"/>
      <c r="QG1775" s="242"/>
      <c r="QH1775" s="242"/>
      <c r="QI1775" s="242"/>
      <c r="QJ1775" s="242"/>
      <c r="QK1775" s="242"/>
    </row>
    <row r="1776" spans="434:453">
      <c r="PR1776" s="209"/>
      <c r="PW1776" s="242"/>
      <c r="PX1776" s="242"/>
      <c r="PY1776" s="242"/>
      <c r="PZ1776" s="242"/>
      <c r="QA1776" s="242"/>
      <c r="QB1776" s="242"/>
      <c r="QC1776" s="242"/>
      <c r="QD1776" s="242"/>
      <c r="QE1776" s="242"/>
      <c r="QF1776" s="242"/>
      <c r="QG1776" s="242"/>
      <c r="QH1776" s="242"/>
      <c r="QI1776" s="242"/>
      <c r="QJ1776" s="242"/>
      <c r="QK1776" s="242"/>
    </row>
    <row r="1777" spans="434:453">
      <c r="PR1777" s="209"/>
      <c r="PW1777" s="242"/>
      <c r="PX1777" s="242"/>
      <c r="PY1777" s="242"/>
      <c r="PZ1777" s="242"/>
      <c r="QA1777" s="242"/>
      <c r="QB1777" s="242"/>
      <c r="QC1777" s="242"/>
      <c r="QD1777" s="242"/>
      <c r="QE1777" s="242"/>
      <c r="QF1777" s="242"/>
      <c r="QG1777" s="242"/>
      <c r="QH1777" s="242"/>
      <c r="QI1777" s="242"/>
      <c r="QJ1777" s="242"/>
      <c r="QK1777" s="242"/>
    </row>
    <row r="1778" spans="434:453">
      <c r="PR1778" s="209"/>
      <c r="PW1778" s="242"/>
      <c r="PX1778" s="242"/>
      <c r="PY1778" s="242"/>
      <c r="PZ1778" s="242"/>
      <c r="QA1778" s="242"/>
      <c r="QB1778" s="242"/>
      <c r="QC1778" s="242"/>
      <c r="QD1778" s="242"/>
      <c r="QE1778" s="242"/>
      <c r="QF1778" s="242"/>
      <c r="QG1778" s="242"/>
      <c r="QH1778" s="242"/>
      <c r="QI1778" s="242"/>
      <c r="QJ1778" s="242"/>
      <c r="QK1778" s="242"/>
    </row>
    <row r="1779" spans="434:453">
      <c r="PR1779" s="209"/>
      <c r="PW1779" s="242"/>
      <c r="PX1779" s="242"/>
      <c r="PY1779" s="242"/>
      <c r="PZ1779" s="242"/>
      <c r="QA1779" s="242"/>
      <c r="QB1779" s="242"/>
      <c r="QC1779" s="242"/>
      <c r="QD1779" s="242"/>
      <c r="QE1779" s="242"/>
      <c r="QF1779" s="242"/>
      <c r="QG1779" s="242"/>
      <c r="QH1779" s="242"/>
      <c r="QI1779" s="242"/>
      <c r="QJ1779" s="242"/>
      <c r="QK1779" s="242"/>
    </row>
    <row r="1780" spans="434:453">
      <c r="PR1780" s="209"/>
      <c r="PW1780" s="242"/>
      <c r="PX1780" s="242"/>
      <c r="PY1780" s="242"/>
      <c r="PZ1780" s="242"/>
      <c r="QA1780" s="242"/>
      <c r="QB1780" s="242"/>
      <c r="QC1780" s="242"/>
      <c r="QD1780" s="242"/>
      <c r="QE1780" s="242"/>
      <c r="QF1780" s="242"/>
      <c r="QG1780" s="242"/>
      <c r="QH1780" s="242"/>
      <c r="QI1780" s="242"/>
      <c r="QJ1780" s="242"/>
      <c r="QK1780" s="242"/>
    </row>
    <row r="1781" spans="434:453">
      <c r="PR1781" s="209"/>
      <c r="PW1781" s="242"/>
      <c r="PX1781" s="242"/>
      <c r="PY1781" s="242"/>
      <c r="PZ1781" s="242"/>
      <c r="QA1781" s="242"/>
      <c r="QB1781" s="242"/>
      <c r="QC1781" s="242"/>
      <c r="QD1781" s="242"/>
      <c r="QE1781" s="242"/>
      <c r="QF1781" s="242"/>
      <c r="QG1781" s="242"/>
      <c r="QH1781" s="242"/>
      <c r="QI1781" s="242"/>
      <c r="QJ1781" s="242"/>
      <c r="QK1781" s="242"/>
    </row>
    <row r="1782" spans="434:453">
      <c r="PR1782" s="209"/>
      <c r="PW1782" s="242"/>
      <c r="PX1782" s="242"/>
      <c r="PY1782" s="242"/>
      <c r="PZ1782" s="242"/>
      <c r="QA1782" s="242"/>
      <c r="QB1782" s="242"/>
      <c r="QC1782" s="242"/>
      <c r="QD1782" s="242"/>
      <c r="QE1782" s="242"/>
      <c r="QF1782" s="242"/>
      <c r="QG1782" s="242"/>
      <c r="QH1782" s="242"/>
      <c r="QI1782" s="242"/>
      <c r="QJ1782" s="242"/>
      <c r="QK1782" s="242"/>
    </row>
    <row r="1783" spans="434:453">
      <c r="PR1783" s="209"/>
      <c r="PW1783" s="242"/>
      <c r="PX1783" s="242"/>
      <c r="PY1783" s="242"/>
      <c r="PZ1783" s="242"/>
      <c r="QA1783" s="242"/>
      <c r="QB1783" s="242"/>
      <c r="QC1783" s="242"/>
      <c r="QD1783" s="242"/>
      <c r="QE1783" s="242"/>
      <c r="QF1783" s="242"/>
      <c r="QG1783" s="242"/>
      <c r="QH1783" s="242"/>
      <c r="QI1783" s="242"/>
      <c r="QJ1783" s="242"/>
      <c r="QK1783" s="242"/>
    </row>
    <row r="1784" spans="434:453">
      <c r="PR1784" s="209"/>
      <c r="PW1784" s="242"/>
      <c r="PX1784" s="242"/>
      <c r="PY1784" s="242"/>
      <c r="PZ1784" s="242"/>
      <c r="QA1784" s="242"/>
      <c r="QB1784" s="242"/>
      <c r="QC1784" s="242"/>
      <c r="QD1784" s="242"/>
      <c r="QE1784" s="242"/>
      <c r="QF1784" s="242"/>
      <c r="QG1784" s="242"/>
      <c r="QH1784" s="242"/>
      <c r="QI1784" s="242"/>
      <c r="QJ1784" s="242"/>
      <c r="QK1784" s="242"/>
    </row>
    <row r="1785" spans="434:453">
      <c r="PR1785" s="209"/>
      <c r="PW1785" s="242"/>
      <c r="PX1785" s="242"/>
      <c r="PY1785" s="242"/>
      <c r="PZ1785" s="242"/>
      <c r="QA1785" s="242"/>
      <c r="QB1785" s="242"/>
      <c r="QC1785" s="242"/>
      <c r="QD1785" s="242"/>
      <c r="QE1785" s="242"/>
      <c r="QF1785" s="242"/>
      <c r="QG1785" s="242"/>
      <c r="QH1785" s="242"/>
      <c r="QI1785" s="242"/>
      <c r="QJ1785" s="242"/>
      <c r="QK1785" s="242"/>
    </row>
    <row r="1786" spans="434:453">
      <c r="PR1786" s="209"/>
      <c r="PW1786" s="242"/>
      <c r="PX1786" s="242"/>
      <c r="PY1786" s="242"/>
      <c r="PZ1786" s="242"/>
      <c r="QA1786" s="242"/>
      <c r="QB1786" s="242"/>
      <c r="QC1786" s="242"/>
      <c r="QD1786" s="242"/>
      <c r="QE1786" s="242"/>
      <c r="QF1786" s="242"/>
      <c r="QG1786" s="242"/>
      <c r="QH1786" s="242"/>
      <c r="QI1786" s="242"/>
      <c r="QJ1786" s="242"/>
      <c r="QK1786" s="242"/>
    </row>
    <row r="1787" spans="434:453">
      <c r="PR1787" s="209"/>
      <c r="PW1787" s="242"/>
      <c r="PX1787" s="242"/>
      <c r="PY1787" s="242"/>
      <c r="PZ1787" s="242"/>
      <c r="QA1787" s="242"/>
      <c r="QB1787" s="242"/>
      <c r="QC1787" s="242"/>
      <c r="QD1787" s="242"/>
      <c r="QE1787" s="242"/>
      <c r="QF1787" s="242"/>
      <c r="QG1787" s="242"/>
      <c r="QH1787" s="242"/>
      <c r="QI1787" s="242"/>
      <c r="QJ1787" s="242"/>
      <c r="QK1787" s="242"/>
    </row>
    <row r="1788" spans="434:453">
      <c r="PR1788" s="209"/>
      <c r="PW1788" s="242"/>
      <c r="PX1788" s="242"/>
      <c r="PY1788" s="242"/>
      <c r="PZ1788" s="242"/>
      <c r="QA1788" s="242"/>
      <c r="QB1788" s="242"/>
      <c r="QC1788" s="242"/>
      <c r="QD1788" s="242"/>
      <c r="QE1788" s="242"/>
      <c r="QF1788" s="242"/>
      <c r="QG1788" s="242"/>
      <c r="QH1788" s="242"/>
      <c r="QI1788" s="242"/>
      <c r="QJ1788" s="242"/>
      <c r="QK1788" s="242"/>
    </row>
    <row r="1789" spans="434:453">
      <c r="PR1789" s="209"/>
      <c r="PW1789" s="242"/>
      <c r="PX1789" s="242"/>
      <c r="PY1789" s="242"/>
      <c r="PZ1789" s="242"/>
      <c r="QA1789" s="242"/>
      <c r="QB1789" s="242"/>
      <c r="QC1789" s="242"/>
      <c r="QD1789" s="242"/>
      <c r="QE1789" s="242"/>
      <c r="QF1789" s="242"/>
      <c r="QG1789" s="242"/>
      <c r="QH1789" s="242"/>
      <c r="QI1789" s="242"/>
      <c r="QJ1789" s="242"/>
      <c r="QK1789" s="242"/>
    </row>
    <row r="1790" spans="434:453">
      <c r="PR1790" s="209"/>
      <c r="PW1790" s="242"/>
      <c r="PX1790" s="242"/>
      <c r="PY1790" s="242"/>
      <c r="PZ1790" s="242"/>
      <c r="QA1790" s="242"/>
      <c r="QB1790" s="242"/>
      <c r="QC1790" s="242"/>
      <c r="QD1790" s="242"/>
      <c r="QE1790" s="242"/>
      <c r="QF1790" s="242"/>
      <c r="QG1790" s="242"/>
      <c r="QH1790" s="242"/>
      <c r="QI1790" s="242"/>
      <c r="QJ1790" s="242"/>
      <c r="QK1790" s="242"/>
    </row>
    <row r="1791" spans="434:453">
      <c r="PR1791" s="209"/>
      <c r="PW1791" s="242"/>
      <c r="PX1791" s="242"/>
      <c r="PY1791" s="242"/>
      <c r="PZ1791" s="242"/>
      <c r="QA1791" s="242"/>
      <c r="QB1791" s="242"/>
      <c r="QC1791" s="242"/>
      <c r="QD1791" s="242"/>
      <c r="QE1791" s="242"/>
      <c r="QF1791" s="242"/>
      <c r="QG1791" s="242"/>
      <c r="QH1791" s="242"/>
      <c r="QI1791" s="242"/>
      <c r="QJ1791" s="242"/>
      <c r="QK1791" s="242"/>
    </row>
    <row r="1792" spans="434:453">
      <c r="PR1792" s="209"/>
      <c r="PW1792" s="242"/>
      <c r="PX1792" s="242"/>
      <c r="PY1792" s="242"/>
      <c r="PZ1792" s="242"/>
      <c r="QA1792" s="242"/>
      <c r="QB1792" s="242"/>
      <c r="QC1792" s="242"/>
      <c r="QD1792" s="242"/>
      <c r="QE1792" s="242"/>
      <c r="QF1792" s="242"/>
      <c r="QG1792" s="242"/>
      <c r="QH1792" s="242"/>
      <c r="QI1792" s="242"/>
      <c r="QJ1792" s="242"/>
      <c r="QK1792" s="242"/>
    </row>
    <row r="1793" spans="434:453">
      <c r="PR1793" s="209"/>
      <c r="PW1793" s="242"/>
      <c r="PX1793" s="242"/>
      <c r="PY1793" s="242"/>
      <c r="PZ1793" s="242"/>
      <c r="QA1793" s="242"/>
      <c r="QB1793" s="242"/>
      <c r="QC1793" s="242"/>
      <c r="QD1793" s="242"/>
      <c r="QE1793" s="242"/>
      <c r="QF1793" s="242"/>
      <c r="QG1793" s="242"/>
      <c r="QH1793" s="242"/>
      <c r="QI1793" s="242"/>
      <c r="QJ1793" s="242"/>
      <c r="QK1793" s="242"/>
    </row>
    <row r="1794" spans="434:453">
      <c r="PR1794" s="209"/>
      <c r="PW1794" s="242"/>
      <c r="PX1794" s="242"/>
      <c r="PY1794" s="242"/>
      <c r="PZ1794" s="242"/>
      <c r="QA1794" s="242"/>
      <c r="QB1794" s="242"/>
      <c r="QC1794" s="242"/>
      <c r="QD1794" s="242"/>
      <c r="QE1794" s="242"/>
      <c r="QF1794" s="242"/>
      <c r="QG1794" s="242"/>
      <c r="QH1794" s="242"/>
      <c r="QI1794" s="242"/>
      <c r="QJ1794" s="242"/>
      <c r="QK1794" s="242"/>
    </row>
    <row r="1795" spans="434:453">
      <c r="PR1795" s="209"/>
      <c r="PW1795" s="242"/>
      <c r="PX1795" s="242"/>
      <c r="PY1795" s="242"/>
      <c r="PZ1795" s="242"/>
      <c r="QA1795" s="242"/>
      <c r="QB1795" s="242"/>
      <c r="QC1795" s="242"/>
      <c r="QD1795" s="242"/>
      <c r="QE1795" s="242"/>
      <c r="QF1795" s="242"/>
      <c r="QG1795" s="242"/>
      <c r="QH1795" s="242"/>
      <c r="QI1795" s="242"/>
      <c r="QJ1795" s="242"/>
      <c r="QK1795" s="242"/>
    </row>
    <row r="1796" spans="434:453">
      <c r="PR1796" s="209"/>
      <c r="PW1796" s="242"/>
      <c r="PX1796" s="242"/>
      <c r="PY1796" s="242"/>
      <c r="PZ1796" s="242"/>
      <c r="QA1796" s="242"/>
      <c r="QB1796" s="242"/>
      <c r="QC1796" s="242"/>
      <c r="QD1796" s="242"/>
      <c r="QE1796" s="242"/>
      <c r="QF1796" s="242"/>
      <c r="QG1796" s="242"/>
      <c r="QH1796" s="242"/>
      <c r="QI1796" s="242"/>
      <c r="QJ1796" s="242"/>
      <c r="QK1796" s="242"/>
    </row>
    <row r="1797" spans="434:453">
      <c r="PR1797" s="209"/>
      <c r="PW1797" s="242"/>
      <c r="PX1797" s="242"/>
      <c r="PY1797" s="242"/>
      <c r="PZ1797" s="242"/>
      <c r="QA1797" s="242"/>
      <c r="QB1797" s="242"/>
      <c r="QC1797" s="242"/>
      <c r="QD1797" s="242"/>
      <c r="QE1797" s="242"/>
      <c r="QF1797" s="242"/>
      <c r="QG1797" s="242"/>
      <c r="QH1797" s="242"/>
      <c r="QI1797" s="242"/>
      <c r="QJ1797" s="242"/>
      <c r="QK1797" s="242"/>
    </row>
    <row r="1798" spans="434:453">
      <c r="PR1798" s="209"/>
      <c r="PW1798" s="242"/>
      <c r="PX1798" s="242"/>
      <c r="PY1798" s="242"/>
      <c r="PZ1798" s="242"/>
      <c r="QA1798" s="242"/>
      <c r="QB1798" s="242"/>
      <c r="QC1798" s="242"/>
      <c r="QD1798" s="242"/>
      <c r="QE1798" s="242"/>
      <c r="QF1798" s="242"/>
      <c r="QG1798" s="242"/>
      <c r="QH1798" s="242"/>
      <c r="QI1798" s="242"/>
      <c r="QJ1798" s="242"/>
      <c r="QK1798" s="242"/>
    </row>
    <row r="1799" spans="434:453">
      <c r="PR1799" s="209"/>
      <c r="PW1799" s="242"/>
      <c r="PX1799" s="242"/>
      <c r="PY1799" s="242"/>
      <c r="PZ1799" s="242"/>
      <c r="QA1799" s="242"/>
      <c r="QB1799" s="242"/>
      <c r="QC1799" s="242"/>
      <c r="QD1799" s="242"/>
      <c r="QE1799" s="242"/>
      <c r="QF1799" s="242"/>
      <c r="QG1799" s="242"/>
      <c r="QH1799" s="242"/>
      <c r="QI1799" s="242"/>
      <c r="QJ1799" s="242"/>
      <c r="QK1799" s="242"/>
    </row>
    <row r="1800" spans="434:453">
      <c r="PR1800" s="209"/>
      <c r="PW1800" s="242"/>
      <c r="PX1800" s="242"/>
      <c r="PY1800" s="242"/>
      <c r="PZ1800" s="242"/>
      <c r="QA1800" s="242"/>
      <c r="QB1800" s="242"/>
      <c r="QC1800" s="242"/>
      <c r="QD1800" s="242"/>
      <c r="QE1800" s="242"/>
      <c r="QF1800" s="242"/>
      <c r="QG1800" s="242"/>
      <c r="QH1800" s="242"/>
      <c r="QI1800" s="242"/>
      <c r="QJ1800" s="242"/>
      <c r="QK1800" s="242"/>
    </row>
    <row r="1801" spans="434:453">
      <c r="PR1801" s="209"/>
      <c r="PW1801" s="242"/>
      <c r="PX1801" s="242"/>
      <c r="PY1801" s="242"/>
      <c r="PZ1801" s="242"/>
      <c r="QA1801" s="242"/>
      <c r="QB1801" s="242"/>
      <c r="QC1801" s="242"/>
      <c r="QD1801" s="242"/>
      <c r="QE1801" s="242"/>
      <c r="QF1801" s="242"/>
      <c r="QG1801" s="242"/>
      <c r="QH1801" s="242"/>
      <c r="QI1801" s="242"/>
      <c r="QJ1801" s="242"/>
      <c r="QK1801" s="242"/>
    </row>
    <row r="1802" spans="434:453">
      <c r="PR1802" s="209"/>
      <c r="PW1802" s="242"/>
      <c r="PX1802" s="242"/>
      <c r="PY1802" s="242"/>
      <c r="PZ1802" s="242"/>
      <c r="QA1802" s="242"/>
      <c r="QB1802" s="242"/>
      <c r="QC1802" s="242"/>
      <c r="QD1802" s="242"/>
      <c r="QE1802" s="242"/>
      <c r="QF1802" s="242"/>
      <c r="QG1802" s="242"/>
      <c r="QH1802" s="242"/>
      <c r="QI1802" s="242"/>
      <c r="QJ1802" s="242"/>
      <c r="QK1802" s="242"/>
    </row>
    <row r="1803" spans="434:453">
      <c r="PR1803" s="209"/>
      <c r="PW1803" s="242"/>
      <c r="PX1803" s="242"/>
      <c r="PY1803" s="242"/>
      <c r="PZ1803" s="242"/>
      <c r="QA1803" s="242"/>
      <c r="QB1803" s="242"/>
      <c r="QC1803" s="242"/>
      <c r="QD1803" s="242"/>
      <c r="QE1803" s="242"/>
      <c r="QF1803" s="242"/>
      <c r="QG1803" s="242"/>
      <c r="QH1803" s="242"/>
      <c r="QI1803" s="242"/>
      <c r="QJ1803" s="242"/>
      <c r="QK1803" s="242"/>
    </row>
    <row r="1804" spans="434:453">
      <c r="PR1804" s="209"/>
      <c r="PW1804" s="242"/>
      <c r="PX1804" s="242"/>
      <c r="PY1804" s="242"/>
      <c r="PZ1804" s="242"/>
      <c r="QA1804" s="242"/>
      <c r="QB1804" s="242"/>
      <c r="QC1804" s="242"/>
      <c r="QD1804" s="242"/>
      <c r="QE1804" s="242"/>
      <c r="QF1804" s="242"/>
      <c r="QG1804" s="242"/>
      <c r="QH1804" s="242"/>
      <c r="QI1804" s="242"/>
      <c r="QJ1804" s="242"/>
      <c r="QK1804" s="242"/>
    </row>
    <row r="1805" spans="434:453">
      <c r="PR1805" s="209"/>
      <c r="PW1805" s="242"/>
      <c r="PX1805" s="242"/>
      <c r="PY1805" s="242"/>
      <c r="PZ1805" s="242"/>
      <c r="QA1805" s="242"/>
      <c r="QB1805" s="242"/>
      <c r="QC1805" s="242"/>
      <c r="QD1805" s="242"/>
      <c r="QE1805" s="242"/>
      <c r="QF1805" s="242"/>
      <c r="QG1805" s="242"/>
      <c r="QH1805" s="242"/>
      <c r="QI1805" s="242"/>
      <c r="QJ1805" s="242"/>
      <c r="QK1805" s="242"/>
    </row>
    <row r="1806" spans="434:453">
      <c r="PR1806" s="209"/>
      <c r="PW1806" s="242"/>
      <c r="PX1806" s="242"/>
      <c r="PY1806" s="242"/>
      <c r="PZ1806" s="242"/>
      <c r="QA1806" s="242"/>
      <c r="QB1806" s="242"/>
      <c r="QC1806" s="242"/>
      <c r="QD1806" s="242"/>
      <c r="QE1806" s="242"/>
      <c r="QF1806" s="242"/>
      <c r="QG1806" s="242"/>
      <c r="QH1806" s="242"/>
      <c r="QI1806" s="242"/>
      <c r="QJ1806" s="242"/>
      <c r="QK1806" s="242"/>
    </row>
    <row r="1807" spans="434:453">
      <c r="PR1807" s="209"/>
      <c r="PW1807" s="242"/>
      <c r="PX1807" s="242"/>
      <c r="PY1807" s="242"/>
      <c r="PZ1807" s="242"/>
      <c r="QA1807" s="242"/>
      <c r="QB1807" s="242"/>
      <c r="QC1807" s="242"/>
      <c r="QD1807" s="242"/>
      <c r="QE1807" s="242"/>
      <c r="QF1807" s="242"/>
      <c r="QG1807" s="242"/>
      <c r="QH1807" s="242"/>
      <c r="QI1807" s="242"/>
      <c r="QJ1807" s="242"/>
      <c r="QK1807" s="242"/>
    </row>
    <row r="1808" spans="434:453">
      <c r="PR1808" s="209"/>
      <c r="PW1808" s="242"/>
      <c r="PX1808" s="242"/>
      <c r="PY1808" s="242"/>
      <c r="PZ1808" s="242"/>
      <c r="QA1808" s="242"/>
      <c r="QB1808" s="242"/>
      <c r="QC1808" s="242"/>
      <c r="QD1808" s="242"/>
      <c r="QE1808" s="242"/>
      <c r="QF1808" s="242"/>
      <c r="QG1808" s="242"/>
      <c r="QH1808" s="242"/>
      <c r="QI1808" s="242"/>
      <c r="QJ1808" s="242"/>
      <c r="QK1808" s="242"/>
    </row>
    <row r="1809" spans="434:453">
      <c r="PR1809" s="209"/>
      <c r="PW1809" s="242"/>
      <c r="PX1809" s="242"/>
      <c r="PY1809" s="242"/>
      <c r="PZ1809" s="242"/>
      <c r="QA1809" s="242"/>
      <c r="QB1809" s="242"/>
      <c r="QC1809" s="242"/>
      <c r="QD1809" s="242"/>
      <c r="QE1809" s="242"/>
      <c r="QF1809" s="242"/>
      <c r="QG1809" s="242"/>
      <c r="QH1809" s="242"/>
      <c r="QI1809" s="242"/>
      <c r="QJ1809" s="242"/>
      <c r="QK1809" s="242"/>
    </row>
    <row r="1810" spans="434:453">
      <c r="PR1810" s="209"/>
      <c r="PW1810" s="242"/>
      <c r="PX1810" s="242"/>
      <c r="PY1810" s="242"/>
      <c r="PZ1810" s="242"/>
      <c r="QA1810" s="242"/>
      <c r="QB1810" s="242"/>
      <c r="QC1810" s="242"/>
      <c r="QD1810" s="242"/>
      <c r="QE1810" s="242"/>
      <c r="QF1810" s="242"/>
      <c r="QG1810" s="242"/>
      <c r="QH1810" s="242"/>
      <c r="QI1810" s="242"/>
      <c r="QJ1810" s="242"/>
      <c r="QK1810" s="242"/>
    </row>
    <row r="1811" spans="434:453">
      <c r="PR1811" s="209"/>
      <c r="PW1811" s="242"/>
      <c r="PX1811" s="242"/>
      <c r="PY1811" s="242"/>
      <c r="PZ1811" s="242"/>
      <c r="QA1811" s="242"/>
      <c r="QB1811" s="242"/>
      <c r="QC1811" s="242"/>
      <c r="QD1811" s="242"/>
      <c r="QE1811" s="242"/>
      <c r="QF1811" s="242"/>
      <c r="QG1811" s="242"/>
      <c r="QH1811" s="242"/>
      <c r="QI1811" s="242"/>
      <c r="QJ1811" s="242"/>
      <c r="QK1811" s="242"/>
    </row>
    <row r="1812" spans="434:453">
      <c r="PR1812" s="209"/>
      <c r="PW1812" s="242"/>
      <c r="PX1812" s="242"/>
      <c r="PY1812" s="242"/>
      <c r="PZ1812" s="242"/>
      <c r="QA1812" s="242"/>
      <c r="QB1812" s="242"/>
      <c r="QC1812" s="242"/>
      <c r="QD1812" s="242"/>
      <c r="QE1812" s="242"/>
      <c r="QF1812" s="242"/>
      <c r="QG1812" s="242"/>
      <c r="QH1812" s="242"/>
      <c r="QI1812" s="242"/>
      <c r="QJ1812" s="242"/>
      <c r="QK1812" s="242"/>
    </row>
    <row r="1813" spans="434:453">
      <c r="PR1813" s="209"/>
      <c r="PW1813" s="242"/>
      <c r="PX1813" s="242"/>
      <c r="PY1813" s="242"/>
      <c r="PZ1813" s="242"/>
      <c r="QA1813" s="242"/>
      <c r="QB1813" s="242"/>
      <c r="QC1813" s="242"/>
      <c r="QD1813" s="242"/>
      <c r="QE1813" s="242"/>
      <c r="QF1813" s="242"/>
      <c r="QG1813" s="242"/>
      <c r="QH1813" s="242"/>
      <c r="QI1813" s="242"/>
      <c r="QJ1813" s="242"/>
      <c r="QK1813" s="242"/>
    </row>
    <row r="1814" spans="434:453">
      <c r="PR1814" s="209"/>
      <c r="PW1814" s="242"/>
      <c r="PX1814" s="242"/>
      <c r="PY1814" s="242"/>
      <c r="PZ1814" s="242"/>
      <c r="QA1814" s="242"/>
      <c r="QB1814" s="242"/>
      <c r="QC1814" s="242"/>
      <c r="QD1814" s="242"/>
      <c r="QE1814" s="242"/>
      <c r="QF1814" s="242"/>
      <c r="QG1814" s="242"/>
      <c r="QH1814" s="242"/>
      <c r="QI1814" s="242"/>
      <c r="QJ1814" s="242"/>
      <c r="QK1814" s="242"/>
    </row>
    <row r="1815" spans="434:453">
      <c r="PR1815" s="209"/>
      <c r="PW1815" s="242"/>
      <c r="PX1815" s="242"/>
      <c r="PY1815" s="242"/>
      <c r="PZ1815" s="242"/>
      <c r="QA1815" s="242"/>
      <c r="QB1815" s="242"/>
      <c r="QC1815" s="242"/>
      <c r="QD1815" s="242"/>
      <c r="QE1815" s="242"/>
      <c r="QF1815" s="242"/>
      <c r="QG1815" s="242"/>
      <c r="QH1815" s="242"/>
      <c r="QI1815" s="242"/>
      <c r="QJ1815" s="242"/>
      <c r="QK1815" s="242"/>
    </row>
    <row r="1816" spans="434:453">
      <c r="PR1816" s="209"/>
      <c r="PW1816" s="242"/>
      <c r="PX1816" s="242"/>
      <c r="PY1816" s="242"/>
      <c r="PZ1816" s="242"/>
      <c r="QA1816" s="242"/>
      <c r="QB1816" s="242"/>
      <c r="QC1816" s="242"/>
      <c r="QD1816" s="242"/>
      <c r="QE1816" s="242"/>
      <c r="QF1816" s="242"/>
      <c r="QG1816" s="242"/>
      <c r="QH1816" s="242"/>
      <c r="QI1816" s="242"/>
      <c r="QJ1816" s="242"/>
      <c r="QK1816" s="242"/>
    </row>
    <row r="1817" spans="434:453">
      <c r="PR1817" s="209"/>
      <c r="PW1817" s="242"/>
      <c r="PX1817" s="242"/>
      <c r="PY1817" s="242"/>
      <c r="PZ1817" s="242"/>
      <c r="QA1817" s="242"/>
      <c r="QB1817" s="242"/>
      <c r="QC1817" s="242"/>
      <c r="QD1817" s="242"/>
      <c r="QE1817" s="242"/>
      <c r="QF1817" s="242"/>
      <c r="QG1817" s="242"/>
      <c r="QH1817" s="242"/>
      <c r="QI1817" s="242"/>
      <c r="QJ1817" s="242"/>
      <c r="QK1817" s="242"/>
    </row>
    <row r="1818" spans="434:453">
      <c r="PR1818" s="209"/>
      <c r="PW1818" s="242"/>
      <c r="PX1818" s="242"/>
      <c r="PY1818" s="242"/>
      <c r="PZ1818" s="242"/>
      <c r="QA1818" s="242"/>
      <c r="QB1818" s="242"/>
      <c r="QC1818" s="242"/>
      <c r="QD1818" s="242"/>
      <c r="QE1818" s="242"/>
      <c r="QF1818" s="242"/>
      <c r="QG1818" s="242"/>
      <c r="QH1818" s="242"/>
      <c r="QI1818" s="242"/>
      <c r="QJ1818" s="242"/>
      <c r="QK1818" s="242"/>
    </row>
    <row r="1819" spans="434:453">
      <c r="PR1819" s="209"/>
      <c r="PW1819" s="242"/>
      <c r="PX1819" s="242"/>
      <c r="PY1819" s="242"/>
      <c r="PZ1819" s="242"/>
      <c r="QA1819" s="242"/>
      <c r="QB1819" s="242"/>
      <c r="QC1819" s="242"/>
      <c r="QD1819" s="242"/>
      <c r="QE1819" s="242"/>
      <c r="QF1819" s="242"/>
      <c r="QG1819" s="242"/>
      <c r="QH1819" s="242"/>
      <c r="QI1819" s="242"/>
      <c r="QJ1819" s="242"/>
      <c r="QK1819" s="242"/>
    </row>
    <row r="1820" spans="434:453">
      <c r="PR1820" s="209"/>
      <c r="PW1820" s="242"/>
      <c r="PX1820" s="242"/>
      <c r="PY1820" s="242"/>
      <c r="PZ1820" s="242"/>
      <c r="QA1820" s="242"/>
      <c r="QB1820" s="242"/>
      <c r="QC1820" s="242"/>
      <c r="QD1820" s="242"/>
      <c r="QE1820" s="242"/>
      <c r="QF1820" s="242"/>
      <c r="QG1820" s="242"/>
      <c r="QH1820" s="242"/>
      <c r="QI1820" s="242"/>
      <c r="QJ1820" s="242"/>
      <c r="QK1820" s="242"/>
    </row>
    <row r="1821" spans="434:453">
      <c r="PR1821" s="209"/>
      <c r="PW1821" s="242"/>
      <c r="PX1821" s="242"/>
      <c r="PY1821" s="242"/>
      <c r="PZ1821" s="242"/>
      <c r="QA1821" s="242"/>
      <c r="QB1821" s="242"/>
      <c r="QC1821" s="242"/>
      <c r="QD1821" s="242"/>
      <c r="QE1821" s="242"/>
      <c r="QF1821" s="242"/>
      <c r="QG1821" s="242"/>
      <c r="QH1821" s="242"/>
      <c r="QI1821" s="242"/>
      <c r="QJ1821" s="242"/>
      <c r="QK1821" s="242"/>
    </row>
    <row r="1822" spans="434:453">
      <c r="PR1822" s="209"/>
      <c r="PW1822" s="242"/>
      <c r="PX1822" s="242"/>
      <c r="PY1822" s="242"/>
      <c r="PZ1822" s="242"/>
      <c r="QA1822" s="242"/>
      <c r="QB1822" s="242"/>
      <c r="QC1822" s="242"/>
      <c r="QD1822" s="242"/>
      <c r="QE1822" s="242"/>
      <c r="QF1822" s="242"/>
      <c r="QG1822" s="242"/>
      <c r="QH1822" s="242"/>
      <c r="QI1822" s="242"/>
      <c r="QJ1822" s="242"/>
      <c r="QK1822" s="242"/>
    </row>
    <row r="1823" spans="434:453">
      <c r="PR1823" s="209"/>
      <c r="PW1823" s="242"/>
      <c r="PX1823" s="242"/>
      <c r="PY1823" s="242"/>
      <c r="PZ1823" s="242"/>
      <c r="QA1823" s="242"/>
      <c r="QB1823" s="242"/>
      <c r="QC1823" s="242"/>
      <c r="QD1823" s="242"/>
      <c r="QE1823" s="242"/>
      <c r="QF1823" s="242"/>
      <c r="QG1823" s="242"/>
      <c r="QH1823" s="242"/>
      <c r="QI1823" s="242"/>
      <c r="QJ1823" s="242"/>
      <c r="QK1823" s="242"/>
    </row>
    <row r="1824" spans="434:453">
      <c r="PR1824" s="209"/>
      <c r="PW1824" s="242"/>
      <c r="PX1824" s="242"/>
      <c r="PY1824" s="242"/>
      <c r="PZ1824" s="242"/>
      <c r="QA1824" s="242"/>
      <c r="QB1824" s="242"/>
      <c r="QC1824" s="242"/>
      <c r="QD1824" s="242"/>
      <c r="QE1824" s="242"/>
      <c r="QF1824" s="242"/>
      <c r="QG1824" s="242"/>
      <c r="QH1824" s="242"/>
      <c r="QI1824" s="242"/>
      <c r="QJ1824" s="242"/>
      <c r="QK1824" s="242"/>
    </row>
    <row r="1825" spans="434:453">
      <c r="PR1825" s="209"/>
      <c r="PW1825" s="242"/>
      <c r="PX1825" s="242"/>
      <c r="PY1825" s="242"/>
      <c r="PZ1825" s="242"/>
      <c r="QA1825" s="242"/>
      <c r="QB1825" s="242"/>
      <c r="QC1825" s="242"/>
      <c r="QD1825" s="242"/>
      <c r="QE1825" s="242"/>
      <c r="QF1825" s="242"/>
      <c r="QG1825" s="242"/>
      <c r="QH1825" s="242"/>
      <c r="QI1825" s="242"/>
      <c r="QJ1825" s="242"/>
      <c r="QK1825" s="242"/>
    </row>
    <row r="1826" spans="434:453">
      <c r="PR1826" s="209"/>
      <c r="PW1826" s="242"/>
      <c r="PX1826" s="242"/>
      <c r="PY1826" s="242"/>
      <c r="PZ1826" s="242"/>
      <c r="QA1826" s="242"/>
      <c r="QB1826" s="242"/>
      <c r="QC1826" s="242"/>
      <c r="QD1826" s="242"/>
      <c r="QE1826" s="242"/>
      <c r="QF1826" s="242"/>
      <c r="QG1826" s="242"/>
      <c r="QH1826" s="242"/>
      <c r="QI1826" s="242"/>
      <c r="QJ1826" s="242"/>
      <c r="QK1826" s="242"/>
    </row>
    <row r="1827" spans="434:453">
      <c r="PR1827" s="209"/>
      <c r="PW1827" s="242"/>
      <c r="PX1827" s="242"/>
      <c r="PY1827" s="242"/>
      <c r="PZ1827" s="242"/>
      <c r="QA1827" s="242"/>
      <c r="QB1827" s="242"/>
      <c r="QC1827" s="242"/>
      <c r="QD1827" s="242"/>
      <c r="QE1827" s="242"/>
      <c r="QF1827" s="242"/>
      <c r="QG1827" s="242"/>
      <c r="QH1827" s="242"/>
      <c r="QI1827" s="242"/>
      <c r="QJ1827" s="242"/>
      <c r="QK1827" s="242"/>
    </row>
    <row r="1828" spans="434:453">
      <c r="PR1828" s="209"/>
      <c r="PW1828" s="242"/>
      <c r="PX1828" s="242"/>
      <c r="PY1828" s="242"/>
      <c r="PZ1828" s="242"/>
      <c r="QA1828" s="242"/>
      <c r="QB1828" s="242"/>
      <c r="QC1828" s="242"/>
      <c r="QD1828" s="242"/>
      <c r="QE1828" s="242"/>
      <c r="QF1828" s="242"/>
      <c r="QG1828" s="242"/>
      <c r="QH1828" s="242"/>
      <c r="QI1828" s="242"/>
      <c r="QJ1828" s="242"/>
      <c r="QK1828" s="242"/>
    </row>
    <row r="1829" spans="434:453">
      <c r="PR1829" s="209"/>
      <c r="PW1829" s="242"/>
      <c r="PX1829" s="242"/>
      <c r="PY1829" s="242"/>
      <c r="PZ1829" s="242"/>
      <c r="QA1829" s="242"/>
      <c r="QB1829" s="242"/>
      <c r="QC1829" s="242"/>
      <c r="QD1829" s="242"/>
      <c r="QE1829" s="242"/>
      <c r="QF1829" s="242"/>
      <c r="QG1829" s="242"/>
      <c r="QH1829" s="242"/>
      <c r="QI1829" s="242"/>
      <c r="QJ1829" s="242"/>
      <c r="QK1829" s="242"/>
    </row>
    <row r="1830" spans="434:453">
      <c r="PR1830" s="209"/>
      <c r="PW1830" s="242"/>
      <c r="PX1830" s="242"/>
      <c r="PY1830" s="242"/>
      <c r="PZ1830" s="242"/>
      <c r="QA1830" s="242"/>
      <c r="QB1830" s="242"/>
      <c r="QC1830" s="242"/>
      <c r="QD1830" s="242"/>
      <c r="QE1830" s="242"/>
      <c r="QF1830" s="242"/>
      <c r="QG1830" s="242"/>
      <c r="QH1830" s="242"/>
      <c r="QI1830" s="242"/>
      <c r="QJ1830" s="242"/>
      <c r="QK1830" s="242"/>
    </row>
    <row r="1831" spans="434:453">
      <c r="PR1831" s="209"/>
      <c r="PW1831" s="242"/>
      <c r="PX1831" s="242"/>
      <c r="PY1831" s="242"/>
      <c r="PZ1831" s="242"/>
      <c r="QA1831" s="242"/>
      <c r="QB1831" s="242"/>
      <c r="QC1831" s="242"/>
      <c r="QD1831" s="242"/>
      <c r="QE1831" s="242"/>
      <c r="QF1831" s="242"/>
      <c r="QG1831" s="242"/>
      <c r="QH1831" s="242"/>
      <c r="QI1831" s="242"/>
      <c r="QJ1831" s="242"/>
      <c r="QK1831" s="242"/>
    </row>
    <row r="1832" spans="434:453">
      <c r="PR1832" s="209"/>
      <c r="PW1832" s="242"/>
      <c r="PX1832" s="242"/>
      <c r="PY1832" s="242"/>
      <c r="PZ1832" s="242"/>
      <c r="QA1832" s="242"/>
      <c r="QB1832" s="242"/>
      <c r="QC1832" s="242"/>
      <c r="QD1832" s="242"/>
      <c r="QE1832" s="242"/>
      <c r="QF1832" s="242"/>
      <c r="QG1832" s="242"/>
      <c r="QH1832" s="242"/>
      <c r="QI1832" s="242"/>
      <c r="QJ1832" s="242"/>
      <c r="QK1832" s="242"/>
    </row>
    <row r="1833" spans="434:453">
      <c r="PR1833" s="209"/>
      <c r="PW1833" s="242"/>
      <c r="PX1833" s="242"/>
      <c r="PY1833" s="242"/>
      <c r="PZ1833" s="242"/>
      <c r="QA1833" s="242"/>
      <c r="QB1833" s="242"/>
      <c r="QC1833" s="242"/>
      <c r="QD1833" s="242"/>
      <c r="QE1833" s="242"/>
      <c r="QF1833" s="242"/>
      <c r="QG1833" s="242"/>
      <c r="QH1833" s="242"/>
      <c r="QI1833" s="242"/>
      <c r="QJ1833" s="242"/>
      <c r="QK1833" s="242"/>
    </row>
    <row r="1834" spans="434:453">
      <c r="PR1834" s="209"/>
      <c r="PW1834" s="242"/>
      <c r="PX1834" s="242"/>
      <c r="PY1834" s="242"/>
      <c r="PZ1834" s="242"/>
      <c r="QA1834" s="242"/>
      <c r="QB1834" s="242"/>
      <c r="QC1834" s="242"/>
      <c r="QD1834" s="242"/>
      <c r="QE1834" s="242"/>
      <c r="QF1834" s="242"/>
      <c r="QG1834" s="242"/>
      <c r="QH1834" s="242"/>
      <c r="QI1834" s="242"/>
      <c r="QJ1834" s="242"/>
      <c r="QK1834" s="242"/>
    </row>
    <row r="1835" spans="434:453">
      <c r="PR1835" s="209"/>
      <c r="PW1835" s="242"/>
      <c r="PX1835" s="242"/>
      <c r="PY1835" s="242"/>
      <c r="PZ1835" s="242"/>
      <c r="QA1835" s="242"/>
      <c r="QB1835" s="242"/>
      <c r="QC1835" s="242"/>
      <c r="QD1835" s="242"/>
      <c r="QE1835" s="242"/>
      <c r="QF1835" s="242"/>
      <c r="QG1835" s="242"/>
      <c r="QH1835" s="242"/>
      <c r="QI1835" s="242"/>
      <c r="QJ1835" s="242"/>
      <c r="QK1835" s="242"/>
    </row>
    <row r="1836" spans="434:453">
      <c r="PR1836" s="209"/>
      <c r="PW1836" s="242"/>
      <c r="PX1836" s="242"/>
      <c r="PY1836" s="242"/>
      <c r="PZ1836" s="242"/>
      <c r="QA1836" s="242"/>
      <c r="QB1836" s="242"/>
      <c r="QC1836" s="242"/>
      <c r="QD1836" s="242"/>
      <c r="QE1836" s="242"/>
      <c r="QF1836" s="242"/>
      <c r="QG1836" s="242"/>
      <c r="QH1836" s="242"/>
      <c r="QI1836" s="242"/>
      <c r="QJ1836" s="242"/>
      <c r="QK1836" s="242"/>
    </row>
    <row r="1837" spans="434:453">
      <c r="PR1837" s="209"/>
      <c r="PW1837" s="242"/>
      <c r="PX1837" s="242"/>
      <c r="PY1837" s="242"/>
      <c r="PZ1837" s="242"/>
      <c r="QA1837" s="242"/>
      <c r="QB1837" s="242"/>
      <c r="QC1837" s="242"/>
      <c r="QD1837" s="242"/>
      <c r="QE1837" s="242"/>
      <c r="QF1837" s="242"/>
      <c r="QG1837" s="242"/>
      <c r="QH1837" s="242"/>
      <c r="QI1837" s="242"/>
      <c r="QJ1837" s="242"/>
      <c r="QK1837" s="242"/>
    </row>
    <row r="1838" spans="434:453">
      <c r="PR1838" s="209"/>
      <c r="PW1838" s="242"/>
      <c r="PX1838" s="242"/>
      <c r="PY1838" s="242"/>
      <c r="PZ1838" s="242"/>
      <c r="QA1838" s="242"/>
      <c r="QB1838" s="242"/>
      <c r="QC1838" s="242"/>
      <c r="QD1838" s="242"/>
      <c r="QE1838" s="242"/>
      <c r="QF1838" s="242"/>
      <c r="QG1838" s="242"/>
      <c r="QH1838" s="242"/>
      <c r="QI1838" s="242"/>
      <c r="QJ1838" s="242"/>
      <c r="QK1838" s="242"/>
    </row>
    <row r="1839" spans="434:453">
      <c r="PR1839" s="209"/>
      <c r="PW1839" s="242"/>
      <c r="PX1839" s="242"/>
      <c r="PY1839" s="242"/>
      <c r="PZ1839" s="242"/>
      <c r="QA1839" s="242"/>
      <c r="QB1839" s="242"/>
      <c r="QC1839" s="242"/>
      <c r="QD1839" s="242"/>
      <c r="QE1839" s="242"/>
      <c r="QF1839" s="242"/>
      <c r="QG1839" s="242"/>
      <c r="QH1839" s="242"/>
      <c r="QI1839" s="242"/>
      <c r="QJ1839" s="242"/>
      <c r="QK1839" s="242"/>
    </row>
    <row r="1840" spans="434:453">
      <c r="PR1840" s="209"/>
      <c r="PW1840" s="242"/>
      <c r="PX1840" s="242"/>
      <c r="PY1840" s="242"/>
      <c r="PZ1840" s="242"/>
      <c r="QA1840" s="242"/>
      <c r="QB1840" s="242"/>
      <c r="QC1840" s="242"/>
      <c r="QD1840" s="242"/>
      <c r="QE1840" s="242"/>
      <c r="QF1840" s="242"/>
      <c r="QG1840" s="242"/>
      <c r="QH1840" s="242"/>
      <c r="QI1840" s="242"/>
      <c r="QJ1840" s="242"/>
      <c r="QK1840" s="242"/>
    </row>
    <row r="1841" spans="434:453">
      <c r="PR1841" s="209"/>
      <c r="PW1841" s="242"/>
      <c r="PX1841" s="242"/>
      <c r="PY1841" s="242"/>
      <c r="PZ1841" s="242"/>
      <c r="QA1841" s="242"/>
      <c r="QB1841" s="242"/>
      <c r="QC1841" s="242"/>
      <c r="QD1841" s="242"/>
      <c r="QE1841" s="242"/>
      <c r="QF1841" s="242"/>
      <c r="QG1841" s="242"/>
      <c r="QH1841" s="242"/>
      <c r="QI1841" s="242"/>
      <c r="QJ1841" s="242"/>
      <c r="QK1841" s="242"/>
    </row>
    <row r="1842" spans="434:453">
      <c r="PR1842" s="209"/>
      <c r="PW1842" s="242"/>
      <c r="PX1842" s="242"/>
      <c r="PY1842" s="242"/>
      <c r="PZ1842" s="242"/>
      <c r="QA1842" s="242"/>
      <c r="QB1842" s="242"/>
      <c r="QC1842" s="242"/>
      <c r="QD1842" s="242"/>
      <c r="QE1842" s="242"/>
      <c r="QF1842" s="242"/>
      <c r="QG1842" s="242"/>
      <c r="QH1842" s="242"/>
      <c r="QI1842" s="242"/>
      <c r="QJ1842" s="242"/>
      <c r="QK1842" s="242"/>
    </row>
    <row r="1843" spans="434:453">
      <c r="PR1843" s="209"/>
      <c r="PW1843" s="242"/>
      <c r="PX1843" s="242"/>
      <c r="PY1843" s="242"/>
      <c r="PZ1843" s="242"/>
      <c r="QA1843" s="242"/>
      <c r="QB1843" s="242"/>
      <c r="QC1843" s="242"/>
      <c r="QD1843" s="242"/>
      <c r="QE1843" s="242"/>
      <c r="QF1843" s="242"/>
      <c r="QG1843" s="242"/>
      <c r="QH1843" s="242"/>
      <c r="QI1843" s="242"/>
      <c r="QJ1843" s="242"/>
      <c r="QK1843" s="242"/>
    </row>
    <row r="1844" spans="434:453">
      <c r="PR1844" s="209"/>
      <c r="PW1844" s="242"/>
      <c r="PX1844" s="242"/>
      <c r="PY1844" s="242"/>
      <c r="PZ1844" s="242"/>
      <c r="QA1844" s="242"/>
      <c r="QB1844" s="242"/>
      <c r="QC1844" s="242"/>
      <c r="QD1844" s="242"/>
      <c r="QE1844" s="242"/>
      <c r="QF1844" s="242"/>
      <c r="QG1844" s="242"/>
      <c r="QH1844" s="242"/>
      <c r="QI1844" s="242"/>
      <c r="QJ1844" s="242"/>
      <c r="QK1844" s="242"/>
    </row>
    <row r="1845" spans="434:453">
      <c r="PR1845" s="209"/>
      <c r="PW1845" s="242"/>
      <c r="PX1845" s="242"/>
      <c r="PY1845" s="242"/>
      <c r="PZ1845" s="242"/>
      <c r="QA1845" s="242"/>
      <c r="QB1845" s="242"/>
      <c r="QC1845" s="242"/>
      <c r="QD1845" s="242"/>
      <c r="QE1845" s="242"/>
      <c r="QF1845" s="242"/>
      <c r="QG1845" s="242"/>
      <c r="QH1845" s="242"/>
      <c r="QI1845" s="242"/>
      <c r="QJ1845" s="242"/>
      <c r="QK1845" s="242"/>
    </row>
    <row r="1846" spans="434:453">
      <c r="PR1846" s="209"/>
      <c r="PW1846" s="242"/>
      <c r="PX1846" s="242"/>
      <c r="PY1846" s="242"/>
      <c r="PZ1846" s="242"/>
      <c r="QA1846" s="242"/>
      <c r="QB1846" s="242"/>
      <c r="QC1846" s="242"/>
      <c r="QD1846" s="242"/>
      <c r="QE1846" s="242"/>
      <c r="QF1846" s="242"/>
      <c r="QG1846" s="242"/>
      <c r="QH1846" s="242"/>
      <c r="QI1846" s="242"/>
      <c r="QJ1846" s="242"/>
      <c r="QK1846" s="242"/>
    </row>
    <row r="1847" spans="434:453">
      <c r="PR1847" s="209"/>
      <c r="PW1847" s="242"/>
      <c r="PX1847" s="242"/>
      <c r="PY1847" s="242"/>
      <c r="PZ1847" s="242"/>
      <c r="QA1847" s="242"/>
      <c r="QB1847" s="242"/>
      <c r="QC1847" s="242"/>
      <c r="QD1847" s="242"/>
      <c r="QE1847" s="242"/>
      <c r="QF1847" s="242"/>
      <c r="QG1847" s="242"/>
      <c r="QH1847" s="242"/>
      <c r="QI1847" s="242"/>
      <c r="QJ1847" s="242"/>
      <c r="QK1847" s="242"/>
    </row>
    <row r="1848" spans="434:453">
      <c r="PR1848" s="209"/>
      <c r="PW1848" s="242"/>
      <c r="PX1848" s="242"/>
      <c r="PY1848" s="242"/>
      <c r="PZ1848" s="242"/>
      <c r="QA1848" s="242"/>
      <c r="QB1848" s="242"/>
      <c r="QC1848" s="242"/>
      <c r="QD1848" s="242"/>
      <c r="QE1848" s="242"/>
      <c r="QF1848" s="242"/>
      <c r="QG1848" s="242"/>
      <c r="QH1848" s="242"/>
      <c r="QI1848" s="242"/>
      <c r="QJ1848" s="242"/>
      <c r="QK1848" s="242"/>
    </row>
    <row r="1849" spans="434:453">
      <c r="PR1849" s="209"/>
      <c r="PW1849" s="242"/>
      <c r="PX1849" s="242"/>
      <c r="PY1849" s="242"/>
      <c r="PZ1849" s="242"/>
      <c r="QA1849" s="242"/>
      <c r="QB1849" s="242"/>
      <c r="QC1849" s="242"/>
      <c r="QD1849" s="242"/>
      <c r="QE1849" s="242"/>
      <c r="QF1849" s="242"/>
      <c r="QG1849" s="242"/>
      <c r="QH1849" s="242"/>
      <c r="QI1849" s="242"/>
      <c r="QJ1849" s="242"/>
      <c r="QK1849" s="242"/>
    </row>
    <row r="1850" spans="434:453">
      <c r="PR1850" s="209"/>
      <c r="PW1850" s="242"/>
      <c r="PX1850" s="242"/>
      <c r="PY1850" s="242"/>
      <c r="PZ1850" s="242"/>
      <c r="QA1850" s="242"/>
      <c r="QB1850" s="242"/>
      <c r="QC1850" s="242"/>
      <c r="QD1850" s="242"/>
      <c r="QE1850" s="242"/>
      <c r="QF1850" s="242"/>
      <c r="QG1850" s="242"/>
      <c r="QH1850" s="242"/>
      <c r="QI1850" s="242"/>
      <c r="QJ1850" s="242"/>
      <c r="QK1850" s="242"/>
    </row>
    <row r="1851" spans="434:453">
      <c r="PR1851" s="209"/>
      <c r="PW1851" s="242"/>
      <c r="PX1851" s="242"/>
      <c r="PY1851" s="242"/>
      <c r="PZ1851" s="242"/>
      <c r="QA1851" s="242"/>
      <c r="QB1851" s="242"/>
      <c r="QC1851" s="242"/>
      <c r="QD1851" s="242"/>
      <c r="QE1851" s="242"/>
      <c r="QF1851" s="242"/>
      <c r="QG1851" s="242"/>
      <c r="QH1851" s="242"/>
      <c r="QI1851" s="242"/>
      <c r="QJ1851" s="242"/>
      <c r="QK1851" s="242"/>
    </row>
    <row r="1852" spans="434:453">
      <c r="PR1852" s="209"/>
      <c r="PW1852" s="242"/>
      <c r="PX1852" s="242"/>
      <c r="PY1852" s="242"/>
      <c r="PZ1852" s="242"/>
      <c r="QA1852" s="242"/>
      <c r="QB1852" s="242"/>
      <c r="QC1852" s="242"/>
      <c r="QD1852" s="242"/>
      <c r="QE1852" s="242"/>
      <c r="QF1852" s="242"/>
      <c r="QG1852" s="242"/>
      <c r="QH1852" s="242"/>
      <c r="QI1852" s="242"/>
      <c r="QJ1852" s="242"/>
      <c r="QK1852" s="242"/>
    </row>
    <row r="1853" spans="434:453">
      <c r="PR1853" s="209"/>
      <c r="PW1853" s="242"/>
      <c r="PX1853" s="242"/>
      <c r="PY1853" s="242"/>
      <c r="PZ1853" s="242"/>
      <c r="QA1853" s="242"/>
      <c r="QB1853" s="242"/>
      <c r="QC1853" s="242"/>
      <c r="QD1853" s="242"/>
      <c r="QE1853" s="242"/>
      <c r="QF1853" s="242"/>
      <c r="QG1853" s="242"/>
      <c r="QH1853" s="242"/>
      <c r="QI1853" s="242"/>
      <c r="QJ1853" s="242"/>
      <c r="QK1853" s="242"/>
    </row>
    <row r="1854" spans="434:453">
      <c r="PR1854" s="209"/>
      <c r="PW1854" s="242"/>
      <c r="PX1854" s="242"/>
      <c r="PY1854" s="242"/>
      <c r="PZ1854" s="242"/>
      <c r="QA1854" s="242"/>
      <c r="QB1854" s="242"/>
      <c r="QC1854" s="242"/>
      <c r="QD1854" s="242"/>
      <c r="QE1854" s="242"/>
      <c r="QF1854" s="242"/>
      <c r="QG1854" s="242"/>
      <c r="QH1854" s="242"/>
      <c r="QI1854" s="242"/>
      <c r="QJ1854" s="242"/>
      <c r="QK1854" s="242"/>
    </row>
    <row r="1855" spans="434:453">
      <c r="PR1855" s="209"/>
      <c r="PW1855" s="242"/>
      <c r="PX1855" s="242"/>
      <c r="PY1855" s="242"/>
      <c r="PZ1855" s="242"/>
      <c r="QA1855" s="242"/>
      <c r="QB1855" s="242"/>
      <c r="QC1855" s="242"/>
      <c r="QD1855" s="242"/>
      <c r="QE1855" s="242"/>
      <c r="QF1855" s="242"/>
      <c r="QG1855" s="242"/>
      <c r="QH1855" s="242"/>
      <c r="QI1855" s="242"/>
      <c r="QJ1855" s="242"/>
      <c r="QK1855" s="242"/>
    </row>
    <row r="1856" spans="434:453">
      <c r="PR1856" s="209"/>
      <c r="PW1856" s="242"/>
      <c r="PX1856" s="242"/>
      <c r="PY1856" s="242"/>
      <c r="PZ1856" s="242"/>
      <c r="QA1856" s="242"/>
      <c r="QB1856" s="242"/>
      <c r="QC1856" s="242"/>
      <c r="QD1856" s="242"/>
      <c r="QE1856" s="242"/>
      <c r="QF1856" s="242"/>
      <c r="QG1856" s="242"/>
      <c r="QH1856" s="242"/>
      <c r="QI1856" s="242"/>
      <c r="QJ1856" s="242"/>
      <c r="QK1856" s="242"/>
    </row>
    <row r="1857" spans="434:453">
      <c r="PR1857" s="209"/>
      <c r="PW1857" s="242"/>
      <c r="PX1857" s="242"/>
      <c r="PY1857" s="242"/>
      <c r="PZ1857" s="242"/>
      <c r="QA1857" s="242"/>
      <c r="QB1857" s="242"/>
      <c r="QC1857" s="242"/>
      <c r="QD1857" s="242"/>
      <c r="QE1857" s="242"/>
      <c r="QF1857" s="242"/>
      <c r="QG1857" s="242"/>
      <c r="QH1857" s="242"/>
      <c r="QI1857" s="242"/>
      <c r="QJ1857" s="242"/>
      <c r="QK1857" s="242"/>
    </row>
    <row r="1858" spans="434:453">
      <c r="PR1858" s="209"/>
      <c r="PW1858" s="242"/>
      <c r="PX1858" s="242"/>
      <c r="PY1858" s="242"/>
      <c r="PZ1858" s="242"/>
      <c r="QA1858" s="242"/>
      <c r="QB1858" s="242"/>
      <c r="QC1858" s="242"/>
      <c r="QD1858" s="242"/>
      <c r="QE1858" s="242"/>
      <c r="QF1858" s="242"/>
      <c r="QG1858" s="242"/>
      <c r="QH1858" s="242"/>
      <c r="QI1858" s="242"/>
      <c r="QJ1858" s="242"/>
      <c r="QK1858" s="242"/>
    </row>
    <row r="1859" spans="434:453">
      <c r="PR1859" s="209"/>
      <c r="PW1859" s="242"/>
      <c r="PX1859" s="242"/>
      <c r="PY1859" s="242"/>
      <c r="PZ1859" s="242"/>
      <c r="QA1859" s="242"/>
      <c r="QB1859" s="242"/>
      <c r="QC1859" s="242"/>
      <c r="QD1859" s="242"/>
      <c r="QE1859" s="242"/>
      <c r="QF1859" s="242"/>
      <c r="QG1859" s="242"/>
      <c r="QH1859" s="242"/>
      <c r="QI1859" s="242"/>
      <c r="QJ1859" s="242"/>
      <c r="QK1859" s="242"/>
    </row>
    <row r="1860" spans="434:453">
      <c r="PR1860" s="209"/>
      <c r="PW1860" s="242"/>
      <c r="PX1860" s="242"/>
      <c r="PY1860" s="242"/>
      <c r="PZ1860" s="242"/>
      <c r="QA1860" s="242"/>
      <c r="QB1860" s="242"/>
      <c r="QC1860" s="242"/>
      <c r="QD1860" s="242"/>
      <c r="QE1860" s="242"/>
      <c r="QF1860" s="242"/>
      <c r="QG1860" s="242"/>
      <c r="QH1860" s="242"/>
      <c r="QI1860" s="242"/>
      <c r="QJ1860" s="242"/>
      <c r="QK1860" s="242"/>
    </row>
    <row r="1861" spans="434:453">
      <c r="PR1861" s="209"/>
      <c r="PW1861" s="242"/>
      <c r="PX1861" s="242"/>
      <c r="PY1861" s="242"/>
      <c r="PZ1861" s="242"/>
      <c r="QA1861" s="242"/>
      <c r="QB1861" s="242"/>
      <c r="QC1861" s="242"/>
      <c r="QD1861" s="242"/>
      <c r="QE1861" s="242"/>
      <c r="QF1861" s="242"/>
      <c r="QG1861" s="242"/>
      <c r="QH1861" s="242"/>
      <c r="QI1861" s="242"/>
      <c r="QJ1861" s="242"/>
      <c r="QK1861" s="242"/>
    </row>
    <row r="1862" spans="434:453">
      <c r="PR1862" s="209"/>
      <c r="PW1862" s="242"/>
      <c r="PX1862" s="242"/>
      <c r="PY1862" s="242"/>
      <c r="PZ1862" s="242"/>
      <c r="QA1862" s="242"/>
      <c r="QB1862" s="242"/>
      <c r="QC1862" s="242"/>
      <c r="QD1862" s="242"/>
      <c r="QE1862" s="242"/>
      <c r="QF1862" s="242"/>
      <c r="QG1862" s="242"/>
      <c r="QH1862" s="242"/>
      <c r="QI1862" s="242"/>
      <c r="QJ1862" s="242"/>
      <c r="QK1862" s="242"/>
    </row>
    <row r="1863" spans="434:453">
      <c r="PR1863" s="209"/>
      <c r="PW1863" s="242"/>
      <c r="PX1863" s="242"/>
      <c r="PY1863" s="242"/>
      <c r="PZ1863" s="242"/>
      <c r="QA1863" s="242"/>
      <c r="QB1863" s="242"/>
      <c r="QC1863" s="242"/>
      <c r="QD1863" s="242"/>
      <c r="QE1863" s="242"/>
      <c r="QF1863" s="242"/>
      <c r="QG1863" s="242"/>
      <c r="QH1863" s="242"/>
      <c r="QI1863" s="242"/>
      <c r="QJ1863" s="242"/>
      <c r="QK1863" s="242"/>
    </row>
    <row r="1864" spans="434:453">
      <c r="PR1864" s="209"/>
      <c r="PW1864" s="242"/>
      <c r="PX1864" s="242"/>
      <c r="PY1864" s="242"/>
      <c r="PZ1864" s="242"/>
      <c r="QA1864" s="242"/>
      <c r="QB1864" s="242"/>
      <c r="QC1864" s="242"/>
      <c r="QD1864" s="242"/>
      <c r="QE1864" s="242"/>
      <c r="QF1864" s="242"/>
      <c r="QG1864" s="242"/>
      <c r="QH1864" s="242"/>
      <c r="QI1864" s="242"/>
      <c r="QJ1864" s="242"/>
      <c r="QK1864" s="242"/>
    </row>
    <row r="1865" spans="434:453">
      <c r="PR1865" s="209"/>
      <c r="PW1865" s="242"/>
      <c r="PX1865" s="242"/>
      <c r="PY1865" s="242"/>
      <c r="PZ1865" s="242"/>
      <c r="QA1865" s="242"/>
      <c r="QB1865" s="242"/>
      <c r="QC1865" s="242"/>
      <c r="QD1865" s="242"/>
      <c r="QE1865" s="242"/>
      <c r="QF1865" s="242"/>
      <c r="QG1865" s="242"/>
      <c r="QH1865" s="242"/>
      <c r="QI1865" s="242"/>
      <c r="QJ1865" s="242"/>
      <c r="QK1865" s="242"/>
    </row>
    <row r="1866" spans="434:453">
      <c r="PR1866" s="209"/>
      <c r="PW1866" s="242"/>
      <c r="PX1866" s="242"/>
      <c r="PY1866" s="242"/>
      <c r="PZ1866" s="242"/>
      <c r="QA1866" s="242"/>
      <c r="QB1866" s="242"/>
      <c r="QC1866" s="242"/>
      <c r="QD1866" s="242"/>
      <c r="QE1866" s="242"/>
      <c r="QF1866" s="242"/>
      <c r="QG1866" s="242"/>
      <c r="QH1866" s="242"/>
      <c r="QI1866" s="242"/>
      <c r="QJ1866" s="242"/>
      <c r="QK1866" s="242"/>
    </row>
    <row r="1867" spans="434:453">
      <c r="PR1867" s="209"/>
      <c r="PW1867" s="242"/>
      <c r="PX1867" s="242"/>
      <c r="PY1867" s="242"/>
      <c r="PZ1867" s="242"/>
      <c r="QA1867" s="242"/>
      <c r="QB1867" s="242"/>
      <c r="QC1867" s="242"/>
      <c r="QD1867" s="242"/>
      <c r="QE1867" s="242"/>
      <c r="QF1867" s="242"/>
      <c r="QG1867" s="242"/>
      <c r="QH1867" s="242"/>
      <c r="QI1867" s="242"/>
      <c r="QJ1867" s="242"/>
      <c r="QK1867" s="242"/>
    </row>
    <row r="1868" spans="434:453">
      <c r="PR1868" s="209"/>
      <c r="PW1868" s="242"/>
      <c r="PX1868" s="242"/>
      <c r="PY1868" s="242"/>
      <c r="PZ1868" s="242"/>
      <c r="QA1868" s="242"/>
      <c r="QB1868" s="242"/>
      <c r="QC1868" s="242"/>
      <c r="QD1868" s="242"/>
      <c r="QE1868" s="242"/>
      <c r="QF1868" s="242"/>
      <c r="QG1868" s="242"/>
      <c r="QH1868" s="242"/>
      <c r="QI1868" s="242"/>
      <c r="QJ1868" s="242"/>
      <c r="QK1868" s="242"/>
    </row>
    <row r="1869" spans="434:453">
      <c r="PR1869" s="209"/>
      <c r="PW1869" s="242"/>
      <c r="PX1869" s="242"/>
      <c r="PY1869" s="242"/>
      <c r="PZ1869" s="242"/>
      <c r="QA1869" s="242"/>
      <c r="QB1869" s="242"/>
      <c r="QC1869" s="242"/>
      <c r="QD1869" s="242"/>
      <c r="QE1869" s="242"/>
      <c r="QF1869" s="242"/>
      <c r="QG1869" s="242"/>
      <c r="QH1869" s="242"/>
      <c r="QI1869" s="242"/>
      <c r="QJ1869" s="242"/>
      <c r="QK1869" s="242"/>
    </row>
    <row r="1870" spans="434:453">
      <c r="PR1870" s="209"/>
      <c r="PW1870" s="242"/>
      <c r="PX1870" s="242"/>
      <c r="PY1870" s="242"/>
      <c r="PZ1870" s="242"/>
      <c r="QA1870" s="242"/>
      <c r="QB1870" s="242"/>
      <c r="QC1870" s="242"/>
      <c r="QD1870" s="242"/>
      <c r="QE1870" s="242"/>
      <c r="QF1870" s="242"/>
      <c r="QG1870" s="242"/>
      <c r="QH1870" s="242"/>
      <c r="QI1870" s="242"/>
      <c r="QJ1870" s="242"/>
      <c r="QK1870" s="242"/>
    </row>
    <row r="1871" spans="434:453">
      <c r="PR1871" s="209"/>
      <c r="PW1871" s="242"/>
      <c r="PX1871" s="242"/>
      <c r="PY1871" s="242"/>
      <c r="PZ1871" s="242"/>
      <c r="QA1871" s="242"/>
      <c r="QB1871" s="242"/>
      <c r="QC1871" s="242"/>
      <c r="QD1871" s="242"/>
      <c r="QE1871" s="242"/>
      <c r="QF1871" s="242"/>
      <c r="QG1871" s="242"/>
      <c r="QH1871" s="242"/>
      <c r="QI1871" s="242"/>
      <c r="QJ1871" s="242"/>
      <c r="QK1871" s="242"/>
    </row>
    <row r="1872" spans="434:453">
      <c r="PR1872" s="209"/>
      <c r="PW1872" s="242"/>
      <c r="PX1872" s="242"/>
      <c r="PY1872" s="242"/>
      <c r="PZ1872" s="242"/>
      <c r="QA1872" s="242"/>
      <c r="QB1872" s="242"/>
      <c r="QC1872" s="242"/>
      <c r="QD1872" s="242"/>
      <c r="QE1872" s="242"/>
      <c r="QF1872" s="242"/>
      <c r="QG1872" s="242"/>
      <c r="QH1872" s="242"/>
      <c r="QI1872" s="242"/>
      <c r="QJ1872" s="242"/>
      <c r="QK1872" s="242"/>
    </row>
    <row r="1873" spans="434:453">
      <c r="PR1873" s="209"/>
      <c r="PW1873" s="242"/>
      <c r="PX1873" s="242"/>
      <c r="PY1873" s="242"/>
      <c r="PZ1873" s="242"/>
      <c r="QA1873" s="242"/>
      <c r="QB1873" s="242"/>
      <c r="QC1873" s="242"/>
      <c r="QD1873" s="242"/>
      <c r="QE1873" s="242"/>
      <c r="QF1873" s="242"/>
      <c r="QG1873" s="242"/>
      <c r="QH1873" s="242"/>
      <c r="QI1873" s="242"/>
      <c r="QJ1873" s="242"/>
      <c r="QK1873" s="242"/>
    </row>
    <row r="1874" spans="434:453">
      <c r="PR1874" s="209"/>
      <c r="PW1874" s="242"/>
      <c r="PX1874" s="242"/>
      <c r="PY1874" s="242"/>
      <c r="PZ1874" s="242"/>
      <c r="QA1874" s="242"/>
      <c r="QB1874" s="242"/>
      <c r="QC1874" s="242"/>
      <c r="QD1874" s="242"/>
      <c r="QE1874" s="242"/>
      <c r="QF1874" s="242"/>
      <c r="QG1874" s="242"/>
      <c r="QH1874" s="242"/>
      <c r="QI1874" s="242"/>
      <c r="QJ1874" s="242"/>
      <c r="QK1874" s="242"/>
    </row>
    <row r="1875" spans="434:453">
      <c r="PR1875" s="209"/>
      <c r="PW1875" s="242"/>
      <c r="PX1875" s="242"/>
      <c r="PY1875" s="242"/>
      <c r="PZ1875" s="242"/>
      <c r="QA1875" s="242"/>
      <c r="QB1875" s="242"/>
      <c r="QC1875" s="242"/>
      <c r="QD1875" s="242"/>
      <c r="QE1875" s="242"/>
      <c r="QF1875" s="242"/>
      <c r="QG1875" s="242"/>
      <c r="QH1875" s="242"/>
      <c r="QI1875" s="242"/>
      <c r="QJ1875" s="242"/>
      <c r="QK1875" s="242"/>
    </row>
    <row r="1876" spans="434:453">
      <c r="PR1876" s="209"/>
      <c r="PW1876" s="242"/>
      <c r="PX1876" s="242"/>
      <c r="PY1876" s="242"/>
      <c r="PZ1876" s="242"/>
      <c r="QA1876" s="242"/>
      <c r="QB1876" s="242"/>
      <c r="QC1876" s="242"/>
      <c r="QD1876" s="242"/>
      <c r="QE1876" s="242"/>
      <c r="QF1876" s="242"/>
      <c r="QG1876" s="242"/>
      <c r="QH1876" s="242"/>
      <c r="QI1876" s="242"/>
      <c r="QJ1876" s="242"/>
      <c r="QK1876" s="242"/>
    </row>
    <row r="1877" spans="434:453">
      <c r="PR1877" s="209"/>
      <c r="PW1877" s="242"/>
      <c r="PX1877" s="242"/>
      <c r="PY1877" s="242"/>
      <c r="PZ1877" s="242"/>
      <c r="QA1877" s="242"/>
      <c r="QB1877" s="242"/>
      <c r="QC1877" s="242"/>
      <c r="QD1877" s="242"/>
      <c r="QE1877" s="242"/>
      <c r="QF1877" s="242"/>
      <c r="QG1877" s="242"/>
      <c r="QH1877" s="242"/>
      <c r="QI1877" s="242"/>
      <c r="QJ1877" s="242"/>
      <c r="QK1877" s="242"/>
    </row>
    <row r="1878" spans="434:453">
      <c r="PR1878" s="209"/>
      <c r="PW1878" s="242"/>
      <c r="PX1878" s="242"/>
      <c r="PY1878" s="242"/>
      <c r="PZ1878" s="242"/>
      <c r="QA1878" s="242"/>
      <c r="QB1878" s="242"/>
      <c r="QC1878" s="242"/>
      <c r="QD1878" s="242"/>
      <c r="QE1878" s="242"/>
      <c r="QF1878" s="242"/>
      <c r="QG1878" s="242"/>
      <c r="QH1878" s="242"/>
      <c r="QI1878" s="242"/>
      <c r="QJ1878" s="242"/>
      <c r="QK1878" s="242"/>
    </row>
    <row r="1879" spans="434:453">
      <c r="PR1879" s="209"/>
      <c r="PW1879" s="242"/>
      <c r="PX1879" s="242"/>
      <c r="PY1879" s="242"/>
      <c r="PZ1879" s="242"/>
      <c r="QA1879" s="242"/>
      <c r="QB1879" s="242"/>
      <c r="QC1879" s="242"/>
      <c r="QD1879" s="242"/>
      <c r="QE1879" s="242"/>
      <c r="QF1879" s="242"/>
      <c r="QG1879" s="242"/>
      <c r="QH1879" s="242"/>
      <c r="QI1879" s="242"/>
      <c r="QJ1879" s="242"/>
      <c r="QK1879" s="242"/>
    </row>
    <row r="1880" spans="434:453">
      <c r="PR1880" s="209"/>
      <c r="PW1880" s="242"/>
      <c r="PX1880" s="242"/>
      <c r="PY1880" s="242"/>
      <c r="PZ1880" s="242"/>
      <c r="QA1880" s="242"/>
      <c r="QB1880" s="242"/>
      <c r="QC1880" s="242"/>
      <c r="QD1880" s="242"/>
      <c r="QE1880" s="242"/>
      <c r="QF1880" s="242"/>
      <c r="QG1880" s="242"/>
      <c r="QH1880" s="242"/>
      <c r="QI1880" s="242"/>
      <c r="QJ1880" s="242"/>
      <c r="QK1880" s="242"/>
    </row>
    <row r="1881" spans="434:453">
      <c r="PR1881" s="209"/>
      <c r="PW1881" s="242"/>
      <c r="PX1881" s="242"/>
      <c r="PY1881" s="242"/>
      <c r="PZ1881" s="242"/>
      <c r="QA1881" s="242"/>
      <c r="QB1881" s="242"/>
      <c r="QC1881" s="242"/>
      <c r="QD1881" s="242"/>
      <c r="QE1881" s="242"/>
      <c r="QF1881" s="242"/>
      <c r="QG1881" s="242"/>
      <c r="QH1881" s="242"/>
      <c r="QI1881" s="242"/>
      <c r="QJ1881" s="242"/>
      <c r="QK1881" s="242"/>
    </row>
    <row r="1882" spans="434:453">
      <c r="PR1882" s="209"/>
      <c r="PW1882" s="242"/>
      <c r="PX1882" s="242"/>
      <c r="PY1882" s="242"/>
      <c r="PZ1882" s="242"/>
      <c r="QA1882" s="242"/>
      <c r="QB1882" s="242"/>
      <c r="QC1882" s="242"/>
      <c r="QD1882" s="242"/>
      <c r="QE1882" s="242"/>
      <c r="QF1882" s="242"/>
      <c r="QG1882" s="242"/>
      <c r="QH1882" s="242"/>
      <c r="QI1882" s="242"/>
      <c r="QJ1882" s="242"/>
      <c r="QK1882" s="242"/>
    </row>
    <row r="1883" spans="434:453">
      <c r="PR1883" s="209"/>
      <c r="PW1883" s="242"/>
      <c r="PX1883" s="242"/>
      <c r="PY1883" s="242"/>
      <c r="PZ1883" s="242"/>
      <c r="QA1883" s="242"/>
      <c r="QB1883" s="242"/>
      <c r="QC1883" s="242"/>
      <c r="QD1883" s="242"/>
      <c r="QE1883" s="242"/>
      <c r="QF1883" s="242"/>
      <c r="QG1883" s="242"/>
      <c r="QH1883" s="242"/>
      <c r="QI1883" s="242"/>
      <c r="QJ1883" s="242"/>
      <c r="QK1883" s="242"/>
    </row>
    <row r="1884" spans="434:453">
      <c r="PR1884" s="209"/>
      <c r="PW1884" s="242"/>
      <c r="PX1884" s="242"/>
      <c r="PY1884" s="242"/>
      <c r="PZ1884" s="242"/>
      <c r="QA1884" s="242"/>
      <c r="QB1884" s="242"/>
      <c r="QC1884" s="242"/>
      <c r="QD1884" s="242"/>
      <c r="QE1884" s="242"/>
      <c r="QF1884" s="242"/>
      <c r="QG1884" s="242"/>
      <c r="QH1884" s="242"/>
      <c r="QI1884" s="242"/>
      <c r="QJ1884" s="242"/>
      <c r="QK1884" s="242"/>
    </row>
    <row r="1885" spans="434:453">
      <c r="PR1885" s="209"/>
      <c r="PW1885" s="242"/>
      <c r="PX1885" s="242"/>
      <c r="PY1885" s="242"/>
      <c r="PZ1885" s="242"/>
      <c r="QA1885" s="242"/>
      <c r="QB1885" s="242"/>
      <c r="QC1885" s="242"/>
      <c r="QD1885" s="242"/>
      <c r="QE1885" s="242"/>
      <c r="QF1885" s="242"/>
      <c r="QG1885" s="242"/>
      <c r="QH1885" s="242"/>
      <c r="QI1885" s="242"/>
      <c r="QJ1885" s="242"/>
      <c r="QK1885" s="242"/>
    </row>
    <row r="1886" spans="434:453">
      <c r="PR1886" s="209"/>
      <c r="PW1886" s="242"/>
      <c r="PX1886" s="242"/>
      <c r="PY1886" s="242"/>
      <c r="PZ1886" s="242"/>
      <c r="QA1886" s="242"/>
      <c r="QB1886" s="242"/>
      <c r="QC1886" s="242"/>
      <c r="QD1886" s="242"/>
      <c r="QE1886" s="242"/>
      <c r="QF1886" s="242"/>
      <c r="QG1886" s="242"/>
      <c r="QH1886" s="242"/>
      <c r="QI1886" s="242"/>
      <c r="QJ1886" s="242"/>
      <c r="QK1886" s="242"/>
    </row>
    <row r="1887" spans="434:453">
      <c r="PR1887" s="209"/>
      <c r="PW1887" s="242"/>
      <c r="PX1887" s="242"/>
      <c r="PY1887" s="242"/>
      <c r="PZ1887" s="242"/>
      <c r="QA1887" s="242"/>
      <c r="QB1887" s="242"/>
      <c r="QC1887" s="242"/>
      <c r="QD1887" s="242"/>
      <c r="QE1887" s="242"/>
      <c r="QF1887" s="242"/>
      <c r="QG1887" s="242"/>
      <c r="QH1887" s="242"/>
      <c r="QI1887" s="242"/>
      <c r="QJ1887" s="242"/>
      <c r="QK1887" s="242"/>
    </row>
    <row r="1888" spans="434:453">
      <c r="PR1888" s="209"/>
      <c r="PW1888" s="242"/>
      <c r="PX1888" s="242"/>
      <c r="PY1888" s="242"/>
      <c r="PZ1888" s="242"/>
      <c r="QA1888" s="242"/>
      <c r="QB1888" s="242"/>
      <c r="QC1888" s="242"/>
      <c r="QD1888" s="242"/>
      <c r="QE1888" s="242"/>
      <c r="QF1888" s="242"/>
      <c r="QG1888" s="242"/>
      <c r="QH1888" s="242"/>
      <c r="QI1888" s="242"/>
      <c r="QJ1888" s="242"/>
      <c r="QK1888" s="242"/>
    </row>
    <row r="1889" spans="434:453">
      <c r="PR1889" s="209"/>
      <c r="PW1889" s="242"/>
      <c r="PX1889" s="242"/>
      <c r="PY1889" s="242"/>
      <c r="PZ1889" s="242"/>
      <c r="QA1889" s="242"/>
      <c r="QB1889" s="242"/>
      <c r="QC1889" s="242"/>
      <c r="QD1889" s="242"/>
      <c r="QE1889" s="242"/>
      <c r="QF1889" s="242"/>
      <c r="QG1889" s="242"/>
      <c r="QH1889" s="242"/>
      <c r="QI1889" s="242"/>
      <c r="QJ1889" s="242"/>
      <c r="QK1889" s="242"/>
    </row>
    <row r="1890" spans="434:453">
      <c r="PR1890" s="209"/>
      <c r="PW1890" s="242"/>
      <c r="PX1890" s="242"/>
      <c r="PY1890" s="242"/>
      <c r="PZ1890" s="242"/>
      <c r="QA1890" s="242"/>
      <c r="QB1890" s="242"/>
      <c r="QC1890" s="242"/>
      <c r="QD1890" s="242"/>
      <c r="QE1890" s="242"/>
      <c r="QF1890" s="242"/>
      <c r="QG1890" s="242"/>
      <c r="QH1890" s="242"/>
      <c r="QI1890" s="242"/>
      <c r="QJ1890" s="242"/>
      <c r="QK1890" s="242"/>
    </row>
    <row r="1891" spans="434:453">
      <c r="PR1891" s="209"/>
      <c r="PW1891" s="242"/>
      <c r="PX1891" s="242"/>
      <c r="PY1891" s="242"/>
      <c r="PZ1891" s="242"/>
      <c r="QA1891" s="242"/>
      <c r="QB1891" s="242"/>
      <c r="QC1891" s="242"/>
      <c r="QD1891" s="242"/>
      <c r="QE1891" s="242"/>
      <c r="QF1891" s="242"/>
      <c r="QG1891" s="242"/>
      <c r="QH1891" s="242"/>
      <c r="QI1891" s="242"/>
      <c r="QJ1891" s="242"/>
      <c r="QK1891" s="242"/>
    </row>
    <row r="1892" spans="434:453">
      <c r="PR1892" s="209"/>
      <c r="PW1892" s="242"/>
      <c r="PX1892" s="242"/>
      <c r="PY1892" s="242"/>
      <c r="PZ1892" s="242"/>
      <c r="QA1892" s="242"/>
      <c r="QB1892" s="242"/>
      <c r="QC1892" s="242"/>
      <c r="QD1892" s="242"/>
      <c r="QE1892" s="242"/>
      <c r="QF1892" s="242"/>
      <c r="QG1892" s="242"/>
      <c r="QH1892" s="242"/>
      <c r="QI1892" s="242"/>
      <c r="QJ1892" s="242"/>
      <c r="QK1892" s="242"/>
    </row>
    <row r="1893" spans="434:453">
      <c r="PR1893" s="209"/>
      <c r="PW1893" s="242"/>
      <c r="PX1893" s="242"/>
      <c r="PY1893" s="242"/>
      <c r="PZ1893" s="242"/>
      <c r="QA1893" s="242"/>
      <c r="QB1893" s="242"/>
      <c r="QC1893" s="242"/>
      <c r="QD1893" s="242"/>
      <c r="QE1893" s="242"/>
      <c r="QF1893" s="242"/>
      <c r="QG1893" s="242"/>
      <c r="QH1893" s="242"/>
      <c r="QI1893" s="242"/>
      <c r="QJ1893" s="242"/>
      <c r="QK1893" s="242"/>
    </row>
    <row r="1894" spans="434:453">
      <c r="PR1894" s="209"/>
      <c r="PW1894" s="242"/>
      <c r="PX1894" s="242"/>
      <c r="PY1894" s="242"/>
      <c r="PZ1894" s="242"/>
      <c r="QA1894" s="242"/>
      <c r="QB1894" s="242"/>
      <c r="QC1894" s="242"/>
      <c r="QD1894" s="242"/>
      <c r="QE1894" s="242"/>
      <c r="QF1894" s="242"/>
      <c r="QG1894" s="242"/>
      <c r="QH1894" s="242"/>
      <c r="QI1894" s="242"/>
      <c r="QJ1894" s="242"/>
      <c r="QK1894" s="242"/>
    </row>
    <row r="1895" spans="434:453">
      <c r="PR1895" s="209"/>
      <c r="PW1895" s="242"/>
      <c r="PX1895" s="242"/>
      <c r="PY1895" s="242"/>
      <c r="PZ1895" s="242"/>
      <c r="QA1895" s="242"/>
      <c r="QB1895" s="242"/>
      <c r="QC1895" s="242"/>
      <c r="QD1895" s="242"/>
      <c r="QE1895" s="242"/>
      <c r="QF1895" s="242"/>
      <c r="QG1895" s="242"/>
      <c r="QH1895" s="242"/>
      <c r="QI1895" s="242"/>
      <c r="QJ1895" s="242"/>
      <c r="QK1895" s="242"/>
    </row>
    <row r="1896" spans="434:453">
      <c r="PR1896" s="209"/>
      <c r="PW1896" s="242"/>
      <c r="PX1896" s="242"/>
      <c r="PY1896" s="242"/>
      <c r="PZ1896" s="242"/>
      <c r="QA1896" s="242"/>
      <c r="QB1896" s="242"/>
      <c r="QC1896" s="242"/>
      <c r="QD1896" s="242"/>
      <c r="QE1896" s="242"/>
      <c r="QF1896" s="242"/>
      <c r="QG1896" s="242"/>
      <c r="QH1896" s="242"/>
      <c r="QI1896" s="242"/>
      <c r="QJ1896" s="242"/>
      <c r="QK1896" s="242"/>
    </row>
    <row r="1897" spans="434:453">
      <c r="PR1897" s="209"/>
      <c r="PW1897" s="242"/>
      <c r="PX1897" s="242"/>
      <c r="PY1897" s="242"/>
      <c r="PZ1897" s="242"/>
      <c r="QA1897" s="242"/>
      <c r="QB1897" s="242"/>
      <c r="QC1897" s="242"/>
      <c r="QD1897" s="242"/>
      <c r="QE1897" s="242"/>
      <c r="QF1897" s="242"/>
      <c r="QG1897" s="242"/>
      <c r="QH1897" s="242"/>
      <c r="QI1897" s="242"/>
      <c r="QJ1897" s="242"/>
      <c r="QK1897" s="242"/>
    </row>
    <row r="1898" spans="434:453">
      <c r="PR1898" s="209"/>
      <c r="PW1898" s="242"/>
      <c r="PX1898" s="242"/>
      <c r="PY1898" s="242"/>
      <c r="PZ1898" s="242"/>
      <c r="QA1898" s="242"/>
      <c r="QB1898" s="242"/>
      <c r="QC1898" s="242"/>
      <c r="QD1898" s="242"/>
      <c r="QE1898" s="242"/>
      <c r="QF1898" s="242"/>
      <c r="QG1898" s="242"/>
      <c r="QH1898" s="242"/>
      <c r="QI1898" s="242"/>
      <c r="QJ1898" s="242"/>
      <c r="QK1898" s="242"/>
    </row>
    <row r="1899" spans="434:453">
      <c r="PR1899" s="209"/>
      <c r="PW1899" s="242"/>
      <c r="PX1899" s="242"/>
      <c r="PY1899" s="242"/>
      <c r="PZ1899" s="242"/>
      <c r="QA1899" s="242"/>
      <c r="QB1899" s="242"/>
      <c r="QC1899" s="242"/>
      <c r="QD1899" s="242"/>
      <c r="QE1899" s="242"/>
      <c r="QF1899" s="242"/>
      <c r="QG1899" s="242"/>
      <c r="QH1899" s="242"/>
      <c r="QI1899" s="242"/>
      <c r="QJ1899" s="242"/>
      <c r="QK1899" s="242"/>
    </row>
    <row r="1900" spans="434:453">
      <c r="PR1900" s="209"/>
      <c r="PW1900" s="242"/>
      <c r="PX1900" s="242"/>
      <c r="PY1900" s="242"/>
      <c r="PZ1900" s="242"/>
      <c r="QA1900" s="242"/>
      <c r="QB1900" s="242"/>
      <c r="QC1900" s="242"/>
      <c r="QD1900" s="242"/>
      <c r="QE1900" s="242"/>
      <c r="QF1900" s="242"/>
      <c r="QG1900" s="242"/>
      <c r="QH1900" s="242"/>
      <c r="QI1900" s="242"/>
      <c r="QJ1900" s="242"/>
      <c r="QK1900" s="242"/>
    </row>
    <row r="1901" spans="434:453">
      <c r="PR1901" s="209"/>
      <c r="PW1901" s="242"/>
      <c r="PX1901" s="242"/>
      <c r="PY1901" s="242"/>
      <c r="PZ1901" s="242"/>
      <c r="QA1901" s="242"/>
      <c r="QB1901" s="242"/>
      <c r="QC1901" s="242"/>
      <c r="QD1901" s="242"/>
      <c r="QE1901" s="242"/>
      <c r="QF1901" s="242"/>
      <c r="QG1901" s="242"/>
      <c r="QH1901" s="242"/>
      <c r="QI1901" s="242"/>
      <c r="QJ1901" s="242"/>
      <c r="QK1901" s="242"/>
    </row>
    <row r="1902" spans="434:453">
      <c r="PR1902" s="209"/>
      <c r="PW1902" s="242"/>
      <c r="PX1902" s="242"/>
      <c r="PY1902" s="242"/>
      <c r="PZ1902" s="242"/>
      <c r="QA1902" s="242"/>
      <c r="QB1902" s="242"/>
      <c r="QC1902" s="242"/>
      <c r="QD1902" s="242"/>
      <c r="QE1902" s="242"/>
      <c r="QF1902" s="242"/>
      <c r="QG1902" s="242"/>
      <c r="QH1902" s="242"/>
      <c r="QI1902" s="242"/>
      <c r="QJ1902" s="242"/>
      <c r="QK1902" s="242"/>
    </row>
    <row r="1903" spans="434:453">
      <c r="PR1903" s="209"/>
      <c r="PW1903" s="242"/>
      <c r="PX1903" s="242"/>
      <c r="PY1903" s="242"/>
      <c r="PZ1903" s="242"/>
      <c r="QA1903" s="242"/>
      <c r="QB1903" s="242"/>
      <c r="QC1903" s="242"/>
      <c r="QD1903" s="242"/>
      <c r="QE1903" s="242"/>
      <c r="QF1903" s="242"/>
      <c r="QG1903" s="242"/>
      <c r="QH1903" s="242"/>
      <c r="QI1903" s="242"/>
      <c r="QJ1903" s="242"/>
      <c r="QK1903" s="242"/>
    </row>
    <row r="1904" spans="434:453">
      <c r="PR1904" s="209"/>
      <c r="PW1904" s="242"/>
      <c r="PX1904" s="242"/>
      <c r="PY1904" s="242"/>
      <c r="PZ1904" s="242"/>
      <c r="QA1904" s="242"/>
      <c r="QB1904" s="242"/>
      <c r="QC1904" s="242"/>
      <c r="QD1904" s="242"/>
      <c r="QE1904" s="242"/>
      <c r="QF1904" s="242"/>
      <c r="QG1904" s="242"/>
      <c r="QH1904" s="242"/>
      <c r="QI1904" s="242"/>
      <c r="QJ1904" s="242"/>
      <c r="QK1904" s="242"/>
    </row>
    <row r="1905" spans="434:453">
      <c r="PR1905" s="209"/>
      <c r="PW1905" s="242"/>
      <c r="PX1905" s="242"/>
      <c r="PY1905" s="242"/>
      <c r="PZ1905" s="242"/>
      <c r="QA1905" s="242"/>
      <c r="QB1905" s="242"/>
      <c r="QC1905" s="242"/>
      <c r="QD1905" s="242"/>
      <c r="QE1905" s="242"/>
      <c r="QF1905" s="242"/>
      <c r="QG1905" s="242"/>
      <c r="QH1905" s="242"/>
      <c r="QI1905" s="242"/>
      <c r="QJ1905" s="242"/>
      <c r="QK1905" s="242"/>
    </row>
    <row r="1906" spans="434:453">
      <c r="PR1906" s="209"/>
      <c r="PW1906" s="242"/>
      <c r="PX1906" s="242"/>
      <c r="PY1906" s="242"/>
      <c r="PZ1906" s="242"/>
      <c r="QA1906" s="242"/>
      <c r="QB1906" s="242"/>
      <c r="QC1906" s="242"/>
      <c r="QD1906" s="242"/>
      <c r="QE1906" s="242"/>
      <c r="QF1906" s="242"/>
      <c r="QG1906" s="242"/>
      <c r="QH1906" s="242"/>
      <c r="QI1906" s="242"/>
      <c r="QJ1906" s="242"/>
      <c r="QK1906" s="242"/>
    </row>
    <row r="1907" spans="434:453">
      <c r="PR1907" s="209"/>
      <c r="PW1907" s="242"/>
      <c r="PX1907" s="242"/>
      <c r="PY1907" s="242"/>
      <c r="PZ1907" s="242"/>
      <c r="QA1907" s="242"/>
      <c r="QB1907" s="242"/>
      <c r="QC1907" s="242"/>
      <c r="QD1907" s="242"/>
      <c r="QE1907" s="242"/>
      <c r="QF1907" s="242"/>
      <c r="QG1907" s="242"/>
      <c r="QH1907" s="242"/>
      <c r="QI1907" s="242"/>
      <c r="QJ1907" s="242"/>
      <c r="QK1907" s="242"/>
    </row>
    <row r="1908" spans="434:453">
      <c r="PR1908" s="209"/>
      <c r="PW1908" s="242"/>
      <c r="PX1908" s="242"/>
      <c r="PY1908" s="242"/>
      <c r="PZ1908" s="242"/>
      <c r="QA1908" s="242"/>
      <c r="QB1908" s="242"/>
      <c r="QC1908" s="242"/>
      <c r="QD1908" s="242"/>
      <c r="QE1908" s="242"/>
      <c r="QF1908" s="242"/>
      <c r="QG1908" s="242"/>
      <c r="QH1908" s="242"/>
      <c r="QI1908" s="242"/>
      <c r="QJ1908" s="242"/>
      <c r="QK1908" s="242"/>
    </row>
    <row r="1909" spans="434:453">
      <c r="PR1909" s="209"/>
      <c r="PW1909" s="242"/>
      <c r="PX1909" s="242"/>
      <c r="PY1909" s="242"/>
      <c r="PZ1909" s="242"/>
      <c r="QA1909" s="242"/>
      <c r="QB1909" s="242"/>
      <c r="QC1909" s="242"/>
      <c r="QD1909" s="242"/>
      <c r="QE1909" s="242"/>
      <c r="QF1909" s="242"/>
      <c r="QG1909" s="242"/>
      <c r="QH1909" s="242"/>
      <c r="QI1909" s="242"/>
      <c r="QJ1909" s="242"/>
      <c r="QK1909" s="242"/>
    </row>
    <row r="1910" spans="434:453">
      <c r="PR1910" s="209"/>
      <c r="PW1910" s="242"/>
      <c r="PX1910" s="242"/>
      <c r="PY1910" s="242"/>
      <c r="PZ1910" s="242"/>
      <c r="QA1910" s="242"/>
      <c r="QB1910" s="242"/>
      <c r="QC1910" s="242"/>
      <c r="QD1910" s="242"/>
      <c r="QE1910" s="242"/>
      <c r="QF1910" s="242"/>
      <c r="QG1910" s="242"/>
      <c r="QH1910" s="242"/>
      <c r="QI1910" s="242"/>
      <c r="QJ1910" s="242"/>
      <c r="QK1910" s="242"/>
    </row>
    <row r="1911" spans="434:453">
      <c r="PR1911" s="209"/>
      <c r="PW1911" s="242"/>
      <c r="PX1911" s="242"/>
      <c r="PY1911" s="242"/>
      <c r="PZ1911" s="242"/>
      <c r="QA1911" s="242"/>
      <c r="QB1911" s="242"/>
      <c r="QC1911" s="242"/>
      <c r="QD1911" s="242"/>
      <c r="QE1911" s="242"/>
      <c r="QF1911" s="242"/>
      <c r="QG1911" s="242"/>
      <c r="QH1911" s="242"/>
      <c r="QI1911" s="242"/>
      <c r="QJ1911" s="242"/>
      <c r="QK1911" s="242"/>
    </row>
    <row r="1912" spans="434:453">
      <c r="PR1912" s="209"/>
      <c r="PW1912" s="242"/>
      <c r="PX1912" s="242"/>
      <c r="PY1912" s="242"/>
      <c r="PZ1912" s="242"/>
      <c r="QA1912" s="242"/>
      <c r="QB1912" s="242"/>
      <c r="QC1912" s="242"/>
      <c r="QD1912" s="242"/>
      <c r="QE1912" s="242"/>
      <c r="QF1912" s="242"/>
      <c r="QG1912" s="242"/>
      <c r="QH1912" s="242"/>
      <c r="QI1912" s="242"/>
      <c r="QJ1912" s="242"/>
      <c r="QK1912" s="242"/>
    </row>
    <row r="1913" spans="434:453">
      <c r="PR1913" s="209"/>
      <c r="PW1913" s="242"/>
      <c r="PX1913" s="242"/>
      <c r="PY1913" s="242"/>
      <c r="PZ1913" s="242"/>
      <c r="QA1913" s="242"/>
      <c r="QB1913" s="242"/>
      <c r="QC1913" s="242"/>
      <c r="QD1913" s="242"/>
      <c r="QE1913" s="242"/>
      <c r="QF1913" s="242"/>
      <c r="QG1913" s="242"/>
      <c r="QH1913" s="242"/>
      <c r="QI1913" s="242"/>
      <c r="QJ1913" s="242"/>
      <c r="QK1913" s="242"/>
    </row>
    <row r="1914" spans="434:453">
      <c r="PR1914" s="209"/>
      <c r="PW1914" s="242"/>
      <c r="PX1914" s="242"/>
      <c r="PY1914" s="242"/>
      <c r="PZ1914" s="242"/>
      <c r="QA1914" s="242"/>
      <c r="QB1914" s="242"/>
      <c r="QC1914" s="242"/>
      <c r="QD1914" s="242"/>
      <c r="QE1914" s="242"/>
      <c r="QF1914" s="242"/>
      <c r="QG1914" s="242"/>
      <c r="QH1914" s="242"/>
      <c r="QI1914" s="242"/>
      <c r="QJ1914" s="242"/>
      <c r="QK1914" s="242"/>
    </row>
    <row r="1915" spans="434:453">
      <c r="PR1915" s="209"/>
      <c r="PW1915" s="242"/>
      <c r="PX1915" s="242"/>
      <c r="PY1915" s="242"/>
      <c r="PZ1915" s="242"/>
      <c r="QA1915" s="242"/>
      <c r="QB1915" s="242"/>
      <c r="QC1915" s="242"/>
      <c r="QD1915" s="242"/>
      <c r="QE1915" s="242"/>
      <c r="QF1915" s="242"/>
      <c r="QG1915" s="242"/>
      <c r="QH1915" s="242"/>
      <c r="QI1915" s="242"/>
      <c r="QJ1915" s="242"/>
      <c r="QK1915" s="242"/>
    </row>
    <row r="1916" spans="434:453">
      <c r="PR1916" s="209"/>
      <c r="PW1916" s="242"/>
      <c r="PX1916" s="242"/>
      <c r="PY1916" s="242"/>
      <c r="PZ1916" s="242"/>
      <c r="QA1916" s="242"/>
      <c r="QB1916" s="242"/>
      <c r="QC1916" s="242"/>
      <c r="QD1916" s="242"/>
      <c r="QE1916" s="242"/>
      <c r="QF1916" s="242"/>
      <c r="QG1916" s="242"/>
      <c r="QH1916" s="242"/>
      <c r="QI1916" s="242"/>
      <c r="QJ1916" s="242"/>
      <c r="QK1916" s="242"/>
    </row>
    <row r="1917" spans="434:453">
      <c r="PR1917" s="209"/>
      <c r="PW1917" s="242"/>
      <c r="PX1917" s="242"/>
      <c r="PY1917" s="242"/>
      <c r="PZ1917" s="242"/>
      <c r="QA1917" s="242"/>
      <c r="QB1917" s="242"/>
      <c r="QC1917" s="242"/>
      <c r="QD1917" s="242"/>
      <c r="QE1917" s="242"/>
      <c r="QF1917" s="242"/>
      <c r="QG1917" s="242"/>
      <c r="QH1917" s="242"/>
      <c r="QI1917" s="242"/>
      <c r="QJ1917" s="242"/>
      <c r="QK1917" s="242"/>
    </row>
    <row r="1918" spans="434:453">
      <c r="PR1918" s="209"/>
      <c r="PW1918" s="242"/>
      <c r="PX1918" s="242"/>
      <c r="PY1918" s="242"/>
      <c r="PZ1918" s="242"/>
      <c r="QA1918" s="242"/>
      <c r="QB1918" s="242"/>
      <c r="QC1918" s="242"/>
      <c r="QD1918" s="242"/>
      <c r="QE1918" s="242"/>
      <c r="QF1918" s="242"/>
      <c r="QG1918" s="242"/>
      <c r="QH1918" s="242"/>
      <c r="QI1918" s="242"/>
      <c r="QJ1918" s="242"/>
      <c r="QK1918" s="242"/>
    </row>
    <row r="1919" spans="434:453">
      <c r="PR1919" s="209"/>
      <c r="PW1919" s="242"/>
      <c r="PX1919" s="242"/>
      <c r="PY1919" s="242"/>
      <c r="PZ1919" s="242"/>
      <c r="QA1919" s="242"/>
      <c r="QB1919" s="242"/>
      <c r="QC1919" s="242"/>
      <c r="QD1919" s="242"/>
      <c r="QE1919" s="242"/>
      <c r="QF1919" s="242"/>
      <c r="QG1919" s="242"/>
      <c r="QH1919" s="242"/>
      <c r="QI1919" s="242"/>
      <c r="QJ1919" s="242"/>
      <c r="QK1919" s="242"/>
    </row>
    <row r="1920" spans="434:453">
      <c r="PR1920" s="209"/>
      <c r="PW1920" s="242"/>
      <c r="PX1920" s="242"/>
      <c r="PY1920" s="242"/>
      <c r="PZ1920" s="242"/>
      <c r="QA1920" s="242"/>
      <c r="QB1920" s="242"/>
      <c r="QC1920" s="242"/>
      <c r="QD1920" s="242"/>
      <c r="QE1920" s="242"/>
      <c r="QF1920" s="242"/>
      <c r="QG1920" s="242"/>
      <c r="QH1920" s="242"/>
      <c r="QI1920" s="242"/>
      <c r="QJ1920" s="242"/>
      <c r="QK1920" s="242"/>
    </row>
    <row r="1921" spans="434:453">
      <c r="PR1921" s="209"/>
      <c r="PW1921" s="242"/>
      <c r="PX1921" s="242"/>
      <c r="PY1921" s="242"/>
      <c r="PZ1921" s="242"/>
      <c r="QA1921" s="242"/>
      <c r="QB1921" s="242"/>
      <c r="QC1921" s="242"/>
      <c r="QD1921" s="242"/>
      <c r="QE1921" s="242"/>
      <c r="QF1921" s="242"/>
      <c r="QG1921" s="242"/>
      <c r="QH1921" s="242"/>
      <c r="QI1921" s="242"/>
      <c r="QJ1921" s="242"/>
      <c r="QK1921" s="242"/>
    </row>
    <row r="1922" spans="434:453">
      <c r="PR1922" s="209"/>
      <c r="PW1922" s="242"/>
      <c r="PX1922" s="242"/>
      <c r="PY1922" s="242"/>
      <c r="PZ1922" s="242"/>
      <c r="QA1922" s="242"/>
      <c r="QB1922" s="242"/>
      <c r="QC1922" s="242"/>
      <c r="QD1922" s="242"/>
      <c r="QE1922" s="242"/>
      <c r="QF1922" s="242"/>
      <c r="QG1922" s="242"/>
      <c r="QH1922" s="242"/>
      <c r="QI1922" s="242"/>
      <c r="QJ1922" s="242"/>
      <c r="QK1922" s="242"/>
    </row>
    <row r="1923" spans="434:453">
      <c r="PR1923" s="209"/>
      <c r="PW1923" s="242"/>
      <c r="PX1923" s="242"/>
      <c r="PY1923" s="242"/>
      <c r="PZ1923" s="242"/>
      <c r="QA1923" s="242"/>
      <c r="QB1923" s="242"/>
      <c r="QC1923" s="242"/>
      <c r="QD1923" s="242"/>
      <c r="QE1923" s="242"/>
      <c r="QF1923" s="242"/>
      <c r="QG1923" s="242"/>
      <c r="QH1923" s="242"/>
      <c r="QI1923" s="242"/>
      <c r="QJ1923" s="242"/>
      <c r="QK1923" s="242"/>
    </row>
    <row r="1924" spans="434:453">
      <c r="PR1924" s="209"/>
      <c r="PW1924" s="242"/>
      <c r="PX1924" s="242"/>
      <c r="PY1924" s="242"/>
      <c r="PZ1924" s="242"/>
      <c r="QA1924" s="242"/>
      <c r="QB1924" s="242"/>
      <c r="QC1924" s="242"/>
      <c r="QD1924" s="242"/>
      <c r="QE1924" s="242"/>
      <c r="QF1924" s="242"/>
      <c r="QG1924" s="242"/>
      <c r="QH1924" s="242"/>
      <c r="QI1924" s="242"/>
      <c r="QJ1924" s="242"/>
      <c r="QK1924" s="242"/>
    </row>
    <row r="1925" spans="434:453">
      <c r="PR1925" s="209"/>
      <c r="PW1925" s="242"/>
      <c r="PX1925" s="242"/>
      <c r="PY1925" s="242"/>
      <c r="PZ1925" s="242"/>
      <c r="QA1925" s="242"/>
      <c r="QB1925" s="242"/>
      <c r="QC1925" s="242"/>
      <c r="QD1925" s="242"/>
      <c r="QE1925" s="242"/>
      <c r="QF1925" s="242"/>
      <c r="QG1925" s="242"/>
      <c r="QH1925" s="242"/>
      <c r="QI1925" s="242"/>
      <c r="QJ1925" s="242"/>
      <c r="QK1925" s="242"/>
    </row>
    <row r="1926" spans="434:453">
      <c r="PR1926" s="209"/>
      <c r="PW1926" s="242"/>
      <c r="PX1926" s="242"/>
      <c r="PY1926" s="242"/>
      <c r="PZ1926" s="242"/>
      <c r="QA1926" s="242"/>
      <c r="QB1926" s="242"/>
      <c r="QC1926" s="242"/>
      <c r="QD1926" s="242"/>
      <c r="QE1926" s="242"/>
      <c r="QF1926" s="242"/>
      <c r="QG1926" s="242"/>
      <c r="QH1926" s="242"/>
      <c r="QI1926" s="242"/>
      <c r="QJ1926" s="242"/>
      <c r="QK1926" s="242"/>
    </row>
    <row r="1927" spans="434:453">
      <c r="PR1927" s="209"/>
      <c r="PW1927" s="242"/>
      <c r="PX1927" s="242"/>
      <c r="PY1927" s="242"/>
      <c r="PZ1927" s="242"/>
      <c r="QA1927" s="242"/>
      <c r="QB1927" s="242"/>
      <c r="QC1927" s="242"/>
      <c r="QD1927" s="242"/>
      <c r="QE1927" s="242"/>
      <c r="QF1927" s="242"/>
      <c r="QG1927" s="242"/>
      <c r="QH1927" s="242"/>
      <c r="QI1927" s="242"/>
      <c r="QJ1927" s="242"/>
      <c r="QK1927" s="242"/>
    </row>
    <row r="1928" spans="434:453">
      <c r="PR1928" s="209"/>
      <c r="PW1928" s="242"/>
      <c r="PX1928" s="242"/>
      <c r="PY1928" s="242"/>
      <c r="PZ1928" s="242"/>
      <c r="QA1928" s="242"/>
      <c r="QB1928" s="242"/>
      <c r="QC1928" s="242"/>
      <c r="QD1928" s="242"/>
      <c r="QE1928" s="242"/>
      <c r="QF1928" s="242"/>
      <c r="QG1928" s="242"/>
      <c r="QH1928" s="242"/>
      <c r="QI1928" s="242"/>
      <c r="QJ1928" s="242"/>
      <c r="QK1928" s="242"/>
    </row>
    <row r="1929" spans="434:453">
      <c r="PR1929" s="209"/>
      <c r="PW1929" s="242"/>
      <c r="PX1929" s="242"/>
      <c r="PY1929" s="242"/>
      <c r="PZ1929" s="242"/>
      <c r="QA1929" s="242"/>
      <c r="QB1929" s="242"/>
      <c r="QC1929" s="242"/>
      <c r="QD1929" s="242"/>
      <c r="QE1929" s="242"/>
      <c r="QF1929" s="242"/>
      <c r="QG1929" s="242"/>
      <c r="QH1929" s="242"/>
      <c r="QI1929" s="242"/>
      <c r="QJ1929" s="242"/>
      <c r="QK1929" s="242"/>
    </row>
    <row r="1930" spans="434:453">
      <c r="PR1930" s="209"/>
      <c r="PW1930" s="242"/>
      <c r="PX1930" s="242"/>
      <c r="PY1930" s="242"/>
      <c r="PZ1930" s="242"/>
      <c r="QA1930" s="242"/>
      <c r="QB1930" s="242"/>
      <c r="QC1930" s="242"/>
      <c r="QD1930" s="242"/>
      <c r="QE1930" s="242"/>
      <c r="QF1930" s="242"/>
      <c r="QG1930" s="242"/>
      <c r="QH1930" s="242"/>
      <c r="QI1930" s="242"/>
      <c r="QJ1930" s="242"/>
      <c r="QK1930" s="242"/>
    </row>
    <row r="1931" spans="434:453">
      <c r="PR1931" s="209"/>
      <c r="PW1931" s="242"/>
      <c r="PX1931" s="242"/>
      <c r="PY1931" s="242"/>
      <c r="PZ1931" s="242"/>
      <c r="QA1931" s="242"/>
      <c r="QB1931" s="242"/>
      <c r="QC1931" s="242"/>
      <c r="QD1931" s="242"/>
      <c r="QE1931" s="242"/>
      <c r="QF1931" s="242"/>
      <c r="QG1931" s="242"/>
      <c r="QH1931" s="242"/>
      <c r="QI1931" s="242"/>
      <c r="QJ1931" s="242"/>
      <c r="QK1931" s="242"/>
    </row>
    <row r="1932" spans="434:453">
      <c r="PR1932" s="209"/>
      <c r="PW1932" s="242"/>
      <c r="PX1932" s="242"/>
      <c r="PY1932" s="242"/>
      <c r="PZ1932" s="242"/>
      <c r="QA1932" s="242"/>
      <c r="QB1932" s="242"/>
      <c r="QC1932" s="242"/>
      <c r="QD1932" s="242"/>
      <c r="QE1932" s="242"/>
      <c r="QF1932" s="242"/>
      <c r="QG1932" s="242"/>
      <c r="QH1932" s="242"/>
      <c r="QI1932" s="242"/>
      <c r="QJ1932" s="242"/>
      <c r="QK1932" s="242"/>
    </row>
    <row r="1933" spans="434:453">
      <c r="PR1933" s="209"/>
      <c r="PW1933" s="242"/>
      <c r="PX1933" s="242"/>
      <c r="PY1933" s="242"/>
      <c r="PZ1933" s="242"/>
      <c r="QA1933" s="242"/>
      <c r="QB1933" s="242"/>
      <c r="QC1933" s="242"/>
      <c r="QD1933" s="242"/>
      <c r="QE1933" s="242"/>
      <c r="QF1933" s="242"/>
      <c r="QG1933" s="242"/>
      <c r="QH1933" s="242"/>
      <c r="QI1933" s="242"/>
      <c r="QJ1933" s="242"/>
      <c r="QK1933" s="242"/>
    </row>
    <row r="1934" spans="434:453">
      <c r="PR1934" s="209"/>
      <c r="PW1934" s="242"/>
      <c r="PX1934" s="242"/>
      <c r="PY1934" s="242"/>
      <c r="PZ1934" s="242"/>
      <c r="QA1934" s="242"/>
      <c r="QB1934" s="242"/>
      <c r="QC1934" s="242"/>
      <c r="QD1934" s="242"/>
      <c r="QE1934" s="242"/>
      <c r="QF1934" s="242"/>
      <c r="QG1934" s="242"/>
      <c r="QH1934" s="242"/>
      <c r="QI1934" s="242"/>
      <c r="QJ1934" s="242"/>
      <c r="QK1934" s="242"/>
    </row>
    <row r="1935" spans="434:453">
      <c r="PR1935" s="209"/>
      <c r="PW1935" s="242"/>
      <c r="PX1935" s="242"/>
      <c r="PY1935" s="242"/>
      <c r="PZ1935" s="242"/>
      <c r="QA1935" s="242"/>
      <c r="QB1935" s="242"/>
      <c r="QC1935" s="242"/>
      <c r="QD1935" s="242"/>
      <c r="QE1935" s="242"/>
      <c r="QF1935" s="242"/>
      <c r="QG1935" s="242"/>
      <c r="QH1935" s="242"/>
      <c r="QI1935" s="242"/>
      <c r="QJ1935" s="242"/>
      <c r="QK1935" s="242"/>
    </row>
    <row r="1936" spans="434:453">
      <c r="PR1936" s="209"/>
      <c r="PW1936" s="242"/>
      <c r="PX1936" s="242"/>
      <c r="PY1936" s="242"/>
      <c r="PZ1936" s="242"/>
      <c r="QA1936" s="242"/>
      <c r="QB1936" s="242"/>
      <c r="QC1936" s="242"/>
      <c r="QD1936" s="242"/>
      <c r="QE1936" s="242"/>
      <c r="QF1936" s="242"/>
      <c r="QG1936" s="242"/>
      <c r="QH1936" s="242"/>
      <c r="QI1936" s="242"/>
      <c r="QJ1936" s="242"/>
      <c r="QK1936" s="242"/>
    </row>
    <row r="1937" spans="434:453">
      <c r="PR1937" s="209"/>
      <c r="PW1937" s="242"/>
      <c r="PX1937" s="242"/>
      <c r="PY1937" s="242"/>
      <c r="PZ1937" s="242"/>
      <c r="QA1937" s="242"/>
      <c r="QB1937" s="242"/>
      <c r="QC1937" s="242"/>
      <c r="QD1937" s="242"/>
      <c r="QE1937" s="242"/>
      <c r="QF1937" s="242"/>
      <c r="QG1937" s="242"/>
      <c r="QH1937" s="242"/>
      <c r="QI1937" s="242"/>
      <c r="QJ1937" s="242"/>
      <c r="QK1937" s="242"/>
    </row>
    <row r="1938" spans="434:453">
      <c r="PR1938" s="209"/>
      <c r="PW1938" s="242"/>
      <c r="PX1938" s="242"/>
      <c r="PY1938" s="242"/>
      <c r="PZ1938" s="242"/>
      <c r="QA1938" s="242"/>
      <c r="QB1938" s="242"/>
      <c r="QC1938" s="242"/>
      <c r="QD1938" s="242"/>
      <c r="QE1938" s="242"/>
      <c r="QF1938" s="242"/>
      <c r="QG1938" s="242"/>
      <c r="QH1938" s="242"/>
      <c r="QI1938" s="242"/>
      <c r="QJ1938" s="242"/>
      <c r="QK1938" s="242"/>
    </row>
    <row r="1939" spans="434:453">
      <c r="PR1939" s="209"/>
      <c r="PW1939" s="242"/>
      <c r="PX1939" s="242"/>
      <c r="PY1939" s="242"/>
      <c r="PZ1939" s="242"/>
      <c r="QA1939" s="242"/>
      <c r="QB1939" s="242"/>
      <c r="QC1939" s="242"/>
      <c r="QD1939" s="242"/>
      <c r="QE1939" s="242"/>
      <c r="QF1939" s="242"/>
      <c r="QG1939" s="242"/>
      <c r="QH1939" s="242"/>
      <c r="QI1939" s="242"/>
      <c r="QJ1939" s="242"/>
      <c r="QK1939" s="242"/>
    </row>
    <row r="1940" spans="434:453">
      <c r="PR1940" s="209"/>
      <c r="PW1940" s="242"/>
      <c r="PX1940" s="242"/>
      <c r="PY1940" s="242"/>
      <c r="PZ1940" s="242"/>
      <c r="QA1940" s="242"/>
      <c r="QB1940" s="242"/>
      <c r="QC1940" s="242"/>
      <c r="QD1940" s="242"/>
      <c r="QE1940" s="242"/>
      <c r="QF1940" s="242"/>
      <c r="QG1940" s="242"/>
      <c r="QH1940" s="242"/>
      <c r="QI1940" s="242"/>
      <c r="QJ1940" s="242"/>
      <c r="QK1940" s="242"/>
    </row>
    <row r="1941" spans="434:453">
      <c r="PR1941" s="209"/>
      <c r="PW1941" s="242"/>
      <c r="PX1941" s="242"/>
      <c r="PY1941" s="242"/>
      <c r="PZ1941" s="242"/>
      <c r="QA1941" s="242"/>
      <c r="QB1941" s="242"/>
      <c r="QC1941" s="242"/>
      <c r="QD1941" s="242"/>
      <c r="QE1941" s="242"/>
      <c r="QF1941" s="242"/>
      <c r="QG1941" s="242"/>
      <c r="QH1941" s="242"/>
      <c r="QI1941" s="242"/>
      <c r="QJ1941" s="242"/>
      <c r="QK1941" s="242"/>
    </row>
    <row r="1942" spans="434:453">
      <c r="PR1942" s="209"/>
      <c r="PW1942" s="242"/>
      <c r="PX1942" s="242"/>
      <c r="PY1942" s="242"/>
      <c r="PZ1942" s="242"/>
      <c r="QA1942" s="242"/>
      <c r="QB1942" s="242"/>
      <c r="QC1942" s="242"/>
      <c r="QD1942" s="242"/>
      <c r="QE1942" s="242"/>
      <c r="QF1942" s="242"/>
      <c r="QG1942" s="242"/>
      <c r="QH1942" s="242"/>
      <c r="QI1942" s="242"/>
      <c r="QJ1942" s="242"/>
      <c r="QK1942" s="242"/>
    </row>
    <row r="1943" spans="434:453">
      <c r="PR1943" s="209"/>
      <c r="PW1943" s="242"/>
      <c r="PX1943" s="242"/>
      <c r="PY1943" s="242"/>
      <c r="PZ1943" s="242"/>
      <c r="QA1943" s="242"/>
      <c r="QB1943" s="242"/>
      <c r="QC1943" s="242"/>
      <c r="QD1943" s="242"/>
      <c r="QE1943" s="242"/>
      <c r="QF1943" s="242"/>
      <c r="QG1943" s="242"/>
      <c r="QH1943" s="242"/>
      <c r="QI1943" s="242"/>
      <c r="QJ1943" s="242"/>
      <c r="QK1943" s="242"/>
    </row>
    <row r="1944" spans="434:453">
      <c r="PR1944" s="209"/>
      <c r="PW1944" s="242"/>
      <c r="PX1944" s="242"/>
      <c r="PY1944" s="242"/>
      <c r="PZ1944" s="242"/>
      <c r="QA1944" s="242"/>
      <c r="QB1944" s="242"/>
      <c r="QC1944" s="242"/>
      <c r="QD1944" s="242"/>
      <c r="QE1944" s="242"/>
      <c r="QF1944" s="242"/>
      <c r="QG1944" s="242"/>
      <c r="QH1944" s="242"/>
      <c r="QI1944" s="242"/>
      <c r="QJ1944" s="242"/>
      <c r="QK1944" s="242"/>
    </row>
    <row r="1945" spans="434:453">
      <c r="PR1945" s="209"/>
      <c r="PW1945" s="242"/>
      <c r="PX1945" s="242"/>
      <c r="PY1945" s="242"/>
      <c r="PZ1945" s="242"/>
      <c r="QA1945" s="242"/>
      <c r="QB1945" s="242"/>
      <c r="QC1945" s="242"/>
      <c r="QD1945" s="242"/>
      <c r="QE1945" s="242"/>
      <c r="QF1945" s="242"/>
      <c r="QG1945" s="242"/>
      <c r="QH1945" s="242"/>
      <c r="QI1945" s="242"/>
      <c r="QJ1945" s="242"/>
      <c r="QK1945" s="242"/>
    </row>
    <row r="1946" spans="434:453">
      <c r="PR1946" s="209"/>
      <c r="PW1946" s="242"/>
      <c r="PX1946" s="242"/>
      <c r="PY1946" s="242"/>
      <c r="PZ1946" s="242"/>
      <c r="QA1946" s="242"/>
      <c r="QB1946" s="242"/>
      <c r="QC1946" s="242"/>
      <c r="QD1946" s="242"/>
      <c r="QE1946" s="242"/>
      <c r="QF1946" s="242"/>
      <c r="QG1946" s="242"/>
      <c r="QH1946" s="242"/>
      <c r="QI1946" s="242"/>
      <c r="QJ1946" s="242"/>
      <c r="QK1946" s="242"/>
    </row>
    <row r="1947" spans="434:453">
      <c r="PR1947" s="209"/>
      <c r="PW1947" s="242"/>
      <c r="PX1947" s="242"/>
      <c r="PY1947" s="242"/>
      <c r="PZ1947" s="242"/>
      <c r="QA1947" s="242"/>
      <c r="QB1947" s="242"/>
      <c r="QC1947" s="242"/>
      <c r="QD1947" s="242"/>
      <c r="QE1947" s="242"/>
      <c r="QF1947" s="242"/>
      <c r="QG1947" s="242"/>
      <c r="QH1947" s="242"/>
      <c r="QI1947" s="242"/>
      <c r="QJ1947" s="242"/>
      <c r="QK1947" s="242"/>
    </row>
    <row r="1948" spans="434:453">
      <c r="PR1948" s="209"/>
      <c r="PW1948" s="242"/>
      <c r="PX1948" s="242"/>
      <c r="PY1948" s="242"/>
      <c r="PZ1948" s="242"/>
      <c r="QA1948" s="242"/>
      <c r="QB1948" s="242"/>
      <c r="QC1948" s="242"/>
      <c r="QD1948" s="242"/>
      <c r="QE1948" s="242"/>
      <c r="QF1948" s="242"/>
      <c r="QG1948" s="242"/>
      <c r="QH1948" s="242"/>
      <c r="QI1948" s="242"/>
      <c r="QJ1948" s="242"/>
      <c r="QK1948" s="242"/>
    </row>
    <row r="1949" spans="434:453">
      <c r="PR1949" s="209"/>
      <c r="PW1949" s="242"/>
      <c r="PX1949" s="242"/>
      <c r="PY1949" s="242"/>
      <c r="PZ1949" s="242"/>
      <c r="QA1949" s="242"/>
      <c r="QB1949" s="242"/>
      <c r="QC1949" s="242"/>
      <c r="QD1949" s="242"/>
      <c r="QE1949" s="242"/>
      <c r="QF1949" s="242"/>
      <c r="QG1949" s="242"/>
      <c r="QH1949" s="242"/>
      <c r="QI1949" s="242"/>
      <c r="QJ1949" s="242"/>
      <c r="QK1949" s="242"/>
    </row>
    <row r="1950" spans="434:453">
      <c r="PR1950" s="209"/>
      <c r="PW1950" s="242"/>
      <c r="PX1950" s="242"/>
      <c r="PY1950" s="242"/>
      <c r="PZ1950" s="242"/>
      <c r="QA1950" s="242"/>
      <c r="QB1950" s="242"/>
      <c r="QC1950" s="242"/>
      <c r="QD1950" s="242"/>
      <c r="QE1950" s="242"/>
      <c r="QF1950" s="242"/>
      <c r="QG1950" s="242"/>
      <c r="QH1950" s="242"/>
      <c r="QI1950" s="242"/>
      <c r="QJ1950" s="242"/>
      <c r="QK1950" s="242"/>
    </row>
    <row r="1951" spans="434:453">
      <c r="PR1951" s="209"/>
      <c r="PW1951" s="242"/>
      <c r="PX1951" s="242"/>
      <c r="PY1951" s="242"/>
      <c r="PZ1951" s="242"/>
      <c r="QA1951" s="242"/>
      <c r="QB1951" s="242"/>
      <c r="QC1951" s="242"/>
      <c r="QD1951" s="242"/>
      <c r="QE1951" s="242"/>
      <c r="QF1951" s="242"/>
      <c r="QG1951" s="242"/>
      <c r="QH1951" s="242"/>
      <c r="QI1951" s="242"/>
      <c r="QJ1951" s="242"/>
      <c r="QK1951" s="242"/>
    </row>
    <row r="1952" spans="434:453">
      <c r="PR1952" s="209"/>
      <c r="PW1952" s="242"/>
      <c r="PX1952" s="242"/>
      <c r="PY1952" s="242"/>
      <c r="PZ1952" s="242"/>
      <c r="QA1952" s="242"/>
      <c r="QB1952" s="242"/>
      <c r="QC1952" s="242"/>
      <c r="QD1952" s="242"/>
      <c r="QE1952" s="242"/>
      <c r="QF1952" s="242"/>
      <c r="QG1952" s="242"/>
      <c r="QH1952" s="242"/>
      <c r="QI1952" s="242"/>
      <c r="QJ1952" s="242"/>
      <c r="QK1952" s="242"/>
    </row>
    <row r="1953" spans="434:453">
      <c r="PR1953" s="209"/>
      <c r="PW1953" s="242"/>
      <c r="PX1953" s="242"/>
      <c r="PY1953" s="242"/>
      <c r="PZ1953" s="242"/>
      <c r="QA1953" s="242"/>
      <c r="QB1953" s="242"/>
      <c r="QC1953" s="242"/>
      <c r="QD1953" s="242"/>
      <c r="QE1953" s="242"/>
      <c r="QF1953" s="242"/>
      <c r="QG1953" s="242"/>
      <c r="QH1953" s="242"/>
      <c r="QI1953" s="242"/>
      <c r="QJ1953" s="242"/>
      <c r="QK1953" s="242"/>
    </row>
    <row r="1954" spans="434:453">
      <c r="PR1954" s="209"/>
      <c r="PW1954" s="242"/>
      <c r="PX1954" s="242"/>
      <c r="PY1954" s="242"/>
      <c r="PZ1954" s="242"/>
      <c r="QA1954" s="242"/>
      <c r="QB1954" s="242"/>
      <c r="QC1954" s="242"/>
      <c r="QD1954" s="242"/>
      <c r="QE1954" s="242"/>
      <c r="QF1954" s="242"/>
      <c r="QG1954" s="242"/>
      <c r="QH1954" s="242"/>
      <c r="QI1954" s="242"/>
      <c r="QJ1954" s="242"/>
      <c r="QK1954" s="242"/>
    </row>
    <row r="1955" spans="434:453">
      <c r="PR1955" s="209"/>
      <c r="PW1955" s="242"/>
      <c r="PX1955" s="242"/>
      <c r="PY1955" s="242"/>
      <c r="PZ1955" s="242"/>
      <c r="QA1955" s="242"/>
      <c r="QB1955" s="242"/>
      <c r="QC1955" s="242"/>
      <c r="QD1955" s="242"/>
      <c r="QE1955" s="242"/>
      <c r="QF1955" s="242"/>
      <c r="QG1955" s="242"/>
      <c r="QH1955" s="242"/>
      <c r="QI1955" s="242"/>
      <c r="QJ1955" s="242"/>
      <c r="QK1955" s="242"/>
    </row>
    <row r="1956" spans="434:453">
      <c r="PR1956" s="209"/>
      <c r="PW1956" s="242"/>
      <c r="PX1956" s="242"/>
      <c r="PY1956" s="242"/>
      <c r="PZ1956" s="242"/>
      <c r="QA1956" s="242"/>
      <c r="QB1956" s="242"/>
      <c r="QC1956" s="242"/>
      <c r="QD1956" s="242"/>
      <c r="QE1956" s="242"/>
      <c r="QF1956" s="242"/>
      <c r="QG1956" s="242"/>
      <c r="QH1956" s="242"/>
      <c r="QI1956" s="242"/>
      <c r="QJ1956" s="242"/>
      <c r="QK1956" s="242"/>
    </row>
    <row r="1957" spans="434:453">
      <c r="PR1957" s="209"/>
      <c r="PW1957" s="242"/>
      <c r="PX1957" s="242"/>
      <c r="PY1957" s="242"/>
      <c r="PZ1957" s="242"/>
      <c r="QA1957" s="242"/>
      <c r="QB1957" s="242"/>
      <c r="QC1957" s="242"/>
      <c r="QD1957" s="242"/>
      <c r="QE1957" s="242"/>
      <c r="QF1957" s="242"/>
      <c r="QG1957" s="242"/>
      <c r="QH1957" s="242"/>
      <c r="QI1957" s="242"/>
      <c r="QJ1957" s="242"/>
      <c r="QK1957" s="242"/>
    </row>
    <row r="1958" spans="434:453">
      <c r="PR1958" s="209"/>
      <c r="PW1958" s="242"/>
      <c r="PX1958" s="242"/>
      <c r="PY1958" s="242"/>
      <c r="PZ1958" s="242"/>
      <c r="QA1958" s="242"/>
      <c r="QB1958" s="242"/>
      <c r="QC1958" s="242"/>
      <c r="QD1958" s="242"/>
      <c r="QE1958" s="242"/>
      <c r="QF1958" s="242"/>
      <c r="QG1958" s="242"/>
      <c r="QH1958" s="242"/>
      <c r="QI1958" s="242"/>
      <c r="QJ1958" s="242"/>
      <c r="QK1958" s="242"/>
    </row>
    <row r="1959" spans="434:453">
      <c r="PR1959" s="209"/>
      <c r="PW1959" s="242"/>
      <c r="PX1959" s="242"/>
      <c r="PY1959" s="242"/>
      <c r="PZ1959" s="242"/>
      <c r="QA1959" s="242"/>
      <c r="QB1959" s="242"/>
      <c r="QC1959" s="242"/>
      <c r="QD1959" s="242"/>
      <c r="QE1959" s="242"/>
      <c r="QF1959" s="242"/>
      <c r="QG1959" s="242"/>
      <c r="QH1959" s="242"/>
      <c r="QI1959" s="242"/>
      <c r="QJ1959" s="242"/>
      <c r="QK1959" s="242"/>
    </row>
    <row r="1960" spans="434:453">
      <c r="PR1960" s="209"/>
      <c r="PW1960" s="242"/>
      <c r="PX1960" s="242"/>
      <c r="PY1960" s="242"/>
      <c r="PZ1960" s="242"/>
      <c r="QA1960" s="242"/>
      <c r="QB1960" s="242"/>
      <c r="QC1960" s="242"/>
      <c r="QD1960" s="242"/>
      <c r="QE1960" s="242"/>
      <c r="QF1960" s="242"/>
      <c r="QG1960" s="242"/>
      <c r="QH1960" s="242"/>
      <c r="QI1960" s="242"/>
      <c r="QJ1960" s="242"/>
      <c r="QK1960" s="242"/>
    </row>
    <row r="1961" spans="434:453">
      <c r="PR1961" s="209"/>
      <c r="PW1961" s="242"/>
      <c r="PX1961" s="242"/>
      <c r="PY1961" s="242"/>
      <c r="PZ1961" s="242"/>
      <c r="QA1961" s="242"/>
      <c r="QB1961" s="242"/>
      <c r="QC1961" s="242"/>
      <c r="QD1961" s="242"/>
      <c r="QE1961" s="242"/>
      <c r="QF1961" s="242"/>
      <c r="QG1961" s="242"/>
      <c r="QH1961" s="242"/>
      <c r="QI1961" s="242"/>
      <c r="QJ1961" s="242"/>
      <c r="QK1961" s="242"/>
    </row>
    <row r="1962" spans="434:453">
      <c r="PR1962" s="209"/>
      <c r="PW1962" s="242"/>
      <c r="PX1962" s="242"/>
      <c r="PY1962" s="242"/>
      <c r="PZ1962" s="242"/>
      <c r="QA1962" s="242"/>
      <c r="QB1962" s="242"/>
      <c r="QC1962" s="242"/>
      <c r="QD1962" s="242"/>
      <c r="QE1962" s="242"/>
      <c r="QF1962" s="242"/>
      <c r="QG1962" s="242"/>
      <c r="QH1962" s="242"/>
      <c r="QI1962" s="242"/>
      <c r="QJ1962" s="242"/>
      <c r="QK1962" s="242"/>
    </row>
    <row r="1963" spans="434:453">
      <c r="PR1963" s="209"/>
      <c r="PW1963" s="242"/>
      <c r="PX1963" s="242"/>
      <c r="PY1963" s="242"/>
      <c r="PZ1963" s="242"/>
      <c r="QA1963" s="242"/>
      <c r="QB1963" s="242"/>
      <c r="QC1963" s="242"/>
      <c r="QD1963" s="242"/>
      <c r="QE1963" s="242"/>
      <c r="QF1963" s="242"/>
      <c r="QG1963" s="242"/>
      <c r="QH1963" s="242"/>
      <c r="QI1963" s="242"/>
      <c r="QJ1963" s="242"/>
      <c r="QK1963" s="242"/>
    </row>
    <row r="1964" spans="434:453">
      <c r="PR1964" s="209"/>
      <c r="PW1964" s="242"/>
      <c r="PX1964" s="242"/>
      <c r="PY1964" s="242"/>
      <c r="PZ1964" s="242"/>
      <c r="QA1964" s="242"/>
      <c r="QB1964" s="242"/>
      <c r="QC1964" s="242"/>
      <c r="QD1964" s="242"/>
      <c r="QE1964" s="242"/>
      <c r="QF1964" s="242"/>
      <c r="QG1964" s="242"/>
      <c r="QH1964" s="242"/>
      <c r="QI1964" s="242"/>
      <c r="QJ1964" s="242"/>
      <c r="QK1964" s="242"/>
    </row>
    <row r="1965" spans="434:453">
      <c r="PR1965" s="209"/>
      <c r="PW1965" s="242"/>
      <c r="PX1965" s="242"/>
      <c r="PY1965" s="242"/>
      <c r="PZ1965" s="242"/>
      <c r="QA1965" s="242"/>
      <c r="QB1965" s="242"/>
      <c r="QC1965" s="242"/>
      <c r="QD1965" s="242"/>
      <c r="QE1965" s="242"/>
      <c r="QF1965" s="242"/>
      <c r="QG1965" s="242"/>
      <c r="QH1965" s="242"/>
      <c r="QI1965" s="242"/>
      <c r="QJ1965" s="242"/>
      <c r="QK1965" s="242"/>
    </row>
    <row r="1966" spans="434:453">
      <c r="PR1966" s="209"/>
      <c r="PW1966" s="242"/>
      <c r="PX1966" s="242"/>
      <c r="PY1966" s="242"/>
      <c r="PZ1966" s="242"/>
      <c r="QA1966" s="242"/>
      <c r="QB1966" s="242"/>
      <c r="QC1966" s="242"/>
      <c r="QD1966" s="242"/>
      <c r="QE1966" s="242"/>
      <c r="QF1966" s="242"/>
      <c r="QG1966" s="242"/>
      <c r="QH1966" s="242"/>
      <c r="QI1966" s="242"/>
      <c r="QJ1966" s="242"/>
      <c r="QK1966" s="242"/>
    </row>
    <row r="1967" spans="434:453">
      <c r="PR1967" s="209"/>
      <c r="PW1967" s="242"/>
      <c r="PX1967" s="242"/>
      <c r="PY1967" s="242"/>
      <c r="PZ1967" s="242"/>
      <c r="QA1967" s="242"/>
      <c r="QB1967" s="242"/>
      <c r="QC1967" s="242"/>
      <c r="QD1967" s="242"/>
      <c r="QE1967" s="242"/>
      <c r="QF1967" s="242"/>
      <c r="QG1967" s="242"/>
      <c r="QH1967" s="242"/>
      <c r="QI1967" s="242"/>
      <c r="QJ1967" s="242"/>
      <c r="QK1967" s="242"/>
    </row>
    <row r="1968" spans="434:453">
      <c r="PR1968" s="209"/>
      <c r="PW1968" s="242"/>
      <c r="PX1968" s="242"/>
      <c r="PY1968" s="242"/>
      <c r="PZ1968" s="242"/>
      <c r="QA1968" s="242"/>
      <c r="QB1968" s="242"/>
      <c r="QC1968" s="242"/>
      <c r="QD1968" s="242"/>
      <c r="QE1968" s="242"/>
      <c r="QF1968" s="242"/>
      <c r="QG1968" s="242"/>
      <c r="QH1968" s="242"/>
      <c r="QI1968" s="242"/>
      <c r="QJ1968" s="242"/>
      <c r="QK1968" s="242"/>
    </row>
    <row r="1969" spans="434:453">
      <c r="PR1969" s="209"/>
      <c r="PW1969" s="242"/>
      <c r="PX1969" s="242"/>
      <c r="PY1969" s="242"/>
      <c r="PZ1969" s="242"/>
      <c r="QA1969" s="242"/>
      <c r="QB1969" s="242"/>
      <c r="QC1969" s="242"/>
      <c r="QD1969" s="242"/>
      <c r="QE1969" s="242"/>
      <c r="QF1969" s="242"/>
      <c r="QG1969" s="242"/>
      <c r="QH1969" s="242"/>
      <c r="QI1969" s="242"/>
      <c r="QJ1969" s="242"/>
      <c r="QK1969" s="242"/>
    </row>
    <row r="1970" spans="434:453">
      <c r="PR1970" s="209"/>
      <c r="PW1970" s="242"/>
      <c r="PX1970" s="242"/>
      <c r="PY1970" s="242"/>
      <c r="PZ1970" s="242"/>
      <c r="QA1970" s="242"/>
      <c r="QB1970" s="242"/>
      <c r="QC1970" s="242"/>
      <c r="QD1970" s="242"/>
      <c r="QE1970" s="242"/>
      <c r="QF1970" s="242"/>
      <c r="QG1970" s="242"/>
      <c r="QH1970" s="242"/>
      <c r="QI1970" s="242"/>
      <c r="QJ1970" s="242"/>
      <c r="QK1970" s="242"/>
    </row>
    <row r="1971" spans="434:453">
      <c r="PR1971" s="209"/>
      <c r="PW1971" s="242"/>
      <c r="PX1971" s="242"/>
      <c r="PY1971" s="242"/>
      <c r="PZ1971" s="242"/>
      <c r="QA1971" s="242"/>
      <c r="QB1971" s="242"/>
      <c r="QC1971" s="242"/>
      <c r="QD1971" s="242"/>
      <c r="QE1971" s="242"/>
      <c r="QF1971" s="242"/>
      <c r="QG1971" s="242"/>
      <c r="QH1971" s="242"/>
      <c r="QI1971" s="242"/>
      <c r="QJ1971" s="242"/>
      <c r="QK1971" s="242"/>
    </row>
    <row r="1972" spans="434:453">
      <c r="PR1972" s="209"/>
      <c r="PW1972" s="242"/>
      <c r="PX1972" s="242"/>
      <c r="PY1972" s="242"/>
      <c r="PZ1972" s="242"/>
      <c r="QA1972" s="242"/>
      <c r="QB1972" s="242"/>
      <c r="QC1972" s="242"/>
      <c r="QD1972" s="242"/>
      <c r="QE1972" s="242"/>
      <c r="QF1972" s="242"/>
      <c r="QG1972" s="242"/>
      <c r="QH1972" s="242"/>
      <c r="QI1972" s="242"/>
      <c r="QJ1972" s="242"/>
      <c r="QK1972" s="242"/>
    </row>
    <row r="1973" spans="434:453">
      <c r="PR1973" s="209"/>
      <c r="PW1973" s="242"/>
      <c r="PX1973" s="242"/>
      <c r="PY1973" s="242"/>
      <c r="PZ1973" s="242"/>
      <c r="QA1973" s="242"/>
      <c r="QB1973" s="242"/>
      <c r="QC1973" s="242"/>
      <c r="QD1973" s="242"/>
      <c r="QE1973" s="242"/>
      <c r="QF1973" s="242"/>
      <c r="QG1973" s="242"/>
      <c r="QH1973" s="242"/>
      <c r="QI1973" s="242"/>
      <c r="QJ1973" s="242"/>
      <c r="QK1973" s="242"/>
    </row>
    <row r="1974" spans="434:453">
      <c r="PR1974" s="209"/>
      <c r="PW1974" s="242"/>
      <c r="PX1974" s="242"/>
      <c r="PY1974" s="242"/>
      <c r="PZ1974" s="242"/>
      <c r="QA1974" s="242"/>
      <c r="QB1974" s="242"/>
      <c r="QC1974" s="242"/>
      <c r="QD1974" s="242"/>
      <c r="QE1974" s="242"/>
      <c r="QF1974" s="242"/>
      <c r="QG1974" s="242"/>
      <c r="QH1974" s="242"/>
      <c r="QI1974" s="242"/>
      <c r="QJ1974" s="242"/>
      <c r="QK1974" s="242"/>
    </row>
    <row r="1975" spans="434:453">
      <c r="PR1975" s="209"/>
      <c r="PW1975" s="242"/>
      <c r="PX1975" s="242"/>
      <c r="PY1975" s="242"/>
      <c r="PZ1975" s="242"/>
      <c r="QA1975" s="242"/>
      <c r="QB1975" s="242"/>
      <c r="QC1975" s="242"/>
      <c r="QD1975" s="242"/>
      <c r="QE1975" s="242"/>
      <c r="QF1975" s="242"/>
      <c r="QG1975" s="242"/>
      <c r="QH1975" s="242"/>
      <c r="QI1975" s="242"/>
      <c r="QJ1975" s="242"/>
      <c r="QK1975" s="242"/>
    </row>
    <row r="1976" spans="434:453">
      <c r="PR1976" s="209"/>
      <c r="PW1976" s="242"/>
      <c r="PX1976" s="242"/>
      <c r="PY1976" s="242"/>
      <c r="PZ1976" s="242"/>
      <c r="QA1976" s="242"/>
      <c r="QB1976" s="242"/>
      <c r="QC1976" s="242"/>
      <c r="QD1976" s="242"/>
      <c r="QE1976" s="242"/>
      <c r="QF1976" s="242"/>
      <c r="QG1976" s="242"/>
      <c r="QH1976" s="242"/>
      <c r="QI1976" s="242"/>
      <c r="QJ1976" s="242"/>
      <c r="QK1976" s="242"/>
    </row>
    <row r="1977" spans="434:453">
      <c r="PR1977" s="209"/>
      <c r="PW1977" s="242"/>
      <c r="PX1977" s="242"/>
      <c r="PY1977" s="242"/>
      <c r="PZ1977" s="242"/>
      <c r="QA1977" s="242"/>
      <c r="QB1977" s="242"/>
      <c r="QC1977" s="242"/>
      <c r="QD1977" s="242"/>
      <c r="QE1977" s="242"/>
      <c r="QF1977" s="242"/>
      <c r="QG1977" s="242"/>
      <c r="QH1977" s="242"/>
      <c r="QI1977" s="242"/>
      <c r="QJ1977" s="242"/>
      <c r="QK1977" s="242"/>
    </row>
    <row r="1978" spans="434:453">
      <c r="PR1978" s="209"/>
      <c r="PW1978" s="242"/>
      <c r="PX1978" s="242"/>
      <c r="PY1978" s="242"/>
      <c r="PZ1978" s="242"/>
      <c r="QA1978" s="242"/>
      <c r="QB1978" s="242"/>
      <c r="QC1978" s="242"/>
      <c r="QD1978" s="242"/>
      <c r="QE1978" s="242"/>
      <c r="QF1978" s="242"/>
      <c r="QG1978" s="242"/>
      <c r="QH1978" s="242"/>
      <c r="QI1978" s="242"/>
      <c r="QJ1978" s="242"/>
      <c r="QK1978" s="242"/>
    </row>
    <row r="1979" spans="434:453">
      <c r="PR1979" s="209"/>
      <c r="PW1979" s="242"/>
      <c r="PX1979" s="242"/>
      <c r="PY1979" s="242"/>
      <c r="PZ1979" s="242"/>
      <c r="QA1979" s="242"/>
      <c r="QB1979" s="242"/>
      <c r="QC1979" s="242"/>
      <c r="QD1979" s="242"/>
      <c r="QE1979" s="242"/>
      <c r="QF1979" s="242"/>
      <c r="QG1979" s="242"/>
      <c r="QH1979" s="242"/>
      <c r="QI1979" s="242"/>
      <c r="QJ1979" s="242"/>
      <c r="QK1979" s="242"/>
    </row>
    <row r="1980" spans="434:453">
      <c r="PR1980" s="209"/>
      <c r="PW1980" s="242"/>
      <c r="PX1980" s="242"/>
      <c r="PY1980" s="242"/>
      <c r="PZ1980" s="242"/>
      <c r="QA1980" s="242"/>
      <c r="QB1980" s="242"/>
      <c r="QC1980" s="242"/>
      <c r="QD1980" s="242"/>
      <c r="QE1980" s="242"/>
      <c r="QF1980" s="242"/>
      <c r="QG1980" s="242"/>
      <c r="QH1980" s="242"/>
      <c r="QI1980" s="242"/>
      <c r="QJ1980" s="242"/>
      <c r="QK1980" s="242"/>
    </row>
    <row r="1981" spans="434:453">
      <c r="PR1981" s="209"/>
      <c r="PW1981" s="242"/>
      <c r="PX1981" s="242"/>
      <c r="PY1981" s="242"/>
      <c r="PZ1981" s="242"/>
      <c r="QA1981" s="242"/>
      <c r="QB1981" s="242"/>
      <c r="QC1981" s="242"/>
      <c r="QD1981" s="242"/>
      <c r="QE1981" s="242"/>
      <c r="QF1981" s="242"/>
      <c r="QG1981" s="242"/>
      <c r="QH1981" s="242"/>
      <c r="QI1981" s="242"/>
      <c r="QJ1981" s="242"/>
      <c r="QK1981" s="242"/>
    </row>
    <row r="1982" spans="434:453">
      <c r="PR1982" s="209"/>
      <c r="PW1982" s="242"/>
      <c r="PX1982" s="242"/>
      <c r="PY1982" s="242"/>
      <c r="PZ1982" s="242"/>
      <c r="QA1982" s="242"/>
      <c r="QB1982" s="242"/>
      <c r="QC1982" s="242"/>
      <c r="QD1982" s="242"/>
      <c r="QE1982" s="242"/>
      <c r="QF1982" s="242"/>
      <c r="QG1982" s="242"/>
      <c r="QH1982" s="242"/>
      <c r="QI1982" s="242"/>
      <c r="QJ1982" s="242"/>
      <c r="QK1982" s="242"/>
    </row>
    <row r="1983" spans="434:453">
      <c r="PR1983" s="209"/>
      <c r="PW1983" s="242"/>
      <c r="PX1983" s="242"/>
      <c r="PY1983" s="242"/>
      <c r="PZ1983" s="242"/>
      <c r="QA1983" s="242"/>
      <c r="QB1983" s="242"/>
      <c r="QC1983" s="242"/>
      <c r="QD1983" s="242"/>
      <c r="QE1983" s="242"/>
      <c r="QF1983" s="242"/>
      <c r="QG1983" s="242"/>
      <c r="QH1983" s="242"/>
      <c r="QI1983" s="242"/>
      <c r="QJ1983" s="242"/>
      <c r="QK1983" s="242"/>
    </row>
    <row r="1984" spans="434:453">
      <c r="PR1984" s="209"/>
      <c r="PW1984" s="242"/>
      <c r="PX1984" s="242"/>
      <c r="PY1984" s="242"/>
      <c r="PZ1984" s="242"/>
      <c r="QA1984" s="242"/>
      <c r="QB1984" s="242"/>
      <c r="QC1984" s="242"/>
      <c r="QD1984" s="242"/>
      <c r="QE1984" s="242"/>
      <c r="QF1984" s="242"/>
      <c r="QG1984" s="242"/>
      <c r="QH1984" s="242"/>
      <c r="QI1984" s="242"/>
      <c r="QJ1984" s="242"/>
      <c r="QK1984" s="242"/>
    </row>
    <row r="1985" spans="434:453">
      <c r="PR1985" s="209"/>
      <c r="PW1985" s="242"/>
      <c r="PX1985" s="242"/>
      <c r="PY1985" s="242"/>
      <c r="PZ1985" s="242"/>
      <c r="QA1985" s="242"/>
      <c r="QB1985" s="242"/>
      <c r="QC1985" s="242"/>
      <c r="QD1985" s="242"/>
      <c r="QE1985" s="242"/>
      <c r="QF1985" s="242"/>
      <c r="QG1985" s="242"/>
      <c r="QH1985" s="242"/>
      <c r="QI1985" s="242"/>
      <c r="QJ1985" s="242"/>
      <c r="QK1985" s="242"/>
    </row>
    <row r="1986" spans="434:453">
      <c r="PR1986" s="209"/>
      <c r="PW1986" s="242"/>
      <c r="PX1986" s="242"/>
      <c r="PY1986" s="242"/>
      <c r="PZ1986" s="242"/>
      <c r="QA1986" s="242"/>
      <c r="QB1986" s="242"/>
      <c r="QC1986" s="242"/>
      <c r="QD1986" s="242"/>
      <c r="QE1986" s="242"/>
      <c r="QF1986" s="242"/>
      <c r="QG1986" s="242"/>
      <c r="QH1986" s="242"/>
      <c r="QI1986" s="242"/>
      <c r="QJ1986" s="242"/>
      <c r="QK1986" s="242"/>
    </row>
    <row r="1987" spans="434:453">
      <c r="PR1987" s="209"/>
      <c r="PW1987" s="242"/>
      <c r="PX1987" s="242"/>
      <c r="PY1987" s="242"/>
      <c r="PZ1987" s="242"/>
      <c r="QA1987" s="242"/>
      <c r="QB1987" s="242"/>
      <c r="QC1987" s="242"/>
      <c r="QD1987" s="242"/>
      <c r="QE1987" s="242"/>
      <c r="QF1987" s="242"/>
      <c r="QG1987" s="242"/>
      <c r="QH1987" s="242"/>
      <c r="QI1987" s="242"/>
      <c r="QJ1987" s="242"/>
      <c r="QK1987" s="242"/>
    </row>
    <row r="1988" spans="434:453">
      <c r="PR1988" s="209"/>
      <c r="PW1988" s="242"/>
      <c r="PX1988" s="242"/>
      <c r="PY1988" s="242"/>
      <c r="PZ1988" s="242"/>
      <c r="QA1988" s="242"/>
      <c r="QB1988" s="242"/>
      <c r="QC1988" s="242"/>
      <c r="QD1988" s="242"/>
      <c r="QE1988" s="242"/>
      <c r="QF1988" s="242"/>
      <c r="QG1988" s="242"/>
      <c r="QH1988" s="242"/>
      <c r="QI1988" s="242"/>
      <c r="QJ1988" s="242"/>
      <c r="QK1988" s="242"/>
    </row>
    <row r="1989" spans="434:453">
      <c r="PR1989" s="209"/>
      <c r="PW1989" s="242"/>
      <c r="PX1989" s="242"/>
      <c r="PY1989" s="242"/>
      <c r="PZ1989" s="242"/>
      <c r="QA1989" s="242"/>
      <c r="QB1989" s="242"/>
      <c r="QC1989" s="242"/>
      <c r="QD1989" s="242"/>
      <c r="QE1989" s="242"/>
      <c r="QF1989" s="242"/>
      <c r="QG1989" s="242"/>
      <c r="QH1989" s="242"/>
      <c r="QI1989" s="242"/>
      <c r="QJ1989" s="242"/>
      <c r="QK1989" s="242"/>
    </row>
    <row r="1990" spans="434:453">
      <c r="PR1990" s="209"/>
      <c r="PW1990" s="242"/>
      <c r="PX1990" s="242"/>
      <c r="PY1990" s="242"/>
      <c r="PZ1990" s="242"/>
      <c r="QA1990" s="242"/>
      <c r="QB1990" s="242"/>
      <c r="QC1990" s="242"/>
      <c r="QD1990" s="242"/>
      <c r="QE1990" s="242"/>
      <c r="QF1990" s="242"/>
      <c r="QG1990" s="242"/>
      <c r="QH1990" s="242"/>
      <c r="QI1990" s="242"/>
      <c r="QJ1990" s="242"/>
      <c r="QK1990" s="242"/>
    </row>
    <row r="1991" spans="434:453">
      <c r="PR1991" s="209"/>
      <c r="PW1991" s="242"/>
      <c r="PX1991" s="242"/>
      <c r="PY1991" s="242"/>
      <c r="PZ1991" s="242"/>
      <c r="QA1991" s="242"/>
      <c r="QB1991" s="242"/>
      <c r="QC1991" s="242"/>
      <c r="QD1991" s="242"/>
      <c r="QE1991" s="242"/>
      <c r="QF1991" s="242"/>
      <c r="QG1991" s="242"/>
      <c r="QH1991" s="242"/>
      <c r="QI1991" s="242"/>
      <c r="QJ1991" s="242"/>
      <c r="QK1991" s="242"/>
    </row>
    <row r="1992" spans="434:453">
      <c r="PR1992" s="209"/>
      <c r="PW1992" s="242"/>
      <c r="PX1992" s="242"/>
      <c r="PY1992" s="242"/>
      <c r="PZ1992" s="242"/>
      <c r="QA1992" s="242"/>
      <c r="QB1992" s="242"/>
      <c r="QC1992" s="242"/>
      <c r="QD1992" s="242"/>
      <c r="QE1992" s="242"/>
      <c r="QF1992" s="242"/>
      <c r="QG1992" s="242"/>
      <c r="QH1992" s="242"/>
      <c r="QI1992" s="242"/>
      <c r="QJ1992" s="242"/>
      <c r="QK1992" s="242"/>
    </row>
    <row r="1993" spans="434:453">
      <c r="PR1993" s="209"/>
      <c r="PW1993" s="242"/>
      <c r="PX1993" s="242"/>
      <c r="PY1993" s="242"/>
      <c r="PZ1993" s="242"/>
      <c r="QA1993" s="242"/>
      <c r="QB1993" s="242"/>
      <c r="QC1993" s="242"/>
      <c r="QD1993" s="242"/>
      <c r="QE1993" s="242"/>
      <c r="QF1993" s="242"/>
      <c r="QG1993" s="242"/>
      <c r="QH1993" s="242"/>
      <c r="QI1993" s="242"/>
      <c r="QJ1993" s="242"/>
      <c r="QK1993" s="242"/>
    </row>
    <row r="1994" spans="434:453">
      <c r="PR1994" s="209"/>
      <c r="PW1994" s="242"/>
      <c r="PX1994" s="242"/>
      <c r="PY1994" s="242"/>
      <c r="PZ1994" s="242"/>
      <c r="QA1994" s="242"/>
      <c r="QB1994" s="242"/>
      <c r="QC1994" s="242"/>
      <c r="QD1994" s="242"/>
      <c r="QE1994" s="242"/>
      <c r="QF1994" s="242"/>
      <c r="QG1994" s="242"/>
      <c r="QH1994" s="242"/>
      <c r="QI1994" s="242"/>
      <c r="QJ1994" s="242"/>
      <c r="QK1994" s="242"/>
    </row>
    <row r="1995" spans="434:453">
      <c r="PR1995" s="209"/>
      <c r="PW1995" s="242"/>
      <c r="PX1995" s="242"/>
      <c r="PY1995" s="242"/>
      <c r="PZ1995" s="242"/>
      <c r="QA1995" s="242"/>
      <c r="QB1995" s="242"/>
      <c r="QC1995" s="242"/>
      <c r="QD1995" s="242"/>
      <c r="QE1995" s="242"/>
      <c r="QF1995" s="242"/>
      <c r="QG1995" s="242"/>
      <c r="QH1995" s="242"/>
      <c r="QI1995" s="242"/>
      <c r="QJ1995" s="242"/>
      <c r="QK1995" s="242"/>
    </row>
    <row r="1996" spans="434:453">
      <c r="PR1996" s="209"/>
      <c r="PW1996" s="242"/>
      <c r="PX1996" s="242"/>
      <c r="PY1996" s="242"/>
      <c r="PZ1996" s="242"/>
      <c r="QA1996" s="242"/>
      <c r="QB1996" s="242"/>
      <c r="QC1996" s="242"/>
      <c r="QD1996" s="242"/>
      <c r="QE1996" s="242"/>
      <c r="QF1996" s="242"/>
      <c r="QG1996" s="242"/>
      <c r="QH1996" s="242"/>
      <c r="QI1996" s="242"/>
      <c r="QJ1996" s="242"/>
      <c r="QK1996" s="242"/>
    </row>
    <row r="1997" spans="434:453">
      <c r="PR1997" s="209"/>
      <c r="PW1997" s="242"/>
      <c r="PX1997" s="242"/>
      <c r="PY1997" s="242"/>
      <c r="PZ1997" s="242"/>
      <c r="QA1997" s="242"/>
      <c r="QB1997" s="242"/>
      <c r="QC1997" s="242"/>
      <c r="QD1997" s="242"/>
      <c r="QE1997" s="242"/>
      <c r="QF1997" s="242"/>
      <c r="QG1997" s="242"/>
      <c r="QH1997" s="242"/>
      <c r="QI1997" s="242"/>
      <c r="QJ1997" s="242"/>
      <c r="QK1997" s="242"/>
    </row>
    <row r="1998" spans="434:453">
      <c r="PR1998" s="209"/>
      <c r="PW1998" s="242"/>
      <c r="PX1998" s="242"/>
      <c r="PY1998" s="242"/>
      <c r="PZ1998" s="242"/>
      <c r="QA1998" s="242"/>
      <c r="QB1998" s="242"/>
      <c r="QC1998" s="242"/>
      <c r="QD1998" s="242"/>
      <c r="QE1998" s="242"/>
      <c r="QF1998" s="242"/>
      <c r="QG1998" s="242"/>
      <c r="QH1998" s="242"/>
      <c r="QI1998" s="242"/>
      <c r="QJ1998" s="242"/>
      <c r="QK1998" s="242"/>
    </row>
    <row r="1999" spans="434:453">
      <c r="PR1999" s="209"/>
      <c r="PW1999" s="242"/>
      <c r="PX1999" s="242"/>
      <c r="PY1999" s="242"/>
      <c r="PZ1999" s="242"/>
      <c r="QA1999" s="242"/>
      <c r="QB1999" s="242"/>
      <c r="QC1999" s="242"/>
      <c r="QD1999" s="242"/>
      <c r="QE1999" s="242"/>
      <c r="QF1999" s="242"/>
      <c r="QG1999" s="242"/>
      <c r="QH1999" s="242"/>
      <c r="QI1999" s="242"/>
      <c r="QJ1999" s="242"/>
      <c r="QK1999" s="242"/>
    </row>
    <row r="2000" spans="434:453">
      <c r="PR2000" s="209"/>
      <c r="PW2000" s="242"/>
      <c r="PX2000" s="242"/>
      <c r="PY2000" s="242"/>
      <c r="PZ2000" s="242"/>
      <c r="QA2000" s="242"/>
      <c r="QB2000" s="242"/>
      <c r="QC2000" s="242"/>
      <c r="QD2000" s="242"/>
      <c r="QE2000" s="242"/>
      <c r="QF2000" s="242"/>
      <c r="QG2000" s="242"/>
      <c r="QH2000" s="242"/>
      <c r="QI2000" s="242"/>
      <c r="QJ2000" s="242"/>
      <c r="QK2000" s="242"/>
    </row>
    <row r="2001" spans="434:453">
      <c r="PR2001" s="209"/>
      <c r="PW2001" s="242"/>
      <c r="PX2001" s="242"/>
      <c r="PY2001" s="242"/>
      <c r="PZ2001" s="242"/>
      <c r="QA2001" s="242"/>
      <c r="QB2001" s="242"/>
      <c r="QC2001" s="242"/>
      <c r="QD2001" s="242"/>
      <c r="QE2001" s="242"/>
      <c r="QF2001" s="242"/>
      <c r="QG2001" s="242"/>
      <c r="QH2001" s="242"/>
      <c r="QI2001" s="242"/>
      <c r="QJ2001" s="242"/>
      <c r="QK2001" s="242"/>
    </row>
    <row r="2002" spans="434:453">
      <c r="PR2002" s="209"/>
      <c r="PW2002" s="242"/>
      <c r="PX2002" s="242"/>
      <c r="PY2002" s="242"/>
      <c r="PZ2002" s="242"/>
      <c r="QA2002" s="242"/>
      <c r="QB2002" s="242"/>
      <c r="QC2002" s="242"/>
      <c r="QD2002" s="242"/>
      <c r="QE2002" s="242"/>
      <c r="QF2002" s="242"/>
      <c r="QG2002" s="242"/>
      <c r="QH2002" s="242"/>
      <c r="QI2002" s="242"/>
      <c r="QJ2002" s="242"/>
      <c r="QK2002" s="242"/>
    </row>
    <row r="2003" spans="434:453">
      <c r="PR2003" s="209"/>
      <c r="PW2003" s="242"/>
      <c r="PX2003" s="242"/>
      <c r="PY2003" s="242"/>
      <c r="PZ2003" s="242"/>
      <c r="QA2003" s="242"/>
      <c r="QB2003" s="242"/>
      <c r="QC2003" s="242"/>
      <c r="QD2003" s="242"/>
      <c r="QE2003" s="242"/>
      <c r="QF2003" s="242"/>
      <c r="QG2003" s="242"/>
      <c r="QH2003" s="242"/>
      <c r="QI2003" s="242"/>
      <c r="QJ2003" s="242"/>
      <c r="QK2003" s="242"/>
    </row>
    <row r="2004" spans="434:453">
      <c r="PR2004" s="209"/>
      <c r="PW2004" s="242"/>
      <c r="PX2004" s="242"/>
      <c r="PY2004" s="242"/>
      <c r="PZ2004" s="242"/>
      <c r="QA2004" s="242"/>
      <c r="QB2004" s="242"/>
      <c r="QC2004" s="242"/>
      <c r="QD2004" s="242"/>
      <c r="QE2004" s="242"/>
      <c r="QF2004" s="242"/>
      <c r="QG2004" s="242"/>
      <c r="QH2004" s="242"/>
      <c r="QI2004" s="242"/>
      <c r="QJ2004" s="242"/>
      <c r="QK2004" s="242"/>
    </row>
    <row r="2005" spans="434:453">
      <c r="PR2005" s="209"/>
      <c r="PW2005" s="242"/>
      <c r="PX2005" s="242"/>
      <c r="PY2005" s="242"/>
      <c r="PZ2005" s="242"/>
      <c r="QA2005" s="242"/>
      <c r="QB2005" s="242"/>
      <c r="QC2005" s="242"/>
      <c r="QD2005" s="242"/>
      <c r="QE2005" s="242"/>
      <c r="QF2005" s="242"/>
      <c r="QG2005" s="242"/>
      <c r="QH2005" s="242"/>
      <c r="QI2005" s="242"/>
      <c r="QJ2005" s="242"/>
      <c r="QK2005" s="242"/>
    </row>
    <row r="2006" spans="434:453">
      <c r="PR2006" s="209"/>
      <c r="PW2006" s="242"/>
      <c r="PX2006" s="242"/>
      <c r="PY2006" s="242"/>
      <c r="PZ2006" s="242"/>
      <c r="QA2006" s="242"/>
      <c r="QB2006" s="242"/>
      <c r="QC2006" s="242"/>
      <c r="QD2006" s="242"/>
      <c r="QE2006" s="242"/>
      <c r="QF2006" s="242"/>
      <c r="QG2006" s="242"/>
      <c r="QH2006" s="242"/>
      <c r="QI2006" s="242"/>
      <c r="QJ2006" s="242"/>
      <c r="QK2006" s="242"/>
    </row>
    <row r="2007" spans="434:453">
      <c r="PR2007" s="209"/>
      <c r="PW2007" s="242"/>
      <c r="PX2007" s="242"/>
      <c r="PY2007" s="242"/>
      <c r="PZ2007" s="242"/>
      <c r="QA2007" s="242"/>
      <c r="QB2007" s="242"/>
      <c r="QC2007" s="242"/>
      <c r="QD2007" s="242"/>
      <c r="QE2007" s="242"/>
      <c r="QF2007" s="242"/>
      <c r="QG2007" s="242"/>
      <c r="QH2007" s="242"/>
      <c r="QI2007" s="242"/>
      <c r="QJ2007" s="242"/>
      <c r="QK2007" s="242"/>
    </row>
    <row r="2008" spans="434:453">
      <c r="PR2008" s="209"/>
      <c r="PW2008" s="242"/>
      <c r="PX2008" s="242"/>
      <c r="PY2008" s="242"/>
      <c r="PZ2008" s="242"/>
      <c r="QA2008" s="242"/>
      <c r="QB2008" s="242"/>
      <c r="QC2008" s="242"/>
      <c r="QD2008" s="242"/>
      <c r="QE2008" s="242"/>
      <c r="QF2008" s="242"/>
      <c r="QG2008" s="242"/>
      <c r="QH2008" s="242"/>
      <c r="QI2008" s="242"/>
      <c r="QJ2008" s="242"/>
      <c r="QK2008" s="242"/>
    </row>
    <row r="2009" spans="434:453">
      <c r="PR2009" s="209"/>
      <c r="PW2009" s="242"/>
      <c r="PX2009" s="242"/>
      <c r="PY2009" s="242"/>
      <c r="PZ2009" s="242"/>
      <c r="QA2009" s="242"/>
      <c r="QB2009" s="242"/>
      <c r="QC2009" s="242"/>
      <c r="QD2009" s="242"/>
      <c r="QE2009" s="242"/>
      <c r="QF2009" s="242"/>
      <c r="QG2009" s="242"/>
      <c r="QH2009" s="242"/>
      <c r="QI2009" s="242"/>
      <c r="QJ2009" s="242"/>
      <c r="QK2009" s="242"/>
    </row>
    <row r="2010" spans="434:453">
      <c r="PR2010" s="209"/>
      <c r="PW2010" s="242"/>
      <c r="PX2010" s="242"/>
      <c r="PY2010" s="242"/>
      <c r="PZ2010" s="242"/>
      <c r="QA2010" s="242"/>
      <c r="QB2010" s="242"/>
      <c r="QC2010" s="242"/>
      <c r="QD2010" s="242"/>
      <c r="QE2010" s="242"/>
      <c r="QF2010" s="242"/>
      <c r="QG2010" s="242"/>
      <c r="QH2010" s="242"/>
      <c r="QI2010" s="242"/>
      <c r="QJ2010" s="242"/>
      <c r="QK2010" s="242"/>
    </row>
    <row r="2011" spans="434:453">
      <c r="PR2011" s="209"/>
      <c r="PW2011" s="242"/>
      <c r="PX2011" s="242"/>
      <c r="PY2011" s="242"/>
      <c r="PZ2011" s="242"/>
      <c r="QA2011" s="242"/>
      <c r="QB2011" s="242"/>
      <c r="QC2011" s="242"/>
      <c r="QD2011" s="242"/>
      <c r="QE2011" s="242"/>
      <c r="QF2011" s="242"/>
      <c r="QG2011" s="242"/>
      <c r="QH2011" s="242"/>
      <c r="QI2011" s="242"/>
      <c r="QJ2011" s="242"/>
      <c r="QK2011" s="242"/>
    </row>
    <row r="2012" spans="434:453">
      <c r="PR2012" s="209"/>
      <c r="PW2012" s="242"/>
      <c r="PX2012" s="242"/>
      <c r="PY2012" s="242"/>
      <c r="PZ2012" s="242"/>
      <c r="QA2012" s="242"/>
      <c r="QB2012" s="242"/>
      <c r="QC2012" s="242"/>
      <c r="QD2012" s="242"/>
      <c r="QE2012" s="242"/>
      <c r="QF2012" s="242"/>
      <c r="QG2012" s="242"/>
      <c r="QH2012" s="242"/>
      <c r="QI2012" s="242"/>
      <c r="QJ2012" s="242"/>
      <c r="QK2012" s="242"/>
    </row>
    <row r="2013" spans="434:453">
      <c r="PR2013" s="209"/>
      <c r="PW2013" s="242"/>
      <c r="PX2013" s="242"/>
      <c r="PY2013" s="242"/>
      <c r="PZ2013" s="242"/>
      <c r="QA2013" s="242"/>
      <c r="QB2013" s="242"/>
      <c r="QC2013" s="242"/>
      <c r="QD2013" s="242"/>
      <c r="QE2013" s="242"/>
      <c r="QF2013" s="242"/>
      <c r="QG2013" s="242"/>
      <c r="QH2013" s="242"/>
      <c r="QI2013" s="242"/>
      <c r="QJ2013" s="242"/>
      <c r="QK2013" s="242"/>
    </row>
    <row r="2014" spans="434:453">
      <c r="PR2014" s="209"/>
      <c r="PW2014" s="242"/>
      <c r="PX2014" s="242"/>
      <c r="PY2014" s="242"/>
      <c r="PZ2014" s="242"/>
      <c r="QA2014" s="242"/>
      <c r="QB2014" s="242"/>
      <c r="QC2014" s="242"/>
      <c r="QD2014" s="242"/>
      <c r="QE2014" s="242"/>
      <c r="QF2014" s="242"/>
      <c r="QG2014" s="242"/>
      <c r="QH2014" s="242"/>
      <c r="QI2014" s="242"/>
      <c r="QJ2014" s="242"/>
      <c r="QK2014" s="242"/>
    </row>
    <row r="2015" spans="434:453">
      <c r="PR2015" s="209"/>
      <c r="PW2015" s="242"/>
      <c r="PX2015" s="242"/>
      <c r="PY2015" s="242"/>
      <c r="PZ2015" s="242"/>
      <c r="QA2015" s="242"/>
      <c r="QB2015" s="242"/>
      <c r="QC2015" s="242"/>
      <c r="QD2015" s="242"/>
      <c r="QE2015" s="242"/>
      <c r="QF2015" s="242"/>
      <c r="QG2015" s="242"/>
      <c r="QH2015" s="242"/>
      <c r="QI2015" s="242"/>
      <c r="QJ2015" s="242"/>
      <c r="QK2015" s="242"/>
    </row>
    <row r="2016" spans="434:453">
      <c r="PR2016" s="209"/>
      <c r="PW2016" s="242"/>
      <c r="PX2016" s="242"/>
      <c r="PY2016" s="242"/>
      <c r="PZ2016" s="242"/>
      <c r="QA2016" s="242"/>
      <c r="QB2016" s="242"/>
      <c r="QC2016" s="242"/>
      <c r="QD2016" s="242"/>
      <c r="QE2016" s="242"/>
      <c r="QF2016" s="242"/>
      <c r="QG2016" s="242"/>
      <c r="QH2016" s="242"/>
      <c r="QI2016" s="242"/>
      <c r="QJ2016" s="242"/>
      <c r="QK2016" s="242"/>
    </row>
    <row r="2017" spans="434:453">
      <c r="PR2017" s="209"/>
      <c r="PW2017" s="242"/>
      <c r="PX2017" s="242"/>
      <c r="PY2017" s="242"/>
      <c r="PZ2017" s="242"/>
      <c r="QA2017" s="242"/>
      <c r="QB2017" s="242"/>
      <c r="QC2017" s="242"/>
      <c r="QD2017" s="242"/>
      <c r="QE2017" s="242"/>
      <c r="QF2017" s="242"/>
      <c r="QG2017" s="242"/>
      <c r="QH2017" s="242"/>
      <c r="QI2017" s="242"/>
      <c r="QJ2017" s="242"/>
      <c r="QK2017" s="242"/>
    </row>
    <row r="2018" spans="434:453">
      <c r="PR2018" s="209"/>
      <c r="PW2018" s="242"/>
      <c r="PX2018" s="242"/>
      <c r="PY2018" s="242"/>
      <c r="PZ2018" s="242"/>
      <c r="QA2018" s="242"/>
      <c r="QB2018" s="242"/>
      <c r="QC2018" s="242"/>
      <c r="QD2018" s="242"/>
      <c r="QE2018" s="242"/>
      <c r="QF2018" s="242"/>
      <c r="QG2018" s="242"/>
      <c r="QH2018" s="242"/>
      <c r="QI2018" s="242"/>
      <c r="QJ2018" s="242"/>
      <c r="QK2018" s="242"/>
    </row>
    <row r="2019" spans="434:453">
      <c r="PR2019" s="209"/>
      <c r="PW2019" s="242"/>
      <c r="PX2019" s="242"/>
      <c r="PY2019" s="242"/>
      <c r="PZ2019" s="242"/>
      <c r="QA2019" s="242"/>
      <c r="QB2019" s="242"/>
      <c r="QC2019" s="242"/>
      <c r="QD2019" s="242"/>
      <c r="QE2019" s="242"/>
      <c r="QF2019" s="242"/>
      <c r="QG2019" s="242"/>
      <c r="QH2019" s="242"/>
      <c r="QI2019" s="242"/>
      <c r="QJ2019" s="242"/>
      <c r="QK2019" s="242"/>
    </row>
    <row r="2020" spans="434:453">
      <c r="PR2020" s="209"/>
      <c r="PW2020" s="242"/>
      <c r="PX2020" s="242"/>
      <c r="PY2020" s="242"/>
      <c r="PZ2020" s="242"/>
      <c r="QA2020" s="242"/>
      <c r="QB2020" s="242"/>
      <c r="QC2020" s="242"/>
      <c r="QD2020" s="242"/>
      <c r="QE2020" s="242"/>
      <c r="QF2020" s="242"/>
      <c r="QG2020" s="242"/>
      <c r="QH2020" s="242"/>
      <c r="QI2020" s="242"/>
      <c r="QJ2020" s="242"/>
      <c r="QK2020" s="242"/>
    </row>
    <row r="2021" spans="434:453">
      <c r="PR2021" s="209"/>
      <c r="PW2021" s="242"/>
      <c r="PX2021" s="242"/>
      <c r="PY2021" s="242"/>
      <c r="PZ2021" s="242"/>
      <c r="QA2021" s="242"/>
      <c r="QB2021" s="242"/>
      <c r="QC2021" s="242"/>
      <c r="QD2021" s="242"/>
      <c r="QE2021" s="242"/>
      <c r="QF2021" s="242"/>
      <c r="QG2021" s="242"/>
      <c r="QH2021" s="242"/>
      <c r="QI2021" s="242"/>
      <c r="QJ2021" s="242"/>
      <c r="QK2021" s="242"/>
    </row>
    <row r="2022" spans="434:453">
      <c r="PR2022" s="209"/>
      <c r="PW2022" s="242"/>
      <c r="PX2022" s="242"/>
      <c r="PY2022" s="242"/>
      <c r="PZ2022" s="242"/>
      <c r="QA2022" s="242"/>
      <c r="QB2022" s="242"/>
      <c r="QC2022" s="242"/>
      <c r="QD2022" s="242"/>
      <c r="QE2022" s="242"/>
      <c r="QF2022" s="242"/>
      <c r="QG2022" s="242"/>
      <c r="QH2022" s="242"/>
      <c r="QI2022" s="242"/>
      <c r="QJ2022" s="242"/>
      <c r="QK2022" s="242"/>
    </row>
    <row r="2023" spans="434:453">
      <c r="PR2023" s="209"/>
      <c r="PW2023" s="242"/>
      <c r="PX2023" s="242"/>
      <c r="PY2023" s="242"/>
      <c r="PZ2023" s="242"/>
      <c r="QA2023" s="242"/>
      <c r="QB2023" s="242"/>
      <c r="QC2023" s="242"/>
      <c r="QD2023" s="242"/>
      <c r="QE2023" s="242"/>
      <c r="QF2023" s="242"/>
      <c r="QG2023" s="242"/>
      <c r="QH2023" s="242"/>
      <c r="QI2023" s="242"/>
      <c r="QJ2023" s="242"/>
      <c r="QK2023" s="242"/>
    </row>
    <row r="2024" spans="434:453">
      <c r="PR2024" s="209"/>
      <c r="PW2024" s="242"/>
      <c r="PX2024" s="242"/>
      <c r="PY2024" s="242"/>
      <c r="PZ2024" s="242"/>
      <c r="QA2024" s="242"/>
      <c r="QB2024" s="242"/>
      <c r="QC2024" s="242"/>
      <c r="QD2024" s="242"/>
      <c r="QE2024" s="242"/>
      <c r="QF2024" s="242"/>
      <c r="QG2024" s="242"/>
      <c r="QH2024" s="242"/>
      <c r="QI2024" s="242"/>
      <c r="QJ2024" s="242"/>
      <c r="QK2024" s="242"/>
    </row>
    <row r="2025" spans="434:453">
      <c r="PR2025" s="209"/>
      <c r="PW2025" s="242"/>
      <c r="PX2025" s="242"/>
      <c r="PY2025" s="242"/>
      <c r="PZ2025" s="242"/>
      <c r="QA2025" s="242"/>
      <c r="QB2025" s="242"/>
      <c r="QC2025" s="242"/>
      <c r="QD2025" s="242"/>
      <c r="QE2025" s="242"/>
      <c r="QF2025" s="242"/>
      <c r="QG2025" s="242"/>
      <c r="QH2025" s="242"/>
      <c r="QI2025" s="242"/>
      <c r="QJ2025" s="242"/>
      <c r="QK2025" s="242"/>
    </row>
    <row r="2026" spans="434:453">
      <c r="PR2026" s="209"/>
      <c r="PW2026" s="242"/>
      <c r="PX2026" s="242"/>
      <c r="PY2026" s="242"/>
      <c r="PZ2026" s="242"/>
      <c r="QA2026" s="242"/>
      <c r="QB2026" s="242"/>
      <c r="QC2026" s="242"/>
      <c r="QD2026" s="242"/>
      <c r="QE2026" s="242"/>
      <c r="QF2026" s="242"/>
      <c r="QG2026" s="242"/>
      <c r="QH2026" s="242"/>
      <c r="QI2026" s="242"/>
      <c r="QJ2026" s="242"/>
      <c r="QK2026" s="242"/>
    </row>
    <row r="2027" spans="434:453">
      <c r="PR2027" s="209"/>
      <c r="PW2027" s="242"/>
      <c r="PX2027" s="242"/>
      <c r="PY2027" s="242"/>
      <c r="PZ2027" s="242"/>
      <c r="QA2027" s="242"/>
      <c r="QB2027" s="242"/>
      <c r="QC2027" s="242"/>
      <c r="QD2027" s="242"/>
      <c r="QE2027" s="242"/>
      <c r="QF2027" s="242"/>
      <c r="QG2027" s="242"/>
      <c r="QH2027" s="242"/>
      <c r="QI2027" s="242"/>
      <c r="QJ2027" s="242"/>
      <c r="QK2027" s="242"/>
    </row>
    <row r="2028" spans="434:453">
      <c r="PR2028" s="209"/>
      <c r="PW2028" s="242"/>
      <c r="PX2028" s="242"/>
      <c r="PY2028" s="242"/>
      <c r="PZ2028" s="242"/>
      <c r="QA2028" s="242"/>
      <c r="QB2028" s="242"/>
      <c r="QC2028" s="242"/>
      <c r="QD2028" s="242"/>
      <c r="QE2028" s="242"/>
      <c r="QF2028" s="242"/>
      <c r="QG2028" s="242"/>
      <c r="QH2028" s="242"/>
      <c r="QI2028" s="242"/>
      <c r="QJ2028" s="242"/>
      <c r="QK2028" s="242"/>
    </row>
    <row r="2029" spans="434:453">
      <c r="PR2029" s="209"/>
      <c r="PW2029" s="242"/>
      <c r="PX2029" s="242"/>
      <c r="PY2029" s="242"/>
      <c r="PZ2029" s="242"/>
      <c r="QA2029" s="242"/>
      <c r="QB2029" s="242"/>
      <c r="QC2029" s="242"/>
      <c r="QD2029" s="242"/>
      <c r="QE2029" s="242"/>
      <c r="QF2029" s="242"/>
      <c r="QG2029" s="242"/>
      <c r="QH2029" s="242"/>
      <c r="QI2029" s="242"/>
      <c r="QJ2029" s="242"/>
      <c r="QK2029" s="242"/>
    </row>
    <row r="2030" spans="434:453">
      <c r="PR2030" s="209"/>
      <c r="PW2030" s="242"/>
      <c r="PX2030" s="242"/>
      <c r="PY2030" s="242"/>
      <c r="PZ2030" s="242"/>
      <c r="QA2030" s="242"/>
      <c r="QB2030" s="242"/>
      <c r="QC2030" s="242"/>
      <c r="QD2030" s="242"/>
      <c r="QE2030" s="242"/>
      <c r="QF2030" s="242"/>
      <c r="QG2030" s="242"/>
      <c r="QH2030" s="242"/>
      <c r="QI2030" s="242"/>
      <c r="QJ2030" s="242"/>
      <c r="QK2030" s="242"/>
    </row>
    <row r="2031" spans="434:453">
      <c r="PR2031" s="209"/>
      <c r="PW2031" s="242"/>
      <c r="PX2031" s="242"/>
      <c r="PY2031" s="242"/>
      <c r="PZ2031" s="242"/>
      <c r="QA2031" s="242"/>
      <c r="QB2031" s="242"/>
      <c r="QC2031" s="242"/>
      <c r="QD2031" s="242"/>
      <c r="QE2031" s="242"/>
      <c r="QF2031" s="242"/>
      <c r="QG2031" s="242"/>
      <c r="QH2031" s="242"/>
      <c r="QI2031" s="242"/>
      <c r="QJ2031" s="242"/>
      <c r="QK2031" s="242"/>
    </row>
    <row r="2032" spans="434:453">
      <c r="PR2032" s="209"/>
      <c r="PW2032" s="242"/>
      <c r="PX2032" s="242"/>
      <c r="PY2032" s="242"/>
      <c r="PZ2032" s="242"/>
      <c r="QA2032" s="242"/>
      <c r="QB2032" s="242"/>
      <c r="QC2032" s="242"/>
      <c r="QD2032" s="242"/>
      <c r="QE2032" s="242"/>
      <c r="QF2032" s="242"/>
      <c r="QG2032" s="242"/>
      <c r="QH2032" s="242"/>
      <c r="QI2032" s="242"/>
      <c r="QJ2032" s="242"/>
      <c r="QK2032" s="242"/>
    </row>
    <row r="2033" spans="434:453">
      <c r="PR2033" s="209"/>
      <c r="PW2033" s="242"/>
      <c r="PX2033" s="242"/>
      <c r="PY2033" s="242"/>
      <c r="PZ2033" s="242"/>
      <c r="QA2033" s="242"/>
      <c r="QB2033" s="242"/>
      <c r="QC2033" s="242"/>
      <c r="QD2033" s="242"/>
      <c r="QE2033" s="242"/>
      <c r="QF2033" s="242"/>
      <c r="QG2033" s="242"/>
      <c r="QH2033" s="242"/>
      <c r="QI2033" s="242"/>
      <c r="QJ2033" s="242"/>
      <c r="QK2033" s="242"/>
    </row>
    <row r="2034" spans="434:453">
      <c r="PR2034" s="209"/>
      <c r="PW2034" s="242"/>
      <c r="PX2034" s="242"/>
      <c r="PY2034" s="242"/>
      <c r="PZ2034" s="242"/>
      <c r="QA2034" s="242"/>
      <c r="QB2034" s="242"/>
      <c r="QC2034" s="242"/>
      <c r="QD2034" s="242"/>
      <c r="QE2034" s="242"/>
      <c r="QF2034" s="242"/>
      <c r="QG2034" s="242"/>
      <c r="QH2034" s="242"/>
      <c r="QI2034" s="242"/>
      <c r="QJ2034" s="242"/>
      <c r="QK2034" s="242"/>
    </row>
    <row r="2035" spans="434:453">
      <c r="PR2035" s="209"/>
      <c r="PW2035" s="242"/>
      <c r="PX2035" s="242"/>
      <c r="PY2035" s="242"/>
      <c r="PZ2035" s="242"/>
      <c r="QA2035" s="242"/>
      <c r="QB2035" s="242"/>
      <c r="QC2035" s="242"/>
      <c r="QD2035" s="242"/>
      <c r="QE2035" s="242"/>
      <c r="QF2035" s="242"/>
      <c r="QG2035" s="242"/>
      <c r="QH2035" s="242"/>
      <c r="QI2035" s="242"/>
      <c r="QJ2035" s="242"/>
      <c r="QK2035" s="242"/>
    </row>
    <row r="2036" spans="434:453">
      <c r="PR2036" s="209"/>
      <c r="PW2036" s="242"/>
      <c r="PX2036" s="242"/>
      <c r="PY2036" s="242"/>
      <c r="PZ2036" s="242"/>
      <c r="QA2036" s="242"/>
      <c r="QB2036" s="242"/>
      <c r="QC2036" s="242"/>
      <c r="QD2036" s="242"/>
      <c r="QE2036" s="242"/>
      <c r="QF2036" s="242"/>
      <c r="QG2036" s="242"/>
      <c r="QH2036" s="242"/>
      <c r="QI2036" s="242"/>
      <c r="QJ2036" s="242"/>
      <c r="QK2036" s="242"/>
    </row>
    <row r="2037" spans="434:453">
      <c r="PR2037" s="209"/>
      <c r="PW2037" s="242"/>
      <c r="PX2037" s="242"/>
      <c r="PY2037" s="242"/>
      <c r="PZ2037" s="242"/>
      <c r="QA2037" s="242"/>
      <c r="QB2037" s="242"/>
      <c r="QC2037" s="242"/>
      <c r="QD2037" s="242"/>
      <c r="QE2037" s="242"/>
      <c r="QF2037" s="242"/>
      <c r="QG2037" s="242"/>
      <c r="QH2037" s="242"/>
      <c r="QI2037" s="242"/>
      <c r="QJ2037" s="242"/>
      <c r="QK2037" s="242"/>
    </row>
    <row r="2038" spans="434:453">
      <c r="PR2038" s="209"/>
      <c r="PW2038" s="242"/>
      <c r="PX2038" s="242"/>
      <c r="PY2038" s="242"/>
      <c r="PZ2038" s="242"/>
      <c r="QA2038" s="242"/>
      <c r="QB2038" s="242"/>
      <c r="QC2038" s="242"/>
      <c r="QD2038" s="242"/>
      <c r="QE2038" s="242"/>
      <c r="QF2038" s="242"/>
      <c r="QG2038" s="242"/>
      <c r="QH2038" s="242"/>
      <c r="QI2038" s="242"/>
      <c r="QJ2038" s="242"/>
      <c r="QK2038" s="242"/>
    </row>
    <row r="2039" spans="434:453">
      <c r="PR2039" s="209"/>
      <c r="PW2039" s="242"/>
      <c r="PX2039" s="242"/>
      <c r="PY2039" s="242"/>
      <c r="PZ2039" s="242"/>
      <c r="QA2039" s="242"/>
      <c r="QB2039" s="242"/>
      <c r="QC2039" s="242"/>
      <c r="QD2039" s="242"/>
      <c r="QE2039" s="242"/>
      <c r="QF2039" s="242"/>
      <c r="QG2039" s="242"/>
      <c r="QH2039" s="242"/>
      <c r="QI2039" s="242"/>
      <c r="QJ2039" s="242"/>
      <c r="QK2039" s="242"/>
    </row>
    <row r="2040" spans="434:453">
      <c r="PR2040" s="209"/>
      <c r="PW2040" s="242"/>
      <c r="PX2040" s="242"/>
      <c r="PY2040" s="242"/>
      <c r="PZ2040" s="242"/>
      <c r="QA2040" s="242"/>
      <c r="QB2040" s="242"/>
      <c r="QC2040" s="242"/>
      <c r="QD2040" s="242"/>
      <c r="QE2040" s="242"/>
      <c r="QF2040" s="242"/>
      <c r="QG2040" s="242"/>
      <c r="QH2040" s="242"/>
      <c r="QI2040" s="242"/>
      <c r="QJ2040" s="242"/>
      <c r="QK2040" s="242"/>
    </row>
    <row r="2041" spans="434:453">
      <c r="PR2041" s="209"/>
      <c r="PW2041" s="242"/>
      <c r="PX2041" s="242"/>
      <c r="PY2041" s="242"/>
      <c r="PZ2041" s="242"/>
      <c r="QA2041" s="242"/>
      <c r="QB2041" s="242"/>
      <c r="QC2041" s="242"/>
      <c r="QD2041" s="242"/>
      <c r="QE2041" s="242"/>
      <c r="QF2041" s="242"/>
      <c r="QG2041" s="242"/>
      <c r="QH2041" s="242"/>
      <c r="QI2041" s="242"/>
      <c r="QJ2041" s="242"/>
      <c r="QK2041" s="242"/>
    </row>
    <row r="2042" spans="434:453">
      <c r="PR2042" s="209"/>
      <c r="PW2042" s="242"/>
      <c r="PX2042" s="242"/>
      <c r="PY2042" s="242"/>
      <c r="PZ2042" s="242"/>
      <c r="QA2042" s="242"/>
      <c r="QB2042" s="242"/>
      <c r="QC2042" s="242"/>
      <c r="QD2042" s="242"/>
      <c r="QE2042" s="242"/>
      <c r="QF2042" s="242"/>
      <c r="QG2042" s="242"/>
      <c r="QH2042" s="242"/>
      <c r="QI2042" s="242"/>
      <c r="QJ2042" s="242"/>
      <c r="QK2042" s="242"/>
    </row>
    <row r="2043" spans="434:453">
      <c r="PR2043" s="209"/>
      <c r="PW2043" s="242"/>
      <c r="PX2043" s="242"/>
      <c r="PY2043" s="242"/>
      <c r="PZ2043" s="242"/>
      <c r="QA2043" s="242"/>
      <c r="QB2043" s="242"/>
      <c r="QC2043" s="242"/>
      <c r="QD2043" s="242"/>
      <c r="QE2043" s="242"/>
      <c r="QF2043" s="242"/>
      <c r="QG2043" s="242"/>
      <c r="QH2043" s="242"/>
      <c r="QI2043" s="242"/>
      <c r="QJ2043" s="242"/>
      <c r="QK2043" s="242"/>
    </row>
    <row r="2044" spans="434:453">
      <c r="PR2044" s="209"/>
      <c r="PW2044" s="242"/>
      <c r="PX2044" s="242"/>
      <c r="PY2044" s="242"/>
      <c r="PZ2044" s="242"/>
      <c r="QA2044" s="242"/>
      <c r="QB2044" s="242"/>
      <c r="QC2044" s="242"/>
      <c r="QD2044" s="242"/>
      <c r="QE2044" s="242"/>
      <c r="QF2044" s="242"/>
      <c r="QG2044" s="242"/>
      <c r="QH2044" s="242"/>
      <c r="QI2044" s="242"/>
      <c r="QJ2044" s="242"/>
      <c r="QK2044" s="242"/>
    </row>
    <row r="2045" spans="434:453">
      <c r="PR2045" s="209"/>
      <c r="PW2045" s="242"/>
      <c r="PX2045" s="242"/>
      <c r="PY2045" s="242"/>
      <c r="PZ2045" s="242"/>
      <c r="QA2045" s="242"/>
      <c r="QB2045" s="242"/>
      <c r="QC2045" s="242"/>
      <c r="QD2045" s="242"/>
      <c r="QE2045" s="242"/>
      <c r="QF2045" s="242"/>
      <c r="QG2045" s="242"/>
      <c r="QH2045" s="242"/>
      <c r="QI2045" s="242"/>
      <c r="QJ2045" s="242"/>
      <c r="QK2045" s="242"/>
    </row>
    <row r="2046" spans="434:453">
      <c r="PR2046" s="209"/>
      <c r="PW2046" s="242"/>
      <c r="PX2046" s="242"/>
      <c r="PY2046" s="242"/>
      <c r="PZ2046" s="242"/>
      <c r="QA2046" s="242"/>
      <c r="QB2046" s="242"/>
      <c r="QC2046" s="242"/>
      <c r="QD2046" s="242"/>
      <c r="QE2046" s="242"/>
      <c r="QF2046" s="242"/>
      <c r="QG2046" s="242"/>
      <c r="QH2046" s="242"/>
      <c r="QI2046" s="242"/>
      <c r="QJ2046" s="242"/>
      <c r="QK2046" s="242"/>
    </row>
    <row r="2047" spans="434:453">
      <c r="PR2047" s="209"/>
      <c r="PW2047" s="242"/>
      <c r="PX2047" s="242"/>
      <c r="PY2047" s="242"/>
      <c r="PZ2047" s="242"/>
      <c r="QA2047" s="242"/>
      <c r="QB2047" s="242"/>
      <c r="QC2047" s="242"/>
      <c r="QD2047" s="242"/>
      <c r="QE2047" s="242"/>
      <c r="QF2047" s="242"/>
      <c r="QG2047" s="242"/>
      <c r="QH2047" s="242"/>
      <c r="QI2047" s="242"/>
      <c r="QJ2047" s="242"/>
      <c r="QK2047" s="242"/>
    </row>
    <row r="2048" spans="434:453">
      <c r="PR2048" s="209"/>
      <c r="PW2048" s="242"/>
      <c r="PX2048" s="242"/>
      <c r="PY2048" s="242"/>
      <c r="PZ2048" s="242"/>
      <c r="QA2048" s="242"/>
      <c r="QB2048" s="242"/>
      <c r="QC2048" s="242"/>
      <c r="QD2048" s="242"/>
      <c r="QE2048" s="242"/>
      <c r="QF2048" s="242"/>
      <c r="QG2048" s="242"/>
      <c r="QH2048" s="242"/>
      <c r="QI2048" s="242"/>
      <c r="QJ2048" s="242"/>
      <c r="QK2048" s="242"/>
    </row>
    <row r="2049" spans="434:453">
      <c r="PR2049" s="209"/>
      <c r="PW2049" s="242"/>
      <c r="PX2049" s="242"/>
      <c r="PY2049" s="242"/>
      <c r="PZ2049" s="242"/>
      <c r="QA2049" s="242"/>
      <c r="QB2049" s="242"/>
      <c r="QC2049" s="242"/>
      <c r="QD2049" s="242"/>
      <c r="QE2049" s="242"/>
      <c r="QF2049" s="242"/>
      <c r="QG2049" s="242"/>
      <c r="QH2049" s="242"/>
      <c r="QI2049" s="242"/>
      <c r="QJ2049" s="242"/>
      <c r="QK2049" s="242"/>
    </row>
    <row r="2050" spans="434:453">
      <c r="PR2050" s="209"/>
      <c r="PW2050" s="242"/>
      <c r="PX2050" s="242"/>
      <c r="PY2050" s="242"/>
      <c r="PZ2050" s="242"/>
      <c r="QA2050" s="242"/>
      <c r="QB2050" s="242"/>
      <c r="QC2050" s="242"/>
      <c r="QD2050" s="242"/>
      <c r="QE2050" s="242"/>
      <c r="QF2050" s="242"/>
      <c r="QG2050" s="242"/>
      <c r="QH2050" s="242"/>
      <c r="QI2050" s="242"/>
      <c r="QJ2050" s="242"/>
      <c r="QK2050" s="242"/>
    </row>
    <row r="2051" spans="434:453">
      <c r="PR2051" s="209"/>
      <c r="PW2051" s="242"/>
      <c r="PX2051" s="242"/>
      <c r="PY2051" s="242"/>
      <c r="PZ2051" s="242"/>
      <c r="QA2051" s="242"/>
      <c r="QB2051" s="242"/>
      <c r="QC2051" s="242"/>
      <c r="QD2051" s="242"/>
      <c r="QE2051" s="242"/>
      <c r="QF2051" s="242"/>
      <c r="QG2051" s="242"/>
      <c r="QH2051" s="242"/>
      <c r="QI2051" s="242"/>
      <c r="QJ2051" s="242"/>
      <c r="QK2051" s="242"/>
    </row>
    <row r="2052" spans="434:453">
      <c r="PR2052" s="209"/>
      <c r="PW2052" s="242"/>
      <c r="PX2052" s="242"/>
      <c r="PY2052" s="242"/>
      <c r="PZ2052" s="242"/>
      <c r="QA2052" s="242"/>
      <c r="QB2052" s="242"/>
      <c r="QC2052" s="242"/>
      <c r="QD2052" s="242"/>
      <c r="QE2052" s="242"/>
      <c r="QF2052" s="242"/>
      <c r="QG2052" s="242"/>
      <c r="QH2052" s="242"/>
      <c r="QI2052" s="242"/>
      <c r="QJ2052" s="242"/>
      <c r="QK2052" s="242"/>
    </row>
    <row r="2053" spans="434:453">
      <c r="PR2053" s="209"/>
      <c r="PW2053" s="242"/>
      <c r="PX2053" s="242"/>
      <c r="PY2053" s="242"/>
      <c r="PZ2053" s="242"/>
      <c r="QA2053" s="242"/>
      <c r="QB2053" s="242"/>
      <c r="QC2053" s="242"/>
      <c r="QD2053" s="242"/>
      <c r="QE2053" s="242"/>
      <c r="QF2053" s="242"/>
      <c r="QG2053" s="242"/>
      <c r="QH2053" s="242"/>
      <c r="QI2053" s="242"/>
      <c r="QJ2053" s="242"/>
      <c r="QK2053" s="242"/>
    </row>
    <row r="2054" spans="434:453">
      <c r="PR2054" s="209"/>
      <c r="PW2054" s="242"/>
      <c r="PX2054" s="242"/>
      <c r="PY2054" s="242"/>
      <c r="PZ2054" s="242"/>
      <c r="QA2054" s="242"/>
      <c r="QB2054" s="242"/>
      <c r="QC2054" s="242"/>
      <c r="QD2054" s="242"/>
      <c r="QE2054" s="242"/>
      <c r="QF2054" s="242"/>
      <c r="QG2054" s="242"/>
      <c r="QH2054" s="242"/>
      <c r="QI2054" s="242"/>
      <c r="QJ2054" s="242"/>
      <c r="QK2054" s="242"/>
    </row>
    <row r="2055" spans="434:453">
      <c r="PR2055" s="209"/>
      <c r="PW2055" s="242"/>
      <c r="PX2055" s="242"/>
      <c r="PY2055" s="242"/>
      <c r="PZ2055" s="242"/>
      <c r="QA2055" s="242"/>
      <c r="QB2055" s="242"/>
      <c r="QC2055" s="242"/>
      <c r="QD2055" s="242"/>
      <c r="QE2055" s="242"/>
      <c r="QF2055" s="242"/>
      <c r="QG2055" s="242"/>
      <c r="QH2055" s="242"/>
      <c r="QI2055" s="242"/>
      <c r="QJ2055" s="242"/>
      <c r="QK2055" s="242"/>
    </row>
    <row r="2056" spans="434:453">
      <c r="PR2056" s="209"/>
      <c r="PW2056" s="242"/>
      <c r="PX2056" s="242"/>
      <c r="PY2056" s="242"/>
      <c r="PZ2056" s="242"/>
      <c r="QA2056" s="242"/>
      <c r="QB2056" s="242"/>
      <c r="QC2056" s="242"/>
      <c r="QD2056" s="242"/>
      <c r="QE2056" s="242"/>
      <c r="QF2056" s="242"/>
      <c r="QG2056" s="242"/>
      <c r="QH2056" s="242"/>
      <c r="QI2056" s="242"/>
      <c r="QJ2056" s="242"/>
      <c r="QK2056" s="242"/>
    </row>
    <row r="2057" spans="434:453">
      <c r="PR2057" s="209"/>
      <c r="PW2057" s="242"/>
      <c r="PX2057" s="242"/>
      <c r="PY2057" s="242"/>
      <c r="PZ2057" s="242"/>
      <c r="QA2057" s="242"/>
      <c r="QB2057" s="242"/>
      <c r="QC2057" s="242"/>
      <c r="QD2057" s="242"/>
      <c r="QE2057" s="242"/>
      <c r="QF2057" s="242"/>
      <c r="QG2057" s="242"/>
      <c r="QH2057" s="242"/>
      <c r="QI2057" s="242"/>
      <c r="QJ2057" s="242"/>
      <c r="QK2057" s="242"/>
    </row>
    <row r="2058" spans="434:453">
      <c r="PR2058" s="209"/>
      <c r="PW2058" s="242"/>
      <c r="PX2058" s="242"/>
      <c r="PY2058" s="242"/>
      <c r="PZ2058" s="242"/>
      <c r="QA2058" s="242"/>
      <c r="QB2058" s="242"/>
      <c r="QC2058" s="242"/>
      <c r="QD2058" s="242"/>
      <c r="QE2058" s="242"/>
      <c r="QF2058" s="242"/>
      <c r="QG2058" s="242"/>
      <c r="QH2058" s="242"/>
      <c r="QI2058" s="242"/>
      <c r="QJ2058" s="242"/>
      <c r="QK2058" s="242"/>
    </row>
    <row r="2059" spans="434:453">
      <c r="PR2059" s="209"/>
      <c r="PW2059" s="242"/>
      <c r="PX2059" s="242"/>
      <c r="PY2059" s="242"/>
      <c r="PZ2059" s="242"/>
      <c r="QA2059" s="242"/>
      <c r="QB2059" s="242"/>
      <c r="QC2059" s="242"/>
      <c r="QD2059" s="242"/>
      <c r="QE2059" s="242"/>
      <c r="QF2059" s="242"/>
      <c r="QG2059" s="242"/>
      <c r="QH2059" s="242"/>
      <c r="QI2059" s="242"/>
      <c r="QJ2059" s="242"/>
      <c r="QK2059" s="242"/>
    </row>
    <row r="2060" spans="434:453">
      <c r="PR2060" s="209"/>
      <c r="PW2060" s="242"/>
      <c r="PX2060" s="242"/>
      <c r="PY2060" s="242"/>
      <c r="PZ2060" s="242"/>
      <c r="QA2060" s="242"/>
      <c r="QB2060" s="242"/>
      <c r="QC2060" s="242"/>
      <c r="QD2060" s="242"/>
      <c r="QE2060" s="242"/>
      <c r="QF2060" s="242"/>
      <c r="QG2060" s="242"/>
      <c r="QH2060" s="242"/>
      <c r="QI2060" s="242"/>
      <c r="QJ2060" s="242"/>
      <c r="QK2060" s="242"/>
    </row>
    <row r="2061" spans="434:453">
      <c r="PR2061" s="209"/>
      <c r="PW2061" s="242"/>
      <c r="PX2061" s="242"/>
      <c r="PY2061" s="242"/>
      <c r="PZ2061" s="242"/>
      <c r="QA2061" s="242"/>
      <c r="QB2061" s="242"/>
      <c r="QC2061" s="242"/>
      <c r="QD2061" s="242"/>
      <c r="QE2061" s="242"/>
      <c r="QF2061" s="242"/>
      <c r="QG2061" s="242"/>
      <c r="QH2061" s="242"/>
      <c r="QI2061" s="242"/>
      <c r="QJ2061" s="242"/>
      <c r="QK2061" s="242"/>
    </row>
    <row r="2062" spans="434:453">
      <c r="PR2062" s="209"/>
      <c r="PW2062" s="242"/>
      <c r="PX2062" s="242"/>
      <c r="PY2062" s="242"/>
      <c r="PZ2062" s="242"/>
      <c r="QA2062" s="242"/>
      <c r="QB2062" s="242"/>
      <c r="QC2062" s="242"/>
      <c r="QD2062" s="242"/>
      <c r="QE2062" s="242"/>
      <c r="QF2062" s="242"/>
      <c r="QG2062" s="242"/>
      <c r="QH2062" s="242"/>
      <c r="QI2062" s="242"/>
      <c r="QJ2062" s="242"/>
      <c r="QK2062" s="242"/>
    </row>
    <row r="2063" spans="434:453">
      <c r="PR2063" s="209"/>
      <c r="PW2063" s="242"/>
      <c r="PX2063" s="242"/>
      <c r="PY2063" s="242"/>
      <c r="PZ2063" s="242"/>
      <c r="QA2063" s="242"/>
      <c r="QB2063" s="242"/>
      <c r="QC2063" s="242"/>
      <c r="QD2063" s="242"/>
      <c r="QE2063" s="242"/>
      <c r="QF2063" s="242"/>
      <c r="QG2063" s="242"/>
      <c r="QH2063" s="242"/>
      <c r="QI2063" s="242"/>
      <c r="QJ2063" s="242"/>
      <c r="QK2063" s="242"/>
    </row>
    <row r="2064" spans="434:453">
      <c r="PR2064" s="209"/>
      <c r="PW2064" s="242"/>
      <c r="PX2064" s="242"/>
      <c r="PY2064" s="242"/>
      <c r="PZ2064" s="242"/>
      <c r="QA2064" s="242"/>
      <c r="QB2064" s="242"/>
      <c r="QC2064" s="242"/>
      <c r="QD2064" s="242"/>
      <c r="QE2064" s="242"/>
      <c r="QF2064" s="242"/>
      <c r="QG2064" s="242"/>
      <c r="QH2064" s="242"/>
      <c r="QI2064" s="242"/>
      <c r="QJ2064" s="242"/>
      <c r="QK2064" s="242"/>
    </row>
    <row r="2065" spans="434:453">
      <c r="PR2065" s="209"/>
      <c r="PW2065" s="242"/>
      <c r="PX2065" s="242"/>
      <c r="PY2065" s="242"/>
      <c r="PZ2065" s="242"/>
      <c r="QA2065" s="242"/>
      <c r="QB2065" s="242"/>
      <c r="QC2065" s="242"/>
      <c r="QD2065" s="242"/>
      <c r="QE2065" s="242"/>
      <c r="QF2065" s="242"/>
      <c r="QG2065" s="242"/>
      <c r="QH2065" s="242"/>
      <c r="QI2065" s="242"/>
      <c r="QJ2065" s="242"/>
      <c r="QK2065" s="242"/>
    </row>
    <row r="2066" spans="434:453">
      <c r="PR2066" s="209"/>
      <c r="PW2066" s="242"/>
      <c r="PX2066" s="242"/>
      <c r="PY2066" s="242"/>
      <c r="PZ2066" s="242"/>
      <c r="QA2066" s="242"/>
      <c r="QB2066" s="242"/>
      <c r="QC2066" s="242"/>
      <c r="QD2066" s="242"/>
      <c r="QE2066" s="242"/>
      <c r="QF2066" s="242"/>
      <c r="QG2066" s="242"/>
      <c r="QH2066" s="242"/>
      <c r="QI2066" s="242"/>
      <c r="QJ2066" s="242"/>
      <c r="QK2066" s="242"/>
    </row>
    <row r="2067" spans="434:453">
      <c r="PR2067" s="209"/>
      <c r="PW2067" s="242"/>
      <c r="PX2067" s="242"/>
      <c r="PY2067" s="242"/>
      <c r="PZ2067" s="242"/>
      <c r="QA2067" s="242"/>
      <c r="QB2067" s="242"/>
      <c r="QC2067" s="242"/>
      <c r="QD2067" s="242"/>
      <c r="QE2067" s="242"/>
      <c r="QF2067" s="242"/>
      <c r="QG2067" s="242"/>
      <c r="QH2067" s="242"/>
      <c r="QI2067" s="242"/>
      <c r="QJ2067" s="242"/>
      <c r="QK2067" s="242"/>
    </row>
    <row r="2068" spans="434:453">
      <c r="PR2068" s="209"/>
      <c r="PW2068" s="242"/>
      <c r="PX2068" s="242"/>
      <c r="PY2068" s="242"/>
      <c r="PZ2068" s="242"/>
      <c r="QA2068" s="242"/>
      <c r="QB2068" s="242"/>
      <c r="QC2068" s="242"/>
      <c r="QD2068" s="242"/>
      <c r="QE2068" s="242"/>
      <c r="QF2068" s="242"/>
      <c r="QG2068" s="242"/>
      <c r="QH2068" s="242"/>
      <c r="QI2068" s="242"/>
      <c r="QJ2068" s="242"/>
      <c r="QK2068" s="242"/>
    </row>
    <row r="2069" spans="434:453">
      <c r="PR2069" s="209"/>
      <c r="PW2069" s="242"/>
      <c r="PX2069" s="242"/>
      <c r="PY2069" s="242"/>
      <c r="PZ2069" s="242"/>
      <c r="QA2069" s="242"/>
      <c r="QB2069" s="242"/>
      <c r="QC2069" s="242"/>
      <c r="QD2069" s="242"/>
      <c r="QE2069" s="242"/>
      <c r="QF2069" s="242"/>
      <c r="QG2069" s="242"/>
      <c r="QH2069" s="242"/>
      <c r="QI2069" s="242"/>
      <c r="QJ2069" s="242"/>
      <c r="QK2069" s="242"/>
    </row>
    <row r="2070" spans="434:453">
      <c r="PR2070" s="209"/>
      <c r="PW2070" s="242"/>
      <c r="PX2070" s="242"/>
      <c r="PY2070" s="242"/>
      <c r="PZ2070" s="242"/>
      <c r="QA2070" s="242"/>
      <c r="QB2070" s="242"/>
      <c r="QC2070" s="242"/>
      <c r="QD2070" s="242"/>
      <c r="QE2070" s="242"/>
      <c r="QF2070" s="242"/>
      <c r="QG2070" s="242"/>
      <c r="QH2070" s="242"/>
      <c r="QI2070" s="242"/>
      <c r="QJ2070" s="242"/>
      <c r="QK2070" s="242"/>
    </row>
    <row r="2071" spans="434:453">
      <c r="PR2071" s="209"/>
      <c r="PW2071" s="242"/>
      <c r="PX2071" s="242"/>
      <c r="PY2071" s="242"/>
      <c r="PZ2071" s="242"/>
      <c r="QA2071" s="242"/>
      <c r="QB2071" s="242"/>
      <c r="QC2071" s="242"/>
      <c r="QD2071" s="242"/>
      <c r="QE2071" s="242"/>
      <c r="QF2071" s="242"/>
      <c r="QG2071" s="242"/>
      <c r="QH2071" s="242"/>
      <c r="QI2071" s="242"/>
      <c r="QJ2071" s="242"/>
      <c r="QK2071" s="242"/>
    </row>
    <row r="2072" spans="434:453">
      <c r="PR2072" s="209"/>
      <c r="PW2072" s="242"/>
      <c r="PX2072" s="242"/>
      <c r="PY2072" s="242"/>
      <c r="PZ2072" s="242"/>
      <c r="QA2072" s="242"/>
      <c r="QB2072" s="242"/>
      <c r="QC2072" s="242"/>
      <c r="QD2072" s="242"/>
      <c r="QE2072" s="242"/>
      <c r="QF2072" s="242"/>
      <c r="QG2072" s="242"/>
      <c r="QH2072" s="242"/>
      <c r="QI2072" s="242"/>
      <c r="QJ2072" s="242"/>
      <c r="QK2072" s="242"/>
    </row>
    <row r="2073" spans="434:453">
      <c r="PR2073" s="209"/>
      <c r="PW2073" s="242"/>
      <c r="PX2073" s="242"/>
      <c r="PY2073" s="242"/>
      <c r="PZ2073" s="242"/>
      <c r="QA2073" s="242"/>
      <c r="QB2073" s="242"/>
      <c r="QC2073" s="242"/>
      <c r="QD2073" s="242"/>
      <c r="QE2073" s="242"/>
      <c r="QF2073" s="242"/>
      <c r="QG2073" s="242"/>
      <c r="QH2073" s="242"/>
      <c r="QI2073" s="242"/>
      <c r="QJ2073" s="242"/>
      <c r="QK2073" s="242"/>
    </row>
    <row r="2074" spans="434:453">
      <c r="PR2074" s="209"/>
      <c r="PW2074" s="242"/>
      <c r="PX2074" s="242"/>
      <c r="PY2074" s="242"/>
      <c r="PZ2074" s="242"/>
      <c r="QA2074" s="242"/>
      <c r="QB2074" s="242"/>
      <c r="QC2074" s="242"/>
      <c r="QD2074" s="242"/>
      <c r="QE2074" s="242"/>
      <c r="QF2074" s="242"/>
      <c r="QG2074" s="242"/>
      <c r="QH2074" s="242"/>
      <c r="QI2074" s="242"/>
      <c r="QJ2074" s="242"/>
      <c r="QK2074" s="242"/>
    </row>
    <row r="2075" spans="434:453">
      <c r="PR2075" s="209"/>
      <c r="PW2075" s="242"/>
      <c r="PX2075" s="242"/>
      <c r="PY2075" s="242"/>
      <c r="PZ2075" s="242"/>
      <c r="QA2075" s="242"/>
      <c r="QB2075" s="242"/>
      <c r="QC2075" s="242"/>
      <c r="QD2075" s="242"/>
      <c r="QE2075" s="242"/>
      <c r="QF2075" s="242"/>
      <c r="QG2075" s="242"/>
      <c r="QH2075" s="242"/>
      <c r="QI2075" s="242"/>
      <c r="QJ2075" s="242"/>
      <c r="QK2075" s="242"/>
    </row>
    <row r="2076" spans="434:453">
      <c r="PR2076" s="209"/>
      <c r="PW2076" s="242"/>
      <c r="PX2076" s="242"/>
      <c r="PY2076" s="242"/>
      <c r="PZ2076" s="242"/>
      <c r="QA2076" s="242"/>
      <c r="QB2076" s="242"/>
      <c r="QC2076" s="242"/>
      <c r="QD2076" s="242"/>
      <c r="QE2076" s="242"/>
      <c r="QF2076" s="242"/>
      <c r="QG2076" s="242"/>
      <c r="QH2076" s="242"/>
      <c r="QI2076" s="242"/>
      <c r="QJ2076" s="242"/>
      <c r="QK2076" s="242"/>
    </row>
    <row r="2077" spans="434:453">
      <c r="PR2077" s="209"/>
      <c r="PW2077" s="242"/>
      <c r="PX2077" s="242"/>
      <c r="PY2077" s="242"/>
      <c r="PZ2077" s="242"/>
      <c r="QA2077" s="242"/>
      <c r="QB2077" s="242"/>
      <c r="QC2077" s="242"/>
      <c r="QD2077" s="242"/>
      <c r="QE2077" s="242"/>
      <c r="QF2077" s="242"/>
      <c r="QG2077" s="242"/>
      <c r="QH2077" s="242"/>
      <c r="QI2077" s="242"/>
      <c r="QJ2077" s="242"/>
      <c r="QK2077" s="242"/>
    </row>
    <row r="2078" spans="434:453">
      <c r="PR2078" s="209"/>
      <c r="PW2078" s="242"/>
      <c r="PX2078" s="242"/>
      <c r="PY2078" s="242"/>
      <c r="PZ2078" s="242"/>
      <c r="QA2078" s="242"/>
      <c r="QB2078" s="242"/>
      <c r="QC2078" s="242"/>
      <c r="QD2078" s="242"/>
      <c r="QE2078" s="242"/>
      <c r="QF2078" s="242"/>
      <c r="QG2078" s="242"/>
      <c r="QH2078" s="242"/>
      <c r="QI2078" s="242"/>
      <c r="QJ2078" s="242"/>
      <c r="QK2078" s="242"/>
    </row>
    <row r="2079" spans="434:453">
      <c r="PR2079" s="209"/>
      <c r="PW2079" s="242"/>
      <c r="PX2079" s="242"/>
      <c r="PY2079" s="242"/>
      <c r="PZ2079" s="242"/>
      <c r="QA2079" s="242"/>
      <c r="QB2079" s="242"/>
      <c r="QC2079" s="242"/>
      <c r="QD2079" s="242"/>
      <c r="QE2079" s="242"/>
      <c r="QF2079" s="242"/>
      <c r="QG2079" s="242"/>
      <c r="QH2079" s="242"/>
      <c r="QI2079" s="242"/>
      <c r="QJ2079" s="242"/>
      <c r="QK2079" s="242"/>
    </row>
    <row r="2080" spans="434:453">
      <c r="PR2080" s="209"/>
      <c r="PW2080" s="242"/>
      <c r="PX2080" s="242"/>
      <c r="PY2080" s="242"/>
      <c r="PZ2080" s="242"/>
      <c r="QA2080" s="242"/>
      <c r="QB2080" s="242"/>
      <c r="QC2080" s="242"/>
      <c r="QD2080" s="242"/>
      <c r="QE2080" s="242"/>
      <c r="QF2080" s="242"/>
      <c r="QG2080" s="242"/>
      <c r="QH2080" s="242"/>
      <c r="QI2080" s="242"/>
      <c r="QJ2080" s="242"/>
      <c r="QK2080" s="242"/>
    </row>
    <row r="2081" spans="434:453">
      <c r="PR2081" s="209"/>
      <c r="PW2081" s="242"/>
      <c r="PX2081" s="242"/>
      <c r="PY2081" s="242"/>
      <c r="PZ2081" s="242"/>
      <c r="QA2081" s="242"/>
      <c r="QB2081" s="242"/>
      <c r="QC2081" s="242"/>
      <c r="QD2081" s="242"/>
      <c r="QE2081" s="242"/>
      <c r="QF2081" s="242"/>
      <c r="QG2081" s="242"/>
      <c r="QH2081" s="242"/>
      <c r="QI2081" s="242"/>
      <c r="QJ2081" s="242"/>
      <c r="QK2081" s="242"/>
    </row>
    <row r="2082" spans="434:453">
      <c r="PR2082" s="209"/>
      <c r="PW2082" s="242"/>
      <c r="PX2082" s="242"/>
      <c r="PY2082" s="242"/>
      <c r="PZ2082" s="242"/>
      <c r="QA2082" s="242"/>
      <c r="QB2082" s="242"/>
      <c r="QC2082" s="242"/>
      <c r="QD2082" s="242"/>
      <c r="QE2082" s="242"/>
      <c r="QF2082" s="242"/>
      <c r="QG2082" s="242"/>
      <c r="QH2082" s="242"/>
      <c r="QI2082" s="242"/>
      <c r="QJ2082" s="242"/>
      <c r="QK2082" s="242"/>
    </row>
    <row r="2083" spans="434:453">
      <c r="PR2083" s="209"/>
      <c r="PW2083" s="242"/>
      <c r="PX2083" s="242"/>
      <c r="PY2083" s="242"/>
      <c r="PZ2083" s="242"/>
      <c r="QA2083" s="242"/>
      <c r="QB2083" s="242"/>
      <c r="QC2083" s="242"/>
      <c r="QD2083" s="242"/>
      <c r="QE2083" s="242"/>
      <c r="QF2083" s="242"/>
      <c r="QG2083" s="242"/>
      <c r="QH2083" s="242"/>
      <c r="QI2083" s="242"/>
      <c r="QJ2083" s="242"/>
      <c r="QK2083" s="242"/>
    </row>
    <row r="2084" spans="434:453">
      <c r="PR2084" s="209"/>
      <c r="PW2084" s="242"/>
      <c r="PX2084" s="242"/>
      <c r="PY2084" s="242"/>
      <c r="PZ2084" s="242"/>
      <c r="QA2084" s="242"/>
      <c r="QB2084" s="242"/>
      <c r="QC2084" s="242"/>
      <c r="QD2084" s="242"/>
      <c r="QE2084" s="242"/>
      <c r="QF2084" s="242"/>
      <c r="QG2084" s="242"/>
      <c r="QH2084" s="242"/>
      <c r="QI2084" s="242"/>
      <c r="QJ2084" s="242"/>
      <c r="QK2084" s="242"/>
    </row>
    <row r="2085" spans="434:453">
      <c r="PR2085" s="209"/>
      <c r="PW2085" s="242"/>
      <c r="PX2085" s="242"/>
      <c r="PY2085" s="242"/>
      <c r="PZ2085" s="242"/>
      <c r="QA2085" s="242"/>
      <c r="QB2085" s="242"/>
      <c r="QC2085" s="242"/>
      <c r="QD2085" s="242"/>
      <c r="QE2085" s="242"/>
      <c r="QF2085" s="242"/>
      <c r="QG2085" s="242"/>
      <c r="QH2085" s="242"/>
      <c r="QI2085" s="242"/>
      <c r="QJ2085" s="242"/>
      <c r="QK2085" s="242"/>
    </row>
    <row r="2086" spans="434:453">
      <c r="PR2086" s="209"/>
      <c r="PW2086" s="242"/>
      <c r="PX2086" s="242"/>
      <c r="PY2086" s="242"/>
      <c r="PZ2086" s="242"/>
      <c r="QA2086" s="242"/>
      <c r="QB2086" s="242"/>
      <c r="QC2086" s="242"/>
      <c r="QD2086" s="242"/>
      <c r="QE2086" s="242"/>
      <c r="QF2086" s="242"/>
      <c r="QG2086" s="242"/>
      <c r="QH2086" s="242"/>
      <c r="QI2086" s="242"/>
      <c r="QJ2086" s="242"/>
      <c r="QK2086" s="242"/>
    </row>
    <row r="2087" spans="434:453">
      <c r="PR2087" s="209"/>
      <c r="PW2087" s="242"/>
      <c r="PX2087" s="242"/>
      <c r="PY2087" s="242"/>
      <c r="PZ2087" s="242"/>
      <c r="QA2087" s="242"/>
      <c r="QB2087" s="242"/>
      <c r="QC2087" s="242"/>
      <c r="QD2087" s="242"/>
      <c r="QE2087" s="242"/>
      <c r="QF2087" s="242"/>
      <c r="QG2087" s="242"/>
      <c r="QH2087" s="242"/>
      <c r="QI2087" s="242"/>
      <c r="QJ2087" s="242"/>
      <c r="QK2087" s="242"/>
    </row>
    <row r="2088" spans="434:453">
      <c r="PR2088" s="209"/>
      <c r="PW2088" s="242"/>
      <c r="PX2088" s="242"/>
      <c r="PY2088" s="242"/>
      <c r="PZ2088" s="242"/>
      <c r="QA2088" s="242"/>
      <c r="QB2088" s="242"/>
      <c r="QC2088" s="242"/>
      <c r="QD2088" s="242"/>
      <c r="QE2088" s="242"/>
      <c r="QF2088" s="242"/>
      <c r="QG2088" s="242"/>
      <c r="QH2088" s="242"/>
      <c r="QI2088" s="242"/>
      <c r="QJ2088" s="242"/>
      <c r="QK2088" s="242"/>
    </row>
    <row r="2089" spans="434:453">
      <c r="PR2089" s="209"/>
      <c r="PW2089" s="242"/>
      <c r="PX2089" s="242"/>
      <c r="PY2089" s="242"/>
      <c r="PZ2089" s="242"/>
      <c r="QA2089" s="242"/>
      <c r="QB2089" s="242"/>
      <c r="QC2089" s="242"/>
      <c r="QD2089" s="242"/>
      <c r="QE2089" s="242"/>
      <c r="QF2089" s="242"/>
      <c r="QG2089" s="242"/>
      <c r="QH2089" s="242"/>
      <c r="QI2089" s="242"/>
      <c r="QJ2089" s="242"/>
      <c r="QK2089" s="242"/>
    </row>
    <row r="2090" spans="434:453">
      <c r="PR2090" s="209"/>
      <c r="PW2090" s="242"/>
      <c r="PX2090" s="242"/>
      <c r="PY2090" s="242"/>
      <c r="PZ2090" s="242"/>
      <c r="QA2090" s="242"/>
      <c r="QB2090" s="242"/>
      <c r="QC2090" s="242"/>
      <c r="QD2090" s="242"/>
      <c r="QE2090" s="242"/>
      <c r="QF2090" s="242"/>
      <c r="QG2090" s="242"/>
      <c r="QH2090" s="242"/>
      <c r="QI2090" s="242"/>
      <c r="QJ2090" s="242"/>
      <c r="QK2090" s="242"/>
    </row>
    <row r="2091" spans="434:453">
      <c r="PR2091" s="209"/>
      <c r="PW2091" s="242"/>
      <c r="PX2091" s="242"/>
      <c r="PY2091" s="242"/>
      <c r="PZ2091" s="242"/>
      <c r="QA2091" s="242"/>
      <c r="QB2091" s="242"/>
      <c r="QC2091" s="242"/>
      <c r="QD2091" s="242"/>
      <c r="QE2091" s="242"/>
      <c r="QF2091" s="242"/>
      <c r="QG2091" s="242"/>
      <c r="QH2091" s="242"/>
      <c r="QI2091" s="242"/>
      <c r="QJ2091" s="242"/>
      <c r="QK2091" s="242"/>
    </row>
    <row r="2092" spans="434:453">
      <c r="PR2092" s="209"/>
      <c r="PW2092" s="242"/>
      <c r="PX2092" s="242"/>
      <c r="PY2092" s="242"/>
      <c r="PZ2092" s="242"/>
      <c r="QA2092" s="242"/>
      <c r="QB2092" s="242"/>
      <c r="QC2092" s="242"/>
      <c r="QD2092" s="242"/>
      <c r="QE2092" s="242"/>
      <c r="QF2092" s="242"/>
      <c r="QG2092" s="242"/>
      <c r="QH2092" s="242"/>
      <c r="QI2092" s="242"/>
      <c r="QJ2092" s="242"/>
      <c r="QK2092" s="242"/>
    </row>
    <row r="2093" spans="434:453">
      <c r="PR2093" s="209"/>
      <c r="PW2093" s="242"/>
      <c r="PX2093" s="242"/>
      <c r="PY2093" s="242"/>
      <c r="PZ2093" s="242"/>
      <c r="QA2093" s="242"/>
      <c r="QB2093" s="242"/>
      <c r="QC2093" s="242"/>
      <c r="QD2093" s="242"/>
      <c r="QE2093" s="242"/>
      <c r="QF2093" s="242"/>
      <c r="QG2093" s="242"/>
      <c r="QH2093" s="242"/>
      <c r="QI2093" s="242"/>
      <c r="QJ2093" s="242"/>
      <c r="QK2093" s="242"/>
    </row>
    <row r="2094" spans="434:453">
      <c r="PR2094" s="209"/>
      <c r="PW2094" s="242"/>
      <c r="PX2094" s="242"/>
      <c r="PY2094" s="242"/>
      <c r="PZ2094" s="242"/>
      <c r="QA2094" s="242"/>
      <c r="QB2094" s="242"/>
      <c r="QC2094" s="242"/>
      <c r="QD2094" s="242"/>
      <c r="QE2094" s="242"/>
      <c r="QF2094" s="242"/>
      <c r="QG2094" s="242"/>
      <c r="QH2094" s="242"/>
      <c r="QI2094" s="242"/>
      <c r="QJ2094" s="242"/>
      <c r="QK2094" s="242"/>
    </row>
    <row r="2095" spans="434:453">
      <c r="PR2095" s="209"/>
      <c r="PW2095" s="242"/>
      <c r="PX2095" s="242"/>
      <c r="PY2095" s="242"/>
      <c r="PZ2095" s="242"/>
      <c r="QA2095" s="242"/>
      <c r="QB2095" s="242"/>
      <c r="QC2095" s="242"/>
      <c r="QD2095" s="242"/>
      <c r="QE2095" s="242"/>
      <c r="QF2095" s="242"/>
      <c r="QG2095" s="242"/>
      <c r="QH2095" s="242"/>
      <c r="QI2095" s="242"/>
      <c r="QJ2095" s="242"/>
      <c r="QK2095" s="242"/>
    </row>
    <row r="2096" spans="434:453">
      <c r="PR2096" s="209"/>
      <c r="PW2096" s="242"/>
      <c r="PX2096" s="242"/>
      <c r="PY2096" s="242"/>
      <c r="PZ2096" s="242"/>
      <c r="QA2096" s="242"/>
      <c r="QB2096" s="242"/>
      <c r="QC2096" s="242"/>
      <c r="QD2096" s="242"/>
      <c r="QE2096" s="242"/>
      <c r="QF2096" s="242"/>
      <c r="QG2096" s="242"/>
      <c r="QH2096" s="242"/>
      <c r="QI2096" s="242"/>
      <c r="QJ2096" s="242"/>
      <c r="QK2096" s="242"/>
    </row>
    <row r="2097" spans="434:453">
      <c r="PR2097" s="209"/>
      <c r="PW2097" s="242"/>
      <c r="PX2097" s="242"/>
      <c r="PY2097" s="242"/>
      <c r="PZ2097" s="242"/>
      <c r="QA2097" s="242"/>
      <c r="QB2097" s="242"/>
      <c r="QC2097" s="242"/>
      <c r="QD2097" s="242"/>
      <c r="QE2097" s="242"/>
      <c r="QF2097" s="242"/>
      <c r="QG2097" s="242"/>
      <c r="QH2097" s="242"/>
      <c r="QI2097" s="242"/>
      <c r="QJ2097" s="242"/>
      <c r="QK2097" s="242"/>
    </row>
    <row r="2098" spans="434:453">
      <c r="PR2098" s="209"/>
      <c r="PW2098" s="242"/>
      <c r="PX2098" s="242"/>
      <c r="PY2098" s="242"/>
      <c r="PZ2098" s="242"/>
      <c r="QA2098" s="242"/>
      <c r="QB2098" s="242"/>
      <c r="QC2098" s="242"/>
      <c r="QD2098" s="242"/>
      <c r="QE2098" s="242"/>
      <c r="QF2098" s="242"/>
      <c r="QG2098" s="242"/>
      <c r="QH2098" s="242"/>
      <c r="QI2098" s="242"/>
      <c r="QJ2098" s="242"/>
      <c r="QK2098" s="242"/>
    </row>
    <row r="2099" spans="434:453">
      <c r="PR2099" s="209"/>
      <c r="PW2099" s="242"/>
      <c r="PX2099" s="242"/>
      <c r="PY2099" s="242"/>
      <c r="PZ2099" s="242"/>
      <c r="QA2099" s="242"/>
      <c r="QB2099" s="242"/>
      <c r="QC2099" s="242"/>
      <c r="QD2099" s="242"/>
      <c r="QE2099" s="242"/>
      <c r="QF2099" s="242"/>
      <c r="QG2099" s="242"/>
      <c r="QH2099" s="242"/>
      <c r="QI2099" s="242"/>
      <c r="QJ2099" s="242"/>
      <c r="QK2099" s="242"/>
    </row>
    <row r="2100" spans="434:453">
      <c r="PR2100" s="209"/>
      <c r="PW2100" s="242"/>
      <c r="PX2100" s="242"/>
      <c r="PY2100" s="242"/>
      <c r="PZ2100" s="242"/>
      <c r="QA2100" s="242"/>
      <c r="QB2100" s="242"/>
      <c r="QC2100" s="242"/>
      <c r="QD2100" s="242"/>
      <c r="QE2100" s="242"/>
      <c r="QF2100" s="242"/>
      <c r="QG2100" s="242"/>
      <c r="QH2100" s="242"/>
      <c r="QI2100" s="242"/>
      <c r="QJ2100" s="242"/>
      <c r="QK2100" s="242"/>
    </row>
    <row r="2101" spans="434:453">
      <c r="PR2101" s="209"/>
      <c r="PW2101" s="242"/>
      <c r="PX2101" s="242"/>
      <c r="PY2101" s="242"/>
      <c r="PZ2101" s="242"/>
      <c r="QA2101" s="242"/>
      <c r="QB2101" s="242"/>
      <c r="QC2101" s="242"/>
      <c r="QD2101" s="242"/>
      <c r="QE2101" s="242"/>
      <c r="QF2101" s="242"/>
      <c r="QG2101" s="242"/>
      <c r="QH2101" s="242"/>
      <c r="QI2101" s="242"/>
      <c r="QJ2101" s="242"/>
      <c r="QK2101" s="242"/>
    </row>
    <row r="2102" spans="434:453">
      <c r="PR2102" s="209"/>
      <c r="PW2102" s="242"/>
      <c r="PX2102" s="242"/>
      <c r="PY2102" s="242"/>
      <c r="PZ2102" s="242"/>
      <c r="QA2102" s="242"/>
      <c r="QB2102" s="242"/>
      <c r="QC2102" s="242"/>
      <c r="QD2102" s="242"/>
      <c r="QE2102" s="242"/>
      <c r="QF2102" s="242"/>
      <c r="QG2102" s="242"/>
      <c r="QH2102" s="242"/>
      <c r="QI2102" s="242"/>
      <c r="QJ2102" s="242"/>
      <c r="QK2102" s="242"/>
    </row>
    <row r="2103" spans="434:453">
      <c r="PR2103" s="209"/>
      <c r="PW2103" s="242"/>
      <c r="PX2103" s="242"/>
      <c r="PY2103" s="242"/>
      <c r="PZ2103" s="242"/>
      <c r="QA2103" s="242"/>
      <c r="QB2103" s="242"/>
      <c r="QC2103" s="242"/>
      <c r="QD2103" s="242"/>
      <c r="QE2103" s="242"/>
      <c r="QF2103" s="242"/>
      <c r="QG2103" s="242"/>
      <c r="QH2103" s="242"/>
      <c r="QI2103" s="242"/>
      <c r="QJ2103" s="242"/>
      <c r="QK2103" s="242"/>
    </row>
    <row r="2104" spans="434:453">
      <c r="PR2104" s="209"/>
      <c r="PW2104" s="242"/>
      <c r="PX2104" s="242"/>
      <c r="PY2104" s="242"/>
      <c r="PZ2104" s="242"/>
      <c r="QA2104" s="242"/>
      <c r="QB2104" s="242"/>
      <c r="QC2104" s="242"/>
      <c r="QD2104" s="242"/>
      <c r="QE2104" s="242"/>
      <c r="QF2104" s="242"/>
      <c r="QG2104" s="242"/>
      <c r="QH2104" s="242"/>
      <c r="QI2104" s="242"/>
      <c r="QJ2104" s="242"/>
      <c r="QK2104" s="242"/>
    </row>
    <row r="2105" spans="434:453">
      <c r="PR2105" s="209"/>
      <c r="PW2105" s="242"/>
      <c r="PX2105" s="242"/>
      <c r="PY2105" s="242"/>
      <c r="PZ2105" s="242"/>
      <c r="QA2105" s="242"/>
      <c r="QB2105" s="242"/>
      <c r="QC2105" s="242"/>
      <c r="QD2105" s="242"/>
      <c r="QE2105" s="242"/>
      <c r="QF2105" s="242"/>
      <c r="QG2105" s="242"/>
      <c r="QH2105" s="242"/>
      <c r="QI2105" s="242"/>
      <c r="QJ2105" s="242"/>
      <c r="QK2105" s="242"/>
    </row>
    <row r="2106" spans="434:453">
      <c r="PR2106" s="209"/>
      <c r="PW2106" s="242"/>
      <c r="PX2106" s="242"/>
      <c r="PY2106" s="242"/>
      <c r="PZ2106" s="242"/>
      <c r="QA2106" s="242"/>
      <c r="QB2106" s="242"/>
      <c r="QC2106" s="242"/>
      <c r="QD2106" s="242"/>
      <c r="QE2106" s="242"/>
      <c r="QF2106" s="242"/>
      <c r="QG2106" s="242"/>
      <c r="QH2106" s="242"/>
      <c r="QI2106" s="242"/>
      <c r="QJ2106" s="242"/>
      <c r="QK2106" s="242"/>
    </row>
    <row r="2107" spans="434:453">
      <c r="PR2107" s="209"/>
      <c r="PW2107" s="242"/>
      <c r="PX2107" s="242"/>
      <c r="PY2107" s="242"/>
      <c r="PZ2107" s="242"/>
      <c r="QA2107" s="242"/>
      <c r="QB2107" s="242"/>
      <c r="QC2107" s="242"/>
      <c r="QD2107" s="242"/>
      <c r="QE2107" s="242"/>
      <c r="QF2107" s="242"/>
      <c r="QG2107" s="242"/>
      <c r="QH2107" s="242"/>
      <c r="QI2107" s="242"/>
      <c r="QJ2107" s="242"/>
      <c r="QK2107" s="242"/>
    </row>
    <row r="2108" spans="434:453">
      <c r="PR2108" s="209"/>
      <c r="PW2108" s="242"/>
      <c r="PX2108" s="242"/>
      <c r="PY2108" s="242"/>
      <c r="PZ2108" s="242"/>
      <c r="QA2108" s="242"/>
      <c r="QB2108" s="242"/>
      <c r="QC2108" s="242"/>
      <c r="QD2108" s="242"/>
      <c r="QE2108" s="242"/>
      <c r="QF2108" s="242"/>
      <c r="QG2108" s="242"/>
      <c r="QH2108" s="242"/>
      <c r="QI2108" s="242"/>
      <c r="QJ2108" s="242"/>
      <c r="QK2108" s="242"/>
    </row>
    <row r="2109" spans="434:453">
      <c r="PR2109" s="209"/>
      <c r="PW2109" s="242"/>
      <c r="PX2109" s="242"/>
      <c r="PY2109" s="242"/>
      <c r="PZ2109" s="242"/>
      <c r="QA2109" s="242"/>
      <c r="QB2109" s="242"/>
      <c r="QC2109" s="242"/>
      <c r="QD2109" s="242"/>
      <c r="QE2109" s="242"/>
      <c r="QF2109" s="242"/>
      <c r="QG2109" s="242"/>
      <c r="QH2109" s="242"/>
      <c r="QI2109" s="242"/>
      <c r="QJ2109" s="242"/>
      <c r="QK2109" s="242"/>
    </row>
    <row r="2110" spans="434:453">
      <c r="PR2110" s="209"/>
      <c r="PW2110" s="242"/>
      <c r="PX2110" s="242"/>
      <c r="PY2110" s="242"/>
      <c r="PZ2110" s="242"/>
      <c r="QA2110" s="242"/>
      <c r="QB2110" s="242"/>
      <c r="QC2110" s="242"/>
      <c r="QD2110" s="242"/>
      <c r="QE2110" s="242"/>
      <c r="QF2110" s="242"/>
      <c r="QG2110" s="242"/>
      <c r="QH2110" s="242"/>
      <c r="QI2110" s="242"/>
      <c r="QJ2110" s="242"/>
      <c r="QK2110" s="242"/>
    </row>
    <row r="2111" spans="434:453">
      <c r="PR2111" s="209"/>
      <c r="PW2111" s="242"/>
      <c r="PX2111" s="242"/>
      <c r="PY2111" s="242"/>
      <c r="PZ2111" s="242"/>
      <c r="QA2111" s="242"/>
      <c r="QB2111" s="242"/>
      <c r="QC2111" s="242"/>
      <c r="QD2111" s="242"/>
      <c r="QE2111" s="242"/>
      <c r="QF2111" s="242"/>
      <c r="QG2111" s="242"/>
      <c r="QH2111" s="242"/>
      <c r="QI2111" s="242"/>
      <c r="QJ2111" s="242"/>
      <c r="QK2111" s="242"/>
    </row>
    <row r="2112" spans="434:453">
      <c r="PR2112" s="209"/>
      <c r="PW2112" s="242"/>
      <c r="PX2112" s="242"/>
      <c r="PY2112" s="242"/>
      <c r="PZ2112" s="242"/>
      <c r="QA2112" s="242"/>
      <c r="QB2112" s="242"/>
      <c r="QC2112" s="242"/>
      <c r="QD2112" s="242"/>
      <c r="QE2112" s="242"/>
      <c r="QF2112" s="242"/>
      <c r="QG2112" s="242"/>
      <c r="QH2112" s="242"/>
      <c r="QI2112" s="242"/>
      <c r="QJ2112" s="242"/>
      <c r="QK2112" s="242"/>
    </row>
    <row r="2113" spans="434:453">
      <c r="PR2113" s="209"/>
      <c r="PW2113" s="242"/>
      <c r="PX2113" s="242"/>
      <c r="PY2113" s="242"/>
      <c r="PZ2113" s="242"/>
      <c r="QA2113" s="242"/>
      <c r="QB2113" s="242"/>
      <c r="QC2113" s="242"/>
      <c r="QD2113" s="242"/>
      <c r="QE2113" s="242"/>
      <c r="QF2113" s="242"/>
      <c r="QG2113" s="242"/>
      <c r="QH2113" s="242"/>
      <c r="QI2113" s="242"/>
      <c r="QJ2113" s="242"/>
      <c r="QK2113" s="242"/>
    </row>
    <row r="2114" spans="434:453">
      <c r="PR2114" s="209"/>
      <c r="PW2114" s="242"/>
      <c r="PX2114" s="242"/>
      <c r="PY2114" s="242"/>
      <c r="PZ2114" s="242"/>
      <c r="QA2114" s="242"/>
      <c r="QB2114" s="242"/>
      <c r="QC2114" s="242"/>
      <c r="QD2114" s="242"/>
      <c r="QE2114" s="242"/>
      <c r="QF2114" s="242"/>
      <c r="QG2114" s="242"/>
      <c r="QH2114" s="242"/>
      <c r="QI2114" s="242"/>
      <c r="QJ2114" s="242"/>
      <c r="QK2114" s="242"/>
    </row>
    <row r="2115" spans="434:453">
      <c r="PR2115" s="209"/>
      <c r="PW2115" s="242"/>
      <c r="PX2115" s="242"/>
      <c r="PY2115" s="242"/>
      <c r="PZ2115" s="242"/>
      <c r="QA2115" s="242"/>
      <c r="QB2115" s="242"/>
      <c r="QC2115" s="242"/>
      <c r="QD2115" s="242"/>
      <c r="QE2115" s="242"/>
      <c r="QF2115" s="242"/>
      <c r="QG2115" s="242"/>
      <c r="QH2115" s="242"/>
      <c r="QI2115" s="242"/>
      <c r="QJ2115" s="242"/>
      <c r="QK2115" s="242"/>
    </row>
    <row r="2116" spans="434:453">
      <c r="PR2116" s="209"/>
      <c r="PW2116" s="242"/>
      <c r="PX2116" s="242"/>
      <c r="PY2116" s="242"/>
      <c r="PZ2116" s="242"/>
      <c r="QA2116" s="242"/>
      <c r="QB2116" s="242"/>
      <c r="QC2116" s="242"/>
      <c r="QD2116" s="242"/>
      <c r="QE2116" s="242"/>
      <c r="QF2116" s="242"/>
      <c r="QG2116" s="242"/>
      <c r="QH2116" s="242"/>
      <c r="QI2116" s="242"/>
      <c r="QJ2116" s="242"/>
      <c r="QK2116" s="242"/>
    </row>
    <row r="2117" spans="434:453">
      <c r="PR2117" s="209"/>
      <c r="PW2117" s="242"/>
      <c r="PX2117" s="242"/>
      <c r="PY2117" s="242"/>
      <c r="PZ2117" s="242"/>
      <c r="QA2117" s="242"/>
      <c r="QB2117" s="242"/>
      <c r="QC2117" s="242"/>
      <c r="QD2117" s="242"/>
      <c r="QE2117" s="242"/>
      <c r="QF2117" s="242"/>
      <c r="QG2117" s="242"/>
      <c r="QH2117" s="242"/>
      <c r="QI2117" s="242"/>
      <c r="QJ2117" s="242"/>
      <c r="QK2117" s="242"/>
    </row>
    <row r="2118" spans="434:453">
      <c r="PR2118" s="209"/>
      <c r="PW2118" s="242"/>
      <c r="PX2118" s="242"/>
      <c r="PY2118" s="242"/>
      <c r="PZ2118" s="242"/>
      <c r="QA2118" s="242"/>
      <c r="QB2118" s="242"/>
      <c r="QC2118" s="242"/>
      <c r="QD2118" s="242"/>
      <c r="QE2118" s="242"/>
      <c r="QF2118" s="242"/>
      <c r="QG2118" s="242"/>
      <c r="QH2118" s="242"/>
      <c r="QI2118" s="242"/>
      <c r="QJ2118" s="242"/>
      <c r="QK2118" s="242"/>
    </row>
    <row r="2119" spans="434:453">
      <c r="PR2119" s="209"/>
      <c r="PW2119" s="242"/>
      <c r="PX2119" s="242"/>
      <c r="PY2119" s="242"/>
      <c r="PZ2119" s="242"/>
      <c r="QA2119" s="242"/>
      <c r="QB2119" s="242"/>
      <c r="QC2119" s="242"/>
      <c r="QD2119" s="242"/>
      <c r="QE2119" s="242"/>
      <c r="QF2119" s="242"/>
      <c r="QG2119" s="242"/>
      <c r="QH2119" s="242"/>
      <c r="QI2119" s="242"/>
      <c r="QJ2119" s="242"/>
      <c r="QK2119" s="242"/>
    </row>
    <row r="2120" spans="434:453">
      <c r="PR2120" s="209"/>
      <c r="PW2120" s="242"/>
      <c r="PX2120" s="242"/>
      <c r="PY2120" s="242"/>
      <c r="PZ2120" s="242"/>
      <c r="QA2120" s="242"/>
      <c r="QB2120" s="242"/>
      <c r="QC2120" s="242"/>
      <c r="QD2120" s="242"/>
      <c r="QE2120" s="242"/>
      <c r="QF2120" s="242"/>
      <c r="QG2120" s="242"/>
      <c r="QH2120" s="242"/>
      <c r="QI2120" s="242"/>
      <c r="QJ2120" s="242"/>
      <c r="QK2120" s="242"/>
    </row>
    <row r="2121" spans="434:453">
      <c r="PR2121" s="209"/>
      <c r="PW2121" s="242"/>
      <c r="PX2121" s="242"/>
      <c r="PY2121" s="242"/>
      <c r="PZ2121" s="242"/>
      <c r="QA2121" s="242"/>
      <c r="QB2121" s="242"/>
      <c r="QC2121" s="242"/>
      <c r="QD2121" s="242"/>
      <c r="QE2121" s="242"/>
      <c r="QF2121" s="242"/>
      <c r="QG2121" s="242"/>
      <c r="QH2121" s="242"/>
      <c r="QI2121" s="242"/>
      <c r="QJ2121" s="242"/>
      <c r="QK2121" s="242"/>
    </row>
    <row r="2122" spans="434:453">
      <c r="PR2122" s="209"/>
      <c r="PW2122" s="242"/>
      <c r="PX2122" s="242"/>
      <c r="PY2122" s="242"/>
      <c r="PZ2122" s="242"/>
      <c r="QA2122" s="242"/>
      <c r="QB2122" s="242"/>
      <c r="QC2122" s="242"/>
      <c r="QD2122" s="242"/>
      <c r="QE2122" s="242"/>
      <c r="QF2122" s="242"/>
      <c r="QG2122" s="242"/>
      <c r="QH2122" s="242"/>
      <c r="QI2122" s="242"/>
      <c r="QJ2122" s="242"/>
      <c r="QK2122" s="242"/>
    </row>
    <row r="2123" spans="434:453">
      <c r="PR2123" s="209"/>
      <c r="PW2123" s="242"/>
      <c r="PX2123" s="242"/>
      <c r="PY2123" s="242"/>
      <c r="PZ2123" s="242"/>
      <c r="QA2123" s="242"/>
      <c r="QB2123" s="242"/>
      <c r="QC2123" s="242"/>
      <c r="QD2123" s="242"/>
      <c r="QE2123" s="242"/>
      <c r="QF2123" s="242"/>
      <c r="QG2123" s="242"/>
      <c r="QH2123" s="242"/>
      <c r="QI2123" s="242"/>
      <c r="QJ2123" s="242"/>
      <c r="QK2123" s="242"/>
    </row>
    <row r="2124" spans="434:453">
      <c r="PR2124" s="209"/>
      <c r="PW2124" s="242"/>
      <c r="PX2124" s="242"/>
      <c r="PY2124" s="242"/>
      <c r="PZ2124" s="242"/>
      <c r="QA2124" s="242"/>
      <c r="QB2124" s="242"/>
      <c r="QC2124" s="242"/>
      <c r="QD2124" s="242"/>
      <c r="QE2124" s="242"/>
      <c r="QF2124" s="242"/>
      <c r="QG2124" s="242"/>
      <c r="QH2124" s="242"/>
      <c r="QI2124" s="242"/>
      <c r="QJ2124" s="242"/>
      <c r="QK2124" s="242"/>
    </row>
    <row r="2125" spans="434:453">
      <c r="PR2125" s="209"/>
      <c r="PW2125" s="242"/>
      <c r="PX2125" s="242"/>
      <c r="PY2125" s="242"/>
      <c r="PZ2125" s="242"/>
      <c r="QA2125" s="242"/>
      <c r="QB2125" s="242"/>
      <c r="QC2125" s="242"/>
      <c r="QD2125" s="242"/>
      <c r="QE2125" s="242"/>
      <c r="QF2125" s="242"/>
      <c r="QG2125" s="242"/>
      <c r="QH2125" s="242"/>
      <c r="QI2125" s="242"/>
      <c r="QJ2125" s="242"/>
      <c r="QK2125" s="242"/>
    </row>
    <row r="2126" spans="434:453">
      <c r="PR2126" s="209"/>
      <c r="PW2126" s="242"/>
      <c r="PX2126" s="242"/>
      <c r="PY2126" s="242"/>
      <c r="PZ2126" s="242"/>
      <c r="QA2126" s="242"/>
      <c r="QB2126" s="242"/>
      <c r="QC2126" s="242"/>
      <c r="QD2126" s="242"/>
      <c r="QE2126" s="242"/>
      <c r="QF2126" s="242"/>
      <c r="QG2126" s="242"/>
      <c r="QH2126" s="242"/>
      <c r="QI2126" s="242"/>
      <c r="QJ2126" s="242"/>
      <c r="QK2126" s="242"/>
    </row>
    <row r="2127" spans="434:453">
      <c r="PR2127" s="209"/>
      <c r="PW2127" s="242"/>
      <c r="PX2127" s="242"/>
      <c r="PY2127" s="242"/>
      <c r="PZ2127" s="242"/>
      <c r="QA2127" s="242"/>
      <c r="QB2127" s="242"/>
      <c r="QC2127" s="242"/>
      <c r="QD2127" s="242"/>
      <c r="QE2127" s="242"/>
      <c r="QF2127" s="242"/>
      <c r="QG2127" s="242"/>
      <c r="QH2127" s="242"/>
      <c r="QI2127" s="242"/>
      <c r="QJ2127" s="242"/>
      <c r="QK2127" s="242"/>
    </row>
    <row r="2128" spans="434:453">
      <c r="PR2128" s="209"/>
      <c r="PW2128" s="242"/>
      <c r="PX2128" s="242"/>
      <c r="PY2128" s="242"/>
      <c r="PZ2128" s="242"/>
      <c r="QA2128" s="242"/>
      <c r="QB2128" s="242"/>
      <c r="QC2128" s="242"/>
      <c r="QD2128" s="242"/>
      <c r="QE2128" s="242"/>
      <c r="QF2128" s="242"/>
      <c r="QG2128" s="242"/>
      <c r="QH2128" s="242"/>
      <c r="QI2128" s="242"/>
      <c r="QJ2128" s="242"/>
      <c r="QK2128" s="242"/>
    </row>
    <row r="2129" spans="434:453">
      <c r="PR2129" s="209"/>
      <c r="PW2129" s="242"/>
      <c r="PX2129" s="242"/>
      <c r="PY2129" s="242"/>
      <c r="PZ2129" s="242"/>
      <c r="QA2129" s="242"/>
      <c r="QB2129" s="242"/>
      <c r="QC2129" s="242"/>
      <c r="QD2129" s="242"/>
      <c r="QE2129" s="242"/>
      <c r="QF2129" s="242"/>
      <c r="QG2129" s="242"/>
      <c r="QH2129" s="242"/>
      <c r="QI2129" s="242"/>
      <c r="QJ2129" s="242"/>
      <c r="QK2129" s="242"/>
    </row>
    <row r="2130" spans="434:453">
      <c r="PR2130" s="209"/>
      <c r="PW2130" s="242"/>
      <c r="PX2130" s="242"/>
      <c r="PY2130" s="242"/>
      <c r="PZ2130" s="242"/>
      <c r="QA2130" s="242"/>
      <c r="QB2130" s="242"/>
      <c r="QC2130" s="242"/>
      <c r="QD2130" s="242"/>
      <c r="QE2130" s="242"/>
      <c r="QF2130" s="242"/>
      <c r="QG2130" s="242"/>
      <c r="QH2130" s="242"/>
      <c r="QI2130" s="242"/>
      <c r="QJ2130" s="242"/>
      <c r="QK2130" s="242"/>
    </row>
    <row r="2131" spans="434:453">
      <c r="PR2131" s="209"/>
      <c r="PW2131" s="242"/>
      <c r="PX2131" s="242"/>
      <c r="PY2131" s="242"/>
      <c r="PZ2131" s="242"/>
      <c r="QA2131" s="242"/>
      <c r="QB2131" s="242"/>
      <c r="QC2131" s="242"/>
      <c r="QD2131" s="242"/>
      <c r="QE2131" s="242"/>
      <c r="QF2131" s="242"/>
      <c r="QG2131" s="242"/>
      <c r="QH2131" s="242"/>
      <c r="QI2131" s="242"/>
      <c r="QJ2131" s="242"/>
      <c r="QK2131" s="242"/>
    </row>
    <row r="2132" spans="434:453">
      <c r="PR2132" s="209"/>
      <c r="PW2132" s="242"/>
      <c r="PX2132" s="242"/>
      <c r="PY2132" s="242"/>
      <c r="PZ2132" s="242"/>
      <c r="QA2132" s="242"/>
      <c r="QB2132" s="242"/>
      <c r="QC2132" s="242"/>
      <c r="QD2132" s="242"/>
      <c r="QE2132" s="242"/>
      <c r="QF2132" s="242"/>
      <c r="QG2132" s="242"/>
      <c r="QH2132" s="242"/>
      <c r="QI2132" s="242"/>
      <c r="QJ2132" s="242"/>
      <c r="QK2132" s="242"/>
    </row>
    <row r="2133" spans="434:453">
      <c r="PR2133" s="209"/>
      <c r="PW2133" s="242"/>
      <c r="PX2133" s="242"/>
      <c r="PY2133" s="242"/>
      <c r="PZ2133" s="242"/>
      <c r="QA2133" s="242"/>
      <c r="QB2133" s="242"/>
      <c r="QC2133" s="242"/>
      <c r="QD2133" s="242"/>
      <c r="QE2133" s="242"/>
      <c r="QF2133" s="242"/>
      <c r="QG2133" s="242"/>
      <c r="QH2133" s="242"/>
      <c r="QI2133" s="242"/>
      <c r="QJ2133" s="242"/>
      <c r="QK2133" s="242"/>
    </row>
    <row r="2134" spans="434:453">
      <c r="PR2134" s="209"/>
      <c r="PW2134" s="242"/>
      <c r="PX2134" s="242"/>
      <c r="PY2134" s="242"/>
      <c r="PZ2134" s="242"/>
      <c r="QA2134" s="242"/>
      <c r="QB2134" s="242"/>
      <c r="QC2134" s="242"/>
      <c r="QD2134" s="242"/>
      <c r="QE2134" s="242"/>
      <c r="QF2134" s="242"/>
      <c r="QG2134" s="242"/>
      <c r="QH2134" s="242"/>
      <c r="QI2134" s="242"/>
      <c r="QJ2134" s="242"/>
      <c r="QK2134" s="242"/>
    </row>
    <row r="2135" spans="434:453">
      <c r="PR2135" s="209"/>
      <c r="PW2135" s="242"/>
      <c r="PX2135" s="242"/>
      <c r="PY2135" s="242"/>
      <c r="PZ2135" s="242"/>
      <c r="QA2135" s="242"/>
      <c r="QB2135" s="242"/>
      <c r="QC2135" s="242"/>
      <c r="QD2135" s="242"/>
      <c r="QE2135" s="242"/>
      <c r="QF2135" s="242"/>
      <c r="QG2135" s="242"/>
      <c r="QH2135" s="242"/>
      <c r="QI2135" s="242"/>
      <c r="QJ2135" s="242"/>
      <c r="QK2135" s="242"/>
    </row>
    <row r="2136" spans="434:453">
      <c r="PR2136" s="209"/>
      <c r="PW2136" s="242"/>
      <c r="PX2136" s="242"/>
      <c r="PY2136" s="242"/>
      <c r="PZ2136" s="242"/>
      <c r="QA2136" s="242"/>
      <c r="QB2136" s="242"/>
      <c r="QC2136" s="242"/>
      <c r="QD2136" s="242"/>
      <c r="QE2136" s="242"/>
      <c r="QF2136" s="242"/>
      <c r="QG2136" s="242"/>
      <c r="QH2136" s="242"/>
      <c r="QI2136" s="242"/>
      <c r="QJ2136" s="242"/>
      <c r="QK2136" s="242"/>
    </row>
    <row r="2137" spans="434:453">
      <c r="PR2137" s="209"/>
      <c r="PW2137" s="242"/>
      <c r="PX2137" s="242"/>
      <c r="PY2137" s="242"/>
      <c r="PZ2137" s="242"/>
      <c r="QA2137" s="242"/>
      <c r="QB2137" s="242"/>
      <c r="QC2137" s="242"/>
      <c r="QD2137" s="242"/>
      <c r="QE2137" s="242"/>
      <c r="QF2137" s="242"/>
      <c r="QG2137" s="242"/>
      <c r="QH2137" s="242"/>
      <c r="QI2137" s="242"/>
      <c r="QJ2137" s="242"/>
      <c r="QK2137" s="242"/>
    </row>
    <row r="2138" spans="434:453">
      <c r="PR2138" s="209"/>
      <c r="PW2138" s="242"/>
      <c r="PX2138" s="242"/>
      <c r="PY2138" s="242"/>
      <c r="PZ2138" s="242"/>
      <c r="QA2138" s="242"/>
      <c r="QB2138" s="242"/>
      <c r="QC2138" s="242"/>
      <c r="QD2138" s="242"/>
      <c r="QE2138" s="242"/>
      <c r="QF2138" s="242"/>
      <c r="QG2138" s="242"/>
      <c r="QH2138" s="242"/>
      <c r="QI2138" s="242"/>
      <c r="QJ2138" s="242"/>
      <c r="QK2138" s="242"/>
    </row>
    <row r="2139" spans="434:453">
      <c r="PR2139" s="209"/>
      <c r="PW2139" s="242"/>
      <c r="PX2139" s="242"/>
      <c r="PY2139" s="242"/>
      <c r="PZ2139" s="242"/>
      <c r="QA2139" s="242"/>
      <c r="QB2139" s="242"/>
      <c r="QC2139" s="242"/>
      <c r="QD2139" s="242"/>
      <c r="QE2139" s="242"/>
      <c r="QF2139" s="242"/>
      <c r="QG2139" s="242"/>
      <c r="QH2139" s="242"/>
      <c r="QI2139" s="242"/>
      <c r="QJ2139" s="242"/>
      <c r="QK2139" s="242"/>
    </row>
    <row r="2140" spans="434:453">
      <c r="PR2140" s="209"/>
      <c r="PW2140" s="242"/>
      <c r="PX2140" s="242"/>
      <c r="PY2140" s="242"/>
      <c r="PZ2140" s="242"/>
      <c r="QA2140" s="242"/>
      <c r="QB2140" s="242"/>
      <c r="QC2140" s="242"/>
      <c r="QD2140" s="242"/>
      <c r="QE2140" s="242"/>
      <c r="QF2140" s="242"/>
      <c r="QG2140" s="242"/>
      <c r="QH2140" s="242"/>
      <c r="QI2140" s="242"/>
      <c r="QJ2140" s="242"/>
      <c r="QK2140" s="242"/>
    </row>
    <row r="2141" spans="434:453">
      <c r="PR2141" s="209"/>
      <c r="PW2141" s="242"/>
      <c r="PX2141" s="242"/>
      <c r="PY2141" s="242"/>
      <c r="PZ2141" s="242"/>
      <c r="QA2141" s="242"/>
      <c r="QB2141" s="242"/>
      <c r="QC2141" s="242"/>
      <c r="QD2141" s="242"/>
      <c r="QE2141" s="242"/>
      <c r="QF2141" s="242"/>
      <c r="QG2141" s="242"/>
      <c r="QH2141" s="242"/>
      <c r="QI2141" s="242"/>
      <c r="QJ2141" s="242"/>
      <c r="QK2141" s="242"/>
    </row>
    <row r="2142" spans="434:453">
      <c r="PR2142" s="209"/>
      <c r="PW2142" s="242"/>
      <c r="PX2142" s="242"/>
      <c r="PY2142" s="242"/>
      <c r="PZ2142" s="242"/>
      <c r="QA2142" s="242"/>
      <c r="QB2142" s="242"/>
      <c r="QC2142" s="242"/>
      <c r="QD2142" s="242"/>
      <c r="QE2142" s="242"/>
      <c r="QF2142" s="242"/>
      <c r="QG2142" s="242"/>
      <c r="QH2142" s="242"/>
      <c r="QI2142" s="242"/>
      <c r="QJ2142" s="242"/>
      <c r="QK2142" s="242"/>
    </row>
    <row r="2143" spans="434:453">
      <c r="PR2143" s="209"/>
      <c r="PW2143" s="242"/>
      <c r="PX2143" s="242"/>
      <c r="PY2143" s="242"/>
      <c r="PZ2143" s="242"/>
      <c r="QA2143" s="242"/>
      <c r="QB2143" s="242"/>
      <c r="QC2143" s="242"/>
      <c r="QD2143" s="242"/>
      <c r="QE2143" s="242"/>
      <c r="QF2143" s="242"/>
      <c r="QG2143" s="242"/>
      <c r="QH2143" s="242"/>
      <c r="QI2143" s="242"/>
      <c r="QJ2143" s="242"/>
      <c r="QK2143" s="242"/>
    </row>
    <row r="2144" spans="434:453">
      <c r="PR2144" s="209"/>
      <c r="PW2144" s="242"/>
      <c r="PX2144" s="242"/>
      <c r="PY2144" s="242"/>
      <c r="PZ2144" s="242"/>
      <c r="QA2144" s="242"/>
      <c r="QB2144" s="242"/>
      <c r="QC2144" s="242"/>
      <c r="QD2144" s="242"/>
      <c r="QE2144" s="242"/>
      <c r="QF2144" s="242"/>
      <c r="QG2144" s="242"/>
      <c r="QH2144" s="242"/>
      <c r="QI2144" s="242"/>
      <c r="QJ2144" s="242"/>
      <c r="QK2144" s="242"/>
    </row>
    <row r="2145" spans="434:453">
      <c r="PR2145" s="209"/>
      <c r="PW2145" s="242"/>
      <c r="PX2145" s="242"/>
      <c r="PY2145" s="242"/>
      <c r="PZ2145" s="242"/>
      <c r="QA2145" s="242"/>
      <c r="QB2145" s="242"/>
      <c r="QC2145" s="242"/>
      <c r="QD2145" s="242"/>
      <c r="QE2145" s="242"/>
      <c r="QF2145" s="242"/>
      <c r="QG2145" s="242"/>
      <c r="QH2145" s="242"/>
      <c r="QI2145" s="242"/>
      <c r="QJ2145" s="242"/>
      <c r="QK2145" s="242"/>
    </row>
    <row r="2146" spans="434:453">
      <c r="PR2146" s="209"/>
      <c r="PW2146" s="242"/>
      <c r="PX2146" s="242"/>
      <c r="PY2146" s="242"/>
      <c r="PZ2146" s="242"/>
      <c r="QA2146" s="242"/>
      <c r="QB2146" s="242"/>
      <c r="QC2146" s="242"/>
      <c r="QD2146" s="242"/>
      <c r="QE2146" s="242"/>
      <c r="QF2146" s="242"/>
      <c r="QG2146" s="242"/>
      <c r="QH2146" s="242"/>
      <c r="QI2146" s="242"/>
      <c r="QJ2146" s="242"/>
      <c r="QK2146" s="242"/>
    </row>
    <row r="2147" spans="434:453">
      <c r="PR2147" s="209"/>
      <c r="PW2147" s="242"/>
      <c r="PX2147" s="242"/>
      <c r="PY2147" s="242"/>
      <c r="PZ2147" s="242"/>
      <c r="QA2147" s="242"/>
      <c r="QB2147" s="242"/>
      <c r="QC2147" s="242"/>
      <c r="QD2147" s="242"/>
      <c r="QE2147" s="242"/>
      <c r="QF2147" s="242"/>
      <c r="QG2147" s="242"/>
      <c r="QH2147" s="242"/>
      <c r="QI2147" s="242"/>
      <c r="QJ2147" s="242"/>
      <c r="QK2147" s="242"/>
    </row>
    <row r="2148" spans="434:453">
      <c r="PR2148" s="209"/>
      <c r="PW2148" s="242"/>
      <c r="PX2148" s="242"/>
      <c r="PY2148" s="242"/>
      <c r="PZ2148" s="242"/>
      <c r="QA2148" s="242"/>
      <c r="QB2148" s="242"/>
      <c r="QC2148" s="242"/>
      <c r="QD2148" s="242"/>
      <c r="QE2148" s="242"/>
      <c r="QF2148" s="242"/>
      <c r="QG2148" s="242"/>
      <c r="QH2148" s="242"/>
      <c r="QI2148" s="242"/>
      <c r="QJ2148" s="242"/>
      <c r="QK2148" s="242"/>
    </row>
    <row r="2149" spans="434:453">
      <c r="PR2149" s="209"/>
      <c r="PW2149" s="242"/>
      <c r="PX2149" s="242"/>
      <c r="PY2149" s="242"/>
      <c r="PZ2149" s="242"/>
      <c r="QA2149" s="242"/>
      <c r="QB2149" s="242"/>
      <c r="QC2149" s="242"/>
      <c r="QD2149" s="242"/>
      <c r="QE2149" s="242"/>
      <c r="QF2149" s="242"/>
      <c r="QG2149" s="242"/>
      <c r="QH2149" s="242"/>
      <c r="QI2149" s="242"/>
      <c r="QJ2149" s="242"/>
      <c r="QK2149" s="242"/>
    </row>
    <row r="2150" spans="434:453">
      <c r="PR2150" s="209"/>
      <c r="PW2150" s="242"/>
      <c r="PX2150" s="242"/>
      <c r="PY2150" s="242"/>
      <c r="PZ2150" s="242"/>
      <c r="QA2150" s="242"/>
      <c r="QB2150" s="242"/>
      <c r="QC2150" s="242"/>
      <c r="QD2150" s="242"/>
      <c r="QE2150" s="242"/>
      <c r="QF2150" s="242"/>
      <c r="QG2150" s="242"/>
      <c r="QH2150" s="242"/>
      <c r="QI2150" s="242"/>
      <c r="QJ2150" s="242"/>
      <c r="QK2150" s="242"/>
    </row>
    <row r="2151" spans="434:453">
      <c r="PR2151" s="209"/>
      <c r="PW2151" s="242"/>
      <c r="PX2151" s="242"/>
      <c r="PY2151" s="242"/>
      <c r="PZ2151" s="242"/>
      <c r="QA2151" s="242"/>
      <c r="QB2151" s="242"/>
      <c r="QC2151" s="242"/>
      <c r="QD2151" s="242"/>
      <c r="QE2151" s="242"/>
      <c r="QF2151" s="242"/>
      <c r="QG2151" s="242"/>
      <c r="QH2151" s="242"/>
      <c r="QI2151" s="242"/>
      <c r="QJ2151" s="242"/>
      <c r="QK2151" s="242"/>
    </row>
    <row r="2152" spans="434:453">
      <c r="PR2152" s="209"/>
      <c r="PW2152" s="242"/>
      <c r="PX2152" s="242"/>
      <c r="PY2152" s="242"/>
      <c r="PZ2152" s="242"/>
      <c r="QA2152" s="242"/>
      <c r="QB2152" s="242"/>
      <c r="QC2152" s="242"/>
      <c r="QD2152" s="242"/>
      <c r="QE2152" s="242"/>
      <c r="QF2152" s="242"/>
      <c r="QG2152" s="242"/>
      <c r="QH2152" s="242"/>
      <c r="QI2152" s="242"/>
      <c r="QJ2152" s="242"/>
      <c r="QK2152" s="242"/>
    </row>
    <row r="2153" spans="434:453">
      <c r="PR2153" s="209"/>
      <c r="PW2153" s="242"/>
      <c r="PX2153" s="242"/>
      <c r="PY2153" s="242"/>
      <c r="PZ2153" s="242"/>
      <c r="QA2153" s="242"/>
      <c r="QB2153" s="242"/>
      <c r="QC2153" s="242"/>
      <c r="QD2153" s="242"/>
      <c r="QE2153" s="242"/>
      <c r="QF2153" s="242"/>
      <c r="QG2153" s="242"/>
      <c r="QH2153" s="242"/>
      <c r="QI2153" s="242"/>
      <c r="QJ2153" s="242"/>
      <c r="QK2153" s="242"/>
    </row>
    <row r="2154" spans="434:453">
      <c r="PR2154" s="209"/>
      <c r="PW2154" s="242"/>
      <c r="PX2154" s="242"/>
      <c r="PY2154" s="242"/>
      <c r="PZ2154" s="242"/>
      <c r="QA2154" s="242"/>
      <c r="QB2154" s="242"/>
      <c r="QC2154" s="242"/>
      <c r="QD2154" s="242"/>
      <c r="QE2154" s="242"/>
      <c r="QF2154" s="242"/>
      <c r="QG2154" s="242"/>
      <c r="QH2154" s="242"/>
      <c r="QI2154" s="242"/>
      <c r="QJ2154" s="242"/>
      <c r="QK2154" s="242"/>
    </row>
    <row r="2155" spans="434:453">
      <c r="PR2155" s="209"/>
      <c r="PW2155" s="242"/>
      <c r="PX2155" s="242"/>
      <c r="PY2155" s="242"/>
      <c r="PZ2155" s="242"/>
      <c r="QA2155" s="242"/>
      <c r="QB2155" s="242"/>
      <c r="QC2155" s="242"/>
      <c r="QD2155" s="242"/>
      <c r="QE2155" s="242"/>
      <c r="QF2155" s="242"/>
      <c r="QG2155" s="242"/>
      <c r="QH2155" s="242"/>
      <c r="QI2155" s="242"/>
      <c r="QJ2155" s="242"/>
      <c r="QK2155" s="242"/>
    </row>
    <row r="2156" spans="434:453">
      <c r="PR2156" s="209"/>
      <c r="PW2156" s="242"/>
      <c r="PX2156" s="242"/>
      <c r="PY2156" s="242"/>
      <c r="PZ2156" s="242"/>
      <c r="QA2156" s="242"/>
      <c r="QB2156" s="242"/>
      <c r="QC2156" s="242"/>
      <c r="QD2156" s="242"/>
      <c r="QE2156" s="242"/>
      <c r="QF2156" s="242"/>
      <c r="QG2156" s="242"/>
      <c r="QH2156" s="242"/>
      <c r="QI2156" s="242"/>
      <c r="QJ2156" s="242"/>
      <c r="QK2156" s="242"/>
    </row>
    <row r="2157" spans="434:453">
      <c r="PR2157" s="209"/>
      <c r="PW2157" s="242"/>
      <c r="PX2157" s="242"/>
      <c r="PY2157" s="242"/>
      <c r="PZ2157" s="242"/>
      <c r="QA2157" s="242"/>
      <c r="QB2157" s="242"/>
      <c r="QC2157" s="242"/>
      <c r="QD2157" s="242"/>
      <c r="QE2157" s="242"/>
      <c r="QF2157" s="242"/>
      <c r="QG2157" s="242"/>
      <c r="QH2157" s="242"/>
      <c r="QI2157" s="242"/>
      <c r="QJ2157" s="242"/>
      <c r="QK2157" s="242"/>
    </row>
    <row r="2158" spans="434:453">
      <c r="PR2158" s="209"/>
      <c r="PW2158" s="242"/>
      <c r="PX2158" s="242"/>
      <c r="PY2158" s="242"/>
      <c r="PZ2158" s="242"/>
      <c r="QA2158" s="242"/>
      <c r="QB2158" s="242"/>
      <c r="QC2158" s="242"/>
      <c r="QD2158" s="242"/>
      <c r="QE2158" s="242"/>
      <c r="QF2158" s="242"/>
      <c r="QG2158" s="242"/>
      <c r="QH2158" s="242"/>
      <c r="QI2158" s="242"/>
      <c r="QJ2158" s="242"/>
      <c r="QK2158" s="242"/>
    </row>
    <row r="2159" spans="434:453">
      <c r="PR2159" s="209"/>
      <c r="PW2159" s="242"/>
      <c r="PX2159" s="242"/>
      <c r="PY2159" s="242"/>
      <c r="PZ2159" s="242"/>
      <c r="QA2159" s="242"/>
      <c r="QB2159" s="242"/>
      <c r="QC2159" s="242"/>
      <c r="QD2159" s="242"/>
      <c r="QE2159" s="242"/>
      <c r="QF2159" s="242"/>
      <c r="QG2159" s="242"/>
      <c r="QH2159" s="242"/>
      <c r="QI2159" s="242"/>
      <c r="QJ2159" s="242"/>
      <c r="QK2159" s="242"/>
    </row>
    <row r="2160" spans="434:453">
      <c r="PR2160" s="209"/>
      <c r="PW2160" s="242"/>
      <c r="PX2160" s="242"/>
      <c r="PY2160" s="242"/>
      <c r="PZ2160" s="242"/>
      <c r="QA2160" s="242"/>
      <c r="QB2160" s="242"/>
      <c r="QC2160" s="242"/>
      <c r="QD2160" s="242"/>
      <c r="QE2160" s="242"/>
      <c r="QF2160" s="242"/>
      <c r="QG2160" s="242"/>
      <c r="QH2160" s="242"/>
      <c r="QI2160" s="242"/>
      <c r="QJ2160" s="242"/>
      <c r="QK2160" s="242"/>
    </row>
    <row r="2161" spans="434:453">
      <c r="PR2161" s="209"/>
      <c r="PW2161" s="242"/>
      <c r="PX2161" s="242"/>
      <c r="PY2161" s="242"/>
      <c r="PZ2161" s="242"/>
      <c r="QA2161" s="242"/>
      <c r="QB2161" s="242"/>
      <c r="QC2161" s="242"/>
      <c r="QD2161" s="242"/>
      <c r="QE2161" s="242"/>
      <c r="QF2161" s="242"/>
      <c r="QG2161" s="242"/>
      <c r="QH2161" s="242"/>
      <c r="QI2161" s="242"/>
      <c r="QJ2161" s="242"/>
      <c r="QK2161" s="242"/>
    </row>
    <row r="2162" spans="434:453">
      <c r="PR2162" s="209"/>
      <c r="PW2162" s="242"/>
      <c r="PX2162" s="242"/>
      <c r="PY2162" s="242"/>
      <c r="PZ2162" s="242"/>
      <c r="QA2162" s="242"/>
      <c r="QB2162" s="242"/>
      <c r="QC2162" s="242"/>
      <c r="QD2162" s="242"/>
      <c r="QE2162" s="242"/>
      <c r="QF2162" s="242"/>
      <c r="QG2162" s="242"/>
      <c r="QH2162" s="242"/>
      <c r="QI2162" s="242"/>
      <c r="QJ2162" s="242"/>
      <c r="QK2162" s="242"/>
    </row>
    <row r="2163" spans="434:453">
      <c r="PR2163" s="209"/>
      <c r="PW2163" s="242"/>
      <c r="PX2163" s="242"/>
      <c r="PY2163" s="242"/>
      <c r="PZ2163" s="242"/>
      <c r="QA2163" s="242"/>
      <c r="QB2163" s="242"/>
      <c r="QC2163" s="242"/>
      <c r="QD2163" s="242"/>
      <c r="QE2163" s="242"/>
      <c r="QF2163" s="242"/>
      <c r="QG2163" s="242"/>
      <c r="QH2163" s="242"/>
      <c r="QI2163" s="242"/>
      <c r="QJ2163" s="242"/>
      <c r="QK2163" s="242"/>
    </row>
    <row r="2164" spans="434:453">
      <c r="PR2164" s="209"/>
      <c r="PW2164" s="242"/>
      <c r="PX2164" s="242"/>
      <c r="PY2164" s="242"/>
      <c r="PZ2164" s="242"/>
      <c r="QA2164" s="242"/>
      <c r="QB2164" s="242"/>
      <c r="QC2164" s="242"/>
      <c r="QD2164" s="242"/>
      <c r="QE2164" s="242"/>
      <c r="QF2164" s="242"/>
      <c r="QG2164" s="242"/>
      <c r="QH2164" s="242"/>
      <c r="QI2164" s="242"/>
      <c r="QJ2164" s="242"/>
      <c r="QK2164" s="242"/>
    </row>
    <row r="2165" spans="434:453">
      <c r="PR2165" s="209"/>
      <c r="PW2165" s="242"/>
      <c r="PX2165" s="242"/>
      <c r="PY2165" s="242"/>
      <c r="PZ2165" s="242"/>
      <c r="QA2165" s="242"/>
      <c r="QB2165" s="242"/>
      <c r="QC2165" s="242"/>
      <c r="QD2165" s="242"/>
      <c r="QE2165" s="242"/>
      <c r="QF2165" s="242"/>
      <c r="QG2165" s="242"/>
      <c r="QH2165" s="242"/>
      <c r="QI2165" s="242"/>
      <c r="QJ2165" s="242"/>
      <c r="QK2165" s="242"/>
    </row>
    <row r="2166" spans="434:453">
      <c r="PR2166" s="209"/>
      <c r="PW2166" s="242"/>
      <c r="PX2166" s="242"/>
      <c r="PY2166" s="242"/>
      <c r="PZ2166" s="242"/>
      <c r="QA2166" s="242"/>
      <c r="QB2166" s="242"/>
      <c r="QC2166" s="242"/>
      <c r="QD2166" s="242"/>
      <c r="QE2166" s="242"/>
      <c r="QF2166" s="242"/>
      <c r="QG2166" s="242"/>
      <c r="QH2166" s="242"/>
      <c r="QI2166" s="242"/>
      <c r="QJ2166" s="242"/>
      <c r="QK2166" s="242"/>
    </row>
    <row r="2167" spans="434:453">
      <c r="PR2167" s="209"/>
      <c r="PW2167" s="242"/>
      <c r="PX2167" s="242"/>
      <c r="PY2167" s="242"/>
      <c r="PZ2167" s="242"/>
      <c r="QA2167" s="242"/>
      <c r="QB2167" s="242"/>
      <c r="QC2167" s="242"/>
      <c r="QD2167" s="242"/>
      <c r="QE2167" s="242"/>
      <c r="QF2167" s="242"/>
      <c r="QG2167" s="242"/>
      <c r="QH2167" s="242"/>
      <c r="QI2167" s="242"/>
      <c r="QJ2167" s="242"/>
      <c r="QK2167" s="242"/>
    </row>
    <row r="2168" spans="434:453">
      <c r="PR2168" s="209"/>
      <c r="PW2168" s="242"/>
      <c r="PX2168" s="242"/>
      <c r="PY2168" s="242"/>
      <c r="PZ2168" s="242"/>
      <c r="QA2168" s="242"/>
      <c r="QB2168" s="242"/>
      <c r="QC2168" s="242"/>
      <c r="QD2168" s="242"/>
      <c r="QE2168" s="242"/>
      <c r="QF2168" s="242"/>
      <c r="QG2168" s="242"/>
      <c r="QH2168" s="242"/>
      <c r="QI2168" s="242"/>
      <c r="QJ2168" s="242"/>
      <c r="QK2168" s="242"/>
    </row>
    <row r="2169" spans="434:453">
      <c r="PR2169" s="209"/>
      <c r="PW2169" s="242"/>
      <c r="PX2169" s="242"/>
      <c r="PY2169" s="242"/>
      <c r="PZ2169" s="242"/>
      <c r="QA2169" s="242"/>
      <c r="QB2169" s="242"/>
      <c r="QC2169" s="242"/>
      <c r="QD2169" s="242"/>
      <c r="QE2169" s="242"/>
      <c r="QF2169" s="242"/>
      <c r="QG2169" s="242"/>
      <c r="QH2169" s="242"/>
      <c r="QI2169" s="242"/>
      <c r="QJ2169" s="242"/>
      <c r="QK2169" s="242"/>
    </row>
    <row r="2170" spans="434:453">
      <c r="PR2170" s="209"/>
      <c r="PW2170" s="242"/>
      <c r="PX2170" s="242"/>
      <c r="PY2170" s="242"/>
      <c r="PZ2170" s="242"/>
      <c r="QA2170" s="242"/>
      <c r="QB2170" s="242"/>
      <c r="QC2170" s="242"/>
      <c r="QD2170" s="242"/>
      <c r="QE2170" s="242"/>
      <c r="QF2170" s="242"/>
      <c r="QG2170" s="242"/>
      <c r="QH2170" s="242"/>
      <c r="QI2170" s="242"/>
      <c r="QJ2170" s="242"/>
      <c r="QK2170" s="242"/>
    </row>
    <row r="2171" spans="434:453">
      <c r="PR2171" s="209"/>
      <c r="PW2171" s="242"/>
      <c r="PX2171" s="242"/>
      <c r="PY2171" s="242"/>
      <c r="PZ2171" s="242"/>
      <c r="QA2171" s="242"/>
      <c r="QB2171" s="242"/>
      <c r="QC2171" s="242"/>
      <c r="QD2171" s="242"/>
      <c r="QE2171" s="242"/>
      <c r="QF2171" s="242"/>
      <c r="QG2171" s="242"/>
      <c r="QH2171" s="242"/>
      <c r="QI2171" s="242"/>
      <c r="QJ2171" s="242"/>
      <c r="QK2171" s="242"/>
    </row>
    <row r="2172" spans="434:453">
      <c r="PR2172" s="209"/>
      <c r="PW2172" s="242"/>
      <c r="PX2172" s="242"/>
      <c r="PY2172" s="242"/>
      <c r="PZ2172" s="242"/>
      <c r="QA2172" s="242"/>
      <c r="QB2172" s="242"/>
      <c r="QC2172" s="242"/>
      <c r="QD2172" s="242"/>
      <c r="QE2172" s="242"/>
      <c r="QF2172" s="242"/>
      <c r="QG2172" s="242"/>
      <c r="QH2172" s="242"/>
      <c r="QI2172" s="242"/>
      <c r="QJ2172" s="242"/>
      <c r="QK2172" s="242"/>
    </row>
    <row r="2173" spans="434:453">
      <c r="PR2173" s="209"/>
      <c r="PW2173" s="242"/>
      <c r="PX2173" s="242"/>
      <c r="PY2173" s="242"/>
      <c r="PZ2173" s="242"/>
      <c r="QA2173" s="242"/>
      <c r="QB2173" s="242"/>
      <c r="QC2173" s="242"/>
      <c r="QD2173" s="242"/>
      <c r="QE2173" s="242"/>
      <c r="QF2173" s="242"/>
      <c r="QG2173" s="242"/>
      <c r="QH2173" s="242"/>
      <c r="QI2173" s="242"/>
      <c r="QJ2173" s="242"/>
      <c r="QK2173" s="242"/>
    </row>
    <row r="2174" spans="434:453">
      <c r="PR2174" s="209"/>
      <c r="PW2174" s="242"/>
      <c r="PX2174" s="242"/>
      <c r="PY2174" s="242"/>
      <c r="PZ2174" s="242"/>
      <c r="QA2174" s="242"/>
      <c r="QB2174" s="242"/>
      <c r="QC2174" s="242"/>
      <c r="QD2174" s="242"/>
      <c r="QE2174" s="242"/>
      <c r="QF2174" s="242"/>
      <c r="QG2174" s="242"/>
      <c r="QH2174" s="242"/>
      <c r="QI2174" s="242"/>
      <c r="QJ2174" s="242"/>
      <c r="QK2174" s="242"/>
    </row>
    <row r="2175" spans="434:453">
      <c r="PR2175" s="209"/>
      <c r="PW2175" s="242"/>
      <c r="PX2175" s="242"/>
      <c r="PY2175" s="242"/>
      <c r="PZ2175" s="242"/>
      <c r="QA2175" s="242"/>
      <c r="QB2175" s="242"/>
      <c r="QC2175" s="242"/>
      <c r="QD2175" s="242"/>
      <c r="QE2175" s="242"/>
      <c r="QF2175" s="242"/>
      <c r="QG2175" s="242"/>
      <c r="QH2175" s="242"/>
      <c r="QI2175" s="242"/>
      <c r="QJ2175" s="242"/>
      <c r="QK2175" s="242"/>
    </row>
    <row r="2176" spans="434:453">
      <c r="PR2176" s="209"/>
      <c r="PW2176" s="242"/>
      <c r="PX2176" s="242"/>
      <c r="PY2176" s="242"/>
      <c r="PZ2176" s="242"/>
      <c r="QA2176" s="242"/>
      <c r="QB2176" s="242"/>
      <c r="QC2176" s="242"/>
      <c r="QD2176" s="242"/>
      <c r="QE2176" s="242"/>
      <c r="QF2176" s="242"/>
      <c r="QG2176" s="242"/>
      <c r="QH2176" s="242"/>
      <c r="QI2176" s="242"/>
      <c r="QJ2176" s="242"/>
      <c r="QK2176" s="242"/>
    </row>
    <row r="2177" spans="434:453">
      <c r="PR2177" s="209"/>
      <c r="PW2177" s="242"/>
      <c r="PX2177" s="242"/>
      <c r="PY2177" s="242"/>
      <c r="PZ2177" s="242"/>
      <c r="QA2177" s="242"/>
      <c r="QB2177" s="242"/>
      <c r="QC2177" s="242"/>
      <c r="QD2177" s="242"/>
      <c r="QE2177" s="242"/>
      <c r="QF2177" s="242"/>
      <c r="QG2177" s="242"/>
      <c r="QH2177" s="242"/>
      <c r="QI2177" s="242"/>
      <c r="QJ2177" s="242"/>
      <c r="QK2177" s="242"/>
    </row>
    <row r="2178" spans="434:453">
      <c r="PR2178" s="209"/>
      <c r="PW2178" s="242"/>
      <c r="PX2178" s="242"/>
      <c r="PY2178" s="242"/>
      <c r="PZ2178" s="242"/>
      <c r="QA2178" s="242"/>
      <c r="QB2178" s="242"/>
      <c r="QC2178" s="242"/>
      <c r="QD2178" s="242"/>
      <c r="QE2178" s="242"/>
      <c r="QF2178" s="242"/>
      <c r="QG2178" s="242"/>
      <c r="QH2178" s="242"/>
      <c r="QI2178" s="242"/>
      <c r="QJ2178" s="242"/>
      <c r="QK2178" s="242"/>
    </row>
    <row r="2179" spans="434:453">
      <c r="PR2179" s="209"/>
      <c r="PW2179" s="242"/>
      <c r="PX2179" s="242"/>
      <c r="PY2179" s="242"/>
      <c r="PZ2179" s="242"/>
      <c r="QA2179" s="242"/>
      <c r="QB2179" s="242"/>
      <c r="QC2179" s="242"/>
      <c r="QD2179" s="242"/>
      <c r="QE2179" s="242"/>
      <c r="QF2179" s="242"/>
      <c r="QG2179" s="242"/>
      <c r="QH2179" s="242"/>
      <c r="QI2179" s="242"/>
      <c r="QJ2179" s="242"/>
      <c r="QK2179" s="242"/>
    </row>
    <row r="2180" spans="434:453">
      <c r="PR2180" s="209"/>
      <c r="PW2180" s="242"/>
      <c r="PX2180" s="242"/>
      <c r="PY2180" s="242"/>
      <c r="PZ2180" s="242"/>
      <c r="QA2180" s="242"/>
      <c r="QB2180" s="242"/>
      <c r="QC2180" s="242"/>
      <c r="QD2180" s="242"/>
      <c r="QE2180" s="242"/>
      <c r="QF2180" s="242"/>
      <c r="QG2180" s="242"/>
      <c r="QH2180" s="242"/>
      <c r="QI2180" s="242"/>
      <c r="QJ2180" s="242"/>
      <c r="QK2180" s="242"/>
    </row>
    <row r="2181" spans="434:453">
      <c r="PR2181" s="209"/>
      <c r="PW2181" s="242"/>
      <c r="PX2181" s="242"/>
      <c r="PY2181" s="242"/>
      <c r="PZ2181" s="242"/>
      <c r="QA2181" s="242"/>
      <c r="QB2181" s="242"/>
      <c r="QC2181" s="242"/>
      <c r="QD2181" s="242"/>
      <c r="QE2181" s="242"/>
      <c r="QF2181" s="242"/>
      <c r="QG2181" s="242"/>
      <c r="QH2181" s="242"/>
      <c r="QI2181" s="242"/>
      <c r="QJ2181" s="242"/>
      <c r="QK2181" s="242"/>
    </row>
    <row r="2182" spans="434:453">
      <c r="PR2182" s="209"/>
      <c r="PW2182" s="242"/>
      <c r="PX2182" s="242"/>
      <c r="PY2182" s="242"/>
      <c r="PZ2182" s="242"/>
      <c r="QA2182" s="242"/>
      <c r="QB2182" s="242"/>
      <c r="QC2182" s="242"/>
      <c r="QD2182" s="242"/>
      <c r="QE2182" s="242"/>
      <c r="QF2182" s="242"/>
      <c r="QG2182" s="242"/>
      <c r="QH2182" s="242"/>
      <c r="QI2182" s="242"/>
      <c r="QJ2182" s="242"/>
      <c r="QK2182" s="242"/>
    </row>
    <row r="2183" spans="434:453">
      <c r="PR2183" s="209"/>
      <c r="PW2183" s="242"/>
      <c r="PX2183" s="242"/>
      <c r="PY2183" s="242"/>
      <c r="PZ2183" s="242"/>
      <c r="QA2183" s="242"/>
      <c r="QB2183" s="242"/>
      <c r="QC2183" s="242"/>
      <c r="QD2183" s="242"/>
      <c r="QE2183" s="242"/>
      <c r="QF2183" s="242"/>
      <c r="QG2183" s="242"/>
      <c r="QH2183" s="242"/>
      <c r="QI2183" s="242"/>
      <c r="QJ2183" s="242"/>
      <c r="QK2183" s="242"/>
    </row>
    <row r="2184" spans="434:453">
      <c r="PR2184" s="209"/>
      <c r="PW2184" s="242"/>
      <c r="PX2184" s="242"/>
      <c r="PY2184" s="242"/>
      <c r="PZ2184" s="242"/>
      <c r="QA2184" s="242"/>
      <c r="QB2184" s="242"/>
      <c r="QC2184" s="242"/>
      <c r="QD2184" s="242"/>
      <c r="QE2184" s="242"/>
      <c r="QF2184" s="242"/>
      <c r="QG2184" s="242"/>
      <c r="QH2184" s="242"/>
      <c r="QI2184" s="242"/>
      <c r="QJ2184" s="242"/>
      <c r="QK2184" s="242"/>
    </row>
    <row r="2185" spans="434:453">
      <c r="PR2185" s="209"/>
      <c r="PW2185" s="242"/>
      <c r="PX2185" s="242"/>
      <c r="PY2185" s="242"/>
      <c r="PZ2185" s="242"/>
      <c r="QA2185" s="242"/>
      <c r="QB2185" s="242"/>
      <c r="QC2185" s="242"/>
      <c r="QD2185" s="242"/>
      <c r="QE2185" s="242"/>
      <c r="QF2185" s="242"/>
      <c r="QG2185" s="242"/>
      <c r="QH2185" s="242"/>
      <c r="QI2185" s="242"/>
      <c r="QJ2185" s="242"/>
      <c r="QK2185" s="242"/>
    </row>
    <row r="2186" spans="434:453">
      <c r="PR2186" s="209"/>
      <c r="PW2186" s="242"/>
      <c r="PX2186" s="242"/>
      <c r="PY2186" s="242"/>
      <c r="PZ2186" s="242"/>
      <c r="QA2186" s="242"/>
      <c r="QB2186" s="242"/>
      <c r="QC2186" s="242"/>
      <c r="QD2186" s="242"/>
      <c r="QE2186" s="242"/>
      <c r="QF2186" s="242"/>
      <c r="QG2186" s="242"/>
      <c r="QH2186" s="242"/>
      <c r="QI2186" s="242"/>
      <c r="QJ2186" s="242"/>
      <c r="QK2186" s="242"/>
    </row>
    <row r="2187" spans="434:453">
      <c r="PR2187" s="209"/>
      <c r="PW2187" s="242"/>
      <c r="PX2187" s="242"/>
      <c r="PY2187" s="242"/>
      <c r="PZ2187" s="242"/>
      <c r="QA2187" s="242"/>
      <c r="QB2187" s="242"/>
      <c r="QC2187" s="242"/>
      <c r="QD2187" s="242"/>
      <c r="QE2187" s="242"/>
      <c r="QF2187" s="242"/>
      <c r="QG2187" s="242"/>
      <c r="QH2187" s="242"/>
      <c r="QI2187" s="242"/>
      <c r="QJ2187" s="242"/>
      <c r="QK2187" s="242"/>
    </row>
    <row r="2188" spans="434:453">
      <c r="PR2188" s="209"/>
      <c r="PW2188" s="242"/>
      <c r="PX2188" s="242"/>
      <c r="PY2188" s="242"/>
      <c r="PZ2188" s="242"/>
      <c r="QA2188" s="242"/>
      <c r="QB2188" s="242"/>
      <c r="QC2188" s="242"/>
      <c r="QD2188" s="242"/>
      <c r="QE2188" s="242"/>
      <c r="QF2188" s="242"/>
      <c r="QG2188" s="242"/>
      <c r="QH2188" s="242"/>
      <c r="QI2188" s="242"/>
      <c r="QJ2188" s="242"/>
      <c r="QK2188" s="242"/>
    </row>
    <row r="2189" spans="434:453">
      <c r="PR2189" s="209"/>
      <c r="PW2189" s="242"/>
      <c r="PX2189" s="242"/>
      <c r="PY2189" s="242"/>
      <c r="PZ2189" s="242"/>
      <c r="QA2189" s="242"/>
      <c r="QB2189" s="242"/>
      <c r="QC2189" s="242"/>
      <c r="QD2189" s="242"/>
      <c r="QE2189" s="242"/>
      <c r="QF2189" s="242"/>
      <c r="QG2189" s="242"/>
      <c r="QH2189" s="242"/>
      <c r="QI2189" s="242"/>
      <c r="QJ2189" s="242"/>
      <c r="QK2189" s="242"/>
    </row>
    <row r="2190" spans="434:453">
      <c r="PR2190" s="209"/>
      <c r="PW2190" s="242"/>
      <c r="PX2190" s="242"/>
      <c r="PY2190" s="242"/>
      <c r="PZ2190" s="242"/>
      <c r="QA2190" s="242"/>
      <c r="QB2190" s="242"/>
      <c r="QC2190" s="242"/>
      <c r="QD2190" s="242"/>
      <c r="QE2190" s="242"/>
      <c r="QF2190" s="242"/>
      <c r="QG2190" s="242"/>
      <c r="QH2190" s="242"/>
      <c r="QI2190" s="242"/>
      <c r="QJ2190" s="242"/>
      <c r="QK2190" s="242"/>
    </row>
    <row r="2191" spans="434:453">
      <c r="PR2191" s="209"/>
      <c r="PW2191" s="242"/>
      <c r="PX2191" s="242"/>
      <c r="PY2191" s="242"/>
      <c r="PZ2191" s="242"/>
      <c r="QA2191" s="242"/>
      <c r="QB2191" s="242"/>
      <c r="QC2191" s="242"/>
      <c r="QD2191" s="242"/>
      <c r="QE2191" s="242"/>
      <c r="QF2191" s="242"/>
      <c r="QG2191" s="242"/>
      <c r="QH2191" s="242"/>
      <c r="QI2191" s="242"/>
      <c r="QJ2191" s="242"/>
      <c r="QK2191" s="242"/>
    </row>
    <row r="2192" spans="434:453">
      <c r="PR2192" s="209"/>
      <c r="PW2192" s="242"/>
      <c r="PX2192" s="242"/>
      <c r="PY2192" s="242"/>
      <c r="PZ2192" s="242"/>
      <c r="QA2192" s="242"/>
      <c r="QB2192" s="242"/>
      <c r="QC2192" s="242"/>
      <c r="QD2192" s="242"/>
      <c r="QE2192" s="242"/>
      <c r="QF2192" s="242"/>
      <c r="QG2192" s="242"/>
      <c r="QH2192" s="242"/>
      <c r="QI2192" s="242"/>
      <c r="QJ2192" s="242"/>
      <c r="QK2192" s="242"/>
    </row>
    <row r="2193" spans="434:453">
      <c r="PR2193" s="209"/>
      <c r="PW2193" s="242"/>
      <c r="PX2193" s="242"/>
      <c r="PY2193" s="242"/>
      <c r="PZ2193" s="242"/>
      <c r="QA2193" s="242"/>
      <c r="QB2193" s="242"/>
      <c r="QC2193" s="242"/>
      <c r="QD2193" s="242"/>
      <c r="QE2193" s="242"/>
      <c r="QF2193" s="242"/>
      <c r="QG2193" s="242"/>
      <c r="QH2193" s="242"/>
      <c r="QI2193" s="242"/>
      <c r="QJ2193" s="242"/>
      <c r="QK2193" s="242"/>
    </row>
    <row r="2194" spans="434:453">
      <c r="PR2194" s="209"/>
      <c r="PW2194" s="242"/>
      <c r="PX2194" s="242"/>
      <c r="PY2194" s="242"/>
      <c r="PZ2194" s="242"/>
      <c r="QA2194" s="242"/>
      <c r="QB2194" s="242"/>
      <c r="QC2194" s="242"/>
      <c r="QD2194" s="242"/>
      <c r="QE2194" s="242"/>
      <c r="QF2194" s="242"/>
      <c r="QG2194" s="242"/>
      <c r="QH2194" s="242"/>
      <c r="QI2194" s="242"/>
      <c r="QJ2194" s="242"/>
      <c r="QK2194" s="242"/>
    </row>
    <row r="2195" spans="434:453">
      <c r="PR2195" s="209"/>
      <c r="PW2195" s="242"/>
      <c r="PX2195" s="242"/>
      <c r="PY2195" s="242"/>
      <c r="PZ2195" s="242"/>
      <c r="QA2195" s="242"/>
      <c r="QB2195" s="242"/>
      <c r="QC2195" s="242"/>
      <c r="QD2195" s="242"/>
      <c r="QE2195" s="242"/>
      <c r="QF2195" s="242"/>
      <c r="QG2195" s="242"/>
      <c r="QH2195" s="242"/>
      <c r="QI2195" s="242"/>
      <c r="QJ2195" s="242"/>
      <c r="QK2195" s="242"/>
    </row>
    <row r="2196" spans="434:453">
      <c r="PR2196" s="209"/>
      <c r="PW2196" s="242"/>
      <c r="PX2196" s="242"/>
      <c r="PY2196" s="242"/>
      <c r="PZ2196" s="242"/>
      <c r="QA2196" s="242"/>
      <c r="QB2196" s="242"/>
      <c r="QC2196" s="242"/>
      <c r="QD2196" s="242"/>
      <c r="QE2196" s="242"/>
      <c r="QF2196" s="242"/>
      <c r="QG2196" s="242"/>
      <c r="QH2196" s="242"/>
      <c r="QI2196" s="242"/>
      <c r="QJ2196" s="242"/>
      <c r="QK2196" s="242"/>
    </row>
    <row r="2197" spans="434:453">
      <c r="PR2197" s="209"/>
      <c r="PW2197" s="242"/>
      <c r="PX2197" s="242"/>
      <c r="PY2197" s="242"/>
      <c r="PZ2197" s="242"/>
      <c r="QA2197" s="242"/>
      <c r="QB2197" s="242"/>
      <c r="QC2197" s="242"/>
      <c r="QD2197" s="242"/>
      <c r="QE2197" s="242"/>
      <c r="QF2197" s="242"/>
      <c r="QG2197" s="242"/>
      <c r="QH2197" s="242"/>
      <c r="QI2197" s="242"/>
      <c r="QJ2197" s="242"/>
      <c r="QK2197" s="242"/>
    </row>
    <row r="2198" spans="434:453">
      <c r="PR2198" s="209"/>
      <c r="PW2198" s="242"/>
      <c r="PX2198" s="242"/>
      <c r="PY2198" s="242"/>
      <c r="PZ2198" s="242"/>
      <c r="QA2198" s="242"/>
      <c r="QB2198" s="242"/>
      <c r="QC2198" s="242"/>
      <c r="QD2198" s="242"/>
      <c r="QE2198" s="242"/>
      <c r="QF2198" s="242"/>
      <c r="QG2198" s="242"/>
      <c r="QH2198" s="242"/>
      <c r="QI2198" s="242"/>
      <c r="QJ2198" s="242"/>
      <c r="QK2198" s="242"/>
    </row>
    <row r="2199" spans="434:453">
      <c r="PR2199" s="209"/>
      <c r="PW2199" s="242"/>
      <c r="PX2199" s="242"/>
      <c r="PY2199" s="242"/>
      <c r="PZ2199" s="242"/>
      <c r="QA2199" s="242"/>
      <c r="QB2199" s="242"/>
      <c r="QC2199" s="242"/>
      <c r="QD2199" s="242"/>
      <c r="QE2199" s="242"/>
      <c r="QF2199" s="242"/>
      <c r="QG2199" s="242"/>
      <c r="QH2199" s="242"/>
      <c r="QI2199" s="242"/>
      <c r="QJ2199" s="242"/>
      <c r="QK2199" s="242"/>
    </row>
    <row r="2200" spans="434:453">
      <c r="PR2200" s="209"/>
      <c r="PW2200" s="242"/>
      <c r="PX2200" s="242"/>
      <c r="PY2200" s="242"/>
      <c r="PZ2200" s="242"/>
      <c r="QA2200" s="242"/>
      <c r="QB2200" s="242"/>
      <c r="QC2200" s="242"/>
      <c r="QD2200" s="242"/>
      <c r="QE2200" s="242"/>
      <c r="QF2200" s="242"/>
      <c r="QG2200" s="242"/>
      <c r="QH2200" s="242"/>
      <c r="QI2200" s="242"/>
      <c r="QJ2200" s="242"/>
      <c r="QK2200" s="242"/>
    </row>
    <row r="2201" spans="434:453">
      <c r="PR2201" s="209"/>
      <c r="PW2201" s="242"/>
      <c r="PX2201" s="242"/>
      <c r="PY2201" s="242"/>
      <c r="PZ2201" s="242"/>
      <c r="QA2201" s="242"/>
      <c r="QB2201" s="242"/>
      <c r="QC2201" s="242"/>
      <c r="QD2201" s="242"/>
      <c r="QE2201" s="242"/>
      <c r="QF2201" s="242"/>
      <c r="QG2201" s="242"/>
      <c r="QH2201" s="242"/>
      <c r="QI2201" s="242"/>
      <c r="QJ2201" s="242"/>
      <c r="QK2201" s="242"/>
    </row>
    <row r="2202" spans="434:453">
      <c r="PR2202" s="209"/>
      <c r="PW2202" s="242"/>
      <c r="PX2202" s="242"/>
      <c r="PY2202" s="242"/>
      <c r="PZ2202" s="242"/>
      <c r="QA2202" s="242"/>
      <c r="QB2202" s="242"/>
      <c r="QC2202" s="242"/>
      <c r="QD2202" s="242"/>
      <c r="QE2202" s="242"/>
      <c r="QF2202" s="242"/>
      <c r="QG2202" s="242"/>
      <c r="QH2202" s="242"/>
      <c r="QI2202" s="242"/>
      <c r="QJ2202" s="242"/>
      <c r="QK2202" s="242"/>
    </row>
    <row r="2203" spans="434:453">
      <c r="PR2203" s="209"/>
      <c r="PW2203" s="242"/>
      <c r="PX2203" s="242"/>
      <c r="PY2203" s="242"/>
      <c r="PZ2203" s="242"/>
      <c r="QA2203" s="242"/>
      <c r="QB2203" s="242"/>
      <c r="QC2203" s="242"/>
      <c r="QD2203" s="242"/>
      <c r="QE2203" s="242"/>
      <c r="QF2203" s="242"/>
      <c r="QG2203" s="242"/>
      <c r="QH2203" s="242"/>
      <c r="QI2203" s="242"/>
      <c r="QJ2203" s="242"/>
      <c r="QK2203" s="242"/>
    </row>
    <row r="2204" spans="434:453">
      <c r="PR2204" s="209"/>
      <c r="PW2204" s="242"/>
      <c r="PX2204" s="242"/>
      <c r="PY2204" s="242"/>
      <c r="PZ2204" s="242"/>
      <c r="QA2204" s="242"/>
      <c r="QB2204" s="242"/>
      <c r="QC2204" s="242"/>
      <c r="QD2204" s="242"/>
      <c r="QE2204" s="242"/>
      <c r="QF2204" s="242"/>
      <c r="QG2204" s="242"/>
      <c r="QH2204" s="242"/>
      <c r="QI2204" s="242"/>
      <c r="QJ2204" s="242"/>
      <c r="QK2204" s="242"/>
    </row>
    <row r="2205" spans="434:453">
      <c r="PR2205" s="209"/>
      <c r="PW2205" s="242"/>
      <c r="PX2205" s="242"/>
      <c r="PY2205" s="242"/>
      <c r="PZ2205" s="242"/>
      <c r="QA2205" s="242"/>
      <c r="QB2205" s="242"/>
      <c r="QC2205" s="242"/>
      <c r="QD2205" s="242"/>
      <c r="QE2205" s="242"/>
      <c r="QF2205" s="242"/>
      <c r="QG2205" s="242"/>
      <c r="QH2205" s="242"/>
      <c r="QI2205" s="242"/>
      <c r="QJ2205" s="242"/>
      <c r="QK2205" s="242"/>
    </row>
    <row r="2206" spans="434:453">
      <c r="PR2206" s="209"/>
      <c r="PW2206" s="242"/>
      <c r="PX2206" s="242"/>
      <c r="PY2206" s="242"/>
      <c r="PZ2206" s="242"/>
      <c r="QA2206" s="242"/>
      <c r="QB2206" s="242"/>
      <c r="QC2206" s="242"/>
      <c r="QD2206" s="242"/>
      <c r="QE2206" s="242"/>
      <c r="QF2206" s="242"/>
      <c r="QG2206" s="242"/>
      <c r="QH2206" s="242"/>
      <c r="QI2206" s="242"/>
      <c r="QJ2206" s="242"/>
      <c r="QK2206" s="242"/>
    </row>
    <row r="2207" spans="434:453">
      <c r="PR2207" s="209"/>
      <c r="PW2207" s="242"/>
      <c r="PX2207" s="242"/>
      <c r="PY2207" s="242"/>
      <c r="PZ2207" s="242"/>
      <c r="QA2207" s="242"/>
      <c r="QB2207" s="242"/>
      <c r="QC2207" s="242"/>
      <c r="QD2207" s="242"/>
      <c r="QE2207" s="242"/>
      <c r="QF2207" s="242"/>
      <c r="QG2207" s="242"/>
      <c r="QH2207" s="242"/>
      <c r="QI2207" s="242"/>
      <c r="QJ2207" s="242"/>
      <c r="QK2207" s="242"/>
    </row>
    <row r="2208" spans="434:453">
      <c r="PR2208" s="209"/>
      <c r="PW2208" s="242"/>
      <c r="PX2208" s="242"/>
      <c r="PY2208" s="242"/>
      <c r="PZ2208" s="242"/>
      <c r="QA2208" s="242"/>
      <c r="QB2208" s="242"/>
      <c r="QC2208" s="242"/>
      <c r="QD2208" s="242"/>
      <c r="QE2208" s="242"/>
      <c r="QF2208" s="242"/>
      <c r="QG2208" s="242"/>
      <c r="QH2208" s="242"/>
      <c r="QI2208" s="242"/>
      <c r="QJ2208" s="242"/>
      <c r="QK2208" s="242"/>
    </row>
    <row r="2209" spans="434:453">
      <c r="PR2209" s="209"/>
      <c r="PW2209" s="242"/>
      <c r="PX2209" s="242"/>
      <c r="PY2209" s="242"/>
      <c r="PZ2209" s="242"/>
      <c r="QA2209" s="242"/>
      <c r="QB2209" s="242"/>
      <c r="QC2209" s="242"/>
      <c r="QD2209" s="242"/>
      <c r="QE2209" s="242"/>
      <c r="QF2209" s="242"/>
      <c r="QG2209" s="242"/>
      <c r="QH2209" s="242"/>
      <c r="QI2209" s="242"/>
      <c r="QJ2209" s="242"/>
      <c r="QK2209" s="242"/>
    </row>
    <row r="2210" spans="434:453">
      <c r="PR2210" s="209"/>
      <c r="PW2210" s="242"/>
      <c r="PX2210" s="242"/>
      <c r="PY2210" s="242"/>
      <c r="PZ2210" s="242"/>
      <c r="QA2210" s="242"/>
      <c r="QB2210" s="242"/>
      <c r="QC2210" s="242"/>
      <c r="QD2210" s="242"/>
      <c r="QE2210" s="242"/>
      <c r="QF2210" s="242"/>
      <c r="QG2210" s="242"/>
      <c r="QH2210" s="242"/>
      <c r="QI2210" s="242"/>
      <c r="QJ2210" s="242"/>
      <c r="QK2210" s="242"/>
    </row>
    <row r="2211" spans="434:453">
      <c r="PR2211" s="209"/>
      <c r="PW2211" s="242"/>
      <c r="PX2211" s="242"/>
      <c r="PY2211" s="242"/>
      <c r="PZ2211" s="242"/>
      <c r="QA2211" s="242"/>
      <c r="QB2211" s="242"/>
      <c r="QC2211" s="242"/>
      <c r="QD2211" s="242"/>
      <c r="QE2211" s="242"/>
      <c r="QF2211" s="242"/>
      <c r="QG2211" s="242"/>
      <c r="QH2211" s="242"/>
      <c r="QI2211" s="242"/>
      <c r="QJ2211" s="242"/>
      <c r="QK2211" s="242"/>
    </row>
    <row r="2212" spans="434:453">
      <c r="PR2212" s="209"/>
      <c r="PW2212" s="242"/>
      <c r="PX2212" s="242"/>
      <c r="PY2212" s="242"/>
      <c r="PZ2212" s="242"/>
      <c r="QA2212" s="242"/>
      <c r="QB2212" s="242"/>
      <c r="QC2212" s="242"/>
      <c r="QD2212" s="242"/>
      <c r="QE2212" s="242"/>
      <c r="QF2212" s="242"/>
      <c r="QG2212" s="242"/>
      <c r="QH2212" s="242"/>
      <c r="QI2212" s="242"/>
      <c r="QJ2212" s="242"/>
      <c r="QK2212" s="242"/>
    </row>
    <row r="2213" spans="434:453">
      <c r="PR2213" s="209"/>
      <c r="PW2213" s="242"/>
      <c r="PX2213" s="242"/>
      <c r="PY2213" s="242"/>
      <c r="PZ2213" s="242"/>
      <c r="QA2213" s="242"/>
      <c r="QB2213" s="242"/>
      <c r="QC2213" s="242"/>
      <c r="QD2213" s="242"/>
      <c r="QE2213" s="242"/>
      <c r="QF2213" s="242"/>
      <c r="QG2213" s="242"/>
      <c r="QH2213" s="242"/>
      <c r="QI2213" s="242"/>
      <c r="QJ2213" s="242"/>
      <c r="QK2213" s="242"/>
    </row>
    <row r="2214" spans="434:453">
      <c r="PR2214" s="209"/>
      <c r="PW2214" s="242"/>
      <c r="PX2214" s="242"/>
      <c r="PY2214" s="242"/>
      <c r="PZ2214" s="242"/>
      <c r="QA2214" s="242"/>
      <c r="QB2214" s="242"/>
      <c r="QC2214" s="242"/>
      <c r="QD2214" s="242"/>
      <c r="QE2214" s="242"/>
      <c r="QF2214" s="242"/>
      <c r="QG2214" s="242"/>
      <c r="QH2214" s="242"/>
      <c r="QI2214" s="242"/>
      <c r="QJ2214" s="242"/>
      <c r="QK2214" s="242"/>
    </row>
    <row r="2215" spans="434:453">
      <c r="PR2215" s="209"/>
      <c r="PW2215" s="242"/>
      <c r="PX2215" s="242"/>
      <c r="PY2215" s="242"/>
      <c r="PZ2215" s="242"/>
      <c r="QA2215" s="242"/>
      <c r="QB2215" s="242"/>
      <c r="QC2215" s="242"/>
      <c r="QD2215" s="242"/>
      <c r="QE2215" s="242"/>
      <c r="QF2215" s="242"/>
      <c r="QG2215" s="242"/>
      <c r="QH2215" s="242"/>
      <c r="QI2215" s="242"/>
      <c r="QJ2215" s="242"/>
      <c r="QK2215" s="242"/>
    </row>
    <row r="2216" spans="434:453">
      <c r="PR2216" s="209"/>
      <c r="PW2216" s="242"/>
      <c r="PX2216" s="242"/>
      <c r="PY2216" s="242"/>
      <c r="PZ2216" s="242"/>
      <c r="QA2216" s="242"/>
      <c r="QB2216" s="242"/>
      <c r="QC2216" s="242"/>
      <c r="QD2216" s="242"/>
      <c r="QE2216" s="242"/>
      <c r="QF2216" s="242"/>
      <c r="QG2216" s="242"/>
      <c r="QH2216" s="242"/>
      <c r="QI2216" s="242"/>
      <c r="QJ2216" s="242"/>
      <c r="QK2216" s="242"/>
    </row>
    <row r="2217" spans="434:453">
      <c r="PR2217" s="209"/>
      <c r="PW2217" s="242"/>
      <c r="PX2217" s="242"/>
      <c r="PY2217" s="242"/>
      <c r="PZ2217" s="242"/>
      <c r="QA2217" s="242"/>
      <c r="QB2217" s="242"/>
      <c r="QC2217" s="242"/>
      <c r="QD2217" s="242"/>
      <c r="QE2217" s="242"/>
      <c r="QF2217" s="242"/>
      <c r="QG2217" s="242"/>
      <c r="QH2217" s="242"/>
      <c r="QI2217" s="242"/>
      <c r="QJ2217" s="242"/>
      <c r="QK2217" s="242"/>
    </row>
    <row r="2218" spans="434:453">
      <c r="PR2218" s="209"/>
      <c r="PW2218" s="242"/>
      <c r="PX2218" s="242"/>
      <c r="PY2218" s="242"/>
      <c r="PZ2218" s="242"/>
      <c r="QA2218" s="242"/>
      <c r="QB2218" s="242"/>
      <c r="QC2218" s="242"/>
      <c r="QD2218" s="242"/>
      <c r="QE2218" s="242"/>
      <c r="QF2218" s="242"/>
      <c r="QG2218" s="242"/>
      <c r="QH2218" s="242"/>
      <c r="QI2218" s="242"/>
      <c r="QJ2218" s="242"/>
      <c r="QK2218" s="242"/>
    </row>
    <row r="2219" spans="434:453">
      <c r="PR2219" s="209"/>
      <c r="PW2219" s="242"/>
      <c r="PX2219" s="242"/>
      <c r="PY2219" s="242"/>
      <c r="PZ2219" s="242"/>
      <c r="QA2219" s="242"/>
      <c r="QB2219" s="242"/>
      <c r="QC2219" s="242"/>
      <c r="QD2219" s="242"/>
      <c r="QE2219" s="242"/>
      <c r="QF2219" s="242"/>
      <c r="QG2219" s="242"/>
      <c r="QH2219" s="242"/>
      <c r="QI2219" s="242"/>
      <c r="QJ2219" s="242"/>
      <c r="QK2219" s="242"/>
    </row>
    <row r="2220" spans="434:453">
      <c r="PR2220" s="209"/>
      <c r="PW2220" s="242"/>
      <c r="PX2220" s="242"/>
      <c r="PY2220" s="242"/>
      <c r="PZ2220" s="242"/>
      <c r="QA2220" s="242"/>
      <c r="QB2220" s="242"/>
      <c r="QC2220" s="242"/>
      <c r="QD2220" s="242"/>
      <c r="QE2220" s="242"/>
      <c r="QF2220" s="242"/>
      <c r="QG2220" s="242"/>
      <c r="QH2220" s="242"/>
      <c r="QI2220" s="242"/>
      <c r="QJ2220" s="242"/>
      <c r="QK2220" s="242"/>
    </row>
    <row r="2221" spans="434:453">
      <c r="PR2221" s="209"/>
      <c r="PW2221" s="242"/>
      <c r="PX2221" s="242"/>
      <c r="PY2221" s="242"/>
      <c r="PZ2221" s="242"/>
      <c r="QA2221" s="242"/>
      <c r="QB2221" s="242"/>
      <c r="QC2221" s="242"/>
      <c r="QD2221" s="242"/>
      <c r="QE2221" s="242"/>
      <c r="QF2221" s="242"/>
      <c r="QG2221" s="242"/>
      <c r="QH2221" s="242"/>
      <c r="QI2221" s="242"/>
      <c r="QJ2221" s="242"/>
      <c r="QK2221" s="242"/>
    </row>
    <row r="2222" spans="434:453">
      <c r="PR2222" s="209"/>
      <c r="PW2222" s="242"/>
      <c r="PX2222" s="242"/>
      <c r="PY2222" s="242"/>
      <c r="PZ2222" s="242"/>
      <c r="QA2222" s="242"/>
      <c r="QB2222" s="242"/>
      <c r="QC2222" s="242"/>
      <c r="QD2222" s="242"/>
      <c r="QE2222" s="242"/>
      <c r="QF2222" s="242"/>
      <c r="QG2222" s="242"/>
      <c r="QH2222" s="242"/>
      <c r="QI2222" s="242"/>
      <c r="QJ2222" s="242"/>
      <c r="QK2222" s="242"/>
    </row>
    <row r="2223" spans="434:453">
      <c r="PR2223" s="209"/>
      <c r="PW2223" s="242"/>
      <c r="PX2223" s="242"/>
      <c r="PY2223" s="242"/>
      <c r="PZ2223" s="242"/>
      <c r="QA2223" s="242"/>
      <c r="QB2223" s="242"/>
      <c r="QC2223" s="242"/>
      <c r="QD2223" s="242"/>
      <c r="QE2223" s="242"/>
      <c r="QF2223" s="242"/>
      <c r="QG2223" s="242"/>
      <c r="QH2223" s="242"/>
      <c r="QI2223" s="242"/>
      <c r="QJ2223" s="242"/>
      <c r="QK2223" s="242"/>
    </row>
    <row r="2224" spans="434:453">
      <c r="PR2224" s="209"/>
      <c r="PW2224" s="242"/>
      <c r="PX2224" s="242"/>
      <c r="PY2224" s="242"/>
      <c r="PZ2224" s="242"/>
      <c r="QA2224" s="242"/>
      <c r="QB2224" s="242"/>
      <c r="QC2224" s="242"/>
      <c r="QD2224" s="242"/>
      <c r="QE2224" s="242"/>
      <c r="QF2224" s="242"/>
      <c r="QG2224" s="242"/>
      <c r="QH2224" s="242"/>
      <c r="QI2224" s="242"/>
      <c r="QJ2224" s="242"/>
      <c r="QK2224" s="242"/>
    </row>
    <row r="2225" spans="434:453">
      <c r="PR2225" s="209"/>
      <c r="PW2225" s="242"/>
      <c r="PX2225" s="242"/>
      <c r="PY2225" s="242"/>
      <c r="PZ2225" s="242"/>
      <c r="QA2225" s="242"/>
      <c r="QB2225" s="242"/>
      <c r="QC2225" s="242"/>
      <c r="QD2225" s="242"/>
      <c r="QE2225" s="242"/>
      <c r="QF2225" s="242"/>
      <c r="QG2225" s="242"/>
      <c r="QH2225" s="242"/>
      <c r="QI2225" s="242"/>
      <c r="QJ2225" s="242"/>
      <c r="QK2225" s="242"/>
    </row>
    <row r="2226" spans="434:453">
      <c r="PR2226" s="209"/>
      <c r="PW2226" s="242"/>
      <c r="PX2226" s="242"/>
      <c r="PY2226" s="242"/>
      <c r="PZ2226" s="242"/>
      <c r="QA2226" s="242"/>
      <c r="QB2226" s="242"/>
      <c r="QC2226" s="242"/>
      <c r="QD2226" s="242"/>
      <c r="QE2226" s="242"/>
      <c r="QF2226" s="242"/>
      <c r="QG2226" s="242"/>
      <c r="QH2226" s="242"/>
      <c r="QI2226" s="242"/>
      <c r="QJ2226" s="242"/>
      <c r="QK2226" s="242"/>
    </row>
    <row r="2227" spans="434:453">
      <c r="PR2227" s="209"/>
      <c r="PW2227" s="242"/>
      <c r="PX2227" s="242"/>
      <c r="PY2227" s="242"/>
      <c r="PZ2227" s="242"/>
      <c r="QA2227" s="242"/>
      <c r="QB2227" s="242"/>
      <c r="QC2227" s="242"/>
      <c r="QD2227" s="242"/>
      <c r="QE2227" s="242"/>
      <c r="QF2227" s="242"/>
      <c r="QG2227" s="242"/>
      <c r="QH2227" s="242"/>
      <c r="QI2227" s="242"/>
      <c r="QJ2227" s="242"/>
      <c r="QK2227" s="242"/>
    </row>
    <row r="2228" spans="434:453">
      <c r="PR2228" s="209"/>
      <c r="PW2228" s="242"/>
      <c r="PX2228" s="242"/>
      <c r="PY2228" s="242"/>
      <c r="PZ2228" s="242"/>
      <c r="QA2228" s="242"/>
      <c r="QB2228" s="242"/>
      <c r="QC2228" s="242"/>
      <c r="QD2228" s="242"/>
      <c r="QE2228" s="242"/>
      <c r="QF2228" s="242"/>
      <c r="QG2228" s="242"/>
      <c r="QH2228" s="242"/>
      <c r="QI2228" s="242"/>
      <c r="QJ2228" s="242"/>
      <c r="QK2228" s="242"/>
    </row>
    <row r="2229" spans="434:453">
      <c r="PR2229" s="209"/>
      <c r="PW2229" s="242"/>
      <c r="PX2229" s="242"/>
      <c r="PY2229" s="242"/>
      <c r="PZ2229" s="242"/>
      <c r="QA2229" s="242"/>
      <c r="QB2229" s="242"/>
      <c r="QC2229" s="242"/>
      <c r="QD2229" s="242"/>
      <c r="QE2229" s="242"/>
      <c r="QF2229" s="242"/>
      <c r="QG2229" s="242"/>
      <c r="QH2229" s="242"/>
      <c r="QI2229" s="242"/>
      <c r="QJ2229" s="242"/>
      <c r="QK2229" s="242"/>
    </row>
    <row r="2230" spans="434:453">
      <c r="PR2230" s="209"/>
      <c r="PW2230" s="242"/>
      <c r="PX2230" s="242"/>
      <c r="PY2230" s="242"/>
      <c r="PZ2230" s="242"/>
      <c r="QA2230" s="242"/>
      <c r="QB2230" s="242"/>
      <c r="QC2230" s="242"/>
      <c r="QD2230" s="242"/>
      <c r="QE2230" s="242"/>
      <c r="QF2230" s="242"/>
      <c r="QG2230" s="242"/>
      <c r="QH2230" s="242"/>
      <c r="QI2230" s="242"/>
      <c r="QJ2230" s="242"/>
      <c r="QK2230" s="242"/>
    </row>
    <row r="2231" spans="434:453">
      <c r="PR2231" s="209"/>
      <c r="PW2231" s="242"/>
      <c r="PX2231" s="242"/>
      <c r="PY2231" s="242"/>
      <c r="PZ2231" s="242"/>
      <c r="QA2231" s="242"/>
      <c r="QB2231" s="242"/>
      <c r="QC2231" s="242"/>
      <c r="QD2231" s="242"/>
      <c r="QE2231" s="242"/>
      <c r="QF2231" s="242"/>
      <c r="QG2231" s="242"/>
      <c r="QH2231" s="242"/>
      <c r="QI2231" s="242"/>
      <c r="QJ2231" s="242"/>
      <c r="QK2231" s="242"/>
    </row>
    <row r="2232" spans="434:453">
      <c r="PR2232" s="209"/>
      <c r="PW2232" s="242"/>
      <c r="PX2232" s="242"/>
      <c r="PY2232" s="242"/>
      <c r="PZ2232" s="242"/>
      <c r="QA2232" s="242"/>
      <c r="QB2232" s="242"/>
      <c r="QC2232" s="242"/>
      <c r="QD2232" s="242"/>
      <c r="QE2232" s="242"/>
      <c r="QF2232" s="242"/>
      <c r="QG2232" s="242"/>
      <c r="QH2232" s="242"/>
      <c r="QI2232" s="242"/>
      <c r="QJ2232" s="242"/>
      <c r="QK2232" s="242"/>
    </row>
    <row r="2233" spans="434:453">
      <c r="PR2233" s="209"/>
      <c r="PW2233" s="242"/>
      <c r="PX2233" s="242"/>
      <c r="PY2233" s="242"/>
      <c r="PZ2233" s="242"/>
      <c r="QA2233" s="242"/>
      <c r="QB2233" s="242"/>
      <c r="QC2233" s="242"/>
      <c r="QD2233" s="242"/>
      <c r="QE2233" s="242"/>
      <c r="QF2233" s="242"/>
      <c r="QG2233" s="242"/>
      <c r="QH2233" s="242"/>
      <c r="QI2233" s="242"/>
      <c r="QJ2233" s="242"/>
      <c r="QK2233" s="242"/>
    </row>
    <row r="2234" spans="434:453">
      <c r="PR2234" s="209"/>
      <c r="PW2234" s="242"/>
      <c r="PX2234" s="242"/>
      <c r="PY2234" s="242"/>
      <c r="PZ2234" s="242"/>
      <c r="QA2234" s="242"/>
      <c r="QB2234" s="242"/>
      <c r="QC2234" s="242"/>
      <c r="QD2234" s="242"/>
      <c r="QE2234" s="242"/>
      <c r="QF2234" s="242"/>
      <c r="QG2234" s="242"/>
      <c r="QH2234" s="242"/>
      <c r="QI2234" s="242"/>
      <c r="QJ2234" s="242"/>
      <c r="QK2234" s="242"/>
    </row>
    <row r="2235" spans="434:453">
      <c r="PR2235" s="209"/>
      <c r="PW2235" s="242"/>
      <c r="PX2235" s="242"/>
      <c r="PY2235" s="242"/>
      <c r="PZ2235" s="242"/>
      <c r="QA2235" s="242"/>
      <c r="QB2235" s="242"/>
      <c r="QC2235" s="242"/>
      <c r="QD2235" s="242"/>
      <c r="QE2235" s="242"/>
      <c r="QF2235" s="242"/>
      <c r="QG2235" s="242"/>
      <c r="QH2235" s="242"/>
      <c r="QI2235" s="242"/>
      <c r="QJ2235" s="242"/>
      <c r="QK2235" s="242"/>
    </row>
    <row r="2236" spans="434:453">
      <c r="PR2236" s="209"/>
      <c r="PW2236" s="242"/>
      <c r="PX2236" s="242"/>
      <c r="PY2236" s="242"/>
      <c r="PZ2236" s="242"/>
      <c r="QA2236" s="242"/>
      <c r="QB2236" s="242"/>
      <c r="QC2236" s="242"/>
      <c r="QD2236" s="242"/>
      <c r="QE2236" s="242"/>
      <c r="QF2236" s="242"/>
      <c r="QG2236" s="242"/>
      <c r="QH2236" s="242"/>
      <c r="QI2236" s="242"/>
      <c r="QJ2236" s="242"/>
      <c r="QK2236" s="242"/>
    </row>
    <row r="2237" spans="434:453">
      <c r="PR2237" s="209"/>
      <c r="PW2237" s="242"/>
      <c r="PX2237" s="242"/>
      <c r="PY2237" s="242"/>
      <c r="PZ2237" s="242"/>
      <c r="QA2237" s="242"/>
      <c r="QB2237" s="242"/>
      <c r="QC2237" s="242"/>
      <c r="QD2237" s="242"/>
      <c r="QE2237" s="242"/>
      <c r="QF2237" s="242"/>
      <c r="QG2237" s="242"/>
      <c r="QH2237" s="242"/>
      <c r="QI2237" s="242"/>
      <c r="QJ2237" s="242"/>
      <c r="QK2237" s="242"/>
    </row>
    <row r="2238" spans="434:453">
      <c r="PR2238" s="209"/>
      <c r="PW2238" s="242"/>
      <c r="PX2238" s="242"/>
      <c r="PY2238" s="242"/>
      <c r="PZ2238" s="242"/>
      <c r="QA2238" s="242"/>
      <c r="QB2238" s="242"/>
      <c r="QC2238" s="242"/>
      <c r="QD2238" s="242"/>
      <c r="QE2238" s="242"/>
      <c r="QF2238" s="242"/>
      <c r="QG2238" s="242"/>
      <c r="QH2238" s="242"/>
      <c r="QI2238" s="242"/>
      <c r="QJ2238" s="242"/>
      <c r="QK2238" s="242"/>
    </row>
    <row r="2239" spans="434:453">
      <c r="PR2239" s="209"/>
      <c r="PW2239" s="242"/>
      <c r="PX2239" s="242"/>
      <c r="PY2239" s="242"/>
      <c r="PZ2239" s="242"/>
      <c r="QA2239" s="242"/>
      <c r="QB2239" s="242"/>
      <c r="QC2239" s="242"/>
      <c r="QD2239" s="242"/>
      <c r="QE2239" s="242"/>
      <c r="QF2239" s="242"/>
      <c r="QG2239" s="242"/>
      <c r="QH2239" s="242"/>
      <c r="QI2239" s="242"/>
      <c r="QJ2239" s="242"/>
      <c r="QK2239" s="242"/>
    </row>
    <row r="2240" spans="434:453">
      <c r="PR2240" s="209"/>
      <c r="PW2240" s="242"/>
      <c r="PX2240" s="242"/>
      <c r="PY2240" s="242"/>
      <c r="PZ2240" s="242"/>
      <c r="QA2240" s="242"/>
      <c r="QB2240" s="242"/>
      <c r="QC2240" s="242"/>
      <c r="QD2240" s="242"/>
      <c r="QE2240" s="242"/>
      <c r="QF2240" s="242"/>
      <c r="QG2240" s="242"/>
      <c r="QH2240" s="242"/>
      <c r="QI2240" s="242"/>
      <c r="QJ2240" s="242"/>
      <c r="QK2240" s="242"/>
    </row>
    <row r="2241" spans="434:453">
      <c r="PR2241" s="209"/>
      <c r="PW2241" s="242"/>
      <c r="PX2241" s="242"/>
      <c r="PY2241" s="242"/>
      <c r="PZ2241" s="242"/>
      <c r="QA2241" s="242"/>
      <c r="QB2241" s="242"/>
      <c r="QC2241" s="242"/>
      <c r="QD2241" s="242"/>
      <c r="QE2241" s="242"/>
      <c r="QF2241" s="242"/>
      <c r="QG2241" s="242"/>
      <c r="QH2241" s="242"/>
      <c r="QI2241" s="242"/>
      <c r="QJ2241" s="242"/>
      <c r="QK2241" s="242"/>
    </row>
    <row r="2242" spans="434:453">
      <c r="PR2242" s="209"/>
      <c r="PW2242" s="242"/>
      <c r="PX2242" s="242"/>
      <c r="PY2242" s="242"/>
      <c r="PZ2242" s="242"/>
      <c r="QA2242" s="242"/>
      <c r="QB2242" s="242"/>
      <c r="QC2242" s="242"/>
      <c r="QD2242" s="242"/>
      <c r="QE2242" s="242"/>
      <c r="QF2242" s="242"/>
      <c r="QG2242" s="242"/>
      <c r="QH2242" s="242"/>
      <c r="QI2242" s="242"/>
      <c r="QJ2242" s="242"/>
      <c r="QK2242" s="242"/>
    </row>
    <row r="2243" spans="434:453">
      <c r="PR2243" s="209"/>
      <c r="PW2243" s="242"/>
      <c r="PX2243" s="242"/>
      <c r="PY2243" s="242"/>
      <c r="PZ2243" s="242"/>
      <c r="QA2243" s="242"/>
      <c r="QB2243" s="242"/>
      <c r="QC2243" s="242"/>
      <c r="QD2243" s="242"/>
      <c r="QE2243" s="242"/>
      <c r="QF2243" s="242"/>
      <c r="QG2243" s="242"/>
      <c r="QH2243" s="242"/>
      <c r="QI2243" s="242"/>
      <c r="QJ2243" s="242"/>
      <c r="QK2243" s="242"/>
    </row>
    <row r="2244" spans="434:453">
      <c r="PR2244" s="209"/>
      <c r="PW2244" s="242"/>
      <c r="PX2244" s="242"/>
      <c r="PY2244" s="242"/>
      <c r="PZ2244" s="242"/>
      <c r="QA2244" s="242"/>
      <c r="QB2244" s="242"/>
      <c r="QC2244" s="242"/>
      <c r="QD2244" s="242"/>
      <c r="QE2244" s="242"/>
      <c r="QF2244" s="242"/>
      <c r="QG2244" s="242"/>
      <c r="QH2244" s="242"/>
      <c r="QI2244" s="242"/>
      <c r="QJ2244" s="242"/>
      <c r="QK2244" s="242"/>
    </row>
    <row r="2245" spans="434:453">
      <c r="PR2245" s="209"/>
      <c r="PW2245" s="242"/>
      <c r="PX2245" s="242"/>
      <c r="PY2245" s="242"/>
      <c r="PZ2245" s="242"/>
      <c r="QA2245" s="242"/>
      <c r="QB2245" s="242"/>
      <c r="QC2245" s="242"/>
      <c r="QD2245" s="242"/>
      <c r="QE2245" s="242"/>
      <c r="QF2245" s="242"/>
      <c r="QG2245" s="242"/>
      <c r="QH2245" s="242"/>
      <c r="QI2245" s="242"/>
      <c r="QJ2245" s="242"/>
      <c r="QK2245" s="242"/>
    </row>
    <row r="2246" spans="434:453">
      <c r="PR2246" s="209"/>
      <c r="PW2246" s="242"/>
      <c r="PX2246" s="242"/>
      <c r="PY2246" s="242"/>
      <c r="PZ2246" s="242"/>
      <c r="QA2246" s="242"/>
      <c r="QB2246" s="242"/>
      <c r="QC2246" s="242"/>
      <c r="QD2246" s="242"/>
      <c r="QE2246" s="242"/>
      <c r="QF2246" s="242"/>
      <c r="QG2246" s="242"/>
      <c r="QH2246" s="242"/>
      <c r="QI2246" s="242"/>
      <c r="QJ2246" s="242"/>
      <c r="QK2246" s="242"/>
    </row>
    <row r="2247" spans="434:453">
      <c r="PR2247" s="209"/>
      <c r="PW2247" s="242"/>
      <c r="PX2247" s="242"/>
      <c r="PY2247" s="242"/>
      <c r="PZ2247" s="242"/>
      <c r="QA2247" s="242"/>
      <c r="QB2247" s="242"/>
      <c r="QC2247" s="242"/>
      <c r="QD2247" s="242"/>
      <c r="QE2247" s="242"/>
      <c r="QF2247" s="242"/>
      <c r="QG2247" s="242"/>
      <c r="QH2247" s="242"/>
      <c r="QI2247" s="242"/>
      <c r="QJ2247" s="242"/>
      <c r="QK2247" s="242"/>
    </row>
    <row r="2248" spans="434:453">
      <c r="PR2248" s="209"/>
      <c r="PW2248" s="242"/>
      <c r="PX2248" s="242"/>
      <c r="PY2248" s="242"/>
      <c r="PZ2248" s="242"/>
      <c r="QA2248" s="242"/>
      <c r="QB2248" s="242"/>
      <c r="QC2248" s="242"/>
      <c r="QD2248" s="242"/>
      <c r="QE2248" s="242"/>
      <c r="QF2248" s="242"/>
      <c r="QG2248" s="242"/>
      <c r="QH2248" s="242"/>
      <c r="QI2248" s="242"/>
      <c r="QJ2248" s="242"/>
      <c r="QK2248" s="242"/>
    </row>
    <row r="2249" spans="434:453">
      <c r="PR2249" s="209"/>
      <c r="PW2249" s="242"/>
      <c r="PX2249" s="242"/>
      <c r="PY2249" s="242"/>
      <c r="PZ2249" s="242"/>
      <c r="QA2249" s="242"/>
      <c r="QB2249" s="242"/>
      <c r="QC2249" s="242"/>
      <c r="QD2249" s="242"/>
      <c r="QE2249" s="242"/>
      <c r="QF2249" s="242"/>
      <c r="QG2249" s="242"/>
      <c r="QH2249" s="242"/>
      <c r="QI2249" s="242"/>
      <c r="QJ2249" s="242"/>
      <c r="QK2249" s="242"/>
    </row>
    <row r="2250" spans="434:453">
      <c r="PR2250" s="209"/>
      <c r="PW2250" s="242"/>
      <c r="PX2250" s="242"/>
      <c r="PY2250" s="242"/>
      <c r="PZ2250" s="242"/>
      <c r="QA2250" s="242"/>
      <c r="QB2250" s="242"/>
      <c r="QC2250" s="242"/>
      <c r="QD2250" s="242"/>
      <c r="QE2250" s="242"/>
      <c r="QF2250" s="242"/>
      <c r="QG2250" s="242"/>
      <c r="QH2250" s="242"/>
      <c r="QI2250" s="242"/>
      <c r="QJ2250" s="242"/>
      <c r="QK2250" s="242"/>
    </row>
    <row r="2251" spans="434:453">
      <c r="PR2251" s="209"/>
      <c r="PW2251" s="242"/>
      <c r="PX2251" s="242"/>
      <c r="PY2251" s="242"/>
      <c r="PZ2251" s="242"/>
      <c r="QA2251" s="242"/>
      <c r="QB2251" s="242"/>
      <c r="QC2251" s="242"/>
      <c r="QD2251" s="242"/>
      <c r="QE2251" s="242"/>
      <c r="QF2251" s="242"/>
      <c r="QG2251" s="242"/>
      <c r="QH2251" s="242"/>
      <c r="QI2251" s="242"/>
      <c r="QJ2251" s="242"/>
      <c r="QK2251" s="242"/>
    </row>
    <row r="2252" spans="434:453">
      <c r="PR2252" s="209"/>
      <c r="PW2252" s="242"/>
      <c r="PX2252" s="242"/>
      <c r="PY2252" s="242"/>
      <c r="PZ2252" s="242"/>
      <c r="QA2252" s="242"/>
      <c r="QB2252" s="242"/>
      <c r="QC2252" s="242"/>
      <c r="QD2252" s="242"/>
      <c r="QE2252" s="242"/>
      <c r="QF2252" s="242"/>
      <c r="QG2252" s="242"/>
      <c r="QH2252" s="242"/>
      <c r="QI2252" s="242"/>
      <c r="QJ2252" s="242"/>
      <c r="QK2252" s="242"/>
    </row>
    <row r="2253" spans="434:453">
      <c r="PR2253" s="209"/>
      <c r="PW2253" s="242"/>
      <c r="PX2253" s="242"/>
      <c r="PY2253" s="242"/>
      <c r="PZ2253" s="242"/>
      <c r="QA2253" s="242"/>
      <c r="QB2253" s="242"/>
      <c r="QC2253" s="242"/>
      <c r="QD2253" s="242"/>
      <c r="QE2253" s="242"/>
      <c r="QF2253" s="242"/>
      <c r="QG2253" s="242"/>
      <c r="QH2253" s="242"/>
      <c r="QI2253" s="242"/>
      <c r="QJ2253" s="242"/>
      <c r="QK2253" s="242"/>
    </row>
    <row r="2254" spans="434:453">
      <c r="PR2254" s="209"/>
      <c r="PW2254" s="242"/>
      <c r="PX2254" s="242"/>
      <c r="PY2254" s="242"/>
      <c r="PZ2254" s="242"/>
      <c r="QA2254" s="242"/>
      <c r="QB2254" s="242"/>
      <c r="QC2254" s="242"/>
      <c r="QD2254" s="242"/>
      <c r="QE2254" s="242"/>
      <c r="QF2254" s="242"/>
      <c r="QG2254" s="242"/>
      <c r="QH2254" s="242"/>
      <c r="QI2254" s="242"/>
      <c r="QJ2254" s="242"/>
      <c r="QK2254" s="242"/>
    </row>
    <row r="2255" spans="434:453">
      <c r="PR2255" s="209"/>
      <c r="PW2255" s="242"/>
      <c r="PX2255" s="242"/>
      <c r="PY2255" s="242"/>
      <c r="PZ2255" s="242"/>
      <c r="QA2255" s="242"/>
      <c r="QB2255" s="242"/>
      <c r="QC2255" s="242"/>
      <c r="QD2255" s="242"/>
      <c r="QE2255" s="242"/>
      <c r="QF2255" s="242"/>
      <c r="QG2255" s="242"/>
      <c r="QH2255" s="242"/>
      <c r="QI2255" s="242"/>
      <c r="QJ2255" s="242"/>
      <c r="QK2255" s="242"/>
    </row>
    <row r="2256" spans="434:453">
      <c r="PR2256" s="209"/>
      <c r="PW2256" s="242"/>
      <c r="PX2256" s="242"/>
      <c r="PY2256" s="242"/>
      <c r="PZ2256" s="242"/>
      <c r="QA2256" s="242"/>
      <c r="QB2256" s="242"/>
      <c r="QC2256" s="242"/>
      <c r="QD2256" s="242"/>
      <c r="QE2256" s="242"/>
      <c r="QF2256" s="242"/>
      <c r="QG2256" s="242"/>
      <c r="QH2256" s="242"/>
      <c r="QI2256" s="242"/>
      <c r="QJ2256" s="242"/>
      <c r="QK2256" s="242"/>
    </row>
    <row r="2257" spans="434:453">
      <c r="PR2257" s="209"/>
      <c r="PW2257" s="242"/>
      <c r="PX2257" s="242"/>
      <c r="PY2257" s="242"/>
      <c r="PZ2257" s="242"/>
      <c r="QA2257" s="242"/>
      <c r="QB2257" s="242"/>
      <c r="QC2257" s="242"/>
      <c r="QD2257" s="242"/>
      <c r="QE2257" s="242"/>
      <c r="QF2257" s="242"/>
      <c r="QG2257" s="242"/>
      <c r="QH2257" s="242"/>
      <c r="QI2257" s="242"/>
      <c r="QJ2257" s="242"/>
      <c r="QK2257" s="242"/>
    </row>
    <row r="2258" spans="434:453">
      <c r="PR2258" s="209"/>
      <c r="PW2258" s="242"/>
      <c r="PX2258" s="242"/>
      <c r="PY2258" s="242"/>
      <c r="PZ2258" s="242"/>
      <c r="QA2258" s="242"/>
      <c r="QB2258" s="242"/>
      <c r="QC2258" s="242"/>
      <c r="QD2258" s="242"/>
      <c r="QE2258" s="242"/>
      <c r="QF2258" s="242"/>
      <c r="QG2258" s="242"/>
      <c r="QH2258" s="242"/>
      <c r="QI2258" s="242"/>
      <c r="QJ2258" s="242"/>
      <c r="QK2258" s="242"/>
    </row>
    <row r="2259" spans="434:453">
      <c r="PR2259" s="209"/>
      <c r="PW2259" s="242"/>
      <c r="PX2259" s="242"/>
      <c r="PY2259" s="242"/>
      <c r="PZ2259" s="242"/>
      <c r="QA2259" s="242"/>
      <c r="QB2259" s="242"/>
      <c r="QC2259" s="242"/>
      <c r="QD2259" s="242"/>
      <c r="QE2259" s="242"/>
      <c r="QF2259" s="242"/>
      <c r="QG2259" s="242"/>
      <c r="QH2259" s="242"/>
      <c r="QI2259" s="242"/>
      <c r="QJ2259" s="242"/>
      <c r="QK2259" s="242"/>
    </row>
    <row r="2260" spans="434:453">
      <c r="PR2260" s="209"/>
      <c r="PW2260" s="242"/>
      <c r="PX2260" s="242"/>
      <c r="PY2260" s="242"/>
      <c r="PZ2260" s="242"/>
      <c r="QA2260" s="242"/>
      <c r="QB2260" s="242"/>
      <c r="QC2260" s="242"/>
      <c r="QD2260" s="242"/>
      <c r="QE2260" s="242"/>
      <c r="QF2260" s="242"/>
      <c r="QG2260" s="242"/>
      <c r="QH2260" s="242"/>
      <c r="QI2260" s="242"/>
      <c r="QJ2260" s="242"/>
      <c r="QK2260" s="242"/>
    </row>
    <row r="2261" spans="434:453">
      <c r="PR2261" s="209"/>
      <c r="PW2261" s="242"/>
      <c r="PX2261" s="242"/>
      <c r="PY2261" s="242"/>
      <c r="PZ2261" s="242"/>
      <c r="QA2261" s="242"/>
      <c r="QB2261" s="242"/>
      <c r="QC2261" s="242"/>
      <c r="QD2261" s="242"/>
      <c r="QE2261" s="242"/>
      <c r="QF2261" s="242"/>
      <c r="QG2261" s="242"/>
      <c r="QH2261" s="242"/>
      <c r="QI2261" s="242"/>
      <c r="QJ2261" s="242"/>
      <c r="QK2261" s="242"/>
    </row>
    <row r="2262" spans="434:453">
      <c r="PR2262" s="209"/>
      <c r="PW2262" s="242"/>
      <c r="PX2262" s="242"/>
      <c r="PY2262" s="242"/>
      <c r="PZ2262" s="242"/>
      <c r="QA2262" s="242"/>
      <c r="QB2262" s="242"/>
      <c r="QC2262" s="242"/>
      <c r="QD2262" s="242"/>
      <c r="QE2262" s="242"/>
      <c r="QF2262" s="242"/>
      <c r="QG2262" s="242"/>
      <c r="QH2262" s="242"/>
      <c r="QI2262" s="242"/>
      <c r="QJ2262" s="242"/>
      <c r="QK2262" s="242"/>
    </row>
    <row r="2263" spans="434:453">
      <c r="PR2263" s="209"/>
      <c r="PW2263" s="242"/>
      <c r="PX2263" s="242"/>
      <c r="PY2263" s="242"/>
      <c r="PZ2263" s="242"/>
      <c r="QA2263" s="242"/>
      <c r="QB2263" s="242"/>
      <c r="QC2263" s="242"/>
      <c r="QD2263" s="242"/>
      <c r="QE2263" s="242"/>
      <c r="QF2263" s="242"/>
      <c r="QG2263" s="242"/>
      <c r="QH2263" s="242"/>
      <c r="QI2263" s="242"/>
      <c r="QJ2263" s="242"/>
      <c r="QK2263" s="242"/>
    </row>
    <row r="2264" spans="434:453">
      <c r="PR2264" s="209"/>
      <c r="PW2264" s="242"/>
      <c r="PX2264" s="242"/>
      <c r="PY2264" s="242"/>
      <c r="PZ2264" s="242"/>
      <c r="QA2264" s="242"/>
      <c r="QB2264" s="242"/>
      <c r="QC2264" s="242"/>
      <c r="QD2264" s="242"/>
      <c r="QE2264" s="242"/>
      <c r="QF2264" s="242"/>
      <c r="QG2264" s="242"/>
      <c r="QH2264" s="242"/>
      <c r="QI2264" s="242"/>
      <c r="QJ2264" s="242"/>
      <c r="QK2264" s="242"/>
    </row>
    <row r="2265" spans="434:453">
      <c r="PR2265" s="209"/>
      <c r="PW2265" s="242"/>
      <c r="PX2265" s="242"/>
      <c r="PY2265" s="242"/>
      <c r="PZ2265" s="242"/>
      <c r="QA2265" s="242"/>
      <c r="QB2265" s="242"/>
      <c r="QC2265" s="242"/>
      <c r="QD2265" s="242"/>
      <c r="QE2265" s="242"/>
      <c r="QF2265" s="242"/>
      <c r="QG2265" s="242"/>
      <c r="QH2265" s="242"/>
      <c r="QI2265" s="242"/>
      <c r="QJ2265" s="242"/>
      <c r="QK2265" s="242"/>
    </row>
    <row r="2266" spans="434:453">
      <c r="PR2266" s="209"/>
      <c r="PW2266" s="242"/>
      <c r="PX2266" s="242"/>
      <c r="PY2266" s="242"/>
      <c r="PZ2266" s="242"/>
      <c r="QA2266" s="242"/>
      <c r="QB2266" s="242"/>
      <c r="QC2266" s="242"/>
      <c r="QD2266" s="242"/>
      <c r="QE2266" s="242"/>
      <c r="QF2266" s="242"/>
      <c r="QG2266" s="242"/>
      <c r="QH2266" s="242"/>
      <c r="QI2266" s="242"/>
      <c r="QJ2266" s="242"/>
      <c r="QK2266" s="242"/>
    </row>
    <row r="2267" spans="434:453">
      <c r="PR2267" s="209"/>
      <c r="PW2267" s="242"/>
      <c r="PX2267" s="242"/>
      <c r="PY2267" s="242"/>
      <c r="PZ2267" s="242"/>
      <c r="QA2267" s="242"/>
      <c r="QB2267" s="242"/>
      <c r="QC2267" s="242"/>
      <c r="QD2267" s="242"/>
      <c r="QE2267" s="242"/>
      <c r="QF2267" s="242"/>
      <c r="QG2267" s="242"/>
      <c r="QH2267" s="242"/>
      <c r="QI2267" s="242"/>
      <c r="QJ2267" s="242"/>
      <c r="QK2267" s="242"/>
    </row>
    <row r="2268" spans="434:453">
      <c r="PR2268" s="209"/>
      <c r="PW2268" s="242"/>
      <c r="PX2268" s="242"/>
      <c r="PY2268" s="242"/>
      <c r="PZ2268" s="242"/>
      <c r="QA2268" s="242"/>
      <c r="QB2268" s="242"/>
      <c r="QC2268" s="242"/>
      <c r="QD2268" s="242"/>
      <c r="QE2268" s="242"/>
      <c r="QF2268" s="242"/>
      <c r="QG2268" s="242"/>
      <c r="QH2268" s="242"/>
      <c r="QI2268" s="242"/>
      <c r="QJ2268" s="242"/>
      <c r="QK2268" s="242"/>
    </row>
    <row r="2269" spans="434:453">
      <c r="PR2269" s="209"/>
      <c r="PW2269" s="242"/>
      <c r="PX2269" s="242"/>
      <c r="PY2269" s="242"/>
      <c r="PZ2269" s="242"/>
      <c r="QA2269" s="242"/>
      <c r="QB2269" s="242"/>
      <c r="QC2269" s="242"/>
      <c r="QD2269" s="242"/>
      <c r="QE2269" s="242"/>
      <c r="QF2269" s="242"/>
      <c r="QG2269" s="242"/>
      <c r="QH2269" s="242"/>
      <c r="QI2269" s="242"/>
      <c r="QJ2269" s="242"/>
      <c r="QK2269" s="242"/>
    </row>
    <row r="2270" spans="434:453">
      <c r="PR2270" s="209"/>
      <c r="PW2270" s="242"/>
      <c r="PX2270" s="242"/>
      <c r="PY2270" s="242"/>
      <c r="PZ2270" s="242"/>
      <c r="QA2270" s="242"/>
      <c r="QB2270" s="242"/>
      <c r="QC2270" s="242"/>
      <c r="QD2270" s="242"/>
      <c r="QE2270" s="242"/>
      <c r="QF2270" s="242"/>
      <c r="QG2270" s="242"/>
      <c r="QH2270" s="242"/>
      <c r="QI2270" s="242"/>
      <c r="QJ2270" s="242"/>
      <c r="QK2270" s="242"/>
    </row>
    <row r="2271" spans="434:453">
      <c r="PR2271" s="209"/>
      <c r="PW2271" s="242"/>
      <c r="PX2271" s="242"/>
      <c r="PY2271" s="242"/>
      <c r="PZ2271" s="242"/>
      <c r="QA2271" s="242"/>
      <c r="QB2271" s="242"/>
      <c r="QC2271" s="242"/>
      <c r="QD2271" s="242"/>
      <c r="QE2271" s="242"/>
      <c r="QF2271" s="242"/>
      <c r="QG2271" s="242"/>
      <c r="QH2271" s="242"/>
      <c r="QI2271" s="242"/>
      <c r="QJ2271" s="242"/>
      <c r="QK2271" s="242"/>
    </row>
    <row r="2272" spans="434:453">
      <c r="PR2272" s="209"/>
      <c r="PW2272" s="242"/>
      <c r="PX2272" s="242"/>
      <c r="PY2272" s="242"/>
      <c r="PZ2272" s="242"/>
      <c r="QA2272" s="242"/>
      <c r="QB2272" s="242"/>
      <c r="QC2272" s="242"/>
      <c r="QD2272" s="242"/>
      <c r="QE2272" s="242"/>
      <c r="QF2272" s="242"/>
      <c r="QG2272" s="242"/>
      <c r="QH2272" s="242"/>
      <c r="QI2272" s="242"/>
      <c r="QJ2272" s="242"/>
      <c r="QK2272" s="242"/>
    </row>
    <row r="2273" spans="434:453">
      <c r="PR2273" s="209"/>
      <c r="PW2273" s="242"/>
      <c r="PX2273" s="242"/>
      <c r="PY2273" s="242"/>
      <c r="PZ2273" s="242"/>
      <c r="QA2273" s="242"/>
      <c r="QB2273" s="242"/>
      <c r="QC2273" s="242"/>
      <c r="QD2273" s="242"/>
      <c r="QE2273" s="242"/>
      <c r="QF2273" s="242"/>
      <c r="QG2273" s="242"/>
      <c r="QH2273" s="242"/>
      <c r="QI2273" s="242"/>
      <c r="QJ2273" s="242"/>
      <c r="QK2273" s="242"/>
    </row>
    <row r="2274" spans="434:453">
      <c r="PR2274" s="209"/>
      <c r="PW2274" s="242"/>
      <c r="PX2274" s="242"/>
      <c r="PY2274" s="242"/>
      <c r="PZ2274" s="242"/>
      <c r="QA2274" s="242"/>
      <c r="QB2274" s="242"/>
      <c r="QC2274" s="242"/>
      <c r="QD2274" s="242"/>
      <c r="QE2274" s="242"/>
      <c r="QF2274" s="242"/>
      <c r="QG2274" s="242"/>
      <c r="QH2274" s="242"/>
      <c r="QI2274" s="242"/>
      <c r="QJ2274" s="242"/>
      <c r="QK2274" s="242"/>
    </row>
    <row r="2275" spans="434:453">
      <c r="PR2275" s="209"/>
      <c r="PW2275" s="242"/>
      <c r="PX2275" s="242"/>
      <c r="PY2275" s="242"/>
      <c r="PZ2275" s="242"/>
      <c r="QA2275" s="242"/>
      <c r="QB2275" s="242"/>
      <c r="QC2275" s="242"/>
      <c r="QD2275" s="242"/>
      <c r="QE2275" s="242"/>
      <c r="QF2275" s="242"/>
      <c r="QG2275" s="242"/>
      <c r="QH2275" s="242"/>
      <c r="QI2275" s="242"/>
      <c r="QJ2275" s="242"/>
      <c r="QK2275" s="242"/>
    </row>
    <row r="2276" spans="434:453">
      <c r="PR2276" s="209"/>
      <c r="PW2276" s="242"/>
      <c r="PX2276" s="242"/>
      <c r="PY2276" s="242"/>
      <c r="PZ2276" s="242"/>
      <c r="QA2276" s="242"/>
      <c r="QB2276" s="242"/>
      <c r="QC2276" s="242"/>
      <c r="QD2276" s="242"/>
      <c r="QE2276" s="242"/>
      <c r="QF2276" s="242"/>
      <c r="QG2276" s="242"/>
      <c r="QH2276" s="242"/>
      <c r="QI2276" s="242"/>
      <c r="QJ2276" s="242"/>
      <c r="QK2276" s="242"/>
    </row>
    <row r="2277" spans="434:453">
      <c r="PR2277" s="209"/>
      <c r="PW2277" s="242"/>
      <c r="PX2277" s="242"/>
      <c r="PY2277" s="242"/>
      <c r="PZ2277" s="242"/>
      <c r="QA2277" s="242"/>
      <c r="QB2277" s="242"/>
      <c r="QC2277" s="242"/>
      <c r="QD2277" s="242"/>
      <c r="QE2277" s="242"/>
      <c r="QF2277" s="242"/>
      <c r="QG2277" s="242"/>
      <c r="QH2277" s="242"/>
      <c r="QI2277" s="242"/>
      <c r="QJ2277" s="242"/>
      <c r="QK2277" s="242"/>
    </row>
    <row r="2278" spans="434:453">
      <c r="PR2278" s="209"/>
      <c r="PW2278" s="242"/>
      <c r="PX2278" s="242"/>
      <c r="PY2278" s="242"/>
      <c r="PZ2278" s="242"/>
      <c r="QA2278" s="242"/>
      <c r="QB2278" s="242"/>
      <c r="QC2278" s="242"/>
      <c r="QD2278" s="242"/>
      <c r="QE2278" s="242"/>
      <c r="QF2278" s="242"/>
      <c r="QG2278" s="242"/>
      <c r="QH2278" s="242"/>
      <c r="QI2278" s="242"/>
      <c r="QJ2278" s="242"/>
      <c r="QK2278" s="242"/>
    </row>
    <row r="2279" spans="434:453">
      <c r="PR2279" s="209"/>
      <c r="PW2279" s="242"/>
      <c r="PX2279" s="242"/>
      <c r="PY2279" s="242"/>
      <c r="PZ2279" s="242"/>
      <c r="QA2279" s="242"/>
      <c r="QB2279" s="242"/>
      <c r="QC2279" s="242"/>
      <c r="QD2279" s="242"/>
      <c r="QE2279" s="242"/>
      <c r="QF2279" s="242"/>
      <c r="QG2279" s="242"/>
      <c r="QH2279" s="242"/>
      <c r="QI2279" s="242"/>
      <c r="QJ2279" s="242"/>
      <c r="QK2279" s="242"/>
    </row>
    <row r="2280" spans="434:453">
      <c r="PR2280" s="209"/>
      <c r="PW2280" s="242"/>
      <c r="PX2280" s="242"/>
      <c r="PY2280" s="242"/>
      <c r="PZ2280" s="242"/>
      <c r="QA2280" s="242"/>
      <c r="QB2280" s="242"/>
      <c r="QC2280" s="242"/>
      <c r="QD2280" s="242"/>
      <c r="QE2280" s="242"/>
      <c r="QF2280" s="242"/>
      <c r="QG2280" s="242"/>
      <c r="QH2280" s="242"/>
      <c r="QI2280" s="242"/>
      <c r="QJ2280" s="242"/>
      <c r="QK2280" s="242"/>
    </row>
    <row r="2281" spans="434:453">
      <c r="PR2281" s="209"/>
      <c r="PW2281" s="242"/>
      <c r="PX2281" s="242"/>
      <c r="PY2281" s="242"/>
      <c r="PZ2281" s="242"/>
      <c r="QA2281" s="242"/>
      <c r="QB2281" s="242"/>
      <c r="QC2281" s="242"/>
      <c r="QD2281" s="242"/>
      <c r="QE2281" s="242"/>
      <c r="QF2281" s="242"/>
      <c r="QG2281" s="242"/>
      <c r="QH2281" s="242"/>
      <c r="QI2281" s="242"/>
      <c r="QJ2281" s="242"/>
      <c r="QK2281" s="242"/>
    </row>
    <row r="2282" spans="434:453">
      <c r="PR2282" s="209"/>
      <c r="PW2282" s="242"/>
      <c r="PX2282" s="242"/>
      <c r="PY2282" s="242"/>
      <c r="PZ2282" s="242"/>
      <c r="QA2282" s="242"/>
      <c r="QB2282" s="242"/>
      <c r="QC2282" s="242"/>
      <c r="QD2282" s="242"/>
      <c r="QE2282" s="242"/>
      <c r="QF2282" s="242"/>
      <c r="QG2282" s="242"/>
      <c r="QH2282" s="242"/>
      <c r="QI2282" s="242"/>
      <c r="QJ2282" s="242"/>
      <c r="QK2282" s="242"/>
    </row>
    <row r="2283" spans="434:453">
      <c r="PR2283" s="209"/>
      <c r="PW2283" s="242"/>
      <c r="PX2283" s="242"/>
      <c r="PY2283" s="242"/>
      <c r="PZ2283" s="242"/>
      <c r="QA2283" s="242"/>
      <c r="QB2283" s="242"/>
      <c r="QC2283" s="242"/>
      <c r="QD2283" s="242"/>
      <c r="QE2283" s="242"/>
      <c r="QF2283" s="242"/>
      <c r="QG2283" s="242"/>
      <c r="QH2283" s="242"/>
      <c r="QI2283" s="242"/>
      <c r="QJ2283" s="242"/>
      <c r="QK2283" s="242"/>
    </row>
    <row r="2284" spans="434:453">
      <c r="PR2284" s="209"/>
      <c r="PW2284" s="242"/>
      <c r="PX2284" s="242"/>
      <c r="PY2284" s="242"/>
      <c r="PZ2284" s="242"/>
      <c r="QA2284" s="242"/>
      <c r="QB2284" s="242"/>
      <c r="QC2284" s="242"/>
      <c r="QD2284" s="242"/>
      <c r="QE2284" s="242"/>
      <c r="QF2284" s="242"/>
      <c r="QG2284" s="242"/>
      <c r="QH2284" s="242"/>
      <c r="QI2284" s="242"/>
      <c r="QJ2284" s="242"/>
      <c r="QK2284" s="242"/>
    </row>
    <row r="2285" spans="434:453">
      <c r="PR2285" s="209"/>
      <c r="PW2285" s="242"/>
      <c r="PX2285" s="242"/>
      <c r="PY2285" s="242"/>
      <c r="PZ2285" s="242"/>
      <c r="QA2285" s="242"/>
      <c r="QB2285" s="242"/>
      <c r="QC2285" s="242"/>
      <c r="QD2285" s="242"/>
      <c r="QE2285" s="242"/>
      <c r="QF2285" s="242"/>
      <c r="QG2285" s="242"/>
      <c r="QH2285" s="242"/>
      <c r="QI2285" s="242"/>
      <c r="QJ2285" s="242"/>
      <c r="QK2285" s="242"/>
    </row>
    <row r="2286" spans="434:453">
      <c r="PR2286" s="209"/>
      <c r="PW2286" s="242"/>
      <c r="PX2286" s="242"/>
      <c r="PY2286" s="242"/>
      <c r="PZ2286" s="242"/>
      <c r="QA2286" s="242"/>
      <c r="QB2286" s="242"/>
      <c r="QC2286" s="242"/>
      <c r="QD2286" s="242"/>
      <c r="QE2286" s="242"/>
      <c r="QF2286" s="242"/>
      <c r="QG2286" s="242"/>
      <c r="QH2286" s="242"/>
      <c r="QI2286" s="242"/>
      <c r="QJ2286" s="242"/>
      <c r="QK2286" s="242"/>
    </row>
    <row r="2287" spans="434:453">
      <c r="PR2287" s="209"/>
      <c r="PW2287" s="242"/>
      <c r="PX2287" s="242"/>
      <c r="PY2287" s="242"/>
      <c r="PZ2287" s="242"/>
      <c r="QA2287" s="242"/>
      <c r="QB2287" s="242"/>
      <c r="QC2287" s="242"/>
      <c r="QD2287" s="242"/>
      <c r="QE2287" s="242"/>
      <c r="QF2287" s="242"/>
      <c r="QG2287" s="242"/>
      <c r="QH2287" s="242"/>
      <c r="QI2287" s="242"/>
      <c r="QJ2287" s="242"/>
      <c r="QK2287" s="242"/>
    </row>
    <row r="2288" spans="434:453">
      <c r="PR2288" s="209"/>
      <c r="PW2288" s="242"/>
      <c r="PX2288" s="242"/>
      <c r="PY2288" s="242"/>
      <c r="PZ2288" s="242"/>
      <c r="QA2288" s="242"/>
      <c r="QB2288" s="242"/>
      <c r="QC2288" s="242"/>
      <c r="QD2288" s="242"/>
      <c r="QE2288" s="242"/>
      <c r="QF2288" s="242"/>
      <c r="QG2288" s="242"/>
      <c r="QH2288" s="242"/>
      <c r="QI2288" s="242"/>
      <c r="QJ2288" s="242"/>
      <c r="QK2288" s="242"/>
    </row>
    <row r="2289" spans="434:453">
      <c r="PR2289" s="209"/>
      <c r="PW2289" s="242"/>
      <c r="PX2289" s="242"/>
      <c r="PY2289" s="242"/>
      <c r="PZ2289" s="242"/>
      <c r="QA2289" s="242"/>
      <c r="QB2289" s="242"/>
      <c r="QC2289" s="242"/>
      <c r="QD2289" s="242"/>
      <c r="QE2289" s="242"/>
      <c r="QF2289" s="242"/>
      <c r="QG2289" s="242"/>
      <c r="QH2289" s="242"/>
      <c r="QI2289" s="242"/>
      <c r="QJ2289" s="242"/>
      <c r="QK2289" s="242"/>
    </row>
    <row r="2290" spans="434:453">
      <c r="PR2290" s="209"/>
      <c r="PW2290" s="242"/>
      <c r="PX2290" s="242"/>
      <c r="PY2290" s="242"/>
      <c r="PZ2290" s="242"/>
      <c r="QA2290" s="242"/>
      <c r="QB2290" s="242"/>
      <c r="QC2290" s="242"/>
      <c r="QD2290" s="242"/>
      <c r="QE2290" s="242"/>
      <c r="QF2290" s="242"/>
      <c r="QG2290" s="242"/>
      <c r="QH2290" s="242"/>
      <c r="QI2290" s="242"/>
      <c r="QJ2290" s="242"/>
      <c r="QK2290" s="242"/>
    </row>
    <row r="2291" spans="434:453">
      <c r="PR2291" s="209"/>
      <c r="PW2291" s="242"/>
      <c r="PX2291" s="242"/>
      <c r="PY2291" s="242"/>
      <c r="PZ2291" s="242"/>
      <c r="QA2291" s="242"/>
      <c r="QB2291" s="242"/>
      <c r="QC2291" s="242"/>
      <c r="QD2291" s="242"/>
      <c r="QE2291" s="242"/>
      <c r="QF2291" s="242"/>
      <c r="QG2291" s="242"/>
      <c r="QH2291" s="242"/>
      <c r="QI2291" s="242"/>
      <c r="QJ2291" s="242"/>
      <c r="QK2291" s="242"/>
    </row>
    <row r="2292" spans="434:453">
      <c r="PR2292" s="209"/>
      <c r="PW2292" s="242"/>
      <c r="PX2292" s="242"/>
      <c r="PY2292" s="242"/>
      <c r="PZ2292" s="242"/>
      <c r="QA2292" s="242"/>
      <c r="QB2292" s="242"/>
      <c r="QC2292" s="242"/>
      <c r="QD2292" s="242"/>
      <c r="QE2292" s="242"/>
      <c r="QF2292" s="242"/>
      <c r="QG2292" s="242"/>
      <c r="QH2292" s="242"/>
      <c r="QI2292" s="242"/>
      <c r="QJ2292" s="242"/>
      <c r="QK2292" s="242"/>
    </row>
    <row r="2293" spans="434:453">
      <c r="PR2293" s="209"/>
      <c r="PW2293" s="242"/>
      <c r="PX2293" s="242"/>
      <c r="PY2293" s="242"/>
      <c r="PZ2293" s="242"/>
      <c r="QA2293" s="242"/>
      <c r="QB2293" s="242"/>
      <c r="QC2293" s="242"/>
      <c r="QD2293" s="242"/>
      <c r="QE2293" s="242"/>
      <c r="QF2293" s="242"/>
      <c r="QG2293" s="242"/>
      <c r="QH2293" s="242"/>
      <c r="QI2293" s="242"/>
      <c r="QJ2293" s="242"/>
      <c r="QK2293" s="242"/>
    </row>
    <row r="2294" spans="434:453">
      <c r="PR2294" s="209"/>
      <c r="PW2294" s="242"/>
      <c r="PX2294" s="242"/>
      <c r="PY2294" s="242"/>
      <c r="PZ2294" s="242"/>
      <c r="QA2294" s="242"/>
      <c r="QB2294" s="242"/>
      <c r="QC2294" s="242"/>
      <c r="QD2294" s="242"/>
      <c r="QE2294" s="242"/>
      <c r="QF2294" s="242"/>
      <c r="QG2294" s="242"/>
      <c r="QH2294" s="242"/>
      <c r="QI2294" s="242"/>
      <c r="QJ2294" s="242"/>
      <c r="QK2294" s="242"/>
    </row>
    <row r="2295" spans="434:453">
      <c r="PR2295" s="209"/>
      <c r="PW2295" s="242"/>
      <c r="PX2295" s="242"/>
      <c r="PY2295" s="242"/>
      <c r="PZ2295" s="242"/>
      <c r="QA2295" s="242"/>
      <c r="QB2295" s="242"/>
      <c r="QC2295" s="242"/>
      <c r="QD2295" s="242"/>
      <c r="QE2295" s="242"/>
      <c r="QF2295" s="242"/>
      <c r="QG2295" s="242"/>
      <c r="QH2295" s="242"/>
      <c r="QI2295" s="242"/>
      <c r="QJ2295" s="242"/>
      <c r="QK2295" s="242"/>
    </row>
    <row r="2296" spans="434:453">
      <c r="PR2296" s="209"/>
      <c r="PW2296" s="242"/>
      <c r="PX2296" s="242"/>
      <c r="PY2296" s="242"/>
      <c r="PZ2296" s="242"/>
      <c r="QA2296" s="242"/>
      <c r="QB2296" s="242"/>
      <c r="QC2296" s="242"/>
      <c r="QD2296" s="242"/>
      <c r="QE2296" s="242"/>
      <c r="QF2296" s="242"/>
      <c r="QG2296" s="242"/>
      <c r="QH2296" s="242"/>
      <c r="QI2296" s="242"/>
      <c r="QJ2296" s="242"/>
      <c r="QK2296" s="242"/>
    </row>
    <row r="2297" spans="434:453">
      <c r="PR2297" s="209"/>
      <c r="PW2297" s="242"/>
      <c r="PX2297" s="242"/>
      <c r="PY2297" s="242"/>
      <c r="PZ2297" s="242"/>
      <c r="QA2297" s="242"/>
      <c r="QB2297" s="242"/>
      <c r="QC2297" s="242"/>
      <c r="QD2297" s="242"/>
      <c r="QE2297" s="242"/>
      <c r="QF2297" s="242"/>
      <c r="QG2297" s="242"/>
      <c r="QH2297" s="242"/>
      <c r="QI2297" s="242"/>
      <c r="QJ2297" s="242"/>
      <c r="QK2297" s="242"/>
    </row>
    <row r="2298" spans="434:453">
      <c r="PR2298" s="209"/>
      <c r="PW2298" s="242"/>
      <c r="PX2298" s="242"/>
      <c r="PY2298" s="242"/>
      <c r="PZ2298" s="242"/>
      <c r="QA2298" s="242"/>
      <c r="QB2298" s="242"/>
      <c r="QC2298" s="242"/>
      <c r="QD2298" s="242"/>
      <c r="QE2298" s="242"/>
      <c r="QF2298" s="242"/>
      <c r="QG2298" s="242"/>
      <c r="QH2298" s="242"/>
      <c r="QI2298" s="242"/>
      <c r="QJ2298" s="242"/>
      <c r="QK2298" s="242"/>
    </row>
    <row r="2299" spans="434:453">
      <c r="PR2299" s="209"/>
      <c r="PW2299" s="242"/>
      <c r="PX2299" s="242"/>
      <c r="PY2299" s="242"/>
      <c r="PZ2299" s="242"/>
      <c r="QA2299" s="242"/>
      <c r="QB2299" s="242"/>
      <c r="QC2299" s="242"/>
      <c r="QD2299" s="242"/>
      <c r="QE2299" s="242"/>
      <c r="QF2299" s="242"/>
      <c r="QG2299" s="242"/>
      <c r="QH2299" s="242"/>
      <c r="QI2299" s="242"/>
      <c r="QJ2299" s="242"/>
      <c r="QK2299" s="242"/>
    </row>
    <row r="2300" spans="434:453">
      <c r="PR2300" s="209"/>
      <c r="PW2300" s="242"/>
      <c r="PX2300" s="242"/>
      <c r="PY2300" s="242"/>
      <c r="PZ2300" s="242"/>
      <c r="QA2300" s="242"/>
      <c r="QB2300" s="242"/>
      <c r="QC2300" s="242"/>
      <c r="QD2300" s="242"/>
      <c r="QE2300" s="242"/>
      <c r="QF2300" s="242"/>
      <c r="QG2300" s="242"/>
      <c r="QH2300" s="242"/>
      <c r="QI2300" s="242"/>
      <c r="QJ2300" s="242"/>
      <c r="QK2300" s="242"/>
    </row>
    <row r="2301" spans="434:453">
      <c r="PR2301" s="209"/>
      <c r="PW2301" s="242"/>
      <c r="PX2301" s="242"/>
      <c r="PY2301" s="242"/>
      <c r="PZ2301" s="242"/>
      <c r="QA2301" s="242"/>
      <c r="QB2301" s="242"/>
      <c r="QC2301" s="242"/>
      <c r="QD2301" s="242"/>
      <c r="QE2301" s="242"/>
      <c r="QF2301" s="242"/>
      <c r="QG2301" s="242"/>
      <c r="QH2301" s="242"/>
      <c r="QI2301" s="242"/>
      <c r="QJ2301" s="242"/>
      <c r="QK2301" s="242"/>
    </row>
    <row r="2302" spans="434:453">
      <c r="PR2302" s="209"/>
      <c r="PW2302" s="242"/>
      <c r="PX2302" s="242"/>
      <c r="PY2302" s="242"/>
      <c r="PZ2302" s="242"/>
      <c r="QA2302" s="242"/>
      <c r="QB2302" s="242"/>
      <c r="QC2302" s="242"/>
      <c r="QD2302" s="242"/>
      <c r="QE2302" s="242"/>
      <c r="QF2302" s="242"/>
      <c r="QG2302" s="242"/>
      <c r="QH2302" s="242"/>
      <c r="QI2302" s="242"/>
      <c r="QJ2302" s="242"/>
      <c r="QK2302" s="242"/>
    </row>
    <row r="2303" spans="434:453">
      <c r="PR2303" s="209"/>
      <c r="PW2303" s="242"/>
      <c r="PX2303" s="242"/>
      <c r="PY2303" s="242"/>
      <c r="PZ2303" s="242"/>
      <c r="QA2303" s="242"/>
      <c r="QB2303" s="242"/>
      <c r="QC2303" s="242"/>
      <c r="QD2303" s="242"/>
      <c r="QE2303" s="242"/>
      <c r="QF2303" s="242"/>
      <c r="QG2303" s="242"/>
      <c r="QH2303" s="242"/>
      <c r="QI2303" s="242"/>
      <c r="QJ2303" s="242"/>
      <c r="QK2303" s="242"/>
    </row>
    <row r="2304" spans="434:453">
      <c r="PR2304" s="209"/>
      <c r="PW2304" s="242"/>
      <c r="PX2304" s="242"/>
      <c r="PY2304" s="242"/>
      <c r="PZ2304" s="242"/>
      <c r="QA2304" s="242"/>
      <c r="QB2304" s="242"/>
      <c r="QC2304" s="242"/>
      <c r="QD2304" s="242"/>
      <c r="QE2304" s="242"/>
      <c r="QF2304" s="242"/>
      <c r="QG2304" s="242"/>
      <c r="QH2304" s="242"/>
      <c r="QI2304" s="242"/>
      <c r="QJ2304" s="242"/>
      <c r="QK2304" s="242"/>
    </row>
    <row r="2305" spans="434:453">
      <c r="PR2305" s="209"/>
      <c r="PW2305" s="242"/>
      <c r="PX2305" s="242"/>
      <c r="PY2305" s="242"/>
      <c r="PZ2305" s="242"/>
      <c r="QA2305" s="242"/>
      <c r="QB2305" s="242"/>
      <c r="QC2305" s="242"/>
      <c r="QD2305" s="242"/>
      <c r="QE2305" s="242"/>
      <c r="QF2305" s="242"/>
      <c r="QG2305" s="242"/>
      <c r="QH2305" s="242"/>
      <c r="QI2305" s="242"/>
      <c r="QJ2305" s="242"/>
      <c r="QK2305" s="242"/>
    </row>
    <row r="2306" spans="434:453">
      <c r="PR2306" s="209"/>
      <c r="PW2306" s="242"/>
      <c r="PX2306" s="242"/>
      <c r="PY2306" s="242"/>
      <c r="PZ2306" s="242"/>
      <c r="QA2306" s="242"/>
      <c r="QB2306" s="242"/>
      <c r="QC2306" s="242"/>
      <c r="QD2306" s="242"/>
      <c r="QE2306" s="242"/>
      <c r="QF2306" s="242"/>
      <c r="QG2306" s="242"/>
      <c r="QH2306" s="242"/>
      <c r="QI2306" s="242"/>
      <c r="QJ2306" s="242"/>
      <c r="QK2306" s="242"/>
    </row>
    <row r="2307" spans="434:453">
      <c r="PR2307" s="209"/>
      <c r="PW2307" s="242"/>
      <c r="PX2307" s="242"/>
      <c r="PY2307" s="242"/>
      <c r="PZ2307" s="242"/>
      <c r="QA2307" s="242"/>
      <c r="QB2307" s="242"/>
      <c r="QC2307" s="242"/>
      <c r="QD2307" s="242"/>
      <c r="QE2307" s="242"/>
      <c r="QF2307" s="242"/>
      <c r="QG2307" s="242"/>
      <c r="QH2307" s="242"/>
      <c r="QI2307" s="242"/>
      <c r="QJ2307" s="242"/>
      <c r="QK2307" s="242"/>
    </row>
    <row r="2308" spans="434:453">
      <c r="PR2308" s="209"/>
      <c r="PW2308" s="242"/>
      <c r="PX2308" s="242"/>
      <c r="PY2308" s="242"/>
      <c r="PZ2308" s="242"/>
      <c r="QA2308" s="242"/>
      <c r="QB2308" s="242"/>
      <c r="QC2308" s="242"/>
      <c r="QD2308" s="242"/>
      <c r="QE2308" s="242"/>
      <c r="QF2308" s="242"/>
      <c r="QG2308" s="242"/>
      <c r="QH2308" s="242"/>
      <c r="QI2308" s="242"/>
      <c r="QJ2308" s="242"/>
      <c r="QK2308" s="242"/>
    </row>
    <row r="2309" spans="434:453">
      <c r="PR2309" s="209"/>
      <c r="PW2309" s="242"/>
      <c r="PX2309" s="242"/>
      <c r="PY2309" s="242"/>
      <c r="PZ2309" s="242"/>
      <c r="QA2309" s="242"/>
      <c r="QB2309" s="242"/>
      <c r="QC2309" s="242"/>
      <c r="QD2309" s="242"/>
      <c r="QE2309" s="242"/>
      <c r="QF2309" s="242"/>
      <c r="QG2309" s="242"/>
      <c r="QH2309" s="242"/>
      <c r="QI2309" s="242"/>
      <c r="QJ2309" s="242"/>
      <c r="QK2309" s="242"/>
    </row>
    <row r="2310" spans="434:453">
      <c r="PR2310" s="209"/>
      <c r="PW2310" s="242"/>
      <c r="PX2310" s="242"/>
      <c r="PY2310" s="242"/>
      <c r="PZ2310" s="242"/>
      <c r="QA2310" s="242"/>
      <c r="QB2310" s="242"/>
      <c r="QC2310" s="242"/>
      <c r="QD2310" s="242"/>
      <c r="QE2310" s="242"/>
      <c r="QF2310" s="242"/>
      <c r="QG2310" s="242"/>
      <c r="QH2310" s="242"/>
      <c r="QI2310" s="242"/>
      <c r="QJ2310" s="242"/>
      <c r="QK2310" s="242"/>
    </row>
    <row r="2311" spans="434:453">
      <c r="PR2311" s="209"/>
      <c r="PW2311" s="242"/>
      <c r="PX2311" s="242"/>
      <c r="PY2311" s="242"/>
      <c r="PZ2311" s="242"/>
      <c r="QA2311" s="242"/>
      <c r="QB2311" s="242"/>
      <c r="QC2311" s="242"/>
      <c r="QD2311" s="242"/>
      <c r="QE2311" s="242"/>
      <c r="QF2311" s="242"/>
      <c r="QG2311" s="242"/>
      <c r="QH2311" s="242"/>
      <c r="QI2311" s="242"/>
      <c r="QJ2311" s="242"/>
      <c r="QK2311" s="242"/>
    </row>
    <row r="2312" spans="434:453">
      <c r="PR2312" s="209"/>
      <c r="PW2312" s="242"/>
      <c r="PX2312" s="242"/>
      <c r="PY2312" s="242"/>
      <c r="PZ2312" s="242"/>
      <c r="QA2312" s="242"/>
      <c r="QB2312" s="242"/>
      <c r="QC2312" s="242"/>
      <c r="QD2312" s="242"/>
      <c r="QE2312" s="242"/>
      <c r="QF2312" s="242"/>
      <c r="QG2312" s="242"/>
      <c r="QH2312" s="242"/>
      <c r="QI2312" s="242"/>
      <c r="QJ2312" s="242"/>
      <c r="QK2312" s="242"/>
    </row>
    <row r="2313" spans="434:453">
      <c r="PR2313" s="209"/>
      <c r="PW2313" s="242"/>
      <c r="PX2313" s="242"/>
      <c r="PY2313" s="242"/>
      <c r="PZ2313" s="242"/>
      <c r="QA2313" s="242"/>
      <c r="QB2313" s="242"/>
      <c r="QC2313" s="242"/>
      <c r="QD2313" s="242"/>
      <c r="QE2313" s="242"/>
      <c r="QF2313" s="242"/>
      <c r="QG2313" s="242"/>
      <c r="QH2313" s="242"/>
      <c r="QI2313" s="242"/>
      <c r="QJ2313" s="242"/>
      <c r="QK2313" s="242"/>
    </row>
    <row r="2314" spans="434:453">
      <c r="PR2314" s="209"/>
      <c r="PW2314" s="242"/>
      <c r="PX2314" s="242"/>
      <c r="PY2314" s="242"/>
      <c r="PZ2314" s="242"/>
      <c r="QA2314" s="242"/>
      <c r="QB2314" s="242"/>
      <c r="QC2314" s="242"/>
      <c r="QD2314" s="242"/>
      <c r="QE2314" s="242"/>
      <c r="QF2314" s="242"/>
      <c r="QG2314" s="242"/>
      <c r="QH2314" s="242"/>
      <c r="QI2314" s="242"/>
      <c r="QJ2314" s="242"/>
      <c r="QK2314" s="242"/>
    </row>
    <row r="2315" spans="434:453">
      <c r="PR2315" s="209"/>
      <c r="PW2315" s="242"/>
      <c r="PX2315" s="242"/>
      <c r="PY2315" s="242"/>
      <c r="PZ2315" s="242"/>
      <c r="QA2315" s="242"/>
      <c r="QB2315" s="242"/>
      <c r="QC2315" s="242"/>
      <c r="QD2315" s="242"/>
      <c r="QE2315" s="242"/>
      <c r="QF2315" s="242"/>
      <c r="QG2315" s="242"/>
      <c r="QH2315" s="242"/>
      <c r="QI2315" s="242"/>
      <c r="QJ2315" s="242"/>
      <c r="QK2315" s="242"/>
    </row>
    <row r="2316" spans="434:453">
      <c r="PR2316" s="209"/>
      <c r="PW2316" s="242"/>
      <c r="PX2316" s="242"/>
      <c r="PY2316" s="242"/>
      <c r="PZ2316" s="242"/>
      <c r="QA2316" s="242"/>
      <c r="QB2316" s="242"/>
      <c r="QC2316" s="242"/>
      <c r="QD2316" s="242"/>
      <c r="QE2316" s="242"/>
      <c r="QF2316" s="242"/>
      <c r="QG2316" s="242"/>
      <c r="QH2316" s="242"/>
      <c r="QI2316" s="242"/>
      <c r="QJ2316" s="242"/>
      <c r="QK2316" s="242"/>
    </row>
    <row r="2317" spans="434:453">
      <c r="PR2317" s="209"/>
      <c r="PW2317" s="242"/>
      <c r="PX2317" s="242"/>
      <c r="PY2317" s="242"/>
      <c r="PZ2317" s="242"/>
      <c r="QA2317" s="242"/>
      <c r="QB2317" s="242"/>
      <c r="QC2317" s="242"/>
      <c r="QD2317" s="242"/>
      <c r="QE2317" s="242"/>
      <c r="QF2317" s="242"/>
      <c r="QG2317" s="242"/>
      <c r="QH2317" s="242"/>
      <c r="QI2317" s="242"/>
      <c r="QJ2317" s="242"/>
      <c r="QK2317" s="242"/>
    </row>
    <row r="2318" spans="434:453">
      <c r="PR2318" s="209"/>
      <c r="PW2318" s="242"/>
      <c r="PX2318" s="242"/>
      <c r="PY2318" s="242"/>
      <c r="PZ2318" s="242"/>
      <c r="QA2318" s="242"/>
      <c r="QB2318" s="242"/>
      <c r="QC2318" s="242"/>
      <c r="QD2318" s="242"/>
      <c r="QE2318" s="242"/>
      <c r="QF2318" s="242"/>
      <c r="QG2318" s="242"/>
      <c r="QH2318" s="242"/>
      <c r="QI2318" s="242"/>
      <c r="QJ2318" s="242"/>
      <c r="QK2318" s="242"/>
    </row>
    <row r="2319" spans="434:453">
      <c r="PR2319" s="209"/>
      <c r="PW2319" s="242"/>
      <c r="PX2319" s="242"/>
      <c r="PY2319" s="242"/>
      <c r="PZ2319" s="242"/>
      <c r="QA2319" s="242"/>
      <c r="QB2319" s="242"/>
      <c r="QC2319" s="242"/>
      <c r="QD2319" s="242"/>
      <c r="QE2319" s="242"/>
      <c r="QF2319" s="242"/>
      <c r="QG2319" s="242"/>
      <c r="QH2319" s="242"/>
      <c r="QI2319" s="242"/>
      <c r="QJ2319" s="242"/>
      <c r="QK2319" s="242"/>
    </row>
    <row r="2320" spans="434:453">
      <c r="PR2320" s="209"/>
      <c r="PW2320" s="242"/>
      <c r="PX2320" s="242"/>
      <c r="PY2320" s="242"/>
      <c r="PZ2320" s="242"/>
      <c r="QA2320" s="242"/>
      <c r="QB2320" s="242"/>
      <c r="QC2320" s="242"/>
      <c r="QD2320" s="242"/>
      <c r="QE2320" s="242"/>
      <c r="QF2320" s="242"/>
      <c r="QG2320" s="242"/>
      <c r="QH2320" s="242"/>
      <c r="QI2320" s="242"/>
      <c r="QJ2320" s="242"/>
      <c r="QK2320" s="242"/>
    </row>
    <row r="2321" spans="434:453">
      <c r="PR2321" s="209"/>
      <c r="PW2321" s="242"/>
      <c r="PX2321" s="242"/>
      <c r="PY2321" s="242"/>
      <c r="PZ2321" s="242"/>
      <c r="QA2321" s="242"/>
      <c r="QB2321" s="242"/>
      <c r="QC2321" s="242"/>
      <c r="QD2321" s="242"/>
      <c r="QE2321" s="242"/>
      <c r="QF2321" s="242"/>
      <c r="QG2321" s="242"/>
      <c r="QH2321" s="242"/>
      <c r="QI2321" s="242"/>
      <c r="QJ2321" s="242"/>
      <c r="QK2321" s="242"/>
    </row>
    <row r="2322" spans="434:453">
      <c r="PR2322" s="209"/>
      <c r="PW2322" s="242"/>
      <c r="PX2322" s="242"/>
      <c r="PY2322" s="242"/>
      <c r="PZ2322" s="242"/>
      <c r="QA2322" s="242"/>
      <c r="QB2322" s="242"/>
      <c r="QC2322" s="242"/>
      <c r="QD2322" s="242"/>
      <c r="QE2322" s="242"/>
      <c r="QF2322" s="242"/>
      <c r="QG2322" s="242"/>
      <c r="QH2322" s="242"/>
      <c r="QI2322" s="242"/>
      <c r="QJ2322" s="242"/>
      <c r="QK2322" s="242"/>
    </row>
    <row r="2323" spans="434:453">
      <c r="PR2323" s="209"/>
      <c r="PW2323" s="242"/>
      <c r="PX2323" s="242"/>
      <c r="PY2323" s="242"/>
      <c r="PZ2323" s="242"/>
      <c r="QA2323" s="242"/>
      <c r="QB2323" s="242"/>
      <c r="QC2323" s="242"/>
      <c r="QD2323" s="242"/>
      <c r="QE2323" s="242"/>
      <c r="QF2323" s="242"/>
      <c r="QG2323" s="242"/>
      <c r="QH2323" s="242"/>
      <c r="QI2323" s="242"/>
      <c r="QJ2323" s="242"/>
      <c r="QK2323" s="242"/>
    </row>
    <row r="2324" spans="434:453">
      <c r="PR2324" s="209"/>
      <c r="PW2324" s="242"/>
      <c r="PX2324" s="242"/>
      <c r="PY2324" s="242"/>
      <c r="PZ2324" s="242"/>
      <c r="QA2324" s="242"/>
      <c r="QB2324" s="242"/>
      <c r="QC2324" s="242"/>
      <c r="QD2324" s="242"/>
      <c r="QE2324" s="242"/>
      <c r="QF2324" s="242"/>
      <c r="QG2324" s="242"/>
      <c r="QH2324" s="242"/>
      <c r="QI2324" s="242"/>
      <c r="QJ2324" s="242"/>
      <c r="QK2324" s="242"/>
    </row>
    <row r="2325" spans="434:453">
      <c r="PR2325" s="209"/>
      <c r="PW2325" s="242"/>
      <c r="PX2325" s="242"/>
      <c r="PY2325" s="242"/>
      <c r="PZ2325" s="242"/>
      <c r="QA2325" s="242"/>
      <c r="QB2325" s="242"/>
      <c r="QC2325" s="242"/>
      <c r="QD2325" s="242"/>
      <c r="QE2325" s="242"/>
      <c r="QF2325" s="242"/>
      <c r="QG2325" s="242"/>
      <c r="QH2325" s="242"/>
      <c r="QI2325" s="242"/>
      <c r="QJ2325" s="242"/>
      <c r="QK2325" s="242"/>
    </row>
    <row r="2326" spans="434:453">
      <c r="PR2326" s="209"/>
      <c r="PW2326" s="242"/>
      <c r="PX2326" s="242"/>
      <c r="PY2326" s="242"/>
      <c r="PZ2326" s="242"/>
      <c r="QA2326" s="242"/>
      <c r="QB2326" s="242"/>
      <c r="QC2326" s="242"/>
      <c r="QD2326" s="242"/>
      <c r="QE2326" s="242"/>
      <c r="QF2326" s="242"/>
      <c r="QG2326" s="242"/>
      <c r="QH2326" s="242"/>
      <c r="QI2326" s="242"/>
      <c r="QJ2326" s="242"/>
      <c r="QK2326" s="242"/>
    </row>
    <row r="2327" spans="434:453">
      <c r="PR2327" s="209"/>
      <c r="PW2327" s="242"/>
      <c r="PX2327" s="242"/>
      <c r="PY2327" s="242"/>
      <c r="PZ2327" s="242"/>
      <c r="QA2327" s="242"/>
      <c r="QB2327" s="242"/>
      <c r="QC2327" s="242"/>
      <c r="QD2327" s="242"/>
      <c r="QE2327" s="242"/>
      <c r="QF2327" s="242"/>
      <c r="QG2327" s="242"/>
      <c r="QH2327" s="242"/>
      <c r="QI2327" s="242"/>
      <c r="QJ2327" s="242"/>
      <c r="QK2327" s="242"/>
    </row>
    <row r="2328" spans="434:453">
      <c r="PR2328" s="209"/>
      <c r="PW2328" s="242"/>
      <c r="PX2328" s="242"/>
      <c r="PY2328" s="242"/>
      <c r="PZ2328" s="242"/>
      <c r="QA2328" s="242"/>
      <c r="QB2328" s="242"/>
      <c r="QC2328" s="242"/>
      <c r="QD2328" s="242"/>
      <c r="QE2328" s="242"/>
      <c r="QF2328" s="242"/>
      <c r="QG2328" s="242"/>
      <c r="QH2328" s="242"/>
      <c r="QI2328" s="242"/>
      <c r="QJ2328" s="242"/>
      <c r="QK2328" s="242"/>
    </row>
    <row r="2329" spans="434:453">
      <c r="PR2329" s="209"/>
      <c r="PW2329" s="242"/>
      <c r="PX2329" s="242"/>
      <c r="PY2329" s="242"/>
      <c r="PZ2329" s="242"/>
      <c r="QA2329" s="242"/>
      <c r="QB2329" s="242"/>
      <c r="QC2329" s="242"/>
      <c r="QD2329" s="242"/>
      <c r="QE2329" s="242"/>
      <c r="QF2329" s="242"/>
      <c r="QG2329" s="242"/>
      <c r="QH2329" s="242"/>
      <c r="QI2329" s="242"/>
      <c r="QJ2329" s="242"/>
      <c r="QK2329" s="242"/>
    </row>
    <row r="2330" spans="434:453">
      <c r="PR2330" s="209"/>
      <c r="PW2330" s="242"/>
      <c r="PX2330" s="242"/>
      <c r="PY2330" s="242"/>
      <c r="PZ2330" s="242"/>
      <c r="QA2330" s="242"/>
      <c r="QB2330" s="242"/>
      <c r="QC2330" s="242"/>
      <c r="QD2330" s="242"/>
      <c r="QE2330" s="242"/>
      <c r="QF2330" s="242"/>
      <c r="QG2330" s="242"/>
      <c r="QH2330" s="242"/>
      <c r="QI2330" s="242"/>
      <c r="QJ2330" s="242"/>
      <c r="QK2330" s="242"/>
    </row>
    <row r="2331" spans="434:453">
      <c r="PR2331" s="209"/>
      <c r="PW2331" s="242"/>
      <c r="PX2331" s="242"/>
      <c r="PY2331" s="242"/>
      <c r="PZ2331" s="242"/>
      <c r="QA2331" s="242"/>
      <c r="QB2331" s="242"/>
      <c r="QC2331" s="242"/>
      <c r="QD2331" s="242"/>
      <c r="QE2331" s="242"/>
      <c r="QF2331" s="242"/>
      <c r="QG2331" s="242"/>
      <c r="QH2331" s="242"/>
      <c r="QI2331" s="242"/>
      <c r="QJ2331" s="242"/>
      <c r="QK2331" s="242"/>
    </row>
    <row r="2332" spans="434:453">
      <c r="PR2332" s="209"/>
      <c r="PW2332" s="242"/>
      <c r="PX2332" s="242"/>
      <c r="PY2332" s="242"/>
      <c r="PZ2332" s="242"/>
      <c r="QA2332" s="242"/>
      <c r="QB2332" s="242"/>
      <c r="QC2332" s="242"/>
      <c r="QD2332" s="242"/>
      <c r="QE2332" s="242"/>
      <c r="QF2332" s="242"/>
      <c r="QG2332" s="242"/>
      <c r="QH2332" s="242"/>
      <c r="QI2332" s="242"/>
      <c r="QJ2332" s="242"/>
      <c r="QK2332" s="242"/>
    </row>
    <row r="2333" spans="434:453">
      <c r="PR2333" s="209"/>
      <c r="PW2333" s="242"/>
      <c r="PX2333" s="242"/>
      <c r="PY2333" s="242"/>
      <c r="PZ2333" s="242"/>
      <c r="QA2333" s="242"/>
      <c r="QB2333" s="242"/>
      <c r="QC2333" s="242"/>
      <c r="QD2333" s="242"/>
      <c r="QE2333" s="242"/>
      <c r="QF2333" s="242"/>
      <c r="QG2333" s="242"/>
      <c r="QH2333" s="242"/>
      <c r="QI2333" s="242"/>
      <c r="QJ2333" s="242"/>
      <c r="QK2333" s="242"/>
    </row>
    <row r="2334" spans="434:453">
      <c r="PR2334" s="209"/>
      <c r="PW2334" s="242"/>
      <c r="PX2334" s="242"/>
      <c r="PY2334" s="242"/>
      <c r="PZ2334" s="242"/>
      <c r="QA2334" s="242"/>
      <c r="QB2334" s="242"/>
      <c r="QC2334" s="242"/>
      <c r="QD2334" s="242"/>
      <c r="QE2334" s="242"/>
      <c r="QF2334" s="242"/>
      <c r="QG2334" s="242"/>
      <c r="QH2334" s="242"/>
      <c r="QI2334" s="242"/>
      <c r="QJ2334" s="242"/>
      <c r="QK2334" s="242"/>
    </row>
    <row r="2335" spans="434:453">
      <c r="PR2335" s="209"/>
      <c r="PW2335" s="242"/>
      <c r="PX2335" s="242"/>
      <c r="PY2335" s="242"/>
      <c r="PZ2335" s="242"/>
      <c r="QA2335" s="242"/>
      <c r="QB2335" s="242"/>
      <c r="QC2335" s="242"/>
      <c r="QD2335" s="242"/>
      <c r="QE2335" s="242"/>
      <c r="QF2335" s="242"/>
      <c r="QG2335" s="242"/>
      <c r="QH2335" s="242"/>
      <c r="QI2335" s="242"/>
      <c r="QJ2335" s="242"/>
      <c r="QK2335" s="242"/>
    </row>
    <row r="2336" spans="434:453">
      <c r="PR2336" s="209"/>
      <c r="PW2336" s="242"/>
      <c r="PX2336" s="242"/>
      <c r="PY2336" s="242"/>
      <c r="PZ2336" s="242"/>
      <c r="QA2336" s="242"/>
      <c r="QB2336" s="242"/>
      <c r="QC2336" s="242"/>
      <c r="QD2336" s="242"/>
      <c r="QE2336" s="242"/>
      <c r="QF2336" s="242"/>
      <c r="QG2336" s="242"/>
      <c r="QH2336" s="242"/>
      <c r="QI2336" s="242"/>
      <c r="QJ2336" s="242"/>
      <c r="QK2336" s="242"/>
    </row>
    <row r="2337" spans="434:453">
      <c r="PR2337" s="209"/>
      <c r="PW2337" s="242"/>
      <c r="PX2337" s="242"/>
      <c r="PY2337" s="242"/>
      <c r="PZ2337" s="242"/>
      <c r="QA2337" s="242"/>
      <c r="QB2337" s="242"/>
      <c r="QC2337" s="242"/>
      <c r="QD2337" s="242"/>
      <c r="QE2337" s="242"/>
      <c r="QF2337" s="242"/>
      <c r="QG2337" s="242"/>
      <c r="QH2337" s="242"/>
      <c r="QI2337" s="242"/>
      <c r="QJ2337" s="242"/>
      <c r="QK2337" s="242"/>
    </row>
    <row r="2338" spans="434:453">
      <c r="PR2338" s="209"/>
      <c r="PW2338" s="242"/>
      <c r="PX2338" s="242"/>
      <c r="PY2338" s="242"/>
      <c r="PZ2338" s="242"/>
      <c r="QA2338" s="242"/>
      <c r="QB2338" s="242"/>
      <c r="QC2338" s="242"/>
      <c r="QD2338" s="242"/>
      <c r="QE2338" s="242"/>
      <c r="QF2338" s="242"/>
      <c r="QG2338" s="242"/>
      <c r="QH2338" s="242"/>
      <c r="QI2338" s="242"/>
      <c r="QJ2338" s="242"/>
      <c r="QK2338" s="242"/>
    </row>
    <row r="2339" spans="434:453">
      <c r="PR2339" s="209"/>
      <c r="PW2339" s="242"/>
      <c r="PX2339" s="242"/>
      <c r="PY2339" s="242"/>
      <c r="PZ2339" s="242"/>
      <c r="QA2339" s="242"/>
      <c r="QB2339" s="242"/>
      <c r="QC2339" s="242"/>
      <c r="QD2339" s="242"/>
      <c r="QE2339" s="242"/>
      <c r="QF2339" s="242"/>
      <c r="QG2339" s="242"/>
      <c r="QH2339" s="242"/>
      <c r="QI2339" s="242"/>
      <c r="QJ2339" s="242"/>
      <c r="QK2339" s="242"/>
    </row>
    <row r="2340" spans="434:453">
      <c r="PR2340" s="209"/>
      <c r="PW2340" s="242"/>
      <c r="PX2340" s="242"/>
      <c r="PY2340" s="242"/>
      <c r="PZ2340" s="242"/>
      <c r="QA2340" s="242"/>
      <c r="QB2340" s="242"/>
      <c r="QC2340" s="242"/>
      <c r="QD2340" s="242"/>
      <c r="QE2340" s="242"/>
      <c r="QF2340" s="242"/>
      <c r="QG2340" s="242"/>
      <c r="QH2340" s="242"/>
      <c r="QI2340" s="242"/>
      <c r="QJ2340" s="242"/>
      <c r="QK2340" s="242"/>
    </row>
    <row r="2341" spans="434:453">
      <c r="PR2341" s="209"/>
      <c r="PW2341" s="242"/>
      <c r="PX2341" s="242"/>
      <c r="PY2341" s="242"/>
      <c r="PZ2341" s="242"/>
      <c r="QA2341" s="242"/>
      <c r="QB2341" s="242"/>
      <c r="QC2341" s="242"/>
      <c r="QD2341" s="242"/>
      <c r="QE2341" s="242"/>
      <c r="QF2341" s="242"/>
      <c r="QG2341" s="242"/>
      <c r="QH2341" s="242"/>
      <c r="QI2341" s="242"/>
      <c r="QJ2341" s="242"/>
      <c r="QK2341" s="242"/>
    </row>
    <row r="2342" spans="434:453">
      <c r="PR2342" s="209"/>
      <c r="PW2342" s="242"/>
      <c r="PX2342" s="242"/>
      <c r="PY2342" s="242"/>
      <c r="PZ2342" s="242"/>
      <c r="QA2342" s="242"/>
      <c r="QB2342" s="242"/>
      <c r="QC2342" s="242"/>
      <c r="QD2342" s="242"/>
      <c r="QE2342" s="242"/>
      <c r="QF2342" s="242"/>
      <c r="QG2342" s="242"/>
      <c r="QH2342" s="242"/>
      <c r="QI2342" s="242"/>
      <c r="QJ2342" s="242"/>
      <c r="QK2342" s="242"/>
    </row>
    <row r="2343" spans="434:453">
      <c r="PR2343" s="209"/>
      <c r="PW2343" s="242"/>
      <c r="PX2343" s="242"/>
      <c r="PY2343" s="242"/>
      <c r="PZ2343" s="242"/>
      <c r="QA2343" s="242"/>
      <c r="QB2343" s="242"/>
      <c r="QC2343" s="242"/>
      <c r="QD2343" s="242"/>
      <c r="QE2343" s="242"/>
      <c r="QF2343" s="242"/>
      <c r="QG2343" s="242"/>
      <c r="QH2343" s="242"/>
      <c r="QI2343" s="242"/>
      <c r="QJ2343" s="242"/>
      <c r="QK2343" s="242"/>
    </row>
    <row r="2344" spans="434:453">
      <c r="PR2344" s="209"/>
      <c r="PW2344" s="242"/>
      <c r="PX2344" s="242"/>
      <c r="PY2344" s="242"/>
      <c r="PZ2344" s="242"/>
      <c r="QA2344" s="242"/>
      <c r="QB2344" s="242"/>
      <c r="QC2344" s="242"/>
      <c r="QD2344" s="242"/>
      <c r="QE2344" s="242"/>
      <c r="QF2344" s="242"/>
      <c r="QG2344" s="242"/>
      <c r="QH2344" s="242"/>
      <c r="QI2344" s="242"/>
      <c r="QJ2344" s="242"/>
      <c r="QK2344" s="242"/>
    </row>
    <row r="2345" spans="434:453">
      <c r="PR2345" s="209"/>
      <c r="PW2345" s="242"/>
      <c r="PX2345" s="242"/>
      <c r="PY2345" s="242"/>
      <c r="PZ2345" s="242"/>
      <c r="QA2345" s="242"/>
      <c r="QB2345" s="242"/>
      <c r="QC2345" s="242"/>
      <c r="QD2345" s="242"/>
      <c r="QE2345" s="242"/>
      <c r="QF2345" s="242"/>
      <c r="QG2345" s="242"/>
      <c r="QH2345" s="242"/>
      <c r="QI2345" s="242"/>
      <c r="QJ2345" s="242"/>
      <c r="QK2345" s="242"/>
    </row>
    <row r="2346" spans="434:453">
      <c r="PR2346" s="209"/>
      <c r="PW2346" s="242"/>
      <c r="PX2346" s="242"/>
      <c r="PY2346" s="242"/>
      <c r="PZ2346" s="242"/>
      <c r="QA2346" s="242"/>
      <c r="QB2346" s="242"/>
      <c r="QC2346" s="242"/>
      <c r="QD2346" s="242"/>
      <c r="QE2346" s="242"/>
      <c r="QF2346" s="242"/>
      <c r="QG2346" s="242"/>
      <c r="QH2346" s="242"/>
      <c r="QI2346" s="242"/>
      <c r="QJ2346" s="242"/>
      <c r="QK2346" s="242"/>
    </row>
    <row r="2347" spans="434:453">
      <c r="PR2347" s="209"/>
      <c r="PW2347" s="242"/>
      <c r="PX2347" s="242"/>
      <c r="PY2347" s="242"/>
      <c r="PZ2347" s="242"/>
      <c r="QA2347" s="242"/>
      <c r="QB2347" s="242"/>
      <c r="QC2347" s="242"/>
      <c r="QD2347" s="242"/>
      <c r="QE2347" s="242"/>
      <c r="QF2347" s="242"/>
      <c r="QG2347" s="242"/>
      <c r="QH2347" s="242"/>
      <c r="QI2347" s="242"/>
      <c r="QJ2347" s="242"/>
      <c r="QK2347" s="242"/>
    </row>
    <row r="2348" spans="434:453">
      <c r="PR2348" s="209"/>
      <c r="PW2348" s="242"/>
      <c r="PX2348" s="242"/>
      <c r="PY2348" s="242"/>
      <c r="PZ2348" s="242"/>
      <c r="QA2348" s="242"/>
      <c r="QB2348" s="242"/>
      <c r="QC2348" s="242"/>
      <c r="QD2348" s="242"/>
      <c r="QE2348" s="242"/>
      <c r="QF2348" s="242"/>
      <c r="QG2348" s="242"/>
      <c r="QH2348" s="242"/>
      <c r="QI2348" s="242"/>
      <c r="QJ2348" s="242"/>
      <c r="QK2348" s="242"/>
    </row>
    <row r="2349" spans="434:453">
      <c r="PR2349" s="209"/>
      <c r="PW2349" s="242"/>
      <c r="PX2349" s="242"/>
      <c r="PY2349" s="242"/>
      <c r="PZ2349" s="242"/>
      <c r="QA2349" s="242"/>
      <c r="QB2349" s="242"/>
      <c r="QC2349" s="242"/>
      <c r="QD2349" s="242"/>
      <c r="QE2349" s="242"/>
      <c r="QF2349" s="242"/>
      <c r="QG2349" s="242"/>
      <c r="QH2349" s="242"/>
      <c r="QI2349" s="242"/>
      <c r="QJ2349" s="242"/>
      <c r="QK2349" s="242"/>
    </row>
    <row r="2350" spans="434:453">
      <c r="PR2350" s="209"/>
      <c r="PW2350" s="242"/>
      <c r="PX2350" s="242"/>
      <c r="PY2350" s="242"/>
      <c r="PZ2350" s="242"/>
      <c r="QA2350" s="242"/>
      <c r="QB2350" s="242"/>
      <c r="QC2350" s="242"/>
      <c r="QD2350" s="242"/>
      <c r="QE2350" s="242"/>
      <c r="QF2350" s="242"/>
      <c r="QG2350" s="242"/>
      <c r="QH2350" s="242"/>
      <c r="QI2350" s="242"/>
      <c r="QJ2350" s="242"/>
      <c r="QK2350" s="242"/>
    </row>
    <row r="2351" spans="434:453">
      <c r="PR2351" s="209"/>
      <c r="PW2351" s="242"/>
      <c r="PX2351" s="242"/>
      <c r="PY2351" s="242"/>
      <c r="PZ2351" s="242"/>
      <c r="QA2351" s="242"/>
      <c r="QB2351" s="242"/>
      <c r="QC2351" s="242"/>
      <c r="QD2351" s="242"/>
      <c r="QE2351" s="242"/>
      <c r="QF2351" s="242"/>
      <c r="QG2351" s="242"/>
      <c r="QH2351" s="242"/>
      <c r="QI2351" s="242"/>
      <c r="QJ2351" s="242"/>
      <c r="QK2351" s="242"/>
    </row>
    <row r="2352" spans="434:453">
      <c r="PR2352" s="209"/>
      <c r="PW2352" s="242"/>
      <c r="PX2352" s="242"/>
      <c r="PY2352" s="242"/>
      <c r="PZ2352" s="242"/>
      <c r="QA2352" s="242"/>
      <c r="QB2352" s="242"/>
      <c r="QC2352" s="242"/>
      <c r="QD2352" s="242"/>
      <c r="QE2352" s="242"/>
      <c r="QF2352" s="242"/>
      <c r="QG2352" s="242"/>
      <c r="QH2352" s="242"/>
      <c r="QI2352" s="242"/>
      <c r="QJ2352" s="242"/>
      <c r="QK2352" s="242"/>
    </row>
    <row r="2353" spans="434:453">
      <c r="PR2353" s="209"/>
      <c r="PW2353" s="242"/>
      <c r="PX2353" s="242"/>
      <c r="PY2353" s="242"/>
      <c r="PZ2353" s="242"/>
      <c r="QA2353" s="242"/>
      <c r="QB2353" s="242"/>
      <c r="QC2353" s="242"/>
      <c r="QD2353" s="242"/>
      <c r="QE2353" s="242"/>
      <c r="QF2353" s="242"/>
      <c r="QG2353" s="242"/>
      <c r="QH2353" s="242"/>
      <c r="QI2353" s="242"/>
      <c r="QJ2353" s="242"/>
      <c r="QK2353" s="242"/>
    </row>
    <row r="2354" spans="434:453">
      <c r="PR2354" s="209"/>
      <c r="PW2354" s="242"/>
      <c r="PX2354" s="242"/>
      <c r="PY2354" s="242"/>
      <c r="PZ2354" s="242"/>
      <c r="QA2354" s="242"/>
      <c r="QB2354" s="242"/>
      <c r="QC2354" s="242"/>
      <c r="QD2354" s="242"/>
      <c r="QE2354" s="242"/>
      <c r="QF2354" s="242"/>
      <c r="QG2354" s="242"/>
      <c r="QH2354" s="242"/>
      <c r="QI2354" s="242"/>
      <c r="QJ2354" s="242"/>
      <c r="QK2354" s="242"/>
    </row>
    <row r="2355" spans="434:453">
      <c r="PR2355" s="209"/>
      <c r="PW2355" s="242"/>
      <c r="PX2355" s="242"/>
      <c r="PY2355" s="242"/>
      <c r="PZ2355" s="242"/>
      <c r="QA2355" s="242"/>
      <c r="QB2355" s="242"/>
      <c r="QC2355" s="242"/>
      <c r="QD2355" s="242"/>
      <c r="QE2355" s="242"/>
      <c r="QF2355" s="242"/>
      <c r="QG2355" s="242"/>
      <c r="QH2355" s="242"/>
      <c r="QI2355" s="242"/>
      <c r="QJ2355" s="242"/>
      <c r="QK2355" s="242"/>
    </row>
    <row r="2356" spans="434:453">
      <c r="PR2356" s="209"/>
      <c r="PW2356" s="242"/>
      <c r="PX2356" s="242"/>
      <c r="PY2356" s="242"/>
      <c r="PZ2356" s="242"/>
      <c r="QA2356" s="242"/>
      <c r="QB2356" s="242"/>
      <c r="QC2356" s="242"/>
      <c r="QD2356" s="242"/>
      <c r="QE2356" s="242"/>
      <c r="QF2356" s="242"/>
      <c r="QG2356" s="242"/>
      <c r="QH2356" s="242"/>
      <c r="QI2356" s="242"/>
      <c r="QJ2356" s="242"/>
      <c r="QK2356" s="242"/>
    </row>
    <row r="2357" spans="434:453">
      <c r="PR2357" s="209"/>
      <c r="PW2357" s="242"/>
      <c r="PX2357" s="242"/>
      <c r="PY2357" s="242"/>
      <c r="PZ2357" s="242"/>
      <c r="QA2357" s="242"/>
      <c r="QB2357" s="242"/>
      <c r="QC2357" s="242"/>
      <c r="QD2357" s="242"/>
      <c r="QE2357" s="242"/>
      <c r="QF2357" s="242"/>
      <c r="QG2357" s="242"/>
      <c r="QH2357" s="242"/>
      <c r="QI2357" s="242"/>
      <c r="QJ2357" s="242"/>
      <c r="QK2357" s="242"/>
    </row>
    <row r="2358" spans="434:453">
      <c r="PR2358" s="209"/>
      <c r="PW2358" s="242"/>
      <c r="PX2358" s="242"/>
      <c r="PY2358" s="242"/>
      <c r="PZ2358" s="242"/>
      <c r="QA2358" s="242"/>
      <c r="QB2358" s="242"/>
      <c r="QC2358" s="242"/>
      <c r="QD2358" s="242"/>
      <c r="QE2358" s="242"/>
      <c r="QF2358" s="242"/>
      <c r="QG2358" s="242"/>
      <c r="QH2358" s="242"/>
      <c r="QI2358" s="242"/>
      <c r="QJ2358" s="242"/>
      <c r="QK2358" s="242"/>
    </row>
    <row r="2359" spans="434:453">
      <c r="PR2359" s="209"/>
      <c r="PW2359" s="242"/>
      <c r="PX2359" s="242"/>
      <c r="PY2359" s="242"/>
      <c r="PZ2359" s="242"/>
      <c r="QA2359" s="242"/>
      <c r="QB2359" s="242"/>
      <c r="QC2359" s="242"/>
      <c r="QD2359" s="242"/>
      <c r="QE2359" s="242"/>
      <c r="QF2359" s="242"/>
      <c r="QG2359" s="242"/>
      <c r="QH2359" s="242"/>
      <c r="QI2359" s="242"/>
      <c r="QJ2359" s="242"/>
      <c r="QK2359" s="242"/>
    </row>
    <row r="2360" spans="434:453">
      <c r="PR2360" s="209"/>
      <c r="PW2360" s="242"/>
      <c r="PX2360" s="242"/>
      <c r="PY2360" s="242"/>
      <c r="PZ2360" s="242"/>
      <c r="QA2360" s="242"/>
      <c r="QB2360" s="242"/>
      <c r="QC2360" s="242"/>
      <c r="QD2360" s="242"/>
      <c r="QE2360" s="242"/>
      <c r="QF2360" s="242"/>
      <c r="QG2360" s="242"/>
      <c r="QH2360" s="242"/>
      <c r="QI2360" s="242"/>
      <c r="QJ2360" s="242"/>
      <c r="QK2360" s="242"/>
    </row>
    <row r="2361" spans="434:453">
      <c r="PR2361" s="209"/>
      <c r="PW2361" s="242"/>
      <c r="PX2361" s="242"/>
      <c r="PY2361" s="242"/>
      <c r="PZ2361" s="242"/>
      <c r="QA2361" s="242"/>
      <c r="QB2361" s="242"/>
      <c r="QC2361" s="242"/>
      <c r="QD2361" s="242"/>
      <c r="QE2361" s="242"/>
      <c r="QF2361" s="242"/>
      <c r="QG2361" s="242"/>
      <c r="QH2361" s="242"/>
      <c r="QI2361" s="242"/>
      <c r="QJ2361" s="242"/>
      <c r="QK2361" s="242"/>
    </row>
    <row r="2362" spans="434:453">
      <c r="PR2362" s="209"/>
      <c r="PW2362" s="242"/>
      <c r="PX2362" s="242"/>
      <c r="PY2362" s="242"/>
      <c r="PZ2362" s="242"/>
      <c r="QA2362" s="242"/>
      <c r="QB2362" s="242"/>
      <c r="QC2362" s="242"/>
      <c r="QD2362" s="242"/>
      <c r="QE2362" s="242"/>
      <c r="QF2362" s="242"/>
      <c r="QG2362" s="242"/>
      <c r="QH2362" s="242"/>
      <c r="QI2362" s="242"/>
      <c r="QJ2362" s="242"/>
      <c r="QK2362" s="242"/>
    </row>
    <row r="2363" spans="434:453">
      <c r="PR2363" s="209"/>
      <c r="PW2363" s="242"/>
      <c r="PX2363" s="242"/>
      <c r="PY2363" s="242"/>
      <c r="PZ2363" s="242"/>
      <c r="QA2363" s="242"/>
      <c r="QB2363" s="242"/>
      <c r="QC2363" s="242"/>
      <c r="QD2363" s="242"/>
      <c r="QE2363" s="242"/>
      <c r="QF2363" s="242"/>
      <c r="QG2363" s="242"/>
      <c r="QH2363" s="242"/>
      <c r="QI2363" s="242"/>
      <c r="QJ2363" s="242"/>
      <c r="QK2363" s="242"/>
    </row>
    <row r="2364" spans="434:453">
      <c r="PR2364" s="209"/>
      <c r="PW2364" s="242"/>
      <c r="PX2364" s="242"/>
      <c r="PY2364" s="242"/>
      <c r="PZ2364" s="242"/>
      <c r="QA2364" s="242"/>
      <c r="QB2364" s="242"/>
      <c r="QC2364" s="242"/>
      <c r="QD2364" s="242"/>
      <c r="QE2364" s="242"/>
      <c r="QF2364" s="242"/>
      <c r="QG2364" s="242"/>
      <c r="QH2364" s="242"/>
      <c r="QI2364" s="242"/>
      <c r="QJ2364" s="242"/>
      <c r="QK2364" s="242"/>
    </row>
    <row r="2365" spans="434:453">
      <c r="PR2365" s="209"/>
      <c r="PW2365" s="242"/>
      <c r="PX2365" s="242"/>
      <c r="PY2365" s="242"/>
      <c r="PZ2365" s="242"/>
      <c r="QA2365" s="242"/>
      <c r="QB2365" s="242"/>
      <c r="QC2365" s="242"/>
      <c r="QD2365" s="242"/>
      <c r="QE2365" s="242"/>
      <c r="QF2365" s="242"/>
      <c r="QG2365" s="242"/>
      <c r="QH2365" s="242"/>
      <c r="QI2365" s="242"/>
      <c r="QJ2365" s="242"/>
      <c r="QK2365" s="242"/>
    </row>
    <row r="2366" spans="434:453">
      <c r="PR2366" s="209"/>
      <c r="PW2366" s="242"/>
      <c r="PX2366" s="242"/>
      <c r="PY2366" s="242"/>
      <c r="PZ2366" s="242"/>
      <c r="QA2366" s="242"/>
      <c r="QB2366" s="242"/>
      <c r="QC2366" s="242"/>
      <c r="QD2366" s="242"/>
      <c r="QE2366" s="242"/>
      <c r="QF2366" s="242"/>
      <c r="QG2366" s="242"/>
      <c r="QH2366" s="242"/>
      <c r="QI2366" s="242"/>
      <c r="QJ2366" s="242"/>
      <c r="QK2366" s="242"/>
    </row>
    <row r="2367" spans="434:453">
      <c r="PR2367" s="209"/>
      <c r="PW2367" s="242"/>
      <c r="PX2367" s="242"/>
      <c r="PY2367" s="242"/>
      <c r="PZ2367" s="242"/>
      <c r="QA2367" s="242"/>
      <c r="QB2367" s="242"/>
      <c r="QC2367" s="242"/>
      <c r="QD2367" s="242"/>
      <c r="QE2367" s="242"/>
      <c r="QF2367" s="242"/>
      <c r="QG2367" s="242"/>
      <c r="QH2367" s="242"/>
      <c r="QI2367" s="242"/>
      <c r="QJ2367" s="242"/>
      <c r="QK2367" s="242"/>
    </row>
    <row r="2368" spans="434:453">
      <c r="PR2368" s="209"/>
      <c r="PW2368" s="242"/>
      <c r="PX2368" s="242"/>
      <c r="PY2368" s="242"/>
      <c r="PZ2368" s="242"/>
      <c r="QA2368" s="242"/>
      <c r="QB2368" s="242"/>
      <c r="QC2368" s="242"/>
      <c r="QD2368" s="242"/>
      <c r="QE2368" s="242"/>
      <c r="QF2368" s="242"/>
      <c r="QG2368" s="242"/>
      <c r="QH2368" s="242"/>
      <c r="QI2368" s="242"/>
      <c r="QJ2368" s="242"/>
      <c r="QK2368" s="242"/>
    </row>
    <row r="2369" spans="434:453">
      <c r="PR2369" s="209"/>
      <c r="PW2369" s="242"/>
      <c r="PX2369" s="242"/>
      <c r="PY2369" s="242"/>
      <c r="PZ2369" s="242"/>
      <c r="QA2369" s="242"/>
      <c r="QB2369" s="242"/>
      <c r="QC2369" s="242"/>
      <c r="QD2369" s="242"/>
      <c r="QE2369" s="242"/>
      <c r="QF2369" s="242"/>
      <c r="QG2369" s="242"/>
      <c r="QH2369" s="242"/>
      <c r="QI2369" s="242"/>
      <c r="QJ2369" s="242"/>
      <c r="QK2369" s="242"/>
    </row>
    <row r="2370" spans="434:453">
      <c r="PR2370" s="209"/>
      <c r="PW2370" s="242"/>
      <c r="PX2370" s="242"/>
      <c r="PY2370" s="242"/>
      <c r="PZ2370" s="242"/>
      <c r="QA2370" s="242"/>
      <c r="QB2370" s="242"/>
      <c r="QC2370" s="242"/>
      <c r="QD2370" s="242"/>
      <c r="QE2370" s="242"/>
      <c r="QF2370" s="242"/>
      <c r="QG2370" s="242"/>
      <c r="QH2370" s="242"/>
      <c r="QI2370" s="242"/>
      <c r="QJ2370" s="242"/>
      <c r="QK2370" s="242"/>
    </row>
    <row r="2371" spans="434:453">
      <c r="PR2371" s="209"/>
      <c r="PW2371" s="242"/>
      <c r="PX2371" s="242"/>
      <c r="PY2371" s="242"/>
      <c r="PZ2371" s="242"/>
      <c r="QA2371" s="242"/>
      <c r="QB2371" s="242"/>
      <c r="QC2371" s="242"/>
      <c r="QD2371" s="242"/>
      <c r="QE2371" s="242"/>
      <c r="QF2371" s="242"/>
      <c r="QG2371" s="242"/>
      <c r="QH2371" s="242"/>
      <c r="QI2371" s="242"/>
      <c r="QJ2371" s="242"/>
      <c r="QK2371" s="242"/>
    </row>
    <row r="2372" spans="434:453">
      <c r="PR2372" s="209"/>
      <c r="PW2372" s="242"/>
      <c r="PX2372" s="242"/>
      <c r="PY2372" s="242"/>
      <c r="PZ2372" s="242"/>
      <c r="QA2372" s="242"/>
      <c r="QB2372" s="242"/>
      <c r="QC2372" s="242"/>
      <c r="QD2372" s="242"/>
      <c r="QE2372" s="242"/>
      <c r="QF2372" s="242"/>
      <c r="QG2372" s="242"/>
      <c r="QH2372" s="242"/>
      <c r="QI2372" s="242"/>
      <c r="QJ2372" s="242"/>
      <c r="QK2372" s="242"/>
    </row>
    <row r="2373" spans="434:453">
      <c r="PR2373" s="209"/>
      <c r="PW2373" s="242"/>
      <c r="PX2373" s="242"/>
      <c r="PY2373" s="242"/>
      <c r="PZ2373" s="242"/>
      <c r="QA2373" s="242"/>
      <c r="QB2373" s="242"/>
      <c r="QC2373" s="242"/>
      <c r="QD2373" s="242"/>
      <c r="QE2373" s="242"/>
      <c r="QF2373" s="242"/>
      <c r="QG2373" s="242"/>
      <c r="QH2373" s="242"/>
      <c r="QI2373" s="242"/>
      <c r="QJ2373" s="242"/>
      <c r="QK2373" s="242"/>
    </row>
    <row r="2374" spans="434:453">
      <c r="PR2374" s="209"/>
      <c r="PW2374" s="242"/>
      <c r="PX2374" s="242"/>
      <c r="PY2374" s="242"/>
      <c r="PZ2374" s="242"/>
      <c r="QA2374" s="242"/>
      <c r="QB2374" s="242"/>
      <c r="QC2374" s="242"/>
      <c r="QD2374" s="242"/>
      <c r="QE2374" s="242"/>
      <c r="QF2374" s="242"/>
      <c r="QG2374" s="242"/>
      <c r="QH2374" s="242"/>
      <c r="QI2374" s="242"/>
      <c r="QJ2374" s="242"/>
      <c r="QK2374" s="242"/>
    </row>
    <row r="2375" spans="434:453">
      <c r="PR2375" s="209"/>
      <c r="PW2375" s="242"/>
      <c r="PX2375" s="242"/>
      <c r="PY2375" s="242"/>
      <c r="PZ2375" s="242"/>
      <c r="QA2375" s="242"/>
      <c r="QB2375" s="242"/>
      <c r="QC2375" s="242"/>
      <c r="QD2375" s="242"/>
      <c r="QE2375" s="242"/>
      <c r="QF2375" s="242"/>
      <c r="QG2375" s="242"/>
      <c r="QH2375" s="242"/>
      <c r="QI2375" s="242"/>
      <c r="QJ2375" s="242"/>
      <c r="QK2375" s="242"/>
    </row>
    <row r="2376" spans="434:453">
      <c r="PR2376" s="209"/>
      <c r="PW2376" s="242"/>
      <c r="PX2376" s="242"/>
      <c r="PY2376" s="242"/>
      <c r="PZ2376" s="242"/>
      <c r="QA2376" s="242"/>
      <c r="QB2376" s="242"/>
      <c r="QC2376" s="242"/>
      <c r="QD2376" s="242"/>
      <c r="QE2376" s="242"/>
      <c r="QF2376" s="242"/>
      <c r="QG2376" s="242"/>
      <c r="QH2376" s="242"/>
      <c r="QI2376" s="242"/>
      <c r="QJ2376" s="242"/>
      <c r="QK2376" s="242"/>
    </row>
    <row r="2377" spans="434:453">
      <c r="PR2377" s="209"/>
      <c r="PW2377" s="242"/>
      <c r="PX2377" s="242"/>
      <c r="PY2377" s="242"/>
      <c r="PZ2377" s="242"/>
      <c r="QA2377" s="242"/>
      <c r="QB2377" s="242"/>
      <c r="QC2377" s="242"/>
      <c r="QD2377" s="242"/>
      <c r="QE2377" s="242"/>
      <c r="QF2377" s="242"/>
      <c r="QG2377" s="242"/>
      <c r="QH2377" s="242"/>
      <c r="QI2377" s="242"/>
      <c r="QJ2377" s="242"/>
      <c r="QK2377" s="242"/>
    </row>
    <row r="2378" spans="434:453">
      <c r="PR2378" s="209"/>
      <c r="PW2378" s="242"/>
      <c r="PX2378" s="242"/>
      <c r="PY2378" s="242"/>
      <c r="PZ2378" s="242"/>
      <c r="QA2378" s="242"/>
      <c r="QB2378" s="242"/>
      <c r="QC2378" s="242"/>
      <c r="QD2378" s="242"/>
      <c r="QE2378" s="242"/>
      <c r="QF2378" s="242"/>
      <c r="QG2378" s="242"/>
      <c r="QH2378" s="242"/>
      <c r="QI2378" s="242"/>
      <c r="QJ2378" s="242"/>
      <c r="QK2378" s="242"/>
    </row>
    <row r="2379" spans="434:453">
      <c r="PR2379" s="209"/>
      <c r="PW2379" s="242"/>
      <c r="PX2379" s="242"/>
      <c r="PY2379" s="242"/>
      <c r="PZ2379" s="242"/>
      <c r="QA2379" s="242"/>
      <c r="QB2379" s="242"/>
      <c r="QC2379" s="242"/>
      <c r="QD2379" s="242"/>
      <c r="QE2379" s="242"/>
      <c r="QF2379" s="242"/>
      <c r="QG2379" s="242"/>
      <c r="QH2379" s="242"/>
      <c r="QI2379" s="242"/>
      <c r="QJ2379" s="242"/>
      <c r="QK2379" s="242"/>
    </row>
    <row r="2380" spans="434:453">
      <c r="PR2380" s="209"/>
      <c r="PW2380" s="242"/>
      <c r="PX2380" s="242"/>
      <c r="PY2380" s="242"/>
      <c r="PZ2380" s="242"/>
      <c r="QA2380" s="242"/>
      <c r="QB2380" s="242"/>
      <c r="QC2380" s="242"/>
      <c r="QD2380" s="242"/>
      <c r="QE2380" s="242"/>
      <c r="QF2380" s="242"/>
      <c r="QG2380" s="242"/>
      <c r="QH2380" s="242"/>
      <c r="QI2380" s="242"/>
      <c r="QJ2380" s="242"/>
      <c r="QK2380" s="242"/>
    </row>
    <row r="2381" spans="434:453">
      <c r="PR2381" s="209"/>
      <c r="PW2381" s="242"/>
      <c r="PX2381" s="242"/>
      <c r="PY2381" s="242"/>
      <c r="PZ2381" s="242"/>
      <c r="QA2381" s="242"/>
      <c r="QB2381" s="242"/>
      <c r="QC2381" s="242"/>
      <c r="QD2381" s="242"/>
      <c r="QE2381" s="242"/>
      <c r="QF2381" s="242"/>
      <c r="QG2381" s="242"/>
      <c r="QH2381" s="242"/>
      <c r="QI2381" s="242"/>
      <c r="QJ2381" s="242"/>
      <c r="QK2381" s="242"/>
    </row>
    <row r="2382" spans="434:453">
      <c r="PR2382" s="209"/>
      <c r="PW2382" s="242"/>
      <c r="PX2382" s="242"/>
      <c r="PY2382" s="242"/>
      <c r="PZ2382" s="242"/>
      <c r="QA2382" s="242"/>
      <c r="QB2382" s="242"/>
      <c r="QC2382" s="242"/>
      <c r="QD2382" s="242"/>
      <c r="QE2382" s="242"/>
      <c r="QF2382" s="242"/>
      <c r="QG2382" s="242"/>
      <c r="QH2382" s="242"/>
      <c r="QI2382" s="242"/>
      <c r="QJ2382" s="242"/>
      <c r="QK2382" s="242"/>
    </row>
    <row r="2383" spans="434:453">
      <c r="PR2383" s="209"/>
      <c r="PW2383" s="242"/>
      <c r="PX2383" s="242"/>
      <c r="PY2383" s="242"/>
      <c r="PZ2383" s="242"/>
      <c r="QA2383" s="242"/>
      <c r="QB2383" s="242"/>
      <c r="QC2383" s="242"/>
      <c r="QD2383" s="242"/>
      <c r="QE2383" s="242"/>
      <c r="QF2383" s="242"/>
      <c r="QG2383" s="242"/>
      <c r="QH2383" s="242"/>
      <c r="QI2383" s="242"/>
      <c r="QJ2383" s="242"/>
      <c r="QK2383" s="242"/>
    </row>
    <row r="2384" spans="434:453">
      <c r="PR2384" s="209"/>
      <c r="PW2384" s="242"/>
      <c r="PX2384" s="242"/>
      <c r="PY2384" s="242"/>
      <c r="PZ2384" s="242"/>
      <c r="QA2384" s="242"/>
      <c r="QB2384" s="242"/>
      <c r="QC2384" s="242"/>
      <c r="QD2384" s="242"/>
      <c r="QE2384" s="242"/>
      <c r="QF2384" s="242"/>
      <c r="QG2384" s="242"/>
      <c r="QH2384" s="242"/>
      <c r="QI2384" s="242"/>
      <c r="QJ2384" s="242"/>
      <c r="QK2384" s="242"/>
    </row>
    <row r="2385" spans="434:453">
      <c r="PR2385" s="209"/>
      <c r="PW2385" s="242"/>
      <c r="PX2385" s="242"/>
      <c r="PY2385" s="242"/>
      <c r="PZ2385" s="242"/>
      <c r="QA2385" s="242"/>
      <c r="QB2385" s="242"/>
      <c r="QC2385" s="242"/>
      <c r="QD2385" s="242"/>
      <c r="QE2385" s="242"/>
      <c r="QF2385" s="242"/>
      <c r="QG2385" s="242"/>
      <c r="QH2385" s="242"/>
      <c r="QI2385" s="242"/>
      <c r="QJ2385" s="242"/>
      <c r="QK2385" s="242"/>
    </row>
    <row r="2386" spans="434:453">
      <c r="PR2386" s="209"/>
      <c r="PW2386" s="242"/>
      <c r="PX2386" s="242"/>
      <c r="PY2386" s="242"/>
      <c r="PZ2386" s="242"/>
      <c r="QA2386" s="242"/>
      <c r="QB2386" s="242"/>
      <c r="QC2386" s="242"/>
      <c r="QD2386" s="242"/>
      <c r="QE2386" s="242"/>
      <c r="QF2386" s="242"/>
      <c r="QG2386" s="242"/>
      <c r="QH2386" s="242"/>
      <c r="QI2386" s="242"/>
      <c r="QJ2386" s="242"/>
      <c r="QK2386" s="242"/>
    </row>
    <row r="2387" spans="434:453">
      <c r="PR2387" s="209"/>
      <c r="PW2387" s="242"/>
      <c r="PX2387" s="242"/>
      <c r="PY2387" s="242"/>
      <c r="PZ2387" s="242"/>
      <c r="QA2387" s="242"/>
      <c r="QB2387" s="242"/>
      <c r="QC2387" s="242"/>
      <c r="QD2387" s="242"/>
      <c r="QE2387" s="242"/>
      <c r="QF2387" s="242"/>
      <c r="QG2387" s="242"/>
      <c r="QH2387" s="242"/>
      <c r="QI2387" s="242"/>
      <c r="QJ2387" s="242"/>
      <c r="QK2387" s="242"/>
    </row>
    <row r="2388" spans="434:453">
      <c r="PR2388" s="209"/>
      <c r="PW2388" s="242"/>
      <c r="PX2388" s="242"/>
      <c r="PY2388" s="242"/>
      <c r="PZ2388" s="242"/>
      <c r="QA2388" s="242"/>
      <c r="QB2388" s="242"/>
      <c r="QC2388" s="242"/>
      <c r="QD2388" s="242"/>
      <c r="QE2388" s="242"/>
      <c r="QF2388" s="242"/>
      <c r="QG2388" s="242"/>
      <c r="QH2388" s="242"/>
      <c r="QI2388" s="242"/>
      <c r="QJ2388" s="242"/>
      <c r="QK2388" s="242"/>
    </row>
    <row r="2389" spans="434:453">
      <c r="PR2389" s="209"/>
      <c r="PW2389" s="242"/>
      <c r="PX2389" s="242"/>
      <c r="PY2389" s="242"/>
      <c r="PZ2389" s="242"/>
      <c r="QA2389" s="242"/>
      <c r="QB2389" s="242"/>
      <c r="QC2389" s="242"/>
      <c r="QD2389" s="242"/>
      <c r="QE2389" s="242"/>
      <c r="QF2389" s="242"/>
      <c r="QG2389" s="242"/>
      <c r="QH2389" s="242"/>
      <c r="QI2389" s="242"/>
      <c r="QJ2389" s="242"/>
      <c r="QK2389" s="242"/>
    </row>
    <row r="2390" spans="434:453">
      <c r="PR2390" s="209"/>
      <c r="PW2390" s="242"/>
      <c r="PX2390" s="242"/>
      <c r="PY2390" s="242"/>
      <c r="PZ2390" s="242"/>
      <c r="QA2390" s="242"/>
      <c r="QB2390" s="242"/>
      <c r="QC2390" s="242"/>
      <c r="QD2390" s="242"/>
      <c r="QE2390" s="242"/>
      <c r="QF2390" s="242"/>
      <c r="QG2390" s="242"/>
      <c r="QH2390" s="242"/>
      <c r="QI2390" s="242"/>
      <c r="QJ2390" s="242"/>
      <c r="QK2390" s="242"/>
    </row>
    <row r="2391" spans="434:453">
      <c r="PR2391" s="209"/>
      <c r="PW2391" s="242"/>
      <c r="PX2391" s="242"/>
      <c r="PY2391" s="242"/>
      <c r="PZ2391" s="242"/>
      <c r="QA2391" s="242"/>
      <c r="QB2391" s="242"/>
      <c r="QC2391" s="242"/>
      <c r="QD2391" s="242"/>
      <c r="QE2391" s="242"/>
      <c r="QF2391" s="242"/>
      <c r="QG2391" s="242"/>
      <c r="QH2391" s="242"/>
      <c r="QI2391" s="242"/>
      <c r="QJ2391" s="242"/>
      <c r="QK2391" s="242"/>
    </row>
    <row r="2392" spans="434:453">
      <c r="PR2392" s="209"/>
      <c r="PW2392" s="242"/>
      <c r="PX2392" s="242"/>
      <c r="PY2392" s="242"/>
      <c r="PZ2392" s="242"/>
      <c r="QA2392" s="242"/>
      <c r="QB2392" s="242"/>
      <c r="QC2392" s="242"/>
      <c r="QD2392" s="242"/>
      <c r="QE2392" s="242"/>
      <c r="QF2392" s="242"/>
      <c r="QG2392" s="242"/>
      <c r="QH2392" s="242"/>
      <c r="QI2392" s="242"/>
      <c r="QJ2392" s="242"/>
      <c r="QK2392" s="242"/>
    </row>
    <row r="2393" spans="434:453">
      <c r="PR2393" s="209"/>
      <c r="PW2393" s="242"/>
      <c r="PX2393" s="242"/>
      <c r="PY2393" s="242"/>
      <c r="PZ2393" s="242"/>
      <c r="QA2393" s="242"/>
      <c r="QB2393" s="242"/>
      <c r="QC2393" s="242"/>
      <c r="QD2393" s="242"/>
      <c r="QE2393" s="242"/>
      <c r="QF2393" s="242"/>
      <c r="QG2393" s="242"/>
      <c r="QH2393" s="242"/>
      <c r="QI2393" s="242"/>
      <c r="QJ2393" s="242"/>
      <c r="QK2393" s="242"/>
    </row>
    <row r="2394" spans="434:453">
      <c r="PR2394" s="209"/>
      <c r="PW2394" s="242"/>
      <c r="PX2394" s="242"/>
      <c r="PY2394" s="242"/>
      <c r="PZ2394" s="242"/>
      <c r="QA2394" s="242"/>
      <c r="QB2394" s="242"/>
      <c r="QC2394" s="242"/>
      <c r="QD2394" s="242"/>
      <c r="QE2394" s="242"/>
      <c r="QF2394" s="242"/>
      <c r="QG2394" s="242"/>
      <c r="QH2394" s="242"/>
      <c r="QI2394" s="242"/>
      <c r="QJ2394" s="242"/>
      <c r="QK2394" s="242"/>
    </row>
    <row r="2395" spans="434:453">
      <c r="PR2395" s="209"/>
      <c r="PW2395" s="242"/>
      <c r="PX2395" s="242"/>
      <c r="PY2395" s="242"/>
      <c r="PZ2395" s="242"/>
      <c r="QA2395" s="242"/>
      <c r="QB2395" s="242"/>
      <c r="QC2395" s="242"/>
      <c r="QD2395" s="242"/>
      <c r="QE2395" s="242"/>
      <c r="QF2395" s="242"/>
      <c r="QG2395" s="242"/>
      <c r="QH2395" s="242"/>
      <c r="QI2395" s="242"/>
      <c r="QJ2395" s="242"/>
      <c r="QK2395" s="242"/>
    </row>
    <row r="2396" spans="434:453">
      <c r="PR2396" s="209"/>
      <c r="PW2396" s="242"/>
      <c r="PX2396" s="242"/>
      <c r="PY2396" s="242"/>
      <c r="PZ2396" s="242"/>
      <c r="QA2396" s="242"/>
      <c r="QB2396" s="242"/>
      <c r="QC2396" s="242"/>
      <c r="QD2396" s="242"/>
      <c r="QE2396" s="242"/>
      <c r="QF2396" s="242"/>
      <c r="QG2396" s="242"/>
      <c r="QH2396" s="242"/>
      <c r="QI2396" s="242"/>
      <c r="QJ2396" s="242"/>
      <c r="QK2396" s="242"/>
    </row>
    <row r="2397" spans="434:453">
      <c r="PR2397" s="209"/>
      <c r="PW2397" s="242"/>
      <c r="PX2397" s="242"/>
      <c r="PY2397" s="242"/>
      <c r="PZ2397" s="242"/>
      <c r="QA2397" s="242"/>
      <c r="QB2397" s="242"/>
      <c r="QC2397" s="242"/>
      <c r="QD2397" s="242"/>
      <c r="QE2397" s="242"/>
      <c r="QF2397" s="242"/>
      <c r="QG2397" s="242"/>
      <c r="QH2397" s="242"/>
      <c r="QI2397" s="242"/>
      <c r="QJ2397" s="242"/>
      <c r="QK2397" s="242"/>
    </row>
    <row r="2398" spans="434:453">
      <c r="PR2398" s="209"/>
      <c r="PW2398" s="242"/>
      <c r="PX2398" s="242"/>
      <c r="PY2398" s="242"/>
      <c r="PZ2398" s="242"/>
      <c r="QA2398" s="242"/>
      <c r="QB2398" s="242"/>
      <c r="QC2398" s="242"/>
      <c r="QD2398" s="242"/>
      <c r="QE2398" s="242"/>
      <c r="QF2398" s="242"/>
      <c r="QG2398" s="242"/>
      <c r="QH2398" s="242"/>
      <c r="QI2398" s="242"/>
      <c r="QJ2398" s="242"/>
      <c r="QK2398" s="242"/>
    </row>
    <row r="2399" spans="434:453">
      <c r="PR2399" s="209"/>
      <c r="PW2399" s="242"/>
      <c r="PX2399" s="242"/>
      <c r="PY2399" s="242"/>
      <c r="PZ2399" s="242"/>
      <c r="QA2399" s="242"/>
      <c r="QB2399" s="242"/>
      <c r="QC2399" s="242"/>
      <c r="QD2399" s="242"/>
      <c r="QE2399" s="242"/>
      <c r="QF2399" s="242"/>
      <c r="QG2399" s="242"/>
      <c r="QH2399" s="242"/>
      <c r="QI2399" s="242"/>
      <c r="QJ2399" s="242"/>
      <c r="QK2399" s="242"/>
    </row>
    <row r="2400" spans="434:453">
      <c r="PR2400" s="209"/>
      <c r="PW2400" s="242"/>
      <c r="PX2400" s="242"/>
      <c r="PY2400" s="242"/>
      <c r="PZ2400" s="242"/>
      <c r="QA2400" s="242"/>
      <c r="QB2400" s="242"/>
      <c r="QC2400" s="242"/>
      <c r="QD2400" s="242"/>
      <c r="QE2400" s="242"/>
      <c r="QF2400" s="242"/>
      <c r="QG2400" s="242"/>
      <c r="QH2400" s="242"/>
      <c r="QI2400" s="242"/>
      <c r="QJ2400" s="242"/>
      <c r="QK2400" s="242"/>
    </row>
    <row r="2401" spans="434:453">
      <c r="PR2401" s="209"/>
      <c r="PW2401" s="242"/>
      <c r="PX2401" s="242"/>
      <c r="PY2401" s="242"/>
      <c r="PZ2401" s="242"/>
      <c r="QA2401" s="242"/>
      <c r="QB2401" s="242"/>
      <c r="QC2401" s="242"/>
      <c r="QD2401" s="242"/>
      <c r="QE2401" s="242"/>
      <c r="QF2401" s="242"/>
      <c r="QG2401" s="242"/>
      <c r="QH2401" s="242"/>
      <c r="QI2401" s="242"/>
      <c r="QJ2401" s="242"/>
      <c r="QK2401" s="242"/>
    </row>
    <row r="2402" spans="434:453">
      <c r="PR2402" s="209"/>
      <c r="PW2402" s="242"/>
      <c r="PX2402" s="242"/>
      <c r="PY2402" s="242"/>
      <c r="PZ2402" s="242"/>
      <c r="QA2402" s="242"/>
      <c r="QB2402" s="242"/>
      <c r="QC2402" s="242"/>
      <c r="QD2402" s="242"/>
      <c r="QE2402" s="242"/>
      <c r="QF2402" s="242"/>
      <c r="QG2402" s="242"/>
      <c r="QH2402" s="242"/>
      <c r="QI2402" s="242"/>
      <c r="QJ2402" s="242"/>
      <c r="QK2402" s="242"/>
    </row>
    <row r="2403" spans="434:453">
      <c r="PR2403" s="209"/>
      <c r="PW2403" s="242"/>
      <c r="PX2403" s="242"/>
      <c r="PY2403" s="242"/>
      <c r="PZ2403" s="242"/>
      <c r="QA2403" s="242"/>
      <c r="QB2403" s="242"/>
      <c r="QC2403" s="242"/>
      <c r="QD2403" s="242"/>
      <c r="QE2403" s="242"/>
      <c r="QF2403" s="242"/>
      <c r="QG2403" s="242"/>
      <c r="QH2403" s="242"/>
      <c r="QI2403" s="242"/>
      <c r="QJ2403" s="242"/>
      <c r="QK2403" s="242"/>
    </row>
    <row r="2404" spans="434:453">
      <c r="PR2404" s="209"/>
      <c r="PW2404" s="242"/>
      <c r="PX2404" s="242"/>
      <c r="PY2404" s="242"/>
      <c r="PZ2404" s="242"/>
      <c r="QA2404" s="242"/>
      <c r="QB2404" s="242"/>
      <c r="QC2404" s="242"/>
      <c r="QD2404" s="242"/>
      <c r="QE2404" s="242"/>
      <c r="QF2404" s="242"/>
      <c r="QG2404" s="242"/>
      <c r="QH2404" s="242"/>
      <c r="QI2404" s="242"/>
      <c r="QJ2404" s="242"/>
      <c r="QK2404" s="242"/>
    </row>
    <row r="2405" spans="434:453">
      <c r="PR2405" s="209"/>
      <c r="PW2405" s="242"/>
      <c r="PX2405" s="242"/>
      <c r="PY2405" s="242"/>
      <c r="PZ2405" s="242"/>
      <c r="QA2405" s="242"/>
      <c r="QB2405" s="242"/>
      <c r="QC2405" s="242"/>
      <c r="QD2405" s="242"/>
      <c r="QE2405" s="242"/>
      <c r="QF2405" s="242"/>
      <c r="QG2405" s="242"/>
      <c r="QH2405" s="242"/>
      <c r="QI2405" s="242"/>
      <c r="QJ2405" s="242"/>
      <c r="QK2405" s="242"/>
    </row>
    <row r="2406" spans="434:453">
      <c r="PR2406" s="209"/>
      <c r="PW2406" s="242"/>
      <c r="PX2406" s="242"/>
      <c r="PY2406" s="242"/>
      <c r="PZ2406" s="242"/>
      <c r="QA2406" s="242"/>
      <c r="QB2406" s="242"/>
      <c r="QC2406" s="242"/>
      <c r="QD2406" s="242"/>
      <c r="QE2406" s="242"/>
      <c r="QF2406" s="242"/>
      <c r="QG2406" s="242"/>
      <c r="QH2406" s="242"/>
      <c r="QI2406" s="242"/>
      <c r="QJ2406" s="242"/>
      <c r="QK2406" s="242"/>
    </row>
    <row r="2407" spans="434:453">
      <c r="PR2407" s="209"/>
      <c r="PW2407" s="242"/>
      <c r="PX2407" s="242"/>
      <c r="PY2407" s="242"/>
      <c r="PZ2407" s="242"/>
      <c r="QA2407" s="242"/>
      <c r="QB2407" s="242"/>
      <c r="QC2407" s="242"/>
      <c r="QD2407" s="242"/>
      <c r="QE2407" s="242"/>
      <c r="QF2407" s="242"/>
      <c r="QG2407" s="242"/>
      <c r="QH2407" s="242"/>
      <c r="QI2407" s="242"/>
      <c r="QJ2407" s="242"/>
      <c r="QK2407" s="242"/>
    </row>
    <row r="2408" spans="434:453">
      <c r="PR2408" s="209"/>
      <c r="PW2408" s="242"/>
      <c r="PX2408" s="242"/>
      <c r="PY2408" s="242"/>
      <c r="PZ2408" s="242"/>
      <c r="QA2408" s="242"/>
      <c r="QB2408" s="242"/>
      <c r="QC2408" s="242"/>
      <c r="QD2408" s="242"/>
      <c r="QE2408" s="242"/>
      <c r="QF2408" s="242"/>
      <c r="QG2408" s="242"/>
      <c r="QH2408" s="242"/>
      <c r="QI2408" s="242"/>
      <c r="QJ2408" s="242"/>
      <c r="QK2408" s="242"/>
    </row>
    <row r="2409" spans="434:453">
      <c r="PR2409" s="209"/>
      <c r="PW2409" s="242"/>
      <c r="PX2409" s="242"/>
      <c r="PY2409" s="242"/>
      <c r="PZ2409" s="242"/>
      <c r="QA2409" s="242"/>
      <c r="QB2409" s="242"/>
      <c r="QC2409" s="242"/>
      <c r="QD2409" s="242"/>
      <c r="QE2409" s="242"/>
      <c r="QF2409" s="242"/>
      <c r="QG2409" s="242"/>
      <c r="QH2409" s="242"/>
      <c r="QI2409" s="242"/>
      <c r="QJ2409" s="242"/>
      <c r="QK2409" s="242"/>
    </row>
    <row r="2410" spans="434:453">
      <c r="PR2410" s="209"/>
      <c r="PW2410" s="242"/>
      <c r="PX2410" s="242"/>
      <c r="PY2410" s="242"/>
      <c r="PZ2410" s="242"/>
      <c r="QA2410" s="242"/>
      <c r="QB2410" s="242"/>
      <c r="QC2410" s="242"/>
      <c r="QD2410" s="242"/>
      <c r="QE2410" s="242"/>
      <c r="QF2410" s="242"/>
      <c r="QG2410" s="242"/>
      <c r="QH2410" s="242"/>
      <c r="QI2410" s="242"/>
      <c r="QJ2410" s="242"/>
      <c r="QK2410" s="242"/>
    </row>
    <row r="2411" spans="434:453">
      <c r="PR2411" s="209"/>
      <c r="PW2411" s="242"/>
      <c r="PX2411" s="242"/>
      <c r="PY2411" s="242"/>
      <c r="PZ2411" s="242"/>
      <c r="QA2411" s="242"/>
      <c r="QB2411" s="242"/>
      <c r="QC2411" s="242"/>
      <c r="QD2411" s="242"/>
      <c r="QE2411" s="242"/>
      <c r="QF2411" s="242"/>
      <c r="QG2411" s="242"/>
      <c r="QH2411" s="242"/>
      <c r="QI2411" s="242"/>
      <c r="QJ2411" s="242"/>
      <c r="QK2411" s="242"/>
    </row>
    <row r="2412" spans="434:453">
      <c r="PR2412" s="209"/>
      <c r="PW2412" s="242"/>
      <c r="PX2412" s="242"/>
      <c r="PY2412" s="242"/>
      <c r="PZ2412" s="242"/>
      <c r="QA2412" s="242"/>
      <c r="QB2412" s="242"/>
      <c r="QC2412" s="242"/>
      <c r="QD2412" s="242"/>
      <c r="QE2412" s="242"/>
      <c r="QF2412" s="242"/>
      <c r="QG2412" s="242"/>
      <c r="QH2412" s="242"/>
      <c r="QI2412" s="242"/>
      <c r="QJ2412" s="242"/>
      <c r="QK2412" s="242"/>
    </row>
    <row r="2413" spans="434:453">
      <c r="PR2413" s="209"/>
      <c r="PW2413" s="242"/>
      <c r="PX2413" s="242"/>
      <c r="PY2413" s="242"/>
      <c r="PZ2413" s="242"/>
      <c r="QA2413" s="242"/>
      <c r="QB2413" s="242"/>
      <c r="QC2413" s="242"/>
      <c r="QD2413" s="242"/>
      <c r="QE2413" s="242"/>
      <c r="QF2413" s="242"/>
      <c r="QG2413" s="242"/>
      <c r="QH2413" s="242"/>
      <c r="QI2413" s="242"/>
      <c r="QJ2413" s="242"/>
      <c r="QK2413" s="242"/>
    </row>
    <row r="2414" spans="434:453">
      <c r="PR2414" s="209"/>
      <c r="PW2414" s="242"/>
      <c r="PX2414" s="242"/>
      <c r="PY2414" s="242"/>
      <c r="PZ2414" s="242"/>
      <c r="QA2414" s="242"/>
      <c r="QB2414" s="242"/>
      <c r="QC2414" s="242"/>
      <c r="QD2414" s="242"/>
      <c r="QE2414" s="242"/>
      <c r="QF2414" s="242"/>
      <c r="QG2414" s="242"/>
      <c r="QH2414" s="242"/>
      <c r="QI2414" s="242"/>
      <c r="QJ2414" s="242"/>
      <c r="QK2414" s="242"/>
    </row>
    <row r="2415" spans="434:453">
      <c r="PR2415" s="209"/>
      <c r="PW2415" s="242"/>
      <c r="PX2415" s="242"/>
      <c r="PY2415" s="242"/>
      <c r="PZ2415" s="242"/>
      <c r="QA2415" s="242"/>
      <c r="QB2415" s="242"/>
      <c r="QC2415" s="242"/>
      <c r="QD2415" s="242"/>
      <c r="QE2415" s="242"/>
      <c r="QF2415" s="242"/>
      <c r="QG2415" s="242"/>
      <c r="QH2415" s="242"/>
      <c r="QI2415" s="242"/>
      <c r="QJ2415" s="242"/>
      <c r="QK2415" s="242"/>
    </row>
    <row r="2416" spans="434:453">
      <c r="PR2416" s="209"/>
      <c r="PW2416" s="242"/>
      <c r="PX2416" s="242"/>
      <c r="PY2416" s="242"/>
      <c r="PZ2416" s="242"/>
      <c r="QA2416" s="242"/>
      <c r="QB2416" s="242"/>
      <c r="QC2416" s="242"/>
      <c r="QD2416" s="242"/>
      <c r="QE2416" s="242"/>
      <c r="QF2416" s="242"/>
      <c r="QG2416" s="242"/>
      <c r="QH2416" s="242"/>
      <c r="QI2416" s="242"/>
      <c r="QJ2416" s="242"/>
      <c r="QK2416" s="242"/>
    </row>
    <row r="2417" spans="434:453">
      <c r="PR2417" s="209"/>
      <c r="PW2417" s="242"/>
      <c r="PX2417" s="242"/>
      <c r="PY2417" s="242"/>
      <c r="PZ2417" s="242"/>
      <c r="QA2417" s="242"/>
      <c r="QB2417" s="242"/>
      <c r="QC2417" s="242"/>
      <c r="QD2417" s="242"/>
      <c r="QE2417" s="242"/>
      <c r="QF2417" s="242"/>
      <c r="QG2417" s="242"/>
      <c r="QH2417" s="242"/>
      <c r="QI2417" s="242"/>
      <c r="QJ2417" s="242"/>
      <c r="QK2417" s="242"/>
    </row>
    <row r="2418" spans="434:453">
      <c r="PR2418" s="209"/>
      <c r="PW2418" s="242"/>
      <c r="PX2418" s="242"/>
      <c r="PY2418" s="242"/>
      <c r="PZ2418" s="242"/>
      <c r="QA2418" s="242"/>
      <c r="QB2418" s="242"/>
      <c r="QC2418" s="242"/>
      <c r="QD2418" s="242"/>
      <c r="QE2418" s="242"/>
      <c r="QF2418" s="242"/>
      <c r="QG2418" s="242"/>
      <c r="QH2418" s="242"/>
      <c r="QI2418" s="242"/>
      <c r="QJ2418" s="242"/>
      <c r="QK2418" s="242"/>
    </row>
    <row r="2419" spans="434:453">
      <c r="PR2419" s="209"/>
      <c r="PW2419" s="242"/>
      <c r="PX2419" s="242"/>
      <c r="PY2419" s="242"/>
      <c r="PZ2419" s="242"/>
      <c r="QA2419" s="242"/>
      <c r="QB2419" s="242"/>
      <c r="QC2419" s="242"/>
      <c r="QD2419" s="242"/>
      <c r="QE2419" s="242"/>
      <c r="QF2419" s="242"/>
      <c r="QG2419" s="242"/>
      <c r="QH2419" s="242"/>
      <c r="QI2419" s="242"/>
      <c r="QJ2419" s="242"/>
      <c r="QK2419" s="242"/>
    </row>
    <row r="2420" spans="434:453">
      <c r="PR2420" s="209"/>
      <c r="PW2420" s="242"/>
      <c r="PX2420" s="242"/>
      <c r="PY2420" s="242"/>
      <c r="PZ2420" s="242"/>
      <c r="QA2420" s="242"/>
      <c r="QB2420" s="242"/>
      <c r="QC2420" s="242"/>
      <c r="QD2420" s="242"/>
      <c r="QE2420" s="242"/>
      <c r="QF2420" s="242"/>
      <c r="QG2420" s="242"/>
      <c r="QH2420" s="242"/>
      <c r="QI2420" s="242"/>
      <c r="QJ2420" s="242"/>
      <c r="QK2420" s="242"/>
    </row>
    <row r="2421" spans="434:453">
      <c r="PR2421" s="209"/>
      <c r="PW2421" s="242"/>
      <c r="PX2421" s="242"/>
      <c r="PY2421" s="242"/>
      <c r="PZ2421" s="242"/>
      <c r="QA2421" s="242"/>
      <c r="QB2421" s="242"/>
      <c r="QC2421" s="242"/>
      <c r="QD2421" s="242"/>
      <c r="QE2421" s="242"/>
      <c r="QF2421" s="242"/>
      <c r="QG2421" s="242"/>
      <c r="QH2421" s="242"/>
      <c r="QI2421" s="242"/>
      <c r="QJ2421" s="242"/>
      <c r="QK2421" s="242"/>
    </row>
    <row r="2422" spans="434:453">
      <c r="PR2422" s="209"/>
      <c r="PW2422" s="242"/>
      <c r="PX2422" s="242"/>
      <c r="PY2422" s="242"/>
      <c r="PZ2422" s="242"/>
      <c r="QA2422" s="242"/>
      <c r="QB2422" s="242"/>
      <c r="QC2422" s="242"/>
      <c r="QD2422" s="242"/>
      <c r="QE2422" s="242"/>
      <c r="QF2422" s="242"/>
      <c r="QG2422" s="242"/>
      <c r="QH2422" s="242"/>
      <c r="QI2422" s="242"/>
      <c r="QJ2422" s="242"/>
      <c r="QK2422" s="242"/>
    </row>
    <row r="2423" spans="434:453">
      <c r="PR2423" s="209"/>
      <c r="PW2423" s="242"/>
      <c r="PX2423" s="242"/>
      <c r="PY2423" s="242"/>
      <c r="PZ2423" s="242"/>
      <c r="QA2423" s="242"/>
      <c r="QB2423" s="242"/>
      <c r="QC2423" s="242"/>
      <c r="QD2423" s="242"/>
      <c r="QE2423" s="242"/>
      <c r="QF2423" s="242"/>
      <c r="QG2423" s="242"/>
      <c r="QH2423" s="242"/>
      <c r="QI2423" s="242"/>
      <c r="QJ2423" s="242"/>
      <c r="QK2423" s="242"/>
    </row>
    <row r="2424" spans="434:453">
      <c r="PR2424" s="209"/>
      <c r="PW2424" s="242"/>
      <c r="PX2424" s="242"/>
      <c r="PY2424" s="242"/>
      <c r="PZ2424" s="242"/>
      <c r="QA2424" s="242"/>
      <c r="QB2424" s="242"/>
      <c r="QC2424" s="242"/>
      <c r="QD2424" s="242"/>
      <c r="QE2424" s="242"/>
      <c r="QF2424" s="242"/>
      <c r="QG2424" s="242"/>
      <c r="QH2424" s="242"/>
      <c r="QI2424" s="242"/>
      <c r="QJ2424" s="242"/>
      <c r="QK2424" s="242"/>
    </row>
    <row r="2425" spans="434:453">
      <c r="PR2425" s="209"/>
      <c r="PW2425" s="242"/>
      <c r="PX2425" s="242"/>
      <c r="PY2425" s="242"/>
      <c r="PZ2425" s="242"/>
      <c r="QA2425" s="242"/>
      <c r="QB2425" s="242"/>
      <c r="QC2425" s="242"/>
      <c r="QD2425" s="242"/>
      <c r="QE2425" s="242"/>
      <c r="QF2425" s="242"/>
      <c r="QG2425" s="242"/>
      <c r="QH2425" s="242"/>
      <c r="QI2425" s="242"/>
      <c r="QJ2425" s="242"/>
      <c r="QK2425" s="242"/>
    </row>
    <row r="2426" spans="434:453">
      <c r="PR2426" s="209"/>
      <c r="PW2426" s="242"/>
      <c r="PX2426" s="242"/>
      <c r="PY2426" s="242"/>
      <c r="PZ2426" s="242"/>
      <c r="QA2426" s="242"/>
      <c r="QB2426" s="242"/>
      <c r="QC2426" s="242"/>
      <c r="QD2426" s="242"/>
      <c r="QE2426" s="242"/>
      <c r="QF2426" s="242"/>
      <c r="QG2426" s="242"/>
      <c r="QH2426" s="242"/>
      <c r="QI2426" s="242"/>
      <c r="QJ2426" s="242"/>
      <c r="QK2426" s="242"/>
    </row>
    <row r="2427" spans="434:453">
      <c r="PR2427" s="209"/>
      <c r="PW2427" s="242"/>
      <c r="PX2427" s="242"/>
      <c r="PY2427" s="242"/>
      <c r="PZ2427" s="242"/>
      <c r="QA2427" s="242"/>
      <c r="QB2427" s="242"/>
      <c r="QC2427" s="242"/>
      <c r="QD2427" s="242"/>
      <c r="QE2427" s="242"/>
      <c r="QF2427" s="242"/>
      <c r="QG2427" s="242"/>
      <c r="QH2427" s="242"/>
      <c r="QI2427" s="242"/>
      <c r="QJ2427" s="242"/>
      <c r="QK2427" s="242"/>
    </row>
    <row r="2428" spans="434:453">
      <c r="PR2428" s="209"/>
      <c r="PW2428" s="242"/>
      <c r="PX2428" s="242"/>
      <c r="PY2428" s="242"/>
      <c r="PZ2428" s="242"/>
      <c r="QA2428" s="242"/>
      <c r="QB2428" s="242"/>
      <c r="QC2428" s="242"/>
      <c r="QD2428" s="242"/>
      <c r="QE2428" s="242"/>
      <c r="QF2428" s="242"/>
      <c r="QG2428" s="242"/>
      <c r="QH2428" s="242"/>
      <c r="QI2428" s="242"/>
      <c r="QJ2428" s="242"/>
      <c r="QK2428" s="242"/>
    </row>
    <row r="2429" spans="434:453">
      <c r="PR2429" s="209"/>
      <c r="PW2429" s="242"/>
      <c r="PX2429" s="242"/>
      <c r="PY2429" s="242"/>
      <c r="PZ2429" s="242"/>
      <c r="QA2429" s="242"/>
      <c r="QB2429" s="242"/>
      <c r="QC2429" s="242"/>
      <c r="QD2429" s="242"/>
      <c r="QE2429" s="242"/>
      <c r="QF2429" s="242"/>
      <c r="QG2429" s="242"/>
      <c r="QH2429" s="242"/>
      <c r="QI2429" s="242"/>
      <c r="QJ2429" s="242"/>
      <c r="QK2429" s="242"/>
    </row>
    <row r="2430" spans="434:453">
      <c r="PR2430" s="209"/>
      <c r="PW2430" s="242"/>
      <c r="PX2430" s="242"/>
      <c r="PY2430" s="242"/>
      <c r="PZ2430" s="242"/>
      <c r="QA2430" s="242"/>
      <c r="QB2430" s="242"/>
      <c r="QC2430" s="242"/>
      <c r="QD2430" s="242"/>
      <c r="QE2430" s="242"/>
      <c r="QF2430" s="242"/>
      <c r="QG2430" s="242"/>
      <c r="QH2430" s="242"/>
      <c r="QI2430" s="242"/>
      <c r="QJ2430" s="242"/>
      <c r="QK2430" s="242"/>
    </row>
    <row r="2431" spans="434:453">
      <c r="PR2431" s="209"/>
      <c r="PW2431" s="242"/>
      <c r="PX2431" s="242"/>
      <c r="PY2431" s="242"/>
      <c r="PZ2431" s="242"/>
      <c r="QA2431" s="242"/>
      <c r="QB2431" s="242"/>
      <c r="QC2431" s="242"/>
      <c r="QD2431" s="242"/>
      <c r="QE2431" s="242"/>
      <c r="QF2431" s="242"/>
      <c r="QG2431" s="242"/>
      <c r="QH2431" s="242"/>
      <c r="QI2431" s="242"/>
      <c r="QJ2431" s="242"/>
      <c r="QK2431" s="242"/>
    </row>
    <row r="2432" spans="434:453">
      <c r="PR2432" s="209"/>
      <c r="PW2432" s="242"/>
      <c r="PX2432" s="242"/>
      <c r="PY2432" s="242"/>
      <c r="PZ2432" s="242"/>
      <c r="QA2432" s="242"/>
      <c r="QB2432" s="242"/>
      <c r="QC2432" s="242"/>
      <c r="QD2432" s="242"/>
      <c r="QE2432" s="242"/>
      <c r="QF2432" s="242"/>
      <c r="QG2432" s="242"/>
      <c r="QH2432" s="242"/>
      <c r="QI2432" s="242"/>
      <c r="QJ2432" s="242"/>
      <c r="QK2432" s="242"/>
    </row>
    <row r="2433" spans="434:453">
      <c r="PR2433" s="209"/>
      <c r="PW2433" s="242"/>
      <c r="PX2433" s="242"/>
      <c r="PY2433" s="242"/>
      <c r="PZ2433" s="242"/>
      <c r="QA2433" s="242"/>
      <c r="QB2433" s="242"/>
      <c r="QC2433" s="242"/>
      <c r="QD2433" s="242"/>
      <c r="QE2433" s="242"/>
      <c r="QF2433" s="242"/>
      <c r="QG2433" s="242"/>
      <c r="QH2433" s="242"/>
      <c r="QI2433" s="242"/>
      <c r="QJ2433" s="242"/>
      <c r="QK2433" s="242"/>
    </row>
    <row r="2434" spans="434:453">
      <c r="PR2434" s="209"/>
      <c r="PW2434" s="242"/>
      <c r="PX2434" s="242"/>
      <c r="PY2434" s="242"/>
      <c r="PZ2434" s="242"/>
      <c r="QA2434" s="242"/>
      <c r="QB2434" s="242"/>
      <c r="QC2434" s="242"/>
      <c r="QD2434" s="242"/>
      <c r="QE2434" s="242"/>
      <c r="QF2434" s="242"/>
      <c r="QG2434" s="242"/>
      <c r="QH2434" s="242"/>
      <c r="QI2434" s="242"/>
      <c r="QJ2434" s="242"/>
      <c r="QK2434" s="242"/>
    </row>
    <row r="2435" spans="434:453">
      <c r="PR2435" s="209"/>
      <c r="PW2435" s="242"/>
      <c r="PX2435" s="242"/>
      <c r="PY2435" s="242"/>
      <c r="PZ2435" s="242"/>
      <c r="QA2435" s="242"/>
      <c r="QB2435" s="242"/>
      <c r="QC2435" s="242"/>
      <c r="QD2435" s="242"/>
      <c r="QE2435" s="242"/>
      <c r="QF2435" s="242"/>
      <c r="QG2435" s="242"/>
      <c r="QH2435" s="242"/>
      <c r="QI2435" s="242"/>
      <c r="QJ2435" s="242"/>
      <c r="QK2435" s="242"/>
    </row>
    <row r="2436" spans="434:453">
      <c r="PR2436" s="209"/>
      <c r="PW2436" s="242"/>
      <c r="PX2436" s="242"/>
      <c r="PY2436" s="242"/>
      <c r="PZ2436" s="242"/>
      <c r="QA2436" s="242"/>
      <c r="QB2436" s="242"/>
      <c r="QC2436" s="242"/>
      <c r="QD2436" s="242"/>
      <c r="QE2436" s="242"/>
      <c r="QF2436" s="242"/>
      <c r="QG2436" s="242"/>
      <c r="QH2436" s="242"/>
      <c r="QI2436" s="242"/>
      <c r="QJ2436" s="242"/>
      <c r="QK2436" s="242"/>
    </row>
    <row r="2437" spans="434:453">
      <c r="PR2437" s="209"/>
      <c r="PW2437" s="242"/>
      <c r="PX2437" s="242"/>
      <c r="PY2437" s="242"/>
      <c r="PZ2437" s="242"/>
      <c r="QA2437" s="242"/>
      <c r="QB2437" s="242"/>
      <c r="QC2437" s="242"/>
      <c r="QD2437" s="242"/>
      <c r="QE2437" s="242"/>
      <c r="QF2437" s="242"/>
      <c r="QG2437" s="242"/>
      <c r="QH2437" s="242"/>
      <c r="QI2437" s="242"/>
      <c r="QJ2437" s="242"/>
      <c r="QK2437" s="242"/>
    </row>
    <row r="2438" spans="434:453">
      <c r="PR2438" s="209"/>
      <c r="PW2438" s="242"/>
      <c r="PX2438" s="242"/>
      <c r="PY2438" s="242"/>
      <c r="PZ2438" s="242"/>
      <c r="QA2438" s="242"/>
      <c r="QB2438" s="242"/>
      <c r="QC2438" s="242"/>
      <c r="QD2438" s="242"/>
      <c r="QE2438" s="242"/>
      <c r="QF2438" s="242"/>
      <c r="QG2438" s="242"/>
      <c r="QH2438" s="242"/>
      <c r="QI2438" s="242"/>
      <c r="QJ2438" s="242"/>
      <c r="QK2438" s="242"/>
    </row>
    <row r="2439" spans="434:453">
      <c r="PR2439" s="209"/>
      <c r="PW2439" s="242"/>
      <c r="PX2439" s="242"/>
      <c r="PY2439" s="242"/>
      <c r="PZ2439" s="242"/>
      <c r="QA2439" s="242"/>
      <c r="QB2439" s="242"/>
      <c r="QC2439" s="242"/>
      <c r="QD2439" s="242"/>
      <c r="QE2439" s="242"/>
      <c r="QF2439" s="242"/>
      <c r="QG2439" s="242"/>
      <c r="QH2439" s="242"/>
      <c r="QI2439" s="242"/>
      <c r="QJ2439" s="242"/>
      <c r="QK2439" s="242"/>
    </row>
    <row r="2440" spans="434:453">
      <c r="PR2440" s="209"/>
      <c r="PW2440" s="242"/>
      <c r="PX2440" s="242"/>
      <c r="PY2440" s="242"/>
      <c r="PZ2440" s="242"/>
      <c r="QA2440" s="242"/>
      <c r="QB2440" s="242"/>
      <c r="QC2440" s="242"/>
      <c r="QD2440" s="242"/>
      <c r="QE2440" s="242"/>
      <c r="QF2440" s="242"/>
      <c r="QG2440" s="242"/>
      <c r="QH2440" s="242"/>
      <c r="QI2440" s="242"/>
      <c r="QJ2440" s="242"/>
      <c r="QK2440" s="242"/>
    </row>
    <row r="2441" spans="434:453">
      <c r="PR2441" s="209"/>
      <c r="PW2441" s="242"/>
      <c r="PX2441" s="242"/>
      <c r="PY2441" s="242"/>
      <c r="PZ2441" s="242"/>
      <c r="QA2441" s="242"/>
      <c r="QB2441" s="242"/>
      <c r="QC2441" s="242"/>
      <c r="QD2441" s="242"/>
      <c r="QE2441" s="242"/>
      <c r="QF2441" s="242"/>
      <c r="QG2441" s="242"/>
      <c r="QH2441" s="242"/>
      <c r="QI2441" s="242"/>
      <c r="QJ2441" s="242"/>
      <c r="QK2441" s="242"/>
    </row>
    <row r="2442" spans="434:453">
      <c r="PR2442" s="209"/>
      <c r="PW2442" s="242"/>
      <c r="PX2442" s="242"/>
      <c r="PY2442" s="242"/>
      <c r="PZ2442" s="242"/>
      <c r="QA2442" s="242"/>
      <c r="QB2442" s="242"/>
      <c r="QC2442" s="242"/>
      <c r="QD2442" s="242"/>
      <c r="QE2442" s="242"/>
      <c r="QF2442" s="242"/>
      <c r="QG2442" s="242"/>
      <c r="QH2442" s="242"/>
      <c r="QI2442" s="242"/>
      <c r="QJ2442" s="242"/>
      <c r="QK2442" s="242"/>
    </row>
    <row r="2443" spans="434:453">
      <c r="PR2443" s="209"/>
      <c r="PW2443" s="242"/>
      <c r="PX2443" s="242"/>
      <c r="PY2443" s="242"/>
      <c r="PZ2443" s="242"/>
      <c r="QA2443" s="242"/>
      <c r="QB2443" s="242"/>
      <c r="QC2443" s="242"/>
      <c r="QD2443" s="242"/>
      <c r="QE2443" s="242"/>
      <c r="QF2443" s="242"/>
      <c r="QG2443" s="242"/>
      <c r="QH2443" s="242"/>
      <c r="QI2443" s="242"/>
      <c r="QJ2443" s="242"/>
      <c r="QK2443" s="242"/>
    </row>
    <row r="2444" spans="434:453">
      <c r="PR2444" s="209"/>
      <c r="PW2444" s="242"/>
      <c r="PX2444" s="242"/>
      <c r="PY2444" s="242"/>
      <c r="PZ2444" s="242"/>
      <c r="QA2444" s="242"/>
      <c r="QB2444" s="242"/>
      <c r="QC2444" s="242"/>
      <c r="QD2444" s="242"/>
      <c r="QE2444" s="242"/>
      <c r="QF2444" s="242"/>
      <c r="QG2444" s="242"/>
      <c r="QH2444" s="242"/>
      <c r="QI2444" s="242"/>
      <c r="QJ2444" s="242"/>
      <c r="QK2444" s="242"/>
    </row>
    <row r="2445" spans="434:453">
      <c r="PR2445" s="209"/>
      <c r="PW2445" s="242"/>
      <c r="PX2445" s="242"/>
      <c r="PY2445" s="242"/>
      <c r="PZ2445" s="242"/>
      <c r="QA2445" s="242"/>
      <c r="QB2445" s="242"/>
      <c r="QC2445" s="242"/>
      <c r="QD2445" s="242"/>
      <c r="QE2445" s="242"/>
      <c r="QF2445" s="242"/>
      <c r="QG2445" s="242"/>
      <c r="QH2445" s="242"/>
      <c r="QI2445" s="242"/>
      <c r="QJ2445" s="242"/>
      <c r="QK2445" s="242"/>
    </row>
    <row r="2446" spans="434:453">
      <c r="PR2446" s="209"/>
      <c r="PW2446" s="242"/>
      <c r="PX2446" s="242"/>
      <c r="PY2446" s="242"/>
      <c r="PZ2446" s="242"/>
      <c r="QA2446" s="242"/>
      <c r="QB2446" s="242"/>
      <c r="QC2446" s="242"/>
      <c r="QD2446" s="242"/>
      <c r="QE2446" s="242"/>
      <c r="QF2446" s="242"/>
      <c r="QG2446" s="242"/>
      <c r="QH2446" s="242"/>
      <c r="QI2446" s="242"/>
      <c r="QJ2446" s="242"/>
      <c r="QK2446" s="242"/>
    </row>
    <row r="2447" spans="434:453">
      <c r="PR2447" s="209"/>
      <c r="PW2447" s="242"/>
      <c r="PX2447" s="242"/>
      <c r="PY2447" s="242"/>
      <c r="PZ2447" s="242"/>
      <c r="QA2447" s="242"/>
      <c r="QB2447" s="242"/>
      <c r="QC2447" s="242"/>
      <c r="QD2447" s="242"/>
      <c r="QE2447" s="242"/>
      <c r="QF2447" s="242"/>
      <c r="QG2447" s="242"/>
      <c r="QH2447" s="242"/>
      <c r="QI2447" s="242"/>
      <c r="QJ2447" s="242"/>
      <c r="QK2447" s="242"/>
    </row>
    <row r="2448" spans="434:453">
      <c r="PR2448" s="209"/>
      <c r="PW2448" s="242"/>
      <c r="PX2448" s="242"/>
      <c r="PY2448" s="242"/>
      <c r="PZ2448" s="242"/>
      <c r="QA2448" s="242"/>
      <c r="QB2448" s="242"/>
      <c r="QC2448" s="242"/>
      <c r="QD2448" s="242"/>
      <c r="QE2448" s="242"/>
      <c r="QF2448" s="242"/>
      <c r="QG2448" s="242"/>
      <c r="QH2448" s="242"/>
      <c r="QI2448" s="242"/>
      <c r="QJ2448" s="242"/>
      <c r="QK2448" s="242"/>
    </row>
    <row r="2449" spans="434:453">
      <c r="PR2449" s="209"/>
      <c r="PW2449" s="242"/>
      <c r="PX2449" s="242"/>
      <c r="PY2449" s="242"/>
      <c r="PZ2449" s="242"/>
      <c r="QA2449" s="242"/>
      <c r="QB2449" s="242"/>
      <c r="QC2449" s="242"/>
      <c r="QD2449" s="242"/>
      <c r="QE2449" s="242"/>
      <c r="QF2449" s="242"/>
      <c r="QG2449" s="242"/>
      <c r="QH2449" s="242"/>
      <c r="QI2449" s="242"/>
      <c r="QJ2449" s="242"/>
      <c r="QK2449" s="242"/>
    </row>
    <row r="2450" spans="434:453">
      <c r="PR2450" s="209"/>
      <c r="PW2450" s="242"/>
      <c r="PX2450" s="242"/>
      <c r="PY2450" s="242"/>
      <c r="PZ2450" s="242"/>
      <c r="QA2450" s="242"/>
      <c r="QB2450" s="242"/>
      <c r="QC2450" s="242"/>
      <c r="QD2450" s="242"/>
      <c r="QE2450" s="242"/>
      <c r="QF2450" s="242"/>
      <c r="QG2450" s="242"/>
      <c r="QH2450" s="242"/>
      <c r="QI2450" s="242"/>
      <c r="QJ2450" s="242"/>
      <c r="QK2450" s="242"/>
    </row>
    <row r="2451" spans="434:453">
      <c r="PR2451" s="209"/>
      <c r="PW2451" s="242"/>
      <c r="PX2451" s="242"/>
      <c r="PY2451" s="242"/>
      <c r="PZ2451" s="242"/>
      <c r="QA2451" s="242"/>
      <c r="QB2451" s="242"/>
      <c r="QC2451" s="242"/>
      <c r="QD2451" s="242"/>
      <c r="QE2451" s="242"/>
      <c r="QF2451" s="242"/>
      <c r="QG2451" s="242"/>
      <c r="QH2451" s="242"/>
      <c r="QI2451" s="242"/>
      <c r="QJ2451" s="242"/>
      <c r="QK2451" s="242"/>
    </row>
    <row r="2452" spans="434:453">
      <c r="PR2452" s="209"/>
      <c r="PW2452" s="242"/>
      <c r="PX2452" s="242"/>
      <c r="PY2452" s="242"/>
      <c r="PZ2452" s="242"/>
      <c r="QA2452" s="242"/>
      <c r="QB2452" s="242"/>
      <c r="QC2452" s="242"/>
      <c r="QD2452" s="242"/>
      <c r="QE2452" s="242"/>
      <c r="QF2452" s="242"/>
      <c r="QG2452" s="242"/>
      <c r="QH2452" s="242"/>
      <c r="QI2452" s="242"/>
      <c r="QJ2452" s="242"/>
      <c r="QK2452" s="242"/>
    </row>
    <row r="2453" spans="434:453">
      <c r="PR2453" s="209"/>
      <c r="PW2453" s="242"/>
      <c r="PX2453" s="242"/>
      <c r="PY2453" s="242"/>
      <c r="PZ2453" s="242"/>
      <c r="QA2453" s="242"/>
      <c r="QB2453" s="242"/>
      <c r="QC2453" s="242"/>
      <c r="QD2453" s="242"/>
      <c r="QE2453" s="242"/>
      <c r="QF2453" s="242"/>
      <c r="QG2453" s="242"/>
      <c r="QH2453" s="242"/>
      <c r="QI2453" s="242"/>
      <c r="QJ2453" s="242"/>
      <c r="QK2453" s="242"/>
    </row>
    <row r="2454" spans="434:453">
      <c r="PR2454" s="209"/>
      <c r="PW2454" s="242"/>
      <c r="PX2454" s="242"/>
      <c r="PY2454" s="242"/>
      <c r="PZ2454" s="242"/>
      <c r="QA2454" s="242"/>
      <c r="QB2454" s="242"/>
      <c r="QC2454" s="242"/>
      <c r="QD2454" s="242"/>
      <c r="QE2454" s="242"/>
      <c r="QF2454" s="242"/>
      <c r="QG2454" s="242"/>
      <c r="QH2454" s="242"/>
      <c r="QI2454" s="242"/>
      <c r="QJ2454" s="242"/>
      <c r="QK2454" s="242"/>
    </row>
    <row r="2455" spans="434:453">
      <c r="PR2455" s="209"/>
      <c r="PW2455" s="242"/>
      <c r="PX2455" s="242"/>
      <c r="PY2455" s="242"/>
      <c r="PZ2455" s="242"/>
      <c r="QA2455" s="242"/>
      <c r="QB2455" s="242"/>
      <c r="QC2455" s="242"/>
      <c r="QD2455" s="242"/>
      <c r="QE2455" s="242"/>
      <c r="QF2455" s="242"/>
      <c r="QG2455" s="242"/>
      <c r="QH2455" s="242"/>
      <c r="QI2455" s="242"/>
      <c r="QJ2455" s="242"/>
      <c r="QK2455" s="242"/>
    </row>
    <row r="2456" spans="434:453">
      <c r="PR2456" s="209"/>
      <c r="PW2456" s="242"/>
      <c r="PX2456" s="242"/>
      <c r="PY2456" s="242"/>
      <c r="PZ2456" s="242"/>
      <c r="QA2456" s="242"/>
      <c r="QB2456" s="242"/>
      <c r="QC2456" s="242"/>
      <c r="QD2456" s="242"/>
      <c r="QE2456" s="242"/>
      <c r="QF2456" s="242"/>
      <c r="QG2456" s="242"/>
      <c r="QH2456" s="242"/>
      <c r="QI2456" s="242"/>
      <c r="QJ2456" s="242"/>
      <c r="QK2456" s="242"/>
    </row>
    <row r="2457" spans="434:453">
      <c r="PR2457" s="209"/>
      <c r="PW2457" s="242"/>
      <c r="PX2457" s="242"/>
      <c r="PY2457" s="242"/>
      <c r="PZ2457" s="242"/>
      <c r="QA2457" s="242"/>
      <c r="QB2457" s="242"/>
      <c r="QC2457" s="242"/>
      <c r="QD2457" s="242"/>
      <c r="QE2457" s="242"/>
      <c r="QF2457" s="242"/>
      <c r="QG2457" s="242"/>
      <c r="QH2457" s="242"/>
      <c r="QI2457" s="242"/>
      <c r="QJ2457" s="242"/>
      <c r="QK2457" s="242"/>
    </row>
    <row r="2458" spans="434:453">
      <c r="PR2458" s="209"/>
      <c r="PW2458" s="242"/>
      <c r="PX2458" s="242"/>
      <c r="PY2458" s="242"/>
      <c r="PZ2458" s="242"/>
      <c r="QA2458" s="242"/>
      <c r="QB2458" s="242"/>
      <c r="QC2458" s="242"/>
      <c r="QD2458" s="242"/>
      <c r="QE2458" s="242"/>
      <c r="QF2458" s="242"/>
      <c r="QG2458" s="242"/>
      <c r="QH2458" s="242"/>
      <c r="QI2458" s="242"/>
      <c r="QJ2458" s="242"/>
      <c r="QK2458" s="242"/>
    </row>
    <row r="2459" spans="434:453">
      <c r="PR2459" s="209"/>
      <c r="PW2459" s="242"/>
      <c r="PX2459" s="242"/>
      <c r="PY2459" s="242"/>
      <c r="PZ2459" s="242"/>
      <c r="QA2459" s="242"/>
      <c r="QB2459" s="242"/>
      <c r="QC2459" s="242"/>
      <c r="QD2459" s="242"/>
      <c r="QE2459" s="242"/>
      <c r="QF2459" s="242"/>
      <c r="QG2459" s="242"/>
      <c r="QH2459" s="242"/>
      <c r="QI2459" s="242"/>
      <c r="QJ2459" s="242"/>
      <c r="QK2459" s="242"/>
    </row>
    <row r="2460" spans="434:453">
      <c r="PR2460" s="209"/>
      <c r="PW2460" s="242"/>
      <c r="PX2460" s="242"/>
      <c r="PY2460" s="242"/>
      <c r="PZ2460" s="242"/>
      <c r="QA2460" s="242"/>
      <c r="QB2460" s="242"/>
      <c r="QC2460" s="242"/>
      <c r="QD2460" s="242"/>
      <c r="QE2460" s="242"/>
      <c r="QF2460" s="242"/>
      <c r="QG2460" s="242"/>
      <c r="QH2460" s="242"/>
      <c r="QI2460" s="242"/>
      <c r="QJ2460" s="242"/>
      <c r="QK2460" s="242"/>
    </row>
    <row r="2461" spans="434:453">
      <c r="PR2461" s="209"/>
      <c r="PW2461" s="242"/>
      <c r="PX2461" s="242"/>
      <c r="PY2461" s="242"/>
      <c r="PZ2461" s="242"/>
      <c r="QA2461" s="242"/>
      <c r="QB2461" s="242"/>
      <c r="QC2461" s="242"/>
      <c r="QD2461" s="242"/>
      <c r="QE2461" s="242"/>
      <c r="QF2461" s="242"/>
      <c r="QG2461" s="242"/>
      <c r="QH2461" s="242"/>
      <c r="QI2461" s="242"/>
      <c r="QJ2461" s="242"/>
      <c r="QK2461" s="242"/>
    </row>
    <row r="2462" spans="434:453">
      <c r="PR2462" s="209"/>
      <c r="PW2462" s="242"/>
      <c r="PX2462" s="242"/>
      <c r="PY2462" s="242"/>
      <c r="PZ2462" s="242"/>
      <c r="QA2462" s="242"/>
      <c r="QB2462" s="242"/>
      <c r="QC2462" s="242"/>
      <c r="QD2462" s="242"/>
      <c r="QE2462" s="242"/>
      <c r="QF2462" s="242"/>
      <c r="QG2462" s="242"/>
      <c r="QH2462" s="242"/>
      <c r="QI2462" s="242"/>
      <c r="QJ2462" s="242"/>
      <c r="QK2462" s="242"/>
    </row>
    <row r="2463" spans="434:453">
      <c r="PR2463" s="209"/>
      <c r="PW2463" s="242"/>
      <c r="PX2463" s="242"/>
      <c r="PY2463" s="242"/>
      <c r="PZ2463" s="242"/>
      <c r="QA2463" s="242"/>
      <c r="QB2463" s="242"/>
      <c r="QC2463" s="242"/>
      <c r="QD2463" s="242"/>
      <c r="QE2463" s="242"/>
      <c r="QF2463" s="242"/>
      <c r="QG2463" s="242"/>
      <c r="QH2463" s="242"/>
      <c r="QI2463" s="242"/>
      <c r="QJ2463" s="242"/>
      <c r="QK2463" s="242"/>
    </row>
    <row r="2464" spans="434:453">
      <c r="PR2464" s="209"/>
      <c r="PW2464" s="242"/>
      <c r="PX2464" s="242"/>
      <c r="PY2464" s="242"/>
      <c r="PZ2464" s="242"/>
      <c r="QA2464" s="242"/>
      <c r="QB2464" s="242"/>
      <c r="QC2464" s="242"/>
      <c r="QD2464" s="242"/>
      <c r="QE2464" s="242"/>
      <c r="QF2464" s="242"/>
      <c r="QG2464" s="242"/>
      <c r="QH2464" s="242"/>
      <c r="QI2464" s="242"/>
      <c r="QJ2464" s="242"/>
      <c r="QK2464" s="242"/>
    </row>
    <row r="2465" spans="434:453">
      <c r="PR2465" s="209"/>
      <c r="PW2465" s="242"/>
      <c r="PX2465" s="242"/>
      <c r="PY2465" s="242"/>
      <c r="PZ2465" s="242"/>
      <c r="QA2465" s="242"/>
      <c r="QB2465" s="242"/>
      <c r="QC2465" s="242"/>
      <c r="QD2465" s="242"/>
      <c r="QE2465" s="242"/>
      <c r="QF2465" s="242"/>
      <c r="QG2465" s="242"/>
      <c r="QH2465" s="242"/>
      <c r="QI2465" s="242"/>
      <c r="QJ2465" s="242"/>
      <c r="QK2465" s="242"/>
    </row>
    <row r="2466" spans="434:453">
      <c r="PR2466" s="209"/>
      <c r="PW2466" s="242"/>
      <c r="PX2466" s="242"/>
      <c r="PY2466" s="242"/>
      <c r="PZ2466" s="242"/>
      <c r="QA2466" s="242"/>
      <c r="QB2466" s="242"/>
      <c r="QC2466" s="242"/>
      <c r="QD2466" s="242"/>
      <c r="QE2466" s="242"/>
      <c r="QF2466" s="242"/>
      <c r="QG2466" s="242"/>
      <c r="QH2466" s="242"/>
      <c r="QI2466" s="242"/>
      <c r="QJ2466" s="242"/>
      <c r="QK2466" s="242"/>
    </row>
    <row r="2467" spans="434:453">
      <c r="PR2467" s="209"/>
      <c r="PW2467" s="242"/>
      <c r="PX2467" s="242"/>
      <c r="PY2467" s="242"/>
      <c r="PZ2467" s="242"/>
      <c r="QA2467" s="242"/>
      <c r="QB2467" s="242"/>
      <c r="QC2467" s="242"/>
      <c r="QD2467" s="242"/>
      <c r="QE2467" s="242"/>
      <c r="QF2467" s="242"/>
      <c r="QG2467" s="242"/>
      <c r="QH2467" s="242"/>
      <c r="QI2467" s="242"/>
      <c r="QJ2467" s="242"/>
      <c r="QK2467" s="242"/>
    </row>
    <row r="2468" spans="434:453">
      <c r="PR2468" s="209"/>
      <c r="PW2468" s="242"/>
      <c r="PX2468" s="242"/>
      <c r="PY2468" s="242"/>
      <c r="PZ2468" s="242"/>
      <c r="QA2468" s="242"/>
      <c r="QB2468" s="242"/>
      <c r="QC2468" s="242"/>
      <c r="QD2468" s="242"/>
      <c r="QE2468" s="242"/>
      <c r="QF2468" s="242"/>
      <c r="QG2468" s="242"/>
      <c r="QH2468" s="242"/>
      <c r="QI2468" s="242"/>
      <c r="QJ2468" s="242"/>
      <c r="QK2468" s="242"/>
    </row>
    <row r="2469" spans="434:453">
      <c r="PR2469" s="209"/>
      <c r="PW2469" s="242"/>
      <c r="PX2469" s="242"/>
      <c r="PY2469" s="242"/>
      <c r="PZ2469" s="242"/>
      <c r="QA2469" s="242"/>
      <c r="QB2469" s="242"/>
      <c r="QC2469" s="242"/>
      <c r="QD2469" s="242"/>
      <c r="QE2469" s="242"/>
      <c r="QF2469" s="242"/>
      <c r="QG2469" s="242"/>
      <c r="QH2469" s="242"/>
      <c r="QI2469" s="242"/>
      <c r="QJ2469" s="242"/>
      <c r="QK2469" s="242"/>
    </row>
    <row r="2470" spans="434:453">
      <c r="PR2470" s="209"/>
      <c r="PW2470" s="242"/>
      <c r="PX2470" s="242"/>
      <c r="PY2470" s="242"/>
      <c r="PZ2470" s="242"/>
      <c r="QA2470" s="242"/>
      <c r="QB2470" s="242"/>
      <c r="QC2470" s="242"/>
      <c r="QD2470" s="242"/>
      <c r="QE2470" s="242"/>
      <c r="QF2470" s="242"/>
      <c r="QG2470" s="242"/>
      <c r="QH2470" s="242"/>
      <c r="QI2470" s="242"/>
      <c r="QJ2470" s="242"/>
      <c r="QK2470" s="242"/>
    </row>
    <row r="2471" spans="434:453">
      <c r="PR2471" s="209"/>
      <c r="PW2471" s="242"/>
      <c r="PX2471" s="242"/>
      <c r="PY2471" s="242"/>
      <c r="PZ2471" s="242"/>
      <c r="QA2471" s="242"/>
      <c r="QB2471" s="242"/>
      <c r="QC2471" s="242"/>
      <c r="QD2471" s="242"/>
      <c r="QE2471" s="242"/>
      <c r="QF2471" s="242"/>
      <c r="QG2471" s="242"/>
      <c r="QH2471" s="242"/>
      <c r="QI2471" s="242"/>
      <c r="QJ2471" s="242"/>
      <c r="QK2471" s="242"/>
    </row>
    <row r="2472" spans="434:453">
      <c r="PR2472" s="209"/>
      <c r="PW2472" s="242"/>
      <c r="PX2472" s="242"/>
      <c r="PY2472" s="242"/>
      <c r="PZ2472" s="242"/>
      <c r="QA2472" s="242"/>
      <c r="QB2472" s="242"/>
      <c r="QC2472" s="242"/>
      <c r="QD2472" s="242"/>
      <c r="QE2472" s="242"/>
      <c r="QF2472" s="242"/>
      <c r="QG2472" s="242"/>
      <c r="QH2472" s="242"/>
      <c r="QI2472" s="242"/>
      <c r="QJ2472" s="242"/>
      <c r="QK2472" s="242"/>
    </row>
    <row r="2473" spans="434:453">
      <c r="PR2473" s="209"/>
      <c r="PW2473" s="242"/>
      <c r="PX2473" s="242"/>
      <c r="PY2473" s="242"/>
      <c r="PZ2473" s="242"/>
      <c r="QA2473" s="242"/>
      <c r="QB2473" s="242"/>
      <c r="QC2473" s="242"/>
      <c r="QD2473" s="242"/>
      <c r="QE2473" s="242"/>
      <c r="QF2473" s="242"/>
      <c r="QG2473" s="242"/>
      <c r="QH2473" s="242"/>
      <c r="QI2473" s="242"/>
      <c r="QJ2473" s="242"/>
      <c r="QK2473" s="242"/>
    </row>
    <row r="2474" spans="434:453">
      <c r="PR2474" s="209"/>
      <c r="PW2474" s="242"/>
      <c r="PX2474" s="242"/>
      <c r="PY2474" s="242"/>
      <c r="PZ2474" s="242"/>
      <c r="QA2474" s="242"/>
      <c r="QB2474" s="242"/>
      <c r="QC2474" s="242"/>
      <c r="QD2474" s="242"/>
      <c r="QE2474" s="242"/>
      <c r="QF2474" s="242"/>
      <c r="QG2474" s="242"/>
      <c r="QH2474" s="242"/>
      <c r="QI2474" s="242"/>
      <c r="QJ2474" s="242"/>
      <c r="QK2474" s="242"/>
    </row>
    <row r="2475" spans="434:453">
      <c r="PR2475" s="209"/>
      <c r="PW2475" s="242"/>
      <c r="PX2475" s="242"/>
      <c r="PY2475" s="242"/>
      <c r="PZ2475" s="242"/>
      <c r="QA2475" s="242"/>
      <c r="QB2475" s="242"/>
      <c r="QC2475" s="242"/>
      <c r="QD2475" s="242"/>
      <c r="QE2475" s="242"/>
      <c r="QF2475" s="242"/>
      <c r="QG2475" s="242"/>
      <c r="QH2475" s="242"/>
      <c r="QI2475" s="242"/>
      <c r="QJ2475" s="242"/>
      <c r="QK2475" s="242"/>
    </row>
    <row r="2476" spans="434:453">
      <c r="PR2476" s="209"/>
      <c r="PW2476" s="242"/>
      <c r="PX2476" s="242"/>
      <c r="PY2476" s="242"/>
      <c r="PZ2476" s="242"/>
      <c r="QA2476" s="242"/>
      <c r="QB2476" s="242"/>
      <c r="QC2476" s="242"/>
      <c r="QD2476" s="242"/>
      <c r="QE2476" s="242"/>
      <c r="QF2476" s="242"/>
      <c r="QG2476" s="242"/>
      <c r="QH2476" s="242"/>
      <c r="QI2476" s="242"/>
      <c r="QJ2476" s="242"/>
      <c r="QK2476" s="242"/>
    </row>
    <row r="2477" spans="434:453">
      <c r="PR2477" s="209"/>
      <c r="PW2477" s="242"/>
      <c r="PX2477" s="242"/>
      <c r="PY2477" s="242"/>
      <c r="PZ2477" s="242"/>
      <c r="QA2477" s="242"/>
      <c r="QB2477" s="242"/>
      <c r="QC2477" s="242"/>
      <c r="QD2477" s="242"/>
      <c r="QE2477" s="242"/>
      <c r="QF2477" s="242"/>
      <c r="QG2477" s="242"/>
      <c r="QH2477" s="242"/>
      <c r="QI2477" s="242"/>
      <c r="QJ2477" s="242"/>
      <c r="QK2477" s="242"/>
    </row>
    <row r="2478" spans="434:453">
      <c r="PR2478" s="209"/>
      <c r="PW2478" s="242"/>
      <c r="PX2478" s="242"/>
      <c r="PY2478" s="242"/>
      <c r="PZ2478" s="242"/>
      <c r="QA2478" s="242"/>
      <c r="QB2478" s="242"/>
      <c r="QC2478" s="242"/>
      <c r="QD2478" s="242"/>
      <c r="QE2478" s="242"/>
      <c r="QF2478" s="242"/>
      <c r="QG2478" s="242"/>
      <c r="QH2478" s="242"/>
      <c r="QI2478" s="242"/>
      <c r="QJ2478" s="242"/>
      <c r="QK2478" s="242"/>
    </row>
    <row r="2479" spans="434:453">
      <c r="PR2479" s="209"/>
      <c r="PW2479" s="242"/>
      <c r="PX2479" s="242"/>
      <c r="PY2479" s="242"/>
      <c r="PZ2479" s="242"/>
      <c r="QA2479" s="242"/>
      <c r="QB2479" s="242"/>
      <c r="QC2479" s="242"/>
      <c r="QD2479" s="242"/>
      <c r="QE2479" s="242"/>
      <c r="QF2479" s="242"/>
      <c r="QG2479" s="242"/>
      <c r="QH2479" s="242"/>
      <c r="QI2479" s="242"/>
      <c r="QJ2479" s="242"/>
      <c r="QK2479" s="242"/>
    </row>
    <row r="2480" spans="434:453">
      <c r="PR2480" s="209"/>
      <c r="PW2480" s="242"/>
      <c r="PX2480" s="242"/>
      <c r="PY2480" s="242"/>
      <c r="PZ2480" s="242"/>
      <c r="QA2480" s="242"/>
      <c r="QB2480" s="242"/>
      <c r="QC2480" s="242"/>
      <c r="QD2480" s="242"/>
      <c r="QE2480" s="242"/>
      <c r="QF2480" s="242"/>
      <c r="QG2480" s="242"/>
      <c r="QH2480" s="242"/>
      <c r="QI2480" s="242"/>
      <c r="QJ2480" s="242"/>
      <c r="QK2480" s="242"/>
    </row>
    <row r="2481" spans="434:453">
      <c r="PR2481" s="209"/>
      <c r="PW2481" s="242"/>
      <c r="PX2481" s="242"/>
      <c r="PY2481" s="242"/>
      <c r="PZ2481" s="242"/>
      <c r="QA2481" s="242"/>
      <c r="QB2481" s="242"/>
      <c r="QC2481" s="242"/>
      <c r="QD2481" s="242"/>
      <c r="QE2481" s="242"/>
      <c r="QF2481" s="242"/>
      <c r="QG2481" s="242"/>
      <c r="QH2481" s="242"/>
      <c r="QI2481" s="242"/>
      <c r="QJ2481" s="242"/>
      <c r="QK2481" s="242"/>
    </row>
    <row r="2482" spans="434:453">
      <c r="PR2482" s="209"/>
      <c r="PW2482" s="242"/>
      <c r="PX2482" s="242"/>
      <c r="PY2482" s="242"/>
      <c r="PZ2482" s="242"/>
      <c r="QA2482" s="242"/>
      <c r="QB2482" s="242"/>
      <c r="QC2482" s="242"/>
      <c r="QD2482" s="242"/>
      <c r="QE2482" s="242"/>
      <c r="QF2482" s="242"/>
      <c r="QG2482" s="242"/>
      <c r="QH2482" s="242"/>
      <c r="QI2482" s="242"/>
      <c r="QJ2482" s="242"/>
      <c r="QK2482" s="242"/>
    </row>
    <row r="2483" spans="434:453">
      <c r="PW2483" s="242"/>
      <c r="PX2483" s="242"/>
      <c r="PY2483" s="242"/>
      <c r="PZ2483" s="242"/>
      <c r="QA2483" s="242"/>
      <c r="QB2483" s="242"/>
      <c r="QC2483" s="242"/>
      <c r="QD2483" s="242"/>
      <c r="QE2483" s="242"/>
      <c r="QF2483" s="242"/>
      <c r="QG2483" s="242"/>
      <c r="QH2483" s="242"/>
      <c r="QI2483" s="242"/>
      <c r="QJ2483" s="242"/>
      <c r="QK2483" s="242"/>
    </row>
    <row r="2484" spans="434:453">
      <c r="PW2484" s="242"/>
      <c r="PX2484" s="242"/>
      <c r="PY2484" s="242"/>
      <c r="PZ2484" s="242"/>
      <c r="QA2484" s="242"/>
      <c r="QB2484" s="242"/>
      <c r="QC2484" s="242"/>
      <c r="QD2484" s="242"/>
      <c r="QE2484" s="242"/>
      <c r="QF2484" s="242"/>
      <c r="QG2484" s="242"/>
      <c r="QH2484" s="242"/>
      <c r="QI2484" s="242"/>
      <c r="QJ2484" s="242"/>
      <c r="QK2484" s="242"/>
    </row>
    <row r="2485" spans="434:453">
      <c r="PW2485" s="242"/>
      <c r="PX2485" s="242"/>
      <c r="PY2485" s="242"/>
      <c r="PZ2485" s="242"/>
      <c r="QA2485" s="242"/>
      <c r="QB2485" s="242"/>
      <c r="QC2485" s="242"/>
      <c r="QD2485" s="242"/>
      <c r="QE2485" s="242"/>
      <c r="QF2485" s="242"/>
      <c r="QG2485" s="242"/>
      <c r="QH2485" s="242"/>
      <c r="QI2485" s="242"/>
      <c r="QJ2485" s="242"/>
      <c r="QK2485" s="242"/>
    </row>
    <row r="2486" spans="434:453">
      <c r="PW2486" s="242"/>
      <c r="PX2486" s="242"/>
      <c r="PY2486" s="242"/>
      <c r="PZ2486" s="242"/>
      <c r="QA2486" s="242"/>
      <c r="QB2486" s="242"/>
      <c r="QC2486" s="242"/>
      <c r="QD2486" s="242"/>
      <c r="QE2486" s="242"/>
      <c r="QF2486" s="242"/>
      <c r="QG2486" s="242"/>
      <c r="QH2486" s="242"/>
      <c r="QI2486" s="242"/>
      <c r="QJ2486" s="242"/>
      <c r="QK2486" s="242"/>
    </row>
    <row r="2487" spans="434:453">
      <c r="PW2487" s="242"/>
      <c r="PX2487" s="242"/>
      <c r="PY2487" s="242"/>
      <c r="PZ2487" s="242"/>
      <c r="QA2487" s="242"/>
      <c r="QB2487" s="242"/>
      <c r="QC2487" s="242"/>
      <c r="QD2487" s="242"/>
      <c r="QE2487" s="242"/>
      <c r="QF2487" s="242"/>
      <c r="QG2487" s="242"/>
      <c r="QH2487" s="242"/>
      <c r="QI2487" s="242"/>
      <c r="QJ2487" s="242"/>
      <c r="QK2487" s="242"/>
    </row>
    <row r="2488" spans="434:453">
      <c r="PW2488" s="242"/>
      <c r="PX2488" s="242"/>
      <c r="PY2488" s="242"/>
      <c r="PZ2488" s="242"/>
      <c r="QA2488" s="242"/>
      <c r="QB2488" s="242"/>
      <c r="QC2488" s="242"/>
      <c r="QD2488" s="242"/>
      <c r="QE2488" s="242"/>
      <c r="QF2488" s="242"/>
      <c r="QG2488" s="242"/>
      <c r="QH2488" s="242"/>
      <c r="QI2488" s="242"/>
      <c r="QJ2488" s="242"/>
      <c r="QK2488" s="242"/>
    </row>
    <row r="2489" spans="434:453">
      <c r="PW2489" s="242"/>
      <c r="PX2489" s="242"/>
      <c r="PY2489" s="242"/>
      <c r="PZ2489" s="242"/>
      <c r="QA2489" s="242"/>
      <c r="QB2489" s="242"/>
      <c r="QC2489" s="242"/>
      <c r="QD2489" s="242"/>
      <c r="QE2489" s="242"/>
      <c r="QF2489" s="242"/>
      <c r="QG2489" s="242"/>
      <c r="QH2489" s="242"/>
      <c r="QI2489" s="242"/>
      <c r="QJ2489" s="242"/>
      <c r="QK2489" s="242"/>
    </row>
    <row r="2490" spans="434:453">
      <c r="PW2490" s="242"/>
      <c r="PX2490" s="242"/>
      <c r="PY2490" s="242"/>
      <c r="PZ2490" s="242"/>
      <c r="QA2490" s="242"/>
      <c r="QB2490" s="242"/>
      <c r="QC2490" s="242"/>
      <c r="QD2490" s="242"/>
      <c r="QE2490" s="242"/>
      <c r="QF2490" s="242"/>
      <c r="QG2490" s="242"/>
      <c r="QH2490" s="242"/>
      <c r="QI2490" s="242"/>
      <c r="QJ2490" s="242"/>
      <c r="QK2490" s="242"/>
    </row>
    <row r="2491" spans="434:453">
      <c r="PW2491" s="242"/>
      <c r="PX2491" s="242"/>
      <c r="PY2491" s="242"/>
      <c r="PZ2491" s="242"/>
      <c r="QA2491" s="242"/>
      <c r="QB2491" s="242"/>
      <c r="QC2491" s="242"/>
      <c r="QD2491" s="242"/>
      <c r="QE2491" s="242"/>
      <c r="QF2491" s="242"/>
      <c r="QG2491" s="242"/>
      <c r="QH2491" s="242"/>
      <c r="QI2491" s="242"/>
      <c r="QJ2491" s="242"/>
      <c r="QK2491" s="242"/>
    </row>
    <row r="2492" spans="434:453">
      <c r="PW2492" s="242"/>
      <c r="PX2492" s="242"/>
      <c r="PY2492" s="242"/>
      <c r="PZ2492" s="242"/>
      <c r="QA2492" s="242"/>
      <c r="QB2492" s="242"/>
      <c r="QC2492" s="242"/>
      <c r="QD2492" s="242"/>
      <c r="QE2492" s="242"/>
      <c r="QF2492" s="242"/>
      <c r="QG2492" s="242"/>
      <c r="QH2492" s="242"/>
      <c r="QI2492" s="242"/>
      <c r="QJ2492" s="242"/>
      <c r="QK2492" s="242"/>
    </row>
    <row r="2493" spans="434:453">
      <c r="PW2493" s="242"/>
      <c r="PX2493" s="242"/>
      <c r="PY2493" s="242"/>
      <c r="PZ2493" s="242"/>
      <c r="QA2493" s="242"/>
      <c r="QB2493" s="242"/>
      <c r="QC2493" s="242"/>
      <c r="QD2493" s="242"/>
      <c r="QE2493" s="242"/>
      <c r="QF2493" s="242"/>
      <c r="QG2493" s="242"/>
      <c r="QH2493" s="242"/>
      <c r="QI2493" s="242"/>
      <c r="QJ2493" s="242"/>
      <c r="QK2493" s="242"/>
    </row>
    <row r="2494" spans="434:453">
      <c r="PW2494" s="242"/>
      <c r="PX2494" s="242"/>
      <c r="PY2494" s="242"/>
      <c r="PZ2494" s="242"/>
      <c r="QA2494" s="242"/>
      <c r="QB2494" s="242"/>
      <c r="QC2494" s="242"/>
      <c r="QD2494" s="242"/>
      <c r="QE2494" s="242"/>
      <c r="QF2494" s="242"/>
      <c r="QG2494" s="242"/>
      <c r="QH2494" s="242"/>
      <c r="QI2494" s="242"/>
      <c r="QJ2494" s="242"/>
      <c r="QK2494" s="242"/>
    </row>
    <row r="2495" spans="434:453">
      <c r="PW2495" s="242"/>
      <c r="PX2495" s="242"/>
      <c r="PY2495" s="242"/>
      <c r="PZ2495" s="242"/>
      <c r="QA2495" s="242"/>
      <c r="QB2495" s="242"/>
      <c r="QC2495" s="242"/>
      <c r="QD2495" s="242"/>
      <c r="QE2495" s="242"/>
      <c r="QF2495" s="242"/>
      <c r="QG2495" s="242"/>
      <c r="QH2495" s="242"/>
      <c r="QI2495" s="242"/>
      <c r="QJ2495" s="242"/>
      <c r="QK2495" s="242"/>
    </row>
    <row r="2496" spans="434:453">
      <c r="PW2496" s="242"/>
      <c r="PX2496" s="242"/>
      <c r="PY2496" s="242"/>
      <c r="PZ2496" s="242"/>
      <c r="QA2496" s="242"/>
      <c r="QB2496" s="242"/>
      <c r="QC2496" s="242"/>
      <c r="QD2496" s="242"/>
      <c r="QE2496" s="242"/>
      <c r="QF2496" s="242"/>
      <c r="QG2496" s="242"/>
      <c r="QH2496" s="242"/>
      <c r="QI2496" s="242"/>
      <c r="QJ2496" s="242"/>
      <c r="QK2496" s="242"/>
    </row>
    <row r="2497" spans="439:453">
      <c r="PW2497" s="242"/>
      <c r="PX2497" s="242"/>
      <c r="PY2497" s="242"/>
      <c r="PZ2497" s="242"/>
      <c r="QA2497" s="242"/>
      <c r="QB2497" s="242"/>
      <c r="QC2497" s="242"/>
      <c r="QD2497" s="242"/>
      <c r="QE2497" s="242"/>
      <c r="QF2497" s="242"/>
      <c r="QG2497" s="242"/>
      <c r="QH2497" s="242"/>
      <c r="QI2497" s="242"/>
      <c r="QJ2497" s="242"/>
      <c r="QK2497" s="242"/>
    </row>
    <row r="2498" spans="439:453">
      <c r="PW2498" s="242"/>
      <c r="PX2498" s="242"/>
      <c r="PY2498" s="242"/>
      <c r="PZ2498" s="242"/>
      <c r="QA2498" s="242"/>
      <c r="QB2498" s="242"/>
      <c r="QC2498" s="242"/>
      <c r="QD2498" s="242"/>
      <c r="QE2498" s="242"/>
      <c r="QF2498" s="242"/>
      <c r="QG2498" s="242"/>
      <c r="QH2498" s="242"/>
      <c r="QI2498" s="242"/>
      <c r="QJ2498" s="242"/>
      <c r="QK2498" s="242"/>
    </row>
    <row r="2499" spans="439:453">
      <c r="PW2499" s="242"/>
      <c r="PX2499" s="242"/>
      <c r="PY2499" s="242"/>
      <c r="PZ2499" s="242"/>
      <c r="QA2499" s="242"/>
      <c r="QB2499" s="242"/>
      <c r="QC2499" s="242"/>
      <c r="QD2499" s="242"/>
      <c r="QE2499" s="242"/>
      <c r="QF2499" s="242"/>
      <c r="QG2499" s="242"/>
      <c r="QH2499" s="242"/>
      <c r="QI2499" s="242"/>
      <c r="QJ2499" s="242"/>
      <c r="QK2499" s="242"/>
    </row>
    <row r="2500" spans="439:453">
      <c r="PW2500" s="242"/>
      <c r="PX2500" s="242"/>
      <c r="PY2500" s="242"/>
      <c r="PZ2500" s="242"/>
      <c r="QA2500" s="242"/>
      <c r="QB2500" s="242"/>
      <c r="QC2500" s="242"/>
      <c r="QD2500" s="242"/>
      <c r="QE2500" s="242"/>
      <c r="QF2500" s="242"/>
      <c r="QG2500" s="242"/>
      <c r="QH2500" s="242"/>
      <c r="QI2500" s="242"/>
      <c r="QJ2500" s="242"/>
      <c r="QK2500" s="242"/>
    </row>
    <row r="2501" spans="439:453">
      <c r="PW2501" s="242"/>
      <c r="PX2501" s="242"/>
      <c r="PY2501" s="242"/>
      <c r="PZ2501" s="242"/>
      <c r="QA2501" s="242"/>
      <c r="QB2501" s="242"/>
      <c r="QC2501" s="242"/>
      <c r="QD2501" s="242"/>
      <c r="QE2501" s="242"/>
      <c r="QF2501" s="242"/>
      <c r="QG2501" s="242"/>
      <c r="QH2501" s="242"/>
      <c r="QI2501" s="242"/>
      <c r="QJ2501" s="242"/>
      <c r="QK2501" s="242"/>
    </row>
    <row r="2502" spans="439:453">
      <c r="PW2502" s="242"/>
      <c r="PX2502" s="242"/>
      <c r="PY2502" s="242"/>
      <c r="PZ2502" s="242"/>
      <c r="QA2502" s="242"/>
      <c r="QB2502" s="242"/>
      <c r="QC2502" s="242"/>
      <c r="QD2502" s="242"/>
      <c r="QE2502" s="242"/>
      <c r="QF2502" s="242"/>
      <c r="QG2502" s="242"/>
      <c r="QH2502" s="242"/>
      <c r="QI2502" s="242"/>
      <c r="QJ2502" s="242"/>
      <c r="QK2502" s="242"/>
    </row>
    <row r="2503" spans="439:453">
      <c r="PW2503" s="242"/>
      <c r="PX2503" s="242"/>
      <c r="PY2503" s="242"/>
      <c r="PZ2503" s="242"/>
      <c r="QA2503" s="242"/>
      <c r="QB2503" s="242"/>
      <c r="QC2503" s="242"/>
      <c r="QD2503" s="242"/>
      <c r="QE2503" s="242"/>
      <c r="QF2503" s="242"/>
      <c r="QG2503" s="242"/>
      <c r="QH2503" s="242"/>
      <c r="QI2503" s="242"/>
      <c r="QJ2503" s="242"/>
      <c r="QK2503" s="242"/>
    </row>
    <row r="2504" spans="439:453">
      <c r="PW2504" s="242"/>
      <c r="PX2504" s="242"/>
      <c r="PY2504" s="242"/>
      <c r="PZ2504" s="242"/>
      <c r="QA2504" s="242"/>
      <c r="QB2504" s="242"/>
      <c r="QC2504" s="242"/>
      <c r="QD2504" s="242"/>
      <c r="QE2504" s="242"/>
      <c r="QF2504" s="242"/>
      <c r="QG2504" s="242"/>
      <c r="QH2504" s="242"/>
      <c r="QI2504" s="242"/>
      <c r="QJ2504" s="242"/>
      <c r="QK2504" s="242"/>
    </row>
    <row r="2505" spans="439:453">
      <c r="PW2505" s="242"/>
      <c r="PX2505" s="242"/>
      <c r="PY2505" s="242"/>
      <c r="PZ2505" s="242"/>
      <c r="QA2505" s="242"/>
      <c r="QB2505" s="242"/>
      <c r="QC2505" s="242"/>
      <c r="QD2505" s="242"/>
      <c r="QE2505" s="242"/>
      <c r="QF2505" s="242"/>
      <c r="QG2505" s="242"/>
      <c r="QH2505" s="242"/>
      <c r="QI2505" s="242"/>
      <c r="QJ2505" s="242"/>
      <c r="QK2505" s="242"/>
    </row>
    <row r="2506" spans="439:453">
      <c r="PW2506" s="242"/>
      <c r="PX2506" s="242"/>
      <c r="PY2506" s="242"/>
      <c r="PZ2506" s="242"/>
      <c r="QA2506" s="242"/>
      <c r="QB2506" s="242"/>
      <c r="QC2506" s="242"/>
      <c r="QD2506" s="242"/>
      <c r="QE2506" s="242"/>
      <c r="QF2506" s="242"/>
      <c r="QG2506" s="242"/>
      <c r="QH2506" s="242"/>
      <c r="QI2506" s="242"/>
      <c r="QJ2506" s="242"/>
      <c r="QK2506" s="242"/>
    </row>
    <row r="2507" spans="439:453">
      <c r="PW2507" s="242"/>
      <c r="PX2507" s="242"/>
      <c r="PY2507" s="242"/>
      <c r="PZ2507" s="242"/>
      <c r="QA2507" s="242"/>
      <c r="QB2507" s="242"/>
      <c r="QC2507" s="242"/>
      <c r="QD2507" s="242"/>
      <c r="QE2507" s="242"/>
      <c r="QF2507" s="242"/>
      <c r="QG2507" s="242"/>
      <c r="QH2507" s="242"/>
      <c r="QI2507" s="242"/>
      <c r="QJ2507" s="242"/>
      <c r="QK2507" s="242"/>
    </row>
    <row r="2508" spans="439:453">
      <c r="PW2508" s="242"/>
      <c r="PX2508" s="242"/>
      <c r="PY2508" s="242"/>
      <c r="PZ2508" s="242"/>
      <c r="QA2508" s="242"/>
      <c r="QB2508" s="242"/>
      <c r="QC2508" s="242"/>
      <c r="QD2508" s="242"/>
      <c r="QE2508" s="242"/>
      <c r="QF2508" s="242"/>
      <c r="QG2508" s="242"/>
      <c r="QH2508" s="242"/>
      <c r="QI2508" s="242"/>
      <c r="QJ2508" s="242"/>
      <c r="QK2508" s="242"/>
    </row>
    <row r="2509" spans="439:453">
      <c r="PW2509" s="242"/>
      <c r="PX2509" s="242"/>
      <c r="PY2509" s="242"/>
      <c r="PZ2509" s="242"/>
      <c r="QA2509" s="242"/>
      <c r="QB2509" s="242"/>
      <c r="QC2509" s="242"/>
      <c r="QD2509" s="242"/>
      <c r="QE2509" s="242"/>
      <c r="QF2509" s="242"/>
      <c r="QG2509" s="242"/>
      <c r="QH2509" s="242"/>
      <c r="QI2509" s="242"/>
      <c r="QJ2509" s="242"/>
      <c r="QK2509" s="242"/>
    </row>
    <row r="2510" spans="439:453">
      <c r="PW2510" s="242"/>
      <c r="PX2510" s="242"/>
      <c r="PY2510" s="242"/>
      <c r="PZ2510" s="242"/>
      <c r="QA2510" s="242"/>
      <c r="QB2510" s="242"/>
      <c r="QC2510" s="242"/>
      <c r="QD2510" s="242"/>
      <c r="QE2510" s="242"/>
      <c r="QF2510" s="242"/>
      <c r="QG2510" s="242"/>
      <c r="QH2510" s="242"/>
      <c r="QI2510" s="242"/>
      <c r="QJ2510" s="242"/>
      <c r="QK2510" s="242"/>
    </row>
    <row r="2511" spans="439:453">
      <c r="PW2511" s="242"/>
      <c r="PX2511" s="242"/>
      <c r="PY2511" s="242"/>
      <c r="PZ2511" s="242"/>
      <c r="QA2511" s="242"/>
      <c r="QB2511" s="242"/>
      <c r="QC2511" s="242"/>
      <c r="QD2511" s="242"/>
      <c r="QE2511" s="242"/>
      <c r="QF2511" s="242"/>
      <c r="QG2511" s="242"/>
      <c r="QH2511" s="242"/>
      <c r="QI2511" s="242"/>
      <c r="QJ2511" s="242"/>
      <c r="QK2511" s="242"/>
    </row>
    <row r="2512" spans="439:453">
      <c r="PW2512" s="242"/>
      <c r="PX2512" s="242"/>
      <c r="PY2512" s="242"/>
      <c r="PZ2512" s="242"/>
      <c r="QA2512" s="242"/>
      <c r="QB2512" s="242"/>
      <c r="QC2512" s="242"/>
      <c r="QD2512" s="242"/>
      <c r="QE2512" s="242"/>
      <c r="QF2512" s="242"/>
      <c r="QG2512" s="242"/>
      <c r="QH2512" s="242"/>
      <c r="QI2512" s="242"/>
      <c r="QJ2512" s="242"/>
      <c r="QK2512" s="242"/>
    </row>
    <row r="2513" spans="439:453">
      <c r="PW2513" s="242"/>
      <c r="PX2513" s="242"/>
      <c r="PY2513" s="242"/>
      <c r="PZ2513" s="242"/>
      <c r="QA2513" s="242"/>
      <c r="QB2513" s="242"/>
      <c r="QC2513" s="242"/>
      <c r="QD2513" s="242"/>
      <c r="QE2513" s="242"/>
      <c r="QF2513" s="242"/>
      <c r="QG2513" s="242"/>
      <c r="QH2513" s="242"/>
      <c r="QI2513" s="242"/>
      <c r="QJ2513" s="242"/>
      <c r="QK2513" s="242"/>
    </row>
    <row r="2514" spans="439:453">
      <c r="PW2514" s="242"/>
      <c r="PX2514" s="242"/>
      <c r="PY2514" s="242"/>
      <c r="PZ2514" s="242"/>
      <c r="QA2514" s="242"/>
      <c r="QB2514" s="242"/>
      <c r="QC2514" s="242"/>
      <c r="QD2514" s="242"/>
      <c r="QE2514" s="242"/>
      <c r="QF2514" s="242"/>
      <c r="QG2514" s="242"/>
      <c r="QH2514" s="242"/>
      <c r="QI2514" s="242"/>
      <c r="QJ2514" s="242"/>
      <c r="QK2514" s="242"/>
    </row>
    <row r="2515" spans="439:453">
      <c r="PW2515" s="242"/>
      <c r="PX2515" s="242"/>
      <c r="PY2515" s="242"/>
      <c r="PZ2515" s="242"/>
      <c r="QA2515" s="242"/>
      <c r="QB2515" s="242"/>
      <c r="QC2515" s="242"/>
      <c r="QD2515" s="242"/>
      <c r="QE2515" s="242"/>
      <c r="QF2515" s="242"/>
      <c r="QG2515" s="242"/>
      <c r="QH2515" s="242"/>
      <c r="QI2515" s="242"/>
      <c r="QJ2515" s="242"/>
      <c r="QK2515" s="242"/>
    </row>
    <row r="2516" spans="439:453">
      <c r="PW2516" s="242"/>
      <c r="PX2516" s="242"/>
      <c r="PY2516" s="242"/>
      <c r="PZ2516" s="242"/>
      <c r="QA2516" s="242"/>
      <c r="QB2516" s="242"/>
      <c r="QC2516" s="242"/>
      <c r="QD2516" s="242"/>
      <c r="QE2516" s="242"/>
      <c r="QF2516" s="242"/>
      <c r="QG2516" s="242"/>
      <c r="QH2516" s="242"/>
      <c r="QI2516" s="242"/>
      <c r="QJ2516" s="242"/>
      <c r="QK2516" s="242"/>
    </row>
    <row r="2517" spans="439:453">
      <c r="PW2517" s="242"/>
      <c r="PX2517" s="242"/>
      <c r="PY2517" s="242"/>
      <c r="PZ2517" s="242"/>
      <c r="QA2517" s="242"/>
      <c r="QB2517" s="242"/>
      <c r="QC2517" s="242"/>
      <c r="QD2517" s="242"/>
      <c r="QE2517" s="242"/>
      <c r="QF2517" s="242"/>
      <c r="QG2517" s="242"/>
      <c r="QH2517" s="242"/>
      <c r="QI2517" s="242"/>
      <c r="QJ2517" s="242"/>
      <c r="QK2517" s="242"/>
    </row>
    <row r="2518" spans="439:453">
      <c r="PW2518" s="242"/>
      <c r="PX2518" s="242"/>
      <c r="PY2518" s="242"/>
      <c r="PZ2518" s="242"/>
      <c r="QA2518" s="242"/>
      <c r="QB2518" s="242"/>
      <c r="QC2518" s="242"/>
      <c r="QD2518" s="242"/>
      <c r="QE2518" s="242"/>
      <c r="QF2518" s="242"/>
      <c r="QG2518" s="242"/>
      <c r="QH2518" s="242"/>
      <c r="QI2518" s="242"/>
      <c r="QJ2518" s="242"/>
      <c r="QK2518" s="242"/>
    </row>
    <row r="2519" spans="439:453">
      <c r="PW2519" s="242"/>
      <c r="PX2519" s="242"/>
      <c r="PY2519" s="242"/>
      <c r="PZ2519" s="242"/>
      <c r="QA2519" s="242"/>
      <c r="QB2519" s="242"/>
      <c r="QC2519" s="242"/>
      <c r="QD2519" s="242"/>
      <c r="QE2519" s="242"/>
      <c r="QF2519" s="242"/>
      <c r="QG2519" s="242"/>
      <c r="QH2519" s="242"/>
      <c r="QI2519" s="242"/>
      <c r="QJ2519" s="242"/>
      <c r="QK2519" s="242"/>
    </row>
    <row r="2520" spans="439:453">
      <c r="PW2520" s="242"/>
      <c r="PX2520" s="242"/>
      <c r="PY2520" s="242"/>
      <c r="PZ2520" s="242"/>
      <c r="QA2520" s="242"/>
      <c r="QB2520" s="242"/>
      <c r="QC2520" s="242"/>
      <c r="QD2520" s="242"/>
      <c r="QE2520" s="242"/>
      <c r="QF2520" s="242"/>
      <c r="QG2520" s="242"/>
      <c r="QH2520" s="242"/>
      <c r="QI2520" s="242"/>
      <c r="QJ2520" s="242"/>
      <c r="QK2520" s="242"/>
    </row>
    <row r="2521" spans="439:453">
      <c r="PW2521" s="242"/>
      <c r="PX2521" s="242"/>
      <c r="PY2521" s="242"/>
      <c r="PZ2521" s="242"/>
      <c r="QA2521" s="242"/>
      <c r="QB2521" s="242"/>
      <c r="QC2521" s="242"/>
      <c r="QD2521" s="242"/>
      <c r="QE2521" s="242"/>
      <c r="QF2521" s="242"/>
      <c r="QG2521" s="242"/>
      <c r="QH2521" s="242"/>
      <c r="QI2521" s="242"/>
      <c r="QJ2521" s="242"/>
      <c r="QK2521" s="242"/>
    </row>
    <row r="2522" spans="439:453">
      <c r="PW2522" s="242"/>
      <c r="PX2522" s="242"/>
      <c r="PY2522" s="242"/>
      <c r="PZ2522" s="242"/>
      <c r="QA2522" s="242"/>
      <c r="QB2522" s="242"/>
      <c r="QC2522" s="242"/>
      <c r="QD2522" s="242"/>
      <c r="QE2522" s="242"/>
      <c r="QF2522" s="242"/>
      <c r="QG2522" s="242"/>
      <c r="QH2522" s="242"/>
      <c r="QI2522" s="242"/>
      <c r="QJ2522" s="242"/>
      <c r="QK2522" s="242"/>
    </row>
    <row r="2523" spans="439:453">
      <c r="PW2523" s="242"/>
      <c r="PX2523" s="242"/>
      <c r="PY2523" s="242"/>
      <c r="PZ2523" s="242"/>
      <c r="QA2523" s="242"/>
      <c r="QB2523" s="242"/>
      <c r="QC2523" s="242"/>
      <c r="QD2523" s="242"/>
      <c r="QE2523" s="242"/>
      <c r="QF2523" s="242"/>
      <c r="QG2523" s="242"/>
      <c r="QH2523" s="242"/>
      <c r="QI2523" s="242"/>
      <c r="QJ2523" s="242"/>
      <c r="QK2523" s="242"/>
    </row>
    <row r="2524" spans="439:453">
      <c r="PW2524" s="242"/>
      <c r="PX2524" s="242"/>
      <c r="PY2524" s="242"/>
      <c r="PZ2524" s="242"/>
      <c r="QA2524" s="242"/>
      <c r="QB2524" s="242"/>
      <c r="QC2524" s="242"/>
      <c r="QD2524" s="242"/>
      <c r="QE2524" s="242"/>
      <c r="QF2524" s="242"/>
      <c r="QG2524" s="242"/>
      <c r="QH2524" s="242"/>
      <c r="QI2524" s="242"/>
      <c r="QJ2524" s="242"/>
      <c r="QK2524" s="242"/>
    </row>
    <row r="2525" spans="439:453">
      <c r="PW2525" s="242"/>
      <c r="PX2525" s="242"/>
      <c r="PY2525" s="242"/>
      <c r="PZ2525" s="242"/>
      <c r="QA2525" s="242"/>
      <c r="QB2525" s="242"/>
      <c r="QC2525" s="242"/>
      <c r="QD2525" s="242"/>
      <c r="QE2525" s="242"/>
      <c r="QF2525" s="242"/>
      <c r="QG2525" s="242"/>
      <c r="QH2525" s="242"/>
      <c r="QI2525" s="242"/>
      <c r="QJ2525" s="242"/>
      <c r="QK2525" s="242"/>
    </row>
    <row r="2526" spans="439:453">
      <c r="PW2526" s="242"/>
      <c r="PX2526" s="242"/>
      <c r="PY2526" s="242"/>
      <c r="PZ2526" s="242"/>
      <c r="QA2526" s="242"/>
      <c r="QB2526" s="242"/>
      <c r="QC2526" s="242"/>
      <c r="QD2526" s="242"/>
      <c r="QE2526" s="242"/>
      <c r="QF2526" s="242"/>
      <c r="QG2526" s="242"/>
      <c r="QH2526" s="242"/>
      <c r="QI2526" s="242"/>
      <c r="QJ2526" s="242"/>
      <c r="QK2526" s="242"/>
    </row>
    <row r="2527" spans="439:453">
      <c r="PW2527" s="242"/>
      <c r="PX2527" s="242"/>
      <c r="PY2527" s="242"/>
      <c r="PZ2527" s="242"/>
      <c r="QA2527" s="242"/>
      <c r="QB2527" s="242"/>
      <c r="QC2527" s="242"/>
      <c r="QD2527" s="242"/>
      <c r="QE2527" s="242"/>
      <c r="QF2527" s="242"/>
      <c r="QG2527" s="242"/>
      <c r="QH2527" s="242"/>
      <c r="QI2527" s="242"/>
      <c r="QJ2527" s="242"/>
      <c r="QK2527" s="242"/>
    </row>
    <row r="2528" spans="439:453">
      <c r="PW2528" s="242"/>
      <c r="PX2528" s="242"/>
      <c r="PY2528" s="242"/>
      <c r="PZ2528" s="242"/>
      <c r="QA2528" s="242"/>
      <c r="QB2528" s="242"/>
      <c r="QC2528" s="242"/>
      <c r="QD2528" s="242"/>
      <c r="QE2528" s="242"/>
      <c r="QF2528" s="242"/>
      <c r="QG2528" s="242"/>
      <c r="QH2528" s="242"/>
      <c r="QI2528" s="242"/>
      <c r="QJ2528" s="242"/>
      <c r="QK2528" s="242"/>
    </row>
    <row r="2529" spans="439:453">
      <c r="PW2529" s="242"/>
      <c r="PX2529" s="242"/>
      <c r="PY2529" s="242"/>
      <c r="PZ2529" s="242"/>
      <c r="QA2529" s="242"/>
      <c r="QB2529" s="242"/>
      <c r="QC2529" s="242"/>
      <c r="QD2529" s="242"/>
      <c r="QE2529" s="242"/>
      <c r="QF2529" s="242"/>
      <c r="QG2529" s="242"/>
      <c r="QH2529" s="242"/>
      <c r="QI2529" s="242"/>
      <c r="QJ2529" s="242"/>
      <c r="QK2529" s="242"/>
    </row>
    <row r="2530" spans="439:453">
      <c r="PW2530" s="242"/>
      <c r="PX2530" s="242"/>
      <c r="PY2530" s="242"/>
      <c r="PZ2530" s="242"/>
      <c r="QA2530" s="242"/>
      <c r="QB2530" s="242"/>
      <c r="QC2530" s="242"/>
      <c r="QD2530" s="242"/>
      <c r="QE2530" s="242"/>
      <c r="QF2530" s="242"/>
      <c r="QG2530" s="242"/>
      <c r="QH2530" s="242"/>
      <c r="QI2530" s="242"/>
      <c r="QJ2530" s="242"/>
      <c r="QK2530" s="242"/>
    </row>
    <row r="2531" spans="439:453">
      <c r="PW2531" s="242"/>
      <c r="PX2531" s="242"/>
      <c r="PY2531" s="242"/>
      <c r="PZ2531" s="242"/>
      <c r="QA2531" s="242"/>
      <c r="QB2531" s="242"/>
      <c r="QC2531" s="242"/>
      <c r="QD2531" s="242"/>
      <c r="QE2531" s="242"/>
      <c r="QF2531" s="242"/>
      <c r="QG2531" s="242"/>
      <c r="QH2531" s="242"/>
      <c r="QI2531" s="242"/>
      <c r="QJ2531" s="242"/>
      <c r="QK2531" s="242"/>
    </row>
    <row r="2532" spans="439:453">
      <c r="PW2532" s="242"/>
      <c r="PX2532" s="242"/>
      <c r="PY2532" s="242"/>
      <c r="PZ2532" s="242"/>
      <c r="QA2532" s="242"/>
      <c r="QB2532" s="242"/>
      <c r="QC2532" s="242"/>
      <c r="QD2532" s="242"/>
      <c r="QE2532" s="242"/>
      <c r="QF2532" s="242"/>
      <c r="QG2532" s="242"/>
      <c r="QH2532" s="242"/>
      <c r="QI2532" s="242"/>
      <c r="QJ2532" s="242"/>
      <c r="QK2532" s="242"/>
    </row>
    <row r="2533" spans="439:453">
      <c r="PW2533" s="242"/>
      <c r="PX2533" s="242"/>
      <c r="PY2533" s="242"/>
      <c r="PZ2533" s="242"/>
      <c r="QA2533" s="242"/>
      <c r="QB2533" s="242"/>
      <c r="QC2533" s="242"/>
      <c r="QD2533" s="242"/>
      <c r="QE2533" s="242"/>
      <c r="QF2533" s="242"/>
      <c r="QG2533" s="242"/>
      <c r="QH2533" s="242"/>
      <c r="QI2533" s="242"/>
      <c r="QJ2533" s="242"/>
      <c r="QK2533" s="242"/>
    </row>
    <row r="2534" spans="439:453">
      <c r="PW2534" s="242"/>
      <c r="PX2534" s="242"/>
      <c r="PY2534" s="242"/>
      <c r="PZ2534" s="242"/>
      <c r="QA2534" s="242"/>
      <c r="QB2534" s="242"/>
      <c r="QC2534" s="242"/>
      <c r="QD2534" s="242"/>
      <c r="QE2534" s="242"/>
      <c r="QF2534" s="242"/>
      <c r="QG2534" s="242"/>
      <c r="QH2534" s="242"/>
      <c r="QI2534" s="242"/>
      <c r="QJ2534" s="242"/>
      <c r="QK2534" s="242"/>
    </row>
    <row r="2535" spans="439:453">
      <c r="PW2535" s="242"/>
      <c r="PX2535" s="242"/>
      <c r="PY2535" s="242"/>
      <c r="PZ2535" s="242"/>
      <c r="QA2535" s="242"/>
      <c r="QB2535" s="242"/>
      <c r="QC2535" s="242"/>
      <c r="QD2535" s="242"/>
      <c r="QE2535" s="242"/>
      <c r="QF2535" s="242"/>
      <c r="QG2535" s="242"/>
      <c r="QH2535" s="242"/>
      <c r="QI2535" s="242"/>
      <c r="QJ2535" s="242"/>
      <c r="QK2535" s="242"/>
    </row>
    <row r="2536" spans="439:453">
      <c r="PW2536" s="242"/>
      <c r="PX2536" s="242"/>
      <c r="PY2536" s="242"/>
      <c r="PZ2536" s="242"/>
      <c r="QA2536" s="242"/>
      <c r="QB2536" s="242"/>
      <c r="QC2536" s="242"/>
      <c r="QD2536" s="242"/>
      <c r="QE2536" s="242"/>
      <c r="QF2536" s="242"/>
      <c r="QG2536" s="242"/>
      <c r="QH2536" s="242"/>
      <c r="QI2536" s="242"/>
      <c r="QJ2536" s="242"/>
      <c r="QK2536" s="242"/>
    </row>
    <row r="2537" spans="439:453">
      <c r="PW2537" s="242"/>
      <c r="PX2537" s="242"/>
      <c r="PY2537" s="242"/>
      <c r="PZ2537" s="242"/>
      <c r="QA2537" s="242"/>
      <c r="QB2537" s="242"/>
      <c r="QC2537" s="242"/>
      <c r="QD2537" s="242"/>
      <c r="QE2537" s="242"/>
      <c r="QF2537" s="242"/>
      <c r="QG2537" s="242"/>
      <c r="QH2537" s="242"/>
      <c r="QI2537" s="242"/>
      <c r="QJ2537" s="242"/>
      <c r="QK2537" s="242"/>
    </row>
    <row r="2538" spans="439:453">
      <c r="PW2538" s="242"/>
      <c r="PX2538" s="242"/>
      <c r="PY2538" s="242"/>
      <c r="PZ2538" s="242"/>
      <c r="QA2538" s="242"/>
      <c r="QB2538" s="242"/>
      <c r="QC2538" s="242"/>
      <c r="QD2538" s="242"/>
      <c r="QE2538" s="242"/>
      <c r="QF2538" s="242"/>
      <c r="QG2538" s="242"/>
      <c r="QH2538" s="242"/>
      <c r="QI2538" s="242"/>
      <c r="QJ2538" s="242"/>
      <c r="QK2538" s="242"/>
    </row>
    <row r="2539" spans="439:453">
      <c r="PW2539" s="242"/>
      <c r="PX2539" s="242"/>
      <c r="PY2539" s="242"/>
      <c r="PZ2539" s="242"/>
      <c r="QA2539" s="242"/>
      <c r="QB2539" s="242"/>
      <c r="QC2539" s="242"/>
      <c r="QD2539" s="242"/>
      <c r="QE2539" s="242"/>
      <c r="QF2539" s="242"/>
      <c r="QG2539" s="242"/>
      <c r="QH2539" s="242"/>
      <c r="QI2539" s="242"/>
      <c r="QJ2539" s="242"/>
      <c r="QK2539" s="242"/>
    </row>
    <row r="2540" spans="439:453">
      <c r="PW2540" s="242"/>
      <c r="PX2540" s="242"/>
      <c r="PY2540" s="242"/>
      <c r="PZ2540" s="242"/>
      <c r="QA2540" s="242"/>
      <c r="QB2540" s="242"/>
      <c r="QC2540" s="242"/>
      <c r="QD2540" s="242"/>
      <c r="QE2540" s="242"/>
      <c r="QF2540" s="242"/>
      <c r="QG2540" s="242"/>
      <c r="QH2540" s="242"/>
      <c r="QI2540" s="242"/>
      <c r="QJ2540" s="242"/>
      <c r="QK2540" s="242"/>
    </row>
    <row r="2541" spans="439:453">
      <c r="PW2541" s="242"/>
      <c r="PX2541" s="242"/>
      <c r="PY2541" s="242"/>
      <c r="PZ2541" s="242"/>
      <c r="QA2541" s="242"/>
      <c r="QB2541" s="242"/>
      <c r="QC2541" s="242"/>
      <c r="QD2541" s="242"/>
      <c r="QE2541" s="242"/>
      <c r="QF2541" s="242"/>
      <c r="QG2541" s="242"/>
      <c r="QH2541" s="242"/>
      <c r="QI2541" s="242"/>
      <c r="QJ2541" s="242"/>
      <c r="QK2541" s="242"/>
    </row>
    <row r="2542" spans="439:453">
      <c r="PW2542" s="242"/>
      <c r="PX2542" s="242"/>
      <c r="PY2542" s="242"/>
      <c r="PZ2542" s="242"/>
      <c r="QA2542" s="242"/>
      <c r="QB2542" s="242"/>
      <c r="QC2542" s="242"/>
      <c r="QD2542" s="242"/>
      <c r="QE2542" s="242"/>
      <c r="QF2542" s="242"/>
      <c r="QG2542" s="242"/>
      <c r="QH2542" s="242"/>
      <c r="QI2542" s="242"/>
      <c r="QJ2542" s="242"/>
      <c r="QK2542" s="242"/>
    </row>
    <row r="2543" spans="439:453">
      <c r="PW2543" s="242"/>
      <c r="PX2543" s="242"/>
      <c r="PY2543" s="242"/>
      <c r="PZ2543" s="242"/>
      <c r="QA2543" s="242"/>
      <c r="QB2543" s="242"/>
      <c r="QC2543" s="242"/>
      <c r="QD2543" s="242"/>
      <c r="QE2543" s="242"/>
      <c r="QF2543" s="242"/>
      <c r="QG2543" s="242"/>
      <c r="QH2543" s="242"/>
      <c r="QI2543" s="242"/>
      <c r="QJ2543" s="242"/>
      <c r="QK2543" s="242"/>
    </row>
    <row r="2544" spans="439:453">
      <c r="PW2544" s="242"/>
      <c r="PX2544" s="242"/>
      <c r="PY2544" s="242"/>
      <c r="PZ2544" s="242"/>
      <c r="QA2544" s="242"/>
      <c r="QB2544" s="242"/>
      <c r="QC2544" s="242"/>
      <c r="QD2544" s="242"/>
      <c r="QE2544" s="242"/>
      <c r="QF2544" s="242"/>
      <c r="QG2544" s="242"/>
      <c r="QH2544" s="242"/>
      <c r="QI2544" s="242"/>
      <c r="QJ2544" s="242"/>
      <c r="QK2544" s="242"/>
    </row>
    <row r="2545" spans="439:453">
      <c r="PW2545" s="242"/>
      <c r="PX2545" s="242"/>
      <c r="PY2545" s="242"/>
      <c r="PZ2545" s="242"/>
      <c r="QA2545" s="242"/>
      <c r="QB2545" s="242"/>
      <c r="QC2545" s="242"/>
      <c r="QD2545" s="242"/>
      <c r="QE2545" s="242"/>
      <c r="QF2545" s="242"/>
      <c r="QG2545" s="242"/>
      <c r="QH2545" s="242"/>
      <c r="QI2545" s="242"/>
      <c r="QJ2545" s="242"/>
      <c r="QK2545" s="242"/>
    </row>
    <row r="2546" spans="439:453">
      <c r="PW2546" s="242"/>
      <c r="PX2546" s="242"/>
      <c r="PY2546" s="242"/>
      <c r="PZ2546" s="242"/>
      <c r="QA2546" s="242"/>
      <c r="QB2546" s="242"/>
      <c r="QC2546" s="242"/>
      <c r="QD2546" s="242"/>
      <c r="QE2546" s="242"/>
      <c r="QF2546" s="242"/>
      <c r="QG2546" s="242"/>
      <c r="QH2546" s="242"/>
      <c r="QI2546" s="242"/>
      <c r="QJ2546" s="242"/>
      <c r="QK2546" s="242"/>
    </row>
    <row r="2547" spans="439:453">
      <c r="PW2547" s="242"/>
      <c r="PX2547" s="242"/>
      <c r="PY2547" s="242"/>
      <c r="PZ2547" s="242"/>
      <c r="QA2547" s="242"/>
      <c r="QB2547" s="242"/>
      <c r="QC2547" s="242"/>
      <c r="QD2547" s="242"/>
      <c r="QE2547" s="242"/>
      <c r="QF2547" s="242"/>
      <c r="QG2547" s="242"/>
      <c r="QH2547" s="242"/>
      <c r="QI2547" s="242"/>
      <c r="QJ2547" s="242"/>
      <c r="QK2547" s="242"/>
    </row>
    <row r="2548" spans="439:453">
      <c r="PW2548" s="242"/>
      <c r="PX2548" s="242"/>
      <c r="PY2548" s="242"/>
      <c r="PZ2548" s="242"/>
      <c r="QA2548" s="242"/>
      <c r="QB2548" s="242"/>
      <c r="QC2548" s="242"/>
      <c r="QD2548" s="242"/>
      <c r="QE2548" s="242"/>
      <c r="QF2548" s="242"/>
      <c r="QG2548" s="242"/>
      <c r="QH2548" s="242"/>
      <c r="QI2548" s="242"/>
      <c r="QJ2548" s="242"/>
      <c r="QK2548" s="242"/>
    </row>
    <row r="2549" spans="439:453">
      <c r="PW2549" s="242"/>
      <c r="PX2549" s="242"/>
      <c r="PY2549" s="242"/>
      <c r="PZ2549" s="242"/>
      <c r="QA2549" s="242"/>
      <c r="QB2549" s="242"/>
      <c r="QC2549" s="242"/>
      <c r="QD2549" s="242"/>
      <c r="QE2549" s="242"/>
      <c r="QF2549" s="242"/>
      <c r="QG2549" s="242"/>
      <c r="QH2549" s="242"/>
      <c r="QI2549" s="242"/>
      <c r="QJ2549" s="242"/>
      <c r="QK2549" s="242"/>
    </row>
    <row r="2550" spans="439:453">
      <c r="PW2550" s="242"/>
      <c r="PX2550" s="242"/>
      <c r="PY2550" s="242"/>
      <c r="PZ2550" s="242"/>
      <c r="QA2550" s="242"/>
      <c r="QB2550" s="242"/>
      <c r="QC2550" s="242"/>
      <c r="QD2550" s="242"/>
      <c r="QE2550" s="242"/>
      <c r="QF2550" s="242"/>
      <c r="QG2550" s="242"/>
      <c r="QH2550" s="242"/>
      <c r="QI2550" s="242"/>
      <c r="QJ2550" s="242"/>
      <c r="QK2550" s="242"/>
    </row>
    <row r="2551" spans="439:453">
      <c r="PW2551" s="242"/>
      <c r="PX2551" s="242"/>
      <c r="PY2551" s="242"/>
      <c r="PZ2551" s="242"/>
      <c r="QA2551" s="242"/>
      <c r="QB2551" s="242"/>
      <c r="QC2551" s="242"/>
      <c r="QD2551" s="242"/>
      <c r="QE2551" s="242"/>
      <c r="QF2551" s="242"/>
      <c r="QG2551" s="242"/>
      <c r="QH2551" s="242"/>
      <c r="QI2551" s="242"/>
      <c r="QJ2551" s="242"/>
      <c r="QK2551" s="242"/>
    </row>
    <row r="2552" spans="439:453">
      <c r="PW2552" s="242"/>
      <c r="PX2552" s="242"/>
      <c r="PY2552" s="242"/>
      <c r="PZ2552" s="242"/>
      <c r="QA2552" s="242"/>
      <c r="QB2552" s="242"/>
      <c r="QC2552" s="242"/>
      <c r="QD2552" s="242"/>
      <c r="QE2552" s="242"/>
      <c r="QF2552" s="242"/>
      <c r="QG2552" s="242"/>
      <c r="QH2552" s="242"/>
      <c r="QI2552" s="242"/>
      <c r="QJ2552" s="242"/>
      <c r="QK2552" s="242"/>
    </row>
    <row r="2553" spans="439:453">
      <c r="PW2553" s="242"/>
      <c r="PX2553" s="242"/>
      <c r="PY2553" s="242"/>
      <c r="PZ2553" s="242"/>
      <c r="QA2553" s="242"/>
      <c r="QB2553" s="242"/>
      <c r="QC2553" s="242"/>
      <c r="QD2553" s="242"/>
      <c r="QE2553" s="242"/>
      <c r="QF2553" s="242"/>
      <c r="QG2553" s="242"/>
      <c r="QH2553" s="242"/>
      <c r="QI2553" s="242"/>
      <c r="QJ2553" s="242"/>
      <c r="QK2553" s="242"/>
    </row>
    <row r="2554" spans="439:453">
      <c r="PW2554" s="242"/>
      <c r="PX2554" s="242"/>
      <c r="PY2554" s="242"/>
      <c r="PZ2554" s="242"/>
      <c r="QA2554" s="242"/>
      <c r="QB2554" s="242"/>
      <c r="QC2554" s="242"/>
      <c r="QD2554" s="242"/>
      <c r="QE2554" s="242"/>
      <c r="QF2554" s="242"/>
      <c r="QG2554" s="242"/>
      <c r="QH2554" s="242"/>
      <c r="QI2554" s="242"/>
      <c r="QJ2554" s="242"/>
      <c r="QK2554" s="242"/>
    </row>
    <row r="2555" spans="439:453">
      <c r="PW2555" s="242"/>
      <c r="PX2555" s="242"/>
      <c r="PY2555" s="242"/>
      <c r="PZ2555" s="242"/>
      <c r="QA2555" s="242"/>
      <c r="QB2555" s="242"/>
      <c r="QC2555" s="242"/>
      <c r="QD2555" s="242"/>
      <c r="QE2555" s="242"/>
      <c r="QF2555" s="242"/>
      <c r="QG2555" s="242"/>
      <c r="QH2555" s="242"/>
      <c r="QI2555" s="242"/>
      <c r="QJ2555" s="242"/>
      <c r="QK2555" s="242"/>
    </row>
    <row r="2556" spans="439:453">
      <c r="PW2556" s="242"/>
      <c r="PX2556" s="242"/>
      <c r="PY2556" s="242"/>
      <c r="PZ2556" s="242"/>
      <c r="QA2556" s="242"/>
      <c r="QB2556" s="242"/>
      <c r="QC2556" s="242"/>
      <c r="QD2556" s="242"/>
      <c r="QE2556" s="242"/>
      <c r="QF2556" s="242"/>
      <c r="QG2556" s="242"/>
      <c r="QH2556" s="242"/>
      <c r="QI2556" s="242"/>
      <c r="QJ2556" s="242"/>
      <c r="QK2556" s="242"/>
    </row>
    <row r="2557" spans="439:453">
      <c r="PW2557" s="242"/>
      <c r="PX2557" s="242"/>
      <c r="PY2557" s="242"/>
      <c r="PZ2557" s="242"/>
      <c r="QA2557" s="242"/>
      <c r="QB2557" s="242"/>
      <c r="QC2557" s="242"/>
      <c r="QD2557" s="242"/>
      <c r="QE2557" s="242"/>
      <c r="QF2557" s="242"/>
      <c r="QG2557" s="242"/>
      <c r="QH2557" s="242"/>
      <c r="QI2557" s="242"/>
      <c r="QJ2557" s="242"/>
      <c r="QK2557" s="242"/>
    </row>
    <row r="2558" spans="439:453">
      <c r="PW2558" s="242"/>
      <c r="PX2558" s="242"/>
      <c r="PY2558" s="242"/>
      <c r="PZ2558" s="242"/>
      <c r="QA2558" s="242"/>
      <c r="QB2558" s="242"/>
      <c r="QC2558" s="242"/>
      <c r="QD2558" s="242"/>
      <c r="QE2558" s="242"/>
      <c r="QF2558" s="242"/>
      <c r="QG2558" s="242"/>
      <c r="QH2558" s="242"/>
      <c r="QI2558" s="242"/>
      <c r="QJ2558" s="242"/>
      <c r="QK2558" s="242"/>
    </row>
    <row r="2559" spans="439:453">
      <c r="PW2559" s="242"/>
      <c r="PX2559" s="242"/>
      <c r="PY2559" s="242"/>
      <c r="PZ2559" s="242"/>
      <c r="QA2559" s="242"/>
      <c r="QB2559" s="242"/>
      <c r="QC2559" s="242"/>
      <c r="QD2559" s="242"/>
      <c r="QE2559" s="242"/>
      <c r="QF2559" s="242"/>
      <c r="QG2559" s="242"/>
      <c r="QH2559" s="242"/>
      <c r="QI2559" s="242"/>
      <c r="QJ2559" s="242"/>
      <c r="QK2559" s="242"/>
    </row>
    <row r="2560" spans="439:453">
      <c r="PW2560" s="242"/>
      <c r="PX2560" s="242"/>
      <c r="PY2560" s="242"/>
      <c r="PZ2560" s="242"/>
      <c r="QA2560" s="242"/>
      <c r="QB2560" s="242"/>
      <c r="QC2560" s="242"/>
      <c r="QD2560" s="242"/>
      <c r="QE2560" s="242"/>
      <c r="QF2560" s="242"/>
      <c r="QG2560" s="242"/>
      <c r="QH2560" s="242"/>
      <c r="QI2560" s="242"/>
      <c r="QJ2560" s="242"/>
      <c r="QK2560" s="242"/>
    </row>
    <row r="2561" spans="439:453">
      <c r="PW2561" s="242"/>
      <c r="PX2561" s="242"/>
      <c r="PY2561" s="242"/>
      <c r="PZ2561" s="242"/>
      <c r="QA2561" s="242"/>
      <c r="QB2561" s="242"/>
      <c r="QC2561" s="242"/>
      <c r="QD2561" s="242"/>
      <c r="QE2561" s="242"/>
      <c r="QF2561" s="242"/>
      <c r="QG2561" s="242"/>
      <c r="QH2561" s="242"/>
      <c r="QI2561" s="242"/>
      <c r="QJ2561" s="242"/>
      <c r="QK2561" s="242"/>
    </row>
    <row r="2562" spans="439:453">
      <c r="PW2562" s="242"/>
      <c r="PX2562" s="242"/>
      <c r="PY2562" s="242"/>
      <c r="PZ2562" s="242"/>
      <c r="QA2562" s="242"/>
      <c r="QB2562" s="242"/>
      <c r="QC2562" s="242"/>
      <c r="QD2562" s="242"/>
      <c r="QE2562" s="242"/>
      <c r="QF2562" s="242"/>
      <c r="QG2562" s="242"/>
      <c r="QH2562" s="242"/>
      <c r="QI2562" s="242"/>
      <c r="QJ2562" s="242"/>
      <c r="QK2562" s="242"/>
    </row>
    <row r="2563" spans="439:453">
      <c r="PW2563" s="242"/>
      <c r="PX2563" s="242"/>
      <c r="PY2563" s="242"/>
      <c r="PZ2563" s="242"/>
      <c r="QA2563" s="242"/>
      <c r="QB2563" s="242"/>
      <c r="QC2563" s="242"/>
      <c r="QD2563" s="242"/>
      <c r="QE2563" s="242"/>
      <c r="QF2563" s="242"/>
      <c r="QG2563" s="242"/>
      <c r="QH2563" s="242"/>
      <c r="QI2563" s="242"/>
      <c r="QJ2563" s="242"/>
      <c r="QK2563" s="242"/>
    </row>
    <row r="2564" spans="439:453">
      <c r="PW2564" s="242"/>
      <c r="PX2564" s="242"/>
      <c r="PY2564" s="242"/>
      <c r="PZ2564" s="242"/>
      <c r="QA2564" s="242"/>
      <c r="QB2564" s="242"/>
      <c r="QC2564" s="242"/>
      <c r="QD2564" s="242"/>
      <c r="QE2564" s="242"/>
      <c r="QF2564" s="242"/>
      <c r="QG2564" s="242"/>
      <c r="QH2564" s="242"/>
      <c r="QI2564" s="242"/>
      <c r="QJ2564" s="242"/>
      <c r="QK2564" s="242"/>
    </row>
    <row r="2565" spans="439:453">
      <c r="PW2565" s="242"/>
      <c r="PX2565" s="242"/>
      <c r="PY2565" s="242"/>
      <c r="PZ2565" s="242"/>
      <c r="QA2565" s="242"/>
      <c r="QB2565" s="242"/>
      <c r="QC2565" s="242"/>
      <c r="QD2565" s="242"/>
      <c r="QE2565" s="242"/>
      <c r="QF2565" s="242"/>
      <c r="QG2565" s="242"/>
      <c r="QH2565" s="242"/>
      <c r="QI2565" s="242"/>
      <c r="QJ2565" s="242"/>
      <c r="QK2565" s="242"/>
    </row>
    <row r="2566" spans="439:453">
      <c r="PW2566" s="242"/>
      <c r="PX2566" s="242"/>
      <c r="PY2566" s="242"/>
      <c r="PZ2566" s="242"/>
      <c r="QA2566" s="242"/>
      <c r="QB2566" s="242"/>
      <c r="QC2566" s="242"/>
      <c r="QD2566" s="242"/>
      <c r="QE2566" s="242"/>
      <c r="QF2566" s="242"/>
      <c r="QG2566" s="242"/>
      <c r="QH2566" s="242"/>
      <c r="QI2566" s="242"/>
      <c r="QJ2566" s="242"/>
      <c r="QK2566" s="242"/>
    </row>
    <row r="2567" spans="439:453">
      <c r="PW2567" s="242"/>
      <c r="PX2567" s="242"/>
      <c r="PY2567" s="242"/>
      <c r="PZ2567" s="242"/>
      <c r="QA2567" s="242"/>
      <c r="QB2567" s="242"/>
      <c r="QC2567" s="242"/>
      <c r="QD2567" s="242"/>
      <c r="QE2567" s="242"/>
      <c r="QF2567" s="242"/>
      <c r="QG2567" s="242"/>
      <c r="QH2567" s="242"/>
      <c r="QI2567" s="242"/>
      <c r="QJ2567" s="242"/>
      <c r="QK2567" s="242"/>
    </row>
    <row r="2568" spans="439:453">
      <c r="PW2568" s="242"/>
      <c r="PX2568" s="242"/>
      <c r="PY2568" s="242"/>
      <c r="PZ2568" s="242"/>
      <c r="QA2568" s="242"/>
      <c r="QB2568" s="242"/>
      <c r="QC2568" s="242"/>
      <c r="QD2568" s="242"/>
      <c r="QE2568" s="242"/>
      <c r="QF2568" s="242"/>
      <c r="QG2568" s="242"/>
      <c r="QH2568" s="242"/>
      <c r="QI2568" s="242"/>
      <c r="QJ2568" s="242"/>
      <c r="QK2568" s="242"/>
    </row>
    <row r="2569" spans="439:453">
      <c r="PW2569" s="242"/>
      <c r="PX2569" s="242"/>
      <c r="PY2569" s="242"/>
      <c r="PZ2569" s="242"/>
      <c r="QA2569" s="242"/>
      <c r="QB2569" s="242"/>
      <c r="QC2569" s="242"/>
      <c r="QD2569" s="242"/>
      <c r="QE2569" s="242"/>
      <c r="QF2569" s="242"/>
      <c r="QG2569" s="242"/>
      <c r="QH2569" s="242"/>
      <c r="QI2569" s="242"/>
      <c r="QJ2569" s="242"/>
      <c r="QK2569" s="242"/>
    </row>
    <row r="2570" spans="439:453">
      <c r="PW2570" s="242"/>
      <c r="PX2570" s="242"/>
      <c r="PY2570" s="242"/>
      <c r="PZ2570" s="242"/>
      <c r="QA2570" s="242"/>
      <c r="QB2570" s="242"/>
      <c r="QC2570" s="242"/>
      <c r="QD2570" s="242"/>
      <c r="QE2570" s="242"/>
      <c r="QF2570" s="242"/>
      <c r="QG2570" s="242"/>
      <c r="QH2570" s="242"/>
      <c r="QI2570" s="242"/>
      <c r="QJ2570" s="242"/>
      <c r="QK2570" s="242"/>
    </row>
    <row r="2571" spans="439:453">
      <c r="PW2571" s="242"/>
      <c r="PX2571" s="242"/>
      <c r="PY2571" s="242"/>
      <c r="PZ2571" s="242"/>
      <c r="QA2571" s="242"/>
      <c r="QB2571" s="242"/>
      <c r="QC2571" s="242"/>
      <c r="QD2571" s="242"/>
      <c r="QE2571" s="242"/>
      <c r="QF2571" s="242"/>
      <c r="QG2571" s="242"/>
      <c r="QH2571" s="242"/>
      <c r="QI2571" s="242"/>
      <c r="QJ2571" s="242"/>
      <c r="QK2571" s="242"/>
    </row>
    <row r="2572" spans="439:453">
      <c r="PW2572" s="242"/>
      <c r="PX2572" s="242"/>
      <c r="PY2572" s="242"/>
      <c r="PZ2572" s="242"/>
      <c r="QA2572" s="242"/>
      <c r="QB2572" s="242"/>
      <c r="QC2572" s="242"/>
      <c r="QD2572" s="242"/>
      <c r="QE2572" s="242"/>
      <c r="QF2572" s="242"/>
      <c r="QG2572" s="242"/>
      <c r="QH2572" s="242"/>
      <c r="QI2572" s="242"/>
      <c r="QJ2572" s="242"/>
      <c r="QK2572" s="242"/>
    </row>
    <row r="2573" spans="439:453">
      <c r="PW2573" s="242"/>
      <c r="PX2573" s="242"/>
      <c r="PY2573" s="242"/>
      <c r="PZ2573" s="242"/>
      <c r="QA2573" s="242"/>
      <c r="QB2573" s="242"/>
      <c r="QC2573" s="242"/>
      <c r="QD2573" s="242"/>
      <c r="QE2573" s="242"/>
      <c r="QF2573" s="242"/>
      <c r="QG2573" s="242"/>
      <c r="QH2573" s="242"/>
      <c r="QI2573" s="242"/>
      <c r="QJ2573" s="242"/>
      <c r="QK2573" s="242"/>
    </row>
    <row r="2574" spans="439:453">
      <c r="PW2574" s="242"/>
      <c r="PX2574" s="242"/>
      <c r="PY2574" s="242"/>
      <c r="PZ2574" s="242"/>
      <c r="QA2574" s="242"/>
      <c r="QB2574" s="242"/>
      <c r="QC2574" s="242"/>
      <c r="QD2574" s="242"/>
      <c r="QE2574" s="242"/>
      <c r="QF2574" s="242"/>
      <c r="QG2574" s="242"/>
      <c r="QH2574" s="242"/>
      <c r="QI2574" s="242"/>
      <c r="QJ2574" s="242"/>
      <c r="QK2574" s="242"/>
    </row>
    <row r="2575" spans="439:453">
      <c r="PW2575" s="242"/>
      <c r="PX2575" s="242"/>
      <c r="PY2575" s="242"/>
      <c r="PZ2575" s="242"/>
      <c r="QA2575" s="242"/>
      <c r="QB2575" s="242"/>
      <c r="QC2575" s="242"/>
      <c r="QD2575" s="242"/>
      <c r="QE2575" s="242"/>
      <c r="QF2575" s="242"/>
      <c r="QG2575" s="242"/>
      <c r="QH2575" s="242"/>
      <c r="QI2575" s="242"/>
      <c r="QJ2575" s="242"/>
      <c r="QK2575" s="242"/>
    </row>
    <row r="2576" spans="439:453">
      <c r="PW2576" s="242"/>
      <c r="PX2576" s="242"/>
      <c r="PY2576" s="242"/>
      <c r="PZ2576" s="242"/>
      <c r="QA2576" s="242"/>
      <c r="QB2576" s="242"/>
      <c r="QC2576" s="242"/>
      <c r="QD2576" s="242"/>
      <c r="QE2576" s="242"/>
      <c r="QF2576" s="242"/>
      <c r="QG2576" s="242"/>
      <c r="QH2576" s="242"/>
      <c r="QI2576" s="242"/>
      <c r="QJ2576" s="242"/>
      <c r="QK2576" s="242"/>
    </row>
    <row r="2577" spans="439:453">
      <c r="PW2577" s="242"/>
      <c r="PX2577" s="242"/>
      <c r="PY2577" s="242"/>
      <c r="PZ2577" s="242"/>
      <c r="QA2577" s="242"/>
      <c r="QB2577" s="242"/>
      <c r="QC2577" s="242"/>
      <c r="QD2577" s="242"/>
      <c r="QE2577" s="242"/>
      <c r="QF2577" s="242"/>
      <c r="QG2577" s="242"/>
      <c r="QH2577" s="242"/>
      <c r="QI2577" s="242"/>
      <c r="QJ2577" s="242"/>
      <c r="QK2577" s="242"/>
    </row>
    <row r="2578" spans="439:453">
      <c r="PW2578" s="242"/>
      <c r="PX2578" s="242"/>
      <c r="PY2578" s="242"/>
      <c r="PZ2578" s="242"/>
      <c r="QA2578" s="242"/>
      <c r="QB2578" s="242"/>
      <c r="QC2578" s="242"/>
      <c r="QD2578" s="242"/>
      <c r="QE2578" s="242"/>
      <c r="QF2578" s="242"/>
      <c r="QG2578" s="242"/>
      <c r="QH2578" s="242"/>
      <c r="QI2578" s="242"/>
      <c r="QJ2578" s="242"/>
      <c r="QK2578" s="242"/>
    </row>
    <row r="2579" spans="439:453">
      <c r="PW2579" s="242"/>
      <c r="PX2579" s="242"/>
      <c r="PY2579" s="242"/>
      <c r="PZ2579" s="242"/>
      <c r="QA2579" s="242"/>
      <c r="QB2579" s="242"/>
      <c r="QC2579" s="242"/>
      <c r="QD2579" s="242"/>
      <c r="QE2579" s="242"/>
      <c r="QF2579" s="242"/>
      <c r="QG2579" s="242"/>
      <c r="QH2579" s="242"/>
      <c r="QI2579" s="242"/>
      <c r="QJ2579" s="242"/>
      <c r="QK2579" s="242"/>
    </row>
    <row r="2580" spans="439:453">
      <c r="PW2580" s="242"/>
      <c r="PX2580" s="242"/>
      <c r="PY2580" s="242"/>
      <c r="PZ2580" s="242"/>
      <c r="QA2580" s="242"/>
      <c r="QB2580" s="242"/>
      <c r="QC2580" s="242"/>
      <c r="QD2580" s="242"/>
      <c r="QE2580" s="242"/>
      <c r="QF2580" s="242"/>
      <c r="QG2580" s="242"/>
      <c r="QH2580" s="242"/>
      <c r="QI2580" s="242"/>
      <c r="QJ2580" s="242"/>
      <c r="QK2580" s="242"/>
    </row>
    <row r="2581" spans="439:453">
      <c r="PW2581" s="242"/>
      <c r="PX2581" s="242"/>
      <c r="PY2581" s="242"/>
      <c r="PZ2581" s="242"/>
      <c r="QA2581" s="242"/>
      <c r="QB2581" s="242"/>
      <c r="QC2581" s="242"/>
      <c r="QD2581" s="242"/>
      <c r="QE2581" s="242"/>
      <c r="QF2581" s="242"/>
      <c r="QG2581" s="242"/>
      <c r="QH2581" s="242"/>
      <c r="QI2581" s="242"/>
      <c r="QJ2581" s="242"/>
      <c r="QK2581" s="242"/>
    </row>
    <row r="2582" spans="439:453">
      <c r="PW2582" s="242"/>
      <c r="PX2582" s="242"/>
      <c r="PY2582" s="242"/>
      <c r="PZ2582" s="242"/>
      <c r="QA2582" s="242"/>
      <c r="QB2582" s="242"/>
      <c r="QC2582" s="242"/>
      <c r="QD2582" s="242"/>
      <c r="QE2582" s="242"/>
      <c r="QF2582" s="242"/>
      <c r="QG2582" s="242"/>
      <c r="QH2582" s="242"/>
      <c r="QI2582" s="242"/>
      <c r="QJ2582" s="242"/>
      <c r="QK2582" s="242"/>
    </row>
    <row r="2583" spans="439:453">
      <c r="PW2583" s="242"/>
      <c r="PX2583" s="242"/>
      <c r="PY2583" s="242"/>
      <c r="PZ2583" s="242"/>
      <c r="QA2583" s="242"/>
      <c r="QB2583" s="242"/>
      <c r="QC2583" s="242"/>
      <c r="QD2583" s="242"/>
      <c r="QE2583" s="242"/>
      <c r="QF2583" s="242"/>
      <c r="QG2583" s="242"/>
      <c r="QH2583" s="242"/>
      <c r="QI2583" s="242"/>
      <c r="QJ2583" s="242"/>
      <c r="QK2583" s="242"/>
    </row>
    <row r="2584" spans="439:453">
      <c r="PW2584" s="242"/>
      <c r="PX2584" s="242"/>
      <c r="PY2584" s="242"/>
      <c r="PZ2584" s="242"/>
      <c r="QA2584" s="242"/>
      <c r="QB2584" s="242"/>
      <c r="QC2584" s="242"/>
      <c r="QD2584" s="242"/>
      <c r="QE2584" s="242"/>
      <c r="QF2584" s="242"/>
      <c r="QG2584" s="242"/>
      <c r="QH2584" s="242"/>
      <c r="QI2584" s="242"/>
      <c r="QJ2584" s="242"/>
      <c r="QK2584" s="242"/>
    </row>
    <row r="2585" spans="439:453">
      <c r="PW2585" s="242"/>
      <c r="PX2585" s="242"/>
      <c r="PY2585" s="242"/>
      <c r="PZ2585" s="242"/>
      <c r="QA2585" s="242"/>
      <c r="QB2585" s="242"/>
      <c r="QC2585" s="242"/>
      <c r="QD2585" s="242"/>
      <c r="QE2585" s="242"/>
      <c r="QF2585" s="242"/>
      <c r="QG2585" s="242"/>
      <c r="QH2585" s="242"/>
      <c r="QI2585" s="242"/>
      <c r="QJ2585" s="242"/>
      <c r="QK2585" s="242"/>
    </row>
    <row r="2586" spans="439:453">
      <c r="PW2586" s="242"/>
      <c r="PX2586" s="242"/>
      <c r="PY2586" s="242"/>
      <c r="PZ2586" s="242"/>
      <c r="QA2586" s="242"/>
      <c r="QB2586" s="242"/>
      <c r="QC2586" s="242"/>
      <c r="QD2586" s="242"/>
      <c r="QE2586" s="242"/>
      <c r="QF2586" s="242"/>
      <c r="QG2586" s="242"/>
      <c r="QH2586" s="242"/>
      <c r="QI2586" s="242"/>
      <c r="QJ2586" s="242"/>
      <c r="QK2586" s="242"/>
    </row>
    <row r="2587" spans="439:453">
      <c r="PW2587" s="242"/>
      <c r="PX2587" s="242"/>
      <c r="PY2587" s="242"/>
      <c r="PZ2587" s="242"/>
      <c r="QA2587" s="242"/>
      <c r="QB2587" s="242"/>
      <c r="QC2587" s="242"/>
      <c r="QD2587" s="242"/>
      <c r="QE2587" s="242"/>
      <c r="QF2587" s="242"/>
      <c r="QG2587" s="242"/>
      <c r="QH2587" s="242"/>
      <c r="QI2587" s="242"/>
      <c r="QJ2587" s="242"/>
      <c r="QK2587" s="242"/>
    </row>
    <row r="2588" spans="439:453">
      <c r="PW2588" s="242"/>
      <c r="PX2588" s="242"/>
      <c r="PY2588" s="242"/>
      <c r="PZ2588" s="242"/>
      <c r="QA2588" s="242"/>
      <c r="QB2588" s="242"/>
      <c r="QC2588" s="242"/>
      <c r="QD2588" s="242"/>
      <c r="QE2588" s="242"/>
      <c r="QF2588" s="242"/>
      <c r="QG2588" s="242"/>
      <c r="QH2588" s="242"/>
      <c r="QI2588" s="242"/>
      <c r="QJ2588" s="242"/>
      <c r="QK2588" s="242"/>
    </row>
    <row r="2589" spans="439:453">
      <c r="PW2589" s="242"/>
      <c r="PX2589" s="242"/>
      <c r="PY2589" s="242"/>
      <c r="PZ2589" s="242"/>
      <c r="QA2589" s="242"/>
      <c r="QB2589" s="242"/>
      <c r="QC2589" s="242"/>
      <c r="QD2589" s="242"/>
      <c r="QE2589" s="242"/>
      <c r="QF2589" s="242"/>
      <c r="QG2589" s="242"/>
      <c r="QH2589" s="242"/>
      <c r="QI2589" s="242"/>
      <c r="QJ2589" s="242"/>
      <c r="QK2589" s="242"/>
    </row>
    <row r="2590" spans="439:453">
      <c r="PW2590" s="242"/>
      <c r="PX2590" s="242"/>
      <c r="PY2590" s="242"/>
      <c r="PZ2590" s="242"/>
      <c r="QA2590" s="242"/>
      <c r="QB2590" s="242"/>
      <c r="QC2590" s="242"/>
      <c r="QD2590" s="242"/>
      <c r="QE2590" s="242"/>
      <c r="QF2590" s="242"/>
      <c r="QG2590" s="242"/>
      <c r="QH2590" s="242"/>
      <c r="QI2590" s="242"/>
      <c r="QJ2590" s="242"/>
      <c r="QK2590" s="242"/>
    </row>
    <row r="2591" spans="439:453">
      <c r="PW2591" s="242"/>
      <c r="PX2591" s="242"/>
      <c r="PY2591" s="242"/>
      <c r="PZ2591" s="242"/>
      <c r="QA2591" s="242"/>
      <c r="QB2591" s="242"/>
      <c r="QC2591" s="242"/>
      <c r="QD2591" s="242"/>
      <c r="QE2591" s="242"/>
      <c r="QF2591" s="242"/>
      <c r="QG2591" s="242"/>
      <c r="QH2591" s="242"/>
      <c r="QI2591" s="242"/>
      <c r="QJ2591" s="242"/>
      <c r="QK2591" s="242"/>
    </row>
    <row r="2592" spans="439:453">
      <c r="PW2592" s="242"/>
      <c r="PX2592" s="242"/>
      <c r="PY2592" s="242"/>
      <c r="PZ2592" s="242"/>
      <c r="QA2592" s="242"/>
      <c r="QB2592" s="242"/>
      <c r="QC2592" s="242"/>
      <c r="QD2592" s="242"/>
      <c r="QE2592" s="242"/>
      <c r="QF2592" s="242"/>
      <c r="QG2592" s="242"/>
      <c r="QH2592" s="242"/>
      <c r="QI2592" s="242"/>
      <c r="QJ2592" s="242"/>
      <c r="QK2592" s="242"/>
    </row>
    <row r="2593" spans="439:453">
      <c r="PW2593" s="242"/>
      <c r="PX2593" s="242"/>
      <c r="PY2593" s="242"/>
      <c r="PZ2593" s="242"/>
      <c r="QA2593" s="242"/>
      <c r="QB2593" s="242"/>
      <c r="QC2593" s="242"/>
      <c r="QD2593" s="242"/>
      <c r="QE2593" s="242"/>
      <c r="QF2593" s="242"/>
      <c r="QG2593" s="242"/>
      <c r="QH2593" s="242"/>
      <c r="QI2593" s="242"/>
      <c r="QJ2593" s="242"/>
      <c r="QK2593" s="242"/>
    </row>
    <row r="2594" spans="439:453">
      <c r="PW2594" s="242"/>
      <c r="PX2594" s="242"/>
      <c r="PY2594" s="242"/>
      <c r="PZ2594" s="242"/>
      <c r="QA2594" s="242"/>
      <c r="QB2594" s="242"/>
      <c r="QC2594" s="242"/>
      <c r="QD2594" s="242"/>
      <c r="QE2594" s="242"/>
      <c r="QF2594" s="242"/>
      <c r="QG2594" s="242"/>
      <c r="QH2594" s="242"/>
      <c r="QI2594" s="242"/>
      <c r="QJ2594" s="242"/>
      <c r="QK2594" s="242"/>
    </row>
    <row r="2595" spans="439:453">
      <c r="PW2595" s="242"/>
      <c r="PX2595" s="242"/>
      <c r="PY2595" s="242"/>
      <c r="PZ2595" s="242"/>
      <c r="QA2595" s="242"/>
      <c r="QB2595" s="242"/>
      <c r="QC2595" s="242"/>
      <c r="QD2595" s="242"/>
      <c r="QE2595" s="242"/>
      <c r="QF2595" s="242"/>
      <c r="QG2595" s="242"/>
      <c r="QH2595" s="242"/>
      <c r="QI2595" s="242"/>
      <c r="QJ2595" s="242"/>
      <c r="QK2595" s="242"/>
    </row>
    <row r="2596" spans="439:453">
      <c r="PW2596" s="242"/>
      <c r="PX2596" s="242"/>
      <c r="PY2596" s="242"/>
      <c r="PZ2596" s="242"/>
      <c r="QA2596" s="242"/>
      <c r="QB2596" s="242"/>
      <c r="QC2596" s="242"/>
      <c r="QD2596" s="242"/>
      <c r="QE2596" s="242"/>
      <c r="QF2596" s="242"/>
      <c r="QG2596" s="242"/>
      <c r="QH2596" s="242"/>
      <c r="QI2596" s="242"/>
      <c r="QJ2596" s="242"/>
      <c r="QK2596" s="242"/>
    </row>
    <row r="2597" spans="439:453">
      <c r="PW2597" s="242"/>
      <c r="PX2597" s="242"/>
      <c r="PY2597" s="242"/>
      <c r="PZ2597" s="242"/>
      <c r="QA2597" s="242"/>
      <c r="QB2597" s="242"/>
      <c r="QC2597" s="242"/>
      <c r="QD2597" s="242"/>
      <c r="QE2597" s="242"/>
      <c r="QF2597" s="242"/>
      <c r="QG2597" s="242"/>
      <c r="QH2597" s="242"/>
      <c r="QI2597" s="242"/>
      <c r="QJ2597" s="242"/>
      <c r="QK2597" s="242"/>
    </row>
    <row r="2598" spans="439:453">
      <c r="PW2598" s="242"/>
      <c r="PX2598" s="242"/>
      <c r="PY2598" s="242"/>
      <c r="PZ2598" s="242"/>
      <c r="QA2598" s="242"/>
      <c r="QB2598" s="242"/>
      <c r="QC2598" s="242"/>
      <c r="QD2598" s="242"/>
      <c r="QE2598" s="242"/>
      <c r="QF2598" s="242"/>
      <c r="QG2598" s="242"/>
      <c r="QH2598" s="242"/>
      <c r="QI2598" s="242"/>
      <c r="QJ2598" s="242"/>
      <c r="QK2598" s="242"/>
    </row>
    <row r="2599" spans="439:453">
      <c r="PW2599" s="242"/>
      <c r="PX2599" s="242"/>
      <c r="PY2599" s="242"/>
      <c r="PZ2599" s="242"/>
      <c r="QA2599" s="242"/>
      <c r="QB2599" s="242"/>
      <c r="QC2599" s="242"/>
      <c r="QD2599" s="242"/>
      <c r="QE2599" s="242"/>
      <c r="QF2599" s="242"/>
      <c r="QG2599" s="242"/>
      <c r="QH2599" s="242"/>
      <c r="QI2599" s="242"/>
      <c r="QJ2599" s="242"/>
      <c r="QK2599" s="242"/>
    </row>
    <row r="2600" spans="439:453">
      <c r="PW2600" s="242"/>
      <c r="PX2600" s="242"/>
      <c r="PY2600" s="242"/>
      <c r="PZ2600" s="242"/>
      <c r="QA2600" s="242"/>
      <c r="QB2600" s="242"/>
      <c r="QC2600" s="242"/>
      <c r="QD2600" s="242"/>
      <c r="QE2600" s="242"/>
      <c r="QF2600" s="242"/>
      <c r="QG2600" s="242"/>
      <c r="QH2600" s="242"/>
      <c r="QI2600" s="242"/>
      <c r="QJ2600" s="242"/>
      <c r="QK2600" s="242"/>
    </row>
    <row r="2601" spans="439:453">
      <c r="PW2601" s="242"/>
      <c r="PX2601" s="242"/>
      <c r="PY2601" s="242"/>
      <c r="PZ2601" s="242"/>
      <c r="QA2601" s="242"/>
      <c r="QB2601" s="242"/>
      <c r="QC2601" s="242"/>
      <c r="QD2601" s="242"/>
      <c r="QE2601" s="242"/>
      <c r="QF2601" s="242"/>
      <c r="QG2601" s="242"/>
      <c r="QH2601" s="242"/>
      <c r="QI2601" s="242"/>
      <c r="QJ2601" s="242"/>
      <c r="QK2601" s="242"/>
    </row>
    <row r="2602" spans="439:453">
      <c r="PW2602" s="242"/>
      <c r="PX2602" s="242"/>
      <c r="PY2602" s="242"/>
      <c r="PZ2602" s="242"/>
      <c r="QA2602" s="242"/>
      <c r="QB2602" s="242"/>
      <c r="QC2602" s="242"/>
      <c r="QD2602" s="242"/>
      <c r="QE2602" s="242"/>
      <c r="QF2602" s="242"/>
      <c r="QG2602" s="242"/>
      <c r="QH2602" s="242"/>
      <c r="QI2602" s="242"/>
      <c r="QJ2602" s="242"/>
      <c r="QK2602" s="242"/>
    </row>
    <row r="2603" spans="439:453">
      <c r="PW2603" s="242"/>
      <c r="PX2603" s="242"/>
      <c r="PY2603" s="242"/>
      <c r="PZ2603" s="242"/>
      <c r="QA2603" s="242"/>
      <c r="QB2603" s="242"/>
      <c r="QC2603" s="242"/>
      <c r="QD2603" s="242"/>
      <c r="QE2603" s="242"/>
      <c r="QF2603" s="242"/>
      <c r="QG2603" s="242"/>
      <c r="QH2603" s="242"/>
      <c r="QI2603" s="242"/>
      <c r="QJ2603" s="242"/>
      <c r="QK2603" s="242"/>
    </row>
    <row r="2604" spans="439:453">
      <c r="PW2604" s="242"/>
      <c r="PX2604" s="242"/>
      <c r="PY2604" s="242"/>
      <c r="PZ2604" s="242"/>
      <c r="QA2604" s="242"/>
      <c r="QB2604" s="242"/>
      <c r="QC2604" s="242"/>
      <c r="QD2604" s="242"/>
      <c r="QE2604" s="242"/>
      <c r="QF2604" s="242"/>
      <c r="QG2604" s="242"/>
      <c r="QH2604" s="242"/>
      <c r="QI2604" s="242"/>
      <c r="QJ2604" s="242"/>
      <c r="QK2604" s="242"/>
    </row>
    <row r="2605" spans="439:453">
      <c r="PW2605" s="242"/>
      <c r="PX2605" s="242"/>
      <c r="PY2605" s="242"/>
      <c r="PZ2605" s="242"/>
      <c r="QA2605" s="242"/>
      <c r="QB2605" s="242"/>
      <c r="QC2605" s="242"/>
      <c r="QD2605" s="242"/>
      <c r="QE2605" s="242"/>
      <c r="QF2605" s="242"/>
      <c r="QG2605" s="242"/>
      <c r="QH2605" s="242"/>
      <c r="QI2605" s="242"/>
      <c r="QJ2605" s="242"/>
      <c r="QK2605" s="242"/>
    </row>
    <row r="2606" spans="439:453">
      <c r="PW2606" s="242"/>
      <c r="PX2606" s="242"/>
      <c r="PY2606" s="242"/>
      <c r="PZ2606" s="242"/>
      <c r="QA2606" s="242"/>
      <c r="QB2606" s="242"/>
      <c r="QC2606" s="242"/>
      <c r="QD2606" s="242"/>
      <c r="QE2606" s="242"/>
      <c r="QF2606" s="242"/>
      <c r="QG2606" s="242"/>
      <c r="QH2606" s="242"/>
      <c r="QI2606" s="242"/>
      <c r="QJ2606" s="242"/>
      <c r="QK2606" s="242"/>
    </row>
    <row r="2607" spans="439:453">
      <c r="PW2607" s="242"/>
      <c r="PX2607" s="242"/>
      <c r="PY2607" s="242"/>
      <c r="PZ2607" s="242"/>
      <c r="QA2607" s="242"/>
      <c r="QB2607" s="242"/>
      <c r="QC2607" s="242"/>
      <c r="QD2607" s="242"/>
      <c r="QE2607" s="242"/>
      <c r="QF2607" s="242"/>
      <c r="QG2607" s="242"/>
      <c r="QH2607" s="242"/>
      <c r="QI2607" s="242"/>
      <c r="QJ2607" s="242"/>
      <c r="QK2607" s="242"/>
    </row>
    <row r="2608" spans="439:453">
      <c r="PW2608" s="242"/>
      <c r="PX2608" s="242"/>
      <c r="PY2608" s="242"/>
      <c r="PZ2608" s="242"/>
      <c r="QA2608" s="242"/>
      <c r="QB2608" s="242"/>
      <c r="QC2608" s="242"/>
      <c r="QD2608" s="242"/>
      <c r="QE2608" s="242"/>
      <c r="QF2608" s="242"/>
      <c r="QG2608" s="242"/>
      <c r="QH2608" s="242"/>
      <c r="QI2608" s="242"/>
      <c r="QJ2608" s="242"/>
      <c r="QK2608" s="242"/>
    </row>
    <row r="2609" spans="439:453">
      <c r="PW2609" s="242"/>
      <c r="PX2609" s="242"/>
      <c r="PY2609" s="242"/>
      <c r="PZ2609" s="242"/>
      <c r="QA2609" s="242"/>
      <c r="QB2609" s="242"/>
      <c r="QC2609" s="242"/>
      <c r="QD2609" s="242"/>
      <c r="QE2609" s="242"/>
      <c r="QF2609" s="242"/>
      <c r="QG2609" s="242"/>
      <c r="QH2609" s="242"/>
      <c r="QI2609" s="242"/>
      <c r="QJ2609" s="242"/>
      <c r="QK2609" s="242"/>
    </row>
    <row r="2610" spans="439:453">
      <c r="PW2610" s="242"/>
      <c r="PX2610" s="242"/>
      <c r="PY2610" s="242"/>
      <c r="PZ2610" s="242"/>
      <c r="QA2610" s="242"/>
      <c r="QB2610" s="242"/>
      <c r="QC2610" s="242"/>
      <c r="QD2610" s="242"/>
      <c r="QE2610" s="242"/>
      <c r="QF2610" s="242"/>
      <c r="QG2610" s="242"/>
      <c r="QH2610" s="242"/>
      <c r="QI2610" s="242"/>
      <c r="QJ2610" s="242"/>
      <c r="QK2610" s="242"/>
    </row>
    <row r="2611" spans="439:453">
      <c r="PW2611" s="242"/>
      <c r="PX2611" s="242"/>
      <c r="PY2611" s="242"/>
      <c r="PZ2611" s="242"/>
      <c r="QA2611" s="242"/>
      <c r="QB2611" s="242"/>
      <c r="QC2611" s="242"/>
      <c r="QD2611" s="242"/>
      <c r="QE2611" s="242"/>
      <c r="QF2611" s="242"/>
      <c r="QG2611" s="242"/>
      <c r="QH2611" s="242"/>
      <c r="QI2611" s="242"/>
      <c r="QJ2611" s="242"/>
      <c r="QK2611" s="242"/>
    </row>
    <row r="2612" spans="439:453">
      <c r="PW2612" s="242"/>
      <c r="PX2612" s="242"/>
      <c r="PY2612" s="242"/>
      <c r="PZ2612" s="242"/>
      <c r="QA2612" s="242"/>
      <c r="QB2612" s="242"/>
      <c r="QC2612" s="242"/>
      <c r="QD2612" s="242"/>
      <c r="QE2612" s="242"/>
      <c r="QF2612" s="242"/>
      <c r="QG2612" s="242"/>
      <c r="QH2612" s="242"/>
      <c r="QI2612" s="242"/>
      <c r="QJ2612" s="242"/>
      <c r="QK2612" s="242"/>
    </row>
    <row r="2613" spans="439:453">
      <c r="PW2613" s="242"/>
      <c r="PX2613" s="242"/>
      <c r="PY2613" s="242"/>
      <c r="PZ2613" s="242"/>
      <c r="QA2613" s="242"/>
      <c r="QB2613" s="242"/>
      <c r="QC2613" s="242"/>
      <c r="QD2613" s="242"/>
      <c r="QE2613" s="242"/>
      <c r="QF2613" s="242"/>
      <c r="QG2613" s="242"/>
      <c r="QH2613" s="242"/>
      <c r="QI2613" s="242"/>
      <c r="QJ2613" s="242"/>
      <c r="QK2613" s="242"/>
    </row>
    <row r="2614" spans="439:453">
      <c r="PW2614" s="242"/>
      <c r="PX2614" s="242"/>
      <c r="PY2614" s="242"/>
      <c r="PZ2614" s="242"/>
      <c r="QA2614" s="242"/>
      <c r="QB2614" s="242"/>
      <c r="QC2614" s="242"/>
      <c r="QD2614" s="242"/>
      <c r="QE2614" s="242"/>
      <c r="QF2614" s="242"/>
      <c r="QG2614" s="242"/>
      <c r="QH2614" s="242"/>
      <c r="QI2614" s="242"/>
      <c r="QJ2614" s="242"/>
      <c r="QK2614" s="242"/>
    </row>
    <row r="2615" spans="439:453">
      <c r="PW2615" s="242"/>
      <c r="PX2615" s="242"/>
      <c r="PY2615" s="242"/>
      <c r="PZ2615" s="242"/>
      <c r="QA2615" s="242"/>
      <c r="QB2615" s="242"/>
      <c r="QC2615" s="242"/>
      <c r="QD2615" s="242"/>
      <c r="QE2615" s="242"/>
      <c r="QF2615" s="242"/>
      <c r="QG2615" s="242"/>
      <c r="QH2615" s="242"/>
      <c r="QI2615" s="242"/>
      <c r="QJ2615" s="242"/>
      <c r="QK2615" s="242"/>
    </row>
    <row r="2616" spans="439:453">
      <c r="PW2616" s="242"/>
      <c r="PX2616" s="242"/>
      <c r="PY2616" s="242"/>
      <c r="PZ2616" s="242"/>
      <c r="QA2616" s="242"/>
      <c r="QB2616" s="242"/>
      <c r="QC2616" s="242"/>
      <c r="QD2616" s="242"/>
      <c r="QE2616" s="242"/>
      <c r="QF2616" s="242"/>
      <c r="QG2616" s="242"/>
      <c r="QH2616" s="242"/>
      <c r="QI2616" s="242"/>
      <c r="QJ2616" s="242"/>
      <c r="QK2616" s="242"/>
    </row>
    <row r="2617" spans="439:453">
      <c r="PW2617" s="242"/>
      <c r="PX2617" s="242"/>
      <c r="PY2617" s="242"/>
      <c r="PZ2617" s="242"/>
      <c r="QA2617" s="242"/>
      <c r="QB2617" s="242"/>
      <c r="QC2617" s="242"/>
      <c r="QD2617" s="242"/>
      <c r="QE2617" s="242"/>
      <c r="QF2617" s="242"/>
      <c r="QG2617" s="242"/>
      <c r="QH2617" s="242"/>
      <c r="QI2617" s="242"/>
      <c r="QJ2617" s="242"/>
      <c r="QK2617" s="242"/>
    </row>
    <row r="2618" spans="439:453">
      <c r="PW2618" s="242"/>
      <c r="PX2618" s="242"/>
      <c r="PY2618" s="242"/>
      <c r="PZ2618" s="242"/>
      <c r="QA2618" s="242"/>
      <c r="QB2618" s="242"/>
      <c r="QC2618" s="242"/>
      <c r="QD2618" s="242"/>
      <c r="QE2618" s="242"/>
      <c r="QF2618" s="242"/>
      <c r="QG2618" s="242"/>
      <c r="QH2618" s="242"/>
      <c r="QI2618" s="242"/>
      <c r="QJ2618" s="242"/>
      <c r="QK2618" s="242"/>
    </row>
    <row r="2619" spans="439:453">
      <c r="PW2619" s="242"/>
      <c r="PX2619" s="242"/>
      <c r="PY2619" s="242"/>
      <c r="PZ2619" s="242"/>
      <c r="QA2619" s="242"/>
      <c r="QB2619" s="242"/>
      <c r="QC2619" s="242"/>
      <c r="QD2619" s="242"/>
      <c r="QE2619" s="242"/>
      <c r="QF2619" s="242"/>
      <c r="QG2619" s="242"/>
      <c r="QH2619" s="242"/>
      <c r="QI2619" s="242"/>
      <c r="QJ2619" s="242"/>
      <c r="QK2619" s="242"/>
    </row>
    <row r="2620" spans="439:453">
      <c r="PW2620" s="242"/>
      <c r="PX2620" s="242"/>
      <c r="PY2620" s="242"/>
      <c r="PZ2620" s="242"/>
      <c r="QA2620" s="242"/>
      <c r="QB2620" s="242"/>
      <c r="QC2620" s="242"/>
      <c r="QD2620" s="242"/>
      <c r="QE2620" s="242"/>
      <c r="QF2620" s="242"/>
      <c r="QG2620" s="242"/>
      <c r="QH2620" s="242"/>
      <c r="QI2620" s="242"/>
      <c r="QJ2620" s="242"/>
      <c r="QK2620" s="242"/>
    </row>
    <row r="2621" spans="439:453">
      <c r="PW2621" s="242"/>
      <c r="PX2621" s="242"/>
      <c r="PY2621" s="242"/>
      <c r="PZ2621" s="242"/>
      <c r="QA2621" s="242"/>
      <c r="QB2621" s="242"/>
      <c r="QC2621" s="242"/>
      <c r="QD2621" s="242"/>
      <c r="QE2621" s="242"/>
      <c r="QF2621" s="242"/>
      <c r="QG2621" s="242"/>
      <c r="QH2621" s="242"/>
      <c r="QI2621" s="242"/>
      <c r="QJ2621" s="242"/>
      <c r="QK2621" s="242"/>
    </row>
    <row r="2622" spans="439:453">
      <c r="PW2622" s="242"/>
      <c r="PX2622" s="242"/>
      <c r="PY2622" s="242"/>
      <c r="PZ2622" s="242"/>
      <c r="QA2622" s="242"/>
      <c r="QB2622" s="242"/>
      <c r="QC2622" s="242"/>
      <c r="QD2622" s="242"/>
      <c r="QE2622" s="242"/>
      <c r="QF2622" s="242"/>
      <c r="QG2622" s="242"/>
      <c r="QH2622" s="242"/>
      <c r="QI2622" s="242"/>
      <c r="QJ2622" s="242"/>
      <c r="QK2622" s="242"/>
    </row>
    <row r="2623" spans="439:453">
      <c r="PW2623" s="242"/>
      <c r="PX2623" s="242"/>
      <c r="PY2623" s="242"/>
      <c r="PZ2623" s="242"/>
      <c r="QA2623" s="242"/>
      <c r="QB2623" s="242"/>
      <c r="QC2623" s="242"/>
      <c r="QD2623" s="242"/>
      <c r="QE2623" s="242"/>
      <c r="QF2623" s="242"/>
      <c r="QG2623" s="242"/>
      <c r="QH2623" s="242"/>
      <c r="QI2623" s="242"/>
      <c r="QJ2623" s="242"/>
      <c r="QK2623" s="242"/>
    </row>
    <row r="2624" spans="439:453">
      <c r="PW2624" s="242"/>
      <c r="PX2624" s="242"/>
      <c r="PY2624" s="242"/>
      <c r="PZ2624" s="242"/>
      <c r="QA2624" s="242"/>
      <c r="QB2624" s="242"/>
      <c r="QC2624" s="242"/>
      <c r="QD2624" s="242"/>
      <c r="QE2624" s="242"/>
      <c r="QF2624" s="242"/>
      <c r="QG2624" s="242"/>
      <c r="QH2624" s="242"/>
      <c r="QI2624" s="242"/>
      <c r="QJ2624" s="242"/>
      <c r="QK2624" s="242"/>
    </row>
    <row r="2625" spans="439:453">
      <c r="PW2625" s="242"/>
      <c r="PX2625" s="242"/>
      <c r="PY2625" s="242"/>
      <c r="PZ2625" s="242"/>
      <c r="QA2625" s="242"/>
      <c r="QB2625" s="242"/>
      <c r="QC2625" s="242"/>
      <c r="QD2625" s="242"/>
      <c r="QE2625" s="242"/>
      <c r="QF2625" s="242"/>
      <c r="QG2625" s="242"/>
      <c r="QH2625" s="242"/>
      <c r="QI2625" s="242"/>
      <c r="QJ2625" s="242"/>
      <c r="QK2625" s="242"/>
    </row>
    <row r="2626" spans="439:453">
      <c r="PW2626" s="242"/>
      <c r="PX2626" s="242"/>
      <c r="PY2626" s="242"/>
      <c r="PZ2626" s="242"/>
      <c r="QA2626" s="242"/>
      <c r="QB2626" s="242"/>
      <c r="QC2626" s="242"/>
      <c r="QD2626" s="242"/>
      <c r="QE2626" s="242"/>
      <c r="QF2626" s="242"/>
      <c r="QG2626" s="242"/>
      <c r="QH2626" s="242"/>
      <c r="QI2626" s="242"/>
      <c r="QJ2626" s="242"/>
      <c r="QK2626" s="242"/>
    </row>
    <row r="2627" spans="439:453">
      <c r="PW2627" s="242"/>
      <c r="PX2627" s="242"/>
      <c r="PY2627" s="242"/>
      <c r="PZ2627" s="242"/>
      <c r="QA2627" s="242"/>
      <c r="QB2627" s="242"/>
      <c r="QC2627" s="242"/>
      <c r="QD2627" s="242"/>
      <c r="QE2627" s="242"/>
      <c r="QF2627" s="242"/>
      <c r="QG2627" s="242"/>
      <c r="QH2627" s="242"/>
      <c r="QI2627" s="242"/>
      <c r="QJ2627" s="242"/>
      <c r="QK2627" s="242"/>
    </row>
    <row r="2628" spans="439:453">
      <c r="PW2628" s="242"/>
      <c r="PX2628" s="242"/>
      <c r="PY2628" s="242"/>
      <c r="PZ2628" s="242"/>
      <c r="QA2628" s="242"/>
      <c r="QB2628" s="242"/>
      <c r="QC2628" s="242"/>
      <c r="QD2628" s="242"/>
      <c r="QE2628" s="242"/>
      <c r="QF2628" s="242"/>
      <c r="QG2628" s="242"/>
      <c r="QH2628" s="242"/>
      <c r="QI2628" s="242"/>
      <c r="QJ2628" s="242"/>
      <c r="QK2628" s="242"/>
    </row>
    <row r="2629" spans="439:453">
      <c r="PW2629" s="242"/>
      <c r="PX2629" s="242"/>
      <c r="PY2629" s="242"/>
      <c r="PZ2629" s="242"/>
      <c r="QA2629" s="242"/>
      <c r="QB2629" s="242"/>
      <c r="QC2629" s="242"/>
      <c r="QD2629" s="242"/>
      <c r="QE2629" s="242"/>
      <c r="QF2629" s="242"/>
      <c r="QG2629" s="242"/>
      <c r="QH2629" s="242"/>
      <c r="QI2629" s="242"/>
      <c r="QJ2629" s="242"/>
      <c r="QK2629" s="242"/>
    </row>
    <row r="2630" spans="439:453">
      <c r="PW2630" s="242"/>
      <c r="PX2630" s="242"/>
      <c r="PY2630" s="242"/>
      <c r="PZ2630" s="242"/>
      <c r="QA2630" s="242"/>
      <c r="QB2630" s="242"/>
      <c r="QC2630" s="242"/>
      <c r="QD2630" s="242"/>
      <c r="QE2630" s="242"/>
      <c r="QF2630" s="242"/>
      <c r="QG2630" s="242"/>
      <c r="QH2630" s="242"/>
      <c r="QI2630" s="242"/>
      <c r="QJ2630" s="242"/>
      <c r="QK2630" s="242"/>
    </row>
    <row r="2631" spans="439:453">
      <c r="PW2631" s="242"/>
      <c r="PX2631" s="242"/>
      <c r="PY2631" s="242"/>
      <c r="PZ2631" s="242"/>
      <c r="QA2631" s="242"/>
      <c r="QB2631" s="242"/>
      <c r="QC2631" s="242"/>
      <c r="QD2631" s="242"/>
      <c r="QE2631" s="242"/>
      <c r="QF2631" s="242"/>
      <c r="QG2631" s="242"/>
      <c r="QH2631" s="242"/>
      <c r="QI2631" s="242"/>
      <c r="QJ2631" s="242"/>
      <c r="QK2631" s="242"/>
    </row>
    <row r="2632" spans="439:453">
      <c r="PW2632" s="242"/>
      <c r="PX2632" s="242"/>
      <c r="PY2632" s="242"/>
      <c r="PZ2632" s="242"/>
      <c r="QA2632" s="242"/>
      <c r="QB2632" s="242"/>
      <c r="QC2632" s="242"/>
      <c r="QD2632" s="242"/>
      <c r="QE2632" s="242"/>
      <c r="QF2632" s="242"/>
      <c r="QG2632" s="242"/>
      <c r="QH2632" s="242"/>
      <c r="QI2632" s="242"/>
      <c r="QJ2632" s="242"/>
      <c r="QK2632" s="242"/>
    </row>
    <row r="2633" spans="439:453">
      <c r="PW2633" s="242"/>
      <c r="PX2633" s="242"/>
      <c r="PY2633" s="242"/>
      <c r="PZ2633" s="242"/>
      <c r="QA2633" s="242"/>
      <c r="QB2633" s="242"/>
      <c r="QC2633" s="242"/>
      <c r="QD2633" s="242"/>
      <c r="QE2633" s="242"/>
      <c r="QF2633" s="242"/>
      <c r="QG2633" s="242"/>
      <c r="QH2633" s="242"/>
      <c r="QI2633" s="242"/>
      <c r="QJ2633" s="242"/>
      <c r="QK2633" s="242"/>
    </row>
    <row r="2634" spans="439:453">
      <c r="PW2634" s="242"/>
      <c r="PX2634" s="242"/>
      <c r="PY2634" s="242"/>
      <c r="PZ2634" s="242"/>
      <c r="QA2634" s="242"/>
      <c r="QB2634" s="242"/>
      <c r="QC2634" s="242"/>
      <c r="QD2634" s="242"/>
      <c r="QE2634" s="242"/>
      <c r="QF2634" s="242"/>
      <c r="QG2634" s="242"/>
      <c r="QH2634" s="242"/>
      <c r="QI2634" s="242"/>
      <c r="QJ2634" s="242"/>
      <c r="QK2634" s="242"/>
    </row>
    <row r="2635" spans="439:453">
      <c r="PW2635" s="242"/>
      <c r="PX2635" s="242"/>
      <c r="PY2635" s="242"/>
      <c r="PZ2635" s="242"/>
      <c r="QA2635" s="242"/>
      <c r="QB2635" s="242"/>
      <c r="QC2635" s="242"/>
      <c r="QD2635" s="242"/>
      <c r="QE2635" s="242"/>
      <c r="QF2635" s="242"/>
      <c r="QG2635" s="242"/>
      <c r="QH2635" s="242"/>
      <c r="QI2635" s="242"/>
      <c r="QJ2635" s="242"/>
      <c r="QK2635" s="242"/>
    </row>
    <row r="2636" spans="439:453">
      <c r="PW2636" s="242"/>
      <c r="PX2636" s="242"/>
      <c r="PY2636" s="242"/>
      <c r="PZ2636" s="242"/>
      <c r="QA2636" s="242"/>
      <c r="QB2636" s="242"/>
      <c r="QC2636" s="242"/>
      <c r="QD2636" s="242"/>
      <c r="QE2636" s="242"/>
      <c r="QF2636" s="242"/>
      <c r="QG2636" s="242"/>
      <c r="QH2636" s="242"/>
      <c r="QI2636" s="242"/>
      <c r="QJ2636" s="242"/>
      <c r="QK2636" s="242"/>
    </row>
    <row r="2637" spans="439:453">
      <c r="PW2637" s="242"/>
      <c r="PX2637" s="242"/>
      <c r="PY2637" s="242"/>
      <c r="PZ2637" s="242"/>
      <c r="QA2637" s="242"/>
      <c r="QB2637" s="242"/>
      <c r="QC2637" s="242"/>
      <c r="QD2637" s="242"/>
      <c r="QE2637" s="242"/>
      <c r="QF2637" s="242"/>
      <c r="QG2637" s="242"/>
      <c r="QH2637" s="242"/>
      <c r="QI2637" s="242"/>
      <c r="QJ2637" s="242"/>
      <c r="QK2637" s="242"/>
    </row>
    <row r="2638" spans="439:453">
      <c r="PW2638" s="242"/>
      <c r="PX2638" s="242"/>
      <c r="PY2638" s="242"/>
      <c r="PZ2638" s="242"/>
      <c r="QA2638" s="242"/>
      <c r="QB2638" s="242"/>
      <c r="QC2638" s="242"/>
      <c r="QD2638" s="242"/>
      <c r="QE2638" s="242"/>
      <c r="QF2638" s="242"/>
      <c r="QG2638" s="242"/>
      <c r="QH2638" s="242"/>
      <c r="QI2638" s="242"/>
      <c r="QJ2638" s="242"/>
      <c r="QK2638" s="242"/>
    </row>
    <row r="2639" spans="439:453">
      <c r="PW2639" s="242"/>
      <c r="PX2639" s="242"/>
      <c r="PY2639" s="242"/>
      <c r="PZ2639" s="242"/>
      <c r="QA2639" s="242"/>
      <c r="QB2639" s="242"/>
      <c r="QC2639" s="242"/>
      <c r="QD2639" s="242"/>
      <c r="QE2639" s="242"/>
      <c r="QF2639" s="242"/>
      <c r="QG2639" s="242"/>
      <c r="QH2639" s="242"/>
      <c r="QI2639" s="242"/>
      <c r="QJ2639" s="242"/>
      <c r="QK2639" s="242"/>
    </row>
    <row r="2640" spans="439:453">
      <c r="PW2640" s="242"/>
      <c r="PX2640" s="242"/>
      <c r="PY2640" s="242"/>
      <c r="PZ2640" s="242"/>
      <c r="QA2640" s="242"/>
      <c r="QB2640" s="242"/>
      <c r="QC2640" s="242"/>
      <c r="QD2640" s="242"/>
      <c r="QE2640" s="242"/>
      <c r="QF2640" s="242"/>
      <c r="QG2640" s="242"/>
      <c r="QH2640" s="242"/>
      <c r="QI2640" s="242"/>
      <c r="QJ2640" s="242"/>
      <c r="QK2640" s="242"/>
    </row>
    <row r="2641" spans="439:453">
      <c r="PW2641" s="242"/>
      <c r="PX2641" s="242"/>
      <c r="PY2641" s="242"/>
      <c r="PZ2641" s="242"/>
      <c r="QA2641" s="242"/>
      <c r="QB2641" s="242"/>
      <c r="QC2641" s="242"/>
      <c r="QD2641" s="242"/>
      <c r="QE2641" s="242"/>
      <c r="QF2641" s="242"/>
      <c r="QG2641" s="242"/>
      <c r="QH2641" s="242"/>
      <c r="QI2641" s="242"/>
      <c r="QJ2641" s="242"/>
      <c r="QK2641" s="242"/>
    </row>
    <row r="2642" spans="439:453">
      <c r="PW2642" s="242"/>
      <c r="PX2642" s="242"/>
      <c r="PY2642" s="242"/>
      <c r="PZ2642" s="242"/>
      <c r="QA2642" s="242"/>
      <c r="QB2642" s="242"/>
      <c r="QC2642" s="242"/>
      <c r="QD2642" s="242"/>
      <c r="QE2642" s="242"/>
      <c r="QF2642" s="242"/>
      <c r="QG2642" s="242"/>
      <c r="QH2642" s="242"/>
      <c r="QI2642" s="242"/>
      <c r="QJ2642" s="242"/>
      <c r="QK2642" s="242"/>
    </row>
    <row r="2643" spans="439:453">
      <c r="PW2643" s="242"/>
      <c r="PX2643" s="242"/>
      <c r="PY2643" s="242"/>
      <c r="PZ2643" s="242"/>
      <c r="QA2643" s="242"/>
      <c r="QB2643" s="242"/>
      <c r="QC2643" s="242"/>
      <c r="QD2643" s="242"/>
      <c r="QE2643" s="242"/>
      <c r="QF2643" s="242"/>
      <c r="QG2643" s="242"/>
      <c r="QH2643" s="242"/>
      <c r="QI2643" s="242"/>
      <c r="QJ2643" s="242"/>
      <c r="QK2643" s="242"/>
    </row>
    <row r="2644" spans="439:453">
      <c r="PW2644" s="242"/>
      <c r="PX2644" s="242"/>
      <c r="PY2644" s="242"/>
      <c r="PZ2644" s="242"/>
      <c r="QA2644" s="242"/>
      <c r="QB2644" s="242"/>
      <c r="QC2644" s="242"/>
      <c r="QD2644" s="242"/>
      <c r="QE2644" s="242"/>
      <c r="QF2644" s="242"/>
      <c r="QG2644" s="242"/>
      <c r="QH2644" s="242"/>
      <c r="QI2644" s="242"/>
      <c r="QJ2644" s="242"/>
      <c r="QK2644" s="242"/>
    </row>
    <row r="2645" spans="439:453">
      <c r="PW2645" s="242"/>
      <c r="PX2645" s="242"/>
      <c r="PY2645" s="242"/>
      <c r="PZ2645" s="242"/>
      <c r="QA2645" s="242"/>
      <c r="QB2645" s="242"/>
      <c r="QC2645" s="242"/>
      <c r="QD2645" s="242"/>
      <c r="QE2645" s="242"/>
      <c r="QF2645" s="242"/>
      <c r="QG2645" s="242"/>
      <c r="QH2645" s="242"/>
      <c r="QI2645" s="242"/>
      <c r="QJ2645" s="242"/>
      <c r="QK2645" s="242"/>
    </row>
    <row r="2646" spans="439:453">
      <c r="PW2646" s="242"/>
      <c r="PX2646" s="242"/>
      <c r="PY2646" s="242"/>
      <c r="PZ2646" s="242"/>
      <c r="QA2646" s="242"/>
      <c r="QB2646" s="242"/>
      <c r="QC2646" s="242"/>
      <c r="QD2646" s="242"/>
      <c r="QE2646" s="242"/>
      <c r="QF2646" s="242"/>
      <c r="QG2646" s="242"/>
      <c r="QH2646" s="242"/>
      <c r="QI2646" s="242"/>
      <c r="QJ2646" s="242"/>
      <c r="QK2646" s="242"/>
    </row>
    <row r="2647" spans="439:453">
      <c r="PW2647" s="242"/>
      <c r="PX2647" s="242"/>
      <c r="PY2647" s="242"/>
      <c r="PZ2647" s="242"/>
      <c r="QA2647" s="242"/>
      <c r="QB2647" s="242"/>
      <c r="QC2647" s="242"/>
      <c r="QD2647" s="242"/>
      <c r="QE2647" s="242"/>
      <c r="QF2647" s="242"/>
      <c r="QG2647" s="242"/>
      <c r="QH2647" s="242"/>
      <c r="QI2647" s="242"/>
      <c r="QJ2647" s="242"/>
      <c r="QK2647" s="242"/>
    </row>
    <row r="2648" spans="439:453">
      <c r="PW2648" s="242"/>
      <c r="PX2648" s="242"/>
      <c r="PY2648" s="242"/>
      <c r="PZ2648" s="242"/>
      <c r="QA2648" s="242"/>
      <c r="QB2648" s="242"/>
      <c r="QC2648" s="242"/>
      <c r="QD2648" s="242"/>
      <c r="QE2648" s="242"/>
      <c r="QF2648" s="242"/>
      <c r="QG2648" s="242"/>
      <c r="QH2648" s="242"/>
      <c r="QI2648" s="242"/>
      <c r="QJ2648" s="242"/>
      <c r="QK2648" s="242"/>
    </row>
    <row r="2649" spans="439:453">
      <c r="PW2649" s="242"/>
      <c r="PX2649" s="242"/>
      <c r="PY2649" s="242"/>
      <c r="PZ2649" s="242"/>
      <c r="QA2649" s="242"/>
      <c r="QB2649" s="242"/>
      <c r="QC2649" s="242"/>
      <c r="QD2649" s="242"/>
      <c r="QE2649" s="242"/>
      <c r="QF2649" s="242"/>
      <c r="QG2649" s="242"/>
      <c r="QH2649" s="242"/>
      <c r="QI2649" s="242"/>
      <c r="QJ2649" s="242"/>
      <c r="QK2649" s="242"/>
    </row>
    <row r="2650" spans="439:453">
      <c r="PW2650" s="242"/>
      <c r="PX2650" s="242"/>
      <c r="PY2650" s="242"/>
      <c r="PZ2650" s="242"/>
      <c r="QA2650" s="242"/>
      <c r="QB2650" s="242"/>
      <c r="QC2650" s="242"/>
      <c r="QD2650" s="242"/>
      <c r="QE2650" s="242"/>
      <c r="QF2650" s="242"/>
      <c r="QG2650" s="242"/>
      <c r="QH2650" s="242"/>
      <c r="QI2650" s="242"/>
      <c r="QJ2650" s="242"/>
      <c r="QK2650" s="242"/>
    </row>
    <row r="2651" spans="439:453">
      <c r="PW2651" s="242"/>
      <c r="PX2651" s="242"/>
      <c r="PY2651" s="242"/>
      <c r="PZ2651" s="242"/>
      <c r="QA2651" s="242"/>
      <c r="QB2651" s="242"/>
      <c r="QC2651" s="242"/>
      <c r="QD2651" s="242"/>
      <c r="QE2651" s="242"/>
      <c r="QF2651" s="242"/>
      <c r="QG2651" s="242"/>
      <c r="QH2651" s="242"/>
      <c r="QI2651" s="242"/>
      <c r="QJ2651" s="242"/>
      <c r="QK2651" s="242"/>
    </row>
    <row r="2652" spans="439:453">
      <c r="PW2652" s="242"/>
      <c r="PX2652" s="242"/>
      <c r="PY2652" s="242"/>
      <c r="PZ2652" s="242"/>
      <c r="QA2652" s="242"/>
      <c r="QB2652" s="242"/>
      <c r="QC2652" s="242"/>
      <c r="QD2652" s="242"/>
      <c r="QE2652" s="242"/>
      <c r="QF2652" s="242"/>
      <c r="QG2652" s="242"/>
      <c r="QH2652" s="242"/>
      <c r="QI2652" s="242"/>
      <c r="QJ2652" s="242"/>
      <c r="QK2652" s="242"/>
    </row>
    <row r="2653" spans="439:453">
      <c r="PW2653" s="242"/>
      <c r="PX2653" s="242"/>
      <c r="PY2653" s="242"/>
      <c r="PZ2653" s="242"/>
      <c r="QA2653" s="242"/>
      <c r="QB2653" s="242"/>
      <c r="QC2653" s="242"/>
      <c r="QD2653" s="242"/>
      <c r="QE2653" s="242"/>
      <c r="QF2653" s="242"/>
      <c r="QG2653" s="242"/>
      <c r="QH2653" s="242"/>
      <c r="QI2653" s="242"/>
      <c r="QJ2653" s="242"/>
      <c r="QK2653" s="242"/>
    </row>
    <row r="2654" spans="439:453">
      <c r="PW2654" s="242"/>
      <c r="PX2654" s="242"/>
      <c r="PY2654" s="242"/>
      <c r="PZ2654" s="242"/>
      <c r="QA2654" s="242"/>
      <c r="QB2654" s="242"/>
      <c r="QC2654" s="242"/>
      <c r="QD2654" s="242"/>
      <c r="QE2654" s="242"/>
      <c r="QF2654" s="242"/>
      <c r="QG2654" s="242"/>
      <c r="QH2654" s="242"/>
      <c r="QI2654" s="242"/>
      <c r="QJ2654" s="242"/>
      <c r="QK2654" s="242"/>
    </row>
    <row r="2655" spans="439:453">
      <c r="PW2655" s="242"/>
      <c r="PX2655" s="242"/>
      <c r="PY2655" s="242"/>
      <c r="PZ2655" s="242"/>
      <c r="QA2655" s="242"/>
      <c r="QB2655" s="242"/>
      <c r="QC2655" s="242"/>
      <c r="QD2655" s="242"/>
      <c r="QE2655" s="242"/>
      <c r="QF2655" s="242"/>
      <c r="QG2655" s="242"/>
      <c r="QH2655" s="242"/>
      <c r="QI2655" s="242"/>
      <c r="QJ2655" s="242"/>
      <c r="QK2655" s="242"/>
    </row>
    <row r="2656" spans="439:453">
      <c r="PW2656" s="242"/>
      <c r="PX2656" s="242"/>
      <c r="PY2656" s="242"/>
      <c r="PZ2656" s="242"/>
      <c r="QA2656" s="242"/>
      <c r="QB2656" s="242"/>
      <c r="QC2656" s="242"/>
      <c r="QD2656" s="242"/>
      <c r="QE2656" s="242"/>
      <c r="QF2656" s="242"/>
      <c r="QG2656" s="242"/>
      <c r="QH2656" s="242"/>
      <c r="QI2656" s="242"/>
      <c r="QJ2656" s="242"/>
      <c r="QK2656" s="242"/>
    </row>
    <row r="2657" spans="439:453">
      <c r="PW2657" s="242"/>
      <c r="PX2657" s="242"/>
      <c r="PY2657" s="242"/>
      <c r="PZ2657" s="242"/>
      <c r="QA2657" s="242"/>
      <c r="QB2657" s="242"/>
      <c r="QC2657" s="242"/>
      <c r="QD2657" s="242"/>
      <c r="QE2657" s="242"/>
      <c r="QF2657" s="242"/>
      <c r="QG2657" s="242"/>
      <c r="QH2657" s="242"/>
      <c r="QI2657" s="242"/>
      <c r="QJ2657" s="242"/>
      <c r="QK2657" s="242"/>
    </row>
    <row r="2658" spans="439:453">
      <c r="PW2658" s="242"/>
      <c r="PX2658" s="242"/>
      <c r="PY2658" s="242"/>
      <c r="PZ2658" s="242"/>
      <c r="QA2658" s="242"/>
      <c r="QB2658" s="242"/>
      <c r="QC2658" s="242"/>
      <c r="QD2658" s="242"/>
      <c r="QE2658" s="242"/>
      <c r="QF2658" s="242"/>
      <c r="QG2658" s="242"/>
      <c r="QH2658" s="242"/>
      <c r="QI2658" s="242"/>
      <c r="QJ2658" s="242"/>
      <c r="QK2658" s="242"/>
    </row>
    <row r="2659" spans="439:453">
      <c r="PW2659" s="242"/>
      <c r="PX2659" s="242"/>
      <c r="PY2659" s="242"/>
      <c r="PZ2659" s="242"/>
      <c r="QA2659" s="242"/>
      <c r="QB2659" s="242"/>
      <c r="QC2659" s="242"/>
      <c r="QD2659" s="242"/>
      <c r="QE2659" s="242"/>
      <c r="QF2659" s="242"/>
      <c r="QG2659" s="242"/>
      <c r="QH2659" s="242"/>
      <c r="QI2659" s="242"/>
      <c r="QJ2659" s="242"/>
      <c r="QK2659" s="242"/>
    </row>
    <row r="2660" spans="439:453">
      <c r="PW2660" s="242"/>
      <c r="PX2660" s="242"/>
      <c r="PY2660" s="242"/>
      <c r="PZ2660" s="242"/>
      <c r="QA2660" s="242"/>
      <c r="QB2660" s="242"/>
      <c r="QC2660" s="242"/>
      <c r="QD2660" s="242"/>
      <c r="QE2660" s="242"/>
      <c r="QF2660" s="242"/>
      <c r="QG2660" s="242"/>
      <c r="QH2660" s="242"/>
      <c r="QI2660" s="242"/>
      <c r="QJ2660" s="242"/>
      <c r="QK2660" s="242"/>
    </row>
    <row r="2661" spans="439:453">
      <c r="PW2661" s="242"/>
      <c r="PX2661" s="242"/>
      <c r="PY2661" s="242"/>
      <c r="PZ2661" s="242"/>
      <c r="QA2661" s="242"/>
      <c r="QB2661" s="242"/>
      <c r="QC2661" s="242"/>
      <c r="QD2661" s="242"/>
      <c r="QE2661" s="242"/>
      <c r="QF2661" s="242"/>
      <c r="QG2661" s="242"/>
      <c r="QH2661" s="242"/>
      <c r="QI2661" s="242"/>
      <c r="QJ2661" s="242"/>
      <c r="QK2661" s="242"/>
    </row>
    <row r="2662" spans="439:453">
      <c r="PW2662" s="242"/>
      <c r="PX2662" s="242"/>
      <c r="PY2662" s="242"/>
      <c r="PZ2662" s="242"/>
      <c r="QA2662" s="242"/>
      <c r="QB2662" s="242"/>
      <c r="QC2662" s="242"/>
      <c r="QD2662" s="242"/>
      <c r="QE2662" s="242"/>
      <c r="QF2662" s="242"/>
      <c r="QG2662" s="242"/>
      <c r="QH2662" s="242"/>
      <c r="QI2662" s="242"/>
      <c r="QJ2662" s="242"/>
      <c r="QK2662" s="242"/>
    </row>
    <row r="2663" spans="439:453">
      <c r="PW2663" s="242"/>
      <c r="PX2663" s="242"/>
      <c r="PY2663" s="242"/>
      <c r="PZ2663" s="242"/>
      <c r="QA2663" s="242"/>
      <c r="QB2663" s="242"/>
      <c r="QC2663" s="242"/>
      <c r="QD2663" s="242"/>
      <c r="QE2663" s="242"/>
      <c r="QF2663" s="242"/>
      <c r="QG2663" s="242"/>
      <c r="QH2663" s="242"/>
      <c r="QI2663" s="242"/>
      <c r="QJ2663" s="242"/>
      <c r="QK2663" s="242"/>
    </row>
    <row r="2664" spans="439:453">
      <c r="PW2664" s="242"/>
      <c r="PX2664" s="242"/>
      <c r="PY2664" s="242"/>
      <c r="PZ2664" s="242"/>
      <c r="QA2664" s="242"/>
      <c r="QB2664" s="242"/>
      <c r="QC2664" s="242"/>
      <c r="QD2664" s="242"/>
      <c r="QE2664" s="242"/>
      <c r="QF2664" s="242"/>
      <c r="QG2664" s="242"/>
      <c r="QH2664" s="242"/>
      <c r="QI2664" s="242"/>
      <c r="QJ2664" s="242"/>
      <c r="QK2664" s="242"/>
    </row>
    <row r="2665" spans="439:453">
      <c r="PW2665" s="242"/>
      <c r="PX2665" s="242"/>
      <c r="PY2665" s="242"/>
      <c r="PZ2665" s="242"/>
      <c r="QA2665" s="242"/>
      <c r="QB2665" s="242"/>
      <c r="QC2665" s="242"/>
      <c r="QD2665" s="242"/>
      <c r="QE2665" s="242"/>
      <c r="QF2665" s="242"/>
      <c r="QG2665" s="242"/>
      <c r="QH2665" s="242"/>
      <c r="QI2665" s="242"/>
      <c r="QJ2665" s="242"/>
      <c r="QK2665" s="242"/>
    </row>
    <row r="2666" spans="439:453">
      <c r="PW2666" s="242"/>
      <c r="PX2666" s="242"/>
      <c r="PY2666" s="242"/>
      <c r="PZ2666" s="242"/>
      <c r="QA2666" s="242"/>
      <c r="QB2666" s="242"/>
      <c r="QC2666" s="242"/>
      <c r="QD2666" s="242"/>
      <c r="QE2666" s="242"/>
      <c r="QF2666" s="242"/>
      <c r="QG2666" s="242"/>
      <c r="QH2666" s="242"/>
      <c r="QI2666" s="242"/>
      <c r="QJ2666" s="242"/>
      <c r="QK2666" s="242"/>
    </row>
    <row r="2667" spans="439:453">
      <c r="PW2667" s="242"/>
      <c r="PX2667" s="242"/>
      <c r="PY2667" s="242"/>
      <c r="PZ2667" s="242"/>
      <c r="QA2667" s="242"/>
      <c r="QB2667" s="242"/>
      <c r="QC2667" s="242"/>
      <c r="QD2667" s="242"/>
      <c r="QE2667" s="242"/>
      <c r="QF2667" s="242"/>
      <c r="QG2667" s="242"/>
      <c r="QH2667" s="242"/>
      <c r="QI2667" s="242"/>
      <c r="QJ2667" s="242"/>
      <c r="QK2667" s="242"/>
    </row>
    <row r="2668" spans="439:453">
      <c r="PW2668" s="242"/>
      <c r="PX2668" s="242"/>
      <c r="PY2668" s="242"/>
      <c r="PZ2668" s="242"/>
      <c r="QA2668" s="242"/>
      <c r="QB2668" s="242"/>
      <c r="QC2668" s="242"/>
      <c r="QD2668" s="242"/>
      <c r="QE2668" s="242"/>
      <c r="QF2668" s="242"/>
      <c r="QG2668" s="242"/>
      <c r="QH2668" s="242"/>
      <c r="QI2668" s="242"/>
      <c r="QJ2668" s="242"/>
      <c r="QK2668" s="242"/>
    </row>
    <row r="2669" spans="439:453">
      <c r="PW2669" s="242"/>
      <c r="PX2669" s="242"/>
      <c r="PY2669" s="242"/>
      <c r="PZ2669" s="242"/>
      <c r="QA2669" s="242"/>
      <c r="QB2669" s="242"/>
      <c r="QC2669" s="242"/>
      <c r="QD2669" s="242"/>
      <c r="QE2669" s="242"/>
      <c r="QF2669" s="242"/>
      <c r="QG2669" s="242"/>
      <c r="QH2669" s="242"/>
      <c r="QI2669" s="242"/>
      <c r="QJ2669" s="242"/>
      <c r="QK2669" s="242"/>
    </row>
    <row r="2670" spans="439:453">
      <c r="PW2670" s="242"/>
      <c r="PX2670" s="242"/>
      <c r="PY2670" s="242"/>
      <c r="PZ2670" s="242"/>
      <c r="QA2670" s="242"/>
      <c r="QB2670" s="242"/>
      <c r="QC2670" s="242"/>
      <c r="QD2670" s="242"/>
      <c r="QE2670" s="242"/>
      <c r="QF2670" s="242"/>
      <c r="QG2670" s="242"/>
      <c r="QH2670" s="242"/>
      <c r="QI2670" s="242"/>
      <c r="QJ2670" s="242"/>
      <c r="QK2670" s="242"/>
    </row>
    <row r="2671" spans="439:453">
      <c r="PW2671" s="242"/>
      <c r="PX2671" s="242"/>
      <c r="PY2671" s="242"/>
      <c r="PZ2671" s="242"/>
      <c r="QA2671" s="242"/>
      <c r="QB2671" s="242"/>
      <c r="QC2671" s="242"/>
      <c r="QD2671" s="242"/>
      <c r="QE2671" s="242"/>
      <c r="QF2671" s="242"/>
      <c r="QG2671" s="242"/>
      <c r="QH2671" s="242"/>
      <c r="QI2671" s="242"/>
      <c r="QJ2671" s="242"/>
      <c r="QK2671" s="242"/>
    </row>
    <row r="2672" spans="439:453">
      <c r="PW2672" s="242"/>
      <c r="PX2672" s="242"/>
      <c r="PY2672" s="242"/>
      <c r="PZ2672" s="242"/>
      <c r="QA2672" s="242"/>
      <c r="QB2672" s="242"/>
      <c r="QC2672" s="242"/>
      <c r="QD2672" s="242"/>
      <c r="QE2672" s="242"/>
      <c r="QF2672" s="242"/>
      <c r="QG2672" s="242"/>
      <c r="QH2672" s="242"/>
      <c r="QI2672" s="242"/>
      <c r="QJ2672" s="242"/>
      <c r="QK2672" s="242"/>
    </row>
    <row r="2673" spans="439:453">
      <c r="PW2673" s="242"/>
      <c r="PX2673" s="242"/>
      <c r="PY2673" s="242"/>
      <c r="PZ2673" s="242"/>
      <c r="QA2673" s="242"/>
      <c r="QB2673" s="242"/>
      <c r="QC2673" s="242"/>
      <c r="QD2673" s="242"/>
      <c r="QE2673" s="242"/>
      <c r="QF2673" s="242"/>
      <c r="QG2673" s="242"/>
      <c r="QH2673" s="242"/>
      <c r="QI2673" s="242"/>
      <c r="QJ2673" s="242"/>
      <c r="QK2673" s="242"/>
    </row>
    <row r="2674" spans="439:453">
      <c r="PW2674" s="242"/>
      <c r="PX2674" s="242"/>
      <c r="PY2674" s="242"/>
      <c r="PZ2674" s="242"/>
      <c r="QA2674" s="242"/>
      <c r="QB2674" s="242"/>
      <c r="QC2674" s="242"/>
      <c r="QD2674" s="242"/>
      <c r="QE2674" s="242"/>
      <c r="QF2674" s="242"/>
      <c r="QG2674" s="242"/>
      <c r="QH2674" s="242"/>
      <c r="QI2674" s="242"/>
      <c r="QJ2674" s="242"/>
      <c r="QK2674" s="242"/>
    </row>
    <row r="2675" spans="439:453">
      <c r="PW2675" s="242"/>
      <c r="PX2675" s="242"/>
      <c r="PY2675" s="242"/>
      <c r="PZ2675" s="242"/>
      <c r="QA2675" s="242"/>
      <c r="QB2675" s="242"/>
      <c r="QC2675" s="242"/>
      <c r="QD2675" s="242"/>
      <c r="QE2675" s="242"/>
      <c r="QF2675" s="242"/>
      <c r="QG2675" s="242"/>
      <c r="QH2675" s="242"/>
      <c r="QI2675" s="242"/>
      <c r="QJ2675" s="242"/>
      <c r="QK2675" s="242"/>
    </row>
    <row r="2676" spans="439:453">
      <c r="PW2676" s="242"/>
      <c r="PX2676" s="242"/>
      <c r="PY2676" s="242"/>
      <c r="PZ2676" s="242"/>
      <c r="QA2676" s="242"/>
      <c r="QB2676" s="242"/>
      <c r="QC2676" s="242"/>
      <c r="QD2676" s="242"/>
      <c r="QE2676" s="242"/>
      <c r="QF2676" s="242"/>
      <c r="QG2676" s="242"/>
      <c r="QH2676" s="242"/>
      <c r="QI2676" s="242"/>
      <c r="QJ2676" s="242"/>
      <c r="QK2676" s="242"/>
    </row>
    <row r="2677" spans="439:453">
      <c r="PW2677" s="242"/>
      <c r="PX2677" s="242"/>
      <c r="PY2677" s="242"/>
      <c r="PZ2677" s="242"/>
      <c r="QA2677" s="242"/>
      <c r="QB2677" s="242"/>
      <c r="QC2677" s="242"/>
      <c r="QD2677" s="242"/>
      <c r="QE2677" s="242"/>
      <c r="QF2677" s="242"/>
      <c r="QG2677" s="242"/>
      <c r="QH2677" s="242"/>
      <c r="QI2677" s="242"/>
      <c r="QJ2677" s="242"/>
      <c r="QK2677" s="242"/>
    </row>
    <row r="2678" spans="439:453">
      <c r="PW2678" s="242"/>
      <c r="PX2678" s="242"/>
      <c r="PY2678" s="242"/>
      <c r="PZ2678" s="242"/>
      <c r="QA2678" s="242"/>
      <c r="QB2678" s="242"/>
      <c r="QC2678" s="242"/>
      <c r="QD2678" s="242"/>
      <c r="QE2678" s="242"/>
      <c r="QF2678" s="242"/>
      <c r="QG2678" s="242"/>
      <c r="QH2678" s="242"/>
      <c r="QI2678" s="242"/>
      <c r="QJ2678" s="242"/>
      <c r="QK2678" s="242"/>
    </row>
    <row r="2679" spans="439:453">
      <c r="PW2679" s="242"/>
      <c r="PX2679" s="242"/>
      <c r="PY2679" s="242"/>
      <c r="PZ2679" s="242"/>
      <c r="QA2679" s="242"/>
      <c r="QB2679" s="242"/>
      <c r="QC2679" s="242"/>
      <c r="QD2679" s="242"/>
      <c r="QE2679" s="242"/>
      <c r="QF2679" s="242"/>
      <c r="QG2679" s="242"/>
      <c r="QH2679" s="242"/>
      <c r="QI2679" s="242"/>
      <c r="QJ2679" s="242"/>
      <c r="QK2679" s="242"/>
    </row>
    <row r="2680" spans="439:453">
      <c r="PW2680" s="242"/>
      <c r="PX2680" s="242"/>
      <c r="PY2680" s="242"/>
      <c r="PZ2680" s="242"/>
      <c r="QA2680" s="242"/>
      <c r="QB2680" s="242"/>
      <c r="QC2680" s="242"/>
      <c r="QD2680" s="242"/>
      <c r="QE2680" s="242"/>
      <c r="QF2680" s="242"/>
      <c r="QG2680" s="242"/>
      <c r="QH2680" s="242"/>
      <c r="QI2680" s="242"/>
      <c r="QJ2680" s="242"/>
      <c r="QK2680" s="242"/>
    </row>
    <row r="2681" spans="439:453">
      <c r="PW2681" s="242"/>
      <c r="PX2681" s="242"/>
      <c r="PY2681" s="242"/>
      <c r="PZ2681" s="242"/>
      <c r="QA2681" s="242"/>
      <c r="QB2681" s="242"/>
      <c r="QC2681" s="242"/>
      <c r="QD2681" s="242"/>
      <c r="QE2681" s="242"/>
      <c r="QF2681" s="242"/>
      <c r="QG2681" s="242"/>
      <c r="QH2681" s="242"/>
      <c r="QI2681" s="242"/>
      <c r="QJ2681" s="242"/>
      <c r="QK2681" s="242"/>
    </row>
    <row r="2682" spans="439:453">
      <c r="PW2682" s="242"/>
      <c r="PX2682" s="242"/>
      <c r="PY2682" s="242"/>
      <c r="PZ2682" s="242"/>
      <c r="QA2682" s="242"/>
      <c r="QB2682" s="242"/>
      <c r="QC2682" s="242"/>
      <c r="QD2682" s="242"/>
      <c r="QE2682" s="242"/>
      <c r="QF2682" s="242"/>
      <c r="QG2682" s="242"/>
      <c r="QH2682" s="242"/>
      <c r="QI2682" s="242"/>
      <c r="QJ2682" s="242"/>
      <c r="QK2682" s="242"/>
    </row>
    <row r="2683" spans="439:453">
      <c r="PW2683" s="242"/>
      <c r="PX2683" s="242"/>
      <c r="PY2683" s="242"/>
      <c r="PZ2683" s="242"/>
      <c r="QA2683" s="242"/>
      <c r="QB2683" s="242"/>
      <c r="QC2683" s="242"/>
      <c r="QD2683" s="242"/>
      <c r="QE2683" s="242"/>
      <c r="QF2683" s="242"/>
      <c r="QG2683" s="242"/>
      <c r="QH2683" s="242"/>
      <c r="QI2683" s="242"/>
      <c r="QJ2683" s="242"/>
      <c r="QK2683" s="242"/>
    </row>
    <row r="2684" spans="439:453">
      <c r="PW2684" s="242"/>
      <c r="PX2684" s="242"/>
      <c r="PY2684" s="242"/>
      <c r="PZ2684" s="242"/>
      <c r="QA2684" s="242"/>
      <c r="QB2684" s="242"/>
      <c r="QC2684" s="242"/>
      <c r="QD2684" s="242"/>
      <c r="QE2684" s="242"/>
      <c r="QF2684" s="242"/>
      <c r="QG2684" s="242"/>
      <c r="QH2684" s="242"/>
      <c r="QI2684" s="242"/>
      <c r="QJ2684" s="242"/>
      <c r="QK2684" s="242"/>
    </row>
    <row r="2685" spans="439:453">
      <c r="PW2685" s="242"/>
      <c r="PX2685" s="242"/>
      <c r="PY2685" s="242"/>
      <c r="PZ2685" s="242"/>
      <c r="QA2685" s="242"/>
      <c r="QB2685" s="242"/>
      <c r="QC2685" s="242"/>
      <c r="QD2685" s="242"/>
      <c r="QE2685" s="242"/>
      <c r="QF2685" s="242"/>
      <c r="QG2685" s="242"/>
      <c r="QH2685" s="242"/>
      <c r="QI2685" s="242"/>
      <c r="QJ2685" s="242"/>
      <c r="QK2685" s="242"/>
    </row>
    <row r="2686" spans="439:453">
      <c r="PW2686" s="242"/>
      <c r="PX2686" s="242"/>
      <c r="PY2686" s="242"/>
      <c r="PZ2686" s="242"/>
      <c r="QA2686" s="242"/>
      <c r="QB2686" s="242"/>
      <c r="QC2686" s="242"/>
      <c r="QD2686" s="242"/>
      <c r="QE2686" s="242"/>
      <c r="QF2686" s="242"/>
      <c r="QG2686" s="242"/>
      <c r="QH2686" s="242"/>
      <c r="QI2686" s="242"/>
      <c r="QJ2686" s="242"/>
      <c r="QK2686" s="242"/>
    </row>
    <row r="2687" spans="439:453">
      <c r="PW2687" s="242"/>
      <c r="PX2687" s="242"/>
      <c r="PY2687" s="242"/>
      <c r="PZ2687" s="242"/>
      <c r="QA2687" s="242"/>
      <c r="QB2687" s="242"/>
      <c r="QC2687" s="242"/>
      <c r="QD2687" s="242"/>
      <c r="QE2687" s="242"/>
      <c r="QF2687" s="242"/>
      <c r="QG2687" s="242"/>
      <c r="QH2687" s="242"/>
      <c r="QI2687" s="242"/>
      <c r="QJ2687" s="242"/>
      <c r="QK2687" s="242"/>
    </row>
    <row r="2688" spans="439:453">
      <c r="PW2688" s="242"/>
      <c r="PX2688" s="242"/>
      <c r="PY2688" s="242"/>
      <c r="PZ2688" s="242"/>
      <c r="QA2688" s="242"/>
      <c r="QB2688" s="242"/>
      <c r="QC2688" s="242"/>
      <c r="QD2688" s="242"/>
      <c r="QE2688" s="242"/>
      <c r="QF2688" s="242"/>
      <c r="QG2688" s="242"/>
      <c r="QH2688" s="242"/>
      <c r="QI2688" s="242"/>
      <c r="QJ2688" s="242"/>
      <c r="QK2688" s="242"/>
    </row>
    <row r="2689" spans="439:453">
      <c r="PW2689" s="242"/>
      <c r="PX2689" s="242"/>
      <c r="PY2689" s="242"/>
      <c r="PZ2689" s="242"/>
      <c r="QA2689" s="242"/>
      <c r="QB2689" s="242"/>
      <c r="QC2689" s="242"/>
      <c r="QD2689" s="242"/>
      <c r="QE2689" s="242"/>
      <c r="QF2689" s="242"/>
      <c r="QG2689" s="242"/>
      <c r="QH2689" s="242"/>
      <c r="QI2689" s="242"/>
      <c r="QJ2689" s="242"/>
      <c r="QK2689" s="242"/>
    </row>
    <row r="2690" spans="439:453">
      <c r="PW2690" s="242"/>
      <c r="PX2690" s="242"/>
      <c r="PY2690" s="242"/>
      <c r="PZ2690" s="242"/>
      <c r="QA2690" s="242"/>
      <c r="QB2690" s="242"/>
      <c r="QC2690" s="242"/>
      <c r="QD2690" s="242"/>
      <c r="QE2690" s="242"/>
      <c r="QF2690" s="242"/>
      <c r="QG2690" s="242"/>
      <c r="QH2690" s="242"/>
      <c r="QI2690" s="242"/>
      <c r="QJ2690" s="242"/>
      <c r="QK2690" s="242"/>
    </row>
    <row r="2691" spans="439:453">
      <c r="PW2691" s="242"/>
      <c r="PX2691" s="242"/>
      <c r="PY2691" s="242"/>
      <c r="PZ2691" s="242"/>
      <c r="QA2691" s="242"/>
      <c r="QB2691" s="242"/>
      <c r="QC2691" s="242"/>
      <c r="QD2691" s="242"/>
      <c r="QE2691" s="242"/>
      <c r="QF2691" s="242"/>
      <c r="QG2691" s="242"/>
      <c r="QH2691" s="242"/>
      <c r="QI2691" s="242"/>
      <c r="QJ2691" s="242"/>
      <c r="QK2691" s="242"/>
    </row>
    <row r="2692" spans="439:453">
      <c r="PW2692" s="242"/>
      <c r="PX2692" s="242"/>
      <c r="PY2692" s="242"/>
      <c r="PZ2692" s="242"/>
      <c r="QA2692" s="242"/>
      <c r="QB2692" s="242"/>
      <c r="QC2692" s="242"/>
      <c r="QD2692" s="242"/>
      <c r="QE2692" s="242"/>
      <c r="QF2692" s="242"/>
      <c r="QG2692" s="242"/>
      <c r="QH2692" s="242"/>
      <c r="QI2692" s="242"/>
      <c r="QJ2692" s="242"/>
      <c r="QK2692" s="242"/>
    </row>
    <row r="2693" spans="439:453">
      <c r="PW2693" s="242"/>
      <c r="PX2693" s="242"/>
      <c r="PY2693" s="242"/>
      <c r="PZ2693" s="242"/>
      <c r="QA2693" s="242"/>
      <c r="QB2693" s="242"/>
      <c r="QC2693" s="242"/>
      <c r="QD2693" s="242"/>
      <c r="QE2693" s="242"/>
      <c r="QF2693" s="242"/>
      <c r="QG2693" s="242"/>
      <c r="QH2693" s="242"/>
      <c r="QI2693" s="242"/>
      <c r="QJ2693" s="242"/>
      <c r="QK2693" s="242"/>
    </row>
    <row r="2694" spans="439:453">
      <c r="PW2694" s="242"/>
      <c r="PX2694" s="242"/>
      <c r="PY2694" s="242"/>
      <c r="PZ2694" s="242"/>
      <c r="QA2694" s="242"/>
      <c r="QB2694" s="242"/>
      <c r="QC2694" s="242"/>
      <c r="QD2694" s="242"/>
      <c r="QE2694" s="242"/>
      <c r="QF2694" s="242"/>
      <c r="QG2694" s="242"/>
      <c r="QH2694" s="242"/>
      <c r="QI2694" s="242"/>
      <c r="QJ2694" s="242"/>
      <c r="QK2694" s="242"/>
    </row>
    <row r="2695" spans="439:453">
      <c r="PW2695" s="242"/>
      <c r="PX2695" s="242"/>
      <c r="PY2695" s="242"/>
      <c r="PZ2695" s="242"/>
      <c r="QA2695" s="242"/>
      <c r="QB2695" s="242"/>
      <c r="QC2695" s="242"/>
      <c r="QD2695" s="242"/>
      <c r="QE2695" s="242"/>
      <c r="QF2695" s="242"/>
      <c r="QG2695" s="242"/>
      <c r="QH2695" s="242"/>
      <c r="QI2695" s="242"/>
      <c r="QJ2695" s="242"/>
      <c r="QK2695" s="242"/>
    </row>
    <row r="2696" spans="439:453">
      <c r="PW2696" s="242"/>
      <c r="PX2696" s="242"/>
      <c r="PY2696" s="242"/>
      <c r="PZ2696" s="242"/>
      <c r="QA2696" s="242"/>
      <c r="QB2696" s="242"/>
      <c r="QC2696" s="242"/>
      <c r="QD2696" s="242"/>
      <c r="QE2696" s="242"/>
      <c r="QF2696" s="242"/>
      <c r="QG2696" s="242"/>
      <c r="QH2696" s="242"/>
      <c r="QI2696" s="242"/>
      <c r="QJ2696" s="242"/>
      <c r="QK2696" s="242"/>
    </row>
    <row r="2697" spans="439:453">
      <c r="PW2697" s="242"/>
      <c r="PX2697" s="242"/>
      <c r="PY2697" s="242"/>
      <c r="PZ2697" s="242"/>
      <c r="QA2697" s="242"/>
      <c r="QB2697" s="242"/>
      <c r="QC2697" s="242"/>
      <c r="QD2697" s="242"/>
      <c r="QE2697" s="242"/>
      <c r="QF2697" s="242"/>
      <c r="QG2697" s="242"/>
      <c r="QH2697" s="242"/>
      <c r="QI2697" s="242"/>
      <c r="QJ2697" s="242"/>
      <c r="QK2697" s="242"/>
    </row>
    <row r="2698" spans="439:453">
      <c r="PW2698" s="242"/>
      <c r="PX2698" s="242"/>
      <c r="PY2698" s="242"/>
      <c r="PZ2698" s="242"/>
      <c r="QA2698" s="242"/>
      <c r="QB2698" s="242"/>
      <c r="QC2698" s="242"/>
      <c r="QD2698" s="242"/>
      <c r="QE2698" s="242"/>
      <c r="QF2698" s="242"/>
      <c r="QG2698" s="242"/>
      <c r="QH2698" s="242"/>
      <c r="QI2698" s="242"/>
      <c r="QJ2698" s="242"/>
      <c r="QK2698" s="242"/>
    </row>
    <row r="2699" spans="439:453">
      <c r="PW2699" s="242"/>
      <c r="PX2699" s="242"/>
      <c r="PY2699" s="242"/>
      <c r="PZ2699" s="242"/>
      <c r="QA2699" s="242"/>
      <c r="QB2699" s="242"/>
      <c r="QC2699" s="242"/>
      <c r="QD2699" s="242"/>
      <c r="QE2699" s="242"/>
      <c r="QF2699" s="242"/>
      <c r="QG2699" s="242"/>
      <c r="QH2699" s="242"/>
      <c r="QI2699" s="242"/>
      <c r="QJ2699" s="242"/>
      <c r="QK2699" s="242"/>
    </row>
    <row r="2700" spans="439:453">
      <c r="PW2700" s="242"/>
      <c r="PX2700" s="242"/>
      <c r="PY2700" s="242"/>
      <c r="PZ2700" s="242"/>
      <c r="QA2700" s="242"/>
      <c r="QB2700" s="242"/>
      <c r="QC2700" s="242"/>
      <c r="QD2700" s="242"/>
      <c r="QE2700" s="242"/>
      <c r="QF2700" s="242"/>
      <c r="QG2700" s="242"/>
      <c r="QH2700" s="242"/>
      <c r="QI2700" s="242"/>
      <c r="QJ2700" s="242"/>
      <c r="QK2700" s="242"/>
    </row>
    <row r="2701" spans="439:453">
      <c r="PW2701" s="242"/>
      <c r="PX2701" s="242"/>
      <c r="PY2701" s="242"/>
      <c r="PZ2701" s="242"/>
      <c r="QA2701" s="242"/>
      <c r="QB2701" s="242"/>
      <c r="QC2701" s="242"/>
      <c r="QD2701" s="242"/>
      <c r="QE2701" s="242"/>
      <c r="QF2701" s="242"/>
      <c r="QG2701" s="242"/>
      <c r="QH2701" s="242"/>
      <c r="QI2701" s="242"/>
      <c r="QJ2701" s="242"/>
      <c r="QK2701" s="242"/>
    </row>
    <row r="2702" spans="439:453">
      <c r="PW2702" s="242"/>
      <c r="PX2702" s="242"/>
      <c r="PY2702" s="242"/>
      <c r="PZ2702" s="242"/>
      <c r="QA2702" s="242"/>
      <c r="QB2702" s="242"/>
      <c r="QC2702" s="242"/>
      <c r="QD2702" s="242"/>
      <c r="QE2702" s="242"/>
      <c r="QF2702" s="242"/>
      <c r="QG2702" s="242"/>
      <c r="QH2702" s="242"/>
      <c r="QI2702" s="242"/>
      <c r="QJ2702" s="242"/>
      <c r="QK2702" s="242"/>
    </row>
    <row r="2703" spans="439:453">
      <c r="PW2703" s="242"/>
      <c r="PX2703" s="242"/>
      <c r="PY2703" s="242"/>
      <c r="PZ2703" s="242"/>
      <c r="QA2703" s="242"/>
      <c r="QB2703" s="242"/>
      <c r="QC2703" s="242"/>
      <c r="QD2703" s="242"/>
      <c r="QE2703" s="242"/>
      <c r="QF2703" s="242"/>
      <c r="QG2703" s="242"/>
      <c r="QH2703" s="242"/>
      <c r="QI2703" s="242"/>
      <c r="QJ2703" s="242"/>
      <c r="QK2703" s="242"/>
    </row>
    <row r="2704" spans="439:453">
      <c r="PW2704" s="242"/>
      <c r="PX2704" s="242"/>
      <c r="PY2704" s="242"/>
      <c r="PZ2704" s="242"/>
      <c r="QA2704" s="242"/>
      <c r="QB2704" s="242"/>
      <c r="QC2704" s="242"/>
      <c r="QD2704" s="242"/>
      <c r="QE2704" s="242"/>
      <c r="QF2704" s="242"/>
      <c r="QG2704" s="242"/>
      <c r="QH2704" s="242"/>
      <c r="QI2704" s="242"/>
      <c r="QJ2704" s="242"/>
      <c r="QK2704" s="242"/>
    </row>
    <row r="2705" spans="439:453">
      <c r="PW2705" s="242"/>
      <c r="PX2705" s="242"/>
      <c r="PY2705" s="242"/>
      <c r="PZ2705" s="242"/>
      <c r="QA2705" s="242"/>
      <c r="QB2705" s="242"/>
      <c r="QC2705" s="242"/>
      <c r="QD2705" s="242"/>
      <c r="QE2705" s="242"/>
      <c r="QF2705" s="242"/>
      <c r="QG2705" s="242"/>
      <c r="QH2705" s="242"/>
      <c r="QI2705" s="242"/>
      <c r="QJ2705" s="242"/>
      <c r="QK2705" s="242"/>
    </row>
    <row r="2706" spans="439:453">
      <c r="PW2706" s="242"/>
      <c r="PX2706" s="242"/>
      <c r="PY2706" s="242"/>
      <c r="PZ2706" s="242"/>
      <c r="QA2706" s="242"/>
      <c r="QB2706" s="242"/>
      <c r="QC2706" s="242"/>
      <c r="QD2706" s="242"/>
      <c r="QE2706" s="242"/>
      <c r="QF2706" s="242"/>
      <c r="QG2706" s="242"/>
      <c r="QH2706" s="242"/>
      <c r="QI2706" s="242"/>
      <c r="QJ2706" s="242"/>
      <c r="QK2706" s="242"/>
    </row>
    <row r="2707" spans="439:453">
      <c r="PW2707" s="242"/>
      <c r="PX2707" s="242"/>
      <c r="PY2707" s="242"/>
      <c r="PZ2707" s="242"/>
      <c r="QA2707" s="242"/>
      <c r="QB2707" s="242"/>
      <c r="QC2707" s="242"/>
      <c r="QD2707" s="242"/>
      <c r="QE2707" s="242"/>
      <c r="QF2707" s="242"/>
      <c r="QG2707" s="242"/>
      <c r="QH2707" s="242"/>
      <c r="QI2707" s="242"/>
      <c r="QJ2707" s="242"/>
      <c r="QK2707" s="242"/>
    </row>
    <row r="2708" spans="439:453">
      <c r="PW2708" s="242"/>
      <c r="PX2708" s="242"/>
      <c r="PY2708" s="242"/>
      <c r="PZ2708" s="242"/>
      <c r="QA2708" s="242"/>
      <c r="QB2708" s="242"/>
      <c r="QC2708" s="242"/>
      <c r="QD2708" s="242"/>
      <c r="QE2708" s="242"/>
      <c r="QF2708" s="242"/>
      <c r="QG2708" s="242"/>
      <c r="QH2708" s="242"/>
      <c r="QI2708" s="242"/>
      <c r="QJ2708" s="242"/>
      <c r="QK2708" s="242"/>
    </row>
    <row r="2709" spans="439:453">
      <c r="PW2709" s="242"/>
      <c r="PX2709" s="242"/>
      <c r="PY2709" s="242"/>
      <c r="PZ2709" s="242"/>
      <c r="QA2709" s="242"/>
      <c r="QB2709" s="242"/>
      <c r="QC2709" s="242"/>
      <c r="QD2709" s="242"/>
      <c r="QE2709" s="242"/>
      <c r="QF2709" s="242"/>
      <c r="QG2709" s="242"/>
      <c r="QH2709" s="242"/>
      <c r="QI2709" s="242"/>
      <c r="QJ2709" s="242"/>
      <c r="QK2709" s="242"/>
    </row>
    <row r="2710" spans="439:453">
      <c r="PW2710" s="242"/>
      <c r="PX2710" s="242"/>
      <c r="PY2710" s="242"/>
      <c r="PZ2710" s="242"/>
      <c r="QA2710" s="242"/>
      <c r="QB2710" s="242"/>
      <c r="QC2710" s="242"/>
      <c r="QD2710" s="242"/>
      <c r="QE2710" s="242"/>
      <c r="QF2710" s="242"/>
      <c r="QG2710" s="242"/>
      <c r="QH2710" s="242"/>
      <c r="QI2710" s="242"/>
      <c r="QJ2710" s="242"/>
      <c r="QK2710" s="242"/>
    </row>
    <row r="2711" spans="439:453">
      <c r="PW2711" s="242"/>
      <c r="PX2711" s="242"/>
      <c r="PY2711" s="242"/>
      <c r="PZ2711" s="242"/>
      <c r="QA2711" s="242"/>
      <c r="QB2711" s="242"/>
      <c r="QC2711" s="242"/>
      <c r="QD2711" s="242"/>
      <c r="QE2711" s="242"/>
      <c r="QF2711" s="242"/>
      <c r="QG2711" s="242"/>
      <c r="QH2711" s="242"/>
      <c r="QI2711" s="242"/>
      <c r="QJ2711" s="242"/>
      <c r="QK2711" s="242"/>
    </row>
    <row r="2712" spans="439:453">
      <c r="PW2712" s="242"/>
      <c r="PX2712" s="242"/>
      <c r="PY2712" s="242"/>
      <c r="PZ2712" s="242"/>
      <c r="QA2712" s="242"/>
      <c r="QB2712" s="242"/>
      <c r="QC2712" s="242"/>
      <c r="QD2712" s="242"/>
      <c r="QE2712" s="242"/>
      <c r="QF2712" s="242"/>
      <c r="QG2712" s="242"/>
      <c r="QH2712" s="242"/>
      <c r="QI2712" s="242"/>
      <c r="QJ2712" s="242"/>
      <c r="QK2712" s="242"/>
    </row>
    <row r="2713" spans="439:453">
      <c r="PW2713" s="242"/>
      <c r="PX2713" s="242"/>
      <c r="PY2713" s="242"/>
      <c r="PZ2713" s="242"/>
      <c r="QA2713" s="242"/>
      <c r="QB2713" s="242"/>
      <c r="QC2713" s="242"/>
      <c r="QD2713" s="242"/>
      <c r="QE2713" s="242"/>
      <c r="QF2713" s="242"/>
      <c r="QG2713" s="242"/>
      <c r="QH2713" s="242"/>
      <c r="QI2713" s="242"/>
      <c r="QJ2713" s="242"/>
      <c r="QK2713" s="242"/>
    </row>
    <row r="2714" spans="439:453">
      <c r="PW2714" s="242"/>
      <c r="PX2714" s="242"/>
      <c r="PY2714" s="242"/>
      <c r="PZ2714" s="242"/>
      <c r="QA2714" s="242"/>
      <c r="QB2714" s="242"/>
      <c r="QC2714" s="242"/>
      <c r="QD2714" s="242"/>
      <c r="QE2714" s="242"/>
      <c r="QF2714" s="242"/>
      <c r="QG2714" s="242"/>
      <c r="QH2714" s="242"/>
      <c r="QI2714" s="242"/>
      <c r="QJ2714" s="242"/>
      <c r="QK2714" s="242"/>
    </row>
    <row r="2715" spans="439:453">
      <c r="PW2715" s="242"/>
      <c r="PX2715" s="242"/>
      <c r="PY2715" s="242"/>
      <c r="PZ2715" s="242"/>
      <c r="QA2715" s="242"/>
      <c r="QB2715" s="242"/>
      <c r="QC2715" s="242"/>
      <c r="QD2715" s="242"/>
      <c r="QE2715" s="242"/>
      <c r="QF2715" s="242"/>
      <c r="QG2715" s="242"/>
      <c r="QH2715" s="242"/>
      <c r="QI2715" s="242"/>
      <c r="QJ2715" s="242"/>
      <c r="QK2715" s="242"/>
    </row>
    <row r="2716" spans="439:453">
      <c r="PW2716" s="242"/>
      <c r="PX2716" s="242"/>
      <c r="PY2716" s="242"/>
      <c r="PZ2716" s="242"/>
      <c r="QA2716" s="242"/>
      <c r="QB2716" s="242"/>
      <c r="QC2716" s="242"/>
      <c r="QD2716" s="242"/>
      <c r="QE2716" s="242"/>
      <c r="QF2716" s="242"/>
      <c r="QG2716" s="242"/>
      <c r="QH2716" s="242"/>
      <c r="QI2716" s="242"/>
      <c r="QJ2716" s="242"/>
      <c r="QK2716" s="242"/>
    </row>
    <row r="2717" spans="439:453">
      <c r="PW2717" s="242"/>
      <c r="PX2717" s="242"/>
      <c r="PY2717" s="242"/>
      <c r="PZ2717" s="242"/>
      <c r="QA2717" s="242"/>
      <c r="QB2717" s="242"/>
      <c r="QC2717" s="242"/>
      <c r="QD2717" s="242"/>
      <c r="QE2717" s="242"/>
      <c r="QF2717" s="242"/>
      <c r="QG2717" s="242"/>
      <c r="QH2717" s="242"/>
      <c r="QI2717" s="242"/>
      <c r="QJ2717" s="242"/>
      <c r="QK2717" s="242"/>
    </row>
    <row r="2718" spans="439:453">
      <c r="PW2718" s="242"/>
      <c r="PX2718" s="242"/>
      <c r="PY2718" s="242"/>
      <c r="PZ2718" s="242"/>
      <c r="QA2718" s="242"/>
      <c r="QB2718" s="242"/>
      <c r="QC2718" s="242"/>
      <c r="QD2718" s="242"/>
      <c r="QE2718" s="242"/>
      <c r="QF2718" s="242"/>
      <c r="QG2718" s="242"/>
      <c r="QH2718" s="242"/>
      <c r="QI2718" s="242"/>
      <c r="QJ2718" s="242"/>
      <c r="QK2718" s="242"/>
    </row>
    <row r="2719" spans="439:453">
      <c r="PW2719" s="242"/>
      <c r="PX2719" s="242"/>
      <c r="PY2719" s="242"/>
      <c r="PZ2719" s="242"/>
      <c r="QA2719" s="242"/>
      <c r="QB2719" s="242"/>
      <c r="QC2719" s="242"/>
      <c r="QD2719" s="242"/>
      <c r="QE2719" s="242"/>
      <c r="QF2719" s="242"/>
      <c r="QG2719" s="242"/>
      <c r="QH2719" s="242"/>
      <c r="QI2719" s="242"/>
      <c r="QJ2719" s="242"/>
      <c r="QK2719" s="242"/>
    </row>
    <row r="2720" spans="439:453">
      <c r="PW2720" s="242"/>
      <c r="PX2720" s="242"/>
      <c r="PY2720" s="242"/>
      <c r="PZ2720" s="242"/>
      <c r="QA2720" s="242"/>
      <c r="QB2720" s="242"/>
      <c r="QC2720" s="242"/>
      <c r="QD2720" s="242"/>
      <c r="QE2720" s="242"/>
      <c r="QF2720" s="242"/>
      <c r="QG2720" s="242"/>
      <c r="QH2720" s="242"/>
      <c r="QI2720" s="242"/>
      <c r="QJ2720" s="242"/>
      <c r="QK2720" s="242"/>
    </row>
    <row r="2721" spans="439:453">
      <c r="PW2721" s="242"/>
      <c r="PX2721" s="242"/>
      <c r="PY2721" s="242"/>
      <c r="PZ2721" s="242"/>
      <c r="QA2721" s="242"/>
      <c r="QB2721" s="242"/>
      <c r="QC2721" s="242"/>
      <c r="QD2721" s="242"/>
      <c r="QE2721" s="242"/>
      <c r="QF2721" s="242"/>
      <c r="QG2721" s="242"/>
      <c r="QH2721" s="242"/>
      <c r="QI2721" s="242"/>
      <c r="QJ2721" s="242"/>
      <c r="QK2721" s="242"/>
    </row>
    <row r="2722" spans="439:453">
      <c r="PW2722" s="242"/>
      <c r="PX2722" s="242"/>
      <c r="PY2722" s="242"/>
      <c r="PZ2722" s="242"/>
      <c r="QA2722" s="242"/>
      <c r="QB2722" s="242"/>
      <c r="QC2722" s="242"/>
      <c r="QD2722" s="242"/>
      <c r="QE2722" s="242"/>
      <c r="QF2722" s="242"/>
      <c r="QG2722" s="242"/>
      <c r="QH2722" s="242"/>
      <c r="QI2722" s="242"/>
      <c r="QJ2722" s="242"/>
      <c r="QK2722" s="242"/>
    </row>
    <row r="2723" spans="439:453">
      <c r="PW2723" s="242"/>
      <c r="PX2723" s="242"/>
      <c r="PY2723" s="242"/>
      <c r="PZ2723" s="242"/>
      <c r="QA2723" s="242"/>
      <c r="QB2723" s="242"/>
      <c r="QC2723" s="242"/>
      <c r="QD2723" s="242"/>
      <c r="QE2723" s="242"/>
      <c r="QF2723" s="242"/>
      <c r="QG2723" s="242"/>
      <c r="QH2723" s="242"/>
      <c r="QI2723" s="242"/>
      <c r="QJ2723" s="242"/>
      <c r="QK2723" s="242"/>
    </row>
    <row r="2724" spans="439:453">
      <c r="PW2724" s="242"/>
      <c r="PX2724" s="242"/>
      <c r="PY2724" s="242"/>
      <c r="PZ2724" s="242"/>
      <c r="QA2724" s="242"/>
      <c r="QB2724" s="242"/>
      <c r="QC2724" s="242"/>
      <c r="QD2724" s="242"/>
      <c r="QE2724" s="242"/>
      <c r="QF2724" s="242"/>
      <c r="QG2724" s="242"/>
      <c r="QH2724" s="242"/>
      <c r="QI2724" s="242"/>
      <c r="QJ2724" s="242"/>
      <c r="QK2724" s="242"/>
    </row>
    <row r="2725" spans="439:453">
      <c r="PW2725" s="242"/>
      <c r="PX2725" s="242"/>
      <c r="PY2725" s="242"/>
      <c r="PZ2725" s="242"/>
      <c r="QA2725" s="242"/>
      <c r="QB2725" s="242"/>
      <c r="QC2725" s="242"/>
      <c r="QD2725" s="242"/>
      <c r="QE2725" s="242"/>
      <c r="QF2725" s="242"/>
      <c r="QG2725" s="242"/>
      <c r="QH2725" s="242"/>
      <c r="QI2725" s="242"/>
      <c r="QJ2725" s="242"/>
      <c r="QK2725" s="242"/>
    </row>
    <row r="2726" spans="439:453">
      <c r="PW2726" s="242"/>
      <c r="PX2726" s="242"/>
      <c r="PY2726" s="242"/>
      <c r="PZ2726" s="242"/>
      <c r="QA2726" s="242"/>
      <c r="QB2726" s="242"/>
      <c r="QC2726" s="242"/>
      <c r="QD2726" s="242"/>
      <c r="QE2726" s="242"/>
      <c r="QF2726" s="242"/>
      <c r="QG2726" s="242"/>
      <c r="QH2726" s="242"/>
      <c r="QI2726" s="242"/>
      <c r="QJ2726" s="242"/>
      <c r="QK2726" s="242"/>
    </row>
    <row r="2727" spans="439:453">
      <c r="PW2727" s="242"/>
      <c r="PX2727" s="242"/>
      <c r="PY2727" s="242"/>
      <c r="PZ2727" s="242"/>
      <c r="QA2727" s="242"/>
      <c r="QB2727" s="242"/>
      <c r="QC2727" s="242"/>
      <c r="QD2727" s="242"/>
      <c r="QE2727" s="242"/>
      <c r="QF2727" s="242"/>
      <c r="QG2727" s="242"/>
      <c r="QH2727" s="242"/>
      <c r="QI2727" s="242"/>
      <c r="QJ2727" s="242"/>
      <c r="QK2727" s="242"/>
    </row>
    <row r="2728" spans="439:453">
      <c r="PW2728" s="242"/>
      <c r="PX2728" s="242"/>
      <c r="PY2728" s="242"/>
      <c r="PZ2728" s="242"/>
      <c r="QA2728" s="242"/>
      <c r="QB2728" s="242"/>
      <c r="QC2728" s="242"/>
      <c r="QD2728" s="242"/>
      <c r="QE2728" s="242"/>
      <c r="QF2728" s="242"/>
      <c r="QG2728" s="242"/>
      <c r="QH2728" s="242"/>
      <c r="QI2728" s="242"/>
      <c r="QJ2728" s="242"/>
      <c r="QK2728" s="242"/>
    </row>
    <row r="2729" spans="439:453">
      <c r="PW2729" s="242"/>
      <c r="PX2729" s="242"/>
      <c r="PY2729" s="242"/>
      <c r="PZ2729" s="242"/>
      <c r="QA2729" s="242"/>
      <c r="QB2729" s="242"/>
      <c r="QC2729" s="242"/>
      <c r="QD2729" s="242"/>
      <c r="QE2729" s="242"/>
      <c r="QF2729" s="242"/>
      <c r="QG2729" s="242"/>
      <c r="QH2729" s="242"/>
      <c r="QI2729" s="242"/>
      <c r="QJ2729" s="242"/>
      <c r="QK2729" s="242"/>
    </row>
    <row r="2730" spans="439:453">
      <c r="PW2730" s="242"/>
      <c r="PX2730" s="242"/>
      <c r="PY2730" s="242"/>
      <c r="PZ2730" s="242"/>
      <c r="QA2730" s="242"/>
      <c r="QB2730" s="242"/>
      <c r="QC2730" s="242"/>
      <c r="QD2730" s="242"/>
      <c r="QE2730" s="242"/>
      <c r="QF2730" s="242"/>
      <c r="QG2730" s="242"/>
      <c r="QH2730" s="242"/>
      <c r="QI2730" s="242"/>
      <c r="QJ2730" s="242"/>
      <c r="QK2730" s="242"/>
    </row>
    <row r="2731" spans="439:453">
      <c r="PW2731" s="242"/>
      <c r="PX2731" s="242"/>
      <c r="PY2731" s="242"/>
      <c r="PZ2731" s="242"/>
      <c r="QA2731" s="242"/>
      <c r="QB2731" s="242"/>
      <c r="QC2731" s="242"/>
      <c r="QD2731" s="242"/>
      <c r="QE2731" s="242"/>
      <c r="QF2731" s="242"/>
      <c r="QG2731" s="242"/>
      <c r="QH2731" s="242"/>
      <c r="QI2731" s="242"/>
      <c r="QJ2731" s="242"/>
      <c r="QK2731" s="242"/>
    </row>
    <row r="2732" spans="439:453">
      <c r="PW2732" s="242"/>
      <c r="PX2732" s="242"/>
      <c r="PY2732" s="242"/>
      <c r="PZ2732" s="242"/>
      <c r="QA2732" s="242"/>
      <c r="QB2732" s="242"/>
      <c r="QC2732" s="242"/>
      <c r="QD2732" s="242"/>
      <c r="QE2732" s="242"/>
      <c r="QF2732" s="242"/>
      <c r="QG2732" s="242"/>
      <c r="QH2732" s="242"/>
      <c r="QI2732" s="242"/>
      <c r="QJ2732" s="242"/>
      <c r="QK2732" s="242"/>
    </row>
    <row r="2733" spans="439:453">
      <c r="PW2733" s="242"/>
      <c r="PX2733" s="242"/>
      <c r="PY2733" s="242"/>
      <c r="PZ2733" s="242"/>
      <c r="QA2733" s="242"/>
      <c r="QB2733" s="242"/>
      <c r="QC2733" s="242"/>
      <c r="QD2733" s="242"/>
      <c r="QE2733" s="242"/>
      <c r="QF2733" s="242"/>
      <c r="QG2733" s="242"/>
      <c r="QH2733" s="242"/>
      <c r="QI2733" s="242"/>
      <c r="QJ2733" s="242"/>
      <c r="QK2733" s="242"/>
    </row>
    <row r="2734" spans="439:453">
      <c r="PW2734" s="242"/>
      <c r="PX2734" s="242"/>
      <c r="PY2734" s="242"/>
      <c r="PZ2734" s="242"/>
      <c r="QA2734" s="242"/>
      <c r="QB2734" s="242"/>
      <c r="QC2734" s="242"/>
      <c r="QD2734" s="242"/>
      <c r="QE2734" s="242"/>
      <c r="QF2734" s="242"/>
      <c r="QG2734" s="242"/>
      <c r="QH2734" s="242"/>
      <c r="QI2734" s="242"/>
      <c r="QJ2734" s="242"/>
      <c r="QK2734" s="242"/>
    </row>
    <row r="2735" spans="439:453">
      <c r="PW2735" s="242"/>
      <c r="PX2735" s="242"/>
      <c r="PY2735" s="242"/>
      <c r="PZ2735" s="242"/>
      <c r="QA2735" s="242"/>
      <c r="QB2735" s="242"/>
      <c r="QC2735" s="242"/>
      <c r="QD2735" s="242"/>
      <c r="QE2735" s="242"/>
      <c r="QF2735" s="242"/>
      <c r="QG2735" s="242"/>
      <c r="QH2735" s="242"/>
      <c r="QI2735" s="242"/>
      <c r="QJ2735" s="242"/>
      <c r="QK2735" s="242"/>
    </row>
    <row r="2736" spans="439:453">
      <c r="PW2736" s="242"/>
      <c r="PX2736" s="242"/>
      <c r="PY2736" s="242"/>
      <c r="PZ2736" s="242"/>
      <c r="QA2736" s="242"/>
      <c r="QB2736" s="242"/>
      <c r="QC2736" s="242"/>
      <c r="QD2736" s="242"/>
      <c r="QE2736" s="242"/>
      <c r="QF2736" s="242"/>
      <c r="QG2736" s="242"/>
      <c r="QH2736" s="242"/>
      <c r="QI2736" s="242"/>
      <c r="QJ2736" s="242"/>
      <c r="QK2736" s="242"/>
    </row>
    <row r="2737" spans="439:453">
      <c r="PW2737" s="242"/>
      <c r="PX2737" s="242"/>
      <c r="PY2737" s="242"/>
      <c r="PZ2737" s="242"/>
      <c r="QA2737" s="242"/>
      <c r="QB2737" s="242"/>
      <c r="QC2737" s="242"/>
      <c r="QD2737" s="242"/>
      <c r="QE2737" s="242"/>
      <c r="QF2737" s="242"/>
      <c r="QG2737" s="242"/>
      <c r="QH2737" s="242"/>
      <c r="QI2737" s="242"/>
      <c r="QJ2737" s="242"/>
      <c r="QK2737" s="242"/>
    </row>
    <row r="2738" spans="439:453">
      <c r="PW2738" s="242"/>
      <c r="PX2738" s="242"/>
      <c r="PY2738" s="242"/>
      <c r="PZ2738" s="242"/>
      <c r="QA2738" s="242"/>
      <c r="QB2738" s="242"/>
      <c r="QC2738" s="242"/>
      <c r="QD2738" s="242"/>
      <c r="QE2738" s="242"/>
      <c r="QF2738" s="242"/>
      <c r="QG2738" s="242"/>
      <c r="QH2738" s="242"/>
      <c r="QI2738" s="242"/>
      <c r="QJ2738" s="242"/>
      <c r="QK2738" s="242"/>
    </row>
    <row r="2739" spans="439:453">
      <c r="PW2739" s="242"/>
      <c r="PX2739" s="242"/>
      <c r="PY2739" s="242"/>
      <c r="PZ2739" s="242"/>
      <c r="QA2739" s="242"/>
      <c r="QB2739" s="242"/>
      <c r="QC2739" s="242"/>
      <c r="QD2739" s="242"/>
      <c r="QE2739" s="242"/>
      <c r="QF2739" s="242"/>
      <c r="QG2739" s="242"/>
      <c r="QH2739" s="242"/>
      <c r="QI2739" s="242"/>
      <c r="QJ2739" s="242"/>
      <c r="QK2739" s="242"/>
    </row>
    <row r="2740" spans="439:453">
      <c r="PW2740" s="242"/>
      <c r="PX2740" s="242"/>
      <c r="PY2740" s="242"/>
      <c r="PZ2740" s="242"/>
      <c r="QA2740" s="242"/>
      <c r="QB2740" s="242"/>
      <c r="QC2740" s="242"/>
      <c r="QD2740" s="242"/>
      <c r="QE2740" s="242"/>
      <c r="QF2740" s="242"/>
      <c r="QG2740" s="242"/>
      <c r="QH2740" s="242"/>
      <c r="QI2740" s="242"/>
      <c r="QJ2740" s="242"/>
      <c r="QK2740" s="242"/>
    </row>
    <row r="2741" spans="439:453">
      <c r="PW2741" s="242"/>
      <c r="PX2741" s="242"/>
      <c r="PY2741" s="242"/>
      <c r="PZ2741" s="242"/>
      <c r="QA2741" s="242"/>
      <c r="QB2741" s="242"/>
      <c r="QC2741" s="242"/>
      <c r="QD2741" s="242"/>
      <c r="QE2741" s="242"/>
      <c r="QF2741" s="242"/>
      <c r="QG2741" s="242"/>
      <c r="QH2741" s="242"/>
      <c r="QI2741" s="242"/>
      <c r="QJ2741" s="242"/>
      <c r="QK2741" s="242"/>
    </row>
    <row r="2742" spans="439:453">
      <c r="PW2742" s="242"/>
      <c r="PX2742" s="242"/>
      <c r="PY2742" s="242"/>
      <c r="PZ2742" s="242"/>
      <c r="QA2742" s="242"/>
      <c r="QB2742" s="242"/>
      <c r="QC2742" s="242"/>
      <c r="QD2742" s="242"/>
      <c r="QE2742" s="242"/>
      <c r="QF2742" s="242"/>
      <c r="QG2742" s="242"/>
      <c r="QH2742" s="242"/>
      <c r="QI2742" s="242"/>
      <c r="QJ2742" s="242"/>
      <c r="QK2742" s="242"/>
    </row>
    <row r="2743" spans="439:453">
      <c r="PW2743" s="242"/>
      <c r="PX2743" s="242"/>
      <c r="PY2743" s="242"/>
      <c r="PZ2743" s="242"/>
      <c r="QA2743" s="242"/>
      <c r="QB2743" s="242"/>
      <c r="QC2743" s="242"/>
      <c r="QD2743" s="242"/>
      <c r="QE2743" s="242"/>
      <c r="QF2743" s="242"/>
      <c r="QG2743" s="242"/>
      <c r="QH2743" s="242"/>
      <c r="QI2743" s="242"/>
      <c r="QJ2743" s="242"/>
      <c r="QK2743" s="242"/>
    </row>
    <row r="2744" spans="439:453">
      <c r="PW2744" s="242"/>
      <c r="PX2744" s="242"/>
      <c r="PY2744" s="242"/>
      <c r="PZ2744" s="242"/>
      <c r="QA2744" s="242"/>
      <c r="QB2744" s="242"/>
      <c r="QC2744" s="242"/>
      <c r="QD2744" s="242"/>
      <c r="QE2744" s="242"/>
      <c r="QF2744" s="242"/>
      <c r="QG2744" s="242"/>
      <c r="QH2744" s="242"/>
      <c r="QI2744" s="242"/>
      <c r="QJ2744" s="242"/>
      <c r="QK2744" s="242"/>
    </row>
    <row r="2745" spans="439:453">
      <c r="PW2745" s="242"/>
      <c r="PX2745" s="242"/>
      <c r="PY2745" s="242"/>
      <c r="PZ2745" s="242"/>
      <c r="QA2745" s="242"/>
      <c r="QB2745" s="242"/>
      <c r="QC2745" s="242"/>
      <c r="QD2745" s="242"/>
      <c r="QE2745" s="242"/>
      <c r="QF2745" s="242"/>
      <c r="QG2745" s="242"/>
      <c r="QH2745" s="242"/>
      <c r="QI2745" s="242"/>
      <c r="QJ2745" s="242"/>
      <c r="QK2745" s="242"/>
    </row>
    <row r="2746" spans="439:453">
      <c r="PW2746" s="242"/>
      <c r="PX2746" s="242"/>
      <c r="PY2746" s="242"/>
      <c r="PZ2746" s="242"/>
      <c r="QA2746" s="242"/>
      <c r="QB2746" s="242"/>
      <c r="QC2746" s="242"/>
      <c r="QD2746" s="242"/>
      <c r="QE2746" s="242"/>
      <c r="QF2746" s="242"/>
      <c r="QG2746" s="242"/>
      <c r="QH2746" s="242"/>
      <c r="QI2746" s="242"/>
      <c r="QJ2746" s="242"/>
      <c r="QK2746" s="242"/>
    </row>
    <row r="2747" spans="439:453">
      <c r="PW2747" s="242"/>
      <c r="PX2747" s="242"/>
      <c r="PY2747" s="242"/>
      <c r="PZ2747" s="242"/>
      <c r="QA2747" s="242"/>
      <c r="QB2747" s="242"/>
      <c r="QC2747" s="242"/>
      <c r="QD2747" s="242"/>
      <c r="QE2747" s="242"/>
      <c r="QF2747" s="242"/>
      <c r="QG2747" s="242"/>
      <c r="QH2747" s="242"/>
      <c r="QI2747" s="242"/>
      <c r="QJ2747" s="242"/>
      <c r="QK2747" s="242"/>
    </row>
    <row r="2748" spans="439:453">
      <c r="PW2748" s="242"/>
      <c r="PX2748" s="242"/>
      <c r="PY2748" s="242"/>
      <c r="PZ2748" s="242"/>
      <c r="QA2748" s="242"/>
      <c r="QB2748" s="242"/>
      <c r="QC2748" s="242"/>
      <c r="QD2748" s="242"/>
      <c r="QE2748" s="242"/>
      <c r="QF2748" s="242"/>
      <c r="QG2748" s="242"/>
      <c r="QH2748" s="242"/>
      <c r="QI2748" s="242"/>
      <c r="QJ2748" s="242"/>
      <c r="QK2748" s="242"/>
    </row>
    <row r="2749" spans="439:453">
      <c r="PW2749" s="242"/>
      <c r="PX2749" s="242"/>
      <c r="PY2749" s="242"/>
      <c r="PZ2749" s="242"/>
      <c r="QA2749" s="242"/>
      <c r="QB2749" s="242"/>
      <c r="QC2749" s="242"/>
      <c r="QD2749" s="242"/>
      <c r="QE2749" s="242"/>
      <c r="QF2749" s="242"/>
      <c r="QG2749" s="242"/>
      <c r="QH2749" s="242"/>
      <c r="QI2749" s="242"/>
      <c r="QJ2749" s="242"/>
      <c r="QK2749" s="242"/>
    </row>
    <row r="2750" spans="439:453">
      <c r="PW2750" s="242"/>
      <c r="PX2750" s="242"/>
      <c r="PY2750" s="242"/>
      <c r="PZ2750" s="242"/>
      <c r="QA2750" s="242"/>
      <c r="QB2750" s="242"/>
      <c r="QC2750" s="242"/>
      <c r="QD2750" s="242"/>
      <c r="QE2750" s="242"/>
      <c r="QF2750" s="242"/>
      <c r="QG2750" s="242"/>
      <c r="QH2750" s="242"/>
      <c r="QI2750" s="242"/>
      <c r="QJ2750" s="242"/>
      <c r="QK2750" s="242"/>
    </row>
    <row r="2751" spans="439:453">
      <c r="PW2751" s="242"/>
      <c r="PX2751" s="242"/>
      <c r="PY2751" s="242"/>
      <c r="PZ2751" s="242"/>
      <c r="QA2751" s="242"/>
      <c r="QB2751" s="242"/>
      <c r="QC2751" s="242"/>
      <c r="QD2751" s="242"/>
      <c r="QE2751" s="242"/>
      <c r="QF2751" s="242"/>
      <c r="QG2751" s="242"/>
      <c r="QH2751" s="242"/>
      <c r="QI2751" s="242"/>
      <c r="QJ2751" s="242"/>
      <c r="QK2751" s="242"/>
    </row>
    <row r="2752" spans="439:453">
      <c r="PW2752" s="242"/>
      <c r="PX2752" s="242"/>
      <c r="PY2752" s="242"/>
      <c r="PZ2752" s="242"/>
      <c r="QA2752" s="242"/>
      <c r="QB2752" s="242"/>
      <c r="QC2752" s="242"/>
      <c r="QD2752" s="242"/>
      <c r="QE2752" s="242"/>
      <c r="QF2752" s="242"/>
      <c r="QG2752" s="242"/>
      <c r="QH2752" s="242"/>
      <c r="QI2752" s="242"/>
      <c r="QJ2752" s="242"/>
      <c r="QK2752" s="242"/>
    </row>
    <row r="2753" spans="439:453">
      <c r="PW2753" s="242"/>
      <c r="PX2753" s="242"/>
      <c r="PY2753" s="242"/>
      <c r="PZ2753" s="242"/>
      <c r="QA2753" s="242"/>
      <c r="QB2753" s="242"/>
      <c r="QC2753" s="242"/>
      <c r="QD2753" s="242"/>
      <c r="QE2753" s="242"/>
      <c r="QF2753" s="242"/>
      <c r="QG2753" s="242"/>
      <c r="QH2753" s="242"/>
      <c r="QI2753" s="242"/>
      <c r="QJ2753" s="242"/>
      <c r="QK2753" s="242"/>
    </row>
    <row r="2754" spans="439:453">
      <c r="PW2754" s="242"/>
      <c r="PX2754" s="242"/>
      <c r="PY2754" s="242"/>
      <c r="PZ2754" s="242"/>
      <c r="QA2754" s="242"/>
      <c r="QB2754" s="242"/>
      <c r="QC2754" s="242"/>
      <c r="QD2754" s="242"/>
      <c r="QE2754" s="242"/>
      <c r="QF2754" s="242"/>
      <c r="QG2754" s="242"/>
      <c r="QH2754" s="242"/>
      <c r="QI2754" s="242"/>
      <c r="QJ2754" s="242"/>
      <c r="QK2754" s="242"/>
    </row>
    <row r="2755" spans="439:453">
      <c r="PW2755" s="242"/>
      <c r="PX2755" s="242"/>
      <c r="PY2755" s="242"/>
      <c r="PZ2755" s="242"/>
      <c r="QA2755" s="242"/>
      <c r="QB2755" s="242"/>
      <c r="QC2755" s="242"/>
      <c r="QD2755" s="242"/>
      <c r="QE2755" s="242"/>
      <c r="QF2755" s="242"/>
      <c r="QG2755" s="242"/>
      <c r="QH2755" s="242"/>
      <c r="QI2755" s="242"/>
      <c r="QJ2755" s="242"/>
      <c r="QK2755" s="242"/>
    </row>
    <row r="2756" spans="439:453">
      <c r="PW2756" s="242"/>
      <c r="PX2756" s="242"/>
      <c r="PY2756" s="242"/>
      <c r="PZ2756" s="242"/>
      <c r="QA2756" s="242"/>
      <c r="QB2756" s="242"/>
      <c r="QC2756" s="242"/>
      <c r="QD2756" s="242"/>
      <c r="QE2756" s="242"/>
      <c r="QF2756" s="242"/>
      <c r="QG2756" s="242"/>
      <c r="QH2756" s="242"/>
      <c r="QI2756" s="242"/>
      <c r="QJ2756" s="242"/>
      <c r="QK2756" s="242"/>
    </row>
    <row r="2757" spans="439:453">
      <c r="PW2757" s="242"/>
      <c r="PX2757" s="242"/>
      <c r="PY2757" s="242"/>
      <c r="PZ2757" s="242"/>
      <c r="QA2757" s="242"/>
      <c r="QB2757" s="242"/>
      <c r="QC2757" s="242"/>
      <c r="QD2757" s="242"/>
      <c r="QE2757" s="242"/>
      <c r="QF2757" s="242"/>
      <c r="QG2757" s="242"/>
      <c r="QH2757" s="242"/>
      <c r="QI2757" s="242"/>
      <c r="QJ2757" s="242"/>
      <c r="QK2757" s="242"/>
    </row>
    <row r="2758" spans="439:453">
      <c r="PW2758" s="242"/>
      <c r="PX2758" s="242"/>
      <c r="PY2758" s="242"/>
      <c r="PZ2758" s="242"/>
      <c r="QA2758" s="242"/>
      <c r="QB2758" s="242"/>
      <c r="QC2758" s="242"/>
      <c r="QD2758" s="242"/>
      <c r="QE2758" s="242"/>
      <c r="QF2758" s="242"/>
      <c r="QG2758" s="242"/>
      <c r="QH2758" s="242"/>
      <c r="QI2758" s="242"/>
      <c r="QJ2758" s="242"/>
      <c r="QK2758" s="242"/>
    </row>
    <row r="2759" spans="439:453">
      <c r="PW2759" s="242"/>
      <c r="PX2759" s="242"/>
      <c r="PY2759" s="242"/>
      <c r="PZ2759" s="242"/>
      <c r="QA2759" s="242"/>
      <c r="QB2759" s="242"/>
      <c r="QC2759" s="242"/>
      <c r="QD2759" s="242"/>
      <c r="QE2759" s="242"/>
      <c r="QF2759" s="242"/>
      <c r="QG2759" s="242"/>
      <c r="QH2759" s="242"/>
      <c r="QI2759" s="242"/>
      <c r="QJ2759" s="242"/>
      <c r="QK2759" s="242"/>
    </row>
    <row r="2760" spans="439:453">
      <c r="PW2760" s="242"/>
      <c r="PX2760" s="242"/>
      <c r="PY2760" s="242"/>
      <c r="PZ2760" s="242"/>
      <c r="QA2760" s="242"/>
      <c r="QB2760" s="242"/>
      <c r="QC2760" s="242"/>
      <c r="QD2760" s="242"/>
      <c r="QE2760" s="242"/>
      <c r="QF2760" s="242"/>
      <c r="QG2760" s="242"/>
      <c r="QH2760" s="242"/>
      <c r="QI2760" s="242"/>
      <c r="QJ2760" s="242"/>
      <c r="QK2760" s="242"/>
    </row>
    <row r="2761" spans="439:453">
      <c r="PW2761" s="242"/>
      <c r="PX2761" s="242"/>
      <c r="PY2761" s="242"/>
      <c r="PZ2761" s="242"/>
      <c r="QA2761" s="242"/>
      <c r="QB2761" s="242"/>
      <c r="QC2761" s="242"/>
      <c r="QD2761" s="242"/>
      <c r="QE2761" s="242"/>
      <c r="QF2761" s="242"/>
      <c r="QG2761" s="242"/>
      <c r="QH2761" s="242"/>
      <c r="QI2761" s="242"/>
      <c r="QJ2761" s="242"/>
      <c r="QK2761" s="242"/>
    </row>
    <row r="2762" spans="439:453">
      <c r="PW2762" s="242"/>
      <c r="PX2762" s="242"/>
      <c r="PY2762" s="242"/>
      <c r="PZ2762" s="242"/>
      <c r="QA2762" s="242"/>
      <c r="QB2762" s="242"/>
      <c r="QC2762" s="242"/>
      <c r="QD2762" s="242"/>
      <c r="QE2762" s="242"/>
      <c r="QF2762" s="242"/>
      <c r="QG2762" s="242"/>
      <c r="QH2762" s="242"/>
      <c r="QI2762" s="242"/>
      <c r="QJ2762" s="242"/>
      <c r="QK2762" s="242"/>
    </row>
    <row r="2763" spans="439:453">
      <c r="PW2763" s="242"/>
      <c r="PX2763" s="242"/>
      <c r="PY2763" s="242"/>
      <c r="PZ2763" s="242"/>
      <c r="QA2763" s="242"/>
      <c r="QB2763" s="242"/>
      <c r="QC2763" s="242"/>
      <c r="QD2763" s="242"/>
      <c r="QE2763" s="242"/>
      <c r="QF2763" s="242"/>
      <c r="QG2763" s="242"/>
      <c r="QH2763" s="242"/>
      <c r="QI2763" s="242"/>
      <c r="QJ2763" s="242"/>
      <c r="QK2763" s="242"/>
    </row>
    <row r="2764" spans="439:453">
      <c r="PW2764" s="242"/>
      <c r="PX2764" s="242"/>
      <c r="PY2764" s="242"/>
      <c r="PZ2764" s="242"/>
      <c r="QA2764" s="242"/>
      <c r="QB2764" s="242"/>
      <c r="QC2764" s="242"/>
      <c r="QD2764" s="242"/>
      <c r="QE2764" s="242"/>
      <c r="QF2764" s="242"/>
      <c r="QG2764" s="242"/>
      <c r="QH2764" s="242"/>
      <c r="QI2764" s="242"/>
      <c r="QJ2764" s="242"/>
      <c r="QK2764" s="242"/>
    </row>
    <row r="2765" spans="439:453">
      <c r="PW2765" s="242"/>
      <c r="PX2765" s="242"/>
      <c r="PY2765" s="242"/>
      <c r="PZ2765" s="242"/>
      <c r="QA2765" s="242"/>
      <c r="QB2765" s="242"/>
      <c r="QC2765" s="242"/>
      <c r="QD2765" s="242"/>
      <c r="QE2765" s="242"/>
      <c r="QF2765" s="242"/>
      <c r="QG2765" s="242"/>
      <c r="QH2765" s="242"/>
      <c r="QI2765" s="242"/>
      <c r="QJ2765" s="242"/>
      <c r="QK2765" s="242"/>
    </row>
    <row r="2766" spans="439:453">
      <c r="PW2766" s="242"/>
      <c r="PX2766" s="242"/>
      <c r="PY2766" s="242"/>
      <c r="PZ2766" s="242"/>
      <c r="QA2766" s="242"/>
      <c r="QB2766" s="242"/>
      <c r="QC2766" s="242"/>
      <c r="QD2766" s="242"/>
      <c r="QE2766" s="242"/>
      <c r="QF2766" s="242"/>
      <c r="QG2766" s="242"/>
      <c r="QH2766" s="242"/>
      <c r="QI2766" s="242"/>
      <c r="QJ2766" s="242"/>
      <c r="QK2766" s="242"/>
    </row>
    <row r="2767" spans="439:453">
      <c r="PW2767" s="242"/>
      <c r="PX2767" s="242"/>
      <c r="PY2767" s="242"/>
      <c r="PZ2767" s="242"/>
      <c r="QA2767" s="242"/>
      <c r="QB2767" s="242"/>
      <c r="QC2767" s="242"/>
      <c r="QD2767" s="242"/>
      <c r="QE2767" s="242"/>
      <c r="QF2767" s="242"/>
      <c r="QG2767" s="242"/>
      <c r="QH2767" s="242"/>
      <c r="QI2767" s="242"/>
      <c r="QJ2767" s="242"/>
      <c r="QK2767" s="242"/>
    </row>
    <row r="2768" spans="439:453">
      <c r="PW2768" s="242"/>
      <c r="PX2768" s="242"/>
      <c r="PY2768" s="242"/>
      <c r="PZ2768" s="242"/>
      <c r="QA2768" s="242"/>
      <c r="QB2768" s="242"/>
      <c r="QC2768" s="242"/>
      <c r="QD2768" s="242"/>
      <c r="QE2768" s="242"/>
      <c r="QF2768" s="242"/>
      <c r="QG2768" s="242"/>
      <c r="QH2768" s="242"/>
      <c r="QI2768" s="242"/>
      <c r="QJ2768" s="242"/>
      <c r="QK2768" s="242"/>
    </row>
    <row r="2769" spans="439:453">
      <c r="PW2769" s="242"/>
      <c r="PX2769" s="242"/>
      <c r="PY2769" s="242"/>
      <c r="PZ2769" s="242"/>
      <c r="QA2769" s="242"/>
      <c r="QB2769" s="242"/>
      <c r="QC2769" s="242"/>
      <c r="QD2769" s="242"/>
      <c r="QE2769" s="242"/>
      <c r="QF2769" s="242"/>
      <c r="QG2769" s="242"/>
      <c r="QH2769" s="242"/>
      <c r="QI2769" s="242"/>
      <c r="QJ2769" s="242"/>
      <c r="QK2769" s="242"/>
    </row>
    <row r="2770" spans="439:453">
      <c r="PW2770" s="242"/>
      <c r="PX2770" s="242"/>
      <c r="PY2770" s="242"/>
      <c r="PZ2770" s="242"/>
      <c r="QA2770" s="242"/>
      <c r="QB2770" s="242"/>
      <c r="QC2770" s="242"/>
      <c r="QD2770" s="242"/>
      <c r="QE2770" s="242"/>
      <c r="QF2770" s="242"/>
      <c r="QG2770" s="242"/>
      <c r="QH2770" s="242"/>
      <c r="QI2770" s="242"/>
      <c r="QJ2770" s="242"/>
      <c r="QK2770" s="242"/>
    </row>
    <row r="2771" spans="439:453">
      <c r="PW2771" s="242"/>
      <c r="PX2771" s="242"/>
      <c r="PY2771" s="242"/>
      <c r="PZ2771" s="242"/>
      <c r="QA2771" s="242"/>
      <c r="QB2771" s="242"/>
      <c r="QC2771" s="242"/>
      <c r="QD2771" s="242"/>
      <c r="QE2771" s="242"/>
      <c r="QF2771" s="242"/>
      <c r="QG2771" s="242"/>
      <c r="QH2771" s="242"/>
      <c r="QI2771" s="242"/>
      <c r="QJ2771" s="242"/>
      <c r="QK2771" s="242"/>
    </row>
    <row r="2772" spans="439:453">
      <c r="PW2772" s="242"/>
      <c r="PX2772" s="242"/>
      <c r="PY2772" s="242"/>
      <c r="PZ2772" s="242"/>
      <c r="QA2772" s="242"/>
      <c r="QB2772" s="242"/>
      <c r="QC2772" s="242"/>
      <c r="QD2772" s="242"/>
      <c r="QE2772" s="242"/>
      <c r="QF2772" s="242"/>
      <c r="QG2772" s="242"/>
      <c r="QH2772" s="242"/>
      <c r="QI2772" s="242"/>
      <c r="QJ2772" s="242"/>
      <c r="QK2772" s="242"/>
    </row>
    <row r="2773" spans="439:453">
      <c r="PW2773" s="242"/>
      <c r="PX2773" s="242"/>
      <c r="PY2773" s="242"/>
      <c r="PZ2773" s="242"/>
      <c r="QA2773" s="242"/>
      <c r="QB2773" s="242"/>
      <c r="QC2773" s="242"/>
      <c r="QD2773" s="242"/>
      <c r="QE2773" s="242"/>
      <c r="QF2773" s="242"/>
      <c r="QG2773" s="242"/>
      <c r="QH2773" s="242"/>
      <c r="QI2773" s="242"/>
      <c r="QJ2773" s="242"/>
      <c r="QK2773" s="242"/>
    </row>
    <row r="2774" spans="439:453">
      <c r="PW2774" s="242"/>
      <c r="PX2774" s="242"/>
      <c r="PY2774" s="242"/>
      <c r="PZ2774" s="242"/>
      <c r="QA2774" s="242"/>
      <c r="QB2774" s="242"/>
      <c r="QC2774" s="242"/>
      <c r="QD2774" s="242"/>
      <c r="QE2774" s="242"/>
      <c r="QF2774" s="242"/>
      <c r="QG2774" s="242"/>
      <c r="QH2774" s="242"/>
      <c r="QI2774" s="242"/>
      <c r="QJ2774" s="242"/>
      <c r="QK2774" s="242"/>
    </row>
    <row r="2775" spans="439:453">
      <c r="PW2775" s="242"/>
      <c r="PX2775" s="242"/>
      <c r="PY2775" s="242"/>
      <c r="PZ2775" s="242"/>
      <c r="QA2775" s="242"/>
      <c r="QB2775" s="242"/>
      <c r="QC2775" s="242"/>
      <c r="QD2775" s="242"/>
      <c r="QE2775" s="242"/>
      <c r="QF2775" s="242"/>
      <c r="QG2775" s="242"/>
      <c r="QH2775" s="242"/>
      <c r="QI2775" s="242"/>
      <c r="QJ2775" s="242"/>
      <c r="QK2775" s="242"/>
    </row>
    <row r="2776" spans="439:453">
      <c r="PW2776" s="242"/>
      <c r="PX2776" s="242"/>
      <c r="PY2776" s="242"/>
      <c r="PZ2776" s="242"/>
      <c r="QA2776" s="242"/>
      <c r="QB2776" s="242"/>
      <c r="QC2776" s="242"/>
      <c r="QD2776" s="242"/>
      <c r="QE2776" s="242"/>
      <c r="QF2776" s="242"/>
      <c r="QG2776" s="242"/>
      <c r="QH2776" s="242"/>
      <c r="QI2776" s="242"/>
      <c r="QJ2776" s="242"/>
      <c r="QK2776" s="242"/>
    </row>
    <row r="2777" spans="439:453">
      <c r="PW2777" s="242"/>
      <c r="PX2777" s="242"/>
      <c r="PY2777" s="242"/>
      <c r="PZ2777" s="242"/>
      <c r="QA2777" s="242"/>
      <c r="QB2777" s="242"/>
      <c r="QC2777" s="242"/>
      <c r="QD2777" s="242"/>
      <c r="QE2777" s="242"/>
      <c r="QF2777" s="242"/>
      <c r="QG2777" s="242"/>
      <c r="QH2777" s="242"/>
      <c r="QI2777" s="242"/>
      <c r="QJ2777" s="242"/>
      <c r="QK2777" s="242"/>
    </row>
    <row r="2778" spans="439:453">
      <c r="PW2778" s="242"/>
      <c r="PX2778" s="242"/>
      <c r="PY2778" s="242"/>
      <c r="PZ2778" s="242"/>
      <c r="QA2778" s="242"/>
      <c r="QB2778" s="242"/>
      <c r="QC2778" s="242"/>
      <c r="QD2778" s="242"/>
      <c r="QE2778" s="242"/>
      <c r="QF2778" s="242"/>
      <c r="QG2778" s="242"/>
      <c r="QH2778" s="242"/>
      <c r="QI2778" s="242"/>
      <c r="QJ2778" s="242"/>
      <c r="QK2778" s="242"/>
    </row>
    <row r="2779" spans="439:453">
      <c r="PW2779" s="242"/>
      <c r="PX2779" s="242"/>
      <c r="PY2779" s="242"/>
      <c r="PZ2779" s="242"/>
      <c r="QA2779" s="242"/>
      <c r="QB2779" s="242"/>
      <c r="QC2779" s="242"/>
      <c r="QD2779" s="242"/>
      <c r="QE2779" s="242"/>
      <c r="QF2779" s="242"/>
      <c r="QG2779" s="242"/>
      <c r="QH2779" s="242"/>
      <c r="QI2779" s="242"/>
      <c r="QJ2779" s="242"/>
      <c r="QK2779" s="242"/>
    </row>
    <row r="2780" spans="439:453">
      <c r="PW2780" s="242"/>
      <c r="PX2780" s="242"/>
      <c r="PY2780" s="242"/>
      <c r="PZ2780" s="242"/>
      <c r="QA2780" s="242"/>
      <c r="QB2780" s="242"/>
      <c r="QC2780" s="242"/>
      <c r="QD2780" s="242"/>
      <c r="QE2780" s="242"/>
      <c r="QF2780" s="242"/>
      <c r="QG2780" s="242"/>
      <c r="QH2780" s="242"/>
      <c r="QI2780" s="242"/>
      <c r="QJ2780" s="242"/>
      <c r="QK2780" s="242"/>
    </row>
    <row r="2781" spans="439:453">
      <c r="PW2781" s="242"/>
      <c r="PX2781" s="242"/>
      <c r="PY2781" s="242"/>
      <c r="PZ2781" s="242"/>
      <c r="QA2781" s="242"/>
      <c r="QB2781" s="242"/>
      <c r="QC2781" s="242"/>
      <c r="QD2781" s="242"/>
      <c r="QE2781" s="242"/>
      <c r="QF2781" s="242"/>
      <c r="QG2781" s="242"/>
      <c r="QH2781" s="242"/>
      <c r="QI2781" s="242"/>
      <c r="QJ2781" s="242"/>
      <c r="QK2781" s="242"/>
    </row>
    <row r="2782" spans="439:453">
      <c r="PW2782" s="242"/>
      <c r="PX2782" s="242"/>
      <c r="PY2782" s="242"/>
      <c r="PZ2782" s="242"/>
      <c r="QA2782" s="242"/>
      <c r="QB2782" s="242"/>
      <c r="QC2782" s="242"/>
      <c r="QD2782" s="242"/>
      <c r="QE2782" s="242"/>
      <c r="QF2782" s="242"/>
      <c r="QG2782" s="242"/>
      <c r="QH2782" s="242"/>
      <c r="QI2782" s="242"/>
      <c r="QJ2782" s="242"/>
      <c r="QK2782" s="242"/>
    </row>
    <row r="2783" spans="439:453">
      <c r="PW2783" s="242"/>
      <c r="PX2783" s="242"/>
      <c r="PY2783" s="242"/>
      <c r="PZ2783" s="242"/>
      <c r="QA2783" s="242"/>
      <c r="QB2783" s="242"/>
      <c r="QC2783" s="242"/>
      <c r="QD2783" s="242"/>
      <c r="QE2783" s="242"/>
      <c r="QF2783" s="242"/>
      <c r="QG2783" s="242"/>
      <c r="QH2783" s="242"/>
      <c r="QI2783" s="242"/>
      <c r="QJ2783" s="242"/>
      <c r="QK2783" s="242"/>
    </row>
    <row r="2784" spans="439:453">
      <c r="PW2784" s="242"/>
      <c r="PX2784" s="242"/>
      <c r="PY2784" s="242"/>
      <c r="PZ2784" s="242"/>
      <c r="QA2784" s="242"/>
      <c r="QB2784" s="242"/>
      <c r="QC2784" s="242"/>
      <c r="QD2784" s="242"/>
      <c r="QE2784" s="242"/>
      <c r="QF2784" s="242"/>
      <c r="QG2784" s="242"/>
      <c r="QH2784" s="242"/>
      <c r="QI2784" s="242"/>
      <c r="QJ2784" s="242"/>
      <c r="QK2784" s="242"/>
    </row>
    <row r="2785" spans="439:453">
      <c r="PW2785" s="242"/>
      <c r="PX2785" s="242"/>
      <c r="PY2785" s="242"/>
      <c r="PZ2785" s="242"/>
      <c r="QA2785" s="242"/>
      <c r="QB2785" s="242"/>
      <c r="QC2785" s="242"/>
      <c r="QD2785" s="242"/>
      <c r="QE2785" s="242"/>
      <c r="QF2785" s="242"/>
      <c r="QG2785" s="242"/>
      <c r="QH2785" s="242"/>
      <c r="QI2785" s="242"/>
      <c r="QJ2785" s="242"/>
      <c r="QK2785" s="242"/>
    </row>
    <row r="2786" spans="439:453">
      <c r="PW2786" s="242"/>
      <c r="PX2786" s="242"/>
      <c r="PY2786" s="242"/>
      <c r="PZ2786" s="242"/>
      <c r="QA2786" s="242"/>
      <c r="QB2786" s="242"/>
      <c r="QC2786" s="242"/>
      <c r="QD2786" s="242"/>
      <c r="QE2786" s="242"/>
      <c r="QF2786" s="242"/>
      <c r="QG2786" s="242"/>
      <c r="QH2786" s="242"/>
      <c r="QI2786" s="242"/>
      <c r="QJ2786" s="242"/>
      <c r="QK2786" s="242"/>
    </row>
    <row r="2787" spans="439:453">
      <c r="PW2787" s="242"/>
      <c r="PX2787" s="242"/>
      <c r="PY2787" s="242"/>
      <c r="PZ2787" s="242"/>
      <c r="QA2787" s="242"/>
      <c r="QB2787" s="242"/>
      <c r="QC2787" s="242"/>
      <c r="QD2787" s="242"/>
      <c r="QE2787" s="242"/>
      <c r="QF2787" s="242"/>
      <c r="QG2787" s="242"/>
      <c r="QH2787" s="242"/>
      <c r="QI2787" s="242"/>
      <c r="QJ2787" s="242"/>
      <c r="QK2787" s="242"/>
    </row>
    <row r="2788" spans="439:453">
      <c r="PW2788" s="242"/>
      <c r="PX2788" s="242"/>
      <c r="PY2788" s="242"/>
      <c r="PZ2788" s="242"/>
      <c r="QA2788" s="242"/>
      <c r="QB2788" s="242"/>
      <c r="QC2788" s="242"/>
      <c r="QD2788" s="242"/>
      <c r="QE2788" s="242"/>
      <c r="QF2788" s="242"/>
      <c r="QG2788" s="242"/>
      <c r="QH2788" s="242"/>
      <c r="QI2788" s="242"/>
      <c r="QJ2788" s="242"/>
      <c r="QK2788" s="242"/>
    </row>
    <row r="2789" spans="439:453">
      <c r="PW2789" s="242"/>
      <c r="PX2789" s="242"/>
      <c r="PY2789" s="242"/>
      <c r="PZ2789" s="242"/>
      <c r="QA2789" s="242"/>
      <c r="QB2789" s="242"/>
      <c r="QC2789" s="242"/>
      <c r="QD2789" s="242"/>
      <c r="QE2789" s="242"/>
      <c r="QF2789" s="242"/>
      <c r="QG2789" s="242"/>
      <c r="QH2789" s="242"/>
      <c r="QI2789" s="242"/>
      <c r="QJ2789" s="242"/>
      <c r="QK2789" s="242"/>
    </row>
    <row r="2790" spans="439:453">
      <c r="PW2790" s="242"/>
      <c r="PX2790" s="242"/>
      <c r="PY2790" s="242"/>
      <c r="PZ2790" s="242"/>
      <c r="QA2790" s="242"/>
      <c r="QB2790" s="242"/>
      <c r="QC2790" s="242"/>
      <c r="QD2790" s="242"/>
      <c r="QE2790" s="242"/>
      <c r="QF2790" s="242"/>
      <c r="QG2790" s="242"/>
      <c r="QH2790" s="242"/>
      <c r="QI2790" s="242"/>
      <c r="QJ2790" s="242"/>
      <c r="QK2790" s="242"/>
    </row>
    <row r="2791" spans="439:453">
      <c r="PW2791" s="242"/>
      <c r="PX2791" s="242"/>
      <c r="PY2791" s="242"/>
      <c r="PZ2791" s="242"/>
      <c r="QA2791" s="242"/>
      <c r="QB2791" s="242"/>
      <c r="QC2791" s="242"/>
      <c r="QD2791" s="242"/>
      <c r="QE2791" s="242"/>
      <c r="QF2791" s="242"/>
      <c r="QG2791" s="242"/>
      <c r="QH2791" s="242"/>
      <c r="QI2791" s="242"/>
      <c r="QJ2791" s="242"/>
      <c r="QK2791" s="242"/>
    </row>
    <row r="2792" spans="439:453">
      <c r="PW2792" s="242"/>
      <c r="PX2792" s="242"/>
      <c r="PY2792" s="242"/>
      <c r="PZ2792" s="242"/>
      <c r="QA2792" s="242"/>
      <c r="QB2792" s="242"/>
      <c r="QC2792" s="242"/>
      <c r="QD2792" s="242"/>
      <c r="QE2792" s="242"/>
      <c r="QF2792" s="242"/>
      <c r="QG2792" s="242"/>
      <c r="QH2792" s="242"/>
      <c r="QI2792" s="242"/>
      <c r="QJ2792" s="242"/>
      <c r="QK2792" s="242"/>
    </row>
    <row r="2793" spans="439:453">
      <c r="PW2793" s="242"/>
      <c r="PX2793" s="242"/>
      <c r="PY2793" s="242"/>
      <c r="PZ2793" s="242"/>
      <c r="QA2793" s="242"/>
      <c r="QB2793" s="242"/>
      <c r="QC2793" s="242"/>
      <c r="QD2793" s="242"/>
      <c r="QE2793" s="242"/>
      <c r="QF2793" s="242"/>
      <c r="QG2793" s="242"/>
      <c r="QH2793" s="242"/>
      <c r="QI2793" s="242"/>
      <c r="QJ2793" s="242"/>
      <c r="QK2793" s="242"/>
    </row>
    <row r="2794" spans="439:453">
      <c r="PW2794" s="242"/>
      <c r="PX2794" s="242"/>
      <c r="PY2794" s="242"/>
      <c r="PZ2794" s="242"/>
      <c r="QA2794" s="242"/>
      <c r="QB2794" s="242"/>
      <c r="QC2794" s="242"/>
      <c r="QD2794" s="242"/>
      <c r="QE2794" s="242"/>
      <c r="QF2794" s="242"/>
      <c r="QG2794" s="242"/>
      <c r="QH2794" s="242"/>
      <c r="QI2794" s="242"/>
      <c r="QJ2794" s="242"/>
      <c r="QK2794" s="242"/>
    </row>
    <row r="2795" spans="439:453">
      <c r="PW2795" s="242"/>
      <c r="PX2795" s="242"/>
      <c r="PY2795" s="242"/>
      <c r="PZ2795" s="242"/>
      <c r="QA2795" s="242"/>
      <c r="QB2795" s="242"/>
      <c r="QC2795" s="242"/>
      <c r="QD2795" s="242"/>
      <c r="QE2795" s="242"/>
      <c r="QF2795" s="242"/>
      <c r="QG2795" s="242"/>
      <c r="QH2795" s="242"/>
      <c r="QI2795" s="242"/>
      <c r="QJ2795" s="242"/>
      <c r="QK2795" s="242"/>
    </row>
    <row r="2796" spans="439:453">
      <c r="PW2796" s="242"/>
      <c r="PX2796" s="242"/>
      <c r="PY2796" s="242"/>
      <c r="PZ2796" s="242"/>
      <c r="QA2796" s="242"/>
      <c r="QB2796" s="242"/>
      <c r="QC2796" s="242"/>
      <c r="QD2796" s="242"/>
      <c r="QE2796" s="242"/>
      <c r="QF2796" s="242"/>
      <c r="QG2796" s="242"/>
      <c r="QH2796" s="242"/>
      <c r="QI2796" s="242"/>
      <c r="QJ2796" s="242"/>
      <c r="QK2796" s="242"/>
    </row>
    <row r="2797" spans="439:453">
      <c r="PW2797" s="242"/>
      <c r="PX2797" s="242"/>
      <c r="PY2797" s="242"/>
      <c r="PZ2797" s="242"/>
      <c r="QA2797" s="242"/>
      <c r="QB2797" s="242"/>
      <c r="QC2797" s="242"/>
      <c r="QD2797" s="242"/>
      <c r="QE2797" s="242"/>
      <c r="QF2797" s="242"/>
      <c r="QG2797" s="242"/>
      <c r="QH2797" s="242"/>
      <c r="QI2797" s="242"/>
      <c r="QJ2797" s="242"/>
      <c r="QK2797" s="242"/>
    </row>
    <row r="2798" spans="439:453">
      <c r="PW2798" s="242"/>
      <c r="PX2798" s="242"/>
      <c r="PY2798" s="242"/>
      <c r="PZ2798" s="242"/>
      <c r="QA2798" s="242"/>
      <c r="QB2798" s="242"/>
      <c r="QC2798" s="242"/>
      <c r="QD2798" s="242"/>
      <c r="QE2798" s="242"/>
      <c r="QF2798" s="242"/>
      <c r="QG2798" s="242"/>
      <c r="QH2798" s="242"/>
      <c r="QI2798" s="242"/>
      <c r="QJ2798" s="242"/>
      <c r="QK2798" s="242"/>
    </row>
    <row r="2799" spans="439:453">
      <c r="PW2799" s="242"/>
      <c r="PX2799" s="242"/>
      <c r="PY2799" s="242"/>
      <c r="PZ2799" s="242"/>
      <c r="QA2799" s="242"/>
      <c r="QB2799" s="242"/>
      <c r="QC2799" s="242"/>
      <c r="QD2799" s="242"/>
      <c r="QE2799" s="242"/>
      <c r="QF2799" s="242"/>
      <c r="QG2799" s="242"/>
      <c r="QH2799" s="242"/>
      <c r="QI2799" s="242"/>
      <c r="QJ2799" s="242"/>
      <c r="QK2799" s="242"/>
    </row>
    <row r="2800" spans="439:453">
      <c r="PW2800" s="242"/>
      <c r="PX2800" s="242"/>
      <c r="PY2800" s="242"/>
      <c r="PZ2800" s="242"/>
      <c r="QA2800" s="242"/>
      <c r="QB2800" s="242"/>
      <c r="QC2800" s="242"/>
      <c r="QD2800" s="242"/>
      <c r="QE2800" s="242"/>
      <c r="QF2800" s="242"/>
      <c r="QG2800" s="242"/>
      <c r="QH2800" s="242"/>
      <c r="QI2800" s="242"/>
      <c r="QJ2800" s="242"/>
      <c r="QK2800" s="242"/>
    </row>
    <row r="2801" spans="439:453">
      <c r="PW2801" s="242"/>
      <c r="PX2801" s="242"/>
      <c r="PY2801" s="242"/>
      <c r="PZ2801" s="242"/>
      <c r="QA2801" s="242"/>
      <c r="QB2801" s="242"/>
      <c r="QC2801" s="242"/>
      <c r="QD2801" s="242"/>
      <c r="QE2801" s="242"/>
      <c r="QF2801" s="242"/>
      <c r="QG2801" s="242"/>
      <c r="QH2801" s="242"/>
      <c r="QI2801" s="242"/>
      <c r="QJ2801" s="242"/>
      <c r="QK2801" s="242"/>
    </row>
    <row r="2802" spans="439:453">
      <c r="PW2802" s="242"/>
      <c r="PX2802" s="242"/>
      <c r="PY2802" s="242"/>
      <c r="PZ2802" s="242"/>
      <c r="QA2802" s="242"/>
      <c r="QB2802" s="242"/>
      <c r="QC2802" s="242"/>
      <c r="QD2802" s="242"/>
      <c r="QE2802" s="242"/>
      <c r="QF2802" s="242"/>
      <c r="QG2802" s="242"/>
      <c r="QH2802" s="242"/>
      <c r="QI2802" s="242"/>
      <c r="QJ2802" s="242"/>
      <c r="QK2802" s="242"/>
    </row>
    <row r="2803" spans="439:453">
      <c r="PW2803" s="242"/>
      <c r="PX2803" s="242"/>
      <c r="PY2803" s="242"/>
      <c r="PZ2803" s="242"/>
      <c r="QA2803" s="242"/>
      <c r="QB2803" s="242"/>
      <c r="QC2803" s="242"/>
      <c r="QD2803" s="242"/>
      <c r="QE2803" s="242"/>
      <c r="QF2803" s="242"/>
      <c r="QG2803" s="242"/>
      <c r="QH2803" s="242"/>
      <c r="QI2803" s="242"/>
      <c r="QJ2803" s="242"/>
      <c r="QK2803" s="242"/>
    </row>
    <row r="2804" spans="439:453">
      <c r="PW2804" s="242"/>
      <c r="PX2804" s="242"/>
      <c r="PY2804" s="242"/>
      <c r="PZ2804" s="242"/>
      <c r="QA2804" s="242"/>
      <c r="QB2804" s="242"/>
      <c r="QC2804" s="242"/>
      <c r="QD2804" s="242"/>
      <c r="QE2804" s="242"/>
      <c r="QF2804" s="242"/>
      <c r="QG2804" s="242"/>
      <c r="QH2804" s="242"/>
      <c r="QI2804" s="242"/>
      <c r="QJ2804" s="242"/>
      <c r="QK2804" s="242"/>
    </row>
    <row r="2805" spans="439:453">
      <c r="PW2805" s="242"/>
      <c r="PX2805" s="242"/>
      <c r="PY2805" s="242"/>
      <c r="PZ2805" s="242"/>
      <c r="QA2805" s="242"/>
      <c r="QB2805" s="242"/>
      <c r="QC2805" s="242"/>
      <c r="QD2805" s="242"/>
      <c r="QE2805" s="242"/>
      <c r="QF2805" s="242"/>
      <c r="QG2805" s="242"/>
      <c r="QH2805" s="242"/>
      <c r="QI2805" s="242"/>
      <c r="QJ2805" s="242"/>
      <c r="QK2805" s="242"/>
    </row>
    <row r="2806" spans="439:453">
      <c r="PW2806" s="242"/>
      <c r="PX2806" s="242"/>
      <c r="PY2806" s="242"/>
      <c r="PZ2806" s="242"/>
      <c r="QA2806" s="242"/>
      <c r="QB2806" s="242"/>
      <c r="QC2806" s="242"/>
      <c r="QD2806" s="242"/>
      <c r="QE2806" s="242"/>
      <c r="QF2806" s="242"/>
      <c r="QG2806" s="242"/>
      <c r="QH2806" s="242"/>
      <c r="QI2806" s="242"/>
      <c r="QJ2806" s="242"/>
      <c r="QK2806" s="242"/>
    </row>
    <row r="2807" spans="439:453">
      <c r="PW2807" s="242"/>
      <c r="PX2807" s="242"/>
      <c r="PY2807" s="242"/>
      <c r="PZ2807" s="242"/>
      <c r="QA2807" s="242"/>
      <c r="QB2807" s="242"/>
      <c r="QC2807" s="242"/>
      <c r="QD2807" s="242"/>
      <c r="QE2807" s="242"/>
      <c r="QF2807" s="242"/>
      <c r="QG2807" s="242"/>
      <c r="QH2807" s="242"/>
      <c r="QI2807" s="242"/>
      <c r="QJ2807" s="242"/>
      <c r="QK2807" s="242"/>
    </row>
    <row r="2808" spans="439:453">
      <c r="PW2808" s="242"/>
      <c r="PX2808" s="242"/>
      <c r="PY2808" s="242"/>
      <c r="PZ2808" s="242"/>
      <c r="QA2808" s="242"/>
      <c r="QB2808" s="242"/>
      <c r="QC2808" s="242"/>
      <c r="QD2808" s="242"/>
      <c r="QE2808" s="242"/>
      <c r="QF2808" s="242"/>
      <c r="QG2808" s="242"/>
      <c r="QH2808" s="242"/>
      <c r="QI2808" s="242"/>
      <c r="QJ2808" s="242"/>
      <c r="QK2808" s="242"/>
    </row>
    <row r="2809" spans="439:453">
      <c r="PW2809" s="242"/>
      <c r="PX2809" s="242"/>
      <c r="PY2809" s="242"/>
      <c r="PZ2809" s="242"/>
      <c r="QA2809" s="242"/>
      <c r="QB2809" s="242"/>
      <c r="QC2809" s="242"/>
      <c r="QD2809" s="242"/>
      <c r="QE2809" s="242"/>
      <c r="QF2809" s="242"/>
      <c r="QG2809" s="242"/>
      <c r="QH2809" s="242"/>
      <c r="QI2809" s="242"/>
      <c r="QJ2809" s="242"/>
      <c r="QK2809" s="242"/>
    </row>
    <row r="2810" spans="439:453">
      <c r="PW2810" s="242"/>
      <c r="PX2810" s="242"/>
      <c r="PY2810" s="242"/>
      <c r="PZ2810" s="242"/>
      <c r="QA2810" s="242"/>
      <c r="QB2810" s="242"/>
      <c r="QC2810" s="242"/>
      <c r="QD2810" s="242"/>
      <c r="QE2810" s="242"/>
      <c r="QF2810" s="242"/>
      <c r="QG2810" s="242"/>
      <c r="QH2810" s="242"/>
      <c r="QI2810" s="242"/>
      <c r="QJ2810" s="242"/>
      <c r="QK2810" s="242"/>
    </row>
    <row r="2811" spans="439:453">
      <c r="PW2811" s="242"/>
      <c r="PX2811" s="242"/>
      <c r="PY2811" s="242"/>
      <c r="PZ2811" s="242"/>
      <c r="QA2811" s="242"/>
      <c r="QB2811" s="242"/>
      <c r="QC2811" s="242"/>
      <c r="QD2811" s="242"/>
      <c r="QE2811" s="242"/>
      <c r="QF2811" s="242"/>
      <c r="QG2811" s="242"/>
      <c r="QH2811" s="242"/>
      <c r="QI2811" s="242"/>
      <c r="QJ2811" s="242"/>
      <c r="QK2811" s="242"/>
    </row>
    <row r="2812" spans="439:453">
      <c r="PW2812" s="242"/>
      <c r="PX2812" s="242"/>
      <c r="PY2812" s="242"/>
      <c r="PZ2812" s="242"/>
      <c r="QA2812" s="242"/>
      <c r="QB2812" s="242"/>
      <c r="QC2812" s="242"/>
      <c r="QD2812" s="242"/>
      <c r="QE2812" s="242"/>
      <c r="QF2812" s="242"/>
      <c r="QG2812" s="242"/>
      <c r="QH2812" s="242"/>
      <c r="QI2812" s="242"/>
      <c r="QJ2812" s="242"/>
      <c r="QK2812" s="242"/>
    </row>
    <row r="2813" spans="439:453">
      <c r="PW2813" s="242"/>
      <c r="PX2813" s="242"/>
      <c r="PY2813" s="242"/>
      <c r="PZ2813" s="242"/>
      <c r="QA2813" s="242"/>
      <c r="QB2813" s="242"/>
      <c r="QC2813" s="242"/>
      <c r="QD2813" s="242"/>
      <c r="QE2813" s="242"/>
      <c r="QF2813" s="242"/>
      <c r="QG2813" s="242"/>
      <c r="QH2813" s="242"/>
      <c r="QI2813" s="242"/>
      <c r="QJ2813" s="242"/>
      <c r="QK2813" s="242"/>
    </row>
    <row r="2814" spans="439:453">
      <c r="PW2814" s="242"/>
      <c r="PX2814" s="242"/>
      <c r="PY2814" s="242"/>
      <c r="PZ2814" s="242"/>
      <c r="QA2814" s="242"/>
      <c r="QB2814" s="242"/>
      <c r="QC2814" s="242"/>
      <c r="QD2814" s="242"/>
      <c r="QE2814" s="242"/>
      <c r="QF2814" s="242"/>
      <c r="QG2814" s="242"/>
      <c r="QH2814" s="242"/>
      <c r="QI2814" s="242"/>
      <c r="QJ2814" s="242"/>
      <c r="QK2814" s="242"/>
    </row>
    <row r="2815" spans="439:453">
      <c r="PW2815" s="242"/>
      <c r="PX2815" s="242"/>
      <c r="PY2815" s="242"/>
      <c r="PZ2815" s="242"/>
      <c r="QA2815" s="242"/>
      <c r="QB2815" s="242"/>
      <c r="QC2815" s="242"/>
      <c r="QD2815" s="242"/>
      <c r="QE2815" s="242"/>
      <c r="QF2815" s="242"/>
      <c r="QG2815" s="242"/>
      <c r="QH2815" s="242"/>
      <c r="QI2815" s="242"/>
      <c r="QJ2815" s="242"/>
      <c r="QK2815" s="242"/>
    </row>
    <row r="2816" spans="439:453">
      <c r="PW2816" s="242"/>
      <c r="PX2816" s="242"/>
      <c r="PY2816" s="242"/>
      <c r="PZ2816" s="242"/>
      <c r="QA2816" s="242"/>
      <c r="QB2816" s="242"/>
      <c r="QC2816" s="242"/>
      <c r="QD2816" s="242"/>
      <c r="QE2816" s="242"/>
      <c r="QF2816" s="242"/>
      <c r="QG2816" s="242"/>
      <c r="QH2816" s="242"/>
      <c r="QI2816" s="242"/>
      <c r="QJ2816" s="242"/>
      <c r="QK2816" s="242"/>
    </row>
    <row r="2817" spans="439:453">
      <c r="PW2817" s="242"/>
      <c r="PX2817" s="242"/>
      <c r="PY2817" s="242"/>
      <c r="PZ2817" s="242"/>
      <c r="QA2817" s="242"/>
      <c r="QB2817" s="242"/>
      <c r="QC2817" s="242"/>
      <c r="QD2817" s="242"/>
      <c r="QE2817" s="242"/>
      <c r="QF2817" s="242"/>
      <c r="QG2817" s="242"/>
      <c r="QH2817" s="242"/>
      <c r="QI2817" s="242"/>
      <c r="QJ2817" s="242"/>
      <c r="QK2817" s="242"/>
    </row>
    <row r="2818" spans="439:453">
      <c r="PW2818" s="242"/>
      <c r="PX2818" s="242"/>
      <c r="PY2818" s="242"/>
      <c r="PZ2818" s="242"/>
      <c r="QA2818" s="242"/>
      <c r="QB2818" s="242"/>
      <c r="QC2818" s="242"/>
      <c r="QD2818" s="242"/>
      <c r="QE2818" s="242"/>
      <c r="QF2818" s="242"/>
      <c r="QG2818" s="242"/>
      <c r="QH2818" s="242"/>
      <c r="QI2818" s="242"/>
      <c r="QJ2818" s="242"/>
      <c r="QK2818" s="242"/>
    </row>
    <row r="2819" spans="439:453">
      <c r="PW2819" s="242"/>
      <c r="PX2819" s="242"/>
      <c r="PY2819" s="242"/>
      <c r="PZ2819" s="242"/>
      <c r="QA2819" s="242"/>
      <c r="QB2819" s="242"/>
      <c r="QC2819" s="242"/>
      <c r="QD2819" s="242"/>
      <c r="QE2819" s="242"/>
      <c r="QF2819" s="242"/>
      <c r="QG2819" s="242"/>
      <c r="QH2819" s="242"/>
      <c r="QI2819" s="242"/>
      <c r="QJ2819" s="242"/>
      <c r="QK2819" s="242"/>
    </row>
    <row r="2820" spans="439:453">
      <c r="PW2820" s="242"/>
      <c r="PX2820" s="242"/>
      <c r="PY2820" s="242"/>
      <c r="PZ2820" s="242"/>
      <c r="QA2820" s="242"/>
      <c r="QB2820" s="242"/>
      <c r="QC2820" s="242"/>
      <c r="QD2820" s="242"/>
      <c r="QE2820" s="242"/>
      <c r="QF2820" s="242"/>
      <c r="QG2820" s="242"/>
      <c r="QH2820" s="242"/>
      <c r="QI2820" s="242"/>
      <c r="QJ2820" s="242"/>
      <c r="QK2820" s="242"/>
    </row>
    <row r="2821" spans="439:453">
      <c r="PW2821" s="242"/>
      <c r="PX2821" s="242"/>
      <c r="PY2821" s="242"/>
      <c r="PZ2821" s="242"/>
      <c r="QA2821" s="242"/>
      <c r="QB2821" s="242"/>
      <c r="QC2821" s="242"/>
      <c r="QD2821" s="242"/>
      <c r="QE2821" s="242"/>
      <c r="QF2821" s="242"/>
      <c r="QG2821" s="242"/>
      <c r="QH2821" s="242"/>
      <c r="QI2821" s="242"/>
      <c r="QJ2821" s="242"/>
      <c r="QK2821" s="242"/>
    </row>
    <row r="2822" spans="439:453">
      <c r="PW2822" s="242"/>
      <c r="PX2822" s="242"/>
      <c r="PY2822" s="242"/>
      <c r="PZ2822" s="242"/>
      <c r="QA2822" s="242"/>
      <c r="QB2822" s="242"/>
      <c r="QC2822" s="242"/>
      <c r="QD2822" s="242"/>
      <c r="QE2822" s="242"/>
      <c r="QF2822" s="242"/>
      <c r="QG2822" s="242"/>
      <c r="QH2822" s="242"/>
      <c r="QI2822" s="242"/>
      <c r="QJ2822" s="242"/>
      <c r="QK2822" s="242"/>
    </row>
    <row r="2823" spans="439:453">
      <c r="PW2823" s="242"/>
      <c r="PX2823" s="242"/>
      <c r="PY2823" s="242"/>
      <c r="PZ2823" s="242"/>
      <c r="QA2823" s="242"/>
      <c r="QB2823" s="242"/>
      <c r="QC2823" s="242"/>
      <c r="QD2823" s="242"/>
      <c r="QE2823" s="242"/>
      <c r="QF2823" s="242"/>
      <c r="QG2823" s="242"/>
      <c r="QH2823" s="242"/>
      <c r="QI2823" s="242"/>
      <c r="QJ2823" s="242"/>
      <c r="QK2823" s="242"/>
    </row>
    <row r="2824" spans="439:453">
      <c r="PW2824" s="242"/>
      <c r="PX2824" s="242"/>
      <c r="PY2824" s="242"/>
      <c r="PZ2824" s="242"/>
      <c r="QA2824" s="242"/>
      <c r="QB2824" s="242"/>
      <c r="QC2824" s="242"/>
      <c r="QD2824" s="242"/>
      <c r="QE2824" s="242"/>
      <c r="QF2824" s="242"/>
      <c r="QG2824" s="242"/>
      <c r="QH2824" s="242"/>
      <c r="QI2824" s="242"/>
      <c r="QJ2824" s="242"/>
      <c r="QK2824" s="242"/>
    </row>
    <row r="2825" spans="439:453">
      <c r="PW2825" s="242"/>
      <c r="PX2825" s="242"/>
      <c r="PY2825" s="242"/>
      <c r="PZ2825" s="242"/>
      <c r="QA2825" s="242"/>
      <c r="QB2825" s="242"/>
      <c r="QC2825" s="242"/>
      <c r="QD2825" s="242"/>
      <c r="QE2825" s="242"/>
      <c r="QF2825" s="242"/>
      <c r="QG2825" s="242"/>
      <c r="QH2825" s="242"/>
      <c r="QI2825" s="242"/>
      <c r="QJ2825" s="242"/>
      <c r="QK2825" s="242"/>
    </row>
    <row r="2826" spans="439:453">
      <c r="PW2826" s="242"/>
      <c r="PX2826" s="242"/>
      <c r="PY2826" s="242"/>
      <c r="PZ2826" s="242"/>
      <c r="QA2826" s="242"/>
      <c r="QB2826" s="242"/>
      <c r="QC2826" s="242"/>
      <c r="QD2826" s="242"/>
      <c r="QE2826" s="242"/>
      <c r="QF2826" s="242"/>
      <c r="QG2826" s="242"/>
      <c r="QH2826" s="242"/>
      <c r="QI2826" s="242"/>
      <c r="QJ2826" s="242"/>
      <c r="QK2826" s="242"/>
    </row>
    <row r="2827" spans="439:453">
      <c r="PW2827" s="242"/>
      <c r="PX2827" s="242"/>
      <c r="PY2827" s="242"/>
      <c r="PZ2827" s="242"/>
      <c r="QA2827" s="242"/>
      <c r="QB2827" s="242"/>
      <c r="QC2827" s="242"/>
      <c r="QD2827" s="242"/>
      <c r="QE2827" s="242"/>
      <c r="QF2827" s="242"/>
      <c r="QG2827" s="242"/>
      <c r="QH2827" s="242"/>
      <c r="QI2827" s="242"/>
      <c r="QJ2827" s="242"/>
      <c r="QK2827" s="242"/>
    </row>
    <row r="2828" spans="439:453">
      <c r="PW2828" s="242"/>
      <c r="PX2828" s="242"/>
      <c r="PY2828" s="242"/>
      <c r="PZ2828" s="242"/>
      <c r="QA2828" s="242"/>
      <c r="QB2828" s="242"/>
      <c r="QC2828" s="242"/>
      <c r="QD2828" s="242"/>
      <c r="QE2828" s="242"/>
      <c r="QF2828" s="242"/>
      <c r="QG2828" s="242"/>
      <c r="QH2828" s="242"/>
      <c r="QI2828" s="242"/>
      <c r="QJ2828" s="242"/>
      <c r="QK2828" s="242"/>
    </row>
    <row r="2829" spans="439:453">
      <c r="PW2829" s="242"/>
      <c r="PX2829" s="242"/>
      <c r="PY2829" s="242"/>
      <c r="PZ2829" s="242"/>
      <c r="QA2829" s="242"/>
      <c r="QB2829" s="242"/>
      <c r="QC2829" s="242"/>
      <c r="QD2829" s="242"/>
      <c r="QE2829" s="242"/>
      <c r="QF2829" s="242"/>
      <c r="QG2829" s="242"/>
      <c r="QH2829" s="242"/>
      <c r="QI2829" s="242"/>
      <c r="QJ2829" s="242"/>
      <c r="QK2829" s="242"/>
    </row>
    <row r="2830" spans="439:453">
      <c r="PW2830" s="242"/>
      <c r="PX2830" s="242"/>
      <c r="PY2830" s="242"/>
      <c r="PZ2830" s="242"/>
      <c r="QA2830" s="242"/>
      <c r="QB2830" s="242"/>
      <c r="QC2830" s="242"/>
      <c r="QD2830" s="242"/>
      <c r="QE2830" s="242"/>
      <c r="QF2830" s="242"/>
      <c r="QG2830" s="242"/>
      <c r="QH2830" s="242"/>
      <c r="QI2830" s="242"/>
      <c r="QJ2830" s="242"/>
      <c r="QK2830" s="242"/>
    </row>
    <row r="2831" spans="439:453">
      <c r="PW2831" s="242"/>
      <c r="PX2831" s="242"/>
      <c r="PY2831" s="242"/>
      <c r="PZ2831" s="242"/>
      <c r="QA2831" s="242"/>
      <c r="QB2831" s="242"/>
      <c r="QC2831" s="242"/>
      <c r="QD2831" s="242"/>
      <c r="QE2831" s="242"/>
      <c r="QF2831" s="242"/>
      <c r="QG2831" s="242"/>
      <c r="QH2831" s="242"/>
      <c r="QI2831" s="242"/>
      <c r="QJ2831" s="242"/>
      <c r="QK2831" s="242"/>
    </row>
    <row r="2832" spans="439:453">
      <c r="PW2832" s="242"/>
      <c r="PX2832" s="242"/>
      <c r="PY2832" s="242"/>
      <c r="PZ2832" s="242"/>
      <c r="QA2832" s="242"/>
      <c r="QB2832" s="242"/>
      <c r="QC2832" s="242"/>
      <c r="QD2832" s="242"/>
      <c r="QE2832" s="242"/>
      <c r="QF2832" s="242"/>
      <c r="QG2832" s="242"/>
      <c r="QH2832" s="242"/>
      <c r="QI2832" s="242"/>
      <c r="QJ2832" s="242"/>
      <c r="QK2832" s="242"/>
    </row>
    <row r="2833" spans="439:453">
      <c r="PW2833" s="242"/>
      <c r="PX2833" s="242"/>
      <c r="PY2833" s="242"/>
      <c r="PZ2833" s="242"/>
      <c r="QA2833" s="242"/>
      <c r="QB2833" s="242"/>
      <c r="QC2833" s="242"/>
      <c r="QD2833" s="242"/>
      <c r="QE2833" s="242"/>
      <c r="QF2833" s="242"/>
      <c r="QG2833" s="242"/>
      <c r="QH2833" s="242"/>
      <c r="QI2833" s="242"/>
      <c r="QJ2833" s="242"/>
      <c r="QK2833" s="242"/>
    </row>
    <row r="2834" spans="439:453">
      <c r="PW2834" s="242"/>
      <c r="PX2834" s="242"/>
      <c r="PY2834" s="242"/>
      <c r="PZ2834" s="242"/>
      <c r="QA2834" s="242"/>
      <c r="QB2834" s="242"/>
      <c r="QC2834" s="242"/>
      <c r="QD2834" s="242"/>
      <c r="QE2834" s="242"/>
      <c r="QF2834" s="242"/>
      <c r="QG2834" s="242"/>
      <c r="QH2834" s="242"/>
      <c r="QI2834" s="242"/>
      <c r="QJ2834" s="242"/>
      <c r="QK2834" s="242"/>
    </row>
    <row r="2835" spans="439:453">
      <c r="PW2835" s="242"/>
      <c r="PX2835" s="242"/>
      <c r="PY2835" s="242"/>
      <c r="PZ2835" s="242"/>
      <c r="QA2835" s="242"/>
      <c r="QB2835" s="242"/>
      <c r="QC2835" s="242"/>
      <c r="QD2835" s="242"/>
      <c r="QE2835" s="242"/>
      <c r="QF2835" s="242"/>
      <c r="QG2835" s="242"/>
      <c r="QH2835" s="242"/>
      <c r="QI2835" s="242"/>
      <c r="QJ2835" s="242"/>
      <c r="QK2835" s="242"/>
    </row>
    <row r="2836" spans="439:453">
      <c r="PW2836" s="242"/>
      <c r="PX2836" s="242"/>
      <c r="PY2836" s="242"/>
      <c r="PZ2836" s="242"/>
      <c r="QA2836" s="242"/>
      <c r="QB2836" s="242"/>
      <c r="QC2836" s="242"/>
      <c r="QD2836" s="242"/>
      <c r="QE2836" s="242"/>
      <c r="QF2836" s="242"/>
      <c r="QG2836" s="242"/>
      <c r="QH2836" s="242"/>
      <c r="QI2836" s="242"/>
      <c r="QJ2836" s="242"/>
      <c r="QK2836" s="242"/>
    </row>
    <row r="2837" spans="439:453">
      <c r="PW2837" s="242"/>
      <c r="PX2837" s="242"/>
      <c r="PY2837" s="242"/>
      <c r="PZ2837" s="242"/>
      <c r="QA2837" s="242"/>
      <c r="QB2837" s="242"/>
      <c r="QC2837" s="242"/>
      <c r="QD2837" s="242"/>
      <c r="QE2837" s="242"/>
      <c r="QF2837" s="242"/>
      <c r="QG2837" s="242"/>
      <c r="QH2837" s="242"/>
      <c r="QI2837" s="242"/>
      <c r="QJ2837" s="242"/>
      <c r="QK2837" s="242"/>
    </row>
    <row r="2838" spans="439:453">
      <c r="PW2838" s="242"/>
      <c r="PX2838" s="242"/>
      <c r="PY2838" s="242"/>
      <c r="PZ2838" s="242"/>
      <c r="QA2838" s="242"/>
      <c r="QB2838" s="242"/>
      <c r="QC2838" s="242"/>
      <c r="QD2838" s="242"/>
      <c r="QE2838" s="242"/>
      <c r="QF2838" s="242"/>
      <c r="QG2838" s="242"/>
      <c r="QH2838" s="242"/>
      <c r="QI2838" s="242"/>
      <c r="QJ2838" s="242"/>
      <c r="QK2838" s="242"/>
    </row>
    <row r="2839" spans="439:453">
      <c r="PW2839" s="242"/>
      <c r="PX2839" s="242"/>
      <c r="PY2839" s="242"/>
      <c r="PZ2839" s="242"/>
      <c r="QA2839" s="242"/>
      <c r="QB2839" s="242"/>
      <c r="QC2839" s="242"/>
      <c r="QD2839" s="242"/>
      <c r="QE2839" s="242"/>
      <c r="QF2839" s="242"/>
      <c r="QG2839" s="242"/>
      <c r="QH2839" s="242"/>
      <c r="QI2839" s="242"/>
      <c r="QJ2839" s="242"/>
      <c r="QK2839" s="242"/>
    </row>
    <row r="2840" spans="439:453">
      <c r="PW2840" s="242"/>
      <c r="PX2840" s="242"/>
      <c r="PY2840" s="242"/>
      <c r="PZ2840" s="242"/>
      <c r="QA2840" s="242"/>
      <c r="QB2840" s="242"/>
      <c r="QC2840" s="242"/>
      <c r="QD2840" s="242"/>
      <c r="QE2840" s="242"/>
      <c r="QF2840" s="242"/>
      <c r="QG2840" s="242"/>
      <c r="QH2840" s="242"/>
      <c r="QI2840" s="242"/>
      <c r="QJ2840" s="242"/>
      <c r="QK2840" s="242"/>
    </row>
    <row r="2841" spans="439:453">
      <c r="PW2841" s="242"/>
      <c r="PX2841" s="242"/>
      <c r="PY2841" s="242"/>
      <c r="PZ2841" s="242"/>
      <c r="QA2841" s="242"/>
      <c r="QB2841" s="242"/>
      <c r="QC2841" s="242"/>
      <c r="QD2841" s="242"/>
      <c r="QE2841" s="242"/>
      <c r="QF2841" s="242"/>
      <c r="QG2841" s="242"/>
      <c r="QH2841" s="242"/>
      <c r="QI2841" s="242"/>
      <c r="QJ2841" s="242"/>
      <c r="QK2841" s="242"/>
    </row>
    <row r="2842" spans="439:453">
      <c r="PW2842" s="242"/>
      <c r="PX2842" s="242"/>
      <c r="PY2842" s="242"/>
      <c r="PZ2842" s="242"/>
      <c r="QA2842" s="242"/>
      <c r="QB2842" s="242"/>
      <c r="QC2842" s="242"/>
      <c r="QD2842" s="242"/>
      <c r="QE2842" s="242"/>
      <c r="QF2842" s="242"/>
      <c r="QG2842" s="242"/>
      <c r="QH2842" s="242"/>
      <c r="QI2842" s="242"/>
      <c r="QJ2842" s="242"/>
      <c r="QK2842" s="242"/>
    </row>
    <row r="2843" spans="439:453">
      <c r="PW2843" s="242"/>
      <c r="PX2843" s="242"/>
      <c r="PY2843" s="242"/>
      <c r="PZ2843" s="242"/>
      <c r="QA2843" s="242"/>
      <c r="QB2843" s="242"/>
      <c r="QC2843" s="242"/>
      <c r="QD2843" s="242"/>
      <c r="QE2843" s="242"/>
      <c r="QF2843" s="242"/>
      <c r="QG2843" s="242"/>
      <c r="QH2843" s="242"/>
      <c r="QI2843" s="242"/>
      <c r="QJ2843" s="242"/>
      <c r="QK2843" s="242"/>
    </row>
    <row r="2844" spans="439:453">
      <c r="PW2844" s="242"/>
      <c r="PX2844" s="242"/>
      <c r="PY2844" s="242"/>
      <c r="PZ2844" s="242"/>
      <c r="QA2844" s="242"/>
      <c r="QB2844" s="242"/>
      <c r="QC2844" s="242"/>
      <c r="QD2844" s="242"/>
      <c r="QE2844" s="242"/>
      <c r="QF2844" s="242"/>
      <c r="QG2844" s="242"/>
      <c r="QH2844" s="242"/>
      <c r="QI2844" s="242"/>
      <c r="QJ2844" s="242"/>
      <c r="QK2844" s="242"/>
    </row>
    <row r="2845" spans="439:453">
      <c r="PW2845" s="242"/>
      <c r="PX2845" s="242"/>
      <c r="PY2845" s="242"/>
      <c r="PZ2845" s="242"/>
      <c r="QA2845" s="242"/>
      <c r="QB2845" s="242"/>
      <c r="QC2845" s="242"/>
      <c r="QD2845" s="242"/>
      <c r="QE2845" s="242"/>
      <c r="QF2845" s="242"/>
      <c r="QG2845" s="242"/>
      <c r="QH2845" s="242"/>
      <c r="QI2845" s="242"/>
      <c r="QJ2845" s="242"/>
      <c r="QK2845" s="242"/>
    </row>
    <row r="2846" spans="439:453">
      <c r="PW2846" s="242"/>
      <c r="PX2846" s="242"/>
      <c r="PY2846" s="242"/>
      <c r="PZ2846" s="242"/>
      <c r="QA2846" s="242"/>
      <c r="QB2846" s="242"/>
      <c r="QC2846" s="242"/>
      <c r="QD2846" s="242"/>
      <c r="QE2846" s="242"/>
      <c r="QF2846" s="242"/>
      <c r="QG2846" s="242"/>
      <c r="QH2846" s="242"/>
      <c r="QI2846" s="242"/>
      <c r="QJ2846" s="242"/>
      <c r="QK2846" s="242"/>
    </row>
    <row r="2847" spans="439:453">
      <c r="PW2847" s="242"/>
      <c r="PX2847" s="242"/>
      <c r="PY2847" s="242"/>
      <c r="PZ2847" s="242"/>
      <c r="QA2847" s="242"/>
      <c r="QB2847" s="242"/>
      <c r="QC2847" s="242"/>
      <c r="QD2847" s="242"/>
      <c r="QE2847" s="242"/>
      <c r="QF2847" s="242"/>
      <c r="QG2847" s="242"/>
      <c r="QH2847" s="242"/>
      <c r="QI2847" s="242"/>
      <c r="QJ2847" s="242"/>
      <c r="QK2847" s="242"/>
    </row>
    <row r="2848" spans="439:453">
      <c r="PW2848" s="242"/>
      <c r="PX2848" s="242"/>
      <c r="PY2848" s="242"/>
      <c r="PZ2848" s="242"/>
      <c r="QA2848" s="242"/>
      <c r="QB2848" s="242"/>
      <c r="QC2848" s="242"/>
      <c r="QD2848" s="242"/>
      <c r="QE2848" s="242"/>
      <c r="QF2848" s="242"/>
      <c r="QG2848" s="242"/>
      <c r="QH2848" s="242"/>
      <c r="QI2848" s="242"/>
      <c r="QJ2848" s="242"/>
      <c r="QK2848" s="242"/>
    </row>
    <row r="2849" spans="439:453">
      <c r="PW2849" s="242"/>
      <c r="PX2849" s="242"/>
      <c r="PY2849" s="242"/>
      <c r="PZ2849" s="242"/>
      <c r="QA2849" s="242"/>
      <c r="QB2849" s="242"/>
      <c r="QC2849" s="242"/>
      <c r="QD2849" s="242"/>
      <c r="QE2849" s="242"/>
      <c r="QF2849" s="242"/>
      <c r="QG2849" s="242"/>
      <c r="QH2849" s="242"/>
      <c r="QI2849" s="242"/>
      <c r="QJ2849" s="242"/>
      <c r="QK2849" s="242"/>
    </row>
    <row r="2850" spans="439:453">
      <c r="PW2850" s="242"/>
      <c r="PX2850" s="242"/>
      <c r="PY2850" s="242"/>
      <c r="PZ2850" s="242"/>
      <c r="QA2850" s="242"/>
      <c r="QB2850" s="242"/>
      <c r="QC2850" s="242"/>
      <c r="QD2850" s="242"/>
      <c r="QE2850" s="242"/>
      <c r="QF2850" s="242"/>
      <c r="QG2850" s="242"/>
      <c r="QH2850" s="242"/>
      <c r="QI2850" s="242"/>
      <c r="QJ2850" s="242"/>
      <c r="QK2850" s="242"/>
    </row>
    <row r="2851" spans="439:453">
      <c r="PW2851" s="242"/>
      <c r="PX2851" s="242"/>
      <c r="PY2851" s="242"/>
      <c r="PZ2851" s="242"/>
      <c r="QA2851" s="242"/>
      <c r="QB2851" s="242"/>
      <c r="QC2851" s="242"/>
      <c r="QD2851" s="242"/>
      <c r="QE2851" s="242"/>
      <c r="QF2851" s="242"/>
      <c r="QG2851" s="242"/>
      <c r="QH2851" s="242"/>
      <c r="QI2851" s="242"/>
      <c r="QJ2851" s="242"/>
      <c r="QK2851" s="242"/>
    </row>
    <row r="2852" spans="439:453">
      <c r="PW2852" s="242"/>
      <c r="PX2852" s="242"/>
      <c r="PY2852" s="242"/>
      <c r="PZ2852" s="242"/>
      <c r="QA2852" s="242"/>
      <c r="QB2852" s="242"/>
      <c r="QC2852" s="242"/>
      <c r="QD2852" s="242"/>
      <c r="QE2852" s="242"/>
      <c r="QF2852" s="242"/>
      <c r="QG2852" s="242"/>
      <c r="QH2852" s="242"/>
      <c r="QI2852" s="242"/>
      <c r="QJ2852" s="242"/>
      <c r="QK2852" s="242"/>
    </row>
    <row r="2853" spans="439:453">
      <c r="PW2853" s="242"/>
      <c r="PX2853" s="242"/>
      <c r="PY2853" s="242"/>
      <c r="PZ2853" s="242"/>
      <c r="QA2853" s="242"/>
      <c r="QB2853" s="242"/>
      <c r="QC2853" s="242"/>
      <c r="QD2853" s="242"/>
      <c r="QE2853" s="242"/>
      <c r="QF2853" s="242"/>
      <c r="QG2853" s="242"/>
      <c r="QH2853" s="242"/>
      <c r="QI2853" s="242"/>
      <c r="QJ2853" s="242"/>
      <c r="QK2853" s="242"/>
    </row>
    <row r="2854" spans="439:453">
      <c r="PW2854" s="242"/>
      <c r="PX2854" s="242"/>
      <c r="PY2854" s="242"/>
      <c r="PZ2854" s="242"/>
      <c r="QA2854" s="242"/>
      <c r="QB2854" s="242"/>
      <c r="QC2854" s="242"/>
      <c r="QD2854" s="242"/>
      <c r="QE2854" s="242"/>
      <c r="QF2854" s="242"/>
      <c r="QG2854" s="242"/>
      <c r="QH2854" s="242"/>
      <c r="QI2854" s="242"/>
      <c r="QJ2854" s="242"/>
      <c r="QK2854" s="242"/>
    </row>
    <row r="2855" spans="439:453">
      <c r="PW2855" s="242"/>
      <c r="PX2855" s="242"/>
      <c r="PY2855" s="242"/>
      <c r="PZ2855" s="242"/>
      <c r="QA2855" s="242"/>
      <c r="QB2855" s="242"/>
      <c r="QC2855" s="242"/>
      <c r="QD2855" s="242"/>
      <c r="QE2855" s="242"/>
      <c r="QF2855" s="242"/>
      <c r="QG2855" s="242"/>
      <c r="QH2855" s="242"/>
      <c r="QI2855" s="242"/>
      <c r="QJ2855" s="242"/>
      <c r="QK2855" s="242"/>
    </row>
    <row r="2856" spans="439:453">
      <c r="PW2856" s="242"/>
      <c r="PX2856" s="242"/>
      <c r="PY2856" s="242"/>
      <c r="PZ2856" s="242"/>
      <c r="QA2856" s="242"/>
      <c r="QB2856" s="242"/>
      <c r="QC2856" s="242"/>
      <c r="QD2856" s="242"/>
      <c r="QE2856" s="242"/>
      <c r="QF2856" s="242"/>
      <c r="QG2856" s="242"/>
      <c r="QH2856" s="242"/>
      <c r="QI2856" s="242"/>
      <c r="QJ2856" s="242"/>
      <c r="QK2856" s="242"/>
    </row>
    <row r="2857" spans="439:453">
      <c r="PW2857" s="242"/>
      <c r="PX2857" s="242"/>
      <c r="PY2857" s="242"/>
      <c r="PZ2857" s="242"/>
      <c r="QA2857" s="242"/>
      <c r="QB2857" s="242"/>
      <c r="QC2857" s="242"/>
      <c r="QD2857" s="242"/>
      <c r="QE2857" s="242"/>
      <c r="QF2857" s="242"/>
      <c r="QG2857" s="242"/>
      <c r="QH2857" s="242"/>
      <c r="QI2857" s="242"/>
      <c r="QJ2857" s="242"/>
      <c r="QK2857" s="242"/>
    </row>
    <row r="2858" spans="439:453">
      <c r="PW2858" s="242"/>
      <c r="PX2858" s="242"/>
      <c r="PY2858" s="242"/>
      <c r="PZ2858" s="242"/>
      <c r="QA2858" s="242"/>
      <c r="QB2858" s="242"/>
      <c r="QC2858" s="242"/>
      <c r="QD2858" s="242"/>
      <c r="QE2858" s="242"/>
      <c r="QF2858" s="242"/>
      <c r="QG2858" s="242"/>
      <c r="QH2858" s="242"/>
      <c r="QI2858" s="242"/>
      <c r="QJ2858" s="242"/>
      <c r="QK2858" s="242"/>
    </row>
    <row r="2859" spans="439:453">
      <c r="PW2859" s="242"/>
      <c r="PX2859" s="242"/>
      <c r="PY2859" s="242"/>
      <c r="PZ2859" s="242"/>
      <c r="QA2859" s="242"/>
      <c r="QB2859" s="242"/>
      <c r="QC2859" s="242"/>
      <c r="QD2859" s="242"/>
      <c r="QE2859" s="242"/>
      <c r="QF2859" s="242"/>
      <c r="QG2859" s="242"/>
      <c r="QH2859" s="242"/>
      <c r="QI2859" s="242"/>
      <c r="QJ2859" s="242"/>
      <c r="QK2859" s="242"/>
    </row>
    <row r="2860" spans="439:453">
      <c r="PW2860" s="242"/>
      <c r="PX2860" s="242"/>
      <c r="PY2860" s="242"/>
      <c r="PZ2860" s="242"/>
      <c r="QA2860" s="242"/>
      <c r="QB2860" s="242"/>
      <c r="QC2860" s="242"/>
      <c r="QD2860" s="242"/>
      <c r="QE2860" s="242"/>
      <c r="QF2860" s="242"/>
      <c r="QG2860" s="242"/>
      <c r="QH2860" s="242"/>
      <c r="QI2860" s="242"/>
      <c r="QJ2860" s="242"/>
      <c r="QK2860" s="242"/>
    </row>
    <row r="2861" spans="439:453">
      <c r="PW2861" s="242"/>
      <c r="PX2861" s="242"/>
      <c r="PY2861" s="242"/>
      <c r="PZ2861" s="242"/>
      <c r="QA2861" s="242"/>
      <c r="QB2861" s="242"/>
      <c r="QC2861" s="242"/>
      <c r="QD2861" s="242"/>
      <c r="QE2861" s="242"/>
      <c r="QF2861" s="242"/>
      <c r="QG2861" s="242"/>
      <c r="QH2861" s="242"/>
      <c r="QI2861" s="242"/>
      <c r="QJ2861" s="242"/>
      <c r="QK2861" s="242"/>
    </row>
    <row r="2862" spans="439:453">
      <c r="PW2862" s="242"/>
      <c r="PX2862" s="242"/>
      <c r="PY2862" s="242"/>
      <c r="PZ2862" s="242"/>
      <c r="QA2862" s="242"/>
      <c r="QB2862" s="242"/>
      <c r="QC2862" s="242"/>
      <c r="QD2862" s="242"/>
      <c r="QE2862" s="242"/>
      <c r="QF2862" s="242"/>
      <c r="QG2862" s="242"/>
      <c r="QH2862" s="242"/>
      <c r="QI2862" s="242"/>
      <c r="QJ2862" s="242"/>
      <c r="QK2862" s="242"/>
    </row>
    <row r="2863" spans="439:453">
      <c r="PW2863" s="242"/>
      <c r="PX2863" s="242"/>
      <c r="PY2863" s="242"/>
      <c r="PZ2863" s="242"/>
      <c r="QA2863" s="242"/>
      <c r="QB2863" s="242"/>
      <c r="QC2863" s="242"/>
      <c r="QD2863" s="242"/>
      <c r="QE2863" s="242"/>
      <c r="QF2863" s="242"/>
      <c r="QG2863" s="242"/>
      <c r="QH2863" s="242"/>
      <c r="QI2863" s="242"/>
      <c r="QJ2863" s="242"/>
      <c r="QK2863" s="242"/>
    </row>
    <row r="2864" spans="439:453">
      <c r="PW2864" s="242"/>
      <c r="PX2864" s="242"/>
      <c r="PY2864" s="242"/>
      <c r="PZ2864" s="242"/>
      <c r="QA2864" s="242"/>
      <c r="QB2864" s="242"/>
      <c r="QC2864" s="242"/>
      <c r="QD2864" s="242"/>
      <c r="QE2864" s="242"/>
      <c r="QF2864" s="242"/>
      <c r="QG2864" s="242"/>
      <c r="QH2864" s="242"/>
      <c r="QI2864" s="242"/>
      <c r="QJ2864" s="242"/>
      <c r="QK2864" s="242"/>
    </row>
    <row r="2865" spans="439:453">
      <c r="PW2865" s="242"/>
      <c r="PX2865" s="242"/>
      <c r="PY2865" s="242"/>
      <c r="PZ2865" s="242"/>
      <c r="QA2865" s="242"/>
      <c r="QB2865" s="242"/>
      <c r="QC2865" s="242"/>
      <c r="QD2865" s="242"/>
      <c r="QE2865" s="242"/>
      <c r="QF2865" s="242"/>
      <c r="QG2865" s="242"/>
      <c r="QH2865" s="242"/>
      <c r="QI2865" s="242"/>
      <c r="QJ2865" s="242"/>
      <c r="QK2865" s="242"/>
    </row>
    <row r="2866" spans="439:453">
      <c r="PW2866" s="242"/>
      <c r="PX2866" s="242"/>
      <c r="PY2866" s="242"/>
      <c r="PZ2866" s="242"/>
      <c r="QA2866" s="242"/>
      <c r="QB2866" s="242"/>
      <c r="QC2866" s="242"/>
      <c r="QD2866" s="242"/>
      <c r="QE2866" s="242"/>
      <c r="QF2866" s="242"/>
      <c r="QG2866" s="242"/>
      <c r="QH2866" s="242"/>
      <c r="QI2866" s="242"/>
      <c r="QJ2866" s="242"/>
      <c r="QK2866" s="242"/>
    </row>
    <row r="2867" spans="439:453">
      <c r="PW2867" s="242"/>
      <c r="PX2867" s="242"/>
      <c r="PY2867" s="242"/>
      <c r="PZ2867" s="242"/>
      <c r="QA2867" s="242"/>
      <c r="QB2867" s="242"/>
      <c r="QC2867" s="242"/>
      <c r="QD2867" s="242"/>
      <c r="QE2867" s="242"/>
      <c r="QF2867" s="242"/>
      <c r="QG2867" s="242"/>
      <c r="QH2867" s="242"/>
      <c r="QI2867" s="242"/>
      <c r="QJ2867" s="242"/>
      <c r="QK2867" s="242"/>
    </row>
    <row r="2868" spans="439:453">
      <c r="PW2868" s="242"/>
      <c r="PX2868" s="242"/>
      <c r="PY2868" s="242"/>
      <c r="PZ2868" s="242"/>
      <c r="QA2868" s="242"/>
      <c r="QB2868" s="242"/>
      <c r="QC2868" s="242"/>
      <c r="QD2868" s="242"/>
      <c r="QE2868" s="242"/>
      <c r="QF2868" s="242"/>
      <c r="QG2868" s="242"/>
      <c r="QH2868" s="242"/>
      <c r="QI2868" s="242"/>
      <c r="QJ2868" s="242"/>
      <c r="QK2868" s="242"/>
    </row>
    <row r="2869" spans="439:453">
      <c r="PW2869" s="242"/>
      <c r="PX2869" s="242"/>
      <c r="PY2869" s="242"/>
      <c r="PZ2869" s="242"/>
      <c r="QA2869" s="242"/>
      <c r="QB2869" s="242"/>
      <c r="QC2869" s="242"/>
      <c r="QD2869" s="242"/>
      <c r="QE2869" s="242"/>
      <c r="QF2869" s="242"/>
      <c r="QG2869" s="242"/>
      <c r="QH2869" s="242"/>
      <c r="QI2869" s="242"/>
      <c r="QJ2869" s="242"/>
      <c r="QK2869" s="242"/>
    </row>
    <row r="2870" spans="439:453">
      <c r="PW2870" s="242"/>
      <c r="PX2870" s="242"/>
      <c r="PY2870" s="242"/>
      <c r="PZ2870" s="242"/>
      <c r="QA2870" s="242"/>
      <c r="QB2870" s="242"/>
      <c r="QC2870" s="242"/>
      <c r="QD2870" s="242"/>
      <c r="QE2870" s="242"/>
      <c r="QF2870" s="242"/>
      <c r="QG2870" s="242"/>
      <c r="QH2870" s="242"/>
      <c r="QI2870" s="242"/>
      <c r="QJ2870" s="242"/>
      <c r="QK2870" s="242"/>
    </row>
    <row r="2871" spans="439:453">
      <c r="PW2871" s="242"/>
      <c r="PX2871" s="242"/>
      <c r="PY2871" s="242"/>
      <c r="PZ2871" s="242"/>
      <c r="QA2871" s="242"/>
      <c r="QB2871" s="242"/>
      <c r="QC2871" s="242"/>
      <c r="QD2871" s="242"/>
      <c r="QE2871" s="242"/>
      <c r="QF2871" s="242"/>
      <c r="QG2871" s="242"/>
      <c r="QH2871" s="242"/>
      <c r="QI2871" s="242"/>
      <c r="QJ2871" s="242"/>
      <c r="QK2871" s="242"/>
    </row>
    <row r="2872" spans="439:453">
      <c r="PW2872" s="242"/>
      <c r="PX2872" s="242"/>
      <c r="PY2872" s="242"/>
      <c r="PZ2872" s="242"/>
      <c r="QA2872" s="242"/>
      <c r="QB2872" s="242"/>
      <c r="QC2872" s="242"/>
      <c r="QD2872" s="242"/>
      <c r="QE2872" s="242"/>
      <c r="QF2872" s="242"/>
      <c r="QG2872" s="242"/>
      <c r="QH2872" s="242"/>
      <c r="QI2872" s="242"/>
      <c r="QJ2872" s="242"/>
      <c r="QK2872" s="242"/>
    </row>
    <row r="2873" spans="439:453">
      <c r="PW2873" s="242"/>
      <c r="PX2873" s="242"/>
      <c r="PY2873" s="242"/>
      <c r="PZ2873" s="242"/>
      <c r="QA2873" s="242"/>
      <c r="QB2873" s="242"/>
      <c r="QC2873" s="242"/>
      <c r="QD2873" s="242"/>
      <c r="QE2873" s="242"/>
      <c r="QF2873" s="242"/>
      <c r="QG2873" s="242"/>
      <c r="QH2873" s="242"/>
      <c r="QI2873" s="242"/>
      <c r="QJ2873" s="242"/>
      <c r="QK2873" s="242"/>
    </row>
    <row r="2874" spans="439:453">
      <c r="PW2874" s="242"/>
      <c r="PX2874" s="242"/>
      <c r="PY2874" s="242"/>
      <c r="PZ2874" s="242"/>
      <c r="QA2874" s="242"/>
      <c r="QB2874" s="242"/>
      <c r="QC2874" s="242"/>
      <c r="QD2874" s="242"/>
      <c r="QE2874" s="242"/>
      <c r="QF2874" s="242"/>
      <c r="QG2874" s="242"/>
      <c r="QH2874" s="242"/>
      <c r="QI2874" s="242"/>
      <c r="QJ2874" s="242"/>
      <c r="QK2874" s="242"/>
    </row>
    <row r="2875" spans="439:453">
      <c r="PW2875" s="242"/>
      <c r="PX2875" s="242"/>
      <c r="PY2875" s="242"/>
      <c r="PZ2875" s="242"/>
      <c r="QA2875" s="242"/>
      <c r="QB2875" s="242"/>
      <c r="QC2875" s="242"/>
      <c r="QD2875" s="242"/>
      <c r="QE2875" s="242"/>
      <c r="QF2875" s="242"/>
      <c r="QG2875" s="242"/>
      <c r="QH2875" s="242"/>
      <c r="QI2875" s="242"/>
      <c r="QJ2875" s="242"/>
      <c r="QK2875" s="242"/>
    </row>
    <row r="2876" spans="439:453">
      <c r="PW2876" s="242"/>
      <c r="PX2876" s="242"/>
      <c r="PY2876" s="242"/>
      <c r="PZ2876" s="242"/>
      <c r="QA2876" s="242"/>
      <c r="QB2876" s="242"/>
      <c r="QC2876" s="242"/>
      <c r="QD2876" s="242"/>
      <c r="QE2876" s="242"/>
      <c r="QF2876" s="242"/>
      <c r="QG2876" s="242"/>
      <c r="QH2876" s="242"/>
      <c r="QI2876" s="242"/>
      <c r="QJ2876" s="242"/>
      <c r="QK2876" s="242"/>
    </row>
    <row r="2877" spans="439:453">
      <c r="PW2877" s="242"/>
      <c r="PX2877" s="242"/>
      <c r="PY2877" s="242"/>
      <c r="PZ2877" s="242"/>
      <c r="QA2877" s="242"/>
      <c r="QB2877" s="242"/>
      <c r="QC2877" s="242"/>
      <c r="QD2877" s="242"/>
      <c r="QE2877" s="242"/>
      <c r="QF2877" s="242"/>
      <c r="QG2877" s="242"/>
      <c r="QH2877" s="242"/>
      <c r="QI2877" s="242"/>
      <c r="QJ2877" s="242"/>
      <c r="QK2877" s="242"/>
    </row>
    <row r="2878" spans="439:453">
      <c r="PW2878" s="242"/>
      <c r="PX2878" s="242"/>
      <c r="PY2878" s="242"/>
      <c r="PZ2878" s="242"/>
      <c r="QA2878" s="242"/>
      <c r="QB2878" s="242"/>
      <c r="QC2878" s="242"/>
      <c r="QD2878" s="242"/>
      <c r="QE2878" s="242"/>
      <c r="QF2878" s="242"/>
      <c r="QG2878" s="242"/>
      <c r="QH2878" s="242"/>
      <c r="QI2878" s="242"/>
      <c r="QJ2878" s="242"/>
      <c r="QK2878" s="242"/>
    </row>
    <row r="2879" spans="439:453">
      <c r="PW2879" s="242"/>
      <c r="PX2879" s="242"/>
      <c r="PY2879" s="242"/>
      <c r="PZ2879" s="242"/>
      <c r="QA2879" s="242"/>
      <c r="QB2879" s="242"/>
      <c r="QC2879" s="242"/>
      <c r="QD2879" s="242"/>
      <c r="QE2879" s="242"/>
      <c r="QF2879" s="242"/>
      <c r="QG2879" s="242"/>
      <c r="QH2879" s="242"/>
      <c r="QI2879" s="242"/>
      <c r="QJ2879" s="242"/>
      <c r="QK2879" s="242"/>
    </row>
    <row r="2880" spans="439:453">
      <c r="PW2880" s="242"/>
      <c r="PX2880" s="242"/>
      <c r="PY2880" s="242"/>
      <c r="PZ2880" s="242"/>
      <c r="QA2880" s="242"/>
      <c r="QB2880" s="242"/>
      <c r="QC2880" s="242"/>
      <c r="QD2880" s="242"/>
      <c r="QE2880" s="242"/>
      <c r="QF2880" s="242"/>
      <c r="QG2880" s="242"/>
      <c r="QH2880" s="242"/>
      <c r="QI2880" s="242"/>
      <c r="QJ2880" s="242"/>
      <c r="QK2880" s="242"/>
    </row>
    <row r="2881" spans="439:453">
      <c r="PW2881" s="242"/>
      <c r="PX2881" s="242"/>
      <c r="PY2881" s="242"/>
      <c r="PZ2881" s="242"/>
      <c r="QA2881" s="242"/>
      <c r="QB2881" s="242"/>
      <c r="QC2881" s="242"/>
      <c r="QD2881" s="242"/>
      <c r="QE2881" s="242"/>
      <c r="QF2881" s="242"/>
      <c r="QG2881" s="242"/>
      <c r="QH2881" s="242"/>
      <c r="QI2881" s="242"/>
      <c r="QJ2881" s="242"/>
      <c r="QK2881" s="242"/>
    </row>
    <row r="2882" spans="439:453">
      <c r="PW2882" s="242"/>
      <c r="PX2882" s="242"/>
      <c r="PY2882" s="242"/>
      <c r="PZ2882" s="242"/>
      <c r="QA2882" s="242"/>
      <c r="QB2882" s="242"/>
      <c r="QC2882" s="242"/>
      <c r="QD2882" s="242"/>
      <c r="QE2882" s="242"/>
      <c r="QF2882" s="242"/>
      <c r="QG2882" s="242"/>
      <c r="QH2882" s="242"/>
      <c r="QI2882" s="242"/>
      <c r="QJ2882" s="242"/>
      <c r="QK2882" s="242"/>
    </row>
    <row r="2883" spans="439:453">
      <c r="PW2883" s="242"/>
      <c r="PX2883" s="242"/>
      <c r="PY2883" s="242"/>
      <c r="PZ2883" s="242"/>
      <c r="QA2883" s="242"/>
      <c r="QB2883" s="242"/>
      <c r="QC2883" s="242"/>
      <c r="QD2883" s="242"/>
      <c r="QE2883" s="242"/>
      <c r="QF2883" s="242"/>
      <c r="QG2883" s="242"/>
      <c r="QH2883" s="242"/>
      <c r="QI2883" s="242"/>
      <c r="QJ2883" s="242"/>
      <c r="QK2883" s="242"/>
    </row>
    <row r="2884" spans="439:453">
      <c r="PW2884" s="242"/>
      <c r="PX2884" s="242"/>
      <c r="PY2884" s="242"/>
      <c r="PZ2884" s="242"/>
      <c r="QA2884" s="242"/>
      <c r="QB2884" s="242"/>
      <c r="QC2884" s="242"/>
      <c r="QD2884" s="242"/>
      <c r="QE2884" s="242"/>
      <c r="QF2884" s="242"/>
      <c r="QG2884" s="242"/>
      <c r="QH2884" s="242"/>
      <c r="QI2884" s="242"/>
      <c r="QJ2884" s="242"/>
      <c r="QK2884" s="242"/>
    </row>
    <row r="2885" spans="439:453">
      <c r="PW2885" s="242"/>
      <c r="PX2885" s="242"/>
      <c r="PY2885" s="242"/>
      <c r="PZ2885" s="242"/>
      <c r="QA2885" s="242"/>
      <c r="QB2885" s="242"/>
      <c r="QC2885" s="242"/>
      <c r="QD2885" s="242"/>
      <c r="QE2885" s="242"/>
      <c r="QF2885" s="242"/>
      <c r="QG2885" s="242"/>
      <c r="QH2885" s="242"/>
      <c r="QI2885" s="242"/>
      <c r="QJ2885" s="242"/>
      <c r="QK2885" s="242"/>
    </row>
    <row r="2886" spans="439:453">
      <c r="PW2886" s="242"/>
      <c r="PX2886" s="242"/>
      <c r="PY2886" s="242"/>
      <c r="PZ2886" s="242"/>
      <c r="QA2886" s="242"/>
      <c r="QB2886" s="242"/>
      <c r="QC2886" s="242"/>
      <c r="QD2886" s="242"/>
      <c r="QE2886" s="242"/>
      <c r="QF2886" s="242"/>
      <c r="QG2886" s="242"/>
      <c r="QH2886" s="242"/>
      <c r="QI2886" s="242"/>
      <c r="QJ2886" s="242"/>
      <c r="QK2886" s="242"/>
    </row>
    <row r="2887" spans="439:453">
      <c r="PW2887" s="242"/>
      <c r="PX2887" s="242"/>
      <c r="PY2887" s="242"/>
      <c r="PZ2887" s="242"/>
      <c r="QA2887" s="242"/>
      <c r="QB2887" s="242"/>
      <c r="QC2887" s="242"/>
      <c r="QD2887" s="242"/>
      <c r="QE2887" s="242"/>
      <c r="QF2887" s="242"/>
      <c r="QG2887" s="242"/>
      <c r="QH2887" s="242"/>
      <c r="QI2887" s="242"/>
      <c r="QJ2887" s="242"/>
      <c r="QK2887" s="242"/>
    </row>
    <row r="2888" spans="439:453">
      <c r="PW2888" s="242"/>
      <c r="PX2888" s="242"/>
      <c r="PY2888" s="242"/>
      <c r="PZ2888" s="242"/>
      <c r="QA2888" s="242"/>
      <c r="QB2888" s="242"/>
      <c r="QC2888" s="242"/>
      <c r="QD2888" s="242"/>
      <c r="QE2888" s="242"/>
      <c r="QF2888" s="242"/>
      <c r="QG2888" s="242"/>
      <c r="QH2888" s="242"/>
      <c r="QI2888" s="242"/>
      <c r="QJ2888" s="242"/>
      <c r="QK2888" s="242"/>
    </row>
    <row r="2889" spans="439:453">
      <c r="PW2889" s="242"/>
      <c r="PX2889" s="242"/>
      <c r="PY2889" s="242"/>
      <c r="PZ2889" s="242"/>
      <c r="QA2889" s="242"/>
      <c r="QB2889" s="242"/>
      <c r="QC2889" s="242"/>
      <c r="QD2889" s="242"/>
      <c r="QE2889" s="242"/>
      <c r="QF2889" s="242"/>
      <c r="QG2889" s="242"/>
      <c r="QH2889" s="242"/>
      <c r="QI2889" s="242"/>
      <c r="QJ2889" s="242"/>
      <c r="QK2889" s="242"/>
    </row>
    <row r="2890" spans="439:453">
      <c r="PW2890" s="242"/>
      <c r="PX2890" s="242"/>
      <c r="PY2890" s="242"/>
      <c r="PZ2890" s="242"/>
      <c r="QA2890" s="242"/>
      <c r="QB2890" s="242"/>
      <c r="QC2890" s="242"/>
      <c r="QD2890" s="242"/>
      <c r="QE2890" s="242"/>
      <c r="QF2890" s="242"/>
      <c r="QG2890" s="242"/>
      <c r="QH2890" s="242"/>
      <c r="QI2890" s="242"/>
      <c r="QJ2890" s="242"/>
      <c r="QK2890" s="242"/>
    </row>
    <row r="2891" spans="439:453">
      <c r="PW2891" s="242"/>
      <c r="PX2891" s="242"/>
      <c r="PY2891" s="242"/>
      <c r="PZ2891" s="242"/>
      <c r="QA2891" s="242"/>
      <c r="QB2891" s="242"/>
      <c r="QC2891" s="242"/>
      <c r="QD2891" s="242"/>
      <c r="QE2891" s="242"/>
      <c r="QF2891" s="242"/>
      <c r="QG2891" s="242"/>
      <c r="QH2891" s="242"/>
      <c r="QI2891" s="242"/>
      <c r="QJ2891" s="242"/>
      <c r="QK2891" s="242"/>
    </row>
    <row r="2892" spans="439:453">
      <c r="PW2892" s="242"/>
      <c r="PX2892" s="242"/>
      <c r="PY2892" s="242"/>
      <c r="PZ2892" s="242"/>
      <c r="QA2892" s="242"/>
      <c r="QB2892" s="242"/>
      <c r="QC2892" s="242"/>
      <c r="QD2892" s="242"/>
      <c r="QE2892" s="242"/>
      <c r="QF2892" s="242"/>
      <c r="QG2892" s="242"/>
      <c r="QH2892" s="242"/>
      <c r="QI2892" s="242"/>
      <c r="QJ2892" s="242"/>
      <c r="QK2892" s="242"/>
    </row>
    <row r="2893" spans="439:453">
      <c r="PW2893" s="242"/>
      <c r="PX2893" s="242"/>
      <c r="PY2893" s="242"/>
      <c r="PZ2893" s="242"/>
      <c r="QA2893" s="242"/>
      <c r="QB2893" s="242"/>
      <c r="QC2893" s="242"/>
      <c r="QD2893" s="242"/>
      <c r="QE2893" s="242"/>
      <c r="QF2893" s="242"/>
      <c r="QG2893" s="242"/>
      <c r="QH2893" s="242"/>
      <c r="QI2893" s="242"/>
      <c r="QJ2893" s="242"/>
      <c r="QK2893" s="242"/>
    </row>
    <row r="2894" spans="439:453">
      <c r="PW2894" s="242"/>
      <c r="PX2894" s="242"/>
      <c r="PY2894" s="242"/>
      <c r="PZ2894" s="242"/>
      <c r="QA2894" s="242"/>
      <c r="QB2894" s="242"/>
      <c r="QC2894" s="242"/>
      <c r="QD2894" s="242"/>
      <c r="QE2894" s="242"/>
      <c r="QF2894" s="242"/>
      <c r="QG2894" s="242"/>
      <c r="QH2894" s="242"/>
      <c r="QI2894" s="242"/>
      <c r="QJ2894" s="242"/>
      <c r="QK2894" s="242"/>
    </row>
    <row r="2895" spans="439:453">
      <c r="PW2895" s="242"/>
      <c r="PX2895" s="242"/>
      <c r="PY2895" s="242"/>
      <c r="PZ2895" s="242"/>
      <c r="QA2895" s="242"/>
      <c r="QB2895" s="242"/>
      <c r="QC2895" s="242"/>
      <c r="QD2895" s="242"/>
      <c r="QE2895" s="242"/>
      <c r="QF2895" s="242"/>
      <c r="QG2895" s="242"/>
      <c r="QH2895" s="242"/>
      <c r="QI2895" s="242"/>
      <c r="QJ2895" s="242"/>
      <c r="QK2895" s="242"/>
    </row>
    <row r="2896" spans="439:453">
      <c r="PW2896" s="242"/>
      <c r="PX2896" s="242"/>
      <c r="PY2896" s="242"/>
      <c r="PZ2896" s="242"/>
      <c r="QA2896" s="242"/>
      <c r="QB2896" s="242"/>
      <c r="QC2896" s="242"/>
      <c r="QD2896" s="242"/>
      <c r="QE2896" s="242"/>
      <c r="QF2896" s="242"/>
      <c r="QG2896" s="242"/>
      <c r="QH2896" s="242"/>
      <c r="QI2896" s="242"/>
      <c r="QJ2896" s="242"/>
      <c r="QK2896" s="242"/>
    </row>
    <row r="2897" spans="439:453">
      <c r="PW2897" s="242"/>
      <c r="PX2897" s="242"/>
      <c r="PY2897" s="242"/>
      <c r="PZ2897" s="242"/>
      <c r="QA2897" s="242"/>
      <c r="QB2897" s="242"/>
      <c r="QC2897" s="242"/>
      <c r="QD2897" s="242"/>
      <c r="QE2897" s="242"/>
      <c r="QF2897" s="242"/>
      <c r="QG2897" s="242"/>
      <c r="QH2897" s="242"/>
      <c r="QI2897" s="242"/>
      <c r="QJ2897" s="242"/>
      <c r="QK2897" s="242"/>
    </row>
    <row r="2898" spans="439:453">
      <c r="PW2898" s="242"/>
      <c r="PX2898" s="242"/>
      <c r="PY2898" s="242"/>
      <c r="PZ2898" s="242"/>
      <c r="QA2898" s="242"/>
      <c r="QB2898" s="242"/>
      <c r="QC2898" s="242"/>
      <c r="QD2898" s="242"/>
      <c r="QE2898" s="242"/>
      <c r="QF2898" s="242"/>
      <c r="QG2898" s="242"/>
      <c r="QH2898" s="242"/>
      <c r="QI2898" s="242"/>
      <c r="QJ2898" s="242"/>
      <c r="QK2898" s="242"/>
    </row>
    <row r="2899" spans="439:453">
      <c r="PW2899" s="242"/>
      <c r="PX2899" s="242"/>
      <c r="PY2899" s="242"/>
      <c r="PZ2899" s="242"/>
      <c r="QA2899" s="242"/>
      <c r="QB2899" s="242"/>
      <c r="QC2899" s="242"/>
      <c r="QD2899" s="242"/>
      <c r="QE2899" s="242"/>
      <c r="QF2899" s="242"/>
      <c r="QG2899" s="242"/>
      <c r="QH2899" s="242"/>
      <c r="QI2899" s="242"/>
      <c r="QJ2899" s="242"/>
      <c r="QK2899" s="242"/>
    </row>
    <row r="2900" spans="439:453">
      <c r="PW2900" s="242"/>
      <c r="PX2900" s="242"/>
      <c r="PY2900" s="242"/>
      <c r="PZ2900" s="242"/>
      <c r="QA2900" s="242"/>
      <c r="QB2900" s="242"/>
      <c r="QC2900" s="242"/>
      <c r="QD2900" s="242"/>
      <c r="QE2900" s="242"/>
      <c r="QF2900" s="242"/>
      <c r="QG2900" s="242"/>
      <c r="QH2900" s="242"/>
      <c r="QI2900" s="242"/>
      <c r="QJ2900" s="242"/>
      <c r="QK2900" s="242"/>
    </row>
    <row r="2901" spans="439:453">
      <c r="PW2901" s="242"/>
      <c r="PX2901" s="242"/>
      <c r="PY2901" s="242"/>
      <c r="PZ2901" s="242"/>
      <c r="QA2901" s="242"/>
      <c r="QB2901" s="242"/>
      <c r="QC2901" s="242"/>
      <c r="QD2901" s="242"/>
      <c r="QE2901" s="242"/>
      <c r="QF2901" s="242"/>
      <c r="QG2901" s="242"/>
      <c r="QH2901" s="242"/>
      <c r="QI2901" s="242"/>
      <c r="QJ2901" s="242"/>
      <c r="QK2901" s="242"/>
    </row>
    <row r="2902" spans="439:453">
      <c r="PW2902" s="242"/>
      <c r="PX2902" s="242"/>
      <c r="PY2902" s="242"/>
      <c r="PZ2902" s="242"/>
      <c r="QA2902" s="242"/>
      <c r="QB2902" s="242"/>
      <c r="QC2902" s="242"/>
      <c r="QD2902" s="242"/>
      <c r="QE2902" s="242"/>
      <c r="QF2902" s="242"/>
      <c r="QG2902" s="242"/>
      <c r="QH2902" s="242"/>
      <c r="QI2902" s="242"/>
      <c r="QJ2902" s="242"/>
      <c r="QK2902" s="242"/>
    </row>
    <row r="2903" spans="439:453">
      <c r="PW2903" s="242"/>
      <c r="PX2903" s="242"/>
      <c r="PY2903" s="242"/>
      <c r="PZ2903" s="242"/>
      <c r="QA2903" s="242"/>
      <c r="QB2903" s="242"/>
      <c r="QC2903" s="242"/>
      <c r="QD2903" s="242"/>
      <c r="QE2903" s="242"/>
      <c r="QF2903" s="242"/>
      <c r="QG2903" s="242"/>
      <c r="QH2903" s="242"/>
      <c r="QI2903" s="242"/>
      <c r="QJ2903" s="242"/>
      <c r="QK2903" s="242"/>
    </row>
    <row r="2904" spans="439:453">
      <c r="PW2904" s="242"/>
      <c r="PX2904" s="242"/>
      <c r="PY2904" s="242"/>
      <c r="PZ2904" s="242"/>
      <c r="QA2904" s="242"/>
      <c r="QB2904" s="242"/>
      <c r="QC2904" s="242"/>
      <c r="QD2904" s="242"/>
      <c r="QE2904" s="242"/>
      <c r="QF2904" s="242"/>
      <c r="QG2904" s="242"/>
      <c r="QH2904" s="242"/>
      <c r="QI2904" s="242"/>
      <c r="QJ2904" s="242"/>
      <c r="QK2904" s="242"/>
    </row>
    <row r="2905" spans="439:453">
      <c r="PW2905" s="242"/>
      <c r="PX2905" s="242"/>
      <c r="PY2905" s="242"/>
      <c r="PZ2905" s="242"/>
      <c r="QA2905" s="242"/>
      <c r="QB2905" s="242"/>
      <c r="QC2905" s="242"/>
      <c r="QD2905" s="242"/>
      <c r="QE2905" s="242"/>
      <c r="QF2905" s="242"/>
      <c r="QG2905" s="242"/>
      <c r="QH2905" s="242"/>
      <c r="QI2905" s="242"/>
      <c r="QJ2905" s="242"/>
      <c r="QK2905" s="242"/>
    </row>
    <row r="2906" spans="439:453">
      <c r="PW2906" s="242"/>
      <c r="PX2906" s="242"/>
      <c r="PY2906" s="242"/>
      <c r="PZ2906" s="242"/>
      <c r="QA2906" s="242"/>
      <c r="QB2906" s="242"/>
      <c r="QC2906" s="242"/>
      <c r="QD2906" s="242"/>
      <c r="QE2906" s="242"/>
      <c r="QF2906" s="242"/>
      <c r="QG2906" s="242"/>
      <c r="QH2906" s="242"/>
      <c r="QI2906" s="242"/>
      <c r="QJ2906" s="242"/>
      <c r="QK2906" s="242"/>
    </row>
    <row r="2907" spans="439:453">
      <c r="PW2907" s="242"/>
      <c r="PX2907" s="242"/>
      <c r="PY2907" s="242"/>
      <c r="PZ2907" s="242"/>
      <c r="QA2907" s="242"/>
      <c r="QB2907" s="242"/>
      <c r="QC2907" s="242"/>
      <c r="QD2907" s="242"/>
      <c r="QE2907" s="242"/>
      <c r="QF2907" s="242"/>
      <c r="QG2907" s="242"/>
      <c r="QH2907" s="242"/>
      <c r="QI2907" s="242"/>
      <c r="QJ2907" s="242"/>
      <c r="QK2907" s="242"/>
    </row>
    <row r="2908" spans="439:453">
      <c r="PW2908" s="242"/>
      <c r="PX2908" s="242"/>
      <c r="PY2908" s="242"/>
      <c r="PZ2908" s="242"/>
      <c r="QA2908" s="242"/>
      <c r="QB2908" s="242"/>
      <c r="QC2908" s="242"/>
      <c r="QD2908" s="242"/>
      <c r="QE2908" s="242"/>
      <c r="QF2908" s="242"/>
      <c r="QG2908" s="242"/>
      <c r="QH2908" s="242"/>
      <c r="QI2908" s="242"/>
      <c r="QJ2908" s="242"/>
      <c r="QK2908" s="242"/>
    </row>
    <row r="2909" spans="439:453">
      <c r="PW2909" s="242"/>
      <c r="PX2909" s="242"/>
      <c r="PY2909" s="242"/>
      <c r="PZ2909" s="242"/>
      <c r="QA2909" s="242"/>
      <c r="QB2909" s="242"/>
      <c r="QC2909" s="242"/>
      <c r="QD2909" s="242"/>
      <c r="QE2909" s="242"/>
      <c r="QF2909" s="242"/>
      <c r="QG2909" s="242"/>
      <c r="QH2909" s="242"/>
      <c r="QI2909" s="242"/>
      <c r="QJ2909" s="242"/>
      <c r="QK2909" s="242"/>
    </row>
    <row r="2910" spans="439:453">
      <c r="PW2910" s="242"/>
      <c r="PX2910" s="242"/>
      <c r="PY2910" s="242"/>
      <c r="PZ2910" s="242"/>
      <c r="QA2910" s="242"/>
      <c r="QB2910" s="242"/>
      <c r="QC2910" s="242"/>
      <c r="QD2910" s="242"/>
      <c r="QE2910" s="242"/>
      <c r="QF2910" s="242"/>
      <c r="QG2910" s="242"/>
      <c r="QH2910" s="242"/>
      <c r="QI2910" s="242"/>
      <c r="QJ2910" s="242"/>
      <c r="QK2910" s="242"/>
    </row>
    <row r="2911" spans="439:453">
      <c r="PW2911" s="242"/>
      <c r="PX2911" s="242"/>
      <c r="PY2911" s="242"/>
      <c r="PZ2911" s="242"/>
      <c r="QA2911" s="242"/>
      <c r="QB2911" s="242"/>
      <c r="QC2911" s="242"/>
      <c r="QD2911" s="242"/>
      <c r="QE2911" s="242"/>
      <c r="QF2911" s="242"/>
      <c r="QG2911" s="242"/>
      <c r="QH2911" s="242"/>
      <c r="QI2911" s="242"/>
      <c r="QJ2911" s="242"/>
      <c r="QK2911" s="242"/>
    </row>
    <row r="2912" spans="439:453">
      <c r="PW2912" s="242"/>
      <c r="PX2912" s="242"/>
      <c r="PY2912" s="242"/>
      <c r="PZ2912" s="242"/>
      <c r="QA2912" s="242"/>
      <c r="QB2912" s="242"/>
      <c r="QC2912" s="242"/>
      <c r="QD2912" s="242"/>
      <c r="QE2912" s="242"/>
      <c r="QF2912" s="242"/>
      <c r="QG2912" s="242"/>
      <c r="QH2912" s="242"/>
      <c r="QI2912" s="242"/>
      <c r="QJ2912" s="242"/>
      <c r="QK2912" s="242"/>
    </row>
    <row r="2913" spans="439:453">
      <c r="PW2913" s="242"/>
      <c r="PX2913" s="242"/>
      <c r="PY2913" s="242"/>
      <c r="PZ2913" s="242"/>
      <c r="QA2913" s="242"/>
      <c r="QB2913" s="242"/>
      <c r="QC2913" s="242"/>
      <c r="QD2913" s="242"/>
      <c r="QE2913" s="242"/>
      <c r="QF2913" s="242"/>
      <c r="QG2913" s="242"/>
      <c r="QH2913" s="242"/>
      <c r="QI2913" s="242"/>
      <c r="QJ2913" s="242"/>
      <c r="QK2913" s="242"/>
    </row>
    <row r="2914" spans="439:453">
      <c r="PW2914" s="242"/>
      <c r="PX2914" s="242"/>
      <c r="PY2914" s="242"/>
      <c r="PZ2914" s="242"/>
      <c r="QA2914" s="242"/>
      <c r="QB2914" s="242"/>
      <c r="QC2914" s="242"/>
      <c r="QD2914" s="242"/>
      <c r="QE2914" s="242"/>
      <c r="QF2914" s="242"/>
      <c r="QG2914" s="242"/>
      <c r="QH2914" s="242"/>
      <c r="QI2914" s="242"/>
      <c r="QJ2914" s="242"/>
      <c r="QK2914" s="242"/>
    </row>
    <row r="2915" spans="439:453">
      <c r="PW2915" s="242"/>
      <c r="PX2915" s="242"/>
      <c r="PY2915" s="242"/>
      <c r="PZ2915" s="242"/>
      <c r="QA2915" s="242"/>
      <c r="QB2915" s="242"/>
      <c r="QC2915" s="242"/>
      <c r="QD2915" s="242"/>
      <c r="QE2915" s="242"/>
      <c r="QF2915" s="242"/>
      <c r="QG2915" s="242"/>
      <c r="QH2915" s="242"/>
      <c r="QI2915" s="242"/>
      <c r="QJ2915" s="242"/>
      <c r="QK2915" s="242"/>
    </row>
    <row r="2916" spans="439:453">
      <c r="PW2916" s="242"/>
      <c r="PX2916" s="242"/>
      <c r="PY2916" s="242"/>
      <c r="PZ2916" s="242"/>
      <c r="QA2916" s="242"/>
      <c r="QB2916" s="242"/>
      <c r="QC2916" s="242"/>
      <c r="QD2916" s="242"/>
      <c r="QE2916" s="242"/>
      <c r="QF2916" s="242"/>
      <c r="QG2916" s="242"/>
      <c r="QH2916" s="242"/>
      <c r="QI2916" s="242"/>
      <c r="QJ2916" s="242"/>
      <c r="QK2916" s="242"/>
    </row>
    <row r="2917" spans="439:453">
      <c r="PW2917" s="242"/>
      <c r="PX2917" s="242"/>
      <c r="PY2917" s="242"/>
      <c r="PZ2917" s="242"/>
      <c r="QA2917" s="242"/>
      <c r="QB2917" s="242"/>
      <c r="QC2917" s="242"/>
      <c r="QD2917" s="242"/>
      <c r="QE2917" s="242"/>
      <c r="QF2917" s="242"/>
      <c r="QG2917" s="242"/>
      <c r="QH2917" s="242"/>
      <c r="QI2917" s="242"/>
      <c r="QJ2917" s="242"/>
      <c r="QK2917" s="242"/>
    </row>
    <row r="2918" spans="439:453">
      <c r="PW2918" s="242"/>
      <c r="PX2918" s="242"/>
      <c r="PY2918" s="242"/>
      <c r="PZ2918" s="242"/>
      <c r="QA2918" s="242"/>
      <c r="QB2918" s="242"/>
      <c r="QC2918" s="242"/>
      <c r="QD2918" s="242"/>
      <c r="QE2918" s="242"/>
      <c r="QF2918" s="242"/>
      <c r="QG2918" s="242"/>
      <c r="QH2918" s="242"/>
      <c r="QI2918" s="242"/>
      <c r="QJ2918" s="242"/>
      <c r="QK2918" s="242"/>
    </row>
    <row r="2919" spans="439:453">
      <c r="PW2919" s="242"/>
      <c r="PX2919" s="242"/>
      <c r="PY2919" s="242"/>
      <c r="PZ2919" s="242"/>
      <c r="QA2919" s="242"/>
      <c r="QB2919" s="242"/>
      <c r="QC2919" s="242"/>
      <c r="QD2919" s="242"/>
      <c r="QE2919" s="242"/>
      <c r="QF2919" s="242"/>
      <c r="QG2919" s="242"/>
      <c r="QH2919" s="242"/>
      <c r="QI2919" s="242"/>
      <c r="QJ2919" s="242"/>
      <c r="QK2919" s="242"/>
    </row>
    <row r="2920" spans="439:453">
      <c r="PW2920" s="242"/>
      <c r="PX2920" s="242"/>
      <c r="PY2920" s="242"/>
      <c r="PZ2920" s="242"/>
      <c r="QA2920" s="242"/>
      <c r="QB2920" s="242"/>
      <c r="QC2920" s="242"/>
      <c r="QD2920" s="242"/>
      <c r="QE2920" s="242"/>
      <c r="QF2920" s="242"/>
      <c r="QG2920" s="242"/>
      <c r="QH2920" s="242"/>
      <c r="QI2920" s="242"/>
      <c r="QJ2920" s="242"/>
      <c r="QK2920" s="242"/>
    </row>
    <row r="2921" spans="439:453">
      <c r="PW2921" s="242"/>
      <c r="PX2921" s="242"/>
      <c r="PY2921" s="242"/>
      <c r="PZ2921" s="242"/>
      <c r="QA2921" s="242"/>
      <c r="QB2921" s="242"/>
      <c r="QC2921" s="242"/>
      <c r="QD2921" s="242"/>
      <c r="QE2921" s="242"/>
      <c r="QF2921" s="242"/>
      <c r="QG2921" s="242"/>
      <c r="QH2921" s="242"/>
      <c r="QI2921" s="242"/>
      <c r="QJ2921" s="242"/>
      <c r="QK2921" s="242"/>
    </row>
    <row r="2922" spans="439:453">
      <c r="PW2922" s="242"/>
      <c r="PX2922" s="242"/>
      <c r="PY2922" s="242"/>
      <c r="PZ2922" s="242"/>
      <c r="QA2922" s="242"/>
      <c r="QB2922" s="242"/>
      <c r="QC2922" s="242"/>
      <c r="QD2922" s="242"/>
      <c r="QE2922" s="242"/>
      <c r="QF2922" s="242"/>
      <c r="QG2922" s="242"/>
      <c r="QH2922" s="242"/>
      <c r="QI2922" s="242"/>
      <c r="QJ2922" s="242"/>
      <c r="QK2922" s="242"/>
    </row>
    <row r="2923" spans="439:453">
      <c r="PW2923" s="242"/>
      <c r="PX2923" s="242"/>
      <c r="PY2923" s="242"/>
      <c r="PZ2923" s="242"/>
      <c r="QA2923" s="242"/>
      <c r="QB2923" s="242"/>
      <c r="QC2923" s="242"/>
      <c r="QD2923" s="242"/>
      <c r="QE2923" s="242"/>
      <c r="QF2923" s="242"/>
      <c r="QG2923" s="242"/>
      <c r="QH2923" s="242"/>
      <c r="QI2923" s="242"/>
      <c r="QJ2923" s="242"/>
      <c r="QK2923" s="242"/>
    </row>
    <row r="2924" spans="439:453">
      <c r="PW2924" s="242"/>
      <c r="PX2924" s="242"/>
      <c r="PY2924" s="242"/>
      <c r="PZ2924" s="242"/>
      <c r="QA2924" s="242"/>
      <c r="QB2924" s="242"/>
      <c r="QC2924" s="242"/>
      <c r="QD2924" s="242"/>
      <c r="QE2924" s="242"/>
      <c r="QF2924" s="242"/>
      <c r="QG2924" s="242"/>
      <c r="QH2924" s="242"/>
      <c r="QI2924" s="242"/>
      <c r="QJ2924" s="242"/>
      <c r="QK2924" s="242"/>
    </row>
    <row r="2925" spans="439:453">
      <c r="PW2925" s="242"/>
      <c r="PX2925" s="242"/>
      <c r="PY2925" s="242"/>
      <c r="PZ2925" s="242"/>
      <c r="QA2925" s="242"/>
      <c r="QB2925" s="242"/>
      <c r="QC2925" s="242"/>
      <c r="QD2925" s="242"/>
      <c r="QE2925" s="242"/>
      <c r="QF2925" s="242"/>
      <c r="QG2925" s="242"/>
      <c r="QH2925" s="242"/>
      <c r="QI2925" s="242"/>
      <c r="QJ2925" s="242"/>
      <c r="QK2925" s="242"/>
    </row>
    <row r="2926" spans="439:453">
      <c r="PW2926" s="242"/>
      <c r="PX2926" s="242"/>
      <c r="PY2926" s="242"/>
      <c r="PZ2926" s="242"/>
      <c r="QA2926" s="242"/>
      <c r="QB2926" s="242"/>
      <c r="QC2926" s="242"/>
      <c r="QD2926" s="242"/>
      <c r="QE2926" s="242"/>
      <c r="QF2926" s="242"/>
      <c r="QG2926" s="242"/>
      <c r="QH2926" s="242"/>
      <c r="QI2926" s="242"/>
      <c r="QJ2926" s="242"/>
      <c r="QK2926" s="242"/>
    </row>
    <row r="2927" spans="439:453">
      <c r="PW2927" s="242"/>
      <c r="PX2927" s="242"/>
      <c r="PY2927" s="242"/>
      <c r="PZ2927" s="242"/>
      <c r="QA2927" s="242"/>
      <c r="QB2927" s="242"/>
      <c r="QC2927" s="242"/>
      <c r="QD2927" s="242"/>
      <c r="QE2927" s="242"/>
      <c r="QF2927" s="242"/>
      <c r="QG2927" s="242"/>
      <c r="QH2927" s="242"/>
      <c r="QI2927" s="242"/>
      <c r="QJ2927" s="242"/>
      <c r="QK2927" s="242"/>
    </row>
    <row r="2928" spans="439:453">
      <c r="PW2928" s="242"/>
      <c r="PX2928" s="242"/>
      <c r="PY2928" s="242"/>
      <c r="PZ2928" s="242"/>
      <c r="QA2928" s="242"/>
      <c r="QB2928" s="242"/>
      <c r="QC2928" s="242"/>
      <c r="QD2928" s="242"/>
      <c r="QE2928" s="242"/>
      <c r="QF2928" s="242"/>
      <c r="QG2928" s="242"/>
      <c r="QH2928" s="242"/>
      <c r="QI2928" s="242"/>
      <c r="QJ2928" s="242"/>
      <c r="QK2928" s="242"/>
    </row>
    <row r="2929" spans="439:453">
      <c r="PW2929" s="242"/>
      <c r="PX2929" s="242"/>
      <c r="PY2929" s="242"/>
      <c r="PZ2929" s="242"/>
      <c r="QA2929" s="242"/>
      <c r="QB2929" s="242"/>
      <c r="QC2929" s="242"/>
      <c r="QD2929" s="242"/>
      <c r="QE2929" s="242"/>
      <c r="QF2929" s="242"/>
      <c r="QG2929" s="242"/>
      <c r="QH2929" s="242"/>
      <c r="QI2929" s="242"/>
      <c r="QJ2929" s="242"/>
      <c r="QK2929" s="242"/>
    </row>
    <row r="2930" spans="439:453">
      <c r="PW2930" s="242"/>
      <c r="PX2930" s="242"/>
      <c r="PY2930" s="242"/>
      <c r="PZ2930" s="242"/>
      <c r="QA2930" s="242"/>
      <c r="QB2930" s="242"/>
      <c r="QC2930" s="242"/>
      <c r="QD2930" s="242"/>
      <c r="QE2930" s="242"/>
      <c r="QF2930" s="242"/>
      <c r="QG2930" s="242"/>
      <c r="QH2930" s="242"/>
      <c r="QI2930" s="242"/>
      <c r="QJ2930" s="242"/>
      <c r="QK2930" s="242"/>
    </row>
    <row r="2931" spans="439:453">
      <c r="PW2931" s="242"/>
      <c r="PX2931" s="242"/>
      <c r="PY2931" s="242"/>
      <c r="PZ2931" s="242"/>
      <c r="QA2931" s="242"/>
      <c r="QB2931" s="242"/>
      <c r="QC2931" s="242"/>
      <c r="QD2931" s="242"/>
      <c r="QE2931" s="242"/>
      <c r="QF2931" s="242"/>
      <c r="QG2931" s="242"/>
      <c r="QH2931" s="242"/>
      <c r="QI2931" s="242"/>
      <c r="QJ2931" s="242"/>
      <c r="QK2931" s="242"/>
    </row>
    <row r="2932" spans="439:453">
      <c r="PW2932" s="242"/>
      <c r="PX2932" s="242"/>
      <c r="PY2932" s="242"/>
      <c r="PZ2932" s="242"/>
      <c r="QA2932" s="242"/>
      <c r="QB2932" s="242"/>
      <c r="QC2932" s="242"/>
      <c r="QD2932" s="242"/>
      <c r="QE2932" s="242"/>
      <c r="QF2932" s="242"/>
      <c r="QG2932" s="242"/>
      <c r="QH2932" s="242"/>
      <c r="QI2932" s="242"/>
      <c r="QJ2932" s="242"/>
      <c r="QK2932" s="242"/>
    </row>
    <row r="2933" spans="439:453">
      <c r="PW2933" s="242"/>
      <c r="PX2933" s="242"/>
      <c r="PY2933" s="242"/>
      <c r="PZ2933" s="242"/>
      <c r="QA2933" s="242"/>
      <c r="QB2933" s="242"/>
      <c r="QC2933" s="242"/>
      <c r="QD2933" s="242"/>
      <c r="QE2933" s="242"/>
      <c r="QF2933" s="242"/>
      <c r="QG2933" s="242"/>
      <c r="QH2933" s="242"/>
      <c r="QI2933" s="242"/>
      <c r="QJ2933" s="242"/>
      <c r="QK2933" s="242"/>
    </row>
    <row r="2934" spans="439:453">
      <c r="PW2934" s="242"/>
      <c r="PX2934" s="242"/>
      <c r="PY2934" s="242"/>
      <c r="PZ2934" s="242"/>
      <c r="QA2934" s="242"/>
      <c r="QB2934" s="242"/>
      <c r="QC2934" s="242"/>
      <c r="QD2934" s="242"/>
      <c r="QE2934" s="242"/>
      <c r="QF2934" s="242"/>
      <c r="QG2934" s="242"/>
      <c r="QH2934" s="242"/>
      <c r="QI2934" s="242"/>
      <c r="QJ2934" s="242"/>
      <c r="QK2934" s="242"/>
    </row>
    <row r="2935" spans="439:453">
      <c r="PW2935" s="242"/>
      <c r="PX2935" s="242"/>
      <c r="PY2935" s="242"/>
      <c r="PZ2935" s="242"/>
      <c r="QA2935" s="242"/>
      <c r="QB2935" s="242"/>
      <c r="QC2935" s="242"/>
      <c r="QD2935" s="242"/>
      <c r="QE2935" s="242"/>
      <c r="QF2935" s="242"/>
      <c r="QG2935" s="242"/>
      <c r="QH2935" s="242"/>
      <c r="QI2935" s="242"/>
      <c r="QJ2935" s="242"/>
      <c r="QK2935" s="242"/>
    </row>
    <row r="2936" spans="439:453">
      <c r="PW2936" s="242"/>
      <c r="PX2936" s="242"/>
      <c r="PY2936" s="242"/>
      <c r="PZ2936" s="242"/>
      <c r="QA2936" s="242"/>
      <c r="QB2936" s="242"/>
      <c r="QC2936" s="242"/>
      <c r="QD2936" s="242"/>
      <c r="QE2936" s="242"/>
      <c r="QF2936" s="242"/>
      <c r="QG2936" s="242"/>
      <c r="QH2936" s="242"/>
      <c r="QI2936" s="242"/>
      <c r="QJ2936" s="242"/>
      <c r="QK2936" s="242"/>
    </row>
    <row r="2937" spans="439:453">
      <c r="PW2937" s="242"/>
      <c r="PX2937" s="242"/>
      <c r="PY2937" s="242"/>
      <c r="PZ2937" s="242"/>
      <c r="QA2937" s="242"/>
      <c r="QB2937" s="242"/>
      <c r="QC2937" s="242"/>
      <c r="QD2937" s="242"/>
      <c r="QE2937" s="242"/>
      <c r="QF2937" s="242"/>
      <c r="QG2937" s="242"/>
      <c r="QH2937" s="242"/>
      <c r="QI2937" s="242"/>
      <c r="QJ2937" s="242"/>
      <c r="QK2937" s="242"/>
    </row>
    <row r="2938" spans="439:453">
      <c r="PW2938" s="242"/>
      <c r="PX2938" s="242"/>
      <c r="PY2938" s="242"/>
      <c r="PZ2938" s="242"/>
      <c r="QA2938" s="242"/>
      <c r="QB2938" s="242"/>
      <c r="QC2938" s="242"/>
      <c r="QD2938" s="242"/>
      <c r="QE2938" s="242"/>
      <c r="QF2938" s="242"/>
      <c r="QG2938" s="242"/>
      <c r="QH2938" s="242"/>
      <c r="QI2938" s="242"/>
      <c r="QJ2938" s="242"/>
      <c r="QK2938" s="242"/>
    </row>
    <row r="2939" spans="439:453">
      <c r="PW2939" s="242"/>
      <c r="PX2939" s="242"/>
      <c r="PY2939" s="242"/>
      <c r="PZ2939" s="242"/>
      <c r="QA2939" s="242"/>
      <c r="QB2939" s="242"/>
      <c r="QC2939" s="242"/>
      <c r="QD2939" s="242"/>
      <c r="QE2939" s="242"/>
      <c r="QF2939" s="242"/>
      <c r="QG2939" s="242"/>
      <c r="QH2939" s="242"/>
      <c r="QI2939" s="242"/>
      <c r="QJ2939" s="242"/>
      <c r="QK2939" s="242"/>
    </row>
    <row r="2940" spans="439:453">
      <c r="PW2940" s="242"/>
      <c r="PX2940" s="242"/>
      <c r="PY2940" s="242"/>
      <c r="PZ2940" s="242"/>
      <c r="QA2940" s="242"/>
      <c r="QB2940" s="242"/>
      <c r="QC2940" s="242"/>
      <c r="QD2940" s="242"/>
      <c r="QE2940" s="242"/>
      <c r="QF2940" s="242"/>
      <c r="QG2940" s="242"/>
      <c r="QH2940" s="242"/>
      <c r="QI2940" s="242"/>
      <c r="QJ2940" s="242"/>
      <c r="QK2940" s="242"/>
    </row>
    <row r="2941" spans="439:453">
      <c r="PW2941" s="242"/>
      <c r="PX2941" s="242"/>
      <c r="PY2941" s="242"/>
      <c r="PZ2941" s="242"/>
      <c r="QA2941" s="242"/>
      <c r="QB2941" s="242"/>
      <c r="QC2941" s="242"/>
      <c r="QD2941" s="242"/>
      <c r="QE2941" s="242"/>
      <c r="QF2941" s="242"/>
      <c r="QG2941" s="242"/>
      <c r="QH2941" s="242"/>
      <c r="QI2941" s="242"/>
      <c r="QJ2941" s="242"/>
      <c r="QK2941" s="242"/>
    </row>
    <row r="2942" spans="439:453">
      <c r="PW2942" s="242"/>
      <c r="PX2942" s="242"/>
      <c r="PY2942" s="242"/>
      <c r="PZ2942" s="242"/>
      <c r="QA2942" s="242"/>
      <c r="QB2942" s="242"/>
      <c r="QC2942" s="242"/>
      <c r="QD2942" s="242"/>
      <c r="QE2942" s="242"/>
      <c r="QF2942" s="242"/>
      <c r="QG2942" s="242"/>
      <c r="QH2942" s="242"/>
      <c r="QI2942" s="242"/>
      <c r="QJ2942" s="242"/>
      <c r="QK2942" s="242"/>
    </row>
    <row r="2943" spans="439:453">
      <c r="PW2943" s="242"/>
      <c r="PX2943" s="242"/>
      <c r="PY2943" s="242"/>
      <c r="PZ2943" s="242"/>
      <c r="QA2943" s="242"/>
      <c r="QB2943" s="242"/>
      <c r="QC2943" s="242"/>
      <c r="QD2943" s="242"/>
      <c r="QE2943" s="242"/>
      <c r="QF2943" s="242"/>
      <c r="QG2943" s="242"/>
      <c r="QH2943" s="242"/>
      <c r="QI2943" s="242"/>
      <c r="QJ2943" s="242"/>
      <c r="QK2943" s="242"/>
    </row>
    <row r="2944" spans="439:453">
      <c r="PW2944" s="242"/>
      <c r="PX2944" s="242"/>
      <c r="PY2944" s="242"/>
      <c r="PZ2944" s="242"/>
      <c r="QA2944" s="242"/>
      <c r="QB2944" s="242"/>
      <c r="QC2944" s="242"/>
      <c r="QD2944" s="242"/>
      <c r="QE2944" s="242"/>
      <c r="QF2944" s="242"/>
      <c r="QG2944" s="242"/>
      <c r="QH2944" s="242"/>
      <c r="QI2944" s="242"/>
      <c r="QJ2944" s="242"/>
      <c r="QK2944" s="242"/>
    </row>
    <row r="2945" spans="439:453">
      <c r="PW2945" s="242"/>
      <c r="PX2945" s="242"/>
      <c r="PY2945" s="242"/>
      <c r="PZ2945" s="242"/>
      <c r="QA2945" s="242"/>
      <c r="QB2945" s="242"/>
      <c r="QC2945" s="242"/>
      <c r="QD2945" s="242"/>
      <c r="QE2945" s="242"/>
      <c r="QF2945" s="242"/>
      <c r="QG2945" s="242"/>
      <c r="QH2945" s="242"/>
      <c r="QI2945" s="242"/>
      <c r="QJ2945" s="242"/>
      <c r="QK2945" s="242"/>
    </row>
    <row r="2946" spans="439:453">
      <c r="PW2946" s="242"/>
      <c r="PX2946" s="242"/>
      <c r="PY2946" s="242"/>
      <c r="PZ2946" s="242"/>
      <c r="QA2946" s="242"/>
      <c r="QB2946" s="242"/>
      <c r="QC2946" s="242"/>
      <c r="QD2946" s="242"/>
      <c r="QE2946" s="242"/>
      <c r="QF2946" s="242"/>
      <c r="QG2946" s="242"/>
      <c r="QH2946" s="242"/>
      <c r="QI2946" s="242"/>
      <c r="QJ2946" s="242"/>
      <c r="QK2946" s="242"/>
    </row>
    <row r="2947" spans="439:453">
      <c r="PW2947" s="242"/>
      <c r="PX2947" s="242"/>
      <c r="PY2947" s="242"/>
      <c r="PZ2947" s="242"/>
      <c r="QA2947" s="242"/>
      <c r="QB2947" s="242"/>
      <c r="QC2947" s="242"/>
      <c r="QD2947" s="242"/>
      <c r="QE2947" s="242"/>
      <c r="QF2947" s="242"/>
      <c r="QG2947" s="242"/>
      <c r="QH2947" s="242"/>
      <c r="QI2947" s="242"/>
      <c r="QJ2947" s="242"/>
      <c r="QK2947" s="242"/>
    </row>
    <row r="2948" spans="439:453">
      <c r="PW2948" s="242"/>
      <c r="PX2948" s="242"/>
      <c r="PY2948" s="242"/>
      <c r="PZ2948" s="242"/>
      <c r="QA2948" s="242"/>
      <c r="QB2948" s="242"/>
      <c r="QC2948" s="242"/>
      <c r="QD2948" s="242"/>
      <c r="QE2948" s="242"/>
      <c r="QF2948" s="242"/>
      <c r="QG2948" s="242"/>
      <c r="QH2948" s="242"/>
      <c r="QI2948" s="242"/>
      <c r="QJ2948" s="242"/>
      <c r="QK2948" s="242"/>
    </row>
    <row r="2949" spans="439:453">
      <c r="PW2949" s="242"/>
      <c r="PX2949" s="242"/>
      <c r="PY2949" s="242"/>
      <c r="PZ2949" s="242"/>
      <c r="QA2949" s="242"/>
      <c r="QB2949" s="242"/>
      <c r="QC2949" s="242"/>
      <c r="QD2949" s="242"/>
      <c r="QE2949" s="242"/>
      <c r="QF2949" s="242"/>
      <c r="QG2949" s="242"/>
      <c r="QH2949" s="242"/>
      <c r="QI2949" s="242"/>
      <c r="QJ2949" s="242"/>
      <c r="QK2949" s="242"/>
    </row>
    <row r="2950" spans="439:453">
      <c r="PW2950" s="242"/>
      <c r="PX2950" s="242"/>
      <c r="PY2950" s="242"/>
      <c r="PZ2950" s="242"/>
      <c r="QA2950" s="242"/>
      <c r="QB2950" s="242"/>
      <c r="QC2950" s="242"/>
      <c r="QD2950" s="242"/>
      <c r="QE2950" s="242"/>
      <c r="QF2950" s="242"/>
      <c r="QG2950" s="242"/>
      <c r="QH2950" s="242"/>
      <c r="QI2950" s="242"/>
      <c r="QJ2950" s="242"/>
      <c r="QK2950" s="242"/>
    </row>
    <row r="2951" spans="439:453">
      <c r="PW2951" s="242"/>
      <c r="PX2951" s="242"/>
      <c r="PY2951" s="242"/>
      <c r="PZ2951" s="242"/>
      <c r="QA2951" s="242"/>
      <c r="QB2951" s="242"/>
      <c r="QC2951" s="242"/>
      <c r="QD2951" s="242"/>
      <c r="QE2951" s="242"/>
      <c r="QF2951" s="242"/>
      <c r="QG2951" s="242"/>
      <c r="QH2951" s="242"/>
      <c r="QI2951" s="242"/>
      <c r="QJ2951" s="242"/>
      <c r="QK2951" s="242"/>
    </row>
    <row r="2952" spans="439:453">
      <c r="PW2952" s="242"/>
      <c r="PX2952" s="242"/>
      <c r="PY2952" s="242"/>
      <c r="PZ2952" s="242"/>
      <c r="QA2952" s="242"/>
      <c r="QB2952" s="242"/>
      <c r="QC2952" s="242"/>
      <c r="QD2952" s="242"/>
      <c r="QE2952" s="242"/>
      <c r="QF2952" s="242"/>
      <c r="QG2952" s="242"/>
      <c r="QH2952" s="242"/>
      <c r="QI2952" s="242"/>
      <c r="QJ2952" s="242"/>
      <c r="QK2952" s="242"/>
    </row>
    <row r="2953" spans="439:453">
      <c r="PW2953" s="242"/>
      <c r="PX2953" s="242"/>
      <c r="PY2953" s="242"/>
      <c r="PZ2953" s="242"/>
      <c r="QA2953" s="242"/>
      <c r="QB2953" s="242"/>
      <c r="QC2953" s="242"/>
      <c r="QD2953" s="242"/>
      <c r="QE2953" s="242"/>
      <c r="QF2953" s="242"/>
      <c r="QG2953" s="242"/>
      <c r="QH2953" s="242"/>
      <c r="QI2953" s="242"/>
      <c r="QJ2953" s="242"/>
      <c r="QK2953" s="242"/>
    </row>
    <row r="2954" spans="439:453">
      <c r="PW2954" s="242"/>
      <c r="PX2954" s="242"/>
      <c r="PY2954" s="242"/>
      <c r="PZ2954" s="242"/>
      <c r="QA2954" s="242"/>
      <c r="QB2954" s="242"/>
      <c r="QC2954" s="242"/>
      <c r="QD2954" s="242"/>
      <c r="QE2954" s="242"/>
      <c r="QF2954" s="242"/>
      <c r="QG2954" s="242"/>
      <c r="QH2954" s="242"/>
      <c r="QI2954" s="242"/>
      <c r="QJ2954" s="242"/>
      <c r="QK2954" s="242"/>
    </row>
    <row r="2955" spans="439:453">
      <c r="PW2955" s="242"/>
      <c r="PX2955" s="242"/>
      <c r="PY2955" s="242"/>
      <c r="PZ2955" s="242"/>
      <c r="QA2955" s="242"/>
      <c r="QB2955" s="242"/>
      <c r="QC2955" s="242"/>
      <c r="QD2955" s="242"/>
      <c r="QE2955" s="242"/>
      <c r="QF2955" s="242"/>
      <c r="QG2955" s="242"/>
      <c r="QH2955" s="242"/>
      <c r="QI2955" s="242"/>
      <c r="QJ2955" s="242"/>
      <c r="QK2955" s="242"/>
    </row>
    <row r="2956" spans="439:453">
      <c r="PW2956" s="242"/>
      <c r="PX2956" s="242"/>
      <c r="PY2956" s="242"/>
      <c r="PZ2956" s="242"/>
      <c r="QA2956" s="242"/>
      <c r="QB2956" s="242"/>
      <c r="QC2956" s="242"/>
      <c r="QD2956" s="242"/>
      <c r="QE2956" s="242"/>
      <c r="QF2956" s="242"/>
      <c r="QG2956" s="242"/>
      <c r="QH2956" s="242"/>
      <c r="QI2956" s="242"/>
      <c r="QJ2956" s="242"/>
      <c r="QK2956" s="242"/>
    </row>
    <row r="2957" spans="439:453">
      <c r="PW2957" s="242"/>
      <c r="PX2957" s="242"/>
      <c r="PY2957" s="242"/>
      <c r="PZ2957" s="242"/>
      <c r="QA2957" s="242"/>
      <c r="QB2957" s="242"/>
      <c r="QC2957" s="242"/>
      <c r="QD2957" s="242"/>
      <c r="QE2957" s="242"/>
      <c r="QF2957" s="242"/>
      <c r="QG2957" s="242"/>
      <c r="QH2957" s="242"/>
      <c r="QI2957" s="242"/>
      <c r="QJ2957" s="242"/>
      <c r="QK2957" s="242"/>
    </row>
    <row r="2958" spans="439:453">
      <c r="PW2958" s="242"/>
      <c r="PX2958" s="242"/>
      <c r="PY2958" s="242"/>
      <c r="PZ2958" s="242"/>
      <c r="QA2958" s="242"/>
      <c r="QB2958" s="242"/>
      <c r="QC2958" s="242"/>
      <c r="QD2958" s="242"/>
      <c r="QE2958" s="242"/>
      <c r="QF2958" s="242"/>
      <c r="QG2958" s="242"/>
      <c r="QH2958" s="242"/>
      <c r="QI2958" s="242"/>
      <c r="QJ2958" s="242"/>
      <c r="QK2958" s="242"/>
    </row>
    <row r="2959" spans="439:453">
      <c r="PW2959" s="242"/>
      <c r="PX2959" s="242"/>
      <c r="PY2959" s="242"/>
      <c r="PZ2959" s="242"/>
      <c r="QA2959" s="242"/>
      <c r="QB2959" s="242"/>
      <c r="QC2959" s="242"/>
      <c r="QD2959" s="242"/>
      <c r="QE2959" s="242"/>
      <c r="QF2959" s="242"/>
      <c r="QG2959" s="242"/>
      <c r="QH2959" s="242"/>
      <c r="QI2959" s="242"/>
      <c r="QJ2959" s="242"/>
      <c r="QK2959" s="242"/>
    </row>
    <row r="2960" spans="439:453">
      <c r="PW2960" s="242"/>
      <c r="PX2960" s="242"/>
      <c r="PY2960" s="242"/>
      <c r="PZ2960" s="242"/>
      <c r="QA2960" s="242"/>
      <c r="QB2960" s="242"/>
      <c r="QC2960" s="242"/>
      <c r="QD2960" s="242"/>
      <c r="QE2960" s="242"/>
      <c r="QF2960" s="242"/>
      <c r="QG2960" s="242"/>
      <c r="QH2960" s="242"/>
      <c r="QI2960" s="242"/>
      <c r="QJ2960" s="242"/>
      <c r="QK2960" s="242"/>
    </row>
    <row r="2961" spans="439:453">
      <c r="PW2961" s="242"/>
      <c r="PX2961" s="242"/>
      <c r="PY2961" s="242"/>
      <c r="PZ2961" s="242"/>
      <c r="QA2961" s="242"/>
      <c r="QB2961" s="242"/>
      <c r="QC2961" s="242"/>
      <c r="QD2961" s="242"/>
      <c r="QE2961" s="242"/>
      <c r="QF2961" s="242"/>
      <c r="QG2961" s="242"/>
      <c r="QH2961" s="242"/>
      <c r="QI2961" s="242"/>
      <c r="QJ2961" s="242"/>
      <c r="QK2961" s="242"/>
    </row>
    <row r="2962" spans="439:453">
      <c r="PW2962" s="242"/>
      <c r="PX2962" s="242"/>
      <c r="PY2962" s="242"/>
      <c r="PZ2962" s="242"/>
      <c r="QA2962" s="242"/>
      <c r="QB2962" s="242"/>
      <c r="QC2962" s="242"/>
      <c r="QD2962" s="242"/>
      <c r="QE2962" s="242"/>
      <c r="QF2962" s="242"/>
      <c r="QG2962" s="242"/>
      <c r="QH2962" s="242"/>
      <c r="QI2962" s="242"/>
      <c r="QJ2962" s="242"/>
      <c r="QK2962" s="242"/>
    </row>
    <row r="2963" spans="439:453">
      <c r="PW2963" s="242"/>
      <c r="PX2963" s="242"/>
      <c r="PY2963" s="242"/>
      <c r="PZ2963" s="242"/>
      <c r="QA2963" s="242"/>
      <c r="QB2963" s="242"/>
      <c r="QC2963" s="242"/>
      <c r="QD2963" s="242"/>
      <c r="QE2963" s="242"/>
      <c r="QF2963" s="242"/>
      <c r="QG2963" s="242"/>
      <c r="QH2963" s="242"/>
      <c r="QI2963" s="242"/>
      <c r="QJ2963" s="242"/>
      <c r="QK2963" s="242"/>
    </row>
    <row r="2964" spans="439:453">
      <c r="PW2964" s="242"/>
      <c r="PX2964" s="242"/>
      <c r="PY2964" s="242"/>
      <c r="PZ2964" s="242"/>
      <c r="QA2964" s="242"/>
      <c r="QB2964" s="242"/>
      <c r="QC2964" s="242"/>
      <c r="QD2964" s="242"/>
      <c r="QE2964" s="242"/>
      <c r="QF2964" s="242"/>
      <c r="QG2964" s="242"/>
      <c r="QH2964" s="242"/>
      <c r="QI2964" s="242"/>
      <c r="QJ2964" s="242"/>
      <c r="QK2964" s="242"/>
    </row>
    <row r="2965" spans="439:453">
      <c r="PW2965" s="242"/>
      <c r="PX2965" s="242"/>
      <c r="PY2965" s="242"/>
      <c r="PZ2965" s="242"/>
      <c r="QA2965" s="242"/>
      <c r="QB2965" s="242"/>
      <c r="QC2965" s="242"/>
      <c r="QD2965" s="242"/>
      <c r="QE2965" s="242"/>
      <c r="QF2965" s="242"/>
      <c r="QG2965" s="242"/>
      <c r="QH2965" s="242"/>
      <c r="QI2965" s="242"/>
      <c r="QJ2965" s="242"/>
      <c r="QK2965" s="242"/>
    </row>
    <row r="2966" spans="439:453">
      <c r="PW2966" s="242"/>
      <c r="PX2966" s="242"/>
      <c r="PY2966" s="242"/>
      <c r="PZ2966" s="242"/>
      <c r="QA2966" s="242"/>
      <c r="QB2966" s="242"/>
      <c r="QC2966" s="242"/>
      <c r="QD2966" s="242"/>
      <c r="QE2966" s="242"/>
      <c r="QF2966" s="242"/>
      <c r="QG2966" s="242"/>
      <c r="QH2966" s="242"/>
      <c r="QI2966" s="242"/>
      <c r="QJ2966" s="242"/>
      <c r="QK2966" s="242"/>
    </row>
    <row r="2967" spans="439:453">
      <c r="PW2967" s="242"/>
      <c r="PX2967" s="242"/>
      <c r="PY2967" s="242"/>
      <c r="PZ2967" s="242"/>
      <c r="QA2967" s="242"/>
      <c r="QB2967" s="242"/>
      <c r="QC2967" s="242"/>
      <c r="QD2967" s="242"/>
      <c r="QE2967" s="242"/>
      <c r="QF2967" s="242"/>
      <c r="QG2967" s="242"/>
      <c r="QH2967" s="242"/>
      <c r="QI2967" s="242"/>
      <c r="QJ2967" s="242"/>
      <c r="QK2967" s="242"/>
    </row>
    <row r="2968" spans="439:453">
      <c r="PW2968" s="242"/>
      <c r="PX2968" s="242"/>
      <c r="PY2968" s="242"/>
      <c r="PZ2968" s="242"/>
      <c r="QA2968" s="242"/>
      <c r="QB2968" s="242"/>
      <c r="QC2968" s="242"/>
      <c r="QD2968" s="242"/>
      <c r="QE2968" s="242"/>
      <c r="QF2968" s="242"/>
      <c r="QG2968" s="242"/>
      <c r="QH2968" s="242"/>
      <c r="QI2968" s="242"/>
      <c r="QJ2968" s="242"/>
      <c r="QK2968" s="242"/>
    </row>
    <row r="2969" spans="439:453">
      <c r="PW2969" s="242"/>
      <c r="PX2969" s="242"/>
      <c r="PY2969" s="242"/>
      <c r="PZ2969" s="242"/>
      <c r="QA2969" s="242"/>
      <c r="QB2969" s="242"/>
      <c r="QC2969" s="242"/>
      <c r="QD2969" s="242"/>
      <c r="QE2969" s="242"/>
      <c r="QF2969" s="242"/>
      <c r="QG2969" s="242"/>
      <c r="QH2969" s="242"/>
      <c r="QI2969" s="242"/>
      <c r="QJ2969" s="242"/>
      <c r="QK2969" s="242"/>
    </row>
    <row r="2970" spans="439:453">
      <c r="PW2970" s="242"/>
      <c r="PX2970" s="242"/>
      <c r="PY2970" s="242"/>
      <c r="PZ2970" s="242"/>
      <c r="QA2970" s="242"/>
      <c r="QB2970" s="242"/>
      <c r="QC2970" s="242"/>
      <c r="QD2970" s="242"/>
      <c r="QE2970" s="242"/>
      <c r="QF2970" s="242"/>
      <c r="QG2970" s="242"/>
      <c r="QH2970" s="242"/>
      <c r="QI2970" s="242"/>
      <c r="QJ2970" s="242"/>
      <c r="QK2970" s="242"/>
    </row>
    <row r="2971" spans="439:453">
      <c r="PW2971" s="242"/>
      <c r="PX2971" s="242"/>
      <c r="PY2971" s="242"/>
      <c r="PZ2971" s="242"/>
      <c r="QA2971" s="242"/>
      <c r="QB2971" s="242"/>
      <c r="QC2971" s="242"/>
      <c r="QD2971" s="242"/>
      <c r="QE2971" s="242"/>
      <c r="QF2971" s="242"/>
      <c r="QG2971" s="242"/>
      <c r="QH2971" s="242"/>
      <c r="QI2971" s="242"/>
      <c r="QJ2971" s="242"/>
      <c r="QK2971" s="242"/>
    </row>
    <row r="2972" spans="439:453">
      <c r="PW2972" s="242"/>
      <c r="PX2972" s="242"/>
      <c r="PY2972" s="242"/>
      <c r="PZ2972" s="242"/>
      <c r="QA2972" s="242"/>
      <c r="QB2972" s="242"/>
      <c r="QC2972" s="242"/>
      <c r="QD2972" s="242"/>
      <c r="QE2972" s="242"/>
      <c r="QF2972" s="242"/>
      <c r="QG2972" s="242"/>
      <c r="QH2972" s="242"/>
      <c r="QI2972" s="242"/>
      <c r="QJ2972" s="242"/>
      <c r="QK2972" s="242"/>
    </row>
    <row r="2973" spans="439:453">
      <c r="PW2973" s="242"/>
      <c r="PX2973" s="242"/>
      <c r="PY2973" s="242"/>
      <c r="PZ2973" s="242"/>
      <c r="QA2973" s="242"/>
      <c r="QB2973" s="242"/>
      <c r="QC2973" s="242"/>
      <c r="QD2973" s="242"/>
      <c r="QE2973" s="242"/>
      <c r="QF2973" s="242"/>
      <c r="QG2973" s="242"/>
      <c r="QH2973" s="242"/>
      <c r="QI2973" s="242"/>
      <c r="QJ2973" s="242"/>
      <c r="QK2973" s="242"/>
    </row>
    <row r="2974" spans="439:453">
      <c r="PW2974" s="242"/>
      <c r="PX2974" s="242"/>
      <c r="PY2974" s="242"/>
      <c r="PZ2974" s="242"/>
      <c r="QA2974" s="242"/>
      <c r="QB2974" s="242"/>
      <c r="QC2974" s="242"/>
      <c r="QD2974" s="242"/>
      <c r="QE2974" s="242"/>
      <c r="QF2974" s="242"/>
      <c r="QG2974" s="242"/>
      <c r="QH2974" s="242"/>
      <c r="QI2974" s="242"/>
      <c r="QJ2974" s="242"/>
      <c r="QK2974" s="242"/>
    </row>
    <row r="2975" spans="439:453">
      <c r="PW2975" s="242"/>
      <c r="PX2975" s="242"/>
      <c r="PY2975" s="242"/>
      <c r="PZ2975" s="242"/>
      <c r="QA2975" s="242"/>
      <c r="QB2975" s="242"/>
      <c r="QC2975" s="242"/>
      <c r="QD2975" s="242"/>
      <c r="QE2975" s="242"/>
      <c r="QF2975" s="242"/>
      <c r="QG2975" s="242"/>
      <c r="QH2975" s="242"/>
      <c r="QI2975" s="242"/>
      <c r="QJ2975" s="242"/>
      <c r="QK2975" s="242"/>
    </row>
    <row r="2976" spans="439:453">
      <c r="PW2976" s="242"/>
      <c r="PX2976" s="242"/>
      <c r="PY2976" s="242"/>
      <c r="PZ2976" s="242"/>
      <c r="QA2976" s="242"/>
      <c r="QB2976" s="242"/>
      <c r="QC2976" s="242"/>
      <c r="QD2976" s="242"/>
      <c r="QE2976" s="242"/>
      <c r="QF2976" s="242"/>
      <c r="QG2976" s="242"/>
      <c r="QH2976" s="242"/>
      <c r="QI2976" s="242"/>
      <c r="QJ2976" s="242"/>
      <c r="QK2976" s="242"/>
    </row>
    <row r="2977" spans="439:453">
      <c r="PW2977" s="242"/>
      <c r="PX2977" s="242"/>
      <c r="PY2977" s="242"/>
      <c r="PZ2977" s="242"/>
      <c r="QA2977" s="242"/>
      <c r="QB2977" s="242"/>
      <c r="QC2977" s="242"/>
      <c r="QD2977" s="242"/>
      <c r="QE2977" s="242"/>
      <c r="QF2977" s="242"/>
      <c r="QG2977" s="242"/>
      <c r="QH2977" s="242"/>
      <c r="QI2977" s="242"/>
      <c r="QJ2977" s="242"/>
      <c r="QK2977" s="242"/>
    </row>
    <row r="2978" spans="439:453">
      <c r="PW2978" s="242"/>
      <c r="PX2978" s="242"/>
      <c r="PY2978" s="242"/>
      <c r="PZ2978" s="242"/>
      <c r="QA2978" s="242"/>
      <c r="QB2978" s="242"/>
      <c r="QC2978" s="242"/>
      <c r="QD2978" s="242"/>
      <c r="QE2978" s="242"/>
      <c r="QF2978" s="242"/>
      <c r="QG2978" s="242"/>
      <c r="QH2978" s="242"/>
      <c r="QI2978" s="242"/>
      <c r="QJ2978" s="242"/>
      <c r="QK2978" s="242"/>
    </row>
    <row r="2979" spans="439:453">
      <c r="PW2979" s="242"/>
      <c r="PX2979" s="242"/>
      <c r="PY2979" s="242"/>
      <c r="PZ2979" s="242"/>
      <c r="QA2979" s="242"/>
      <c r="QB2979" s="242"/>
      <c r="QC2979" s="242"/>
      <c r="QD2979" s="242"/>
      <c r="QE2979" s="242"/>
      <c r="QF2979" s="242"/>
      <c r="QG2979" s="242"/>
      <c r="QH2979" s="242"/>
      <c r="QI2979" s="242"/>
      <c r="QJ2979" s="242"/>
      <c r="QK2979" s="242"/>
    </row>
    <row r="2980" spans="439:453">
      <c r="PW2980" s="242"/>
      <c r="PX2980" s="242"/>
      <c r="PY2980" s="242"/>
      <c r="PZ2980" s="242"/>
      <c r="QA2980" s="242"/>
      <c r="QB2980" s="242"/>
      <c r="QC2980" s="242"/>
      <c r="QD2980" s="242"/>
      <c r="QE2980" s="242"/>
      <c r="QF2980" s="242"/>
      <c r="QG2980" s="242"/>
      <c r="QH2980" s="242"/>
      <c r="QI2980" s="242"/>
      <c r="QJ2980" s="242"/>
      <c r="QK2980" s="242"/>
    </row>
    <row r="2981" spans="439:453">
      <c r="PW2981" s="242"/>
      <c r="PX2981" s="242"/>
      <c r="PY2981" s="242"/>
      <c r="PZ2981" s="242"/>
      <c r="QA2981" s="242"/>
      <c r="QB2981" s="242"/>
      <c r="QC2981" s="242"/>
      <c r="QD2981" s="242"/>
      <c r="QE2981" s="242"/>
      <c r="QF2981" s="242"/>
      <c r="QG2981" s="242"/>
      <c r="QH2981" s="242"/>
      <c r="QI2981" s="242"/>
      <c r="QJ2981" s="242"/>
      <c r="QK2981" s="242"/>
    </row>
    <row r="2982" spans="439:453">
      <c r="PW2982" s="242"/>
      <c r="PX2982" s="242"/>
      <c r="PY2982" s="242"/>
      <c r="PZ2982" s="242"/>
      <c r="QA2982" s="242"/>
      <c r="QB2982" s="242"/>
      <c r="QC2982" s="242"/>
      <c r="QD2982" s="242"/>
      <c r="QE2982" s="242"/>
      <c r="QF2982" s="242"/>
      <c r="QG2982" s="242"/>
      <c r="QH2982" s="242"/>
      <c r="QI2982" s="242"/>
      <c r="QJ2982" s="242"/>
      <c r="QK2982" s="242"/>
    </row>
    <row r="2983" spans="439:453">
      <c r="PW2983" s="242"/>
      <c r="PX2983" s="242"/>
      <c r="PY2983" s="242"/>
      <c r="PZ2983" s="242"/>
      <c r="QA2983" s="242"/>
      <c r="QB2983" s="242"/>
      <c r="QC2983" s="242"/>
      <c r="QD2983" s="242"/>
      <c r="QE2983" s="242"/>
      <c r="QF2983" s="242"/>
      <c r="QG2983" s="242"/>
      <c r="QH2983" s="242"/>
      <c r="QI2983" s="242"/>
      <c r="QJ2983" s="242"/>
      <c r="QK2983" s="242"/>
    </row>
    <row r="2984" spans="439:453">
      <c r="PW2984" s="242"/>
      <c r="PX2984" s="242"/>
      <c r="PY2984" s="242"/>
      <c r="PZ2984" s="242"/>
      <c r="QA2984" s="242"/>
      <c r="QB2984" s="242"/>
      <c r="QC2984" s="242"/>
      <c r="QD2984" s="242"/>
      <c r="QE2984" s="242"/>
      <c r="QF2984" s="242"/>
      <c r="QG2984" s="242"/>
      <c r="QH2984" s="242"/>
      <c r="QI2984" s="242"/>
      <c r="QJ2984" s="242"/>
      <c r="QK2984" s="242"/>
    </row>
    <row r="2985" spans="439:453">
      <c r="PW2985" s="242"/>
      <c r="PX2985" s="242"/>
      <c r="PY2985" s="242"/>
      <c r="PZ2985" s="242"/>
      <c r="QA2985" s="242"/>
      <c r="QB2985" s="242"/>
      <c r="QC2985" s="242"/>
      <c r="QD2985" s="242"/>
      <c r="QE2985" s="242"/>
      <c r="QF2985" s="242"/>
      <c r="QG2985" s="242"/>
      <c r="QH2985" s="242"/>
      <c r="QI2985" s="242"/>
      <c r="QJ2985" s="242"/>
      <c r="QK2985" s="242"/>
    </row>
    <row r="2986" spans="439:453">
      <c r="PW2986" s="242"/>
      <c r="PX2986" s="242"/>
      <c r="PY2986" s="242"/>
      <c r="PZ2986" s="242"/>
      <c r="QA2986" s="242"/>
      <c r="QB2986" s="242"/>
      <c r="QC2986" s="242"/>
      <c r="QD2986" s="242"/>
      <c r="QE2986" s="242"/>
      <c r="QF2986" s="242"/>
      <c r="QG2986" s="242"/>
      <c r="QH2986" s="242"/>
      <c r="QI2986" s="242"/>
      <c r="QJ2986" s="242"/>
      <c r="QK2986" s="242"/>
    </row>
    <row r="2987" spans="439:453">
      <c r="PW2987" s="242"/>
      <c r="PX2987" s="242"/>
      <c r="PY2987" s="242"/>
      <c r="PZ2987" s="242"/>
      <c r="QA2987" s="242"/>
      <c r="QB2987" s="242"/>
      <c r="QC2987" s="242"/>
      <c r="QD2987" s="242"/>
      <c r="QE2987" s="242"/>
      <c r="QF2987" s="242"/>
      <c r="QG2987" s="242"/>
      <c r="QH2987" s="242"/>
      <c r="QI2987" s="242"/>
      <c r="QJ2987" s="242"/>
      <c r="QK2987" s="242"/>
    </row>
    <row r="2988" spans="439:453">
      <c r="PW2988" s="242"/>
      <c r="PX2988" s="242"/>
      <c r="PY2988" s="242"/>
      <c r="PZ2988" s="242"/>
      <c r="QA2988" s="242"/>
      <c r="QB2988" s="242"/>
      <c r="QC2988" s="242"/>
      <c r="QD2988" s="242"/>
      <c r="QE2988" s="242"/>
      <c r="QF2988" s="242"/>
      <c r="QG2988" s="242"/>
      <c r="QH2988" s="242"/>
      <c r="QI2988" s="242"/>
      <c r="QJ2988" s="242"/>
      <c r="QK2988" s="242"/>
    </row>
    <row r="2989" spans="439:453">
      <c r="PW2989" s="242"/>
      <c r="PX2989" s="242"/>
      <c r="PY2989" s="242"/>
      <c r="PZ2989" s="242"/>
      <c r="QA2989" s="242"/>
      <c r="QB2989" s="242"/>
      <c r="QC2989" s="242"/>
      <c r="QD2989" s="242"/>
      <c r="QE2989" s="242"/>
      <c r="QF2989" s="242"/>
      <c r="QG2989" s="242"/>
      <c r="QH2989" s="242"/>
      <c r="QI2989" s="242"/>
      <c r="QJ2989" s="242"/>
      <c r="QK2989" s="242"/>
    </row>
    <row r="2990" spans="439:453">
      <c r="PW2990" s="242"/>
      <c r="PX2990" s="242"/>
      <c r="PY2990" s="242"/>
      <c r="PZ2990" s="242"/>
      <c r="QA2990" s="242"/>
      <c r="QB2990" s="242"/>
      <c r="QC2990" s="242"/>
      <c r="QD2990" s="242"/>
      <c r="QE2990" s="242"/>
      <c r="QF2990" s="242"/>
      <c r="QG2990" s="242"/>
      <c r="QH2990" s="242"/>
      <c r="QI2990" s="242"/>
      <c r="QJ2990" s="242"/>
      <c r="QK2990" s="242"/>
    </row>
    <row r="2991" spans="439:453">
      <c r="PW2991" s="242"/>
      <c r="PX2991" s="242"/>
      <c r="PY2991" s="242"/>
      <c r="PZ2991" s="242"/>
      <c r="QA2991" s="242"/>
      <c r="QB2991" s="242"/>
      <c r="QC2991" s="242"/>
      <c r="QD2991" s="242"/>
      <c r="QE2991" s="242"/>
      <c r="QF2991" s="242"/>
      <c r="QG2991" s="242"/>
      <c r="QH2991" s="242"/>
      <c r="QI2991" s="242"/>
      <c r="QJ2991" s="242"/>
      <c r="QK2991" s="242"/>
    </row>
    <row r="2992" spans="439:453">
      <c r="PW2992" s="242"/>
      <c r="PX2992" s="242"/>
      <c r="PY2992" s="242"/>
      <c r="PZ2992" s="242"/>
      <c r="QA2992" s="242"/>
      <c r="QB2992" s="242"/>
      <c r="QC2992" s="242"/>
      <c r="QD2992" s="242"/>
      <c r="QE2992" s="242"/>
      <c r="QF2992" s="242"/>
      <c r="QG2992" s="242"/>
      <c r="QH2992" s="242"/>
      <c r="QI2992" s="242"/>
      <c r="QJ2992" s="242"/>
      <c r="QK2992" s="242"/>
    </row>
    <row r="2993" spans="439:453">
      <c r="PW2993" s="242"/>
      <c r="PX2993" s="242"/>
      <c r="PY2993" s="242"/>
      <c r="PZ2993" s="242"/>
      <c r="QA2993" s="242"/>
      <c r="QB2993" s="242"/>
      <c r="QC2993" s="242"/>
      <c r="QD2993" s="242"/>
      <c r="QE2993" s="242"/>
      <c r="QF2993" s="242"/>
      <c r="QG2993" s="242"/>
      <c r="QH2993" s="242"/>
      <c r="QI2993" s="242"/>
      <c r="QJ2993" s="242"/>
      <c r="QK2993" s="242"/>
    </row>
    <row r="2994" spans="439:453">
      <c r="PW2994" s="242"/>
      <c r="PX2994" s="242"/>
      <c r="PY2994" s="242"/>
      <c r="PZ2994" s="242"/>
      <c r="QA2994" s="242"/>
      <c r="QB2994" s="242"/>
      <c r="QC2994" s="242"/>
      <c r="QD2994" s="242"/>
      <c r="QE2994" s="242"/>
      <c r="QF2994" s="242"/>
      <c r="QG2994" s="242"/>
      <c r="QH2994" s="242"/>
      <c r="QI2994" s="242"/>
      <c r="QJ2994" s="242"/>
      <c r="QK2994" s="242"/>
    </row>
    <row r="2995" spans="439:453">
      <c r="PW2995" s="242"/>
      <c r="PX2995" s="242"/>
      <c r="PY2995" s="242"/>
      <c r="PZ2995" s="242"/>
      <c r="QA2995" s="242"/>
      <c r="QB2995" s="242"/>
      <c r="QC2995" s="242"/>
      <c r="QD2995" s="242"/>
      <c r="QE2995" s="242"/>
      <c r="QF2995" s="242"/>
      <c r="QG2995" s="242"/>
      <c r="QH2995" s="242"/>
      <c r="QI2995" s="242"/>
      <c r="QJ2995" s="242"/>
      <c r="QK2995" s="242"/>
    </row>
    <row r="2996" spans="439:453">
      <c r="PW2996" s="242"/>
      <c r="PX2996" s="242"/>
      <c r="PY2996" s="242"/>
      <c r="PZ2996" s="242"/>
      <c r="QA2996" s="242"/>
      <c r="QB2996" s="242"/>
      <c r="QC2996" s="242"/>
      <c r="QD2996" s="242"/>
      <c r="QE2996" s="242"/>
      <c r="QF2996" s="242"/>
      <c r="QG2996" s="242"/>
      <c r="QH2996" s="242"/>
      <c r="QI2996" s="242"/>
      <c r="QJ2996" s="242"/>
      <c r="QK2996" s="242"/>
    </row>
    <row r="2997" spans="439:453">
      <c r="PW2997" s="242"/>
      <c r="PX2997" s="242"/>
      <c r="PY2997" s="242"/>
      <c r="PZ2997" s="242"/>
      <c r="QA2997" s="242"/>
      <c r="QB2997" s="242"/>
      <c r="QC2997" s="242"/>
      <c r="QD2997" s="242"/>
      <c r="QE2997" s="242"/>
      <c r="QF2997" s="242"/>
      <c r="QG2997" s="242"/>
      <c r="QH2997" s="242"/>
      <c r="QI2997" s="242"/>
      <c r="QJ2997" s="242"/>
      <c r="QK2997" s="242"/>
    </row>
    <row r="2998" spans="439:453">
      <c r="PW2998" s="242"/>
      <c r="PX2998" s="242"/>
      <c r="PY2998" s="242"/>
      <c r="PZ2998" s="242"/>
      <c r="QA2998" s="242"/>
      <c r="QB2998" s="242"/>
      <c r="QC2998" s="242"/>
      <c r="QD2998" s="242"/>
      <c r="QE2998" s="242"/>
      <c r="QF2998" s="242"/>
      <c r="QG2998" s="242"/>
      <c r="QH2998" s="242"/>
      <c r="QI2998" s="242"/>
      <c r="QJ2998" s="242"/>
      <c r="QK2998" s="242"/>
    </row>
    <row r="2999" spans="439:453">
      <c r="PW2999" s="242"/>
      <c r="PX2999" s="242"/>
      <c r="PY2999" s="242"/>
      <c r="PZ2999" s="242"/>
      <c r="QA2999" s="242"/>
      <c r="QB2999" s="242"/>
      <c r="QC2999" s="242"/>
      <c r="QD2999" s="242"/>
      <c r="QE2999" s="242"/>
      <c r="QF2999" s="242"/>
      <c r="QG2999" s="242"/>
      <c r="QH2999" s="242"/>
      <c r="QI2999" s="242"/>
      <c r="QJ2999" s="242"/>
      <c r="QK2999" s="242"/>
    </row>
    <row r="3000" spans="439:453">
      <c r="PW3000" s="242"/>
      <c r="PX3000" s="242"/>
      <c r="PY3000" s="242"/>
      <c r="PZ3000" s="242"/>
      <c r="QA3000" s="242"/>
      <c r="QB3000" s="242"/>
      <c r="QC3000" s="242"/>
      <c r="QD3000" s="242"/>
      <c r="QE3000" s="242"/>
      <c r="QF3000" s="242"/>
      <c r="QG3000" s="242"/>
      <c r="QH3000" s="242"/>
      <c r="QI3000" s="242"/>
      <c r="QJ3000" s="242"/>
      <c r="QK3000" s="242"/>
    </row>
    <row r="3001" spans="439:453">
      <c r="PW3001" s="242"/>
      <c r="PX3001" s="242"/>
      <c r="PY3001" s="242"/>
      <c r="PZ3001" s="242"/>
      <c r="QA3001" s="242"/>
      <c r="QB3001" s="242"/>
      <c r="QC3001" s="242"/>
      <c r="QD3001" s="242"/>
      <c r="QE3001" s="242"/>
      <c r="QF3001" s="242"/>
      <c r="QG3001" s="242"/>
      <c r="QH3001" s="242"/>
      <c r="QI3001" s="242"/>
      <c r="QJ3001" s="242"/>
      <c r="QK3001" s="242"/>
    </row>
    <row r="3002" spans="439:453">
      <c r="PW3002" s="242"/>
      <c r="PX3002" s="242"/>
      <c r="PY3002" s="242"/>
      <c r="PZ3002" s="242"/>
      <c r="QA3002" s="242"/>
      <c r="QB3002" s="242"/>
      <c r="QC3002" s="242"/>
      <c r="QD3002" s="242"/>
      <c r="QE3002" s="242"/>
      <c r="QF3002" s="242"/>
      <c r="QG3002" s="242"/>
      <c r="QH3002" s="242"/>
      <c r="QI3002" s="242"/>
      <c r="QJ3002" s="242"/>
      <c r="QK3002" s="242"/>
    </row>
    <row r="3003" spans="439:453">
      <c r="PW3003" s="242"/>
      <c r="PX3003" s="242"/>
      <c r="PY3003" s="242"/>
      <c r="PZ3003" s="242"/>
      <c r="QA3003" s="242"/>
      <c r="QB3003" s="242"/>
      <c r="QC3003" s="242"/>
      <c r="QD3003" s="242"/>
      <c r="QE3003" s="242"/>
      <c r="QF3003" s="242"/>
      <c r="QG3003" s="242"/>
      <c r="QH3003" s="242"/>
      <c r="QI3003" s="242"/>
      <c r="QJ3003" s="242"/>
      <c r="QK3003" s="242"/>
    </row>
    <row r="3004" spans="439:453">
      <c r="PW3004" s="242"/>
      <c r="PX3004" s="242"/>
      <c r="PY3004" s="242"/>
      <c r="PZ3004" s="242"/>
      <c r="QA3004" s="242"/>
      <c r="QB3004" s="242"/>
      <c r="QC3004" s="242"/>
      <c r="QD3004" s="242"/>
      <c r="QE3004" s="242"/>
      <c r="QF3004" s="242"/>
      <c r="QG3004" s="242"/>
      <c r="QH3004" s="242"/>
      <c r="QI3004" s="242"/>
      <c r="QJ3004" s="242"/>
      <c r="QK3004" s="242"/>
    </row>
    <row r="3005" spans="439:453">
      <c r="PW3005" s="242"/>
      <c r="PX3005" s="242"/>
      <c r="PY3005" s="242"/>
      <c r="PZ3005" s="242"/>
      <c r="QA3005" s="242"/>
      <c r="QB3005" s="242"/>
      <c r="QC3005" s="242"/>
      <c r="QD3005" s="242"/>
      <c r="QE3005" s="242"/>
      <c r="QF3005" s="242"/>
      <c r="QG3005" s="242"/>
      <c r="QH3005" s="242"/>
      <c r="QI3005" s="242"/>
      <c r="QJ3005" s="242"/>
      <c r="QK3005" s="242"/>
    </row>
    <row r="3006" spans="439:453">
      <c r="PW3006" s="242"/>
      <c r="PX3006" s="242"/>
      <c r="PY3006" s="242"/>
      <c r="PZ3006" s="242"/>
      <c r="QA3006" s="242"/>
      <c r="QB3006" s="242"/>
      <c r="QC3006" s="242"/>
      <c r="QD3006" s="242"/>
      <c r="QE3006" s="242"/>
      <c r="QF3006" s="242"/>
      <c r="QG3006" s="242"/>
      <c r="QH3006" s="242"/>
      <c r="QI3006" s="242"/>
      <c r="QJ3006" s="242"/>
      <c r="QK3006" s="242"/>
    </row>
    <row r="3007" spans="439:453">
      <c r="PW3007" s="242"/>
      <c r="PX3007" s="242"/>
      <c r="PY3007" s="242"/>
      <c r="PZ3007" s="242"/>
      <c r="QA3007" s="242"/>
      <c r="QB3007" s="242"/>
      <c r="QC3007" s="242"/>
      <c r="QD3007" s="242"/>
      <c r="QE3007" s="242"/>
      <c r="QF3007" s="242"/>
      <c r="QG3007" s="242"/>
      <c r="QH3007" s="242"/>
      <c r="QI3007" s="242"/>
      <c r="QJ3007" s="242"/>
      <c r="QK3007" s="242"/>
    </row>
    <row r="3008" spans="439:453">
      <c r="PW3008" s="242"/>
      <c r="PX3008" s="242"/>
      <c r="PY3008" s="242"/>
      <c r="PZ3008" s="242"/>
      <c r="QA3008" s="242"/>
      <c r="QB3008" s="242"/>
      <c r="QC3008" s="242"/>
      <c r="QD3008" s="242"/>
      <c r="QE3008" s="242"/>
      <c r="QF3008" s="242"/>
      <c r="QG3008" s="242"/>
      <c r="QH3008" s="242"/>
      <c r="QI3008" s="242"/>
      <c r="QJ3008" s="242"/>
      <c r="QK3008" s="242"/>
    </row>
    <row r="3009" spans="439:453">
      <c r="PW3009" s="242"/>
      <c r="PX3009" s="242"/>
      <c r="PY3009" s="242"/>
      <c r="PZ3009" s="242"/>
      <c r="QA3009" s="242"/>
      <c r="QB3009" s="242"/>
      <c r="QC3009" s="242"/>
      <c r="QD3009" s="242"/>
      <c r="QE3009" s="242"/>
      <c r="QF3009" s="242"/>
      <c r="QG3009" s="242"/>
      <c r="QH3009" s="242"/>
      <c r="QI3009" s="242"/>
      <c r="QJ3009" s="242"/>
      <c r="QK3009" s="242"/>
    </row>
    <row r="3010" spans="439:453">
      <c r="PW3010" s="242"/>
      <c r="PX3010" s="242"/>
      <c r="PY3010" s="242"/>
      <c r="PZ3010" s="242"/>
      <c r="QA3010" s="242"/>
      <c r="QB3010" s="242"/>
      <c r="QC3010" s="242"/>
      <c r="QD3010" s="242"/>
      <c r="QE3010" s="242"/>
      <c r="QF3010" s="242"/>
      <c r="QG3010" s="242"/>
      <c r="QH3010" s="242"/>
      <c r="QI3010" s="242"/>
      <c r="QJ3010" s="242"/>
      <c r="QK3010" s="242"/>
    </row>
    <row r="3011" spans="439:453">
      <c r="PW3011" s="242"/>
      <c r="PX3011" s="242"/>
      <c r="PY3011" s="242"/>
      <c r="PZ3011" s="242"/>
      <c r="QA3011" s="242"/>
      <c r="QB3011" s="242"/>
      <c r="QC3011" s="242"/>
      <c r="QD3011" s="242"/>
      <c r="QE3011" s="242"/>
      <c r="QF3011" s="242"/>
      <c r="QG3011" s="242"/>
      <c r="QH3011" s="242"/>
      <c r="QI3011" s="242"/>
      <c r="QJ3011" s="242"/>
      <c r="QK3011" s="242"/>
    </row>
    <row r="3012" spans="439:453">
      <c r="PW3012" s="242"/>
      <c r="PX3012" s="242"/>
      <c r="PY3012" s="242"/>
      <c r="PZ3012" s="242"/>
      <c r="QA3012" s="242"/>
      <c r="QB3012" s="242"/>
      <c r="QC3012" s="242"/>
      <c r="QD3012" s="242"/>
      <c r="QE3012" s="242"/>
      <c r="QF3012" s="242"/>
      <c r="QG3012" s="242"/>
      <c r="QH3012" s="242"/>
      <c r="QI3012" s="242"/>
      <c r="QJ3012" s="242"/>
      <c r="QK3012" s="242"/>
    </row>
    <row r="3013" spans="439:453">
      <c r="PW3013" s="242"/>
      <c r="PX3013" s="242"/>
      <c r="PY3013" s="242"/>
      <c r="PZ3013" s="242"/>
      <c r="QA3013" s="242"/>
      <c r="QB3013" s="242"/>
      <c r="QC3013" s="242"/>
      <c r="QD3013" s="242"/>
      <c r="QE3013" s="242"/>
      <c r="QF3013" s="242"/>
      <c r="QG3013" s="242"/>
      <c r="QH3013" s="242"/>
      <c r="QI3013" s="242"/>
      <c r="QJ3013" s="242"/>
      <c r="QK3013" s="242"/>
    </row>
    <row r="3014" spans="439:453">
      <c r="PW3014" s="242"/>
      <c r="PX3014" s="242"/>
      <c r="PY3014" s="242"/>
      <c r="PZ3014" s="242"/>
      <c r="QA3014" s="242"/>
      <c r="QB3014" s="242"/>
      <c r="QC3014" s="242"/>
      <c r="QD3014" s="242"/>
      <c r="QE3014" s="242"/>
      <c r="QF3014" s="242"/>
      <c r="QG3014" s="242"/>
      <c r="QH3014" s="242"/>
      <c r="QI3014" s="242"/>
      <c r="QJ3014" s="242"/>
      <c r="QK3014" s="242"/>
    </row>
    <row r="3015" spans="439:453">
      <c r="PW3015" s="242"/>
      <c r="PX3015" s="242"/>
      <c r="PY3015" s="242"/>
      <c r="PZ3015" s="242"/>
      <c r="QA3015" s="242"/>
      <c r="QB3015" s="242"/>
      <c r="QC3015" s="242"/>
      <c r="QD3015" s="242"/>
      <c r="QE3015" s="242"/>
      <c r="QF3015" s="242"/>
      <c r="QG3015" s="242"/>
      <c r="QH3015" s="242"/>
      <c r="QI3015" s="242"/>
      <c r="QJ3015" s="242"/>
      <c r="QK3015" s="242"/>
    </row>
    <row r="3016" spans="439:453">
      <c r="PW3016" s="242"/>
      <c r="PX3016" s="242"/>
      <c r="PY3016" s="242"/>
      <c r="PZ3016" s="242"/>
      <c r="QA3016" s="242"/>
      <c r="QB3016" s="242"/>
      <c r="QC3016" s="242"/>
      <c r="QD3016" s="242"/>
      <c r="QE3016" s="242"/>
      <c r="QF3016" s="242"/>
      <c r="QG3016" s="242"/>
      <c r="QH3016" s="242"/>
      <c r="QI3016" s="242"/>
      <c r="QJ3016" s="242"/>
      <c r="QK3016" s="242"/>
    </row>
    <row r="3017" spans="439:453">
      <c r="PW3017" s="242"/>
      <c r="PX3017" s="242"/>
      <c r="PY3017" s="242"/>
      <c r="PZ3017" s="242"/>
      <c r="QA3017" s="242"/>
      <c r="QB3017" s="242"/>
      <c r="QC3017" s="242"/>
      <c r="QD3017" s="242"/>
      <c r="QE3017" s="242"/>
      <c r="QF3017" s="242"/>
      <c r="QG3017" s="242"/>
      <c r="QH3017" s="242"/>
      <c r="QI3017" s="242"/>
      <c r="QJ3017" s="242"/>
      <c r="QK3017" s="242"/>
    </row>
    <row r="3018" spans="439:453">
      <c r="PW3018" s="242"/>
      <c r="PX3018" s="242"/>
      <c r="PY3018" s="242"/>
      <c r="PZ3018" s="242"/>
      <c r="QA3018" s="242"/>
      <c r="QB3018" s="242"/>
      <c r="QC3018" s="242"/>
      <c r="QD3018" s="242"/>
      <c r="QE3018" s="242"/>
      <c r="QF3018" s="242"/>
      <c r="QG3018" s="242"/>
      <c r="QH3018" s="242"/>
      <c r="QI3018" s="242"/>
      <c r="QJ3018" s="242"/>
      <c r="QK3018" s="242"/>
    </row>
    <row r="3019" spans="439:453">
      <c r="PW3019" s="242"/>
      <c r="PX3019" s="242"/>
      <c r="PY3019" s="242"/>
      <c r="PZ3019" s="242"/>
      <c r="QA3019" s="242"/>
      <c r="QB3019" s="242"/>
      <c r="QC3019" s="242"/>
      <c r="QD3019" s="242"/>
      <c r="QE3019" s="242"/>
      <c r="QF3019" s="242"/>
      <c r="QG3019" s="242"/>
      <c r="QH3019" s="242"/>
      <c r="QI3019" s="242"/>
      <c r="QJ3019" s="242"/>
      <c r="QK3019" s="242"/>
    </row>
    <row r="3020" spans="439:453">
      <c r="PW3020" s="242"/>
      <c r="PX3020" s="242"/>
      <c r="PY3020" s="242"/>
      <c r="PZ3020" s="242"/>
      <c r="QA3020" s="242"/>
      <c r="QB3020" s="242"/>
      <c r="QC3020" s="242"/>
      <c r="QD3020" s="242"/>
      <c r="QE3020" s="242"/>
      <c r="QF3020" s="242"/>
      <c r="QG3020" s="242"/>
      <c r="QH3020" s="242"/>
      <c r="QI3020" s="242"/>
      <c r="QJ3020" s="242"/>
      <c r="QK3020" s="242"/>
    </row>
    <row r="3021" spans="439:453">
      <c r="PW3021" s="242"/>
      <c r="PX3021" s="242"/>
      <c r="PY3021" s="242"/>
      <c r="PZ3021" s="242"/>
      <c r="QA3021" s="242"/>
      <c r="QB3021" s="242"/>
      <c r="QC3021" s="242"/>
      <c r="QD3021" s="242"/>
      <c r="QE3021" s="242"/>
      <c r="QF3021" s="242"/>
      <c r="QG3021" s="242"/>
      <c r="QH3021" s="242"/>
      <c r="QI3021" s="242"/>
      <c r="QJ3021" s="242"/>
      <c r="QK3021" s="242"/>
    </row>
    <row r="3022" spans="439:453">
      <c r="PW3022" s="242"/>
      <c r="PX3022" s="242"/>
      <c r="PY3022" s="242"/>
      <c r="PZ3022" s="242"/>
      <c r="QA3022" s="242"/>
      <c r="QB3022" s="242"/>
      <c r="QC3022" s="242"/>
      <c r="QD3022" s="242"/>
      <c r="QE3022" s="242"/>
      <c r="QF3022" s="242"/>
      <c r="QG3022" s="242"/>
      <c r="QH3022" s="242"/>
      <c r="QI3022" s="242"/>
      <c r="QJ3022" s="242"/>
      <c r="QK3022" s="242"/>
    </row>
    <row r="3023" spans="439:453">
      <c r="PW3023" s="242"/>
      <c r="PX3023" s="242"/>
      <c r="PY3023" s="242"/>
      <c r="PZ3023" s="242"/>
      <c r="QA3023" s="242"/>
      <c r="QB3023" s="242"/>
      <c r="QC3023" s="242"/>
      <c r="QD3023" s="242"/>
      <c r="QE3023" s="242"/>
      <c r="QF3023" s="242"/>
      <c r="QG3023" s="242"/>
      <c r="QH3023" s="242"/>
      <c r="QI3023" s="242"/>
      <c r="QJ3023" s="242"/>
      <c r="QK3023" s="242"/>
    </row>
    <row r="3024" spans="439:453">
      <c r="PW3024" s="242"/>
      <c r="PX3024" s="242"/>
      <c r="PY3024" s="242"/>
      <c r="PZ3024" s="242"/>
      <c r="QA3024" s="242"/>
      <c r="QB3024" s="242"/>
      <c r="QC3024" s="242"/>
      <c r="QD3024" s="242"/>
      <c r="QE3024" s="242"/>
      <c r="QF3024" s="242"/>
      <c r="QG3024" s="242"/>
      <c r="QH3024" s="242"/>
      <c r="QI3024" s="242"/>
      <c r="QJ3024" s="242"/>
      <c r="QK3024" s="242"/>
    </row>
    <row r="3025" spans="439:453">
      <c r="PW3025" s="242"/>
      <c r="PX3025" s="242"/>
      <c r="PY3025" s="242"/>
      <c r="PZ3025" s="242"/>
      <c r="QA3025" s="242"/>
      <c r="QB3025" s="242"/>
      <c r="QC3025" s="242"/>
      <c r="QD3025" s="242"/>
      <c r="QE3025" s="242"/>
      <c r="QF3025" s="242"/>
      <c r="QG3025" s="242"/>
      <c r="QH3025" s="242"/>
      <c r="QI3025" s="242"/>
      <c r="QJ3025" s="242"/>
      <c r="QK3025" s="242"/>
    </row>
    <row r="3026" spans="439:453">
      <c r="PW3026" s="242"/>
      <c r="PX3026" s="242"/>
      <c r="PY3026" s="242"/>
      <c r="PZ3026" s="242"/>
      <c r="QA3026" s="242"/>
      <c r="QB3026" s="242"/>
      <c r="QC3026" s="242"/>
      <c r="QD3026" s="242"/>
      <c r="QE3026" s="242"/>
      <c r="QF3026" s="242"/>
      <c r="QG3026" s="242"/>
      <c r="QH3026" s="242"/>
      <c r="QI3026" s="242"/>
      <c r="QJ3026" s="242"/>
      <c r="QK3026" s="242"/>
    </row>
    <row r="3027" spans="439:453">
      <c r="PW3027" s="242"/>
      <c r="PX3027" s="242"/>
      <c r="PY3027" s="242"/>
      <c r="PZ3027" s="242"/>
      <c r="QA3027" s="242"/>
      <c r="QB3027" s="242"/>
      <c r="QC3027" s="242"/>
      <c r="QD3027" s="242"/>
      <c r="QE3027" s="242"/>
      <c r="QF3027" s="242"/>
      <c r="QG3027" s="242"/>
      <c r="QH3027" s="242"/>
      <c r="QI3027" s="242"/>
      <c r="QJ3027" s="242"/>
      <c r="QK3027" s="242"/>
    </row>
    <row r="3028" spans="439:453">
      <c r="PW3028" s="242"/>
      <c r="PX3028" s="242"/>
      <c r="PY3028" s="242"/>
      <c r="PZ3028" s="242"/>
      <c r="QA3028" s="242"/>
      <c r="QB3028" s="242"/>
      <c r="QC3028" s="242"/>
      <c r="QD3028" s="242"/>
      <c r="QE3028" s="242"/>
      <c r="QF3028" s="242"/>
      <c r="QG3028" s="242"/>
      <c r="QH3028" s="242"/>
      <c r="QI3028" s="242"/>
      <c r="QJ3028" s="242"/>
      <c r="QK3028" s="242"/>
    </row>
    <row r="3029" spans="439:453">
      <c r="PW3029" s="242"/>
      <c r="PX3029" s="242"/>
      <c r="PY3029" s="242"/>
      <c r="PZ3029" s="242"/>
      <c r="QA3029" s="242"/>
      <c r="QB3029" s="242"/>
      <c r="QC3029" s="242"/>
      <c r="QD3029" s="242"/>
      <c r="QE3029" s="242"/>
      <c r="QF3029" s="242"/>
      <c r="QG3029" s="242"/>
      <c r="QH3029" s="242"/>
      <c r="QI3029" s="242"/>
      <c r="QJ3029" s="242"/>
      <c r="QK3029" s="242"/>
    </row>
    <row r="3030" spans="439:453">
      <c r="PW3030" s="242"/>
      <c r="PX3030" s="242"/>
      <c r="PY3030" s="242"/>
      <c r="PZ3030" s="242"/>
      <c r="QA3030" s="242"/>
      <c r="QB3030" s="242"/>
      <c r="QC3030" s="242"/>
      <c r="QD3030" s="242"/>
      <c r="QE3030" s="242"/>
      <c r="QF3030" s="242"/>
      <c r="QG3030" s="242"/>
      <c r="QH3030" s="242"/>
      <c r="QI3030" s="242"/>
      <c r="QJ3030" s="242"/>
      <c r="QK3030" s="242"/>
    </row>
    <row r="3031" spans="439:453">
      <c r="PW3031" s="242"/>
      <c r="PX3031" s="242"/>
      <c r="PY3031" s="242"/>
      <c r="PZ3031" s="242"/>
      <c r="QA3031" s="242"/>
      <c r="QB3031" s="242"/>
      <c r="QC3031" s="242"/>
      <c r="QD3031" s="242"/>
      <c r="QE3031" s="242"/>
      <c r="QF3031" s="242"/>
      <c r="QG3031" s="242"/>
      <c r="QH3031" s="242"/>
      <c r="QI3031" s="242"/>
      <c r="QJ3031" s="242"/>
      <c r="QK3031" s="242"/>
    </row>
    <row r="3032" spans="439:453">
      <c r="PW3032" s="242"/>
      <c r="PX3032" s="242"/>
      <c r="PY3032" s="242"/>
      <c r="PZ3032" s="242"/>
      <c r="QA3032" s="242"/>
      <c r="QB3032" s="242"/>
      <c r="QC3032" s="242"/>
      <c r="QD3032" s="242"/>
      <c r="QE3032" s="242"/>
      <c r="QF3032" s="242"/>
      <c r="QG3032" s="242"/>
      <c r="QH3032" s="242"/>
      <c r="QI3032" s="242"/>
      <c r="QJ3032" s="242"/>
      <c r="QK3032" s="242"/>
    </row>
    <row r="3033" spans="439:453">
      <c r="PW3033" s="242"/>
      <c r="PX3033" s="242"/>
      <c r="PY3033" s="242"/>
      <c r="PZ3033" s="242"/>
      <c r="QA3033" s="242"/>
      <c r="QB3033" s="242"/>
      <c r="QC3033" s="242"/>
      <c r="QD3033" s="242"/>
      <c r="QE3033" s="242"/>
      <c r="QF3033" s="242"/>
      <c r="QG3033" s="242"/>
      <c r="QH3033" s="242"/>
      <c r="QI3033" s="242"/>
      <c r="QJ3033" s="242"/>
      <c r="QK3033" s="242"/>
    </row>
    <row r="3034" spans="439:453">
      <c r="PW3034" s="242"/>
      <c r="PX3034" s="242"/>
      <c r="PY3034" s="242"/>
      <c r="PZ3034" s="242"/>
      <c r="QA3034" s="242"/>
      <c r="QB3034" s="242"/>
      <c r="QC3034" s="242"/>
      <c r="QD3034" s="242"/>
      <c r="QE3034" s="242"/>
      <c r="QF3034" s="242"/>
      <c r="QG3034" s="242"/>
      <c r="QH3034" s="242"/>
      <c r="QI3034" s="242"/>
      <c r="QJ3034" s="242"/>
      <c r="QK3034" s="242"/>
    </row>
    <row r="3035" spans="439:453">
      <c r="PW3035" s="242"/>
      <c r="PX3035" s="242"/>
      <c r="PY3035" s="242"/>
      <c r="PZ3035" s="242"/>
      <c r="QA3035" s="242"/>
      <c r="QB3035" s="242"/>
      <c r="QC3035" s="242"/>
      <c r="QD3035" s="242"/>
      <c r="QE3035" s="242"/>
      <c r="QF3035" s="242"/>
      <c r="QG3035" s="242"/>
      <c r="QH3035" s="242"/>
      <c r="QI3035" s="242"/>
      <c r="QJ3035" s="242"/>
      <c r="QK3035" s="242"/>
    </row>
    <row r="3036" spans="439:453">
      <c r="PW3036" s="242"/>
      <c r="PX3036" s="242"/>
      <c r="PY3036" s="242"/>
      <c r="PZ3036" s="242"/>
      <c r="QA3036" s="242"/>
      <c r="QB3036" s="242"/>
      <c r="QC3036" s="242"/>
      <c r="QD3036" s="242"/>
      <c r="QE3036" s="242"/>
      <c r="QF3036" s="242"/>
      <c r="QG3036" s="242"/>
      <c r="QH3036" s="242"/>
      <c r="QI3036" s="242"/>
      <c r="QJ3036" s="242"/>
      <c r="QK3036" s="242"/>
    </row>
    <row r="3037" spans="439:453">
      <c r="PW3037" s="242"/>
      <c r="PX3037" s="242"/>
      <c r="PY3037" s="242"/>
      <c r="PZ3037" s="242"/>
      <c r="QA3037" s="242"/>
      <c r="QB3037" s="242"/>
      <c r="QC3037" s="242"/>
      <c r="QD3037" s="242"/>
      <c r="QE3037" s="242"/>
      <c r="QF3037" s="242"/>
      <c r="QG3037" s="242"/>
      <c r="QH3037" s="242"/>
      <c r="QI3037" s="242"/>
      <c r="QJ3037" s="242"/>
      <c r="QK3037" s="242"/>
    </row>
    <row r="3038" spans="439:453">
      <c r="PW3038" s="242"/>
      <c r="PX3038" s="242"/>
      <c r="PY3038" s="242"/>
      <c r="PZ3038" s="242"/>
      <c r="QA3038" s="242"/>
      <c r="QB3038" s="242"/>
      <c r="QC3038" s="242"/>
      <c r="QD3038" s="242"/>
      <c r="QE3038" s="242"/>
      <c r="QF3038" s="242"/>
      <c r="QG3038" s="242"/>
      <c r="QH3038" s="242"/>
      <c r="QI3038" s="242"/>
      <c r="QJ3038" s="242"/>
      <c r="QK3038" s="242"/>
    </row>
    <row r="3039" spans="439:453">
      <c r="PW3039" s="242"/>
      <c r="PX3039" s="242"/>
      <c r="PY3039" s="242"/>
      <c r="PZ3039" s="242"/>
      <c r="QA3039" s="242"/>
      <c r="QB3039" s="242"/>
      <c r="QC3039" s="242"/>
      <c r="QD3039" s="242"/>
      <c r="QE3039" s="242"/>
      <c r="QF3039" s="242"/>
      <c r="QG3039" s="242"/>
      <c r="QH3039" s="242"/>
      <c r="QI3039" s="242"/>
      <c r="QJ3039" s="242"/>
      <c r="QK3039" s="242"/>
    </row>
    <row r="3040" spans="439:453">
      <c r="PW3040" s="242"/>
      <c r="PX3040" s="242"/>
      <c r="PY3040" s="242"/>
      <c r="PZ3040" s="242"/>
      <c r="QA3040" s="242"/>
      <c r="QB3040" s="242"/>
      <c r="QC3040" s="242"/>
      <c r="QD3040" s="242"/>
      <c r="QE3040" s="242"/>
      <c r="QF3040" s="242"/>
      <c r="QG3040" s="242"/>
      <c r="QH3040" s="242"/>
      <c r="QI3040" s="242"/>
      <c r="QJ3040" s="242"/>
      <c r="QK3040" s="242"/>
    </row>
    <row r="3041" spans="439:453">
      <c r="PW3041" s="242"/>
      <c r="PX3041" s="242"/>
      <c r="PY3041" s="242"/>
      <c r="PZ3041" s="242"/>
      <c r="QA3041" s="242"/>
      <c r="QB3041" s="242"/>
      <c r="QC3041" s="242"/>
      <c r="QD3041" s="242"/>
      <c r="QE3041" s="242"/>
      <c r="QF3041" s="242"/>
      <c r="QG3041" s="242"/>
      <c r="QH3041" s="242"/>
      <c r="QI3041" s="242"/>
      <c r="QJ3041" s="242"/>
      <c r="QK3041" s="242"/>
    </row>
    <row r="3042" spans="439:453">
      <c r="PW3042" s="242"/>
      <c r="PX3042" s="242"/>
      <c r="PY3042" s="242"/>
      <c r="PZ3042" s="242"/>
      <c r="QA3042" s="242"/>
      <c r="QB3042" s="242"/>
      <c r="QC3042" s="242"/>
      <c r="QD3042" s="242"/>
      <c r="QE3042" s="242"/>
      <c r="QF3042" s="242"/>
      <c r="QG3042" s="242"/>
      <c r="QH3042" s="242"/>
      <c r="QI3042" s="242"/>
      <c r="QJ3042" s="242"/>
      <c r="QK3042" s="242"/>
    </row>
    <row r="3043" spans="439:453">
      <c r="PW3043" s="242"/>
      <c r="PX3043" s="242"/>
      <c r="PY3043" s="242"/>
      <c r="PZ3043" s="242"/>
      <c r="QA3043" s="242"/>
      <c r="QB3043" s="242"/>
      <c r="QC3043" s="242"/>
      <c r="QD3043" s="242"/>
      <c r="QE3043" s="242"/>
      <c r="QF3043" s="242"/>
      <c r="QG3043" s="242"/>
      <c r="QH3043" s="242"/>
      <c r="QI3043" s="242"/>
      <c r="QJ3043" s="242"/>
      <c r="QK3043" s="242"/>
    </row>
    <row r="3044" spans="439:453">
      <c r="PW3044" s="242"/>
      <c r="PX3044" s="242"/>
      <c r="PY3044" s="242"/>
      <c r="PZ3044" s="242"/>
      <c r="QA3044" s="242"/>
      <c r="QB3044" s="242"/>
      <c r="QC3044" s="242"/>
      <c r="QD3044" s="242"/>
      <c r="QE3044" s="242"/>
      <c r="QF3044" s="242"/>
      <c r="QG3044" s="242"/>
      <c r="QH3044" s="242"/>
      <c r="QI3044" s="242"/>
      <c r="QJ3044" s="242"/>
      <c r="QK3044" s="242"/>
    </row>
    <row r="3045" spans="439:453">
      <c r="PW3045" s="242"/>
      <c r="PX3045" s="242"/>
      <c r="PY3045" s="242"/>
      <c r="PZ3045" s="242"/>
      <c r="QA3045" s="242"/>
      <c r="QB3045" s="242"/>
      <c r="QC3045" s="242"/>
      <c r="QD3045" s="242"/>
      <c r="QE3045" s="242"/>
      <c r="QF3045" s="242"/>
      <c r="QG3045" s="242"/>
      <c r="QH3045" s="242"/>
      <c r="QI3045" s="242"/>
      <c r="QJ3045" s="242"/>
      <c r="QK3045" s="242"/>
    </row>
    <row r="3046" spans="439:453">
      <c r="PW3046" s="242"/>
      <c r="PX3046" s="242"/>
      <c r="PY3046" s="242"/>
      <c r="PZ3046" s="242"/>
      <c r="QA3046" s="242"/>
      <c r="QB3046" s="242"/>
      <c r="QC3046" s="242"/>
      <c r="QD3046" s="242"/>
      <c r="QE3046" s="242"/>
      <c r="QF3046" s="242"/>
      <c r="QG3046" s="242"/>
      <c r="QH3046" s="242"/>
      <c r="QI3046" s="242"/>
      <c r="QJ3046" s="242"/>
      <c r="QK3046" s="242"/>
    </row>
    <row r="3047" spans="439:453">
      <c r="PW3047" s="242"/>
      <c r="PX3047" s="242"/>
      <c r="PY3047" s="242"/>
      <c r="PZ3047" s="242"/>
      <c r="QA3047" s="242"/>
      <c r="QB3047" s="242"/>
      <c r="QC3047" s="242"/>
      <c r="QD3047" s="242"/>
      <c r="QE3047" s="242"/>
      <c r="QF3047" s="242"/>
      <c r="QG3047" s="242"/>
      <c r="QH3047" s="242"/>
      <c r="QI3047" s="242"/>
      <c r="QJ3047" s="242"/>
      <c r="QK3047" s="242"/>
    </row>
    <row r="3048" spans="439:453">
      <c r="PW3048" s="242"/>
      <c r="PX3048" s="242"/>
      <c r="PY3048" s="242"/>
      <c r="PZ3048" s="242"/>
      <c r="QA3048" s="242"/>
      <c r="QB3048" s="242"/>
      <c r="QC3048" s="242"/>
      <c r="QD3048" s="242"/>
      <c r="QE3048" s="242"/>
      <c r="QF3048" s="242"/>
      <c r="QG3048" s="242"/>
      <c r="QH3048" s="242"/>
      <c r="QI3048" s="242"/>
      <c r="QJ3048" s="242"/>
      <c r="QK3048" s="242"/>
    </row>
    <row r="3049" spans="439:453">
      <c r="PW3049" s="242"/>
      <c r="PX3049" s="242"/>
      <c r="PY3049" s="242"/>
      <c r="PZ3049" s="242"/>
      <c r="QA3049" s="242"/>
      <c r="QB3049" s="242"/>
      <c r="QC3049" s="242"/>
      <c r="QD3049" s="242"/>
      <c r="QE3049" s="242"/>
      <c r="QF3049" s="242"/>
      <c r="QG3049" s="242"/>
      <c r="QH3049" s="242"/>
      <c r="QI3049" s="242"/>
      <c r="QJ3049" s="242"/>
      <c r="QK3049" s="242"/>
    </row>
    <row r="3050" spans="439:453">
      <c r="PW3050" s="242"/>
      <c r="PX3050" s="242"/>
      <c r="PY3050" s="242"/>
      <c r="PZ3050" s="242"/>
      <c r="QA3050" s="242"/>
      <c r="QB3050" s="242"/>
      <c r="QC3050" s="242"/>
      <c r="QD3050" s="242"/>
      <c r="QE3050" s="242"/>
      <c r="QF3050" s="242"/>
      <c r="QG3050" s="242"/>
      <c r="QH3050" s="242"/>
      <c r="QI3050" s="242"/>
      <c r="QJ3050" s="242"/>
      <c r="QK3050" s="242"/>
    </row>
    <row r="3051" spans="439:453">
      <c r="PW3051" s="242"/>
      <c r="PX3051" s="242"/>
      <c r="PY3051" s="242"/>
      <c r="PZ3051" s="242"/>
      <c r="QA3051" s="242"/>
      <c r="QB3051" s="242"/>
      <c r="QC3051" s="242"/>
      <c r="QD3051" s="242"/>
      <c r="QE3051" s="242"/>
      <c r="QF3051" s="242"/>
      <c r="QG3051" s="242"/>
      <c r="QH3051" s="242"/>
      <c r="QI3051" s="242"/>
      <c r="QJ3051" s="242"/>
      <c r="QK3051" s="242"/>
    </row>
    <row r="3052" spans="439:453">
      <c r="PW3052" s="242"/>
      <c r="PX3052" s="242"/>
      <c r="PY3052" s="242"/>
      <c r="PZ3052" s="242"/>
      <c r="QA3052" s="242"/>
      <c r="QB3052" s="242"/>
      <c r="QC3052" s="242"/>
      <c r="QD3052" s="242"/>
      <c r="QE3052" s="242"/>
      <c r="QF3052" s="242"/>
      <c r="QG3052" s="242"/>
      <c r="QH3052" s="242"/>
      <c r="QI3052" s="242"/>
      <c r="QJ3052" s="242"/>
      <c r="QK3052" s="242"/>
    </row>
    <row r="3053" spans="439:453">
      <c r="PW3053" s="242"/>
      <c r="PX3053" s="242"/>
      <c r="PY3053" s="242"/>
      <c r="PZ3053" s="242"/>
      <c r="QA3053" s="242"/>
      <c r="QB3053" s="242"/>
      <c r="QC3053" s="242"/>
      <c r="QD3053" s="242"/>
      <c r="QE3053" s="242"/>
      <c r="QF3053" s="242"/>
      <c r="QG3053" s="242"/>
      <c r="QH3053" s="242"/>
      <c r="QI3053" s="242"/>
      <c r="QJ3053" s="242"/>
      <c r="QK3053" s="242"/>
    </row>
    <row r="3054" spans="439:453">
      <c r="PW3054" s="242"/>
      <c r="PX3054" s="242"/>
      <c r="PY3054" s="242"/>
      <c r="PZ3054" s="242"/>
      <c r="QA3054" s="242"/>
      <c r="QB3054" s="242"/>
      <c r="QC3054" s="242"/>
      <c r="QD3054" s="242"/>
      <c r="QE3054" s="242"/>
      <c r="QF3054" s="242"/>
      <c r="QG3054" s="242"/>
      <c r="QH3054" s="242"/>
      <c r="QI3054" s="242"/>
      <c r="QJ3054" s="242"/>
      <c r="QK3054" s="242"/>
    </row>
    <row r="3055" spans="439:453">
      <c r="PW3055" s="242"/>
      <c r="PX3055" s="242"/>
      <c r="PY3055" s="242"/>
      <c r="PZ3055" s="242"/>
      <c r="QA3055" s="242"/>
      <c r="QB3055" s="242"/>
      <c r="QC3055" s="242"/>
      <c r="QD3055" s="242"/>
      <c r="QE3055" s="242"/>
      <c r="QF3055" s="242"/>
      <c r="QG3055" s="242"/>
      <c r="QH3055" s="242"/>
      <c r="QI3055" s="242"/>
      <c r="QJ3055" s="242"/>
      <c r="QK3055" s="242"/>
    </row>
    <row r="3056" spans="439:453">
      <c r="PW3056" s="242"/>
      <c r="PX3056" s="242"/>
      <c r="PY3056" s="242"/>
      <c r="PZ3056" s="242"/>
      <c r="QA3056" s="242"/>
      <c r="QB3056" s="242"/>
      <c r="QC3056" s="242"/>
      <c r="QD3056" s="242"/>
      <c r="QE3056" s="242"/>
      <c r="QF3056" s="242"/>
      <c r="QG3056" s="242"/>
      <c r="QH3056" s="242"/>
      <c r="QI3056" s="242"/>
      <c r="QJ3056" s="242"/>
      <c r="QK3056" s="242"/>
    </row>
    <row r="3057" spans="439:453">
      <c r="PW3057" s="242"/>
      <c r="PX3057" s="242"/>
      <c r="PY3057" s="242"/>
      <c r="PZ3057" s="242"/>
      <c r="QA3057" s="242"/>
      <c r="QB3057" s="242"/>
      <c r="QC3057" s="242"/>
      <c r="QD3057" s="242"/>
      <c r="QE3057" s="242"/>
      <c r="QF3057" s="242"/>
      <c r="QG3057" s="242"/>
      <c r="QH3057" s="242"/>
      <c r="QI3057" s="242"/>
      <c r="QJ3057" s="242"/>
      <c r="QK3057" s="242"/>
    </row>
    <row r="3058" spans="439:453">
      <c r="PW3058" s="242"/>
      <c r="PX3058" s="242"/>
      <c r="PY3058" s="242"/>
      <c r="PZ3058" s="242"/>
      <c r="QA3058" s="242"/>
      <c r="QB3058" s="242"/>
      <c r="QC3058" s="242"/>
      <c r="QD3058" s="242"/>
      <c r="QE3058" s="242"/>
      <c r="QF3058" s="242"/>
      <c r="QG3058" s="242"/>
      <c r="QH3058" s="242"/>
      <c r="QI3058" s="242"/>
      <c r="QJ3058" s="242"/>
      <c r="QK3058" s="242"/>
    </row>
    <row r="3059" spans="439:453">
      <c r="PW3059" s="242"/>
      <c r="PX3059" s="242"/>
      <c r="PY3059" s="242"/>
      <c r="PZ3059" s="242"/>
      <c r="QA3059" s="242"/>
      <c r="QB3059" s="242"/>
      <c r="QC3059" s="242"/>
      <c r="QD3059" s="242"/>
      <c r="QE3059" s="242"/>
      <c r="QF3059" s="242"/>
      <c r="QG3059" s="242"/>
      <c r="QH3059" s="242"/>
      <c r="QI3059" s="242"/>
      <c r="QJ3059" s="242"/>
      <c r="QK3059" s="242"/>
    </row>
    <row r="3060" spans="439:453">
      <c r="PW3060" s="242"/>
      <c r="PX3060" s="242"/>
      <c r="PY3060" s="242"/>
      <c r="PZ3060" s="242"/>
      <c r="QA3060" s="242"/>
      <c r="QB3060" s="242"/>
      <c r="QC3060" s="242"/>
      <c r="QD3060" s="242"/>
      <c r="QE3060" s="242"/>
      <c r="QF3060" s="242"/>
      <c r="QG3060" s="242"/>
      <c r="QH3060" s="242"/>
      <c r="QI3060" s="242"/>
      <c r="QJ3060" s="242"/>
      <c r="QK3060" s="242"/>
    </row>
    <row r="3061" spans="439:453">
      <c r="PW3061" s="242"/>
      <c r="PX3061" s="242"/>
      <c r="PY3061" s="242"/>
      <c r="PZ3061" s="242"/>
      <c r="QA3061" s="242"/>
      <c r="QB3061" s="242"/>
      <c r="QC3061" s="242"/>
      <c r="QD3061" s="242"/>
      <c r="QE3061" s="242"/>
      <c r="QF3061" s="242"/>
      <c r="QG3061" s="242"/>
      <c r="QH3061" s="242"/>
      <c r="QI3061" s="242"/>
      <c r="QJ3061" s="242"/>
      <c r="QK3061" s="242"/>
    </row>
    <row r="3062" spans="439:453">
      <c r="PW3062" s="242"/>
      <c r="PX3062" s="242"/>
      <c r="PY3062" s="242"/>
      <c r="PZ3062" s="242"/>
      <c r="QA3062" s="242"/>
      <c r="QB3062" s="242"/>
      <c r="QC3062" s="242"/>
      <c r="QD3062" s="242"/>
      <c r="QE3062" s="242"/>
      <c r="QF3062" s="242"/>
      <c r="QG3062" s="242"/>
      <c r="QH3062" s="242"/>
      <c r="QI3062" s="242"/>
      <c r="QJ3062" s="242"/>
      <c r="QK3062" s="242"/>
    </row>
    <row r="3063" spans="439:453">
      <c r="PW3063" s="242"/>
      <c r="PX3063" s="242"/>
      <c r="PY3063" s="242"/>
      <c r="PZ3063" s="242"/>
      <c r="QA3063" s="242"/>
      <c r="QB3063" s="242"/>
      <c r="QC3063" s="242"/>
      <c r="QD3063" s="242"/>
      <c r="QE3063" s="242"/>
      <c r="QF3063" s="242"/>
      <c r="QG3063" s="242"/>
      <c r="QH3063" s="242"/>
      <c r="QI3063" s="242"/>
      <c r="QJ3063" s="242"/>
      <c r="QK3063" s="242"/>
    </row>
    <row r="3064" spans="439:453">
      <c r="PW3064" s="242"/>
      <c r="PX3064" s="242"/>
      <c r="PY3064" s="242"/>
      <c r="PZ3064" s="242"/>
      <c r="QA3064" s="242"/>
      <c r="QB3064" s="242"/>
      <c r="QC3064" s="242"/>
      <c r="QD3064" s="242"/>
      <c r="QE3064" s="242"/>
      <c r="QF3064" s="242"/>
      <c r="QG3064" s="242"/>
      <c r="QH3064" s="242"/>
      <c r="QI3064" s="242"/>
      <c r="QJ3064" s="242"/>
      <c r="QK3064" s="242"/>
    </row>
    <row r="3065" spans="439:453">
      <c r="PW3065" s="242"/>
      <c r="PX3065" s="242"/>
      <c r="PY3065" s="242"/>
      <c r="PZ3065" s="242"/>
      <c r="QA3065" s="242"/>
      <c r="QB3065" s="242"/>
      <c r="QC3065" s="242"/>
      <c r="QD3065" s="242"/>
      <c r="QE3065" s="242"/>
      <c r="QF3065" s="242"/>
      <c r="QG3065" s="242"/>
      <c r="QH3065" s="242"/>
      <c r="QI3065" s="242"/>
      <c r="QJ3065" s="242"/>
      <c r="QK3065" s="242"/>
    </row>
    <row r="3066" spans="439:453">
      <c r="PW3066" s="242"/>
      <c r="PX3066" s="242"/>
      <c r="PY3066" s="242"/>
      <c r="PZ3066" s="242"/>
      <c r="QA3066" s="242"/>
      <c r="QB3066" s="242"/>
      <c r="QC3066" s="242"/>
      <c r="QD3066" s="242"/>
      <c r="QE3066" s="242"/>
      <c r="QF3066" s="242"/>
      <c r="QG3066" s="242"/>
      <c r="QH3066" s="242"/>
      <c r="QI3066" s="242"/>
      <c r="QJ3066" s="242"/>
      <c r="QK3066" s="242"/>
    </row>
    <row r="3067" spans="439:453">
      <c r="PW3067" s="242"/>
      <c r="PX3067" s="242"/>
      <c r="PY3067" s="242"/>
      <c r="PZ3067" s="242"/>
      <c r="QA3067" s="242"/>
      <c r="QB3067" s="242"/>
      <c r="QC3067" s="242"/>
      <c r="QD3067" s="242"/>
      <c r="QE3067" s="242"/>
      <c r="QF3067" s="242"/>
      <c r="QG3067" s="242"/>
      <c r="QH3067" s="242"/>
      <c r="QI3067" s="242"/>
      <c r="QJ3067" s="242"/>
      <c r="QK3067" s="242"/>
    </row>
    <row r="3068" spans="439:453">
      <c r="PW3068" s="242"/>
      <c r="PX3068" s="242"/>
      <c r="PY3068" s="242"/>
      <c r="PZ3068" s="242"/>
      <c r="QA3068" s="242"/>
      <c r="QB3068" s="242"/>
      <c r="QC3068" s="242"/>
      <c r="QD3068" s="242"/>
      <c r="QE3068" s="242"/>
      <c r="QF3068" s="242"/>
      <c r="QG3068" s="242"/>
      <c r="QH3068" s="242"/>
      <c r="QI3068" s="242"/>
      <c r="QJ3068" s="242"/>
      <c r="QK3068" s="242"/>
    </row>
    <row r="3069" spans="439:453">
      <c r="PW3069" s="242"/>
      <c r="PX3069" s="242"/>
      <c r="PY3069" s="242"/>
      <c r="PZ3069" s="242"/>
      <c r="QA3069" s="242"/>
      <c r="QB3069" s="242"/>
      <c r="QC3069" s="242"/>
      <c r="QD3069" s="242"/>
      <c r="QE3069" s="242"/>
      <c r="QF3069" s="242"/>
      <c r="QG3069" s="242"/>
      <c r="QH3069" s="242"/>
      <c r="QI3069" s="242"/>
      <c r="QJ3069" s="242"/>
      <c r="QK3069" s="242"/>
    </row>
    <row r="3070" spans="439:453">
      <c r="PW3070" s="242"/>
      <c r="PX3070" s="242"/>
      <c r="PY3070" s="242"/>
      <c r="PZ3070" s="242"/>
      <c r="QA3070" s="242"/>
      <c r="QB3070" s="242"/>
      <c r="QC3070" s="242"/>
      <c r="QD3070" s="242"/>
      <c r="QE3070" s="242"/>
      <c r="QF3070" s="242"/>
      <c r="QG3070" s="242"/>
      <c r="QH3070" s="242"/>
      <c r="QI3070" s="242"/>
      <c r="QJ3070" s="242"/>
      <c r="QK3070" s="242"/>
    </row>
    <row r="3071" spans="439:453">
      <c r="PW3071" s="242"/>
      <c r="PX3071" s="242"/>
      <c r="PY3071" s="242"/>
      <c r="PZ3071" s="242"/>
      <c r="QA3071" s="242"/>
      <c r="QB3071" s="242"/>
      <c r="QC3071" s="242"/>
      <c r="QD3071" s="242"/>
      <c r="QE3071" s="242"/>
      <c r="QF3071" s="242"/>
      <c r="QG3071" s="242"/>
      <c r="QH3071" s="242"/>
      <c r="QI3071" s="242"/>
      <c r="QJ3071" s="242"/>
      <c r="QK3071" s="242"/>
    </row>
    <row r="3072" spans="439:453">
      <c r="PW3072" s="242"/>
      <c r="PX3072" s="242"/>
      <c r="PY3072" s="242"/>
      <c r="PZ3072" s="242"/>
      <c r="QA3072" s="242"/>
      <c r="QB3072" s="242"/>
      <c r="QC3072" s="242"/>
      <c r="QD3072" s="242"/>
      <c r="QE3072" s="242"/>
      <c r="QF3072" s="242"/>
      <c r="QG3072" s="242"/>
      <c r="QH3072" s="242"/>
      <c r="QI3072" s="242"/>
      <c r="QJ3072" s="242"/>
      <c r="QK3072" s="242"/>
    </row>
    <row r="3073" spans="439:453">
      <c r="PW3073" s="242"/>
      <c r="PX3073" s="242"/>
      <c r="PY3073" s="242"/>
      <c r="PZ3073" s="242"/>
      <c r="QA3073" s="242"/>
      <c r="QB3073" s="242"/>
      <c r="QC3073" s="242"/>
      <c r="QD3073" s="242"/>
      <c r="QE3073" s="242"/>
      <c r="QF3073" s="242"/>
      <c r="QG3073" s="242"/>
      <c r="QH3073" s="242"/>
      <c r="QI3073" s="242"/>
      <c r="QJ3073" s="242"/>
      <c r="QK3073" s="242"/>
    </row>
    <row r="3074" spans="439:453">
      <c r="PW3074" s="242"/>
      <c r="PX3074" s="242"/>
      <c r="PY3074" s="242"/>
      <c r="PZ3074" s="242"/>
      <c r="QA3074" s="242"/>
      <c r="QB3074" s="242"/>
      <c r="QC3074" s="242"/>
      <c r="QD3074" s="242"/>
      <c r="QE3074" s="242"/>
      <c r="QF3074" s="242"/>
      <c r="QG3074" s="242"/>
      <c r="QH3074" s="242"/>
      <c r="QI3074" s="242"/>
      <c r="QJ3074" s="242"/>
      <c r="QK3074" s="242"/>
    </row>
    <row r="3075" spans="439:453">
      <c r="PW3075" s="242"/>
      <c r="PX3075" s="242"/>
      <c r="PY3075" s="242"/>
      <c r="PZ3075" s="242"/>
      <c r="QA3075" s="242"/>
      <c r="QB3075" s="242"/>
      <c r="QC3075" s="242"/>
      <c r="QD3075" s="242"/>
      <c r="QE3075" s="242"/>
      <c r="QF3075" s="242"/>
      <c r="QG3075" s="242"/>
      <c r="QH3075" s="242"/>
      <c r="QI3075" s="242"/>
      <c r="QJ3075" s="242"/>
      <c r="QK3075" s="242"/>
    </row>
    <row r="3076" spans="439:453">
      <c r="PW3076" s="242"/>
      <c r="PX3076" s="242"/>
      <c r="PY3076" s="242"/>
      <c r="PZ3076" s="242"/>
      <c r="QA3076" s="242"/>
      <c r="QB3076" s="242"/>
      <c r="QC3076" s="242"/>
      <c r="QD3076" s="242"/>
      <c r="QE3076" s="242"/>
      <c r="QF3076" s="242"/>
      <c r="QG3076" s="242"/>
      <c r="QH3076" s="242"/>
      <c r="QI3076" s="242"/>
      <c r="QJ3076" s="242"/>
      <c r="QK3076" s="242"/>
    </row>
    <row r="3077" spans="439:453">
      <c r="PW3077" s="242"/>
      <c r="PX3077" s="242"/>
      <c r="PY3077" s="242"/>
      <c r="PZ3077" s="242"/>
      <c r="QA3077" s="242"/>
      <c r="QB3077" s="242"/>
      <c r="QC3077" s="242"/>
      <c r="QD3077" s="242"/>
      <c r="QE3077" s="242"/>
      <c r="QF3077" s="242"/>
      <c r="QG3077" s="242"/>
      <c r="QH3077" s="242"/>
      <c r="QI3077" s="242"/>
      <c r="QJ3077" s="242"/>
      <c r="QK3077" s="242"/>
    </row>
    <row r="3078" spans="439:453">
      <c r="PW3078" s="242"/>
      <c r="PX3078" s="242"/>
      <c r="PY3078" s="242"/>
      <c r="PZ3078" s="242"/>
      <c r="QA3078" s="242"/>
      <c r="QB3078" s="242"/>
      <c r="QC3078" s="242"/>
      <c r="QD3078" s="242"/>
      <c r="QE3078" s="242"/>
      <c r="QF3078" s="242"/>
      <c r="QG3078" s="242"/>
      <c r="QH3078" s="242"/>
      <c r="QI3078" s="242"/>
      <c r="QJ3078" s="242"/>
      <c r="QK3078" s="242"/>
    </row>
    <row r="3079" spans="439:453">
      <c r="PW3079" s="242"/>
      <c r="PX3079" s="242"/>
      <c r="PY3079" s="242"/>
      <c r="PZ3079" s="242"/>
      <c r="QA3079" s="242"/>
      <c r="QB3079" s="242"/>
      <c r="QC3079" s="242"/>
      <c r="QD3079" s="242"/>
      <c r="QE3079" s="242"/>
      <c r="QF3079" s="242"/>
      <c r="QG3079" s="242"/>
      <c r="QH3079" s="242"/>
      <c r="QI3079" s="242"/>
      <c r="QJ3079" s="242"/>
      <c r="QK3079" s="242"/>
    </row>
    <row r="3080" spans="439:453">
      <c r="PW3080" s="242"/>
      <c r="PX3080" s="242"/>
      <c r="PY3080" s="242"/>
      <c r="PZ3080" s="242"/>
      <c r="QA3080" s="242"/>
      <c r="QB3080" s="242"/>
      <c r="QC3080" s="242"/>
      <c r="QD3080" s="242"/>
      <c r="QE3080" s="242"/>
      <c r="QF3080" s="242"/>
      <c r="QG3080" s="242"/>
      <c r="QH3080" s="242"/>
      <c r="QI3080" s="242"/>
      <c r="QJ3080" s="242"/>
      <c r="QK3080" s="242"/>
    </row>
    <row r="3081" spans="439:453">
      <c r="PW3081" s="242"/>
      <c r="PX3081" s="242"/>
      <c r="PY3081" s="242"/>
      <c r="PZ3081" s="242"/>
      <c r="QA3081" s="242"/>
      <c r="QB3081" s="242"/>
      <c r="QC3081" s="242"/>
      <c r="QD3081" s="242"/>
      <c r="QE3081" s="242"/>
      <c r="QF3081" s="242"/>
      <c r="QG3081" s="242"/>
      <c r="QH3081" s="242"/>
      <c r="QI3081" s="242"/>
      <c r="QJ3081" s="242"/>
      <c r="QK3081" s="242"/>
    </row>
    <row r="3082" spans="439:453">
      <c r="PW3082" s="242"/>
      <c r="PX3082" s="242"/>
      <c r="PY3082" s="242"/>
      <c r="PZ3082" s="242"/>
      <c r="QA3082" s="242"/>
      <c r="QB3082" s="242"/>
      <c r="QC3082" s="242"/>
      <c r="QD3082" s="242"/>
      <c r="QE3082" s="242"/>
      <c r="QF3082" s="242"/>
      <c r="QG3082" s="242"/>
      <c r="QH3082" s="242"/>
      <c r="QI3082" s="242"/>
      <c r="QJ3082" s="242"/>
      <c r="QK3082" s="242"/>
    </row>
    <row r="3083" spans="439:453">
      <c r="PW3083" s="242"/>
      <c r="PX3083" s="242"/>
      <c r="PY3083" s="242"/>
      <c r="PZ3083" s="242"/>
      <c r="QA3083" s="242"/>
      <c r="QB3083" s="242"/>
      <c r="QC3083" s="242"/>
      <c r="QD3083" s="242"/>
      <c r="QE3083" s="242"/>
      <c r="QF3083" s="242"/>
      <c r="QG3083" s="242"/>
      <c r="QH3083" s="242"/>
      <c r="QI3083" s="242"/>
      <c r="QJ3083" s="242"/>
      <c r="QK3083" s="242"/>
    </row>
    <row r="3084" spans="439:453">
      <c r="PW3084" s="242"/>
      <c r="PX3084" s="242"/>
      <c r="PY3084" s="242"/>
      <c r="PZ3084" s="242"/>
      <c r="QA3084" s="242"/>
      <c r="QB3084" s="242"/>
      <c r="QC3084" s="242"/>
      <c r="QD3084" s="242"/>
      <c r="QE3084" s="242"/>
      <c r="QF3084" s="242"/>
      <c r="QG3084" s="242"/>
      <c r="QH3084" s="242"/>
      <c r="QI3084" s="242"/>
      <c r="QJ3084" s="242"/>
      <c r="QK3084" s="242"/>
    </row>
    <row r="3085" spans="439:453">
      <c r="PW3085" s="242"/>
      <c r="PX3085" s="242"/>
      <c r="PY3085" s="242"/>
      <c r="PZ3085" s="242"/>
      <c r="QA3085" s="242"/>
      <c r="QB3085" s="242"/>
      <c r="QC3085" s="242"/>
      <c r="QD3085" s="242"/>
      <c r="QE3085" s="242"/>
      <c r="QF3085" s="242"/>
      <c r="QG3085" s="242"/>
      <c r="QH3085" s="242"/>
      <c r="QI3085" s="242"/>
      <c r="QJ3085" s="242"/>
      <c r="QK3085" s="242"/>
    </row>
    <row r="3086" spans="439:453">
      <c r="PW3086" s="242"/>
      <c r="PX3086" s="242"/>
      <c r="PY3086" s="242"/>
      <c r="PZ3086" s="242"/>
      <c r="QA3086" s="242"/>
      <c r="QB3086" s="242"/>
      <c r="QC3086" s="242"/>
      <c r="QD3086" s="242"/>
      <c r="QE3086" s="242"/>
      <c r="QF3086" s="242"/>
      <c r="QG3086" s="242"/>
      <c r="QH3086" s="242"/>
      <c r="QI3086" s="242"/>
      <c r="QJ3086" s="242"/>
      <c r="QK3086" s="242"/>
    </row>
    <row r="3087" spans="439:453">
      <c r="PW3087" s="242"/>
      <c r="PX3087" s="242"/>
      <c r="PY3087" s="242"/>
      <c r="PZ3087" s="242"/>
      <c r="QA3087" s="242"/>
      <c r="QB3087" s="242"/>
      <c r="QC3087" s="242"/>
      <c r="QD3087" s="242"/>
      <c r="QE3087" s="242"/>
      <c r="QF3087" s="242"/>
      <c r="QG3087" s="242"/>
      <c r="QH3087" s="242"/>
      <c r="QI3087" s="242"/>
      <c r="QJ3087" s="242"/>
      <c r="QK3087" s="242"/>
    </row>
    <row r="3088" spans="439:453">
      <c r="PW3088" s="242"/>
      <c r="PX3088" s="242"/>
      <c r="PY3088" s="242"/>
      <c r="PZ3088" s="242"/>
      <c r="QA3088" s="242"/>
      <c r="QB3088" s="242"/>
      <c r="QC3088" s="242"/>
      <c r="QD3088" s="242"/>
      <c r="QE3088" s="242"/>
      <c r="QF3088" s="242"/>
      <c r="QG3088" s="242"/>
      <c r="QH3088" s="242"/>
      <c r="QI3088" s="242"/>
      <c r="QJ3088" s="242"/>
      <c r="QK3088" s="242"/>
    </row>
    <row r="3089" spans="439:453">
      <c r="PW3089" s="242"/>
      <c r="PX3089" s="242"/>
      <c r="PY3089" s="242"/>
      <c r="PZ3089" s="242"/>
      <c r="QA3089" s="242"/>
      <c r="QB3089" s="242"/>
      <c r="QC3089" s="242"/>
      <c r="QD3089" s="242"/>
      <c r="QE3089" s="242"/>
      <c r="QF3089" s="242"/>
      <c r="QG3089" s="242"/>
      <c r="QH3089" s="242"/>
      <c r="QI3089" s="242"/>
      <c r="QJ3089" s="242"/>
      <c r="QK3089" s="242"/>
    </row>
    <row r="3090" spans="439:453">
      <c r="PW3090" s="242"/>
      <c r="PX3090" s="242"/>
      <c r="PY3090" s="242"/>
      <c r="PZ3090" s="242"/>
      <c r="QA3090" s="242"/>
      <c r="QB3090" s="242"/>
      <c r="QC3090" s="242"/>
      <c r="QD3090" s="242"/>
      <c r="QE3090" s="242"/>
      <c r="QF3090" s="242"/>
      <c r="QG3090" s="242"/>
      <c r="QH3090" s="242"/>
      <c r="QI3090" s="242"/>
      <c r="QJ3090" s="242"/>
      <c r="QK3090" s="242"/>
    </row>
    <row r="3091" spans="439:453">
      <c r="PW3091" s="242"/>
      <c r="PX3091" s="242"/>
      <c r="PY3091" s="242"/>
      <c r="PZ3091" s="242"/>
      <c r="QA3091" s="242"/>
      <c r="QB3091" s="242"/>
      <c r="QC3091" s="242"/>
      <c r="QD3091" s="242"/>
      <c r="QE3091" s="242"/>
      <c r="QF3091" s="242"/>
      <c r="QG3091" s="242"/>
      <c r="QH3091" s="242"/>
      <c r="QI3091" s="242"/>
      <c r="QJ3091" s="242"/>
      <c r="QK3091" s="242"/>
    </row>
    <row r="3092" spans="439:453">
      <c r="PW3092" s="242"/>
      <c r="PX3092" s="242"/>
      <c r="PY3092" s="242"/>
      <c r="PZ3092" s="242"/>
      <c r="QA3092" s="242"/>
      <c r="QB3092" s="242"/>
      <c r="QC3092" s="242"/>
      <c r="QD3092" s="242"/>
      <c r="QE3092" s="242"/>
      <c r="QF3092" s="242"/>
      <c r="QG3092" s="242"/>
      <c r="QH3092" s="242"/>
      <c r="QI3092" s="242"/>
      <c r="QJ3092" s="242"/>
      <c r="QK3092" s="242"/>
    </row>
    <row r="3093" spans="439:453">
      <c r="PW3093" s="242"/>
      <c r="PX3093" s="242"/>
      <c r="PY3093" s="242"/>
      <c r="PZ3093" s="242"/>
      <c r="QA3093" s="242"/>
      <c r="QB3093" s="242"/>
      <c r="QC3093" s="242"/>
      <c r="QD3093" s="242"/>
      <c r="QE3093" s="242"/>
      <c r="QF3093" s="242"/>
      <c r="QG3093" s="242"/>
      <c r="QH3093" s="242"/>
      <c r="QI3093" s="242"/>
      <c r="QJ3093" s="242"/>
      <c r="QK3093" s="242"/>
    </row>
    <row r="3094" spans="439:453">
      <c r="PW3094" s="242"/>
      <c r="PX3094" s="242"/>
      <c r="PY3094" s="242"/>
      <c r="PZ3094" s="242"/>
      <c r="QA3094" s="242"/>
      <c r="QB3094" s="242"/>
      <c r="QC3094" s="242"/>
      <c r="QD3094" s="242"/>
      <c r="QE3094" s="242"/>
      <c r="QF3094" s="242"/>
      <c r="QG3094" s="242"/>
      <c r="QH3094" s="242"/>
      <c r="QI3094" s="242"/>
      <c r="QJ3094" s="242"/>
      <c r="QK3094" s="242"/>
    </row>
    <row r="3095" spans="439:453">
      <c r="PW3095" s="242"/>
      <c r="PX3095" s="242"/>
      <c r="PY3095" s="242"/>
      <c r="PZ3095" s="242"/>
      <c r="QA3095" s="242"/>
      <c r="QB3095" s="242"/>
      <c r="QC3095" s="242"/>
      <c r="QD3095" s="242"/>
      <c r="QE3095" s="242"/>
      <c r="QF3095" s="242"/>
      <c r="QG3095" s="242"/>
      <c r="QH3095" s="242"/>
      <c r="QI3095" s="242"/>
      <c r="QJ3095" s="242"/>
      <c r="QK3095" s="242"/>
    </row>
    <row r="3096" spans="439:453">
      <c r="PW3096" s="242"/>
      <c r="PX3096" s="242"/>
      <c r="PY3096" s="242"/>
      <c r="PZ3096" s="242"/>
      <c r="QA3096" s="242"/>
      <c r="QB3096" s="242"/>
      <c r="QC3096" s="242"/>
      <c r="QD3096" s="242"/>
      <c r="QE3096" s="242"/>
      <c r="QF3096" s="242"/>
      <c r="QG3096" s="242"/>
      <c r="QH3096" s="242"/>
      <c r="QI3096" s="242"/>
      <c r="QJ3096" s="242"/>
      <c r="QK3096" s="242"/>
    </row>
    <row r="3097" spans="439:453">
      <c r="PW3097" s="242"/>
      <c r="PX3097" s="242"/>
      <c r="PY3097" s="242"/>
      <c r="PZ3097" s="242"/>
      <c r="QA3097" s="242"/>
      <c r="QB3097" s="242"/>
      <c r="QC3097" s="242"/>
      <c r="QD3097" s="242"/>
      <c r="QE3097" s="242"/>
      <c r="QF3097" s="242"/>
      <c r="QG3097" s="242"/>
      <c r="QH3097" s="242"/>
      <c r="QI3097" s="242"/>
      <c r="QJ3097" s="242"/>
      <c r="QK3097" s="242"/>
    </row>
    <row r="3098" spans="439:453">
      <c r="PW3098" s="242"/>
      <c r="PX3098" s="242"/>
      <c r="PY3098" s="242"/>
      <c r="PZ3098" s="242"/>
      <c r="QA3098" s="242"/>
      <c r="QB3098" s="242"/>
      <c r="QC3098" s="242"/>
      <c r="QD3098" s="242"/>
      <c r="QE3098" s="242"/>
      <c r="QF3098" s="242"/>
      <c r="QG3098" s="242"/>
      <c r="QH3098" s="242"/>
      <c r="QI3098" s="242"/>
      <c r="QJ3098" s="242"/>
      <c r="QK3098" s="242"/>
    </row>
    <row r="3099" spans="439:453">
      <c r="PW3099" s="242"/>
      <c r="PX3099" s="242"/>
      <c r="PY3099" s="242"/>
      <c r="PZ3099" s="242"/>
      <c r="QA3099" s="242"/>
      <c r="QB3099" s="242"/>
      <c r="QC3099" s="242"/>
      <c r="QD3099" s="242"/>
      <c r="QE3099" s="242"/>
      <c r="QF3099" s="242"/>
      <c r="QG3099" s="242"/>
      <c r="QH3099" s="242"/>
      <c r="QI3099" s="242"/>
      <c r="QJ3099" s="242"/>
      <c r="QK3099" s="242"/>
    </row>
    <row r="3100" spans="439:453">
      <c r="PW3100" s="242"/>
      <c r="PX3100" s="242"/>
      <c r="PY3100" s="242"/>
      <c r="PZ3100" s="242"/>
      <c r="QA3100" s="242"/>
      <c r="QB3100" s="242"/>
      <c r="QC3100" s="242"/>
      <c r="QD3100" s="242"/>
      <c r="QE3100" s="242"/>
      <c r="QF3100" s="242"/>
      <c r="QG3100" s="242"/>
      <c r="QH3100" s="242"/>
      <c r="QI3100" s="242"/>
      <c r="QJ3100" s="242"/>
      <c r="QK3100" s="242"/>
    </row>
    <row r="3101" spans="439:453">
      <c r="PW3101" s="242"/>
      <c r="PX3101" s="242"/>
      <c r="PY3101" s="242"/>
      <c r="PZ3101" s="242"/>
      <c r="QA3101" s="242"/>
      <c r="QB3101" s="242"/>
      <c r="QC3101" s="242"/>
      <c r="QD3101" s="242"/>
      <c r="QE3101" s="242"/>
      <c r="QF3101" s="242"/>
      <c r="QG3101" s="242"/>
      <c r="QH3101" s="242"/>
      <c r="QI3101" s="242"/>
      <c r="QJ3101" s="242"/>
      <c r="QK3101" s="242"/>
    </row>
    <row r="3102" spans="439:453">
      <c r="PW3102" s="242"/>
      <c r="PX3102" s="242"/>
      <c r="PY3102" s="242"/>
      <c r="PZ3102" s="242"/>
      <c r="QA3102" s="242"/>
      <c r="QB3102" s="242"/>
      <c r="QC3102" s="242"/>
      <c r="QD3102" s="242"/>
      <c r="QE3102" s="242"/>
      <c r="QF3102" s="242"/>
      <c r="QG3102" s="242"/>
      <c r="QH3102" s="242"/>
      <c r="QI3102" s="242"/>
      <c r="QJ3102" s="242"/>
      <c r="QK3102" s="242"/>
    </row>
    <row r="3103" spans="439:453">
      <c r="PW3103" s="242"/>
      <c r="PX3103" s="242"/>
      <c r="PY3103" s="242"/>
      <c r="PZ3103" s="242"/>
      <c r="QA3103" s="242"/>
      <c r="QB3103" s="242"/>
      <c r="QC3103" s="242"/>
      <c r="QD3103" s="242"/>
      <c r="QE3103" s="242"/>
      <c r="QF3103" s="242"/>
      <c r="QG3103" s="242"/>
      <c r="QH3103" s="242"/>
      <c r="QI3103" s="242"/>
      <c r="QJ3103" s="242"/>
      <c r="QK3103" s="242"/>
    </row>
    <row r="3104" spans="439:453">
      <c r="PW3104" s="242"/>
      <c r="PX3104" s="242"/>
      <c r="PY3104" s="242"/>
      <c r="PZ3104" s="242"/>
      <c r="QA3104" s="242"/>
      <c r="QB3104" s="242"/>
      <c r="QC3104" s="242"/>
      <c r="QD3104" s="242"/>
      <c r="QE3104" s="242"/>
      <c r="QF3104" s="242"/>
      <c r="QG3104" s="242"/>
      <c r="QH3104" s="242"/>
      <c r="QI3104" s="242"/>
      <c r="QJ3104" s="242"/>
      <c r="QK3104" s="242"/>
    </row>
    <row r="3105" spans="439:453">
      <c r="PW3105" s="242"/>
      <c r="PX3105" s="242"/>
      <c r="PY3105" s="242"/>
      <c r="PZ3105" s="242"/>
      <c r="QA3105" s="242"/>
      <c r="QB3105" s="242"/>
      <c r="QC3105" s="242"/>
      <c r="QD3105" s="242"/>
      <c r="QE3105" s="242"/>
      <c r="QF3105" s="242"/>
      <c r="QG3105" s="242"/>
      <c r="QH3105" s="242"/>
      <c r="QI3105" s="242"/>
      <c r="QJ3105" s="242"/>
      <c r="QK3105" s="242"/>
    </row>
    <row r="3106" spans="439:453">
      <c r="PW3106" s="242"/>
      <c r="PX3106" s="242"/>
      <c r="PY3106" s="242"/>
      <c r="PZ3106" s="242"/>
      <c r="QA3106" s="242"/>
      <c r="QB3106" s="242"/>
      <c r="QC3106" s="242"/>
      <c r="QD3106" s="242"/>
      <c r="QE3106" s="242"/>
      <c r="QF3106" s="242"/>
      <c r="QG3106" s="242"/>
      <c r="QH3106" s="242"/>
      <c r="QI3106" s="242"/>
      <c r="QJ3106" s="242"/>
      <c r="QK3106" s="242"/>
    </row>
    <row r="3107" spans="439:453">
      <c r="PW3107" s="242"/>
      <c r="PX3107" s="242"/>
      <c r="PY3107" s="242"/>
      <c r="PZ3107" s="242"/>
      <c r="QA3107" s="242"/>
      <c r="QB3107" s="242"/>
      <c r="QC3107" s="242"/>
      <c r="QD3107" s="242"/>
      <c r="QE3107" s="242"/>
      <c r="QF3107" s="242"/>
      <c r="QG3107" s="242"/>
      <c r="QH3107" s="242"/>
      <c r="QI3107" s="242"/>
      <c r="QJ3107" s="242"/>
      <c r="QK3107" s="242"/>
    </row>
    <row r="3108" spans="439:453">
      <c r="PW3108" s="242"/>
      <c r="PX3108" s="242"/>
      <c r="PY3108" s="242"/>
      <c r="PZ3108" s="242"/>
      <c r="QA3108" s="242"/>
      <c r="QB3108" s="242"/>
      <c r="QC3108" s="242"/>
      <c r="QD3108" s="242"/>
      <c r="QE3108" s="242"/>
      <c r="QF3108" s="242"/>
      <c r="QG3108" s="242"/>
      <c r="QH3108" s="242"/>
      <c r="QI3108" s="242"/>
      <c r="QJ3108" s="242"/>
      <c r="QK3108" s="242"/>
    </row>
    <row r="3109" spans="439:453">
      <c r="PW3109" s="242"/>
      <c r="PX3109" s="242"/>
      <c r="PY3109" s="242"/>
      <c r="PZ3109" s="242"/>
      <c r="QA3109" s="242"/>
      <c r="QB3109" s="242"/>
      <c r="QC3109" s="242"/>
      <c r="QD3109" s="242"/>
      <c r="QE3109" s="242"/>
      <c r="QF3109" s="242"/>
      <c r="QG3109" s="242"/>
      <c r="QH3109" s="242"/>
      <c r="QI3109" s="242"/>
      <c r="QJ3109" s="242"/>
      <c r="QK3109" s="242"/>
    </row>
    <row r="3110" spans="439:453">
      <c r="PW3110" s="242"/>
      <c r="PX3110" s="242"/>
      <c r="PY3110" s="242"/>
      <c r="PZ3110" s="242"/>
      <c r="QA3110" s="242"/>
      <c r="QB3110" s="242"/>
      <c r="QC3110" s="242"/>
      <c r="QD3110" s="242"/>
      <c r="QE3110" s="242"/>
      <c r="QF3110" s="242"/>
      <c r="QG3110" s="242"/>
      <c r="QH3110" s="242"/>
      <c r="QI3110" s="242"/>
      <c r="QJ3110" s="242"/>
      <c r="QK3110" s="242"/>
    </row>
    <row r="3111" spans="439:453">
      <c r="PW3111" s="242"/>
      <c r="PX3111" s="242"/>
      <c r="PY3111" s="242"/>
      <c r="PZ3111" s="242"/>
      <c r="QA3111" s="242"/>
      <c r="QB3111" s="242"/>
      <c r="QC3111" s="242"/>
      <c r="QD3111" s="242"/>
      <c r="QE3111" s="242"/>
      <c r="QF3111" s="242"/>
      <c r="QG3111" s="242"/>
      <c r="QH3111" s="242"/>
      <c r="QI3111" s="242"/>
      <c r="QJ3111" s="242"/>
      <c r="QK3111" s="242"/>
    </row>
    <row r="3112" spans="439:453">
      <c r="PW3112" s="242"/>
      <c r="PX3112" s="242"/>
      <c r="PY3112" s="242"/>
      <c r="PZ3112" s="242"/>
      <c r="QA3112" s="242"/>
      <c r="QB3112" s="242"/>
      <c r="QC3112" s="242"/>
      <c r="QD3112" s="242"/>
      <c r="QE3112" s="242"/>
      <c r="QF3112" s="242"/>
      <c r="QG3112" s="242"/>
      <c r="QH3112" s="242"/>
      <c r="QI3112" s="242"/>
      <c r="QJ3112" s="242"/>
      <c r="QK3112" s="242"/>
    </row>
    <row r="3113" spans="439:453">
      <c r="PW3113" s="242"/>
      <c r="PX3113" s="242"/>
      <c r="PY3113" s="242"/>
      <c r="PZ3113" s="242"/>
      <c r="QA3113" s="242"/>
      <c r="QB3113" s="242"/>
      <c r="QC3113" s="242"/>
      <c r="QD3113" s="242"/>
      <c r="QE3113" s="242"/>
      <c r="QF3113" s="242"/>
      <c r="QG3113" s="242"/>
      <c r="QH3113" s="242"/>
      <c r="QI3113" s="242"/>
      <c r="QJ3113" s="242"/>
      <c r="QK3113" s="242"/>
    </row>
    <row r="3114" spans="439:453">
      <c r="PW3114" s="242"/>
      <c r="PX3114" s="242"/>
      <c r="PY3114" s="242"/>
      <c r="PZ3114" s="242"/>
      <c r="QA3114" s="242"/>
      <c r="QB3114" s="242"/>
      <c r="QC3114" s="242"/>
      <c r="QD3114" s="242"/>
      <c r="QE3114" s="242"/>
      <c r="QF3114" s="242"/>
      <c r="QG3114" s="242"/>
      <c r="QH3114" s="242"/>
      <c r="QI3114" s="242"/>
      <c r="QJ3114" s="242"/>
      <c r="QK3114" s="242"/>
    </row>
    <row r="3115" spans="439:453">
      <c r="PW3115" s="242"/>
      <c r="PX3115" s="242"/>
      <c r="PY3115" s="242"/>
      <c r="PZ3115" s="242"/>
      <c r="QA3115" s="242"/>
      <c r="QB3115" s="242"/>
      <c r="QC3115" s="242"/>
      <c r="QD3115" s="242"/>
      <c r="QE3115" s="242"/>
      <c r="QF3115" s="242"/>
      <c r="QG3115" s="242"/>
      <c r="QH3115" s="242"/>
      <c r="QI3115" s="242"/>
      <c r="QJ3115" s="242"/>
      <c r="QK3115" s="242"/>
    </row>
    <row r="3116" spans="439:453">
      <c r="PW3116" s="242"/>
      <c r="PX3116" s="242"/>
      <c r="PY3116" s="242"/>
      <c r="PZ3116" s="242"/>
      <c r="QA3116" s="242"/>
      <c r="QB3116" s="242"/>
      <c r="QC3116" s="242"/>
      <c r="QD3116" s="242"/>
      <c r="QE3116" s="242"/>
      <c r="QF3116" s="242"/>
      <c r="QG3116" s="242"/>
      <c r="QH3116" s="242"/>
      <c r="QI3116" s="242"/>
      <c r="QJ3116" s="242"/>
      <c r="QK3116" s="242"/>
    </row>
    <row r="3117" spans="439:453">
      <c r="PW3117" s="242"/>
      <c r="PX3117" s="242"/>
      <c r="PY3117" s="242"/>
      <c r="PZ3117" s="242"/>
      <c r="QA3117" s="242"/>
      <c r="QB3117" s="242"/>
      <c r="QC3117" s="242"/>
      <c r="QD3117" s="242"/>
      <c r="QE3117" s="242"/>
      <c r="QF3117" s="242"/>
      <c r="QG3117" s="242"/>
      <c r="QH3117" s="242"/>
      <c r="QI3117" s="242"/>
      <c r="QJ3117" s="242"/>
      <c r="QK3117" s="242"/>
    </row>
    <row r="3118" spans="439:453">
      <c r="PW3118" s="242"/>
      <c r="PX3118" s="242"/>
      <c r="PY3118" s="242"/>
      <c r="PZ3118" s="242"/>
      <c r="QA3118" s="242"/>
      <c r="QB3118" s="242"/>
      <c r="QC3118" s="242"/>
      <c r="QD3118" s="242"/>
      <c r="QE3118" s="242"/>
      <c r="QF3118" s="242"/>
      <c r="QG3118" s="242"/>
      <c r="QH3118" s="242"/>
      <c r="QI3118" s="242"/>
      <c r="QJ3118" s="242"/>
      <c r="QK3118" s="242"/>
    </row>
    <row r="3119" spans="439:453">
      <c r="PW3119" s="242"/>
      <c r="PX3119" s="242"/>
      <c r="PY3119" s="242"/>
      <c r="PZ3119" s="242"/>
      <c r="QA3119" s="242"/>
      <c r="QB3119" s="242"/>
      <c r="QC3119" s="242"/>
      <c r="QD3119" s="242"/>
      <c r="QE3119" s="242"/>
      <c r="QF3119" s="242"/>
      <c r="QG3119" s="242"/>
      <c r="QH3119" s="242"/>
      <c r="QI3119" s="242"/>
      <c r="QJ3119" s="242"/>
      <c r="QK3119" s="242"/>
    </row>
    <row r="3120" spans="439:453">
      <c r="PW3120" s="242"/>
      <c r="PX3120" s="242"/>
      <c r="PY3120" s="242"/>
      <c r="PZ3120" s="242"/>
      <c r="QA3120" s="242"/>
      <c r="QB3120" s="242"/>
      <c r="QC3120" s="242"/>
      <c r="QD3120" s="242"/>
      <c r="QE3120" s="242"/>
      <c r="QF3120" s="242"/>
      <c r="QG3120" s="242"/>
      <c r="QH3120" s="242"/>
      <c r="QI3120" s="242"/>
      <c r="QJ3120" s="242"/>
      <c r="QK3120" s="242"/>
    </row>
    <row r="3121" spans="439:453">
      <c r="PW3121" s="242"/>
      <c r="PX3121" s="242"/>
      <c r="PY3121" s="242"/>
      <c r="PZ3121" s="242"/>
      <c r="QA3121" s="242"/>
      <c r="QB3121" s="242"/>
      <c r="QC3121" s="242"/>
      <c r="QD3121" s="242"/>
      <c r="QE3121" s="242"/>
      <c r="QF3121" s="242"/>
      <c r="QG3121" s="242"/>
      <c r="QH3121" s="242"/>
      <c r="QI3121" s="242"/>
      <c r="QJ3121" s="242"/>
      <c r="QK3121" s="242"/>
    </row>
    <row r="3122" spans="439:453">
      <c r="PW3122" s="242"/>
      <c r="PX3122" s="242"/>
      <c r="PY3122" s="242"/>
      <c r="PZ3122" s="242"/>
      <c r="QA3122" s="242"/>
      <c r="QB3122" s="242"/>
      <c r="QC3122" s="242"/>
      <c r="QD3122" s="242"/>
      <c r="QE3122" s="242"/>
      <c r="QF3122" s="242"/>
      <c r="QG3122" s="242"/>
      <c r="QH3122" s="242"/>
      <c r="QI3122" s="242"/>
      <c r="QJ3122" s="242"/>
      <c r="QK3122" s="242"/>
    </row>
    <row r="3123" spans="439:453">
      <c r="PW3123" s="242"/>
      <c r="PX3123" s="242"/>
      <c r="PY3123" s="242"/>
      <c r="PZ3123" s="242"/>
      <c r="QA3123" s="242"/>
      <c r="QB3123" s="242"/>
      <c r="QC3123" s="242"/>
      <c r="QD3123" s="242"/>
      <c r="QE3123" s="242"/>
      <c r="QF3123" s="242"/>
      <c r="QG3123" s="242"/>
      <c r="QH3123" s="242"/>
      <c r="QI3123" s="242"/>
      <c r="QJ3123" s="242"/>
      <c r="QK3123" s="242"/>
    </row>
    <row r="3124" spans="439:453">
      <c r="PW3124" s="242"/>
      <c r="PX3124" s="242"/>
      <c r="PY3124" s="242"/>
      <c r="PZ3124" s="242"/>
      <c r="QA3124" s="242"/>
      <c r="QB3124" s="242"/>
      <c r="QC3124" s="242"/>
      <c r="QD3124" s="242"/>
      <c r="QE3124" s="242"/>
      <c r="QF3124" s="242"/>
      <c r="QG3124" s="242"/>
      <c r="QH3124" s="242"/>
      <c r="QI3124" s="242"/>
      <c r="QJ3124" s="242"/>
      <c r="QK3124" s="242"/>
    </row>
    <row r="3125" spans="439:453">
      <c r="PW3125" s="242"/>
      <c r="PX3125" s="242"/>
      <c r="PY3125" s="242"/>
      <c r="PZ3125" s="242"/>
      <c r="QA3125" s="242"/>
      <c r="QB3125" s="242"/>
      <c r="QC3125" s="242"/>
      <c r="QD3125" s="242"/>
      <c r="QE3125" s="242"/>
      <c r="QF3125" s="242"/>
      <c r="QG3125" s="242"/>
      <c r="QH3125" s="242"/>
      <c r="QI3125" s="242"/>
      <c r="QJ3125" s="242"/>
      <c r="QK3125" s="242"/>
    </row>
    <row r="3126" spans="439:453">
      <c r="PW3126" s="242"/>
      <c r="PX3126" s="242"/>
      <c r="PY3126" s="242"/>
      <c r="PZ3126" s="242"/>
      <c r="QA3126" s="242"/>
      <c r="QB3126" s="242"/>
      <c r="QC3126" s="242"/>
      <c r="QD3126" s="242"/>
      <c r="QE3126" s="242"/>
      <c r="QF3126" s="242"/>
      <c r="QG3126" s="242"/>
      <c r="QH3126" s="242"/>
      <c r="QI3126" s="242"/>
      <c r="QJ3126" s="242"/>
      <c r="QK3126" s="242"/>
    </row>
    <row r="3127" spans="439:453">
      <c r="PW3127" s="242"/>
      <c r="PX3127" s="242"/>
      <c r="PY3127" s="242"/>
      <c r="PZ3127" s="242"/>
      <c r="QA3127" s="242"/>
      <c r="QB3127" s="242"/>
      <c r="QC3127" s="242"/>
      <c r="QD3127" s="242"/>
      <c r="QE3127" s="242"/>
      <c r="QF3127" s="242"/>
      <c r="QG3127" s="242"/>
      <c r="QH3127" s="242"/>
      <c r="QI3127" s="242"/>
      <c r="QJ3127" s="242"/>
      <c r="QK3127" s="242"/>
    </row>
    <row r="3128" spans="439:453">
      <c r="PW3128" s="242"/>
      <c r="PX3128" s="242"/>
      <c r="PY3128" s="242"/>
      <c r="PZ3128" s="242"/>
      <c r="QA3128" s="242"/>
      <c r="QB3128" s="242"/>
      <c r="QC3128" s="242"/>
      <c r="QD3128" s="242"/>
      <c r="QE3128" s="242"/>
      <c r="QF3128" s="242"/>
      <c r="QG3128" s="242"/>
      <c r="QH3128" s="242"/>
      <c r="QI3128" s="242"/>
      <c r="QJ3128" s="242"/>
      <c r="QK3128" s="242"/>
    </row>
    <row r="3129" spans="439:453">
      <c r="PW3129" s="242"/>
      <c r="PX3129" s="242"/>
      <c r="PY3129" s="242"/>
      <c r="PZ3129" s="242"/>
      <c r="QA3129" s="242"/>
      <c r="QB3129" s="242"/>
      <c r="QC3129" s="242"/>
      <c r="QD3129" s="242"/>
      <c r="QE3129" s="242"/>
      <c r="QF3129" s="242"/>
      <c r="QG3129" s="242"/>
      <c r="QH3129" s="242"/>
      <c r="QI3129" s="242"/>
      <c r="QJ3129" s="242"/>
      <c r="QK3129" s="242"/>
    </row>
    <row r="3130" spans="439:453">
      <c r="PW3130" s="242"/>
      <c r="PX3130" s="242"/>
      <c r="PY3130" s="242"/>
      <c r="PZ3130" s="242"/>
      <c r="QA3130" s="242"/>
      <c r="QB3130" s="242"/>
      <c r="QC3130" s="242"/>
      <c r="QD3130" s="242"/>
      <c r="QE3130" s="242"/>
      <c r="QF3130" s="242"/>
      <c r="QG3130" s="242"/>
      <c r="QH3130" s="242"/>
      <c r="QI3130" s="242"/>
      <c r="QJ3130" s="242"/>
      <c r="QK3130" s="242"/>
    </row>
    <row r="3131" spans="439:453">
      <c r="PW3131" s="242"/>
      <c r="PX3131" s="242"/>
      <c r="PY3131" s="242"/>
      <c r="PZ3131" s="242"/>
      <c r="QA3131" s="242"/>
      <c r="QB3131" s="242"/>
      <c r="QC3131" s="242"/>
      <c r="QD3131" s="242"/>
      <c r="QE3131" s="242"/>
      <c r="QF3131" s="242"/>
      <c r="QG3131" s="242"/>
      <c r="QH3131" s="242"/>
      <c r="QI3131" s="242"/>
      <c r="QJ3131" s="242"/>
      <c r="QK3131" s="242"/>
    </row>
    <row r="3132" spans="439:453">
      <c r="PW3132" s="242"/>
      <c r="PX3132" s="242"/>
      <c r="PY3132" s="242"/>
      <c r="PZ3132" s="242"/>
      <c r="QA3132" s="242"/>
      <c r="QB3132" s="242"/>
      <c r="QC3132" s="242"/>
      <c r="QD3132" s="242"/>
      <c r="QE3132" s="242"/>
      <c r="QF3132" s="242"/>
      <c r="QG3132" s="242"/>
      <c r="QH3132" s="242"/>
      <c r="QI3132" s="242"/>
      <c r="QJ3132" s="242"/>
      <c r="QK3132" s="242"/>
    </row>
    <row r="3133" spans="439:453">
      <c r="PW3133" s="242"/>
      <c r="PX3133" s="242"/>
      <c r="PY3133" s="242"/>
      <c r="PZ3133" s="242"/>
      <c r="QA3133" s="242"/>
      <c r="QB3133" s="242"/>
      <c r="QC3133" s="242"/>
      <c r="QD3133" s="242"/>
      <c r="QE3133" s="242"/>
      <c r="QF3133" s="242"/>
      <c r="QG3133" s="242"/>
      <c r="QH3133" s="242"/>
      <c r="QI3133" s="242"/>
      <c r="QJ3133" s="242"/>
      <c r="QK3133" s="242"/>
    </row>
    <row r="3134" spans="439:453">
      <c r="PW3134" s="242"/>
      <c r="PX3134" s="242"/>
      <c r="PY3134" s="242"/>
      <c r="PZ3134" s="242"/>
      <c r="QA3134" s="242"/>
      <c r="QB3134" s="242"/>
      <c r="QC3134" s="242"/>
      <c r="QD3134" s="242"/>
      <c r="QE3134" s="242"/>
      <c r="QF3134" s="242"/>
      <c r="QG3134" s="242"/>
      <c r="QH3134" s="242"/>
      <c r="QI3134" s="242"/>
      <c r="QJ3134" s="242"/>
      <c r="QK3134" s="242"/>
    </row>
    <row r="3135" spans="439:453">
      <c r="PW3135" s="242"/>
      <c r="PX3135" s="242"/>
      <c r="PY3135" s="242"/>
      <c r="PZ3135" s="242"/>
      <c r="QA3135" s="242"/>
      <c r="QB3135" s="242"/>
      <c r="QC3135" s="242"/>
      <c r="QD3135" s="242"/>
      <c r="QE3135" s="242"/>
      <c r="QF3135" s="242"/>
      <c r="QG3135" s="242"/>
      <c r="QH3135" s="242"/>
      <c r="QI3135" s="242"/>
      <c r="QJ3135" s="242"/>
      <c r="QK3135" s="242"/>
    </row>
    <row r="3136" spans="439:453">
      <c r="PW3136" s="242"/>
      <c r="PX3136" s="242"/>
      <c r="PY3136" s="242"/>
      <c r="PZ3136" s="242"/>
      <c r="QA3136" s="242"/>
      <c r="QB3136" s="242"/>
      <c r="QC3136" s="242"/>
      <c r="QD3136" s="242"/>
      <c r="QE3136" s="242"/>
      <c r="QF3136" s="242"/>
      <c r="QG3136" s="242"/>
      <c r="QH3136" s="242"/>
      <c r="QI3136" s="242"/>
      <c r="QJ3136" s="242"/>
      <c r="QK3136" s="242"/>
    </row>
    <row r="3137" spans="439:453">
      <c r="PW3137" s="242"/>
      <c r="PX3137" s="242"/>
      <c r="PY3137" s="242"/>
      <c r="PZ3137" s="242"/>
      <c r="QA3137" s="242"/>
      <c r="QB3137" s="242"/>
      <c r="QC3137" s="242"/>
      <c r="QD3137" s="242"/>
      <c r="QE3137" s="242"/>
      <c r="QF3137" s="242"/>
      <c r="QG3137" s="242"/>
      <c r="QH3137" s="242"/>
      <c r="QI3137" s="242"/>
      <c r="QJ3137" s="242"/>
      <c r="QK3137" s="242"/>
    </row>
    <row r="3138" spans="439:453">
      <c r="PW3138" s="242"/>
      <c r="PX3138" s="242"/>
      <c r="PY3138" s="242"/>
      <c r="PZ3138" s="242"/>
      <c r="QA3138" s="242"/>
      <c r="QB3138" s="242"/>
      <c r="QC3138" s="242"/>
      <c r="QD3138" s="242"/>
      <c r="QE3138" s="242"/>
      <c r="QF3138" s="242"/>
      <c r="QG3138" s="242"/>
      <c r="QH3138" s="242"/>
      <c r="QI3138" s="242"/>
      <c r="QJ3138" s="242"/>
      <c r="QK3138" s="242"/>
    </row>
    <row r="3139" spans="439:453">
      <c r="PW3139" s="242"/>
      <c r="PX3139" s="242"/>
      <c r="PY3139" s="242"/>
      <c r="PZ3139" s="242"/>
      <c r="QA3139" s="242"/>
      <c r="QB3139" s="242"/>
      <c r="QC3139" s="242"/>
      <c r="QD3139" s="242"/>
      <c r="QE3139" s="242"/>
      <c r="QF3139" s="242"/>
      <c r="QG3139" s="242"/>
      <c r="QH3139" s="242"/>
      <c r="QI3139" s="242"/>
      <c r="QJ3139" s="242"/>
      <c r="QK3139" s="242"/>
    </row>
    <row r="3140" spans="439:453">
      <c r="PW3140" s="242"/>
      <c r="PX3140" s="242"/>
      <c r="PY3140" s="242"/>
      <c r="PZ3140" s="242"/>
      <c r="QA3140" s="242"/>
      <c r="QB3140" s="242"/>
      <c r="QC3140" s="242"/>
      <c r="QD3140" s="242"/>
      <c r="QE3140" s="242"/>
      <c r="QF3140" s="242"/>
      <c r="QG3140" s="242"/>
      <c r="QH3140" s="242"/>
      <c r="QI3140" s="242"/>
      <c r="QJ3140" s="242"/>
      <c r="QK3140" s="242"/>
    </row>
    <row r="3141" spans="439:453">
      <c r="PW3141" s="242"/>
      <c r="PX3141" s="242"/>
      <c r="PY3141" s="242"/>
      <c r="PZ3141" s="242"/>
      <c r="QA3141" s="242"/>
      <c r="QB3141" s="242"/>
      <c r="QC3141" s="242"/>
      <c r="QD3141" s="242"/>
      <c r="QE3141" s="242"/>
      <c r="QF3141" s="242"/>
      <c r="QG3141" s="242"/>
      <c r="QH3141" s="242"/>
      <c r="QI3141" s="242"/>
      <c r="QJ3141" s="242"/>
      <c r="QK3141" s="242"/>
    </row>
    <row r="3142" spans="439:453">
      <c r="PW3142" s="242"/>
      <c r="PX3142" s="242"/>
      <c r="PY3142" s="242"/>
      <c r="PZ3142" s="242"/>
      <c r="QA3142" s="242"/>
      <c r="QB3142" s="242"/>
      <c r="QC3142" s="242"/>
      <c r="QD3142" s="242"/>
      <c r="QE3142" s="242"/>
      <c r="QF3142" s="242"/>
      <c r="QG3142" s="242"/>
      <c r="QH3142" s="242"/>
      <c r="QI3142" s="242"/>
      <c r="QJ3142" s="242"/>
      <c r="QK3142" s="242"/>
    </row>
    <row r="3143" spans="439:453">
      <c r="PW3143" s="242"/>
      <c r="PX3143" s="242"/>
      <c r="PY3143" s="242"/>
      <c r="PZ3143" s="242"/>
      <c r="QA3143" s="242"/>
      <c r="QB3143" s="242"/>
      <c r="QC3143" s="242"/>
      <c r="QD3143" s="242"/>
      <c r="QE3143" s="242"/>
      <c r="QF3143" s="242"/>
      <c r="QG3143" s="242"/>
      <c r="QH3143" s="242"/>
      <c r="QI3143" s="242"/>
      <c r="QJ3143" s="242"/>
      <c r="QK3143" s="242"/>
    </row>
    <row r="3144" spans="439:453">
      <c r="PW3144" s="242"/>
      <c r="PX3144" s="242"/>
      <c r="PY3144" s="242"/>
      <c r="PZ3144" s="242"/>
      <c r="QA3144" s="242"/>
      <c r="QB3144" s="242"/>
      <c r="QC3144" s="242"/>
      <c r="QD3144" s="242"/>
      <c r="QE3144" s="242"/>
      <c r="QF3144" s="242"/>
      <c r="QG3144" s="242"/>
      <c r="QH3144" s="242"/>
      <c r="QI3144" s="242"/>
      <c r="QJ3144" s="242"/>
      <c r="QK3144" s="242"/>
    </row>
    <row r="3145" spans="439:453">
      <c r="PW3145" s="242"/>
      <c r="PX3145" s="242"/>
      <c r="PY3145" s="242"/>
      <c r="PZ3145" s="242"/>
      <c r="QA3145" s="242"/>
      <c r="QB3145" s="242"/>
      <c r="QC3145" s="242"/>
      <c r="QD3145" s="242"/>
      <c r="QE3145" s="242"/>
      <c r="QF3145" s="242"/>
      <c r="QG3145" s="242"/>
      <c r="QH3145" s="242"/>
      <c r="QI3145" s="242"/>
      <c r="QJ3145" s="242"/>
      <c r="QK3145" s="242"/>
    </row>
    <row r="3146" spans="439:453">
      <c r="PW3146" s="242"/>
      <c r="PX3146" s="242"/>
      <c r="PY3146" s="242"/>
      <c r="PZ3146" s="242"/>
      <c r="QA3146" s="242"/>
      <c r="QB3146" s="242"/>
      <c r="QC3146" s="242"/>
      <c r="QD3146" s="242"/>
      <c r="QE3146" s="242"/>
      <c r="QF3146" s="242"/>
      <c r="QG3146" s="242"/>
      <c r="QH3146" s="242"/>
      <c r="QI3146" s="242"/>
      <c r="QJ3146" s="242"/>
      <c r="QK3146" s="242"/>
    </row>
    <row r="3147" spans="439:453">
      <c r="PW3147" s="242"/>
      <c r="PX3147" s="242"/>
      <c r="PY3147" s="242"/>
      <c r="PZ3147" s="242"/>
      <c r="QA3147" s="242"/>
      <c r="QB3147" s="242"/>
      <c r="QC3147" s="242"/>
      <c r="QD3147" s="242"/>
      <c r="QE3147" s="242"/>
      <c r="QF3147" s="242"/>
      <c r="QG3147" s="242"/>
      <c r="QH3147" s="242"/>
      <c r="QI3147" s="242"/>
      <c r="QJ3147" s="242"/>
      <c r="QK3147" s="242"/>
    </row>
    <row r="3148" spans="439:453">
      <c r="PW3148" s="242"/>
      <c r="PX3148" s="242"/>
      <c r="PY3148" s="242"/>
      <c r="PZ3148" s="242"/>
      <c r="QA3148" s="242"/>
      <c r="QB3148" s="242"/>
      <c r="QC3148" s="242"/>
      <c r="QD3148" s="242"/>
      <c r="QE3148" s="242"/>
      <c r="QF3148" s="242"/>
      <c r="QG3148" s="242"/>
      <c r="QH3148" s="242"/>
      <c r="QI3148" s="242"/>
      <c r="QJ3148" s="242"/>
      <c r="QK3148" s="242"/>
    </row>
    <row r="3149" spans="439:453">
      <c r="PW3149" s="242"/>
      <c r="PX3149" s="242"/>
      <c r="PY3149" s="242"/>
      <c r="PZ3149" s="242"/>
      <c r="QA3149" s="242"/>
      <c r="QB3149" s="242"/>
      <c r="QC3149" s="242"/>
      <c r="QD3149" s="242"/>
      <c r="QE3149" s="242"/>
      <c r="QF3149" s="242"/>
      <c r="QG3149" s="242"/>
      <c r="QH3149" s="242"/>
      <c r="QI3149" s="242"/>
      <c r="QJ3149" s="242"/>
      <c r="QK3149" s="242"/>
    </row>
    <row r="3150" spans="439:453">
      <c r="PW3150" s="242"/>
      <c r="PX3150" s="242"/>
      <c r="PY3150" s="242"/>
      <c r="PZ3150" s="242"/>
      <c r="QA3150" s="242"/>
      <c r="QB3150" s="242"/>
      <c r="QC3150" s="242"/>
      <c r="QD3150" s="242"/>
      <c r="QE3150" s="242"/>
      <c r="QF3150" s="242"/>
      <c r="QG3150" s="242"/>
      <c r="QH3150" s="242"/>
      <c r="QI3150" s="242"/>
      <c r="QJ3150" s="242"/>
      <c r="QK3150" s="242"/>
    </row>
    <row r="3151" spans="439:453">
      <c r="PW3151" s="242"/>
      <c r="PX3151" s="242"/>
      <c r="PY3151" s="242"/>
      <c r="PZ3151" s="242"/>
      <c r="QA3151" s="242"/>
      <c r="QB3151" s="242"/>
      <c r="QC3151" s="242"/>
      <c r="QD3151" s="242"/>
      <c r="QE3151" s="242"/>
      <c r="QF3151" s="242"/>
      <c r="QG3151" s="242"/>
      <c r="QH3151" s="242"/>
      <c r="QI3151" s="242"/>
      <c r="QJ3151" s="242"/>
      <c r="QK3151" s="242"/>
    </row>
    <row r="3152" spans="439:453">
      <c r="PW3152" s="242"/>
      <c r="PX3152" s="242"/>
      <c r="PY3152" s="242"/>
      <c r="PZ3152" s="242"/>
      <c r="QA3152" s="242"/>
      <c r="QB3152" s="242"/>
      <c r="QC3152" s="242"/>
      <c r="QD3152" s="242"/>
      <c r="QE3152" s="242"/>
      <c r="QF3152" s="242"/>
      <c r="QG3152" s="242"/>
      <c r="QH3152" s="242"/>
      <c r="QI3152" s="242"/>
      <c r="QJ3152" s="242"/>
      <c r="QK3152" s="242"/>
    </row>
    <row r="3153" spans="439:453">
      <c r="PW3153" s="242"/>
      <c r="PX3153" s="242"/>
      <c r="PY3153" s="242"/>
      <c r="PZ3153" s="242"/>
      <c r="QA3153" s="242"/>
      <c r="QB3153" s="242"/>
      <c r="QC3153" s="242"/>
      <c r="QD3153" s="242"/>
      <c r="QE3153" s="242"/>
      <c r="QF3153" s="242"/>
      <c r="QG3153" s="242"/>
      <c r="QH3153" s="242"/>
      <c r="QI3153" s="242"/>
      <c r="QJ3153" s="242"/>
      <c r="QK3153" s="242"/>
    </row>
    <row r="3154" spans="439:453">
      <c r="PW3154" s="242"/>
      <c r="PX3154" s="242"/>
      <c r="PY3154" s="242"/>
      <c r="PZ3154" s="242"/>
      <c r="QA3154" s="242"/>
      <c r="QB3154" s="242"/>
      <c r="QC3154" s="242"/>
      <c r="QD3154" s="242"/>
      <c r="QE3154" s="242"/>
      <c r="QF3154" s="242"/>
      <c r="QG3154" s="242"/>
      <c r="QH3154" s="242"/>
      <c r="QI3154" s="242"/>
      <c r="QJ3154" s="242"/>
      <c r="QK3154" s="242"/>
    </row>
    <row r="3155" spans="439:453">
      <c r="PW3155" s="242"/>
      <c r="PX3155" s="242"/>
      <c r="PY3155" s="242"/>
      <c r="PZ3155" s="242"/>
      <c r="QA3155" s="242"/>
      <c r="QB3155" s="242"/>
      <c r="QC3155" s="242"/>
      <c r="QD3155" s="242"/>
      <c r="QE3155" s="242"/>
      <c r="QF3155" s="242"/>
      <c r="QG3155" s="242"/>
      <c r="QH3155" s="242"/>
      <c r="QI3155" s="242"/>
      <c r="QJ3155" s="242"/>
      <c r="QK3155" s="242"/>
    </row>
    <row r="3156" spans="439:453">
      <c r="PW3156" s="242"/>
      <c r="PX3156" s="242"/>
      <c r="PY3156" s="242"/>
      <c r="PZ3156" s="242"/>
      <c r="QA3156" s="242"/>
      <c r="QB3156" s="242"/>
      <c r="QC3156" s="242"/>
      <c r="QD3156" s="242"/>
      <c r="QE3156" s="242"/>
      <c r="QF3156" s="242"/>
      <c r="QG3156" s="242"/>
      <c r="QH3156" s="242"/>
      <c r="QI3156" s="242"/>
      <c r="QJ3156" s="242"/>
      <c r="QK3156" s="242"/>
    </row>
    <row r="3157" spans="439:453">
      <c r="PW3157" s="242"/>
      <c r="PX3157" s="242"/>
      <c r="PY3157" s="242"/>
      <c r="PZ3157" s="242"/>
      <c r="QA3157" s="242"/>
      <c r="QB3157" s="242"/>
      <c r="QC3157" s="242"/>
      <c r="QD3157" s="242"/>
      <c r="QE3157" s="242"/>
      <c r="QF3157" s="242"/>
      <c r="QG3157" s="242"/>
      <c r="QH3157" s="242"/>
      <c r="QI3157" s="242"/>
      <c r="QJ3157" s="242"/>
      <c r="QK3157" s="242"/>
    </row>
    <row r="3158" spans="439:453">
      <c r="PW3158" s="242"/>
      <c r="PX3158" s="242"/>
      <c r="PY3158" s="242"/>
      <c r="PZ3158" s="242"/>
      <c r="QA3158" s="242"/>
      <c r="QB3158" s="242"/>
      <c r="QC3158" s="242"/>
      <c r="QD3158" s="242"/>
      <c r="QE3158" s="242"/>
      <c r="QF3158" s="242"/>
      <c r="QG3158" s="242"/>
      <c r="QH3158" s="242"/>
      <c r="QI3158" s="242"/>
      <c r="QJ3158" s="242"/>
      <c r="QK3158" s="242"/>
    </row>
    <row r="3159" spans="439:453">
      <c r="PW3159" s="242"/>
      <c r="PX3159" s="242"/>
      <c r="PY3159" s="242"/>
      <c r="PZ3159" s="242"/>
      <c r="QA3159" s="242"/>
      <c r="QB3159" s="242"/>
      <c r="QC3159" s="242"/>
      <c r="QD3159" s="242"/>
      <c r="QE3159" s="242"/>
      <c r="QF3159" s="242"/>
      <c r="QG3159" s="242"/>
      <c r="QH3159" s="242"/>
      <c r="QI3159" s="242"/>
      <c r="QJ3159" s="242"/>
      <c r="QK3159" s="242"/>
    </row>
    <row r="3160" spans="439:453">
      <c r="PW3160" s="242"/>
      <c r="PX3160" s="242"/>
      <c r="PY3160" s="242"/>
      <c r="PZ3160" s="242"/>
      <c r="QA3160" s="242"/>
      <c r="QB3160" s="242"/>
      <c r="QC3160" s="242"/>
      <c r="QD3160" s="242"/>
      <c r="QE3160" s="242"/>
      <c r="QF3160" s="242"/>
      <c r="QG3160" s="242"/>
      <c r="QH3160" s="242"/>
      <c r="QI3160" s="242"/>
      <c r="QJ3160" s="242"/>
      <c r="QK3160" s="242"/>
    </row>
    <row r="3161" spans="439:453">
      <c r="PW3161" s="242"/>
      <c r="PX3161" s="242"/>
      <c r="PY3161" s="242"/>
      <c r="PZ3161" s="242"/>
      <c r="QA3161" s="242"/>
      <c r="QB3161" s="242"/>
      <c r="QC3161" s="242"/>
      <c r="QD3161" s="242"/>
      <c r="QE3161" s="242"/>
      <c r="QF3161" s="242"/>
      <c r="QG3161" s="242"/>
      <c r="QH3161" s="242"/>
      <c r="QI3161" s="242"/>
      <c r="QJ3161" s="242"/>
      <c r="QK3161" s="242"/>
    </row>
    <row r="3162" spans="439:453">
      <c r="PW3162" s="242"/>
      <c r="PX3162" s="242"/>
      <c r="PY3162" s="242"/>
      <c r="PZ3162" s="242"/>
      <c r="QA3162" s="242"/>
      <c r="QB3162" s="242"/>
      <c r="QC3162" s="242"/>
      <c r="QD3162" s="242"/>
      <c r="QE3162" s="242"/>
      <c r="QF3162" s="242"/>
      <c r="QG3162" s="242"/>
      <c r="QH3162" s="242"/>
      <c r="QI3162" s="242"/>
      <c r="QJ3162" s="242"/>
      <c r="QK3162" s="242"/>
    </row>
    <row r="3163" spans="439:453">
      <c r="PW3163" s="242"/>
      <c r="PX3163" s="242"/>
      <c r="PY3163" s="242"/>
      <c r="PZ3163" s="242"/>
      <c r="QA3163" s="242"/>
      <c r="QB3163" s="242"/>
      <c r="QC3163" s="242"/>
      <c r="QD3163" s="242"/>
      <c r="QE3163" s="242"/>
      <c r="QF3163" s="242"/>
      <c r="QG3163" s="242"/>
      <c r="QH3163" s="242"/>
      <c r="QI3163" s="242"/>
      <c r="QJ3163" s="242"/>
      <c r="QK3163" s="242"/>
    </row>
    <row r="3164" spans="439:453">
      <c r="PW3164" s="242"/>
      <c r="PX3164" s="242"/>
      <c r="PY3164" s="242"/>
      <c r="PZ3164" s="242"/>
      <c r="QA3164" s="242"/>
      <c r="QB3164" s="242"/>
      <c r="QC3164" s="242"/>
      <c r="QD3164" s="242"/>
      <c r="QE3164" s="242"/>
      <c r="QF3164" s="242"/>
      <c r="QG3164" s="242"/>
      <c r="QH3164" s="242"/>
      <c r="QI3164" s="242"/>
      <c r="QJ3164" s="242"/>
      <c r="QK3164" s="242"/>
    </row>
    <row r="3165" spans="439:453">
      <c r="PW3165" s="242"/>
      <c r="PX3165" s="242"/>
      <c r="PY3165" s="242"/>
      <c r="PZ3165" s="242"/>
      <c r="QA3165" s="242"/>
      <c r="QB3165" s="242"/>
      <c r="QC3165" s="242"/>
      <c r="QD3165" s="242"/>
      <c r="QE3165" s="242"/>
      <c r="QF3165" s="242"/>
      <c r="QG3165" s="242"/>
      <c r="QH3165" s="242"/>
      <c r="QI3165" s="242"/>
      <c r="QJ3165" s="242"/>
      <c r="QK3165" s="242"/>
    </row>
    <row r="3166" spans="439:453">
      <c r="PW3166" s="242"/>
      <c r="PX3166" s="242"/>
      <c r="PY3166" s="242"/>
      <c r="PZ3166" s="242"/>
      <c r="QA3166" s="242"/>
      <c r="QB3166" s="242"/>
      <c r="QC3166" s="242"/>
      <c r="QD3166" s="242"/>
      <c r="QE3166" s="242"/>
      <c r="QF3166" s="242"/>
      <c r="QG3166" s="242"/>
      <c r="QH3166" s="242"/>
      <c r="QI3166" s="242"/>
      <c r="QJ3166" s="242"/>
      <c r="QK3166" s="242"/>
    </row>
    <row r="3167" spans="439:453">
      <c r="PW3167" s="242"/>
      <c r="PX3167" s="242"/>
      <c r="PY3167" s="242"/>
      <c r="PZ3167" s="242"/>
      <c r="QA3167" s="242"/>
      <c r="QB3167" s="242"/>
      <c r="QC3167" s="242"/>
      <c r="QD3167" s="242"/>
      <c r="QE3167" s="242"/>
      <c r="QF3167" s="242"/>
      <c r="QG3167" s="242"/>
      <c r="QH3167" s="242"/>
      <c r="QI3167" s="242"/>
      <c r="QJ3167" s="242"/>
      <c r="QK3167" s="242"/>
    </row>
    <row r="3168" spans="439:453">
      <c r="PW3168" s="242"/>
      <c r="PX3168" s="242"/>
      <c r="PY3168" s="242"/>
      <c r="PZ3168" s="242"/>
      <c r="QA3168" s="242"/>
      <c r="QB3168" s="242"/>
      <c r="QC3168" s="242"/>
      <c r="QD3168" s="242"/>
      <c r="QE3168" s="242"/>
      <c r="QF3168" s="242"/>
      <c r="QG3168" s="242"/>
      <c r="QH3168" s="242"/>
      <c r="QI3168" s="242"/>
      <c r="QJ3168" s="242"/>
      <c r="QK3168" s="242"/>
    </row>
    <row r="3169" spans="439:453">
      <c r="PW3169" s="242"/>
      <c r="PX3169" s="242"/>
      <c r="PY3169" s="242"/>
      <c r="PZ3169" s="242"/>
      <c r="QA3169" s="242"/>
      <c r="QB3169" s="242"/>
      <c r="QC3169" s="242"/>
      <c r="QD3169" s="242"/>
      <c r="QE3169" s="242"/>
      <c r="QF3169" s="242"/>
      <c r="QG3169" s="242"/>
      <c r="QH3169" s="242"/>
      <c r="QI3169" s="242"/>
      <c r="QJ3169" s="242"/>
      <c r="QK3169" s="242"/>
    </row>
    <row r="3170" spans="439:453">
      <c r="PW3170" s="242"/>
      <c r="PX3170" s="242"/>
      <c r="PY3170" s="242"/>
      <c r="PZ3170" s="242"/>
      <c r="QA3170" s="242"/>
      <c r="QB3170" s="242"/>
      <c r="QC3170" s="242"/>
      <c r="QD3170" s="242"/>
      <c r="QE3170" s="242"/>
      <c r="QF3170" s="242"/>
      <c r="QG3170" s="242"/>
      <c r="QH3170" s="242"/>
      <c r="QI3170" s="242"/>
      <c r="QJ3170" s="242"/>
      <c r="QK3170" s="242"/>
    </row>
    <row r="3171" spans="439:453">
      <c r="PW3171" s="242"/>
      <c r="PX3171" s="242"/>
      <c r="PY3171" s="242"/>
      <c r="PZ3171" s="242"/>
      <c r="QA3171" s="242"/>
      <c r="QB3171" s="242"/>
      <c r="QC3171" s="242"/>
      <c r="QD3171" s="242"/>
      <c r="QE3171" s="242"/>
      <c r="QF3171" s="242"/>
      <c r="QG3171" s="242"/>
      <c r="QH3171" s="242"/>
      <c r="QI3171" s="242"/>
      <c r="QJ3171" s="242"/>
      <c r="QK3171" s="242"/>
    </row>
    <row r="3172" spans="439:453">
      <c r="PW3172" s="242"/>
      <c r="PX3172" s="242"/>
      <c r="PY3172" s="242"/>
      <c r="PZ3172" s="242"/>
      <c r="QA3172" s="242"/>
      <c r="QB3172" s="242"/>
      <c r="QC3172" s="242"/>
      <c r="QD3172" s="242"/>
      <c r="QE3172" s="242"/>
      <c r="QF3172" s="242"/>
      <c r="QG3172" s="242"/>
      <c r="QH3172" s="242"/>
      <c r="QI3172" s="242"/>
      <c r="QJ3172" s="242"/>
      <c r="QK3172" s="242"/>
    </row>
    <row r="3173" spans="439:453">
      <c r="PW3173" s="242"/>
      <c r="PX3173" s="242"/>
      <c r="PY3173" s="242"/>
      <c r="PZ3173" s="242"/>
      <c r="QA3173" s="242"/>
      <c r="QB3173" s="242"/>
      <c r="QC3173" s="242"/>
      <c r="QD3173" s="242"/>
      <c r="QE3173" s="242"/>
      <c r="QF3173" s="242"/>
      <c r="QG3173" s="242"/>
      <c r="QH3173" s="242"/>
      <c r="QI3173" s="242"/>
      <c r="QJ3173" s="242"/>
      <c r="QK3173" s="242"/>
    </row>
    <row r="3174" spans="439:453">
      <c r="PW3174" s="242"/>
      <c r="PX3174" s="242"/>
      <c r="PY3174" s="242"/>
      <c r="PZ3174" s="242"/>
      <c r="QA3174" s="242"/>
      <c r="QB3174" s="242"/>
      <c r="QC3174" s="242"/>
      <c r="QD3174" s="242"/>
      <c r="QE3174" s="242"/>
      <c r="QF3174" s="242"/>
      <c r="QG3174" s="242"/>
      <c r="QH3174" s="242"/>
      <c r="QI3174" s="242"/>
      <c r="QJ3174" s="242"/>
      <c r="QK3174" s="242"/>
    </row>
    <row r="3175" spans="439:453">
      <c r="PW3175" s="242"/>
      <c r="PX3175" s="242"/>
      <c r="PY3175" s="242"/>
      <c r="PZ3175" s="242"/>
      <c r="QA3175" s="242"/>
      <c r="QB3175" s="242"/>
      <c r="QC3175" s="242"/>
      <c r="QD3175" s="242"/>
      <c r="QE3175" s="242"/>
      <c r="QF3175" s="242"/>
      <c r="QG3175" s="242"/>
      <c r="QH3175" s="242"/>
      <c r="QI3175" s="242"/>
      <c r="QJ3175" s="242"/>
      <c r="QK3175" s="242"/>
    </row>
    <row r="3176" spans="439:453">
      <c r="PW3176" s="242"/>
      <c r="PX3176" s="242"/>
      <c r="PY3176" s="242"/>
      <c r="PZ3176" s="242"/>
      <c r="QA3176" s="242"/>
      <c r="QB3176" s="242"/>
      <c r="QC3176" s="242"/>
      <c r="QD3176" s="242"/>
      <c r="QE3176" s="242"/>
      <c r="QF3176" s="242"/>
      <c r="QG3176" s="242"/>
      <c r="QH3176" s="242"/>
      <c r="QI3176" s="242"/>
      <c r="QJ3176" s="242"/>
      <c r="QK3176" s="242"/>
    </row>
    <row r="3177" spans="439:453">
      <c r="PW3177" s="242"/>
      <c r="PX3177" s="242"/>
      <c r="PY3177" s="242"/>
      <c r="PZ3177" s="242"/>
      <c r="QA3177" s="242"/>
      <c r="QB3177" s="242"/>
      <c r="QC3177" s="242"/>
      <c r="QD3177" s="242"/>
      <c r="QE3177" s="242"/>
      <c r="QF3177" s="242"/>
      <c r="QG3177" s="242"/>
      <c r="QH3177" s="242"/>
      <c r="QI3177" s="242"/>
      <c r="QJ3177" s="242"/>
      <c r="QK3177" s="242"/>
    </row>
    <row r="3178" spans="439:453">
      <c r="PW3178" s="242"/>
      <c r="PX3178" s="242"/>
      <c r="PY3178" s="242"/>
      <c r="PZ3178" s="242"/>
      <c r="QA3178" s="242"/>
      <c r="QB3178" s="242"/>
      <c r="QC3178" s="242"/>
      <c r="QD3178" s="242"/>
      <c r="QE3178" s="242"/>
      <c r="QF3178" s="242"/>
      <c r="QG3178" s="242"/>
      <c r="QH3178" s="242"/>
      <c r="QI3178" s="242"/>
      <c r="QJ3178" s="242"/>
      <c r="QK3178" s="242"/>
    </row>
    <row r="3179" spans="439:453">
      <c r="PW3179" s="242"/>
      <c r="PX3179" s="242"/>
      <c r="PY3179" s="242"/>
      <c r="PZ3179" s="242"/>
      <c r="QA3179" s="242"/>
      <c r="QB3179" s="242"/>
      <c r="QC3179" s="242"/>
      <c r="QD3179" s="242"/>
      <c r="QE3179" s="242"/>
      <c r="QF3179" s="242"/>
      <c r="QG3179" s="242"/>
      <c r="QH3179" s="242"/>
      <c r="QI3179" s="242"/>
      <c r="QJ3179" s="242"/>
      <c r="QK3179" s="242"/>
    </row>
    <row r="3180" spans="439:453">
      <c r="PW3180" s="242"/>
      <c r="PX3180" s="242"/>
      <c r="PY3180" s="242"/>
      <c r="PZ3180" s="242"/>
      <c r="QA3180" s="242"/>
      <c r="QB3180" s="242"/>
      <c r="QC3180" s="242"/>
      <c r="QD3180" s="242"/>
      <c r="QE3180" s="242"/>
      <c r="QF3180" s="242"/>
      <c r="QG3180" s="242"/>
      <c r="QH3180" s="242"/>
      <c r="QI3180" s="242"/>
      <c r="QJ3180" s="242"/>
      <c r="QK3180" s="242"/>
    </row>
    <row r="3181" spans="439:453">
      <c r="PW3181" s="242"/>
      <c r="PX3181" s="242"/>
      <c r="PY3181" s="242"/>
      <c r="PZ3181" s="242"/>
      <c r="QA3181" s="242"/>
      <c r="QB3181" s="242"/>
      <c r="QC3181" s="242"/>
      <c r="QD3181" s="242"/>
      <c r="QE3181" s="242"/>
      <c r="QF3181" s="242"/>
      <c r="QG3181" s="242"/>
      <c r="QH3181" s="242"/>
      <c r="QI3181" s="242"/>
      <c r="QJ3181" s="242"/>
      <c r="QK3181" s="242"/>
    </row>
    <row r="3182" spans="439:453">
      <c r="PW3182" s="242"/>
      <c r="PX3182" s="242"/>
      <c r="PY3182" s="242"/>
      <c r="PZ3182" s="242"/>
      <c r="QA3182" s="242"/>
      <c r="QB3182" s="242"/>
      <c r="QC3182" s="242"/>
      <c r="QD3182" s="242"/>
      <c r="QE3182" s="242"/>
      <c r="QF3182" s="242"/>
      <c r="QG3182" s="242"/>
      <c r="QH3182" s="242"/>
      <c r="QI3182" s="242"/>
      <c r="QJ3182" s="242"/>
      <c r="QK3182" s="242"/>
    </row>
    <row r="3183" spans="439:453">
      <c r="PW3183" s="242"/>
      <c r="PX3183" s="242"/>
      <c r="PY3183" s="242"/>
      <c r="PZ3183" s="242"/>
      <c r="QA3183" s="242"/>
      <c r="QB3183" s="242"/>
      <c r="QC3183" s="242"/>
      <c r="QD3183" s="242"/>
      <c r="QE3183" s="242"/>
      <c r="QF3183" s="242"/>
      <c r="QG3183" s="242"/>
      <c r="QH3183" s="242"/>
      <c r="QI3183" s="242"/>
      <c r="QJ3183" s="242"/>
      <c r="QK3183" s="242"/>
    </row>
    <row r="3184" spans="439:453">
      <c r="PW3184" s="242"/>
      <c r="PX3184" s="242"/>
      <c r="PY3184" s="242"/>
      <c r="PZ3184" s="242"/>
      <c r="QA3184" s="242"/>
      <c r="QB3184" s="242"/>
      <c r="QC3184" s="242"/>
      <c r="QD3184" s="242"/>
      <c r="QE3184" s="242"/>
      <c r="QF3184" s="242"/>
      <c r="QG3184" s="242"/>
      <c r="QH3184" s="242"/>
      <c r="QI3184" s="242"/>
      <c r="QJ3184" s="242"/>
      <c r="QK3184" s="242"/>
    </row>
    <row r="3185" spans="439:453">
      <c r="PW3185" s="242"/>
      <c r="PX3185" s="242"/>
      <c r="PY3185" s="242"/>
      <c r="PZ3185" s="242"/>
      <c r="QA3185" s="242"/>
      <c r="QB3185" s="242"/>
      <c r="QC3185" s="242"/>
      <c r="QD3185" s="242"/>
      <c r="QE3185" s="242"/>
      <c r="QF3185" s="242"/>
      <c r="QG3185" s="242"/>
      <c r="QH3185" s="242"/>
      <c r="QI3185" s="242"/>
      <c r="QJ3185" s="242"/>
      <c r="QK3185" s="242"/>
    </row>
    <row r="3186" spans="439:453">
      <c r="PW3186" s="242"/>
      <c r="PX3186" s="242"/>
      <c r="PY3186" s="242"/>
      <c r="PZ3186" s="242"/>
      <c r="QA3186" s="242"/>
      <c r="QB3186" s="242"/>
      <c r="QC3186" s="242"/>
      <c r="QD3186" s="242"/>
      <c r="QE3186" s="242"/>
      <c r="QF3186" s="242"/>
      <c r="QG3186" s="242"/>
      <c r="QH3186" s="242"/>
      <c r="QI3186" s="242"/>
      <c r="QJ3186" s="242"/>
      <c r="QK3186" s="242"/>
    </row>
    <row r="3187" spans="439:453">
      <c r="PW3187" s="242"/>
      <c r="PX3187" s="242"/>
      <c r="PY3187" s="242"/>
      <c r="PZ3187" s="242"/>
      <c r="QA3187" s="242"/>
      <c r="QB3187" s="242"/>
      <c r="QC3187" s="242"/>
      <c r="QD3187" s="242"/>
      <c r="QE3187" s="242"/>
      <c r="QF3187" s="242"/>
      <c r="QG3187" s="242"/>
      <c r="QH3187" s="242"/>
      <c r="QI3187" s="242"/>
      <c r="QJ3187" s="242"/>
      <c r="QK3187" s="242"/>
    </row>
    <row r="3188" spans="439:453">
      <c r="PW3188" s="242"/>
      <c r="PX3188" s="242"/>
      <c r="PY3188" s="242"/>
      <c r="PZ3188" s="242"/>
      <c r="QA3188" s="242"/>
      <c r="QB3188" s="242"/>
      <c r="QC3188" s="242"/>
      <c r="QD3188" s="242"/>
      <c r="QE3188" s="242"/>
      <c r="QF3188" s="242"/>
      <c r="QG3188" s="242"/>
      <c r="QH3188" s="242"/>
      <c r="QI3188" s="242"/>
      <c r="QJ3188" s="242"/>
      <c r="QK3188" s="242"/>
    </row>
    <row r="3189" spans="439:453">
      <c r="PW3189" s="242"/>
      <c r="PX3189" s="242"/>
      <c r="PY3189" s="242"/>
      <c r="PZ3189" s="242"/>
      <c r="QA3189" s="242"/>
      <c r="QB3189" s="242"/>
      <c r="QC3189" s="242"/>
      <c r="QD3189" s="242"/>
      <c r="QE3189" s="242"/>
      <c r="QF3189" s="242"/>
      <c r="QG3189" s="242"/>
      <c r="QH3189" s="242"/>
      <c r="QI3189" s="242"/>
      <c r="QJ3189" s="242"/>
      <c r="QK3189" s="242"/>
    </row>
    <row r="3190" spans="439:453">
      <c r="PW3190" s="242"/>
      <c r="PX3190" s="242"/>
      <c r="PY3190" s="242"/>
      <c r="PZ3190" s="242"/>
      <c r="QA3190" s="242"/>
      <c r="QB3190" s="242"/>
      <c r="QC3190" s="242"/>
      <c r="QD3190" s="242"/>
      <c r="QE3190" s="242"/>
      <c r="QF3190" s="242"/>
      <c r="QG3190" s="242"/>
      <c r="QH3190" s="242"/>
      <c r="QI3190" s="242"/>
      <c r="QJ3190" s="242"/>
      <c r="QK3190" s="242"/>
    </row>
    <row r="3191" spans="439:453">
      <c r="PW3191" s="242"/>
      <c r="PX3191" s="242"/>
      <c r="PY3191" s="242"/>
      <c r="PZ3191" s="242"/>
      <c r="QA3191" s="242"/>
      <c r="QB3191" s="242"/>
      <c r="QC3191" s="242"/>
      <c r="QD3191" s="242"/>
      <c r="QE3191" s="242"/>
      <c r="QF3191" s="242"/>
      <c r="QG3191" s="242"/>
      <c r="QH3191" s="242"/>
      <c r="QI3191" s="242"/>
      <c r="QJ3191" s="242"/>
      <c r="QK3191" s="242"/>
    </row>
    <row r="3192" spans="439:453">
      <c r="PW3192" s="242"/>
      <c r="PX3192" s="242"/>
      <c r="PY3192" s="242"/>
      <c r="PZ3192" s="242"/>
      <c r="QA3192" s="242"/>
      <c r="QB3192" s="242"/>
      <c r="QC3192" s="242"/>
      <c r="QD3192" s="242"/>
      <c r="QE3192" s="242"/>
      <c r="QF3192" s="242"/>
      <c r="QG3192" s="242"/>
      <c r="QH3192" s="242"/>
      <c r="QI3192" s="242"/>
      <c r="QJ3192" s="242"/>
      <c r="QK3192" s="242"/>
    </row>
    <row r="3193" spans="439:453">
      <c r="PW3193" s="242"/>
      <c r="PX3193" s="242"/>
      <c r="PY3193" s="242"/>
      <c r="PZ3193" s="242"/>
      <c r="QA3193" s="242"/>
      <c r="QB3193" s="242"/>
      <c r="QC3193" s="242"/>
      <c r="QD3193" s="242"/>
      <c r="QE3193" s="242"/>
      <c r="QF3193" s="242"/>
      <c r="QG3193" s="242"/>
      <c r="QH3193" s="242"/>
      <c r="QI3193" s="242"/>
      <c r="QJ3193" s="242"/>
      <c r="QK3193" s="242"/>
    </row>
    <row r="3194" spans="439:453">
      <c r="PW3194" s="242"/>
      <c r="PX3194" s="242"/>
      <c r="PY3194" s="242"/>
      <c r="PZ3194" s="242"/>
      <c r="QA3194" s="242"/>
      <c r="QB3194" s="242"/>
      <c r="QC3194" s="242"/>
      <c r="QD3194" s="242"/>
      <c r="QE3194" s="242"/>
      <c r="QF3194" s="242"/>
      <c r="QG3194" s="242"/>
      <c r="QH3194" s="242"/>
      <c r="QI3194" s="242"/>
      <c r="QJ3194" s="242"/>
      <c r="QK3194" s="242"/>
    </row>
    <row r="3195" spans="439:453">
      <c r="PW3195" s="242"/>
      <c r="PX3195" s="242"/>
      <c r="PY3195" s="242"/>
      <c r="PZ3195" s="242"/>
      <c r="QA3195" s="242"/>
      <c r="QB3195" s="242"/>
      <c r="QC3195" s="242"/>
      <c r="QD3195" s="242"/>
      <c r="QE3195" s="242"/>
      <c r="QF3195" s="242"/>
      <c r="QG3195" s="242"/>
      <c r="QH3195" s="242"/>
      <c r="QI3195" s="242"/>
      <c r="QJ3195" s="242"/>
      <c r="QK3195" s="242"/>
    </row>
    <row r="3196" spans="439:453">
      <c r="PW3196" s="242"/>
      <c r="PX3196" s="242"/>
      <c r="PY3196" s="242"/>
      <c r="PZ3196" s="242"/>
      <c r="QA3196" s="242"/>
      <c r="QB3196" s="242"/>
      <c r="QC3196" s="242"/>
      <c r="QD3196" s="242"/>
      <c r="QE3196" s="242"/>
      <c r="QF3196" s="242"/>
      <c r="QG3196" s="242"/>
      <c r="QH3196" s="242"/>
      <c r="QI3196" s="242"/>
      <c r="QJ3196" s="242"/>
      <c r="QK3196" s="242"/>
    </row>
    <row r="3197" spans="439:453">
      <c r="PW3197" s="242"/>
      <c r="PX3197" s="242"/>
      <c r="PY3197" s="242"/>
      <c r="PZ3197" s="242"/>
      <c r="QA3197" s="242"/>
      <c r="QB3197" s="242"/>
      <c r="QC3197" s="242"/>
      <c r="QD3197" s="242"/>
      <c r="QE3197" s="242"/>
      <c r="QF3197" s="242"/>
      <c r="QG3197" s="242"/>
      <c r="QH3197" s="242"/>
      <c r="QI3197" s="242"/>
      <c r="QJ3197" s="242"/>
      <c r="QK3197" s="242"/>
    </row>
    <row r="3198" spans="439:453">
      <c r="PW3198" s="242"/>
      <c r="PX3198" s="242"/>
      <c r="PY3198" s="242"/>
      <c r="PZ3198" s="242"/>
      <c r="QA3198" s="242"/>
      <c r="QB3198" s="242"/>
      <c r="QC3198" s="242"/>
      <c r="QD3198" s="242"/>
      <c r="QE3198" s="242"/>
      <c r="QF3198" s="242"/>
      <c r="QG3198" s="242"/>
      <c r="QH3198" s="242"/>
      <c r="QI3198" s="242"/>
      <c r="QJ3198" s="242"/>
      <c r="QK3198" s="242"/>
    </row>
    <row r="3199" spans="439:453">
      <c r="PW3199" s="242"/>
      <c r="PX3199" s="242"/>
      <c r="PY3199" s="242"/>
      <c r="PZ3199" s="242"/>
      <c r="QA3199" s="242"/>
      <c r="QB3199" s="242"/>
      <c r="QC3199" s="242"/>
      <c r="QD3199" s="242"/>
      <c r="QE3199" s="242"/>
      <c r="QF3199" s="242"/>
      <c r="QG3199" s="242"/>
      <c r="QH3199" s="242"/>
      <c r="QI3199" s="242"/>
      <c r="QJ3199" s="242"/>
      <c r="QK3199" s="242"/>
    </row>
    <row r="3200" spans="439:453">
      <c r="PW3200" s="242"/>
      <c r="PX3200" s="242"/>
      <c r="PY3200" s="242"/>
      <c r="PZ3200" s="242"/>
      <c r="QA3200" s="242"/>
      <c r="QB3200" s="242"/>
      <c r="QC3200" s="242"/>
      <c r="QD3200" s="242"/>
      <c r="QE3200" s="242"/>
      <c r="QF3200" s="242"/>
      <c r="QG3200" s="242"/>
      <c r="QH3200" s="242"/>
      <c r="QI3200" s="242"/>
      <c r="QJ3200" s="242"/>
      <c r="QK3200" s="242"/>
    </row>
    <row r="3201" spans="439:453">
      <c r="PW3201" s="242"/>
      <c r="PX3201" s="242"/>
      <c r="PY3201" s="242"/>
      <c r="PZ3201" s="242"/>
      <c r="QA3201" s="242"/>
      <c r="QB3201" s="242"/>
      <c r="QC3201" s="242"/>
      <c r="QD3201" s="242"/>
      <c r="QE3201" s="242"/>
      <c r="QF3201" s="242"/>
      <c r="QG3201" s="242"/>
      <c r="QH3201" s="242"/>
      <c r="QI3201" s="242"/>
      <c r="QJ3201" s="242"/>
      <c r="QK3201" s="242"/>
    </row>
    <row r="3202" spans="439:453">
      <c r="PW3202" s="242"/>
      <c r="PX3202" s="242"/>
      <c r="PY3202" s="242"/>
      <c r="PZ3202" s="242"/>
      <c r="QA3202" s="242"/>
      <c r="QB3202" s="242"/>
      <c r="QC3202" s="242"/>
      <c r="QD3202" s="242"/>
      <c r="QE3202" s="242"/>
      <c r="QF3202" s="242"/>
      <c r="QG3202" s="242"/>
      <c r="QH3202" s="242"/>
      <c r="QI3202" s="242"/>
      <c r="QJ3202" s="242"/>
      <c r="QK3202" s="242"/>
    </row>
    <row r="3203" spans="439:453">
      <c r="PW3203" s="242"/>
      <c r="PX3203" s="242"/>
      <c r="PY3203" s="242"/>
      <c r="PZ3203" s="242"/>
      <c r="QA3203" s="242"/>
      <c r="QB3203" s="242"/>
      <c r="QC3203" s="242"/>
      <c r="QD3203" s="242"/>
      <c r="QE3203" s="242"/>
      <c r="QF3203" s="242"/>
      <c r="QG3203" s="242"/>
      <c r="QH3203" s="242"/>
      <c r="QI3203" s="242"/>
      <c r="QJ3203" s="242"/>
      <c r="QK3203" s="242"/>
    </row>
    <row r="3204" spans="439:453">
      <c r="PW3204" s="242"/>
      <c r="PX3204" s="242"/>
      <c r="PY3204" s="242"/>
      <c r="PZ3204" s="242"/>
      <c r="QA3204" s="242"/>
      <c r="QB3204" s="242"/>
      <c r="QC3204" s="242"/>
      <c r="QD3204" s="242"/>
      <c r="QE3204" s="242"/>
      <c r="QF3204" s="242"/>
      <c r="QG3204" s="242"/>
      <c r="QH3204" s="242"/>
      <c r="QI3204" s="242"/>
      <c r="QJ3204" s="242"/>
      <c r="QK3204" s="242"/>
    </row>
    <row r="3205" spans="439:453">
      <c r="PW3205" s="242"/>
      <c r="PX3205" s="242"/>
      <c r="PY3205" s="242"/>
      <c r="PZ3205" s="242"/>
      <c r="QA3205" s="242"/>
      <c r="QB3205" s="242"/>
      <c r="QC3205" s="242"/>
      <c r="QD3205" s="242"/>
      <c r="QE3205" s="242"/>
      <c r="QF3205" s="242"/>
      <c r="QG3205" s="242"/>
      <c r="QH3205" s="242"/>
      <c r="QI3205" s="242"/>
      <c r="QJ3205" s="242"/>
      <c r="QK3205" s="242"/>
    </row>
    <row r="3206" spans="439:453">
      <c r="PW3206" s="242"/>
      <c r="PX3206" s="242"/>
      <c r="PY3206" s="242"/>
      <c r="PZ3206" s="242"/>
      <c r="QA3206" s="242"/>
      <c r="QB3206" s="242"/>
      <c r="QC3206" s="242"/>
      <c r="QD3206" s="242"/>
      <c r="QE3206" s="242"/>
      <c r="QF3206" s="242"/>
      <c r="QG3206" s="242"/>
      <c r="QH3206" s="242"/>
      <c r="QI3206" s="242"/>
      <c r="QJ3206" s="242"/>
      <c r="QK3206" s="242"/>
    </row>
    <row r="3207" spans="439:453">
      <c r="PW3207" s="242"/>
      <c r="PX3207" s="242"/>
      <c r="PY3207" s="242"/>
      <c r="PZ3207" s="242"/>
      <c r="QA3207" s="242"/>
      <c r="QB3207" s="242"/>
      <c r="QC3207" s="242"/>
      <c r="QD3207" s="242"/>
      <c r="QE3207" s="242"/>
      <c r="QF3207" s="242"/>
      <c r="QG3207" s="242"/>
      <c r="QH3207" s="242"/>
      <c r="QI3207" s="242"/>
      <c r="QJ3207" s="242"/>
      <c r="QK3207" s="242"/>
    </row>
    <row r="3208" spans="439:453">
      <c r="PW3208" s="242"/>
      <c r="PX3208" s="242"/>
      <c r="PY3208" s="242"/>
      <c r="PZ3208" s="242"/>
      <c r="QA3208" s="242"/>
      <c r="QB3208" s="242"/>
      <c r="QC3208" s="242"/>
      <c r="QD3208" s="242"/>
      <c r="QE3208" s="242"/>
      <c r="QF3208" s="242"/>
      <c r="QG3208" s="242"/>
      <c r="QH3208" s="242"/>
      <c r="QI3208" s="242"/>
      <c r="QJ3208" s="242"/>
      <c r="QK3208" s="242"/>
    </row>
    <row r="3209" spans="439:453">
      <c r="PW3209" s="242"/>
      <c r="PX3209" s="242"/>
      <c r="PY3209" s="242"/>
      <c r="PZ3209" s="242"/>
      <c r="QA3209" s="242"/>
      <c r="QB3209" s="242"/>
      <c r="QC3209" s="242"/>
      <c r="QD3209" s="242"/>
      <c r="QE3209" s="242"/>
      <c r="QF3209" s="242"/>
      <c r="QG3209" s="242"/>
      <c r="QH3209" s="242"/>
      <c r="QI3209" s="242"/>
      <c r="QJ3209" s="242"/>
      <c r="QK3209" s="242"/>
    </row>
    <row r="3210" spans="439:453">
      <c r="PW3210" s="242"/>
      <c r="PX3210" s="242"/>
      <c r="PY3210" s="242"/>
      <c r="PZ3210" s="242"/>
      <c r="QA3210" s="242"/>
      <c r="QB3210" s="242"/>
      <c r="QC3210" s="242"/>
      <c r="QD3210" s="242"/>
      <c r="QE3210" s="242"/>
      <c r="QF3210" s="242"/>
      <c r="QG3210" s="242"/>
      <c r="QH3210" s="242"/>
      <c r="QI3210" s="242"/>
      <c r="QJ3210" s="242"/>
      <c r="QK3210" s="242"/>
    </row>
    <row r="3211" spans="439:453">
      <c r="PW3211" s="242"/>
      <c r="PX3211" s="242"/>
      <c r="PY3211" s="242"/>
      <c r="PZ3211" s="242"/>
      <c r="QA3211" s="242"/>
      <c r="QB3211" s="242"/>
      <c r="QC3211" s="242"/>
      <c r="QD3211" s="242"/>
      <c r="QE3211" s="242"/>
      <c r="QF3211" s="242"/>
      <c r="QG3211" s="242"/>
      <c r="QH3211" s="242"/>
      <c r="QI3211" s="242"/>
      <c r="QJ3211" s="242"/>
      <c r="QK3211" s="242"/>
    </row>
    <row r="3212" spans="439:453">
      <c r="PW3212" s="242"/>
      <c r="PX3212" s="242"/>
      <c r="PY3212" s="242"/>
      <c r="PZ3212" s="242"/>
      <c r="QA3212" s="242"/>
      <c r="QB3212" s="242"/>
      <c r="QC3212" s="242"/>
      <c r="QD3212" s="242"/>
      <c r="QE3212" s="242"/>
      <c r="QF3212" s="242"/>
      <c r="QG3212" s="242"/>
      <c r="QH3212" s="242"/>
      <c r="QI3212" s="242"/>
      <c r="QJ3212" s="242"/>
      <c r="QK3212" s="242"/>
    </row>
    <row r="3213" spans="439:453">
      <c r="PW3213" s="242"/>
      <c r="PX3213" s="242"/>
      <c r="PY3213" s="242"/>
      <c r="PZ3213" s="242"/>
      <c r="QA3213" s="242"/>
      <c r="QB3213" s="242"/>
      <c r="QC3213" s="242"/>
      <c r="QD3213" s="242"/>
      <c r="QE3213" s="242"/>
      <c r="QF3213" s="242"/>
      <c r="QG3213" s="242"/>
      <c r="QH3213" s="242"/>
      <c r="QI3213" s="242"/>
      <c r="QJ3213" s="242"/>
      <c r="QK3213" s="242"/>
    </row>
    <row r="3214" spans="439:453">
      <c r="PW3214" s="242"/>
      <c r="PX3214" s="242"/>
      <c r="PY3214" s="242"/>
      <c r="PZ3214" s="242"/>
      <c r="QA3214" s="242"/>
      <c r="QB3214" s="242"/>
      <c r="QC3214" s="242"/>
      <c r="QD3214" s="242"/>
      <c r="QE3214" s="242"/>
      <c r="QF3214" s="242"/>
      <c r="QG3214" s="242"/>
      <c r="QH3214" s="242"/>
      <c r="QI3214" s="242"/>
      <c r="QJ3214" s="242"/>
      <c r="QK3214" s="242"/>
    </row>
    <row r="3215" spans="439:453">
      <c r="PW3215" s="242"/>
      <c r="PX3215" s="242"/>
      <c r="PY3215" s="242"/>
      <c r="PZ3215" s="242"/>
      <c r="QA3215" s="242"/>
      <c r="QB3215" s="242"/>
      <c r="QC3215" s="242"/>
      <c r="QD3215" s="242"/>
      <c r="QE3215" s="242"/>
      <c r="QF3215" s="242"/>
      <c r="QG3215" s="242"/>
      <c r="QH3215" s="242"/>
      <c r="QI3215" s="242"/>
      <c r="QJ3215" s="242"/>
      <c r="QK3215" s="242"/>
    </row>
    <row r="3216" spans="439:453">
      <c r="PW3216" s="242"/>
      <c r="PX3216" s="242"/>
      <c r="PY3216" s="242"/>
      <c r="PZ3216" s="242"/>
      <c r="QA3216" s="242"/>
      <c r="QB3216" s="242"/>
      <c r="QC3216" s="242"/>
      <c r="QD3216" s="242"/>
      <c r="QE3216" s="242"/>
      <c r="QF3216" s="242"/>
      <c r="QG3216" s="242"/>
      <c r="QH3216" s="242"/>
      <c r="QI3216" s="242"/>
      <c r="QJ3216" s="242"/>
      <c r="QK3216" s="242"/>
    </row>
    <row r="3217" spans="439:453">
      <c r="PW3217" s="242"/>
      <c r="PX3217" s="242"/>
      <c r="PY3217" s="242"/>
      <c r="PZ3217" s="242"/>
      <c r="QA3217" s="242"/>
      <c r="QB3217" s="242"/>
      <c r="QC3217" s="242"/>
      <c r="QD3217" s="242"/>
      <c r="QE3217" s="242"/>
      <c r="QF3217" s="242"/>
      <c r="QG3217" s="242"/>
      <c r="QH3217" s="242"/>
      <c r="QI3217" s="242"/>
      <c r="QJ3217" s="242"/>
      <c r="QK3217" s="242"/>
    </row>
    <row r="3218" spans="439:453">
      <c r="PW3218" s="242"/>
      <c r="PX3218" s="242"/>
      <c r="PY3218" s="242"/>
      <c r="PZ3218" s="242"/>
      <c r="QA3218" s="242"/>
      <c r="QB3218" s="242"/>
      <c r="QC3218" s="242"/>
      <c r="QD3218" s="242"/>
      <c r="QE3218" s="242"/>
      <c r="QF3218" s="242"/>
      <c r="QG3218" s="242"/>
      <c r="QH3218" s="242"/>
      <c r="QI3218" s="242"/>
      <c r="QJ3218" s="242"/>
      <c r="QK3218" s="242"/>
    </row>
    <row r="3219" spans="439:453">
      <c r="PW3219" s="242"/>
      <c r="PX3219" s="242"/>
      <c r="PY3219" s="242"/>
      <c r="PZ3219" s="242"/>
      <c r="QA3219" s="242"/>
      <c r="QB3219" s="242"/>
      <c r="QC3219" s="242"/>
      <c r="QD3219" s="242"/>
      <c r="QE3219" s="242"/>
      <c r="QF3219" s="242"/>
      <c r="QG3219" s="242"/>
      <c r="QH3219" s="242"/>
      <c r="QI3219" s="242"/>
      <c r="QJ3219" s="242"/>
      <c r="QK3219" s="242"/>
    </row>
    <row r="3220" spans="439:453">
      <c r="PW3220" s="242"/>
      <c r="PX3220" s="242"/>
      <c r="PY3220" s="242"/>
      <c r="PZ3220" s="242"/>
      <c r="QA3220" s="242"/>
      <c r="QB3220" s="242"/>
      <c r="QC3220" s="242"/>
      <c r="QD3220" s="242"/>
      <c r="QE3220" s="242"/>
      <c r="QF3220" s="242"/>
      <c r="QG3220" s="242"/>
      <c r="QH3220" s="242"/>
      <c r="QI3220" s="242"/>
      <c r="QJ3220" s="242"/>
      <c r="QK3220" s="242"/>
    </row>
    <row r="3221" spans="439:453">
      <c r="PW3221" s="242"/>
      <c r="PX3221" s="242"/>
      <c r="PY3221" s="242"/>
      <c r="PZ3221" s="242"/>
      <c r="QA3221" s="242"/>
      <c r="QB3221" s="242"/>
      <c r="QC3221" s="242"/>
      <c r="QD3221" s="242"/>
      <c r="QE3221" s="242"/>
      <c r="QF3221" s="242"/>
      <c r="QG3221" s="242"/>
      <c r="QH3221" s="242"/>
      <c r="QI3221" s="242"/>
      <c r="QJ3221" s="242"/>
      <c r="QK3221" s="242"/>
    </row>
    <row r="3222" spans="439:453">
      <c r="PW3222" s="242"/>
      <c r="PX3222" s="242"/>
      <c r="PY3222" s="242"/>
      <c r="PZ3222" s="242"/>
      <c r="QA3222" s="242"/>
      <c r="QB3222" s="242"/>
      <c r="QC3222" s="242"/>
      <c r="QD3222" s="242"/>
      <c r="QE3222" s="242"/>
      <c r="QF3222" s="242"/>
      <c r="QG3222" s="242"/>
      <c r="QH3222" s="242"/>
      <c r="QI3222" s="242"/>
      <c r="QJ3222" s="242"/>
      <c r="QK3222" s="242"/>
    </row>
    <row r="3223" spans="439:453">
      <c r="PW3223" s="242"/>
      <c r="PX3223" s="242"/>
      <c r="PY3223" s="242"/>
      <c r="PZ3223" s="242"/>
      <c r="QA3223" s="242"/>
      <c r="QB3223" s="242"/>
      <c r="QC3223" s="242"/>
      <c r="QD3223" s="242"/>
      <c r="QE3223" s="242"/>
      <c r="QF3223" s="242"/>
      <c r="QG3223" s="242"/>
      <c r="QH3223" s="242"/>
      <c r="QI3223" s="242"/>
      <c r="QJ3223" s="242"/>
      <c r="QK3223" s="242"/>
    </row>
    <row r="3224" spans="439:453">
      <c r="PW3224" s="242"/>
      <c r="PX3224" s="242"/>
      <c r="PY3224" s="242"/>
      <c r="PZ3224" s="242"/>
      <c r="QA3224" s="242"/>
      <c r="QB3224" s="242"/>
      <c r="QC3224" s="242"/>
      <c r="QD3224" s="242"/>
      <c r="QE3224" s="242"/>
      <c r="QF3224" s="242"/>
      <c r="QG3224" s="242"/>
      <c r="QH3224" s="242"/>
      <c r="QI3224" s="242"/>
      <c r="QJ3224" s="242"/>
      <c r="QK3224" s="242"/>
    </row>
    <row r="3225" spans="439:453">
      <c r="PW3225" s="242"/>
      <c r="PX3225" s="242"/>
      <c r="PY3225" s="242"/>
      <c r="PZ3225" s="242"/>
      <c r="QA3225" s="242"/>
      <c r="QB3225" s="242"/>
      <c r="QC3225" s="242"/>
      <c r="QD3225" s="242"/>
      <c r="QE3225" s="242"/>
      <c r="QF3225" s="242"/>
      <c r="QG3225" s="242"/>
      <c r="QH3225" s="242"/>
      <c r="QI3225" s="242"/>
      <c r="QJ3225" s="242"/>
      <c r="QK3225" s="242"/>
    </row>
    <row r="3226" spans="439:453">
      <c r="PW3226" s="242"/>
      <c r="PX3226" s="242"/>
      <c r="PY3226" s="242"/>
      <c r="PZ3226" s="242"/>
      <c r="QA3226" s="242"/>
      <c r="QB3226" s="242"/>
      <c r="QC3226" s="242"/>
      <c r="QD3226" s="242"/>
      <c r="QE3226" s="242"/>
      <c r="QF3226" s="242"/>
      <c r="QG3226" s="242"/>
      <c r="QH3226" s="242"/>
      <c r="QI3226" s="242"/>
      <c r="QJ3226" s="242"/>
      <c r="QK3226" s="242"/>
    </row>
    <row r="3227" spans="439:453">
      <c r="PW3227" s="242"/>
      <c r="PX3227" s="242"/>
      <c r="PY3227" s="242"/>
      <c r="PZ3227" s="242"/>
      <c r="QA3227" s="242"/>
      <c r="QB3227" s="242"/>
      <c r="QC3227" s="242"/>
      <c r="QD3227" s="242"/>
      <c r="QE3227" s="242"/>
      <c r="QF3227" s="242"/>
      <c r="QG3227" s="242"/>
      <c r="QH3227" s="242"/>
      <c r="QI3227" s="242"/>
      <c r="QJ3227" s="242"/>
      <c r="QK3227" s="242"/>
    </row>
    <row r="3228" spans="439:453">
      <c r="PW3228" s="242"/>
      <c r="PX3228" s="242"/>
      <c r="PY3228" s="242"/>
      <c r="PZ3228" s="242"/>
      <c r="QA3228" s="242"/>
      <c r="QB3228" s="242"/>
      <c r="QC3228" s="242"/>
      <c r="QD3228" s="242"/>
      <c r="QE3228" s="242"/>
      <c r="QF3228" s="242"/>
      <c r="QG3228" s="242"/>
      <c r="QH3228" s="242"/>
      <c r="QI3228" s="242"/>
      <c r="QJ3228" s="242"/>
      <c r="QK3228" s="242"/>
    </row>
    <row r="3229" spans="439:453">
      <c r="PW3229" s="242"/>
      <c r="PX3229" s="242"/>
      <c r="PY3229" s="242"/>
      <c r="PZ3229" s="242"/>
      <c r="QA3229" s="242"/>
      <c r="QB3229" s="242"/>
      <c r="QC3229" s="242"/>
      <c r="QD3229" s="242"/>
      <c r="QE3229" s="242"/>
      <c r="QF3229" s="242"/>
      <c r="QG3229" s="242"/>
      <c r="QH3229" s="242"/>
      <c r="QI3229" s="242"/>
      <c r="QJ3229" s="242"/>
      <c r="QK3229" s="242"/>
    </row>
    <row r="3230" spans="439:453">
      <c r="PW3230" s="242"/>
      <c r="PX3230" s="242"/>
      <c r="PY3230" s="242"/>
      <c r="PZ3230" s="242"/>
      <c r="QA3230" s="242"/>
      <c r="QB3230" s="242"/>
      <c r="QC3230" s="242"/>
      <c r="QD3230" s="242"/>
      <c r="QE3230" s="242"/>
      <c r="QF3230" s="242"/>
      <c r="QG3230" s="242"/>
      <c r="QH3230" s="242"/>
      <c r="QI3230" s="242"/>
      <c r="QJ3230" s="242"/>
      <c r="QK3230" s="242"/>
    </row>
    <row r="3231" spans="439:453">
      <c r="PW3231" s="242"/>
      <c r="PX3231" s="242"/>
      <c r="PY3231" s="242"/>
      <c r="PZ3231" s="242"/>
      <c r="QA3231" s="242"/>
      <c r="QB3231" s="242"/>
      <c r="QC3231" s="242"/>
      <c r="QD3231" s="242"/>
      <c r="QE3231" s="242"/>
      <c r="QF3231" s="242"/>
      <c r="QG3231" s="242"/>
      <c r="QH3231" s="242"/>
      <c r="QI3231" s="242"/>
      <c r="QJ3231" s="242"/>
      <c r="QK3231" s="242"/>
    </row>
    <row r="3232" spans="439:453">
      <c r="PW3232" s="242"/>
      <c r="PX3232" s="242"/>
      <c r="PY3232" s="242"/>
      <c r="PZ3232" s="242"/>
      <c r="QA3232" s="242"/>
      <c r="QB3232" s="242"/>
      <c r="QC3232" s="242"/>
      <c r="QD3232" s="242"/>
      <c r="QE3232" s="242"/>
      <c r="QF3232" s="242"/>
      <c r="QG3232" s="242"/>
      <c r="QH3232" s="242"/>
      <c r="QI3232" s="242"/>
      <c r="QJ3232" s="242"/>
      <c r="QK3232" s="242"/>
    </row>
    <row r="3233" spans="439:453">
      <c r="PW3233" s="242"/>
      <c r="PX3233" s="242"/>
      <c r="PY3233" s="242"/>
      <c r="PZ3233" s="242"/>
      <c r="QA3233" s="242"/>
      <c r="QB3233" s="242"/>
      <c r="QC3233" s="242"/>
      <c r="QD3233" s="242"/>
      <c r="QE3233" s="242"/>
      <c r="QF3233" s="242"/>
      <c r="QG3233" s="242"/>
      <c r="QH3233" s="242"/>
      <c r="QI3233" s="242"/>
      <c r="QJ3233" s="242"/>
      <c r="QK3233" s="242"/>
    </row>
    <row r="3234" spans="439:453">
      <c r="PW3234" s="242"/>
      <c r="PX3234" s="242"/>
      <c r="PY3234" s="242"/>
      <c r="PZ3234" s="242"/>
      <c r="QA3234" s="242"/>
      <c r="QB3234" s="242"/>
      <c r="QC3234" s="242"/>
      <c r="QD3234" s="242"/>
      <c r="QE3234" s="242"/>
      <c r="QF3234" s="242"/>
      <c r="QG3234" s="242"/>
      <c r="QH3234" s="242"/>
      <c r="QI3234" s="242"/>
      <c r="QJ3234" s="242"/>
      <c r="QK3234" s="242"/>
    </row>
    <row r="3235" spans="439:453">
      <c r="PW3235" s="242"/>
      <c r="PX3235" s="242"/>
      <c r="PY3235" s="242"/>
      <c r="PZ3235" s="242"/>
      <c r="QA3235" s="242"/>
      <c r="QB3235" s="242"/>
      <c r="QC3235" s="242"/>
      <c r="QD3235" s="242"/>
      <c r="QE3235" s="242"/>
      <c r="QF3235" s="242"/>
      <c r="QG3235" s="242"/>
      <c r="QH3235" s="242"/>
      <c r="QI3235" s="242"/>
      <c r="QJ3235" s="242"/>
      <c r="QK3235" s="242"/>
    </row>
    <row r="3236" spans="439:453">
      <c r="PW3236" s="242"/>
      <c r="PX3236" s="242"/>
      <c r="PY3236" s="242"/>
      <c r="PZ3236" s="242"/>
      <c r="QA3236" s="242"/>
      <c r="QB3236" s="242"/>
      <c r="QC3236" s="242"/>
      <c r="QD3236" s="242"/>
      <c r="QE3236" s="242"/>
      <c r="QF3236" s="242"/>
      <c r="QG3236" s="242"/>
      <c r="QH3236" s="242"/>
      <c r="QI3236" s="242"/>
      <c r="QJ3236" s="242"/>
      <c r="QK3236" s="242"/>
    </row>
    <row r="3237" spans="439:453">
      <c r="PW3237" s="242"/>
      <c r="PX3237" s="242"/>
      <c r="PY3237" s="242"/>
      <c r="PZ3237" s="242"/>
      <c r="QA3237" s="242"/>
      <c r="QB3237" s="242"/>
      <c r="QC3237" s="242"/>
      <c r="QD3237" s="242"/>
      <c r="QE3237" s="242"/>
      <c r="QF3237" s="242"/>
      <c r="QG3237" s="242"/>
      <c r="QH3237" s="242"/>
      <c r="QI3237" s="242"/>
      <c r="QJ3237" s="242"/>
      <c r="QK3237" s="242"/>
    </row>
    <row r="3238" spans="439:453">
      <c r="PW3238" s="242"/>
      <c r="PX3238" s="242"/>
      <c r="PY3238" s="242"/>
      <c r="PZ3238" s="242"/>
      <c r="QA3238" s="242"/>
      <c r="QB3238" s="242"/>
      <c r="QC3238" s="242"/>
      <c r="QD3238" s="242"/>
      <c r="QE3238" s="242"/>
      <c r="QF3238" s="242"/>
      <c r="QG3238" s="242"/>
      <c r="QH3238" s="242"/>
      <c r="QI3238" s="242"/>
      <c r="QJ3238" s="242"/>
      <c r="QK3238" s="242"/>
    </row>
    <row r="3239" spans="439:453">
      <c r="PW3239" s="242"/>
      <c r="PX3239" s="242"/>
      <c r="PY3239" s="242"/>
      <c r="PZ3239" s="242"/>
      <c r="QA3239" s="242"/>
      <c r="QB3239" s="242"/>
      <c r="QC3239" s="242"/>
      <c r="QD3239" s="242"/>
      <c r="QE3239" s="242"/>
      <c r="QF3239" s="242"/>
      <c r="QG3239" s="242"/>
      <c r="QH3239" s="242"/>
      <c r="QI3239" s="242"/>
      <c r="QJ3239" s="242"/>
      <c r="QK3239" s="242"/>
    </row>
    <row r="3240" spans="439:453">
      <c r="PW3240" s="242"/>
      <c r="PX3240" s="242"/>
      <c r="PY3240" s="242"/>
      <c r="PZ3240" s="242"/>
      <c r="QA3240" s="242"/>
      <c r="QB3240" s="242"/>
      <c r="QC3240" s="242"/>
      <c r="QD3240" s="242"/>
      <c r="QE3240" s="242"/>
      <c r="QF3240" s="242"/>
      <c r="QG3240" s="242"/>
      <c r="QH3240" s="242"/>
      <c r="QI3240" s="242"/>
      <c r="QJ3240" s="242"/>
      <c r="QK3240" s="242"/>
    </row>
    <row r="3241" spans="439:453">
      <c r="PW3241" s="242"/>
      <c r="PX3241" s="242"/>
      <c r="PY3241" s="242"/>
      <c r="PZ3241" s="242"/>
      <c r="QA3241" s="242"/>
      <c r="QB3241" s="242"/>
      <c r="QC3241" s="242"/>
      <c r="QD3241" s="242"/>
      <c r="QE3241" s="242"/>
      <c r="QF3241" s="242"/>
      <c r="QG3241" s="242"/>
      <c r="QH3241" s="242"/>
      <c r="QI3241" s="242"/>
      <c r="QJ3241" s="242"/>
      <c r="QK3241" s="242"/>
    </row>
    <row r="3242" spans="439:453">
      <c r="PW3242" s="242"/>
      <c r="PX3242" s="242"/>
      <c r="PY3242" s="242"/>
      <c r="PZ3242" s="242"/>
      <c r="QA3242" s="242"/>
      <c r="QB3242" s="242"/>
      <c r="QC3242" s="242"/>
      <c r="QD3242" s="242"/>
      <c r="QE3242" s="242"/>
      <c r="QF3242" s="242"/>
      <c r="QG3242" s="242"/>
      <c r="QH3242" s="242"/>
      <c r="QI3242" s="242"/>
      <c r="QJ3242" s="242"/>
      <c r="QK3242" s="242"/>
    </row>
    <row r="3243" spans="439:453">
      <c r="PW3243" s="242"/>
      <c r="PX3243" s="242"/>
      <c r="PY3243" s="242"/>
      <c r="PZ3243" s="242"/>
      <c r="QA3243" s="242"/>
      <c r="QB3243" s="242"/>
      <c r="QC3243" s="242"/>
      <c r="QD3243" s="242"/>
      <c r="QE3243" s="242"/>
      <c r="QF3243" s="242"/>
      <c r="QG3243" s="242"/>
      <c r="QH3243" s="242"/>
      <c r="QI3243" s="242"/>
      <c r="QJ3243" s="242"/>
      <c r="QK3243" s="242"/>
    </row>
    <row r="3244" spans="439:453">
      <c r="PW3244" s="242"/>
      <c r="PX3244" s="242"/>
      <c r="PY3244" s="242"/>
      <c r="PZ3244" s="242"/>
      <c r="QA3244" s="242"/>
      <c r="QB3244" s="242"/>
      <c r="QC3244" s="242"/>
      <c r="QD3244" s="242"/>
      <c r="QE3244" s="242"/>
      <c r="QF3244" s="242"/>
      <c r="QG3244" s="242"/>
      <c r="QH3244" s="242"/>
      <c r="QI3244" s="242"/>
      <c r="QJ3244" s="242"/>
      <c r="QK3244" s="242"/>
    </row>
    <row r="3245" spans="439:453">
      <c r="PW3245" s="242"/>
      <c r="PX3245" s="242"/>
      <c r="PY3245" s="242"/>
      <c r="PZ3245" s="242"/>
      <c r="QA3245" s="242"/>
      <c r="QB3245" s="242"/>
      <c r="QC3245" s="242"/>
      <c r="QD3245" s="242"/>
      <c r="QE3245" s="242"/>
      <c r="QF3245" s="242"/>
      <c r="QG3245" s="242"/>
      <c r="QH3245" s="242"/>
      <c r="QI3245" s="242"/>
      <c r="QJ3245" s="242"/>
      <c r="QK3245" s="242"/>
    </row>
    <row r="3246" spans="439:453">
      <c r="PW3246" s="242"/>
      <c r="PX3246" s="242"/>
      <c r="PY3246" s="242"/>
      <c r="PZ3246" s="242"/>
      <c r="QA3246" s="242"/>
      <c r="QB3246" s="242"/>
      <c r="QC3246" s="242"/>
      <c r="QD3246" s="242"/>
      <c r="QE3246" s="242"/>
      <c r="QF3246" s="242"/>
      <c r="QG3246" s="242"/>
      <c r="QH3246" s="242"/>
      <c r="QI3246" s="242"/>
      <c r="QJ3246" s="242"/>
      <c r="QK3246" s="242"/>
    </row>
    <row r="3247" spans="439:453">
      <c r="PW3247" s="242"/>
      <c r="PX3247" s="242"/>
      <c r="PY3247" s="242"/>
      <c r="PZ3247" s="242"/>
      <c r="QA3247" s="242"/>
      <c r="QB3247" s="242"/>
      <c r="QC3247" s="242"/>
      <c r="QD3247" s="242"/>
      <c r="QE3247" s="242"/>
      <c r="QF3247" s="242"/>
      <c r="QG3247" s="242"/>
      <c r="QH3247" s="242"/>
      <c r="QI3247" s="242"/>
      <c r="QJ3247" s="242"/>
      <c r="QK3247" s="242"/>
    </row>
    <row r="3248" spans="439:453">
      <c r="PW3248" s="242"/>
      <c r="PX3248" s="242"/>
      <c r="PY3248" s="242"/>
      <c r="PZ3248" s="242"/>
      <c r="QA3248" s="242"/>
      <c r="QB3248" s="242"/>
      <c r="QC3248" s="242"/>
      <c r="QD3248" s="242"/>
      <c r="QE3248" s="242"/>
      <c r="QF3248" s="242"/>
      <c r="QG3248" s="242"/>
      <c r="QH3248" s="242"/>
      <c r="QI3248" s="242"/>
      <c r="QJ3248" s="242"/>
      <c r="QK3248" s="242"/>
    </row>
    <row r="3249" spans="439:453">
      <c r="PW3249" s="242"/>
      <c r="PX3249" s="242"/>
      <c r="PY3249" s="242"/>
      <c r="PZ3249" s="242"/>
      <c r="QA3249" s="242"/>
      <c r="QB3249" s="242"/>
      <c r="QC3249" s="242"/>
      <c r="QD3249" s="242"/>
      <c r="QE3249" s="242"/>
      <c r="QF3249" s="242"/>
      <c r="QG3249" s="242"/>
      <c r="QH3249" s="242"/>
      <c r="QI3249" s="242"/>
      <c r="QJ3249" s="242"/>
      <c r="QK3249" s="242"/>
    </row>
    <row r="3250" spans="439:453">
      <c r="PW3250" s="242"/>
      <c r="PX3250" s="242"/>
      <c r="PY3250" s="242"/>
      <c r="PZ3250" s="242"/>
      <c r="QA3250" s="242"/>
      <c r="QB3250" s="242"/>
      <c r="QC3250" s="242"/>
      <c r="QD3250" s="242"/>
      <c r="QE3250" s="242"/>
      <c r="QF3250" s="242"/>
      <c r="QG3250" s="242"/>
      <c r="QH3250" s="242"/>
      <c r="QI3250" s="242"/>
      <c r="QJ3250" s="242"/>
      <c r="QK3250" s="242"/>
    </row>
    <row r="3251" spans="439:453">
      <c r="PW3251" s="242"/>
      <c r="PX3251" s="242"/>
      <c r="PY3251" s="242"/>
      <c r="PZ3251" s="242"/>
      <c r="QA3251" s="242"/>
      <c r="QB3251" s="242"/>
      <c r="QC3251" s="242"/>
      <c r="QD3251" s="242"/>
      <c r="QE3251" s="242"/>
      <c r="QF3251" s="242"/>
      <c r="QG3251" s="242"/>
      <c r="QH3251" s="242"/>
      <c r="QI3251" s="242"/>
      <c r="QJ3251" s="242"/>
      <c r="QK3251" s="242"/>
    </row>
    <row r="3252" spans="439:453">
      <c r="PW3252" s="242"/>
      <c r="PX3252" s="242"/>
      <c r="PY3252" s="242"/>
      <c r="PZ3252" s="242"/>
      <c r="QA3252" s="242"/>
      <c r="QB3252" s="242"/>
      <c r="QC3252" s="242"/>
      <c r="QD3252" s="242"/>
      <c r="QE3252" s="242"/>
      <c r="QF3252" s="242"/>
      <c r="QG3252" s="242"/>
      <c r="QH3252" s="242"/>
      <c r="QI3252" s="242"/>
      <c r="QJ3252" s="242"/>
      <c r="QK3252" s="242"/>
    </row>
    <row r="3253" spans="439:453">
      <c r="PW3253" s="242"/>
      <c r="PX3253" s="242"/>
      <c r="PY3253" s="242"/>
      <c r="PZ3253" s="242"/>
      <c r="QA3253" s="242"/>
      <c r="QB3253" s="242"/>
      <c r="QC3253" s="242"/>
      <c r="QD3253" s="242"/>
      <c r="QE3253" s="242"/>
      <c r="QF3253" s="242"/>
      <c r="QG3253" s="242"/>
      <c r="QH3253" s="242"/>
      <c r="QI3253" s="242"/>
      <c r="QJ3253" s="242"/>
      <c r="QK3253" s="242"/>
    </row>
    <row r="3254" spans="439:453">
      <c r="PW3254" s="242"/>
      <c r="PX3254" s="242"/>
      <c r="PY3254" s="242"/>
      <c r="PZ3254" s="242"/>
      <c r="QA3254" s="242"/>
      <c r="QB3254" s="242"/>
      <c r="QC3254" s="242"/>
      <c r="QD3254" s="242"/>
      <c r="QE3254" s="242"/>
      <c r="QF3254" s="242"/>
      <c r="QG3254" s="242"/>
      <c r="QH3254" s="242"/>
      <c r="QI3254" s="242"/>
      <c r="QJ3254" s="242"/>
      <c r="QK3254" s="242"/>
    </row>
    <row r="3255" spans="439:453">
      <c r="PW3255" s="242"/>
      <c r="PX3255" s="242"/>
      <c r="PY3255" s="242"/>
      <c r="PZ3255" s="242"/>
      <c r="QA3255" s="242"/>
      <c r="QB3255" s="242"/>
      <c r="QC3255" s="242"/>
      <c r="QD3255" s="242"/>
      <c r="QE3255" s="242"/>
      <c r="QF3255" s="242"/>
      <c r="QG3255" s="242"/>
      <c r="QH3255" s="242"/>
      <c r="QI3255" s="242"/>
      <c r="QJ3255" s="242"/>
      <c r="QK3255" s="242"/>
    </row>
    <row r="3256" spans="439:453">
      <c r="PW3256" s="242"/>
      <c r="PX3256" s="242"/>
      <c r="PY3256" s="242"/>
      <c r="PZ3256" s="242"/>
      <c r="QA3256" s="242"/>
      <c r="QB3256" s="242"/>
      <c r="QC3256" s="242"/>
      <c r="QD3256" s="242"/>
      <c r="QE3256" s="242"/>
      <c r="QF3256" s="242"/>
      <c r="QG3256" s="242"/>
      <c r="QH3256" s="242"/>
      <c r="QI3256" s="242"/>
      <c r="QJ3256" s="242"/>
      <c r="QK3256" s="242"/>
    </row>
    <row r="3257" spans="439:453">
      <c r="PW3257" s="242"/>
      <c r="PX3257" s="242"/>
      <c r="PY3257" s="242"/>
      <c r="PZ3257" s="242"/>
      <c r="QA3257" s="242"/>
      <c r="QB3257" s="242"/>
      <c r="QC3257" s="242"/>
      <c r="QD3257" s="242"/>
      <c r="QE3257" s="242"/>
      <c r="QF3257" s="242"/>
      <c r="QG3257" s="242"/>
      <c r="QH3257" s="242"/>
      <c r="QI3257" s="242"/>
      <c r="QJ3257" s="242"/>
      <c r="QK3257" s="242"/>
    </row>
    <row r="3258" spans="439:453">
      <c r="PW3258" s="242"/>
      <c r="PX3258" s="242"/>
      <c r="PY3258" s="242"/>
      <c r="PZ3258" s="242"/>
      <c r="QA3258" s="242"/>
      <c r="QB3258" s="242"/>
      <c r="QC3258" s="242"/>
      <c r="QD3258" s="242"/>
      <c r="QE3258" s="242"/>
      <c r="QF3258" s="242"/>
      <c r="QG3258" s="242"/>
      <c r="QH3258" s="242"/>
      <c r="QI3258" s="242"/>
      <c r="QJ3258" s="242"/>
      <c r="QK3258" s="242"/>
    </row>
    <row r="3259" spans="439:453">
      <c r="PW3259" s="242"/>
      <c r="PX3259" s="242"/>
      <c r="PY3259" s="242"/>
      <c r="PZ3259" s="242"/>
      <c r="QA3259" s="242"/>
      <c r="QB3259" s="242"/>
      <c r="QC3259" s="242"/>
      <c r="QD3259" s="242"/>
      <c r="QE3259" s="242"/>
      <c r="QF3259" s="242"/>
      <c r="QG3259" s="242"/>
      <c r="QH3259" s="242"/>
      <c r="QI3259" s="242"/>
      <c r="QJ3259" s="242"/>
      <c r="QK3259" s="242"/>
    </row>
    <row r="3260" spans="439:453">
      <c r="PW3260" s="242"/>
      <c r="PX3260" s="242"/>
      <c r="PY3260" s="242"/>
      <c r="PZ3260" s="242"/>
      <c r="QA3260" s="242"/>
      <c r="QB3260" s="242"/>
      <c r="QC3260" s="242"/>
      <c r="QD3260" s="242"/>
      <c r="QE3260" s="242"/>
      <c r="QF3260" s="242"/>
      <c r="QG3260" s="242"/>
      <c r="QH3260" s="242"/>
      <c r="QI3260" s="242"/>
      <c r="QJ3260" s="242"/>
      <c r="QK3260" s="242"/>
    </row>
    <row r="3261" spans="439:453">
      <c r="PW3261" s="242"/>
      <c r="PX3261" s="242"/>
      <c r="PY3261" s="242"/>
      <c r="PZ3261" s="242"/>
      <c r="QA3261" s="242"/>
      <c r="QB3261" s="242"/>
      <c r="QC3261" s="242"/>
      <c r="QD3261" s="242"/>
      <c r="QE3261" s="242"/>
      <c r="QF3261" s="242"/>
      <c r="QG3261" s="242"/>
      <c r="QH3261" s="242"/>
      <c r="QI3261" s="242"/>
      <c r="QJ3261" s="242"/>
      <c r="QK3261" s="242"/>
    </row>
    <row r="3262" spans="439:453">
      <c r="PW3262" s="242"/>
      <c r="PX3262" s="242"/>
      <c r="PY3262" s="242"/>
      <c r="PZ3262" s="242"/>
      <c r="QA3262" s="242"/>
      <c r="QB3262" s="242"/>
      <c r="QC3262" s="242"/>
      <c r="QD3262" s="242"/>
      <c r="QE3262" s="242"/>
      <c r="QF3262" s="242"/>
      <c r="QG3262" s="242"/>
      <c r="QH3262" s="242"/>
      <c r="QI3262" s="242"/>
      <c r="QJ3262" s="242"/>
      <c r="QK3262" s="242"/>
    </row>
    <row r="3263" spans="439:453">
      <c r="PW3263" s="242"/>
      <c r="PX3263" s="242"/>
      <c r="PY3263" s="242"/>
      <c r="PZ3263" s="242"/>
      <c r="QA3263" s="242"/>
      <c r="QB3263" s="242"/>
      <c r="QC3263" s="242"/>
      <c r="QD3263" s="242"/>
      <c r="QE3263" s="242"/>
      <c r="QF3263" s="242"/>
      <c r="QG3263" s="242"/>
      <c r="QH3263" s="242"/>
      <c r="QI3263" s="242"/>
      <c r="QJ3263" s="242"/>
      <c r="QK3263" s="242"/>
    </row>
    <row r="3264" spans="439:453">
      <c r="PW3264" s="242"/>
      <c r="PX3264" s="242"/>
      <c r="PY3264" s="242"/>
      <c r="PZ3264" s="242"/>
      <c r="QA3264" s="242"/>
      <c r="QB3264" s="242"/>
      <c r="QC3264" s="242"/>
      <c r="QD3264" s="242"/>
      <c r="QE3264" s="242"/>
      <c r="QF3264" s="242"/>
      <c r="QG3264" s="242"/>
      <c r="QH3264" s="242"/>
      <c r="QI3264" s="242"/>
      <c r="QJ3264" s="242"/>
      <c r="QK3264" s="242"/>
    </row>
    <row r="3265" spans="439:453">
      <c r="PW3265" s="242"/>
      <c r="PX3265" s="242"/>
      <c r="PY3265" s="242"/>
      <c r="PZ3265" s="242"/>
      <c r="QA3265" s="242"/>
      <c r="QB3265" s="242"/>
      <c r="QC3265" s="242"/>
      <c r="QD3265" s="242"/>
      <c r="QE3265" s="242"/>
      <c r="QF3265" s="242"/>
      <c r="QG3265" s="242"/>
      <c r="QH3265" s="242"/>
      <c r="QI3265" s="242"/>
      <c r="QJ3265" s="242"/>
      <c r="QK3265" s="242"/>
    </row>
    <row r="3266" spans="439:453">
      <c r="PW3266" s="242"/>
      <c r="PX3266" s="242"/>
      <c r="PY3266" s="242"/>
      <c r="PZ3266" s="242"/>
      <c r="QA3266" s="242"/>
      <c r="QB3266" s="242"/>
      <c r="QC3266" s="242"/>
      <c r="QD3266" s="242"/>
      <c r="QE3266" s="242"/>
      <c r="QF3266" s="242"/>
      <c r="QG3266" s="242"/>
      <c r="QH3266" s="242"/>
      <c r="QI3266" s="242"/>
      <c r="QJ3266" s="242"/>
      <c r="QK3266" s="242"/>
    </row>
    <row r="3267" spans="439:453">
      <c r="PW3267" s="242"/>
      <c r="PX3267" s="242"/>
      <c r="PY3267" s="242"/>
      <c r="PZ3267" s="242"/>
      <c r="QA3267" s="242"/>
      <c r="QB3267" s="242"/>
      <c r="QC3267" s="242"/>
      <c r="QD3267" s="242"/>
      <c r="QE3267" s="242"/>
      <c r="QF3267" s="242"/>
      <c r="QG3267" s="242"/>
      <c r="QH3267" s="242"/>
      <c r="QI3267" s="242"/>
      <c r="QJ3267" s="242"/>
      <c r="QK3267" s="242"/>
    </row>
    <row r="3268" spans="439:453">
      <c r="PW3268" s="242"/>
      <c r="PX3268" s="242"/>
      <c r="PY3268" s="242"/>
      <c r="PZ3268" s="242"/>
      <c r="QA3268" s="242"/>
      <c r="QB3268" s="242"/>
      <c r="QC3268" s="242"/>
      <c r="QD3268" s="242"/>
      <c r="QE3268" s="242"/>
      <c r="QF3268" s="242"/>
      <c r="QG3268" s="242"/>
      <c r="QH3268" s="242"/>
      <c r="QI3268" s="242"/>
      <c r="QJ3268" s="242"/>
      <c r="QK3268" s="242"/>
    </row>
    <row r="3269" spans="439:453">
      <c r="PW3269" s="242"/>
      <c r="PX3269" s="242"/>
      <c r="PY3269" s="242"/>
      <c r="PZ3269" s="242"/>
      <c r="QA3269" s="242"/>
      <c r="QB3269" s="242"/>
      <c r="QC3269" s="242"/>
      <c r="QD3269" s="242"/>
      <c r="QE3269" s="242"/>
      <c r="QF3269" s="242"/>
      <c r="QG3269" s="242"/>
      <c r="QH3269" s="242"/>
      <c r="QI3269" s="242"/>
      <c r="QJ3269" s="242"/>
      <c r="QK3269" s="242"/>
    </row>
    <row r="3270" spans="439:453">
      <c r="PW3270" s="242"/>
      <c r="PX3270" s="242"/>
      <c r="PY3270" s="242"/>
      <c r="PZ3270" s="242"/>
      <c r="QA3270" s="242"/>
      <c r="QB3270" s="242"/>
      <c r="QC3270" s="242"/>
      <c r="QD3270" s="242"/>
      <c r="QE3270" s="242"/>
      <c r="QF3270" s="242"/>
      <c r="QG3270" s="242"/>
      <c r="QH3270" s="242"/>
      <c r="QI3270" s="242"/>
      <c r="QJ3270" s="242"/>
      <c r="QK3270" s="242"/>
    </row>
    <row r="3271" spans="439:453">
      <c r="PW3271" s="242"/>
      <c r="PX3271" s="242"/>
      <c r="PY3271" s="242"/>
      <c r="PZ3271" s="242"/>
      <c r="QA3271" s="242"/>
      <c r="QB3271" s="242"/>
      <c r="QC3271" s="242"/>
      <c r="QD3271" s="242"/>
      <c r="QE3271" s="242"/>
      <c r="QF3271" s="242"/>
      <c r="QG3271" s="242"/>
      <c r="QH3271" s="242"/>
      <c r="QI3271" s="242"/>
      <c r="QJ3271" s="242"/>
      <c r="QK3271" s="242"/>
    </row>
    <row r="3272" spans="439:453">
      <c r="PW3272" s="242"/>
      <c r="PX3272" s="242"/>
      <c r="PY3272" s="242"/>
      <c r="PZ3272" s="242"/>
      <c r="QA3272" s="242"/>
      <c r="QB3272" s="242"/>
      <c r="QC3272" s="242"/>
      <c r="QD3272" s="242"/>
      <c r="QE3272" s="242"/>
      <c r="QF3272" s="242"/>
      <c r="QG3272" s="242"/>
      <c r="QH3272" s="242"/>
      <c r="QI3272" s="242"/>
      <c r="QJ3272" s="242"/>
      <c r="QK3272" s="242"/>
    </row>
    <row r="3273" spans="439:453">
      <c r="PW3273" s="242"/>
      <c r="PX3273" s="242"/>
      <c r="PY3273" s="242"/>
      <c r="PZ3273" s="242"/>
      <c r="QA3273" s="242"/>
      <c r="QB3273" s="242"/>
      <c r="QC3273" s="242"/>
      <c r="QD3273" s="242"/>
      <c r="QE3273" s="242"/>
      <c r="QF3273" s="242"/>
      <c r="QG3273" s="242"/>
      <c r="QH3273" s="242"/>
      <c r="QI3273" s="242"/>
      <c r="QJ3273" s="242"/>
      <c r="QK3273" s="242"/>
    </row>
    <row r="3274" spans="439:453">
      <c r="PW3274" s="242"/>
      <c r="PX3274" s="242"/>
      <c r="PY3274" s="242"/>
      <c r="PZ3274" s="242"/>
      <c r="QA3274" s="242"/>
      <c r="QB3274" s="242"/>
      <c r="QC3274" s="242"/>
      <c r="QD3274" s="242"/>
      <c r="QE3274" s="242"/>
      <c r="QF3274" s="242"/>
      <c r="QG3274" s="242"/>
      <c r="QH3274" s="242"/>
      <c r="QI3274" s="242"/>
      <c r="QJ3274" s="242"/>
      <c r="QK3274" s="242"/>
    </row>
    <row r="3275" spans="439:453">
      <c r="PW3275" s="242"/>
      <c r="PX3275" s="242"/>
      <c r="PY3275" s="242"/>
      <c r="PZ3275" s="242"/>
      <c r="QA3275" s="242"/>
      <c r="QB3275" s="242"/>
      <c r="QC3275" s="242"/>
      <c r="QD3275" s="242"/>
      <c r="QE3275" s="242"/>
      <c r="QF3275" s="242"/>
      <c r="QG3275" s="242"/>
      <c r="QH3275" s="242"/>
      <c r="QI3275" s="242"/>
      <c r="QJ3275" s="242"/>
      <c r="QK3275" s="242"/>
    </row>
    <row r="3276" spans="439:453">
      <c r="PW3276" s="242"/>
      <c r="PX3276" s="242"/>
      <c r="PY3276" s="242"/>
      <c r="PZ3276" s="242"/>
      <c r="QA3276" s="242"/>
      <c r="QB3276" s="242"/>
      <c r="QC3276" s="242"/>
      <c r="QD3276" s="242"/>
      <c r="QE3276" s="242"/>
      <c r="QF3276" s="242"/>
      <c r="QG3276" s="242"/>
      <c r="QH3276" s="242"/>
      <c r="QI3276" s="242"/>
      <c r="QJ3276" s="242"/>
      <c r="QK3276" s="242"/>
    </row>
    <row r="3277" spans="439:453">
      <c r="PW3277" s="242"/>
      <c r="PX3277" s="242"/>
      <c r="PY3277" s="242"/>
      <c r="PZ3277" s="242"/>
      <c r="QA3277" s="242"/>
      <c r="QB3277" s="242"/>
      <c r="QC3277" s="242"/>
      <c r="QD3277" s="242"/>
      <c r="QE3277" s="242"/>
      <c r="QF3277" s="242"/>
      <c r="QG3277" s="242"/>
      <c r="QH3277" s="242"/>
      <c r="QI3277" s="242"/>
      <c r="QJ3277" s="242"/>
      <c r="QK3277" s="242"/>
    </row>
    <row r="3278" spans="439:453">
      <c r="PW3278" s="242"/>
      <c r="PX3278" s="242"/>
      <c r="PY3278" s="242"/>
      <c r="PZ3278" s="242"/>
      <c r="QA3278" s="242"/>
      <c r="QB3278" s="242"/>
      <c r="QC3278" s="242"/>
      <c r="QD3278" s="242"/>
      <c r="QE3278" s="242"/>
      <c r="QF3278" s="242"/>
      <c r="QG3278" s="242"/>
      <c r="QH3278" s="242"/>
      <c r="QI3278" s="242"/>
      <c r="QJ3278" s="242"/>
      <c r="QK3278" s="242"/>
    </row>
    <row r="3279" spans="439:453">
      <c r="PW3279" s="242"/>
      <c r="PX3279" s="242"/>
      <c r="PY3279" s="242"/>
      <c r="PZ3279" s="242"/>
      <c r="QA3279" s="242"/>
      <c r="QB3279" s="242"/>
      <c r="QC3279" s="242"/>
      <c r="QD3279" s="242"/>
      <c r="QE3279" s="242"/>
      <c r="QF3279" s="242"/>
      <c r="QG3279" s="242"/>
      <c r="QH3279" s="242"/>
      <c r="QI3279" s="242"/>
      <c r="QJ3279" s="242"/>
      <c r="QK3279" s="242"/>
    </row>
    <row r="3280" spans="439:453">
      <c r="PW3280" s="242"/>
      <c r="PX3280" s="242"/>
      <c r="PY3280" s="242"/>
      <c r="PZ3280" s="242"/>
      <c r="QA3280" s="242"/>
      <c r="QB3280" s="242"/>
      <c r="QC3280" s="242"/>
      <c r="QD3280" s="242"/>
      <c r="QE3280" s="242"/>
      <c r="QF3280" s="242"/>
      <c r="QG3280" s="242"/>
      <c r="QH3280" s="242"/>
      <c r="QI3280" s="242"/>
      <c r="QJ3280" s="242"/>
      <c r="QK3280" s="242"/>
    </row>
    <row r="3281" spans="439:453">
      <c r="PW3281" s="242"/>
      <c r="PX3281" s="242"/>
      <c r="PY3281" s="242"/>
      <c r="PZ3281" s="242"/>
      <c r="QA3281" s="242"/>
      <c r="QB3281" s="242"/>
      <c r="QC3281" s="242"/>
      <c r="QD3281" s="242"/>
      <c r="QE3281" s="242"/>
      <c r="QF3281" s="242"/>
      <c r="QG3281" s="242"/>
      <c r="QH3281" s="242"/>
      <c r="QI3281" s="242"/>
      <c r="QJ3281" s="242"/>
      <c r="QK3281" s="242"/>
    </row>
    <row r="3282" spans="439:453">
      <c r="PW3282" s="242"/>
      <c r="PX3282" s="242"/>
      <c r="PY3282" s="242"/>
      <c r="PZ3282" s="242"/>
      <c r="QA3282" s="242"/>
      <c r="QB3282" s="242"/>
      <c r="QC3282" s="242"/>
      <c r="QD3282" s="242"/>
      <c r="QE3282" s="242"/>
      <c r="QF3282" s="242"/>
      <c r="QG3282" s="242"/>
      <c r="QH3282" s="242"/>
      <c r="QI3282" s="242"/>
      <c r="QJ3282" s="242"/>
      <c r="QK3282" s="242"/>
    </row>
    <row r="3283" spans="439:453">
      <c r="PW3283" s="242"/>
      <c r="PX3283" s="242"/>
      <c r="PY3283" s="242"/>
      <c r="PZ3283" s="242"/>
      <c r="QA3283" s="242"/>
      <c r="QB3283" s="242"/>
      <c r="QC3283" s="242"/>
      <c r="QD3283" s="242"/>
      <c r="QE3283" s="242"/>
      <c r="QF3283" s="242"/>
      <c r="QG3283" s="242"/>
      <c r="QH3283" s="242"/>
      <c r="QI3283" s="242"/>
      <c r="QJ3283" s="242"/>
      <c r="QK3283" s="242"/>
    </row>
    <row r="3284" spans="439:453">
      <c r="PW3284" s="242"/>
      <c r="PX3284" s="242"/>
      <c r="PY3284" s="242"/>
      <c r="PZ3284" s="242"/>
      <c r="QA3284" s="242"/>
      <c r="QB3284" s="242"/>
      <c r="QC3284" s="242"/>
      <c r="QD3284" s="242"/>
      <c r="QE3284" s="242"/>
      <c r="QF3284" s="242"/>
      <c r="QG3284" s="242"/>
      <c r="QH3284" s="242"/>
      <c r="QI3284" s="242"/>
      <c r="QJ3284" s="242"/>
      <c r="QK3284" s="242"/>
    </row>
    <row r="3285" spans="439:453">
      <c r="PW3285" s="242"/>
      <c r="PX3285" s="242"/>
      <c r="PY3285" s="242"/>
      <c r="PZ3285" s="242"/>
      <c r="QA3285" s="242"/>
      <c r="QB3285" s="242"/>
      <c r="QC3285" s="242"/>
      <c r="QD3285" s="242"/>
      <c r="QE3285" s="242"/>
      <c r="QF3285" s="242"/>
      <c r="QG3285" s="242"/>
      <c r="QH3285" s="242"/>
      <c r="QI3285" s="242"/>
      <c r="QJ3285" s="242"/>
      <c r="QK3285" s="242"/>
    </row>
    <row r="3286" spans="439:453">
      <c r="PW3286" s="242"/>
      <c r="PX3286" s="242"/>
      <c r="PY3286" s="242"/>
      <c r="PZ3286" s="242"/>
      <c r="QA3286" s="242"/>
      <c r="QB3286" s="242"/>
      <c r="QC3286" s="242"/>
      <c r="QD3286" s="242"/>
      <c r="QE3286" s="242"/>
      <c r="QF3286" s="242"/>
      <c r="QG3286" s="242"/>
      <c r="QH3286" s="242"/>
      <c r="QI3286" s="242"/>
      <c r="QJ3286" s="242"/>
      <c r="QK3286" s="242"/>
    </row>
    <row r="3287" spans="439:453">
      <c r="PW3287" s="242"/>
      <c r="PX3287" s="242"/>
      <c r="PY3287" s="242"/>
      <c r="PZ3287" s="242"/>
      <c r="QA3287" s="242"/>
      <c r="QB3287" s="242"/>
      <c r="QC3287" s="242"/>
      <c r="QD3287" s="242"/>
      <c r="QE3287" s="242"/>
      <c r="QF3287" s="242"/>
      <c r="QG3287" s="242"/>
      <c r="QH3287" s="242"/>
      <c r="QI3287" s="242"/>
      <c r="QJ3287" s="242"/>
      <c r="QK3287" s="242"/>
    </row>
    <row r="3288" spans="439:453">
      <c r="PW3288" s="242"/>
      <c r="PX3288" s="242"/>
      <c r="PY3288" s="242"/>
      <c r="PZ3288" s="242"/>
      <c r="QA3288" s="242"/>
      <c r="QB3288" s="242"/>
      <c r="QC3288" s="242"/>
      <c r="QD3288" s="242"/>
      <c r="QE3288" s="242"/>
      <c r="QF3288" s="242"/>
      <c r="QG3288" s="242"/>
      <c r="QH3288" s="242"/>
      <c r="QI3288" s="242"/>
      <c r="QJ3288" s="242"/>
      <c r="QK3288" s="242"/>
    </row>
    <row r="3289" spans="439:453">
      <c r="PW3289" s="242"/>
      <c r="PX3289" s="242"/>
      <c r="PY3289" s="242"/>
      <c r="PZ3289" s="242"/>
      <c r="QA3289" s="242"/>
      <c r="QB3289" s="242"/>
      <c r="QC3289" s="242"/>
      <c r="QD3289" s="242"/>
      <c r="QE3289" s="242"/>
      <c r="QF3289" s="242"/>
      <c r="QG3289" s="242"/>
      <c r="QH3289" s="242"/>
      <c r="QI3289" s="242"/>
      <c r="QJ3289" s="242"/>
      <c r="QK3289" s="242"/>
    </row>
    <row r="3290" spans="439:453">
      <c r="PW3290" s="242"/>
      <c r="PX3290" s="242"/>
      <c r="PY3290" s="242"/>
      <c r="PZ3290" s="242"/>
      <c r="QA3290" s="242"/>
      <c r="QB3290" s="242"/>
      <c r="QC3290" s="242"/>
      <c r="QD3290" s="242"/>
      <c r="QE3290" s="242"/>
      <c r="QF3290" s="242"/>
      <c r="QG3290" s="242"/>
      <c r="QH3290" s="242"/>
      <c r="QI3290" s="242"/>
      <c r="QJ3290" s="242"/>
      <c r="QK3290" s="242"/>
    </row>
    <row r="3291" spans="439:453">
      <c r="PW3291" s="242"/>
      <c r="PX3291" s="242"/>
      <c r="PY3291" s="242"/>
      <c r="PZ3291" s="242"/>
      <c r="QA3291" s="242"/>
      <c r="QB3291" s="242"/>
      <c r="QC3291" s="242"/>
      <c r="QD3291" s="242"/>
      <c r="QE3291" s="242"/>
      <c r="QF3291" s="242"/>
      <c r="QG3291" s="242"/>
      <c r="QH3291" s="242"/>
      <c r="QI3291" s="242"/>
      <c r="QJ3291" s="242"/>
      <c r="QK3291" s="242"/>
    </row>
    <row r="3292" spans="439:453">
      <c r="PW3292" s="242"/>
      <c r="PX3292" s="242"/>
      <c r="PY3292" s="242"/>
      <c r="PZ3292" s="242"/>
      <c r="QA3292" s="242"/>
      <c r="QB3292" s="242"/>
      <c r="QC3292" s="242"/>
      <c r="QD3292" s="242"/>
      <c r="QE3292" s="242"/>
      <c r="QF3292" s="242"/>
      <c r="QG3292" s="242"/>
      <c r="QH3292" s="242"/>
      <c r="QI3292" s="242"/>
      <c r="QJ3292" s="242"/>
      <c r="QK3292" s="242"/>
    </row>
    <row r="3293" spans="439:453">
      <c r="PW3293" s="242"/>
      <c r="PX3293" s="242"/>
      <c r="PY3293" s="242"/>
      <c r="PZ3293" s="242"/>
      <c r="QA3293" s="242"/>
      <c r="QB3293" s="242"/>
      <c r="QC3293" s="242"/>
      <c r="QD3293" s="242"/>
      <c r="QE3293" s="242"/>
      <c r="QF3293" s="242"/>
      <c r="QG3293" s="242"/>
      <c r="QH3293" s="242"/>
      <c r="QI3293" s="242"/>
      <c r="QJ3293" s="242"/>
      <c r="QK3293" s="242"/>
    </row>
    <row r="3294" spans="439:453">
      <c r="PW3294" s="242"/>
      <c r="PX3294" s="242"/>
      <c r="PY3294" s="242"/>
      <c r="PZ3294" s="242"/>
      <c r="QA3294" s="242"/>
      <c r="QB3294" s="242"/>
      <c r="QC3294" s="242"/>
      <c r="QD3294" s="242"/>
      <c r="QE3294" s="242"/>
      <c r="QF3294" s="242"/>
      <c r="QG3294" s="242"/>
      <c r="QH3294" s="242"/>
      <c r="QI3294" s="242"/>
      <c r="QJ3294" s="242"/>
      <c r="QK3294" s="242"/>
    </row>
    <row r="3295" spans="439:453">
      <c r="PW3295" s="242"/>
      <c r="PX3295" s="242"/>
      <c r="PY3295" s="242"/>
      <c r="PZ3295" s="242"/>
      <c r="QA3295" s="242"/>
      <c r="QB3295" s="242"/>
      <c r="QC3295" s="242"/>
      <c r="QD3295" s="242"/>
      <c r="QE3295" s="242"/>
      <c r="QF3295" s="242"/>
      <c r="QG3295" s="242"/>
      <c r="QH3295" s="242"/>
      <c r="QI3295" s="242"/>
      <c r="QJ3295" s="242"/>
      <c r="QK3295" s="242"/>
    </row>
    <row r="3296" spans="439:453">
      <c r="PW3296" s="242"/>
      <c r="PX3296" s="242"/>
      <c r="PY3296" s="242"/>
      <c r="PZ3296" s="242"/>
      <c r="QA3296" s="242"/>
      <c r="QB3296" s="242"/>
      <c r="QC3296" s="242"/>
      <c r="QD3296" s="242"/>
      <c r="QE3296" s="242"/>
      <c r="QF3296" s="242"/>
      <c r="QG3296" s="242"/>
      <c r="QH3296" s="242"/>
      <c r="QI3296" s="242"/>
      <c r="QJ3296" s="242"/>
      <c r="QK3296" s="242"/>
    </row>
    <row r="3297" spans="439:453">
      <c r="PW3297" s="242"/>
      <c r="PX3297" s="242"/>
      <c r="PY3297" s="242"/>
      <c r="PZ3297" s="242"/>
      <c r="QA3297" s="242"/>
      <c r="QB3297" s="242"/>
      <c r="QC3297" s="242"/>
      <c r="QD3297" s="242"/>
      <c r="QE3297" s="242"/>
      <c r="QF3297" s="242"/>
      <c r="QG3297" s="242"/>
      <c r="QH3297" s="242"/>
      <c r="QI3297" s="242"/>
      <c r="QJ3297" s="242"/>
      <c r="QK3297" s="242"/>
    </row>
    <row r="3298" spans="439:453">
      <c r="PW3298" s="242"/>
      <c r="PX3298" s="242"/>
      <c r="PY3298" s="242"/>
      <c r="PZ3298" s="242"/>
      <c r="QA3298" s="242"/>
      <c r="QB3298" s="242"/>
      <c r="QC3298" s="242"/>
      <c r="QD3298" s="242"/>
      <c r="QE3298" s="242"/>
      <c r="QF3298" s="242"/>
      <c r="QG3298" s="242"/>
      <c r="QH3298" s="242"/>
      <c r="QI3298" s="242"/>
      <c r="QJ3298" s="242"/>
      <c r="QK3298" s="242"/>
    </row>
    <row r="3299" spans="439:453">
      <c r="PW3299" s="242"/>
      <c r="PX3299" s="242"/>
      <c r="PY3299" s="242"/>
      <c r="PZ3299" s="242"/>
      <c r="QA3299" s="242"/>
      <c r="QB3299" s="242"/>
      <c r="QC3299" s="242"/>
      <c r="QD3299" s="242"/>
      <c r="QE3299" s="242"/>
      <c r="QF3299" s="242"/>
      <c r="QG3299" s="242"/>
      <c r="QH3299" s="242"/>
      <c r="QI3299" s="242"/>
      <c r="QJ3299" s="242"/>
      <c r="QK3299" s="242"/>
    </row>
    <row r="3300" spans="439:453">
      <c r="PW3300" s="242"/>
      <c r="PX3300" s="242"/>
      <c r="PY3300" s="242"/>
      <c r="PZ3300" s="242"/>
      <c r="QA3300" s="242"/>
      <c r="QB3300" s="242"/>
      <c r="QC3300" s="242"/>
      <c r="QD3300" s="242"/>
      <c r="QE3300" s="242"/>
      <c r="QF3300" s="242"/>
      <c r="QG3300" s="242"/>
      <c r="QH3300" s="242"/>
      <c r="QI3300" s="242"/>
      <c r="QJ3300" s="242"/>
      <c r="QK3300" s="242"/>
    </row>
    <row r="3301" spans="439:453">
      <c r="PW3301" s="242"/>
      <c r="PX3301" s="242"/>
      <c r="PY3301" s="242"/>
      <c r="PZ3301" s="242"/>
      <c r="QA3301" s="242"/>
      <c r="QB3301" s="242"/>
      <c r="QC3301" s="242"/>
      <c r="QD3301" s="242"/>
      <c r="QE3301" s="242"/>
      <c r="QF3301" s="242"/>
      <c r="QG3301" s="242"/>
      <c r="QH3301" s="242"/>
      <c r="QI3301" s="242"/>
      <c r="QJ3301" s="242"/>
      <c r="QK3301" s="242"/>
    </row>
    <row r="3302" spans="439:453">
      <c r="PW3302" s="242"/>
      <c r="PX3302" s="242"/>
      <c r="PY3302" s="242"/>
      <c r="PZ3302" s="242"/>
      <c r="QA3302" s="242"/>
      <c r="QB3302" s="242"/>
      <c r="QC3302" s="242"/>
      <c r="QD3302" s="242"/>
      <c r="QE3302" s="242"/>
      <c r="QF3302" s="242"/>
      <c r="QG3302" s="242"/>
      <c r="QH3302" s="242"/>
      <c r="QI3302" s="242"/>
      <c r="QJ3302" s="242"/>
      <c r="QK3302" s="242"/>
    </row>
    <row r="3303" spans="439:453">
      <c r="PW3303" s="242"/>
      <c r="PX3303" s="242"/>
      <c r="PY3303" s="242"/>
      <c r="PZ3303" s="242"/>
      <c r="QA3303" s="242"/>
      <c r="QB3303" s="242"/>
      <c r="QC3303" s="242"/>
      <c r="QD3303" s="242"/>
      <c r="QE3303" s="242"/>
      <c r="QF3303" s="242"/>
      <c r="QG3303" s="242"/>
      <c r="QH3303" s="242"/>
      <c r="QI3303" s="242"/>
      <c r="QJ3303" s="242"/>
      <c r="QK3303" s="242"/>
    </row>
    <row r="3304" spans="439:453">
      <c r="PW3304" s="242"/>
      <c r="PX3304" s="242"/>
      <c r="PY3304" s="242"/>
      <c r="PZ3304" s="242"/>
      <c r="QA3304" s="242"/>
      <c r="QB3304" s="242"/>
      <c r="QC3304" s="242"/>
      <c r="QD3304" s="242"/>
      <c r="QE3304" s="242"/>
      <c r="QF3304" s="242"/>
      <c r="QG3304" s="242"/>
      <c r="QH3304" s="242"/>
      <c r="QI3304" s="242"/>
      <c r="QJ3304" s="242"/>
      <c r="QK3304" s="242"/>
    </row>
    <row r="3305" spans="439:453">
      <c r="PW3305" s="242"/>
      <c r="PX3305" s="242"/>
      <c r="PY3305" s="242"/>
      <c r="PZ3305" s="242"/>
      <c r="QA3305" s="242"/>
      <c r="QB3305" s="242"/>
      <c r="QC3305" s="242"/>
      <c r="QD3305" s="242"/>
      <c r="QE3305" s="242"/>
      <c r="QF3305" s="242"/>
      <c r="QG3305" s="242"/>
      <c r="QH3305" s="242"/>
      <c r="QI3305" s="242"/>
      <c r="QJ3305" s="242"/>
      <c r="QK3305" s="242"/>
    </row>
    <row r="3306" spans="439:453">
      <c r="PW3306" s="242"/>
      <c r="PX3306" s="242"/>
      <c r="PY3306" s="242"/>
      <c r="PZ3306" s="242"/>
      <c r="QA3306" s="242"/>
      <c r="QB3306" s="242"/>
      <c r="QC3306" s="242"/>
      <c r="QD3306" s="242"/>
      <c r="QE3306" s="242"/>
      <c r="QF3306" s="242"/>
      <c r="QG3306" s="242"/>
      <c r="QH3306" s="242"/>
      <c r="QI3306" s="242"/>
      <c r="QJ3306" s="242"/>
      <c r="QK3306" s="242"/>
    </row>
    <row r="3307" spans="439:453">
      <c r="PW3307" s="242"/>
      <c r="PX3307" s="242"/>
      <c r="PY3307" s="242"/>
      <c r="PZ3307" s="242"/>
      <c r="QA3307" s="242"/>
      <c r="QB3307" s="242"/>
      <c r="QC3307" s="242"/>
      <c r="QD3307" s="242"/>
      <c r="QE3307" s="242"/>
      <c r="QF3307" s="242"/>
      <c r="QG3307" s="242"/>
      <c r="QH3307" s="242"/>
      <c r="QI3307" s="242"/>
      <c r="QJ3307" s="242"/>
      <c r="QK3307" s="242"/>
    </row>
    <row r="3308" spans="439:453">
      <c r="PW3308" s="242"/>
      <c r="PX3308" s="242"/>
      <c r="PY3308" s="242"/>
      <c r="PZ3308" s="242"/>
      <c r="QA3308" s="242"/>
      <c r="QB3308" s="242"/>
      <c r="QC3308" s="242"/>
      <c r="QD3308" s="242"/>
      <c r="QE3308" s="242"/>
      <c r="QF3308" s="242"/>
      <c r="QG3308" s="242"/>
      <c r="QH3308" s="242"/>
      <c r="QI3308" s="242"/>
      <c r="QJ3308" s="242"/>
      <c r="QK3308" s="242"/>
    </row>
    <row r="3309" spans="439:453">
      <c r="PW3309" s="242"/>
      <c r="PX3309" s="242"/>
      <c r="PY3309" s="242"/>
      <c r="PZ3309" s="242"/>
      <c r="QA3309" s="242"/>
      <c r="QB3309" s="242"/>
      <c r="QC3309" s="242"/>
      <c r="QD3309" s="242"/>
      <c r="QE3309" s="242"/>
      <c r="QF3309" s="242"/>
      <c r="QG3309" s="242"/>
      <c r="QH3309" s="242"/>
      <c r="QI3309" s="242"/>
      <c r="QJ3309" s="242"/>
      <c r="QK3309" s="242"/>
    </row>
    <row r="3310" spans="439:453">
      <c r="PW3310" s="242"/>
      <c r="PX3310" s="242"/>
      <c r="PY3310" s="242"/>
      <c r="PZ3310" s="242"/>
      <c r="QA3310" s="242"/>
      <c r="QB3310" s="242"/>
      <c r="QC3310" s="242"/>
      <c r="QD3310" s="242"/>
      <c r="QE3310" s="242"/>
      <c r="QF3310" s="242"/>
      <c r="QG3310" s="242"/>
      <c r="QH3310" s="242"/>
      <c r="QI3310" s="242"/>
      <c r="QJ3310" s="242"/>
      <c r="QK3310" s="242"/>
    </row>
    <row r="3311" spans="439:453">
      <c r="PW3311" s="242"/>
      <c r="PX3311" s="242"/>
      <c r="PY3311" s="242"/>
      <c r="PZ3311" s="242"/>
      <c r="QA3311" s="242"/>
      <c r="QB3311" s="242"/>
      <c r="QC3311" s="242"/>
      <c r="QD3311" s="242"/>
      <c r="QE3311" s="242"/>
      <c r="QF3311" s="242"/>
      <c r="QG3311" s="242"/>
      <c r="QH3311" s="242"/>
      <c r="QI3311" s="242"/>
      <c r="QJ3311" s="242"/>
      <c r="QK3311" s="242"/>
    </row>
    <row r="3312" spans="439:453">
      <c r="PW3312" s="242"/>
      <c r="PX3312" s="242"/>
      <c r="PY3312" s="242"/>
      <c r="PZ3312" s="242"/>
      <c r="QA3312" s="242"/>
      <c r="QB3312" s="242"/>
      <c r="QC3312" s="242"/>
      <c r="QD3312" s="242"/>
      <c r="QE3312" s="242"/>
      <c r="QF3312" s="242"/>
      <c r="QG3312" s="242"/>
      <c r="QH3312" s="242"/>
      <c r="QI3312" s="242"/>
      <c r="QJ3312" s="242"/>
      <c r="QK3312" s="242"/>
    </row>
    <row r="3313" spans="439:453">
      <c r="PW3313" s="242"/>
      <c r="PX3313" s="242"/>
      <c r="PY3313" s="242"/>
      <c r="PZ3313" s="242"/>
      <c r="QA3313" s="242"/>
      <c r="QB3313" s="242"/>
      <c r="QC3313" s="242"/>
      <c r="QD3313" s="242"/>
      <c r="QE3313" s="242"/>
      <c r="QF3313" s="242"/>
      <c r="QG3313" s="242"/>
      <c r="QH3313" s="242"/>
      <c r="QI3313" s="242"/>
      <c r="QJ3313" s="242"/>
      <c r="QK3313" s="242"/>
    </row>
    <row r="3314" spans="439:453">
      <c r="PW3314" s="242"/>
      <c r="PX3314" s="242"/>
      <c r="PY3314" s="242"/>
      <c r="PZ3314" s="242"/>
      <c r="QA3314" s="242"/>
      <c r="QB3314" s="242"/>
      <c r="QC3314" s="242"/>
      <c r="QD3314" s="242"/>
      <c r="QE3314" s="242"/>
      <c r="QF3314" s="242"/>
      <c r="QG3314" s="242"/>
      <c r="QH3314" s="242"/>
      <c r="QI3314" s="242"/>
      <c r="QJ3314" s="242"/>
      <c r="QK3314" s="242"/>
    </row>
    <row r="3315" spans="439:453">
      <c r="PW3315" s="242"/>
      <c r="PX3315" s="242"/>
      <c r="PY3315" s="242"/>
      <c r="PZ3315" s="242"/>
      <c r="QA3315" s="242"/>
      <c r="QB3315" s="242"/>
      <c r="QC3315" s="242"/>
      <c r="QD3315" s="242"/>
      <c r="QE3315" s="242"/>
      <c r="QF3315" s="242"/>
      <c r="QG3315" s="242"/>
      <c r="QH3315" s="242"/>
      <c r="QI3315" s="242"/>
      <c r="QJ3315" s="242"/>
      <c r="QK3315" s="242"/>
    </row>
    <row r="3316" spans="439:453">
      <c r="PW3316" s="242"/>
      <c r="PX3316" s="242"/>
      <c r="PY3316" s="242"/>
      <c r="PZ3316" s="242"/>
      <c r="QA3316" s="242"/>
      <c r="QB3316" s="242"/>
      <c r="QC3316" s="242"/>
      <c r="QD3316" s="242"/>
      <c r="QE3316" s="242"/>
      <c r="QF3316" s="242"/>
      <c r="QG3316" s="242"/>
      <c r="QH3316" s="242"/>
      <c r="QI3316" s="242"/>
      <c r="QJ3316" s="242"/>
      <c r="QK3316" s="242"/>
    </row>
    <row r="3317" spans="439:453">
      <c r="PW3317" s="242"/>
      <c r="PX3317" s="242"/>
      <c r="PY3317" s="242"/>
      <c r="PZ3317" s="242"/>
      <c r="QA3317" s="242"/>
      <c r="QB3317" s="242"/>
      <c r="QC3317" s="242"/>
      <c r="QD3317" s="242"/>
      <c r="QE3317" s="242"/>
      <c r="QF3317" s="242"/>
      <c r="QG3317" s="242"/>
      <c r="QH3317" s="242"/>
      <c r="QI3317" s="242"/>
      <c r="QJ3317" s="242"/>
      <c r="QK3317" s="242"/>
    </row>
    <row r="3318" spans="439:453">
      <c r="PW3318" s="242"/>
      <c r="PX3318" s="242"/>
      <c r="PY3318" s="242"/>
      <c r="PZ3318" s="242"/>
      <c r="QA3318" s="242"/>
      <c r="QB3318" s="242"/>
      <c r="QC3318" s="242"/>
      <c r="QD3318" s="242"/>
      <c r="QE3318" s="242"/>
      <c r="QF3318" s="242"/>
      <c r="QG3318" s="242"/>
      <c r="QH3318" s="242"/>
      <c r="QI3318" s="242"/>
      <c r="QJ3318" s="242"/>
      <c r="QK3318" s="242"/>
    </row>
    <row r="3319" spans="439:453">
      <c r="PW3319" s="242"/>
      <c r="PX3319" s="242"/>
      <c r="PY3319" s="242"/>
      <c r="PZ3319" s="242"/>
      <c r="QA3319" s="242"/>
      <c r="QB3319" s="242"/>
      <c r="QC3319" s="242"/>
      <c r="QD3319" s="242"/>
      <c r="QE3319" s="242"/>
      <c r="QF3319" s="242"/>
      <c r="QG3319" s="242"/>
      <c r="QH3319" s="242"/>
      <c r="QI3319" s="242"/>
      <c r="QJ3319" s="242"/>
      <c r="QK3319" s="242"/>
    </row>
    <row r="3320" spans="439:453">
      <c r="PW3320" s="242"/>
      <c r="PX3320" s="242"/>
      <c r="PY3320" s="242"/>
      <c r="PZ3320" s="242"/>
      <c r="QA3320" s="242"/>
      <c r="QB3320" s="242"/>
      <c r="QC3320" s="242"/>
      <c r="QD3320" s="242"/>
      <c r="QE3320" s="242"/>
      <c r="QF3320" s="242"/>
      <c r="QG3320" s="242"/>
      <c r="QH3320" s="242"/>
      <c r="QI3320" s="242"/>
      <c r="QJ3320" s="242"/>
      <c r="QK3320" s="242"/>
    </row>
    <row r="3321" spans="439:453">
      <c r="PW3321" s="242"/>
      <c r="PX3321" s="242"/>
      <c r="PY3321" s="242"/>
      <c r="PZ3321" s="242"/>
      <c r="QA3321" s="242"/>
      <c r="QB3321" s="242"/>
      <c r="QC3321" s="242"/>
      <c r="QD3321" s="242"/>
      <c r="QE3321" s="242"/>
      <c r="QF3321" s="242"/>
      <c r="QG3321" s="242"/>
      <c r="QH3321" s="242"/>
      <c r="QI3321" s="242"/>
      <c r="QJ3321" s="242"/>
      <c r="QK3321" s="242"/>
    </row>
    <row r="3322" spans="439:453">
      <c r="PW3322" s="242"/>
      <c r="PX3322" s="242"/>
      <c r="PY3322" s="242"/>
      <c r="PZ3322" s="242"/>
      <c r="QA3322" s="242"/>
      <c r="QB3322" s="242"/>
      <c r="QC3322" s="242"/>
      <c r="QD3322" s="242"/>
      <c r="QE3322" s="242"/>
      <c r="QF3322" s="242"/>
      <c r="QG3322" s="242"/>
      <c r="QH3322" s="242"/>
      <c r="QI3322" s="242"/>
      <c r="QJ3322" s="242"/>
      <c r="QK3322" s="242"/>
    </row>
    <row r="3323" spans="439:453">
      <c r="PW3323" s="242"/>
      <c r="PX3323" s="242"/>
      <c r="PY3323" s="242"/>
      <c r="PZ3323" s="242"/>
      <c r="QA3323" s="242"/>
      <c r="QB3323" s="242"/>
      <c r="QC3323" s="242"/>
      <c r="QD3323" s="242"/>
      <c r="QE3323" s="242"/>
      <c r="QF3323" s="242"/>
      <c r="QG3323" s="242"/>
      <c r="QH3323" s="242"/>
      <c r="QI3323" s="242"/>
      <c r="QJ3323" s="242"/>
      <c r="QK3323" s="242"/>
    </row>
    <row r="3324" spans="439:453">
      <c r="PW3324" s="242"/>
      <c r="PX3324" s="242"/>
      <c r="PY3324" s="242"/>
      <c r="PZ3324" s="242"/>
      <c r="QA3324" s="242"/>
      <c r="QB3324" s="242"/>
      <c r="QC3324" s="242"/>
      <c r="QD3324" s="242"/>
      <c r="QE3324" s="242"/>
      <c r="QF3324" s="242"/>
      <c r="QG3324" s="242"/>
      <c r="QH3324" s="242"/>
      <c r="QI3324" s="242"/>
      <c r="QJ3324" s="242"/>
      <c r="QK3324" s="242"/>
    </row>
    <row r="3325" spans="439:453">
      <c r="PW3325" s="242"/>
      <c r="PX3325" s="242"/>
      <c r="PY3325" s="242"/>
      <c r="PZ3325" s="242"/>
      <c r="QA3325" s="242"/>
      <c r="QB3325" s="242"/>
      <c r="QC3325" s="242"/>
      <c r="QD3325" s="242"/>
      <c r="QE3325" s="242"/>
      <c r="QF3325" s="242"/>
      <c r="QG3325" s="242"/>
      <c r="QH3325" s="242"/>
      <c r="QI3325" s="242"/>
      <c r="QJ3325" s="242"/>
      <c r="QK3325" s="242"/>
    </row>
    <row r="3326" spans="439:453">
      <c r="PW3326" s="242"/>
      <c r="PX3326" s="242"/>
      <c r="PY3326" s="242"/>
      <c r="PZ3326" s="242"/>
      <c r="QA3326" s="242"/>
      <c r="QB3326" s="242"/>
      <c r="QC3326" s="242"/>
      <c r="QD3326" s="242"/>
      <c r="QE3326" s="242"/>
      <c r="QF3326" s="242"/>
      <c r="QG3326" s="242"/>
      <c r="QH3326" s="242"/>
      <c r="QI3326" s="242"/>
      <c r="QJ3326" s="242"/>
      <c r="QK3326" s="242"/>
    </row>
    <row r="3327" spans="439:453">
      <c r="PW3327" s="242"/>
      <c r="PX3327" s="242"/>
      <c r="PY3327" s="242"/>
      <c r="PZ3327" s="242"/>
      <c r="QA3327" s="242"/>
      <c r="QB3327" s="242"/>
      <c r="QC3327" s="242"/>
      <c r="QD3327" s="242"/>
      <c r="QE3327" s="242"/>
      <c r="QF3327" s="242"/>
      <c r="QG3327" s="242"/>
      <c r="QH3327" s="242"/>
      <c r="QI3327" s="242"/>
      <c r="QJ3327" s="242"/>
      <c r="QK3327" s="242"/>
    </row>
    <row r="3328" spans="439:453">
      <c r="PW3328" s="242"/>
      <c r="PX3328" s="242"/>
      <c r="PY3328" s="242"/>
      <c r="PZ3328" s="242"/>
      <c r="QA3328" s="242"/>
      <c r="QB3328" s="242"/>
      <c r="QC3328" s="242"/>
      <c r="QD3328" s="242"/>
      <c r="QE3328" s="242"/>
      <c r="QF3328" s="242"/>
      <c r="QG3328" s="242"/>
      <c r="QH3328" s="242"/>
      <c r="QI3328" s="242"/>
      <c r="QJ3328" s="242"/>
      <c r="QK3328" s="242"/>
    </row>
    <row r="3329" spans="439:453">
      <c r="PW3329" s="242"/>
      <c r="PX3329" s="242"/>
      <c r="PY3329" s="242"/>
      <c r="PZ3329" s="242"/>
      <c r="QA3329" s="242"/>
      <c r="QB3329" s="242"/>
      <c r="QC3329" s="242"/>
      <c r="QD3329" s="242"/>
      <c r="QE3329" s="242"/>
      <c r="QF3329" s="242"/>
      <c r="QG3329" s="242"/>
      <c r="QH3329" s="242"/>
      <c r="QI3329" s="242"/>
      <c r="QJ3329" s="242"/>
      <c r="QK3329" s="242"/>
    </row>
    <row r="3330" spans="439:453">
      <c r="PW3330" s="242"/>
      <c r="PX3330" s="242"/>
      <c r="PY3330" s="242"/>
      <c r="PZ3330" s="242"/>
      <c r="QA3330" s="242"/>
      <c r="QB3330" s="242"/>
      <c r="QC3330" s="242"/>
      <c r="QD3330" s="242"/>
      <c r="QE3330" s="242"/>
      <c r="QF3330" s="242"/>
      <c r="QG3330" s="242"/>
      <c r="QH3330" s="242"/>
      <c r="QI3330" s="242"/>
      <c r="QJ3330" s="242"/>
      <c r="QK3330" s="242"/>
    </row>
    <row r="3331" spans="439:453">
      <c r="PW3331" s="242"/>
      <c r="PX3331" s="242"/>
      <c r="PY3331" s="242"/>
      <c r="PZ3331" s="242"/>
      <c r="QA3331" s="242"/>
      <c r="QB3331" s="242"/>
      <c r="QC3331" s="242"/>
      <c r="QD3331" s="242"/>
      <c r="QE3331" s="242"/>
      <c r="QF3331" s="242"/>
      <c r="QG3331" s="242"/>
      <c r="QH3331" s="242"/>
      <c r="QI3331" s="242"/>
      <c r="QJ3331" s="242"/>
      <c r="QK3331" s="242"/>
    </row>
    <row r="3332" spans="439:453">
      <c r="PW3332" s="242"/>
      <c r="PX3332" s="242"/>
      <c r="PY3332" s="242"/>
      <c r="PZ3332" s="242"/>
      <c r="QA3332" s="242"/>
      <c r="QB3332" s="242"/>
      <c r="QC3332" s="242"/>
      <c r="QD3332" s="242"/>
      <c r="QE3332" s="242"/>
      <c r="QF3332" s="242"/>
      <c r="QG3332" s="242"/>
      <c r="QH3332" s="242"/>
      <c r="QI3332" s="242"/>
      <c r="QJ3332" s="242"/>
      <c r="QK3332" s="242"/>
    </row>
    <row r="3333" spans="439:453">
      <c r="PW3333" s="242"/>
      <c r="PX3333" s="242"/>
      <c r="PY3333" s="242"/>
      <c r="PZ3333" s="242"/>
      <c r="QA3333" s="242"/>
      <c r="QB3333" s="242"/>
      <c r="QC3333" s="242"/>
      <c r="QD3333" s="242"/>
      <c r="QE3333" s="242"/>
      <c r="QF3333" s="242"/>
      <c r="QG3333" s="242"/>
      <c r="QH3333" s="242"/>
      <c r="QI3333" s="242"/>
      <c r="QJ3333" s="242"/>
      <c r="QK3333" s="242"/>
    </row>
    <row r="3334" spans="439:453">
      <c r="PW3334" s="242"/>
      <c r="PX3334" s="242"/>
      <c r="PY3334" s="242"/>
      <c r="PZ3334" s="242"/>
      <c r="QA3334" s="242"/>
      <c r="QB3334" s="242"/>
      <c r="QC3334" s="242"/>
      <c r="QD3334" s="242"/>
      <c r="QE3334" s="242"/>
      <c r="QF3334" s="242"/>
      <c r="QG3334" s="242"/>
      <c r="QH3334" s="242"/>
      <c r="QI3334" s="242"/>
      <c r="QJ3334" s="242"/>
      <c r="QK3334" s="242"/>
    </row>
    <row r="3335" spans="439:453">
      <c r="PW3335" s="242"/>
      <c r="PX3335" s="242"/>
      <c r="PY3335" s="242"/>
      <c r="PZ3335" s="242"/>
      <c r="QA3335" s="242"/>
      <c r="QB3335" s="242"/>
      <c r="QC3335" s="242"/>
      <c r="QD3335" s="242"/>
      <c r="QE3335" s="242"/>
      <c r="QF3335" s="242"/>
      <c r="QG3335" s="242"/>
      <c r="QH3335" s="242"/>
      <c r="QI3335" s="242"/>
      <c r="QJ3335" s="242"/>
      <c r="QK3335" s="242"/>
    </row>
    <row r="3336" spans="439:453">
      <c r="PW3336" s="242"/>
      <c r="PX3336" s="242"/>
      <c r="PY3336" s="242"/>
      <c r="PZ3336" s="242"/>
      <c r="QA3336" s="242"/>
      <c r="QB3336" s="242"/>
      <c r="QC3336" s="242"/>
      <c r="QD3336" s="242"/>
      <c r="QE3336" s="242"/>
      <c r="QF3336" s="242"/>
      <c r="QG3336" s="242"/>
      <c r="QH3336" s="242"/>
      <c r="QI3336" s="242"/>
      <c r="QJ3336" s="242"/>
      <c r="QK3336" s="242"/>
    </row>
    <row r="3337" spans="439:453">
      <c r="PW3337" s="242"/>
      <c r="PX3337" s="242"/>
      <c r="PY3337" s="242"/>
      <c r="PZ3337" s="242"/>
      <c r="QA3337" s="242"/>
      <c r="QB3337" s="242"/>
      <c r="QC3337" s="242"/>
      <c r="QD3337" s="242"/>
      <c r="QE3337" s="242"/>
      <c r="QF3337" s="242"/>
      <c r="QG3337" s="242"/>
      <c r="QH3337" s="242"/>
      <c r="QI3337" s="242"/>
      <c r="QJ3337" s="242"/>
      <c r="QK3337" s="242"/>
    </row>
    <row r="3338" spans="439:453">
      <c r="PW3338" s="242"/>
      <c r="PX3338" s="242"/>
      <c r="PY3338" s="242"/>
      <c r="PZ3338" s="242"/>
      <c r="QA3338" s="242"/>
      <c r="QB3338" s="242"/>
      <c r="QC3338" s="242"/>
      <c r="QD3338" s="242"/>
      <c r="QE3338" s="242"/>
      <c r="QF3338" s="242"/>
      <c r="QG3338" s="242"/>
      <c r="QH3338" s="242"/>
      <c r="QI3338" s="242"/>
      <c r="QJ3338" s="242"/>
      <c r="QK3338" s="242"/>
    </row>
    <row r="3339" spans="439:453">
      <c r="PW3339" s="242"/>
      <c r="PX3339" s="242"/>
      <c r="PY3339" s="242"/>
      <c r="PZ3339" s="242"/>
      <c r="QA3339" s="242"/>
      <c r="QB3339" s="242"/>
      <c r="QC3339" s="242"/>
      <c r="QD3339" s="242"/>
      <c r="QE3339" s="242"/>
      <c r="QF3339" s="242"/>
      <c r="QG3339" s="242"/>
      <c r="QH3339" s="242"/>
      <c r="QI3339" s="242"/>
      <c r="QJ3339" s="242"/>
      <c r="QK3339" s="242"/>
    </row>
    <row r="3340" spans="439:453">
      <c r="PW3340" s="242"/>
      <c r="PX3340" s="242"/>
      <c r="PY3340" s="242"/>
      <c r="PZ3340" s="242"/>
      <c r="QA3340" s="242"/>
      <c r="QB3340" s="242"/>
      <c r="QC3340" s="242"/>
      <c r="QD3340" s="242"/>
      <c r="QE3340" s="242"/>
      <c r="QF3340" s="242"/>
      <c r="QG3340" s="242"/>
      <c r="QH3340" s="242"/>
      <c r="QI3340" s="242"/>
      <c r="QJ3340" s="242"/>
      <c r="QK3340" s="242"/>
    </row>
    <row r="3341" spans="439:453">
      <c r="PW3341" s="242"/>
      <c r="PX3341" s="242"/>
      <c r="PY3341" s="242"/>
      <c r="PZ3341" s="242"/>
      <c r="QA3341" s="242"/>
      <c r="QB3341" s="242"/>
      <c r="QC3341" s="242"/>
      <c r="QD3341" s="242"/>
      <c r="QE3341" s="242"/>
      <c r="QF3341" s="242"/>
      <c r="QG3341" s="242"/>
      <c r="QH3341" s="242"/>
      <c r="QI3341" s="242"/>
      <c r="QJ3341" s="242"/>
      <c r="QK3341" s="242"/>
    </row>
    <row r="3342" spans="439:453">
      <c r="PW3342" s="242"/>
      <c r="PX3342" s="242"/>
      <c r="PY3342" s="242"/>
      <c r="PZ3342" s="242"/>
      <c r="QA3342" s="242"/>
      <c r="QB3342" s="242"/>
      <c r="QC3342" s="242"/>
      <c r="QD3342" s="242"/>
      <c r="QE3342" s="242"/>
      <c r="QF3342" s="242"/>
      <c r="QG3342" s="242"/>
      <c r="QH3342" s="242"/>
      <c r="QI3342" s="242"/>
      <c r="QJ3342" s="242"/>
      <c r="QK3342" s="242"/>
    </row>
    <row r="3343" spans="439:453">
      <c r="PW3343" s="242"/>
      <c r="PX3343" s="242"/>
      <c r="PY3343" s="242"/>
      <c r="PZ3343" s="242"/>
      <c r="QA3343" s="242"/>
      <c r="QB3343" s="242"/>
      <c r="QC3343" s="242"/>
      <c r="QD3343" s="242"/>
      <c r="QE3343" s="242"/>
      <c r="QF3343" s="242"/>
      <c r="QG3343" s="242"/>
      <c r="QH3343" s="242"/>
      <c r="QI3343" s="242"/>
      <c r="QJ3343" s="242"/>
      <c r="QK3343" s="242"/>
    </row>
    <row r="3344" spans="439:453">
      <c r="PW3344" s="242"/>
      <c r="PX3344" s="242"/>
      <c r="PY3344" s="242"/>
      <c r="PZ3344" s="242"/>
      <c r="QA3344" s="242"/>
      <c r="QB3344" s="242"/>
      <c r="QC3344" s="242"/>
      <c r="QD3344" s="242"/>
      <c r="QE3344" s="242"/>
      <c r="QF3344" s="242"/>
      <c r="QG3344" s="242"/>
      <c r="QH3344" s="242"/>
      <c r="QI3344" s="242"/>
      <c r="QJ3344" s="242"/>
      <c r="QK3344" s="242"/>
    </row>
    <row r="3345" spans="439:453">
      <c r="PW3345" s="242"/>
      <c r="PX3345" s="242"/>
      <c r="PY3345" s="242"/>
      <c r="PZ3345" s="242"/>
      <c r="QA3345" s="242"/>
      <c r="QB3345" s="242"/>
      <c r="QC3345" s="242"/>
      <c r="QD3345" s="242"/>
      <c r="QE3345" s="242"/>
      <c r="QF3345" s="242"/>
      <c r="QG3345" s="242"/>
      <c r="QH3345" s="242"/>
      <c r="QI3345" s="242"/>
      <c r="QJ3345" s="242"/>
      <c r="QK3345" s="242"/>
    </row>
    <row r="3346" spans="439:453">
      <c r="PW3346" s="242"/>
      <c r="PX3346" s="242"/>
      <c r="PY3346" s="242"/>
      <c r="PZ3346" s="242"/>
      <c r="QA3346" s="242"/>
      <c r="QB3346" s="242"/>
      <c r="QC3346" s="242"/>
      <c r="QD3346" s="242"/>
      <c r="QE3346" s="242"/>
      <c r="QF3346" s="242"/>
      <c r="QG3346" s="242"/>
      <c r="QH3346" s="242"/>
      <c r="QI3346" s="242"/>
      <c r="QJ3346" s="242"/>
      <c r="QK3346" s="242"/>
    </row>
    <row r="3347" spans="439:453">
      <c r="PW3347" s="242"/>
      <c r="PX3347" s="242"/>
      <c r="PY3347" s="242"/>
      <c r="PZ3347" s="242"/>
      <c r="QA3347" s="242"/>
      <c r="QB3347" s="242"/>
      <c r="QC3347" s="242"/>
      <c r="QD3347" s="242"/>
      <c r="QE3347" s="242"/>
      <c r="QF3347" s="242"/>
      <c r="QG3347" s="242"/>
      <c r="QH3347" s="242"/>
      <c r="QI3347" s="242"/>
      <c r="QJ3347" s="242"/>
      <c r="QK3347" s="242"/>
    </row>
    <row r="3348" spans="439:453">
      <c r="PW3348" s="242"/>
      <c r="PX3348" s="242"/>
      <c r="PY3348" s="242"/>
      <c r="PZ3348" s="242"/>
      <c r="QA3348" s="242"/>
      <c r="QB3348" s="242"/>
      <c r="QC3348" s="242"/>
      <c r="QD3348" s="242"/>
      <c r="QE3348" s="242"/>
      <c r="QF3348" s="242"/>
      <c r="QG3348" s="242"/>
      <c r="QH3348" s="242"/>
      <c r="QI3348" s="242"/>
      <c r="QJ3348" s="242"/>
      <c r="QK3348" s="242"/>
    </row>
    <row r="3349" spans="439:453">
      <c r="PW3349" s="242"/>
      <c r="PX3349" s="242"/>
      <c r="PY3349" s="242"/>
      <c r="PZ3349" s="242"/>
      <c r="QA3349" s="242"/>
      <c r="QB3349" s="242"/>
      <c r="QC3349" s="242"/>
      <c r="QD3349" s="242"/>
      <c r="QE3349" s="242"/>
      <c r="QF3349" s="242"/>
      <c r="QG3349" s="242"/>
      <c r="QH3349" s="242"/>
      <c r="QI3349" s="242"/>
      <c r="QJ3349" s="242"/>
      <c r="QK3349" s="242"/>
    </row>
    <row r="3350" spans="439:453">
      <c r="PW3350" s="242"/>
      <c r="PX3350" s="242"/>
      <c r="PY3350" s="242"/>
      <c r="PZ3350" s="242"/>
      <c r="QA3350" s="242"/>
      <c r="QB3350" s="242"/>
      <c r="QC3350" s="242"/>
      <c r="QD3350" s="242"/>
      <c r="QE3350" s="242"/>
      <c r="QF3350" s="242"/>
      <c r="QG3350" s="242"/>
      <c r="QH3350" s="242"/>
      <c r="QI3350" s="242"/>
      <c r="QJ3350" s="242"/>
      <c r="QK3350" s="242"/>
    </row>
    <row r="3351" spans="439:453">
      <c r="PW3351" s="242"/>
      <c r="PX3351" s="242"/>
      <c r="PY3351" s="242"/>
      <c r="PZ3351" s="242"/>
      <c r="QA3351" s="242"/>
      <c r="QB3351" s="242"/>
      <c r="QC3351" s="242"/>
      <c r="QD3351" s="242"/>
      <c r="QE3351" s="242"/>
      <c r="QF3351" s="242"/>
      <c r="QG3351" s="242"/>
      <c r="QH3351" s="242"/>
      <c r="QI3351" s="242"/>
      <c r="QJ3351" s="242"/>
      <c r="QK3351" s="242"/>
    </row>
    <row r="3352" spans="439:453">
      <c r="PW3352" s="242"/>
      <c r="PX3352" s="242"/>
      <c r="PY3352" s="242"/>
      <c r="PZ3352" s="242"/>
      <c r="QA3352" s="242"/>
      <c r="QB3352" s="242"/>
      <c r="QC3352" s="242"/>
      <c r="QD3352" s="242"/>
      <c r="QE3352" s="242"/>
      <c r="QF3352" s="242"/>
      <c r="QG3352" s="242"/>
      <c r="QH3352" s="242"/>
      <c r="QI3352" s="242"/>
      <c r="QJ3352" s="242"/>
      <c r="QK3352" s="242"/>
    </row>
    <row r="3353" spans="439:453">
      <c r="PW3353" s="242"/>
      <c r="PX3353" s="242"/>
      <c r="PY3353" s="242"/>
      <c r="PZ3353" s="242"/>
      <c r="QA3353" s="242"/>
      <c r="QB3353" s="242"/>
      <c r="QC3353" s="242"/>
      <c r="QD3353" s="242"/>
      <c r="QE3353" s="242"/>
      <c r="QF3353" s="242"/>
      <c r="QG3353" s="242"/>
      <c r="QH3353" s="242"/>
      <c r="QI3353" s="242"/>
      <c r="QJ3353" s="242"/>
      <c r="QK3353" s="242"/>
    </row>
    <row r="3354" spans="439:453">
      <c r="PW3354" s="242"/>
      <c r="PX3354" s="242"/>
      <c r="PY3354" s="242"/>
      <c r="PZ3354" s="242"/>
      <c r="QA3354" s="242"/>
      <c r="QB3354" s="242"/>
      <c r="QC3354" s="242"/>
      <c r="QD3354" s="242"/>
      <c r="QE3354" s="242"/>
      <c r="QF3354" s="242"/>
      <c r="QG3354" s="242"/>
      <c r="QH3354" s="242"/>
      <c r="QI3354" s="242"/>
      <c r="QJ3354" s="242"/>
      <c r="QK3354" s="242"/>
    </row>
    <row r="3355" spans="439:453">
      <c r="PW3355" s="242"/>
      <c r="PX3355" s="242"/>
      <c r="PY3355" s="242"/>
      <c r="PZ3355" s="242"/>
      <c r="QA3355" s="242"/>
      <c r="QB3355" s="242"/>
      <c r="QC3355" s="242"/>
      <c r="QD3355" s="242"/>
      <c r="QE3355" s="242"/>
      <c r="QF3355" s="242"/>
      <c r="QG3355" s="242"/>
      <c r="QH3355" s="242"/>
      <c r="QI3355" s="242"/>
      <c r="QJ3355" s="242"/>
      <c r="QK3355" s="242"/>
    </row>
    <row r="3356" spans="439:453">
      <c r="PW3356" s="242"/>
      <c r="PX3356" s="242"/>
      <c r="PY3356" s="242"/>
      <c r="PZ3356" s="242"/>
      <c r="QA3356" s="242"/>
      <c r="QB3356" s="242"/>
      <c r="QC3356" s="242"/>
      <c r="QD3356" s="242"/>
      <c r="QE3356" s="242"/>
      <c r="QF3356" s="242"/>
      <c r="QG3356" s="242"/>
      <c r="QH3356" s="242"/>
      <c r="QI3356" s="242"/>
      <c r="QJ3356" s="242"/>
      <c r="QK3356" s="242"/>
    </row>
    <row r="3357" spans="439:453">
      <c r="PW3357" s="242"/>
      <c r="PX3357" s="242"/>
      <c r="PY3357" s="242"/>
      <c r="PZ3357" s="242"/>
      <c r="QA3357" s="242"/>
      <c r="QB3357" s="242"/>
      <c r="QC3357" s="242"/>
      <c r="QD3357" s="242"/>
      <c r="QE3357" s="242"/>
      <c r="QF3357" s="242"/>
      <c r="QG3357" s="242"/>
      <c r="QH3357" s="242"/>
      <c r="QI3357" s="242"/>
      <c r="QJ3357" s="242"/>
      <c r="QK3357" s="242"/>
    </row>
    <row r="3358" spans="439:453">
      <c r="PW3358" s="242"/>
      <c r="PX3358" s="242"/>
      <c r="PY3358" s="242"/>
      <c r="PZ3358" s="242"/>
      <c r="QA3358" s="242"/>
      <c r="QB3358" s="242"/>
      <c r="QC3358" s="242"/>
      <c r="QD3358" s="242"/>
      <c r="QE3358" s="242"/>
      <c r="QF3358" s="242"/>
      <c r="QG3358" s="242"/>
      <c r="QH3358" s="242"/>
      <c r="QI3358" s="242"/>
      <c r="QJ3358" s="242"/>
      <c r="QK3358" s="242"/>
    </row>
    <row r="3359" spans="439:453">
      <c r="PW3359" s="242"/>
      <c r="PX3359" s="242"/>
      <c r="PY3359" s="242"/>
      <c r="PZ3359" s="242"/>
      <c r="QA3359" s="242"/>
      <c r="QB3359" s="242"/>
      <c r="QC3359" s="242"/>
      <c r="QD3359" s="242"/>
      <c r="QE3359" s="242"/>
      <c r="QF3359" s="242"/>
      <c r="QG3359" s="242"/>
      <c r="QH3359" s="242"/>
      <c r="QI3359" s="242"/>
      <c r="QJ3359" s="242"/>
      <c r="QK3359" s="242"/>
    </row>
    <row r="3360" spans="439:453">
      <c r="PW3360" s="242"/>
      <c r="PX3360" s="242"/>
      <c r="PY3360" s="242"/>
      <c r="PZ3360" s="242"/>
      <c r="QA3360" s="242"/>
      <c r="QB3360" s="242"/>
      <c r="QC3360" s="242"/>
      <c r="QD3360" s="242"/>
      <c r="QE3360" s="242"/>
      <c r="QF3360" s="242"/>
      <c r="QG3360" s="242"/>
      <c r="QH3360" s="242"/>
      <c r="QI3360" s="242"/>
      <c r="QJ3360" s="242"/>
      <c r="QK3360" s="242"/>
    </row>
    <row r="3361" spans="439:453">
      <c r="PW3361" s="242"/>
      <c r="PX3361" s="242"/>
      <c r="PY3361" s="242"/>
      <c r="PZ3361" s="242"/>
      <c r="QA3361" s="242"/>
      <c r="QB3361" s="242"/>
      <c r="QC3361" s="242"/>
      <c r="QD3361" s="242"/>
      <c r="QE3361" s="242"/>
      <c r="QF3361" s="242"/>
      <c r="QG3361" s="242"/>
      <c r="QH3361" s="242"/>
      <c r="QI3361" s="242"/>
      <c r="QJ3361" s="242"/>
      <c r="QK3361" s="242"/>
    </row>
    <row r="3362" spans="439:453">
      <c r="PW3362" s="242"/>
      <c r="PX3362" s="242"/>
      <c r="PY3362" s="242"/>
      <c r="PZ3362" s="242"/>
      <c r="QA3362" s="242"/>
      <c r="QB3362" s="242"/>
      <c r="QC3362" s="242"/>
      <c r="QD3362" s="242"/>
      <c r="QE3362" s="242"/>
      <c r="QF3362" s="242"/>
      <c r="QG3362" s="242"/>
      <c r="QH3362" s="242"/>
      <c r="QI3362" s="242"/>
      <c r="QJ3362" s="242"/>
      <c r="QK3362" s="242"/>
    </row>
    <row r="3363" spans="439:453">
      <c r="PW3363" s="242"/>
      <c r="PX3363" s="242"/>
      <c r="PY3363" s="242"/>
      <c r="PZ3363" s="242"/>
      <c r="QA3363" s="242"/>
      <c r="QB3363" s="242"/>
      <c r="QC3363" s="242"/>
      <c r="QD3363" s="242"/>
      <c r="QE3363" s="242"/>
      <c r="QF3363" s="242"/>
      <c r="QG3363" s="242"/>
      <c r="QH3363" s="242"/>
      <c r="QI3363" s="242"/>
      <c r="QJ3363" s="242"/>
      <c r="QK3363" s="242"/>
    </row>
    <row r="3364" spans="439:453">
      <c r="PW3364" s="242"/>
      <c r="PX3364" s="242"/>
      <c r="PY3364" s="242"/>
      <c r="PZ3364" s="242"/>
      <c r="QA3364" s="242"/>
      <c r="QB3364" s="242"/>
      <c r="QC3364" s="242"/>
      <c r="QD3364" s="242"/>
      <c r="QE3364" s="242"/>
      <c r="QF3364" s="242"/>
      <c r="QG3364" s="242"/>
      <c r="QH3364" s="242"/>
      <c r="QI3364" s="242"/>
      <c r="QJ3364" s="242"/>
      <c r="QK3364" s="242"/>
    </row>
    <row r="3365" spans="439:453">
      <c r="PW3365" s="242"/>
      <c r="PX3365" s="242"/>
      <c r="PY3365" s="242"/>
      <c r="PZ3365" s="242"/>
      <c r="QA3365" s="242"/>
      <c r="QB3365" s="242"/>
      <c r="QC3365" s="242"/>
      <c r="QD3365" s="242"/>
      <c r="QE3365" s="242"/>
      <c r="QF3365" s="242"/>
      <c r="QG3365" s="242"/>
      <c r="QH3365" s="242"/>
      <c r="QI3365" s="242"/>
      <c r="QJ3365" s="242"/>
      <c r="QK3365" s="242"/>
    </row>
    <row r="3366" spans="439:453">
      <c r="PW3366" s="242"/>
      <c r="PX3366" s="242"/>
      <c r="PY3366" s="242"/>
      <c r="PZ3366" s="242"/>
      <c r="QA3366" s="242"/>
      <c r="QB3366" s="242"/>
      <c r="QC3366" s="242"/>
      <c r="QD3366" s="242"/>
      <c r="QE3366" s="242"/>
      <c r="QF3366" s="242"/>
      <c r="QG3366" s="242"/>
      <c r="QH3366" s="242"/>
      <c r="QI3366" s="242"/>
      <c r="QJ3366" s="242"/>
      <c r="QK3366" s="242"/>
    </row>
    <row r="3367" spans="439:453">
      <c r="PW3367" s="242"/>
      <c r="PX3367" s="242"/>
      <c r="PY3367" s="242"/>
      <c r="PZ3367" s="242"/>
      <c r="QA3367" s="242"/>
      <c r="QB3367" s="242"/>
      <c r="QC3367" s="242"/>
      <c r="QD3367" s="242"/>
      <c r="QE3367" s="242"/>
      <c r="QF3367" s="242"/>
      <c r="QG3367" s="242"/>
      <c r="QH3367" s="242"/>
      <c r="QI3367" s="242"/>
      <c r="QJ3367" s="242"/>
      <c r="QK3367" s="242"/>
    </row>
    <row r="3368" spans="439:453">
      <c r="PW3368" s="242"/>
      <c r="PX3368" s="242"/>
      <c r="PY3368" s="242"/>
      <c r="PZ3368" s="242"/>
      <c r="QA3368" s="242"/>
      <c r="QB3368" s="242"/>
      <c r="QC3368" s="242"/>
      <c r="QD3368" s="242"/>
      <c r="QE3368" s="242"/>
      <c r="QF3368" s="242"/>
      <c r="QG3368" s="242"/>
      <c r="QH3368" s="242"/>
      <c r="QI3368" s="242"/>
      <c r="QJ3368" s="242"/>
      <c r="QK3368" s="242"/>
    </row>
    <row r="3369" spans="439:453">
      <c r="PW3369" s="242"/>
      <c r="PX3369" s="242"/>
      <c r="PY3369" s="242"/>
      <c r="PZ3369" s="242"/>
      <c r="QA3369" s="242"/>
      <c r="QB3369" s="242"/>
      <c r="QC3369" s="242"/>
      <c r="QD3369" s="242"/>
      <c r="QE3369" s="242"/>
      <c r="QF3369" s="242"/>
      <c r="QG3369" s="242"/>
      <c r="QH3369" s="242"/>
      <c r="QI3369" s="242"/>
      <c r="QJ3369" s="242"/>
      <c r="QK3369" s="242"/>
    </row>
    <row r="3370" spans="439:453">
      <c r="PW3370" s="242"/>
      <c r="PX3370" s="242"/>
      <c r="PY3370" s="242"/>
      <c r="PZ3370" s="242"/>
      <c r="QA3370" s="242"/>
      <c r="QB3370" s="242"/>
      <c r="QC3370" s="242"/>
      <c r="QD3370" s="242"/>
      <c r="QE3370" s="242"/>
      <c r="QF3370" s="242"/>
      <c r="QG3370" s="242"/>
      <c r="QH3370" s="242"/>
      <c r="QI3370" s="242"/>
      <c r="QJ3370" s="242"/>
      <c r="QK3370" s="242"/>
    </row>
    <row r="3371" spans="439:453">
      <c r="PW3371" s="242"/>
      <c r="PX3371" s="242"/>
      <c r="PY3371" s="242"/>
      <c r="PZ3371" s="242"/>
      <c r="QA3371" s="242"/>
      <c r="QB3371" s="242"/>
      <c r="QC3371" s="242"/>
      <c r="QD3371" s="242"/>
      <c r="QE3371" s="242"/>
      <c r="QF3371" s="242"/>
      <c r="QG3371" s="242"/>
      <c r="QH3371" s="242"/>
      <c r="QI3371" s="242"/>
      <c r="QJ3371" s="242"/>
      <c r="QK3371" s="242"/>
    </row>
    <row r="3372" spans="439:453">
      <c r="PW3372" s="242"/>
      <c r="PX3372" s="242"/>
      <c r="PY3372" s="242"/>
      <c r="PZ3372" s="242"/>
      <c r="QA3372" s="242"/>
      <c r="QB3372" s="242"/>
      <c r="QC3372" s="242"/>
      <c r="QD3372" s="242"/>
      <c r="QE3372" s="242"/>
      <c r="QF3372" s="242"/>
      <c r="QG3372" s="242"/>
      <c r="QH3372" s="242"/>
      <c r="QI3372" s="242"/>
      <c r="QJ3372" s="242"/>
      <c r="QK3372" s="242"/>
    </row>
    <row r="3373" spans="439:453">
      <c r="PW3373" s="242"/>
      <c r="PX3373" s="242"/>
      <c r="PY3373" s="242"/>
      <c r="PZ3373" s="242"/>
      <c r="QA3373" s="242"/>
      <c r="QB3373" s="242"/>
      <c r="QC3373" s="242"/>
      <c r="QD3373" s="242"/>
      <c r="QE3373" s="242"/>
      <c r="QF3373" s="242"/>
      <c r="QG3373" s="242"/>
      <c r="QH3373" s="242"/>
      <c r="QI3373" s="242"/>
      <c r="QJ3373" s="242"/>
      <c r="QK3373" s="242"/>
    </row>
    <row r="3374" spans="439:453">
      <c r="PW3374" s="242"/>
      <c r="PX3374" s="242"/>
      <c r="PY3374" s="242"/>
      <c r="PZ3374" s="242"/>
      <c r="QA3374" s="242"/>
      <c r="QB3374" s="242"/>
      <c r="QC3374" s="242"/>
      <c r="QD3374" s="242"/>
      <c r="QE3374" s="242"/>
      <c r="QF3374" s="242"/>
      <c r="QG3374" s="242"/>
      <c r="QH3374" s="242"/>
      <c r="QI3374" s="242"/>
      <c r="QJ3374" s="242"/>
      <c r="QK3374" s="242"/>
    </row>
    <row r="3375" spans="439:453">
      <c r="PW3375" s="242"/>
      <c r="PX3375" s="242"/>
      <c r="PY3375" s="242"/>
      <c r="PZ3375" s="242"/>
      <c r="QA3375" s="242"/>
      <c r="QB3375" s="242"/>
      <c r="QC3375" s="242"/>
      <c r="QD3375" s="242"/>
      <c r="QE3375" s="242"/>
      <c r="QF3375" s="242"/>
      <c r="QG3375" s="242"/>
      <c r="QH3375" s="242"/>
      <c r="QI3375" s="242"/>
      <c r="QJ3375" s="242"/>
      <c r="QK3375" s="242"/>
    </row>
    <row r="3376" spans="439:453">
      <c r="PW3376" s="242"/>
      <c r="PX3376" s="242"/>
      <c r="PY3376" s="242"/>
      <c r="PZ3376" s="242"/>
      <c r="QA3376" s="242"/>
      <c r="QB3376" s="242"/>
      <c r="QC3376" s="242"/>
      <c r="QD3376" s="242"/>
      <c r="QE3376" s="242"/>
      <c r="QF3376" s="242"/>
      <c r="QG3376" s="242"/>
      <c r="QH3376" s="242"/>
      <c r="QI3376" s="242"/>
      <c r="QJ3376" s="242"/>
      <c r="QK3376" s="242"/>
    </row>
    <row r="3377" spans="439:453">
      <c r="PW3377" s="242"/>
      <c r="PX3377" s="242"/>
      <c r="PY3377" s="242"/>
      <c r="PZ3377" s="242"/>
      <c r="QA3377" s="242"/>
      <c r="QB3377" s="242"/>
      <c r="QC3377" s="242"/>
      <c r="QD3377" s="242"/>
      <c r="QE3377" s="242"/>
      <c r="QF3377" s="242"/>
      <c r="QG3377" s="242"/>
      <c r="QH3377" s="242"/>
      <c r="QI3377" s="242"/>
      <c r="QJ3377" s="242"/>
      <c r="QK3377" s="242"/>
    </row>
    <row r="3378" spans="439:453">
      <c r="PW3378" s="242"/>
      <c r="PX3378" s="242"/>
      <c r="PY3378" s="242"/>
      <c r="PZ3378" s="242"/>
      <c r="QA3378" s="242"/>
      <c r="QB3378" s="242"/>
      <c r="QC3378" s="242"/>
      <c r="QD3378" s="242"/>
      <c r="QE3378" s="242"/>
      <c r="QF3378" s="242"/>
      <c r="QG3378" s="242"/>
      <c r="QH3378" s="242"/>
      <c r="QI3378" s="242"/>
      <c r="QJ3378" s="242"/>
      <c r="QK3378" s="242"/>
    </row>
    <row r="3379" spans="439:453">
      <c r="PW3379" s="242"/>
      <c r="PX3379" s="242"/>
      <c r="PY3379" s="242"/>
      <c r="PZ3379" s="242"/>
      <c r="QA3379" s="242"/>
      <c r="QB3379" s="242"/>
      <c r="QC3379" s="242"/>
      <c r="QD3379" s="242"/>
      <c r="QE3379" s="242"/>
      <c r="QF3379" s="242"/>
      <c r="QG3379" s="242"/>
      <c r="QH3379" s="242"/>
      <c r="QI3379" s="242"/>
      <c r="QJ3379" s="242"/>
      <c r="QK3379" s="242"/>
    </row>
    <row r="3380" spans="439:453">
      <c r="PW3380" s="242"/>
      <c r="PX3380" s="242"/>
      <c r="PY3380" s="242"/>
      <c r="PZ3380" s="242"/>
      <c r="QA3380" s="242"/>
      <c r="QB3380" s="242"/>
      <c r="QC3380" s="242"/>
      <c r="QD3380" s="242"/>
      <c r="QE3380" s="242"/>
      <c r="QF3380" s="242"/>
      <c r="QG3380" s="242"/>
      <c r="QH3380" s="242"/>
      <c r="QI3380" s="242"/>
      <c r="QJ3380" s="242"/>
      <c r="QK3380" s="242"/>
    </row>
    <row r="3381" spans="439:453">
      <c r="PW3381" s="242"/>
      <c r="PX3381" s="242"/>
      <c r="PY3381" s="242"/>
      <c r="PZ3381" s="242"/>
      <c r="QA3381" s="242"/>
      <c r="QB3381" s="242"/>
      <c r="QC3381" s="242"/>
      <c r="QD3381" s="242"/>
      <c r="QE3381" s="242"/>
      <c r="QF3381" s="242"/>
      <c r="QG3381" s="242"/>
      <c r="QH3381" s="242"/>
      <c r="QI3381" s="242"/>
      <c r="QJ3381" s="242"/>
      <c r="QK3381" s="242"/>
    </row>
    <row r="3382" spans="439:453">
      <c r="PW3382" s="242"/>
      <c r="PX3382" s="242"/>
      <c r="PY3382" s="242"/>
      <c r="PZ3382" s="242"/>
      <c r="QA3382" s="242"/>
      <c r="QB3382" s="242"/>
      <c r="QC3382" s="242"/>
      <c r="QD3382" s="242"/>
      <c r="QE3382" s="242"/>
      <c r="QF3382" s="242"/>
      <c r="QG3382" s="242"/>
      <c r="QH3382" s="242"/>
      <c r="QI3382" s="242"/>
      <c r="QJ3382" s="242"/>
      <c r="QK3382" s="242"/>
    </row>
    <row r="3383" spans="439:453">
      <c r="PW3383" s="242"/>
      <c r="PX3383" s="242"/>
      <c r="PY3383" s="242"/>
      <c r="PZ3383" s="242"/>
      <c r="QA3383" s="242"/>
      <c r="QB3383" s="242"/>
      <c r="QC3383" s="242"/>
      <c r="QD3383" s="242"/>
      <c r="QE3383" s="242"/>
      <c r="QF3383" s="242"/>
      <c r="QG3383" s="242"/>
      <c r="QH3383" s="242"/>
      <c r="QI3383" s="242"/>
      <c r="QJ3383" s="242"/>
      <c r="QK3383" s="242"/>
    </row>
    <row r="3384" spans="439:453">
      <c r="PW3384" s="242"/>
      <c r="PX3384" s="242"/>
      <c r="PY3384" s="242"/>
      <c r="PZ3384" s="242"/>
      <c r="QA3384" s="242"/>
      <c r="QB3384" s="242"/>
      <c r="QC3384" s="242"/>
      <c r="QD3384" s="242"/>
      <c r="QE3384" s="242"/>
      <c r="QF3384" s="242"/>
      <c r="QG3384" s="242"/>
      <c r="QH3384" s="242"/>
      <c r="QI3384" s="242"/>
      <c r="QJ3384" s="242"/>
      <c r="QK3384" s="242"/>
    </row>
    <row r="3385" spans="439:453">
      <c r="PW3385" s="242"/>
      <c r="PX3385" s="242"/>
      <c r="PY3385" s="242"/>
      <c r="PZ3385" s="242"/>
      <c r="QA3385" s="242"/>
      <c r="QB3385" s="242"/>
      <c r="QC3385" s="242"/>
      <c r="QD3385" s="242"/>
      <c r="QE3385" s="242"/>
      <c r="QF3385" s="242"/>
      <c r="QG3385" s="242"/>
      <c r="QH3385" s="242"/>
      <c r="QI3385" s="242"/>
      <c r="QJ3385" s="242"/>
      <c r="QK3385" s="242"/>
    </row>
    <row r="3386" spans="439:453">
      <c r="PW3386" s="242"/>
      <c r="PX3386" s="242"/>
      <c r="PY3386" s="242"/>
      <c r="PZ3386" s="242"/>
      <c r="QA3386" s="242"/>
      <c r="QB3386" s="242"/>
      <c r="QC3386" s="242"/>
      <c r="QD3386" s="242"/>
      <c r="QE3386" s="242"/>
      <c r="QF3386" s="242"/>
      <c r="QG3386" s="242"/>
      <c r="QH3386" s="242"/>
      <c r="QI3386" s="242"/>
      <c r="QJ3386" s="242"/>
      <c r="QK3386" s="242"/>
    </row>
    <row r="3387" spans="439:453">
      <c r="PW3387" s="242"/>
      <c r="PX3387" s="242"/>
      <c r="PY3387" s="242"/>
      <c r="PZ3387" s="242"/>
      <c r="QA3387" s="242"/>
      <c r="QB3387" s="242"/>
      <c r="QC3387" s="242"/>
      <c r="QD3387" s="242"/>
      <c r="QE3387" s="242"/>
      <c r="QF3387" s="242"/>
      <c r="QG3387" s="242"/>
      <c r="QH3387" s="242"/>
      <c r="QI3387" s="242"/>
      <c r="QJ3387" s="242"/>
      <c r="QK3387" s="242"/>
    </row>
    <row r="3388" spans="439:453">
      <c r="PW3388" s="242"/>
      <c r="PX3388" s="242"/>
      <c r="PY3388" s="242"/>
      <c r="PZ3388" s="242"/>
      <c r="QA3388" s="242"/>
      <c r="QB3388" s="242"/>
      <c r="QC3388" s="242"/>
      <c r="QD3388" s="242"/>
      <c r="QE3388" s="242"/>
      <c r="QF3388" s="242"/>
      <c r="QG3388" s="242"/>
      <c r="QH3388" s="242"/>
      <c r="QI3388" s="242"/>
      <c r="QJ3388" s="242"/>
      <c r="QK3388" s="242"/>
    </row>
    <row r="3389" spans="439:453">
      <c r="PW3389" s="242"/>
      <c r="PX3389" s="242"/>
      <c r="PY3389" s="242"/>
      <c r="PZ3389" s="242"/>
      <c r="QA3389" s="242"/>
      <c r="QB3389" s="242"/>
      <c r="QC3389" s="242"/>
      <c r="QD3389" s="242"/>
      <c r="QE3389" s="242"/>
      <c r="QF3389" s="242"/>
      <c r="QG3389" s="242"/>
      <c r="QH3389" s="242"/>
      <c r="QI3389" s="242"/>
      <c r="QJ3389" s="242"/>
      <c r="QK3389" s="242"/>
    </row>
    <row r="3390" spans="439:453">
      <c r="PW3390" s="242"/>
      <c r="PX3390" s="242"/>
      <c r="PY3390" s="242"/>
      <c r="PZ3390" s="242"/>
      <c r="QA3390" s="242"/>
      <c r="QB3390" s="242"/>
      <c r="QC3390" s="242"/>
      <c r="QD3390" s="242"/>
      <c r="QE3390" s="242"/>
      <c r="QF3390" s="242"/>
      <c r="QG3390" s="242"/>
      <c r="QH3390" s="242"/>
      <c r="QI3390" s="242"/>
      <c r="QJ3390" s="242"/>
      <c r="QK3390" s="242"/>
    </row>
    <row r="3391" spans="439:453">
      <c r="PW3391" s="242"/>
      <c r="PX3391" s="242"/>
      <c r="PY3391" s="242"/>
      <c r="PZ3391" s="242"/>
      <c r="QA3391" s="242"/>
      <c r="QB3391" s="242"/>
      <c r="QC3391" s="242"/>
      <c r="QD3391" s="242"/>
      <c r="QE3391" s="242"/>
      <c r="QF3391" s="242"/>
      <c r="QG3391" s="242"/>
      <c r="QH3391" s="242"/>
      <c r="QI3391" s="242"/>
      <c r="QJ3391" s="242"/>
      <c r="QK3391" s="242"/>
    </row>
    <row r="3392" spans="439:453">
      <c r="PW3392" s="242"/>
      <c r="PX3392" s="242"/>
      <c r="PY3392" s="242"/>
      <c r="PZ3392" s="242"/>
      <c r="QA3392" s="242"/>
      <c r="QB3392" s="242"/>
      <c r="QC3392" s="242"/>
      <c r="QD3392" s="242"/>
      <c r="QE3392" s="242"/>
      <c r="QF3392" s="242"/>
      <c r="QG3392" s="242"/>
      <c r="QH3392" s="242"/>
      <c r="QI3392" s="242"/>
      <c r="QJ3392" s="242"/>
      <c r="QK3392" s="242"/>
    </row>
    <row r="3393" spans="439:453">
      <c r="PW3393" s="242"/>
      <c r="PX3393" s="242"/>
      <c r="PY3393" s="242"/>
      <c r="PZ3393" s="242"/>
      <c r="QA3393" s="242"/>
      <c r="QB3393" s="242"/>
      <c r="QC3393" s="242"/>
      <c r="QD3393" s="242"/>
      <c r="QE3393" s="242"/>
      <c r="QF3393" s="242"/>
      <c r="QG3393" s="242"/>
      <c r="QH3393" s="242"/>
      <c r="QI3393" s="242"/>
      <c r="QJ3393" s="242"/>
      <c r="QK3393" s="242"/>
    </row>
    <row r="3394" spans="439:453">
      <c r="PW3394" s="242"/>
      <c r="PX3394" s="242"/>
      <c r="PY3394" s="242"/>
      <c r="PZ3394" s="242"/>
      <c r="QA3394" s="242"/>
      <c r="QB3394" s="242"/>
      <c r="QC3394" s="242"/>
      <c r="QD3394" s="242"/>
      <c r="QE3394" s="242"/>
      <c r="QF3394" s="242"/>
      <c r="QG3394" s="242"/>
      <c r="QH3394" s="242"/>
      <c r="QI3394" s="242"/>
      <c r="QJ3394" s="242"/>
      <c r="QK3394" s="242"/>
    </row>
    <row r="3395" spans="439:453">
      <c r="PW3395" s="242"/>
      <c r="PX3395" s="242"/>
      <c r="PY3395" s="242"/>
      <c r="PZ3395" s="242"/>
      <c r="QA3395" s="242"/>
      <c r="QB3395" s="242"/>
      <c r="QC3395" s="242"/>
      <c r="QD3395" s="242"/>
      <c r="QE3395" s="242"/>
      <c r="QF3395" s="242"/>
      <c r="QG3395" s="242"/>
      <c r="QH3395" s="242"/>
      <c r="QI3395" s="242"/>
      <c r="QJ3395" s="242"/>
      <c r="QK3395" s="242"/>
    </row>
    <row r="3396" spans="439:453">
      <c r="PW3396" s="242"/>
      <c r="PX3396" s="242"/>
      <c r="PY3396" s="242"/>
      <c r="PZ3396" s="242"/>
      <c r="QA3396" s="242"/>
      <c r="QB3396" s="242"/>
      <c r="QC3396" s="242"/>
      <c r="QD3396" s="242"/>
      <c r="QE3396" s="242"/>
      <c r="QF3396" s="242"/>
      <c r="QG3396" s="242"/>
      <c r="QH3396" s="242"/>
      <c r="QI3396" s="242"/>
      <c r="QJ3396" s="242"/>
      <c r="QK3396" s="242"/>
    </row>
    <row r="3397" spans="439:453">
      <c r="PW3397" s="242"/>
      <c r="PX3397" s="242"/>
      <c r="PY3397" s="242"/>
      <c r="PZ3397" s="242"/>
      <c r="QA3397" s="242"/>
      <c r="QB3397" s="242"/>
      <c r="QC3397" s="242"/>
      <c r="QD3397" s="242"/>
      <c r="QE3397" s="242"/>
      <c r="QF3397" s="242"/>
      <c r="QG3397" s="242"/>
      <c r="QH3397" s="242"/>
      <c r="QI3397" s="242"/>
      <c r="QJ3397" s="242"/>
      <c r="QK3397" s="242"/>
    </row>
    <row r="3398" spans="439:453">
      <c r="PW3398" s="242"/>
      <c r="PX3398" s="242"/>
      <c r="PY3398" s="242"/>
      <c r="PZ3398" s="242"/>
      <c r="QA3398" s="242"/>
      <c r="QB3398" s="242"/>
      <c r="QC3398" s="242"/>
      <c r="QD3398" s="242"/>
      <c r="QE3398" s="242"/>
      <c r="QF3398" s="242"/>
      <c r="QG3398" s="242"/>
      <c r="QH3398" s="242"/>
      <c r="QI3398" s="242"/>
      <c r="QJ3398" s="242"/>
      <c r="QK3398" s="242"/>
    </row>
    <row r="3399" spans="439:453">
      <c r="PW3399" s="242"/>
      <c r="PX3399" s="242"/>
      <c r="PY3399" s="242"/>
      <c r="PZ3399" s="242"/>
      <c r="QA3399" s="242"/>
      <c r="QB3399" s="242"/>
      <c r="QC3399" s="242"/>
      <c r="QD3399" s="242"/>
      <c r="QE3399" s="242"/>
      <c r="QF3399" s="242"/>
      <c r="QG3399" s="242"/>
      <c r="QH3399" s="242"/>
      <c r="QI3399" s="242"/>
      <c r="QJ3399" s="242"/>
      <c r="QK3399" s="242"/>
    </row>
    <row r="3400" spans="439:453">
      <c r="PW3400" s="242"/>
      <c r="PX3400" s="242"/>
      <c r="PY3400" s="242"/>
      <c r="PZ3400" s="242"/>
      <c r="QA3400" s="242"/>
      <c r="QB3400" s="242"/>
      <c r="QC3400" s="242"/>
      <c r="QD3400" s="242"/>
      <c r="QE3400" s="242"/>
      <c r="QF3400" s="242"/>
      <c r="QG3400" s="242"/>
      <c r="QH3400" s="242"/>
      <c r="QI3400" s="242"/>
      <c r="QJ3400" s="242"/>
      <c r="QK3400" s="242"/>
    </row>
    <row r="3401" spans="439:453">
      <c r="PW3401" s="242"/>
      <c r="PX3401" s="242"/>
      <c r="PY3401" s="242"/>
      <c r="PZ3401" s="242"/>
      <c r="QA3401" s="242"/>
      <c r="QB3401" s="242"/>
      <c r="QC3401" s="242"/>
      <c r="QD3401" s="242"/>
      <c r="QE3401" s="242"/>
      <c r="QF3401" s="242"/>
      <c r="QG3401" s="242"/>
      <c r="QH3401" s="242"/>
      <c r="QI3401" s="242"/>
      <c r="QJ3401" s="242"/>
      <c r="QK3401" s="242"/>
    </row>
    <row r="3402" spans="439:453">
      <c r="PW3402" s="242"/>
      <c r="PX3402" s="242"/>
      <c r="PY3402" s="242"/>
      <c r="PZ3402" s="242"/>
      <c r="QA3402" s="242"/>
      <c r="QB3402" s="242"/>
      <c r="QC3402" s="242"/>
      <c r="QD3402" s="242"/>
      <c r="QE3402" s="242"/>
      <c r="QF3402" s="242"/>
      <c r="QG3402" s="242"/>
      <c r="QH3402" s="242"/>
      <c r="QI3402" s="242"/>
      <c r="QJ3402" s="242"/>
      <c r="QK3402" s="242"/>
    </row>
    <row r="3403" spans="439:453">
      <c r="PW3403" s="242"/>
      <c r="PX3403" s="242"/>
      <c r="PY3403" s="242"/>
      <c r="PZ3403" s="242"/>
      <c r="QA3403" s="242"/>
      <c r="QB3403" s="242"/>
      <c r="QC3403" s="242"/>
      <c r="QD3403" s="242"/>
      <c r="QE3403" s="242"/>
      <c r="QF3403" s="242"/>
      <c r="QG3403" s="242"/>
      <c r="QH3403" s="242"/>
      <c r="QI3403" s="242"/>
      <c r="QJ3403" s="242"/>
      <c r="QK3403" s="242"/>
    </row>
    <row r="3404" spans="439:453">
      <c r="PW3404" s="242"/>
      <c r="PX3404" s="242"/>
      <c r="PY3404" s="242"/>
      <c r="PZ3404" s="242"/>
      <c r="QA3404" s="242"/>
      <c r="QB3404" s="242"/>
      <c r="QC3404" s="242"/>
      <c r="QD3404" s="242"/>
      <c r="QE3404" s="242"/>
      <c r="QF3404" s="242"/>
      <c r="QG3404" s="242"/>
      <c r="QH3404" s="242"/>
      <c r="QI3404" s="242"/>
      <c r="QJ3404" s="242"/>
      <c r="QK3404" s="242"/>
    </row>
    <row r="3405" spans="439:453">
      <c r="PW3405" s="242"/>
      <c r="PX3405" s="242"/>
      <c r="PY3405" s="242"/>
      <c r="PZ3405" s="242"/>
      <c r="QA3405" s="242"/>
      <c r="QB3405" s="242"/>
      <c r="QC3405" s="242"/>
      <c r="QD3405" s="242"/>
      <c r="QE3405" s="242"/>
      <c r="QF3405" s="242"/>
      <c r="QG3405" s="242"/>
      <c r="QH3405" s="242"/>
      <c r="QI3405" s="242"/>
      <c r="QJ3405" s="242"/>
      <c r="QK3405" s="242"/>
    </row>
    <row r="3406" spans="439:453">
      <c r="PW3406" s="242"/>
      <c r="PX3406" s="242"/>
      <c r="PY3406" s="242"/>
      <c r="PZ3406" s="242"/>
      <c r="QA3406" s="242"/>
      <c r="QB3406" s="242"/>
      <c r="QC3406" s="242"/>
      <c r="QD3406" s="242"/>
      <c r="QE3406" s="242"/>
      <c r="QF3406" s="242"/>
      <c r="QG3406" s="242"/>
      <c r="QH3406" s="242"/>
      <c r="QI3406" s="242"/>
      <c r="QJ3406" s="242"/>
      <c r="QK3406" s="242"/>
    </row>
    <row r="3407" spans="439:453">
      <c r="PW3407" s="242"/>
      <c r="PX3407" s="242"/>
      <c r="PY3407" s="242"/>
      <c r="PZ3407" s="242"/>
      <c r="QA3407" s="242"/>
      <c r="QB3407" s="242"/>
      <c r="QC3407" s="242"/>
      <c r="QD3407" s="242"/>
      <c r="QE3407" s="242"/>
      <c r="QF3407" s="242"/>
      <c r="QG3407" s="242"/>
      <c r="QH3407" s="242"/>
      <c r="QI3407" s="242"/>
      <c r="QJ3407" s="242"/>
      <c r="QK3407" s="242"/>
    </row>
    <row r="3408" spans="439:453">
      <c r="PW3408" s="242"/>
      <c r="PX3408" s="242"/>
      <c r="PY3408" s="242"/>
      <c r="PZ3408" s="242"/>
      <c r="QA3408" s="242"/>
      <c r="QB3408" s="242"/>
      <c r="QC3408" s="242"/>
      <c r="QD3408" s="242"/>
      <c r="QE3408" s="242"/>
      <c r="QF3408" s="242"/>
      <c r="QG3408" s="242"/>
      <c r="QH3408" s="242"/>
      <c r="QI3408" s="242"/>
      <c r="QJ3408" s="242"/>
      <c r="QK3408" s="242"/>
    </row>
    <row r="3409" spans="439:453">
      <c r="PW3409" s="242"/>
      <c r="PX3409" s="242"/>
      <c r="PY3409" s="242"/>
      <c r="PZ3409" s="242"/>
      <c r="QA3409" s="242"/>
      <c r="QB3409" s="242"/>
      <c r="QC3409" s="242"/>
      <c r="QD3409" s="242"/>
      <c r="QE3409" s="242"/>
      <c r="QF3409" s="242"/>
      <c r="QG3409" s="242"/>
      <c r="QH3409" s="242"/>
      <c r="QI3409" s="242"/>
      <c r="QJ3409" s="242"/>
      <c r="QK3409" s="242"/>
    </row>
    <row r="3410" spans="439:453">
      <c r="PW3410" s="242"/>
      <c r="PX3410" s="242"/>
      <c r="PY3410" s="242"/>
      <c r="PZ3410" s="242"/>
      <c r="QA3410" s="242"/>
      <c r="QB3410" s="242"/>
      <c r="QC3410" s="242"/>
      <c r="QD3410" s="242"/>
      <c r="QE3410" s="242"/>
      <c r="QF3410" s="242"/>
      <c r="QG3410" s="242"/>
      <c r="QH3410" s="242"/>
      <c r="QI3410" s="242"/>
      <c r="QJ3410" s="242"/>
      <c r="QK3410" s="242"/>
    </row>
    <row r="3411" spans="439:453">
      <c r="PW3411" s="242"/>
      <c r="PX3411" s="242"/>
      <c r="PY3411" s="242"/>
      <c r="PZ3411" s="242"/>
      <c r="QA3411" s="242"/>
      <c r="QB3411" s="242"/>
      <c r="QC3411" s="242"/>
      <c r="QD3411" s="242"/>
      <c r="QE3411" s="242"/>
      <c r="QF3411" s="242"/>
      <c r="QG3411" s="242"/>
      <c r="QH3411" s="242"/>
      <c r="QI3411" s="242"/>
      <c r="QJ3411" s="242"/>
      <c r="QK3411" s="242"/>
    </row>
    <row r="3412" spans="439:453">
      <c r="PW3412" s="242"/>
      <c r="PX3412" s="242"/>
      <c r="PY3412" s="242"/>
      <c r="PZ3412" s="242"/>
      <c r="QA3412" s="242"/>
      <c r="QB3412" s="242"/>
      <c r="QC3412" s="242"/>
      <c r="QD3412" s="242"/>
      <c r="QE3412" s="242"/>
      <c r="QF3412" s="242"/>
      <c r="QG3412" s="242"/>
      <c r="QH3412" s="242"/>
      <c r="QI3412" s="242"/>
      <c r="QJ3412" s="242"/>
      <c r="QK3412" s="242"/>
    </row>
    <row r="3413" spans="439:453">
      <c r="PW3413" s="242"/>
      <c r="PX3413" s="242"/>
      <c r="PY3413" s="242"/>
      <c r="PZ3413" s="242"/>
      <c r="QA3413" s="242"/>
      <c r="QB3413" s="242"/>
      <c r="QC3413" s="242"/>
      <c r="QD3413" s="242"/>
      <c r="QE3413" s="242"/>
      <c r="QF3413" s="242"/>
      <c r="QG3413" s="242"/>
      <c r="QH3413" s="242"/>
      <c r="QI3413" s="242"/>
      <c r="QJ3413" s="242"/>
      <c r="QK3413" s="242"/>
    </row>
    <row r="3414" spans="439:453">
      <c r="PW3414" s="242"/>
      <c r="PX3414" s="242"/>
      <c r="PY3414" s="242"/>
      <c r="PZ3414" s="242"/>
      <c r="QA3414" s="242"/>
      <c r="QB3414" s="242"/>
      <c r="QC3414" s="242"/>
      <c r="QD3414" s="242"/>
      <c r="QE3414" s="242"/>
      <c r="QF3414" s="242"/>
      <c r="QG3414" s="242"/>
      <c r="QH3414" s="242"/>
      <c r="QI3414" s="242"/>
      <c r="QJ3414" s="242"/>
      <c r="QK3414" s="242"/>
    </row>
    <row r="3415" spans="439:453">
      <c r="PW3415" s="242"/>
      <c r="PX3415" s="242"/>
      <c r="PY3415" s="242"/>
      <c r="PZ3415" s="242"/>
      <c r="QA3415" s="242"/>
      <c r="QB3415" s="242"/>
      <c r="QC3415" s="242"/>
      <c r="QD3415" s="242"/>
      <c r="QE3415" s="242"/>
      <c r="QF3415" s="242"/>
      <c r="QG3415" s="242"/>
      <c r="QH3415" s="242"/>
      <c r="QI3415" s="242"/>
      <c r="QJ3415" s="242"/>
      <c r="QK3415" s="242"/>
    </row>
    <row r="3416" spans="439:453">
      <c r="PW3416" s="242"/>
      <c r="PX3416" s="242"/>
      <c r="PY3416" s="242"/>
      <c r="PZ3416" s="242"/>
      <c r="QA3416" s="242"/>
      <c r="QB3416" s="242"/>
      <c r="QC3416" s="242"/>
      <c r="QD3416" s="242"/>
      <c r="QE3416" s="242"/>
      <c r="QF3416" s="242"/>
      <c r="QG3416" s="242"/>
      <c r="QH3416" s="242"/>
      <c r="QI3416" s="242"/>
      <c r="QJ3416" s="242"/>
      <c r="QK3416" s="242"/>
    </row>
    <row r="3417" spans="439:453">
      <c r="PW3417" s="242"/>
      <c r="PX3417" s="242"/>
      <c r="PY3417" s="242"/>
      <c r="PZ3417" s="242"/>
      <c r="QA3417" s="242"/>
      <c r="QB3417" s="242"/>
      <c r="QC3417" s="242"/>
      <c r="QD3417" s="242"/>
      <c r="QE3417" s="242"/>
      <c r="QF3417" s="242"/>
      <c r="QG3417" s="242"/>
      <c r="QH3417" s="242"/>
      <c r="QI3417" s="242"/>
      <c r="QJ3417" s="242"/>
      <c r="QK3417" s="242"/>
    </row>
    <row r="3418" spans="439:453">
      <c r="PW3418" s="242"/>
      <c r="PX3418" s="242"/>
      <c r="PY3418" s="242"/>
      <c r="PZ3418" s="242"/>
      <c r="QA3418" s="242"/>
      <c r="QB3418" s="242"/>
      <c r="QC3418" s="242"/>
      <c r="QD3418" s="242"/>
      <c r="QE3418" s="242"/>
      <c r="QF3418" s="242"/>
      <c r="QG3418" s="242"/>
      <c r="QH3418" s="242"/>
      <c r="QI3418" s="242"/>
      <c r="QJ3418" s="242"/>
      <c r="QK3418" s="242"/>
    </row>
    <row r="3419" spans="439:453">
      <c r="PW3419" s="242"/>
      <c r="PX3419" s="242"/>
      <c r="PY3419" s="242"/>
      <c r="PZ3419" s="242"/>
      <c r="QA3419" s="242"/>
      <c r="QB3419" s="242"/>
      <c r="QC3419" s="242"/>
      <c r="QD3419" s="242"/>
      <c r="QE3419" s="242"/>
      <c r="QF3419" s="242"/>
      <c r="QG3419" s="242"/>
      <c r="QH3419" s="242"/>
      <c r="QI3419" s="242"/>
      <c r="QJ3419" s="242"/>
      <c r="QK3419" s="242"/>
    </row>
    <row r="3420" spans="439:453">
      <c r="PW3420" s="242"/>
      <c r="PX3420" s="242"/>
      <c r="PY3420" s="242"/>
      <c r="PZ3420" s="242"/>
      <c r="QA3420" s="242"/>
      <c r="QB3420" s="242"/>
      <c r="QC3420" s="242"/>
      <c r="QD3420" s="242"/>
      <c r="QE3420" s="242"/>
      <c r="QF3420" s="242"/>
      <c r="QG3420" s="242"/>
      <c r="QH3420" s="242"/>
      <c r="QI3420" s="242"/>
      <c r="QJ3420" s="242"/>
      <c r="QK3420" s="242"/>
    </row>
    <row r="3421" spans="439:453">
      <c r="PW3421" s="242"/>
      <c r="PX3421" s="242"/>
      <c r="PY3421" s="242"/>
      <c r="PZ3421" s="242"/>
      <c r="QA3421" s="242"/>
      <c r="QB3421" s="242"/>
      <c r="QC3421" s="242"/>
      <c r="QD3421" s="242"/>
      <c r="QE3421" s="242"/>
      <c r="QF3421" s="242"/>
      <c r="QG3421" s="242"/>
      <c r="QH3421" s="242"/>
      <c r="QI3421" s="242"/>
      <c r="QJ3421" s="242"/>
      <c r="QK3421" s="242"/>
    </row>
    <row r="3422" spans="439:453">
      <c r="PW3422" s="242"/>
      <c r="PX3422" s="242"/>
      <c r="PY3422" s="242"/>
      <c r="PZ3422" s="242"/>
      <c r="QA3422" s="242"/>
      <c r="QB3422" s="242"/>
      <c r="QC3422" s="242"/>
      <c r="QD3422" s="242"/>
      <c r="QE3422" s="242"/>
      <c r="QF3422" s="242"/>
      <c r="QG3422" s="242"/>
      <c r="QH3422" s="242"/>
      <c r="QI3422" s="242"/>
      <c r="QJ3422" s="242"/>
      <c r="QK3422" s="242"/>
    </row>
    <row r="3423" spans="439:453">
      <c r="PW3423" s="242"/>
      <c r="PX3423" s="242"/>
      <c r="PY3423" s="242"/>
      <c r="PZ3423" s="242"/>
      <c r="QA3423" s="242"/>
      <c r="QB3423" s="242"/>
      <c r="QC3423" s="242"/>
      <c r="QD3423" s="242"/>
      <c r="QE3423" s="242"/>
      <c r="QF3423" s="242"/>
      <c r="QG3423" s="242"/>
      <c r="QH3423" s="242"/>
      <c r="QI3423" s="242"/>
      <c r="QJ3423" s="242"/>
      <c r="QK3423" s="242"/>
    </row>
    <row r="3424" spans="439:453">
      <c r="PW3424" s="242"/>
      <c r="PX3424" s="242"/>
      <c r="PY3424" s="242"/>
      <c r="PZ3424" s="242"/>
      <c r="QA3424" s="242"/>
      <c r="QB3424" s="242"/>
      <c r="QC3424" s="242"/>
      <c r="QD3424" s="242"/>
      <c r="QE3424" s="242"/>
      <c r="QF3424" s="242"/>
      <c r="QG3424" s="242"/>
      <c r="QH3424" s="242"/>
      <c r="QI3424" s="242"/>
      <c r="QJ3424" s="242"/>
      <c r="QK3424" s="242"/>
    </row>
    <row r="3425" spans="439:453">
      <c r="PW3425" s="242"/>
      <c r="PX3425" s="242"/>
      <c r="PY3425" s="242"/>
      <c r="PZ3425" s="242"/>
      <c r="QA3425" s="242"/>
      <c r="QB3425" s="242"/>
      <c r="QC3425" s="242"/>
      <c r="QD3425" s="242"/>
      <c r="QE3425" s="242"/>
      <c r="QF3425" s="242"/>
      <c r="QG3425" s="242"/>
      <c r="QH3425" s="242"/>
      <c r="QI3425" s="242"/>
      <c r="QJ3425" s="242"/>
      <c r="QK3425" s="242"/>
    </row>
    <row r="3426" spans="439:453">
      <c r="PW3426" s="242"/>
      <c r="PX3426" s="242"/>
      <c r="PY3426" s="242"/>
      <c r="PZ3426" s="242"/>
      <c r="QA3426" s="242"/>
      <c r="QB3426" s="242"/>
      <c r="QC3426" s="242"/>
      <c r="QD3426" s="242"/>
      <c r="QE3426" s="242"/>
      <c r="QF3426" s="242"/>
      <c r="QG3426" s="242"/>
      <c r="QH3426" s="242"/>
      <c r="QI3426" s="242"/>
      <c r="QJ3426" s="242"/>
      <c r="QK3426" s="242"/>
    </row>
    <row r="3427" spans="439:453">
      <c r="PW3427" s="242"/>
      <c r="PX3427" s="242"/>
      <c r="PY3427" s="242"/>
      <c r="PZ3427" s="242"/>
      <c r="QA3427" s="242"/>
      <c r="QB3427" s="242"/>
      <c r="QC3427" s="242"/>
      <c r="QD3427" s="242"/>
      <c r="QE3427" s="242"/>
      <c r="QF3427" s="242"/>
      <c r="QG3427" s="242"/>
      <c r="QH3427" s="242"/>
      <c r="QI3427" s="242"/>
      <c r="QJ3427" s="242"/>
      <c r="QK3427" s="242"/>
    </row>
    <row r="3428" spans="439:453">
      <c r="PW3428" s="242"/>
      <c r="PX3428" s="242"/>
      <c r="PY3428" s="242"/>
      <c r="PZ3428" s="242"/>
      <c r="QA3428" s="242"/>
      <c r="QB3428" s="242"/>
      <c r="QC3428" s="242"/>
      <c r="QD3428" s="242"/>
      <c r="QE3428" s="242"/>
      <c r="QF3428" s="242"/>
      <c r="QG3428" s="242"/>
      <c r="QH3428" s="242"/>
      <c r="QI3428" s="242"/>
      <c r="QJ3428" s="242"/>
      <c r="QK3428" s="242"/>
    </row>
    <row r="3429" spans="439:453">
      <c r="PW3429" s="242"/>
      <c r="PX3429" s="242"/>
      <c r="PY3429" s="242"/>
      <c r="PZ3429" s="242"/>
      <c r="QA3429" s="242"/>
      <c r="QB3429" s="242"/>
      <c r="QC3429" s="242"/>
      <c r="QD3429" s="242"/>
      <c r="QE3429" s="242"/>
      <c r="QF3429" s="242"/>
      <c r="QG3429" s="242"/>
      <c r="QH3429" s="242"/>
      <c r="QI3429" s="242"/>
      <c r="QJ3429" s="242"/>
      <c r="QK3429" s="242"/>
    </row>
    <row r="3430" spans="439:453">
      <c r="PW3430" s="242"/>
      <c r="PX3430" s="242"/>
      <c r="PY3430" s="242"/>
      <c r="PZ3430" s="242"/>
      <c r="QA3430" s="242"/>
      <c r="QB3430" s="242"/>
      <c r="QC3430" s="242"/>
      <c r="QD3430" s="242"/>
      <c r="QE3430" s="242"/>
      <c r="QF3430" s="242"/>
      <c r="QG3430" s="242"/>
      <c r="QH3430" s="242"/>
      <c r="QI3430" s="242"/>
      <c r="QJ3430" s="242"/>
      <c r="QK3430" s="242"/>
    </row>
    <row r="3431" spans="439:453">
      <c r="PW3431" s="242"/>
      <c r="PX3431" s="242"/>
      <c r="PY3431" s="242"/>
      <c r="PZ3431" s="242"/>
      <c r="QA3431" s="242"/>
      <c r="QB3431" s="242"/>
      <c r="QC3431" s="242"/>
      <c r="QD3431" s="242"/>
      <c r="QE3431" s="242"/>
      <c r="QF3431" s="242"/>
      <c r="QG3431" s="242"/>
      <c r="QH3431" s="242"/>
      <c r="QI3431" s="242"/>
      <c r="QJ3431" s="242"/>
      <c r="QK3431" s="242"/>
    </row>
    <row r="3432" spans="439:453">
      <c r="PW3432" s="242"/>
      <c r="PX3432" s="242"/>
      <c r="PY3432" s="242"/>
      <c r="PZ3432" s="242"/>
      <c r="QA3432" s="242"/>
      <c r="QB3432" s="242"/>
      <c r="QC3432" s="242"/>
      <c r="QD3432" s="242"/>
      <c r="QE3432" s="242"/>
      <c r="QF3432" s="242"/>
      <c r="QG3432" s="242"/>
      <c r="QH3432" s="242"/>
      <c r="QI3432" s="242"/>
      <c r="QJ3432" s="242"/>
      <c r="QK3432" s="242"/>
    </row>
    <row r="3433" spans="439:453">
      <c r="PW3433" s="242"/>
      <c r="PX3433" s="242"/>
      <c r="PY3433" s="242"/>
      <c r="PZ3433" s="242"/>
      <c r="QA3433" s="242"/>
      <c r="QB3433" s="242"/>
      <c r="QC3433" s="242"/>
      <c r="QD3433" s="242"/>
      <c r="QE3433" s="242"/>
      <c r="QF3433" s="242"/>
      <c r="QG3433" s="242"/>
      <c r="QH3433" s="242"/>
      <c r="QI3433" s="242"/>
      <c r="QJ3433" s="242"/>
      <c r="QK3433" s="242"/>
    </row>
    <row r="3434" spans="439:453">
      <c r="PW3434" s="242"/>
      <c r="PX3434" s="242"/>
      <c r="PY3434" s="242"/>
      <c r="PZ3434" s="242"/>
      <c r="QA3434" s="242"/>
      <c r="QB3434" s="242"/>
      <c r="QC3434" s="242"/>
      <c r="QD3434" s="242"/>
      <c r="QE3434" s="242"/>
      <c r="QF3434" s="242"/>
      <c r="QG3434" s="242"/>
      <c r="QH3434" s="242"/>
      <c r="QI3434" s="242"/>
      <c r="QJ3434" s="242"/>
      <c r="QK3434" s="242"/>
    </row>
    <row r="3435" spans="439:453">
      <c r="PW3435" s="242"/>
      <c r="PX3435" s="242"/>
      <c r="PY3435" s="242"/>
      <c r="PZ3435" s="242"/>
      <c r="QA3435" s="242"/>
      <c r="QB3435" s="242"/>
      <c r="QC3435" s="242"/>
      <c r="QD3435" s="242"/>
      <c r="QE3435" s="242"/>
      <c r="QF3435" s="242"/>
      <c r="QG3435" s="242"/>
      <c r="QH3435" s="242"/>
      <c r="QI3435" s="242"/>
      <c r="QJ3435" s="242"/>
      <c r="QK3435" s="242"/>
    </row>
    <row r="3436" spans="439:453">
      <c r="PW3436" s="242"/>
      <c r="PX3436" s="242"/>
      <c r="PY3436" s="242"/>
      <c r="PZ3436" s="242"/>
      <c r="QA3436" s="242"/>
      <c r="QB3436" s="242"/>
      <c r="QC3436" s="242"/>
      <c r="QD3436" s="242"/>
      <c r="QE3436" s="242"/>
      <c r="QF3436" s="242"/>
      <c r="QG3436" s="242"/>
      <c r="QH3436" s="242"/>
      <c r="QI3436" s="242"/>
      <c r="QJ3436" s="242"/>
      <c r="QK3436" s="242"/>
    </row>
    <row r="3437" spans="439:453">
      <c r="PW3437" s="242"/>
      <c r="PX3437" s="242"/>
      <c r="PY3437" s="242"/>
      <c r="PZ3437" s="242"/>
      <c r="QA3437" s="242"/>
      <c r="QB3437" s="242"/>
      <c r="QC3437" s="242"/>
      <c r="QD3437" s="242"/>
      <c r="QE3437" s="242"/>
      <c r="QF3437" s="242"/>
      <c r="QG3437" s="242"/>
      <c r="QH3437" s="242"/>
      <c r="QI3437" s="242"/>
      <c r="QJ3437" s="242"/>
      <c r="QK3437" s="242"/>
    </row>
    <row r="3438" spans="439:453">
      <c r="PW3438" s="242"/>
      <c r="PX3438" s="242"/>
      <c r="PY3438" s="242"/>
      <c r="PZ3438" s="242"/>
      <c r="QA3438" s="242"/>
      <c r="QB3438" s="242"/>
      <c r="QC3438" s="242"/>
      <c r="QD3438" s="242"/>
      <c r="QE3438" s="242"/>
      <c r="QF3438" s="242"/>
      <c r="QG3438" s="242"/>
      <c r="QH3438" s="242"/>
      <c r="QI3438" s="242"/>
      <c r="QJ3438" s="242"/>
      <c r="QK3438" s="242"/>
    </row>
    <row r="3439" spans="439:453">
      <c r="PW3439" s="242"/>
      <c r="PX3439" s="242"/>
      <c r="PY3439" s="242"/>
      <c r="PZ3439" s="242"/>
      <c r="QA3439" s="242"/>
      <c r="QB3439" s="242"/>
      <c r="QC3439" s="242"/>
      <c r="QD3439" s="242"/>
      <c r="QE3439" s="242"/>
      <c r="QF3439" s="242"/>
      <c r="QG3439" s="242"/>
      <c r="QH3439" s="242"/>
      <c r="QI3439" s="242"/>
      <c r="QJ3439" s="242"/>
      <c r="QK3439" s="242"/>
    </row>
    <row r="3440" spans="439:453">
      <c r="PW3440" s="242"/>
      <c r="PX3440" s="242"/>
      <c r="PY3440" s="242"/>
      <c r="PZ3440" s="242"/>
      <c r="QA3440" s="242"/>
      <c r="QB3440" s="242"/>
      <c r="QC3440" s="242"/>
      <c r="QD3440" s="242"/>
      <c r="QE3440" s="242"/>
      <c r="QF3440" s="242"/>
      <c r="QG3440" s="242"/>
      <c r="QH3440" s="242"/>
      <c r="QI3440" s="242"/>
      <c r="QJ3440" s="242"/>
      <c r="QK3440" s="242"/>
    </row>
    <row r="3441" spans="439:453">
      <c r="PW3441" s="242"/>
      <c r="PX3441" s="242"/>
      <c r="PY3441" s="242"/>
      <c r="PZ3441" s="242"/>
      <c r="QA3441" s="242"/>
      <c r="QB3441" s="242"/>
      <c r="QC3441" s="242"/>
      <c r="QD3441" s="242"/>
      <c r="QE3441" s="242"/>
      <c r="QF3441" s="242"/>
      <c r="QG3441" s="242"/>
      <c r="QH3441" s="242"/>
      <c r="QI3441" s="242"/>
      <c r="QJ3441" s="242"/>
      <c r="QK3441" s="242"/>
    </row>
    <row r="3442" spans="439:453">
      <c r="PW3442" s="242"/>
      <c r="PX3442" s="242"/>
      <c r="PY3442" s="242"/>
      <c r="PZ3442" s="242"/>
      <c r="QA3442" s="242"/>
      <c r="QB3442" s="242"/>
      <c r="QC3442" s="242"/>
      <c r="QD3442" s="242"/>
      <c r="QE3442" s="242"/>
      <c r="QF3442" s="242"/>
      <c r="QG3442" s="242"/>
      <c r="QH3442" s="242"/>
      <c r="QI3442" s="242"/>
      <c r="QJ3442" s="242"/>
      <c r="QK3442" s="242"/>
    </row>
    <row r="3443" spans="439:453">
      <c r="PW3443" s="242"/>
      <c r="PX3443" s="242"/>
      <c r="PY3443" s="242"/>
      <c r="PZ3443" s="242"/>
      <c r="QA3443" s="242"/>
      <c r="QB3443" s="242"/>
      <c r="QC3443" s="242"/>
      <c r="QD3443" s="242"/>
      <c r="QE3443" s="242"/>
      <c r="QF3443" s="242"/>
      <c r="QG3443" s="242"/>
      <c r="QH3443" s="242"/>
      <c r="QI3443" s="242"/>
      <c r="QJ3443" s="242"/>
      <c r="QK3443" s="242"/>
    </row>
    <row r="3444" spans="439:453">
      <c r="PW3444" s="242"/>
      <c r="PX3444" s="242"/>
      <c r="PY3444" s="242"/>
      <c r="PZ3444" s="242"/>
      <c r="QA3444" s="242"/>
      <c r="QB3444" s="242"/>
      <c r="QC3444" s="242"/>
      <c r="QD3444" s="242"/>
      <c r="QE3444" s="242"/>
      <c r="QF3444" s="242"/>
      <c r="QG3444" s="242"/>
      <c r="QH3444" s="242"/>
      <c r="QI3444" s="242"/>
      <c r="QJ3444" s="242"/>
      <c r="QK3444" s="242"/>
    </row>
    <row r="3445" spans="439:453">
      <c r="PW3445" s="242"/>
      <c r="PX3445" s="242"/>
      <c r="PY3445" s="242"/>
      <c r="PZ3445" s="242"/>
      <c r="QA3445" s="242"/>
      <c r="QB3445" s="242"/>
      <c r="QC3445" s="242"/>
      <c r="QD3445" s="242"/>
      <c r="QE3445" s="242"/>
      <c r="QF3445" s="242"/>
      <c r="QG3445" s="242"/>
      <c r="QH3445" s="242"/>
      <c r="QI3445" s="242"/>
      <c r="QJ3445" s="242"/>
      <c r="QK3445" s="242"/>
    </row>
    <row r="3446" spans="439:453">
      <c r="PW3446" s="242"/>
      <c r="PX3446" s="242"/>
      <c r="PY3446" s="242"/>
      <c r="PZ3446" s="242"/>
      <c r="QA3446" s="242"/>
      <c r="QB3446" s="242"/>
      <c r="QC3446" s="242"/>
      <c r="QD3446" s="242"/>
      <c r="QE3446" s="242"/>
      <c r="QF3446" s="242"/>
      <c r="QG3446" s="242"/>
      <c r="QH3446" s="242"/>
      <c r="QI3446" s="242"/>
      <c r="QJ3446" s="242"/>
      <c r="QK3446" s="242"/>
    </row>
    <row r="3447" spans="439:453">
      <c r="PW3447" s="242"/>
      <c r="PX3447" s="242"/>
      <c r="PY3447" s="242"/>
      <c r="PZ3447" s="242"/>
      <c r="QA3447" s="242"/>
      <c r="QB3447" s="242"/>
      <c r="QC3447" s="242"/>
      <c r="QD3447" s="242"/>
      <c r="QE3447" s="242"/>
      <c r="QF3447" s="242"/>
      <c r="QG3447" s="242"/>
      <c r="QH3447" s="242"/>
      <c r="QI3447" s="242"/>
      <c r="QJ3447" s="242"/>
      <c r="QK3447" s="242"/>
    </row>
    <row r="3448" spans="439:453">
      <c r="PW3448" s="242"/>
      <c r="PX3448" s="242"/>
      <c r="PY3448" s="242"/>
      <c r="PZ3448" s="242"/>
      <c r="QA3448" s="242"/>
      <c r="QB3448" s="242"/>
      <c r="QC3448" s="242"/>
      <c r="QD3448" s="242"/>
      <c r="QE3448" s="242"/>
      <c r="QF3448" s="242"/>
      <c r="QG3448" s="242"/>
      <c r="QH3448" s="242"/>
      <c r="QI3448" s="242"/>
      <c r="QJ3448" s="242"/>
      <c r="QK3448" s="242"/>
    </row>
    <row r="3449" spans="439:453">
      <c r="PW3449" s="242"/>
      <c r="PX3449" s="242"/>
      <c r="PY3449" s="242"/>
      <c r="PZ3449" s="242"/>
      <c r="QA3449" s="242"/>
      <c r="QB3449" s="242"/>
      <c r="QC3449" s="242"/>
      <c r="QD3449" s="242"/>
      <c r="QE3449" s="242"/>
      <c r="QF3449" s="242"/>
      <c r="QG3449" s="242"/>
      <c r="QH3449" s="242"/>
      <c r="QI3449" s="242"/>
      <c r="QJ3449" s="242"/>
      <c r="QK3449" s="242"/>
    </row>
    <row r="3450" spans="439:453">
      <c r="PW3450" s="242"/>
      <c r="PX3450" s="242"/>
      <c r="PY3450" s="242"/>
      <c r="PZ3450" s="242"/>
      <c r="QA3450" s="242"/>
      <c r="QB3450" s="242"/>
      <c r="QC3450" s="242"/>
      <c r="QD3450" s="242"/>
      <c r="QE3450" s="242"/>
      <c r="QF3450" s="242"/>
      <c r="QG3450" s="242"/>
      <c r="QH3450" s="242"/>
      <c r="QI3450" s="242"/>
      <c r="QJ3450" s="242"/>
      <c r="QK3450" s="242"/>
    </row>
    <row r="3451" spans="439:453">
      <c r="PW3451" s="242"/>
      <c r="PX3451" s="242"/>
      <c r="PY3451" s="242"/>
      <c r="PZ3451" s="242"/>
      <c r="QA3451" s="242"/>
      <c r="QB3451" s="242"/>
      <c r="QC3451" s="242"/>
      <c r="QD3451" s="242"/>
      <c r="QE3451" s="242"/>
      <c r="QF3451" s="242"/>
      <c r="QG3451" s="242"/>
      <c r="QH3451" s="242"/>
      <c r="QI3451" s="242"/>
      <c r="QJ3451" s="242"/>
      <c r="QK3451" s="242"/>
    </row>
    <row r="3452" spans="439:453">
      <c r="PW3452" s="242"/>
      <c r="PX3452" s="242"/>
      <c r="PY3452" s="242"/>
      <c r="PZ3452" s="242"/>
      <c r="QA3452" s="242"/>
      <c r="QB3452" s="242"/>
      <c r="QC3452" s="242"/>
      <c r="QD3452" s="242"/>
      <c r="QE3452" s="242"/>
      <c r="QF3452" s="242"/>
      <c r="QG3452" s="242"/>
      <c r="QH3452" s="242"/>
      <c r="QI3452" s="242"/>
      <c r="QJ3452" s="242"/>
      <c r="QK3452" s="242"/>
    </row>
    <row r="3453" spans="439:453">
      <c r="PW3453" s="242"/>
      <c r="PX3453" s="242"/>
      <c r="PY3453" s="242"/>
      <c r="PZ3453" s="242"/>
      <c r="QA3453" s="242"/>
      <c r="QB3453" s="242"/>
      <c r="QC3453" s="242"/>
      <c r="QD3453" s="242"/>
      <c r="QE3453" s="242"/>
      <c r="QF3453" s="242"/>
      <c r="QG3453" s="242"/>
      <c r="QH3453" s="242"/>
      <c r="QI3453" s="242"/>
      <c r="QJ3453" s="242"/>
      <c r="QK3453" s="242"/>
    </row>
    <row r="3454" spans="439:453">
      <c r="PW3454" s="242"/>
      <c r="PX3454" s="242"/>
      <c r="PY3454" s="242"/>
      <c r="PZ3454" s="242"/>
      <c r="QA3454" s="242"/>
      <c r="QB3454" s="242"/>
      <c r="QC3454" s="242"/>
      <c r="QD3454" s="242"/>
      <c r="QE3454" s="242"/>
      <c r="QF3454" s="242"/>
      <c r="QG3454" s="242"/>
      <c r="QH3454" s="242"/>
      <c r="QI3454" s="242"/>
      <c r="QJ3454" s="242"/>
      <c r="QK3454" s="242"/>
    </row>
    <row r="3455" spans="439:453">
      <c r="PW3455" s="242"/>
      <c r="PX3455" s="242"/>
      <c r="PY3455" s="242"/>
      <c r="PZ3455" s="242"/>
      <c r="QA3455" s="242"/>
      <c r="QB3455" s="242"/>
      <c r="QC3455" s="242"/>
      <c r="QD3455" s="242"/>
      <c r="QE3455" s="242"/>
      <c r="QF3455" s="242"/>
      <c r="QG3455" s="242"/>
      <c r="QH3455" s="242"/>
      <c r="QI3455" s="242"/>
      <c r="QJ3455" s="242"/>
      <c r="QK3455" s="242"/>
    </row>
    <row r="3456" spans="439:453">
      <c r="PW3456" s="242"/>
      <c r="PX3456" s="242"/>
      <c r="PY3456" s="242"/>
      <c r="PZ3456" s="242"/>
      <c r="QA3456" s="242"/>
      <c r="QB3456" s="242"/>
      <c r="QC3456" s="242"/>
      <c r="QD3456" s="242"/>
      <c r="QE3456" s="242"/>
      <c r="QF3456" s="242"/>
      <c r="QG3456" s="242"/>
      <c r="QH3456" s="242"/>
      <c r="QI3456" s="242"/>
      <c r="QJ3456" s="242"/>
      <c r="QK3456" s="242"/>
    </row>
    <row r="3457" spans="439:453">
      <c r="PW3457" s="242"/>
      <c r="PX3457" s="242"/>
      <c r="PY3457" s="242"/>
      <c r="PZ3457" s="242"/>
      <c r="QA3457" s="242"/>
      <c r="QB3457" s="242"/>
      <c r="QC3457" s="242"/>
      <c r="QD3457" s="242"/>
      <c r="QE3457" s="242"/>
      <c r="QF3457" s="242"/>
      <c r="QG3457" s="242"/>
      <c r="QH3457" s="242"/>
      <c r="QI3457" s="242"/>
      <c r="QJ3457" s="242"/>
      <c r="QK3457" s="242"/>
    </row>
    <row r="3458" spans="439:453">
      <c r="PW3458" s="242"/>
      <c r="PX3458" s="242"/>
      <c r="PY3458" s="242"/>
      <c r="PZ3458" s="242"/>
      <c r="QA3458" s="242"/>
      <c r="QB3458" s="242"/>
      <c r="QC3458" s="242"/>
      <c r="QD3458" s="242"/>
      <c r="QE3458" s="242"/>
      <c r="QF3458" s="242"/>
      <c r="QG3458" s="242"/>
      <c r="QH3458" s="242"/>
      <c r="QI3458" s="242"/>
      <c r="QJ3458" s="242"/>
      <c r="QK3458" s="242"/>
    </row>
    <row r="3459" spans="439:453">
      <c r="PW3459" s="242"/>
      <c r="PX3459" s="242"/>
      <c r="PY3459" s="242"/>
      <c r="PZ3459" s="242"/>
      <c r="QA3459" s="242"/>
      <c r="QB3459" s="242"/>
      <c r="QC3459" s="242"/>
      <c r="QD3459" s="242"/>
      <c r="QE3459" s="242"/>
      <c r="QF3459" s="242"/>
      <c r="QG3459" s="242"/>
      <c r="QH3459" s="242"/>
      <c r="QI3459" s="242"/>
      <c r="QJ3459" s="242"/>
      <c r="QK3459" s="242"/>
    </row>
    <row r="3460" spans="439:453">
      <c r="PW3460" s="242"/>
      <c r="PX3460" s="242"/>
      <c r="PY3460" s="242"/>
      <c r="PZ3460" s="242"/>
      <c r="QA3460" s="242"/>
      <c r="QB3460" s="242"/>
      <c r="QC3460" s="242"/>
      <c r="QD3460" s="242"/>
      <c r="QE3460" s="242"/>
      <c r="QF3460" s="242"/>
      <c r="QG3460" s="242"/>
      <c r="QH3460" s="242"/>
      <c r="QI3460" s="242"/>
      <c r="QJ3460" s="242"/>
      <c r="QK3460" s="242"/>
    </row>
    <row r="3461" spans="439:453">
      <c r="PW3461" s="242"/>
      <c r="PX3461" s="242"/>
      <c r="PY3461" s="242"/>
      <c r="PZ3461" s="242"/>
      <c r="QA3461" s="242"/>
      <c r="QB3461" s="242"/>
      <c r="QC3461" s="242"/>
      <c r="QD3461" s="242"/>
      <c r="QE3461" s="242"/>
      <c r="QF3461" s="242"/>
      <c r="QG3461" s="242"/>
      <c r="QH3461" s="242"/>
      <c r="QI3461" s="242"/>
      <c r="QJ3461" s="242"/>
      <c r="QK3461" s="242"/>
    </row>
    <row r="3462" spans="439:453">
      <c r="PW3462" s="242"/>
      <c r="PX3462" s="242"/>
      <c r="PY3462" s="242"/>
      <c r="PZ3462" s="242"/>
      <c r="QA3462" s="242"/>
      <c r="QB3462" s="242"/>
      <c r="QC3462" s="242"/>
      <c r="QD3462" s="242"/>
      <c r="QE3462" s="242"/>
      <c r="QF3462" s="242"/>
      <c r="QG3462" s="242"/>
      <c r="QH3462" s="242"/>
      <c r="QI3462" s="242"/>
      <c r="QJ3462" s="242"/>
      <c r="QK3462" s="242"/>
    </row>
    <row r="3463" spans="439:453">
      <c r="PW3463" s="242"/>
      <c r="PX3463" s="242"/>
      <c r="PY3463" s="242"/>
      <c r="PZ3463" s="242"/>
      <c r="QA3463" s="242"/>
      <c r="QB3463" s="242"/>
      <c r="QC3463" s="242"/>
      <c r="QD3463" s="242"/>
      <c r="QE3463" s="242"/>
      <c r="QF3463" s="242"/>
      <c r="QG3463" s="242"/>
      <c r="QH3463" s="242"/>
      <c r="QI3463" s="242"/>
      <c r="QJ3463" s="242"/>
      <c r="QK3463" s="242"/>
    </row>
    <row r="3464" spans="439:453">
      <c r="PW3464" s="242"/>
      <c r="PX3464" s="242"/>
      <c r="PY3464" s="242"/>
      <c r="PZ3464" s="242"/>
      <c r="QA3464" s="242"/>
      <c r="QB3464" s="242"/>
      <c r="QC3464" s="242"/>
      <c r="QD3464" s="242"/>
      <c r="QE3464" s="242"/>
      <c r="QF3464" s="242"/>
      <c r="QG3464" s="242"/>
      <c r="QH3464" s="242"/>
      <c r="QI3464" s="242"/>
      <c r="QJ3464" s="242"/>
      <c r="QK3464" s="242"/>
    </row>
    <row r="3465" spans="439:453">
      <c r="PW3465" s="242"/>
      <c r="PX3465" s="242"/>
      <c r="PY3465" s="242"/>
      <c r="PZ3465" s="242"/>
      <c r="QA3465" s="242"/>
      <c r="QB3465" s="242"/>
      <c r="QC3465" s="242"/>
      <c r="QD3465" s="242"/>
      <c r="QE3465" s="242"/>
      <c r="QF3465" s="242"/>
      <c r="QG3465" s="242"/>
      <c r="QH3465" s="242"/>
      <c r="QI3465" s="242"/>
      <c r="QJ3465" s="242"/>
      <c r="QK3465" s="242"/>
    </row>
    <row r="3466" spans="439:453">
      <c r="PW3466" s="242"/>
      <c r="PX3466" s="242"/>
      <c r="PY3466" s="242"/>
      <c r="PZ3466" s="242"/>
      <c r="QA3466" s="242"/>
      <c r="QB3466" s="242"/>
      <c r="QC3466" s="242"/>
      <c r="QD3466" s="242"/>
      <c r="QE3466" s="242"/>
      <c r="QF3466" s="242"/>
      <c r="QG3466" s="242"/>
      <c r="QH3466" s="242"/>
      <c r="QI3466" s="242"/>
      <c r="QJ3466" s="242"/>
      <c r="QK3466" s="242"/>
    </row>
    <row r="3467" spans="439:453">
      <c r="PW3467" s="242"/>
      <c r="PX3467" s="242"/>
      <c r="PY3467" s="242"/>
      <c r="PZ3467" s="242"/>
      <c r="QA3467" s="242"/>
      <c r="QB3467" s="242"/>
      <c r="QC3467" s="242"/>
      <c r="QD3467" s="242"/>
      <c r="QE3467" s="242"/>
      <c r="QF3467" s="242"/>
      <c r="QG3467" s="242"/>
      <c r="QH3467" s="242"/>
      <c r="QI3467" s="242"/>
      <c r="QJ3467" s="242"/>
      <c r="QK3467" s="242"/>
    </row>
    <row r="3468" spans="439:453">
      <c r="PW3468" s="242"/>
      <c r="PX3468" s="242"/>
      <c r="PY3468" s="242"/>
      <c r="PZ3468" s="242"/>
      <c r="QA3468" s="242"/>
      <c r="QB3468" s="242"/>
      <c r="QC3468" s="242"/>
      <c r="QD3468" s="242"/>
      <c r="QE3468" s="242"/>
      <c r="QF3468" s="242"/>
      <c r="QG3468" s="242"/>
      <c r="QH3468" s="242"/>
      <c r="QI3468" s="242"/>
      <c r="QJ3468" s="242"/>
      <c r="QK3468" s="242"/>
    </row>
    <row r="3469" spans="439:453">
      <c r="PW3469" s="242"/>
      <c r="PX3469" s="242"/>
      <c r="PY3469" s="242"/>
      <c r="PZ3469" s="242"/>
      <c r="QA3469" s="242"/>
      <c r="QB3469" s="242"/>
      <c r="QC3469" s="242"/>
      <c r="QD3469" s="242"/>
      <c r="QE3469" s="242"/>
      <c r="QF3469" s="242"/>
      <c r="QG3469" s="242"/>
      <c r="QH3469" s="242"/>
      <c r="QI3469" s="242"/>
      <c r="QJ3469" s="242"/>
      <c r="QK3469" s="242"/>
    </row>
    <row r="3470" spans="439:453">
      <c r="PW3470" s="242"/>
      <c r="PX3470" s="242"/>
      <c r="PY3470" s="242"/>
      <c r="PZ3470" s="242"/>
      <c r="QA3470" s="242"/>
      <c r="QB3470" s="242"/>
      <c r="QC3470" s="242"/>
      <c r="QD3470" s="242"/>
      <c r="QE3470" s="242"/>
      <c r="QF3470" s="242"/>
      <c r="QG3470" s="242"/>
      <c r="QH3470" s="242"/>
      <c r="QI3470" s="242"/>
      <c r="QJ3470" s="242"/>
      <c r="QK3470" s="242"/>
    </row>
    <row r="3471" spans="439:453">
      <c r="PW3471" s="242"/>
      <c r="PX3471" s="242"/>
      <c r="PY3471" s="242"/>
      <c r="PZ3471" s="242"/>
      <c r="QA3471" s="242"/>
      <c r="QB3471" s="242"/>
      <c r="QC3471" s="242"/>
      <c r="QD3471" s="242"/>
      <c r="QE3471" s="242"/>
      <c r="QF3471" s="242"/>
      <c r="QG3471" s="242"/>
      <c r="QH3471" s="242"/>
      <c r="QI3471" s="242"/>
      <c r="QJ3471" s="242"/>
      <c r="QK3471" s="242"/>
    </row>
    <row r="3472" spans="439:453">
      <c r="PW3472" s="242"/>
      <c r="PX3472" s="242"/>
      <c r="PY3472" s="242"/>
      <c r="PZ3472" s="242"/>
      <c r="QA3472" s="242"/>
      <c r="QB3472" s="242"/>
      <c r="QC3472" s="242"/>
      <c r="QD3472" s="242"/>
      <c r="QE3472" s="242"/>
      <c r="QF3472" s="242"/>
      <c r="QG3472" s="242"/>
      <c r="QH3472" s="242"/>
      <c r="QI3472" s="242"/>
      <c r="QJ3472" s="242"/>
      <c r="QK3472" s="242"/>
    </row>
    <row r="3473" spans="439:453">
      <c r="PW3473" s="242"/>
      <c r="PX3473" s="242"/>
      <c r="PY3473" s="242"/>
      <c r="PZ3473" s="242"/>
      <c r="QA3473" s="242"/>
      <c r="QB3473" s="242"/>
      <c r="QC3473" s="242"/>
      <c r="QD3473" s="242"/>
      <c r="QE3473" s="242"/>
      <c r="QF3473" s="242"/>
      <c r="QG3473" s="242"/>
      <c r="QH3473" s="242"/>
      <c r="QI3473" s="242"/>
      <c r="QJ3473" s="242"/>
      <c r="QK3473" s="242"/>
    </row>
    <row r="3474" spans="439:453">
      <c r="PW3474" s="242"/>
      <c r="PX3474" s="242"/>
      <c r="PY3474" s="242"/>
      <c r="PZ3474" s="242"/>
      <c r="QA3474" s="242"/>
      <c r="QB3474" s="242"/>
      <c r="QC3474" s="242"/>
      <c r="QD3474" s="242"/>
      <c r="QE3474" s="242"/>
      <c r="QF3474" s="242"/>
      <c r="QG3474" s="242"/>
      <c r="QH3474" s="242"/>
      <c r="QI3474" s="242"/>
      <c r="QJ3474" s="242"/>
      <c r="QK3474" s="242"/>
    </row>
    <row r="3475" spans="439:453">
      <c r="PW3475" s="242"/>
      <c r="PX3475" s="242"/>
      <c r="PY3475" s="242"/>
      <c r="PZ3475" s="242"/>
      <c r="QA3475" s="242"/>
      <c r="QB3475" s="242"/>
      <c r="QC3475" s="242"/>
      <c r="QD3475" s="242"/>
      <c r="QE3475" s="242"/>
      <c r="QF3475" s="242"/>
      <c r="QG3475" s="242"/>
      <c r="QH3475" s="242"/>
      <c r="QI3475" s="242"/>
      <c r="QJ3475" s="242"/>
      <c r="QK3475" s="242"/>
    </row>
    <row r="3476" spans="439:453">
      <c r="PW3476" s="242"/>
      <c r="PX3476" s="242"/>
      <c r="PY3476" s="242"/>
      <c r="PZ3476" s="242"/>
      <c r="QA3476" s="242"/>
      <c r="QB3476" s="242"/>
      <c r="QC3476" s="242"/>
      <c r="QD3476" s="242"/>
      <c r="QE3476" s="242"/>
      <c r="QF3476" s="242"/>
      <c r="QG3476" s="242"/>
      <c r="QH3476" s="242"/>
      <c r="QI3476" s="242"/>
      <c r="QJ3476" s="242"/>
      <c r="QK3476" s="242"/>
    </row>
    <row r="3477" spans="439:453">
      <c r="PW3477" s="242"/>
      <c r="PX3477" s="242"/>
      <c r="PY3477" s="242"/>
      <c r="PZ3477" s="242"/>
      <c r="QA3477" s="242"/>
      <c r="QB3477" s="242"/>
      <c r="QC3477" s="242"/>
      <c r="QD3477" s="242"/>
      <c r="QE3477" s="242"/>
      <c r="QF3477" s="242"/>
      <c r="QG3477" s="242"/>
      <c r="QH3477" s="242"/>
      <c r="QI3477" s="242"/>
      <c r="QJ3477" s="242"/>
      <c r="QK3477" s="242"/>
    </row>
    <row r="3478" spans="439:453">
      <c r="PW3478" s="242"/>
      <c r="PX3478" s="242"/>
      <c r="PY3478" s="242"/>
      <c r="PZ3478" s="242"/>
      <c r="QA3478" s="242"/>
      <c r="QB3478" s="242"/>
      <c r="QC3478" s="242"/>
      <c r="QD3478" s="242"/>
      <c r="QE3478" s="242"/>
      <c r="QF3478" s="242"/>
      <c r="QG3478" s="242"/>
      <c r="QH3478" s="242"/>
      <c r="QI3478" s="242"/>
      <c r="QJ3478" s="242"/>
      <c r="QK3478" s="242"/>
    </row>
    <row r="3479" spans="439:453">
      <c r="PW3479" s="242"/>
      <c r="PX3479" s="242"/>
      <c r="PY3479" s="242"/>
      <c r="PZ3479" s="242"/>
      <c r="QA3479" s="242"/>
      <c r="QB3479" s="242"/>
      <c r="QC3479" s="242"/>
      <c r="QD3479" s="242"/>
      <c r="QE3479" s="242"/>
      <c r="QF3479" s="242"/>
      <c r="QG3479" s="242"/>
      <c r="QH3479" s="242"/>
      <c r="QI3479" s="242"/>
      <c r="QJ3479" s="242"/>
      <c r="QK3479" s="242"/>
    </row>
    <row r="3480" spans="439:453">
      <c r="PW3480" s="242"/>
      <c r="PX3480" s="242"/>
      <c r="PY3480" s="242"/>
      <c r="PZ3480" s="242"/>
      <c r="QA3480" s="242"/>
      <c r="QB3480" s="242"/>
      <c r="QC3480" s="242"/>
      <c r="QD3480" s="242"/>
      <c r="QE3480" s="242"/>
      <c r="QF3480" s="242"/>
      <c r="QG3480" s="242"/>
      <c r="QH3480" s="242"/>
      <c r="QI3480" s="242"/>
      <c r="QJ3480" s="242"/>
      <c r="QK3480" s="242"/>
    </row>
    <row r="3481" spans="439:453">
      <c r="PW3481" s="242"/>
      <c r="PX3481" s="242"/>
      <c r="PY3481" s="242"/>
      <c r="PZ3481" s="242"/>
      <c r="QA3481" s="242"/>
      <c r="QB3481" s="242"/>
      <c r="QC3481" s="242"/>
      <c r="QD3481" s="242"/>
      <c r="QE3481" s="242"/>
      <c r="QF3481" s="242"/>
      <c r="QG3481" s="242"/>
      <c r="QH3481" s="242"/>
      <c r="QI3481" s="242"/>
      <c r="QJ3481" s="242"/>
      <c r="QK3481" s="242"/>
    </row>
    <row r="3482" spans="439:453">
      <c r="PW3482" s="242"/>
      <c r="PX3482" s="242"/>
      <c r="PY3482" s="242"/>
      <c r="PZ3482" s="242"/>
      <c r="QA3482" s="242"/>
      <c r="QB3482" s="242"/>
      <c r="QC3482" s="242"/>
      <c r="QD3482" s="242"/>
      <c r="QE3482" s="242"/>
      <c r="QF3482" s="242"/>
      <c r="QG3482" s="242"/>
      <c r="QH3482" s="242"/>
      <c r="QI3482" s="242"/>
      <c r="QJ3482" s="242"/>
      <c r="QK3482" s="242"/>
    </row>
    <row r="3483" spans="439:453">
      <c r="PW3483" s="242"/>
      <c r="PX3483" s="242"/>
      <c r="PY3483" s="242"/>
      <c r="PZ3483" s="242"/>
      <c r="QA3483" s="242"/>
      <c r="QB3483" s="242"/>
      <c r="QC3483" s="242"/>
      <c r="QD3483" s="242"/>
      <c r="QE3483" s="242"/>
      <c r="QF3483" s="242"/>
      <c r="QG3483" s="242"/>
      <c r="QH3483" s="242"/>
      <c r="QI3483" s="242"/>
      <c r="QJ3483" s="242"/>
      <c r="QK3483" s="242"/>
    </row>
    <row r="3484" spans="439:453">
      <c r="PW3484" s="242"/>
      <c r="PX3484" s="242"/>
      <c r="PY3484" s="242"/>
      <c r="PZ3484" s="242"/>
      <c r="QA3484" s="242"/>
      <c r="QB3484" s="242"/>
      <c r="QC3484" s="242"/>
      <c r="QD3484" s="242"/>
      <c r="QE3484" s="242"/>
      <c r="QF3484" s="242"/>
      <c r="QG3484" s="242"/>
      <c r="QH3484" s="242"/>
      <c r="QI3484" s="242"/>
      <c r="QJ3484" s="242"/>
      <c r="QK3484" s="242"/>
    </row>
    <row r="3485" spans="439:453">
      <c r="PW3485" s="242"/>
      <c r="PX3485" s="242"/>
      <c r="PY3485" s="242"/>
      <c r="PZ3485" s="242"/>
      <c r="QA3485" s="242"/>
      <c r="QB3485" s="242"/>
      <c r="QC3485" s="242"/>
      <c r="QD3485" s="242"/>
      <c r="QE3485" s="242"/>
      <c r="QF3485" s="242"/>
      <c r="QG3485" s="242"/>
      <c r="QH3485" s="242"/>
      <c r="QI3485" s="242"/>
      <c r="QJ3485" s="242"/>
      <c r="QK3485" s="242"/>
    </row>
    <row r="3486" spans="439:453">
      <c r="PW3486" s="242"/>
      <c r="PX3486" s="242"/>
      <c r="PY3486" s="242"/>
      <c r="PZ3486" s="242"/>
      <c r="QA3486" s="242"/>
      <c r="QB3486" s="242"/>
      <c r="QC3486" s="242"/>
      <c r="QD3486" s="242"/>
      <c r="QE3486" s="242"/>
      <c r="QF3486" s="242"/>
      <c r="QG3486" s="242"/>
      <c r="QH3486" s="242"/>
      <c r="QI3486" s="242"/>
      <c r="QJ3486" s="242"/>
      <c r="QK3486" s="242"/>
    </row>
    <row r="3487" spans="439:453">
      <c r="PW3487" s="242"/>
      <c r="PX3487" s="242"/>
      <c r="PY3487" s="242"/>
      <c r="PZ3487" s="242"/>
      <c r="QA3487" s="242"/>
      <c r="QB3487" s="242"/>
      <c r="QC3487" s="242"/>
      <c r="QD3487" s="242"/>
      <c r="QE3487" s="242"/>
      <c r="QF3487" s="242"/>
      <c r="QG3487" s="242"/>
      <c r="QH3487" s="242"/>
      <c r="QI3487" s="242"/>
      <c r="QJ3487" s="242"/>
      <c r="QK3487" s="242"/>
    </row>
    <row r="3488" spans="439:453">
      <c r="PW3488" s="242"/>
      <c r="PX3488" s="242"/>
      <c r="PY3488" s="242"/>
      <c r="PZ3488" s="242"/>
      <c r="QA3488" s="242"/>
      <c r="QB3488" s="242"/>
      <c r="QC3488" s="242"/>
      <c r="QD3488" s="242"/>
      <c r="QE3488" s="242"/>
      <c r="QF3488" s="242"/>
      <c r="QG3488" s="242"/>
      <c r="QH3488" s="242"/>
      <c r="QI3488" s="242"/>
      <c r="QJ3488" s="242"/>
      <c r="QK3488" s="242"/>
    </row>
    <row r="3489" spans="439:453">
      <c r="PW3489" s="242"/>
      <c r="PX3489" s="242"/>
      <c r="PY3489" s="242"/>
      <c r="PZ3489" s="242"/>
      <c r="QA3489" s="242"/>
      <c r="QB3489" s="242"/>
      <c r="QC3489" s="242"/>
      <c r="QD3489" s="242"/>
      <c r="QE3489" s="242"/>
      <c r="QF3489" s="242"/>
      <c r="QG3489" s="242"/>
      <c r="QH3489" s="242"/>
      <c r="QI3489" s="242"/>
      <c r="QJ3489" s="242"/>
      <c r="QK3489" s="242"/>
    </row>
    <row r="3490" spans="439:453">
      <c r="PW3490" s="242"/>
      <c r="PX3490" s="242"/>
      <c r="PY3490" s="242"/>
      <c r="PZ3490" s="242"/>
      <c r="QA3490" s="242"/>
      <c r="QB3490" s="242"/>
      <c r="QC3490" s="242"/>
      <c r="QD3490" s="242"/>
      <c r="QE3490" s="242"/>
      <c r="QF3490" s="242"/>
      <c r="QG3490" s="242"/>
      <c r="QH3490" s="242"/>
      <c r="QI3490" s="242"/>
      <c r="QJ3490" s="242"/>
      <c r="QK3490" s="242"/>
    </row>
    <row r="3491" spans="439:453">
      <c r="PW3491" s="242"/>
      <c r="PX3491" s="242"/>
      <c r="PY3491" s="242"/>
      <c r="PZ3491" s="242"/>
      <c r="QA3491" s="242"/>
      <c r="QB3491" s="242"/>
      <c r="QC3491" s="242"/>
      <c r="QD3491" s="242"/>
      <c r="QE3491" s="242"/>
      <c r="QF3491" s="242"/>
      <c r="QG3491" s="242"/>
      <c r="QH3491" s="242"/>
      <c r="QI3491" s="242"/>
      <c r="QJ3491" s="242"/>
      <c r="QK3491" s="242"/>
    </row>
    <row r="3492" spans="439:453">
      <c r="PW3492" s="242"/>
      <c r="PX3492" s="242"/>
      <c r="PY3492" s="242"/>
      <c r="PZ3492" s="242"/>
      <c r="QA3492" s="242"/>
      <c r="QB3492" s="242"/>
      <c r="QC3492" s="242"/>
      <c r="QD3492" s="242"/>
      <c r="QE3492" s="242"/>
      <c r="QF3492" s="242"/>
      <c r="QG3492" s="242"/>
      <c r="QH3492" s="242"/>
      <c r="QI3492" s="242"/>
      <c r="QJ3492" s="242"/>
      <c r="QK3492" s="242"/>
    </row>
    <row r="3493" spans="439:453">
      <c r="PW3493" s="242"/>
      <c r="PX3493" s="242"/>
      <c r="PY3493" s="242"/>
      <c r="PZ3493" s="242"/>
      <c r="QA3493" s="242"/>
      <c r="QB3493" s="242"/>
      <c r="QC3493" s="242"/>
      <c r="QD3493" s="242"/>
      <c r="QE3493" s="242"/>
      <c r="QF3493" s="242"/>
      <c r="QG3493" s="242"/>
      <c r="QH3493" s="242"/>
      <c r="QI3493" s="242"/>
      <c r="QJ3493" s="242"/>
      <c r="QK3493" s="242"/>
    </row>
    <row r="3494" spans="439:453">
      <c r="PW3494" s="242"/>
      <c r="PX3494" s="242"/>
      <c r="PY3494" s="242"/>
      <c r="PZ3494" s="242"/>
      <c r="QA3494" s="242"/>
      <c r="QB3494" s="242"/>
      <c r="QC3494" s="242"/>
      <c r="QD3494" s="242"/>
      <c r="QE3494" s="242"/>
      <c r="QF3494" s="242"/>
      <c r="QG3494" s="242"/>
      <c r="QH3494" s="242"/>
      <c r="QI3494" s="242"/>
      <c r="QJ3494" s="242"/>
      <c r="QK3494" s="242"/>
    </row>
    <row r="3495" spans="439:453">
      <c r="PW3495" s="242"/>
      <c r="PX3495" s="242"/>
      <c r="PY3495" s="242"/>
      <c r="PZ3495" s="242"/>
      <c r="QA3495" s="242"/>
      <c r="QB3495" s="242"/>
      <c r="QC3495" s="242"/>
      <c r="QD3495" s="242"/>
      <c r="QE3495" s="242"/>
      <c r="QF3495" s="242"/>
      <c r="QG3495" s="242"/>
      <c r="QH3495" s="242"/>
      <c r="QI3495" s="242"/>
      <c r="QJ3495" s="242"/>
      <c r="QK3495" s="242"/>
    </row>
    <row r="3496" spans="439:453">
      <c r="PW3496" s="242"/>
      <c r="PX3496" s="242"/>
      <c r="PY3496" s="242"/>
      <c r="PZ3496" s="242"/>
      <c r="QA3496" s="242"/>
      <c r="QB3496" s="242"/>
      <c r="QC3496" s="242"/>
      <c r="QD3496" s="242"/>
      <c r="QE3496" s="242"/>
      <c r="QF3496" s="242"/>
      <c r="QG3496" s="242"/>
      <c r="QH3496" s="242"/>
      <c r="QI3496" s="242"/>
      <c r="QJ3496" s="242"/>
      <c r="QK3496" s="242"/>
    </row>
    <row r="3497" spans="439:453">
      <c r="PW3497" s="242"/>
      <c r="PX3497" s="242"/>
      <c r="PY3497" s="242"/>
      <c r="PZ3497" s="242"/>
      <c r="QA3497" s="242"/>
      <c r="QB3497" s="242"/>
      <c r="QC3497" s="242"/>
      <c r="QD3497" s="242"/>
      <c r="QE3497" s="242"/>
      <c r="QF3497" s="242"/>
      <c r="QG3497" s="242"/>
      <c r="QH3497" s="242"/>
      <c r="QI3497" s="242"/>
      <c r="QJ3497" s="242"/>
      <c r="QK3497" s="242"/>
    </row>
    <row r="3498" spans="439:453">
      <c r="PW3498" s="242"/>
      <c r="PX3498" s="242"/>
      <c r="PY3498" s="242"/>
      <c r="PZ3498" s="242"/>
      <c r="QA3498" s="242"/>
      <c r="QB3498" s="242"/>
      <c r="QC3498" s="242"/>
      <c r="QD3498" s="242"/>
      <c r="QE3498" s="242"/>
      <c r="QF3498" s="242"/>
      <c r="QG3498" s="242"/>
      <c r="QH3498" s="242"/>
      <c r="QI3498" s="242"/>
      <c r="QJ3498" s="242"/>
      <c r="QK3498" s="242"/>
    </row>
    <row r="3499" spans="439:453">
      <c r="PW3499" s="242"/>
      <c r="PX3499" s="242"/>
      <c r="PY3499" s="242"/>
      <c r="PZ3499" s="242"/>
      <c r="QA3499" s="242"/>
      <c r="QB3499" s="242"/>
      <c r="QC3499" s="242"/>
      <c r="QD3499" s="242"/>
      <c r="QE3499" s="242"/>
      <c r="QF3499" s="242"/>
      <c r="QG3499" s="242"/>
      <c r="QH3499" s="242"/>
      <c r="QI3499" s="242"/>
      <c r="QJ3499" s="242"/>
      <c r="QK3499" s="242"/>
    </row>
    <row r="3500" spans="439:453">
      <c r="PW3500" s="242"/>
      <c r="PX3500" s="242"/>
      <c r="PY3500" s="242"/>
      <c r="PZ3500" s="242"/>
      <c r="QA3500" s="242"/>
      <c r="QB3500" s="242"/>
      <c r="QC3500" s="242"/>
      <c r="QD3500" s="242"/>
      <c r="QE3500" s="242"/>
      <c r="QF3500" s="242"/>
      <c r="QG3500" s="242"/>
      <c r="QH3500" s="242"/>
      <c r="QI3500" s="242"/>
      <c r="QJ3500" s="242"/>
      <c r="QK3500" s="242"/>
    </row>
    <row r="3501" spans="439:453">
      <c r="PW3501" s="242"/>
      <c r="PX3501" s="242"/>
      <c r="PY3501" s="242"/>
      <c r="PZ3501" s="242"/>
      <c r="QA3501" s="242"/>
      <c r="QB3501" s="242"/>
      <c r="QC3501" s="242"/>
      <c r="QD3501" s="242"/>
      <c r="QE3501" s="242"/>
      <c r="QF3501" s="242"/>
      <c r="QG3501" s="242"/>
      <c r="QH3501" s="242"/>
      <c r="QI3501" s="242"/>
      <c r="QJ3501" s="242"/>
      <c r="QK3501" s="242"/>
    </row>
    <row r="3502" spans="439:453">
      <c r="PW3502" s="242"/>
      <c r="PX3502" s="242"/>
      <c r="PY3502" s="242"/>
      <c r="PZ3502" s="242"/>
      <c r="QA3502" s="242"/>
      <c r="QB3502" s="242"/>
      <c r="QC3502" s="242"/>
      <c r="QD3502" s="242"/>
      <c r="QE3502" s="242"/>
      <c r="QF3502" s="242"/>
      <c r="QG3502" s="242"/>
      <c r="QH3502" s="242"/>
      <c r="QI3502" s="242"/>
      <c r="QJ3502" s="242"/>
      <c r="QK3502" s="242"/>
    </row>
    <row r="3503" spans="439:453">
      <c r="PW3503" s="242"/>
      <c r="PX3503" s="242"/>
      <c r="PY3503" s="242"/>
      <c r="PZ3503" s="242"/>
      <c r="QA3503" s="242"/>
      <c r="QB3503" s="242"/>
      <c r="QC3503" s="242"/>
      <c r="QD3503" s="242"/>
      <c r="QE3503" s="242"/>
      <c r="QF3503" s="242"/>
      <c r="QG3503" s="242"/>
      <c r="QH3503" s="242"/>
      <c r="QI3503" s="242"/>
      <c r="QJ3503" s="242"/>
      <c r="QK3503" s="242"/>
    </row>
    <row r="3504" spans="439:453">
      <c r="PW3504" s="242"/>
      <c r="PX3504" s="242"/>
      <c r="PY3504" s="242"/>
      <c r="PZ3504" s="242"/>
      <c r="QA3504" s="242"/>
      <c r="QB3504" s="242"/>
      <c r="QC3504" s="242"/>
      <c r="QD3504" s="242"/>
      <c r="QE3504" s="242"/>
      <c r="QF3504" s="242"/>
      <c r="QG3504" s="242"/>
      <c r="QH3504" s="242"/>
      <c r="QI3504" s="242"/>
      <c r="QJ3504" s="242"/>
      <c r="QK3504" s="242"/>
    </row>
    <row r="3505" spans="439:453">
      <c r="PW3505" s="242"/>
      <c r="PX3505" s="242"/>
      <c r="PY3505" s="242"/>
      <c r="PZ3505" s="242"/>
      <c r="QA3505" s="242"/>
      <c r="QB3505" s="242"/>
      <c r="QC3505" s="242"/>
      <c r="QD3505" s="242"/>
      <c r="QE3505" s="242"/>
      <c r="QF3505" s="242"/>
      <c r="QG3505" s="242"/>
      <c r="QH3505" s="242"/>
      <c r="QI3505" s="242"/>
      <c r="QJ3505" s="242"/>
      <c r="QK3505" s="242"/>
    </row>
    <row r="3506" spans="439:453">
      <c r="PW3506" s="242"/>
      <c r="PX3506" s="242"/>
      <c r="PY3506" s="242"/>
      <c r="PZ3506" s="242"/>
      <c r="QA3506" s="242"/>
      <c r="QB3506" s="242"/>
      <c r="QC3506" s="242"/>
      <c r="QD3506" s="242"/>
      <c r="QE3506" s="242"/>
      <c r="QF3506" s="242"/>
      <c r="QG3506" s="242"/>
      <c r="QH3506" s="242"/>
      <c r="QI3506" s="242"/>
      <c r="QJ3506" s="242"/>
      <c r="QK3506" s="242"/>
    </row>
    <row r="3507" spans="439:453">
      <c r="PW3507" s="242"/>
      <c r="PX3507" s="242"/>
      <c r="PY3507" s="242"/>
      <c r="PZ3507" s="242"/>
      <c r="QA3507" s="242"/>
      <c r="QB3507" s="242"/>
      <c r="QC3507" s="242"/>
      <c r="QD3507" s="242"/>
      <c r="QE3507" s="242"/>
      <c r="QF3507" s="242"/>
      <c r="QG3507" s="242"/>
      <c r="QH3507" s="242"/>
      <c r="QI3507" s="242"/>
      <c r="QJ3507" s="242"/>
      <c r="QK3507" s="242"/>
    </row>
    <row r="3508" spans="439:453">
      <c r="PW3508" s="242"/>
      <c r="PX3508" s="242"/>
      <c r="PY3508" s="242"/>
      <c r="PZ3508" s="242"/>
      <c r="QA3508" s="242"/>
      <c r="QB3508" s="242"/>
      <c r="QC3508" s="242"/>
      <c r="QD3508" s="242"/>
      <c r="QE3508" s="242"/>
      <c r="QF3508" s="242"/>
      <c r="QG3508" s="242"/>
      <c r="QH3508" s="242"/>
      <c r="QI3508" s="242"/>
      <c r="QJ3508" s="242"/>
      <c r="QK3508" s="242"/>
    </row>
    <row r="3509" spans="439:453">
      <c r="PW3509" s="242"/>
      <c r="PX3509" s="242"/>
      <c r="PY3509" s="242"/>
      <c r="PZ3509" s="242"/>
      <c r="QA3509" s="242"/>
      <c r="QB3509" s="242"/>
      <c r="QC3509" s="242"/>
      <c r="QD3509" s="242"/>
      <c r="QE3509" s="242"/>
      <c r="QF3509" s="242"/>
      <c r="QG3509" s="242"/>
      <c r="QH3509" s="242"/>
      <c r="QI3509" s="242"/>
      <c r="QJ3509" s="242"/>
      <c r="QK3509" s="242"/>
    </row>
    <row r="3510" spans="439:453">
      <c r="PW3510" s="242"/>
      <c r="PX3510" s="242"/>
      <c r="PY3510" s="242"/>
      <c r="PZ3510" s="242"/>
      <c r="QA3510" s="242"/>
      <c r="QB3510" s="242"/>
      <c r="QC3510" s="242"/>
      <c r="QD3510" s="242"/>
      <c r="QE3510" s="242"/>
      <c r="QF3510" s="242"/>
      <c r="QG3510" s="242"/>
      <c r="QH3510" s="242"/>
      <c r="QI3510" s="242"/>
      <c r="QJ3510" s="242"/>
      <c r="QK3510" s="242"/>
    </row>
    <row r="3511" spans="439:453">
      <c r="PW3511" s="242"/>
      <c r="PX3511" s="242"/>
      <c r="PY3511" s="242"/>
      <c r="PZ3511" s="242"/>
      <c r="QA3511" s="242"/>
      <c r="QB3511" s="242"/>
      <c r="QC3511" s="242"/>
      <c r="QD3511" s="242"/>
      <c r="QE3511" s="242"/>
      <c r="QF3511" s="242"/>
      <c r="QG3511" s="242"/>
      <c r="QH3511" s="242"/>
      <c r="QI3511" s="242"/>
      <c r="QJ3511" s="242"/>
      <c r="QK3511" s="242"/>
    </row>
    <row r="3512" spans="439:453">
      <c r="PW3512" s="242"/>
      <c r="PX3512" s="242"/>
      <c r="PY3512" s="242"/>
      <c r="PZ3512" s="242"/>
      <c r="QA3512" s="242"/>
      <c r="QB3512" s="242"/>
      <c r="QC3512" s="242"/>
      <c r="QD3512" s="242"/>
      <c r="QE3512" s="242"/>
      <c r="QF3512" s="242"/>
      <c r="QG3512" s="242"/>
      <c r="QH3512" s="242"/>
      <c r="QI3512" s="242"/>
      <c r="QJ3512" s="242"/>
      <c r="QK3512" s="242"/>
    </row>
    <row r="3513" spans="439:453">
      <c r="PW3513" s="242"/>
      <c r="PX3513" s="242"/>
      <c r="PY3513" s="242"/>
      <c r="PZ3513" s="242"/>
      <c r="QA3513" s="242"/>
      <c r="QB3513" s="242"/>
      <c r="QC3513" s="242"/>
      <c r="QD3513" s="242"/>
      <c r="QE3513" s="242"/>
      <c r="QF3513" s="242"/>
      <c r="QG3513" s="242"/>
      <c r="QH3513" s="242"/>
      <c r="QI3513" s="242"/>
      <c r="QJ3513" s="242"/>
      <c r="QK3513" s="242"/>
    </row>
    <row r="3514" spans="439:453">
      <c r="PW3514" s="242"/>
      <c r="PX3514" s="242"/>
      <c r="PY3514" s="242"/>
      <c r="PZ3514" s="242"/>
      <c r="QA3514" s="242"/>
      <c r="QB3514" s="242"/>
      <c r="QC3514" s="242"/>
      <c r="QD3514" s="242"/>
      <c r="QE3514" s="242"/>
      <c r="QF3514" s="242"/>
      <c r="QG3514" s="242"/>
      <c r="QH3514" s="242"/>
      <c r="QI3514" s="242"/>
      <c r="QJ3514" s="242"/>
      <c r="QK3514" s="242"/>
    </row>
    <row r="3515" spans="439:453">
      <c r="PW3515" s="242"/>
      <c r="PX3515" s="242"/>
      <c r="PY3515" s="242"/>
      <c r="PZ3515" s="242"/>
      <c r="QA3515" s="242"/>
      <c r="QB3515" s="242"/>
      <c r="QC3515" s="242"/>
      <c r="QD3515" s="242"/>
      <c r="QE3515" s="242"/>
      <c r="QF3515" s="242"/>
      <c r="QG3515" s="242"/>
      <c r="QH3515" s="242"/>
      <c r="QI3515" s="242"/>
      <c r="QJ3515" s="242"/>
      <c r="QK3515" s="242"/>
    </row>
    <row r="3516" spans="439:453">
      <c r="PW3516" s="242"/>
      <c r="PX3516" s="242"/>
      <c r="PY3516" s="242"/>
      <c r="PZ3516" s="242"/>
      <c r="QA3516" s="242"/>
      <c r="QB3516" s="242"/>
      <c r="QC3516" s="242"/>
      <c r="QD3516" s="242"/>
      <c r="QE3516" s="242"/>
      <c r="QF3516" s="242"/>
      <c r="QG3516" s="242"/>
      <c r="QH3516" s="242"/>
      <c r="QI3516" s="242"/>
      <c r="QJ3516" s="242"/>
      <c r="QK3516" s="242"/>
    </row>
    <row r="3517" spans="439:453">
      <c r="PW3517" s="242"/>
      <c r="PX3517" s="242"/>
      <c r="PY3517" s="242"/>
      <c r="PZ3517" s="242"/>
      <c r="QA3517" s="242"/>
      <c r="QB3517" s="242"/>
      <c r="QC3517" s="242"/>
      <c r="QD3517" s="242"/>
      <c r="QE3517" s="242"/>
      <c r="QF3517" s="242"/>
      <c r="QG3517" s="242"/>
      <c r="QH3517" s="242"/>
      <c r="QI3517" s="242"/>
      <c r="QJ3517" s="242"/>
      <c r="QK3517" s="242"/>
    </row>
    <row r="3518" spans="439:453">
      <c r="PW3518" s="242"/>
      <c r="PX3518" s="242"/>
      <c r="PY3518" s="242"/>
      <c r="PZ3518" s="242"/>
      <c r="QA3518" s="242"/>
      <c r="QB3518" s="242"/>
      <c r="QC3518" s="242"/>
      <c r="QD3518" s="242"/>
      <c r="QE3518" s="242"/>
      <c r="QF3518" s="242"/>
      <c r="QG3518" s="242"/>
      <c r="QH3518" s="242"/>
      <c r="QI3518" s="242"/>
      <c r="QJ3518" s="242"/>
      <c r="QK3518" s="242"/>
    </row>
    <row r="3519" spans="439:453">
      <c r="PW3519" s="242"/>
      <c r="PX3519" s="242"/>
      <c r="PY3519" s="242"/>
      <c r="PZ3519" s="242"/>
      <c r="QA3519" s="242"/>
      <c r="QB3519" s="242"/>
      <c r="QC3519" s="242"/>
      <c r="QD3519" s="242"/>
      <c r="QE3519" s="242"/>
      <c r="QF3519" s="242"/>
      <c r="QG3519" s="242"/>
      <c r="QH3519" s="242"/>
      <c r="QI3519" s="242"/>
      <c r="QJ3519" s="242"/>
      <c r="QK3519" s="242"/>
    </row>
    <row r="3520" spans="439:453">
      <c r="PW3520" s="242"/>
      <c r="PX3520" s="242"/>
      <c r="PY3520" s="242"/>
      <c r="PZ3520" s="242"/>
      <c r="QA3520" s="242"/>
      <c r="QB3520" s="242"/>
      <c r="QC3520" s="242"/>
      <c r="QD3520" s="242"/>
      <c r="QE3520" s="242"/>
      <c r="QF3520" s="242"/>
      <c r="QG3520" s="242"/>
      <c r="QH3520" s="242"/>
      <c r="QI3520" s="242"/>
      <c r="QJ3520" s="242"/>
      <c r="QK3520" s="242"/>
    </row>
    <row r="3521" spans="439:453">
      <c r="PW3521" s="242"/>
      <c r="PX3521" s="242"/>
      <c r="PY3521" s="242"/>
      <c r="PZ3521" s="242"/>
      <c r="QA3521" s="242"/>
      <c r="QB3521" s="242"/>
      <c r="QC3521" s="242"/>
      <c r="QD3521" s="242"/>
      <c r="QE3521" s="242"/>
      <c r="QF3521" s="242"/>
      <c r="QG3521" s="242"/>
      <c r="QH3521" s="242"/>
      <c r="QI3521" s="242"/>
      <c r="QJ3521" s="242"/>
      <c r="QK3521" s="242"/>
    </row>
    <row r="3522" spans="439:453">
      <c r="PW3522" s="242"/>
      <c r="PX3522" s="242"/>
      <c r="PY3522" s="242"/>
      <c r="PZ3522" s="242"/>
      <c r="QA3522" s="242"/>
      <c r="QB3522" s="242"/>
      <c r="QC3522" s="242"/>
      <c r="QD3522" s="242"/>
      <c r="QE3522" s="242"/>
      <c r="QF3522" s="242"/>
      <c r="QG3522" s="242"/>
      <c r="QH3522" s="242"/>
      <c r="QI3522" s="242"/>
      <c r="QJ3522" s="242"/>
      <c r="QK3522" s="242"/>
    </row>
    <row r="3523" spans="439:453">
      <c r="PW3523" s="242"/>
      <c r="PX3523" s="242"/>
      <c r="PY3523" s="242"/>
      <c r="PZ3523" s="242"/>
      <c r="QA3523" s="242"/>
      <c r="QB3523" s="242"/>
      <c r="QC3523" s="242"/>
      <c r="QD3523" s="242"/>
      <c r="QE3523" s="242"/>
      <c r="QF3523" s="242"/>
      <c r="QG3523" s="242"/>
      <c r="QH3523" s="242"/>
      <c r="QI3523" s="242"/>
      <c r="QJ3523" s="242"/>
      <c r="QK3523" s="242"/>
    </row>
    <row r="3524" spans="439:453">
      <c r="PW3524" s="242"/>
      <c r="PX3524" s="242"/>
      <c r="PY3524" s="242"/>
      <c r="PZ3524" s="242"/>
      <c r="QA3524" s="242"/>
      <c r="QB3524" s="242"/>
      <c r="QC3524" s="242"/>
      <c r="QD3524" s="242"/>
      <c r="QE3524" s="242"/>
      <c r="QF3524" s="242"/>
      <c r="QG3524" s="242"/>
      <c r="QH3524" s="242"/>
      <c r="QI3524" s="242"/>
      <c r="QJ3524" s="242"/>
      <c r="QK3524" s="242"/>
    </row>
    <row r="3525" spans="439:453">
      <c r="PW3525" s="242"/>
      <c r="PX3525" s="242"/>
      <c r="PY3525" s="242"/>
      <c r="PZ3525" s="242"/>
      <c r="QA3525" s="242"/>
      <c r="QB3525" s="242"/>
      <c r="QC3525" s="242"/>
      <c r="QD3525" s="242"/>
      <c r="QE3525" s="242"/>
      <c r="QF3525" s="242"/>
      <c r="QG3525" s="242"/>
      <c r="QH3525" s="242"/>
      <c r="QI3525" s="242"/>
      <c r="QJ3525" s="242"/>
      <c r="QK3525" s="242"/>
    </row>
    <row r="3526" spans="439:453">
      <c r="PW3526" s="242"/>
      <c r="PX3526" s="242"/>
      <c r="PY3526" s="242"/>
      <c r="PZ3526" s="242"/>
      <c r="QA3526" s="242"/>
      <c r="QB3526" s="242"/>
      <c r="QC3526" s="242"/>
      <c r="QD3526" s="242"/>
      <c r="QE3526" s="242"/>
      <c r="QF3526" s="242"/>
      <c r="QG3526" s="242"/>
      <c r="QH3526" s="242"/>
      <c r="QI3526" s="242"/>
      <c r="QJ3526" s="242"/>
      <c r="QK3526" s="242"/>
    </row>
    <row r="3527" spans="439:453">
      <c r="PW3527" s="242"/>
      <c r="PX3527" s="242"/>
      <c r="PY3527" s="242"/>
      <c r="PZ3527" s="242"/>
      <c r="QA3527" s="242"/>
      <c r="QB3527" s="242"/>
      <c r="QC3527" s="242"/>
      <c r="QD3527" s="242"/>
      <c r="QE3527" s="242"/>
      <c r="QF3527" s="242"/>
      <c r="QG3527" s="242"/>
      <c r="QH3527" s="242"/>
      <c r="QI3527" s="242"/>
      <c r="QJ3527" s="242"/>
      <c r="QK3527" s="242"/>
    </row>
    <row r="3528" spans="439:453">
      <c r="PW3528" s="242"/>
      <c r="PX3528" s="242"/>
      <c r="PY3528" s="242"/>
      <c r="PZ3528" s="242"/>
      <c r="QA3528" s="242"/>
      <c r="QB3528" s="242"/>
      <c r="QC3528" s="242"/>
      <c r="QD3528" s="242"/>
      <c r="QE3528" s="242"/>
      <c r="QF3528" s="242"/>
      <c r="QG3528" s="242"/>
      <c r="QH3528" s="242"/>
      <c r="QI3528" s="242"/>
      <c r="QJ3528" s="242"/>
      <c r="QK3528" s="242"/>
    </row>
    <row r="3529" spans="439:453">
      <c r="PW3529" s="242"/>
      <c r="PX3529" s="242"/>
      <c r="PY3529" s="242"/>
      <c r="PZ3529" s="242"/>
      <c r="QA3529" s="242"/>
      <c r="QB3529" s="242"/>
      <c r="QC3529" s="242"/>
      <c r="QD3529" s="242"/>
      <c r="QE3529" s="242"/>
      <c r="QF3529" s="242"/>
      <c r="QG3529" s="242"/>
      <c r="QH3529" s="242"/>
      <c r="QI3529" s="242"/>
      <c r="QJ3529" s="242"/>
      <c r="QK3529" s="242"/>
    </row>
    <row r="3530" spans="439:453">
      <c r="PW3530" s="242"/>
      <c r="PX3530" s="242"/>
      <c r="PY3530" s="242"/>
      <c r="PZ3530" s="242"/>
      <c r="QA3530" s="242"/>
      <c r="QB3530" s="242"/>
      <c r="QC3530" s="242"/>
      <c r="QD3530" s="242"/>
      <c r="QE3530" s="242"/>
      <c r="QF3530" s="242"/>
      <c r="QG3530" s="242"/>
      <c r="QH3530" s="242"/>
      <c r="QI3530" s="242"/>
      <c r="QJ3530" s="242"/>
      <c r="QK3530" s="242"/>
    </row>
    <row r="3531" spans="439:453">
      <c r="PW3531" s="242"/>
      <c r="PX3531" s="242"/>
      <c r="PY3531" s="242"/>
      <c r="PZ3531" s="242"/>
      <c r="QA3531" s="242"/>
      <c r="QB3531" s="242"/>
      <c r="QC3531" s="242"/>
      <c r="QD3531" s="242"/>
      <c r="QE3531" s="242"/>
      <c r="QF3531" s="242"/>
      <c r="QG3531" s="242"/>
      <c r="QH3531" s="242"/>
      <c r="QI3531" s="242"/>
      <c r="QJ3531" s="242"/>
      <c r="QK3531" s="242"/>
    </row>
    <row r="3532" spans="439:453">
      <c r="PW3532" s="242"/>
      <c r="PX3532" s="242"/>
      <c r="PY3532" s="242"/>
      <c r="PZ3532" s="242"/>
      <c r="QA3532" s="242"/>
      <c r="QB3532" s="242"/>
      <c r="QC3532" s="242"/>
      <c r="QD3532" s="242"/>
      <c r="QE3532" s="242"/>
      <c r="QF3532" s="242"/>
      <c r="QG3532" s="242"/>
      <c r="QH3532" s="242"/>
      <c r="QI3532" s="242"/>
      <c r="QJ3532" s="242"/>
      <c r="QK3532" s="242"/>
    </row>
    <row r="3533" spans="439:453">
      <c r="PW3533" s="242"/>
      <c r="PX3533" s="242"/>
      <c r="PY3533" s="242"/>
      <c r="PZ3533" s="242"/>
      <c r="QA3533" s="242"/>
      <c r="QB3533" s="242"/>
      <c r="QC3533" s="242"/>
      <c r="QD3533" s="242"/>
      <c r="QE3533" s="242"/>
      <c r="QF3533" s="242"/>
      <c r="QG3533" s="242"/>
      <c r="QH3533" s="242"/>
      <c r="QI3533" s="242"/>
      <c r="QJ3533" s="242"/>
      <c r="QK3533" s="242"/>
    </row>
    <row r="3534" spans="439:453">
      <c r="PW3534" s="242"/>
      <c r="PX3534" s="242"/>
      <c r="PY3534" s="242"/>
      <c r="PZ3534" s="242"/>
      <c r="QA3534" s="242"/>
      <c r="QB3534" s="242"/>
      <c r="QC3534" s="242"/>
      <c r="QD3534" s="242"/>
      <c r="QE3534" s="242"/>
      <c r="QF3534" s="242"/>
      <c r="QG3534" s="242"/>
      <c r="QH3534" s="242"/>
      <c r="QI3534" s="242"/>
      <c r="QJ3534" s="242"/>
      <c r="QK3534" s="242"/>
    </row>
    <row r="3535" spans="439:453">
      <c r="PW3535" s="242"/>
      <c r="PX3535" s="242"/>
      <c r="PY3535" s="242"/>
      <c r="PZ3535" s="242"/>
      <c r="QA3535" s="242"/>
      <c r="QB3535" s="242"/>
      <c r="QC3535" s="242"/>
      <c r="QD3535" s="242"/>
      <c r="QE3535" s="242"/>
      <c r="QF3535" s="242"/>
      <c r="QG3535" s="242"/>
      <c r="QH3535" s="242"/>
      <c r="QI3535" s="242"/>
      <c r="QJ3535" s="242"/>
      <c r="QK3535" s="242"/>
    </row>
    <row r="3536" spans="439:453">
      <c r="PW3536" s="242"/>
      <c r="PX3536" s="242"/>
      <c r="PY3536" s="242"/>
      <c r="PZ3536" s="242"/>
      <c r="QA3536" s="242"/>
      <c r="QB3536" s="242"/>
      <c r="QC3536" s="242"/>
      <c r="QD3536" s="242"/>
      <c r="QE3536" s="242"/>
      <c r="QF3536" s="242"/>
      <c r="QG3536" s="242"/>
      <c r="QH3536" s="242"/>
      <c r="QI3536" s="242"/>
      <c r="QJ3536" s="242"/>
      <c r="QK3536" s="242"/>
    </row>
    <row r="3537" spans="439:453">
      <c r="PW3537" s="242"/>
      <c r="PX3537" s="242"/>
      <c r="PY3537" s="242"/>
      <c r="PZ3537" s="242"/>
      <c r="QA3537" s="242"/>
      <c r="QB3537" s="242"/>
      <c r="QC3537" s="242"/>
      <c r="QD3537" s="242"/>
      <c r="QE3537" s="242"/>
      <c r="QF3537" s="242"/>
      <c r="QG3537" s="242"/>
      <c r="QH3537" s="242"/>
      <c r="QI3537" s="242"/>
      <c r="QJ3537" s="242"/>
      <c r="QK3537" s="242"/>
    </row>
    <row r="3538" spans="439:453">
      <c r="PW3538" s="242"/>
      <c r="PX3538" s="242"/>
      <c r="PY3538" s="242"/>
      <c r="PZ3538" s="242"/>
      <c r="QA3538" s="242"/>
      <c r="QB3538" s="242"/>
      <c r="QC3538" s="242"/>
      <c r="QD3538" s="242"/>
      <c r="QE3538" s="242"/>
      <c r="QF3538" s="242"/>
      <c r="QG3538" s="242"/>
      <c r="QH3538" s="242"/>
      <c r="QI3538" s="242"/>
      <c r="QJ3538" s="242"/>
      <c r="QK3538" s="242"/>
    </row>
    <row r="3539" spans="439:453">
      <c r="PW3539" s="242"/>
      <c r="PX3539" s="242"/>
      <c r="PY3539" s="242"/>
      <c r="PZ3539" s="242"/>
      <c r="QA3539" s="242"/>
      <c r="QB3539" s="242"/>
      <c r="QC3539" s="242"/>
      <c r="QD3539" s="242"/>
      <c r="QE3539" s="242"/>
      <c r="QF3539" s="242"/>
      <c r="QG3539" s="242"/>
      <c r="QH3539" s="242"/>
      <c r="QI3539" s="242"/>
      <c r="QJ3539" s="242"/>
      <c r="QK3539" s="242"/>
    </row>
    <row r="3540" spans="439:453">
      <c r="PW3540" s="242"/>
      <c r="PX3540" s="242"/>
      <c r="PY3540" s="242"/>
      <c r="PZ3540" s="242"/>
      <c r="QA3540" s="242"/>
      <c r="QB3540" s="242"/>
      <c r="QC3540" s="242"/>
      <c r="QD3540" s="242"/>
      <c r="QE3540" s="242"/>
      <c r="QF3540" s="242"/>
      <c r="QG3540" s="242"/>
      <c r="QH3540" s="242"/>
      <c r="QI3540" s="242"/>
      <c r="QJ3540" s="242"/>
      <c r="QK3540" s="242"/>
    </row>
    <row r="3541" spans="439:453">
      <c r="PW3541" s="242"/>
      <c r="PX3541" s="242"/>
      <c r="PY3541" s="242"/>
      <c r="PZ3541" s="242"/>
      <c r="QA3541" s="242"/>
      <c r="QB3541" s="242"/>
      <c r="QC3541" s="242"/>
      <c r="QD3541" s="242"/>
      <c r="QE3541" s="242"/>
      <c r="QF3541" s="242"/>
      <c r="QG3541" s="242"/>
      <c r="QH3541" s="242"/>
      <c r="QI3541" s="242"/>
      <c r="QJ3541" s="242"/>
      <c r="QK3541" s="242"/>
    </row>
    <row r="3542" spans="439:453">
      <c r="PW3542" s="242"/>
      <c r="PX3542" s="242"/>
      <c r="PY3542" s="242"/>
      <c r="PZ3542" s="242"/>
      <c r="QA3542" s="242"/>
      <c r="QB3542" s="242"/>
      <c r="QC3542" s="242"/>
      <c r="QD3542" s="242"/>
      <c r="QE3542" s="242"/>
      <c r="QF3542" s="242"/>
      <c r="QG3542" s="242"/>
      <c r="QH3542" s="242"/>
      <c r="QI3542" s="242"/>
      <c r="QJ3542" s="242"/>
      <c r="QK3542" s="242"/>
    </row>
    <row r="3543" spans="439:453">
      <c r="PW3543" s="242"/>
      <c r="PX3543" s="242"/>
      <c r="PY3543" s="242"/>
      <c r="PZ3543" s="242"/>
      <c r="QA3543" s="242"/>
      <c r="QB3543" s="242"/>
      <c r="QC3543" s="242"/>
      <c r="QD3543" s="242"/>
      <c r="QE3543" s="242"/>
      <c r="QF3543" s="242"/>
      <c r="QG3543" s="242"/>
      <c r="QH3543" s="242"/>
      <c r="QI3543" s="242"/>
      <c r="QJ3543" s="242"/>
      <c r="QK3543" s="242"/>
    </row>
    <row r="3544" spans="439:453">
      <c r="PW3544" s="242"/>
      <c r="PX3544" s="242"/>
      <c r="PY3544" s="242"/>
      <c r="PZ3544" s="242"/>
      <c r="QA3544" s="242"/>
      <c r="QB3544" s="242"/>
      <c r="QC3544" s="242"/>
      <c r="QD3544" s="242"/>
      <c r="QE3544" s="242"/>
      <c r="QF3544" s="242"/>
      <c r="QG3544" s="242"/>
      <c r="QH3544" s="242"/>
      <c r="QI3544" s="242"/>
      <c r="QJ3544" s="242"/>
      <c r="QK3544" s="242"/>
    </row>
    <row r="3545" spans="439:453">
      <c r="PW3545" s="242"/>
      <c r="PX3545" s="242"/>
      <c r="PY3545" s="242"/>
      <c r="PZ3545" s="242"/>
      <c r="QA3545" s="242"/>
      <c r="QB3545" s="242"/>
      <c r="QC3545" s="242"/>
      <c r="QD3545" s="242"/>
      <c r="QE3545" s="242"/>
      <c r="QF3545" s="242"/>
      <c r="QG3545" s="242"/>
      <c r="QH3545" s="242"/>
      <c r="QI3545" s="242"/>
      <c r="QJ3545" s="242"/>
      <c r="QK3545" s="242"/>
    </row>
    <row r="3546" spans="439:453">
      <c r="PW3546" s="242"/>
      <c r="PX3546" s="242"/>
      <c r="PY3546" s="242"/>
      <c r="PZ3546" s="242"/>
      <c r="QA3546" s="242"/>
      <c r="QB3546" s="242"/>
      <c r="QC3546" s="242"/>
      <c r="QD3546" s="242"/>
      <c r="QE3546" s="242"/>
      <c r="QF3546" s="242"/>
      <c r="QG3546" s="242"/>
      <c r="QH3546" s="242"/>
      <c r="QI3546" s="242"/>
      <c r="QJ3546" s="242"/>
      <c r="QK3546" s="242"/>
    </row>
    <row r="3547" spans="439:453">
      <c r="PW3547" s="242"/>
      <c r="PX3547" s="242"/>
      <c r="PY3547" s="242"/>
      <c r="PZ3547" s="242"/>
      <c r="QA3547" s="242"/>
      <c r="QB3547" s="242"/>
      <c r="QC3547" s="242"/>
      <c r="QD3547" s="242"/>
      <c r="QE3547" s="242"/>
      <c r="QF3547" s="242"/>
      <c r="QG3547" s="242"/>
      <c r="QH3547" s="242"/>
      <c r="QI3547" s="242"/>
      <c r="QJ3547" s="242"/>
      <c r="QK3547" s="242"/>
    </row>
    <row r="3548" spans="439:453">
      <c r="PW3548" s="242"/>
      <c r="PX3548" s="242"/>
      <c r="PY3548" s="242"/>
      <c r="PZ3548" s="242"/>
      <c r="QA3548" s="242"/>
      <c r="QB3548" s="242"/>
      <c r="QC3548" s="242"/>
      <c r="QD3548" s="242"/>
      <c r="QE3548" s="242"/>
      <c r="QF3548" s="242"/>
      <c r="QG3548" s="242"/>
      <c r="QH3548" s="242"/>
      <c r="QI3548" s="242"/>
      <c r="QJ3548" s="242"/>
      <c r="QK3548" s="242"/>
    </row>
    <row r="3549" spans="439:453">
      <c r="PW3549" s="242"/>
      <c r="PX3549" s="242"/>
      <c r="PY3549" s="242"/>
      <c r="PZ3549" s="242"/>
      <c r="QA3549" s="242"/>
      <c r="QB3549" s="242"/>
      <c r="QC3549" s="242"/>
      <c r="QD3549" s="242"/>
      <c r="QE3549" s="242"/>
      <c r="QF3549" s="242"/>
      <c r="QG3549" s="242"/>
      <c r="QH3549" s="242"/>
      <c r="QI3549" s="242"/>
      <c r="QJ3549" s="242"/>
      <c r="QK3549" s="242"/>
    </row>
    <row r="3550" spans="439:453">
      <c r="PW3550" s="242"/>
      <c r="PX3550" s="242"/>
      <c r="PY3550" s="242"/>
      <c r="PZ3550" s="242"/>
      <c r="QA3550" s="242"/>
      <c r="QB3550" s="242"/>
      <c r="QC3550" s="242"/>
      <c r="QD3550" s="242"/>
      <c r="QE3550" s="242"/>
      <c r="QF3550" s="242"/>
      <c r="QG3550" s="242"/>
      <c r="QH3550" s="242"/>
      <c r="QI3550" s="242"/>
      <c r="QJ3550" s="242"/>
      <c r="QK3550" s="242"/>
    </row>
    <row r="3551" spans="439:453">
      <c r="PW3551" s="242"/>
      <c r="PX3551" s="242"/>
      <c r="PY3551" s="242"/>
      <c r="PZ3551" s="242"/>
      <c r="QA3551" s="242"/>
      <c r="QB3551" s="242"/>
      <c r="QC3551" s="242"/>
      <c r="QD3551" s="242"/>
      <c r="QE3551" s="242"/>
      <c r="QF3551" s="242"/>
      <c r="QG3551" s="242"/>
      <c r="QH3551" s="242"/>
      <c r="QI3551" s="242"/>
      <c r="QJ3551" s="242"/>
      <c r="QK3551" s="242"/>
    </row>
    <row r="3552" spans="439:453">
      <c r="PW3552" s="242"/>
      <c r="PX3552" s="242"/>
      <c r="PY3552" s="242"/>
      <c r="PZ3552" s="242"/>
      <c r="QA3552" s="242"/>
      <c r="QB3552" s="242"/>
      <c r="QC3552" s="242"/>
      <c r="QD3552" s="242"/>
      <c r="QE3552" s="242"/>
      <c r="QF3552" s="242"/>
      <c r="QG3552" s="242"/>
      <c r="QH3552" s="242"/>
      <c r="QI3552" s="242"/>
      <c r="QJ3552" s="242"/>
      <c r="QK3552" s="242"/>
    </row>
    <row r="3553" spans="439:453">
      <c r="PW3553" s="242"/>
      <c r="PX3553" s="242"/>
      <c r="PY3553" s="242"/>
      <c r="PZ3553" s="242"/>
      <c r="QA3553" s="242"/>
      <c r="QB3553" s="242"/>
      <c r="QC3553" s="242"/>
      <c r="QD3553" s="242"/>
      <c r="QE3553" s="242"/>
      <c r="QF3553" s="242"/>
      <c r="QG3553" s="242"/>
      <c r="QH3553" s="242"/>
      <c r="QI3553" s="242"/>
      <c r="QJ3553" s="242"/>
      <c r="QK3553" s="242"/>
    </row>
    <row r="3554" spans="439:453">
      <c r="PW3554" s="242"/>
      <c r="PX3554" s="242"/>
      <c r="PY3554" s="242"/>
      <c r="PZ3554" s="242"/>
      <c r="QA3554" s="242"/>
      <c r="QB3554" s="242"/>
      <c r="QC3554" s="242"/>
      <c r="QD3554" s="242"/>
      <c r="QE3554" s="242"/>
      <c r="QF3554" s="242"/>
      <c r="QG3554" s="242"/>
      <c r="QH3554" s="242"/>
      <c r="QI3554" s="242"/>
      <c r="QJ3554" s="242"/>
      <c r="QK3554" s="242"/>
    </row>
    <row r="3555" spans="439:453">
      <c r="PW3555" s="242"/>
      <c r="PX3555" s="242"/>
      <c r="PY3555" s="242"/>
      <c r="PZ3555" s="242"/>
      <c r="QA3555" s="242"/>
      <c r="QB3555" s="242"/>
      <c r="QC3555" s="242"/>
      <c r="QD3555" s="242"/>
      <c r="QE3555" s="242"/>
      <c r="QF3555" s="242"/>
      <c r="QG3555" s="242"/>
      <c r="QH3555" s="242"/>
      <c r="QI3555" s="242"/>
      <c r="QJ3555" s="242"/>
      <c r="QK3555" s="242"/>
    </row>
    <row r="3556" spans="439:453">
      <c r="PW3556" s="242"/>
      <c r="PX3556" s="242"/>
      <c r="PY3556" s="242"/>
      <c r="PZ3556" s="242"/>
      <c r="QA3556" s="242"/>
      <c r="QB3556" s="242"/>
      <c r="QC3556" s="242"/>
      <c r="QD3556" s="242"/>
      <c r="QE3556" s="242"/>
      <c r="QF3556" s="242"/>
      <c r="QG3556" s="242"/>
      <c r="QH3556" s="242"/>
      <c r="QI3556" s="242"/>
      <c r="QJ3556" s="242"/>
      <c r="QK3556" s="242"/>
    </row>
    <row r="3557" spans="439:453">
      <c r="PW3557" s="242"/>
      <c r="PX3557" s="242"/>
      <c r="PY3557" s="242"/>
      <c r="PZ3557" s="242"/>
      <c r="QA3557" s="242"/>
      <c r="QB3557" s="242"/>
      <c r="QC3557" s="242"/>
      <c r="QD3557" s="242"/>
      <c r="QE3557" s="242"/>
      <c r="QF3557" s="242"/>
      <c r="QG3557" s="242"/>
      <c r="QH3557" s="242"/>
      <c r="QI3557" s="242"/>
      <c r="QJ3557" s="242"/>
      <c r="QK3557" s="242"/>
    </row>
    <row r="3558" spans="439:453">
      <c r="PW3558" s="242"/>
      <c r="PX3558" s="242"/>
      <c r="PY3558" s="242"/>
      <c r="PZ3558" s="242"/>
      <c r="QA3558" s="242"/>
      <c r="QB3558" s="242"/>
      <c r="QC3558" s="242"/>
      <c r="QD3558" s="242"/>
      <c r="QE3558" s="242"/>
      <c r="QF3558" s="242"/>
      <c r="QG3558" s="242"/>
      <c r="QH3558" s="242"/>
      <c r="QI3558" s="242"/>
      <c r="QJ3558" s="242"/>
      <c r="QK3558" s="242"/>
    </row>
    <row r="3559" spans="439:453">
      <c r="PW3559" s="242"/>
      <c r="PX3559" s="242"/>
      <c r="PY3559" s="242"/>
      <c r="PZ3559" s="242"/>
      <c r="QA3559" s="242"/>
      <c r="QB3559" s="242"/>
      <c r="QC3559" s="242"/>
      <c r="QD3559" s="242"/>
      <c r="QE3559" s="242"/>
      <c r="QF3559" s="242"/>
      <c r="QG3559" s="242"/>
      <c r="QH3559" s="242"/>
      <c r="QI3559" s="242"/>
      <c r="QJ3559" s="242"/>
      <c r="QK3559" s="242"/>
    </row>
    <row r="3560" spans="439:453">
      <c r="PW3560" s="242"/>
      <c r="PX3560" s="242"/>
      <c r="PY3560" s="242"/>
      <c r="PZ3560" s="242"/>
      <c r="QA3560" s="242"/>
      <c r="QB3560" s="242"/>
      <c r="QC3560" s="242"/>
      <c r="QD3560" s="242"/>
      <c r="QE3560" s="242"/>
      <c r="QF3560" s="242"/>
      <c r="QG3560" s="242"/>
      <c r="QH3560" s="242"/>
      <c r="QI3560" s="242"/>
      <c r="QJ3560" s="242"/>
      <c r="QK3560" s="242"/>
    </row>
    <row r="3561" spans="439:453">
      <c r="PW3561" s="242"/>
      <c r="PX3561" s="242"/>
      <c r="PY3561" s="242"/>
      <c r="PZ3561" s="242"/>
      <c r="QA3561" s="242"/>
      <c r="QB3561" s="242"/>
      <c r="QC3561" s="242"/>
      <c r="QD3561" s="242"/>
      <c r="QE3561" s="242"/>
      <c r="QF3561" s="242"/>
      <c r="QG3561" s="242"/>
      <c r="QH3561" s="242"/>
      <c r="QI3561" s="242"/>
      <c r="QJ3561" s="242"/>
      <c r="QK3561" s="242"/>
    </row>
    <row r="3562" spans="439:453">
      <c r="PW3562" s="242"/>
      <c r="PX3562" s="242"/>
      <c r="PY3562" s="242"/>
      <c r="PZ3562" s="242"/>
      <c r="QA3562" s="242"/>
      <c r="QB3562" s="242"/>
      <c r="QC3562" s="242"/>
      <c r="QD3562" s="242"/>
      <c r="QE3562" s="242"/>
      <c r="QF3562" s="242"/>
      <c r="QG3562" s="242"/>
      <c r="QH3562" s="242"/>
      <c r="QI3562" s="242"/>
      <c r="QJ3562" s="242"/>
      <c r="QK3562" s="242"/>
    </row>
    <row r="3563" spans="439:453">
      <c r="PW3563" s="242"/>
      <c r="PX3563" s="242"/>
      <c r="PY3563" s="242"/>
      <c r="PZ3563" s="242"/>
      <c r="QA3563" s="242"/>
      <c r="QB3563" s="242"/>
      <c r="QC3563" s="242"/>
      <c r="QD3563" s="242"/>
      <c r="QE3563" s="242"/>
      <c r="QF3563" s="242"/>
      <c r="QG3563" s="242"/>
      <c r="QH3563" s="242"/>
      <c r="QI3563" s="242"/>
      <c r="QJ3563" s="242"/>
      <c r="QK3563" s="242"/>
    </row>
    <row r="3564" spans="439:453">
      <c r="PW3564" s="242"/>
      <c r="PX3564" s="242"/>
      <c r="PY3564" s="242"/>
      <c r="PZ3564" s="242"/>
      <c r="QA3564" s="242"/>
      <c r="QB3564" s="242"/>
      <c r="QC3564" s="242"/>
      <c r="QD3564" s="242"/>
      <c r="QE3564" s="242"/>
      <c r="QF3564" s="242"/>
      <c r="QG3564" s="242"/>
      <c r="QH3564" s="242"/>
      <c r="QI3564" s="242"/>
      <c r="QJ3564" s="242"/>
      <c r="QK3564" s="242"/>
    </row>
    <row r="3565" spans="439:453">
      <c r="PW3565" s="242"/>
      <c r="PX3565" s="242"/>
      <c r="PY3565" s="242"/>
      <c r="PZ3565" s="242"/>
      <c r="QA3565" s="242"/>
      <c r="QB3565" s="242"/>
      <c r="QC3565" s="242"/>
      <c r="QD3565" s="242"/>
      <c r="QE3565" s="242"/>
      <c r="QF3565" s="242"/>
      <c r="QG3565" s="242"/>
      <c r="QH3565" s="242"/>
      <c r="QI3565" s="242"/>
      <c r="QJ3565" s="242"/>
      <c r="QK3565" s="242"/>
    </row>
    <row r="3566" spans="439:453">
      <c r="PW3566" s="242"/>
      <c r="PX3566" s="242"/>
      <c r="PY3566" s="242"/>
      <c r="PZ3566" s="242"/>
      <c r="QA3566" s="242"/>
      <c r="QB3566" s="242"/>
      <c r="QC3566" s="242"/>
      <c r="QD3566" s="242"/>
      <c r="QE3566" s="242"/>
      <c r="QF3566" s="242"/>
      <c r="QG3566" s="242"/>
      <c r="QH3566" s="242"/>
      <c r="QI3566" s="242"/>
      <c r="QJ3566" s="242"/>
      <c r="QK3566" s="242"/>
    </row>
    <row r="3567" spans="439:453">
      <c r="PW3567" s="242"/>
      <c r="PX3567" s="242"/>
      <c r="PY3567" s="242"/>
      <c r="PZ3567" s="242"/>
      <c r="QA3567" s="242"/>
      <c r="QB3567" s="242"/>
      <c r="QC3567" s="242"/>
      <c r="QD3567" s="242"/>
      <c r="QE3567" s="242"/>
      <c r="QF3567" s="242"/>
      <c r="QG3567" s="242"/>
      <c r="QH3567" s="242"/>
      <c r="QI3567" s="242"/>
      <c r="QJ3567" s="242"/>
      <c r="QK3567" s="242"/>
    </row>
    <row r="3568" spans="439:453">
      <c r="PW3568" s="242"/>
      <c r="PX3568" s="242"/>
      <c r="PY3568" s="242"/>
      <c r="PZ3568" s="242"/>
      <c r="QA3568" s="242"/>
      <c r="QB3568" s="242"/>
      <c r="QC3568" s="242"/>
      <c r="QD3568" s="242"/>
      <c r="QE3568" s="242"/>
      <c r="QF3568" s="242"/>
      <c r="QG3568" s="242"/>
      <c r="QH3568" s="242"/>
      <c r="QI3568" s="242"/>
      <c r="QJ3568" s="242"/>
      <c r="QK3568" s="242"/>
    </row>
    <row r="3569" spans="439:453">
      <c r="PW3569" s="242"/>
      <c r="PX3569" s="242"/>
      <c r="PY3569" s="242"/>
      <c r="PZ3569" s="242"/>
      <c r="QA3569" s="242"/>
      <c r="QB3569" s="242"/>
      <c r="QC3569" s="242"/>
      <c r="QD3569" s="242"/>
      <c r="QE3569" s="242"/>
      <c r="QF3569" s="242"/>
      <c r="QG3569" s="242"/>
      <c r="QH3569" s="242"/>
      <c r="QI3569" s="242"/>
      <c r="QJ3569" s="242"/>
      <c r="QK3569" s="242"/>
    </row>
    <row r="3570" spans="439:453">
      <c r="PW3570" s="242"/>
      <c r="PX3570" s="242"/>
      <c r="PY3570" s="242"/>
      <c r="PZ3570" s="242"/>
      <c r="QA3570" s="242"/>
      <c r="QB3570" s="242"/>
      <c r="QC3570" s="242"/>
      <c r="QD3570" s="242"/>
      <c r="QE3570" s="242"/>
      <c r="QF3570" s="242"/>
      <c r="QG3570" s="242"/>
      <c r="QH3570" s="242"/>
      <c r="QI3570" s="242"/>
      <c r="QJ3570" s="242"/>
      <c r="QK3570" s="242"/>
    </row>
    <row r="3571" spans="439:453">
      <c r="PW3571" s="242"/>
      <c r="PX3571" s="242"/>
      <c r="PY3571" s="242"/>
      <c r="PZ3571" s="242"/>
      <c r="QA3571" s="242"/>
      <c r="QB3571" s="242"/>
      <c r="QC3571" s="242"/>
      <c r="QD3571" s="242"/>
      <c r="QE3571" s="242"/>
      <c r="QF3571" s="242"/>
      <c r="QG3571" s="242"/>
      <c r="QH3571" s="242"/>
      <c r="QI3571" s="242"/>
      <c r="QJ3571" s="242"/>
      <c r="QK3571" s="242"/>
    </row>
    <row r="3572" spans="439:453">
      <c r="PW3572" s="242"/>
      <c r="PX3572" s="242"/>
      <c r="PY3572" s="242"/>
      <c r="PZ3572" s="242"/>
      <c r="QA3572" s="242"/>
      <c r="QB3572" s="242"/>
      <c r="QC3572" s="242"/>
      <c r="QD3572" s="242"/>
      <c r="QE3572" s="242"/>
      <c r="QF3572" s="242"/>
      <c r="QG3572" s="242"/>
      <c r="QH3572" s="242"/>
      <c r="QI3572" s="242"/>
      <c r="QJ3572" s="242"/>
      <c r="QK3572" s="242"/>
    </row>
    <row r="3573" spans="439:453">
      <c r="PW3573" s="242"/>
      <c r="PX3573" s="242"/>
      <c r="PY3573" s="242"/>
      <c r="PZ3573" s="242"/>
      <c r="QA3573" s="242"/>
      <c r="QB3573" s="242"/>
      <c r="QC3573" s="242"/>
      <c r="QD3573" s="242"/>
      <c r="QE3573" s="242"/>
      <c r="QF3573" s="242"/>
      <c r="QG3573" s="242"/>
      <c r="QH3573" s="242"/>
      <c r="QI3573" s="242"/>
      <c r="QJ3573" s="242"/>
      <c r="QK3573" s="242"/>
    </row>
    <row r="3574" spans="439:453">
      <c r="PW3574" s="242"/>
      <c r="PX3574" s="242"/>
      <c r="PY3574" s="242"/>
      <c r="PZ3574" s="242"/>
      <c r="QA3574" s="242"/>
      <c r="QB3574" s="242"/>
      <c r="QC3574" s="242"/>
      <c r="QD3574" s="242"/>
      <c r="QE3574" s="242"/>
      <c r="QF3574" s="242"/>
      <c r="QG3574" s="242"/>
      <c r="QH3574" s="242"/>
      <c r="QI3574" s="242"/>
      <c r="QJ3574" s="242"/>
      <c r="QK3574" s="242"/>
    </row>
    <row r="3575" spans="439:453">
      <c r="PW3575" s="242"/>
      <c r="PX3575" s="242"/>
      <c r="PY3575" s="242"/>
      <c r="PZ3575" s="242"/>
      <c r="QA3575" s="242"/>
      <c r="QB3575" s="242"/>
      <c r="QC3575" s="242"/>
      <c r="QD3575" s="242"/>
      <c r="QE3575" s="242"/>
      <c r="QF3575" s="242"/>
      <c r="QG3575" s="242"/>
      <c r="QH3575" s="242"/>
      <c r="QI3575" s="242"/>
      <c r="QJ3575" s="242"/>
      <c r="QK3575" s="242"/>
    </row>
    <row r="3576" spans="439:453">
      <c r="PW3576" s="242"/>
      <c r="PX3576" s="242"/>
      <c r="PY3576" s="242"/>
      <c r="PZ3576" s="242"/>
      <c r="QA3576" s="242"/>
      <c r="QB3576" s="242"/>
      <c r="QC3576" s="242"/>
      <c r="QD3576" s="242"/>
      <c r="QE3576" s="242"/>
      <c r="QF3576" s="242"/>
      <c r="QG3576" s="242"/>
      <c r="QH3576" s="242"/>
      <c r="QI3576" s="242"/>
      <c r="QJ3576" s="242"/>
      <c r="QK3576" s="242"/>
    </row>
    <row r="3577" spans="439:453">
      <c r="PW3577" s="242"/>
      <c r="PX3577" s="242"/>
      <c r="PY3577" s="242"/>
      <c r="PZ3577" s="242"/>
      <c r="QA3577" s="242"/>
      <c r="QB3577" s="242"/>
      <c r="QC3577" s="242"/>
      <c r="QD3577" s="242"/>
      <c r="QE3577" s="242"/>
      <c r="QF3577" s="242"/>
      <c r="QG3577" s="242"/>
      <c r="QH3577" s="242"/>
      <c r="QI3577" s="242"/>
      <c r="QJ3577" s="242"/>
      <c r="QK3577" s="242"/>
    </row>
    <row r="3578" spans="439:453">
      <c r="PW3578" s="242"/>
      <c r="PX3578" s="242"/>
      <c r="PY3578" s="242"/>
      <c r="PZ3578" s="242"/>
      <c r="QA3578" s="242"/>
      <c r="QB3578" s="242"/>
      <c r="QC3578" s="242"/>
      <c r="QD3578" s="242"/>
      <c r="QE3578" s="242"/>
      <c r="QF3578" s="242"/>
      <c r="QG3578" s="242"/>
      <c r="QH3578" s="242"/>
      <c r="QI3578" s="242"/>
      <c r="QJ3578" s="242"/>
      <c r="QK3578" s="242"/>
    </row>
    <row r="3579" spans="439:453">
      <c r="PW3579" s="242"/>
      <c r="PX3579" s="242"/>
      <c r="PY3579" s="242"/>
      <c r="PZ3579" s="242"/>
      <c r="QA3579" s="242"/>
      <c r="QB3579" s="242"/>
      <c r="QC3579" s="242"/>
      <c r="QD3579" s="242"/>
      <c r="QE3579" s="242"/>
      <c r="QF3579" s="242"/>
      <c r="QG3579" s="242"/>
      <c r="QH3579" s="242"/>
      <c r="QI3579" s="242"/>
      <c r="QJ3579" s="242"/>
      <c r="QK3579" s="242"/>
    </row>
    <row r="3580" spans="439:453">
      <c r="PW3580" s="242"/>
      <c r="PX3580" s="242"/>
      <c r="PY3580" s="242"/>
      <c r="PZ3580" s="242"/>
      <c r="QA3580" s="242"/>
      <c r="QB3580" s="242"/>
      <c r="QC3580" s="242"/>
      <c r="QD3580" s="242"/>
      <c r="QE3580" s="242"/>
      <c r="QF3580" s="242"/>
      <c r="QG3580" s="242"/>
      <c r="QH3580" s="242"/>
      <c r="QI3580" s="242"/>
      <c r="QJ3580" s="242"/>
      <c r="QK3580" s="242"/>
    </row>
    <row r="3581" spans="439:453">
      <c r="PW3581" s="242"/>
      <c r="PX3581" s="242"/>
      <c r="PY3581" s="242"/>
      <c r="PZ3581" s="242"/>
      <c r="QA3581" s="242"/>
      <c r="QB3581" s="242"/>
      <c r="QC3581" s="242"/>
      <c r="QD3581" s="242"/>
      <c r="QE3581" s="242"/>
      <c r="QF3581" s="242"/>
      <c r="QG3581" s="242"/>
      <c r="QH3581" s="242"/>
      <c r="QI3581" s="242"/>
      <c r="QJ3581" s="242"/>
      <c r="QK3581" s="242"/>
    </row>
    <row r="3582" spans="439:453">
      <c r="PW3582" s="242"/>
      <c r="PX3582" s="242"/>
      <c r="PY3582" s="242"/>
      <c r="PZ3582" s="242"/>
      <c r="QA3582" s="242"/>
      <c r="QB3582" s="242"/>
      <c r="QC3582" s="242"/>
      <c r="QD3582" s="242"/>
      <c r="QE3582" s="242"/>
      <c r="QF3582" s="242"/>
      <c r="QG3582" s="242"/>
      <c r="QH3582" s="242"/>
      <c r="QI3582" s="242"/>
      <c r="QJ3582" s="242"/>
      <c r="QK3582" s="242"/>
    </row>
    <row r="3583" spans="439:453">
      <c r="PW3583" s="242"/>
      <c r="PX3583" s="242"/>
      <c r="PY3583" s="242"/>
      <c r="PZ3583" s="242"/>
      <c r="QA3583" s="242"/>
      <c r="QB3583" s="242"/>
      <c r="QC3583" s="242"/>
      <c r="QD3583" s="242"/>
      <c r="QE3583" s="242"/>
      <c r="QF3583" s="242"/>
      <c r="QG3583" s="242"/>
      <c r="QH3583" s="242"/>
      <c r="QI3583" s="242"/>
      <c r="QJ3583" s="242"/>
      <c r="QK3583" s="242"/>
    </row>
    <row r="3584" spans="439:453">
      <c r="PW3584" s="242"/>
      <c r="PX3584" s="242"/>
      <c r="PY3584" s="242"/>
      <c r="PZ3584" s="242"/>
      <c r="QA3584" s="242"/>
      <c r="QB3584" s="242"/>
      <c r="QC3584" s="242"/>
      <c r="QD3584" s="242"/>
      <c r="QE3584" s="242"/>
      <c r="QF3584" s="242"/>
      <c r="QG3584" s="242"/>
      <c r="QH3584" s="242"/>
      <c r="QI3584" s="242"/>
      <c r="QJ3584" s="242"/>
      <c r="QK3584" s="242"/>
    </row>
    <row r="3585" spans="439:453">
      <c r="PW3585" s="242"/>
      <c r="PX3585" s="242"/>
      <c r="PY3585" s="242"/>
      <c r="PZ3585" s="242"/>
      <c r="QA3585" s="242"/>
      <c r="QB3585" s="242"/>
      <c r="QC3585" s="242"/>
      <c r="QD3585" s="242"/>
      <c r="QE3585" s="242"/>
      <c r="QF3585" s="242"/>
      <c r="QG3585" s="242"/>
      <c r="QH3585" s="242"/>
      <c r="QI3585" s="242"/>
      <c r="QJ3585" s="242"/>
      <c r="QK3585" s="242"/>
    </row>
    <row r="3586" spans="439:453">
      <c r="PW3586" s="242"/>
      <c r="PX3586" s="242"/>
      <c r="PY3586" s="242"/>
      <c r="PZ3586" s="242"/>
      <c r="QA3586" s="242"/>
      <c r="QB3586" s="242"/>
      <c r="QC3586" s="242"/>
      <c r="QD3586" s="242"/>
      <c r="QE3586" s="242"/>
      <c r="QF3586" s="242"/>
      <c r="QG3586" s="242"/>
      <c r="QH3586" s="242"/>
      <c r="QI3586" s="242"/>
      <c r="QJ3586" s="242"/>
      <c r="QK3586" s="242"/>
    </row>
    <row r="3587" spans="439:453">
      <c r="PW3587" s="242"/>
      <c r="PX3587" s="242"/>
      <c r="PY3587" s="242"/>
      <c r="PZ3587" s="242"/>
      <c r="QA3587" s="242"/>
      <c r="QB3587" s="242"/>
      <c r="QC3587" s="242"/>
      <c r="QD3587" s="242"/>
      <c r="QE3587" s="242"/>
      <c r="QF3587" s="242"/>
      <c r="QG3587" s="242"/>
      <c r="QH3587" s="242"/>
      <c r="QI3587" s="242"/>
      <c r="QJ3587" s="242"/>
      <c r="QK3587" s="242"/>
    </row>
    <row r="3588" spans="439:453">
      <c r="PW3588" s="242"/>
      <c r="PX3588" s="242"/>
      <c r="PY3588" s="242"/>
      <c r="PZ3588" s="242"/>
      <c r="QA3588" s="242"/>
      <c r="QB3588" s="242"/>
      <c r="QC3588" s="242"/>
      <c r="QD3588" s="242"/>
      <c r="QE3588" s="242"/>
      <c r="QF3588" s="242"/>
      <c r="QG3588" s="242"/>
      <c r="QH3588" s="242"/>
      <c r="QI3588" s="242"/>
      <c r="QJ3588" s="242"/>
      <c r="QK3588" s="242"/>
    </row>
    <row r="3589" spans="439:453">
      <c r="PW3589" s="242"/>
      <c r="PX3589" s="242"/>
      <c r="PY3589" s="242"/>
      <c r="PZ3589" s="242"/>
      <c r="QA3589" s="242"/>
      <c r="QB3589" s="242"/>
      <c r="QC3589" s="242"/>
      <c r="QD3589" s="242"/>
      <c r="QE3589" s="242"/>
      <c r="QF3589" s="242"/>
      <c r="QG3589" s="242"/>
      <c r="QH3589" s="242"/>
      <c r="QI3589" s="242"/>
      <c r="QJ3589" s="242"/>
      <c r="QK3589" s="242"/>
    </row>
    <row r="3590" spans="439:453">
      <c r="PW3590" s="242"/>
      <c r="PX3590" s="242"/>
      <c r="PY3590" s="242"/>
      <c r="PZ3590" s="242"/>
      <c r="QA3590" s="242"/>
      <c r="QB3590" s="242"/>
      <c r="QC3590" s="242"/>
      <c r="QD3590" s="242"/>
      <c r="QE3590" s="242"/>
      <c r="QF3590" s="242"/>
      <c r="QG3590" s="242"/>
      <c r="QH3590" s="242"/>
      <c r="QI3590" s="242"/>
      <c r="QJ3590" s="242"/>
      <c r="QK3590" s="242"/>
    </row>
    <row r="3591" spans="439:453">
      <c r="PW3591" s="242"/>
      <c r="PX3591" s="242"/>
      <c r="PY3591" s="242"/>
      <c r="PZ3591" s="242"/>
      <c r="QA3591" s="242"/>
      <c r="QB3591" s="242"/>
      <c r="QC3591" s="242"/>
      <c r="QD3591" s="242"/>
      <c r="QE3591" s="242"/>
      <c r="QF3591" s="242"/>
      <c r="QG3591" s="242"/>
      <c r="QH3591" s="242"/>
      <c r="QI3591" s="242"/>
      <c r="QJ3591" s="242"/>
      <c r="QK3591" s="242"/>
    </row>
    <row r="3592" spans="439:453">
      <c r="PW3592" s="242"/>
      <c r="PX3592" s="242"/>
      <c r="PY3592" s="242"/>
      <c r="PZ3592" s="242"/>
      <c r="QA3592" s="242"/>
      <c r="QB3592" s="242"/>
      <c r="QC3592" s="242"/>
      <c r="QD3592" s="242"/>
      <c r="QE3592" s="242"/>
      <c r="QF3592" s="242"/>
      <c r="QG3592" s="242"/>
      <c r="QH3592" s="242"/>
      <c r="QI3592" s="242"/>
      <c r="QJ3592" s="242"/>
      <c r="QK3592" s="242"/>
    </row>
    <row r="3593" spans="439:453">
      <c r="PW3593" s="242"/>
      <c r="PX3593" s="242"/>
      <c r="PY3593" s="242"/>
      <c r="PZ3593" s="242"/>
      <c r="QA3593" s="242"/>
      <c r="QB3593" s="242"/>
      <c r="QC3593" s="242"/>
      <c r="QD3593" s="242"/>
      <c r="QE3593" s="242"/>
      <c r="QF3593" s="242"/>
      <c r="QG3593" s="242"/>
      <c r="QH3593" s="242"/>
      <c r="QI3593" s="242"/>
      <c r="QJ3593" s="242"/>
      <c r="QK3593" s="242"/>
    </row>
    <row r="3594" spans="439:453">
      <c r="PW3594" s="242"/>
      <c r="PX3594" s="242"/>
      <c r="PY3594" s="242"/>
      <c r="PZ3594" s="242"/>
      <c r="QA3594" s="242"/>
      <c r="QB3594" s="242"/>
      <c r="QC3594" s="242"/>
      <c r="QD3594" s="242"/>
      <c r="QE3594" s="242"/>
      <c r="QF3594" s="242"/>
      <c r="QG3594" s="242"/>
      <c r="QH3594" s="242"/>
      <c r="QI3594" s="242"/>
      <c r="QJ3594" s="242"/>
      <c r="QK3594" s="242"/>
    </row>
    <row r="3595" spans="439:453">
      <c r="PW3595" s="242"/>
      <c r="PX3595" s="242"/>
      <c r="PY3595" s="242"/>
      <c r="PZ3595" s="242"/>
      <c r="QA3595" s="242"/>
      <c r="QB3595" s="242"/>
      <c r="QC3595" s="242"/>
      <c r="QD3595" s="242"/>
      <c r="QE3595" s="242"/>
      <c r="QF3595" s="242"/>
      <c r="QG3595" s="242"/>
      <c r="QH3595" s="242"/>
      <c r="QI3595" s="242"/>
      <c r="QJ3595" s="242"/>
      <c r="QK3595" s="242"/>
    </row>
    <row r="3596" spans="439:453">
      <c r="PW3596" s="242"/>
      <c r="PX3596" s="242"/>
      <c r="PY3596" s="242"/>
      <c r="PZ3596" s="242"/>
      <c r="QA3596" s="242"/>
      <c r="QB3596" s="242"/>
      <c r="QC3596" s="242"/>
      <c r="QD3596" s="242"/>
      <c r="QE3596" s="242"/>
      <c r="QF3596" s="242"/>
      <c r="QG3596" s="242"/>
      <c r="QH3596" s="242"/>
      <c r="QI3596" s="242"/>
      <c r="QJ3596" s="242"/>
      <c r="QK3596" s="242"/>
    </row>
    <row r="3597" spans="439:453">
      <c r="PW3597" s="242"/>
      <c r="PX3597" s="242"/>
      <c r="PY3597" s="242"/>
      <c r="PZ3597" s="242"/>
      <c r="QA3597" s="242"/>
      <c r="QB3597" s="242"/>
      <c r="QC3597" s="242"/>
      <c r="QD3597" s="242"/>
      <c r="QE3597" s="242"/>
      <c r="QF3597" s="242"/>
      <c r="QG3597" s="242"/>
      <c r="QH3597" s="242"/>
      <c r="QI3597" s="242"/>
      <c r="QJ3597" s="242"/>
      <c r="QK3597" s="242"/>
    </row>
    <row r="3598" spans="439:453">
      <c r="PW3598" s="242"/>
      <c r="PX3598" s="242"/>
      <c r="PY3598" s="242"/>
      <c r="PZ3598" s="242"/>
      <c r="QA3598" s="242"/>
      <c r="QB3598" s="242"/>
      <c r="QC3598" s="242"/>
      <c r="QD3598" s="242"/>
      <c r="QE3598" s="242"/>
      <c r="QF3598" s="242"/>
      <c r="QG3598" s="242"/>
      <c r="QH3598" s="242"/>
      <c r="QI3598" s="242"/>
      <c r="QJ3598" s="242"/>
      <c r="QK3598" s="242"/>
    </row>
    <row r="3599" spans="439:453">
      <c r="PW3599" s="242"/>
      <c r="PX3599" s="242"/>
      <c r="PY3599" s="242"/>
      <c r="PZ3599" s="242"/>
      <c r="QA3599" s="242"/>
      <c r="QB3599" s="242"/>
      <c r="QC3599" s="242"/>
      <c r="QD3599" s="242"/>
      <c r="QE3599" s="242"/>
      <c r="QF3599" s="242"/>
      <c r="QG3599" s="242"/>
      <c r="QH3599" s="242"/>
      <c r="QI3599" s="242"/>
      <c r="QJ3599" s="242"/>
      <c r="QK3599" s="242"/>
    </row>
    <row r="3600" spans="439:453">
      <c r="PW3600" s="242"/>
      <c r="PX3600" s="242"/>
      <c r="PY3600" s="242"/>
      <c r="PZ3600" s="242"/>
      <c r="QA3600" s="242"/>
      <c r="QB3600" s="242"/>
      <c r="QC3600" s="242"/>
      <c r="QD3600" s="242"/>
      <c r="QE3600" s="242"/>
      <c r="QF3600" s="242"/>
      <c r="QG3600" s="242"/>
      <c r="QH3600" s="242"/>
      <c r="QI3600" s="242"/>
      <c r="QJ3600" s="242"/>
      <c r="QK3600" s="242"/>
    </row>
    <row r="3601" spans="439:453">
      <c r="PW3601" s="242"/>
      <c r="PX3601" s="242"/>
      <c r="PY3601" s="242"/>
      <c r="PZ3601" s="242"/>
      <c r="QA3601" s="242"/>
      <c r="QB3601" s="242"/>
      <c r="QC3601" s="242"/>
      <c r="QD3601" s="242"/>
      <c r="QE3601" s="242"/>
      <c r="QF3601" s="242"/>
      <c r="QG3601" s="242"/>
      <c r="QH3601" s="242"/>
      <c r="QI3601" s="242"/>
      <c r="QJ3601" s="242"/>
      <c r="QK3601" s="242"/>
    </row>
    <row r="3602" spans="439:453">
      <c r="PW3602" s="242"/>
      <c r="PX3602" s="242"/>
      <c r="PY3602" s="242"/>
      <c r="PZ3602" s="242"/>
      <c r="QA3602" s="242"/>
      <c r="QB3602" s="242"/>
      <c r="QC3602" s="242"/>
      <c r="QD3602" s="242"/>
      <c r="QE3602" s="242"/>
      <c r="QF3602" s="242"/>
      <c r="QG3602" s="242"/>
      <c r="QH3602" s="242"/>
      <c r="QI3602" s="242"/>
      <c r="QJ3602" s="242"/>
      <c r="QK3602" s="242"/>
    </row>
    <row r="3603" spans="439:453">
      <c r="PW3603" s="242"/>
      <c r="PX3603" s="242"/>
      <c r="PY3603" s="242"/>
      <c r="PZ3603" s="242"/>
      <c r="QA3603" s="242"/>
      <c r="QB3603" s="242"/>
      <c r="QC3603" s="242"/>
      <c r="QD3603" s="242"/>
      <c r="QE3603" s="242"/>
      <c r="QF3603" s="242"/>
      <c r="QG3603" s="242"/>
      <c r="QH3603" s="242"/>
      <c r="QI3603" s="242"/>
      <c r="QJ3603" s="242"/>
      <c r="QK3603" s="242"/>
    </row>
    <row r="3604" spans="439:453">
      <c r="PW3604" s="242"/>
      <c r="PX3604" s="242"/>
      <c r="PY3604" s="242"/>
      <c r="PZ3604" s="242"/>
      <c r="QA3604" s="242"/>
      <c r="QB3604" s="242"/>
      <c r="QC3604" s="242"/>
      <c r="QD3604" s="242"/>
      <c r="QE3604" s="242"/>
      <c r="QF3604" s="242"/>
      <c r="QG3604" s="242"/>
      <c r="QH3604" s="242"/>
      <c r="QI3604" s="242"/>
      <c r="QJ3604" s="242"/>
      <c r="QK3604" s="242"/>
    </row>
    <row r="3605" spans="439:453">
      <c r="PW3605" s="242"/>
      <c r="PX3605" s="242"/>
      <c r="PY3605" s="242"/>
      <c r="PZ3605" s="242"/>
      <c r="QA3605" s="242"/>
      <c r="QB3605" s="242"/>
      <c r="QC3605" s="242"/>
      <c r="QD3605" s="242"/>
      <c r="QE3605" s="242"/>
      <c r="QF3605" s="242"/>
      <c r="QG3605" s="242"/>
      <c r="QH3605" s="242"/>
      <c r="QI3605" s="242"/>
      <c r="QJ3605" s="242"/>
      <c r="QK3605" s="242"/>
    </row>
    <row r="3606" spans="439:453">
      <c r="PW3606" s="242"/>
      <c r="PX3606" s="242"/>
      <c r="PY3606" s="242"/>
      <c r="PZ3606" s="242"/>
      <c r="QA3606" s="242"/>
      <c r="QB3606" s="242"/>
      <c r="QC3606" s="242"/>
      <c r="QD3606" s="242"/>
      <c r="QE3606" s="242"/>
      <c r="QF3606" s="242"/>
      <c r="QG3606" s="242"/>
      <c r="QH3606" s="242"/>
      <c r="QI3606" s="242"/>
      <c r="QJ3606" s="242"/>
      <c r="QK3606" s="242"/>
    </row>
    <row r="3607" spans="439:453">
      <c r="PW3607" s="242"/>
      <c r="PX3607" s="242"/>
      <c r="PY3607" s="242"/>
      <c r="PZ3607" s="242"/>
      <c r="QA3607" s="242"/>
      <c r="QB3607" s="242"/>
      <c r="QC3607" s="242"/>
      <c r="QD3607" s="242"/>
      <c r="QE3607" s="242"/>
      <c r="QF3607" s="242"/>
      <c r="QG3607" s="242"/>
      <c r="QH3607" s="242"/>
      <c r="QI3607" s="242"/>
      <c r="QJ3607" s="242"/>
      <c r="QK3607" s="242"/>
    </row>
    <row r="3608" spans="439:453">
      <c r="PW3608" s="242"/>
      <c r="PX3608" s="242"/>
      <c r="PY3608" s="242"/>
      <c r="PZ3608" s="242"/>
      <c r="QA3608" s="242"/>
      <c r="QB3608" s="242"/>
      <c r="QC3608" s="242"/>
      <c r="QD3608" s="242"/>
      <c r="QE3608" s="242"/>
      <c r="QF3608" s="242"/>
      <c r="QG3608" s="242"/>
      <c r="QH3608" s="242"/>
      <c r="QI3608" s="242"/>
      <c r="QJ3608" s="242"/>
      <c r="QK3608" s="242"/>
    </row>
    <row r="3609" spans="439:453">
      <c r="PW3609" s="242"/>
      <c r="PX3609" s="242"/>
      <c r="PY3609" s="242"/>
      <c r="PZ3609" s="242"/>
      <c r="QA3609" s="242"/>
      <c r="QB3609" s="242"/>
      <c r="QC3609" s="242"/>
      <c r="QD3609" s="242"/>
      <c r="QE3609" s="242"/>
      <c r="QF3609" s="242"/>
      <c r="QG3609" s="242"/>
      <c r="QH3609" s="242"/>
      <c r="QI3609" s="242"/>
      <c r="QJ3609" s="242"/>
      <c r="QK3609" s="242"/>
    </row>
    <row r="3610" spans="439:453">
      <c r="PW3610" s="242"/>
      <c r="PX3610" s="242"/>
      <c r="PY3610" s="242"/>
      <c r="PZ3610" s="242"/>
      <c r="QA3610" s="242"/>
      <c r="QB3610" s="242"/>
      <c r="QC3610" s="242"/>
      <c r="QD3610" s="242"/>
      <c r="QE3610" s="242"/>
      <c r="QF3610" s="242"/>
      <c r="QG3610" s="242"/>
      <c r="QH3610" s="242"/>
      <c r="QI3610" s="242"/>
      <c r="QJ3610" s="242"/>
      <c r="QK3610" s="242"/>
    </row>
    <row r="3611" spans="439:453">
      <c r="PW3611" s="242"/>
      <c r="PX3611" s="242"/>
      <c r="PY3611" s="242"/>
      <c r="PZ3611" s="242"/>
      <c r="QA3611" s="242"/>
      <c r="QB3611" s="242"/>
      <c r="QC3611" s="242"/>
      <c r="QD3611" s="242"/>
      <c r="QE3611" s="242"/>
      <c r="QF3611" s="242"/>
      <c r="QG3611" s="242"/>
      <c r="QH3611" s="242"/>
      <c r="QI3611" s="242"/>
      <c r="QJ3611" s="242"/>
      <c r="QK3611" s="242"/>
    </row>
    <row r="3612" spans="439:453">
      <c r="PW3612" s="242"/>
      <c r="PX3612" s="242"/>
      <c r="PY3612" s="242"/>
      <c r="PZ3612" s="242"/>
      <c r="QA3612" s="242"/>
      <c r="QB3612" s="242"/>
      <c r="QC3612" s="242"/>
      <c r="QD3612" s="242"/>
      <c r="QE3612" s="242"/>
      <c r="QF3612" s="242"/>
      <c r="QG3612" s="242"/>
      <c r="QH3612" s="242"/>
      <c r="QI3612" s="242"/>
      <c r="QJ3612" s="242"/>
      <c r="QK3612" s="242"/>
    </row>
    <row r="3613" spans="439:453">
      <c r="PW3613" s="242"/>
      <c r="PX3613" s="242"/>
      <c r="PY3613" s="242"/>
      <c r="PZ3613" s="242"/>
      <c r="QA3613" s="242"/>
      <c r="QB3613" s="242"/>
      <c r="QC3613" s="242"/>
      <c r="QD3613" s="242"/>
      <c r="QE3613" s="242"/>
      <c r="QF3613" s="242"/>
      <c r="QG3613" s="242"/>
      <c r="QH3613" s="242"/>
      <c r="QI3613" s="242"/>
      <c r="QJ3613" s="242"/>
      <c r="QK3613" s="242"/>
    </row>
    <row r="3614" spans="439:453">
      <c r="PW3614" s="242"/>
      <c r="PX3614" s="242"/>
      <c r="PY3614" s="242"/>
      <c r="PZ3614" s="242"/>
      <c r="QA3614" s="242"/>
      <c r="QB3614" s="242"/>
      <c r="QC3614" s="242"/>
      <c r="QD3614" s="242"/>
      <c r="QE3614" s="242"/>
      <c r="QF3614" s="242"/>
      <c r="QG3614" s="242"/>
      <c r="QH3614" s="242"/>
      <c r="QI3614" s="242"/>
      <c r="QJ3614" s="242"/>
      <c r="QK3614" s="242"/>
    </row>
    <row r="3615" spans="439:453">
      <c r="PW3615" s="242"/>
      <c r="PX3615" s="242"/>
      <c r="PY3615" s="242"/>
      <c r="PZ3615" s="242"/>
      <c r="QA3615" s="242"/>
      <c r="QB3615" s="242"/>
      <c r="QC3615" s="242"/>
      <c r="QD3615" s="242"/>
      <c r="QE3615" s="242"/>
      <c r="QF3615" s="242"/>
      <c r="QG3615" s="242"/>
      <c r="QH3615" s="242"/>
      <c r="QI3615" s="242"/>
      <c r="QJ3615" s="242"/>
      <c r="QK3615" s="242"/>
    </row>
    <row r="3616" spans="439:453">
      <c r="PW3616" s="242"/>
      <c r="PX3616" s="242"/>
      <c r="PY3616" s="242"/>
      <c r="PZ3616" s="242"/>
      <c r="QA3616" s="242"/>
      <c r="QB3616" s="242"/>
      <c r="QC3616" s="242"/>
      <c r="QD3616" s="242"/>
      <c r="QE3616" s="242"/>
      <c r="QF3616" s="242"/>
      <c r="QG3616" s="242"/>
      <c r="QH3616" s="242"/>
      <c r="QI3616" s="242"/>
      <c r="QJ3616" s="242"/>
      <c r="QK3616" s="242"/>
    </row>
    <row r="3617" spans="439:453">
      <c r="PW3617" s="242"/>
      <c r="PX3617" s="242"/>
      <c r="PY3617" s="242"/>
      <c r="PZ3617" s="242"/>
      <c r="QA3617" s="242"/>
      <c r="QB3617" s="242"/>
      <c r="QC3617" s="242"/>
      <c r="QD3617" s="242"/>
      <c r="QE3617" s="242"/>
      <c r="QF3617" s="242"/>
      <c r="QG3617" s="242"/>
      <c r="QH3617" s="242"/>
      <c r="QI3617" s="242"/>
      <c r="QJ3617" s="242"/>
      <c r="QK3617" s="242"/>
    </row>
    <row r="3618" spans="439:453">
      <c r="PW3618" s="242"/>
      <c r="PX3618" s="242"/>
      <c r="PY3618" s="242"/>
      <c r="PZ3618" s="242"/>
      <c r="QA3618" s="242"/>
      <c r="QB3618" s="242"/>
      <c r="QC3618" s="242"/>
      <c r="QD3618" s="242"/>
      <c r="QE3618" s="242"/>
      <c r="QF3618" s="242"/>
      <c r="QG3618" s="242"/>
      <c r="QH3618" s="242"/>
      <c r="QI3618" s="242"/>
      <c r="QJ3618" s="242"/>
      <c r="QK3618" s="242"/>
    </row>
    <row r="3619" spans="439:453">
      <c r="PW3619" s="242"/>
      <c r="PX3619" s="242"/>
      <c r="PY3619" s="242"/>
      <c r="PZ3619" s="242"/>
      <c r="QA3619" s="242"/>
      <c r="QB3619" s="242"/>
      <c r="QC3619" s="242"/>
      <c r="QD3619" s="242"/>
      <c r="QE3619" s="242"/>
      <c r="QF3619" s="242"/>
      <c r="QG3619" s="242"/>
      <c r="QH3619" s="242"/>
      <c r="QI3619" s="242"/>
      <c r="QJ3619" s="242"/>
      <c r="QK3619" s="242"/>
    </row>
    <row r="3620" spans="439:453">
      <c r="PW3620" s="242"/>
      <c r="PX3620" s="242"/>
      <c r="PY3620" s="242"/>
      <c r="PZ3620" s="242"/>
      <c r="QA3620" s="242"/>
      <c r="QB3620" s="242"/>
      <c r="QC3620" s="242"/>
      <c r="QD3620" s="242"/>
      <c r="QE3620" s="242"/>
      <c r="QF3620" s="242"/>
      <c r="QG3620" s="242"/>
      <c r="QH3620" s="242"/>
      <c r="QI3620" s="242"/>
      <c r="QJ3620" s="242"/>
      <c r="QK3620" s="242"/>
    </row>
    <row r="3621" spans="439:453">
      <c r="PW3621" s="242"/>
      <c r="PX3621" s="242"/>
      <c r="PY3621" s="242"/>
      <c r="PZ3621" s="242"/>
      <c r="QA3621" s="242"/>
      <c r="QB3621" s="242"/>
      <c r="QC3621" s="242"/>
      <c r="QD3621" s="242"/>
      <c r="QE3621" s="242"/>
      <c r="QF3621" s="242"/>
      <c r="QG3621" s="242"/>
      <c r="QH3621" s="242"/>
      <c r="QI3621" s="242"/>
      <c r="QJ3621" s="242"/>
      <c r="QK3621" s="242"/>
    </row>
    <row r="3622" spans="439:453">
      <c r="PW3622" s="242"/>
      <c r="PX3622" s="242"/>
      <c r="PY3622" s="242"/>
      <c r="PZ3622" s="242"/>
      <c r="QA3622" s="242"/>
      <c r="QB3622" s="242"/>
      <c r="QC3622" s="242"/>
      <c r="QD3622" s="242"/>
      <c r="QE3622" s="242"/>
      <c r="QF3622" s="242"/>
      <c r="QG3622" s="242"/>
      <c r="QH3622" s="242"/>
      <c r="QI3622" s="242"/>
      <c r="QJ3622" s="242"/>
      <c r="QK3622" s="242"/>
    </row>
    <row r="3623" spans="439:453">
      <c r="PW3623" s="242"/>
      <c r="PX3623" s="242"/>
      <c r="PY3623" s="242"/>
      <c r="PZ3623" s="242"/>
      <c r="QA3623" s="242"/>
      <c r="QB3623" s="242"/>
      <c r="QC3623" s="242"/>
      <c r="QD3623" s="242"/>
      <c r="QE3623" s="242"/>
      <c r="QF3623" s="242"/>
      <c r="QG3623" s="242"/>
      <c r="QH3623" s="242"/>
      <c r="QI3623" s="242"/>
      <c r="QJ3623" s="242"/>
      <c r="QK3623" s="242"/>
    </row>
    <row r="3624" spans="439:453">
      <c r="PW3624" s="242"/>
      <c r="PX3624" s="242"/>
      <c r="PY3624" s="242"/>
      <c r="PZ3624" s="242"/>
      <c r="QA3624" s="242"/>
      <c r="QB3624" s="242"/>
      <c r="QC3624" s="242"/>
      <c r="QD3624" s="242"/>
      <c r="QE3624" s="242"/>
      <c r="QF3624" s="242"/>
      <c r="QG3624" s="242"/>
      <c r="QH3624" s="242"/>
      <c r="QI3624" s="242"/>
      <c r="QJ3624" s="242"/>
      <c r="QK3624" s="242"/>
    </row>
    <row r="3625" spans="439:453">
      <c r="PW3625" s="242"/>
      <c r="PX3625" s="242"/>
      <c r="PY3625" s="242"/>
      <c r="PZ3625" s="242"/>
      <c r="QA3625" s="242"/>
      <c r="QB3625" s="242"/>
      <c r="QC3625" s="242"/>
      <c r="QD3625" s="242"/>
      <c r="QE3625" s="242"/>
      <c r="QF3625" s="242"/>
      <c r="QG3625" s="242"/>
      <c r="QH3625" s="242"/>
      <c r="QI3625" s="242"/>
      <c r="QJ3625" s="242"/>
      <c r="QK3625" s="242"/>
    </row>
    <row r="3626" spans="439:453">
      <c r="PW3626" s="242"/>
      <c r="PX3626" s="242"/>
      <c r="PY3626" s="242"/>
      <c r="PZ3626" s="242"/>
      <c r="QA3626" s="242"/>
      <c r="QB3626" s="242"/>
      <c r="QC3626" s="242"/>
      <c r="QD3626" s="242"/>
      <c r="QE3626" s="242"/>
      <c r="QF3626" s="242"/>
      <c r="QG3626" s="242"/>
      <c r="QH3626" s="242"/>
      <c r="QI3626" s="242"/>
      <c r="QJ3626" s="242"/>
      <c r="QK3626" s="242"/>
    </row>
    <row r="3627" spans="439:453">
      <c r="PW3627" s="242"/>
      <c r="PX3627" s="242"/>
      <c r="PY3627" s="242"/>
      <c r="PZ3627" s="242"/>
      <c r="QA3627" s="242"/>
      <c r="QB3627" s="242"/>
      <c r="QC3627" s="242"/>
      <c r="QD3627" s="242"/>
      <c r="QE3627" s="242"/>
      <c r="QF3627" s="242"/>
      <c r="QG3627" s="242"/>
      <c r="QH3627" s="242"/>
      <c r="QI3627" s="242"/>
      <c r="QJ3627" s="242"/>
      <c r="QK3627" s="242"/>
    </row>
    <row r="3628" spans="439:453">
      <c r="PW3628" s="242"/>
      <c r="PX3628" s="242"/>
      <c r="PY3628" s="242"/>
      <c r="PZ3628" s="242"/>
      <c r="QA3628" s="242"/>
      <c r="QB3628" s="242"/>
      <c r="QC3628" s="242"/>
      <c r="QD3628" s="242"/>
      <c r="QE3628" s="242"/>
      <c r="QF3628" s="242"/>
      <c r="QG3628" s="242"/>
      <c r="QH3628" s="242"/>
      <c r="QI3628" s="242"/>
      <c r="QJ3628" s="242"/>
      <c r="QK3628" s="242"/>
    </row>
    <row r="3629" spans="439:453">
      <c r="PW3629" s="242"/>
      <c r="PX3629" s="242"/>
      <c r="PY3629" s="242"/>
      <c r="PZ3629" s="242"/>
      <c r="QA3629" s="242"/>
      <c r="QB3629" s="242"/>
      <c r="QC3629" s="242"/>
      <c r="QD3629" s="242"/>
      <c r="QE3629" s="242"/>
      <c r="QF3629" s="242"/>
      <c r="QG3629" s="242"/>
      <c r="QH3629" s="242"/>
      <c r="QI3629" s="242"/>
      <c r="QJ3629" s="242"/>
      <c r="QK3629" s="242"/>
    </row>
    <row r="3630" spans="439:453">
      <c r="PW3630" s="242"/>
      <c r="PX3630" s="242"/>
      <c r="PY3630" s="242"/>
      <c r="PZ3630" s="242"/>
      <c r="QA3630" s="242"/>
      <c r="QB3630" s="242"/>
      <c r="QC3630" s="242"/>
      <c r="QD3630" s="242"/>
      <c r="QE3630" s="242"/>
      <c r="QF3630" s="242"/>
      <c r="QG3630" s="242"/>
      <c r="QH3630" s="242"/>
      <c r="QI3630" s="242"/>
      <c r="QJ3630" s="242"/>
      <c r="QK3630" s="242"/>
    </row>
    <row r="3631" spans="439:453">
      <c r="PW3631" s="242"/>
      <c r="PX3631" s="242"/>
      <c r="PY3631" s="242"/>
      <c r="PZ3631" s="242"/>
      <c r="QA3631" s="242"/>
      <c r="QB3631" s="242"/>
      <c r="QC3631" s="242"/>
      <c r="QD3631" s="242"/>
      <c r="QE3631" s="242"/>
      <c r="QF3631" s="242"/>
      <c r="QG3631" s="242"/>
      <c r="QH3631" s="242"/>
      <c r="QI3631" s="242"/>
      <c r="QJ3631" s="242"/>
      <c r="QK3631" s="242"/>
    </row>
    <row r="3632" spans="439:453">
      <c r="PW3632" s="242"/>
      <c r="PX3632" s="242"/>
      <c r="PY3632" s="242"/>
      <c r="PZ3632" s="242"/>
      <c r="QA3632" s="242"/>
      <c r="QB3632" s="242"/>
      <c r="QC3632" s="242"/>
      <c r="QD3632" s="242"/>
      <c r="QE3632" s="242"/>
      <c r="QF3632" s="242"/>
      <c r="QG3632" s="242"/>
      <c r="QH3632" s="242"/>
      <c r="QI3632" s="242"/>
      <c r="QJ3632" s="242"/>
      <c r="QK3632" s="242"/>
    </row>
    <row r="3633" spans="439:453">
      <c r="PW3633" s="242"/>
      <c r="PX3633" s="242"/>
      <c r="PY3633" s="242"/>
      <c r="PZ3633" s="242"/>
      <c r="QA3633" s="242"/>
      <c r="QB3633" s="242"/>
      <c r="QC3633" s="242"/>
      <c r="QD3633" s="242"/>
      <c r="QE3633" s="242"/>
      <c r="QF3633" s="242"/>
      <c r="QG3633" s="242"/>
      <c r="QH3633" s="242"/>
      <c r="QI3633" s="242"/>
      <c r="QJ3633" s="242"/>
      <c r="QK3633" s="242"/>
    </row>
    <row r="3634" spans="439:453">
      <c r="PW3634" s="242"/>
      <c r="PX3634" s="242"/>
      <c r="PY3634" s="242"/>
      <c r="PZ3634" s="242"/>
      <c r="QA3634" s="242"/>
      <c r="QB3634" s="242"/>
      <c r="QC3634" s="242"/>
      <c r="QD3634" s="242"/>
      <c r="QE3634" s="242"/>
      <c r="QF3634" s="242"/>
      <c r="QG3634" s="242"/>
      <c r="QH3634" s="242"/>
      <c r="QI3634" s="242"/>
      <c r="QJ3634" s="242"/>
      <c r="QK3634" s="242"/>
    </row>
    <row r="3635" spans="439:453">
      <c r="PW3635" s="242"/>
      <c r="PX3635" s="242"/>
      <c r="PY3635" s="242"/>
      <c r="PZ3635" s="242"/>
      <c r="QA3635" s="242"/>
      <c r="QB3635" s="242"/>
      <c r="QC3635" s="242"/>
      <c r="QD3635" s="242"/>
      <c r="QE3635" s="242"/>
      <c r="QF3635" s="242"/>
      <c r="QG3635" s="242"/>
      <c r="QH3635" s="242"/>
      <c r="QI3635" s="242"/>
      <c r="QJ3635" s="242"/>
      <c r="QK3635" s="242"/>
    </row>
    <row r="3636" spans="439:453">
      <c r="PW3636" s="242"/>
      <c r="PX3636" s="242"/>
      <c r="PY3636" s="242"/>
      <c r="PZ3636" s="242"/>
      <c r="QA3636" s="242"/>
      <c r="QB3636" s="242"/>
      <c r="QC3636" s="242"/>
      <c r="QD3636" s="242"/>
      <c r="QE3636" s="242"/>
      <c r="QF3636" s="242"/>
      <c r="QG3636" s="242"/>
      <c r="QH3636" s="242"/>
      <c r="QI3636" s="242"/>
      <c r="QJ3636" s="242"/>
      <c r="QK3636" s="242"/>
    </row>
    <row r="3637" spans="439:453">
      <c r="PW3637" s="242"/>
      <c r="PX3637" s="242"/>
      <c r="PY3637" s="242"/>
      <c r="PZ3637" s="242"/>
      <c r="QA3637" s="242"/>
      <c r="QB3637" s="242"/>
      <c r="QC3637" s="242"/>
      <c r="QD3637" s="242"/>
      <c r="QE3637" s="242"/>
      <c r="QF3637" s="242"/>
      <c r="QG3637" s="242"/>
      <c r="QH3637" s="242"/>
      <c r="QI3637" s="242"/>
      <c r="QJ3637" s="242"/>
      <c r="QK3637" s="242"/>
    </row>
    <row r="3638" spans="439:453">
      <c r="PW3638" s="242"/>
      <c r="PX3638" s="242"/>
      <c r="PY3638" s="242"/>
      <c r="PZ3638" s="242"/>
      <c r="QA3638" s="242"/>
      <c r="QB3638" s="242"/>
      <c r="QC3638" s="242"/>
      <c r="QD3638" s="242"/>
      <c r="QE3638" s="242"/>
      <c r="QF3638" s="242"/>
      <c r="QG3638" s="242"/>
      <c r="QH3638" s="242"/>
      <c r="QI3638" s="242"/>
      <c r="QJ3638" s="242"/>
      <c r="QK3638" s="242"/>
    </row>
    <row r="3639" spans="439:453">
      <c r="PW3639" s="242"/>
      <c r="PX3639" s="242"/>
      <c r="PY3639" s="242"/>
      <c r="PZ3639" s="242"/>
      <c r="QA3639" s="242"/>
      <c r="QB3639" s="242"/>
      <c r="QC3639" s="242"/>
      <c r="QD3639" s="242"/>
      <c r="QE3639" s="242"/>
      <c r="QF3639" s="242"/>
      <c r="QG3639" s="242"/>
      <c r="QH3639" s="242"/>
      <c r="QI3639" s="242"/>
      <c r="QJ3639" s="242"/>
      <c r="QK3639" s="242"/>
    </row>
    <row r="3640" spans="439:453">
      <c r="PW3640" s="242"/>
      <c r="PX3640" s="242"/>
      <c r="PY3640" s="242"/>
      <c r="PZ3640" s="242"/>
      <c r="QA3640" s="242"/>
      <c r="QB3640" s="242"/>
      <c r="QC3640" s="242"/>
      <c r="QD3640" s="242"/>
      <c r="QE3640" s="242"/>
      <c r="QF3640" s="242"/>
      <c r="QG3640" s="242"/>
      <c r="QH3640" s="242"/>
      <c r="QI3640" s="242"/>
      <c r="QJ3640" s="242"/>
      <c r="QK3640" s="242"/>
    </row>
    <row r="3641" spans="439:453">
      <c r="PW3641" s="242"/>
      <c r="PX3641" s="242"/>
      <c r="PY3641" s="242"/>
      <c r="PZ3641" s="242"/>
      <c r="QA3641" s="242"/>
      <c r="QB3641" s="242"/>
      <c r="QC3641" s="242"/>
      <c r="QD3641" s="242"/>
      <c r="QE3641" s="242"/>
      <c r="QF3641" s="242"/>
      <c r="QG3641" s="242"/>
      <c r="QH3641" s="242"/>
      <c r="QI3641" s="242"/>
      <c r="QJ3641" s="242"/>
      <c r="QK3641" s="242"/>
    </row>
    <row r="3642" spans="439:453">
      <c r="PW3642" s="242"/>
      <c r="PX3642" s="242"/>
      <c r="PY3642" s="242"/>
      <c r="PZ3642" s="242"/>
      <c r="QA3642" s="242"/>
      <c r="QB3642" s="242"/>
      <c r="QC3642" s="242"/>
      <c r="QD3642" s="242"/>
      <c r="QE3642" s="242"/>
      <c r="QF3642" s="242"/>
      <c r="QG3642" s="242"/>
      <c r="QH3642" s="242"/>
      <c r="QI3642" s="242"/>
      <c r="QJ3642" s="242"/>
      <c r="QK3642" s="242"/>
    </row>
    <row r="3643" spans="439:453">
      <c r="PW3643" s="242"/>
      <c r="PX3643" s="242"/>
      <c r="PY3643" s="242"/>
      <c r="PZ3643" s="242"/>
      <c r="QA3643" s="242"/>
      <c r="QB3643" s="242"/>
      <c r="QC3643" s="242"/>
      <c r="QD3643" s="242"/>
      <c r="QE3643" s="242"/>
      <c r="QF3643" s="242"/>
      <c r="QG3643" s="242"/>
      <c r="QH3643" s="242"/>
      <c r="QI3643" s="242"/>
      <c r="QJ3643" s="242"/>
      <c r="QK3643" s="242"/>
    </row>
    <row r="3644" spans="439:453">
      <c r="PW3644" s="242"/>
      <c r="PX3644" s="242"/>
      <c r="PY3644" s="242"/>
      <c r="PZ3644" s="242"/>
      <c r="QA3644" s="242"/>
      <c r="QB3644" s="242"/>
      <c r="QC3644" s="242"/>
      <c r="QD3644" s="242"/>
      <c r="QE3644" s="242"/>
      <c r="QF3644" s="242"/>
      <c r="QG3644" s="242"/>
      <c r="QH3644" s="242"/>
      <c r="QI3644" s="242"/>
      <c r="QJ3644" s="242"/>
      <c r="QK3644" s="242"/>
    </row>
    <row r="3645" spans="439:453">
      <c r="PW3645" s="242"/>
      <c r="PX3645" s="242"/>
      <c r="PY3645" s="242"/>
      <c r="PZ3645" s="242"/>
      <c r="QA3645" s="242"/>
      <c r="QB3645" s="242"/>
      <c r="QC3645" s="242"/>
      <c r="QD3645" s="242"/>
      <c r="QE3645" s="242"/>
      <c r="QF3645" s="242"/>
      <c r="QG3645" s="242"/>
      <c r="QH3645" s="242"/>
      <c r="QI3645" s="242"/>
      <c r="QJ3645" s="242"/>
      <c r="QK3645" s="242"/>
    </row>
    <row r="3646" spans="439:453">
      <c r="PW3646" s="242"/>
      <c r="PX3646" s="242"/>
      <c r="PY3646" s="242"/>
      <c r="PZ3646" s="242"/>
      <c r="QA3646" s="242"/>
      <c r="QB3646" s="242"/>
      <c r="QC3646" s="242"/>
      <c r="QD3646" s="242"/>
      <c r="QE3646" s="242"/>
      <c r="QF3646" s="242"/>
      <c r="QG3646" s="242"/>
      <c r="QH3646" s="242"/>
      <c r="QI3646" s="242"/>
      <c r="QJ3646" s="242"/>
      <c r="QK3646" s="242"/>
    </row>
    <row r="3647" spans="439:453">
      <c r="PW3647" s="242"/>
      <c r="PX3647" s="242"/>
      <c r="PY3647" s="242"/>
      <c r="PZ3647" s="242"/>
      <c r="QA3647" s="242"/>
      <c r="QB3647" s="242"/>
      <c r="QC3647" s="242"/>
      <c r="QD3647" s="242"/>
      <c r="QE3647" s="242"/>
      <c r="QF3647" s="242"/>
      <c r="QG3647" s="242"/>
      <c r="QH3647" s="242"/>
      <c r="QI3647" s="242"/>
      <c r="QJ3647" s="242"/>
      <c r="QK3647" s="242"/>
    </row>
    <row r="3648" spans="439:453">
      <c r="PW3648" s="242"/>
      <c r="PX3648" s="242"/>
      <c r="PY3648" s="242"/>
      <c r="PZ3648" s="242"/>
      <c r="QA3648" s="242"/>
      <c r="QB3648" s="242"/>
      <c r="QC3648" s="242"/>
      <c r="QD3648" s="242"/>
      <c r="QE3648" s="242"/>
      <c r="QF3648" s="242"/>
      <c r="QG3648" s="242"/>
      <c r="QH3648" s="242"/>
      <c r="QI3648" s="242"/>
      <c r="QJ3648" s="242"/>
      <c r="QK3648" s="242"/>
    </row>
    <row r="3649" spans="439:453">
      <c r="PW3649" s="242"/>
      <c r="PX3649" s="242"/>
      <c r="PY3649" s="242"/>
      <c r="PZ3649" s="242"/>
      <c r="QA3649" s="242"/>
      <c r="QB3649" s="242"/>
      <c r="QC3649" s="242"/>
      <c r="QD3649" s="242"/>
      <c r="QE3649" s="242"/>
      <c r="QF3649" s="242"/>
      <c r="QG3649" s="242"/>
      <c r="QH3649" s="242"/>
      <c r="QI3649" s="242"/>
      <c r="QJ3649" s="242"/>
      <c r="QK3649" s="242"/>
    </row>
    <row r="3650" spans="439:453">
      <c r="PW3650" s="242"/>
      <c r="PX3650" s="242"/>
      <c r="PY3650" s="242"/>
      <c r="PZ3650" s="242"/>
      <c r="QA3650" s="242"/>
      <c r="QB3650" s="242"/>
      <c r="QC3650" s="242"/>
      <c r="QD3650" s="242"/>
      <c r="QE3650" s="242"/>
      <c r="QF3650" s="242"/>
      <c r="QG3650" s="242"/>
      <c r="QH3650" s="242"/>
      <c r="QI3650" s="242"/>
      <c r="QJ3650" s="242"/>
      <c r="QK3650" s="242"/>
    </row>
    <row r="3651" spans="439:453">
      <c r="PW3651" s="242"/>
      <c r="PX3651" s="242"/>
      <c r="PY3651" s="242"/>
      <c r="PZ3651" s="242"/>
      <c r="QA3651" s="242"/>
      <c r="QB3651" s="242"/>
      <c r="QC3651" s="242"/>
      <c r="QD3651" s="242"/>
      <c r="QE3651" s="242"/>
      <c r="QF3651" s="242"/>
      <c r="QG3651" s="242"/>
      <c r="QH3651" s="242"/>
      <c r="QI3651" s="242"/>
      <c r="QJ3651" s="242"/>
      <c r="QK3651" s="242"/>
    </row>
    <row r="3652" spans="439:453">
      <c r="PW3652" s="242"/>
      <c r="PX3652" s="242"/>
      <c r="PY3652" s="242"/>
      <c r="PZ3652" s="242"/>
      <c r="QA3652" s="242"/>
      <c r="QB3652" s="242"/>
      <c r="QC3652" s="242"/>
      <c r="QD3652" s="242"/>
      <c r="QE3652" s="242"/>
      <c r="QF3652" s="242"/>
      <c r="QG3652" s="242"/>
      <c r="QH3652" s="242"/>
      <c r="QI3652" s="242"/>
      <c r="QJ3652" s="242"/>
      <c r="QK3652" s="242"/>
    </row>
    <row r="3653" spans="439:453">
      <c r="PW3653" s="242"/>
      <c r="PX3653" s="242"/>
      <c r="PY3653" s="242"/>
      <c r="PZ3653" s="242"/>
      <c r="QA3653" s="242"/>
      <c r="QB3653" s="242"/>
      <c r="QC3653" s="242"/>
      <c r="QD3653" s="242"/>
      <c r="QE3653" s="242"/>
      <c r="QF3653" s="242"/>
      <c r="QG3653" s="242"/>
      <c r="QH3653" s="242"/>
      <c r="QI3653" s="242"/>
      <c r="QJ3653" s="242"/>
      <c r="QK3653" s="242"/>
    </row>
    <row r="3654" spans="439:453">
      <c r="PW3654" s="242"/>
      <c r="PX3654" s="242"/>
      <c r="PY3654" s="242"/>
      <c r="PZ3654" s="242"/>
      <c r="QA3654" s="242"/>
      <c r="QB3654" s="242"/>
      <c r="QC3654" s="242"/>
      <c r="QD3654" s="242"/>
      <c r="QE3654" s="242"/>
      <c r="QF3654" s="242"/>
      <c r="QG3654" s="242"/>
      <c r="QH3654" s="242"/>
      <c r="QI3654" s="242"/>
      <c r="QJ3654" s="242"/>
      <c r="QK3654" s="242"/>
    </row>
    <row r="3655" spans="439:453">
      <c r="PW3655" s="242"/>
      <c r="PX3655" s="242"/>
      <c r="PY3655" s="242"/>
      <c r="PZ3655" s="242"/>
      <c r="QA3655" s="242"/>
      <c r="QB3655" s="242"/>
      <c r="QC3655" s="242"/>
      <c r="QD3655" s="242"/>
      <c r="QE3655" s="242"/>
      <c r="QF3655" s="242"/>
      <c r="QG3655" s="242"/>
      <c r="QH3655" s="242"/>
      <c r="QI3655" s="242"/>
      <c r="QJ3655" s="242"/>
      <c r="QK3655" s="242"/>
    </row>
    <row r="3656" spans="439:453">
      <c r="PW3656" s="242"/>
      <c r="PX3656" s="242"/>
      <c r="PY3656" s="242"/>
      <c r="PZ3656" s="242"/>
      <c r="QA3656" s="242"/>
      <c r="QB3656" s="242"/>
      <c r="QC3656" s="242"/>
      <c r="QD3656" s="242"/>
      <c r="QE3656" s="242"/>
      <c r="QF3656" s="242"/>
      <c r="QG3656" s="242"/>
      <c r="QH3656" s="242"/>
      <c r="QI3656" s="242"/>
      <c r="QJ3656" s="242"/>
      <c r="QK3656" s="242"/>
    </row>
    <row r="3657" spans="439:453">
      <c r="PW3657" s="242"/>
      <c r="PX3657" s="242"/>
      <c r="PY3657" s="242"/>
      <c r="PZ3657" s="242"/>
      <c r="QA3657" s="242"/>
      <c r="QB3657" s="242"/>
      <c r="QC3657" s="242"/>
      <c r="QD3657" s="242"/>
      <c r="QE3657" s="242"/>
      <c r="QF3657" s="242"/>
      <c r="QG3657" s="242"/>
      <c r="QH3657" s="242"/>
      <c r="QI3657" s="242"/>
      <c r="QJ3657" s="242"/>
      <c r="QK3657" s="242"/>
    </row>
    <row r="3658" spans="439:453">
      <c r="PW3658" s="242"/>
      <c r="PX3658" s="242"/>
      <c r="PY3658" s="242"/>
      <c r="PZ3658" s="242"/>
      <c r="QA3658" s="242"/>
      <c r="QB3658" s="242"/>
      <c r="QC3658" s="242"/>
      <c r="QD3658" s="242"/>
      <c r="QE3658" s="242"/>
      <c r="QF3658" s="242"/>
      <c r="QG3658" s="242"/>
      <c r="QH3658" s="242"/>
      <c r="QI3658" s="242"/>
      <c r="QJ3658" s="242"/>
      <c r="QK3658" s="242"/>
    </row>
    <row r="3659" spans="439:453">
      <c r="PW3659" s="242"/>
      <c r="PX3659" s="242"/>
      <c r="PY3659" s="242"/>
      <c r="PZ3659" s="242"/>
      <c r="QA3659" s="242"/>
      <c r="QB3659" s="242"/>
      <c r="QC3659" s="242"/>
      <c r="QD3659" s="242"/>
      <c r="QE3659" s="242"/>
      <c r="QF3659" s="242"/>
      <c r="QG3659" s="242"/>
      <c r="QH3659" s="242"/>
      <c r="QI3659" s="242"/>
      <c r="QJ3659" s="242"/>
      <c r="QK3659" s="242"/>
    </row>
    <row r="3660" spans="439:453">
      <c r="PW3660" s="242"/>
      <c r="PX3660" s="242"/>
      <c r="PY3660" s="242"/>
      <c r="PZ3660" s="242"/>
      <c r="QA3660" s="242"/>
      <c r="QB3660" s="242"/>
      <c r="QC3660" s="242"/>
      <c r="QD3660" s="242"/>
      <c r="QE3660" s="242"/>
      <c r="QF3660" s="242"/>
      <c r="QG3660" s="242"/>
      <c r="QH3660" s="242"/>
      <c r="QI3660" s="242"/>
      <c r="QJ3660" s="242"/>
      <c r="QK3660" s="242"/>
    </row>
    <row r="3661" spans="439:453">
      <c r="PW3661" s="242"/>
      <c r="PX3661" s="242"/>
      <c r="PY3661" s="242"/>
      <c r="PZ3661" s="242"/>
      <c r="QA3661" s="242"/>
      <c r="QB3661" s="242"/>
      <c r="QC3661" s="242"/>
      <c r="QD3661" s="242"/>
      <c r="QE3661" s="242"/>
      <c r="QF3661" s="242"/>
      <c r="QG3661" s="242"/>
      <c r="QH3661" s="242"/>
      <c r="QI3661" s="242"/>
      <c r="QJ3661" s="242"/>
      <c r="QK3661" s="242"/>
    </row>
    <row r="3662" spans="439:453">
      <c r="PW3662" s="242"/>
      <c r="PX3662" s="242"/>
      <c r="PY3662" s="242"/>
      <c r="PZ3662" s="242"/>
      <c r="QA3662" s="242"/>
      <c r="QB3662" s="242"/>
      <c r="QC3662" s="242"/>
      <c r="QD3662" s="242"/>
      <c r="QE3662" s="242"/>
      <c r="QF3662" s="242"/>
      <c r="QG3662" s="242"/>
      <c r="QH3662" s="242"/>
      <c r="QI3662" s="242"/>
      <c r="QJ3662" s="242"/>
      <c r="QK3662" s="242"/>
    </row>
    <row r="3663" spans="439:453">
      <c r="PW3663" s="242"/>
      <c r="PX3663" s="242"/>
      <c r="PY3663" s="242"/>
      <c r="PZ3663" s="242"/>
      <c r="QA3663" s="242"/>
      <c r="QB3663" s="242"/>
      <c r="QC3663" s="242"/>
      <c r="QD3663" s="242"/>
      <c r="QE3663" s="242"/>
      <c r="QF3663" s="242"/>
      <c r="QG3663" s="242"/>
      <c r="QH3663" s="242"/>
      <c r="QI3663" s="242"/>
      <c r="QJ3663" s="242"/>
      <c r="QK3663" s="242"/>
    </row>
    <row r="3664" spans="439:453">
      <c r="PW3664" s="242"/>
      <c r="PX3664" s="242"/>
      <c r="PY3664" s="242"/>
      <c r="PZ3664" s="242"/>
      <c r="QA3664" s="242"/>
      <c r="QB3664" s="242"/>
      <c r="QC3664" s="242"/>
      <c r="QD3664" s="242"/>
      <c r="QE3664" s="242"/>
      <c r="QF3664" s="242"/>
      <c r="QG3664" s="242"/>
      <c r="QH3664" s="242"/>
      <c r="QI3664" s="242"/>
      <c r="QJ3664" s="242"/>
      <c r="QK3664" s="242"/>
    </row>
    <row r="3665" spans="439:453">
      <c r="PW3665" s="242"/>
      <c r="PX3665" s="242"/>
      <c r="PY3665" s="242"/>
      <c r="PZ3665" s="242"/>
      <c r="QA3665" s="242"/>
      <c r="QB3665" s="242"/>
      <c r="QC3665" s="242"/>
      <c r="QD3665" s="242"/>
      <c r="QE3665" s="242"/>
      <c r="QF3665" s="242"/>
      <c r="QG3665" s="242"/>
      <c r="QH3665" s="242"/>
      <c r="QI3665" s="242"/>
      <c r="QJ3665" s="242"/>
      <c r="QK3665" s="242"/>
    </row>
    <row r="3666" spans="439:453">
      <c r="PW3666" s="242"/>
      <c r="PX3666" s="242"/>
      <c r="PY3666" s="242"/>
      <c r="PZ3666" s="242"/>
      <c r="QA3666" s="242"/>
      <c r="QB3666" s="242"/>
      <c r="QC3666" s="242"/>
      <c r="QD3666" s="242"/>
      <c r="QE3666" s="242"/>
      <c r="QF3666" s="242"/>
      <c r="QG3666" s="242"/>
      <c r="QH3666" s="242"/>
      <c r="QI3666" s="242"/>
      <c r="QJ3666" s="242"/>
      <c r="QK3666" s="242"/>
    </row>
    <row r="3667" spans="439:453">
      <c r="PW3667" s="242"/>
      <c r="PX3667" s="242"/>
      <c r="PY3667" s="242"/>
      <c r="PZ3667" s="242"/>
      <c r="QA3667" s="242"/>
      <c r="QB3667" s="242"/>
      <c r="QC3667" s="242"/>
      <c r="QD3667" s="242"/>
      <c r="QE3667" s="242"/>
      <c r="QF3667" s="242"/>
      <c r="QG3667" s="242"/>
      <c r="QH3667" s="242"/>
      <c r="QI3667" s="242"/>
      <c r="QJ3667" s="242"/>
      <c r="QK3667" s="242"/>
    </row>
    <row r="3668" spans="439:453">
      <c r="PW3668" s="242"/>
      <c r="PX3668" s="242"/>
      <c r="PY3668" s="242"/>
      <c r="PZ3668" s="242"/>
      <c r="QA3668" s="242"/>
      <c r="QB3668" s="242"/>
      <c r="QC3668" s="242"/>
      <c r="QD3668" s="242"/>
      <c r="QE3668" s="242"/>
      <c r="QF3668" s="242"/>
      <c r="QG3668" s="242"/>
      <c r="QH3668" s="242"/>
      <c r="QI3668" s="242"/>
      <c r="QJ3668" s="242"/>
      <c r="QK3668" s="242"/>
    </row>
    <row r="3669" spans="439:453">
      <c r="PW3669" s="242"/>
      <c r="PX3669" s="242"/>
      <c r="PY3669" s="242"/>
      <c r="PZ3669" s="242"/>
      <c r="QA3669" s="242"/>
      <c r="QB3669" s="242"/>
      <c r="QC3669" s="242"/>
      <c r="QD3669" s="242"/>
      <c r="QE3669" s="242"/>
      <c r="QF3669" s="242"/>
      <c r="QG3669" s="242"/>
      <c r="QH3669" s="242"/>
      <c r="QI3669" s="242"/>
      <c r="QJ3669" s="242"/>
      <c r="QK3669" s="242"/>
    </row>
    <row r="3670" spans="439:453">
      <c r="PW3670" s="242"/>
      <c r="PX3670" s="242"/>
      <c r="PY3670" s="242"/>
      <c r="PZ3670" s="242"/>
      <c r="QA3670" s="242"/>
      <c r="QB3670" s="242"/>
      <c r="QC3670" s="242"/>
      <c r="QD3670" s="242"/>
      <c r="QE3670" s="242"/>
      <c r="QF3670" s="242"/>
      <c r="QG3670" s="242"/>
      <c r="QH3670" s="242"/>
      <c r="QI3670" s="242"/>
      <c r="QJ3670" s="242"/>
      <c r="QK3670" s="242"/>
    </row>
    <row r="3671" spans="439:453">
      <c r="PW3671" s="242"/>
      <c r="PX3671" s="242"/>
      <c r="PY3671" s="242"/>
      <c r="PZ3671" s="242"/>
      <c r="QA3671" s="242"/>
      <c r="QB3671" s="242"/>
      <c r="QC3671" s="242"/>
      <c r="QD3671" s="242"/>
      <c r="QE3671" s="242"/>
      <c r="QF3671" s="242"/>
      <c r="QG3671" s="242"/>
      <c r="QH3671" s="242"/>
      <c r="QI3671" s="242"/>
      <c r="QJ3671" s="242"/>
      <c r="QK3671" s="242"/>
    </row>
    <row r="3672" spans="439:453">
      <c r="PW3672" s="242"/>
      <c r="PX3672" s="242"/>
      <c r="PY3672" s="242"/>
      <c r="PZ3672" s="242"/>
      <c r="QA3672" s="242"/>
      <c r="QB3672" s="242"/>
      <c r="QC3672" s="242"/>
      <c r="QD3672" s="242"/>
      <c r="QE3672" s="242"/>
      <c r="QF3672" s="242"/>
      <c r="QG3672" s="242"/>
      <c r="QH3672" s="242"/>
      <c r="QI3672" s="242"/>
      <c r="QJ3672" s="242"/>
      <c r="QK3672" s="242"/>
    </row>
    <row r="3673" spans="439:453">
      <c r="PW3673" s="242"/>
      <c r="PX3673" s="242"/>
      <c r="PY3673" s="242"/>
      <c r="PZ3673" s="242"/>
      <c r="QA3673" s="242"/>
      <c r="QB3673" s="242"/>
      <c r="QC3673" s="242"/>
      <c r="QD3673" s="242"/>
      <c r="QE3673" s="242"/>
      <c r="QF3673" s="242"/>
      <c r="QG3673" s="242"/>
      <c r="QH3673" s="242"/>
      <c r="QI3673" s="242"/>
      <c r="QJ3673" s="242"/>
      <c r="QK3673" s="242"/>
    </row>
    <row r="3674" spans="439:453">
      <c r="PW3674" s="242"/>
      <c r="PX3674" s="242"/>
      <c r="PY3674" s="242"/>
      <c r="PZ3674" s="242"/>
      <c r="QA3674" s="242"/>
      <c r="QB3674" s="242"/>
      <c r="QC3674" s="242"/>
      <c r="QD3674" s="242"/>
      <c r="QE3674" s="242"/>
      <c r="QF3674" s="242"/>
      <c r="QG3674" s="242"/>
      <c r="QH3674" s="242"/>
      <c r="QI3674" s="242"/>
      <c r="QJ3674" s="242"/>
      <c r="QK3674" s="242"/>
    </row>
    <row r="3675" spans="439:453">
      <c r="PW3675" s="242"/>
      <c r="PX3675" s="242"/>
      <c r="PY3675" s="242"/>
      <c r="PZ3675" s="242"/>
      <c r="QA3675" s="242"/>
      <c r="QB3675" s="242"/>
      <c r="QC3675" s="242"/>
      <c r="QD3675" s="242"/>
      <c r="QE3675" s="242"/>
      <c r="QF3675" s="242"/>
      <c r="QG3675" s="242"/>
      <c r="QH3675" s="242"/>
      <c r="QI3675" s="242"/>
      <c r="QJ3675" s="242"/>
      <c r="QK3675" s="242"/>
    </row>
    <row r="3676" spans="439:453">
      <c r="PW3676" s="242"/>
      <c r="PX3676" s="242"/>
      <c r="PY3676" s="242"/>
      <c r="PZ3676" s="242"/>
      <c r="QA3676" s="242"/>
      <c r="QB3676" s="242"/>
      <c r="QC3676" s="242"/>
      <c r="QD3676" s="242"/>
      <c r="QE3676" s="242"/>
      <c r="QF3676" s="242"/>
      <c r="QG3676" s="242"/>
      <c r="QH3676" s="242"/>
      <c r="QI3676" s="242"/>
      <c r="QJ3676" s="242"/>
      <c r="QK3676" s="242"/>
    </row>
    <row r="3677" spans="439:453">
      <c r="PW3677" s="242"/>
      <c r="PX3677" s="242"/>
      <c r="PY3677" s="242"/>
      <c r="PZ3677" s="242"/>
      <c r="QA3677" s="242"/>
      <c r="QB3677" s="242"/>
      <c r="QC3677" s="242"/>
      <c r="QD3677" s="242"/>
      <c r="QE3677" s="242"/>
      <c r="QF3677" s="242"/>
      <c r="QG3677" s="242"/>
      <c r="QH3677" s="242"/>
      <c r="QI3677" s="242"/>
      <c r="QJ3677" s="242"/>
      <c r="QK3677" s="242"/>
    </row>
    <row r="3678" spans="439:453">
      <c r="PW3678" s="242"/>
      <c r="PX3678" s="242"/>
      <c r="PY3678" s="242"/>
      <c r="PZ3678" s="242"/>
      <c r="QA3678" s="242"/>
      <c r="QB3678" s="242"/>
      <c r="QC3678" s="242"/>
      <c r="QD3678" s="242"/>
      <c r="QE3678" s="242"/>
      <c r="QF3678" s="242"/>
      <c r="QG3678" s="242"/>
      <c r="QH3678" s="242"/>
      <c r="QI3678" s="242"/>
      <c r="QJ3678" s="242"/>
      <c r="QK3678" s="242"/>
    </row>
    <row r="3679" spans="439:453">
      <c r="PW3679" s="242"/>
      <c r="PX3679" s="242"/>
      <c r="PY3679" s="242"/>
      <c r="PZ3679" s="242"/>
      <c r="QA3679" s="242"/>
      <c r="QB3679" s="242"/>
      <c r="QC3679" s="242"/>
      <c r="QD3679" s="242"/>
      <c r="QE3679" s="242"/>
      <c r="QF3679" s="242"/>
      <c r="QG3679" s="242"/>
      <c r="QH3679" s="242"/>
      <c r="QI3679" s="242"/>
      <c r="QJ3679" s="242"/>
      <c r="QK3679" s="242"/>
    </row>
    <row r="3680" spans="439:453">
      <c r="PW3680" s="242"/>
      <c r="PX3680" s="242"/>
      <c r="PY3680" s="242"/>
      <c r="PZ3680" s="242"/>
      <c r="QA3680" s="242"/>
      <c r="QB3680" s="242"/>
      <c r="QC3680" s="242"/>
      <c r="QD3680" s="242"/>
      <c r="QE3680" s="242"/>
      <c r="QF3680" s="242"/>
      <c r="QG3680" s="242"/>
      <c r="QH3680" s="242"/>
      <c r="QI3680" s="242"/>
      <c r="QJ3680" s="242"/>
      <c r="QK3680" s="242"/>
    </row>
    <row r="3681" spans="439:453">
      <c r="PW3681" s="242"/>
      <c r="PX3681" s="242"/>
      <c r="PY3681" s="242"/>
      <c r="PZ3681" s="242"/>
      <c r="QA3681" s="242"/>
      <c r="QB3681" s="242"/>
      <c r="QC3681" s="242"/>
      <c r="QD3681" s="242"/>
      <c r="QE3681" s="242"/>
      <c r="QF3681" s="242"/>
      <c r="QG3681" s="242"/>
      <c r="QH3681" s="242"/>
      <c r="QI3681" s="242"/>
      <c r="QJ3681" s="242"/>
      <c r="QK3681" s="242"/>
    </row>
    <row r="3682" spans="439:453">
      <c r="PW3682" s="242"/>
      <c r="PX3682" s="242"/>
      <c r="PY3682" s="242"/>
      <c r="PZ3682" s="242"/>
      <c r="QA3682" s="242"/>
      <c r="QB3682" s="242"/>
      <c r="QC3682" s="242"/>
      <c r="QD3682" s="242"/>
      <c r="QE3682" s="242"/>
      <c r="QF3682" s="242"/>
      <c r="QG3682" s="242"/>
      <c r="QH3682" s="242"/>
      <c r="QI3682" s="242"/>
      <c r="QJ3682" s="242"/>
      <c r="QK3682" s="242"/>
    </row>
    <row r="3683" spans="439:453">
      <c r="PW3683" s="242"/>
      <c r="PX3683" s="242"/>
      <c r="PY3683" s="242"/>
      <c r="PZ3683" s="242"/>
      <c r="QA3683" s="242"/>
      <c r="QB3683" s="242"/>
      <c r="QC3683" s="242"/>
      <c r="QD3683" s="242"/>
      <c r="QE3683" s="242"/>
      <c r="QF3683" s="242"/>
      <c r="QG3683" s="242"/>
      <c r="QH3683" s="242"/>
      <c r="QI3683" s="242"/>
      <c r="QJ3683" s="242"/>
      <c r="QK3683" s="242"/>
    </row>
    <row r="3684" spans="439:453">
      <c r="PW3684" s="242"/>
      <c r="PX3684" s="242"/>
      <c r="PY3684" s="242"/>
      <c r="PZ3684" s="242"/>
      <c r="QA3684" s="242"/>
      <c r="QB3684" s="242"/>
      <c r="QC3684" s="242"/>
      <c r="QD3684" s="242"/>
      <c r="QE3684" s="242"/>
      <c r="QF3684" s="242"/>
      <c r="QG3684" s="242"/>
      <c r="QH3684" s="242"/>
      <c r="QI3684" s="242"/>
      <c r="QJ3684" s="242"/>
      <c r="QK3684" s="242"/>
    </row>
    <row r="3685" spans="439:453">
      <c r="PW3685" s="242"/>
      <c r="PX3685" s="242"/>
      <c r="PY3685" s="242"/>
      <c r="PZ3685" s="242"/>
      <c r="QA3685" s="242"/>
      <c r="QB3685" s="242"/>
      <c r="QC3685" s="242"/>
      <c r="QD3685" s="242"/>
      <c r="QE3685" s="242"/>
      <c r="QF3685" s="242"/>
      <c r="QG3685" s="242"/>
      <c r="QH3685" s="242"/>
      <c r="QI3685" s="242"/>
      <c r="QJ3685" s="242"/>
      <c r="QK3685" s="242"/>
    </row>
    <row r="3686" spans="439:453">
      <c r="PW3686" s="242"/>
      <c r="PX3686" s="242"/>
      <c r="PY3686" s="242"/>
      <c r="PZ3686" s="242"/>
      <c r="QA3686" s="242"/>
      <c r="QB3686" s="242"/>
      <c r="QC3686" s="242"/>
      <c r="QD3686" s="242"/>
      <c r="QE3686" s="242"/>
      <c r="QF3686" s="242"/>
      <c r="QG3686" s="242"/>
      <c r="QH3686" s="242"/>
      <c r="QI3686" s="242"/>
      <c r="QJ3686" s="242"/>
      <c r="QK3686" s="242"/>
    </row>
    <row r="3687" spans="439:453">
      <c r="PW3687" s="242"/>
      <c r="PX3687" s="242"/>
      <c r="PY3687" s="242"/>
      <c r="PZ3687" s="242"/>
      <c r="QA3687" s="242"/>
      <c r="QB3687" s="242"/>
      <c r="QC3687" s="242"/>
      <c r="QD3687" s="242"/>
      <c r="QE3687" s="242"/>
      <c r="QF3687" s="242"/>
      <c r="QG3687" s="242"/>
      <c r="QH3687" s="242"/>
      <c r="QI3687" s="242"/>
      <c r="QJ3687" s="242"/>
      <c r="QK3687" s="242"/>
    </row>
    <row r="3688" spans="439:453">
      <c r="PW3688" s="242"/>
      <c r="PX3688" s="242"/>
      <c r="PY3688" s="242"/>
      <c r="PZ3688" s="242"/>
      <c r="QA3688" s="242"/>
      <c r="QB3688" s="242"/>
      <c r="QC3688" s="242"/>
      <c r="QD3688" s="242"/>
      <c r="QE3688" s="242"/>
      <c r="QF3688" s="242"/>
      <c r="QG3688" s="242"/>
      <c r="QH3688" s="242"/>
      <c r="QI3688" s="242"/>
      <c r="QJ3688" s="242"/>
      <c r="QK3688" s="242"/>
    </row>
    <row r="3689" spans="439:453">
      <c r="PW3689" s="242"/>
      <c r="PX3689" s="242"/>
      <c r="PY3689" s="242"/>
      <c r="PZ3689" s="242"/>
      <c r="QA3689" s="242"/>
      <c r="QB3689" s="242"/>
      <c r="QC3689" s="242"/>
      <c r="QD3689" s="242"/>
      <c r="QE3689" s="242"/>
      <c r="QF3689" s="242"/>
      <c r="QG3689" s="242"/>
      <c r="QH3689" s="242"/>
      <c r="QI3689" s="242"/>
      <c r="QJ3689" s="242"/>
      <c r="QK3689" s="242"/>
    </row>
    <row r="3690" spans="439:453">
      <c r="PW3690" s="242"/>
      <c r="PX3690" s="242"/>
      <c r="PY3690" s="242"/>
      <c r="PZ3690" s="242"/>
      <c r="QA3690" s="242"/>
      <c r="QB3690" s="242"/>
      <c r="QC3690" s="242"/>
      <c r="QD3690" s="242"/>
      <c r="QE3690" s="242"/>
      <c r="QF3690" s="242"/>
      <c r="QG3690" s="242"/>
      <c r="QH3690" s="242"/>
      <c r="QI3690" s="242"/>
      <c r="QJ3690" s="242"/>
      <c r="QK3690" s="242"/>
    </row>
    <row r="3691" spans="439:453">
      <c r="PW3691" s="242"/>
      <c r="PX3691" s="242"/>
      <c r="PY3691" s="242"/>
      <c r="PZ3691" s="242"/>
      <c r="QA3691" s="242"/>
      <c r="QB3691" s="242"/>
      <c r="QC3691" s="242"/>
      <c r="QD3691" s="242"/>
      <c r="QE3691" s="242"/>
      <c r="QF3691" s="242"/>
      <c r="QG3691" s="242"/>
      <c r="QH3691" s="242"/>
      <c r="QI3691" s="242"/>
      <c r="QJ3691" s="242"/>
      <c r="QK3691" s="242"/>
    </row>
    <row r="3692" spans="439:453">
      <c r="PW3692" s="242"/>
      <c r="PX3692" s="242"/>
      <c r="PY3692" s="242"/>
      <c r="PZ3692" s="242"/>
      <c r="QA3692" s="242"/>
      <c r="QB3692" s="242"/>
      <c r="QC3692" s="242"/>
      <c r="QD3692" s="242"/>
      <c r="QE3692" s="242"/>
      <c r="QF3692" s="242"/>
      <c r="QG3692" s="242"/>
      <c r="QH3692" s="242"/>
      <c r="QI3692" s="242"/>
      <c r="QJ3692" s="242"/>
      <c r="QK3692" s="242"/>
    </row>
    <row r="3693" spans="439:453">
      <c r="PW3693" s="242"/>
      <c r="PX3693" s="242"/>
      <c r="PY3693" s="242"/>
      <c r="PZ3693" s="242"/>
      <c r="QA3693" s="242"/>
      <c r="QB3693" s="242"/>
      <c r="QC3693" s="242"/>
      <c r="QD3693" s="242"/>
      <c r="QE3693" s="242"/>
      <c r="QF3693" s="242"/>
      <c r="QG3693" s="242"/>
      <c r="QH3693" s="242"/>
      <c r="QI3693" s="242"/>
      <c r="QJ3693" s="242"/>
      <c r="QK3693" s="242"/>
    </row>
    <row r="3694" spans="439:453">
      <c r="PW3694" s="242"/>
      <c r="PX3694" s="242"/>
      <c r="PY3694" s="242"/>
      <c r="PZ3694" s="242"/>
      <c r="QA3694" s="242"/>
      <c r="QB3694" s="242"/>
      <c r="QC3694" s="242"/>
      <c r="QD3694" s="242"/>
      <c r="QE3694" s="242"/>
      <c r="QF3694" s="242"/>
      <c r="QG3694" s="242"/>
      <c r="QH3694" s="242"/>
      <c r="QI3694" s="242"/>
      <c r="QJ3694" s="242"/>
      <c r="QK3694" s="242"/>
    </row>
    <row r="3695" spans="439:453">
      <c r="PW3695" s="242"/>
      <c r="PX3695" s="242"/>
      <c r="PY3695" s="242"/>
      <c r="PZ3695" s="242"/>
      <c r="QA3695" s="242"/>
      <c r="QB3695" s="242"/>
      <c r="QC3695" s="242"/>
      <c r="QD3695" s="242"/>
      <c r="QE3695" s="242"/>
      <c r="QF3695" s="242"/>
      <c r="QG3695" s="242"/>
      <c r="QH3695" s="242"/>
      <c r="QI3695" s="242"/>
      <c r="QJ3695" s="242"/>
      <c r="QK3695" s="242"/>
    </row>
    <row r="3696" spans="439:453">
      <c r="PW3696" s="242"/>
      <c r="PX3696" s="242"/>
      <c r="PY3696" s="242"/>
      <c r="PZ3696" s="242"/>
      <c r="QA3696" s="242"/>
      <c r="QB3696" s="242"/>
      <c r="QC3696" s="242"/>
      <c r="QD3696" s="242"/>
      <c r="QE3696" s="242"/>
      <c r="QF3696" s="242"/>
      <c r="QG3696" s="242"/>
      <c r="QH3696" s="242"/>
      <c r="QI3696" s="242"/>
      <c r="QJ3696" s="242"/>
      <c r="QK3696" s="242"/>
    </row>
    <row r="3697" spans="439:453">
      <c r="PW3697" s="242"/>
      <c r="PX3697" s="242"/>
      <c r="PY3697" s="242"/>
      <c r="PZ3697" s="242"/>
      <c r="QA3697" s="242"/>
      <c r="QB3697" s="242"/>
      <c r="QC3697" s="242"/>
      <c r="QD3697" s="242"/>
      <c r="QE3697" s="242"/>
      <c r="QF3697" s="242"/>
      <c r="QG3697" s="242"/>
      <c r="QH3697" s="242"/>
      <c r="QI3697" s="242"/>
      <c r="QJ3697" s="242"/>
      <c r="QK3697" s="242"/>
    </row>
    <row r="3698" spans="439:453">
      <c r="PW3698" s="242"/>
      <c r="PX3698" s="242"/>
      <c r="PY3698" s="242"/>
      <c r="PZ3698" s="242"/>
      <c r="QA3698" s="242"/>
      <c r="QB3698" s="242"/>
      <c r="QC3698" s="242"/>
      <c r="QD3698" s="242"/>
      <c r="QE3698" s="242"/>
      <c r="QF3698" s="242"/>
      <c r="QG3698" s="242"/>
      <c r="QH3698" s="242"/>
      <c r="QI3698" s="242"/>
      <c r="QJ3698" s="242"/>
      <c r="QK3698" s="242"/>
    </row>
    <row r="3699" spans="439:453">
      <c r="PW3699" s="242"/>
      <c r="PX3699" s="242"/>
      <c r="PY3699" s="242"/>
      <c r="PZ3699" s="242"/>
      <c r="QA3699" s="242"/>
      <c r="QB3699" s="242"/>
      <c r="QC3699" s="242"/>
      <c r="QD3699" s="242"/>
      <c r="QE3699" s="242"/>
      <c r="QF3699" s="242"/>
      <c r="QG3699" s="242"/>
      <c r="QH3699" s="242"/>
      <c r="QI3699" s="242"/>
      <c r="QJ3699" s="242"/>
      <c r="QK3699" s="242"/>
    </row>
    <row r="3700" spans="439:453">
      <c r="PW3700" s="242"/>
      <c r="PX3700" s="242"/>
      <c r="PY3700" s="242"/>
      <c r="PZ3700" s="242"/>
      <c r="QA3700" s="242"/>
      <c r="QB3700" s="242"/>
      <c r="QC3700" s="242"/>
      <c r="QD3700" s="242"/>
      <c r="QE3700" s="242"/>
      <c r="QF3700" s="242"/>
      <c r="QG3700" s="242"/>
      <c r="QH3700" s="242"/>
      <c r="QI3700" s="242"/>
      <c r="QJ3700" s="242"/>
      <c r="QK3700" s="242"/>
    </row>
    <row r="3701" spans="439:453">
      <c r="PW3701" s="242"/>
      <c r="PX3701" s="242"/>
      <c r="PY3701" s="242"/>
      <c r="PZ3701" s="242"/>
      <c r="QA3701" s="242"/>
      <c r="QB3701" s="242"/>
      <c r="QC3701" s="242"/>
      <c r="QD3701" s="242"/>
      <c r="QE3701" s="242"/>
      <c r="QF3701" s="242"/>
      <c r="QG3701" s="242"/>
      <c r="QH3701" s="242"/>
      <c r="QI3701" s="242"/>
      <c r="QJ3701" s="242"/>
      <c r="QK3701" s="242"/>
    </row>
    <row r="3702" spans="439:453">
      <c r="PW3702" s="242"/>
      <c r="PX3702" s="242"/>
      <c r="PY3702" s="242"/>
      <c r="PZ3702" s="242"/>
      <c r="QA3702" s="242"/>
      <c r="QB3702" s="242"/>
      <c r="QC3702" s="242"/>
      <c r="QD3702" s="242"/>
      <c r="QE3702" s="242"/>
      <c r="QF3702" s="242"/>
      <c r="QG3702" s="242"/>
      <c r="QH3702" s="242"/>
      <c r="QI3702" s="242"/>
      <c r="QJ3702" s="242"/>
      <c r="QK3702" s="242"/>
    </row>
    <row r="3703" spans="439:453">
      <c r="PW3703" s="242"/>
      <c r="PX3703" s="242"/>
      <c r="PY3703" s="242"/>
      <c r="PZ3703" s="242"/>
      <c r="QA3703" s="242"/>
      <c r="QB3703" s="242"/>
      <c r="QC3703" s="242"/>
      <c r="QD3703" s="242"/>
      <c r="QE3703" s="242"/>
      <c r="QF3703" s="242"/>
      <c r="QG3703" s="242"/>
      <c r="QH3703" s="242"/>
      <c r="QI3703" s="242"/>
      <c r="QJ3703" s="242"/>
      <c r="QK3703" s="242"/>
    </row>
    <row r="3704" spans="439:453">
      <c r="PW3704" s="242"/>
      <c r="PX3704" s="242"/>
      <c r="PY3704" s="242"/>
      <c r="PZ3704" s="242"/>
      <c r="QA3704" s="242"/>
      <c r="QB3704" s="242"/>
      <c r="QC3704" s="242"/>
      <c r="QD3704" s="242"/>
      <c r="QE3704" s="242"/>
      <c r="QF3704" s="242"/>
      <c r="QG3704" s="242"/>
      <c r="QH3704" s="242"/>
      <c r="QI3704" s="242"/>
      <c r="QJ3704" s="242"/>
      <c r="QK3704" s="242"/>
    </row>
    <row r="3705" spans="439:453">
      <c r="PW3705" s="242"/>
      <c r="PX3705" s="242"/>
      <c r="PY3705" s="242"/>
      <c r="PZ3705" s="242"/>
      <c r="QA3705" s="242"/>
      <c r="QB3705" s="242"/>
      <c r="QC3705" s="242"/>
      <c r="QD3705" s="242"/>
      <c r="QE3705" s="242"/>
      <c r="QF3705" s="242"/>
      <c r="QG3705" s="242"/>
      <c r="QH3705" s="242"/>
      <c r="QI3705" s="242"/>
      <c r="QJ3705" s="242"/>
      <c r="QK3705" s="242"/>
    </row>
    <row r="3706" spans="439:453">
      <c r="PW3706" s="242"/>
      <c r="PX3706" s="242"/>
      <c r="PY3706" s="242"/>
      <c r="PZ3706" s="242"/>
      <c r="QA3706" s="242"/>
      <c r="QB3706" s="242"/>
      <c r="QC3706" s="242"/>
      <c r="QD3706" s="242"/>
      <c r="QE3706" s="242"/>
      <c r="QF3706" s="242"/>
      <c r="QG3706" s="242"/>
      <c r="QH3706" s="242"/>
      <c r="QI3706" s="242"/>
      <c r="QJ3706" s="242"/>
      <c r="QK3706" s="242"/>
    </row>
    <row r="3707" spans="439:453">
      <c r="PW3707" s="242"/>
      <c r="PX3707" s="242"/>
      <c r="PY3707" s="242"/>
      <c r="PZ3707" s="242"/>
      <c r="QA3707" s="242"/>
      <c r="QB3707" s="242"/>
      <c r="QC3707" s="242"/>
      <c r="QD3707" s="242"/>
      <c r="QE3707" s="242"/>
      <c r="QF3707" s="242"/>
      <c r="QG3707" s="242"/>
      <c r="QH3707" s="242"/>
      <c r="QI3707" s="242"/>
      <c r="QJ3707" s="242"/>
      <c r="QK3707" s="242"/>
    </row>
    <row r="3708" spans="439:453">
      <c r="PW3708" s="242"/>
      <c r="PX3708" s="242"/>
      <c r="PY3708" s="242"/>
      <c r="PZ3708" s="242"/>
      <c r="QA3708" s="242"/>
      <c r="QB3708" s="242"/>
      <c r="QC3708" s="242"/>
      <c r="QD3708" s="242"/>
      <c r="QE3708" s="242"/>
      <c r="QF3708" s="242"/>
      <c r="QG3708" s="242"/>
      <c r="QH3708" s="242"/>
      <c r="QI3708" s="242"/>
      <c r="QJ3708" s="242"/>
      <c r="QK3708" s="242"/>
    </row>
    <row r="3709" spans="439:453">
      <c r="PW3709" s="242"/>
      <c r="PX3709" s="242"/>
      <c r="PY3709" s="242"/>
      <c r="PZ3709" s="242"/>
      <c r="QA3709" s="242"/>
      <c r="QB3709" s="242"/>
      <c r="QC3709" s="242"/>
      <c r="QD3709" s="242"/>
      <c r="QE3709" s="242"/>
      <c r="QF3709" s="242"/>
      <c r="QG3709" s="242"/>
      <c r="QH3709" s="242"/>
      <c r="QI3709" s="242"/>
      <c r="QJ3709" s="242"/>
      <c r="QK3709" s="242"/>
    </row>
    <row r="3710" spans="439:453">
      <c r="PW3710" s="242"/>
      <c r="PX3710" s="242"/>
      <c r="PY3710" s="242"/>
      <c r="PZ3710" s="242"/>
      <c r="QA3710" s="242"/>
      <c r="QB3710" s="242"/>
      <c r="QC3710" s="242"/>
      <c r="QD3710" s="242"/>
      <c r="QE3710" s="242"/>
      <c r="QF3710" s="242"/>
      <c r="QG3710" s="242"/>
      <c r="QH3710" s="242"/>
      <c r="QI3710" s="242"/>
      <c r="QJ3710" s="242"/>
      <c r="QK3710" s="242"/>
    </row>
    <row r="3711" spans="439:453">
      <c r="PW3711" s="242"/>
      <c r="PX3711" s="242"/>
      <c r="PY3711" s="242"/>
      <c r="PZ3711" s="242"/>
      <c r="QA3711" s="242"/>
      <c r="QB3711" s="242"/>
      <c r="QC3711" s="242"/>
      <c r="QD3711" s="242"/>
      <c r="QE3711" s="242"/>
      <c r="QF3711" s="242"/>
      <c r="QG3711" s="242"/>
      <c r="QH3711" s="242"/>
      <c r="QI3711" s="242"/>
      <c r="QJ3711" s="242"/>
      <c r="QK3711" s="242"/>
    </row>
    <row r="3712" spans="439:453">
      <c r="PW3712" s="242"/>
      <c r="PX3712" s="242"/>
      <c r="PY3712" s="242"/>
      <c r="PZ3712" s="242"/>
      <c r="QA3712" s="242"/>
      <c r="QB3712" s="242"/>
      <c r="QC3712" s="242"/>
      <c r="QD3712" s="242"/>
      <c r="QE3712" s="242"/>
      <c r="QF3712" s="242"/>
      <c r="QG3712" s="242"/>
      <c r="QH3712" s="242"/>
      <c r="QI3712" s="242"/>
      <c r="QJ3712" s="242"/>
      <c r="QK3712" s="242"/>
    </row>
    <row r="3713" spans="439:453">
      <c r="PW3713" s="242"/>
      <c r="PX3713" s="242"/>
      <c r="PY3713" s="242"/>
      <c r="PZ3713" s="242"/>
      <c r="QA3713" s="242"/>
      <c r="QB3713" s="242"/>
      <c r="QC3713" s="242"/>
      <c r="QD3713" s="242"/>
      <c r="QE3713" s="242"/>
      <c r="QF3713" s="242"/>
      <c r="QG3713" s="242"/>
      <c r="QH3713" s="242"/>
      <c r="QI3713" s="242"/>
      <c r="QJ3713" s="242"/>
      <c r="QK3713" s="242"/>
    </row>
    <row r="3714" spans="439:453">
      <c r="PW3714" s="242"/>
      <c r="PX3714" s="242"/>
      <c r="PY3714" s="242"/>
      <c r="PZ3714" s="242"/>
      <c r="QA3714" s="242"/>
      <c r="QB3714" s="242"/>
      <c r="QC3714" s="242"/>
      <c r="QD3714" s="242"/>
      <c r="QE3714" s="242"/>
      <c r="QF3714" s="242"/>
      <c r="QG3714" s="242"/>
      <c r="QH3714" s="242"/>
      <c r="QI3714" s="242"/>
      <c r="QJ3714" s="242"/>
      <c r="QK3714" s="242"/>
    </row>
    <row r="3715" spans="439:453">
      <c r="PW3715" s="242"/>
      <c r="PX3715" s="242"/>
      <c r="PY3715" s="242"/>
      <c r="PZ3715" s="242"/>
      <c r="QA3715" s="242"/>
      <c r="QB3715" s="242"/>
      <c r="QC3715" s="242"/>
      <c r="QD3715" s="242"/>
      <c r="QE3715" s="242"/>
      <c r="QF3715" s="242"/>
      <c r="QG3715" s="242"/>
      <c r="QH3715" s="242"/>
      <c r="QI3715" s="242"/>
      <c r="QJ3715" s="242"/>
      <c r="QK3715" s="242"/>
    </row>
    <row r="3716" spans="439:453">
      <c r="PW3716" s="242"/>
      <c r="PX3716" s="242"/>
      <c r="PY3716" s="242"/>
      <c r="PZ3716" s="242"/>
      <c r="QA3716" s="242"/>
      <c r="QB3716" s="242"/>
      <c r="QC3716" s="242"/>
      <c r="QD3716" s="242"/>
      <c r="QE3716" s="242"/>
      <c r="QF3716" s="242"/>
      <c r="QG3716" s="242"/>
      <c r="QH3716" s="242"/>
      <c r="QI3716" s="242"/>
      <c r="QJ3716" s="242"/>
      <c r="QK3716" s="242"/>
    </row>
    <row r="3717" spans="439:453">
      <c r="PW3717" s="242"/>
      <c r="PX3717" s="242"/>
      <c r="PY3717" s="242"/>
      <c r="PZ3717" s="242"/>
      <c r="QA3717" s="242"/>
      <c r="QB3717" s="242"/>
      <c r="QC3717" s="242"/>
      <c r="QD3717" s="242"/>
      <c r="QE3717" s="242"/>
      <c r="QF3717" s="242"/>
      <c r="QG3717" s="242"/>
      <c r="QH3717" s="242"/>
      <c r="QI3717" s="242"/>
      <c r="QJ3717" s="242"/>
      <c r="QK3717" s="242"/>
    </row>
    <row r="3718" spans="439:453">
      <c r="PW3718" s="242"/>
      <c r="PX3718" s="242"/>
      <c r="PY3718" s="242"/>
      <c r="PZ3718" s="242"/>
      <c r="QA3718" s="242"/>
      <c r="QB3718" s="242"/>
      <c r="QC3718" s="242"/>
      <c r="QD3718" s="242"/>
      <c r="QE3718" s="242"/>
      <c r="QF3718" s="242"/>
      <c r="QG3718" s="242"/>
      <c r="QH3718" s="242"/>
      <c r="QI3718" s="242"/>
      <c r="QJ3718" s="242"/>
      <c r="QK3718" s="242"/>
    </row>
    <row r="3719" spans="439:453">
      <c r="PW3719" s="242"/>
      <c r="PX3719" s="242"/>
      <c r="PY3719" s="242"/>
      <c r="PZ3719" s="242"/>
      <c r="QA3719" s="242"/>
      <c r="QB3719" s="242"/>
      <c r="QC3719" s="242"/>
      <c r="QD3719" s="242"/>
      <c r="QE3719" s="242"/>
      <c r="QF3719" s="242"/>
      <c r="QG3719" s="242"/>
      <c r="QH3719" s="242"/>
      <c r="QI3719" s="242"/>
      <c r="QJ3719" s="242"/>
      <c r="QK3719" s="242"/>
    </row>
    <row r="3720" spans="439:453">
      <c r="PW3720" s="242"/>
      <c r="PX3720" s="242"/>
      <c r="PY3720" s="242"/>
      <c r="PZ3720" s="242"/>
      <c r="QA3720" s="242"/>
      <c r="QB3720" s="242"/>
      <c r="QC3720" s="242"/>
      <c r="QD3720" s="242"/>
      <c r="QE3720" s="242"/>
      <c r="QF3720" s="242"/>
      <c r="QG3720" s="242"/>
      <c r="QH3720" s="242"/>
      <c r="QI3720" s="242"/>
      <c r="QJ3720" s="242"/>
      <c r="QK3720" s="242"/>
    </row>
    <row r="3721" spans="439:453">
      <c r="PW3721" s="242"/>
      <c r="PX3721" s="242"/>
      <c r="PY3721" s="242"/>
      <c r="PZ3721" s="242"/>
      <c r="QA3721" s="242"/>
      <c r="QB3721" s="242"/>
      <c r="QC3721" s="242"/>
      <c r="QD3721" s="242"/>
      <c r="QE3721" s="242"/>
      <c r="QF3721" s="242"/>
      <c r="QG3721" s="242"/>
      <c r="QH3721" s="242"/>
      <c r="QI3721" s="242"/>
      <c r="QJ3721" s="242"/>
      <c r="QK3721" s="242"/>
    </row>
    <row r="3722" spans="439:453">
      <c r="PW3722" s="242"/>
      <c r="PX3722" s="242"/>
      <c r="PY3722" s="242"/>
      <c r="PZ3722" s="242"/>
      <c r="QA3722" s="242"/>
      <c r="QB3722" s="242"/>
      <c r="QC3722" s="242"/>
      <c r="QD3722" s="242"/>
      <c r="QE3722" s="242"/>
      <c r="QF3722" s="242"/>
      <c r="QG3722" s="242"/>
      <c r="QH3722" s="242"/>
      <c r="QI3722" s="242"/>
      <c r="QJ3722" s="242"/>
      <c r="QK3722" s="242"/>
    </row>
    <row r="3723" spans="439:453">
      <c r="PW3723" s="242"/>
      <c r="PX3723" s="242"/>
      <c r="PY3723" s="242"/>
      <c r="PZ3723" s="242"/>
      <c r="QA3723" s="242"/>
      <c r="QB3723" s="242"/>
      <c r="QC3723" s="242"/>
      <c r="QD3723" s="242"/>
      <c r="QE3723" s="242"/>
      <c r="QF3723" s="242"/>
      <c r="QG3723" s="242"/>
      <c r="QH3723" s="242"/>
      <c r="QI3723" s="242"/>
      <c r="QJ3723" s="242"/>
      <c r="QK3723" s="242"/>
    </row>
    <row r="3724" spans="439:453">
      <c r="PW3724" s="242"/>
      <c r="PX3724" s="242"/>
      <c r="PY3724" s="242"/>
      <c r="PZ3724" s="242"/>
      <c r="QA3724" s="242"/>
      <c r="QB3724" s="242"/>
      <c r="QC3724" s="242"/>
      <c r="QD3724" s="242"/>
      <c r="QE3724" s="242"/>
      <c r="QF3724" s="242"/>
      <c r="QG3724" s="242"/>
      <c r="QH3724" s="242"/>
      <c r="QI3724" s="242"/>
      <c r="QJ3724" s="242"/>
      <c r="QK3724" s="242"/>
    </row>
    <row r="3725" spans="439:453">
      <c r="PW3725" s="242"/>
      <c r="PX3725" s="242"/>
      <c r="PY3725" s="242"/>
      <c r="PZ3725" s="242"/>
      <c r="QA3725" s="242"/>
      <c r="QB3725" s="242"/>
      <c r="QC3725" s="242"/>
      <c r="QD3725" s="242"/>
      <c r="QE3725" s="242"/>
      <c r="QF3725" s="242"/>
      <c r="QG3725" s="242"/>
      <c r="QH3725" s="242"/>
      <c r="QI3725" s="242"/>
      <c r="QJ3725" s="242"/>
      <c r="QK3725" s="242"/>
    </row>
    <row r="3726" spans="439:453">
      <c r="PW3726" s="242"/>
      <c r="PX3726" s="242"/>
      <c r="PY3726" s="242"/>
      <c r="PZ3726" s="242"/>
      <c r="QA3726" s="242"/>
      <c r="QB3726" s="242"/>
      <c r="QC3726" s="242"/>
      <c r="QD3726" s="242"/>
      <c r="QE3726" s="242"/>
      <c r="QF3726" s="242"/>
      <c r="QG3726" s="242"/>
      <c r="QH3726" s="242"/>
      <c r="QI3726" s="242"/>
      <c r="QJ3726" s="242"/>
      <c r="QK3726" s="242"/>
    </row>
    <row r="3727" spans="439:453">
      <c r="PW3727" s="242"/>
      <c r="PX3727" s="242"/>
      <c r="PY3727" s="242"/>
      <c r="PZ3727" s="242"/>
      <c r="QA3727" s="242"/>
      <c r="QB3727" s="242"/>
      <c r="QC3727" s="242"/>
      <c r="QD3727" s="242"/>
      <c r="QE3727" s="242"/>
      <c r="QF3727" s="242"/>
      <c r="QG3727" s="242"/>
      <c r="QH3727" s="242"/>
      <c r="QI3727" s="242"/>
      <c r="QJ3727" s="242"/>
      <c r="QK3727" s="242"/>
    </row>
    <row r="3728" spans="439:453">
      <c r="PW3728" s="242"/>
      <c r="PX3728" s="242"/>
      <c r="PY3728" s="242"/>
      <c r="PZ3728" s="242"/>
      <c r="QA3728" s="242"/>
      <c r="QB3728" s="242"/>
      <c r="QC3728" s="242"/>
      <c r="QD3728" s="242"/>
      <c r="QE3728" s="242"/>
      <c r="QF3728" s="242"/>
      <c r="QG3728" s="242"/>
      <c r="QH3728" s="242"/>
      <c r="QI3728" s="242"/>
      <c r="QJ3728" s="242"/>
      <c r="QK3728" s="242"/>
    </row>
    <row r="3729" spans="439:453">
      <c r="PW3729" s="242"/>
      <c r="PX3729" s="242"/>
      <c r="PY3729" s="242"/>
      <c r="PZ3729" s="242"/>
      <c r="QA3729" s="242"/>
      <c r="QB3729" s="242"/>
      <c r="QC3729" s="242"/>
      <c r="QD3729" s="242"/>
      <c r="QE3729" s="242"/>
      <c r="QF3729" s="242"/>
      <c r="QG3729" s="242"/>
      <c r="QH3729" s="242"/>
      <c r="QI3729" s="242"/>
      <c r="QJ3729" s="242"/>
      <c r="QK3729" s="242"/>
    </row>
    <row r="3730" spans="439:453">
      <c r="PW3730" s="242"/>
      <c r="PX3730" s="242"/>
      <c r="PY3730" s="242"/>
      <c r="PZ3730" s="242"/>
      <c r="QA3730" s="242"/>
      <c r="QB3730" s="242"/>
      <c r="QC3730" s="242"/>
      <c r="QD3730" s="242"/>
      <c r="QE3730" s="242"/>
      <c r="QF3730" s="242"/>
      <c r="QG3730" s="242"/>
      <c r="QH3730" s="242"/>
      <c r="QI3730" s="242"/>
      <c r="QJ3730" s="242"/>
      <c r="QK3730" s="242"/>
    </row>
    <row r="3731" spans="439:453">
      <c r="PW3731" s="242"/>
      <c r="PX3731" s="242"/>
      <c r="PY3731" s="242"/>
      <c r="PZ3731" s="242"/>
      <c r="QA3731" s="242"/>
      <c r="QB3731" s="242"/>
      <c r="QC3731" s="242"/>
      <c r="QD3731" s="242"/>
      <c r="QE3731" s="242"/>
      <c r="QF3731" s="242"/>
      <c r="QG3731" s="242"/>
      <c r="QH3731" s="242"/>
      <c r="QI3731" s="242"/>
      <c r="QJ3731" s="242"/>
      <c r="QK3731" s="242"/>
    </row>
    <row r="3732" spans="439:453">
      <c r="PW3732" s="242"/>
      <c r="PX3732" s="242"/>
      <c r="PY3732" s="242"/>
      <c r="PZ3732" s="242"/>
      <c r="QA3732" s="242"/>
      <c r="QB3732" s="242"/>
      <c r="QC3732" s="242"/>
      <c r="QD3732" s="242"/>
      <c r="QE3732" s="242"/>
      <c r="QF3732" s="242"/>
      <c r="QG3732" s="242"/>
      <c r="QH3732" s="242"/>
      <c r="QI3732" s="242"/>
      <c r="QJ3732" s="242"/>
      <c r="QK3732" s="242"/>
    </row>
    <row r="3733" spans="439:453">
      <c r="PW3733" s="242"/>
      <c r="PX3733" s="242"/>
      <c r="PY3733" s="242"/>
      <c r="PZ3733" s="242"/>
      <c r="QA3733" s="242"/>
      <c r="QB3733" s="242"/>
      <c r="QC3733" s="242"/>
      <c r="QD3733" s="242"/>
      <c r="QE3733" s="242"/>
      <c r="QF3733" s="242"/>
      <c r="QG3733" s="242"/>
      <c r="QH3733" s="242"/>
      <c r="QI3733" s="242"/>
      <c r="QJ3733" s="242"/>
      <c r="QK3733" s="242"/>
    </row>
    <row r="3734" spans="439:453">
      <c r="PW3734" s="242"/>
      <c r="PX3734" s="242"/>
      <c r="PY3734" s="242"/>
      <c r="PZ3734" s="242"/>
      <c r="QA3734" s="242"/>
      <c r="QB3734" s="242"/>
      <c r="QC3734" s="242"/>
      <c r="QD3734" s="242"/>
      <c r="QE3734" s="242"/>
      <c r="QF3734" s="242"/>
      <c r="QG3734" s="242"/>
      <c r="QH3734" s="242"/>
      <c r="QI3734" s="242"/>
      <c r="QJ3734" s="242"/>
      <c r="QK3734" s="242"/>
    </row>
    <row r="3735" spans="439:453">
      <c r="PW3735" s="242"/>
      <c r="PX3735" s="242"/>
      <c r="PY3735" s="242"/>
      <c r="PZ3735" s="242"/>
      <c r="QA3735" s="242"/>
      <c r="QB3735" s="242"/>
      <c r="QC3735" s="242"/>
      <c r="QD3735" s="242"/>
      <c r="QE3735" s="242"/>
      <c r="QF3735" s="242"/>
      <c r="QG3735" s="242"/>
      <c r="QH3735" s="242"/>
      <c r="QI3735" s="242"/>
      <c r="QJ3735" s="242"/>
      <c r="QK3735" s="242"/>
    </row>
    <row r="3736" spans="439:453">
      <c r="PW3736" s="242"/>
      <c r="PX3736" s="242"/>
      <c r="PY3736" s="242"/>
      <c r="PZ3736" s="242"/>
      <c r="QA3736" s="242"/>
      <c r="QB3736" s="242"/>
      <c r="QC3736" s="242"/>
      <c r="QD3736" s="242"/>
      <c r="QE3736" s="242"/>
      <c r="QF3736" s="242"/>
      <c r="QG3736" s="242"/>
      <c r="QH3736" s="242"/>
      <c r="QI3736" s="242"/>
      <c r="QJ3736" s="242"/>
      <c r="QK3736" s="242"/>
    </row>
    <row r="3737" spans="439:453">
      <c r="PW3737" s="242"/>
      <c r="PX3737" s="242"/>
      <c r="PY3737" s="242"/>
      <c r="PZ3737" s="242"/>
      <c r="QA3737" s="242"/>
      <c r="QB3737" s="242"/>
      <c r="QC3737" s="242"/>
      <c r="QD3737" s="242"/>
      <c r="QE3737" s="242"/>
      <c r="QF3737" s="242"/>
      <c r="QG3737" s="242"/>
      <c r="QH3737" s="242"/>
      <c r="QI3737" s="242"/>
      <c r="QJ3737" s="242"/>
      <c r="QK3737" s="242"/>
    </row>
    <row r="3738" spans="439:453">
      <c r="PW3738" s="242"/>
      <c r="PX3738" s="242"/>
      <c r="PY3738" s="242"/>
      <c r="PZ3738" s="242"/>
      <c r="QA3738" s="242"/>
      <c r="QB3738" s="242"/>
      <c r="QC3738" s="242"/>
      <c r="QD3738" s="242"/>
      <c r="QE3738" s="242"/>
      <c r="QF3738" s="242"/>
      <c r="QG3738" s="242"/>
      <c r="QH3738" s="242"/>
      <c r="QI3738" s="242"/>
      <c r="QJ3738" s="242"/>
      <c r="QK3738" s="242"/>
    </row>
    <row r="3739" spans="439:453">
      <c r="PW3739" s="242"/>
      <c r="PX3739" s="242"/>
      <c r="PY3739" s="242"/>
      <c r="PZ3739" s="242"/>
      <c r="QA3739" s="242"/>
      <c r="QB3739" s="242"/>
      <c r="QC3739" s="242"/>
      <c r="QD3739" s="242"/>
      <c r="QE3739" s="242"/>
      <c r="QF3739" s="242"/>
      <c r="QG3739" s="242"/>
      <c r="QH3739" s="242"/>
      <c r="QI3739" s="242"/>
      <c r="QJ3739" s="242"/>
      <c r="QK3739" s="242"/>
    </row>
    <row r="3740" spans="439:453">
      <c r="PW3740" s="242"/>
      <c r="PX3740" s="242"/>
      <c r="PY3740" s="242"/>
      <c r="PZ3740" s="242"/>
      <c r="QA3740" s="242"/>
      <c r="QB3740" s="242"/>
      <c r="QC3740" s="242"/>
      <c r="QD3740" s="242"/>
      <c r="QE3740" s="242"/>
      <c r="QF3740" s="242"/>
      <c r="QG3740" s="242"/>
      <c r="QH3740" s="242"/>
      <c r="QI3740" s="242"/>
      <c r="QJ3740" s="242"/>
      <c r="QK3740" s="242"/>
    </row>
    <row r="3741" spans="439:453">
      <c r="PW3741" s="242"/>
      <c r="PX3741" s="242"/>
      <c r="PY3741" s="242"/>
      <c r="PZ3741" s="242"/>
      <c r="QA3741" s="242"/>
      <c r="QB3741" s="242"/>
      <c r="QC3741" s="242"/>
      <c r="QD3741" s="242"/>
      <c r="QE3741" s="242"/>
      <c r="QF3741" s="242"/>
      <c r="QG3741" s="242"/>
      <c r="QH3741" s="242"/>
      <c r="QI3741" s="242"/>
      <c r="QJ3741" s="242"/>
      <c r="QK3741" s="242"/>
    </row>
    <row r="3742" spans="439:453">
      <c r="PW3742" s="242"/>
      <c r="PX3742" s="242"/>
      <c r="PY3742" s="242"/>
      <c r="PZ3742" s="242"/>
      <c r="QA3742" s="242"/>
      <c r="QB3742" s="242"/>
      <c r="QC3742" s="242"/>
      <c r="QD3742" s="242"/>
      <c r="QE3742" s="242"/>
      <c r="QF3742" s="242"/>
      <c r="QG3742" s="242"/>
      <c r="QH3742" s="242"/>
      <c r="QI3742" s="242"/>
      <c r="QJ3742" s="242"/>
      <c r="QK3742" s="242"/>
    </row>
    <row r="3743" spans="439:453">
      <c r="PW3743" s="242"/>
      <c r="PX3743" s="242"/>
      <c r="PY3743" s="242"/>
      <c r="PZ3743" s="242"/>
      <c r="QA3743" s="242"/>
      <c r="QB3743" s="242"/>
      <c r="QC3743" s="242"/>
      <c r="QD3743" s="242"/>
      <c r="QE3743" s="242"/>
      <c r="QF3743" s="242"/>
      <c r="QG3743" s="242"/>
      <c r="QH3743" s="242"/>
      <c r="QI3743" s="242"/>
      <c r="QJ3743" s="242"/>
      <c r="QK3743" s="242"/>
    </row>
    <row r="3744" spans="439:453">
      <c r="PW3744" s="242"/>
      <c r="PX3744" s="242"/>
      <c r="PY3744" s="242"/>
      <c r="PZ3744" s="242"/>
      <c r="QA3744" s="242"/>
      <c r="QB3744" s="242"/>
      <c r="QC3744" s="242"/>
      <c r="QD3744" s="242"/>
      <c r="QE3744" s="242"/>
      <c r="QF3744" s="242"/>
      <c r="QG3744" s="242"/>
      <c r="QH3744" s="242"/>
      <c r="QI3744" s="242"/>
      <c r="QJ3744" s="242"/>
      <c r="QK3744" s="242"/>
    </row>
    <row r="3745" spans="439:453">
      <c r="PW3745" s="242"/>
      <c r="PX3745" s="242"/>
      <c r="PY3745" s="242"/>
      <c r="PZ3745" s="242"/>
      <c r="QA3745" s="242"/>
      <c r="QB3745" s="242"/>
      <c r="QC3745" s="242"/>
      <c r="QD3745" s="242"/>
      <c r="QE3745" s="242"/>
      <c r="QF3745" s="242"/>
      <c r="QG3745" s="242"/>
      <c r="QH3745" s="242"/>
      <c r="QI3745" s="242"/>
      <c r="QJ3745" s="242"/>
      <c r="QK3745" s="242"/>
    </row>
    <row r="3746" spans="439:453">
      <c r="PW3746" s="242"/>
      <c r="PX3746" s="242"/>
      <c r="PY3746" s="242"/>
      <c r="PZ3746" s="242"/>
      <c r="QA3746" s="242"/>
      <c r="QB3746" s="242"/>
      <c r="QC3746" s="242"/>
      <c r="QD3746" s="242"/>
      <c r="QE3746" s="242"/>
      <c r="QF3746" s="242"/>
      <c r="QG3746" s="242"/>
      <c r="QH3746" s="242"/>
      <c r="QI3746" s="242"/>
      <c r="QJ3746" s="242"/>
      <c r="QK3746" s="242"/>
    </row>
    <row r="3747" spans="439:453">
      <c r="PW3747" s="242"/>
      <c r="PX3747" s="242"/>
      <c r="PY3747" s="242"/>
      <c r="PZ3747" s="242"/>
      <c r="QA3747" s="242"/>
      <c r="QB3747" s="242"/>
      <c r="QC3747" s="242"/>
      <c r="QD3747" s="242"/>
      <c r="QE3747" s="242"/>
      <c r="QF3747" s="242"/>
      <c r="QG3747" s="242"/>
      <c r="QH3747" s="242"/>
      <c r="QI3747" s="242"/>
      <c r="QJ3747" s="242"/>
      <c r="QK3747" s="242"/>
    </row>
    <row r="3748" spans="439:453">
      <c r="PW3748" s="242"/>
      <c r="PX3748" s="242"/>
      <c r="PY3748" s="242"/>
      <c r="PZ3748" s="242"/>
      <c r="QA3748" s="242"/>
      <c r="QB3748" s="242"/>
      <c r="QC3748" s="242"/>
      <c r="QD3748" s="242"/>
      <c r="QE3748" s="242"/>
      <c r="QF3748" s="242"/>
      <c r="QG3748" s="242"/>
      <c r="QH3748" s="242"/>
      <c r="QI3748" s="242"/>
      <c r="QJ3748" s="242"/>
      <c r="QK3748" s="242"/>
    </row>
    <row r="3749" spans="439:453">
      <c r="PW3749" s="242"/>
      <c r="PX3749" s="242"/>
      <c r="PY3749" s="242"/>
      <c r="PZ3749" s="242"/>
      <c r="QA3749" s="242"/>
      <c r="QB3749" s="242"/>
      <c r="QC3749" s="242"/>
      <c r="QD3749" s="242"/>
      <c r="QE3749" s="242"/>
      <c r="QF3749" s="242"/>
      <c r="QG3749" s="242"/>
      <c r="QH3749" s="242"/>
      <c r="QI3749" s="242"/>
      <c r="QJ3749" s="242"/>
      <c r="QK3749" s="242"/>
    </row>
    <row r="3750" spans="439:453">
      <c r="PW3750" s="242"/>
      <c r="PX3750" s="242"/>
      <c r="PY3750" s="242"/>
      <c r="PZ3750" s="242"/>
      <c r="QA3750" s="242"/>
      <c r="QB3750" s="242"/>
      <c r="QC3750" s="242"/>
      <c r="QD3750" s="242"/>
      <c r="QE3750" s="242"/>
      <c r="QF3750" s="242"/>
      <c r="QG3750" s="242"/>
      <c r="QH3750" s="242"/>
      <c r="QI3750" s="242"/>
      <c r="QJ3750" s="242"/>
      <c r="QK3750" s="242"/>
    </row>
    <row r="3751" spans="439:453">
      <c r="PW3751" s="242"/>
      <c r="PX3751" s="242"/>
      <c r="PY3751" s="242"/>
      <c r="PZ3751" s="242"/>
      <c r="QA3751" s="242"/>
      <c r="QB3751" s="242"/>
      <c r="QC3751" s="242"/>
      <c r="QD3751" s="242"/>
      <c r="QE3751" s="242"/>
      <c r="QF3751" s="242"/>
      <c r="QG3751" s="242"/>
      <c r="QH3751" s="242"/>
      <c r="QI3751" s="242"/>
      <c r="QJ3751" s="242"/>
      <c r="QK3751" s="242"/>
    </row>
    <row r="3752" spans="439:453">
      <c r="PW3752" s="242"/>
      <c r="PX3752" s="242"/>
      <c r="PY3752" s="242"/>
      <c r="PZ3752" s="242"/>
      <c r="QA3752" s="242"/>
      <c r="QB3752" s="242"/>
      <c r="QC3752" s="242"/>
      <c r="QD3752" s="242"/>
      <c r="QE3752" s="242"/>
      <c r="QF3752" s="242"/>
      <c r="QG3752" s="242"/>
      <c r="QH3752" s="242"/>
      <c r="QI3752" s="242"/>
      <c r="QJ3752" s="242"/>
      <c r="QK3752" s="242"/>
    </row>
    <row r="3753" spans="439:453">
      <c r="PW3753" s="242"/>
      <c r="PX3753" s="242"/>
      <c r="PY3753" s="242"/>
      <c r="PZ3753" s="242"/>
      <c r="QA3753" s="242"/>
      <c r="QB3753" s="242"/>
      <c r="QC3753" s="242"/>
      <c r="QD3753" s="242"/>
      <c r="QE3753" s="242"/>
      <c r="QF3753" s="242"/>
      <c r="QG3753" s="242"/>
      <c r="QH3753" s="242"/>
      <c r="QI3753" s="242"/>
      <c r="QJ3753" s="242"/>
      <c r="QK3753" s="242"/>
    </row>
    <row r="3754" spans="439:453">
      <c r="PW3754" s="242"/>
      <c r="PX3754" s="242"/>
      <c r="PY3754" s="242"/>
      <c r="PZ3754" s="242"/>
      <c r="QA3754" s="242"/>
      <c r="QB3754" s="242"/>
      <c r="QC3754" s="242"/>
      <c r="QD3754" s="242"/>
      <c r="QE3754" s="242"/>
      <c r="QF3754" s="242"/>
      <c r="QG3754" s="242"/>
      <c r="QH3754" s="242"/>
      <c r="QI3754" s="242"/>
      <c r="QJ3754" s="242"/>
      <c r="QK3754" s="242"/>
    </row>
    <row r="3755" spans="439:453">
      <c r="PW3755" s="242"/>
      <c r="PX3755" s="242"/>
      <c r="PY3755" s="242"/>
      <c r="PZ3755" s="242"/>
      <c r="QA3755" s="242"/>
      <c r="QB3755" s="242"/>
      <c r="QC3755" s="242"/>
      <c r="QD3755" s="242"/>
      <c r="QE3755" s="242"/>
      <c r="QF3755" s="242"/>
      <c r="QG3755" s="242"/>
      <c r="QH3755" s="242"/>
      <c r="QI3755" s="242"/>
      <c r="QJ3755" s="242"/>
      <c r="QK3755" s="242"/>
    </row>
    <row r="3756" spans="439:453">
      <c r="PW3756" s="242"/>
      <c r="PX3756" s="242"/>
      <c r="PY3756" s="242"/>
      <c r="PZ3756" s="242"/>
      <c r="QA3756" s="242"/>
      <c r="QB3756" s="242"/>
      <c r="QC3756" s="242"/>
      <c r="QD3756" s="242"/>
      <c r="QE3756" s="242"/>
      <c r="QF3756" s="242"/>
      <c r="QG3756" s="242"/>
      <c r="QH3756" s="242"/>
      <c r="QI3756" s="242"/>
      <c r="QJ3756" s="242"/>
      <c r="QK3756" s="242"/>
    </row>
    <row r="3757" spans="439:453">
      <c r="PW3757" s="242"/>
      <c r="PX3757" s="242"/>
      <c r="PY3757" s="242"/>
      <c r="PZ3757" s="242"/>
      <c r="QA3757" s="242"/>
      <c r="QB3757" s="242"/>
      <c r="QC3757" s="242"/>
      <c r="QD3757" s="242"/>
      <c r="QE3757" s="242"/>
      <c r="QF3757" s="242"/>
      <c r="QG3757" s="242"/>
      <c r="QH3757" s="242"/>
      <c r="QI3757" s="242"/>
      <c r="QJ3757" s="242"/>
      <c r="QK3757" s="242"/>
    </row>
    <row r="3758" spans="439:453">
      <c r="PW3758" s="242"/>
      <c r="PX3758" s="242"/>
      <c r="PY3758" s="242"/>
      <c r="PZ3758" s="242"/>
      <c r="QA3758" s="242"/>
      <c r="QB3758" s="242"/>
      <c r="QC3758" s="242"/>
      <c r="QD3758" s="242"/>
      <c r="QE3758" s="242"/>
      <c r="QF3758" s="242"/>
      <c r="QG3758" s="242"/>
      <c r="QH3758" s="242"/>
      <c r="QI3758" s="242"/>
      <c r="QJ3758" s="242"/>
      <c r="QK3758" s="242"/>
    </row>
    <row r="3759" spans="439:453">
      <c r="PW3759" s="242"/>
      <c r="PX3759" s="242"/>
      <c r="PY3759" s="242"/>
      <c r="PZ3759" s="242"/>
      <c r="QA3759" s="242"/>
      <c r="QB3759" s="242"/>
      <c r="QC3759" s="242"/>
      <c r="QD3759" s="242"/>
      <c r="QE3759" s="242"/>
      <c r="QF3759" s="242"/>
      <c r="QG3759" s="242"/>
      <c r="QH3759" s="242"/>
      <c r="QI3759" s="242"/>
      <c r="QJ3759" s="242"/>
      <c r="QK3759" s="242"/>
    </row>
    <row r="3760" spans="439:453">
      <c r="PW3760" s="242"/>
      <c r="PX3760" s="242"/>
      <c r="PY3760" s="242"/>
      <c r="PZ3760" s="242"/>
      <c r="QA3760" s="242"/>
      <c r="QB3760" s="242"/>
      <c r="QC3760" s="242"/>
      <c r="QD3760" s="242"/>
      <c r="QE3760" s="242"/>
      <c r="QF3760" s="242"/>
      <c r="QG3760" s="242"/>
      <c r="QH3760" s="242"/>
      <c r="QI3760" s="242"/>
      <c r="QJ3760" s="242"/>
      <c r="QK3760" s="242"/>
    </row>
    <row r="3761" spans="439:453">
      <c r="PW3761" s="242"/>
      <c r="PX3761" s="242"/>
      <c r="PY3761" s="242"/>
      <c r="PZ3761" s="242"/>
      <c r="QA3761" s="242"/>
      <c r="QB3761" s="242"/>
      <c r="QC3761" s="242"/>
      <c r="QD3761" s="242"/>
      <c r="QE3761" s="242"/>
      <c r="QF3761" s="242"/>
      <c r="QG3761" s="242"/>
      <c r="QH3761" s="242"/>
      <c r="QI3761" s="242"/>
      <c r="QJ3761" s="242"/>
      <c r="QK3761" s="242"/>
    </row>
    <row r="3762" spans="439:453">
      <c r="PW3762" s="242"/>
      <c r="PX3762" s="242"/>
      <c r="PY3762" s="242"/>
      <c r="PZ3762" s="242"/>
      <c r="QA3762" s="242"/>
      <c r="QB3762" s="242"/>
      <c r="QC3762" s="242"/>
      <c r="QD3762" s="242"/>
      <c r="QE3762" s="242"/>
      <c r="QF3762" s="242"/>
      <c r="QG3762" s="242"/>
      <c r="QH3762" s="242"/>
      <c r="QI3762" s="242"/>
      <c r="QJ3762" s="242"/>
      <c r="QK3762" s="242"/>
    </row>
    <row r="3763" spans="439:453">
      <c r="PW3763" s="242"/>
      <c r="PX3763" s="242"/>
      <c r="PY3763" s="242"/>
      <c r="PZ3763" s="242"/>
      <c r="QA3763" s="242"/>
      <c r="QB3763" s="242"/>
      <c r="QC3763" s="242"/>
      <c r="QD3763" s="242"/>
      <c r="QE3763" s="242"/>
      <c r="QF3763" s="242"/>
      <c r="QG3763" s="242"/>
      <c r="QH3763" s="242"/>
      <c r="QI3763" s="242"/>
      <c r="QJ3763" s="242"/>
      <c r="QK3763" s="242"/>
    </row>
    <row r="3764" spans="439:453">
      <c r="PW3764" s="242"/>
      <c r="PX3764" s="242"/>
      <c r="PY3764" s="242"/>
      <c r="PZ3764" s="242"/>
      <c r="QA3764" s="242"/>
      <c r="QB3764" s="242"/>
      <c r="QC3764" s="242"/>
      <c r="QD3764" s="242"/>
      <c r="QE3764" s="242"/>
      <c r="QF3764" s="242"/>
      <c r="QG3764" s="242"/>
      <c r="QH3764" s="242"/>
      <c r="QI3764" s="242"/>
      <c r="QJ3764" s="242"/>
      <c r="QK3764" s="242"/>
    </row>
    <row r="3765" spans="439:453">
      <c r="PW3765" s="242"/>
      <c r="PX3765" s="242"/>
      <c r="PY3765" s="242"/>
      <c r="PZ3765" s="242"/>
      <c r="QA3765" s="242"/>
      <c r="QB3765" s="242"/>
      <c r="QC3765" s="242"/>
      <c r="QD3765" s="242"/>
      <c r="QE3765" s="242"/>
      <c r="QF3765" s="242"/>
      <c r="QG3765" s="242"/>
      <c r="QH3765" s="242"/>
      <c r="QI3765" s="242"/>
      <c r="QJ3765" s="242"/>
      <c r="QK3765" s="242"/>
    </row>
    <row r="3766" spans="439:453">
      <c r="PW3766" s="242"/>
      <c r="PX3766" s="242"/>
      <c r="PY3766" s="242"/>
      <c r="PZ3766" s="242"/>
      <c r="QA3766" s="242"/>
      <c r="QB3766" s="242"/>
      <c r="QC3766" s="242"/>
      <c r="QD3766" s="242"/>
      <c r="QE3766" s="242"/>
      <c r="QF3766" s="242"/>
      <c r="QG3766" s="242"/>
      <c r="QH3766" s="242"/>
      <c r="QI3766" s="242"/>
      <c r="QJ3766" s="242"/>
      <c r="QK3766" s="242"/>
    </row>
    <row r="3767" spans="439:453">
      <c r="PW3767" s="242"/>
      <c r="PX3767" s="242"/>
      <c r="PY3767" s="242"/>
      <c r="PZ3767" s="242"/>
      <c r="QA3767" s="242"/>
      <c r="QB3767" s="242"/>
      <c r="QC3767" s="242"/>
      <c r="QD3767" s="242"/>
      <c r="QE3767" s="242"/>
      <c r="QF3767" s="242"/>
      <c r="QG3767" s="242"/>
      <c r="QH3767" s="242"/>
      <c r="QI3767" s="242"/>
      <c r="QJ3767" s="242"/>
      <c r="QK3767" s="242"/>
    </row>
    <row r="3768" spans="439:453">
      <c r="PW3768" s="242"/>
      <c r="PX3768" s="242"/>
      <c r="PY3768" s="242"/>
      <c r="PZ3768" s="242"/>
      <c r="QA3768" s="242"/>
      <c r="QB3768" s="242"/>
      <c r="QC3768" s="242"/>
      <c r="QD3768" s="242"/>
      <c r="QE3768" s="242"/>
      <c r="QF3768" s="242"/>
      <c r="QG3768" s="242"/>
      <c r="QH3768" s="242"/>
      <c r="QI3768" s="242"/>
      <c r="QJ3768" s="242"/>
      <c r="QK3768" s="242"/>
    </row>
    <row r="3769" spans="439:453">
      <c r="PW3769" s="242"/>
      <c r="PX3769" s="242"/>
      <c r="PY3769" s="242"/>
      <c r="PZ3769" s="242"/>
      <c r="QA3769" s="242"/>
      <c r="QB3769" s="242"/>
      <c r="QC3769" s="242"/>
      <c r="QD3769" s="242"/>
      <c r="QE3769" s="242"/>
      <c r="QF3769" s="242"/>
      <c r="QG3769" s="242"/>
      <c r="QH3769" s="242"/>
      <c r="QI3769" s="242"/>
      <c r="QJ3769" s="242"/>
      <c r="QK3769" s="242"/>
    </row>
    <row r="3770" spans="439:453">
      <c r="PW3770" s="242"/>
      <c r="PX3770" s="242"/>
      <c r="PY3770" s="242"/>
      <c r="PZ3770" s="242"/>
      <c r="QA3770" s="242"/>
      <c r="QB3770" s="242"/>
      <c r="QC3770" s="242"/>
      <c r="QD3770" s="242"/>
      <c r="QE3770" s="242"/>
      <c r="QF3770" s="242"/>
      <c r="QG3770" s="242"/>
      <c r="QH3770" s="242"/>
      <c r="QI3770" s="242"/>
      <c r="QJ3770" s="242"/>
      <c r="QK3770" s="242"/>
    </row>
    <row r="3771" spans="439:453">
      <c r="PW3771" s="242"/>
      <c r="PX3771" s="242"/>
      <c r="PY3771" s="242"/>
      <c r="PZ3771" s="242"/>
      <c r="QA3771" s="242"/>
      <c r="QB3771" s="242"/>
      <c r="QC3771" s="242"/>
      <c r="QD3771" s="242"/>
      <c r="QE3771" s="242"/>
      <c r="QF3771" s="242"/>
      <c r="QG3771" s="242"/>
      <c r="QH3771" s="242"/>
      <c r="QI3771" s="242"/>
      <c r="QJ3771" s="242"/>
      <c r="QK3771" s="242"/>
    </row>
    <row r="3772" spans="439:453">
      <c r="PW3772" s="242"/>
      <c r="PX3772" s="242"/>
      <c r="PY3772" s="242"/>
      <c r="PZ3772" s="242"/>
      <c r="QA3772" s="242"/>
      <c r="QB3772" s="242"/>
      <c r="QC3772" s="242"/>
      <c r="QD3772" s="242"/>
      <c r="QE3772" s="242"/>
      <c r="QF3772" s="242"/>
      <c r="QG3772" s="242"/>
      <c r="QH3772" s="242"/>
      <c r="QI3772" s="242"/>
      <c r="QJ3772" s="242"/>
      <c r="QK3772" s="242"/>
    </row>
    <row r="3773" spans="439:453">
      <c r="PW3773" s="242"/>
      <c r="PX3773" s="242"/>
      <c r="PY3773" s="242"/>
      <c r="PZ3773" s="242"/>
      <c r="QA3773" s="242"/>
      <c r="QB3773" s="242"/>
      <c r="QC3773" s="242"/>
      <c r="QD3773" s="242"/>
      <c r="QE3773" s="242"/>
      <c r="QF3773" s="242"/>
      <c r="QG3773" s="242"/>
      <c r="QH3773" s="242"/>
      <c r="QI3773" s="242"/>
      <c r="QJ3773" s="242"/>
      <c r="QK3773" s="242"/>
    </row>
    <row r="3774" spans="439:453">
      <c r="PW3774" s="242"/>
      <c r="PX3774" s="242"/>
      <c r="PY3774" s="242"/>
      <c r="PZ3774" s="242"/>
      <c r="QA3774" s="242"/>
      <c r="QB3774" s="242"/>
      <c r="QC3774" s="242"/>
      <c r="QD3774" s="242"/>
      <c r="QE3774" s="242"/>
      <c r="QF3774" s="242"/>
      <c r="QG3774" s="242"/>
      <c r="QH3774" s="242"/>
      <c r="QI3774" s="242"/>
      <c r="QJ3774" s="242"/>
      <c r="QK3774" s="242"/>
    </row>
    <row r="3775" spans="439:453">
      <c r="PW3775" s="242"/>
      <c r="PX3775" s="242"/>
      <c r="PY3775" s="242"/>
      <c r="PZ3775" s="242"/>
      <c r="QA3775" s="242"/>
      <c r="QB3775" s="242"/>
      <c r="QC3775" s="242"/>
      <c r="QD3775" s="242"/>
      <c r="QE3775" s="242"/>
      <c r="QF3775" s="242"/>
      <c r="QG3775" s="242"/>
      <c r="QH3775" s="242"/>
      <c r="QI3775" s="242"/>
      <c r="QJ3775" s="242"/>
      <c r="QK3775" s="242"/>
    </row>
    <row r="3776" spans="439:453">
      <c r="PW3776" s="242"/>
      <c r="PX3776" s="242"/>
      <c r="PY3776" s="242"/>
      <c r="PZ3776" s="242"/>
      <c r="QA3776" s="242"/>
      <c r="QB3776" s="242"/>
      <c r="QC3776" s="242"/>
      <c r="QD3776" s="242"/>
      <c r="QE3776" s="242"/>
      <c r="QF3776" s="242"/>
      <c r="QG3776" s="242"/>
      <c r="QH3776" s="242"/>
      <c r="QI3776" s="242"/>
      <c r="QJ3776" s="242"/>
      <c r="QK3776" s="242"/>
    </row>
    <row r="3777" spans="439:453">
      <c r="PW3777" s="242"/>
      <c r="PX3777" s="242"/>
      <c r="PY3777" s="242"/>
      <c r="PZ3777" s="242"/>
      <c r="QA3777" s="242"/>
      <c r="QB3777" s="242"/>
      <c r="QC3777" s="242"/>
      <c r="QD3777" s="242"/>
      <c r="QE3777" s="242"/>
      <c r="QF3777" s="242"/>
      <c r="QG3777" s="242"/>
      <c r="QH3777" s="242"/>
      <c r="QI3777" s="242"/>
      <c r="QJ3777" s="242"/>
      <c r="QK3777" s="242"/>
    </row>
    <row r="3778" spans="439:453">
      <c r="PW3778" s="242"/>
      <c r="PX3778" s="242"/>
      <c r="PY3778" s="242"/>
      <c r="PZ3778" s="242"/>
      <c r="QA3778" s="242"/>
      <c r="QB3778" s="242"/>
      <c r="QC3778" s="242"/>
      <c r="QD3778" s="242"/>
      <c r="QE3778" s="242"/>
      <c r="QF3778" s="242"/>
      <c r="QG3778" s="242"/>
      <c r="QH3778" s="242"/>
      <c r="QI3778" s="242"/>
      <c r="QJ3778" s="242"/>
      <c r="QK3778" s="242"/>
    </row>
    <row r="3779" spans="439:453">
      <c r="PW3779" s="242"/>
      <c r="PX3779" s="242"/>
      <c r="PY3779" s="242"/>
      <c r="PZ3779" s="242"/>
      <c r="QA3779" s="242"/>
      <c r="QB3779" s="242"/>
      <c r="QC3779" s="242"/>
      <c r="QD3779" s="242"/>
      <c r="QE3779" s="242"/>
      <c r="QF3779" s="242"/>
      <c r="QG3779" s="242"/>
      <c r="QH3779" s="242"/>
      <c r="QI3779" s="242"/>
      <c r="QJ3779" s="242"/>
      <c r="QK3779" s="242"/>
    </row>
    <row r="3780" spans="439:453">
      <c r="PW3780" s="242"/>
      <c r="PX3780" s="242"/>
      <c r="PY3780" s="242"/>
      <c r="PZ3780" s="242"/>
      <c r="QA3780" s="242"/>
      <c r="QB3780" s="242"/>
      <c r="QC3780" s="242"/>
      <c r="QD3780" s="242"/>
      <c r="QE3780" s="242"/>
      <c r="QF3780" s="242"/>
      <c r="QG3780" s="242"/>
      <c r="QH3780" s="242"/>
      <c r="QI3780" s="242"/>
      <c r="QJ3780" s="242"/>
      <c r="QK3780" s="242"/>
    </row>
    <row r="3781" spans="439:453">
      <c r="PW3781" s="242"/>
      <c r="PX3781" s="242"/>
      <c r="PY3781" s="242"/>
      <c r="PZ3781" s="242"/>
      <c r="QA3781" s="242"/>
      <c r="QB3781" s="242"/>
      <c r="QC3781" s="242"/>
      <c r="QD3781" s="242"/>
      <c r="QE3781" s="242"/>
      <c r="QF3781" s="242"/>
      <c r="QG3781" s="242"/>
      <c r="QH3781" s="242"/>
      <c r="QI3781" s="242"/>
      <c r="QJ3781" s="242"/>
      <c r="QK3781" s="242"/>
    </row>
    <row r="3782" spans="439:453">
      <c r="PW3782" s="242"/>
      <c r="PX3782" s="242"/>
      <c r="PY3782" s="242"/>
      <c r="PZ3782" s="242"/>
      <c r="QA3782" s="242"/>
      <c r="QB3782" s="242"/>
      <c r="QC3782" s="242"/>
      <c r="QD3782" s="242"/>
      <c r="QE3782" s="242"/>
      <c r="QF3782" s="242"/>
      <c r="QG3782" s="242"/>
      <c r="QH3782" s="242"/>
      <c r="QI3782" s="242"/>
      <c r="QJ3782" s="242"/>
      <c r="QK3782" s="242"/>
    </row>
    <row r="3783" spans="439:453">
      <c r="PW3783" s="242"/>
      <c r="PX3783" s="242"/>
      <c r="PY3783" s="242"/>
      <c r="PZ3783" s="242"/>
      <c r="QA3783" s="242"/>
      <c r="QB3783" s="242"/>
      <c r="QC3783" s="242"/>
      <c r="QD3783" s="242"/>
      <c r="QE3783" s="242"/>
      <c r="QF3783" s="242"/>
      <c r="QG3783" s="242"/>
      <c r="QH3783" s="242"/>
      <c r="QI3783" s="242"/>
      <c r="QJ3783" s="242"/>
      <c r="QK3783" s="242"/>
    </row>
    <row r="3784" spans="439:453">
      <c r="PW3784" s="242"/>
      <c r="PX3784" s="242"/>
      <c r="PY3784" s="242"/>
      <c r="PZ3784" s="242"/>
      <c r="QA3784" s="242"/>
      <c r="QB3784" s="242"/>
      <c r="QC3784" s="242"/>
      <c r="QD3784" s="242"/>
      <c r="QE3784" s="242"/>
      <c r="QF3784" s="242"/>
      <c r="QG3784" s="242"/>
      <c r="QH3784" s="242"/>
      <c r="QI3784" s="242"/>
      <c r="QJ3784" s="242"/>
      <c r="QK3784" s="242"/>
    </row>
    <row r="3785" spans="439:453">
      <c r="PW3785" s="242"/>
      <c r="PX3785" s="242"/>
      <c r="PY3785" s="242"/>
      <c r="PZ3785" s="242"/>
      <c r="QA3785" s="242"/>
      <c r="QB3785" s="242"/>
      <c r="QC3785" s="242"/>
      <c r="QD3785" s="242"/>
      <c r="QE3785" s="242"/>
      <c r="QF3785" s="242"/>
      <c r="QG3785" s="242"/>
      <c r="QH3785" s="242"/>
      <c r="QI3785" s="242"/>
      <c r="QJ3785" s="242"/>
      <c r="QK3785" s="242"/>
    </row>
    <row r="3786" spans="439:453">
      <c r="PW3786" s="242"/>
      <c r="PX3786" s="242"/>
      <c r="PY3786" s="242"/>
      <c r="PZ3786" s="242"/>
      <c r="QA3786" s="242"/>
      <c r="QB3786" s="242"/>
      <c r="QC3786" s="242"/>
      <c r="QD3786" s="242"/>
      <c r="QE3786" s="242"/>
      <c r="QF3786" s="242"/>
      <c r="QG3786" s="242"/>
      <c r="QH3786" s="242"/>
      <c r="QI3786" s="242"/>
      <c r="QJ3786" s="242"/>
      <c r="QK3786" s="242"/>
    </row>
    <row r="3787" spans="439:453">
      <c r="PW3787" s="242"/>
      <c r="PX3787" s="242"/>
      <c r="PY3787" s="242"/>
      <c r="PZ3787" s="242"/>
      <c r="QA3787" s="242"/>
      <c r="QB3787" s="242"/>
      <c r="QC3787" s="242"/>
      <c r="QD3787" s="242"/>
      <c r="QE3787" s="242"/>
      <c r="QF3787" s="242"/>
      <c r="QG3787" s="242"/>
      <c r="QH3787" s="242"/>
      <c r="QI3787" s="242"/>
      <c r="QJ3787" s="242"/>
      <c r="QK3787" s="242"/>
    </row>
    <row r="3788" spans="439:453">
      <c r="PW3788" s="242"/>
      <c r="PX3788" s="242"/>
      <c r="PY3788" s="242"/>
      <c r="PZ3788" s="242"/>
      <c r="QA3788" s="242"/>
      <c r="QB3788" s="242"/>
      <c r="QC3788" s="242"/>
      <c r="QD3788" s="242"/>
      <c r="QE3788" s="242"/>
      <c r="QF3788" s="242"/>
      <c r="QG3788" s="242"/>
      <c r="QH3788" s="242"/>
      <c r="QI3788" s="242"/>
      <c r="QJ3788" s="242"/>
      <c r="QK3788" s="242"/>
    </row>
    <row r="3789" spans="439:453">
      <c r="PW3789" s="242"/>
      <c r="PX3789" s="242"/>
      <c r="PY3789" s="242"/>
      <c r="PZ3789" s="242"/>
      <c r="QA3789" s="242"/>
      <c r="QB3789" s="242"/>
      <c r="QC3789" s="242"/>
      <c r="QD3789" s="242"/>
      <c r="QE3789" s="242"/>
      <c r="QF3789" s="242"/>
      <c r="QG3789" s="242"/>
      <c r="QH3789" s="242"/>
      <c r="QI3789" s="242"/>
      <c r="QJ3789" s="242"/>
      <c r="QK3789" s="242"/>
    </row>
    <row r="3790" spans="439:453">
      <c r="PW3790" s="242"/>
      <c r="PX3790" s="242"/>
      <c r="PY3790" s="242"/>
      <c r="PZ3790" s="242"/>
      <c r="QA3790" s="242"/>
      <c r="QB3790" s="242"/>
      <c r="QC3790" s="242"/>
      <c r="QD3790" s="242"/>
      <c r="QE3790" s="242"/>
      <c r="QF3790" s="242"/>
      <c r="QG3790" s="242"/>
      <c r="QH3790" s="242"/>
      <c r="QI3790" s="242"/>
      <c r="QJ3790" s="242"/>
      <c r="QK3790" s="242"/>
    </row>
    <row r="3791" spans="439:453">
      <c r="PW3791" s="242"/>
      <c r="PX3791" s="242"/>
      <c r="PY3791" s="242"/>
      <c r="PZ3791" s="242"/>
      <c r="QA3791" s="242"/>
      <c r="QB3791" s="242"/>
      <c r="QC3791" s="242"/>
      <c r="QD3791" s="242"/>
      <c r="QE3791" s="242"/>
      <c r="QF3791" s="242"/>
      <c r="QG3791" s="242"/>
      <c r="QH3791" s="242"/>
      <c r="QI3791" s="242"/>
      <c r="QJ3791" s="242"/>
      <c r="QK3791" s="242"/>
    </row>
    <row r="3792" spans="439:453">
      <c r="PW3792" s="242"/>
      <c r="PX3792" s="242"/>
      <c r="PY3792" s="242"/>
      <c r="PZ3792" s="242"/>
      <c r="QA3792" s="242"/>
      <c r="QB3792" s="242"/>
      <c r="QC3792" s="242"/>
      <c r="QD3792" s="242"/>
      <c r="QE3792" s="242"/>
      <c r="QF3792" s="242"/>
      <c r="QG3792" s="242"/>
      <c r="QH3792" s="242"/>
      <c r="QI3792" s="242"/>
      <c r="QJ3792" s="242"/>
      <c r="QK3792" s="242"/>
    </row>
    <row r="3793" spans="439:453">
      <c r="PW3793" s="242"/>
      <c r="PX3793" s="242"/>
      <c r="PY3793" s="242"/>
      <c r="PZ3793" s="242"/>
      <c r="QA3793" s="242"/>
      <c r="QB3793" s="242"/>
      <c r="QC3793" s="242"/>
      <c r="QD3793" s="242"/>
      <c r="QE3793" s="242"/>
      <c r="QF3793" s="242"/>
      <c r="QG3793" s="242"/>
      <c r="QH3793" s="242"/>
      <c r="QI3793" s="242"/>
      <c r="QJ3793" s="242"/>
      <c r="QK3793" s="242"/>
    </row>
    <row r="3794" spans="439:453">
      <c r="PW3794" s="242"/>
      <c r="PX3794" s="242"/>
      <c r="PY3794" s="242"/>
      <c r="PZ3794" s="242"/>
      <c r="QA3794" s="242"/>
      <c r="QB3794" s="242"/>
      <c r="QC3794" s="242"/>
      <c r="QD3794" s="242"/>
      <c r="QE3794" s="242"/>
      <c r="QF3794" s="242"/>
      <c r="QG3794" s="242"/>
      <c r="QH3794" s="242"/>
      <c r="QI3794" s="242"/>
      <c r="QJ3794" s="242"/>
      <c r="QK3794" s="242"/>
    </row>
    <row r="3795" spans="439:453">
      <c r="PW3795" s="242"/>
      <c r="PX3795" s="242"/>
      <c r="PY3795" s="242"/>
      <c r="PZ3795" s="242"/>
      <c r="QA3795" s="242"/>
      <c r="QB3795" s="242"/>
      <c r="QC3795" s="242"/>
      <c r="QD3795" s="242"/>
      <c r="QE3795" s="242"/>
      <c r="QF3795" s="242"/>
      <c r="QG3795" s="242"/>
      <c r="QH3795" s="242"/>
      <c r="QI3795" s="242"/>
      <c r="QJ3795" s="242"/>
      <c r="QK3795" s="242"/>
    </row>
    <row r="3796" spans="439:453">
      <c r="PW3796" s="242"/>
      <c r="PX3796" s="242"/>
      <c r="PY3796" s="242"/>
      <c r="PZ3796" s="242"/>
      <c r="QA3796" s="242"/>
      <c r="QB3796" s="242"/>
      <c r="QC3796" s="242"/>
      <c r="QD3796" s="242"/>
      <c r="QE3796" s="242"/>
      <c r="QF3796" s="242"/>
      <c r="QG3796" s="242"/>
      <c r="QH3796" s="242"/>
      <c r="QI3796" s="242"/>
      <c r="QJ3796" s="242"/>
      <c r="QK3796" s="242"/>
    </row>
    <row r="3797" spans="439:453">
      <c r="PW3797" s="242"/>
      <c r="PX3797" s="242"/>
      <c r="PY3797" s="242"/>
      <c r="PZ3797" s="242"/>
      <c r="QA3797" s="242"/>
      <c r="QB3797" s="242"/>
      <c r="QC3797" s="242"/>
      <c r="QD3797" s="242"/>
      <c r="QE3797" s="242"/>
      <c r="QF3797" s="242"/>
      <c r="QG3797" s="242"/>
      <c r="QH3797" s="242"/>
      <c r="QI3797" s="242"/>
      <c r="QJ3797" s="242"/>
      <c r="QK3797" s="242"/>
    </row>
    <row r="3798" spans="439:453">
      <c r="PW3798" s="242"/>
      <c r="PX3798" s="242"/>
      <c r="PY3798" s="242"/>
      <c r="PZ3798" s="242"/>
      <c r="QA3798" s="242"/>
      <c r="QB3798" s="242"/>
      <c r="QC3798" s="242"/>
      <c r="QD3798" s="242"/>
      <c r="QE3798" s="242"/>
      <c r="QF3798" s="242"/>
      <c r="QG3798" s="242"/>
      <c r="QH3798" s="242"/>
      <c r="QI3798" s="242"/>
      <c r="QJ3798" s="242"/>
      <c r="QK3798" s="242"/>
    </row>
    <row r="3799" spans="439:453">
      <c r="PW3799" s="242"/>
      <c r="PX3799" s="242"/>
      <c r="PY3799" s="242"/>
      <c r="PZ3799" s="242"/>
      <c r="QA3799" s="242"/>
      <c r="QB3799" s="242"/>
      <c r="QC3799" s="242"/>
      <c r="QD3799" s="242"/>
      <c r="QE3799" s="242"/>
      <c r="QF3799" s="242"/>
      <c r="QG3799" s="242"/>
      <c r="QH3799" s="242"/>
      <c r="QI3799" s="242"/>
      <c r="QJ3799" s="242"/>
      <c r="QK3799" s="242"/>
    </row>
    <row r="3800" spans="439:453">
      <c r="PW3800" s="242"/>
      <c r="PX3800" s="242"/>
      <c r="PY3800" s="242"/>
      <c r="PZ3800" s="242"/>
      <c r="QA3800" s="242"/>
      <c r="QB3800" s="242"/>
      <c r="QC3800" s="242"/>
      <c r="QD3800" s="242"/>
      <c r="QE3800" s="242"/>
      <c r="QF3800" s="242"/>
      <c r="QG3800" s="242"/>
      <c r="QH3800" s="242"/>
      <c r="QI3800" s="242"/>
      <c r="QJ3800" s="242"/>
      <c r="QK3800" s="242"/>
    </row>
    <row r="3801" spans="439:453">
      <c r="PW3801" s="242"/>
      <c r="PX3801" s="242"/>
      <c r="PY3801" s="242"/>
      <c r="PZ3801" s="242"/>
      <c r="QA3801" s="242"/>
      <c r="QB3801" s="242"/>
      <c r="QC3801" s="242"/>
      <c r="QD3801" s="242"/>
      <c r="QE3801" s="242"/>
      <c r="QF3801" s="242"/>
      <c r="QG3801" s="242"/>
      <c r="QH3801" s="242"/>
      <c r="QI3801" s="242"/>
      <c r="QJ3801" s="242"/>
      <c r="QK3801" s="242"/>
    </row>
    <row r="3802" spans="439:453">
      <c r="PW3802" s="242"/>
      <c r="PX3802" s="242"/>
      <c r="PY3802" s="242"/>
      <c r="PZ3802" s="242"/>
      <c r="QA3802" s="242"/>
      <c r="QB3802" s="242"/>
      <c r="QC3802" s="242"/>
      <c r="QD3802" s="242"/>
      <c r="QE3802" s="242"/>
      <c r="QF3802" s="242"/>
      <c r="QG3802" s="242"/>
      <c r="QH3802" s="242"/>
      <c r="QI3802" s="242"/>
      <c r="QJ3802" s="242"/>
      <c r="QK3802" s="242"/>
    </row>
    <row r="3803" spans="439:453">
      <c r="PW3803" s="242"/>
      <c r="PX3803" s="242"/>
      <c r="PY3803" s="242"/>
      <c r="PZ3803" s="242"/>
      <c r="QA3803" s="242"/>
      <c r="QB3803" s="242"/>
      <c r="QC3803" s="242"/>
      <c r="QD3803" s="242"/>
      <c r="QE3803" s="242"/>
      <c r="QF3803" s="242"/>
      <c r="QG3803" s="242"/>
      <c r="QH3803" s="242"/>
      <c r="QI3803" s="242"/>
      <c r="QJ3803" s="242"/>
      <c r="QK3803" s="242"/>
    </row>
    <row r="3804" spans="439:453">
      <c r="PW3804" s="242"/>
      <c r="PX3804" s="242"/>
      <c r="PY3804" s="242"/>
      <c r="PZ3804" s="242"/>
      <c r="QA3804" s="242"/>
      <c r="QB3804" s="242"/>
      <c r="QC3804" s="242"/>
      <c r="QD3804" s="242"/>
      <c r="QE3804" s="242"/>
      <c r="QF3804" s="242"/>
      <c r="QG3804" s="242"/>
      <c r="QH3804" s="242"/>
      <c r="QI3804" s="242"/>
      <c r="QJ3804" s="242"/>
      <c r="QK3804" s="242"/>
    </row>
    <row r="3805" spans="439:453">
      <c r="PW3805" s="242"/>
      <c r="PX3805" s="242"/>
      <c r="PY3805" s="242"/>
      <c r="PZ3805" s="242"/>
      <c r="QA3805" s="242"/>
      <c r="QB3805" s="242"/>
      <c r="QC3805" s="242"/>
      <c r="QD3805" s="242"/>
      <c r="QE3805" s="242"/>
      <c r="QF3805" s="242"/>
      <c r="QG3805" s="242"/>
      <c r="QH3805" s="242"/>
      <c r="QI3805" s="242"/>
      <c r="QJ3805" s="242"/>
      <c r="QK3805" s="242"/>
    </row>
    <row r="3806" spans="439:453">
      <c r="PW3806" s="242"/>
      <c r="PX3806" s="242"/>
      <c r="PY3806" s="242"/>
      <c r="PZ3806" s="242"/>
      <c r="QA3806" s="242"/>
      <c r="QB3806" s="242"/>
      <c r="QC3806" s="242"/>
      <c r="QD3806" s="242"/>
      <c r="QE3806" s="242"/>
      <c r="QF3806" s="242"/>
      <c r="QG3806" s="242"/>
      <c r="QH3806" s="242"/>
      <c r="QI3806" s="242"/>
      <c r="QJ3806" s="242"/>
      <c r="QK3806" s="242"/>
    </row>
    <row r="3807" spans="439:453">
      <c r="PW3807" s="242"/>
      <c r="PX3807" s="242"/>
      <c r="PY3807" s="242"/>
      <c r="PZ3807" s="242"/>
      <c r="QA3807" s="242"/>
      <c r="QB3807" s="242"/>
      <c r="QC3807" s="242"/>
      <c r="QD3807" s="242"/>
      <c r="QE3807" s="242"/>
      <c r="QF3807" s="242"/>
      <c r="QG3807" s="242"/>
      <c r="QH3807" s="242"/>
      <c r="QI3807" s="242"/>
      <c r="QJ3807" s="242"/>
      <c r="QK3807" s="242"/>
    </row>
    <row r="3808" spans="439:453">
      <c r="PW3808" s="242"/>
      <c r="PX3808" s="242"/>
      <c r="PY3808" s="242"/>
      <c r="PZ3808" s="242"/>
      <c r="QA3808" s="242"/>
      <c r="QB3808" s="242"/>
      <c r="QC3808" s="242"/>
      <c r="QD3808" s="242"/>
      <c r="QE3808" s="242"/>
      <c r="QF3808" s="242"/>
      <c r="QG3808" s="242"/>
      <c r="QH3808" s="242"/>
      <c r="QI3808" s="242"/>
      <c r="QJ3808" s="242"/>
      <c r="QK3808" s="242"/>
    </row>
    <row r="3809" spans="439:453">
      <c r="PW3809" s="242"/>
      <c r="PX3809" s="242"/>
      <c r="PY3809" s="242"/>
      <c r="PZ3809" s="242"/>
      <c r="QA3809" s="242"/>
      <c r="QB3809" s="242"/>
      <c r="QC3809" s="242"/>
      <c r="QD3809" s="242"/>
      <c r="QE3809" s="242"/>
      <c r="QF3809" s="242"/>
      <c r="QG3809" s="242"/>
      <c r="QH3809" s="242"/>
      <c r="QI3809" s="242"/>
      <c r="QJ3809" s="242"/>
      <c r="QK3809" s="242"/>
    </row>
    <row r="3810" spans="439:453">
      <c r="PW3810" s="242"/>
      <c r="PX3810" s="242"/>
      <c r="PY3810" s="242"/>
      <c r="PZ3810" s="242"/>
      <c r="QA3810" s="242"/>
      <c r="QB3810" s="242"/>
      <c r="QC3810" s="242"/>
      <c r="QD3810" s="242"/>
      <c r="QE3810" s="242"/>
      <c r="QF3810" s="242"/>
      <c r="QG3810" s="242"/>
      <c r="QH3810" s="242"/>
      <c r="QI3810" s="242"/>
      <c r="QJ3810" s="242"/>
      <c r="QK3810" s="242"/>
    </row>
    <row r="3811" spans="439:453">
      <c r="PW3811" s="242"/>
      <c r="PX3811" s="242"/>
      <c r="PY3811" s="242"/>
      <c r="PZ3811" s="242"/>
      <c r="QA3811" s="242"/>
      <c r="QB3811" s="242"/>
      <c r="QC3811" s="242"/>
      <c r="QD3811" s="242"/>
      <c r="QE3811" s="242"/>
      <c r="QF3811" s="242"/>
      <c r="QG3811" s="242"/>
      <c r="QH3811" s="242"/>
      <c r="QI3811" s="242"/>
      <c r="QJ3811" s="242"/>
      <c r="QK3811" s="242"/>
    </row>
    <row r="3812" spans="439:453">
      <c r="PW3812" s="242"/>
      <c r="PX3812" s="242"/>
      <c r="PY3812" s="242"/>
      <c r="PZ3812" s="242"/>
      <c r="QA3812" s="242"/>
      <c r="QB3812" s="242"/>
      <c r="QC3812" s="242"/>
      <c r="QD3812" s="242"/>
      <c r="QE3812" s="242"/>
      <c r="QF3812" s="242"/>
      <c r="QG3812" s="242"/>
      <c r="QH3812" s="242"/>
      <c r="QI3812" s="242"/>
      <c r="QJ3812" s="242"/>
      <c r="QK3812" s="242"/>
    </row>
    <row r="3813" spans="439:453">
      <c r="PW3813" s="242"/>
      <c r="PX3813" s="242"/>
      <c r="PY3813" s="242"/>
      <c r="PZ3813" s="242"/>
      <c r="QA3813" s="242"/>
      <c r="QB3813" s="242"/>
      <c r="QC3813" s="242"/>
      <c r="QD3813" s="242"/>
      <c r="QE3813" s="242"/>
      <c r="QF3813" s="242"/>
      <c r="QG3813" s="242"/>
      <c r="QH3813" s="242"/>
      <c r="QI3813" s="242"/>
      <c r="QJ3813" s="242"/>
      <c r="QK3813" s="242"/>
    </row>
    <row r="3814" spans="439:453">
      <c r="PW3814" s="242"/>
      <c r="PX3814" s="242"/>
      <c r="PY3814" s="242"/>
      <c r="PZ3814" s="242"/>
      <c r="QA3814" s="242"/>
      <c r="QB3814" s="242"/>
      <c r="QC3814" s="242"/>
      <c r="QD3814" s="242"/>
      <c r="QE3814" s="242"/>
      <c r="QF3814" s="242"/>
      <c r="QG3814" s="242"/>
      <c r="QH3814" s="242"/>
      <c r="QI3814" s="242"/>
      <c r="QJ3814" s="242"/>
      <c r="QK3814" s="242"/>
    </row>
    <row r="3815" spans="439:453">
      <c r="PW3815" s="242"/>
      <c r="PX3815" s="242"/>
      <c r="PY3815" s="242"/>
      <c r="PZ3815" s="242"/>
      <c r="QA3815" s="242"/>
      <c r="QB3815" s="242"/>
      <c r="QC3815" s="242"/>
      <c r="QD3815" s="242"/>
      <c r="QE3815" s="242"/>
      <c r="QF3815" s="242"/>
      <c r="QG3815" s="242"/>
      <c r="QH3815" s="242"/>
      <c r="QI3815" s="242"/>
      <c r="QJ3815" s="242"/>
      <c r="QK3815" s="242"/>
    </row>
    <row r="3816" spans="439:453">
      <c r="PW3816" s="242"/>
      <c r="PX3816" s="242"/>
      <c r="PY3816" s="242"/>
      <c r="PZ3816" s="242"/>
      <c r="QA3816" s="242"/>
      <c r="QB3816" s="242"/>
      <c r="QC3816" s="242"/>
      <c r="QD3816" s="242"/>
      <c r="QE3816" s="242"/>
      <c r="QF3816" s="242"/>
      <c r="QG3816" s="242"/>
      <c r="QH3816" s="242"/>
      <c r="QI3816" s="242"/>
      <c r="QJ3816" s="242"/>
      <c r="QK3816" s="242"/>
    </row>
    <row r="3817" spans="439:453">
      <c r="PW3817" s="242"/>
      <c r="PX3817" s="242"/>
      <c r="PY3817" s="242"/>
      <c r="PZ3817" s="242"/>
      <c r="QA3817" s="242"/>
      <c r="QB3817" s="242"/>
      <c r="QC3817" s="242"/>
      <c r="QD3817" s="242"/>
      <c r="QE3817" s="242"/>
      <c r="QF3817" s="242"/>
      <c r="QG3817" s="242"/>
      <c r="QH3817" s="242"/>
      <c r="QI3817" s="242"/>
      <c r="QJ3817" s="242"/>
      <c r="QK3817" s="242"/>
    </row>
    <row r="3818" spans="439:453">
      <c r="PW3818" s="242"/>
      <c r="PX3818" s="242"/>
      <c r="PY3818" s="242"/>
      <c r="PZ3818" s="242"/>
      <c r="QA3818" s="242"/>
      <c r="QB3818" s="242"/>
      <c r="QC3818" s="242"/>
      <c r="QD3818" s="242"/>
      <c r="QE3818" s="242"/>
      <c r="QF3818" s="242"/>
      <c r="QG3818" s="242"/>
      <c r="QH3818" s="242"/>
      <c r="QI3818" s="242"/>
      <c r="QJ3818" s="242"/>
      <c r="QK3818" s="242"/>
    </row>
    <row r="3819" spans="439:453">
      <c r="PW3819" s="242"/>
      <c r="PX3819" s="242"/>
      <c r="PY3819" s="242"/>
      <c r="PZ3819" s="242"/>
      <c r="QA3819" s="242"/>
      <c r="QB3819" s="242"/>
      <c r="QC3819" s="242"/>
      <c r="QD3819" s="242"/>
      <c r="QE3819" s="242"/>
      <c r="QF3819" s="242"/>
      <c r="QG3819" s="242"/>
      <c r="QH3819" s="242"/>
      <c r="QI3819" s="242"/>
      <c r="QJ3819" s="242"/>
      <c r="QK3819" s="242"/>
    </row>
    <row r="3820" spans="439:453">
      <c r="PW3820" s="242"/>
      <c r="PX3820" s="242"/>
      <c r="PY3820" s="242"/>
      <c r="PZ3820" s="242"/>
      <c r="QA3820" s="242"/>
      <c r="QB3820" s="242"/>
      <c r="QC3820" s="242"/>
      <c r="QD3820" s="242"/>
      <c r="QE3820" s="242"/>
      <c r="QF3820" s="242"/>
      <c r="QG3820" s="242"/>
      <c r="QH3820" s="242"/>
      <c r="QI3820" s="242"/>
      <c r="QJ3820" s="242"/>
      <c r="QK3820" s="242"/>
    </row>
    <row r="3821" spans="439:453">
      <c r="PW3821" s="242"/>
      <c r="PX3821" s="242"/>
      <c r="PY3821" s="242"/>
      <c r="PZ3821" s="242"/>
      <c r="QA3821" s="242"/>
      <c r="QB3821" s="242"/>
      <c r="QC3821" s="242"/>
      <c r="QD3821" s="242"/>
      <c r="QE3821" s="242"/>
      <c r="QF3821" s="242"/>
      <c r="QG3821" s="242"/>
      <c r="QH3821" s="242"/>
      <c r="QI3821" s="242"/>
      <c r="QJ3821" s="242"/>
      <c r="QK3821" s="242"/>
    </row>
    <row r="3822" spans="439:453">
      <c r="PW3822" s="242"/>
      <c r="PX3822" s="242"/>
      <c r="PY3822" s="242"/>
      <c r="PZ3822" s="242"/>
      <c r="QA3822" s="242"/>
      <c r="QB3822" s="242"/>
      <c r="QC3822" s="242"/>
      <c r="QD3822" s="242"/>
      <c r="QE3822" s="242"/>
      <c r="QF3822" s="242"/>
      <c r="QG3822" s="242"/>
      <c r="QH3822" s="242"/>
      <c r="QI3822" s="242"/>
      <c r="QJ3822" s="242"/>
      <c r="QK3822" s="242"/>
    </row>
    <row r="3823" spans="439:453">
      <c r="PW3823" s="242"/>
      <c r="PX3823" s="242"/>
      <c r="PY3823" s="242"/>
      <c r="PZ3823" s="242"/>
      <c r="QA3823" s="242"/>
      <c r="QB3823" s="242"/>
      <c r="QC3823" s="242"/>
      <c r="QD3823" s="242"/>
      <c r="QE3823" s="242"/>
      <c r="QF3823" s="242"/>
      <c r="QG3823" s="242"/>
      <c r="QH3823" s="242"/>
      <c r="QI3823" s="242"/>
      <c r="QJ3823" s="242"/>
      <c r="QK3823" s="242"/>
    </row>
    <row r="3824" spans="439:453">
      <c r="PW3824" s="242"/>
      <c r="PX3824" s="242"/>
      <c r="PY3824" s="242"/>
      <c r="PZ3824" s="242"/>
      <c r="QA3824" s="242"/>
      <c r="QB3824" s="242"/>
      <c r="QC3824" s="242"/>
      <c r="QD3824" s="242"/>
      <c r="QE3824" s="242"/>
      <c r="QF3824" s="242"/>
      <c r="QG3824" s="242"/>
      <c r="QH3824" s="242"/>
      <c r="QI3824" s="242"/>
      <c r="QJ3824" s="242"/>
      <c r="QK3824" s="242"/>
    </row>
    <row r="3825" spans="439:453">
      <c r="PW3825" s="242"/>
      <c r="PX3825" s="242"/>
      <c r="PY3825" s="242"/>
      <c r="PZ3825" s="242"/>
      <c r="QA3825" s="242"/>
      <c r="QB3825" s="242"/>
      <c r="QC3825" s="242"/>
      <c r="QD3825" s="242"/>
      <c r="QE3825" s="242"/>
      <c r="QF3825" s="242"/>
      <c r="QG3825" s="242"/>
      <c r="QH3825" s="242"/>
      <c r="QI3825" s="242"/>
      <c r="QJ3825" s="242"/>
      <c r="QK3825" s="242"/>
    </row>
    <row r="3826" spans="439:453">
      <c r="PW3826" s="242"/>
      <c r="PX3826" s="242"/>
      <c r="PY3826" s="242"/>
      <c r="PZ3826" s="242"/>
      <c r="QA3826" s="242"/>
      <c r="QB3826" s="242"/>
      <c r="QC3826" s="242"/>
      <c r="QD3826" s="242"/>
      <c r="QE3826" s="242"/>
      <c r="QF3826" s="242"/>
      <c r="QG3826" s="242"/>
      <c r="QH3826" s="242"/>
      <c r="QI3826" s="242"/>
      <c r="QJ3826" s="242"/>
      <c r="QK3826" s="242"/>
    </row>
    <row r="3827" spans="439:453">
      <c r="PW3827" s="242"/>
      <c r="PX3827" s="242"/>
      <c r="PY3827" s="242"/>
      <c r="PZ3827" s="242"/>
      <c r="QA3827" s="242"/>
      <c r="QB3827" s="242"/>
      <c r="QC3827" s="242"/>
      <c r="QD3827" s="242"/>
      <c r="QE3827" s="242"/>
      <c r="QF3827" s="242"/>
      <c r="QG3827" s="242"/>
      <c r="QH3827" s="242"/>
      <c r="QI3827" s="242"/>
      <c r="QJ3827" s="242"/>
      <c r="QK3827" s="242"/>
    </row>
    <row r="3828" spans="439:453">
      <c r="PW3828" s="242"/>
      <c r="PX3828" s="242"/>
      <c r="PY3828" s="242"/>
      <c r="PZ3828" s="242"/>
      <c r="QA3828" s="242"/>
      <c r="QB3828" s="242"/>
      <c r="QC3828" s="242"/>
      <c r="QD3828" s="242"/>
      <c r="QE3828" s="242"/>
      <c r="QF3828" s="242"/>
      <c r="QG3828" s="242"/>
      <c r="QH3828" s="242"/>
      <c r="QI3828" s="242"/>
      <c r="QJ3828" s="242"/>
      <c r="QK3828" s="242"/>
    </row>
    <row r="3829" spans="439:453">
      <c r="PW3829" s="242"/>
      <c r="PX3829" s="242"/>
      <c r="PY3829" s="242"/>
      <c r="PZ3829" s="242"/>
      <c r="QA3829" s="242"/>
      <c r="QB3829" s="242"/>
      <c r="QC3829" s="242"/>
      <c r="QD3829" s="242"/>
      <c r="QE3829" s="242"/>
      <c r="QF3829" s="242"/>
      <c r="QG3829" s="242"/>
      <c r="QH3829" s="242"/>
      <c r="QI3829" s="242"/>
      <c r="QJ3829" s="242"/>
      <c r="QK3829" s="242"/>
    </row>
    <row r="3830" spans="439:453">
      <c r="PW3830" s="242"/>
      <c r="PX3830" s="242"/>
      <c r="PY3830" s="242"/>
      <c r="PZ3830" s="242"/>
      <c r="QA3830" s="242"/>
      <c r="QB3830" s="242"/>
      <c r="QC3830" s="242"/>
      <c r="QD3830" s="242"/>
      <c r="QE3830" s="242"/>
      <c r="QF3830" s="242"/>
      <c r="QG3830" s="242"/>
      <c r="QH3830" s="242"/>
      <c r="QI3830" s="242"/>
      <c r="QJ3830" s="242"/>
      <c r="QK3830" s="242"/>
    </row>
    <row r="3831" spans="439:453">
      <c r="PW3831" s="242"/>
      <c r="PX3831" s="242"/>
      <c r="PY3831" s="242"/>
      <c r="PZ3831" s="242"/>
      <c r="QA3831" s="242"/>
      <c r="QB3831" s="242"/>
      <c r="QC3831" s="242"/>
      <c r="QD3831" s="242"/>
      <c r="QE3831" s="242"/>
      <c r="QF3831" s="242"/>
      <c r="QG3831" s="242"/>
      <c r="QH3831" s="242"/>
      <c r="QI3831" s="242"/>
      <c r="QJ3831" s="242"/>
      <c r="QK3831" s="242"/>
    </row>
    <row r="3832" spans="439:453">
      <c r="PW3832" s="242"/>
      <c r="PX3832" s="242"/>
      <c r="PY3832" s="242"/>
      <c r="PZ3832" s="242"/>
      <c r="QA3832" s="242"/>
      <c r="QB3832" s="242"/>
      <c r="QC3832" s="242"/>
      <c r="QD3832" s="242"/>
      <c r="QE3832" s="242"/>
      <c r="QF3832" s="242"/>
      <c r="QG3832" s="242"/>
      <c r="QH3832" s="242"/>
      <c r="QI3832" s="242"/>
      <c r="QJ3832" s="242"/>
      <c r="QK3832" s="242"/>
    </row>
    <row r="3833" spans="439:453">
      <c r="PW3833" s="242"/>
      <c r="PX3833" s="242"/>
      <c r="PY3833" s="242"/>
      <c r="PZ3833" s="242"/>
      <c r="QA3833" s="242"/>
      <c r="QB3833" s="242"/>
      <c r="QC3833" s="242"/>
      <c r="QD3833" s="242"/>
      <c r="QE3833" s="242"/>
      <c r="QF3833" s="242"/>
      <c r="QG3833" s="242"/>
      <c r="QH3833" s="242"/>
      <c r="QI3833" s="242"/>
      <c r="QJ3833" s="242"/>
      <c r="QK3833" s="242"/>
    </row>
    <row r="3834" spans="439:453">
      <c r="PW3834" s="242"/>
      <c r="PX3834" s="242"/>
      <c r="PY3834" s="242"/>
      <c r="PZ3834" s="242"/>
      <c r="QA3834" s="242"/>
      <c r="QB3834" s="242"/>
      <c r="QC3834" s="242"/>
      <c r="QD3834" s="242"/>
      <c r="QE3834" s="242"/>
      <c r="QF3834" s="242"/>
      <c r="QG3834" s="242"/>
      <c r="QH3834" s="242"/>
      <c r="QI3834" s="242"/>
      <c r="QJ3834" s="242"/>
      <c r="QK3834" s="242"/>
    </row>
    <row r="3835" spans="439:453">
      <c r="PW3835" s="242"/>
      <c r="PX3835" s="242"/>
      <c r="PY3835" s="242"/>
      <c r="PZ3835" s="242"/>
      <c r="QA3835" s="242"/>
      <c r="QB3835" s="242"/>
      <c r="QC3835" s="242"/>
      <c r="QD3835" s="242"/>
      <c r="QE3835" s="242"/>
      <c r="QF3835" s="242"/>
      <c r="QG3835" s="242"/>
      <c r="QH3835" s="242"/>
      <c r="QI3835" s="242"/>
      <c r="QJ3835" s="242"/>
      <c r="QK3835" s="242"/>
    </row>
    <row r="3836" spans="439:453">
      <c r="PW3836" s="242"/>
      <c r="PX3836" s="242"/>
      <c r="PY3836" s="242"/>
      <c r="PZ3836" s="242"/>
      <c r="QA3836" s="242"/>
      <c r="QB3836" s="242"/>
      <c r="QC3836" s="242"/>
      <c r="QD3836" s="242"/>
      <c r="QE3836" s="242"/>
      <c r="QF3836" s="242"/>
      <c r="QG3836" s="242"/>
      <c r="QH3836" s="242"/>
      <c r="QI3836" s="242"/>
      <c r="QJ3836" s="242"/>
      <c r="QK3836" s="242"/>
    </row>
    <row r="3837" spans="439:453">
      <c r="PW3837" s="242"/>
      <c r="PX3837" s="242"/>
      <c r="PY3837" s="242"/>
      <c r="PZ3837" s="242"/>
      <c r="QA3837" s="242"/>
      <c r="QB3837" s="242"/>
      <c r="QC3837" s="242"/>
      <c r="QD3837" s="242"/>
      <c r="QE3837" s="242"/>
      <c r="QF3837" s="242"/>
      <c r="QG3837" s="242"/>
      <c r="QH3837" s="242"/>
      <c r="QI3837" s="242"/>
      <c r="QJ3837" s="242"/>
      <c r="QK3837" s="242"/>
    </row>
    <row r="3838" spans="439:453">
      <c r="PW3838" s="242"/>
      <c r="PX3838" s="242"/>
      <c r="PY3838" s="242"/>
      <c r="PZ3838" s="242"/>
      <c r="QA3838" s="242"/>
      <c r="QB3838" s="242"/>
      <c r="QC3838" s="242"/>
      <c r="QD3838" s="242"/>
      <c r="QE3838" s="242"/>
      <c r="QF3838" s="242"/>
      <c r="QG3838" s="242"/>
      <c r="QH3838" s="242"/>
      <c r="QI3838" s="242"/>
      <c r="QJ3838" s="242"/>
      <c r="QK3838" s="242"/>
    </row>
    <row r="3839" spans="439:453">
      <c r="PW3839" s="242"/>
      <c r="PX3839" s="242"/>
      <c r="PY3839" s="242"/>
      <c r="PZ3839" s="242"/>
      <c r="QA3839" s="242"/>
      <c r="QB3839" s="242"/>
      <c r="QC3839" s="242"/>
      <c r="QD3839" s="242"/>
      <c r="QE3839" s="242"/>
      <c r="QF3839" s="242"/>
      <c r="QG3839" s="242"/>
      <c r="QH3839" s="242"/>
      <c r="QI3839" s="242"/>
      <c r="QJ3839" s="242"/>
      <c r="QK3839" s="242"/>
    </row>
    <row r="3840" spans="439:453">
      <c r="PW3840" s="242"/>
      <c r="PX3840" s="242"/>
      <c r="PY3840" s="242"/>
      <c r="PZ3840" s="242"/>
      <c r="QA3840" s="242"/>
      <c r="QB3840" s="242"/>
      <c r="QC3840" s="242"/>
      <c r="QD3840" s="242"/>
      <c r="QE3840" s="242"/>
      <c r="QF3840" s="242"/>
      <c r="QG3840" s="242"/>
      <c r="QH3840" s="242"/>
      <c r="QI3840" s="242"/>
      <c r="QJ3840" s="242"/>
      <c r="QK3840" s="242"/>
    </row>
    <row r="3841" spans="439:453">
      <c r="PW3841" s="242"/>
      <c r="PX3841" s="242"/>
      <c r="PY3841" s="242"/>
      <c r="PZ3841" s="242"/>
      <c r="QA3841" s="242"/>
      <c r="QB3841" s="242"/>
      <c r="QC3841" s="242"/>
      <c r="QD3841" s="242"/>
      <c r="QE3841" s="242"/>
      <c r="QF3841" s="242"/>
      <c r="QG3841" s="242"/>
      <c r="QH3841" s="242"/>
      <c r="QI3841" s="242"/>
      <c r="QJ3841" s="242"/>
      <c r="QK3841" s="242"/>
    </row>
    <row r="3842" spans="439:453">
      <c r="PW3842" s="242"/>
      <c r="PX3842" s="242"/>
      <c r="PY3842" s="242"/>
      <c r="PZ3842" s="242"/>
      <c r="QA3842" s="242"/>
      <c r="QB3842" s="242"/>
      <c r="QC3842" s="242"/>
      <c r="QD3842" s="242"/>
      <c r="QE3842" s="242"/>
      <c r="QF3842" s="242"/>
      <c r="QG3842" s="242"/>
      <c r="QH3842" s="242"/>
      <c r="QI3842" s="242"/>
      <c r="QJ3842" s="242"/>
      <c r="QK3842" s="242"/>
    </row>
    <row r="3843" spans="439:453">
      <c r="PW3843" s="242"/>
      <c r="PX3843" s="242"/>
      <c r="PY3843" s="242"/>
      <c r="PZ3843" s="242"/>
      <c r="QA3843" s="242"/>
      <c r="QB3843" s="242"/>
      <c r="QC3843" s="242"/>
      <c r="QD3843" s="242"/>
      <c r="QE3843" s="242"/>
      <c r="QF3843" s="242"/>
      <c r="QG3843" s="242"/>
      <c r="QH3843" s="242"/>
      <c r="QI3843" s="242"/>
      <c r="QJ3843" s="242"/>
      <c r="QK3843" s="242"/>
    </row>
    <row r="3844" spans="439:453">
      <c r="PW3844" s="242"/>
      <c r="PX3844" s="242"/>
      <c r="PY3844" s="242"/>
      <c r="PZ3844" s="242"/>
      <c r="QA3844" s="242"/>
      <c r="QB3844" s="242"/>
      <c r="QC3844" s="242"/>
      <c r="QD3844" s="242"/>
      <c r="QE3844" s="242"/>
      <c r="QF3844" s="242"/>
      <c r="QG3844" s="242"/>
      <c r="QH3844" s="242"/>
      <c r="QI3844" s="242"/>
      <c r="QJ3844" s="242"/>
      <c r="QK3844" s="242"/>
    </row>
    <row r="3845" spans="439:453">
      <c r="PW3845" s="242"/>
      <c r="PX3845" s="242"/>
      <c r="PY3845" s="242"/>
      <c r="PZ3845" s="242"/>
      <c r="QA3845" s="242"/>
      <c r="QB3845" s="242"/>
      <c r="QC3845" s="242"/>
      <c r="QD3845" s="242"/>
      <c r="QE3845" s="242"/>
      <c r="QF3845" s="242"/>
      <c r="QG3845" s="242"/>
      <c r="QH3845" s="242"/>
      <c r="QI3845" s="242"/>
      <c r="QJ3845" s="242"/>
      <c r="QK3845" s="242"/>
    </row>
    <row r="3846" spans="439:453">
      <c r="PW3846" s="242"/>
      <c r="PX3846" s="242"/>
      <c r="PY3846" s="242"/>
      <c r="PZ3846" s="242"/>
      <c r="QA3846" s="242"/>
      <c r="QB3846" s="242"/>
      <c r="QC3846" s="242"/>
      <c r="QD3846" s="242"/>
      <c r="QE3846" s="242"/>
      <c r="QF3846" s="242"/>
      <c r="QG3846" s="242"/>
      <c r="QH3846" s="242"/>
      <c r="QI3846" s="242"/>
      <c r="QJ3846" s="242"/>
      <c r="QK3846" s="242"/>
    </row>
    <row r="3847" spans="439:453">
      <c r="PW3847" s="242"/>
      <c r="PX3847" s="242"/>
      <c r="PY3847" s="242"/>
      <c r="PZ3847" s="242"/>
      <c r="QA3847" s="242"/>
      <c r="QB3847" s="242"/>
      <c r="QC3847" s="242"/>
      <c r="QD3847" s="242"/>
      <c r="QE3847" s="242"/>
      <c r="QF3847" s="242"/>
      <c r="QG3847" s="242"/>
      <c r="QH3847" s="242"/>
      <c r="QI3847" s="242"/>
      <c r="QJ3847" s="242"/>
      <c r="QK3847" s="242"/>
    </row>
    <row r="3848" spans="439:453">
      <c r="PW3848" s="242"/>
      <c r="PX3848" s="242"/>
      <c r="PY3848" s="242"/>
      <c r="PZ3848" s="242"/>
      <c r="QA3848" s="242"/>
      <c r="QB3848" s="242"/>
      <c r="QC3848" s="242"/>
      <c r="QD3848" s="242"/>
      <c r="QE3848" s="242"/>
      <c r="QF3848" s="242"/>
      <c r="QG3848" s="242"/>
      <c r="QH3848" s="242"/>
      <c r="QI3848" s="242"/>
      <c r="QJ3848" s="242"/>
      <c r="QK3848" s="242"/>
    </row>
    <row r="3849" spans="439:453">
      <c r="PW3849" s="242"/>
      <c r="PX3849" s="242"/>
      <c r="PY3849" s="242"/>
      <c r="PZ3849" s="242"/>
      <c r="QA3849" s="242"/>
      <c r="QB3849" s="242"/>
      <c r="QC3849" s="242"/>
      <c r="QD3849" s="242"/>
      <c r="QE3849" s="242"/>
      <c r="QF3849" s="242"/>
      <c r="QG3849" s="242"/>
      <c r="QH3849" s="242"/>
      <c r="QI3849" s="242"/>
      <c r="QJ3849" s="242"/>
      <c r="QK3849" s="242"/>
    </row>
    <row r="3850" spans="439:453">
      <c r="PW3850" s="242"/>
      <c r="PX3850" s="242"/>
      <c r="PY3850" s="242"/>
      <c r="PZ3850" s="242"/>
      <c r="QA3850" s="242"/>
      <c r="QB3850" s="242"/>
      <c r="QC3850" s="242"/>
      <c r="QD3850" s="242"/>
      <c r="QE3850" s="242"/>
      <c r="QF3850" s="242"/>
      <c r="QG3850" s="242"/>
      <c r="QH3850" s="242"/>
      <c r="QI3850" s="242"/>
      <c r="QJ3850" s="242"/>
      <c r="QK3850" s="242"/>
    </row>
    <row r="3851" spans="439:453">
      <c r="PW3851" s="242"/>
      <c r="PX3851" s="242"/>
      <c r="PY3851" s="242"/>
      <c r="PZ3851" s="242"/>
      <c r="QA3851" s="242"/>
      <c r="QB3851" s="242"/>
      <c r="QC3851" s="242"/>
      <c r="QD3851" s="242"/>
      <c r="QE3851" s="242"/>
      <c r="QF3851" s="242"/>
      <c r="QG3851" s="242"/>
      <c r="QH3851" s="242"/>
      <c r="QI3851" s="242"/>
      <c r="QJ3851" s="242"/>
      <c r="QK3851" s="242"/>
    </row>
    <row r="3852" spans="439:453">
      <c r="PW3852" s="242"/>
      <c r="PX3852" s="242"/>
      <c r="PY3852" s="242"/>
      <c r="PZ3852" s="242"/>
      <c r="QA3852" s="242"/>
      <c r="QB3852" s="242"/>
      <c r="QC3852" s="242"/>
      <c r="QD3852" s="242"/>
      <c r="QE3852" s="242"/>
      <c r="QF3852" s="242"/>
      <c r="QG3852" s="242"/>
      <c r="QH3852" s="242"/>
      <c r="QI3852" s="242"/>
      <c r="QJ3852" s="242"/>
      <c r="QK3852" s="242"/>
    </row>
    <row r="3853" spans="439:453">
      <c r="PW3853" s="242"/>
      <c r="PX3853" s="242"/>
      <c r="PY3853" s="242"/>
      <c r="PZ3853" s="242"/>
      <c r="QA3853" s="242"/>
      <c r="QB3853" s="242"/>
      <c r="QC3853" s="242"/>
      <c r="QD3853" s="242"/>
      <c r="QE3853" s="242"/>
      <c r="QF3853" s="242"/>
      <c r="QG3853" s="242"/>
      <c r="QH3853" s="242"/>
      <c r="QI3853" s="242"/>
      <c r="QJ3853" s="242"/>
      <c r="QK3853" s="242"/>
    </row>
    <row r="3854" spans="439:453">
      <c r="PW3854" s="242"/>
      <c r="PX3854" s="242"/>
      <c r="PY3854" s="242"/>
      <c r="PZ3854" s="242"/>
      <c r="QA3854" s="242"/>
      <c r="QB3854" s="242"/>
      <c r="QC3854" s="242"/>
      <c r="QD3854" s="242"/>
      <c r="QE3854" s="242"/>
      <c r="QF3854" s="242"/>
      <c r="QG3854" s="242"/>
      <c r="QH3854" s="242"/>
      <c r="QI3854" s="242"/>
      <c r="QJ3854" s="242"/>
      <c r="QK3854" s="242"/>
    </row>
    <row r="3855" spans="439:453">
      <c r="PW3855" s="242"/>
      <c r="PX3855" s="242"/>
      <c r="PY3855" s="242"/>
      <c r="PZ3855" s="242"/>
      <c r="QA3855" s="242"/>
      <c r="QB3855" s="242"/>
      <c r="QC3855" s="242"/>
      <c r="QD3855" s="242"/>
      <c r="QE3855" s="242"/>
      <c r="QF3855" s="242"/>
      <c r="QG3855" s="242"/>
      <c r="QH3855" s="242"/>
      <c r="QI3855" s="242"/>
      <c r="QJ3855" s="242"/>
      <c r="QK3855" s="242"/>
    </row>
    <row r="3856" spans="439:453">
      <c r="PW3856" s="242"/>
      <c r="PX3856" s="242"/>
      <c r="PY3856" s="242"/>
      <c r="PZ3856" s="242"/>
      <c r="QA3856" s="242"/>
      <c r="QB3856" s="242"/>
      <c r="QC3856" s="242"/>
      <c r="QD3856" s="242"/>
      <c r="QE3856" s="242"/>
      <c r="QF3856" s="242"/>
      <c r="QG3856" s="242"/>
      <c r="QH3856" s="242"/>
      <c r="QI3856" s="242"/>
      <c r="QJ3856" s="242"/>
      <c r="QK3856" s="242"/>
    </row>
    <row r="3857" spans="439:453">
      <c r="PW3857" s="242"/>
      <c r="PX3857" s="242"/>
      <c r="PY3857" s="242"/>
      <c r="PZ3857" s="242"/>
      <c r="QA3857" s="242"/>
      <c r="QB3857" s="242"/>
      <c r="QC3857" s="242"/>
      <c r="QD3857" s="242"/>
      <c r="QE3857" s="242"/>
      <c r="QF3857" s="242"/>
      <c r="QG3857" s="242"/>
      <c r="QH3857" s="242"/>
      <c r="QI3857" s="242"/>
      <c r="QJ3857" s="242"/>
      <c r="QK3857" s="242"/>
    </row>
    <row r="3858" spans="439:453">
      <c r="PW3858" s="242"/>
      <c r="PX3858" s="242"/>
      <c r="PY3858" s="242"/>
      <c r="PZ3858" s="242"/>
      <c r="QA3858" s="242"/>
      <c r="QB3858" s="242"/>
      <c r="QC3858" s="242"/>
      <c r="QD3858" s="242"/>
      <c r="QE3858" s="242"/>
      <c r="QF3858" s="242"/>
      <c r="QG3858" s="242"/>
      <c r="QH3858" s="242"/>
      <c r="QI3858" s="242"/>
      <c r="QJ3858" s="242"/>
      <c r="QK3858" s="242"/>
    </row>
    <row r="3859" spans="439:453">
      <c r="PW3859" s="242"/>
      <c r="PX3859" s="242"/>
      <c r="PY3859" s="242"/>
      <c r="PZ3859" s="242"/>
      <c r="QA3859" s="242"/>
      <c r="QB3859" s="242"/>
      <c r="QC3859" s="242"/>
      <c r="QD3859" s="242"/>
      <c r="QE3859" s="242"/>
      <c r="QF3859" s="242"/>
      <c r="QG3859" s="242"/>
      <c r="QH3859" s="242"/>
      <c r="QI3859" s="242"/>
      <c r="QJ3859" s="242"/>
      <c r="QK3859" s="242"/>
    </row>
    <row r="3860" spans="439:453">
      <c r="PW3860" s="242"/>
      <c r="PX3860" s="242"/>
      <c r="PY3860" s="242"/>
      <c r="PZ3860" s="242"/>
      <c r="QA3860" s="242"/>
      <c r="QB3860" s="242"/>
      <c r="QC3860" s="242"/>
      <c r="QD3860" s="242"/>
      <c r="QE3860" s="242"/>
      <c r="QF3860" s="242"/>
      <c r="QG3860" s="242"/>
      <c r="QH3860" s="242"/>
      <c r="QI3860" s="242"/>
      <c r="QJ3860" s="242"/>
      <c r="QK3860" s="242"/>
    </row>
    <row r="3861" spans="439:453">
      <c r="PW3861" s="242"/>
      <c r="PX3861" s="242"/>
      <c r="PY3861" s="242"/>
      <c r="PZ3861" s="242"/>
      <c r="QA3861" s="242"/>
      <c r="QB3861" s="242"/>
      <c r="QC3861" s="242"/>
      <c r="QD3861" s="242"/>
      <c r="QE3861" s="242"/>
      <c r="QF3861" s="242"/>
      <c r="QG3861" s="242"/>
      <c r="QH3861" s="242"/>
      <c r="QI3861" s="242"/>
      <c r="QJ3861" s="242"/>
      <c r="QK3861" s="242"/>
    </row>
    <row r="3862" spans="439:453">
      <c r="PW3862" s="242"/>
      <c r="PX3862" s="242"/>
      <c r="PY3862" s="242"/>
      <c r="PZ3862" s="242"/>
      <c r="QA3862" s="242"/>
      <c r="QB3862" s="242"/>
      <c r="QC3862" s="242"/>
      <c r="QD3862" s="242"/>
      <c r="QE3862" s="242"/>
      <c r="QF3862" s="242"/>
      <c r="QG3862" s="242"/>
      <c r="QH3862" s="242"/>
      <c r="QI3862" s="242"/>
      <c r="QJ3862" s="242"/>
      <c r="QK3862" s="242"/>
    </row>
    <row r="3863" spans="439:453">
      <c r="PW3863" s="242"/>
      <c r="PX3863" s="242"/>
      <c r="PY3863" s="242"/>
      <c r="PZ3863" s="242"/>
      <c r="QA3863" s="242"/>
      <c r="QB3863" s="242"/>
      <c r="QC3863" s="242"/>
      <c r="QD3863" s="242"/>
      <c r="QE3863" s="242"/>
      <c r="QF3863" s="242"/>
      <c r="QG3863" s="242"/>
      <c r="QH3863" s="242"/>
      <c r="QI3863" s="242"/>
      <c r="QJ3863" s="242"/>
      <c r="QK3863" s="242"/>
    </row>
    <row r="3864" spans="439:453">
      <c r="PW3864" s="242"/>
      <c r="PX3864" s="242"/>
      <c r="PY3864" s="242"/>
      <c r="PZ3864" s="242"/>
      <c r="QA3864" s="242"/>
      <c r="QB3864" s="242"/>
      <c r="QC3864" s="242"/>
      <c r="QD3864" s="242"/>
      <c r="QE3864" s="242"/>
      <c r="QF3864" s="242"/>
      <c r="QG3864" s="242"/>
      <c r="QH3864" s="242"/>
      <c r="QI3864" s="242"/>
      <c r="QJ3864" s="242"/>
      <c r="QK3864" s="242"/>
    </row>
    <row r="3865" spans="439:453">
      <c r="PW3865" s="242"/>
      <c r="PX3865" s="242"/>
      <c r="PY3865" s="242"/>
      <c r="PZ3865" s="242"/>
      <c r="QA3865" s="242"/>
      <c r="QB3865" s="242"/>
      <c r="QC3865" s="242"/>
      <c r="QD3865" s="242"/>
      <c r="QE3865" s="242"/>
      <c r="QF3865" s="242"/>
      <c r="QG3865" s="242"/>
      <c r="QH3865" s="242"/>
      <c r="QI3865" s="242"/>
      <c r="QJ3865" s="242"/>
      <c r="QK3865" s="242"/>
    </row>
    <row r="3866" spans="439:453">
      <c r="PW3866" s="242"/>
      <c r="PX3866" s="242"/>
      <c r="PY3866" s="242"/>
      <c r="PZ3866" s="242"/>
      <c r="QA3866" s="242"/>
      <c r="QB3866" s="242"/>
      <c r="QC3866" s="242"/>
      <c r="QD3866" s="242"/>
      <c r="QE3866" s="242"/>
      <c r="QF3866" s="242"/>
      <c r="QG3866" s="242"/>
      <c r="QH3866" s="242"/>
      <c r="QI3866" s="242"/>
      <c r="QJ3866" s="242"/>
      <c r="QK3866" s="242"/>
    </row>
    <row r="3867" spans="439:453">
      <c r="PW3867" s="242"/>
      <c r="PX3867" s="242"/>
      <c r="PY3867" s="242"/>
      <c r="PZ3867" s="242"/>
      <c r="QA3867" s="242"/>
      <c r="QB3867" s="242"/>
      <c r="QC3867" s="242"/>
      <c r="QD3867" s="242"/>
      <c r="QE3867" s="242"/>
      <c r="QF3867" s="242"/>
      <c r="QG3867" s="242"/>
      <c r="QH3867" s="242"/>
      <c r="QI3867" s="242"/>
      <c r="QJ3867" s="242"/>
      <c r="QK3867" s="242"/>
    </row>
    <row r="3868" spans="439:453">
      <c r="PW3868" s="242"/>
      <c r="PX3868" s="242"/>
      <c r="PY3868" s="242"/>
      <c r="PZ3868" s="242"/>
      <c r="QA3868" s="242"/>
      <c r="QB3868" s="242"/>
      <c r="QC3868" s="242"/>
      <c r="QD3868" s="242"/>
      <c r="QE3868" s="242"/>
      <c r="QF3868" s="242"/>
      <c r="QG3868" s="242"/>
      <c r="QH3868" s="242"/>
      <c r="QI3868" s="242"/>
      <c r="QJ3868" s="242"/>
      <c r="QK3868" s="242"/>
    </row>
    <row r="3869" spans="439:453">
      <c r="PW3869" s="242"/>
      <c r="PX3869" s="242"/>
      <c r="PY3869" s="242"/>
      <c r="PZ3869" s="242"/>
      <c r="QA3869" s="242"/>
      <c r="QB3869" s="242"/>
      <c r="QC3869" s="242"/>
      <c r="QD3869" s="242"/>
      <c r="QE3869" s="242"/>
      <c r="QF3869" s="242"/>
      <c r="QG3869" s="242"/>
      <c r="QH3869" s="242"/>
      <c r="QI3869" s="242"/>
      <c r="QJ3869" s="242"/>
      <c r="QK3869" s="242"/>
    </row>
    <row r="3870" spans="439:453">
      <c r="PW3870" s="242"/>
      <c r="PX3870" s="242"/>
      <c r="PY3870" s="242"/>
      <c r="PZ3870" s="242"/>
      <c r="QA3870" s="242"/>
      <c r="QB3870" s="242"/>
      <c r="QC3870" s="242"/>
      <c r="QD3870" s="242"/>
      <c r="QE3870" s="242"/>
      <c r="QF3870" s="242"/>
      <c r="QG3870" s="242"/>
      <c r="QH3870" s="242"/>
      <c r="QI3870" s="242"/>
      <c r="QJ3870" s="242"/>
      <c r="QK3870" s="242"/>
    </row>
    <row r="3871" spans="439:453">
      <c r="PW3871" s="242"/>
      <c r="PX3871" s="242"/>
      <c r="PY3871" s="242"/>
      <c r="PZ3871" s="242"/>
      <c r="QA3871" s="242"/>
      <c r="QB3871" s="242"/>
      <c r="QC3871" s="242"/>
      <c r="QD3871" s="242"/>
      <c r="QE3871" s="242"/>
      <c r="QF3871" s="242"/>
      <c r="QG3871" s="242"/>
      <c r="QH3871" s="242"/>
      <c r="QI3871" s="242"/>
      <c r="QJ3871" s="242"/>
      <c r="QK3871" s="242"/>
    </row>
    <row r="3872" spans="439:453">
      <c r="PW3872" s="242"/>
      <c r="PX3872" s="242"/>
      <c r="PY3872" s="242"/>
      <c r="PZ3872" s="242"/>
      <c r="QA3872" s="242"/>
      <c r="QB3872" s="242"/>
      <c r="QC3872" s="242"/>
      <c r="QD3872" s="242"/>
      <c r="QE3872" s="242"/>
      <c r="QF3872" s="242"/>
      <c r="QG3872" s="242"/>
      <c r="QH3872" s="242"/>
      <c r="QI3872" s="242"/>
      <c r="QJ3872" s="242"/>
      <c r="QK3872" s="242"/>
    </row>
    <row r="3873" spans="439:453">
      <c r="PW3873" s="242"/>
      <c r="PX3873" s="242"/>
      <c r="PY3873" s="242"/>
      <c r="PZ3873" s="242"/>
      <c r="QA3873" s="242"/>
      <c r="QB3873" s="242"/>
      <c r="QC3873" s="242"/>
      <c r="QD3873" s="242"/>
      <c r="QE3873" s="242"/>
      <c r="QF3873" s="242"/>
      <c r="QG3873" s="242"/>
      <c r="QH3873" s="242"/>
      <c r="QI3873" s="242"/>
      <c r="QJ3873" s="242"/>
      <c r="QK3873" s="242"/>
    </row>
    <row r="3874" spans="439:453">
      <c r="PW3874" s="242"/>
      <c r="PX3874" s="242"/>
      <c r="PY3874" s="242"/>
      <c r="PZ3874" s="242"/>
      <c r="QA3874" s="242"/>
      <c r="QB3874" s="242"/>
      <c r="QC3874" s="242"/>
      <c r="QD3874" s="242"/>
      <c r="QE3874" s="242"/>
      <c r="QF3874" s="242"/>
      <c r="QG3874" s="242"/>
      <c r="QH3874" s="242"/>
      <c r="QI3874" s="242"/>
      <c r="QJ3874" s="242"/>
      <c r="QK3874" s="242"/>
    </row>
    <row r="3875" spans="439:453">
      <c r="PW3875" s="242"/>
      <c r="PX3875" s="242"/>
      <c r="PY3875" s="242"/>
      <c r="PZ3875" s="242"/>
      <c r="QA3875" s="242"/>
      <c r="QB3875" s="242"/>
      <c r="QC3875" s="242"/>
      <c r="QD3875" s="242"/>
      <c r="QE3875" s="242"/>
      <c r="QF3875" s="242"/>
      <c r="QG3875" s="242"/>
      <c r="QH3875" s="242"/>
      <c r="QI3875" s="242"/>
      <c r="QJ3875" s="242"/>
      <c r="QK3875" s="242"/>
    </row>
    <row r="3876" spans="439:453">
      <c r="PW3876" s="242"/>
      <c r="PX3876" s="242"/>
      <c r="PY3876" s="242"/>
      <c r="PZ3876" s="242"/>
      <c r="QA3876" s="242"/>
      <c r="QB3876" s="242"/>
      <c r="QC3876" s="242"/>
      <c r="QD3876" s="242"/>
      <c r="QE3876" s="242"/>
      <c r="QF3876" s="242"/>
      <c r="QG3876" s="242"/>
      <c r="QH3876" s="242"/>
      <c r="QI3876" s="242"/>
      <c r="QJ3876" s="242"/>
      <c r="QK3876" s="242"/>
    </row>
    <row r="3877" spans="439:453">
      <c r="PW3877" s="242"/>
      <c r="PX3877" s="242"/>
      <c r="PY3877" s="242"/>
      <c r="PZ3877" s="242"/>
      <c r="QA3877" s="242"/>
      <c r="QB3877" s="242"/>
      <c r="QC3877" s="242"/>
      <c r="QD3877" s="242"/>
      <c r="QE3877" s="242"/>
      <c r="QF3877" s="242"/>
      <c r="QG3877" s="242"/>
      <c r="QH3877" s="242"/>
      <c r="QI3877" s="242"/>
      <c r="QJ3877" s="242"/>
      <c r="QK3877" s="242"/>
    </row>
    <row r="3878" spans="439:453">
      <c r="PW3878" s="242"/>
      <c r="PX3878" s="242"/>
      <c r="PY3878" s="242"/>
      <c r="PZ3878" s="242"/>
      <c r="QA3878" s="242"/>
      <c r="QB3878" s="242"/>
      <c r="QC3878" s="242"/>
      <c r="QD3878" s="242"/>
      <c r="QE3878" s="242"/>
      <c r="QF3878" s="242"/>
      <c r="QG3878" s="242"/>
      <c r="QH3878" s="242"/>
      <c r="QI3878" s="242"/>
      <c r="QJ3878" s="242"/>
      <c r="QK3878" s="242"/>
    </row>
    <row r="3879" spans="439:453">
      <c r="PW3879" s="242"/>
      <c r="PX3879" s="242"/>
      <c r="PY3879" s="242"/>
      <c r="PZ3879" s="242"/>
      <c r="QA3879" s="242"/>
      <c r="QB3879" s="242"/>
      <c r="QC3879" s="242"/>
      <c r="QD3879" s="242"/>
      <c r="QE3879" s="242"/>
      <c r="QF3879" s="242"/>
      <c r="QG3879" s="242"/>
      <c r="QH3879" s="242"/>
      <c r="QI3879" s="242"/>
      <c r="QJ3879" s="242"/>
      <c r="QK3879" s="242"/>
    </row>
    <row r="3880" spans="439:453">
      <c r="PW3880" s="242"/>
      <c r="PX3880" s="242"/>
      <c r="PY3880" s="242"/>
      <c r="PZ3880" s="242"/>
      <c r="QA3880" s="242"/>
      <c r="QB3880" s="242"/>
      <c r="QC3880" s="242"/>
      <c r="QD3880" s="242"/>
      <c r="QE3880" s="242"/>
      <c r="QF3880" s="242"/>
      <c r="QG3880" s="242"/>
      <c r="QH3880" s="242"/>
      <c r="QI3880" s="242"/>
      <c r="QJ3880" s="242"/>
      <c r="QK3880" s="242"/>
    </row>
    <row r="3881" spans="439:453">
      <c r="PW3881" s="242"/>
      <c r="PX3881" s="242"/>
      <c r="PY3881" s="242"/>
      <c r="PZ3881" s="242"/>
      <c r="QA3881" s="242"/>
      <c r="QB3881" s="242"/>
      <c r="QC3881" s="242"/>
      <c r="QD3881" s="242"/>
      <c r="QE3881" s="242"/>
      <c r="QF3881" s="242"/>
      <c r="QG3881" s="242"/>
      <c r="QH3881" s="242"/>
      <c r="QI3881" s="242"/>
      <c r="QJ3881" s="242"/>
      <c r="QK3881" s="242"/>
    </row>
    <row r="3882" spans="439:453">
      <c r="PW3882" s="242"/>
      <c r="PX3882" s="242"/>
      <c r="PY3882" s="242"/>
      <c r="PZ3882" s="242"/>
      <c r="QA3882" s="242"/>
      <c r="QB3882" s="242"/>
      <c r="QC3882" s="242"/>
      <c r="QD3882" s="242"/>
      <c r="QE3882" s="242"/>
      <c r="QF3882" s="242"/>
      <c r="QG3882" s="242"/>
      <c r="QH3882" s="242"/>
      <c r="QI3882" s="242"/>
      <c r="QJ3882" s="242"/>
      <c r="QK3882" s="242"/>
    </row>
    <row r="3883" spans="439:453">
      <c r="PW3883" s="242"/>
      <c r="PX3883" s="242"/>
      <c r="PY3883" s="242"/>
      <c r="PZ3883" s="242"/>
      <c r="QA3883" s="242"/>
      <c r="QB3883" s="242"/>
      <c r="QC3883" s="242"/>
      <c r="QD3883" s="242"/>
      <c r="QE3883" s="242"/>
      <c r="QF3883" s="242"/>
      <c r="QG3883" s="242"/>
      <c r="QH3883" s="242"/>
      <c r="QI3883" s="242"/>
      <c r="QJ3883" s="242"/>
      <c r="QK3883" s="242"/>
    </row>
    <row r="3884" spans="439:453">
      <c r="PW3884" s="242"/>
      <c r="PX3884" s="242"/>
      <c r="PY3884" s="242"/>
      <c r="PZ3884" s="242"/>
      <c r="QA3884" s="242"/>
      <c r="QB3884" s="242"/>
      <c r="QC3884" s="242"/>
      <c r="QD3884" s="242"/>
      <c r="QE3884" s="242"/>
      <c r="QF3884" s="242"/>
      <c r="QG3884" s="242"/>
      <c r="QH3884" s="242"/>
      <c r="QI3884" s="242"/>
      <c r="QJ3884" s="242"/>
      <c r="QK3884" s="242"/>
    </row>
    <row r="3885" spans="439:453">
      <c r="PW3885" s="242"/>
      <c r="PX3885" s="242"/>
      <c r="PY3885" s="242"/>
      <c r="PZ3885" s="242"/>
      <c r="QA3885" s="242"/>
      <c r="QB3885" s="242"/>
      <c r="QC3885" s="242"/>
      <c r="QD3885" s="242"/>
      <c r="QE3885" s="242"/>
      <c r="QF3885" s="242"/>
      <c r="QG3885" s="242"/>
      <c r="QH3885" s="242"/>
      <c r="QI3885" s="242"/>
      <c r="QJ3885" s="242"/>
      <c r="QK3885" s="242"/>
    </row>
    <row r="3886" spans="439:453">
      <c r="PW3886" s="242"/>
      <c r="PX3886" s="242"/>
      <c r="PY3886" s="242"/>
      <c r="PZ3886" s="242"/>
      <c r="QA3886" s="242"/>
      <c r="QB3886" s="242"/>
      <c r="QC3886" s="242"/>
      <c r="QD3886" s="242"/>
      <c r="QE3886" s="242"/>
      <c r="QF3886" s="242"/>
      <c r="QG3886" s="242"/>
      <c r="QH3886" s="242"/>
      <c r="QI3886" s="242"/>
      <c r="QJ3886" s="242"/>
      <c r="QK3886" s="242"/>
    </row>
    <row r="3887" spans="439:453">
      <c r="PW3887" s="242"/>
      <c r="PX3887" s="242"/>
      <c r="PY3887" s="242"/>
      <c r="PZ3887" s="242"/>
      <c r="QA3887" s="242"/>
      <c r="QB3887" s="242"/>
      <c r="QC3887" s="242"/>
      <c r="QD3887" s="242"/>
      <c r="QE3887" s="242"/>
      <c r="QF3887" s="242"/>
      <c r="QG3887" s="242"/>
      <c r="QH3887" s="242"/>
      <c r="QI3887" s="242"/>
      <c r="QJ3887" s="242"/>
      <c r="QK3887" s="242"/>
    </row>
    <row r="3888" spans="439:453">
      <c r="PW3888" s="242"/>
      <c r="PX3888" s="242"/>
      <c r="PY3888" s="242"/>
      <c r="PZ3888" s="242"/>
      <c r="QA3888" s="242"/>
      <c r="QB3888" s="242"/>
      <c r="QC3888" s="242"/>
      <c r="QD3888" s="242"/>
      <c r="QE3888" s="242"/>
      <c r="QF3888" s="242"/>
      <c r="QG3888" s="242"/>
      <c r="QH3888" s="242"/>
      <c r="QI3888" s="242"/>
      <c r="QJ3888" s="242"/>
      <c r="QK3888" s="242"/>
    </row>
    <row r="3889" spans="439:453">
      <c r="PW3889" s="242"/>
      <c r="PX3889" s="242"/>
      <c r="PY3889" s="242"/>
      <c r="PZ3889" s="242"/>
      <c r="QA3889" s="242"/>
      <c r="QB3889" s="242"/>
      <c r="QC3889" s="242"/>
      <c r="QD3889" s="242"/>
      <c r="QE3889" s="242"/>
      <c r="QF3889" s="242"/>
      <c r="QG3889" s="242"/>
      <c r="QH3889" s="242"/>
      <c r="QI3889" s="242"/>
      <c r="QJ3889" s="242"/>
      <c r="QK3889" s="242"/>
    </row>
    <row r="3890" spans="439:453">
      <c r="PW3890" s="242"/>
      <c r="PX3890" s="242"/>
      <c r="PY3890" s="242"/>
      <c r="PZ3890" s="242"/>
      <c r="QA3890" s="242"/>
      <c r="QB3890" s="242"/>
      <c r="QC3890" s="242"/>
      <c r="QD3890" s="242"/>
      <c r="QE3890" s="242"/>
      <c r="QF3890" s="242"/>
      <c r="QG3890" s="242"/>
      <c r="QH3890" s="242"/>
      <c r="QI3890" s="242"/>
      <c r="QJ3890" s="242"/>
      <c r="QK3890" s="242"/>
    </row>
    <row r="3891" spans="439:453">
      <c r="PW3891" s="242"/>
      <c r="PX3891" s="242"/>
      <c r="PY3891" s="242"/>
      <c r="PZ3891" s="242"/>
      <c r="QA3891" s="242"/>
      <c r="QB3891" s="242"/>
      <c r="QC3891" s="242"/>
      <c r="QD3891" s="242"/>
      <c r="QE3891" s="242"/>
      <c r="QF3891" s="242"/>
      <c r="QG3891" s="242"/>
      <c r="QH3891" s="242"/>
      <c r="QI3891" s="242"/>
      <c r="QJ3891" s="242"/>
      <c r="QK3891" s="242"/>
    </row>
    <row r="3892" spans="439:453">
      <c r="PW3892" s="242"/>
      <c r="PX3892" s="242"/>
      <c r="PY3892" s="242"/>
      <c r="PZ3892" s="242"/>
      <c r="QA3892" s="242"/>
      <c r="QB3892" s="242"/>
      <c r="QC3892" s="242"/>
      <c r="QD3892" s="242"/>
      <c r="QE3892" s="242"/>
      <c r="QF3892" s="242"/>
      <c r="QG3892" s="242"/>
      <c r="QH3892" s="242"/>
      <c r="QI3892" s="242"/>
      <c r="QJ3892" s="242"/>
      <c r="QK3892" s="242"/>
    </row>
    <row r="3893" spans="439:453">
      <c r="PW3893" s="242"/>
      <c r="PX3893" s="242"/>
      <c r="PY3893" s="242"/>
      <c r="PZ3893" s="242"/>
      <c r="QA3893" s="242"/>
      <c r="QB3893" s="242"/>
      <c r="QC3893" s="242"/>
      <c r="QD3893" s="242"/>
      <c r="QE3893" s="242"/>
      <c r="QF3893" s="242"/>
      <c r="QG3893" s="242"/>
      <c r="QH3893" s="242"/>
      <c r="QI3893" s="242"/>
      <c r="QJ3893" s="242"/>
      <c r="QK3893" s="242"/>
    </row>
    <row r="3894" spans="439:453">
      <c r="PW3894" s="242"/>
      <c r="PX3894" s="242"/>
      <c r="PY3894" s="242"/>
      <c r="PZ3894" s="242"/>
      <c r="QA3894" s="242"/>
      <c r="QB3894" s="242"/>
      <c r="QC3894" s="242"/>
      <c r="QD3894" s="242"/>
      <c r="QE3894" s="242"/>
      <c r="QF3894" s="242"/>
      <c r="QG3894" s="242"/>
      <c r="QH3894" s="242"/>
      <c r="QI3894" s="242"/>
      <c r="QJ3894" s="242"/>
      <c r="QK3894" s="242"/>
    </row>
    <row r="3895" spans="439:453">
      <c r="PW3895" s="242"/>
      <c r="PX3895" s="242"/>
      <c r="PY3895" s="242"/>
      <c r="PZ3895" s="242"/>
      <c r="QA3895" s="242"/>
      <c r="QB3895" s="242"/>
      <c r="QC3895" s="242"/>
      <c r="QD3895" s="242"/>
      <c r="QE3895" s="242"/>
      <c r="QF3895" s="242"/>
      <c r="QG3895" s="242"/>
      <c r="QH3895" s="242"/>
      <c r="QI3895" s="242"/>
      <c r="QJ3895" s="242"/>
      <c r="QK3895" s="242"/>
    </row>
    <row r="3896" spans="439:453">
      <c r="PW3896" s="242"/>
      <c r="PX3896" s="242"/>
      <c r="PY3896" s="242"/>
      <c r="PZ3896" s="242"/>
      <c r="QA3896" s="242"/>
      <c r="QB3896" s="242"/>
      <c r="QC3896" s="242"/>
      <c r="QD3896" s="242"/>
      <c r="QE3896" s="242"/>
      <c r="QF3896" s="242"/>
      <c r="QG3896" s="242"/>
      <c r="QH3896" s="242"/>
      <c r="QI3896" s="242"/>
      <c r="QJ3896" s="242"/>
      <c r="QK3896" s="242"/>
    </row>
    <row r="3897" spans="439:453">
      <c r="PW3897" s="242"/>
      <c r="PX3897" s="242"/>
      <c r="PY3897" s="242"/>
      <c r="PZ3897" s="242"/>
      <c r="QA3897" s="242"/>
      <c r="QB3897" s="242"/>
      <c r="QC3897" s="242"/>
      <c r="QD3897" s="242"/>
      <c r="QE3897" s="242"/>
      <c r="QF3897" s="242"/>
      <c r="QG3897" s="242"/>
      <c r="QH3897" s="242"/>
      <c r="QI3897" s="242"/>
      <c r="QJ3897" s="242"/>
      <c r="QK3897" s="242"/>
    </row>
    <row r="3898" spans="439:453">
      <c r="PW3898" s="242"/>
      <c r="PX3898" s="242"/>
      <c r="PY3898" s="242"/>
      <c r="PZ3898" s="242"/>
      <c r="QA3898" s="242"/>
      <c r="QB3898" s="242"/>
      <c r="QC3898" s="242"/>
      <c r="QD3898" s="242"/>
      <c r="QE3898" s="242"/>
      <c r="QF3898" s="242"/>
      <c r="QG3898" s="242"/>
      <c r="QH3898" s="242"/>
      <c r="QI3898" s="242"/>
      <c r="QJ3898" s="242"/>
      <c r="QK3898" s="242"/>
    </row>
    <row r="3899" spans="439:453">
      <c r="PW3899" s="242"/>
      <c r="PX3899" s="242"/>
      <c r="PY3899" s="242"/>
      <c r="PZ3899" s="242"/>
      <c r="QA3899" s="242"/>
      <c r="QB3899" s="242"/>
      <c r="QC3899" s="242"/>
      <c r="QD3899" s="242"/>
      <c r="QE3899" s="242"/>
      <c r="QF3899" s="242"/>
      <c r="QG3899" s="242"/>
      <c r="QH3899" s="242"/>
      <c r="QI3899" s="242"/>
      <c r="QJ3899" s="242"/>
      <c r="QK3899" s="242"/>
    </row>
    <row r="3900" spans="439:453">
      <c r="PW3900" s="242"/>
      <c r="PX3900" s="242"/>
      <c r="PY3900" s="242"/>
      <c r="PZ3900" s="242"/>
      <c r="QA3900" s="242"/>
      <c r="QB3900" s="242"/>
      <c r="QC3900" s="242"/>
      <c r="QD3900" s="242"/>
      <c r="QE3900" s="242"/>
      <c r="QF3900" s="242"/>
      <c r="QG3900" s="242"/>
      <c r="QH3900" s="242"/>
      <c r="QI3900" s="242"/>
      <c r="QJ3900" s="242"/>
      <c r="QK3900" s="242"/>
    </row>
    <row r="3901" spans="439:453">
      <c r="PW3901" s="242"/>
      <c r="PX3901" s="242"/>
      <c r="PY3901" s="242"/>
      <c r="PZ3901" s="242"/>
      <c r="QA3901" s="242"/>
      <c r="QB3901" s="242"/>
      <c r="QC3901" s="242"/>
      <c r="QD3901" s="242"/>
      <c r="QE3901" s="242"/>
      <c r="QF3901" s="242"/>
      <c r="QG3901" s="242"/>
      <c r="QH3901" s="242"/>
      <c r="QI3901" s="242"/>
      <c r="QJ3901" s="242"/>
      <c r="QK3901" s="242"/>
    </row>
    <row r="3902" spans="439:453">
      <c r="PW3902" s="242"/>
      <c r="PX3902" s="242"/>
      <c r="PY3902" s="242"/>
      <c r="PZ3902" s="242"/>
      <c r="QA3902" s="242"/>
      <c r="QB3902" s="242"/>
      <c r="QC3902" s="242"/>
      <c r="QD3902" s="242"/>
      <c r="QE3902" s="242"/>
      <c r="QF3902" s="242"/>
      <c r="QG3902" s="242"/>
      <c r="QH3902" s="242"/>
      <c r="QI3902" s="242"/>
      <c r="QJ3902" s="242"/>
      <c r="QK3902" s="242"/>
    </row>
    <row r="3903" spans="439:453">
      <c r="PW3903" s="242"/>
      <c r="PX3903" s="242"/>
      <c r="PY3903" s="242"/>
      <c r="PZ3903" s="242"/>
      <c r="QA3903" s="242"/>
      <c r="QB3903" s="242"/>
      <c r="QC3903" s="242"/>
      <c r="QD3903" s="242"/>
      <c r="QE3903" s="242"/>
      <c r="QF3903" s="242"/>
      <c r="QG3903" s="242"/>
      <c r="QH3903" s="242"/>
      <c r="QI3903" s="242"/>
      <c r="QJ3903" s="242"/>
      <c r="QK3903" s="242"/>
    </row>
    <row r="3904" spans="439:453">
      <c r="PW3904" s="242"/>
      <c r="PX3904" s="242"/>
      <c r="PY3904" s="242"/>
      <c r="PZ3904" s="242"/>
      <c r="QA3904" s="242"/>
      <c r="QB3904" s="242"/>
      <c r="QC3904" s="242"/>
      <c r="QD3904" s="242"/>
      <c r="QE3904" s="242"/>
      <c r="QF3904" s="242"/>
      <c r="QG3904" s="242"/>
      <c r="QH3904" s="242"/>
      <c r="QI3904" s="242"/>
      <c r="QJ3904" s="242"/>
      <c r="QK3904" s="242"/>
    </row>
    <row r="3905" spans="439:453">
      <c r="PW3905" s="242"/>
      <c r="PX3905" s="242"/>
      <c r="PY3905" s="242"/>
      <c r="PZ3905" s="242"/>
      <c r="QA3905" s="242"/>
      <c r="QB3905" s="242"/>
      <c r="QC3905" s="242"/>
      <c r="QD3905" s="242"/>
      <c r="QE3905" s="242"/>
      <c r="QF3905" s="242"/>
      <c r="QG3905" s="242"/>
      <c r="QH3905" s="242"/>
      <c r="QI3905" s="242"/>
      <c r="QJ3905" s="242"/>
      <c r="QK3905" s="242"/>
    </row>
    <row r="3906" spans="439:453">
      <c r="PW3906" s="242"/>
      <c r="PX3906" s="242"/>
      <c r="PY3906" s="242"/>
      <c r="PZ3906" s="242"/>
      <c r="QA3906" s="242"/>
      <c r="QB3906" s="242"/>
      <c r="QC3906" s="242"/>
      <c r="QD3906" s="242"/>
      <c r="QE3906" s="242"/>
      <c r="QF3906" s="242"/>
      <c r="QG3906" s="242"/>
      <c r="QH3906" s="242"/>
      <c r="QI3906" s="242"/>
      <c r="QJ3906" s="242"/>
      <c r="QK3906" s="242"/>
    </row>
    <row r="3907" spans="439:453">
      <c r="PW3907" s="242"/>
      <c r="PX3907" s="242"/>
      <c r="PY3907" s="242"/>
      <c r="PZ3907" s="242"/>
      <c r="QA3907" s="242"/>
      <c r="QB3907" s="242"/>
      <c r="QC3907" s="242"/>
      <c r="QD3907" s="242"/>
      <c r="QE3907" s="242"/>
      <c r="QF3907" s="242"/>
      <c r="QG3907" s="242"/>
      <c r="QH3907" s="242"/>
      <c r="QI3907" s="242"/>
      <c r="QJ3907" s="242"/>
      <c r="QK3907" s="242"/>
    </row>
    <row r="3908" spans="439:453">
      <c r="PW3908" s="242"/>
      <c r="PX3908" s="242"/>
      <c r="PY3908" s="242"/>
      <c r="PZ3908" s="242"/>
      <c r="QA3908" s="242"/>
      <c r="QB3908" s="242"/>
      <c r="QC3908" s="242"/>
      <c r="QD3908" s="242"/>
      <c r="QE3908" s="242"/>
      <c r="QF3908" s="242"/>
      <c r="QG3908" s="242"/>
      <c r="QH3908" s="242"/>
      <c r="QI3908" s="242"/>
      <c r="QJ3908" s="242"/>
      <c r="QK3908" s="242"/>
    </row>
    <row r="3909" spans="439:453">
      <c r="PW3909" s="242"/>
      <c r="PX3909" s="242"/>
      <c r="PY3909" s="242"/>
      <c r="PZ3909" s="242"/>
      <c r="QA3909" s="242"/>
      <c r="QB3909" s="242"/>
      <c r="QC3909" s="242"/>
      <c r="QD3909" s="242"/>
      <c r="QE3909" s="242"/>
      <c r="QF3909" s="242"/>
      <c r="QG3909" s="242"/>
      <c r="QH3909" s="242"/>
      <c r="QI3909" s="242"/>
      <c r="QJ3909" s="242"/>
      <c r="QK3909" s="242"/>
    </row>
    <row r="3910" spans="439:453">
      <c r="PW3910" s="242"/>
      <c r="PX3910" s="242"/>
      <c r="PY3910" s="242"/>
      <c r="PZ3910" s="242"/>
      <c r="QA3910" s="242"/>
      <c r="QB3910" s="242"/>
      <c r="QC3910" s="242"/>
      <c r="QD3910" s="242"/>
      <c r="QE3910" s="242"/>
      <c r="QF3910" s="242"/>
      <c r="QG3910" s="242"/>
      <c r="QH3910" s="242"/>
      <c r="QI3910" s="242"/>
      <c r="QJ3910" s="242"/>
      <c r="QK3910" s="242"/>
    </row>
    <row r="3911" spans="439:453">
      <c r="PW3911" s="242"/>
      <c r="PX3911" s="242"/>
      <c r="PY3911" s="242"/>
      <c r="PZ3911" s="242"/>
      <c r="QA3911" s="242"/>
      <c r="QB3911" s="242"/>
      <c r="QC3911" s="242"/>
      <c r="QD3911" s="242"/>
      <c r="QE3911" s="242"/>
      <c r="QF3911" s="242"/>
      <c r="QG3911" s="242"/>
      <c r="QH3911" s="242"/>
      <c r="QI3911" s="242"/>
      <c r="QJ3911" s="242"/>
      <c r="QK3911" s="242"/>
    </row>
    <row r="3912" spans="439:453">
      <c r="PW3912" s="242"/>
      <c r="PX3912" s="242"/>
      <c r="PY3912" s="242"/>
      <c r="PZ3912" s="242"/>
      <c r="QA3912" s="242"/>
      <c r="QB3912" s="242"/>
      <c r="QC3912" s="242"/>
      <c r="QD3912" s="242"/>
      <c r="QE3912" s="242"/>
      <c r="QF3912" s="242"/>
      <c r="QG3912" s="242"/>
      <c r="QH3912" s="242"/>
      <c r="QI3912" s="242"/>
      <c r="QJ3912" s="242"/>
      <c r="QK3912" s="242"/>
    </row>
    <row r="3913" spans="439:453">
      <c r="PW3913" s="242"/>
      <c r="PX3913" s="242"/>
      <c r="PY3913" s="242"/>
      <c r="PZ3913" s="242"/>
      <c r="QA3913" s="242"/>
      <c r="QB3913" s="242"/>
      <c r="QC3913" s="242"/>
      <c r="QD3913" s="242"/>
      <c r="QE3913" s="242"/>
      <c r="QF3913" s="242"/>
      <c r="QG3913" s="242"/>
      <c r="QH3913" s="242"/>
      <c r="QI3913" s="242"/>
      <c r="QJ3913" s="242"/>
      <c r="QK3913" s="242"/>
    </row>
    <row r="3914" spans="439:453">
      <c r="PW3914" s="242"/>
      <c r="PX3914" s="242"/>
      <c r="PY3914" s="242"/>
      <c r="PZ3914" s="242"/>
      <c r="QA3914" s="242"/>
      <c r="QB3914" s="242"/>
      <c r="QC3914" s="242"/>
      <c r="QD3914" s="242"/>
      <c r="QE3914" s="242"/>
      <c r="QF3914" s="242"/>
      <c r="QG3914" s="242"/>
      <c r="QH3914" s="242"/>
      <c r="QI3914" s="242"/>
      <c r="QJ3914" s="242"/>
      <c r="QK3914" s="242"/>
    </row>
    <row r="3915" spans="439:453">
      <c r="PW3915" s="242"/>
      <c r="PX3915" s="242"/>
      <c r="PY3915" s="242"/>
      <c r="PZ3915" s="242"/>
      <c r="QA3915" s="242"/>
      <c r="QB3915" s="242"/>
      <c r="QC3915" s="242"/>
      <c r="QD3915" s="242"/>
      <c r="QE3915" s="242"/>
      <c r="QF3915" s="242"/>
      <c r="QG3915" s="242"/>
      <c r="QH3915" s="242"/>
      <c r="QI3915" s="242"/>
      <c r="QJ3915" s="242"/>
      <c r="QK3915" s="242"/>
    </row>
    <row r="3916" spans="439:453">
      <c r="PW3916" s="242"/>
      <c r="PX3916" s="242"/>
      <c r="PY3916" s="242"/>
      <c r="PZ3916" s="242"/>
      <c r="QA3916" s="242"/>
      <c r="QB3916" s="242"/>
      <c r="QC3916" s="242"/>
      <c r="QD3916" s="242"/>
      <c r="QE3916" s="242"/>
      <c r="QF3916" s="242"/>
      <c r="QG3916" s="242"/>
      <c r="QH3916" s="242"/>
      <c r="QI3916" s="242"/>
      <c r="QJ3916" s="242"/>
      <c r="QK3916" s="242"/>
    </row>
    <row r="3917" spans="439:453">
      <c r="PW3917" s="242"/>
      <c r="PX3917" s="242"/>
      <c r="PY3917" s="242"/>
      <c r="PZ3917" s="242"/>
      <c r="QA3917" s="242"/>
      <c r="QB3917" s="242"/>
      <c r="QC3917" s="242"/>
      <c r="QD3917" s="242"/>
      <c r="QE3917" s="242"/>
      <c r="QF3917" s="242"/>
      <c r="QG3917" s="242"/>
      <c r="QH3917" s="242"/>
      <c r="QI3917" s="242"/>
      <c r="QJ3917" s="242"/>
      <c r="QK3917" s="242"/>
    </row>
    <row r="3918" spans="439:453">
      <c r="PW3918" s="242"/>
      <c r="PX3918" s="242"/>
      <c r="PY3918" s="242"/>
      <c r="PZ3918" s="242"/>
      <c r="QA3918" s="242"/>
      <c r="QB3918" s="242"/>
      <c r="QC3918" s="242"/>
      <c r="QD3918" s="242"/>
      <c r="QE3918" s="242"/>
      <c r="QF3918" s="242"/>
      <c r="QG3918" s="242"/>
      <c r="QH3918" s="242"/>
      <c r="QI3918" s="242"/>
      <c r="QJ3918" s="242"/>
      <c r="QK3918" s="242"/>
    </row>
    <row r="3919" spans="439:453">
      <c r="PW3919" s="242"/>
      <c r="PX3919" s="242"/>
      <c r="PY3919" s="242"/>
      <c r="PZ3919" s="242"/>
      <c r="QA3919" s="242"/>
      <c r="QB3919" s="242"/>
      <c r="QC3919" s="242"/>
      <c r="QD3919" s="242"/>
      <c r="QE3919" s="242"/>
      <c r="QF3919" s="242"/>
      <c r="QG3919" s="242"/>
      <c r="QH3919" s="242"/>
      <c r="QI3919" s="242"/>
      <c r="QJ3919" s="242"/>
      <c r="QK3919" s="242"/>
    </row>
    <row r="3920" spans="439:453">
      <c r="PW3920" s="242"/>
      <c r="PX3920" s="242"/>
      <c r="PY3920" s="242"/>
      <c r="PZ3920" s="242"/>
      <c r="QA3920" s="242"/>
      <c r="QB3920" s="242"/>
      <c r="QC3920" s="242"/>
      <c r="QD3920" s="242"/>
      <c r="QE3920" s="242"/>
      <c r="QF3920" s="242"/>
      <c r="QG3920" s="242"/>
      <c r="QH3920" s="242"/>
      <c r="QI3920" s="242"/>
      <c r="QJ3920" s="242"/>
      <c r="QK3920" s="242"/>
    </row>
    <row r="3921" spans="439:453">
      <c r="PW3921" s="242"/>
      <c r="PX3921" s="242"/>
      <c r="PY3921" s="242"/>
      <c r="PZ3921" s="242"/>
      <c r="QA3921" s="242"/>
      <c r="QB3921" s="242"/>
      <c r="QC3921" s="242"/>
      <c r="QD3921" s="242"/>
      <c r="QE3921" s="242"/>
      <c r="QF3921" s="242"/>
      <c r="QG3921" s="242"/>
      <c r="QH3921" s="242"/>
      <c r="QI3921" s="242"/>
      <c r="QJ3921" s="242"/>
      <c r="QK3921" s="242"/>
    </row>
    <row r="3922" spans="439:453">
      <c r="PW3922" s="242"/>
      <c r="PX3922" s="242"/>
      <c r="PY3922" s="242"/>
      <c r="PZ3922" s="242"/>
      <c r="QA3922" s="242"/>
      <c r="QB3922" s="242"/>
      <c r="QC3922" s="242"/>
      <c r="QD3922" s="242"/>
      <c r="QE3922" s="242"/>
      <c r="QF3922" s="242"/>
      <c r="QG3922" s="242"/>
      <c r="QH3922" s="242"/>
      <c r="QI3922" s="242"/>
      <c r="QJ3922" s="242"/>
      <c r="QK3922" s="242"/>
    </row>
    <row r="3923" spans="439:453">
      <c r="PW3923" s="242"/>
      <c r="PX3923" s="242"/>
      <c r="PY3923" s="242"/>
      <c r="PZ3923" s="242"/>
      <c r="QA3923" s="242"/>
      <c r="QB3923" s="242"/>
      <c r="QC3923" s="242"/>
      <c r="QD3923" s="242"/>
      <c r="QE3923" s="242"/>
      <c r="QF3923" s="242"/>
      <c r="QG3923" s="242"/>
      <c r="QH3923" s="242"/>
      <c r="QI3923" s="242"/>
      <c r="QJ3923" s="242"/>
      <c r="QK3923" s="242"/>
    </row>
    <row r="3924" spans="439:453">
      <c r="PW3924" s="242"/>
      <c r="PX3924" s="242"/>
      <c r="PY3924" s="242"/>
      <c r="PZ3924" s="242"/>
      <c r="QA3924" s="242"/>
      <c r="QB3924" s="242"/>
      <c r="QC3924" s="242"/>
      <c r="QD3924" s="242"/>
      <c r="QE3924" s="242"/>
      <c r="QF3924" s="242"/>
      <c r="QG3924" s="242"/>
      <c r="QH3924" s="242"/>
      <c r="QI3924" s="242"/>
      <c r="QJ3924" s="242"/>
      <c r="QK3924" s="242"/>
    </row>
    <row r="3925" spans="439:453">
      <c r="PW3925" s="242"/>
      <c r="PX3925" s="242"/>
      <c r="PY3925" s="242"/>
      <c r="PZ3925" s="242"/>
      <c r="QA3925" s="242"/>
      <c r="QB3925" s="242"/>
      <c r="QC3925" s="242"/>
      <c r="QD3925" s="242"/>
      <c r="QE3925" s="242"/>
      <c r="QF3925" s="242"/>
      <c r="QG3925" s="242"/>
      <c r="QH3925" s="242"/>
      <c r="QI3925" s="242"/>
      <c r="QJ3925" s="242"/>
      <c r="QK3925" s="242"/>
    </row>
    <row r="3926" spans="439:453">
      <c r="PW3926" s="242"/>
      <c r="PX3926" s="242"/>
      <c r="PY3926" s="242"/>
      <c r="PZ3926" s="242"/>
      <c r="QA3926" s="242"/>
      <c r="QB3926" s="242"/>
      <c r="QC3926" s="242"/>
      <c r="QD3926" s="242"/>
      <c r="QE3926" s="242"/>
      <c r="QF3926" s="242"/>
      <c r="QG3926" s="242"/>
      <c r="QH3926" s="242"/>
      <c r="QI3926" s="242"/>
      <c r="QJ3926" s="242"/>
      <c r="QK3926" s="242"/>
    </row>
    <row r="3927" spans="439:453">
      <c r="PW3927" s="242"/>
      <c r="PX3927" s="242"/>
      <c r="PY3927" s="242"/>
      <c r="PZ3927" s="242"/>
      <c r="QA3927" s="242"/>
      <c r="QB3927" s="242"/>
      <c r="QC3927" s="242"/>
      <c r="QD3927" s="242"/>
      <c r="QE3927" s="242"/>
      <c r="QF3927" s="242"/>
      <c r="QG3927" s="242"/>
      <c r="QH3927" s="242"/>
      <c r="QI3927" s="242"/>
      <c r="QJ3927" s="242"/>
      <c r="QK3927" s="242"/>
    </row>
    <row r="3928" spans="439:453">
      <c r="PW3928" s="242"/>
      <c r="PX3928" s="242"/>
      <c r="PY3928" s="242"/>
      <c r="PZ3928" s="242"/>
      <c r="QA3928" s="242"/>
      <c r="QB3928" s="242"/>
      <c r="QC3928" s="242"/>
      <c r="QD3928" s="242"/>
      <c r="QE3928" s="242"/>
      <c r="QF3928" s="242"/>
      <c r="QG3928" s="242"/>
      <c r="QH3928" s="242"/>
      <c r="QI3928" s="242"/>
      <c r="QJ3928" s="242"/>
      <c r="QK3928" s="242"/>
    </row>
    <row r="3929" spans="439:453">
      <c r="PW3929" s="242"/>
      <c r="PX3929" s="242"/>
      <c r="PY3929" s="242"/>
      <c r="PZ3929" s="242"/>
      <c r="QA3929" s="242"/>
      <c r="QB3929" s="242"/>
      <c r="QC3929" s="242"/>
      <c r="QD3929" s="242"/>
      <c r="QE3929" s="242"/>
      <c r="QF3929" s="242"/>
      <c r="QG3929" s="242"/>
      <c r="QH3929" s="242"/>
      <c r="QI3929" s="242"/>
      <c r="QJ3929" s="242"/>
      <c r="QK3929" s="242"/>
    </row>
    <row r="3930" spans="439:453">
      <c r="PW3930" s="242"/>
      <c r="PX3930" s="242"/>
      <c r="PY3930" s="242"/>
      <c r="PZ3930" s="242"/>
      <c r="QA3930" s="242"/>
      <c r="QB3930" s="242"/>
      <c r="QC3930" s="242"/>
      <c r="QD3930" s="242"/>
      <c r="QE3930" s="242"/>
      <c r="QF3930" s="242"/>
      <c r="QG3930" s="242"/>
      <c r="QH3930" s="242"/>
      <c r="QI3930" s="242"/>
      <c r="QJ3930" s="242"/>
      <c r="QK3930" s="242"/>
    </row>
    <row r="3931" spans="439:453">
      <c r="PW3931" s="242"/>
      <c r="PX3931" s="242"/>
      <c r="PY3931" s="242"/>
      <c r="PZ3931" s="242"/>
      <c r="QA3931" s="242"/>
      <c r="QB3931" s="242"/>
      <c r="QC3931" s="242"/>
      <c r="QD3931" s="242"/>
      <c r="QE3931" s="242"/>
      <c r="QF3931" s="242"/>
      <c r="QG3931" s="242"/>
      <c r="QH3931" s="242"/>
      <c r="QI3931" s="242"/>
      <c r="QJ3931" s="242"/>
      <c r="QK3931" s="242"/>
    </row>
    <row r="3932" spans="439:453">
      <c r="PW3932" s="242"/>
      <c r="PX3932" s="242"/>
      <c r="PY3932" s="242"/>
      <c r="PZ3932" s="242"/>
      <c r="QA3932" s="242"/>
      <c r="QB3932" s="242"/>
      <c r="QC3932" s="242"/>
      <c r="QD3932" s="242"/>
      <c r="QE3932" s="242"/>
      <c r="QF3932" s="242"/>
      <c r="QG3932" s="242"/>
      <c r="QH3932" s="242"/>
      <c r="QI3932" s="242"/>
      <c r="QJ3932" s="242"/>
      <c r="QK3932" s="242"/>
    </row>
    <row r="3933" spans="439:453">
      <c r="PW3933" s="242"/>
      <c r="PX3933" s="242"/>
      <c r="PY3933" s="242"/>
      <c r="PZ3933" s="242"/>
      <c r="QA3933" s="242"/>
      <c r="QB3933" s="242"/>
      <c r="QC3933" s="242"/>
      <c r="QD3933" s="242"/>
      <c r="QE3933" s="242"/>
      <c r="QF3933" s="242"/>
      <c r="QG3933" s="242"/>
      <c r="QH3933" s="242"/>
      <c r="QI3933" s="242"/>
      <c r="QJ3933" s="242"/>
      <c r="QK3933" s="242"/>
    </row>
    <row r="3934" spans="439:453">
      <c r="PW3934" s="242"/>
      <c r="PX3934" s="242"/>
      <c r="PY3934" s="242"/>
      <c r="PZ3934" s="242"/>
      <c r="QA3934" s="242"/>
      <c r="QB3934" s="242"/>
      <c r="QC3934" s="242"/>
      <c r="QD3934" s="242"/>
      <c r="QE3934" s="242"/>
      <c r="QF3934" s="242"/>
      <c r="QG3934" s="242"/>
      <c r="QH3934" s="242"/>
      <c r="QI3934" s="242"/>
      <c r="QJ3934" s="242"/>
      <c r="QK3934" s="242"/>
    </row>
    <row r="3935" spans="439:453">
      <c r="PW3935" s="242"/>
      <c r="PX3935" s="242"/>
      <c r="PY3935" s="242"/>
      <c r="PZ3935" s="242"/>
      <c r="QA3935" s="242"/>
      <c r="QB3935" s="242"/>
      <c r="QC3935" s="242"/>
      <c r="QD3935" s="242"/>
      <c r="QE3935" s="242"/>
      <c r="QF3935" s="242"/>
      <c r="QG3935" s="242"/>
      <c r="QH3935" s="242"/>
      <c r="QI3935" s="242"/>
      <c r="QJ3935" s="242"/>
      <c r="QK3935" s="242"/>
    </row>
    <row r="3936" spans="439:453">
      <c r="PW3936" s="242"/>
      <c r="PX3936" s="242"/>
      <c r="PY3936" s="242"/>
      <c r="PZ3936" s="242"/>
      <c r="QA3936" s="242"/>
      <c r="QB3936" s="242"/>
      <c r="QC3936" s="242"/>
      <c r="QD3936" s="242"/>
      <c r="QE3936" s="242"/>
      <c r="QF3936" s="242"/>
      <c r="QG3936" s="242"/>
      <c r="QH3936" s="242"/>
      <c r="QI3936" s="242"/>
      <c r="QJ3936" s="242"/>
      <c r="QK3936" s="242"/>
    </row>
    <row r="3937" spans="439:453">
      <c r="PW3937" s="242"/>
      <c r="PX3937" s="242"/>
      <c r="PY3937" s="242"/>
      <c r="PZ3937" s="242"/>
      <c r="QA3937" s="242"/>
      <c r="QB3937" s="242"/>
      <c r="QC3937" s="242"/>
      <c r="QD3937" s="242"/>
      <c r="QE3937" s="242"/>
      <c r="QF3937" s="242"/>
      <c r="QG3937" s="242"/>
      <c r="QH3937" s="242"/>
      <c r="QI3937" s="242"/>
      <c r="QJ3937" s="242"/>
      <c r="QK3937" s="242"/>
    </row>
    <row r="3938" spans="439:453">
      <c r="PW3938" s="242"/>
      <c r="PX3938" s="242"/>
      <c r="PY3938" s="242"/>
      <c r="PZ3938" s="242"/>
      <c r="QA3938" s="242"/>
      <c r="QB3938" s="242"/>
      <c r="QC3938" s="242"/>
      <c r="QD3938" s="242"/>
      <c r="QE3938" s="242"/>
      <c r="QF3938" s="242"/>
      <c r="QG3938" s="242"/>
      <c r="QH3938" s="242"/>
      <c r="QI3938" s="242"/>
      <c r="QJ3938" s="242"/>
      <c r="QK3938" s="242"/>
    </row>
    <row r="3939" spans="439:453">
      <c r="PW3939" s="242"/>
      <c r="PX3939" s="242"/>
      <c r="PY3939" s="242"/>
      <c r="PZ3939" s="242"/>
      <c r="QA3939" s="242"/>
      <c r="QB3939" s="242"/>
      <c r="QC3939" s="242"/>
      <c r="QD3939" s="242"/>
      <c r="QE3939" s="242"/>
      <c r="QF3939" s="242"/>
      <c r="QG3939" s="242"/>
      <c r="QH3939" s="242"/>
      <c r="QI3939" s="242"/>
      <c r="QJ3939" s="242"/>
      <c r="QK3939" s="242"/>
    </row>
    <row r="3940" spans="439:453">
      <c r="PW3940" s="242"/>
      <c r="PX3940" s="242"/>
      <c r="PY3940" s="242"/>
      <c r="PZ3940" s="242"/>
      <c r="QA3940" s="242"/>
      <c r="QB3940" s="242"/>
      <c r="QC3940" s="242"/>
      <c r="QD3940" s="242"/>
      <c r="QE3940" s="242"/>
      <c r="QF3940" s="242"/>
      <c r="QG3940" s="242"/>
      <c r="QH3940" s="242"/>
      <c r="QI3940" s="242"/>
      <c r="QJ3940" s="242"/>
      <c r="QK3940" s="242"/>
    </row>
    <row r="3941" spans="439:453">
      <c r="PW3941" s="242"/>
      <c r="PX3941" s="242"/>
      <c r="PY3941" s="242"/>
      <c r="PZ3941" s="242"/>
      <c r="QA3941" s="242"/>
      <c r="QB3941" s="242"/>
      <c r="QC3941" s="242"/>
      <c r="QD3941" s="242"/>
      <c r="QE3941" s="242"/>
      <c r="QF3941" s="242"/>
      <c r="QG3941" s="242"/>
      <c r="QH3941" s="242"/>
      <c r="QI3941" s="242"/>
      <c r="QJ3941" s="242"/>
      <c r="QK3941" s="242"/>
    </row>
    <row r="3942" spans="439:453">
      <c r="PW3942" s="242"/>
      <c r="PX3942" s="242"/>
      <c r="PY3942" s="242"/>
      <c r="PZ3942" s="242"/>
      <c r="QA3942" s="242"/>
      <c r="QB3942" s="242"/>
      <c r="QC3942" s="242"/>
      <c r="QD3942" s="242"/>
      <c r="QE3942" s="242"/>
      <c r="QF3942" s="242"/>
      <c r="QG3942" s="242"/>
      <c r="QH3942" s="242"/>
      <c r="QI3942" s="242"/>
      <c r="QJ3942" s="242"/>
      <c r="QK3942" s="242"/>
    </row>
    <row r="3943" spans="439:453">
      <c r="PW3943" s="242"/>
      <c r="PX3943" s="242"/>
      <c r="PY3943" s="242"/>
      <c r="PZ3943" s="242"/>
      <c r="QA3943" s="242"/>
      <c r="QB3943" s="242"/>
      <c r="QC3943" s="242"/>
      <c r="QD3943" s="242"/>
      <c r="QE3943" s="242"/>
      <c r="QF3943" s="242"/>
      <c r="QG3943" s="242"/>
      <c r="QH3943" s="242"/>
      <c r="QI3943" s="242"/>
      <c r="QJ3943" s="242"/>
      <c r="QK3943" s="242"/>
    </row>
    <row r="3944" spans="439:453">
      <c r="PW3944" s="242"/>
      <c r="PX3944" s="242"/>
      <c r="PY3944" s="242"/>
      <c r="PZ3944" s="242"/>
      <c r="QA3944" s="242"/>
      <c r="QB3944" s="242"/>
      <c r="QC3944" s="242"/>
      <c r="QD3944" s="242"/>
      <c r="QE3944" s="242"/>
      <c r="QF3944" s="242"/>
      <c r="QG3944" s="242"/>
      <c r="QH3944" s="242"/>
      <c r="QI3944" s="242"/>
      <c r="QJ3944" s="242"/>
      <c r="QK3944" s="242"/>
    </row>
    <row r="3945" spans="439:453">
      <c r="PW3945" s="242"/>
      <c r="PX3945" s="242"/>
      <c r="PY3945" s="242"/>
      <c r="PZ3945" s="242"/>
      <c r="QA3945" s="242"/>
      <c r="QB3945" s="242"/>
      <c r="QC3945" s="242"/>
      <c r="QD3945" s="242"/>
      <c r="QE3945" s="242"/>
      <c r="QF3945" s="242"/>
      <c r="QG3945" s="242"/>
      <c r="QH3945" s="242"/>
      <c r="QI3945" s="242"/>
      <c r="QJ3945" s="242"/>
      <c r="QK3945" s="242"/>
    </row>
    <row r="3946" spans="439:453">
      <c r="PW3946" s="242"/>
      <c r="PX3946" s="242"/>
      <c r="PY3946" s="242"/>
      <c r="PZ3946" s="242"/>
      <c r="QA3946" s="242"/>
      <c r="QB3946" s="242"/>
      <c r="QC3946" s="242"/>
      <c r="QD3946" s="242"/>
      <c r="QE3946" s="242"/>
      <c r="QF3946" s="242"/>
      <c r="QG3946" s="242"/>
      <c r="QH3946" s="242"/>
      <c r="QI3946" s="242"/>
      <c r="QJ3946" s="242"/>
      <c r="QK3946" s="242"/>
    </row>
    <row r="3947" spans="439:453">
      <c r="PW3947" s="242"/>
      <c r="PX3947" s="242"/>
      <c r="PY3947" s="242"/>
      <c r="PZ3947" s="242"/>
      <c r="QA3947" s="242"/>
      <c r="QB3947" s="242"/>
      <c r="QC3947" s="242"/>
      <c r="QD3947" s="242"/>
      <c r="QE3947" s="242"/>
      <c r="QF3947" s="242"/>
      <c r="QG3947" s="242"/>
      <c r="QH3947" s="242"/>
      <c r="QI3947" s="242"/>
      <c r="QJ3947" s="242"/>
      <c r="QK3947" s="242"/>
    </row>
    <row r="3948" spans="439:453">
      <c r="PW3948" s="242"/>
      <c r="PX3948" s="242"/>
      <c r="PY3948" s="242"/>
      <c r="PZ3948" s="242"/>
      <c r="QA3948" s="242"/>
      <c r="QB3948" s="242"/>
      <c r="QC3948" s="242"/>
      <c r="QD3948" s="242"/>
      <c r="QE3948" s="242"/>
      <c r="QF3948" s="242"/>
      <c r="QG3948" s="242"/>
      <c r="QH3948" s="242"/>
      <c r="QI3948" s="242"/>
      <c r="QJ3948" s="242"/>
      <c r="QK3948" s="242"/>
    </row>
    <row r="3949" spans="439:453">
      <c r="PW3949" s="242"/>
      <c r="PX3949" s="242"/>
      <c r="PY3949" s="242"/>
      <c r="PZ3949" s="242"/>
      <c r="QA3949" s="242"/>
      <c r="QB3949" s="242"/>
      <c r="QC3949" s="242"/>
      <c r="QD3949" s="242"/>
      <c r="QE3949" s="242"/>
      <c r="QF3949" s="242"/>
      <c r="QG3949" s="242"/>
      <c r="QH3949" s="242"/>
      <c r="QI3949" s="242"/>
      <c r="QJ3949" s="242"/>
      <c r="QK3949" s="242"/>
    </row>
    <row r="3950" spans="439:453">
      <c r="PW3950" s="242"/>
      <c r="PX3950" s="242"/>
      <c r="PY3950" s="242"/>
      <c r="PZ3950" s="242"/>
      <c r="QA3950" s="242"/>
      <c r="QB3950" s="242"/>
      <c r="QC3950" s="242"/>
      <c r="QD3950" s="242"/>
      <c r="QE3950" s="242"/>
      <c r="QF3950" s="242"/>
      <c r="QG3950" s="242"/>
      <c r="QH3950" s="242"/>
      <c r="QI3950" s="242"/>
      <c r="QJ3950" s="242"/>
      <c r="QK3950" s="242"/>
    </row>
    <row r="3951" spans="439:453">
      <c r="PW3951" s="242"/>
      <c r="PX3951" s="242"/>
      <c r="PY3951" s="242"/>
      <c r="PZ3951" s="242"/>
      <c r="QA3951" s="242"/>
      <c r="QB3951" s="242"/>
      <c r="QC3951" s="242"/>
      <c r="QD3951" s="242"/>
      <c r="QE3951" s="242"/>
      <c r="QF3951" s="242"/>
      <c r="QG3951" s="242"/>
      <c r="QH3951" s="242"/>
      <c r="QI3951" s="242"/>
      <c r="QJ3951" s="242"/>
      <c r="QK3951" s="242"/>
    </row>
    <row r="3952" spans="439:453">
      <c r="PW3952" s="242"/>
      <c r="PX3952" s="242"/>
      <c r="PY3952" s="242"/>
      <c r="PZ3952" s="242"/>
      <c r="QA3952" s="242"/>
      <c r="QB3952" s="242"/>
      <c r="QC3952" s="242"/>
      <c r="QD3952" s="242"/>
      <c r="QE3952" s="242"/>
      <c r="QF3952" s="242"/>
      <c r="QG3952" s="242"/>
      <c r="QH3952" s="242"/>
      <c r="QI3952" s="242"/>
      <c r="QJ3952" s="242"/>
      <c r="QK3952" s="242"/>
    </row>
    <row r="3953" spans="439:453">
      <c r="PW3953" s="242"/>
      <c r="PX3953" s="242"/>
      <c r="PY3953" s="242"/>
      <c r="PZ3953" s="242"/>
      <c r="QA3953" s="242"/>
      <c r="QB3953" s="242"/>
      <c r="QC3953" s="242"/>
      <c r="QD3953" s="242"/>
      <c r="QE3953" s="242"/>
      <c r="QF3953" s="242"/>
      <c r="QG3953" s="242"/>
      <c r="QH3953" s="242"/>
      <c r="QI3953" s="242"/>
      <c r="QJ3953" s="242"/>
      <c r="QK3953" s="242"/>
    </row>
    <row r="3954" spans="439:453">
      <c r="PW3954" s="242"/>
      <c r="PX3954" s="242"/>
      <c r="PY3954" s="242"/>
      <c r="PZ3954" s="242"/>
      <c r="QA3954" s="242"/>
      <c r="QB3954" s="242"/>
      <c r="QC3954" s="242"/>
      <c r="QD3954" s="242"/>
      <c r="QE3954" s="242"/>
      <c r="QF3954" s="242"/>
      <c r="QG3954" s="242"/>
      <c r="QH3954" s="242"/>
      <c r="QI3954" s="242"/>
      <c r="QJ3954" s="242"/>
      <c r="QK3954" s="242"/>
    </row>
    <row r="3955" spans="439:453">
      <c r="PW3955" s="242"/>
      <c r="PX3955" s="242"/>
      <c r="PY3955" s="242"/>
      <c r="PZ3955" s="242"/>
      <c r="QA3955" s="242"/>
      <c r="QB3955" s="242"/>
      <c r="QC3955" s="242"/>
      <c r="QD3955" s="242"/>
      <c r="QE3955" s="242"/>
      <c r="QF3955" s="242"/>
      <c r="QG3955" s="242"/>
      <c r="QH3955" s="242"/>
      <c r="QI3955" s="242"/>
      <c r="QJ3955" s="242"/>
      <c r="QK3955" s="242"/>
    </row>
    <row r="3956" spans="439:453">
      <c r="PW3956" s="242"/>
      <c r="PX3956" s="242"/>
      <c r="PY3956" s="242"/>
      <c r="PZ3956" s="242"/>
      <c r="QA3956" s="242"/>
      <c r="QB3956" s="242"/>
      <c r="QC3956" s="242"/>
      <c r="QD3956" s="242"/>
      <c r="QE3956" s="242"/>
      <c r="QF3956" s="242"/>
      <c r="QG3956" s="242"/>
      <c r="QH3956" s="242"/>
      <c r="QI3956" s="242"/>
      <c r="QJ3956" s="242"/>
      <c r="QK3956" s="242"/>
    </row>
    <row r="3957" spans="439:453">
      <c r="PW3957" s="242"/>
      <c r="PX3957" s="242"/>
      <c r="PY3957" s="242"/>
      <c r="PZ3957" s="242"/>
      <c r="QA3957" s="242"/>
      <c r="QB3957" s="242"/>
      <c r="QC3957" s="242"/>
      <c r="QD3957" s="242"/>
      <c r="QE3957" s="242"/>
      <c r="QF3957" s="242"/>
      <c r="QG3957" s="242"/>
      <c r="QH3957" s="242"/>
      <c r="QI3957" s="242"/>
      <c r="QJ3957" s="242"/>
      <c r="QK3957" s="242"/>
    </row>
    <row r="3958" spans="439:453">
      <c r="PW3958" s="242"/>
      <c r="PX3958" s="242"/>
      <c r="PY3958" s="242"/>
      <c r="PZ3958" s="242"/>
      <c r="QA3958" s="242"/>
      <c r="QB3958" s="242"/>
      <c r="QC3958" s="242"/>
      <c r="QD3958" s="242"/>
      <c r="QE3958" s="242"/>
      <c r="QF3958" s="242"/>
      <c r="QG3958" s="242"/>
      <c r="QH3958" s="242"/>
      <c r="QI3958" s="242"/>
      <c r="QJ3958" s="242"/>
      <c r="QK3958" s="242"/>
    </row>
    <row r="3959" spans="439:453">
      <c r="PW3959" s="242"/>
      <c r="PX3959" s="242"/>
      <c r="PY3959" s="242"/>
      <c r="PZ3959" s="242"/>
      <c r="QA3959" s="242"/>
      <c r="QB3959" s="242"/>
      <c r="QC3959" s="242"/>
      <c r="QD3959" s="242"/>
      <c r="QE3959" s="242"/>
      <c r="QF3959" s="242"/>
      <c r="QG3959" s="242"/>
      <c r="QH3959" s="242"/>
      <c r="QI3959" s="242"/>
      <c r="QJ3959" s="242"/>
      <c r="QK3959" s="242"/>
    </row>
    <row r="3960" spans="439:453">
      <c r="PW3960" s="242"/>
      <c r="PX3960" s="242"/>
      <c r="PY3960" s="242"/>
      <c r="PZ3960" s="242"/>
      <c r="QA3960" s="242"/>
      <c r="QB3960" s="242"/>
      <c r="QC3960" s="242"/>
      <c r="QD3960" s="242"/>
      <c r="QE3960" s="242"/>
      <c r="QF3960" s="242"/>
      <c r="QG3960" s="242"/>
      <c r="QH3960" s="242"/>
      <c r="QI3960" s="242"/>
      <c r="QJ3960" s="242"/>
      <c r="QK3960" s="242"/>
    </row>
    <row r="3961" spans="439:453">
      <c r="PW3961" s="242"/>
      <c r="PX3961" s="242"/>
      <c r="PY3961" s="242"/>
      <c r="PZ3961" s="242"/>
      <c r="QA3961" s="242"/>
      <c r="QB3961" s="242"/>
      <c r="QC3961" s="242"/>
      <c r="QD3961" s="242"/>
      <c r="QE3961" s="242"/>
      <c r="QF3961" s="242"/>
      <c r="QG3961" s="242"/>
      <c r="QH3961" s="242"/>
      <c r="QI3961" s="242"/>
      <c r="QJ3961" s="242"/>
      <c r="QK3961" s="242"/>
    </row>
    <row r="3962" spans="439:453">
      <c r="PW3962" s="242"/>
      <c r="PX3962" s="242"/>
      <c r="PY3962" s="242"/>
      <c r="PZ3962" s="242"/>
      <c r="QA3962" s="242"/>
      <c r="QB3962" s="242"/>
      <c r="QC3962" s="242"/>
      <c r="QD3962" s="242"/>
      <c r="QE3962" s="242"/>
      <c r="QF3962" s="242"/>
      <c r="QG3962" s="242"/>
      <c r="QH3962" s="242"/>
      <c r="QI3962" s="242"/>
      <c r="QJ3962" s="242"/>
      <c r="QK3962" s="242"/>
    </row>
    <row r="3963" spans="439:453">
      <c r="PW3963" s="242"/>
      <c r="PX3963" s="242"/>
      <c r="PY3963" s="242"/>
      <c r="PZ3963" s="242"/>
      <c r="QA3963" s="242"/>
      <c r="QB3963" s="242"/>
      <c r="QC3963" s="242"/>
      <c r="QD3963" s="242"/>
      <c r="QE3963" s="242"/>
      <c r="QF3963" s="242"/>
      <c r="QG3963" s="242"/>
      <c r="QH3963" s="242"/>
      <c r="QI3963" s="242"/>
      <c r="QJ3963" s="242"/>
      <c r="QK3963" s="242"/>
    </row>
    <row r="3964" spans="439:453">
      <c r="PW3964" s="242"/>
      <c r="PX3964" s="242"/>
      <c r="PY3964" s="242"/>
      <c r="PZ3964" s="242"/>
      <c r="QA3964" s="242"/>
      <c r="QB3964" s="242"/>
      <c r="QC3964" s="242"/>
      <c r="QD3964" s="242"/>
      <c r="QE3964" s="242"/>
      <c r="QF3964" s="242"/>
      <c r="QG3964" s="242"/>
      <c r="QH3964" s="242"/>
      <c r="QI3964" s="242"/>
      <c r="QJ3964" s="242"/>
      <c r="QK3964" s="242"/>
    </row>
    <row r="3965" spans="439:453">
      <c r="PW3965" s="242"/>
      <c r="PX3965" s="242"/>
      <c r="PY3965" s="242"/>
      <c r="PZ3965" s="242"/>
      <c r="QA3965" s="242"/>
      <c r="QB3965" s="242"/>
      <c r="QC3965" s="242"/>
      <c r="QD3965" s="242"/>
      <c r="QE3965" s="242"/>
      <c r="QF3965" s="242"/>
      <c r="QG3965" s="242"/>
      <c r="QH3965" s="242"/>
      <c r="QI3965" s="242"/>
      <c r="QJ3965" s="242"/>
      <c r="QK3965" s="242"/>
    </row>
    <row r="3966" spans="439:453">
      <c r="PW3966" s="242"/>
      <c r="PX3966" s="242"/>
      <c r="PY3966" s="242"/>
      <c r="PZ3966" s="242"/>
      <c r="QA3966" s="242"/>
      <c r="QB3966" s="242"/>
      <c r="QC3966" s="242"/>
      <c r="QD3966" s="242"/>
      <c r="QE3966" s="242"/>
      <c r="QF3966" s="242"/>
      <c r="QG3966" s="242"/>
      <c r="QH3966" s="242"/>
      <c r="QI3966" s="242"/>
      <c r="QJ3966" s="242"/>
      <c r="QK3966" s="242"/>
    </row>
    <row r="3967" spans="439:453">
      <c r="PW3967" s="242"/>
      <c r="PX3967" s="242"/>
      <c r="PY3967" s="242"/>
      <c r="PZ3967" s="242"/>
      <c r="QA3967" s="242"/>
      <c r="QB3967" s="242"/>
      <c r="QC3967" s="242"/>
      <c r="QD3967" s="242"/>
      <c r="QE3967" s="242"/>
      <c r="QF3967" s="242"/>
      <c r="QG3967" s="242"/>
      <c r="QH3967" s="242"/>
      <c r="QI3967" s="242"/>
      <c r="QJ3967" s="242"/>
      <c r="QK3967" s="242"/>
    </row>
    <row r="3968" spans="439:453">
      <c r="PW3968" s="242"/>
      <c r="PX3968" s="242"/>
      <c r="PY3968" s="242"/>
      <c r="PZ3968" s="242"/>
      <c r="QA3968" s="242"/>
      <c r="QB3968" s="242"/>
      <c r="QC3968" s="242"/>
      <c r="QD3968" s="242"/>
      <c r="QE3968" s="242"/>
      <c r="QF3968" s="242"/>
      <c r="QG3968" s="242"/>
      <c r="QH3968" s="242"/>
      <c r="QI3968" s="242"/>
      <c r="QJ3968" s="242"/>
      <c r="QK3968" s="242"/>
    </row>
    <row r="3969" spans="439:453">
      <c r="PW3969" s="242"/>
      <c r="PX3969" s="242"/>
      <c r="PY3969" s="242"/>
      <c r="PZ3969" s="242"/>
      <c r="QA3969" s="242"/>
      <c r="QB3969" s="242"/>
      <c r="QC3969" s="242"/>
      <c r="QD3969" s="242"/>
      <c r="QE3969" s="242"/>
      <c r="QF3969" s="242"/>
      <c r="QG3969" s="242"/>
      <c r="QH3969" s="242"/>
      <c r="QI3969" s="242"/>
      <c r="QJ3969" s="242"/>
      <c r="QK3969" s="242"/>
    </row>
    <row r="3970" spans="439:453">
      <c r="PW3970" s="242"/>
      <c r="PX3970" s="242"/>
      <c r="PY3970" s="242"/>
      <c r="PZ3970" s="242"/>
      <c r="QA3970" s="242"/>
      <c r="QB3970" s="242"/>
      <c r="QC3970" s="242"/>
      <c r="QD3970" s="242"/>
      <c r="QE3970" s="242"/>
      <c r="QF3970" s="242"/>
      <c r="QG3970" s="242"/>
      <c r="QH3970" s="242"/>
      <c r="QI3970" s="242"/>
      <c r="QJ3970" s="242"/>
      <c r="QK3970" s="242"/>
    </row>
    <row r="3971" spans="439:453">
      <c r="PW3971" s="242"/>
      <c r="PX3971" s="242"/>
      <c r="PY3971" s="242"/>
      <c r="PZ3971" s="242"/>
      <c r="QA3971" s="242"/>
      <c r="QB3971" s="242"/>
      <c r="QC3971" s="242"/>
      <c r="QD3971" s="242"/>
      <c r="QE3971" s="242"/>
      <c r="QF3971" s="242"/>
      <c r="QG3971" s="242"/>
      <c r="QH3971" s="242"/>
      <c r="QI3971" s="242"/>
      <c r="QJ3971" s="242"/>
      <c r="QK3971" s="242"/>
    </row>
    <row r="3972" spans="439:453">
      <c r="PW3972" s="242"/>
      <c r="PX3972" s="242"/>
      <c r="PY3972" s="242"/>
      <c r="PZ3972" s="242"/>
      <c r="QA3972" s="242"/>
      <c r="QB3972" s="242"/>
      <c r="QC3972" s="242"/>
      <c r="QD3972" s="242"/>
      <c r="QE3972" s="242"/>
      <c r="QF3972" s="242"/>
      <c r="QG3972" s="242"/>
      <c r="QH3972" s="242"/>
      <c r="QI3972" s="242"/>
      <c r="QJ3972" s="242"/>
      <c r="QK3972" s="242"/>
    </row>
    <row r="3973" spans="439:453">
      <c r="PW3973" s="242"/>
      <c r="PX3973" s="242"/>
      <c r="PY3973" s="242"/>
      <c r="PZ3973" s="242"/>
      <c r="QA3973" s="242"/>
      <c r="QB3973" s="242"/>
      <c r="QC3973" s="242"/>
      <c r="QD3973" s="242"/>
      <c r="QE3973" s="242"/>
      <c r="QF3973" s="242"/>
      <c r="QG3973" s="242"/>
      <c r="QH3973" s="242"/>
      <c r="QI3973" s="242"/>
      <c r="QJ3973" s="242"/>
      <c r="QK3973" s="242"/>
    </row>
    <row r="3974" spans="439:453">
      <c r="PW3974" s="242"/>
      <c r="PX3974" s="242"/>
      <c r="PY3974" s="242"/>
      <c r="PZ3974" s="242"/>
      <c r="QA3974" s="242"/>
      <c r="QB3974" s="242"/>
      <c r="QC3974" s="242"/>
      <c r="QD3974" s="242"/>
      <c r="QE3974" s="242"/>
      <c r="QF3974" s="242"/>
      <c r="QG3974" s="242"/>
      <c r="QH3974" s="242"/>
      <c r="QI3974" s="242"/>
      <c r="QJ3974" s="242"/>
      <c r="QK3974" s="242"/>
    </row>
    <row r="3975" spans="439:453">
      <c r="PW3975" s="242"/>
      <c r="PX3975" s="242"/>
      <c r="PY3975" s="242"/>
      <c r="PZ3975" s="242"/>
      <c r="QA3975" s="242"/>
      <c r="QB3975" s="242"/>
      <c r="QC3975" s="242"/>
      <c r="QD3975" s="242"/>
      <c r="QE3975" s="242"/>
      <c r="QF3975" s="242"/>
      <c r="QG3975" s="242"/>
      <c r="QH3975" s="242"/>
      <c r="QI3975" s="242"/>
      <c r="QJ3975" s="242"/>
      <c r="QK3975" s="242"/>
    </row>
    <row r="3976" spans="439:453">
      <c r="PW3976" s="242"/>
      <c r="PX3976" s="242"/>
      <c r="PY3976" s="242"/>
      <c r="PZ3976" s="242"/>
      <c r="QA3976" s="242"/>
      <c r="QB3976" s="242"/>
      <c r="QC3976" s="242"/>
      <c r="QD3976" s="242"/>
      <c r="QE3976" s="242"/>
      <c r="QF3976" s="242"/>
      <c r="QG3976" s="242"/>
      <c r="QH3976" s="242"/>
      <c r="QI3976" s="242"/>
      <c r="QJ3976" s="242"/>
      <c r="QK3976" s="242"/>
    </row>
    <row r="3977" spans="439:453">
      <c r="PW3977" s="242"/>
      <c r="PX3977" s="242"/>
      <c r="PY3977" s="242"/>
      <c r="PZ3977" s="242"/>
      <c r="QA3977" s="242"/>
      <c r="QB3977" s="242"/>
      <c r="QC3977" s="242"/>
      <c r="QD3977" s="242"/>
      <c r="QE3977" s="242"/>
      <c r="QF3977" s="242"/>
      <c r="QG3977" s="242"/>
      <c r="QH3977" s="242"/>
      <c r="QI3977" s="242"/>
      <c r="QJ3977" s="242"/>
      <c r="QK3977" s="242"/>
    </row>
    <row r="3978" spans="439:453">
      <c r="PW3978" s="242"/>
      <c r="PX3978" s="242"/>
      <c r="PY3978" s="242"/>
      <c r="PZ3978" s="242"/>
      <c r="QA3978" s="242"/>
      <c r="QB3978" s="242"/>
      <c r="QC3978" s="242"/>
      <c r="QD3978" s="242"/>
      <c r="QE3978" s="242"/>
      <c r="QF3978" s="242"/>
      <c r="QG3978" s="242"/>
      <c r="QH3978" s="242"/>
      <c r="QI3978" s="242"/>
      <c r="QJ3978" s="242"/>
      <c r="QK3978" s="242"/>
    </row>
    <row r="3979" spans="439:453">
      <c r="PW3979" s="242"/>
      <c r="PX3979" s="242"/>
      <c r="PY3979" s="242"/>
      <c r="PZ3979" s="242"/>
      <c r="QA3979" s="242"/>
      <c r="QB3979" s="242"/>
      <c r="QC3979" s="242"/>
      <c r="QD3979" s="242"/>
      <c r="QE3979" s="242"/>
      <c r="QF3979" s="242"/>
      <c r="QG3979" s="242"/>
      <c r="QH3979" s="242"/>
      <c r="QI3979" s="242"/>
      <c r="QJ3979" s="242"/>
      <c r="QK3979" s="242"/>
    </row>
    <row r="3980" spans="439:453">
      <c r="PW3980" s="242"/>
      <c r="PX3980" s="242"/>
      <c r="PY3980" s="242"/>
      <c r="PZ3980" s="242"/>
      <c r="QA3980" s="242"/>
      <c r="QB3980" s="242"/>
      <c r="QC3980" s="242"/>
      <c r="QD3980" s="242"/>
      <c r="QE3980" s="242"/>
      <c r="QF3980" s="242"/>
      <c r="QG3980" s="242"/>
      <c r="QH3980" s="242"/>
      <c r="QI3980" s="242"/>
      <c r="QJ3980" s="242"/>
      <c r="QK3980" s="242"/>
    </row>
    <row r="3981" spans="439:453">
      <c r="PW3981" s="242"/>
      <c r="PX3981" s="242"/>
      <c r="PY3981" s="242"/>
      <c r="PZ3981" s="242"/>
      <c r="QA3981" s="242"/>
      <c r="QB3981" s="242"/>
      <c r="QC3981" s="242"/>
      <c r="QD3981" s="242"/>
      <c r="QE3981" s="242"/>
      <c r="QF3981" s="242"/>
      <c r="QG3981" s="242"/>
      <c r="QH3981" s="242"/>
      <c r="QI3981" s="242"/>
      <c r="QJ3981" s="242"/>
      <c r="QK3981" s="242"/>
    </row>
    <row r="3982" spans="439:453">
      <c r="PW3982" s="242"/>
      <c r="PX3982" s="242"/>
      <c r="PY3982" s="242"/>
      <c r="PZ3982" s="242"/>
      <c r="QA3982" s="242"/>
      <c r="QB3982" s="242"/>
      <c r="QC3982" s="242"/>
      <c r="QD3982" s="242"/>
      <c r="QE3982" s="242"/>
      <c r="QF3982" s="242"/>
      <c r="QG3982" s="242"/>
      <c r="QH3982" s="242"/>
      <c r="QI3982" s="242"/>
      <c r="QJ3982" s="242"/>
      <c r="QK3982" s="242"/>
    </row>
    <row r="3983" spans="439:453">
      <c r="PW3983" s="242"/>
      <c r="PX3983" s="242"/>
      <c r="PY3983" s="242"/>
      <c r="PZ3983" s="242"/>
      <c r="QA3983" s="242"/>
      <c r="QB3983" s="242"/>
      <c r="QC3983" s="242"/>
      <c r="QD3983" s="242"/>
      <c r="QE3983" s="242"/>
      <c r="QF3983" s="242"/>
      <c r="QG3983" s="242"/>
      <c r="QH3983" s="242"/>
      <c r="QI3983" s="242"/>
      <c r="QJ3983" s="242"/>
      <c r="QK3983" s="242"/>
    </row>
    <row r="3984" spans="439:453">
      <c r="PW3984" s="242"/>
      <c r="PX3984" s="242"/>
      <c r="PY3984" s="242"/>
      <c r="PZ3984" s="242"/>
      <c r="QA3984" s="242"/>
      <c r="QB3984" s="242"/>
      <c r="QC3984" s="242"/>
      <c r="QD3984" s="242"/>
      <c r="QE3984" s="242"/>
      <c r="QF3984" s="242"/>
      <c r="QG3984" s="242"/>
      <c r="QH3984" s="242"/>
      <c r="QI3984" s="242"/>
      <c r="QJ3984" s="242"/>
      <c r="QK3984" s="242"/>
    </row>
    <row r="3985" spans="439:453">
      <c r="PW3985" s="242"/>
      <c r="PX3985" s="242"/>
      <c r="PY3985" s="242"/>
      <c r="PZ3985" s="242"/>
      <c r="QA3985" s="242"/>
      <c r="QB3985" s="242"/>
      <c r="QC3985" s="242"/>
      <c r="QD3985" s="242"/>
      <c r="QE3985" s="242"/>
      <c r="QF3985" s="242"/>
      <c r="QG3985" s="242"/>
      <c r="QH3985" s="242"/>
      <c r="QI3985" s="242"/>
      <c r="QJ3985" s="242"/>
      <c r="QK3985" s="242"/>
    </row>
    <row r="3986" spans="439:453">
      <c r="PW3986" s="242"/>
      <c r="PX3986" s="242"/>
      <c r="PY3986" s="242"/>
      <c r="PZ3986" s="242"/>
      <c r="QA3986" s="242"/>
      <c r="QB3986" s="242"/>
      <c r="QC3986" s="242"/>
      <c r="QD3986" s="242"/>
      <c r="QE3986" s="242"/>
      <c r="QF3986" s="242"/>
      <c r="QG3986" s="242"/>
      <c r="QH3986" s="242"/>
      <c r="QI3986" s="242"/>
      <c r="QJ3986" s="242"/>
      <c r="QK3986" s="242"/>
    </row>
    <row r="3987" spans="439:453">
      <c r="PW3987" s="242"/>
      <c r="PX3987" s="242"/>
      <c r="PY3987" s="242"/>
      <c r="PZ3987" s="242"/>
      <c r="QA3987" s="242"/>
      <c r="QB3987" s="242"/>
      <c r="QC3987" s="242"/>
      <c r="QD3987" s="242"/>
      <c r="QE3987" s="242"/>
      <c r="QF3987" s="242"/>
      <c r="QG3987" s="242"/>
      <c r="QH3987" s="242"/>
      <c r="QI3987" s="242"/>
      <c r="QJ3987" s="242"/>
      <c r="QK3987" s="242"/>
    </row>
    <row r="3988" spans="439:453">
      <c r="PW3988" s="242"/>
      <c r="PX3988" s="242"/>
      <c r="PY3988" s="242"/>
      <c r="PZ3988" s="242"/>
      <c r="QA3988" s="242"/>
      <c r="QB3988" s="242"/>
      <c r="QC3988" s="242"/>
      <c r="QD3988" s="242"/>
      <c r="QE3988" s="242"/>
      <c r="QF3988" s="242"/>
      <c r="QG3988" s="242"/>
      <c r="QH3988" s="242"/>
      <c r="QI3988" s="242"/>
      <c r="QJ3988" s="242"/>
      <c r="QK3988" s="242"/>
    </row>
    <row r="3989" spans="439:453">
      <c r="PW3989" s="242"/>
      <c r="PX3989" s="242"/>
      <c r="PY3989" s="242"/>
      <c r="PZ3989" s="242"/>
      <c r="QA3989" s="242"/>
      <c r="QB3989" s="242"/>
      <c r="QC3989" s="242"/>
      <c r="QD3989" s="242"/>
      <c r="QE3989" s="242"/>
      <c r="QF3989" s="242"/>
      <c r="QG3989" s="242"/>
      <c r="QH3989" s="242"/>
      <c r="QI3989" s="242"/>
      <c r="QJ3989" s="242"/>
      <c r="QK3989" s="242"/>
    </row>
    <row r="3990" spans="439:453">
      <c r="PW3990" s="242"/>
      <c r="PX3990" s="242"/>
      <c r="PY3990" s="242"/>
      <c r="PZ3990" s="242"/>
      <c r="QA3990" s="242"/>
      <c r="QB3990" s="242"/>
      <c r="QC3990" s="242"/>
      <c r="QD3990" s="242"/>
      <c r="QE3990" s="242"/>
      <c r="QF3990" s="242"/>
      <c r="QG3990" s="242"/>
      <c r="QH3990" s="242"/>
      <c r="QI3990" s="242"/>
      <c r="QJ3990" s="242"/>
      <c r="QK3990" s="242"/>
    </row>
    <row r="3991" spans="439:453">
      <c r="PW3991" s="242"/>
      <c r="PX3991" s="242"/>
      <c r="PY3991" s="242"/>
      <c r="PZ3991" s="242"/>
      <c r="QA3991" s="242"/>
      <c r="QB3991" s="242"/>
      <c r="QC3991" s="242"/>
      <c r="QD3991" s="242"/>
      <c r="QE3991" s="242"/>
      <c r="QF3991" s="242"/>
      <c r="QG3991" s="242"/>
      <c r="QH3991" s="242"/>
      <c r="QI3991" s="242"/>
      <c r="QJ3991" s="242"/>
      <c r="QK3991" s="242"/>
    </row>
    <row r="3992" spans="439:453">
      <c r="PW3992" s="242"/>
      <c r="PX3992" s="242"/>
      <c r="PY3992" s="242"/>
      <c r="PZ3992" s="242"/>
      <c r="QA3992" s="242"/>
      <c r="QB3992" s="242"/>
      <c r="QC3992" s="242"/>
      <c r="QD3992" s="242"/>
      <c r="QE3992" s="242"/>
      <c r="QF3992" s="242"/>
      <c r="QG3992" s="242"/>
      <c r="QH3992" s="242"/>
      <c r="QI3992" s="242"/>
      <c r="QJ3992" s="242"/>
      <c r="QK3992" s="242"/>
    </row>
    <row r="3993" spans="439:453">
      <c r="PW3993" s="242"/>
      <c r="PX3993" s="242"/>
      <c r="PY3993" s="242"/>
      <c r="PZ3993" s="242"/>
      <c r="QA3993" s="242"/>
      <c r="QB3993" s="242"/>
      <c r="QC3993" s="242"/>
      <c r="QD3993" s="242"/>
      <c r="QE3993" s="242"/>
      <c r="QF3993" s="242"/>
      <c r="QG3993" s="242"/>
      <c r="QH3993" s="242"/>
      <c r="QI3993" s="242"/>
      <c r="QJ3993" s="242"/>
      <c r="QK3993" s="242"/>
    </row>
    <row r="3994" spans="439:453">
      <c r="PW3994" s="242"/>
      <c r="PX3994" s="242"/>
      <c r="PY3994" s="242"/>
      <c r="PZ3994" s="242"/>
      <c r="QA3994" s="242"/>
      <c r="QB3994" s="242"/>
      <c r="QC3994" s="242"/>
      <c r="QD3994" s="242"/>
      <c r="QE3994" s="242"/>
      <c r="QF3994" s="242"/>
      <c r="QG3994" s="242"/>
      <c r="QH3994" s="242"/>
      <c r="QI3994" s="242"/>
      <c r="QJ3994" s="242"/>
      <c r="QK3994" s="242"/>
    </row>
    <row r="3995" spans="439:453">
      <c r="PW3995" s="242"/>
      <c r="PX3995" s="242"/>
      <c r="PY3995" s="242"/>
      <c r="PZ3995" s="242"/>
      <c r="QA3995" s="242"/>
      <c r="QB3995" s="242"/>
      <c r="QC3995" s="242"/>
      <c r="QD3995" s="242"/>
      <c r="QE3995" s="242"/>
      <c r="QF3995" s="242"/>
      <c r="QG3995" s="242"/>
      <c r="QH3995" s="242"/>
      <c r="QI3995" s="242"/>
      <c r="QJ3995" s="242"/>
      <c r="QK3995" s="242"/>
    </row>
    <row r="3996" spans="439:453">
      <c r="PW3996" s="242"/>
      <c r="PX3996" s="242"/>
      <c r="PY3996" s="242"/>
      <c r="PZ3996" s="242"/>
      <c r="QA3996" s="242"/>
      <c r="QB3996" s="242"/>
      <c r="QC3996" s="242"/>
      <c r="QD3996" s="242"/>
      <c r="QE3996" s="242"/>
      <c r="QF3996" s="242"/>
      <c r="QG3996" s="242"/>
      <c r="QH3996" s="242"/>
      <c r="QI3996" s="242"/>
      <c r="QJ3996" s="242"/>
      <c r="QK3996" s="242"/>
    </row>
    <row r="3997" spans="439:453">
      <c r="PW3997" s="242"/>
      <c r="PX3997" s="242"/>
      <c r="PY3997" s="242"/>
      <c r="PZ3997" s="242"/>
      <c r="QA3997" s="242"/>
      <c r="QB3997" s="242"/>
      <c r="QC3997" s="242"/>
      <c r="QD3997" s="242"/>
      <c r="QE3997" s="242"/>
      <c r="QF3997" s="242"/>
      <c r="QG3997" s="242"/>
      <c r="QH3997" s="242"/>
      <c r="QI3997" s="242"/>
      <c r="QJ3997" s="242"/>
      <c r="QK3997" s="242"/>
    </row>
    <row r="3998" spans="439:453">
      <c r="PW3998" s="242"/>
      <c r="PX3998" s="242"/>
      <c r="PY3998" s="242"/>
      <c r="PZ3998" s="242"/>
      <c r="QA3998" s="242"/>
      <c r="QB3998" s="242"/>
      <c r="QC3998" s="242"/>
      <c r="QD3998" s="242"/>
      <c r="QE3998" s="242"/>
      <c r="QF3998" s="242"/>
      <c r="QG3998" s="242"/>
      <c r="QH3998" s="242"/>
      <c r="QI3998" s="242"/>
      <c r="QJ3998" s="242"/>
      <c r="QK3998" s="242"/>
    </row>
    <row r="3999" spans="439:453">
      <c r="PW3999" s="242"/>
      <c r="PX3999" s="242"/>
      <c r="PY3999" s="242"/>
      <c r="PZ3999" s="242"/>
      <c r="QA3999" s="242"/>
      <c r="QB3999" s="242"/>
      <c r="QC3999" s="242"/>
      <c r="QD3999" s="242"/>
      <c r="QE3999" s="242"/>
      <c r="QF3999" s="242"/>
      <c r="QG3999" s="242"/>
      <c r="QH3999" s="242"/>
      <c r="QI3999" s="242"/>
      <c r="QJ3999" s="242"/>
      <c r="QK3999" s="242"/>
    </row>
    <row r="4000" spans="439:453">
      <c r="PW4000" s="242"/>
      <c r="PX4000" s="242"/>
      <c r="PY4000" s="242"/>
      <c r="PZ4000" s="242"/>
      <c r="QA4000" s="242"/>
      <c r="QB4000" s="242"/>
      <c r="QC4000" s="242"/>
      <c r="QD4000" s="242"/>
      <c r="QE4000" s="242"/>
      <c r="QF4000" s="242"/>
      <c r="QG4000" s="242"/>
      <c r="QH4000" s="242"/>
      <c r="QI4000" s="242"/>
      <c r="QJ4000" s="242"/>
      <c r="QK4000" s="242"/>
    </row>
    <row r="4001" spans="439:453">
      <c r="PW4001" s="242"/>
      <c r="PX4001" s="242"/>
      <c r="PY4001" s="242"/>
      <c r="PZ4001" s="242"/>
      <c r="QA4001" s="242"/>
      <c r="QB4001" s="242"/>
      <c r="QC4001" s="242"/>
      <c r="QD4001" s="242"/>
      <c r="QE4001" s="242"/>
      <c r="QF4001" s="242"/>
      <c r="QG4001" s="242"/>
      <c r="QH4001" s="242"/>
      <c r="QI4001" s="242"/>
      <c r="QJ4001" s="242"/>
      <c r="QK4001" s="242"/>
    </row>
    <row r="4002" spans="439:453">
      <c r="PW4002" s="242"/>
      <c r="PX4002" s="242"/>
      <c r="PY4002" s="242"/>
      <c r="PZ4002" s="242"/>
      <c r="QA4002" s="242"/>
      <c r="QB4002" s="242"/>
      <c r="QC4002" s="242"/>
      <c r="QD4002" s="242"/>
      <c r="QE4002" s="242"/>
      <c r="QF4002" s="242"/>
      <c r="QG4002" s="242"/>
      <c r="QH4002" s="242"/>
      <c r="QI4002" s="242"/>
      <c r="QJ4002" s="242"/>
      <c r="QK4002" s="242"/>
    </row>
    <row r="4003" spans="439:453">
      <c r="PW4003" s="242"/>
      <c r="PX4003" s="242"/>
      <c r="PY4003" s="242"/>
      <c r="PZ4003" s="242"/>
      <c r="QA4003" s="242"/>
      <c r="QB4003" s="242"/>
      <c r="QC4003" s="242"/>
      <c r="QD4003" s="242"/>
      <c r="QE4003" s="242"/>
      <c r="QF4003" s="242"/>
      <c r="QG4003" s="242"/>
      <c r="QH4003" s="242"/>
      <c r="QI4003" s="242"/>
      <c r="QJ4003" s="242"/>
      <c r="QK4003" s="242"/>
    </row>
    <row r="4004" spans="439:453">
      <c r="PW4004" s="242"/>
      <c r="PX4004" s="242"/>
      <c r="PY4004" s="242"/>
      <c r="PZ4004" s="242"/>
      <c r="QA4004" s="242"/>
      <c r="QB4004" s="242"/>
      <c r="QC4004" s="242"/>
      <c r="QD4004" s="242"/>
      <c r="QE4004" s="242"/>
      <c r="QF4004" s="242"/>
      <c r="QG4004" s="242"/>
      <c r="QH4004" s="242"/>
      <c r="QI4004" s="242"/>
      <c r="QJ4004" s="242"/>
      <c r="QK4004" s="242"/>
    </row>
    <row r="4005" spans="439:453">
      <c r="PW4005" s="242"/>
      <c r="PX4005" s="242"/>
      <c r="PY4005" s="242"/>
      <c r="PZ4005" s="242"/>
      <c r="QA4005" s="242"/>
      <c r="QB4005" s="242"/>
      <c r="QC4005" s="242"/>
      <c r="QD4005" s="242"/>
      <c r="QE4005" s="242"/>
      <c r="QF4005" s="242"/>
      <c r="QG4005" s="242"/>
      <c r="QH4005" s="242"/>
      <c r="QI4005" s="242"/>
      <c r="QJ4005" s="242"/>
      <c r="QK4005" s="242"/>
    </row>
    <row r="4006" spans="439:453">
      <c r="PW4006" s="242"/>
      <c r="PX4006" s="242"/>
      <c r="PY4006" s="242"/>
      <c r="PZ4006" s="242"/>
      <c r="QA4006" s="242"/>
      <c r="QB4006" s="242"/>
      <c r="QC4006" s="242"/>
      <c r="QD4006" s="242"/>
      <c r="QE4006" s="242"/>
      <c r="QF4006" s="242"/>
      <c r="QG4006" s="242"/>
      <c r="QH4006" s="242"/>
      <c r="QI4006" s="242"/>
      <c r="QJ4006" s="242"/>
      <c r="QK4006" s="242"/>
    </row>
    <row r="4007" spans="439:453">
      <c r="PW4007" s="242"/>
      <c r="PX4007" s="242"/>
      <c r="PY4007" s="242"/>
      <c r="PZ4007" s="242"/>
      <c r="QA4007" s="242"/>
      <c r="QB4007" s="242"/>
      <c r="QC4007" s="242"/>
      <c r="QD4007" s="242"/>
      <c r="QE4007" s="242"/>
      <c r="QF4007" s="242"/>
      <c r="QG4007" s="242"/>
      <c r="QH4007" s="242"/>
      <c r="QI4007" s="242"/>
      <c r="QJ4007" s="242"/>
      <c r="QK4007" s="242"/>
    </row>
    <row r="4008" spans="439:453">
      <c r="PW4008" s="242"/>
      <c r="PX4008" s="242"/>
      <c r="PY4008" s="242"/>
      <c r="PZ4008" s="242"/>
      <c r="QA4008" s="242"/>
      <c r="QB4008" s="242"/>
      <c r="QC4008" s="242"/>
      <c r="QD4008" s="242"/>
      <c r="QE4008" s="242"/>
      <c r="QF4008" s="242"/>
      <c r="QG4008" s="242"/>
      <c r="QH4008" s="242"/>
      <c r="QI4008" s="242"/>
      <c r="QJ4008" s="242"/>
      <c r="QK4008" s="242"/>
    </row>
    <row r="4009" spans="439:453">
      <c r="PW4009" s="242"/>
      <c r="PX4009" s="242"/>
      <c r="PY4009" s="242"/>
      <c r="PZ4009" s="242"/>
      <c r="QA4009" s="242"/>
      <c r="QB4009" s="242"/>
      <c r="QC4009" s="242"/>
      <c r="QD4009" s="242"/>
      <c r="QE4009" s="242"/>
      <c r="QF4009" s="242"/>
      <c r="QG4009" s="242"/>
      <c r="QH4009" s="242"/>
      <c r="QI4009" s="242"/>
      <c r="QJ4009" s="242"/>
      <c r="QK4009" s="242"/>
    </row>
    <row r="4010" spans="439:453">
      <c r="PW4010" s="242"/>
      <c r="PX4010" s="242"/>
      <c r="PY4010" s="242"/>
      <c r="PZ4010" s="242"/>
      <c r="QA4010" s="242"/>
      <c r="QB4010" s="242"/>
      <c r="QC4010" s="242"/>
      <c r="QD4010" s="242"/>
      <c r="QE4010" s="242"/>
      <c r="QF4010" s="242"/>
      <c r="QG4010" s="242"/>
      <c r="QH4010" s="242"/>
      <c r="QI4010" s="242"/>
      <c r="QJ4010" s="242"/>
      <c r="QK4010" s="242"/>
    </row>
    <row r="4011" spans="439:453">
      <c r="PW4011" s="242"/>
      <c r="PX4011" s="242"/>
      <c r="PY4011" s="242"/>
      <c r="PZ4011" s="242"/>
      <c r="QA4011" s="242"/>
      <c r="QB4011" s="242"/>
      <c r="QC4011" s="242"/>
      <c r="QD4011" s="242"/>
      <c r="QE4011" s="242"/>
      <c r="QF4011" s="242"/>
      <c r="QG4011" s="242"/>
      <c r="QH4011" s="242"/>
      <c r="QI4011" s="242"/>
      <c r="QJ4011" s="242"/>
      <c r="QK4011" s="242"/>
    </row>
    <row r="4012" spans="439:453">
      <c r="PW4012" s="242"/>
      <c r="PX4012" s="242"/>
      <c r="PY4012" s="242"/>
      <c r="PZ4012" s="242"/>
      <c r="QA4012" s="242"/>
      <c r="QB4012" s="242"/>
      <c r="QC4012" s="242"/>
      <c r="QD4012" s="242"/>
      <c r="QE4012" s="242"/>
      <c r="QF4012" s="242"/>
      <c r="QG4012" s="242"/>
      <c r="QH4012" s="242"/>
      <c r="QI4012" s="242"/>
      <c r="QJ4012" s="242"/>
      <c r="QK4012" s="242"/>
    </row>
    <row r="4013" spans="439:453">
      <c r="PW4013" s="242"/>
      <c r="PX4013" s="242"/>
      <c r="PY4013" s="242"/>
      <c r="PZ4013" s="242"/>
      <c r="QA4013" s="242"/>
      <c r="QB4013" s="242"/>
      <c r="QC4013" s="242"/>
      <c r="QD4013" s="242"/>
      <c r="QE4013" s="242"/>
      <c r="QF4013" s="242"/>
      <c r="QG4013" s="242"/>
      <c r="QH4013" s="242"/>
      <c r="QI4013" s="242"/>
      <c r="QJ4013" s="242"/>
      <c r="QK4013" s="242"/>
    </row>
    <row r="4014" spans="439:453">
      <c r="PW4014" s="242"/>
      <c r="PX4014" s="242"/>
      <c r="PY4014" s="242"/>
      <c r="PZ4014" s="242"/>
      <c r="QA4014" s="242"/>
      <c r="QB4014" s="242"/>
      <c r="QC4014" s="242"/>
      <c r="QD4014" s="242"/>
      <c r="QE4014" s="242"/>
      <c r="QF4014" s="242"/>
      <c r="QG4014" s="242"/>
      <c r="QH4014" s="242"/>
      <c r="QI4014" s="242"/>
      <c r="QJ4014" s="242"/>
      <c r="QK4014" s="242"/>
    </row>
    <row r="4015" spans="439:453">
      <c r="PW4015" s="242"/>
      <c r="PX4015" s="242"/>
      <c r="PY4015" s="242"/>
      <c r="PZ4015" s="242"/>
      <c r="QA4015" s="242"/>
      <c r="QB4015" s="242"/>
      <c r="QC4015" s="242"/>
      <c r="QD4015" s="242"/>
      <c r="QE4015" s="242"/>
      <c r="QF4015" s="242"/>
      <c r="QG4015" s="242"/>
      <c r="QH4015" s="242"/>
      <c r="QI4015" s="242"/>
      <c r="QJ4015" s="242"/>
      <c r="QK4015" s="242"/>
    </row>
    <row r="4016" spans="439:453">
      <c r="PW4016" s="242"/>
      <c r="PX4016" s="242"/>
      <c r="PY4016" s="242"/>
      <c r="PZ4016" s="242"/>
      <c r="QA4016" s="242"/>
      <c r="QB4016" s="242"/>
      <c r="QC4016" s="242"/>
      <c r="QD4016" s="242"/>
      <c r="QE4016" s="242"/>
      <c r="QF4016" s="242"/>
      <c r="QG4016" s="242"/>
      <c r="QH4016" s="242"/>
      <c r="QI4016" s="242"/>
      <c r="QJ4016" s="242"/>
      <c r="QK4016" s="242"/>
    </row>
    <row r="4017" spans="439:453">
      <c r="PW4017" s="242"/>
      <c r="PX4017" s="242"/>
      <c r="PY4017" s="242"/>
      <c r="PZ4017" s="242"/>
      <c r="QA4017" s="242"/>
      <c r="QB4017" s="242"/>
      <c r="QC4017" s="242"/>
      <c r="QD4017" s="242"/>
      <c r="QE4017" s="242"/>
      <c r="QF4017" s="242"/>
      <c r="QG4017" s="242"/>
      <c r="QH4017" s="242"/>
      <c r="QI4017" s="242"/>
      <c r="QJ4017" s="242"/>
      <c r="QK4017" s="242"/>
    </row>
    <row r="4018" spans="439:453">
      <c r="PW4018" s="242"/>
      <c r="PX4018" s="242"/>
      <c r="PY4018" s="242"/>
      <c r="PZ4018" s="242"/>
      <c r="QA4018" s="242"/>
      <c r="QB4018" s="242"/>
      <c r="QC4018" s="242"/>
      <c r="QD4018" s="242"/>
      <c r="QE4018" s="242"/>
      <c r="QF4018" s="242"/>
      <c r="QG4018" s="242"/>
      <c r="QH4018" s="242"/>
      <c r="QI4018" s="242"/>
      <c r="QJ4018" s="242"/>
      <c r="QK4018" s="242"/>
    </row>
    <row r="4019" spans="439:453">
      <c r="PW4019" s="242"/>
      <c r="PX4019" s="242"/>
      <c r="PY4019" s="242"/>
      <c r="PZ4019" s="242"/>
      <c r="QA4019" s="242"/>
      <c r="QB4019" s="242"/>
      <c r="QC4019" s="242"/>
      <c r="QD4019" s="242"/>
      <c r="QE4019" s="242"/>
      <c r="QF4019" s="242"/>
      <c r="QG4019" s="242"/>
      <c r="QH4019" s="242"/>
      <c r="QI4019" s="242"/>
      <c r="QJ4019" s="242"/>
      <c r="QK4019" s="242"/>
    </row>
    <row r="4020" spans="439:453">
      <c r="PW4020" s="242"/>
      <c r="PX4020" s="242"/>
      <c r="PY4020" s="242"/>
      <c r="PZ4020" s="242"/>
      <c r="QA4020" s="242"/>
      <c r="QB4020" s="242"/>
      <c r="QC4020" s="242"/>
      <c r="QD4020" s="242"/>
      <c r="QE4020" s="242"/>
      <c r="QF4020" s="242"/>
      <c r="QG4020" s="242"/>
      <c r="QH4020" s="242"/>
      <c r="QI4020" s="242"/>
      <c r="QJ4020" s="242"/>
      <c r="QK4020" s="242"/>
    </row>
    <row r="4021" spans="439:453">
      <c r="PW4021" s="242"/>
      <c r="PX4021" s="242"/>
      <c r="PY4021" s="242"/>
      <c r="PZ4021" s="242"/>
      <c r="QA4021" s="242"/>
      <c r="QB4021" s="242"/>
      <c r="QC4021" s="242"/>
      <c r="QD4021" s="242"/>
      <c r="QE4021" s="242"/>
      <c r="QF4021" s="242"/>
      <c r="QG4021" s="242"/>
      <c r="QH4021" s="242"/>
      <c r="QI4021" s="242"/>
      <c r="QJ4021" s="242"/>
      <c r="QK4021" s="242"/>
    </row>
    <row r="4022" spans="439:453">
      <c r="PW4022" s="242"/>
      <c r="PX4022" s="242"/>
      <c r="PY4022" s="242"/>
      <c r="PZ4022" s="242"/>
      <c r="QA4022" s="242"/>
      <c r="QB4022" s="242"/>
      <c r="QC4022" s="242"/>
      <c r="QD4022" s="242"/>
      <c r="QE4022" s="242"/>
      <c r="QF4022" s="242"/>
      <c r="QG4022" s="242"/>
      <c r="QH4022" s="242"/>
      <c r="QI4022" s="242"/>
      <c r="QJ4022" s="242"/>
      <c r="QK4022" s="242"/>
    </row>
    <row r="4023" spans="439:453">
      <c r="PW4023" s="242"/>
      <c r="PX4023" s="242"/>
      <c r="PY4023" s="242"/>
      <c r="PZ4023" s="242"/>
      <c r="QA4023" s="242"/>
      <c r="QB4023" s="242"/>
      <c r="QC4023" s="242"/>
      <c r="QD4023" s="242"/>
      <c r="QE4023" s="242"/>
      <c r="QF4023" s="242"/>
      <c r="QG4023" s="242"/>
      <c r="QH4023" s="242"/>
      <c r="QI4023" s="242"/>
      <c r="QJ4023" s="242"/>
      <c r="QK4023" s="242"/>
    </row>
    <row r="4024" spans="439:453">
      <c r="PW4024" s="242"/>
      <c r="PX4024" s="242"/>
      <c r="PY4024" s="242"/>
      <c r="PZ4024" s="242"/>
      <c r="QA4024" s="242"/>
      <c r="QB4024" s="242"/>
      <c r="QC4024" s="242"/>
      <c r="QD4024" s="242"/>
      <c r="QE4024" s="242"/>
      <c r="QF4024" s="242"/>
      <c r="QG4024" s="242"/>
      <c r="QH4024" s="242"/>
      <c r="QI4024" s="242"/>
      <c r="QJ4024" s="242"/>
      <c r="QK4024" s="242"/>
    </row>
    <row r="4025" spans="439:453">
      <c r="PW4025" s="242"/>
      <c r="PX4025" s="242"/>
      <c r="PY4025" s="242"/>
      <c r="PZ4025" s="242"/>
      <c r="QA4025" s="242"/>
      <c r="QB4025" s="242"/>
      <c r="QC4025" s="242"/>
      <c r="QD4025" s="242"/>
      <c r="QE4025" s="242"/>
      <c r="QF4025" s="242"/>
      <c r="QG4025" s="242"/>
      <c r="QH4025" s="242"/>
      <c r="QI4025" s="242"/>
      <c r="QJ4025" s="242"/>
      <c r="QK4025" s="242"/>
    </row>
    <row r="4026" spans="439:453">
      <c r="PW4026" s="242"/>
      <c r="PX4026" s="242"/>
      <c r="PY4026" s="242"/>
      <c r="PZ4026" s="242"/>
      <c r="QA4026" s="242"/>
      <c r="QB4026" s="242"/>
      <c r="QC4026" s="242"/>
      <c r="QD4026" s="242"/>
      <c r="QE4026" s="242"/>
      <c r="QF4026" s="242"/>
      <c r="QG4026" s="242"/>
      <c r="QH4026" s="242"/>
      <c r="QI4026" s="242"/>
      <c r="QJ4026" s="242"/>
      <c r="QK4026" s="242"/>
    </row>
    <row r="4027" spans="439:453">
      <c r="PW4027" s="242"/>
      <c r="PX4027" s="242"/>
      <c r="PY4027" s="242"/>
      <c r="PZ4027" s="242"/>
      <c r="QA4027" s="242"/>
      <c r="QB4027" s="242"/>
      <c r="QC4027" s="242"/>
      <c r="QD4027" s="242"/>
      <c r="QE4027" s="242"/>
      <c r="QF4027" s="242"/>
      <c r="QG4027" s="242"/>
      <c r="QH4027" s="242"/>
      <c r="QI4027" s="242"/>
      <c r="QJ4027" s="242"/>
      <c r="QK4027" s="242"/>
    </row>
    <row r="4028" spans="439:453">
      <c r="PW4028" s="242"/>
      <c r="PX4028" s="242"/>
      <c r="PY4028" s="242"/>
      <c r="PZ4028" s="242"/>
      <c r="QA4028" s="242"/>
      <c r="QB4028" s="242"/>
      <c r="QC4028" s="242"/>
      <c r="QD4028" s="242"/>
      <c r="QE4028" s="242"/>
      <c r="QF4028" s="242"/>
      <c r="QG4028" s="242"/>
      <c r="QH4028" s="242"/>
      <c r="QI4028" s="242"/>
      <c r="QJ4028" s="242"/>
      <c r="QK4028" s="242"/>
    </row>
    <row r="4029" spans="439:453">
      <c r="PW4029" s="242"/>
      <c r="PX4029" s="242"/>
      <c r="PY4029" s="242"/>
      <c r="PZ4029" s="242"/>
      <c r="QA4029" s="242"/>
      <c r="QB4029" s="242"/>
      <c r="QC4029" s="242"/>
      <c r="QD4029" s="242"/>
      <c r="QE4029" s="242"/>
      <c r="QF4029" s="242"/>
      <c r="QG4029" s="242"/>
      <c r="QH4029" s="242"/>
      <c r="QI4029" s="242"/>
      <c r="QJ4029" s="242"/>
      <c r="QK4029" s="242"/>
    </row>
    <row r="4030" spans="439:453">
      <c r="PW4030" s="242"/>
      <c r="PX4030" s="242"/>
      <c r="PY4030" s="242"/>
      <c r="PZ4030" s="242"/>
      <c r="QA4030" s="242"/>
      <c r="QB4030" s="242"/>
      <c r="QC4030" s="242"/>
      <c r="QD4030" s="242"/>
      <c r="QE4030" s="242"/>
      <c r="QF4030" s="242"/>
      <c r="QG4030" s="242"/>
      <c r="QH4030" s="242"/>
      <c r="QI4030" s="242"/>
      <c r="QJ4030" s="242"/>
      <c r="QK4030" s="242"/>
    </row>
    <row r="4031" spans="439:453">
      <c r="PW4031" s="242"/>
      <c r="PX4031" s="242"/>
      <c r="PY4031" s="242"/>
      <c r="PZ4031" s="242"/>
      <c r="QA4031" s="242"/>
      <c r="QB4031" s="242"/>
      <c r="QC4031" s="242"/>
      <c r="QD4031" s="242"/>
      <c r="QE4031" s="242"/>
      <c r="QF4031" s="242"/>
      <c r="QG4031" s="242"/>
      <c r="QH4031" s="242"/>
      <c r="QI4031" s="242"/>
      <c r="QJ4031" s="242"/>
      <c r="QK4031" s="242"/>
    </row>
    <row r="4032" spans="439:453">
      <c r="PW4032" s="242"/>
      <c r="PX4032" s="242"/>
      <c r="PY4032" s="242"/>
      <c r="PZ4032" s="242"/>
      <c r="QA4032" s="242"/>
      <c r="QB4032" s="242"/>
      <c r="QC4032" s="242"/>
      <c r="QD4032" s="242"/>
      <c r="QE4032" s="242"/>
      <c r="QF4032" s="242"/>
      <c r="QG4032" s="242"/>
      <c r="QH4032" s="242"/>
      <c r="QI4032" s="242"/>
      <c r="QJ4032" s="242"/>
      <c r="QK4032" s="242"/>
    </row>
    <row r="4033" spans="439:453">
      <c r="PW4033" s="242"/>
      <c r="PX4033" s="242"/>
      <c r="PY4033" s="242"/>
      <c r="PZ4033" s="242"/>
      <c r="QA4033" s="242"/>
      <c r="QB4033" s="242"/>
      <c r="QC4033" s="242"/>
      <c r="QD4033" s="242"/>
      <c r="QE4033" s="242"/>
      <c r="QF4033" s="242"/>
      <c r="QG4033" s="242"/>
      <c r="QH4033" s="242"/>
      <c r="QI4033" s="242"/>
      <c r="QJ4033" s="242"/>
      <c r="QK4033" s="242"/>
    </row>
    <row r="4034" spans="439:453">
      <c r="PW4034" s="242"/>
      <c r="PX4034" s="242"/>
      <c r="PY4034" s="242"/>
      <c r="PZ4034" s="242"/>
      <c r="QA4034" s="242"/>
      <c r="QB4034" s="242"/>
      <c r="QC4034" s="242"/>
      <c r="QD4034" s="242"/>
      <c r="QE4034" s="242"/>
      <c r="QF4034" s="242"/>
      <c r="QG4034" s="242"/>
      <c r="QH4034" s="242"/>
      <c r="QI4034" s="242"/>
      <c r="QJ4034" s="242"/>
      <c r="QK4034" s="242"/>
    </row>
    <row r="4035" spans="439:453">
      <c r="PW4035" s="242"/>
      <c r="PX4035" s="242"/>
      <c r="PY4035" s="242"/>
      <c r="PZ4035" s="242"/>
      <c r="QA4035" s="242"/>
      <c r="QB4035" s="242"/>
      <c r="QC4035" s="242"/>
      <c r="QD4035" s="242"/>
      <c r="QE4035" s="242"/>
      <c r="QF4035" s="242"/>
      <c r="QG4035" s="242"/>
      <c r="QH4035" s="242"/>
      <c r="QI4035" s="242"/>
      <c r="QJ4035" s="242"/>
      <c r="QK4035" s="242"/>
    </row>
    <row r="4036" spans="439:453">
      <c r="PW4036" s="242"/>
      <c r="PX4036" s="242"/>
      <c r="PY4036" s="242"/>
      <c r="PZ4036" s="242"/>
      <c r="QA4036" s="242"/>
      <c r="QB4036" s="242"/>
      <c r="QC4036" s="242"/>
      <c r="QD4036" s="242"/>
      <c r="QE4036" s="242"/>
      <c r="QF4036" s="242"/>
      <c r="QG4036" s="242"/>
      <c r="QH4036" s="242"/>
      <c r="QI4036" s="242"/>
      <c r="QJ4036" s="242"/>
      <c r="QK4036" s="242"/>
    </row>
    <row r="4037" spans="439:453">
      <c r="PW4037" s="242"/>
      <c r="PX4037" s="242"/>
      <c r="PY4037" s="242"/>
      <c r="PZ4037" s="242"/>
      <c r="QA4037" s="242"/>
      <c r="QB4037" s="242"/>
      <c r="QC4037" s="242"/>
      <c r="QD4037" s="242"/>
      <c r="QE4037" s="242"/>
      <c r="QF4037" s="242"/>
      <c r="QG4037" s="242"/>
      <c r="QH4037" s="242"/>
      <c r="QI4037" s="242"/>
      <c r="QJ4037" s="242"/>
      <c r="QK4037" s="242"/>
    </row>
    <row r="4038" spans="439:453">
      <c r="PW4038" s="242"/>
      <c r="PX4038" s="242"/>
      <c r="PY4038" s="242"/>
      <c r="PZ4038" s="242"/>
      <c r="QA4038" s="242"/>
      <c r="QB4038" s="242"/>
      <c r="QC4038" s="242"/>
      <c r="QD4038" s="242"/>
      <c r="QE4038" s="242"/>
      <c r="QF4038" s="242"/>
      <c r="QG4038" s="242"/>
      <c r="QH4038" s="242"/>
      <c r="QI4038" s="242"/>
      <c r="QJ4038" s="242"/>
      <c r="QK4038" s="242"/>
    </row>
    <row r="4039" spans="439:453">
      <c r="PW4039" s="242"/>
      <c r="PX4039" s="242"/>
      <c r="PY4039" s="242"/>
      <c r="PZ4039" s="242"/>
      <c r="QA4039" s="242"/>
      <c r="QB4039" s="242"/>
      <c r="QC4039" s="242"/>
      <c r="QD4039" s="242"/>
      <c r="QE4039" s="242"/>
      <c r="QF4039" s="242"/>
      <c r="QG4039" s="242"/>
      <c r="QH4039" s="242"/>
      <c r="QI4039" s="242"/>
      <c r="QJ4039" s="242"/>
      <c r="QK4039" s="242"/>
    </row>
    <row r="4040" spans="439:453">
      <c r="PW4040" s="242"/>
      <c r="PX4040" s="242"/>
      <c r="PY4040" s="242"/>
      <c r="PZ4040" s="242"/>
      <c r="QA4040" s="242"/>
      <c r="QB4040" s="242"/>
      <c r="QC4040" s="242"/>
      <c r="QD4040" s="242"/>
      <c r="QE4040" s="242"/>
      <c r="QF4040" s="242"/>
      <c r="QG4040" s="242"/>
      <c r="QH4040" s="242"/>
      <c r="QI4040" s="242"/>
      <c r="QJ4040" s="242"/>
      <c r="QK4040" s="242"/>
    </row>
    <row r="4041" spans="439:453">
      <c r="PW4041" s="242"/>
      <c r="PX4041" s="242"/>
      <c r="PY4041" s="242"/>
      <c r="PZ4041" s="242"/>
      <c r="QA4041" s="242"/>
      <c r="QB4041" s="242"/>
      <c r="QC4041" s="242"/>
      <c r="QD4041" s="242"/>
      <c r="QE4041" s="242"/>
      <c r="QF4041" s="242"/>
      <c r="QG4041" s="242"/>
      <c r="QH4041" s="242"/>
      <c r="QI4041" s="242"/>
      <c r="QJ4041" s="242"/>
      <c r="QK4041" s="242"/>
    </row>
    <row r="4042" spans="439:453">
      <c r="PW4042" s="242"/>
      <c r="PX4042" s="242"/>
      <c r="PY4042" s="242"/>
      <c r="PZ4042" s="242"/>
      <c r="QA4042" s="242"/>
      <c r="QB4042" s="242"/>
      <c r="QC4042" s="242"/>
      <c r="QD4042" s="242"/>
      <c r="QE4042" s="242"/>
      <c r="QF4042" s="242"/>
      <c r="QG4042" s="242"/>
      <c r="QH4042" s="242"/>
      <c r="QI4042" s="242"/>
      <c r="QJ4042" s="242"/>
      <c r="QK4042" s="242"/>
    </row>
    <row r="4043" spans="439:453">
      <c r="PW4043" s="242"/>
      <c r="PX4043" s="242"/>
      <c r="PY4043" s="242"/>
      <c r="PZ4043" s="242"/>
      <c r="QA4043" s="242"/>
      <c r="QB4043" s="242"/>
      <c r="QC4043" s="242"/>
      <c r="QD4043" s="242"/>
      <c r="QE4043" s="242"/>
      <c r="QF4043" s="242"/>
      <c r="QG4043" s="242"/>
      <c r="QH4043" s="242"/>
      <c r="QI4043" s="242"/>
      <c r="QJ4043" s="242"/>
      <c r="QK4043" s="242"/>
    </row>
    <row r="4044" spans="439:453">
      <c r="PW4044" s="242"/>
      <c r="PX4044" s="242"/>
      <c r="PY4044" s="242"/>
      <c r="PZ4044" s="242"/>
      <c r="QA4044" s="242"/>
      <c r="QB4044" s="242"/>
      <c r="QC4044" s="242"/>
      <c r="QD4044" s="242"/>
      <c r="QE4044" s="242"/>
      <c r="QF4044" s="242"/>
      <c r="QG4044" s="242"/>
      <c r="QH4044" s="242"/>
      <c r="QI4044" s="242"/>
      <c r="QJ4044" s="242"/>
      <c r="QK4044" s="242"/>
    </row>
    <row r="4045" spans="439:453">
      <c r="PW4045" s="242"/>
      <c r="PX4045" s="242"/>
      <c r="PY4045" s="242"/>
      <c r="PZ4045" s="242"/>
      <c r="QA4045" s="242"/>
      <c r="QB4045" s="242"/>
      <c r="QC4045" s="242"/>
      <c r="QD4045" s="242"/>
      <c r="QE4045" s="242"/>
      <c r="QF4045" s="242"/>
      <c r="QG4045" s="242"/>
      <c r="QH4045" s="242"/>
      <c r="QI4045" s="242"/>
      <c r="QJ4045" s="242"/>
      <c r="QK4045" s="242"/>
    </row>
    <row r="4046" spans="439:453">
      <c r="PW4046" s="242"/>
      <c r="PX4046" s="242"/>
      <c r="PY4046" s="242"/>
      <c r="PZ4046" s="242"/>
      <c r="QA4046" s="242"/>
      <c r="QB4046" s="242"/>
      <c r="QC4046" s="242"/>
      <c r="QD4046" s="242"/>
      <c r="QE4046" s="242"/>
      <c r="QF4046" s="242"/>
      <c r="QG4046" s="242"/>
      <c r="QH4046" s="242"/>
      <c r="QI4046" s="242"/>
      <c r="QJ4046" s="242"/>
      <c r="QK4046" s="242"/>
    </row>
    <row r="4047" spans="439:453">
      <c r="PW4047" s="242"/>
      <c r="PX4047" s="242"/>
      <c r="PY4047" s="242"/>
      <c r="PZ4047" s="242"/>
      <c r="QA4047" s="242"/>
      <c r="QB4047" s="242"/>
      <c r="QC4047" s="242"/>
      <c r="QD4047" s="242"/>
      <c r="QE4047" s="242"/>
      <c r="QF4047" s="242"/>
      <c r="QG4047" s="242"/>
      <c r="QH4047" s="242"/>
      <c r="QI4047" s="242"/>
      <c r="QJ4047" s="242"/>
      <c r="QK4047" s="242"/>
    </row>
    <row r="4048" spans="439:453">
      <c r="PW4048" s="242"/>
      <c r="PX4048" s="242"/>
      <c r="PY4048" s="242"/>
      <c r="PZ4048" s="242"/>
      <c r="QA4048" s="242"/>
      <c r="QB4048" s="242"/>
      <c r="QC4048" s="242"/>
      <c r="QD4048" s="242"/>
      <c r="QE4048" s="242"/>
      <c r="QF4048" s="242"/>
      <c r="QG4048" s="242"/>
      <c r="QH4048" s="242"/>
      <c r="QI4048" s="242"/>
      <c r="QJ4048" s="242"/>
      <c r="QK4048" s="242"/>
    </row>
    <row r="4049" spans="439:453">
      <c r="PW4049" s="242"/>
      <c r="PX4049" s="242"/>
      <c r="PY4049" s="242"/>
      <c r="PZ4049" s="242"/>
      <c r="QA4049" s="242"/>
      <c r="QB4049" s="242"/>
      <c r="QC4049" s="242"/>
      <c r="QD4049" s="242"/>
      <c r="QE4049" s="242"/>
      <c r="QF4049" s="242"/>
      <c r="QG4049" s="242"/>
      <c r="QH4049" s="242"/>
      <c r="QI4049" s="242"/>
      <c r="QJ4049" s="242"/>
      <c r="QK4049" s="242"/>
    </row>
    <row r="4050" spans="439:453">
      <c r="PW4050" s="242"/>
      <c r="PX4050" s="242"/>
      <c r="PY4050" s="242"/>
      <c r="PZ4050" s="242"/>
      <c r="QA4050" s="242"/>
      <c r="QB4050" s="242"/>
      <c r="QC4050" s="242"/>
      <c r="QD4050" s="242"/>
      <c r="QE4050" s="242"/>
      <c r="QF4050" s="242"/>
      <c r="QG4050" s="242"/>
      <c r="QH4050" s="242"/>
      <c r="QI4050" s="242"/>
      <c r="QJ4050" s="242"/>
      <c r="QK4050" s="242"/>
    </row>
    <row r="4051" spans="439:453">
      <c r="PW4051" s="242"/>
      <c r="PX4051" s="242"/>
      <c r="PY4051" s="242"/>
      <c r="PZ4051" s="242"/>
      <c r="QA4051" s="242"/>
      <c r="QB4051" s="242"/>
      <c r="QC4051" s="242"/>
      <c r="QD4051" s="242"/>
      <c r="QE4051" s="242"/>
      <c r="QF4051" s="242"/>
      <c r="QG4051" s="242"/>
      <c r="QH4051" s="242"/>
      <c r="QI4051" s="242"/>
      <c r="QJ4051" s="242"/>
      <c r="QK4051" s="242"/>
    </row>
    <row r="4052" spans="439:453">
      <c r="PW4052" s="242"/>
      <c r="PX4052" s="242"/>
      <c r="PY4052" s="242"/>
      <c r="PZ4052" s="242"/>
      <c r="QA4052" s="242"/>
      <c r="QB4052" s="242"/>
      <c r="QC4052" s="242"/>
      <c r="QD4052" s="242"/>
      <c r="QE4052" s="242"/>
      <c r="QF4052" s="242"/>
      <c r="QG4052" s="242"/>
      <c r="QH4052" s="242"/>
      <c r="QI4052" s="242"/>
      <c r="QJ4052" s="242"/>
      <c r="QK4052" s="242"/>
    </row>
    <row r="4053" spans="439:453">
      <c r="PW4053" s="242"/>
      <c r="PX4053" s="242"/>
      <c r="PY4053" s="242"/>
      <c r="PZ4053" s="242"/>
      <c r="QA4053" s="242"/>
      <c r="QB4053" s="242"/>
      <c r="QC4053" s="242"/>
      <c r="QD4053" s="242"/>
      <c r="QE4053" s="242"/>
      <c r="QF4053" s="242"/>
      <c r="QG4053" s="242"/>
      <c r="QH4053" s="242"/>
      <c r="QI4053" s="242"/>
      <c r="QJ4053" s="242"/>
      <c r="QK4053" s="242"/>
    </row>
    <row r="4054" spans="439:453">
      <c r="PW4054" s="242"/>
      <c r="PX4054" s="242"/>
      <c r="PY4054" s="242"/>
      <c r="PZ4054" s="242"/>
      <c r="QA4054" s="242"/>
      <c r="QB4054" s="242"/>
      <c r="QC4054" s="242"/>
      <c r="QD4054" s="242"/>
      <c r="QE4054" s="242"/>
      <c r="QF4054" s="242"/>
      <c r="QG4054" s="242"/>
      <c r="QH4054" s="242"/>
      <c r="QI4054" s="242"/>
      <c r="QJ4054" s="242"/>
      <c r="QK4054" s="242"/>
    </row>
    <row r="4055" spans="439:453">
      <c r="PW4055" s="242"/>
      <c r="PX4055" s="242"/>
      <c r="PY4055" s="242"/>
      <c r="PZ4055" s="242"/>
      <c r="QA4055" s="242"/>
      <c r="QB4055" s="242"/>
      <c r="QC4055" s="242"/>
      <c r="QD4055" s="242"/>
      <c r="QE4055" s="242"/>
      <c r="QF4055" s="242"/>
      <c r="QG4055" s="242"/>
      <c r="QH4055" s="242"/>
      <c r="QI4055" s="242"/>
      <c r="QJ4055" s="242"/>
      <c r="QK4055" s="242"/>
    </row>
    <row r="4056" spans="439:453">
      <c r="PW4056" s="242"/>
      <c r="PX4056" s="242"/>
      <c r="PY4056" s="242"/>
      <c r="PZ4056" s="242"/>
      <c r="QA4056" s="242"/>
      <c r="QB4056" s="242"/>
      <c r="QC4056" s="242"/>
      <c r="QD4056" s="242"/>
      <c r="QE4056" s="242"/>
      <c r="QF4056" s="242"/>
      <c r="QG4056" s="242"/>
      <c r="QH4056" s="242"/>
      <c r="QI4056" s="242"/>
      <c r="QJ4056" s="242"/>
      <c r="QK4056" s="242"/>
    </row>
    <row r="4057" spans="439:453">
      <c r="PW4057" s="242"/>
      <c r="PX4057" s="242"/>
      <c r="PY4057" s="242"/>
      <c r="PZ4057" s="242"/>
      <c r="QA4057" s="242"/>
      <c r="QB4057" s="242"/>
      <c r="QC4057" s="242"/>
      <c r="QD4057" s="242"/>
      <c r="QE4057" s="242"/>
      <c r="QF4057" s="242"/>
      <c r="QG4057" s="242"/>
      <c r="QH4057" s="242"/>
      <c r="QI4057" s="242"/>
      <c r="QJ4057" s="242"/>
      <c r="QK4057" s="242"/>
    </row>
    <row r="4058" spans="439:453">
      <c r="PW4058" s="242"/>
      <c r="PX4058" s="242"/>
      <c r="PY4058" s="242"/>
      <c r="PZ4058" s="242"/>
      <c r="QA4058" s="242"/>
      <c r="QB4058" s="242"/>
      <c r="QC4058" s="242"/>
      <c r="QD4058" s="242"/>
      <c r="QE4058" s="242"/>
      <c r="QF4058" s="242"/>
      <c r="QG4058" s="242"/>
      <c r="QH4058" s="242"/>
      <c r="QI4058" s="242"/>
      <c r="QJ4058" s="242"/>
      <c r="QK4058" s="242"/>
    </row>
    <row r="4059" spans="439:453">
      <c r="PW4059" s="242"/>
      <c r="PX4059" s="242"/>
      <c r="PY4059" s="242"/>
      <c r="PZ4059" s="242"/>
      <c r="QA4059" s="242"/>
      <c r="QB4059" s="242"/>
      <c r="QC4059" s="242"/>
      <c r="QD4059" s="242"/>
      <c r="QE4059" s="242"/>
      <c r="QF4059" s="242"/>
      <c r="QG4059" s="242"/>
      <c r="QH4059" s="242"/>
      <c r="QI4059" s="242"/>
      <c r="QJ4059" s="242"/>
      <c r="QK4059" s="242"/>
    </row>
    <row r="4060" spans="439:453">
      <c r="PW4060" s="242"/>
      <c r="PX4060" s="242"/>
      <c r="PY4060" s="242"/>
      <c r="PZ4060" s="242"/>
      <c r="QA4060" s="242"/>
      <c r="QB4060" s="242"/>
      <c r="QC4060" s="242"/>
      <c r="QD4060" s="242"/>
      <c r="QE4060" s="242"/>
      <c r="QF4060" s="242"/>
      <c r="QG4060" s="242"/>
      <c r="QH4060" s="242"/>
      <c r="QI4060" s="242"/>
      <c r="QJ4060" s="242"/>
      <c r="QK4060" s="242"/>
    </row>
    <row r="4061" spans="439:453">
      <c r="PW4061" s="242"/>
      <c r="PX4061" s="242"/>
      <c r="PY4061" s="242"/>
      <c r="PZ4061" s="242"/>
      <c r="QA4061" s="242"/>
      <c r="QB4061" s="242"/>
      <c r="QC4061" s="242"/>
      <c r="QD4061" s="242"/>
      <c r="QE4061" s="242"/>
      <c r="QF4061" s="242"/>
      <c r="QG4061" s="242"/>
      <c r="QH4061" s="242"/>
      <c r="QI4061" s="242"/>
      <c r="QJ4061" s="242"/>
      <c r="QK4061" s="242"/>
    </row>
    <row r="4062" spans="439:453">
      <c r="PW4062" s="242"/>
      <c r="PX4062" s="242"/>
      <c r="PY4062" s="242"/>
      <c r="PZ4062" s="242"/>
      <c r="QA4062" s="242"/>
      <c r="QB4062" s="242"/>
      <c r="QC4062" s="242"/>
      <c r="QD4062" s="242"/>
      <c r="QE4062" s="242"/>
      <c r="QF4062" s="242"/>
      <c r="QG4062" s="242"/>
      <c r="QH4062" s="242"/>
      <c r="QI4062" s="242"/>
      <c r="QJ4062" s="242"/>
      <c r="QK4062" s="242"/>
    </row>
    <row r="4063" spans="439:453">
      <c r="PW4063" s="242"/>
      <c r="PX4063" s="242"/>
      <c r="PY4063" s="242"/>
      <c r="PZ4063" s="242"/>
      <c r="QA4063" s="242"/>
      <c r="QB4063" s="242"/>
      <c r="QC4063" s="242"/>
      <c r="QD4063" s="242"/>
      <c r="QE4063" s="242"/>
      <c r="QF4063" s="242"/>
      <c r="QG4063" s="242"/>
      <c r="QH4063" s="242"/>
      <c r="QI4063" s="242"/>
      <c r="QJ4063" s="242"/>
      <c r="QK4063" s="242"/>
    </row>
    <row r="4064" spans="439:453">
      <c r="PW4064" s="242"/>
      <c r="PX4064" s="242"/>
      <c r="PY4064" s="242"/>
      <c r="PZ4064" s="242"/>
      <c r="QA4064" s="242"/>
      <c r="QB4064" s="242"/>
      <c r="QC4064" s="242"/>
      <c r="QD4064" s="242"/>
      <c r="QE4064" s="242"/>
      <c r="QF4064" s="242"/>
      <c r="QG4064" s="242"/>
      <c r="QH4064" s="242"/>
      <c r="QI4064" s="242"/>
      <c r="QJ4064" s="242"/>
      <c r="QK4064" s="242"/>
    </row>
    <row r="4065" spans="439:453">
      <c r="PW4065" s="242"/>
      <c r="PX4065" s="242"/>
      <c r="PY4065" s="242"/>
      <c r="PZ4065" s="242"/>
      <c r="QA4065" s="242"/>
      <c r="QB4065" s="242"/>
      <c r="QC4065" s="242"/>
      <c r="QD4065" s="242"/>
      <c r="QE4065" s="242"/>
      <c r="QF4065" s="242"/>
      <c r="QG4065" s="242"/>
      <c r="QH4065" s="242"/>
      <c r="QI4065" s="242"/>
      <c r="QJ4065" s="242"/>
      <c r="QK4065" s="242"/>
    </row>
    <row r="4066" spans="439:453">
      <c r="PW4066" s="242"/>
      <c r="PX4066" s="242"/>
      <c r="PY4066" s="242"/>
      <c r="PZ4066" s="242"/>
      <c r="QA4066" s="242"/>
      <c r="QB4066" s="242"/>
      <c r="QC4066" s="242"/>
      <c r="QD4066" s="242"/>
      <c r="QE4066" s="242"/>
      <c r="QF4066" s="242"/>
      <c r="QG4066" s="242"/>
      <c r="QH4066" s="242"/>
      <c r="QI4066" s="242"/>
      <c r="QJ4066" s="242"/>
      <c r="QK4066" s="242"/>
    </row>
    <row r="4067" spans="439:453">
      <c r="PW4067" s="242"/>
      <c r="PX4067" s="242"/>
      <c r="PY4067" s="242"/>
      <c r="PZ4067" s="242"/>
      <c r="QA4067" s="242"/>
      <c r="QB4067" s="242"/>
      <c r="QC4067" s="242"/>
      <c r="QD4067" s="242"/>
      <c r="QE4067" s="242"/>
      <c r="QF4067" s="242"/>
      <c r="QG4067" s="242"/>
      <c r="QH4067" s="242"/>
      <c r="QI4067" s="242"/>
      <c r="QJ4067" s="242"/>
      <c r="QK4067" s="242"/>
    </row>
    <row r="4068" spans="439:453">
      <c r="PW4068" s="242"/>
      <c r="PX4068" s="242"/>
      <c r="PY4068" s="242"/>
      <c r="PZ4068" s="242"/>
      <c r="QA4068" s="242"/>
      <c r="QB4068" s="242"/>
      <c r="QC4068" s="242"/>
      <c r="QD4068" s="242"/>
      <c r="QE4068" s="242"/>
      <c r="QF4068" s="242"/>
      <c r="QG4068" s="242"/>
      <c r="QH4068" s="242"/>
      <c r="QI4068" s="242"/>
      <c r="QJ4068" s="242"/>
      <c r="QK4068" s="242"/>
    </row>
    <row r="4069" spans="439:453">
      <c r="PW4069" s="242"/>
      <c r="PX4069" s="242"/>
      <c r="PY4069" s="242"/>
      <c r="PZ4069" s="242"/>
      <c r="QA4069" s="242"/>
      <c r="QB4069" s="242"/>
      <c r="QC4069" s="242"/>
      <c r="QD4069" s="242"/>
      <c r="QE4069" s="242"/>
      <c r="QF4069" s="242"/>
      <c r="QG4069" s="242"/>
      <c r="QH4069" s="242"/>
      <c r="QI4069" s="242"/>
      <c r="QJ4069" s="242"/>
      <c r="QK4069" s="242"/>
    </row>
    <row r="4070" spans="439:453">
      <c r="PW4070" s="242"/>
      <c r="PX4070" s="242"/>
      <c r="PY4070" s="242"/>
      <c r="PZ4070" s="242"/>
      <c r="QA4070" s="242"/>
      <c r="QB4070" s="242"/>
      <c r="QC4070" s="242"/>
      <c r="QD4070" s="242"/>
      <c r="QE4070" s="242"/>
      <c r="QF4070" s="242"/>
      <c r="QG4070" s="242"/>
      <c r="QH4070" s="242"/>
      <c r="QI4070" s="242"/>
      <c r="QJ4070" s="242"/>
      <c r="QK4070" s="242"/>
    </row>
    <row r="4071" spans="439:453">
      <c r="PW4071" s="242"/>
      <c r="PX4071" s="242"/>
      <c r="PY4071" s="242"/>
      <c r="PZ4071" s="242"/>
      <c r="QA4071" s="242"/>
      <c r="QB4071" s="242"/>
      <c r="QC4071" s="242"/>
      <c r="QD4071" s="242"/>
      <c r="QE4071" s="242"/>
      <c r="QF4071" s="242"/>
      <c r="QG4071" s="242"/>
      <c r="QH4071" s="242"/>
      <c r="QI4071" s="242"/>
      <c r="QJ4071" s="242"/>
      <c r="QK4071" s="242"/>
    </row>
    <row r="4072" spans="439:453">
      <c r="PW4072" s="242"/>
      <c r="PX4072" s="242"/>
      <c r="PY4072" s="242"/>
      <c r="PZ4072" s="242"/>
      <c r="QA4072" s="242"/>
      <c r="QB4072" s="242"/>
      <c r="QC4072" s="242"/>
      <c r="QD4072" s="242"/>
      <c r="QE4072" s="242"/>
      <c r="QF4072" s="242"/>
      <c r="QG4072" s="242"/>
      <c r="QH4072" s="242"/>
      <c r="QI4072" s="242"/>
      <c r="QJ4072" s="242"/>
      <c r="QK4072" s="242"/>
    </row>
    <row r="4073" spans="439:453">
      <c r="PW4073" s="242"/>
      <c r="PX4073" s="242"/>
      <c r="PY4073" s="242"/>
      <c r="PZ4073" s="242"/>
      <c r="QA4073" s="242"/>
      <c r="QB4073" s="242"/>
      <c r="QC4073" s="242"/>
      <c r="QD4073" s="242"/>
      <c r="QE4073" s="242"/>
      <c r="QF4073" s="242"/>
      <c r="QG4073" s="242"/>
      <c r="QH4073" s="242"/>
      <c r="QI4073" s="242"/>
      <c r="QJ4073" s="242"/>
      <c r="QK4073" s="242"/>
    </row>
    <row r="4074" spans="439:453">
      <c r="PW4074" s="242"/>
      <c r="PX4074" s="242"/>
      <c r="PY4074" s="242"/>
      <c r="PZ4074" s="242"/>
      <c r="QA4074" s="242"/>
      <c r="QB4074" s="242"/>
      <c r="QC4074" s="242"/>
      <c r="QD4074" s="242"/>
      <c r="QE4074" s="242"/>
      <c r="QF4074" s="242"/>
      <c r="QG4074" s="242"/>
      <c r="QH4074" s="242"/>
      <c r="QI4074" s="242"/>
      <c r="QJ4074" s="242"/>
      <c r="QK4074" s="242"/>
    </row>
    <row r="4075" spans="439:453">
      <c r="PW4075" s="242"/>
      <c r="PX4075" s="242"/>
      <c r="PY4075" s="242"/>
      <c r="PZ4075" s="242"/>
      <c r="QA4075" s="242"/>
      <c r="QB4075" s="242"/>
      <c r="QC4075" s="242"/>
      <c r="QD4075" s="242"/>
      <c r="QE4075" s="242"/>
      <c r="QF4075" s="242"/>
      <c r="QG4075" s="242"/>
      <c r="QH4075" s="242"/>
      <c r="QI4075" s="242"/>
      <c r="QJ4075" s="242"/>
      <c r="QK4075" s="242"/>
    </row>
    <row r="4076" spans="439:453">
      <c r="PW4076" s="242"/>
      <c r="PX4076" s="242"/>
      <c r="PY4076" s="242"/>
      <c r="PZ4076" s="242"/>
      <c r="QA4076" s="242"/>
      <c r="QB4076" s="242"/>
      <c r="QC4076" s="242"/>
      <c r="QD4076" s="242"/>
      <c r="QE4076" s="242"/>
      <c r="QF4076" s="242"/>
      <c r="QG4076" s="242"/>
      <c r="QH4076" s="242"/>
      <c r="QI4076" s="242"/>
      <c r="QJ4076" s="242"/>
      <c r="QK4076" s="242"/>
    </row>
    <row r="4077" spans="439:453">
      <c r="PW4077" s="242"/>
      <c r="PX4077" s="242"/>
      <c r="PY4077" s="242"/>
      <c r="PZ4077" s="242"/>
      <c r="QA4077" s="242"/>
      <c r="QB4077" s="242"/>
      <c r="QC4077" s="242"/>
      <c r="QD4077" s="242"/>
      <c r="QE4077" s="242"/>
      <c r="QF4077" s="242"/>
      <c r="QG4077" s="242"/>
      <c r="QH4077" s="242"/>
      <c r="QI4077" s="242"/>
      <c r="QJ4077" s="242"/>
      <c r="QK4077" s="242"/>
    </row>
    <row r="4078" spans="439:453">
      <c r="PW4078" s="242"/>
      <c r="PX4078" s="242"/>
      <c r="PY4078" s="242"/>
      <c r="PZ4078" s="242"/>
      <c r="QA4078" s="242"/>
      <c r="QB4078" s="242"/>
      <c r="QC4078" s="242"/>
      <c r="QD4078" s="242"/>
      <c r="QE4078" s="242"/>
      <c r="QF4078" s="242"/>
      <c r="QG4078" s="242"/>
      <c r="QH4078" s="242"/>
      <c r="QI4078" s="242"/>
      <c r="QJ4078" s="242"/>
      <c r="QK4078" s="242"/>
    </row>
    <row r="4079" spans="439:453">
      <c r="PW4079" s="242"/>
      <c r="PX4079" s="242"/>
      <c r="PY4079" s="242"/>
      <c r="PZ4079" s="242"/>
      <c r="QA4079" s="242"/>
      <c r="QB4079" s="242"/>
      <c r="QC4079" s="242"/>
      <c r="QD4079" s="242"/>
      <c r="QE4079" s="242"/>
      <c r="QF4079" s="242"/>
      <c r="QG4079" s="242"/>
      <c r="QH4079" s="242"/>
      <c r="QI4079" s="242"/>
      <c r="QJ4079" s="242"/>
      <c r="QK4079" s="242"/>
    </row>
    <row r="4080" spans="439:453">
      <c r="PW4080" s="242"/>
      <c r="PX4080" s="242"/>
      <c r="PY4080" s="242"/>
      <c r="PZ4080" s="242"/>
      <c r="QA4080" s="242"/>
      <c r="QB4080" s="242"/>
      <c r="QC4080" s="242"/>
      <c r="QD4080" s="242"/>
      <c r="QE4080" s="242"/>
      <c r="QF4080" s="242"/>
      <c r="QG4080" s="242"/>
      <c r="QH4080" s="242"/>
      <c r="QI4080" s="242"/>
      <c r="QJ4080" s="242"/>
      <c r="QK4080" s="242"/>
    </row>
    <row r="4081" spans="439:453">
      <c r="PW4081" s="242"/>
      <c r="PX4081" s="242"/>
      <c r="PY4081" s="242"/>
      <c r="PZ4081" s="242"/>
      <c r="QA4081" s="242"/>
      <c r="QB4081" s="242"/>
      <c r="QC4081" s="242"/>
      <c r="QD4081" s="242"/>
      <c r="QE4081" s="242"/>
      <c r="QF4081" s="242"/>
      <c r="QG4081" s="242"/>
      <c r="QH4081" s="242"/>
      <c r="QI4081" s="242"/>
      <c r="QJ4081" s="242"/>
      <c r="QK4081" s="242"/>
    </row>
    <row r="4082" spans="439:453">
      <c r="PW4082" s="242"/>
      <c r="PX4082" s="242"/>
      <c r="PY4082" s="242"/>
      <c r="PZ4082" s="242"/>
      <c r="QA4082" s="242"/>
      <c r="QB4082" s="242"/>
      <c r="QC4082" s="242"/>
      <c r="QD4082" s="242"/>
      <c r="QE4082" s="242"/>
      <c r="QF4082" s="242"/>
      <c r="QG4082" s="242"/>
      <c r="QH4082" s="242"/>
      <c r="QI4082" s="242"/>
      <c r="QJ4082" s="242"/>
      <c r="QK4082" s="242"/>
    </row>
    <row r="4083" spans="439:453">
      <c r="PW4083" s="242"/>
      <c r="PX4083" s="242"/>
      <c r="PY4083" s="242"/>
      <c r="PZ4083" s="242"/>
      <c r="QA4083" s="242"/>
      <c r="QB4083" s="242"/>
      <c r="QC4083" s="242"/>
      <c r="QD4083" s="242"/>
      <c r="QE4083" s="242"/>
      <c r="QF4083" s="242"/>
      <c r="QG4083" s="242"/>
      <c r="QH4083" s="242"/>
      <c r="QI4083" s="242"/>
      <c r="QJ4083" s="242"/>
      <c r="QK4083" s="242"/>
    </row>
    <row r="4084" spans="439:453">
      <c r="PW4084" s="242"/>
      <c r="PX4084" s="242"/>
      <c r="PY4084" s="242"/>
      <c r="PZ4084" s="242"/>
      <c r="QA4084" s="242"/>
      <c r="QB4084" s="242"/>
      <c r="QC4084" s="242"/>
      <c r="QD4084" s="242"/>
      <c r="QE4084" s="242"/>
      <c r="QF4084" s="242"/>
      <c r="QG4084" s="242"/>
      <c r="QH4084" s="242"/>
      <c r="QI4084" s="242"/>
      <c r="QJ4084" s="242"/>
      <c r="QK4084" s="242"/>
    </row>
    <row r="4085" spans="439:453">
      <c r="PW4085" s="242"/>
      <c r="PX4085" s="242"/>
      <c r="PY4085" s="242"/>
      <c r="PZ4085" s="242"/>
      <c r="QA4085" s="242"/>
      <c r="QB4085" s="242"/>
      <c r="QC4085" s="242"/>
      <c r="QD4085" s="242"/>
      <c r="QE4085" s="242"/>
      <c r="QF4085" s="242"/>
      <c r="QG4085" s="242"/>
      <c r="QH4085" s="242"/>
      <c r="QI4085" s="242"/>
      <c r="QJ4085" s="242"/>
      <c r="QK4085" s="242"/>
    </row>
    <row r="4086" spans="439:453">
      <c r="PW4086" s="242"/>
      <c r="PX4086" s="242"/>
      <c r="PY4086" s="242"/>
      <c r="PZ4086" s="242"/>
      <c r="QA4086" s="242"/>
      <c r="QB4086" s="242"/>
      <c r="QC4086" s="242"/>
      <c r="QD4086" s="242"/>
      <c r="QE4086" s="242"/>
      <c r="QF4086" s="242"/>
      <c r="QG4086" s="242"/>
      <c r="QH4086" s="242"/>
      <c r="QI4086" s="242"/>
      <c r="QJ4086" s="242"/>
      <c r="QK4086" s="242"/>
    </row>
    <row r="4087" spans="439:453">
      <c r="PW4087" s="242"/>
      <c r="PX4087" s="242"/>
      <c r="PY4087" s="242"/>
      <c r="PZ4087" s="242"/>
      <c r="QA4087" s="242"/>
      <c r="QB4087" s="242"/>
      <c r="QC4087" s="242"/>
      <c r="QD4087" s="242"/>
      <c r="QE4087" s="242"/>
      <c r="QF4087" s="242"/>
      <c r="QG4087" s="242"/>
      <c r="QH4087" s="242"/>
      <c r="QI4087" s="242"/>
      <c r="QJ4087" s="242"/>
      <c r="QK4087" s="242"/>
    </row>
    <row r="4088" spans="439:453">
      <c r="PW4088" s="242"/>
      <c r="PX4088" s="242"/>
      <c r="PY4088" s="242"/>
      <c r="PZ4088" s="242"/>
      <c r="QA4088" s="242"/>
      <c r="QB4088" s="242"/>
      <c r="QC4088" s="242"/>
      <c r="QD4088" s="242"/>
      <c r="QE4088" s="242"/>
      <c r="QF4088" s="242"/>
      <c r="QG4088" s="242"/>
      <c r="QH4088" s="242"/>
      <c r="QI4088" s="242"/>
      <c r="QJ4088" s="242"/>
      <c r="QK4088" s="242"/>
    </row>
    <row r="4089" spans="439:453">
      <c r="PW4089" s="242"/>
      <c r="PX4089" s="242"/>
      <c r="PY4089" s="242"/>
      <c r="PZ4089" s="242"/>
      <c r="QA4089" s="242"/>
      <c r="QB4089" s="242"/>
      <c r="QC4089" s="242"/>
      <c r="QD4089" s="242"/>
      <c r="QE4089" s="242"/>
      <c r="QF4089" s="242"/>
      <c r="QG4089" s="242"/>
      <c r="QH4089" s="242"/>
      <c r="QI4089" s="242"/>
      <c r="QJ4089" s="242"/>
      <c r="QK4089" s="242"/>
    </row>
    <row r="4090" spans="439:453">
      <c r="PW4090" s="242"/>
      <c r="PX4090" s="242"/>
      <c r="PY4090" s="242"/>
      <c r="PZ4090" s="242"/>
      <c r="QA4090" s="242"/>
      <c r="QB4090" s="242"/>
      <c r="QC4090" s="242"/>
      <c r="QD4090" s="242"/>
      <c r="QE4090" s="242"/>
      <c r="QF4090" s="242"/>
      <c r="QG4090" s="242"/>
      <c r="QH4090" s="242"/>
      <c r="QI4090" s="242"/>
      <c r="QJ4090" s="242"/>
      <c r="QK4090" s="242"/>
    </row>
    <row r="4091" spans="439:453">
      <c r="PW4091" s="242"/>
      <c r="PX4091" s="242"/>
      <c r="PY4091" s="242"/>
      <c r="PZ4091" s="242"/>
      <c r="QA4091" s="242"/>
      <c r="QB4091" s="242"/>
      <c r="QC4091" s="242"/>
      <c r="QD4091" s="242"/>
      <c r="QE4091" s="242"/>
      <c r="QF4091" s="242"/>
      <c r="QG4091" s="242"/>
      <c r="QH4091" s="242"/>
      <c r="QI4091" s="242"/>
      <c r="QJ4091" s="242"/>
      <c r="QK4091" s="242"/>
    </row>
    <row r="4092" spans="439:453">
      <c r="PW4092" s="242"/>
      <c r="PX4092" s="242"/>
      <c r="PY4092" s="242"/>
      <c r="PZ4092" s="242"/>
      <c r="QA4092" s="242"/>
      <c r="QB4092" s="242"/>
      <c r="QC4092" s="242"/>
      <c r="QD4092" s="242"/>
      <c r="QE4092" s="242"/>
      <c r="QF4092" s="242"/>
      <c r="QG4092" s="242"/>
      <c r="QH4092" s="242"/>
      <c r="QI4092" s="242"/>
      <c r="QJ4092" s="242"/>
      <c r="QK4092" s="242"/>
    </row>
    <row r="4093" spans="439:453">
      <c r="PW4093" s="242"/>
      <c r="PX4093" s="242"/>
      <c r="PY4093" s="242"/>
      <c r="PZ4093" s="242"/>
      <c r="QA4093" s="242"/>
      <c r="QB4093" s="242"/>
      <c r="QC4093" s="242"/>
      <c r="QD4093" s="242"/>
      <c r="QE4093" s="242"/>
      <c r="QF4093" s="242"/>
      <c r="QG4093" s="242"/>
      <c r="QH4093" s="242"/>
      <c r="QI4093" s="242"/>
      <c r="QJ4093" s="242"/>
      <c r="QK4093" s="242"/>
    </row>
    <row r="4094" spans="439:453">
      <c r="PW4094" s="242"/>
      <c r="PX4094" s="242"/>
      <c r="PY4094" s="242"/>
      <c r="PZ4094" s="242"/>
      <c r="QA4094" s="242"/>
      <c r="QB4094" s="242"/>
      <c r="QC4094" s="242"/>
      <c r="QD4094" s="242"/>
      <c r="QE4094" s="242"/>
      <c r="QF4094" s="242"/>
      <c r="QG4094" s="242"/>
      <c r="QH4094" s="242"/>
      <c r="QI4094" s="242"/>
      <c r="QJ4094" s="242"/>
      <c r="QK4094" s="242"/>
    </row>
    <row r="4095" spans="439:453">
      <c r="PW4095" s="242"/>
      <c r="PX4095" s="242"/>
      <c r="PY4095" s="242"/>
      <c r="PZ4095" s="242"/>
      <c r="QA4095" s="242"/>
      <c r="QB4095" s="242"/>
      <c r="QC4095" s="242"/>
      <c r="QD4095" s="242"/>
      <c r="QE4095" s="242"/>
      <c r="QF4095" s="242"/>
      <c r="QG4095" s="242"/>
      <c r="QH4095" s="242"/>
      <c r="QI4095" s="242"/>
      <c r="QJ4095" s="242"/>
      <c r="QK4095" s="242"/>
    </row>
    <row r="4096" spans="439:453">
      <c r="PW4096" s="242"/>
      <c r="PX4096" s="242"/>
      <c r="PY4096" s="242"/>
      <c r="PZ4096" s="242"/>
      <c r="QA4096" s="242"/>
      <c r="QB4096" s="242"/>
      <c r="QC4096" s="242"/>
      <c r="QD4096" s="242"/>
      <c r="QE4096" s="242"/>
      <c r="QF4096" s="242"/>
      <c r="QG4096" s="242"/>
      <c r="QH4096" s="242"/>
      <c r="QI4096" s="242"/>
      <c r="QJ4096" s="242"/>
      <c r="QK4096" s="242"/>
    </row>
    <row r="4097" spans="439:453">
      <c r="PW4097" s="242"/>
      <c r="PX4097" s="242"/>
      <c r="PY4097" s="242"/>
      <c r="PZ4097" s="242"/>
      <c r="QA4097" s="242"/>
      <c r="QB4097" s="242"/>
      <c r="QC4097" s="242"/>
      <c r="QD4097" s="242"/>
      <c r="QE4097" s="242"/>
      <c r="QF4097" s="242"/>
      <c r="QG4097" s="242"/>
      <c r="QH4097" s="242"/>
      <c r="QI4097" s="242"/>
      <c r="QJ4097" s="242"/>
      <c r="QK4097" s="242"/>
    </row>
    <row r="4098" spans="439:453">
      <c r="PW4098" s="242"/>
      <c r="PX4098" s="242"/>
      <c r="PY4098" s="242"/>
      <c r="PZ4098" s="242"/>
      <c r="QA4098" s="242"/>
      <c r="QB4098" s="242"/>
      <c r="QC4098" s="242"/>
      <c r="QD4098" s="242"/>
      <c r="QE4098" s="242"/>
      <c r="QF4098" s="242"/>
      <c r="QG4098" s="242"/>
      <c r="QH4098" s="242"/>
      <c r="QI4098" s="242"/>
      <c r="QJ4098" s="242"/>
      <c r="QK4098" s="242"/>
    </row>
    <row r="4099" spans="439:453">
      <c r="PW4099" s="242"/>
      <c r="PX4099" s="242"/>
      <c r="PY4099" s="242"/>
      <c r="PZ4099" s="242"/>
      <c r="QA4099" s="242"/>
      <c r="QB4099" s="242"/>
      <c r="QC4099" s="242"/>
      <c r="QD4099" s="242"/>
      <c r="QE4099" s="242"/>
      <c r="QF4099" s="242"/>
      <c r="QG4099" s="242"/>
      <c r="QH4099" s="242"/>
      <c r="QI4099" s="242"/>
      <c r="QJ4099" s="242"/>
      <c r="QK4099" s="242"/>
    </row>
    <row r="4100" spans="439:453">
      <c r="PW4100" s="242"/>
      <c r="PX4100" s="242"/>
      <c r="PY4100" s="242"/>
      <c r="PZ4100" s="242"/>
      <c r="QA4100" s="242"/>
      <c r="QB4100" s="242"/>
      <c r="QC4100" s="242"/>
      <c r="QD4100" s="242"/>
      <c r="QE4100" s="242"/>
      <c r="QF4100" s="242"/>
      <c r="QG4100" s="242"/>
      <c r="QH4100" s="242"/>
      <c r="QI4100" s="242"/>
      <c r="QJ4100" s="242"/>
      <c r="QK4100" s="242"/>
    </row>
    <row r="4101" spans="439:453">
      <c r="PW4101" s="242"/>
      <c r="PX4101" s="242"/>
      <c r="PY4101" s="242"/>
      <c r="PZ4101" s="242"/>
      <c r="QA4101" s="242"/>
      <c r="QB4101" s="242"/>
      <c r="QC4101" s="242"/>
      <c r="QD4101" s="242"/>
      <c r="QE4101" s="242"/>
      <c r="QF4101" s="242"/>
      <c r="QG4101" s="242"/>
      <c r="QH4101" s="242"/>
      <c r="QI4101" s="242"/>
      <c r="QJ4101" s="242"/>
      <c r="QK4101" s="242"/>
    </row>
    <row r="4102" spans="439:453">
      <c r="PW4102" s="242"/>
      <c r="PX4102" s="242"/>
      <c r="PY4102" s="242"/>
      <c r="PZ4102" s="242"/>
      <c r="QA4102" s="242"/>
      <c r="QB4102" s="242"/>
      <c r="QC4102" s="242"/>
      <c r="QD4102" s="242"/>
      <c r="QE4102" s="242"/>
      <c r="QF4102" s="242"/>
      <c r="QG4102" s="242"/>
      <c r="QH4102" s="242"/>
      <c r="QI4102" s="242"/>
      <c r="QJ4102" s="242"/>
      <c r="QK4102" s="242"/>
    </row>
    <row r="4103" spans="439:453">
      <c r="PW4103" s="242"/>
      <c r="PX4103" s="242"/>
      <c r="PY4103" s="242"/>
      <c r="PZ4103" s="242"/>
      <c r="QA4103" s="242"/>
      <c r="QB4103" s="242"/>
      <c r="QC4103" s="242"/>
      <c r="QD4103" s="242"/>
      <c r="QE4103" s="242"/>
      <c r="QF4103" s="242"/>
      <c r="QG4103" s="242"/>
      <c r="QH4103" s="242"/>
      <c r="QI4103" s="242"/>
      <c r="QJ4103" s="242"/>
      <c r="QK4103" s="242"/>
    </row>
    <row r="4104" spans="439:453">
      <c r="PW4104" s="242"/>
      <c r="PX4104" s="242"/>
      <c r="PY4104" s="242"/>
      <c r="PZ4104" s="242"/>
      <c r="QA4104" s="242"/>
      <c r="QB4104" s="242"/>
      <c r="QC4104" s="242"/>
      <c r="QD4104" s="242"/>
      <c r="QE4104" s="242"/>
      <c r="QF4104" s="242"/>
      <c r="QG4104" s="242"/>
      <c r="QH4104" s="242"/>
      <c r="QI4104" s="242"/>
      <c r="QJ4104" s="242"/>
      <c r="QK4104" s="242"/>
    </row>
    <row r="4105" spans="439:453">
      <c r="PW4105" s="242"/>
      <c r="PX4105" s="242"/>
      <c r="PY4105" s="242"/>
      <c r="PZ4105" s="242"/>
      <c r="QA4105" s="242"/>
      <c r="QB4105" s="242"/>
      <c r="QC4105" s="242"/>
      <c r="QD4105" s="242"/>
      <c r="QE4105" s="242"/>
      <c r="QF4105" s="242"/>
      <c r="QG4105" s="242"/>
      <c r="QH4105" s="242"/>
      <c r="QI4105" s="242"/>
      <c r="QJ4105" s="242"/>
      <c r="QK4105" s="242"/>
    </row>
    <row r="4106" spans="439:453">
      <c r="PW4106" s="242"/>
      <c r="PX4106" s="242"/>
      <c r="PY4106" s="242"/>
      <c r="PZ4106" s="242"/>
      <c r="QA4106" s="242"/>
      <c r="QB4106" s="242"/>
      <c r="QC4106" s="242"/>
      <c r="QD4106" s="242"/>
      <c r="QE4106" s="242"/>
      <c r="QF4106" s="242"/>
      <c r="QG4106" s="242"/>
      <c r="QH4106" s="242"/>
      <c r="QI4106" s="242"/>
      <c r="QJ4106" s="242"/>
      <c r="QK4106" s="242"/>
    </row>
    <row r="4107" spans="439:453">
      <c r="PW4107" s="242"/>
      <c r="PX4107" s="242"/>
      <c r="PY4107" s="242"/>
      <c r="PZ4107" s="242"/>
      <c r="QA4107" s="242"/>
      <c r="QB4107" s="242"/>
      <c r="QC4107" s="242"/>
      <c r="QD4107" s="242"/>
      <c r="QE4107" s="242"/>
      <c r="QF4107" s="242"/>
      <c r="QG4107" s="242"/>
      <c r="QH4107" s="242"/>
      <c r="QI4107" s="242"/>
      <c r="QJ4107" s="242"/>
      <c r="QK4107" s="242"/>
    </row>
    <row r="4108" spans="439:453">
      <c r="PW4108" s="242"/>
      <c r="PX4108" s="242"/>
      <c r="PY4108" s="242"/>
      <c r="PZ4108" s="242"/>
      <c r="QA4108" s="242"/>
      <c r="QB4108" s="242"/>
      <c r="QC4108" s="242"/>
      <c r="QD4108" s="242"/>
      <c r="QE4108" s="242"/>
      <c r="QF4108" s="242"/>
      <c r="QG4108" s="242"/>
      <c r="QH4108" s="242"/>
      <c r="QI4108" s="242"/>
      <c r="QJ4108" s="242"/>
      <c r="QK4108" s="242"/>
    </row>
    <row r="4109" spans="439:453">
      <c r="PW4109" s="242"/>
      <c r="PX4109" s="242"/>
      <c r="PY4109" s="242"/>
      <c r="PZ4109" s="242"/>
      <c r="QA4109" s="242"/>
      <c r="QB4109" s="242"/>
      <c r="QC4109" s="242"/>
      <c r="QD4109" s="242"/>
      <c r="QE4109" s="242"/>
      <c r="QF4109" s="242"/>
      <c r="QG4109" s="242"/>
      <c r="QH4109" s="242"/>
      <c r="QI4109" s="242"/>
      <c r="QJ4109" s="242"/>
      <c r="QK4109" s="242"/>
    </row>
    <row r="4110" spans="439:453">
      <c r="PW4110" s="242"/>
      <c r="PX4110" s="242"/>
      <c r="PY4110" s="242"/>
      <c r="PZ4110" s="242"/>
      <c r="QA4110" s="242"/>
      <c r="QB4110" s="242"/>
      <c r="QC4110" s="242"/>
      <c r="QD4110" s="242"/>
      <c r="QE4110" s="242"/>
      <c r="QF4110" s="242"/>
      <c r="QG4110" s="242"/>
      <c r="QH4110" s="242"/>
      <c r="QI4110" s="242"/>
      <c r="QJ4110" s="242"/>
      <c r="QK4110" s="242"/>
    </row>
    <row r="4111" spans="439:453">
      <c r="PW4111" s="242"/>
      <c r="PX4111" s="242"/>
      <c r="PY4111" s="242"/>
      <c r="PZ4111" s="242"/>
      <c r="QA4111" s="242"/>
      <c r="QB4111" s="242"/>
      <c r="QC4111" s="242"/>
      <c r="QD4111" s="242"/>
      <c r="QE4111" s="242"/>
      <c r="QF4111" s="242"/>
      <c r="QG4111" s="242"/>
      <c r="QH4111" s="242"/>
      <c r="QI4111" s="242"/>
      <c r="QJ4111" s="242"/>
      <c r="QK4111" s="242"/>
    </row>
    <row r="4112" spans="439:453">
      <c r="PW4112" s="242"/>
      <c r="PX4112" s="242"/>
      <c r="PY4112" s="242"/>
      <c r="PZ4112" s="242"/>
      <c r="QA4112" s="242"/>
      <c r="QB4112" s="242"/>
      <c r="QC4112" s="242"/>
      <c r="QD4112" s="242"/>
      <c r="QE4112" s="242"/>
      <c r="QF4112" s="242"/>
      <c r="QG4112" s="242"/>
      <c r="QH4112" s="242"/>
      <c r="QI4112" s="242"/>
      <c r="QJ4112" s="242"/>
      <c r="QK4112" s="242"/>
    </row>
    <row r="4113" spans="439:453">
      <c r="PW4113" s="242"/>
      <c r="PX4113" s="242"/>
      <c r="PY4113" s="242"/>
      <c r="PZ4113" s="242"/>
      <c r="QA4113" s="242"/>
      <c r="QB4113" s="242"/>
      <c r="QC4113" s="242"/>
      <c r="QD4113" s="242"/>
      <c r="QE4113" s="242"/>
      <c r="QF4113" s="242"/>
      <c r="QG4113" s="242"/>
      <c r="QH4113" s="242"/>
      <c r="QI4113" s="242"/>
      <c r="QJ4113" s="242"/>
      <c r="QK4113" s="242"/>
    </row>
    <row r="4114" spans="439:453">
      <c r="PW4114" s="242"/>
      <c r="PX4114" s="242"/>
      <c r="PY4114" s="242"/>
      <c r="PZ4114" s="242"/>
      <c r="QA4114" s="242"/>
      <c r="QB4114" s="242"/>
      <c r="QC4114" s="242"/>
      <c r="QD4114" s="242"/>
      <c r="QE4114" s="242"/>
      <c r="QF4114" s="242"/>
      <c r="QG4114" s="242"/>
      <c r="QH4114" s="242"/>
      <c r="QI4114" s="242"/>
      <c r="QJ4114" s="242"/>
      <c r="QK4114" s="242"/>
    </row>
    <row r="4115" spans="439:453">
      <c r="PW4115" s="242"/>
      <c r="PX4115" s="242"/>
      <c r="PY4115" s="242"/>
      <c r="PZ4115" s="242"/>
      <c r="QA4115" s="242"/>
      <c r="QB4115" s="242"/>
      <c r="QC4115" s="242"/>
      <c r="QD4115" s="242"/>
      <c r="QE4115" s="242"/>
      <c r="QF4115" s="242"/>
      <c r="QG4115" s="242"/>
      <c r="QH4115" s="242"/>
      <c r="QI4115" s="242"/>
      <c r="QJ4115" s="242"/>
      <c r="QK4115" s="242"/>
    </row>
    <row r="4116" spans="439:453">
      <c r="PW4116" s="242"/>
      <c r="PX4116" s="242"/>
      <c r="PY4116" s="242"/>
      <c r="PZ4116" s="242"/>
      <c r="QA4116" s="242"/>
      <c r="QB4116" s="242"/>
      <c r="QC4116" s="242"/>
      <c r="QD4116" s="242"/>
      <c r="QE4116" s="242"/>
      <c r="QF4116" s="242"/>
      <c r="QG4116" s="242"/>
      <c r="QH4116" s="242"/>
      <c r="QI4116" s="242"/>
      <c r="QJ4116" s="242"/>
      <c r="QK4116" s="242"/>
    </row>
    <row r="4117" spans="439:453">
      <c r="PW4117" s="242"/>
      <c r="PX4117" s="242"/>
      <c r="PY4117" s="242"/>
      <c r="PZ4117" s="242"/>
      <c r="QA4117" s="242"/>
      <c r="QB4117" s="242"/>
      <c r="QC4117" s="242"/>
      <c r="QD4117" s="242"/>
      <c r="QE4117" s="242"/>
      <c r="QF4117" s="242"/>
      <c r="QG4117" s="242"/>
      <c r="QH4117" s="242"/>
      <c r="QI4117" s="242"/>
      <c r="QJ4117" s="242"/>
      <c r="QK4117" s="242"/>
    </row>
    <row r="4118" spans="439:453">
      <c r="PW4118" s="242"/>
      <c r="PX4118" s="242"/>
      <c r="PY4118" s="242"/>
      <c r="PZ4118" s="242"/>
      <c r="QA4118" s="242"/>
      <c r="QB4118" s="242"/>
      <c r="QC4118" s="242"/>
      <c r="QD4118" s="242"/>
      <c r="QE4118" s="242"/>
      <c r="QF4118" s="242"/>
      <c r="QG4118" s="242"/>
      <c r="QH4118" s="242"/>
      <c r="QI4118" s="242"/>
      <c r="QJ4118" s="242"/>
      <c r="QK4118" s="242"/>
    </row>
    <row r="4119" spans="439:453">
      <c r="PW4119" s="242"/>
      <c r="PX4119" s="242"/>
      <c r="PY4119" s="242"/>
      <c r="PZ4119" s="242"/>
      <c r="QA4119" s="242"/>
      <c r="QB4119" s="242"/>
      <c r="QC4119" s="242"/>
      <c r="QD4119" s="242"/>
      <c r="QE4119" s="242"/>
      <c r="QF4119" s="242"/>
      <c r="QG4119" s="242"/>
      <c r="QH4119" s="242"/>
      <c r="QI4119" s="242"/>
      <c r="QJ4119" s="242"/>
      <c r="QK4119" s="242"/>
    </row>
    <row r="4120" spans="439:453">
      <c r="PW4120" s="242"/>
      <c r="PX4120" s="242"/>
      <c r="PY4120" s="242"/>
      <c r="PZ4120" s="242"/>
      <c r="QA4120" s="242"/>
      <c r="QB4120" s="242"/>
      <c r="QC4120" s="242"/>
      <c r="QD4120" s="242"/>
      <c r="QE4120" s="242"/>
      <c r="QF4120" s="242"/>
      <c r="QG4120" s="242"/>
      <c r="QH4120" s="242"/>
      <c r="QI4120" s="242"/>
      <c r="QJ4120" s="242"/>
      <c r="QK4120" s="242"/>
    </row>
    <row r="4121" spans="439:453">
      <c r="PW4121" s="242"/>
      <c r="PX4121" s="242"/>
      <c r="PY4121" s="242"/>
      <c r="PZ4121" s="242"/>
      <c r="QA4121" s="242"/>
      <c r="QB4121" s="242"/>
      <c r="QC4121" s="242"/>
      <c r="QD4121" s="242"/>
      <c r="QE4121" s="242"/>
      <c r="QF4121" s="242"/>
      <c r="QG4121" s="242"/>
      <c r="QH4121" s="242"/>
      <c r="QI4121" s="242"/>
      <c r="QJ4121" s="242"/>
      <c r="QK4121" s="242"/>
    </row>
    <row r="4122" spans="439:453">
      <c r="PW4122" s="242"/>
      <c r="PX4122" s="242"/>
      <c r="PY4122" s="242"/>
      <c r="PZ4122" s="242"/>
      <c r="QA4122" s="242"/>
      <c r="QB4122" s="242"/>
      <c r="QC4122" s="242"/>
      <c r="QD4122" s="242"/>
      <c r="QE4122" s="242"/>
      <c r="QF4122" s="242"/>
      <c r="QG4122" s="242"/>
      <c r="QH4122" s="242"/>
      <c r="QI4122" s="242"/>
      <c r="QJ4122" s="242"/>
      <c r="QK4122" s="242"/>
    </row>
    <row r="4123" spans="439:453">
      <c r="PW4123" s="242"/>
      <c r="PX4123" s="242"/>
      <c r="PY4123" s="242"/>
      <c r="PZ4123" s="242"/>
      <c r="QA4123" s="242"/>
      <c r="QB4123" s="242"/>
      <c r="QC4123" s="242"/>
      <c r="QD4123" s="242"/>
      <c r="QE4123" s="242"/>
      <c r="QF4123" s="242"/>
      <c r="QG4123" s="242"/>
      <c r="QH4123" s="242"/>
      <c r="QI4123" s="242"/>
      <c r="QJ4123" s="242"/>
      <c r="QK4123" s="242"/>
    </row>
    <row r="4124" spans="439:453">
      <c r="PW4124" s="242"/>
      <c r="PX4124" s="242"/>
      <c r="PY4124" s="242"/>
      <c r="PZ4124" s="242"/>
      <c r="QA4124" s="242"/>
      <c r="QB4124" s="242"/>
      <c r="QC4124" s="242"/>
      <c r="QD4124" s="242"/>
      <c r="QE4124" s="242"/>
      <c r="QF4124" s="242"/>
      <c r="QG4124" s="242"/>
      <c r="QH4124" s="242"/>
      <c r="QI4124" s="242"/>
      <c r="QJ4124" s="242"/>
      <c r="QK4124" s="242"/>
    </row>
    <row r="4125" spans="439:453">
      <c r="PW4125" s="242"/>
      <c r="PX4125" s="242"/>
      <c r="PY4125" s="242"/>
      <c r="PZ4125" s="242"/>
      <c r="QA4125" s="242"/>
      <c r="QB4125" s="242"/>
      <c r="QC4125" s="242"/>
      <c r="QD4125" s="242"/>
      <c r="QE4125" s="242"/>
      <c r="QF4125" s="242"/>
      <c r="QG4125" s="242"/>
      <c r="QH4125" s="242"/>
      <c r="QI4125" s="242"/>
      <c r="QJ4125" s="242"/>
      <c r="QK4125" s="242"/>
    </row>
    <row r="4126" spans="439:453">
      <c r="PW4126" s="242"/>
      <c r="PX4126" s="242"/>
      <c r="PY4126" s="242"/>
      <c r="PZ4126" s="242"/>
      <c r="QA4126" s="242"/>
      <c r="QB4126" s="242"/>
      <c r="QC4126" s="242"/>
      <c r="QD4126" s="242"/>
      <c r="QE4126" s="242"/>
      <c r="QF4126" s="242"/>
      <c r="QG4126" s="242"/>
      <c r="QH4126" s="242"/>
      <c r="QI4126" s="242"/>
      <c r="QJ4126" s="242"/>
      <c r="QK4126" s="242"/>
    </row>
    <row r="4127" spans="439:453">
      <c r="PW4127" s="242"/>
      <c r="PX4127" s="242"/>
      <c r="PY4127" s="242"/>
      <c r="PZ4127" s="242"/>
      <c r="QA4127" s="242"/>
      <c r="QB4127" s="242"/>
      <c r="QC4127" s="242"/>
      <c r="QD4127" s="242"/>
      <c r="QE4127" s="242"/>
      <c r="QF4127" s="242"/>
      <c r="QG4127" s="242"/>
      <c r="QH4127" s="242"/>
      <c r="QI4127" s="242"/>
      <c r="QJ4127" s="242"/>
      <c r="QK4127" s="242"/>
    </row>
    <row r="4128" spans="439:453">
      <c r="PW4128" s="242"/>
      <c r="PX4128" s="242"/>
      <c r="PY4128" s="242"/>
      <c r="PZ4128" s="242"/>
      <c r="QA4128" s="242"/>
      <c r="QB4128" s="242"/>
      <c r="QC4128" s="242"/>
      <c r="QD4128" s="242"/>
      <c r="QE4128" s="242"/>
      <c r="QF4128" s="242"/>
      <c r="QG4128" s="242"/>
      <c r="QH4128" s="242"/>
      <c r="QI4128" s="242"/>
      <c r="QJ4128" s="242"/>
      <c r="QK4128" s="242"/>
    </row>
    <row r="4129" spans="439:453">
      <c r="PW4129" s="242"/>
      <c r="PX4129" s="242"/>
      <c r="PY4129" s="242"/>
      <c r="PZ4129" s="242"/>
      <c r="QA4129" s="242"/>
      <c r="QB4129" s="242"/>
      <c r="QC4129" s="242"/>
      <c r="QD4129" s="242"/>
      <c r="QE4129" s="242"/>
      <c r="QF4129" s="242"/>
      <c r="QG4129" s="242"/>
      <c r="QH4129" s="242"/>
      <c r="QI4129" s="242"/>
      <c r="QJ4129" s="242"/>
      <c r="QK4129" s="242"/>
    </row>
    <row r="4130" spans="439:453">
      <c r="PW4130" s="242"/>
      <c r="PX4130" s="242"/>
      <c r="PY4130" s="242"/>
      <c r="PZ4130" s="242"/>
      <c r="QA4130" s="242"/>
      <c r="QB4130" s="242"/>
      <c r="QC4130" s="242"/>
      <c r="QD4130" s="242"/>
      <c r="QE4130" s="242"/>
      <c r="QF4130" s="242"/>
      <c r="QG4130" s="242"/>
      <c r="QH4130" s="242"/>
      <c r="QI4130" s="242"/>
      <c r="QJ4130" s="242"/>
      <c r="QK4130" s="242"/>
    </row>
    <row r="4131" spans="439:453">
      <c r="PW4131" s="242"/>
      <c r="PX4131" s="242"/>
      <c r="PY4131" s="242"/>
      <c r="PZ4131" s="242"/>
      <c r="QA4131" s="242"/>
      <c r="QB4131" s="242"/>
      <c r="QC4131" s="242"/>
      <c r="QD4131" s="242"/>
      <c r="QE4131" s="242"/>
      <c r="QF4131" s="242"/>
      <c r="QG4131" s="242"/>
      <c r="QH4131" s="242"/>
      <c r="QI4131" s="242"/>
      <c r="QJ4131" s="242"/>
      <c r="QK4131" s="242"/>
    </row>
    <row r="4132" spans="439:453">
      <c r="PW4132" s="242"/>
      <c r="PX4132" s="242"/>
      <c r="PY4132" s="242"/>
      <c r="PZ4132" s="242"/>
      <c r="QA4132" s="242"/>
      <c r="QB4132" s="242"/>
      <c r="QC4132" s="242"/>
      <c r="QD4132" s="242"/>
      <c r="QE4132" s="242"/>
      <c r="QF4132" s="242"/>
      <c r="QG4132" s="242"/>
      <c r="QH4132" s="242"/>
      <c r="QI4132" s="242"/>
      <c r="QJ4132" s="242"/>
      <c r="QK4132" s="242"/>
    </row>
    <row r="4133" spans="439:453">
      <c r="PW4133" s="242"/>
      <c r="PX4133" s="242"/>
      <c r="PY4133" s="242"/>
      <c r="PZ4133" s="242"/>
      <c r="QA4133" s="242"/>
      <c r="QB4133" s="242"/>
      <c r="QC4133" s="242"/>
      <c r="QD4133" s="242"/>
      <c r="QE4133" s="242"/>
      <c r="QF4133" s="242"/>
      <c r="QG4133" s="242"/>
      <c r="QH4133" s="242"/>
      <c r="QI4133" s="242"/>
      <c r="QJ4133" s="242"/>
      <c r="QK4133" s="242"/>
    </row>
    <row r="4134" spans="439:453">
      <c r="PW4134" s="242"/>
      <c r="PX4134" s="242"/>
      <c r="PY4134" s="242"/>
      <c r="PZ4134" s="242"/>
      <c r="QA4134" s="242"/>
      <c r="QB4134" s="242"/>
      <c r="QC4134" s="242"/>
      <c r="QD4134" s="242"/>
      <c r="QE4134" s="242"/>
      <c r="QF4134" s="242"/>
      <c r="QG4134" s="242"/>
      <c r="QH4134" s="242"/>
      <c r="QI4134" s="242"/>
      <c r="QJ4134" s="242"/>
      <c r="QK4134" s="242"/>
    </row>
    <row r="4135" spans="439:453">
      <c r="PW4135" s="242"/>
      <c r="PX4135" s="242"/>
      <c r="PY4135" s="242"/>
      <c r="PZ4135" s="242"/>
      <c r="QA4135" s="242"/>
      <c r="QB4135" s="242"/>
      <c r="QC4135" s="242"/>
      <c r="QD4135" s="242"/>
      <c r="QE4135" s="242"/>
      <c r="QF4135" s="242"/>
      <c r="QG4135" s="242"/>
      <c r="QH4135" s="242"/>
      <c r="QI4135" s="242"/>
      <c r="QJ4135" s="242"/>
      <c r="QK4135" s="242"/>
    </row>
    <row r="4136" spans="439:453">
      <c r="PW4136" s="242"/>
      <c r="PX4136" s="242"/>
      <c r="PY4136" s="242"/>
      <c r="PZ4136" s="242"/>
      <c r="QA4136" s="242"/>
      <c r="QB4136" s="242"/>
      <c r="QC4136" s="242"/>
      <c r="QD4136" s="242"/>
      <c r="QE4136" s="242"/>
      <c r="QF4136" s="242"/>
      <c r="QG4136" s="242"/>
      <c r="QH4136" s="242"/>
      <c r="QI4136" s="242"/>
      <c r="QJ4136" s="242"/>
      <c r="QK4136" s="242"/>
    </row>
    <row r="4137" spans="439:453">
      <c r="PW4137" s="242"/>
      <c r="PX4137" s="242"/>
      <c r="PY4137" s="242"/>
      <c r="PZ4137" s="242"/>
      <c r="QA4137" s="242"/>
      <c r="QB4137" s="242"/>
      <c r="QC4137" s="242"/>
      <c r="QD4137" s="242"/>
      <c r="QE4137" s="242"/>
      <c r="QF4137" s="242"/>
      <c r="QG4137" s="242"/>
      <c r="QH4137" s="242"/>
      <c r="QI4137" s="242"/>
      <c r="QJ4137" s="242"/>
      <c r="QK4137" s="242"/>
    </row>
    <row r="4138" spans="439:453">
      <c r="PW4138" s="242"/>
      <c r="PX4138" s="242"/>
      <c r="PY4138" s="242"/>
      <c r="PZ4138" s="242"/>
      <c r="QA4138" s="242"/>
      <c r="QB4138" s="242"/>
      <c r="QC4138" s="242"/>
      <c r="QD4138" s="242"/>
      <c r="QE4138" s="242"/>
      <c r="QF4138" s="242"/>
      <c r="QG4138" s="242"/>
      <c r="QH4138" s="242"/>
      <c r="QI4138" s="242"/>
      <c r="QJ4138" s="242"/>
      <c r="QK4138" s="242"/>
    </row>
    <row r="4139" spans="439:453">
      <c r="PW4139" s="242"/>
      <c r="PX4139" s="242"/>
      <c r="PY4139" s="242"/>
      <c r="PZ4139" s="242"/>
      <c r="QA4139" s="242"/>
      <c r="QB4139" s="242"/>
      <c r="QC4139" s="242"/>
      <c r="QD4139" s="242"/>
      <c r="QE4139" s="242"/>
      <c r="QF4139" s="242"/>
      <c r="QG4139" s="242"/>
      <c r="QH4139" s="242"/>
      <c r="QI4139" s="242"/>
      <c r="QJ4139" s="242"/>
      <c r="QK4139" s="242"/>
    </row>
    <row r="4140" spans="439:453">
      <c r="PW4140" s="242"/>
      <c r="PX4140" s="242"/>
      <c r="PY4140" s="242"/>
      <c r="PZ4140" s="242"/>
      <c r="QA4140" s="242"/>
      <c r="QB4140" s="242"/>
      <c r="QC4140" s="242"/>
      <c r="QD4140" s="242"/>
      <c r="QE4140" s="242"/>
      <c r="QF4140" s="242"/>
      <c r="QG4140" s="242"/>
      <c r="QH4140" s="242"/>
      <c r="QI4140" s="242"/>
      <c r="QJ4140" s="242"/>
      <c r="QK4140" s="242"/>
    </row>
    <row r="4141" spans="439:453">
      <c r="PW4141" s="242"/>
      <c r="PX4141" s="242"/>
      <c r="PY4141" s="242"/>
      <c r="PZ4141" s="242"/>
      <c r="QA4141" s="242"/>
      <c r="QB4141" s="242"/>
      <c r="QC4141" s="242"/>
      <c r="QD4141" s="242"/>
      <c r="QE4141" s="242"/>
      <c r="QF4141" s="242"/>
      <c r="QG4141" s="242"/>
      <c r="QH4141" s="242"/>
      <c r="QI4141" s="242"/>
      <c r="QJ4141" s="242"/>
      <c r="QK4141" s="242"/>
    </row>
    <row r="4142" spans="439:453">
      <c r="PW4142" s="242"/>
      <c r="PX4142" s="242"/>
      <c r="PY4142" s="242"/>
      <c r="PZ4142" s="242"/>
      <c r="QA4142" s="242"/>
      <c r="QB4142" s="242"/>
      <c r="QC4142" s="242"/>
      <c r="QD4142" s="242"/>
      <c r="QE4142" s="242"/>
      <c r="QF4142" s="242"/>
      <c r="QG4142" s="242"/>
      <c r="QH4142" s="242"/>
      <c r="QI4142" s="242"/>
      <c r="QJ4142" s="242"/>
      <c r="QK4142" s="242"/>
    </row>
    <row r="4143" spans="439:453">
      <c r="PW4143" s="242"/>
      <c r="PX4143" s="242"/>
      <c r="PY4143" s="242"/>
      <c r="PZ4143" s="242"/>
      <c r="QA4143" s="242"/>
      <c r="QB4143" s="242"/>
      <c r="QC4143" s="242"/>
      <c r="QD4143" s="242"/>
      <c r="QE4143" s="242"/>
      <c r="QF4143" s="242"/>
      <c r="QG4143" s="242"/>
      <c r="QH4143" s="242"/>
      <c r="QI4143" s="242"/>
      <c r="QJ4143" s="242"/>
      <c r="QK4143" s="242"/>
    </row>
    <row r="4144" spans="439:453">
      <c r="PW4144" s="242"/>
      <c r="PX4144" s="242"/>
      <c r="PY4144" s="242"/>
      <c r="PZ4144" s="242"/>
      <c r="QA4144" s="242"/>
      <c r="QB4144" s="242"/>
      <c r="QC4144" s="242"/>
      <c r="QD4144" s="242"/>
      <c r="QE4144" s="242"/>
      <c r="QF4144" s="242"/>
      <c r="QG4144" s="242"/>
      <c r="QH4144" s="242"/>
      <c r="QI4144" s="242"/>
      <c r="QJ4144" s="242"/>
      <c r="QK4144" s="242"/>
    </row>
    <row r="4145" spans="439:453">
      <c r="PW4145" s="242"/>
      <c r="PX4145" s="242"/>
      <c r="PY4145" s="242"/>
      <c r="PZ4145" s="242"/>
      <c r="QA4145" s="242"/>
      <c r="QB4145" s="242"/>
      <c r="QC4145" s="242"/>
      <c r="QD4145" s="242"/>
      <c r="QE4145" s="242"/>
      <c r="QF4145" s="242"/>
      <c r="QG4145" s="242"/>
      <c r="QH4145" s="242"/>
      <c r="QI4145" s="242"/>
      <c r="QJ4145" s="242"/>
      <c r="QK4145" s="242"/>
    </row>
    <row r="4146" spans="439:453">
      <c r="PW4146" s="242"/>
      <c r="PX4146" s="242"/>
      <c r="PY4146" s="242"/>
      <c r="PZ4146" s="242"/>
      <c r="QA4146" s="242"/>
      <c r="QB4146" s="242"/>
      <c r="QC4146" s="242"/>
      <c r="QD4146" s="242"/>
      <c r="QE4146" s="242"/>
      <c r="QF4146" s="242"/>
      <c r="QG4146" s="242"/>
      <c r="QH4146" s="242"/>
      <c r="QI4146" s="242"/>
      <c r="QJ4146" s="242"/>
      <c r="QK4146" s="242"/>
    </row>
    <row r="4147" spans="439:453">
      <c r="PW4147" s="242"/>
      <c r="PX4147" s="242"/>
      <c r="PY4147" s="242"/>
      <c r="PZ4147" s="242"/>
      <c r="QA4147" s="242"/>
      <c r="QB4147" s="242"/>
      <c r="QC4147" s="242"/>
      <c r="QD4147" s="242"/>
      <c r="QE4147" s="242"/>
      <c r="QF4147" s="242"/>
      <c r="QG4147" s="242"/>
      <c r="QH4147" s="242"/>
      <c r="QI4147" s="242"/>
      <c r="QJ4147" s="242"/>
      <c r="QK4147" s="242"/>
    </row>
    <row r="4148" spans="439:453">
      <c r="PW4148" s="242"/>
      <c r="PX4148" s="242"/>
      <c r="PY4148" s="242"/>
      <c r="PZ4148" s="242"/>
      <c r="QA4148" s="242"/>
      <c r="QB4148" s="242"/>
      <c r="QC4148" s="242"/>
      <c r="QD4148" s="242"/>
      <c r="QE4148" s="242"/>
      <c r="QF4148" s="242"/>
      <c r="QG4148" s="242"/>
      <c r="QH4148" s="242"/>
      <c r="QI4148" s="242"/>
      <c r="QJ4148" s="242"/>
      <c r="QK4148" s="242"/>
    </row>
    <row r="4149" spans="439:453">
      <c r="PW4149" s="242"/>
      <c r="PX4149" s="242"/>
      <c r="PY4149" s="242"/>
      <c r="PZ4149" s="242"/>
      <c r="QA4149" s="242"/>
      <c r="QB4149" s="242"/>
      <c r="QC4149" s="242"/>
      <c r="QD4149" s="242"/>
      <c r="QE4149" s="242"/>
      <c r="QF4149" s="242"/>
      <c r="QG4149" s="242"/>
      <c r="QH4149" s="242"/>
      <c r="QI4149" s="242"/>
      <c r="QJ4149" s="242"/>
      <c r="QK4149" s="242"/>
    </row>
    <row r="4150" spans="439:453">
      <c r="PW4150" s="242"/>
      <c r="PX4150" s="242"/>
      <c r="PY4150" s="242"/>
      <c r="PZ4150" s="242"/>
      <c r="QA4150" s="242"/>
      <c r="QB4150" s="242"/>
      <c r="QC4150" s="242"/>
      <c r="QD4150" s="242"/>
      <c r="QE4150" s="242"/>
      <c r="QF4150" s="242"/>
      <c r="QG4150" s="242"/>
      <c r="QH4150" s="242"/>
      <c r="QI4150" s="242"/>
      <c r="QJ4150" s="242"/>
      <c r="QK4150" s="242"/>
    </row>
    <row r="4151" spans="439:453">
      <c r="PW4151" s="242"/>
      <c r="PX4151" s="242"/>
      <c r="PY4151" s="242"/>
      <c r="PZ4151" s="242"/>
      <c r="QA4151" s="242"/>
      <c r="QB4151" s="242"/>
      <c r="QC4151" s="242"/>
      <c r="QD4151" s="242"/>
      <c r="QE4151" s="242"/>
      <c r="QF4151" s="242"/>
      <c r="QG4151" s="242"/>
      <c r="QH4151" s="242"/>
      <c r="QI4151" s="242"/>
      <c r="QJ4151" s="242"/>
      <c r="QK4151" s="242"/>
    </row>
    <row r="4152" spans="439:453">
      <c r="PW4152" s="242"/>
      <c r="PX4152" s="242"/>
      <c r="PY4152" s="242"/>
      <c r="PZ4152" s="242"/>
      <c r="QA4152" s="242"/>
      <c r="QB4152" s="242"/>
      <c r="QC4152" s="242"/>
      <c r="QD4152" s="242"/>
      <c r="QE4152" s="242"/>
      <c r="QF4152" s="242"/>
      <c r="QG4152" s="242"/>
      <c r="QH4152" s="242"/>
      <c r="QI4152" s="242"/>
      <c r="QJ4152" s="242"/>
      <c r="QK4152" s="242"/>
    </row>
    <row r="4153" spans="439:453">
      <c r="PW4153" s="242"/>
      <c r="PX4153" s="242"/>
      <c r="PY4153" s="242"/>
      <c r="PZ4153" s="242"/>
      <c r="QA4153" s="242"/>
      <c r="QB4153" s="242"/>
      <c r="QC4153" s="242"/>
      <c r="QD4153" s="242"/>
      <c r="QE4153" s="242"/>
      <c r="QF4153" s="242"/>
      <c r="QG4153" s="242"/>
      <c r="QH4153" s="242"/>
      <c r="QI4153" s="242"/>
      <c r="QJ4153" s="242"/>
      <c r="QK4153" s="242"/>
    </row>
    <row r="4154" spans="439:453">
      <c r="PW4154" s="242"/>
      <c r="PX4154" s="242"/>
      <c r="PY4154" s="242"/>
      <c r="PZ4154" s="242"/>
      <c r="QA4154" s="242"/>
      <c r="QB4154" s="242"/>
      <c r="QC4154" s="242"/>
      <c r="QD4154" s="242"/>
      <c r="QE4154" s="242"/>
      <c r="QF4154" s="242"/>
      <c r="QG4154" s="242"/>
      <c r="QH4154" s="242"/>
      <c r="QI4154" s="242"/>
      <c r="QJ4154" s="242"/>
      <c r="QK4154" s="242"/>
    </row>
    <row r="4155" spans="439:453">
      <c r="PW4155" s="242"/>
      <c r="PX4155" s="242"/>
      <c r="PY4155" s="242"/>
      <c r="PZ4155" s="242"/>
      <c r="QA4155" s="242"/>
      <c r="QB4155" s="242"/>
      <c r="QC4155" s="242"/>
      <c r="QD4155" s="242"/>
      <c r="QE4155" s="242"/>
      <c r="QF4155" s="242"/>
      <c r="QG4155" s="242"/>
      <c r="QH4155" s="242"/>
      <c r="QI4155" s="242"/>
      <c r="QJ4155" s="242"/>
      <c r="QK4155" s="242"/>
    </row>
    <row r="4156" spans="439:453">
      <c r="PW4156" s="242"/>
      <c r="PX4156" s="242"/>
      <c r="PY4156" s="242"/>
      <c r="PZ4156" s="242"/>
      <c r="QA4156" s="242"/>
      <c r="QB4156" s="242"/>
      <c r="QC4156" s="242"/>
      <c r="QD4156" s="242"/>
      <c r="QE4156" s="242"/>
      <c r="QF4156" s="242"/>
      <c r="QG4156" s="242"/>
      <c r="QH4156" s="242"/>
      <c r="QI4156" s="242"/>
      <c r="QJ4156" s="242"/>
      <c r="QK4156" s="242"/>
    </row>
    <row r="4157" spans="439:453">
      <c r="PW4157" s="242"/>
      <c r="PX4157" s="242"/>
      <c r="PY4157" s="242"/>
      <c r="PZ4157" s="242"/>
      <c r="QA4157" s="242"/>
      <c r="QB4157" s="242"/>
      <c r="QC4157" s="242"/>
      <c r="QD4157" s="242"/>
      <c r="QE4157" s="242"/>
      <c r="QF4157" s="242"/>
      <c r="QG4157" s="242"/>
      <c r="QH4157" s="242"/>
      <c r="QI4157" s="242"/>
      <c r="QJ4157" s="242"/>
      <c r="QK4157" s="242"/>
    </row>
    <row r="4158" spans="439:453">
      <c r="PW4158" s="242"/>
      <c r="PX4158" s="242"/>
      <c r="PY4158" s="242"/>
      <c r="PZ4158" s="242"/>
      <c r="QA4158" s="242"/>
      <c r="QB4158" s="242"/>
      <c r="QC4158" s="242"/>
      <c r="QD4158" s="242"/>
      <c r="QE4158" s="242"/>
      <c r="QF4158" s="242"/>
      <c r="QG4158" s="242"/>
      <c r="QH4158" s="242"/>
      <c r="QI4158" s="242"/>
      <c r="QJ4158" s="242"/>
      <c r="QK4158" s="242"/>
    </row>
    <row r="4159" spans="439:453">
      <c r="PW4159" s="242"/>
      <c r="PX4159" s="242"/>
      <c r="PY4159" s="242"/>
      <c r="PZ4159" s="242"/>
      <c r="QA4159" s="242"/>
      <c r="QB4159" s="242"/>
      <c r="QC4159" s="242"/>
      <c r="QD4159" s="242"/>
      <c r="QE4159" s="242"/>
      <c r="QF4159" s="242"/>
      <c r="QG4159" s="242"/>
      <c r="QH4159" s="242"/>
      <c r="QI4159" s="242"/>
      <c r="QJ4159" s="242"/>
      <c r="QK4159" s="242"/>
    </row>
    <row r="4160" spans="439:453">
      <c r="PW4160" s="242"/>
      <c r="PX4160" s="242"/>
      <c r="PY4160" s="242"/>
      <c r="PZ4160" s="242"/>
      <c r="QA4160" s="242"/>
      <c r="QB4160" s="242"/>
      <c r="QC4160" s="242"/>
      <c r="QD4160" s="242"/>
      <c r="QE4160" s="242"/>
      <c r="QF4160" s="242"/>
      <c r="QG4160" s="242"/>
      <c r="QH4160" s="242"/>
      <c r="QI4160" s="242"/>
      <c r="QJ4160" s="242"/>
      <c r="QK4160" s="242"/>
    </row>
    <row r="4161" spans="439:453">
      <c r="PW4161" s="242"/>
      <c r="PX4161" s="242"/>
      <c r="PY4161" s="242"/>
      <c r="PZ4161" s="242"/>
      <c r="QA4161" s="242"/>
      <c r="QB4161" s="242"/>
      <c r="QC4161" s="242"/>
      <c r="QD4161" s="242"/>
      <c r="QE4161" s="242"/>
      <c r="QF4161" s="242"/>
      <c r="QG4161" s="242"/>
      <c r="QH4161" s="242"/>
      <c r="QI4161" s="242"/>
      <c r="QJ4161" s="242"/>
      <c r="QK4161" s="242"/>
    </row>
    <row r="4162" spans="439:453">
      <c r="PW4162" s="242"/>
      <c r="PX4162" s="242"/>
      <c r="PY4162" s="242"/>
      <c r="PZ4162" s="242"/>
      <c r="QA4162" s="242"/>
      <c r="QB4162" s="242"/>
      <c r="QC4162" s="242"/>
      <c r="QD4162" s="242"/>
      <c r="QE4162" s="242"/>
      <c r="QF4162" s="242"/>
      <c r="QG4162" s="242"/>
      <c r="QH4162" s="242"/>
      <c r="QI4162" s="242"/>
      <c r="QJ4162" s="242"/>
      <c r="QK4162" s="242"/>
    </row>
    <row r="4163" spans="439:453">
      <c r="PW4163" s="242"/>
      <c r="PX4163" s="242"/>
      <c r="PY4163" s="242"/>
      <c r="PZ4163" s="242"/>
      <c r="QA4163" s="242"/>
      <c r="QB4163" s="242"/>
      <c r="QC4163" s="242"/>
      <c r="QD4163" s="242"/>
      <c r="QE4163" s="242"/>
      <c r="QF4163" s="242"/>
      <c r="QG4163" s="242"/>
      <c r="QH4163" s="242"/>
      <c r="QI4163" s="242"/>
      <c r="QJ4163" s="242"/>
      <c r="QK4163" s="242"/>
    </row>
    <row r="4164" spans="439:453">
      <c r="PW4164" s="242"/>
      <c r="PX4164" s="242"/>
      <c r="PY4164" s="242"/>
      <c r="PZ4164" s="242"/>
      <c r="QA4164" s="242"/>
      <c r="QB4164" s="242"/>
      <c r="QC4164" s="242"/>
      <c r="QD4164" s="242"/>
      <c r="QE4164" s="242"/>
      <c r="QF4164" s="242"/>
      <c r="QG4164" s="242"/>
      <c r="QH4164" s="242"/>
      <c r="QI4164" s="242"/>
      <c r="QJ4164" s="242"/>
      <c r="QK4164" s="242"/>
    </row>
    <row r="4165" spans="439:453">
      <c r="PW4165" s="242"/>
      <c r="PX4165" s="242"/>
      <c r="PY4165" s="242"/>
      <c r="PZ4165" s="242"/>
      <c r="QA4165" s="242"/>
      <c r="QB4165" s="242"/>
      <c r="QC4165" s="242"/>
      <c r="QD4165" s="242"/>
      <c r="QE4165" s="242"/>
      <c r="QF4165" s="242"/>
      <c r="QG4165" s="242"/>
      <c r="QH4165" s="242"/>
      <c r="QI4165" s="242"/>
      <c r="QJ4165" s="242"/>
      <c r="QK4165" s="242"/>
    </row>
    <row r="4166" spans="439:453">
      <c r="PW4166" s="242"/>
      <c r="PX4166" s="242"/>
      <c r="PY4166" s="242"/>
      <c r="PZ4166" s="242"/>
      <c r="QA4166" s="242"/>
      <c r="QB4166" s="242"/>
      <c r="QC4166" s="242"/>
      <c r="QD4166" s="242"/>
      <c r="QE4166" s="242"/>
      <c r="QF4166" s="242"/>
      <c r="QG4166" s="242"/>
      <c r="QH4166" s="242"/>
      <c r="QI4166" s="242"/>
      <c r="QJ4166" s="242"/>
      <c r="QK4166" s="242"/>
    </row>
    <row r="4167" spans="439:453">
      <c r="PW4167" s="242"/>
      <c r="PX4167" s="242"/>
      <c r="PY4167" s="242"/>
      <c r="PZ4167" s="242"/>
      <c r="QA4167" s="242"/>
      <c r="QB4167" s="242"/>
      <c r="QC4167" s="242"/>
      <c r="QD4167" s="242"/>
      <c r="QE4167" s="242"/>
      <c r="QF4167" s="242"/>
      <c r="QG4167" s="242"/>
      <c r="QH4167" s="242"/>
      <c r="QI4167" s="242"/>
      <c r="QJ4167" s="242"/>
      <c r="QK4167" s="242"/>
    </row>
    <row r="4168" spans="439:453">
      <c r="PW4168" s="242"/>
      <c r="PX4168" s="242"/>
      <c r="PY4168" s="242"/>
      <c r="PZ4168" s="242"/>
      <c r="QA4168" s="242"/>
      <c r="QB4168" s="242"/>
      <c r="QC4168" s="242"/>
      <c r="QD4168" s="242"/>
      <c r="QE4168" s="242"/>
      <c r="QF4168" s="242"/>
      <c r="QG4168" s="242"/>
      <c r="QH4168" s="242"/>
      <c r="QI4168" s="242"/>
      <c r="QJ4168" s="242"/>
      <c r="QK4168" s="242"/>
    </row>
    <row r="4169" spans="439:453">
      <c r="PW4169" s="242"/>
      <c r="PX4169" s="242"/>
      <c r="PY4169" s="242"/>
      <c r="PZ4169" s="242"/>
      <c r="QA4169" s="242"/>
      <c r="QB4169" s="242"/>
      <c r="QC4169" s="242"/>
      <c r="QD4169" s="242"/>
      <c r="QE4169" s="242"/>
      <c r="QF4169" s="242"/>
      <c r="QG4169" s="242"/>
      <c r="QH4169" s="242"/>
      <c r="QI4169" s="242"/>
      <c r="QJ4169" s="242"/>
      <c r="QK4169" s="242"/>
    </row>
    <row r="4170" spans="439:453">
      <c r="PW4170" s="242"/>
      <c r="PX4170" s="242"/>
      <c r="PY4170" s="242"/>
      <c r="PZ4170" s="242"/>
      <c r="QA4170" s="242"/>
      <c r="QB4170" s="242"/>
      <c r="QC4170" s="242"/>
      <c r="QD4170" s="242"/>
      <c r="QE4170" s="242"/>
      <c r="QF4170" s="242"/>
      <c r="QG4170" s="242"/>
      <c r="QH4170" s="242"/>
      <c r="QI4170" s="242"/>
      <c r="QJ4170" s="242"/>
      <c r="QK4170" s="242"/>
    </row>
    <row r="4171" spans="439:453">
      <c r="PW4171" s="242"/>
      <c r="PX4171" s="242"/>
      <c r="PY4171" s="242"/>
      <c r="PZ4171" s="242"/>
      <c r="QA4171" s="242"/>
      <c r="QB4171" s="242"/>
      <c r="QC4171" s="242"/>
      <c r="QD4171" s="242"/>
      <c r="QE4171" s="242"/>
      <c r="QF4171" s="242"/>
      <c r="QG4171" s="242"/>
      <c r="QH4171" s="242"/>
      <c r="QI4171" s="242"/>
      <c r="QJ4171" s="242"/>
      <c r="QK4171" s="242"/>
    </row>
    <row r="4172" spans="439:453">
      <c r="PW4172" s="242"/>
      <c r="PX4172" s="242"/>
      <c r="PY4172" s="242"/>
      <c r="PZ4172" s="242"/>
      <c r="QA4172" s="242"/>
      <c r="QB4172" s="242"/>
      <c r="QC4172" s="242"/>
      <c r="QD4172" s="242"/>
      <c r="QE4172" s="242"/>
      <c r="QF4172" s="242"/>
      <c r="QG4172" s="242"/>
      <c r="QH4172" s="242"/>
      <c r="QI4172" s="242"/>
      <c r="QJ4172" s="242"/>
      <c r="QK4172" s="242"/>
    </row>
    <row r="4173" spans="439:453">
      <c r="PW4173" s="242"/>
      <c r="PX4173" s="242"/>
      <c r="PY4173" s="242"/>
      <c r="PZ4173" s="242"/>
      <c r="QA4173" s="242"/>
      <c r="QB4173" s="242"/>
      <c r="QC4173" s="242"/>
      <c r="QD4173" s="242"/>
      <c r="QE4173" s="242"/>
      <c r="QF4173" s="242"/>
      <c r="QG4173" s="242"/>
      <c r="QH4173" s="242"/>
      <c r="QI4173" s="242"/>
      <c r="QJ4173" s="242"/>
      <c r="QK4173" s="242"/>
    </row>
    <row r="4174" spans="439:453">
      <c r="PW4174" s="242"/>
      <c r="PX4174" s="242"/>
      <c r="PY4174" s="242"/>
      <c r="PZ4174" s="242"/>
      <c r="QA4174" s="242"/>
      <c r="QB4174" s="242"/>
      <c r="QC4174" s="242"/>
      <c r="QD4174" s="242"/>
      <c r="QE4174" s="242"/>
      <c r="QF4174" s="242"/>
      <c r="QG4174" s="242"/>
      <c r="QH4174" s="242"/>
      <c r="QI4174" s="242"/>
      <c r="QJ4174" s="242"/>
      <c r="QK4174" s="242"/>
    </row>
    <row r="4175" spans="439:453">
      <c r="PW4175" s="242"/>
      <c r="PX4175" s="242"/>
      <c r="PY4175" s="242"/>
      <c r="PZ4175" s="242"/>
      <c r="QA4175" s="242"/>
      <c r="QB4175" s="242"/>
      <c r="QC4175" s="242"/>
      <c r="QD4175" s="242"/>
      <c r="QE4175" s="242"/>
      <c r="QF4175" s="242"/>
      <c r="QG4175" s="242"/>
      <c r="QH4175" s="242"/>
      <c r="QI4175" s="242"/>
      <c r="QJ4175" s="242"/>
      <c r="QK4175" s="242"/>
    </row>
    <row r="4176" spans="439:453">
      <c r="PW4176" s="242"/>
      <c r="PX4176" s="242"/>
      <c r="PY4176" s="242"/>
      <c r="PZ4176" s="242"/>
      <c r="QA4176" s="242"/>
      <c r="QB4176" s="242"/>
      <c r="QC4176" s="242"/>
      <c r="QD4176" s="242"/>
      <c r="QE4176" s="242"/>
      <c r="QF4176" s="242"/>
      <c r="QG4176" s="242"/>
      <c r="QH4176" s="242"/>
      <c r="QI4176" s="242"/>
      <c r="QJ4176" s="242"/>
      <c r="QK4176" s="242"/>
    </row>
    <row r="4177" spans="439:453">
      <c r="PW4177" s="242"/>
      <c r="PX4177" s="242"/>
      <c r="PY4177" s="242"/>
      <c r="PZ4177" s="242"/>
      <c r="QA4177" s="242"/>
      <c r="QB4177" s="242"/>
      <c r="QC4177" s="242"/>
      <c r="QD4177" s="242"/>
      <c r="QE4177" s="242"/>
      <c r="QF4177" s="242"/>
      <c r="QG4177" s="242"/>
      <c r="QH4177" s="242"/>
      <c r="QI4177" s="242"/>
      <c r="QJ4177" s="242"/>
      <c r="QK4177" s="242"/>
    </row>
    <row r="4178" spans="439:453">
      <c r="PW4178" s="242"/>
      <c r="PX4178" s="242"/>
      <c r="PY4178" s="242"/>
      <c r="PZ4178" s="242"/>
      <c r="QA4178" s="242"/>
      <c r="QB4178" s="242"/>
      <c r="QC4178" s="242"/>
      <c r="QD4178" s="242"/>
      <c r="QE4178" s="242"/>
      <c r="QF4178" s="242"/>
      <c r="QG4178" s="242"/>
      <c r="QH4178" s="242"/>
      <c r="QI4178" s="242"/>
      <c r="QJ4178" s="242"/>
      <c r="QK4178" s="242"/>
    </row>
    <row r="4179" spans="439:453">
      <c r="PW4179" s="242"/>
      <c r="PX4179" s="242"/>
      <c r="PY4179" s="242"/>
      <c r="PZ4179" s="242"/>
      <c r="QA4179" s="242"/>
      <c r="QB4179" s="242"/>
      <c r="QC4179" s="242"/>
      <c r="QD4179" s="242"/>
      <c r="QE4179" s="242"/>
      <c r="QF4179" s="242"/>
      <c r="QG4179" s="242"/>
      <c r="QH4179" s="242"/>
      <c r="QI4179" s="242"/>
      <c r="QJ4179" s="242"/>
      <c r="QK4179" s="242"/>
    </row>
    <row r="4180" spans="439:453">
      <c r="PW4180" s="242"/>
      <c r="PX4180" s="242"/>
      <c r="PY4180" s="242"/>
      <c r="PZ4180" s="242"/>
      <c r="QA4180" s="242"/>
      <c r="QB4180" s="242"/>
      <c r="QC4180" s="242"/>
      <c r="QD4180" s="242"/>
      <c r="QE4180" s="242"/>
      <c r="QF4180" s="242"/>
      <c r="QG4180" s="242"/>
      <c r="QH4180" s="242"/>
      <c r="QI4180" s="242"/>
      <c r="QJ4180" s="242"/>
      <c r="QK4180" s="242"/>
    </row>
    <row r="4181" spans="439:453">
      <c r="PW4181" s="242"/>
      <c r="PX4181" s="242"/>
      <c r="PY4181" s="242"/>
      <c r="PZ4181" s="242"/>
      <c r="QA4181" s="242"/>
      <c r="QB4181" s="242"/>
      <c r="QC4181" s="242"/>
      <c r="QD4181" s="242"/>
      <c r="QE4181" s="242"/>
      <c r="QF4181" s="242"/>
      <c r="QG4181" s="242"/>
      <c r="QH4181" s="242"/>
      <c r="QI4181" s="242"/>
      <c r="QJ4181" s="242"/>
      <c r="QK4181" s="242"/>
    </row>
    <row r="4182" spans="439:453">
      <c r="PW4182" s="242"/>
      <c r="PX4182" s="242"/>
      <c r="PY4182" s="242"/>
      <c r="PZ4182" s="242"/>
      <c r="QA4182" s="242"/>
      <c r="QB4182" s="242"/>
      <c r="QC4182" s="242"/>
      <c r="QD4182" s="242"/>
      <c r="QE4182" s="242"/>
      <c r="QF4182" s="242"/>
      <c r="QG4182" s="242"/>
      <c r="QH4182" s="242"/>
      <c r="QI4182" s="242"/>
      <c r="QJ4182" s="242"/>
      <c r="QK4182" s="242"/>
    </row>
    <row r="4183" spans="439:453">
      <c r="PW4183" s="242"/>
      <c r="PX4183" s="242"/>
      <c r="PY4183" s="242"/>
      <c r="PZ4183" s="242"/>
      <c r="QA4183" s="242"/>
      <c r="QB4183" s="242"/>
      <c r="QC4183" s="242"/>
      <c r="QD4183" s="242"/>
      <c r="QE4183" s="242"/>
      <c r="QF4183" s="242"/>
      <c r="QG4183" s="242"/>
      <c r="QH4183" s="242"/>
      <c r="QI4183" s="242"/>
      <c r="QJ4183" s="242"/>
      <c r="QK4183" s="242"/>
    </row>
    <row r="4184" spans="439:453">
      <c r="PW4184" s="242"/>
      <c r="PX4184" s="242"/>
      <c r="PY4184" s="242"/>
      <c r="PZ4184" s="242"/>
      <c r="QA4184" s="242"/>
      <c r="QB4184" s="242"/>
      <c r="QC4184" s="242"/>
      <c r="QD4184" s="242"/>
      <c r="QE4184" s="242"/>
      <c r="QF4184" s="242"/>
      <c r="QG4184" s="242"/>
      <c r="QH4184" s="242"/>
      <c r="QI4184" s="242"/>
      <c r="QJ4184" s="242"/>
      <c r="QK4184" s="242"/>
    </row>
    <row r="4185" spans="439:453">
      <c r="PW4185" s="242"/>
      <c r="PX4185" s="242"/>
      <c r="PY4185" s="242"/>
      <c r="PZ4185" s="242"/>
      <c r="QA4185" s="242"/>
      <c r="QB4185" s="242"/>
      <c r="QC4185" s="242"/>
      <c r="QD4185" s="242"/>
      <c r="QE4185" s="242"/>
      <c r="QF4185" s="242"/>
      <c r="QG4185" s="242"/>
      <c r="QH4185" s="242"/>
      <c r="QI4185" s="242"/>
      <c r="QJ4185" s="242"/>
      <c r="QK4185" s="242"/>
    </row>
    <row r="4186" spans="439:453">
      <c r="PW4186" s="242"/>
      <c r="PX4186" s="242"/>
      <c r="PY4186" s="242"/>
      <c r="PZ4186" s="242"/>
      <c r="QA4186" s="242"/>
      <c r="QB4186" s="242"/>
      <c r="QC4186" s="242"/>
      <c r="QD4186" s="242"/>
      <c r="QE4186" s="242"/>
      <c r="QF4186" s="242"/>
      <c r="QG4186" s="242"/>
      <c r="QH4186" s="242"/>
      <c r="QI4186" s="242"/>
      <c r="QJ4186" s="242"/>
      <c r="QK4186" s="242"/>
    </row>
    <row r="4187" spans="439:453">
      <c r="PW4187" s="242"/>
      <c r="PX4187" s="242"/>
      <c r="PY4187" s="242"/>
      <c r="PZ4187" s="242"/>
      <c r="QA4187" s="242"/>
      <c r="QB4187" s="242"/>
      <c r="QC4187" s="242"/>
      <c r="QD4187" s="242"/>
      <c r="QE4187" s="242"/>
      <c r="QF4187" s="242"/>
      <c r="QG4187" s="242"/>
      <c r="QH4187" s="242"/>
      <c r="QI4187" s="242"/>
      <c r="QJ4187" s="242"/>
      <c r="QK4187" s="242"/>
    </row>
    <row r="4188" spans="439:453">
      <c r="PW4188" s="242"/>
      <c r="PX4188" s="242"/>
      <c r="PY4188" s="242"/>
      <c r="PZ4188" s="242"/>
      <c r="QA4188" s="242"/>
      <c r="QB4188" s="242"/>
      <c r="QC4188" s="242"/>
      <c r="QD4188" s="242"/>
      <c r="QE4188" s="242"/>
      <c r="QF4188" s="242"/>
      <c r="QG4188" s="242"/>
      <c r="QH4188" s="242"/>
      <c r="QI4188" s="242"/>
      <c r="QJ4188" s="242"/>
      <c r="QK4188" s="242"/>
    </row>
    <row r="4189" spans="439:453">
      <c r="PW4189" s="242"/>
      <c r="PX4189" s="242"/>
      <c r="PY4189" s="242"/>
      <c r="PZ4189" s="242"/>
      <c r="QA4189" s="242"/>
      <c r="QB4189" s="242"/>
      <c r="QC4189" s="242"/>
      <c r="QD4189" s="242"/>
      <c r="QE4189" s="242"/>
      <c r="QF4189" s="242"/>
      <c r="QG4189" s="242"/>
      <c r="QH4189" s="242"/>
      <c r="QI4189" s="242"/>
      <c r="QJ4189" s="242"/>
      <c r="QK4189" s="242"/>
    </row>
    <row r="4190" spans="439:453">
      <c r="PW4190" s="242"/>
      <c r="PX4190" s="242"/>
      <c r="PY4190" s="242"/>
      <c r="PZ4190" s="242"/>
      <c r="QA4190" s="242"/>
      <c r="QB4190" s="242"/>
      <c r="QC4190" s="242"/>
      <c r="QD4190" s="242"/>
      <c r="QE4190" s="242"/>
      <c r="QF4190" s="242"/>
      <c r="QG4190" s="242"/>
      <c r="QH4190" s="242"/>
      <c r="QI4190" s="242"/>
      <c r="QJ4190" s="242"/>
      <c r="QK4190" s="242"/>
    </row>
    <row r="4191" spans="439:453">
      <c r="PW4191" s="242"/>
      <c r="PX4191" s="242"/>
      <c r="PY4191" s="242"/>
      <c r="PZ4191" s="242"/>
      <c r="QA4191" s="242"/>
      <c r="QB4191" s="242"/>
      <c r="QC4191" s="242"/>
      <c r="QD4191" s="242"/>
      <c r="QE4191" s="242"/>
      <c r="QF4191" s="242"/>
      <c r="QG4191" s="242"/>
      <c r="QH4191" s="242"/>
      <c r="QI4191" s="242"/>
      <c r="QJ4191" s="242"/>
      <c r="QK4191" s="242"/>
    </row>
    <row r="4192" spans="439:453">
      <c r="PW4192" s="242"/>
      <c r="PX4192" s="242"/>
      <c r="PY4192" s="242"/>
      <c r="PZ4192" s="242"/>
      <c r="QA4192" s="242"/>
      <c r="QB4192" s="242"/>
      <c r="QC4192" s="242"/>
      <c r="QD4192" s="242"/>
      <c r="QE4192" s="242"/>
      <c r="QF4192" s="242"/>
      <c r="QG4192" s="242"/>
      <c r="QH4192" s="242"/>
      <c r="QI4192" s="242"/>
      <c r="QJ4192" s="242"/>
      <c r="QK4192" s="242"/>
    </row>
    <row r="4193" spans="439:453">
      <c r="PW4193" s="242"/>
      <c r="PX4193" s="242"/>
      <c r="PY4193" s="242"/>
      <c r="PZ4193" s="242"/>
      <c r="QA4193" s="242"/>
      <c r="QB4193" s="242"/>
      <c r="QC4193" s="242"/>
      <c r="QD4193" s="242"/>
      <c r="QE4193" s="242"/>
      <c r="QF4193" s="242"/>
      <c r="QG4193" s="242"/>
      <c r="QH4193" s="242"/>
      <c r="QI4193" s="242"/>
      <c r="QJ4193" s="242"/>
      <c r="QK4193" s="242"/>
    </row>
    <row r="4194" spans="439:453">
      <c r="PW4194" s="242"/>
      <c r="PX4194" s="242"/>
      <c r="PY4194" s="242"/>
      <c r="PZ4194" s="242"/>
      <c r="QA4194" s="242"/>
      <c r="QB4194" s="242"/>
      <c r="QC4194" s="242"/>
      <c r="QD4194" s="242"/>
      <c r="QE4194" s="242"/>
      <c r="QF4194" s="242"/>
      <c r="QG4194" s="242"/>
      <c r="QH4194" s="242"/>
      <c r="QI4194" s="242"/>
      <c r="QJ4194" s="242"/>
      <c r="QK4194" s="242"/>
    </row>
    <row r="4195" spans="439:453">
      <c r="PW4195" s="242"/>
      <c r="PX4195" s="242"/>
      <c r="PY4195" s="242"/>
      <c r="PZ4195" s="242"/>
      <c r="QA4195" s="242"/>
      <c r="QB4195" s="242"/>
      <c r="QC4195" s="242"/>
      <c r="QD4195" s="242"/>
      <c r="QE4195" s="242"/>
      <c r="QF4195" s="242"/>
      <c r="QG4195" s="242"/>
      <c r="QH4195" s="242"/>
      <c r="QI4195" s="242"/>
      <c r="QJ4195" s="242"/>
      <c r="QK4195" s="242"/>
    </row>
    <row r="4196" spans="439:453">
      <c r="PW4196" s="242"/>
      <c r="PX4196" s="242"/>
      <c r="PY4196" s="242"/>
      <c r="PZ4196" s="242"/>
      <c r="QA4196" s="242"/>
      <c r="QB4196" s="242"/>
      <c r="QC4196" s="242"/>
      <c r="QD4196" s="242"/>
      <c r="QE4196" s="242"/>
      <c r="QF4196" s="242"/>
      <c r="QG4196" s="242"/>
      <c r="QH4196" s="242"/>
      <c r="QI4196" s="242"/>
      <c r="QJ4196" s="242"/>
      <c r="QK4196" s="242"/>
    </row>
    <row r="4197" spans="439:453">
      <c r="PW4197" s="242"/>
      <c r="PX4197" s="242"/>
      <c r="PY4197" s="242"/>
      <c r="PZ4197" s="242"/>
      <c r="QA4197" s="242"/>
      <c r="QB4197" s="242"/>
      <c r="QC4197" s="242"/>
      <c r="QD4197" s="242"/>
      <c r="QE4197" s="242"/>
      <c r="QF4197" s="242"/>
      <c r="QG4197" s="242"/>
      <c r="QH4197" s="242"/>
      <c r="QI4197" s="242"/>
      <c r="QJ4197" s="242"/>
      <c r="QK4197" s="242"/>
    </row>
    <row r="4198" spans="439:453">
      <c r="PW4198" s="242"/>
      <c r="PX4198" s="242"/>
      <c r="PY4198" s="242"/>
      <c r="PZ4198" s="242"/>
      <c r="QA4198" s="242"/>
      <c r="QB4198" s="242"/>
      <c r="QC4198" s="242"/>
      <c r="QD4198" s="242"/>
      <c r="QE4198" s="242"/>
      <c r="QF4198" s="242"/>
      <c r="QG4198" s="242"/>
      <c r="QH4198" s="242"/>
      <c r="QI4198" s="242"/>
      <c r="QJ4198" s="242"/>
      <c r="QK4198" s="242"/>
    </row>
    <row r="4199" spans="439:453">
      <c r="PW4199" s="242"/>
      <c r="PX4199" s="242"/>
      <c r="PY4199" s="242"/>
      <c r="PZ4199" s="242"/>
      <c r="QA4199" s="242"/>
      <c r="QB4199" s="242"/>
      <c r="QC4199" s="242"/>
      <c r="QD4199" s="242"/>
      <c r="QE4199" s="242"/>
      <c r="QF4199" s="242"/>
      <c r="QG4199" s="242"/>
      <c r="QH4199" s="242"/>
      <c r="QI4199" s="242"/>
      <c r="QJ4199" s="242"/>
      <c r="QK4199" s="242"/>
    </row>
    <row r="4200" spans="439:453">
      <c r="PW4200" s="242"/>
      <c r="PX4200" s="242"/>
      <c r="PY4200" s="242"/>
      <c r="PZ4200" s="242"/>
      <c r="QA4200" s="242"/>
      <c r="QB4200" s="242"/>
      <c r="QC4200" s="242"/>
      <c r="QD4200" s="242"/>
      <c r="QE4200" s="242"/>
      <c r="QF4200" s="242"/>
      <c r="QG4200" s="242"/>
      <c r="QH4200" s="242"/>
      <c r="QI4200" s="242"/>
      <c r="QJ4200" s="242"/>
      <c r="QK4200" s="242"/>
    </row>
    <row r="4201" spans="439:453">
      <c r="PW4201" s="242"/>
      <c r="PX4201" s="242"/>
      <c r="PY4201" s="242"/>
      <c r="PZ4201" s="242"/>
      <c r="QA4201" s="242"/>
      <c r="QB4201" s="242"/>
      <c r="QC4201" s="242"/>
      <c r="QD4201" s="242"/>
      <c r="QE4201" s="242"/>
      <c r="QF4201" s="242"/>
      <c r="QG4201" s="242"/>
      <c r="QH4201" s="242"/>
      <c r="QI4201" s="242"/>
      <c r="QJ4201" s="242"/>
      <c r="QK4201" s="242"/>
    </row>
    <row r="4202" spans="439:453">
      <c r="PW4202" s="242"/>
      <c r="PX4202" s="242"/>
      <c r="PY4202" s="242"/>
      <c r="PZ4202" s="242"/>
      <c r="QA4202" s="242"/>
      <c r="QB4202" s="242"/>
      <c r="QC4202" s="242"/>
      <c r="QD4202" s="242"/>
      <c r="QE4202" s="242"/>
      <c r="QF4202" s="242"/>
      <c r="QG4202" s="242"/>
      <c r="QH4202" s="242"/>
      <c r="QI4202" s="242"/>
      <c r="QJ4202" s="242"/>
      <c r="QK4202" s="242"/>
    </row>
    <row r="4203" spans="439:453">
      <c r="PW4203" s="242"/>
      <c r="PX4203" s="242"/>
      <c r="PY4203" s="242"/>
      <c r="PZ4203" s="242"/>
      <c r="QA4203" s="242"/>
      <c r="QB4203" s="242"/>
      <c r="QC4203" s="242"/>
      <c r="QD4203" s="242"/>
      <c r="QE4203" s="242"/>
      <c r="QF4203" s="242"/>
      <c r="QG4203" s="242"/>
      <c r="QH4203" s="242"/>
      <c r="QI4203" s="242"/>
      <c r="QJ4203" s="242"/>
      <c r="QK4203" s="242"/>
    </row>
    <row r="4204" spans="439:453">
      <c r="PW4204" s="242"/>
      <c r="PX4204" s="242"/>
      <c r="PY4204" s="242"/>
      <c r="PZ4204" s="242"/>
      <c r="QA4204" s="242"/>
      <c r="QB4204" s="242"/>
      <c r="QC4204" s="242"/>
      <c r="QD4204" s="242"/>
      <c r="QE4204" s="242"/>
      <c r="QF4204" s="242"/>
      <c r="QG4204" s="242"/>
      <c r="QH4204" s="242"/>
      <c r="QI4204" s="242"/>
      <c r="QJ4204" s="242"/>
      <c r="QK4204" s="242"/>
    </row>
    <row r="4205" spans="439:453">
      <c r="PW4205" s="242"/>
      <c r="PX4205" s="242"/>
      <c r="PY4205" s="242"/>
      <c r="PZ4205" s="242"/>
      <c r="QA4205" s="242"/>
      <c r="QB4205" s="242"/>
      <c r="QC4205" s="242"/>
      <c r="QD4205" s="242"/>
      <c r="QE4205" s="242"/>
      <c r="QF4205" s="242"/>
      <c r="QG4205" s="242"/>
      <c r="QH4205" s="242"/>
      <c r="QI4205" s="242"/>
      <c r="QJ4205" s="242"/>
      <c r="QK4205" s="242"/>
    </row>
    <row r="4206" spans="439:453">
      <c r="PW4206" s="242"/>
      <c r="PX4206" s="242"/>
      <c r="PY4206" s="242"/>
      <c r="PZ4206" s="242"/>
      <c r="QA4206" s="242"/>
      <c r="QB4206" s="242"/>
      <c r="QC4206" s="242"/>
      <c r="QD4206" s="242"/>
      <c r="QE4206" s="242"/>
      <c r="QF4206" s="242"/>
      <c r="QG4206" s="242"/>
      <c r="QH4206" s="242"/>
      <c r="QI4206" s="242"/>
      <c r="QJ4206" s="242"/>
      <c r="QK4206" s="242"/>
    </row>
    <row r="4207" spans="439:453">
      <c r="PW4207" s="242"/>
      <c r="PX4207" s="242"/>
      <c r="PY4207" s="242"/>
      <c r="PZ4207" s="242"/>
      <c r="QA4207" s="242"/>
      <c r="QB4207" s="242"/>
      <c r="QC4207" s="242"/>
      <c r="QD4207" s="242"/>
      <c r="QE4207" s="242"/>
      <c r="QF4207" s="242"/>
      <c r="QG4207" s="242"/>
      <c r="QH4207" s="242"/>
      <c r="QI4207" s="242"/>
      <c r="QJ4207" s="242"/>
      <c r="QK4207" s="242"/>
    </row>
    <row r="4208" spans="439:453">
      <c r="PW4208" s="242"/>
      <c r="PX4208" s="242"/>
      <c r="PY4208" s="242"/>
      <c r="PZ4208" s="242"/>
      <c r="QA4208" s="242"/>
      <c r="QB4208" s="242"/>
      <c r="QC4208" s="242"/>
      <c r="QD4208" s="242"/>
      <c r="QE4208" s="242"/>
      <c r="QF4208" s="242"/>
      <c r="QG4208" s="242"/>
      <c r="QH4208" s="242"/>
      <c r="QI4208" s="242"/>
      <c r="QJ4208" s="242"/>
      <c r="QK4208" s="242"/>
    </row>
    <row r="4209" spans="439:453">
      <c r="PW4209" s="242"/>
      <c r="PX4209" s="242"/>
      <c r="PY4209" s="242"/>
      <c r="PZ4209" s="242"/>
      <c r="QA4209" s="242"/>
      <c r="QB4209" s="242"/>
      <c r="QC4209" s="242"/>
      <c r="QD4209" s="242"/>
      <c r="QE4209" s="242"/>
      <c r="QF4209" s="242"/>
      <c r="QG4209" s="242"/>
      <c r="QH4209" s="242"/>
      <c r="QI4209" s="242"/>
      <c r="QJ4209" s="242"/>
      <c r="QK4209" s="242"/>
    </row>
    <row r="4210" spans="439:453">
      <c r="PW4210" s="242"/>
      <c r="PX4210" s="242"/>
      <c r="PY4210" s="242"/>
      <c r="PZ4210" s="242"/>
      <c r="QA4210" s="242"/>
      <c r="QB4210" s="242"/>
      <c r="QC4210" s="242"/>
      <c r="QD4210" s="242"/>
      <c r="QE4210" s="242"/>
      <c r="QF4210" s="242"/>
      <c r="QG4210" s="242"/>
      <c r="QH4210" s="242"/>
      <c r="QI4210" s="242"/>
      <c r="QJ4210" s="242"/>
      <c r="QK4210" s="242"/>
    </row>
    <row r="4211" spans="439:453">
      <c r="PW4211" s="242"/>
      <c r="PX4211" s="242"/>
      <c r="PY4211" s="242"/>
      <c r="PZ4211" s="242"/>
      <c r="QA4211" s="242"/>
      <c r="QB4211" s="242"/>
      <c r="QC4211" s="242"/>
      <c r="QD4211" s="242"/>
      <c r="QE4211" s="242"/>
      <c r="QF4211" s="242"/>
      <c r="QG4211" s="242"/>
      <c r="QH4211" s="242"/>
      <c r="QI4211" s="242"/>
      <c r="QJ4211" s="242"/>
      <c r="QK4211" s="242"/>
    </row>
    <row r="4212" spans="439:453">
      <c r="PW4212" s="242"/>
      <c r="PX4212" s="242"/>
      <c r="PY4212" s="242"/>
      <c r="PZ4212" s="242"/>
      <c r="QA4212" s="242"/>
      <c r="QB4212" s="242"/>
      <c r="QC4212" s="242"/>
      <c r="QD4212" s="242"/>
      <c r="QE4212" s="242"/>
      <c r="QF4212" s="242"/>
      <c r="QG4212" s="242"/>
      <c r="QH4212" s="242"/>
      <c r="QI4212" s="242"/>
      <c r="QJ4212" s="242"/>
      <c r="QK4212" s="242"/>
    </row>
    <row r="4213" spans="439:453">
      <c r="PW4213" s="242"/>
      <c r="PX4213" s="242"/>
      <c r="PY4213" s="242"/>
      <c r="PZ4213" s="242"/>
      <c r="QA4213" s="242"/>
      <c r="QB4213" s="242"/>
      <c r="QC4213" s="242"/>
      <c r="QD4213" s="242"/>
      <c r="QE4213" s="242"/>
      <c r="QF4213" s="242"/>
      <c r="QG4213" s="242"/>
      <c r="QH4213" s="242"/>
      <c r="QI4213" s="242"/>
      <c r="QJ4213" s="242"/>
      <c r="QK4213" s="242"/>
    </row>
    <row r="4214" spans="439:453">
      <c r="PW4214" s="242"/>
      <c r="PX4214" s="242"/>
      <c r="PY4214" s="242"/>
      <c r="PZ4214" s="242"/>
      <c r="QA4214" s="242"/>
      <c r="QB4214" s="242"/>
      <c r="QC4214" s="242"/>
      <c r="QD4214" s="242"/>
      <c r="QE4214" s="242"/>
      <c r="QF4214" s="242"/>
      <c r="QG4214" s="242"/>
      <c r="QH4214" s="242"/>
      <c r="QI4214" s="242"/>
      <c r="QJ4214" s="242"/>
      <c r="QK4214" s="242"/>
    </row>
    <row r="4215" spans="439:453">
      <c r="PW4215" s="242"/>
      <c r="PX4215" s="242"/>
      <c r="PY4215" s="242"/>
      <c r="PZ4215" s="242"/>
      <c r="QA4215" s="242"/>
      <c r="QB4215" s="242"/>
      <c r="QC4215" s="242"/>
      <c r="QD4215" s="242"/>
      <c r="QE4215" s="242"/>
      <c r="QF4215" s="242"/>
      <c r="QG4215" s="242"/>
      <c r="QH4215" s="242"/>
      <c r="QI4215" s="242"/>
      <c r="QJ4215" s="242"/>
      <c r="QK4215" s="242"/>
    </row>
    <row r="4216" spans="439:453">
      <c r="PW4216" s="242"/>
      <c r="PX4216" s="242"/>
      <c r="PY4216" s="242"/>
      <c r="PZ4216" s="242"/>
      <c r="QA4216" s="242"/>
      <c r="QB4216" s="242"/>
      <c r="QC4216" s="242"/>
      <c r="QD4216" s="242"/>
      <c r="QE4216" s="242"/>
      <c r="QF4216" s="242"/>
      <c r="QG4216" s="242"/>
      <c r="QH4216" s="242"/>
      <c r="QI4216" s="242"/>
      <c r="QJ4216" s="242"/>
      <c r="QK4216" s="242"/>
    </row>
    <row r="4217" spans="439:453">
      <c r="PW4217" s="242"/>
      <c r="PX4217" s="242"/>
      <c r="PY4217" s="242"/>
      <c r="PZ4217" s="242"/>
      <c r="QA4217" s="242"/>
      <c r="QB4217" s="242"/>
      <c r="QC4217" s="242"/>
      <c r="QD4217" s="242"/>
      <c r="QE4217" s="242"/>
      <c r="QF4217" s="242"/>
      <c r="QG4217" s="242"/>
      <c r="QH4217" s="242"/>
      <c r="QI4217" s="242"/>
      <c r="QJ4217" s="242"/>
      <c r="QK4217" s="242"/>
    </row>
    <row r="4218" spans="439:453">
      <c r="PW4218" s="242"/>
      <c r="PX4218" s="242"/>
      <c r="PY4218" s="242"/>
      <c r="PZ4218" s="242"/>
      <c r="QA4218" s="242"/>
      <c r="QB4218" s="242"/>
      <c r="QC4218" s="242"/>
      <c r="QD4218" s="242"/>
      <c r="QE4218" s="242"/>
      <c r="QF4218" s="242"/>
      <c r="QG4218" s="242"/>
      <c r="QH4218" s="242"/>
      <c r="QI4218" s="242"/>
      <c r="QJ4218" s="242"/>
      <c r="QK4218" s="242"/>
    </row>
    <row r="4219" spans="439:453">
      <c r="PW4219" s="242"/>
      <c r="PX4219" s="242"/>
      <c r="PY4219" s="242"/>
      <c r="PZ4219" s="242"/>
      <c r="QA4219" s="242"/>
      <c r="QB4219" s="242"/>
      <c r="QC4219" s="242"/>
      <c r="QD4219" s="242"/>
      <c r="QE4219" s="242"/>
      <c r="QF4219" s="242"/>
      <c r="QG4219" s="242"/>
      <c r="QH4219" s="242"/>
      <c r="QI4219" s="242"/>
      <c r="QJ4219" s="242"/>
      <c r="QK4219" s="242"/>
    </row>
    <row r="4220" spans="439:453">
      <c r="PW4220" s="242"/>
      <c r="PX4220" s="242"/>
      <c r="PY4220" s="242"/>
      <c r="PZ4220" s="242"/>
      <c r="QA4220" s="242"/>
      <c r="QB4220" s="242"/>
      <c r="QC4220" s="242"/>
      <c r="QD4220" s="242"/>
      <c r="QE4220" s="242"/>
      <c r="QF4220" s="242"/>
      <c r="QG4220" s="242"/>
      <c r="QH4220" s="242"/>
      <c r="QI4220" s="242"/>
      <c r="QJ4220" s="242"/>
      <c r="QK4220" s="242"/>
    </row>
    <row r="4221" spans="439:453">
      <c r="PW4221" s="242"/>
      <c r="PX4221" s="242"/>
      <c r="PY4221" s="242"/>
      <c r="PZ4221" s="242"/>
      <c r="QA4221" s="242"/>
      <c r="QB4221" s="242"/>
      <c r="QC4221" s="242"/>
      <c r="QD4221" s="242"/>
      <c r="QE4221" s="242"/>
      <c r="QF4221" s="242"/>
      <c r="QG4221" s="242"/>
      <c r="QH4221" s="242"/>
      <c r="QI4221" s="242"/>
      <c r="QJ4221" s="242"/>
      <c r="QK4221" s="242"/>
    </row>
    <row r="4222" spans="439:453">
      <c r="PW4222" s="242"/>
      <c r="PX4222" s="242"/>
      <c r="PY4222" s="242"/>
      <c r="PZ4222" s="242"/>
      <c r="QA4222" s="242"/>
      <c r="QB4222" s="242"/>
      <c r="QC4222" s="242"/>
      <c r="QD4222" s="242"/>
      <c r="QE4222" s="242"/>
      <c r="QF4222" s="242"/>
      <c r="QG4222" s="242"/>
      <c r="QH4222" s="242"/>
      <c r="QI4222" s="242"/>
      <c r="QJ4222" s="242"/>
      <c r="QK4222" s="242"/>
    </row>
    <row r="4223" spans="439:453">
      <c r="PW4223" s="242"/>
      <c r="PX4223" s="242"/>
      <c r="PY4223" s="242"/>
      <c r="PZ4223" s="242"/>
      <c r="QA4223" s="242"/>
      <c r="QB4223" s="242"/>
      <c r="QC4223" s="242"/>
      <c r="QD4223" s="242"/>
      <c r="QE4223" s="242"/>
      <c r="QF4223" s="242"/>
      <c r="QG4223" s="242"/>
      <c r="QH4223" s="242"/>
      <c r="QI4223" s="242"/>
      <c r="QJ4223" s="242"/>
      <c r="QK4223" s="242"/>
    </row>
    <row r="4224" spans="439:453">
      <c r="PW4224" s="242"/>
      <c r="PX4224" s="242"/>
      <c r="PY4224" s="242"/>
      <c r="PZ4224" s="242"/>
      <c r="QA4224" s="242"/>
      <c r="QB4224" s="242"/>
      <c r="QC4224" s="242"/>
      <c r="QD4224" s="242"/>
      <c r="QE4224" s="242"/>
      <c r="QF4224" s="242"/>
      <c r="QG4224" s="242"/>
      <c r="QH4224" s="242"/>
      <c r="QI4224" s="242"/>
      <c r="QJ4224" s="242"/>
      <c r="QK4224" s="242"/>
    </row>
    <row r="4225" spans="439:453">
      <c r="PW4225" s="242"/>
      <c r="PX4225" s="242"/>
      <c r="PY4225" s="242"/>
      <c r="PZ4225" s="242"/>
      <c r="QA4225" s="242"/>
      <c r="QB4225" s="242"/>
      <c r="QC4225" s="242"/>
      <c r="QD4225" s="242"/>
      <c r="QE4225" s="242"/>
      <c r="QF4225" s="242"/>
      <c r="QG4225" s="242"/>
      <c r="QH4225" s="242"/>
      <c r="QI4225" s="242"/>
      <c r="QJ4225" s="242"/>
      <c r="QK4225" s="242"/>
    </row>
    <row r="4226" spans="439:453">
      <c r="PW4226" s="242"/>
      <c r="PX4226" s="242"/>
      <c r="PY4226" s="242"/>
      <c r="PZ4226" s="242"/>
      <c r="QA4226" s="242"/>
      <c r="QB4226" s="242"/>
      <c r="QC4226" s="242"/>
      <c r="QD4226" s="242"/>
      <c r="QE4226" s="242"/>
      <c r="QF4226" s="242"/>
      <c r="QG4226" s="242"/>
      <c r="QH4226" s="242"/>
      <c r="QI4226" s="242"/>
      <c r="QJ4226" s="242"/>
      <c r="QK4226" s="242"/>
    </row>
    <row r="4227" spans="439:453">
      <c r="PW4227" s="242"/>
      <c r="PX4227" s="242"/>
      <c r="PY4227" s="242"/>
      <c r="PZ4227" s="242"/>
      <c r="QA4227" s="242"/>
      <c r="QB4227" s="242"/>
      <c r="QC4227" s="242"/>
      <c r="QD4227" s="242"/>
      <c r="QE4227" s="242"/>
      <c r="QF4227" s="242"/>
      <c r="QG4227" s="242"/>
      <c r="QH4227" s="242"/>
      <c r="QI4227" s="242"/>
      <c r="QJ4227" s="242"/>
      <c r="QK4227" s="242"/>
    </row>
    <row r="4228" spans="439:453">
      <c r="PW4228" s="242"/>
      <c r="PX4228" s="242"/>
      <c r="PY4228" s="242"/>
      <c r="PZ4228" s="242"/>
      <c r="QA4228" s="242"/>
      <c r="QB4228" s="242"/>
      <c r="QC4228" s="242"/>
      <c r="QD4228" s="242"/>
      <c r="QE4228" s="242"/>
      <c r="QF4228" s="242"/>
      <c r="QG4228" s="242"/>
      <c r="QH4228" s="242"/>
      <c r="QI4228" s="242"/>
      <c r="QJ4228" s="242"/>
      <c r="QK4228" s="242"/>
    </row>
    <row r="4229" spans="439:453">
      <c r="PW4229" s="242"/>
      <c r="PX4229" s="242"/>
      <c r="PY4229" s="242"/>
      <c r="PZ4229" s="242"/>
      <c r="QA4229" s="242"/>
      <c r="QB4229" s="242"/>
      <c r="QC4229" s="242"/>
      <c r="QD4229" s="242"/>
      <c r="QE4229" s="242"/>
      <c r="QF4229" s="242"/>
      <c r="QG4229" s="242"/>
      <c r="QH4229" s="242"/>
      <c r="QI4229" s="242"/>
      <c r="QJ4229" s="242"/>
      <c r="QK4229" s="242"/>
    </row>
    <row r="4230" spans="439:453">
      <c r="PW4230" s="242"/>
      <c r="PX4230" s="242"/>
      <c r="PY4230" s="242"/>
      <c r="PZ4230" s="242"/>
      <c r="QA4230" s="242"/>
      <c r="QB4230" s="242"/>
      <c r="QC4230" s="242"/>
      <c r="QD4230" s="242"/>
      <c r="QE4230" s="242"/>
      <c r="QF4230" s="242"/>
      <c r="QG4230" s="242"/>
      <c r="QH4230" s="242"/>
      <c r="QI4230" s="242"/>
      <c r="QJ4230" s="242"/>
      <c r="QK4230" s="242"/>
    </row>
    <row r="4231" spans="439:453">
      <c r="PW4231" s="242"/>
      <c r="PX4231" s="242"/>
      <c r="PY4231" s="242"/>
      <c r="PZ4231" s="242"/>
      <c r="QA4231" s="242"/>
      <c r="QB4231" s="242"/>
      <c r="QC4231" s="242"/>
      <c r="QD4231" s="242"/>
      <c r="QE4231" s="242"/>
      <c r="QF4231" s="242"/>
      <c r="QG4231" s="242"/>
      <c r="QH4231" s="242"/>
      <c r="QI4231" s="242"/>
      <c r="QJ4231" s="242"/>
      <c r="QK4231" s="242"/>
    </row>
    <row r="4232" spans="439:453">
      <c r="PW4232" s="242"/>
      <c r="PX4232" s="242"/>
      <c r="PY4232" s="242"/>
      <c r="PZ4232" s="242"/>
      <c r="QA4232" s="242"/>
      <c r="QB4232" s="242"/>
      <c r="QC4232" s="242"/>
      <c r="QD4232" s="242"/>
      <c r="QE4232" s="242"/>
      <c r="QF4232" s="242"/>
      <c r="QG4232" s="242"/>
      <c r="QH4232" s="242"/>
      <c r="QI4232" s="242"/>
      <c r="QJ4232" s="242"/>
      <c r="QK4232" s="242"/>
    </row>
    <row r="4233" spans="439:453">
      <c r="PW4233" s="242"/>
      <c r="PX4233" s="242"/>
      <c r="PY4233" s="242"/>
      <c r="PZ4233" s="242"/>
      <c r="QA4233" s="242"/>
      <c r="QB4233" s="242"/>
      <c r="QC4233" s="242"/>
      <c r="QD4233" s="242"/>
      <c r="QE4233" s="242"/>
      <c r="QF4233" s="242"/>
      <c r="QG4233" s="242"/>
      <c r="QH4233" s="242"/>
      <c r="QI4233" s="242"/>
      <c r="QJ4233" s="242"/>
      <c r="QK4233" s="242"/>
    </row>
    <row r="4234" spans="439:453">
      <c r="PW4234" s="242"/>
      <c r="PX4234" s="242"/>
      <c r="PY4234" s="242"/>
      <c r="PZ4234" s="242"/>
      <c r="QA4234" s="242"/>
      <c r="QB4234" s="242"/>
      <c r="QC4234" s="242"/>
      <c r="QD4234" s="242"/>
      <c r="QE4234" s="242"/>
      <c r="QF4234" s="242"/>
      <c r="QG4234" s="242"/>
      <c r="QH4234" s="242"/>
      <c r="QI4234" s="242"/>
      <c r="QJ4234" s="242"/>
      <c r="QK4234" s="242"/>
    </row>
    <row r="4235" spans="439:453">
      <c r="PW4235" s="242"/>
      <c r="PX4235" s="242"/>
      <c r="PY4235" s="242"/>
      <c r="PZ4235" s="242"/>
      <c r="QA4235" s="242"/>
      <c r="QB4235" s="242"/>
      <c r="QC4235" s="242"/>
      <c r="QD4235" s="242"/>
      <c r="QE4235" s="242"/>
      <c r="QF4235" s="242"/>
      <c r="QG4235" s="242"/>
      <c r="QH4235" s="242"/>
      <c r="QI4235" s="242"/>
      <c r="QJ4235" s="242"/>
      <c r="QK4235" s="242"/>
    </row>
    <row r="4236" spans="439:453">
      <c r="PW4236" s="242"/>
      <c r="PX4236" s="242"/>
      <c r="PY4236" s="242"/>
      <c r="PZ4236" s="242"/>
      <c r="QA4236" s="242"/>
      <c r="QB4236" s="242"/>
      <c r="QC4236" s="242"/>
      <c r="QD4236" s="242"/>
      <c r="QE4236" s="242"/>
      <c r="QF4236" s="242"/>
      <c r="QG4236" s="242"/>
      <c r="QH4236" s="242"/>
      <c r="QI4236" s="242"/>
      <c r="QJ4236" s="242"/>
      <c r="QK4236" s="242"/>
    </row>
    <row r="4237" spans="439:453">
      <c r="PW4237" s="242"/>
      <c r="PX4237" s="242"/>
      <c r="PY4237" s="242"/>
      <c r="PZ4237" s="242"/>
      <c r="QA4237" s="242"/>
      <c r="QB4237" s="242"/>
      <c r="QC4237" s="242"/>
      <c r="QD4237" s="242"/>
      <c r="QE4237" s="242"/>
      <c r="QF4237" s="242"/>
      <c r="QG4237" s="242"/>
      <c r="QH4237" s="242"/>
      <c r="QI4237" s="242"/>
      <c r="QJ4237" s="242"/>
      <c r="QK4237" s="242"/>
    </row>
    <row r="4238" spans="439:453">
      <c r="PW4238" s="242"/>
      <c r="PX4238" s="242"/>
      <c r="PY4238" s="242"/>
      <c r="PZ4238" s="242"/>
      <c r="QA4238" s="242"/>
      <c r="QB4238" s="242"/>
      <c r="QC4238" s="242"/>
      <c r="QD4238" s="242"/>
      <c r="QE4238" s="242"/>
      <c r="QF4238" s="242"/>
      <c r="QG4238" s="242"/>
      <c r="QH4238" s="242"/>
      <c r="QI4238" s="242"/>
      <c r="QJ4238" s="242"/>
      <c r="QK4238" s="242"/>
    </row>
    <row r="4239" spans="439:453">
      <c r="PW4239" s="242"/>
      <c r="PX4239" s="242"/>
      <c r="PY4239" s="242"/>
      <c r="PZ4239" s="242"/>
      <c r="QA4239" s="242"/>
      <c r="QB4239" s="242"/>
      <c r="QC4239" s="242"/>
      <c r="QD4239" s="242"/>
      <c r="QE4239" s="242"/>
      <c r="QF4239" s="242"/>
      <c r="QG4239" s="242"/>
      <c r="QH4239" s="242"/>
      <c r="QI4239" s="242"/>
      <c r="QJ4239" s="242"/>
      <c r="QK4239" s="242"/>
    </row>
    <row r="4240" spans="439:453">
      <c r="PW4240" s="242"/>
      <c r="PX4240" s="242"/>
      <c r="PY4240" s="242"/>
      <c r="PZ4240" s="242"/>
      <c r="QA4240" s="242"/>
      <c r="QB4240" s="242"/>
      <c r="QC4240" s="242"/>
      <c r="QD4240" s="242"/>
      <c r="QE4240" s="242"/>
      <c r="QF4240" s="242"/>
      <c r="QG4240" s="242"/>
      <c r="QH4240" s="242"/>
      <c r="QI4240" s="242"/>
      <c r="QJ4240" s="242"/>
      <c r="QK4240" s="242"/>
    </row>
    <row r="4241" spans="439:453">
      <c r="PW4241" s="242"/>
      <c r="PX4241" s="242"/>
      <c r="PY4241" s="242"/>
      <c r="PZ4241" s="242"/>
      <c r="QA4241" s="242"/>
      <c r="QB4241" s="242"/>
      <c r="QC4241" s="242"/>
      <c r="QD4241" s="242"/>
      <c r="QE4241" s="242"/>
      <c r="QF4241" s="242"/>
      <c r="QG4241" s="242"/>
      <c r="QH4241" s="242"/>
      <c r="QI4241" s="242"/>
      <c r="QJ4241" s="242"/>
      <c r="QK4241" s="242"/>
    </row>
    <row r="4242" spans="439:453">
      <c r="PW4242" s="242"/>
      <c r="PX4242" s="242"/>
      <c r="PY4242" s="242"/>
      <c r="PZ4242" s="242"/>
      <c r="QA4242" s="242"/>
      <c r="QB4242" s="242"/>
      <c r="QC4242" s="242"/>
      <c r="QD4242" s="242"/>
      <c r="QE4242" s="242"/>
      <c r="QF4242" s="242"/>
      <c r="QG4242" s="242"/>
      <c r="QH4242" s="242"/>
      <c r="QI4242" s="242"/>
      <c r="QJ4242" s="242"/>
      <c r="QK4242" s="242"/>
    </row>
    <row r="4243" spans="439:453">
      <c r="PW4243" s="242"/>
      <c r="PX4243" s="242"/>
      <c r="PY4243" s="242"/>
      <c r="PZ4243" s="242"/>
      <c r="QA4243" s="242"/>
      <c r="QB4243" s="242"/>
      <c r="QC4243" s="242"/>
      <c r="QD4243" s="242"/>
      <c r="QE4243" s="242"/>
      <c r="QF4243" s="242"/>
      <c r="QG4243" s="242"/>
      <c r="QH4243" s="242"/>
      <c r="QI4243" s="242"/>
      <c r="QJ4243" s="242"/>
      <c r="QK4243" s="242"/>
    </row>
    <row r="4244" spans="439:453">
      <c r="PW4244" s="242"/>
      <c r="PX4244" s="242"/>
      <c r="PY4244" s="242"/>
      <c r="PZ4244" s="242"/>
      <c r="QA4244" s="242"/>
      <c r="QB4244" s="242"/>
      <c r="QC4244" s="242"/>
      <c r="QD4244" s="242"/>
      <c r="QE4244" s="242"/>
      <c r="QF4244" s="242"/>
      <c r="QG4244" s="242"/>
      <c r="QH4244" s="242"/>
      <c r="QI4244" s="242"/>
      <c r="QJ4244" s="242"/>
      <c r="QK4244" s="242"/>
    </row>
    <row r="4245" spans="439:453">
      <c r="PW4245" s="242"/>
      <c r="PX4245" s="242"/>
      <c r="PY4245" s="242"/>
      <c r="PZ4245" s="242"/>
      <c r="QA4245" s="242"/>
      <c r="QB4245" s="242"/>
      <c r="QC4245" s="242"/>
      <c r="QD4245" s="242"/>
      <c r="QE4245" s="242"/>
      <c r="QF4245" s="242"/>
      <c r="QG4245" s="242"/>
      <c r="QH4245" s="242"/>
      <c r="QI4245" s="242"/>
      <c r="QJ4245" s="242"/>
      <c r="QK4245" s="242"/>
    </row>
    <row r="4246" spans="439:453">
      <c r="PW4246" s="242"/>
      <c r="PX4246" s="242"/>
      <c r="PY4246" s="242"/>
      <c r="PZ4246" s="242"/>
      <c r="QA4246" s="242"/>
      <c r="QB4246" s="242"/>
      <c r="QC4246" s="242"/>
      <c r="QD4246" s="242"/>
      <c r="QE4246" s="242"/>
      <c r="QF4246" s="242"/>
      <c r="QG4246" s="242"/>
      <c r="QH4246" s="242"/>
      <c r="QI4246" s="242"/>
      <c r="QJ4246" s="242"/>
      <c r="QK4246" s="242"/>
    </row>
    <row r="4247" spans="439:453">
      <c r="PW4247" s="242"/>
      <c r="PX4247" s="242"/>
      <c r="PY4247" s="242"/>
      <c r="PZ4247" s="242"/>
      <c r="QA4247" s="242"/>
      <c r="QB4247" s="242"/>
      <c r="QC4247" s="242"/>
      <c r="QD4247" s="242"/>
      <c r="QE4247" s="242"/>
      <c r="QF4247" s="242"/>
      <c r="QG4247" s="242"/>
      <c r="QH4247" s="242"/>
      <c r="QI4247" s="242"/>
      <c r="QJ4247" s="242"/>
      <c r="QK4247" s="242"/>
    </row>
    <row r="4248" spans="439:453">
      <c r="PW4248" s="242"/>
      <c r="PX4248" s="242"/>
      <c r="PY4248" s="242"/>
      <c r="PZ4248" s="242"/>
      <c r="QA4248" s="242"/>
      <c r="QB4248" s="242"/>
      <c r="QC4248" s="242"/>
      <c r="QD4248" s="242"/>
      <c r="QE4248" s="242"/>
      <c r="QF4248" s="242"/>
      <c r="QG4248" s="242"/>
      <c r="QH4248" s="242"/>
      <c r="QI4248" s="242"/>
      <c r="QJ4248" s="242"/>
      <c r="QK4248" s="242"/>
    </row>
    <row r="4249" spans="439:453">
      <c r="PW4249" s="242"/>
      <c r="PX4249" s="242"/>
      <c r="PY4249" s="242"/>
      <c r="PZ4249" s="242"/>
      <c r="QA4249" s="242"/>
      <c r="QB4249" s="242"/>
      <c r="QC4249" s="242"/>
      <c r="QD4249" s="242"/>
      <c r="QE4249" s="242"/>
      <c r="QF4249" s="242"/>
      <c r="QG4249" s="242"/>
      <c r="QH4249" s="242"/>
      <c r="QI4249" s="242"/>
      <c r="QJ4249" s="242"/>
      <c r="QK4249" s="242"/>
    </row>
    <row r="4250" spans="439:453">
      <c r="PW4250" s="242"/>
      <c r="PX4250" s="242"/>
      <c r="PY4250" s="242"/>
      <c r="PZ4250" s="242"/>
      <c r="QA4250" s="242"/>
      <c r="QB4250" s="242"/>
      <c r="QC4250" s="242"/>
      <c r="QD4250" s="242"/>
      <c r="QE4250" s="242"/>
      <c r="QF4250" s="242"/>
      <c r="QG4250" s="242"/>
      <c r="QH4250" s="242"/>
      <c r="QI4250" s="242"/>
      <c r="QJ4250" s="242"/>
      <c r="QK4250" s="242"/>
    </row>
    <row r="4251" spans="439:453">
      <c r="PW4251" s="242"/>
      <c r="PX4251" s="242"/>
      <c r="PY4251" s="242"/>
      <c r="PZ4251" s="242"/>
      <c r="QA4251" s="242"/>
      <c r="QB4251" s="242"/>
      <c r="QC4251" s="242"/>
      <c r="QD4251" s="242"/>
      <c r="QE4251" s="242"/>
      <c r="QF4251" s="242"/>
      <c r="QG4251" s="242"/>
      <c r="QH4251" s="242"/>
      <c r="QI4251" s="242"/>
      <c r="QJ4251" s="242"/>
      <c r="QK4251" s="242"/>
    </row>
    <row r="4252" spans="439:453">
      <c r="PW4252" s="242"/>
      <c r="PX4252" s="242"/>
      <c r="PY4252" s="242"/>
      <c r="PZ4252" s="242"/>
      <c r="QA4252" s="242"/>
      <c r="QB4252" s="242"/>
      <c r="QC4252" s="242"/>
      <c r="QD4252" s="242"/>
      <c r="QE4252" s="242"/>
      <c r="QF4252" s="242"/>
      <c r="QG4252" s="242"/>
      <c r="QH4252" s="242"/>
      <c r="QI4252" s="242"/>
      <c r="QJ4252" s="242"/>
      <c r="QK4252" s="242"/>
    </row>
    <row r="4253" spans="439:453">
      <c r="PW4253" s="242"/>
      <c r="PX4253" s="242"/>
      <c r="PY4253" s="242"/>
      <c r="PZ4253" s="242"/>
      <c r="QA4253" s="242"/>
      <c r="QB4253" s="242"/>
      <c r="QC4253" s="242"/>
      <c r="QD4253" s="242"/>
      <c r="QE4253" s="242"/>
      <c r="QF4253" s="242"/>
      <c r="QG4253" s="242"/>
      <c r="QH4253" s="242"/>
      <c r="QI4253" s="242"/>
      <c r="QJ4253" s="242"/>
      <c r="QK4253" s="242"/>
    </row>
    <row r="4254" spans="439:453">
      <c r="PW4254" s="242"/>
      <c r="PX4254" s="242"/>
      <c r="PY4254" s="242"/>
      <c r="PZ4254" s="242"/>
      <c r="QA4254" s="242"/>
      <c r="QB4254" s="242"/>
      <c r="QC4254" s="242"/>
      <c r="QD4254" s="242"/>
      <c r="QE4254" s="242"/>
      <c r="QF4254" s="242"/>
      <c r="QG4254" s="242"/>
      <c r="QH4254" s="242"/>
      <c r="QI4254" s="242"/>
      <c r="QJ4254" s="242"/>
      <c r="QK4254" s="242"/>
    </row>
    <row r="4255" spans="439:453">
      <c r="PW4255" s="242"/>
      <c r="PX4255" s="242"/>
      <c r="PY4255" s="242"/>
      <c r="PZ4255" s="242"/>
      <c r="QA4255" s="242"/>
      <c r="QB4255" s="242"/>
      <c r="QC4255" s="242"/>
      <c r="QD4255" s="242"/>
      <c r="QE4255" s="242"/>
      <c r="QF4255" s="242"/>
      <c r="QG4255" s="242"/>
      <c r="QH4255" s="242"/>
      <c r="QI4255" s="242"/>
      <c r="QJ4255" s="242"/>
      <c r="QK4255" s="242"/>
    </row>
    <row r="4256" spans="439:453">
      <c r="PW4256" s="242"/>
      <c r="PX4256" s="242"/>
      <c r="PY4256" s="242"/>
      <c r="PZ4256" s="242"/>
      <c r="QA4256" s="242"/>
      <c r="QB4256" s="242"/>
      <c r="QC4256" s="242"/>
      <c r="QD4256" s="242"/>
      <c r="QE4256" s="242"/>
      <c r="QF4256" s="242"/>
      <c r="QG4256" s="242"/>
      <c r="QH4256" s="242"/>
      <c r="QI4256" s="242"/>
      <c r="QJ4256" s="242"/>
      <c r="QK4256" s="242"/>
    </row>
    <row r="4257" spans="439:453">
      <c r="PW4257" s="242"/>
      <c r="PX4257" s="242"/>
      <c r="PY4257" s="242"/>
      <c r="PZ4257" s="242"/>
      <c r="QA4257" s="242"/>
      <c r="QB4257" s="242"/>
      <c r="QC4257" s="242"/>
      <c r="QD4257" s="242"/>
      <c r="QE4257" s="242"/>
      <c r="QF4257" s="242"/>
      <c r="QG4257" s="242"/>
      <c r="QH4257" s="242"/>
      <c r="QI4257" s="242"/>
      <c r="QJ4257" s="242"/>
      <c r="QK4257" s="242"/>
    </row>
    <row r="4258" spans="439:453">
      <c r="PW4258" s="242"/>
      <c r="PX4258" s="242"/>
      <c r="PY4258" s="242"/>
      <c r="PZ4258" s="242"/>
      <c r="QA4258" s="242"/>
      <c r="QB4258" s="242"/>
      <c r="QC4258" s="242"/>
      <c r="QD4258" s="242"/>
      <c r="QE4258" s="242"/>
      <c r="QF4258" s="242"/>
      <c r="QG4258" s="242"/>
      <c r="QH4258" s="242"/>
      <c r="QI4258" s="242"/>
      <c r="QJ4258" s="242"/>
      <c r="QK4258" s="242"/>
    </row>
    <row r="4259" spans="439:453">
      <c r="PW4259" s="242"/>
      <c r="PX4259" s="242"/>
      <c r="PY4259" s="242"/>
      <c r="PZ4259" s="242"/>
      <c r="QA4259" s="242"/>
      <c r="QB4259" s="242"/>
      <c r="QC4259" s="242"/>
      <c r="QD4259" s="242"/>
      <c r="QE4259" s="242"/>
      <c r="QF4259" s="242"/>
      <c r="QG4259" s="242"/>
      <c r="QH4259" s="242"/>
      <c r="QI4259" s="242"/>
      <c r="QJ4259" s="242"/>
      <c r="QK4259" s="242"/>
    </row>
    <row r="4260" spans="439:453">
      <c r="PW4260" s="242"/>
      <c r="PX4260" s="242"/>
      <c r="PY4260" s="242"/>
      <c r="PZ4260" s="242"/>
      <c r="QA4260" s="242"/>
      <c r="QB4260" s="242"/>
      <c r="QC4260" s="242"/>
      <c r="QD4260" s="242"/>
      <c r="QE4260" s="242"/>
      <c r="QF4260" s="242"/>
      <c r="QG4260" s="242"/>
      <c r="QH4260" s="242"/>
      <c r="QI4260" s="242"/>
      <c r="QJ4260" s="242"/>
      <c r="QK4260" s="242"/>
    </row>
    <row r="4261" spans="439:453">
      <c r="PW4261" s="242"/>
      <c r="PX4261" s="242"/>
      <c r="PY4261" s="242"/>
      <c r="PZ4261" s="242"/>
      <c r="QA4261" s="242"/>
      <c r="QB4261" s="242"/>
      <c r="QC4261" s="242"/>
      <c r="QD4261" s="242"/>
      <c r="QE4261" s="242"/>
      <c r="QF4261" s="242"/>
      <c r="QG4261" s="242"/>
      <c r="QH4261" s="242"/>
      <c r="QI4261" s="242"/>
      <c r="QJ4261" s="242"/>
      <c r="QK4261" s="242"/>
    </row>
    <row r="4262" spans="439:453">
      <c r="PW4262" s="242"/>
      <c r="PX4262" s="242"/>
      <c r="PY4262" s="242"/>
      <c r="PZ4262" s="242"/>
      <c r="QA4262" s="242"/>
      <c r="QB4262" s="242"/>
      <c r="QC4262" s="242"/>
      <c r="QD4262" s="242"/>
      <c r="QE4262" s="242"/>
      <c r="QF4262" s="242"/>
      <c r="QG4262" s="242"/>
      <c r="QH4262" s="242"/>
      <c r="QI4262" s="242"/>
      <c r="QJ4262" s="242"/>
      <c r="QK4262" s="242"/>
    </row>
    <row r="4263" spans="439:453">
      <c r="PW4263" s="242"/>
      <c r="PX4263" s="242"/>
      <c r="PY4263" s="242"/>
      <c r="PZ4263" s="242"/>
      <c r="QA4263" s="242"/>
      <c r="QB4263" s="242"/>
      <c r="QC4263" s="242"/>
      <c r="QD4263" s="242"/>
      <c r="QE4263" s="242"/>
      <c r="QF4263" s="242"/>
      <c r="QG4263" s="242"/>
      <c r="QH4263" s="242"/>
      <c r="QI4263" s="242"/>
      <c r="QJ4263" s="242"/>
      <c r="QK4263" s="242"/>
    </row>
    <row r="4264" spans="439:453">
      <c r="PW4264" s="242"/>
      <c r="PX4264" s="242"/>
      <c r="PY4264" s="242"/>
      <c r="PZ4264" s="242"/>
      <c r="QA4264" s="242"/>
      <c r="QB4264" s="242"/>
      <c r="QC4264" s="242"/>
      <c r="QD4264" s="242"/>
      <c r="QE4264" s="242"/>
      <c r="QF4264" s="242"/>
      <c r="QG4264" s="242"/>
      <c r="QH4264" s="242"/>
      <c r="QI4264" s="242"/>
      <c r="QJ4264" s="242"/>
      <c r="QK4264" s="242"/>
    </row>
    <row r="4265" spans="439:453">
      <c r="PW4265" s="242"/>
      <c r="PX4265" s="242"/>
      <c r="PY4265" s="242"/>
      <c r="PZ4265" s="242"/>
      <c r="QA4265" s="242"/>
      <c r="QB4265" s="242"/>
      <c r="QC4265" s="242"/>
      <c r="QD4265" s="242"/>
      <c r="QE4265" s="242"/>
      <c r="QF4265" s="242"/>
      <c r="QG4265" s="242"/>
      <c r="QH4265" s="242"/>
      <c r="QI4265" s="242"/>
      <c r="QJ4265" s="242"/>
      <c r="QK4265" s="242"/>
    </row>
    <row r="4266" spans="439:453">
      <c r="PW4266" s="242"/>
      <c r="PX4266" s="242"/>
      <c r="PY4266" s="242"/>
      <c r="PZ4266" s="242"/>
      <c r="QA4266" s="242"/>
      <c r="QB4266" s="242"/>
      <c r="QC4266" s="242"/>
      <c r="QD4266" s="242"/>
      <c r="QE4266" s="242"/>
      <c r="QF4266" s="242"/>
      <c r="QG4266" s="242"/>
      <c r="QH4266" s="242"/>
      <c r="QI4266" s="242"/>
      <c r="QJ4266" s="242"/>
      <c r="QK4266" s="242"/>
    </row>
    <row r="4267" spans="439:453">
      <c r="PW4267" s="242"/>
      <c r="PX4267" s="242"/>
      <c r="PY4267" s="242"/>
      <c r="PZ4267" s="242"/>
      <c r="QA4267" s="242"/>
      <c r="QB4267" s="242"/>
      <c r="QC4267" s="242"/>
      <c r="QD4267" s="242"/>
      <c r="QE4267" s="242"/>
      <c r="QF4267" s="242"/>
      <c r="QG4267" s="242"/>
      <c r="QH4267" s="242"/>
      <c r="QI4267" s="242"/>
      <c r="QJ4267" s="242"/>
      <c r="QK4267" s="242"/>
    </row>
    <row r="4268" spans="439:453">
      <c r="PW4268" s="242"/>
      <c r="PX4268" s="242"/>
      <c r="PY4268" s="242"/>
      <c r="PZ4268" s="242"/>
      <c r="QA4268" s="242"/>
      <c r="QB4268" s="242"/>
      <c r="QC4268" s="242"/>
      <c r="QD4268" s="242"/>
      <c r="QE4268" s="242"/>
      <c r="QF4268" s="242"/>
      <c r="QG4268" s="242"/>
      <c r="QH4268" s="242"/>
      <c r="QI4268" s="242"/>
      <c r="QJ4268" s="242"/>
      <c r="QK4268" s="242"/>
    </row>
    <row r="4269" spans="439:453">
      <c r="PW4269" s="242"/>
      <c r="PX4269" s="242"/>
      <c r="PY4269" s="242"/>
      <c r="PZ4269" s="242"/>
      <c r="QA4269" s="242"/>
      <c r="QB4269" s="242"/>
      <c r="QC4269" s="242"/>
      <c r="QD4269" s="242"/>
      <c r="QE4269" s="242"/>
      <c r="QF4269" s="242"/>
      <c r="QG4269" s="242"/>
      <c r="QH4269" s="242"/>
      <c r="QI4269" s="242"/>
      <c r="QJ4269" s="242"/>
      <c r="QK4269" s="242"/>
    </row>
    <row r="4270" spans="439:453">
      <c r="PW4270" s="242"/>
      <c r="PX4270" s="242"/>
      <c r="PY4270" s="242"/>
      <c r="PZ4270" s="242"/>
      <c r="QA4270" s="242"/>
      <c r="QB4270" s="242"/>
      <c r="QC4270" s="242"/>
      <c r="QD4270" s="242"/>
      <c r="QE4270" s="242"/>
      <c r="QF4270" s="242"/>
      <c r="QG4270" s="242"/>
      <c r="QH4270" s="242"/>
      <c r="QI4270" s="242"/>
      <c r="QJ4270" s="242"/>
      <c r="QK4270" s="242"/>
    </row>
    <row r="4271" spans="439:453">
      <c r="PW4271" s="242"/>
      <c r="PX4271" s="242"/>
      <c r="PY4271" s="242"/>
      <c r="PZ4271" s="242"/>
      <c r="QA4271" s="242"/>
      <c r="QB4271" s="242"/>
      <c r="QC4271" s="242"/>
      <c r="QD4271" s="242"/>
      <c r="QE4271" s="242"/>
      <c r="QF4271" s="242"/>
      <c r="QG4271" s="242"/>
      <c r="QH4271" s="242"/>
      <c r="QI4271" s="242"/>
      <c r="QJ4271" s="242"/>
      <c r="QK4271" s="242"/>
    </row>
    <row r="4272" spans="439:453">
      <c r="PW4272" s="242"/>
      <c r="PX4272" s="242"/>
      <c r="PY4272" s="242"/>
      <c r="PZ4272" s="242"/>
      <c r="QA4272" s="242"/>
      <c r="QB4272" s="242"/>
      <c r="QC4272" s="242"/>
      <c r="QD4272" s="242"/>
      <c r="QE4272" s="242"/>
      <c r="QF4272" s="242"/>
      <c r="QG4272" s="242"/>
      <c r="QH4272" s="242"/>
      <c r="QI4272" s="242"/>
      <c r="QJ4272" s="242"/>
      <c r="QK4272" s="242"/>
    </row>
    <row r="4273" spans="439:453">
      <c r="PW4273" s="242"/>
      <c r="PX4273" s="242"/>
      <c r="PY4273" s="242"/>
      <c r="PZ4273" s="242"/>
      <c r="QA4273" s="242"/>
      <c r="QB4273" s="242"/>
      <c r="QC4273" s="242"/>
      <c r="QD4273" s="242"/>
      <c r="QE4273" s="242"/>
      <c r="QF4273" s="242"/>
      <c r="QG4273" s="242"/>
      <c r="QH4273" s="242"/>
      <c r="QI4273" s="242"/>
      <c r="QJ4273" s="242"/>
      <c r="QK4273" s="242"/>
    </row>
    <row r="4274" spans="439:453">
      <c r="PW4274" s="242"/>
      <c r="PX4274" s="242"/>
      <c r="PY4274" s="242"/>
      <c r="PZ4274" s="242"/>
      <c r="QA4274" s="242"/>
      <c r="QB4274" s="242"/>
      <c r="QC4274" s="242"/>
      <c r="QD4274" s="242"/>
      <c r="QE4274" s="242"/>
      <c r="QF4274" s="242"/>
      <c r="QG4274" s="242"/>
      <c r="QH4274" s="242"/>
      <c r="QI4274" s="242"/>
      <c r="QJ4274" s="242"/>
      <c r="QK4274" s="242"/>
    </row>
    <row r="4275" spans="439:453">
      <c r="PW4275" s="242"/>
      <c r="PX4275" s="242"/>
      <c r="PY4275" s="242"/>
      <c r="PZ4275" s="242"/>
      <c r="QA4275" s="242"/>
      <c r="QB4275" s="242"/>
      <c r="QC4275" s="242"/>
      <c r="QD4275" s="242"/>
      <c r="QE4275" s="242"/>
      <c r="QF4275" s="242"/>
      <c r="QG4275" s="242"/>
      <c r="QH4275" s="242"/>
      <c r="QI4275" s="242"/>
      <c r="QJ4275" s="242"/>
      <c r="QK4275" s="242"/>
    </row>
    <row r="4276" spans="439:453">
      <c r="PW4276" s="242"/>
      <c r="PX4276" s="242"/>
      <c r="PY4276" s="242"/>
      <c r="PZ4276" s="242"/>
      <c r="QA4276" s="242"/>
      <c r="QB4276" s="242"/>
      <c r="QC4276" s="242"/>
      <c r="QD4276" s="242"/>
      <c r="QE4276" s="242"/>
      <c r="QF4276" s="242"/>
      <c r="QG4276" s="242"/>
      <c r="QH4276" s="242"/>
      <c r="QI4276" s="242"/>
      <c r="QJ4276" s="242"/>
      <c r="QK4276" s="242"/>
    </row>
    <row r="4277" spans="439:453">
      <c r="PW4277" s="242"/>
      <c r="PX4277" s="242"/>
      <c r="PY4277" s="242"/>
      <c r="PZ4277" s="242"/>
      <c r="QA4277" s="242"/>
      <c r="QB4277" s="242"/>
      <c r="QC4277" s="242"/>
      <c r="QD4277" s="242"/>
      <c r="QE4277" s="242"/>
      <c r="QF4277" s="242"/>
      <c r="QG4277" s="242"/>
      <c r="QH4277" s="242"/>
      <c r="QI4277" s="242"/>
      <c r="QJ4277" s="242"/>
      <c r="QK4277" s="242"/>
    </row>
    <row r="4278" spans="439:453">
      <c r="PW4278" s="242"/>
      <c r="PX4278" s="242"/>
      <c r="PY4278" s="242"/>
      <c r="PZ4278" s="242"/>
      <c r="QA4278" s="242"/>
      <c r="QB4278" s="242"/>
      <c r="QC4278" s="242"/>
      <c r="QD4278" s="242"/>
      <c r="QE4278" s="242"/>
      <c r="QF4278" s="242"/>
      <c r="QG4278" s="242"/>
      <c r="QH4278" s="242"/>
      <c r="QI4278" s="242"/>
      <c r="QJ4278" s="242"/>
      <c r="QK4278" s="242"/>
    </row>
    <row r="4279" spans="439:453">
      <c r="PW4279" s="242"/>
      <c r="PX4279" s="242"/>
      <c r="PY4279" s="242"/>
      <c r="PZ4279" s="242"/>
      <c r="QA4279" s="242"/>
      <c r="QB4279" s="242"/>
      <c r="QC4279" s="242"/>
      <c r="QD4279" s="242"/>
      <c r="QE4279" s="242"/>
      <c r="QF4279" s="242"/>
      <c r="QG4279" s="242"/>
      <c r="QH4279" s="242"/>
      <c r="QI4279" s="242"/>
      <c r="QJ4279" s="242"/>
      <c r="QK4279" s="242"/>
    </row>
    <row r="4280" spans="439:453">
      <c r="PW4280" s="242"/>
      <c r="PX4280" s="242"/>
      <c r="PY4280" s="242"/>
      <c r="PZ4280" s="242"/>
      <c r="QA4280" s="242"/>
      <c r="QB4280" s="242"/>
      <c r="QC4280" s="242"/>
      <c r="QD4280" s="242"/>
      <c r="QE4280" s="242"/>
      <c r="QF4280" s="242"/>
      <c r="QG4280" s="242"/>
      <c r="QH4280" s="242"/>
      <c r="QI4280" s="242"/>
      <c r="QJ4280" s="242"/>
      <c r="QK4280" s="242"/>
    </row>
    <row r="4281" spans="439:453">
      <c r="PW4281" s="242"/>
      <c r="PX4281" s="242"/>
      <c r="PY4281" s="242"/>
      <c r="PZ4281" s="242"/>
      <c r="QA4281" s="242"/>
      <c r="QB4281" s="242"/>
      <c r="QC4281" s="242"/>
      <c r="QD4281" s="242"/>
      <c r="QE4281" s="242"/>
      <c r="QF4281" s="242"/>
      <c r="QG4281" s="242"/>
      <c r="QH4281" s="242"/>
      <c r="QI4281" s="242"/>
      <c r="QJ4281" s="242"/>
      <c r="QK4281" s="242"/>
    </row>
    <row r="4282" spans="439:453">
      <c r="PW4282" s="242"/>
      <c r="PX4282" s="242"/>
      <c r="PY4282" s="242"/>
      <c r="PZ4282" s="242"/>
      <c r="QA4282" s="242"/>
      <c r="QB4282" s="242"/>
      <c r="QC4282" s="242"/>
      <c r="QD4282" s="242"/>
      <c r="QE4282" s="242"/>
      <c r="QF4282" s="242"/>
      <c r="QG4282" s="242"/>
      <c r="QH4282" s="242"/>
      <c r="QI4282" s="242"/>
      <c r="QJ4282" s="242"/>
      <c r="QK4282" s="242"/>
    </row>
    <row r="4283" spans="439:453">
      <c r="PW4283" s="242"/>
      <c r="PX4283" s="242"/>
      <c r="PY4283" s="242"/>
      <c r="PZ4283" s="242"/>
      <c r="QA4283" s="242"/>
      <c r="QB4283" s="242"/>
      <c r="QC4283" s="242"/>
      <c r="QD4283" s="242"/>
      <c r="QE4283" s="242"/>
      <c r="QF4283" s="242"/>
      <c r="QG4283" s="242"/>
      <c r="QH4283" s="242"/>
      <c r="QI4283" s="242"/>
      <c r="QJ4283" s="242"/>
      <c r="QK4283" s="242"/>
    </row>
    <row r="4284" spans="439:453">
      <c r="PW4284" s="242"/>
      <c r="PX4284" s="242"/>
      <c r="PY4284" s="242"/>
      <c r="PZ4284" s="242"/>
      <c r="QA4284" s="242"/>
      <c r="QB4284" s="242"/>
      <c r="QC4284" s="242"/>
      <c r="QD4284" s="242"/>
      <c r="QE4284" s="242"/>
      <c r="QF4284" s="242"/>
      <c r="QG4284" s="242"/>
      <c r="QH4284" s="242"/>
      <c r="QI4284" s="242"/>
      <c r="QJ4284" s="242"/>
      <c r="QK4284" s="242"/>
    </row>
    <row r="4285" spans="439:453">
      <c r="PW4285" s="242"/>
      <c r="PX4285" s="242"/>
      <c r="PY4285" s="242"/>
      <c r="PZ4285" s="242"/>
      <c r="QA4285" s="242"/>
      <c r="QB4285" s="242"/>
      <c r="QC4285" s="242"/>
      <c r="QD4285" s="242"/>
      <c r="QE4285" s="242"/>
      <c r="QF4285" s="242"/>
      <c r="QG4285" s="242"/>
      <c r="QH4285" s="242"/>
      <c r="QI4285" s="242"/>
      <c r="QJ4285" s="242"/>
      <c r="QK4285" s="242"/>
    </row>
    <row r="4286" spans="439:453">
      <c r="PW4286" s="242"/>
      <c r="PX4286" s="242"/>
      <c r="PY4286" s="242"/>
      <c r="PZ4286" s="242"/>
      <c r="QA4286" s="242"/>
      <c r="QB4286" s="242"/>
      <c r="QC4286" s="242"/>
      <c r="QD4286" s="242"/>
      <c r="QE4286" s="242"/>
      <c r="QF4286" s="242"/>
      <c r="QG4286" s="242"/>
      <c r="QH4286" s="242"/>
      <c r="QI4286" s="242"/>
      <c r="QJ4286" s="242"/>
      <c r="QK4286" s="242"/>
    </row>
    <row r="4287" spans="439:453">
      <c r="PW4287" s="242"/>
      <c r="PX4287" s="242"/>
      <c r="PY4287" s="242"/>
      <c r="PZ4287" s="242"/>
      <c r="QA4287" s="242"/>
      <c r="QB4287" s="242"/>
      <c r="QC4287" s="242"/>
      <c r="QD4287" s="242"/>
      <c r="QE4287" s="242"/>
      <c r="QF4287" s="242"/>
      <c r="QG4287" s="242"/>
      <c r="QH4287" s="242"/>
      <c r="QI4287" s="242"/>
      <c r="QJ4287" s="242"/>
      <c r="QK4287" s="242"/>
    </row>
    <row r="4288" spans="439:453">
      <c r="PW4288" s="242"/>
      <c r="PX4288" s="242"/>
      <c r="PY4288" s="242"/>
      <c r="PZ4288" s="242"/>
      <c r="QA4288" s="242"/>
      <c r="QB4288" s="242"/>
      <c r="QC4288" s="242"/>
      <c r="QD4288" s="242"/>
      <c r="QE4288" s="242"/>
      <c r="QF4288" s="242"/>
      <c r="QG4288" s="242"/>
      <c r="QH4288" s="242"/>
      <c r="QI4288" s="242"/>
      <c r="QJ4288" s="242"/>
      <c r="QK4288" s="242"/>
    </row>
    <row r="4289" spans="439:453">
      <c r="PW4289" s="242"/>
      <c r="PX4289" s="242"/>
      <c r="PY4289" s="242"/>
      <c r="PZ4289" s="242"/>
      <c r="QA4289" s="242"/>
      <c r="QB4289" s="242"/>
      <c r="QC4289" s="242"/>
      <c r="QD4289" s="242"/>
      <c r="QE4289" s="242"/>
      <c r="QF4289" s="242"/>
      <c r="QG4289" s="242"/>
      <c r="QH4289" s="242"/>
      <c r="QI4289" s="242"/>
      <c r="QJ4289" s="242"/>
      <c r="QK4289" s="242"/>
    </row>
    <row r="4290" spans="439:453">
      <c r="PW4290" s="242"/>
      <c r="PX4290" s="242"/>
      <c r="PY4290" s="242"/>
      <c r="PZ4290" s="242"/>
      <c r="QA4290" s="242"/>
      <c r="QB4290" s="242"/>
      <c r="QC4290" s="242"/>
      <c r="QD4290" s="242"/>
      <c r="QE4290" s="242"/>
      <c r="QF4290" s="242"/>
      <c r="QG4290" s="242"/>
      <c r="QH4290" s="242"/>
      <c r="QI4290" s="242"/>
      <c r="QJ4290" s="242"/>
      <c r="QK4290" s="242"/>
    </row>
    <row r="4291" spans="439:453">
      <c r="PW4291" s="242"/>
      <c r="PX4291" s="242"/>
      <c r="PY4291" s="242"/>
      <c r="PZ4291" s="242"/>
      <c r="QA4291" s="242"/>
      <c r="QB4291" s="242"/>
      <c r="QC4291" s="242"/>
      <c r="QD4291" s="242"/>
      <c r="QE4291" s="242"/>
      <c r="QF4291" s="242"/>
      <c r="QG4291" s="242"/>
      <c r="QH4291" s="242"/>
      <c r="QI4291" s="242"/>
      <c r="QJ4291" s="242"/>
      <c r="QK4291" s="242"/>
    </row>
    <row r="4292" spans="439:453">
      <c r="PW4292" s="242"/>
      <c r="PX4292" s="242"/>
      <c r="PY4292" s="242"/>
      <c r="PZ4292" s="242"/>
      <c r="QA4292" s="242"/>
      <c r="QB4292" s="242"/>
      <c r="QC4292" s="242"/>
      <c r="QD4292" s="242"/>
      <c r="QE4292" s="242"/>
      <c r="QF4292" s="242"/>
      <c r="QG4292" s="242"/>
      <c r="QH4292" s="242"/>
      <c r="QI4292" s="242"/>
      <c r="QJ4292" s="242"/>
      <c r="QK4292" s="242"/>
    </row>
    <row r="4293" spans="439:453">
      <c r="PW4293" s="242"/>
      <c r="PX4293" s="242"/>
      <c r="PY4293" s="242"/>
      <c r="PZ4293" s="242"/>
      <c r="QA4293" s="242"/>
      <c r="QB4293" s="242"/>
      <c r="QC4293" s="242"/>
      <c r="QD4293" s="242"/>
      <c r="QE4293" s="242"/>
      <c r="QF4293" s="242"/>
      <c r="QG4293" s="242"/>
      <c r="QH4293" s="242"/>
      <c r="QI4293" s="242"/>
      <c r="QJ4293" s="242"/>
      <c r="QK4293" s="242"/>
    </row>
    <row r="4294" spans="439:453">
      <c r="PW4294" s="242"/>
      <c r="PX4294" s="242"/>
      <c r="PY4294" s="242"/>
      <c r="PZ4294" s="242"/>
      <c r="QA4294" s="242"/>
      <c r="QB4294" s="242"/>
      <c r="QC4294" s="242"/>
      <c r="QD4294" s="242"/>
      <c r="QE4294" s="242"/>
      <c r="QF4294" s="242"/>
      <c r="QG4294" s="242"/>
      <c r="QH4294" s="242"/>
      <c r="QI4294" s="242"/>
      <c r="QJ4294" s="242"/>
      <c r="QK4294" s="242"/>
    </row>
    <row r="4295" spans="439:453">
      <c r="PW4295" s="242"/>
      <c r="PX4295" s="242"/>
      <c r="PY4295" s="242"/>
      <c r="PZ4295" s="242"/>
      <c r="QA4295" s="242"/>
      <c r="QB4295" s="242"/>
      <c r="QC4295" s="242"/>
      <c r="QD4295" s="242"/>
      <c r="QE4295" s="242"/>
      <c r="QF4295" s="242"/>
      <c r="QG4295" s="242"/>
      <c r="QH4295" s="242"/>
      <c r="QI4295" s="242"/>
      <c r="QJ4295" s="242"/>
      <c r="QK4295" s="242"/>
    </row>
    <row r="4296" spans="439:453">
      <c r="PW4296" s="242"/>
      <c r="PX4296" s="242"/>
      <c r="PY4296" s="242"/>
      <c r="PZ4296" s="242"/>
      <c r="QA4296" s="242"/>
      <c r="QB4296" s="242"/>
      <c r="QC4296" s="242"/>
      <c r="QD4296" s="242"/>
      <c r="QE4296" s="242"/>
      <c r="QF4296" s="242"/>
      <c r="QG4296" s="242"/>
      <c r="QH4296" s="242"/>
      <c r="QI4296" s="242"/>
      <c r="QJ4296" s="242"/>
      <c r="QK4296" s="242"/>
    </row>
    <row r="4297" spans="439:453">
      <c r="PW4297" s="242"/>
      <c r="PX4297" s="242"/>
      <c r="PY4297" s="242"/>
      <c r="PZ4297" s="242"/>
      <c r="QA4297" s="242"/>
      <c r="QB4297" s="242"/>
      <c r="QC4297" s="242"/>
      <c r="QD4297" s="242"/>
      <c r="QE4297" s="242"/>
      <c r="QF4297" s="242"/>
      <c r="QG4297" s="242"/>
      <c r="QH4297" s="242"/>
      <c r="QI4297" s="242"/>
      <c r="QJ4297" s="242"/>
      <c r="QK4297" s="242"/>
    </row>
    <row r="4298" spans="439:453">
      <c r="PW4298" s="242"/>
      <c r="PX4298" s="242"/>
      <c r="PY4298" s="242"/>
      <c r="PZ4298" s="242"/>
      <c r="QA4298" s="242"/>
      <c r="QB4298" s="242"/>
      <c r="QC4298" s="242"/>
      <c r="QD4298" s="242"/>
      <c r="QE4298" s="242"/>
      <c r="QF4298" s="242"/>
      <c r="QG4298" s="242"/>
      <c r="QH4298" s="242"/>
      <c r="QI4298" s="242"/>
      <c r="QJ4298" s="242"/>
      <c r="QK4298" s="242"/>
    </row>
    <row r="4299" spans="439:453">
      <c r="PW4299" s="242"/>
      <c r="PX4299" s="242"/>
      <c r="PY4299" s="242"/>
      <c r="PZ4299" s="242"/>
      <c r="QA4299" s="242"/>
      <c r="QB4299" s="242"/>
      <c r="QC4299" s="242"/>
      <c r="QD4299" s="242"/>
      <c r="QE4299" s="242"/>
      <c r="QF4299" s="242"/>
      <c r="QG4299" s="242"/>
      <c r="QH4299" s="242"/>
      <c r="QI4299" s="242"/>
      <c r="QJ4299" s="242"/>
      <c r="QK4299" s="242"/>
    </row>
    <row r="4300" spans="439:453">
      <c r="PW4300" s="242"/>
      <c r="PX4300" s="242"/>
      <c r="PY4300" s="242"/>
      <c r="PZ4300" s="242"/>
      <c r="QA4300" s="242"/>
      <c r="QB4300" s="242"/>
      <c r="QC4300" s="242"/>
      <c r="QD4300" s="242"/>
      <c r="QE4300" s="242"/>
      <c r="QF4300" s="242"/>
      <c r="QG4300" s="242"/>
      <c r="QH4300" s="242"/>
      <c r="QI4300" s="242"/>
      <c r="QJ4300" s="242"/>
      <c r="QK4300" s="242"/>
    </row>
    <row r="4301" spans="439:453">
      <c r="PW4301" s="242"/>
      <c r="PX4301" s="242"/>
      <c r="PY4301" s="242"/>
      <c r="PZ4301" s="242"/>
      <c r="QA4301" s="242"/>
      <c r="QB4301" s="242"/>
      <c r="QC4301" s="242"/>
      <c r="QD4301" s="242"/>
      <c r="QE4301" s="242"/>
      <c r="QF4301" s="242"/>
      <c r="QG4301" s="242"/>
      <c r="QH4301" s="242"/>
      <c r="QI4301" s="242"/>
      <c r="QJ4301" s="242"/>
      <c r="QK4301" s="242"/>
    </row>
    <row r="4302" spans="439:453">
      <c r="PW4302" s="242"/>
      <c r="PX4302" s="242"/>
      <c r="PY4302" s="242"/>
      <c r="PZ4302" s="242"/>
      <c r="QA4302" s="242"/>
      <c r="QB4302" s="242"/>
      <c r="QC4302" s="242"/>
      <c r="QD4302" s="242"/>
      <c r="QE4302" s="242"/>
      <c r="QF4302" s="242"/>
      <c r="QG4302" s="242"/>
      <c r="QH4302" s="242"/>
      <c r="QI4302" s="242"/>
      <c r="QJ4302" s="242"/>
      <c r="QK4302" s="242"/>
    </row>
    <row r="4303" spans="439:453">
      <c r="PW4303" s="242"/>
      <c r="PX4303" s="242"/>
      <c r="PY4303" s="242"/>
      <c r="PZ4303" s="242"/>
      <c r="QA4303" s="242"/>
      <c r="QB4303" s="242"/>
      <c r="QC4303" s="242"/>
      <c r="QD4303" s="242"/>
      <c r="QE4303" s="242"/>
      <c r="QF4303" s="242"/>
      <c r="QG4303" s="242"/>
      <c r="QH4303" s="242"/>
      <c r="QI4303" s="242"/>
      <c r="QJ4303" s="242"/>
      <c r="QK4303" s="242"/>
    </row>
    <row r="4304" spans="439:453">
      <c r="PW4304" s="242"/>
      <c r="PX4304" s="242"/>
      <c r="PY4304" s="242"/>
      <c r="PZ4304" s="242"/>
      <c r="QA4304" s="242"/>
      <c r="QB4304" s="242"/>
      <c r="QC4304" s="242"/>
      <c r="QD4304" s="242"/>
      <c r="QE4304" s="242"/>
      <c r="QF4304" s="242"/>
      <c r="QG4304" s="242"/>
      <c r="QH4304" s="242"/>
      <c r="QI4304" s="242"/>
      <c r="QJ4304" s="242"/>
      <c r="QK4304" s="242"/>
    </row>
    <row r="4305" spans="439:453">
      <c r="PW4305" s="242"/>
      <c r="PX4305" s="242"/>
      <c r="PY4305" s="242"/>
      <c r="PZ4305" s="242"/>
      <c r="QA4305" s="242"/>
      <c r="QB4305" s="242"/>
      <c r="QC4305" s="242"/>
      <c r="QD4305" s="242"/>
      <c r="QE4305" s="242"/>
      <c r="QF4305" s="242"/>
      <c r="QG4305" s="242"/>
      <c r="QH4305" s="242"/>
      <c r="QI4305" s="242"/>
      <c r="QJ4305" s="242"/>
      <c r="QK4305" s="242"/>
    </row>
    <row r="4306" spans="439:453">
      <c r="PW4306" s="242"/>
      <c r="PX4306" s="242"/>
      <c r="PY4306" s="242"/>
      <c r="PZ4306" s="242"/>
      <c r="QA4306" s="242"/>
      <c r="QB4306" s="242"/>
      <c r="QC4306" s="242"/>
      <c r="QD4306" s="242"/>
      <c r="QE4306" s="242"/>
      <c r="QF4306" s="242"/>
      <c r="QG4306" s="242"/>
      <c r="QH4306" s="242"/>
      <c r="QI4306" s="242"/>
      <c r="QJ4306" s="242"/>
      <c r="QK4306" s="242"/>
    </row>
    <row r="4307" spans="439:453">
      <c r="PW4307" s="242"/>
      <c r="PX4307" s="242"/>
      <c r="PY4307" s="242"/>
      <c r="PZ4307" s="242"/>
      <c r="QA4307" s="242"/>
      <c r="QB4307" s="242"/>
      <c r="QC4307" s="242"/>
      <c r="QD4307" s="242"/>
      <c r="QE4307" s="242"/>
      <c r="QF4307" s="242"/>
      <c r="QG4307" s="242"/>
      <c r="QH4307" s="242"/>
      <c r="QI4307" s="242"/>
      <c r="QJ4307" s="242"/>
      <c r="QK4307" s="242"/>
    </row>
    <row r="4308" spans="439:453">
      <c r="PW4308" s="242"/>
      <c r="PX4308" s="242"/>
      <c r="PY4308" s="242"/>
      <c r="PZ4308" s="242"/>
      <c r="QA4308" s="242"/>
      <c r="QB4308" s="242"/>
      <c r="QC4308" s="242"/>
      <c r="QD4308" s="242"/>
      <c r="QE4308" s="242"/>
      <c r="QF4308" s="242"/>
      <c r="QG4308" s="242"/>
      <c r="QH4308" s="242"/>
      <c r="QI4308" s="242"/>
      <c r="QJ4308" s="242"/>
      <c r="QK4308" s="242"/>
    </row>
    <row r="4309" spans="439:453">
      <c r="PW4309" s="242"/>
      <c r="PX4309" s="242"/>
      <c r="PY4309" s="242"/>
      <c r="PZ4309" s="242"/>
      <c r="QA4309" s="242"/>
      <c r="QB4309" s="242"/>
      <c r="QC4309" s="242"/>
      <c r="QD4309" s="242"/>
      <c r="QE4309" s="242"/>
      <c r="QF4309" s="242"/>
      <c r="QG4309" s="242"/>
      <c r="QH4309" s="242"/>
      <c r="QI4309" s="242"/>
      <c r="QJ4309" s="242"/>
      <c r="QK4309" s="242"/>
    </row>
    <row r="4310" spans="439:453">
      <c r="PW4310" s="242"/>
      <c r="PX4310" s="242"/>
      <c r="PY4310" s="242"/>
      <c r="PZ4310" s="242"/>
      <c r="QA4310" s="242"/>
      <c r="QB4310" s="242"/>
      <c r="QC4310" s="242"/>
      <c r="QD4310" s="242"/>
      <c r="QE4310" s="242"/>
      <c r="QF4310" s="242"/>
      <c r="QG4310" s="242"/>
      <c r="QH4310" s="242"/>
      <c r="QI4310" s="242"/>
      <c r="QJ4310" s="242"/>
      <c r="QK4310" s="242"/>
    </row>
    <row r="4311" spans="439:453">
      <c r="PW4311" s="242"/>
      <c r="PX4311" s="242"/>
      <c r="PY4311" s="242"/>
      <c r="PZ4311" s="242"/>
      <c r="QA4311" s="242"/>
      <c r="QB4311" s="242"/>
      <c r="QC4311" s="242"/>
      <c r="QD4311" s="242"/>
      <c r="QE4311" s="242"/>
      <c r="QF4311" s="242"/>
      <c r="QG4311" s="242"/>
      <c r="QH4311" s="242"/>
      <c r="QI4311" s="242"/>
      <c r="QJ4311" s="242"/>
      <c r="QK4311" s="242"/>
    </row>
    <row r="4312" spans="439:453">
      <c r="PW4312" s="242"/>
      <c r="PX4312" s="242"/>
      <c r="PY4312" s="242"/>
      <c r="PZ4312" s="242"/>
      <c r="QA4312" s="242"/>
      <c r="QB4312" s="242"/>
      <c r="QC4312" s="242"/>
      <c r="QD4312" s="242"/>
      <c r="QE4312" s="242"/>
      <c r="QF4312" s="242"/>
      <c r="QG4312" s="242"/>
      <c r="QH4312" s="242"/>
      <c r="QI4312" s="242"/>
      <c r="QJ4312" s="242"/>
      <c r="QK4312" s="242"/>
    </row>
    <row r="4313" spans="439:453">
      <c r="PW4313" s="242"/>
      <c r="PX4313" s="242"/>
      <c r="PY4313" s="242"/>
      <c r="PZ4313" s="242"/>
      <c r="QA4313" s="242"/>
      <c r="QB4313" s="242"/>
      <c r="QC4313" s="242"/>
      <c r="QD4313" s="242"/>
      <c r="QE4313" s="242"/>
      <c r="QF4313" s="242"/>
      <c r="QG4313" s="242"/>
      <c r="QH4313" s="242"/>
      <c r="QI4313" s="242"/>
      <c r="QJ4313" s="242"/>
      <c r="QK4313" s="242"/>
    </row>
    <row r="4314" spans="439:453">
      <c r="PW4314" s="242"/>
      <c r="PX4314" s="242"/>
      <c r="PY4314" s="242"/>
      <c r="PZ4314" s="242"/>
      <c r="QA4314" s="242"/>
      <c r="QB4314" s="242"/>
      <c r="QC4314" s="242"/>
      <c r="QD4314" s="242"/>
      <c r="QE4314" s="242"/>
      <c r="QF4314" s="242"/>
      <c r="QG4314" s="242"/>
      <c r="QH4314" s="242"/>
      <c r="QI4314" s="242"/>
      <c r="QJ4314" s="242"/>
      <c r="QK4314" s="242"/>
    </row>
    <row r="4315" spans="439:453">
      <c r="PW4315" s="242"/>
      <c r="PX4315" s="242"/>
      <c r="PY4315" s="242"/>
      <c r="PZ4315" s="242"/>
      <c r="QA4315" s="242"/>
      <c r="QB4315" s="242"/>
      <c r="QC4315" s="242"/>
      <c r="QD4315" s="242"/>
      <c r="QE4315" s="242"/>
      <c r="QF4315" s="242"/>
      <c r="QG4315" s="242"/>
      <c r="QH4315" s="242"/>
      <c r="QI4315" s="242"/>
      <c r="QJ4315" s="242"/>
      <c r="QK4315" s="242"/>
    </row>
    <row r="4316" spans="439:453">
      <c r="PW4316" s="242"/>
      <c r="PX4316" s="242"/>
      <c r="PY4316" s="242"/>
      <c r="PZ4316" s="242"/>
      <c r="QA4316" s="242"/>
      <c r="QB4316" s="242"/>
      <c r="QC4316" s="242"/>
      <c r="QD4316" s="242"/>
      <c r="QE4316" s="242"/>
      <c r="QF4316" s="242"/>
      <c r="QG4316" s="242"/>
      <c r="QH4316" s="242"/>
      <c r="QI4316" s="242"/>
      <c r="QJ4316" s="242"/>
      <c r="QK4316" s="242"/>
    </row>
    <row r="4317" spans="439:453">
      <c r="PW4317" s="242"/>
      <c r="PX4317" s="242"/>
      <c r="PY4317" s="242"/>
      <c r="PZ4317" s="242"/>
      <c r="QA4317" s="242"/>
      <c r="QB4317" s="242"/>
      <c r="QC4317" s="242"/>
      <c r="QD4317" s="242"/>
      <c r="QE4317" s="242"/>
      <c r="QF4317" s="242"/>
      <c r="QG4317" s="242"/>
      <c r="QH4317" s="242"/>
      <c r="QI4317" s="242"/>
      <c r="QJ4317" s="242"/>
      <c r="QK4317" s="242"/>
    </row>
    <row r="4318" spans="439:453">
      <c r="PW4318" s="242"/>
      <c r="PX4318" s="242"/>
      <c r="PY4318" s="242"/>
      <c r="PZ4318" s="242"/>
      <c r="QA4318" s="242"/>
      <c r="QB4318" s="242"/>
      <c r="QC4318" s="242"/>
      <c r="QD4318" s="242"/>
      <c r="QE4318" s="242"/>
      <c r="QF4318" s="242"/>
      <c r="QG4318" s="242"/>
      <c r="QH4318" s="242"/>
      <c r="QI4318" s="242"/>
      <c r="QJ4318" s="242"/>
      <c r="QK4318" s="242"/>
    </row>
    <row r="4319" spans="439:453">
      <c r="PW4319" s="242"/>
      <c r="PX4319" s="242"/>
      <c r="PY4319" s="242"/>
      <c r="PZ4319" s="242"/>
      <c r="QA4319" s="242"/>
      <c r="QB4319" s="242"/>
      <c r="QC4319" s="242"/>
      <c r="QD4319" s="242"/>
      <c r="QE4319" s="242"/>
      <c r="QF4319" s="242"/>
      <c r="QG4319" s="242"/>
      <c r="QH4319" s="242"/>
      <c r="QI4319" s="242"/>
      <c r="QJ4319" s="242"/>
      <c r="QK4319" s="242"/>
    </row>
    <row r="4320" spans="439:453">
      <c r="PW4320" s="242"/>
      <c r="PX4320" s="242"/>
      <c r="PY4320" s="242"/>
      <c r="PZ4320" s="242"/>
      <c r="QA4320" s="242"/>
      <c r="QB4320" s="242"/>
      <c r="QC4320" s="242"/>
      <c r="QD4320" s="242"/>
      <c r="QE4320" s="242"/>
      <c r="QF4320" s="242"/>
      <c r="QG4320" s="242"/>
      <c r="QH4320" s="242"/>
      <c r="QI4320" s="242"/>
      <c r="QJ4320" s="242"/>
      <c r="QK4320" s="242"/>
    </row>
    <row r="4321" spans="439:453">
      <c r="PW4321" s="242"/>
      <c r="PX4321" s="242"/>
      <c r="PY4321" s="242"/>
      <c r="PZ4321" s="242"/>
      <c r="QA4321" s="242"/>
      <c r="QB4321" s="242"/>
      <c r="QC4321" s="242"/>
      <c r="QD4321" s="242"/>
      <c r="QE4321" s="242"/>
      <c r="QF4321" s="242"/>
      <c r="QG4321" s="242"/>
      <c r="QH4321" s="242"/>
      <c r="QI4321" s="242"/>
      <c r="QJ4321" s="242"/>
      <c r="QK4321" s="242"/>
    </row>
    <row r="4322" spans="439:453">
      <c r="PW4322" s="242"/>
      <c r="PX4322" s="242"/>
      <c r="PY4322" s="242"/>
      <c r="PZ4322" s="242"/>
      <c r="QA4322" s="242"/>
      <c r="QB4322" s="242"/>
      <c r="QC4322" s="242"/>
      <c r="QD4322" s="242"/>
      <c r="QE4322" s="242"/>
      <c r="QF4322" s="242"/>
      <c r="QG4322" s="242"/>
      <c r="QH4322" s="242"/>
      <c r="QI4322" s="242"/>
      <c r="QJ4322" s="242"/>
      <c r="QK4322" s="242"/>
    </row>
    <row r="4323" spans="439:453">
      <c r="PW4323" s="242"/>
      <c r="PX4323" s="242"/>
      <c r="PY4323" s="242"/>
      <c r="PZ4323" s="242"/>
      <c r="QA4323" s="242"/>
      <c r="QB4323" s="242"/>
      <c r="QC4323" s="242"/>
      <c r="QD4323" s="242"/>
      <c r="QE4323" s="242"/>
      <c r="QF4323" s="242"/>
      <c r="QG4323" s="242"/>
      <c r="QH4323" s="242"/>
      <c r="QI4323" s="242"/>
      <c r="QJ4323" s="242"/>
      <c r="QK4323" s="242"/>
    </row>
    <row r="4324" spans="439:453">
      <c r="PW4324" s="242"/>
      <c r="PX4324" s="242"/>
      <c r="PY4324" s="242"/>
      <c r="PZ4324" s="242"/>
      <c r="QA4324" s="242"/>
      <c r="QB4324" s="242"/>
      <c r="QC4324" s="242"/>
      <c r="QD4324" s="242"/>
      <c r="QE4324" s="242"/>
      <c r="QF4324" s="242"/>
      <c r="QG4324" s="242"/>
      <c r="QH4324" s="242"/>
      <c r="QI4324" s="242"/>
      <c r="QJ4324" s="242"/>
      <c r="QK4324" s="242"/>
    </row>
    <row r="4325" spans="439:453">
      <c r="PW4325" s="242"/>
      <c r="PX4325" s="242"/>
      <c r="PY4325" s="242"/>
      <c r="PZ4325" s="242"/>
      <c r="QA4325" s="242"/>
      <c r="QB4325" s="242"/>
      <c r="QC4325" s="242"/>
      <c r="QD4325" s="242"/>
      <c r="QE4325" s="242"/>
      <c r="QF4325" s="242"/>
      <c r="QG4325" s="242"/>
      <c r="QH4325" s="242"/>
      <c r="QI4325" s="242"/>
      <c r="QJ4325" s="242"/>
      <c r="QK4325" s="242"/>
    </row>
    <row r="4326" spans="439:453">
      <c r="PW4326" s="242"/>
      <c r="PX4326" s="242"/>
      <c r="PY4326" s="242"/>
      <c r="PZ4326" s="242"/>
      <c r="QA4326" s="242"/>
      <c r="QB4326" s="242"/>
      <c r="QC4326" s="242"/>
      <c r="QD4326" s="242"/>
      <c r="QE4326" s="242"/>
      <c r="QF4326" s="242"/>
      <c r="QG4326" s="242"/>
      <c r="QH4326" s="242"/>
      <c r="QI4326" s="242"/>
      <c r="QJ4326" s="242"/>
      <c r="QK4326" s="242"/>
    </row>
    <row r="4327" spans="439:453">
      <c r="PW4327" s="242"/>
      <c r="PX4327" s="242"/>
      <c r="PY4327" s="242"/>
      <c r="PZ4327" s="242"/>
      <c r="QA4327" s="242"/>
      <c r="QB4327" s="242"/>
      <c r="QC4327" s="242"/>
      <c r="QD4327" s="242"/>
      <c r="QE4327" s="242"/>
      <c r="QF4327" s="242"/>
      <c r="QG4327" s="242"/>
      <c r="QH4327" s="242"/>
      <c r="QI4327" s="242"/>
      <c r="QJ4327" s="242"/>
      <c r="QK4327" s="242"/>
    </row>
    <row r="4328" spans="439:453">
      <c r="PW4328" s="242"/>
      <c r="PX4328" s="242"/>
      <c r="PY4328" s="242"/>
      <c r="PZ4328" s="242"/>
      <c r="QA4328" s="242"/>
      <c r="QB4328" s="242"/>
      <c r="QC4328" s="242"/>
      <c r="QD4328" s="242"/>
      <c r="QE4328" s="242"/>
      <c r="QF4328" s="242"/>
      <c r="QG4328" s="242"/>
      <c r="QH4328" s="242"/>
      <c r="QI4328" s="242"/>
      <c r="QJ4328" s="242"/>
      <c r="QK4328" s="242"/>
    </row>
    <row r="4329" spans="439:453">
      <c r="PW4329" s="242"/>
      <c r="PX4329" s="242"/>
      <c r="PY4329" s="242"/>
      <c r="PZ4329" s="242"/>
      <c r="QA4329" s="242"/>
      <c r="QB4329" s="242"/>
      <c r="QC4329" s="242"/>
      <c r="QD4329" s="242"/>
      <c r="QE4329" s="242"/>
      <c r="QF4329" s="242"/>
      <c r="QG4329" s="242"/>
      <c r="QH4329" s="242"/>
      <c r="QI4329" s="242"/>
      <c r="QJ4329" s="242"/>
      <c r="QK4329" s="242"/>
    </row>
    <row r="4330" spans="439:453">
      <c r="PW4330" s="242"/>
      <c r="PX4330" s="242"/>
      <c r="PY4330" s="242"/>
      <c r="PZ4330" s="242"/>
      <c r="QA4330" s="242"/>
      <c r="QB4330" s="242"/>
      <c r="QC4330" s="242"/>
      <c r="QD4330" s="242"/>
      <c r="QE4330" s="242"/>
      <c r="QF4330" s="242"/>
      <c r="QG4330" s="242"/>
      <c r="QH4330" s="242"/>
      <c r="QI4330" s="242"/>
      <c r="QJ4330" s="242"/>
      <c r="QK4330" s="242"/>
    </row>
    <row r="4331" spans="439:453">
      <c r="PW4331" s="242"/>
      <c r="PX4331" s="242"/>
      <c r="PY4331" s="242"/>
      <c r="PZ4331" s="242"/>
      <c r="QA4331" s="242"/>
      <c r="QB4331" s="242"/>
      <c r="QC4331" s="242"/>
      <c r="QD4331" s="242"/>
      <c r="QE4331" s="242"/>
      <c r="QF4331" s="242"/>
      <c r="QG4331" s="242"/>
      <c r="QH4331" s="242"/>
      <c r="QI4331" s="242"/>
      <c r="QJ4331" s="242"/>
      <c r="QK4331" s="242"/>
    </row>
    <row r="4332" spans="439:453">
      <c r="PW4332" s="242"/>
      <c r="PX4332" s="242"/>
      <c r="PY4332" s="242"/>
      <c r="PZ4332" s="242"/>
      <c r="QA4332" s="242"/>
      <c r="QB4332" s="242"/>
      <c r="QC4332" s="242"/>
      <c r="QD4332" s="242"/>
      <c r="QE4332" s="242"/>
      <c r="QF4332" s="242"/>
      <c r="QG4332" s="242"/>
      <c r="QH4332" s="242"/>
      <c r="QI4332" s="242"/>
      <c r="QJ4332" s="242"/>
      <c r="QK4332" s="242"/>
    </row>
    <row r="4333" spans="439:453">
      <c r="PW4333" s="242"/>
      <c r="PX4333" s="242"/>
      <c r="PY4333" s="242"/>
      <c r="PZ4333" s="242"/>
      <c r="QA4333" s="242"/>
      <c r="QB4333" s="242"/>
      <c r="QC4333" s="242"/>
      <c r="QD4333" s="242"/>
      <c r="QE4333" s="242"/>
      <c r="QF4333" s="242"/>
      <c r="QG4333" s="242"/>
      <c r="QH4333" s="242"/>
      <c r="QI4333" s="242"/>
      <c r="QJ4333" s="242"/>
      <c r="QK4333" s="242"/>
    </row>
    <row r="4334" spans="439:453">
      <c r="PW4334" s="242"/>
      <c r="PX4334" s="242"/>
      <c r="PY4334" s="242"/>
      <c r="PZ4334" s="242"/>
      <c r="QA4334" s="242"/>
      <c r="QB4334" s="242"/>
      <c r="QC4334" s="242"/>
      <c r="QD4334" s="242"/>
      <c r="QE4334" s="242"/>
      <c r="QF4334" s="242"/>
      <c r="QG4334" s="242"/>
      <c r="QH4334" s="242"/>
      <c r="QI4334" s="242"/>
      <c r="QJ4334" s="242"/>
      <c r="QK4334" s="242"/>
    </row>
    <row r="4335" spans="439:453">
      <c r="PW4335" s="242"/>
      <c r="PX4335" s="242"/>
      <c r="PY4335" s="242"/>
      <c r="PZ4335" s="242"/>
      <c r="QA4335" s="242"/>
      <c r="QB4335" s="242"/>
      <c r="QC4335" s="242"/>
      <c r="QD4335" s="242"/>
      <c r="QE4335" s="242"/>
      <c r="QF4335" s="242"/>
      <c r="QG4335" s="242"/>
      <c r="QH4335" s="242"/>
      <c r="QI4335" s="242"/>
      <c r="QJ4335" s="242"/>
      <c r="QK4335" s="242"/>
    </row>
    <row r="4336" spans="439:453">
      <c r="PW4336" s="242"/>
      <c r="PX4336" s="242"/>
      <c r="PY4336" s="242"/>
      <c r="PZ4336" s="242"/>
      <c r="QA4336" s="242"/>
      <c r="QB4336" s="242"/>
      <c r="QC4336" s="242"/>
      <c r="QD4336" s="242"/>
      <c r="QE4336" s="242"/>
      <c r="QF4336" s="242"/>
      <c r="QG4336" s="242"/>
      <c r="QH4336" s="242"/>
      <c r="QI4336" s="242"/>
      <c r="QJ4336" s="242"/>
      <c r="QK4336" s="242"/>
    </row>
    <row r="4337" spans="439:453">
      <c r="PW4337" s="242"/>
      <c r="PX4337" s="242"/>
      <c r="PY4337" s="242"/>
      <c r="PZ4337" s="242"/>
      <c r="QA4337" s="242"/>
      <c r="QB4337" s="242"/>
      <c r="QC4337" s="242"/>
      <c r="QD4337" s="242"/>
      <c r="QE4337" s="242"/>
      <c r="QF4337" s="242"/>
      <c r="QG4337" s="242"/>
      <c r="QH4337" s="242"/>
      <c r="QI4337" s="242"/>
      <c r="QJ4337" s="242"/>
      <c r="QK4337" s="242"/>
    </row>
    <row r="4338" spans="439:453">
      <c r="PW4338" s="242"/>
      <c r="PX4338" s="242"/>
      <c r="PY4338" s="242"/>
      <c r="PZ4338" s="242"/>
      <c r="QA4338" s="242"/>
      <c r="QB4338" s="242"/>
      <c r="QC4338" s="242"/>
      <c r="QD4338" s="242"/>
      <c r="QE4338" s="242"/>
      <c r="QF4338" s="242"/>
      <c r="QG4338" s="242"/>
      <c r="QH4338" s="242"/>
      <c r="QI4338" s="242"/>
      <c r="QJ4338" s="242"/>
      <c r="QK4338" s="242"/>
    </row>
    <row r="4339" spans="439:453">
      <c r="PW4339" s="242"/>
      <c r="PX4339" s="242"/>
      <c r="PY4339" s="242"/>
      <c r="PZ4339" s="242"/>
      <c r="QA4339" s="242"/>
      <c r="QB4339" s="242"/>
      <c r="QC4339" s="242"/>
      <c r="QD4339" s="242"/>
      <c r="QE4339" s="242"/>
      <c r="QF4339" s="242"/>
      <c r="QG4339" s="242"/>
      <c r="QH4339" s="242"/>
      <c r="QI4339" s="242"/>
      <c r="QJ4339" s="242"/>
      <c r="QK4339" s="242"/>
    </row>
    <row r="4340" spans="439:453">
      <c r="PW4340" s="242"/>
      <c r="PX4340" s="242"/>
      <c r="PY4340" s="242"/>
      <c r="PZ4340" s="242"/>
      <c r="QA4340" s="242"/>
      <c r="QB4340" s="242"/>
      <c r="QC4340" s="242"/>
      <c r="QD4340" s="242"/>
      <c r="QE4340" s="242"/>
      <c r="QF4340" s="242"/>
      <c r="QG4340" s="242"/>
      <c r="QH4340" s="242"/>
      <c r="QI4340" s="242"/>
      <c r="QJ4340" s="242"/>
      <c r="QK4340" s="242"/>
    </row>
    <row r="4341" spans="439:453">
      <c r="PW4341" s="242"/>
      <c r="PX4341" s="242"/>
      <c r="PY4341" s="242"/>
      <c r="PZ4341" s="242"/>
      <c r="QA4341" s="242"/>
      <c r="QB4341" s="242"/>
      <c r="QC4341" s="242"/>
      <c r="QD4341" s="242"/>
      <c r="QE4341" s="242"/>
      <c r="QF4341" s="242"/>
      <c r="QG4341" s="242"/>
      <c r="QH4341" s="242"/>
      <c r="QI4341" s="242"/>
      <c r="QJ4341" s="242"/>
      <c r="QK4341" s="242"/>
    </row>
    <row r="4342" spans="439:453">
      <c r="PW4342" s="242"/>
      <c r="PX4342" s="242"/>
      <c r="PY4342" s="242"/>
      <c r="PZ4342" s="242"/>
      <c r="QA4342" s="242"/>
      <c r="QB4342" s="242"/>
      <c r="QC4342" s="242"/>
      <c r="QD4342" s="242"/>
      <c r="QE4342" s="242"/>
      <c r="QF4342" s="242"/>
      <c r="QG4342" s="242"/>
      <c r="QH4342" s="242"/>
      <c r="QI4342" s="242"/>
      <c r="QJ4342" s="242"/>
      <c r="QK4342" s="242"/>
    </row>
    <row r="4343" spans="439:453">
      <c r="PW4343" s="242"/>
      <c r="PX4343" s="242"/>
      <c r="PY4343" s="242"/>
      <c r="PZ4343" s="242"/>
      <c r="QA4343" s="242"/>
      <c r="QB4343" s="242"/>
      <c r="QC4343" s="242"/>
      <c r="QD4343" s="242"/>
      <c r="QE4343" s="242"/>
      <c r="QF4343" s="242"/>
      <c r="QG4343" s="242"/>
      <c r="QH4343" s="242"/>
      <c r="QI4343" s="242"/>
      <c r="QJ4343" s="242"/>
      <c r="QK4343" s="242"/>
    </row>
    <row r="4344" spans="439:453">
      <c r="PW4344" s="242"/>
      <c r="PX4344" s="242"/>
      <c r="PY4344" s="242"/>
      <c r="PZ4344" s="242"/>
      <c r="QA4344" s="242"/>
      <c r="QB4344" s="242"/>
      <c r="QC4344" s="242"/>
      <c r="QD4344" s="242"/>
      <c r="QE4344" s="242"/>
      <c r="QF4344" s="242"/>
      <c r="QG4344" s="242"/>
      <c r="QH4344" s="242"/>
      <c r="QI4344" s="242"/>
      <c r="QJ4344" s="242"/>
      <c r="QK4344" s="242"/>
    </row>
    <row r="4345" spans="439:453">
      <c r="PW4345" s="242"/>
      <c r="PX4345" s="242"/>
      <c r="PY4345" s="242"/>
      <c r="PZ4345" s="242"/>
      <c r="QA4345" s="242"/>
      <c r="QB4345" s="242"/>
      <c r="QC4345" s="242"/>
      <c r="QD4345" s="242"/>
      <c r="QE4345" s="242"/>
      <c r="QF4345" s="242"/>
      <c r="QG4345" s="242"/>
      <c r="QH4345" s="242"/>
      <c r="QI4345" s="242"/>
      <c r="QJ4345" s="242"/>
      <c r="QK4345" s="242"/>
    </row>
    <row r="4346" spans="439:453">
      <c r="PW4346" s="242"/>
      <c r="PX4346" s="242"/>
      <c r="PY4346" s="242"/>
      <c r="PZ4346" s="242"/>
      <c r="QA4346" s="242"/>
      <c r="QB4346" s="242"/>
      <c r="QC4346" s="242"/>
      <c r="QD4346" s="242"/>
      <c r="QE4346" s="242"/>
      <c r="QF4346" s="242"/>
      <c r="QG4346" s="242"/>
      <c r="QH4346" s="242"/>
      <c r="QI4346" s="242"/>
      <c r="QJ4346" s="242"/>
      <c r="QK4346" s="242"/>
    </row>
    <row r="4347" spans="439:453">
      <c r="PW4347" s="242"/>
      <c r="PX4347" s="242"/>
      <c r="PY4347" s="242"/>
      <c r="PZ4347" s="242"/>
      <c r="QA4347" s="242"/>
      <c r="QB4347" s="242"/>
      <c r="QC4347" s="242"/>
      <c r="QD4347" s="242"/>
      <c r="QE4347" s="242"/>
      <c r="QF4347" s="242"/>
      <c r="QG4347" s="242"/>
      <c r="QH4347" s="242"/>
      <c r="QI4347" s="242"/>
      <c r="QJ4347" s="242"/>
      <c r="QK4347" s="242"/>
    </row>
    <row r="4348" spans="439:453">
      <c r="PW4348" s="242"/>
      <c r="PX4348" s="242"/>
      <c r="PY4348" s="242"/>
      <c r="PZ4348" s="242"/>
      <c r="QA4348" s="242"/>
      <c r="QB4348" s="242"/>
      <c r="QC4348" s="242"/>
      <c r="QD4348" s="242"/>
      <c r="QE4348" s="242"/>
      <c r="QF4348" s="242"/>
      <c r="QG4348" s="242"/>
      <c r="QH4348" s="242"/>
      <c r="QI4348" s="242"/>
      <c r="QJ4348" s="242"/>
      <c r="QK4348" s="242"/>
    </row>
    <row r="4349" spans="439:453">
      <c r="PW4349" s="242"/>
      <c r="PX4349" s="242"/>
      <c r="PY4349" s="242"/>
      <c r="PZ4349" s="242"/>
      <c r="QA4349" s="242"/>
      <c r="QB4349" s="242"/>
      <c r="QC4349" s="242"/>
      <c r="QD4349" s="242"/>
      <c r="QE4349" s="242"/>
      <c r="QF4349" s="242"/>
      <c r="QG4349" s="242"/>
      <c r="QH4349" s="242"/>
      <c r="QI4349" s="242"/>
      <c r="QJ4349" s="242"/>
      <c r="QK4349" s="242"/>
    </row>
    <row r="4350" spans="439:453">
      <c r="PW4350" s="242"/>
      <c r="PX4350" s="242"/>
      <c r="PY4350" s="242"/>
      <c r="PZ4350" s="242"/>
      <c r="QA4350" s="242"/>
      <c r="QB4350" s="242"/>
      <c r="QC4350" s="242"/>
      <c r="QD4350" s="242"/>
      <c r="QE4350" s="242"/>
      <c r="QF4350" s="242"/>
      <c r="QG4350" s="242"/>
      <c r="QH4350" s="242"/>
      <c r="QI4350" s="242"/>
      <c r="QJ4350" s="242"/>
      <c r="QK4350" s="242"/>
    </row>
    <row r="4351" spans="439:453">
      <c r="PW4351" s="242"/>
      <c r="PX4351" s="242"/>
      <c r="PY4351" s="242"/>
      <c r="PZ4351" s="242"/>
      <c r="QA4351" s="242"/>
      <c r="QB4351" s="242"/>
      <c r="QC4351" s="242"/>
      <c r="QD4351" s="242"/>
      <c r="QE4351" s="242"/>
      <c r="QF4351" s="242"/>
      <c r="QG4351" s="242"/>
      <c r="QH4351" s="242"/>
      <c r="QI4351" s="242"/>
      <c r="QJ4351" s="242"/>
      <c r="QK4351" s="242"/>
    </row>
    <row r="4352" spans="439:453">
      <c r="PW4352" s="242"/>
      <c r="PX4352" s="242"/>
      <c r="PY4352" s="242"/>
      <c r="PZ4352" s="242"/>
      <c r="QA4352" s="242"/>
      <c r="QB4352" s="242"/>
      <c r="QC4352" s="242"/>
      <c r="QD4352" s="242"/>
      <c r="QE4352" s="242"/>
      <c r="QF4352" s="242"/>
      <c r="QG4352" s="242"/>
      <c r="QH4352" s="242"/>
      <c r="QI4352" s="242"/>
      <c r="QJ4352" s="242"/>
      <c r="QK4352" s="242"/>
    </row>
    <row r="4353" spans="439:453">
      <c r="PW4353" s="242"/>
      <c r="PX4353" s="242"/>
      <c r="PY4353" s="242"/>
      <c r="PZ4353" s="242"/>
      <c r="QA4353" s="242"/>
      <c r="QB4353" s="242"/>
      <c r="QC4353" s="242"/>
      <c r="QD4353" s="242"/>
      <c r="QE4353" s="242"/>
      <c r="QF4353" s="242"/>
      <c r="QG4353" s="242"/>
      <c r="QH4353" s="242"/>
      <c r="QI4353" s="242"/>
      <c r="QJ4353" s="242"/>
      <c r="QK4353" s="242"/>
    </row>
    <row r="4354" spans="439:453">
      <c r="PW4354" s="242"/>
      <c r="PX4354" s="242"/>
      <c r="PY4354" s="242"/>
      <c r="PZ4354" s="242"/>
      <c r="QA4354" s="242"/>
      <c r="QB4354" s="242"/>
      <c r="QC4354" s="242"/>
      <c r="QD4354" s="242"/>
      <c r="QE4354" s="242"/>
      <c r="QF4354" s="242"/>
      <c r="QG4354" s="242"/>
      <c r="QH4354" s="242"/>
      <c r="QI4354" s="242"/>
      <c r="QJ4354" s="242"/>
      <c r="QK4354" s="242"/>
    </row>
    <row r="4355" spans="439:453">
      <c r="PW4355" s="242"/>
      <c r="PX4355" s="242"/>
      <c r="PY4355" s="242"/>
      <c r="PZ4355" s="242"/>
      <c r="QA4355" s="242"/>
      <c r="QB4355" s="242"/>
      <c r="QC4355" s="242"/>
      <c r="QD4355" s="242"/>
      <c r="QE4355" s="242"/>
      <c r="QF4355" s="242"/>
      <c r="QG4355" s="242"/>
      <c r="QH4355" s="242"/>
      <c r="QI4355" s="242"/>
      <c r="QJ4355" s="242"/>
      <c r="QK4355" s="242"/>
    </row>
    <row r="4356" spans="439:453">
      <c r="PW4356" s="242"/>
      <c r="PX4356" s="242"/>
      <c r="PY4356" s="242"/>
      <c r="PZ4356" s="242"/>
      <c r="QA4356" s="242"/>
      <c r="QB4356" s="242"/>
      <c r="QC4356" s="242"/>
      <c r="QD4356" s="242"/>
      <c r="QE4356" s="242"/>
      <c r="QF4356" s="242"/>
      <c r="QG4356" s="242"/>
      <c r="QH4356" s="242"/>
      <c r="QI4356" s="242"/>
      <c r="QJ4356" s="242"/>
      <c r="QK4356" s="242"/>
    </row>
    <row r="4357" spans="439:453">
      <c r="PW4357" s="242"/>
      <c r="PX4357" s="242"/>
      <c r="PY4357" s="242"/>
      <c r="PZ4357" s="242"/>
      <c r="QA4357" s="242"/>
      <c r="QB4357" s="242"/>
      <c r="QC4357" s="242"/>
      <c r="QD4357" s="242"/>
      <c r="QE4357" s="242"/>
      <c r="QF4357" s="242"/>
      <c r="QG4357" s="242"/>
      <c r="QH4357" s="242"/>
      <c r="QI4357" s="242"/>
      <c r="QJ4357" s="242"/>
      <c r="QK4357" s="242"/>
    </row>
    <row r="4358" spans="439:453">
      <c r="PW4358" s="242"/>
      <c r="PX4358" s="242"/>
      <c r="PY4358" s="242"/>
      <c r="PZ4358" s="242"/>
      <c r="QA4358" s="242"/>
      <c r="QB4358" s="242"/>
      <c r="QC4358" s="242"/>
      <c r="QD4358" s="242"/>
      <c r="QE4358" s="242"/>
      <c r="QF4358" s="242"/>
      <c r="QG4358" s="242"/>
      <c r="QH4358" s="242"/>
      <c r="QI4358" s="242"/>
      <c r="QJ4358" s="242"/>
      <c r="QK4358" s="242"/>
    </row>
    <row r="4359" spans="439:453">
      <c r="PW4359" s="242"/>
      <c r="PX4359" s="242"/>
      <c r="PY4359" s="242"/>
      <c r="PZ4359" s="242"/>
      <c r="QA4359" s="242"/>
      <c r="QB4359" s="242"/>
      <c r="QC4359" s="242"/>
      <c r="QD4359" s="242"/>
      <c r="QE4359" s="242"/>
      <c r="QF4359" s="242"/>
      <c r="QG4359" s="242"/>
      <c r="QH4359" s="242"/>
      <c r="QI4359" s="242"/>
      <c r="QJ4359" s="242"/>
      <c r="QK4359" s="242"/>
    </row>
    <row r="4360" spans="439:453">
      <c r="PW4360" s="242"/>
      <c r="PX4360" s="242"/>
      <c r="PY4360" s="242"/>
      <c r="PZ4360" s="242"/>
      <c r="QA4360" s="242"/>
      <c r="QB4360" s="242"/>
      <c r="QC4360" s="242"/>
      <c r="QD4360" s="242"/>
      <c r="QE4360" s="242"/>
      <c r="QF4360" s="242"/>
      <c r="QG4360" s="242"/>
      <c r="QH4360" s="242"/>
      <c r="QI4360" s="242"/>
      <c r="QJ4360" s="242"/>
      <c r="QK4360" s="242"/>
    </row>
    <row r="4361" spans="439:453">
      <c r="PW4361" s="242"/>
      <c r="PX4361" s="242"/>
      <c r="PY4361" s="242"/>
      <c r="PZ4361" s="242"/>
      <c r="QA4361" s="242"/>
      <c r="QB4361" s="242"/>
      <c r="QC4361" s="242"/>
      <c r="QD4361" s="242"/>
      <c r="QE4361" s="242"/>
      <c r="QF4361" s="242"/>
      <c r="QG4361" s="242"/>
      <c r="QH4361" s="242"/>
      <c r="QI4361" s="242"/>
      <c r="QJ4361" s="242"/>
      <c r="QK4361" s="242"/>
    </row>
    <row r="4362" spans="439:453">
      <c r="PW4362" s="242"/>
      <c r="PX4362" s="242"/>
      <c r="PY4362" s="242"/>
      <c r="PZ4362" s="242"/>
      <c r="QA4362" s="242"/>
      <c r="QB4362" s="242"/>
      <c r="QC4362" s="242"/>
      <c r="QD4362" s="242"/>
      <c r="QE4362" s="242"/>
      <c r="QF4362" s="242"/>
      <c r="QG4362" s="242"/>
      <c r="QH4362" s="242"/>
      <c r="QI4362" s="242"/>
      <c r="QJ4362" s="242"/>
      <c r="QK4362" s="242"/>
    </row>
    <row r="4363" spans="439:453">
      <c r="PW4363" s="242"/>
      <c r="PX4363" s="242"/>
      <c r="PY4363" s="242"/>
      <c r="PZ4363" s="242"/>
      <c r="QA4363" s="242"/>
      <c r="QB4363" s="242"/>
      <c r="QC4363" s="242"/>
      <c r="QD4363" s="242"/>
      <c r="QE4363" s="242"/>
      <c r="QF4363" s="242"/>
      <c r="QG4363" s="242"/>
      <c r="QH4363" s="242"/>
      <c r="QI4363" s="242"/>
      <c r="QJ4363" s="242"/>
      <c r="QK4363" s="242"/>
    </row>
    <row r="4364" spans="439:453">
      <c r="PW4364" s="242"/>
      <c r="PX4364" s="242"/>
      <c r="PY4364" s="242"/>
      <c r="PZ4364" s="242"/>
      <c r="QA4364" s="242"/>
      <c r="QB4364" s="242"/>
      <c r="QC4364" s="242"/>
      <c r="QD4364" s="242"/>
      <c r="QE4364" s="242"/>
      <c r="QF4364" s="242"/>
      <c r="QG4364" s="242"/>
      <c r="QH4364" s="242"/>
      <c r="QI4364" s="242"/>
      <c r="QJ4364" s="242"/>
      <c r="QK4364" s="242"/>
    </row>
    <row r="4365" spans="439:453">
      <c r="PW4365" s="242"/>
      <c r="PX4365" s="242"/>
      <c r="PY4365" s="242"/>
      <c r="PZ4365" s="242"/>
      <c r="QA4365" s="242"/>
      <c r="QB4365" s="242"/>
      <c r="QC4365" s="242"/>
      <c r="QD4365" s="242"/>
      <c r="QE4365" s="242"/>
      <c r="QF4365" s="242"/>
      <c r="QG4365" s="242"/>
      <c r="QH4365" s="242"/>
      <c r="QI4365" s="242"/>
      <c r="QJ4365" s="242"/>
      <c r="QK4365" s="242"/>
    </row>
    <row r="4366" spans="439:453">
      <c r="PW4366" s="242"/>
      <c r="PX4366" s="242"/>
      <c r="PY4366" s="242"/>
      <c r="PZ4366" s="242"/>
      <c r="QA4366" s="242"/>
      <c r="QB4366" s="242"/>
      <c r="QC4366" s="242"/>
      <c r="QD4366" s="242"/>
      <c r="QE4366" s="242"/>
      <c r="QF4366" s="242"/>
      <c r="QG4366" s="242"/>
      <c r="QH4366" s="242"/>
      <c r="QI4366" s="242"/>
      <c r="QJ4366" s="242"/>
      <c r="QK4366" s="242"/>
    </row>
    <row r="4367" spans="439:453">
      <c r="PW4367" s="242"/>
      <c r="PX4367" s="242"/>
      <c r="PY4367" s="242"/>
      <c r="PZ4367" s="242"/>
      <c r="QA4367" s="242"/>
      <c r="QB4367" s="242"/>
      <c r="QC4367" s="242"/>
      <c r="QD4367" s="242"/>
      <c r="QE4367" s="242"/>
      <c r="QF4367" s="242"/>
      <c r="QG4367" s="242"/>
      <c r="QH4367" s="242"/>
      <c r="QI4367" s="242"/>
      <c r="QJ4367" s="242"/>
      <c r="QK4367" s="242"/>
    </row>
    <row r="4368" spans="439:453">
      <c r="PW4368" s="242"/>
      <c r="PX4368" s="242"/>
      <c r="PY4368" s="242"/>
      <c r="PZ4368" s="242"/>
      <c r="QA4368" s="242"/>
      <c r="QB4368" s="242"/>
      <c r="QC4368" s="242"/>
      <c r="QD4368" s="242"/>
      <c r="QE4368" s="242"/>
      <c r="QF4368" s="242"/>
      <c r="QG4368" s="242"/>
      <c r="QH4368" s="242"/>
      <c r="QI4368" s="242"/>
      <c r="QJ4368" s="242"/>
      <c r="QK4368" s="242"/>
    </row>
    <row r="4369" spans="439:453">
      <c r="PW4369" s="242"/>
      <c r="PX4369" s="242"/>
      <c r="PY4369" s="242"/>
      <c r="PZ4369" s="242"/>
      <c r="QA4369" s="242"/>
      <c r="QB4369" s="242"/>
      <c r="QC4369" s="242"/>
      <c r="QD4369" s="242"/>
      <c r="QE4369" s="242"/>
      <c r="QF4369" s="242"/>
      <c r="QG4369" s="242"/>
      <c r="QH4369" s="242"/>
      <c r="QI4369" s="242"/>
      <c r="QJ4369" s="242"/>
      <c r="QK4369" s="242"/>
    </row>
    <row r="4370" spans="439:453">
      <c r="PW4370" s="242"/>
      <c r="PX4370" s="242"/>
      <c r="PY4370" s="242"/>
      <c r="PZ4370" s="242"/>
      <c r="QA4370" s="242"/>
      <c r="QB4370" s="242"/>
      <c r="QC4370" s="242"/>
      <c r="QD4370" s="242"/>
      <c r="QE4370" s="242"/>
      <c r="QF4370" s="242"/>
      <c r="QG4370" s="242"/>
      <c r="QH4370" s="242"/>
      <c r="QI4370" s="242"/>
      <c r="QJ4370" s="242"/>
      <c r="QK4370" s="242"/>
    </row>
    <row r="4371" spans="439:453">
      <c r="PW4371" s="242"/>
      <c r="PX4371" s="242"/>
      <c r="PY4371" s="242"/>
      <c r="PZ4371" s="242"/>
      <c r="QA4371" s="242"/>
      <c r="QB4371" s="242"/>
      <c r="QC4371" s="242"/>
      <c r="QD4371" s="242"/>
      <c r="QE4371" s="242"/>
      <c r="QF4371" s="242"/>
      <c r="QG4371" s="242"/>
      <c r="QH4371" s="242"/>
      <c r="QI4371" s="242"/>
      <c r="QJ4371" s="242"/>
      <c r="QK4371" s="242"/>
    </row>
    <row r="4372" spans="439:453">
      <c r="PW4372" s="242"/>
      <c r="PX4372" s="242"/>
      <c r="PY4372" s="242"/>
      <c r="PZ4372" s="242"/>
      <c r="QA4372" s="242"/>
      <c r="QB4372" s="242"/>
      <c r="QC4372" s="242"/>
      <c r="QD4372" s="242"/>
      <c r="QE4372" s="242"/>
      <c r="QF4372" s="242"/>
      <c r="QG4372" s="242"/>
      <c r="QH4372" s="242"/>
      <c r="QI4372" s="242"/>
      <c r="QJ4372" s="242"/>
      <c r="QK4372" s="242"/>
    </row>
    <row r="4373" spans="439:453">
      <c r="PW4373" s="242"/>
      <c r="PX4373" s="242"/>
      <c r="PY4373" s="242"/>
      <c r="PZ4373" s="242"/>
      <c r="QA4373" s="242"/>
      <c r="QB4373" s="242"/>
      <c r="QC4373" s="242"/>
      <c r="QD4373" s="242"/>
      <c r="QE4373" s="242"/>
      <c r="QF4373" s="242"/>
      <c r="QG4373" s="242"/>
      <c r="QH4373" s="242"/>
      <c r="QI4373" s="242"/>
      <c r="QJ4373" s="242"/>
      <c r="QK4373" s="242"/>
    </row>
    <row r="4374" spans="439:453">
      <c r="PW4374" s="242"/>
      <c r="PX4374" s="242"/>
      <c r="PY4374" s="242"/>
      <c r="PZ4374" s="242"/>
      <c r="QA4374" s="242"/>
      <c r="QB4374" s="242"/>
      <c r="QC4374" s="242"/>
      <c r="QD4374" s="242"/>
      <c r="QE4374" s="242"/>
      <c r="QF4374" s="242"/>
      <c r="QG4374" s="242"/>
      <c r="QH4374" s="242"/>
      <c r="QI4374" s="242"/>
      <c r="QJ4374" s="242"/>
      <c r="QK4374" s="242"/>
    </row>
    <row r="4375" spans="439:453">
      <c r="PW4375" s="242"/>
      <c r="PX4375" s="242"/>
      <c r="PY4375" s="242"/>
      <c r="PZ4375" s="242"/>
      <c r="QA4375" s="242"/>
      <c r="QB4375" s="242"/>
      <c r="QC4375" s="242"/>
      <c r="QD4375" s="242"/>
      <c r="QE4375" s="242"/>
      <c r="QF4375" s="242"/>
      <c r="QG4375" s="242"/>
      <c r="QH4375" s="242"/>
      <c r="QI4375" s="242"/>
      <c r="QJ4375" s="242"/>
      <c r="QK4375" s="242"/>
    </row>
    <row r="4376" spans="439:453">
      <c r="PW4376" s="242"/>
      <c r="PX4376" s="242"/>
      <c r="PY4376" s="242"/>
      <c r="PZ4376" s="242"/>
      <c r="QA4376" s="242"/>
      <c r="QB4376" s="242"/>
      <c r="QC4376" s="242"/>
      <c r="QD4376" s="242"/>
      <c r="QE4376" s="242"/>
      <c r="QF4376" s="242"/>
      <c r="QG4376" s="242"/>
      <c r="QH4376" s="242"/>
      <c r="QI4376" s="242"/>
      <c r="QJ4376" s="242"/>
      <c r="QK4376" s="242"/>
    </row>
    <row r="4377" spans="439:453">
      <c r="PW4377" s="242"/>
      <c r="PX4377" s="242"/>
      <c r="PY4377" s="242"/>
      <c r="PZ4377" s="242"/>
      <c r="QA4377" s="242"/>
      <c r="QB4377" s="242"/>
      <c r="QC4377" s="242"/>
      <c r="QD4377" s="242"/>
      <c r="QE4377" s="242"/>
      <c r="QF4377" s="242"/>
      <c r="QG4377" s="242"/>
      <c r="QH4377" s="242"/>
      <c r="QI4377" s="242"/>
      <c r="QJ4377" s="242"/>
      <c r="QK4377" s="242"/>
    </row>
    <row r="4378" spans="439:453">
      <c r="PW4378" s="242"/>
      <c r="PX4378" s="242"/>
      <c r="PY4378" s="242"/>
      <c r="PZ4378" s="242"/>
      <c r="QA4378" s="242"/>
      <c r="QB4378" s="242"/>
      <c r="QC4378" s="242"/>
      <c r="QD4378" s="242"/>
      <c r="QE4378" s="242"/>
      <c r="QF4378" s="242"/>
      <c r="QG4378" s="242"/>
      <c r="QH4378" s="242"/>
      <c r="QI4378" s="242"/>
      <c r="QJ4378" s="242"/>
      <c r="QK4378" s="242"/>
    </row>
    <row r="4379" spans="439:453">
      <c r="PW4379" s="242"/>
      <c r="PX4379" s="242"/>
      <c r="PY4379" s="242"/>
      <c r="PZ4379" s="242"/>
      <c r="QA4379" s="242"/>
      <c r="QB4379" s="242"/>
      <c r="QC4379" s="242"/>
      <c r="QD4379" s="242"/>
      <c r="QE4379" s="242"/>
      <c r="QF4379" s="242"/>
      <c r="QG4379" s="242"/>
      <c r="QH4379" s="242"/>
      <c r="QI4379" s="242"/>
      <c r="QJ4379" s="242"/>
      <c r="QK4379" s="242"/>
    </row>
    <row r="4380" spans="439:453">
      <c r="PW4380" s="242"/>
      <c r="PX4380" s="242"/>
      <c r="PY4380" s="242"/>
      <c r="PZ4380" s="242"/>
      <c r="QA4380" s="242"/>
      <c r="QB4380" s="242"/>
      <c r="QC4380" s="242"/>
      <c r="QD4380" s="242"/>
      <c r="QE4380" s="242"/>
      <c r="QF4380" s="242"/>
      <c r="QG4380" s="242"/>
      <c r="QH4380" s="242"/>
      <c r="QI4380" s="242"/>
      <c r="QJ4380" s="242"/>
      <c r="QK4380" s="242"/>
    </row>
    <row r="4381" spans="439:453">
      <c r="PW4381" s="242"/>
      <c r="PX4381" s="242"/>
      <c r="PY4381" s="242"/>
      <c r="PZ4381" s="242"/>
      <c r="QA4381" s="242"/>
      <c r="QB4381" s="242"/>
      <c r="QC4381" s="242"/>
      <c r="QD4381" s="242"/>
      <c r="QE4381" s="242"/>
      <c r="QF4381" s="242"/>
      <c r="QG4381" s="242"/>
      <c r="QH4381" s="242"/>
      <c r="QI4381" s="242"/>
      <c r="QJ4381" s="242"/>
      <c r="QK4381" s="242"/>
    </row>
    <row r="4382" spans="439:453">
      <c r="PW4382" s="242"/>
      <c r="PX4382" s="242"/>
      <c r="PY4382" s="242"/>
      <c r="PZ4382" s="242"/>
      <c r="QA4382" s="242"/>
      <c r="QB4382" s="242"/>
      <c r="QC4382" s="242"/>
      <c r="QD4382" s="242"/>
      <c r="QE4382" s="242"/>
      <c r="QF4382" s="242"/>
      <c r="QG4382" s="242"/>
      <c r="QH4382" s="242"/>
      <c r="QI4382" s="242"/>
      <c r="QJ4382" s="242"/>
      <c r="QK4382" s="242"/>
    </row>
    <row r="4383" spans="439:453">
      <c r="PW4383" s="242"/>
      <c r="PX4383" s="242"/>
      <c r="PY4383" s="242"/>
      <c r="PZ4383" s="242"/>
      <c r="QA4383" s="242"/>
      <c r="QB4383" s="242"/>
      <c r="QC4383" s="242"/>
      <c r="QD4383" s="242"/>
      <c r="QE4383" s="242"/>
      <c r="QF4383" s="242"/>
      <c r="QG4383" s="242"/>
      <c r="QH4383" s="242"/>
      <c r="QI4383" s="242"/>
      <c r="QJ4383" s="242"/>
      <c r="QK4383" s="242"/>
    </row>
    <row r="4384" spans="439:453">
      <c r="PW4384" s="242"/>
      <c r="PX4384" s="242"/>
      <c r="PY4384" s="242"/>
      <c r="PZ4384" s="242"/>
      <c r="QA4384" s="242"/>
      <c r="QB4384" s="242"/>
      <c r="QC4384" s="242"/>
      <c r="QD4384" s="242"/>
      <c r="QE4384" s="242"/>
      <c r="QF4384" s="242"/>
      <c r="QG4384" s="242"/>
      <c r="QH4384" s="242"/>
      <c r="QI4384" s="242"/>
      <c r="QJ4384" s="242"/>
      <c r="QK4384" s="242"/>
    </row>
    <row r="4385" spans="439:453">
      <c r="PW4385" s="242"/>
      <c r="PX4385" s="242"/>
      <c r="PY4385" s="242"/>
      <c r="PZ4385" s="242"/>
      <c r="QA4385" s="242"/>
      <c r="QB4385" s="242"/>
      <c r="QC4385" s="242"/>
      <c r="QD4385" s="242"/>
      <c r="QE4385" s="242"/>
      <c r="QF4385" s="242"/>
      <c r="QG4385" s="242"/>
      <c r="QH4385" s="242"/>
      <c r="QI4385" s="242"/>
      <c r="QJ4385" s="242"/>
      <c r="QK4385" s="242"/>
    </row>
    <row r="4386" spans="439:453">
      <c r="PW4386" s="242"/>
      <c r="PX4386" s="242"/>
      <c r="PY4386" s="242"/>
      <c r="PZ4386" s="242"/>
      <c r="QA4386" s="242"/>
      <c r="QB4386" s="242"/>
      <c r="QC4386" s="242"/>
      <c r="QD4386" s="242"/>
      <c r="QE4386" s="242"/>
      <c r="QF4386" s="242"/>
      <c r="QG4386" s="242"/>
      <c r="QH4386" s="242"/>
      <c r="QI4386" s="242"/>
      <c r="QJ4386" s="242"/>
      <c r="QK4386" s="242"/>
    </row>
    <row r="4387" spans="439:453">
      <c r="PW4387" s="242"/>
      <c r="PX4387" s="242"/>
      <c r="PY4387" s="242"/>
      <c r="PZ4387" s="242"/>
      <c r="QA4387" s="242"/>
      <c r="QB4387" s="242"/>
      <c r="QC4387" s="242"/>
      <c r="QD4387" s="242"/>
      <c r="QE4387" s="242"/>
      <c r="QF4387" s="242"/>
      <c r="QG4387" s="242"/>
      <c r="QH4387" s="242"/>
      <c r="QI4387" s="242"/>
      <c r="QJ4387" s="242"/>
      <c r="QK4387" s="242"/>
    </row>
    <row r="4388" spans="439:453">
      <c r="PW4388" s="242"/>
      <c r="PX4388" s="242"/>
      <c r="PY4388" s="242"/>
      <c r="PZ4388" s="242"/>
      <c r="QA4388" s="242"/>
      <c r="QB4388" s="242"/>
      <c r="QC4388" s="242"/>
      <c r="QD4388" s="242"/>
      <c r="QE4388" s="242"/>
      <c r="QF4388" s="242"/>
      <c r="QG4388" s="242"/>
      <c r="QH4388" s="242"/>
      <c r="QI4388" s="242"/>
      <c r="QJ4388" s="242"/>
      <c r="QK4388" s="242"/>
    </row>
    <row r="4389" spans="439:453">
      <c r="PW4389" s="242"/>
      <c r="PX4389" s="242"/>
      <c r="PY4389" s="242"/>
      <c r="PZ4389" s="242"/>
      <c r="QA4389" s="242"/>
      <c r="QB4389" s="242"/>
      <c r="QC4389" s="242"/>
      <c r="QD4389" s="242"/>
      <c r="QE4389" s="242"/>
      <c r="QF4389" s="242"/>
      <c r="QG4389" s="242"/>
      <c r="QH4389" s="242"/>
      <c r="QI4389" s="242"/>
      <c r="QJ4389" s="242"/>
      <c r="QK4389" s="242"/>
    </row>
    <row r="4390" spans="439:453">
      <c r="PW4390" s="242"/>
      <c r="PX4390" s="242"/>
      <c r="PY4390" s="242"/>
      <c r="PZ4390" s="242"/>
      <c r="QA4390" s="242"/>
      <c r="QB4390" s="242"/>
      <c r="QC4390" s="242"/>
      <c r="QD4390" s="242"/>
      <c r="QE4390" s="242"/>
      <c r="QF4390" s="242"/>
      <c r="QG4390" s="242"/>
      <c r="QH4390" s="242"/>
      <c r="QI4390" s="242"/>
      <c r="QJ4390" s="242"/>
      <c r="QK4390" s="242"/>
    </row>
    <row r="4391" spans="439:453">
      <c r="PW4391" s="242"/>
      <c r="PX4391" s="242"/>
      <c r="PY4391" s="242"/>
      <c r="PZ4391" s="242"/>
      <c r="QA4391" s="242"/>
      <c r="QB4391" s="242"/>
      <c r="QC4391" s="242"/>
      <c r="QD4391" s="242"/>
      <c r="QE4391" s="242"/>
      <c r="QF4391" s="242"/>
      <c r="QG4391" s="242"/>
      <c r="QH4391" s="242"/>
      <c r="QI4391" s="242"/>
      <c r="QJ4391" s="242"/>
      <c r="QK4391" s="242"/>
    </row>
    <row r="4392" spans="439:453">
      <c r="PW4392" s="242"/>
      <c r="PX4392" s="242"/>
      <c r="PY4392" s="242"/>
      <c r="PZ4392" s="242"/>
      <c r="QA4392" s="242"/>
      <c r="QB4392" s="242"/>
      <c r="QC4392" s="242"/>
      <c r="QD4392" s="242"/>
      <c r="QE4392" s="242"/>
      <c r="QF4392" s="242"/>
      <c r="QG4392" s="242"/>
      <c r="QH4392" s="242"/>
      <c r="QI4392" s="242"/>
      <c r="QJ4392" s="242"/>
      <c r="QK4392" s="242"/>
    </row>
    <row r="4393" spans="439:453">
      <c r="PW4393" s="242"/>
      <c r="PX4393" s="242"/>
      <c r="PY4393" s="242"/>
      <c r="PZ4393" s="242"/>
      <c r="QA4393" s="242"/>
      <c r="QB4393" s="242"/>
      <c r="QC4393" s="242"/>
      <c r="QD4393" s="242"/>
      <c r="QE4393" s="242"/>
      <c r="QF4393" s="242"/>
      <c r="QG4393" s="242"/>
      <c r="QH4393" s="242"/>
      <c r="QI4393" s="242"/>
      <c r="QJ4393" s="242"/>
      <c r="QK4393" s="242"/>
    </row>
    <row r="4394" spans="439:453">
      <c r="PW4394" s="242"/>
      <c r="PX4394" s="242"/>
      <c r="PY4394" s="242"/>
      <c r="PZ4394" s="242"/>
      <c r="QA4394" s="242"/>
      <c r="QB4394" s="242"/>
      <c r="QC4394" s="242"/>
      <c r="QD4394" s="242"/>
      <c r="QE4394" s="242"/>
      <c r="QF4394" s="242"/>
      <c r="QG4394" s="242"/>
      <c r="QH4394" s="242"/>
      <c r="QI4394" s="242"/>
      <c r="QJ4394" s="242"/>
      <c r="QK4394" s="242"/>
    </row>
    <row r="4395" spans="439:453">
      <c r="PW4395" s="242"/>
      <c r="PX4395" s="242"/>
      <c r="PY4395" s="242"/>
      <c r="PZ4395" s="242"/>
      <c r="QA4395" s="242"/>
      <c r="QB4395" s="242"/>
      <c r="QC4395" s="242"/>
      <c r="QD4395" s="242"/>
      <c r="QE4395" s="242"/>
      <c r="QF4395" s="242"/>
      <c r="QG4395" s="242"/>
      <c r="QH4395" s="242"/>
      <c r="QI4395" s="242"/>
      <c r="QJ4395" s="242"/>
      <c r="QK4395" s="242"/>
    </row>
    <row r="4396" spans="439:453">
      <c r="PW4396" s="242"/>
      <c r="PX4396" s="242"/>
      <c r="PY4396" s="242"/>
      <c r="PZ4396" s="242"/>
      <c r="QA4396" s="242"/>
      <c r="QB4396" s="242"/>
      <c r="QC4396" s="242"/>
      <c r="QD4396" s="242"/>
      <c r="QE4396" s="242"/>
      <c r="QF4396" s="242"/>
      <c r="QG4396" s="242"/>
      <c r="QH4396" s="242"/>
      <c r="QI4396" s="242"/>
      <c r="QJ4396" s="242"/>
      <c r="QK4396" s="242"/>
    </row>
    <row r="4397" spans="439:453">
      <c r="PW4397" s="242"/>
      <c r="PX4397" s="242"/>
      <c r="PY4397" s="242"/>
      <c r="PZ4397" s="242"/>
      <c r="QA4397" s="242"/>
      <c r="QB4397" s="242"/>
      <c r="QC4397" s="242"/>
      <c r="QD4397" s="242"/>
      <c r="QE4397" s="242"/>
      <c r="QF4397" s="242"/>
      <c r="QG4397" s="242"/>
      <c r="QH4397" s="242"/>
      <c r="QI4397" s="242"/>
      <c r="QJ4397" s="242"/>
      <c r="QK4397" s="242"/>
    </row>
    <row r="4398" spans="439:453">
      <c r="PW4398" s="242"/>
      <c r="PX4398" s="242"/>
      <c r="PY4398" s="242"/>
      <c r="PZ4398" s="242"/>
      <c r="QA4398" s="242"/>
      <c r="QB4398" s="242"/>
      <c r="QC4398" s="242"/>
      <c r="QD4398" s="242"/>
      <c r="QE4398" s="242"/>
      <c r="QF4398" s="242"/>
      <c r="QG4398" s="242"/>
      <c r="QH4398" s="242"/>
      <c r="QI4398" s="242"/>
      <c r="QJ4398" s="242"/>
      <c r="QK4398" s="242"/>
    </row>
    <row r="4399" spans="439:453">
      <c r="PW4399" s="242"/>
      <c r="PX4399" s="242"/>
      <c r="PY4399" s="242"/>
      <c r="PZ4399" s="242"/>
      <c r="QA4399" s="242"/>
      <c r="QB4399" s="242"/>
      <c r="QC4399" s="242"/>
      <c r="QD4399" s="242"/>
      <c r="QE4399" s="242"/>
      <c r="QF4399" s="242"/>
      <c r="QG4399" s="242"/>
      <c r="QH4399" s="242"/>
      <c r="QI4399" s="242"/>
      <c r="QJ4399" s="242"/>
      <c r="QK4399" s="242"/>
    </row>
    <row r="4400" spans="439:453">
      <c r="PW4400" s="242"/>
      <c r="PX4400" s="242"/>
      <c r="PY4400" s="242"/>
      <c r="PZ4400" s="242"/>
      <c r="QA4400" s="242"/>
      <c r="QB4400" s="242"/>
      <c r="QC4400" s="242"/>
      <c r="QD4400" s="242"/>
      <c r="QE4400" s="242"/>
      <c r="QF4400" s="242"/>
      <c r="QG4400" s="242"/>
      <c r="QH4400" s="242"/>
      <c r="QI4400" s="242"/>
      <c r="QJ4400" s="242"/>
      <c r="QK4400" s="242"/>
    </row>
    <row r="4401" spans="439:453">
      <c r="PW4401" s="242"/>
      <c r="PX4401" s="242"/>
      <c r="PY4401" s="242"/>
      <c r="PZ4401" s="242"/>
      <c r="QA4401" s="242"/>
      <c r="QB4401" s="242"/>
      <c r="QC4401" s="242"/>
      <c r="QD4401" s="242"/>
      <c r="QE4401" s="242"/>
      <c r="QF4401" s="242"/>
      <c r="QG4401" s="242"/>
      <c r="QH4401" s="242"/>
      <c r="QI4401" s="242"/>
      <c r="QJ4401" s="242"/>
      <c r="QK4401" s="242"/>
    </row>
    <row r="4402" spans="439:453">
      <c r="PW4402" s="242"/>
      <c r="PX4402" s="242"/>
      <c r="PY4402" s="242"/>
      <c r="PZ4402" s="242"/>
      <c r="QA4402" s="242"/>
      <c r="QB4402" s="242"/>
      <c r="QC4402" s="242"/>
      <c r="QD4402" s="242"/>
      <c r="QE4402" s="242"/>
      <c r="QF4402" s="242"/>
      <c r="QG4402" s="242"/>
      <c r="QH4402" s="242"/>
      <c r="QI4402" s="242"/>
      <c r="QJ4402" s="242"/>
      <c r="QK4402" s="242"/>
    </row>
    <row r="4403" spans="439:453">
      <c r="PW4403" s="242"/>
      <c r="PX4403" s="242"/>
      <c r="PY4403" s="242"/>
      <c r="PZ4403" s="242"/>
      <c r="QA4403" s="242"/>
      <c r="QB4403" s="242"/>
      <c r="QC4403" s="242"/>
      <c r="QD4403" s="242"/>
      <c r="QE4403" s="242"/>
      <c r="QF4403" s="242"/>
      <c r="QG4403" s="242"/>
      <c r="QH4403" s="242"/>
      <c r="QI4403" s="242"/>
      <c r="QJ4403" s="242"/>
      <c r="QK4403" s="242"/>
    </row>
    <row r="4404" spans="439:453">
      <c r="PW4404" s="242"/>
      <c r="PX4404" s="242"/>
      <c r="PY4404" s="242"/>
      <c r="PZ4404" s="242"/>
      <c r="QA4404" s="242"/>
      <c r="QB4404" s="242"/>
      <c r="QC4404" s="242"/>
      <c r="QD4404" s="242"/>
      <c r="QE4404" s="242"/>
      <c r="QF4404" s="242"/>
      <c r="QG4404" s="242"/>
      <c r="QH4404" s="242"/>
      <c r="QI4404" s="242"/>
      <c r="QJ4404" s="242"/>
      <c r="QK4404" s="242"/>
    </row>
    <row r="4405" spans="439:453">
      <c r="PW4405" s="242"/>
      <c r="PX4405" s="242"/>
      <c r="PY4405" s="242"/>
      <c r="PZ4405" s="242"/>
      <c r="QA4405" s="242"/>
      <c r="QB4405" s="242"/>
      <c r="QC4405" s="242"/>
      <c r="QD4405" s="242"/>
      <c r="QE4405" s="242"/>
      <c r="QF4405" s="242"/>
      <c r="QG4405" s="242"/>
      <c r="QH4405" s="242"/>
      <c r="QI4405" s="242"/>
      <c r="QJ4405" s="242"/>
      <c r="QK4405" s="242"/>
    </row>
    <row r="4406" spans="439:453">
      <c r="PW4406" s="242"/>
      <c r="PX4406" s="242"/>
      <c r="PY4406" s="242"/>
      <c r="PZ4406" s="242"/>
      <c r="QA4406" s="242"/>
      <c r="QB4406" s="242"/>
      <c r="QC4406" s="242"/>
      <c r="QD4406" s="242"/>
      <c r="QE4406" s="242"/>
      <c r="QF4406" s="242"/>
      <c r="QG4406" s="242"/>
      <c r="QH4406" s="242"/>
      <c r="QI4406" s="242"/>
      <c r="QJ4406" s="242"/>
      <c r="QK4406" s="242"/>
    </row>
    <row r="4407" spans="439:453">
      <c r="PW4407" s="242"/>
      <c r="PX4407" s="242"/>
      <c r="PY4407" s="242"/>
      <c r="PZ4407" s="242"/>
      <c r="QA4407" s="242"/>
      <c r="QB4407" s="242"/>
      <c r="QC4407" s="242"/>
      <c r="QD4407" s="242"/>
      <c r="QE4407" s="242"/>
      <c r="QF4407" s="242"/>
      <c r="QG4407" s="242"/>
      <c r="QH4407" s="242"/>
      <c r="QI4407" s="242"/>
      <c r="QJ4407" s="242"/>
      <c r="QK4407" s="242"/>
    </row>
    <row r="4408" spans="439:453">
      <c r="PW4408" s="242"/>
      <c r="PX4408" s="242"/>
      <c r="PY4408" s="242"/>
      <c r="PZ4408" s="242"/>
      <c r="QA4408" s="242"/>
      <c r="QB4408" s="242"/>
      <c r="QC4408" s="242"/>
      <c r="QD4408" s="242"/>
      <c r="QE4408" s="242"/>
      <c r="QF4408" s="242"/>
      <c r="QG4408" s="242"/>
      <c r="QH4408" s="242"/>
      <c r="QI4408" s="242"/>
      <c r="QJ4408" s="242"/>
      <c r="QK4408" s="242"/>
    </row>
    <row r="4409" spans="439:453">
      <c r="PW4409" s="242"/>
      <c r="PX4409" s="242"/>
      <c r="PY4409" s="242"/>
      <c r="PZ4409" s="242"/>
      <c r="QA4409" s="242"/>
      <c r="QB4409" s="242"/>
      <c r="QC4409" s="242"/>
      <c r="QD4409" s="242"/>
      <c r="QE4409" s="242"/>
      <c r="QF4409" s="242"/>
      <c r="QG4409" s="242"/>
      <c r="QH4409" s="242"/>
      <c r="QI4409" s="242"/>
      <c r="QJ4409" s="242"/>
      <c r="QK4409" s="242"/>
    </row>
    <row r="4410" spans="439:453">
      <c r="PW4410" s="242"/>
      <c r="PX4410" s="242"/>
      <c r="PY4410" s="242"/>
      <c r="PZ4410" s="242"/>
      <c r="QA4410" s="242"/>
      <c r="QB4410" s="242"/>
      <c r="QC4410" s="242"/>
      <c r="QD4410" s="242"/>
      <c r="QE4410" s="242"/>
      <c r="QF4410" s="242"/>
      <c r="QG4410" s="242"/>
      <c r="QH4410" s="242"/>
      <c r="QI4410" s="242"/>
      <c r="QJ4410" s="242"/>
      <c r="QK4410" s="242"/>
    </row>
    <row r="4411" spans="439:453">
      <c r="PW4411" s="242"/>
      <c r="PX4411" s="242"/>
      <c r="PY4411" s="242"/>
      <c r="PZ4411" s="242"/>
      <c r="QA4411" s="242"/>
      <c r="QB4411" s="242"/>
      <c r="QC4411" s="242"/>
      <c r="QD4411" s="242"/>
      <c r="QE4411" s="242"/>
      <c r="QF4411" s="242"/>
      <c r="QG4411" s="242"/>
      <c r="QH4411" s="242"/>
      <c r="QI4411" s="242"/>
      <c r="QJ4411" s="242"/>
      <c r="QK4411" s="242"/>
    </row>
    <row r="4412" spans="439:453">
      <c r="PW4412" s="242"/>
      <c r="PX4412" s="242"/>
      <c r="PY4412" s="242"/>
      <c r="PZ4412" s="242"/>
      <c r="QA4412" s="242"/>
      <c r="QB4412" s="242"/>
      <c r="QC4412" s="242"/>
      <c r="QD4412" s="242"/>
      <c r="QE4412" s="242"/>
      <c r="QF4412" s="242"/>
      <c r="QG4412" s="242"/>
      <c r="QH4412" s="242"/>
      <c r="QI4412" s="242"/>
      <c r="QJ4412" s="242"/>
      <c r="QK4412" s="242"/>
    </row>
    <row r="4413" spans="439:453">
      <c r="PW4413" s="242"/>
      <c r="PX4413" s="242"/>
      <c r="PY4413" s="242"/>
      <c r="PZ4413" s="242"/>
      <c r="QA4413" s="242"/>
      <c r="QB4413" s="242"/>
      <c r="QC4413" s="242"/>
      <c r="QD4413" s="242"/>
      <c r="QE4413" s="242"/>
      <c r="QF4413" s="242"/>
      <c r="QG4413" s="242"/>
      <c r="QH4413" s="242"/>
      <c r="QI4413" s="242"/>
      <c r="QJ4413" s="242"/>
      <c r="QK4413" s="242"/>
    </row>
    <row r="4414" spans="439:453">
      <c r="PW4414" s="242"/>
      <c r="PX4414" s="242"/>
      <c r="PY4414" s="242"/>
      <c r="PZ4414" s="242"/>
      <c r="QA4414" s="242"/>
      <c r="QB4414" s="242"/>
      <c r="QC4414" s="242"/>
      <c r="QD4414" s="242"/>
      <c r="QE4414" s="242"/>
      <c r="QF4414" s="242"/>
      <c r="QG4414" s="242"/>
      <c r="QH4414" s="242"/>
      <c r="QI4414" s="242"/>
      <c r="QJ4414" s="242"/>
      <c r="QK4414" s="242"/>
    </row>
    <row r="4415" spans="439:453">
      <c r="PW4415" s="242"/>
      <c r="PX4415" s="242"/>
      <c r="PY4415" s="242"/>
      <c r="PZ4415" s="242"/>
      <c r="QA4415" s="242"/>
      <c r="QB4415" s="242"/>
      <c r="QC4415" s="242"/>
      <c r="QD4415" s="242"/>
      <c r="QE4415" s="242"/>
      <c r="QF4415" s="242"/>
      <c r="QG4415" s="242"/>
      <c r="QH4415" s="242"/>
      <c r="QI4415" s="242"/>
      <c r="QJ4415" s="242"/>
      <c r="QK4415" s="242"/>
    </row>
    <row r="4416" spans="439:453">
      <c r="PW4416" s="242"/>
      <c r="PX4416" s="242"/>
      <c r="PY4416" s="242"/>
      <c r="PZ4416" s="242"/>
      <c r="QA4416" s="242"/>
      <c r="QB4416" s="242"/>
      <c r="QC4416" s="242"/>
      <c r="QD4416" s="242"/>
      <c r="QE4416" s="242"/>
      <c r="QF4416" s="242"/>
      <c r="QG4416" s="242"/>
      <c r="QH4416" s="242"/>
      <c r="QI4416" s="242"/>
      <c r="QJ4416" s="242"/>
      <c r="QK4416" s="242"/>
    </row>
    <row r="4417" spans="439:453">
      <c r="PW4417" s="242"/>
      <c r="PX4417" s="242"/>
      <c r="PY4417" s="242"/>
      <c r="PZ4417" s="242"/>
      <c r="QA4417" s="242"/>
      <c r="QB4417" s="242"/>
      <c r="QC4417" s="242"/>
      <c r="QD4417" s="242"/>
      <c r="QE4417" s="242"/>
      <c r="QF4417" s="242"/>
      <c r="QG4417" s="242"/>
      <c r="QH4417" s="242"/>
      <c r="QI4417" s="242"/>
      <c r="QJ4417" s="242"/>
      <c r="QK4417" s="242"/>
    </row>
    <row r="4418" spans="439:453">
      <c r="PW4418" s="242"/>
      <c r="PX4418" s="242"/>
      <c r="PY4418" s="242"/>
      <c r="PZ4418" s="242"/>
      <c r="QA4418" s="242"/>
      <c r="QB4418" s="242"/>
      <c r="QC4418" s="242"/>
      <c r="QD4418" s="242"/>
      <c r="QE4418" s="242"/>
      <c r="QF4418" s="242"/>
      <c r="QG4418" s="242"/>
      <c r="QH4418" s="242"/>
      <c r="QI4418" s="242"/>
      <c r="QJ4418" s="242"/>
      <c r="QK4418" s="242"/>
    </row>
    <row r="4419" spans="439:453">
      <c r="PW4419" s="242"/>
      <c r="PX4419" s="242"/>
      <c r="PY4419" s="242"/>
      <c r="PZ4419" s="242"/>
      <c r="QA4419" s="242"/>
      <c r="QB4419" s="242"/>
      <c r="QC4419" s="242"/>
      <c r="QD4419" s="242"/>
      <c r="QE4419" s="242"/>
      <c r="QF4419" s="242"/>
      <c r="QG4419" s="242"/>
      <c r="QH4419" s="242"/>
      <c r="QI4419" s="242"/>
      <c r="QJ4419" s="242"/>
      <c r="QK4419" s="242"/>
    </row>
    <row r="4420" spans="439:453">
      <c r="PW4420" s="242"/>
      <c r="PX4420" s="242"/>
      <c r="PY4420" s="242"/>
      <c r="PZ4420" s="242"/>
      <c r="QA4420" s="242"/>
      <c r="QB4420" s="242"/>
      <c r="QC4420" s="242"/>
      <c r="QD4420" s="242"/>
      <c r="QE4420" s="242"/>
      <c r="QF4420" s="242"/>
      <c r="QG4420" s="242"/>
      <c r="QH4420" s="242"/>
      <c r="QI4420" s="242"/>
      <c r="QJ4420" s="242"/>
      <c r="QK4420" s="242"/>
    </row>
    <row r="4421" spans="439:453">
      <c r="PW4421" s="242"/>
      <c r="PX4421" s="242"/>
      <c r="PY4421" s="242"/>
      <c r="PZ4421" s="242"/>
      <c r="QA4421" s="242"/>
      <c r="QB4421" s="242"/>
      <c r="QC4421" s="242"/>
      <c r="QD4421" s="242"/>
      <c r="QE4421" s="242"/>
      <c r="QF4421" s="242"/>
      <c r="QG4421" s="242"/>
      <c r="QH4421" s="242"/>
      <c r="QI4421" s="242"/>
      <c r="QJ4421" s="242"/>
      <c r="QK4421" s="242"/>
    </row>
    <row r="4422" spans="439:453">
      <c r="PW4422" s="242"/>
      <c r="PX4422" s="242"/>
      <c r="PY4422" s="242"/>
      <c r="PZ4422" s="242"/>
      <c r="QA4422" s="242"/>
      <c r="QB4422" s="242"/>
      <c r="QC4422" s="242"/>
      <c r="QD4422" s="242"/>
      <c r="QE4422" s="242"/>
      <c r="QF4422" s="242"/>
      <c r="QG4422" s="242"/>
      <c r="QH4422" s="242"/>
      <c r="QI4422" s="242"/>
      <c r="QJ4422" s="242"/>
      <c r="QK4422" s="242"/>
    </row>
    <row r="4423" spans="439:453">
      <c r="PW4423" s="242"/>
      <c r="PX4423" s="242"/>
      <c r="PY4423" s="242"/>
      <c r="PZ4423" s="242"/>
      <c r="QA4423" s="242"/>
      <c r="QB4423" s="242"/>
      <c r="QC4423" s="242"/>
      <c r="QD4423" s="242"/>
      <c r="QE4423" s="242"/>
      <c r="QF4423" s="242"/>
      <c r="QG4423" s="242"/>
      <c r="QH4423" s="242"/>
      <c r="QI4423" s="242"/>
      <c r="QJ4423" s="242"/>
      <c r="QK4423" s="242"/>
    </row>
    <row r="4424" spans="439:453">
      <c r="PW4424" s="242"/>
      <c r="PX4424" s="242"/>
      <c r="PY4424" s="242"/>
      <c r="PZ4424" s="242"/>
      <c r="QA4424" s="242"/>
      <c r="QB4424" s="242"/>
      <c r="QC4424" s="242"/>
      <c r="QD4424" s="242"/>
      <c r="QE4424" s="242"/>
      <c r="QF4424" s="242"/>
      <c r="QG4424" s="242"/>
      <c r="QH4424" s="242"/>
      <c r="QI4424" s="242"/>
      <c r="QJ4424" s="242"/>
      <c r="QK4424" s="242"/>
    </row>
    <row r="4425" spans="439:453">
      <c r="PW4425" s="242"/>
      <c r="PX4425" s="242"/>
      <c r="PY4425" s="242"/>
      <c r="PZ4425" s="242"/>
      <c r="QA4425" s="242"/>
      <c r="QB4425" s="242"/>
      <c r="QC4425" s="242"/>
      <c r="QD4425" s="242"/>
      <c r="QE4425" s="242"/>
      <c r="QF4425" s="242"/>
      <c r="QG4425" s="242"/>
      <c r="QH4425" s="242"/>
      <c r="QI4425" s="242"/>
      <c r="QJ4425" s="242"/>
      <c r="QK4425" s="242"/>
    </row>
    <row r="4426" spans="439:453">
      <c r="PW4426" s="242"/>
      <c r="PX4426" s="242"/>
      <c r="PY4426" s="242"/>
      <c r="PZ4426" s="242"/>
      <c r="QA4426" s="242"/>
      <c r="QB4426" s="242"/>
      <c r="QC4426" s="242"/>
      <c r="QD4426" s="242"/>
      <c r="QE4426" s="242"/>
      <c r="QF4426" s="242"/>
      <c r="QG4426" s="242"/>
      <c r="QH4426" s="242"/>
      <c r="QI4426" s="242"/>
      <c r="QJ4426" s="242"/>
      <c r="QK4426" s="242"/>
    </row>
    <row r="4427" spans="439:453">
      <c r="PW4427" s="242"/>
      <c r="PX4427" s="242"/>
      <c r="PY4427" s="242"/>
      <c r="PZ4427" s="242"/>
      <c r="QA4427" s="242"/>
      <c r="QB4427" s="242"/>
      <c r="QC4427" s="242"/>
      <c r="QD4427" s="242"/>
      <c r="QE4427" s="242"/>
      <c r="QF4427" s="242"/>
      <c r="QG4427" s="242"/>
      <c r="QH4427" s="242"/>
      <c r="QI4427" s="242"/>
      <c r="QJ4427" s="242"/>
      <c r="QK4427" s="242"/>
    </row>
    <row r="4428" spans="439:453">
      <c r="PW4428" s="242"/>
      <c r="PX4428" s="242"/>
      <c r="PY4428" s="242"/>
      <c r="PZ4428" s="242"/>
      <c r="QA4428" s="242"/>
      <c r="QB4428" s="242"/>
      <c r="QC4428" s="242"/>
      <c r="QD4428" s="242"/>
      <c r="QE4428" s="242"/>
      <c r="QF4428" s="242"/>
      <c r="QG4428" s="242"/>
      <c r="QH4428" s="242"/>
      <c r="QI4428" s="242"/>
      <c r="QJ4428" s="242"/>
      <c r="QK4428" s="242"/>
    </row>
    <row r="4429" spans="439:453">
      <c r="PW4429" s="242"/>
      <c r="PX4429" s="242"/>
      <c r="PY4429" s="242"/>
      <c r="PZ4429" s="242"/>
      <c r="QA4429" s="242"/>
      <c r="QB4429" s="242"/>
      <c r="QC4429" s="242"/>
      <c r="QD4429" s="242"/>
      <c r="QE4429" s="242"/>
      <c r="QF4429" s="242"/>
      <c r="QG4429" s="242"/>
      <c r="QH4429" s="242"/>
      <c r="QI4429" s="242"/>
      <c r="QJ4429" s="242"/>
      <c r="QK4429" s="242"/>
    </row>
    <row r="4430" spans="439:453">
      <c r="PW4430" s="242"/>
      <c r="PX4430" s="242"/>
      <c r="PY4430" s="242"/>
      <c r="PZ4430" s="242"/>
      <c r="QA4430" s="242"/>
      <c r="QB4430" s="242"/>
      <c r="QC4430" s="242"/>
      <c r="QD4430" s="242"/>
      <c r="QE4430" s="242"/>
      <c r="QF4430" s="242"/>
      <c r="QG4430" s="242"/>
      <c r="QH4430" s="242"/>
      <c r="QI4430" s="242"/>
      <c r="QJ4430" s="242"/>
      <c r="QK4430" s="242"/>
    </row>
    <row r="4431" spans="439:453">
      <c r="PW4431" s="242"/>
      <c r="PX4431" s="242"/>
      <c r="PY4431" s="242"/>
      <c r="PZ4431" s="242"/>
      <c r="QA4431" s="242"/>
      <c r="QB4431" s="242"/>
      <c r="QC4431" s="242"/>
      <c r="QD4431" s="242"/>
      <c r="QE4431" s="242"/>
      <c r="QF4431" s="242"/>
      <c r="QG4431" s="242"/>
      <c r="QH4431" s="242"/>
      <c r="QI4431" s="242"/>
      <c r="QJ4431" s="242"/>
      <c r="QK4431" s="242"/>
    </row>
    <row r="4432" spans="439:453">
      <c r="PW4432" s="242"/>
      <c r="PX4432" s="242"/>
      <c r="PY4432" s="242"/>
      <c r="PZ4432" s="242"/>
      <c r="QA4432" s="242"/>
      <c r="QB4432" s="242"/>
      <c r="QC4432" s="242"/>
      <c r="QD4432" s="242"/>
      <c r="QE4432" s="242"/>
      <c r="QF4432" s="242"/>
      <c r="QG4432" s="242"/>
      <c r="QH4432" s="242"/>
      <c r="QI4432" s="242"/>
      <c r="QJ4432" s="242"/>
      <c r="QK4432" s="242"/>
    </row>
    <row r="4433" spans="439:453">
      <c r="PW4433" s="242"/>
      <c r="PX4433" s="242"/>
      <c r="PY4433" s="242"/>
      <c r="PZ4433" s="242"/>
      <c r="QA4433" s="242"/>
      <c r="QB4433" s="242"/>
      <c r="QC4433" s="242"/>
      <c r="QD4433" s="242"/>
      <c r="QE4433" s="242"/>
      <c r="QF4433" s="242"/>
      <c r="QG4433" s="242"/>
      <c r="QH4433" s="242"/>
      <c r="QI4433" s="242"/>
      <c r="QJ4433" s="242"/>
      <c r="QK4433" s="242"/>
    </row>
    <row r="4434" spans="439:453">
      <c r="PW4434" s="242"/>
      <c r="PX4434" s="242"/>
      <c r="PY4434" s="242"/>
      <c r="PZ4434" s="242"/>
      <c r="QA4434" s="242"/>
      <c r="QB4434" s="242"/>
      <c r="QC4434" s="242"/>
      <c r="QD4434" s="242"/>
      <c r="QE4434" s="242"/>
      <c r="QF4434" s="242"/>
      <c r="QG4434" s="242"/>
      <c r="QH4434" s="242"/>
      <c r="QI4434" s="242"/>
      <c r="QJ4434" s="242"/>
      <c r="QK4434" s="242"/>
    </row>
    <row r="4435" spans="439:453">
      <c r="PW4435" s="242"/>
      <c r="PX4435" s="242"/>
      <c r="PY4435" s="242"/>
      <c r="PZ4435" s="242"/>
      <c r="QA4435" s="242"/>
      <c r="QB4435" s="242"/>
      <c r="QC4435" s="242"/>
      <c r="QD4435" s="242"/>
      <c r="QE4435" s="242"/>
      <c r="QF4435" s="242"/>
      <c r="QG4435" s="242"/>
      <c r="QH4435" s="242"/>
      <c r="QI4435" s="242"/>
      <c r="QJ4435" s="242"/>
      <c r="QK4435" s="242"/>
    </row>
    <row r="4436" spans="439:453">
      <c r="PW4436" s="242"/>
      <c r="PX4436" s="242"/>
      <c r="PY4436" s="242"/>
      <c r="PZ4436" s="242"/>
      <c r="QA4436" s="242"/>
      <c r="QB4436" s="242"/>
      <c r="QC4436" s="242"/>
      <c r="QD4436" s="242"/>
      <c r="QE4436" s="242"/>
      <c r="QF4436" s="242"/>
      <c r="QG4436" s="242"/>
      <c r="QH4436" s="242"/>
      <c r="QI4436" s="242"/>
      <c r="QJ4436" s="242"/>
      <c r="QK4436" s="242"/>
    </row>
    <row r="4437" spans="439:453">
      <c r="PW4437" s="242"/>
      <c r="PX4437" s="242"/>
      <c r="PY4437" s="242"/>
      <c r="PZ4437" s="242"/>
      <c r="QA4437" s="242"/>
      <c r="QB4437" s="242"/>
      <c r="QC4437" s="242"/>
      <c r="QD4437" s="242"/>
      <c r="QE4437" s="242"/>
      <c r="QF4437" s="242"/>
      <c r="QG4437" s="242"/>
      <c r="QH4437" s="242"/>
      <c r="QI4437" s="242"/>
      <c r="QJ4437" s="242"/>
      <c r="QK4437" s="242"/>
    </row>
    <row r="4438" spans="439:453">
      <c r="PW4438" s="242"/>
      <c r="PX4438" s="242"/>
      <c r="PY4438" s="242"/>
      <c r="PZ4438" s="242"/>
      <c r="QA4438" s="242"/>
      <c r="QB4438" s="242"/>
      <c r="QC4438" s="242"/>
      <c r="QD4438" s="242"/>
      <c r="QE4438" s="242"/>
      <c r="QF4438" s="242"/>
      <c r="QG4438" s="242"/>
      <c r="QH4438" s="242"/>
      <c r="QI4438" s="242"/>
      <c r="QJ4438" s="242"/>
      <c r="QK4438" s="242"/>
    </row>
    <row r="4439" spans="439:453">
      <c r="PW4439" s="242"/>
      <c r="PX4439" s="242"/>
      <c r="PY4439" s="242"/>
      <c r="PZ4439" s="242"/>
      <c r="QA4439" s="242"/>
      <c r="QB4439" s="242"/>
      <c r="QC4439" s="242"/>
      <c r="QD4439" s="242"/>
      <c r="QE4439" s="242"/>
      <c r="QF4439" s="242"/>
      <c r="QG4439" s="242"/>
      <c r="QH4439" s="242"/>
      <c r="QI4439" s="242"/>
      <c r="QJ4439" s="242"/>
      <c r="QK4439" s="242"/>
    </row>
    <row r="4440" spans="439:453">
      <c r="PW4440" s="242"/>
      <c r="PX4440" s="242"/>
      <c r="PY4440" s="242"/>
      <c r="PZ4440" s="242"/>
      <c r="QA4440" s="242"/>
      <c r="QB4440" s="242"/>
      <c r="QC4440" s="242"/>
      <c r="QD4440" s="242"/>
      <c r="QE4440" s="242"/>
      <c r="QF4440" s="242"/>
      <c r="QG4440" s="242"/>
      <c r="QH4440" s="242"/>
      <c r="QI4440" s="242"/>
      <c r="QJ4440" s="242"/>
      <c r="QK4440" s="242"/>
    </row>
    <row r="4441" spans="439:453">
      <c r="PW4441" s="242"/>
      <c r="PX4441" s="242"/>
      <c r="PY4441" s="242"/>
      <c r="PZ4441" s="242"/>
      <c r="QA4441" s="242"/>
      <c r="QB4441" s="242"/>
      <c r="QC4441" s="242"/>
      <c r="QD4441" s="242"/>
      <c r="QE4441" s="242"/>
      <c r="QF4441" s="242"/>
      <c r="QG4441" s="242"/>
      <c r="QH4441" s="242"/>
      <c r="QI4441" s="242"/>
      <c r="QJ4441" s="242"/>
      <c r="QK4441" s="242"/>
    </row>
    <row r="4442" spans="439:453">
      <c r="PW4442" s="242"/>
      <c r="PX4442" s="242"/>
      <c r="PY4442" s="242"/>
      <c r="PZ4442" s="242"/>
      <c r="QA4442" s="242"/>
      <c r="QB4442" s="242"/>
      <c r="QC4442" s="242"/>
      <c r="QD4442" s="242"/>
      <c r="QE4442" s="242"/>
      <c r="QF4442" s="242"/>
      <c r="QG4442" s="242"/>
      <c r="QH4442" s="242"/>
      <c r="QI4442" s="242"/>
      <c r="QJ4442" s="242"/>
      <c r="QK4442" s="242"/>
    </row>
    <row r="4443" spans="439:453">
      <c r="PW4443" s="242"/>
      <c r="PX4443" s="242"/>
      <c r="PY4443" s="242"/>
      <c r="PZ4443" s="242"/>
      <c r="QA4443" s="242"/>
      <c r="QB4443" s="242"/>
      <c r="QC4443" s="242"/>
      <c r="QD4443" s="242"/>
      <c r="QE4443" s="242"/>
      <c r="QF4443" s="242"/>
      <c r="QG4443" s="242"/>
      <c r="QH4443" s="242"/>
      <c r="QI4443" s="242"/>
      <c r="QJ4443" s="242"/>
      <c r="QK4443" s="242"/>
    </row>
    <row r="4444" spans="439:453">
      <c r="PW4444" s="242"/>
      <c r="PX4444" s="242"/>
      <c r="PY4444" s="242"/>
      <c r="PZ4444" s="242"/>
      <c r="QA4444" s="242"/>
      <c r="QB4444" s="242"/>
      <c r="QC4444" s="242"/>
      <c r="QD4444" s="242"/>
      <c r="QE4444" s="242"/>
      <c r="QF4444" s="242"/>
      <c r="QG4444" s="242"/>
      <c r="QH4444" s="242"/>
      <c r="QI4444" s="242"/>
      <c r="QJ4444" s="242"/>
      <c r="QK4444" s="242"/>
    </row>
    <row r="4445" spans="439:453">
      <c r="PW4445" s="242"/>
      <c r="PX4445" s="242"/>
      <c r="PY4445" s="242"/>
      <c r="PZ4445" s="242"/>
      <c r="QA4445" s="242"/>
      <c r="QB4445" s="242"/>
      <c r="QC4445" s="242"/>
      <c r="QD4445" s="242"/>
      <c r="QE4445" s="242"/>
      <c r="QF4445" s="242"/>
      <c r="QG4445" s="242"/>
      <c r="QH4445" s="242"/>
      <c r="QI4445" s="242"/>
      <c r="QJ4445" s="242"/>
      <c r="QK4445" s="242"/>
    </row>
    <row r="4446" spans="439:453">
      <c r="PW4446" s="242"/>
      <c r="PX4446" s="242"/>
      <c r="PY4446" s="242"/>
      <c r="PZ4446" s="242"/>
      <c r="QA4446" s="242"/>
      <c r="QB4446" s="242"/>
      <c r="QC4446" s="242"/>
      <c r="QD4446" s="242"/>
      <c r="QE4446" s="242"/>
      <c r="QF4446" s="242"/>
      <c r="QG4446" s="242"/>
      <c r="QH4446" s="242"/>
      <c r="QI4446" s="242"/>
      <c r="QJ4446" s="242"/>
      <c r="QK4446" s="242"/>
    </row>
    <row r="4447" spans="439:453">
      <c r="PW4447" s="242"/>
      <c r="PX4447" s="242"/>
      <c r="PY4447" s="242"/>
      <c r="PZ4447" s="242"/>
      <c r="QA4447" s="242"/>
      <c r="QB4447" s="242"/>
      <c r="QC4447" s="242"/>
      <c r="QD4447" s="242"/>
      <c r="QE4447" s="242"/>
      <c r="QF4447" s="242"/>
      <c r="QG4447" s="242"/>
      <c r="QH4447" s="242"/>
      <c r="QI4447" s="242"/>
      <c r="QJ4447" s="242"/>
      <c r="QK4447" s="242"/>
    </row>
    <row r="4448" spans="439:453">
      <c r="PW4448" s="242"/>
      <c r="PX4448" s="242"/>
      <c r="PY4448" s="242"/>
      <c r="PZ4448" s="242"/>
      <c r="QA4448" s="242"/>
      <c r="QB4448" s="242"/>
      <c r="QC4448" s="242"/>
      <c r="QD4448" s="242"/>
      <c r="QE4448" s="242"/>
      <c r="QF4448" s="242"/>
      <c r="QG4448" s="242"/>
      <c r="QH4448" s="242"/>
      <c r="QI4448" s="242"/>
      <c r="QJ4448" s="242"/>
      <c r="QK4448" s="242"/>
    </row>
    <row r="4449" spans="439:453">
      <c r="PW4449" s="242"/>
      <c r="PX4449" s="242"/>
      <c r="PY4449" s="242"/>
      <c r="PZ4449" s="242"/>
      <c r="QA4449" s="242"/>
      <c r="QB4449" s="242"/>
      <c r="QC4449" s="242"/>
      <c r="QD4449" s="242"/>
      <c r="QE4449" s="242"/>
      <c r="QF4449" s="242"/>
      <c r="QG4449" s="242"/>
      <c r="QH4449" s="242"/>
      <c r="QI4449" s="242"/>
      <c r="QJ4449" s="242"/>
      <c r="QK4449" s="242"/>
    </row>
    <row r="4450" spans="439:453">
      <c r="PW4450" s="242"/>
      <c r="PX4450" s="242"/>
      <c r="PY4450" s="242"/>
      <c r="PZ4450" s="242"/>
      <c r="QA4450" s="242"/>
      <c r="QB4450" s="242"/>
      <c r="QC4450" s="242"/>
      <c r="QD4450" s="242"/>
      <c r="QE4450" s="242"/>
      <c r="QF4450" s="242"/>
      <c r="QG4450" s="242"/>
      <c r="QH4450" s="242"/>
      <c r="QI4450" s="242"/>
      <c r="QJ4450" s="242"/>
      <c r="QK4450" s="242"/>
    </row>
    <row r="4451" spans="439:453">
      <c r="PW4451" s="242"/>
      <c r="PX4451" s="242"/>
      <c r="PY4451" s="242"/>
      <c r="PZ4451" s="242"/>
      <c r="QA4451" s="242"/>
      <c r="QB4451" s="242"/>
      <c r="QC4451" s="242"/>
      <c r="QD4451" s="242"/>
      <c r="QE4451" s="242"/>
      <c r="QF4451" s="242"/>
      <c r="QG4451" s="242"/>
      <c r="QH4451" s="242"/>
      <c r="QI4451" s="242"/>
      <c r="QJ4451" s="242"/>
      <c r="QK4451" s="242"/>
    </row>
    <row r="4452" spans="439:453">
      <c r="PW4452" s="242"/>
      <c r="PX4452" s="242"/>
      <c r="PY4452" s="242"/>
      <c r="PZ4452" s="242"/>
      <c r="QA4452" s="242"/>
      <c r="QB4452" s="242"/>
      <c r="QC4452" s="242"/>
      <c r="QD4452" s="242"/>
      <c r="QE4452" s="242"/>
      <c r="QF4452" s="242"/>
      <c r="QG4452" s="242"/>
      <c r="QH4452" s="242"/>
      <c r="QI4452" s="242"/>
      <c r="QJ4452" s="242"/>
      <c r="QK4452" s="242"/>
    </row>
    <row r="4453" spans="439:453">
      <c r="PW4453" s="242"/>
      <c r="PX4453" s="242"/>
      <c r="PY4453" s="242"/>
      <c r="PZ4453" s="242"/>
      <c r="QA4453" s="242"/>
      <c r="QB4453" s="242"/>
      <c r="QC4453" s="242"/>
      <c r="QD4453" s="242"/>
      <c r="QE4453" s="242"/>
      <c r="QF4453" s="242"/>
      <c r="QG4453" s="242"/>
      <c r="QH4453" s="242"/>
      <c r="QI4453" s="242"/>
      <c r="QJ4453" s="242"/>
      <c r="QK4453" s="242"/>
    </row>
    <row r="4454" spans="439:453">
      <c r="PW4454" s="242"/>
      <c r="PX4454" s="242"/>
      <c r="PY4454" s="242"/>
      <c r="PZ4454" s="242"/>
      <c r="QA4454" s="242"/>
      <c r="QB4454" s="242"/>
      <c r="QC4454" s="242"/>
      <c r="QD4454" s="242"/>
      <c r="QE4454" s="242"/>
      <c r="QF4454" s="242"/>
      <c r="QG4454" s="242"/>
      <c r="QH4454" s="242"/>
      <c r="QI4454" s="242"/>
      <c r="QJ4454" s="242"/>
      <c r="QK4454" s="242"/>
    </row>
    <row r="4455" spans="439:453">
      <c r="PW4455" s="242"/>
      <c r="PX4455" s="242"/>
      <c r="PY4455" s="242"/>
      <c r="PZ4455" s="242"/>
      <c r="QA4455" s="242"/>
      <c r="QB4455" s="242"/>
      <c r="QC4455" s="242"/>
      <c r="QD4455" s="242"/>
      <c r="QE4455" s="242"/>
      <c r="QF4455" s="242"/>
      <c r="QG4455" s="242"/>
      <c r="QH4455" s="242"/>
      <c r="QI4455" s="242"/>
      <c r="QJ4455" s="242"/>
      <c r="QK4455" s="242"/>
    </row>
    <row r="4456" spans="439:453">
      <c r="PW4456" s="242"/>
      <c r="PX4456" s="242"/>
      <c r="PY4456" s="242"/>
      <c r="PZ4456" s="242"/>
      <c r="QA4456" s="242"/>
      <c r="QB4456" s="242"/>
      <c r="QC4456" s="242"/>
      <c r="QD4456" s="242"/>
      <c r="QE4456" s="242"/>
      <c r="QF4456" s="242"/>
      <c r="QG4456" s="242"/>
      <c r="QH4456" s="242"/>
      <c r="QI4456" s="242"/>
      <c r="QJ4456" s="242"/>
      <c r="QK4456" s="242"/>
    </row>
    <row r="4457" spans="439:453">
      <c r="PW4457" s="242"/>
      <c r="PX4457" s="242"/>
      <c r="PY4457" s="242"/>
      <c r="PZ4457" s="242"/>
      <c r="QA4457" s="242"/>
      <c r="QB4457" s="242"/>
      <c r="QC4457" s="242"/>
      <c r="QD4457" s="242"/>
      <c r="QE4457" s="242"/>
      <c r="QF4457" s="242"/>
      <c r="QG4457" s="242"/>
      <c r="QH4457" s="242"/>
      <c r="QI4457" s="242"/>
      <c r="QJ4457" s="242"/>
      <c r="QK4457" s="242"/>
    </row>
    <row r="4458" spans="439:453">
      <c r="PW4458" s="242"/>
      <c r="PX4458" s="242"/>
      <c r="PY4458" s="242"/>
      <c r="PZ4458" s="242"/>
      <c r="QA4458" s="242"/>
      <c r="QB4458" s="242"/>
      <c r="QC4458" s="242"/>
      <c r="QD4458" s="242"/>
      <c r="QE4458" s="242"/>
      <c r="QF4458" s="242"/>
      <c r="QG4458" s="242"/>
      <c r="QH4458" s="242"/>
      <c r="QI4458" s="242"/>
      <c r="QJ4458" s="242"/>
      <c r="QK4458" s="242"/>
    </row>
    <row r="4459" spans="439:453">
      <c r="PW4459" s="242"/>
      <c r="PX4459" s="242"/>
      <c r="PY4459" s="242"/>
      <c r="PZ4459" s="242"/>
      <c r="QA4459" s="242"/>
      <c r="QB4459" s="242"/>
      <c r="QC4459" s="242"/>
      <c r="QD4459" s="242"/>
      <c r="QE4459" s="242"/>
      <c r="QF4459" s="242"/>
      <c r="QG4459" s="242"/>
      <c r="QH4459" s="242"/>
      <c r="QI4459" s="242"/>
      <c r="QJ4459" s="242"/>
      <c r="QK4459" s="242"/>
    </row>
    <row r="4460" spans="439:453">
      <c r="PW4460" s="242"/>
      <c r="PX4460" s="242"/>
      <c r="PY4460" s="242"/>
      <c r="PZ4460" s="242"/>
      <c r="QA4460" s="242"/>
      <c r="QB4460" s="242"/>
      <c r="QC4460" s="242"/>
      <c r="QD4460" s="242"/>
      <c r="QE4460" s="242"/>
      <c r="QF4460" s="242"/>
      <c r="QG4460" s="242"/>
      <c r="QH4460" s="242"/>
      <c r="QI4460" s="242"/>
      <c r="QJ4460" s="242"/>
      <c r="QK4460" s="242"/>
    </row>
    <row r="4461" spans="439:453">
      <c r="PW4461" s="242"/>
      <c r="PX4461" s="242"/>
      <c r="PY4461" s="242"/>
      <c r="PZ4461" s="242"/>
      <c r="QA4461" s="242"/>
      <c r="QB4461" s="242"/>
      <c r="QC4461" s="242"/>
      <c r="QD4461" s="242"/>
      <c r="QE4461" s="242"/>
      <c r="QF4461" s="242"/>
      <c r="QG4461" s="242"/>
      <c r="QH4461" s="242"/>
      <c r="QI4461" s="242"/>
      <c r="QJ4461" s="242"/>
      <c r="QK4461" s="242"/>
    </row>
    <row r="4462" spans="439:453">
      <c r="PW4462" s="242"/>
      <c r="PX4462" s="242"/>
      <c r="PY4462" s="242"/>
      <c r="PZ4462" s="242"/>
      <c r="QA4462" s="242"/>
      <c r="QB4462" s="242"/>
      <c r="QC4462" s="242"/>
      <c r="QD4462" s="242"/>
      <c r="QE4462" s="242"/>
      <c r="QF4462" s="242"/>
      <c r="QG4462" s="242"/>
      <c r="QH4462" s="242"/>
      <c r="QI4462" s="242"/>
      <c r="QJ4462" s="242"/>
      <c r="QK4462" s="242"/>
    </row>
    <row r="4463" spans="439:453">
      <c r="PW4463" s="242"/>
      <c r="PX4463" s="242"/>
      <c r="PY4463" s="242"/>
      <c r="PZ4463" s="242"/>
      <c r="QA4463" s="242"/>
      <c r="QB4463" s="242"/>
      <c r="QC4463" s="242"/>
      <c r="QD4463" s="242"/>
      <c r="QE4463" s="242"/>
      <c r="QF4463" s="242"/>
      <c r="QG4463" s="242"/>
      <c r="QH4463" s="242"/>
      <c r="QI4463" s="242"/>
      <c r="QJ4463" s="242"/>
      <c r="QK4463" s="242"/>
    </row>
    <row r="4464" spans="439:453">
      <c r="PW4464" s="242"/>
      <c r="PX4464" s="242"/>
      <c r="PY4464" s="242"/>
      <c r="PZ4464" s="242"/>
      <c r="QA4464" s="242"/>
      <c r="QB4464" s="242"/>
      <c r="QC4464" s="242"/>
      <c r="QD4464" s="242"/>
      <c r="QE4464" s="242"/>
      <c r="QF4464" s="242"/>
      <c r="QG4464" s="242"/>
      <c r="QH4464" s="242"/>
      <c r="QI4464" s="242"/>
      <c r="QJ4464" s="242"/>
      <c r="QK4464" s="242"/>
    </row>
    <row r="4465" spans="439:453">
      <c r="PW4465" s="242"/>
      <c r="PX4465" s="242"/>
      <c r="PY4465" s="242"/>
      <c r="PZ4465" s="242"/>
      <c r="QA4465" s="242"/>
      <c r="QB4465" s="242"/>
      <c r="QC4465" s="242"/>
      <c r="QD4465" s="242"/>
      <c r="QE4465" s="242"/>
      <c r="QF4465" s="242"/>
      <c r="QG4465" s="242"/>
      <c r="QH4465" s="242"/>
      <c r="QI4465" s="242"/>
      <c r="QJ4465" s="242"/>
      <c r="QK4465" s="242"/>
    </row>
    <row r="4466" spans="439:453">
      <c r="PW4466" s="242"/>
      <c r="PX4466" s="242"/>
      <c r="PY4466" s="242"/>
      <c r="PZ4466" s="242"/>
      <c r="QA4466" s="242"/>
      <c r="QB4466" s="242"/>
      <c r="QC4466" s="242"/>
      <c r="QD4466" s="242"/>
      <c r="QE4466" s="242"/>
      <c r="QF4466" s="242"/>
      <c r="QG4466" s="242"/>
      <c r="QH4466" s="242"/>
      <c r="QI4466" s="242"/>
      <c r="QJ4466" s="242"/>
      <c r="QK4466" s="242"/>
    </row>
    <row r="4467" spans="439:453">
      <c r="PW4467" s="242"/>
      <c r="PX4467" s="242"/>
      <c r="PY4467" s="242"/>
      <c r="PZ4467" s="242"/>
      <c r="QA4467" s="242"/>
      <c r="QB4467" s="242"/>
      <c r="QC4467" s="242"/>
      <c r="QD4467" s="242"/>
      <c r="QE4467" s="242"/>
      <c r="QF4467" s="242"/>
      <c r="QG4467" s="242"/>
      <c r="QH4467" s="242"/>
      <c r="QI4467" s="242"/>
      <c r="QJ4467" s="242"/>
      <c r="QK4467" s="242"/>
    </row>
    <row r="4468" spans="439:453">
      <c r="PW4468" s="242"/>
      <c r="PX4468" s="242"/>
      <c r="PY4468" s="242"/>
      <c r="PZ4468" s="242"/>
      <c r="QA4468" s="242"/>
      <c r="QB4468" s="242"/>
      <c r="QC4468" s="242"/>
      <c r="QD4468" s="242"/>
      <c r="QE4468" s="242"/>
      <c r="QF4468" s="242"/>
      <c r="QG4468" s="242"/>
      <c r="QH4468" s="242"/>
      <c r="QI4468" s="242"/>
      <c r="QJ4468" s="242"/>
      <c r="QK4468" s="242"/>
    </row>
    <row r="4469" spans="439:453">
      <c r="PW4469" s="242"/>
      <c r="PX4469" s="242"/>
      <c r="PY4469" s="242"/>
      <c r="PZ4469" s="242"/>
      <c r="QA4469" s="242"/>
      <c r="QB4469" s="242"/>
      <c r="QC4469" s="242"/>
      <c r="QD4469" s="242"/>
      <c r="QE4469" s="242"/>
      <c r="QF4469" s="242"/>
      <c r="QG4469" s="242"/>
      <c r="QH4469" s="242"/>
      <c r="QI4469" s="242"/>
      <c r="QJ4469" s="242"/>
      <c r="QK4469" s="242"/>
    </row>
    <row r="4470" spans="439:453">
      <c r="PW4470" s="242"/>
      <c r="PX4470" s="242"/>
      <c r="PY4470" s="242"/>
      <c r="PZ4470" s="242"/>
      <c r="QA4470" s="242"/>
      <c r="QB4470" s="242"/>
      <c r="QC4470" s="242"/>
      <c r="QD4470" s="242"/>
      <c r="QE4470" s="242"/>
      <c r="QF4470" s="242"/>
      <c r="QG4470" s="242"/>
      <c r="QH4470" s="242"/>
      <c r="QI4470" s="242"/>
      <c r="QJ4470" s="242"/>
      <c r="QK4470" s="242"/>
    </row>
    <row r="4471" spans="439:453">
      <c r="PW4471" s="242"/>
      <c r="PX4471" s="242"/>
      <c r="PY4471" s="242"/>
      <c r="PZ4471" s="242"/>
      <c r="QA4471" s="242"/>
      <c r="QB4471" s="242"/>
      <c r="QC4471" s="242"/>
      <c r="QD4471" s="242"/>
      <c r="QE4471" s="242"/>
      <c r="QF4471" s="242"/>
      <c r="QG4471" s="242"/>
      <c r="QH4471" s="242"/>
      <c r="QI4471" s="242"/>
      <c r="QJ4471" s="242"/>
      <c r="QK4471" s="242"/>
    </row>
    <row r="4472" spans="439:453">
      <c r="PW4472" s="242"/>
      <c r="PX4472" s="242"/>
      <c r="PY4472" s="242"/>
      <c r="PZ4472" s="242"/>
      <c r="QA4472" s="242"/>
      <c r="QB4472" s="242"/>
      <c r="QC4472" s="242"/>
      <c r="QD4472" s="242"/>
      <c r="QE4472" s="242"/>
      <c r="QF4472" s="242"/>
      <c r="QG4472" s="242"/>
      <c r="QH4472" s="242"/>
      <c r="QI4472" s="242"/>
      <c r="QJ4472" s="242"/>
      <c r="QK4472" s="242"/>
    </row>
    <row r="4473" spans="439:453">
      <c r="PW4473" s="242"/>
      <c r="PX4473" s="242"/>
      <c r="PY4473" s="242"/>
      <c r="PZ4473" s="242"/>
      <c r="QA4473" s="242"/>
      <c r="QB4473" s="242"/>
      <c r="QC4473" s="242"/>
      <c r="QD4473" s="242"/>
      <c r="QE4473" s="242"/>
      <c r="QF4473" s="242"/>
      <c r="QG4473" s="242"/>
      <c r="QH4473" s="242"/>
      <c r="QI4473" s="242"/>
      <c r="QJ4473" s="242"/>
      <c r="QK4473" s="242"/>
    </row>
    <row r="4474" spans="439:453">
      <c r="PW4474" s="242"/>
      <c r="PX4474" s="242"/>
      <c r="PY4474" s="242"/>
      <c r="PZ4474" s="242"/>
      <c r="QA4474" s="242"/>
      <c r="QB4474" s="242"/>
      <c r="QC4474" s="242"/>
      <c r="QD4474" s="242"/>
      <c r="QE4474" s="242"/>
      <c r="QF4474" s="242"/>
      <c r="QG4474" s="242"/>
      <c r="QH4474" s="242"/>
      <c r="QI4474" s="242"/>
      <c r="QJ4474" s="242"/>
      <c r="QK4474" s="242"/>
    </row>
    <row r="4475" spans="439:453">
      <c r="PW4475" s="242"/>
      <c r="PX4475" s="242"/>
      <c r="PY4475" s="242"/>
      <c r="PZ4475" s="242"/>
      <c r="QA4475" s="242"/>
      <c r="QB4475" s="242"/>
      <c r="QC4475" s="242"/>
      <c r="QD4475" s="242"/>
      <c r="QE4475" s="242"/>
      <c r="QF4475" s="242"/>
      <c r="QG4475" s="242"/>
      <c r="QH4475" s="242"/>
      <c r="QI4475" s="242"/>
      <c r="QJ4475" s="242"/>
      <c r="QK4475" s="242"/>
    </row>
    <row r="4476" spans="439:453">
      <c r="PW4476" s="242"/>
      <c r="PX4476" s="242"/>
      <c r="PY4476" s="242"/>
      <c r="PZ4476" s="242"/>
      <c r="QA4476" s="242"/>
      <c r="QB4476" s="242"/>
      <c r="QC4476" s="242"/>
      <c r="QD4476" s="242"/>
      <c r="QE4476" s="242"/>
      <c r="QF4476" s="242"/>
      <c r="QG4476" s="242"/>
      <c r="QH4476" s="242"/>
      <c r="QI4476" s="242"/>
      <c r="QJ4476" s="242"/>
      <c r="QK4476" s="242"/>
    </row>
    <row r="4477" spans="439:453">
      <c r="PW4477" s="242"/>
      <c r="PX4477" s="242"/>
      <c r="PY4477" s="242"/>
      <c r="PZ4477" s="242"/>
      <c r="QA4477" s="242"/>
      <c r="QB4477" s="242"/>
      <c r="QC4477" s="242"/>
      <c r="QD4477" s="242"/>
      <c r="QE4477" s="242"/>
      <c r="QF4477" s="242"/>
      <c r="QG4477" s="242"/>
      <c r="QH4477" s="242"/>
      <c r="QI4477" s="242"/>
      <c r="QJ4477" s="242"/>
      <c r="QK4477" s="242"/>
    </row>
    <row r="4478" spans="439:453">
      <c r="PW4478" s="242"/>
      <c r="PX4478" s="242"/>
      <c r="PY4478" s="242"/>
      <c r="PZ4478" s="242"/>
      <c r="QA4478" s="242"/>
      <c r="QB4478" s="242"/>
      <c r="QC4478" s="242"/>
      <c r="QD4478" s="242"/>
      <c r="QE4478" s="242"/>
      <c r="QF4478" s="242"/>
      <c r="QG4478" s="242"/>
      <c r="QH4478" s="242"/>
      <c r="QI4478" s="242"/>
      <c r="QJ4478" s="242"/>
      <c r="QK4478" s="242"/>
    </row>
    <row r="4479" spans="439:453">
      <c r="PW4479" s="242"/>
      <c r="PX4479" s="242"/>
      <c r="PY4479" s="242"/>
      <c r="PZ4479" s="242"/>
      <c r="QA4479" s="242"/>
      <c r="QB4479" s="242"/>
      <c r="QC4479" s="242"/>
      <c r="QD4479" s="242"/>
      <c r="QE4479" s="242"/>
      <c r="QF4479" s="242"/>
      <c r="QG4479" s="242"/>
      <c r="QH4479" s="242"/>
      <c r="QI4479" s="242"/>
      <c r="QJ4479" s="242"/>
      <c r="QK4479" s="242"/>
    </row>
    <row r="4480" spans="439:453">
      <c r="PW4480" s="242"/>
      <c r="PX4480" s="242"/>
      <c r="PY4480" s="242"/>
      <c r="PZ4480" s="242"/>
      <c r="QA4480" s="242"/>
      <c r="QB4480" s="242"/>
      <c r="QC4480" s="242"/>
      <c r="QD4480" s="242"/>
      <c r="QE4480" s="242"/>
      <c r="QF4480" s="242"/>
      <c r="QG4480" s="242"/>
      <c r="QH4480" s="242"/>
      <c r="QI4480" s="242"/>
      <c r="QJ4480" s="242"/>
      <c r="QK4480" s="242"/>
    </row>
    <row r="4481" spans="439:453">
      <c r="PW4481" s="242"/>
      <c r="PX4481" s="242"/>
      <c r="PY4481" s="242"/>
      <c r="PZ4481" s="242"/>
      <c r="QA4481" s="242"/>
      <c r="QB4481" s="242"/>
      <c r="QC4481" s="242"/>
      <c r="QD4481" s="242"/>
      <c r="QE4481" s="242"/>
      <c r="QF4481" s="242"/>
      <c r="QG4481" s="242"/>
      <c r="QH4481" s="242"/>
      <c r="QI4481" s="242"/>
      <c r="QJ4481" s="242"/>
      <c r="QK4481" s="242"/>
    </row>
    <row r="4482" spans="439:453">
      <c r="PW4482" s="242"/>
      <c r="PX4482" s="242"/>
      <c r="PY4482" s="242"/>
      <c r="PZ4482" s="242"/>
      <c r="QA4482" s="242"/>
      <c r="QB4482" s="242"/>
      <c r="QC4482" s="242"/>
      <c r="QD4482" s="242"/>
      <c r="QE4482" s="242"/>
      <c r="QF4482" s="242"/>
      <c r="QG4482" s="242"/>
      <c r="QH4482" s="242"/>
      <c r="QI4482" s="242"/>
      <c r="QJ4482" s="242"/>
      <c r="QK4482" s="242"/>
    </row>
    <row r="4483" spans="439:453">
      <c r="PW4483" s="242"/>
      <c r="PX4483" s="242"/>
      <c r="PY4483" s="242"/>
      <c r="PZ4483" s="242"/>
      <c r="QA4483" s="242"/>
      <c r="QB4483" s="242"/>
      <c r="QC4483" s="242"/>
      <c r="QD4483" s="242"/>
      <c r="QE4483" s="242"/>
      <c r="QF4483" s="242"/>
      <c r="QG4483" s="242"/>
      <c r="QH4483" s="242"/>
      <c r="QI4483" s="242"/>
      <c r="QJ4483" s="242"/>
      <c r="QK4483" s="242"/>
    </row>
    <row r="4484" spans="439:453">
      <c r="PW4484" s="242"/>
      <c r="PX4484" s="242"/>
      <c r="PY4484" s="242"/>
      <c r="PZ4484" s="242"/>
      <c r="QA4484" s="242"/>
      <c r="QB4484" s="242"/>
      <c r="QC4484" s="242"/>
      <c r="QD4484" s="242"/>
      <c r="QE4484" s="242"/>
      <c r="QF4484" s="242"/>
      <c r="QG4484" s="242"/>
      <c r="QH4484" s="242"/>
      <c r="QI4484" s="242"/>
      <c r="QJ4484" s="242"/>
      <c r="QK4484" s="242"/>
    </row>
    <row r="4485" spans="439:453">
      <c r="PW4485" s="242"/>
      <c r="PX4485" s="242"/>
      <c r="PY4485" s="242"/>
      <c r="PZ4485" s="242"/>
      <c r="QA4485" s="242"/>
      <c r="QB4485" s="242"/>
      <c r="QC4485" s="242"/>
      <c r="QD4485" s="242"/>
      <c r="QE4485" s="242"/>
      <c r="QF4485" s="242"/>
      <c r="QG4485" s="242"/>
      <c r="QH4485" s="242"/>
      <c r="QI4485" s="242"/>
      <c r="QJ4485" s="242"/>
      <c r="QK4485" s="242"/>
    </row>
    <row r="4486" spans="439:453">
      <c r="PW4486" s="242"/>
      <c r="PX4486" s="242"/>
      <c r="PY4486" s="242"/>
      <c r="PZ4486" s="242"/>
      <c r="QA4486" s="242"/>
      <c r="QB4486" s="242"/>
      <c r="QC4486" s="242"/>
      <c r="QD4486" s="242"/>
      <c r="QE4486" s="242"/>
      <c r="QF4486" s="242"/>
      <c r="QG4486" s="242"/>
      <c r="QH4486" s="242"/>
      <c r="QI4486" s="242"/>
      <c r="QJ4486" s="242"/>
      <c r="QK4486" s="242"/>
    </row>
    <row r="4487" spans="439:453">
      <c r="PW4487" s="242"/>
      <c r="PX4487" s="242"/>
      <c r="PY4487" s="242"/>
      <c r="PZ4487" s="242"/>
      <c r="QA4487" s="242"/>
      <c r="QB4487" s="242"/>
      <c r="QC4487" s="242"/>
      <c r="QD4487" s="242"/>
      <c r="QE4487" s="242"/>
      <c r="QF4487" s="242"/>
      <c r="QG4487" s="242"/>
      <c r="QH4487" s="242"/>
      <c r="QI4487" s="242"/>
      <c r="QJ4487" s="242"/>
      <c r="QK4487" s="242"/>
    </row>
    <row r="4488" spans="439:453">
      <c r="PW4488" s="242"/>
      <c r="PX4488" s="242"/>
      <c r="PY4488" s="242"/>
      <c r="PZ4488" s="242"/>
      <c r="QA4488" s="242"/>
      <c r="QB4488" s="242"/>
      <c r="QC4488" s="242"/>
      <c r="QD4488" s="242"/>
      <c r="QE4488" s="242"/>
      <c r="QF4488" s="242"/>
      <c r="QG4488" s="242"/>
      <c r="QH4488" s="242"/>
      <c r="QI4488" s="242"/>
      <c r="QJ4488" s="242"/>
      <c r="QK4488" s="242"/>
    </row>
    <row r="4489" spans="439:453">
      <c r="PW4489" s="242"/>
      <c r="PX4489" s="242"/>
      <c r="PY4489" s="242"/>
      <c r="PZ4489" s="242"/>
      <c r="QA4489" s="242"/>
      <c r="QB4489" s="242"/>
      <c r="QC4489" s="242"/>
      <c r="QD4489" s="242"/>
      <c r="QE4489" s="242"/>
      <c r="QF4489" s="242"/>
      <c r="QG4489" s="242"/>
      <c r="QH4489" s="242"/>
      <c r="QI4489" s="242"/>
      <c r="QJ4489" s="242"/>
      <c r="QK4489" s="242"/>
    </row>
    <row r="4490" spans="439:453">
      <c r="PW4490" s="242"/>
      <c r="PX4490" s="242"/>
      <c r="PY4490" s="242"/>
      <c r="PZ4490" s="242"/>
      <c r="QA4490" s="242"/>
      <c r="QB4490" s="242"/>
      <c r="QC4490" s="242"/>
      <c r="QD4490" s="242"/>
      <c r="QE4490" s="242"/>
      <c r="QF4490" s="242"/>
      <c r="QG4490" s="242"/>
      <c r="QH4490" s="242"/>
      <c r="QI4490" s="242"/>
      <c r="QJ4490" s="242"/>
      <c r="QK4490" s="242"/>
    </row>
    <row r="4491" spans="439:453">
      <c r="PW4491" s="242"/>
      <c r="PX4491" s="242"/>
      <c r="PY4491" s="242"/>
      <c r="PZ4491" s="242"/>
      <c r="QA4491" s="242"/>
      <c r="QB4491" s="242"/>
      <c r="QC4491" s="242"/>
      <c r="QD4491" s="242"/>
      <c r="QE4491" s="242"/>
      <c r="QF4491" s="242"/>
      <c r="QG4491" s="242"/>
      <c r="QH4491" s="242"/>
      <c r="QI4491" s="242"/>
      <c r="QJ4491" s="242"/>
      <c r="QK4491" s="242"/>
    </row>
    <row r="4492" spans="439:453">
      <c r="PW4492" s="242"/>
      <c r="PX4492" s="242"/>
      <c r="PY4492" s="242"/>
      <c r="PZ4492" s="242"/>
      <c r="QA4492" s="242"/>
      <c r="QB4492" s="242"/>
      <c r="QC4492" s="242"/>
      <c r="QD4492" s="242"/>
      <c r="QE4492" s="242"/>
      <c r="QF4492" s="242"/>
      <c r="QG4492" s="242"/>
      <c r="QH4492" s="242"/>
      <c r="QI4492" s="242"/>
      <c r="QJ4492" s="242"/>
      <c r="QK4492" s="242"/>
    </row>
    <row r="4493" spans="439:453">
      <c r="PW4493" s="242"/>
      <c r="PX4493" s="242"/>
      <c r="PY4493" s="242"/>
      <c r="PZ4493" s="242"/>
      <c r="QA4493" s="242"/>
      <c r="QB4493" s="242"/>
      <c r="QC4493" s="242"/>
      <c r="QD4493" s="242"/>
      <c r="QE4493" s="242"/>
      <c r="QF4493" s="242"/>
      <c r="QG4493" s="242"/>
      <c r="QH4493" s="242"/>
      <c r="QI4493" s="242"/>
      <c r="QJ4493" s="242"/>
      <c r="QK4493" s="242"/>
    </row>
    <row r="4494" spans="439:453">
      <c r="PW4494" s="242"/>
      <c r="PX4494" s="242"/>
      <c r="PY4494" s="242"/>
      <c r="PZ4494" s="242"/>
      <c r="QA4494" s="242"/>
      <c r="QB4494" s="242"/>
      <c r="QC4494" s="242"/>
      <c r="QD4494" s="242"/>
      <c r="QE4494" s="242"/>
      <c r="QF4494" s="242"/>
      <c r="QG4494" s="242"/>
      <c r="QH4494" s="242"/>
      <c r="QI4494" s="242"/>
      <c r="QJ4494" s="242"/>
      <c r="QK4494" s="242"/>
    </row>
    <row r="4495" spans="439:453">
      <c r="PW4495" s="242"/>
      <c r="PX4495" s="242"/>
      <c r="PY4495" s="242"/>
      <c r="PZ4495" s="242"/>
      <c r="QA4495" s="242"/>
      <c r="QB4495" s="242"/>
      <c r="QC4495" s="242"/>
      <c r="QD4495" s="242"/>
      <c r="QE4495" s="242"/>
      <c r="QF4495" s="242"/>
      <c r="QG4495" s="242"/>
      <c r="QH4495" s="242"/>
      <c r="QI4495" s="242"/>
      <c r="QJ4495" s="242"/>
      <c r="QK4495" s="242"/>
    </row>
    <row r="4496" spans="439:453">
      <c r="PW4496" s="242"/>
      <c r="PX4496" s="242"/>
      <c r="PY4496" s="242"/>
      <c r="PZ4496" s="242"/>
      <c r="QA4496" s="242"/>
      <c r="QB4496" s="242"/>
      <c r="QC4496" s="242"/>
      <c r="QD4496" s="242"/>
      <c r="QE4496" s="242"/>
      <c r="QF4496" s="242"/>
      <c r="QG4496" s="242"/>
      <c r="QH4496" s="242"/>
      <c r="QI4496" s="242"/>
      <c r="QJ4496" s="242"/>
      <c r="QK4496" s="242"/>
    </row>
    <row r="4497" spans="439:453">
      <c r="PW4497" s="242"/>
      <c r="PX4497" s="242"/>
      <c r="PY4497" s="242"/>
      <c r="PZ4497" s="242"/>
      <c r="QA4497" s="242"/>
      <c r="QB4497" s="242"/>
      <c r="QC4497" s="242"/>
      <c r="QD4497" s="242"/>
      <c r="QE4497" s="242"/>
      <c r="QF4497" s="242"/>
      <c r="QG4497" s="242"/>
      <c r="QH4497" s="242"/>
      <c r="QI4497" s="242"/>
      <c r="QJ4497" s="242"/>
      <c r="QK4497" s="242"/>
    </row>
    <row r="4498" spans="439:453">
      <c r="PW4498" s="242"/>
      <c r="PX4498" s="242"/>
      <c r="PY4498" s="242"/>
      <c r="PZ4498" s="242"/>
      <c r="QA4498" s="242"/>
      <c r="QB4498" s="242"/>
      <c r="QC4498" s="242"/>
      <c r="QD4498" s="242"/>
      <c r="QE4498" s="242"/>
      <c r="QF4498" s="242"/>
      <c r="QG4498" s="242"/>
      <c r="QH4498" s="242"/>
      <c r="QI4498" s="242"/>
      <c r="QJ4498" s="242"/>
      <c r="QK4498" s="242"/>
    </row>
    <row r="4499" spans="439:453">
      <c r="PW4499" s="242"/>
      <c r="PX4499" s="242"/>
      <c r="PY4499" s="242"/>
      <c r="PZ4499" s="242"/>
      <c r="QA4499" s="242"/>
      <c r="QB4499" s="242"/>
      <c r="QC4499" s="242"/>
      <c r="QD4499" s="242"/>
      <c r="QE4499" s="242"/>
      <c r="QF4499" s="242"/>
      <c r="QG4499" s="242"/>
      <c r="QH4499" s="242"/>
      <c r="QI4499" s="242"/>
      <c r="QJ4499" s="242"/>
      <c r="QK4499" s="242"/>
    </row>
    <row r="4500" spans="439:453">
      <c r="PW4500" s="242"/>
      <c r="PX4500" s="242"/>
      <c r="PY4500" s="242"/>
      <c r="PZ4500" s="242"/>
      <c r="QA4500" s="242"/>
      <c r="QB4500" s="242"/>
      <c r="QC4500" s="242"/>
      <c r="QD4500" s="242"/>
      <c r="QE4500" s="242"/>
      <c r="QF4500" s="242"/>
      <c r="QG4500" s="242"/>
      <c r="QH4500" s="242"/>
      <c r="QI4500" s="242"/>
      <c r="QJ4500" s="242"/>
      <c r="QK4500" s="242"/>
    </row>
    <row r="4501" spans="439:453">
      <c r="PW4501" s="242"/>
      <c r="PX4501" s="242"/>
      <c r="PY4501" s="242"/>
      <c r="PZ4501" s="242"/>
      <c r="QA4501" s="242"/>
      <c r="QB4501" s="242"/>
      <c r="QC4501" s="242"/>
      <c r="QD4501" s="242"/>
      <c r="QE4501" s="242"/>
      <c r="QF4501" s="242"/>
      <c r="QG4501" s="242"/>
      <c r="QH4501" s="242"/>
      <c r="QI4501" s="242"/>
      <c r="QJ4501" s="242"/>
      <c r="QK4501" s="242"/>
    </row>
    <row r="4502" spans="439:453">
      <c r="PW4502" s="242"/>
      <c r="PX4502" s="242"/>
      <c r="PY4502" s="242"/>
      <c r="PZ4502" s="242"/>
      <c r="QA4502" s="242"/>
      <c r="QB4502" s="242"/>
      <c r="QC4502" s="242"/>
      <c r="QD4502" s="242"/>
      <c r="QE4502" s="242"/>
      <c r="QF4502" s="242"/>
      <c r="QG4502" s="242"/>
      <c r="QH4502" s="242"/>
      <c r="QI4502" s="242"/>
      <c r="QJ4502" s="242"/>
      <c r="QK4502" s="242"/>
    </row>
    <row r="4503" spans="439:453">
      <c r="PW4503" s="242"/>
      <c r="PX4503" s="242"/>
      <c r="PY4503" s="242"/>
      <c r="PZ4503" s="242"/>
      <c r="QA4503" s="242"/>
      <c r="QB4503" s="242"/>
      <c r="QC4503" s="242"/>
      <c r="QD4503" s="242"/>
      <c r="QE4503" s="242"/>
      <c r="QF4503" s="242"/>
      <c r="QG4503" s="242"/>
      <c r="QH4503" s="242"/>
      <c r="QI4503" s="242"/>
      <c r="QJ4503" s="242"/>
      <c r="QK4503" s="242"/>
    </row>
    <row r="4504" spans="439:453">
      <c r="PW4504" s="242"/>
      <c r="PX4504" s="242"/>
      <c r="PY4504" s="242"/>
      <c r="PZ4504" s="242"/>
      <c r="QA4504" s="242"/>
      <c r="QB4504" s="242"/>
      <c r="QC4504" s="242"/>
      <c r="QD4504" s="242"/>
      <c r="QE4504" s="242"/>
      <c r="QF4504" s="242"/>
      <c r="QG4504" s="242"/>
      <c r="QH4504" s="242"/>
      <c r="QI4504" s="242"/>
      <c r="QJ4504" s="242"/>
      <c r="QK4504" s="242"/>
    </row>
    <row r="4505" spans="439:453">
      <c r="PW4505" s="242"/>
      <c r="PX4505" s="242"/>
      <c r="PY4505" s="242"/>
      <c r="PZ4505" s="242"/>
      <c r="QA4505" s="242"/>
      <c r="QB4505" s="242"/>
      <c r="QC4505" s="242"/>
      <c r="QD4505" s="242"/>
      <c r="QE4505" s="242"/>
      <c r="QF4505" s="242"/>
      <c r="QG4505" s="242"/>
      <c r="QH4505" s="242"/>
      <c r="QI4505" s="242"/>
      <c r="QJ4505" s="242"/>
      <c r="QK4505" s="242"/>
    </row>
    <row r="4506" spans="439:453">
      <c r="PW4506" s="242"/>
      <c r="PX4506" s="242"/>
      <c r="PY4506" s="242"/>
      <c r="PZ4506" s="242"/>
      <c r="QA4506" s="242"/>
      <c r="QB4506" s="242"/>
      <c r="QC4506" s="242"/>
      <c r="QD4506" s="242"/>
      <c r="QE4506" s="242"/>
      <c r="QF4506" s="242"/>
      <c r="QG4506" s="242"/>
      <c r="QH4506" s="242"/>
      <c r="QI4506" s="242"/>
      <c r="QJ4506" s="242"/>
      <c r="QK4506" s="242"/>
    </row>
    <row r="4507" spans="439:453">
      <c r="PW4507" s="242"/>
      <c r="PX4507" s="242"/>
      <c r="PY4507" s="242"/>
      <c r="PZ4507" s="242"/>
      <c r="QA4507" s="242"/>
      <c r="QB4507" s="242"/>
      <c r="QC4507" s="242"/>
      <c r="QD4507" s="242"/>
      <c r="QE4507" s="242"/>
      <c r="QF4507" s="242"/>
      <c r="QG4507" s="242"/>
      <c r="QH4507" s="242"/>
      <c r="QI4507" s="242"/>
      <c r="QJ4507" s="242"/>
      <c r="QK4507" s="242"/>
    </row>
    <row r="4508" spans="439:453">
      <c r="PW4508" s="242"/>
      <c r="PX4508" s="242"/>
      <c r="PY4508" s="242"/>
      <c r="PZ4508" s="242"/>
      <c r="QA4508" s="242"/>
      <c r="QB4508" s="242"/>
      <c r="QC4508" s="242"/>
      <c r="QD4508" s="242"/>
      <c r="QE4508" s="242"/>
      <c r="QF4508" s="242"/>
      <c r="QG4508" s="242"/>
      <c r="QH4508" s="242"/>
      <c r="QI4508" s="242"/>
      <c r="QJ4508" s="242"/>
      <c r="QK4508" s="242"/>
    </row>
    <row r="4509" spans="439:453">
      <c r="PW4509" s="242"/>
      <c r="PX4509" s="242"/>
      <c r="PY4509" s="242"/>
      <c r="PZ4509" s="242"/>
      <c r="QA4509" s="242"/>
      <c r="QB4509" s="242"/>
      <c r="QC4509" s="242"/>
      <c r="QD4509" s="242"/>
      <c r="QE4509" s="242"/>
      <c r="QF4509" s="242"/>
      <c r="QG4509" s="242"/>
      <c r="QH4509" s="242"/>
      <c r="QI4509" s="242"/>
      <c r="QJ4509" s="242"/>
      <c r="QK4509" s="242"/>
    </row>
    <row r="4510" spans="439:453">
      <c r="PW4510" s="242"/>
      <c r="PX4510" s="242"/>
      <c r="PY4510" s="242"/>
      <c r="PZ4510" s="242"/>
      <c r="QA4510" s="242"/>
      <c r="QB4510" s="242"/>
      <c r="QC4510" s="242"/>
      <c r="QD4510" s="242"/>
      <c r="QE4510" s="242"/>
      <c r="QF4510" s="242"/>
      <c r="QG4510" s="242"/>
      <c r="QH4510" s="242"/>
      <c r="QI4510" s="242"/>
      <c r="QJ4510" s="242"/>
      <c r="QK4510" s="242"/>
    </row>
    <row r="4511" spans="439:453">
      <c r="PW4511" s="242"/>
      <c r="PX4511" s="242"/>
      <c r="PY4511" s="242"/>
      <c r="PZ4511" s="242"/>
      <c r="QA4511" s="242"/>
      <c r="QB4511" s="242"/>
      <c r="QC4511" s="242"/>
      <c r="QD4511" s="242"/>
      <c r="QE4511" s="242"/>
      <c r="QF4511" s="242"/>
      <c r="QG4511" s="242"/>
      <c r="QH4511" s="242"/>
      <c r="QI4511" s="242"/>
      <c r="QJ4511" s="242"/>
      <c r="QK4511" s="242"/>
    </row>
    <row r="4512" spans="439:453">
      <c r="PW4512" s="242"/>
      <c r="PX4512" s="242"/>
      <c r="PY4512" s="242"/>
      <c r="PZ4512" s="242"/>
      <c r="QA4512" s="242"/>
      <c r="QB4512" s="242"/>
      <c r="QC4512" s="242"/>
      <c r="QD4512" s="242"/>
      <c r="QE4512" s="242"/>
      <c r="QF4512" s="242"/>
      <c r="QG4512" s="242"/>
      <c r="QH4512" s="242"/>
      <c r="QI4512" s="242"/>
      <c r="QJ4512" s="242"/>
      <c r="QK4512" s="242"/>
    </row>
    <row r="4513" spans="439:453">
      <c r="PW4513" s="242"/>
      <c r="PX4513" s="242"/>
      <c r="PY4513" s="242"/>
      <c r="PZ4513" s="242"/>
      <c r="QA4513" s="242"/>
      <c r="QB4513" s="242"/>
      <c r="QC4513" s="242"/>
      <c r="QD4513" s="242"/>
      <c r="QE4513" s="242"/>
      <c r="QF4513" s="242"/>
      <c r="QG4513" s="242"/>
      <c r="QH4513" s="242"/>
      <c r="QI4513" s="242"/>
      <c r="QJ4513" s="242"/>
      <c r="QK4513" s="242"/>
    </row>
    <row r="4514" spans="439:453">
      <c r="PW4514" s="242"/>
      <c r="PX4514" s="242"/>
      <c r="PY4514" s="242"/>
      <c r="PZ4514" s="242"/>
      <c r="QA4514" s="242"/>
      <c r="QB4514" s="242"/>
      <c r="QC4514" s="242"/>
      <c r="QD4514" s="242"/>
      <c r="QE4514" s="242"/>
      <c r="QF4514" s="242"/>
      <c r="QG4514" s="242"/>
      <c r="QH4514" s="242"/>
      <c r="QI4514" s="242"/>
      <c r="QJ4514" s="242"/>
      <c r="QK4514" s="242"/>
    </row>
    <row r="4515" spans="439:453">
      <c r="PW4515" s="242"/>
      <c r="PX4515" s="242"/>
      <c r="PY4515" s="242"/>
      <c r="PZ4515" s="242"/>
      <c r="QA4515" s="242"/>
      <c r="QB4515" s="242"/>
      <c r="QC4515" s="242"/>
      <c r="QD4515" s="242"/>
      <c r="QE4515" s="242"/>
      <c r="QF4515" s="242"/>
      <c r="QG4515" s="242"/>
      <c r="QH4515" s="242"/>
      <c r="QI4515" s="242"/>
      <c r="QJ4515" s="242"/>
      <c r="QK4515" s="242"/>
    </row>
    <row r="4516" spans="439:453">
      <c r="PW4516" s="242"/>
      <c r="PX4516" s="242"/>
      <c r="PY4516" s="242"/>
      <c r="PZ4516" s="242"/>
      <c r="QA4516" s="242"/>
      <c r="QB4516" s="242"/>
      <c r="QC4516" s="242"/>
      <c r="QD4516" s="242"/>
      <c r="QE4516" s="242"/>
      <c r="QF4516" s="242"/>
      <c r="QG4516" s="242"/>
      <c r="QH4516" s="242"/>
      <c r="QI4516" s="242"/>
      <c r="QJ4516" s="242"/>
      <c r="QK4516" s="242"/>
    </row>
    <row r="4517" spans="439:453">
      <c r="PW4517" s="242"/>
      <c r="PX4517" s="242"/>
      <c r="PY4517" s="242"/>
      <c r="PZ4517" s="242"/>
      <c r="QA4517" s="242"/>
      <c r="QB4517" s="242"/>
      <c r="QC4517" s="242"/>
      <c r="QD4517" s="242"/>
      <c r="QE4517" s="242"/>
      <c r="QF4517" s="242"/>
      <c r="QG4517" s="242"/>
      <c r="QH4517" s="242"/>
      <c r="QI4517" s="242"/>
      <c r="QJ4517" s="242"/>
      <c r="QK4517" s="242"/>
    </row>
    <row r="4518" spans="439:453">
      <c r="PW4518" s="242"/>
      <c r="PX4518" s="242"/>
      <c r="PY4518" s="242"/>
      <c r="PZ4518" s="242"/>
      <c r="QA4518" s="242"/>
      <c r="QB4518" s="242"/>
      <c r="QC4518" s="242"/>
      <c r="QD4518" s="242"/>
      <c r="QE4518" s="242"/>
      <c r="QF4518" s="242"/>
      <c r="QG4518" s="242"/>
      <c r="QH4518" s="242"/>
      <c r="QI4518" s="242"/>
      <c r="QJ4518" s="242"/>
      <c r="QK4518" s="242"/>
    </row>
    <row r="4519" spans="439:453">
      <c r="PW4519" s="242"/>
      <c r="PX4519" s="242"/>
      <c r="PY4519" s="242"/>
      <c r="PZ4519" s="242"/>
      <c r="QA4519" s="242"/>
      <c r="QB4519" s="242"/>
      <c r="QC4519" s="242"/>
      <c r="QD4519" s="242"/>
      <c r="QE4519" s="242"/>
      <c r="QF4519" s="242"/>
      <c r="QG4519" s="242"/>
      <c r="QH4519" s="242"/>
      <c r="QI4519" s="242"/>
      <c r="QJ4519" s="242"/>
      <c r="QK4519" s="242"/>
    </row>
    <row r="4520" spans="439:453">
      <c r="PW4520" s="242"/>
      <c r="PX4520" s="242"/>
      <c r="PY4520" s="242"/>
      <c r="PZ4520" s="242"/>
      <c r="QA4520" s="242"/>
      <c r="QB4520" s="242"/>
      <c r="QC4520" s="242"/>
      <c r="QD4520" s="242"/>
      <c r="QE4520" s="242"/>
      <c r="QF4520" s="242"/>
      <c r="QG4520" s="242"/>
      <c r="QH4520" s="242"/>
      <c r="QI4520" s="242"/>
      <c r="QJ4520" s="242"/>
      <c r="QK4520" s="242"/>
    </row>
    <row r="4521" spans="439:453">
      <c r="PW4521" s="242"/>
      <c r="PX4521" s="242"/>
      <c r="PY4521" s="242"/>
      <c r="PZ4521" s="242"/>
      <c r="QA4521" s="242"/>
      <c r="QB4521" s="242"/>
      <c r="QC4521" s="242"/>
      <c r="QD4521" s="242"/>
      <c r="QE4521" s="242"/>
      <c r="QF4521" s="242"/>
      <c r="QG4521" s="242"/>
      <c r="QH4521" s="242"/>
      <c r="QI4521" s="242"/>
      <c r="QJ4521" s="242"/>
      <c r="QK4521" s="242"/>
    </row>
    <row r="4522" spans="439:453">
      <c r="PW4522" s="242"/>
      <c r="PX4522" s="242"/>
      <c r="PY4522" s="242"/>
      <c r="PZ4522" s="242"/>
      <c r="QA4522" s="242"/>
      <c r="QB4522" s="242"/>
      <c r="QC4522" s="242"/>
      <c r="QD4522" s="242"/>
      <c r="QE4522" s="242"/>
      <c r="QF4522" s="242"/>
      <c r="QG4522" s="242"/>
      <c r="QH4522" s="242"/>
      <c r="QI4522" s="242"/>
      <c r="QJ4522" s="242"/>
      <c r="QK4522" s="242"/>
    </row>
    <row r="4523" spans="439:453">
      <c r="PW4523" s="242"/>
      <c r="PX4523" s="242"/>
      <c r="PY4523" s="242"/>
      <c r="PZ4523" s="242"/>
      <c r="QA4523" s="242"/>
      <c r="QB4523" s="242"/>
      <c r="QC4523" s="242"/>
      <c r="QD4523" s="242"/>
      <c r="QE4523" s="242"/>
      <c r="QF4523" s="242"/>
      <c r="QG4523" s="242"/>
      <c r="QH4523" s="242"/>
      <c r="QI4523" s="242"/>
      <c r="QJ4523" s="242"/>
      <c r="QK4523" s="242"/>
    </row>
    <row r="4524" spans="439:453">
      <c r="PW4524" s="242"/>
      <c r="PX4524" s="242"/>
      <c r="PY4524" s="242"/>
      <c r="PZ4524" s="242"/>
      <c r="QA4524" s="242"/>
      <c r="QB4524" s="242"/>
      <c r="QC4524" s="242"/>
      <c r="QD4524" s="242"/>
      <c r="QE4524" s="242"/>
      <c r="QF4524" s="242"/>
      <c r="QG4524" s="242"/>
      <c r="QH4524" s="242"/>
      <c r="QI4524" s="242"/>
      <c r="QJ4524" s="242"/>
      <c r="QK4524" s="242"/>
    </row>
    <row r="4525" spans="439:453">
      <c r="PW4525" s="242"/>
      <c r="PX4525" s="242"/>
      <c r="PY4525" s="242"/>
      <c r="PZ4525" s="242"/>
      <c r="QA4525" s="242"/>
      <c r="QB4525" s="242"/>
      <c r="QC4525" s="242"/>
      <c r="QD4525" s="242"/>
      <c r="QE4525" s="242"/>
      <c r="QF4525" s="242"/>
      <c r="QG4525" s="242"/>
      <c r="QH4525" s="242"/>
      <c r="QI4525" s="242"/>
      <c r="QJ4525" s="242"/>
      <c r="QK4525" s="242"/>
    </row>
    <row r="4526" spans="439:453">
      <c r="PW4526" s="242"/>
      <c r="PX4526" s="242"/>
      <c r="PY4526" s="242"/>
      <c r="PZ4526" s="242"/>
      <c r="QA4526" s="242"/>
      <c r="QB4526" s="242"/>
      <c r="QC4526" s="242"/>
      <c r="QD4526" s="242"/>
      <c r="QE4526" s="242"/>
      <c r="QF4526" s="242"/>
      <c r="QG4526" s="242"/>
      <c r="QH4526" s="242"/>
      <c r="QI4526" s="242"/>
      <c r="QJ4526" s="242"/>
      <c r="QK4526" s="242"/>
    </row>
    <row r="4527" spans="439:453">
      <c r="PW4527" s="242"/>
      <c r="PX4527" s="242"/>
      <c r="PY4527" s="242"/>
      <c r="PZ4527" s="242"/>
      <c r="QA4527" s="242"/>
      <c r="QB4527" s="242"/>
      <c r="QC4527" s="242"/>
      <c r="QD4527" s="242"/>
      <c r="QE4527" s="242"/>
      <c r="QF4527" s="242"/>
      <c r="QG4527" s="242"/>
      <c r="QH4527" s="242"/>
      <c r="QI4527" s="242"/>
      <c r="QJ4527" s="242"/>
      <c r="QK4527" s="242"/>
    </row>
    <row r="4528" spans="439:453">
      <c r="PW4528" s="242"/>
      <c r="PX4528" s="242"/>
      <c r="PY4528" s="242"/>
      <c r="PZ4528" s="242"/>
      <c r="QA4528" s="242"/>
      <c r="QB4528" s="242"/>
      <c r="QC4528" s="242"/>
      <c r="QD4528" s="242"/>
      <c r="QE4528" s="242"/>
      <c r="QF4528" s="242"/>
      <c r="QG4528" s="242"/>
      <c r="QH4528" s="242"/>
      <c r="QI4528" s="242"/>
      <c r="QJ4528" s="242"/>
      <c r="QK4528" s="242"/>
    </row>
    <row r="4529" spans="439:453">
      <c r="PW4529" s="242"/>
      <c r="PX4529" s="242"/>
      <c r="PY4529" s="242"/>
      <c r="PZ4529" s="242"/>
      <c r="QA4529" s="242"/>
      <c r="QB4529" s="242"/>
      <c r="QC4529" s="242"/>
      <c r="QD4529" s="242"/>
      <c r="QE4529" s="242"/>
      <c r="QF4529" s="242"/>
      <c r="QG4529" s="242"/>
      <c r="QH4529" s="242"/>
      <c r="QI4529" s="242"/>
      <c r="QJ4529" s="242"/>
      <c r="QK4529" s="242"/>
    </row>
    <row r="4530" spans="439:453">
      <c r="PW4530" s="242"/>
      <c r="PX4530" s="242"/>
      <c r="PY4530" s="242"/>
      <c r="PZ4530" s="242"/>
      <c r="QA4530" s="242"/>
      <c r="QB4530" s="242"/>
      <c r="QC4530" s="242"/>
      <c r="QD4530" s="242"/>
      <c r="QE4530" s="242"/>
      <c r="QF4530" s="242"/>
      <c r="QG4530" s="242"/>
      <c r="QH4530" s="242"/>
      <c r="QI4530" s="242"/>
      <c r="QJ4530" s="242"/>
      <c r="QK4530" s="242"/>
    </row>
    <row r="4531" spans="439:453">
      <c r="PW4531" s="242"/>
      <c r="PX4531" s="242"/>
      <c r="PY4531" s="242"/>
      <c r="PZ4531" s="242"/>
      <c r="QA4531" s="242"/>
      <c r="QB4531" s="242"/>
      <c r="QC4531" s="242"/>
      <c r="QD4531" s="242"/>
      <c r="QE4531" s="242"/>
      <c r="QF4531" s="242"/>
      <c r="QG4531" s="242"/>
      <c r="QH4531" s="242"/>
      <c r="QI4531" s="242"/>
      <c r="QJ4531" s="242"/>
      <c r="QK4531" s="242"/>
    </row>
    <row r="4532" spans="439:453">
      <c r="PW4532" s="242"/>
      <c r="PX4532" s="242"/>
      <c r="PY4532" s="242"/>
      <c r="PZ4532" s="242"/>
      <c r="QA4532" s="242"/>
      <c r="QB4532" s="242"/>
      <c r="QC4532" s="242"/>
      <c r="QD4532" s="242"/>
      <c r="QE4532" s="242"/>
      <c r="QF4532" s="242"/>
      <c r="QG4532" s="242"/>
      <c r="QH4532" s="242"/>
      <c r="QI4532" s="242"/>
      <c r="QJ4532" s="242"/>
      <c r="QK4532" s="242"/>
    </row>
    <row r="4533" spans="439:453">
      <c r="PW4533" s="242"/>
      <c r="PX4533" s="242"/>
      <c r="PY4533" s="242"/>
      <c r="PZ4533" s="242"/>
      <c r="QA4533" s="242"/>
      <c r="QB4533" s="242"/>
      <c r="QC4533" s="242"/>
      <c r="QD4533" s="242"/>
      <c r="QE4533" s="242"/>
      <c r="QF4533" s="242"/>
      <c r="QG4533" s="242"/>
      <c r="QH4533" s="242"/>
      <c r="QI4533" s="242"/>
      <c r="QJ4533" s="242"/>
      <c r="QK4533" s="242"/>
    </row>
    <row r="4534" spans="439:453">
      <c r="PW4534" s="242"/>
      <c r="PX4534" s="242"/>
      <c r="PY4534" s="242"/>
      <c r="PZ4534" s="242"/>
      <c r="QA4534" s="242"/>
      <c r="QB4534" s="242"/>
      <c r="QC4534" s="242"/>
      <c r="QD4534" s="242"/>
      <c r="QE4534" s="242"/>
      <c r="QF4534" s="242"/>
      <c r="QG4534" s="242"/>
      <c r="QH4534" s="242"/>
      <c r="QI4534" s="242"/>
      <c r="QJ4534" s="242"/>
      <c r="QK4534" s="242"/>
    </row>
    <row r="4535" spans="439:453">
      <c r="PW4535" s="242"/>
      <c r="PX4535" s="242"/>
      <c r="PY4535" s="242"/>
      <c r="PZ4535" s="242"/>
      <c r="QA4535" s="242"/>
      <c r="QB4535" s="242"/>
      <c r="QC4535" s="242"/>
      <c r="QD4535" s="242"/>
      <c r="QE4535" s="242"/>
      <c r="QF4535" s="242"/>
      <c r="QG4535" s="242"/>
      <c r="QH4535" s="242"/>
      <c r="QI4535" s="242"/>
      <c r="QJ4535" s="242"/>
      <c r="QK4535" s="242"/>
    </row>
    <row r="4536" spans="439:453">
      <c r="PW4536" s="242"/>
      <c r="PX4536" s="242"/>
      <c r="PY4536" s="242"/>
      <c r="PZ4536" s="242"/>
      <c r="QA4536" s="242"/>
      <c r="QB4536" s="242"/>
      <c r="QC4536" s="242"/>
      <c r="QD4536" s="242"/>
      <c r="QE4536" s="242"/>
      <c r="QF4536" s="242"/>
      <c r="QG4536" s="242"/>
      <c r="QH4536" s="242"/>
      <c r="QI4536" s="242"/>
      <c r="QJ4536" s="242"/>
      <c r="QK4536" s="242"/>
    </row>
    <row r="4537" spans="439:453">
      <c r="PW4537" s="242"/>
      <c r="PX4537" s="242"/>
      <c r="PY4537" s="242"/>
      <c r="PZ4537" s="242"/>
      <c r="QA4537" s="242"/>
      <c r="QB4537" s="242"/>
      <c r="QC4537" s="242"/>
      <c r="QD4537" s="242"/>
      <c r="QE4537" s="242"/>
      <c r="QF4537" s="242"/>
      <c r="QG4537" s="242"/>
      <c r="QH4537" s="242"/>
      <c r="QI4537" s="242"/>
      <c r="QJ4537" s="242"/>
      <c r="QK4537" s="242"/>
    </row>
    <row r="4538" spans="439:453">
      <c r="PW4538" s="242"/>
      <c r="PX4538" s="242"/>
      <c r="PY4538" s="242"/>
      <c r="PZ4538" s="242"/>
      <c r="QA4538" s="242"/>
      <c r="QB4538" s="242"/>
      <c r="QC4538" s="242"/>
      <c r="QD4538" s="242"/>
      <c r="QE4538" s="242"/>
      <c r="QF4538" s="242"/>
      <c r="QG4538" s="242"/>
      <c r="QH4538" s="242"/>
      <c r="QI4538" s="242"/>
      <c r="QJ4538" s="242"/>
      <c r="QK4538" s="242"/>
    </row>
    <row r="4539" spans="439:453">
      <c r="PW4539" s="242"/>
      <c r="PX4539" s="242"/>
      <c r="PY4539" s="242"/>
      <c r="PZ4539" s="242"/>
      <c r="QA4539" s="242"/>
      <c r="QB4539" s="242"/>
      <c r="QC4539" s="242"/>
      <c r="QD4539" s="242"/>
      <c r="QE4539" s="242"/>
      <c r="QF4539" s="242"/>
      <c r="QG4539" s="242"/>
      <c r="QH4539" s="242"/>
      <c r="QI4539" s="242"/>
      <c r="QJ4539" s="242"/>
      <c r="QK4539" s="242"/>
    </row>
    <row r="4540" spans="439:453">
      <c r="PW4540" s="242"/>
      <c r="PX4540" s="242"/>
      <c r="PY4540" s="242"/>
      <c r="PZ4540" s="242"/>
      <c r="QA4540" s="242"/>
      <c r="QB4540" s="242"/>
      <c r="QC4540" s="242"/>
      <c r="QD4540" s="242"/>
      <c r="QE4540" s="242"/>
      <c r="QF4540" s="242"/>
      <c r="QG4540" s="242"/>
      <c r="QH4540" s="242"/>
      <c r="QI4540" s="242"/>
      <c r="QJ4540" s="242"/>
      <c r="QK4540" s="242"/>
    </row>
    <row r="4541" spans="439:453">
      <c r="PW4541" s="242"/>
      <c r="PX4541" s="242"/>
      <c r="PY4541" s="242"/>
      <c r="PZ4541" s="242"/>
      <c r="QA4541" s="242"/>
      <c r="QB4541" s="242"/>
      <c r="QC4541" s="242"/>
      <c r="QD4541" s="242"/>
      <c r="QE4541" s="242"/>
      <c r="QF4541" s="242"/>
      <c r="QG4541" s="242"/>
      <c r="QH4541" s="242"/>
      <c r="QI4541" s="242"/>
      <c r="QJ4541" s="242"/>
      <c r="QK4541" s="242"/>
    </row>
    <row r="4542" spans="439:453">
      <c r="PW4542" s="242"/>
      <c r="PX4542" s="242"/>
      <c r="PY4542" s="242"/>
      <c r="PZ4542" s="242"/>
      <c r="QA4542" s="242"/>
      <c r="QB4542" s="242"/>
      <c r="QC4542" s="242"/>
      <c r="QD4542" s="242"/>
      <c r="QE4542" s="242"/>
      <c r="QF4542" s="242"/>
      <c r="QG4542" s="242"/>
      <c r="QH4542" s="242"/>
      <c r="QI4542" s="242"/>
      <c r="QJ4542" s="242"/>
      <c r="QK4542" s="242"/>
    </row>
    <row r="4543" spans="439:453">
      <c r="PW4543" s="242"/>
      <c r="PX4543" s="242"/>
      <c r="PY4543" s="242"/>
      <c r="PZ4543" s="242"/>
      <c r="QA4543" s="242"/>
      <c r="QB4543" s="242"/>
      <c r="QC4543" s="242"/>
      <c r="QD4543" s="242"/>
      <c r="QE4543" s="242"/>
      <c r="QF4543" s="242"/>
      <c r="QG4543" s="242"/>
      <c r="QH4543" s="242"/>
      <c r="QI4543" s="242"/>
      <c r="QJ4543" s="242"/>
      <c r="QK4543" s="242"/>
    </row>
    <row r="4544" spans="439:453">
      <c r="PW4544" s="242"/>
      <c r="PX4544" s="242"/>
      <c r="PY4544" s="242"/>
      <c r="PZ4544" s="242"/>
      <c r="QA4544" s="242"/>
      <c r="QB4544" s="242"/>
      <c r="QC4544" s="242"/>
      <c r="QD4544" s="242"/>
      <c r="QE4544" s="242"/>
      <c r="QF4544" s="242"/>
      <c r="QG4544" s="242"/>
      <c r="QH4544" s="242"/>
      <c r="QI4544" s="242"/>
      <c r="QJ4544" s="242"/>
      <c r="QK4544" s="242"/>
    </row>
    <row r="4545" spans="439:453">
      <c r="PW4545" s="242"/>
      <c r="PX4545" s="242"/>
      <c r="PY4545" s="242"/>
      <c r="PZ4545" s="242"/>
      <c r="QA4545" s="242"/>
      <c r="QB4545" s="242"/>
      <c r="QC4545" s="242"/>
      <c r="QD4545" s="242"/>
      <c r="QE4545" s="242"/>
      <c r="QF4545" s="242"/>
      <c r="QG4545" s="242"/>
      <c r="QH4545" s="242"/>
      <c r="QI4545" s="242"/>
      <c r="QJ4545" s="242"/>
      <c r="QK4545" s="242"/>
    </row>
    <row r="4546" spans="439:453">
      <c r="PW4546" s="242"/>
      <c r="PX4546" s="242"/>
      <c r="PY4546" s="242"/>
      <c r="PZ4546" s="242"/>
      <c r="QA4546" s="242"/>
      <c r="QB4546" s="242"/>
      <c r="QC4546" s="242"/>
      <c r="QD4546" s="242"/>
      <c r="QE4546" s="242"/>
      <c r="QF4546" s="242"/>
      <c r="QG4546" s="242"/>
      <c r="QH4546" s="242"/>
      <c r="QI4546" s="242"/>
      <c r="QJ4546" s="242"/>
      <c r="QK4546" s="242"/>
    </row>
    <row r="4547" spans="439:453">
      <c r="PW4547" s="242"/>
      <c r="PX4547" s="242"/>
      <c r="PY4547" s="242"/>
      <c r="PZ4547" s="242"/>
      <c r="QA4547" s="242"/>
      <c r="QB4547" s="242"/>
      <c r="QC4547" s="242"/>
      <c r="QD4547" s="242"/>
      <c r="QE4547" s="242"/>
      <c r="QF4547" s="242"/>
      <c r="QG4547" s="242"/>
      <c r="QH4547" s="242"/>
      <c r="QI4547" s="242"/>
      <c r="QJ4547" s="242"/>
      <c r="QK4547" s="242"/>
    </row>
    <row r="4548" spans="439:453">
      <c r="PW4548" s="242"/>
      <c r="PX4548" s="242"/>
      <c r="PY4548" s="242"/>
      <c r="PZ4548" s="242"/>
      <c r="QA4548" s="242"/>
      <c r="QB4548" s="242"/>
      <c r="QC4548" s="242"/>
      <c r="QD4548" s="242"/>
      <c r="QE4548" s="242"/>
      <c r="QF4548" s="242"/>
      <c r="QG4548" s="242"/>
      <c r="QH4548" s="242"/>
      <c r="QI4548" s="242"/>
      <c r="QJ4548" s="242"/>
      <c r="QK4548" s="242"/>
    </row>
    <row r="4549" spans="439:453">
      <c r="PW4549" s="242"/>
      <c r="PX4549" s="242"/>
      <c r="PY4549" s="242"/>
      <c r="PZ4549" s="242"/>
      <c r="QA4549" s="242"/>
      <c r="QB4549" s="242"/>
      <c r="QC4549" s="242"/>
      <c r="QD4549" s="242"/>
      <c r="QE4549" s="242"/>
      <c r="QF4549" s="242"/>
      <c r="QG4549" s="242"/>
      <c r="QH4549" s="242"/>
      <c r="QI4549" s="242"/>
      <c r="QJ4549" s="242"/>
      <c r="QK4549" s="242"/>
    </row>
    <row r="4550" spans="439:453">
      <c r="PW4550" s="242"/>
      <c r="PX4550" s="242"/>
      <c r="PY4550" s="242"/>
      <c r="PZ4550" s="242"/>
      <c r="QA4550" s="242"/>
      <c r="QB4550" s="242"/>
      <c r="QC4550" s="242"/>
      <c r="QD4550" s="242"/>
      <c r="QE4550" s="242"/>
      <c r="QF4550" s="242"/>
      <c r="QG4550" s="242"/>
      <c r="QH4550" s="242"/>
      <c r="QI4550" s="242"/>
      <c r="QJ4550" s="242"/>
      <c r="QK4550" s="242"/>
    </row>
    <row r="4551" spans="439:453">
      <c r="PW4551" s="242"/>
      <c r="PX4551" s="242"/>
      <c r="PY4551" s="242"/>
      <c r="PZ4551" s="242"/>
      <c r="QA4551" s="242"/>
      <c r="QB4551" s="242"/>
      <c r="QC4551" s="242"/>
      <c r="QD4551" s="242"/>
      <c r="QE4551" s="242"/>
      <c r="QF4551" s="242"/>
      <c r="QG4551" s="242"/>
      <c r="QH4551" s="242"/>
      <c r="QI4551" s="242"/>
      <c r="QJ4551" s="242"/>
      <c r="QK4551" s="242"/>
    </row>
    <row r="4552" spans="439:453">
      <c r="PW4552" s="242"/>
      <c r="PX4552" s="242"/>
      <c r="PY4552" s="242"/>
      <c r="PZ4552" s="242"/>
      <c r="QA4552" s="242"/>
      <c r="QB4552" s="242"/>
      <c r="QC4552" s="242"/>
      <c r="QD4552" s="242"/>
      <c r="QE4552" s="242"/>
      <c r="QF4552" s="242"/>
      <c r="QG4552" s="242"/>
      <c r="QH4552" s="242"/>
      <c r="QI4552" s="242"/>
      <c r="QJ4552" s="242"/>
      <c r="QK4552" s="242"/>
    </row>
    <row r="4553" spans="439:453">
      <c r="PW4553" s="242"/>
      <c r="PX4553" s="242"/>
      <c r="PY4553" s="242"/>
      <c r="PZ4553" s="242"/>
      <c r="QA4553" s="242"/>
      <c r="QB4553" s="242"/>
      <c r="QC4553" s="242"/>
      <c r="QD4553" s="242"/>
      <c r="QE4553" s="242"/>
      <c r="QF4553" s="242"/>
      <c r="QG4553" s="242"/>
      <c r="QH4553" s="242"/>
      <c r="QI4553" s="242"/>
      <c r="QJ4553" s="242"/>
      <c r="QK4553" s="242"/>
    </row>
    <row r="4554" spans="439:453">
      <c r="PW4554" s="242"/>
      <c r="PX4554" s="242"/>
      <c r="PY4554" s="242"/>
      <c r="PZ4554" s="242"/>
      <c r="QA4554" s="242"/>
      <c r="QB4554" s="242"/>
      <c r="QC4554" s="242"/>
      <c r="QD4554" s="242"/>
      <c r="QE4554" s="242"/>
      <c r="QF4554" s="242"/>
      <c r="QG4554" s="242"/>
      <c r="QH4554" s="242"/>
      <c r="QI4554" s="242"/>
      <c r="QJ4554" s="242"/>
      <c r="QK4554" s="242"/>
    </row>
    <row r="4555" spans="439:453">
      <c r="PW4555" s="242"/>
      <c r="PX4555" s="242"/>
      <c r="PY4555" s="242"/>
      <c r="PZ4555" s="242"/>
      <c r="QA4555" s="242"/>
      <c r="QB4555" s="242"/>
      <c r="QC4555" s="242"/>
      <c r="QD4555" s="242"/>
      <c r="QE4555" s="242"/>
      <c r="QF4555" s="242"/>
      <c r="QG4555" s="242"/>
      <c r="QH4555" s="242"/>
      <c r="QI4555" s="242"/>
      <c r="QJ4555" s="242"/>
      <c r="QK4555" s="242"/>
    </row>
    <row r="4556" spans="439:453">
      <c r="PW4556" s="242"/>
      <c r="PX4556" s="242"/>
      <c r="PY4556" s="242"/>
      <c r="PZ4556" s="242"/>
      <c r="QA4556" s="242"/>
      <c r="QB4556" s="242"/>
      <c r="QC4556" s="242"/>
      <c r="QD4556" s="242"/>
      <c r="QE4556" s="242"/>
      <c r="QF4556" s="242"/>
      <c r="QG4556" s="242"/>
      <c r="QH4556" s="242"/>
      <c r="QI4556" s="242"/>
      <c r="QJ4556" s="242"/>
      <c r="QK4556" s="242"/>
    </row>
    <row r="4557" spans="439:453">
      <c r="PW4557" s="242"/>
      <c r="PX4557" s="242"/>
      <c r="PY4557" s="242"/>
      <c r="PZ4557" s="242"/>
      <c r="QA4557" s="242"/>
      <c r="QB4557" s="242"/>
      <c r="QC4557" s="242"/>
      <c r="QD4557" s="242"/>
      <c r="QE4557" s="242"/>
      <c r="QF4557" s="242"/>
      <c r="QG4557" s="242"/>
      <c r="QH4557" s="242"/>
      <c r="QI4557" s="242"/>
      <c r="QJ4557" s="242"/>
      <c r="QK4557" s="242"/>
    </row>
    <row r="4558" spans="439:453">
      <c r="PW4558" s="242"/>
      <c r="PX4558" s="242"/>
      <c r="PY4558" s="242"/>
      <c r="PZ4558" s="242"/>
      <c r="QA4558" s="242"/>
      <c r="QB4558" s="242"/>
      <c r="QC4558" s="242"/>
      <c r="QD4558" s="242"/>
      <c r="QE4558" s="242"/>
      <c r="QF4558" s="242"/>
      <c r="QG4558" s="242"/>
      <c r="QH4558" s="242"/>
      <c r="QI4558" s="242"/>
      <c r="QJ4558" s="242"/>
      <c r="QK4558" s="242"/>
    </row>
    <row r="4559" spans="439:453">
      <c r="PW4559" s="242"/>
      <c r="PX4559" s="242"/>
      <c r="PY4559" s="242"/>
      <c r="PZ4559" s="242"/>
      <c r="QA4559" s="242"/>
      <c r="QB4559" s="242"/>
      <c r="QC4559" s="242"/>
      <c r="QD4559" s="242"/>
      <c r="QE4559" s="242"/>
      <c r="QF4559" s="242"/>
      <c r="QG4559" s="242"/>
      <c r="QH4559" s="242"/>
      <c r="QI4559" s="242"/>
      <c r="QJ4559" s="242"/>
      <c r="QK4559" s="242"/>
    </row>
    <row r="4560" spans="439:453">
      <c r="PW4560" s="242"/>
      <c r="PX4560" s="242"/>
      <c r="PY4560" s="242"/>
      <c r="PZ4560" s="242"/>
      <c r="QA4560" s="242"/>
      <c r="QB4560" s="242"/>
      <c r="QC4560" s="242"/>
      <c r="QD4560" s="242"/>
      <c r="QE4560" s="242"/>
      <c r="QF4560" s="242"/>
      <c r="QG4560" s="242"/>
      <c r="QH4560" s="242"/>
      <c r="QI4560" s="242"/>
      <c r="QJ4560" s="242"/>
      <c r="QK4560" s="242"/>
    </row>
    <row r="4561" spans="439:453">
      <c r="PW4561" s="242"/>
      <c r="PX4561" s="242"/>
      <c r="PY4561" s="242"/>
      <c r="PZ4561" s="242"/>
      <c r="QA4561" s="242"/>
      <c r="QB4561" s="242"/>
      <c r="QC4561" s="242"/>
      <c r="QD4561" s="242"/>
      <c r="QE4561" s="242"/>
      <c r="QF4561" s="242"/>
      <c r="QG4561" s="242"/>
      <c r="QH4561" s="242"/>
      <c r="QI4561" s="242"/>
      <c r="QJ4561" s="242"/>
      <c r="QK4561" s="242"/>
    </row>
    <row r="4562" spans="439:453">
      <c r="PW4562" s="242"/>
      <c r="PX4562" s="242"/>
      <c r="PY4562" s="242"/>
      <c r="PZ4562" s="242"/>
      <c r="QA4562" s="242"/>
      <c r="QB4562" s="242"/>
      <c r="QC4562" s="242"/>
      <c r="QD4562" s="242"/>
      <c r="QE4562" s="242"/>
      <c r="QF4562" s="242"/>
      <c r="QG4562" s="242"/>
      <c r="QH4562" s="242"/>
      <c r="QI4562" s="242"/>
      <c r="QJ4562" s="242"/>
      <c r="QK4562" s="242"/>
    </row>
    <row r="4563" spans="439:453">
      <c r="PW4563" s="242"/>
      <c r="PX4563" s="242"/>
      <c r="PY4563" s="242"/>
      <c r="PZ4563" s="242"/>
      <c r="QA4563" s="242"/>
      <c r="QB4563" s="242"/>
      <c r="QC4563" s="242"/>
      <c r="QD4563" s="242"/>
      <c r="QE4563" s="242"/>
      <c r="QF4563" s="242"/>
      <c r="QG4563" s="242"/>
      <c r="QH4563" s="242"/>
      <c r="QI4563" s="242"/>
      <c r="QJ4563" s="242"/>
      <c r="QK4563" s="242"/>
    </row>
    <row r="4564" spans="439:453">
      <c r="PW4564" s="242"/>
      <c r="PX4564" s="242"/>
      <c r="PY4564" s="242"/>
      <c r="PZ4564" s="242"/>
      <c r="QA4564" s="242"/>
      <c r="QB4564" s="242"/>
      <c r="QC4564" s="242"/>
      <c r="QD4564" s="242"/>
      <c r="QE4564" s="242"/>
      <c r="QF4564" s="242"/>
      <c r="QG4564" s="242"/>
      <c r="QH4564" s="242"/>
      <c r="QI4564" s="242"/>
      <c r="QJ4564" s="242"/>
      <c r="QK4564" s="242"/>
    </row>
    <row r="4565" spans="439:453">
      <c r="PW4565" s="242"/>
      <c r="PX4565" s="242"/>
      <c r="PY4565" s="242"/>
      <c r="PZ4565" s="242"/>
      <c r="QA4565" s="242"/>
      <c r="QB4565" s="242"/>
      <c r="QC4565" s="242"/>
      <c r="QD4565" s="242"/>
      <c r="QE4565" s="242"/>
      <c r="QF4565" s="242"/>
      <c r="QG4565" s="242"/>
      <c r="QH4565" s="242"/>
      <c r="QI4565" s="242"/>
      <c r="QJ4565" s="242"/>
      <c r="QK4565" s="242"/>
    </row>
    <row r="4566" spans="439:453">
      <c r="PW4566" s="242"/>
      <c r="PX4566" s="242"/>
      <c r="PY4566" s="242"/>
      <c r="PZ4566" s="242"/>
      <c r="QA4566" s="242"/>
      <c r="QB4566" s="242"/>
      <c r="QC4566" s="242"/>
      <c r="QD4566" s="242"/>
      <c r="QE4566" s="242"/>
      <c r="QF4566" s="242"/>
      <c r="QG4566" s="242"/>
      <c r="QH4566" s="242"/>
      <c r="QI4566" s="242"/>
      <c r="QJ4566" s="242"/>
      <c r="QK4566" s="242"/>
    </row>
    <row r="4567" spans="439:453">
      <c r="PW4567" s="242"/>
      <c r="PX4567" s="242"/>
      <c r="PY4567" s="242"/>
      <c r="PZ4567" s="242"/>
      <c r="QA4567" s="242"/>
      <c r="QB4567" s="242"/>
      <c r="QC4567" s="242"/>
      <c r="QD4567" s="242"/>
      <c r="QE4567" s="242"/>
      <c r="QF4567" s="242"/>
      <c r="QG4567" s="242"/>
      <c r="QH4567" s="242"/>
      <c r="QI4567" s="242"/>
      <c r="QJ4567" s="242"/>
      <c r="QK4567" s="242"/>
    </row>
    <row r="4568" spans="439:453">
      <c r="PW4568" s="242"/>
      <c r="PX4568" s="242"/>
      <c r="PY4568" s="242"/>
      <c r="PZ4568" s="242"/>
      <c r="QA4568" s="242"/>
      <c r="QB4568" s="242"/>
      <c r="QC4568" s="242"/>
      <c r="QD4568" s="242"/>
      <c r="QE4568" s="242"/>
      <c r="QF4568" s="242"/>
      <c r="QG4568" s="242"/>
      <c r="QH4568" s="242"/>
      <c r="QI4568" s="242"/>
      <c r="QJ4568" s="242"/>
      <c r="QK4568" s="242"/>
    </row>
    <row r="4569" spans="439:453">
      <c r="PW4569" s="242"/>
      <c r="PX4569" s="242"/>
      <c r="PY4569" s="242"/>
      <c r="PZ4569" s="242"/>
      <c r="QA4569" s="242"/>
      <c r="QB4569" s="242"/>
      <c r="QC4569" s="242"/>
      <c r="QD4569" s="242"/>
      <c r="QE4569" s="242"/>
      <c r="QF4569" s="242"/>
      <c r="QG4569" s="242"/>
      <c r="QH4569" s="242"/>
      <c r="QI4569" s="242"/>
      <c r="QJ4569" s="242"/>
      <c r="QK4569" s="242"/>
    </row>
    <row r="4570" spans="439:453">
      <c r="PW4570" s="242"/>
      <c r="PX4570" s="242"/>
      <c r="PY4570" s="242"/>
      <c r="PZ4570" s="242"/>
      <c r="QA4570" s="242"/>
      <c r="QB4570" s="242"/>
      <c r="QC4570" s="242"/>
      <c r="QD4570" s="242"/>
      <c r="QE4570" s="242"/>
      <c r="QF4570" s="242"/>
      <c r="QG4570" s="242"/>
      <c r="QH4570" s="242"/>
      <c r="QI4570" s="242"/>
      <c r="QJ4570" s="242"/>
      <c r="QK4570" s="242"/>
    </row>
    <row r="4571" spans="439:453">
      <c r="PW4571" s="242"/>
      <c r="PX4571" s="242"/>
      <c r="PY4571" s="242"/>
      <c r="PZ4571" s="242"/>
      <c r="QA4571" s="242"/>
      <c r="QB4571" s="242"/>
      <c r="QC4571" s="242"/>
      <c r="QD4571" s="242"/>
      <c r="QE4571" s="242"/>
      <c r="QF4571" s="242"/>
      <c r="QG4571" s="242"/>
      <c r="QH4571" s="242"/>
      <c r="QI4571" s="242"/>
      <c r="QJ4571" s="242"/>
      <c r="QK4571" s="242"/>
    </row>
    <row r="4572" spans="439:453">
      <c r="PW4572" s="242"/>
      <c r="PX4572" s="242"/>
      <c r="PY4572" s="242"/>
      <c r="PZ4572" s="242"/>
      <c r="QA4572" s="242"/>
      <c r="QB4572" s="242"/>
      <c r="QC4572" s="242"/>
      <c r="QD4572" s="242"/>
      <c r="QE4572" s="242"/>
      <c r="QF4572" s="242"/>
      <c r="QG4572" s="242"/>
      <c r="QH4572" s="242"/>
      <c r="QI4572" s="242"/>
      <c r="QJ4572" s="242"/>
      <c r="QK4572" s="242"/>
    </row>
    <row r="4573" spans="439:453">
      <c r="PW4573" s="242"/>
      <c r="PX4573" s="242"/>
      <c r="PY4573" s="242"/>
      <c r="PZ4573" s="242"/>
      <c r="QA4573" s="242"/>
      <c r="QB4573" s="242"/>
      <c r="QC4573" s="242"/>
      <c r="QD4573" s="242"/>
      <c r="QE4573" s="242"/>
      <c r="QF4573" s="242"/>
      <c r="QG4573" s="242"/>
      <c r="QH4573" s="242"/>
      <c r="QI4573" s="242"/>
      <c r="QJ4573" s="242"/>
      <c r="QK4573" s="242"/>
    </row>
    <row r="4574" spans="439:453">
      <c r="PW4574" s="242"/>
      <c r="PX4574" s="242"/>
      <c r="PY4574" s="242"/>
      <c r="PZ4574" s="242"/>
      <c r="QA4574" s="242"/>
      <c r="QB4574" s="242"/>
      <c r="QC4574" s="242"/>
      <c r="QD4574" s="242"/>
      <c r="QE4574" s="242"/>
      <c r="QF4574" s="242"/>
      <c r="QG4574" s="242"/>
      <c r="QH4574" s="242"/>
      <c r="QI4574" s="242"/>
      <c r="QJ4574" s="242"/>
      <c r="QK4574" s="242"/>
    </row>
    <row r="4575" spans="439:453">
      <c r="PW4575" s="242"/>
      <c r="PX4575" s="242"/>
      <c r="PY4575" s="242"/>
      <c r="PZ4575" s="242"/>
      <c r="QA4575" s="242"/>
      <c r="QB4575" s="242"/>
      <c r="QC4575" s="242"/>
      <c r="QD4575" s="242"/>
      <c r="QE4575" s="242"/>
      <c r="QF4575" s="242"/>
      <c r="QG4575" s="242"/>
      <c r="QH4575" s="242"/>
      <c r="QI4575" s="242"/>
      <c r="QJ4575" s="242"/>
      <c r="QK4575" s="242"/>
    </row>
    <row r="4576" spans="439:453">
      <c r="PW4576" s="242"/>
      <c r="PX4576" s="242"/>
      <c r="PY4576" s="242"/>
      <c r="PZ4576" s="242"/>
      <c r="QA4576" s="242"/>
      <c r="QB4576" s="242"/>
      <c r="QC4576" s="242"/>
      <c r="QD4576" s="242"/>
      <c r="QE4576" s="242"/>
      <c r="QF4576" s="242"/>
      <c r="QG4576" s="242"/>
      <c r="QH4576" s="242"/>
      <c r="QI4576" s="242"/>
      <c r="QJ4576" s="242"/>
      <c r="QK4576" s="242"/>
    </row>
    <row r="4577" spans="439:453">
      <c r="PW4577" s="242"/>
      <c r="PX4577" s="242"/>
      <c r="PY4577" s="242"/>
      <c r="PZ4577" s="242"/>
      <c r="QA4577" s="242"/>
      <c r="QB4577" s="242"/>
      <c r="QC4577" s="242"/>
      <c r="QD4577" s="242"/>
      <c r="QE4577" s="242"/>
      <c r="QF4577" s="242"/>
      <c r="QG4577" s="242"/>
      <c r="QH4577" s="242"/>
      <c r="QI4577" s="242"/>
      <c r="QJ4577" s="242"/>
      <c r="QK4577" s="242"/>
    </row>
    <row r="4578" spans="439:453">
      <c r="PW4578" s="242"/>
      <c r="PX4578" s="242"/>
      <c r="PY4578" s="242"/>
      <c r="PZ4578" s="242"/>
      <c r="QA4578" s="242"/>
      <c r="QB4578" s="242"/>
      <c r="QC4578" s="242"/>
      <c r="QD4578" s="242"/>
      <c r="QE4578" s="242"/>
      <c r="QF4578" s="242"/>
      <c r="QG4578" s="242"/>
      <c r="QH4578" s="242"/>
      <c r="QI4578" s="242"/>
      <c r="QJ4578" s="242"/>
      <c r="QK4578" s="242"/>
    </row>
    <row r="4579" spans="439:453">
      <c r="PW4579" s="242"/>
      <c r="PX4579" s="242"/>
      <c r="PY4579" s="242"/>
      <c r="PZ4579" s="242"/>
      <c r="QA4579" s="242"/>
      <c r="QB4579" s="242"/>
      <c r="QC4579" s="242"/>
      <c r="QD4579" s="242"/>
      <c r="QE4579" s="242"/>
      <c r="QF4579" s="242"/>
      <c r="QG4579" s="242"/>
      <c r="QH4579" s="242"/>
      <c r="QI4579" s="242"/>
      <c r="QJ4579" s="242"/>
      <c r="QK4579" s="242"/>
    </row>
    <row r="4580" spans="439:453">
      <c r="PW4580" s="242"/>
      <c r="PX4580" s="242"/>
      <c r="PY4580" s="242"/>
      <c r="PZ4580" s="242"/>
      <c r="QA4580" s="242"/>
      <c r="QB4580" s="242"/>
      <c r="QC4580" s="242"/>
      <c r="QD4580" s="242"/>
      <c r="QE4580" s="242"/>
      <c r="QF4580" s="242"/>
      <c r="QG4580" s="242"/>
      <c r="QH4580" s="242"/>
      <c r="QI4580" s="242"/>
      <c r="QJ4580" s="242"/>
      <c r="QK4580" s="242"/>
    </row>
    <row r="4581" spans="439:453">
      <c r="PW4581" s="242"/>
      <c r="PX4581" s="242"/>
      <c r="PY4581" s="242"/>
      <c r="PZ4581" s="242"/>
      <c r="QA4581" s="242"/>
      <c r="QB4581" s="242"/>
      <c r="QC4581" s="242"/>
      <c r="QD4581" s="242"/>
      <c r="QE4581" s="242"/>
      <c r="QF4581" s="242"/>
      <c r="QG4581" s="242"/>
      <c r="QH4581" s="242"/>
      <c r="QI4581" s="242"/>
      <c r="QJ4581" s="242"/>
      <c r="QK4581" s="242"/>
    </row>
    <row r="4582" spans="439:453">
      <c r="PW4582" s="242"/>
      <c r="PX4582" s="242"/>
      <c r="PY4582" s="242"/>
      <c r="PZ4582" s="242"/>
      <c r="QA4582" s="242"/>
      <c r="QB4582" s="242"/>
      <c r="QC4582" s="242"/>
      <c r="QD4582" s="242"/>
      <c r="QE4582" s="242"/>
      <c r="QF4582" s="242"/>
      <c r="QG4582" s="242"/>
      <c r="QH4582" s="242"/>
      <c r="QI4582" s="242"/>
      <c r="QJ4582" s="242"/>
      <c r="QK4582" s="242"/>
    </row>
    <row r="4583" spans="439:453">
      <c r="PW4583" s="242"/>
      <c r="PX4583" s="242"/>
      <c r="PY4583" s="242"/>
      <c r="PZ4583" s="242"/>
      <c r="QA4583" s="242"/>
      <c r="QB4583" s="242"/>
      <c r="QC4583" s="242"/>
      <c r="QD4583" s="242"/>
      <c r="QE4583" s="242"/>
      <c r="QF4583" s="242"/>
      <c r="QG4583" s="242"/>
      <c r="QH4583" s="242"/>
      <c r="QI4583" s="242"/>
      <c r="QJ4583" s="242"/>
      <c r="QK4583" s="242"/>
    </row>
    <row r="4584" spans="439:453">
      <c r="PW4584" s="242"/>
      <c r="PX4584" s="242"/>
      <c r="PY4584" s="242"/>
      <c r="PZ4584" s="242"/>
      <c r="QA4584" s="242"/>
      <c r="QB4584" s="242"/>
      <c r="QC4584" s="242"/>
      <c r="QD4584" s="242"/>
      <c r="QE4584" s="242"/>
      <c r="QF4584" s="242"/>
      <c r="QG4584" s="242"/>
      <c r="QH4584" s="242"/>
      <c r="QI4584" s="242"/>
      <c r="QJ4584" s="242"/>
      <c r="QK4584" s="242"/>
    </row>
    <row r="4585" spans="439:453">
      <c r="PW4585" s="242"/>
      <c r="PX4585" s="242"/>
      <c r="PY4585" s="242"/>
      <c r="PZ4585" s="242"/>
      <c r="QA4585" s="242"/>
      <c r="QB4585" s="242"/>
      <c r="QC4585" s="242"/>
      <c r="QD4585" s="242"/>
      <c r="QE4585" s="242"/>
      <c r="QF4585" s="242"/>
      <c r="QG4585" s="242"/>
      <c r="QH4585" s="242"/>
      <c r="QI4585" s="242"/>
      <c r="QJ4585" s="242"/>
      <c r="QK4585" s="242"/>
    </row>
    <row r="4586" spans="439:453">
      <c r="PW4586" s="242"/>
      <c r="PX4586" s="242"/>
      <c r="PY4586" s="242"/>
      <c r="PZ4586" s="242"/>
      <c r="QA4586" s="242"/>
      <c r="QB4586" s="242"/>
      <c r="QC4586" s="242"/>
      <c r="QD4586" s="242"/>
      <c r="QE4586" s="242"/>
      <c r="QF4586" s="242"/>
      <c r="QG4586" s="242"/>
      <c r="QH4586" s="242"/>
      <c r="QI4586" s="242"/>
      <c r="QJ4586" s="242"/>
      <c r="QK4586" s="242"/>
    </row>
    <row r="4587" spans="439:453">
      <c r="PW4587" s="242"/>
      <c r="PX4587" s="242"/>
      <c r="PY4587" s="242"/>
      <c r="PZ4587" s="242"/>
      <c r="QA4587" s="242"/>
      <c r="QB4587" s="242"/>
      <c r="QC4587" s="242"/>
      <c r="QD4587" s="242"/>
      <c r="QE4587" s="242"/>
      <c r="QF4587" s="242"/>
      <c r="QG4587" s="242"/>
      <c r="QH4587" s="242"/>
      <c r="QI4587" s="242"/>
      <c r="QJ4587" s="242"/>
      <c r="QK4587" s="242"/>
    </row>
    <row r="4588" spans="439:453">
      <c r="PW4588" s="242"/>
      <c r="PX4588" s="242"/>
      <c r="PY4588" s="242"/>
      <c r="PZ4588" s="242"/>
      <c r="QA4588" s="242"/>
      <c r="QB4588" s="242"/>
      <c r="QC4588" s="242"/>
      <c r="QD4588" s="242"/>
      <c r="QE4588" s="242"/>
      <c r="QF4588" s="242"/>
      <c r="QG4588" s="242"/>
      <c r="QH4588" s="242"/>
      <c r="QI4588" s="242"/>
      <c r="QJ4588" s="242"/>
      <c r="QK4588" s="242"/>
    </row>
    <row r="4589" spans="439:453">
      <c r="PW4589" s="242"/>
      <c r="PX4589" s="242"/>
      <c r="PY4589" s="242"/>
      <c r="PZ4589" s="242"/>
      <c r="QA4589" s="242"/>
      <c r="QB4589" s="242"/>
      <c r="QC4589" s="242"/>
      <c r="QD4589" s="242"/>
      <c r="QE4589" s="242"/>
      <c r="QF4589" s="242"/>
      <c r="QG4589" s="242"/>
      <c r="QH4589" s="242"/>
      <c r="QI4589" s="242"/>
      <c r="QJ4589" s="242"/>
      <c r="QK4589" s="242"/>
    </row>
    <row r="4590" spans="439:453">
      <c r="PW4590" s="242"/>
      <c r="PX4590" s="242"/>
      <c r="PY4590" s="242"/>
      <c r="PZ4590" s="242"/>
      <c r="QA4590" s="242"/>
      <c r="QB4590" s="242"/>
      <c r="QC4590" s="242"/>
      <c r="QD4590" s="242"/>
      <c r="QE4590" s="242"/>
      <c r="QF4590" s="242"/>
      <c r="QG4590" s="242"/>
      <c r="QH4590" s="242"/>
      <c r="QI4590" s="242"/>
      <c r="QJ4590" s="242"/>
      <c r="QK4590" s="242"/>
    </row>
    <row r="4591" spans="439:453">
      <c r="PW4591" s="242"/>
      <c r="PX4591" s="242"/>
      <c r="PY4591" s="242"/>
      <c r="PZ4591" s="242"/>
      <c r="QA4591" s="242"/>
      <c r="QB4591" s="242"/>
      <c r="QC4591" s="242"/>
      <c r="QD4591" s="242"/>
      <c r="QE4591" s="242"/>
      <c r="QF4591" s="242"/>
      <c r="QG4591" s="242"/>
      <c r="QH4591" s="242"/>
      <c r="QI4591" s="242"/>
      <c r="QJ4591" s="242"/>
      <c r="QK4591" s="242"/>
    </row>
    <row r="4592" spans="439:453">
      <c r="PW4592" s="242"/>
      <c r="PX4592" s="242"/>
      <c r="PY4592" s="242"/>
      <c r="PZ4592" s="242"/>
      <c r="QA4592" s="242"/>
      <c r="QB4592" s="242"/>
      <c r="QC4592" s="242"/>
      <c r="QD4592" s="242"/>
      <c r="QE4592" s="242"/>
      <c r="QF4592" s="242"/>
      <c r="QG4592" s="242"/>
      <c r="QH4592" s="242"/>
      <c r="QI4592" s="242"/>
      <c r="QJ4592" s="242"/>
      <c r="QK4592" s="242"/>
    </row>
    <row r="4593" spans="439:453">
      <c r="PW4593" s="242"/>
      <c r="PX4593" s="242"/>
      <c r="PY4593" s="242"/>
      <c r="PZ4593" s="242"/>
      <c r="QA4593" s="242"/>
      <c r="QB4593" s="242"/>
      <c r="QC4593" s="242"/>
      <c r="QD4593" s="242"/>
      <c r="QE4593" s="242"/>
      <c r="QF4593" s="242"/>
      <c r="QG4593" s="242"/>
      <c r="QH4593" s="242"/>
      <c r="QI4593" s="242"/>
      <c r="QJ4593" s="242"/>
      <c r="QK4593" s="242"/>
    </row>
    <row r="4594" spans="439:453">
      <c r="PW4594" s="242"/>
      <c r="PX4594" s="242"/>
      <c r="PY4594" s="242"/>
      <c r="PZ4594" s="242"/>
      <c r="QA4594" s="242"/>
      <c r="QB4594" s="242"/>
      <c r="QC4594" s="242"/>
      <c r="QD4594" s="242"/>
      <c r="QE4594" s="242"/>
      <c r="QF4594" s="242"/>
      <c r="QG4594" s="242"/>
      <c r="QH4594" s="242"/>
      <c r="QI4594" s="242"/>
      <c r="QJ4594" s="242"/>
      <c r="QK4594" s="242"/>
    </row>
    <row r="4595" spans="439:453">
      <c r="PW4595" s="242"/>
      <c r="PX4595" s="242"/>
      <c r="PY4595" s="242"/>
      <c r="PZ4595" s="242"/>
      <c r="QA4595" s="242"/>
      <c r="QB4595" s="242"/>
      <c r="QC4595" s="242"/>
      <c r="QD4595" s="242"/>
      <c r="QE4595" s="242"/>
      <c r="QF4595" s="242"/>
      <c r="QG4595" s="242"/>
      <c r="QH4595" s="242"/>
      <c r="QI4595" s="242"/>
      <c r="QJ4595" s="242"/>
      <c r="QK4595" s="242"/>
    </row>
    <row r="4596" spans="439:453">
      <c r="PW4596" s="242"/>
      <c r="PX4596" s="242"/>
      <c r="PY4596" s="242"/>
      <c r="PZ4596" s="242"/>
      <c r="QA4596" s="242"/>
      <c r="QB4596" s="242"/>
      <c r="QC4596" s="242"/>
      <c r="QD4596" s="242"/>
      <c r="QE4596" s="242"/>
      <c r="QF4596" s="242"/>
      <c r="QG4596" s="242"/>
      <c r="QH4596" s="242"/>
      <c r="QI4596" s="242"/>
      <c r="QJ4596" s="242"/>
      <c r="QK4596" s="242"/>
    </row>
    <row r="4597" spans="439:453">
      <c r="PW4597" s="242"/>
      <c r="PX4597" s="242"/>
      <c r="PY4597" s="242"/>
      <c r="PZ4597" s="242"/>
      <c r="QA4597" s="242"/>
      <c r="QB4597" s="242"/>
      <c r="QC4597" s="242"/>
      <c r="QD4597" s="242"/>
      <c r="QE4597" s="242"/>
      <c r="QF4597" s="242"/>
      <c r="QG4597" s="242"/>
      <c r="QH4597" s="242"/>
      <c r="QI4597" s="242"/>
      <c r="QJ4597" s="242"/>
      <c r="QK4597" s="242"/>
    </row>
    <row r="4598" spans="439:453">
      <c r="PW4598" s="242"/>
      <c r="PX4598" s="242"/>
      <c r="PY4598" s="242"/>
      <c r="PZ4598" s="242"/>
      <c r="QA4598" s="242"/>
      <c r="QB4598" s="242"/>
      <c r="QC4598" s="242"/>
      <c r="QD4598" s="242"/>
      <c r="QE4598" s="242"/>
      <c r="QF4598" s="242"/>
      <c r="QG4598" s="242"/>
      <c r="QH4598" s="242"/>
      <c r="QI4598" s="242"/>
      <c r="QJ4598" s="242"/>
      <c r="QK4598" s="242"/>
    </row>
    <row r="4599" spans="439:453">
      <c r="PW4599" s="242"/>
      <c r="PX4599" s="242"/>
      <c r="PY4599" s="242"/>
      <c r="PZ4599" s="242"/>
      <c r="QA4599" s="242"/>
      <c r="QB4599" s="242"/>
      <c r="QC4599" s="242"/>
      <c r="QD4599" s="242"/>
      <c r="QE4599" s="242"/>
      <c r="QF4599" s="242"/>
      <c r="QG4599" s="242"/>
      <c r="QH4599" s="242"/>
      <c r="QI4599" s="242"/>
      <c r="QJ4599" s="242"/>
      <c r="QK4599" s="242"/>
    </row>
    <row r="4600" spans="439:453">
      <c r="PW4600" s="242"/>
      <c r="PX4600" s="242"/>
      <c r="PY4600" s="242"/>
      <c r="PZ4600" s="242"/>
      <c r="QA4600" s="242"/>
      <c r="QB4600" s="242"/>
      <c r="QC4600" s="242"/>
      <c r="QD4600" s="242"/>
      <c r="QE4600" s="242"/>
      <c r="QF4600" s="242"/>
      <c r="QG4600" s="242"/>
      <c r="QH4600" s="242"/>
      <c r="QI4600" s="242"/>
      <c r="QJ4600" s="242"/>
      <c r="QK4600" s="242"/>
    </row>
    <row r="4601" spans="439:453">
      <c r="PW4601" s="242"/>
      <c r="PX4601" s="242"/>
      <c r="PY4601" s="242"/>
      <c r="PZ4601" s="242"/>
      <c r="QA4601" s="242"/>
      <c r="QB4601" s="242"/>
      <c r="QC4601" s="242"/>
      <c r="QD4601" s="242"/>
      <c r="QE4601" s="242"/>
      <c r="QF4601" s="242"/>
      <c r="QG4601" s="242"/>
      <c r="QH4601" s="242"/>
      <c r="QI4601" s="242"/>
      <c r="QJ4601" s="242"/>
      <c r="QK4601" s="242"/>
    </row>
    <row r="4602" spans="439:453">
      <c r="PW4602" s="242"/>
      <c r="PX4602" s="242"/>
      <c r="PY4602" s="242"/>
      <c r="PZ4602" s="242"/>
      <c r="QA4602" s="242"/>
      <c r="QB4602" s="242"/>
      <c r="QC4602" s="242"/>
      <c r="QD4602" s="242"/>
      <c r="QE4602" s="242"/>
      <c r="QF4602" s="242"/>
      <c r="QG4602" s="242"/>
      <c r="QH4602" s="242"/>
      <c r="QI4602" s="242"/>
      <c r="QJ4602" s="242"/>
      <c r="QK4602" s="242"/>
    </row>
    <row r="4603" spans="439:453">
      <c r="PW4603" s="242"/>
      <c r="PX4603" s="242"/>
      <c r="PY4603" s="242"/>
      <c r="PZ4603" s="242"/>
      <c r="QA4603" s="242"/>
      <c r="QB4603" s="242"/>
      <c r="QC4603" s="242"/>
      <c r="QD4603" s="242"/>
      <c r="QE4603" s="242"/>
      <c r="QF4603" s="242"/>
      <c r="QG4603" s="242"/>
      <c r="QH4603" s="242"/>
      <c r="QI4603" s="242"/>
      <c r="QJ4603" s="242"/>
      <c r="QK4603" s="242"/>
    </row>
    <row r="4604" spans="439:453">
      <c r="PW4604" s="242"/>
      <c r="PX4604" s="242"/>
      <c r="PY4604" s="242"/>
      <c r="PZ4604" s="242"/>
      <c r="QA4604" s="242"/>
      <c r="QB4604" s="242"/>
      <c r="QC4604" s="242"/>
      <c r="QD4604" s="242"/>
      <c r="QE4604" s="242"/>
      <c r="QF4604" s="242"/>
      <c r="QG4604" s="242"/>
      <c r="QH4604" s="242"/>
      <c r="QI4604" s="242"/>
      <c r="QJ4604" s="242"/>
      <c r="QK4604" s="242"/>
    </row>
    <row r="4605" spans="439:453">
      <c r="PW4605" s="242"/>
      <c r="PX4605" s="242"/>
      <c r="PY4605" s="242"/>
      <c r="PZ4605" s="242"/>
      <c r="QA4605" s="242"/>
      <c r="QB4605" s="242"/>
      <c r="QC4605" s="242"/>
      <c r="QD4605" s="242"/>
      <c r="QE4605" s="242"/>
      <c r="QF4605" s="242"/>
      <c r="QG4605" s="242"/>
      <c r="QH4605" s="242"/>
      <c r="QI4605" s="242"/>
      <c r="QJ4605" s="242"/>
      <c r="QK4605" s="242"/>
    </row>
    <row r="4606" spans="439:453">
      <c r="PW4606" s="242"/>
      <c r="PX4606" s="242"/>
      <c r="PY4606" s="242"/>
      <c r="PZ4606" s="242"/>
      <c r="QA4606" s="242"/>
      <c r="QB4606" s="242"/>
      <c r="QC4606" s="242"/>
      <c r="QD4606" s="242"/>
      <c r="QE4606" s="242"/>
      <c r="QF4606" s="242"/>
      <c r="QG4606" s="242"/>
      <c r="QH4606" s="242"/>
      <c r="QI4606" s="242"/>
      <c r="QJ4606" s="242"/>
      <c r="QK4606" s="242"/>
    </row>
    <row r="4607" spans="439:453">
      <c r="PW4607" s="242"/>
      <c r="PX4607" s="242"/>
      <c r="PY4607" s="242"/>
      <c r="PZ4607" s="242"/>
      <c r="QA4607" s="242"/>
      <c r="QB4607" s="242"/>
      <c r="QC4607" s="242"/>
      <c r="QD4607" s="242"/>
      <c r="QE4607" s="242"/>
      <c r="QF4607" s="242"/>
      <c r="QG4607" s="242"/>
      <c r="QH4607" s="242"/>
      <c r="QI4607" s="242"/>
      <c r="QJ4607" s="242"/>
      <c r="QK4607" s="242"/>
    </row>
    <row r="4608" spans="439:453">
      <c r="PW4608" s="242"/>
      <c r="PX4608" s="242"/>
      <c r="PY4608" s="242"/>
      <c r="PZ4608" s="242"/>
      <c r="QA4608" s="242"/>
      <c r="QB4608" s="242"/>
      <c r="QC4608" s="242"/>
      <c r="QD4608" s="242"/>
      <c r="QE4608" s="242"/>
      <c r="QF4608" s="242"/>
      <c r="QG4608" s="242"/>
      <c r="QH4608" s="242"/>
      <c r="QI4608" s="242"/>
      <c r="QJ4608" s="242"/>
      <c r="QK4608" s="242"/>
    </row>
    <row r="4609" spans="439:453">
      <c r="PW4609" s="242"/>
      <c r="PX4609" s="242"/>
      <c r="PY4609" s="242"/>
      <c r="PZ4609" s="242"/>
      <c r="QA4609" s="242"/>
      <c r="QB4609" s="242"/>
      <c r="QC4609" s="242"/>
      <c r="QD4609" s="242"/>
      <c r="QE4609" s="242"/>
      <c r="QF4609" s="242"/>
      <c r="QG4609" s="242"/>
      <c r="QH4609" s="242"/>
      <c r="QI4609" s="242"/>
      <c r="QJ4609" s="242"/>
      <c r="QK4609" s="242"/>
    </row>
    <row r="4610" spans="439:453">
      <c r="PW4610" s="242"/>
      <c r="PX4610" s="242"/>
      <c r="PY4610" s="242"/>
      <c r="PZ4610" s="242"/>
      <c r="QA4610" s="242"/>
      <c r="QB4610" s="242"/>
      <c r="QC4610" s="242"/>
      <c r="QD4610" s="242"/>
      <c r="QE4610" s="242"/>
      <c r="QF4610" s="242"/>
      <c r="QG4610" s="242"/>
      <c r="QH4610" s="242"/>
      <c r="QI4610" s="242"/>
      <c r="QJ4610" s="242"/>
      <c r="QK4610" s="242"/>
    </row>
    <row r="4611" spans="439:453">
      <c r="PW4611" s="242"/>
      <c r="PX4611" s="242"/>
      <c r="PY4611" s="242"/>
      <c r="PZ4611" s="242"/>
      <c r="QA4611" s="242"/>
      <c r="QB4611" s="242"/>
      <c r="QC4611" s="242"/>
      <c r="QD4611" s="242"/>
      <c r="QE4611" s="242"/>
      <c r="QF4611" s="242"/>
      <c r="QG4611" s="242"/>
      <c r="QH4611" s="242"/>
      <c r="QI4611" s="242"/>
      <c r="QJ4611" s="242"/>
      <c r="QK4611" s="242"/>
    </row>
    <row r="4612" spans="439:453">
      <c r="PW4612" s="242"/>
      <c r="PX4612" s="242"/>
      <c r="PY4612" s="242"/>
      <c r="PZ4612" s="242"/>
      <c r="QA4612" s="242"/>
      <c r="QB4612" s="242"/>
      <c r="QC4612" s="242"/>
      <c r="QD4612" s="242"/>
      <c r="QE4612" s="242"/>
      <c r="QF4612" s="242"/>
      <c r="QG4612" s="242"/>
      <c r="QH4612" s="242"/>
      <c r="QI4612" s="242"/>
      <c r="QJ4612" s="242"/>
      <c r="QK4612" s="242"/>
    </row>
    <row r="4613" spans="439:453">
      <c r="PW4613" s="242"/>
      <c r="PX4613" s="242"/>
      <c r="PY4613" s="242"/>
      <c r="PZ4613" s="242"/>
      <c r="QA4613" s="242"/>
      <c r="QB4613" s="242"/>
      <c r="QC4613" s="242"/>
      <c r="QD4613" s="242"/>
      <c r="QE4613" s="242"/>
      <c r="QF4613" s="242"/>
      <c r="QG4613" s="242"/>
      <c r="QH4613" s="242"/>
      <c r="QI4613" s="242"/>
      <c r="QJ4613" s="242"/>
      <c r="QK4613" s="242"/>
    </row>
    <row r="4614" spans="439:453">
      <c r="PW4614" s="242"/>
      <c r="PX4614" s="242"/>
      <c r="PY4614" s="242"/>
      <c r="PZ4614" s="242"/>
      <c r="QA4614" s="242"/>
      <c r="QB4614" s="242"/>
      <c r="QC4614" s="242"/>
      <c r="QD4614" s="242"/>
      <c r="QE4614" s="242"/>
      <c r="QF4614" s="242"/>
      <c r="QG4614" s="242"/>
      <c r="QH4614" s="242"/>
      <c r="QI4614" s="242"/>
      <c r="QJ4614" s="242"/>
      <c r="QK4614" s="242"/>
    </row>
    <row r="4615" spans="439:453">
      <c r="PW4615" s="242"/>
      <c r="PX4615" s="242"/>
      <c r="PY4615" s="242"/>
      <c r="PZ4615" s="242"/>
      <c r="QA4615" s="242"/>
      <c r="QB4615" s="242"/>
      <c r="QC4615" s="242"/>
      <c r="QD4615" s="242"/>
      <c r="QE4615" s="242"/>
      <c r="QF4615" s="242"/>
      <c r="QG4615" s="242"/>
      <c r="QH4615" s="242"/>
      <c r="QI4615" s="242"/>
      <c r="QJ4615" s="242"/>
      <c r="QK4615" s="242"/>
    </row>
    <row r="4616" spans="439:453">
      <c r="PW4616" s="242"/>
      <c r="PX4616" s="242"/>
      <c r="PY4616" s="242"/>
      <c r="PZ4616" s="242"/>
      <c r="QA4616" s="242"/>
      <c r="QB4616" s="242"/>
      <c r="QC4616" s="242"/>
      <c r="QD4616" s="242"/>
      <c r="QE4616" s="242"/>
      <c r="QF4616" s="242"/>
      <c r="QG4616" s="242"/>
      <c r="QH4616" s="242"/>
      <c r="QI4616" s="242"/>
      <c r="QJ4616" s="242"/>
      <c r="QK4616" s="242"/>
    </row>
    <row r="4617" spans="439:453">
      <c r="PW4617" s="242"/>
      <c r="PX4617" s="242"/>
      <c r="PY4617" s="242"/>
      <c r="PZ4617" s="242"/>
      <c r="QA4617" s="242"/>
      <c r="QB4617" s="242"/>
      <c r="QC4617" s="242"/>
      <c r="QD4617" s="242"/>
      <c r="QE4617" s="242"/>
      <c r="QF4617" s="242"/>
      <c r="QG4617" s="242"/>
      <c r="QH4617" s="242"/>
      <c r="QI4617" s="242"/>
      <c r="QJ4617" s="242"/>
      <c r="QK4617" s="242"/>
    </row>
    <row r="4618" spans="439:453">
      <c r="PW4618" s="242"/>
      <c r="PX4618" s="242"/>
      <c r="PY4618" s="242"/>
      <c r="PZ4618" s="242"/>
      <c r="QA4618" s="242"/>
      <c r="QB4618" s="242"/>
      <c r="QC4618" s="242"/>
      <c r="QD4618" s="242"/>
      <c r="QE4618" s="242"/>
      <c r="QF4618" s="242"/>
      <c r="QG4618" s="242"/>
      <c r="QH4618" s="242"/>
      <c r="QI4618" s="242"/>
      <c r="QJ4618" s="242"/>
      <c r="QK4618" s="242"/>
    </row>
    <row r="4619" spans="439:453">
      <c r="PW4619" s="242"/>
      <c r="PX4619" s="242"/>
      <c r="PY4619" s="242"/>
      <c r="PZ4619" s="242"/>
      <c r="QA4619" s="242"/>
      <c r="QB4619" s="242"/>
      <c r="QC4619" s="242"/>
      <c r="QD4619" s="242"/>
      <c r="QE4619" s="242"/>
      <c r="QF4619" s="242"/>
      <c r="QG4619" s="242"/>
      <c r="QH4619" s="242"/>
      <c r="QI4619" s="242"/>
      <c r="QJ4619" s="242"/>
      <c r="QK4619" s="242"/>
    </row>
    <row r="4620" spans="439:453">
      <c r="PW4620" s="242"/>
      <c r="PX4620" s="242"/>
      <c r="PY4620" s="242"/>
      <c r="PZ4620" s="242"/>
      <c r="QA4620" s="242"/>
      <c r="QB4620" s="242"/>
      <c r="QC4620" s="242"/>
      <c r="QD4620" s="242"/>
      <c r="QE4620" s="242"/>
      <c r="QF4620" s="242"/>
      <c r="QG4620" s="242"/>
      <c r="QH4620" s="242"/>
      <c r="QI4620" s="242"/>
      <c r="QJ4620" s="242"/>
      <c r="QK4620" s="242"/>
    </row>
    <row r="4621" spans="439:453">
      <c r="PW4621" s="242"/>
      <c r="PX4621" s="242"/>
      <c r="PY4621" s="242"/>
      <c r="PZ4621" s="242"/>
      <c r="QA4621" s="242"/>
      <c r="QB4621" s="242"/>
      <c r="QC4621" s="242"/>
      <c r="QD4621" s="242"/>
      <c r="QE4621" s="242"/>
      <c r="QF4621" s="242"/>
      <c r="QG4621" s="242"/>
      <c r="QH4621" s="242"/>
      <c r="QI4621" s="242"/>
      <c r="QJ4621" s="242"/>
      <c r="QK4621" s="242"/>
    </row>
    <row r="4622" spans="439:453">
      <c r="PW4622" s="242"/>
      <c r="PX4622" s="242"/>
      <c r="PY4622" s="242"/>
      <c r="PZ4622" s="242"/>
      <c r="QA4622" s="242"/>
      <c r="QB4622" s="242"/>
      <c r="QC4622" s="242"/>
      <c r="QD4622" s="242"/>
      <c r="QE4622" s="242"/>
      <c r="QF4622" s="242"/>
      <c r="QG4622" s="242"/>
      <c r="QH4622" s="242"/>
      <c r="QI4622" s="242"/>
      <c r="QJ4622" s="242"/>
      <c r="QK4622" s="242"/>
    </row>
    <row r="4623" spans="439:453">
      <c r="PW4623" s="242"/>
      <c r="PX4623" s="242"/>
      <c r="PY4623" s="242"/>
      <c r="PZ4623" s="242"/>
      <c r="QA4623" s="242"/>
      <c r="QB4623" s="242"/>
      <c r="QC4623" s="242"/>
      <c r="QD4623" s="242"/>
      <c r="QE4623" s="242"/>
      <c r="QF4623" s="242"/>
      <c r="QG4623" s="242"/>
      <c r="QH4623" s="242"/>
      <c r="QI4623" s="242"/>
      <c r="QJ4623" s="242"/>
      <c r="QK4623" s="242"/>
    </row>
    <row r="4624" spans="439:453">
      <c r="PW4624" s="242"/>
      <c r="PX4624" s="242"/>
      <c r="PY4624" s="242"/>
      <c r="PZ4624" s="242"/>
      <c r="QA4624" s="242"/>
      <c r="QB4624" s="242"/>
      <c r="QC4624" s="242"/>
      <c r="QD4624" s="242"/>
      <c r="QE4624" s="242"/>
      <c r="QF4624" s="242"/>
      <c r="QG4624" s="242"/>
      <c r="QH4624" s="242"/>
      <c r="QI4624" s="242"/>
      <c r="QJ4624" s="242"/>
      <c r="QK4624" s="242"/>
    </row>
    <row r="4625" spans="439:453">
      <c r="PW4625" s="242"/>
      <c r="PX4625" s="242"/>
      <c r="PY4625" s="242"/>
      <c r="PZ4625" s="242"/>
      <c r="QA4625" s="242"/>
      <c r="QB4625" s="242"/>
      <c r="QC4625" s="242"/>
      <c r="QD4625" s="242"/>
      <c r="QE4625" s="242"/>
      <c r="QF4625" s="242"/>
      <c r="QG4625" s="242"/>
      <c r="QH4625" s="242"/>
      <c r="QI4625" s="242"/>
      <c r="QJ4625" s="242"/>
      <c r="QK4625" s="242"/>
    </row>
    <row r="4626" spans="439:453">
      <c r="PW4626" s="242"/>
      <c r="PX4626" s="242"/>
      <c r="PY4626" s="242"/>
      <c r="PZ4626" s="242"/>
      <c r="QA4626" s="242"/>
      <c r="QB4626" s="242"/>
      <c r="QC4626" s="242"/>
      <c r="QD4626" s="242"/>
      <c r="QE4626" s="242"/>
      <c r="QF4626" s="242"/>
      <c r="QG4626" s="242"/>
      <c r="QH4626" s="242"/>
      <c r="QI4626" s="242"/>
      <c r="QJ4626" s="242"/>
      <c r="QK4626" s="242"/>
    </row>
    <row r="4627" spans="439:453">
      <c r="PW4627" s="242"/>
      <c r="PX4627" s="242"/>
      <c r="PY4627" s="242"/>
      <c r="PZ4627" s="242"/>
      <c r="QA4627" s="242"/>
      <c r="QB4627" s="242"/>
      <c r="QC4627" s="242"/>
      <c r="QD4627" s="242"/>
      <c r="QE4627" s="242"/>
      <c r="QF4627" s="242"/>
      <c r="QG4627" s="242"/>
      <c r="QH4627" s="242"/>
      <c r="QI4627" s="242"/>
      <c r="QJ4627" s="242"/>
      <c r="QK4627" s="242"/>
    </row>
    <row r="4628" spans="439:453">
      <c r="PW4628" s="242"/>
      <c r="PX4628" s="242"/>
      <c r="PY4628" s="242"/>
      <c r="PZ4628" s="242"/>
      <c r="QA4628" s="242"/>
      <c r="QB4628" s="242"/>
      <c r="QC4628" s="242"/>
      <c r="QD4628" s="242"/>
      <c r="QE4628" s="242"/>
      <c r="QF4628" s="242"/>
      <c r="QG4628" s="242"/>
      <c r="QH4628" s="242"/>
      <c r="QI4628" s="242"/>
      <c r="QJ4628" s="242"/>
      <c r="QK4628" s="242"/>
    </row>
    <row r="4629" spans="439:453">
      <c r="PW4629" s="242"/>
      <c r="PX4629" s="242"/>
      <c r="PY4629" s="242"/>
      <c r="PZ4629" s="242"/>
      <c r="QA4629" s="242"/>
      <c r="QB4629" s="242"/>
      <c r="QC4629" s="242"/>
      <c r="QD4629" s="242"/>
      <c r="QE4629" s="242"/>
      <c r="QF4629" s="242"/>
      <c r="QG4629" s="242"/>
      <c r="QH4629" s="242"/>
      <c r="QI4629" s="242"/>
      <c r="QJ4629" s="242"/>
      <c r="QK4629" s="242"/>
    </row>
    <row r="4630" spans="439:453">
      <c r="PW4630" s="242"/>
      <c r="PX4630" s="242"/>
      <c r="PY4630" s="242"/>
      <c r="PZ4630" s="242"/>
      <c r="QA4630" s="242"/>
      <c r="QB4630" s="242"/>
      <c r="QC4630" s="242"/>
      <c r="QD4630" s="242"/>
      <c r="QE4630" s="242"/>
      <c r="QF4630" s="242"/>
      <c r="QG4630" s="242"/>
      <c r="QH4630" s="242"/>
      <c r="QI4630" s="242"/>
      <c r="QJ4630" s="242"/>
      <c r="QK4630" s="242"/>
    </row>
    <row r="4631" spans="439:453">
      <c r="PW4631" s="242"/>
      <c r="PX4631" s="242"/>
      <c r="PY4631" s="242"/>
      <c r="PZ4631" s="242"/>
      <c r="QA4631" s="242"/>
      <c r="QB4631" s="242"/>
      <c r="QC4631" s="242"/>
      <c r="QD4631" s="242"/>
      <c r="QE4631" s="242"/>
      <c r="QF4631" s="242"/>
      <c r="QG4631" s="242"/>
      <c r="QH4631" s="242"/>
      <c r="QI4631" s="242"/>
      <c r="QJ4631" s="242"/>
      <c r="QK4631" s="242"/>
    </row>
    <row r="4632" spans="439:453">
      <c r="PW4632" s="242"/>
      <c r="PX4632" s="242"/>
      <c r="PY4632" s="242"/>
      <c r="PZ4632" s="242"/>
      <c r="QA4632" s="242"/>
      <c r="QB4632" s="242"/>
      <c r="QC4632" s="242"/>
      <c r="QD4632" s="242"/>
      <c r="QE4632" s="242"/>
      <c r="QF4632" s="242"/>
      <c r="QG4632" s="242"/>
      <c r="QH4632" s="242"/>
      <c r="QI4632" s="242"/>
      <c r="QJ4632" s="242"/>
      <c r="QK4632" s="242"/>
    </row>
    <row r="4633" spans="439:453">
      <c r="PW4633" s="242"/>
      <c r="PX4633" s="242"/>
      <c r="PY4633" s="242"/>
      <c r="PZ4633" s="242"/>
      <c r="QA4633" s="242"/>
      <c r="QB4633" s="242"/>
      <c r="QC4633" s="242"/>
      <c r="QD4633" s="242"/>
      <c r="QE4633" s="242"/>
      <c r="QF4633" s="242"/>
      <c r="QG4633" s="242"/>
      <c r="QH4633" s="242"/>
      <c r="QI4633" s="242"/>
      <c r="QJ4633" s="242"/>
      <c r="QK4633" s="242"/>
    </row>
    <row r="4634" spans="439:453">
      <c r="PW4634" s="242"/>
      <c r="PX4634" s="242"/>
      <c r="PY4634" s="242"/>
      <c r="PZ4634" s="242"/>
      <c r="QA4634" s="242"/>
      <c r="QB4634" s="242"/>
      <c r="QC4634" s="242"/>
      <c r="QD4634" s="242"/>
      <c r="QE4634" s="242"/>
      <c r="QF4634" s="242"/>
      <c r="QG4634" s="242"/>
      <c r="QH4634" s="242"/>
      <c r="QI4634" s="242"/>
      <c r="QJ4634" s="242"/>
      <c r="QK4634" s="242"/>
    </row>
    <row r="4635" spans="439:453">
      <c r="PW4635" s="242"/>
      <c r="PX4635" s="242"/>
      <c r="PY4635" s="242"/>
      <c r="PZ4635" s="242"/>
      <c r="QA4635" s="242"/>
      <c r="QB4635" s="242"/>
      <c r="QC4635" s="242"/>
      <c r="QD4635" s="242"/>
      <c r="QE4635" s="242"/>
      <c r="QF4635" s="242"/>
      <c r="QG4635" s="242"/>
      <c r="QH4635" s="242"/>
      <c r="QI4635" s="242"/>
      <c r="QJ4635" s="242"/>
      <c r="QK4635" s="242"/>
    </row>
    <row r="4636" spans="439:453">
      <c r="PW4636" s="242"/>
      <c r="PX4636" s="242"/>
      <c r="PY4636" s="242"/>
      <c r="PZ4636" s="242"/>
      <c r="QA4636" s="242"/>
      <c r="QB4636" s="242"/>
      <c r="QC4636" s="242"/>
      <c r="QD4636" s="242"/>
      <c r="QE4636" s="242"/>
      <c r="QF4636" s="242"/>
      <c r="QG4636" s="242"/>
      <c r="QH4636" s="242"/>
      <c r="QI4636" s="242"/>
      <c r="QJ4636" s="242"/>
      <c r="QK4636" s="242"/>
    </row>
    <row r="4637" spans="439:453">
      <c r="PW4637" s="242"/>
      <c r="PX4637" s="242"/>
      <c r="PY4637" s="242"/>
      <c r="PZ4637" s="242"/>
      <c r="QA4637" s="242"/>
      <c r="QB4637" s="242"/>
      <c r="QC4637" s="242"/>
      <c r="QD4637" s="242"/>
      <c r="QE4637" s="242"/>
      <c r="QF4637" s="242"/>
      <c r="QG4637" s="242"/>
      <c r="QH4637" s="242"/>
      <c r="QI4637" s="242"/>
      <c r="QJ4637" s="242"/>
      <c r="QK4637" s="242"/>
    </row>
    <row r="4638" spans="439:453">
      <c r="PW4638" s="242"/>
      <c r="PX4638" s="242"/>
      <c r="PY4638" s="242"/>
      <c r="PZ4638" s="242"/>
      <c r="QA4638" s="242"/>
      <c r="QB4638" s="242"/>
      <c r="QC4638" s="242"/>
      <c r="QD4638" s="242"/>
      <c r="QE4638" s="242"/>
      <c r="QF4638" s="242"/>
      <c r="QG4638" s="242"/>
      <c r="QH4638" s="242"/>
      <c r="QI4638" s="242"/>
      <c r="QJ4638" s="242"/>
      <c r="QK4638" s="242"/>
    </row>
    <row r="4639" spans="439:453">
      <c r="PW4639" s="242"/>
      <c r="PX4639" s="242"/>
      <c r="PY4639" s="242"/>
      <c r="PZ4639" s="242"/>
      <c r="QA4639" s="242"/>
      <c r="QB4639" s="242"/>
      <c r="QC4639" s="242"/>
      <c r="QD4639" s="242"/>
      <c r="QE4639" s="242"/>
      <c r="QF4639" s="242"/>
      <c r="QG4639" s="242"/>
      <c r="QH4639" s="242"/>
      <c r="QI4639" s="242"/>
      <c r="QJ4639" s="242"/>
      <c r="QK4639" s="242"/>
    </row>
    <row r="4640" spans="439:453">
      <c r="PW4640" s="242"/>
      <c r="PX4640" s="242"/>
      <c r="PY4640" s="242"/>
      <c r="PZ4640" s="242"/>
      <c r="QA4640" s="242"/>
      <c r="QB4640" s="242"/>
      <c r="QC4640" s="242"/>
      <c r="QD4640" s="242"/>
      <c r="QE4640" s="242"/>
      <c r="QF4640" s="242"/>
      <c r="QG4640" s="242"/>
      <c r="QH4640" s="242"/>
      <c r="QI4640" s="242"/>
      <c r="QJ4640" s="242"/>
      <c r="QK4640" s="242"/>
    </row>
    <row r="4641" spans="439:453">
      <c r="PW4641" s="242"/>
      <c r="PX4641" s="242"/>
      <c r="PY4641" s="242"/>
      <c r="PZ4641" s="242"/>
      <c r="QA4641" s="242"/>
      <c r="QB4641" s="242"/>
      <c r="QC4641" s="242"/>
      <c r="QD4641" s="242"/>
      <c r="QE4641" s="242"/>
      <c r="QF4641" s="242"/>
      <c r="QG4641" s="242"/>
      <c r="QH4641" s="242"/>
      <c r="QI4641" s="242"/>
      <c r="QJ4641" s="242"/>
      <c r="QK4641" s="242"/>
    </row>
    <row r="4642" spans="439:453">
      <c r="PW4642" s="242"/>
      <c r="PX4642" s="242"/>
      <c r="PY4642" s="242"/>
      <c r="PZ4642" s="242"/>
      <c r="QA4642" s="242"/>
      <c r="QB4642" s="242"/>
      <c r="QC4642" s="242"/>
      <c r="QD4642" s="242"/>
      <c r="QE4642" s="242"/>
      <c r="QF4642" s="242"/>
      <c r="QG4642" s="242"/>
      <c r="QH4642" s="242"/>
      <c r="QI4642" s="242"/>
      <c r="QJ4642" s="242"/>
      <c r="QK4642" s="242"/>
    </row>
    <row r="4643" spans="439:453">
      <c r="PW4643" s="242"/>
      <c r="PX4643" s="242"/>
      <c r="PY4643" s="242"/>
      <c r="PZ4643" s="242"/>
      <c r="QA4643" s="242"/>
      <c r="QB4643" s="242"/>
      <c r="QC4643" s="242"/>
      <c r="QD4643" s="242"/>
      <c r="QE4643" s="242"/>
      <c r="QF4643" s="242"/>
      <c r="QG4643" s="242"/>
      <c r="QH4643" s="242"/>
      <c r="QI4643" s="242"/>
      <c r="QJ4643" s="242"/>
      <c r="QK4643" s="242"/>
    </row>
    <row r="4644" spans="439:453">
      <c r="PW4644" s="242"/>
      <c r="PX4644" s="242"/>
      <c r="PY4644" s="242"/>
      <c r="PZ4644" s="242"/>
      <c r="QA4644" s="242"/>
      <c r="QB4644" s="242"/>
      <c r="QC4644" s="242"/>
      <c r="QD4644" s="242"/>
      <c r="QE4644" s="242"/>
      <c r="QF4644" s="242"/>
      <c r="QG4644" s="242"/>
      <c r="QH4644" s="242"/>
      <c r="QI4644" s="242"/>
      <c r="QJ4644" s="242"/>
      <c r="QK4644" s="242"/>
    </row>
    <row r="4645" spans="439:453">
      <c r="PW4645" s="242"/>
      <c r="PX4645" s="242"/>
      <c r="PY4645" s="242"/>
      <c r="PZ4645" s="242"/>
      <c r="QA4645" s="242"/>
      <c r="QB4645" s="242"/>
      <c r="QC4645" s="242"/>
      <c r="QD4645" s="242"/>
      <c r="QE4645" s="242"/>
      <c r="QF4645" s="242"/>
      <c r="QG4645" s="242"/>
      <c r="QH4645" s="242"/>
      <c r="QI4645" s="242"/>
      <c r="QJ4645" s="242"/>
      <c r="QK4645" s="242"/>
    </row>
    <row r="4646" spans="439:453">
      <c r="PW4646" s="242"/>
      <c r="PX4646" s="242"/>
      <c r="PY4646" s="242"/>
      <c r="PZ4646" s="242"/>
      <c r="QA4646" s="242"/>
      <c r="QB4646" s="242"/>
      <c r="QC4646" s="242"/>
      <c r="QD4646" s="242"/>
      <c r="QE4646" s="242"/>
      <c r="QF4646" s="242"/>
      <c r="QG4646" s="242"/>
      <c r="QH4646" s="242"/>
      <c r="QI4646" s="242"/>
      <c r="QJ4646" s="242"/>
      <c r="QK4646" s="242"/>
    </row>
    <row r="4647" spans="439:453">
      <c r="PW4647" s="242"/>
      <c r="PX4647" s="242"/>
      <c r="PY4647" s="242"/>
      <c r="PZ4647" s="242"/>
      <c r="QA4647" s="242"/>
      <c r="QB4647" s="242"/>
      <c r="QC4647" s="242"/>
      <c r="QD4647" s="242"/>
      <c r="QE4647" s="242"/>
      <c r="QF4647" s="242"/>
      <c r="QG4647" s="242"/>
      <c r="QH4647" s="242"/>
      <c r="QI4647" s="242"/>
      <c r="QJ4647" s="242"/>
      <c r="QK4647" s="242"/>
    </row>
    <row r="4648" spans="439:453">
      <c r="PW4648" s="242"/>
      <c r="PX4648" s="242"/>
      <c r="PY4648" s="242"/>
      <c r="PZ4648" s="242"/>
      <c r="QA4648" s="242"/>
      <c r="QB4648" s="242"/>
      <c r="QC4648" s="242"/>
      <c r="QD4648" s="242"/>
      <c r="QE4648" s="242"/>
      <c r="QF4648" s="242"/>
      <c r="QG4648" s="242"/>
      <c r="QH4648" s="242"/>
      <c r="QI4648" s="242"/>
      <c r="QJ4648" s="242"/>
      <c r="QK4648" s="242"/>
    </row>
    <row r="4649" spans="439:453">
      <c r="PW4649" s="242"/>
      <c r="PX4649" s="242"/>
      <c r="PY4649" s="242"/>
      <c r="PZ4649" s="242"/>
      <c r="QA4649" s="242"/>
      <c r="QB4649" s="242"/>
      <c r="QC4649" s="242"/>
      <c r="QD4649" s="242"/>
      <c r="QE4649" s="242"/>
      <c r="QF4649" s="242"/>
      <c r="QG4649" s="242"/>
      <c r="QH4649" s="242"/>
      <c r="QI4649" s="242"/>
      <c r="QJ4649" s="242"/>
      <c r="QK4649" s="242"/>
    </row>
    <row r="4650" spans="439:453">
      <c r="PW4650" s="242"/>
      <c r="PX4650" s="242"/>
      <c r="PY4650" s="242"/>
      <c r="PZ4650" s="242"/>
      <c r="QA4650" s="242"/>
      <c r="QB4650" s="242"/>
      <c r="QC4650" s="242"/>
      <c r="QD4650" s="242"/>
      <c r="QE4650" s="242"/>
      <c r="QF4650" s="242"/>
      <c r="QG4650" s="242"/>
      <c r="QH4650" s="242"/>
      <c r="QI4650" s="242"/>
      <c r="QJ4650" s="242"/>
      <c r="QK4650" s="242"/>
    </row>
    <row r="4651" spans="439:453">
      <c r="PW4651" s="242"/>
      <c r="PX4651" s="242"/>
      <c r="PY4651" s="242"/>
      <c r="PZ4651" s="242"/>
      <c r="QA4651" s="242"/>
      <c r="QB4651" s="242"/>
      <c r="QC4651" s="242"/>
      <c r="QD4651" s="242"/>
      <c r="QE4651" s="242"/>
      <c r="QF4651" s="242"/>
      <c r="QG4651" s="242"/>
      <c r="QH4651" s="242"/>
      <c r="QI4651" s="242"/>
      <c r="QJ4651" s="242"/>
      <c r="QK4651" s="242"/>
    </row>
    <row r="4652" spans="439:453">
      <c r="PW4652" s="242"/>
      <c r="PX4652" s="242"/>
      <c r="PY4652" s="242"/>
      <c r="PZ4652" s="242"/>
      <c r="QA4652" s="242"/>
      <c r="QB4652" s="242"/>
      <c r="QC4652" s="242"/>
      <c r="QD4652" s="242"/>
      <c r="QE4652" s="242"/>
      <c r="QF4652" s="242"/>
      <c r="QG4652" s="242"/>
      <c r="QH4652" s="242"/>
      <c r="QI4652" s="242"/>
      <c r="QJ4652" s="242"/>
      <c r="QK4652" s="242"/>
    </row>
    <row r="4653" spans="439:453">
      <c r="PW4653" s="242"/>
      <c r="PX4653" s="242"/>
      <c r="PY4653" s="242"/>
      <c r="PZ4653" s="242"/>
      <c r="QA4653" s="242"/>
      <c r="QB4653" s="242"/>
      <c r="QC4653" s="242"/>
      <c r="QD4653" s="242"/>
      <c r="QE4653" s="242"/>
      <c r="QF4653" s="242"/>
      <c r="QG4653" s="242"/>
      <c r="QH4653" s="242"/>
      <c r="QI4653" s="242"/>
      <c r="QJ4653" s="242"/>
      <c r="QK4653" s="242"/>
    </row>
    <row r="4654" spans="439:453">
      <c r="PW4654" s="242"/>
      <c r="PX4654" s="242"/>
      <c r="PY4654" s="242"/>
      <c r="PZ4654" s="242"/>
      <c r="QA4654" s="242"/>
      <c r="QB4654" s="242"/>
      <c r="QC4654" s="242"/>
      <c r="QD4654" s="242"/>
      <c r="QE4654" s="242"/>
      <c r="QF4654" s="242"/>
      <c r="QG4654" s="242"/>
      <c r="QH4654" s="242"/>
      <c r="QI4654" s="242"/>
      <c r="QJ4654" s="242"/>
      <c r="QK4654" s="242"/>
    </row>
    <row r="4655" spans="439:453">
      <c r="PW4655" s="242"/>
      <c r="PX4655" s="242"/>
      <c r="PY4655" s="242"/>
      <c r="PZ4655" s="242"/>
      <c r="QA4655" s="242"/>
      <c r="QB4655" s="242"/>
      <c r="QC4655" s="242"/>
      <c r="QD4655" s="242"/>
      <c r="QE4655" s="242"/>
      <c r="QF4655" s="242"/>
      <c r="QG4655" s="242"/>
      <c r="QH4655" s="242"/>
      <c r="QI4655" s="242"/>
      <c r="QJ4655" s="242"/>
      <c r="QK4655" s="242"/>
    </row>
    <row r="4656" spans="439:453">
      <c r="PW4656" s="242"/>
      <c r="PX4656" s="242"/>
      <c r="PY4656" s="242"/>
      <c r="PZ4656" s="242"/>
      <c r="QA4656" s="242"/>
      <c r="QB4656" s="242"/>
      <c r="QC4656" s="242"/>
      <c r="QD4656" s="242"/>
      <c r="QE4656" s="242"/>
      <c r="QF4656" s="242"/>
      <c r="QG4656" s="242"/>
      <c r="QH4656" s="242"/>
      <c r="QI4656" s="242"/>
      <c r="QJ4656" s="242"/>
      <c r="QK4656" s="242"/>
    </row>
    <row r="4657" spans="439:453">
      <c r="PW4657" s="242"/>
      <c r="PX4657" s="242"/>
      <c r="PY4657" s="242"/>
      <c r="PZ4657" s="242"/>
      <c r="QA4657" s="242"/>
      <c r="QB4657" s="242"/>
      <c r="QC4657" s="242"/>
      <c r="QD4657" s="242"/>
      <c r="QE4657" s="242"/>
      <c r="QF4657" s="242"/>
      <c r="QG4657" s="242"/>
      <c r="QH4657" s="242"/>
      <c r="QI4657" s="242"/>
      <c r="QJ4657" s="242"/>
      <c r="QK4657" s="242"/>
    </row>
    <row r="4658" spans="439:453">
      <c r="PW4658" s="242"/>
      <c r="PX4658" s="242"/>
      <c r="PY4658" s="242"/>
      <c r="PZ4658" s="242"/>
      <c r="QA4658" s="242"/>
      <c r="QB4658" s="242"/>
      <c r="QC4658" s="242"/>
      <c r="QD4658" s="242"/>
      <c r="QE4658" s="242"/>
      <c r="QF4658" s="242"/>
      <c r="QG4658" s="242"/>
      <c r="QH4658" s="242"/>
      <c r="QI4658" s="242"/>
      <c r="QJ4658" s="242"/>
      <c r="QK4658" s="242"/>
    </row>
    <row r="4659" spans="439:453">
      <c r="PW4659" s="242"/>
      <c r="PX4659" s="242"/>
      <c r="PY4659" s="242"/>
      <c r="PZ4659" s="242"/>
      <c r="QA4659" s="242"/>
      <c r="QB4659" s="242"/>
      <c r="QC4659" s="242"/>
      <c r="QD4659" s="242"/>
      <c r="QE4659" s="242"/>
      <c r="QF4659" s="242"/>
      <c r="QG4659" s="242"/>
      <c r="QH4659" s="242"/>
      <c r="QI4659" s="242"/>
      <c r="QJ4659" s="242"/>
      <c r="QK4659" s="242"/>
    </row>
    <row r="4660" spans="439:453">
      <c r="PW4660" s="242"/>
      <c r="PX4660" s="242"/>
      <c r="PY4660" s="242"/>
      <c r="PZ4660" s="242"/>
      <c r="QA4660" s="242"/>
      <c r="QB4660" s="242"/>
      <c r="QC4660" s="242"/>
      <c r="QD4660" s="242"/>
      <c r="QE4660" s="242"/>
      <c r="QF4660" s="242"/>
      <c r="QG4660" s="242"/>
      <c r="QH4660" s="242"/>
      <c r="QI4660" s="242"/>
      <c r="QJ4660" s="242"/>
      <c r="QK4660" s="242"/>
    </row>
    <row r="4661" spans="439:453">
      <c r="PW4661" s="242"/>
      <c r="PX4661" s="242"/>
      <c r="PY4661" s="242"/>
      <c r="PZ4661" s="242"/>
      <c r="QA4661" s="242"/>
      <c r="QB4661" s="242"/>
      <c r="QC4661" s="242"/>
      <c r="QD4661" s="242"/>
      <c r="QE4661" s="242"/>
      <c r="QF4661" s="242"/>
      <c r="QG4661" s="242"/>
      <c r="QH4661" s="242"/>
      <c r="QI4661" s="242"/>
      <c r="QJ4661" s="242"/>
      <c r="QK4661" s="242"/>
    </row>
    <row r="4662" spans="439:453">
      <c r="PW4662" s="242"/>
      <c r="PX4662" s="242"/>
      <c r="PY4662" s="242"/>
      <c r="PZ4662" s="242"/>
      <c r="QA4662" s="242"/>
      <c r="QB4662" s="242"/>
      <c r="QC4662" s="242"/>
      <c r="QD4662" s="242"/>
      <c r="QE4662" s="242"/>
      <c r="QF4662" s="242"/>
      <c r="QG4662" s="242"/>
      <c r="QH4662" s="242"/>
      <c r="QI4662" s="242"/>
      <c r="QJ4662" s="242"/>
      <c r="QK4662" s="242"/>
    </row>
    <row r="4663" spans="439:453">
      <c r="PW4663" s="242"/>
      <c r="PX4663" s="242"/>
      <c r="PY4663" s="242"/>
      <c r="PZ4663" s="242"/>
      <c r="QA4663" s="242"/>
      <c r="QB4663" s="242"/>
      <c r="QC4663" s="242"/>
      <c r="QD4663" s="242"/>
      <c r="QE4663" s="242"/>
      <c r="QF4663" s="242"/>
      <c r="QG4663" s="242"/>
      <c r="QH4663" s="242"/>
      <c r="QI4663" s="242"/>
      <c r="QJ4663" s="242"/>
      <c r="QK4663" s="242"/>
    </row>
    <row r="4664" spans="439:453">
      <c r="PW4664" s="242"/>
      <c r="PX4664" s="242"/>
      <c r="PY4664" s="242"/>
      <c r="PZ4664" s="242"/>
      <c r="QA4664" s="242"/>
      <c r="QB4664" s="242"/>
      <c r="QC4664" s="242"/>
      <c r="QD4664" s="242"/>
      <c r="QE4664" s="242"/>
      <c r="QF4664" s="242"/>
      <c r="QG4664" s="242"/>
      <c r="QH4664" s="242"/>
      <c r="QI4664" s="242"/>
      <c r="QJ4664" s="242"/>
      <c r="QK4664" s="242"/>
    </row>
    <row r="4665" spans="439:453">
      <c r="PW4665" s="242"/>
      <c r="PX4665" s="242"/>
      <c r="PY4665" s="242"/>
      <c r="PZ4665" s="242"/>
      <c r="QA4665" s="242"/>
      <c r="QB4665" s="242"/>
      <c r="QC4665" s="242"/>
      <c r="QD4665" s="242"/>
      <c r="QE4665" s="242"/>
      <c r="QF4665" s="242"/>
      <c r="QG4665" s="242"/>
      <c r="QH4665" s="242"/>
      <c r="QI4665" s="242"/>
      <c r="QJ4665" s="242"/>
      <c r="QK4665" s="242"/>
    </row>
    <row r="4666" spans="439:453">
      <c r="PW4666" s="242"/>
      <c r="PX4666" s="242"/>
      <c r="PY4666" s="242"/>
      <c r="PZ4666" s="242"/>
      <c r="QA4666" s="242"/>
      <c r="QB4666" s="242"/>
      <c r="QC4666" s="242"/>
      <c r="QD4666" s="242"/>
      <c r="QE4666" s="242"/>
      <c r="QF4666" s="242"/>
      <c r="QG4666" s="242"/>
      <c r="QH4666" s="242"/>
      <c r="QI4666" s="242"/>
      <c r="QJ4666" s="242"/>
      <c r="QK4666" s="242"/>
    </row>
    <row r="4667" spans="439:453">
      <c r="PW4667" s="242"/>
      <c r="PX4667" s="242"/>
      <c r="PY4667" s="242"/>
      <c r="PZ4667" s="242"/>
      <c r="QA4667" s="242"/>
      <c r="QB4667" s="242"/>
      <c r="QC4667" s="242"/>
      <c r="QD4667" s="242"/>
      <c r="QE4667" s="242"/>
      <c r="QF4667" s="242"/>
      <c r="QG4667" s="242"/>
      <c r="QH4667" s="242"/>
      <c r="QI4667" s="242"/>
      <c r="QJ4667" s="242"/>
      <c r="QK4667" s="242"/>
    </row>
    <row r="4668" spans="439:453">
      <c r="PW4668" s="242"/>
      <c r="PX4668" s="242"/>
      <c r="PY4668" s="242"/>
      <c r="PZ4668" s="242"/>
      <c r="QA4668" s="242"/>
      <c r="QB4668" s="242"/>
      <c r="QC4668" s="242"/>
      <c r="QD4668" s="242"/>
      <c r="QE4668" s="242"/>
      <c r="QF4668" s="242"/>
      <c r="QG4668" s="242"/>
      <c r="QH4668" s="242"/>
      <c r="QI4668" s="242"/>
      <c r="QJ4668" s="242"/>
      <c r="QK4668" s="242"/>
    </row>
    <row r="4669" spans="439:453">
      <c r="PW4669" s="242"/>
      <c r="PX4669" s="242"/>
      <c r="PY4669" s="242"/>
      <c r="PZ4669" s="242"/>
      <c r="QA4669" s="242"/>
      <c r="QB4669" s="242"/>
      <c r="QC4669" s="242"/>
      <c r="QD4669" s="242"/>
      <c r="QE4669" s="242"/>
      <c r="QF4669" s="242"/>
      <c r="QG4669" s="242"/>
      <c r="QH4669" s="242"/>
      <c r="QI4669" s="242"/>
      <c r="QJ4669" s="242"/>
      <c r="QK4669" s="242"/>
    </row>
    <row r="4670" spans="439:453">
      <c r="PW4670" s="242"/>
      <c r="PX4670" s="242"/>
      <c r="PY4670" s="242"/>
      <c r="PZ4670" s="242"/>
      <c r="QA4670" s="242"/>
      <c r="QB4670" s="242"/>
      <c r="QC4670" s="242"/>
      <c r="QD4670" s="242"/>
      <c r="QE4670" s="242"/>
      <c r="QF4670" s="242"/>
      <c r="QG4670" s="242"/>
      <c r="QH4670" s="242"/>
      <c r="QI4670" s="242"/>
      <c r="QJ4670" s="242"/>
      <c r="QK4670" s="242"/>
    </row>
    <row r="4671" spans="439:453">
      <c r="PW4671" s="242"/>
      <c r="PX4671" s="242"/>
      <c r="PY4671" s="242"/>
      <c r="PZ4671" s="242"/>
      <c r="QA4671" s="242"/>
      <c r="QB4671" s="242"/>
      <c r="QC4671" s="242"/>
      <c r="QD4671" s="242"/>
      <c r="QE4671" s="242"/>
      <c r="QF4671" s="242"/>
      <c r="QG4671" s="242"/>
      <c r="QH4671" s="242"/>
      <c r="QI4671" s="242"/>
      <c r="QJ4671" s="242"/>
      <c r="QK4671" s="242"/>
    </row>
    <row r="4672" spans="439:453">
      <c r="PW4672" s="242"/>
      <c r="PX4672" s="242"/>
      <c r="PY4672" s="242"/>
      <c r="PZ4672" s="242"/>
      <c r="QA4672" s="242"/>
      <c r="QB4672" s="242"/>
      <c r="QC4672" s="242"/>
      <c r="QD4672" s="242"/>
      <c r="QE4672" s="242"/>
      <c r="QF4672" s="242"/>
      <c r="QG4672" s="242"/>
      <c r="QH4672" s="242"/>
      <c r="QI4672" s="242"/>
      <c r="QJ4672" s="242"/>
      <c r="QK4672" s="242"/>
    </row>
    <row r="4673" spans="439:453">
      <c r="PW4673" s="242"/>
      <c r="PX4673" s="242"/>
      <c r="PY4673" s="242"/>
      <c r="PZ4673" s="242"/>
      <c r="QA4673" s="242"/>
      <c r="QB4673" s="242"/>
      <c r="QC4673" s="242"/>
      <c r="QD4673" s="242"/>
      <c r="QE4673" s="242"/>
      <c r="QF4673" s="242"/>
      <c r="QG4673" s="242"/>
      <c r="QH4673" s="242"/>
      <c r="QI4673" s="242"/>
      <c r="QJ4673" s="242"/>
      <c r="QK4673" s="242"/>
    </row>
    <row r="4674" spans="439:453">
      <c r="PW4674" s="242"/>
      <c r="PX4674" s="242"/>
      <c r="PY4674" s="242"/>
      <c r="PZ4674" s="242"/>
      <c r="QA4674" s="242"/>
      <c r="QB4674" s="242"/>
      <c r="QC4674" s="242"/>
      <c r="QD4674" s="242"/>
      <c r="QE4674" s="242"/>
      <c r="QF4674" s="242"/>
      <c r="QG4674" s="242"/>
      <c r="QH4674" s="242"/>
      <c r="QI4674" s="242"/>
      <c r="QJ4674" s="242"/>
      <c r="QK4674" s="242"/>
    </row>
    <row r="4675" spans="439:453">
      <c r="PW4675" s="242"/>
      <c r="PX4675" s="242"/>
      <c r="PY4675" s="242"/>
      <c r="PZ4675" s="242"/>
      <c r="QA4675" s="242"/>
      <c r="QB4675" s="242"/>
      <c r="QC4675" s="242"/>
      <c r="QD4675" s="242"/>
      <c r="QE4675" s="242"/>
      <c r="QF4675" s="242"/>
      <c r="QG4675" s="242"/>
      <c r="QH4675" s="242"/>
      <c r="QI4675" s="242"/>
      <c r="QJ4675" s="242"/>
      <c r="QK4675" s="242"/>
    </row>
    <row r="4676" spans="439:453">
      <c r="PW4676" s="242"/>
      <c r="PX4676" s="242"/>
      <c r="PY4676" s="242"/>
      <c r="PZ4676" s="242"/>
      <c r="QA4676" s="242"/>
      <c r="QB4676" s="242"/>
      <c r="QC4676" s="242"/>
      <c r="QD4676" s="242"/>
      <c r="QE4676" s="242"/>
      <c r="QF4676" s="242"/>
      <c r="QG4676" s="242"/>
      <c r="QH4676" s="242"/>
      <c r="QI4676" s="242"/>
      <c r="QJ4676" s="242"/>
      <c r="QK4676" s="242"/>
    </row>
    <row r="4677" spans="439:453">
      <c r="PW4677" s="242"/>
      <c r="PX4677" s="242"/>
      <c r="PY4677" s="242"/>
      <c r="PZ4677" s="242"/>
      <c r="QA4677" s="242"/>
      <c r="QB4677" s="242"/>
      <c r="QC4677" s="242"/>
      <c r="QD4677" s="242"/>
      <c r="QE4677" s="242"/>
      <c r="QF4677" s="242"/>
      <c r="QG4677" s="242"/>
      <c r="QH4677" s="242"/>
      <c r="QI4677" s="242"/>
      <c r="QJ4677" s="242"/>
      <c r="QK4677" s="242"/>
    </row>
    <row r="4678" spans="439:453">
      <c r="PW4678" s="242"/>
      <c r="PX4678" s="242"/>
      <c r="PY4678" s="242"/>
      <c r="PZ4678" s="242"/>
      <c r="QA4678" s="242"/>
      <c r="QB4678" s="242"/>
      <c r="QC4678" s="242"/>
      <c r="QD4678" s="242"/>
      <c r="QE4678" s="242"/>
      <c r="QF4678" s="242"/>
      <c r="QG4678" s="242"/>
      <c r="QH4678" s="242"/>
      <c r="QI4678" s="242"/>
      <c r="QJ4678" s="242"/>
      <c r="QK4678" s="242"/>
    </row>
    <row r="4679" spans="439:453">
      <c r="PW4679" s="242"/>
      <c r="PX4679" s="242"/>
      <c r="PY4679" s="242"/>
      <c r="PZ4679" s="242"/>
      <c r="QA4679" s="242"/>
      <c r="QB4679" s="242"/>
      <c r="QC4679" s="242"/>
      <c r="QD4679" s="242"/>
      <c r="QE4679" s="242"/>
      <c r="QF4679" s="242"/>
      <c r="QG4679" s="242"/>
      <c r="QH4679" s="242"/>
      <c r="QI4679" s="242"/>
      <c r="QJ4679" s="242"/>
      <c r="QK4679" s="242"/>
    </row>
    <row r="4680" spans="439:453">
      <c r="PW4680" s="242"/>
      <c r="PX4680" s="242"/>
      <c r="PY4680" s="242"/>
      <c r="PZ4680" s="242"/>
      <c r="QA4680" s="242"/>
      <c r="QB4680" s="242"/>
      <c r="QC4680" s="242"/>
      <c r="QD4680" s="242"/>
      <c r="QE4680" s="242"/>
      <c r="QF4680" s="242"/>
      <c r="QG4680" s="242"/>
      <c r="QH4680" s="242"/>
      <c r="QI4680" s="242"/>
      <c r="QJ4680" s="242"/>
      <c r="QK4680" s="242"/>
    </row>
    <row r="4681" spans="439:453">
      <c r="PW4681" s="242"/>
      <c r="PX4681" s="242"/>
      <c r="PY4681" s="242"/>
      <c r="PZ4681" s="242"/>
      <c r="QA4681" s="242"/>
      <c r="QB4681" s="242"/>
      <c r="QC4681" s="242"/>
      <c r="QD4681" s="242"/>
      <c r="QE4681" s="242"/>
      <c r="QF4681" s="242"/>
      <c r="QG4681" s="242"/>
      <c r="QH4681" s="242"/>
      <c r="QI4681" s="242"/>
      <c r="QJ4681" s="242"/>
      <c r="QK4681" s="242"/>
    </row>
    <row r="4682" spans="439:453">
      <c r="PW4682" s="242"/>
      <c r="PX4682" s="242"/>
      <c r="PY4682" s="242"/>
      <c r="PZ4682" s="242"/>
      <c r="QA4682" s="242"/>
      <c r="QB4682" s="242"/>
      <c r="QC4682" s="242"/>
      <c r="QD4682" s="242"/>
      <c r="QE4682" s="242"/>
      <c r="QF4682" s="242"/>
      <c r="QG4682" s="242"/>
      <c r="QH4682" s="242"/>
      <c r="QI4682" s="242"/>
      <c r="QJ4682" s="242"/>
      <c r="QK4682" s="242"/>
    </row>
    <row r="4683" spans="439:453">
      <c r="PW4683" s="242"/>
      <c r="PX4683" s="242"/>
      <c r="PY4683" s="242"/>
      <c r="PZ4683" s="242"/>
      <c r="QA4683" s="242"/>
      <c r="QB4683" s="242"/>
      <c r="QC4683" s="242"/>
      <c r="QD4683" s="242"/>
      <c r="QE4683" s="242"/>
      <c r="QF4683" s="242"/>
      <c r="QG4683" s="242"/>
      <c r="QH4683" s="242"/>
      <c r="QI4683" s="242"/>
      <c r="QJ4683" s="242"/>
      <c r="QK4683" s="242"/>
    </row>
    <row r="4684" spans="439:453">
      <c r="PW4684" s="242"/>
      <c r="PX4684" s="242"/>
      <c r="PY4684" s="242"/>
      <c r="PZ4684" s="242"/>
      <c r="QA4684" s="242"/>
      <c r="QB4684" s="242"/>
      <c r="QC4684" s="242"/>
      <c r="QD4684" s="242"/>
      <c r="QE4684" s="242"/>
      <c r="QF4684" s="242"/>
      <c r="QG4684" s="242"/>
      <c r="QH4684" s="242"/>
      <c r="QI4684" s="242"/>
      <c r="QJ4684" s="242"/>
      <c r="QK4684" s="242"/>
    </row>
    <row r="4685" spans="439:453">
      <c r="PW4685" s="242"/>
      <c r="PX4685" s="242"/>
      <c r="PY4685" s="242"/>
      <c r="PZ4685" s="242"/>
      <c r="QA4685" s="242"/>
      <c r="QB4685" s="242"/>
      <c r="QC4685" s="242"/>
      <c r="QD4685" s="242"/>
      <c r="QE4685" s="242"/>
      <c r="QF4685" s="242"/>
      <c r="QG4685" s="242"/>
      <c r="QH4685" s="242"/>
      <c r="QI4685" s="242"/>
      <c r="QJ4685" s="242"/>
      <c r="QK4685" s="242"/>
    </row>
    <row r="4686" spans="439:453">
      <c r="PW4686" s="242"/>
      <c r="PX4686" s="242"/>
      <c r="PY4686" s="242"/>
      <c r="PZ4686" s="242"/>
      <c r="QA4686" s="242"/>
      <c r="QB4686" s="242"/>
      <c r="QC4686" s="242"/>
      <c r="QD4686" s="242"/>
      <c r="QE4686" s="242"/>
      <c r="QF4686" s="242"/>
      <c r="QG4686" s="242"/>
      <c r="QH4686" s="242"/>
      <c r="QI4686" s="242"/>
      <c r="QJ4686" s="242"/>
      <c r="QK4686" s="242"/>
    </row>
    <row r="4687" spans="439:453">
      <c r="PW4687" s="242"/>
      <c r="PX4687" s="242"/>
      <c r="PY4687" s="242"/>
      <c r="PZ4687" s="242"/>
      <c r="QA4687" s="242"/>
      <c r="QB4687" s="242"/>
      <c r="QC4687" s="242"/>
      <c r="QD4687" s="242"/>
      <c r="QE4687" s="242"/>
      <c r="QF4687" s="242"/>
      <c r="QG4687" s="242"/>
      <c r="QH4687" s="242"/>
      <c r="QI4687" s="242"/>
      <c r="QJ4687" s="242"/>
      <c r="QK4687" s="242"/>
    </row>
    <row r="4688" spans="439:453">
      <c r="PW4688" s="242"/>
      <c r="PX4688" s="242"/>
      <c r="PY4688" s="242"/>
      <c r="PZ4688" s="242"/>
      <c r="QA4688" s="242"/>
      <c r="QB4688" s="242"/>
      <c r="QC4688" s="242"/>
      <c r="QD4688" s="242"/>
      <c r="QE4688" s="242"/>
      <c r="QF4688" s="242"/>
      <c r="QG4688" s="242"/>
      <c r="QH4688" s="242"/>
      <c r="QI4688" s="242"/>
      <c r="QJ4688" s="242"/>
      <c r="QK4688" s="242"/>
    </row>
    <row r="4689" spans="439:453">
      <c r="PW4689" s="242"/>
      <c r="PX4689" s="242"/>
      <c r="PY4689" s="242"/>
      <c r="PZ4689" s="242"/>
      <c r="QA4689" s="242"/>
      <c r="QB4689" s="242"/>
      <c r="QC4689" s="242"/>
      <c r="QD4689" s="242"/>
      <c r="QE4689" s="242"/>
      <c r="QF4689" s="242"/>
      <c r="QG4689" s="242"/>
      <c r="QH4689" s="242"/>
      <c r="QI4689" s="242"/>
      <c r="QJ4689" s="242"/>
      <c r="QK4689" s="242"/>
    </row>
    <row r="4690" spans="439:453">
      <c r="PW4690" s="242"/>
      <c r="PX4690" s="242"/>
      <c r="PY4690" s="242"/>
      <c r="PZ4690" s="242"/>
      <c r="QA4690" s="242"/>
      <c r="QB4690" s="242"/>
      <c r="QC4690" s="242"/>
      <c r="QD4690" s="242"/>
      <c r="QE4690" s="242"/>
      <c r="QF4690" s="242"/>
      <c r="QG4690" s="242"/>
      <c r="QH4690" s="242"/>
      <c r="QI4690" s="242"/>
      <c r="QJ4690" s="242"/>
      <c r="QK4690" s="242"/>
    </row>
    <row r="4691" spans="439:453">
      <c r="PW4691" s="242"/>
      <c r="PX4691" s="242"/>
      <c r="PY4691" s="242"/>
      <c r="PZ4691" s="242"/>
      <c r="QA4691" s="242"/>
      <c r="QB4691" s="242"/>
      <c r="QC4691" s="242"/>
      <c r="QD4691" s="242"/>
      <c r="QE4691" s="242"/>
      <c r="QF4691" s="242"/>
      <c r="QG4691" s="242"/>
      <c r="QH4691" s="242"/>
      <c r="QI4691" s="242"/>
      <c r="QJ4691" s="242"/>
      <c r="QK4691" s="242"/>
    </row>
    <row r="4692" spans="439:453">
      <c r="PW4692" s="242"/>
      <c r="PX4692" s="242"/>
      <c r="PY4692" s="242"/>
      <c r="PZ4692" s="242"/>
      <c r="QA4692" s="242"/>
      <c r="QB4692" s="242"/>
      <c r="QC4692" s="242"/>
      <c r="QD4692" s="242"/>
      <c r="QE4692" s="242"/>
      <c r="QF4692" s="242"/>
      <c r="QG4692" s="242"/>
      <c r="QH4692" s="242"/>
      <c r="QI4692" s="242"/>
      <c r="QJ4692" s="242"/>
      <c r="QK4692" s="242"/>
    </row>
    <row r="4693" spans="439:453">
      <c r="PW4693" s="242"/>
      <c r="PX4693" s="242"/>
      <c r="PY4693" s="242"/>
      <c r="PZ4693" s="242"/>
      <c r="QA4693" s="242"/>
      <c r="QB4693" s="242"/>
      <c r="QC4693" s="242"/>
      <c r="QD4693" s="242"/>
      <c r="QE4693" s="242"/>
      <c r="QF4693" s="242"/>
      <c r="QG4693" s="242"/>
      <c r="QH4693" s="242"/>
      <c r="QI4693" s="242"/>
      <c r="QJ4693" s="242"/>
      <c r="QK4693" s="242"/>
    </row>
    <row r="4694" spans="439:453">
      <c r="PW4694" s="242"/>
      <c r="PX4694" s="242"/>
      <c r="PY4694" s="242"/>
      <c r="PZ4694" s="242"/>
      <c r="QA4694" s="242"/>
      <c r="QB4694" s="242"/>
      <c r="QC4694" s="242"/>
      <c r="QD4694" s="242"/>
      <c r="QE4694" s="242"/>
      <c r="QF4694" s="242"/>
      <c r="QG4694" s="242"/>
      <c r="QH4694" s="242"/>
      <c r="QI4694" s="242"/>
      <c r="QJ4694" s="242"/>
      <c r="QK4694" s="242"/>
    </row>
    <row r="4695" spans="439:453">
      <c r="PW4695" s="242"/>
      <c r="PX4695" s="242"/>
      <c r="PY4695" s="242"/>
      <c r="PZ4695" s="242"/>
      <c r="QA4695" s="242"/>
      <c r="QB4695" s="242"/>
      <c r="QC4695" s="242"/>
      <c r="QD4695" s="242"/>
      <c r="QE4695" s="242"/>
      <c r="QF4695" s="242"/>
      <c r="QG4695" s="242"/>
      <c r="QH4695" s="242"/>
      <c r="QI4695" s="242"/>
      <c r="QJ4695" s="242"/>
      <c r="QK4695" s="242"/>
    </row>
    <row r="4696" spans="439:453">
      <c r="PW4696" s="242"/>
      <c r="PX4696" s="242"/>
      <c r="PY4696" s="242"/>
      <c r="PZ4696" s="242"/>
      <c r="QA4696" s="242"/>
      <c r="QB4696" s="242"/>
      <c r="QC4696" s="242"/>
      <c r="QD4696" s="242"/>
      <c r="QE4696" s="242"/>
      <c r="QF4696" s="242"/>
      <c r="QG4696" s="242"/>
      <c r="QH4696" s="242"/>
      <c r="QI4696" s="242"/>
      <c r="QJ4696" s="242"/>
      <c r="QK4696" s="242"/>
    </row>
    <row r="4697" spans="439:453">
      <c r="PW4697" s="242"/>
      <c r="PX4697" s="242"/>
      <c r="PY4697" s="242"/>
      <c r="PZ4697" s="242"/>
      <c r="QA4697" s="242"/>
      <c r="QB4697" s="242"/>
      <c r="QC4697" s="242"/>
      <c r="QD4697" s="242"/>
      <c r="QE4697" s="242"/>
      <c r="QF4697" s="242"/>
      <c r="QG4697" s="242"/>
      <c r="QH4697" s="242"/>
      <c r="QI4697" s="242"/>
      <c r="QJ4697" s="242"/>
      <c r="QK4697" s="242"/>
    </row>
    <row r="4698" spans="439:453">
      <c r="PW4698" s="242"/>
      <c r="PX4698" s="242"/>
      <c r="PY4698" s="242"/>
      <c r="PZ4698" s="242"/>
      <c r="QA4698" s="242"/>
      <c r="QB4698" s="242"/>
      <c r="QC4698" s="242"/>
      <c r="QD4698" s="242"/>
      <c r="QE4698" s="242"/>
      <c r="QF4698" s="242"/>
      <c r="QG4698" s="242"/>
      <c r="QH4698" s="242"/>
      <c r="QI4698" s="242"/>
      <c r="QJ4698" s="242"/>
      <c r="QK4698" s="242"/>
    </row>
    <row r="4699" spans="439:453">
      <c r="PW4699" s="242"/>
      <c r="PX4699" s="242"/>
      <c r="PY4699" s="242"/>
      <c r="PZ4699" s="242"/>
      <c r="QA4699" s="242"/>
      <c r="QB4699" s="242"/>
      <c r="QC4699" s="242"/>
      <c r="QD4699" s="242"/>
      <c r="QE4699" s="242"/>
      <c r="QF4699" s="242"/>
      <c r="QG4699" s="242"/>
      <c r="QH4699" s="242"/>
      <c r="QI4699" s="242"/>
      <c r="QJ4699" s="242"/>
      <c r="QK4699" s="242"/>
    </row>
    <row r="4700" spans="439:453">
      <c r="PW4700" s="242"/>
      <c r="PX4700" s="242"/>
      <c r="PY4700" s="242"/>
      <c r="PZ4700" s="242"/>
      <c r="QA4700" s="242"/>
      <c r="QB4700" s="242"/>
      <c r="QC4700" s="242"/>
      <c r="QD4700" s="242"/>
      <c r="QE4700" s="242"/>
      <c r="QF4700" s="242"/>
      <c r="QG4700" s="242"/>
      <c r="QH4700" s="242"/>
      <c r="QI4700" s="242"/>
      <c r="QJ4700" s="242"/>
      <c r="QK4700" s="242"/>
    </row>
    <row r="4701" spans="439:453">
      <c r="PW4701" s="242"/>
      <c r="PX4701" s="242"/>
      <c r="PY4701" s="242"/>
      <c r="PZ4701" s="242"/>
      <c r="QA4701" s="242"/>
      <c r="QB4701" s="242"/>
      <c r="QC4701" s="242"/>
      <c r="QD4701" s="242"/>
      <c r="QE4701" s="242"/>
      <c r="QF4701" s="242"/>
      <c r="QG4701" s="242"/>
      <c r="QH4701" s="242"/>
      <c r="QI4701" s="242"/>
      <c r="QJ4701" s="242"/>
      <c r="QK4701" s="242"/>
    </row>
    <row r="4702" spans="439:453">
      <c r="PW4702" s="242"/>
      <c r="PX4702" s="242"/>
      <c r="PY4702" s="242"/>
      <c r="PZ4702" s="242"/>
      <c r="QA4702" s="242"/>
      <c r="QB4702" s="242"/>
      <c r="QC4702" s="242"/>
      <c r="QD4702" s="242"/>
      <c r="QE4702" s="242"/>
      <c r="QF4702" s="242"/>
      <c r="QG4702" s="242"/>
      <c r="QH4702" s="242"/>
      <c r="QI4702" s="242"/>
      <c r="QJ4702" s="242"/>
      <c r="QK4702" s="242"/>
    </row>
    <row r="4703" spans="439:453">
      <c r="PW4703" s="242"/>
      <c r="PX4703" s="242"/>
      <c r="PY4703" s="242"/>
      <c r="PZ4703" s="242"/>
      <c r="QA4703" s="242"/>
      <c r="QB4703" s="242"/>
      <c r="QC4703" s="242"/>
      <c r="QD4703" s="242"/>
      <c r="QE4703" s="242"/>
      <c r="QF4703" s="242"/>
      <c r="QG4703" s="242"/>
      <c r="QH4703" s="242"/>
      <c r="QI4703" s="242"/>
      <c r="QJ4703" s="242"/>
      <c r="QK4703" s="242"/>
    </row>
    <row r="4704" spans="439:453">
      <c r="PW4704" s="242"/>
      <c r="PX4704" s="242"/>
      <c r="PY4704" s="242"/>
      <c r="PZ4704" s="242"/>
      <c r="QA4704" s="242"/>
      <c r="QB4704" s="242"/>
      <c r="QC4704" s="242"/>
      <c r="QD4704" s="242"/>
      <c r="QE4704" s="242"/>
      <c r="QF4704" s="242"/>
      <c r="QG4704" s="242"/>
      <c r="QH4704" s="242"/>
      <c r="QI4704" s="242"/>
      <c r="QJ4704" s="242"/>
      <c r="QK4704" s="242"/>
    </row>
    <row r="4705" spans="439:453">
      <c r="PW4705" s="242"/>
      <c r="PX4705" s="242"/>
      <c r="PY4705" s="242"/>
      <c r="PZ4705" s="242"/>
      <c r="QA4705" s="242"/>
      <c r="QB4705" s="242"/>
      <c r="QC4705" s="242"/>
      <c r="QD4705" s="242"/>
      <c r="QE4705" s="242"/>
      <c r="QF4705" s="242"/>
      <c r="QG4705" s="242"/>
      <c r="QH4705" s="242"/>
      <c r="QI4705" s="242"/>
      <c r="QJ4705" s="242"/>
      <c r="QK4705" s="242"/>
    </row>
    <row r="4706" spans="439:453">
      <c r="PW4706" s="242"/>
      <c r="PX4706" s="242"/>
      <c r="PY4706" s="242"/>
      <c r="PZ4706" s="242"/>
      <c r="QA4706" s="242"/>
      <c r="QB4706" s="242"/>
      <c r="QC4706" s="242"/>
      <c r="QD4706" s="242"/>
      <c r="QE4706" s="242"/>
      <c r="QF4706" s="242"/>
      <c r="QG4706" s="242"/>
      <c r="QH4706" s="242"/>
      <c r="QI4706" s="242"/>
      <c r="QJ4706" s="242"/>
      <c r="QK4706" s="242"/>
    </row>
    <row r="4707" spans="439:453">
      <c r="PW4707" s="242"/>
      <c r="PX4707" s="242"/>
      <c r="PY4707" s="242"/>
      <c r="PZ4707" s="242"/>
      <c r="QA4707" s="242"/>
      <c r="QB4707" s="242"/>
      <c r="QC4707" s="242"/>
      <c r="QD4707" s="242"/>
      <c r="QE4707" s="242"/>
      <c r="QF4707" s="242"/>
      <c r="QG4707" s="242"/>
      <c r="QH4707" s="242"/>
      <c r="QI4707" s="242"/>
      <c r="QJ4707" s="242"/>
      <c r="QK4707" s="242"/>
    </row>
    <row r="4708" spans="439:453">
      <c r="PW4708" s="242"/>
      <c r="PX4708" s="242"/>
      <c r="PY4708" s="242"/>
      <c r="PZ4708" s="242"/>
      <c r="QA4708" s="242"/>
      <c r="QB4708" s="242"/>
      <c r="QC4708" s="242"/>
      <c r="QD4708" s="242"/>
      <c r="QE4708" s="242"/>
      <c r="QF4708" s="242"/>
      <c r="QG4708" s="242"/>
      <c r="QH4708" s="242"/>
      <c r="QI4708" s="242"/>
      <c r="QJ4708" s="242"/>
      <c r="QK4708" s="242"/>
    </row>
    <row r="4709" spans="439:453">
      <c r="PW4709" s="242"/>
      <c r="PX4709" s="242"/>
      <c r="PY4709" s="242"/>
      <c r="PZ4709" s="242"/>
      <c r="QA4709" s="242"/>
      <c r="QB4709" s="242"/>
      <c r="QC4709" s="242"/>
      <c r="QD4709" s="242"/>
      <c r="QE4709" s="242"/>
      <c r="QF4709" s="242"/>
      <c r="QG4709" s="242"/>
      <c r="QH4709" s="242"/>
      <c r="QI4709" s="242"/>
      <c r="QJ4709" s="242"/>
      <c r="QK4709" s="242"/>
    </row>
    <row r="4710" spans="439:453">
      <c r="PW4710" s="242"/>
      <c r="PX4710" s="242"/>
      <c r="PY4710" s="242"/>
      <c r="PZ4710" s="242"/>
      <c r="QA4710" s="242"/>
      <c r="QB4710" s="242"/>
      <c r="QC4710" s="242"/>
      <c r="QD4710" s="242"/>
      <c r="QE4710" s="242"/>
      <c r="QF4710" s="242"/>
      <c r="QG4710" s="242"/>
      <c r="QH4710" s="242"/>
      <c r="QI4710" s="242"/>
      <c r="QJ4710" s="242"/>
      <c r="QK4710" s="242"/>
    </row>
    <row r="4711" spans="439:453">
      <c r="PW4711" s="242"/>
      <c r="PX4711" s="242"/>
      <c r="PY4711" s="242"/>
      <c r="PZ4711" s="242"/>
      <c r="QA4711" s="242"/>
      <c r="QB4711" s="242"/>
      <c r="QC4711" s="242"/>
      <c r="QD4711" s="242"/>
      <c r="QE4711" s="242"/>
      <c r="QF4711" s="242"/>
      <c r="QG4711" s="242"/>
      <c r="QH4711" s="242"/>
      <c r="QI4711" s="242"/>
      <c r="QJ4711" s="242"/>
      <c r="QK4711" s="242"/>
    </row>
    <row r="4712" spans="439:453">
      <c r="PW4712" s="242"/>
      <c r="PX4712" s="242"/>
      <c r="PY4712" s="242"/>
      <c r="PZ4712" s="242"/>
      <c r="QA4712" s="242"/>
      <c r="QB4712" s="242"/>
      <c r="QC4712" s="242"/>
      <c r="QD4712" s="242"/>
      <c r="QE4712" s="242"/>
      <c r="QF4712" s="242"/>
      <c r="QG4712" s="242"/>
      <c r="QH4712" s="242"/>
      <c r="QI4712" s="242"/>
      <c r="QJ4712" s="242"/>
      <c r="QK4712" s="242"/>
    </row>
    <row r="4713" spans="439:453">
      <c r="PW4713" s="242"/>
      <c r="PX4713" s="242"/>
      <c r="PY4713" s="242"/>
      <c r="PZ4713" s="242"/>
      <c r="QA4713" s="242"/>
      <c r="QB4713" s="242"/>
      <c r="QC4713" s="242"/>
      <c r="QD4713" s="242"/>
      <c r="QE4713" s="242"/>
      <c r="QF4713" s="242"/>
      <c r="QG4713" s="242"/>
      <c r="QH4713" s="242"/>
      <c r="QI4713" s="242"/>
      <c r="QJ4713" s="242"/>
      <c r="QK4713" s="242"/>
    </row>
    <row r="4714" spans="439:453">
      <c r="PW4714" s="242"/>
      <c r="PX4714" s="242"/>
      <c r="PY4714" s="242"/>
      <c r="PZ4714" s="242"/>
      <c r="QA4714" s="242"/>
      <c r="QB4714" s="242"/>
      <c r="QC4714" s="242"/>
      <c r="QD4714" s="242"/>
      <c r="QE4714" s="242"/>
      <c r="QF4714" s="242"/>
      <c r="QG4714" s="242"/>
      <c r="QH4714" s="242"/>
      <c r="QI4714" s="242"/>
      <c r="QJ4714" s="242"/>
      <c r="QK4714" s="242"/>
    </row>
    <row r="4715" spans="439:453">
      <c r="PW4715" s="242"/>
      <c r="PX4715" s="242"/>
      <c r="PY4715" s="242"/>
      <c r="PZ4715" s="242"/>
      <c r="QA4715" s="242"/>
      <c r="QB4715" s="242"/>
      <c r="QC4715" s="242"/>
      <c r="QD4715" s="242"/>
      <c r="QE4715" s="242"/>
      <c r="QF4715" s="242"/>
      <c r="QG4715" s="242"/>
      <c r="QH4715" s="242"/>
      <c r="QI4715" s="242"/>
      <c r="QJ4715" s="242"/>
      <c r="QK4715" s="242"/>
    </row>
    <row r="4716" spans="439:453">
      <c r="PW4716" s="242"/>
      <c r="PX4716" s="242"/>
      <c r="PY4716" s="242"/>
      <c r="PZ4716" s="242"/>
      <c r="QA4716" s="242"/>
      <c r="QB4716" s="242"/>
      <c r="QC4716" s="242"/>
      <c r="QD4716" s="242"/>
      <c r="QE4716" s="242"/>
      <c r="QF4716" s="242"/>
      <c r="QG4716" s="242"/>
      <c r="QH4716" s="242"/>
      <c r="QI4716" s="242"/>
      <c r="QJ4716" s="242"/>
      <c r="QK4716" s="242"/>
    </row>
    <row r="4717" spans="439:453">
      <c r="PW4717" s="242"/>
      <c r="PX4717" s="242"/>
      <c r="PY4717" s="242"/>
      <c r="PZ4717" s="242"/>
      <c r="QA4717" s="242"/>
      <c r="QB4717" s="242"/>
      <c r="QC4717" s="242"/>
      <c r="QD4717" s="242"/>
      <c r="QE4717" s="242"/>
      <c r="QF4717" s="242"/>
      <c r="QG4717" s="242"/>
      <c r="QH4717" s="242"/>
      <c r="QI4717" s="242"/>
      <c r="QJ4717" s="242"/>
      <c r="QK4717" s="242"/>
    </row>
    <row r="4718" spans="439:453">
      <c r="PW4718" s="242"/>
      <c r="PX4718" s="242"/>
      <c r="PY4718" s="242"/>
      <c r="PZ4718" s="242"/>
      <c r="QA4718" s="242"/>
      <c r="QB4718" s="242"/>
      <c r="QC4718" s="242"/>
      <c r="QD4718" s="242"/>
      <c r="QE4718" s="242"/>
      <c r="QF4718" s="242"/>
      <c r="QG4718" s="242"/>
      <c r="QH4718" s="242"/>
      <c r="QI4718" s="242"/>
      <c r="QJ4718" s="242"/>
      <c r="QK4718" s="242"/>
    </row>
    <row r="4719" spans="439:453">
      <c r="PW4719" s="242"/>
      <c r="PX4719" s="242"/>
      <c r="PY4719" s="242"/>
      <c r="PZ4719" s="242"/>
      <c r="QA4719" s="242"/>
      <c r="QB4719" s="242"/>
      <c r="QC4719" s="242"/>
      <c r="QD4719" s="242"/>
      <c r="QE4719" s="242"/>
      <c r="QF4719" s="242"/>
      <c r="QG4719" s="242"/>
      <c r="QH4719" s="242"/>
      <c r="QI4719" s="242"/>
      <c r="QJ4719" s="242"/>
      <c r="QK4719" s="242"/>
    </row>
    <row r="4720" spans="439:453">
      <c r="PW4720" s="242"/>
      <c r="PX4720" s="242"/>
      <c r="PY4720" s="242"/>
      <c r="PZ4720" s="242"/>
      <c r="QA4720" s="242"/>
      <c r="QB4720" s="242"/>
      <c r="QC4720" s="242"/>
      <c r="QD4720" s="242"/>
      <c r="QE4720" s="242"/>
      <c r="QF4720" s="242"/>
      <c r="QG4720" s="242"/>
      <c r="QH4720" s="242"/>
      <c r="QI4720" s="242"/>
      <c r="QJ4720" s="242"/>
      <c r="QK4720" s="242"/>
    </row>
    <row r="4721" spans="439:453">
      <c r="PW4721" s="242"/>
      <c r="PX4721" s="242"/>
      <c r="PY4721" s="242"/>
      <c r="PZ4721" s="242"/>
      <c r="QA4721" s="242"/>
      <c r="QB4721" s="242"/>
      <c r="QC4721" s="242"/>
      <c r="QD4721" s="242"/>
      <c r="QE4721" s="242"/>
      <c r="QF4721" s="242"/>
      <c r="QG4721" s="242"/>
      <c r="QH4721" s="242"/>
      <c r="QI4721" s="242"/>
      <c r="QJ4721" s="242"/>
      <c r="QK4721" s="242"/>
    </row>
    <row r="4722" spans="439:453">
      <c r="PW4722" s="242"/>
      <c r="PX4722" s="242"/>
      <c r="PY4722" s="242"/>
      <c r="PZ4722" s="242"/>
      <c r="QA4722" s="242"/>
      <c r="QB4722" s="242"/>
      <c r="QC4722" s="242"/>
      <c r="QD4722" s="242"/>
      <c r="QE4722" s="242"/>
      <c r="QF4722" s="242"/>
      <c r="QG4722" s="242"/>
      <c r="QH4722" s="242"/>
      <c r="QI4722" s="242"/>
      <c r="QJ4722" s="242"/>
      <c r="QK4722" s="242"/>
    </row>
    <row r="4723" spans="439:453">
      <c r="PW4723" s="242"/>
      <c r="PX4723" s="242"/>
      <c r="PY4723" s="242"/>
      <c r="PZ4723" s="242"/>
      <c r="QA4723" s="242"/>
      <c r="QB4723" s="242"/>
      <c r="QC4723" s="242"/>
      <c r="QD4723" s="242"/>
      <c r="QE4723" s="242"/>
      <c r="QF4723" s="242"/>
      <c r="QG4723" s="242"/>
      <c r="QH4723" s="242"/>
      <c r="QI4723" s="242"/>
      <c r="QJ4723" s="242"/>
      <c r="QK4723" s="242"/>
    </row>
    <row r="4724" spans="439:453">
      <c r="PW4724" s="242"/>
      <c r="PX4724" s="242"/>
      <c r="PY4724" s="242"/>
      <c r="PZ4724" s="242"/>
      <c r="QA4724" s="242"/>
      <c r="QB4724" s="242"/>
      <c r="QC4724" s="242"/>
      <c r="QD4724" s="242"/>
      <c r="QE4724" s="242"/>
      <c r="QF4724" s="242"/>
      <c r="QG4724" s="242"/>
      <c r="QH4724" s="242"/>
      <c r="QI4724" s="242"/>
      <c r="QJ4724" s="242"/>
      <c r="QK4724" s="242"/>
    </row>
    <row r="4725" spans="439:453">
      <c r="PW4725" s="242"/>
      <c r="PX4725" s="242"/>
      <c r="PY4725" s="242"/>
      <c r="PZ4725" s="242"/>
      <c r="QA4725" s="242"/>
      <c r="QB4725" s="242"/>
      <c r="QC4725" s="242"/>
      <c r="QD4725" s="242"/>
      <c r="QE4725" s="242"/>
      <c r="QF4725" s="242"/>
      <c r="QG4725" s="242"/>
      <c r="QH4725" s="242"/>
      <c r="QI4725" s="242"/>
      <c r="QJ4725" s="242"/>
      <c r="QK4725" s="242"/>
    </row>
    <row r="4726" spans="439:453">
      <c r="PW4726" s="242"/>
      <c r="PX4726" s="242"/>
      <c r="PY4726" s="242"/>
      <c r="PZ4726" s="242"/>
      <c r="QA4726" s="242"/>
      <c r="QB4726" s="242"/>
      <c r="QC4726" s="242"/>
      <c r="QD4726" s="242"/>
      <c r="QE4726" s="242"/>
      <c r="QF4726" s="242"/>
      <c r="QG4726" s="242"/>
      <c r="QH4726" s="242"/>
      <c r="QI4726" s="242"/>
      <c r="QJ4726" s="242"/>
      <c r="QK4726" s="242"/>
    </row>
    <row r="4727" spans="439:453">
      <c r="PW4727" s="242"/>
      <c r="PX4727" s="242"/>
      <c r="PY4727" s="242"/>
      <c r="PZ4727" s="242"/>
      <c r="QA4727" s="242"/>
      <c r="QB4727" s="242"/>
      <c r="QC4727" s="242"/>
      <c r="QD4727" s="242"/>
      <c r="QE4727" s="242"/>
      <c r="QF4727" s="242"/>
      <c r="QG4727" s="242"/>
      <c r="QH4727" s="242"/>
      <c r="QI4727" s="242"/>
      <c r="QJ4727" s="242"/>
      <c r="QK4727" s="242"/>
    </row>
    <row r="4728" spans="439:453">
      <c r="PW4728" s="242"/>
      <c r="PX4728" s="242"/>
      <c r="PY4728" s="242"/>
      <c r="PZ4728" s="242"/>
      <c r="QA4728" s="242"/>
      <c r="QB4728" s="242"/>
      <c r="QC4728" s="242"/>
      <c r="QD4728" s="242"/>
      <c r="QE4728" s="242"/>
      <c r="QF4728" s="242"/>
      <c r="QG4728" s="242"/>
      <c r="QH4728" s="242"/>
      <c r="QI4728" s="242"/>
      <c r="QJ4728" s="242"/>
      <c r="QK4728" s="242"/>
    </row>
    <row r="4729" spans="439:453">
      <c r="PW4729" s="242"/>
      <c r="PX4729" s="242"/>
      <c r="PY4729" s="242"/>
      <c r="PZ4729" s="242"/>
      <c r="QA4729" s="242"/>
      <c r="QB4729" s="242"/>
      <c r="QC4729" s="242"/>
      <c r="QD4729" s="242"/>
      <c r="QE4729" s="242"/>
      <c r="QF4729" s="242"/>
      <c r="QG4729" s="242"/>
      <c r="QH4729" s="242"/>
      <c r="QI4729" s="242"/>
      <c r="QJ4729" s="242"/>
      <c r="QK4729" s="242"/>
    </row>
    <row r="4730" spans="439:453">
      <c r="PW4730" s="242"/>
      <c r="PX4730" s="242"/>
      <c r="PY4730" s="242"/>
      <c r="PZ4730" s="242"/>
      <c r="QA4730" s="242"/>
      <c r="QB4730" s="242"/>
      <c r="QC4730" s="242"/>
      <c r="QD4730" s="242"/>
      <c r="QE4730" s="242"/>
      <c r="QF4730" s="242"/>
      <c r="QG4730" s="242"/>
      <c r="QH4730" s="242"/>
      <c r="QI4730" s="242"/>
      <c r="QJ4730" s="242"/>
      <c r="QK4730" s="242"/>
    </row>
    <row r="4731" spans="439:453">
      <c r="PW4731" s="242"/>
      <c r="PX4731" s="242"/>
      <c r="PY4731" s="242"/>
      <c r="PZ4731" s="242"/>
      <c r="QA4731" s="242"/>
      <c r="QB4731" s="242"/>
      <c r="QC4731" s="242"/>
      <c r="QD4731" s="242"/>
      <c r="QE4731" s="242"/>
      <c r="QF4731" s="242"/>
      <c r="QG4731" s="242"/>
      <c r="QH4731" s="242"/>
      <c r="QI4731" s="242"/>
      <c r="QJ4731" s="242"/>
      <c r="QK4731" s="242"/>
    </row>
    <row r="4732" spans="439:453">
      <c r="PW4732" s="242"/>
      <c r="PX4732" s="242"/>
      <c r="PY4732" s="242"/>
      <c r="PZ4732" s="242"/>
      <c r="QA4732" s="242"/>
      <c r="QB4732" s="242"/>
      <c r="QC4732" s="242"/>
      <c r="QD4732" s="242"/>
      <c r="QE4732" s="242"/>
      <c r="QF4732" s="242"/>
      <c r="QG4732" s="242"/>
      <c r="QH4732" s="242"/>
      <c r="QI4732" s="242"/>
      <c r="QJ4732" s="242"/>
      <c r="QK4732" s="242"/>
    </row>
    <row r="4733" spans="439:453">
      <c r="PW4733" s="242"/>
      <c r="PX4733" s="242"/>
      <c r="PY4733" s="242"/>
      <c r="PZ4733" s="242"/>
      <c r="QA4733" s="242"/>
      <c r="QB4733" s="242"/>
      <c r="QC4733" s="242"/>
      <c r="QD4733" s="242"/>
      <c r="QE4733" s="242"/>
      <c r="QF4733" s="242"/>
      <c r="QG4733" s="242"/>
      <c r="QH4733" s="242"/>
      <c r="QI4733" s="242"/>
      <c r="QJ4733" s="242"/>
      <c r="QK4733" s="242"/>
    </row>
    <row r="4734" spans="439:453">
      <c r="PW4734" s="242"/>
      <c r="PX4734" s="242"/>
      <c r="PY4734" s="242"/>
      <c r="PZ4734" s="242"/>
      <c r="QA4734" s="242"/>
      <c r="QB4734" s="242"/>
      <c r="QC4734" s="242"/>
      <c r="QD4734" s="242"/>
      <c r="QE4734" s="242"/>
      <c r="QF4734" s="242"/>
      <c r="QG4734" s="242"/>
      <c r="QH4734" s="242"/>
      <c r="QI4734" s="242"/>
      <c r="QJ4734" s="242"/>
      <c r="QK4734" s="242"/>
    </row>
    <row r="4735" spans="439:453">
      <c r="PW4735" s="242"/>
      <c r="PX4735" s="242"/>
      <c r="PY4735" s="242"/>
      <c r="PZ4735" s="242"/>
      <c r="QA4735" s="242"/>
      <c r="QB4735" s="242"/>
      <c r="QC4735" s="242"/>
      <c r="QD4735" s="242"/>
      <c r="QE4735" s="242"/>
      <c r="QF4735" s="242"/>
      <c r="QG4735" s="242"/>
      <c r="QH4735" s="242"/>
      <c r="QI4735" s="242"/>
      <c r="QJ4735" s="242"/>
      <c r="QK4735" s="242"/>
    </row>
    <row r="4736" spans="439:453">
      <c r="PW4736" s="242"/>
      <c r="PX4736" s="242"/>
      <c r="PY4736" s="242"/>
      <c r="PZ4736" s="242"/>
      <c r="QA4736" s="242"/>
      <c r="QB4736" s="242"/>
      <c r="QC4736" s="242"/>
      <c r="QD4736" s="242"/>
      <c r="QE4736" s="242"/>
      <c r="QF4736" s="242"/>
      <c r="QG4736" s="242"/>
      <c r="QH4736" s="242"/>
      <c r="QI4736" s="242"/>
      <c r="QJ4736" s="242"/>
      <c r="QK4736" s="242"/>
    </row>
    <row r="4737" spans="439:453">
      <c r="PW4737" s="242"/>
      <c r="PX4737" s="242"/>
      <c r="PY4737" s="242"/>
      <c r="PZ4737" s="242"/>
      <c r="QA4737" s="242"/>
      <c r="QB4737" s="242"/>
      <c r="QC4737" s="242"/>
      <c r="QD4737" s="242"/>
      <c r="QE4737" s="242"/>
      <c r="QF4737" s="242"/>
      <c r="QG4737" s="242"/>
      <c r="QH4737" s="242"/>
      <c r="QI4737" s="242"/>
      <c r="QJ4737" s="242"/>
      <c r="QK4737" s="242"/>
    </row>
    <row r="4738" spans="439:453">
      <c r="PW4738" s="242"/>
      <c r="PX4738" s="242"/>
      <c r="PY4738" s="242"/>
      <c r="PZ4738" s="242"/>
      <c r="QA4738" s="242"/>
      <c r="QB4738" s="242"/>
      <c r="QC4738" s="242"/>
      <c r="QD4738" s="242"/>
      <c r="QE4738" s="242"/>
      <c r="QF4738" s="242"/>
      <c r="QG4738" s="242"/>
      <c r="QH4738" s="242"/>
      <c r="QI4738" s="242"/>
      <c r="QJ4738" s="242"/>
      <c r="QK4738" s="242"/>
    </row>
    <row r="4739" spans="439:453">
      <c r="PW4739" s="242"/>
      <c r="PX4739" s="242"/>
      <c r="PY4739" s="242"/>
      <c r="PZ4739" s="242"/>
      <c r="QA4739" s="242"/>
      <c r="QB4739" s="242"/>
      <c r="QC4739" s="242"/>
      <c r="QD4739" s="242"/>
      <c r="QE4739" s="242"/>
      <c r="QF4739" s="242"/>
      <c r="QG4739" s="242"/>
      <c r="QH4739" s="242"/>
      <c r="QI4739" s="242"/>
      <c r="QJ4739" s="242"/>
      <c r="QK4739" s="242"/>
    </row>
    <row r="4740" spans="439:453">
      <c r="PW4740" s="242"/>
      <c r="PX4740" s="242"/>
      <c r="PY4740" s="242"/>
      <c r="PZ4740" s="242"/>
      <c r="QA4740" s="242"/>
      <c r="QB4740" s="242"/>
      <c r="QC4740" s="242"/>
      <c r="QD4740" s="242"/>
      <c r="QE4740" s="242"/>
      <c r="QF4740" s="242"/>
      <c r="QG4740" s="242"/>
      <c r="QH4740" s="242"/>
      <c r="QI4740" s="242"/>
      <c r="QJ4740" s="242"/>
      <c r="QK4740" s="242"/>
    </row>
    <row r="4741" spans="439:453">
      <c r="PW4741" s="242"/>
      <c r="PX4741" s="242"/>
      <c r="PY4741" s="242"/>
      <c r="PZ4741" s="242"/>
      <c r="QA4741" s="242"/>
      <c r="QB4741" s="242"/>
      <c r="QC4741" s="242"/>
      <c r="QD4741" s="242"/>
      <c r="QE4741" s="242"/>
      <c r="QF4741" s="242"/>
      <c r="QG4741" s="242"/>
      <c r="QH4741" s="242"/>
      <c r="QI4741" s="242"/>
      <c r="QJ4741" s="242"/>
      <c r="QK4741" s="242"/>
    </row>
    <row r="4742" spans="439:453">
      <c r="PW4742" s="242"/>
      <c r="PX4742" s="242"/>
      <c r="PY4742" s="242"/>
      <c r="PZ4742" s="242"/>
      <c r="QA4742" s="242"/>
      <c r="QB4742" s="242"/>
      <c r="QC4742" s="242"/>
      <c r="QD4742" s="242"/>
      <c r="QE4742" s="242"/>
      <c r="QF4742" s="242"/>
      <c r="QG4742" s="242"/>
      <c r="QH4742" s="242"/>
      <c r="QI4742" s="242"/>
      <c r="QJ4742" s="242"/>
      <c r="QK4742" s="242"/>
    </row>
    <row r="4743" spans="439:453">
      <c r="PW4743" s="242"/>
      <c r="PX4743" s="242"/>
      <c r="PY4743" s="242"/>
      <c r="PZ4743" s="242"/>
      <c r="QA4743" s="242"/>
      <c r="QB4743" s="242"/>
      <c r="QC4743" s="242"/>
      <c r="QD4743" s="242"/>
      <c r="QE4743" s="242"/>
      <c r="QF4743" s="242"/>
      <c r="QG4743" s="242"/>
      <c r="QH4743" s="242"/>
      <c r="QI4743" s="242"/>
      <c r="QJ4743" s="242"/>
      <c r="QK4743" s="242"/>
    </row>
    <row r="4744" spans="439:453">
      <c r="PW4744" s="242"/>
      <c r="PX4744" s="242"/>
      <c r="PY4744" s="242"/>
      <c r="PZ4744" s="242"/>
      <c r="QA4744" s="242"/>
      <c r="QB4744" s="242"/>
      <c r="QC4744" s="242"/>
      <c r="QD4744" s="242"/>
      <c r="QE4744" s="242"/>
      <c r="QF4744" s="242"/>
      <c r="QG4744" s="242"/>
      <c r="QH4744" s="242"/>
      <c r="QI4744" s="242"/>
      <c r="QJ4744" s="242"/>
      <c r="QK4744" s="242"/>
    </row>
    <row r="4745" spans="439:453">
      <c r="PW4745" s="242"/>
      <c r="PX4745" s="242"/>
      <c r="PY4745" s="242"/>
      <c r="PZ4745" s="242"/>
      <c r="QA4745" s="242"/>
      <c r="QB4745" s="242"/>
      <c r="QC4745" s="242"/>
      <c r="QD4745" s="242"/>
      <c r="QE4745" s="242"/>
      <c r="QF4745" s="242"/>
      <c r="QG4745" s="242"/>
      <c r="QH4745" s="242"/>
      <c r="QI4745" s="242"/>
      <c r="QJ4745" s="242"/>
      <c r="QK4745" s="242"/>
    </row>
    <row r="4746" spans="439:453">
      <c r="PW4746" s="242"/>
      <c r="PX4746" s="242"/>
      <c r="PY4746" s="242"/>
      <c r="PZ4746" s="242"/>
      <c r="QA4746" s="242"/>
      <c r="QB4746" s="242"/>
      <c r="QC4746" s="242"/>
      <c r="QD4746" s="242"/>
      <c r="QE4746" s="242"/>
      <c r="QF4746" s="242"/>
      <c r="QG4746" s="242"/>
      <c r="QH4746" s="242"/>
      <c r="QI4746" s="242"/>
      <c r="QJ4746" s="242"/>
      <c r="QK4746" s="242"/>
    </row>
    <row r="4747" spans="439:453">
      <c r="PW4747" s="242"/>
      <c r="PX4747" s="242"/>
      <c r="PY4747" s="242"/>
      <c r="PZ4747" s="242"/>
      <c r="QA4747" s="242"/>
      <c r="QB4747" s="242"/>
      <c r="QC4747" s="242"/>
      <c r="QD4747" s="242"/>
      <c r="QE4747" s="242"/>
      <c r="QF4747" s="242"/>
      <c r="QG4747" s="242"/>
      <c r="QH4747" s="242"/>
      <c r="QI4747" s="242"/>
      <c r="QJ4747" s="242"/>
      <c r="QK4747" s="242"/>
    </row>
    <row r="4748" spans="439:453">
      <c r="PW4748" s="242"/>
      <c r="PX4748" s="242"/>
      <c r="PY4748" s="242"/>
      <c r="PZ4748" s="242"/>
      <c r="QA4748" s="242"/>
      <c r="QB4748" s="242"/>
      <c r="QC4748" s="242"/>
      <c r="QD4748" s="242"/>
      <c r="QE4748" s="242"/>
      <c r="QF4748" s="242"/>
      <c r="QG4748" s="242"/>
      <c r="QH4748" s="242"/>
      <c r="QI4748" s="242"/>
      <c r="QJ4748" s="242"/>
      <c r="QK4748" s="242"/>
    </row>
    <row r="4749" spans="439:453">
      <c r="PW4749" s="242"/>
      <c r="PX4749" s="242"/>
      <c r="PY4749" s="242"/>
      <c r="PZ4749" s="242"/>
      <c r="QA4749" s="242"/>
      <c r="QB4749" s="242"/>
      <c r="QC4749" s="242"/>
      <c r="QD4749" s="242"/>
      <c r="QE4749" s="242"/>
      <c r="QF4749" s="242"/>
      <c r="QG4749" s="242"/>
      <c r="QH4749" s="242"/>
      <c r="QI4749" s="242"/>
      <c r="QJ4749" s="242"/>
      <c r="QK4749" s="242"/>
    </row>
    <row r="4750" spans="439:453">
      <c r="PW4750" s="242"/>
      <c r="PX4750" s="242"/>
      <c r="PY4750" s="242"/>
      <c r="PZ4750" s="242"/>
      <c r="QA4750" s="242"/>
      <c r="QB4750" s="242"/>
      <c r="QC4750" s="242"/>
      <c r="QD4750" s="242"/>
      <c r="QE4750" s="242"/>
      <c r="QF4750" s="242"/>
      <c r="QG4750" s="242"/>
      <c r="QH4750" s="242"/>
      <c r="QI4750" s="242"/>
      <c r="QJ4750" s="242"/>
      <c r="QK4750" s="242"/>
    </row>
    <row r="4751" spans="439:453">
      <c r="PW4751" s="242"/>
      <c r="PX4751" s="242"/>
      <c r="PY4751" s="242"/>
      <c r="PZ4751" s="242"/>
      <c r="QA4751" s="242"/>
      <c r="QB4751" s="242"/>
      <c r="QC4751" s="242"/>
      <c r="QD4751" s="242"/>
      <c r="QE4751" s="242"/>
      <c r="QF4751" s="242"/>
      <c r="QG4751" s="242"/>
      <c r="QH4751" s="242"/>
      <c r="QI4751" s="242"/>
      <c r="QJ4751" s="242"/>
      <c r="QK4751" s="242"/>
    </row>
    <row r="4752" spans="439:453">
      <c r="PW4752" s="242"/>
      <c r="PX4752" s="242"/>
      <c r="PY4752" s="242"/>
      <c r="PZ4752" s="242"/>
      <c r="QA4752" s="242"/>
      <c r="QB4752" s="242"/>
      <c r="QC4752" s="242"/>
      <c r="QD4752" s="242"/>
      <c r="QE4752" s="242"/>
      <c r="QF4752" s="242"/>
      <c r="QG4752" s="242"/>
      <c r="QH4752" s="242"/>
      <c r="QI4752" s="242"/>
      <c r="QJ4752" s="242"/>
      <c r="QK4752" s="242"/>
    </row>
    <row r="4753" spans="439:453">
      <c r="PW4753" s="242"/>
      <c r="PX4753" s="242"/>
      <c r="PY4753" s="242"/>
      <c r="PZ4753" s="242"/>
      <c r="QA4753" s="242"/>
      <c r="QB4753" s="242"/>
      <c r="QC4753" s="242"/>
      <c r="QD4753" s="242"/>
      <c r="QE4753" s="242"/>
      <c r="QF4753" s="242"/>
      <c r="QG4753" s="242"/>
      <c r="QH4753" s="242"/>
      <c r="QI4753" s="242"/>
      <c r="QJ4753" s="242"/>
      <c r="QK4753" s="242"/>
    </row>
    <row r="4754" spans="439:453">
      <c r="PW4754" s="242"/>
      <c r="PX4754" s="242"/>
      <c r="PY4754" s="242"/>
      <c r="PZ4754" s="242"/>
      <c r="QA4754" s="242"/>
      <c r="QB4754" s="242"/>
      <c r="QC4754" s="242"/>
      <c r="QD4754" s="242"/>
      <c r="QE4754" s="242"/>
      <c r="QF4754" s="242"/>
      <c r="QG4754" s="242"/>
      <c r="QH4754" s="242"/>
      <c r="QI4754" s="242"/>
      <c r="QJ4754" s="242"/>
      <c r="QK4754" s="242"/>
    </row>
    <row r="4755" spans="439:453">
      <c r="PW4755" s="242"/>
      <c r="PX4755" s="242"/>
      <c r="PY4755" s="242"/>
      <c r="PZ4755" s="242"/>
      <c r="QA4755" s="242"/>
      <c r="QB4755" s="242"/>
      <c r="QC4755" s="242"/>
      <c r="QD4755" s="242"/>
      <c r="QE4755" s="242"/>
      <c r="QF4755" s="242"/>
      <c r="QG4755" s="242"/>
      <c r="QH4755" s="242"/>
      <c r="QI4755" s="242"/>
      <c r="QJ4755" s="242"/>
      <c r="QK4755" s="242"/>
    </row>
    <row r="4756" spans="439:453">
      <c r="PW4756" s="242"/>
      <c r="PX4756" s="242"/>
      <c r="PY4756" s="242"/>
      <c r="PZ4756" s="242"/>
      <c r="QA4756" s="242"/>
      <c r="QB4756" s="242"/>
      <c r="QC4756" s="242"/>
      <c r="QD4756" s="242"/>
      <c r="QE4756" s="242"/>
      <c r="QF4756" s="242"/>
      <c r="QG4756" s="242"/>
      <c r="QH4756" s="242"/>
      <c r="QI4756" s="242"/>
      <c r="QJ4756" s="242"/>
      <c r="QK4756" s="242"/>
    </row>
    <row r="4757" spans="439:453">
      <c r="PW4757" s="242"/>
      <c r="PX4757" s="242"/>
      <c r="PY4757" s="242"/>
      <c r="PZ4757" s="242"/>
      <c r="QA4757" s="242"/>
      <c r="QB4757" s="242"/>
      <c r="QC4757" s="242"/>
      <c r="QD4757" s="242"/>
      <c r="QE4757" s="242"/>
      <c r="QF4757" s="242"/>
      <c r="QG4757" s="242"/>
      <c r="QH4757" s="242"/>
      <c r="QI4757" s="242"/>
      <c r="QJ4757" s="242"/>
      <c r="QK4757" s="242"/>
    </row>
    <row r="4758" spans="439:453">
      <c r="PW4758" s="242"/>
      <c r="PX4758" s="242"/>
      <c r="PY4758" s="242"/>
      <c r="PZ4758" s="242"/>
      <c r="QA4758" s="242"/>
      <c r="QB4758" s="242"/>
      <c r="QC4758" s="242"/>
      <c r="QD4758" s="242"/>
      <c r="QE4758" s="242"/>
      <c r="QF4758" s="242"/>
      <c r="QG4758" s="242"/>
      <c r="QH4758" s="242"/>
      <c r="QI4758" s="242"/>
      <c r="QJ4758" s="242"/>
      <c r="QK4758" s="242"/>
    </row>
    <row r="4759" spans="439:453">
      <c r="PW4759" s="242"/>
      <c r="PX4759" s="242"/>
      <c r="PY4759" s="242"/>
      <c r="PZ4759" s="242"/>
      <c r="QA4759" s="242"/>
      <c r="QB4759" s="242"/>
      <c r="QC4759" s="242"/>
      <c r="QD4759" s="242"/>
      <c r="QE4759" s="242"/>
      <c r="QF4759" s="242"/>
      <c r="QG4759" s="242"/>
      <c r="QH4759" s="242"/>
      <c r="QI4759" s="242"/>
      <c r="QJ4759" s="242"/>
      <c r="QK4759" s="242"/>
    </row>
    <row r="4760" spans="439:453">
      <c r="PW4760" s="242"/>
      <c r="PX4760" s="242"/>
      <c r="PY4760" s="242"/>
      <c r="PZ4760" s="242"/>
      <c r="QA4760" s="242"/>
      <c r="QB4760" s="242"/>
      <c r="QC4760" s="242"/>
      <c r="QD4760" s="242"/>
      <c r="QE4760" s="242"/>
      <c r="QF4760" s="242"/>
      <c r="QG4760" s="242"/>
      <c r="QH4760" s="242"/>
      <c r="QI4760" s="242"/>
      <c r="QJ4760" s="242"/>
      <c r="QK4760" s="242"/>
    </row>
    <row r="4761" spans="439:453">
      <c r="PW4761" s="242"/>
      <c r="PX4761" s="242"/>
      <c r="PY4761" s="242"/>
      <c r="PZ4761" s="242"/>
      <c r="QA4761" s="242"/>
      <c r="QB4761" s="242"/>
      <c r="QC4761" s="242"/>
      <c r="QD4761" s="242"/>
      <c r="QE4761" s="242"/>
      <c r="QF4761" s="242"/>
      <c r="QG4761" s="242"/>
      <c r="QH4761" s="242"/>
      <c r="QI4761" s="242"/>
      <c r="QJ4761" s="242"/>
      <c r="QK4761" s="242"/>
    </row>
    <row r="4762" spans="439:453">
      <c r="PW4762" s="242"/>
      <c r="PX4762" s="242"/>
      <c r="PY4762" s="242"/>
      <c r="PZ4762" s="242"/>
      <c r="QA4762" s="242"/>
      <c r="QB4762" s="242"/>
      <c r="QC4762" s="242"/>
      <c r="QD4762" s="242"/>
      <c r="QE4762" s="242"/>
      <c r="QF4762" s="242"/>
      <c r="QG4762" s="242"/>
      <c r="QH4762" s="242"/>
      <c r="QI4762" s="242"/>
      <c r="QJ4762" s="242"/>
      <c r="QK4762" s="242"/>
    </row>
    <row r="4763" spans="439:453">
      <c r="PW4763" s="242"/>
      <c r="PX4763" s="242"/>
      <c r="PY4763" s="242"/>
      <c r="PZ4763" s="242"/>
      <c r="QA4763" s="242"/>
      <c r="QB4763" s="242"/>
      <c r="QC4763" s="242"/>
      <c r="QD4763" s="242"/>
      <c r="QE4763" s="242"/>
      <c r="QF4763" s="242"/>
      <c r="QG4763" s="242"/>
      <c r="QH4763" s="242"/>
      <c r="QI4763" s="242"/>
      <c r="QJ4763" s="242"/>
      <c r="QK4763" s="242"/>
    </row>
    <row r="4764" spans="439:453">
      <c r="PW4764" s="242"/>
      <c r="PX4764" s="242"/>
      <c r="PY4764" s="242"/>
      <c r="PZ4764" s="242"/>
      <c r="QA4764" s="242"/>
      <c r="QB4764" s="242"/>
      <c r="QC4764" s="242"/>
      <c r="QD4764" s="242"/>
      <c r="QE4764" s="242"/>
      <c r="QF4764" s="242"/>
      <c r="QG4764" s="242"/>
      <c r="QH4764" s="242"/>
      <c r="QI4764" s="242"/>
      <c r="QJ4764" s="242"/>
      <c r="QK4764" s="242"/>
    </row>
    <row r="4765" spans="439:453">
      <c r="PW4765" s="242"/>
      <c r="PX4765" s="242"/>
      <c r="PY4765" s="242"/>
      <c r="PZ4765" s="242"/>
      <c r="QA4765" s="242"/>
      <c r="QB4765" s="242"/>
      <c r="QC4765" s="242"/>
      <c r="QD4765" s="242"/>
      <c r="QE4765" s="242"/>
      <c r="QF4765" s="242"/>
      <c r="QG4765" s="242"/>
      <c r="QH4765" s="242"/>
      <c r="QI4765" s="242"/>
      <c r="QJ4765" s="242"/>
      <c r="QK4765" s="242"/>
    </row>
    <row r="4766" spans="439:453">
      <c r="PW4766" s="242"/>
      <c r="PX4766" s="242"/>
      <c r="PY4766" s="242"/>
      <c r="PZ4766" s="242"/>
      <c r="QA4766" s="242"/>
      <c r="QB4766" s="242"/>
      <c r="QC4766" s="242"/>
      <c r="QD4766" s="242"/>
      <c r="QE4766" s="242"/>
      <c r="QF4766" s="242"/>
      <c r="QG4766" s="242"/>
      <c r="QH4766" s="242"/>
      <c r="QI4766" s="242"/>
      <c r="QJ4766" s="242"/>
      <c r="QK4766" s="242"/>
    </row>
    <row r="4767" spans="439:453">
      <c r="PW4767" s="242"/>
      <c r="PX4767" s="242"/>
      <c r="PY4767" s="242"/>
      <c r="PZ4767" s="242"/>
      <c r="QA4767" s="242"/>
      <c r="QB4767" s="242"/>
      <c r="QC4767" s="242"/>
      <c r="QD4767" s="242"/>
      <c r="QE4767" s="242"/>
      <c r="QF4767" s="242"/>
      <c r="QG4767" s="242"/>
      <c r="QH4767" s="242"/>
      <c r="QI4767" s="242"/>
      <c r="QJ4767" s="242"/>
      <c r="QK4767" s="242"/>
    </row>
    <row r="4768" spans="439:453">
      <c r="PW4768" s="242"/>
      <c r="PX4768" s="242"/>
      <c r="PY4768" s="242"/>
      <c r="PZ4768" s="242"/>
      <c r="QA4768" s="242"/>
      <c r="QB4768" s="242"/>
      <c r="QC4768" s="242"/>
      <c r="QD4768" s="242"/>
      <c r="QE4768" s="242"/>
      <c r="QF4768" s="242"/>
      <c r="QG4768" s="242"/>
      <c r="QH4768" s="242"/>
      <c r="QI4768" s="242"/>
      <c r="QJ4768" s="242"/>
      <c r="QK4768" s="242"/>
    </row>
    <row r="4769" spans="439:453">
      <c r="PW4769" s="242"/>
      <c r="PX4769" s="242"/>
      <c r="PY4769" s="242"/>
      <c r="PZ4769" s="242"/>
      <c r="QA4769" s="242"/>
      <c r="QB4769" s="242"/>
      <c r="QC4769" s="242"/>
      <c r="QD4769" s="242"/>
      <c r="QE4769" s="242"/>
      <c r="QF4769" s="242"/>
      <c r="QG4769" s="242"/>
      <c r="QH4769" s="242"/>
      <c r="QI4769" s="242"/>
      <c r="QJ4769" s="242"/>
      <c r="QK4769" s="242"/>
    </row>
    <row r="4770" spans="439:453">
      <c r="PW4770" s="242"/>
      <c r="PX4770" s="242"/>
      <c r="PY4770" s="242"/>
      <c r="PZ4770" s="242"/>
      <c r="QA4770" s="242"/>
      <c r="QB4770" s="242"/>
      <c r="QC4770" s="242"/>
      <c r="QD4770" s="242"/>
      <c r="QE4770" s="242"/>
      <c r="QF4770" s="242"/>
      <c r="QG4770" s="242"/>
      <c r="QH4770" s="242"/>
      <c r="QI4770" s="242"/>
      <c r="QJ4770" s="242"/>
      <c r="QK4770" s="242"/>
    </row>
    <row r="4771" spans="439:453">
      <c r="PW4771" s="242"/>
      <c r="PX4771" s="242"/>
      <c r="PY4771" s="242"/>
      <c r="PZ4771" s="242"/>
      <c r="QA4771" s="242"/>
      <c r="QB4771" s="242"/>
      <c r="QC4771" s="242"/>
      <c r="QD4771" s="242"/>
      <c r="QE4771" s="242"/>
      <c r="QF4771" s="242"/>
      <c r="QG4771" s="242"/>
      <c r="QH4771" s="242"/>
      <c r="QI4771" s="242"/>
      <c r="QJ4771" s="242"/>
      <c r="QK4771" s="242"/>
    </row>
    <row r="4772" spans="439:453">
      <c r="PW4772" s="242"/>
      <c r="PX4772" s="242"/>
      <c r="PY4772" s="242"/>
      <c r="PZ4772" s="242"/>
      <c r="QA4772" s="242"/>
      <c r="QB4772" s="242"/>
      <c r="QC4772" s="242"/>
      <c r="QD4772" s="242"/>
      <c r="QE4772" s="242"/>
      <c r="QF4772" s="242"/>
      <c r="QG4772" s="242"/>
      <c r="QH4772" s="242"/>
      <c r="QI4772" s="242"/>
      <c r="QJ4772" s="242"/>
      <c r="QK4772" s="242"/>
    </row>
    <row r="4773" spans="439:453">
      <c r="PW4773" s="242"/>
      <c r="PX4773" s="242"/>
      <c r="PY4773" s="242"/>
      <c r="PZ4773" s="242"/>
      <c r="QA4773" s="242"/>
      <c r="QB4773" s="242"/>
      <c r="QC4773" s="242"/>
      <c r="QD4773" s="242"/>
      <c r="QE4773" s="242"/>
      <c r="QF4773" s="242"/>
      <c r="QG4773" s="242"/>
      <c r="QH4773" s="242"/>
      <c r="QI4773" s="242"/>
      <c r="QJ4773" s="242"/>
      <c r="QK4773" s="242"/>
    </row>
    <row r="4774" spans="439:453">
      <c r="PW4774" s="242"/>
      <c r="PX4774" s="242"/>
      <c r="PY4774" s="242"/>
      <c r="PZ4774" s="242"/>
      <c r="QA4774" s="242"/>
      <c r="QB4774" s="242"/>
      <c r="QC4774" s="242"/>
      <c r="QD4774" s="242"/>
      <c r="QE4774" s="242"/>
      <c r="QF4774" s="242"/>
      <c r="QG4774" s="242"/>
      <c r="QH4774" s="242"/>
      <c r="QI4774" s="242"/>
      <c r="QJ4774" s="242"/>
      <c r="QK4774" s="242"/>
    </row>
    <row r="4775" spans="439:453">
      <c r="PW4775" s="242"/>
      <c r="PX4775" s="242"/>
      <c r="PY4775" s="242"/>
      <c r="PZ4775" s="242"/>
      <c r="QA4775" s="242"/>
      <c r="QB4775" s="242"/>
      <c r="QC4775" s="242"/>
      <c r="QD4775" s="242"/>
      <c r="QE4775" s="242"/>
      <c r="QF4775" s="242"/>
      <c r="QG4775" s="242"/>
      <c r="QH4775" s="242"/>
      <c r="QI4775" s="242"/>
      <c r="QJ4775" s="242"/>
      <c r="QK4775" s="242"/>
    </row>
    <row r="4776" spans="439:453">
      <c r="PW4776" s="242"/>
      <c r="PX4776" s="242"/>
      <c r="PY4776" s="242"/>
      <c r="PZ4776" s="242"/>
      <c r="QA4776" s="242"/>
      <c r="QB4776" s="242"/>
      <c r="QC4776" s="242"/>
      <c r="QD4776" s="242"/>
      <c r="QE4776" s="242"/>
      <c r="QF4776" s="242"/>
      <c r="QG4776" s="242"/>
      <c r="QH4776" s="242"/>
      <c r="QI4776" s="242"/>
      <c r="QJ4776" s="242"/>
      <c r="QK4776" s="242"/>
    </row>
    <row r="4777" spans="439:453">
      <c r="PW4777" s="242"/>
      <c r="PX4777" s="242"/>
      <c r="PY4777" s="242"/>
      <c r="PZ4777" s="242"/>
      <c r="QA4777" s="242"/>
      <c r="QB4777" s="242"/>
      <c r="QC4777" s="242"/>
      <c r="QD4777" s="242"/>
      <c r="QE4777" s="242"/>
      <c r="QF4777" s="242"/>
      <c r="QG4777" s="242"/>
      <c r="QH4777" s="242"/>
      <c r="QI4777" s="242"/>
      <c r="QJ4777" s="242"/>
      <c r="QK4777" s="242"/>
    </row>
    <row r="4778" spans="439:453">
      <c r="PW4778" s="242"/>
      <c r="PX4778" s="242"/>
      <c r="PY4778" s="242"/>
      <c r="PZ4778" s="242"/>
      <c r="QA4778" s="242"/>
      <c r="QB4778" s="242"/>
      <c r="QC4778" s="242"/>
      <c r="QD4778" s="242"/>
      <c r="QE4778" s="242"/>
      <c r="QF4778" s="242"/>
      <c r="QG4778" s="242"/>
      <c r="QH4778" s="242"/>
      <c r="QI4778" s="242"/>
      <c r="QJ4778" s="242"/>
      <c r="QK4778" s="242"/>
    </row>
    <row r="4779" spans="439:453">
      <c r="PW4779" s="242"/>
      <c r="PX4779" s="242"/>
      <c r="PY4779" s="242"/>
      <c r="PZ4779" s="242"/>
      <c r="QA4779" s="242"/>
      <c r="QB4779" s="242"/>
      <c r="QC4779" s="242"/>
      <c r="QD4779" s="242"/>
      <c r="QE4779" s="242"/>
      <c r="QF4779" s="242"/>
      <c r="QG4779" s="242"/>
      <c r="QH4779" s="242"/>
      <c r="QI4779" s="242"/>
      <c r="QJ4779" s="242"/>
      <c r="QK4779" s="242"/>
    </row>
    <row r="4780" spans="439:453">
      <c r="PW4780" s="242"/>
      <c r="PX4780" s="242"/>
      <c r="PY4780" s="242"/>
      <c r="PZ4780" s="242"/>
      <c r="QA4780" s="242"/>
      <c r="QB4780" s="242"/>
      <c r="QC4780" s="242"/>
      <c r="QD4780" s="242"/>
      <c r="QE4780" s="242"/>
      <c r="QF4780" s="242"/>
      <c r="QG4780" s="242"/>
      <c r="QH4780" s="242"/>
      <c r="QI4780" s="242"/>
      <c r="QJ4780" s="242"/>
      <c r="QK4780" s="242"/>
    </row>
    <row r="4781" spans="439:453">
      <c r="PW4781" s="242"/>
      <c r="PX4781" s="242"/>
      <c r="PY4781" s="242"/>
      <c r="PZ4781" s="242"/>
      <c r="QA4781" s="242"/>
      <c r="QB4781" s="242"/>
      <c r="QC4781" s="242"/>
      <c r="QD4781" s="242"/>
      <c r="QE4781" s="242"/>
      <c r="QF4781" s="242"/>
      <c r="QG4781" s="242"/>
      <c r="QH4781" s="242"/>
      <c r="QI4781" s="242"/>
      <c r="QJ4781" s="242"/>
      <c r="QK4781" s="242"/>
    </row>
    <row r="4782" spans="439:453">
      <c r="PW4782" s="242"/>
      <c r="PX4782" s="242"/>
      <c r="PY4782" s="242"/>
      <c r="PZ4782" s="242"/>
      <c r="QA4782" s="242"/>
      <c r="QB4782" s="242"/>
      <c r="QC4782" s="242"/>
      <c r="QD4782" s="242"/>
      <c r="QE4782" s="242"/>
      <c r="QF4782" s="242"/>
      <c r="QG4782" s="242"/>
      <c r="QH4782" s="242"/>
      <c r="QI4782" s="242"/>
      <c r="QJ4782" s="242"/>
      <c r="QK4782" s="242"/>
    </row>
    <row r="4783" spans="439:453">
      <c r="PW4783" s="242"/>
      <c r="PX4783" s="242"/>
      <c r="PY4783" s="242"/>
      <c r="PZ4783" s="242"/>
      <c r="QA4783" s="242"/>
      <c r="QB4783" s="242"/>
      <c r="QC4783" s="242"/>
      <c r="QD4783" s="242"/>
      <c r="QE4783" s="242"/>
      <c r="QF4783" s="242"/>
      <c r="QG4783" s="242"/>
      <c r="QH4783" s="242"/>
      <c r="QI4783" s="242"/>
      <c r="QJ4783" s="242"/>
      <c r="QK4783" s="242"/>
    </row>
    <row r="4784" spans="439:453">
      <c r="PW4784" s="242"/>
      <c r="PX4784" s="242"/>
      <c r="PY4784" s="242"/>
      <c r="PZ4784" s="242"/>
      <c r="QA4784" s="242"/>
      <c r="QB4784" s="242"/>
      <c r="QC4784" s="242"/>
      <c r="QD4784" s="242"/>
      <c r="QE4784" s="242"/>
      <c r="QF4784" s="242"/>
      <c r="QG4784" s="242"/>
      <c r="QH4784" s="242"/>
      <c r="QI4784" s="242"/>
      <c r="QJ4784" s="242"/>
      <c r="QK4784" s="242"/>
    </row>
    <row r="4785" spans="439:453">
      <c r="PW4785" s="242"/>
      <c r="PX4785" s="242"/>
      <c r="PY4785" s="242"/>
      <c r="PZ4785" s="242"/>
      <c r="QA4785" s="242"/>
      <c r="QB4785" s="242"/>
      <c r="QC4785" s="242"/>
      <c r="QD4785" s="242"/>
      <c r="QE4785" s="242"/>
      <c r="QF4785" s="242"/>
      <c r="QG4785" s="242"/>
      <c r="QH4785" s="242"/>
      <c r="QI4785" s="242"/>
      <c r="QJ4785" s="242"/>
      <c r="QK4785" s="242"/>
    </row>
    <row r="4786" spans="439:453">
      <c r="PW4786" s="242"/>
      <c r="PX4786" s="242"/>
      <c r="PY4786" s="242"/>
      <c r="PZ4786" s="242"/>
      <c r="QA4786" s="242"/>
      <c r="QB4786" s="242"/>
      <c r="QC4786" s="242"/>
      <c r="QD4786" s="242"/>
      <c r="QE4786" s="242"/>
      <c r="QF4786" s="242"/>
      <c r="QG4786" s="242"/>
      <c r="QH4786" s="242"/>
      <c r="QI4786" s="242"/>
      <c r="QJ4786" s="242"/>
      <c r="QK4786" s="242"/>
    </row>
    <row r="4787" spans="439:453">
      <c r="PW4787" s="242"/>
      <c r="PX4787" s="242"/>
      <c r="PY4787" s="242"/>
      <c r="PZ4787" s="242"/>
      <c r="QA4787" s="242"/>
      <c r="QB4787" s="242"/>
      <c r="QC4787" s="242"/>
      <c r="QD4787" s="242"/>
      <c r="QE4787" s="242"/>
      <c r="QF4787" s="242"/>
      <c r="QG4787" s="242"/>
      <c r="QH4787" s="242"/>
      <c r="QI4787" s="242"/>
      <c r="QJ4787" s="242"/>
      <c r="QK4787" s="242"/>
    </row>
    <row r="4788" spans="439:453">
      <c r="PW4788" s="242"/>
      <c r="PX4788" s="242"/>
      <c r="PY4788" s="242"/>
      <c r="PZ4788" s="242"/>
      <c r="QA4788" s="242"/>
      <c r="QB4788" s="242"/>
      <c r="QC4788" s="242"/>
      <c r="QD4788" s="242"/>
      <c r="QE4788" s="242"/>
      <c r="QF4788" s="242"/>
      <c r="QG4788" s="242"/>
      <c r="QH4788" s="242"/>
      <c r="QI4788" s="242"/>
      <c r="QJ4788" s="242"/>
      <c r="QK4788" s="242"/>
    </row>
    <row r="4789" spans="439:453">
      <c r="PW4789" s="242"/>
      <c r="PX4789" s="242"/>
      <c r="PY4789" s="242"/>
      <c r="PZ4789" s="242"/>
      <c r="QA4789" s="242"/>
      <c r="QB4789" s="242"/>
      <c r="QC4789" s="242"/>
      <c r="QD4789" s="242"/>
      <c r="QE4789" s="242"/>
      <c r="QF4789" s="242"/>
      <c r="QG4789" s="242"/>
      <c r="QH4789" s="242"/>
      <c r="QI4789" s="242"/>
      <c r="QJ4789" s="242"/>
      <c r="QK4789" s="242"/>
    </row>
    <row r="4790" spans="439:453">
      <c r="PW4790" s="242"/>
      <c r="PX4790" s="242"/>
      <c r="PY4790" s="242"/>
      <c r="PZ4790" s="242"/>
      <c r="QA4790" s="242"/>
      <c r="QB4790" s="242"/>
      <c r="QC4790" s="242"/>
      <c r="QD4790" s="242"/>
      <c r="QE4790" s="242"/>
      <c r="QF4790" s="242"/>
      <c r="QG4790" s="242"/>
      <c r="QH4790" s="242"/>
      <c r="QI4790" s="242"/>
      <c r="QJ4790" s="242"/>
      <c r="QK4790" s="242"/>
    </row>
    <row r="4791" spans="439:453">
      <c r="PW4791" s="242"/>
      <c r="PX4791" s="242"/>
      <c r="PY4791" s="242"/>
      <c r="PZ4791" s="242"/>
      <c r="QA4791" s="242"/>
      <c r="QB4791" s="242"/>
      <c r="QC4791" s="242"/>
      <c r="QD4791" s="242"/>
      <c r="QE4791" s="242"/>
      <c r="QF4791" s="242"/>
      <c r="QG4791" s="242"/>
      <c r="QH4791" s="242"/>
      <c r="QI4791" s="242"/>
      <c r="QJ4791" s="242"/>
      <c r="QK4791" s="242"/>
    </row>
    <row r="4792" spans="439:453">
      <c r="PW4792" s="242"/>
      <c r="PX4792" s="242"/>
      <c r="PY4792" s="242"/>
      <c r="PZ4792" s="242"/>
      <c r="QA4792" s="242"/>
      <c r="QB4792" s="242"/>
      <c r="QC4792" s="242"/>
      <c r="QD4792" s="242"/>
      <c r="QE4792" s="242"/>
      <c r="QF4792" s="242"/>
      <c r="QG4792" s="242"/>
      <c r="QH4792" s="242"/>
      <c r="QI4792" s="242"/>
      <c r="QJ4792" s="242"/>
      <c r="QK4792" s="242"/>
    </row>
    <row r="4793" spans="439:453">
      <c r="PW4793" s="242"/>
      <c r="PX4793" s="242"/>
      <c r="PY4793" s="242"/>
      <c r="PZ4793" s="242"/>
      <c r="QA4793" s="242"/>
      <c r="QB4793" s="242"/>
      <c r="QC4793" s="242"/>
      <c r="QD4793" s="242"/>
      <c r="QE4793" s="242"/>
      <c r="QF4793" s="242"/>
      <c r="QG4793" s="242"/>
      <c r="QH4793" s="242"/>
      <c r="QI4793" s="242"/>
      <c r="QJ4793" s="242"/>
      <c r="QK4793" s="242"/>
    </row>
    <row r="4794" spans="439:453">
      <c r="PW4794" s="242"/>
      <c r="PX4794" s="242"/>
      <c r="PY4794" s="242"/>
      <c r="PZ4794" s="242"/>
      <c r="QA4794" s="242"/>
      <c r="QB4794" s="242"/>
      <c r="QC4794" s="242"/>
      <c r="QD4794" s="242"/>
      <c r="QE4794" s="242"/>
      <c r="QF4794" s="242"/>
      <c r="QG4794" s="242"/>
      <c r="QH4794" s="242"/>
      <c r="QI4794" s="242"/>
      <c r="QJ4794" s="242"/>
      <c r="QK4794" s="242"/>
    </row>
    <row r="4795" spans="439:453">
      <c r="PW4795" s="242"/>
      <c r="PX4795" s="242"/>
      <c r="PY4795" s="242"/>
      <c r="PZ4795" s="242"/>
      <c r="QA4795" s="242"/>
      <c r="QB4795" s="242"/>
      <c r="QC4795" s="242"/>
      <c r="QD4795" s="242"/>
      <c r="QE4795" s="242"/>
      <c r="QF4795" s="242"/>
      <c r="QG4795" s="242"/>
      <c r="QH4795" s="242"/>
      <c r="QI4795" s="242"/>
      <c r="QJ4795" s="242"/>
      <c r="QK4795" s="242"/>
    </row>
    <row r="4796" spans="439:453">
      <c r="PW4796" s="242"/>
      <c r="PX4796" s="242"/>
      <c r="PY4796" s="242"/>
      <c r="PZ4796" s="242"/>
      <c r="QA4796" s="242"/>
      <c r="QB4796" s="242"/>
      <c r="QC4796" s="242"/>
      <c r="QD4796" s="242"/>
      <c r="QE4796" s="242"/>
      <c r="QF4796" s="242"/>
      <c r="QG4796" s="242"/>
      <c r="QH4796" s="242"/>
      <c r="QI4796" s="242"/>
      <c r="QJ4796" s="242"/>
      <c r="QK4796" s="242"/>
    </row>
    <row r="4797" spans="439:453">
      <c r="PW4797" s="242"/>
      <c r="PX4797" s="242"/>
      <c r="PY4797" s="242"/>
      <c r="PZ4797" s="242"/>
      <c r="QA4797" s="242"/>
      <c r="QB4797" s="242"/>
      <c r="QC4797" s="242"/>
      <c r="QD4797" s="242"/>
      <c r="QE4797" s="242"/>
      <c r="QF4797" s="242"/>
      <c r="QG4797" s="242"/>
      <c r="QH4797" s="242"/>
      <c r="QI4797" s="242"/>
      <c r="QJ4797" s="242"/>
      <c r="QK4797" s="242"/>
    </row>
    <row r="4798" spans="439:453">
      <c r="PW4798" s="242"/>
      <c r="PX4798" s="242"/>
      <c r="PY4798" s="242"/>
      <c r="PZ4798" s="242"/>
      <c r="QA4798" s="242"/>
      <c r="QB4798" s="242"/>
      <c r="QC4798" s="242"/>
      <c r="QD4798" s="242"/>
      <c r="QE4798" s="242"/>
      <c r="QF4798" s="242"/>
      <c r="QG4798" s="242"/>
      <c r="QH4798" s="242"/>
      <c r="QI4798" s="242"/>
      <c r="QJ4798" s="242"/>
      <c r="QK4798" s="242"/>
    </row>
    <row r="4799" spans="439:453">
      <c r="PW4799" s="242"/>
      <c r="PX4799" s="242"/>
      <c r="PY4799" s="242"/>
      <c r="PZ4799" s="242"/>
      <c r="QA4799" s="242"/>
      <c r="QB4799" s="242"/>
      <c r="QC4799" s="242"/>
      <c r="QD4799" s="242"/>
      <c r="QE4799" s="242"/>
      <c r="QF4799" s="242"/>
      <c r="QG4799" s="242"/>
      <c r="QH4799" s="242"/>
      <c r="QI4799" s="242"/>
      <c r="QJ4799" s="242"/>
      <c r="QK4799" s="242"/>
    </row>
    <row r="4800" spans="439:453">
      <c r="PW4800" s="242"/>
      <c r="PX4800" s="242"/>
      <c r="PY4800" s="242"/>
      <c r="PZ4800" s="242"/>
      <c r="QA4800" s="242"/>
      <c r="QB4800" s="242"/>
      <c r="QC4800" s="242"/>
      <c r="QD4800" s="242"/>
      <c r="QE4800" s="242"/>
      <c r="QF4800" s="242"/>
      <c r="QG4800" s="242"/>
      <c r="QH4800" s="242"/>
      <c r="QI4800" s="242"/>
      <c r="QJ4800" s="242"/>
      <c r="QK4800" s="242"/>
    </row>
    <row r="4801" spans="439:453">
      <c r="PW4801" s="242"/>
      <c r="PX4801" s="242"/>
      <c r="PY4801" s="242"/>
      <c r="PZ4801" s="242"/>
      <c r="QA4801" s="242"/>
      <c r="QB4801" s="242"/>
      <c r="QC4801" s="242"/>
      <c r="QD4801" s="242"/>
      <c r="QE4801" s="242"/>
      <c r="QF4801" s="242"/>
      <c r="QG4801" s="242"/>
      <c r="QH4801" s="242"/>
      <c r="QI4801" s="242"/>
      <c r="QJ4801" s="242"/>
      <c r="QK4801" s="242"/>
    </row>
    <row r="4802" spans="439:453">
      <c r="PW4802" s="242"/>
      <c r="PX4802" s="242"/>
      <c r="PY4802" s="242"/>
      <c r="PZ4802" s="242"/>
      <c r="QA4802" s="242"/>
      <c r="QB4802" s="242"/>
      <c r="QC4802" s="242"/>
      <c r="QD4802" s="242"/>
      <c r="QE4802" s="242"/>
      <c r="QF4802" s="242"/>
      <c r="QG4802" s="242"/>
      <c r="QH4802" s="242"/>
      <c r="QI4802" s="242"/>
      <c r="QJ4802" s="242"/>
      <c r="QK4802" s="242"/>
    </row>
    <row r="4803" spans="439:453">
      <c r="PW4803" s="242"/>
      <c r="PX4803" s="242"/>
      <c r="PY4803" s="242"/>
      <c r="PZ4803" s="242"/>
      <c r="QA4803" s="242"/>
      <c r="QB4803" s="242"/>
      <c r="QC4803" s="242"/>
      <c r="QD4803" s="242"/>
      <c r="QE4803" s="242"/>
      <c r="QF4803" s="242"/>
      <c r="QG4803" s="242"/>
      <c r="QH4803" s="242"/>
      <c r="QI4803" s="242"/>
      <c r="QJ4803" s="242"/>
      <c r="QK4803" s="242"/>
    </row>
    <row r="4804" spans="439:453">
      <c r="PW4804" s="242"/>
      <c r="PX4804" s="242"/>
      <c r="PY4804" s="242"/>
      <c r="PZ4804" s="242"/>
      <c r="QA4804" s="242"/>
      <c r="QB4804" s="242"/>
      <c r="QC4804" s="242"/>
      <c r="QD4804" s="242"/>
      <c r="QE4804" s="242"/>
      <c r="QF4804" s="242"/>
      <c r="QG4804" s="242"/>
      <c r="QH4804" s="242"/>
      <c r="QI4804" s="242"/>
      <c r="QJ4804" s="242"/>
      <c r="QK4804" s="242"/>
    </row>
    <row r="4805" spans="439:453">
      <c r="PW4805" s="242"/>
      <c r="PX4805" s="242"/>
      <c r="PY4805" s="242"/>
      <c r="PZ4805" s="242"/>
      <c r="QA4805" s="242"/>
      <c r="QB4805" s="242"/>
      <c r="QC4805" s="242"/>
      <c r="QD4805" s="242"/>
      <c r="QE4805" s="242"/>
      <c r="QF4805" s="242"/>
      <c r="QG4805" s="242"/>
      <c r="QH4805" s="242"/>
      <c r="QI4805" s="242"/>
      <c r="QJ4805" s="242"/>
      <c r="QK4805" s="242"/>
    </row>
    <row r="4806" spans="439:453">
      <c r="PW4806" s="242"/>
      <c r="PX4806" s="242"/>
      <c r="PY4806" s="242"/>
      <c r="PZ4806" s="242"/>
      <c r="QA4806" s="242"/>
      <c r="QB4806" s="242"/>
      <c r="QC4806" s="242"/>
      <c r="QD4806" s="242"/>
      <c r="QE4806" s="242"/>
      <c r="QF4806" s="242"/>
      <c r="QG4806" s="242"/>
      <c r="QH4806" s="242"/>
      <c r="QI4806" s="242"/>
      <c r="QJ4806" s="242"/>
      <c r="QK4806" s="242"/>
    </row>
    <row r="4807" spans="439:453">
      <c r="PW4807" s="242"/>
      <c r="PX4807" s="242"/>
      <c r="PY4807" s="242"/>
      <c r="PZ4807" s="242"/>
      <c r="QA4807" s="242"/>
      <c r="QB4807" s="242"/>
      <c r="QC4807" s="242"/>
      <c r="QD4807" s="242"/>
      <c r="QE4807" s="242"/>
      <c r="QF4807" s="242"/>
      <c r="QG4807" s="242"/>
      <c r="QH4807" s="242"/>
      <c r="QI4807" s="242"/>
      <c r="QJ4807" s="242"/>
      <c r="QK4807" s="242"/>
    </row>
    <row r="4808" spans="439:453">
      <c r="PW4808" s="242"/>
      <c r="PX4808" s="242"/>
      <c r="PY4808" s="242"/>
      <c r="PZ4808" s="242"/>
      <c r="QA4808" s="242"/>
      <c r="QB4808" s="242"/>
      <c r="QC4808" s="242"/>
      <c r="QD4808" s="242"/>
      <c r="QE4808" s="242"/>
      <c r="QF4808" s="242"/>
      <c r="QG4808" s="242"/>
      <c r="QH4808" s="242"/>
      <c r="QI4808" s="242"/>
      <c r="QJ4808" s="242"/>
      <c r="QK4808" s="242"/>
    </row>
    <row r="4809" spans="439:453">
      <c r="PW4809" s="242"/>
      <c r="PX4809" s="242"/>
      <c r="PY4809" s="242"/>
      <c r="PZ4809" s="242"/>
      <c r="QA4809" s="242"/>
      <c r="QB4809" s="242"/>
      <c r="QC4809" s="242"/>
      <c r="QD4809" s="242"/>
      <c r="QE4809" s="242"/>
      <c r="QF4809" s="242"/>
      <c r="QG4809" s="242"/>
      <c r="QH4809" s="242"/>
      <c r="QI4809" s="242"/>
      <c r="QJ4809" s="242"/>
      <c r="QK4809" s="242"/>
    </row>
    <row r="4810" spans="439:453">
      <c r="PW4810" s="242"/>
      <c r="PX4810" s="242"/>
      <c r="PY4810" s="242"/>
      <c r="PZ4810" s="242"/>
      <c r="QA4810" s="242"/>
      <c r="QB4810" s="242"/>
      <c r="QC4810" s="242"/>
      <c r="QD4810" s="242"/>
      <c r="QE4810" s="242"/>
      <c r="QF4810" s="242"/>
      <c r="QG4810" s="242"/>
      <c r="QH4810" s="242"/>
      <c r="QI4810" s="242"/>
      <c r="QJ4810" s="242"/>
      <c r="QK4810" s="242"/>
    </row>
    <row r="4811" spans="439:453">
      <c r="PW4811" s="242"/>
      <c r="PX4811" s="242"/>
      <c r="PY4811" s="242"/>
      <c r="PZ4811" s="242"/>
      <c r="QA4811" s="242"/>
      <c r="QB4811" s="242"/>
      <c r="QC4811" s="242"/>
      <c r="QD4811" s="242"/>
      <c r="QE4811" s="242"/>
      <c r="QF4811" s="242"/>
      <c r="QG4811" s="242"/>
      <c r="QH4811" s="242"/>
      <c r="QI4811" s="242"/>
      <c r="QJ4811" s="242"/>
      <c r="QK4811" s="242"/>
    </row>
    <row r="4812" spans="439:453">
      <c r="PW4812" s="242"/>
      <c r="PX4812" s="242"/>
      <c r="PY4812" s="242"/>
      <c r="PZ4812" s="242"/>
      <c r="QA4812" s="242"/>
      <c r="QB4812" s="242"/>
      <c r="QC4812" s="242"/>
      <c r="QD4812" s="242"/>
      <c r="QE4812" s="242"/>
      <c r="QF4812" s="242"/>
      <c r="QG4812" s="242"/>
      <c r="QH4812" s="242"/>
      <c r="QI4812" s="242"/>
      <c r="QJ4812" s="242"/>
      <c r="QK4812" s="242"/>
    </row>
    <row r="4813" spans="439:453">
      <c r="PW4813" s="242"/>
      <c r="PX4813" s="242"/>
      <c r="PY4813" s="242"/>
      <c r="PZ4813" s="242"/>
      <c r="QA4813" s="242"/>
      <c r="QB4813" s="242"/>
      <c r="QC4813" s="242"/>
      <c r="QD4813" s="242"/>
      <c r="QE4813" s="242"/>
      <c r="QF4813" s="242"/>
      <c r="QG4813" s="242"/>
      <c r="QH4813" s="242"/>
      <c r="QI4813" s="242"/>
      <c r="QJ4813" s="242"/>
      <c r="QK4813" s="242"/>
    </row>
    <row r="4814" spans="439:453">
      <c r="PW4814" s="242"/>
      <c r="PX4814" s="242"/>
      <c r="PY4814" s="242"/>
      <c r="PZ4814" s="242"/>
      <c r="QA4814" s="242"/>
      <c r="QB4814" s="242"/>
      <c r="QC4814" s="242"/>
      <c r="QD4814" s="242"/>
      <c r="QE4814" s="242"/>
      <c r="QF4814" s="242"/>
      <c r="QG4814" s="242"/>
      <c r="QH4814" s="242"/>
      <c r="QI4814" s="242"/>
      <c r="QJ4814" s="242"/>
      <c r="QK4814" s="242"/>
    </row>
    <row r="4815" spans="439:453">
      <c r="PW4815" s="242"/>
      <c r="PX4815" s="242"/>
      <c r="PY4815" s="242"/>
      <c r="PZ4815" s="242"/>
      <c r="QA4815" s="242"/>
      <c r="QB4815" s="242"/>
      <c r="QC4815" s="242"/>
      <c r="QD4815" s="242"/>
      <c r="QE4815" s="242"/>
      <c r="QF4815" s="242"/>
      <c r="QG4815" s="242"/>
      <c r="QH4815" s="242"/>
      <c r="QI4815" s="242"/>
      <c r="QJ4815" s="242"/>
      <c r="QK4815" s="242"/>
    </row>
    <row r="4816" spans="439:453">
      <c r="PW4816" s="242"/>
      <c r="PX4816" s="242"/>
      <c r="PY4816" s="242"/>
      <c r="PZ4816" s="242"/>
      <c r="QA4816" s="242"/>
      <c r="QB4816" s="242"/>
      <c r="QC4816" s="242"/>
      <c r="QD4816" s="242"/>
      <c r="QE4816" s="242"/>
      <c r="QF4816" s="242"/>
      <c r="QG4816" s="242"/>
      <c r="QH4816" s="242"/>
      <c r="QI4816" s="242"/>
      <c r="QJ4816" s="242"/>
      <c r="QK4816" s="242"/>
    </row>
    <row r="4817" spans="439:453">
      <c r="PW4817" s="242"/>
      <c r="PX4817" s="242"/>
      <c r="PY4817" s="242"/>
      <c r="PZ4817" s="242"/>
      <c r="QA4817" s="242"/>
      <c r="QB4817" s="242"/>
      <c r="QC4817" s="242"/>
      <c r="QD4817" s="242"/>
      <c r="QE4817" s="242"/>
      <c r="QF4817" s="242"/>
      <c r="QG4817" s="242"/>
      <c r="QH4817" s="242"/>
      <c r="QI4817" s="242"/>
      <c r="QJ4817" s="242"/>
      <c r="QK4817" s="242"/>
    </row>
    <row r="4818" spans="439:453">
      <c r="PW4818" s="242"/>
      <c r="PX4818" s="242"/>
      <c r="PY4818" s="242"/>
      <c r="PZ4818" s="242"/>
      <c r="QA4818" s="242"/>
      <c r="QB4818" s="242"/>
      <c r="QC4818" s="242"/>
      <c r="QD4818" s="242"/>
      <c r="QE4818" s="242"/>
      <c r="QF4818" s="242"/>
      <c r="QG4818" s="242"/>
      <c r="QH4818" s="242"/>
      <c r="QI4818" s="242"/>
      <c r="QJ4818" s="242"/>
      <c r="QK4818" s="242"/>
    </row>
    <row r="4819" spans="439:453">
      <c r="PW4819" s="242"/>
      <c r="PX4819" s="242"/>
      <c r="PY4819" s="242"/>
      <c r="PZ4819" s="242"/>
      <c r="QA4819" s="242"/>
      <c r="QB4819" s="242"/>
      <c r="QC4819" s="242"/>
      <c r="QD4819" s="242"/>
      <c r="QE4819" s="242"/>
      <c r="QF4819" s="242"/>
      <c r="QG4819" s="242"/>
      <c r="QH4819" s="242"/>
      <c r="QI4819" s="242"/>
      <c r="QJ4819" s="242"/>
      <c r="QK4819" s="242"/>
    </row>
    <row r="4820" spans="439:453">
      <c r="PW4820" s="242"/>
      <c r="PX4820" s="242"/>
      <c r="PY4820" s="242"/>
      <c r="PZ4820" s="242"/>
      <c r="QA4820" s="242"/>
      <c r="QB4820" s="242"/>
      <c r="QC4820" s="242"/>
      <c r="QD4820" s="242"/>
      <c r="QE4820" s="242"/>
      <c r="QF4820" s="242"/>
      <c r="QG4820" s="242"/>
      <c r="QH4820" s="242"/>
      <c r="QI4820" s="242"/>
      <c r="QJ4820" s="242"/>
      <c r="QK4820" s="242"/>
    </row>
    <row r="4821" spans="439:453">
      <c r="PW4821" s="242"/>
      <c r="PX4821" s="242"/>
      <c r="PY4821" s="242"/>
      <c r="PZ4821" s="242"/>
      <c r="QA4821" s="242"/>
      <c r="QB4821" s="242"/>
      <c r="QC4821" s="242"/>
      <c r="QD4821" s="242"/>
      <c r="QE4821" s="242"/>
      <c r="QF4821" s="242"/>
      <c r="QG4821" s="242"/>
      <c r="QH4821" s="242"/>
      <c r="QI4821" s="242"/>
      <c r="QJ4821" s="242"/>
      <c r="QK4821" s="242"/>
    </row>
    <row r="4822" spans="439:453">
      <c r="PW4822" s="242"/>
      <c r="PX4822" s="242"/>
      <c r="PY4822" s="242"/>
      <c r="PZ4822" s="242"/>
      <c r="QA4822" s="242"/>
      <c r="QB4822" s="242"/>
      <c r="QC4822" s="242"/>
      <c r="QD4822" s="242"/>
      <c r="QE4822" s="242"/>
      <c r="QF4822" s="242"/>
      <c r="QG4822" s="242"/>
      <c r="QH4822" s="242"/>
      <c r="QI4822" s="242"/>
      <c r="QJ4822" s="242"/>
      <c r="QK4822" s="242"/>
    </row>
    <row r="4823" spans="439:453">
      <c r="PW4823" s="242"/>
      <c r="PX4823" s="242"/>
      <c r="PY4823" s="242"/>
      <c r="PZ4823" s="242"/>
      <c r="QA4823" s="242"/>
      <c r="QB4823" s="242"/>
      <c r="QC4823" s="242"/>
      <c r="QD4823" s="242"/>
      <c r="QE4823" s="242"/>
      <c r="QF4823" s="242"/>
      <c r="QG4823" s="242"/>
      <c r="QH4823" s="242"/>
      <c r="QI4823" s="242"/>
      <c r="QJ4823" s="242"/>
      <c r="QK4823" s="242"/>
    </row>
    <row r="4824" spans="439:453">
      <c r="PW4824" s="242"/>
      <c r="PX4824" s="242"/>
      <c r="PY4824" s="242"/>
      <c r="PZ4824" s="242"/>
      <c r="QA4824" s="242"/>
      <c r="QB4824" s="242"/>
      <c r="QC4824" s="242"/>
      <c r="QD4824" s="242"/>
      <c r="QE4824" s="242"/>
      <c r="QF4824" s="242"/>
      <c r="QG4824" s="242"/>
      <c r="QH4824" s="242"/>
      <c r="QI4824" s="242"/>
      <c r="QJ4824" s="242"/>
      <c r="QK4824" s="242"/>
    </row>
    <row r="4825" spans="439:453">
      <c r="PW4825" s="242"/>
      <c r="PX4825" s="242"/>
      <c r="PY4825" s="242"/>
      <c r="PZ4825" s="242"/>
      <c r="QA4825" s="242"/>
      <c r="QB4825" s="242"/>
      <c r="QC4825" s="242"/>
      <c r="QD4825" s="242"/>
      <c r="QE4825" s="242"/>
      <c r="QF4825" s="242"/>
      <c r="QG4825" s="242"/>
      <c r="QH4825" s="242"/>
      <c r="QI4825" s="242"/>
      <c r="QJ4825" s="242"/>
      <c r="QK4825" s="242"/>
    </row>
    <row r="4826" spans="439:453">
      <c r="PW4826" s="242"/>
      <c r="PX4826" s="242"/>
      <c r="PY4826" s="242"/>
      <c r="PZ4826" s="242"/>
      <c r="QA4826" s="242"/>
      <c r="QB4826" s="242"/>
      <c r="QC4826" s="242"/>
      <c r="QD4826" s="242"/>
      <c r="QE4826" s="242"/>
      <c r="QF4826" s="242"/>
      <c r="QG4826" s="242"/>
      <c r="QH4826" s="242"/>
      <c r="QI4826" s="242"/>
      <c r="QJ4826" s="242"/>
      <c r="QK4826" s="242"/>
    </row>
    <row r="4827" spans="439:453">
      <c r="PW4827" s="242"/>
      <c r="PX4827" s="242"/>
      <c r="PY4827" s="242"/>
      <c r="PZ4827" s="242"/>
      <c r="QA4827" s="242"/>
      <c r="QB4827" s="242"/>
      <c r="QC4827" s="242"/>
      <c r="QD4827" s="242"/>
      <c r="QE4827" s="242"/>
      <c r="QF4827" s="242"/>
      <c r="QG4827" s="242"/>
      <c r="QH4827" s="242"/>
      <c r="QI4827" s="242"/>
      <c r="QJ4827" s="242"/>
      <c r="QK4827" s="242"/>
    </row>
    <row r="4828" spans="439:453">
      <c r="PW4828" s="242"/>
      <c r="PX4828" s="242"/>
      <c r="PY4828" s="242"/>
      <c r="PZ4828" s="242"/>
      <c r="QA4828" s="242"/>
      <c r="QB4828" s="242"/>
      <c r="QC4828" s="242"/>
      <c r="QD4828" s="242"/>
      <c r="QE4828" s="242"/>
      <c r="QF4828" s="242"/>
      <c r="QG4828" s="242"/>
      <c r="QH4828" s="242"/>
      <c r="QI4828" s="242"/>
      <c r="QJ4828" s="242"/>
      <c r="QK4828" s="242"/>
    </row>
    <row r="4829" spans="439:453">
      <c r="PW4829" s="242"/>
      <c r="PX4829" s="242"/>
      <c r="PY4829" s="242"/>
      <c r="PZ4829" s="242"/>
      <c r="QA4829" s="242"/>
      <c r="QB4829" s="242"/>
      <c r="QC4829" s="242"/>
      <c r="QD4829" s="242"/>
      <c r="QE4829" s="242"/>
      <c r="QF4829" s="242"/>
      <c r="QG4829" s="242"/>
      <c r="QH4829" s="242"/>
      <c r="QI4829" s="242"/>
      <c r="QJ4829" s="242"/>
      <c r="QK4829" s="242"/>
    </row>
    <row r="4830" spans="439:453">
      <c r="PW4830" s="242"/>
      <c r="PX4830" s="242"/>
      <c r="PY4830" s="242"/>
      <c r="PZ4830" s="242"/>
      <c r="QA4830" s="242"/>
      <c r="QB4830" s="242"/>
      <c r="QC4830" s="242"/>
      <c r="QD4830" s="242"/>
      <c r="QE4830" s="242"/>
      <c r="QF4830" s="242"/>
      <c r="QG4830" s="242"/>
      <c r="QH4830" s="242"/>
      <c r="QI4830" s="242"/>
      <c r="QJ4830" s="242"/>
      <c r="QK4830" s="242"/>
    </row>
    <row r="4831" spans="439:453">
      <c r="PW4831" s="242"/>
      <c r="PX4831" s="242"/>
      <c r="PY4831" s="242"/>
      <c r="PZ4831" s="242"/>
      <c r="QA4831" s="242"/>
      <c r="QB4831" s="242"/>
      <c r="QC4831" s="242"/>
      <c r="QD4831" s="242"/>
      <c r="QE4831" s="242"/>
      <c r="QF4831" s="242"/>
      <c r="QG4831" s="242"/>
      <c r="QH4831" s="242"/>
      <c r="QI4831" s="242"/>
      <c r="QJ4831" s="242"/>
      <c r="QK4831" s="242"/>
    </row>
    <row r="4832" spans="439:453">
      <c r="PW4832" s="242"/>
      <c r="PX4832" s="242"/>
      <c r="PY4832" s="242"/>
      <c r="PZ4832" s="242"/>
      <c r="QA4832" s="242"/>
      <c r="QB4832" s="242"/>
      <c r="QC4832" s="242"/>
      <c r="QD4832" s="242"/>
      <c r="QE4832" s="242"/>
      <c r="QF4832" s="242"/>
      <c r="QG4832" s="242"/>
      <c r="QH4832" s="242"/>
      <c r="QI4832" s="242"/>
      <c r="QJ4832" s="242"/>
      <c r="QK4832" s="242"/>
    </row>
    <row r="4833" spans="439:453">
      <c r="PW4833" s="242"/>
      <c r="PX4833" s="242"/>
      <c r="PY4833" s="242"/>
      <c r="PZ4833" s="242"/>
      <c r="QA4833" s="242"/>
      <c r="QB4833" s="242"/>
      <c r="QC4833" s="242"/>
      <c r="QD4833" s="242"/>
      <c r="QE4833" s="242"/>
      <c r="QF4833" s="242"/>
      <c r="QG4833" s="242"/>
      <c r="QH4833" s="242"/>
      <c r="QI4833" s="242"/>
      <c r="QJ4833" s="242"/>
      <c r="QK4833" s="242"/>
    </row>
    <row r="4834" spans="439:453">
      <c r="PW4834" s="242"/>
      <c r="PX4834" s="242"/>
      <c r="PY4834" s="242"/>
      <c r="PZ4834" s="242"/>
      <c r="QA4834" s="242"/>
      <c r="QB4834" s="242"/>
      <c r="QC4834" s="242"/>
      <c r="QD4834" s="242"/>
      <c r="QE4834" s="242"/>
      <c r="QF4834" s="242"/>
      <c r="QG4834" s="242"/>
      <c r="QH4834" s="242"/>
      <c r="QI4834" s="242"/>
      <c r="QJ4834" s="242"/>
      <c r="QK4834" s="242"/>
    </row>
    <row r="4835" spans="439:453">
      <c r="PW4835" s="242"/>
      <c r="PX4835" s="242"/>
      <c r="PY4835" s="242"/>
      <c r="PZ4835" s="242"/>
      <c r="QA4835" s="242"/>
      <c r="QB4835" s="242"/>
      <c r="QC4835" s="242"/>
      <c r="QD4835" s="242"/>
      <c r="QE4835" s="242"/>
      <c r="QF4835" s="242"/>
      <c r="QG4835" s="242"/>
      <c r="QH4835" s="242"/>
      <c r="QI4835" s="242"/>
      <c r="QJ4835" s="242"/>
      <c r="QK4835" s="242"/>
    </row>
    <row r="4836" spans="439:453">
      <c r="PW4836" s="242"/>
      <c r="PX4836" s="242"/>
      <c r="PY4836" s="242"/>
      <c r="PZ4836" s="242"/>
      <c r="QA4836" s="242"/>
      <c r="QB4836" s="242"/>
      <c r="QC4836" s="242"/>
      <c r="QD4836" s="242"/>
      <c r="QE4836" s="242"/>
      <c r="QF4836" s="242"/>
      <c r="QG4836" s="242"/>
      <c r="QH4836" s="242"/>
      <c r="QI4836" s="242"/>
      <c r="QJ4836" s="242"/>
      <c r="QK4836" s="242"/>
    </row>
    <row r="4837" spans="439:453">
      <c r="PW4837" s="242"/>
      <c r="PX4837" s="242"/>
      <c r="PY4837" s="242"/>
      <c r="PZ4837" s="242"/>
      <c r="QA4837" s="242"/>
      <c r="QB4837" s="242"/>
      <c r="QC4837" s="242"/>
      <c r="QD4837" s="242"/>
      <c r="QE4837" s="242"/>
      <c r="QF4837" s="242"/>
      <c r="QG4837" s="242"/>
      <c r="QH4837" s="242"/>
      <c r="QI4837" s="242"/>
      <c r="QJ4837" s="242"/>
      <c r="QK4837" s="242"/>
    </row>
    <row r="4838" spans="439:453">
      <c r="PW4838" s="242"/>
      <c r="PX4838" s="242"/>
      <c r="PY4838" s="242"/>
      <c r="PZ4838" s="242"/>
      <c r="QA4838" s="242"/>
      <c r="QB4838" s="242"/>
      <c r="QC4838" s="242"/>
      <c r="QD4838" s="242"/>
      <c r="QE4838" s="242"/>
      <c r="QF4838" s="242"/>
      <c r="QG4838" s="242"/>
      <c r="QH4838" s="242"/>
      <c r="QI4838" s="242"/>
      <c r="QJ4838" s="242"/>
      <c r="QK4838" s="242"/>
    </row>
    <row r="4839" spans="439:453">
      <c r="PW4839" s="242"/>
      <c r="PX4839" s="242"/>
      <c r="PY4839" s="242"/>
      <c r="PZ4839" s="242"/>
      <c r="QA4839" s="242"/>
      <c r="QB4839" s="242"/>
      <c r="QC4839" s="242"/>
      <c r="QD4839" s="242"/>
      <c r="QE4839" s="242"/>
      <c r="QF4839" s="242"/>
      <c r="QG4839" s="242"/>
      <c r="QH4839" s="242"/>
      <c r="QI4839" s="242"/>
      <c r="QJ4839" s="242"/>
      <c r="QK4839" s="242"/>
    </row>
    <row r="4840" spans="439:453">
      <c r="PW4840" s="242"/>
      <c r="PX4840" s="242"/>
      <c r="PY4840" s="242"/>
      <c r="PZ4840" s="242"/>
      <c r="QA4840" s="242"/>
      <c r="QB4840" s="242"/>
      <c r="QC4840" s="242"/>
      <c r="QD4840" s="242"/>
      <c r="QE4840" s="242"/>
      <c r="QF4840" s="242"/>
      <c r="QG4840" s="242"/>
      <c r="QH4840" s="242"/>
      <c r="QI4840" s="242"/>
      <c r="QJ4840" s="242"/>
      <c r="QK4840" s="242"/>
    </row>
    <row r="4841" spans="439:453">
      <c r="PW4841" s="242"/>
      <c r="PX4841" s="242"/>
      <c r="PY4841" s="242"/>
      <c r="PZ4841" s="242"/>
      <c r="QA4841" s="242"/>
      <c r="QB4841" s="242"/>
      <c r="QC4841" s="242"/>
      <c r="QD4841" s="242"/>
      <c r="QE4841" s="242"/>
      <c r="QF4841" s="242"/>
      <c r="QG4841" s="242"/>
      <c r="QH4841" s="242"/>
      <c r="QI4841" s="242"/>
      <c r="QJ4841" s="242"/>
      <c r="QK4841" s="242"/>
    </row>
    <row r="4842" spans="439:453">
      <c r="PW4842" s="242"/>
      <c r="PX4842" s="242"/>
      <c r="PY4842" s="242"/>
      <c r="PZ4842" s="242"/>
      <c r="QA4842" s="242"/>
      <c r="QB4842" s="242"/>
      <c r="QC4842" s="242"/>
      <c r="QD4842" s="242"/>
      <c r="QE4842" s="242"/>
      <c r="QF4842" s="242"/>
      <c r="QG4842" s="242"/>
      <c r="QH4842" s="242"/>
      <c r="QI4842" s="242"/>
      <c r="QJ4842" s="242"/>
      <c r="QK4842" s="242"/>
    </row>
    <row r="4843" spans="439:453">
      <c r="PW4843" s="242"/>
      <c r="PX4843" s="242"/>
      <c r="PY4843" s="242"/>
      <c r="PZ4843" s="242"/>
      <c r="QA4843" s="242"/>
      <c r="QB4843" s="242"/>
      <c r="QC4843" s="242"/>
      <c r="QD4843" s="242"/>
      <c r="QE4843" s="242"/>
      <c r="QF4843" s="242"/>
      <c r="QG4843" s="242"/>
      <c r="QH4843" s="242"/>
      <c r="QI4843" s="242"/>
      <c r="QJ4843" s="242"/>
      <c r="QK4843" s="242"/>
    </row>
    <row r="4844" spans="439:453">
      <c r="PW4844" s="242"/>
      <c r="PX4844" s="242"/>
      <c r="PY4844" s="242"/>
      <c r="PZ4844" s="242"/>
      <c r="QA4844" s="242"/>
      <c r="QB4844" s="242"/>
      <c r="QC4844" s="242"/>
      <c r="QD4844" s="242"/>
      <c r="QE4844" s="242"/>
      <c r="QF4844" s="242"/>
      <c r="QG4844" s="242"/>
      <c r="QH4844" s="242"/>
      <c r="QI4844" s="242"/>
      <c r="QJ4844" s="242"/>
      <c r="QK4844" s="242"/>
    </row>
    <row r="4845" spans="439:453">
      <c r="PW4845" s="242"/>
      <c r="PX4845" s="242"/>
      <c r="PY4845" s="242"/>
      <c r="PZ4845" s="242"/>
      <c r="QA4845" s="242"/>
      <c r="QB4845" s="242"/>
      <c r="QC4845" s="242"/>
      <c r="QD4845" s="242"/>
      <c r="QE4845" s="242"/>
      <c r="QF4845" s="242"/>
      <c r="QG4845" s="242"/>
      <c r="QH4845" s="242"/>
      <c r="QI4845" s="242"/>
      <c r="QJ4845" s="242"/>
      <c r="QK4845" s="242"/>
    </row>
    <row r="4846" spans="439:453">
      <c r="PW4846" s="242"/>
      <c r="PX4846" s="242"/>
      <c r="PY4846" s="242"/>
      <c r="PZ4846" s="242"/>
      <c r="QA4846" s="242"/>
      <c r="QB4846" s="242"/>
      <c r="QC4846" s="242"/>
      <c r="QD4846" s="242"/>
      <c r="QE4846" s="242"/>
      <c r="QF4846" s="242"/>
      <c r="QG4846" s="242"/>
      <c r="QH4846" s="242"/>
      <c r="QI4846" s="242"/>
      <c r="QJ4846" s="242"/>
      <c r="QK4846" s="242"/>
    </row>
    <row r="4847" spans="439:453">
      <c r="PW4847" s="242"/>
      <c r="PX4847" s="242"/>
      <c r="PY4847" s="242"/>
      <c r="PZ4847" s="242"/>
      <c r="QA4847" s="242"/>
      <c r="QB4847" s="242"/>
      <c r="QC4847" s="242"/>
      <c r="QD4847" s="242"/>
      <c r="QE4847" s="242"/>
      <c r="QF4847" s="242"/>
      <c r="QG4847" s="242"/>
      <c r="QH4847" s="242"/>
      <c r="QI4847" s="242"/>
      <c r="QJ4847" s="242"/>
      <c r="QK4847" s="242"/>
    </row>
    <row r="4848" spans="439:453">
      <c r="PW4848" s="242"/>
      <c r="PX4848" s="242"/>
      <c r="PY4848" s="242"/>
      <c r="PZ4848" s="242"/>
      <c r="QA4848" s="242"/>
      <c r="QB4848" s="242"/>
      <c r="QC4848" s="242"/>
      <c r="QD4848" s="242"/>
      <c r="QE4848" s="242"/>
      <c r="QF4848" s="242"/>
      <c r="QG4848" s="242"/>
      <c r="QH4848" s="242"/>
      <c r="QI4848" s="242"/>
      <c r="QJ4848" s="242"/>
      <c r="QK4848" s="242"/>
    </row>
    <row r="4849" spans="439:453">
      <c r="PW4849" s="242"/>
      <c r="PX4849" s="242"/>
      <c r="PY4849" s="242"/>
      <c r="PZ4849" s="242"/>
      <c r="QA4849" s="242"/>
      <c r="QB4849" s="242"/>
      <c r="QC4849" s="242"/>
      <c r="QD4849" s="242"/>
      <c r="QE4849" s="242"/>
      <c r="QF4849" s="242"/>
      <c r="QG4849" s="242"/>
      <c r="QH4849" s="242"/>
      <c r="QI4849" s="242"/>
      <c r="QJ4849" s="242"/>
      <c r="QK4849" s="242"/>
    </row>
    <row r="4850" spans="439:453">
      <c r="PW4850" s="242"/>
      <c r="PX4850" s="242"/>
      <c r="PY4850" s="242"/>
      <c r="PZ4850" s="242"/>
      <c r="QA4850" s="242"/>
      <c r="QB4850" s="242"/>
      <c r="QC4850" s="242"/>
      <c r="QD4850" s="242"/>
      <c r="QE4850" s="242"/>
      <c r="QF4850" s="242"/>
      <c r="QG4850" s="242"/>
      <c r="QH4850" s="242"/>
      <c r="QI4850" s="242"/>
      <c r="QJ4850" s="242"/>
      <c r="QK4850" s="242"/>
    </row>
    <row r="4851" spans="439:453">
      <c r="PW4851" s="242"/>
      <c r="PX4851" s="242"/>
      <c r="PY4851" s="242"/>
      <c r="PZ4851" s="242"/>
      <c r="QA4851" s="242"/>
      <c r="QB4851" s="242"/>
      <c r="QC4851" s="242"/>
      <c r="QD4851" s="242"/>
      <c r="QE4851" s="242"/>
      <c r="QF4851" s="242"/>
      <c r="QG4851" s="242"/>
      <c r="QH4851" s="242"/>
      <c r="QI4851" s="242"/>
      <c r="QJ4851" s="242"/>
      <c r="QK4851" s="242"/>
    </row>
    <row r="4852" spans="439:453">
      <c r="PW4852" s="242"/>
      <c r="PX4852" s="242"/>
      <c r="PY4852" s="242"/>
      <c r="PZ4852" s="242"/>
      <c r="QA4852" s="242"/>
      <c r="QB4852" s="242"/>
      <c r="QC4852" s="242"/>
      <c r="QD4852" s="242"/>
      <c r="QE4852" s="242"/>
      <c r="QF4852" s="242"/>
      <c r="QG4852" s="242"/>
      <c r="QH4852" s="242"/>
      <c r="QI4852" s="242"/>
      <c r="QJ4852" s="242"/>
      <c r="QK4852" s="242"/>
    </row>
    <row r="4853" spans="439:453">
      <c r="PW4853" s="242"/>
      <c r="PX4853" s="242"/>
      <c r="PY4853" s="242"/>
      <c r="PZ4853" s="242"/>
      <c r="QA4853" s="242"/>
      <c r="QB4853" s="242"/>
      <c r="QC4853" s="242"/>
      <c r="QD4853" s="242"/>
      <c r="QE4853" s="242"/>
      <c r="QF4853" s="242"/>
      <c r="QG4853" s="242"/>
      <c r="QH4853" s="242"/>
      <c r="QI4853" s="242"/>
      <c r="QJ4853" s="242"/>
      <c r="QK4853" s="242"/>
    </row>
    <row r="4854" spans="439:453">
      <c r="PW4854" s="242"/>
      <c r="PX4854" s="242"/>
      <c r="PY4854" s="242"/>
      <c r="PZ4854" s="242"/>
      <c r="QA4854" s="242"/>
      <c r="QB4854" s="242"/>
      <c r="QC4854" s="242"/>
      <c r="QD4854" s="242"/>
      <c r="QE4854" s="242"/>
      <c r="QF4854" s="242"/>
      <c r="QG4854" s="242"/>
      <c r="QH4854" s="242"/>
      <c r="QI4854" s="242"/>
      <c r="QJ4854" s="242"/>
      <c r="QK4854" s="242"/>
    </row>
    <row r="4855" spans="439:453">
      <c r="PW4855" s="242"/>
      <c r="PX4855" s="242"/>
      <c r="PY4855" s="242"/>
      <c r="PZ4855" s="242"/>
      <c r="QA4855" s="242"/>
      <c r="QB4855" s="242"/>
      <c r="QC4855" s="242"/>
      <c r="QD4855" s="242"/>
      <c r="QE4855" s="242"/>
      <c r="QF4855" s="242"/>
      <c r="QG4855" s="242"/>
      <c r="QH4855" s="242"/>
      <c r="QI4855" s="242"/>
      <c r="QJ4855" s="242"/>
      <c r="QK4855" s="242"/>
    </row>
    <row r="4856" spans="439:453">
      <c r="PW4856" s="242"/>
      <c r="PX4856" s="242"/>
      <c r="PY4856" s="242"/>
      <c r="PZ4856" s="242"/>
      <c r="QA4856" s="242"/>
      <c r="QB4856" s="242"/>
      <c r="QC4856" s="242"/>
      <c r="QD4856" s="242"/>
      <c r="QE4856" s="242"/>
      <c r="QF4856" s="242"/>
      <c r="QG4856" s="242"/>
      <c r="QH4856" s="242"/>
      <c r="QI4856" s="242"/>
      <c r="QJ4856" s="242"/>
      <c r="QK4856" s="242"/>
    </row>
    <row r="4857" spans="439:453">
      <c r="PW4857" s="242"/>
      <c r="PX4857" s="242"/>
      <c r="PY4857" s="242"/>
      <c r="PZ4857" s="242"/>
      <c r="QA4857" s="242"/>
      <c r="QB4857" s="242"/>
      <c r="QC4857" s="242"/>
      <c r="QD4857" s="242"/>
      <c r="QE4857" s="242"/>
      <c r="QF4857" s="242"/>
      <c r="QG4857" s="242"/>
      <c r="QH4857" s="242"/>
      <c r="QI4857" s="242"/>
      <c r="QJ4857" s="242"/>
      <c r="QK4857" s="242"/>
    </row>
    <row r="4858" spans="439:453">
      <c r="PW4858" s="242"/>
      <c r="PX4858" s="242"/>
      <c r="PY4858" s="242"/>
      <c r="PZ4858" s="242"/>
      <c r="QA4858" s="242"/>
      <c r="QB4858" s="242"/>
      <c r="QC4858" s="242"/>
      <c r="QD4858" s="242"/>
      <c r="QE4858" s="242"/>
      <c r="QF4858" s="242"/>
      <c r="QG4858" s="242"/>
      <c r="QH4858" s="242"/>
      <c r="QI4858" s="242"/>
      <c r="QJ4858" s="242"/>
      <c r="QK4858" s="242"/>
    </row>
    <row r="4859" spans="439:453">
      <c r="PW4859" s="242"/>
      <c r="PX4859" s="242"/>
      <c r="PY4859" s="242"/>
      <c r="PZ4859" s="242"/>
      <c r="QA4859" s="242"/>
      <c r="QB4859" s="242"/>
      <c r="QC4859" s="242"/>
      <c r="QD4859" s="242"/>
      <c r="QE4859" s="242"/>
      <c r="QF4859" s="242"/>
      <c r="QG4859" s="242"/>
      <c r="QH4859" s="242"/>
      <c r="QI4859" s="242"/>
      <c r="QJ4859" s="242"/>
      <c r="QK4859" s="242"/>
    </row>
    <row r="4860" spans="439:453">
      <c r="PW4860" s="242"/>
      <c r="PX4860" s="242"/>
      <c r="PY4860" s="242"/>
      <c r="PZ4860" s="242"/>
      <c r="QA4860" s="242"/>
      <c r="QB4860" s="242"/>
      <c r="QC4860" s="242"/>
      <c r="QD4860" s="242"/>
      <c r="QE4860" s="242"/>
      <c r="QF4860" s="242"/>
      <c r="QG4860" s="242"/>
      <c r="QH4860" s="242"/>
      <c r="QI4860" s="242"/>
      <c r="QJ4860" s="242"/>
      <c r="QK4860" s="242"/>
    </row>
    <row r="4861" spans="439:453">
      <c r="PW4861" s="242"/>
      <c r="PX4861" s="242"/>
      <c r="PY4861" s="242"/>
      <c r="PZ4861" s="242"/>
      <c r="QA4861" s="242"/>
      <c r="QB4861" s="242"/>
      <c r="QC4861" s="242"/>
      <c r="QD4861" s="242"/>
      <c r="QE4861" s="242"/>
      <c r="QF4861" s="242"/>
      <c r="QG4861" s="242"/>
      <c r="QH4861" s="242"/>
      <c r="QI4861" s="242"/>
      <c r="QJ4861" s="242"/>
      <c r="QK4861" s="242"/>
    </row>
    <row r="4862" spans="439:453">
      <c r="PW4862" s="242"/>
      <c r="PX4862" s="242"/>
      <c r="PY4862" s="242"/>
      <c r="PZ4862" s="242"/>
      <c r="QA4862" s="242"/>
      <c r="QB4862" s="242"/>
      <c r="QC4862" s="242"/>
      <c r="QD4862" s="242"/>
      <c r="QE4862" s="242"/>
      <c r="QF4862" s="242"/>
      <c r="QG4862" s="242"/>
      <c r="QH4862" s="242"/>
      <c r="QI4862" s="242"/>
      <c r="QJ4862" s="242"/>
      <c r="QK4862" s="242"/>
    </row>
    <row r="4863" spans="439:453">
      <c r="PW4863" s="242"/>
      <c r="PX4863" s="242"/>
      <c r="PY4863" s="242"/>
      <c r="PZ4863" s="242"/>
      <c r="QA4863" s="242"/>
      <c r="QB4863" s="242"/>
      <c r="QC4863" s="242"/>
      <c r="QD4863" s="242"/>
      <c r="QE4863" s="242"/>
      <c r="QF4863" s="242"/>
      <c r="QG4863" s="242"/>
      <c r="QH4863" s="242"/>
      <c r="QI4863" s="242"/>
      <c r="QJ4863" s="242"/>
      <c r="QK4863" s="242"/>
    </row>
    <row r="4864" spans="439:453">
      <c r="PW4864" s="242"/>
      <c r="PX4864" s="242"/>
      <c r="PY4864" s="242"/>
      <c r="PZ4864" s="242"/>
      <c r="QA4864" s="242"/>
      <c r="QB4864" s="242"/>
      <c r="QC4864" s="242"/>
      <c r="QD4864" s="242"/>
      <c r="QE4864" s="242"/>
      <c r="QF4864" s="242"/>
      <c r="QG4864" s="242"/>
      <c r="QH4864" s="242"/>
      <c r="QI4864" s="242"/>
      <c r="QJ4864" s="242"/>
      <c r="QK4864" s="242"/>
    </row>
    <row r="4865" spans="439:453">
      <c r="PW4865" s="242"/>
      <c r="PX4865" s="242"/>
      <c r="PY4865" s="242"/>
      <c r="PZ4865" s="242"/>
      <c r="QA4865" s="242"/>
      <c r="QB4865" s="242"/>
      <c r="QC4865" s="242"/>
      <c r="QD4865" s="242"/>
      <c r="QE4865" s="242"/>
      <c r="QF4865" s="242"/>
      <c r="QG4865" s="242"/>
      <c r="QH4865" s="242"/>
      <c r="QI4865" s="242"/>
      <c r="QJ4865" s="242"/>
      <c r="QK4865" s="242"/>
    </row>
    <row r="4866" spans="439:453">
      <c r="PW4866" s="242"/>
      <c r="PX4866" s="242"/>
      <c r="PY4866" s="242"/>
      <c r="PZ4866" s="242"/>
      <c r="QA4866" s="242"/>
      <c r="QB4866" s="242"/>
      <c r="QC4866" s="242"/>
      <c r="QD4866" s="242"/>
      <c r="QE4866" s="242"/>
      <c r="QF4866" s="242"/>
      <c r="QG4866" s="242"/>
      <c r="QH4866" s="242"/>
      <c r="QI4866" s="242"/>
      <c r="QJ4866" s="242"/>
      <c r="QK4866" s="242"/>
    </row>
    <row r="4867" spans="439:453">
      <c r="PW4867" s="242"/>
      <c r="PX4867" s="242"/>
      <c r="PY4867" s="242"/>
      <c r="PZ4867" s="242"/>
      <c r="QA4867" s="242"/>
      <c r="QB4867" s="242"/>
      <c r="QC4867" s="242"/>
      <c r="QD4867" s="242"/>
      <c r="QE4867" s="242"/>
      <c r="QF4867" s="242"/>
      <c r="QG4867" s="242"/>
      <c r="QH4867" s="242"/>
      <c r="QI4867" s="242"/>
      <c r="QJ4867" s="242"/>
      <c r="QK4867" s="242"/>
    </row>
    <row r="4868" spans="439:453">
      <c r="PW4868" s="242"/>
      <c r="PX4868" s="242"/>
      <c r="PY4868" s="242"/>
      <c r="PZ4868" s="242"/>
      <c r="QA4868" s="242"/>
      <c r="QB4868" s="242"/>
      <c r="QC4868" s="242"/>
      <c r="QD4868" s="242"/>
      <c r="QE4868" s="242"/>
      <c r="QF4868" s="242"/>
      <c r="QG4868" s="242"/>
      <c r="QH4868" s="242"/>
      <c r="QI4868" s="242"/>
      <c r="QJ4868" s="242"/>
      <c r="QK4868" s="242"/>
    </row>
    <row r="4869" spans="439:453">
      <c r="PW4869" s="242"/>
      <c r="PX4869" s="242"/>
      <c r="PY4869" s="242"/>
      <c r="PZ4869" s="242"/>
      <c r="QA4869" s="242"/>
      <c r="QB4869" s="242"/>
      <c r="QC4869" s="242"/>
      <c r="QD4869" s="242"/>
      <c r="QE4869" s="242"/>
      <c r="QF4869" s="242"/>
      <c r="QG4869" s="242"/>
      <c r="QH4869" s="242"/>
      <c r="QI4869" s="242"/>
      <c r="QJ4869" s="242"/>
      <c r="QK4869" s="242"/>
    </row>
    <row r="4870" spans="439:453">
      <c r="PW4870" s="242"/>
      <c r="PX4870" s="242"/>
      <c r="PY4870" s="242"/>
      <c r="PZ4870" s="242"/>
      <c r="QA4870" s="242"/>
      <c r="QB4870" s="242"/>
      <c r="QC4870" s="242"/>
      <c r="QD4870" s="242"/>
      <c r="QE4870" s="242"/>
      <c r="QF4870" s="242"/>
      <c r="QG4870" s="242"/>
      <c r="QH4870" s="242"/>
      <c r="QI4870" s="242"/>
      <c r="QJ4870" s="242"/>
      <c r="QK4870" s="242"/>
    </row>
    <row r="4871" spans="439:453">
      <c r="PW4871" s="242"/>
      <c r="PX4871" s="242"/>
      <c r="PY4871" s="242"/>
      <c r="PZ4871" s="242"/>
      <c r="QA4871" s="242"/>
      <c r="QB4871" s="242"/>
      <c r="QC4871" s="242"/>
      <c r="QD4871" s="242"/>
      <c r="QE4871" s="242"/>
      <c r="QF4871" s="242"/>
      <c r="QG4871" s="242"/>
      <c r="QH4871" s="242"/>
      <c r="QI4871" s="242"/>
      <c r="QJ4871" s="242"/>
      <c r="QK4871" s="242"/>
    </row>
    <row r="4872" spans="439:453">
      <c r="PW4872" s="242"/>
      <c r="PX4872" s="242"/>
      <c r="PY4872" s="242"/>
      <c r="PZ4872" s="242"/>
      <c r="QA4872" s="242"/>
      <c r="QB4872" s="242"/>
      <c r="QC4872" s="242"/>
      <c r="QD4872" s="242"/>
      <c r="QE4872" s="242"/>
      <c r="QF4872" s="242"/>
      <c r="QG4872" s="242"/>
      <c r="QH4872" s="242"/>
      <c r="QI4872" s="242"/>
      <c r="QJ4872" s="242"/>
      <c r="QK4872" s="242"/>
    </row>
    <row r="4873" spans="439:453">
      <c r="PW4873" s="242"/>
      <c r="PX4873" s="242"/>
      <c r="PY4873" s="242"/>
      <c r="PZ4873" s="242"/>
      <c r="QA4873" s="242"/>
      <c r="QB4873" s="242"/>
      <c r="QC4873" s="242"/>
      <c r="QD4873" s="242"/>
      <c r="QE4873" s="242"/>
      <c r="QF4873" s="242"/>
      <c r="QG4873" s="242"/>
      <c r="QH4873" s="242"/>
      <c r="QI4873" s="242"/>
      <c r="QJ4873" s="242"/>
      <c r="QK4873" s="242"/>
    </row>
    <row r="4874" spans="439:453">
      <c r="PW4874" s="242"/>
      <c r="PX4874" s="242"/>
      <c r="PY4874" s="242"/>
      <c r="PZ4874" s="242"/>
      <c r="QA4874" s="242"/>
      <c r="QB4874" s="242"/>
      <c r="QC4874" s="242"/>
      <c r="QD4874" s="242"/>
      <c r="QE4874" s="242"/>
      <c r="QF4874" s="242"/>
      <c r="QG4874" s="242"/>
      <c r="QH4874" s="242"/>
      <c r="QI4874" s="242"/>
      <c r="QJ4874" s="242"/>
      <c r="QK4874" s="242"/>
    </row>
    <row r="4875" spans="439:453">
      <c r="PW4875" s="242"/>
      <c r="PX4875" s="242"/>
      <c r="PY4875" s="242"/>
      <c r="PZ4875" s="242"/>
      <c r="QA4875" s="242"/>
      <c r="QB4875" s="242"/>
      <c r="QC4875" s="242"/>
      <c r="QD4875" s="242"/>
      <c r="QE4875" s="242"/>
      <c r="QF4875" s="242"/>
      <c r="QG4875" s="242"/>
      <c r="QH4875" s="242"/>
      <c r="QI4875" s="242"/>
      <c r="QJ4875" s="242"/>
      <c r="QK4875" s="242"/>
    </row>
    <row r="4876" spans="439:453">
      <c r="PW4876" s="242"/>
      <c r="PX4876" s="242"/>
      <c r="PY4876" s="242"/>
      <c r="PZ4876" s="242"/>
      <c r="QA4876" s="242"/>
      <c r="QB4876" s="242"/>
      <c r="QC4876" s="242"/>
      <c r="QD4876" s="242"/>
      <c r="QE4876" s="242"/>
      <c r="QF4876" s="242"/>
      <c r="QG4876" s="242"/>
      <c r="QH4876" s="242"/>
      <c r="QI4876" s="242"/>
      <c r="QJ4876" s="242"/>
      <c r="QK4876" s="242"/>
    </row>
    <row r="4877" spans="439:453">
      <c r="PW4877" s="242"/>
      <c r="PX4877" s="242"/>
      <c r="PY4877" s="242"/>
      <c r="PZ4877" s="242"/>
      <c r="QA4877" s="242"/>
      <c r="QB4877" s="242"/>
      <c r="QC4877" s="242"/>
      <c r="QD4877" s="242"/>
      <c r="QE4877" s="242"/>
      <c r="QF4877" s="242"/>
      <c r="QG4877" s="242"/>
      <c r="QH4877" s="242"/>
      <c r="QI4877" s="242"/>
      <c r="QJ4877" s="242"/>
      <c r="QK4877" s="242"/>
    </row>
    <row r="4878" spans="439:453">
      <c r="PW4878" s="242"/>
      <c r="PX4878" s="242"/>
      <c r="PY4878" s="242"/>
      <c r="PZ4878" s="242"/>
      <c r="QA4878" s="242"/>
      <c r="QB4878" s="242"/>
      <c r="QC4878" s="242"/>
      <c r="QD4878" s="242"/>
      <c r="QE4878" s="242"/>
      <c r="QF4878" s="242"/>
      <c r="QG4878" s="242"/>
      <c r="QH4878" s="242"/>
      <c r="QI4878" s="242"/>
      <c r="QJ4878" s="242"/>
      <c r="QK4878" s="242"/>
    </row>
    <row r="4879" spans="439:453">
      <c r="PW4879" s="242"/>
      <c r="PX4879" s="242"/>
      <c r="PY4879" s="242"/>
      <c r="PZ4879" s="242"/>
      <c r="QA4879" s="242"/>
      <c r="QB4879" s="242"/>
      <c r="QC4879" s="242"/>
      <c r="QD4879" s="242"/>
      <c r="QE4879" s="242"/>
      <c r="QF4879" s="242"/>
      <c r="QG4879" s="242"/>
      <c r="QH4879" s="242"/>
      <c r="QI4879" s="242"/>
      <c r="QJ4879" s="242"/>
      <c r="QK4879" s="242"/>
    </row>
    <row r="4880" spans="439:453">
      <c r="PW4880" s="242"/>
      <c r="PX4880" s="242"/>
      <c r="PY4880" s="242"/>
      <c r="PZ4880" s="242"/>
      <c r="QA4880" s="242"/>
      <c r="QB4880" s="242"/>
      <c r="QC4880" s="242"/>
      <c r="QD4880" s="242"/>
      <c r="QE4880" s="242"/>
      <c r="QF4880" s="242"/>
      <c r="QG4880" s="242"/>
      <c r="QH4880" s="242"/>
      <c r="QI4880" s="242"/>
      <c r="QJ4880" s="242"/>
      <c r="QK4880" s="242"/>
    </row>
    <row r="4881" spans="439:453">
      <c r="PW4881" s="242"/>
      <c r="PX4881" s="242"/>
      <c r="PY4881" s="242"/>
      <c r="PZ4881" s="242"/>
      <c r="QA4881" s="242"/>
      <c r="QB4881" s="242"/>
      <c r="QC4881" s="242"/>
      <c r="QD4881" s="242"/>
      <c r="QE4881" s="242"/>
      <c r="QF4881" s="242"/>
      <c r="QG4881" s="242"/>
      <c r="QH4881" s="242"/>
      <c r="QI4881" s="242"/>
      <c r="QJ4881" s="242"/>
      <c r="QK4881" s="242"/>
    </row>
    <row r="4882" spans="439:453">
      <c r="PW4882" s="242"/>
      <c r="PX4882" s="242"/>
      <c r="PY4882" s="242"/>
      <c r="PZ4882" s="242"/>
      <c r="QA4882" s="242"/>
      <c r="QB4882" s="242"/>
      <c r="QC4882" s="242"/>
      <c r="QD4882" s="242"/>
      <c r="QE4882" s="242"/>
      <c r="QF4882" s="242"/>
      <c r="QG4882" s="242"/>
      <c r="QH4882" s="242"/>
      <c r="QI4882" s="242"/>
      <c r="QJ4882" s="242"/>
      <c r="QK4882" s="242"/>
    </row>
    <row r="4883" spans="439:453">
      <c r="PW4883" s="242"/>
      <c r="PX4883" s="242"/>
      <c r="PY4883" s="242"/>
      <c r="PZ4883" s="242"/>
      <c r="QA4883" s="242"/>
      <c r="QB4883" s="242"/>
      <c r="QC4883" s="242"/>
      <c r="QD4883" s="242"/>
      <c r="QE4883" s="242"/>
      <c r="QF4883" s="242"/>
      <c r="QG4883" s="242"/>
      <c r="QH4883" s="242"/>
      <c r="QI4883" s="242"/>
      <c r="QJ4883" s="242"/>
      <c r="QK4883" s="242"/>
    </row>
    <row r="4884" spans="439:453">
      <c r="PW4884" s="242"/>
      <c r="PX4884" s="242"/>
      <c r="PY4884" s="242"/>
      <c r="PZ4884" s="242"/>
      <c r="QA4884" s="242"/>
      <c r="QB4884" s="242"/>
      <c r="QC4884" s="242"/>
      <c r="QD4884" s="242"/>
      <c r="QE4884" s="242"/>
      <c r="QF4884" s="242"/>
      <c r="QG4884" s="242"/>
      <c r="QH4884" s="242"/>
      <c r="QI4884" s="242"/>
      <c r="QJ4884" s="242"/>
      <c r="QK4884" s="242"/>
    </row>
    <row r="4885" spans="439:453">
      <c r="PW4885" s="242"/>
      <c r="PX4885" s="242"/>
      <c r="PY4885" s="242"/>
      <c r="PZ4885" s="242"/>
      <c r="QA4885" s="242"/>
      <c r="QB4885" s="242"/>
      <c r="QC4885" s="242"/>
      <c r="QD4885" s="242"/>
      <c r="QE4885" s="242"/>
      <c r="QF4885" s="242"/>
      <c r="QG4885" s="242"/>
      <c r="QH4885" s="242"/>
      <c r="QI4885" s="242"/>
      <c r="QJ4885" s="242"/>
      <c r="QK4885" s="242"/>
    </row>
    <row r="4886" spans="439:453">
      <c r="PW4886" s="242"/>
      <c r="PX4886" s="242"/>
      <c r="PY4886" s="242"/>
      <c r="PZ4886" s="242"/>
      <c r="QA4886" s="242"/>
      <c r="QB4886" s="242"/>
      <c r="QC4886" s="242"/>
      <c r="QD4886" s="242"/>
      <c r="QE4886" s="242"/>
      <c r="QF4886" s="242"/>
      <c r="QG4886" s="242"/>
      <c r="QH4886" s="242"/>
      <c r="QI4886" s="242"/>
      <c r="QJ4886" s="242"/>
      <c r="QK4886" s="242"/>
    </row>
    <row r="4887" spans="439:453">
      <c r="PW4887" s="242"/>
      <c r="PX4887" s="242"/>
      <c r="PY4887" s="242"/>
      <c r="PZ4887" s="242"/>
      <c r="QA4887" s="242"/>
      <c r="QB4887" s="242"/>
      <c r="QC4887" s="242"/>
      <c r="QD4887" s="242"/>
      <c r="QE4887" s="242"/>
      <c r="QF4887" s="242"/>
      <c r="QG4887" s="242"/>
      <c r="QH4887" s="242"/>
      <c r="QI4887" s="242"/>
      <c r="QJ4887" s="242"/>
      <c r="QK4887" s="242"/>
    </row>
    <row r="4888" spans="439:453">
      <c r="PW4888" s="242"/>
      <c r="PX4888" s="242"/>
      <c r="PY4888" s="242"/>
      <c r="PZ4888" s="242"/>
      <c r="QA4888" s="242"/>
      <c r="QB4888" s="242"/>
      <c r="QC4888" s="242"/>
      <c r="QD4888" s="242"/>
      <c r="QE4888" s="242"/>
      <c r="QF4888" s="242"/>
      <c r="QG4888" s="242"/>
      <c r="QH4888" s="242"/>
      <c r="QI4888" s="242"/>
      <c r="QJ4888" s="242"/>
      <c r="QK4888" s="242"/>
    </row>
    <row r="4889" spans="439:453">
      <c r="PW4889" s="242"/>
      <c r="PX4889" s="242"/>
      <c r="PY4889" s="242"/>
      <c r="PZ4889" s="242"/>
      <c r="QA4889" s="242"/>
      <c r="QB4889" s="242"/>
      <c r="QC4889" s="242"/>
      <c r="QD4889" s="242"/>
      <c r="QE4889" s="242"/>
      <c r="QF4889" s="242"/>
      <c r="QG4889" s="242"/>
      <c r="QH4889" s="242"/>
      <c r="QI4889" s="242"/>
      <c r="QJ4889" s="242"/>
      <c r="QK4889" s="242"/>
    </row>
    <row r="4890" spans="439:453">
      <c r="PW4890" s="242"/>
      <c r="PX4890" s="242"/>
      <c r="PY4890" s="242"/>
      <c r="PZ4890" s="242"/>
      <c r="QA4890" s="242"/>
      <c r="QB4890" s="242"/>
      <c r="QC4890" s="242"/>
      <c r="QD4890" s="242"/>
      <c r="QE4890" s="242"/>
      <c r="QF4890" s="242"/>
      <c r="QG4890" s="242"/>
      <c r="QH4890" s="242"/>
      <c r="QI4890" s="242"/>
      <c r="QJ4890" s="242"/>
      <c r="QK4890" s="242"/>
    </row>
    <row r="4891" spans="439:453">
      <c r="PW4891" s="242"/>
      <c r="PX4891" s="242"/>
      <c r="PY4891" s="242"/>
      <c r="PZ4891" s="242"/>
      <c r="QA4891" s="242"/>
      <c r="QB4891" s="242"/>
      <c r="QC4891" s="242"/>
      <c r="QD4891" s="242"/>
      <c r="QE4891" s="242"/>
      <c r="QF4891" s="242"/>
      <c r="QG4891" s="242"/>
      <c r="QH4891" s="242"/>
      <c r="QI4891" s="242"/>
      <c r="QJ4891" s="242"/>
      <c r="QK4891" s="242"/>
    </row>
    <row r="4892" spans="439:453">
      <c r="PW4892" s="242"/>
      <c r="PX4892" s="242"/>
      <c r="PY4892" s="242"/>
      <c r="PZ4892" s="242"/>
      <c r="QA4892" s="242"/>
      <c r="QB4892" s="242"/>
      <c r="QC4892" s="242"/>
      <c r="QD4892" s="242"/>
      <c r="QE4892" s="242"/>
      <c r="QF4892" s="242"/>
      <c r="QG4892" s="242"/>
      <c r="QH4892" s="242"/>
      <c r="QI4892" s="242"/>
      <c r="QJ4892" s="242"/>
      <c r="QK4892" s="242"/>
    </row>
    <row r="4893" spans="439:453">
      <c r="PW4893" s="242"/>
      <c r="PX4893" s="242"/>
      <c r="PY4893" s="242"/>
      <c r="PZ4893" s="242"/>
      <c r="QA4893" s="242"/>
      <c r="QB4893" s="242"/>
      <c r="QC4893" s="242"/>
      <c r="QD4893" s="242"/>
      <c r="QE4893" s="242"/>
      <c r="QF4893" s="242"/>
      <c r="QG4893" s="242"/>
      <c r="QH4893" s="242"/>
      <c r="QI4893" s="242"/>
      <c r="QJ4893" s="242"/>
      <c r="QK4893" s="242"/>
    </row>
    <row r="4894" spans="439:453">
      <c r="PW4894" s="242"/>
      <c r="PX4894" s="242"/>
      <c r="PY4894" s="242"/>
      <c r="PZ4894" s="242"/>
      <c r="QA4894" s="242"/>
      <c r="QB4894" s="242"/>
      <c r="QC4894" s="242"/>
      <c r="QD4894" s="242"/>
      <c r="QE4894" s="242"/>
      <c r="QF4894" s="242"/>
      <c r="QG4894" s="242"/>
      <c r="QH4894" s="242"/>
      <c r="QI4894" s="242"/>
      <c r="QJ4894" s="242"/>
      <c r="QK4894" s="242"/>
    </row>
    <row r="4895" spans="439:453">
      <c r="PW4895" s="242"/>
      <c r="PX4895" s="242"/>
      <c r="PY4895" s="242"/>
      <c r="PZ4895" s="242"/>
      <c r="QA4895" s="242"/>
      <c r="QB4895" s="242"/>
      <c r="QC4895" s="242"/>
      <c r="QD4895" s="242"/>
      <c r="QE4895" s="242"/>
      <c r="QF4895" s="242"/>
      <c r="QG4895" s="242"/>
      <c r="QH4895" s="242"/>
      <c r="QI4895" s="242"/>
      <c r="QJ4895" s="242"/>
      <c r="QK4895" s="242"/>
    </row>
    <row r="4896" spans="439:453">
      <c r="PW4896" s="242"/>
      <c r="PX4896" s="242"/>
      <c r="PY4896" s="242"/>
      <c r="PZ4896" s="242"/>
      <c r="QA4896" s="242"/>
      <c r="QB4896" s="242"/>
      <c r="QC4896" s="242"/>
      <c r="QD4896" s="242"/>
      <c r="QE4896" s="242"/>
      <c r="QF4896" s="242"/>
      <c r="QG4896" s="242"/>
      <c r="QH4896" s="242"/>
      <c r="QI4896" s="242"/>
      <c r="QJ4896" s="242"/>
      <c r="QK4896" s="242"/>
    </row>
    <row r="4897" spans="439:453">
      <c r="PW4897" s="242"/>
      <c r="PX4897" s="242"/>
      <c r="PY4897" s="242"/>
      <c r="PZ4897" s="242"/>
      <c r="QA4897" s="242"/>
      <c r="QB4897" s="242"/>
      <c r="QC4897" s="242"/>
      <c r="QD4897" s="242"/>
      <c r="QE4897" s="242"/>
      <c r="QF4897" s="242"/>
      <c r="QG4897" s="242"/>
      <c r="QH4897" s="242"/>
      <c r="QI4897" s="242"/>
      <c r="QJ4897" s="242"/>
      <c r="QK4897" s="242"/>
    </row>
    <row r="4898" spans="439:453">
      <c r="PW4898" s="242"/>
      <c r="PX4898" s="242"/>
      <c r="PY4898" s="242"/>
      <c r="PZ4898" s="242"/>
      <c r="QA4898" s="242"/>
      <c r="QB4898" s="242"/>
      <c r="QC4898" s="242"/>
      <c r="QD4898" s="242"/>
      <c r="QE4898" s="242"/>
      <c r="QF4898" s="242"/>
      <c r="QG4898" s="242"/>
      <c r="QH4898" s="242"/>
      <c r="QI4898" s="242"/>
      <c r="QJ4898" s="242"/>
      <c r="QK4898" s="242"/>
    </row>
    <row r="4899" spans="439:453">
      <c r="PW4899" s="242"/>
      <c r="PX4899" s="242"/>
      <c r="PY4899" s="242"/>
      <c r="PZ4899" s="242"/>
      <c r="QA4899" s="242"/>
      <c r="QB4899" s="242"/>
      <c r="QC4899" s="242"/>
      <c r="QD4899" s="242"/>
      <c r="QE4899" s="242"/>
      <c r="QF4899" s="242"/>
      <c r="QG4899" s="242"/>
      <c r="QH4899" s="242"/>
      <c r="QI4899" s="242"/>
      <c r="QJ4899" s="242"/>
      <c r="QK4899" s="242"/>
    </row>
    <row r="4900" spans="439:453">
      <c r="PW4900" s="242"/>
      <c r="PX4900" s="242"/>
      <c r="PY4900" s="242"/>
      <c r="PZ4900" s="242"/>
      <c r="QA4900" s="242"/>
      <c r="QB4900" s="242"/>
      <c r="QC4900" s="242"/>
      <c r="QD4900" s="242"/>
      <c r="QE4900" s="242"/>
      <c r="QF4900" s="242"/>
      <c r="QG4900" s="242"/>
      <c r="QH4900" s="242"/>
      <c r="QI4900" s="242"/>
      <c r="QJ4900" s="242"/>
      <c r="QK4900" s="242"/>
    </row>
    <row r="4901" spans="439:453">
      <c r="PW4901" s="242"/>
      <c r="PX4901" s="242"/>
      <c r="PY4901" s="242"/>
      <c r="PZ4901" s="242"/>
      <c r="QA4901" s="242"/>
      <c r="QB4901" s="242"/>
      <c r="QC4901" s="242"/>
      <c r="QD4901" s="242"/>
      <c r="QE4901" s="242"/>
      <c r="QF4901" s="242"/>
      <c r="QG4901" s="242"/>
      <c r="QH4901" s="242"/>
      <c r="QI4901" s="242"/>
      <c r="QJ4901" s="242"/>
      <c r="QK4901" s="242"/>
    </row>
    <row r="4902" spans="439:453">
      <c r="PW4902" s="242"/>
      <c r="PX4902" s="242"/>
      <c r="PY4902" s="242"/>
      <c r="PZ4902" s="242"/>
      <c r="QA4902" s="242"/>
      <c r="QB4902" s="242"/>
      <c r="QC4902" s="242"/>
      <c r="QD4902" s="242"/>
      <c r="QE4902" s="242"/>
      <c r="QF4902" s="242"/>
      <c r="QG4902" s="242"/>
      <c r="QH4902" s="242"/>
      <c r="QI4902" s="242"/>
      <c r="QJ4902" s="242"/>
      <c r="QK4902" s="242"/>
    </row>
    <row r="4903" spans="439:453">
      <c r="PW4903" s="242"/>
      <c r="PX4903" s="242"/>
      <c r="PY4903" s="242"/>
      <c r="PZ4903" s="242"/>
      <c r="QA4903" s="242"/>
      <c r="QB4903" s="242"/>
      <c r="QC4903" s="242"/>
      <c r="QD4903" s="242"/>
      <c r="QE4903" s="242"/>
      <c r="QF4903" s="242"/>
      <c r="QG4903" s="242"/>
      <c r="QH4903" s="242"/>
      <c r="QI4903" s="242"/>
      <c r="QJ4903" s="242"/>
      <c r="QK4903" s="242"/>
    </row>
    <row r="4904" spans="439:453">
      <c r="PW4904" s="242"/>
      <c r="PX4904" s="242"/>
      <c r="PY4904" s="242"/>
      <c r="PZ4904" s="242"/>
      <c r="QA4904" s="242"/>
      <c r="QB4904" s="242"/>
      <c r="QC4904" s="242"/>
      <c r="QD4904" s="242"/>
      <c r="QE4904" s="242"/>
      <c r="QF4904" s="242"/>
      <c r="QG4904" s="242"/>
      <c r="QH4904" s="242"/>
      <c r="QI4904" s="242"/>
      <c r="QJ4904" s="242"/>
      <c r="QK4904" s="242"/>
    </row>
    <row r="4905" spans="439:453">
      <c r="PW4905" s="242"/>
      <c r="PX4905" s="242"/>
      <c r="PY4905" s="242"/>
      <c r="PZ4905" s="242"/>
      <c r="QA4905" s="242"/>
      <c r="QB4905" s="242"/>
      <c r="QC4905" s="242"/>
      <c r="QD4905" s="242"/>
      <c r="QE4905" s="242"/>
      <c r="QF4905" s="242"/>
      <c r="QG4905" s="242"/>
      <c r="QH4905" s="242"/>
      <c r="QI4905" s="242"/>
      <c r="QJ4905" s="242"/>
      <c r="QK4905" s="242"/>
    </row>
    <row r="4906" spans="439:453">
      <c r="PW4906" s="242"/>
      <c r="PX4906" s="242"/>
      <c r="PY4906" s="242"/>
      <c r="PZ4906" s="242"/>
      <c r="QA4906" s="242"/>
      <c r="QB4906" s="242"/>
      <c r="QC4906" s="242"/>
      <c r="QD4906" s="242"/>
      <c r="QE4906" s="242"/>
      <c r="QF4906" s="242"/>
      <c r="QG4906" s="242"/>
      <c r="QH4906" s="242"/>
      <c r="QI4906" s="242"/>
      <c r="QJ4906" s="242"/>
      <c r="QK4906" s="242"/>
    </row>
    <row r="4907" spans="439:453">
      <c r="PW4907" s="242"/>
      <c r="PX4907" s="242"/>
      <c r="PY4907" s="242"/>
      <c r="PZ4907" s="242"/>
      <c r="QA4907" s="242"/>
      <c r="QB4907" s="242"/>
      <c r="QC4907" s="242"/>
      <c r="QD4907" s="242"/>
      <c r="QE4907" s="242"/>
      <c r="QF4907" s="242"/>
      <c r="QG4907" s="242"/>
      <c r="QH4907" s="242"/>
      <c r="QI4907" s="242"/>
      <c r="QJ4907" s="242"/>
      <c r="QK4907" s="242"/>
    </row>
    <row r="4908" spans="439:453">
      <c r="PW4908" s="242"/>
      <c r="PX4908" s="242"/>
      <c r="PY4908" s="242"/>
      <c r="PZ4908" s="242"/>
      <c r="QA4908" s="242"/>
      <c r="QB4908" s="242"/>
      <c r="QC4908" s="242"/>
      <c r="QD4908" s="242"/>
      <c r="QE4908" s="242"/>
      <c r="QF4908" s="242"/>
      <c r="QG4908" s="242"/>
      <c r="QH4908" s="242"/>
      <c r="QI4908" s="242"/>
      <c r="QJ4908" s="242"/>
      <c r="QK4908" s="242"/>
    </row>
    <row r="4909" spans="439:453">
      <c r="PW4909" s="242"/>
      <c r="PX4909" s="242"/>
      <c r="PY4909" s="242"/>
      <c r="PZ4909" s="242"/>
      <c r="QA4909" s="242"/>
      <c r="QB4909" s="242"/>
      <c r="QC4909" s="242"/>
      <c r="QD4909" s="242"/>
      <c r="QE4909" s="242"/>
      <c r="QF4909" s="242"/>
      <c r="QG4909" s="242"/>
      <c r="QH4909" s="242"/>
      <c r="QI4909" s="242"/>
      <c r="QJ4909" s="242"/>
      <c r="QK4909" s="242"/>
    </row>
    <row r="4910" spans="439:453">
      <c r="PW4910" s="242"/>
      <c r="PX4910" s="242"/>
      <c r="PY4910" s="242"/>
      <c r="PZ4910" s="242"/>
      <c r="QA4910" s="242"/>
      <c r="QB4910" s="242"/>
      <c r="QC4910" s="242"/>
      <c r="QD4910" s="242"/>
      <c r="QE4910" s="242"/>
      <c r="QF4910" s="242"/>
      <c r="QG4910" s="242"/>
      <c r="QH4910" s="242"/>
      <c r="QI4910" s="242"/>
      <c r="QJ4910" s="242"/>
      <c r="QK4910" s="242"/>
    </row>
    <row r="4911" spans="439:453">
      <c r="PW4911" s="242"/>
      <c r="PX4911" s="242"/>
      <c r="PY4911" s="242"/>
      <c r="PZ4911" s="242"/>
      <c r="QA4911" s="242"/>
      <c r="QB4911" s="242"/>
      <c r="QC4911" s="242"/>
      <c r="QD4911" s="242"/>
      <c r="QE4911" s="242"/>
      <c r="QF4911" s="242"/>
      <c r="QG4911" s="242"/>
      <c r="QH4911" s="242"/>
      <c r="QI4911" s="242"/>
      <c r="QJ4911" s="242"/>
      <c r="QK4911" s="242"/>
    </row>
    <row r="4912" spans="439:453">
      <c r="PW4912" s="242"/>
      <c r="PX4912" s="242"/>
      <c r="PY4912" s="242"/>
      <c r="PZ4912" s="242"/>
      <c r="QA4912" s="242"/>
      <c r="QB4912" s="242"/>
      <c r="QC4912" s="242"/>
      <c r="QD4912" s="242"/>
      <c r="QE4912" s="242"/>
      <c r="QF4912" s="242"/>
      <c r="QG4912" s="242"/>
      <c r="QH4912" s="242"/>
      <c r="QI4912" s="242"/>
      <c r="QJ4912" s="242"/>
      <c r="QK4912" s="242"/>
    </row>
    <row r="4913" spans="439:453">
      <c r="PW4913" s="242"/>
      <c r="PX4913" s="242"/>
      <c r="PY4913" s="242"/>
      <c r="PZ4913" s="242"/>
      <c r="QA4913" s="242"/>
      <c r="QB4913" s="242"/>
      <c r="QC4913" s="242"/>
      <c r="QD4913" s="242"/>
      <c r="QE4913" s="242"/>
      <c r="QF4913" s="242"/>
      <c r="QG4913" s="242"/>
      <c r="QH4913" s="242"/>
      <c r="QI4913" s="242"/>
      <c r="QJ4913" s="242"/>
      <c r="QK4913" s="242"/>
    </row>
    <row r="4914" spans="439:453">
      <c r="PW4914" s="242"/>
      <c r="PX4914" s="242"/>
      <c r="PY4914" s="242"/>
      <c r="PZ4914" s="242"/>
      <c r="QA4914" s="242"/>
      <c r="QB4914" s="242"/>
      <c r="QC4914" s="242"/>
      <c r="QD4914" s="242"/>
      <c r="QE4914" s="242"/>
      <c r="QF4914" s="242"/>
      <c r="QG4914" s="242"/>
      <c r="QH4914" s="242"/>
      <c r="QI4914" s="242"/>
      <c r="QJ4914" s="242"/>
      <c r="QK4914" s="242"/>
    </row>
    <row r="4915" spans="439:453">
      <c r="PW4915" s="242"/>
      <c r="PX4915" s="242"/>
      <c r="PY4915" s="242"/>
      <c r="PZ4915" s="242"/>
      <c r="QA4915" s="242"/>
      <c r="QB4915" s="242"/>
      <c r="QC4915" s="242"/>
      <c r="QD4915" s="242"/>
      <c r="QE4915" s="242"/>
      <c r="QF4915" s="242"/>
      <c r="QG4915" s="242"/>
      <c r="QH4915" s="242"/>
      <c r="QI4915" s="242"/>
      <c r="QJ4915" s="242"/>
      <c r="QK4915" s="242"/>
    </row>
    <row r="4916" spans="439:453">
      <c r="PW4916" s="242"/>
      <c r="PX4916" s="242"/>
      <c r="PY4916" s="242"/>
      <c r="PZ4916" s="242"/>
      <c r="QA4916" s="242"/>
      <c r="QB4916" s="242"/>
      <c r="QC4916" s="242"/>
      <c r="QD4916" s="242"/>
      <c r="QE4916" s="242"/>
      <c r="QF4916" s="242"/>
      <c r="QG4916" s="242"/>
      <c r="QH4916" s="242"/>
      <c r="QI4916" s="242"/>
      <c r="QJ4916" s="242"/>
      <c r="QK4916" s="242"/>
    </row>
    <row r="4917" spans="439:453">
      <c r="PW4917" s="242"/>
      <c r="PX4917" s="242"/>
      <c r="PY4917" s="242"/>
      <c r="PZ4917" s="242"/>
      <c r="QA4917" s="242"/>
      <c r="QB4917" s="242"/>
      <c r="QC4917" s="242"/>
      <c r="QD4917" s="242"/>
      <c r="QE4917" s="242"/>
      <c r="QF4917" s="242"/>
      <c r="QG4917" s="242"/>
      <c r="QH4917" s="242"/>
      <c r="QI4917" s="242"/>
      <c r="QJ4917" s="242"/>
      <c r="QK4917" s="242"/>
    </row>
    <row r="4918" spans="439:453">
      <c r="PW4918" s="242"/>
      <c r="PX4918" s="242"/>
      <c r="PY4918" s="242"/>
      <c r="PZ4918" s="242"/>
      <c r="QA4918" s="242"/>
      <c r="QB4918" s="242"/>
      <c r="QC4918" s="242"/>
      <c r="QD4918" s="242"/>
      <c r="QE4918" s="242"/>
      <c r="QF4918" s="242"/>
      <c r="QG4918" s="242"/>
      <c r="QH4918" s="242"/>
      <c r="QI4918" s="242"/>
      <c r="QJ4918" s="242"/>
      <c r="QK4918" s="242"/>
    </row>
    <row r="4919" spans="439:453">
      <c r="PW4919" s="242"/>
      <c r="PX4919" s="242"/>
      <c r="PY4919" s="242"/>
      <c r="PZ4919" s="242"/>
      <c r="QA4919" s="242"/>
      <c r="QB4919" s="242"/>
      <c r="QC4919" s="242"/>
      <c r="QD4919" s="242"/>
      <c r="QE4919" s="242"/>
      <c r="QF4919" s="242"/>
      <c r="QG4919" s="242"/>
      <c r="QH4919" s="242"/>
      <c r="QI4919" s="242"/>
      <c r="QJ4919" s="242"/>
      <c r="QK4919" s="242"/>
    </row>
    <row r="4920" spans="439:453">
      <c r="PW4920" s="242"/>
      <c r="PX4920" s="242"/>
      <c r="PY4920" s="242"/>
      <c r="PZ4920" s="242"/>
      <c r="QA4920" s="242"/>
      <c r="QB4920" s="242"/>
      <c r="QC4920" s="242"/>
      <c r="QD4920" s="242"/>
      <c r="QE4920" s="242"/>
      <c r="QF4920" s="242"/>
      <c r="QG4920" s="242"/>
      <c r="QH4920" s="242"/>
      <c r="QI4920" s="242"/>
      <c r="QJ4920" s="242"/>
      <c r="QK4920" s="242"/>
    </row>
    <row r="4921" spans="439:453">
      <c r="PW4921" s="242"/>
      <c r="PX4921" s="242"/>
      <c r="PY4921" s="242"/>
      <c r="PZ4921" s="242"/>
      <c r="QA4921" s="242"/>
      <c r="QB4921" s="242"/>
      <c r="QC4921" s="242"/>
      <c r="QD4921" s="242"/>
      <c r="QE4921" s="242"/>
      <c r="QF4921" s="242"/>
      <c r="QG4921" s="242"/>
      <c r="QH4921" s="242"/>
      <c r="QI4921" s="242"/>
      <c r="QJ4921" s="242"/>
      <c r="QK4921" s="242"/>
    </row>
    <row r="4922" spans="439:453">
      <c r="PW4922" s="242"/>
      <c r="PX4922" s="242"/>
      <c r="PY4922" s="242"/>
      <c r="PZ4922" s="242"/>
      <c r="QA4922" s="242"/>
      <c r="QB4922" s="242"/>
      <c r="QC4922" s="242"/>
      <c r="QD4922" s="242"/>
      <c r="QE4922" s="242"/>
      <c r="QF4922" s="242"/>
      <c r="QG4922" s="242"/>
      <c r="QH4922" s="242"/>
      <c r="QI4922" s="242"/>
      <c r="QJ4922" s="242"/>
      <c r="QK4922" s="242"/>
    </row>
    <row r="4923" spans="439:453">
      <c r="PW4923" s="242"/>
      <c r="PX4923" s="242"/>
      <c r="PY4923" s="242"/>
      <c r="PZ4923" s="242"/>
      <c r="QA4923" s="242"/>
      <c r="QB4923" s="242"/>
      <c r="QC4923" s="242"/>
      <c r="QD4923" s="242"/>
      <c r="QE4923" s="242"/>
      <c r="QF4923" s="242"/>
      <c r="QG4923" s="242"/>
      <c r="QH4923" s="242"/>
      <c r="QI4923" s="242"/>
      <c r="QJ4923" s="242"/>
      <c r="QK4923" s="242"/>
    </row>
    <row r="4924" spans="439:453">
      <c r="PW4924" s="242"/>
      <c r="PX4924" s="242"/>
      <c r="PY4924" s="242"/>
      <c r="PZ4924" s="242"/>
      <c r="QA4924" s="242"/>
      <c r="QB4924" s="242"/>
      <c r="QC4924" s="242"/>
      <c r="QD4924" s="242"/>
      <c r="QE4924" s="242"/>
      <c r="QF4924" s="242"/>
      <c r="QG4924" s="242"/>
      <c r="QH4924" s="242"/>
      <c r="QI4924" s="242"/>
      <c r="QJ4924" s="242"/>
      <c r="QK4924" s="242"/>
    </row>
    <row r="4925" spans="439:453">
      <c r="PW4925" s="242"/>
      <c r="PX4925" s="242"/>
      <c r="PY4925" s="242"/>
      <c r="PZ4925" s="242"/>
      <c r="QA4925" s="242"/>
      <c r="QB4925" s="242"/>
      <c r="QC4925" s="242"/>
      <c r="QD4925" s="242"/>
      <c r="QE4925" s="242"/>
      <c r="QF4925" s="242"/>
      <c r="QG4925" s="242"/>
      <c r="QH4925" s="242"/>
      <c r="QI4925" s="242"/>
      <c r="QJ4925" s="242"/>
      <c r="QK4925" s="242"/>
    </row>
    <row r="4926" spans="439:453">
      <c r="PW4926" s="242"/>
      <c r="PX4926" s="242"/>
      <c r="PY4926" s="242"/>
      <c r="PZ4926" s="242"/>
      <c r="QA4926" s="242"/>
      <c r="QB4926" s="242"/>
      <c r="QC4926" s="242"/>
      <c r="QD4926" s="242"/>
      <c r="QE4926" s="242"/>
      <c r="QF4926" s="242"/>
      <c r="QG4926" s="242"/>
      <c r="QH4926" s="242"/>
      <c r="QI4926" s="242"/>
      <c r="QJ4926" s="242"/>
      <c r="QK4926" s="242"/>
    </row>
    <row r="4927" spans="439:453">
      <c r="PW4927" s="242"/>
      <c r="PX4927" s="242"/>
      <c r="PY4927" s="242"/>
      <c r="PZ4927" s="242"/>
      <c r="QA4927" s="242"/>
      <c r="QB4927" s="242"/>
      <c r="QC4927" s="242"/>
      <c r="QD4927" s="242"/>
      <c r="QE4927" s="242"/>
      <c r="QF4927" s="242"/>
      <c r="QG4927" s="242"/>
      <c r="QH4927" s="242"/>
      <c r="QI4927" s="242"/>
      <c r="QJ4927" s="242"/>
      <c r="QK4927" s="242"/>
    </row>
    <row r="4928" spans="439:453">
      <c r="PW4928" s="242"/>
      <c r="PX4928" s="242"/>
      <c r="PY4928" s="242"/>
      <c r="PZ4928" s="242"/>
      <c r="QA4928" s="242"/>
      <c r="QB4928" s="242"/>
      <c r="QC4928" s="242"/>
      <c r="QD4928" s="242"/>
      <c r="QE4928" s="242"/>
      <c r="QF4928" s="242"/>
      <c r="QG4928" s="242"/>
      <c r="QH4928" s="242"/>
      <c r="QI4928" s="242"/>
      <c r="QJ4928" s="242"/>
      <c r="QK4928" s="242"/>
    </row>
    <row r="4929" spans="439:453">
      <c r="PW4929" s="242"/>
      <c r="PX4929" s="242"/>
      <c r="PY4929" s="242"/>
      <c r="PZ4929" s="242"/>
      <c r="QA4929" s="242"/>
      <c r="QB4929" s="242"/>
      <c r="QC4929" s="242"/>
      <c r="QD4929" s="242"/>
      <c r="QE4929" s="242"/>
      <c r="QF4929" s="242"/>
      <c r="QG4929" s="242"/>
      <c r="QH4929" s="242"/>
      <c r="QI4929" s="242"/>
      <c r="QJ4929" s="242"/>
      <c r="QK4929" s="242"/>
    </row>
    <row r="4930" spans="439:453">
      <c r="PW4930" s="242"/>
      <c r="PX4930" s="242"/>
      <c r="PY4930" s="242"/>
      <c r="PZ4930" s="242"/>
      <c r="QA4930" s="242"/>
      <c r="QB4930" s="242"/>
      <c r="QC4930" s="242"/>
      <c r="QD4930" s="242"/>
      <c r="QE4930" s="242"/>
      <c r="QF4930" s="242"/>
      <c r="QG4930" s="242"/>
      <c r="QH4930" s="242"/>
      <c r="QI4930" s="242"/>
      <c r="QJ4930" s="242"/>
      <c r="QK4930" s="242"/>
    </row>
    <row r="4931" spans="439:453">
      <c r="PW4931" s="242"/>
      <c r="PX4931" s="242"/>
      <c r="PY4931" s="242"/>
      <c r="PZ4931" s="242"/>
      <c r="QA4931" s="242"/>
      <c r="QB4931" s="242"/>
      <c r="QC4931" s="242"/>
      <c r="QD4931" s="242"/>
      <c r="QE4931" s="242"/>
      <c r="QF4931" s="242"/>
      <c r="QG4931" s="242"/>
      <c r="QH4931" s="242"/>
      <c r="QI4931" s="242"/>
      <c r="QJ4931" s="242"/>
      <c r="QK4931" s="242"/>
    </row>
    <row r="4932" spans="439:453">
      <c r="PW4932" s="242"/>
      <c r="PX4932" s="242"/>
      <c r="PY4932" s="242"/>
      <c r="PZ4932" s="242"/>
      <c r="QA4932" s="242"/>
      <c r="QB4932" s="242"/>
      <c r="QC4932" s="242"/>
      <c r="QD4932" s="242"/>
      <c r="QE4932" s="242"/>
      <c r="QF4932" s="242"/>
      <c r="QG4932" s="242"/>
      <c r="QH4932" s="242"/>
      <c r="QI4932" s="242"/>
      <c r="QJ4932" s="242"/>
      <c r="QK4932" s="242"/>
    </row>
    <row r="4933" spans="439:453">
      <c r="PW4933" s="242"/>
      <c r="PX4933" s="242"/>
      <c r="PY4933" s="242"/>
      <c r="PZ4933" s="242"/>
      <c r="QA4933" s="242"/>
      <c r="QB4933" s="242"/>
      <c r="QC4933" s="242"/>
      <c r="QD4933" s="242"/>
      <c r="QE4933" s="242"/>
      <c r="QF4933" s="242"/>
      <c r="QG4933" s="242"/>
      <c r="QH4933" s="242"/>
      <c r="QI4933" s="242"/>
      <c r="QJ4933" s="242"/>
      <c r="QK4933" s="242"/>
    </row>
    <row r="4934" spans="439:453">
      <c r="PW4934" s="242"/>
      <c r="PX4934" s="242"/>
      <c r="PY4934" s="242"/>
      <c r="PZ4934" s="242"/>
      <c r="QA4934" s="242"/>
      <c r="QB4934" s="242"/>
      <c r="QC4934" s="242"/>
      <c r="QD4934" s="242"/>
      <c r="QE4934" s="242"/>
      <c r="QF4934" s="242"/>
      <c r="QG4934" s="242"/>
      <c r="QH4934" s="242"/>
      <c r="QI4934" s="242"/>
      <c r="QJ4934" s="242"/>
      <c r="QK4934" s="242"/>
    </row>
    <row r="4935" spans="439:453">
      <c r="PW4935" s="242"/>
      <c r="PX4935" s="242"/>
      <c r="PY4935" s="242"/>
      <c r="PZ4935" s="242"/>
      <c r="QA4935" s="242"/>
      <c r="QB4935" s="242"/>
      <c r="QC4935" s="242"/>
      <c r="QD4935" s="242"/>
      <c r="QE4935" s="242"/>
      <c r="QF4935" s="242"/>
      <c r="QG4935" s="242"/>
      <c r="QH4935" s="242"/>
      <c r="QI4935" s="242"/>
      <c r="QJ4935" s="242"/>
      <c r="QK4935" s="242"/>
    </row>
    <row r="4936" spans="439:453">
      <c r="PW4936" s="242"/>
      <c r="PX4936" s="242"/>
      <c r="PY4936" s="242"/>
      <c r="PZ4936" s="242"/>
      <c r="QA4936" s="242"/>
      <c r="QB4936" s="242"/>
      <c r="QC4936" s="242"/>
      <c r="QD4936" s="242"/>
      <c r="QE4936" s="242"/>
      <c r="QF4936" s="242"/>
      <c r="QG4936" s="242"/>
      <c r="QH4936" s="242"/>
      <c r="QI4936" s="242"/>
      <c r="QJ4936" s="242"/>
      <c r="QK4936" s="242"/>
    </row>
    <row r="4937" spans="439:453">
      <c r="PW4937" s="242"/>
      <c r="PX4937" s="242"/>
      <c r="PY4937" s="242"/>
      <c r="PZ4937" s="242"/>
      <c r="QA4937" s="242"/>
      <c r="QB4937" s="242"/>
      <c r="QC4937" s="242"/>
      <c r="QD4937" s="242"/>
      <c r="QE4937" s="242"/>
      <c r="QF4937" s="242"/>
      <c r="QG4937" s="242"/>
      <c r="QH4937" s="242"/>
      <c r="QI4937" s="242"/>
      <c r="QJ4937" s="242"/>
      <c r="QK4937" s="242"/>
    </row>
    <row r="4938" spans="439:453">
      <c r="PW4938" s="242"/>
      <c r="PX4938" s="242"/>
      <c r="PY4938" s="242"/>
      <c r="PZ4938" s="242"/>
      <c r="QA4938" s="242"/>
      <c r="QB4938" s="242"/>
      <c r="QC4938" s="242"/>
      <c r="QD4938" s="242"/>
      <c r="QE4938" s="242"/>
      <c r="QF4938" s="242"/>
      <c r="QG4938" s="242"/>
      <c r="QH4938" s="242"/>
      <c r="QI4938" s="242"/>
      <c r="QJ4938" s="242"/>
      <c r="QK4938" s="242"/>
    </row>
    <row r="4939" spans="439:453">
      <c r="PW4939" s="242"/>
      <c r="PX4939" s="242"/>
      <c r="PY4939" s="242"/>
      <c r="PZ4939" s="242"/>
      <c r="QA4939" s="242"/>
      <c r="QB4939" s="242"/>
      <c r="QC4939" s="242"/>
      <c r="QD4939" s="242"/>
      <c r="QE4939" s="242"/>
      <c r="QF4939" s="242"/>
      <c r="QG4939" s="242"/>
      <c r="QH4939" s="242"/>
      <c r="QI4939" s="242"/>
      <c r="QJ4939" s="242"/>
      <c r="QK4939" s="242"/>
    </row>
    <row r="4940" spans="439:453">
      <c r="PW4940" s="242"/>
      <c r="PX4940" s="242"/>
      <c r="PY4940" s="242"/>
      <c r="PZ4940" s="242"/>
      <c r="QA4940" s="242"/>
      <c r="QB4940" s="242"/>
      <c r="QC4940" s="242"/>
      <c r="QD4940" s="242"/>
      <c r="QE4940" s="242"/>
      <c r="QF4940" s="242"/>
      <c r="QG4940" s="242"/>
      <c r="QH4940" s="242"/>
      <c r="QI4940" s="242"/>
      <c r="QJ4940" s="242"/>
      <c r="QK4940" s="242"/>
    </row>
    <row r="4941" spans="439:453">
      <c r="PW4941" s="242"/>
      <c r="PX4941" s="242"/>
      <c r="PY4941" s="242"/>
      <c r="PZ4941" s="242"/>
      <c r="QA4941" s="242"/>
      <c r="QB4941" s="242"/>
      <c r="QC4941" s="242"/>
      <c r="QD4941" s="242"/>
      <c r="QE4941" s="242"/>
      <c r="QF4941" s="242"/>
      <c r="QG4941" s="242"/>
      <c r="QH4941" s="242"/>
      <c r="QI4941" s="242"/>
      <c r="QJ4941" s="242"/>
      <c r="QK4941" s="242"/>
    </row>
    <row r="4942" spans="439:453">
      <c r="PW4942" s="242"/>
      <c r="PX4942" s="242"/>
      <c r="PY4942" s="242"/>
      <c r="PZ4942" s="242"/>
      <c r="QA4942" s="242"/>
      <c r="QB4942" s="242"/>
      <c r="QC4942" s="242"/>
      <c r="QD4942" s="242"/>
      <c r="QE4942" s="242"/>
      <c r="QF4942" s="242"/>
      <c r="QG4942" s="242"/>
      <c r="QH4942" s="242"/>
      <c r="QI4942" s="242"/>
      <c r="QJ4942" s="242"/>
      <c r="QK4942" s="242"/>
    </row>
    <row r="4943" spans="439:453">
      <c r="PW4943" s="242"/>
      <c r="PX4943" s="242"/>
      <c r="PY4943" s="242"/>
      <c r="PZ4943" s="242"/>
      <c r="QA4943" s="242"/>
      <c r="QB4943" s="242"/>
      <c r="QC4943" s="242"/>
      <c r="QD4943" s="242"/>
      <c r="QE4943" s="242"/>
      <c r="QF4943" s="242"/>
      <c r="QG4943" s="242"/>
      <c r="QH4943" s="242"/>
      <c r="QI4943" s="242"/>
      <c r="QJ4943" s="242"/>
      <c r="QK4943" s="242"/>
    </row>
    <row r="4944" spans="439:453">
      <c r="PW4944" s="242"/>
      <c r="PX4944" s="242"/>
      <c r="PY4944" s="242"/>
      <c r="PZ4944" s="242"/>
      <c r="QA4944" s="242"/>
      <c r="QB4944" s="242"/>
      <c r="QC4944" s="242"/>
      <c r="QD4944" s="242"/>
      <c r="QE4944" s="242"/>
      <c r="QF4944" s="242"/>
      <c r="QG4944" s="242"/>
      <c r="QH4944" s="242"/>
      <c r="QI4944" s="242"/>
      <c r="QJ4944" s="242"/>
      <c r="QK4944" s="242"/>
    </row>
    <row r="4945" spans="439:453">
      <c r="PW4945" s="242"/>
      <c r="PX4945" s="242"/>
      <c r="PY4945" s="242"/>
      <c r="PZ4945" s="242"/>
      <c r="QA4945" s="242"/>
      <c r="QB4945" s="242"/>
      <c r="QC4945" s="242"/>
      <c r="QD4945" s="242"/>
      <c r="QE4945" s="242"/>
      <c r="QF4945" s="242"/>
      <c r="QG4945" s="242"/>
      <c r="QH4945" s="242"/>
      <c r="QI4945" s="242"/>
      <c r="QJ4945" s="242"/>
      <c r="QK4945" s="242"/>
    </row>
    <row r="4946" spans="439:453">
      <c r="PW4946" s="242"/>
      <c r="PX4946" s="242"/>
      <c r="PY4946" s="242"/>
      <c r="PZ4946" s="242"/>
      <c r="QA4946" s="242"/>
      <c r="QB4946" s="242"/>
      <c r="QC4946" s="242"/>
      <c r="QD4946" s="242"/>
      <c r="QE4946" s="242"/>
      <c r="QF4946" s="242"/>
      <c r="QG4946" s="242"/>
      <c r="QH4946" s="242"/>
      <c r="QI4946" s="242"/>
      <c r="QJ4946" s="242"/>
      <c r="QK4946" s="242"/>
    </row>
    <row r="4947" spans="439:453">
      <c r="PW4947" s="242"/>
      <c r="PX4947" s="242"/>
      <c r="PY4947" s="242"/>
      <c r="PZ4947" s="242"/>
      <c r="QA4947" s="242"/>
      <c r="QB4947" s="242"/>
      <c r="QC4947" s="242"/>
      <c r="QD4947" s="242"/>
      <c r="QE4947" s="242"/>
      <c r="QF4947" s="242"/>
      <c r="QG4947" s="242"/>
      <c r="QH4947" s="242"/>
      <c r="QI4947" s="242"/>
      <c r="QJ4947" s="242"/>
      <c r="QK4947" s="242"/>
    </row>
    <row r="4948" spans="439:453">
      <c r="PW4948" s="242"/>
      <c r="PX4948" s="242"/>
      <c r="PY4948" s="242"/>
      <c r="PZ4948" s="242"/>
      <c r="QA4948" s="242"/>
      <c r="QB4948" s="242"/>
      <c r="QC4948" s="242"/>
      <c r="QD4948" s="242"/>
      <c r="QE4948" s="242"/>
      <c r="QF4948" s="242"/>
      <c r="QG4948" s="242"/>
      <c r="QH4948" s="242"/>
      <c r="QI4948" s="242"/>
      <c r="QJ4948" s="242"/>
      <c r="QK4948" s="242"/>
    </row>
    <row r="4949" spans="439:453">
      <c r="PW4949" s="242"/>
      <c r="PX4949" s="242"/>
      <c r="PY4949" s="242"/>
      <c r="PZ4949" s="242"/>
      <c r="QA4949" s="242"/>
      <c r="QB4949" s="242"/>
      <c r="QC4949" s="242"/>
      <c r="QD4949" s="242"/>
      <c r="QE4949" s="242"/>
      <c r="QF4949" s="242"/>
      <c r="QG4949" s="242"/>
      <c r="QH4949" s="242"/>
      <c r="QI4949" s="242"/>
      <c r="QJ4949" s="242"/>
      <c r="QK4949" s="242"/>
    </row>
    <row r="4950" spans="439:453">
      <c r="PW4950" s="242"/>
      <c r="PX4950" s="242"/>
      <c r="PY4950" s="242"/>
      <c r="PZ4950" s="242"/>
      <c r="QA4950" s="242"/>
      <c r="QB4950" s="242"/>
      <c r="QC4950" s="242"/>
      <c r="QD4950" s="242"/>
      <c r="QE4950" s="242"/>
      <c r="QF4950" s="242"/>
      <c r="QG4950" s="242"/>
      <c r="QH4950" s="242"/>
      <c r="QI4950" s="242"/>
      <c r="QJ4950" s="242"/>
      <c r="QK4950" s="242"/>
    </row>
    <row r="4951" spans="439:453">
      <c r="PW4951" s="242"/>
      <c r="PX4951" s="242"/>
      <c r="PY4951" s="242"/>
      <c r="PZ4951" s="242"/>
      <c r="QA4951" s="242"/>
      <c r="QB4951" s="242"/>
      <c r="QC4951" s="242"/>
      <c r="QD4951" s="242"/>
      <c r="QE4951" s="242"/>
      <c r="QF4951" s="242"/>
      <c r="QG4951" s="242"/>
      <c r="QH4951" s="242"/>
      <c r="QI4951" s="242"/>
      <c r="QJ4951" s="242"/>
      <c r="QK4951" s="242"/>
    </row>
    <row r="4952" spans="439:453">
      <c r="PW4952" s="242"/>
      <c r="PX4952" s="242"/>
      <c r="PY4952" s="242"/>
      <c r="PZ4952" s="242"/>
      <c r="QA4952" s="242"/>
      <c r="QB4952" s="242"/>
      <c r="QC4952" s="242"/>
      <c r="QD4952" s="242"/>
      <c r="QE4952" s="242"/>
      <c r="QF4952" s="242"/>
      <c r="QG4952" s="242"/>
      <c r="QH4952" s="242"/>
      <c r="QI4952" s="242"/>
      <c r="QJ4952" s="242"/>
      <c r="QK4952" s="242"/>
    </row>
    <row r="4953" spans="439:453">
      <c r="PW4953" s="242"/>
      <c r="PX4953" s="242"/>
      <c r="PY4953" s="242"/>
      <c r="PZ4953" s="242"/>
      <c r="QA4953" s="242"/>
      <c r="QB4953" s="242"/>
      <c r="QC4953" s="242"/>
      <c r="QD4953" s="242"/>
      <c r="QE4953" s="242"/>
      <c r="QF4953" s="242"/>
      <c r="QG4953" s="242"/>
      <c r="QH4953" s="242"/>
      <c r="QI4953" s="242"/>
      <c r="QJ4953" s="242"/>
      <c r="QK4953" s="242"/>
    </row>
    <row r="4954" spans="439:453">
      <c r="PW4954" s="242"/>
      <c r="PX4954" s="242"/>
      <c r="PY4954" s="242"/>
      <c r="PZ4954" s="242"/>
      <c r="QA4954" s="242"/>
      <c r="QB4954" s="242"/>
      <c r="QC4954" s="242"/>
      <c r="QD4954" s="242"/>
      <c r="QE4954" s="242"/>
      <c r="QF4954" s="242"/>
      <c r="QG4954" s="242"/>
      <c r="QH4954" s="242"/>
      <c r="QI4954" s="242"/>
      <c r="QJ4954" s="242"/>
      <c r="QK4954" s="242"/>
    </row>
    <row r="4955" spans="439:453">
      <c r="PW4955" s="242"/>
      <c r="PX4955" s="242"/>
      <c r="PY4955" s="242"/>
      <c r="PZ4955" s="242"/>
      <c r="QA4955" s="242"/>
      <c r="QB4955" s="242"/>
      <c r="QC4955" s="242"/>
      <c r="QD4955" s="242"/>
      <c r="QE4955" s="242"/>
      <c r="QF4955" s="242"/>
      <c r="QG4955" s="242"/>
      <c r="QH4955" s="242"/>
      <c r="QI4955" s="242"/>
      <c r="QJ4955" s="242"/>
      <c r="QK4955" s="242"/>
    </row>
    <row r="4956" spans="439:453">
      <c r="PW4956" s="242"/>
      <c r="PX4956" s="242"/>
      <c r="PY4956" s="242"/>
      <c r="PZ4956" s="242"/>
      <c r="QA4956" s="242"/>
      <c r="QB4956" s="242"/>
      <c r="QC4956" s="242"/>
      <c r="QD4956" s="242"/>
      <c r="QE4956" s="242"/>
      <c r="QF4956" s="242"/>
      <c r="QG4956" s="242"/>
      <c r="QH4956" s="242"/>
      <c r="QI4956" s="242"/>
      <c r="QJ4956" s="242"/>
      <c r="QK4956" s="242"/>
    </row>
    <row r="4957" spans="439:453">
      <c r="PW4957" s="242"/>
      <c r="PX4957" s="242"/>
      <c r="PY4957" s="242"/>
      <c r="PZ4957" s="242"/>
      <c r="QA4957" s="242"/>
      <c r="QB4957" s="242"/>
      <c r="QC4957" s="242"/>
      <c r="QD4957" s="242"/>
      <c r="QE4957" s="242"/>
      <c r="QF4957" s="242"/>
      <c r="QG4957" s="242"/>
      <c r="QH4957" s="242"/>
      <c r="QI4957" s="242"/>
      <c r="QJ4957" s="242"/>
      <c r="QK4957" s="242"/>
    </row>
    <row r="4958" spans="439:453">
      <c r="PW4958" s="242"/>
      <c r="PX4958" s="242"/>
      <c r="PY4958" s="242"/>
      <c r="PZ4958" s="242"/>
      <c r="QA4958" s="242"/>
      <c r="QB4958" s="242"/>
      <c r="QC4958" s="242"/>
      <c r="QD4958" s="242"/>
      <c r="QE4958" s="242"/>
      <c r="QF4958" s="242"/>
      <c r="QG4958" s="242"/>
      <c r="QH4958" s="242"/>
      <c r="QI4958" s="242"/>
      <c r="QJ4958" s="242"/>
      <c r="QK4958" s="242"/>
    </row>
    <row r="4959" spans="439:453">
      <c r="PW4959" s="242"/>
      <c r="PX4959" s="242"/>
      <c r="PY4959" s="242"/>
      <c r="PZ4959" s="242"/>
      <c r="QA4959" s="242"/>
      <c r="QB4959" s="242"/>
      <c r="QC4959" s="242"/>
      <c r="QD4959" s="242"/>
      <c r="QE4959" s="242"/>
      <c r="QF4959" s="242"/>
      <c r="QG4959" s="242"/>
      <c r="QH4959" s="242"/>
      <c r="QI4959" s="242"/>
      <c r="QJ4959" s="242"/>
      <c r="QK4959" s="242"/>
    </row>
    <row r="4960" spans="439:453">
      <c r="PW4960" s="242"/>
      <c r="PX4960" s="242"/>
      <c r="PY4960" s="242"/>
      <c r="PZ4960" s="242"/>
      <c r="QA4960" s="242"/>
      <c r="QB4960" s="242"/>
      <c r="QC4960" s="242"/>
      <c r="QD4960" s="242"/>
      <c r="QE4960" s="242"/>
      <c r="QF4960" s="242"/>
      <c r="QG4960" s="242"/>
      <c r="QH4960" s="242"/>
      <c r="QI4960" s="242"/>
      <c r="QJ4960" s="242"/>
      <c r="QK4960" s="242"/>
    </row>
    <row r="4961" spans="439:453">
      <c r="PW4961" s="242"/>
      <c r="PX4961" s="242"/>
      <c r="PY4961" s="242"/>
      <c r="PZ4961" s="242"/>
      <c r="QA4961" s="242"/>
      <c r="QB4961" s="242"/>
      <c r="QC4961" s="242"/>
      <c r="QD4961" s="242"/>
      <c r="QE4961" s="242"/>
      <c r="QF4961" s="242"/>
      <c r="QG4961" s="242"/>
      <c r="QH4961" s="242"/>
      <c r="QI4961" s="242"/>
      <c r="QJ4961" s="242"/>
      <c r="QK4961" s="242"/>
    </row>
    <row r="4962" spans="439:453">
      <c r="PW4962" s="242"/>
      <c r="PX4962" s="242"/>
      <c r="PY4962" s="242"/>
      <c r="PZ4962" s="242"/>
      <c r="QA4962" s="242"/>
      <c r="QB4962" s="242"/>
      <c r="QC4962" s="242"/>
      <c r="QD4962" s="242"/>
      <c r="QE4962" s="242"/>
      <c r="QF4962" s="242"/>
      <c r="QG4962" s="242"/>
      <c r="QH4962" s="242"/>
      <c r="QI4962" s="242"/>
      <c r="QJ4962" s="242"/>
      <c r="QK4962" s="242"/>
    </row>
    <row r="4963" spans="439:453">
      <c r="PW4963" s="242"/>
      <c r="PX4963" s="242"/>
      <c r="PY4963" s="242"/>
      <c r="PZ4963" s="242"/>
      <c r="QA4963" s="242"/>
      <c r="QB4963" s="242"/>
      <c r="QC4963" s="242"/>
      <c r="QD4963" s="242"/>
      <c r="QE4963" s="242"/>
      <c r="QF4963" s="242"/>
      <c r="QG4963" s="242"/>
      <c r="QH4963" s="242"/>
      <c r="QI4963" s="242"/>
      <c r="QJ4963" s="242"/>
      <c r="QK4963" s="242"/>
    </row>
    <row r="4964" spans="439:453">
      <c r="PW4964" s="242"/>
      <c r="PX4964" s="242"/>
      <c r="PY4964" s="242"/>
      <c r="PZ4964" s="242"/>
      <c r="QA4964" s="242"/>
      <c r="QB4964" s="242"/>
      <c r="QC4964" s="242"/>
      <c r="QD4964" s="242"/>
      <c r="QE4964" s="242"/>
      <c r="QF4964" s="242"/>
      <c r="QG4964" s="242"/>
      <c r="QH4964" s="242"/>
      <c r="QI4964" s="242"/>
      <c r="QJ4964" s="242"/>
      <c r="QK4964" s="242"/>
    </row>
    <row r="4965" spans="439:453">
      <c r="PW4965" s="242"/>
      <c r="PX4965" s="242"/>
      <c r="PY4965" s="242"/>
      <c r="PZ4965" s="242"/>
      <c r="QA4965" s="242"/>
      <c r="QB4965" s="242"/>
      <c r="QC4965" s="242"/>
      <c r="QD4965" s="242"/>
      <c r="QE4965" s="242"/>
      <c r="QF4965" s="242"/>
      <c r="QG4965" s="242"/>
      <c r="QH4965" s="242"/>
      <c r="QI4965" s="242"/>
      <c r="QJ4965" s="242"/>
      <c r="QK4965" s="242"/>
    </row>
    <row r="4966" spans="439:453">
      <c r="PW4966" s="242"/>
      <c r="PX4966" s="242"/>
      <c r="PY4966" s="242"/>
      <c r="PZ4966" s="242"/>
      <c r="QA4966" s="242"/>
      <c r="QB4966" s="242"/>
      <c r="QC4966" s="242"/>
      <c r="QD4966" s="242"/>
      <c r="QE4966" s="242"/>
      <c r="QF4966" s="242"/>
      <c r="QG4966" s="242"/>
      <c r="QH4966" s="242"/>
      <c r="QI4966" s="242"/>
      <c r="QJ4966" s="242"/>
      <c r="QK4966" s="242"/>
    </row>
    <row r="4967" spans="439:453">
      <c r="PW4967" s="242"/>
      <c r="PX4967" s="242"/>
      <c r="PY4967" s="242"/>
      <c r="PZ4967" s="242"/>
      <c r="QA4967" s="242"/>
      <c r="QB4967" s="242"/>
      <c r="QC4967" s="242"/>
      <c r="QD4967" s="242"/>
      <c r="QE4967" s="242"/>
      <c r="QF4967" s="242"/>
      <c r="QG4967" s="242"/>
      <c r="QH4967" s="242"/>
      <c r="QI4967" s="242"/>
      <c r="QJ4967" s="242"/>
      <c r="QK4967" s="242"/>
    </row>
    <row r="4968" spans="439:453">
      <c r="PW4968" s="242"/>
      <c r="PX4968" s="242"/>
      <c r="PY4968" s="242"/>
      <c r="PZ4968" s="242"/>
      <c r="QA4968" s="242"/>
      <c r="QB4968" s="242"/>
      <c r="QC4968" s="242"/>
      <c r="QD4968" s="242"/>
      <c r="QE4968" s="242"/>
      <c r="QF4968" s="242"/>
      <c r="QG4968" s="242"/>
      <c r="QH4968" s="242"/>
      <c r="QI4968" s="242"/>
      <c r="QJ4968" s="242"/>
      <c r="QK4968" s="242"/>
    </row>
    <row r="4969" spans="439:453">
      <c r="PW4969" s="242"/>
      <c r="PX4969" s="242"/>
      <c r="PY4969" s="242"/>
      <c r="PZ4969" s="242"/>
      <c r="QA4969" s="242"/>
      <c r="QB4969" s="242"/>
      <c r="QC4969" s="242"/>
      <c r="QD4969" s="242"/>
      <c r="QE4969" s="242"/>
      <c r="QF4969" s="242"/>
      <c r="QG4969" s="242"/>
      <c r="QH4969" s="242"/>
      <c r="QI4969" s="242"/>
      <c r="QJ4969" s="242"/>
      <c r="QK4969" s="242"/>
    </row>
    <row r="4970" spans="439:453">
      <c r="PW4970" s="242"/>
      <c r="PX4970" s="242"/>
      <c r="PY4970" s="242"/>
      <c r="PZ4970" s="242"/>
      <c r="QA4970" s="242"/>
      <c r="QB4970" s="242"/>
      <c r="QC4970" s="242"/>
      <c r="QD4970" s="242"/>
      <c r="QE4970" s="242"/>
      <c r="QF4970" s="242"/>
      <c r="QG4970" s="242"/>
      <c r="QH4970" s="242"/>
      <c r="QI4970" s="242"/>
      <c r="QJ4970" s="242"/>
      <c r="QK4970" s="242"/>
    </row>
    <row r="4971" spans="439:453">
      <c r="PW4971" s="242"/>
      <c r="PX4971" s="242"/>
      <c r="PY4971" s="242"/>
      <c r="PZ4971" s="242"/>
      <c r="QA4971" s="242"/>
      <c r="QB4971" s="242"/>
      <c r="QC4971" s="242"/>
      <c r="QD4971" s="242"/>
      <c r="QE4971" s="242"/>
      <c r="QF4971" s="242"/>
      <c r="QG4971" s="242"/>
      <c r="QH4971" s="242"/>
      <c r="QI4971" s="242"/>
      <c r="QJ4971" s="242"/>
      <c r="QK4971" s="242"/>
    </row>
    <row r="4972" spans="439:453">
      <c r="PW4972" s="242"/>
      <c r="PX4972" s="242"/>
      <c r="PY4972" s="242"/>
      <c r="PZ4972" s="242"/>
      <c r="QA4972" s="242"/>
      <c r="QB4972" s="242"/>
      <c r="QC4972" s="242"/>
      <c r="QD4972" s="242"/>
      <c r="QE4972" s="242"/>
      <c r="QF4972" s="242"/>
      <c r="QG4972" s="242"/>
      <c r="QH4972" s="242"/>
      <c r="QI4972" s="242"/>
      <c r="QJ4972" s="242"/>
      <c r="QK4972" s="242"/>
    </row>
    <row r="4973" spans="439:453">
      <c r="PW4973" s="242"/>
      <c r="PX4973" s="242"/>
      <c r="PY4973" s="242"/>
      <c r="PZ4973" s="242"/>
      <c r="QA4973" s="242"/>
      <c r="QB4973" s="242"/>
      <c r="QC4973" s="242"/>
      <c r="QD4973" s="242"/>
      <c r="QE4973" s="242"/>
      <c r="QF4973" s="242"/>
      <c r="QG4973" s="242"/>
      <c r="QH4973" s="242"/>
      <c r="QI4973" s="242"/>
      <c r="QJ4973" s="242"/>
      <c r="QK4973" s="242"/>
    </row>
    <row r="4974" spans="439:453">
      <c r="PW4974" s="242"/>
      <c r="PX4974" s="242"/>
      <c r="PY4974" s="242"/>
      <c r="PZ4974" s="242"/>
      <c r="QA4974" s="242"/>
      <c r="QB4974" s="242"/>
      <c r="QC4974" s="242"/>
      <c r="QD4974" s="242"/>
      <c r="QE4974" s="242"/>
      <c r="QF4974" s="242"/>
      <c r="QG4974" s="242"/>
      <c r="QH4974" s="242"/>
      <c r="QI4974" s="242"/>
      <c r="QJ4974" s="242"/>
      <c r="QK4974" s="242"/>
    </row>
    <row r="4975" spans="439:453">
      <c r="PW4975" s="242"/>
      <c r="PX4975" s="242"/>
      <c r="PY4975" s="242"/>
      <c r="PZ4975" s="242"/>
      <c r="QA4975" s="242"/>
      <c r="QB4975" s="242"/>
      <c r="QC4975" s="242"/>
      <c r="QD4975" s="242"/>
      <c r="QE4975" s="242"/>
      <c r="QF4975" s="242"/>
      <c r="QG4975" s="242"/>
      <c r="QH4975" s="242"/>
      <c r="QI4975" s="242"/>
      <c r="QJ4975" s="242"/>
      <c r="QK4975" s="242"/>
    </row>
    <row r="4976" spans="439:453">
      <c r="PW4976" s="242"/>
      <c r="PX4976" s="242"/>
      <c r="PY4976" s="242"/>
      <c r="PZ4976" s="242"/>
      <c r="QA4976" s="242"/>
      <c r="QB4976" s="242"/>
      <c r="QC4976" s="242"/>
      <c r="QD4976" s="242"/>
      <c r="QE4976" s="242"/>
      <c r="QF4976" s="242"/>
      <c r="QG4976" s="242"/>
      <c r="QH4976" s="242"/>
      <c r="QI4976" s="242"/>
      <c r="QJ4976" s="242"/>
      <c r="QK4976" s="242"/>
    </row>
    <row r="4977" spans="439:453">
      <c r="PW4977" s="242"/>
      <c r="PX4977" s="242"/>
      <c r="PY4977" s="242"/>
      <c r="PZ4977" s="242"/>
      <c r="QA4977" s="242"/>
      <c r="QB4977" s="242"/>
      <c r="QC4977" s="242"/>
      <c r="QD4977" s="242"/>
      <c r="QE4977" s="242"/>
      <c r="QF4977" s="242"/>
      <c r="QG4977" s="242"/>
      <c r="QH4977" s="242"/>
      <c r="QI4977" s="242"/>
      <c r="QJ4977" s="242"/>
      <c r="QK4977" s="242"/>
    </row>
    <row r="4978" spans="439:453">
      <c r="PW4978" s="242"/>
      <c r="PX4978" s="242"/>
      <c r="PY4978" s="242"/>
      <c r="PZ4978" s="242"/>
      <c r="QA4978" s="242"/>
      <c r="QB4978" s="242"/>
      <c r="QC4978" s="242"/>
      <c r="QD4978" s="242"/>
      <c r="QE4978" s="242"/>
      <c r="QF4978" s="242"/>
      <c r="QG4978" s="242"/>
      <c r="QH4978" s="242"/>
      <c r="QI4978" s="242"/>
      <c r="QJ4978" s="242"/>
      <c r="QK4978" s="242"/>
    </row>
    <row r="4979" spans="439:453">
      <c r="PW4979" s="242"/>
      <c r="PX4979" s="242"/>
      <c r="PY4979" s="242"/>
      <c r="PZ4979" s="242"/>
      <c r="QA4979" s="242"/>
      <c r="QB4979" s="242"/>
      <c r="QC4979" s="242"/>
      <c r="QD4979" s="242"/>
      <c r="QE4979" s="242"/>
      <c r="QF4979" s="242"/>
      <c r="QG4979" s="242"/>
      <c r="QH4979" s="242"/>
      <c r="QI4979" s="242"/>
      <c r="QJ4979" s="242"/>
      <c r="QK4979" s="242"/>
    </row>
    <row r="4980" spans="439:453">
      <c r="PW4980" s="242"/>
      <c r="PX4980" s="242"/>
      <c r="PY4980" s="242"/>
      <c r="PZ4980" s="242"/>
      <c r="QA4980" s="242"/>
      <c r="QB4980" s="242"/>
      <c r="QC4980" s="242"/>
      <c r="QD4980" s="242"/>
      <c r="QE4980" s="242"/>
      <c r="QF4980" s="242"/>
      <c r="QG4980" s="242"/>
      <c r="QH4980" s="242"/>
      <c r="QI4980" s="242"/>
      <c r="QJ4980" s="242"/>
      <c r="QK4980" s="242"/>
    </row>
    <row r="4981" spans="439:453">
      <c r="PW4981" s="242"/>
      <c r="PX4981" s="242"/>
      <c r="PY4981" s="242"/>
      <c r="PZ4981" s="242"/>
      <c r="QA4981" s="242"/>
      <c r="QB4981" s="242"/>
      <c r="QC4981" s="242"/>
      <c r="QD4981" s="242"/>
      <c r="QE4981" s="242"/>
      <c r="QF4981" s="242"/>
      <c r="QG4981" s="242"/>
      <c r="QH4981" s="242"/>
      <c r="QI4981" s="242"/>
      <c r="QJ4981" s="242"/>
      <c r="QK4981" s="242"/>
    </row>
    <row r="4982" spans="439:453">
      <c r="PW4982" s="242"/>
      <c r="PX4982" s="242"/>
      <c r="PY4982" s="242"/>
      <c r="PZ4982" s="242"/>
      <c r="QA4982" s="242"/>
      <c r="QB4982" s="242"/>
      <c r="QC4982" s="242"/>
      <c r="QD4982" s="242"/>
      <c r="QE4982" s="242"/>
      <c r="QF4982" s="242"/>
      <c r="QG4982" s="242"/>
      <c r="QH4982" s="242"/>
      <c r="QI4982" s="242"/>
      <c r="QJ4982" s="242"/>
      <c r="QK4982" s="242"/>
    </row>
    <row r="4983" spans="439:453">
      <c r="PW4983" s="242"/>
      <c r="PX4983" s="242"/>
      <c r="PY4983" s="242"/>
      <c r="PZ4983" s="242"/>
      <c r="QA4983" s="242"/>
      <c r="QB4983" s="242"/>
      <c r="QC4983" s="242"/>
      <c r="QD4983" s="242"/>
      <c r="QE4983" s="242"/>
      <c r="QF4983" s="242"/>
      <c r="QG4983" s="242"/>
      <c r="QH4983" s="242"/>
      <c r="QI4983" s="242"/>
      <c r="QJ4983" s="242"/>
      <c r="QK4983" s="242"/>
    </row>
    <row r="4984" spans="439:453">
      <c r="PW4984" s="242"/>
      <c r="PX4984" s="242"/>
      <c r="PY4984" s="242"/>
      <c r="PZ4984" s="242"/>
      <c r="QA4984" s="242"/>
      <c r="QB4984" s="242"/>
      <c r="QC4984" s="242"/>
      <c r="QD4984" s="242"/>
      <c r="QE4984" s="242"/>
      <c r="QF4984" s="242"/>
      <c r="QG4984" s="242"/>
      <c r="QH4984" s="242"/>
      <c r="QI4984" s="242"/>
      <c r="QJ4984" s="242"/>
      <c r="QK4984" s="242"/>
    </row>
    <row r="4985" spans="439:453">
      <c r="PW4985" s="242"/>
      <c r="PX4985" s="242"/>
      <c r="PY4985" s="242"/>
      <c r="PZ4985" s="242"/>
      <c r="QA4985" s="242"/>
      <c r="QB4985" s="242"/>
      <c r="QC4985" s="242"/>
      <c r="QD4985" s="242"/>
      <c r="QE4985" s="242"/>
      <c r="QF4985" s="242"/>
      <c r="QG4985" s="242"/>
      <c r="QH4985" s="242"/>
      <c r="QI4985" s="242"/>
      <c r="QJ4985" s="242"/>
      <c r="QK4985" s="242"/>
    </row>
    <row r="4986" spans="439:453">
      <c r="PW4986" s="242"/>
      <c r="PX4986" s="242"/>
      <c r="PY4986" s="242"/>
      <c r="PZ4986" s="242"/>
      <c r="QA4986" s="242"/>
      <c r="QB4986" s="242"/>
      <c r="QC4986" s="242"/>
      <c r="QD4986" s="242"/>
      <c r="QE4986" s="242"/>
      <c r="QF4986" s="242"/>
      <c r="QG4986" s="242"/>
      <c r="QH4986" s="242"/>
      <c r="QI4986" s="242"/>
      <c r="QJ4986" s="242"/>
      <c r="QK4986" s="242"/>
    </row>
    <row r="4987" spans="439:453">
      <c r="PW4987" s="242"/>
      <c r="PX4987" s="242"/>
      <c r="PY4987" s="242"/>
      <c r="PZ4987" s="242"/>
      <c r="QA4987" s="242"/>
      <c r="QB4987" s="242"/>
      <c r="QC4987" s="242"/>
      <c r="QD4987" s="242"/>
      <c r="QE4987" s="242"/>
      <c r="QF4987" s="242"/>
      <c r="QG4987" s="242"/>
      <c r="QH4987" s="242"/>
      <c r="QI4987" s="242"/>
      <c r="QJ4987" s="242"/>
      <c r="QK4987" s="242"/>
    </row>
    <row r="4988" spans="439:453">
      <c r="PW4988" s="242"/>
      <c r="PX4988" s="242"/>
      <c r="PY4988" s="242"/>
      <c r="PZ4988" s="242"/>
      <c r="QA4988" s="242"/>
      <c r="QB4988" s="242"/>
      <c r="QC4988" s="242"/>
      <c r="QD4988" s="242"/>
      <c r="QE4988" s="242"/>
      <c r="QF4988" s="242"/>
      <c r="QG4988" s="242"/>
      <c r="QH4988" s="242"/>
      <c r="QI4988" s="242"/>
      <c r="QJ4988" s="242"/>
      <c r="QK4988" s="242"/>
    </row>
    <row r="4989" spans="439:453">
      <c r="PW4989" s="242"/>
      <c r="PX4989" s="242"/>
      <c r="PY4989" s="242"/>
      <c r="PZ4989" s="242"/>
      <c r="QA4989" s="242"/>
      <c r="QB4989" s="242"/>
      <c r="QC4989" s="242"/>
      <c r="QD4989" s="242"/>
      <c r="QE4989" s="242"/>
      <c r="QF4989" s="242"/>
      <c r="QG4989" s="242"/>
      <c r="QH4989" s="242"/>
      <c r="QI4989" s="242"/>
      <c r="QJ4989" s="242"/>
      <c r="QK4989" s="242"/>
    </row>
    <row r="4990" spans="439:453">
      <c r="PW4990" s="242"/>
      <c r="PX4990" s="242"/>
      <c r="PY4990" s="242"/>
      <c r="PZ4990" s="242"/>
      <c r="QA4990" s="242"/>
      <c r="QB4990" s="242"/>
      <c r="QC4990" s="242"/>
      <c r="QD4990" s="242"/>
      <c r="QE4990" s="242"/>
      <c r="QF4990" s="242"/>
      <c r="QG4990" s="242"/>
      <c r="QH4990" s="242"/>
      <c r="QI4990" s="242"/>
      <c r="QJ4990" s="242"/>
      <c r="QK4990" s="242"/>
    </row>
    <row r="4991" spans="439:453">
      <c r="PW4991" s="242"/>
      <c r="PX4991" s="242"/>
      <c r="PY4991" s="242"/>
      <c r="PZ4991" s="242"/>
      <c r="QA4991" s="242"/>
      <c r="QB4991" s="242"/>
      <c r="QC4991" s="242"/>
      <c r="QD4991" s="242"/>
      <c r="QE4991" s="242"/>
      <c r="QF4991" s="242"/>
      <c r="QG4991" s="242"/>
      <c r="QH4991" s="242"/>
      <c r="QI4991" s="242"/>
      <c r="QJ4991" s="242"/>
      <c r="QK4991" s="242"/>
    </row>
    <row r="4992" spans="439:453">
      <c r="PW4992" s="242"/>
      <c r="PX4992" s="242"/>
      <c r="PY4992" s="242"/>
      <c r="PZ4992" s="242"/>
      <c r="QA4992" s="242"/>
      <c r="QB4992" s="242"/>
      <c r="QC4992" s="242"/>
      <c r="QD4992" s="242"/>
      <c r="QE4992" s="242"/>
      <c r="QF4992" s="242"/>
      <c r="QG4992" s="242"/>
      <c r="QH4992" s="242"/>
      <c r="QI4992" s="242"/>
      <c r="QJ4992" s="242"/>
      <c r="QK4992" s="242"/>
    </row>
    <row r="4993" spans="439:453">
      <c r="PW4993" s="242"/>
      <c r="PX4993" s="242"/>
      <c r="PY4993" s="242"/>
      <c r="PZ4993" s="242"/>
      <c r="QA4993" s="242"/>
      <c r="QB4993" s="242"/>
      <c r="QC4993" s="242"/>
      <c r="QD4993" s="242"/>
      <c r="QE4993" s="242"/>
      <c r="QF4993" s="242"/>
      <c r="QG4993" s="242"/>
      <c r="QH4993" s="242"/>
      <c r="QI4993" s="242"/>
      <c r="QJ4993" s="242"/>
      <c r="QK4993" s="242"/>
    </row>
    <row r="4994" spans="439:453">
      <c r="PW4994" s="242"/>
      <c r="PX4994" s="242"/>
      <c r="PY4994" s="242"/>
      <c r="PZ4994" s="242"/>
      <c r="QA4994" s="242"/>
      <c r="QB4994" s="242"/>
      <c r="QC4994" s="242"/>
      <c r="QD4994" s="242"/>
      <c r="QE4994" s="242"/>
      <c r="QF4994" s="242"/>
      <c r="QG4994" s="242"/>
      <c r="QH4994" s="242"/>
      <c r="QI4994" s="242"/>
      <c r="QJ4994" s="242"/>
      <c r="QK4994" s="242"/>
    </row>
    <row r="4995" spans="439:453">
      <c r="PW4995" s="242"/>
      <c r="PX4995" s="242"/>
      <c r="PY4995" s="242"/>
      <c r="PZ4995" s="242"/>
      <c r="QA4995" s="242"/>
      <c r="QB4995" s="242"/>
      <c r="QC4995" s="242"/>
      <c r="QD4995" s="242"/>
      <c r="QE4995" s="242"/>
      <c r="QF4995" s="242"/>
      <c r="QG4995" s="242"/>
      <c r="QH4995" s="242"/>
      <c r="QI4995" s="242"/>
      <c r="QJ4995" s="242"/>
      <c r="QK4995" s="242"/>
    </row>
    <row r="4996" spans="439:453">
      <c r="PW4996" s="242"/>
      <c r="PX4996" s="242"/>
      <c r="PY4996" s="242"/>
      <c r="PZ4996" s="242"/>
      <c r="QA4996" s="242"/>
      <c r="QB4996" s="242"/>
      <c r="QC4996" s="242"/>
      <c r="QD4996" s="242"/>
      <c r="QE4996" s="242"/>
      <c r="QF4996" s="242"/>
      <c r="QG4996" s="242"/>
      <c r="QH4996" s="242"/>
      <c r="QI4996" s="242"/>
      <c r="QJ4996" s="242"/>
      <c r="QK4996" s="242"/>
    </row>
    <row r="4997" spans="439:453">
      <c r="PW4997" s="242"/>
      <c r="PX4997" s="242"/>
      <c r="PY4997" s="242"/>
      <c r="PZ4997" s="242"/>
      <c r="QA4997" s="242"/>
      <c r="QB4997" s="242"/>
      <c r="QC4997" s="242"/>
      <c r="QD4997" s="242"/>
      <c r="QE4997" s="242"/>
      <c r="QF4997" s="242"/>
      <c r="QG4997" s="242"/>
      <c r="QH4997" s="242"/>
      <c r="QI4997" s="242"/>
      <c r="QJ4997" s="242"/>
      <c r="QK4997" s="242"/>
    </row>
    <row r="4998" spans="439:453">
      <c r="PW4998" s="242"/>
      <c r="PX4998" s="242"/>
      <c r="PY4998" s="242"/>
      <c r="PZ4998" s="242"/>
      <c r="QA4998" s="242"/>
      <c r="QB4998" s="242"/>
      <c r="QC4998" s="242"/>
      <c r="QD4998" s="242"/>
      <c r="QE4998" s="242"/>
      <c r="QF4998" s="242"/>
      <c r="QG4998" s="242"/>
      <c r="QH4998" s="242"/>
      <c r="QI4998" s="242"/>
      <c r="QJ4998" s="242"/>
      <c r="QK4998" s="242"/>
    </row>
    <row r="4999" spans="439:453">
      <c r="PW4999" s="242"/>
      <c r="PX4999" s="242"/>
      <c r="PY4999" s="242"/>
      <c r="PZ4999" s="242"/>
      <c r="QA4999" s="242"/>
      <c r="QB4999" s="242"/>
      <c r="QC4999" s="242"/>
      <c r="QD4999" s="242"/>
      <c r="QE4999" s="242"/>
      <c r="QF4999" s="242"/>
      <c r="QG4999" s="242"/>
      <c r="QH4999" s="242"/>
      <c r="QI4999" s="242"/>
      <c r="QJ4999" s="242"/>
      <c r="QK4999" s="242"/>
    </row>
    <row r="5000" spans="439:453">
      <c r="PW5000" s="242"/>
      <c r="PX5000" s="242"/>
      <c r="PY5000" s="242"/>
      <c r="PZ5000" s="242"/>
      <c r="QA5000" s="242"/>
      <c r="QB5000" s="242"/>
      <c r="QC5000" s="242"/>
      <c r="QD5000" s="242"/>
      <c r="QE5000" s="242"/>
      <c r="QF5000" s="242"/>
      <c r="QG5000" s="242"/>
      <c r="QH5000" s="242"/>
      <c r="QI5000" s="242"/>
      <c r="QJ5000" s="242"/>
      <c r="QK5000" s="242"/>
    </row>
    <row r="5001" spans="439:453">
      <c r="PW5001" s="242"/>
      <c r="PX5001" s="242"/>
      <c r="PY5001" s="242"/>
      <c r="PZ5001" s="242"/>
      <c r="QA5001" s="242"/>
      <c r="QB5001" s="242"/>
      <c r="QC5001" s="242"/>
      <c r="QD5001" s="242"/>
      <c r="QE5001" s="242"/>
      <c r="QF5001" s="242"/>
      <c r="QG5001" s="242"/>
      <c r="QH5001" s="242"/>
      <c r="QI5001" s="242"/>
      <c r="QJ5001" s="242"/>
      <c r="QK5001" s="242"/>
    </row>
    <row r="5002" spans="439:453">
      <c r="PW5002" s="242"/>
      <c r="PX5002" s="242"/>
      <c r="PY5002" s="242"/>
      <c r="PZ5002" s="242"/>
      <c r="QA5002" s="242"/>
      <c r="QB5002" s="242"/>
      <c r="QC5002" s="242"/>
      <c r="QD5002" s="242"/>
      <c r="QE5002" s="242"/>
      <c r="QF5002" s="242"/>
      <c r="QG5002" s="242"/>
      <c r="QH5002" s="242"/>
      <c r="QI5002" s="242"/>
      <c r="QJ5002" s="242"/>
      <c r="QK5002" s="242"/>
    </row>
    <row r="5003" spans="439:453">
      <c r="PW5003" s="242"/>
      <c r="PX5003" s="242"/>
      <c r="PY5003" s="242"/>
      <c r="PZ5003" s="242"/>
      <c r="QA5003" s="242"/>
      <c r="QB5003" s="242"/>
      <c r="QC5003" s="242"/>
      <c r="QD5003" s="242"/>
      <c r="QE5003" s="242"/>
      <c r="QF5003" s="242"/>
      <c r="QG5003" s="242"/>
      <c r="QH5003" s="242"/>
      <c r="QI5003" s="242"/>
      <c r="QJ5003" s="242"/>
      <c r="QK5003" s="242"/>
    </row>
    <row r="5004" spans="439:453">
      <c r="PW5004" s="242"/>
      <c r="PX5004" s="242"/>
      <c r="PY5004" s="242"/>
      <c r="PZ5004" s="242"/>
      <c r="QA5004" s="242"/>
      <c r="QB5004" s="242"/>
      <c r="QC5004" s="242"/>
      <c r="QD5004" s="242"/>
      <c r="QE5004" s="242"/>
      <c r="QF5004" s="242"/>
      <c r="QG5004" s="242"/>
      <c r="QH5004" s="242"/>
      <c r="QI5004" s="242"/>
      <c r="QJ5004" s="242"/>
      <c r="QK5004" s="242"/>
    </row>
    <row r="5005" spans="439:453">
      <c r="PW5005" s="242"/>
      <c r="PX5005" s="242"/>
      <c r="PY5005" s="242"/>
      <c r="PZ5005" s="242"/>
      <c r="QA5005" s="242"/>
      <c r="QB5005" s="242"/>
      <c r="QC5005" s="242"/>
      <c r="QD5005" s="242"/>
      <c r="QE5005" s="242"/>
      <c r="QF5005" s="242"/>
      <c r="QG5005" s="242"/>
      <c r="QH5005" s="242"/>
      <c r="QI5005" s="242"/>
      <c r="QJ5005" s="242"/>
      <c r="QK5005" s="242"/>
    </row>
    <row r="5006" spans="439:453">
      <c r="PW5006" s="242"/>
      <c r="PX5006" s="242"/>
      <c r="PY5006" s="242"/>
      <c r="PZ5006" s="242"/>
      <c r="QA5006" s="242"/>
      <c r="QB5006" s="242"/>
      <c r="QC5006" s="242"/>
      <c r="QD5006" s="242"/>
      <c r="QE5006" s="242"/>
      <c r="QF5006" s="242"/>
      <c r="QG5006" s="242"/>
      <c r="QH5006" s="242"/>
      <c r="QI5006" s="242"/>
      <c r="QJ5006" s="242"/>
      <c r="QK5006" s="242"/>
    </row>
    <row r="5007" spans="439:453">
      <c r="PW5007" s="242"/>
      <c r="PX5007" s="242"/>
      <c r="PY5007" s="242"/>
      <c r="PZ5007" s="242"/>
      <c r="QA5007" s="242"/>
      <c r="QB5007" s="242"/>
      <c r="QC5007" s="242"/>
      <c r="QD5007" s="242"/>
      <c r="QE5007" s="242"/>
      <c r="QF5007" s="242"/>
      <c r="QG5007" s="242"/>
      <c r="QH5007" s="242"/>
      <c r="QI5007" s="242"/>
      <c r="QJ5007" s="242"/>
      <c r="QK5007" s="242"/>
    </row>
    <row r="5008" spans="439:453">
      <c r="PW5008" s="242"/>
      <c r="PX5008" s="242"/>
      <c r="PY5008" s="242"/>
      <c r="PZ5008" s="242"/>
      <c r="QA5008" s="242"/>
      <c r="QB5008" s="242"/>
      <c r="QC5008" s="242"/>
      <c r="QD5008" s="242"/>
      <c r="QE5008" s="242"/>
      <c r="QF5008" s="242"/>
      <c r="QG5008" s="242"/>
      <c r="QH5008" s="242"/>
      <c r="QI5008" s="242"/>
      <c r="QJ5008" s="242"/>
      <c r="QK5008" s="242"/>
    </row>
    <row r="5009" spans="439:453">
      <c r="PW5009" s="242"/>
      <c r="PX5009" s="242"/>
      <c r="PY5009" s="242"/>
      <c r="PZ5009" s="242"/>
      <c r="QA5009" s="242"/>
      <c r="QB5009" s="242"/>
      <c r="QC5009" s="242"/>
      <c r="QD5009" s="242"/>
      <c r="QE5009" s="242"/>
      <c r="QF5009" s="242"/>
      <c r="QG5009" s="242"/>
      <c r="QH5009" s="242"/>
      <c r="QI5009" s="242"/>
      <c r="QJ5009" s="242"/>
      <c r="QK5009" s="242"/>
    </row>
    <row r="5010" spans="439:453">
      <c r="PW5010" s="242"/>
      <c r="PX5010" s="242"/>
      <c r="PY5010" s="242"/>
      <c r="PZ5010" s="242"/>
      <c r="QA5010" s="242"/>
      <c r="QB5010" s="242"/>
      <c r="QC5010" s="242"/>
      <c r="QD5010" s="242"/>
      <c r="QE5010" s="242"/>
      <c r="QF5010" s="242"/>
      <c r="QG5010" s="242"/>
      <c r="QH5010" s="242"/>
      <c r="QI5010" s="242"/>
      <c r="QJ5010" s="242"/>
      <c r="QK5010" s="242"/>
    </row>
    <row r="5011" spans="439:453">
      <c r="PW5011" s="242"/>
      <c r="PX5011" s="242"/>
      <c r="PY5011" s="242"/>
      <c r="PZ5011" s="242"/>
      <c r="QA5011" s="242"/>
      <c r="QB5011" s="242"/>
      <c r="QC5011" s="242"/>
      <c r="QD5011" s="242"/>
      <c r="QE5011" s="242"/>
      <c r="QF5011" s="242"/>
      <c r="QG5011" s="242"/>
      <c r="QH5011" s="242"/>
      <c r="QI5011" s="242"/>
      <c r="QJ5011" s="242"/>
      <c r="QK5011" s="242"/>
    </row>
    <row r="5012" spans="439:453">
      <c r="PW5012" s="242"/>
      <c r="PX5012" s="242"/>
      <c r="PY5012" s="242"/>
      <c r="PZ5012" s="242"/>
      <c r="QA5012" s="242"/>
      <c r="QB5012" s="242"/>
      <c r="QC5012" s="242"/>
      <c r="QD5012" s="242"/>
      <c r="QE5012" s="242"/>
      <c r="QF5012" s="242"/>
      <c r="QG5012" s="242"/>
      <c r="QH5012" s="242"/>
      <c r="QI5012" s="242"/>
      <c r="QJ5012" s="242"/>
      <c r="QK5012" s="242"/>
    </row>
    <row r="5013" spans="439:453">
      <c r="PW5013" s="242"/>
      <c r="PX5013" s="242"/>
      <c r="PY5013" s="242"/>
      <c r="PZ5013" s="242"/>
      <c r="QA5013" s="242"/>
      <c r="QB5013" s="242"/>
      <c r="QC5013" s="242"/>
      <c r="QD5013" s="242"/>
      <c r="QE5013" s="242"/>
      <c r="QF5013" s="242"/>
      <c r="QG5013" s="242"/>
      <c r="QH5013" s="242"/>
      <c r="QI5013" s="242"/>
      <c r="QJ5013" s="242"/>
      <c r="QK5013" s="242"/>
    </row>
    <row r="5014" spans="439:453">
      <c r="PW5014" s="242"/>
      <c r="PX5014" s="242"/>
      <c r="PY5014" s="242"/>
      <c r="PZ5014" s="242"/>
      <c r="QA5014" s="242"/>
      <c r="QB5014" s="242"/>
      <c r="QC5014" s="242"/>
      <c r="QD5014" s="242"/>
      <c r="QE5014" s="242"/>
      <c r="QF5014" s="242"/>
      <c r="QG5014" s="242"/>
      <c r="QH5014" s="242"/>
      <c r="QI5014" s="242"/>
      <c r="QJ5014" s="242"/>
      <c r="QK5014" s="242"/>
    </row>
    <row r="5015" spans="439:453">
      <c r="PW5015" s="242"/>
      <c r="PX5015" s="242"/>
      <c r="PY5015" s="242"/>
      <c r="PZ5015" s="242"/>
      <c r="QA5015" s="242"/>
      <c r="QB5015" s="242"/>
      <c r="QC5015" s="242"/>
      <c r="QD5015" s="242"/>
      <c r="QE5015" s="242"/>
      <c r="QF5015" s="242"/>
      <c r="QG5015" s="242"/>
      <c r="QH5015" s="242"/>
      <c r="QI5015" s="242"/>
      <c r="QJ5015" s="242"/>
      <c r="QK5015" s="242"/>
    </row>
    <row r="5016" spans="439:453">
      <c r="PW5016" s="242"/>
      <c r="PX5016" s="242"/>
      <c r="PY5016" s="242"/>
      <c r="PZ5016" s="242"/>
      <c r="QA5016" s="242"/>
      <c r="QB5016" s="242"/>
      <c r="QC5016" s="242"/>
      <c r="QD5016" s="242"/>
      <c r="QE5016" s="242"/>
      <c r="QF5016" s="242"/>
      <c r="QG5016" s="242"/>
      <c r="QH5016" s="242"/>
      <c r="QI5016" s="242"/>
      <c r="QJ5016" s="242"/>
      <c r="QK5016" s="242"/>
    </row>
    <row r="5017" spans="439:453">
      <c r="PW5017" s="242"/>
      <c r="PX5017" s="242"/>
      <c r="PY5017" s="242"/>
      <c r="PZ5017" s="242"/>
      <c r="QA5017" s="242"/>
      <c r="QB5017" s="242"/>
      <c r="QC5017" s="242"/>
      <c r="QD5017" s="242"/>
      <c r="QE5017" s="242"/>
      <c r="QF5017" s="242"/>
      <c r="QG5017" s="242"/>
      <c r="QH5017" s="242"/>
      <c r="QI5017" s="242"/>
      <c r="QJ5017" s="242"/>
      <c r="QK5017" s="242"/>
    </row>
    <row r="5018" spans="439:453">
      <c r="PW5018" s="242"/>
      <c r="PX5018" s="242"/>
      <c r="PY5018" s="242"/>
      <c r="PZ5018" s="242"/>
      <c r="QA5018" s="242"/>
      <c r="QB5018" s="242"/>
      <c r="QC5018" s="242"/>
      <c r="QD5018" s="242"/>
      <c r="QE5018" s="242"/>
      <c r="QF5018" s="242"/>
      <c r="QG5018" s="242"/>
      <c r="QH5018" s="242"/>
      <c r="QI5018" s="242"/>
      <c r="QJ5018" s="242"/>
      <c r="QK5018" s="242"/>
    </row>
    <row r="5019" spans="439:453">
      <c r="PW5019" s="242"/>
      <c r="PX5019" s="242"/>
      <c r="PY5019" s="242"/>
      <c r="PZ5019" s="242"/>
      <c r="QA5019" s="242"/>
      <c r="QB5019" s="242"/>
      <c r="QC5019" s="242"/>
      <c r="QD5019" s="242"/>
      <c r="QE5019" s="242"/>
      <c r="QF5019" s="242"/>
      <c r="QG5019" s="242"/>
      <c r="QH5019" s="242"/>
      <c r="QI5019" s="242"/>
      <c r="QJ5019" s="242"/>
      <c r="QK5019" s="242"/>
    </row>
    <row r="5020" spans="439:453">
      <c r="PW5020" s="242"/>
      <c r="PX5020" s="242"/>
      <c r="PY5020" s="242"/>
      <c r="PZ5020" s="242"/>
      <c r="QA5020" s="242"/>
      <c r="QB5020" s="242"/>
      <c r="QC5020" s="242"/>
      <c r="QD5020" s="242"/>
      <c r="QE5020" s="242"/>
      <c r="QF5020" s="242"/>
      <c r="QG5020" s="242"/>
      <c r="QH5020" s="242"/>
      <c r="QI5020" s="242"/>
      <c r="QJ5020" s="242"/>
      <c r="QK5020" s="242"/>
    </row>
    <row r="5021" spans="439:453">
      <c r="PW5021" s="242"/>
      <c r="PX5021" s="242"/>
      <c r="PY5021" s="242"/>
      <c r="PZ5021" s="242"/>
      <c r="QA5021" s="242"/>
      <c r="QB5021" s="242"/>
      <c r="QC5021" s="242"/>
      <c r="QD5021" s="242"/>
      <c r="QE5021" s="242"/>
      <c r="QF5021" s="242"/>
      <c r="QG5021" s="242"/>
      <c r="QH5021" s="242"/>
      <c r="QI5021" s="242"/>
      <c r="QJ5021" s="242"/>
      <c r="QK5021" s="242"/>
    </row>
    <row r="5022" spans="439:453">
      <c r="PW5022" s="242"/>
      <c r="PX5022" s="242"/>
      <c r="PY5022" s="242"/>
      <c r="PZ5022" s="242"/>
      <c r="QA5022" s="242"/>
      <c r="QB5022" s="242"/>
      <c r="QC5022" s="242"/>
      <c r="QD5022" s="242"/>
      <c r="QE5022" s="242"/>
      <c r="QF5022" s="242"/>
      <c r="QG5022" s="242"/>
      <c r="QH5022" s="242"/>
      <c r="QI5022" s="242"/>
      <c r="QJ5022" s="242"/>
      <c r="QK5022" s="242"/>
    </row>
    <row r="5023" spans="439:453">
      <c r="PW5023" s="242"/>
      <c r="PX5023" s="242"/>
      <c r="PY5023" s="242"/>
      <c r="PZ5023" s="242"/>
      <c r="QA5023" s="242"/>
      <c r="QB5023" s="242"/>
      <c r="QC5023" s="242"/>
      <c r="QD5023" s="242"/>
      <c r="QE5023" s="242"/>
      <c r="QF5023" s="242"/>
      <c r="QG5023" s="242"/>
      <c r="QH5023" s="242"/>
      <c r="QI5023" s="242"/>
      <c r="QJ5023" s="242"/>
      <c r="QK5023" s="242"/>
    </row>
    <row r="5024" spans="439:453">
      <c r="PW5024" s="242"/>
      <c r="PX5024" s="242"/>
      <c r="PY5024" s="242"/>
      <c r="PZ5024" s="242"/>
      <c r="QA5024" s="242"/>
      <c r="QB5024" s="242"/>
      <c r="QC5024" s="242"/>
      <c r="QD5024" s="242"/>
      <c r="QE5024" s="242"/>
      <c r="QF5024" s="242"/>
      <c r="QG5024" s="242"/>
      <c r="QH5024" s="242"/>
      <c r="QI5024" s="242"/>
      <c r="QJ5024" s="242"/>
      <c r="QK5024" s="242"/>
    </row>
    <row r="5025" spans="439:453">
      <c r="PW5025" s="242"/>
      <c r="PX5025" s="242"/>
      <c r="PY5025" s="242"/>
      <c r="PZ5025" s="242"/>
      <c r="QA5025" s="242"/>
      <c r="QB5025" s="242"/>
      <c r="QC5025" s="242"/>
      <c r="QD5025" s="242"/>
      <c r="QE5025" s="242"/>
      <c r="QF5025" s="242"/>
      <c r="QG5025" s="242"/>
      <c r="QH5025" s="242"/>
      <c r="QI5025" s="242"/>
      <c r="QJ5025" s="242"/>
      <c r="QK5025" s="242"/>
    </row>
    <row r="5026" spans="439:453">
      <c r="PW5026" s="242"/>
      <c r="PX5026" s="242"/>
      <c r="PY5026" s="242"/>
      <c r="PZ5026" s="242"/>
      <c r="QA5026" s="242"/>
      <c r="QB5026" s="242"/>
      <c r="QC5026" s="242"/>
      <c r="QD5026" s="242"/>
      <c r="QE5026" s="242"/>
      <c r="QF5026" s="242"/>
      <c r="QG5026" s="242"/>
      <c r="QH5026" s="242"/>
      <c r="QI5026" s="242"/>
      <c r="QJ5026" s="242"/>
      <c r="QK5026" s="242"/>
    </row>
    <row r="5027" spans="439:453">
      <c r="PW5027" s="242"/>
      <c r="PX5027" s="242"/>
      <c r="PY5027" s="242"/>
      <c r="PZ5027" s="242"/>
      <c r="QA5027" s="242"/>
      <c r="QB5027" s="242"/>
      <c r="QC5027" s="242"/>
      <c r="QD5027" s="242"/>
      <c r="QE5027" s="242"/>
      <c r="QF5027" s="242"/>
      <c r="QG5027" s="242"/>
      <c r="QH5027" s="242"/>
      <c r="QI5027" s="242"/>
      <c r="QJ5027" s="242"/>
      <c r="QK5027" s="242"/>
    </row>
    <row r="5028" spans="439:453">
      <c r="PW5028" s="242"/>
      <c r="PX5028" s="242"/>
      <c r="PY5028" s="242"/>
      <c r="PZ5028" s="242"/>
      <c r="QA5028" s="242"/>
      <c r="QB5028" s="242"/>
      <c r="QC5028" s="242"/>
      <c r="QD5028" s="242"/>
      <c r="QE5028" s="242"/>
      <c r="QF5028" s="242"/>
      <c r="QG5028" s="242"/>
      <c r="QH5028" s="242"/>
      <c r="QI5028" s="242"/>
      <c r="QJ5028" s="242"/>
      <c r="QK5028" s="242"/>
    </row>
    <row r="5029" spans="439:453">
      <c r="PW5029" s="242"/>
      <c r="PX5029" s="242"/>
      <c r="PY5029" s="242"/>
      <c r="PZ5029" s="242"/>
      <c r="QA5029" s="242"/>
      <c r="QB5029" s="242"/>
      <c r="QC5029" s="242"/>
      <c r="QD5029" s="242"/>
      <c r="QE5029" s="242"/>
      <c r="QF5029" s="242"/>
      <c r="QG5029" s="242"/>
      <c r="QH5029" s="242"/>
      <c r="QI5029" s="242"/>
      <c r="QJ5029" s="242"/>
      <c r="QK5029" s="242"/>
    </row>
    <row r="5030" spans="439:453">
      <c r="PW5030" s="242"/>
      <c r="PX5030" s="242"/>
      <c r="PY5030" s="242"/>
      <c r="PZ5030" s="242"/>
      <c r="QA5030" s="242"/>
      <c r="QB5030" s="242"/>
      <c r="QC5030" s="242"/>
      <c r="QD5030" s="242"/>
      <c r="QE5030" s="242"/>
      <c r="QF5030" s="242"/>
      <c r="QG5030" s="242"/>
      <c r="QH5030" s="242"/>
      <c r="QI5030" s="242"/>
      <c r="QJ5030" s="242"/>
      <c r="QK5030" s="242"/>
    </row>
    <row r="5031" spans="439:453">
      <c r="PW5031" s="242"/>
      <c r="PX5031" s="242"/>
      <c r="PY5031" s="242"/>
      <c r="PZ5031" s="242"/>
      <c r="QA5031" s="242"/>
      <c r="QB5031" s="242"/>
      <c r="QC5031" s="242"/>
      <c r="QD5031" s="242"/>
      <c r="QE5031" s="242"/>
      <c r="QF5031" s="242"/>
      <c r="QG5031" s="242"/>
      <c r="QH5031" s="242"/>
      <c r="QI5031" s="242"/>
      <c r="QJ5031" s="242"/>
      <c r="QK5031" s="242"/>
    </row>
    <row r="5032" spans="439:453">
      <c r="PW5032" s="242"/>
      <c r="PX5032" s="242"/>
      <c r="PY5032" s="242"/>
      <c r="PZ5032" s="242"/>
      <c r="QA5032" s="242"/>
      <c r="QB5032" s="242"/>
      <c r="QC5032" s="242"/>
      <c r="QD5032" s="242"/>
      <c r="QE5032" s="242"/>
      <c r="QF5032" s="242"/>
      <c r="QG5032" s="242"/>
      <c r="QH5032" s="242"/>
      <c r="QI5032" s="242"/>
      <c r="QJ5032" s="242"/>
      <c r="QK5032" s="242"/>
    </row>
    <row r="5033" spans="439:453">
      <c r="PW5033" s="242"/>
      <c r="PX5033" s="242"/>
      <c r="PY5033" s="242"/>
      <c r="PZ5033" s="242"/>
      <c r="QA5033" s="242"/>
      <c r="QB5033" s="242"/>
      <c r="QC5033" s="242"/>
      <c r="QD5033" s="242"/>
      <c r="QE5033" s="242"/>
      <c r="QF5033" s="242"/>
      <c r="QG5033" s="242"/>
      <c r="QH5033" s="242"/>
      <c r="QI5033" s="242"/>
      <c r="QJ5033" s="242"/>
      <c r="QK5033" s="242"/>
    </row>
    <row r="5034" spans="439:453">
      <c r="PW5034" s="242"/>
      <c r="PX5034" s="242"/>
      <c r="PY5034" s="242"/>
      <c r="PZ5034" s="242"/>
      <c r="QA5034" s="242"/>
      <c r="QB5034" s="242"/>
      <c r="QC5034" s="242"/>
      <c r="QD5034" s="242"/>
      <c r="QE5034" s="242"/>
      <c r="QF5034" s="242"/>
      <c r="QG5034" s="242"/>
      <c r="QH5034" s="242"/>
      <c r="QI5034" s="242"/>
      <c r="QJ5034" s="242"/>
      <c r="QK5034" s="242"/>
    </row>
    <row r="5035" spans="439:453">
      <c r="PW5035" s="242"/>
      <c r="PX5035" s="242"/>
      <c r="PY5035" s="242"/>
      <c r="PZ5035" s="242"/>
      <c r="QA5035" s="242"/>
      <c r="QB5035" s="242"/>
      <c r="QC5035" s="242"/>
      <c r="QD5035" s="242"/>
      <c r="QE5035" s="242"/>
      <c r="QF5035" s="242"/>
      <c r="QG5035" s="242"/>
      <c r="QH5035" s="242"/>
      <c r="QI5035" s="242"/>
      <c r="QJ5035" s="242"/>
      <c r="QK5035" s="242"/>
    </row>
    <row r="5036" spans="439:453">
      <c r="PW5036" s="242"/>
      <c r="PX5036" s="242"/>
      <c r="PY5036" s="242"/>
      <c r="PZ5036" s="242"/>
      <c r="QA5036" s="242"/>
      <c r="QB5036" s="242"/>
      <c r="QC5036" s="242"/>
      <c r="QD5036" s="242"/>
      <c r="QE5036" s="242"/>
      <c r="QF5036" s="242"/>
      <c r="QG5036" s="242"/>
      <c r="QH5036" s="242"/>
      <c r="QI5036" s="242"/>
      <c r="QJ5036" s="242"/>
      <c r="QK5036" s="242"/>
    </row>
    <row r="5037" spans="439:453">
      <c r="PW5037" s="242"/>
      <c r="PX5037" s="242"/>
      <c r="PY5037" s="242"/>
      <c r="PZ5037" s="242"/>
      <c r="QA5037" s="242"/>
      <c r="QB5037" s="242"/>
      <c r="QC5037" s="242"/>
      <c r="QD5037" s="242"/>
      <c r="QE5037" s="242"/>
      <c r="QF5037" s="242"/>
      <c r="QG5037" s="242"/>
      <c r="QH5037" s="242"/>
      <c r="QI5037" s="242"/>
      <c r="QJ5037" s="242"/>
      <c r="QK5037" s="242"/>
    </row>
    <row r="5038" spans="439:453">
      <c r="PW5038" s="242"/>
      <c r="PX5038" s="242"/>
      <c r="PY5038" s="242"/>
      <c r="PZ5038" s="242"/>
      <c r="QA5038" s="242"/>
      <c r="QB5038" s="242"/>
      <c r="QC5038" s="242"/>
      <c r="QD5038" s="242"/>
      <c r="QE5038" s="242"/>
      <c r="QF5038" s="242"/>
      <c r="QG5038" s="242"/>
      <c r="QH5038" s="242"/>
      <c r="QI5038" s="242"/>
      <c r="QJ5038" s="242"/>
      <c r="QK5038" s="242"/>
    </row>
    <row r="5039" spans="439:453">
      <c r="PW5039" s="242"/>
      <c r="PX5039" s="242"/>
      <c r="PY5039" s="242"/>
      <c r="PZ5039" s="242"/>
      <c r="QA5039" s="242"/>
      <c r="QB5039" s="242"/>
      <c r="QC5039" s="242"/>
      <c r="QD5039" s="242"/>
      <c r="QE5039" s="242"/>
      <c r="QF5039" s="242"/>
      <c r="QG5039" s="242"/>
      <c r="QH5039" s="242"/>
      <c r="QI5039" s="242"/>
      <c r="QJ5039" s="242"/>
      <c r="QK5039" s="242"/>
    </row>
    <row r="5040" spans="439:453">
      <c r="PW5040" s="242"/>
      <c r="PX5040" s="242"/>
      <c r="PY5040" s="242"/>
      <c r="PZ5040" s="242"/>
      <c r="QA5040" s="242"/>
      <c r="QB5040" s="242"/>
      <c r="QC5040" s="242"/>
      <c r="QD5040" s="242"/>
      <c r="QE5040" s="242"/>
      <c r="QF5040" s="242"/>
      <c r="QG5040" s="242"/>
      <c r="QH5040" s="242"/>
      <c r="QI5040" s="242"/>
      <c r="QJ5040" s="242"/>
      <c r="QK5040" s="242"/>
    </row>
    <row r="5041" spans="439:453">
      <c r="PW5041" s="242"/>
      <c r="PX5041" s="242"/>
      <c r="PY5041" s="242"/>
      <c r="PZ5041" s="242"/>
      <c r="QA5041" s="242"/>
      <c r="QB5041" s="242"/>
      <c r="QC5041" s="242"/>
      <c r="QD5041" s="242"/>
      <c r="QE5041" s="242"/>
      <c r="QF5041" s="242"/>
      <c r="QG5041" s="242"/>
      <c r="QH5041" s="242"/>
      <c r="QI5041" s="242"/>
      <c r="QJ5041" s="242"/>
      <c r="QK5041" s="242"/>
    </row>
    <row r="5042" spans="439:453">
      <c r="PW5042" s="242"/>
      <c r="PX5042" s="242"/>
      <c r="PY5042" s="242"/>
      <c r="PZ5042" s="242"/>
      <c r="QA5042" s="242"/>
      <c r="QB5042" s="242"/>
      <c r="QC5042" s="242"/>
      <c r="QD5042" s="242"/>
      <c r="QE5042" s="242"/>
      <c r="QF5042" s="242"/>
      <c r="QG5042" s="242"/>
      <c r="QH5042" s="242"/>
      <c r="QI5042" s="242"/>
      <c r="QJ5042" s="242"/>
      <c r="QK5042" s="242"/>
    </row>
    <row r="5043" spans="439:453">
      <c r="PW5043" s="242"/>
      <c r="PX5043" s="242"/>
      <c r="PY5043" s="242"/>
      <c r="PZ5043" s="242"/>
      <c r="QA5043" s="242"/>
      <c r="QB5043" s="242"/>
      <c r="QC5043" s="242"/>
      <c r="QD5043" s="242"/>
      <c r="QE5043" s="242"/>
      <c r="QF5043" s="242"/>
      <c r="QG5043" s="242"/>
      <c r="QH5043" s="242"/>
      <c r="QI5043" s="242"/>
      <c r="QJ5043" s="242"/>
      <c r="QK5043" s="242"/>
    </row>
    <row r="5044" spans="439:453">
      <c r="PW5044" s="242"/>
      <c r="PX5044" s="242"/>
      <c r="PY5044" s="242"/>
      <c r="PZ5044" s="242"/>
      <c r="QA5044" s="242"/>
      <c r="QB5044" s="242"/>
      <c r="QC5044" s="242"/>
      <c r="QD5044" s="242"/>
      <c r="QE5044" s="242"/>
      <c r="QF5044" s="242"/>
      <c r="QG5044" s="242"/>
      <c r="QH5044" s="242"/>
      <c r="QI5044" s="242"/>
      <c r="QJ5044" s="242"/>
      <c r="QK5044" s="242"/>
    </row>
    <row r="5045" spans="439:453">
      <c r="PW5045" s="242"/>
      <c r="PX5045" s="242"/>
      <c r="PY5045" s="242"/>
      <c r="PZ5045" s="242"/>
      <c r="QA5045" s="242"/>
      <c r="QB5045" s="242"/>
      <c r="QC5045" s="242"/>
      <c r="QD5045" s="242"/>
      <c r="QE5045" s="242"/>
      <c r="QF5045" s="242"/>
      <c r="QG5045" s="242"/>
      <c r="QH5045" s="242"/>
      <c r="QI5045" s="242"/>
      <c r="QJ5045" s="242"/>
      <c r="QK5045" s="242"/>
    </row>
    <row r="5046" spans="439:453">
      <c r="PW5046" s="242"/>
      <c r="PX5046" s="242"/>
      <c r="PY5046" s="242"/>
      <c r="PZ5046" s="242"/>
      <c r="QA5046" s="242"/>
      <c r="QB5046" s="242"/>
      <c r="QC5046" s="242"/>
      <c r="QD5046" s="242"/>
      <c r="QE5046" s="242"/>
      <c r="QF5046" s="242"/>
      <c r="QG5046" s="242"/>
      <c r="QH5046" s="242"/>
      <c r="QI5046" s="242"/>
      <c r="QJ5046" s="242"/>
      <c r="QK5046" s="242"/>
    </row>
    <row r="5047" spans="439:453">
      <c r="PW5047" s="242"/>
      <c r="PX5047" s="242"/>
      <c r="PY5047" s="242"/>
      <c r="PZ5047" s="242"/>
      <c r="QA5047" s="242"/>
      <c r="QB5047" s="242"/>
      <c r="QC5047" s="242"/>
      <c r="QD5047" s="242"/>
      <c r="QE5047" s="242"/>
      <c r="QF5047" s="242"/>
      <c r="QG5047" s="242"/>
      <c r="QH5047" s="242"/>
      <c r="QI5047" s="242"/>
      <c r="QJ5047" s="242"/>
      <c r="QK5047" s="242"/>
    </row>
    <row r="5048" spans="439:453">
      <c r="PW5048" s="242"/>
      <c r="PX5048" s="242"/>
      <c r="PY5048" s="242"/>
      <c r="PZ5048" s="242"/>
      <c r="QA5048" s="242"/>
      <c r="QB5048" s="242"/>
      <c r="QC5048" s="242"/>
      <c r="QD5048" s="242"/>
      <c r="QE5048" s="242"/>
      <c r="QF5048" s="242"/>
      <c r="QG5048" s="242"/>
      <c r="QH5048" s="242"/>
      <c r="QI5048" s="242"/>
      <c r="QJ5048" s="242"/>
      <c r="QK5048" s="242"/>
    </row>
    <row r="5049" spans="439:453">
      <c r="PW5049" s="242"/>
      <c r="PX5049" s="242"/>
      <c r="PY5049" s="242"/>
      <c r="PZ5049" s="242"/>
      <c r="QA5049" s="242"/>
      <c r="QB5049" s="242"/>
      <c r="QC5049" s="242"/>
      <c r="QD5049" s="242"/>
      <c r="QE5049" s="242"/>
      <c r="QF5049" s="242"/>
      <c r="QG5049" s="242"/>
      <c r="QH5049" s="242"/>
      <c r="QI5049" s="242"/>
      <c r="QJ5049" s="242"/>
      <c r="QK5049" s="242"/>
    </row>
    <row r="5050" spans="439:453">
      <c r="PW5050" s="242"/>
      <c r="PX5050" s="242"/>
      <c r="PY5050" s="242"/>
      <c r="PZ5050" s="242"/>
      <c r="QA5050" s="242"/>
      <c r="QB5050" s="242"/>
      <c r="QC5050" s="242"/>
      <c r="QD5050" s="242"/>
      <c r="QE5050" s="242"/>
      <c r="QF5050" s="242"/>
      <c r="QG5050" s="242"/>
      <c r="QH5050" s="242"/>
      <c r="QI5050" s="242"/>
      <c r="QJ5050" s="242"/>
      <c r="QK5050" s="242"/>
    </row>
    <row r="5051" spans="439:453">
      <c r="PW5051" s="242"/>
      <c r="PX5051" s="242"/>
      <c r="PY5051" s="242"/>
      <c r="PZ5051" s="242"/>
      <c r="QA5051" s="242"/>
      <c r="QB5051" s="242"/>
      <c r="QC5051" s="242"/>
      <c r="QD5051" s="242"/>
      <c r="QE5051" s="242"/>
      <c r="QF5051" s="242"/>
      <c r="QG5051" s="242"/>
      <c r="QH5051" s="242"/>
      <c r="QI5051" s="242"/>
      <c r="QJ5051" s="242"/>
      <c r="QK5051" s="242"/>
    </row>
    <row r="5052" spans="439:453">
      <c r="PW5052" s="242"/>
      <c r="PX5052" s="242"/>
      <c r="PY5052" s="242"/>
      <c r="PZ5052" s="242"/>
      <c r="QA5052" s="242"/>
      <c r="QB5052" s="242"/>
      <c r="QC5052" s="242"/>
      <c r="QD5052" s="242"/>
      <c r="QE5052" s="242"/>
      <c r="QF5052" s="242"/>
      <c r="QG5052" s="242"/>
      <c r="QH5052" s="242"/>
      <c r="QI5052" s="242"/>
      <c r="QJ5052" s="242"/>
      <c r="QK5052" s="242"/>
    </row>
    <row r="5053" spans="439:453">
      <c r="PW5053" s="242"/>
      <c r="PX5053" s="242"/>
      <c r="PY5053" s="242"/>
      <c r="PZ5053" s="242"/>
      <c r="QA5053" s="242"/>
      <c r="QB5053" s="242"/>
      <c r="QC5053" s="242"/>
      <c r="QD5053" s="242"/>
      <c r="QE5053" s="242"/>
      <c r="QF5053" s="242"/>
      <c r="QG5053" s="242"/>
      <c r="QH5053" s="242"/>
      <c r="QI5053" s="242"/>
      <c r="QJ5053" s="242"/>
      <c r="QK5053" s="242"/>
    </row>
    <row r="5054" spans="439:453">
      <c r="PW5054" s="242"/>
      <c r="PX5054" s="242"/>
      <c r="PY5054" s="242"/>
      <c r="PZ5054" s="242"/>
      <c r="QA5054" s="242"/>
      <c r="QB5054" s="242"/>
      <c r="QC5054" s="242"/>
      <c r="QD5054" s="242"/>
      <c r="QE5054" s="242"/>
      <c r="QF5054" s="242"/>
      <c r="QG5054" s="242"/>
      <c r="QH5054" s="242"/>
      <c r="QI5054" s="242"/>
      <c r="QJ5054" s="242"/>
      <c r="QK5054" s="242"/>
    </row>
    <row r="5055" spans="439:453">
      <c r="PW5055" s="242"/>
      <c r="PX5055" s="242"/>
      <c r="PY5055" s="242"/>
      <c r="PZ5055" s="242"/>
      <c r="QA5055" s="242"/>
      <c r="QB5055" s="242"/>
      <c r="QC5055" s="242"/>
      <c r="QD5055" s="242"/>
      <c r="QE5055" s="242"/>
      <c r="QF5055" s="242"/>
      <c r="QG5055" s="242"/>
      <c r="QH5055" s="242"/>
      <c r="QI5055" s="242"/>
      <c r="QJ5055" s="242"/>
      <c r="QK5055" s="242"/>
    </row>
    <row r="5056" spans="439:453">
      <c r="PW5056" s="242"/>
      <c r="PX5056" s="242"/>
      <c r="PY5056" s="242"/>
      <c r="PZ5056" s="242"/>
      <c r="QA5056" s="242"/>
      <c r="QB5056" s="242"/>
      <c r="QC5056" s="242"/>
      <c r="QD5056" s="242"/>
      <c r="QE5056" s="242"/>
      <c r="QF5056" s="242"/>
      <c r="QG5056" s="242"/>
      <c r="QH5056" s="242"/>
      <c r="QI5056" s="242"/>
      <c r="QJ5056" s="242"/>
      <c r="QK5056" s="242"/>
    </row>
    <row r="5057" spans="439:453">
      <c r="PW5057" s="242"/>
      <c r="PX5057" s="242"/>
      <c r="PY5057" s="242"/>
      <c r="PZ5057" s="242"/>
      <c r="QA5057" s="242"/>
      <c r="QB5057" s="242"/>
      <c r="QC5057" s="242"/>
      <c r="QD5057" s="242"/>
      <c r="QE5057" s="242"/>
      <c r="QF5057" s="242"/>
      <c r="QG5057" s="242"/>
      <c r="QH5057" s="242"/>
      <c r="QI5057" s="242"/>
      <c r="QJ5057" s="242"/>
      <c r="QK5057" s="242"/>
    </row>
    <row r="5058" spans="439:453">
      <c r="PW5058" s="242"/>
      <c r="PX5058" s="242"/>
      <c r="PY5058" s="242"/>
      <c r="PZ5058" s="242"/>
      <c r="QA5058" s="242"/>
      <c r="QB5058" s="242"/>
      <c r="QC5058" s="242"/>
      <c r="QD5058" s="242"/>
      <c r="QE5058" s="242"/>
      <c r="QF5058" s="242"/>
      <c r="QG5058" s="242"/>
      <c r="QH5058" s="242"/>
      <c r="QI5058" s="242"/>
      <c r="QJ5058" s="242"/>
      <c r="QK5058" s="242"/>
    </row>
    <row r="5059" spans="439:453">
      <c r="PW5059" s="242"/>
      <c r="PX5059" s="242"/>
      <c r="PY5059" s="242"/>
      <c r="PZ5059" s="242"/>
      <c r="QA5059" s="242"/>
      <c r="QB5059" s="242"/>
      <c r="QC5059" s="242"/>
      <c r="QD5059" s="242"/>
      <c r="QE5059" s="242"/>
      <c r="QF5059" s="242"/>
      <c r="QG5059" s="242"/>
      <c r="QH5059" s="242"/>
      <c r="QI5059" s="242"/>
      <c r="QJ5059" s="242"/>
      <c r="QK5059" s="242"/>
    </row>
    <row r="5060" spans="439:453">
      <c r="PW5060" s="242"/>
      <c r="PX5060" s="242"/>
      <c r="PY5060" s="242"/>
      <c r="PZ5060" s="242"/>
      <c r="QA5060" s="242"/>
      <c r="QB5060" s="242"/>
      <c r="QC5060" s="242"/>
      <c r="QD5060" s="242"/>
      <c r="QE5060" s="242"/>
      <c r="QF5060" s="242"/>
      <c r="QG5060" s="242"/>
      <c r="QH5060" s="242"/>
      <c r="QI5060" s="242"/>
      <c r="QJ5060" s="242"/>
      <c r="QK5060" s="242"/>
    </row>
    <row r="5061" spans="439:453">
      <c r="PW5061" s="242"/>
      <c r="PX5061" s="242"/>
      <c r="PY5061" s="242"/>
      <c r="PZ5061" s="242"/>
      <c r="QA5061" s="242"/>
      <c r="QB5061" s="242"/>
      <c r="QC5061" s="242"/>
      <c r="QD5061" s="242"/>
      <c r="QE5061" s="242"/>
      <c r="QF5061" s="242"/>
      <c r="QG5061" s="242"/>
      <c r="QH5061" s="242"/>
      <c r="QI5061" s="242"/>
      <c r="QJ5061" s="242"/>
      <c r="QK5061" s="242"/>
    </row>
    <row r="5062" spans="439:453">
      <c r="PW5062" s="242"/>
      <c r="PX5062" s="242"/>
      <c r="PY5062" s="242"/>
      <c r="PZ5062" s="242"/>
      <c r="QA5062" s="242"/>
      <c r="QB5062" s="242"/>
      <c r="QC5062" s="242"/>
      <c r="QD5062" s="242"/>
      <c r="QE5062" s="242"/>
      <c r="QF5062" s="242"/>
      <c r="QG5062" s="242"/>
      <c r="QH5062" s="242"/>
      <c r="QI5062" s="242"/>
      <c r="QJ5062" s="242"/>
      <c r="QK5062" s="242"/>
    </row>
    <row r="5063" spans="439:453">
      <c r="PW5063" s="242"/>
      <c r="PX5063" s="242"/>
      <c r="PY5063" s="242"/>
      <c r="PZ5063" s="242"/>
      <c r="QA5063" s="242"/>
      <c r="QB5063" s="242"/>
      <c r="QC5063" s="242"/>
      <c r="QD5063" s="242"/>
      <c r="QE5063" s="242"/>
      <c r="QF5063" s="242"/>
      <c r="QG5063" s="242"/>
      <c r="QH5063" s="242"/>
      <c r="QI5063" s="242"/>
      <c r="QJ5063" s="242"/>
      <c r="QK5063" s="242"/>
    </row>
    <row r="5064" spans="439:453">
      <c r="PW5064" s="242"/>
      <c r="PX5064" s="242"/>
      <c r="PY5064" s="242"/>
      <c r="PZ5064" s="242"/>
      <c r="QA5064" s="242"/>
      <c r="QB5064" s="242"/>
      <c r="QC5064" s="242"/>
      <c r="QD5064" s="242"/>
      <c r="QE5064" s="242"/>
      <c r="QF5064" s="242"/>
      <c r="QG5064" s="242"/>
      <c r="QH5064" s="242"/>
      <c r="QI5064" s="242"/>
      <c r="QJ5064" s="242"/>
      <c r="QK5064" s="242"/>
    </row>
    <row r="5065" spans="439:453">
      <c r="PW5065" s="242"/>
      <c r="PX5065" s="242"/>
      <c r="PY5065" s="242"/>
      <c r="PZ5065" s="242"/>
      <c r="QA5065" s="242"/>
      <c r="QB5065" s="242"/>
      <c r="QC5065" s="242"/>
      <c r="QD5065" s="242"/>
      <c r="QE5065" s="242"/>
      <c r="QF5065" s="242"/>
      <c r="QG5065" s="242"/>
      <c r="QH5065" s="242"/>
      <c r="QI5065" s="242"/>
      <c r="QJ5065" s="242"/>
      <c r="QK5065" s="242"/>
    </row>
    <row r="5066" spans="439:453">
      <c r="PW5066" s="242"/>
      <c r="PX5066" s="242"/>
      <c r="PY5066" s="242"/>
      <c r="PZ5066" s="242"/>
      <c r="QA5066" s="242"/>
      <c r="QB5066" s="242"/>
      <c r="QC5066" s="242"/>
      <c r="QD5066" s="242"/>
      <c r="QE5066" s="242"/>
      <c r="QF5066" s="242"/>
      <c r="QG5066" s="242"/>
      <c r="QH5066" s="242"/>
      <c r="QI5066" s="242"/>
      <c r="QJ5066" s="242"/>
      <c r="QK5066" s="242"/>
    </row>
    <row r="5067" spans="439:453">
      <c r="PW5067" s="242"/>
      <c r="PX5067" s="242"/>
      <c r="PY5067" s="242"/>
      <c r="PZ5067" s="242"/>
      <c r="QA5067" s="242"/>
      <c r="QB5067" s="242"/>
      <c r="QC5067" s="242"/>
      <c r="QD5067" s="242"/>
      <c r="QE5067" s="242"/>
      <c r="QF5067" s="242"/>
      <c r="QG5067" s="242"/>
      <c r="QH5067" s="242"/>
      <c r="QI5067" s="242"/>
      <c r="QJ5067" s="242"/>
      <c r="QK5067" s="242"/>
    </row>
    <row r="5068" spans="439:453">
      <c r="PW5068" s="242"/>
      <c r="PX5068" s="242"/>
      <c r="PY5068" s="242"/>
      <c r="PZ5068" s="242"/>
      <c r="QA5068" s="242"/>
      <c r="QB5068" s="242"/>
      <c r="QC5068" s="242"/>
      <c r="QD5068" s="242"/>
      <c r="QE5068" s="242"/>
      <c r="QF5068" s="242"/>
      <c r="QG5068" s="242"/>
      <c r="QH5068" s="242"/>
      <c r="QI5068" s="242"/>
      <c r="QJ5068" s="242"/>
      <c r="QK5068" s="242"/>
    </row>
    <row r="5069" spans="439:453">
      <c r="PW5069" s="242"/>
      <c r="PX5069" s="242"/>
      <c r="PY5069" s="242"/>
      <c r="PZ5069" s="242"/>
      <c r="QA5069" s="242"/>
      <c r="QB5069" s="242"/>
      <c r="QC5069" s="242"/>
      <c r="QD5069" s="242"/>
      <c r="QE5069" s="242"/>
      <c r="QF5069" s="242"/>
      <c r="QG5069" s="242"/>
      <c r="QH5069" s="242"/>
      <c r="QI5069" s="242"/>
      <c r="QJ5069" s="242"/>
      <c r="QK5069" s="242"/>
    </row>
    <row r="5070" spans="439:453">
      <c r="PW5070" s="242"/>
      <c r="PX5070" s="242"/>
      <c r="PY5070" s="242"/>
      <c r="PZ5070" s="242"/>
      <c r="QA5070" s="242"/>
      <c r="QB5070" s="242"/>
      <c r="QC5070" s="242"/>
      <c r="QD5070" s="242"/>
      <c r="QE5070" s="242"/>
      <c r="QF5070" s="242"/>
      <c r="QG5070" s="242"/>
      <c r="QH5070" s="242"/>
      <c r="QI5070" s="242"/>
      <c r="QJ5070" s="242"/>
      <c r="QK5070" s="242"/>
    </row>
    <row r="5071" spans="439:453">
      <c r="PW5071" s="242"/>
      <c r="PX5071" s="242"/>
      <c r="PY5071" s="242"/>
      <c r="PZ5071" s="242"/>
      <c r="QA5071" s="242"/>
      <c r="QB5071" s="242"/>
      <c r="QC5071" s="242"/>
      <c r="QD5071" s="242"/>
      <c r="QE5071" s="242"/>
      <c r="QF5071" s="242"/>
      <c r="QG5071" s="242"/>
      <c r="QH5071" s="242"/>
      <c r="QI5071" s="242"/>
      <c r="QJ5071" s="242"/>
      <c r="QK5071" s="242"/>
    </row>
    <row r="5072" spans="439:453">
      <c r="PW5072" s="242"/>
      <c r="PX5072" s="242"/>
      <c r="PY5072" s="242"/>
      <c r="PZ5072" s="242"/>
      <c r="QA5072" s="242"/>
      <c r="QB5072" s="242"/>
      <c r="QC5072" s="242"/>
      <c r="QD5072" s="242"/>
      <c r="QE5072" s="242"/>
      <c r="QF5072" s="242"/>
      <c r="QG5072" s="242"/>
      <c r="QH5072" s="242"/>
      <c r="QI5072" s="242"/>
      <c r="QJ5072" s="242"/>
      <c r="QK5072" s="242"/>
    </row>
    <row r="5073" spans="439:453">
      <c r="PW5073" s="242"/>
      <c r="PX5073" s="242"/>
      <c r="PY5073" s="242"/>
      <c r="PZ5073" s="242"/>
      <c r="QA5073" s="242"/>
      <c r="QB5073" s="242"/>
      <c r="QC5073" s="242"/>
      <c r="QD5073" s="242"/>
      <c r="QE5073" s="242"/>
      <c r="QF5073" s="242"/>
      <c r="QG5073" s="242"/>
      <c r="QH5073" s="242"/>
      <c r="QI5073" s="242"/>
      <c r="QJ5073" s="242"/>
      <c r="QK5073" s="242"/>
    </row>
    <row r="5074" spans="439:453">
      <c r="PW5074" s="242"/>
      <c r="PX5074" s="242"/>
      <c r="PY5074" s="242"/>
      <c r="PZ5074" s="242"/>
      <c r="QA5074" s="242"/>
      <c r="QB5074" s="242"/>
      <c r="QC5074" s="242"/>
      <c r="QD5074" s="242"/>
      <c r="QE5074" s="242"/>
      <c r="QF5074" s="242"/>
      <c r="QG5074" s="242"/>
      <c r="QH5074" s="242"/>
      <c r="QI5074" s="242"/>
      <c r="QJ5074" s="242"/>
      <c r="QK5074" s="242"/>
    </row>
    <row r="5075" spans="439:453">
      <c r="PW5075" s="242"/>
      <c r="PX5075" s="242"/>
      <c r="PY5075" s="242"/>
      <c r="PZ5075" s="242"/>
      <c r="QA5075" s="242"/>
      <c r="QB5075" s="242"/>
      <c r="QC5075" s="242"/>
      <c r="QD5075" s="242"/>
      <c r="QE5075" s="242"/>
      <c r="QF5075" s="242"/>
      <c r="QG5075" s="242"/>
      <c r="QH5075" s="242"/>
      <c r="QI5075" s="242"/>
      <c r="QJ5075" s="242"/>
      <c r="QK5075" s="242"/>
    </row>
    <row r="5076" spans="439:453">
      <c r="PW5076" s="242"/>
      <c r="PX5076" s="242"/>
      <c r="PY5076" s="242"/>
      <c r="PZ5076" s="242"/>
      <c r="QA5076" s="242"/>
      <c r="QB5076" s="242"/>
      <c r="QC5076" s="242"/>
      <c r="QD5076" s="242"/>
      <c r="QE5076" s="242"/>
      <c r="QF5076" s="242"/>
      <c r="QG5076" s="242"/>
      <c r="QH5076" s="242"/>
      <c r="QI5076" s="242"/>
      <c r="QJ5076" s="242"/>
      <c r="QK5076" s="242"/>
    </row>
    <row r="5077" spans="439:453">
      <c r="PW5077" s="242"/>
      <c r="PX5077" s="242"/>
      <c r="PY5077" s="242"/>
      <c r="PZ5077" s="242"/>
      <c r="QA5077" s="242"/>
      <c r="QB5077" s="242"/>
      <c r="QC5077" s="242"/>
      <c r="QD5077" s="242"/>
      <c r="QE5077" s="242"/>
      <c r="QF5077" s="242"/>
      <c r="QG5077" s="242"/>
      <c r="QH5077" s="242"/>
      <c r="QI5077" s="242"/>
      <c r="QJ5077" s="242"/>
      <c r="QK5077" s="242"/>
    </row>
    <row r="5078" spans="439:453">
      <c r="PW5078" s="242"/>
      <c r="PX5078" s="242"/>
      <c r="PY5078" s="242"/>
      <c r="PZ5078" s="242"/>
      <c r="QA5078" s="242"/>
      <c r="QB5078" s="242"/>
      <c r="QC5078" s="242"/>
      <c r="QD5078" s="242"/>
      <c r="QE5078" s="242"/>
      <c r="QF5078" s="242"/>
      <c r="QG5078" s="242"/>
      <c r="QH5078" s="242"/>
      <c r="QI5078" s="242"/>
      <c r="QJ5078" s="242"/>
      <c r="QK5078" s="242"/>
    </row>
    <row r="5079" spans="439:453">
      <c r="PW5079" s="242"/>
      <c r="PX5079" s="242"/>
      <c r="PY5079" s="242"/>
      <c r="PZ5079" s="242"/>
      <c r="QA5079" s="242"/>
      <c r="QB5079" s="242"/>
      <c r="QC5079" s="242"/>
      <c r="QD5079" s="242"/>
      <c r="QE5079" s="242"/>
      <c r="QF5079" s="242"/>
      <c r="QG5079" s="242"/>
      <c r="QH5079" s="242"/>
      <c r="QI5079" s="242"/>
      <c r="QJ5079" s="242"/>
      <c r="QK5079" s="242"/>
    </row>
    <row r="5080" spans="439:453">
      <c r="PW5080" s="242"/>
      <c r="PX5080" s="242"/>
      <c r="PY5080" s="242"/>
      <c r="PZ5080" s="242"/>
      <c r="QA5080" s="242"/>
      <c r="QB5080" s="242"/>
      <c r="QC5080" s="242"/>
      <c r="QD5080" s="242"/>
      <c r="QE5080" s="242"/>
      <c r="QF5080" s="242"/>
      <c r="QG5080" s="242"/>
      <c r="QH5080" s="242"/>
      <c r="QI5080" s="242"/>
      <c r="QJ5080" s="242"/>
      <c r="QK5080" s="242"/>
    </row>
    <row r="5081" spans="439:453">
      <c r="PW5081" s="242"/>
      <c r="PX5081" s="242"/>
      <c r="PY5081" s="242"/>
      <c r="PZ5081" s="242"/>
      <c r="QA5081" s="242"/>
      <c r="QB5081" s="242"/>
      <c r="QC5081" s="242"/>
      <c r="QD5081" s="242"/>
      <c r="QE5081" s="242"/>
      <c r="QF5081" s="242"/>
      <c r="QG5081" s="242"/>
      <c r="QH5081" s="242"/>
      <c r="QI5081" s="242"/>
      <c r="QJ5081" s="242"/>
      <c r="QK5081" s="242"/>
    </row>
    <row r="5082" spans="439:453">
      <c r="PW5082" s="242"/>
      <c r="PX5082" s="242"/>
      <c r="PY5082" s="242"/>
      <c r="PZ5082" s="242"/>
      <c r="QA5082" s="242"/>
      <c r="QB5082" s="242"/>
      <c r="QC5082" s="242"/>
      <c r="QD5082" s="242"/>
      <c r="QE5082" s="242"/>
      <c r="QF5082" s="242"/>
      <c r="QG5082" s="242"/>
      <c r="QH5082" s="242"/>
      <c r="QI5082" s="242"/>
      <c r="QJ5082" s="242"/>
      <c r="QK5082" s="242"/>
    </row>
    <row r="5083" spans="439:453">
      <c r="PW5083" s="242"/>
      <c r="PX5083" s="242"/>
      <c r="PY5083" s="242"/>
      <c r="PZ5083" s="242"/>
      <c r="QA5083" s="242"/>
      <c r="QB5083" s="242"/>
      <c r="QC5083" s="242"/>
      <c r="QD5083" s="242"/>
      <c r="QE5083" s="242"/>
      <c r="QF5083" s="242"/>
      <c r="QG5083" s="242"/>
      <c r="QH5083" s="242"/>
      <c r="QI5083" s="242"/>
      <c r="QJ5083" s="242"/>
      <c r="QK5083" s="242"/>
    </row>
    <row r="5084" spans="439:453">
      <c r="PW5084" s="242"/>
      <c r="PX5084" s="242"/>
      <c r="PY5084" s="242"/>
      <c r="PZ5084" s="242"/>
      <c r="QA5084" s="242"/>
      <c r="QB5084" s="242"/>
      <c r="QC5084" s="242"/>
      <c r="QD5084" s="242"/>
      <c r="QE5084" s="242"/>
      <c r="QF5084" s="242"/>
      <c r="QG5084" s="242"/>
      <c r="QH5084" s="242"/>
      <c r="QI5084" s="242"/>
      <c r="QJ5084" s="242"/>
      <c r="QK5084" s="242"/>
    </row>
    <row r="5085" spans="439:453">
      <c r="PW5085" s="242"/>
      <c r="PX5085" s="242"/>
      <c r="PY5085" s="242"/>
      <c r="PZ5085" s="242"/>
      <c r="QA5085" s="242"/>
      <c r="QB5085" s="242"/>
      <c r="QC5085" s="242"/>
      <c r="QD5085" s="242"/>
      <c r="QE5085" s="242"/>
      <c r="QF5085" s="242"/>
      <c r="QG5085" s="242"/>
      <c r="QH5085" s="242"/>
      <c r="QI5085" s="242"/>
      <c r="QJ5085" s="242"/>
      <c r="QK5085" s="242"/>
    </row>
    <row r="5086" spans="439:453">
      <c r="PW5086" s="242"/>
      <c r="PX5086" s="242"/>
      <c r="PY5086" s="242"/>
      <c r="PZ5086" s="242"/>
      <c r="QA5086" s="242"/>
      <c r="QB5086" s="242"/>
      <c r="QC5086" s="242"/>
      <c r="QD5086" s="242"/>
      <c r="QE5086" s="242"/>
      <c r="QF5086" s="242"/>
      <c r="QG5086" s="242"/>
      <c r="QH5086" s="242"/>
      <c r="QI5086" s="242"/>
      <c r="QJ5086" s="242"/>
      <c r="QK5086" s="242"/>
    </row>
    <row r="5087" spans="439:453">
      <c r="PW5087" s="242"/>
      <c r="PX5087" s="242"/>
      <c r="PY5087" s="242"/>
      <c r="PZ5087" s="242"/>
      <c r="QA5087" s="242"/>
      <c r="QB5087" s="242"/>
      <c r="QC5087" s="242"/>
      <c r="QD5087" s="242"/>
      <c r="QE5087" s="242"/>
      <c r="QF5087" s="242"/>
      <c r="QG5087" s="242"/>
      <c r="QH5087" s="242"/>
      <c r="QI5087" s="242"/>
      <c r="QJ5087" s="242"/>
      <c r="QK5087" s="242"/>
    </row>
    <row r="5088" spans="439:453">
      <c r="PW5088" s="242"/>
      <c r="PX5088" s="242"/>
      <c r="PY5088" s="242"/>
      <c r="PZ5088" s="242"/>
      <c r="QA5088" s="242"/>
      <c r="QB5088" s="242"/>
      <c r="QC5088" s="242"/>
      <c r="QD5088" s="242"/>
      <c r="QE5088" s="242"/>
      <c r="QF5088" s="242"/>
      <c r="QG5088" s="242"/>
      <c r="QH5088" s="242"/>
      <c r="QI5088" s="242"/>
      <c r="QJ5088" s="242"/>
      <c r="QK5088" s="242"/>
    </row>
    <row r="5089" spans="439:453">
      <c r="PW5089" s="242"/>
      <c r="PX5089" s="242"/>
      <c r="PY5089" s="242"/>
      <c r="PZ5089" s="242"/>
      <c r="QA5089" s="242"/>
      <c r="QB5089" s="242"/>
      <c r="QC5089" s="242"/>
      <c r="QD5089" s="242"/>
      <c r="QE5089" s="242"/>
      <c r="QF5089" s="242"/>
      <c r="QG5089" s="242"/>
      <c r="QH5089" s="242"/>
      <c r="QI5089" s="242"/>
      <c r="QJ5089" s="242"/>
      <c r="QK5089" s="242"/>
    </row>
    <row r="5090" spans="439:453">
      <c r="PW5090" s="242"/>
      <c r="PX5090" s="242"/>
      <c r="PY5090" s="242"/>
      <c r="PZ5090" s="242"/>
      <c r="QA5090" s="242"/>
      <c r="QB5090" s="242"/>
      <c r="QC5090" s="242"/>
      <c r="QD5090" s="242"/>
      <c r="QE5090" s="242"/>
      <c r="QF5090" s="242"/>
      <c r="QG5090" s="242"/>
      <c r="QH5090" s="242"/>
      <c r="QI5090" s="242"/>
      <c r="QJ5090" s="242"/>
      <c r="QK5090" s="242"/>
    </row>
    <row r="5091" spans="439:453">
      <c r="PW5091" s="242"/>
      <c r="PX5091" s="242"/>
      <c r="PY5091" s="242"/>
      <c r="PZ5091" s="242"/>
      <c r="QA5091" s="242"/>
      <c r="QB5091" s="242"/>
      <c r="QC5091" s="242"/>
      <c r="QD5091" s="242"/>
      <c r="QE5091" s="242"/>
      <c r="QF5091" s="242"/>
      <c r="QG5091" s="242"/>
      <c r="QH5091" s="242"/>
      <c r="QI5091" s="242"/>
      <c r="QJ5091" s="242"/>
      <c r="QK5091" s="242"/>
    </row>
    <row r="5092" spans="439:453">
      <c r="PW5092" s="242"/>
      <c r="PX5092" s="242"/>
      <c r="PY5092" s="242"/>
      <c r="PZ5092" s="242"/>
      <c r="QA5092" s="242"/>
      <c r="QB5092" s="242"/>
      <c r="QC5092" s="242"/>
      <c r="QD5092" s="242"/>
      <c r="QE5092" s="242"/>
      <c r="QF5092" s="242"/>
      <c r="QG5092" s="242"/>
      <c r="QH5092" s="242"/>
      <c r="QI5092" s="242"/>
      <c r="QJ5092" s="242"/>
      <c r="QK5092" s="242"/>
    </row>
    <row r="5093" spans="439:453">
      <c r="PW5093" s="242"/>
      <c r="PX5093" s="242"/>
      <c r="PY5093" s="242"/>
      <c r="PZ5093" s="242"/>
      <c r="QA5093" s="242"/>
      <c r="QB5093" s="242"/>
      <c r="QC5093" s="242"/>
      <c r="QD5093" s="242"/>
      <c r="QE5093" s="242"/>
      <c r="QF5093" s="242"/>
      <c r="QG5093" s="242"/>
      <c r="QH5093" s="242"/>
      <c r="QI5093" s="242"/>
      <c r="QJ5093" s="242"/>
      <c r="QK5093" s="242"/>
    </row>
    <row r="5094" spans="439:453">
      <c r="PW5094" s="242"/>
      <c r="PX5094" s="242"/>
      <c r="PY5094" s="242"/>
      <c r="PZ5094" s="242"/>
      <c r="QA5094" s="242"/>
      <c r="QB5094" s="242"/>
      <c r="QC5094" s="242"/>
      <c r="QD5094" s="242"/>
      <c r="QE5094" s="242"/>
      <c r="QF5094" s="242"/>
      <c r="QG5094" s="242"/>
      <c r="QH5094" s="242"/>
      <c r="QI5094" s="242"/>
      <c r="QJ5094" s="242"/>
      <c r="QK5094" s="242"/>
    </row>
    <row r="5095" spans="439:453">
      <c r="PW5095" s="242"/>
      <c r="PX5095" s="242"/>
      <c r="PY5095" s="242"/>
      <c r="PZ5095" s="242"/>
      <c r="QA5095" s="242"/>
      <c r="QB5095" s="242"/>
      <c r="QC5095" s="242"/>
      <c r="QD5095" s="242"/>
      <c r="QE5095" s="242"/>
      <c r="QF5095" s="242"/>
      <c r="QG5095" s="242"/>
      <c r="QH5095" s="242"/>
      <c r="QI5095" s="242"/>
      <c r="QJ5095" s="242"/>
      <c r="QK5095" s="242"/>
    </row>
    <row r="5096" spans="439:453">
      <c r="PW5096" s="242"/>
      <c r="PX5096" s="242"/>
      <c r="PY5096" s="242"/>
      <c r="PZ5096" s="242"/>
      <c r="QA5096" s="242"/>
      <c r="QB5096" s="242"/>
      <c r="QC5096" s="242"/>
      <c r="QD5096" s="242"/>
      <c r="QE5096" s="242"/>
      <c r="QF5096" s="242"/>
      <c r="QG5096" s="242"/>
      <c r="QH5096" s="242"/>
      <c r="QI5096" s="242"/>
      <c r="QJ5096" s="242"/>
      <c r="QK5096" s="242"/>
    </row>
    <row r="5097" spans="439:453">
      <c r="PW5097" s="242"/>
      <c r="PX5097" s="242"/>
      <c r="PY5097" s="242"/>
      <c r="PZ5097" s="242"/>
      <c r="QA5097" s="242"/>
      <c r="QB5097" s="242"/>
      <c r="QC5097" s="242"/>
      <c r="QD5097" s="242"/>
      <c r="QE5097" s="242"/>
      <c r="QF5097" s="242"/>
      <c r="QG5097" s="242"/>
      <c r="QH5097" s="242"/>
      <c r="QI5097" s="242"/>
      <c r="QJ5097" s="242"/>
      <c r="QK5097" s="242"/>
    </row>
    <row r="5098" spans="439:453">
      <c r="PW5098" s="242"/>
      <c r="PX5098" s="242"/>
      <c r="PY5098" s="242"/>
      <c r="PZ5098" s="242"/>
      <c r="QA5098" s="242"/>
      <c r="QB5098" s="242"/>
      <c r="QC5098" s="242"/>
      <c r="QD5098" s="242"/>
      <c r="QE5098" s="242"/>
      <c r="QF5098" s="242"/>
      <c r="QG5098" s="242"/>
      <c r="QH5098" s="242"/>
      <c r="QI5098" s="242"/>
      <c r="QJ5098" s="242"/>
      <c r="QK5098" s="242"/>
    </row>
    <row r="5099" spans="439:453">
      <c r="PW5099" s="242"/>
      <c r="PX5099" s="242"/>
      <c r="PY5099" s="242"/>
      <c r="PZ5099" s="242"/>
      <c r="QA5099" s="242"/>
      <c r="QB5099" s="242"/>
      <c r="QC5099" s="242"/>
      <c r="QD5099" s="242"/>
      <c r="QE5099" s="242"/>
      <c r="QF5099" s="242"/>
      <c r="QG5099" s="242"/>
      <c r="QH5099" s="242"/>
      <c r="QI5099" s="242"/>
      <c r="QJ5099" s="242"/>
      <c r="QK5099" s="242"/>
    </row>
    <row r="5100" spans="439:453">
      <c r="PW5100" s="242"/>
      <c r="PX5100" s="242"/>
      <c r="PY5100" s="242"/>
      <c r="PZ5100" s="242"/>
      <c r="QA5100" s="242"/>
      <c r="QB5100" s="242"/>
      <c r="QC5100" s="242"/>
      <c r="QD5100" s="242"/>
      <c r="QE5100" s="242"/>
      <c r="QF5100" s="242"/>
      <c r="QG5100" s="242"/>
      <c r="QH5100" s="242"/>
      <c r="QI5100" s="242"/>
      <c r="QJ5100" s="242"/>
      <c r="QK5100" s="242"/>
    </row>
    <row r="5101" spans="439:453">
      <c r="PW5101" s="242"/>
      <c r="PX5101" s="242"/>
      <c r="PY5101" s="242"/>
      <c r="PZ5101" s="242"/>
      <c r="QA5101" s="242"/>
      <c r="QB5101" s="242"/>
      <c r="QC5101" s="242"/>
      <c r="QD5101" s="242"/>
      <c r="QE5101" s="242"/>
      <c r="QF5101" s="242"/>
      <c r="QG5101" s="242"/>
      <c r="QH5101" s="242"/>
      <c r="QI5101" s="242"/>
      <c r="QJ5101" s="242"/>
      <c r="QK5101" s="242"/>
    </row>
    <row r="5102" spans="439:453">
      <c r="PW5102" s="242"/>
      <c r="PX5102" s="242"/>
      <c r="PY5102" s="242"/>
      <c r="PZ5102" s="242"/>
      <c r="QA5102" s="242"/>
      <c r="QB5102" s="242"/>
      <c r="QC5102" s="242"/>
      <c r="QD5102" s="242"/>
      <c r="QE5102" s="242"/>
      <c r="QF5102" s="242"/>
      <c r="QG5102" s="242"/>
      <c r="QH5102" s="242"/>
      <c r="QI5102" s="242"/>
      <c r="QJ5102" s="242"/>
      <c r="QK5102" s="242"/>
    </row>
    <row r="5103" spans="439:453">
      <c r="PW5103" s="242"/>
      <c r="PX5103" s="242"/>
      <c r="PY5103" s="242"/>
      <c r="PZ5103" s="242"/>
      <c r="QA5103" s="242"/>
      <c r="QB5103" s="242"/>
      <c r="QC5103" s="242"/>
      <c r="QD5103" s="242"/>
      <c r="QE5103" s="242"/>
      <c r="QF5103" s="242"/>
      <c r="QG5103" s="242"/>
      <c r="QH5103" s="242"/>
      <c r="QI5103" s="242"/>
      <c r="QJ5103" s="242"/>
      <c r="QK5103" s="242"/>
    </row>
    <row r="5104" spans="439:453">
      <c r="PW5104" s="242"/>
      <c r="PX5104" s="242"/>
      <c r="PY5104" s="242"/>
      <c r="PZ5104" s="242"/>
      <c r="QA5104" s="242"/>
      <c r="QB5104" s="242"/>
      <c r="QC5104" s="242"/>
      <c r="QD5104" s="242"/>
      <c r="QE5104" s="242"/>
      <c r="QF5104" s="242"/>
      <c r="QG5104" s="242"/>
      <c r="QH5104" s="242"/>
      <c r="QI5104" s="242"/>
      <c r="QJ5104" s="242"/>
      <c r="QK5104" s="242"/>
    </row>
    <row r="5105" spans="439:453">
      <c r="PW5105" s="242"/>
      <c r="PX5105" s="242"/>
      <c r="PY5105" s="242"/>
      <c r="PZ5105" s="242"/>
      <c r="QA5105" s="242"/>
      <c r="QB5105" s="242"/>
      <c r="QC5105" s="242"/>
      <c r="QD5105" s="242"/>
      <c r="QE5105" s="242"/>
      <c r="QF5105" s="242"/>
      <c r="QG5105" s="242"/>
      <c r="QH5105" s="242"/>
      <c r="QI5105" s="242"/>
      <c r="QJ5105" s="242"/>
      <c r="QK5105" s="242"/>
    </row>
    <row r="5106" spans="439:453">
      <c r="PW5106" s="242"/>
      <c r="PX5106" s="242"/>
      <c r="PY5106" s="242"/>
      <c r="PZ5106" s="242"/>
      <c r="QA5106" s="242"/>
      <c r="QB5106" s="242"/>
      <c r="QC5106" s="242"/>
      <c r="QD5106" s="242"/>
      <c r="QE5106" s="242"/>
      <c r="QF5106" s="242"/>
      <c r="QG5106" s="242"/>
      <c r="QH5106" s="242"/>
      <c r="QI5106" s="242"/>
      <c r="QJ5106" s="242"/>
      <c r="QK5106" s="242"/>
    </row>
    <row r="5107" spans="439:453">
      <c r="PW5107" s="242"/>
      <c r="PX5107" s="242"/>
      <c r="PY5107" s="242"/>
      <c r="PZ5107" s="242"/>
      <c r="QA5107" s="242"/>
      <c r="QB5107" s="242"/>
      <c r="QC5107" s="242"/>
      <c r="QD5107" s="242"/>
      <c r="QE5107" s="242"/>
      <c r="QF5107" s="242"/>
      <c r="QG5107" s="242"/>
      <c r="QH5107" s="242"/>
      <c r="QI5107" s="242"/>
      <c r="QJ5107" s="242"/>
      <c r="QK5107" s="242"/>
    </row>
    <row r="5108" spans="439:453">
      <c r="PW5108" s="242"/>
      <c r="PX5108" s="242"/>
      <c r="PY5108" s="242"/>
      <c r="PZ5108" s="242"/>
      <c r="QA5108" s="242"/>
      <c r="QB5108" s="242"/>
      <c r="QC5108" s="242"/>
      <c r="QD5108" s="242"/>
      <c r="QE5108" s="242"/>
      <c r="QF5108" s="242"/>
      <c r="QG5108" s="242"/>
      <c r="QH5108" s="242"/>
      <c r="QI5108" s="242"/>
      <c r="QJ5108" s="242"/>
      <c r="QK5108" s="242"/>
    </row>
    <row r="5109" spans="439:453">
      <c r="PW5109" s="242"/>
      <c r="PX5109" s="242"/>
      <c r="PY5109" s="242"/>
      <c r="PZ5109" s="242"/>
      <c r="QA5109" s="242"/>
      <c r="QB5109" s="242"/>
      <c r="QC5109" s="242"/>
      <c r="QD5109" s="242"/>
      <c r="QE5109" s="242"/>
      <c r="QF5109" s="242"/>
      <c r="QG5109" s="242"/>
      <c r="QH5109" s="242"/>
      <c r="QI5109" s="242"/>
      <c r="QJ5109" s="242"/>
      <c r="QK5109" s="242"/>
    </row>
    <row r="5110" spans="439:453">
      <c r="PW5110" s="242"/>
      <c r="PX5110" s="242"/>
      <c r="PY5110" s="242"/>
      <c r="PZ5110" s="242"/>
      <c r="QA5110" s="242"/>
      <c r="QB5110" s="242"/>
      <c r="QC5110" s="242"/>
      <c r="QD5110" s="242"/>
      <c r="QE5110" s="242"/>
      <c r="QF5110" s="242"/>
      <c r="QG5110" s="242"/>
      <c r="QH5110" s="242"/>
      <c r="QI5110" s="242"/>
      <c r="QJ5110" s="242"/>
      <c r="QK5110" s="242"/>
    </row>
    <row r="5111" spans="439:453">
      <c r="PW5111" s="242"/>
      <c r="PX5111" s="242"/>
      <c r="PY5111" s="242"/>
      <c r="PZ5111" s="242"/>
      <c r="QA5111" s="242"/>
      <c r="QB5111" s="242"/>
      <c r="QC5111" s="242"/>
      <c r="QD5111" s="242"/>
      <c r="QE5111" s="242"/>
      <c r="QF5111" s="242"/>
      <c r="QG5111" s="242"/>
      <c r="QH5111" s="242"/>
      <c r="QI5111" s="242"/>
      <c r="QJ5111" s="242"/>
      <c r="QK5111" s="242"/>
    </row>
    <row r="5112" spans="439:453">
      <c r="PW5112" s="242"/>
      <c r="PX5112" s="242"/>
      <c r="PY5112" s="242"/>
      <c r="PZ5112" s="242"/>
      <c r="QA5112" s="242"/>
      <c r="QB5112" s="242"/>
      <c r="QC5112" s="242"/>
      <c r="QD5112" s="242"/>
      <c r="QE5112" s="242"/>
      <c r="QF5112" s="242"/>
      <c r="QG5112" s="242"/>
      <c r="QH5112" s="242"/>
      <c r="QI5112" s="242"/>
      <c r="QJ5112" s="242"/>
      <c r="QK5112" s="242"/>
    </row>
    <row r="5113" spans="439:453">
      <c r="PW5113" s="242"/>
      <c r="PX5113" s="242"/>
      <c r="PY5113" s="242"/>
      <c r="PZ5113" s="242"/>
      <c r="QA5113" s="242"/>
      <c r="QB5113" s="242"/>
      <c r="QC5113" s="242"/>
      <c r="QD5113" s="242"/>
      <c r="QE5113" s="242"/>
      <c r="QF5113" s="242"/>
      <c r="QG5113" s="242"/>
      <c r="QH5113" s="242"/>
      <c r="QI5113" s="242"/>
      <c r="QJ5113" s="242"/>
      <c r="QK5113" s="242"/>
    </row>
    <row r="5114" spans="439:453">
      <c r="PW5114" s="242"/>
      <c r="PX5114" s="242"/>
      <c r="PY5114" s="242"/>
      <c r="PZ5114" s="242"/>
      <c r="QA5114" s="242"/>
      <c r="QB5114" s="242"/>
      <c r="QC5114" s="242"/>
      <c r="QD5114" s="242"/>
      <c r="QE5114" s="242"/>
      <c r="QF5114" s="242"/>
      <c r="QG5114" s="242"/>
      <c r="QH5114" s="242"/>
      <c r="QI5114" s="242"/>
      <c r="QJ5114" s="242"/>
      <c r="QK5114" s="242"/>
    </row>
    <row r="5115" spans="439:453">
      <c r="PW5115" s="242"/>
      <c r="PX5115" s="242"/>
      <c r="PY5115" s="242"/>
      <c r="PZ5115" s="242"/>
      <c r="QA5115" s="242"/>
      <c r="QB5115" s="242"/>
      <c r="QC5115" s="242"/>
      <c r="QD5115" s="242"/>
      <c r="QE5115" s="242"/>
      <c r="QF5115" s="242"/>
      <c r="QG5115" s="242"/>
      <c r="QH5115" s="242"/>
      <c r="QI5115" s="242"/>
      <c r="QJ5115" s="242"/>
      <c r="QK5115" s="242"/>
    </row>
    <row r="5116" spans="439:453">
      <c r="PW5116" s="242"/>
      <c r="PX5116" s="242"/>
      <c r="PY5116" s="242"/>
      <c r="PZ5116" s="242"/>
      <c r="QA5116" s="242"/>
      <c r="QB5116" s="242"/>
      <c r="QC5116" s="242"/>
      <c r="QD5116" s="242"/>
      <c r="QE5116" s="242"/>
      <c r="QF5116" s="242"/>
      <c r="QG5116" s="242"/>
      <c r="QH5116" s="242"/>
      <c r="QI5116" s="242"/>
      <c r="QJ5116" s="242"/>
      <c r="QK5116" s="242"/>
    </row>
    <row r="5117" spans="439:453">
      <c r="PW5117" s="242"/>
      <c r="PX5117" s="242"/>
      <c r="PY5117" s="242"/>
      <c r="PZ5117" s="242"/>
      <c r="QA5117" s="242"/>
      <c r="QB5117" s="242"/>
      <c r="QC5117" s="242"/>
      <c r="QD5117" s="242"/>
      <c r="QE5117" s="242"/>
      <c r="QF5117" s="242"/>
      <c r="QG5117" s="242"/>
      <c r="QH5117" s="242"/>
      <c r="QI5117" s="242"/>
      <c r="QJ5117" s="242"/>
      <c r="QK5117" s="242"/>
    </row>
    <row r="5118" spans="439:453">
      <c r="PW5118" s="242"/>
      <c r="PX5118" s="242"/>
      <c r="PY5118" s="242"/>
      <c r="PZ5118" s="242"/>
      <c r="QA5118" s="242"/>
      <c r="QB5118" s="242"/>
      <c r="QC5118" s="242"/>
      <c r="QD5118" s="242"/>
      <c r="QE5118" s="242"/>
      <c r="QF5118" s="242"/>
      <c r="QG5118" s="242"/>
      <c r="QH5118" s="242"/>
      <c r="QI5118" s="242"/>
      <c r="QJ5118" s="242"/>
      <c r="QK5118" s="242"/>
    </row>
    <row r="5119" spans="439:453">
      <c r="PW5119" s="242"/>
      <c r="PX5119" s="242"/>
      <c r="PY5119" s="242"/>
      <c r="PZ5119" s="242"/>
      <c r="QA5119" s="242"/>
      <c r="QB5119" s="242"/>
      <c r="QC5119" s="242"/>
      <c r="QD5119" s="242"/>
      <c r="QE5119" s="242"/>
      <c r="QF5119" s="242"/>
      <c r="QG5119" s="242"/>
      <c r="QH5119" s="242"/>
      <c r="QI5119" s="242"/>
      <c r="QJ5119" s="242"/>
      <c r="QK5119" s="242"/>
    </row>
    <row r="5120" spans="439:453">
      <c r="PW5120" s="242"/>
      <c r="PX5120" s="242"/>
      <c r="PY5120" s="242"/>
      <c r="PZ5120" s="242"/>
      <c r="QA5120" s="242"/>
      <c r="QB5120" s="242"/>
      <c r="QC5120" s="242"/>
      <c r="QD5120" s="242"/>
      <c r="QE5120" s="242"/>
      <c r="QF5120" s="242"/>
      <c r="QG5120" s="242"/>
      <c r="QH5120" s="242"/>
      <c r="QI5120" s="242"/>
      <c r="QJ5120" s="242"/>
      <c r="QK5120" s="242"/>
    </row>
    <row r="5121" spans="439:453">
      <c r="PW5121" s="242"/>
      <c r="PX5121" s="242"/>
      <c r="PY5121" s="242"/>
      <c r="PZ5121" s="242"/>
      <c r="QA5121" s="242"/>
      <c r="QB5121" s="242"/>
      <c r="QC5121" s="242"/>
      <c r="QD5121" s="242"/>
      <c r="QE5121" s="242"/>
      <c r="QF5121" s="242"/>
      <c r="QG5121" s="242"/>
      <c r="QH5121" s="242"/>
      <c r="QI5121" s="242"/>
      <c r="QJ5121" s="242"/>
      <c r="QK5121" s="242"/>
    </row>
    <row r="5122" spans="439:453">
      <c r="PW5122" s="242"/>
      <c r="PX5122" s="242"/>
      <c r="PY5122" s="242"/>
      <c r="PZ5122" s="242"/>
      <c r="QA5122" s="242"/>
      <c r="QB5122" s="242"/>
      <c r="QC5122" s="242"/>
      <c r="QD5122" s="242"/>
      <c r="QE5122" s="242"/>
      <c r="QF5122" s="242"/>
      <c r="QG5122" s="242"/>
      <c r="QH5122" s="242"/>
      <c r="QI5122" s="242"/>
      <c r="QJ5122" s="242"/>
      <c r="QK5122" s="242"/>
    </row>
    <row r="5123" spans="439:453">
      <c r="PW5123" s="242"/>
      <c r="PX5123" s="242"/>
      <c r="PY5123" s="242"/>
      <c r="PZ5123" s="242"/>
      <c r="QA5123" s="242"/>
      <c r="QB5123" s="242"/>
      <c r="QC5123" s="242"/>
      <c r="QD5123" s="242"/>
      <c r="QE5123" s="242"/>
      <c r="QF5123" s="242"/>
      <c r="QG5123" s="242"/>
      <c r="QH5123" s="242"/>
      <c r="QI5123" s="242"/>
      <c r="QJ5123" s="242"/>
      <c r="QK5123" s="242"/>
    </row>
    <row r="5124" spans="439:453">
      <c r="PW5124" s="242"/>
      <c r="PX5124" s="242"/>
      <c r="PY5124" s="242"/>
      <c r="PZ5124" s="242"/>
      <c r="QA5124" s="242"/>
      <c r="QB5124" s="242"/>
      <c r="QC5124" s="242"/>
      <c r="QD5124" s="242"/>
      <c r="QE5124" s="242"/>
      <c r="QF5124" s="242"/>
      <c r="QG5124" s="242"/>
      <c r="QH5124" s="242"/>
      <c r="QI5124" s="242"/>
      <c r="QJ5124" s="242"/>
      <c r="QK5124" s="242"/>
    </row>
    <row r="5125" spans="439:453">
      <c r="PW5125" s="242"/>
      <c r="PX5125" s="242"/>
      <c r="PY5125" s="242"/>
      <c r="PZ5125" s="242"/>
      <c r="QA5125" s="242"/>
      <c r="QB5125" s="242"/>
      <c r="QC5125" s="242"/>
      <c r="QD5125" s="242"/>
      <c r="QE5125" s="242"/>
      <c r="QF5125" s="242"/>
      <c r="QG5125" s="242"/>
      <c r="QH5125" s="242"/>
      <c r="QI5125" s="242"/>
      <c r="QJ5125" s="242"/>
      <c r="QK5125" s="242"/>
    </row>
    <row r="5126" spans="439:453">
      <c r="PW5126" s="242"/>
      <c r="PX5126" s="242"/>
      <c r="PY5126" s="242"/>
      <c r="PZ5126" s="242"/>
      <c r="QA5126" s="242"/>
      <c r="QB5126" s="242"/>
      <c r="QC5126" s="242"/>
      <c r="QD5126" s="242"/>
      <c r="QE5126" s="242"/>
      <c r="QF5126" s="242"/>
      <c r="QG5126" s="242"/>
      <c r="QH5126" s="242"/>
      <c r="QI5126" s="242"/>
      <c r="QJ5126" s="242"/>
      <c r="QK5126" s="242"/>
    </row>
    <row r="5127" spans="439:453">
      <c r="PW5127" s="242"/>
      <c r="PX5127" s="242"/>
      <c r="PY5127" s="242"/>
      <c r="PZ5127" s="242"/>
      <c r="QA5127" s="242"/>
      <c r="QB5127" s="242"/>
      <c r="QC5127" s="242"/>
      <c r="QD5127" s="242"/>
      <c r="QE5127" s="242"/>
      <c r="QF5127" s="242"/>
      <c r="QG5127" s="242"/>
      <c r="QH5127" s="242"/>
      <c r="QI5127" s="242"/>
      <c r="QJ5127" s="242"/>
      <c r="QK5127" s="242"/>
    </row>
    <row r="5128" spans="439:453">
      <c r="PW5128" s="242"/>
      <c r="PX5128" s="242"/>
      <c r="PY5128" s="242"/>
      <c r="PZ5128" s="242"/>
      <c r="QA5128" s="242"/>
      <c r="QB5128" s="242"/>
      <c r="QC5128" s="242"/>
      <c r="QD5128" s="242"/>
      <c r="QE5128" s="242"/>
      <c r="QF5128" s="242"/>
      <c r="QG5128" s="242"/>
      <c r="QH5128" s="242"/>
      <c r="QI5128" s="242"/>
      <c r="QJ5128" s="242"/>
      <c r="QK5128" s="242"/>
    </row>
    <row r="5129" spans="439:453">
      <c r="PW5129" s="242"/>
      <c r="PX5129" s="242"/>
      <c r="PY5129" s="242"/>
      <c r="PZ5129" s="242"/>
      <c r="QA5129" s="242"/>
      <c r="QB5129" s="242"/>
      <c r="QC5129" s="242"/>
      <c r="QD5129" s="242"/>
      <c r="QE5129" s="242"/>
      <c r="QF5129" s="242"/>
      <c r="QG5129" s="242"/>
      <c r="QH5129" s="242"/>
      <c r="QI5129" s="242"/>
      <c r="QJ5129" s="242"/>
      <c r="QK5129" s="242"/>
    </row>
    <row r="5130" spans="439:453">
      <c r="PW5130" s="242"/>
      <c r="PX5130" s="242"/>
      <c r="PY5130" s="242"/>
      <c r="PZ5130" s="242"/>
      <c r="QA5130" s="242"/>
      <c r="QB5130" s="242"/>
      <c r="QC5130" s="242"/>
      <c r="QD5130" s="242"/>
      <c r="QE5130" s="242"/>
      <c r="QF5130" s="242"/>
      <c r="QG5130" s="242"/>
      <c r="QH5130" s="242"/>
      <c r="QI5130" s="242"/>
      <c r="QJ5130" s="242"/>
      <c r="QK5130" s="242"/>
    </row>
    <row r="5131" spans="439:453">
      <c r="PW5131" s="242"/>
      <c r="PX5131" s="242"/>
      <c r="PY5131" s="242"/>
      <c r="PZ5131" s="242"/>
      <c r="QA5131" s="242"/>
      <c r="QB5131" s="242"/>
      <c r="QC5131" s="242"/>
      <c r="QD5131" s="242"/>
      <c r="QE5131" s="242"/>
      <c r="QF5131" s="242"/>
      <c r="QG5131" s="242"/>
      <c r="QH5131" s="242"/>
      <c r="QI5131" s="242"/>
      <c r="QJ5131" s="242"/>
      <c r="QK5131" s="242"/>
    </row>
    <row r="5132" spans="439:453">
      <c r="PW5132" s="242"/>
      <c r="PX5132" s="242"/>
      <c r="PY5132" s="242"/>
      <c r="PZ5132" s="242"/>
      <c r="QA5132" s="242"/>
      <c r="QB5132" s="242"/>
      <c r="QC5132" s="242"/>
      <c r="QD5132" s="242"/>
      <c r="QE5132" s="242"/>
      <c r="QF5132" s="242"/>
      <c r="QG5132" s="242"/>
      <c r="QH5132" s="242"/>
      <c r="QI5132" s="242"/>
      <c r="QJ5132" s="242"/>
      <c r="QK5132" s="242"/>
    </row>
    <row r="5133" spans="439:453">
      <c r="PW5133" s="242"/>
      <c r="PX5133" s="242"/>
      <c r="PY5133" s="242"/>
      <c r="PZ5133" s="242"/>
      <c r="QA5133" s="242"/>
      <c r="QB5133" s="242"/>
      <c r="QC5133" s="242"/>
      <c r="QD5133" s="242"/>
      <c r="QE5133" s="242"/>
      <c r="QF5133" s="242"/>
      <c r="QG5133" s="242"/>
      <c r="QH5133" s="242"/>
      <c r="QI5133" s="242"/>
      <c r="QJ5133" s="242"/>
      <c r="QK5133" s="242"/>
    </row>
    <row r="5134" spans="439:453">
      <c r="PW5134" s="242"/>
      <c r="PX5134" s="242"/>
      <c r="PY5134" s="242"/>
      <c r="PZ5134" s="242"/>
      <c r="QA5134" s="242"/>
      <c r="QB5134" s="242"/>
      <c r="QC5134" s="242"/>
      <c r="QD5134" s="242"/>
      <c r="QE5134" s="242"/>
      <c r="QF5134" s="242"/>
      <c r="QG5134" s="242"/>
      <c r="QH5134" s="242"/>
      <c r="QI5134" s="242"/>
      <c r="QJ5134" s="242"/>
      <c r="QK5134" s="242"/>
    </row>
    <row r="5135" spans="439:453">
      <c r="PW5135" s="242"/>
      <c r="PX5135" s="242"/>
      <c r="PY5135" s="242"/>
      <c r="PZ5135" s="242"/>
      <c r="QA5135" s="242"/>
      <c r="QB5135" s="242"/>
      <c r="QC5135" s="242"/>
      <c r="QD5135" s="242"/>
      <c r="QE5135" s="242"/>
      <c r="QF5135" s="242"/>
      <c r="QG5135" s="242"/>
      <c r="QH5135" s="242"/>
      <c r="QI5135" s="242"/>
      <c r="QJ5135" s="242"/>
      <c r="QK5135" s="242"/>
    </row>
    <row r="5136" spans="439:453">
      <c r="PW5136" s="242"/>
      <c r="PX5136" s="242"/>
      <c r="PY5136" s="242"/>
      <c r="PZ5136" s="242"/>
      <c r="QA5136" s="242"/>
      <c r="QB5136" s="242"/>
      <c r="QC5136" s="242"/>
      <c r="QD5136" s="242"/>
      <c r="QE5136" s="242"/>
      <c r="QF5136" s="242"/>
      <c r="QG5136" s="242"/>
      <c r="QH5136" s="242"/>
      <c r="QI5136" s="242"/>
      <c r="QJ5136" s="242"/>
      <c r="QK5136" s="242"/>
    </row>
    <row r="5137" spans="439:453">
      <c r="PW5137" s="242"/>
      <c r="PX5137" s="242"/>
      <c r="PY5137" s="242"/>
      <c r="PZ5137" s="242"/>
      <c r="QA5137" s="242"/>
      <c r="QB5137" s="242"/>
      <c r="QC5137" s="242"/>
      <c r="QD5137" s="242"/>
      <c r="QE5137" s="242"/>
      <c r="QF5137" s="242"/>
      <c r="QG5137" s="242"/>
      <c r="QH5137" s="242"/>
      <c r="QI5137" s="242"/>
      <c r="QJ5137" s="242"/>
      <c r="QK5137" s="242"/>
    </row>
    <row r="5138" spans="439:453">
      <c r="PW5138" s="242"/>
      <c r="PX5138" s="242"/>
      <c r="PY5138" s="242"/>
      <c r="PZ5138" s="242"/>
      <c r="QA5138" s="242"/>
      <c r="QB5138" s="242"/>
      <c r="QC5138" s="242"/>
      <c r="QD5138" s="242"/>
      <c r="QE5138" s="242"/>
      <c r="QF5138" s="242"/>
      <c r="QG5138" s="242"/>
      <c r="QH5138" s="242"/>
      <c r="QI5138" s="242"/>
      <c r="QJ5138" s="242"/>
      <c r="QK5138" s="242"/>
    </row>
    <row r="5139" spans="439:453">
      <c r="PW5139" s="242"/>
      <c r="PX5139" s="242"/>
      <c r="PY5139" s="242"/>
      <c r="PZ5139" s="242"/>
      <c r="QA5139" s="242"/>
      <c r="QB5139" s="242"/>
      <c r="QC5139" s="242"/>
      <c r="QD5139" s="242"/>
      <c r="QE5139" s="242"/>
      <c r="QF5139" s="242"/>
      <c r="QG5139" s="242"/>
      <c r="QH5139" s="242"/>
      <c r="QI5139" s="242"/>
      <c r="QJ5139" s="242"/>
      <c r="QK5139" s="242"/>
    </row>
    <row r="5140" spans="439:453">
      <c r="PW5140" s="242"/>
      <c r="PX5140" s="242"/>
      <c r="PY5140" s="242"/>
      <c r="PZ5140" s="242"/>
      <c r="QA5140" s="242"/>
      <c r="QB5140" s="242"/>
      <c r="QC5140" s="242"/>
      <c r="QD5140" s="242"/>
      <c r="QE5140" s="242"/>
      <c r="QF5140" s="242"/>
      <c r="QG5140" s="242"/>
      <c r="QH5140" s="242"/>
      <c r="QI5140" s="242"/>
      <c r="QJ5140" s="242"/>
      <c r="QK5140" s="242"/>
    </row>
    <row r="5141" spans="439:453">
      <c r="PW5141" s="242"/>
      <c r="PX5141" s="242"/>
      <c r="PY5141" s="242"/>
      <c r="PZ5141" s="242"/>
      <c r="QA5141" s="242"/>
      <c r="QB5141" s="242"/>
      <c r="QC5141" s="242"/>
      <c r="QD5141" s="242"/>
      <c r="QE5141" s="242"/>
      <c r="QF5141" s="242"/>
      <c r="QG5141" s="242"/>
      <c r="QH5141" s="242"/>
      <c r="QI5141" s="242"/>
      <c r="QJ5141" s="242"/>
      <c r="QK5141" s="242"/>
    </row>
    <row r="5142" spans="439:453">
      <c r="PW5142" s="242"/>
      <c r="PX5142" s="242"/>
      <c r="PY5142" s="242"/>
      <c r="PZ5142" s="242"/>
      <c r="QA5142" s="242"/>
      <c r="QB5142" s="242"/>
      <c r="QC5142" s="242"/>
      <c r="QD5142" s="242"/>
      <c r="QE5142" s="242"/>
      <c r="QF5142" s="242"/>
      <c r="QG5142" s="242"/>
      <c r="QH5142" s="242"/>
      <c r="QI5142" s="242"/>
      <c r="QJ5142" s="242"/>
      <c r="QK5142" s="242"/>
    </row>
    <row r="5143" spans="439:453">
      <c r="PW5143" s="242"/>
      <c r="PX5143" s="242"/>
      <c r="PY5143" s="242"/>
      <c r="PZ5143" s="242"/>
      <c r="QA5143" s="242"/>
      <c r="QB5143" s="242"/>
      <c r="QC5143" s="242"/>
      <c r="QD5143" s="242"/>
      <c r="QE5143" s="242"/>
      <c r="QF5143" s="242"/>
      <c r="QG5143" s="242"/>
      <c r="QH5143" s="242"/>
      <c r="QI5143" s="242"/>
      <c r="QJ5143" s="242"/>
      <c r="QK5143" s="242"/>
    </row>
    <row r="5144" spans="439:453">
      <c r="PW5144" s="242"/>
      <c r="PX5144" s="242"/>
      <c r="PY5144" s="242"/>
      <c r="PZ5144" s="242"/>
      <c r="QA5144" s="242"/>
      <c r="QB5144" s="242"/>
      <c r="QC5144" s="242"/>
      <c r="QD5144" s="242"/>
      <c r="QE5144" s="242"/>
      <c r="QF5144" s="242"/>
      <c r="QG5144" s="242"/>
      <c r="QH5144" s="242"/>
      <c r="QI5144" s="242"/>
      <c r="QJ5144" s="242"/>
      <c r="QK5144" s="242"/>
    </row>
    <row r="5145" spans="439:453">
      <c r="PW5145" s="242"/>
      <c r="PX5145" s="242"/>
      <c r="PY5145" s="242"/>
      <c r="PZ5145" s="242"/>
      <c r="QA5145" s="242"/>
      <c r="QB5145" s="242"/>
      <c r="QC5145" s="242"/>
      <c r="QD5145" s="242"/>
      <c r="QE5145" s="242"/>
      <c r="QF5145" s="242"/>
      <c r="QG5145" s="242"/>
      <c r="QH5145" s="242"/>
      <c r="QI5145" s="242"/>
      <c r="QJ5145" s="242"/>
      <c r="QK5145" s="242"/>
    </row>
    <row r="5146" spans="439:453">
      <c r="PW5146" s="242"/>
      <c r="PX5146" s="242"/>
      <c r="PY5146" s="242"/>
      <c r="PZ5146" s="242"/>
      <c r="QA5146" s="242"/>
      <c r="QB5146" s="242"/>
      <c r="QC5146" s="242"/>
      <c r="QD5146" s="242"/>
      <c r="QE5146" s="242"/>
      <c r="QF5146" s="242"/>
      <c r="QG5146" s="242"/>
      <c r="QH5146" s="242"/>
      <c r="QI5146" s="242"/>
      <c r="QJ5146" s="242"/>
      <c r="QK5146" s="242"/>
    </row>
    <row r="5147" spans="439:453">
      <c r="PW5147" s="242"/>
      <c r="PX5147" s="242"/>
      <c r="PY5147" s="242"/>
      <c r="PZ5147" s="242"/>
      <c r="QA5147" s="242"/>
      <c r="QB5147" s="242"/>
      <c r="QC5147" s="242"/>
      <c r="QD5147" s="242"/>
      <c r="QE5147" s="242"/>
      <c r="QF5147" s="242"/>
      <c r="QG5147" s="242"/>
      <c r="QH5147" s="242"/>
      <c r="QI5147" s="242"/>
      <c r="QJ5147" s="242"/>
      <c r="QK5147" s="242"/>
    </row>
    <row r="5148" spans="439:453">
      <c r="PW5148" s="242"/>
      <c r="PX5148" s="242"/>
      <c r="PY5148" s="242"/>
      <c r="PZ5148" s="242"/>
      <c r="QA5148" s="242"/>
      <c r="QB5148" s="242"/>
      <c r="QC5148" s="242"/>
      <c r="QD5148" s="242"/>
      <c r="QE5148" s="242"/>
      <c r="QF5148" s="242"/>
      <c r="QG5148" s="242"/>
      <c r="QH5148" s="242"/>
      <c r="QI5148" s="242"/>
      <c r="QJ5148" s="242"/>
      <c r="QK5148" s="242"/>
    </row>
    <row r="5149" spans="439:453">
      <c r="PW5149" s="242"/>
      <c r="PX5149" s="242"/>
      <c r="PY5149" s="242"/>
      <c r="PZ5149" s="242"/>
      <c r="QA5149" s="242"/>
      <c r="QB5149" s="242"/>
      <c r="QC5149" s="242"/>
      <c r="QD5149" s="242"/>
      <c r="QE5149" s="242"/>
      <c r="QF5149" s="242"/>
      <c r="QG5149" s="242"/>
      <c r="QH5149" s="242"/>
      <c r="QI5149" s="242"/>
      <c r="QJ5149" s="242"/>
      <c r="QK5149" s="242"/>
    </row>
    <row r="5150" spans="439:453">
      <c r="PW5150" s="242"/>
      <c r="PX5150" s="242"/>
      <c r="PY5150" s="242"/>
      <c r="PZ5150" s="242"/>
      <c r="QA5150" s="242"/>
      <c r="QB5150" s="242"/>
      <c r="QC5150" s="242"/>
      <c r="QD5150" s="242"/>
      <c r="QE5150" s="242"/>
      <c r="QF5150" s="242"/>
      <c r="QG5150" s="242"/>
      <c r="QH5150" s="242"/>
      <c r="QI5150" s="242"/>
      <c r="QJ5150" s="242"/>
      <c r="QK5150" s="242"/>
    </row>
    <row r="5151" spans="439:453">
      <c r="PW5151" s="242"/>
      <c r="PX5151" s="242"/>
      <c r="PY5151" s="242"/>
      <c r="PZ5151" s="242"/>
      <c r="QA5151" s="242"/>
      <c r="QB5151" s="242"/>
      <c r="QC5151" s="242"/>
      <c r="QD5151" s="242"/>
      <c r="QE5151" s="242"/>
      <c r="QF5151" s="242"/>
      <c r="QG5151" s="242"/>
      <c r="QH5151" s="242"/>
      <c r="QI5151" s="242"/>
      <c r="QJ5151" s="242"/>
      <c r="QK5151" s="242"/>
    </row>
    <row r="5152" spans="439:453">
      <c r="PW5152" s="242"/>
      <c r="PX5152" s="242"/>
      <c r="PY5152" s="242"/>
      <c r="PZ5152" s="242"/>
      <c r="QA5152" s="242"/>
      <c r="QB5152" s="242"/>
      <c r="QC5152" s="242"/>
      <c r="QD5152" s="242"/>
      <c r="QE5152" s="242"/>
      <c r="QF5152" s="242"/>
      <c r="QG5152" s="242"/>
      <c r="QH5152" s="242"/>
      <c r="QI5152" s="242"/>
      <c r="QJ5152" s="242"/>
      <c r="QK5152" s="242"/>
    </row>
    <row r="5153" spans="439:453">
      <c r="PW5153" s="242"/>
      <c r="PX5153" s="242"/>
      <c r="PY5153" s="242"/>
      <c r="PZ5153" s="242"/>
      <c r="QA5153" s="242"/>
      <c r="QB5153" s="242"/>
      <c r="QC5153" s="242"/>
      <c r="QD5153" s="242"/>
      <c r="QE5153" s="242"/>
      <c r="QF5153" s="242"/>
      <c r="QG5153" s="242"/>
      <c r="QH5153" s="242"/>
      <c r="QI5153" s="242"/>
      <c r="QJ5153" s="242"/>
      <c r="QK5153" s="242"/>
    </row>
    <row r="5154" spans="439:453">
      <c r="PW5154" s="242"/>
      <c r="PX5154" s="242"/>
      <c r="PY5154" s="242"/>
      <c r="PZ5154" s="242"/>
      <c r="QA5154" s="242"/>
      <c r="QB5154" s="242"/>
      <c r="QC5154" s="242"/>
      <c r="QD5154" s="242"/>
      <c r="QE5154" s="242"/>
      <c r="QF5154" s="242"/>
      <c r="QG5154" s="242"/>
      <c r="QH5154" s="242"/>
      <c r="QI5154" s="242"/>
      <c r="QJ5154" s="242"/>
      <c r="QK5154" s="242"/>
    </row>
    <row r="5155" spans="439:453">
      <c r="PW5155" s="242"/>
      <c r="PX5155" s="242"/>
      <c r="PY5155" s="242"/>
      <c r="PZ5155" s="242"/>
      <c r="QA5155" s="242"/>
      <c r="QB5155" s="242"/>
      <c r="QC5155" s="242"/>
      <c r="QD5155" s="242"/>
      <c r="QE5155" s="242"/>
      <c r="QF5155" s="242"/>
      <c r="QG5155" s="242"/>
      <c r="QH5155" s="242"/>
      <c r="QI5155" s="242"/>
      <c r="QJ5155" s="242"/>
      <c r="QK5155" s="242"/>
    </row>
    <row r="5156" spans="439:453">
      <c r="PW5156" s="242"/>
      <c r="PX5156" s="242"/>
      <c r="PY5156" s="242"/>
      <c r="PZ5156" s="242"/>
      <c r="QA5156" s="242"/>
      <c r="QB5156" s="242"/>
      <c r="QC5156" s="242"/>
      <c r="QD5156" s="242"/>
      <c r="QE5156" s="242"/>
      <c r="QF5156" s="242"/>
      <c r="QG5156" s="242"/>
      <c r="QH5156" s="242"/>
      <c r="QI5156" s="242"/>
      <c r="QJ5156" s="242"/>
      <c r="QK5156" s="242"/>
    </row>
    <row r="5157" spans="439:453">
      <c r="PW5157" s="242"/>
      <c r="PX5157" s="242"/>
      <c r="PY5157" s="242"/>
      <c r="PZ5157" s="242"/>
      <c r="QA5157" s="242"/>
      <c r="QB5157" s="242"/>
      <c r="QC5157" s="242"/>
      <c r="QD5157" s="242"/>
      <c r="QE5157" s="242"/>
      <c r="QF5157" s="242"/>
      <c r="QG5157" s="242"/>
      <c r="QH5157" s="242"/>
      <c r="QI5157" s="242"/>
      <c r="QJ5157" s="242"/>
      <c r="QK5157" s="242"/>
    </row>
    <row r="5158" spans="439:453">
      <c r="PW5158" s="242"/>
      <c r="PX5158" s="242"/>
      <c r="PY5158" s="242"/>
      <c r="PZ5158" s="242"/>
      <c r="QA5158" s="242"/>
      <c r="QB5158" s="242"/>
      <c r="QC5158" s="242"/>
      <c r="QD5158" s="242"/>
      <c r="QE5158" s="242"/>
      <c r="QF5158" s="242"/>
      <c r="QG5158" s="242"/>
      <c r="QH5158" s="242"/>
      <c r="QI5158" s="242"/>
      <c r="QJ5158" s="242"/>
      <c r="QK5158" s="242"/>
    </row>
    <row r="5159" spans="439:453">
      <c r="PW5159" s="242"/>
      <c r="PX5159" s="242"/>
      <c r="PY5159" s="242"/>
      <c r="PZ5159" s="242"/>
      <c r="QA5159" s="242"/>
      <c r="QB5159" s="242"/>
      <c r="QC5159" s="242"/>
      <c r="QD5159" s="242"/>
      <c r="QE5159" s="242"/>
      <c r="QF5159" s="242"/>
      <c r="QG5159" s="242"/>
      <c r="QH5159" s="242"/>
      <c r="QI5159" s="242"/>
      <c r="QJ5159" s="242"/>
      <c r="QK5159" s="242"/>
    </row>
    <row r="5160" spans="439:453">
      <c r="PW5160" s="242"/>
      <c r="PX5160" s="242"/>
      <c r="PY5160" s="242"/>
      <c r="PZ5160" s="242"/>
      <c r="QA5160" s="242"/>
      <c r="QB5160" s="242"/>
      <c r="QC5160" s="242"/>
      <c r="QD5160" s="242"/>
      <c r="QE5160" s="242"/>
      <c r="QF5160" s="242"/>
      <c r="QG5160" s="242"/>
      <c r="QH5160" s="242"/>
      <c r="QI5160" s="242"/>
      <c r="QJ5160" s="242"/>
      <c r="QK5160" s="242"/>
    </row>
    <row r="5161" spans="439:453">
      <c r="PW5161" s="242"/>
      <c r="PX5161" s="242"/>
      <c r="PY5161" s="242"/>
      <c r="PZ5161" s="242"/>
      <c r="QA5161" s="242"/>
      <c r="QB5161" s="242"/>
      <c r="QC5161" s="242"/>
      <c r="QD5161" s="242"/>
      <c r="QE5161" s="242"/>
      <c r="QF5161" s="242"/>
      <c r="QG5161" s="242"/>
      <c r="QH5161" s="242"/>
      <c r="QI5161" s="242"/>
      <c r="QJ5161" s="242"/>
      <c r="QK5161" s="242"/>
    </row>
    <row r="5162" spans="439:453">
      <c r="PW5162" s="242"/>
      <c r="PX5162" s="242"/>
      <c r="PY5162" s="242"/>
      <c r="PZ5162" s="242"/>
      <c r="QA5162" s="242"/>
      <c r="QB5162" s="242"/>
      <c r="QC5162" s="242"/>
      <c r="QD5162" s="242"/>
      <c r="QE5162" s="242"/>
      <c r="QF5162" s="242"/>
      <c r="QG5162" s="242"/>
      <c r="QH5162" s="242"/>
      <c r="QI5162" s="242"/>
      <c r="QJ5162" s="242"/>
      <c r="QK5162" s="242"/>
    </row>
    <row r="5163" spans="439:453">
      <c r="PW5163" s="242"/>
      <c r="PX5163" s="242"/>
      <c r="PY5163" s="242"/>
      <c r="PZ5163" s="242"/>
      <c r="QA5163" s="242"/>
      <c r="QB5163" s="242"/>
      <c r="QC5163" s="242"/>
      <c r="QD5163" s="242"/>
      <c r="QE5163" s="242"/>
      <c r="QF5163" s="242"/>
      <c r="QG5163" s="242"/>
      <c r="QH5163" s="242"/>
      <c r="QI5163" s="242"/>
      <c r="QJ5163" s="242"/>
      <c r="QK5163" s="242"/>
    </row>
    <row r="5164" spans="439:453">
      <c r="PW5164" s="242"/>
      <c r="PX5164" s="242"/>
      <c r="PY5164" s="242"/>
      <c r="PZ5164" s="242"/>
      <c r="QA5164" s="242"/>
      <c r="QB5164" s="242"/>
      <c r="QC5164" s="242"/>
      <c r="QD5164" s="242"/>
      <c r="QE5164" s="242"/>
      <c r="QF5164" s="242"/>
      <c r="QG5164" s="242"/>
      <c r="QH5164" s="242"/>
      <c r="QI5164" s="242"/>
      <c r="QJ5164" s="242"/>
      <c r="QK5164" s="242"/>
    </row>
    <row r="5165" spans="439:453">
      <c r="PW5165" s="242"/>
      <c r="PX5165" s="242"/>
      <c r="PY5165" s="242"/>
      <c r="PZ5165" s="242"/>
      <c r="QA5165" s="242"/>
      <c r="QB5165" s="242"/>
      <c r="QC5165" s="242"/>
      <c r="QD5165" s="242"/>
      <c r="QE5165" s="242"/>
      <c r="QF5165" s="242"/>
      <c r="QG5165" s="242"/>
      <c r="QH5165" s="242"/>
      <c r="QI5165" s="242"/>
      <c r="QJ5165" s="242"/>
      <c r="QK5165" s="242"/>
    </row>
    <row r="5166" spans="439:453">
      <c r="PW5166" s="242"/>
      <c r="PX5166" s="242"/>
      <c r="PY5166" s="242"/>
      <c r="PZ5166" s="242"/>
      <c r="QA5166" s="242"/>
      <c r="QB5166" s="242"/>
      <c r="QC5166" s="242"/>
      <c r="QD5166" s="242"/>
      <c r="QE5166" s="242"/>
      <c r="QF5166" s="242"/>
      <c r="QG5166" s="242"/>
      <c r="QH5166" s="242"/>
      <c r="QI5166" s="242"/>
      <c r="QJ5166" s="242"/>
      <c r="QK5166" s="242"/>
    </row>
    <row r="5167" spans="439:453">
      <c r="PW5167" s="242"/>
      <c r="PX5167" s="242"/>
      <c r="PY5167" s="242"/>
      <c r="PZ5167" s="242"/>
      <c r="QA5167" s="242"/>
      <c r="QB5167" s="242"/>
      <c r="QC5167" s="242"/>
      <c r="QD5167" s="242"/>
      <c r="QE5167" s="242"/>
      <c r="QF5167" s="242"/>
      <c r="QG5167" s="242"/>
      <c r="QH5167" s="242"/>
      <c r="QI5167" s="242"/>
      <c r="QJ5167" s="242"/>
      <c r="QK5167" s="242"/>
    </row>
    <row r="5168" spans="439:453">
      <c r="PW5168" s="242"/>
      <c r="PX5168" s="242"/>
      <c r="PY5168" s="242"/>
      <c r="PZ5168" s="242"/>
      <c r="QA5168" s="242"/>
      <c r="QB5168" s="242"/>
      <c r="QC5168" s="242"/>
      <c r="QD5168" s="242"/>
      <c r="QE5168" s="242"/>
      <c r="QF5168" s="242"/>
      <c r="QG5168" s="242"/>
      <c r="QH5168" s="242"/>
      <c r="QI5168" s="242"/>
      <c r="QJ5168" s="242"/>
      <c r="QK5168" s="242"/>
    </row>
    <row r="5169" spans="439:453">
      <c r="PW5169" s="242"/>
      <c r="PX5169" s="242"/>
      <c r="PY5169" s="242"/>
      <c r="PZ5169" s="242"/>
      <c r="QA5169" s="242"/>
      <c r="QB5169" s="242"/>
      <c r="QC5169" s="242"/>
      <c r="QD5169" s="242"/>
      <c r="QE5169" s="242"/>
      <c r="QF5169" s="242"/>
      <c r="QG5169" s="242"/>
      <c r="QH5169" s="242"/>
      <c r="QI5169" s="242"/>
      <c r="QJ5169" s="242"/>
      <c r="QK5169" s="242"/>
    </row>
    <row r="5170" spans="439:453">
      <c r="PW5170" s="242"/>
      <c r="PX5170" s="242"/>
      <c r="PY5170" s="242"/>
      <c r="PZ5170" s="242"/>
      <c r="QA5170" s="242"/>
      <c r="QB5170" s="242"/>
      <c r="QC5170" s="242"/>
      <c r="QD5170" s="242"/>
      <c r="QE5170" s="242"/>
      <c r="QF5170" s="242"/>
      <c r="QG5170" s="242"/>
      <c r="QH5170" s="242"/>
      <c r="QI5170" s="242"/>
      <c r="QJ5170" s="242"/>
      <c r="QK5170" s="242"/>
    </row>
    <row r="5171" spans="439:453">
      <c r="PW5171" s="242"/>
      <c r="PX5171" s="242"/>
      <c r="PY5171" s="242"/>
      <c r="PZ5171" s="242"/>
      <c r="QA5171" s="242"/>
      <c r="QB5171" s="242"/>
      <c r="QC5171" s="242"/>
      <c r="QD5171" s="242"/>
      <c r="QE5171" s="242"/>
      <c r="QF5171" s="242"/>
      <c r="QG5171" s="242"/>
      <c r="QH5171" s="242"/>
      <c r="QI5171" s="242"/>
      <c r="QJ5171" s="242"/>
      <c r="QK5171" s="242"/>
    </row>
    <row r="5172" spans="439:453">
      <c r="PW5172" s="242"/>
      <c r="PX5172" s="242"/>
      <c r="PY5172" s="242"/>
      <c r="PZ5172" s="242"/>
      <c r="QA5172" s="242"/>
      <c r="QB5172" s="242"/>
      <c r="QC5172" s="242"/>
      <c r="QD5172" s="242"/>
      <c r="QE5172" s="242"/>
      <c r="QF5172" s="242"/>
      <c r="QG5172" s="242"/>
      <c r="QH5172" s="242"/>
      <c r="QI5172" s="242"/>
      <c r="QJ5172" s="242"/>
      <c r="QK5172" s="242"/>
    </row>
    <row r="5173" spans="439:453">
      <c r="PW5173" s="242"/>
      <c r="PX5173" s="242"/>
      <c r="PY5173" s="242"/>
      <c r="PZ5173" s="242"/>
      <c r="QA5173" s="242"/>
      <c r="QB5173" s="242"/>
      <c r="QC5173" s="242"/>
      <c r="QD5173" s="242"/>
      <c r="QE5173" s="242"/>
      <c r="QF5173" s="242"/>
      <c r="QG5173" s="242"/>
      <c r="QH5173" s="242"/>
      <c r="QI5173" s="242"/>
      <c r="QJ5173" s="242"/>
      <c r="QK5173" s="242"/>
    </row>
    <row r="5174" spans="439:453">
      <c r="PW5174" s="242"/>
      <c r="PX5174" s="242"/>
      <c r="PY5174" s="242"/>
      <c r="PZ5174" s="242"/>
      <c r="QA5174" s="242"/>
      <c r="QB5174" s="242"/>
      <c r="QC5174" s="242"/>
      <c r="QD5174" s="242"/>
      <c r="QE5174" s="242"/>
      <c r="QF5174" s="242"/>
      <c r="QG5174" s="242"/>
      <c r="QH5174" s="242"/>
      <c r="QI5174" s="242"/>
      <c r="QJ5174" s="242"/>
      <c r="QK5174" s="242"/>
    </row>
    <row r="5175" spans="439:453">
      <c r="PW5175" s="242"/>
      <c r="PX5175" s="242"/>
      <c r="PY5175" s="242"/>
      <c r="PZ5175" s="242"/>
      <c r="QA5175" s="242"/>
      <c r="QB5175" s="242"/>
      <c r="QC5175" s="242"/>
      <c r="QD5175" s="242"/>
      <c r="QE5175" s="242"/>
      <c r="QF5175" s="242"/>
      <c r="QG5175" s="242"/>
      <c r="QH5175" s="242"/>
      <c r="QI5175" s="242"/>
      <c r="QJ5175" s="242"/>
      <c r="QK5175" s="242"/>
    </row>
    <row r="5176" spans="439:453">
      <c r="PW5176" s="242"/>
      <c r="PX5176" s="242"/>
      <c r="PY5176" s="242"/>
      <c r="PZ5176" s="242"/>
      <c r="QA5176" s="242"/>
      <c r="QB5176" s="242"/>
      <c r="QC5176" s="242"/>
      <c r="QD5176" s="242"/>
      <c r="QE5176" s="242"/>
      <c r="QF5176" s="242"/>
      <c r="QG5176" s="242"/>
      <c r="QH5176" s="242"/>
      <c r="QI5176" s="242"/>
      <c r="QJ5176" s="242"/>
      <c r="QK5176" s="242"/>
    </row>
    <row r="5177" spans="439:453">
      <c r="PW5177" s="242"/>
      <c r="PX5177" s="242"/>
      <c r="PY5177" s="242"/>
      <c r="PZ5177" s="242"/>
      <c r="QA5177" s="242"/>
      <c r="QB5177" s="242"/>
      <c r="QC5177" s="242"/>
      <c r="QD5177" s="242"/>
      <c r="QE5177" s="242"/>
      <c r="QF5177" s="242"/>
      <c r="QG5177" s="242"/>
      <c r="QH5177" s="242"/>
      <c r="QI5177" s="242"/>
      <c r="QJ5177" s="242"/>
      <c r="QK5177" s="242"/>
    </row>
    <row r="5178" spans="439:453">
      <c r="PW5178" s="242"/>
      <c r="PX5178" s="242"/>
      <c r="PY5178" s="242"/>
      <c r="PZ5178" s="242"/>
      <c r="QA5178" s="242"/>
      <c r="QB5178" s="242"/>
      <c r="QC5178" s="242"/>
      <c r="QD5178" s="242"/>
      <c r="QE5178" s="242"/>
      <c r="QF5178" s="242"/>
      <c r="QG5178" s="242"/>
      <c r="QH5178" s="242"/>
      <c r="QI5178" s="242"/>
      <c r="QJ5178" s="242"/>
      <c r="QK5178" s="242"/>
    </row>
    <row r="5179" spans="439:453">
      <c r="PW5179" s="242"/>
      <c r="PX5179" s="242"/>
      <c r="PY5179" s="242"/>
      <c r="PZ5179" s="242"/>
      <c r="QA5179" s="242"/>
      <c r="QB5179" s="242"/>
      <c r="QC5179" s="242"/>
      <c r="QD5179" s="242"/>
      <c r="QE5179" s="242"/>
      <c r="QF5179" s="242"/>
      <c r="QG5179" s="242"/>
      <c r="QH5179" s="242"/>
      <c r="QI5179" s="242"/>
      <c r="QJ5179" s="242"/>
      <c r="QK5179" s="242"/>
    </row>
    <row r="5180" spans="439:453">
      <c r="PW5180" s="242"/>
      <c r="PX5180" s="242"/>
      <c r="PY5180" s="242"/>
      <c r="PZ5180" s="242"/>
      <c r="QA5180" s="242"/>
      <c r="QB5180" s="242"/>
      <c r="QC5180" s="242"/>
      <c r="QD5180" s="242"/>
      <c r="QE5180" s="242"/>
      <c r="QF5180" s="242"/>
      <c r="QG5180" s="242"/>
      <c r="QH5180" s="242"/>
      <c r="QI5180" s="242"/>
      <c r="QJ5180" s="242"/>
      <c r="QK5180" s="242"/>
    </row>
    <row r="5181" spans="439:453">
      <c r="PW5181" s="242"/>
      <c r="PX5181" s="242"/>
      <c r="PY5181" s="242"/>
      <c r="PZ5181" s="242"/>
      <c r="QA5181" s="242"/>
      <c r="QB5181" s="242"/>
      <c r="QC5181" s="242"/>
      <c r="QD5181" s="242"/>
      <c r="QE5181" s="242"/>
      <c r="QF5181" s="242"/>
      <c r="QG5181" s="242"/>
      <c r="QH5181" s="242"/>
      <c r="QI5181" s="242"/>
      <c r="QJ5181" s="242"/>
      <c r="QK5181" s="242"/>
    </row>
    <row r="5182" spans="439:453">
      <c r="PW5182" s="242"/>
      <c r="PX5182" s="242"/>
      <c r="PY5182" s="242"/>
      <c r="PZ5182" s="242"/>
      <c r="QA5182" s="242"/>
      <c r="QB5182" s="242"/>
      <c r="QC5182" s="242"/>
      <c r="QD5182" s="242"/>
      <c r="QE5182" s="242"/>
      <c r="QF5182" s="242"/>
      <c r="QG5182" s="242"/>
      <c r="QH5182" s="242"/>
      <c r="QI5182" s="242"/>
      <c r="QJ5182" s="242"/>
      <c r="QK5182" s="242"/>
    </row>
    <row r="5183" spans="439:453">
      <c r="PW5183" s="242"/>
      <c r="PX5183" s="242"/>
      <c r="PY5183" s="242"/>
      <c r="PZ5183" s="242"/>
      <c r="QA5183" s="242"/>
      <c r="QB5183" s="242"/>
      <c r="QC5183" s="242"/>
      <c r="QD5183" s="242"/>
      <c r="QE5183" s="242"/>
      <c r="QF5183" s="242"/>
      <c r="QG5183" s="242"/>
      <c r="QH5183" s="242"/>
      <c r="QI5183" s="242"/>
      <c r="QJ5183" s="242"/>
      <c r="QK5183" s="242"/>
    </row>
    <row r="5184" spans="439:453">
      <c r="PW5184" s="242"/>
      <c r="PX5184" s="242"/>
      <c r="PY5184" s="242"/>
      <c r="PZ5184" s="242"/>
      <c r="QA5184" s="242"/>
      <c r="QB5184" s="242"/>
      <c r="QC5184" s="242"/>
      <c r="QD5184" s="242"/>
      <c r="QE5184" s="242"/>
      <c r="QF5184" s="242"/>
      <c r="QG5184" s="242"/>
      <c r="QH5184" s="242"/>
      <c r="QI5184" s="242"/>
      <c r="QJ5184" s="242"/>
      <c r="QK5184" s="242"/>
    </row>
    <row r="5185" spans="439:453">
      <c r="PW5185" s="242"/>
      <c r="PX5185" s="242"/>
      <c r="PY5185" s="242"/>
      <c r="PZ5185" s="242"/>
      <c r="QA5185" s="242"/>
      <c r="QB5185" s="242"/>
      <c r="QC5185" s="242"/>
      <c r="QD5185" s="242"/>
      <c r="QE5185" s="242"/>
      <c r="QF5185" s="242"/>
      <c r="QG5185" s="242"/>
      <c r="QH5185" s="242"/>
      <c r="QI5185" s="242"/>
      <c r="QJ5185" s="242"/>
      <c r="QK5185" s="242"/>
    </row>
    <row r="5186" spans="439:453">
      <c r="PW5186" s="242"/>
      <c r="PX5186" s="242"/>
      <c r="PY5186" s="242"/>
      <c r="PZ5186" s="242"/>
      <c r="QA5186" s="242"/>
      <c r="QB5186" s="242"/>
      <c r="QC5186" s="242"/>
      <c r="QD5186" s="242"/>
      <c r="QE5186" s="242"/>
      <c r="QF5186" s="242"/>
      <c r="QG5186" s="242"/>
      <c r="QH5186" s="242"/>
      <c r="QI5186" s="242"/>
      <c r="QJ5186" s="242"/>
      <c r="QK5186" s="242"/>
    </row>
    <row r="5187" spans="439:453">
      <c r="PW5187" s="242"/>
      <c r="PX5187" s="242"/>
      <c r="PY5187" s="242"/>
      <c r="PZ5187" s="242"/>
      <c r="QA5187" s="242"/>
      <c r="QB5187" s="242"/>
      <c r="QC5187" s="242"/>
      <c r="QD5187" s="242"/>
      <c r="QE5187" s="242"/>
      <c r="QF5187" s="242"/>
      <c r="QG5187" s="242"/>
      <c r="QH5187" s="242"/>
      <c r="QI5187" s="242"/>
      <c r="QJ5187" s="242"/>
      <c r="QK5187" s="242"/>
    </row>
    <row r="5188" spans="439:453">
      <c r="PW5188" s="242"/>
      <c r="PX5188" s="242"/>
      <c r="PY5188" s="242"/>
      <c r="PZ5188" s="242"/>
      <c r="QA5188" s="242"/>
      <c r="QB5188" s="242"/>
      <c r="QC5188" s="242"/>
      <c r="QD5188" s="242"/>
      <c r="QE5188" s="242"/>
      <c r="QF5188" s="242"/>
      <c r="QG5188" s="242"/>
      <c r="QH5188" s="242"/>
      <c r="QI5188" s="242"/>
      <c r="QJ5188" s="242"/>
      <c r="QK5188" s="242"/>
    </row>
    <row r="5189" spans="439:453">
      <c r="PW5189" s="242"/>
      <c r="PX5189" s="242"/>
      <c r="PY5189" s="242"/>
      <c r="PZ5189" s="242"/>
      <c r="QA5189" s="242"/>
      <c r="QB5189" s="242"/>
      <c r="QC5189" s="242"/>
      <c r="QD5189" s="242"/>
      <c r="QE5189" s="242"/>
      <c r="QF5189" s="242"/>
      <c r="QG5189" s="242"/>
      <c r="QH5189" s="242"/>
      <c r="QI5189" s="242"/>
      <c r="QJ5189" s="242"/>
      <c r="QK5189" s="242"/>
    </row>
    <row r="5190" spans="439:453">
      <c r="PW5190" s="242"/>
      <c r="PX5190" s="242"/>
      <c r="PY5190" s="242"/>
      <c r="PZ5190" s="242"/>
      <c r="QA5190" s="242"/>
      <c r="QB5190" s="242"/>
      <c r="QC5190" s="242"/>
      <c r="QD5190" s="242"/>
      <c r="QE5190" s="242"/>
      <c r="QF5190" s="242"/>
      <c r="QG5190" s="242"/>
      <c r="QH5190" s="242"/>
      <c r="QI5190" s="242"/>
      <c r="QJ5190" s="242"/>
      <c r="QK5190" s="242"/>
    </row>
    <row r="5191" spans="439:453">
      <c r="PW5191" s="242"/>
      <c r="PX5191" s="242"/>
      <c r="PY5191" s="242"/>
      <c r="PZ5191" s="242"/>
      <c r="QA5191" s="242"/>
      <c r="QB5191" s="242"/>
      <c r="QC5191" s="242"/>
      <c r="QD5191" s="242"/>
      <c r="QE5191" s="242"/>
      <c r="QF5191" s="242"/>
      <c r="QG5191" s="242"/>
      <c r="QH5191" s="242"/>
      <c r="QI5191" s="242"/>
      <c r="QJ5191" s="242"/>
      <c r="QK5191" s="242"/>
    </row>
    <row r="5192" spans="439:453">
      <c r="PW5192" s="242"/>
      <c r="PX5192" s="242"/>
      <c r="PY5192" s="242"/>
      <c r="PZ5192" s="242"/>
      <c r="QA5192" s="242"/>
      <c r="QB5192" s="242"/>
      <c r="QC5192" s="242"/>
      <c r="QD5192" s="242"/>
      <c r="QE5192" s="242"/>
      <c r="QF5192" s="242"/>
      <c r="QG5192" s="242"/>
      <c r="QH5192" s="242"/>
      <c r="QI5192" s="242"/>
      <c r="QJ5192" s="242"/>
      <c r="QK5192" s="242"/>
    </row>
    <row r="5193" spans="439:453">
      <c r="PW5193" s="242"/>
      <c r="PX5193" s="242"/>
      <c r="PY5193" s="242"/>
      <c r="PZ5193" s="242"/>
      <c r="QA5193" s="242"/>
      <c r="QB5193" s="242"/>
      <c r="QC5193" s="242"/>
      <c r="QD5193" s="242"/>
      <c r="QE5193" s="242"/>
      <c r="QF5193" s="242"/>
      <c r="QG5193" s="242"/>
      <c r="QH5193" s="242"/>
      <c r="QI5193" s="242"/>
      <c r="QJ5193" s="242"/>
      <c r="QK5193" s="242"/>
    </row>
    <row r="5194" spans="439:453">
      <c r="PW5194" s="242"/>
      <c r="PX5194" s="242"/>
      <c r="PY5194" s="242"/>
      <c r="PZ5194" s="242"/>
      <c r="QA5194" s="242"/>
      <c r="QB5194" s="242"/>
      <c r="QC5194" s="242"/>
      <c r="QD5194" s="242"/>
      <c r="QE5194" s="242"/>
      <c r="QF5194" s="242"/>
      <c r="QG5194" s="242"/>
      <c r="QH5194" s="242"/>
      <c r="QI5194" s="242"/>
      <c r="QJ5194" s="242"/>
      <c r="QK5194" s="242"/>
    </row>
    <row r="5195" spans="439:453">
      <c r="PW5195" s="242"/>
      <c r="PX5195" s="242"/>
      <c r="PY5195" s="242"/>
      <c r="PZ5195" s="242"/>
      <c r="QA5195" s="242"/>
      <c r="QB5195" s="242"/>
      <c r="QC5195" s="242"/>
      <c r="QD5195" s="242"/>
      <c r="QE5195" s="242"/>
      <c r="QF5195" s="242"/>
      <c r="QG5195" s="242"/>
      <c r="QH5195" s="242"/>
      <c r="QI5195" s="242"/>
      <c r="QJ5195" s="242"/>
      <c r="QK5195" s="242"/>
    </row>
    <row r="5196" spans="439:453">
      <c r="PW5196" s="242"/>
      <c r="PX5196" s="242"/>
      <c r="PY5196" s="242"/>
      <c r="PZ5196" s="242"/>
      <c r="QA5196" s="242"/>
      <c r="QB5196" s="242"/>
      <c r="QC5196" s="242"/>
      <c r="QD5196" s="242"/>
      <c r="QE5196" s="242"/>
      <c r="QF5196" s="242"/>
      <c r="QG5196" s="242"/>
      <c r="QH5196" s="242"/>
      <c r="QI5196" s="242"/>
      <c r="QJ5196" s="242"/>
      <c r="QK5196" s="242"/>
    </row>
    <row r="5197" spans="439:453">
      <c r="PW5197" s="242"/>
      <c r="PX5197" s="242"/>
      <c r="PY5197" s="242"/>
      <c r="PZ5197" s="242"/>
      <c r="QA5197" s="242"/>
      <c r="QB5197" s="242"/>
      <c r="QC5197" s="242"/>
      <c r="QD5197" s="242"/>
      <c r="QE5197" s="242"/>
      <c r="QF5197" s="242"/>
      <c r="QG5197" s="242"/>
      <c r="QH5197" s="242"/>
      <c r="QI5197" s="242"/>
      <c r="QJ5197" s="242"/>
      <c r="QK5197" s="242"/>
    </row>
    <row r="5198" spans="439:453">
      <c r="PW5198" s="242"/>
      <c r="PX5198" s="242"/>
      <c r="PY5198" s="242"/>
      <c r="PZ5198" s="242"/>
      <c r="QA5198" s="242"/>
      <c r="QB5198" s="242"/>
      <c r="QC5198" s="242"/>
      <c r="QD5198" s="242"/>
      <c r="QE5198" s="242"/>
      <c r="QF5198" s="242"/>
      <c r="QG5198" s="242"/>
      <c r="QH5198" s="242"/>
      <c r="QI5198" s="242"/>
      <c r="QJ5198" s="242"/>
      <c r="QK5198" s="242"/>
    </row>
    <row r="5199" spans="439:453">
      <c r="PW5199" s="242"/>
      <c r="PX5199" s="242"/>
      <c r="PY5199" s="242"/>
      <c r="PZ5199" s="242"/>
      <c r="QA5199" s="242"/>
      <c r="QB5199" s="242"/>
      <c r="QC5199" s="242"/>
      <c r="QD5199" s="242"/>
      <c r="QE5199" s="242"/>
      <c r="QF5199" s="242"/>
      <c r="QG5199" s="242"/>
      <c r="QH5199" s="242"/>
      <c r="QI5199" s="242"/>
      <c r="QJ5199" s="242"/>
      <c r="QK5199" s="242"/>
    </row>
    <row r="5200" spans="439:453">
      <c r="PW5200" s="242"/>
      <c r="PX5200" s="242"/>
      <c r="PY5200" s="242"/>
      <c r="PZ5200" s="242"/>
      <c r="QA5200" s="242"/>
      <c r="QB5200" s="242"/>
      <c r="QC5200" s="242"/>
      <c r="QD5200" s="242"/>
      <c r="QE5200" s="242"/>
      <c r="QF5200" s="242"/>
      <c r="QG5200" s="242"/>
      <c r="QH5200" s="242"/>
      <c r="QI5200" s="242"/>
      <c r="QJ5200" s="242"/>
      <c r="QK5200" s="242"/>
    </row>
    <row r="5201" spans="439:453">
      <c r="PW5201" s="242"/>
      <c r="PX5201" s="242"/>
      <c r="PY5201" s="242"/>
      <c r="PZ5201" s="242"/>
      <c r="QA5201" s="242"/>
      <c r="QB5201" s="242"/>
      <c r="QC5201" s="242"/>
      <c r="QD5201" s="242"/>
      <c r="QE5201" s="242"/>
      <c r="QF5201" s="242"/>
      <c r="QG5201" s="242"/>
      <c r="QH5201" s="242"/>
      <c r="QI5201" s="242"/>
      <c r="QJ5201" s="242"/>
      <c r="QK5201" s="242"/>
    </row>
    <row r="5202" spans="439:453">
      <c r="PW5202" s="242"/>
      <c r="PX5202" s="242"/>
      <c r="PY5202" s="242"/>
      <c r="PZ5202" s="242"/>
      <c r="QA5202" s="242"/>
      <c r="QB5202" s="242"/>
      <c r="QC5202" s="242"/>
      <c r="QD5202" s="242"/>
      <c r="QE5202" s="242"/>
      <c r="QF5202" s="242"/>
      <c r="QG5202" s="242"/>
      <c r="QH5202" s="242"/>
      <c r="QI5202" s="242"/>
      <c r="QJ5202" s="242"/>
      <c r="QK5202" s="242"/>
    </row>
    <row r="5203" spans="439:453">
      <c r="PW5203" s="242"/>
      <c r="PX5203" s="242"/>
      <c r="PY5203" s="242"/>
      <c r="PZ5203" s="242"/>
      <c r="QA5203" s="242"/>
      <c r="QB5203" s="242"/>
      <c r="QC5203" s="242"/>
      <c r="QD5203" s="242"/>
      <c r="QE5203" s="242"/>
      <c r="QF5203" s="242"/>
      <c r="QG5203" s="242"/>
      <c r="QH5203" s="242"/>
      <c r="QI5203" s="242"/>
      <c r="QJ5203" s="242"/>
      <c r="QK5203" s="242"/>
    </row>
    <row r="5204" spans="439:453">
      <c r="PW5204" s="242"/>
      <c r="PX5204" s="242"/>
      <c r="PY5204" s="242"/>
      <c r="PZ5204" s="242"/>
      <c r="QA5204" s="242"/>
      <c r="QB5204" s="242"/>
      <c r="QC5204" s="242"/>
      <c r="QD5204" s="242"/>
      <c r="QE5204" s="242"/>
      <c r="QF5204" s="242"/>
      <c r="QG5204" s="242"/>
      <c r="QH5204" s="242"/>
      <c r="QI5204" s="242"/>
      <c r="QJ5204" s="242"/>
      <c r="QK5204" s="242"/>
    </row>
    <row r="5205" spans="439:453">
      <c r="PW5205" s="242"/>
      <c r="PX5205" s="242"/>
      <c r="PY5205" s="242"/>
      <c r="PZ5205" s="242"/>
      <c r="QA5205" s="242"/>
      <c r="QB5205" s="242"/>
      <c r="QC5205" s="242"/>
      <c r="QD5205" s="242"/>
      <c r="QE5205" s="242"/>
      <c r="QF5205" s="242"/>
      <c r="QG5205" s="242"/>
      <c r="QH5205" s="242"/>
      <c r="QI5205" s="242"/>
      <c r="QJ5205" s="242"/>
      <c r="QK5205" s="242"/>
    </row>
    <row r="5206" spans="439:453">
      <c r="PW5206" s="242"/>
      <c r="PX5206" s="242"/>
      <c r="PY5206" s="242"/>
      <c r="PZ5206" s="242"/>
      <c r="QA5206" s="242"/>
      <c r="QB5206" s="242"/>
      <c r="QC5206" s="242"/>
      <c r="QD5206" s="242"/>
      <c r="QE5206" s="242"/>
      <c r="QF5206" s="242"/>
      <c r="QG5206" s="242"/>
      <c r="QH5206" s="242"/>
      <c r="QI5206" s="242"/>
      <c r="QJ5206" s="242"/>
      <c r="QK5206" s="242"/>
    </row>
    <row r="5207" spans="439:453">
      <c r="PW5207" s="242"/>
      <c r="PX5207" s="242"/>
      <c r="PY5207" s="242"/>
      <c r="PZ5207" s="242"/>
      <c r="QA5207" s="242"/>
      <c r="QB5207" s="242"/>
      <c r="QC5207" s="242"/>
      <c r="QD5207" s="242"/>
      <c r="QE5207" s="242"/>
      <c r="QF5207" s="242"/>
      <c r="QG5207" s="242"/>
      <c r="QH5207" s="242"/>
      <c r="QI5207" s="242"/>
      <c r="QJ5207" s="242"/>
      <c r="QK5207" s="242"/>
    </row>
    <row r="5208" spans="439:453">
      <c r="PW5208" s="242"/>
      <c r="PX5208" s="242"/>
      <c r="PY5208" s="242"/>
      <c r="PZ5208" s="242"/>
      <c r="QA5208" s="242"/>
      <c r="QB5208" s="242"/>
      <c r="QC5208" s="242"/>
      <c r="QD5208" s="242"/>
      <c r="QE5208" s="242"/>
      <c r="QF5208" s="242"/>
      <c r="QG5208" s="242"/>
      <c r="QH5208" s="242"/>
      <c r="QI5208" s="242"/>
      <c r="QJ5208" s="242"/>
      <c r="QK5208" s="242"/>
    </row>
    <row r="5209" spans="439:453">
      <c r="PW5209" s="242"/>
      <c r="PX5209" s="242"/>
      <c r="PY5209" s="242"/>
      <c r="PZ5209" s="242"/>
      <c r="QA5209" s="242"/>
      <c r="QB5209" s="242"/>
      <c r="QC5209" s="242"/>
      <c r="QD5209" s="242"/>
      <c r="QE5209" s="242"/>
      <c r="QF5209" s="242"/>
      <c r="QG5209" s="242"/>
      <c r="QH5209" s="242"/>
      <c r="QI5209" s="242"/>
      <c r="QJ5209" s="242"/>
      <c r="QK5209" s="242"/>
    </row>
    <row r="5210" spans="439:453">
      <c r="PW5210" s="242"/>
      <c r="PX5210" s="242"/>
      <c r="PY5210" s="242"/>
      <c r="PZ5210" s="242"/>
      <c r="QA5210" s="242"/>
      <c r="QB5210" s="242"/>
      <c r="QC5210" s="242"/>
      <c r="QD5210" s="242"/>
      <c r="QE5210" s="242"/>
      <c r="QF5210" s="242"/>
      <c r="QG5210" s="242"/>
      <c r="QH5210" s="242"/>
      <c r="QI5210" s="242"/>
      <c r="QJ5210" s="242"/>
      <c r="QK5210" s="242"/>
    </row>
    <row r="5211" spans="439:453">
      <c r="PW5211" s="242"/>
      <c r="PX5211" s="242"/>
      <c r="PY5211" s="242"/>
      <c r="PZ5211" s="242"/>
      <c r="QA5211" s="242"/>
      <c r="QB5211" s="242"/>
      <c r="QC5211" s="242"/>
      <c r="QD5211" s="242"/>
      <c r="QE5211" s="242"/>
      <c r="QF5211" s="242"/>
      <c r="QG5211" s="242"/>
      <c r="QH5211" s="242"/>
      <c r="QI5211" s="242"/>
      <c r="QJ5211" s="242"/>
      <c r="QK5211" s="242"/>
    </row>
    <row r="5212" spans="439:453">
      <c r="PW5212" s="242"/>
      <c r="PX5212" s="242"/>
      <c r="PY5212" s="242"/>
      <c r="PZ5212" s="242"/>
      <c r="QA5212" s="242"/>
      <c r="QB5212" s="242"/>
      <c r="QC5212" s="242"/>
      <c r="QD5212" s="242"/>
      <c r="QE5212" s="242"/>
      <c r="QF5212" s="242"/>
      <c r="QG5212" s="242"/>
      <c r="QH5212" s="242"/>
      <c r="QI5212" s="242"/>
      <c r="QJ5212" s="242"/>
      <c r="QK5212" s="242"/>
    </row>
    <row r="5213" spans="439:453">
      <c r="PW5213" s="242"/>
      <c r="PX5213" s="242"/>
      <c r="PY5213" s="242"/>
      <c r="PZ5213" s="242"/>
      <c r="QA5213" s="242"/>
      <c r="QB5213" s="242"/>
      <c r="QC5213" s="242"/>
      <c r="QD5213" s="242"/>
      <c r="QE5213" s="242"/>
      <c r="QF5213" s="242"/>
      <c r="QG5213" s="242"/>
      <c r="QH5213" s="242"/>
      <c r="QI5213" s="242"/>
      <c r="QJ5213" s="242"/>
      <c r="QK5213" s="242"/>
    </row>
    <row r="5214" spans="439:453">
      <c r="PW5214" s="242"/>
      <c r="PX5214" s="242"/>
      <c r="PY5214" s="242"/>
      <c r="PZ5214" s="242"/>
      <c r="QA5214" s="242"/>
      <c r="QB5214" s="242"/>
      <c r="QC5214" s="242"/>
      <c r="QD5214" s="242"/>
      <c r="QE5214" s="242"/>
      <c r="QF5214" s="242"/>
      <c r="QG5214" s="242"/>
      <c r="QH5214" s="242"/>
      <c r="QI5214" s="242"/>
      <c r="QJ5214" s="242"/>
      <c r="QK5214" s="242"/>
    </row>
    <row r="5215" spans="439:453">
      <c r="PW5215" s="242"/>
      <c r="PX5215" s="242"/>
      <c r="PY5215" s="242"/>
      <c r="PZ5215" s="242"/>
      <c r="QA5215" s="242"/>
      <c r="QB5215" s="242"/>
      <c r="QC5215" s="242"/>
      <c r="QD5215" s="242"/>
      <c r="QE5215" s="242"/>
      <c r="QF5215" s="242"/>
      <c r="QG5215" s="242"/>
      <c r="QH5215" s="242"/>
      <c r="QI5215" s="242"/>
      <c r="QJ5215" s="242"/>
      <c r="QK5215" s="242"/>
    </row>
    <row r="5216" spans="439:453">
      <c r="PW5216" s="242"/>
      <c r="PX5216" s="242"/>
      <c r="PY5216" s="242"/>
      <c r="PZ5216" s="242"/>
      <c r="QA5216" s="242"/>
      <c r="QB5216" s="242"/>
      <c r="QC5216" s="242"/>
      <c r="QD5216" s="242"/>
      <c r="QE5216" s="242"/>
      <c r="QF5216" s="242"/>
      <c r="QG5216" s="242"/>
      <c r="QH5216" s="242"/>
      <c r="QI5216" s="242"/>
      <c r="QJ5216" s="242"/>
      <c r="QK5216" s="242"/>
    </row>
    <row r="5217" spans="439:453">
      <c r="PW5217" s="242"/>
      <c r="PX5217" s="242"/>
      <c r="PY5217" s="242"/>
      <c r="PZ5217" s="242"/>
      <c r="QA5217" s="242"/>
      <c r="QB5217" s="242"/>
      <c r="QC5217" s="242"/>
      <c r="QD5217" s="242"/>
      <c r="QE5217" s="242"/>
      <c r="QF5217" s="242"/>
      <c r="QG5217" s="242"/>
      <c r="QH5217" s="242"/>
      <c r="QI5217" s="242"/>
      <c r="QJ5217" s="242"/>
      <c r="QK5217" s="242"/>
    </row>
    <row r="5218" spans="439:453">
      <c r="PW5218" s="242"/>
      <c r="PX5218" s="242"/>
      <c r="PY5218" s="242"/>
      <c r="PZ5218" s="242"/>
      <c r="QA5218" s="242"/>
      <c r="QB5218" s="242"/>
      <c r="QC5218" s="242"/>
      <c r="QD5218" s="242"/>
      <c r="QE5218" s="242"/>
      <c r="QF5218" s="242"/>
      <c r="QG5218" s="242"/>
      <c r="QH5218" s="242"/>
      <c r="QI5218" s="242"/>
      <c r="QJ5218" s="242"/>
      <c r="QK5218" s="242"/>
    </row>
    <row r="5219" spans="439:453">
      <c r="PW5219" s="242"/>
      <c r="PX5219" s="242"/>
      <c r="PY5219" s="242"/>
      <c r="PZ5219" s="242"/>
      <c r="QA5219" s="242"/>
      <c r="QB5219" s="242"/>
      <c r="QC5219" s="242"/>
      <c r="QD5219" s="242"/>
      <c r="QE5219" s="242"/>
      <c r="QF5219" s="242"/>
      <c r="QG5219" s="242"/>
      <c r="QH5219" s="242"/>
      <c r="QI5219" s="242"/>
      <c r="QJ5219" s="242"/>
      <c r="QK5219" s="242"/>
    </row>
    <row r="5220" spans="439:453">
      <c r="PW5220" s="242"/>
      <c r="PX5220" s="242"/>
      <c r="PY5220" s="242"/>
      <c r="PZ5220" s="242"/>
      <c r="QA5220" s="242"/>
      <c r="QB5220" s="242"/>
      <c r="QC5220" s="242"/>
      <c r="QD5220" s="242"/>
      <c r="QE5220" s="242"/>
      <c r="QF5220" s="242"/>
      <c r="QG5220" s="242"/>
      <c r="QH5220" s="242"/>
      <c r="QI5220" s="242"/>
      <c r="QJ5220" s="242"/>
      <c r="QK5220" s="242"/>
    </row>
    <row r="5221" spans="439:453">
      <c r="PW5221" s="242"/>
      <c r="PX5221" s="242"/>
      <c r="PY5221" s="242"/>
      <c r="PZ5221" s="242"/>
      <c r="QA5221" s="242"/>
      <c r="QB5221" s="242"/>
      <c r="QC5221" s="242"/>
      <c r="QD5221" s="242"/>
      <c r="QE5221" s="242"/>
      <c r="QF5221" s="242"/>
      <c r="QG5221" s="242"/>
      <c r="QH5221" s="242"/>
      <c r="QI5221" s="242"/>
      <c r="QJ5221" s="242"/>
      <c r="QK5221" s="242"/>
    </row>
    <row r="5222" spans="439:453">
      <c r="PW5222" s="242"/>
      <c r="PX5222" s="242"/>
      <c r="PY5222" s="242"/>
      <c r="PZ5222" s="242"/>
      <c r="QA5222" s="242"/>
      <c r="QB5222" s="242"/>
      <c r="QC5222" s="242"/>
      <c r="QD5222" s="242"/>
      <c r="QE5222" s="242"/>
      <c r="QF5222" s="242"/>
      <c r="QG5222" s="242"/>
      <c r="QH5222" s="242"/>
      <c r="QI5222" s="242"/>
      <c r="QJ5222" s="242"/>
      <c r="QK5222" s="242"/>
    </row>
    <row r="5223" spans="439:453">
      <c r="PW5223" s="242"/>
      <c r="PX5223" s="242"/>
      <c r="PY5223" s="242"/>
      <c r="PZ5223" s="242"/>
      <c r="QA5223" s="242"/>
      <c r="QB5223" s="242"/>
      <c r="QC5223" s="242"/>
      <c r="QD5223" s="242"/>
      <c r="QE5223" s="242"/>
      <c r="QF5223" s="242"/>
      <c r="QG5223" s="242"/>
      <c r="QH5223" s="242"/>
      <c r="QI5223" s="242"/>
      <c r="QJ5223" s="242"/>
      <c r="QK5223" s="242"/>
    </row>
    <row r="5224" spans="439:453">
      <c r="PW5224" s="242"/>
      <c r="PX5224" s="242"/>
      <c r="PY5224" s="242"/>
      <c r="PZ5224" s="242"/>
      <c r="QA5224" s="242"/>
      <c r="QB5224" s="242"/>
      <c r="QC5224" s="242"/>
      <c r="QD5224" s="242"/>
      <c r="QE5224" s="242"/>
      <c r="QF5224" s="242"/>
      <c r="QG5224" s="242"/>
      <c r="QH5224" s="242"/>
      <c r="QI5224" s="242"/>
      <c r="QJ5224" s="242"/>
      <c r="QK5224" s="242"/>
    </row>
    <row r="5225" spans="439:453">
      <c r="PW5225" s="242"/>
      <c r="PX5225" s="242"/>
      <c r="PY5225" s="242"/>
      <c r="PZ5225" s="242"/>
      <c r="QA5225" s="242"/>
      <c r="QB5225" s="242"/>
      <c r="QC5225" s="242"/>
      <c r="QD5225" s="242"/>
      <c r="QE5225" s="242"/>
      <c r="QF5225" s="242"/>
      <c r="QG5225" s="242"/>
      <c r="QH5225" s="242"/>
      <c r="QI5225" s="242"/>
      <c r="QJ5225" s="242"/>
      <c r="QK5225" s="242"/>
    </row>
    <row r="5226" spans="439:453">
      <c r="PW5226" s="242"/>
      <c r="PX5226" s="242"/>
      <c r="PY5226" s="242"/>
      <c r="PZ5226" s="242"/>
      <c r="QA5226" s="242"/>
      <c r="QB5226" s="242"/>
      <c r="QC5226" s="242"/>
      <c r="QD5226" s="242"/>
      <c r="QE5226" s="242"/>
      <c r="QF5226" s="242"/>
      <c r="QG5226" s="242"/>
      <c r="QH5226" s="242"/>
      <c r="QI5226" s="242"/>
      <c r="QJ5226" s="242"/>
      <c r="QK5226" s="242"/>
    </row>
    <row r="5227" spans="439:453">
      <c r="PW5227" s="242"/>
      <c r="PX5227" s="242"/>
      <c r="PY5227" s="242"/>
      <c r="PZ5227" s="242"/>
      <c r="QA5227" s="242"/>
      <c r="QB5227" s="242"/>
      <c r="QC5227" s="242"/>
      <c r="QD5227" s="242"/>
      <c r="QE5227" s="242"/>
      <c r="QF5227" s="242"/>
      <c r="QG5227" s="242"/>
      <c r="QH5227" s="242"/>
      <c r="QI5227" s="242"/>
      <c r="QJ5227" s="242"/>
      <c r="QK5227" s="242"/>
    </row>
    <row r="5228" spans="439:453">
      <c r="PW5228" s="242"/>
      <c r="PX5228" s="242"/>
      <c r="PY5228" s="242"/>
      <c r="PZ5228" s="242"/>
      <c r="QA5228" s="242"/>
      <c r="QB5228" s="242"/>
      <c r="QC5228" s="242"/>
      <c r="QD5228" s="242"/>
      <c r="QE5228" s="242"/>
      <c r="QF5228" s="242"/>
      <c r="QG5228" s="242"/>
      <c r="QH5228" s="242"/>
      <c r="QI5228" s="242"/>
      <c r="QJ5228" s="242"/>
      <c r="QK5228" s="242"/>
    </row>
    <row r="5229" spans="439:453">
      <c r="PW5229" s="242"/>
      <c r="PX5229" s="242"/>
      <c r="PY5229" s="242"/>
      <c r="PZ5229" s="242"/>
      <c r="QA5229" s="242"/>
      <c r="QB5229" s="242"/>
      <c r="QC5229" s="242"/>
      <c r="QD5229" s="242"/>
      <c r="QE5229" s="242"/>
      <c r="QF5229" s="242"/>
      <c r="QG5229" s="242"/>
      <c r="QH5229" s="242"/>
      <c r="QI5229" s="242"/>
      <c r="QJ5229" s="242"/>
      <c r="QK5229" s="242"/>
    </row>
    <row r="5230" spans="439:453">
      <c r="PW5230" s="242"/>
      <c r="PX5230" s="242"/>
      <c r="PY5230" s="242"/>
      <c r="PZ5230" s="242"/>
      <c r="QA5230" s="242"/>
      <c r="QB5230" s="242"/>
      <c r="QC5230" s="242"/>
      <c r="QD5230" s="242"/>
      <c r="QE5230" s="242"/>
      <c r="QF5230" s="242"/>
      <c r="QG5230" s="242"/>
      <c r="QH5230" s="242"/>
      <c r="QI5230" s="242"/>
      <c r="QJ5230" s="242"/>
      <c r="QK5230" s="242"/>
    </row>
    <row r="5231" spans="439:453">
      <c r="PW5231" s="242"/>
      <c r="PX5231" s="242"/>
      <c r="PY5231" s="242"/>
      <c r="PZ5231" s="242"/>
      <c r="QA5231" s="242"/>
      <c r="QB5231" s="242"/>
      <c r="QC5231" s="242"/>
      <c r="QD5231" s="242"/>
      <c r="QE5231" s="242"/>
      <c r="QF5231" s="242"/>
      <c r="QG5231" s="242"/>
      <c r="QH5231" s="242"/>
      <c r="QI5231" s="242"/>
      <c r="QJ5231" s="242"/>
      <c r="QK5231" s="242"/>
    </row>
    <row r="5232" spans="439:453">
      <c r="PW5232" s="242"/>
      <c r="PX5232" s="242"/>
      <c r="PY5232" s="242"/>
      <c r="PZ5232" s="242"/>
      <c r="QA5232" s="242"/>
      <c r="QB5232" s="242"/>
      <c r="QC5232" s="242"/>
      <c r="QD5232" s="242"/>
      <c r="QE5232" s="242"/>
      <c r="QF5232" s="242"/>
      <c r="QG5232" s="242"/>
      <c r="QH5232" s="242"/>
      <c r="QI5232" s="242"/>
      <c r="QJ5232" s="242"/>
      <c r="QK5232" s="242"/>
    </row>
    <row r="5233" spans="439:453">
      <c r="PW5233" s="242"/>
      <c r="PX5233" s="242"/>
      <c r="PY5233" s="242"/>
      <c r="PZ5233" s="242"/>
      <c r="QA5233" s="242"/>
      <c r="QB5233" s="242"/>
      <c r="QC5233" s="242"/>
      <c r="QD5233" s="242"/>
      <c r="QE5233" s="242"/>
      <c r="QF5233" s="242"/>
      <c r="QG5233" s="242"/>
      <c r="QH5233" s="242"/>
      <c r="QI5233" s="242"/>
      <c r="QJ5233" s="242"/>
      <c r="QK5233" s="242"/>
    </row>
    <row r="5234" spans="439:453">
      <c r="PW5234" s="242"/>
      <c r="PX5234" s="242"/>
      <c r="PY5234" s="242"/>
      <c r="PZ5234" s="242"/>
      <c r="QA5234" s="242"/>
      <c r="QB5234" s="242"/>
      <c r="QC5234" s="242"/>
      <c r="QD5234" s="242"/>
      <c r="QE5234" s="242"/>
      <c r="QF5234" s="242"/>
      <c r="QG5234" s="242"/>
      <c r="QH5234" s="242"/>
      <c r="QI5234" s="242"/>
      <c r="QJ5234" s="242"/>
      <c r="QK5234" s="242"/>
    </row>
    <row r="5235" spans="439:453">
      <c r="PW5235" s="242"/>
      <c r="PX5235" s="242"/>
      <c r="PY5235" s="242"/>
      <c r="PZ5235" s="242"/>
      <c r="QA5235" s="242"/>
      <c r="QB5235" s="242"/>
      <c r="QC5235" s="242"/>
      <c r="QD5235" s="242"/>
      <c r="QE5235" s="242"/>
      <c r="QF5235" s="242"/>
      <c r="QG5235" s="242"/>
      <c r="QH5235" s="242"/>
      <c r="QI5235" s="242"/>
      <c r="QJ5235" s="242"/>
      <c r="QK5235" s="242"/>
    </row>
    <row r="5236" spans="439:453">
      <c r="PW5236" s="242"/>
      <c r="PX5236" s="242"/>
      <c r="PY5236" s="242"/>
      <c r="PZ5236" s="242"/>
      <c r="QA5236" s="242"/>
      <c r="QB5236" s="242"/>
      <c r="QC5236" s="242"/>
      <c r="QD5236" s="242"/>
      <c r="QE5236" s="242"/>
      <c r="QF5236" s="242"/>
      <c r="QG5236" s="242"/>
      <c r="QH5236" s="242"/>
      <c r="QI5236" s="242"/>
      <c r="QJ5236" s="242"/>
      <c r="QK5236" s="242"/>
    </row>
    <row r="5237" spans="439:453">
      <c r="PW5237" s="242"/>
      <c r="PX5237" s="242"/>
      <c r="PY5237" s="242"/>
      <c r="PZ5237" s="242"/>
      <c r="QA5237" s="242"/>
      <c r="QB5237" s="242"/>
      <c r="QC5237" s="242"/>
      <c r="QD5237" s="242"/>
      <c r="QE5237" s="242"/>
      <c r="QF5237" s="242"/>
      <c r="QG5237" s="242"/>
      <c r="QH5237" s="242"/>
      <c r="QI5237" s="242"/>
      <c r="QJ5237" s="242"/>
      <c r="QK5237" s="242"/>
    </row>
    <row r="5238" spans="439:453">
      <c r="PW5238" s="242"/>
      <c r="PX5238" s="242"/>
      <c r="PY5238" s="242"/>
      <c r="PZ5238" s="242"/>
      <c r="QA5238" s="242"/>
      <c r="QB5238" s="242"/>
      <c r="QC5238" s="242"/>
      <c r="QD5238" s="242"/>
      <c r="QE5238" s="242"/>
      <c r="QF5238" s="242"/>
      <c r="QG5238" s="242"/>
      <c r="QH5238" s="242"/>
      <c r="QI5238" s="242"/>
      <c r="QJ5238" s="242"/>
      <c r="QK5238" s="242"/>
    </row>
    <row r="5239" spans="439:453">
      <c r="PW5239" s="242"/>
      <c r="PX5239" s="242"/>
      <c r="PY5239" s="242"/>
      <c r="PZ5239" s="242"/>
      <c r="QA5239" s="242"/>
      <c r="QB5239" s="242"/>
      <c r="QC5239" s="242"/>
      <c r="QD5239" s="242"/>
      <c r="QE5239" s="242"/>
      <c r="QF5239" s="242"/>
      <c r="QG5239" s="242"/>
      <c r="QH5239" s="242"/>
      <c r="QI5239" s="242"/>
      <c r="QJ5239" s="242"/>
      <c r="QK5239" s="242"/>
    </row>
    <row r="5240" spans="439:453">
      <c r="PW5240" s="242"/>
      <c r="PX5240" s="242"/>
      <c r="PY5240" s="242"/>
      <c r="PZ5240" s="242"/>
      <c r="QA5240" s="242"/>
      <c r="QB5240" s="242"/>
      <c r="QC5240" s="242"/>
      <c r="QD5240" s="242"/>
      <c r="QE5240" s="242"/>
      <c r="QF5240" s="242"/>
      <c r="QG5240" s="242"/>
      <c r="QH5240" s="242"/>
      <c r="QI5240" s="242"/>
      <c r="QJ5240" s="242"/>
      <c r="QK5240" s="242"/>
    </row>
    <row r="5241" spans="439:453">
      <c r="PW5241" s="242"/>
      <c r="PX5241" s="242"/>
      <c r="PY5241" s="242"/>
      <c r="PZ5241" s="242"/>
      <c r="QA5241" s="242"/>
      <c r="QB5241" s="242"/>
      <c r="QC5241" s="242"/>
      <c r="QD5241" s="242"/>
      <c r="QE5241" s="242"/>
      <c r="QF5241" s="242"/>
      <c r="QG5241" s="242"/>
      <c r="QH5241" s="242"/>
      <c r="QI5241" s="242"/>
      <c r="QJ5241" s="242"/>
      <c r="QK5241" s="242"/>
    </row>
    <row r="5242" spans="439:453">
      <c r="PW5242" s="242"/>
      <c r="PX5242" s="242"/>
      <c r="PY5242" s="242"/>
      <c r="PZ5242" s="242"/>
      <c r="QA5242" s="242"/>
      <c r="QB5242" s="242"/>
      <c r="QC5242" s="242"/>
      <c r="QD5242" s="242"/>
      <c r="QE5242" s="242"/>
      <c r="QF5242" s="242"/>
      <c r="QG5242" s="242"/>
      <c r="QH5242" s="242"/>
      <c r="QI5242" s="242"/>
      <c r="QJ5242" s="242"/>
      <c r="QK5242" s="242"/>
    </row>
    <row r="5243" spans="439:453">
      <c r="PW5243" s="242"/>
      <c r="PX5243" s="242"/>
      <c r="PY5243" s="242"/>
      <c r="PZ5243" s="242"/>
      <c r="QA5243" s="242"/>
      <c r="QB5243" s="242"/>
      <c r="QC5243" s="242"/>
      <c r="QD5243" s="242"/>
      <c r="QE5243" s="242"/>
      <c r="QF5243" s="242"/>
      <c r="QG5243" s="242"/>
      <c r="QH5243" s="242"/>
      <c r="QI5243" s="242"/>
      <c r="QJ5243" s="242"/>
      <c r="QK5243" s="242"/>
    </row>
    <row r="5244" spans="439:453">
      <c r="PW5244" s="242"/>
      <c r="PX5244" s="242"/>
      <c r="PY5244" s="242"/>
      <c r="PZ5244" s="242"/>
      <c r="QA5244" s="242"/>
      <c r="QB5244" s="242"/>
      <c r="QC5244" s="242"/>
      <c r="QD5244" s="242"/>
      <c r="QE5244" s="242"/>
      <c r="QF5244" s="242"/>
      <c r="QG5244" s="242"/>
      <c r="QH5244" s="242"/>
      <c r="QI5244" s="242"/>
      <c r="QJ5244" s="242"/>
      <c r="QK5244" s="242"/>
    </row>
    <row r="5245" spans="439:453">
      <c r="PW5245" s="242"/>
      <c r="PX5245" s="242"/>
      <c r="PY5245" s="242"/>
      <c r="PZ5245" s="242"/>
      <c r="QA5245" s="242"/>
      <c r="QB5245" s="242"/>
      <c r="QC5245" s="242"/>
      <c r="QD5245" s="242"/>
      <c r="QE5245" s="242"/>
      <c r="QF5245" s="242"/>
      <c r="QG5245" s="242"/>
      <c r="QH5245" s="242"/>
      <c r="QI5245" s="242"/>
      <c r="QJ5245" s="242"/>
      <c r="QK5245" s="242"/>
    </row>
    <row r="5246" spans="439:453">
      <c r="PW5246" s="242"/>
      <c r="PX5246" s="242"/>
      <c r="PY5246" s="242"/>
      <c r="PZ5246" s="242"/>
      <c r="QA5246" s="242"/>
      <c r="QB5246" s="242"/>
      <c r="QC5246" s="242"/>
      <c r="QD5246" s="242"/>
      <c r="QE5246" s="242"/>
      <c r="QF5246" s="242"/>
      <c r="QG5246" s="242"/>
      <c r="QH5246" s="242"/>
      <c r="QI5246" s="242"/>
      <c r="QJ5246" s="242"/>
      <c r="QK5246" s="242"/>
    </row>
    <row r="5247" spans="439:453">
      <c r="PW5247" s="242"/>
      <c r="PX5247" s="242"/>
      <c r="PY5247" s="242"/>
      <c r="PZ5247" s="242"/>
      <c r="QA5247" s="242"/>
      <c r="QB5247" s="242"/>
      <c r="QC5247" s="242"/>
      <c r="QD5247" s="242"/>
      <c r="QE5247" s="242"/>
      <c r="QF5247" s="242"/>
      <c r="QG5247" s="242"/>
      <c r="QH5247" s="242"/>
      <c r="QI5247" s="242"/>
      <c r="QJ5247" s="242"/>
      <c r="QK5247" s="242"/>
    </row>
    <row r="5248" spans="439:453">
      <c r="PW5248" s="242"/>
      <c r="PX5248" s="242"/>
      <c r="PY5248" s="242"/>
      <c r="PZ5248" s="242"/>
      <c r="QA5248" s="242"/>
      <c r="QB5248" s="242"/>
      <c r="QC5248" s="242"/>
      <c r="QD5248" s="242"/>
      <c r="QE5248" s="242"/>
      <c r="QF5248" s="242"/>
      <c r="QG5248" s="242"/>
      <c r="QH5248" s="242"/>
      <c r="QI5248" s="242"/>
      <c r="QJ5248" s="242"/>
      <c r="QK5248" s="242"/>
    </row>
    <row r="5249" spans="439:453">
      <c r="PW5249" s="242"/>
      <c r="PX5249" s="242"/>
      <c r="PY5249" s="242"/>
      <c r="PZ5249" s="242"/>
      <c r="QA5249" s="242"/>
      <c r="QB5249" s="242"/>
      <c r="QC5249" s="242"/>
      <c r="QD5249" s="242"/>
      <c r="QE5249" s="242"/>
      <c r="QF5249" s="242"/>
      <c r="QG5249" s="242"/>
      <c r="QH5249" s="242"/>
      <c r="QI5249" s="242"/>
      <c r="QJ5249" s="242"/>
      <c r="QK5249" s="242"/>
    </row>
    <row r="5250" spans="439:453">
      <c r="PW5250" s="242"/>
      <c r="PX5250" s="242"/>
      <c r="PY5250" s="242"/>
      <c r="PZ5250" s="242"/>
      <c r="QA5250" s="242"/>
      <c r="QB5250" s="242"/>
      <c r="QC5250" s="242"/>
      <c r="QD5250" s="242"/>
      <c r="QE5250" s="242"/>
      <c r="QF5250" s="242"/>
      <c r="QG5250" s="242"/>
      <c r="QH5250" s="242"/>
      <c r="QI5250" s="242"/>
      <c r="QJ5250" s="242"/>
      <c r="QK5250" s="242"/>
    </row>
    <row r="5251" spans="439:453">
      <c r="PW5251" s="242"/>
      <c r="PX5251" s="242"/>
      <c r="PY5251" s="242"/>
      <c r="PZ5251" s="242"/>
      <c r="QA5251" s="242"/>
      <c r="QB5251" s="242"/>
      <c r="QC5251" s="242"/>
      <c r="QD5251" s="242"/>
      <c r="QE5251" s="242"/>
      <c r="QF5251" s="242"/>
      <c r="QG5251" s="242"/>
      <c r="QH5251" s="242"/>
      <c r="QI5251" s="242"/>
      <c r="QJ5251" s="242"/>
      <c r="QK5251" s="242"/>
    </row>
    <row r="5252" spans="439:453">
      <c r="PW5252" s="242"/>
      <c r="PX5252" s="242"/>
      <c r="PY5252" s="242"/>
      <c r="PZ5252" s="242"/>
      <c r="QA5252" s="242"/>
      <c r="QB5252" s="242"/>
      <c r="QC5252" s="242"/>
      <c r="QD5252" s="242"/>
      <c r="QE5252" s="242"/>
      <c r="QF5252" s="242"/>
      <c r="QG5252" s="242"/>
      <c r="QH5252" s="242"/>
      <c r="QI5252" s="242"/>
      <c r="QJ5252" s="242"/>
      <c r="QK5252" s="242"/>
    </row>
    <row r="5253" spans="439:453">
      <c r="PW5253" s="242"/>
      <c r="PX5253" s="242"/>
      <c r="PY5253" s="242"/>
      <c r="PZ5253" s="242"/>
      <c r="QA5253" s="242"/>
      <c r="QB5253" s="242"/>
      <c r="QC5253" s="242"/>
      <c r="QD5253" s="242"/>
      <c r="QE5253" s="242"/>
      <c r="QF5253" s="242"/>
      <c r="QG5253" s="242"/>
      <c r="QH5253" s="242"/>
      <c r="QI5253" s="242"/>
      <c r="QJ5253" s="242"/>
      <c r="QK5253" s="242"/>
    </row>
    <row r="5254" spans="439:453">
      <c r="PW5254" s="242"/>
      <c r="PX5254" s="242"/>
      <c r="PY5254" s="242"/>
      <c r="PZ5254" s="242"/>
      <c r="QA5254" s="242"/>
      <c r="QB5254" s="242"/>
      <c r="QC5254" s="242"/>
      <c r="QD5254" s="242"/>
      <c r="QE5254" s="242"/>
      <c r="QF5254" s="242"/>
      <c r="QG5254" s="242"/>
      <c r="QH5254" s="242"/>
      <c r="QI5254" s="242"/>
      <c r="QJ5254" s="242"/>
      <c r="QK5254" s="242"/>
    </row>
    <row r="5255" spans="439:453">
      <c r="PW5255" s="242"/>
      <c r="PX5255" s="242"/>
      <c r="PY5255" s="242"/>
      <c r="PZ5255" s="242"/>
      <c r="QA5255" s="242"/>
      <c r="QB5255" s="242"/>
      <c r="QC5255" s="242"/>
      <c r="QD5255" s="242"/>
      <c r="QE5255" s="242"/>
      <c r="QF5255" s="242"/>
      <c r="QG5255" s="242"/>
      <c r="QH5255" s="242"/>
      <c r="QI5255" s="242"/>
      <c r="QJ5255" s="242"/>
      <c r="QK5255" s="242"/>
    </row>
    <row r="5256" spans="439:453">
      <c r="PW5256" s="242"/>
      <c r="PX5256" s="242"/>
      <c r="PY5256" s="242"/>
      <c r="PZ5256" s="242"/>
      <c r="QA5256" s="242"/>
      <c r="QB5256" s="242"/>
      <c r="QC5256" s="242"/>
      <c r="QD5256" s="242"/>
      <c r="QE5256" s="242"/>
      <c r="QF5256" s="242"/>
      <c r="QG5256" s="242"/>
      <c r="QH5256" s="242"/>
      <c r="QI5256" s="242"/>
      <c r="QJ5256" s="242"/>
      <c r="QK5256" s="242"/>
    </row>
    <row r="5257" spans="439:453">
      <c r="PW5257" s="242"/>
      <c r="PX5257" s="242"/>
      <c r="PY5257" s="242"/>
      <c r="PZ5257" s="242"/>
      <c r="QA5257" s="242"/>
      <c r="QB5257" s="242"/>
      <c r="QC5257" s="242"/>
      <c r="QD5257" s="242"/>
      <c r="QE5257" s="242"/>
      <c r="QF5257" s="242"/>
      <c r="QG5257" s="242"/>
      <c r="QH5257" s="242"/>
      <c r="QI5257" s="242"/>
      <c r="QJ5257" s="242"/>
      <c r="QK5257" s="242"/>
    </row>
    <row r="5258" spans="439:453">
      <c r="PW5258" s="242"/>
      <c r="PX5258" s="242"/>
      <c r="PY5258" s="242"/>
      <c r="PZ5258" s="242"/>
      <c r="QA5258" s="242"/>
      <c r="QB5258" s="242"/>
      <c r="QC5258" s="242"/>
      <c r="QD5258" s="242"/>
      <c r="QE5258" s="242"/>
      <c r="QF5258" s="242"/>
      <c r="QG5258" s="242"/>
      <c r="QH5258" s="242"/>
      <c r="QI5258" s="242"/>
      <c r="QJ5258" s="242"/>
      <c r="QK5258" s="242"/>
    </row>
    <row r="5259" spans="439:453">
      <c r="PW5259" s="242"/>
      <c r="PX5259" s="242"/>
      <c r="PY5259" s="242"/>
      <c r="PZ5259" s="242"/>
      <c r="QA5259" s="242"/>
      <c r="QB5259" s="242"/>
      <c r="QC5259" s="242"/>
      <c r="QD5259" s="242"/>
      <c r="QE5259" s="242"/>
      <c r="QF5259" s="242"/>
      <c r="QG5259" s="242"/>
      <c r="QH5259" s="242"/>
      <c r="QI5259" s="242"/>
      <c r="QJ5259" s="242"/>
      <c r="QK5259" s="242"/>
    </row>
    <row r="5260" spans="439:453">
      <c r="PW5260" s="242"/>
      <c r="PX5260" s="242"/>
      <c r="PY5260" s="242"/>
      <c r="PZ5260" s="242"/>
      <c r="QA5260" s="242"/>
      <c r="QB5260" s="242"/>
      <c r="QC5260" s="242"/>
      <c r="QD5260" s="242"/>
      <c r="QE5260" s="242"/>
      <c r="QF5260" s="242"/>
      <c r="QG5260" s="242"/>
      <c r="QH5260" s="242"/>
      <c r="QI5260" s="242"/>
      <c r="QJ5260" s="242"/>
      <c r="QK5260" s="242"/>
    </row>
    <row r="5261" spans="439:453">
      <c r="PW5261" s="242"/>
      <c r="PX5261" s="242"/>
      <c r="PY5261" s="242"/>
      <c r="PZ5261" s="242"/>
      <c r="QA5261" s="242"/>
      <c r="QB5261" s="242"/>
      <c r="QC5261" s="242"/>
      <c r="QD5261" s="242"/>
      <c r="QE5261" s="242"/>
      <c r="QF5261" s="242"/>
      <c r="QG5261" s="242"/>
      <c r="QH5261" s="242"/>
      <c r="QI5261" s="242"/>
      <c r="QJ5261" s="242"/>
      <c r="QK5261" s="242"/>
    </row>
    <row r="5262" spans="439:453">
      <c r="PW5262" s="242"/>
      <c r="PX5262" s="242"/>
      <c r="PY5262" s="242"/>
      <c r="PZ5262" s="242"/>
      <c r="QA5262" s="242"/>
      <c r="QB5262" s="242"/>
      <c r="QC5262" s="242"/>
      <c r="QD5262" s="242"/>
      <c r="QE5262" s="242"/>
      <c r="QF5262" s="242"/>
      <c r="QG5262" s="242"/>
      <c r="QH5262" s="242"/>
      <c r="QI5262" s="242"/>
      <c r="QJ5262" s="242"/>
      <c r="QK5262" s="242"/>
    </row>
    <row r="5263" spans="439:453">
      <c r="PW5263" s="242"/>
      <c r="PX5263" s="242"/>
      <c r="PY5263" s="242"/>
      <c r="PZ5263" s="242"/>
      <c r="QA5263" s="242"/>
      <c r="QB5263" s="242"/>
      <c r="QC5263" s="242"/>
      <c r="QD5263" s="242"/>
      <c r="QE5263" s="242"/>
      <c r="QF5263" s="242"/>
      <c r="QG5263" s="242"/>
      <c r="QH5263" s="242"/>
      <c r="QI5263" s="242"/>
      <c r="QJ5263" s="242"/>
      <c r="QK5263" s="242"/>
    </row>
    <row r="5264" spans="439:453">
      <c r="PW5264" s="242"/>
      <c r="PX5264" s="242"/>
      <c r="PY5264" s="242"/>
      <c r="PZ5264" s="242"/>
      <c r="QA5264" s="242"/>
      <c r="QB5264" s="242"/>
      <c r="QC5264" s="242"/>
      <c r="QD5264" s="242"/>
      <c r="QE5264" s="242"/>
      <c r="QF5264" s="242"/>
      <c r="QG5264" s="242"/>
      <c r="QH5264" s="242"/>
      <c r="QI5264" s="242"/>
      <c r="QJ5264" s="242"/>
      <c r="QK5264" s="242"/>
    </row>
    <row r="5265" spans="439:453">
      <c r="PW5265" s="242"/>
      <c r="PX5265" s="242"/>
      <c r="PY5265" s="242"/>
      <c r="PZ5265" s="242"/>
      <c r="QA5265" s="242"/>
      <c r="QB5265" s="242"/>
      <c r="QC5265" s="242"/>
      <c r="QD5265" s="242"/>
      <c r="QE5265" s="242"/>
      <c r="QF5265" s="242"/>
      <c r="QG5265" s="242"/>
      <c r="QH5265" s="242"/>
      <c r="QI5265" s="242"/>
      <c r="QJ5265" s="242"/>
      <c r="QK5265" s="242"/>
    </row>
    <row r="5266" spans="439:453">
      <c r="PW5266" s="242"/>
      <c r="PX5266" s="242"/>
      <c r="PY5266" s="242"/>
      <c r="PZ5266" s="242"/>
      <c r="QA5266" s="242"/>
      <c r="QB5266" s="242"/>
      <c r="QC5266" s="242"/>
      <c r="QD5266" s="242"/>
      <c r="QE5266" s="242"/>
      <c r="QF5266" s="242"/>
      <c r="QG5266" s="242"/>
      <c r="QH5266" s="242"/>
      <c r="QI5266" s="242"/>
      <c r="QJ5266" s="242"/>
      <c r="QK5266" s="242"/>
    </row>
    <row r="5267" spans="439:453">
      <c r="PW5267" s="242"/>
      <c r="PX5267" s="242"/>
      <c r="PY5267" s="242"/>
      <c r="PZ5267" s="242"/>
      <c r="QA5267" s="242"/>
      <c r="QB5267" s="242"/>
      <c r="QC5267" s="242"/>
      <c r="QD5267" s="242"/>
      <c r="QE5267" s="242"/>
      <c r="QF5267" s="242"/>
      <c r="QG5267" s="242"/>
      <c r="QH5267" s="242"/>
      <c r="QI5267" s="242"/>
      <c r="QJ5267" s="242"/>
      <c r="QK5267" s="242"/>
    </row>
    <row r="5268" spans="439:453">
      <c r="PW5268" s="242"/>
      <c r="PX5268" s="242"/>
      <c r="PY5268" s="242"/>
      <c r="PZ5268" s="242"/>
      <c r="QA5268" s="242"/>
      <c r="QB5268" s="242"/>
      <c r="QC5268" s="242"/>
      <c r="QD5268" s="242"/>
      <c r="QE5268" s="242"/>
      <c r="QF5268" s="242"/>
      <c r="QG5268" s="242"/>
      <c r="QH5268" s="242"/>
      <c r="QI5268" s="242"/>
      <c r="QJ5268" s="242"/>
      <c r="QK5268" s="242"/>
    </row>
    <row r="5269" spans="439:453">
      <c r="PW5269" s="242"/>
      <c r="PX5269" s="242"/>
      <c r="PY5269" s="242"/>
      <c r="PZ5269" s="242"/>
      <c r="QA5269" s="242"/>
      <c r="QB5269" s="242"/>
      <c r="QC5269" s="242"/>
      <c r="QD5269" s="242"/>
      <c r="QE5269" s="242"/>
      <c r="QF5269" s="242"/>
      <c r="QG5269" s="242"/>
      <c r="QH5269" s="242"/>
      <c r="QI5269" s="242"/>
      <c r="QJ5269" s="242"/>
      <c r="QK5269" s="242"/>
    </row>
    <row r="5270" spans="439:453">
      <c r="PW5270" s="242"/>
      <c r="PX5270" s="242"/>
      <c r="PY5270" s="242"/>
      <c r="PZ5270" s="242"/>
      <c r="QA5270" s="242"/>
      <c r="QB5270" s="242"/>
      <c r="QC5270" s="242"/>
      <c r="QD5270" s="242"/>
      <c r="QE5270" s="242"/>
      <c r="QF5270" s="242"/>
      <c r="QG5270" s="242"/>
      <c r="QH5270" s="242"/>
      <c r="QI5270" s="242"/>
      <c r="QJ5270" s="242"/>
      <c r="QK5270" s="242"/>
    </row>
    <row r="5271" spans="439:453">
      <c r="PW5271" s="242"/>
      <c r="PX5271" s="242"/>
      <c r="PY5271" s="242"/>
      <c r="PZ5271" s="242"/>
      <c r="QA5271" s="242"/>
      <c r="QB5271" s="242"/>
      <c r="QC5271" s="242"/>
      <c r="QD5271" s="242"/>
      <c r="QE5271" s="242"/>
      <c r="QF5271" s="242"/>
      <c r="QG5271" s="242"/>
      <c r="QH5271" s="242"/>
      <c r="QI5271" s="242"/>
      <c r="QJ5271" s="242"/>
      <c r="QK5271" s="242"/>
    </row>
    <row r="5272" spans="439:453">
      <c r="PW5272" s="242"/>
      <c r="PX5272" s="242"/>
      <c r="PY5272" s="242"/>
      <c r="PZ5272" s="242"/>
      <c r="QA5272" s="242"/>
      <c r="QB5272" s="242"/>
      <c r="QC5272" s="242"/>
      <c r="QD5272" s="242"/>
      <c r="QE5272" s="242"/>
      <c r="QF5272" s="242"/>
      <c r="QG5272" s="242"/>
      <c r="QH5272" s="242"/>
      <c r="QI5272" s="242"/>
      <c r="QJ5272" s="242"/>
      <c r="QK5272" s="242"/>
    </row>
    <row r="5273" spans="439:453">
      <c r="PW5273" s="242"/>
      <c r="PX5273" s="242"/>
      <c r="PY5273" s="242"/>
      <c r="PZ5273" s="242"/>
      <c r="QA5273" s="242"/>
      <c r="QB5273" s="242"/>
      <c r="QC5273" s="242"/>
      <c r="QD5273" s="242"/>
      <c r="QE5273" s="242"/>
      <c r="QF5273" s="242"/>
      <c r="QG5273" s="242"/>
      <c r="QH5273" s="242"/>
      <c r="QI5273" s="242"/>
      <c r="QJ5273" s="242"/>
      <c r="QK5273" s="242"/>
    </row>
    <row r="5274" spans="439:453">
      <c r="PW5274" s="242"/>
      <c r="PX5274" s="242"/>
      <c r="PY5274" s="242"/>
      <c r="PZ5274" s="242"/>
      <c r="QA5274" s="242"/>
      <c r="QB5274" s="242"/>
      <c r="QC5274" s="242"/>
      <c r="QD5274" s="242"/>
      <c r="QE5274" s="242"/>
      <c r="QF5274" s="242"/>
      <c r="QG5274" s="242"/>
      <c r="QH5274" s="242"/>
      <c r="QI5274" s="242"/>
      <c r="QJ5274" s="242"/>
      <c r="QK5274" s="242"/>
    </row>
    <row r="5275" spans="439:453">
      <c r="PW5275" s="242"/>
      <c r="PX5275" s="242"/>
      <c r="PY5275" s="242"/>
      <c r="PZ5275" s="242"/>
      <c r="QA5275" s="242"/>
      <c r="QB5275" s="242"/>
      <c r="QC5275" s="242"/>
      <c r="QD5275" s="242"/>
      <c r="QE5275" s="242"/>
      <c r="QF5275" s="242"/>
      <c r="QG5275" s="242"/>
      <c r="QH5275" s="242"/>
      <c r="QI5275" s="242"/>
      <c r="QJ5275" s="242"/>
      <c r="QK5275" s="242"/>
    </row>
    <row r="5276" spans="439:453">
      <c r="PW5276" s="242"/>
      <c r="PX5276" s="242"/>
      <c r="PY5276" s="242"/>
      <c r="PZ5276" s="242"/>
      <c r="QA5276" s="242"/>
      <c r="QB5276" s="242"/>
      <c r="QC5276" s="242"/>
      <c r="QD5276" s="242"/>
      <c r="QE5276" s="242"/>
      <c r="QF5276" s="242"/>
      <c r="QG5276" s="242"/>
      <c r="QH5276" s="242"/>
      <c r="QI5276" s="242"/>
      <c r="QJ5276" s="242"/>
      <c r="QK5276" s="242"/>
    </row>
    <row r="5277" spans="439:453">
      <c r="PW5277" s="242"/>
      <c r="PX5277" s="242"/>
      <c r="PY5277" s="242"/>
      <c r="PZ5277" s="242"/>
      <c r="QA5277" s="242"/>
      <c r="QB5277" s="242"/>
      <c r="QC5277" s="242"/>
      <c r="QD5277" s="242"/>
      <c r="QE5277" s="242"/>
      <c r="QF5277" s="242"/>
      <c r="QG5277" s="242"/>
      <c r="QH5277" s="242"/>
      <c r="QI5277" s="242"/>
      <c r="QJ5277" s="242"/>
      <c r="QK5277" s="242"/>
    </row>
    <row r="5278" spans="439:453">
      <c r="PW5278" s="242"/>
      <c r="PX5278" s="242"/>
      <c r="PY5278" s="242"/>
      <c r="PZ5278" s="242"/>
      <c r="QA5278" s="242"/>
      <c r="QB5278" s="242"/>
      <c r="QC5278" s="242"/>
      <c r="QD5278" s="242"/>
      <c r="QE5278" s="242"/>
      <c r="QF5278" s="242"/>
      <c r="QG5278" s="242"/>
      <c r="QH5278" s="242"/>
      <c r="QI5278" s="242"/>
      <c r="QJ5278" s="242"/>
      <c r="QK5278" s="242"/>
    </row>
    <row r="5279" spans="439:453">
      <c r="PW5279" s="242"/>
      <c r="PX5279" s="242"/>
      <c r="PY5279" s="242"/>
      <c r="PZ5279" s="242"/>
      <c r="QA5279" s="242"/>
      <c r="QB5279" s="242"/>
      <c r="QC5279" s="242"/>
      <c r="QD5279" s="242"/>
      <c r="QE5279" s="242"/>
      <c r="QF5279" s="242"/>
      <c r="QG5279" s="242"/>
      <c r="QH5279" s="242"/>
      <c r="QI5279" s="242"/>
      <c r="QJ5279" s="242"/>
      <c r="QK5279" s="242"/>
    </row>
    <row r="5280" spans="439:453">
      <c r="PW5280" s="242"/>
      <c r="PX5280" s="242"/>
      <c r="PY5280" s="242"/>
      <c r="PZ5280" s="242"/>
      <c r="QA5280" s="242"/>
      <c r="QB5280" s="242"/>
      <c r="QC5280" s="242"/>
      <c r="QD5280" s="242"/>
      <c r="QE5280" s="242"/>
      <c r="QF5280" s="242"/>
      <c r="QG5280" s="242"/>
      <c r="QH5280" s="242"/>
      <c r="QI5280" s="242"/>
      <c r="QJ5280" s="242"/>
      <c r="QK5280" s="242"/>
    </row>
    <row r="5281" spans="439:453">
      <c r="PW5281" s="242"/>
      <c r="PX5281" s="242"/>
      <c r="PY5281" s="242"/>
      <c r="PZ5281" s="242"/>
      <c r="QA5281" s="242"/>
      <c r="QB5281" s="242"/>
      <c r="QC5281" s="242"/>
      <c r="QD5281" s="242"/>
      <c r="QE5281" s="242"/>
      <c r="QF5281" s="242"/>
      <c r="QG5281" s="242"/>
      <c r="QH5281" s="242"/>
      <c r="QI5281" s="242"/>
      <c r="QJ5281" s="242"/>
      <c r="QK5281" s="242"/>
    </row>
    <row r="5282" spans="439:453">
      <c r="PW5282" s="242"/>
      <c r="PX5282" s="242"/>
      <c r="PY5282" s="242"/>
      <c r="PZ5282" s="242"/>
      <c r="QA5282" s="242"/>
      <c r="QB5282" s="242"/>
      <c r="QC5282" s="242"/>
      <c r="QD5282" s="242"/>
      <c r="QE5282" s="242"/>
      <c r="QF5282" s="242"/>
      <c r="QG5282" s="242"/>
      <c r="QH5282" s="242"/>
      <c r="QI5282" s="242"/>
      <c r="QJ5282" s="242"/>
      <c r="QK5282" s="242"/>
    </row>
    <row r="5283" spans="439:453">
      <c r="PW5283" s="242"/>
      <c r="PX5283" s="242"/>
      <c r="PY5283" s="242"/>
      <c r="PZ5283" s="242"/>
      <c r="QA5283" s="242"/>
      <c r="QB5283" s="242"/>
      <c r="QC5283" s="242"/>
      <c r="QD5283" s="242"/>
      <c r="QE5283" s="242"/>
      <c r="QF5283" s="242"/>
      <c r="QG5283" s="242"/>
      <c r="QH5283" s="242"/>
      <c r="QI5283" s="242"/>
      <c r="QJ5283" s="242"/>
      <c r="QK5283" s="242"/>
    </row>
    <row r="5284" spans="439:453">
      <c r="PW5284" s="242"/>
      <c r="PX5284" s="242"/>
      <c r="PY5284" s="242"/>
      <c r="PZ5284" s="242"/>
      <c r="QA5284" s="242"/>
      <c r="QB5284" s="242"/>
      <c r="QC5284" s="242"/>
      <c r="QD5284" s="242"/>
      <c r="QE5284" s="242"/>
      <c r="QF5284" s="242"/>
      <c r="QG5284" s="242"/>
      <c r="QH5284" s="242"/>
      <c r="QI5284" s="242"/>
      <c r="QJ5284" s="242"/>
      <c r="QK5284" s="242"/>
    </row>
    <row r="5285" spans="439:453">
      <c r="PW5285" s="242"/>
      <c r="PX5285" s="242"/>
      <c r="PY5285" s="242"/>
      <c r="PZ5285" s="242"/>
      <c r="QA5285" s="242"/>
      <c r="QB5285" s="242"/>
      <c r="QC5285" s="242"/>
      <c r="QD5285" s="242"/>
      <c r="QE5285" s="242"/>
      <c r="QF5285" s="242"/>
      <c r="QG5285" s="242"/>
      <c r="QH5285" s="242"/>
      <c r="QI5285" s="242"/>
      <c r="QJ5285" s="242"/>
      <c r="QK5285" s="242"/>
    </row>
    <row r="5286" spans="439:453">
      <c r="PW5286" s="242"/>
      <c r="PX5286" s="242"/>
      <c r="PY5286" s="242"/>
      <c r="PZ5286" s="242"/>
      <c r="QA5286" s="242"/>
      <c r="QB5286" s="242"/>
      <c r="QC5286" s="242"/>
      <c r="QD5286" s="242"/>
      <c r="QE5286" s="242"/>
      <c r="QF5286" s="242"/>
      <c r="QG5286" s="242"/>
      <c r="QH5286" s="242"/>
      <c r="QI5286" s="242"/>
      <c r="QJ5286" s="242"/>
      <c r="QK5286" s="242"/>
    </row>
    <row r="5287" spans="439:453">
      <c r="PW5287" s="242"/>
      <c r="PX5287" s="242"/>
      <c r="PY5287" s="242"/>
      <c r="PZ5287" s="242"/>
      <c r="QA5287" s="242"/>
      <c r="QB5287" s="242"/>
      <c r="QC5287" s="242"/>
      <c r="QD5287" s="242"/>
      <c r="QE5287" s="242"/>
      <c r="QF5287" s="242"/>
      <c r="QG5287" s="242"/>
      <c r="QH5287" s="242"/>
      <c r="QI5287" s="242"/>
      <c r="QJ5287" s="242"/>
      <c r="QK5287" s="242"/>
    </row>
    <row r="5288" spans="439:453">
      <c r="PW5288" s="242"/>
      <c r="PX5288" s="242"/>
      <c r="PY5288" s="242"/>
      <c r="PZ5288" s="242"/>
      <c r="QA5288" s="242"/>
      <c r="QB5288" s="242"/>
      <c r="QC5288" s="242"/>
      <c r="QD5288" s="242"/>
      <c r="QE5288" s="242"/>
      <c r="QF5288" s="242"/>
      <c r="QG5288" s="242"/>
      <c r="QH5288" s="242"/>
      <c r="QI5288" s="242"/>
      <c r="QJ5288" s="242"/>
      <c r="QK5288" s="242"/>
    </row>
    <row r="5289" spans="439:453">
      <c r="PW5289" s="242"/>
      <c r="PX5289" s="242"/>
      <c r="PY5289" s="242"/>
      <c r="PZ5289" s="242"/>
      <c r="QA5289" s="242"/>
      <c r="QB5289" s="242"/>
      <c r="QC5289" s="242"/>
      <c r="QD5289" s="242"/>
      <c r="QE5289" s="242"/>
      <c r="QF5289" s="242"/>
      <c r="QG5289" s="242"/>
      <c r="QH5289" s="242"/>
      <c r="QI5289" s="242"/>
      <c r="QJ5289" s="242"/>
      <c r="QK5289" s="242"/>
    </row>
    <row r="5290" spans="439:453">
      <c r="PW5290" s="242"/>
      <c r="PX5290" s="242"/>
      <c r="PY5290" s="242"/>
      <c r="PZ5290" s="242"/>
      <c r="QA5290" s="242"/>
      <c r="QB5290" s="242"/>
      <c r="QC5290" s="242"/>
      <c r="QD5290" s="242"/>
      <c r="QE5290" s="242"/>
      <c r="QF5290" s="242"/>
      <c r="QG5290" s="242"/>
      <c r="QH5290" s="242"/>
      <c r="QI5290" s="242"/>
      <c r="QJ5290" s="242"/>
      <c r="QK5290" s="242"/>
    </row>
    <row r="5291" spans="439:453">
      <c r="PW5291" s="242"/>
      <c r="PX5291" s="242"/>
      <c r="PY5291" s="242"/>
      <c r="PZ5291" s="242"/>
      <c r="QA5291" s="242"/>
      <c r="QB5291" s="242"/>
      <c r="QC5291" s="242"/>
      <c r="QD5291" s="242"/>
      <c r="QE5291" s="242"/>
      <c r="QF5291" s="242"/>
      <c r="QG5291" s="242"/>
      <c r="QH5291" s="242"/>
      <c r="QI5291" s="242"/>
      <c r="QJ5291" s="242"/>
      <c r="QK5291" s="242"/>
    </row>
    <row r="5292" spans="439:453">
      <c r="PW5292" s="242"/>
      <c r="PX5292" s="242"/>
      <c r="PY5292" s="242"/>
      <c r="PZ5292" s="242"/>
      <c r="QA5292" s="242"/>
      <c r="QB5292" s="242"/>
      <c r="QC5292" s="242"/>
      <c r="QD5292" s="242"/>
      <c r="QE5292" s="242"/>
      <c r="QF5292" s="242"/>
      <c r="QG5292" s="242"/>
      <c r="QH5292" s="242"/>
      <c r="QI5292" s="242"/>
      <c r="QJ5292" s="242"/>
      <c r="QK5292" s="242"/>
    </row>
    <row r="5293" spans="439:453">
      <c r="PW5293" s="242"/>
      <c r="PX5293" s="242"/>
      <c r="PY5293" s="242"/>
      <c r="PZ5293" s="242"/>
      <c r="QA5293" s="242"/>
      <c r="QB5293" s="242"/>
      <c r="QC5293" s="242"/>
      <c r="QD5293" s="242"/>
      <c r="QE5293" s="242"/>
      <c r="QF5293" s="242"/>
      <c r="QG5293" s="242"/>
      <c r="QH5293" s="242"/>
      <c r="QI5293" s="242"/>
      <c r="QJ5293" s="242"/>
      <c r="QK5293" s="242"/>
    </row>
    <row r="5294" spans="439:453">
      <c r="PW5294" s="242"/>
      <c r="PX5294" s="242"/>
      <c r="PY5294" s="242"/>
      <c r="PZ5294" s="242"/>
      <c r="QA5294" s="242"/>
      <c r="QB5294" s="242"/>
      <c r="QC5294" s="242"/>
      <c r="QD5294" s="242"/>
      <c r="QE5294" s="242"/>
      <c r="QF5294" s="242"/>
      <c r="QG5294" s="242"/>
      <c r="QH5294" s="242"/>
      <c r="QI5294" s="242"/>
      <c r="QJ5294" s="242"/>
      <c r="QK5294" s="242"/>
    </row>
    <row r="5295" spans="439:453">
      <c r="PW5295" s="242"/>
      <c r="PX5295" s="242"/>
      <c r="PY5295" s="242"/>
      <c r="PZ5295" s="242"/>
      <c r="QA5295" s="242"/>
      <c r="QB5295" s="242"/>
      <c r="QC5295" s="242"/>
      <c r="QD5295" s="242"/>
      <c r="QE5295" s="242"/>
      <c r="QF5295" s="242"/>
      <c r="QG5295" s="242"/>
      <c r="QH5295" s="242"/>
      <c r="QI5295" s="242"/>
      <c r="QJ5295" s="242"/>
      <c r="QK5295" s="242"/>
    </row>
    <row r="5296" spans="439:453">
      <c r="PW5296" s="242"/>
      <c r="PX5296" s="242"/>
      <c r="PY5296" s="242"/>
      <c r="PZ5296" s="242"/>
      <c r="QA5296" s="242"/>
      <c r="QB5296" s="242"/>
      <c r="QC5296" s="242"/>
      <c r="QD5296" s="242"/>
      <c r="QE5296" s="242"/>
      <c r="QF5296" s="242"/>
      <c r="QG5296" s="242"/>
      <c r="QH5296" s="242"/>
      <c r="QI5296" s="242"/>
      <c r="QJ5296" s="242"/>
      <c r="QK5296" s="242"/>
    </row>
    <row r="5297" spans="439:453">
      <c r="PW5297" s="242"/>
      <c r="PX5297" s="242"/>
      <c r="PY5297" s="242"/>
      <c r="PZ5297" s="242"/>
      <c r="QA5297" s="242"/>
      <c r="QB5297" s="242"/>
      <c r="QC5297" s="242"/>
      <c r="QD5297" s="242"/>
      <c r="QE5297" s="242"/>
      <c r="QF5297" s="242"/>
      <c r="QG5297" s="242"/>
      <c r="QH5297" s="242"/>
      <c r="QI5297" s="242"/>
      <c r="QJ5297" s="242"/>
      <c r="QK5297" s="242"/>
    </row>
    <row r="5298" spans="439:453">
      <c r="PW5298" s="242"/>
      <c r="PX5298" s="242"/>
      <c r="PY5298" s="242"/>
      <c r="PZ5298" s="242"/>
      <c r="QA5298" s="242"/>
      <c r="QB5298" s="242"/>
      <c r="QC5298" s="242"/>
      <c r="QD5298" s="242"/>
      <c r="QE5298" s="242"/>
      <c r="QF5298" s="242"/>
      <c r="QG5298" s="242"/>
      <c r="QH5298" s="242"/>
      <c r="QI5298" s="242"/>
      <c r="QJ5298" s="242"/>
      <c r="QK5298" s="242"/>
    </row>
    <row r="5299" spans="439:453">
      <c r="PW5299" s="242"/>
      <c r="PX5299" s="242"/>
      <c r="PY5299" s="242"/>
      <c r="PZ5299" s="242"/>
      <c r="QA5299" s="242"/>
      <c r="QB5299" s="242"/>
      <c r="QC5299" s="242"/>
      <c r="QD5299" s="242"/>
      <c r="QE5299" s="242"/>
      <c r="QF5299" s="242"/>
      <c r="QG5299" s="242"/>
      <c r="QH5299" s="242"/>
      <c r="QI5299" s="242"/>
      <c r="QJ5299" s="242"/>
      <c r="QK5299" s="242"/>
    </row>
    <row r="5300" spans="439:453">
      <c r="PW5300" s="242"/>
      <c r="PX5300" s="242"/>
      <c r="PY5300" s="242"/>
      <c r="PZ5300" s="242"/>
      <c r="QA5300" s="242"/>
      <c r="QB5300" s="242"/>
      <c r="QC5300" s="242"/>
      <c r="QD5300" s="242"/>
      <c r="QE5300" s="242"/>
      <c r="QF5300" s="242"/>
      <c r="QG5300" s="242"/>
      <c r="QH5300" s="242"/>
      <c r="QI5300" s="242"/>
      <c r="QJ5300" s="242"/>
      <c r="QK5300" s="242"/>
    </row>
    <row r="5301" spans="439:453">
      <c r="PW5301" s="242"/>
      <c r="PX5301" s="242"/>
      <c r="PY5301" s="242"/>
      <c r="PZ5301" s="242"/>
      <c r="QA5301" s="242"/>
      <c r="QB5301" s="242"/>
      <c r="QC5301" s="242"/>
      <c r="QD5301" s="242"/>
      <c r="QE5301" s="242"/>
      <c r="QF5301" s="242"/>
      <c r="QG5301" s="242"/>
      <c r="QH5301" s="242"/>
      <c r="QI5301" s="242"/>
      <c r="QJ5301" s="242"/>
      <c r="QK5301" s="242"/>
    </row>
    <row r="5302" spans="439:453">
      <c r="PW5302" s="242"/>
      <c r="PX5302" s="242"/>
      <c r="PY5302" s="242"/>
      <c r="PZ5302" s="242"/>
      <c r="QA5302" s="242"/>
      <c r="QB5302" s="242"/>
      <c r="QC5302" s="242"/>
      <c r="QD5302" s="242"/>
      <c r="QE5302" s="242"/>
      <c r="QF5302" s="242"/>
      <c r="QG5302" s="242"/>
      <c r="QH5302" s="242"/>
      <c r="QI5302" s="242"/>
      <c r="QJ5302" s="242"/>
      <c r="QK5302" s="242"/>
    </row>
    <row r="5303" spans="439:453">
      <c r="PW5303" s="242"/>
      <c r="PX5303" s="242"/>
      <c r="PY5303" s="242"/>
      <c r="PZ5303" s="242"/>
      <c r="QA5303" s="242"/>
      <c r="QB5303" s="242"/>
      <c r="QC5303" s="242"/>
      <c r="QD5303" s="242"/>
      <c r="QE5303" s="242"/>
      <c r="QF5303" s="242"/>
      <c r="QG5303" s="242"/>
      <c r="QH5303" s="242"/>
      <c r="QI5303" s="242"/>
      <c r="QJ5303" s="242"/>
      <c r="QK5303" s="242"/>
    </row>
    <row r="5304" spans="439:453">
      <c r="PW5304" s="242"/>
      <c r="PX5304" s="242"/>
      <c r="PY5304" s="242"/>
      <c r="PZ5304" s="242"/>
      <c r="QA5304" s="242"/>
      <c r="QB5304" s="242"/>
      <c r="QC5304" s="242"/>
      <c r="QD5304" s="242"/>
      <c r="QE5304" s="242"/>
      <c r="QF5304" s="242"/>
      <c r="QG5304" s="242"/>
      <c r="QH5304" s="242"/>
      <c r="QI5304" s="242"/>
      <c r="QJ5304" s="242"/>
      <c r="QK5304" s="242"/>
    </row>
    <row r="5305" spans="439:453">
      <c r="PW5305" s="242"/>
      <c r="PX5305" s="242"/>
      <c r="PY5305" s="242"/>
      <c r="PZ5305" s="242"/>
      <c r="QA5305" s="242"/>
      <c r="QB5305" s="242"/>
      <c r="QC5305" s="242"/>
      <c r="QD5305" s="242"/>
      <c r="QE5305" s="242"/>
      <c r="QF5305" s="242"/>
      <c r="QG5305" s="242"/>
      <c r="QH5305" s="242"/>
      <c r="QI5305" s="242"/>
      <c r="QJ5305" s="242"/>
      <c r="QK5305" s="242"/>
    </row>
    <row r="5306" spans="439:453">
      <c r="PW5306" s="242"/>
      <c r="PX5306" s="242"/>
      <c r="PY5306" s="242"/>
      <c r="PZ5306" s="242"/>
      <c r="QA5306" s="242"/>
      <c r="QB5306" s="242"/>
      <c r="QC5306" s="242"/>
      <c r="QD5306" s="242"/>
      <c r="QE5306" s="242"/>
      <c r="QF5306" s="242"/>
      <c r="QG5306" s="242"/>
      <c r="QH5306" s="242"/>
      <c r="QI5306" s="242"/>
      <c r="QJ5306" s="242"/>
      <c r="QK5306" s="242"/>
    </row>
    <row r="5307" spans="439:453">
      <c r="PW5307" s="242"/>
      <c r="PX5307" s="242"/>
      <c r="PY5307" s="242"/>
      <c r="PZ5307" s="242"/>
      <c r="QA5307" s="242"/>
      <c r="QB5307" s="242"/>
      <c r="QC5307" s="242"/>
      <c r="QD5307" s="242"/>
      <c r="QE5307" s="242"/>
      <c r="QF5307" s="242"/>
      <c r="QG5307" s="242"/>
      <c r="QH5307" s="242"/>
      <c r="QI5307" s="242"/>
      <c r="QJ5307" s="242"/>
      <c r="QK5307" s="242"/>
    </row>
    <row r="5308" spans="439:453">
      <c r="PW5308" s="242"/>
      <c r="PX5308" s="242"/>
      <c r="PY5308" s="242"/>
      <c r="PZ5308" s="242"/>
      <c r="QA5308" s="242"/>
      <c r="QB5308" s="242"/>
      <c r="QC5308" s="242"/>
      <c r="QD5308" s="242"/>
      <c r="QE5308" s="242"/>
      <c r="QF5308" s="242"/>
      <c r="QG5308" s="242"/>
      <c r="QH5308" s="242"/>
      <c r="QI5308" s="242"/>
      <c r="QJ5308" s="242"/>
      <c r="QK5308" s="242"/>
    </row>
    <row r="5309" spans="439:453">
      <c r="PW5309" s="242"/>
      <c r="PX5309" s="242"/>
      <c r="PY5309" s="242"/>
      <c r="PZ5309" s="242"/>
      <c r="QA5309" s="242"/>
      <c r="QB5309" s="242"/>
      <c r="QC5309" s="242"/>
      <c r="QD5309" s="242"/>
      <c r="QE5309" s="242"/>
      <c r="QF5309" s="242"/>
      <c r="QG5309" s="242"/>
      <c r="QH5309" s="242"/>
      <c r="QI5309" s="242"/>
      <c r="QJ5309" s="242"/>
      <c r="QK5309" s="242"/>
    </row>
    <row r="5310" spans="439:453">
      <c r="PW5310" s="242"/>
      <c r="PX5310" s="242"/>
      <c r="PY5310" s="242"/>
      <c r="PZ5310" s="242"/>
      <c r="QA5310" s="242"/>
      <c r="QB5310" s="242"/>
      <c r="QC5310" s="242"/>
      <c r="QD5310" s="242"/>
      <c r="QE5310" s="242"/>
      <c r="QF5310" s="242"/>
      <c r="QG5310" s="242"/>
      <c r="QH5310" s="242"/>
      <c r="QI5310" s="242"/>
      <c r="QJ5310" s="242"/>
      <c r="QK5310" s="242"/>
    </row>
    <row r="5311" spans="439:453">
      <c r="PW5311" s="242"/>
      <c r="PX5311" s="242"/>
      <c r="PY5311" s="242"/>
      <c r="PZ5311" s="242"/>
      <c r="QA5311" s="242"/>
      <c r="QB5311" s="242"/>
      <c r="QC5311" s="242"/>
      <c r="QD5311" s="242"/>
      <c r="QE5311" s="242"/>
      <c r="QF5311" s="242"/>
      <c r="QG5311" s="242"/>
      <c r="QH5311" s="242"/>
      <c r="QI5311" s="242"/>
      <c r="QJ5311" s="242"/>
      <c r="QK5311" s="242"/>
    </row>
    <row r="5312" spans="439:453">
      <c r="PW5312" s="242"/>
      <c r="PX5312" s="242"/>
      <c r="PY5312" s="242"/>
      <c r="PZ5312" s="242"/>
      <c r="QA5312" s="242"/>
      <c r="QB5312" s="242"/>
      <c r="QC5312" s="242"/>
      <c r="QD5312" s="242"/>
      <c r="QE5312" s="242"/>
      <c r="QF5312" s="242"/>
      <c r="QG5312" s="242"/>
      <c r="QH5312" s="242"/>
      <c r="QI5312" s="242"/>
      <c r="QJ5312" s="242"/>
      <c r="QK5312" s="242"/>
    </row>
    <row r="5313" spans="439:453">
      <c r="PW5313" s="242"/>
      <c r="PX5313" s="242"/>
      <c r="PY5313" s="242"/>
      <c r="PZ5313" s="242"/>
      <c r="QA5313" s="242"/>
      <c r="QB5313" s="242"/>
      <c r="QC5313" s="242"/>
      <c r="QD5313" s="242"/>
      <c r="QE5313" s="242"/>
      <c r="QF5313" s="242"/>
      <c r="QG5313" s="242"/>
      <c r="QH5313" s="242"/>
      <c r="QI5313" s="242"/>
      <c r="QJ5313" s="242"/>
      <c r="QK5313" s="242"/>
    </row>
    <row r="5314" spans="439:453">
      <c r="PW5314" s="242"/>
      <c r="PX5314" s="242"/>
      <c r="PY5314" s="242"/>
      <c r="PZ5314" s="242"/>
      <c r="QA5314" s="242"/>
      <c r="QB5314" s="242"/>
      <c r="QC5314" s="242"/>
      <c r="QD5314" s="242"/>
      <c r="QE5314" s="242"/>
      <c r="QF5314" s="242"/>
      <c r="QG5314" s="242"/>
      <c r="QH5314" s="242"/>
      <c r="QI5314" s="242"/>
      <c r="QJ5314" s="242"/>
      <c r="QK5314" s="242"/>
    </row>
    <row r="5315" spans="439:453">
      <c r="PW5315" s="242"/>
      <c r="PX5315" s="242"/>
      <c r="PY5315" s="242"/>
      <c r="PZ5315" s="242"/>
      <c r="QA5315" s="242"/>
      <c r="QB5315" s="242"/>
      <c r="QC5315" s="242"/>
      <c r="QD5315" s="242"/>
      <c r="QE5315" s="242"/>
      <c r="QF5315" s="242"/>
      <c r="QG5315" s="242"/>
      <c r="QH5315" s="242"/>
      <c r="QI5315" s="242"/>
      <c r="QJ5315" s="242"/>
      <c r="QK5315" s="242"/>
    </row>
    <row r="5316" spans="439:453">
      <c r="PW5316" s="242"/>
      <c r="PX5316" s="242"/>
      <c r="PY5316" s="242"/>
      <c r="PZ5316" s="242"/>
      <c r="QA5316" s="242"/>
      <c r="QB5316" s="242"/>
      <c r="QC5316" s="242"/>
      <c r="QD5316" s="242"/>
      <c r="QE5316" s="242"/>
      <c r="QF5316" s="242"/>
      <c r="QG5316" s="242"/>
      <c r="QH5316" s="242"/>
      <c r="QI5316" s="242"/>
      <c r="QJ5316" s="242"/>
      <c r="QK5316" s="242"/>
    </row>
    <row r="5317" spans="439:453">
      <c r="PW5317" s="242"/>
      <c r="PX5317" s="242"/>
      <c r="PY5317" s="242"/>
      <c r="PZ5317" s="242"/>
      <c r="QA5317" s="242"/>
      <c r="QB5317" s="242"/>
      <c r="QC5317" s="242"/>
      <c r="QD5317" s="242"/>
      <c r="QE5317" s="242"/>
      <c r="QF5317" s="242"/>
      <c r="QG5317" s="242"/>
      <c r="QH5317" s="242"/>
      <c r="QI5317" s="242"/>
      <c r="QJ5317" s="242"/>
      <c r="QK5317" s="242"/>
    </row>
    <row r="5318" spans="439:453">
      <c r="PW5318" s="242"/>
      <c r="PX5318" s="242"/>
      <c r="PY5318" s="242"/>
      <c r="PZ5318" s="242"/>
      <c r="QA5318" s="242"/>
      <c r="QB5318" s="242"/>
      <c r="QC5318" s="242"/>
      <c r="QD5318" s="242"/>
      <c r="QE5318" s="242"/>
      <c r="QF5318" s="242"/>
      <c r="QG5318" s="242"/>
      <c r="QH5318" s="242"/>
      <c r="QI5318" s="242"/>
      <c r="QJ5318" s="242"/>
      <c r="QK5318" s="242"/>
    </row>
    <row r="5319" spans="439:453">
      <c r="PW5319" s="242"/>
      <c r="PX5319" s="242"/>
      <c r="PY5319" s="242"/>
      <c r="PZ5319" s="242"/>
      <c r="QA5319" s="242"/>
      <c r="QB5319" s="242"/>
      <c r="QC5319" s="242"/>
      <c r="QD5319" s="242"/>
      <c r="QE5319" s="242"/>
      <c r="QF5319" s="242"/>
      <c r="QG5319" s="242"/>
      <c r="QH5319" s="242"/>
      <c r="QI5319" s="242"/>
      <c r="QJ5319" s="242"/>
      <c r="QK5319" s="242"/>
    </row>
    <row r="5320" spans="439:453">
      <c r="PW5320" s="242"/>
      <c r="PX5320" s="242"/>
      <c r="PY5320" s="242"/>
      <c r="PZ5320" s="242"/>
      <c r="QA5320" s="242"/>
      <c r="QB5320" s="242"/>
      <c r="QC5320" s="242"/>
      <c r="QD5320" s="242"/>
      <c r="QE5320" s="242"/>
      <c r="QF5320" s="242"/>
      <c r="QG5320" s="242"/>
      <c r="QH5320" s="242"/>
      <c r="QI5320" s="242"/>
      <c r="QJ5320" s="242"/>
      <c r="QK5320" s="242"/>
    </row>
    <row r="5321" spans="439:453">
      <c r="PW5321" s="242"/>
      <c r="PX5321" s="242"/>
      <c r="PY5321" s="242"/>
      <c r="PZ5321" s="242"/>
      <c r="QA5321" s="242"/>
      <c r="QB5321" s="242"/>
      <c r="QC5321" s="242"/>
      <c r="QD5321" s="242"/>
      <c r="QE5321" s="242"/>
      <c r="QF5321" s="242"/>
      <c r="QG5321" s="242"/>
      <c r="QH5321" s="242"/>
      <c r="QI5321" s="242"/>
      <c r="QJ5321" s="242"/>
      <c r="QK5321" s="242"/>
    </row>
    <row r="5322" spans="439:453">
      <c r="PW5322" s="242"/>
      <c r="PX5322" s="242"/>
      <c r="PY5322" s="242"/>
      <c r="PZ5322" s="242"/>
      <c r="QA5322" s="242"/>
      <c r="QB5322" s="242"/>
      <c r="QC5322" s="242"/>
      <c r="QD5322" s="242"/>
      <c r="QE5322" s="242"/>
      <c r="QF5322" s="242"/>
      <c r="QG5322" s="242"/>
      <c r="QH5322" s="242"/>
      <c r="QI5322" s="242"/>
      <c r="QJ5322" s="242"/>
      <c r="QK5322" s="242"/>
    </row>
    <row r="5323" spans="439:453">
      <c r="PW5323" s="242"/>
      <c r="PX5323" s="242"/>
      <c r="PY5323" s="242"/>
      <c r="PZ5323" s="242"/>
      <c r="QA5323" s="242"/>
      <c r="QB5323" s="242"/>
      <c r="QC5323" s="242"/>
      <c r="QD5323" s="242"/>
      <c r="QE5323" s="242"/>
      <c r="QF5323" s="242"/>
      <c r="QG5323" s="242"/>
      <c r="QH5323" s="242"/>
      <c r="QI5323" s="242"/>
      <c r="QJ5323" s="242"/>
      <c r="QK5323" s="242"/>
    </row>
    <row r="5324" spans="439:453">
      <c r="PW5324" s="242"/>
      <c r="PX5324" s="242"/>
      <c r="PY5324" s="242"/>
      <c r="PZ5324" s="242"/>
      <c r="QA5324" s="242"/>
      <c r="QB5324" s="242"/>
      <c r="QC5324" s="242"/>
      <c r="QD5324" s="242"/>
      <c r="QE5324" s="242"/>
      <c r="QF5324" s="242"/>
      <c r="QG5324" s="242"/>
      <c r="QH5324" s="242"/>
      <c r="QI5324" s="242"/>
      <c r="QJ5324" s="242"/>
      <c r="QK5324" s="242"/>
    </row>
    <row r="5325" spans="439:453">
      <c r="PW5325" s="242"/>
      <c r="PX5325" s="242"/>
      <c r="PY5325" s="242"/>
      <c r="PZ5325" s="242"/>
      <c r="QA5325" s="242"/>
      <c r="QB5325" s="242"/>
      <c r="QC5325" s="242"/>
      <c r="QD5325" s="242"/>
      <c r="QE5325" s="242"/>
      <c r="QF5325" s="242"/>
      <c r="QG5325" s="242"/>
      <c r="QH5325" s="242"/>
      <c r="QI5325" s="242"/>
      <c r="QJ5325" s="242"/>
      <c r="QK5325" s="242"/>
    </row>
    <row r="5326" spans="439:453">
      <c r="PW5326" s="242"/>
      <c r="PX5326" s="242"/>
      <c r="PY5326" s="242"/>
      <c r="PZ5326" s="242"/>
      <c r="QA5326" s="242"/>
      <c r="QB5326" s="242"/>
      <c r="QC5326" s="242"/>
      <c r="QD5326" s="242"/>
      <c r="QE5326" s="242"/>
      <c r="QF5326" s="242"/>
      <c r="QG5326" s="242"/>
      <c r="QH5326" s="242"/>
      <c r="QI5326" s="242"/>
      <c r="QJ5326" s="242"/>
      <c r="QK5326" s="242"/>
    </row>
    <row r="5327" spans="439:453">
      <c r="PW5327" s="242"/>
      <c r="PX5327" s="242"/>
      <c r="PY5327" s="242"/>
      <c r="PZ5327" s="242"/>
      <c r="QA5327" s="242"/>
      <c r="QB5327" s="242"/>
      <c r="QC5327" s="242"/>
      <c r="QD5327" s="242"/>
      <c r="QE5327" s="242"/>
      <c r="QF5327" s="242"/>
      <c r="QG5327" s="242"/>
      <c r="QH5327" s="242"/>
      <c r="QI5327" s="242"/>
      <c r="QJ5327" s="242"/>
      <c r="QK5327" s="242"/>
    </row>
    <row r="5328" spans="439:453">
      <c r="PW5328" s="242"/>
      <c r="PX5328" s="242"/>
      <c r="PY5328" s="242"/>
      <c r="PZ5328" s="242"/>
      <c r="QA5328" s="242"/>
      <c r="QB5328" s="242"/>
      <c r="QC5328" s="242"/>
      <c r="QD5328" s="242"/>
      <c r="QE5328" s="242"/>
      <c r="QF5328" s="242"/>
      <c r="QG5328" s="242"/>
      <c r="QH5328" s="242"/>
      <c r="QI5328" s="242"/>
      <c r="QJ5328" s="242"/>
      <c r="QK5328" s="242"/>
    </row>
    <row r="5329" spans="439:453">
      <c r="PW5329" s="242"/>
      <c r="PX5329" s="242"/>
      <c r="PY5329" s="242"/>
      <c r="PZ5329" s="242"/>
      <c r="QA5329" s="242"/>
      <c r="QB5329" s="242"/>
      <c r="QC5329" s="242"/>
      <c r="QD5329" s="242"/>
      <c r="QE5329" s="242"/>
      <c r="QF5329" s="242"/>
      <c r="QG5329" s="242"/>
      <c r="QH5329" s="242"/>
      <c r="QI5329" s="242"/>
      <c r="QJ5329" s="242"/>
      <c r="QK5329" s="242"/>
    </row>
    <row r="5330" spans="439:453">
      <c r="PW5330" s="242"/>
      <c r="PX5330" s="242"/>
      <c r="PY5330" s="242"/>
      <c r="PZ5330" s="242"/>
      <c r="QA5330" s="242"/>
      <c r="QB5330" s="242"/>
      <c r="QC5330" s="242"/>
      <c r="QD5330" s="242"/>
      <c r="QE5330" s="242"/>
      <c r="QF5330" s="242"/>
      <c r="QG5330" s="242"/>
      <c r="QH5330" s="242"/>
      <c r="QI5330" s="242"/>
      <c r="QJ5330" s="242"/>
      <c r="QK5330" s="242"/>
    </row>
    <row r="5331" spans="439:453">
      <c r="PW5331" s="242"/>
      <c r="PX5331" s="242"/>
      <c r="PY5331" s="242"/>
      <c r="PZ5331" s="242"/>
      <c r="QA5331" s="242"/>
      <c r="QB5331" s="242"/>
      <c r="QC5331" s="242"/>
      <c r="QD5331" s="242"/>
      <c r="QE5331" s="242"/>
      <c r="QF5331" s="242"/>
      <c r="QG5331" s="242"/>
      <c r="QH5331" s="242"/>
      <c r="QI5331" s="242"/>
      <c r="QJ5331" s="242"/>
      <c r="QK5331" s="242"/>
    </row>
    <row r="5332" spans="439:453">
      <c r="PW5332" s="242"/>
      <c r="PX5332" s="242"/>
      <c r="PY5332" s="242"/>
      <c r="PZ5332" s="242"/>
      <c r="QA5332" s="242"/>
      <c r="QB5332" s="242"/>
      <c r="QC5332" s="242"/>
      <c r="QD5332" s="242"/>
      <c r="QE5332" s="242"/>
      <c r="QF5332" s="242"/>
      <c r="QG5332" s="242"/>
      <c r="QH5332" s="242"/>
      <c r="QI5332" s="242"/>
      <c r="QJ5332" s="242"/>
      <c r="QK5332" s="242"/>
    </row>
    <row r="5333" spans="439:453">
      <c r="PW5333" s="242"/>
      <c r="PX5333" s="242"/>
      <c r="PY5333" s="242"/>
      <c r="PZ5333" s="242"/>
      <c r="QA5333" s="242"/>
      <c r="QB5333" s="242"/>
      <c r="QC5333" s="242"/>
      <c r="QD5333" s="242"/>
      <c r="QE5333" s="242"/>
      <c r="QF5333" s="242"/>
      <c r="QG5333" s="242"/>
      <c r="QH5333" s="242"/>
      <c r="QI5333" s="242"/>
      <c r="QJ5333" s="242"/>
      <c r="QK5333" s="242"/>
    </row>
    <row r="5334" spans="439:453">
      <c r="PW5334" s="242"/>
      <c r="PX5334" s="242"/>
      <c r="PY5334" s="242"/>
      <c r="PZ5334" s="242"/>
      <c r="QA5334" s="242"/>
      <c r="QB5334" s="242"/>
      <c r="QC5334" s="242"/>
      <c r="QD5334" s="242"/>
      <c r="QE5334" s="242"/>
      <c r="QF5334" s="242"/>
      <c r="QG5334" s="242"/>
      <c r="QH5334" s="242"/>
      <c r="QI5334" s="242"/>
      <c r="QJ5334" s="242"/>
      <c r="QK5334" s="242"/>
    </row>
    <row r="5335" spans="439:453">
      <c r="PW5335" s="242"/>
      <c r="PX5335" s="242"/>
      <c r="PY5335" s="242"/>
      <c r="PZ5335" s="242"/>
      <c r="QA5335" s="242"/>
      <c r="QB5335" s="242"/>
      <c r="QC5335" s="242"/>
      <c r="QD5335" s="242"/>
      <c r="QE5335" s="242"/>
      <c r="QF5335" s="242"/>
      <c r="QG5335" s="242"/>
      <c r="QH5335" s="242"/>
      <c r="QI5335" s="242"/>
      <c r="QJ5335" s="242"/>
      <c r="QK5335" s="242"/>
    </row>
    <row r="5336" spans="439:453">
      <c r="PW5336" s="242"/>
      <c r="PX5336" s="242"/>
      <c r="PY5336" s="242"/>
      <c r="PZ5336" s="242"/>
      <c r="QA5336" s="242"/>
      <c r="QB5336" s="242"/>
      <c r="QC5336" s="242"/>
      <c r="QD5336" s="242"/>
      <c r="QE5336" s="242"/>
      <c r="QF5336" s="242"/>
      <c r="QG5336" s="242"/>
      <c r="QH5336" s="242"/>
      <c r="QI5336" s="242"/>
      <c r="QJ5336" s="242"/>
      <c r="QK5336" s="242"/>
    </row>
    <row r="5337" spans="439:453">
      <c r="PW5337" s="242"/>
      <c r="PX5337" s="242"/>
      <c r="PY5337" s="242"/>
      <c r="PZ5337" s="242"/>
      <c r="QA5337" s="242"/>
      <c r="QB5337" s="242"/>
      <c r="QC5337" s="242"/>
      <c r="QD5337" s="242"/>
      <c r="QE5337" s="242"/>
      <c r="QF5337" s="242"/>
      <c r="QG5337" s="242"/>
      <c r="QH5337" s="242"/>
      <c r="QI5337" s="242"/>
      <c r="QJ5337" s="242"/>
      <c r="QK5337" s="242"/>
    </row>
    <row r="5338" spans="439:453">
      <c r="PW5338" s="242"/>
      <c r="PX5338" s="242"/>
      <c r="PY5338" s="242"/>
      <c r="PZ5338" s="242"/>
      <c r="QA5338" s="242"/>
      <c r="QB5338" s="242"/>
      <c r="QC5338" s="242"/>
      <c r="QD5338" s="242"/>
      <c r="QE5338" s="242"/>
      <c r="QF5338" s="242"/>
      <c r="QG5338" s="242"/>
      <c r="QH5338" s="242"/>
      <c r="QI5338" s="242"/>
      <c r="QJ5338" s="242"/>
      <c r="QK5338" s="242"/>
    </row>
    <row r="5339" spans="439:453">
      <c r="PW5339" s="242"/>
      <c r="PX5339" s="242"/>
      <c r="PY5339" s="242"/>
      <c r="PZ5339" s="242"/>
      <c r="QA5339" s="242"/>
      <c r="QB5339" s="242"/>
      <c r="QC5339" s="242"/>
      <c r="QD5339" s="242"/>
      <c r="QE5339" s="242"/>
      <c r="QF5339" s="242"/>
      <c r="QG5339" s="242"/>
      <c r="QH5339" s="242"/>
      <c r="QI5339" s="242"/>
      <c r="QJ5339" s="242"/>
      <c r="QK5339" s="242"/>
    </row>
    <row r="5340" spans="439:453">
      <c r="PW5340" s="242"/>
      <c r="PX5340" s="242"/>
      <c r="PY5340" s="242"/>
      <c r="PZ5340" s="242"/>
      <c r="QA5340" s="242"/>
      <c r="QB5340" s="242"/>
      <c r="QC5340" s="242"/>
      <c r="QD5340" s="242"/>
      <c r="QE5340" s="242"/>
      <c r="QF5340" s="242"/>
      <c r="QG5340" s="242"/>
      <c r="QH5340" s="242"/>
      <c r="QI5340" s="242"/>
      <c r="QJ5340" s="242"/>
      <c r="QK5340" s="242"/>
    </row>
    <row r="5341" spans="439:453">
      <c r="PW5341" s="242"/>
      <c r="PX5341" s="242"/>
      <c r="PY5341" s="242"/>
      <c r="PZ5341" s="242"/>
      <c r="QA5341" s="242"/>
      <c r="QB5341" s="242"/>
      <c r="QC5341" s="242"/>
      <c r="QD5341" s="242"/>
      <c r="QE5341" s="242"/>
      <c r="QF5341" s="242"/>
      <c r="QG5341" s="242"/>
      <c r="QH5341" s="242"/>
      <c r="QI5341" s="242"/>
      <c r="QJ5341" s="242"/>
      <c r="QK5341" s="242"/>
    </row>
    <row r="5342" spans="439:453">
      <c r="PW5342" s="242"/>
      <c r="PX5342" s="242"/>
      <c r="PY5342" s="242"/>
      <c r="PZ5342" s="242"/>
      <c r="QA5342" s="242"/>
      <c r="QB5342" s="242"/>
      <c r="QC5342" s="242"/>
      <c r="QD5342" s="242"/>
      <c r="QE5342" s="242"/>
      <c r="QF5342" s="242"/>
      <c r="QG5342" s="242"/>
      <c r="QH5342" s="242"/>
      <c r="QI5342" s="242"/>
      <c r="QJ5342" s="242"/>
      <c r="QK5342" s="242"/>
    </row>
    <row r="5343" spans="439:453">
      <c r="PW5343" s="242"/>
      <c r="PX5343" s="242"/>
      <c r="PY5343" s="242"/>
      <c r="PZ5343" s="242"/>
      <c r="QA5343" s="242"/>
      <c r="QB5343" s="242"/>
      <c r="QC5343" s="242"/>
      <c r="QD5343" s="242"/>
      <c r="QE5343" s="242"/>
      <c r="QF5343" s="242"/>
      <c r="QG5343" s="242"/>
      <c r="QH5343" s="242"/>
      <c r="QI5343" s="242"/>
      <c r="QJ5343" s="242"/>
      <c r="QK5343" s="242"/>
    </row>
    <row r="5344" spans="439:453">
      <c r="PW5344" s="242"/>
      <c r="PX5344" s="242"/>
      <c r="PY5344" s="242"/>
      <c r="PZ5344" s="242"/>
      <c r="QA5344" s="242"/>
      <c r="QB5344" s="242"/>
      <c r="QC5344" s="242"/>
      <c r="QD5344" s="242"/>
      <c r="QE5344" s="242"/>
      <c r="QF5344" s="242"/>
      <c r="QG5344" s="242"/>
      <c r="QH5344" s="242"/>
      <c r="QI5344" s="242"/>
      <c r="QJ5344" s="242"/>
      <c r="QK5344" s="242"/>
    </row>
    <row r="5345" spans="439:453">
      <c r="PW5345" s="242"/>
      <c r="PX5345" s="242"/>
      <c r="PY5345" s="242"/>
      <c r="PZ5345" s="242"/>
      <c r="QA5345" s="242"/>
      <c r="QB5345" s="242"/>
      <c r="QC5345" s="242"/>
      <c r="QD5345" s="242"/>
      <c r="QE5345" s="242"/>
      <c r="QF5345" s="242"/>
      <c r="QG5345" s="242"/>
      <c r="QH5345" s="242"/>
      <c r="QI5345" s="242"/>
      <c r="QJ5345" s="242"/>
      <c r="QK5345" s="242"/>
    </row>
    <row r="5346" spans="439:453">
      <c r="PW5346" s="242"/>
      <c r="PX5346" s="242"/>
      <c r="PY5346" s="242"/>
      <c r="PZ5346" s="242"/>
      <c r="QA5346" s="242"/>
      <c r="QB5346" s="242"/>
      <c r="QC5346" s="242"/>
      <c r="QD5346" s="242"/>
      <c r="QE5346" s="242"/>
      <c r="QF5346" s="242"/>
      <c r="QG5346" s="242"/>
      <c r="QH5346" s="242"/>
      <c r="QI5346" s="242"/>
      <c r="QJ5346" s="242"/>
      <c r="QK5346" s="242"/>
    </row>
    <row r="5347" spans="439:453">
      <c r="PW5347" s="242"/>
      <c r="PX5347" s="242"/>
      <c r="PY5347" s="242"/>
      <c r="PZ5347" s="242"/>
      <c r="QA5347" s="242"/>
      <c r="QB5347" s="242"/>
      <c r="QC5347" s="242"/>
      <c r="QD5347" s="242"/>
      <c r="QE5347" s="242"/>
      <c r="QF5347" s="242"/>
      <c r="QG5347" s="242"/>
      <c r="QH5347" s="242"/>
      <c r="QI5347" s="242"/>
      <c r="QJ5347" s="242"/>
      <c r="QK5347" s="242"/>
    </row>
    <row r="5348" spans="439:453">
      <c r="PW5348" s="242"/>
      <c r="PX5348" s="242"/>
      <c r="PY5348" s="242"/>
      <c r="PZ5348" s="242"/>
      <c r="QA5348" s="242"/>
      <c r="QB5348" s="242"/>
      <c r="QC5348" s="242"/>
      <c r="QD5348" s="242"/>
      <c r="QE5348" s="242"/>
      <c r="QF5348" s="242"/>
      <c r="QG5348" s="242"/>
      <c r="QH5348" s="242"/>
      <c r="QI5348" s="242"/>
      <c r="QJ5348" s="242"/>
      <c r="QK5348" s="242"/>
    </row>
    <row r="5349" spans="439:453">
      <c r="PW5349" s="242"/>
      <c r="PX5349" s="242"/>
      <c r="PY5349" s="242"/>
      <c r="PZ5349" s="242"/>
      <c r="QA5349" s="242"/>
      <c r="QB5349" s="242"/>
      <c r="QC5349" s="242"/>
      <c r="QD5349" s="242"/>
      <c r="QE5349" s="242"/>
      <c r="QF5349" s="242"/>
      <c r="QG5349" s="242"/>
      <c r="QH5349" s="242"/>
      <c r="QI5349" s="242"/>
      <c r="QJ5349" s="242"/>
      <c r="QK5349" s="242"/>
    </row>
    <row r="5350" spans="439:453">
      <c r="PW5350" s="242"/>
      <c r="PX5350" s="242"/>
      <c r="PY5350" s="242"/>
      <c r="PZ5350" s="242"/>
      <c r="QA5350" s="242"/>
      <c r="QB5350" s="242"/>
      <c r="QC5350" s="242"/>
      <c r="QD5350" s="242"/>
      <c r="QE5350" s="242"/>
      <c r="QF5350" s="242"/>
      <c r="QG5350" s="242"/>
      <c r="QH5350" s="242"/>
      <c r="QI5350" s="242"/>
      <c r="QJ5350" s="242"/>
      <c r="QK5350" s="242"/>
    </row>
    <row r="5351" spans="439:453">
      <c r="PW5351" s="242"/>
      <c r="PX5351" s="242"/>
      <c r="PY5351" s="242"/>
      <c r="PZ5351" s="242"/>
      <c r="QA5351" s="242"/>
      <c r="QB5351" s="242"/>
      <c r="QC5351" s="242"/>
      <c r="QD5351" s="242"/>
      <c r="QE5351" s="242"/>
      <c r="QF5351" s="242"/>
      <c r="QG5351" s="242"/>
      <c r="QH5351" s="242"/>
      <c r="QI5351" s="242"/>
      <c r="QJ5351" s="242"/>
      <c r="QK5351" s="242"/>
    </row>
    <row r="5352" spans="439:453">
      <c r="PW5352" s="242"/>
      <c r="PX5352" s="242"/>
      <c r="PY5352" s="242"/>
      <c r="PZ5352" s="242"/>
      <c r="QA5352" s="242"/>
      <c r="QB5352" s="242"/>
      <c r="QC5352" s="242"/>
      <c r="QD5352" s="242"/>
      <c r="QE5352" s="242"/>
      <c r="QF5352" s="242"/>
      <c r="QG5352" s="242"/>
      <c r="QH5352" s="242"/>
      <c r="QI5352" s="242"/>
      <c r="QJ5352" s="242"/>
      <c r="QK5352" s="242"/>
    </row>
    <row r="5353" spans="439:453">
      <c r="PW5353" s="242"/>
      <c r="PX5353" s="242"/>
      <c r="PY5353" s="242"/>
      <c r="PZ5353" s="242"/>
      <c r="QA5353" s="242"/>
      <c r="QB5353" s="242"/>
      <c r="QC5353" s="242"/>
      <c r="QD5353" s="242"/>
      <c r="QE5353" s="242"/>
      <c r="QF5353" s="242"/>
      <c r="QG5353" s="242"/>
      <c r="QH5353" s="242"/>
      <c r="QI5353" s="242"/>
      <c r="QJ5353" s="242"/>
      <c r="QK5353" s="242"/>
    </row>
    <row r="5354" spans="439:453">
      <c r="PW5354" s="242"/>
      <c r="PX5354" s="242"/>
      <c r="PY5354" s="242"/>
      <c r="PZ5354" s="242"/>
      <c r="QA5354" s="242"/>
      <c r="QB5354" s="242"/>
      <c r="QC5354" s="242"/>
      <c r="QD5354" s="242"/>
      <c r="QE5354" s="242"/>
      <c r="QF5354" s="242"/>
      <c r="QG5354" s="242"/>
      <c r="QH5354" s="242"/>
      <c r="QI5354" s="242"/>
      <c r="QJ5354" s="242"/>
      <c r="QK5354" s="242"/>
    </row>
    <row r="5355" spans="439:453">
      <c r="PW5355" s="242"/>
      <c r="PX5355" s="242"/>
      <c r="PY5355" s="242"/>
      <c r="PZ5355" s="242"/>
      <c r="QA5355" s="242"/>
      <c r="QB5355" s="242"/>
      <c r="QC5355" s="242"/>
      <c r="QD5355" s="242"/>
      <c r="QE5355" s="242"/>
      <c r="QF5355" s="242"/>
      <c r="QG5355" s="242"/>
      <c r="QH5355" s="242"/>
      <c r="QI5355" s="242"/>
      <c r="QJ5355" s="242"/>
      <c r="QK5355" s="242"/>
    </row>
    <row r="5356" spans="439:453">
      <c r="PW5356" s="242"/>
      <c r="PX5356" s="242"/>
      <c r="PY5356" s="242"/>
      <c r="PZ5356" s="242"/>
      <c r="QA5356" s="242"/>
      <c r="QB5356" s="242"/>
      <c r="QC5356" s="242"/>
      <c r="QD5356" s="242"/>
      <c r="QE5356" s="242"/>
      <c r="QF5356" s="242"/>
      <c r="QG5356" s="242"/>
      <c r="QH5356" s="242"/>
      <c r="QI5356" s="242"/>
      <c r="QJ5356" s="242"/>
      <c r="QK5356" s="242"/>
    </row>
    <row r="5357" spans="439:453">
      <c r="PW5357" s="242"/>
      <c r="PX5357" s="242"/>
      <c r="PY5357" s="242"/>
      <c r="PZ5357" s="242"/>
      <c r="QA5357" s="242"/>
      <c r="QB5357" s="242"/>
      <c r="QC5357" s="242"/>
      <c r="QD5357" s="242"/>
      <c r="QE5357" s="242"/>
      <c r="QF5357" s="242"/>
      <c r="QG5357" s="242"/>
      <c r="QH5357" s="242"/>
      <c r="QI5357" s="242"/>
      <c r="QJ5357" s="242"/>
      <c r="QK5357" s="242"/>
    </row>
    <row r="5358" spans="439:453">
      <c r="PW5358" s="242"/>
      <c r="PX5358" s="242"/>
      <c r="PY5358" s="242"/>
      <c r="PZ5358" s="242"/>
      <c r="QA5358" s="242"/>
      <c r="QB5358" s="242"/>
      <c r="QC5358" s="242"/>
      <c r="QD5358" s="242"/>
      <c r="QE5358" s="242"/>
      <c r="QF5358" s="242"/>
      <c r="QG5358" s="242"/>
      <c r="QH5358" s="242"/>
      <c r="QI5358" s="242"/>
      <c r="QJ5358" s="242"/>
      <c r="QK5358" s="242"/>
    </row>
    <row r="5359" spans="439:453">
      <c r="PW5359" s="242"/>
      <c r="PX5359" s="242"/>
      <c r="PY5359" s="242"/>
      <c r="PZ5359" s="242"/>
      <c r="QA5359" s="242"/>
      <c r="QB5359" s="242"/>
      <c r="QC5359" s="242"/>
      <c r="QD5359" s="242"/>
      <c r="QE5359" s="242"/>
      <c r="QF5359" s="242"/>
      <c r="QG5359" s="242"/>
      <c r="QH5359" s="242"/>
      <c r="QI5359" s="242"/>
      <c r="QJ5359" s="242"/>
      <c r="QK5359" s="242"/>
    </row>
    <row r="5360" spans="439:453">
      <c r="PW5360" s="242"/>
      <c r="PX5360" s="242"/>
      <c r="PY5360" s="242"/>
      <c r="PZ5360" s="242"/>
      <c r="QA5360" s="242"/>
      <c r="QB5360" s="242"/>
      <c r="QC5360" s="242"/>
      <c r="QD5360" s="242"/>
      <c r="QE5360" s="242"/>
      <c r="QF5360" s="242"/>
      <c r="QG5360" s="242"/>
      <c r="QH5360" s="242"/>
      <c r="QI5360" s="242"/>
      <c r="QJ5360" s="242"/>
      <c r="QK5360" s="242"/>
    </row>
    <row r="5361" spans="439:453">
      <c r="PW5361" s="242"/>
      <c r="PX5361" s="242"/>
      <c r="PY5361" s="242"/>
      <c r="PZ5361" s="242"/>
      <c r="QA5361" s="242"/>
      <c r="QB5361" s="242"/>
      <c r="QC5361" s="242"/>
      <c r="QD5361" s="242"/>
      <c r="QE5361" s="242"/>
      <c r="QF5361" s="242"/>
      <c r="QG5361" s="242"/>
      <c r="QH5361" s="242"/>
      <c r="QI5361" s="242"/>
      <c r="QJ5361" s="242"/>
      <c r="QK5361" s="242"/>
    </row>
    <row r="5362" spans="439:453">
      <c r="PW5362" s="242"/>
      <c r="PX5362" s="242"/>
      <c r="PY5362" s="242"/>
      <c r="PZ5362" s="242"/>
      <c r="QA5362" s="242"/>
      <c r="QB5362" s="242"/>
      <c r="QC5362" s="242"/>
      <c r="QD5362" s="242"/>
      <c r="QE5362" s="242"/>
      <c r="QF5362" s="242"/>
      <c r="QG5362" s="242"/>
      <c r="QH5362" s="242"/>
      <c r="QI5362" s="242"/>
      <c r="QJ5362" s="242"/>
      <c r="QK5362" s="242"/>
    </row>
    <row r="5363" spans="439:453">
      <c r="PW5363" s="242"/>
      <c r="PX5363" s="242"/>
      <c r="PY5363" s="242"/>
      <c r="PZ5363" s="242"/>
      <c r="QA5363" s="242"/>
      <c r="QB5363" s="242"/>
      <c r="QC5363" s="242"/>
      <c r="QD5363" s="242"/>
      <c r="QE5363" s="242"/>
      <c r="QF5363" s="242"/>
      <c r="QG5363" s="242"/>
      <c r="QH5363" s="242"/>
      <c r="QI5363" s="242"/>
      <c r="QJ5363" s="242"/>
      <c r="QK5363" s="242"/>
    </row>
    <row r="5364" spans="439:453">
      <c r="PW5364" s="242"/>
      <c r="PX5364" s="242"/>
      <c r="PY5364" s="242"/>
      <c r="PZ5364" s="242"/>
      <c r="QA5364" s="242"/>
      <c r="QB5364" s="242"/>
      <c r="QC5364" s="242"/>
      <c r="QD5364" s="242"/>
      <c r="QE5364" s="242"/>
      <c r="QF5364" s="242"/>
      <c r="QG5364" s="242"/>
      <c r="QH5364" s="242"/>
      <c r="QI5364" s="242"/>
      <c r="QJ5364" s="242"/>
      <c r="QK5364" s="242"/>
    </row>
    <row r="5365" spans="439:453">
      <c r="PW5365" s="242"/>
      <c r="PX5365" s="242"/>
      <c r="PY5365" s="242"/>
      <c r="PZ5365" s="242"/>
      <c r="QA5365" s="242"/>
      <c r="QB5365" s="242"/>
      <c r="QC5365" s="242"/>
      <c r="QD5365" s="242"/>
      <c r="QE5365" s="242"/>
      <c r="QF5365" s="242"/>
      <c r="QG5365" s="242"/>
      <c r="QH5365" s="242"/>
      <c r="QI5365" s="242"/>
      <c r="QJ5365" s="242"/>
      <c r="QK5365" s="242"/>
    </row>
    <row r="5366" spans="439:453">
      <c r="PW5366" s="242"/>
      <c r="PX5366" s="242"/>
      <c r="PY5366" s="242"/>
      <c r="PZ5366" s="242"/>
      <c r="QA5366" s="242"/>
      <c r="QB5366" s="242"/>
      <c r="QC5366" s="242"/>
      <c r="QD5366" s="242"/>
      <c r="QE5366" s="242"/>
      <c r="QF5366" s="242"/>
      <c r="QG5366" s="242"/>
      <c r="QH5366" s="242"/>
      <c r="QI5366" s="242"/>
      <c r="QJ5366" s="242"/>
      <c r="QK5366" s="242"/>
    </row>
    <row r="5367" spans="439:453">
      <c r="PW5367" s="242"/>
      <c r="PX5367" s="242"/>
      <c r="PY5367" s="242"/>
      <c r="PZ5367" s="242"/>
      <c r="QA5367" s="242"/>
      <c r="QB5367" s="242"/>
      <c r="QC5367" s="242"/>
      <c r="QD5367" s="242"/>
      <c r="QE5367" s="242"/>
      <c r="QF5367" s="242"/>
      <c r="QG5367" s="242"/>
      <c r="QH5367" s="242"/>
      <c r="QI5367" s="242"/>
      <c r="QJ5367" s="242"/>
      <c r="QK5367" s="242"/>
    </row>
    <row r="5368" spans="439:453">
      <c r="PW5368" s="242"/>
      <c r="PX5368" s="242"/>
      <c r="PY5368" s="242"/>
      <c r="PZ5368" s="242"/>
      <c r="QA5368" s="242"/>
      <c r="QB5368" s="242"/>
      <c r="QC5368" s="242"/>
      <c r="QD5368" s="242"/>
      <c r="QE5368" s="242"/>
      <c r="QF5368" s="242"/>
      <c r="QG5368" s="242"/>
      <c r="QH5368" s="242"/>
      <c r="QI5368" s="242"/>
      <c r="QJ5368" s="242"/>
      <c r="QK5368" s="242"/>
    </row>
    <row r="5369" spans="439:453">
      <c r="PW5369" s="242"/>
      <c r="PX5369" s="242"/>
      <c r="PY5369" s="242"/>
      <c r="PZ5369" s="242"/>
      <c r="QA5369" s="242"/>
      <c r="QB5369" s="242"/>
      <c r="QC5369" s="242"/>
      <c r="QD5369" s="242"/>
      <c r="QE5369" s="242"/>
      <c r="QF5369" s="242"/>
      <c r="QG5369" s="242"/>
      <c r="QH5369" s="242"/>
      <c r="QI5369" s="242"/>
      <c r="QJ5369" s="242"/>
      <c r="QK5369" s="242"/>
    </row>
    <row r="5370" spans="439:453">
      <c r="PW5370" s="242"/>
      <c r="PX5370" s="242"/>
      <c r="PY5370" s="242"/>
      <c r="PZ5370" s="242"/>
      <c r="QA5370" s="242"/>
      <c r="QB5370" s="242"/>
      <c r="QC5370" s="242"/>
      <c r="QD5370" s="242"/>
      <c r="QE5370" s="242"/>
      <c r="QF5370" s="242"/>
      <c r="QG5370" s="242"/>
      <c r="QH5370" s="242"/>
      <c r="QI5370" s="242"/>
      <c r="QJ5370" s="242"/>
      <c r="QK5370" s="242"/>
    </row>
    <row r="5371" spans="439:453">
      <c r="PW5371" s="242"/>
      <c r="PX5371" s="242"/>
      <c r="PY5371" s="242"/>
      <c r="PZ5371" s="242"/>
      <c r="QA5371" s="242"/>
      <c r="QB5371" s="242"/>
      <c r="QC5371" s="242"/>
      <c r="QD5371" s="242"/>
      <c r="QE5371" s="242"/>
      <c r="QF5371" s="242"/>
      <c r="QG5371" s="242"/>
      <c r="QH5371" s="242"/>
      <c r="QI5371" s="242"/>
      <c r="QJ5371" s="242"/>
      <c r="QK5371" s="242"/>
    </row>
    <row r="5372" spans="439:453">
      <c r="PW5372" s="242"/>
      <c r="PX5372" s="242"/>
      <c r="PY5372" s="242"/>
      <c r="PZ5372" s="242"/>
      <c r="QA5372" s="242"/>
      <c r="QB5372" s="242"/>
      <c r="QC5372" s="242"/>
      <c r="QD5372" s="242"/>
      <c r="QE5372" s="242"/>
      <c r="QF5372" s="242"/>
      <c r="QG5372" s="242"/>
      <c r="QH5372" s="242"/>
      <c r="QI5372" s="242"/>
      <c r="QJ5372" s="242"/>
      <c r="QK5372" s="242"/>
    </row>
    <row r="5373" spans="439:453">
      <c r="PW5373" s="242"/>
      <c r="PX5373" s="242"/>
      <c r="PY5373" s="242"/>
      <c r="PZ5373" s="242"/>
      <c r="QA5373" s="242"/>
      <c r="QB5373" s="242"/>
      <c r="QC5373" s="242"/>
      <c r="QD5373" s="242"/>
      <c r="QE5373" s="242"/>
      <c r="QF5373" s="242"/>
      <c r="QG5373" s="242"/>
      <c r="QH5373" s="242"/>
      <c r="QI5373" s="242"/>
      <c r="QJ5373" s="242"/>
      <c r="QK5373" s="242"/>
    </row>
    <row r="5374" spans="439:453">
      <c r="PW5374" s="242"/>
      <c r="PX5374" s="242"/>
      <c r="PY5374" s="242"/>
      <c r="PZ5374" s="242"/>
      <c r="QA5374" s="242"/>
      <c r="QB5374" s="242"/>
      <c r="QC5374" s="242"/>
      <c r="QD5374" s="242"/>
      <c r="QE5374" s="242"/>
      <c r="QF5374" s="242"/>
      <c r="QG5374" s="242"/>
      <c r="QH5374" s="242"/>
      <c r="QI5374" s="242"/>
      <c r="QJ5374" s="242"/>
      <c r="QK5374" s="242"/>
    </row>
    <row r="5375" spans="439:453">
      <c r="PW5375" s="242"/>
      <c r="PX5375" s="242"/>
      <c r="PY5375" s="242"/>
      <c r="PZ5375" s="242"/>
      <c r="QA5375" s="242"/>
      <c r="QB5375" s="242"/>
      <c r="QC5375" s="242"/>
      <c r="QD5375" s="242"/>
      <c r="QE5375" s="242"/>
      <c r="QF5375" s="242"/>
      <c r="QG5375" s="242"/>
      <c r="QH5375" s="242"/>
      <c r="QI5375" s="242"/>
      <c r="QJ5375" s="242"/>
      <c r="QK5375" s="242"/>
    </row>
    <row r="5376" spans="439:453">
      <c r="PW5376" s="242"/>
      <c r="PX5376" s="242"/>
      <c r="PY5376" s="242"/>
      <c r="PZ5376" s="242"/>
      <c r="QA5376" s="242"/>
      <c r="QB5376" s="242"/>
      <c r="QC5376" s="242"/>
      <c r="QD5376" s="242"/>
      <c r="QE5376" s="242"/>
      <c r="QF5376" s="242"/>
      <c r="QG5376" s="242"/>
      <c r="QH5376" s="242"/>
      <c r="QI5376" s="242"/>
      <c r="QJ5376" s="242"/>
      <c r="QK5376" s="242"/>
    </row>
    <row r="5377" spans="439:453">
      <c r="PW5377" s="242"/>
      <c r="PX5377" s="242"/>
      <c r="PY5377" s="242"/>
      <c r="PZ5377" s="242"/>
      <c r="QA5377" s="242"/>
      <c r="QB5377" s="242"/>
      <c r="QC5377" s="242"/>
      <c r="QD5377" s="242"/>
      <c r="QE5377" s="242"/>
      <c r="QF5377" s="242"/>
      <c r="QG5377" s="242"/>
      <c r="QH5377" s="242"/>
      <c r="QI5377" s="242"/>
      <c r="QJ5377" s="242"/>
      <c r="QK5377" s="242"/>
    </row>
    <row r="5378" spans="439:453">
      <c r="PW5378" s="242"/>
      <c r="PX5378" s="242"/>
      <c r="PY5378" s="242"/>
      <c r="PZ5378" s="242"/>
      <c r="QA5378" s="242"/>
      <c r="QB5378" s="242"/>
      <c r="QC5378" s="242"/>
      <c r="QD5378" s="242"/>
      <c r="QE5378" s="242"/>
      <c r="QF5378" s="242"/>
      <c r="QG5378" s="242"/>
      <c r="QH5378" s="242"/>
      <c r="QI5378" s="242"/>
      <c r="QJ5378" s="242"/>
      <c r="QK5378" s="242"/>
    </row>
    <row r="5379" spans="439:453">
      <c r="PW5379" s="242"/>
      <c r="PX5379" s="242"/>
      <c r="PY5379" s="242"/>
      <c r="PZ5379" s="242"/>
      <c r="QA5379" s="242"/>
      <c r="QB5379" s="242"/>
      <c r="QC5379" s="242"/>
      <c r="QD5379" s="242"/>
      <c r="QE5379" s="242"/>
      <c r="QF5379" s="242"/>
      <c r="QG5379" s="242"/>
      <c r="QH5379" s="242"/>
      <c r="QI5379" s="242"/>
      <c r="QJ5379" s="242"/>
      <c r="QK5379" s="242"/>
    </row>
    <row r="5380" spans="439:453">
      <c r="PW5380" s="242"/>
      <c r="PX5380" s="242"/>
      <c r="PY5380" s="242"/>
      <c r="PZ5380" s="242"/>
      <c r="QA5380" s="242"/>
      <c r="QB5380" s="242"/>
      <c r="QC5380" s="242"/>
      <c r="QD5380" s="242"/>
      <c r="QE5380" s="242"/>
      <c r="QF5380" s="242"/>
      <c r="QG5380" s="242"/>
      <c r="QH5380" s="242"/>
      <c r="QI5380" s="242"/>
      <c r="QJ5380" s="242"/>
      <c r="QK5380" s="242"/>
    </row>
    <row r="5381" spans="439:453">
      <c r="PW5381" s="242"/>
      <c r="PX5381" s="242"/>
      <c r="PY5381" s="242"/>
      <c r="PZ5381" s="242"/>
      <c r="QA5381" s="242"/>
      <c r="QB5381" s="242"/>
      <c r="QC5381" s="242"/>
      <c r="QD5381" s="242"/>
      <c r="QE5381" s="242"/>
      <c r="QF5381" s="242"/>
      <c r="QG5381" s="242"/>
      <c r="QH5381" s="242"/>
      <c r="QI5381" s="242"/>
      <c r="QJ5381" s="242"/>
      <c r="QK5381" s="242"/>
    </row>
    <row r="5382" spans="439:453">
      <c r="PW5382" s="242"/>
      <c r="PX5382" s="242"/>
      <c r="PY5382" s="242"/>
      <c r="PZ5382" s="242"/>
      <c r="QA5382" s="242"/>
      <c r="QB5382" s="242"/>
      <c r="QC5382" s="242"/>
      <c r="QD5382" s="242"/>
      <c r="QE5382" s="242"/>
      <c r="QF5382" s="242"/>
      <c r="QG5382" s="242"/>
      <c r="QH5382" s="242"/>
      <c r="QI5382" s="242"/>
      <c r="QJ5382" s="242"/>
      <c r="QK5382" s="242"/>
    </row>
    <row r="5383" spans="439:453">
      <c r="PW5383" s="242"/>
      <c r="PX5383" s="242"/>
      <c r="PY5383" s="242"/>
      <c r="PZ5383" s="242"/>
      <c r="QA5383" s="242"/>
      <c r="QB5383" s="242"/>
      <c r="QC5383" s="242"/>
      <c r="QD5383" s="242"/>
      <c r="QE5383" s="242"/>
      <c r="QF5383" s="242"/>
      <c r="QG5383" s="242"/>
      <c r="QH5383" s="242"/>
      <c r="QI5383" s="242"/>
      <c r="QJ5383" s="242"/>
      <c r="QK5383" s="242"/>
    </row>
    <row r="5384" spans="439:453">
      <c r="PW5384" s="242"/>
      <c r="PX5384" s="242"/>
      <c r="PY5384" s="242"/>
      <c r="PZ5384" s="242"/>
      <c r="QA5384" s="242"/>
      <c r="QB5384" s="242"/>
      <c r="QC5384" s="242"/>
      <c r="QD5384" s="242"/>
      <c r="QE5384" s="242"/>
      <c r="QF5384" s="242"/>
      <c r="QG5384" s="242"/>
      <c r="QH5384" s="242"/>
      <c r="QI5384" s="242"/>
      <c r="QJ5384" s="242"/>
      <c r="QK5384" s="242"/>
    </row>
    <row r="5385" spans="439:453">
      <c r="PW5385" s="242"/>
      <c r="PX5385" s="242"/>
      <c r="PY5385" s="242"/>
      <c r="PZ5385" s="242"/>
      <c r="QA5385" s="242"/>
      <c r="QB5385" s="242"/>
      <c r="QC5385" s="242"/>
      <c r="QD5385" s="242"/>
      <c r="QE5385" s="242"/>
      <c r="QF5385" s="242"/>
      <c r="QG5385" s="242"/>
      <c r="QH5385" s="242"/>
      <c r="QI5385" s="242"/>
      <c r="QJ5385" s="242"/>
      <c r="QK5385" s="242"/>
    </row>
    <row r="5386" spans="439:453">
      <c r="PW5386" s="242"/>
      <c r="PX5386" s="242"/>
      <c r="PY5386" s="242"/>
      <c r="PZ5386" s="242"/>
      <c r="QA5386" s="242"/>
      <c r="QB5386" s="242"/>
      <c r="QC5386" s="242"/>
      <c r="QD5386" s="242"/>
      <c r="QE5386" s="242"/>
      <c r="QF5386" s="242"/>
      <c r="QG5386" s="242"/>
      <c r="QH5386" s="242"/>
      <c r="QI5386" s="242"/>
      <c r="QJ5386" s="242"/>
      <c r="QK5386" s="242"/>
    </row>
    <row r="5387" spans="439:453">
      <c r="PW5387" s="242"/>
      <c r="PX5387" s="242"/>
      <c r="PY5387" s="242"/>
      <c r="PZ5387" s="242"/>
      <c r="QA5387" s="242"/>
      <c r="QB5387" s="242"/>
      <c r="QC5387" s="242"/>
      <c r="QD5387" s="242"/>
      <c r="QE5387" s="242"/>
      <c r="QF5387" s="242"/>
      <c r="QG5387" s="242"/>
      <c r="QH5387" s="242"/>
      <c r="QI5387" s="242"/>
      <c r="QJ5387" s="242"/>
      <c r="QK5387" s="242"/>
    </row>
    <row r="5388" spans="439:453">
      <c r="PW5388" s="242"/>
      <c r="PX5388" s="242"/>
      <c r="PY5388" s="242"/>
      <c r="PZ5388" s="242"/>
      <c r="QA5388" s="242"/>
      <c r="QB5388" s="242"/>
      <c r="QC5388" s="242"/>
      <c r="QD5388" s="242"/>
      <c r="QE5388" s="242"/>
      <c r="QF5388" s="242"/>
      <c r="QG5388" s="242"/>
      <c r="QH5388" s="242"/>
      <c r="QI5388" s="242"/>
      <c r="QJ5388" s="242"/>
      <c r="QK5388" s="242"/>
    </row>
    <row r="5389" spans="439:453">
      <c r="PW5389" s="242"/>
      <c r="PX5389" s="242"/>
      <c r="PY5389" s="242"/>
      <c r="PZ5389" s="242"/>
      <c r="QA5389" s="242"/>
      <c r="QB5389" s="242"/>
      <c r="QC5389" s="242"/>
      <c r="QD5389" s="242"/>
      <c r="QE5389" s="242"/>
      <c r="QF5389" s="242"/>
      <c r="QG5389" s="242"/>
      <c r="QH5389" s="242"/>
      <c r="QI5389" s="242"/>
      <c r="QJ5389" s="242"/>
      <c r="QK5389" s="242"/>
    </row>
    <row r="5390" spans="439:453">
      <c r="PW5390" s="242"/>
      <c r="PX5390" s="242"/>
      <c r="PY5390" s="242"/>
      <c r="PZ5390" s="242"/>
      <c r="QA5390" s="242"/>
      <c r="QB5390" s="242"/>
      <c r="QC5390" s="242"/>
      <c r="QD5390" s="242"/>
      <c r="QE5390" s="242"/>
      <c r="QF5390" s="242"/>
      <c r="QG5390" s="242"/>
      <c r="QH5390" s="242"/>
      <c r="QI5390" s="242"/>
      <c r="QJ5390" s="242"/>
      <c r="QK5390" s="242"/>
    </row>
    <row r="5391" spans="439:453">
      <c r="PW5391" s="242"/>
      <c r="PX5391" s="242"/>
      <c r="PY5391" s="242"/>
      <c r="PZ5391" s="242"/>
      <c r="QA5391" s="242"/>
      <c r="QB5391" s="242"/>
      <c r="QC5391" s="242"/>
      <c r="QD5391" s="242"/>
      <c r="QE5391" s="242"/>
      <c r="QF5391" s="242"/>
      <c r="QG5391" s="242"/>
      <c r="QH5391" s="242"/>
      <c r="QI5391" s="242"/>
      <c r="QJ5391" s="242"/>
      <c r="QK5391" s="242"/>
    </row>
    <row r="5392" spans="439:453">
      <c r="PW5392" s="242"/>
      <c r="PX5392" s="242"/>
      <c r="PY5392" s="242"/>
      <c r="PZ5392" s="242"/>
      <c r="QA5392" s="242"/>
      <c r="QB5392" s="242"/>
      <c r="QC5392" s="242"/>
      <c r="QD5392" s="242"/>
      <c r="QE5392" s="242"/>
      <c r="QF5392" s="242"/>
      <c r="QG5392" s="242"/>
      <c r="QH5392" s="242"/>
      <c r="QI5392" s="242"/>
      <c r="QJ5392" s="242"/>
      <c r="QK5392" s="242"/>
    </row>
    <row r="5393" spans="439:453">
      <c r="PW5393" s="242"/>
      <c r="PX5393" s="242"/>
      <c r="PY5393" s="242"/>
      <c r="PZ5393" s="242"/>
      <c r="QA5393" s="242"/>
      <c r="QB5393" s="242"/>
      <c r="QC5393" s="242"/>
      <c r="QD5393" s="242"/>
      <c r="QE5393" s="242"/>
      <c r="QF5393" s="242"/>
      <c r="QG5393" s="242"/>
      <c r="QH5393" s="242"/>
      <c r="QI5393" s="242"/>
      <c r="QJ5393" s="242"/>
      <c r="QK5393" s="242"/>
    </row>
    <row r="5394" spans="439:453">
      <c r="PW5394" s="242"/>
      <c r="PX5394" s="242"/>
      <c r="PY5394" s="242"/>
      <c r="PZ5394" s="242"/>
      <c r="QA5394" s="242"/>
      <c r="QB5394" s="242"/>
      <c r="QC5394" s="242"/>
      <c r="QD5394" s="242"/>
      <c r="QE5394" s="242"/>
      <c r="QF5394" s="242"/>
      <c r="QG5394" s="242"/>
      <c r="QH5394" s="242"/>
      <c r="QI5394" s="242"/>
      <c r="QJ5394" s="242"/>
      <c r="QK5394" s="242"/>
    </row>
    <row r="5395" spans="439:453">
      <c r="PW5395" s="242"/>
      <c r="PX5395" s="242"/>
      <c r="PY5395" s="242"/>
      <c r="PZ5395" s="242"/>
      <c r="QA5395" s="242"/>
      <c r="QB5395" s="242"/>
      <c r="QC5395" s="242"/>
      <c r="QD5395" s="242"/>
      <c r="QE5395" s="242"/>
      <c r="QF5395" s="242"/>
      <c r="QG5395" s="242"/>
      <c r="QH5395" s="242"/>
      <c r="QI5395" s="242"/>
      <c r="QJ5395" s="242"/>
      <c r="QK5395" s="242"/>
    </row>
    <row r="5396" spans="439:453">
      <c r="PW5396" s="242"/>
      <c r="PX5396" s="242"/>
      <c r="PY5396" s="242"/>
      <c r="PZ5396" s="242"/>
      <c r="QA5396" s="242"/>
      <c r="QB5396" s="242"/>
      <c r="QC5396" s="242"/>
      <c r="QD5396" s="242"/>
      <c r="QE5396" s="242"/>
      <c r="QF5396" s="242"/>
      <c r="QG5396" s="242"/>
      <c r="QH5396" s="242"/>
      <c r="QI5396" s="242"/>
      <c r="QJ5396" s="242"/>
      <c r="QK5396" s="242"/>
    </row>
    <row r="5397" spans="439:453">
      <c r="PW5397" s="242"/>
      <c r="PX5397" s="242"/>
      <c r="PY5397" s="242"/>
      <c r="PZ5397" s="242"/>
      <c r="QA5397" s="242"/>
      <c r="QB5397" s="242"/>
      <c r="QC5397" s="242"/>
      <c r="QD5397" s="242"/>
      <c r="QE5397" s="242"/>
      <c r="QF5397" s="242"/>
      <c r="QG5397" s="242"/>
      <c r="QH5397" s="242"/>
      <c r="QI5397" s="242"/>
      <c r="QJ5397" s="242"/>
      <c r="QK5397" s="242"/>
    </row>
    <row r="5398" spans="439:453">
      <c r="PW5398" s="242"/>
      <c r="PX5398" s="242"/>
      <c r="PY5398" s="242"/>
      <c r="PZ5398" s="242"/>
      <c r="QA5398" s="242"/>
      <c r="QB5398" s="242"/>
      <c r="QC5398" s="242"/>
      <c r="QD5398" s="242"/>
      <c r="QE5398" s="242"/>
      <c r="QF5398" s="242"/>
      <c r="QG5398" s="242"/>
      <c r="QH5398" s="242"/>
      <c r="QI5398" s="242"/>
      <c r="QJ5398" s="242"/>
      <c r="QK5398" s="242"/>
    </row>
    <row r="5399" spans="439:453">
      <c r="PW5399" s="242"/>
      <c r="PX5399" s="242"/>
      <c r="PY5399" s="242"/>
      <c r="PZ5399" s="242"/>
      <c r="QA5399" s="242"/>
      <c r="QB5399" s="242"/>
      <c r="QC5399" s="242"/>
      <c r="QD5399" s="242"/>
      <c r="QE5399" s="242"/>
      <c r="QF5399" s="242"/>
      <c r="QG5399" s="242"/>
      <c r="QH5399" s="242"/>
      <c r="QI5399" s="242"/>
      <c r="QJ5399" s="242"/>
      <c r="QK5399" s="242"/>
    </row>
    <row r="5400" spans="439:453">
      <c r="PW5400" s="242"/>
      <c r="PX5400" s="242"/>
      <c r="PY5400" s="242"/>
      <c r="PZ5400" s="242"/>
      <c r="QA5400" s="242"/>
      <c r="QB5400" s="242"/>
      <c r="QC5400" s="242"/>
      <c r="QD5400" s="242"/>
      <c r="QE5400" s="242"/>
      <c r="QF5400" s="242"/>
      <c r="QG5400" s="242"/>
      <c r="QH5400" s="242"/>
      <c r="QI5400" s="242"/>
      <c r="QJ5400" s="242"/>
      <c r="QK5400" s="242"/>
    </row>
    <row r="5401" spans="439:453">
      <c r="PW5401" s="242"/>
      <c r="PX5401" s="242"/>
      <c r="PY5401" s="242"/>
      <c r="PZ5401" s="242"/>
      <c r="QA5401" s="242"/>
      <c r="QB5401" s="242"/>
      <c r="QC5401" s="242"/>
      <c r="QD5401" s="242"/>
      <c r="QE5401" s="242"/>
      <c r="QF5401" s="242"/>
      <c r="QG5401" s="242"/>
      <c r="QH5401" s="242"/>
      <c r="QI5401" s="242"/>
      <c r="QJ5401" s="242"/>
      <c r="QK5401" s="242"/>
    </row>
    <row r="5402" spans="439:453">
      <c r="PW5402" s="242"/>
      <c r="PX5402" s="242"/>
      <c r="PY5402" s="242"/>
      <c r="PZ5402" s="242"/>
      <c r="QA5402" s="242"/>
      <c r="QB5402" s="242"/>
      <c r="QC5402" s="242"/>
      <c r="QD5402" s="242"/>
      <c r="QE5402" s="242"/>
      <c r="QF5402" s="242"/>
      <c r="QG5402" s="242"/>
      <c r="QH5402" s="242"/>
      <c r="QI5402" s="242"/>
      <c r="QJ5402" s="242"/>
      <c r="QK5402" s="242"/>
    </row>
    <row r="5403" spans="439:453">
      <c r="PW5403" s="242"/>
      <c r="PX5403" s="242"/>
      <c r="PY5403" s="242"/>
      <c r="PZ5403" s="242"/>
      <c r="QA5403" s="242"/>
      <c r="QB5403" s="242"/>
      <c r="QC5403" s="242"/>
      <c r="QD5403" s="242"/>
      <c r="QE5403" s="242"/>
      <c r="QF5403" s="242"/>
      <c r="QG5403" s="242"/>
      <c r="QH5403" s="242"/>
      <c r="QI5403" s="242"/>
      <c r="QJ5403" s="242"/>
      <c r="QK5403" s="242"/>
    </row>
    <row r="5404" spans="439:453">
      <c r="PW5404" s="242"/>
      <c r="PX5404" s="242"/>
      <c r="PY5404" s="242"/>
      <c r="PZ5404" s="242"/>
      <c r="QA5404" s="242"/>
      <c r="QB5404" s="242"/>
      <c r="QC5404" s="242"/>
      <c r="QD5404" s="242"/>
      <c r="QE5404" s="242"/>
      <c r="QF5404" s="242"/>
      <c r="QG5404" s="242"/>
      <c r="QH5404" s="242"/>
      <c r="QI5404" s="242"/>
      <c r="QJ5404" s="242"/>
      <c r="QK5404" s="242"/>
    </row>
    <row r="5405" spans="439:453">
      <c r="PW5405" s="242"/>
      <c r="PX5405" s="242"/>
      <c r="PY5405" s="242"/>
      <c r="PZ5405" s="242"/>
      <c r="QA5405" s="242"/>
      <c r="QB5405" s="242"/>
      <c r="QC5405" s="242"/>
      <c r="QD5405" s="242"/>
      <c r="QE5405" s="242"/>
      <c r="QF5405" s="242"/>
      <c r="QG5405" s="242"/>
      <c r="QH5405" s="242"/>
      <c r="QI5405" s="242"/>
      <c r="QJ5405" s="242"/>
      <c r="QK5405" s="242"/>
    </row>
    <row r="5406" spans="439:453">
      <c r="PW5406" s="242"/>
      <c r="PX5406" s="242"/>
      <c r="PY5406" s="242"/>
      <c r="PZ5406" s="242"/>
      <c r="QA5406" s="242"/>
      <c r="QB5406" s="242"/>
      <c r="QC5406" s="242"/>
      <c r="QD5406" s="242"/>
      <c r="QE5406" s="242"/>
      <c r="QF5406" s="242"/>
      <c r="QG5406" s="242"/>
      <c r="QH5406" s="242"/>
      <c r="QI5406" s="242"/>
      <c r="QJ5406" s="242"/>
      <c r="QK5406" s="242"/>
    </row>
    <row r="5407" spans="439:453">
      <c r="PW5407" s="242"/>
      <c r="PX5407" s="242"/>
      <c r="PY5407" s="242"/>
      <c r="PZ5407" s="242"/>
      <c r="QA5407" s="242"/>
      <c r="QB5407" s="242"/>
      <c r="QC5407" s="242"/>
      <c r="QD5407" s="242"/>
      <c r="QE5407" s="242"/>
      <c r="QF5407" s="242"/>
      <c r="QG5407" s="242"/>
      <c r="QH5407" s="242"/>
      <c r="QI5407" s="242"/>
      <c r="QJ5407" s="242"/>
      <c r="QK5407" s="242"/>
    </row>
    <row r="5408" spans="439:453">
      <c r="PW5408" s="242"/>
      <c r="PX5408" s="242"/>
      <c r="PY5408" s="242"/>
      <c r="PZ5408" s="242"/>
      <c r="QA5408" s="242"/>
      <c r="QB5408" s="242"/>
      <c r="QC5408" s="242"/>
      <c r="QD5408" s="242"/>
      <c r="QE5408" s="242"/>
      <c r="QF5408" s="242"/>
      <c r="QG5408" s="242"/>
      <c r="QH5408" s="242"/>
      <c r="QI5408" s="242"/>
      <c r="QJ5408" s="242"/>
      <c r="QK5408" s="242"/>
    </row>
    <row r="5409" spans="439:453">
      <c r="PW5409" s="242"/>
      <c r="PX5409" s="242"/>
      <c r="PY5409" s="242"/>
      <c r="PZ5409" s="242"/>
      <c r="QA5409" s="242"/>
      <c r="QB5409" s="242"/>
      <c r="QC5409" s="242"/>
      <c r="QD5409" s="242"/>
      <c r="QE5409" s="242"/>
      <c r="QF5409" s="242"/>
      <c r="QG5409" s="242"/>
      <c r="QH5409" s="242"/>
      <c r="QI5409" s="242"/>
      <c r="QJ5409" s="242"/>
      <c r="QK5409" s="242"/>
    </row>
    <row r="5410" spans="439:453">
      <c r="PW5410" s="242"/>
      <c r="PX5410" s="242"/>
      <c r="PY5410" s="242"/>
      <c r="PZ5410" s="242"/>
      <c r="QA5410" s="242"/>
      <c r="QB5410" s="242"/>
      <c r="QC5410" s="242"/>
      <c r="QD5410" s="242"/>
      <c r="QE5410" s="242"/>
      <c r="QF5410" s="242"/>
      <c r="QG5410" s="242"/>
      <c r="QH5410" s="242"/>
      <c r="QI5410" s="242"/>
      <c r="QJ5410" s="242"/>
      <c r="QK5410" s="242"/>
    </row>
    <row r="5411" spans="439:453">
      <c r="PW5411" s="242"/>
      <c r="PX5411" s="242"/>
      <c r="PY5411" s="242"/>
      <c r="PZ5411" s="242"/>
      <c r="QA5411" s="242"/>
      <c r="QB5411" s="242"/>
      <c r="QC5411" s="242"/>
      <c r="QD5411" s="242"/>
      <c r="QE5411" s="242"/>
      <c r="QF5411" s="242"/>
      <c r="QG5411" s="242"/>
      <c r="QH5411" s="242"/>
      <c r="QI5411" s="242"/>
      <c r="QJ5411" s="242"/>
      <c r="QK5411" s="242"/>
    </row>
    <row r="5412" spans="439:453">
      <c r="PW5412" s="242"/>
      <c r="PX5412" s="242"/>
      <c r="PY5412" s="242"/>
      <c r="PZ5412" s="242"/>
      <c r="QA5412" s="242"/>
      <c r="QB5412" s="242"/>
      <c r="QC5412" s="242"/>
      <c r="QD5412" s="242"/>
      <c r="QE5412" s="242"/>
      <c r="QF5412" s="242"/>
      <c r="QG5412" s="242"/>
      <c r="QH5412" s="242"/>
      <c r="QI5412" s="242"/>
      <c r="QJ5412" s="242"/>
      <c r="QK5412" s="242"/>
    </row>
    <row r="5413" spans="439:453">
      <c r="PW5413" s="242"/>
      <c r="PX5413" s="242"/>
      <c r="PY5413" s="242"/>
      <c r="PZ5413" s="242"/>
      <c r="QA5413" s="242"/>
      <c r="QB5413" s="242"/>
      <c r="QC5413" s="242"/>
      <c r="QD5413" s="242"/>
      <c r="QE5413" s="242"/>
      <c r="QF5413" s="242"/>
      <c r="QG5413" s="242"/>
      <c r="QH5413" s="242"/>
      <c r="QI5413" s="242"/>
      <c r="QJ5413" s="242"/>
      <c r="QK5413" s="242"/>
    </row>
    <row r="5414" spans="439:453">
      <c r="PW5414" s="242"/>
      <c r="PX5414" s="242"/>
      <c r="PY5414" s="242"/>
      <c r="PZ5414" s="242"/>
      <c r="QA5414" s="242"/>
      <c r="QB5414" s="242"/>
      <c r="QC5414" s="242"/>
      <c r="QD5414" s="242"/>
      <c r="QE5414" s="242"/>
      <c r="QF5414" s="242"/>
      <c r="QG5414" s="242"/>
      <c r="QH5414" s="242"/>
      <c r="QI5414" s="242"/>
      <c r="QJ5414" s="242"/>
      <c r="QK5414" s="242"/>
    </row>
    <row r="5415" spans="439:453">
      <c r="PW5415" s="242"/>
      <c r="PX5415" s="242"/>
      <c r="PY5415" s="242"/>
      <c r="PZ5415" s="242"/>
      <c r="QA5415" s="242"/>
      <c r="QB5415" s="242"/>
      <c r="QC5415" s="242"/>
      <c r="QD5415" s="242"/>
      <c r="QE5415" s="242"/>
      <c r="QF5415" s="242"/>
      <c r="QG5415" s="242"/>
      <c r="QH5415" s="242"/>
      <c r="QI5415" s="242"/>
      <c r="QJ5415" s="242"/>
      <c r="QK5415" s="242"/>
    </row>
    <row r="5416" spans="439:453">
      <c r="PW5416" s="242"/>
      <c r="PX5416" s="242"/>
      <c r="PY5416" s="242"/>
      <c r="PZ5416" s="242"/>
      <c r="QA5416" s="242"/>
      <c r="QB5416" s="242"/>
      <c r="QC5416" s="242"/>
      <c r="QD5416" s="242"/>
      <c r="QE5416" s="242"/>
      <c r="QF5416" s="242"/>
      <c r="QG5416" s="242"/>
      <c r="QH5416" s="242"/>
      <c r="QI5416" s="242"/>
      <c r="QJ5416" s="242"/>
      <c r="QK5416" s="242"/>
    </row>
    <row r="5417" spans="439:453">
      <c r="PW5417" s="242"/>
      <c r="PX5417" s="242"/>
      <c r="PY5417" s="242"/>
      <c r="PZ5417" s="242"/>
      <c r="QA5417" s="242"/>
      <c r="QB5417" s="242"/>
      <c r="QC5417" s="242"/>
      <c r="QD5417" s="242"/>
      <c r="QE5417" s="242"/>
      <c r="QF5417" s="242"/>
      <c r="QG5417" s="242"/>
      <c r="QH5417" s="242"/>
      <c r="QI5417" s="242"/>
      <c r="QJ5417" s="242"/>
      <c r="QK5417" s="242"/>
    </row>
    <row r="5418" spans="439:453">
      <c r="PW5418" s="242"/>
      <c r="PX5418" s="242"/>
      <c r="PY5418" s="242"/>
      <c r="PZ5418" s="242"/>
      <c r="QA5418" s="242"/>
      <c r="QB5418" s="242"/>
      <c r="QC5418" s="242"/>
      <c r="QD5418" s="242"/>
      <c r="QE5418" s="242"/>
      <c r="QF5418" s="242"/>
      <c r="QG5418" s="242"/>
      <c r="QH5418" s="242"/>
      <c r="QI5418" s="242"/>
      <c r="QJ5418" s="242"/>
      <c r="QK5418" s="242"/>
    </row>
    <row r="5419" spans="439:453">
      <c r="PW5419" s="242"/>
      <c r="PX5419" s="242"/>
      <c r="PY5419" s="242"/>
      <c r="PZ5419" s="242"/>
      <c r="QA5419" s="242"/>
      <c r="QB5419" s="242"/>
      <c r="QC5419" s="242"/>
      <c r="QD5419" s="242"/>
      <c r="QE5419" s="242"/>
      <c r="QF5419" s="242"/>
      <c r="QG5419" s="242"/>
      <c r="QH5419" s="242"/>
      <c r="QI5419" s="242"/>
      <c r="QJ5419" s="242"/>
      <c r="QK5419" s="242"/>
    </row>
    <row r="5420" spans="439:453">
      <c r="PW5420" s="242"/>
      <c r="PX5420" s="242"/>
      <c r="PY5420" s="242"/>
      <c r="PZ5420" s="242"/>
      <c r="QA5420" s="242"/>
      <c r="QB5420" s="242"/>
      <c r="QC5420" s="242"/>
      <c r="QD5420" s="242"/>
      <c r="QE5420" s="242"/>
      <c r="QF5420" s="242"/>
      <c r="QG5420" s="242"/>
      <c r="QH5420" s="242"/>
      <c r="QI5420" s="242"/>
      <c r="QJ5420" s="242"/>
      <c r="QK5420" s="242"/>
    </row>
    <row r="5421" spans="439:453">
      <c r="PW5421" s="242"/>
      <c r="PX5421" s="242"/>
      <c r="PY5421" s="242"/>
      <c r="PZ5421" s="242"/>
      <c r="QA5421" s="242"/>
      <c r="QB5421" s="242"/>
      <c r="QC5421" s="242"/>
      <c r="QD5421" s="242"/>
      <c r="QE5421" s="242"/>
      <c r="QF5421" s="242"/>
      <c r="QG5421" s="242"/>
      <c r="QH5421" s="242"/>
      <c r="QI5421" s="242"/>
      <c r="QJ5421" s="242"/>
      <c r="QK5421" s="242"/>
    </row>
    <row r="5422" spans="439:453">
      <c r="PW5422" s="242"/>
      <c r="PX5422" s="242"/>
      <c r="PY5422" s="242"/>
      <c r="PZ5422" s="242"/>
      <c r="QA5422" s="242"/>
      <c r="QB5422" s="242"/>
      <c r="QC5422" s="242"/>
      <c r="QD5422" s="242"/>
      <c r="QE5422" s="242"/>
      <c r="QF5422" s="242"/>
      <c r="QG5422" s="242"/>
      <c r="QH5422" s="242"/>
      <c r="QI5422" s="242"/>
      <c r="QJ5422" s="242"/>
      <c r="QK5422" s="242"/>
    </row>
    <row r="5423" spans="439:453">
      <c r="PW5423" s="242"/>
      <c r="PX5423" s="242"/>
      <c r="PY5423" s="242"/>
      <c r="PZ5423" s="242"/>
      <c r="QA5423" s="242"/>
      <c r="QB5423" s="242"/>
      <c r="QC5423" s="242"/>
      <c r="QD5423" s="242"/>
      <c r="QE5423" s="242"/>
      <c r="QF5423" s="242"/>
      <c r="QG5423" s="242"/>
      <c r="QH5423" s="242"/>
      <c r="QI5423" s="242"/>
      <c r="QJ5423" s="242"/>
      <c r="QK5423" s="242"/>
    </row>
    <row r="5424" spans="439:453">
      <c r="PW5424" s="242"/>
      <c r="PX5424" s="242"/>
      <c r="PY5424" s="242"/>
      <c r="PZ5424" s="242"/>
      <c r="QA5424" s="242"/>
      <c r="QB5424" s="242"/>
      <c r="QC5424" s="242"/>
      <c r="QD5424" s="242"/>
      <c r="QE5424" s="242"/>
      <c r="QF5424" s="242"/>
      <c r="QG5424" s="242"/>
      <c r="QH5424" s="242"/>
      <c r="QI5424" s="242"/>
      <c r="QJ5424" s="242"/>
      <c r="QK5424" s="242"/>
    </row>
    <row r="5425" spans="439:453">
      <c r="PW5425" s="242"/>
      <c r="PX5425" s="242"/>
      <c r="PY5425" s="242"/>
      <c r="PZ5425" s="242"/>
      <c r="QA5425" s="242"/>
      <c r="QB5425" s="242"/>
      <c r="QC5425" s="242"/>
      <c r="QD5425" s="242"/>
      <c r="QE5425" s="242"/>
      <c r="QF5425" s="242"/>
      <c r="QG5425" s="242"/>
      <c r="QH5425" s="242"/>
      <c r="QI5425" s="242"/>
      <c r="QJ5425" s="242"/>
      <c r="QK5425" s="242"/>
    </row>
    <row r="5426" spans="439:453">
      <c r="PW5426" s="242"/>
      <c r="PX5426" s="242"/>
      <c r="PY5426" s="242"/>
      <c r="PZ5426" s="242"/>
      <c r="QA5426" s="242"/>
      <c r="QB5426" s="242"/>
      <c r="QC5426" s="242"/>
      <c r="QD5426" s="242"/>
      <c r="QE5426" s="242"/>
      <c r="QF5426" s="242"/>
      <c r="QG5426" s="242"/>
      <c r="QH5426" s="242"/>
      <c r="QI5426" s="242"/>
      <c r="QJ5426" s="242"/>
      <c r="QK5426" s="242"/>
    </row>
    <row r="5427" spans="439:453">
      <c r="PW5427" s="242"/>
      <c r="PX5427" s="242"/>
      <c r="PY5427" s="242"/>
      <c r="PZ5427" s="242"/>
      <c r="QA5427" s="242"/>
      <c r="QB5427" s="242"/>
      <c r="QC5427" s="242"/>
      <c r="QD5427" s="242"/>
      <c r="QE5427" s="242"/>
      <c r="QF5427" s="242"/>
      <c r="QG5427" s="242"/>
      <c r="QH5427" s="242"/>
      <c r="QI5427" s="242"/>
      <c r="QJ5427" s="242"/>
      <c r="QK5427" s="242"/>
    </row>
    <row r="5428" spans="439:453">
      <c r="PW5428" s="242"/>
      <c r="PX5428" s="242"/>
      <c r="PY5428" s="242"/>
      <c r="PZ5428" s="242"/>
      <c r="QA5428" s="242"/>
      <c r="QB5428" s="242"/>
      <c r="QC5428" s="242"/>
      <c r="QD5428" s="242"/>
      <c r="QE5428" s="242"/>
      <c r="QF5428" s="242"/>
      <c r="QG5428" s="242"/>
      <c r="QH5428" s="242"/>
      <c r="QI5428" s="242"/>
      <c r="QJ5428" s="242"/>
      <c r="QK5428" s="242"/>
    </row>
    <row r="5429" spans="439:453">
      <c r="PW5429" s="242"/>
      <c r="PX5429" s="242"/>
      <c r="PY5429" s="242"/>
      <c r="PZ5429" s="242"/>
      <c r="QA5429" s="242"/>
      <c r="QB5429" s="242"/>
      <c r="QC5429" s="242"/>
      <c r="QD5429" s="242"/>
      <c r="QE5429" s="242"/>
      <c r="QF5429" s="242"/>
      <c r="QG5429" s="242"/>
      <c r="QH5429" s="242"/>
      <c r="QI5429" s="242"/>
      <c r="QJ5429" s="242"/>
      <c r="QK5429" s="242"/>
    </row>
    <row r="5430" spans="439:453">
      <c r="PW5430" s="242"/>
      <c r="PX5430" s="242"/>
      <c r="PY5430" s="242"/>
      <c r="PZ5430" s="242"/>
      <c r="QA5430" s="242"/>
      <c r="QB5430" s="242"/>
      <c r="QC5430" s="242"/>
      <c r="QD5430" s="242"/>
      <c r="QE5430" s="242"/>
      <c r="QF5430" s="242"/>
      <c r="QG5430" s="242"/>
      <c r="QH5430" s="242"/>
      <c r="QI5430" s="242"/>
      <c r="QJ5430" s="242"/>
      <c r="QK5430" s="242"/>
    </row>
    <row r="5431" spans="439:453">
      <c r="PW5431" s="242"/>
      <c r="PX5431" s="242"/>
      <c r="PY5431" s="242"/>
      <c r="PZ5431" s="242"/>
      <c r="QA5431" s="242"/>
      <c r="QB5431" s="242"/>
      <c r="QC5431" s="242"/>
      <c r="QD5431" s="242"/>
      <c r="QE5431" s="242"/>
      <c r="QF5431" s="242"/>
      <c r="QG5431" s="242"/>
      <c r="QH5431" s="242"/>
      <c r="QI5431" s="242"/>
      <c r="QJ5431" s="242"/>
      <c r="QK5431" s="242"/>
    </row>
    <row r="5432" spans="439:453">
      <c r="PW5432" s="242"/>
      <c r="PX5432" s="242"/>
      <c r="PY5432" s="242"/>
      <c r="PZ5432" s="242"/>
      <c r="QA5432" s="242"/>
      <c r="QB5432" s="242"/>
      <c r="QC5432" s="242"/>
      <c r="QD5432" s="242"/>
      <c r="QE5432" s="242"/>
      <c r="QF5432" s="242"/>
      <c r="QG5432" s="242"/>
      <c r="QH5432" s="242"/>
      <c r="QI5432" s="242"/>
      <c r="QJ5432" s="242"/>
      <c r="QK5432" s="242"/>
    </row>
    <row r="5433" spans="439:453">
      <c r="PW5433" s="242"/>
      <c r="PX5433" s="242"/>
      <c r="PY5433" s="242"/>
      <c r="PZ5433" s="242"/>
      <c r="QA5433" s="242"/>
      <c r="QB5433" s="242"/>
      <c r="QC5433" s="242"/>
      <c r="QD5433" s="242"/>
      <c r="QE5433" s="242"/>
      <c r="QF5433" s="242"/>
      <c r="QG5433" s="242"/>
      <c r="QH5433" s="242"/>
      <c r="QI5433" s="242"/>
      <c r="QJ5433" s="242"/>
      <c r="QK5433" s="242"/>
    </row>
    <row r="5434" spans="439:453">
      <c r="PW5434" s="242"/>
      <c r="PX5434" s="242"/>
      <c r="PY5434" s="242"/>
      <c r="PZ5434" s="242"/>
      <c r="QA5434" s="242"/>
      <c r="QB5434" s="242"/>
      <c r="QC5434" s="242"/>
      <c r="QD5434" s="242"/>
      <c r="QE5434" s="242"/>
      <c r="QF5434" s="242"/>
      <c r="QG5434" s="242"/>
      <c r="QH5434" s="242"/>
      <c r="QI5434" s="242"/>
      <c r="QJ5434" s="242"/>
      <c r="QK5434" s="242"/>
    </row>
    <row r="5435" spans="439:453">
      <c r="PW5435" s="242"/>
      <c r="PX5435" s="242"/>
      <c r="PY5435" s="242"/>
      <c r="PZ5435" s="242"/>
      <c r="QA5435" s="242"/>
      <c r="QB5435" s="242"/>
      <c r="QC5435" s="242"/>
      <c r="QD5435" s="242"/>
      <c r="QE5435" s="242"/>
      <c r="QF5435" s="242"/>
      <c r="QG5435" s="242"/>
      <c r="QH5435" s="242"/>
      <c r="QI5435" s="242"/>
      <c r="QJ5435" s="242"/>
      <c r="QK5435" s="242"/>
    </row>
    <row r="5436" spans="439:453">
      <c r="PW5436" s="242"/>
      <c r="PX5436" s="242"/>
      <c r="PY5436" s="242"/>
      <c r="PZ5436" s="242"/>
      <c r="QA5436" s="242"/>
      <c r="QB5436" s="242"/>
      <c r="QC5436" s="242"/>
      <c r="QD5436" s="242"/>
      <c r="QE5436" s="242"/>
      <c r="QF5436" s="242"/>
      <c r="QG5436" s="242"/>
      <c r="QH5436" s="242"/>
      <c r="QI5436" s="242"/>
      <c r="QJ5436" s="242"/>
      <c r="QK5436" s="242"/>
    </row>
    <row r="5437" spans="439:453">
      <c r="PW5437" s="242"/>
      <c r="PX5437" s="242"/>
      <c r="PY5437" s="242"/>
      <c r="PZ5437" s="242"/>
      <c r="QA5437" s="242"/>
      <c r="QB5437" s="242"/>
      <c r="QC5437" s="242"/>
      <c r="QD5437" s="242"/>
      <c r="QE5437" s="242"/>
      <c r="QF5437" s="242"/>
      <c r="QG5437" s="242"/>
      <c r="QH5437" s="242"/>
      <c r="QI5437" s="242"/>
      <c r="QJ5437" s="242"/>
      <c r="QK5437" s="242"/>
    </row>
    <row r="5438" spans="439:453">
      <c r="PW5438" s="242"/>
      <c r="PX5438" s="242"/>
      <c r="PY5438" s="242"/>
      <c r="PZ5438" s="242"/>
      <c r="QA5438" s="242"/>
      <c r="QB5438" s="242"/>
      <c r="QC5438" s="242"/>
      <c r="QD5438" s="242"/>
      <c r="QE5438" s="242"/>
      <c r="QF5438" s="242"/>
      <c r="QG5438" s="242"/>
      <c r="QH5438" s="242"/>
      <c r="QI5438" s="242"/>
      <c r="QJ5438" s="242"/>
      <c r="QK5438" s="242"/>
    </row>
    <row r="5439" spans="439:453">
      <c r="PW5439" s="242"/>
      <c r="PX5439" s="242"/>
      <c r="PY5439" s="242"/>
      <c r="PZ5439" s="242"/>
      <c r="QA5439" s="242"/>
      <c r="QB5439" s="242"/>
      <c r="QC5439" s="242"/>
      <c r="QD5439" s="242"/>
      <c r="QE5439" s="242"/>
      <c r="QF5439" s="242"/>
      <c r="QG5439" s="242"/>
      <c r="QH5439" s="242"/>
      <c r="QI5439" s="242"/>
      <c r="QJ5439" s="242"/>
      <c r="QK5439" s="242"/>
    </row>
    <row r="5440" spans="439:453">
      <c r="PW5440" s="242"/>
      <c r="PX5440" s="242"/>
      <c r="PY5440" s="242"/>
      <c r="PZ5440" s="242"/>
      <c r="QA5440" s="242"/>
      <c r="QB5440" s="242"/>
      <c r="QC5440" s="242"/>
      <c r="QD5440" s="242"/>
      <c r="QE5440" s="242"/>
      <c r="QF5440" s="242"/>
      <c r="QG5440" s="242"/>
      <c r="QH5440" s="242"/>
      <c r="QI5440" s="242"/>
      <c r="QJ5440" s="242"/>
      <c r="QK5440" s="242"/>
    </row>
    <row r="5441" spans="439:453">
      <c r="PW5441" s="242"/>
      <c r="PX5441" s="242"/>
      <c r="PY5441" s="242"/>
      <c r="PZ5441" s="242"/>
      <c r="QA5441" s="242"/>
      <c r="QB5441" s="242"/>
      <c r="QC5441" s="242"/>
      <c r="QD5441" s="242"/>
      <c r="QE5441" s="242"/>
      <c r="QF5441" s="242"/>
      <c r="QG5441" s="242"/>
      <c r="QH5441" s="242"/>
      <c r="QI5441" s="242"/>
      <c r="QJ5441" s="242"/>
      <c r="QK5441" s="242"/>
    </row>
    <row r="5442" spans="439:453">
      <c r="PW5442" s="242"/>
      <c r="PX5442" s="242"/>
      <c r="PY5442" s="242"/>
      <c r="PZ5442" s="242"/>
      <c r="QA5442" s="242"/>
      <c r="QB5442" s="242"/>
      <c r="QC5442" s="242"/>
      <c r="QD5442" s="242"/>
      <c r="QE5442" s="242"/>
      <c r="QF5442" s="242"/>
      <c r="QG5442" s="242"/>
      <c r="QH5442" s="242"/>
      <c r="QI5442" s="242"/>
      <c r="QJ5442" s="242"/>
      <c r="QK5442" s="242"/>
    </row>
    <row r="5443" spans="439:453">
      <c r="PW5443" s="242"/>
      <c r="PX5443" s="242"/>
      <c r="PY5443" s="242"/>
      <c r="PZ5443" s="242"/>
      <c r="QA5443" s="242"/>
      <c r="QB5443" s="242"/>
      <c r="QC5443" s="242"/>
      <c r="QD5443" s="242"/>
      <c r="QE5443" s="242"/>
      <c r="QF5443" s="242"/>
      <c r="QG5443" s="242"/>
      <c r="QH5443" s="242"/>
      <c r="QI5443" s="242"/>
      <c r="QJ5443" s="242"/>
      <c r="QK5443" s="242"/>
    </row>
    <row r="5444" spans="439:453">
      <c r="PW5444" s="242"/>
      <c r="PX5444" s="242"/>
      <c r="PY5444" s="242"/>
      <c r="PZ5444" s="242"/>
      <c r="QA5444" s="242"/>
      <c r="QB5444" s="242"/>
      <c r="QC5444" s="242"/>
      <c r="QD5444" s="242"/>
      <c r="QE5444" s="242"/>
      <c r="QF5444" s="242"/>
      <c r="QG5444" s="242"/>
      <c r="QH5444" s="242"/>
      <c r="QI5444" s="242"/>
      <c r="QJ5444" s="242"/>
      <c r="QK5444" s="242"/>
    </row>
    <row r="5445" spans="439:453">
      <c r="PW5445" s="242"/>
      <c r="PX5445" s="242"/>
      <c r="PY5445" s="242"/>
      <c r="PZ5445" s="242"/>
      <c r="QA5445" s="242"/>
      <c r="QB5445" s="242"/>
      <c r="QC5445" s="242"/>
      <c r="QD5445" s="242"/>
      <c r="QE5445" s="242"/>
      <c r="QF5445" s="242"/>
      <c r="QG5445" s="242"/>
      <c r="QH5445" s="242"/>
      <c r="QI5445" s="242"/>
      <c r="QJ5445" s="242"/>
      <c r="QK5445" s="242"/>
    </row>
    <row r="5446" spans="439:453">
      <c r="PW5446" s="242"/>
      <c r="PX5446" s="242"/>
      <c r="PY5446" s="242"/>
      <c r="PZ5446" s="242"/>
      <c r="QA5446" s="242"/>
      <c r="QB5446" s="242"/>
      <c r="QC5446" s="242"/>
      <c r="QD5446" s="242"/>
      <c r="QE5446" s="242"/>
      <c r="QF5446" s="242"/>
      <c r="QG5446" s="242"/>
      <c r="QH5446" s="242"/>
      <c r="QI5446" s="242"/>
      <c r="QJ5446" s="242"/>
      <c r="QK5446" s="242"/>
    </row>
    <row r="5447" spans="439:453">
      <c r="PW5447" s="242"/>
      <c r="PX5447" s="242"/>
      <c r="PY5447" s="242"/>
      <c r="PZ5447" s="242"/>
      <c r="QA5447" s="242"/>
      <c r="QB5447" s="242"/>
      <c r="QC5447" s="242"/>
      <c r="QD5447" s="242"/>
      <c r="QE5447" s="242"/>
      <c r="QF5447" s="242"/>
      <c r="QG5447" s="242"/>
      <c r="QH5447" s="242"/>
      <c r="QI5447" s="242"/>
      <c r="QJ5447" s="242"/>
      <c r="QK5447" s="242"/>
    </row>
    <row r="5448" spans="439:453">
      <c r="PW5448" s="242"/>
      <c r="PX5448" s="242"/>
      <c r="PY5448" s="242"/>
      <c r="PZ5448" s="242"/>
      <c r="QA5448" s="242"/>
      <c r="QB5448" s="242"/>
      <c r="QC5448" s="242"/>
      <c r="QD5448" s="242"/>
      <c r="QE5448" s="242"/>
      <c r="QF5448" s="242"/>
      <c r="QG5448" s="242"/>
      <c r="QH5448" s="242"/>
      <c r="QI5448" s="242"/>
      <c r="QJ5448" s="242"/>
      <c r="QK5448" s="242"/>
    </row>
    <row r="5449" spans="439:453">
      <c r="PW5449" s="242"/>
      <c r="PX5449" s="242"/>
      <c r="PY5449" s="242"/>
      <c r="PZ5449" s="242"/>
      <c r="QA5449" s="242"/>
      <c r="QB5449" s="242"/>
      <c r="QC5449" s="242"/>
      <c r="QD5449" s="242"/>
      <c r="QE5449" s="242"/>
      <c r="QF5449" s="242"/>
      <c r="QG5449" s="242"/>
      <c r="QH5449" s="242"/>
      <c r="QI5449" s="242"/>
      <c r="QJ5449" s="242"/>
      <c r="QK5449" s="242"/>
    </row>
    <row r="5450" spans="439:453">
      <c r="PW5450" s="242"/>
      <c r="PX5450" s="242"/>
      <c r="PY5450" s="242"/>
      <c r="PZ5450" s="242"/>
      <c r="QA5450" s="242"/>
      <c r="QB5450" s="242"/>
      <c r="QC5450" s="242"/>
      <c r="QD5450" s="242"/>
      <c r="QE5450" s="242"/>
      <c r="QF5450" s="242"/>
      <c r="QG5450" s="242"/>
      <c r="QH5450" s="242"/>
      <c r="QI5450" s="242"/>
      <c r="QJ5450" s="242"/>
      <c r="QK5450" s="242"/>
    </row>
    <row r="5451" spans="439:453">
      <c r="PW5451" s="242"/>
      <c r="PX5451" s="242"/>
      <c r="PY5451" s="242"/>
      <c r="PZ5451" s="242"/>
      <c r="QA5451" s="242"/>
      <c r="QB5451" s="242"/>
      <c r="QC5451" s="242"/>
      <c r="QD5451" s="242"/>
      <c r="QE5451" s="242"/>
      <c r="QF5451" s="242"/>
      <c r="QG5451" s="242"/>
      <c r="QH5451" s="242"/>
      <c r="QI5451" s="242"/>
      <c r="QJ5451" s="242"/>
      <c r="QK5451" s="242"/>
    </row>
    <row r="5452" spans="439:453">
      <c r="PW5452" s="242"/>
      <c r="PX5452" s="242"/>
      <c r="PY5452" s="242"/>
      <c r="PZ5452" s="242"/>
      <c r="QA5452" s="242"/>
      <c r="QB5452" s="242"/>
      <c r="QC5452" s="242"/>
      <c r="QD5452" s="242"/>
      <c r="QE5452" s="242"/>
      <c r="QF5452" s="242"/>
      <c r="QG5452" s="242"/>
      <c r="QH5452" s="242"/>
      <c r="QI5452" s="242"/>
      <c r="QJ5452" s="242"/>
      <c r="QK5452" s="242"/>
    </row>
    <row r="5453" spans="439:453">
      <c r="PW5453" s="242"/>
      <c r="PX5453" s="242"/>
      <c r="PY5453" s="242"/>
      <c r="PZ5453" s="242"/>
      <c r="QA5453" s="242"/>
      <c r="QB5453" s="242"/>
      <c r="QC5453" s="242"/>
      <c r="QD5453" s="242"/>
      <c r="QE5453" s="242"/>
      <c r="QF5453" s="242"/>
      <c r="QG5453" s="242"/>
      <c r="QH5453" s="242"/>
      <c r="QI5453" s="242"/>
      <c r="QJ5453" s="242"/>
      <c r="QK5453" s="242"/>
    </row>
    <row r="5454" spans="439:453">
      <c r="PW5454" s="242"/>
      <c r="PX5454" s="242"/>
      <c r="PY5454" s="242"/>
      <c r="PZ5454" s="242"/>
      <c r="QA5454" s="242"/>
      <c r="QB5454" s="242"/>
      <c r="QC5454" s="242"/>
      <c r="QD5454" s="242"/>
      <c r="QE5454" s="242"/>
      <c r="QF5454" s="242"/>
      <c r="QG5454" s="242"/>
      <c r="QH5454" s="242"/>
      <c r="QI5454" s="242"/>
      <c r="QJ5454" s="242"/>
      <c r="QK5454" s="242"/>
    </row>
    <row r="5455" spans="439:453">
      <c r="PW5455" s="242"/>
      <c r="PX5455" s="242"/>
      <c r="PY5455" s="242"/>
      <c r="PZ5455" s="242"/>
      <c r="QA5455" s="242"/>
      <c r="QB5455" s="242"/>
      <c r="QC5455" s="242"/>
      <c r="QD5455" s="242"/>
      <c r="QE5455" s="242"/>
      <c r="QF5455" s="242"/>
      <c r="QG5455" s="242"/>
      <c r="QH5455" s="242"/>
      <c r="QI5455" s="242"/>
      <c r="QJ5455" s="242"/>
      <c r="QK5455" s="242"/>
    </row>
    <row r="5456" spans="439:453">
      <c r="PW5456" s="242"/>
      <c r="PX5456" s="242"/>
      <c r="PY5456" s="242"/>
      <c r="PZ5456" s="242"/>
      <c r="QA5456" s="242"/>
      <c r="QB5456" s="242"/>
      <c r="QC5456" s="242"/>
      <c r="QD5456" s="242"/>
      <c r="QE5456" s="242"/>
      <c r="QF5456" s="242"/>
      <c r="QG5456" s="242"/>
      <c r="QH5456" s="242"/>
      <c r="QI5456" s="242"/>
      <c r="QJ5456" s="242"/>
      <c r="QK5456" s="242"/>
    </row>
    <row r="5457" spans="439:453">
      <c r="PW5457" s="242"/>
      <c r="PX5457" s="242"/>
      <c r="PY5457" s="242"/>
      <c r="PZ5457" s="242"/>
      <c r="QA5457" s="242"/>
      <c r="QB5457" s="242"/>
      <c r="QC5457" s="242"/>
      <c r="QD5457" s="242"/>
      <c r="QE5457" s="242"/>
      <c r="QF5457" s="242"/>
      <c r="QG5457" s="242"/>
      <c r="QH5457" s="242"/>
      <c r="QI5457" s="242"/>
      <c r="QJ5457" s="242"/>
      <c r="QK5457" s="242"/>
    </row>
    <row r="5458" spans="439:453">
      <c r="PW5458" s="242"/>
      <c r="PX5458" s="242"/>
      <c r="PY5458" s="242"/>
      <c r="PZ5458" s="242"/>
      <c r="QA5458" s="242"/>
      <c r="QB5458" s="242"/>
      <c r="QC5458" s="242"/>
      <c r="QD5458" s="242"/>
      <c r="QE5458" s="242"/>
      <c r="QF5458" s="242"/>
      <c r="QG5458" s="242"/>
      <c r="QH5458" s="242"/>
      <c r="QI5458" s="242"/>
      <c r="QJ5458" s="242"/>
      <c r="QK5458" s="242"/>
    </row>
    <row r="5459" spans="439:453">
      <c r="PW5459" s="242"/>
      <c r="PX5459" s="242"/>
      <c r="PY5459" s="242"/>
      <c r="PZ5459" s="242"/>
      <c r="QA5459" s="242"/>
      <c r="QB5459" s="242"/>
      <c r="QC5459" s="242"/>
      <c r="QD5459" s="242"/>
      <c r="QE5459" s="242"/>
      <c r="QF5459" s="242"/>
      <c r="QG5459" s="242"/>
      <c r="QH5459" s="242"/>
      <c r="QI5459" s="242"/>
      <c r="QJ5459" s="242"/>
      <c r="QK5459" s="242"/>
    </row>
    <row r="5460" spans="439:453">
      <c r="PW5460" s="242"/>
      <c r="PX5460" s="242"/>
      <c r="PY5460" s="242"/>
      <c r="PZ5460" s="242"/>
      <c r="QA5460" s="242"/>
      <c r="QB5460" s="242"/>
      <c r="QC5460" s="242"/>
      <c r="QD5460" s="242"/>
      <c r="QE5460" s="242"/>
      <c r="QF5460" s="242"/>
      <c r="QG5460" s="242"/>
      <c r="QH5460" s="242"/>
      <c r="QI5460" s="242"/>
      <c r="QJ5460" s="242"/>
      <c r="QK5460" s="242"/>
    </row>
    <row r="5461" spans="439:453">
      <c r="PW5461" s="242"/>
      <c r="PX5461" s="242"/>
      <c r="PY5461" s="242"/>
      <c r="PZ5461" s="242"/>
      <c r="QA5461" s="242"/>
      <c r="QB5461" s="242"/>
      <c r="QC5461" s="242"/>
      <c r="QD5461" s="242"/>
      <c r="QE5461" s="242"/>
      <c r="QF5461" s="242"/>
      <c r="QG5461" s="242"/>
      <c r="QH5461" s="242"/>
      <c r="QI5461" s="242"/>
      <c r="QJ5461" s="242"/>
      <c r="QK5461" s="242"/>
    </row>
    <row r="5462" spans="439:453">
      <c r="PW5462" s="242"/>
      <c r="PX5462" s="242"/>
      <c r="PY5462" s="242"/>
      <c r="PZ5462" s="242"/>
      <c r="QA5462" s="242"/>
      <c r="QB5462" s="242"/>
      <c r="QC5462" s="242"/>
      <c r="QD5462" s="242"/>
      <c r="QE5462" s="242"/>
      <c r="QF5462" s="242"/>
      <c r="QG5462" s="242"/>
      <c r="QH5462" s="242"/>
      <c r="QI5462" s="242"/>
      <c r="QJ5462" s="242"/>
      <c r="QK5462" s="242"/>
    </row>
    <row r="5463" spans="439:453">
      <c r="PW5463" s="242"/>
      <c r="PX5463" s="242"/>
      <c r="PY5463" s="242"/>
      <c r="PZ5463" s="242"/>
      <c r="QA5463" s="242"/>
      <c r="QB5463" s="242"/>
      <c r="QC5463" s="242"/>
      <c r="QD5463" s="242"/>
      <c r="QE5463" s="242"/>
      <c r="QF5463" s="242"/>
      <c r="QG5463" s="242"/>
      <c r="QH5463" s="242"/>
      <c r="QI5463" s="242"/>
      <c r="QJ5463" s="242"/>
      <c r="QK5463" s="242"/>
    </row>
    <row r="5464" spans="439:453">
      <c r="PW5464" s="242"/>
      <c r="PX5464" s="242"/>
      <c r="PY5464" s="242"/>
      <c r="PZ5464" s="242"/>
      <c r="QA5464" s="242"/>
      <c r="QB5464" s="242"/>
      <c r="QC5464" s="242"/>
      <c r="QD5464" s="242"/>
      <c r="QE5464" s="242"/>
      <c r="QF5464" s="242"/>
      <c r="QG5464" s="242"/>
      <c r="QH5464" s="242"/>
      <c r="QI5464" s="242"/>
      <c r="QJ5464" s="242"/>
      <c r="QK5464" s="242"/>
    </row>
    <row r="5465" spans="439:453">
      <c r="PW5465" s="242"/>
      <c r="PX5465" s="242"/>
      <c r="PY5465" s="242"/>
      <c r="PZ5465" s="242"/>
      <c r="QA5465" s="242"/>
      <c r="QB5465" s="242"/>
      <c r="QC5465" s="242"/>
      <c r="QD5465" s="242"/>
      <c r="QE5465" s="242"/>
      <c r="QF5465" s="242"/>
      <c r="QG5465" s="242"/>
      <c r="QH5465" s="242"/>
      <c r="QI5465" s="242"/>
      <c r="QJ5465" s="242"/>
      <c r="QK5465" s="242"/>
    </row>
    <row r="5466" spans="439:453">
      <c r="PW5466" s="242"/>
      <c r="PX5466" s="242"/>
      <c r="PY5466" s="242"/>
      <c r="PZ5466" s="242"/>
      <c r="QA5466" s="242"/>
      <c r="QB5466" s="242"/>
      <c r="QC5466" s="242"/>
      <c r="QD5466" s="242"/>
      <c r="QE5466" s="242"/>
      <c r="QF5466" s="242"/>
      <c r="QG5466" s="242"/>
      <c r="QH5466" s="242"/>
      <c r="QI5466" s="242"/>
      <c r="QJ5466" s="242"/>
      <c r="QK5466" s="242"/>
    </row>
    <row r="5467" spans="439:453">
      <c r="PW5467" s="242"/>
      <c r="PX5467" s="242"/>
      <c r="PY5467" s="242"/>
      <c r="PZ5467" s="242"/>
      <c r="QA5467" s="242"/>
      <c r="QB5467" s="242"/>
      <c r="QC5467" s="242"/>
      <c r="QD5467" s="242"/>
      <c r="QE5467" s="242"/>
      <c r="QF5467" s="242"/>
      <c r="QG5467" s="242"/>
      <c r="QH5467" s="242"/>
      <c r="QI5467" s="242"/>
      <c r="QJ5467" s="242"/>
      <c r="QK5467" s="242"/>
    </row>
    <row r="5468" spans="439:453">
      <c r="PW5468" s="242"/>
      <c r="PX5468" s="242"/>
      <c r="PY5468" s="242"/>
      <c r="PZ5468" s="242"/>
      <c r="QA5468" s="242"/>
      <c r="QB5468" s="242"/>
      <c r="QC5468" s="242"/>
      <c r="QD5468" s="242"/>
      <c r="QE5468" s="242"/>
      <c r="QF5468" s="242"/>
      <c r="QG5468" s="242"/>
      <c r="QH5468" s="242"/>
      <c r="QI5468" s="242"/>
      <c r="QJ5468" s="242"/>
      <c r="QK5468" s="242"/>
    </row>
    <row r="5469" spans="439:453">
      <c r="PW5469" s="242"/>
      <c r="PX5469" s="242"/>
      <c r="PY5469" s="242"/>
      <c r="PZ5469" s="242"/>
      <c r="QA5469" s="242"/>
      <c r="QB5469" s="242"/>
      <c r="QC5469" s="242"/>
      <c r="QD5469" s="242"/>
      <c r="QE5469" s="242"/>
      <c r="QF5469" s="242"/>
      <c r="QG5469" s="242"/>
      <c r="QH5469" s="242"/>
      <c r="QI5469" s="242"/>
      <c r="QJ5469" s="242"/>
      <c r="QK5469" s="242"/>
    </row>
    <row r="5470" spans="439:453">
      <c r="PW5470" s="242"/>
      <c r="PX5470" s="242"/>
      <c r="PY5470" s="242"/>
      <c r="PZ5470" s="242"/>
      <c r="QA5470" s="242"/>
      <c r="QB5470" s="242"/>
      <c r="QC5470" s="242"/>
      <c r="QD5470" s="242"/>
      <c r="QE5470" s="242"/>
      <c r="QF5470" s="242"/>
      <c r="QG5470" s="242"/>
      <c r="QH5470" s="242"/>
      <c r="QI5470" s="242"/>
      <c r="QJ5470" s="242"/>
      <c r="QK5470" s="242"/>
    </row>
    <row r="5471" spans="439:453">
      <c r="PW5471" s="242"/>
      <c r="PX5471" s="242"/>
      <c r="PY5471" s="242"/>
      <c r="PZ5471" s="242"/>
      <c r="QA5471" s="242"/>
      <c r="QB5471" s="242"/>
      <c r="QC5471" s="242"/>
      <c r="QD5471" s="242"/>
      <c r="QE5471" s="242"/>
      <c r="QF5471" s="242"/>
      <c r="QG5471" s="242"/>
      <c r="QH5471" s="242"/>
      <c r="QI5471" s="242"/>
      <c r="QJ5471" s="242"/>
      <c r="QK5471" s="242"/>
    </row>
    <row r="5472" spans="439:453">
      <c r="PW5472" s="242"/>
      <c r="PX5472" s="242"/>
      <c r="PY5472" s="242"/>
      <c r="PZ5472" s="242"/>
      <c r="QA5472" s="242"/>
      <c r="QB5472" s="242"/>
      <c r="QC5472" s="242"/>
      <c r="QD5472" s="242"/>
      <c r="QE5472" s="242"/>
      <c r="QF5472" s="242"/>
      <c r="QG5472" s="242"/>
      <c r="QH5472" s="242"/>
      <c r="QI5472" s="242"/>
      <c r="QJ5472" s="242"/>
      <c r="QK5472" s="242"/>
    </row>
    <row r="5473" spans="439:453">
      <c r="PW5473" s="242"/>
      <c r="PX5473" s="242"/>
      <c r="PY5473" s="242"/>
      <c r="PZ5473" s="242"/>
      <c r="QA5473" s="242"/>
      <c r="QB5473" s="242"/>
      <c r="QC5473" s="242"/>
      <c r="QD5473" s="242"/>
      <c r="QE5473" s="242"/>
      <c r="QF5473" s="242"/>
      <c r="QG5473" s="242"/>
      <c r="QH5473" s="242"/>
      <c r="QI5473" s="242"/>
      <c r="QJ5473" s="242"/>
      <c r="QK5473" s="242"/>
    </row>
    <row r="5474" spans="439:453">
      <c r="PW5474" s="242"/>
      <c r="PX5474" s="242"/>
      <c r="PY5474" s="242"/>
      <c r="PZ5474" s="242"/>
      <c r="QA5474" s="242"/>
      <c r="QB5474" s="242"/>
      <c r="QC5474" s="242"/>
      <c r="QD5474" s="242"/>
      <c r="QE5474" s="242"/>
      <c r="QF5474" s="242"/>
      <c r="QG5474" s="242"/>
      <c r="QH5474" s="242"/>
      <c r="QI5474" s="242"/>
      <c r="QJ5474" s="242"/>
      <c r="QK5474" s="242"/>
    </row>
    <row r="5475" spans="439:453">
      <c r="PW5475" s="242"/>
      <c r="PX5475" s="242"/>
      <c r="PY5475" s="242"/>
      <c r="PZ5475" s="242"/>
      <c r="QA5475" s="242"/>
      <c r="QB5475" s="242"/>
      <c r="QC5475" s="242"/>
      <c r="QD5475" s="242"/>
      <c r="QE5475" s="242"/>
      <c r="QF5475" s="242"/>
      <c r="QG5475" s="242"/>
      <c r="QH5475" s="242"/>
      <c r="QI5475" s="242"/>
      <c r="QJ5475" s="242"/>
      <c r="QK5475" s="242"/>
    </row>
    <row r="5476" spans="439:453">
      <c r="PW5476" s="242"/>
      <c r="PX5476" s="242"/>
      <c r="PY5476" s="242"/>
      <c r="PZ5476" s="242"/>
      <c r="QA5476" s="242"/>
      <c r="QB5476" s="242"/>
      <c r="QC5476" s="242"/>
      <c r="QD5476" s="242"/>
      <c r="QE5476" s="242"/>
      <c r="QF5476" s="242"/>
      <c r="QG5476" s="242"/>
      <c r="QH5476" s="242"/>
      <c r="QI5476" s="242"/>
      <c r="QJ5476" s="242"/>
      <c r="QK5476" s="242"/>
    </row>
    <row r="5477" spans="439:453">
      <c r="PW5477" s="242"/>
      <c r="PX5477" s="242"/>
      <c r="PY5477" s="242"/>
      <c r="PZ5477" s="242"/>
      <c r="QA5477" s="242"/>
      <c r="QB5477" s="242"/>
      <c r="QC5477" s="242"/>
      <c r="QD5477" s="242"/>
      <c r="QE5477" s="242"/>
      <c r="QF5477" s="242"/>
      <c r="QG5477" s="242"/>
      <c r="QH5477" s="242"/>
      <c r="QI5477" s="242"/>
      <c r="QJ5477" s="242"/>
      <c r="QK5477" s="242"/>
    </row>
    <row r="5478" spans="439:453">
      <c r="PW5478" s="242"/>
      <c r="PX5478" s="242"/>
      <c r="PY5478" s="242"/>
      <c r="PZ5478" s="242"/>
      <c r="QA5478" s="242"/>
      <c r="QB5478" s="242"/>
      <c r="QC5478" s="242"/>
      <c r="QD5478" s="242"/>
      <c r="QE5478" s="242"/>
      <c r="QF5478" s="242"/>
      <c r="QG5478" s="242"/>
      <c r="QH5478" s="242"/>
      <c r="QI5478" s="242"/>
      <c r="QJ5478" s="242"/>
      <c r="QK5478" s="242"/>
    </row>
    <row r="5479" spans="439:453">
      <c r="PW5479" s="242"/>
      <c r="PX5479" s="242"/>
      <c r="PY5479" s="242"/>
      <c r="PZ5479" s="242"/>
      <c r="QA5479" s="242"/>
      <c r="QB5479" s="242"/>
      <c r="QC5479" s="242"/>
      <c r="QD5479" s="242"/>
      <c r="QE5479" s="242"/>
      <c r="QF5479" s="242"/>
      <c r="QG5479" s="242"/>
      <c r="QH5479" s="242"/>
      <c r="QI5479" s="242"/>
      <c r="QJ5479" s="242"/>
      <c r="QK5479" s="242"/>
    </row>
    <row r="5480" spans="439:453">
      <c r="PW5480" s="242"/>
      <c r="PX5480" s="242"/>
      <c r="PY5480" s="242"/>
      <c r="PZ5480" s="242"/>
      <c r="QA5480" s="242"/>
      <c r="QB5480" s="242"/>
      <c r="QC5480" s="242"/>
      <c r="QD5480" s="242"/>
      <c r="QE5480" s="242"/>
      <c r="QF5480" s="242"/>
      <c r="QG5480" s="242"/>
      <c r="QH5480" s="242"/>
      <c r="QI5480" s="242"/>
      <c r="QJ5480" s="242"/>
      <c r="QK5480" s="242"/>
    </row>
    <row r="5481" spans="439:453">
      <c r="PW5481" s="242"/>
      <c r="PX5481" s="242"/>
      <c r="PY5481" s="242"/>
      <c r="PZ5481" s="242"/>
      <c r="QA5481" s="242"/>
      <c r="QB5481" s="242"/>
      <c r="QC5481" s="242"/>
      <c r="QD5481" s="242"/>
      <c r="QE5481" s="242"/>
      <c r="QF5481" s="242"/>
      <c r="QG5481" s="242"/>
      <c r="QH5481" s="242"/>
      <c r="QI5481" s="242"/>
      <c r="QJ5481" s="242"/>
      <c r="QK5481" s="242"/>
    </row>
    <row r="5482" spans="439:453">
      <c r="PW5482" s="242"/>
      <c r="PX5482" s="242"/>
      <c r="PY5482" s="242"/>
      <c r="PZ5482" s="242"/>
      <c r="QA5482" s="242"/>
      <c r="QB5482" s="242"/>
      <c r="QC5482" s="242"/>
      <c r="QD5482" s="242"/>
      <c r="QE5482" s="242"/>
      <c r="QF5482" s="242"/>
      <c r="QG5482" s="242"/>
      <c r="QH5482" s="242"/>
      <c r="QI5482" s="242"/>
      <c r="QJ5482" s="242"/>
      <c r="QK5482" s="242"/>
    </row>
    <row r="5483" spans="439:453">
      <c r="PW5483" s="242"/>
      <c r="PX5483" s="242"/>
      <c r="PY5483" s="242"/>
      <c r="PZ5483" s="242"/>
      <c r="QA5483" s="242"/>
      <c r="QB5483" s="242"/>
      <c r="QC5483" s="242"/>
      <c r="QD5483" s="242"/>
      <c r="QE5483" s="242"/>
      <c r="QF5483" s="242"/>
      <c r="QG5483" s="242"/>
      <c r="QH5483" s="242"/>
      <c r="QI5483" s="242"/>
      <c r="QJ5483" s="242"/>
      <c r="QK5483" s="242"/>
    </row>
    <row r="5484" spans="439:453">
      <c r="PW5484" s="242"/>
      <c r="PX5484" s="242"/>
      <c r="PY5484" s="242"/>
      <c r="PZ5484" s="242"/>
      <c r="QA5484" s="242"/>
      <c r="QB5484" s="242"/>
      <c r="QC5484" s="242"/>
      <c r="QD5484" s="242"/>
      <c r="QE5484" s="242"/>
      <c r="QF5484" s="242"/>
      <c r="QG5484" s="242"/>
      <c r="QH5484" s="242"/>
      <c r="QI5484" s="242"/>
      <c r="QJ5484" s="242"/>
      <c r="QK5484" s="242"/>
    </row>
    <row r="5485" spans="439:453">
      <c r="PW5485" s="242"/>
      <c r="PX5485" s="242"/>
      <c r="PY5485" s="242"/>
      <c r="PZ5485" s="242"/>
      <c r="QA5485" s="242"/>
      <c r="QB5485" s="242"/>
      <c r="QC5485" s="242"/>
      <c r="QD5485" s="242"/>
      <c r="QE5485" s="242"/>
      <c r="QF5485" s="242"/>
      <c r="QG5485" s="242"/>
      <c r="QH5485" s="242"/>
      <c r="QI5485" s="242"/>
      <c r="QJ5485" s="242"/>
      <c r="QK5485" s="242"/>
    </row>
    <row r="5486" spans="439:453">
      <c r="PW5486" s="242"/>
      <c r="PX5486" s="242"/>
      <c r="PY5486" s="242"/>
      <c r="PZ5486" s="242"/>
      <c r="QA5486" s="242"/>
      <c r="QB5486" s="242"/>
      <c r="QC5486" s="242"/>
      <c r="QD5486" s="242"/>
      <c r="QE5486" s="242"/>
      <c r="QF5486" s="242"/>
      <c r="QG5486" s="242"/>
      <c r="QH5486" s="242"/>
      <c r="QI5486" s="242"/>
      <c r="QJ5486" s="242"/>
      <c r="QK5486" s="242"/>
    </row>
    <row r="5487" spans="439:453">
      <c r="PW5487" s="242"/>
      <c r="PX5487" s="242"/>
      <c r="PY5487" s="242"/>
      <c r="PZ5487" s="242"/>
      <c r="QA5487" s="242"/>
      <c r="QB5487" s="242"/>
      <c r="QC5487" s="242"/>
      <c r="QD5487" s="242"/>
      <c r="QE5487" s="242"/>
      <c r="QF5487" s="242"/>
      <c r="QG5487" s="242"/>
      <c r="QH5487" s="242"/>
      <c r="QI5487" s="242"/>
      <c r="QJ5487" s="242"/>
      <c r="QK5487" s="242"/>
    </row>
    <row r="5488" spans="439:453">
      <c r="PW5488" s="242"/>
      <c r="PX5488" s="242"/>
      <c r="PY5488" s="242"/>
      <c r="PZ5488" s="242"/>
      <c r="QA5488" s="242"/>
      <c r="QB5488" s="242"/>
      <c r="QC5488" s="242"/>
      <c r="QD5488" s="242"/>
      <c r="QE5488" s="242"/>
      <c r="QF5488" s="242"/>
      <c r="QG5488" s="242"/>
      <c r="QH5488" s="242"/>
      <c r="QI5488" s="242"/>
      <c r="QJ5488" s="242"/>
      <c r="QK5488" s="242"/>
    </row>
    <row r="5489" spans="439:453">
      <c r="PW5489" s="242"/>
      <c r="PX5489" s="242"/>
      <c r="PY5489" s="242"/>
      <c r="PZ5489" s="242"/>
      <c r="QA5489" s="242"/>
      <c r="QB5489" s="242"/>
      <c r="QC5489" s="242"/>
      <c r="QD5489" s="242"/>
      <c r="QE5489" s="242"/>
      <c r="QF5489" s="242"/>
      <c r="QG5489" s="242"/>
      <c r="QH5489" s="242"/>
      <c r="QI5489" s="242"/>
      <c r="QJ5489" s="242"/>
      <c r="QK5489" s="242"/>
    </row>
    <row r="5490" spans="439:453">
      <c r="PW5490" s="242"/>
      <c r="PX5490" s="242"/>
      <c r="PY5490" s="242"/>
      <c r="PZ5490" s="242"/>
      <c r="QA5490" s="242"/>
      <c r="QB5490" s="242"/>
      <c r="QC5490" s="242"/>
      <c r="QD5490" s="242"/>
      <c r="QE5490" s="242"/>
      <c r="QF5490" s="242"/>
      <c r="QG5490" s="242"/>
      <c r="QH5490" s="242"/>
      <c r="QI5490" s="242"/>
      <c r="QJ5490" s="242"/>
      <c r="QK5490" s="242"/>
    </row>
    <row r="5491" spans="439:453">
      <c r="PW5491" s="242"/>
      <c r="PX5491" s="242"/>
      <c r="PY5491" s="242"/>
      <c r="PZ5491" s="242"/>
      <c r="QA5491" s="242"/>
      <c r="QB5491" s="242"/>
      <c r="QC5491" s="242"/>
      <c r="QD5491" s="242"/>
      <c r="QE5491" s="242"/>
      <c r="QF5491" s="242"/>
      <c r="QG5491" s="242"/>
      <c r="QH5491" s="242"/>
      <c r="QI5491" s="242"/>
      <c r="QJ5491" s="242"/>
      <c r="QK5491" s="242"/>
    </row>
    <row r="5492" spans="439:453">
      <c r="PW5492" s="242"/>
      <c r="PX5492" s="242"/>
      <c r="PY5492" s="242"/>
      <c r="PZ5492" s="242"/>
      <c r="QA5492" s="242"/>
      <c r="QB5492" s="242"/>
      <c r="QC5492" s="242"/>
      <c r="QD5492" s="242"/>
      <c r="QE5492" s="242"/>
      <c r="QF5492" s="242"/>
      <c r="QG5492" s="242"/>
      <c r="QH5492" s="242"/>
      <c r="QI5492" s="242"/>
      <c r="QJ5492" s="242"/>
      <c r="QK5492" s="242"/>
    </row>
    <row r="5493" spans="439:453">
      <c r="PW5493" s="242"/>
      <c r="PX5493" s="242"/>
      <c r="PY5493" s="242"/>
      <c r="PZ5493" s="242"/>
      <c r="QA5493" s="242"/>
      <c r="QB5493" s="242"/>
      <c r="QC5493" s="242"/>
      <c r="QD5493" s="242"/>
      <c r="QE5493" s="242"/>
      <c r="QF5493" s="242"/>
      <c r="QG5493" s="242"/>
      <c r="QH5493" s="242"/>
      <c r="QI5493" s="242"/>
      <c r="QJ5493" s="242"/>
      <c r="QK5493" s="242"/>
    </row>
    <row r="5494" spans="439:453">
      <c r="PW5494" s="242"/>
      <c r="PX5494" s="242"/>
      <c r="PY5494" s="242"/>
      <c r="PZ5494" s="242"/>
      <c r="QA5494" s="242"/>
      <c r="QB5494" s="242"/>
      <c r="QC5494" s="242"/>
      <c r="QD5494" s="242"/>
      <c r="QE5494" s="242"/>
      <c r="QF5494" s="242"/>
      <c r="QG5494" s="242"/>
      <c r="QH5494" s="242"/>
      <c r="QI5494" s="242"/>
      <c r="QJ5494" s="242"/>
      <c r="QK5494" s="242"/>
    </row>
    <row r="5495" spans="439:453">
      <c r="PW5495" s="242"/>
      <c r="PX5495" s="242"/>
      <c r="PY5495" s="242"/>
      <c r="PZ5495" s="242"/>
      <c r="QA5495" s="242"/>
      <c r="QB5495" s="242"/>
      <c r="QC5495" s="242"/>
      <c r="QD5495" s="242"/>
      <c r="QE5495" s="242"/>
      <c r="QF5495" s="242"/>
      <c r="QG5495" s="242"/>
      <c r="QH5495" s="242"/>
      <c r="QI5495" s="242"/>
      <c r="QJ5495" s="242"/>
      <c r="QK5495" s="242"/>
    </row>
    <row r="5496" spans="439:453">
      <c r="PW5496" s="242"/>
      <c r="PX5496" s="242"/>
      <c r="PY5496" s="242"/>
      <c r="PZ5496" s="242"/>
      <c r="QA5496" s="242"/>
      <c r="QB5496" s="242"/>
      <c r="QC5496" s="242"/>
      <c r="QD5496" s="242"/>
      <c r="QE5496" s="242"/>
      <c r="QF5496" s="242"/>
      <c r="QG5496" s="242"/>
      <c r="QH5496" s="242"/>
      <c r="QI5496" s="242"/>
      <c r="QJ5496" s="242"/>
      <c r="QK5496" s="242"/>
    </row>
    <row r="5497" spans="439:453">
      <c r="PW5497" s="242"/>
      <c r="PX5497" s="242"/>
      <c r="PY5497" s="242"/>
      <c r="PZ5497" s="242"/>
      <c r="QA5497" s="242"/>
      <c r="QB5497" s="242"/>
      <c r="QC5497" s="242"/>
      <c r="QD5497" s="242"/>
      <c r="QE5497" s="242"/>
      <c r="QF5497" s="242"/>
      <c r="QG5497" s="242"/>
      <c r="QH5497" s="242"/>
      <c r="QI5497" s="242"/>
      <c r="QJ5497" s="242"/>
      <c r="QK5497" s="242"/>
    </row>
    <row r="5498" spans="439:453">
      <c r="PW5498" s="242"/>
      <c r="PX5498" s="242"/>
      <c r="PY5498" s="242"/>
      <c r="PZ5498" s="242"/>
      <c r="QA5498" s="242"/>
      <c r="QB5498" s="242"/>
      <c r="QC5498" s="242"/>
      <c r="QD5498" s="242"/>
      <c r="QE5498" s="242"/>
      <c r="QF5498" s="242"/>
      <c r="QG5498" s="242"/>
      <c r="QH5498" s="242"/>
      <c r="QI5498" s="242"/>
      <c r="QJ5498" s="242"/>
      <c r="QK5498" s="242"/>
    </row>
    <row r="5499" spans="439:453">
      <c r="PW5499" s="242"/>
      <c r="PX5499" s="242"/>
      <c r="PY5499" s="242"/>
      <c r="PZ5499" s="242"/>
      <c r="QA5499" s="242"/>
      <c r="QB5499" s="242"/>
      <c r="QC5499" s="242"/>
      <c r="QD5499" s="242"/>
      <c r="QE5499" s="242"/>
      <c r="QF5499" s="242"/>
      <c r="QG5499" s="242"/>
      <c r="QH5499" s="242"/>
      <c r="QI5499" s="242"/>
      <c r="QJ5499" s="242"/>
      <c r="QK5499" s="242"/>
    </row>
    <row r="5500" spans="439:453">
      <c r="PW5500" s="242"/>
      <c r="PX5500" s="242"/>
      <c r="PY5500" s="242"/>
      <c r="PZ5500" s="242"/>
      <c r="QA5500" s="242"/>
      <c r="QB5500" s="242"/>
      <c r="QC5500" s="242"/>
      <c r="QD5500" s="242"/>
      <c r="QE5500" s="242"/>
      <c r="QF5500" s="242"/>
      <c r="QG5500" s="242"/>
      <c r="QH5500" s="242"/>
      <c r="QI5500" s="242"/>
      <c r="QJ5500" s="242"/>
      <c r="QK5500" s="242"/>
    </row>
    <row r="5501" spans="439:453">
      <c r="PW5501" s="242"/>
      <c r="PX5501" s="242"/>
      <c r="PY5501" s="242"/>
      <c r="PZ5501" s="242"/>
      <c r="QA5501" s="242"/>
      <c r="QB5501" s="242"/>
      <c r="QC5501" s="242"/>
      <c r="QD5501" s="242"/>
      <c r="QE5501" s="242"/>
      <c r="QF5501" s="242"/>
      <c r="QG5501" s="242"/>
      <c r="QH5501" s="242"/>
      <c r="QI5501" s="242"/>
      <c r="QJ5501" s="242"/>
      <c r="QK5501" s="242"/>
    </row>
    <row r="5502" spans="439:453">
      <c r="PW5502" s="242"/>
      <c r="PX5502" s="242"/>
      <c r="PY5502" s="242"/>
      <c r="PZ5502" s="242"/>
      <c r="QA5502" s="242"/>
      <c r="QB5502" s="242"/>
      <c r="QC5502" s="242"/>
      <c r="QD5502" s="242"/>
      <c r="QE5502" s="242"/>
      <c r="QF5502" s="242"/>
      <c r="QG5502" s="242"/>
      <c r="QH5502" s="242"/>
      <c r="QI5502" s="242"/>
      <c r="QJ5502" s="242"/>
      <c r="QK5502" s="242"/>
    </row>
    <row r="5503" spans="439:453">
      <c r="PW5503" s="242"/>
      <c r="PX5503" s="242"/>
      <c r="PY5503" s="242"/>
      <c r="PZ5503" s="242"/>
      <c r="QA5503" s="242"/>
      <c r="QB5503" s="242"/>
      <c r="QC5503" s="242"/>
      <c r="QD5503" s="242"/>
      <c r="QE5503" s="242"/>
      <c r="QF5503" s="242"/>
      <c r="QG5503" s="242"/>
      <c r="QH5503" s="242"/>
      <c r="QI5503" s="242"/>
      <c r="QJ5503" s="242"/>
      <c r="QK5503" s="242"/>
    </row>
    <row r="5504" spans="439:453">
      <c r="PW5504" s="242"/>
      <c r="PX5504" s="242"/>
      <c r="PY5504" s="242"/>
      <c r="PZ5504" s="242"/>
      <c r="QA5504" s="242"/>
      <c r="QB5504" s="242"/>
      <c r="QC5504" s="242"/>
      <c r="QD5504" s="242"/>
      <c r="QE5504" s="242"/>
      <c r="QF5504" s="242"/>
      <c r="QG5504" s="242"/>
      <c r="QH5504" s="242"/>
      <c r="QI5504" s="242"/>
      <c r="QJ5504" s="242"/>
      <c r="QK5504" s="242"/>
    </row>
    <row r="5505" spans="439:453">
      <c r="PW5505" s="242"/>
      <c r="PX5505" s="242"/>
      <c r="PY5505" s="242"/>
      <c r="PZ5505" s="242"/>
      <c r="QA5505" s="242"/>
      <c r="QB5505" s="242"/>
      <c r="QC5505" s="242"/>
      <c r="QD5505" s="242"/>
      <c r="QE5505" s="242"/>
      <c r="QF5505" s="242"/>
      <c r="QG5505" s="242"/>
      <c r="QH5505" s="242"/>
      <c r="QI5505" s="242"/>
      <c r="QJ5505" s="242"/>
      <c r="QK5505" s="242"/>
    </row>
    <row r="5506" spans="439:453">
      <c r="PW5506" s="242"/>
      <c r="PX5506" s="242"/>
      <c r="PY5506" s="242"/>
      <c r="PZ5506" s="242"/>
      <c r="QA5506" s="242"/>
      <c r="QB5506" s="242"/>
      <c r="QC5506" s="242"/>
      <c r="QD5506" s="242"/>
      <c r="QE5506" s="242"/>
      <c r="QF5506" s="242"/>
      <c r="QG5506" s="242"/>
      <c r="QH5506" s="242"/>
      <c r="QI5506" s="242"/>
      <c r="QJ5506" s="242"/>
      <c r="QK5506" s="242"/>
    </row>
    <row r="5507" spans="439:453">
      <c r="PW5507" s="242"/>
      <c r="PX5507" s="242"/>
      <c r="PY5507" s="242"/>
      <c r="PZ5507" s="242"/>
      <c r="QA5507" s="242"/>
      <c r="QB5507" s="242"/>
      <c r="QC5507" s="242"/>
      <c r="QD5507" s="242"/>
      <c r="QE5507" s="242"/>
      <c r="QF5507" s="242"/>
      <c r="QG5507" s="242"/>
      <c r="QH5507" s="242"/>
      <c r="QI5507" s="242"/>
      <c r="QJ5507" s="242"/>
      <c r="QK5507" s="242"/>
    </row>
    <row r="5508" spans="439:453">
      <c r="PW5508" s="242"/>
      <c r="PX5508" s="242"/>
      <c r="PY5508" s="242"/>
      <c r="PZ5508" s="242"/>
      <c r="QA5508" s="242"/>
      <c r="QB5508" s="242"/>
      <c r="QC5508" s="242"/>
      <c r="QD5508" s="242"/>
      <c r="QE5508" s="242"/>
      <c r="QF5508" s="242"/>
      <c r="QG5508" s="242"/>
      <c r="QH5508" s="242"/>
      <c r="QI5508" s="242"/>
      <c r="QJ5508" s="242"/>
      <c r="QK5508" s="242"/>
    </row>
    <row r="5509" spans="439:453">
      <c r="PW5509" s="242"/>
      <c r="PX5509" s="242"/>
      <c r="PY5509" s="242"/>
      <c r="PZ5509" s="242"/>
      <c r="QA5509" s="242"/>
      <c r="QB5509" s="242"/>
      <c r="QC5509" s="242"/>
      <c r="QD5509" s="242"/>
      <c r="QE5509" s="242"/>
      <c r="QF5509" s="242"/>
      <c r="QG5509" s="242"/>
      <c r="QH5509" s="242"/>
      <c r="QI5509" s="242"/>
      <c r="QJ5509" s="242"/>
      <c r="QK5509" s="242"/>
    </row>
    <row r="5510" spans="439:453">
      <c r="PW5510" s="242"/>
      <c r="PX5510" s="242"/>
      <c r="PY5510" s="242"/>
      <c r="PZ5510" s="242"/>
      <c r="QA5510" s="242"/>
      <c r="QB5510" s="242"/>
      <c r="QC5510" s="242"/>
      <c r="QD5510" s="242"/>
      <c r="QE5510" s="242"/>
      <c r="QF5510" s="242"/>
      <c r="QG5510" s="242"/>
      <c r="QH5510" s="242"/>
      <c r="QI5510" s="242"/>
      <c r="QJ5510" s="242"/>
      <c r="QK5510" s="242"/>
    </row>
    <row r="5511" spans="439:453">
      <c r="PW5511" s="242"/>
      <c r="PX5511" s="242"/>
      <c r="PY5511" s="242"/>
      <c r="PZ5511" s="242"/>
      <c r="QA5511" s="242"/>
      <c r="QB5511" s="242"/>
      <c r="QC5511" s="242"/>
      <c r="QD5511" s="242"/>
      <c r="QE5511" s="242"/>
      <c r="QF5511" s="242"/>
      <c r="QG5511" s="242"/>
      <c r="QH5511" s="242"/>
      <c r="QI5511" s="242"/>
      <c r="QJ5511" s="242"/>
      <c r="QK5511" s="242"/>
    </row>
    <row r="5512" spans="439:453">
      <c r="PW5512" s="242"/>
      <c r="PX5512" s="242"/>
      <c r="PY5512" s="242"/>
      <c r="PZ5512" s="242"/>
      <c r="QA5512" s="242"/>
      <c r="QB5512" s="242"/>
      <c r="QC5512" s="242"/>
      <c r="QD5512" s="242"/>
      <c r="QE5512" s="242"/>
      <c r="QF5512" s="242"/>
      <c r="QG5512" s="242"/>
      <c r="QH5512" s="242"/>
      <c r="QI5512" s="242"/>
      <c r="QJ5512" s="242"/>
      <c r="QK5512" s="242"/>
    </row>
    <row r="5513" spans="439:453">
      <c r="PW5513" s="242"/>
      <c r="PX5513" s="242"/>
      <c r="PY5513" s="242"/>
      <c r="PZ5513" s="242"/>
      <c r="QA5513" s="242"/>
      <c r="QB5513" s="242"/>
      <c r="QC5513" s="242"/>
      <c r="QD5513" s="242"/>
      <c r="QE5513" s="242"/>
      <c r="QF5513" s="242"/>
      <c r="QG5513" s="242"/>
      <c r="QH5513" s="242"/>
      <c r="QI5513" s="242"/>
      <c r="QJ5513" s="242"/>
      <c r="QK5513" s="242"/>
    </row>
    <row r="5514" spans="439:453">
      <c r="PW5514" s="242"/>
      <c r="PX5514" s="242"/>
      <c r="PY5514" s="242"/>
      <c r="PZ5514" s="242"/>
      <c r="QA5514" s="242"/>
      <c r="QB5514" s="242"/>
      <c r="QC5514" s="242"/>
      <c r="QD5514" s="242"/>
      <c r="QE5514" s="242"/>
      <c r="QF5514" s="242"/>
      <c r="QG5514" s="242"/>
      <c r="QH5514" s="242"/>
      <c r="QI5514" s="242"/>
      <c r="QJ5514" s="242"/>
      <c r="QK5514" s="242"/>
    </row>
    <row r="5515" spans="439:453">
      <c r="PW5515" s="242"/>
      <c r="PX5515" s="242"/>
      <c r="PY5515" s="242"/>
      <c r="PZ5515" s="242"/>
      <c r="QA5515" s="242"/>
      <c r="QB5515" s="242"/>
      <c r="QC5515" s="242"/>
      <c r="QD5515" s="242"/>
      <c r="QE5515" s="242"/>
      <c r="QF5515" s="242"/>
      <c r="QG5515" s="242"/>
      <c r="QH5515" s="242"/>
      <c r="QI5515" s="242"/>
      <c r="QJ5515" s="242"/>
      <c r="QK5515" s="242"/>
    </row>
    <row r="5516" spans="439:453">
      <c r="PW5516" s="242"/>
      <c r="PX5516" s="242"/>
      <c r="PY5516" s="242"/>
      <c r="PZ5516" s="242"/>
      <c r="QA5516" s="242"/>
      <c r="QB5516" s="242"/>
      <c r="QC5516" s="242"/>
      <c r="QD5516" s="242"/>
      <c r="QE5516" s="242"/>
      <c r="QF5516" s="242"/>
      <c r="QG5516" s="242"/>
      <c r="QH5516" s="242"/>
      <c r="QI5516" s="242"/>
      <c r="QJ5516" s="242"/>
      <c r="QK5516" s="242"/>
    </row>
    <row r="5517" spans="439:453">
      <c r="PW5517" s="242"/>
      <c r="PX5517" s="242"/>
      <c r="PY5517" s="242"/>
      <c r="PZ5517" s="242"/>
      <c r="QA5517" s="242"/>
      <c r="QB5517" s="242"/>
      <c r="QC5517" s="242"/>
      <c r="QD5517" s="242"/>
      <c r="QE5517" s="242"/>
      <c r="QF5517" s="242"/>
      <c r="QG5517" s="242"/>
      <c r="QH5517" s="242"/>
      <c r="QI5517" s="242"/>
      <c r="QJ5517" s="242"/>
      <c r="QK5517" s="242"/>
    </row>
    <row r="5518" spans="439:453">
      <c r="PW5518" s="242"/>
      <c r="PX5518" s="242"/>
      <c r="PY5518" s="242"/>
      <c r="PZ5518" s="242"/>
      <c r="QA5518" s="242"/>
      <c r="QB5518" s="242"/>
      <c r="QC5518" s="242"/>
      <c r="QD5518" s="242"/>
      <c r="QE5518" s="242"/>
      <c r="QF5518" s="242"/>
      <c r="QG5518" s="242"/>
      <c r="QH5518" s="242"/>
      <c r="QI5518" s="242"/>
      <c r="QJ5518" s="242"/>
      <c r="QK5518" s="242"/>
    </row>
    <row r="5519" spans="439:453">
      <c r="PW5519" s="242"/>
      <c r="PX5519" s="242"/>
      <c r="PY5519" s="242"/>
      <c r="PZ5519" s="242"/>
      <c r="QA5519" s="242"/>
      <c r="QB5519" s="242"/>
      <c r="QC5519" s="242"/>
      <c r="QD5519" s="242"/>
      <c r="QE5519" s="242"/>
      <c r="QF5519" s="242"/>
      <c r="QG5519" s="242"/>
      <c r="QH5519" s="242"/>
      <c r="QI5519" s="242"/>
      <c r="QJ5519" s="242"/>
      <c r="QK5519" s="242"/>
    </row>
    <row r="5520" spans="439:453">
      <c r="PW5520" s="242"/>
      <c r="PX5520" s="242"/>
      <c r="PY5520" s="242"/>
      <c r="PZ5520" s="242"/>
      <c r="QA5520" s="242"/>
      <c r="QB5520" s="242"/>
      <c r="QC5520" s="242"/>
      <c r="QD5520" s="242"/>
      <c r="QE5520" s="242"/>
      <c r="QF5520" s="242"/>
      <c r="QG5520" s="242"/>
      <c r="QH5520" s="242"/>
      <c r="QI5520" s="242"/>
      <c r="QJ5520" s="242"/>
      <c r="QK5520" s="242"/>
    </row>
    <row r="5521" spans="439:453">
      <c r="PW5521" s="242"/>
      <c r="PX5521" s="242"/>
      <c r="PY5521" s="242"/>
      <c r="PZ5521" s="242"/>
      <c r="QA5521" s="242"/>
      <c r="QB5521" s="242"/>
      <c r="QC5521" s="242"/>
      <c r="QD5521" s="242"/>
      <c r="QE5521" s="242"/>
      <c r="QF5521" s="242"/>
      <c r="QG5521" s="242"/>
      <c r="QH5521" s="242"/>
      <c r="QI5521" s="242"/>
      <c r="QJ5521" s="242"/>
      <c r="QK5521" s="242"/>
    </row>
    <row r="5522" spans="439:453">
      <c r="PW5522" s="242"/>
      <c r="PX5522" s="242"/>
      <c r="PY5522" s="242"/>
      <c r="PZ5522" s="242"/>
      <c r="QA5522" s="242"/>
      <c r="QB5522" s="242"/>
      <c r="QC5522" s="242"/>
      <c r="QD5522" s="242"/>
      <c r="QE5522" s="242"/>
      <c r="QF5522" s="242"/>
      <c r="QG5522" s="242"/>
      <c r="QH5522" s="242"/>
      <c r="QI5522" s="242"/>
      <c r="QJ5522" s="242"/>
      <c r="QK5522" s="242"/>
    </row>
    <row r="5523" spans="439:453">
      <c r="PW5523" s="242"/>
      <c r="PX5523" s="242"/>
      <c r="PY5523" s="242"/>
      <c r="PZ5523" s="242"/>
      <c r="QA5523" s="242"/>
      <c r="QB5523" s="242"/>
      <c r="QC5523" s="242"/>
      <c r="QD5523" s="242"/>
      <c r="QE5523" s="242"/>
      <c r="QF5523" s="242"/>
      <c r="QG5523" s="242"/>
      <c r="QH5523" s="242"/>
      <c r="QI5523" s="242"/>
      <c r="QJ5523" s="242"/>
      <c r="QK5523" s="242"/>
    </row>
    <row r="5524" spans="439:453">
      <c r="PW5524" s="242"/>
      <c r="PX5524" s="242"/>
      <c r="PY5524" s="242"/>
      <c r="PZ5524" s="242"/>
      <c r="QA5524" s="242"/>
      <c r="QB5524" s="242"/>
      <c r="QC5524" s="242"/>
      <c r="QD5524" s="242"/>
      <c r="QE5524" s="242"/>
      <c r="QF5524" s="242"/>
      <c r="QG5524" s="242"/>
      <c r="QH5524" s="242"/>
      <c r="QI5524" s="242"/>
      <c r="QJ5524" s="242"/>
      <c r="QK5524" s="242"/>
    </row>
    <row r="5525" spans="439:453">
      <c r="PW5525" s="242"/>
      <c r="PX5525" s="242"/>
      <c r="PY5525" s="242"/>
      <c r="PZ5525" s="242"/>
      <c r="QA5525" s="242"/>
      <c r="QB5525" s="242"/>
      <c r="QC5525" s="242"/>
      <c r="QD5525" s="242"/>
      <c r="QE5525" s="242"/>
      <c r="QF5525" s="242"/>
      <c r="QG5525" s="242"/>
      <c r="QH5525" s="242"/>
      <c r="QI5525" s="242"/>
      <c r="QJ5525" s="242"/>
      <c r="QK5525" s="242"/>
    </row>
    <row r="5526" spans="439:453">
      <c r="PW5526" s="242"/>
      <c r="PX5526" s="242"/>
      <c r="PY5526" s="242"/>
      <c r="PZ5526" s="242"/>
      <c r="QA5526" s="242"/>
      <c r="QB5526" s="242"/>
      <c r="QC5526" s="242"/>
      <c r="QD5526" s="242"/>
      <c r="QE5526" s="242"/>
      <c r="QF5526" s="242"/>
      <c r="QG5526" s="242"/>
      <c r="QH5526" s="242"/>
      <c r="QI5526" s="242"/>
      <c r="QJ5526" s="242"/>
      <c r="QK5526" s="242"/>
    </row>
    <row r="5527" spans="439:453">
      <c r="PW5527" s="242"/>
      <c r="PX5527" s="242"/>
      <c r="PY5527" s="242"/>
      <c r="PZ5527" s="242"/>
      <c r="QA5527" s="242"/>
      <c r="QB5527" s="242"/>
      <c r="QC5527" s="242"/>
      <c r="QD5527" s="242"/>
      <c r="QE5527" s="242"/>
      <c r="QF5527" s="242"/>
      <c r="QG5527" s="242"/>
      <c r="QH5527" s="242"/>
      <c r="QI5527" s="242"/>
      <c r="QJ5527" s="242"/>
      <c r="QK5527" s="242"/>
    </row>
    <row r="5528" spans="439:453">
      <c r="PW5528" s="242"/>
      <c r="PX5528" s="242"/>
      <c r="PY5528" s="242"/>
      <c r="PZ5528" s="242"/>
      <c r="QA5528" s="242"/>
      <c r="QB5528" s="242"/>
      <c r="QC5528" s="242"/>
      <c r="QD5528" s="242"/>
      <c r="QE5528" s="242"/>
      <c r="QF5528" s="242"/>
      <c r="QG5528" s="242"/>
      <c r="QH5528" s="242"/>
      <c r="QI5528" s="242"/>
      <c r="QJ5528" s="242"/>
      <c r="QK5528" s="242"/>
    </row>
    <row r="5529" spans="439:453">
      <c r="PW5529" s="242"/>
      <c r="PX5529" s="242"/>
      <c r="PY5529" s="242"/>
      <c r="PZ5529" s="242"/>
      <c r="QA5529" s="242"/>
      <c r="QB5529" s="242"/>
      <c r="QC5529" s="242"/>
      <c r="QD5529" s="242"/>
      <c r="QE5529" s="242"/>
      <c r="QF5529" s="242"/>
      <c r="QG5529" s="242"/>
      <c r="QH5529" s="242"/>
      <c r="QI5529" s="242"/>
      <c r="QJ5529" s="242"/>
      <c r="QK5529" s="242"/>
    </row>
    <row r="5530" spans="439:453">
      <c r="PW5530" s="242"/>
      <c r="PX5530" s="242"/>
      <c r="PY5530" s="242"/>
      <c r="PZ5530" s="242"/>
      <c r="QA5530" s="242"/>
      <c r="QB5530" s="242"/>
      <c r="QC5530" s="242"/>
      <c r="QD5530" s="242"/>
      <c r="QE5530" s="242"/>
      <c r="QF5530" s="242"/>
      <c r="QG5530" s="242"/>
      <c r="QH5530" s="242"/>
      <c r="QI5530" s="242"/>
      <c r="QJ5530" s="242"/>
      <c r="QK5530" s="242"/>
    </row>
    <row r="5531" spans="439:453">
      <c r="PW5531" s="242"/>
      <c r="PX5531" s="242"/>
      <c r="PY5531" s="242"/>
      <c r="PZ5531" s="242"/>
      <c r="QA5531" s="242"/>
      <c r="QB5531" s="242"/>
      <c r="QC5531" s="242"/>
      <c r="QD5531" s="242"/>
      <c r="QE5531" s="242"/>
      <c r="QF5531" s="242"/>
      <c r="QG5531" s="242"/>
      <c r="QH5531" s="242"/>
      <c r="QI5531" s="242"/>
      <c r="QJ5531" s="242"/>
      <c r="QK5531" s="242"/>
    </row>
    <row r="5532" spans="439:453">
      <c r="PW5532" s="242"/>
      <c r="PX5532" s="242"/>
      <c r="PY5532" s="242"/>
      <c r="PZ5532" s="242"/>
      <c r="QA5532" s="242"/>
      <c r="QB5532" s="242"/>
      <c r="QC5532" s="242"/>
      <c r="QD5532" s="242"/>
      <c r="QE5532" s="242"/>
      <c r="QF5532" s="242"/>
      <c r="QG5532" s="242"/>
      <c r="QH5532" s="242"/>
      <c r="QI5532" s="242"/>
      <c r="QJ5532" s="242"/>
      <c r="QK5532" s="242"/>
    </row>
    <row r="5533" spans="439:453">
      <c r="PW5533" s="242"/>
      <c r="PX5533" s="242"/>
      <c r="PY5533" s="242"/>
      <c r="PZ5533" s="242"/>
      <c r="QA5533" s="242"/>
      <c r="QB5533" s="242"/>
      <c r="QC5533" s="242"/>
      <c r="QD5533" s="242"/>
      <c r="QE5533" s="242"/>
      <c r="QF5533" s="242"/>
      <c r="QG5533" s="242"/>
      <c r="QH5533" s="242"/>
      <c r="QI5533" s="242"/>
      <c r="QJ5533" s="242"/>
      <c r="QK5533" s="242"/>
    </row>
    <row r="5534" spans="439:453">
      <c r="PW5534" s="242"/>
      <c r="PX5534" s="242"/>
      <c r="PY5534" s="242"/>
      <c r="PZ5534" s="242"/>
      <c r="QA5534" s="242"/>
      <c r="QB5534" s="242"/>
      <c r="QC5534" s="242"/>
      <c r="QD5534" s="242"/>
      <c r="QE5534" s="242"/>
      <c r="QF5534" s="242"/>
      <c r="QG5534" s="242"/>
      <c r="QH5534" s="242"/>
      <c r="QI5534" s="242"/>
      <c r="QJ5534" s="242"/>
      <c r="QK5534" s="242"/>
    </row>
    <row r="5535" spans="439:453">
      <c r="PW5535" s="242"/>
      <c r="PX5535" s="242"/>
      <c r="PY5535" s="242"/>
      <c r="PZ5535" s="242"/>
      <c r="QA5535" s="242"/>
      <c r="QB5535" s="242"/>
      <c r="QC5535" s="242"/>
      <c r="QD5535" s="242"/>
      <c r="QE5535" s="242"/>
      <c r="QF5535" s="242"/>
      <c r="QG5535" s="242"/>
      <c r="QH5535" s="242"/>
      <c r="QI5535" s="242"/>
      <c r="QJ5535" s="242"/>
      <c r="QK5535" s="242"/>
    </row>
    <row r="5536" spans="439:453">
      <c r="PW5536" s="242"/>
      <c r="PX5536" s="242"/>
      <c r="PY5536" s="242"/>
      <c r="PZ5536" s="242"/>
      <c r="QA5536" s="242"/>
      <c r="QB5536" s="242"/>
      <c r="QC5536" s="242"/>
      <c r="QD5536" s="242"/>
      <c r="QE5536" s="242"/>
      <c r="QF5536" s="242"/>
      <c r="QG5536" s="242"/>
      <c r="QH5536" s="242"/>
      <c r="QI5536" s="242"/>
      <c r="QJ5536" s="242"/>
      <c r="QK5536" s="242"/>
    </row>
    <row r="5537" spans="439:453">
      <c r="PW5537" s="242"/>
      <c r="PX5537" s="242"/>
      <c r="PY5537" s="242"/>
      <c r="PZ5537" s="242"/>
      <c r="QA5537" s="242"/>
      <c r="QB5537" s="242"/>
      <c r="QC5537" s="242"/>
      <c r="QD5537" s="242"/>
      <c r="QE5537" s="242"/>
      <c r="QF5537" s="242"/>
      <c r="QG5537" s="242"/>
      <c r="QH5537" s="242"/>
      <c r="QI5537" s="242"/>
      <c r="QJ5537" s="242"/>
      <c r="QK5537" s="242"/>
    </row>
    <row r="5538" spans="439:453">
      <c r="PW5538" s="242"/>
      <c r="PX5538" s="242"/>
      <c r="PY5538" s="242"/>
      <c r="PZ5538" s="242"/>
      <c r="QA5538" s="242"/>
      <c r="QB5538" s="242"/>
      <c r="QC5538" s="242"/>
      <c r="QD5538" s="242"/>
      <c r="QE5538" s="242"/>
      <c r="QF5538" s="242"/>
      <c r="QG5538" s="242"/>
      <c r="QH5538" s="242"/>
      <c r="QI5538" s="242"/>
      <c r="QJ5538" s="242"/>
      <c r="QK5538" s="242"/>
    </row>
    <row r="5539" spans="439:453">
      <c r="PW5539" s="242"/>
      <c r="PX5539" s="242"/>
      <c r="PY5539" s="242"/>
      <c r="PZ5539" s="242"/>
      <c r="QA5539" s="242"/>
      <c r="QB5539" s="242"/>
      <c r="QC5539" s="242"/>
      <c r="QD5539" s="242"/>
      <c r="QE5539" s="242"/>
      <c r="QF5539" s="242"/>
      <c r="QG5539" s="242"/>
      <c r="QH5539" s="242"/>
      <c r="QI5539" s="242"/>
      <c r="QJ5539" s="242"/>
      <c r="QK5539" s="242"/>
    </row>
    <row r="5540" spans="439:453">
      <c r="PW5540" s="242"/>
      <c r="PX5540" s="242"/>
      <c r="PY5540" s="242"/>
      <c r="PZ5540" s="242"/>
      <c r="QA5540" s="242"/>
      <c r="QB5540" s="242"/>
      <c r="QC5540" s="242"/>
      <c r="QD5540" s="242"/>
      <c r="QE5540" s="242"/>
      <c r="QF5540" s="242"/>
      <c r="QG5540" s="242"/>
      <c r="QH5540" s="242"/>
      <c r="QI5540" s="242"/>
      <c r="QJ5540" s="242"/>
      <c r="QK5540" s="242"/>
    </row>
    <row r="5541" spans="439:453">
      <c r="PW5541" s="242"/>
      <c r="PX5541" s="242"/>
      <c r="PY5541" s="242"/>
      <c r="PZ5541" s="242"/>
      <c r="QA5541" s="242"/>
      <c r="QB5541" s="242"/>
      <c r="QC5541" s="242"/>
      <c r="QD5541" s="242"/>
      <c r="QE5541" s="242"/>
      <c r="QF5541" s="242"/>
      <c r="QG5541" s="242"/>
      <c r="QH5541" s="242"/>
      <c r="QI5541" s="242"/>
      <c r="QJ5541" s="242"/>
      <c r="QK5541" s="242"/>
    </row>
    <row r="5542" spans="439:453">
      <c r="PW5542" s="242"/>
      <c r="PX5542" s="242"/>
      <c r="PY5542" s="242"/>
      <c r="PZ5542" s="242"/>
      <c r="QA5542" s="242"/>
      <c r="QB5542" s="242"/>
      <c r="QC5542" s="242"/>
      <c r="QD5542" s="242"/>
      <c r="QE5542" s="242"/>
      <c r="QF5542" s="242"/>
      <c r="QG5542" s="242"/>
      <c r="QH5542" s="242"/>
      <c r="QI5542" s="242"/>
      <c r="QJ5542" s="242"/>
      <c r="QK5542" s="242"/>
    </row>
    <row r="5543" spans="439:453">
      <c r="PW5543" s="242"/>
      <c r="PX5543" s="242"/>
      <c r="PY5543" s="242"/>
      <c r="PZ5543" s="242"/>
      <c r="QA5543" s="242"/>
      <c r="QB5543" s="242"/>
      <c r="QC5543" s="242"/>
      <c r="QD5543" s="242"/>
      <c r="QE5543" s="242"/>
      <c r="QF5543" s="242"/>
      <c r="QG5543" s="242"/>
      <c r="QH5543" s="242"/>
      <c r="QI5543" s="242"/>
      <c r="QJ5543" s="242"/>
      <c r="QK5543" s="242"/>
    </row>
    <row r="5544" spans="439:453">
      <c r="PW5544" s="242"/>
      <c r="PX5544" s="242"/>
      <c r="PY5544" s="242"/>
      <c r="PZ5544" s="242"/>
      <c r="QA5544" s="242"/>
      <c r="QB5544" s="242"/>
      <c r="QC5544" s="242"/>
      <c r="QD5544" s="242"/>
      <c r="QE5544" s="242"/>
      <c r="QF5544" s="242"/>
      <c r="QG5544" s="242"/>
      <c r="QH5544" s="242"/>
      <c r="QI5544" s="242"/>
      <c r="QJ5544" s="242"/>
      <c r="QK5544" s="242"/>
    </row>
    <row r="5545" spans="439:453">
      <c r="PW5545" s="242"/>
      <c r="PX5545" s="242"/>
      <c r="PY5545" s="242"/>
      <c r="PZ5545" s="242"/>
      <c r="QA5545" s="242"/>
      <c r="QB5545" s="242"/>
      <c r="QC5545" s="242"/>
      <c r="QD5545" s="242"/>
      <c r="QE5545" s="242"/>
      <c r="QF5545" s="242"/>
      <c r="QG5545" s="242"/>
      <c r="QH5545" s="242"/>
      <c r="QI5545" s="242"/>
      <c r="QJ5545" s="242"/>
      <c r="QK5545" s="242"/>
    </row>
    <row r="5546" spans="439:453">
      <c r="PW5546" s="242"/>
      <c r="PX5546" s="242"/>
      <c r="PY5546" s="242"/>
      <c r="PZ5546" s="242"/>
      <c r="QA5546" s="242"/>
      <c r="QB5546" s="242"/>
      <c r="QC5546" s="242"/>
      <c r="QD5546" s="242"/>
      <c r="QE5546" s="242"/>
      <c r="QF5546" s="242"/>
      <c r="QG5546" s="242"/>
      <c r="QH5546" s="242"/>
      <c r="QI5546" s="242"/>
      <c r="QJ5546" s="242"/>
      <c r="QK5546" s="242"/>
    </row>
    <row r="5547" spans="439:453">
      <c r="PW5547" s="242"/>
      <c r="PX5547" s="242"/>
      <c r="PY5547" s="242"/>
      <c r="PZ5547" s="242"/>
      <c r="QA5547" s="242"/>
      <c r="QB5547" s="242"/>
      <c r="QC5547" s="242"/>
      <c r="QD5547" s="242"/>
      <c r="QE5547" s="242"/>
      <c r="QF5547" s="242"/>
      <c r="QG5547" s="242"/>
      <c r="QH5547" s="242"/>
      <c r="QI5547" s="242"/>
      <c r="QJ5547" s="242"/>
      <c r="QK5547" s="242"/>
    </row>
    <row r="5548" spans="439:453">
      <c r="PW5548" s="242"/>
      <c r="PX5548" s="242"/>
      <c r="PY5548" s="242"/>
      <c r="PZ5548" s="242"/>
      <c r="QA5548" s="242"/>
      <c r="QB5548" s="242"/>
      <c r="QC5548" s="242"/>
      <c r="QD5548" s="242"/>
      <c r="QE5548" s="242"/>
      <c r="QF5548" s="242"/>
      <c r="QG5548" s="242"/>
      <c r="QH5548" s="242"/>
      <c r="QI5548" s="242"/>
      <c r="QJ5548" s="242"/>
      <c r="QK5548" s="242"/>
    </row>
    <row r="5549" spans="439:453">
      <c r="PW5549" s="242"/>
      <c r="PX5549" s="242"/>
      <c r="PY5549" s="242"/>
      <c r="PZ5549" s="242"/>
      <c r="QA5549" s="242"/>
      <c r="QB5549" s="242"/>
      <c r="QC5549" s="242"/>
      <c r="QD5549" s="242"/>
      <c r="QE5549" s="242"/>
      <c r="QF5549" s="242"/>
      <c r="QG5549" s="242"/>
      <c r="QH5549" s="242"/>
      <c r="QI5549" s="242"/>
      <c r="QJ5549" s="242"/>
      <c r="QK5549" s="242"/>
    </row>
    <row r="5550" spans="439:453">
      <c r="PW5550" s="242"/>
      <c r="PX5550" s="242"/>
      <c r="PY5550" s="242"/>
      <c r="PZ5550" s="242"/>
      <c r="QA5550" s="242"/>
      <c r="QB5550" s="242"/>
      <c r="QC5550" s="242"/>
      <c r="QD5550" s="242"/>
      <c r="QE5550" s="242"/>
      <c r="QF5550" s="242"/>
      <c r="QG5550" s="242"/>
      <c r="QH5550" s="242"/>
      <c r="QI5550" s="242"/>
      <c r="QJ5550" s="242"/>
      <c r="QK5550" s="242"/>
    </row>
    <row r="5551" spans="439:453">
      <c r="PW5551" s="242"/>
      <c r="PX5551" s="242"/>
      <c r="PY5551" s="242"/>
      <c r="PZ5551" s="242"/>
      <c r="QA5551" s="242"/>
      <c r="QB5551" s="242"/>
      <c r="QC5551" s="242"/>
      <c r="QD5551" s="242"/>
      <c r="QE5551" s="242"/>
      <c r="QF5551" s="242"/>
      <c r="QG5551" s="242"/>
      <c r="QH5551" s="242"/>
      <c r="QI5551" s="242"/>
      <c r="QJ5551" s="242"/>
      <c r="QK5551" s="242"/>
    </row>
    <row r="5552" spans="439:453">
      <c r="PW5552" s="242"/>
      <c r="PX5552" s="242"/>
      <c r="PY5552" s="242"/>
      <c r="PZ5552" s="242"/>
      <c r="QA5552" s="242"/>
      <c r="QB5552" s="242"/>
      <c r="QC5552" s="242"/>
      <c r="QD5552" s="242"/>
      <c r="QE5552" s="242"/>
      <c r="QF5552" s="242"/>
      <c r="QG5552" s="242"/>
      <c r="QH5552" s="242"/>
      <c r="QI5552" s="242"/>
      <c r="QJ5552" s="242"/>
      <c r="QK5552" s="242"/>
    </row>
    <row r="5553" spans="439:453">
      <c r="PW5553" s="242"/>
      <c r="PX5553" s="242"/>
      <c r="PY5553" s="242"/>
      <c r="PZ5553" s="242"/>
      <c r="QA5553" s="242"/>
      <c r="QB5553" s="242"/>
      <c r="QC5553" s="242"/>
      <c r="QD5553" s="242"/>
      <c r="QE5553" s="242"/>
      <c r="QF5553" s="242"/>
      <c r="QG5553" s="242"/>
      <c r="QH5553" s="242"/>
      <c r="QI5553" s="242"/>
      <c r="QJ5553" s="242"/>
      <c r="QK5553" s="242"/>
    </row>
    <row r="5554" spans="439:453">
      <c r="PW5554" s="242"/>
      <c r="PX5554" s="242"/>
      <c r="PY5554" s="242"/>
      <c r="PZ5554" s="242"/>
      <c r="QA5554" s="242"/>
      <c r="QB5554" s="242"/>
      <c r="QC5554" s="242"/>
      <c r="QD5554" s="242"/>
      <c r="QE5554" s="242"/>
      <c r="QF5554" s="242"/>
      <c r="QG5554" s="242"/>
      <c r="QH5554" s="242"/>
      <c r="QI5554" s="242"/>
      <c r="QJ5554" s="242"/>
      <c r="QK5554" s="242"/>
    </row>
    <row r="5555" spans="439:453">
      <c r="PW5555" s="242"/>
      <c r="PX5555" s="242"/>
      <c r="PY5555" s="242"/>
      <c r="PZ5555" s="242"/>
      <c r="QA5555" s="242"/>
      <c r="QB5555" s="242"/>
      <c r="QC5555" s="242"/>
      <c r="QD5555" s="242"/>
      <c r="QE5555" s="242"/>
      <c r="QF5555" s="242"/>
      <c r="QG5555" s="242"/>
      <c r="QH5555" s="242"/>
      <c r="QI5555" s="242"/>
      <c r="QJ5555" s="242"/>
      <c r="QK5555" s="242"/>
    </row>
    <row r="5556" spans="439:453">
      <c r="PW5556" s="242"/>
      <c r="PX5556" s="242"/>
      <c r="PY5556" s="242"/>
      <c r="PZ5556" s="242"/>
      <c r="QA5556" s="242"/>
      <c r="QB5556" s="242"/>
      <c r="QC5556" s="242"/>
      <c r="QD5556" s="242"/>
      <c r="QE5556" s="242"/>
      <c r="QF5556" s="242"/>
      <c r="QG5556" s="242"/>
      <c r="QH5556" s="242"/>
      <c r="QI5556" s="242"/>
      <c r="QJ5556" s="242"/>
      <c r="QK5556" s="242"/>
    </row>
    <row r="5557" spans="439:453">
      <c r="PW5557" s="242"/>
      <c r="PX5557" s="242"/>
      <c r="PY5557" s="242"/>
      <c r="PZ5557" s="242"/>
      <c r="QA5557" s="242"/>
      <c r="QB5557" s="242"/>
      <c r="QC5557" s="242"/>
      <c r="QD5557" s="242"/>
      <c r="QE5557" s="242"/>
      <c r="QF5557" s="242"/>
      <c r="QG5557" s="242"/>
      <c r="QH5557" s="242"/>
      <c r="QI5557" s="242"/>
      <c r="QJ5557" s="242"/>
      <c r="QK5557" s="242"/>
    </row>
    <row r="5558" spans="439:453">
      <c r="PW5558" s="242"/>
      <c r="PX5558" s="242"/>
      <c r="PY5558" s="242"/>
      <c r="PZ5558" s="242"/>
      <c r="QA5558" s="242"/>
      <c r="QB5558" s="242"/>
      <c r="QC5558" s="242"/>
      <c r="QD5558" s="242"/>
      <c r="QE5558" s="242"/>
      <c r="QF5558" s="242"/>
      <c r="QG5558" s="242"/>
      <c r="QH5558" s="242"/>
      <c r="QI5558" s="242"/>
      <c r="QJ5558" s="242"/>
      <c r="QK5558" s="242"/>
    </row>
    <row r="5559" spans="439:453">
      <c r="PW5559" s="242"/>
      <c r="PX5559" s="242"/>
      <c r="PY5559" s="242"/>
      <c r="PZ5559" s="242"/>
      <c r="QA5559" s="242"/>
      <c r="QB5559" s="242"/>
      <c r="QC5559" s="242"/>
      <c r="QD5559" s="242"/>
      <c r="QE5559" s="242"/>
      <c r="QF5559" s="242"/>
      <c r="QG5559" s="242"/>
      <c r="QH5559" s="242"/>
      <c r="QI5559" s="242"/>
      <c r="QJ5559" s="242"/>
      <c r="QK5559" s="242"/>
    </row>
    <row r="5560" spans="439:453">
      <c r="PW5560" s="242"/>
      <c r="PX5560" s="242"/>
      <c r="PY5560" s="242"/>
      <c r="PZ5560" s="242"/>
      <c r="QA5560" s="242"/>
      <c r="QB5560" s="242"/>
      <c r="QC5560" s="242"/>
      <c r="QD5560" s="242"/>
      <c r="QE5560" s="242"/>
      <c r="QF5560" s="242"/>
      <c r="QG5560" s="242"/>
      <c r="QH5560" s="242"/>
      <c r="QI5560" s="242"/>
      <c r="QJ5560" s="242"/>
      <c r="QK5560" s="242"/>
    </row>
    <row r="5561" spans="439:453">
      <c r="PW5561" s="242"/>
      <c r="PX5561" s="242"/>
      <c r="PY5561" s="242"/>
      <c r="PZ5561" s="242"/>
      <c r="QA5561" s="242"/>
      <c r="QB5561" s="242"/>
      <c r="QC5561" s="242"/>
      <c r="QD5561" s="242"/>
      <c r="QE5561" s="242"/>
      <c r="QF5561" s="242"/>
      <c r="QG5561" s="242"/>
      <c r="QH5561" s="242"/>
      <c r="QI5561" s="242"/>
      <c r="QJ5561" s="242"/>
      <c r="QK5561" s="242"/>
    </row>
    <row r="5562" spans="439:453">
      <c r="PW5562" s="242"/>
      <c r="PX5562" s="242"/>
      <c r="PY5562" s="242"/>
      <c r="PZ5562" s="242"/>
      <c r="QA5562" s="242"/>
      <c r="QB5562" s="242"/>
      <c r="QC5562" s="242"/>
      <c r="QD5562" s="242"/>
      <c r="QE5562" s="242"/>
      <c r="QF5562" s="242"/>
      <c r="QG5562" s="242"/>
      <c r="QH5562" s="242"/>
      <c r="QI5562" s="242"/>
      <c r="QJ5562" s="242"/>
      <c r="QK5562" s="242"/>
    </row>
    <row r="5563" spans="439:453">
      <c r="PW5563" s="242"/>
      <c r="PX5563" s="242"/>
      <c r="PY5563" s="242"/>
      <c r="PZ5563" s="242"/>
      <c r="QA5563" s="242"/>
      <c r="QB5563" s="242"/>
      <c r="QC5563" s="242"/>
      <c r="QD5563" s="242"/>
      <c r="QE5563" s="242"/>
      <c r="QF5563" s="242"/>
      <c r="QG5563" s="242"/>
      <c r="QH5563" s="242"/>
      <c r="QI5563" s="242"/>
      <c r="QJ5563" s="242"/>
      <c r="QK5563" s="242"/>
    </row>
    <row r="5564" spans="439:453">
      <c r="PW5564" s="242"/>
      <c r="PX5564" s="242"/>
      <c r="PY5564" s="242"/>
      <c r="PZ5564" s="242"/>
      <c r="QA5564" s="242"/>
      <c r="QB5564" s="242"/>
      <c r="QC5564" s="242"/>
      <c r="QD5564" s="242"/>
      <c r="QE5564" s="242"/>
      <c r="QF5564" s="242"/>
      <c r="QG5564" s="242"/>
      <c r="QH5564" s="242"/>
      <c r="QI5564" s="242"/>
      <c r="QJ5564" s="242"/>
      <c r="QK5564" s="242"/>
    </row>
    <row r="5565" spans="439:453">
      <c r="PW5565" s="242"/>
      <c r="PX5565" s="242"/>
      <c r="PY5565" s="242"/>
      <c r="PZ5565" s="242"/>
      <c r="QA5565" s="242"/>
      <c r="QB5565" s="242"/>
      <c r="QC5565" s="242"/>
      <c r="QD5565" s="242"/>
      <c r="QE5565" s="242"/>
      <c r="QF5565" s="242"/>
      <c r="QG5565" s="242"/>
      <c r="QH5565" s="242"/>
      <c r="QI5565" s="242"/>
      <c r="QJ5565" s="242"/>
      <c r="QK5565" s="242"/>
    </row>
    <row r="5566" spans="439:453">
      <c r="PW5566" s="242"/>
      <c r="PX5566" s="242"/>
      <c r="PY5566" s="242"/>
      <c r="PZ5566" s="242"/>
      <c r="QA5566" s="242"/>
      <c r="QB5566" s="242"/>
      <c r="QC5566" s="242"/>
      <c r="QD5566" s="242"/>
      <c r="QE5566" s="242"/>
      <c r="QF5566" s="242"/>
      <c r="QG5566" s="242"/>
      <c r="QH5566" s="242"/>
      <c r="QI5566" s="242"/>
      <c r="QJ5566" s="242"/>
      <c r="QK5566" s="242"/>
    </row>
    <row r="5567" spans="439:453">
      <c r="PW5567" s="242"/>
      <c r="PX5567" s="242"/>
      <c r="PY5567" s="242"/>
      <c r="PZ5567" s="242"/>
      <c r="QA5567" s="242"/>
      <c r="QB5567" s="242"/>
      <c r="QC5567" s="242"/>
      <c r="QD5567" s="242"/>
      <c r="QE5567" s="242"/>
      <c r="QF5567" s="242"/>
      <c r="QG5567" s="242"/>
      <c r="QH5567" s="242"/>
      <c r="QI5567" s="242"/>
      <c r="QJ5567" s="242"/>
      <c r="QK5567" s="242"/>
    </row>
    <row r="5568" spans="439:453">
      <c r="PW5568" s="242"/>
      <c r="PX5568" s="242"/>
      <c r="PY5568" s="242"/>
      <c r="PZ5568" s="242"/>
      <c r="QA5568" s="242"/>
      <c r="QB5568" s="242"/>
      <c r="QC5568" s="242"/>
      <c r="QD5568" s="242"/>
      <c r="QE5568" s="242"/>
      <c r="QF5568" s="242"/>
      <c r="QG5568" s="242"/>
      <c r="QH5568" s="242"/>
      <c r="QI5568" s="242"/>
      <c r="QJ5568" s="242"/>
      <c r="QK5568" s="242"/>
    </row>
    <row r="5569" spans="439:453">
      <c r="PW5569" s="242"/>
      <c r="PX5569" s="242"/>
      <c r="PY5569" s="242"/>
      <c r="PZ5569" s="242"/>
      <c r="QA5569" s="242"/>
      <c r="QB5569" s="242"/>
      <c r="QC5569" s="242"/>
      <c r="QD5569" s="242"/>
      <c r="QE5569" s="242"/>
      <c r="QF5569" s="242"/>
      <c r="QG5569" s="242"/>
      <c r="QH5569" s="242"/>
      <c r="QI5569" s="242"/>
      <c r="QJ5569" s="242"/>
      <c r="QK5569" s="242"/>
    </row>
    <row r="5570" spans="439:453">
      <c r="PW5570" s="242"/>
      <c r="PX5570" s="242"/>
      <c r="PY5570" s="242"/>
      <c r="PZ5570" s="242"/>
      <c r="QA5570" s="242"/>
      <c r="QB5570" s="242"/>
      <c r="QC5570" s="242"/>
      <c r="QD5570" s="242"/>
      <c r="QE5570" s="242"/>
      <c r="QF5570" s="242"/>
      <c r="QG5570" s="242"/>
      <c r="QH5570" s="242"/>
      <c r="QI5570" s="242"/>
      <c r="QJ5570" s="242"/>
      <c r="QK5570" s="242"/>
    </row>
    <row r="5571" spans="439:453">
      <c r="PW5571" s="242"/>
      <c r="PX5571" s="242"/>
      <c r="PY5571" s="242"/>
      <c r="PZ5571" s="242"/>
      <c r="QA5571" s="242"/>
      <c r="QB5571" s="242"/>
      <c r="QC5571" s="242"/>
      <c r="QD5571" s="242"/>
      <c r="QE5571" s="242"/>
      <c r="QF5571" s="242"/>
      <c r="QG5571" s="242"/>
      <c r="QH5571" s="242"/>
      <c r="QI5571" s="242"/>
      <c r="QJ5571" s="242"/>
      <c r="QK5571" s="242"/>
    </row>
    <row r="5572" spans="439:453">
      <c r="PW5572" s="242"/>
      <c r="PX5572" s="242"/>
      <c r="PY5572" s="242"/>
      <c r="PZ5572" s="242"/>
      <c r="QA5572" s="242"/>
      <c r="QB5572" s="242"/>
      <c r="QC5572" s="242"/>
      <c r="QD5572" s="242"/>
      <c r="QE5572" s="242"/>
      <c r="QF5572" s="242"/>
      <c r="QG5572" s="242"/>
      <c r="QH5572" s="242"/>
      <c r="QI5572" s="242"/>
      <c r="QJ5572" s="242"/>
      <c r="QK5572" s="242"/>
    </row>
    <row r="5573" spans="439:453">
      <c r="PW5573" s="242"/>
      <c r="PX5573" s="242"/>
      <c r="PY5573" s="242"/>
      <c r="PZ5573" s="242"/>
      <c r="QA5573" s="242"/>
      <c r="QB5573" s="242"/>
      <c r="QC5573" s="242"/>
      <c r="QD5573" s="242"/>
      <c r="QE5573" s="242"/>
      <c r="QF5573" s="242"/>
      <c r="QG5573" s="242"/>
      <c r="QH5573" s="242"/>
      <c r="QI5573" s="242"/>
      <c r="QJ5573" s="242"/>
      <c r="QK5573" s="242"/>
    </row>
    <row r="5574" spans="439:453">
      <c r="PW5574" s="242"/>
      <c r="PX5574" s="242"/>
      <c r="PY5574" s="242"/>
      <c r="PZ5574" s="242"/>
      <c r="QA5574" s="242"/>
      <c r="QB5574" s="242"/>
      <c r="QC5574" s="242"/>
      <c r="QD5574" s="242"/>
      <c r="QE5574" s="242"/>
      <c r="QF5574" s="242"/>
      <c r="QG5574" s="242"/>
      <c r="QH5574" s="242"/>
      <c r="QI5574" s="242"/>
      <c r="QJ5574" s="242"/>
      <c r="QK5574" s="242"/>
    </row>
    <row r="5575" spans="439:453">
      <c r="PW5575" s="242"/>
      <c r="PX5575" s="242"/>
      <c r="PY5575" s="242"/>
      <c r="PZ5575" s="242"/>
      <c r="QA5575" s="242"/>
      <c r="QB5575" s="242"/>
      <c r="QC5575" s="242"/>
      <c r="QD5575" s="242"/>
      <c r="QE5575" s="242"/>
      <c r="QF5575" s="242"/>
      <c r="QG5575" s="242"/>
      <c r="QH5575" s="242"/>
      <c r="QI5575" s="242"/>
      <c r="QJ5575" s="242"/>
      <c r="QK5575" s="242"/>
    </row>
    <row r="5576" spans="439:453">
      <c r="PW5576" s="242"/>
      <c r="PX5576" s="242"/>
      <c r="PY5576" s="242"/>
      <c r="PZ5576" s="242"/>
      <c r="QA5576" s="242"/>
      <c r="QB5576" s="242"/>
      <c r="QC5576" s="242"/>
      <c r="QD5576" s="242"/>
      <c r="QE5576" s="242"/>
      <c r="QF5576" s="242"/>
      <c r="QG5576" s="242"/>
      <c r="QH5576" s="242"/>
      <c r="QI5576" s="242"/>
      <c r="QJ5576" s="242"/>
      <c r="QK5576" s="242"/>
    </row>
    <row r="5577" spans="439:453">
      <c r="PW5577" s="242"/>
      <c r="PX5577" s="242"/>
      <c r="PY5577" s="242"/>
      <c r="PZ5577" s="242"/>
      <c r="QA5577" s="242"/>
      <c r="QB5577" s="242"/>
      <c r="QC5577" s="242"/>
      <c r="QD5577" s="242"/>
      <c r="QE5577" s="242"/>
      <c r="QF5577" s="242"/>
      <c r="QG5577" s="242"/>
      <c r="QH5577" s="242"/>
      <c r="QI5577" s="242"/>
      <c r="QJ5577" s="242"/>
      <c r="QK5577" s="242"/>
    </row>
    <row r="5578" spans="439:453">
      <c r="PW5578" s="242"/>
      <c r="PX5578" s="242"/>
      <c r="PY5578" s="242"/>
      <c r="PZ5578" s="242"/>
      <c r="QA5578" s="242"/>
      <c r="QB5578" s="242"/>
      <c r="QC5578" s="242"/>
      <c r="QD5578" s="242"/>
      <c r="QE5578" s="242"/>
      <c r="QF5578" s="242"/>
      <c r="QG5578" s="242"/>
      <c r="QH5578" s="242"/>
      <c r="QI5578" s="242"/>
      <c r="QJ5578" s="242"/>
      <c r="QK5578" s="242"/>
    </row>
    <row r="5579" spans="439:453">
      <c r="PW5579" s="242"/>
      <c r="PX5579" s="242"/>
      <c r="PY5579" s="242"/>
      <c r="PZ5579" s="242"/>
      <c r="QA5579" s="242"/>
      <c r="QB5579" s="242"/>
      <c r="QC5579" s="242"/>
      <c r="QD5579" s="242"/>
      <c r="QE5579" s="242"/>
      <c r="QF5579" s="242"/>
      <c r="QG5579" s="242"/>
      <c r="QH5579" s="242"/>
      <c r="QI5579" s="242"/>
      <c r="QJ5579" s="242"/>
      <c r="QK5579" s="242"/>
    </row>
    <row r="5580" spans="439:453">
      <c r="PW5580" s="242"/>
      <c r="PX5580" s="242"/>
      <c r="PY5580" s="242"/>
      <c r="PZ5580" s="242"/>
      <c r="QA5580" s="242"/>
      <c r="QB5580" s="242"/>
      <c r="QC5580" s="242"/>
      <c r="QD5580" s="242"/>
      <c r="QE5580" s="242"/>
      <c r="QF5580" s="242"/>
      <c r="QG5580" s="242"/>
      <c r="QH5580" s="242"/>
      <c r="QI5580" s="242"/>
      <c r="QJ5580" s="242"/>
      <c r="QK5580" s="242"/>
    </row>
    <row r="5581" spans="439:453">
      <c r="PW5581" s="242"/>
      <c r="PX5581" s="242"/>
      <c r="PY5581" s="242"/>
      <c r="PZ5581" s="242"/>
      <c r="QA5581" s="242"/>
      <c r="QB5581" s="242"/>
      <c r="QC5581" s="242"/>
      <c r="QD5581" s="242"/>
      <c r="QE5581" s="242"/>
      <c r="QF5581" s="242"/>
      <c r="QG5581" s="242"/>
      <c r="QH5581" s="242"/>
      <c r="QI5581" s="242"/>
      <c r="QJ5581" s="242"/>
      <c r="QK5581" s="242"/>
    </row>
    <row r="5582" spans="439:453">
      <c r="PW5582" s="242"/>
      <c r="PX5582" s="242"/>
      <c r="PY5582" s="242"/>
      <c r="PZ5582" s="242"/>
      <c r="QA5582" s="242"/>
      <c r="QB5582" s="242"/>
      <c r="QC5582" s="242"/>
      <c r="QD5582" s="242"/>
      <c r="QE5582" s="242"/>
      <c r="QF5582" s="242"/>
      <c r="QG5582" s="242"/>
      <c r="QH5582" s="242"/>
      <c r="QI5582" s="242"/>
      <c r="QJ5582" s="242"/>
      <c r="QK5582" s="242"/>
    </row>
    <row r="5583" spans="439:453">
      <c r="PW5583" s="242"/>
      <c r="PX5583" s="242"/>
      <c r="PY5583" s="242"/>
      <c r="PZ5583" s="242"/>
      <c r="QA5583" s="242"/>
      <c r="QB5583" s="242"/>
      <c r="QC5583" s="242"/>
      <c r="QD5583" s="242"/>
      <c r="QE5583" s="242"/>
      <c r="QF5583" s="242"/>
      <c r="QG5583" s="242"/>
      <c r="QH5583" s="242"/>
      <c r="QI5583" s="242"/>
      <c r="QJ5583" s="242"/>
      <c r="QK5583" s="242"/>
    </row>
    <row r="5584" spans="439:453">
      <c r="PW5584" s="242"/>
      <c r="PX5584" s="242"/>
      <c r="PY5584" s="242"/>
      <c r="PZ5584" s="242"/>
      <c r="QA5584" s="242"/>
      <c r="QB5584" s="242"/>
      <c r="QC5584" s="242"/>
      <c r="QD5584" s="242"/>
      <c r="QE5584" s="242"/>
      <c r="QF5584" s="242"/>
      <c r="QG5584" s="242"/>
      <c r="QH5584" s="242"/>
      <c r="QI5584" s="242"/>
      <c r="QJ5584" s="242"/>
      <c r="QK5584" s="242"/>
    </row>
    <row r="5585" spans="439:453">
      <c r="PW5585" s="242"/>
      <c r="PX5585" s="242"/>
      <c r="PY5585" s="242"/>
      <c r="PZ5585" s="242"/>
      <c r="QA5585" s="242"/>
      <c r="QB5585" s="242"/>
      <c r="QC5585" s="242"/>
      <c r="QD5585" s="242"/>
      <c r="QE5585" s="242"/>
      <c r="QF5585" s="242"/>
      <c r="QG5585" s="242"/>
      <c r="QH5585" s="242"/>
      <c r="QI5585" s="242"/>
      <c r="QJ5585" s="242"/>
      <c r="QK5585" s="242"/>
    </row>
    <row r="5586" spans="439:453">
      <c r="PW5586" s="242"/>
      <c r="PX5586" s="242"/>
      <c r="PY5586" s="242"/>
      <c r="PZ5586" s="242"/>
      <c r="QA5586" s="242"/>
      <c r="QB5586" s="242"/>
      <c r="QC5586" s="242"/>
      <c r="QD5586" s="242"/>
      <c r="QE5586" s="242"/>
      <c r="QF5586" s="242"/>
      <c r="QG5586" s="242"/>
      <c r="QH5586" s="242"/>
      <c r="QI5586" s="242"/>
      <c r="QJ5586" s="242"/>
      <c r="QK5586" s="242"/>
    </row>
    <row r="5587" spans="439:453">
      <c r="PW5587" s="242"/>
      <c r="PX5587" s="242"/>
      <c r="PY5587" s="242"/>
      <c r="PZ5587" s="242"/>
      <c r="QA5587" s="242"/>
      <c r="QB5587" s="242"/>
      <c r="QC5587" s="242"/>
      <c r="QD5587" s="242"/>
      <c r="QE5587" s="242"/>
      <c r="QF5587" s="242"/>
      <c r="QG5587" s="242"/>
      <c r="QH5587" s="242"/>
      <c r="QI5587" s="242"/>
      <c r="QJ5587" s="242"/>
      <c r="QK5587" s="242"/>
    </row>
    <row r="5588" spans="439:453">
      <c r="PW5588" s="242"/>
      <c r="PX5588" s="242"/>
      <c r="PY5588" s="242"/>
      <c r="PZ5588" s="242"/>
      <c r="QA5588" s="242"/>
      <c r="QB5588" s="242"/>
      <c r="QC5588" s="242"/>
      <c r="QD5588" s="242"/>
      <c r="QE5588" s="242"/>
      <c r="QF5588" s="242"/>
      <c r="QG5588" s="242"/>
      <c r="QH5588" s="242"/>
      <c r="QI5588" s="242"/>
      <c r="QJ5588" s="242"/>
      <c r="QK5588" s="242"/>
    </row>
    <row r="5589" spans="439:453">
      <c r="PW5589" s="242"/>
      <c r="PX5589" s="242"/>
      <c r="PY5589" s="242"/>
      <c r="PZ5589" s="242"/>
      <c r="QA5589" s="242"/>
      <c r="QB5589" s="242"/>
      <c r="QC5589" s="242"/>
      <c r="QD5589" s="242"/>
      <c r="QE5589" s="242"/>
      <c r="QF5589" s="242"/>
      <c r="QG5589" s="242"/>
      <c r="QH5589" s="242"/>
      <c r="QI5589" s="242"/>
      <c r="QJ5589" s="242"/>
      <c r="QK5589" s="242"/>
    </row>
    <row r="5590" spans="439:453">
      <c r="PW5590" s="242"/>
      <c r="PX5590" s="242"/>
      <c r="PY5590" s="242"/>
      <c r="PZ5590" s="242"/>
      <c r="QA5590" s="242"/>
      <c r="QB5590" s="242"/>
      <c r="QC5590" s="242"/>
      <c r="QD5590" s="242"/>
      <c r="QE5590" s="242"/>
      <c r="QF5590" s="242"/>
      <c r="QG5590" s="242"/>
      <c r="QH5590" s="242"/>
      <c r="QI5590" s="242"/>
      <c r="QJ5590" s="242"/>
      <c r="QK5590" s="242"/>
    </row>
    <row r="5591" spans="439:453">
      <c r="PW5591" s="242"/>
      <c r="PX5591" s="242"/>
      <c r="PY5591" s="242"/>
      <c r="PZ5591" s="242"/>
      <c r="QA5591" s="242"/>
      <c r="QB5591" s="242"/>
      <c r="QC5591" s="242"/>
      <c r="QD5591" s="242"/>
      <c r="QE5591" s="242"/>
      <c r="QF5591" s="242"/>
      <c r="QG5591" s="242"/>
      <c r="QH5591" s="242"/>
      <c r="QI5591" s="242"/>
      <c r="QJ5591" s="242"/>
      <c r="QK5591" s="242"/>
    </row>
    <row r="5592" spans="439:453">
      <c r="PW5592" s="242"/>
      <c r="PX5592" s="242"/>
      <c r="PY5592" s="242"/>
      <c r="PZ5592" s="242"/>
      <c r="QA5592" s="242"/>
      <c r="QB5592" s="242"/>
      <c r="QC5592" s="242"/>
      <c r="QD5592" s="242"/>
      <c r="QE5592" s="242"/>
      <c r="QF5592" s="242"/>
      <c r="QG5592" s="242"/>
      <c r="QH5592" s="242"/>
      <c r="QI5592" s="242"/>
      <c r="QJ5592" s="242"/>
      <c r="QK5592" s="242"/>
    </row>
    <row r="5593" spans="439:453">
      <c r="PW5593" s="242"/>
      <c r="PX5593" s="242"/>
      <c r="PY5593" s="242"/>
      <c r="PZ5593" s="242"/>
      <c r="QA5593" s="242"/>
      <c r="QB5593" s="242"/>
      <c r="QC5593" s="242"/>
      <c r="QD5593" s="242"/>
      <c r="QE5593" s="242"/>
      <c r="QF5593" s="242"/>
      <c r="QG5593" s="242"/>
      <c r="QH5593" s="242"/>
      <c r="QI5593" s="242"/>
      <c r="QJ5593" s="242"/>
      <c r="QK5593" s="242"/>
    </row>
    <row r="5594" spans="439:453">
      <c r="PW5594" s="242"/>
      <c r="PX5594" s="242"/>
      <c r="PY5594" s="242"/>
      <c r="PZ5594" s="242"/>
      <c r="QA5594" s="242"/>
      <c r="QB5594" s="242"/>
      <c r="QC5594" s="242"/>
      <c r="QD5594" s="242"/>
      <c r="QE5594" s="242"/>
      <c r="QF5594" s="242"/>
      <c r="QG5594" s="242"/>
      <c r="QH5594" s="242"/>
      <c r="QI5594" s="242"/>
      <c r="QJ5594" s="242"/>
      <c r="QK5594" s="242"/>
    </row>
    <row r="5595" spans="439:453">
      <c r="PW5595" s="242"/>
      <c r="PX5595" s="242"/>
      <c r="PY5595" s="242"/>
      <c r="PZ5595" s="242"/>
      <c r="QA5595" s="242"/>
      <c r="QB5595" s="242"/>
      <c r="QC5595" s="242"/>
      <c r="QD5595" s="242"/>
      <c r="QE5595" s="242"/>
      <c r="QF5595" s="242"/>
      <c r="QG5595" s="242"/>
      <c r="QH5595" s="242"/>
      <c r="QI5595" s="242"/>
      <c r="QJ5595" s="242"/>
      <c r="QK5595" s="242"/>
    </row>
    <row r="5596" spans="439:453">
      <c r="PW5596" s="242"/>
      <c r="PX5596" s="242"/>
      <c r="PY5596" s="242"/>
      <c r="PZ5596" s="242"/>
      <c r="QA5596" s="242"/>
      <c r="QB5596" s="242"/>
      <c r="QC5596" s="242"/>
      <c r="QD5596" s="242"/>
      <c r="QE5596" s="242"/>
      <c r="QF5596" s="242"/>
      <c r="QG5596" s="242"/>
      <c r="QH5596" s="242"/>
      <c r="QI5596" s="242"/>
      <c r="QJ5596" s="242"/>
      <c r="QK5596" s="242"/>
    </row>
    <row r="5597" spans="439:453">
      <c r="PW5597" s="242"/>
      <c r="PX5597" s="242"/>
      <c r="PY5597" s="242"/>
      <c r="PZ5597" s="242"/>
      <c r="QA5597" s="242"/>
      <c r="QB5597" s="242"/>
      <c r="QC5597" s="242"/>
      <c r="QD5597" s="242"/>
      <c r="QE5597" s="242"/>
      <c r="QF5597" s="242"/>
      <c r="QG5597" s="242"/>
      <c r="QH5597" s="242"/>
      <c r="QI5597" s="242"/>
      <c r="QJ5597" s="242"/>
      <c r="QK5597" s="242"/>
    </row>
    <row r="5598" spans="439:453">
      <c r="PW5598" s="242"/>
      <c r="PX5598" s="242"/>
      <c r="PY5598" s="242"/>
      <c r="PZ5598" s="242"/>
      <c r="QA5598" s="242"/>
      <c r="QB5598" s="242"/>
      <c r="QC5598" s="242"/>
      <c r="QD5598" s="242"/>
      <c r="QE5598" s="242"/>
      <c r="QF5598" s="242"/>
      <c r="QG5598" s="242"/>
      <c r="QH5598" s="242"/>
      <c r="QI5598" s="242"/>
      <c r="QJ5598" s="242"/>
      <c r="QK5598" s="242"/>
    </row>
    <row r="5599" spans="439:453">
      <c r="PW5599" s="242"/>
      <c r="PX5599" s="242"/>
      <c r="PY5599" s="242"/>
      <c r="PZ5599" s="242"/>
      <c r="QA5599" s="242"/>
      <c r="QB5599" s="242"/>
      <c r="QC5599" s="242"/>
      <c r="QD5599" s="242"/>
      <c r="QE5599" s="242"/>
      <c r="QF5599" s="242"/>
      <c r="QG5599" s="242"/>
      <c r="QH5599" s="242"/>
      <c r="QI5599" s="242"/>
      <c r="QJ5599" s="242"/>
      <c r="QK5599" s="242"/>
    </row>
    <row r="5600" spans="439:453">
      <c r="PW5600" s="242"/>
      <c r="PX5600" s="242"/>
      <c r="PY5600" s="242"/>
      <c r="PZ5600" s="242"/>
      <c r="QA5600" s="242"/>
      <c r="QB5600" s="242"/>
      <c r="QC5600" s="242"/>
      <c r="QD5600" s="242"/>
      <c r="QE5600" s="242"/>
      <c r="QF5600" s="242"/>
      <c r="QG5600" s="242"/>
      <c r="QH5600" s="242"/>
      <c r="QI5600" s="242"/>
      <c r="QJ5600" s="242"/>
      <c r="QK5600" s="242"/>
    </row>
    <row r="5601" spans="439:453">
      <c r="PW5601" s="242"/>
      <c r="PX5601" s="242"/>
      <c r="PY5601" s="242"/>
      <c r="PZ5601" s="242"/>
      <c r="QA5601" s="242"/>
      <c r="QB5601" s="242"/>
      <c r="QC5601" s="242"/>
      <c r="QD5601" s="242"/>
      <c r="QE5601" s="242"/>
      <c r="QF5601" s="242"/>
      <c r="QG5601" s="242"/>
      <c r="QH5601" s="242"/>
      <c r="QI5601" s="242"/>
      <c r="QJ5601" s="242"/>
      <c r="QK5601" s="242"/>
    </row>
    <row r="5602" spans="439:453">
      <c r="PW5602" s="242"/>
      <c r="PX5602" s="242"/>
      <c r="PY5602" s="242"/>
      <c r="PZ5602" s="242"/>
      <c r="QA5602" s="242"/>
      <c r="QB5602" s="242"/>
      <c r="QC5602" s="242"/>
      <c r="QD5602" s="242"/>
      <c r="QE5602" s="242"/>
      <c r="QF5602" s="242"/>
      <c r="QG5602" s="242"/>
      <c r="QH5602" s="242"/>
      <c r="QI5602" s="242"/>
      <c r="QJ5602" s="242"/>
      <c r="QK5602" s="242"/>
    </row>
    <row r="5603" spans="439:453">
      <c r="PW5603" s="242"/>
      <c r="PX5603" s="242"/>
      <c r="PY5603" s="242"/>
      <c r="PZ5603" s="242"/>
      <c r="QA5603" s="242"/>
      <c r="QB5603" s="242"/>
      <c r="QC5603" s="242"/>
      <c r="QD5603" s="242"/>
      <c r="QE5603" s="242"/>
      <c r="QF5603" s="242"/>
      <c r="QG5603" s="242"/>
      <c r="QH5603" s="242"/>
      <c r="QI5603" s="242"/>
      <c r="QJ5603" s="242"/>
      <c r="QK5603" s="242"/>
    </row>
    <row r="5604" spans="439:453">
      <c r="PW5604" s="242"/>
      <c r="PX5604" s="242"/>
      <c r="PY5604" s="242"/>
      <c r="PZ5604" s="242"/>
      <c r="QA5604" s="242"/>
      <c r="QB5604" s="242"/>
      <c r="QC5604" s="242"/>
      <c r="QD5604" s="242"/>
      <c r="QE5604" s="242"/>
      <c r="QF5604" s="242"/>
      <c r="QG5604" s="242"/>
      <c r="QH5604" s="242"/>
      <c r="QI5604" s="242"/>
      <c r="QJ5604" s="242"/>
      <c r="QK5604" s="242"/>
    </row>
    <row r="5605" spans="439:453">
      <c r="PW5605" s="242"/>
      <c r="PX5605" s="242"/>
      <c r="PY5605" s="242"/>
      <c r="PZ5605" s="242"/>
      <c r="QA5605" s="242"/>
      <c r="QB5605" s="242"/>
      <c r="QC5605" s="242"/>
      <c r="QD5605" s="242"/>
      <c r="QE5605" s="242"/>
      <c r="QF5605" s="242"/>
      <c r="QG5605" s="242"/>
      <c r="QH5605" s="242"/>
      <c r="QI5605" s="242"/>
      <c r="QJ5605" s="242"/>
      <c r="QK5605" s="242"/>
    </row>
    <row r="5606" spans="439:453">
      <c r="PW5606" s="242"/>
      <c r="PX5606" s="242"/>
      <c r="PY5606" s="242"/>
      <c r="PZ5606" s="242"/>
      <c r="QA5606" s="242"/>
      <c r="QB5606" s="242"/>
      <c r="QC5606" s="242"/>
      <c r="QD5606" s="242"/>
      <c r="QE5606" s="242"/>
      <c r="QF5606" s="242"/>
      <c r="QG5606" s="242"/>
      <c r="QH5606" s="242"/>
      <c r="QI5606" s="242"/>
      <c r="QJ5606" s="242"/>
      <c r="QK5606" s="242"/>
    </row>
    <row r="5607" spans="439:453">
      <c r="PW5607" s="242"/>
      <c r="PX5607" s="242"/>
      <c r="PY5607" s="242"/>
      <c r="PZ5607" s="242"/>
      <c r="QA5607" s="242"/>
      <c r="QB5607" s="242"/>
      <c r="QC5607" s="242"/>
      <c r="QD5607" s="242"/>
      <c r="QE5607" s="242"/>
      <c r="QF5607" s="242"/>
      <c r="QG5607" s="242"/>
      <c r="QH5607" s="242"/>
      <c r="QI5607" s="242"/>
      <c r="QJ5607" s="242"/>
      <c r="QK5607" s="242"/>
    </row>
    <row r="5608" spans="439:453">
      <c r="PW5608" s="242"/>
      <c r="PX5608" s="242"/>
      <c r="PY5608" s="242"/>
      <c r="PZ5608" s="242"/>
      <c r="QA5608" s="242"/>
      <c r="QB5608" s="242"/>
      <c r="QC5608" s="242"/>
      <c r="QD5608" s="242"/>
      <c r="QE5608" s="242"/>
      <c r="QF5608" s="242"/>
      <c r="QG5608" s="242"/>
      <c r="QH5608" s="242"/>
      <c r="QI5608" s="242"/>
      <c r="QJ5608" s="242"/>
      <c r="QK5608" s="242"/>
    </row>
    <row r="5609" spans="439:453">
      <c r="PW5609" s="242"/>
      <c r="PX5609" s="242"/>
      <c r="PY5609" s="242"/>
      <c r="PZ5609" s="242"/>
      <c r="QA5609" s="242"/>
      <c r="QB5609" s="242"/>
      <c r="QC5609" s="242"/>
      <c r="QD5609" s="242"/>
      <c r="QE5609" s="242"/>
      <c r="QF5609" s="242"/>
      <c r="QG5609" s="242"/>
      <c r="QH5609" s="242"/>
      <c r="QI5609" s="242"/>
      <c r="QJ5609" s="242"/>
      <c r="QK5609" s="242"/>
    </row>
    <row r="5610" spans="439:453">
      <c r="PW5610" s="242"/>
      <c r="PX5610" s="242"/>
      <c r="PY5610" s="242"/>
      <c r="PZ5610" s="242"/>
      <c r="QA5610" s="242"/>
      <c r="QB5610" s="242"/>
      <c r="QC5610" s="242"/>
      <c r="QD5610" s="242"/>
      <c r="QE5610" s="242"/>
      <c r="QF5610" s="242"/>
      <c r="QG5610" s="242"/>
      <c r="QH5610" s="242"/>
      <c r="QI5610" s="242"/>
      <c r="QJ5610" s="242"/>
      <c r="QK5610" s="242"/>
    </row>
    <row r="5611" spans="439:453">
      <c r="PW5611" s="242"/>
      <c r="PX5611" s="242"/>
      <c r="PY5611" s="242"/>
      <c r="PZ5611" s="242"/>
      <c r="QA5611" s="242"/>
      <c r="QB5611" s="242"/>
      <c r="QC5611" s="242"/>
      <c r="QD5611" s="242"/>
      <c r="QE5611" s="242"/>
      <c r="QF5611" s="242"/>
      <c r="QG5611" s="242"/>
      <c r="QH5611" s="242"/>
      <c r="QI5611" s="242"/>
      <c r="QJ5611" s="242"/>
      <c r="QK5611" s="242"/>
    </row>
    <row r="5612" spans="439:453">
      <c r="PW5612" s="242"/>
      <c r="PX5612" s="242"/>
      <c r="PY5612" s="242"/>
      <c r="PZ5612" s="242"/>
      <c r="QA5612" s="242"/>
      <c r="QB5612" s="242"/>
      <c r="QC5612" s="242"/>
      <c r="QD5612" s="242"/>
      <c r="QE5612" s="242"/>
      <c r="QF5612" s="242"/>
      <c r="QG5612" s="242"/>
      <c r="QH5612" s="242"/>
      <c r="QI5612" s="242"/>
      <c r="QJ5612" s="242"/>
      <c r="QK5612" s="242"/>
    </row>
    <row r="5613" spans="439:453">
      <c r="PW5613" s="242"/>
      <c r="PX5613" s="242"/>
      <c r="PY5613" s="242"/>
      <c r="PZ5613" s="242"/>
      <c r="QA5613" s="242"/>
      <c r="QB5613" s="242"/>
      <c r="QC5613" s="242"/>
      <c r="QD5613" s="242"/>
      <c r="QE5613" s="242"/>
      <c r="QF5613" s="242"/>
      <c r="QG5613" s="242"/>
      <c r="QH5613" s="242"/>
      <c r="QI5613" s="242"/>
      <c r="QJ5613" s="242"/>
      <c r="QK5613" s="242"/>
    </row>
    <row r="5614" spans="439:453">
      <c r="PW5614" s="242"/>
      <c r="PX5614" s="242"/>
      <c r="PY5614" s="242"/>
      <c r="PZ5614" s="242"/>
      <c r="QA5614" s="242"/>
      <c r="QB5614" s="242"/>
      <c r="QC5614" s="242"/>
      <c r="QD5614" s="242"/>
      <c r="QE5614" s="242"/>
      <c r="QF5614" s="242"/>
      <c r="QG5614" s="242"/>
      <c r="QH5614" s="242"/>
      <c r="QI5614" s="242"/>
      <c r="QJ5614" s="242"/>
      <c r="QK5614" s="242"/>
    </row>
    <row r="5615" spans="439:453">
      <c r="PW5615" s="242"/>
      <c r="PX5615" s="242"/>
      <c r="PY5615" s="242"/>
      <c r="PZ5615" s="242"/>
      <c r="QA5615" s="242"/>
      <c r="QB5615" s="242"/>
      <c r="QC5615" s="242"/>
      <c r="QD5615" s="242"/>
      <c r="QE5615" s="242"/>
      <c r="QF5615" s="242"/>
      <c r="QG5615" s="242"/>
      <c r="QH5615" s="242"/>
      <c r="QI5615" s="242"/>
      <c r="QJ5615" s="242"/>
      <c r="QK5615" s="242"/>
    </row>
    <row r="5616" spans="439:453">
      <c r="PW5616" s="242"/>
      <c r="PX5616" s="242"/>
      <c r="PY5616" s="242"/>
      <c r="PZ5616" s="242"/>
      <c r="QA5616" s="242"/>
      <c r="QB5616" s="242"/>
      <c r="QC5616" s="242"/>
      <c r="QD5616" s="242"/>
      <c r="QE5616" s="242"/>
      <c r="QF5616" s="242"/>
      <c r="QG5616" s="242"/>
      <c r="QH5616" s="242"/>
      <c r="QI5616" s="242"/>
      <c r="QJ5616" s="242"/>
      <c r="QK5616" s="242"/>
    </row>
    <row r="5617" spans="439:453">
      <c r="PW5617" s="242"/>
      <c r="PX5617" s="242"/>
      <c r="PY5617" s="242"/>
      <c r="PZ5617" s="242"/>
      <c r="QA5617" s="242"/>
      <c r="QB5617" s="242"/>
      <c r="QC5617" s="242"/>
      <c r="QD5617" s="242"/>
      <c r="QE5617" s="242"/>
      <c r="QF5617" s="242"/>
      <c r="QG5617" s="242"/>
      <c r="QH5617" s="242"/>
      <c r="QI5617" s="242"/>
      <c r="QJ5617" s="242"/>
      <c r="QK5617" s="242"/>
    </row>
    <row r="5618" spans="439:453">
      <c r="PW5618" s="242"/>
      <c r="PX5618" s="242"/>
      <c r="PY5618" s="242"/>
      <c r="PZ5618" s="242"/>
      <c r="QA5618" s="242"/>
      <c r="QB5618" s="242"/>
      <c r="QC5618" s="242"/>
      <c r="QD5618" s="242"/>
      <c r="QE5618" s="242"/>
      <c r="QF5618" s="242"/>
      <c r="QG5618" s="242"/>
      <c r="QH5618" s="242"/>
      <c r="QI5618" s="242"/>
      <c r="QJ5618" s="242"/>
      <c r="QK5618" s="242"/>
    </row>
    <row r="5619" spans="439:453">
      <c r="PW5619" s="242"/>
      <c r="PX5619" s="242"/>
      <c r="PY5619" s="242"/>
      <c r="PZ5619" s="242"/>
      <c r="QA5619" s="242"/>
      <c r="QB5619" s="242"/>
      <c r="QC5619" s="242"/>
      <c r="QD5619" s="242"/>
      <c r="QE5619" s="242"/>
      <c r="QF5619" s="242"/>
      <c r="QG5619" s="242"/>
      <c r="QH5619" s="242"/>
      <c r="QI5619" s="242"/>
      <c r="QJ5619" s="242"/>
      <c r="QK5619" s="242"/>
    </row>
    <row r="5620" spans="439:453">
      <c r="PW5620" s="242"/>
      <c r="PX5620" s="242"/>
      <c r="PY5620" s="242"/>
      <c r="PZ5620" s="242"/>
      <c r="QA5620" s="242"/>
      <c r="QB5620" s="242"/>
      <c r="QC5620" s="242"/>
      <c r="QD5620" s="242"/>
      <c r="QE5620" s="242"/>
      <c r="QF5620" s="242"/>
      <c r="QG5620" s="242"/>
      <c r="QH5620" s="242"/>
      <c r="QI5620" s="242"/>
      <c r="QJ5620" s="242"/>
      <c r="QK5620" s="242"/>
    </row>
    <row r="5621" spans="439:453">
      <c r="PW5621" s="242"/>
      <c r="PX5621" s="242"/>
      <c r="PY5621" s="242"/>
      <c r="PZ5621" s="242"/>
      <c r="QA5621" s="242"/>
      <c r="QB5621" s="242"/>
      <c r="QC5621" s="242"/>
      <c r="QD5621" s="242"/>
      <c r="QE5621" s="242"/>
      <c r="QF5621" s="242"/>
      <c r="QG5621" s="242"/>
      <c r="QH5621" s="242"/>
      <c r="QI5621" s="242"/>
      <c r="QJ5621" s="242"/>
      <c r="QK5621" s="242"/>
    </row>
    <row r="5622" spans="439:453">
      <c r="PW5622" s="242"/>
      <c r="PX5622" s="242"/>
      <c r="PY5622" s="242"/>
      <c r="PZ5622" s="242"/>
      <c r="QA5622" s="242"/>
      <c r="QB5622" s="242"/>
      <c r="QC5622" s="242"/>
      <c r="QD5622" s="242"/>
      <c r="QE5622" s="242"/>
      <c r="QF5622" s="242"/>
      <c r="QG5622" s="242"/>
      <c r="QH5622" s="242"/>
      <c r="QI5622" s="242"/>
      <c r="QJ5622" s="242"/>
      <c r="QK5622" s="242"/>
    </row>
    <row r="5623" spans="439:453">
      <c r="PW5623" s="242"/>
      <c r="PX5623" s="242"/>
      <c r="PY5623" s="242"/>
      <c r="PZ5623" s="242"/>
      <c r="QA5623" s="242"/>
      <c r="QB5623" s="242"/>
      <c r="QC5623" s="242"/>
      <c r="QD5623" s="242"/>
      <c r="QE5623" s="242"/>
      <c r="QF5623" s="242"/>
      <c r="QG5623" s="242"/>
      <c r="QH5623" s="242"/>
      <c r="QI5623" s="242"/>
      <c r="QJ5623" s="242"/>
      <c r="QK5623" s="242"/>
    </row>
    <row r="5624" spans="439:453">
      <c r="PW5624" s="242"/>
      <c r="PX5624" s="242"/>
      <c r="PY5624" s="242"/>
      <c r="PZ5624" s="242"/>
      <c r="QA5624" s="242"/>
      <c r="QB5624" s="242"/>
      <c r="QC5624" s="242"/>
      <c r="QD5624" s="242"/>
      <c r="QE5624" s="242"/>
      <c r="QF5624" s="242"/>
      <c r="QG5624" s="242"/>
      <c r="QH5624" s="242"/>
      <c r="QI5624" s="242"/>
      <c r="QJ5624" s="242"/>
      <c r="QK5624" s="242"/>
    </row>
    <row r="5625" spans="439:453">
      <c r="PW5625" s="242"/>
      <c r="PX5625" s="242"/>
      <c r="PY5625" s="242"/>
      <c r="PZ5625" s="242"/>
      <c r="QA5625" s="242"/>
      <c r="QB5625" s="242"/>
      <c r="QC5625" s="242"/>
      <c r="QD5625" s="242"/>
      <c r="QE5625" s="242"/>
      <c r="QF5625" s="242"/>
      <c r="QG5625" s="242"/>
      <c r="QH5625" s="242"/>
      <c r="QI5625" s="242"/>
      <c r="QJ5625" s="242"/>
      <c r="QK5625" s="242"/>
    </row>
    <row r="5626" spans="439:453">
      <c r="PW5626" s="242"/>
      <c r="PX5626" s="242"/>
      <c r="PY5626" s="242"/>
      <c r="PZ5626" s="242"/>
      <c r="QA5626" s="242"/>
      <c r="QB5626" s="242"/>
      <c r="QC5626" s="242"/>
      <c r="QD5626" s="242"/>
      <c r="QE5626" s="242"/>
      <c r="QF5626" s="242"/>
      <c r="QG5626" s="242"/>
      <c r="QH5626" s="242"/>
      <c r="QI5626" s="242"/>
      <c r="QJ5626" s="242"/>
      <c r="QK5626" s="242"/>
    </row>
    <row r="5627" spans="439:453">
      <c r="PW5627" s="242"/>
      <c r="PX5627" s="242"/>
      <c r="PY5627" s="242"/>
      <c r="PZ5627" s="242"/>
      <c r="QA5627" s="242"/>
      <c r="QB5627" s="242"/>
      <c r="QC5627" s="242"/>
      <c r="QD5627" s="242"/>
      <c r="QE5627" s="242"/>
      <c r="QF5627" s="242"/>
      <c r="QG5627" s="242"/>
      <c r="QH5627" s="242"/>
      <c r="QI5627" s="242"/>
      <c r="QJ5627" s="242"/>
      <c r="QK5627" s="242"/>
    </row>
    <row r="5628" spans="439:453">
      <c r="PW5628" s="242"/>
      <c r="PX5628" s="242"/>
      <c r="PY5628" s="242"/>
      <c r="PZ5628" s="242"/>
      <c r="QA5628" s="242"/>
      <c r="QB5628" s="242"/>
      <c r="QC5628" s="242"/>
      <c r="QD5628" s="242"/>
      <c r="QE5628" s="242"/>
      <c r="QF5628" s="242"/>
      <c r="QG5628" s="242"/>
      <c r="QH5628" s="242"/>
      <c r="QI5628" s="242"/>
      <c r="QJ5628" s="242"/>
      <c r="QK5628" s="242"/>
    </row>
    <row r="5629" spans="439:453">
      <c r="PW5629" s="242"/>
      <c r="PX5629" s="242"/>
      <c r="PY5629" s="242"/>
      <c r="PZ5629" s="242"/>
      <c r="QA5629" s="242"/>
      <c r="QB5629" s="242"/>
      <c r="QC5629" s="242"/>
      <c r="QD5629" s="242"/>
      <c r="QE5629" s="242"/>
      <c r="QF5629" s="242"/>
      <c r="QG5629" s="242"/>
      <c r="QH5629" s="242"/>
      <c r="QI5629" s="242"/>
      <c r="QJ5629" s="242"/>
      <c r="QK5629" s="242"/>
    </row>
    <row r="5630" spans="439:453">
      <c r="PW5630" s="242"/>
      <c r="PX5630" s="242"/>
      <c r="PY5630" s="242"/>
      <c r="PZ5630" s="242"/>
      <c r="QA5630" s="242"/>
      <c r="QB5630" s="242"/>
      <c r="QC5630" s="242"/>
      <c r="QD5630" s="242"/>
      <c r="QE5630" s="242"/>
      <c r="QF5630" s="242"/>
      <c r="QG5630" s="242"/>
      <c r="QH5630" s="242"/>
      <c r="QI5630" s="242"/>
      <c r="QJ5630" s="242"/>
      <c r="QK5630" s="242"/>
    </row>
    <row r="5631" spans="439:453">
      <c r="PW5631" s="242"/>
      <c r="PX5631" s="242"/>
      <c r="PY5631" s="242"/>
      <c r="PZ5631" s="242"/>
      <c r="QA5631" s="242"/>
      <c r="QB5631" s="242"/>
      <c r="QC5631" s="242"/>
      <c r="QD5631" s="242"/>
      <c r="QE5631" s="242"/>
      <c r="QF5631" s="242"/>
      <c r="QG5631" s="242"/>
      <c r="QH5631" s="242"/>
      <c r="QI5631" s="242"/>
      <c r="QJ5631" s="242"/>
      <c r="QK5631" s="242"/>
    </row>
    <row r="5632" spans="439:453">
      <c r="PW5632" s="242"/>
      <c r="PX5632" s="242"/>
      <c r="PY5632" s="242"/>
      <c r="PZ5632" s="242"/>
      <c r="QA5632" s="242"/>
      <c r="QB5632" s="242"/>
      <c r="QC5632" s="242"/>
      <c r="QD5632" s="242"/>
      <c r="QE5632" s="242"/>
      <c r="QF5632" s="242"/>
      <c r="QG5632" s="242"/>
      <c r="QH5632" s="242"/>
      <c r="QI5632" s="242"/>
      <c r="QJ5632" s="242"/>
      <c r="QK5632" s="242"/>
    </row>
    <row r="5633" spans="439:453">
      <c r="PW5633" s="242"/>
      <c r="PX5633" s="242"/>
      <c r="PY5633" s="242"/>
      <c r="PZ5633" s="242"/>
      <c r="QA5633" s="242"/>
      <c r="QB5633" s="242"/>
      <c r="QC5633" s="242"/>
      <c r="QD5633" s="242"/>
      <c r="QE5633" s="242"/>
      <c r="QF5633" s="242"/>
      <c r="QG5633" s="242"/>
      <c r="QH5633" s="242"/>
      <c r="QI5633" s="242"/>
      <c r="QJ5633" s="242"/>
      <c r="QK5633" s="242"/>
    </row>
    <row r="5634" spans="439:453">
      <c r="PW5634" s="242"/>
      <c r="PX5634" s="242"/>
      <c r="PY5634" s="242"/>
      <c r="PZ5634" s="242"/>
      <c r="QA5634" s="242"/>
      <c r="QB5634" s="242"/>
      <c r="QC5634" s="242"/>
      <c r="QD5634" s="242"/>
      <c r="QE5634" s="242"/>
      <c r="QF5634" s="242"/>
      <c r="QG5634" s="242"/>
      <c r="QH5634" s="242"/>
      <c r="QI5634" s="242"/>
      <c r="QJ5634" s="242"/>
      <c r="QK5634" s="242"/>
    </row>
    <row r="5635" spans="439:453">
      <c r="PW5635" s="242"/>
      <c r="PX5635" s="242"/>
      <c r="PY5635" s="242"/>
      <c r="PZ5635" s="242"/>
      <c r="QA5635" s="242"/>
      <c r="QB5635" s="242"/>
      <c r="QC5635" s="242"/>
      <c r="QD5635" s="242"/>
      <c r="QE5635" s="242"/>
      <c r="QF5635" s="242"/>
      <c r="QG5635" s="242"/>
      <c r="QH5635" s="242"/>
      <c r="QI5635" s="242"/>
      <c r="QJ5635" s="242"/>
      <c r="QK5635" s="242"/>
    </row>
    <row r="5636" spans="439:453">
      <c r="PW5636" s="242"/>
      <c r="PX5636" s="242"/>
      <c r="PY5636" s="242"/>
      <c r="PZ5636" s="242"/>
      <c r="QA5636" s="242"/>
      <c r="QB5636" s="242"/>
      <c r="QC5636" s="242"/>
      <c r="QD5636" s="242"/>
      <c r="QE5636" s="242"/>
      <c r="QF5636" s="242"/>
      <c r="QG5636" s="242"/>
      <c r="QH5636" s="242"/>
      <c r="QI5636" s="242"/>
      <c r="QJ5636" s="242"/>
      <c r="QK5636" s="242"/>
    </row>
    <row r="5637" spans="439:453">
      <c r="PW5637" s="242"/>
      <c r="PX5637" s="242"/>
      <c r="PY5637" s="242"/>
      <c r="PZ5637" s="242"/>
      <c r="QA5637" s="242"/>
      <c r="QB5637" s="242"/>
      <c r="QC5637" s="242"/>
      <c r="QD5637" s="242"/>
      <c r="QE5637" s="242"/>
      <c r="QF5637" s="242"/>
      <c r="QG5637" s="242"/>
      <c r="QH5637" s="242"/>
      <c r="QI5637" s="242"/>
      <c r="QJ5637" s="242"/>
      <c r="QK5637" s="242"/>
    </row>
    <row r="5638" spans="439:453">
      <c r="PW5638" s="242"/>
      <c r="PX5638" s="242"/>
      <c r="PY5638" s="242"/>
      <c r="PZ5638" s="242"/>
      <c r="QA5638" s="242"/>
      <c r="QB5638" s="242"/>
      <c r="QC5638" s="242"/>
      <c r="QD5638" s="242"/>
      <c r="QE5638" s="242"/>
      <c r="QF5638" s="242"/>
      <c r="QG5638" s="242"/>
      <c r="QH5638" s="242"/>
      <c r="QI5638" s="242"/>
      <c r="QJ5638" s="242"/>
      <c r="QK5638" s="242"/>
    </row>
    <row r="5639" spans="439:453">
      <c r="PW5639" s="242"/>
      <c r="PX5639" s="242"/>
      <c r="PY5639" s="242"/>
      <c r="PZ5639" s="242"/>
      <c r="QA5639" s="242"/>
      <c r="QB5639" s="242"/>
      <c r="QC5639" s="242"/>
      <c r="QD5639" s="242"/>
      <c r="QE5639" s="242"/>
      <c r="QF5639" s="242"/>
      <c r="QG5639" s="242"/>
      <c r="QH5639" s="242"/>
      <c r="QI5639" s="242"/>
      <c r="QJ5639" s="242"/>
      <c r="QK5639" s="242"/>
    </row>
    <row r="5640" spans="439:453">
      <c r="PW5640" s="242"/>
      <c r="PX5640" s="242"/>
      <c r="PY5640" s="242"/>
      <c r="PZ5640" s="242"/>
      <c r="QA5640" s="242"/>
      <c r="QB5640" s="242"/>
      <c r="QC5640" s="242"/>
      <c r="QD5640" s="242"/>
      <c r="QE5640" s="242"/>
      <c r="QF5640" s="242"/>
      <c r="QG5640" s="242"/>
      <c r="QH5640" s="242"/>
      <c r="QI5640" s="242"/>
      <c r="QJ5640" s="242"/>
      <c r="QK5640" s="242"/>
    </row>
    <row r="5641" spans="439:453">
      <c r="PW5641" s="242"/>
      <c r="PX5641" s="242"/>
      <c r="PY5641" s="242"/>
      <c r="PZ5641" s="242"/>
      <c r="QA5641" s="242"/>
      <c r="QB5641" s="242"/>
      <c r="QC5641" s="242"/>
      <c r="QD5641" s="242"/>
      <c r="QE5641" s="242"/>
      <c r="QF5641" s="242"/>
      <c r="QG5641" s="242"/>
      <c r="QH5641" s="242"/>
      <c r="QI5641" s="242"/>
      <c r="QJ5641" s="242"/>
      <c r="QK5641" s="242"/>
    </row>
    <row r="5642" spans="439:453">
      <c r="PW5642" s="242"/>
      <c r="PX5642" s="242"/>
      <c r="PY5642" s="242"/>
      <c r="PZ5642" s="242"/>
      <c r="QA5642" s="242"/>
      <c r="QB5642" s="242"/>
      <c r="QC5642" s="242"/>
      <c r="QD5642" s="242"/>
      <c r="QE5642" s="242"/>
      <c r="QF5642" s="242"/>
      <c r="QG5642" s="242"/>
      <c r="QH5642" s="242"/>
      <c r="QI5642" s="242"/>
      <c r="QJ5642" s="242"/>
      <c r="QK5642" s="242"/>
    </row>
    <row r="5643" spans="439:453">
      <c r="PW5643" s="242"/>
      <c r="PX5643" s="242"/>
      <c r="PY5643" s="242"/>
      <c r="PZ5643" s="242"/>
      <c r="QA5643" s="242"/>
      <c r="QB5643" s="242"/>
      <c r="QC5643" s="242"/>
      <c r="QD5643" s="242"/>
      <c r="QE5643" s="242"/>
      <c r="QF5643" s="242"/>
      <c r="QG5643" s="242"/>
      <c r="QH5643" s="242"/>
      <c r="QI5643" s="242"/>
      <c r="QJ5643" s="242"/>
      <c r="QK5643" s="242"/>
    </row>
    <row r="5644" spans="439:453">
      <c r="PW5644" s="242"/>
      <c r="PX5644" s="242"/>
      <c r="PY5644" s="242"/>
      <c r="PZ5644" s="242"/>
      <c r="QA5644" s="242"/>
      <c r="QB5644" s="242"/>
      <c r="QC5644" s="242"/>
      <c r="QD5644" s="242"/>
      <c r="QE5644" s="242"/>
      <c r="QF5644" s="242"/>
      <c r="QG5644" s="242"/>
      <c r="QH5644" s="242"/>
      <c r="QI5644" s="242"/>
      <c r="QJ5644" s="242"/>
      <c r="QK5644" s="242"/>
    </row>
    <row r="5645" spans="439:453">
      <c r="PW5645" s="242"/>
      <c r="PX5645" s="242"/>
      <c r="PY5645" s="242"/>
      <c r="PZ5645" s="242"/>
      <c r="QA5645" s="242"/>
      <c r="QB5645" s="242"/>
      <c r="QC5645" s="242"/>
      <c r="QD5645" s="242"/>
      <c r="QE5645" s="242"/>
      <c r="QF5645" s="242"/>
      <c r="QG5645" s="242"/>
      <c r="QH5645" s="242"/>
      <c r="QI5645" s="242"/>
      <c r="QJ5645" s="242"/>
      <c r="QK5645" s="242"/>
    </row>
    <row r="5646" spans="439:453">
      <c r="PW5646" s="242"/>
      <c r="PX5646" s="242"/>
      <c r="PY5646" s="242"/>
      <c r="PZ5646" s="242"/>
      <c r="QA5646" s="242"/>
      <c r="QB5646" s="242"/>
      <c r="QC5646" s="242"/>
      <c r="QD5646" s="242"/>
      <c r="QE5646" s="242"/>
      <c r="QF5646" s="242"/>
      <c r="QG5646" s="242"/>
      <c r="QH5646" s="242"/>
      <c r="QI5646" s="242"/>
      <c r="QJ5646" s="242"/>
      <c r="QK5646" s="242"/>
    </row>
    <row r="5647" spans="439:453">
      <c r="PW5647" s="242"/>
      <c r="PX5647" s="242"/>
      <c r="PY5647" s="242"/>
      <c r="PZ5647" s="242"/>
      <c r="QA5647" s="242"/>
      <c r="QB5647" s="242"/>
      <c r="QC5647" s="242"/>
      <c r="QD5647" s="242"/>
      <c r="QE5647" s="242"/>
      <c r="QF5647" s="242"/>
      <c r="QG5647" s="242"/>
      <c r="QH5647" s="242"/>
      <c r="QI5647" s="242"/>
      <c r="QJ5647" s="242"/>
      <c r="QK5647" s="242"/>
    </row>
    <row r="5648" spans="439:453">
      <c r="PW5648" s="242"/>
      <c r="PX5648" s="242"/>
      <c r="PY5648" s="242"/>
      <c r="PZ5648" s="242"/>
      <c r="QA5648" s="242"/>
      <c r="QB5648" s="242"/>
      <c r="QC5648" s="242"/>
      <c r="QD5648" s="242"/>
      <c r="QE5648" s="242"/>
      <c r="QF5648" s="242"/>
      <c r="QG5648" s="242"/>
      <c r="QH5648" s="242"/>
      <c r="QI5648" s="242"/>
      <c r="QJ5648" s="242"/>
      <c r="QK5648" s="242"/>
    </row>
    <row r="5649" spans="439:453">
      <c r="PW5649" s="242"/>
      <c r="PX5649" s="242"/>
      <c r="PY5649" s="242"/>
      <c r="PZ5649" s="242"/>
      <c r="QA5649" s="242"/>
      <c r="QB5649" s="242"/>
      <c r="QC5649" s="242"/>
      <c r="QD5649" s="242"/>
      <c r="QE5649" s="242"/>
      <c r="QF5649" s="242"/>
      <c r="QG5649" s="242"/>
      <c r="QH5649" s="242"/>
      <c r="QI5649" s="242"/>
      <c r="QJ5649" s="242"/>
      <c r="QK5649" s="242"/>
    </row>
    <row r="5650" spans="439:453">
      <c r="PW5650" s="242"/>
      <c r="PX5650" s="242"/>
      <c r="PY5650" s="242"/>
      <c r="PZ5650" s="242"/>
      <c r="QA5650" s="242"/>
      <c r="QB5650" s="242"/>
      <c r="QC5650" s="242"/>
      <c r="QD5650" s="242"/>
      <c r="QE5650" s="242"/>
      <c r="QF5650" s="242"/>
      <c r="QG5650" s="242"/>
      <c r="QH5650" s="242"/>
      <c r="QI5650" s="242"/>
      <c r="QJ5650" s="242"/>
      <c r="QK5650" s="242"/>
    </row>
    <row r="5651" spans="439:453">
      <c r="PW5651" s="242"/>
      <c r="PX5651" s="242"/>
      <c r="PY5651" s="242"/>
      <c r="PZ5651" s="242"/>
      <c r="QA5651" s="242"/>
      <c r="QB5651" s="242"/>
      <c r="QC5651" s="242"/>
      <c r="QD5651" s="242"/>
      <c r="QE5651" s="242"/>
      <c r="QF5651" s="242"/>
      <c r="QG5651" s="242"/>
      <c r="QH5651" s="242"/>
      <c r="QI5651" s="242"/>
      <c r="QJ5651" s="242"/>
      <c r="QK5651" s="242"/>
    </row>
    <row r="5652" spans="439:453">
      <c r="PW5652" s="242"/>
      <c r="PX5652" s="242"/>
      <c r="PY5652" s="242"/>
      <c r="PZ5652" s="242"/>
      <c r="QA5652" s="242"/>
      <c r="QB5652" s="242"/>
      <c r="QC5652" s="242"/>
      <c r="QD5652" s="242"/>
      <c r="QE5652" s="242"/>
      <c r="QF5652" s="242"/>
      <c r="QG5652" s="242"/>
      <c r="QH5652" s="242"/>
      <c r="QI5652" s="242"/>
      <c r="QJ5652" s="242"/>
      <c r="QK5652" s="242"/>
    </row>
    <row r="5653" spans="439:453">
      <c r="PW5653" s="242"/>
      <c r="PX5653" s="242"/>
      <c r="PY5653" s="242"/>
      <c r="PZ5653" s="242"/>
      <c r="QA5653" s="242"/>
      <c r="QB5653" s="242"/>
      <c r="QC5653" s="242"/>
      <c r="QD5653" s="242"/>
      <c r="QE5653" s="242"/>
      <c r="QF5653" s="242"/>
      <c r="QG5653" s="242"/>
      <c r="QH5653" s="242"/>
      <c r="QI5653" s="242"/>
      <c r="QJ5653" s="242"/>
      <c r="QK5653" s="242"/>
    </row>
    <row r="5654" spans="439:453">
      <c r="PW5654" s="242"/>
      <c r="PX5654" s="242"/>
      <c r="PY5654" s="242"/>
      <c r="PZ5654" s="242"/>
      <c r="QA5654" s="242"/>
      <c r="QB5654" s="242"/>
      <c r="QC5654" s="242"/>
      <c r="QD5654" s="242"/>
      <c r="QE5654" s="242"/>
      <c r="QF5654" s="242"/>
      <c r="QG5654" s="242"/>
      <c r="QH5654" s="242"/>
      <c r="QI5654" s="242"/>
      <c r="QJ5654" s="242"/>
      <c r="QK5654" s="242"/>
    </row>
    <row r="5655" spans="439:453">
      <c r="PW5655" s="242"/>
      <c r="PX5655" s="242"/>
      <c r="PY5655" s="242"/>
      <c r="PZ5655" s="242"/>
      <c r="QA5655" s="242"/>
      <c r="QB5655" s="242"/>
      <c r="QC5655" s="242"/>
      <c r="QD5655" s="242"/>
      <c r="QE5655" s="242"/>
      <c r="QF5655" s="242"/>
      <c r="QG5655" s="242"/>
      <c r="QH5655" s="242"/>
      <c r="QI5655" s="242"/>
      <c r="QJ5655" s="242"/>
      <c r="QK5655" s="242"/>
    </row>
    <row r="5656" spans="439:453">
      <c r="PW5656" s="242"/>
      <c r="PX5656" s="242"/>
      <c r="PY5656" s="242"/>
      <c r="PZ5656" s="242"/>
      <c r="QA5656" s="242"/>
      <c r="QB5656" s="242"/>
      <c r="QC5656" s="242"/>
      <c r="QD5656" s="242"/>
      <c r="QE5656" s="242"/>
      <c r="QF5656" s="242"/>
      <c r="QG5656" s="242"/>
      <c r="QH5656" s="242"/>
      <c r="QI5656" s="242"/>
      <c r="QJ5656" s="242"/>
      <c r="QK5656" s="242"/>
    </row>
    <row r="5657" spans="439:453">
      <c r="PW5657" s="242"/>
      <c r="PX5657" s="242"/>
      <c r="PY5657" s="242"/>
      <c r="PZ5657" s="242"/>
      <c r="QA5657" s="242"/>
      <c r="QB5657" s="242"/>
      <c r="QC5657" s="242"/>
      <c r="QD5657" s="242"/>
      <c r="QE5657" s="242"/>
      <c r="QF5657" s="242"/>
      <c r="QG5657" s="242"/>
      <c r="QH5657" s="242"/>
      <c r="QI5657" s="242"/>
      <c r="QJ5657" s="242"/>
      <c r="QK5657" s="242"/>
    </row>
    <row r="5658" spans="439:453">
      <c r="PW5658" s="242"/>
      <c r="PX5658" s="242"/>
      <c r="PY5658" s="242"/>
      <c r="PZ5658" s="242"/>
      <c r="QA5658" s="242"/>
      <c r="QB5658" s="242"/>
      <c r="QC5658" s="242"/>
      <c r="QD5658" s="242"/>
      <c r="QE5658" s="242"/>
      <c r="QF5658" s="242"/>
      <c r="QG5658" s="242"/>
      <c r="QH5658" s="242"/>
      <c r="QI5658" s="242"/>
      <c r="QJ5658" s="242"/>
      <c r="QK5658" s="242"/>
    </row>
    <row r="5659" spans="439:453">
      <c r="PW5659" s="242"/>
      <c r="PX5659" s="242"/>
      <c r="PY5659" s="242"/>
      <c r="PZ5659" s="242"/>
      <c r="QA5659" s="242"/>
      <c r="QB5659" s="242"/>
      <c r="QC5659" s="242"/>
      <c r="QD5659" s="242"/>
      <c r="QE5659" s="242"/>
      <c r="QF5659" s="242"/>
      <c r="QG5659" s="242"/>
      <c r="QH5659" s="242"/>
      <c r="QI5659" s="242"/>
      <c r="QJ5659" s="242"/>
      <c r="QK5659" s="242"/>
    </row>
    <row r="5660" spans="439:453">
      <c r="PW5660" s="242"/>
      <c r="PX5660" s="242"/>
      <c r="PY5660" s="242"/>
      <c r="PZ5660" s="242"/>
      <c r="QA5660" s="242"/>
      <c r="QB5660" s="242"/>
      <c r="QC5660" s="242"/>
      <c r="QD5660" s="242"/>
      <c r="QE5660" s="242"/>
      <c r="QF5660" s="242"/>
      <c r="QG5660" s="242"/>
      <c r="QH5660" s="242"/>
      <c r="QI5660" s="242"/>
      <c r="QJ5660" s="242"/>
      <c r="QK5660" s="242"/>
    </row>
    <row r="5661" spans="439:453">
      <c r="PW5661" s="242"/>
      <c r="PX5661" s="242"/>
      <c r="PY5661" s="242"/>
      <c r="PZ5661" s="242"/>
      <c r="QA5661" s="242"/>
      <c r="QB5661" s="242"/>
      <c r="QC5661" s="242"/>
      <c r="QD5661" s="242"/>
      <c r="QE5661" s="242"/>
      <c r="QF5661" s="242"/>
      <c r="QG5661" s="242"/>
      <c r="QH5661" s="242"/>
      <c r="QI5661" s="242"/>
      <c r="QJ5661" s="242"/>
      <c r="QK5661" s="242"/>
    </row>
    <row r="5662" spans="439:453">
      <c r="PW5662" s="242"/>
      <c r="PX5662" s="242"/>
      <c r="PY5662" s="242"/>
      <c r="PZ5662" s="242"/>
      <c r="QA5662" s="242"/>
      <c r="QB5662" s="242"/>
      <c r="QC5662" s="242"/>
      <c r="QD5662" s="242"/>
      <c r="QE5662" s="242"/>
      <c r="QF5662" s="242"/>
      <c r="QG5662" s="242"/>
      <c r="QH5662" s="242"/>
      <c r="QI5662" s="242"/>
      <c r="QJ5662" s="242"/>
      <c r="QK5662" s="242"/>
    </row>
    <row r="5663" spans="439:453">
      <c r="PW5663" s="242"/>
      <c r="PX5663" s="242"/>
      <c r="PY5663" s="242"/>
      <c r="PZ5663" s="242"/>
      <c r="QA5663" s="242"/>
      <c r="QB5663" s="242"/>
      <c r="QC5663" s="242"/>
      <c r="QD5663" s="242"/>
      <c r="QE5663" s="242"/>
      <c r="QF5663" s="242"/>
      <c r="QG5663" s="242"/>
      <c r="QH5663" s="242"/>
      <c r="QI5663" s="242"/>
      <c r="QJ5663" s="242"/>
      <c r="QK5663" s="242"/>
    </row>
    <row r="5664" spans="439:453">
      <c r="PW5664" s="242"/>
      <c r="PX5664" s="242"/>
      <c r="PY5664" s="242"/>
      <c r="PZ5664" s="242"/>
      <c r="QA5664" s="242"/>
      <c r="QB5664" s="242"/>
      <c r="QC5664" s="242"/>
      <c r="QD5664" s="242"/>
      <c r="QE5664" s="242"/>
      <c r="QF5664" s="242"/>
      <c r="QG5664" s="242"/>
      <c r="QH5664" s="242"/>
      <c r="QI5664" s="242"/>
      <c r="QJ5664" s="242"/>
      <c r="QK5664" s="242"/>
    </row>
    <row r="5665" spans="439:453">
      <c r="PW5665" s="242"/>
      <c r="PX5665" s="242"/>
      <c r="PY5665" s="242"/>
      <c r="PZ5665" s="242"/>
      <c r="QA5665" s="242"/>
      <c r="QB5665" s="242"/>
      <c r="QC5665" s="242"/>
      <c r="QD5665" s="242"/>
      <c r="QE5665" s="242"/>
      <c r="QF5665" s="242"/>
      <c r="QG5665" s="242"/>
      <c r="QH5665" s="242"/>
      <c r="QI5665" s="242"/>
      <c r="QJ5665" s="242"/>
      <c r="QK5665" s="242"/>
    </row>
    <row r="5666" spans="439:453">
      <c r="PW5666" s="242"/>
      <c r="PX5666" s="242"/>
      <c r="PY5666" s="242"/>
      <c r="PZ5666" s="242"/>
      <c r="QA5666" s="242"/>
      <c r="QB5666" s="242"/>
      <c r="QC5666" s="242"/>
      <c r="QD5666" s="242"/>
      <c r="QE5666" s="242"/>
      <c r="QF5666" s="242"/>
      <c r="QG5666" s="242"/>
      <c r="QH5666" s="242"/>
      <c r="QI5666" s="242"/>
      <c r="QJ5666" s="242"/>
      <c r="QK5666" s="242"/>
    </row>
    <row r="5667" spans="439:453">
      <c r="PW5667" s="242"/>
      <c r="PX5667" s="242"/>
      <c r="PY5667" s="242"/>
      <c r="PZ5667" s="242"/>
      <c r="QA5667" s="242"/>
      <c r="QB5667" s="242"/>
      <c r="QC5667" s="242"/>
      <c r="QD5667" s="242"/>
      <c r="QE5667" s="242"/>
      <c r="QF5667" s="242"/>
      <c r="QG5667" s="242"/>
      <c r="QH5667" s="242"/>
      <c r="QI5667" s="242"/>
      <c r="QJ5667" s="242"/>
      <c r="QK5667" s="242"/>
    </row>
    <row r="5668" spans="439:453">
      <c r="PW5668" s="242"/>
      <c r="PX5668" s="242"/>
      <c r="PY5668" s="242"/>
      <c r="PZ5668" s="242"/>
      <c r="QA5668" s="242"/>
      <c r="QB5668" s="242"/>
      <c r="QC5668" s="242"/>
      <c r="QD5668" s="242"/>
      <c r="QE5668" s="242"/>
      <c r="QF5668" s="242"/>
      <c r="QG5668" s="242"/>
      <c r="QH5668" s="242"/>
      <c r="QI5668" s="242"/>
      <c r="QJ5668" s="242"/>
      <c r="QK5668" s="242"/>
    </row>
    <row r="5669" spans="439:453">
      <c r="PW5669" s="242"/>
      <c r="PX5669" s="242"/>
      <c r="PY5669" s="242"/>
      <c r="PZ5669" s="242"/>
      <c r="QA5669" s="242"/>
      <c r="QB5669" s="242"/>
      <c r="QC5669" s="242"/>
      <c r="QD5669" s="242"/>
      <c r="QE5669" s="242"/>
      <c r="QF5669" s="242"/>
      <c r="QG5669" s="242"/>
      <c r="QH5669" s="242"/>
      <c r="QI5669" s="242"/>
      <c r="QJ5669" s="242"/>
      <c r="QK5669" s="242"/>
    </row>
    <row r="5670" spans="439:453">
      <c r="PW5670" s="242"/>
      <c r="PX5670" s="242"/>
      <c r="PY5670" s="242"/>
      <c r="PZ5670" s="242"/>
      <c r="QA5670" s="242"/>
      <c r="QB5670" s="242"/>
      <c r="QC5670" s="242"/>
      <c r="QD5670" s="242"/>
      <c r="QE5670" s="242"/>
      <c r="QF5670" s="242"/>
      <c r="QG5670" s="242"/>
      <c r="QH5670" s="242"/>
      <c r="QI5670" s="242"/>
      <c r="QJ5670" s="242"/>
      <c r="QK5670" s="242"/>
    </row>
    <row r="5671" spans="439:453">
      <c r="PW5671" s="242"/>
      <c r="PX5671" s="242"/>
      <c r="PY5671" s="242"/>
      <c r="PZ5671" s="242"/>
      <c r="QA5671" s="242"/>
      <c r="QB5671" s="242"/>
      <c r="QC5671" s="242"/>
      <c r="QD5671" s="242"/>
      <c r="QE5671" s="242"/>
      <c r="QF5671" s="242"/>
      <c r="QG5671" s="242"/>
      <c r="QH5671" s="242"/>
      <c r="QI5671" s="242"/>
      <c r="QJ5671" s="242"/>
      <c r="QK5671" s="242"/>
    </row>
    <row r="5672" spans="439:453">
      <c r="PW5672" s="242"/>
      <c r="PX5672" s="242"/>
      <c r="PY5672" s="242"/>
      <c r="PZ5672" s="242"/>
      <c r="QA5672" s="242"/>
      <c r="QB5672" s="242"/>
      <c r="QC5672" s="242"/>
      <c r="QD5672" s="242"/>
      <c r="QE5672" s="242"/>
      <c r="QF5672" s="242"/>
      <c r="QG5672" s="242"/>
      <c r="QH5672" s="242"/>
      <c r="QI5672" s="242"/>
      <c r="QJ5672" s="242"/>
      <c r="QK5672" s="242"/>
    </row>
    <row r="5673" spans="439:453">
      <c r="PW5673" s="242"/>
      <c r="PX5673" s="242"/>
      <c r="PY5673" s="242"/>
      <c r="PZ5673" s="242"/>
      <c r="QA5673" s="242"/>
      <c r="QB5673" s="242"/>
      <c r="QC5673" s="242"/>
      <c r="QD5673" s="242"/>
      <c r="QE5673" s="242"/>
      <c r="QF5673" s="242"/>
      <c r="QG5673" s="242"/>
      <c r="QH5673" s="242"/>
      <c r="QI5673" s="242"/>
      <c r="QJ5673" s="242"/>
      <c r="QK5673" s="242"/>
    </row>
    <row r="5674" spans="439:453">
      <c r="PW5674" s="242"/>
      <c r="PX5674" s="242"/>
      <c r="PY5674" s="242"/>
      <c r="PZ5674" s="242"/>
      <c r="QA5674" s="242"/>
      <c r="QB5674" s="242"/>
      <c r="QC5674" s="242"/>
      <c r="QD5674" s="242"/>
      <c r="QE5674" s="242"/>
      <c r="QF5674" s="242"/>
      <c r="QG5674" s="242"/>
      <c r="QH5674" s="242"/>
      <c r="QI5674" s="242"/>
      <c r="QJ5674" s="242"/>
      <c r="QK5674" s="242"/>
    </row>
    <row r="5675" spans="439:453">
      <c r="PW5675" s="242"/>
      <c r="PX5675" s="242"/>
      <c r="PY5675" s="242"/>
      <c r="PZ5675" s="242"/>
      <c r="QA5675" s="242"/>
      <c r="QB5675" s="242"/>
      <c r="QC5675" s="242"/>
      <c r="QD5675" s="242"/>
      <c r="QE5675" s="242"/>
      <c r="QF5675" s="242"/>
      <c r="QG5675" s="242"/>
      <c r="QH5675" s="242"/>
      <c r="QI5675" s="242"/>
      <c r="QJ5675" s="242"/>
      <c r="QK5675" s="242"/>
    </row>
    <row r="5676" spans="439:453">
      <c r="PW5676" s="242"/>
      <c r="PX5676" s="242"/>
      <c r="PY5676" s="242"/>
      <c r="PZ5676" s="242"/>
      <c r="QA5676" s="242"/>
      <c r="QB5676" s="242"/>
      <c r="QC5676" s="242"/>
      <c r="QD5676" s="242"/>
      <c r="QE5676" s="242"/>
      <c r="QF5676" s="242"/>
      <c r="QG5676" s="242"/>
      <c r="QH5676" s="242"/>
      <c r="QI5676" s="242"/>
      <c r="QJ5676" s="242"/>
      <c r="QK5676" s="242"/>
    </row>
    <row r="5677" spans="439:453">
      <c r="PW5677" s="242"/>
      <c r="PX5677" s="242"/>
      <c r="PY5677" s="242"/>
      <c r="PZ5677" s="242"/>
      <c r="QA5677" s="242"/>
      <c r="QB5677" s="242"/>
      <c r="QC5677" s="242"/>
      <c r="QD5677" s="242"/>
      <c r="QE5677" s="242"/>
      <c r="QF5677" s="242"/>
      <c r="QG5677" s="242"/>
      <c r="QH5677" s="242"/>
      <c r="QI5677" s="242"/>
      <c r="QJ5677" s="242"/>
      <c r="QK5677" s="242"/>
    </row>
    <row r="5678" spans="439:453">
      <c r="PW5678" s="242"/>
      <c r="PX5678" s="242"/>
      <c r="PY5678" s="242"/>
      <c r="PZ5678" s="242"/>
      <c r="QA5678" s="242"/>
      <c r="QB5678" s="242"/>
      <c r="QC5678" s="242"/>
      <c r="QD5678" s="242"/>
      <c r="QE5678" s="242"/>
      <c r="QF5678" s="242"/>
      <c r="QG5678" s="242"/>
      <c r="QH5678" s="242"/>
      <c r="QI5678" s="242"/>
      <c r="QJ5678" s="242"/>
      <c r="QK5678" s="242"/>
    </row>
    <row r="5679" spans="439:453">
      <c r="PW5679" s="242"/>
      <c r="PX5679" s="242"/>
      <c r="PY5679" s="242"/>
      <c r="PZ5679" s="242"/>
      <c r="QA5679" s="242"/>
      <c r="QB5679" s="242"/>
      <c r="QC5679" s="242"/>
      <c r="QD5679" s="242"/>
      <c r="QE5679" s="242"/>
      <c r="QF5679" s="242"/>
      <c r="QG5679" s="242"/>
      <c r="QH5679" s="242"/>
      <c r="QI5679" s="242"/>
      <c r="QJ5679" s="242"/>
      <c r="QK5679" s="242"/>
    </row>
    <row r="5680" spans="439:453">
      <c r="PW5680" s="242"/>
      <c r="PX5680" s="242"/>
      <c r="PY5680" s="242"/>
      <c r="PZ5680" s="242"/>
      <c r="QA5680" s="242"/>
      <c r="QB5680" s="242"/>
      <c r="QC5680" s="242"/>
      <c r="QD5680" s="242"/>
      <c r="QE5680" s="242"/>
      <c r="QF5680" s="242"/>
      <c r="QG5680" s="242"/>
      <c r="QH5680" s="242"/>
      <c r="QI5680" s="242"/>
      <c r="QJ5680" s="242"/>
      <c r="QK5680" s="242"/>
    </row>
    <row r="5681" spans="439:453">
      <c r="PW5681" s="242"/>
      <c r="PX5681" s="242"/>
      <c r="PY5681" s="242"/>
      <c r="PZ5681" s="242"/>
      <c r="QA5681" s="242"/>
      <c r="QB5681" s="242"/>
      <c r="QC5681" s="242"/>
      <c r="QD5681" s="242"/>
      <c r="QE5681" s="242"/>
      <c r="QF5681" s="242"/>
      <c r="QG5681" s="242"/>
      <c r="QH5681" s="242"/>
      <c r="QI5681" s="242"/>
      <c r="QJ5681" s="242"/>
      <c r="QK5681" s="242"/>
    </row>
    <row r="5682" spans="439:453">
      <c r="PW5682" s="242"/>
      <c r="PX5682" s="242"/>
      <c r="PY5682" s="242"/>
      <c r="PZ5682" s="242"/>
      <c r="QA5682" s="242"/>
      <c r="QB5682" s="242"/>
      <c r="QC5682" s="242"/>
      <c r="QD5682" s="242"/>
      <c r="QE5682" s="242"/>
      <c r="QF5682" s="242"/>
      <c r="QG5682" s="242"/>
      <c r="QH5682" s="242"/>
      <c r="QI5682" s="242"/>
      <c r="QJ5682" s="242"/>
      <c r="QK5682" s="242"/>
    </row>
    <row r="5683" spans="439:453">
      <c r="PW5683" s="242"/>
      <c r="PX5683" s="242"/>
      <c r="PY5683" s="242"/>
      <c r="PZ5683" s="242"/>
      <c r="QA5683" s="242"/>
      <c r="QB5683" s="242"/>
      <c r="QC5683" s="242"/>
      <c r="QD5683" s="242"/>
      <c r="QE5683" s="242"/>
      <c r="QF5683" s="242"/>
      <c r="QG5683" s="242"/>
      <c r="QH5683" s="242"/>
      <c r="QI5683" s="242"/>
      <c r="QJ5683" s="242"/>
      <c r="QK5683" s="242"/>
    </row>
    <row r="5684" spans="439:453">
      <c r="PW5684" s="242"/>
      <c r="PX5684" s="242"/>
      <c r="PY5684" s="242"/>
      <c r="PZ5684" s="242"/>
      <c r="QA5684" s="242"/>
      <c r="QB5684" s="242"/>
      <c r="QC5684" s="242"/>
      <c r="QD5684" s="242"/>
      <c r="QE5684" s="242"/>
      <c r="QF5684" s="242"/>
      <c r="QG5684" s="242"/>
      <c r="QH5684" s="242"/>
      <c r="QI5684" s="242"/>
      <c r="QJ5684" s="242"/>
      <c r="QK5684" s="242"/>
    </row>
    <row r="5685" spans="439:453">
      <c r="PW5685" s="242"/>
      <c r="PX5685" s="242"/>
      <c r="PY5685" s="242"/>
      <c r="PZ5685" s="242"/>
      <c r="QA5685" s="242"/>
      <c r="QB5685" s="242"/>
      <c r="QC5685" s="242"/>
      <c r="QD5685" s="242"/>
      <c r="QE5685" s="242"/>
      <c r="QF5685" s="242"/>
      <c r="QG5685" s="242"/>
      <c r="QH5685" s="242"/>
      <c r="QI5685" s="242"/>
      <c r="QJ5685" s="242"/>
      <c r="QK5685" s="242"/>
    </row>
    <row r="5686" spans="439:453">
      <c r="PW5686" s="242"/>
      <c r="PX5686" s="242"/>
      <c r="PY5686" s="242"/>
      <c r="PZ5686" s="242"/>
      <c r="QA5686" s="242"/>
      <c r="QB5686" s="242"/>
      <c r="QC5686" s="242"/>
      <c r="QD5686" s="242"/>
      <c r="QE5686" s="242"/>
      <c r="QF5686" s="242"/>
      <c r="QG5686" s="242"/>
      <c r="QH5686" s="242"/>
      <c r="QI5686" s="242"/>
      <c r="QJ5686" s="242"/>
      <c r="QK5686" s="242"/>
    </row>
    <row r="5687" spans="439:453">
      <c r="PW5687" s="242"/>
      <c r="PX5687" s="242"/>
      <c r="PY5687" s="242"/>
      <c r="PZ5687" s="242"/>
      <c r="QA5687" s="242"/>
      <c r="QB5687" s="242"/>
      <c r="QC5687" s="242"/>
      <c r="QD5687" s="242"/>
      <c r="QE5687" s="242"/>
      <c r="QF5687" s="242"/>
      <c r="QG5687" s="242"/>
      <c r="QH5687" s="242"/>
      <c r="QI5687" s="242"/>
      <c r="QJ5687" s="242"/>
      <c r="QK5687" s="242"/>
    </row>
    <row r="5688" spans="439:453">
      <c r="PW5688" s="242"/>
      <c r="PX5688" s="242"/>
      <c r="PY5688" s="242"/>
      <c r="PZ5688" s="242"/>
      <c r="QA5688" s="242"/>
      <c r="QB5688" s="242"/>
      <c r="QC5688" s="242"/>
      <c r="QD5688" s="242"/>
      <c r="QE5688" s="242"/>
      <c r="QF5688" s="242"/>
      <c r="QG5688" s="242"/>
      <c r="QH5688" s="242"/>
      <c r="QI5688" s="242"/>
      <c r="QJ5688" s="242"/>
      <c r="QK5688" s="242"/>
    </row>
    <row r="5689" spans="439:453">
      <c r="PW5689" s="242"/>
      <c r="PX5689" s="242"/>
      <c r="PY5689" s="242"/>
      <c r="PZ5689" s="242"/>
      <c r="QA5689" s="242"/>
      <c r="QB5689" s="242"/>
      <c r="QC5689" s="242"/>
      <c r="QD5689" s="242"/>
      <c r="QE5689" s="242"/>
      <c r="QF5689" s="242"/>
      <c r="QG5689" s="242"/>
      <c r="QH5689" s="242"/>
      <c r="QI5689" s="242"/>
      <c r="QJ5689" s="242"/>
      <c r="QK5689" s="242"/>
    </row>
    <row r="5690" spans="439:453">
      <c r="PW5690" s="242"/>
      <c r="PX5690" s="242"/>
      <c r="PY5690" s="242"/>
      <c r="PZ5690" s="242"/>
      <c r="QA5690" s="242"/>
      <c r="QB5690" s="242"/>
      <c r="QC5690" s="242"/>
      <c r="QD5690" s="242"/>
      <c r="QE5690" s="242"/>
      <c r="QF5690" s="242"/>
      <c r="QG5690" s="242"/>
      <c r="QH5690" s="242"/>
      <c r="QI5690" s="242"/>
      <c r="QJ5690" s="242"/>
      <c r="QK5690" s="242"/>
    </row>
    <row r="5691" spans="439:453">
      <c r="PW5691" s="242"/>
      <c r="PX5691" s="242"/>
      <c r="PY5691" s="242"/>
      <c r="PZ5691" s="242"/>
      <c r="QA5691" s="242"/>
      <c r="QB5691" s="242"/>
      <c r="QC5691" s="242"/>
      <c r="QD5691" s="242"/>
      <c r="QE5691" s="242"/>
      <c r="QF5691" s="242"/>
      <c r="QG5691" s="242"/>
      <c r="QH5691" s="242"/>
      <c r="QI5691" s="242"/>
      <c r="QJ5691" s="242"/>
      <c r="QK5691" s="242"/>
    </row>
    <row r="5692" spans="439:453">
      <c r="PW5692" s="242"/>
      <c r="PX5692" s="242"/>
      <c r="PY5692" s="242"/>
      <c r="PZ5692" s="242"/>
      <c r="QA5692" s="242"/>
      <c r="QB5692" s="242"/>
      <c r="QC5692" s="242"/>
      <c r="QD5692" s="242"/>
      <c r="QE5692" s="242"/>
      <c r="QF5692" s="242"/>
      <c r="QG5692" s="242"/>
      <c r="QH5692" s="242"/>
      <c r="QI5692" s="242"/>
      <c r="QJ5692" s="242"/>
      <c r="QK5692" s="242"/>
    </row>
    <row r="5693" spans="439:453">
      <c r="PW5693" s="242"/>
      <c r="PX5693" s="242"/>
      <c r="PY5693" s="242"/>
      <c r="PZ5693" s="242"/>
      <c r="QA5693" s="242"/>
      <c r="QB5693" s="242"/>
      <c r="QC5693" s="242"/>
      <c r="QD5693" s="242"/>
      <c r="QE5693" s="242"/>
      <c r="QF5693" s="242"/>
      <c r="QG5693" s="242"/>
      <c r="QH5693" s="242"/>
      <c r="QI5693" s="242"/>
      <c r="QJ5693" s="242"/>
      <c r="QK5693" s="242"/>
    </row>
    <row r="5694" spans="439:453">
      <c r="PW5694" s="242"/>
      <c r="PX5694" s="242"/>
      <c r="PY5694" s="242"/>
      <c r="PZ5694" s="242"/>
      <c r="QA5694" s="242"/>
      <c r="QB5694" s="242"/>
      <c r="QC5694" s="242"/>
      <c r="QD5694" s="242"/>
      <c r="QE5694" s="242"/>
      <c r="QF5694" s="242"/>
      <c r="QG5694" s="242"/>
      <c r="QH5694" s="242"/>
      <c r="QI5694" s="242"/>
      <c r="QJ5694" s="242"/>
      <c r="QK5694" s="242"/>
    </row>
    <row r="5695" spans="439:453">
      <c r="PW5695" s="242"/>
      <c r="PX5695" s="242"/>
      <c r="PY5695" s="242"/>
      <c r="PZ5695" s="242"/>
      <c r="QA5695" s="242"/>
      <c r="QB5695" s="242"/>
      <c r="QC5695" s="242"/>
      <c r="QD5695" s="242"/>
      <c r="QE5695" s="242"/>
      <c r="QF5695" s="242"/>
      <c r="QG5695" s="242"/>
      <c r="QH5695" s="242"/>
      <c r="QI5695" s="242"/>
      <c r="QJ5695" s="242"/>
      <c r="QK5695" s="242"/>
    </row>
    <row r="5696" spans="439:453">
      <c r="PW5696" s="242"/>
      <c r="PX5696" s="242"/>
      <c r="PY5696" s="242"/>
      <c r="PZ5696" s="242"/>
      <c r="QA5696" s="242"/>
      <c r="QB5696" s="242"/>
      <c r="QC5696" s="242"/>
      <c r="QD5696" s="242"/>
      <c r="QE5696" s="242"/>
      <c r="QF5696" s="242"/>
      <c r="QG5696" s="242"/>
      <c r="QH5696" s="242"/>
      <c r="QI5696" s="242"/>
      <c r="QJ5696" s="242"/>
      <c r="QK5696" s="242"/>
    </row>
    <row r="5697" spans="439:453">
      <c r="PW5697" s="242"/>
      <c r="PX5697" s="242"/>
      <c r="PY5697" s="242"/>
      <c r="PZ5697" s="242"/>
      <c r="QA5697" s="242"/>
      <c r="QB5697" s="242"/>
      <c r="QC5697" s="242"/>
      <c r="QD5697" s="242"/>
      <c r="QE5697" s="242"/>
      <c r="QF5697" s="242"/>
      <c r="QG5697" s="242"/>
      <c r="QH5697" s="242"/>
      <c r="QI5697" s="242"/>
      <c r="QJ5697" s="242"/>
      <c r="QK5697" s="242"/>
    </row>
    <row r="5698" spans="439:453">
      <c r="PW5698" s="242"/>
      <c r="PX5698" s="242"/>
      <c r="PY5698" s="242"/>
      <c r="PZ5698" s="242"/>
      <c r="QA5698" s="242"/>
      <c r="QB5698" s="242"/>
      <c r="QC5698" s="242"/>
      <c r="QD5698" s="242"/>
      <c r="QE5698" s="242"/>
      <c r="QF5698" s="242"/>
      <c r="QG5698" s="242"/>
      <c r="QH5698" s="242"/>
      <c r="QI5698" s="242"/>
      <c r="QJ5698" s="242"/>
      <c r="QK5698" s="242"/>
    </row>
    <row r="5699" spans="439:453">
      <c r="PW5699" s="242"/>
      <c r="PX5699" s="242"/>
      <c r="PY5699" s="242"/>
      <c r="PZ5699" s="242"/>
      <c r="QA5699" s="242"/>
      <c r="QB5699" s="242"/>
      <c r="QC5699" s="242"/>
      <c r="QD5699" s="242"/>
      <c r="QE5699" s="242"/>
      <c r="QF5699" s="242"/>
      <c r="QG5699" s="242"/>
      <c r="QH5699" s="242"/>
      <c r="QI5699" s="242"/>
      <c r="QJ5699" s="242"/>
      <c r="QK5699" s="242"/>
    </row>
    <row r="5700" spans="439:453">
      <c r="PW5700" s="242"/>
      <c r="PX5700" s="242"/>
      <c r="PY5700" s="242"/>
      <c r="PZ5700" s="242"/>
      <c r="QA5700" s="242"/>
      <c r="QB5700" s="242"/>
      <c r="QC5700" s="242"/>
      <c r="QD5700" s="242"/>
      <c r="QE5700" s="242"/>
      <c r="QF5700" s="242"/>
      <c r="QG5700" s="242"/>
      <c r="QH5700" s="242"/>
      <c r="QI5700" s="242"/>
      <c r="QJ5700" s="242"/>
      <c r="QK5700" s="242"/>
    </row>
    <row r="5701" spans="439:453">
      <c r="PW5701" s="242"/>
      <c r="PX5701" s="242"/>
      <c r="PY5701" s="242"/>
      <c r="PZ5701" s="242"/>
      <c r="QA5701" s="242"/>
      <c r="QB5701" s="242"/>
      <c r="QC5701" s="242"/>
      <c r="QD5701" s="242"/>
      <c r="QE5701" s="242"/>
      <c r="QF5701" s="242"/>
      <c r="QG5701" s="242"/>
      <c r="QH5701" s="242"/>
      <c r="QI5701" s="242"/>
      <c r="QJ5701" s="242"/>
      <c r="QK5701" s="242"/>
    </row>
    <row r="5702" spans="439:453">
      <c r="PW5702" s="242"/>
      <c r="PX5702" s="242"/>
      <c r="PY5702" s="242"/>
      <c r="PZ5702" s="242"/>
      <c r="QA5702" s="242"/>
      <c r="QB5702" s="242"/>
      <c r="QC5702" s="242"/>
      <c r="QD5702" s="242"/>
      <c r="QE5702" s="242"/>
      <c r="QF5702" s="242"/>
      <c r="QG5702" s="242"/>
      <c r="QH5702" s="242"/>
      <c r="QI5702" s="242"/>
      <c r="QJ5702" s="242"/>
      <c r="QK5702" s="242"/>
    </row>
    <row r="5703" spans="439:453">
      <c r="PW5703" s="242"/>
      <c r="PX5703" s="242"/>
      <c r="PY5703" s="242"/>
      <c r="PZ5703" s="242"/>
      <c r="QA5703" s="242"/>
      <c r="QB5703" s="242"/>
      <c r="QC5703" s="242"/>
      <c r="QD5703" s="242"/>
      <c r="QE5703" s="242"/>
      <c r="QF5703" s="242"/>
      <c r="QG5703" s="242"/>
      <c r="QH5703" s="242"/>
      <c r="QI5703" s="242"/>
      <c r="QJ5703" s="242"/>
      <c r="QK5703" s="242"/>
    </row>
    <row r="5704" spans="439:453">
      <c r="PW5704" s="242"/>
      <c r="PX5704" s="242"/>
      <c r="PY5704" s="242"/>
      <c r="PZ5704" s="242"/>
      <c r="QA5704" s="242"/>
      <c r="QB5704" s="242"/>
      <c r="QC5704" s="242"/>
      <c r="QD5704" s="242"/>
      <c r="QE5704" s="242"/>
      <c r="QF5704" s="242"/>
      <c r="QG5704" s="242"/>
      <c r="QH5704" s="242"/>
      <c r="QI5704" s="242"/>
      <c r="QJ5704" s="242"/>
      <c r="QK5704" s="242"/>
    </row>
    <row r="5705" spans="439:453">
      <c r="PW5705" s="242"/>
      <c r="PX5705" s="242"/>
      <c r="PY5705" s="242"/>
      <c r="PZ5705" s="242"/>
      <c r="QA5705" s="242"/>
      <c r="QB5705" s="242"/>
      <c r="QC5705" s="242"/>
      <c r="QD5705" s="242"/>
      <c r="QE5705" s="242"/>
      <c r="QF5705" s="242"/>
      <c r="QG5705" s="242"/>
      <c r="QH5705" s="242"/>
      <c r="QI5705" s="242"/>
      <c r="QJ5705" s="242"/>
      <c r="QK5705" s="242"/>
    </row>
    <row r="5706" spans="439:453">
      <c r="PW5706" s="242"/>
      <c r="PX5706" s="242"/>
      <c r="PY5706" s="242"/>
      <c r="PZ5706" s="242"/>
      <c r="QA5706" s="242"/>
      <c r="QB5706" s="242"/>
      <c r="QC5706" s="242"/>
      <c r="QD5706" s="242"/>
      <c r="QE5706" s="242"/>
      <c r="QF5706" s="242"/>
      <c r="QG5706" s="242"/>
      <c r="QH5706" s="242"/>
      <c r="QI5706" s="242"/>
      <c r="QJ5706" s="242"/>
      <c r="QK5706" s="242"/>
    </row>
    <row r="5707" spans="439:453">
      <c r="PW5707" s="242"/>
      <c r="PX5707" s="242"/>
      <c r="PY5707" s="242"/>
      <c r="PZ5707" s="242"/>
      <c r="QA5707" s="242"/>
      <c r="QB5707" s="242"/>
      <c r="QC5707" s="242"/>
      <c r="QD5707" s="242"/>
      <c r="QE5707" s="242"/>
      <c r="QF5707" s="242"/>
      <c r="QG5707" s="242"/>
      <c r="QH5707" s="242"/>
      <c r="QI5707" s="242"/>
      <c r="QJ5707" s="242"/>
      <c r="QK5707" s="242"/>
    </row>
    <row r="5708" spans="439:453">
      <c r="PW5708" s="242"/>
      <c r="PX5708" s="242"/>
      <c r="PY5708" s="242"/>
      <c r="PZ5708" s="242"/>
      <c r="QA5708" s="242"/>
      <c r="QB5708" s="242"/>
      <c r="QC5708" s="242"/>
      <c r="QD5708" s="242"/>
      <c r="QE5708" s="242"/>
      <c r="QF5708" s="242"/>
      <c r="QG5708" s="242"/>
      <c r="QH5708" s="242"/>
      <c r="QI5708" s="242"/>
      <c r="QJ5708" s="242"/>
      <c r="QK5708" s="242"/>
    </row>
    <row r="5709" spans="439:453">
      <c r="PW5709" s="242"/>
      <c r="PX5709" s="242"/>
      <c r="PY5709" s="242"/>
      <c r="PZ5709" s="242"/>
      <c r="QA5709" s="242"/>
      <c r="QB5709" s="242"/>
      <c r="QC5709" s="242"/>
      <c r="QD5709" s="242"/>
      <c r="QE5709" s="242"/>
      <c r="QF5709" s="242"/>
      <c r="QG5709" s="242"/>
      <c r="QH5709" s="242"/>
      <c r="QI5709" s="242"/>
      <c r="QJ5709" s="242"/>
      <c r="QK5709" s="242"/>
    </row>
    <row r="5710" spans="439:453">
      <c r="PW5710" s="242"/>
      <c r="PX5710" s="242"/>
      <c r="PY5710" s="242"/>
      <c r="PZ5710" s="242"/>
      <c r="QA5710" s="242"/>
      <c r="QB5710" s="242"/>
      <c r="QC5710" s="242"/>
      <c r="QD5710" s="242"/>
      <c r="QE5710" s="242"/>
      <c r="QF5710" s="242"/>
      <c r="QG5710" s="242"/>
      <c r="QH5710" s="242"/>
      <c r="QI5710" s="242"/>
      <c r="QJ5710" s="242"/>
      <c r="QK5710" s="242"/>
    </row>
    <row r="5711" spans="439:453">
      <c r="PW5711" s="242"/>
      <c r="PX5711" s="242"/>
      <c r="PY5711" s="242"/>
      <c r="PZ5711" s="242"/>
      <c r="QA5711" s="242"/>
      <c r="QB5711" s="242"/>
      <c r="QC5711" s="242"/>
      <c r="QD5711" s="242"/>
      <c r="QE5711" s="242"/>
      <c r="QF5711" s="242"/>
      <c r="QG5711" s="242"/>
      <c r="QH5711" s="242"/>
      <c r="QI5711" s="242"/>
      <c r="QJ5711" s="242"/>
      <c r="QK5711" s="242"/>
    </row>
    <row r="5712" spans="439:453">
      <c r="PW5712" s="242"/>
      <c r="PX5712" s="242"/>
      <c r="PY5712" s="242"/>
      <c r="PZ5712" s="242"/>
      <c r="QA5712" s="242"/>
      <c r="QB5712" s="242"/>
      <c r="QC5712" s="242"/>
      <c r="QD5712" s="242"/>
      <c r="QE5712" s="242"/>
      <c r="QF5712" s="242"/>
      <c r="QG5712" s="242"/>
      <c r="QH5712" s="242"/>
      <c r="QI5712" s="242"/>
      <c r="QJ5712" s="242"/>
      <c r="QK5712" s="242"/>
    </row>
    <row r="5713" spans="439:453">
      <c r="PW5713" s="242"/>
      <c r="PX5713" s="242"/>
      <c r="PY5713" s="242"/>
      <c r="PZ5713" s="242"/>
      <c r="QA5713" s="242"/>
      <c r="QB5713" s="242"/>
      <c r="QC5713" s="242"/>
      <c r="QD5713" s="242"/>
      <c r="QE5713" s="242"/>
      <c r="QF5713" s="242"/>
      <c r="QG5713" s="242"/>
      <c r="QH5713" s="242"/>
      <c r="QI5713" s="242"/>
      <c r="QJ5713" s="242"/>
      <c r="QK5713" s="242"/>
    </row>
    <row r="5714" spans="439:453">
      <c r="PW5714" s="242"/>
      <c r="PX5714" s="242"/>
      <c r="PY5714" s="242"/>
      <c r="PZ5714" s="242"/>
      <c r="QA5714" s="242"/>
      <c r="QB5714" s="242"/>
      <c r="QC5714" s="242"/>
      <c r="QD5714" s="242"/>
      <c r="QE5714" s="242"/>
      <c r="QF5714" s="242"/>
      <c r="QG5714" s="242"/>
      <c r="QH5714" s="242"/>
      <c r="QI5714" s="242"/>
      <c r="QJ5714" s="242"/>
      <c r="QK5714" s="242"/>
    </row>
    <row r="5715" spans="439:453">
      <c r="PW5715" s="242"/>
      <c r="PX5715" s="242"/>
      <c r="PY5715" s="242"/>
      <c r="PZ5715" s="242"/>
      <c r="QA5715" s="242"/>
      <c r="QB5715" s="242"/>
      <c r="QC5715" s="242"/>
      <c r="QD5715" s="242"/>
      <c r="QE5715" s="242"/>
      <c r="QF5715" s="242"/>
      <c r="QG5715" s="242"/>
      <c r="QH5715" s="242"/>
      <c r="QI5715" s="242"/>
      <c r="QJ5715" s="242"/>
      <c r="QK5715" s="242"/>
    </row>
    <row r="5716" spans="439:453">
      <c r="PW5716" s="242"/>
      <c r="PX5716" s="242"/>
      <c r="PY5716" s="242"/>
      <c r="PZ5716" s="242"/>
      <c r="QA5716" s="242"/>
      <c r="QB5716" s="242"/>
      <c r="QC5716" s="242"/>
      <c r="QD5716" s="242"/>
      <c r="QE5716" s="242"/>
      <c r="QF5716" s="242"/>
      <c r="QG5716" s="242"/>
      <c r="QH5716" s="242"/>
      <c r="QI5716" s="242"/>
      <c r="QJ5716" s="242"/>
      <c r="QK5716" s="242"/>
    </row>
    <row r="5717" spans="439:453">
      <c r="PW5717" s="242"/>
      <c r="PX5717" s="242"/>
      <c r="PY5717" s="242"/>
      <c r="PZ5717" s="242"/>
      <c r="QA5717" s="242"/>
      <c r="QB5717" s="242"/>
      <c r="QC5717" s="242"/>
      <c r="QD5717" s="242"/>
      <c r="QE5717" s="242"/>
      <c r="QF5717" s="242"/>
      <c r="QG5717" s="242"/>
      <c r="QH5717" s="242"/>
      <c r="QI5717" s="242"/>
      <c r="QJ5717" s="242"/>
      <c r="QK5717" s="242"/>
    </row>
    <row r="5718" spans="439:453">
      <c r="PW5718" s="242"/>
      <c r="PX5718" s="242"/>
      <c r="PY5718" s="242"/>
      <c r="PZ5718" s="242"/>
      <c r="QA5718" s="242"/>
      <c r="QB5718" s="242"/>
      <c r="QC5718" s="242"/>
      <c r="QD5718" s="242"/>
      <c r="QE5718" s="242"/>
      <c r="QF5718" s="242"/>
      <c r="QG5718" s="242"/>
      <c r="QH5718" s="242"/>
      <c r="QI5718" s="242"/>
      <c r="QJ5718" s="242"/>
      <c r="QK5718" s="242"/>
    </row>
    <row r="5719" spans="439:453">
      <c r="PW5719" s="242"/>
      <c r="PX5719" s="242"/>
      <c r="PY5719" s="242"/>
      <c r="PZ5719" s="242"/>
      <c r="QA5719" s="242"/>
      <c r="QB5719" s="242"/>
      <c r="QC5719" s="242"/>
      <c r="QD5719" s="242"/>
      <c r="QE5719" s="242"/>
      <c r="QF5719" s="242"/>
      <c r="QG5719" s="242"/>
      <c r="QH5719" s="242"/>
      <c r="QI5719" s="242"/>
      <c r="QJ5719" s="242"/>
      <c r="QK5719" s="242"/>
    </row>
    <row r="5720" spans="439:453">
      <c r="PW5720" s="242"/>
      <c r="PX5720" s="242"/>
      <c r="PY5720" s="242"/>
      <c r="PZ5720" s="242"/>
      <c r="QA5720" s="242"/>
      <c r="QB5720" s="242"/>
      <c r="QC5720" s="242"/>
      <c r="QD5720" s="242"/>
      <c r="QE5720" s="242"/>
      <c r="QF5720" s="242"/>
      <c r="QG5720" s="242"/>
      <c r="QH5720" s="242"/>
      <c r="QI5720" s="242"/>
      <c r="QJ5720" s="242"/>
      <c r="QK5720" s="242"/>
    </row>
    <row r="5721" spans="439:453">
      <c r="PW5721" s="242"/>
      <c r="PX5721" s="242"/>
      <c r="PY5721" s="242"/>
      <c r="PZ5721" s="242"/>
      <c r="QA5721" s="242"/>
      <c r="QB5721" s="242"/>
      <c r="QC5721" s="242"/>
      <c r="QD5721" s="242"/>
      <c r="QE5721" s="242"/>
      <c r="QF5721" s="242"/>
      <c r="QG5721" s="242"/>
      <c r="QH5721" s="242"/>
      <c r="QI5721" s="242"/>
      <c r="QJ5721" s="242"/>
      <c r="QK5721" s="242"/>
    </row>
    <row r="5722" spans="439:453">
      <c r="PW5722" s="242"/>
      <c r="PX5722" s="242"/>
      <c r="PY5722" s="242"/>
      <c r="PZ5722" s="242"/>
      <c r="QA5722" s="242"/>
      <c r="QB5722" s="242"/>
      <c r="QC5722" s="242"/>
      <c r="QD5722" s="242"/>
      <c r="QE5722" s="242"/>
      <c r="QF5722" s="242"/>
      <c r="QG5722" s="242"/>
      <c r="QH5722" s="242"/>
      <c r="QI5722" s="242"/>
      <c r="QJ5722" s="242"/>
      <c r="QK5722" s="242"/>
    </row>
    <row r="5723" spans="439:453">
      <c r="PW5723" s="242"/>
      <c r="PX5723" s="242"/>
      <c r="PY5723" s="242"/>
      <c r="PZ5723" s="242"/>
      <c r="QA5723" s="242"/>
      <c r="QB5723" s="242"/>
      <c r="QC5723" s="242"/>
      <c r="QD5723" s="242"/>
      <c r="QE5723" s="242"/>
      <c r="QF5723" s="242"/>
      <c r="QG5723" s="242"/>
      <c r="QH5723" s="242"/>
      <c r="QI5723" s="242"/>
      <c r="QJ5723" s="242"/>
      <c r="QK5723" s="242"/>
    </row>
    <row r="5724" spans="439:453">
      <c r="PW5724" s="242"/>
      <c r="PX5724" s="242"/>
      <c r="PY5724" s="242"/>
      <c r="PZ5724" s="242"/>
      <c r="QA5724" s="242"/>
      <c r="QB5724" s="242"/>
      <c r="QC5724" s="242"/>
      <c r="QD5724" s="242"/>
      <c r="QE5724" s="242"/>
      <c r="QF5724" s="242"/>
      <c r="QG5724" s="242"/>
      <c r="QH5724" s="242"/>
      <c r="QI5724" s="242"/>
      <c r="QJ5724" s="242"/>
      <c r="QK5724" s="242"/>
    </row>
    <row r="5725" spans="439:453">
      <c r="PW5725" s="242"/>
      <c r="PX5725" s="242"/>
      <c r="PY5725" s="242"/>
      <c r="PZ5725" s="242"/>
      <c r="QA5725" s="242"/>
      <c r="QB5725" s="242"/>
      <c r="QC5725" s="242"/>
      <c r="QD5725" s="242"/>
      <c r="QE5725" s="242"/>
      <c r="QF5725" s="242"/>
      <c r="QG5725" s="242"/>
      <c r="QH5725" s="242"/>
      <c r="QI5725" s="242"/>
      <c r="QJ5725" s="242"/>
      <c r="QK5725" s="242"/>
    </row>
    <row r="5726" spans="439:453">
      <c r="PW5726" s="242"/>
      <c r="PX5726" s="242"/>
      <c r="PY5726" s="242"/>
      <c r="PZ5726" s="242"/>
      <c r="QA5726" s="242"/>
      <c r="QB5726" s="242"/>
      <c r="QC5726" s="242"/>
      <c r="QD5726" s="242"/>
      <c r="QE5726" s="242"/>
      <c r="QF5726" s="242"/>
      <c r="QG5726" s="242"/>
      <c r="QH5726" s="242"/>
      <c r="QI5726" s="242"/>
      <c r="QJ5726" s="242"/>
      <c r="QK5726" s="242"/>
    </row>
    <row r="5727" spans="439:453">
      <c r="PW5727" s="242"/>
      <c r="PX5727" s="242"/>
      <c r="PY5727" s="242"/>
      <c r="PZ5727" s="242"/>
      <c r="QA5727" s="242"/>
      <c r="QB5727" s="242"/>
      <c r="QC5727" s="242"/>
      <c r="QD5727" s="242"/>
      <c r="QE5727" s="242"/>
      <c r="QF5727" s="242"/>
      <c r="QG5727" s="242"/>
      <c r="QH5727" s="242"/>
      <c r="QI5727" s="242"/>
      <c r="QJ5727" s="242"/>
      <c r="QK5727" s="242"/>
    </row>
    <row r="5728" spans="439:453">
      <c r="PW5728" s="242"/>
      <c r="PX5728" s="242"/>
      <c r="PY5728" s="242"/>
      <c r="PZ5728" s="242"/>
      <c r="QA5728" s="242"/>
      <c r="QB5728" s="242"/>
      <c r="QC5728" s="242"/>
      <c r="QD5728" s="242"/>
      <c r="QE5728" s="242"/>
      <c r="QF5728" s="242"/>
      <c r="QG5728" s="242"/>
      <c r="QH5728" s="242"/>
      <c r="QI5728" s="242"/>
      <c r="QJ5728" s="242"/>
      <c r="QK5728" s="242"/>
    </row>
    <row r="5729" spans="439:453">
      <c r="PW5729" s="242"/>
      <c r="PX5729" s="242"/>
      <c r="PY5729" s="242"/>
      <c r="PZ5729" s="242"/>
      <c r="QA5729" s="242"/>
      <c r="QB5729" s="242"/>
      <c r="QC5729" s="242"/>
      <c r="QD5729" s="242"/>
      <c r="QE5729" s="242"/>
      <c r="QF5729" s="242"/>
      <c r="QG5729" s="242"/>
      <c r="QH5729" s="242"/>
      <c r="QI5729" s="242"/>
      <c r="QJ5729" s="242"/>
      <c r="QK5729" s="242"/>
    </row>
    <row r="5730" spans="439:453">
      <c r="PW5730" s="242"/>
      <c r="PX5730" s="242"/>
      <c r="PY5730" s="242"/>
      <c r="PZ5730" s="242"/>
      <c r="QA5730" s="242"/>
      <c r="QB5730" s="242"/>
      <c r="QC5730" s="242"/>
      <c r="QD5730" s="242"/>
      <c r="QE5730" s="242"/>
      <c r="QF5730" s="242"/>
      <c r="QG5730" s="242"/>
      <c r="QH5730" s="242"/>
      <c r="QI5730" s="242"/>
      <c r="QJ5730" s="242"/>
      <c r="QK5730" s="242"/>
    </row>
    <row r="5731" spans="439:453">
      <c r="PW5731" s="242"/>
      <c r="PX5731" s="242"/>
      <c r="PY5731" s="242"/>
      <c r="PZ5731" s="242"/>
      <c r="QA5731" s="242"/>
      <c r="QB5731" s="242"/>
      <c r="QC5731" s="242"/>
      <c r="QD5731" s="242"/>
      <c r="QE5731" s="242"/>
      <c r="QF5731" s="242"/>
      <c r="QG5731" s="242"/>
      <c r="QH5731" s="242"/>
      <c r="QI5731" s="242"/>
      <c r="QJ5731" s="242"/>
      <c r="QK5731" s="242"/>
    </row>
    <row r="5732" spans="439:453">
      <c r="PW5732" s="242"/>
      <c r="PX5732" s="242"/>
      <c r="PY5732" s="242"/>
      <c r="PZ5732" s="242"/>
      <c r="QA5732" s="242"/>
      <c r="QB5732" s="242"/>
      <c r="QC5732" s="242"/>
      <c r="QD5732" s="242"/>
      <c r="QE5732" s="242"/>
      <c r="QF5732" s="242"/>
      <c r="QG5732" s="242"/>
      <c r="QH5732" s="242"/>
      <c r="QI5732" s="242"/>
      <c r="QJ5732" s="242"/>
      <c r="QK5732" s="242"/>
    </row>
    <row r="5733" spans="439:453">
      <c r="PW5733" s="242"/>
      <c r="PX5733" s="242"/>
      <c r="PY5733" s="242"/>
      <c r="PZ5733" s="242"/>
      <c r="QA5733" s="242"/>
      <c r="QB5733" s="242"/>
      <c r="QC5733" s="242"/>
      <c r="QD5733" s="242"/>
      <c r="QE5733" s="242"/>
      <c r="QF5733" s="242"/>
      <c r="QG5733" s="242"/>
      <c r="QH5733" s="242"/>
      <c r="QI5733" s="242"/>
      <c r="QJ5733" s="242"/>
      <c r="QK5733" s="242"/>
    </row>
    <row r="5734" spans="439:453">
      <c r="PW5734" s="242"/>
      <c r="PX5734" s="242"/>
      <c r="PY5734" s="242"/>
      <c r="PZ5734" s="242"/>
      <c r="QA5734" s="242"/>
      <c r="QB5734" s="242"/>
      <c r="QC5734" s="242"/>
      <c r="QD5734" s="242"/>
      <c r="QE5734" s="242"/>
      <c r="QF5734" s="242"/>
      <c r="QG5734" s="242"/>
      <c r="QH5734" s="242"/>
      <c r="QI5734" s="242"/>
      <c r="QJ5734" s="242"/>
      <c r="QK5734" s="242"/>
    </row>
    <row r="5735" spans="439:453">
      <c r="PW5735" s="242"/>
      <c r="PX5735" s="242"/>
      <c r="PY5735" s="242"/>
      <c r="PZ5735" s="242"/>
      <c r="QA5735" s="242"/>
      <c r="QB5735" s="242"/>
      <c r="QC5735" s="242"/>
      <c r="QD5735" s="242"/>
      <c r="QE5735" s="242"/>
      <c r="QF5735" s="242"/>
      <c r="QG5735" s="242"/>
      <c r="QH5735" s="242"/>
      <c r="QI5735" s="242"/>
      <c r="QJ5735" s="242"/>
      <c r="QK5735" s="242"/>
    </row>
    <row r="5736" spans="439:453">
      <c r="PW5736" s="242"/>
      <c r="PX5736" s="242"/>
      <c r="PY5736" s="242"/>
      <c r="PZ5736" s="242"/>
      <c r="QA5736" s="242"/>
      <c r="QB5736" s="242"/>
      <c r="QC5736" s="242"/>
      <c r="QD5736" s="242"/>
      <c r="QE5736" s="242"/>
      <c r="QF5736" s="242"/>
      <c r="QG5736" s="242"/>
      <c r="QH5736" s="242"/>
      <c r="QI5736" s="242"/>
      <c r="QJ5736" s="242"/>
      <c r="QK5736" s="242"/>
    </row>
    <row r="5737" spans="439:453">
      <c r="PW5737" s="242"/>
      <c r="PX5737" s="242"/>
      <c r="PY5737" s="242"/>
      <c r="PZ5737" s="242"/>
      <c r="QA5737" s="242"/>
      <c r="QB5737" s="242"/>
      <c r="QC5737" s="242"/>
      <c r="QD5737" s="242"/>
      <c r="QE5737" s="242"/>
      <c r="QF5737" s="242"/>
      <c r="QG5737" s="242"/>
      <c r="QH5737" s="242"/>
      <c r="QI5737" s="242"/>
      <c r="QJ5737" s="242"/>
      <c r="QK5737" s="242"/>
    </row>
    <row r="5738" spans="439:453">
      <c r="PW5738" s="242"/>
      <c r="PX5738" s="242"/>
      <c r="PY5738" s="242"/>
      <c r="PZ5738" s="242"/>
      <c r="QA5738" s="242"/>
      <c r="QB5738" s="242"/>
      <c r="QC5738" s="242"/>
      <c r="QD5738" s="242"/>
      <c r="QE5738" s="242"/>
      <c r="QF5738" s="242"/>
      <c r="QG5738" s="242"/>
      <c r="QH5738" s="242"/>
      <c r="QI5738" s="242"/>
      <c r="QJ5738" s="242"/>
      <c r="QK5738" s="242"/>
    </row>
    <row r="5739" spans="439:453">
      <c r="PW5739" s="242"/>
      <c r="PX5739" s="242"/>
      <c r="PY5739" s="242"/>
      <c r="PZ5739" s="242"/>
      <c r="QA5739" s="242"/>
      <c r="QB5739" s="242"/>
      <c r="QC5739" s="242"/>
      <c r="QD5739" s="242"/>
      <c r="QE5739" s="242"/>
      <c r="QF5739" s="242"/>
      <c r="QG5739" s="242"/>
      <c r="QH5739" s="242"/>
      <c r="QI5739" s="242"/>
      <c r="QJ5739" s="242"/>
      <c r="QK5739" s="242"/>
    </row>
    <row r="5740" spans="439:453">
      <c r="PW5740" s="242"/>
      <c r="PX5740" s="242"/>
      <c r="PY5740" s="242"/>
      <c r="PZ5740" s="242"/>
      <c r="QA5740" s="242"/>
      <c r="QB5740" s="242"/>
      <c r="QC5740" s="242"/>
      <c r="QD5740" s="242"/>
      <c r="QE5740" s="242"/>
      <c r="QF5740" s="242"/>
      <c r="QG5740" s="242"/>
      <c r="QH5740" s="242"/>
      <c r="QI5740" s="242"/>
      <c r="QJ5740" s="242"/>
      <c r="QK5740" s="242"/>
    </row>
    <row r="5741" spans="439:453">
      <c r="PW5741" s="242"/>
      <c r="PX5741" s="242"/>
      <c r="PY5741" s="242"/>
      <c r="PZ5741" s="242"/>
      <c r="QA5741" s="242"/>
      <c r="QB5741" s="242"/>
      <c r="QC5741" s="242"/>
      <c r="QD5741" s="242"/>
      <c r="QE5741" s="242"/>
      <c r="QF5741" s="242"/>
      <c r="QG5741" s="242"/>
      <c r="QH5741" s="242"/>
      <c r="QI5741" s="242"/>
      <c r="QJ5741" s="242"/>
      <c r="QK5741" s="242"/>
    </row>
    <row r="5742" spans="439:453">
      <c r="PW5742" s="242"/>
      <c r="PX5742" s="242"/>
      <c r="PY5742" s="242"/>
      <c r="PZ5742" s="242"/>
      <c r="QA5742" s="242"/>
      <c r="QB5742" s="242"/>
      <c r="QC5742" s="242"/>
      <c r="QD5742" s="242"/>
      <c r="QE5742" s="242"/>
      <c r="QF5742" s="242"/>
      <c r="QG5742" s="242"/>
      <c r="QH5742" s="242"/>
      <c r="QI5742" s="242"/>
      <c r="QJ5742" s="242"/>
      <c r="QK5742" s="242"/>
    </row>
    <row r="5743" spans="439:453">
      <c r="PW5743" s="242"/>
      <c r="PX5743" s="242"/>
      <c r="PY5743" s="242"/>
      <c r="PZ5743" s="242"/>
      <c r="QA5743" s="242"/>
      <c r="QB5743" s="242"/>
      <c r="QC5743" s="242"/>
      <c r="QD5743" s="242"/>
      <c r="QE5743" s="242"/>
      <c r="QF5743" s="242"/>
      <c r="QG5743" s="242"/>
      <c r="QH5743" s="242"/>
      <c r="QI5743" s="242"/>
      <c r="QJ5743" s="242"/>
      <c r="QK5743" s="242"/>
    </row>
    <row r="5744" spans="439:453">
      <c r="PW5744" s="242"/>
      <c r="PX5744" s="242"/>
      <c r="PY5744" s="242"/>
      <c r="PZ5744" s="242"/>
      <c r="QA5744" s="242"/>
      <c r="QB5744" s="242"/>
      <c r="QC5744" s="242"/>
      <c r="QD5744" s="242"/>
      <c r="QE5744" s="242"/>
      <c r="QF5744" s="242"/>
      <c r="QG5744" s="242"/>
      <c r="QH5744" s="242"/>
      <c r="QI5744" s="242"/>
      <c r="QJ5744" s="242"/>
      <c r="QK5744" s="242"/>
    </row>
    <row r="5745" spans="439:453">
      <c r="PW5745" s="242"/>
      <c r="PX5745" s="242"/>
      <c r="PY5745" s="242"/>
      <c r="PZ5745" s="242"/>
      <c r="QA5745" s="242"/>
      <c r="QB5745" s="242"/>
      <c r="QC5745" s="242"/>
      <c r="QD5745" s="242"/>
      <c r="QE5745" s="242"/>
      <c r="QF5745" s="242"/>
      <c r="QG5745" s="242"/>
      <c r="QH5745" s="242"/>
      <c r="QI5745" s="242"/>
      <c r="QJ5745" s="242"/>
      <c r="QK5745" s="242"/>
    </row>
    <row r="5746" spans="439:453">
      <c r="PW5746" s="242"/>
      <c r="PX5746" s="242"/>
      <c r="PY5746" s="242"/>
      <c r="PZ5746" s="242"/>
      <c r="QA5746" s="242"/>
      <c r="QB5746" s="242"/>
      <c r="QC5746" s="242"/>
      <c r="QD5746" s="242"/>
      <c r="QE5746" s="242"/>
      <c r="QF5746" s="242"/>
      <c r="QG5746" s="242"/>
      <c r="QH5746" s="242"/>
      <c r="QI5746" s="242"/>
      <c r="QJ5746" s="242"/>
      <c r="QK5746" s="242"/>
    </row>
    <row r="5747" spans="439:453">
      <c r="PW5747" s="242"/>
      <c r="PX5747" s="242"/>
      <c r="PY5747" s="242"/>
      <c r="PZ5747" s="242"/>
      <c r="QA5747" s="242"/>
      <c r="QB5747" s="242"/>
      <c r="QC5747" s="242"/>
      <c r="QD5747" s="242"/>
      <c r="QE5747" s="242"/>
      <c r="QF5747" s="242"/>
      <c r="QG5747" s="242"/>
      <c r="QH5747" s="242"/>
      <c r="QI5747" s="242"/>
      <c r="QJ5747" s="242"/>
      <c r="QK5747" s="242"/>
    </row>
    <row r="5748" spans="439:453">
      <c r="PW5748" s="242"/>
      <c r="PX5748" s="242"/>
      <c r="PY5748" s="242"/>
      <c r="PZ5748" s="242"/>
      <c r="QA5748" s="242"/>
      <c r="QB5748" s="242"/>
      <c r="QC5748" s="242"/>
      <c r="QD5748" s="242"/>
      <c r="QE5748" s="242"/>
      <c r="QF5748" s="242"/>
      <c r="QG5748" s="242"/>
      <c r="QH5748" s="242"/>
      <c r="QI5748" s="242"/>
      <c r="QJ5748" s="242"/>
      <c r="QK5748" s="242"/>
    </row>
    <row r="5749" spans="439:453">
      <c r="PW5749" s="242"/>
      <c r="PX5749" s="242"/>
      <c r="PY5749" s="242"/>
      <c r="PZ5749" s="242"/>
      <c r="QA5749" s="242"/>
      <c r="QB5749" s="242"/>
      <c r="QC5749" s="242"/>
      <c r="QD5749" s="242"/>
      <c r="QE5749" s="242"/>
      <c r="QF5749" s="242"/>
      <c r="QG5749" s="242"/>
      <c r="QH5749" s="242"/>
      <c r="QI5749" s="242"/>
      <c r="QJ5749" s="242"/>
      <c r="QK5749" s="242"/>
    </row>
    <row r="5750" spans="439:453">
      <c r="PW5750" s="242"/>
      <c r="PX5750" s="242"/>
      <c r="PY5750" s="242"/>
      <c r="PZ5750" s="242"/>
      <c r="QA5750" s="242"/>
      <c r="QB5750" s="242"/>
      <c r="QC5750" s="242"/>
      <c r="QD5750" s="242"/>
      <c r="QE5750" s="242"/>
      <c r="QF5750" s="242"/>
      <c r="QG5750" s="242"/>
      <c r="QH5750" s="242"/>
      <c r="QI5750" s="242"/>
      <c r="QJ5750" s="242"/>
      <c r="QK5750" s="242"/>
    </row>
    <row r="5751" spans="439:453">
      <c r="PW5751" s="242"/>
      <c r="PX5751" s="242"/>
      <c r="PY5751" s="242"/>
      <c r="PZ5751" s="242"/>
      <c r="QA5751" s="242"/>
      <c r="QB5751" s="242"/>
      <c r="QC5751" s="242"/>
      <c r="QD5751" s="242"/>
      <c r="QE5751" s="242"/>
      <c r="QF5751" s="242"/>
      <c r="QG5751" s="242"/>
      <c r="QH5751" s="242"/>
      <c r="QI5751" s="242"/>
      <c r="QJ5751" s="242"/>
      <c r="QK5751" s="242"/>
    </row>
    <row r="5752" spans="439:453">
      <c r="PW5752" s="242"/>
      <c r="PX5752" s="242"/>
      <c r="PY5752" s="242"/>
      <c r="PZ5752" s="242"/>
      <c r="QA5752" s="242"/>
      <c r="QB5752" s="242"/>
      <c r="QC5752" s="242"/>
      <c r="QD5752" s="242"/>
      <c r="QE5752" s="242"/>
      <c r="QF5752" s="242"/>
      <c r="QG5752" s="242"/>
      <c r="QH5752" s="242"/>
      <c r="QI5752" s="242"/>
      <c r="QJ5752" s="242"/>
      <c r="QK5752" s="242"/>
    </row>
    <row r="5753" spans="439:453">
      <c r="PW5753" s="242"/>
      <c r="PX5753" s="242"/>
      <c r="PY5753" s="242"/>
      <c r="PZ5753" s="242"/>
      <c r="QA5753" s="242"/>
      <c r="QB5753" s="242"/>
      <c r="QC5753" s="242"/>
      <c r="QD5753" s="242"/>
      <c r="QE5753" s="242"/>
      <c r="QF5753" s="242"/>
      <c r="QG5753" s="242"/>
      <c r="QH5753" s="242"/>
      <c r="QI5753" s="242"/>
      <c r="QJ5753" s="242"/>
      <c r="QK5753" s="242"/>
    </row>
    <row r="5754" spans="439:453">
      <c r="PW5754" s="242"/>
      <c r="PX5754" s="242"/>
      <c r="PY5754" s="242"/>
      <c r="PZ5754" s="242"/>
      <c r="QA5754" s="242"/>
      <c r="QB5754" s="242"/>
      <c r="QC5754" s="242"/>
      <c r="QD5754" s="242"/>
      <c r="QE5754" s="242"/>
      <c r="QF5754" s="242"/>
      <c r="QG5754" s="242"/>
      <c r="QH5754" s="242"/>
      <c r="QI5754" s="242"/>
      <c r="QJ5754" s="242"/>
      <c r="QK5754" s="242"/>
    </row>
    <row r="5755" spans="439:453">
      <c r="PW5755" s="242"/>
      <c r="PX5755" s="242"/>
      <c r="PY5755" s="242"/>
      <c r="PZ5755" s="242"/>
      <c r="QA5755" s="242"/>
      <c r="QB5755" s="242"/>
      <c r="QC5755" s="242"/>
      <c r="QD5755" s="242"/>
      <c r="QE5755" s="242"/>
      <c r="QF5755" s="242"/>
      <c r="QG5755" s="242"/>
      <c r="QH5755" s="242"/>
      <c r="QI5755" s="242"/>
      <c r="QJ5755" s="242"/>
      <c r="QK5755" s="242"/>
    </row>
    <row r="5756" spans="439:453">
      <c r="PW5756" s="242"/>
      <c r="PX5756" s="242"/>
      <c r="PY5756" s="242"/>
      <c r="PZ5756" s="242"/>
      <c r="QA5756" s="242"/>
      <c r="QB5756" s="242"/>
      <c r="QC5756" s="242"/>
      <c r="QD5756" s="242"/>
      <c r="QE5756" s="242"/>
      <c r="QF5756" s="242"/>
      <c r="QG5756" s="242"/>
      <c r="QH5756" s="242"/>
      <c r="QI5756" s="242"/>
      <c r="QJ5756" s="242"/>
      <c r="QK5756" s="242"/>
    </row>
    <row r="5757" spans="439:453">
      <c r="PW5757" s="242"/>
      <c r="PX5757" s="242"/>
      <c r="PY5757" s="242"/>
      <c r="PZ5757" s="242"/>
      <c r="QA5757" s="242"/>
      <c r="QB5757" s="242"/>
      <c r="QC5757" s="242"/>
      <c r="QD5757" s="242"/>
      <c r="QE5757" s="242"/>
      <c r="QF5757" s="242"/>
      <c r="QG5757" s="242"/>
      <c r="QH5757" s="242"/>
      <c r="QI5757" s="242"/>
      <c r="QJ5757" s="242"/>
      <c r="QK5757" s="242"/>
    </row>
    <row r="5758" spans="439:453">
      <c r="PW5758" s="242"/>
      <c r="PX5758" s="242"/>
      <c r="PY5758" s="242"/>
      <c r="PZ5758" s="242"/>
      <c r="QA5758" s="242"/>
      <c r="QB5758" s="242"/>
      <c r="QC5758" s="242"/>
      <c r="QD5758" s="242"/>
      <c r="QE5758" s="242"/>
      <c r="QF5758" s="242"/>
      <c r="QG5758" s="242"/>
      <c r="QH5758" s="242"/>
      <c r="QI5758" s="242"/>
      <c r="QJ5758" s="242"/>
      <c r="QK5758" s="242"/>
    </row>
    <row r="5759" spans="439:453">
      <c r="PW5759" s="242"/>
      <c r="PX5759" s="242"/>
      <c r="PY5759" s="242"/>
      <c r="PZ5759" s="242"/>
      <c r="QA5759" s="242"/>
      <c r="QB5759" s="242"/>
      <c r="QC5759" s="242"/>
      <c r="QD5759" s="242"/>
      <c r="QE5759" s="242"/>
      <c r="QF5759" s="242"/>
      <c r="QG5759" s="242"/>
      <c r="QH5759" s="242"/>
      <c r="QI5759" s="242"/>
      <c r="QJ5759" s="242"/>
      <c r="QK5759" s="242"/>
    </row>
    <row r="5760" spans="439:453">
      <c r="PW5760" s="242"/>
      <c r="PX5760" s="242"/>
      <c r="PY5760" s="242"/>
      <c r="PZ5760" s="242"/>
      <c r="QA5760" s="242"/>
      <c r="QB5760" s="242"/>
      <c r="QC5760" s="242"/>
      <c r="QD5760" s="242"/>
      <c r="QE5760" s="242"/>
      <c r="QF5760" s="242"/>
      <c r="QG5760" s="242"/>
      <c r="QH5760" s="242"/>
      <c r="QI5760" s="242"/>
      <c r="QJ5760" s="242"/>
      <c r="QK5760" s="242"/>
    </row>
    <row r="5761" spans="439:453">
      <c r="PW5761" s="242"/>
      <c r="PX5761" s="242"/>
      <c r="PY5761" s="242"/>
      <c r="PZ5761" s="242"/>
      <c r="QA5761" s="242"/>
      <c r="QB5761" s="242"/>
      <c r="QC5761" s="242"/>
      <c r="QD5761" s="242"/>
      <c r="QE5761" s="242"/>
      <c r="QF5761" s="242"/>
      <c r="QG5761" s="242"/>
      <c r="QH5761" s="242"/>
      <c r="QI5761" s="242"/>
      <c r="QJ5761" s="242"/>
      <c r="QK5761" s="242"/>
    </row>
    <row r="5762" spans="439:453">
      <c r="PW5762" s="242"/>
      <c r="PX5762" s="242"/>
      <c r="PY5762" s="242"/>
      <c r="PZ5762" s="242"/>
      <c r="QA5762" s="242"/>
      <c r="QB5762" s="242"/>
      <c r="QC5762" s="242"/>
      <c r="QD5762" s="242"/>
      <c r="QE5762" s="242"/>
      <c r="QF5762" s="242"/>
      <c r="QG5762" s="242"/>
      <c r="QH5762" s="242"/>
      <c r="QI5762" s="242"/>
      <c r="QJ5762" s="242"/>
      <c r="QK5762" s="242"/>
    </row>
    <row r="5763" spans="439:453">
      <c r="PW5763" s="242"/>
      <c r="PX5763" s="242"/>
      <c r="PY5763" s="242"/>
      <c r="PZ5763" s="242"/>
      <c r="QA5763" s="242"/>
      <c r="QB5763" s="242"/>
      <c r="QC5763" s="242"/>
      <c r="QD5763" s="242"/>
      <c r="QE5763" s="242"/>
      <c r="QF5763" s="242"/>
      <c r="QG5763" s="242"/>
      <c r="QH5763" s="242"/>
      <c r="QI5763" s="242"/>
      <c r="QJ5763" s="242"/>
      <c r="QK5763" s="242"/>
    </row>
    <row r="5764" spans="439:453">
      <c r="PW5764" s="242"/>
      <c r="PX5764" s="242"/>
      <c r="PY5764" s="242"/>
      <c r="PZ5764" s="242"/>
      <c r="QA5764" s="242"/>
      <c r="QB5764" s="242"/>
      <c r="QC5764" s="242"/>
      <c r="QD5764" s="242"/>
      <c r="QE5764" s="242"/>
      <c r="QF5764" s="242"/>
      <c r="QG5764" s="242"/>
      <c r="QH5764" s="242"/>
      <c r="QI5764" s="242"/>
      <c r="QJ5764" s="242"/>
      <c r="QK5764" s="242"/>
    </row>
    <row r="5765" spans="439:453">
      <c r="PW5765" s="242"/>
      <c r="PX5765" s="242"/>
      <c r="PY5765" s="242"/>
      <c r="PZ5765" s="242"/>
      <c r="QA5765" s="242"/>
      <c r="QB5765" s="242"/>
      <c r="QC5765" s="242"/>
      <c r="QD5765" s="242"/>
      <c r="QE5765" s="242"/>
      <c r="QF5765" s="242"/>
      <c r="QG5765" s="242"/>
      <c r="QH5765" s="242"/>
      <c r="QI5765" s="242"/>
      <c r="QJ5765" s="242"/>
      <c r="QK5765" s="242"/>
    </row>
    <row r="5766" spans="439:453">
      <c r="PW5766" s="242"/>
      <c r="PX5766" s="242"/>
      <c r="PY5766" s="242"/>
      <c r="PZ5766" s="242"/>
      <c r="QA5766" s="242"/>
      <c r="QB5766" s="242"/>
      <c r="QC5766" s="242"/>
      <c r="QD5766" s="242"/>
      <c r="QE5766" s="242"/>
      <c r="QF5766" s="242"/>
      <c r="QG5766" s="242"/>
      <c r="QH5766" s="242"/>
      <c r="QI5766" s="242"/>
      <c r="QJ5766" s="242"/>
      <c r="QK5766" s="242"/>
    </row>
    <row r="5767" spans="439:453">
      <c r="PW5767" s="242"/>
      <c r="PX5767" s="242"/>
      <c r="PY5767" s="242"/>
      <c r="PZ5767" s="242"/>
      <c r="QA5767" s="242"/>
      <c r="QB5767" s="242"/>
      <c r="QC5767" s="242"/>
      <c r="QD5767" s="242"/>
      <c r="QE5767" s="242"/>
      <c r="QF5767" s="242"/>
      <c r="QG5767" s="242"/>
      <c r="QH5767" s="242"/>
      <c r="QI5767" s="242"/>
      <c r="QJ5767" s="242"/>
      <c r="QK5767" s="242"/>
    </row>
    <row r="5768" spans="439:453">
      <c r="PW5768" s="242"/>
      <c r="PX5768" s="242"/>
      <c r="PY5768" s="242"/>
      <c r="PZ5768" s="242"/>
      <c r="QA5768" s="242"/>
      <c r="QB5768" s="242"/>
      <c r="QC5768" s="242"/>
      <c r="QD5768" s="242"/>
      <c r="QE5768" s="242"/>
      <c r="QF5768" s="242"/>
      <c r="QG5768" s="242"/>
      <c r="QH5768" s="242"/>
      <c r="QI5768" s="242"/>
      <c r="QJ5768" s="242"/>
      <c r="QK5768" s="242"/>
    </row>
    <row r="5769" spans="439:453">
      <c r="PW5769" s="242"/>
      <c r="PX5769" s="242"/>
      <c r="PY5769" s="242"/>
      <c r="PZ5769" s="242"/>
      <c r="QA5769" s="242"/>
      <c r="QB5769" s="242"/>
      <c r="QC5769" s="242"/>
      <c r="QD5769" s="242"/>
      <c r="QE5769" s="242"/>
      <c r="QF5769" s="242"/>
      <c r="QG5769" s="242"/>
      <c r="QH5769" s="242"/>
      <c r="QI5769" s="242"/>
      <c r="QJ5769" s="242"/>
      <c r="QK5769" s="242"/>
    </row>
    <row r="5770" spans="439:453">
      <c r="PW5770" s="242"/>
      <c r="PX5770" s="242"/>
      <c r="PY5770" s="242"/>
      <c r="PZ5770" s="242"/>
      <c r="QA5770" s="242"/>
      <c r="QB5770" s="242"/>
      <c r="QC5770" s="242"/>
      <c r="QD5770" s="242"/>
      <c r="QE5770" s="242"/>
      <c r="QF5770" s="242"/>
      <c r="QG5770" s="242"/>
      <c r="QH5770" s="242"/>
      <c r="QI5770" s="242"/>
      <c r="QJ5770" s="242"/>
      <c r="QK5770" s="242"/>
    </row>
    <row r="5771" spans="439:453">
      <c r="PW5771" s="242"/>
      <c r="PX5771" s="242"/>
      <c r="PY5771" s="242"/>
      <c r="PZ5771" s="242"/>
      <c r="QA5771" s="242"/>
      <c r="QB5771" s="242"/>
      <c r="QC5771" s="242"/>
      <c r="QD5771" s="242"/>
      <c r="QE5771" s="242"/>
      <c r="QF5771" s="242"/>
      <c r="QG5771" s="242"/>
      <c r="QH5771" s="242"/>
      <c r="QI5771" s="242"/>
      <c r="QJ5771" s="242"/>
      <c r="QK5771" s="242"/>
    </row>
    <row r="5772" spans="439:453">
      <c r="PW5772" s="242"/>
      <c r="PX5772" s="242"/>
      <c r="PY5772" s="242"/>
      <c r="PZ5772" s="242"/>
      <c r="QA5772" s="242"/>
      <c r="QB5772" s="242"/>
      <c r="QC5772" s="242"/>
      <c r="QD5772" s="242"/>
      <c r="QE5772" s="242"/>
      <c r="QF5772" s="242"/>
      <c r="QG5772" s="242"/>
      <c r="QH5772" s="242"/>
      <c r="QI5772" s="242"/>
      <c r="QJ5772" s="242"/>
      <c r="QK5772" s="242"/>
    </row>
    <row r="5773" spans="439:453">
      <c r="PW5773" s="242"/>
      <c r="PX5773" s="242"/>
      <c r="PY5773" s="242"/>
      <c r="PZ5773" s="242"/>
      <c r="QA5773" s="242"/>
      <c r="QB5773" s="242"/>
      <c r="QC5773" s="242"/>
      <c r="QD5773" s="242"/>
      <c r="QE5773" s="242"/>
      <c r="QF5773" s="242"/>
      <c r="QG5773" s="242"/>
      <c r="QH5773" s="242"/>
      <c r="QI5773" s="242"/>
      <c r="QJ5773" s="242"/>
      <c r="QK5773" s="242"/>
    </row>
    <row r="5774" spans="439:453">
      <c r="PW5774" s="242"/>
      <c r="PX5774" s="242"/>
      <c r="PY5774" s="242"/>
      <c r="PZ5774" s="242"/>
      <c r="QA5774" s="242"/>
      <c r="QB5774" s="242"/>
      <c r="QC5774" s="242"/>
      <c r="QD5774" s="242"/>
      <c r="QE5774" s="242"/>
      <c r="QF5774" s="242"/>
      <c r="QG5774" s="242"/>
      <c r="QH5774" s="242"/>
      <c r="QI5774" s="242"/>
      <c r="QJ5774" s="242"/>
      <c r="QK5774" s="242"/>
    </row>
    <row r="5775" spans="439:453">
      <c r="PW5775" s="242"/>
      <c r="PX5775" s="242"/>
      <c r="PY5775" s="242"/>
      <c r="PZ5775" s="242"/>
      <c r="QA5775" s="242"/>
      <c r="QB5775" s="242"/>
      <c r="QC5775" s="242"/>
      <c r="QD5775" s="242"/>
      <c r="QE5775" s="242"/>
      <c r="QF5775" s="242"/>
      <c r="QG5775" s="242"/>
      <c r="QH5775" s="242"/>
      <c r="QI5775" s="242"/>
      <c r="QJ5775" s="242"/>
      <c r="QK5775" s="242"/>
    </row>
    <row r="5776" spans="439:453">
      <c r="PW5776" s="242"/>
      <c r="PX5776" s="242"/>
      <c r="PY5776" s="242"/>
      <c r="PZ5776" s="242"/>
      <c r="QA5776" s="242"/>
      <c r="QB5776" s="242"/>
      <c r="QC5776" s="242"/>
      <c r="QD5776" s="242"/>
      <c r="QE5776" s="242"/>
      <c r="QF5776" s="242"/>
      <c r="QG5776" s="242"/>
      <c r="QH5776" s="242"/>
      <c r="QI5776" s="242"/>
      <c r="QJ5776" s="242"/>
      <c r="QK5776" s="242"/>
    </row>
    <row r="5777" spans="439:453">
      <c r="PW5777" s="242"/>
      <c r="PX5777" s="242"/>
      <c r="PY5777" s="242"/>
      <c r="PZ5777" s="242"/>
      <c r="QA5777" s="242"/>
      <c r="QB5777" s="242"/>
      <c r="QC5777" s="242"/>
      <c r="QD5777" s="242"/>
      <c r="QE5777" s="242"/>
      <c r="QF5777" s="242"/>
      <c r="QG5777" s="242"/>
      <c r="QH5777" s="242"/>
      <c r="QI5777" s="242"/>
      <c r="QJ5777" s="242"/>
      <c r="QK5777" s="242"/>
    </row>
    <row r="5778" spans="439:453">
      <c r="PW5778" s="242"/>
      <c r="PX5778" s="242"/>
      <c r="PY5778" s="242"/>
      <c r="PZ5778" s="242"/>
      <c r="QA5778" s="242"/>
      <c r="QB5778" s="242"/>
      <c r="QC5778" s="242"/>
      <c r="QD5778" s="242"/>
      <c r="QE5778" s="242"/>
      <c r="QF5778" s="242"/>
      <c r="QG5778" s="242"/>
      <c r="QH5778" s="242"/>
      <c r="QI5778" s="242"/>
      <c r="QJ5778" s="242"/>
      <c r="QK5778" s="242"/>
    </row>
    <row r="5779" spans="439:453">
      <c r="PW5779" s="242"/>
      <c r="PX5779" s="242"/>
      <c r="PY5779" s="242"/>
      <c r="PZ5779" s="242"/>
      <c r="QA5779" s="242"/>
      <c r="QB5779" s="242"/>
      <c r="QC5779" s="242"/>
      <c r="QD5779" s="242"/>
      <c r="QE5779" s="242"/>
      <c r="QF5779" s="242"/>
      <c r="QG5779" s="242"/>
      <c r="QH5779" s="242"/>
      <c r="QI5779" s="242"/>
      <c r="QJ5779" s="242"/>
      <c r="QK5779" s="242"/>
    </row>
    <row r="5780" spans="439:453">
      <c r="PW5780" s="242"/>
      <c r="PX5780" s="242"/>
      <c r="PY5780" s="242"/>
      <c r="PZ5780" s="242"/>
      <c r="QA5780" s="242"/>
      <c r="QB5780" s="242"/>
      <c r="QC5780" s="242"/>
      <c r="QD5780" s="242"/>
      <c r="QE5780" s="242"/>
      <c r="QF5780" s="242"/>
      <c r="QG5780" s="242"/>
      <c r="QH5780" s="242"/>
      <c r="QI5780" s="242"/>
      <c r="QJ5780" s="242"/>
      <c r="QK5780" s="242"/>
    </row>
    <row r="5781" spans="439:453">
      <c r="PW5781" s="242"/>
      <c r="PX5781" s="242"/>
      <c r="PY5781" s="242"/>
      <c r="PZ5781" s="242"/>
      <c r="QA5781" s="242"/>
      <c r="QB5781" s="242"/>
      <c r="QC5781" s="242"/>
      <c r="QD5781" s="242"/>
      <c r="QE5781" s="242"/>
      <c r="QF5781" s="242"/>
      <c r="QG5781" s="242"/>
      <c r="QH5781" s="242"/>
      <c r="QI5781" s="242"/>
      <c r="QJ5781" s="242"/>
      <c r="QK5781" s="242"/>
    </row>
    <row r="5782" spans="439:453">
      <c r="PW5782" s="242"/>
      <c r="PX5782" s="242"/>
      <c r="PY5782" s="242"/>
      <c r="PZ5782" s="242"/>
      <c r="QA5782" s="242"/>
      <c r="QB5782" s="242"/>
      <c r="QC5782" s="242"/>
      <c r="QD5782" s="242"/>
      <c r="QE5782" s="242"/>
      <c r="QF5782" s="242"/>
      <c r="QG5782" s="242"/>
      <c r="QH5782" s="242"/>
      <c r="QI5782" s="242"/>
      <c r="QJ5782" s="242"/>
      <c r="QK5782" s="242"/>
    </row>
    <row r="5783" spans="439:453">
      <c r="PW5783" s="242"/>
      <c r="PX5783" s="242"/>
      <c r="PY5783" s="242"/>
      <c r="PZ5783" s="242"/>
      <c r="QA5783" s="242"/>
      <c r="QB5783" s="242"/>
      <c r="QC5783" s="242"/>
      <c r="QD5783" s="242"/>
      <c r="QE5783" s="242"/>
      <c r="QF5783" s="242"/>
      <c r="QG5783" s="242"/>
      <c r="QH5783" s="242"/>
      <c r="QI5783" s="242"/>
      <c r="QJ5783" s="242"/>
      <c r="QK5783" s="242"/>
    </row>
    <row r="5784" spans="439:453">
      <c r="PW5784" s="242"/>
      <c r="PX5784" s="242"/>
      <c r="PY5784" s="242"/>
      <c r="PZ5784" s="242"/>
      <c r="QA5784" s="242"/>
      <c r="QB5784" s="242"/>
      <c r="QC5784" s="242"/>
      <c r="QD5784" s="242"/>
      <c r="QE5784" s="242"/>
      <c r="QF5784" s="242"/>
      <c r="QG5784" s="242"/>
      <c r="QH5784" s="242"/>
      <c r="QI5784" s="242"/>
      <c r="QJ5784" s="242"/>
      <c r="QK5784" s="242"/>
    </row>
    <row r="5785" spans="439:453">
      <c r="PW5785" s="242"/>
      <c r="PX5785" s="242"/>
      <c r="PY5785" s="242"/>
      <c r="PZ5785" s="242"/>
      <c r="QA5785" s="242"/>
      <c r="QB5785" s="242"/>
      <c r="QC5785" s="242"/>
      <c r="QD5785" s="242"/>
      <c r="QE5785" s="242"/>
      <c r="QF5785" s="242"/>
      <c r="QG5785" s="242"/>
      <c r="QH5785" s="242"/>
      <c r="QI5785" s="242"/>
      <c r="QJ5785" s="242"/>
      <c r="QK5785" s="242"/>
    </row>
    <row r="5786" spans="439:453">
      <c r="PW5786" s="242"/>
      <c r="PX5786" s="242"/>
      <c r="PY5786" s="242"/>
      <c r="PZ5786" s="242"/>
      <c r="QA5786" s="242"/>
      <c r="QB5786" s="242"/>
      <c r="QC5786" s="242"/>
      <c r="QD5786" s="242"/>
      <c r="QE5786" s="242"/>
      <c r="QF5786" s="242"/>
      <c r="QG5786" s="242"/>
      <c r="QH5786" s="242"/>
      <c r="QI5786" s="242"/>
      <c r="QJ5786" s="242"/>
      <c r="QK5786" s="242"/>
    </row>
    <row r="5787" spans="439:453">
      <c r="PW5787" s="242"/>
      <c r="PX5787" s="242"/>
      <c r="PY5787" s="242"/>
      <c r="PZ5787" s="242"/>
      <c r="QA5787" s="242"/>
      <c r="QB5787" s="242"/>
      <c r="QC5787" s="242"/>
      <c r="QD5787" s="242"/>
      <c r="QE5787" s="242"/>
      <c r="QF5787" s="242"/>
      <c r="QG5787" s="242"/>
      <c r="QH5787" s="242"/>
      <c r="QI5787" s="242"/>
      <c r="QJ5787" s="242"/>
      <c r="QK5787" s="242"/>
    </row>
    <row r="5788" spans="439:453">
      <c r="PW5788" s="242"/>
      <c r="PX5788" s="242"/>
      <c r="PY5788" s="242"/>
      <c r="PZ5788" s="242"/>
      <c r="QA5788" s="242"/>
      <c r="QB5788" s="242"/>
      <c r="QC5788" s="242"/>
      <c r="QD5788" s="242"/>
      <c r="QE5788" s="242"/>
      <c r="QF5788" s="242"/>
      <c r="QG5788" s="242"/>
      <c r="QH5788" s="242"/>
      <c r="QI5788" s="242"/>
      <c r="QJ5788" s="242"/>
      <c r="QK5788" s="242"/>
    </row>
    <row r="5789" spans="439:453">
      <c r="PW5789" s="242"/>
      <c r="PX5789" s="242"/>
      <c r="PY5789" s="242"/>
      <c r="PZ5789" s="242"/>
      <c r="QA5789" s="242"/>
      <c r="QB5789" s="242"/>
      <c r="QC5789" s="242"/>
      <c r="QD5789" s="242"/>
      <c r="QE5789" s="242"/>
      <c r="QF5789" s="242"/>
      <c r="QG5789" s="242"/>
      <c r="QH5789" s="242"/>
      <c r="QI5789" s="242"/>
      <c r="QJ5789" s="242"/>
      <c r="QK5789" s="242"/>
    </row>
    <row r="5790" spans="439:453">
      <c r="PW5790" s="242"/>
      <c r="PX5790" s="242"/>
      <c r="PY5790" s="242"/>
      <c r="PZ5790" s="242"/>
      <c r="QA5790" s="242"/>
      <c r="QB5790" s="242"/>
      <c r="QC5790" s="242"/>
      <c r="QD5790" s="242"/>
      <c r="QE5790" s="242"/>
      <c r="QF5790" s="242"/>
      <c r="QG5790" s="242"/>
      <c r="QH5790" s="242"/>
      <c r="QI5790" s="242"/>
      <c r="QJ5790" s="242"/>
      <c r="QK5790" s="242"/>
    </row>
    <row r="5791" spans="439:453">
      <c r="PW5791" s="242"/>
      <c r="PX5791" s="242"/>
      <c r="PY5791" s="242"/>
      <c r="PZ5791" s="242"/>
      <c r="QA5791" s="242"/>
      <c r="QB5791" s="242"/>
      <c r="QC5791" s="242"/>
      <c r="QD5791" s="242"/>
      <c r="QE5791" s="242"/>
      <c r="QF5791" s="242"/>
      <c r="QG5791" s="242"/>
      <c r="QH5791" s="242"/>
      <c r="QI5791" s="242"/>
      <c r="QJ5791" s="242"/>
      <c r="QK5791" s="242"/>
    </row>
    <row r="5792" spans="439:453">
      <c r="PW5792" s="242"/>
      <c r="PX5792" s="242"/>
      <c r="PY5792" s="242"/>
      <c r="PZ5792" s="242"/>
      <c r="QA5792" s="242"/>
      <c r="QB5792" s="242"/>
      <c r="QC5792" s="242"/>
      <c r="QD5792" s="242"/>
      <c r="QE5792" s="242"/>
      <c r="QF5792" s="242"/>
      <c r="QG5792" s="242"/>
      <c r="QH5792" s="242"/>
      <c r="QI5792" s="242"/>
      <c r="QJ5792" s="242"/>
      <c r="QK5792" s="242"/>
    </row>
    <row r="5793" spans="439:453">
      <c r="PW5793" s="242"/>
      <c r="PX5793" s="242"/>
      <c r="PY5793" s="242"/>
      <c r="PZ5793" s="242"/>
      <c r="QA5793" s="242"/>
      <c r="QB5793" s="242"/>
      <c r="QC5793" s="242"/>
      <c r="QD5793" s="242"/>
      <c r="QE5793" s="242"/>
      <c r="QF5793" s="242"/>
      <c r="QG5793" s="242"/>
      <c r="QH5793" s="242"/>
      <c r="QI5793" s="242"/>
      <c r="QJ5793" s="242"/>
      <c r="QK5793" s="242"/>
    </row>
    <row r="5794" spans="439:453">
      <c r="PW5794" s="242"/>
      <c r="PX5794" s="242"/>
      <c r="PY5794" s="242"/>
      <c r="PZ5794" s="242"/>
      <c r="QA5794" s="242"/>
      <c r="QB5794" s="242"/>
      <c r="QC5794" s="242"/>
      <c r="QD5794" s="242"/>
      <c r="QE5794" s="242"/>
      <c r="QF5794" s="242"/>
      <c r="QG5794" s="242"/>
      <c r="QH5794" s="242"/>
      <c r="QI5794" s="242"/>
      <c r="QJ5794" s="242"/>
      <c r="QK5794" s="242"/>
    </row>
    <row r="5795" spans="439:453">
      <c r="PW5795" s="242"/>
      <c r="PX5795" s="242"/>
      <c r="PY5795" s="242"/>
      <c r="PZ5795" s="242"/>
      <c r="QA5795" s="242"/>
      <c r="QB5795" s="242"/>
      <c r="QC5795" s="242"/>
      <c r="QD5795" s="242"/>
      <c r="QE5795" s="242"/>
      <c r="QF5795" s="242"/>
      <c r="QG5795" s="242"/>
      <c r="QH5795" s="242"/>
      <c r="QI5795" s="242"/>
      <c r="QJ5795" s="242"/>
      <c r="QK5795" s="242"/>
    </row>
    <row r="5796" spans="439:453">
      <c r="PW5796" s="242"/>
      <c r="PX5796" s="242"/>
      <c r="PY5796" s="242"/>
      <c r="PZ5796" s="242"/>
      <c r="QA5796" s="242"/>
      <c r="QB5796" s="242"/>
      <c r="QC5796" s="242"/>
      <c r="QD5796" s="242"/>
      <c r="QE5796" s="242"/>
      <c r="QF5796" s="242"/>
      <c r="QG5796" s="242"/>
      <c r="QH5796" s="242"/>
      <c r="QI5796" s="242"/>
      <c r="QJ5796" s="242"/>
      <c r="QK5796" s="242"/>
    </row>
    <row r="5797" spans="439:453">
      <c r="PW5797" s="242"/>
      <c r="PX5797" s="242"/>
      <c r="PY5797" s="242"/>
      <c r="PZ5797" s="242"/>
      <c r="QA5797" s="242"/>
      <c r="QB5797" s="242"/>
      <c r="QC5797" s="242"/>
      <c r="QD5797" s="242"/>
      <c r="QE5797" s="242"/>
      <c r="QF5797" s="242"/>
      <c r="QG5797" s="242"/>
      <c r="QH5797" s="242"/>
      <c r="QI5797" s="242"/>
      <c r="QJ5797" s="242"/>
      <c r="QK5797" s="242"/>
    </row>
    <row r="5798" spans="439:453">
      <c r="PW5798" s="242"/>
      <c r="PX5798" s="242"/>
      <c r="PY5798" s="242"/>
      <c r="PZ5798" s="242"/>
      <c r="QA5798" s="242"/>
      <c r="QB5798" s="242"/>
      <c r="QC5798" s="242"/>
      <c r="QD5798" s="242"/>
      <c r="QE5798" s="242"/>
      <c r="QF5798" s="242"/>
      <c r="QG5798" s="242"/>
      <c r="QH5798" s="242"/>
      <c r="QI5798" s="242"/>
      <c r="QJ5798" s="242"/>
      <c r="QK5798" s="242"/>
    </row>
    <row r="5799" spans="439:453">
      <c r="PW5799" s="242"/>
      <c r="PX5799" s="242"/>
      <c r="PY5799" s="242"/>
      <c r="PZ5799" s="242"/>
      <c r="QA5799" s="242"/>
      <c r="QB5799" s="242"/>
      <c r="QC5799" s="242"/>
      <c r="QD5799" s="242"/>
      <c r="QE5799" s="242"/>
      <c r="QF5799" s="242"/>
      <c r="QG5799" s="242"/>
      <c r="QH5799" s="242"/>
      <c r="QI5799" s="242"/>
      <c r="QJ5799" s="242"/>
      <c r="QK5799" s="242"/>
    </row>
    <row r="5800" spans="439:453">
      <c r="PW5800" s="242"/>
      <c r="PX5800" s="242"/>
      <c r="PY5800" s="242"/>
      <c r="PZ5800" s="242"/>
      <c r="QA5800" s="242"/>
      <c r="QB5800" s="242"/>
      <c r="QC5800" s="242"/>
      <c r="QD5800" s="242"/>
      <c r="QE5800" s="242"/>
      <c r="QF5800" s="242"/>
      <c r="QG5800" s="242"/>
      <c r="QH5800" s="242"/>
      <c r="QI5800" s="242"/>
      <c r="QJ5800" s="242"/>
      <c r="QK5800" s="242"/>
    </row>
    <row r="5801" spans="439:453">
      <c r="PW5801" s="242"/>
      <c r="PX5801" s="242"/>
      <c r="PY5801" s="242"/>
      <c r="PZ5801" s="242"/>
      <c r="QA5801" s="242"/>
      <c r="QB5801" s="242"/>
      <c r="QC5801" s="242"/>
      <c r="QD5801" s="242"/>
      <c r="QE5801" s="242"/>
      <c r="QF5801" s="242"/>
      <c r="QG5801" s="242"/>
      <c r="QH5801" s="242"/>
      <c r="QI5801" s="242"/>
      <c r="QJ5801" s="242"/>
      <c r="QK5801" s="242"/>
    </row>
    <row r="5802" spans="439:453">
      <c r="PW5802" s="242"/>
      <c r="PX5802" s="242"/>
      <c r="PY5802" s="242"/>
      <c r="PZ5802" s="242"/>
      <c r="QA5802" s="242"/>
      <c r="QB5802" s="242"/>
      <c r="QC5802" s="242"/>
      <c r="QD5802" s="242"/>
      <c r="QE5802" s="242"/>
      <c r="QF5802" s="242"/>
      <c r="QG5802" s="242"/>
      <c r="QH5802" s="242"/>
      <c r="QI5802" s="242"/>
      <c r="QJ5802" s="242"/>
      <c r="QK5802" s="242"/>
    </row>
    <row r="5803" spans="439:453">
      <c r="PW5803" s="242"/>
      <c r="PX5803" s="242"/>
      <c r="PY5803" s="242"/>
      <c r="PZ5803" s="242"/>
      <c r="QA5803" s="242"/>
      <c r="QB5803" s="242"/>
      <c r="QC5803" s="242"/>
      <c r="QD5803" s="242"/>
      <c r="QE5803" s="242"/>
      <c r="QF5803" s="242"/>
      <c r="QG5803" s="242"/>
      <c r="QH5803" s="242"/>
      <c r="QI5803" s="242"/>
      <c r="QJ5803" s="242"/>
      <c r="QK5803" s="242"/>
    </row>
    <row r="5804" spans="439:453">
      <c r="PW5804" s="242"/>
      <c r="PX5804" s="242"/>
      <c r="PY5804" s="242"/>
      <c r="PZ5804" s="242"/>
      <c r="QA5804" s="242"/>
      <c r="QB5804" s="242"/>
      <c r="QC5804" s="242"/>
      <c r="QD5804" s="242"/>
      <c r="QE5804" s="242"/>
      <c r="QF5804" s="242"/>
      <c r="QG5804" s="242"/>
      <c r="QH5804" s="242"/>
      <c r="QI5804" s="242"/>
      <c r="QJ5804" s="242"/>
      <c r="QK5804" s="242"/>
    </row>
    <row r="5805" spans="439:453">
      <c r="PW5805" s="242"/>
      <c r="PX5805" s="242"/>
      <c r="PY5805" s="242"/>
      <c r="PZ5805" s="242"/>
      <c r="QA5805" s="242"/>
      <c r="QB5805" s="242"/>
      <c r="QC5805" s="242"/>
      <c r="QD5805" s="242"/>
      <c r="QE5805" s="242"/>
      <c r="QF5805" s="242"/>
      <c r="QG5805" s="242"/>
      <c r="QH5805" s="242"/>
      <c r="QI5805" s="242"/>
      <c r="QJ5805" s="242"/>
      <c r="QK5805" s="242"/>
    </row>
    <row r="5806" spans="439:453">
      <c r="PW5806" s="242"/>
      <c r="PX5806" s="242"/>
      <c r="PY5806" s="242"/>
      <c r="PZ5806" s="242"/>
      <c r="QA5806" s="242"/>
      <c r="QB5806" s="242"/>
      <c r="QC5806" s="242"/>
      <c r="QD5806" s="242"/>
      <c r="QE5806" s="242"/>
      <c r="QF5806" s="242"/>
      <c r="QG5806" s="242"/>
      <c r="QH5806" s="242"/>
      <c r="QI5806" s="242"/>
      <c r="QJ5806" s="242"/>
      <c r="QK5806" s="242"/>
    </row>
    <row r="5807" spans="439:453">
      <c r="PW5807" s="242"/>
      <c r="PX5807" s="242"/>
      <c r="PY5807" s="242"/>
      <c r="PZ5807" s="242"/>
      <c r="QA5807" s="242"/>
      <c r="QB5807" s="242"/>
      <c r="QC5807" s="242"/>
      <c r="QD5807" s="242"/>
      <c r="QE5807" s="242"/>
      <c r="QF5807" s="242"/>
      <c r="QG5807" s="242"/>
      <c r="QH5807" s="242"/>
      <c r="QI5807" s="242"/>
      <c r="QJ5807" s="242"/>
      <c r="QK5807" s="242"/>
    </row>
    <row r="5808" spans="439:453">
      <c r="PW5808" s="242"/>
      <c r="PX5808" s="242"/>
      <c r="PY5808" s="242"/>
      <c r="PZ5808" s="242"/>
      <c r="QA5808" s="242"/>
      <c r="QB5808" s="242"/>
      <c r="QC5808" s="242"/>
      <c r="QD5808" s="242"/>
      <c r="QE5808" s="242"/>
      <c r="QF5808" s="242"/>
      <c r="QG5808" s="242"/>
      <c r="QH5808" s="242"/>
      <c r="QI5808" s="242"/>
      <c r="QJ5808" s="242"/>
      <c r="QK5808" s="242"/>
    </row>
    <row r="5809" spans="439:453">
      <c r="PW5809" s="242"/>
      <c r="PX5809" s="242"/>
      <c r="PY5809" s="242"/>
      <c r="PZ5809" s="242"/>
      <c r="QA5809" s="242"/>
      <c r="QB5809" s="242"/>
      <c r="QC5809" s="242"/>
      <c r="QD5809" s="242"/>
      <c r="QE5809" s="242"/>
      <c r="QF5809" s="242"/>
      <c r="QG5809" s="242"/>
      <c r="QH5809" s="242"/>
      <c r="QI5809" s="242"/>
      <c r="QJ5809" s="242"/>
      <c r="QK5809" s="242"/>
    </row>
    <row r="5810" spans="439:453">
      <c r="PW5810" s="242"/>
      <c r="PX5810" s="242"/>
      <c r="PY5810" s="242"/>
      <c r="PZ5810" s="242"/>
      <c r="QA5810" s="242"/>
      <c r="QB5810" s="242"/>
      <c r="QC5810" s="242"/>
      <c r="QD5810" s="242"/>
      <c r="QE5810" s="242"/>
      <c r="QF5810" s="242"/>
      <c r="QG5810" s="242"/>
      <c r="QH5810" s="242"/>
      <c r="QI5810" s="242"/>
      <c r="QJ5810" s="242"/>
      <c r="QK5810" s="242"/>
    </row>
    <row r="5811" spans="439:453">
      <c r="PW5811" s="242"/>
      <c r="PX5811" s="242"/>
      <c r="PY5811" s="242"/>
      <c r="PZ5811" s="242"/>
      <c r="QA5811" s="242"/>
      <c r="QB5811" s="242"/>
      <c r="QC5811" s="242"/>
      <c r="QD5811" s="242"/>
      <c r="QE5811" s="242"/>
      <c r="QF5811" s="242"/>
      <c r="QG5811" s="242"/>
      <c r="QH5811" s="242"/>
      <c r="QI5811" s="242"/>
      <c r="QJ5811" s="242"/>
      <c r="QK5811" s="242"/>
    </row>
    <row r="5812" spans="439:453">
      <c r="PW5812" s="242"/>
      <c r="PX5812" s="242"/>
      <c r="PY5812" s="242"/>
      <c r="PZ5812" s="242"/>
      <c r="QA5812" s="242"/>
      <c r="QB5812" s="242"/>
      <c r="QC5812" s="242"/>
      <c r="QD5812" s="242"/>
      <c r="QE5812" s="242"/>
      <c r="QF5812" s="242"/>
      <c r="QG5812" s="242"/>
      <c r="QH5812" s="242"/>
      <c r="QI5812" s="242"/>
      <c r="QJ5812" s="242"/>
      <c r="QK5812" s="242"/>
    </row>
    <row r="5813" spans="439:453">
      <c r="PW5813" s="242"/>
      <c r="PX5813" s="242"/>
      <c r="PY5813" s="242"/>
      <c r="PZ5813" s="242"/>
      <c r="QA5813" s="242"/>
      <c r="QB5813" s="242"/>
      <c r="QC5813" s="242"/>
      <c r="QD5813" s="242"/>
      <c r="QE5813" s="242"/>
      <c r="QF5813" s="242"/>
      <c r="QG5813" s="242"/>
      <c r="QH5813" s="242"/>
      <c r="QI5813" s="242"/>
      <c r="QJ5813" s="242"/>
      <c r="QK5813" s="242"/>
    </row>
    <row r="5814" spans="439:453">
      <c r="PW5814" s="242"/>
      <c r="PX5814" s="242"/>
      <c r="PY5814" s="242"/>
      <c r="PZ5814" s="242"/>
      <c r="QA5814" s="242"/>
      <c r="QB5814" s="242"/>
      <c r="QC5814" s="242"/>
      <c r="QD5814" s="242"/>
      <c r="QE5814" s="242"/>
      <c r="QF5814" s="242"/>
      <c r="QG5814" s="242"/>
      <c r="QH5814" s="242"/>
      <c r="QI5814" s="242"/>
      <c r="QJ5814" s="242"/>
      <c r="QK5814" s="242"/>
    </row>
    <row r="5815" spans="439:453">
      <c r="PW5815" s="242"/>
      <c r="PX5815" s="242"/>
      <c r="PY5815" s="242"/>
      <c r="PZ5815" s="242"/>
      <c r="QA5815" s="242"/>
      <c r="QB5815" s="242"/>
      <c r="QC5815" s="242"/>
      <c r="QD5815" s="242"/>
      <c r="QE5815" s="242"/>
      <c r="QF5815" s="242"/>
      <c r="QG5815" s="242"/>
      <c r="QH5815" s="242"/>
      <c r="QI5815" s="242"/>
      <c r="QJ5815" s="242"/>
      <c r="QK5815" s="242"/>
    </row>
    <row r="5816" spans="439:453">
      <c r="PW5816" s="242"/>
      <c r="PX5816" s="242"/>
      <c r="PY5816" s="242"/>
      <c r="PZ5816" s="242"/>
      <c r="QA5816" s="242"/>
      <c r="QB5816" s="242"/>
      <c r="QC5816" s="242"/>
      <c r="QD5816" s="242"/>
      <c r="QE5816" s="242"/>
      <c r="QF5816" s="242"/>
      <c r="QG5816" s="242"/>
      <c r="QH5816" s="242"/>
      <c r="QI5816" s="242"/>
      <c r="QJ5816" s="242"/>
      <c r="QK5816" s="242"/>
    </row>
    <row r="5817" spans="439:453">
      <c r="PW5817" s="242"/>
      <c r="PX5817" s="242"/>
      <c r="PY5817" s="242"/>
      <c r="PZ5817" s="242"/>
      <c r="QA5817" s="242"/>
      <c r="QB5817" s="242"/>
      <c r="QC5817" s="242"/>
      <c r="QD5817" s="242"/>
      <c r="QE5817" s="242"/>
      <c r="QF5817" s="242"/>
      <c r="QG5817" s="242"/>
      <c r="QH5817" s="242"/>
      <c r="QI5817" s="242"/>
      <c r="QJ5817" s="242"/>
      <c r="QK5817" s="242"/>
    </row>
    <row r="5818" spans="439:453">
      <c r="PW5818" s="242"/>
      <c r="PX5818" s="242"/>
      <c r="PY5818" s="242"/>
      <c r="PZ5818" s="242"/>
      <c r="QA5818" s="242"/>
      <c r="QB5818" s="242"/>
      <c r="QC5818" s="242"/>
      <c r="QD5818" s="242"/>
      <c r="QE5818" s="242"/>
      <c r="QF5818" s="242"/>
      <c r="QG5818" s="242"/>
      <c r="QH5818" s="242"/>
      <c r="QI5818" s="242"/>
      <c r="QJ5818" s="242"/>
      <c r="QK5818" s="242"/>
    </row>
    <row r="5819" spans="439:453">
      <c r="PW5819" s="242"/>
      <c r="PX5819" s="242"/>
      <c r="PY5819" s="242"/>
      <c r="PZ5819" s="242"/>
      <c r="QA5819" s="242"/>
      <c r="QB5819" s="242"/>
      <c r="QC5819" s="242"/>
      <c r="QD5819" s="242"/>
      <c r="QE5819" s="242"/>
      <c r="QF5819" s="242"/>
      <c r="QG5819" s="242"/>
      <c r="QH5819" s="242"/>
      <c r="QI5819" s="242"/>
      <c r="QJ5819" s="242"/>
      <c r="QK5819" s="242"/>
    </row>
    <row r="5820" spans="439:453">
      <c r="PW5820" s="242"/>
      <c r="PX5820" s="242"/>
      <c r="PY5820" s="242"/>
      <c r="PZ5820" s="242"/>
      <c r="QA5820" s="242"/>
      <c r="QB5820" s="242"/>
      <c r="QC5820" s="242"/>
      <c r="QD5820" s="242"/>
      <c r="QE5820" s="242"/>
      <c r="QF5820" s="242"/>
      <c r="QG5820" s="242"/>
      <c r="QH5820" s="242"/>
      <c r="QI5820" s="242"/>
      <c r="QJ5820" s="242"/>
      <c r="QK5820" s="242"/>
    </row>
    <row r="5821" spans="439:453">
      <c r="PW5821" s="242"/>
      <c r="PX5821" s="242"/>
      <c r="PY5821" s="242"/>
      <c r="PZ5821" s="242"/>
      <c r="QA5821" s="242"/>
      <c r="QB5821" s="242"/>
      <c r="QC5821" s="242"/>
      <c r="QD5821" s="242"/>
      <c r="QE5821" s="242"/>
      <c r="QF5821" s="242"/>
      <c r="QG5821" s="242"/>
      <c r="QH5821" s="242"/>
      <c r="QI5821" s="242"/>
      <c r="QJ5821" s="242"/>
      <c r="QK5821" s="242"/>
    </row>
    <row r="5822" spans="439:453">
      <c r="PW5822" s="242"/>
      <c r="PX5822" s="242"/>
      <c r="PY5822" s="242"/>
      <c r="PZ5822" s="242"/>
      <c r="QA5822" s="242"/>
      <c r="QB5822" s="242"/>
      <c r="QC5822" s="242"/>
      <c r="QD5822" s="242"/>
      <c r="QE5822" s="242"/>
      <c r="QF5822" s="242"/>
      <c r="QG5822" s="242"/>
      <c r="QH5822" s="242"/>
      <c r="QI5822" s="242"/>
      <c r="QJ5822" s="242"/>
      <c r="QK5822" s="242"/>
    </row>
    <row r="5823" spans="439:453">
      <c r="PW5823" s="242"/>
      <c r="PX5823" s="242"/>
      <c r="PY5823" s="242"/>
      <c r="PZ5823" s="242"/>
      <c r="QA5823" s="242"/>
      <c r="QB5823" s="242"/>
      <c r="QC5823" s="242"/>
      <c r="QD5823" s="242"/>
      <c r="QE5823" s="242"/>
      <c r="QF5823" s="242"/>
      <c r="QG5823" s="242"/>
      <c r="QH5823" s="242"/>
      <c r="QI5823" s="242"/>
      <c r="QJ5823" s="242"/>
      <c r="QK5823" s="242"/>
    </row>
    <row r="5824" spans="439:453">
      <c r="PW5824" s="242"/>
      <c r="PX5824" s="242"/>
      <c r="PY5824" s="242"/>
      <c r="PZ5824" s="242"/>
      <c r="QA5824" s="242"/>
      <c r="QB5824" s="242"/>
      <c r="QC5824" s="242"/>
      <c r="QD5824" s="242"/>
      <c r="QE5824" s="242"/>
      <c r="QF5824" s="242"/>
      <c r="QG5824" s="242"/>
      <c r="QH5824" s="242"/>
      <c r="QI5824" s="242"/>
      <c r="QJ5824" s="242"/>
      <c r="QK5824" s="242"/>
    </row>
    <row r="5825" spans="439:453">
      <c r="PW5825" s="242"/>
      <c r="PX5825" s="242"/>
      <c r="PY5825" s="242"/>
      <c r="PZ5825" s="242"/>
      <c r="QA5825" s="242"/>
      <c r="QB5825" s="242"/>
      <c r="QC5825" s="242"/>
      <c r="QD5825" s="242"/>
      <c r="QE5825" s="242"/>
      <c r="QF5825" s="242"/>
      <c r="QG5825" s="242"/>
      <c r="QH5825" s="242"/>
      <c r="QI5825" s="242"/>
      <c r="QJ5825" s="242"/>
      <c r="QK5825" s="242"/>
    </row>
    <row r="5826" spans="439:453">
      <c r="PW5826" s="242"/>
      <c r="PX5826" s="242"/>
      <c r="PY5826" s="242"/>
      <c r="PZ5826" s="242"/>
      <c r="QA5826" s="242"/>
      <c r="QB5826" s="242"/>
      <c r="QC5826" s="242"/>
      <c r="QD5826" s="242"/>
      <c r="QE5826" s="242"/>
      <c r="QF5826" s="242"/>
      <c r="QG5826" s="242"/>
      <c r="QH5826" s="242"/>
      <c r="QI5826" s="242"/>
      <c r="QJ5826" s="242"/>
      <c r="QK5826" s="242"/>
    </row>
    <row r="5827" spans="439:453">
      <c r="PW5827" s="242"/>
      <c r="PX5827" s="242"/>
      <c r="PY5827" s="242"/>
      <c r="PZ5827" s="242"/>
      <c r="QA5827" s="242"/>
      <c r="QB5827" s="242"/>
      <c r="QC5827" s="242"/>
      <c r="QD5827" s="242"/>
      <c r="QE5827" s="242"/>
      <c r="QF5827" s="242"/>
      <c r="QG5827" s="242"/>
      <c r="QH5827" s="242"/>
      <c r="QI5827" s="242"/>
      <c r="QJ5827" s="242"/>
      <c r="QK5827" s="242"/>
    </row>
    <row r="5828" spans="439:453">
      <c r="PW5828" s="242"/>
      <c r="PX5828" s="242"/>
      <c r="PY5828" s="242"/>
      <c r="PZ5828" s="242"/>
      <c r="QA5828" s="242"/>
      <c r="QB5828" s="242"/>
      <c r="QC5828" s="242"/>
      <c r="QD5828" s="242"/>
      <c r="QE5828" s="242"/>
      <c r="QF5828" s="242"/>
      <c r="QG5828" s="242"/>
      <c r="QH5828" s="242"/>
      <c r="QI5828" s="242"/>
      <c r="QJ5828" s="242"/>
      <c r="QK5828" s="242"/>
    </row>
    <row r="5829" spans="439:453">
      <c r="PW5829" s="242"/>
      <c r="PX5829" s="242"/>
      <c r="PY5829" s="242"/>
      <c r="PZ5829" s="242"/>
      <c r="QA5829" s="242"/>
      <c r="QB5829" s="242"/>
      <c r="QC5829" s="242"/>
      <c r="QD5829" s="242"/>
      <c r="QE5829" s="242"/>
      <c r="QF5829" s="242"/>
      <c r="QG5829" s="242"/>
      <c r="QH5829" s="242"/>
      <c r="QI5829" s="242"/>
      <c r="QJ5829" s="242"/>
      <c r="QK5829" s="242"/>
    </row>
    <row r="5830" spans="439:453">
      <c r="PW5830" s="242"/>
      <c r="PX5830" s="242"/>
      <c r="PY5830" s="242"/>
      <c r="PZ5830" s="242"/>
      <c r="QA5830" s="242"/>
      <c r="QB5830" s="242"/>
      <c r="QC5830" s="242"/>
      <c r="QD5830" s="242"/>
      <c r="QE5830" s="242"/>
      <c r="QF5830" s="242"/>
      <c r="QG5830" s="242"/>
      <c r="QH5830" s="242"/>
      <c r="QI5830" s="242"/>
      <c r="QJ5830" s="242"/>
      <c r="QK5830" s="242"/>
    </row>
    <row r="5831" spans="439:453">
      <c r="PW5831" s="242"/>
      <c r="PX5831" s="242"/>
      <c r="PY5831" s="242"/>
      <c r="PZ5831" s="242"/>
      <c r="QA5831" s="242"/>
      <c r="QB5831" s="242"/>
      <c r="QC5831" s="242"/>
      <c r="QD5831" s="242"/>
      <c r="QE5831" s="242"/>
      <c r="QF5831" s="242"/>
      <c r="QG5831" s="242"/>
      <c r="QH5831" s="242"/>
      <c r="QI5831" s="242"/>
      <c r="QJ5831" s="242"/>
      <c r="QK5831" s="242"/>
    </row>
    <row r="5832" spans="439:453">
      <c r="PW5832" s="242"/>
      <c r="PX5832" s="242"/>
      <c r="PY5832" s="242"/>
      <c r="PZ5832" s="242"/>
      <c r="QA5832" s="242"/>
      <c r="QB5832" s="242"/>
      <c r="QC5832" s="242"/>
      <c r="QD5832" s="242"/>
      <c r="QE5832" s="242"/>
      <c r="QF5832" s="242"/>
      <c r="QG5832" s="242"/>
      <c r="QH5832" s="242"/>
      <c r="QI5832" s="242"/>
      <c r="QJ5832" s="242"/>
      <c r="QK5832" s="242"/>
    </row>
    <row r="5833" spans="439:453">
      <c r="PW5833" s="242"/>
      <c r="PX5833" s="242"/>
      <c r="PY5833" s="242"/>
      <c r="PZ5833" s="242"/>
      <c r="QA5833" s="242"/>
      <c r="QB5833" s="242"/>
      <c r="QC5833" s="242"/>
      <c r="QD5833" s="242"/>
      <c r="QE5833" s="242"/>
      <c r="QF5833" s="242"/>
      <c r="QG5833" s="242"/>
      <c r="QH5833" s="242"/>
      <c r="QI5833" s="242"/>
      <c r="QJ5833" s="242"/>
      <c r="QK5833" s="242"/>
    </row>
    <row r="5834" spans="439:453">
      <c r="PW5834" s="242"/>
      <c r="PX5834" s="242"/>
      <c r="PY5834" s="242"/>
      <c r="PZ5834" s="242"/>
      <c r="QA5834" s="242"/>
      <c r="QB5834" s="242"/>
      <c r="QC5834" s="242"/>
      <c r="QD5834" s="242"/>
      <c r="QE5834" s="242"/>
      <c r="QF5834" s="242"/>
      <c r="QG5834" s="242"/>
      <c r="QH5834" s="242"/>
      <c r="QI5834" s="242"/>
      <c r="QJ5834" s="242"/>
      <c r="QK5834" s="242"/>
    </row>
    <row r="5835" spans="439:453">
      <c r="PW5835" s="242"/>
      <c r="PX5835" s="242"/>
      <c r="PY5835" s="242"/>
      <c r="PZ5835" s="242"/>
      <c r="QA5835" s="242"/>
      <c r="QB5835" s="242"/>
      <c r="QC5835" s="242"/>
      <c r="QD5835" s="242"/>
      <c r="QE5835" s="242"/>
      <c r="QF5835" s="242"/>
      <c r="QG5835" s="242"/>
      <c r="QH5835" s="242"/>
      <c r="QI5835" s="242"/>
      <c r="QJ5835" s="242"/>
      <c r="QK5835" s="242"/>
    </row>
    <row r="5836" spans="439:453">
      <c r="PW5836" s="242"/>
      <c r="PX5836" s="242"/>
      <c r="PY5836" s="242"/>
      <c r="PZ5836" s="242"/>
      <c r="QA5836" s="242"/>
      <c r="QB5836" s="242"/>
      <c r="QC5836" s="242"/>
      <c r="QD5836" s="242"/>
      <c r="QE5836" s="242"/>
      <c r="QF5836" s="242"/>
      <c r="QG5836" s="242"/>
      <c r="QH5836" s="242"/>
      <c r="QI5836" s="242"/>
      <c r="QJ5836" s="242"/>
      <c r="QK5836" s="242"/>
    </row>
    <row r="5837" spans="439:453">
      <c r="PW5837" s="242"/>
      <c r="PX5837" s="242"/>
      <c r="PY5837" s="242"/>
      <c r="PZ5837" s="242"/>
      <c r="QA5837" s="242"/>
      <c r="QB5837" s="242"/>
      <c r="QC5837" s="242"/>
      <c r="QD5837" s="242"/>
      <c r="QE5837" s="242"/>
      <c r="QF5837" s="242"/>
      <c r="QG5837" s="242"/>
      <c r="QH5837" s="242"/>
      <c r="QI5837" s="242"/>
      <c r="QJ5837" s="242"/>
      <c r="QK5837" s="242"/>
    </row>
    <row r="5838" spans="439:453">
      <c r="PW5838" s="242"/>
      <c r="PX5838" s="242"/>
      <c r="PY5838" s="242"/>
      <c r="PZ5838" s="242"/>
      <c r="QA5838" s="242"/>
      <c r="QB5838" s="242"/>
      <c r="QC5838" s="242"/>
      <c r="QD5838" s="242"/>
      <c r="QE5838" s="242"/>
      <c r="QF5838" s="242"/>
      <c r="QG5838" s="242"/>
      <c r="QH5838" s="242"/>
      <c r="QI5838" s="242"/>
      <c r="QJ5838" s="242"/>
      <c r="QK5838" s="242"/>
    </row>
    <row r="5839" spans="439:453">
      <c r="PW5839" s="242"/>
      <c r="PX5839" s="242"/>
      <c r="PY5839" s="242"/>
      <c r="PZ5839" s="242"/>
      <c r="QA5839" s="242"/>
      <c r="QB5839" s="242"/>
      <c r="QC5839" s="242"/>
      <c r="QD5839" s="242"/>
      <c r="QE5839" s="242"/>
      <c r="QF5839" s="242"/>
      <c r="QG5839" s="242"/>
      <c r="QH5839" s="242"/>
      <c r="QI5839" s="242"/>
      <c r="QJ5839" s="242"/>
      <c r="QK5839" s="242"/>
    </row>
    <row r="5840" spans="439:453">
      <c r="PW5840" s="242"/>
      <c r="PX5840" s="242"/>
      <c r="PY5840" s="242"/>
      <c r="PZ5840" s="242"/>
      <c r="QA5840" s="242"/>
      <c r="QB5840" s="242"/>
      <c r="QC5840" s="242"/>
      <c r="QD5840" s="242"/>
      <c r="QE5840" s="242"/>
      <c r="QF5840" s="242"/>
      <c r="QG5840" s="242"/>
      <c r="QH5840" s="242"/>
      <c r="QI5840" s="242"/>
      <c r="QJ5840" s="242"/>
      <c r="QK5840" s="242"/>
    </row>
    <row r="5841" spans="439:453">
      <c r="PW5841" s="242"/>
      <c r="PX5841" s="242"/>
      <c r="PY5841" s="242"/>
      <c r="PZ5841" s="242"/>
      <c r="QA5841" s="242"/>
      <c r="QB5841" s="242"/>
      <c r="QC5841" s="242"/>
      <c r="QD5841" s="242"/>
      <c r="QE5841" s="242"/>
      <c r="QF5841" s="242"/>
      <c r="QG5841" s="242"/>
      <c r="QH5841" s="242"/>
      <c r="QI5841" s="242"/>
      <c r="QJ5841" s="242"/>
      <c r="QK5841" s="242"/>
    </row>
    <row r="5842" spans="439:453">
      <c r="PW5842" s="242"/>
      <c r="PX5842" s="242"/>
      <c r="PY5842" s="242"/>
      <c r="PZ5842" s="242"/>
      <c r="QA5842" s="242"/>
      <c r="QB5842" s="242"/>
      <c r="QC5842" s="242"/>
      <c r="QD5842" s="242"/>
      <c r="QE5842" s="242"/>
      <c r="QF5842" s="242"/>
      <c r="QG5842" s="242"/>
      <c r="QH5842" s="242"/>
      <c r="QI5842" s="242"/>
      <c r="QJ5842" s="242"/>
      <c r="QK5842" s="242"/>
    </row>
    <row r="5843" spans="439:453">
      <c r="PW5843" s="242"/>
      <c r="PX5843" s="242"/>
      <c r="PY5843" s="242"/>
      <c r="PZ5843" s="242"/>
      <c r="QA5843" s="242"/>
      <c r="QB5843" s="242"/>
      <c r="QC5843" s="242"/>
      <c r="QD5843" s="242"/>
      <c r="QE5843" s="242"/>
      <c r="QF5843" s="242"/>
      <c r="QG5843" s="242"/>
      <c r="QH5843" s="242"/>
      <c r="QI5843" s="242"/>
      <c r="QJ5843" s="242"/>
      <c r="QK5843" s="242"/>
    </row>
    <row r="5844" spans="439:453">
      <c r="PW5844" s="242"/>
      <c r="PX5844" s="242"/>
      <c r="PY5844" s="242"/>
      <c r="PZ5844" s="242"/>
      <c r="QA5844" s="242"/>
      <c r="QB5844" s="242"/>
      <c r="QC5844" s="242"/>
      <c r="QD5844" s="242"/>
      <c r="QE5844" s="242"/>
      <c r="QF5844" s="242"/>
      <c r="QG5844" s="242"/>
      <c r="QH5844" s="242"/>
      <c r="QI5844" s="242"/>
      <c r="QJ5844" s="242"/>
      <c r="QK5844" s="242"/>
    </row>
    <row r="5845" spans="439:453">
      <c r="PW5845" s="242"/>
      <c r="PX5845" s="242"/>
      <c r="PY5845" s="242"/>
      <c r="PZ5845" s="242"/>
      <c r="QA5845" s="242"/>
      <c r="QB5845" s="242"/>
      <c r="QC5845" s="242"/>
      <c r="QD5845" s="242"/>
      <c r="QE5845" s="242"/>
      <c r="QF5845" s="242"/>
      <c r="QG5845" s="242"/>
      <c r="QH5845" s="242"/>
      <c r="QI5845" s="242"/>
      <c r="QJ5845" s="242"/>
      <c r="QK5845" s="242"/>
    </row>
    <row r="5846" spans="439:453">
      <c r="PW5846" s="242"/>
      <c r="PX5846" s="242"/>
      <c r="PY5846" s="242"/>
      <c r="PZ5846" s="242"/>
      <c r="QA5846" s="242"/>
      <c r="QB5846" s="242"/>
      <c r="QC5846" s="242"/>
      <c r="QD5846" s="242"/>
      <c r="QE5846" s="242"/>
      <c r="QF5846" s="242"/>
      <c r="QG5846" s="242"/>
      <c r="QH5846" s="242"/>
      <c r="QI5846" s="242"/>
      <c r="QJ5846" s="242"/>
      <c r="QK5846" s="242"/>
    </row>
    <row r="5847" spans="439:453">
      <c r="PW5847" s="242"/>
      <c r="PX5847" s="242"/>
      <c r="PY5847" s="242"/>
      <c r="PZ5847" s="242"/>
      <c r="QA5847" s="242"/>
      <c r="QB5847" s="242"/>
      <c r="QC5847" s="242"/>
      <c r="QD5847" s="242"/>
      <c r="QE5847" s="242"/>
      <c r="QF5847" s="242"/>
      <c r="QG5847" s="242"/>
      <c r="QH5847" s="242"/>
      <c r="QI5847" s="242"/>
      <c r="QJ5847" s="242"/>
      <c r="QK5847" s="242"/>
    </row>
    <row r="5848" spans="439:453">
      <c r="PW5848" s="242"/>
      <c r="PX5848" s="242"/>
      <c r="PY5848" s="242"/>
      <c r="PZ5848" s="242"/>
      <c r="QA5848" s="242"/>
      <c r="QB5848" s="242"/>
      <c r="QC5848" s="242"/>
      <c r="QD5848" s="242"/>
      <c r="QE5848" s="242"/>
      <c r="QF5848" s="242"/>
      <c r="QG5848" s="242"/>
      <c r="QH5848" s="242"/>
      <c r="QI5848" s="242"/>
      <c r="QJ5848" s="242"/>
      <c r="QK5848" s="242"/>
    </row>
    <row r="5849" spans="439:453">
      <c r="PW5849" s="242"/>
      <c r="PX5849" s="242"/>
      <c r="PY5849" s="242"/>
      <c r="PZ5849" s="242"/>
      <c r="QA5849" s="242"/>
      <c r="QB5849" s="242"/>
      <c r="QC5849" s="242"/>
      <c r="QD5849" s="242"/>
      <c r="QE5849" s="242"/>
      <c r="QF5849" s="242"/>
      <c r="QG5849" s="242"/>
      <c r="QH5849" s="242"/>
      <c r="QI5849" s="242"/>
      <c r="QJ5849" s="242"/>
      <c r="QK5849" s="242"/>
    </row>
    <row r="5850" spans="439:453">
      <c r="PW5850" s="242"/>
      <c r="PX5850" s="242"/>
      <c r="PY5850" s="242"/>
      <c r="PZ5850" s="242"/>
      <c r="QA5850" s="242"/>
      <c r="QB5850" s="242"/>
      <c r="QC5850" s="242"/>
      <c r="QD5850" s="242"/>
      <c r="QE5850" s="242"/>
      <c r="QF5850" s="242"/>
      <c r="QG5850" s="242"/>
      <c r="QH5850" s="242"/>
      <c r="QI5850" s="242"/>
      <c r="QJ5850" s="242"/>
      <c r="QK5850" s="242"/>
    </row>
    <row r="5851" spans="439:453">
      <c r="PW5851" s="242"/>
      <c r="PX5851" s="242"/>
      <c r="PY5851" s="242"/>
      <c r="PZ5851" s="242"/>
      <c r="QA5851" s="242"/>
      <c r="QB5851" s="242"/>
      <c r="QC5851" s="242"/>
      <c r="QD5851" s="242"/>
      <c r="QE5851" s="242"/>
      <c r="QF5851" s="242"/>
      <c r="QG5851" s="242"/>
      <c r="QH5851" s="242"/>
      <c r="QI5851" s="242"/>
      <c r="QJ5851" s="242"/>
      <c r="QK5851" s="242"/>
    </row>
    <row r="5852" spans="439:453">
      <c r="PW5852" s="242"/>
      <c r="PX5852" s="242"/>
      <c r="PY5852" s="242"/>
      <c r="PZ5852" s="242"/>
      <c r="QA5852" s="242"/>
      <c r="QB5852" s="242"/>
      <c r="QC5852" s="242"/>
      <c r="QD5852" s="242"/>
      <c r="QE5852" s="242"/>
      <c r="QF5852" s="242"/>
      <c r="QG5852" s="242"/>
      <c r="QH5852" s="242"/>
      <c r="QI5852" s="242"/>
      <c r="QJ5852" s="242"/>
      <c r="QK5852" s="242"/>
    </row>
    <row r="5853" spans="439:453">
      <c r="PW5853" s="242"/>
      <c r="PX5853" s="242"/>
      <c r="PY5853" s="242"/>
      <c r="PZ5853" s="242"/>
      <c r="QA5853" s="242"/>
      <c r="QB5853" s="242"/>
      <c r="QC5853" s="242"/>
      <c r="QD5853" s="242"/>
      <c r="QE5853" s="242"/>
      <c r="QF5853" s="242"/>
      <c r="QG5853" s="242"/>
      <c r="QH5853" s="242"/>
      <c r="QI5853" s="242"/>
      <c r="QJ5853" s="242"/>
      <c r="QK5853" s="242"/>
    </row>
    <row r="5854" spans="439:453">
      <c r="PW5854" s="242"/>
      <c r="PX5854" s="242"/>
      <c r="PY5854" s="242"/>
      <c r="PZ5854" s="242"/>
      <c r="QA5854" s="242"/>
      <c r="QB5854" s="242"/>
      <c r="QC5854" s="242"/>
      <c r="QD5854" s="242"/>
      <c r="QE5854" s="242"/>
      <c r="QF5854" s="242"/>
      <c r="QG5854" s="242"/>
      <c r="QH5854" s="242"/>
      <c r="QI5854" s="242"/>
      <c r="QJ5854" s="242"/>
      <c r="QK5854" s="242"/>
    </row>
    <row r="5855" spans="439:453">
      <c r="PW5855" s="242"/>
      <c r="PX5855" s="242"/>
      <c r="PY5855" s="242"/>
      <c r="PZ5855" s="242"/>
      <c r="QA5855" s="242"/>
      <c r="QB5855" s="242"/>
      <c r="QC5855" s="242"/>
      <c r="QD5855" s="242"/>
      <c r="QE5855" s="242"/>
      <c r="QF5855" s="242"/>
      <c r="QG5855" s="242"/>
      <c r="QH5855" s="242"/>
      <c r="QI5855" s="242"/>
      <c r="QJ5855" s="242"/>
      <c r="QK5855" s="242"/>
    </row>
    <row r="5856" spans="439:453">
      <c r="PW5856" s="242"/>
      <c r="PX5856" s="242"/>
      <c r="PY5856" s="242"/>
      <c r="PZ5856" s="242"/>
      <c r="QA5856" s="242"/>
      <c r="QB5856" s="242"/>
      <c r="QC5856" s="242"/>
      <c r="QD5856" s="242"/>
      <c r="QE5856" s="242"/>
      <c r="QF5856" s="242"/>
      <c r="QG5856" s="242"/>
      <c r="QH5856" s="242"/>
      <c r="QI5856" s="242"/>
      <c r="QJ5856" s="242"/>
      <c r="QK5856" s="242"/>
    </row>
    <row r="5857" spans="439:453">
      <c r="PW5857" s="242"/>
      <c r="PX5857" s="242"/>
      <c r="PY5857" s="242"/>
      <c r="PZ5857" s="242"/>
      <c r="QA5857" s="242"/>
      <c r="QB5857" s="242"/>
      <c r="QC5857" s="242"/>
      <c r="QD5857" s="242"/>
      <c r="QE5857" s="242"/>
      <c r="QF5857" s="242"/>
      <c r="QG5857" s="242"/>
      <c r="QH5857" s="242"/>
      <c r="QI5857" s="242"/>
      <c r="QJ5857" s="242"/>
      <c r="QK5857" s="242"/>
    </row>
    <row r="5858" spans="439:453">
      <c r="PW5858" s="242"/>
      <c r="PX5858" s="242"/>
      <c r="PY5858" s="242"/>
      <c r="PZ5858" s="242"/>
      <c r="QA5858" s="242"/>
      <c r="QB5858" s="242"/>
      <c r="QC5858" s="242"/>
      <c r="QD5858" s="242"/>
      <c r="QE5858" s="242"/>
      <c r="QF5858" s="242"/>
      <c r="QG5858" s="242"/>
      <c r="QH5858" s="242"/>
      <c r="QI5858" s="242"/>
      <c r="QJ5858" s="242"/>
      <c r="QK5858" s="242"/>
    </row>
    <row r="5859" spans="439:453">
      <c r="PW5859" s="242"/>
      <c r="PX5859" s="242"/>
      <c r="PY5859" s="242"/>
      <c r="PZ5859" s="242"/>
      <c r="QA5859" s="242"/>
      <c r="QB5859" s="242"/>
      <c r="QC5859" s="242"/>
      <c r="QD5859" s="242"/>
      <c r="QE5859" s="242"/>
      <c r="QF5859" s="242"/>
      <c r="QG5859" s="242"/>
      <c r="QH5859" s="242"/>
      <c r="QI5859" s="242"/>
      <c r="QJ5859" s="242"/>
      <c r="QK5859" s="242"/>
    </row>
    <row r="5860" spans="439:453">
      <c r="PW5860" s="242"/>
      <c r="PX5860" s="242"/>
      <c r="PY5860" s="242"/>
      <c r="PZ5860" s="242"/>
      <c r="QA5860" s="242"/>
      <c r="QB5860" s="242"/>
      <c r="QC5860" s="242"/>
      <c r="QD5860" s="242"/>
      <c r="QE5860" s="242"/>
      <c r="QF5860" s="242"/>
      <c r="QG5860" s="242"/>
      <c r="QH5860" s="242"/>
      <c r="QI5860" s="242"/>
      <c r="QJ5860" s="242"/>
      <c r="QK5860" s="242"/>
    </row>
    <row r="5861" spans="439:453">
      <c r="PW5861" s="242"/>
      <c r="PX5861" s="242"/>
      <c r="PY5861" s="242"/>
      <c r="PZ5861" s="242"/>
      <c r="QA5861" s="242"/>
      <c r="QB5861" s="242"/>
      <c r="QC5861" s="242"/>
      <c r="QD5861" s="242"/>
      <c r="QE5861" s="242"/>
      <c r="QF5861" s="242"/>
      <c r="QG5861" s="242"/>
      <c r="QH5861" s="242"/>
      <c r="QI5861" s="242"/>
      <c r="QJ5861" s="242"/>
      <c r="QK5861" s="242"/>
    </row>
    <row r="5862" spans="439:453">
      <c r="PW5862" s="242"/>
      <c r="PX5862" s="242"/>
      <c r="PY5862" s="242"/>
      <c r="PZ5862" s="242"/>
      <c r="QA5862" s="242"/>
      <c r="QB5862" s="242"/>
      <c r="QC5862" s="242"/>
      <c r="QD5862" s="242"/>
      <c r="QE5862" s="242"/>
      <c r="QF5862" s="242"/>
      <c r="QG5862" s="242"/>
      <c r="QH5862" s="242"/>
      <c r="QI5862" s="242"/>
      <c r="QJ5862" s="242"/>
      <c r="QK5862" s="242"/>
    </row>
    <row r="5863" spans="439:453">
      <c r="PW5863" s="242"/>
      <c r="PX5863" s="242"/>
      <c r="PY5863" s="242"/>
      <c r="PZ5863" s="242"/>
      <c r="QA5863" s="242"/>
      <c r="QB5863" s="242"/>
      <c r="QC5863" s="242"/>
      <c r="QD5863" s="242"/>
      <c r="QE5863" s="242"/>
      <c r="QF5863" s="242"/>
      <c r="QG5863" s="242"/>
      <c r="QH5863" s="242"/>
      <c r="QI5863" s="242"/>
      <c r="QJ5863" s="242"/>
      <c r="QK5863" s="242"/>
    </row>
    <row r="5864" spans="439:453">
      <c r="PW5864" s="242"/>
      <c r="PX5864" s="242"/>
      <c r="PY5864" s="242"/>
      <c r="PZ5864" s="242"/>
      <c r="QA5864" s="242"/>
      <c r="QB5864" s="242"/>
      <c r="QC5864" s="242"/>
      <c r="QD5864" s="242"/>
      <c r="QE5864" s="242"/>
      <c r="QF5864" s="242"/>
      <c r="QG5864" s="242"/>
      <c r="QH5864" s="242"/>
      <c r="QI5864" s="242"/>
      <c r="QJ5864" s="242"/>
      <c r="QK5864" s="242"/>
    </row>
    <row r="5865" spans="439:453">
      <c r="PW5865" s="242"/>
      <c r="PX5865" s="242"/>
      <c r="PY5865" s="242"/>
      <c r="PZ5865" s="242"/>
      <c r="QA5865" s="242"/>
      <c r="QB5865" s="242"/>
      <c r="QC5865" s="242"/>
      <c r="QD5865" s="242"/>
      <c r="QE5865" s="242"/>
      <c r="QF5865" s="242"/>
      <c r="QG5865" s="242"/>
      <c r="QH5865" s="242"/>
      <c r="QI5865" s="242"/>
      <c r="QJ5865" s="242"/>
      <c r="QK5865" s="242"/>
    </row>
    <row r="5866" spans="439:453">
      <c r="PW5866" s="242"/>
      <c r="PX5866" s="242"/>
      <c r="PY5866" s="242"/>
      <c r="PZ5866" s="242"/>
      <c r="QA5866" s="242"/>
      <c r="QB5866" s="242"/>
      <c r="QC5866" s="242"/>
      <c r="QD5866" s="242"/>
      <c r="QE5866" s="242"/>
      <c r="QF5866" s="242"/>
      <c r="QG5866" s="242"/>
      <c r="QH5866" s="242"/>
      <c r="QI5866" s="242"/>
      <c r="QJ5866" s="242"/>
      <c r="QK5866" s="242"/>
    </row>
    <row r="5867" spans="439:453">
      <c r="PW5867" s="242"/>
      <c r="PX5867" s="242"/>
      <c r="PY5867" s="242"/>
      <c r="PZ5867" s="242"/>
      <c r="QA5867" s="242"/>
      <c r="QB5867" s="242"/>
      <c r="QC5867" s="242"/>
      <c r="QD5867" s="242"/>
      <c r="QE5867" s="242"/>
      <c r="QF5867" s="242"/>
      <c r="QG5867" s="242"/>
      <c r="QH5867" s="242"/>
      <c r="QI5867" s="242"/>
      <c r="QJ5867" s="242"/>
      <c r="QK5867" s="242"/>
    </row>
    <row r="5868" spans="439:453">
      <c r="PW5868" s="242"/>
      <c r="PX5868" s="242"/>
      <c r="PY5868" s="242"/>
      <c r="PZ5868" s="242"/>
      <c r="QA5868" s="242"/>
      <c r="QB5868" s="242"/>
      <c r="QC5868" s="242"/>
      <c r="QD5868" s="242"/>
      <c r="QE5868" s="242"/>
      <c r="QF5868" s="242"/>
      <c r="QG5868" s="242"/>
      <c r="QH5868" s="242"/>
      <c r="QI5868" s="242"/>
      <c r="QJ5868" s="242"/>
      <c r="QK5868" s="242"/>
    </row>
    <row r="5869" spans="439:453">
      <c r="PW5869" s="242"/>
      <c r="PX5869" s="242"/>
      <c r="PY5869" s="242"/>
      <c r="PZ5869" s="242"/>
      <c r="QA5869" s="242"/>
      <c r="QB5869" s="242"/>
      <c r="QC5869" s="242"/>
      <c r="QD5869" s="242"/>
      <c r="QE5869" s="242"/>
      <c r="QF5869" s="242"/>
      <c r="QG5869" s="242"/>
      <c r="QH5869" s="242"/>
      <c r="QI5869" s="242"/>
      <c r="QJ5869" s="242"/>
      <c r="QK5869" s="242"/>
    </row>
    <row r="5870" spans="439:453">
      <c r="PW5870" s="242"/>
      <c r="PX5870" s="242"/>
      <c r="PY5870" s="242"/>
      <c r="PZ5870" s="242"/>
      <c r="QA5870" s="242"/>
      <c r="QB5870" s="242"/>
      <c r="QC5870" s="242"/>
      <c r="QD5870" s="242"/>
      <c r="QE5870" s="242"/>
      <c r="QF5870" s="242"/>
      <c r="QG5870" s="242"/>
      <c r="QH5870" s="242"/>
      <c r="QI5870" s="242"/>
      <c r="QJ5870" s="242"/>
      <c r="QK5870" s="242"/>
    </row>
    <row r="5871" spans="439:453">
      <c r="PW5871" s="242"/>
      <c r="PX5871" s="242"/>
      <c r="PY5871" s="242"/>
      <c r="PZ5871" s="242"/>
      <c r="QA5871" s="242"/>
      <c r="QB5871" s="242"/>
      <c r="QC5871" s="242"/>
      <c r="QD5871" s="242"/>
      <c r="QE5871" s="242"/>
      <c r="QF5871" s="242"/>
      <c r="QG5871" s="242"/>
      <c r="QH5871" s="242"/>
      <c r="QI5871" s="242"/>
      <c r="QJ5871" s="242"/>
      <c r="QK5871" s="242"/>
    </row>
    <row r="5872" spans="439:453">
      <c r="PW5872" s="242"/>
      <c r="PX5872" s="242"/>
      <c r="PY5872" s="242"/>
      <c r="PZ5872" s="242"/>
      <c r="QA5872" s="242"/>
      <c r="QB5872" s="242"/>
      <c r="QC5872" s="242"/>
      <c r="QD5872" s="242"/>
      <c r="QE5872" s="242"/>
      <c r="QF5872" s="242"/>
      <c r="QG5872" s="242"/>
      <c r="QH5872" s="242"/>
      <c r="QI5872" s="242"/>
      <c r="QJ5872" s="242"/>
      <c r="QK5872" s="242"/>
    </row>
    <row r="5873" spans="439:453">
      <c r="PW5873" s="242"/>
      <c r="PX5873" s="242"/>
      <c r="PY5873" s="242"/>
      <c r="PZ5873" s="242"/>
      <c r="QA5873" s="242"/>
      <c r="QB5873" s="242"/>
      <c r="QC5873" s="242"/>
      <c r="QD5873" s="242"/>
      <c r="QE5873" s="242"/>
      <c r="QF5873" s="242"/>
      <c r="QG5873" s="242"/>
      <c r="QH5873" s="242"/>
      <c r="QI5873" s="242"/>
      <c r="QJ5873" s="242"/>
      <c r="QK5873" s="242"/>
    </row>
    <row r="5874" spans="439:453">
      <c r="PW5874" s="242"/>
      <c r="PX5874" s="242"/>
      <c r="PY5874" s="242"/>
      <c r="PZ5874" s="242"/>
      <c r="QA5874" s="242"/>
      <c r="QB5874" s="242"/>
      <c r="QC5874" s="242"/>
      <c r="QD5874" s="242"/>
      <c r="QE5874" s="242"/>
      <c r="QF5874" s="242"/>
      <c r="QG5874" s="242"/>
      <c r="QH5874" s="242"/>
      <c r="QI5874" s="242"/>
      <c r="QJ5874" s="242"/>
      <c r="QK5874" s="242"/>
    </row>
    <row r="5875" spans="439:453">
      <c r="PW5875" s="242"/>
      <c r="PX5875" s="242"/>
      <c r="PY5875" s="242"/>
      <c r="PZ5875" s="242"/>
      <c r="QA5875" s="242"/>
      <c r="QB5875" s="242"/>
      <c r="QC5875" s="242"/>
      <c r="QD5875" s="242"/>
      <c r="QE5875" s="242"/>
      <c r="QF5875" s="242"/>
      <c r="QG5875" s="242"/>
      <c r="QH5875" s="242"/>
      <c r="QI5875" s="242"/>
      <c r="QJ5875" s="242"/>
      <c r="QK5875" s="242"/>
    </row>
    <row r="5876" spans="439:453">
      <c r="PW5876" s="242"/>
      <c r="PX5876" s="242"/>
      <c r="PY5876" s="242"/>
      <c r="PZ5876" s="242"/>
      <c r="QA5876" s="242"/>
      <c r="QB5876" s="242"/>
      <c r="QC5876" s="242"/>
      <c r="QD5876" s="242"/>
      <c r="QE5876" s="242"/>
      <c r="QF5876" s="242"/>
      <c r="QG5876" s="242"/>
      <c r="QH5876" s="242"/>
      <c r="QI5876" s="242"/>
      <c r="QJ5876" s="242"/>
      <c r="QK5876" s="242"/>
    </row>
    <row r="5877" spans="439:453">
      <c r="PW5877" s="242"/>
      <c r="PX5877" s="242"/>
      <c r="PY5877" s="242"/>
      <c r="PZ5877" s="242"/>
      <c r="QA5877" s="242"/>
      <c r="QB5877" s="242"/>
      <c r="QC5877" s="242"/>
      <c r="QD5877" s="242"/>
      <c r="QE5877" s="242"/>
      <c r="QF5877" s="242"/>
      <c r="QG5877" s="242"/>
      <c r="QH5877" s="242"/>
      <c r="QI5877" s="242"/>
      <c r="QJ5877" s="242"/>
      <c r="QK5877" s="242"/>
    </row>
    <row r="5878" spans="439:453">
      <c r="PW5878" s="242"/>
      <c r="PX5878" s="242"/>
      <c r="PY5878" s="242"/>
      <c r="PZ5878" s="242"/>
      <c r="QA5878" s="242"/>
      <c r="QB5878" s="242"/>
      <c r="QC5878" s="242"/>
      <c r="QD5878" s="242"/>
      <c r="QE5878" s="242"/>
      <c r="QF5878" s="242"/>
      <c r="QG5878" s="242"/>
      <c r="QH5878" s="242"/>
      <c r="QI5878" s="242"/>
      <c r="QJ5878" s="242"/>
      <c r="QK5878" s="242"/>
    </row>
    <row r="5879" spans="439:453">
      <c r="PW5879" s="242"/>
      <c r="PX5879" s="242"/>
      <c r="PY5879" s="242"/>
      <c r="PZ5879" s="242"/>
      <c r="QA5879" s="242"/>
      <c r="QB5879" s="242"/>
      <c r="QC5879" s="242"/>
      <c r="QD5879" s="242"/>
      <c r="QE5879" s="242"/>
      <c r="QF5879" s="242"/>
      <c r="QG5879" s="242"/>
      <c r="QH5879" s="242"/>
      <c r="QI5879" s="242"/>
      <c r="QJ5879" s="242"/>
      <c r="QK5879" s="242"/>
    </row>
    <row r="5880" spans="439:453">
      <c r="PW5880" s="242"/>
      <c r="PX5880" s="242"/>
      <c r="PY5880" s="242"/>
      <c r="PZ5880" s="242"/>
      <c r="QA5880" s="242"/>
      <c r="QB5880" s="242"/>
      <c r="QC5880" s="242"/>
      <c r="QD5880" s="242"/>
      <c r="QE5880" s="242"/>
      <c r="QF5880" s="242"/>
      <c r="QG5880" s="242"/>
      <c r="QH5880" s="242"/>
      <c r="QI5880" s="242"/>
      <c r="QJ5880" s="242"/>
      <c r="QK5880" s="242"/>
    </row>
    <row r="5881" spans="439:453">
      <c r="PW5881" s="242"/>
      <c r="PX5881" s="242"/>
      <c r="PY5881" s="242"/>
      <c r="PZ5881" s="242"/>
      <c r="QA5881" s="242"/>
      <c r="QB5881" s="242"/>
      <c r="QC5881" s="242"/>
      <c r="QD5881" s="242"/>
      <c r="QE5881" s="242"/>
      <c r="QF5881" s="242"/>
      <c r="QG5881" s="242"/>
      <c r="QH5881" s="242"/>
      <c r="QI5881" s="242"/>
      <c r="QJ5881" s="242"/>
      <c r="QK5881" s="242"/>
    </row>
    <row r="5882" spans="439:453">
      <c r="PW5882" s="242"/>
      <c r="PX5882" s="242"/>
      <c r="PY5882" s="242"/>
      <c r="PZ5882" s="242"/>
      <c r="QA5882" s="242"/>
      <c r="QB5882" s="242"/>
      <c r="QC5882" s="242"/>
      <c r="QD5882" s="242"/>
      <c r="QE5882" s="242"/>
      <c r="QF5882" s="242"/>
      <c r="QG5882" s="242"/>
      <c r="QH5882" s="242"/>
      <c r="QI5882" s="242"/>
      <c r="QJ5882" s="242"/>
      <c r="QK5882" s="242"/>
    </row>
    <row r="5883" spans="439:453">
      <c r="PW5883" s="242"/>
      <c r="PX5883" s="242"/>
      <c r="PY5883" s="242"/>
      <c r="PZ5883" s="242"/>
      <c r="QA5883" s="242"/>
      <c r="QB5883" s="242"/>
      <c r="QC5883" s="242"/>
      <c r="QD5883" s="242"/>
      <c r="QE5883" s="242"/>
      <c r="QF5883" s="242"/>
      <c r="QG5883" s="242"/>
      <c r="QH5883" s="242"/>
      <c r="QI5883" s="242"/>
      <c r="QJ5883" s="242"/>
      <c r="QK5883" s="242"/>
    </row>
    <row r="5884" spans="439:453">
      <c r="PW5884" s="242"/>
      <c r="PX5884" s="242"/>
      <c r="PY5884" s="242"/>
      <c r="PZ5884" s="242"/>
      <c r="QA5884" s="242"/>
      <c r="QB5884" s="242"/>
      <c r="QC5884" s="242"/>
      <c r="QD5884" s="242"/>
      <c r="QE5884" s="242"/>
      <c r="QF5884" s="242"/>
      <c r="QG5884" s="242"/>
      <c r="QH5884" s="242"/>
      <c r="QI5884" s="242"/>
      <c r="QJ5884" s="242"/>
      <c r="QK5884" s="242"/>
    </row>
    <row r="5885" spans="439:453">
      <c r="PW5885" s="242"/>
      <c r="PX5885" s="242"/>
      <c r="PY5885" s="242"/>
      <c r="PZ5885" s="242"/>
      <c r="QA5885" s="242"/>
      <c r="QB5885" s="242"/>
      <c r="QC5885" s="242"/>
      <c r="QD5885" s="242"/>
      <c r="QE5885" s="242"/>
      <c r="QF5885" s="242"/>
      <c r="QG5885" s="242"/>
      <c r="QH5885" s="242"/>
      <c r="QI5885" s="242"/>
      <c r="QJ5885" s="242"/>
      <c r="QK5885" s="242"/>
    </row>
    <row r="5886" spans="439:453">
      <c r="PW5886" s="242"/>
      <c r="PX5886" s="242"/>
      <c r="PY5886" s="242"/>
      <c r="PZ5886" s="242"/>
      <c r="QA5886" s="242"/>
      <c r="QB5886" s="242"/>
      <c r="QC5886" s="242"/>
      <c r="QD5886" s="242"/>
      <c r="QE5886" s="242"/>
      <c r="QF5886" s="242"/>
      <c r="QG5886" s="242"/>
      <c r="QH5886" s="242"/>
      <c r="QI5886" s="242"/>
      <c r="QJ5886" s="242"/>
      <c r="QK5886" s="242"/>
    </row>
    <row r="5887" spans="439:453">
      <c r="PW5887" s="242"/>
      <c r="PX5887" s="242"/>
      <c r="PY5887" s="242"/>
      <c r="PZ5887" s="242"/>
      <c r="QA5887" s="242"/>
      <c r="QB5887" s="242"/>
      <c r="QC5887" s="242"/>
      <c r="QD5887" s="242"/>
      <c r="QE5887" s="242"/>
      <c r="QF5887" s="242"/>
      <c r="QG5887" s="242"/>
      <c r="QH5887" s="242"/>
      <c r="QI5887" s="242"/>
      <c r="QJ5887" s="242"/>
      <c r="QK5887" s="242"/>
    </row>
    <row r="5888" spans="439:453">
      <c r="PW5888" s="242"/>
      <c r="PX5888" s="242"/>
      <c r="PY5888" s="242"/>
      <c r="PZ5888" s="242"/>
      <c r="QA5888" s="242"/>
      <c r="QB5888" s="242"/>
      <c r="QC5888" s="242"/>
      <c r="QD5888" s="242"/>
      <c r="QE5888" s="242"/>
      <c r="QF5888" s="242"/>
      <c r="QG5888" s="242"/>
      <c r="QH5888" s="242"/>
      <c r="QI5888" s="242"/>
      <c r="QJ5888" s="242"/>
      <c r="QK5888" s="242"/>
    </row>
    <row r="5889" spans="439:453">
      <c r="PW5889" s="242"/>
      <c r="PX5889" s="242"/>
      <c r="PY5889" s="242"/>
      <c r="PZ5889" s="242"/>
      <c r="QA5889" s="242"/>
      <c r="QB5889" s="242"/>
      <c r="QC5889" s="242"/>
      <c r="QD5889" s="242"/>
      <c r="QE5889" s="242"/>
      <c r="QF5889" s="242"/>
      <c r="QG5889" s="242"/>
      <c r="QH5889" s="242"/>
      <c r="QI5889" s="242"/>
      <c r="QJ5889" s="242"/>
      <c r="QK5889" s="242"/>
    </row>
    <row r="5890" spans="439:453">
      <c r="PW5890" s="242"/>
      <c r="PX5890" s="242"/>
      <c r="PY5890" s="242"/>
      <c r="PZ5890" s="242"/>
      <c r="QA5890" s="242"/>
      <c r="QB5890" s="242"/>
      <c r="QC5890" s="242"/>
      <c r="QD5890" s="242"/>
      <c r="QE5890" s="242"/>
      <c r="QF5890" s="242"/>
      <c r="QG5890" s="242"/>
      <c r="QH5890" s="242"/>
      <c r="QI5890" s="242"/>
      <c r="QJ5890" s="242"/>
      <c r="QK5890" s="242"/>
    </row>
    <row r="5891" spans="439:453">
      <c r="PW5891" s="242"/>
      <c r="PX5891" s="242"/>
      <c r="PY5891" s="242"/>
      <c r="PZ5891" s="242"/>
      <c r="QA5891" s="242"/>
      <c r="QB5891" s="242"/>
      <c r="QC5891" s="242"/>
      <c r="QD5891" s="242"/>
      <c r="QE5891" s="242"/>
      <c r="QF5891" s="242"/>
      <c r="QG5891" s="242"/>
      <c r="QH5891" s="242"/>
      <c r="QI5891" s="242"/>
      <c r="QJ5891" s="242"/>
      <c r="QK5891" s="242"/>
    </row>
    <row r="5892" spans="439:453">
      <c r="PW5892" s="242"/>
      <c r="PX5892" s="242"/>
      <c r="PY5892" s="242"/>
      <c r="PZ5892" s="242"/>
      <c r="QA5892" s="242"/>
      <c r="QB5892" s="242"/>
      <c r="QC5892" s="242"/>
      <c r="QD5892" s="242"/>
      <c r="QE5892" s="242"/>
      <c r="QF5892" s="242"/>
      <c r="QG5892" s="242"/>
      <c r="QH5892" s="242"/>
      <c r="QI5892" s="242"/>
      <c r="QJ5892" s="242"/>
      <c r="QK5892" s="242"/>
    </row>
    <row r="5893" spans="439:453">
      <c r="PW5893" s="242"/>
      <c r="PX5893" s="242"/>
      <c r="PY5893" s="242"/>
      <c r="PZ5893" s="242"/>
      <c r="QA5893" s="242"/>
      <c r="QB5893" s="242"/>
      <c r="QC5893" s="242"/>
      <c r="QD5893" s="242"/>
      <c r="QE5893" s="242"/>
      <c r="QF5893" s="242"/>
      <c r="QG5893" s="242"/>
      <c r="QH5893" s="242"/>
      <c r="QI5893" s="242"/>
      <c r="QJ5893" s="242"/>
      <c r="QK5893" s="242"/>
    </row>
    <row r="5894" spans="439:453">
      <c r="PW5894" s="242"/>
      <c r="PX5894" s="242"/>
      <c r="PY5894" s="242"/>
      <c r="PZ5894" s="242"/>
      <c r="QA5894" s="242"/>
      <c r="QB5894" s="242"/>
      <c r="QC5894" s="242"/>
      <c r="QD5894" s="242"/>
      <c r="QE5894" s="242"/>
      <c r="QF5894" s="242"/>
      <c r="QG5894" s="242"/>
      <c r="QH5894" s="242"/>
      <c r="QI5894" s="242"/>
      <c r="QJ5894" s="242"/>
      <c r="QK5894" s="242"/>
    </row>
    <row r="5895" spans="439:453">
      <c r="PW5895" s="242"/>
      <c r="PX5895" s="242"/>
      <c r="PY5895" s="242"/>
      <c r="PZ5895" s="242"/>
      <c r="QA5895" s="242"/>
      <c r="QB5895" s="242"/>
      <c r="QC5895" s="242"/>
      <c r="QD5895" s="242"/>
      <c r="QE5895" s="242"/>
      <c r="QF5895" s="242"/>
      <c r="QG5895" s="242"/>
      <c r="QH5895" s="242"/>
      <c r="QI5895" s="242"/>
      <c r="QJ5895" s="242"/>
      <c r="QK5895" s="242"/>
    </row>
    <row r="5896" spans="439:453">
      <c r="PW5896" s="242"/>
      <c r="PX5896" s="242"/>
      <c r="PY5896" s="242"/>
      <c r="PZ5896" s="242"/>
      <c r="QA5896" s="242"/>
      <c r="QB5896" s="242"/>
      <c r="QC5896" s="242"/>
      <c r="QD5896" s="242"/>
      <c r="QE5896" s="242"/>
      <c r="QF5896" s="242"/>
      <c r="QG5896" s="242"/>
      <c r="QH5896" s="242"/>
      <c r="QI5896" s="242"/>
      <c r="QJ5896" s="242"/>
      <c r="QK5896" s="242"/>
    </row>
    <row r="5897" spans="439:453">
      <c r="PW5897" s="242"/>
      <c r="PX5897" s="242"/>
      <c r="PY5897" s="242"/>
      <c r="PZ5897" s="242"/>
      <c r="QA5897" s="242"/>
      <c r="QB5897" s="242"/>
      <c r="QC5897" s="242"/>
      <c r="QD5897" s="242"/>
      <c r="QE5897" s="242"/>
      <c r="QF5897" s="242"/>
      <c r="QG5897" s="242"/>
      <c r="QH5897" s="242"/>
      <c r="QI5897" s="242"/>
      <c r="QJ5897" s="242"/>
      <c r="QK5897" s="242"/>
    </row>
    <row r="5898" spans="439:453">
      <c r="PW5898" s="242"/>
      <c r="PX5898" s="242"/>
      <c r="PY5898" s="242"/>
      <c r="PZ5898" s="242"/>
      <c r="QA5898" s="242"/>
      <c r="QB5898" s="242"/>
      <c r="QC5898" s="242"/>
      <c r="QD5898" s="242"/>
      <c r="QE5898" s="242"/>
      <c r="QF5898" s="242"/>
      <c r="QG5898" s="242"/>
      <c r="QH5898" s="242"/>
      <c r="QI5898" s="242"/>
      <c r="QJ5898" s="242"/>
      <c r="QK5898" s="242"/>
    </row>
    <row r="5899" spans="439:453">
      <c r="PW5899" s="242"/>
      <c r="PX5899" s="242"/>
      <c r="PY5899" s="242"/>
      <c r="PZ5899" s="242"/>
      <c r="QA5899" s="242"/>
      <c r="QB5899" s="242"/>
      <c r="QC5899" s="242"/>
      <c r="QD5899" s="242"/>
      <c r="QE5899" s="242"/>
      <c r="QF5899" s="242"/>
      <c r="QG5899" s="242"/>
      <c r="QH5899" s="242"/>
      <c r="QI5899" s="242"/>
      <c r="QJ5899" s="242"/>
      <c r="QK5899" s="242"/>
    </row>
    <row r="5900" spans="439:453">
      <c r="PW5900" s="242"/>
      <c r="PX5900" s="242"/>
      <c r="PY5900" s="242"/>
      <c r="PZ5900" s="242"/>
      <c r="QA5900" s="242"/>
      <c r="QB5900" s="242"/>
      <c r="QC5900" s="242"/>
      <c r="QD5900" s="242"/>
      <c r="QE5900" s="242"/>
      <c r="QF5900" s="242"/>
      <c r="QG5900" s="242"/>
      <c r="QH5900" s="242"/>
      <c r="QI5900" s="242"/>
      <c r="QJ5900" s="242"/>
      <c r="QK5900" s="242"/>
    </row>
    <row r="5901" spans="439:453">
      <c r="PW5901" s="242"/>
      <c r="PX5901" s="242"/>
      <c r="PY5901" s="242"/>
      <c r="PZ5901" s="242"/>
      <c r="QA5901" s="242"/>
      <c r="QB5901" s="242"/>
      <c r="QC5901" s="242"/>
      <c r="QD5901" s="242"/>
      <c r="QE5901" s="242"/>
      <c r="QF5901" s="242"/>
      <c r="QG5901" s="242"/>
      <c r="QH5901" s="242"/>
      <c r="QI5901" s="242"/>
      <c r="QJ5901" s="242"/>
      <c r="QK5901" s="242"/>
    </row>
    <row r="5902" spans="439:453">
      <c r="PW5902" s="242"/>
      <c r="PX5902" s="242"/>
      <c r="PY5902" s="242"/>
      <c r="PZ5902" s="242"/>
      <c r="QA5902" s="242"/>
      <c r="QB5902" s="242"/>
      <c r="QC5902" s="242"/>
      <c r="QD5902" s="242"/>
      <c r="QE5902" s="242"/>
      <c r="QF5902" s="242"/>
      <c r="QG5902" s="242"/>
      <c r="QH5902" s="242"/>
      <c r="QI5902" s="242"/>
      <c r="QJ5902" s="242"/>
      <c r="QK5902" s="242"/>
    </row>
    <row r="5903" spans="439:453">
      <c r="PW5903" s="242"/>
      <c r="PX5903" s="242"/>
      <c r="PY5903" s="242"/>
      <c r="PZ5903" s="242"/>
      <c r="QA5903" s="242"/>
      <c r="QB5903" s="242"/>
      <c r="QC5903" s="242"/>
      <c r="QD5903" s="242"/>
      <c r="QE5903" s="242"/>
      <c r="QF5903" s="242"/>
      <c r="QG5903" s="242"/>
      <c r="QH5903" s="242"/>
      <c r="QI5903" s="242"/>
      <c r="QJ5903" s="242"/>
      <c r="QK5903" s="242"/>
    </row>
    <row r="5904" spans="439:453">
      <c r="PW5904" s="242"/>
      <c r="PX5904" s="242"/>
      <c r="PY5904" s="242"/>
      <c r="PZ5904" s="242"/>
      <c r="QA5904" s="242"/>
      <c r="QB5904" s="242"/>
      <c r="QC5904" s="242"/>
      <c r="QD5904" s="242"/>
      <c r="QE5904" s="242"/>
      <c r="QF5904" s="242"/>
      <c r="QG5904" s="242"/>
      <c r="QH5904" s="242"/>
      <c r="QI5904" s="242"/>
      <c r="QJ5904" s="242"/>
      <c r="QK5904" s="242"/>
    </row>
    <row r="5905" spans="439:453">
      <c r="PW5905" s="242"/>
      <c r="PX5905" s="242"/>
      <c r="PY5905" s="242"/>
      <c r="PZ5905" s="242"/>
      <c r="QA5905" s="242"/>
      <c r="QB5905" s="242"/>
      <c r="QC5905" s="242"/>
      <c r="QD5905" s="242"/>
      <c r="QE5905" s="242"/>
      <c r="QF5905" s="242"/>
      <c r="QG5905" s="242"/>
      <c r="QH5905" s="242"/>
      <c r="QI5905" s="242"/>
      <c r="QJ5905" s="242"/>
      <c r="QK5905" s="242"/>
    </row>
    <row r="5906" spans="439:453">
      <c r="PW5906" s="242"/>
      <c r="PX5906" s="242"/>
      <c r="PY5906" s="242"/>
      <c r="PZ5906" s="242"/>
      <c r="QA5906" s="242"/>
      <c r="QB5906" s="242"/>
      <c r="QC5906" s="242"/>
      <c r="QD5906" s="242"/>
      <c r="QE5906" s="242"/>
      <c r="QF5906" s="242"/>
      <c r="QG5906" s="242"/>
      <c r="QH5906" s="242"/>
      <c r="QI5906" s="242"/>
      <c r="QJ5906" s="242"/>
      <c r="QK5906" s="242"/>
    </row>
    <row r="5907" spans="439:453">
      <c r="PW5907" s="242"/>
      <c r="PX5907" s="242"/>
      <c r="PY5907" s="242"/>
      <c r="PZ5907" s="242"/>
      <c r="QA5907" s="242"/>
      <c r="QB5907" s="242"/>
      <c r="QC5907" s="242"/>
      <c r="QD5907" s="242"/>
      <c r="QE5907" s="242"/>
      <c r="QF5907" s="242"/>
      <c r="QG5907" s="242"/>
      <c r="QH5907" s="242"/>
      <c r="QI5907" s="242"/>
      <c r="QJ5907" s="242"/>
      <c r="QK5907" s="242"/>
    </row>
    <row r="5908" spans="439:453">
      <c r="PW5908" s="242"/>
      <c r="PX5908" s="242"/>
      <c r="PY5908" s="242"/>
      <c r="PZ5908" s="242"/>
      <c r="QA5908" s="242"/>
      <c r="QB5908" s="242"/>
      <c r="QC5908" s="242"/>
      <c r="QD5908" s="242"/>
      <c r="QE5908" s="242"/>
      <c r="QF5908" s="242"/>
      <c r="QG5908" s="242"/>
      <c r="QH5908" s="242"/>
      <c r="QI5908" s="242"/>
      <c r="QJ5908" s="242"/>
      <c r="QK5908" s="242"/>
    </row>
    <row r="5909" spans="439:453">
      <c r="PW5909" s="242"/>
      <c r="PX5909" s="242"/>
      <c r="PY5909" s="242"/>
      <c r="PZ5909" s="242"/>
      <c r="QA5909" s="242"/>
      <c r="QB5909" s="242"/>
      <c r="QC5909" s="242"/>
      <c r="QD5909" s="242"/>
      <c r="QE5909" s="242"/>
      <c r="QF5909" s="242"/>
      <c r="QG5909" s="242"/>
      <c r="QH5909" s="242"/>
      <c r="QI5909" s="242"/>
      <c r="QJ5909" s="242"/>
      <c r="QK5909" s="242"/>
    </row>
    <row r="5910" spans="439:453">
      <c r="PW5910" s="242"/>
      <c r="PX5910" s="242"/>
      <c r="PY5910" s="242"/>
      <c r="PZ5910" s="242"/>
      <c r="QA5910" s="242"/>
      <c r="QB5910" s="242"/>
      <c r="QC5910" s="242"/>
      <c r="QD5910" s="242"/>
      <c r="QE5910" s="242"/>
      <c r="QF5910" s="242"/>
      <c r="QG5910" s="242"/>
      <c r="QH5910" s="242"/>
      <c r="QI5910" s="242"/>
      <c r="QJ5910" s="242"/>
      <c r="QK5910" s="242"/>
    </row>
    <row r="5911" spans="439:453">
      <c r="PW5911" s="242"/>
      <c r="PX5911" s="242"/>
      <c r="PY5911" s="242"/>
      <c r="PZ5911" s="242"/>
      <c r="QA5911" s="242"/>
      <c r="QB5911" s="242"/>
      <c r="QC5911" s="242"/>
      <c r="QD5911" s="242"/>
      <c r="QE5911" s="242"/>
      <c r="QF5911" s="242"/>
      <c r="QG5911" s="242"/>
      <c r="QH5911" s="242"/>
      <c r="QI5911" s="242"/>
      <c r="QJ5911" s="242"/>
      <c r="QK5911" s="242"/>
    </row>
    <row r="5912" spans="439:453">
      <c r="PW5912" s="242"/>
      <c r="PX5912" s="242"/>
      <c r="PY5912" s="242"/>
      <c r="PZ5912" s="242"/>
      <c r="QA5912" s="242"/>
      <c r="QB5912" s="242"/>
      <c r="QC5912" s="242"/>
      <c r="QD5912" s="242"/>
      <c r="QE5912" s="242"/>
      <c r="QF5912" s="242"/>
      <c r="QG5912" s="242"/>
      <c r="QH5912" s="242"/>
      <c r="QI5912" s="242"/>
      <c r="QJ5912" s="242"/>
      <c r="QK5912" s="242"/>
    </row>
    <row r="5913" spans="439:453">
      <c r="PW5913" s="242"/>
      <c r="PX5913" s="242"/>
      <c r="PY5913" s="242"/>
      <c r="PZ5913" s="242"/>
      <c r="QA5913" s="242"/>
      <c r="QB5913" s="242"/>
      <c r="QC5913" s="242"/>
      <c r="QD5913" s="242"/>
      <c r="QE5913" s="242"/>
      <c r="QF5913" s="242"/>
      <c r="QG5913" s="242"/>
      <c r="QH5913" s="242"/>
      <c r="QI5913" s="242"/>
      <c r="QJ5913" s="242"/>
      <c r="QK5913" s="242"/>
    </row>
    <row r="5914" spans="439:453">
      <c r="PW5914" s="242"/>
      <c r="PX5914" s="242"/>
      <c r="PY5914" s="242"/>
      <c r="PZ5914" s="242"/>
      <c r="QA5914" s="242"/>
      <c r="QB5914" s="242"/>
      <c r="QC5914" s="242"/>
      <c r="QD5914" s="242"/>
      <c r="QE5914" s="242"/>
      <c r="QF5914" s="242"/>
      <c r="QG5914" s="242"/>
      <c r="QH5914" s="242"/>
      <c r="QI5914" s="242"/>
      <c r="QJ5914" s="242"/>
      <c r="QK5914" s="242"/>
    </row>
    <row r="5915" spans="439:453">
      <c r="PW5915" s="242"/>
      <c r="PX5915" s="242"/>
      <c r="PY5915" s="242"/>
      <c r="PZ5915" s="242"/>
      <c r="QA5915" s="242"/>
      <c r="QB5915" s="242"/>
      <c r="QC5915" s="242"/>
      <c r="QD5915" s="242"/>
      <c r="QE5915" s="242"/>
      <c r="QF5915" s="242"/>
      <c r="QG5915" s="242"/>
      <c r="QH5915" s="242"/>
      <c r="QI5915" s="242"/>
      <c r="QJ5915" s="242"/>
      <c r="QK5915" s="242"/>
    </row>
    <row r="5916" spans="439:453">
      <c r="PW5916" s="242"/>
      <c r="PX5916" s="242"/>
      <c r="PY5916" s="242"/>
      <c r="PZ5916" s="242"/>
      <c r="QA5916" s="242"/>
      <c r="QB5916" s="242"/>
      <c r="QC5916" s="242"/>
      <c r="QD5916" s="242"/>
      <c r="QE5916" s="242"/>
      <c r="QF5916" s="242"/>
      <c r="QG5916" s="242"/>
      <c r="QH5916" s="242"/>
      <c r="QI5916" s="242"/>
      <c r="QJ5916" s="242"/>
      <c r="QK5916" s="242"/>
    </row>
    <row r="5917" spans="439:453">
      <c r="PW5917" s="242"/>
      <c r="PX5917" s="242"/>
      <c r="PY5917" s="242"/>
      <c r="PZ5917" s="242"/>
      <c r="QA5917" s="242"/>
      <c r="QB5917" s="242"/>
      <c r="QC5917" s="242"/>
      <c r="QD5917" s="242"/>
      <c r="QE5917" s="242"/>
      <c r="QF5917" s="242"/>
      <c r="QG5917" s="242"/>
      <c r="QH5917" s="242"/>
      <c r="QI5917" s="242"/>
      <c r="QJ5917" s="242"/>
      <c r="QK5917" s="242"/>
    </row>
    <row r="5918" spans="439:453">
      <c r="PW5918" s="242"/>
      <c r="PX5918" s="242"/>
      <c r="PY5918" s="242"/>
      <c r="PZ5918" s="242"/>
      <c r="QA5918" s="242"/>
      <c r="QB5918" s="242"/>
      <c r="QC5918" s="242"/>
      <c r="QD5918" s="242"/>
      <c r="QE5918" s="242"/>
      <c r="QF5918" s="242"/>
      <c r="QG5918" s="242"/>
      <c r="QH5918" s="242"/>
      <c r="QI5918" s="242"/>
      <c r="QJ5918" s="242"/>
      <c r="QK5918" s="242"/>
    </row>
    <row r="5919" spans="439:453">
      <c r="PW5919" s="242"/>
      <c r="PX5919" s="242"/>
      <c r="PY5919" s="242"/>
      <c r="PZ5919" s="242"/>
      <c r="QA5919" s="242"/>
      <c r="QB5919" s="242"/>
      <c r="QC5919" s="242"/>
      <c r="QD5919" s="242"/>
      <c r="QE5919" s="242"/>
      <c r="QF5919" s="242"/>
      <c r="QG5919" s="242"/>
      <c r="QH5919" s="242"/>
      <c r="QI5919" s="242"/>
      <c r="QJ5919" s="242"/>
      <c r="QK5919" s="242"/>
    </row>
    <row r="5920" spans="439:453">
      <c r="PW5920" s="242"/>
      <c r="PX5920" s="242"/>
      <c r="PY5920" s="242"/>
      <c r="PZ5920" s="242"/>
      <c r="QA5920" s="242"/>
      <c r="QB5920" s="242"/>
      <c r="QC5920" s="242"/>
      <c r="QD5920" s="242"/>
      <c r="QE5920" s="242"/>
      <c r="QF5920" s="242"/>
      <c r="QG5920" s="242"/>
      <c r="QH5920" s="242"/>
      <c r="QI5920" s="242"/>
      <c r="QJ5920" s="242"/>
      <c r="QK5920" s="242"/>
    </row>
    <row r="5921" spans="439:453">
      <c r="PW5921" s="242"/>
      <c r="PX5921" s="242"/>
      <c r="PY5921" s="242"/>
      <c r="PZ5921" s="242"/>
      <c r="QA5921" s="242"/>
      <c r="QB5921" s="242"/>
      <c r="QC5921" s="242"/>
      <c r="QD5921" s="242"/>
      <c r="QE5921" s="242"/>
      <c r="QF5921" s="242"/>
      <c r="QG5921" s="242"/>
      <c r="QH5921" s="242"/>
      <c r="QI5921" s="242"/>
      <c r="QJ5921" s="242"/>
      <c r="QK5921" s="242"/>
    </row>
    <row r="5922" spans="439:453">
      <c r="PW5922" s="242"/>
      <c r="PX5922" s="242"/>
      <c r="PY5922" s="242"/>
      <c r="PZ5922" s="242"/>
      <c r="QA5922" s="242"/>
      <c r="QB5922" s="242"/>
      <c r="QC5922" s="242"/>
      <c r="QD5922" s="242"/>
      <c r="QE5922" s="242"/>
      <c r="QF5922" s="242"/>
      <c r="QG5922" s="242"/>
      <c r="QH5922" s="242"/>
      <c r="QI5922" s="242"/>
      <c r="QJ5922" s="242"/>
      <c r="QK5922" s="242"/>
    </row>
    <row r="5923" spans="439:453">
      <c r="PW5923" s="242"/>
      <c r="PX5923" s="242"/>
      <c r="PY5923" s="242"/>
      <c r="PZ5923" s="242"/>
      <c r="QA5923" s="242"/>
      <c r="QB5923" s="242"/>
      <c r="QC5923" s="242"/>
      <c r="QD5923" s="242"/>
      <c r="QE5923" s="242"/>
      <c r="QF5923" s="242"/>
      <c r="QG5923" s="242"/>
      <c r="QH5923" s="242"/>
      <c r="QI5923" s="242"/>
      <c r="QJ5923" s="242"/>
      <c r="QK5923" s="242"/>
    </row>
    <row r="5924" spans="439:453">
      <c r="PW5924" s="242"/>
      <c r="PX5924" s="242"/>
      <c r="PY5924" s="242"/>
      <c r="PZ5924" s="242"/>
      <c r="QA5924" s="242"/>
      <c r="QB5924" s="242"/>
      <c r="QC5924" s="242"/>
      <c r="QD5924" s="242"/>
      <c r="QE5924" s="242"/>
      <c r="QF5924" s="242"/>
      <c r="QG5924" s="242"/>
      <c r="QH5924" s="242"/>
      <c r="QI5924" s="242"/>
      <c r="QJ5924" s="242"/>
      <c r="QK5924" s="242"/>
    </row>
    <row r="5925" spans="439:453">
      <c r="PW5925" s="242"/>
      <c r="PX5925" s="242"/>
      <c r="PY5925" s="242"/>
      <c r="PZ5925" s="242"/>
      <c r="QA5925" s="242"/>
      <c r="QB5925" s="242"/>
      <c r="QC5925" s="242"/>
      <c r="QD5925" s="242"/>
      <c r="QE5925" s="242"/>
      <c r="QF5925" s="242"/>
      <c r="QG5925" s="242"/>
      <c r="QH5925" s="242"/>
      <c r="QI5925" s="242"/>
      <c r="QJ5925" s="242"/>
      <c r="QK5925" s="242"/>
    </row>
    <row r="5926" spans="439:453">
      <c r="PW5926" s="242"/>
      <c r="PX5926" s="242"/>
      <c r="PY5926" s="242"/>
      <c r="PZ5926" s="242"/>
      <c r="QA5926" s="242"/>
      <c r="QB5926" s="242"/>
      <c r="QC5926" s="242"/>
      <c r="QD5926" s="242"/>
      <c r="QE5926" s="242"/>
      <c r="QF5926" s="242"/>
      <c r="QG5926" s="242"/>
      <c r="QH5926" s="242"/>
      <c r="QI5926" s="242"/>
      <c r="QJ5926" s="242"/>
      <c r="QK5926" s="242"/>
    </row>
    <row r="5927" spans="439:453">
      <c r="PW5927" s="242"/>
      <c r="PX5927" s="242"/>
      <c r="PY5927" s="242"/>
      <c r="PZ5927" s="242"/>
      <c r="QA5927" s="242"/>
      <c r="QB5927" s="242"/>
      <c r="QC5927" s="242"/>
      <c r="QD5927" s="242"/>
      <c r="QE5927" s="242"/>
      <c r="QF5927" s="242"/>
      <c r="QG5927" s="242"/>
      <c r="QH5927" s="242"/>
      <c r="QI5927" s="242"/>
      <c r="QJ5927" s="242"/>
      <c r="QK5927" s="242"/>
    </row>
    <row r="5928" spans="439:453">
      <c r="PW5928" s="242"/>
      <c r="PX5928" s="242"/>
      <c r="PY5928" s="242"/>
      <c r="PZ5928" s="242"/>
      <c r="QA5928" s="242"/>
      <c r="QB5928" s="242"/>
      <c r="QC5928" s="242"/>
      <c r="QD5928" s="242"/>
      <c r="QE5928" s="242"/>
      <c r="QF5928" s="242"/>
      <c r="QG5928" s="242"/>
      <c r="QH5928" s="242"/>
      <c r="QI5928" s="242"/>
      <c r="QJ5928" s="242"/>
      <c r="QK5928" s="242"/>
    </row>
    <row r="5929" spans="439:453">
      <c r="PW5929" s="242"/>
      <c r="PX5929" s="242"/>
      <c r="PY5929" s="242"/>
      <c r="PZ5929" s="242"/>
      <c r="QA5929" s="242"/>
      <c r="QB5929" s="242"/>
      <c r="QC5929" s="242"/>
      <c r="QD5929" s="242"/>
      <c r="QE5929" s="242"/>
      <c r="QF5929" s="242"/>
      <c r="QG5929" s="242"/>
      <c r="QH5929" s="242"/>
      <c r="QI5929" s="242"/>
      <c r="QJ5929" s="242"/>
      <c r="QK5929" s="242"/>
    </row>
    <row r="5930" spans="439:453">
      <c r="PW5930" s="242"/>
      <c r="PX5930" s="242"/>
      <c r="PY5930" s="242"/>
      <c r="PZ5930" s="242"/>
      <c r="QA5930" s="242"/>
      <c r="QB5930" s="242"/>
      <c r="QC5930" s="242"/>
      <c r="QD5930" s="242"/>
      <c r="QE5930" s="242"/>
      <c r="QF5930" s="242"/>
      <c r="QG5930" s="242"/>
      <c r="QH5930" s="242"/>
      <c r="QI5930" s="242"/>
      <c r="QJ5930" s="242"/>
      <c r="QK5930" s="242"/>
    </row>
    <row r="5931" spans="439:453">
      <c r="PW5931" s="242"/>
      <c r="PX5931" s="242"/>
      <c r="PY5931" s="242"/>
      <c r="PZ5931" s="242"/>
      <c r="QA5931" s="242"/>
      <c r="QB5931" s="242"/>
      <c r="QC5931" s="242"/>
      <c r="QD5931" s="242"/>
      <c r="QE5931" s="242"/>
      <c r="QF5931" s="242"/>
      <c r="QG5931" s="242"/>
      <c r="QH5931" s="242"/>
      <c r="QI5931" s="242"/>
      <c r="QJ5931" s="242"/>
      <c r="QK5931" s="242"/>
    </row>
    <row r="5932" spans="439:453">
      <c r="PW5932" s="242"/>
      <c r="PX5932" s="242"/>
      <c r="PY5932" s="242"/>
      <c r="PZ5932" s="242"/>
      <c r="QA5932" s="242"/>
      <c r="QB5932" s="242"/>
      <c r="QC5932" s="242"/>
      <c r="QD5932" s="242"/>
      <c r="QE5932" s="242"/>
      <c r="QF5932" s="242"/>
      <c r="QG5932" s="242"/>
      <c r="QH5932" s="242"/>
      <c r="QI5932" s="242"/>
      <c r="QJ5932" s="242"/>
      <c r="QK5932" s="242"/>
    </row>
    <row r="5933" spans="439:453">
      <c r="PW5933" s="242"/>
      <c r="PX5933" s="242"/>
      <c r="PY5933" s="242"/>
      <c r="PZ5933" s="242"/>
      <c r="QA5933" s="242"/>
      <c r="QB5933" s="242"/>
      <c r="QC5933" s="242"/>
      <c r="QD5933" s="242"/>
      <c r="QE5933" s="242"/>
      <c r="QF5933" s="242"/>
      <c r="QG5933" s="242"/>
      <c r="QH5933" s="242"/>
      <c r="QI5933" s="242"/>
      <c r="QJ5933" s="242"/>
      <c r="QK5933" s="242"/>
    </row>
    <row r="5934" spans="439:453">
      <c r="PW5934" s="242"/>
      <c r="PX5934" s="242"/>
      <c r="PY5934" s="242"/>
      <c r="PZ5934" s="242"/>
      <c r="QA5934" s="242"/>
      <c r="QB5934" s="242"/>
      <c r="QC5934" s="242"/>
      <c r="QD5934" s="242"/>
      <c r="QE5934" s="242"/>
      <c r="QF5934" s="242"/>
      <c r="QG5934" s="242"/>
      <c r="QH5934" s="242"/>
      <c r="QI5934" s="242"/>
      <c r="QJ5934" s="242"/>
      <c r="QK5934" s="242"/>
    </row>
    <row r="5935" spans="439:453">
      <c r="PW5935" s="242"/>
      <c r="PX5935" s="242"/>
      <c r="PY5935" s="242"/>
      <c r="PZ5935" s="242"/>
      <c r="QA5935" s="242"/>
      <c r="QB5935" s="242"/>
      <c r="QC5935" s="242"/>
      <c r="QD5935" s="242"/>
      <c r="QE5935" s="242"/>
      <c r="QF5935" s="242"/>
      <c r="QG5935" s="242"/>
      <c r="QH5935" s="242"/>
      <c r="QI5935" s="242"/>
      <c r="QJ5935" s="242"/>
      <c r="QK5935" s="242"/>
    </row>
    <row r="5936" spans="439:453">
      <c r="PW5936" s="242"/>
      <c r="PX5936" s="242"/>
      <c r="PY5936" s="242"/>
      <c r="PZ5936" s="242"/>
      <c r="QA5936" s="242"/>
      <c r="QB5936" s="242"/>
      <c r="QC5936" s="242"/>
      <c r="QD5936" s="242"/>
      <c r="QE5936" s="242"/>
      <c r="QF5936" s="242"/>
      <c r="QG5936" s="242"/>
      <c r="QH5936" s="242"/>
      <c r="QI5936" s="242"/>
      <c r="QJ5936" s="242"/>
      <c r="QK5936" s="242"/>
    </row>
    <row r="5937" spans="439:453">
      <c r="PW5937" s="242"/>
      <c r="PX5937" s="242"/>
      <c r="PY5937" s="242"/>
      <c r="PZ5937" s="242"/>
      <c r="QA5937" s="242"/>
      <c r="QB5937" s="242"/>
      <c r="QC5937" s="242"/>
      <c r="QD5937" s="242"/>
      <c r="QE5937" s="242"/>
      <c r="QF5937" s="242"/>
      <c r="QG5937" s="242"/>
      <c r="QH5937" s="242"/>
      <c r="QI5937" s="242"/>
      <c r="QJ5937" s="242"/>
      <c r="QK5937" s="242"/>
    </row>
    <row r="5938" spans="439:453">
      <c r="PW5938" s="242"/>
      <c r="PX5938" s="242"/>
      <c r="PY5938" s="242"/>
      <c r="PZ5938" s="242"/>
      <c r="QA5938" s="242"/>
      <c r="QB5938" s="242"/>
      <c r="QC5938" s="242"/>
      <c r="QD5938" s="242"/>
      <c r="QE5938" s="242"/>
      <c r="QF5938" s="242"/>
      <c r="QG5938" s="242"/>
      <c r="QH5938" s="242"/>
      <c r="QI5938" s="242"/>
      <c r="QJ5938" s="242"/>
      <c r="QK5938" s="242"/>
    </row>
    <row r="5939" spans="439:453">
      <c r="PW5939" s="242"/>
      <c r="PX5939" s="242"/>
      <c r="PY5939" s="242"/>
      <c r="PZ5939" s="242"/>
      <c r="QA5939" s="242"/>
      <c r="QB5939" s="242"/>
      <c r="QC5939" s="242"/>
      <c r="QD5939" s="242"/>
      <c r="QE5939" s="242"/>
      <c r="QF5939" s="242"/>
      <c r="QG5939" s="242"/>
      <c r="QH5939" s="242"/>
      <c r="QI5939" s="242"/>
      <c r="QJ5939" s="242"/>
      <c r="QK5939" s="242"/>
    </row>
    <row r="5940" spans="439:453">
      <c r="PW5940" s="242"/>
      <c r="PX5940" s="242"/>
      <c r="PY5940" s="242"/>
      <c r="PZ5940" s="242"/>
      <c r="QA5940" s="242"/>
      <c r="QB5940" s="242"/>
      <c r="QC5940" s="242"/>
      <c r="QD5940" s="242"/>
      <c r="QE5940" s="242"/>
      <c r="QF5940" s="242"/>
      <c r="QG5940" s="242"/>
      <c r="QH5940" s="242"/>
      <c r="QI5940" s="242"/>
      <c r="QJ5940" s="242"/>
      <c r="QK5940" s="242"/>
    </row>
    <row r="5941" spans="439:453">
      <c r="PW5941" s="242"/>
      <c r="PX5941" s="242"/>
      <c r="PY5941" s="242"/>
      <c r="PZ5941" s="242"/>
      <c r="QA5941" s="242"/>
      <c r="QB5941" s="242"/>
      <c r="QC5941" s="242"/>
      <c r="QD5941" s="242"/>
      <c r="QE5941" s="242"/>
      <c r="QF5941" s="242"/>
      <c r="QG5941" s="242"/>
      <c r="QH5941" s="242"/>
      <c r="QI5941" s="242"/>
      <c r="QJ5941" s="242"/>
      <c r="QK5941" s="242"/>
    </row>
    <row r="5942" spans="439:453">
      <c r="PW5942" s="242"/>
      <c r="PX5942" s="242"/>
      <c r="PY5942" s="242"/>
      <c r="PZ5942" s="242"/>
      <c r="QA5942" s="242"/>
      <c r="QB5942" s="242"/>
      <c r="QC5942" s="242"/>
      <c r="QD5942" s="242"/>
      <c r="QE5942" s="242"/>
      <c r="QF5942" s="242"/>
      <c r="QG5942" s="242"/>
      <c r="QH5942" s="242"/>
      <c r="QI5942" s="242"/>
      <c r="QJ5942" s="242"/>
      <c r="QK5942" s="242"/>
    </row>
    <row r="5943" spans="439:453">
      <c r="PW5943" s="242"/>
      <c r="PX5943" s="242"/>
      <c r="PY5943" s="242"/>
      <c r="PZ5943" s="242"/>
      <c r="QA5943" s="242"/>
      <c r="QB5943" s="242"/>
      <c r="QC5943" s="242"/>
      <c r="QD5943" s="242"/>
      <c r="QE5943" s="242"/>
      <c r="QF5943" s="242"/>
      <c r="QG5943" s="242"/>
      <c r="QH5943" s="242"/>
      <c r="QI5943" s="242"/>
      <c r="QJ5943" s="242"/>
      <c r="QK5943" s="242"/>
    </row>
    <row r="5944" spans="439:453">
      <c r="PW5944" s="242"/>
      <c r="PX5944" s="242"/>
      <c r="PY5944" s="242"/>
      <c r="PZ5944" s="242"/>
      <c r="QA5944" s="242"/>
      <c r="QB5944" s="242"/>
      <c r="QC5944" s="242"/>
      <c r="QD5944" s="242"/>
      <c r="QE5944" s="242"/>
      <c r="QF5944" s="242"/>
      <c r="QG5944" s="242"/>
      <c r="QH5944" s="242"/>
      <c r="QI5944" s="242"/>
      <c r="QJ5944" s="242"/>
      <c r="QK5944" s="242"/>
    </row>
    <row r="5945" spans="439:453">
      <c r="PW5945" s="242"/>
      <c r="PX5945" s="242"/>
      <c r="PY5945" s="242"/>
      <c r="PZ5945" s="242"/>
      <c r="QA5945" s="242"/>
      <c r="QB5945" s="242"/>
      <c r="QC5945" s="242"/>
      <c r="QD5945" s="242"/>
      <c r="QE5945" s="242"/>
      <c r="QF5945" s="242"/>
      <c r="QG5945" s="242"/>
      <c r="QH5945" s="242"/>
      <c r="QI5945" s="242"/>
      <c r="QJ5945" s="242"/>
      <c r="QK5945" s="242"/>
    </row>
    <row r="5946" spans="439:453">
      <c r="PW5946" s="242"/>
      <c r="PX5946" s="242"/>
      <c r="PY5946" s="242"/>
      <c r="PZ5946" s="242"/>
      <c r="QA5946" s="242"/>
      <c r="QB5946" s="242"/>
      <c r="QC5946" s="242"/>
      <c r="QD5946" s="242"/>
      <c r="QE5946" s="242"/>
      <c r="QF5946" s="242"/>
      <c r="QG5946" s="242"/>
      <c r="QH5946" s="242"/>
      <c r="QI5946" s="242"/>
      <c r="QJ5946" s="242"/>
      <c r="QK5946" s="242"/>
    </row>
    <row r="5947" spans="439:453">
      <c r="PW5947" s="242"/>
      <c r="PX5947" s="242"/>
      <c r="PY5947" s="242"/>
      <c r="PZ5947" s="242"/>
      <c r="QA5947" s="242"/>
      <c r="QB5947" s="242"/>
      <c r="QC5947" s="242"/>
      <c r="QD5947" s="242"/>
      <c r="QE5947" s="242"/>
      <c r="QF5947" s="242"/>
      <c r="QG5947" s="242"/>
      <c r="QH5947" s="242"/>
      <c r="QI5947" s="242"/>
      <c r="QJ5947" s="242"/>
      <c r="QK5947" s="242"/>
    </row>
    <row r="5948" spans="439:453">
      <c r="PW5948" s="242"/>
      <c r="PX5948" s="242"/>
      <c r="PY5948" s="242"/>
      <c r="PZ5948" s="242"/>
      <c r="QA5948" s="242"/>
      <c r="QB5948" s="242"/>
      <c r="QC5948" s="242"/>
      <c r="QD5948" s="242"/>
      <c r="QE5948" s="242"/>
      <c r="QF5948" s="242"/>
      <c r="QG5948" s="242"/>
      <c r="QH5948" s="242"/>
      <c r="QI5948" s="242"/>
      <c r="QJ5948" s="242"/>
      <c r="QK5948" s="242"/>
    </row>
    <row r="5949" spans="439:453">
      <c r="PW5949" s="242"/>
      <c r="PX5949" s="242"/>
      <c r="PY5949" s="242"/>
      <c r="PZ5949" s="242"/>
      <c r="QA5949" s="242"/>
      <c r="QB5949" s="242"/>
      <c r="QC5949" s="242"/>
      <c r="QD5949" s="242"/>
      <c r="QE5949" s="242"/>
      <c r="QF5949" s="242"/>
      <c r="QG5949" s="242"/>
      <c r="QH5949" s="242"/>
      <c r="QI5949" s="242"/>
      <c r="QJ5949" s="242"/>
      <c r="QK5949" s="242"/>
    </row>
    <row r="5950" spans="439:453">
      <c r="PW5950" s="242"/>
      <c r="PX5950" s="242"/>
      <c r="PY5950" s="242"/>
      <c r="PZ5950" s="242"/>
      <c r="QA5950" s="242"/>
      <c r="QB5950" s="242"/>
      <c r="QC5950" s="242"/>
      <c r="QD5950" s="242"/>
      <c r="QE5950" s="242"/>
      <c r="QF5950" s="242"/>
      <c r="QG5950" s="242"/>
      <c r="QH5950" s="242"/>
      <c r="QI5950" s="242"/>
      <c r="QJ5950" s="242"/>
      <c r="QK5950" s="242"/>
    </row>
    <row r="5951" spans="439:453">
      <c r="PW5951" s="242"/>
      <c r="PX5951" s="242"/>
      <c r="PY5951" s="242"/>
      <c r="PZ5951" s="242"/>
      <c r="QA5951" s="242"/>
      <c r="QB5951" s="242"/>
      <c r="QC5951" s="242"/>
      <c r="QD5951" s="242"/>
      <c r="QE5951" s="242"/>
      <c r="QF5951" s="242"/>
      <c r="QG5951" s="242"/>
      <c r="QH5951" s="242"/>
      <c r="QI5951" s="242"/>
      <c r="QJ5951" s="242"/>
      <c r="QK5951" s="242"/>
    </row>
    <row r="5952" spans="439:453">
      <c r="PW5952" s="242"/>
      <c r="PX5952" s="242"/>
      <c r="PY5952" s="242"/>
      <c r="PZ5952" s="242"/>
      <c r="QA5952" s="242"/>
      <c r="QB5952" s="242"/>
      <c r="QC5952" s="242"/>
      <c r="QD5952" s="242"/>
      <c r="QE5952" s="242"/>
      <c r="QF5952" s="242"/>
      <c r="QG5952" s="242"/>
      <c r="QH5952" s="242"/>
      <c r="QI5952" s="242"/>
      <c r="QJ5952" s="242"/>
      <c r="QK5952" s="242"/>
    </row>
    <row r="5953" spans="439:453">
      <c r="PW5953" s="242"/>
      <c r="PX5953" s="242"/>
      <c r="PY5953" s="242"/>
      <c r="PZ5953" s="242"/>
      <c r="QA5953" s="242"/>
      <c r="QB5953" s="242"/>
      <c r="QC5953" s="242"/>
      <c r="QD5953" s="242"/>
      <c r="QE5953" s="242"/>
      <c r="QF5953" s="242"/>
      <c r="QG5953" s="242"/>
      <c r="QH5953" s="242"/>
      <c r="QI5953" s="242"/>
      <c r="QJ5953" s="242"/>
      <c r="QK5953" s="242"/>
    </row>
    <row r="5954" spans="439:453">
      <c r="PW5954" s="242"/>
      <c r="PX5954" s="242"/>
      <c r="PY5954" s="242"/>
      <c r="PZ5954" s="242"/>
      <c r="QA5954" s="242"/>
      <c r="QB5954" s="242"/>
      <c r="QC5954" s="242"/>
      <c r="QD5954" s="242"/>
      <c r="QE5954" s="242"/>
      <c r="QF5954" s="242"/>
      <c r="QG5954" s="242"/>
      <c r="QH5954" s="242"/>
      <c r="QI5954" s="242"/>
      <c r="QJ5954" s="242"/>
      <c r="QK5954" s="242"/>
    </row>
    <row r="5955" spans="439:453">
      <c r="PW5955" s="242"/>
      <c r="PX5955" s="242"/>
      <c r="PY5955" s="242"/>
      <c r="PZ5955" s="242"/>
      <c r="QA5955" s="242"/>
      <c r="QB5955" s="242"/>
      <c r="QC5955" s="242"/>
      <c r="QD5955" s="242"/>
      <c r="QE5955" s="242"/>
      <c r="QF5955" s="242"/>
      <c r="QG5955" s="242"/>
      <c r="QH5955" s="242"/>
      <c r="QI5955" s="242"/>
      <c r="QJ5955" s="242"/>
      <c r="QK5955" s="242"/>
    </row>
    <row r="5956" spans="439:453">
      <c r="PW5956" s="242"/>
      <c r="PX5956" s="242"/>
      <c r="PY5956" s="242"/>
      <c r="PZ5956" s="242"/>
      <c r="QA5956" s="242"/>
      <c r="QB5956" s="242"/>
      <c r="QC5956" s="242"/>
      <c r="QD5956" s="242"/>
      <c r="QE5956" s="242"/>
      <c r="QF5956" s="242"/>
      <c r="QG5956" s="242"/>
      <c r="QH5956" s="242"/>
      <c r="QI5956" s="242"/>
      <c r="QJ5956" s="242"/>
      <c r="QK5956" s="242"/>
    </row>
    <row r="5957" spans="439:453">
      <c r="PW5957" s="242"/>
      <c r="PX5957" s="242"/>
      <c r="PY5957" s="242"/>
      <c r="PZ5957" s="242"/>
      <c r="QA5957" s="242"/>
      <c r="QB5957" s="242"/>
      <c r="QC5957" s="242"/>
      <c r="QD5957" s="242"/>
      <c r="QE5957" s="242"/>
      <c r="QF5957" s="242"/>
      <c r="QG5957" s="242"/>
      <c r="QH5957" s="242"/>
      <c r="QI5957" s="242"/>
      <c r="QJ5957" s="242"/>
      <c r="QK5957" s="242"/>
    </row>
    <row r="5958" spans="439:453">
      <c r="PW5958" s="242"/>
      <c r="PX5958" s="242"/>
      <c r="PY5958" s="242"/>
      <c r="PZ5958" s="242"/>
      <c r="QA5958" s="242"/>
      <c r="QB5958" s="242"/>
      <c r="QC5958" s="242"/>
      <c r="QD5958" s="242"/>
      <c r="QE5958" s="242"/>
      <c r="QF5958" s="242"/>
      <c r="QG5958" s="242"/>
      <c r="QH5958" s="242"/>
      <c r="QI5958" s="242"/>
      <c r="QJ5958" s="242"/>
      <c r="QK5958" s="242"/>
    </row>
    <row r="5959" spans="439:453">
      <c r="PW5959" s="242"/>
      <c r="PX5959" s="242"/>
      <c r="PY5959" s="242"/>
      <c r="PZ5959" s="242"/>
      <c r="QA5959" s="242"/>
      <c r="QB5959" s="242"/>
      <c r="QC5959" s="242"/>
      <c r="QD5959" s="242"/>
      <c r="QE5959" s="242"/>
      <c r="QF5959" s="242"/>
      <c r="QG5959" s="242"/>
      <c r="QH5959" s="242"/>
      <c r="QI5959" s="242"/>
      <c r="QJ5959" s="242"/>
      <c r="QK5959" s="242"/>
    </row>
    <row r="5960" spans="439:453">
      <c r="PW5960" s="242"/>
      <c r="PX5960" s="242"/>
      <c r="PY5960" s="242"/>
      <c r="PZ5960" s="242"/>
      <c r="QA5960" s="242"/>
      <c r="QB5960" s="242"/>
      <c r="QC5960" s="242"/>
      <c r="QD5960" s="242"/>
      <c r="QE5960" s="242"/>
      <c r="QF5960" s="242"/>
      <c r="QG5960" s="242"/>
      <c r="QH5960" s="242"/>
      <c r="QI5960" s="242"/>
      <c r="QJ5960" s="242"/>
      <c r="QK5960" s="242"/>
    </row>
    <row r="5961" spans="439:453">
      <c r="PW5961" s="242"/>
      <c r="PX5961" s="242"/>
      <c r="PY5961" s="242"/>
      <c r="PZ5961" s="242"/>
      <c r="QA5961" s="242"/>
      <c r="QB5961" s="242"/>
      <c r="QC5961" s="242"/>
      <c r="QD5961" s="242"/>
      <c r="QE5961" s="242"/>
      <c r="QF5961" s="242"/>
      <c r="QG5961" s="242"/>
      <c r="QH5961" s="242"/>
      <c r="QI5961" s="242"/>
      <c r="QJ5961" s="242"/>
      <c r="QK5961" s="242"/>
    </row>
    <row r="5962" spans="439:453">
      <c r="PW5962" s="242"/>
      <c r="PX5962" s="242"/>
      <c r="PY5962" s="242"/>
      <c r="PZ5962" s="242"/>
      <c r="QA5962" s="242"/>
      <c r="QB5962" s="242"/>
      <c r="QC5962" s="242"/>
      <c r="QD5962" s="242"/>
      <c r="QE5962" s="242"/>
      <c r="QF5962" s="242"/>
      <c r="QG5962" s="242"/>
      <c r="QH5962" s="242"/>
      <c r="QI5962" s="242"/>
      <c r="QJ5962" s="242"/>
      <c r="QK5962" s="242"/>
    </row>
    <row r="5963" spans="439:453">
      <c r="PW5963" s="242"/>
      <c r="PX5963" s="242"/>
      <c r="PY5963" s="242"/>
      <c r="PZ5963" s="242"/>
      <c r="QA5963" s="242"/>
      <c r="QB5963" s="242"/>
      <c r="QC5963" s="242"/>
      <c r="QD5963" s="242"/>
      <c r="QE5963" s="242"/>
      <c r="QF5963" s="242"/>
      <c r="QG5963" s="242"/>
      <c r="QH5963" s="242"/>
      <c r="QI5963" s="242"/>
      <c r="QJ5963" s="242"/>
      <c r="QK5963" s="242"/>
    </row>
    <row r="5964" spans="439:453">
      <c r="PW5964" s="242"/>
      <c r="PX5964" s="242"/>
      <c r="PY5964" s="242"/>
      <c r="PZ5964" s="242"/>
      <c r="QA5964" s="242"/>
      <c r="QB5964" s="242"/>
      <c r="QC5964" s="242"/>
      <c r="QD5964" s="242"/>
      <c r="QE5964" s="242"/>
      <c r="QF5964" s="242"/>
      <c r="QG5964" s="242"/>
      <c r="QH5964" s="242"/>
      <c r="QI5964" s="242"/>
      <c r="QJ5964" s="242"/>
      <c r="QK5964" s="242"/>
    </row>
    <row r="5965" spans="439:453">
      <c r="PW5965" s="242"/>
      <c r="PX5965" s="242"/>
      <c r="PY5965" s="242"/>
      <c r="PZ5965" s="242"/>
      <c r="QA5965" s="242"/>
      <c r="QB5965" s="242"/>
      <c r="QC5965" s="242"/>
      <c r="QD5965" s="242"/>
      <c r="QE5965" s="242"/>
      <c r="QF5965" s="242"/>
      <c r="QG5965" s="242"/>
      <c r="QH5965" s="242"/>
      <c r="QI5965" s="242"/>
      <c r="QJ5965" s="242"/>
      <c r="QK5965" s="242"/>
    </row>
    <row r="5966" spans="439:453">
      <c r="PW5966" s="242"/>
      <c r="PX5966" s="242"/>
      <c r="PY5966" s="242"/>
      <c r="PZ5966" s="242"/>
      <c r="QA5966" s="242"/>
      <c r="QB5966" s="242"/>
      <c r="QC5966" s="242"/>
      <c r="QD5966" s="242"/>
      <c r="QE5966" s="242"/>
      <c r="QF5966" s="242"/>
      <c r="QG5966" s="242"/>
      <c r="QH5966" s="242"/>
      <c r="QI5966" s="242"/>
      <c r="QJ5966" s="242"/>
      <c r="QK5966" s="242"/>
    </row>
    <row r="5967" spans="439:453">
      <c r="PW5967" s="242"/>
      <c r="PX5967" s="242"/>
      <c r="PY5967" s="242"/>
      <c r="PZ5967" s="242"/>
      <c r="QA5967" s="242"/>
      <c r="QB5967" s="242"/>
      <c r="QC5967" s="242"/>
      <c r="QD5967" s="242"/>
      <c r="QE5967" s="242"/>
      <c r="QF5967" s="242"/>
      <c r="QG5967" s="242"/>
      <c r="QH5967" s="242"/>
      <c r="QI5967" s="242"/>
      <c r="QJ5967" s="242"/>
      <c r="QK5967" s="242"/>
    </row>
    <row r="5968" spans="439:453">
      <c r="PW5968" s="242"/>
      <c r="PX5968" s="242"/>
      <c r="PY5968" s="242"/>
      <c r="PZ5968" s="242"/>
      <c r="QA5968" s="242"/>
      <c r="QB5968" s="242"/>
      <c r="QC5968" s="242"/>
      <c r="QD5968" s="242"/>
      <c r="QE5968" s="242"/>
      <c r="QF5968" s="242"/>
      <c r="QG5968" s="242"/>
      <c r="QH5968" s="242"/>
      <c r="QI5968" s="242"/>
      <c r="QJ5968" s="242"/>
      <c r="QK5968" s="242"/>
    </row>
    <row r="5969" spans="439:453">
      <c r="PW5969" s="242"/>
      <c r="PX5969" s="242"/>
      <c r="PY5969" s="242"/>
      <c r="PZ5969" s="242"/>
      <c r="QA5969" s="242"/>
      <c r="QB5969" s="242"/>
      <c r="QC5969" s="242"/>
      <c r="QD5969" s="242"/>
      <c r="QE5969" s="242"/>
      <c r="QF5969" s="242"/>
      <c r="QG5969" s="242"/>
      <c r="QH5969" s="242"/>
      <c r="QI5969" s="242"/>
      <c r="QJ5969" s="242"/>
      <c r="QK5969" s="242"/>
    </row>
    <row r="5970" spans="439:453">
      <c r="PW5970" s="242"/>
      <c r="PX5970" s="242"/>
      <c r="PY5970" s="242"/>
      <c r="PZ5970" s="242"/>
      <c r="QA5970" s="242"/>
      <c r="QB5970" s="242"/>
      <c r="QC5970" s="242"/>
      <c r="QD5970" s="242"/>
      <c r="QE5970" s="242"/>
      <c r="QF5970" s="242"/>
      <c r="QG5970" s="242"/>
      <c r="QH5970" s="242"/>
      <c r="QI5970" s="242"/>
      <c r="QJ5970" s="242"/>
      <c r="QK5970" s="242"/>
    </row>
    <row r="5971" spans="439:453">
      <c r="PW5971" s="242"/>
      <c r="PX5971" s="242"/>
      <c r="PY5971" s="242"/>
      <c r="PZ5971" s="242"/>
      <c r="QA5971" s="242"/>
      <c r="QB5971" s="242"/>
      <c r="QC5971" s="242"/>
      <c r="QD5971" s="242"/>
      <c r="QE5971" s="242"/>
      <c r="QF5971" s="242"/>
      <c r="QG5971" s="242"/>
      <c r="QH5971" s="242"/>
      <c r="QI5971" s="242"/>
      <c r="QJ5971" s="242"/>
      <c r="QK5971" s="242"/>
    </row>
    <row r="5972" spans="439:453">
      <c r="PW5972" s="242"/>
      <c r="PX5972" s="242"/>
      <c r="PY5972" s="242"/>
      <c r="PZ5972" s="242"/>
      <c r="QA5972" s="242"/>
      <c r="QB5972" s="242"/>
      <c r="QC5972" s="242"/>
      <c r="QD5972" s="242"/>
      <c r="QE5972" s="242"/>
      <c r="QF5972" s="242"/>
      <c r="QG5972" s="242"/>
      <c r="QH5972" s="242"/>
      <c r="QI5972" s="242"/>
      <c r="QJ5972" s="242"/>
      <c r="QK5972" s="242"/>
    </row>
    <row r="5973" spans="439:453">
      <c r="PW5973" s="242"/>
      <c r="PX5973" s="242"/>
      <c r="PY5973" s="242"/>
      <c r="PZ5973" s="242"/>
      <c r="QA5973" s="242"/>
      <c r="QB5973" s="242"/>
      <c r="QC5973" s="242"/>
      <c r="QD5973" s="242"/>
      <c r="QE5973" s="242"/>
      <c r="QF5973" s="242"/>
      <c r="QG5973" s="242"/>
      <c r="QH5973" s="242"/>
      <c r="QI5973" s="242"/>
      <c r="QJ5973" s="242"/>
      <c r="QK5973" s="242"/>
    </row>
    <row r="5974" spans="439:453">
      <c r="PW5974" s="242"/>
      <c r="PX5974" s="242"/>
      <c r="PY5974" s="242"/>
      <c r="PZ5974" s="242"/>
      <c r="QA5974" s="242"/>
      <c r="QB5974" s="242"/>
      <c r="QC5974" s="242"/>
      <c r="QD5974" s="242"/>
      <c r="QE5974" s="242"/>
      <c r="QF5974" s="242"/>
      <c r="QG5974" s="242"/>
      <c r="QH5974" s="242"/>
      <c r="QI5974" s="242"/>
      <c r="QJ5974" s="242"/>
      <c r="QK5974" s="242"/>
    </row>
    <row r="5975" spans="439:453">
      <c r="PW5975" s="242"/>
      <c r="PX5975" s="242"/>
      <c r="PY5975" s="242"/>
      <c r="PZ5975" s="242"/>
      <c r="QA5975" s="242"/>
      <c r="QB5975" s="242"/>
      <c r="QC5975" s="242"/>
      <c r="QD5975" s="242"/>
      <c r="QE5975" s="242"/>
      <c r="QF5975" s="242"/>
      <c r="QG5975" s="242"/>
      <c r="QH5975" s="242"/>
      <c r="QI5975" s="242"/>
      <c r="QJ5975" s="242"/>
      <c r="QK5975" s="242"/>
    </row>
    <row r="5976" spans="439:453">
      <c r="PW5976" s="242"/>
      <c r="PX5976" s="242"/>
      <c r="PY5976" s="242"/>
      <c r="PZ5976" s="242"/>
      <c r="QA5976" s="242"/>
      <c r="QB5976" s="242"/>
      <c r="QC5976" s="242"/>
      <c r="QD5976" s="242"/>
      <c r="QE5976" s="242"/>
      <c r="QF5976" s="242"/>
      <c r="QG5976" s="242"/>
      <c r="QH5976" s="242"/>
      <c r="QI5976" s="242"/>
      <c r="QJ5976" s="242"/>
      <c r="QK5976" s="242"/>
    </row>
    <row r="5977" spans="439:453">
      <c r="PW5977" s="242"/>
      <c r="PX5977" s="242"/>
      <c r="PY5977" s="242"/>
      <c r="PZ5977" s="242"/>
      <c r="QA5977" s="242"/>
      <c r="QB5977" s="242"/>
      <c r="QC5977" s="242"/>
      <c r="QD5977" s="242"/>
      <c r="QE5977" s="242"/>
      <c r="QF5977" s="242"/>
      <c r="QG5977" s="242"/>
      <c r="QH5977" s="242"/>
      <c r="QI5977" s="242"/>
      <c r="QJ5977" s="242"/>
      <c r="QK5977" s="242"/>
    </row>
    <row r="5978" spans="439:453">
      <c r="PW5978" s="242"/>
      <c r="PX5978" s="242"/>
      <c r="PY5978" s="242"/>
      <c r="PZ5978" s="242"/>
      <c r="QA5978" s="242"/>
      <c r="QB5978" s="242"/>
      <c r="QC5978" s="242"/>
      <c r="QD5978" s="242"/>
      <c r="QE5978" s="242"/>
      <c r="QF5978" s="242"/>
      <c r="QG5978" s="242"/>
      <c r="QH5978" s="242"/>
      <c r="QI5978" s="242"/>
      <c r="QJ5978" s="242"/>
      <c r="QK5978" s="242"/>
    </row>
    <row r="5979" spans="439:453">
      <c r="PW5979" s="242"/>
      <c r="PX5979" s="242"/>
      <c r="PY5979" s="242"/>
      <c r="PZ5979" s="242"/>
      <c r="QA5979" s="242"/>
      <c r="QB5979" s="242"/>
      <c r="QC5979" s="242"/>
      <c r="QD5979" s="242"/>
      <c r="QE5979" s="242"/>
      <c r="QF5979" s="242"/>
      <c r="QG5979" s="242"/>
      <c r="QH5979" s="242"/>
      <c r="QI5979" s="242"/>
      <c r="QJ5979" s="242"/>
      <c r="QK5979" s="242"/>
    </row>
    <row r="5980" spans="439:453">
      <c r="PW5980" s="242"/>
      <c r="PX5980" s="242"/>
      <c r="PY5980" s="242"/>
      <c r="PZ5980" s="242"/>
      <c r="QA5980" s="242"/>
      <c r="QB5980" s="242"/>
      <c r="QC5980" s="242"/>
      <c r="QD5980" s="242"/>
      <c r="QE5980" s="242"/>
      <c r="QF5980" s="242"/>
      <c r="QG5980" s="242"/>
      <c r="QH5980" s="242"/>
      <c r="QI5980" s="242"/>
      <c r="QJ5980" s="242"/>
      <c r="QK5980" s="242"/>
    </row>
    <row r="5981" spans="439:453">
      <c r="PW5981" s="242"/>
      <c r="PX5981" s="242"/>
      <c r="PY5981" s="242"/>
      <c r="PZ5981" s="242"/>
      <c r="QA5981" s="242"/>
      <c r="QB5981" s="242"/>
      <c r="QC5981" s="242"/>
      <c r="QD5981" s="242"/>
      <c r="QE5981" s="242"/>
      <c r="QF5981" s="242"/>
      <c r="QG5981" s="242"/>
      <c r="QH5981" s="242"/>
      <c r="QI5981" s="242"/>
      <c r="QJ5981" s="242"/>
      <c r="QK5981" s="242"/>
    </row>
    <row r="5982" spans="439:453">
      <c r="PW5982" s="242"/>
      <c r="PX5982" s="242"/>
      <c r="PY5982" s="242"/>
      <c r="PZ5982" s="242"/>
      <c r="QA5982" s="242"/>
      <c r="QB5982" s="242"/>
      <c r="QC5982" s="242"/>
      <c r="QD5982" s="242"/>
      <c r="QE5982" s="242"/>
      <c r="QF5982" s="242"/>
      <c r="QG5982" s="242"/>
      <c r="QH5982" s="242"/>
      <c r="QI5982" s="242"/>
      <c r="QJ5982" s="242"/>
      <c r="QK5982" s="242"/>
    </row>
    <row r="5983" spans="439:453">
      <c r="PW5983" s="242"/>
      <c r="PX5983" s="242"/>
      <c r="PY5983" s="242"/>
      <c r="PZ5983" s="242"/>
      <c r="QA5983" s="242"/>
      <c r="QB5983" s="242"/>
      <c r="QC5983" s="242"/>
      <c r="QD5983" s="242"/>
      <c r="QE5983" s="242"/>
      <c r="QF5983" s="242"/>
      <c r="QG5983" s="242"/>
      <c r="QH5983" s="242"/>
      <c r="QI5983" s="242"/>
      <c r="QJ5983" s="242"/>
      <c r="QK5983" s="242"/>
    </row>
    <row r="5984" spans="439:453">
      <c r="PW5984" s="242"/>
      <c r="PX5984" s="242"/>
      <c r="PY5984" s="242"/>
      <c r="PZ5984" s="242"/>
      <c r="QA5984" s="242"/>
      <c r="QB5984" s="242"/>
      <c r="QC5984" s="242"/>
      <c r="QD5984" s="242"/>
      <c r="QE5984" s="242"/>
      <c r="QF5984" s="242"/>
      <c r="QG5984" s="242"/>
      <c r="QH5984" s="242"/>
      <c r="QI5984" s="242"/>
      <c r="QJ5984" s="242"/>
      <c r="QK5984" s="242"/>
    </row>
    <row r="5985" spans="439:453">
      <c r="PW5985" s="242"/>
      <c r="PX5985" s="242"/>
      <c r="PY5985" s="242"/>
      <c r="PZ5985" s="242"/>
      <c r="QA5985" s="242"/>
      <c r="QB5985" s="242"/>
      <c r="QC5985" s="242"/>
      <c r="QD5985" s="242"/>
      <c r="QE5985" s="242"/>
      <c r="QF5985" s="242"/>
      <c r="QG5985" s="242"/>
      <c r="QH5985" s="242"/>
      <c r="QI5985" s="242"/>
      <c r="QJ5985" s="242"/>
      <c r="QK5985" s="242"/>
    </row>
    <row r="5986" spans="439:453">
      <c r="PW5986" s="242"/>
      <c r="PX5986" s="242"/>
      <c r="PY5986" s="242"/>
      <c r="PZ5986" s="242"/>
      <c r="QA5986" s="242"/>
      <c r="QB5986" s="242"/>
      <c r="QC5986" s="242"/>
      <c r="QD5986" s="242"/>
      <c r="QE5986" s="242"/>
      <c r="QF5986" s="242"/>
      <c r="QG5986" s="242"/>
      <c r="QH5986" s="242"/>
      <c r="QI5986" s="242"/>
      <c r="QJ5986" s="242"/>
      <c r="QK5986" s="242"/>
    </row>
    <row r="5987" spans="439:453">
      <c r="PW5987" s="242"/>
      <c r="PX5987" s="242"/>
      <c r="PY5987" s="242"/>
      <c r="PZ5987" s="242"/>
      <c r="QA5987" s="242"/>
      <c r="QB5987" s="242"/>
      <c r="QC5987" s="242"/>
      <c r="QD5987" s="242"/>
      <c r="QE5987" s="242"/>
      <c r="QF5987" s="242"/>
      <c r="QG5987" s="242"/>
      <c r="QH5987" s="242"/>
      <c r="QI5987" s="242"/>
      <c r="QJ5987" s="242"/>
      <c r="QK5987" s="242"/>
    </row>
    <row r="5988" spans="439:453">
      <c r="PW5988" s="242"/>
      <c r="PX5988" s="242"/>
      <c r="PY5988" s="242"/>
      <c r="PZ5988" s="242"/>
      <c r="QA5988" s="242"/>
      <c r="QB5988" s="242"/>
      <c r="QC5988" s="242"/>
      <c r="QD5988" s="242"/>
      <c r="QE5988" s="242"/>
      <c r="QF5988" s="242"/>
      <c r="QG5988" s="242"/>
      <c r="QH5988" s="242"/>
      <c r="QI5988" s="242"/>
      <c r="QJ5988" s="242"/>
      <c r="QK5988" s="242"/>
    </row>
    <row r="5989" spans="439:453">
      <c r="PW5989" s="242"/>
      <c r="PX5989" s="242"/>
      <c r="PY5989" s="242"/>
      <c r="PZ5989" s="242"/>
      <c r="QA5989" s="242"/>
      <c r="QB5989" s="242"/>
      <c r="QC5989" s="242"/>
      <c r="QD5989" s="242"/>
      <c r="QE5989" s="242"/>
      <c r="QF5989" s="242"/>
      <c r="QG5989" s="242"/>
      <c r="QH5989" s="242"/>
      <c r="QI5989" s="242"/>
      <c r="QJ5989" s="242"/>
      <c r="QK5989" s="242"/>
    </row>
    <row r="5990" spans="439:453">
      <c r="PW5990" s="242"/>
      <c r="PX5990" s="242"/>
      <c r="PY5990" s="242"/>
      <c r="PZ5990" s="242"/>
      <c r="QA5990" s="242"/>
      <c r="QB5990" s="242"/>
      <c r="QC5990" s="242"/>
      <c r="QD5990" s="242"/>
      <c r="QE5990" s="242"/>
      <c r="QF5990" s="242"/>
      <c r="QG5990" s="242"/>
      <c r="QH5990" s="242"/>
      <c r="QI5990" s="242"/>
      <c r="QJ5990" s="242"/>
      <c r="QK5990" s="242"/>
    </row>
    <row r="5991" spans="439:453">
      <c r="PW5991" s="242"/>
      <c r="PX5991" s="242"/>
      <c r="PY5991" s="242"/>
      <c r="PZ5991" s="242"/>
      <c r="QA5991" s="242"/>
      <c r="QB5991" s="242"/>
      <c r="QC5991" s="242"/>
      <c r="QD5991" s="242"/>
      <c r="QE5991" s="242"/>
      <c r="QF5991" s="242"/>
      <c r="QG5991" s="242"/>
      <c r="QH5991" s="242"/>
      <c r="QI5991" s="242"/>
      <c r="QJ5991" s="242"/>
      <c r="QK5991" s="242"/>
    </row>
    <row r="5992" spans="439:453">
      <c r="PW5992" s="242"/>
      <c r="PX5992" s="242"/>
      <c r="PY5992" s="242"/>
      <c r="PZ5992" s="242"/>
      <c r="QA5992" s="242"/>
      <c r="QB5992" s="242"/>
      <c r="QC5992" s="242"/>
      <c r="QD5992" s="242"/>
      <c r="QE5992" s="242"/>
      <c r="QF5992" s="242"/>
      <c r="QG5992" s="242"/>
      <c r="QH5992" s="242"/>
      <c r="QI5992" s="242"/>
      <c r="QJ5992" s="242"/>
      <c r="QK5992" s="242"/>
    </row>
    <row r="5993" spans="439:453">
      <c r="PW5993" s="242"/>
      <c r="PX5993" s="242"/>
      <c r="PY5993" s="242"/>
      <c r="PZ5993" s="242"/>
      <c r="QA5993" s="242"/>
      <c r="QB5993" s="242"/>
      <c r="QC5993" s="242"/>
      <c r="QD5993" s="242"/>
      <c r="QE5993" s="242"/>
      <c r="QF5993" s="242"/>
      <c r="QG5993" s="242"/>
      <c r="QH5993" s="242"/>
      <c r="QI5993" s="242"/>
      <c r="QJ5993" s="242"/>
      <c r="QK5993" s="242"/>
    </row>
    <row r="5994" spans="439:453">
      <c r="PW5994" s="242"/>
      <c r="PX5994" s="242"/>
      <c r="PY5994" s="242"/>
      <c r="PZ5994" s="242"/>
      <c r="QA5994" s="242"/>
      <c r="QB5994" s="242"/>
      <c r="QC5994" s="242"/>
      <c r="QD5994" s="242"/>
      <c r="QE5994" s="242"/>
      <c r="QF5994" s="242"/>
      <c r="QG5994" s="242"/>
      <c r="QH5994" s="242"/>
      <c r="QI5994" s="242"/>
      <c r="QJ5994" s="242"/>
      <c r="QK5994" s="242"/>
    </row>
    <row r="5995" spans="439:453">
      <c r="PW5995" s="242"/>
      <c r="PX5995" s="242"/>
      <c r="PY5995" s="242"/>
      <c r="PZ5995" s="242"/>
      <c r="QA5995" s="242"/>
      <c r="QB5995" s="242"/>
      <c r="QC5995" s="242"/>
      <c r="QD5995" s="242"/>
      <c r="QE5995" s="242"/>
      <c r="QF5995" s="242"/>
      <c r="QG5995" s="242"/>
      <c r="QH5995" s="242"/>
      <c r="QI5995" s="242"/>
      <c r="QJ5995" s="242"/>
      <c r="QK5995" s="242"/>
    </row>
    <row r="5996" spans="439:453">
      <c r="PW5996" s="242"/>
      <c r="PX5996" s="242"/>
      <c r="PY5996" s="242"/>
      <c r="PZ5996" s="242"/>
      <c r="QA5996" s="242"/>
      <c r="QB5996" s="242"/>
      <c r="QC5996" s="242"/>
      <c r="QD5996" s="242"/>
      <c r="QE5996" s="242"/>
      <c r="QF5996" s="242"/>
      <c r="QG5996" s="242"/>
      <c r="QH5996" s="242"/>
      <c r="QI5996" s="242"/>
      <c r="QJ5996" s="242"/>
      <c r="QK5996" s="242"/>
    </row>
    <row r="5997" spans="439:453">
      <c r="PW5997" s="242"/>
      <c r="PX5997" s="242"/>
      <c r="PY5997" s="242"/>
      <c r="PZ5997" s="242"/>
      <c r="QA5997" s="242"/>
      <c r="QB5997" s="242"/>
      <c r="QC5997" s="242"/>
      <c r="QD5997" s="242"/>
      <c r="QE5997" s="242"/>
      <c r="QF5997" s="242"/>
      <c r="QG5997" s="242"/>
      <c r="QH5997" s="242"/>
      <c r="QI5997" s="242"/>
      <c r="QJ5997" s="242"/>
      <c r="QK5997" s="242"/>
    </row>
    <row r="5998" spans="439:453">
      <c r="PW5998" s="242"/>
      <c r="PX5998" s="242"/>
      <c r="PY5998" s="242"/>
      <c r="PZ5998" s="242"/>
      <c r="QA5998" s="242"/>
      <c r="QB5998" s="242"/>
      <c r="QC5998" s="242"/>
      <c r="QD5998" s="242"/>
      <c r="QE5998" s="242"/>
      <c r="QF5998" s="242"/>
      <c r="QG5998" s="242"/>
      <c r="QH5998" s="242"/>
      <c r="QI5998" s="242"/>
      <c r="QJ5998" s="242"/>
      <c r="QK5998" s="242"/>
    </row>
    <row r="5999" spans="439:453">
      <c r="PW5999" s="242"/>
      <c r="PX5999" s="242"/>
      <c r="PY5999" s="242"/>
      <c r="PZ5999" s="242"/>
      <c r="QA5999" s="242"/>
      <c r="QB5999" s="242"/>
      <c r="QC5999" s="242"/>
      <c r="QD5999" s="242"/>
      <c r="QE5999" s="242"/>
      <c r="QF5999" s="242"/>
      <c r="QG5999" s="242"/>
      <c r="QH5999" s="242"/>
      <c r="QI5999" s="242"/>
      <c r="QJ5999" s="242"/>
      <c r="QK5999" s="242"/>
    </row>
    <row r="6000" spans="439:453">
      <c r="PW6000" s="242"/>
      <c r="PX6000" s="242"/>
      <c r="PY6000" s="242"/>
      <c r="PZ6000" s="242"/>
      <c r="QA6000" s="242"/>
      <c r="QB6000" s="242"/>
      <c r="QC6000" s="242"/>
      <c r="QD6000" s="242"/>
      <c r="QE6000" s="242"/>
      <c r="QF6000" s="242"/>
      <c r="QG6000" s="242"/>
      <c r="QH6000" s="242"/>
      <c r="QI6000" s="242"/>
      <c r="QJ6000" s="242"/>
      <c r="QK6000" s="242"/>
    </row>
    <row r="6001" spans="439:453">
      <c r="PW6001" s="242"/>
      <c r="PX6001" s="242"/>
      <c r="PY6001" s="242"/>
      <c r="PZ6001" s="242"/>
      <c r="QA6001" s="242"/>
      <c r="QB6001" s="242"/>
      <c r="QC6001" s="242"/>
      <c r="QD6001" s="242"/>
      <c r="QE6001" s="242"/>
      <c r="QF6001" s="242"/>
      <c r="QG6001" s="242"/>
      <c r="QH6001" s="242"/>
      <c r="QI6001" s="242"/>
      <c r="QJ6001" s="242"/>
      <c r="QK6001" s="242"/>
    </row>
    <row r="6002" spans="439:453">
      <c r="PW6002" s="242"/>
      <c r="PX6002" s="242"/>
      <c r="PY6002" s="242"/>
      <c r="PZ6002" s="242"/>
      <c r="QA6002" s="242"/>
      <c r="QB6002" s="242"/>
      <c r="QC6002" s="242"/>
      <c r="QD6002" s="242"/>
      <c r="QE6002" s="242"/>
      <c r="QF6002" s="242"/>
      <c r="QG6002" s="242"/>
      <c r="QH6002" s="242"/>
      <c r="QI6002" s="242"/>
      <c r="QJ6002" s="242"/>
      <c r="QK6002" s="242"/>
    </row>
    <row r="6003" spans="439:453">
      <c r="PW6003" s="242"/>
      <c r="PX6003" s="242"/>
      <c r="PY6003" s="242"/>
      <c r="PZ6003" s="242"/>
      <c r="QA6003" s="242"/>
      <c r="QB6003" s="242"/>
      <c r="QC6003" s="242"/>
      <c r="QD6003" s="242"/>
      <c r="QE6003" s="242"/>
      <c r="QF6003" s="242"/>
      <c r="QG6003" s="242"/>
      <c r="QH6003" s="242"/>
      <c r="QI6003" s="242"/>
      <c r="QJ6003" s="242"/>
      <c r="QK6003" s="242"/>
    </row>
    <row r="6004" spans="439:453">
      <c r="PW6004" s="242"/>
      <c r="PX6004" s="242"/>
      <c r="PY6004" s="242"/>
      <c r="PZ6004" s="242"/>
      <c r="QA6004" s="242"/>
      <c r="QB6004" s="242"/>
      <c r="QC6004" s="242"/>
      <c r="QD6004" s="242"/>
      <c r="QE6004" s="242"/>
      <c r="QF6004" s="242"/>
      <c r="QG6004" s="242"/>
      <c r="QH6004" s="242"/>
      <c r="QI6004" s="242"/>
      <c r="QJ6004" s="242"/>
      <c r="QK6004" s="242"/>
    </row>
    <row r="6005" spans="439:453">
      <c r="PW6005" s="242"/>
      <c r="PX6005" s="242"/>
      <c r="PY6005" s="242"/>
      <c r="PZ6005" s="242"/>
      <c r="QA6005" s="242"/>
      <c r="QB6005" s="242"/>
      <c r="QC6005" s="242"/>
      <c r="QD6005" s="242"/>
      <c r="QE6005" s="242"/>
      <c r="QF6005" s="242"/>
      <c r="QG6005" s="242"/>
      <c r="QH6005" s="242"/>
      <c r="QI6005" s="242"/>
      <c r="QJ6005" s="242"/>
      <c r="QK6005" s="242"/>
    </row>
    <row r="6006" spans="439:453">
      <c r="PW6006" s="242"/>
      <c r="PX6006" s="242"/>
      <c r="PY6006" s="242"/>
      <c r="PZ6006" s="242"/>
      <c r="QA6006" s="242"/>
      <c r="QB6006" s="242"/>
      <c r="QC6006" s="242"/>
      <c r="QD6006" s="242"/>
      <c r="QE6006" s="242"/>
      <c r="QF6006" s="242"/>
      <c r="QG6006" s="242"/>
      <c r="QH6006" s="242"/>
      <c r="QI6006" s="242"/>
      <c r="QJ6006" s="242"/>
      <c r="QK6006" s="242"/>
    </row>
    <row r="6007" spans="439:453">
      <c r="PW6007" s="242"/>
      <c r="PX6007" s="242"/>
      <c r="PY6007" s="242"/>
      <c r="PZ6007" s="242"/>
      <c r="QA6007" s="242"/>
      <c r="QB6007" s="242"/>
      <c r="QC6007" s="242"/>
      <c r="QD6007" s="242"/>
      <c r="QE6007" s="242"/>
      <c r="QF6007" s="242"/>
      <c r="QG6007" s="242"/>
      <c r="QH6007" s="242"/>
      <c r="QI6007" s="242"/>
      <c r="QJ6007" s="242"/>
      <c r="QK6007" s="242"/>
    </row>
    <row r="6008" spans="439:453">
      <c r="PW6008" s="242"/>
      <c r="PX6008" s="242"/>
      <c r="PY6008" s="242"/>
      <c r="PZ6008" s="242"/>
      <c r="QA6008" s="242"/>
      <c r="QB6008" s="242"/>
      <c r="QC6008" s="242"/>
      <c r="QD6008" s="242"/>
      <c r="QE6008" s="242"/>
      <c r="QF6008" s="242"/>
      <c r="QG6008" s="242"/>
      <c r="QH6008" s="242"/>
      <c r="QI6008" s="242"/>
      <c r="QJ6008" s="242"/>
      <c r="QK6008" s="242"/>
    </row>
    <row r="6009" spans="439:453">
      <c r="PW6009" s="242"/>
      <c r="PX6009" s="242"/>
      <c r="PY6009" s="242"/>
      <c r="PZ6009" s="242"/>
      <c r="QA6009" s="242"/>
      <c r="QB6009" s="242"/>
      <c r="QC6009" s="242"/>
      <c r="QD6009" s="242"/>
      <c r="QE6009" s="242"/>
      <c r="QF6009" s="242"/>
      <c r="QG6009" s="242"/>
      <c r="QH6009" s="242"/>
      <c r="QI6009" s="242"/>
      <c r="QJ6009" s="242"/>
      <c r="QK6009" s="242"/>
    </row>
    <row r="6010" spans="439:453">
      <c r="PW6010" s="242"/>
      <c r="PX6010" s="242"/>
      <c r="PY6010" s="242"/>
      <c r="PZ6010" s="242"/>
      <c r="QA6010" s="242"/>
      <c r="QB6010" s="242"/>
      <c r="QC6010" s="242"/>
      <c r="QD6010" s="242"/>
      <c r="QE6010" s="242"/>
      <c r="QF6010" s="242"/>
      <c r="QG6010" s="242"/>
      <c r="QH6010" s="242"/>
      <c r="QI6010" s="242"/>
      <c r="QJ6010" s="242"/>
      <c r="QK6010" s="242"/>
    </row>
    <row r="6011" spans="439:453">
      <c r="PW6011" s="242"/>
      <c r="PX6011" s="242"/>
      <c r="PY6011" s="242"/>
      <c r="PZ6011" s="242"/>
      <c r="QA6011" s="242"/>
      <c r="QB6011" s="242"/>
      <c r="QC6011" s="242"/>
      <c r="QD6011" s="242"/>
      <c r="QE6011" s="242"/>
      <c r="QF6011" s="242"/>
      <c r="QG6011" s="242"/>
      <c r="QH6011" s="242"/>
      <c r="QI6011" s="242"/>
      <c r="QJ6011" s="242"/>
      <c r="QK6011" s="242"/>
    </row>
    <row r="6012" spans="439:453">
      <c r="PW6012" s="242"/>
      <c r="PX6012" s="242"/>
      <c r="PY6012" s="242"/>
      <c r="PZ6012" s="242"/>
      <c r="QA6012" s="242"/>
      <c r="QB6012" s="242"/>
      <c r="QC6012" s="242"/>
      <c r="QD6012" s="242"/>
      <c r="QE6012" s="242"/>
      <c r="QF6012" s="242"/>
      <c r="QG6012" s="242"/>
      <c r="QH6012" s="242"/>
      <c r="QI6012" s="242"/>
      <c r="QJ6012" s="242"/>
      <c r="QK6012" s="242"/>
    </row>
    <row r="6013" spans="439:453">
      <c r="PW6013" s="242"/>
      <c r="PX6013" s="242"/>
      <c r="PY6013" s="242"/>
      <c r="PZ6013" s="242"/>
      <c r="QA6013" s="242"/>
      <c r="QB6013" s="242"/>
      <c r="QC6013" s="242"/>
      <c r="QD6013" s="242"/>
      <c r="QE6013" s="242"/>
      <c r="QF6013" s="242"/>
      <c r="QG6013" s="242"/>
      <c r="QH6013" s="242"/>
      <c r="QI6013" s="242"/>
      <c r="QJ6013" s="242"/>
      <c r="QK6013" s="242"/>
    </row>
    <row r="6014" spans="439:453">
      <c r="PW6014" s="242"/>
      <c r="PX6014" s="242"/>
      <c r="PY6014" s="242"/>
      <c r="PZ6014" s="242"/>
      <c r="QA6014" s="242"/>
      <c r="QB6014" s="242"/>
      <c r="QC6014" s="242"/>
      <c r="QD6014" s="242"/>
      <c r="QE6014" s="242"/>
      <c r="QF6014" s="242"/>
      <c r="QG6014" s="242"/>
      <c r="QH6014" s="242"/>
      <c r="QI6014" s="242"/>
      <c r="QJ6014" s="242"/>
      <c r="QK6014" s="242"/>
    </row>
    <row r="6015" spans="439:453">
      <c r="PW6015" s="242"/>
      <c r="PX6015" s="242"/>
      <c r="PY6015" s="242"/>
      <c r="PZ6015" s="242"/>
      <c r="QA6015" s="242"/>
      <c r="QB6015" s="242"/>
      <c r="QC6015" s="242"/>
      <c r="QD6015" s="242"/>
      <c r="QE6015" s="242"/>
      <c r="QF6015" s="242"/>
      <c r="QG6015" s="242"/>
      <c r="QH6015" s="242"/>
      <c r="QI6015" s="242"/>
      <c r="QJ6015" s="242"/>
      <c r="QK6015" s="242"/>
    </row>
    <row r="6016" spans="439:453">
      <c r="PW6016" s="242"/>
      <c r="PX6016" s="242"/>
      <c r="PY6016" s="242"/>
      <c r="PZ6016" s="242"/>
      <c r="QA6016" s="242"/>
      <c r="QB6016" s="242"/>
      <c r="QC6016" s="242"/>
      <c r="QD6016" s="242"/>
      <c r="QE6016" s="242"/>
      <c r="QF6016" s="242"/>
      <c r="QG6016" s="242"/>
      <c r="QH6016" s="242"/>
      <c r="QI6016" s="242"/>
      <c r="QJ6016" s="242"/>
      <c r="QK6016" s="242"/>
    </row>
    <row r="6017" spans="439:453">
      <c r="PW6017" s="242"/>
      <c r="PX6017" s="242"/>
      <c r="PY6017" s="242"/>
      <c r="PZ6017" s="242"/>
      <c r="QA6017" s="242"/>
      <c r="QB6017" s="242"/>
      <c r="QC6017" s="242"/>
      <c r="QD6017" s="242"/>
      <c r="QE6017" s="242"/>
      <c r="QF6017" s="242"/>
      <c r="QG6017" s="242"/>
      <c r="QH6017" s="242"/>
      <c r="QI6017" s="242"/>
      <c r="QJ6017" s="242"/>
      <c r="QK6017" s="242"/>
    </row>
    <row r="6018" spans="439:453">
      <c r="PW6018" s="242"/>
      <c r="PX6018" s="242"/>
      <c r="PY6018" s="242"/>
      <c r="PZ6018" s="242"/>
      <c r="QA6018" s="242"/>
      <c r="QB6018" s="242"/>
      <c r="QC6018" s="242"/>
      <c r="QD6018" s="242"/>
      <c r="QE6018" s="242"/>
      <c r="QF6018" s="242"/>
      <c r="QG6018" s="242"/>
      <c r="QH6018" s="242"/>
      <c r="QI6018" s="242"/>
      <c r="QJ6018" s="242"/>
      <c r="QK6018" s="242"/>
    </row>
    <row r="6019" spans="439:453">
      <c r="PW6019" s="242"/>
      <c r="PX6019" s="242"/>
      <c r="PY6019" s="242"/>
      <c r="PZ6019" s="242"/>
      <c r="QA6019" s="242"/>
      <c r="QB6019" s="242"/>
      <c r="QC6019" s="242"/>
      <c r="QD6019" s="242"/>
      <c r="QE6019" s="242"/>
      <c r="QF6019" s="242"/>
      <c r="QG6019" s="242"/>
      <c r="QH6019" s="242"/>
      <c r="QI6019" s="242"/>
      <c r="QJ6019" s="242"/>
      <c r="QK6019" s="242"/>
    </row>
    <row r="6020" spans="439:453">
      <c r="PW6020" s="242"/>
      <c r="PX6020" s="242"/>
      <c r="PY6020" s="242"/>
      <c r="PZ6020" s="242"/>
      <c r="QA6020" s="242"/>
      <c r="QB6020" s="242"/>
      <c r="QC6020" s="242"/>
      <c r="QD6020" s="242"/>
      <c r="QE6020" s="242"/>
      <c r="QF6020" s="242"/>
      <c r="QG6020" s="242"/>
      <c r="QH6020" s="242"/>
      <c r="QI6020" s="242"/>
      <c r="QJ6020" s="242"/>
      <c r="QK6020" s="242"/>
    </row>
    <row r="6021" spans="439:453">
      <c r="PW6021" s="242"/>
      <c r="PX6021" s="242"/>
      <c r="PY6021" s="242"/>
      <c r="PZ6021" s="242"/>
      <c r="QA6021" s="242"/>
      <c r="QB6021" s="242"/>
      <c r="QC6021" s="242"/>
      <c r="QD6021" s="242"/>
      <c r="QE6021" s="242"/>
      <c r="QF6021" s="242"/>
      <c r="QG6021" s="242"/>
      <c r="QH6021" s="242"/>
      <c r="QI6021" s="242"/>
      <c r="QJ6021" s="242"/>
      <c r="QK6021" s="242"/>
    </row>
    <row r="6022" spans="439:453">
      <c r="PW6022" s="242"/>
      <c r="PX6022" s="242"/>
      <c r="PY6022" s="242"/>
      <c r="PZ6022" s="242"/>
      <c r="QA6022" s="242"/>
      <c r="QB6022" s="242"/>
      <c r="QC6022" s="242"/>
      <c r="QD6022" s="242"/>
      <c r="QE6022" s="242"/>
      <c r="QF6022" s="242"/>
      <c r="QG6022" s="242"/>
      <c r="QH6022" s="242"/>
      <c r="QI6022" s="242"/>
      <c r="QJ6022" s="242"/>
      <c r="QK6022" s="242"/>
    </row>
    <row r="6023" spans="439:453">
      <c r="PW6023" s="242"/>
      <c r="PX6023" s="242"/>
      <c r="PY6023" s="242"/>
      <c r="PZ6023" s="242"/>
      <c r="QA6023" s="242"/>
      <c r="QB6023" s="242"/>
      <c r="QC6023" s="242"/>
      <c r="QD6023" s="242"/>
      <c r="QE6023" s="242"/>
      <c r="QF6023" s="242"/>
      <c r="QG6023" s="242"/>
      <c r="QH6023" s="242"/>
      <c r="QI6023" s="242"/>
      <c r="QJ6023" s="242"/>
      <c r="QK6023" s="242"/>
    </row>
    <row r="6024" spans="439:453">
      <c r="PW6024" s="242"/>
      <c r="PX6024" s="242"/>
      <c r="PY6024" s="242"/>
      <c r="PZ6024" s="242"/>
      <c r="QA6024" s="242"/>
      <c r="QB6024" s="242"/>
      <c r="QC6024" s="242"/>
      <c r="QD6024" s="242"/>
      <c r="QE6024" s="242"/>
      <c r="QF6024" s="242"/>
      <c r="QG6024" s="242"/>
      <c r="QH6024" s="242"/>
      <c r="QI6024" s="242"/>
      <c r="QJ6024" s="242"/>
      <c r="QK6024" s="242"/>
    </row>
    <row r="6025" spans="439:453">
      <c r="PW6025" s="242"/>
      <c r="PX6025" s="242"/>
      <c r="PY6025" s="242"/>
      <c r="PZ6025" s="242"/>
      <c r="QA6025" s="242"/>
      <c r="QB6025" s="242"/>
      <c r="QC6025" s="242"/>
      <c r="QD6025" s="242"/>
      <c r="QE6025" s="242"/>
      <c r="QF6025" s="242"/>
      <c r="QG6025" s="242"/>
      <c r="QH6025" s="242"/>
      <c r="QI6025" s="242"/>
      <c r="QJ6025" s="242"/>
      <c r="QK6025" s="242"/>
    </row>
    <row r="6026" spans="439:453">
      <c r="PW6026" s="242"/>
      <c r="PX6026" s="242"/>
      <c r="PY6026" s="242"/>
      <c r="PZ6026" s="242"/>
      <c r="QA6026" s="242"/>
      <c r="QB6026" s="242"/>
      <c r="QC6026" s="242"/>
      <c r="QD6026" s="242"/>
      <c r="QE6026" s="242"/>
      <c r="QF6026" s="242"/>
      <c r="QG6026" s="242"/>
      <c r="QH6026" s="242"/>
      <c r="QI6026" s="242"/>
      <c r="QJ6026" s="242"/>
      <c r="QK6026" s="242"/>
    </row>
    <row r="6027" spans="439:453">
      <c r="PW6027" s="242"/>
      <c r="PX6027" s="242"/>
      <c r="PY6027" s="242"/>
      <c r="PZ6027" s="242"/>
      <c r="QA6027" s="242"/>
      <c r="QB6027" s="242"/>
      <c r="QC6027" s="242"/>
      <c r="QD6027" s="242"/>
      <c r="QE6027" s="242"/>
      <c r="QF6027" s="242"/>
      <c r="QG6027" s="242"/>
      <c r="QH6027" s="242"/>
      <c r="QI6027" s="242"/>
      <c r="QJ6027" s="242"/>
      <c r="QK6027" s="242"/>
    </row>
    <row r="6028" spans="439:453">
      <c r="PW6028" s="242"/>
      <c r="PX6028" s="242"/>
      <c r="PY6028" s="242"/>
      <c r="PZ6028" s="242"/>
      <c r="QA6028" s="242"/>
      <c r="QB6028" s="242"/>
      <c r="QC6028" s="242"/>
      <c r="QD6028" s="242"/>
      <c r="QE6028" s="242"/>
      <c r="QF6028" s="242"/>
      <c r="QG6028" s="242"/>
      <c r="QH6028" s="242"/>
      <c r="QI6028" s="242"/>
      <c r="QJ6028" s="242"/>
      <c r="QK6028" s="242"/>
    </row>
    <row r="6029" spans="439:453">
      <c r="PW6029" s="242"/>
      <c r="PX6029" s="242"/>
      <c r="PY6029" s="242"/>
      <c r="PZ6029" s="242"/>
      <c r="QA6029" s="242"/>
      <c r="QB6029" s="242"/>
      <c r="QC6029" s="242"/>
      <c r="QD6029" s="242"/>
      <c r="QE6029" s="242"/>
      <c r="QF6029" s="242"/>
      <c r="QG6029" s="242"/>
      <c r="QH6029" s="242"/>
      <c r="QI6029" s="242"/>
      <c r="QJ6029" s="242"/>
      <c r="QK6029" s="242"/>
    </row>
    <row r="6030" spans="439:453">
      <c r="PW6030" s="242"/>
      <c r="PX6030" s="242"/>
      <c r="PY6030" s="242"/>
      <c r="PZ6030" s="242"/>
      <c r="QA6030" s="242"/>
      <c r="QB6030" s="242"/>
      <c r="QC6030" s="242"/>
      <c r="QD6030" s="242"/>
      <c r="QE6030" s="242"/>
      <c r="QF6030" s="242"/>
      <c r="QG6030" s="242"/>
      <c r="QH6030" s="242"/>
      <c r="QI6030" s="242"/>
      <c r="QJ6030" s="242"/>
      <c r="QK6030" s="242"/>
    </row>
    <row r="6031" spans="439:453">
      <c r="PW6031" s="242"/>
      <c r="PX6031" s="242"/>
      <c r="PY6031" s="242"/>
      <c r="PZ6031" s="242"/>
      <c r="QA6031" s="242"/>
      <c r="QB6031" s="242"/>
      <c r="QC6031" s="242"/>
      <c r="QD6031" s="242"/>
      <c r="QE6031" s="242"/>
      <c r="QF6031" s="242"/>
      <c r="QG6031" s="242"/>
      <c r="QH6031" s="242"/>
      <c r="QI6031" s="242"/>
      <c r="QJ6031" s="242"/>
      <c r="QK6031" s="242"/>
    </row>
    <row r="6032" spans="439:453">
      <c r="PW6032" s="242"/>
      <c r="PX6032" s="242"/>
      <c r="PY6032" s="242"/>
      <c r="PZ6032" s="242"/>
      <c r="QA6032" s="242"/>
      <c r="QB6032" s="242"/>
      <c r="QC6032" s="242"/>
      <c r="QD6032" s="242"/>
      <c r="QE6032" s="242"/>
      <c r="QF6032" s="242"/>
      <c r="QG6032" s="242"/>
      <c r="QH6032" s="242"/>
      <c r="QI6032" s="242"/>
      <c r="QJ6032" s="242"/>
      <c r="QK6032" s="242"/>
    </row>
    <row r="6033" spans="439:453">
      <c r="PW6033" s="242"/>
      <c r="PX6033" s="242"/>
      <c r="PY6033" s="242"/>
      <c r="PZ6033" s="242"/>
      <c r="QA6033" s="242"/>
      <c r="QB6033" s="242"/>
      <c r="QC6033" s="242"/>
      <c r="QD6033" s="242"/>
      <c r="QE6033" s="242"/>
      <c r="QF6033" s="242"/>
      <c r="QG6033" s="242"/>
      <c r="QH6033" s="242"/>
      <c r="QI6033" s="242"/>
      <c r="QJ6033" s="242"/>
      <c r="QK6033" s="242"/>
    </row>
    <row r="6034" spans="439:453">
      <c r="PW6034" s="242"/>
      <c r="PX6034" s="242"/>
      <c r="PY6034" s="242"/>
      <c r="PZ6034" s="242"/>
      <c r="QA6034" s="242"/>
      <c r="QB6034" s="242"/>
      <c r="QC6034" s="242"/>
      <c r="QD6034" s="242"/>
      <c r="QE6034" s="242"/>
      <c r="QF6034" s="242"/>
      <c r="QG6034" s="242"/>
      <c r="QH6034" s="242"/>
      <c r="QI6034" s="242"/>
      <c r="QJ6034" s="242"/>
      <c r="QK6034" s="242"/>
    </row>
    <row r="6035" spans="439:453">
      <c r="PW6035" s="242"/>
      <c r="PX6035" s="242"/>
      <c r="PY6035" s="242"/>
      <c r="PZ6035" s="242"/>
      <c r="QA6035" s="242"/>
      <c r="QB6035" s="242"/>
      <c r="QC6035" s="242"/>
      <c r="QD6035" s="242"/>
      <c r="QE6035" s="242"/>
      <c r="QF6035" s="242"/>
      <c r="QG6035" s="242"/>
      <c r="QH6035" s="242"/>
      <c r="QI6035" s="242"/>
      <c r="QJ6035" s="242"/>
      <c r="QK6035" s="242"/>
    </row>
    <row r="6036" spans="439:453">
      <c r="PW6036" s="242"/>
      <c r="PX6036" s="242"/>
      <c r="PY6036" s="242"/>
      <c r="PZ6036" s="242"/>
      <c r="QA6036" s="242"/>
      <c r="QB6036" s="242"/>
      <c r="QC6036" s="242"/>
      <c r="QD6036" s="242"/>
      <c r="QE6036" s="242"/>
      <c r="QF6036" s="242"/>
      <c r="QG6036" s="242"/>
      <c r="QH6036" s="242"/>
      <c r="QI6036" s="242"/>
      <c r="QJ6036" s="242"/>
      <c r="QK6036" s="242"/>
    </row>
    <row r="6037" spans="439:453">
      <c r="PW6037" s="242"/>
      <c r="PX6037" s="242"/>
      <c r="PY6037" s="242"/>
      <c r="PZ6037" s="242"/>
      <c r="QA6037" s="242"/>
      <c r="QB6037" s="242"/>
      <c r="QC6037" s="242"/>
      <c r="QD6037" s="242"/>
      <c r="QE6037" s="242"/>
      <c r="QF6037" s="242"/>
      <c r="QG6037" s="242"/>
      <c r="QH6037" s="242"/>
      <c r="QI6037" s="242"/>
      <c r="QJ6037" s="242"/>
      <c r="QK6037" s="242"/>
    </row>
    <row r="6038" spans="439:453">
      <c r="PW6038" s="242"/>
      <c r="PX6038" s="242"/>
      <c r="PY6038" s="242"/>
      <c r="PZ6038" s="242"/>
      <c r="QA6038" s="242"/>
      <c r="QB6038" s="242"/>
      <c r="QC6038" s="242"/>
      <c r="QD6038" s="242"/>
      <c r="QE6038" s="242"/>
      <c r="QF6038" s="242"/>
      <c r="QG6038" s="242"/>
      <c r="QH6038" s="242"/>
      <c r="QI6038" s="242"/>
      <c r="QJ6038" s="242"/>
      <c r="QK6038" s="242"/>
    </row>
    <row r="6039" spans="439:453">
      <c r="PW6039" s="242"/>
      <c r="PX6039" s="242"/>
      <c r="PY6039" s="242"/>
      <c r="PZ6039" s="242"/>
      <c r="QA6039" s="242"/>
      <c r="QB6039" s="242"/>
      <c r="QC6039" s="242"/>
      <c r="QD6039" s="242"/>
      <c r="QE6039" s="242"/>
      <c r="QF6039" s="242"/>
      <c r="QG6039" s="242"/>
      <c r="QH6039" s="242"/>
      <c r="QI6039" s="242"/>
      <c r="QJ6039" s="242"/>
      <c r="QK6039" s="242"/>
    </row>
    <row r="6040" spans="439:453">
      <c r="PW6040" s="242"/>
      <c r="PX6040" s="242"/>
      <c r="PY6040" s="242"/>
      <c r="PZ6040" s="242"/>
      <c r="QA6040" s="242"/>
      <c r="QB6040" s="242"/>
      <c r="QC6040" s="242"/>
      <c r="QD6040" s="242"/>
      <c r="QE6040" s="242"/>
      <c r="QF6040" s="242"/>
      <c r="QG6040" s="242"/>
      <c r="QH6040" s="242"/>
      <c r="QI6040" s="242"/>
      <c r="QJ6040" s="242"/>
      <c r="QK6040" s="242"/>
    </row>
    <row r="6041" spans="439:453">
      <c r="PW6041" s="242"/>
      <c r="PX6041" s="242"/>
      <c r="PY6041" s="242"/>
      <c r="PZ6041" s="242"/>
      <c r="QA6041" s="242"/>
      <c r="QB6041" s="242"/>
      <c r="QC6041" s="242"/>
      <c r="QD6041" s="242"/>
      <c r="QE6041" s="242"/>
      <c r="QF6041" s="242"/>
      <c r="QG6041" s="242"/>
      <c r="QH6041" s="242"/>
      <c r="QI6041" s="242"/>
      <c r="QJ6041" s="242"/>
      <c r="QK6041" s="242"/>
    </row>
    <row r="6042" spans="439:453">
      <c r="PW6042" s="242"/>
      <c r="PX6042" s="242"/>
      <c r="PY6042" s="242"/>
      <c r="PZ6042" s="242"/>
      <c r="QA6042" s="242"/>
      <c r="QB6042" s="242"/>
      <c r="QC6042" s="242"/>
      <c r="QD6042" s="242"/>
      <c r="QE6042" s="242"/>
      <c r="QF6042" s="242"/>
      <c r="QG6042" s="242"/>
      <c r="QH6042" s="242"/>
      <c r="QI6042" s="242"/>
      <c r="QJ6042" s="242"/>
      <c r="QK6042" s="242"/>
    </row>
    <row r="6043" spans="439:453">
      <c r="PW6043" s="242"/>
      <c r="PX6043" s="242"/>
      <c r="PY6043" s="242"/>
      <c r="PZ6043" s="242"/>
      <c r="QA6043" s="242"/>
      <c r="QB6043" s="242"/>
      <c r="QC6043" s="242"/>
      <c r="QD6043" s="242"/>
      <c r="QE6043" s="242"/>
      <c r="QF6043" s="242"/>
      <c r="QG6043" s="242"/>
      <c r="QH6043" s="242"/>
      <c r="QI6043" s="242"/>
      <c r="QJ6043" s="242"/>
      <c r="QK6043" s="242"/>
    </row>
    <row r="6044" spans="439:453">
      <c r="PW6044" s="242"/>
      <c r="PX6044" s="242"/>
      <c r="PY6044" s="242"/>
      <c r="PZ6044" s="242"/>
      <c r="QA6044" s="242"/>
      <c r="QB6044" s="242"/>
      <c r="QC6044" s="242"/>
      <c r="QD6044" s="242"/>
      <c r="QE6044" s="242"/>
      <c r="QF6044" s="242"/>
      <c r="QG6044" s="242"/>
      <c r="QH6044" s="242"/>
      <c r="QI6044" s="242"/>
      <c r="QJ6044" s="242"/>
      <c r="QK6044" s="242"/>
    </row>
    <row r="6045" spans="439:453">
      <c r="PW6045" s="242"/>
      <c r="PX6045" s="242"/>
      <c r="PY6045" s="242"/>
      <c r="PZ6045" s="242"/>
      <c r="QA6045" s="242"/>
      <c r="QB6045" s="242"/>
      <c r="QC6045" s="242"/>
      <c r="QD6045" s="242"/>
      <c r="QE6045" s="242"/>
      <c r="QF6045" s="242"/>
      <c r="QG6045" s="242"/>
      <c r="QH6045" s="242"/>
      <c r="QI6045" s="242"/>
      <c r="QJ6045" s="242"/>
      <c r="QK6045" s="242"/>
    </row>
    <row r="6046" spans="439:453">
      <c r="PW6046" s="242"/>
      <c r="PX6046" s="242"/>
      <c r="PY6046" s="242"/>
      <c r="PZ6046" s="242"/>
      <c r="QA6046" s="242"/>
      <c r="QB6046" s="242"/>
      <c r="QC6046" s="242"/>
      <c r="QD6046" s="242"/>
      <c r="QE6046" s="242"/>
      <c r="QF6046" s="242"/>
      <c r="QG6046" s="242"/>
      <c r="QH6046" s="242"/>
      <c r="QI6046" s="242"/>
      <c r="QJ6046" s="242"/>
      <c r="QK6046" s="242"/>
    </row>
    <row r="6047" spans="439:453">
      <c r="PW6047" s="242"/>
      <c r="PX6047" s="242"/>
      <c r="PY6047" s="242"/>
      <c r="PZ6047" s="242"/>
      <c r="QA6047" s="242"/>
      <c r="QB6047" s="242"/>
      <c r="QC6047" s="242"/>
      <c r="QD6047" s="242"/>
      <c r="QE6047" s="242"/>
      <c r="QF6047" s="242"/>
      <c r="QG6047" s="242"/>
      <c r="QH6047" s="242"/>
      <c r="QI6047" s="242"/>
      <c r="QJ6047" s="242"/>
      <c r="QK6047" s="242"/>
    </row>
    <row r="6048" spans="439:453">
      <c r="PW6048" s="242"/>
      <c r="PX6048" s="242"/>
      <c r="PY6048" s="242"/>
      <c r="PZ6048" s="242"/>
      <c r="QA6048" s="242"/>
      <c r="QB6048" s="242"/>
      <c r="QC6048" s="242"/>
      <c r="QD6048" s="242"/>
      <c r="QE6048" s="242"/>
      <c r="QF6048" s="242"/>
      <c r="QG6048" s="242"/>
      <c r="QH6048" s="242"/>
      <c r="QI6048" s="242"/>
      <c r="QJ6048" s="242"/>
      <c r="QK6048" s="242"/>
    </row>
    <row r="6049" spans="439:453">
      <c r="PW6049" s="242"/>
      <c r="PX6049" s="242"/>
      <c r="PY6049" s="242"/>
      <c r="PZ6049" s="242"/>
      <c r="QA6049" s="242"/>
      <c r="QB6049" s="242"/>
      <c r="QC6049" s="242"/>
      <c r="QD6049" s="242"/>
      <c r="QE6049" s="242"/>
      <c r="QF6049" s="242"/>
      <c r="QG6049" s="242"/>
      <c r="QH6049" s="242"/>
      <c r="QI6049" s="242"/>
      <c r="QJ6049" s="242"/>
      <c r="QK6049" s="242"/>
    </row>
    <row r="6050" spans="439:453">
      <c r="PW6050" s="242"/>
      <c r="PX6050" s="242"/>
      <c r="PY6050" s="242"/>
      <c r="PZ6050" s="242"/>
      <c r="QA6050" s="242"/>
      <c r="QB6050" s="242"/>
      <c r="QC6050" s="242"/>
      <c r="QD6050" s="242"/>
      <c r="QE6050" s="242"/>
      <c r="QF6050" s="242"/>
      <c r="QG6050" s="242"/>
      <c r="QH6050" s="242"/>
      <c r="QI6050" s="242"/>
      <c r="QJ6050" s="242"/>
      <c r="QK6050" s="242"/>
    </row>
    <row r="6051" spans="439:453">
      <c r="PW6051" s="242"/>
      <c r="PX6051" s="242"/>
      <c r="PY6051" s="242"/>
      <c r="PZ6051" s="242"/>
      <c r="QA6051" s="242"/>
      <c r="QB6051" s="242"/>
      <c r="QC6051" s="242"/>
      <c r="QD6051" s="242"/>
      <c r="QE6051" s="242"/>
      <c r="QF6051" s="242"/>
      <c r="QG6051" s="242"/>
      <c r="QH6051" s="242"/>
      <c r="QI6051" s="242"/>
      <c r="QJ6051" s="242"/>
      <c r="QK6051" s="242"/>
    </row>
    <row r="6052" spans="439:453">
      <c r="PW6052" s="242"/>
      <c r="PX6052" s="242"/>
      <c r="PY6052" s="242"/>
      <c r="PZ6052" s="242"/>
      <c r="QA6052" s="242"/>
      <c r="QB6052" s="242"/>
      <c r="QC6052" s="242"/>
      <c r="QD6052" s="242"/>
      <c r="QE6052" s="242"/>
      <c r="QF6052" s="242"/>
      <c r="QG6052" s="242"/>
      <c r="QH6052" s="242"/>
      <c r="QI6052" s="242"/>
      <c r="QJ6052" s="242"/>
      <c r="QK6052" s="242"/>
    </row>
    <row r="6053" spans="439:453">
      <c r="PW6053" s="242"/>
      <c r="PX6053" s="242"/>
      <c r="PY6053" s="242"/>
      <c r="PZ6053" s="242"/>
      <c r="QA6053" s="242"/>
      <c r="QB6053" s="242"/>
      <c r="QC6053" s="242"/>
      <c r="QD6053" s="242"/>
      <c r="QE6053" s="242"/>
      <c r="QF6053" s="242"/>
      <c r="QG6053" s="242"/>
      <c r="QH6053" s="242"/>
      <c r="QI6053" s="242"/>
      <c r="QJ6053" s="242"/>
      <c r="QK6053" s="242"/>
    </row>
    <row r="6054" spans="439:453">
      <c r="PW6054" s="242"/>
      <c r="PX6054" s="242"/>
      <c r="PY6054" s="242"/>
      <c r="PZ6054" s="242"/>
      <c r="QA6054" s="242"/>
      <c r="QB6054" s="242"/>
      <c r="QC6054" s="242"/>
      <c r="QD6054" s="242"/>
      <c r="QE6054" s="242"/>
      <c r="QF6054" s="242"/>
      <c r="QG6054" s="242"/>
      <c r="QH6054" s="242"/>
      <c r="QI6054" s="242"/>
      <c r="QJ6054" s="242"/>
      <c r="QK6054" s="242"/>
    </row>
    <row r="6055" spans="439:453">
      <c r="PW6055" s="242"/>
      <c r="PX6055" s="242"/>
      <c r="PY6055" s="242"/>
      <c r="PZ6055" s="242"/>
      <c r="QA6055" s="242"/>
      <c r="QB6055" s="242"/>
      <c r="QC6055" s="242"/>
      <c r="QD6055" s="242"/>
      <c r="QE6055" s="242"/>
      <c r="QF6055" s="242"/>
      <c r="QG6055" s="242"/>
      <c r="QH6055" s="242"/>
      <c r="QI6055" s="242"/>
      <c r="QJ6055" s="242"/>
      <c r="QK6055" s="242"/>
    </row>
    <row r="6056" spans="439:453">
      <c r="PW6056" s="242"/>
      <c r="PX6056" s="242"/>
      <c r="PY6056" s="242"/>
      <c r="PZ6056" s="242"/>
      <c r="QA6056" s="242"/>
      <c r="QB6056" s="242"/>
      <c r="QC6056" s="242"/>
      <c r="QD6056" s="242"/>
      <c r="QE6056" s="242"/>
      <c r="QF6056" s="242"/>
      <c r="QG6056" s="242"/>
      <c r="QH6056" s="242"/>
      <c r="QI6056" s="242"/>
      <c r="QJ6056" s="242"/>
      <c r="QK6056" s="242"/>
    </row>
    <row r="6057" spans="439:453">
      <c r="PW6057" s="242"/>
      <c r="PX6057" s="242"/>
      <c r="PY6057" s="242"/>
      <c r="PZ6057" s="242"/>
      <c r="QA6057" s="242"/>
      <c r="QB6057" s="242"/>
      <c r="QC6057" s="242"/>
      <c r="QD6057" s="242"/>
      <c r="QE6057" s="242"/>
      <c r="QF6057" s="242"/>
      <c r="QG6057" s="242"/>
      <c r="QH6057" s="242"/>
      <c r="QI6057" s="242"/>
      <c r="QJ6057" s="242"/>
      <c r="QK6057" s="242"/>
    </row>
    <row r="6058" spans="439:453">
      <c r="PW6058" s="242"/>
      <c r="PX6058" s="242"/>
      <c r="PY6058" s="242"/>
      <c r="PZ6058" s="242"/>
      <c r="QA6058" s="242"/>
      <c r="QB6058" s="242"/>
      <c r="QC6058" s="242"/>
      <c r="QD6058" s="242"/>
      <c r="QE6058" s="242"/>
      <c r="QF6058" s="242"/>
      <c r="QG6058" s="242"/>
      <c r="QH6058" s="242"/>
      <c r="QI6058" s="242"/>
      <c r="QJ6058" s="242"/>
      <c r="QK6058" s="242"/>
    </row>
    <row r="6059" spans="439:453">
      <c r="PW6059" s="242"/>
      <c r="PX6059" s="242"/>
      <c r="PY6059" s="242"/>
      <c r="PZ6059" s="242"/>
      <c r="QA6059" s="242"/>
      <c r="QB6059" s="242"/>
      <c r="QC6059" s="242"/>
      <c r="QD6059" s="242"/>
      <c r="QE6059" s="242"/>
      <c r="QF6059" s="242"/>
      <c r="QG6059" s="242"/>
      <c r="QH6059" s="242"/>
      <c r="QI6059" s="242"/>
      <c r="QJ6059" s="242"/>
      <c r="QK6059" s="242"/>
    </row>
    <row r="6060" spans="439:453">
      <c r="PW6060" s="242"/>
      <c r="PX6060" s="242"/>
      <c r="PY6060" s="242"/>
      <c r="PZ6060" s="242"/>
      <c r="QA6060" s="242"/>
      <c r="QB6060" s="242"/>
      <c r="QC6060" s="242"/>
      <c r="QD6060" s="242"/>
      <c r="QE6060" s="242"/>
      <c r="QF6060" s="242"/>
      <c r="QG6060" s="242"/>
      <c r="QH6060" s="242"/>
      <c r="QI6060" s="242"/>
      <c r="QJ6060" s="242"/>
      <c r="QK6060" s="242"/>
    </row>
    <row r="6061" spans="439:453">
      <c r="PW6061" s="242"/>
      <c r="PX6061" s="242"/>
      <c r="PY6061" s="242"/>
      <c r="PZ6061" s="242"/>
      <c r="QA6061" s="242"/>
      <c r="QB6061" s="242"/>
      <c r="QC6061" s="242"/>
      <c r="QD6061" s="242"/>
      <c r="QE6061" s="242"/>
      <c r="QF6061" s="242"/>
      <c r="QG6061" s="242"/>
      <c r="QH6061" s="242"/>
      <c r="QI6061" s="242"/>
      <c r="QJ6061" s="242"/>
      <c r="QK6061" s="242"/>
    </row>
    <row r="6062" spans="439:453">
      <c r="PW6062" s="242"/>
      <c r="PX6062" s="242"/>
      <c r="PY6062" s="242"/>
      <c r="PZ6062" s="242"/>
      <c r="QA6062" s="242"/>
      <c r="QB6062" s="242"/>
      <c r="QC6062" s="242"/>
      <c r="QD6062" s="242"/>
      <c r="QE6062" s="242"/>
      <c r="QF6062" s="242"/>
      <c r="QG6062" s="242"/>
      <c r="QH6062" s="242"/>
      <c r="QI6062" s="242"/>
      <c r="QJ6062" s="242"/>
      <c r="QK6062" s="242"/>
    </row>
    <row r="6063" spans="439:453">
      <c r="PW6063" s="242"/>
      <c r="PX6063" s="242"/>
      <c r="PY6063" s="242"/>
      <c r="PZ6063" s="242"/>
      <c r="QA6063" s="242"/>
      <c r="QB6063" s="242"/>
      <c r="QC6063" s="242"/>
      <c r="QD6063" s="242"/>
      <c r="QE6063" s="242"/>
      <c r="QF6063" s="242"/>
      <c r="QG6063" s="242"/>
      <c r="QH6063" s="242"/>
      <c r="QI6063" s="242"/>
      <c r="QJ6063" s="242"/>
      <c r="QK6063" s="242"/>
    </row>
    <row r="6064" spans="439:453">
      <c r="PW6064" s="242"/>
      <c r="PX6064" s="242"/>
      <c r="PY6064" s="242"/>
      <c r="PZ6064" s="242"/>
      <c r="QA6064" s="242"/>
      <c r="QB6064" s="242"/>
      <c r="QC6064" s="242"/>
      <c r="QD6064" s="242"/>
      <c r="QE6064" s="242"/>
      <c r="QF6064" s="242"/>
      <c r="QG6064" s="242"/>
      <c r="QH6064" s="242"/>
      <c r="QI6064" s="242"/>
      <c r="QJ6064" s="242"/>
      <c r="QK6064" s="242"/>
    </row>
    <row r="6065" spans="439:453">
      <c r="PW6065" s="242"/>
      <c r="PX6065" s="242"/>
      <c r="PY6065" s="242"/>
      <c r="PZ6065" s="242"/>
      <c r="QA6065" s="242"/>
      <c r="QB6065" s="242"/>
      <c r="QC6065" s="242"/>
      <c r="QD6065" s="242"/>
      <c r="QE6065" s="242"/>
      <c r="QF6065" s="242"/>
      <c r="QG6065" s="242"/>
      <c r="QH6065" s="242"/>
      <c r="QI6065" s="242"/>
      <c r="QJ6065" s="242"/>
      <c r="QK6065" s="242"/>
    </row>
    <row r="6066" spans="439:453">
      <c r="PW6066" s="242"/>
      <c r="PX6066" s="242"/>
      <c r="PY6066" s="242"/>
      <c r="PZ6066" s="242"/>
      <c r="QA6066" s="242"/>
      <c r="QB6066" s="242"/>
      <c r="QC6066" s="242"/>
      <c r="QD6066" s="242"/>
      <c r="QE6066" s="242"/>
      <c r="QF6066" s="242"/>
      <c r="QG6066" s="242"/>
      <c r="QH6066" s="242"/>
      <c r="QI6066" s="242"/>
      <c r="QJ6066" s="242"/>
      <c r="QK6066" s="242"/>
    </row>
    <row r="6067" spans="439:453">
      <c r="PW6067" s="242"/>
      <c r="PX6067" s="242"/>
      <c r="PY6067" s="242"/>
      <c r="PZ6067" s="242"/>
      <c r="QA6067" s="242"/>
      <c r="QB6067" s="242"/>
      <c r="QC6067" s="242"/>
      <c r="QD6067" s="242"/>
      <c r="QE6067" s="242"/>
      <c r="QF6067" s="242"/>
      <c r="QG6067" s="242"/>
      <c r="QH6067" s="242"/>
      <c r="QI6067" s="242"/>
      <c r="QJ6067" s="242"/>
      <c r="QK6067" s="242"/>
    </row>
    <row r="6068" spans="439:453">
      <c r="PW6068" s="242"/>
      <c r="PX6068" s="242"/>
      <c r="PY6068" s="242"/>
      <c r="PZ6068" s="242"/>
      <c r="QA6068" s="242"/>
      <c r="QB6068" s="242"/>
      <c r="QC6068" s="242"/>
      <c r="QD6068" s="242"/>
      <c r="QE6068" s="242"/>
      <c r="QF6068" s="242"/>
      <c r="QG6068" s="242"/>
      <c r="QH6068" s="242"/>
      <c r="QI6068" s="242"/>
      <c r="QJ6068" s="242"/>
      <c r="QK6068" s="242"/>
    </row>
    <row r="6069" spans="439:453">
      <c r="PW6069" s="242"/>
      <c r="PX6069" s="242"/>
      <c r="PY6069" s="242"/>
      <c r="PZ6069" s="242"/>
      <c r="QA6069" s="242"/>
      <c r="QB6069" s="242"/>
      <c r="QC6069" s="242"/>
      <c r="QD6069" s="242"/>
      <c r="QE6069" s="242"/>
      <c r="QF6069" s="242"/>
      <c r="QG6069" s="242"/>
      <c r="QH6069" s="242"/>
      <c r="QI6069" s="242"/>
      <c r="QJ6069" s="242"/>
      <c r="QK6069" s="242"/>
    </row>
    <row r="6070" spans="439:453">
      <c r="PW6070" s="242"/>
      <c r="PX6070" s="242"/>
      <c r="PY6070" s="242"/>
      <c r="PZ6070" s="242"/>
      <c r="QA6070" s="242"/>
      <c r="QB6070" s="242"/>
      <c r="QC6070" s="242"/>
      <c r="QD6070" s="242"/>
      <c r="QE6070" s="242"/>
      <c r="QF6070" s="242"/>
      <c r="QG6070" s="242"/>
      <c r="QH6070" s="242"/>
      <c r="QI6070" s="242"/>
      <c r="QJ6070" s="242"/>
      <c r="QK6070" s="242"/>
    </row>
    <row r="6071" spans="439:453">
      <c r="PW6071" s="242"/>
      <c r="PX6071" s="242"/>
      <c r="PY6071" s="242"/>
      <c r="PZ6071" s="242"/>
      <c r="QA6071" s="242"/>
      <c r="QB6071" s="242"/>
      <c r="QC6071" s="242"/>
      <c r="QD6071" s="242"/>
      <c r="QE6071" s="242"/>
      <c r="QF6071" s="242"/>
      <c r="QG6071" s="242"/>
      <c r="QH6071" s="242"/>
      <c r="QI6071" s="242"/>
      <c r="QJ6071" s="242"/>
      <c r="QK6071" s="242"/>
    </row>
    <row r="6072" spans="439:453">
      <c r="PW6072" s="242"/>
      <c r="PX6072" s="242"/>
      <c r="PY6072" s="242"/>
      <c r="PZ6072" s="242"/>
      <c r="QA6072" s="242"/>
      <c r="QB6072" s="242"/>
      <c r="QC6072" s="242"/>
      <c r="QD6072" s="242"/>
      <c r="QE6072" s="242"/>
      <c r="QF6072" s="242"/>
      <c r="QG6072" s="242"/>
      <c r="QH6072" s="242"/>
      <c r="QI6072" s="242"/>
      <c r="QJ6072" s="242"/>
      <c r="QK6072" s="242"/>
    </row>
    <row r="6073" spans="439:453">
      <c r="PW6073" s="242"/>
      <c r="PX6073" s="242"/>
      <c r="PY6073" s="242"/>
      <c r="PZ6073" s="242"/>
      <c r="QA6073" s="242"/>
      <c r="QB6073" s="242"/>
      <c r="QC6073" s="242"/>
      <c r="QD6073" s="242"/>
      <c r="QE6073" s="242"/>
      <c r="QF6073" s="242"/>
      <c r="QG6073" s="242"/>
      <c r="QH6073" s="242"/>
      <c r="QI6073" s="242"/>
      <c r="QJ6073" s="242"/>
      <c r="QK6073" s="242"/>
    </row>
    <row r="6074" spans="439:453">
      <c r="PW6074" s="242"/>
      <c r="PX6074" s="242"/>
      <c r="PY6074" s="242"/>
      <c r="PZ6074" s="242"/>
      <c r="QA6074" s="242"/>
      <c r="QB6074" s="242"/>
      <c r="QC6074" s="242"/>
      <c r="QD6074" s="242"/>
      <c r="QE6074" s="242"/>
      <c r="QF6074" s="242"/>
      <c r="QG6074" s="242"/>
      <c r="QH6074" s="242"/>
      <c r="QI6074" s="242"/>
      <c r="QJ6074" s="242"/>
      <c r="QK6074" s="242"/>
    </row>
    <row r="6075" spans="439:453">
      <c r="PW6075" s="242"/>
      <c r="PX6075" s="242"/>
      <c r="PY6075" s="242"/>
      <c r="PZ6075" s="242"/>
      <c r="QA6075" s="242"/>
      <c r="QB6075" s="242"/>
      <c r="QC6075" s="242"/>
      <c r="QD6075" s="242"/>
      <c r="QE6075" s="242"/>
      <c r="QF6075" s="242"/>
      <c r="QG6075" s="242"/>
      <c r="QH6075" s="242"/>
      <c r="QI6075" s="242"/>
      <c r="QJ6075" s="242"/>
      <c r="QK6075" s="242"/>
    </row>
    <row r="6076" spans="439:453">
      <c r="PW6076" s="242"/>
      <c r="PX6076" s="242"/>
      <c r="PY6076" s="242"/>
      <c r="PZ6076" s="242"/>
      <c r="QA6076" s="242"/>
      <c r="QB6076" s="242"/>
      <c r="QC6076" s="242"/>
      <c r="QD6076" s="242"/>
      <c r="QE6076" s="242"/>
      <c r="QF6076" s="242"/>
      <c r="QG6076" s="242"/>
      <c r="QH6076" s="242"/>
      <c r="QI6076" s="242"/>
      <c r="QJ6076" s="242"/>
      <c r="QK6076" s="242"/>
    </row>
    <row r="6077" spans="439:453">
      <c r="PW6077" s="242"/>
      <c r="PX6077" s="242"/>
      <c r="PY6077" s="242"/>
      <c r="PZ6077" s="242"/>
      <c r="QA6077" s="242"/>
      <c r="QB6077" s="242"/>
      <c r="QC6077" s="242"/>
      <c r="QD6077" s="242"/>
      <c r="QE6077" s="242"/>
      <c r="QF6077" s="242"/>
      <c r="QG6077" s="242"/>
      <c r="QH6077" s="242"/>
      <c r="QI6077" s="242"/>
      <c r="QJ6077" s="242"/>
      <c r="QK6077" s="242"/>
    </row>
    <row r="6078" spans="439:453">
      <c r="PW6078" s="242"/>
      <c r="PX6078" s="242"/>
      <c r="PY6078" s="242"/>
      <c r="PZ6078" s="242"/>
      <c r="QA6078" s="242"/>
      <c r="QB6078" s="242"/>
      <c r="QC6078" s="242"/>
      <c r="QD6078" s="242"/>
      <c r="QE6078" s="242"/>
      <c r="QF6078" s="242"/>
      <c r="QG6078" s="242"/>
      <c r="QH6078" s="242"/>
      <c r="QI6078" s="242"/>
      <c r="QJ6078" s="242"/>
      <c r="QK6078" s="242"/>
    </row>
    <row r="6079" spans="439:453">
      <c r="PW6079" s="242"/>
      <c r="PX6079" s="242"/>
      <c r="PY6079" s="242"/>
      <c r="PZ6079" s="242"/>
      <c r="QA6079" s="242"/>
      <c r="QB6079" s="242"/>
      <c r="QC6079" s="242"/>
      <c r="QD6079" s="242"/>
      <c r="QE6079" s="242"/>
      <c r="QF6079" s="242"/>
      <c r="QG6079" s="242"/>
      <c r="QH6079" s="242"/>
      <c r="QI6079" s="242"/>
      <c r="QJ6079" s="242"/>
      <c r="QK6079" s="242"/>
    </row>
    <row r="6080" spans="439:453">
      <c r="PW6080" s="242"/>
      <c r="PX6080" s="242"/>
      <c r="PY6080" s="242"/>
      <c r="PZ6080" s="242"/>
      <c r="QA6080" s="242"/>
      <c r="QB6080" s="242"/>
      <c r="QC6080" s="242"/>
      <c r="QD6080" s="242"/>
      <c r="QE6080" s="242"/>
      <c r="QF6080" s="242"/>
      <c r="QG6080" s="242"/>
      <c r="QH6080" s="242"/>
      <c r="QI6080" s="242"/>
      <c r="QJ6080" s="242"/>
      <c r="QK6080" s="242"/>
    </row>
    <row r="6081" spans="439:453">
      <c r="PW6081" s="242"/>
      <c r="PX6081" s="242"/>
      <c r="PY6081" s="242"/>
      <c r="PZ6081" s="242"/>
      <c r="QA6081" s="242"/>
      <c r="QB6081" s="242"/>
      <c r="QC6081" s="242"/>
      <c r="QD6081" s="242"/>
      <c r="QE6081" s="242"/>
      <c r="QF6081" s="242"/>
      <c r="QG6081" s="242"/>
      <c r="QH6081" s="242"/>
      <c r="QI6081" s="242"/>
      <c r="QJ6081" s="242"/>
      <c r="QK6081" s="242"/>
    </row>
    <row r="6082" spans="439:453">
      <c r="PW6082" s="242"/>
      <c r="PX6082" s="242"/>
      <c r="PY6082" s="242"/>
      <c r="PZ6082" s="242"/>
      <c r="QA6082" s="242"/>
      <c r="QB6082" s="242"/>
      <c r="QC6082" s="242"/>
      <c r="QD6082" s="242"/>
      <c r="QE6082" s="242"/>
      <c r="QF6082" s="242"/>
      <c r="QG6082" s="242"/>
      <c r="QH6082" s="242"/>
      <c r="QI6082" s="242"/>
      <c r="QJ6082" s="242"/>
      <c r="QK6082" s="242"/>
    </row>
    <row r="6083" spans="439:453">
      <c r="PW6083" s="242"/>
      <c r="PX6083" s="242"/>
      <c r="PY6083" s="242"/>
      <c r="PZ6083" s="242"/>
      <c r="QA6083" s="242"/>
      <c r="QB6083" s="242"/>
      <c r="QC6083" s="242"/>
      <c r="QD6083" s="242"/>
      <c r="QE6083" s="242"/>
      <c r="QF6083" s="242"/>
      <c r="QG6083" s="242"/>
      <c r="QH6083" s="242"/>
      <c r="QI6083" s="242"/>
      <c r="QJ6083" s="242"/>
      <c r="QK6083" s="242"/>
    </row>
    <row r="6084" spans="439:453">
      <c r="PW6084" s="242"/>
      <c r="PX6084" s="242"/>
      <c r="PY6084" s="242"/>
      <c r="PZ6084" s="242"/>
      <c r="QA6084" s="242"/>
      <c r="QB6084" s="242"/>
      <c r="QC6084" s="242"/>
      <c r="QD6084" s="242"/>
      <c r="QE6084" s="242"/>
      <c r="QF6084" s="242"/>
      <c r="QG6084" s="242"/>
      <c r="QH6084" s="242"/>
      <c r="QI6084" s="242"/>
      <c r="QJ6084" s="242"/>
      <c r="QK6084" s="242"/>
    </row>
    <row r="6085" spans="439:453">
      <c r="PW6085" s="242"/>
      <c r="PX6085" s="242"/>
      <c r="PY6085" s="242"/>
      <c r="PZ6085" s="242"/>
      <c r="QA6085" s="242"/>
      <c r="QB6085" s="242"/>
      <c r="QC6085" s="242"/>
      <c r="QD6085" s="242"/>
      <c r="QE6085" s="242"/>
      <c r="QF6085" s="242"/>
      <c r="QG6085" s="242"/>
      <c r="QH6085" s="242"/>
      <c r="QI6085" s="242"/>
      <c r="QJ6085" s="242"/>
      <c r="QK6085" s="242"/>
    </row>
    <row r="6086" spans="439:453">
      <c r="PW6086" s="242"/>
      <c r="PX6086" s="242"/>
      <c r="PY6086" s="242"/>
      <c r="PZ6086" s="242"/>
      <c r="QA6086" s="242"/>
      <c r="QB6086" s="242"/>
      <c r="QC6086" s="242"/>
      <c r="QD6086" s="242"/>
      <c r="QE6086" s="242"/>
      <c r="QF6086" s="242"/>
      <c r="QG6086" s="242"/>
      <c r="QH6086" s="242"/>
      <c r="QI6086" s="242"/>
      <c r="QJ6086" s="242"/>
      <c r="QK6086" s="242"/>
    </row>
    <row r="6087" spans="439:453">
      <c r="PW6087" s="242"/>
      <c r="PX6087" s="242"/>
      <c r="PY6087" s="242"/>
      <c r="PZ6087" s="242"/>
      <c r="QA6087" s="242"/>
      <c r="QB6087" s="242"/>
      <c r="QC6087" s="242"/>
      <c r="QD6087" s="242"/>
      <c r="QE6087" s="242"/>
      <c r="QF6087" s="242"/>
      <c r="QG6087" s="242"/>
      <c r="QH6087" s="242"/>
      <c r="QI6087" s="242"/>
      <c r="QJ6087" s="242"/>
      <c r="QK6087" s="242"/>
    </row>
    <row r="6088" spans="439:453">
      <c r="PW6088" s="242"/>
      <c r="PX6088" s="242"/>
      <c r="PY6088" s="242"/>
      <c r="PZ6088" s="242"/>
      <c r="QA6088" s="242"/>
      <c r="QB6088" s="242"/>
      <c r="QC6088" s="242"/>
      <c r="QD6088" s="242"/>
      <c r="QE6088" s="242"/>
      <c r="QF6088" s="242"/>
      <c r="QG6088" s="242"/>
      <c r="QH6088" s="242"/>
      <c r="QI6088" s="242"/>
      <c r="QJ6088" s="242"/>
      <c r="QK6088" s="242"/>
    </row>
    <row r="6089" spans="439:453">
      <c r="PW6089" s="242"/>
      <c r="PX6089" s="242"/>
      <c r="PY6089" s="242"/>
      <c r="PZ6089" s="242"/>
      <c r="QA6089" s="242"/>
      <c r="QB6089" s="242"/>
      <c r="QC6089" s="242"/>
      <c r="QD6089" s="242"/>
      <c r="QE6089" s="242"/>
      <c r="QF6089" s="242"/>
      <c r="QG6089" s="242"/>
      <c r="QH6089" s="242"/>
      <c r="QI6089" s="242"/>
      <c r="QJ6089" s="242"/>
      <c r="QK6089" s="242"/>
    </row>
    <row r="6090" spans="439:453">
      <c r="PW6090" s="242"/>
      <c r="PX6090" s="242"/>
      <c r="PY6090" s="242"/>
      <c r="PZ6090" s="242"/>
      <c r="QA6090" s="242"/>
      <c r="QB6090" s="242"/>
      <c r="QC6090" s="242"/>
      <c r="QD6090" s="242"/>
      <c r="QE6090" s="242"/>
      <c r="QF6090" s="242"/>
      <c r="QG6090" s="242"/>
      <c r="QH6090" s="242"/>
      <c r="QI6090" s="242"/>
      <c r="QJ6090" s="242"/>
      <c r="QK6090" s="242"/>
    </row>
    <row r="6091" spans="439:453">
      <c r="PW6091" s="242"/>
      <c r="PX6091" s="242"/>
      <c r="PY6091" s="242"/>
      <c r="PZ6091" s="242"/>
      <c r="QA6091" s="242"/>
      <c r="QB6091" s="242"/>
      <c r="QC6091" s="242"/>
      <c r="QD6091" s="242"/>
      <c r="QE6091" s="242"/>
      <c r="QF6091" s="242"/>
      <c r="QG6091" s="242"/>
      <c r="QH6091" s="242"/>
      <c r="QI6091" s="242"/>
      <c r="QJ6091" s="242"/>
      <c r="QK6091" s="242"/>
    </row>
    <row r="6092" spans="439:453">
      <c r="PW6092" s="242"/>
      <c r="PX6092" s="242"/>
      <c r="PY6092" s="242"/>
      <c r="PZ6092" s="242"/>
      <c r="QA6092" s="242"/>
      <c r="QB6092" s="242"/>
      <c r="QC6092" s="242"/>
      <c r="QD6092" s="242"/>
      <c r="QE6092" s="242"/>
      <c r="QF6092" s="242"/>
      <c r="QG6092" s="242"/>
      <c r="QH6092" s="242"/>
      <c r="QI6092" s="242"/>
      <c r="QJ6092" s="242"/>
      <c r="QK6092" s="242"/>
    </row>
    <row r="6093" spans="439:453">
      <c r="PW6093" s="242"/>
      <c r="PX6093" s="242"/>
      <c r="PY6093" s="242"/>
      <c r="PZ6093" s="242"/>
      <c r="QA6093" s="242"/>
      <c r="QB6093" s="242"/>
      <c r="QC6093" s="242"/>
      <c r="QD6093" s="242"/>
      <c r="QE6093" s="242"/>
      <c r="QF6093" s="242"/>
      <c r="QG6093" s="242"/>
      <c r="QH6093" s="242"/>
      <c r="QI6093" s="242"/>
      <c r="QJ6093" s="242"/>
      <c r="QK6093" s="242"/>
    </row>
    <row r="6094" spans="439:453">
      <c r="PW6094" s="242"/>
      <c r="PX6094" s="242"/>
      <c r="PY6094" s="242"/>
      <c r="PZ6094" s="242"/>
      <c r="QA6094" s="242"/>
      <c r="QB6094" s="242"/>
      <c r="QC6094" s="242"/>
      <c r="QD6094" s="242"/>
      <c r="QE6094" s="242"/>
      <c r="QF6094" s="242"/>
      <c r="QG6094" s="242"/>
      <c r="QH6094" s="242"/>
      <c r="QI6094" s="242"/>
      <c r="QJ6094" s="242"/>
      <c r="QK6094" s="242"/>
    </row>
    <row r="6095" spans="439:453">
      <c r="PW6095" s="242"/>
      <c r="PX6095" s="242"/>
      <c r="PY6095" s="242"/>
      <c r="PZ6095" s="242"/>
      <c r="QA6095" s="242"/>
      <c r="QB6095" s="242"/>
      <c r="QC6095" s="242"/>
      <c r="QD6095" s="242"/>
      <c r="QE6095" s="242"/>
      <c r="QF6095" s="242"/>
      <c r="QG6095" s="242"/>
      <c r="QH6095" s="242"/>
      <c r="QI6095" s="242"/>
      <c r="QJ6095" s="242"/>
      <c r="QK6095" s="242"/>
    </row>
    <row r="6096" spans="439:453">
      <c r="PW6096" s="242"/>
      <c r="PX6096" s="242"/>
      <c r="PY6096" s="242"/>
      <c r="PZ6096" s="242"/>
      <c r="QA6096" s="242"/>
      <c r="QB6096" s="242"/>
      <c r="QC6096" s="242"/>
      <c r="QD6096" s="242"/>
      <c r="QE6096" s="242"/>
      <c r="QF6096" s="242"/>
      <c r="QG6096" s="242"/>
      <c r="QH6096" s="242"/>
      <c r="QI6096" s="242"/>
      <c r="QJ6096" s="242"/>
      <c r="QK6096" s="242"/>
    </row>
    <row r="6097" spans="439:453">
      <c r="PW6097" s="242"/>
      <c r="PX6097" s="242"/>
      <c r="PY6097" s="242"/>
      <c r="PZ6097" s="242"/>
      <c r="QA6097" s="242"/>
      <c r="QB6097" s="242"/>
      <c r="QC6097" s="242"/>
      <c r="QD6097" s="242"/>
      <c r="QE6097" s="242"/>
      <c r="QF6097" s="242"/>
      <c r="QG6097" s="242"/>
      <c r="QH6097" s="242"/>
      <c r="QI6097" s="242"/>
      <c r="QJ6097" s="242"/>
      <c r="QK6097" s="242"/>
    </row>
    <row r="6098" spans="439:453">
      <c r="PW6098" s="242"/>
      <c r="PX6098" s="242"/>
      <c r="PY6098" s="242"/>
      <c r="PZ6098" s="242"/>
      <c r="QA6098" s="242"/>
      <c r="QB6098" s="242"/>
      <c r="QC6098" s="242"/>
      <c r="QD6098" s="242"/>
      <c r="QE6098" s="242"/>
      <c r="QF6098" s="242"/>
      <c r="QG6098" s="242"/>
      <c r="QH6098" s="242"/>
      <c r="QI6098" s="242"/>
      <c r="QJ6098" s="242"/>
      <c r="QK6098" s="242"/>
    </row>
    <row r="6099" spans="439:453">
      <c r="PW6099" s="242"/>
      <c r="PX6099" s="242"/>
      <c r="PY6099" s="242"/>
      <c r="PZ6099" s="242"/>
      <c r="QA6099" s="242"/>
      <c r="QB6099" s="242"/>
      <c r="QC6099" s="242"/>
      <c r="QD6099" s="242"/>
      <c r="QE6099" s="242"/>
      <c r="QF6099" s="242"/>
      <c r="QG6099" s="242"/>
      <c r="QH6099" s="242"/>
      <c r="QI6099" s="242"/>
      <c r="QJ6099" s="242"/>
      <c r="QK6099" s="242"/>
    </row>
    <row r="6100" spans="439:453">
      <c r="PW6100" s="242"/>
      <c r="PX6100" s="242"/>
      <c r="PY6100" s="242"/>
      <c r="PZ6100" s="242"/>
      <c r="QA6100" s="242"/>
      <c r="QB6100" s="242"/>
      <c r="QC6100" s="242"/>
      <c r="QD6100" s="242"/>
      <c r="QE6100" s="242"/>
      <c r="QF6100" s="242"/>
      <c r="QG6100" s="242"/>
      <c r="QH6100" s="242"/>
      <c r="QI6100" s="242"/>
      <c r="QJ6100" s="242"/>
      <c r="QK6100" s="242"/>
    </row>
    <row r="6101" spans="439:453">
      <c r="PW6101" s="242"/>
      <c r="PX6101" s="242"/>
      <c r="PY6101" s="242"/>
      <c r="PZ6101" s="242"/>
      <c r="QA6101" s="242"/>
      <c r="QB6101" s="242"/>
      <c r="QC6101" s="242"/>
      <c r="QD6101" s="242"/>
      <c r="QE6101" s="242"/>
      <c r="QF6101" s="242"/>
      <c r="QG6101" s="242"/>
      <c r="QH6101" s="242"/>
      <c r="QI6101" s="242"/>
      <c r="QJ6101" s="242"/>
      <c r="QK6101" s="242"/>
    </row>
    <row r="6102" spans="439:453">
      <c r="PW6102" s="242"/>
      <c r="PX6102" s="242"/>
      <c r="PY6102" s="242"/>
      <c r="PZ6102" s="242"/>
      <c r="QA6102" s="242"/>
      <c r="QB6102" s="242"/>
      <c r="QC6102" s="242"/>
      <c r="QD6102" s="242"/>
      <c r="QE6102" s="242"/>
      <c r="QF6102" s="242"/>
      <c r="QG6102" s="242"/>
      <c r="QH6102" s="242"/>
      <c r="QI6102" s="242"/>
      <c r="QJ6102" s="242"/>
      <c r="QK6102" s="242"/>
    </row>
    <row r="6103" spans="439:453">
      <c r="PW6103" s="242"/>
      <c r="PX6103" s="242"/>
      <c r="PY6103" s="242"/>
      <c r="PZ6103" s="242"/>
      <c r="QA6103" s="242"/>
      <c r="QB6103" s="242"/>
      <c r="QC6103" s="242"/>
      <c r="QD6103" s="242"/>
      <c r="QE6103" s="242"/>
      <c r="QF6103" s="242"/>
      <c r="QG6103" s="242"/>
      <c r="QH6103" s="242"/>
      <c r="QI6103" s="242"/>
      <c r="QJ6103" s="242"/>
      <c r="QK6103" s="242"/>
    </row>
    <row r="6104" spans="439:453">
      <c r="PW6104" s="242"/>
      <c r="PX6104" s="242"/>
      <c r="PY6104" s="242"/>
      <c r="PZ6104" s="242"/>
      <c r="QA6104" s="242"/>
      <c r="QB6104" s="242"/>
      <c r="QC6104" s="242"/>
      <c r="QD6104" s="242"/>
      <c r="QE6104" s="242"/>
      <c r="QF6104" s="242"/>
      <c r="QG6104" s="242"/>
      <c r="QH6104" s="242"/>
      <c r="QI6104" s="242"/>
      <c r="QJ6104" s="242"/>
      <c r="QK6104" s="242"/>
    </row>
    <row r="6105" spans="439:453">
      <c r="PW6105" s="242"/>
      <c r="PX6105" s="242"/>
      <c r="PY6105" s="242"/>
      <c r="PZ6105" s="242"/>
      <c r="QA6105" s="242"/>
      <c r="QB6105" s="242"/>
      <c r="QC6105" s="242"/>
      <c r="QD6105" s="242"/>
      <c r="QE6105" s="242"/>
      <c r="QF6105" s="242"/>
      <c r="QG6105" s="242"/>
      <c r="QH6105" s="242"/>
      <c r="QI6105" s="242"/>
      <c r="QJ6105" s="242"/>
      <c r="QK6105" s="242"/>
    </row>
    <row r="6106" spans="439:453">
      <c r="PW6106" s="242"/>
      <c r="PX6106" s="242"/>
      <c r="PY6106" s="242"/>
      <c r="PZ6106" s="242"/>
      <c r="QA6106" s="242"/>
      <c r="QB6106" s="242"/>
      <c r="QC6106" s="242"/>
      <c r="QD6106" s="242"/>
      <c r="QE6106" s="242"/>
      <c r="QF6106" s="242"/>
      <c r="QG6106" s="242"/>
      <c r="QH6106" s="242"/>
      <c r="QI6106" s="242"/>
      <c r="QJ6106" s="242"/>
      <c r="QK6106" s="242"/>
    </row>
    <row r="6107" spans="439:453">
      <c r="PW6107" s="242"/>
      <c r="PX6107" s="242"/>
      <c r="PY6107" s="242"/>
      <c r="PZ6107" s="242"/>
      <c r="QA6107" s="242"/>
      <c r="QB6107" s="242"/>
      <c r="QC6107" s="242"/>
      <c r="QD6107" s="242"/>
      <c r="QE6107" s="242"/>
      <c r="QF6107" s="242"/>
      <c r="QG6107" s="242"/>
      <c r="QH6107" s="242"/>
      <c r="QI6107" s="242"/>
      <c r="QJ6107" s="242"/>
      <c r="QK6107" s="242"/>
    </row>
    <row r="6108" spans="439:453">
      <c r="PW6108" s="242"/>
      <c r="PX6108" s="242"/>
      <c r="PY6108" s="242"/>
      <c r="PZ6108" s="242"/>
      <c r="QA6108" s="242"/>
      <c r="QB6108" s="242"/>
      <c r="QC6108" s="242"/>
      <c r="QD6108" s="242"/>
      <c r="QE6108" s="242"/>
      <c r="QF6108" s="242"/>
      <c r="QG6108" s="242"/>
      <c r="QH6108" s="242"/>
      <c r="QI6108" s="242"/>
      <c r="QJ6108" s="242"/>
      <c r="QK6108" s="242"/>
    </row>
    <row r="6109" spans="439:453">
      <c r="PW6109" s="242"/>
      <c r="PX6109" s="242"/>
      <c r="PY6109" s="242"/>
      <c r="PZ6109" s="242"/>
      <c r="QA6109" s="242"/>
      <c r="QB6109" s="242"/>
      <c r="QC6109" s="242"/>
      <c r="QD6109" s="242"/>
      <c r="QE6109" s="242"/>
      <c r="QF6109" s="242"/>
      <c r="QG6109" s="242"/>
      <c r="QH6109" s="242"/>
      <c r="QI6109" s="242"/>
      <c r="QJ6109" s="242"/>
      <c r="QK6109" s="242"/>
    </row>
    <row r="6110" spans="439:453">
      <c r="PW6110" s="242"/>
      <c r="PX6110" s="242"/>
      <c r="PY6110" s="242"/>
      <c r="PZ6110" s="242"/>
      <c r="QA6110" s="242"/>
      <c r="QB6110" s="242"/>
      <c r="QC6110" s="242"/>
      <c r="QD6110" s="242"/>
      <c r="QE6110" s="242"/>
      <c r="QF6110" s="242"/>
      <c r="QG6110" s="242"/>
      <c r="QH6110" s="242"/>
      <c r="QI6110" s="242"/>
      <c r="QJ6110" s="242"/>
      <c r="QK6110" s="242"/>
    </row>
    <row r="6111" spans="439:453">
      <c r="PW6111" s="242"/>
      <c r="PX6111" s="242"/>
      <c r="PY6111" s="242"/>
      <c r="PZ6111" s="242"/>
      <c r="QA6111" s="242"/>
      <c r="QB6111" s="242"/>
      <c r="QC6111" s="242"/>
      <c r="QD6111" s="242"/>
      <c r="QE6111" s="242"/>
      <c r="QF6111" s="242"/>
      <c r="QG6111" s="242"/>
      <c r="QH6111" s="242"/>
      <c r="QI6111" s="242"/>
      <c r="QJ6111" s="242"/>
      <c r="QK6111" s="242"/>
    </row>
    <row r="6112" spans="439:453">
      <c r="PW6112" s="242"/>
      <c r="PX6112" s="242"/>
      <c r="PY6112" s="242"/>
      <c r="PZ6112" s="242"/>
      <c r="QA6112" s="242"/>
      <c r="QB6112" s="242"/>
      <c r="QC6112" s="242"/>
      <c r="QD6112" s="242"/>
      <c r="QE6112" s="242"/>
      <c r="QF6112" s="242"/>
      <c r="QG6112" s="242"/>
      <c r="QH6112" s="242"/>
      <c r="QI6112" s="242"/>
      <c r="QJ6112" s="242"/>
      <c r="QK6112" s="242"/>
    </row>
    <row r="6113" spans="439:453">
      <c r="PW6113" s="242"/>
      <c r="PX6113" s="242"/>
      <c r="PY6113" s="242"/>
      <c r="PZ6113" s="242"/>
      <c r="QA6113" s="242"/>
      <c r="QB6113" s="242"/>
      <c r="QC6113" s="242"/>
      <c r="QD6113" s="242"/>
      <c r="QE6113" s="242"/>
      <c r="QF6113" s="242"/>
      <c r="QG6113" s="242"/>
      <c r="QH6113" s="242"/>
      <c r="QI6113" s="242"/>
      <c r="QJ6113" s="242"/>
      <c r="QK6113" s="242"/>
    </row>
    <row r="6114" spans="439:453">
      <c r="PW6114" s="242"/>
      <c r="PX6114" s="242"/>
      <c r="PY6114" s="242"/>
      <c r="PZ6114" s="242"/>
      <c r="QA6114" s="242"/>
      <c r="QB6114" s="242"/>
      <c r="QC6114" s="242"/>
      <c r="QD6114" s="242"/>
      <c r="QE6114" s="242"/>
      <c r="QF6114" s="242"/>
      <c r="QG6114" s="242"/>
      <c r="QH6114" s="242"/>
      <c r="QI6114" s="242"/>
      <c r="QJ6114" s="242"/>
      <c r="QK6114" s="242"/>
    </row>
    <row r="6115" spans="439:453">
      <c r="PW6115" s="242"/>
      <c r="PX6115" s="242"/>
      <c r="PY6115" s="242"/>
      <c r="PZ6115" s="242"/>
      <c r="QA6115" s="242"/>
      <c r="QB6115" s="242"/>
      <c r="QC6115" s="242"/>
      <c r="QD6115" s="242"/>
      <c r="QE6115" s="242"/>
      <c r="QF6115" s="242"/>
      <c r="QG6115" s="242"/>
      <c r="QH6115" s="242"/>
      <c r="QI6115" s="242"/>
      <c r="QJ6115" s="242"/>
      <c r="QK6115" s="242"/>
    </row>
    <row r="6116" spans="439:453">
      <c r="PW6116" s="242"/>
      <c r="PX6116" s="242"/>
      <c r="PY6116" s="242"/>
      <c r="PZ6116" s="242"/>
      <c r="QA6116" s="242"/>
      <c r="QB6116" s="242"/>
      <c r="QC6116" s="242"/>
      <c r="QD6116" s="242"/>
      <c r="QE6116" s="242"/>
      <c r="QF6116" s="242"/>
      <c r="QG6116" s="242"/>
      <c r="QH6116" s="242"/>
      <c r="QI6116" s="242"/>
      <c r="QJ6116" s="242"/>
      <c r="QK6116" s="242"/>
    </row>
    <row r="6117" spans="439:453">
      <c r="PW6117" s="242"/>
      <c r="PX6117" s="242"/>
      <c r="PY6117" s="242"/>
      <c r="PZ6117" s="242"/>
      <c r="QA6117" s="242"/>
      <c r="QB6117" s="242"/>
      <c r="QC6117" s="242"/>
      <c r="QD6117" s="242"/>
      <c r="QE6117" s="242"/>
      <c r="QF6117" s="242"/>
      <c r="QG6117" s="242"/>
      <c r="QH6117" s="242"/>
      <c r="QI6117" s="242"/>
      <c r="QJ6117" s="242"/>
      <c r="QK6117" s="242"/>
    </row>
    <row r="6118" spans="439:453">
      <c r="PW6118" s="242"/>
      <c r="PX6118" s="242"/>
      <c r="PY6118" s="242"/>
      <c r="PZ6118" s="242"/>
      <c r="QA6118" s="242"/>
      <c r="QB6118" s="242"/>
      <c r="QC6118" s="242"/>
      <c r="QD6118" s="242"/>
      <c r="QE6118" s="242"/>
      <c r="QF6118" s="242"/>
      <c r="QG6118" s="242"/>
      <c r="QH6118" s="242"/>
      <c r="QI6118" s="242"/>
      <c r="QJ6118" s="242"/>
      <c r="QK6118" s="242"/>
    </row>
    <row r="6119" spans="439:453">
      <c r="PW6119" s="242"/>
      <c r="PX6119" s="242"/>
      <c r="PY6119" s="242"/>
      <c r="PZ6119" s="242"/>
      <c r="QA6119" s="242"/>
      <c r="QB6119" s="242"/>
      <c r="QC6119" s="242"/>
      <c r="QD6119" s="242"/>
      <c r="QE6119" s="242"/>
      <c r="QF6119" s="242"/>
      <c r="QG6119" s="242"/>
      <c r="QH6119" s="242"/>
      <c r="QI6119" s="242"/>
      <c r="QJ6119" s="242"/>
      <c r="QK6119" s="242"/>
    </row>
    <row r="6120" spans="439:453">
      <c r="PW6120" s="242"/>
      <c r="PX6120" s="242"/>
      <c r="PY6120" s="242"/>
      <c r="PZ6120" s="242"/>
      <c r="QA6120" s="242"/>
      <c r="QB6120" s="242"/>
      <c r="QC6120" s="242"/>
      <c r="QD6120" s="242"/>
      <c r="QE6120" s="242"/>
      <c r="QF6120" s="242"/>
      <c r="QG6120" s="242"/>
      <c r="QH6120" s="242"/>
      <c r="QI6120" s="242"/>
      <c r="QJ6120" s="242"/>
      <c r="QK6120" s="242"/>
    </row>
    <row r="6121" spans="439:453">
      <c r="PW6121" s="242"/>
      <c r="PX6121" s="242"/>
      <c r="PY6121" s="242"/>
      <c r="PZ6121" s="242"/>
      <c r="QA6121" s="242"/>
      <c r="QB6121" s="242"/>
      <c r="QC6121" s="242"/>
      <c r="QD6121" s="242"/>
      <c r="QE6121" s="242"/>
      <c r="QF6121" s="242"/>
      <c r="QG6121" s="242"/>
      <c r="QH6121" s="242"/>
      <c r="QI6121" s="242"/>
      <c r="QJ6121" s="242"/>
      <c r="QK6121" s="242"/>
    </row>
    <row r="6122" spans="439:453">
      <c r="PW6122" s="242"/>
      <c r="PX6122" s="242"/>
      <c r="PY6122" s="242"/>
      <c r="PZ6122" s="242"/>
      <c r="QA6122" s="242"/>
      <c r="QB6122" s="242"/>
      <c r="QC6122" s="242"/>
      <c r="QD6122" s="242"/>
      <c r="QE6122" s="242"/>
      <c r="QF6122" s="242"/>
      <c r="QG6122" s="242"/>
      <c r="QH6122" s="242"/>
      <c r="QI6122" s="242"/>
      <c r="QJ6122" s="242"/>
      <c r="QK6122" s="242"/>
    </row>
    <row r="6123" spans="439:453">
      <c r="PW6123" s="242"/>
      <c r="PX6123" s="242"/>
      <c r="PY6123" s="242"/>
      <c r="PZ6123" s="242"/>
      <c r="QA6123" s="242"/>
      <c r="QB6123" s="242"/>
      <c r="QC6123" s="242"/>
      <c r="QD6123" s="242"/>
      <c r="QE6123" s="242"/>
      <c r="QF6123" s="242"/>
      <c r="QG6123" s="242"/>
      <c r="QH6123" s="242"/>
      <c r="QI6123" s="242"/>
      <c r="QJ6123" s="242"/>
      <c r="QK6123" s="242"/>
    </row>
    <row r="6124" spans="439:453">
      <c r="PW6124" s="242"/>
      <c r="PX6124" s="242"/>
      <c r="PY6124" s="242"/>
      <c r="PZ6124" s="242"/>
      <c r="QA6124" s="242"/>
      <c r="QB6124" s="242"/>
      <c r="QC6124" s="242"/>
      <c r="QD6124" s="242"/>
      <c r="QE6124" s="242"/>
      <c r="QF6124" s="242"/>
      <c r="QG6124" s="242"/>
      <c r="QH6124" s="242"/>
      <c r="QI6124" s="242"/>
      <c r="QJ6124" s="242"/>
      <c r="QK6124" s="242"/>
    </row>
    <row r="6125" spans="439:453">
      <c r="PW6125" s="242"/>
      <c r="PX6125" s="242"/>
      <c r="PY6125" s="242"/>
      <c r="PZ6125" s="242"/>
      <c r="QA6125" s="242"/>
      <c r="QB6125" s="242"/>
      <c r="QC6125" s="242"/>
      <c r="QD6125" s="242"/>
      <c r="QE6125" s="242"/>
      <c r="QF6125" s="242"/>
      <c r="QG6125" s="242"/>
      <c r="QH6125" s="242"/>
      <c r="QI6125" s="242"/>
      <c r="QJ6125" s="242"/>
      <c r="QK6125" s="242"/>
    </row>
    <row r="6126" spans="439:453">
      <c r="PW6126" s="242"/>
      <c r="PX6126" s="242"/>
      <c r="PY6126" s="242"/>
      <c r="PZ6126" s="242"/>
      <c r="QA6126" s="242"/>
      <c r="QB6126" s="242"/>
      <c r="QC6126" s="242"/>
      <c r="QD6126" s="242"/>
      <c r="QE6126" s="242"/>
      <c r="QF6126" s="242"/>
      <c r="QG6126" s="242"/>
      <c r="QH6126" s="242"/>
      <c r="QI6126" s="242"/>
      <c r="QJ6126" s="242"/>
      <c r="QK6126" s="242"/>
    </row>
    <row r="6127" spans="439:453">
      <c r="PW6127" s="242"/>
      <c r="PX6127" s="242"/>
      <c r="PY6127" s="242"/>
      <c r="PZ6127" s="242"/>
      <c r="QA6127" s="242"/>
      <c r="QB6127" s="242"/>
      <c r="QC6127" s="242"/>
      <c r="QD6127" s="242"/>
      <c r="QE6127" s="242"/>
      <c r="QF6127" s="242"/>
      <c r="QG6127" s="242"/>
      <c r="QH6127" s="242"/>
      <c r="QI6127" s="242"/>
      <c r="QJ6127" s="242"/>
      <c r="QK6127" s="242"/>
    </row>
    <row r="6128" spans="439:453">
      <c r="PW6128" s="242"/>
      <c r="PX6128" s="242"/>
      <c r="PY6128" s="242"/>
      <c r="PZ6128" s="242"/>
      <c r="QA6128" s="242"/>
      <c r="QB6128" s="242"/>
      <c r="QC6128" s="242"/>
      <c r="QD6128" s="242"/>
      <c r="QE6128" s="242"/>
      <c r="QF6128" s="242"/>
      <c r="QG6128" s="242"/>
      <c r="QH6128" s="242"/>
      <c r="QI6128" s="242"/>
      <c r="QJ6128" s="242"/>
      <c r="QK6128" s="242"/>
    </row>
    <row r="6129" spans="439:453">
      <c r="PW6129" s="242"/>
      <c r="PX6129" s="242"/>
      <c r="PY6129" s="242"/>
      <c r="PZ6129" s="242"/>
      <c r="QA6129" s="242"/>
      <c r="QB6129" s="242"/>
      <c r="QC6129" s="242"/>
      <c r="QD6129" s="242"/>
      <c r="QE6129" s="242"/>
      <c r="QF6129" s="242"/>
      <c r="QG6129" s="242"/>
      <c r="QH6129" s="242"/>
      <c r="QI6129" s="242"/>
      <c r="QJ6129" s="242"/>
      <c r="QK6129" s="242"/>
    </row>
    <row r="6130" spans="439:453">
      <c r="PW6130" s="242"/>
      <c r="PX6130" s="242"/>
      <c r="PY6130" s="242"/>
      <c r="PZ6130" s="242"/>
      <c r="QA6130" s="242"/>
      <c r="QB6130" s="242"/>
      <c r="QC6130" s="242"/>
      <c r="QD6130" s="242"/>
      <c r="QE6130" s="242"/>
      <c r="QF6130" s="242"/>
      <c r="QG6130" s="242"/>
      <c r="QH6130" s="242"/>
      <c r="QI6130" s="242"/>
      <c r="QJ6130" s="242"/>
      <c r="QK6130" s="242"/>
    </row>
    <row r="6131" spans="439:453">
      <c r="PW6131" s="242"/>
      <c r="PX6131" s="242"/>
      <c r="PY6131" s="242"/>
      <c r="PZ6131" s="242"/>
      <c r="QA6131" s="242"/>
      <c r="QB6131" s="242"/>
      <c r="QC6131" s="242"/>
      <c r="QD6131" s="242"/>
      <c r="QE6131" s="242"/>
      <c r="QF6131" s="242"/>
      <c r="QG6131" s="242"/>
      <c r="QH6131" s="242"/>
      <c r="QI6131" s="242"/>
      <c r="QJ6131" s="242"/>
      <c r="QK6131" s="242"/>
    </row>
    <row r="6132" spans="439:453">
      <c r="PW6132" s="242"/>
      <c r="PX6132" s="242"/>
      <c r="PY6132" s="242"/>
      <c r="PZ6132" s="242"/>
      <c r="QA6132" s="242"/>
      <c r="QB6132" s="242"/>
      <c r="QC6132" s="242"/>
      <c r="QD6132" s="242"/>
      <c r="QE6132" s="242"/>
      <c r="QF6132" s="242"/>
      <c r="QG6132" s="242"/>
      <c r="QH6132" s="242"/>
      <c r="QI6132" s="242"/>
      <c r="QJ6132" s="242"/>
      <c r="QK6132" s="242"/>
    </row>
    <row r="6133" spans="439:453">
      <c r="PW6133" s="242"/>
      <c r="PX6133" s="242"/>
      <c r="PY6133" s="242"/>
      <c r="PZ6133" s="242"/>
      <c r="QA6133" s="242"/>
      <c r="QB6133" s="242"/>
      <c r="QC6133" s="242"/>
      <c r="QD6133" s="242"/>
      <c r="QE6133" s="242"/>
      <c r="QF6133" s="242"/>
      <c r="QG6133" s="242"/>
      <c r="QH6133" s="242"/>
      <c r="QI6133" s="242"/>
      <c r="QJ6133" s="242"/>
      <c r="QK6133" s="242"/>
    </row>
    <row r="6134" spans="439:453">
      <c r="PW6134" s="242"/>
      <c r="PX6134" s="242"/>
      <c r="PY6134" s="242"/>
      <c r="PZ6134" s="242"/>
      <c r="QA6134" s="242"/>
      <c r="QB6134" s="242"/>
      <c r="QC6134" s="242"/>
      <c r="QD6134" s="242"/>
      <c r="QE6134" s="242"/>
      <c r="QF6134" s="242"/>
      <c r="QG6134" s="242"/>
      <c r="QH6134" s="242"/>
      <c r="QI6134" s="242"/>
      <c r="QJ6134" s="242"/>
      <c r="QK6134" s="242"/>
    </row>
    <row r="6135" spans="439:453">
      <c r="PW6135" s="242"/>
      <c r="PX6135" s="242"/>
      <c r="PY6135" s="242"/>
      <c r="PZ6135" s="242"/>
      <c r="QA6135" s="242"/>
      <c r="QB6135" s="242"/>
      <c r="QC6135" s="242"/>
      <c r="QD6135" s="242"/>
      <c r="QE6135" s="242"/>
      <c r="QF6135" s="242"/>
      <c r="QG6135" s="242"/>
      <c r="QH6135" s="242"/>
      <c r="QI6135" s="242"/>
      <c r="QJ6135" s="242"/>
      <c r="QK6135" s="242"/>
    </row>
    <row r="6136" spans="439:453">
      <c r="PW6136" s="242"/>
      <c r="PX6136" s="242"/>
      <c r="PY6136" s="242"/>
      <c r="PZ6136" s="242"/>
      <c r="QA6136" s="242"/>
      <c r="QB6136" s="242"/>
      <c r="QC6136" s="242"/>
      <c r="QD6136" s="242"/>
      <c r="QE6136" s="242"/>
      <c r="QF6136" s="242"/>
      <c r="QG6136" s="242"/>
      <c r="QH6136" s="242"/>
      <c r="QI6136" s="242"/>
      <c r="QJ6136" s="242"/>
      <c r="QK6136" s="242"/>
    </row>
    <row r="6137" spans="439:453">
      <c r="PW6137" s="242"/>
      <c r="PX6137" s="242"/>
      <c r="PY6137" s="242"/>
      <c r="PZ6137" s="242"/>
      <c r="QA6137" s="242"/>
      <c r="QB6137" s="242"/>
      <c r="QC6137" s="242"/>
      <c r="QD6137" s="242"/>
      <c r="QE6137" s="242"/>
      <c r="QF6137" s="242"/>
      <c r="QG6137" s="242"/>
      <c r="QH6137" s="242"/>
      <c r="QI6137" s="242"/>
      <c r="QJ6137" s="242"/>
      <c r="QK6137" s="242"/>
    </row>
    <row r="6138" spans="439:453">
      <c r="PW6138" s="242"/>
      <c r="PX6138" s="242"/>
      <c r="PY6138" s="242"/>
      <c r="PZ6138" s="242"/>
      <c r="QA6138" s="242"/>
      <c r="QB6138" s="242"/>
      <c r="QC6138" s="242"/>
      <c r="QD6138" s="242"/>
      <c r="QE6138" s="242"/>
      <c r="QF6138" s="242"/>
      <c r="QG6138" s="242"/>
      <c r="QH6138" s="242"/>
      <c r="QI6138" s="242"/>
      <c r="QJ6138" s="242"/>
      <c r="QK6138" s="242"/>
    </row>
    <row r="6139" spans="439:453">
      <c r="PW6139" s="242"/>
      <c r="PX6139" s="242"/>
      <c r="PY6139" s="242"/>
      <c r="PZ6139" s="242"/>
      <c r="QA6139" s="242"/>
      <c r="QB6139" s="242"/>
      <c r="QC6139" s="242"/>
      <c r="QD6139" s="242"/>
      <c r="QE6139" s="242"/>
      <c r="QF6139" s="242"/>
      <c r="QG6139" s="242"/>
      <c r="QH6139" s="242"/>
      <c r="QI6139" s="242"/>
      <c r="QJ6139" s="242"/>
      <c r="QK6139" s="242"/>
    </row>
    <row r="6140" spans="439:453">
      <c r="PW6140" s="242"/>
      <c r="PX6140" s="242"/>
      <c r="PY6140" s="242"/>
      <c r="PZ6140" s="242"/>
      <c r="QA6140" s="242"/>
      <c r="QB6140" s="242"/>
      <c r="QC6140" s="242"/>
      <c r="QD6140" s="242"/>
      <c r="QE6140" s="242"/>
      <c r="QF6140" s="242"/>
      <c r="QG6140" s="242"/>
      <c r="QH6140" s="242"/>
      <c r="QI6140" s="242"/>
      <c r="QJ6140" s="242"/>
      <c r="QK6140" s="242"/>
    </row>
    <row r="6141" spans="439:453">
      <c r="PW6141" s="242"/>
      <c r="PX6141" s="242"/>
      <c r="PY6141" s="242"/>
      <c r="PZ6141" s="242"/>
      <c r="QA6141" s="242"/>
      <c r="QB6141" s="242"/>
      <c r="QC6141" s="242"/>
      <c r="QD6141" s="242"/>
      <c r="QE6141" s="242"/>
      <c r="QF6141" s="242"/>
      <c r="QG6141" s="242"/>
      <c r="QH6141" s="242"/>
      <c r="QI6141" s="242"/>
      <c r="QJ6141" s="242"/>
      <c r="QK6141" s="242"/>
    </row>
    <row r="6142" spans="439:453">
      <c r="PW6142" s="242"/>
      <c r="PX6142" s="242"/>
      <c r="PY6142" s="242"/>
      <c r="PZ6142" s="242"/>
      <c r="QA6142" s="242"/>
      <c r="QB6142" s="242"/>
      <c r="QC6142" s="242"/>
      <c r="QD6142" s="242"/>
      <c r="QE6142" s="242"/>
      <c r="QF6142" s="242"/>
      <c r="QG6142" s="242"/>
      <c r="QH6142" s="242"/>
      <c r="QI6142" s="242"/>
      <c r="QJ6142" s="242"/>
      <c r="QK6142" s="242"/>
    </row>
    <row r="6143" spans="439:453">
      <c r="PW6143" s="242"/>
      <c r="PX6143" s="242"/>
      <c r="PY6143" s="242"/>
      <c r="PZ6143" s="242"/>
      <c r="QA6143" s="242"/>
      <c r="QB6143" s="242"/>
      <c r="QC6143" s="242"/>
      <c r="QD6143" s="242"/>
      <c r="QE6143" s="242"/>
      <c r="QF6143" s="242"/>
      <c r="QG6143" s="242"/>
      <c r="QH6143" s="242"/>
      <c r="QI6143" s="242"/>
      <c r="QJ6143" s="242"/>
      <c r="QK6143" s="242"/>
    </row>
    <row r="6144" spans="439:453">
      <c r="PW6144" s="242"/>
      <c r="PX6144" s="242"/>
      <c r="PY6144" s="242"/>
      <c r="PZ6144" s="242"/>
      <c r="QA6144" s="242"/>
      <c r="QB6144" s="242"/>
      <c r="QC6144" s="242"/>
      <c r="QD6144" s="242"/>
      <c r="QE6144" s="242"/>
      <c r="QF6144" s="242"/>
      <c r="QG6144" s="242"/>
      <c r="QH6144" s="242"/>
      <c r="QI6144" s="242"/>
      <c r="QJ6144" s="242"/>
      <c r="QK6144" s="242"/>
    </row>
    <row r="6145" spans="439:453">
      <c r="PW6145" s="242"/>
      <c r="PX6145" s="242"/>
      <c r="PY6145" s="242"/>
      <c r="PZ6145" s="242"/>
      <c r="QA6145" s="242"/>
      <c r="QB6145" s="242"/>
      <c r="QC6145" s="242"/>
      <c r="QD6145" s="242"/>
      <c r="QE6145" s="242"/>
      <c r="QF6145" s="242"/>
      <c r="QG6145" s="242"/>
      <c r="QH6145" s="242"/>
      <c r="QI6145" s="242"/>
      <c r="QJ6145" s="242"/>
      <c r="QK6145" s="242"/>
    </row>
    <row r="6146" spans="439:453">
      <c r="PW6146" s="242"/>
      <c r="PX6146" s="242"/>
      <c r="PY6146" s="242"/>
      <c r="PZ6146" s="242"/>
      <c r="QA6146" s="242"/>
      <c r="QB6146" s="242"/>
      <c r="QC6146" s="242"/>
      <c r="QD6146" s="242"/>
      <c r="QE6146" s="242"/>
      <c r="QF6146" s="242"/>
      <c r="QG6146" s="242"/>
      <c r="QH6146" s="242"/>
      <c r="QI6146" s="242"/>
      <c r="QJ6146" s="242"/>
      <c r="QK6146" s="242"/>
    </row>
    <row r="6147" spans="439:453">
      <c r="PW6147" s="242"/>
      <c r="PX6147" s="242"/>
      <c r="PY6147" s="242"/>
      <c r="PZ6147" s="242"/>
      <c r="QA6147" s="242"/>
      <c r="QB6147" s="242"/>
      <c r="QC6147" s="242"/>
      <c r="QD6147" s="242"/>
      <c r="QE6147" s="242"/>
      <c r="QF6147" s="242"/>
      <c r="QG6147" s="242"/>
      <c r="QH6147" s="242"/>
      <c r="QI6147" s="242"/>
      <c r="QJ6147" s="242"/>
      <c r="QK6147" s="242"/>
    </row>
    <row r="6148" spans="439:453">
      <c r="PW6148" s="242"/>
      <c r="PX6148" s="242"/>
      <c r="PY6148" s="242"/>
      <c r="PZ6148" s="242"/>
      <c r="QA6148" s="242"/>
      <c r="QB6148" s="242"/>
      <c r="QC6148" s="242"/>
      <c r="QD6148" s="242"/>
      <c r="QE6148" s="242"/>
      <c r="QF6148" s="242"/>
      <c r="QG6148" s="242"/>
      <c r="QH6148" s="242"/>
      <c r="QI6148" s="242"/>
      <c r="QJ6148" s="242"/>
      <c r="QK6148" s="242"/>
    </row>
    <row r="6149" spans="439:453">
      <c r="PW6149" s="242"/>
      <c r="PX6149" s="242"/>
      <c r="PY6149" s="242"/>
      <c r="PZ6149" s="242"/>
      <c r="QA6149" s="242"/>
      <c r="QB6149" s="242"/>
      <c r="QC6149" s="242"/>
      <c r="QD6149" s="242"/>
      <c r="QE6149" s="242"/>
      <c r="QF6149" s="242"/>
      <c r="QG6149" s="242"/>
      <c r="QH6149" s="242"/>
      <c r="QI6149" s="242"/>
      <c r="QJ6149" s="242"/>
      <c r="QK6149" s="242"/>
    </row>
    <row r="6150" spans="439:453">
      <c r="PW6150" s="242"/>
      <c r="PX6150" s="242"/>
      <c r="PY6150" s="242"/>
      <c r="PZ6150" s="242"/>
      <c r="QA6150" s="242"/>
      <c r="QB6150" s="242"/>
      <c r="QC6150" s="242"/>
      <c r="QD6150" s="242"/>
      <c r="QE6150" s="242"/>
      <c r="QF6150" s="242"/>
      <c r="QG6150" s="242"/>
      <c r="QH6150" s="242"/>
      <c r="QI6150" s="242"/>
      <c r="QJ6150" s="242"/>
      <c r="QK6150" s="242"/>
    </row>
    <row r="6151" spans="439:453">
      <c r="PW6151" s="242"/>
      <c r="PX6151" s="242"/>
      <c r="PY6151" s="242"/>
      <c r="PZ6151" s="242"/>
      <c r="QA6151" s="242"/>
      <c r="QB6151" s="242"/>
      <c r="QC6151" s="242"/>
      <c r="QD6151" s="242"/>
      <c r="QE6151" s="242"/>
      <c r="QF6151" s="242"/>
      <c r="QG6151" s="242"/>
      <c r="QH6151" s="242"/>
      <c r="QI6151" s="242"/>
      <c r="QJ6151" s="242"/>
      <c r="QK6151" s="242"/>
    </row>
    <row r="6152" spans="439:453">
      <c r="PW6152" s="242"/>
      <c r="PX6152" s="242"/>
      <c r="PY6152" s="242"/>
      <c r="PZ6152" s="242"/>
      <c r="QA6152" s="242"/>
      <c r="QB6152" s="242"/>
      <c r="QC6152" s="242"/>
      <c r="QD6152" s="242"/>
      <c r="QE6152" s="242"/>
      <c r="QF6152" s="242"/>
      <c r="QG6152" s="242"/>
      <c r="QH6152" s="242"/>
      <c r="QI6152" s="242"/>
      <c r="QJ6152" s="242"/>
      <c r="QK6152" s="242"/>
    </row>
    <row r="6153" spans="439:453">
      <c r="PW6153" s="242"/>
      <c r="PX6153" s="242"/>
      <c r="PY6153" s="242"/>
      <c r="PZ6153" s="242"/>
      <c r="QA6153" s="242"/>
      <c r="QB6153" s="242"/>
      <c r="QC6153" s="242"/>
      <c r="QD6153" s="242"/>
      <c r="QE6153" s="242"/>
      <c r="QF6153" s="242"/>
      <c r="QG6153" s="242"/>
      <c r="QH6153" s="242"/>
      <c r="QI6153" s="242"/>
      <c r="QJ6153" s="242"/>
      <c r="QK6153" s="242"/>
    </row>
    <row r="6154" spans="439:453">
      <c r="PW6154" s="242"/>
      <c r="PX6154" s="242"/>
      <c r="PY6154" s="242"/>
      <c r="PZ6154" s="242"/>
      <c r="QA6154" s="242"/>
      <c r="QB6154" s="242"/>
      <c r="QC6154" s="242"/>
      <c r="QD6154" s="242"/>
      <c r="QE6154" s="242"/>
      <c r="QF6154" s="242"/>
      <c r="QG6154" s="242"/>
      <c r="QH6154" s="242"/>
      <c r="QI6154" s="242"/>
      <c r="QJ6154" s="242"/>
      <c r="QK6154" s="242"/>
    </row>
    <row r="6155" spans="439:453">
      <c r="PW6155" s="242"/>
      <c r="PX6155" s="242"/>
      <c r="PY6155" s="242"/>
      <c r="PZ6155" s="242"/>
      <c r="QA6155" s="242"/>
      <c r="QB6155" s="242"/>
      <c r="QC6155" s="242"/>
      <c r="QD6155" s="242"/>
      <c r="QE6155" s="242"/>
      <c r="QF6155" s="242"/>
      <c r="QG6155" s="242"/>
      <c r="QH6155" s="242"/>
      <c r="QI6155" s="242"/>
      <c r="QJ6155" s="242"/>
      <c r="QK6155" s="242"/>
    </row>
    <row r="6156" spans="439:453">
      <c r="PW6156" s="242"/>
      <c r="PX6156" s="242"/>
      <c r="PY6156" s="242"/>
      <c r="PZ6156" s="242"/>
      <c r="QA6156" s="242"/>
      <c r="QB6156" s="242"/>
      <c r="QC6156" s="242"/>
      <c r="QD6156" s="242"/>
      <c r="QE6156" s="242"/>
      <c r="QF6156" s="242"/>
      <c r="QG6156" s="242"/>
      <c r="QH6156" s="242"/>
      <c r="QI6156" s="242"/>
      <c r="QJ6156" s="242"/>
      <c r="QK6156" s="242"/>
    </row>
    <row r="6157" spans="439:453">
      <c r="PW6157" s="242"/>
      <c r="PX6157" s="242"/>
      <c r="PY6157" s="242"/>
      <c r="PZ6157" s="242"/>
      <c r="QA6157" s="242"/>
      <c r="QB6157" s="242"/>
      <c r="QC6157" s="242"/>
      <c r="QD6157" s="242"/>
      <c r="QE6157" s="242"/>
      <c r="QF6157" s="242"/>
      <c r="QG6157" s="242"/>
      <c r="QH6157" s="242"/>
      <c r="QI6157" s="242"/>
      <c r="QJ6157" s="242"/>
      <c r="QK6157" s="242"/>
    </row>
    <row r="6158" spans="439:453">
      <c r="PW6158" s="242"/>
      <c r="PX6158" s="242"/>
      <c r="PY6158" s="242"/>
      <c r="PZ6158" s="242"/>
      <c r="QA6158" s="242"/>
      <c r="QB6158" s="242"/>
      <c r="QC6158" s="242"/>
      <c r="QD6158" s="242"/>
      <c r="QE6158" s="242"/>
      <c r="QF6158" s="242"/>
      <c r="QG6158" s="242"/>
      <c r="QH6158" s="242"/>
      <c r="QI6158" s="242"/>
      <c r="QJ6158" s="242"/>
      <c r="QK6158" s="242"/>
    </row>
    <row r="6159" spans="439:453">
      <c r="PW6159" s="242"/>
      <c r="PX6159" s="242"/>
      <c r="PY6159" s="242"/>
      <c r="PZ6159" s="242"/>
      <c r="QA6159" s="242"/>
      <c r="QB6159" s="242"/>
      <c r="QC6159" s="242"/>
      <c r="QD6159" s="242"/>
      <c r="QE6159" s="242"/>
      <c r="QF6159" s="242"/>
      <c r="QG6159" s="242"/>
      <c r="QH6159" s="242"/>
      <c r="QI6159" s="242"/>
      <c r="QJ6159" s="242"/>
      <c r="QK6159" s="242"/>
    </row>
    <row r="6160" spans="439:453">
      <c r="PW6160" s="242"/>
      <c r="PX6160" s="242"/>
      <c r="PY6160" s="242"/>
      <c r="PZ6160" s="242"/>
      <c r="QA6160" s="242"/>
      <c r="QB6160" s="242"/>
      <c r="QC6160" s="242"/>
      <c r="QD6160" s="242"/>
      <c r="QE6160" s="242"/>
      <c r="QF6160" s="242"/>
      <c r="QG6160" s="242"/>
      <c r="QH6160" s="242"/>
      <c r="QI6160" s="242"/>
      <c r="QJ6160" s="242"/>
      <c r="QK6160" s="242"/>
    </row>
    <row r="6161" spans="439:453">
      <c r="PW6161" s="242"/>
      <c r="PX6161" s="242"/>
      <c r="PY6161" s="242"/>
      <c r="PZ6161" s="242"/>
      <c r="QA6161" s="242"/>
      <c r="QB6161" s="242"/>
      <c r="QC6161" s="242"/>
      <c r="QD6161" s="242"/>
      <c r="QE6161" s="242"/>
      <c r="QF6161" s="242"/>
      <c r="QG6161" s="242"/>
      <c r="QH6161" s="242"/>
      <c r="QI6161" s="242"/>
      <c r="QJ6161" s="242"/>
      <c r="QK6161" s="242"/>
    </row>
    <row r="6162" spans="439:453">
      <c r="PW6162" s="242"/>
      <c r="PX6162" s="242"/>
      <c r="PY6162" s="242"/>
      <c r="PZ6162" s="242"/>
      <c r="QA6162" s="242"/>
      <c r="QB6162" s="242"/>
      <c r="QC6162" s="242"/>
      <c r="QD6162" s="242"/>
      <c r="QE6162" s="242"/>
      <c r="QF6162" s="242"/>
      <c r="QG6162" s="242"/>
      <c r="QH6162" s="242"/>
      <c r="QI6162" s="242"/>
      <c r="QJ6162" s="242"/>
      <c r="QK6162" s="242"/>
    </row>
    <row r="6163" spans="439:453">
      <c r="PW6163" s="242"/>
      <c r="PX6163" s="242"/>
      <c r="PY6163" s="242"/>
      <c r="PZ6163" s="242"/>
      <c r="QA6163" s="242"/>
      <c r="QB6163" s="242"/>
      <c r="QC6163" s="242"/>
      <c r="QD6163" s="242"/>
      <c r="QE6163" s="242"/>
      <c r="QF6163" s="242"/>
      <c r="QG6163" s="242"/>
      <c r="QH6163" s="242"/>
      <c r="QI6163" s="242"/>
      <c r="QJ6163" s="242"/>
      <c r="QK6163" s="242"/>
    </row>
    <row r="6164" spans="439:453">
      <c r="PW6164" s="242"/>
      <c r="PX6164" s="242"/>
      <c r="PY6164" s="242"/>
      <c r="PZ6164" s="242"/>
      <c r="QA6164" s="242"/>
      <c r="QB6164" s="242"/>
      <c r="QC6164" s="242"/>
      <c r="QD6164" s="242"/>
      <c r="QE6164" s="242"/>
      <c r="QF6164" s="242"/>
      <c r="QG6164" s="242"/>
      <c r="QH6164" s="242"/>
      <c r="QI6164" s="242"/>
      <c r="QJ6164" s="242"/>
      <c r="QK6164" s="242"/>
    </row>
    <row r="6165" spans="439:453">
      <c r="PW6165" s="242"/>
      <c r="PX6165" s="242"/>
      <c r="PY6165" s="242"/>
      <c r="PZ6165" s="242"/>
      <c r="QA6165" s="242"/>
      <c r="QB6165" s="242"/>
      <c r="QC6165" s="242"/>
      <c r="QD6165" s="242"/>
      <c r="QE6165" s="242"/>
      <c r="QF6165" s="242"/>
      <c r="QG6165" s="242"/>
      <c r="QH6165" s="242"/>
      <c r="QI6165" s="242"/>
      <c r="QJ6165" s="242"/>
      <c r="QK6165" s="242"/>
    </row>
    <row r="6166" spans="439:453">
      <c r="PW6166" s="242"/>
      <c r="PX6166" s="242"/>
      <c r="PY6166" s="242"/>
      <c r="PZ6166" s="242"/>
      <c r="QA6166" s="242"/>
      <c r="QB6166" s="242"/>
      <c r="QC6166" s="242"/>
      <c r="QD6166" s="242"/>
      <c r="QE6166" s="242"/>
      <c r="QF6166" s="242"/>
      <c r="QG6166" s="242"/>
      <c r="QH6166" s="242"/>
      <c r="QI6166" s="242"/>
      <c r="QJ6166" s="242"/>
      <c r="QK6166" s="242"/>
    </row>
    <row r="6167" spans="439:453">
      <c r="PW6167" s="242"/>
      <c r="PX6167" s="242"/>
      <c r="PY6167" s="242"/>
      <c r="PZ6167" s="242"/>
      <c r="QA6167" s="242"/>
      <c r="QB6167" s="242"/>
      <c r="QC6167" s="242"/>
      <c r="QD6167" s="242"/>
      <c r="QE6167" s="242"/>
      <c r="QF6167" s="242"/>
      <c r="QG6167" s="242"/>
      <c r="QH6167" s="242"/>
      <c r="QI6167" s="242"/>
      <c r="QJ6167" s="242"/>
      <c r="QK6167" s="242"/>
    </row>
    <row r="6168" spans="439:453">
      <c r="PW6168" s="242"/>
      <c r="PX6168" s="242"/>
      <c r="PY6168" s="242"/>
      <c r="PZ6168" s="242"/>
      <c r="QA6168" s="242"/>
      <c r="QB6168" s="242"/>
      <c r="QC6168" s="242"/>
      <c r="QD6168" s="242"/>
      <c r="QE6168" s="242"/>
      <c r="QF6168" s="242"/>
      <c r="QG6168" s="242"/>
      <c r="QH6168" s="242"/>
      <c r="QI6168" s="242"/>
      <c r="QJ6168" s="242"/>
      <c r="QK6168" s="242"/>
    </row>
    <row r="6169" spans="439:453">
      <c r="PW6169" s="242"/>
      <c r="PX6169" s="242"/>
      <c r="PY6169" s="242"/>
      <c r="PZ6169" s="242"/>
      <c r="QA6169" s="242"/>
      <c r="QB6169" s="242"/>
      <c r="QC6169" s="242"/>
      <c r="QD6169" s="242"/>
      <c r="QE6169" s="242"/>
      <c r="QF6169" s="242"/>
      <c r="QG6169" s="242"/>
      <c r="QH6169" s="242"/>
      <c r="QI6169" s="242"/>
      <c r="QJ6169" s="242"/>
      <c r="QK6169" s="242"/>
    </row>
    <row r="6170" spans="439:453">
      <c r="PW6170" s="242"/>
      <c r="PX6170" s="242"/>
      <c r="PY6170" s="242"/>
      <c r="PZ6170" s="242"/>
      <c r="QA6170" s="242"/>
      <c r="QB6170" s="242"/>
      <c r="QC6170" s="242"/>
      <c r="QD6170" s="242"/>
      <c r="QE6170" s="242"/>
      <c r="QF6170" s="242"/>
      <c r="QG6170" s="242"/>
      <c r="QH6170" s="242"/>
      <c r="QI6170" s="242"/>
      <c r="QJ6170" s="242"/>
      <c r="QK6170" s="242"/>
    </row>
    <row r="6171" spans="439:453">
      <c r="PW6171" s="242"/>
      <c r="PX6171" s="242"/>
      <c r="PY6171" s="242"/>
      <c r="PZ6171" s="242"/>
      <c r="QA6171" s="242"/>
      <c r="QB6171" s="242"/>
      <c r="QC6171" s="242"/>
      <c r="QD6171" s="242"/>
      <c r="QE6171" s="242"/>
      <c r="QF6171" s="242"/>
      <c r="QG6171" s="242"/>
      <c r="QH6171" s="242"/>
      <c r="QI6171" s="242"/>
      <c r="QJ6171" s="242"/>
      <c r="QK6171" s="242"/>
    </row>
    <row r="6172" spans="439:453">
      <c r="PW6172" s="242"/>
      <c r="PX6172" s="242"/>
      <c r="PY6172" s="242"/>
      <c r="PZ6172" s="242"/>
      <c r="QA6172" s="242"/>
      <c r="QB6172" s="242"/>
      <c r="QC6172" s="242"/>
      <c r="QD6172" s="242"/>
      <c r="QE6172" s="242"/>
      <c r="QF6172" s="242"/>
      <c r="QG6172" s="242"/>
      <c r="QH6172" s="242"/>
      <c r="QI6172" s="242"/>
      <c r="QJ6172" s="242"/>
      <c r="QK6172" s="242"/>
    </row>
    <row r="6173" spans="439:453">
      <c r="PW6173" s="242"/>
      <c r="PX6173" s="242"/>
      <c r="PY6173" s="242"/>
      <c r="PZ6173" s="242"/>
      <c r="QA6173" s="242"/>
      <c r="QB6173" s="242"/>
      <c r="QC6173" s="242"/>
      <c r="QD6173" s="242"/>
      <c r="QE6173" s="242"/>
      <c r="QF6173" s="242"/>
      <c r="QG6173" s="242"/>
      <c r="QH6173" s="242"/>
      <c r="QI6173" s="242"/>
      <c r="QJ6173" s="242"/>
      <c r="QK6173" s="242"/>
    </row>
    <row r="6174" spans="439:453">
      <c r="PW6174" s="242"/>
      <c r="PX6174" s="242"/>
      <c r="PY6174" s="242"/>
      <c r="PZ6174" s="242"/>
      <c r="QA6174" s="242"/>
      <c r="QB6174" s="242"/>
      <c r="QC6174" s="242"/>
      <c r="QD6174" s="242"/>
      <c r="QE6174" s="242"/>
      <c r="QF6174" s="242"/>
      <c r="QG6174" s="242"/>
      <c r="QH6174" s="242"/>
      <c r="QI6174" s="242"/>
      <c r="QJ6174" s="242"/>
      <c r="QK6174" s="242"/>
    </row>
    <row r="6175" spans="439:453">
      <c r="PW6175" s="242"/>
      <c r="PX6175" s="242"/>
      <c r="PY6175" s="242"/>
      <c r="PZ6175" s="242"/>
      <c r="QA6175" s="242"/>
      <c r="QB6175" s="242"/>
      <c r="QC6175" s="242"/>
      <c r="QD6175" s="242"/>
      <c r="QE6175" s="242"/>
      <c r="QF6175" s="242"/>
      <c r="QG6175" s="242"/>
      <c r="QH6175" s="242"/>
      <c r="QI6175" s="242"/>
      <c r="QJ6175" s="242"/>
      <c r="QK6175" s="242"/>
    </row>
    <row r="6176" spans="439:453">
      <c r="PW6176" s="242"/>
      <c r="PX6176" s="242"/>
      <c r="PY6176" s="242"/>
      <c r="PZ6176" s="242"/>
      <c r="QA6176" s="242"/>
      <c r="QB6176" s="242"/>
      <c r="QC6176" s="242"/>
      <c r="QD6176" s="242"/>
      <c r="QE6176" s="242"/>
      <c r="QF6176" s="242"/>
      <c r="QG6176" s="242"/>
      <c r="QH6176" s="242"/>
      <c r="QI6176" s="242"/>
      <c r="QJ6176" s="242"/>
      <c r="QK6176" s="242"/>
    </row>
    <row r="6177" spans="439:453">
      <c r="PW6177" s="242"/>
      <c r="PX6177" s="242"/>
      <c r="PY6177" s="242"/>
      <c r="PZ6177" s="242"/>
      <c r="QA6177" s="242"/>
      <c r="QB6177" s="242"/>
      <c r="QC6177" s="242"/>
      <c r="QD6177" s="242"/>
      <c r="QE6177" s="242"/>
      <c r="QF6177" s="242"/>
      <c r="QG6177" s="242"/>
      <c r="QH6177" s="242"/>
      <c r="QI6177" s="242"/>
      <c r="QJ6177" s="242"/>
      <c r="QK6177" s="242"/>
    </row>
    <row r="6178" spans="439:453">
      <c r="PW6178" s="242"/>
      <c r="PX6178" s="242"/>
      <c r="PY6178" s="242"/>
      <c r="PZ6178" s="242"/>
      <c r="QA6178" s="242"/>
      <c r="QB6178" s="242"/>
      <c r="QC6178" s="242"/>
      <c r="QD6178" s="242"/>
      <c r="QE6178" s="242"/>
      <c r="QF6178" s="242"/>
      <c r="QG6178" s="242"/>
      <c r="QH6178" s="242"/>
      <c r="QI6178" s="242"/>
      <c r="QJ6178" s="242"/>
      <c r="QK6178" s="242"/>
    </row>
    <row r="6179" spans="439:453">
      <c r="PW6179" s="242"/>
      <c r="PX6179" s="242"/>
      <c r="PY6179" s="242"/>
      <c r="PZ6179" s="242"/>
      <c r="QA6179" s="242"/>
      <c r="QB6179" s="242"/>
      <c r="QC6179" s="242"/>
      <c r="QD6179" s="242"/>
      <c r="QE6179" s="242"/>
      <c r="QF6179" s="242"/>
      <c r="QG6179" s="242"/>
      <c r="QH6179" s="242"/>
      <c r="QI6179" s="242"/>
      <c r="QJ6179" s="242"/>
      <c r="QK6179" s="242"/>
    </row>
    <row r="6180" spans="439:453">
      <c r="PW6180" s="242"/>
      <c r="PX6180" s="242"/>
      <c r="PY6180" s="242"/>
      <c r="PZ6180" s="242"/>
      <c r="QA6180" s="242"/>
      <c r="QB6180" s="242"/>
      <c r="QC6180" s="242"/>
      <c r="QD6180" s="242"/>
      <c r="QE6180" s="242"/>
      <c r="QF6180" s="242"/>
      <c r="QG6180" s="242"/>
      <c r="QH6180" s="242"/>
      <c r="QI6180" s="242"/>
      <c r="QJ6180" s="242"/>
      <c r="QK6180" s="242"/>
    </row>
    <row r="6181" spans="439:453">
      <c r="PW6181" s="242"/>
      <c r="PX6181" s="242"/>
      <c r="PY6181" s="242"/>
      <c r="PZ6181" s="242"/>
      <c r="QA6181" s="242"/>
      <c r="QB6181" s="242"/>
      <c r="QC6181" s="242"/>
      <c r="QD6181" s="242"/>
      <c r="QE6181" s="242"/>
      <c r="QF6181" s="242"/>
      <c r="QG6181" s="242"/>
      <c r="QH6181" s="242"/>
      <c r="QI6181" s="242"/>
      <c r="QJ6181" s="242"/>
      <c r="QK6181" s="242"/>
    </row>
    <row r="6182" spans="439:453">
      <c r="PW6182" s="242"/>
      <c r="PX6182" s="242"/>
      <c r="PY6182" s="242"/>
      <c r="PZ6182" s="242"/>
      <c r="QA6182" s="242"/>
      <c r="QB6182" s="242"/>
      <c r="QC6182" s="242"/>
      <c r="QD6182" s="242"/>
      <c r="QE6182" s="242"/>
      <c r="QF6182" s="242"/>
      <c r="QG6182" s="242"/>
      <c r="QH6182" s="242"/>
      <c r="QI6182" s="242"/>
      <c r="QJ6182" s="242"/>
      <c r="QK6182" s="242"/>
    </row>
    <row r="6183" spans="439:453">
      <c r="PW6183" s="242"/>
      <c r="PX6183" s="242"/>
      <c r="PY6183" s="242"/>
      <c r="PZ6183" s="242"/>
      <c r="QA6183" s="242"/>
      <c r="QB6183" s="242"/>
      <c r="QC6183" s="242"/>
      <c r="QD6183" s="242"/>
      <c r="QE6183" s="242"/>
      <c r="QF6183" s="242"/>
      <c r="QG6183" s="242"/>
      <c r="QH6183" s="242"/>
      <c r="QI6183" s="242"/>
      <c r="QJ6183" s="242"/>
      <c r="QK6183" s="242"/>
    </row>
    <row r="6184" spans="439:453">
      <c r="PW6184" s="242"/>
      <c r="PX6184" s="242"/>
      <c r="PY6184" s="242"/>
      <c r="PZ6184" s="242"/>
      <c r="QA6184" s="242"/>
      <c r="QB6184" s="242"/>
      <c r="QC6184" s="242"/>
      <c r="QD6184" s="242"/>
      <c r="QE6184" s="242"/>
      <c r="QF6184" s="242"/>
      <c r="QG6184" s="242"/>
      <c r="QH6184" s="242"/>
      <c r="QI6184" s="242"/>
      <c r="QJ6184" s="242"/>
      <c r="QK6184" s="242"/>
    </row>
    <row r="6185" spans="439:453">
      <c r="PW6185" s="242"/>
      <c r="PX6185" s="242"/>
      <c r="PY6185" s="242"/>
      <c r="PZ6185" s="242"/>
      <c r="QA6185" s="242"/>
      <c r="QB6185" s="242"/>
      <c r="QC6185" s="242"/>
      <c r="QD6185" s="242"/>
      <c r="QE6185" s="242"/>
      <c r="QF6185" s="242"/>
      <c r="QG6185" s="242"/>
      <c r="QH6185" s="242"/>
      <c r="QI6185" s="242"/>
      <c r="QJ6185" s="242"/>
      <c r="QK6185" s="242"/>
    </row>
    <row r="6186" spans="439:453">
      <c r="PW6186" s="242"/>
      <c r="PX6186" s="242"/>
      <c r="PY6186" s="242"/>
      <c r="PZ6186" s="242"/>
      <c r="QA6186" s="242"/>
      <c r="QB6186" s="242"/>
      <c r="QC6186" s="242"/>
      <c r="QD6186" s="242"/>
      <c r="QE6186" s="242"/>
      <c r="QF6186" s="242"/>
      <c r="QG6186" s="242"/>
      <c r="QH6186" s="242"/>
      <c r="QI6186" s="242"/>
      <c r="QJ6186" s="242"/>
      <c r="QK6186" s="242"/>
    </row>
    <row r="6187" spans="439:453">
      <c r="PW6187" s="242"/>
      <c r="PX6187" s="242"/>
      <c r="PY6187" s="242"/>
      <c r="PZ6187" s="242"/>
      <c r="QA6187" s="242"/>
      <c r="QB6187" s="242"/>
      <c r="QC6187" s="242"/>
      <c r="QD6187" s="242"/>
      <c r="QE6187" s="242"/>
      <c r="QF6187" s="242"/>
      <c r="QG6187" s="242"/>
      <c r="QH6187" s="242"/>
      <c r="QI6187" s="242"/>
      <c r="QJ6187" s="242"/>
      <c r="QK6187" s="242"/>
    </row>
    <row r="6188" spans="439:453">
      <c r="PW6188" s="242"/>
      <c r="PX6188" s="242"/>
      <c r="PY6188" s="242"/>
      <c r="PZ6188" s="242"/>
      <c r="QA6188" s="242"/>
      <c r="QB6188" s="242"/>
      <c r="QC6188" s="242"/>
      <c r="QD6188" s="242"/>
      <c r="QE6188" s="242"/>
      <c r="QF6188" s="242"/>
      <c r="QG6188" s="242"/>
      <c r="QH6188" s="242"/>
      <c r="QI6188" s="242"/>
      <c r="QJ6188" s="242"/>
      <c r="QK6188" s="242"/>
    </row>
    <row r="6189" spans="439:453">
      <c r="PW6189" s="242"/>
      <c r="PX6189" s="242"/>
      <c r="PY6189" s="242"/>
      <c r="PZ6189" s="242"/>
      <c r="QA6189" s="242"/>
      <c r="QB6189" s="242"/>
      <c r="QC6189" s="242"/>
      <c r="QD6189" s="242"/>
      <c r="QE6189" s="242"/>
      <c r="QF6189" s="242"/>
      <c r="QG6189" s="242"/>
      <c r="QH6189" s="242"/>
      <c r="QI6189" s="242"/>
      <c r="QJ6189" s="242"/>
      <c r="QK6189" s="242"/>
    </row>
    <row r="6190" spans="439:453">
      <c r="PW6190" s="242"/>
      <c r="PX6190" s="242"/>
      <c r="PY6190" s="242"/>
      <c r="PZ6190" s="242"/>
      <c r="QA6190" s="242"/>
      <c r="QB6190" s="242"/>
      <c r="QC6190" s="242"/>
      <c r="QD6190" s="242"/>
      <c r="QE6190" s="242"/>
      <c r="QF6190" s="242"/>
      <c r="QG6190" s="242"/>
      <c r="QH6190" s="242"/>
      <c r="QI6190" s="242"/>
      <c r="QJ6190" s="242"/>
      <c r="QK6190" s="242"/>
    </row>
    <row r="6191" spans="439:453">
      <c r="PW6191" s="242"/>
      <c r="PX6191" s="242"/>
      <c r="PY6191" s="242"/>
      <c r="PZ6191" s="242"/>
      <c r="QA6191" s="242"/>
      <c r="QB6191" s="242"/>
      <c r="QC6191" s="242"/>
      <c r="QD6191" s="242"/>
      <c r="QE6191" s="242"/>
      <c r="QF6191" s="242"/>
      <c r="QG6191" s="242"/>
      <c r="QH6191" s="242"/>
      <c r="QI6191" s="242"/>
      <c r="QJ6191" s="242"/>
      <c r="QK6191" s="242"/>
    </row>
    <row r="6192" spans="439:453">
      <c r="PW6192" s="242"/>
      <c r="PX6192" s="242"/>
      <c r="PY6192" s="242"/>
      <c r="PZ6192" s="242"/>
      <c r="QA6192" s="242"/>
      <c r="QB6192" s="242"/>
      <c r="QC6192" s="242"/>
      <c r="QD6192" s="242"/>
      <c r="QE6192" s="242"/>
      <c r="QF6192" s="242"/>
      <c r="QG6192" s="242"/>
      <c r="QH6192" s="242"/>
      <c r="QI6192" s="242"/>
      <c r="QJ6192" s="242"/>
      <c r="QK6192" s="242"/>
    </row>
    <row r="6193" spans="439:453">
      <c r="PW6193" s="242"/>
      <c r="PX6193" s="242"/>
      <c r="PY6193" s="242"/>
      <c r="PZ6193" s="242"/>
      <c r="QA6193" s="242"/>
      <c r="QB6193" s="242"/>
      <c r="QC6193" s="242"/>
      <c r="QD6193" s="242"/>
      <c r="QE6193" s="242"/>
      <c r="QF6193" s="242"/>
      <c r="QG6193" s="242"/>
      <c r="QH6193" s="242"/>
      <c r="QI6193" s="242"/>
      <c r="QJ6193" s="242"/>
      <c r="QK6193" s="242"/>
    </row>
    <row r="6194" spans="439:453">
      <c r="PW6194" s="242"/>
      <c r="PX6194" s="242"/>
      <c r="PY6194" s="242"/>
      <c r="PZ6194" s="242"/>
      <c r="QA6194" s="242"/>
      <c r="QB6194" s="242"/>
      <c r="QC6194" s="242"/>
      <c r="QD6194" s="242"/>
      <c r="QE6194" s="242"/>
      <c r="QF6194" s="242"/>
      <c r="QG6194" s="242"/>
      <c r="QH6194" s="242"/>
      <c r="QI6194" s="242"/>
      <c r="QJ6194" s="242"/>
      <c r="QK6194" s="242"/>
    </row>
    <row r="6195" spans="439:453">
      <c r="PW6195" s="242"/>
      <c r="PX6195" s="242"/>
      <c r="PY6195" s="242"/>
      <c r="PZ6195" s="242"/>
      <c r="QA6195" s="242"/>
      <c r="QB6195" s="242"/>
      <c r="QC6195" s="242"/>
      <c r="QD6195" s="242"/>
      <c r="QE6195" s="242"/>
      <c r="QF6195" s="242"/>
      <c r="QG6195" s="242"/>
      <c r="QH6195" s="242"/>
      <c r="QI6195" s="242"/>
      <c r="QJ6195" s="242"/>
      <c r="QK6195" s="242"/>
    </row>
    <row r="6196" spans="439:453">
      <c r="PW6196" s="242"/>
      <c r="PX6196" s="242"/>
      <c r="PY6196" s="242"/>
      <c r="PZ6196" s="242"/>
      <c r="QA6196" s="242"/>
      <c r="QB6196" s="242"/>
      <c r="QC6196" s="242"/>
      <c r="QD6196" s="242"/>
      <c r="QE6196" s="242"/>
      <c r="QF6196" s="242"/>
      <c r="QG6196" s="242"/>
      <c r="QH6196" s="242"/>
      <c r="QI6196" s="242"/>
      <c r="QJ6196" s="242"/>
      <c r="QK6196" s="242"/>
    </row>
    <row r="6197" spans="439:453">
      <c r="PW6197" s="242"/>
      <c r="PX6197" s="242"/>
      <c r="PY6197" s="242"/>
      <c r="PZ6197" s="242"/>
      <c r="QA6197" s="242"/>
      <c r="QB6197" s="242"/>
      <c r="QC6197" s="242"/>
      <c r="QD6197" s="242"/>
      <c r="QE6197" s="242"/>
      <c r="QF6197" s="242"/>
      <c r="QG6197" s="242"/>
      <c r="QH6197" s="242"/>
      <c r="QI6197" s="242"/>
      <c r="QJ6197" s="242"/>
      <c r="QK6197" s="242"/>
    </row>
    <row r="6198" spans="439:453">
      <c r="PW6198" s="242"/>
      <c r="PX6198" s="242"/>
      <c r="PY6198" s="242"/>
      <c r="PZ6198" s="242"/>
      <c r="QA6198" s="242"/>
      <c r="QB6198" s="242"/>
      <c r="QC6198" s="242"/>
      <c r="QD6198" s="242"/>
      <c r="QE6198" s="242"/>
      <c r="QF6198" s="242"/>
      <c r="QG6198" s="242"/>
      <c r="QH6198" s="242"/>
      <c r="QI6198" s="242"/>
      <c r="QJ6198" s="242"/>
      <c r="QK6198" s="242"/>
    </row>
    <row r="6199" spans="439:453">
      <c r="PW6199" s="242"/>
      <c r="PX6199" s="242"/>
      <c r="PY6199" s="242"/>
      <c r="PZ6199" s="242"/>
      <c r="QA6199" s="242"/>
      <c r="QB6199" s="242"/>
      <c r="QC6199" s="242"/>
      <c r="QD6199" s="242"/>
      <c r="QE6199" s="242"/>
      <c r="QF6199" s="242"/>
      <c r="QG6199" s="242"/>
      <c r="QH6199" s="242"/>
      <c r="QI6199" s="242"/>
      <c r="QJ6199" s="242"/>
      <c r="QK6199" s="242"/>
    </row>
    <row r="6200" spans="439:453">
      <c r="PW6200" s="242"/>
      <c r="PX6200" s="242"/>
      <c r="PY6200" s="242"/>
      <c r="PZ6200" s="242"/>
      <c r="QA6200" s="242"/>
      <c r="QB6200" s="242"/>
      <c r="QC6200" s="242"/>
      <c r="QD6200" s="242"/>
      <c r="QE6200" s="242"/>
      <c r="QF6200" s="242"/>
      <c r="QG6200" s="242"/>
      <c r="QH6200" s="242"/>
      <c r="QI6200" s="242"/>
      <c r="QJ6200" s="242"/>
      <c r="QK6200" s="242"/>
    </row>
    <row r="6201" spans="439:453">
      <c r="PW6201" s="242"/>
      <c r="PX6201" s="242"/>
      <c r="PY6201" s="242"/>
      <c r="PZ6201" s="242"/>
      <c r="QA6201" s="242"/>
      <c r="QB6201" s="242"/>
      <c r="QC6201" s="242"/>
      <c r="QD6201" s="242"/>
      <c r="QE6201" s="242"/>
      <c r="QF6201" s="242"/>
      <c r="QG6201" s="242"/>
      <c r="QH6201" s="242"/>
      <c r="QI6201" s="242"/>
      <c r="QJ6201" s="242"/>
      <c r="QK6201" s="242"/>
    </row>
    <row r="6202" spans="439:453">
      <c r="PW6202" s="242"/>
      <c r="PX6202" s="242"/>
      <c r="PY6202" s="242"/>
      <c r="PZ6202" s="242"/>
      <c r="QA6202" s="242"/>
      <c r="QB6202" s="242"/>
      <c r="QC6202" s="242"/>
      <c r="QD6202" s="242"/>
      <c r="QE6202" s="242"/>
      <c r="QF6202" s="242"/>
      <c r="QG6202" s="242"/>
      <c r="QH6202" s="242"/>
      <c r="QI6202" s="242"/>
      <c r="QJ6202" s="242"/>
      <c r="QK6202" s="242"/>
    </row>
    <row r="6203" spans="439:453">
      <c r="PW6203" s="242"/>
      <c r="PX6203" s="242"/>
      <c r="PY6203" s="242"/>
      <c r="PZ6203" s="242"/>
      <c r="QA6203" s="242"/>
      <c r="QB6203" s="242"/>
      <c r="QC6203" s="242"/>
      <c r="QD6203" s="242"/>
      <c r="QE6203" s="242"/>
      <c r="QF6203" s="242"/>
      <c r="QG6203" s="242"/>
      <c r="QH6203" s="242"/>
      <c r="QI6203" s="242"/>
      <c r="QJ6203" s="242"/>
      <c r="QK6203" s="242"/>
    </row>
    <row r="6204" spans="439:453">
      <c r="PW6204" s="242"/>
      <c r="PX6204" s="242"/>
      <c r="PY6204" s="242"/>
      <c r="PZ6204" s="242"/>
      <c r="QA6204" s="242"/>
      <c r="QB6204" s="242"/>
      <c r="QC6204" s="242"/>
      <c r="QD6204" s="242"/>
      <c r="QE6204" s="242"/>
      <c r="QF6204" s="242"/>
      <c r="QG6204" s="242"/>
      <c r="QH6204" s="242"/>
      <c r="QI6204" s="242"/>
      <c r="QJ6204" s="242"/>
      <c r="QK6204" s="242"/>
    </row>
    <row r="6205" spans="439:453">
      <c r="PW6205" s="242"/>
      <c r="PX6205" s="242"/>
      <c r="PY6205" s="242"/>
      <c r="PZ6205" s="242"/>
      <c r="QA6205" s="242"/>
      <c r="QB6205" s="242"/>
      <c r="QC6205" s="242"/>
      <c r="QD6205" s="242"/>
      <c r="QE6205" s="242"/>
      <c r="QF6205" s="242"/>
      <c r="QG6205" s="242"/>
      <c r="QH6205" s="242"/>
      <c r="QI6205" s="242"/>
      <c r="QJ6205" s="242"/>
      <c r="QK6205" s="242"/>
    </row>
    <row r="6206" spans="439:453">
      <c r="PW6206" s="242"/>
      <c r="PX6206" s="242"/>
      <c r="PY6206" s="242"/>
      <c r="PZ6206" s="242"/>
      <c r="QA6206" s="242"/>
      <c r="QB6206" s="242"/>
      <c r="QC6206" s="242"/>
      <c r="QD6206" s="242"/>
      <c r="QE6206" s="242"/>
      <c r="QF6206" s="242"/>
      <c r="QG6206" s="242"/>
      <c r="QH6206" s="242"/>
      <c r="QI6206" s="242"/>
      <c r="QJ6206" s="242"/>
      <c r="QK6206" s="242"/>
    </row>
    <row r="6207" spans="439:453">
      <c r="PW6207" s="242"/>
      <c r="PX6207" s="242"/>
      <c r="PY6207" s="242"/>
      <c r="PZ6207" s="242"/>
      <c r="QA6207" s="242"/>
      <c r="QB6207" s="242"/>
      <c r="QC6207" s="242"/>
      <c r="QD6207" s="242"/>
      <c r="QE6207" s="242"/>
      <c r="QF6207" s="242"/>
      <c r="QG6207" s="242"/>
      <c r="QH6207" s="242"/>
      <c r="QI6207" s="242"/>
      <c r="QJ6207" s="242"/>
      <c r="QK6207" s="242"/>
    </row>
    <row r="6208" spans="439:453">
      <c r="PW6208" s="242"/>
      <c r="PX6208" s="242"/>
      <c r="PY6208" s="242"/>
      <c r="PZ6208" s="242"/>
      <c r="QA6208" s="242"/>
      <c r="QB6208" s="242"/>
      <c r="QC6208" s="242"/>
      <c r="QD6208" s="242"/>
      <c r="QE6208" s="242"/>
      <c r="QF6208" s="242"/>
      <c r="QG6208" s="242"/>
      <c r="QH6208" s="242"/>
      <c r="QI6208" s="242"/>
      <c r="QJ6208" s="242"/>
      <c r="QK6208" s="242"/>
    </row>
    <row r="6209" spans="439:453">
      <c r="PW6209" s="242"/>
      <c r="PX6209" s="242"/>
      <c r="PY6209" s="242"/>
      <c r="PZ6209" s="242"/>
      <c r="QA6209" s="242"/>
      <c r="QB6209" s="242"/>
      <c r="QC6209" s="242"/>
      <c r="QD6209" s="242"/>
      <c r="QE6209" s="242"/>
      <c r="QF6209" s="242"/>
      <c r="QG6209" s="242"/>
      <c r="QH6209" s="242"/>
      <c r="QI6209" s="242"/>
      <c r="QJ6209" s="242"/>
      <c r="QK6209" s="242"/>
    </row>
    <row r="6210" spans="439:453">
      <c r="PW6210" s="242"/>
      <c r="PX6210" s="242"/>
      <c r="PY6210" s="242"/>
      <c r="PZ6210" s="242"/>
      <c r="QA6210" s="242"/>
      <c r="QB6210" s="242"/>
      <c r="QC6210" s="242"/>
      <c r="QD6210" s="242"/>
      <c r="QE6210" s="242"/>
      <c r="QF6210" s="242"/>
      <c r="QG6210" s="242"/>
      <c r="QH6210" s="242"/>
      <c r="QI6210" s="242"/>
      <c r="QJ6210" s="242"/>
      <c r="QK6210" s="242"/>
    </row>
    <row r="6211" spans="439:453">
      <c r="PW6211" s="242"/>
      <c r="PX6211" s="242"/>
      <c r="PY6211" s="242"/>
      <c r="PZ6211" s="242"/>
      <c r="QA6211" s="242"/>
      <c r="QB6211" s="242"/>
      <c r="QC6211" s="242"/>
      <c r="QD6211" s="242"/>
      <c r="QE6211" s="242"/>
      <c r="QF6211" s="242"/>
      <c r="QG6211" s="242"/>
      <c r="QH6211" s="242"/>
      <c r="QI6211" s="242"/>
      <c r="QJ6211" s="242"/>
      <c r="QK6211" s="242"/>
    </row>
    <row r="6212" spans="439:453">
      <c r="PW6212" s="242"/>
      <c r="PX6212" s="242"/>
      <c r="PY6212" s="242"/>
      <c r="PZ6212" s="242"/>
      <c r="QA6212" s="242"/>
      <c r="QB6212" s="242"/>
      <c r="QC6212" s="242"/>
      <c r="QD6212" s="242"/>
      <c r="QE6212" s="242"/>
      <c r="QF6212" s="242"/>
      <c r="QG6212" s="242"/>
      <c r="QH6212" s="242"/>
      <c r="QI6212" s="242"/>
      <c r="QJ6212" s="242"/>
      <c r="QK6212" s="242"/>
    </row>
    <row r="6213" spans="439:453">
      <c r="PW6213" s="242"/>
      <c r="PX6213" s="242"/>
      <c r="PY6213" s="242"/>
      <c r="PZ6213" s="242"/>
      <c r="QA6213" s="242"/>
      <c r="QB6213" s="242"/>
      <c r="QC6213" s="242"/>
      <c r="QD6213" s="242"/>
      <c r="QE6213" s="242"/>
      <c r="QF6213" s="242"/>
      <c r="QG6213" s="242"/>
      <c r="QH6213" s="242"/>
      <c r="QI6213" s="242"/>
      <c r="QJ6213" s="242"/>
      <c r="QK6213" s="242"/>
    </row>
    <row r="6214" spans="439:453">
      <c r="PW6214" s="242"/>
      <c r="PX6214" s="242"/>
      <c r="PY6214" s="242"/>
      <c r="PZ6214" s="242"/>
      <c r="QA6214" s="242"/>
      <c r="QB6214" s="242"/>
      <c r="QC6214" s="242"/>
      <c r="QD6214" s="242"/>
      <c r="QE6214" s="242"/>
      <c r="QF6214" s="242"/>
      <c r="QG6214" s="242"/>
      <c r="QH6214" s="242"/>
      <c r="QI6214" s="242"/>
      <c r="QJ6214" s="242"/>
      <c r="QK6214" s="242"/>
    </row>
    <row r="6215" spans="439:453">
      <c r="PW6215" s="242"/>
      <c r="PX6215" s="242"/>
      <c r="PY6215" s="242"/>
      <c r="PZ6215" s="242"/>
      <c r="QA6215" s="242"/>
      <c r="QB6215" s="242"/>
      <c r="QC6215" s="242"/>
      <c r="QD6215" s="242"/>
      <c r="QE6215" s="242"/>
      <c r="QF6215" s="242"/>
      <c r="QG6215" s="242"/>
      <c r="QH6215" s="242"/>
      <c r="QI6215" s="242"/>
      <c r="QJ6215" s="242"/>
      <c r="QK6215" s="242"/>
    </row>
    <row r="6216" spans="439:453">
      <c r="PW6216" s="242"/>
      <c r="PX6216" s="242"/>
      <c r="PY6216" s="242"/>
      <c r="PZ6216" s="242"/>
      <c r="QA6216" s="242"/>
      <c r="QB6216" s="242"/>
      <c r="QC6216" s="242"/>
      <c r="QD6216" s="242"/>
      <c r="QE6216" s="242"/>
      <c r="QF6216" s="242"/>
      <c r="QG6216" s="242"/>
      <c r="QH6216" s="242"/>
      <c r="QI6216" s="242"/>
      <c r="QJ6216" s="242"/>
      <c r="QK6216" s="242"/>
    </row>
    <row r="6217" spans="439:453">
      <c r="PW6217" s="242"/>
      <c r="PX6217" s="242"/>
      <c r="PY6217" s="242"/>
      <c r="PZ6217" s="242"/>
      <c r="QA6217" s="242"/>
      <c r="QB6217" s="242"/>
      <c r="QC6217" s="242"/>
      <c r="QD6217" s="242"/>
      <c r="QE6217" s="242"/>
      <c r="QF6217" s="242"/>
      <c r="QG6217" s="242"/>
      <c r="QH6217" s="242"/>
      <c r="QI6217" s="242"/>
      <c r="QJ6217" s="242"/>
      <c r="QK6217" s="242"/>
    </row>
    <row r="6218" spans="439:453">
      <c r="PW6218" s="242"/>
      <c r="PX6218" s="242"/>
      <c r="PY6218" s="242"/>
      <c r="PZ6218" s="242"/>
      <c r="QA6218" s="242"/>
      <c r="QB6218" s="242"/>
      <c r="QC6218" s="242"/>
      <c r="QD6218" s="242"/>
      <c r="QE6218" s="242"/>
      <c r="QF6218" s="242"/>
      <c r="QG6218" s="242"/>
      <c r="QH6218" s="242"/>
      <c r="QI6218" s="242"/>
      <c r="QJ6218" s="242"/>
      <c r="QK6218" s="242"/>
    </row>
    <row r="6219" spans="439:453">
      <c r="PW6219" s="242"/>
      <c r="PX6219" s="242"/>
      <c r="PY6219" s="242"/>
      <c r="PZ6219" s="242"/>
      <c r="QA6219" s="242"/>
      <c r="QB6219" s="242"/>
      <c r="QC6219" s="242"/>
      <c r="QD6219" s="242"/>
      <c r="QE6219" s="242"/>
      <c r="QF6219" s="242"/>
      <c r="QG6219" s="242"/>
      <c r="QH6219" s="242"/>
      <c r="QI6219" s="242"/>
      <c r="QJ6219" s="242"/>
      <c r="QK6219" s="242"/>
    </row>
    <row r="6220" spans="439:453">
      <c r="PW6220" s="242"/>
      <c r="PX6220" s="242"/>
      <c r="PY6220" s="242"/>
      <c r="PZ6220" s="242"/>
      <c r="QA6220" s="242"/>
      <c r="QB6220" s="242"/>
      <c r="QC6220" s="242"/>
      <c r="QD6220" s="242"/>
      <c r="QE6220" s="242"/>
      <c r="QF6220" s="242"/>
      <c r="QG6220" s="242"/>
      <c r="QH6220" s="242"/>
      <c r="QI6220" s="242"/>
      <c r="QJ6220" s="242"/>
      <c r="QK6220" s="242"/>
    </row>
    <row r="6221" spans="439:453">
      <c r="PW6221" s="242"/>
      <c r="PX6221" s="242"/>
      <c r="PY6221" s="242"/>
      <c r="PZ6221" s="242"/>
      <c r="QA6221" s="242"/>
      <c r="QB6221" s="242"/>
      <c r="QC6221" s="242"/>
      <c r="QD6221" s="242"/>
      <c r="QE6221" s="242"/>
      <c r="QF6221" s="242"/>
      <c r="QG6221" s="242"/>
      <c r="QH6221" s="242"/>
      <c r="QI6221" s="242"/>
      <c r="QJ6221" s="242"/>
      <c r="QK6221" s="242"/>
    </row>
    <row r="6222" spans="439:453">
      <c r="PW6222" s="242"/>
      <c r="PX6222" s="242"/>
      <c r="PY6222" s="242"/>
      <c r="PZ6222" s="242"/>
      <c r="QA6222" s="242"/>
      <c r="QB6222" s="242"/>
      <c r="QC6222" s="242"/>
      <c r="QD6222" s="242"/>
      <c r="QE6222" s="242"/>
      <c r="QF6222" s="242"/>
      <c r="QG6222" s="242"/>
      <c r="QH6222" s="242"/>
      <c r="QI6222" s="242"/>
      <c r="QJ6222" s="242"/>
      <c r="QK6222" s="242"/>
    </row>
    <row r="6223" spans="439:453">
      <c r="PW6223" s="242"/>
      <c r="PX6223" s="242"/>
      <c r="PY6223" s="242"/>
      <c r="PZ6223" s="242"/>
      <c r="QA6223" s="242"/>
      <c r="QB6223" s="242"/>
      <c r="QC6223" s="242"/>
      <c r="QD6223" s="242"/>
      <c r="QE6223" s="242"/>
      <c r="QF6223" s="242"/>
      <c r="QG6223" s="242"/>
      <c r="QH6223" s="242"/>
      <c r="QI6223" s="242"/>
      <c r="QJ6223" s="242"/>
      <c r="QK6223" s="242"/>
    </row>
    <row r="6224" spans="439:453">
      <c r="PW6224" s="242"/>
      <c r="PX6224" s="242"/>
      <c r="PY6224" s="242"/>
      <c r="PZ6224" s="242"/>
      <c r="QA6224" s="242"/>
      <c r="QB6224" s="242"/>
      <c r="QC6224" s="242"/>
      <c r="QD6224" s="242"/>
      <c r="QE6224" s="242"/>
      <c r="QF6224" s="242"/>
      <c r="QG6224" s="242"/>
      <c r="QH6224" s="242"/>
      <c r="QI6224" s="242"/>
      <c r="QJ6224" s="242"/>
      <c r="QK6224" s="242"/>
    </row>
    <row r="6225" spans="439:453">
      <c r="PW6225" s="242"/>
      <c r="PX6225" s="242"/>
      <c r="PY6225" s="242"/>
      <c r="PZ6225" s="242"/>
      <c r="QA6225" s="242"/>
      <c r="QB6225" s="242"/>
      <c r="QC6225" s="242"/>
      <c r="QD6225" s="242"/>
      <c r="QE6225" s="242"/>
      <c r="QF6225" s="242"/>
      <c r="QG6225" s="242"/>
      <c r="QH6225" s="242"/>
      <c r="QI6225" s="242"/>
      <c r="QJ6225" s="242"/>
      <c r="QK6225" s="242"/>
    </row>
    <row r="6226" spans="439:453">
      <c r="PW6226" s="242"/>
      <c r="PX6226" s="242"/>
      <c r="PY6226" s="242"/>
      <c r="PZ6226" s="242"/>
      <c r="QA6226" s="242"/>
      <c r="QB6226" s="242"/>
      <c r="QC6226" s="242"/>
      <c r="QD6226" s="242"/>
      <c r="QE6226" s="242"/>
      <c r="QF6226" s="242"/>
      <c r="QG6226" s="242"/>
      <c r="QH6226" s="242"/>
      <c r="QI6226" s="242"/>
      <c r="QJ6226" s="242"/>
      <c r="QK6226" s="242"/>
    </row>
    <row r="6227" spans="439:453">
      <c r="PW6227" s="242"/>
      <c r="PX6227" s="242"/>
      <c r="PY6227" s="242"/>
      <c r="PZ6227" s="242"/>
      <c r="QA6227" s="242"/>
      <c r="QB6227" s="242"/>
      <c r="QC6227" s="242"/>
      <c r="QD6227" s="242"/>
      <c r="QE6227" s="242"/>
      <c r="QF6227" s="242"/>
      <c r="QG6227" s="242"/>
      <c r="QH6227" s="242"/>
      <c r="QI6227" s="242"/>
      <c r="QJ6227" s="242"/>
      <c r="QK6227" s="242"/>
    </row>
    <row r="6228" spans="439:453">
      <c r="PW6228" s="242"/>
      <c r="PX6228" s="242"/>
      <c r="PY6228" s="242"/>
      <c r="PZ6228" s="242"/>
      <c r="QA6228" s="242"/>
      <c r="QB6228" s="242"/>
      <c r="QC6228" s="242"/>
      <c r="QD6228" s="242"/>
      <c r="QE6228" s="242"/>
      <c r="QF6228" s="242"/>
      <c r="QG6228" s="242"/>
      <c r="QH6228" s="242"/>
      <c r="QI6228" s="242"/>
      <c r="QJ6228" s="242"/>
      <c r="QK6228" s="242"/>
    </row>
    <row r="6229" spans="439:453">
      <c r="PW6229" s="242"/>
      <c r="PX6229" s="242"/>
      <c r="PY6229" s="242"/>
      <c r="PZ6229" s="242"/>
      <c r="QA6229" s="242"/>
      <c r="QB6229" s="242"/>
      <c r="QC6229" s="242"/>
      <c r="QD6229" s="242"/>
      <c r="QE6229" s="242"/>
      <c r="QF6229" s="242"/>
      <c r="QG6229" s="242"/>
      <c r="QH6229" s="242"/>
      <c r="QI6229" s="242"/>
      <c r="QJ6229" s="242"/>
      <c r="QK6229" s="242"/>
    </row>
    <row r="6230" spans="439:453">
      <c r="PW6230" s="242"/>
      <c r="PX6230" s="242"/>
      <c r="PY6230" s="242"/>
      <c r="PZ6230" s="242"/>
      <c r="QA6230" s="242"/>
      <c r="QB6230" s="242"/>
      <c r="QC6230" s="242"/>
      <c r="QD6230" s="242"/>
      <c r="QE6230" s="242"/>
      <c r="QF6230" s="242"/>
      <c r="QG6230" s="242"/>
      <c r="QH6230" s="242"/>
      <c r="QI6230" s="242"/>
      <c r="QJ6230" s="242"/>
      <c r="QK6230" s="242"/>
    </row>
    <row r="6231" spans="439:453">
      <c r="PW6231" s="242"/>
      <c r="PX6231" s="242"/>
      <c r="PY6231" s="242"/>
      <c r="PZ6231" s="242"/>
      <c r="QA6231" s="242"/>
      <c r="QB6231" s="242"/>
      <c r="QC6231" s="242"/>
      <c r="QD6231" s="242"/>
      <c r="QE6231" s="242"/>
      <c r="QF6231" s="242"/>
      <c r="QG6231" s="242"/>
      <c r="QH6231" s="242"/>
      <c r="QI6231" s="242"/>
      <c r="QJ6231" s="242"/>
      <c r="QK6231" s="242"/>
    </row>
    <row r="6232" spans="439:453">
      <c r="PW6232" s="242"/>
      <c r="PX6232" s="242"/>
      <c r="PY6232" s="242"/>
      <c r="PZ6232" s="242"/>
      <c r="QA6232" s="242"/>
      <c r="QB6232" s="242"/>
      <c r="QC6232" s="242"/>
      <c r="QD6232" s="242"/>
      <c r="QE6232" s="242"/>
      <c r="QF6232" s="242"/>
      <c r="QG6232" s="242"/>
      <c r="QH6232" s="242"/>
      <c r="QI6232" s="242"/>
      <c r="QJ6232" s="242"/>
      <c r="QK6232" s="242"/>
    </row>
    <row r="6233" spans="439:453">
      <c r="PW6233" s="242"/>
      <c r="PX6233" s="242"/>
      <c r="PY6233" s="242"/>
      <c r="PZ6233" s="242"/>
      <c r="QA6233" s="242"/>
      <c r="QB6233" s="242"/>
      <c r="QC6233" s="242"/>
      <c r="QD6233" s="242"/>
      <c r="QE6233" s="242"/>
      <c r="QF6233" s="242"/>
      <c r="QG6233" s="242"/>
      <c r="QH6233" s="242"/>
      <c r="QI6233" s="242"/>
      <c r="QJ6233" s="242"/>
      <c r="QK6233" s="242"/>
    </row>
    <row r="6234" spans="439:453">
      <c r="PW6234" s="242"/>
      <c r="PX6234" s="242"/>
      <c r="PY6234" s="242"/>
      <c r="PZ6234" s="242"/>
      <c r="QA6234" s="242"/>
      <c r="QB6234" s="242"/>
      <c r="QC6234" s="242"/>
      <c r="QD6234" s="242"/>
      <c r="QE6234" s="242"/>
      <c r="QF6234" s="242"/>
      <c r="QG6234" s="242"/>
      <c r="QH6234" s="242"/>
      <c r="QI6234" s="242"/>
      <c r="QJ6234" s="242"/>
      <c r="QK6234" s="242"/>
    </row>
    <row r="6235" spans="439:453">
      <c r="PW6235" s="242"/>
      <c r="PX6235" s="242"/>
      <c r="PY6235" s="242"/>
      <c r="PZ6235" s="242"/>
      <c r="QA6235" s="242"/>
      <c r="QB6235" s="242"/>
      <c r="QC6235" s="242"/>
      <c r="QD6235" s="242"/>
      <c r="QE6235" s="242"/>
      <c r="QF6235" s="242"/>
      <c r="QG6235" s="242"/>
      <c r="QH6235" s="242"/>
      <c r="QI6235" s="242"/>
      <c r="QJ6235" s="242"/>
      <c r="QK6235" s="242"/>
    </row>
    <row r="6236" spans="439:453">
      <c r="PW6236" s="242"/>
      <c r="PX6236" s="242"/>
      <c r="PY6236" s="242"/>
      <c r="PZ6236" s="242"/>
      <c r="QA6236" s="242"/>
      <c r="QB6236" s="242"/>
      <c r="QC6236" s="242"/>
      <c r="QD6236" s="242"/>
      <c r="QE6236" s="242"/>
      <c r="QF6236" s="242"/>
      <c r="QG6236" s="242"/>
      <c r="QH6236" s="242"/>
      <c r="QI6236" s="242"/>
      <c r="QJ6236" s="242"/>
      <c r="QK6236" s="242"/>
    </row>
    <row r="6237" spans="439:453">
      <c r="PW6237" s="242"/>
      <c r="PX6237" s="242"/>
      <c r="PY6237" s="242"/>
      <c r="PZ6237" s="242"/>
      <c r="QA6237" s="242"/>
      <c r="QB6237" s="242"/>
      <c r="QC6237" s="242"/>
      <c r="QD6237" s="242"/>
      <c r="QE6237" s="242"/>
      <c r="QF6237" s="242"/>
      <c r="QG6237" s="242"/>
      <c r="QH6237" s="242"/>
      <c r="QI6237" s="242"/>
      <c r="QJ6237" s="242"/>
      <c r="QK6237" s="242"/>
    </row>
    <row r="6238" spans="439:453">
      <c r="PW6238" s="242"/>
      <c r="PX6238" s="242"/>
      <c r="PY6238" s="242"/>
      <c r="PZ6238" s="242"/>
      <c r="QA6238" s="242"/>
      <c r="QB6238" s="242"/>
      <c r="QC6238" s="242"/>
      <c r="QD6238" s="242"/>
      <c r="QE6238" s="242"/>
      <c r="QF6238" s="242"/>
      <c r="QG6238" s="242"/>
      <c r="QH6238" s="242"/>
      <c r="QI6238" s="242"/>
      <c r="QJ6238" s="242"/>
      <c r="QK6238" s="242"/>
    </row>
    <row r="6239" spans="439:453">
      <c r="PW6239" s="242"/>
      <c r="PX6239" s="242"/>
      <c r="PY6239" s="242"/>
      <c r="PZ6239" s="242"/>
      <c r="QA6239" s="242"/>
      <c r="QB6239" s="242"/>
      <c r="QC6239" s="242"/>
      <c r="QD6239" s="242"/>
      <c r="QE6239" s="242"/>
      <c r="QF6239" s="242"/>
      <c r="QG6239" s="242"/>
      <c r="QH6239" s="242"/>
      <c r="QI6239" s="242"/>
      <c r="QJ6239" s="242"/>
      <c r="QK6239" s="242"/>
    </row>
    <row r="6240" spans="439:453">
      <c r="PW6240" s="242"/>
      <c r="PX6240" s="242"/>
      <c r="PY6240" s="242"/>
      <c r="PZ6240" s="242"/>
      <c r="QA6240" s="242"/>
      <c r="QB6240" s="242"/>
      <c r="QC6240" s="242"/>
      <c r="QD6240" s="242"/>
      <c r="QE6240" s="242"/>
      <c r="QF6240" s="242"/>
      <c r="QG6240" s="242"/>
      <c r="QH6240" s="242"/>
      <c r="QI6240" s="242"/>
      <c r="QJ6240" s="242"/>
      <c r="QK6240" s="242"/>
    </row>
    <row r="6241" spans="439:453">
      <c r="PW6241" s="242"/>
      <c r="PX6241" s="242"/>
      <c r="PY6241" s="242"/>
      <c r="PZ6241" s="242"/>
      <c r="QA6241" s="242"/>
      <c r="QB6241" s="242"/>
      <c r="QC6241" s="242"/>
      <c r="QD6241" s="242"/>
      <c r="QE6241" s="242"/>
      <c r="QF6241" s="242"/>
      <c r="QG6241" s="242"/>
      <c r="QH6241" s="242"/>
      <c r="QI6241" s="242"/>
      <c r="QJ6241" s="242"/>
      <c r="QK6241" s="242"/>
    </row>
    <row r="6242" spans="439:453">
      <c r="PW6242" s="242"/>
      <c r="PX6242" s="242"/>
      <c r="PY6242" s="242"/>
      <c r="PZ6242" s="242"/>
      <c r="QA6242" s="242"/>
      <c r="QB6242" s="242"/>
      <c r="QC6242" s="242"/>
      <c r="QD6242" s="242"/>
      <c r="QE6242" s="242"/>
      <c r="QF6242" s="242"/>
      <c r="QG6242" s="242"/>
      <c r="QH6242" s="242"/>
      <c r="QI6242" s="242"/>
      <c r="QJ6242" s="242"/>
      <c r="QK6242" s="242"/>
    </row>
    <row r="6243" spans="439:453">
      <c r="PW6243" s="242"/>
      <c r="PX6243" s="242"/>
      <c r="PY6243" s="242"/>
      <c r="PZ6243" s="242"/>
      <c r="QA6243" s="242"/>
      <c r="QB6243" s="242"/>
      <c r="QC6243" s="242"/>
      <c r="QD6243" s="242"/>
      <c r="QE6243" s="242"/>
      <c r="QF6243" s="242"/>
      <c r="QG6243" s="242"/>
      <c r="QH6243" s="242"/>
      <c r="QI6243" s="242"/>
      <c r="QJ6243" s="242"/>
      <c r="QK6243" s="242"/>
    </row>
    <row r="6244" spans="439:453">
      <c r="PW6244" s="242"/>
      <c r="PX6244" s="242"/>
      <c r="PY6244" s="242"/>
      <c r="PZ6244" s="242"/>
      <c r="QA6244" s="242"/>
      <c r="QB6244" s="242"/>
      <c r="QC6244" s="242"/>
      <c r="QD6244" s="242"/>
      <c r="QE6244" s="242"/>
      <c r="QF6244" s="242"/>
      <c r="QG6244" s="242"/>
      <c r="QH6244" s="242"/>
      <c r="QI6244" s="242"/>
      <c r="QJ6244" s="242"/>
      <c r="QK6244" s="242"/>
    </row>
    <row r="6245" spans="439:453">
      <c r="PW6245" s="242"/>
      <c r="PX6245" s="242"/>
      <c r="PY6245" s="242"/>
      <c r="PZ6245" s="242"/>
      <c r="QA6245" s="242"/>
      <c r="QB6245" s="242"/>
      <c r="QC6245" s="242"/>
      <c r="QD6245" s="242"/>
      <c r="QE6245" s="242"/>
      <c r="QF6245" s="242"/>
      <c r="QG6245" s="242"/>
      <c r="QH6245" s="242"/>
      <c r="QI6245" s="242"/>
      <c r="QJ6245" s="242"/>
      <c r="QK6245" s="242"/>
    </row>
    <row r="6246" spans="439:453">
      <c r="PW6246" s="242"/>
      <c r="PX6246" s="242"/>
      <c r="PY6246" s="242"/>
      <c r="PZ6246" s="242"/>
      <c r="QA6246" s="242"/>
      <c r="QB6246" s="242"/>
      <c r="QC6246" s="242"/>
      <c r="QD6246" s="242"/>
      <c r="QE6246" s="242"/>
      <c r="QF6246" s="242"/>
      <c r="QG6246" s="242"/>
      <c r="QH6246" s="242"/>
      <c r="QI6246" s="242"/>
      <c r="QJ6246" s="242"/>
      <c r="QK6246" s="242"/>
    </row>
    <row r="6247" spans="439:453">
      <c r="PW6247" s="242"/>
      <c r="PX6247" s="242"/>
      <c r="PY6247" s="242"/>
      <c r="PZ6247" s="242"/>
      <c r="QA6247" s="242"/>
      <c r="QB6247" s="242"/>
      <c r="QC6247" s="242"/>
      <c r="QD6247" s="242"/>
      <c r="QE6247" s="242"/>
      <c r="QF6247" s="242"/>
      <c r="QG6247" s="242"/>
      <c r="QH6247" s="242"/>
      <c r="QI6247" s="242"/>
      <c r="QJ6247" s="242"/>
      <c r="QK6247" s="242"/>
    </row>
    <row r="6248" spans="439:453">
      <c r="PW6248" s="242"/>
      <c r="PX6248" s="242"/>
      <c r="PY6248" s="242"/>
      <c r="PZ6248" s="242"/>
      <c r="QA6248" s="242"/>
      <c r="QB6248" s="242"/>
      <c r="QC6248" s="242"/>
      <c r="QD6248" s="242"/>
      <c r="QE6248" s="242"/>
      <c r="QF6248" s="242"/>
      <c r="QG6248" s="242"/>
      <c r="QH6248" s="242"/>
      <c r="QI6248" s="242"/>
      <c r="QJ6248" s="242"/>
      <c r="QK6248" s="242"/>
    </row>
    <row r="6249" spans="439:453">
      <c r="PW6249" s="242"/>
      <c r="PX6249" s="242"/>
      <c r="PY6249" s="242"/>
      <c r="PZ6249" s="242"/>
      <c r="QA6249" s="242"/>
      <c r="QB6249" s="242"/>
      <c r="QC6249" s="242"/>
      <c r="QD6249" s="242"/>
      <c r="QE6249" s="242"/>
      <c r="QF6249" s="242"/>
      <c r="QG6249" s="242"/>
      <c r="QH6249" s="242"/>
      <c r="QI6249" s="242"/>
      <c r="QJ6249" s="242"/>
      <c r="QK6249" s="242"/>
    </row>
    <row r="6250" spans="439:453">
      <c r="PW6250" s="242"/>
      <c r="PX6250" s="242"/>
      <c r="PY6250" s="242"/>
      <c r="PZ6250" s="242"/>
      <c r="QA6250" s="242"/>
      <c r="QB6250" s="242"/>
      <c r="QC6250" s="242"/>
      <c r="QD6250" s="242"/>
      <c r="QE6250" s="242"/>
      <c r="QF6250" s="242"/>
      <c r="QG6250" s="242"/>
      <c r="QH6250" s="242"/>
      <c r="QI6250" s="242"/>
      <c r="QJ6250" s="242"/>
      <c r="QK6250" s="242"/>
    </row>
    <row r="6251" spans="439:453">
      <c r="PW6251" s="242"/>
      <c r="PX6251" s="242"/>
      <c r="PY6251" s="242"/>
      <c r="PZ6251" s="242"/>
      <c r="QA6251" s="242"/>
      <c r="QB6251" s="242"/>
      <c r="QC6251" s="242"/>
      <c r="QD6251" s="242"/>
      <c r="QE6251" s="242"/>
      <c r="QF6251" s="242"/>
      <c r="QG6251" s="242"/>
      <c r="QH6251" s="242"/>
      <c r="QI6251" s="242"/>
      <c r="QJ6251" s="242"/>
      <c r="QK6251" s="242"/>
    </row>
    <row r="6252" spans="439:453">
      <c r="PW6252" s="242"/>
      <c r="PX6252" s="242"/>
      <c r="PY6252" s="242"/>
      <c r="PZ6252" s="242"/>
      <c r="QA6252" s="242"/>
      <c r="QB6252" s="242"/>
      <c r="QC6252" s="242"/>
      <c r="QD6252" s="242"/>
      <c r="QE6252" s="242"/>
      <c r="QF6252" s="242"/>
      <c r="QG6252" s="242"/>
      <c r="QH6252" s="242"/>
      <c r="QI6252" s="242"/>
      <c r="QJ6252" s="242"/>
      <c r="QK6252" s="242"/>
    </row>
    <row r="6253" spans="439:453">
      <c r="PW6253" s="242"/>
      <c r="PX6253" s="242"/>
      <c r="PY6253" s="242"/>
      <c r="PZ6253" s="242"/>
      <c r="QA6253" s="242"/>
      <c r="QB6253" s="242"/>
      <c r="QC6253" s="242"/>
      <c r="QD6253" s="242"/>
      <c r="QE6253" s="242"/>
      <c r="QF6253" s="242"/>
      <c r="QG6253" s="242"/>
      <c r="QH6253" s="242"/>
      <c r="QI6253" s="242"/>
      <c r="QJ6253" s="242"/>
      <c r="QK6253" s="242"/>
    </row>
    <row r="6254" spans="439:453">
      <c r="PW6254" s="242"/>
      <c r="PX6254" s="242"/>
      <c r="PY6254" s="242"/>
      <c r="PZ6254" s="242"/>
      <c r="QA6254" s="242"/>
      <c r="QB6254" s="242"/>
      <c r="QC6254" s="242"/>
      <c r="QD6254" s="242"/>
      <c r="QE6254" s="242"/>
      <c r="QF6254" s="242"/>
      <c r="QG6254" s="242"/>
      <c r="QH6254" s="242"/>
      <c r="QI6254" s="242"/>
      <c r="QJ6254" s="242"/>
      <c r="QK6254" s="242"/>
    </row>
    <row r="6255" spans="439:453">
      <c r="PW6255" s="242"/>
      <c r="PX6255" s="242"/>
      <c r="PY6255" s="242"/>
      <c r="PZ6255" s="242"/>
      <c r="QA6255" s="242"/>
      <c r="QB6255" s="242"/>
      <c r="QC6255" s="242"/>
      <c r="QD6255" s="242"/>
      <c r="QE6255" s="242"/>
      <c r="QF6255" s="242"/>
      <c r="QG6255" s="242"/>
      <c r="QH6255" s="242"/>
      <c r="QI6255" s="242"/>
      <c r="QJ6255" s="242"/>
      <c r="QK6255" s="242"/>
    </row>
    <row r="6256" spans="439:453">
      <c r="PW6256" s="242"/>
      <c r="PX6256" s="242"/>
      <c r="PY6256" s="242"/>
      <c r="PZ6256" s="242"/>
      <c r="QA6256" s="242"/>
      <c r="QB6256" s="242"/>
      <c r="QC6256" s="242"/>
      <c r="QD6256" s="242"/>
      <c r="QE6256" s="242"/>
      <c r="QF6256" s="242"/>
      <c r="QG6256" s="242"/>
      <c r="QH6256" s="242"/>
      <c r="QI6256" s="242"/>
      <c r="QJ6256" s="242"/>
      <c r="QK6256" s="242"/>
    </row>
    <row r="6257" spans="439:453">
      <c r="PW6257" s="242"/>
      <c r="PX6257" s="242"/>
      <c r="PY6257" s="242"/>
      <c r="PZ6257" s="242"/>
      <c r="QA6257" s="242"/>
      <c r="QB6257" s="242"/>
      <c r="QC6257" s="242"/>
      <c r="QD6257" s="242"/>
      <c r="QE6257" s="242"/>
      <c r="QF6257" s="242"/>
      <c r="QG6257" s="242"/>
      <c r="QH6257" s="242"/>
      <c r="QI6257" s="242"/>
      <c r="QJ6257" s="242"/>
      <c r="QK6257" s="242"/>
    </row>
    <row r="6258" spans="439:453">
      <c r="PW6258" s="242"/>
      <c r="PX6258" s="242"/>
      <c r="PY6258" s="242"/>
      <c r="PZ6258" s="242"/>
      <c r="QA6258" s="242"/>
      <c r="QB6258" s="242"/>
      <c r="QC6258" s="242"/>
      <c r="QD6258" s="242"/>
      <c r="QE6258" s="242"/>
      <c r="QF6258" s="242"/>
      <c r="QG6258" s="242"/>
      <c r="QH6258" s="242"/>
      <c r="QI6258" s="242"/>
      <c r="QJ6258" s="242"/>
      <c r="QK6258" s="242"/>
    </row>
    <row r="6259" spans="439:453">
      <c r="PW6259" s="242"/>
      <c r="PX6259" s="242"/>
      <c r="PY6259" s="242"/>
      <c r="PZ6259" s="242"/>
      <c r="QA6259" s="242"/>
      <c r="QB6259" s="242"/>
      <c r="QC6259" s="242"/>
      <c r="QD6259" s="242"/>
      <c r="QE6259" s="242"/>
      <c r="QF6259" s="242"/>
      <c r="QG6259" s="242"/>
      <c r="QH6259" s="242"/>
      <c r="QI6259" s="242"/>
      <c r="QJ6259" s="242"/>
      <c r="QK6259" s="242"/>
    </row>
    <row r="6260" spans="439:453">
      <c r="PW6260" s="242"/>
      <c r="PX6260" s="242"/>
      <c r="PY6260" s="242"/>
      <c r="PZ6260" s="242"/>
      <c r="QA6260" s="242"/>
      <c r="QB6260" s="242"/>
      <c r="QC6260" s="242"/>
      <c r="QD6260" s="242"/>
      <c r="QE6260" s="242"/>
      <c r="QF6260" s="242"/>
      <c r="QG6260" s="242"/>
      <c r="QH6260" s="242"/>
      <c r="QI6260" s="242"/>
      <c r="QJ6260" s="242"/>
      <c r="QK6260" s="242"/>
    </row>
    <row r="6261" spans="439:453">
      <c r="PW6261" s="242"/>
      <c r="PX6261" s="242"/>
      <c r="PY6261" s="242"/>
      <c r="PZ6261" s="242"/>
      <c r="QA6261" s="242"/>
      <c r="QB6261" s="242"/>
      <c r="QC6261" s="242"/>
      <c r="QD6261" s="242"/>
      <c r="QE6261" s="242"/>
      <c r="QF6261" s="242"/>
      <c r="QG6261" s="242"/>
      <c r="QH6261" s="242"/>
      <c r="QI6261" s="242"/>
      <c r="QJ6261" s="242"/>
      <c r="QK6261" s="242"/>
    </row>
    <row r="6262" spans="439:453">
      <c r="PW6262" s="242"/>
      <c r="PX6262" s="242"/>
      <c r="PY6262" s="242"/>
      <c r="PZ6262" s="242"/>
      <c r="QA6262" s="242"/>
      <c r="QB6262" s="242"/>
      <c r="QC6262" s="242"/>
      <c r="QD6262" s="242"/>
      <c r="QE6262" s="242"/>
      <c r="QF6262" s="242"/>
      <c r="QG6262" s="242"/>
      <c r="QH6262" s="242"/>
      <c r="QI6262" s="242"/>
      <c r="QJ6262" s="242"/>
      <c r="QK6262" s="242"/>
    </row>
    <row r="6263" spans="439:453">
      <c r="PW6263" s="242"/>
      <c r="PX6263" s="242"/>
      <c r="PY6263" s="242"/>
      <c r="PZ6263" s="242"/>
      <c r="QA6263" s="242"/>
      <c r="QB6263" s="242"/>
      <c r="QC6263" s="242"/>
      <c r="QD6263" s="242"/>
      <c r="QE6263" s="242"/>
      <c r="QF6263" s="242"/>
      <c r="QG6263" s="242"/>
      <c r="QH6263" s="242"/>
      <c r="QI6263" s="242"/>
      <c r="QJ6263" s="242"/>
      <c r="QK6263" s="242"/>
    </row>
    <row r="6264" spans="439:453">
      <c r="PW6264" s="242"/>
      <c r="PX6264" s="242"/>
      <c r="PY6264" s="242"/>
      <c r="PZ6264" s="242"/>
      <c r="QA6264" s="242"/>
      <c r="QB6264" s="242"/>
      <c r="QC6264" s="242"/>
      <c r="QD6264" s="242"/>
      <c r="QE6264" s="242"/>
      <c r="QF6264" s="242"/>
      <c r="QG6264" s="242"/>
      <c r="QH6264" s="242"/>
      <c r="QI6264" s="242"/>
      <c r="QJ6264" s="242"/>
      <c r="QK6264" s="242"/>
    </row>
    <row r="6265" spans="439:453">
      <c r="PW6265" s="242"/>
      <c r="PX6265" s="242"/>
      <c r="PY6265" s="242"/>
      <c r="PZ6265" s="242"/>
      <c r="QA6265" s="242"/>
      <c r="QB6265" s="242"/>
      <c r="QC6265" s="242"/>
      <c r="QD6265" s="242"/>
      <c r="QE6265" s="242"/>
      <c r="QF6265" s="242"/>
      <c r="QG6265" s="242"/>
      <c r="QH6265" s="242"/>
      <c r="QI6265" s="242"/>
      <c r="QJ6265" s="242"/>
      <c r="QK6265" s="242"/>
    </row>
    <row r="6266" spans="439:453">
      <c r="PW6266" s="242"/>
      <c r="PX6266" s="242"/>
      <c r="PY6266" s="242"/>
      <c r="PZ6266" s="242"/>
      <c r="QA6266" s="242"/>
      <c r="QB6266" s="242"/>
      <c r="QC6266" s="242"/>
      <c r="QD6266" s="242"/>
      <c r="QE6266" s="242"/>
      <c r="QF6266" s="242"/>
      <c r="QG6266" s="242"/>
      <c r="QH6266" s="242"/>
      <c r="QI6266" s="242"/>
      <c r="QJ6266" s="242"/>
      <c r="QK6266" s="242"/>
    </row>
    <row r="6267" spans="439:453">
      <c r="PW6267" s="242"/>
      <c r="PX6267" s="242"/>
      <c r="PY6267" s="242"/>
      <c r="PZ6267" s="242"/>
      <c r="QA6267" s="242"/>
      <c r="QB6267" s="242"/>
      <c r="QC6267" s="242"/>
      <c r="QD6267" s="242"/>
      <c r="QE6267" s="242"/>
      <c r="QF6267" s="242"/>
      <c r="QG6267" s="242"/>
      <c r="QH6267" s="242"/>
      <c r="QI6267" s="242"/>
      <c r="QJ6267" s="242"/>
      <c r="QK6267" s="242"/>
    </row>
    <row r="6268" spans="439:453">
      <c r="PW6268" s="242"/>
      <c r="PX6268" s="242"/>
      <c r="PY6268" s="242"/>
      <c r="PZ6268" s="242"/>
      <c r="QA6268" s="242"/>
      <c r="QB6268" s="242"/>
      <c r="QC6268" s="242"/>
      <c r="QD6268" s="242"/>
      <c r="QE6268" s="242"/>
      <c r="QF6268" s="242"/>
      <c r="QG6268" s="242"/>
      <c r="QH6268" s="242"/>
      <c r="QI6268" s="242"/>
      <c r="QJ6268" s="242"/>
      <c r="QK6268" s="242"/>
    </row>
    <row r="6269" spans="439:453">
      <c r="PW6269" s="242"/>
      <c r="PX6269" s="242"/>
      <c r="PY6269" s="242"/>
      <c r="PZ6269" s="242"/>
      <c r="QA6269" s="242"/>
      <c r="QB6269" s="242"/>
      <c r="QC6269" s="242"/>
      <c r="QD6269" s="242"/>
      <c r="QE6269" s="242"/>
      <c r="QF6269" s="242"/>
      <c r="QG6269" s="242"/>
      <c r="QH6269" s="242"/>
      <c r="QI6269" s="242"/>
      <c r="QJ6269" s="242"/>
      <c r="QK6269" s="242"/>
    </row>
    <row r="6270" spans="439:453">
      <c r="PW6270" s="242"/>
      <c r="PX6270" s="242"/>
      <c r="PY6270" s="242"/>
      <c r="PZ6270" s="242"/>
      <c r="QA6270" s="242"/>
      <c r="QB6270" s="242"/>
      <c r="QC6270" s="242"/>
      <c r="QD6270" s="242"/>
      <c r="QE6270" s="242"/>
      <c r="QF6270" s="242"/>
      <c r="QG6270" s="242"/>
      <c r="QH6270" s="242"/>
      <c r="QI6270" s="242"/>
      <c r="QJ6270" s="242"/>
      <c r="QK6270" s="242"/>
    </row>
    <row r="6271" spans="439:453">
      <c r="PW6271" s="242"/>
      <c r="PX6271" s="242"/>
      <c r="PY6271" s="242"/>
      <c r="PZ6271" s="242"/>
      <c r="QA6271" s="242"/>
      <c r="QB6271" s="242"/>
      <c r="QC6271" s="242"/>
      <c r="QD6271" s="242"/>
      <c r="QE6271" s="242"/>
      <c r="QF6271" s="242"/>
      <c r="QG6271" s="242"/>
      <c r="QH6271" s="242"/>
      <c r="QI6271" s="242"/>
      <c r="QJ6271" s="242"/>
      <c r="QK6271" s="242"/>
    </row>
    <row r="6272" spans="439:453">
      <c r="PW6272" s="242"/>
      <c r="PX6272" s="242"/>
      <c r="PY6272" s="242"/>
      <c r="PZ6272" s="242"/>
      <c r="QA6272" s="242"/>
      <c r="QB6272" s="242"/>
      <c r="QC6272" s="242"/>
      <c r="QD6272" s="242"/>
      <c r="QE6272" s="242"/>
      <c r="QF6272" s="242"/>
      <c r="QG6272" s="242"/>
      <c r="QH6272" s="242"/>
      <c r="QI6272" s="242"/>
      <c r="QJ6272" s="242"/>
      <c r="QK6272" s="242"/>
    </row>
    <row r="6273" spans="439:453">
      <c r="PW6273" s="242"/>
      <c r="PX6273" s="242"/>
      <c r="PY6273" s="242"/>
      <c r="PZ6273" s="242"/>
      <c r="QA6273" s="242"/>
      <c r="QB6273" s="242"/>
      <c r="QC6273" s="242"/>
      <c r="QD6273" s="242"/>
      <c r="QE6273" s="242"/>
      <c r="QF6273" s="242"/>
      <c r="QG6273" s="242"/>
      <c r="QH6273" s="242"/>
      <c r="QI6273" s="242"/>
      <c r="QJ6273" s="242"/>
      <c r="QK6273" s="242"/>
    </row>
    <row r="6274" spans="439:453">
      <c r="PW6274" s="242"/>
      <c r="PX6274" s="242"/>
      <c r="PY6274" s="242"/>
      <c r="PZ6274" s="242"/>
      <c r="QA6274" s="242"/>
      <c r="QB6274" s="242"/>
      <c r="QC6274" s="242"/>
      <c r="QD6274" s="242"/>
      <c r="QE6274" s="242"/>
      <c r="QF6274" s="242"/>
      <c r="QG6274" s="242"/>
      <c r="QH6274" s="242"/>
      <c r="QI6274" s="242"/>
      <c r="QJ6274" s="242"/>
      <c r="QK6274" s="242"/>
    </row>
    <row r="6275" spans="439:453">
      <c r="PW6275" s="242"/>
      <c r="PX6275" s="242"/>
      <c r="PY6275" s="242"/>
      <c r="PZ6275" s="242"/>
      <c r="QA6275" s="242"/>
      <c r="QB6275" s="242"/>
      <c r="QC6275" s="242"/>
      <c r="QD6275" s="242"/>
      <c r="QE6275" s="242"/>
      <c r="QF6275" s="242"/>
      <c r="QG6275" s="242"/>
      <c r="QH6275" s="242"/>
      <c r="QI6275" s="242"/>
      <c r="QJ6275" s="242"/>
      <c r="QK6275" s="242"/>
    </row>
    <row r="6276" spans="439:453">
      <c r="PW6276" s="242"/>
      <c r="PX6276" s="242"/>
      <c r="PY6276" s="242"/>
      <c r="PZ6276" s="242"/>
      <c r="QA6276" s="242"/>
      <c r="QB6276" s="242"/>
      <c r="QC6276" s="242"/>
      <c r="QD6276" s="242"/>
      <c r="QE6276" s="242"/>
      <c r="QF6276" s="242"/>
      <c r="QG6276" s="242"/>
      <c r="QH6276" s="242"/>
      <c r="QI6276" s="242"/>
      <c r="QJ6276" s="242"/>
      <c r="QK6276" s="242"/>
    </row>
    <row r="6277" spans="439:453">
      <c r="PW6277" s="242"/>
      <c r="PX6277" s="242"/>
      <c r="PY6277" s="242"/>
      <c r="PZ6277" s="242"/>
      <c r="QA6277" s="242"/>
      <c r="QB6277" s="242"/>
      <c r="QC6277" s="242"/>
      <c r="QD6277" s="242"/>
      <c r="QE6277" s="242"/>
      <c r="QF6277" s="242"/>
      <c r="QG6277" s="242"/>
      <c r="QH6277" s="242"/>
      <c r="QI6277" s="242"/>
      <c r="QJ6277" s="242"/>
      <c r="QK6277" s="242"/>
    </row>
    <row r="6278" spans="439:453">
      <c r="PW6278" s="242"/>
      <c r="PX6278" s="242"/>
      <c r="PY6278" s="242"/>
      <c r="PZ6278" s="242"/>
      <c r="QA6278" s="242"/>
      <c r="QB6278" s="242"/>
      <c r="QC6278" s="242"/>
      <c r="QD6278" s="242"/>
      <c r="QE6278" s="242"/>
      <c r="QF6278" s="242"/>
      <c r="QG6278" s="242"/>
      <c r="QH6278" s="242"/>
      <c r="QI6278" s="242"/>
      <c r="QJ6278" s="242"/>
      <c r="QK6278" s="242"/>
    </row>
    <row r="6279" spans="439:453">
      <c r="PW6279" s="242"/>
      <c r="PX6279" s="242"/>
      <c r="PY6279" s="242"/>
      <c r="PZ6279" s="242"/>
      <c r="QA6279" s="242"/>
      <c r="QB6279" s="242"/>
      <c r="QC6279" s="242"/>
      <c r="QD6279" s="242"/>
      <c r="QE6279" s="242"/>
      <c r="QF6279" s="242"/>
      <c r="QG6279" s="242"/>
      <c r="QH6279" s="242"/>
      <c r="QI6279" s="242"/>
      <c r="QJ6279" s="242"/>
      <c r="QK6279" s="242"/>
    </row>
    <row r="6280" spans="439:453">
      <c r="PW6280" s="242"/>
      <c r="PX6280" s="242"/>
      <c r="PY6280" s="242"/>
      <c r="PZ6280" s="242"/>
      <c r="QA6280" s="242"/>
      <c r="QB6280" s="242"/>
      <c r="QC6280" s="242"/>
      <c r="QD6280" s="242"/>
      <c r="QE6280" s="242"/>
      <c r="QF6280" s="242"/>
      <c r="QG6280" s="242"/>
      <c r="QH6280" s="242"/>
      <c r="QI6280" s="242"/>
      <c r="QJ6280" s="242"/>
      <c r="QK6280" s="242"/>
    </row>
    <row r="6281" spans="439:453">
      <c r="PW6281" s="242"/>
      <c r="PX6281" s="242"/>
      <c r="PY6281" s="242"/>
      <c r="PZ6281" s="242"/>
      <c r="QA6281" s="242"/>
      <c r="QB6281" s="242"/>
      <c r="QC6281" s="242"/>
      <c r="QD6281" s="242"/>
      <c r="QE6281" s="242"/>
      <c r="QF6281" s="242"/>
      <c r="QG6281" s="242"/>
      <c r="QH6281" s="242"/>
      <c r="QI6281" s="242"/>
      <c r="QJ6281" s="242"/>
      <c r="QK6281" s="242"/>
    </row>
    <row r="6282" spans="439:453">
      <c r="PW6282" s="242"/>
      <c r="PX6282" s="242"/>
      <c r="PY6282" s="242"/>
      <c r="PZ6282" s="242"/>
      <c r="QA6282" s="242"/>
      <c r="QB6282" s="242"/>
      <c r="QC6282" s="242"/>
      <c r="QD6282" s="242"/>
      <c r="QE6282" s="242"/>
      <c r="QF6282" s="242"/>
      <c r="QG6282" s="242"/>
      <c r="QH6282" s="242"/>
      <c r="QI6282" s="242"/>
      <c r="QJ6282" s="242"/>
      <c r="QK6282" s="242"/>
    </row>
    <row r="6283" spans="439:453">
      <c r="PW6283" s="242"/>
      <c r="PX6283" s="242"/>
      <c r="PY6283" s="242"/>
      <c r="PZ6283" s="242"/>
      <c r="QA6283" s="242"/>
      <c r="QB6283" s="242"/>
      <c r="QC6283" s="242"/>
      <c r="QD6283" s="242"/>
      <c r="QE6283" s="242"/>
      <c r="QF6283" s="242"/>
      <c r="QG6283" s="242"/>
      <c r="QH6283" s="242"/>
      <c r="QI6283" s="242"/>
      <c r="QJ6283" s="242"/>
      <c r="QK6283" s="242"/>
    </row>
    <row r="6284" spans="439:453">
      <c r="PW6284" s="242"/>
      <c r="PX6284" s="242"/>
      <c r="PY6284" s="242"/>
      <c r="PZ6284" s="242"/>
      <c r="QA6284" s="242"/>
      <c r="QB6284" s="242"/>
      <c r="QC6284" s="242"/>
      <c r="QD6284" s="242"/>
      <c r="QE6284" s="242"/>
      <c r="QF6284" s="242"/>
      <c r="QG6284" s="242"/>
      <c r="QH6284" s="242"/>
      <c r="QI6284" s="242"/>
      <c r="QJ6284" s="242"/>
      <c r="QK6284" s="242"/>
    </row>
    <row r="6285" spans="439:453">
      <c r="PW6285" s="242"/>
      <c r="PX6285" s="242"/>
      <c r="PY6285" s="242"/>
      <c r="PZ6285" s="242"/>
      <c r="QA6285" s="242"/>
      <c r="QB6285" s="242"/>
      <c r="QC6285" s="242"/>
      <c r="QD6285" s="242"/>
      <c r="QE6285" s="242"/>
      <c r="QF6285" s="242"/>
      <c r="QG6285" s="242"/>
      <c r="QH6285" s="242"/>
      <c r="QI6285" s="242"/>
      <c r="QJ6285" s="242"/>
      <c r="QK6285" s="242"/>
    </row>
    <row r="6286" spans="439:453">
      <c r="PW6286" s="242"/>
      <c r="PX6286" s="242"/>
      <c r="PY6286" s="242"/>
      <c r="PZ6286" s="242"/>
      <c r="QA6286" s="242"/>
      <c r="QB6286" s="242"/>
      <c r="QC6286" s="242"/>
      <c r="QD6286" s="242"/>
      <c r="QE6286" s="242"/>
      <c r="QF6286" s="242"/>
      <c r="QG6286" s="242"/>
      <c r="QH6286" s="242"/>
      <c r="QI6286" s="242"/>
      <c r="QJ6286" s="242"/>
      <c r="QK6286" s="242"/>
    </row>
    <row r="6287" spans="439:453">
      <c r="PW6287" s="242"/>
      <c r="PX6287" s="242"/>
      <c r="PY6287" s="242"/>
      <c r="PZ6287" s="242"/>
      <c r="QA6287" s="242"/>
      <c r="QB6287" s="242"/>
      <c r="QC6287" s="242"/>
      <c r="QD6287" s="242"/>
      <c r="QE6287" s="242"/>
      <c r="QF6287" s="242"/>
      <c r="QG6287" s="242"/>
      <c r="QH6287" s="242"/>
      <c r="QI6287" s="242"/>
      <c r="QJ6287" s="242"/>
      <c r="QK6287" s="242"/>
    </row>
    <row r="6288" spans="439:453">
      <c r="PW6288" s="242"/>
      <c r="PX6288" s="242"/>
      <c r="PY6288" s="242"/>
      <c r="PZ6288" s="242"/>
      <c r="QA6288" s="242"/>
      <c r="QB6288" s="242"/>
      <c r="QC6288" s="242"/>
      <c r="QD6288" s="242"/>
      <c r="QE6288" s="242"/>
      <c r="QF6288" s="242"/>
      <c r="QG6288" s="242"/>
      <c r="QH6288" s="242"/>
      <c r="QI6288" s="242"/>
      <c r="QJ6288" s="242"/>
      <c r="QK6288" s="242"/>
    </row>
    <row r="6289" spans="439:453">
      <c r="PW6289" s="242"/>
      <c r="PX6289" s="242"/>
      <c r="PY6289" s="242"/>
      <c r="PZ6289" s="242"/>
      <c r="QA6289" s="242"/>
      <c r="QB6289" s="242"/>
      <c r="QC6289" s="242"/>
      <c r="QD6289" s="242"/>
      <c r="QE6289" s="242"/>
      <c r="QF6289" s="242"/>
      <c r="QG6289" s="242"/>
      <c r="QH6289" s="242"/>
      <c r="QI6289" s="242"/>
      <c r="QJ6289" s="242"/>
      <c r="QK6289" s="242"/>
    </row>
    <row r="6290" spans="439:453">
      <c r="PW6290" s="242"/>
      <c r="PX6290" s="242"/>
      <c r="PY6290" s="242"/>
      <c r="PZ6290" s="242"/>
      <c r="QA6290" s="242"/>
      <c r="QB6290" s="242"/>
      <c r="QC6290" s="242"/>
      <c r="QD6290" s="242"/>
      <c r="QE6290" s="242"/>
      <c r="QF6290" s="242"/>
      <c r="QG6290" s="242"/>
      <c r="QH6290" s="242"/>
      <c r="QI6290" s="242"/>
      <c r="QJ6290" s="242"/>
      <c r="QK6290" s="242"/>
    </row>
    <row r="6291" spans="439:453">
      <c r="PW6291" s="242"/>
      <c r="PX6291" s="242"/>
      <c r="PY6291" s="242"/>
      <c r="PZ6291" s="242"/>
      <c r="QA6291" s="242"/>
      <c r="QB6291" s="242"/>
      <c r="QC6291" s="242"/>
      <c r="QD6291" s="242"/>
      <c r="QE6291" s="242"/>
      <c r="QF6291" s="242"/>
      <c r="QG6291" s="242"/>
      <c r="QH6291" s="242"/>
      <c r="QI6291" s="242"/>
      <c r="QJ6291" s="242"/>
      <c r="QK6291" s="242"/>
    </row>
    <row r="6292" spans="439:453">
      <c r="PW6292" s="242"/>
      <c r="PX6292" s="242"/>
      <c r="PY6292" s="242"/>
      <c r="PZ6292" s="242"/>
      <c r="QA6292" s="242"/>
      <c r="QB6292" s="242"/>
      <c r="QC6292" s="242"/>
      <c r="QD6292" s="242"/>
      <c r="QE6292" s="242"/>
      <c r="QF6292" s="242"/>
      <c r="QG6292" s="242"/>
      <c r="QH6292" s="242"/>
      <c r="QI6292" s="242"/>
      <c r="QJ6292" s="242"/>
      <c r="QK6292" s="242"/>
    </row>
    <row r="6293" spans="439:453">
      <c r="PW6293" s="242"/>
      <c r="PX6293" s="242"/>
      <c r="PY6293" s="242"/>
      <c r="PZ6293" s="242"/>
      <c r="QA6293" s="242"/>
      <c r="QB6293" s="242"/>
      <c r="QC6293" s="242"/>
      <c r="QD6293" s="242"/>
      <c r="QE6293" s="242"/>
      <c r="QF6293" s="242"/>
      <c r="QG6293" s="242"/>
      <c r="QH6293" s="242"/>
      <c r="QI6293" s="242"/>
      <c r="QJ6293" s="242"/>
      <c r="QK6293" s="242"/>
    </row>
    <row r="6294" spans="439:453">
      <c r="PW6294" s="242"/>
      <c r="PX6294" s="242"/>
      <c r="PY6294" s="242"/>
      <c r="PZ6294" s="242"/>
      <c r="QA6294" s="242"/>
      <c r="QB6294" s="242"/>
      <c r="QC6294" s="242"/>
      <c r="QD6294" s="242"/>
      <c r="QE6294" s="242"/>
      <c r="QF6294" s="242"/>
      <c r="QG6294" s="242"/>
      <c r="QH6294" s="242"/>
      <c r="QI6294" s="242"/>
      <c r="QJ6294" s="242"/>
      <c r="QK6294" s="242"/>
    </row>
    <row r="6295" spans="439:453">
      <c r="PW6295" s="242"/>
      <c r="PX6295" s="242"/>
      <c r="PY6295" s="242"/>
      <c r="PZ6295" s="242"/>
      <c r="QA6295" s="242"/>
      <c r="QB6295" s="242"/>
      <c r="QC6295" s="242"/>
      <c r="QD6295" s="242"/>
      <c r="QE6295" s="242"/>
      <c r="QF6295" s="242"/>
      <c r="QG6295" s="242"/>
      <c r="QH6295" s="242"/>
      <c r="QI6295" s="242"/>
      <c r="QJ6295" s="242"/>
      <c r="QK6295" s="242"/>
    </row>
    <row r="6296" spans="439:453">
      <c r="PW6296" s="242"/>
      <c r="PX6296" s="242"/>
      <c r="PY6296" s="242"/>
      <c r="PZ6296" s="242"/>
      <c r="QA6296" s="242"/>
      <c r="QB6296" s="242"/>
      <c r="QC6296" s="242"/>
      <c r="QD6296" s="242"/>
      <c r="QE6296" s="242"/>
      <c r="QF6296" s="242"/>
      <c r="QG6296" s="242"/>
      <c r="QH6296" s="242"/>
      <c r="QI6296" s="242"/>
      <c r="QJ6296" s="242"/>
      <c r="QK6296" s="242"/>
    </row>
    <row r="6297" spans="439:453">
      <c r="PW6297" s="242"/>
      <c r="PX6297" s="242"/>
      <c r="PY6297" s="242"/>
      <c r="PZ6297" s="242"/>
      <c r="QA6297" s="242"/>
      <c r="QB6297" s="242"/>
      <c r="QC6297" s="242"/>
      <c r="QD6297" s="242"/>
      <c r="QE6297" s="242"/>
      <c r="QF6297" s="242"/>
      <c r="QG6297" s="242"/>
      <c r="QH6297" s="242"/>
      <c r="QI6297" s="242"/>
      <c r="QJ6297" s="242"/>
      <c r="QK6297" s="242"/>
    </row>
    <row r="6298" spans="439:453">
      <c r="PW6298" s="242"/>
      <c r="PX6298" s="242"/>
      <c r="PY6298" s="242"/>
      <c r="PZ6298" s="242"/>
      <c r="QA6298" s="242"/>
      <c r="QB6298" s="242"/>
      <c r="QC6298" s="242"/>
      <c r="QD6298" s="242"/>
      <c r="QE6298" s="242"/>
      <c r="QF6298" s="242"/>
      <c r="QG6298" s="242"/>
      <c r="QH6298" s="242"/>
      <c r="QI6298" s="242"/>
      <c r="QJ6298" s="242"/>
      <c r="QK6298" s="242"/>
    </row>
    <row r="6299" spans="439:453">
      <c r="PW6299" s="242"/>
      <c r="PX6299" s="242"/>
      <c r="PY6299" s="242"/>
      <c r="PZ6299" s="242"/>
      <c r="QA6299" s="242"/>
      <c r="QB6299" s="242"/>
      <c r="QC6299" s="242"/>
      <c r="QD6299" s="242"/>
      <c r="QE6299" s="242"/>
      <c r="QF6299" s="242"/>
      <c r="QG6299" s="242"/>
      <c r="QH6299" s="242"/>
      <c r="QI6299" s="242"/>
      <c r="QJ6299" s="242"/>
      <c r="QK6299" s="242"/>
    </row>
    <row r="6300" spans="439:453">
      <c r="PW6300" s="242"/>
      <c r="PX6300" s="242"/>
      <c r="PY6300" s="242"/>
      <c r="PZ6300" s="242"/>
      <c r="QA6300" s="242"/>
      <c r="QB6300" s="242"/>
      <c r="QC6300" s="242"/>
      <c r="QD6300" s="242"/>
      <c r="QE6300" s="242"/>
      <c r="QF6300" s="242"/>
      <c r="QG6300" s="242"/>
      <c r="QH6300" s="242"/>
      <c r="QI6300" s="242"/>
      <c r="QJ6300" s="242"/>
      <c r="QK6300" s="242"/>
    </row>
    <row r="6301" spans="439:453">
      <c r="PW6301" s="242"/>
      <c r="PX6301" s="242"/>
      <c r="PY6301" s="242"/>
      <c r="PZ6301" s="242"/>
      <c r="QA6301" s="242"/>
      <c r="QB6301" s="242"/>
      <c r="QC6301" s="242"/>
      <c r="QD6301" s="242"/>
      <c r="QE6301" s="242"/>
      <c r="QF6301" s="242"/>
      <c r="QG6301" s="242"/>
      <c r="QH6301" s="242"/>
      <c r="QI6301" s="242"/>
      <c r="QJ6301" s="242"/>
      <c r="QK6301" s="242"/>
    </row>
    <row r="6302" spans="439:453">
      <c r="PW6302" s="242"/>
      <c r="PX6302" s="242"/>
      <c r="PY6302" s="242"/>
      <c r="PZ6302" s="242"/>
      <c r="QA6302" s="242"/>
      <c r="QB6302" s="242"/>
      <c r="QC6302" s="242"/>
      <c r="QD6302" s="242"/>
      <c r="QE6302" s="242"/>
      <c r="QF6302" s="242"/>
      <c r="QG6302" s="242"/>
      <c r="QH6302" s="242"/>
      <c r="QI6302" s="242"/>
      <c r="QJ6302" s="242"/>
      <c r="QK6302" s="242"/>
    </row>
    <row r="6303" spans="439:453">
      <c r="PW6303" s="242"/>
      <c r="PX6303" s="242"/>
      <c r="PY6303" s="242"/>
      <c r="PZ6303" s="242"/>
      <c r="QA6303" s="242"/>
      <c r="QB6303" s="242"/>
      <c r="QC6303" s="242"/>
      <c r="QD6303" s="242"/>
      <c r="QE6303" s="242"/>
      <c r="QF6303" s="242"/>
      <c r="QG6303" s="242"/>
      <c r="QH6303" s="242"/>
      <c r="QI6303" s="242"/>
      <c r="QJ6303" s="242"/>
      <c r="QK6303" s="242"/>
    </row>
    <row r="6304" spans="439:453">
      <c r="PW6304" s="242"/>
      <c r="PX6304" s="242"/>
      <c r="PY6304" s="242"/>
      <c r="PZ6304" s="242"/>
      <c r="QA6304" s="242"/>
      <c r="QB6304" s="242"/>
      <c r="QC6304" s="242"/>
      <c r="QD6304" s="242"/>
      <c r="QE6304" s="242"/>
      <c r="QF6304" s="242"/>
      <c r="QG6304" s="242"/>
      <c r="QH6304" s="242"/>
      <c r="QI6304" s="242"/>
      <c r="QJ6304" s="242"/>
      <c r="QK6304" s="242"/>
    </row>
    <row r="6305" spans="439:453">
      <c r="PW6305" s="242"/>
      <c r="PX6305" s="242"/>
      <c r="PY6305" s="242"/>
      <c r="PZ6305" s="242"/>
      <c r="QA6305" s="242"/>
      <c r="QB6305" s="242"/>
      <c r="QC6305" s="242"/>
      <c r="QD6305" s="242"/>
      <c r="QE6305" s="242"/>
      <c r="QF6305" s="242"/>
      <c r="QG6305" s="242"/>
      <c r="QH6305" s="242"/>
      <c r="QI6305" s="242"/>
      <c r="QJ6305" s="242"/>
      <c r="QK6305" s="242"/>
    </row>
    <row r="6306" spans="439:453">
      <c r="PW6306" s="242"/>
      <c r="PX6306" s="242"/>
      <c r="PY6306" s="242"/>
      <c r="PZ6306" s="242"/>
      <c r="QA6306" s="242"/>
      <c r="QB6306" s="242"/>
      <c r="QC6306" s="242"/>
      <c r="QD6306" s="242"/>
      <c r="QE6306" s="242"/>
      <c r="QF6306" s="242"/>
      <c r="QG6306" s="242"/>
      <c r="QH6306" s="242"/>
      <c r="QI6306" s="242"/>
      <c r="QJ6306" s="242"/>
      <c r="QK6306" s="242"/>
    </row>
    <row r="6307" spans="439:453">
      <c r="PW6307" s="242"/>
      <c r="PX6307" s="242"/>
      <c r="PY6307" s="242"/>
      <c r="PZ6307" s="242"/>
      <c r="QA6307" s="242"/>
      <c r="QB6307" s="242"/>
      <c r="QC6307" s="242"/>
      <c r="QD6307" s="242"/>
      <c r="QE6307" s="242"/>
      <c r="QF6307" s="242"/>
      <c r="QG6307" s="242"/>
      <c r="QH6307" s="242"/>
      <c r="QI6307" s="242"/>
      <c r="QJ6307" s="242"/>
      <c r="QK6307" s="242"/>
    </row>
    <row r="6308" spans="439:453">
      <c r="PW6308" s="242"/>
      <c r="PX6308" s="242"/>
      <c r="PY6308" s="242"/>
      <c r="PZ6308" s="242"/>
      <c r="QA6308" s="242"/>
      <c r="QB6308" s="242"/>
      <c r="QC6308" s="242"/>
      <c r="QD6308" s="242"/>
      <c r="QE6308" s="242"/>
      <c r="QF6308" s="242"/>
      <c r="QG6308" s="242"/>
      <c r="QH6308" s="242"/>
      <c r="QI6308" s="242"/>
      <c r="QJ6308" s="242"/>
      <c r="QK6308" s="242"/>
    </row>
    <row r="6309" spans="439:453">
      <c r="PW6309" s="242"/>
      <c r="PX6309" s="242"/>
      <c r="PY6309" s="242"/>
      <c r="PZ6309" s="242"/>
      <c r="QA6309" s="242"/>
      <c r="QB6309" s="242"/>
      <c r="QC6309" s="242"/>
      <c r="QD6309" s="242"/>
      <c r="QE6309" s="242"/>
      <c r="QF6309" s="242"/>
      <c r="QG6309" s="242"/>
      <c r="QH6309" s="242"/>
      <c r="QI6309" s="242"/>
      <c r="QJ6309" s="242"/>
      <c r="QK6309" s="242"/>
    </row>
    <row r="6310" spans="439:453">
      <c r="PW6310" s="242"/>
      <c r="PX6310" s="242"/>
      <c r="PY6310" s="242"/>
      <c r="PZ6310" s="242"/>
      <c r="QA6310" s="242"/>
      <c r="QB6310" s="242"/>
      <c r="QC6310" s="242"/>
      <c r="QD6310" s="242"/>
      <c r="QE6310" s="242"/>
      <c r="QF6310" s="242"/>
      <c r="QG6310" s="242"/>
      <c r="QH6310" s="242"/>
      <c r="QI6310" s="242"/>
      <c r="QJ6310" s="242"/>
      <c r="QK6310" s="242"/>
    </row>
    <row r="6311" spans="439:453">
      <c r="PW6311" s="242"/>
      <c r="PX6311" s="242"/>
      <c r="PY6311" s="242"/>
      <c r="PZ6311" s="242"/>
      <c r="QA6311" s="242"/>
      <c r="QB6311" s="242"/>
      <c r="QC6311" s="242"/>
      <c r="QD6311" s="242"/>
      <c r="QE6311" s="242"/>
      <c r="QF6311" s="242"/>
      <c r="QG6311" s="242"/>
      <c r="QH6311" s="242"/>
      <c r="QI6311" s="242"/>
      <c r="QJ6311" s="242"/>
      <c r="QK6311" s="242"/>
    </row>
    <row r="6312" spans="439:453">
      <c r="PW6312" s="242"/>
      <c r="PX6312" s="242"/>
      <c r="PY6312" s="242"/>
      <c r="PZ6312" s="242"/>
      <c r="QA6312" s="242"/>
      <c r="QB6312" s="242"/>
      <c r="QC6312" s="242"/>
      <c r="QD6312" s="242"/>
      <c r="QE6312" s="242"/>
      <c r="QF6312" s="242"/>
      <c r="QG6312" s="242"/>
      <c r="QH6312" s="242"/>
      <c r="QI6312" s="242"/>
      <c r="QJ6312" s="242"/>
      <c r="QK6312" s="242"/>
    </row>
    <row r="6313" spans="439:453">
      <c r="PW6313" s="242"/>
      <c r="PX6313" s="242"/>
      <c r="PY6313" s="242"/>
      <c r="PZ6313" s="242"/>
      <c r="QA6313" s="242"/>
      <c r="QB6313" s="242"/>
      <c r="QC6313" s="242"/>
      <c r="QD6313" s="242"/>
      <c r="QE6313" s="242"/>
      <c r="QF6313" s="242"/>
      <c r="QG6313" s="242"/>
      <c r="QH6313" s="242"/>
      <c r="QI6313" s="242"/>
      <c r="QJ6313" s="242"/>
      <c r="QK6313" s="242"/>
    </row>
    <row r="6314" spans="439:453">
      <c r="PW6314" s="242"/>
      <c r="PX6314" s="242"/>
      <c r="PY6314" s="242"/>
      <c r="PZ6314" s="242"/>
      <c r="QA6314" s="242"/>
      <c r="QB6314" s="242"/>
      <c r="QC6314" s="242"/>
      <c r="QD6314" s="242"/>
      <c r="QE6314" s="242"/>
      <c r="QF6314" s="242"/>
      <c r="QG6314" s="242"/>
      <c r="QH6314" s="242"/>
      <c r="QI6314" s="242"/>
      <c r="QJ6314" s="242"/>
      <c r="QK6314" s="242"/>
    </row>
    <row r="6315" spans="439:453">
      <c r="PW6315" s="242"/>
      <c r="PX6315" s="242"/>
      <c r="PY6315" s="242"/>
      <c r="PZ6315" s="242"/>
      <c r="QA6315" s="242"/>
      <c r="QB6315" s="242"/>
      <c r="QC6315" s="242"/>
      <c r="QD6315" s="242"/>
      <c r="QE6315" s="242"/>
      <c r="QF6315" s="242"/>
      <c r="QG6315" s="242"/>
      <c r="QH6315" s="242"/>
      <c r="QI6315" s="242"/>
      <c r="QJ6315" s="242"/>
      <c r="QK6315" s="242"/>
    </row>
    <row r="6316" spans="439:453">
      <c r="PW6316" s="242"/>
      <c r="PX6316" s="242"/>
      <c r="PY6316" s="242"/>
      <c r="PZ6316" s="242"/>
      <c r="QA6316" s="242"/>
      <c r="QB6316" s="242"/>
      <c r="QC6316" s="242"/>
      <c r="QD6316" s="242"/>
      <c r="QE6316" s="242"/>
      <c r="QF6316" s="242"/>
      <c r="QG6316" s="242"/>
      <c r="QH6316" s="242"/>
      <c r="QI6316" s="242"/>
      <c r="QJ6316" s="242"/>
      <c r="QK6316" s="242"/>
    </row>
    <row r="6317" spans="439:453">
      <c r="PW6317" s="242"/>
      <c r="PX6317" s="242"/>
      <c r="PY6317" s="242"/>
      <c r="PZ6317" s="242"/>
      <c r="QA6317" s="242"/>
      <c r="QB6317" s="242"/>
      <c r="QC6317" s="242"/>
      <c r="QD6317" s="242"/>
      <c r="QE6317" s="242"/>
      <c r="QF6317" s="242"/>
      <c r="QG6317" s="242"/>
      <c r="QH6317" s="242"/>
      <c r="QI6317" s="242"/>
      <c r="QJ6317" s="242"/>
      <c r="QK6317" s="242"/>
    </row>
    <row r="6318" spans="439:453">
      <c r="PW6318" s="242"/>
      <c r="PX6318" s="242"/>
      <c r="PY6318" s="242"/>
      <c r="PZ6318" s="242"/>
      <c r="QA6318" s="242"/>
      <c r="QB6318" s="242"/>
      <c r="QC6318" s="242"/>
      <c r="QD6318" s="242"/>
      <c r="QE6318" s="242"/>
      <c r="QF6318" s="242"/>
      <c r="QG6318" s="242"/>
      <c r="QH6318" s="242"/>
      <c r="QI6318" s="242"/>
      <c r="QJ6318" s="242"/>
      <c r="QK6318" s="242"/>
    </row>
    <row r="6319" spans="439:453">
      <c r="PW6319" s="242"/>
      <c r="PX6319" s="242"/>
      <c r="PY6319" s="242"/>
      <c r="PZ6319" s="242"/>
      <c r="QA6319" s="242"/>
      <c r="QB6319" s="242"/>
      <c r="QC6319" s="242"/>
      <c r="QD6319" s="242"/>
      <c r="QE6319" s="242"/>
      <c r="QF6319" s="242"/>
      <c r="QG6319" s="242"/>
      <c r="QH6319" s="242"/>
      <c r="QI6319" s="242"/>
      <c r="QJ6319" s="242"/>
      <c r="QK6319" s="242"/>
    </row>
    <row r="6320" spans="439:453">
      <c r="PW6320" s="242"/>
      <c r="PX6320" s="242"/>
      <c r="PY6320" s="242"/>
      <c r="PZ6320" s="242"/>
      <c r="QA6320" s="242"/>
      <c r="QB6320" s="242"/>
      <c r="QC6320" s="242"/>
      <c r="QD6320" s="242"/>
      <c r="QE6320" s="242"/>
      <c r="QF6320" s="242"/>
      <c r="QG6320" s="242"/>
      <c r="QH6320" s="242"/>
      <c r="QI6320" s="242"/>
      <c r="QJ6320" s="242"/>
      <c r="QK6320" s="242"/>
    </row>
    <row r="6321" spans="439:453">
      <c r="PW6321" s="242"/>
      <c r="PX6321" s="242"/>
      <c r="PY6321" s="242"/>
      <c r="PZ6321" s="242"/>
      <c r="QA6321" s="242"/>
      <c r="QB6321" s="242"/>
      <c r="QC6321" s="242"/>
      <c r="QD6321" s="242"/>
      <c r="QE6321" s="242"/>
      <c r="QF6321" s="242"/>
      <c r="QG6321" s="242"/>
      <c r="QH6321" s="242"/>
      <c r="QI6321" s="242"/>
      <c r="QJ6321" s="242"/>
      <c r="QK6321" s="242"/>
    </row>
    <row r="6322" spans="439:453">
      <c r="PW6322" s="242"/>
      <c r="PX6322" s="242"/>
      <c r="PY6322" s="242"/>
      <c r="PZ6322" s="242"/>
      <c r="QA6322" s="242"/>
      <c r="QB6322" s="242"/>
      <c r="QC6322" s="242"/>
      <c r="QD6322" s="242"/>
      <c r="QE6322" s="242"/>
      <c r="QF6322" s="242"/>
      <c r="QG6322" s="242"/>
      <c r="QH6322" s="242"/>
      <c r="QI6322" s="242"/>
      <c r="QJ6322" s="242"/>
      <c r="QK6322" s="242"/>
    </row>
    <row r="6323" spans="439:453">
      <c r="PW6323" s="242"/>
      <c r="PX6323" s="242"/>
      <c r="PY6323" s="242"/>
      <c r="PZ6323" s="242"/>
      <c r="QA6323" s="242"/>
      <c r="QB6323" s="242"/>
      <c r="QC6323" s="242"/>
      <c r="QD6323" s="242"/>
      <c r="QE6323" s="242"/>
      <c r="QF6323" s="242"/>
      <c r="QG6323" s="242"/>
      <c r="QH6323" s="242"/>
      <c r="QI6323" s="242"/>
      <c r="QJ6323" s="242"/>
      <c r="QK6323" s="242"/>
    </row>
    <row r="6324" spans="439:453">
      <c r="PW6324" s="242"/>
      <c r="PX6324" s="242"/>
      <c r="PY6324" s="242"/>
      <c r="PZ6324" s="242"/>
      <c r="QA6324" s="242"/>
      <c r="QB6324" s="242"/>
      <c r="QC6324" s="242"/>
      <c r="QD6324" s="242"/>
      <c r="QE6324" s="242"/>
      <c r="QF6324" s="242"/>
      <c r="QG6324" s="242"/>
      <c r="QH6324" s="242"/>
      <c r="QI6324" s="242"/>
      <c r="QJ6324" s="242"/>
      <c r="QK6324" s="242"/>
    </row>
    <row r="6325" spans="439:453">
      <c r="PW6325" s="242"/>
      <c r="PX6325" s="242"/>
      <c r="PY6325" s="242"/>
      <c r="PZ6325" s="242"/>
      <c r="QA6325" s="242"/>
      <c r="QB6325" s="242"/>
      <c r="QC6325" s="242"/>
      <c r="QD6325" s="242"/>
      <c r="QE6325" s="242"/>
      <c r="QF6325" s="242"/>
      <c r="QG6325" s="242"/>
      <c r="QH6325" s="242"/>
      <c r="QI6325" s="242"/>
      <c r="QJ6325" s="242"/>
      <c r="QK6325" s="242"/>
    </row>
    <row r="6326" spans="439:453">
      <c r="PW6326" s="242"/>
      <c r="PX6326" s="242"/>
      <c r="PY6326" s="242"/>
      <c r="PZ6326" s="242"/>
      <c r="QA6326" s="242"/>
      <c r="QB6326" s="242"/>
      <c r="QC6326" s="242"/>
      <c r="QD6326" s="242"/>
      <c r="QE6326" s="242"/>
      <c r="QF6326" s="242"/>
      <c r="QG6326" s="242"/>
      <c r="QH6326" s="242"/>
      <c r="QI6326" s="242"/>
      <c r="QJ6326" s="242"/>
      <c r="QK6326" s="242"/>
    </row>
    <row r="6327" spans="439:453">
      <c r="PW6327" s="242"/>
      <c r="PX6327" s="242"/>
      <c r="PY6327" s="242"/>
      <c r="PZ6327" s="242"/>
      <c r="QA6327" s="242"/>
      <c r="QB6327" s="242"/>
      <c r="QC6327" s="242"/>
      <c r="QD6327" s="242"/>
      <c r="QE6327" s="242"/>
      <c r="QF6327" s="242"/>
      <c r="QG6327" s="242"/>
      <c r="QH6327" s="242"/>
      <c r="QI6327" s="242"/>
      <c r="QJ6327" s="242"/>
      <c r="QK6327" s="242"/>
    </row>
    <row r="6328" spans="439:453">
      <c r="PW6328" s="242"/>
      <c r="PX6328" s="242"/>
      <c r="PY6328" s="242"/>
      <c r="PZ6328" s="242"/>
      <c r="QA6328" s="242"/>
      <c r="QB6328" s="242"/>
      <c r="QC6328" s="242"/>
      <c r="QD6328" s="242"/>
      <c r="QE6328" s="242"/>
      <c r="QF6328" s="242"/>
      <c r="QG6328" s="242"/>
      <c r="QH6328" s="242"/>
      <c r="QI6328" s="242"/>
      <c r="QJ6328" s="242"/>
      <c r="QK6328" s="242"/>
    </row>
    <row r="6329" spans="439:453">
      <c r="PW6329" s="242"/>
      <c r="PX6329" s="242"/>
      <c r="PY6329" s="242"/>
      <c r="PZ6329" s="242"/>
      <c r="QA6329" s="242"/>
      <c r="QB6329" s="242"/>
      <c r="QC6329" s="242"/>
      <c r="QD6329" s="242"/>
      <c r="QE6329" s="242"/>
      <c r="QF6329" s="242"/>
      <c r="QG6329" s="242"/>
      <c r="QH6329" s="242"/>
      <c r="QI6329" s="242"/>
      <c r="QJ6329" s="242"/>
      <c r="QK6329" s="242"/>
    </row>
    <row r="6330" spans="439:453">
      <c r="PW6330" s="242"/>
      <c r="PX6330" s="242"/>
      <c r="PY6330" s="242"/>
      <c r="PZ6330" s="242"/>
      <c r="QA6330" s="242"/>
      <c r="QB6330" s="242"/>
      <c r="QC6330" s="242"/>
      <c r="QD6330" s="242"/>
      <c r="QE6330" s="242"/>
      <c r="QF6330" s="242"/>
      <c r="QG6330" s="242"/>
      <c r="QH6330" s="242"/>
      <c r="QI6330" s="242"/>
      <c r="QJ6330" s="242"/>
      <c r="QK6330" s="242"/>
    </row>
    <row r="6331" spans="439:453">
      <c r="PW6331" s="242"/>
      <c r="PX6331" s="242"/>
      <c r="PY6331" s="242"/>
      <c r="PZ6331" s="242"/>
      <c r="QA6331" s="242"/>
      <c r="QB6331" s="242"/>
      <c r="QC6331" s="242"/>
      <c r="QD6331" s="242"/>
      <c r="QE6331" s="242"/>
      <c r="QF6331" s="242"/>
      <c r="QG6331" s="242"/>
      <c r="QH6331" s="242"/>
      <c r="QI6331" s="242"/>
      <c r="QJ6331" s="242"/>
      <c r="QK6331" s="242"/>
    </row>
    <row r="6332" spans="439:453">
      <c r="PW6332" s="242"/>
      <c r="PX6332" s="242"/>
      <c r="PY6332" s="242"/>
      <c r="PZ6332" s="242"/>
      <c r="QA6332" s="242"/>
      <c r="QB6332" s="242"/>
      <c r="QC6332" s="242"/>
      <c r="QD6332" s="242"/>
      <c r="QE6332" s="242"/>
      <c r="QF6332" s="242"/>
      <c r="QG6332" s="242"/>
      <c r="QH6332" s="242"/>
      <c r="QI6332" s="242"/>
      <c r="QJ6332" s="242"/>
      <c r="QK6332" s="242"/>
    </row>
    <row r="6333" spans="439:453">
      <c r="PW6333" s="242"/>
      <c r="PX6333" s="242"/>
      <c r="PY6333" s="242"/>
      <c r="PZ6333" s="242"/>
      <c r="QA6333" s="242"/>
      <c r="QB6333" s="242"/>
      <c r="QC6333" s="242"/>
      <c r="QD6333" s="242"/>
      <c r="QE6333" s="242"/>
      <c r="QF6333" s="242"/>
      <c r="QG6333" s="242"/>
      <c r="QH6333" s="242"/>
      <c r="QI6333" s="242"/>
      <c r="QJ6333" s="242"/>
      <c r="QK6333" s="242"/>
    </row>
    <row r="6334" spans="439:453">
      <c r="PW6334" s="242"/>
      <c r="PX6334" s="242"/>
      <c r="PY6334" s="242"/>
      <c r="PZ6334" s="242"/>
      <c r="QA6334" s="242"/>
      <c r="QB6334" s="242"/>
      <c r="QC6334" s="242"/>
      <c r="QD6334" s="242"/>
      <c r="QE6334" s="242"/>
      <c r="QF6334" s="242"/>
      <c r="QG6334" s="242"/>
      <c r="QH6334" s="242"/>
      <c r="QI6334" s="242"/>
      <c r="QJ6334" s="242"/>
      <c r="QK6334" s="242"/>
    </row>
    <row r="6335" spans="439:453">
      <c r="PW6335" s="242"/>
      <c r="PX6335" s="242"/>
      <c r="PY6335" s="242"/>
      <c r="PZ6335" s="242"/>
      <c r="QA6335" s="242"/>
      <c r="QB6335" s="242"/>
      <c r="QC6335" s="242"/>
      <c r="QD6335" s="242"/>
      <c r="QE6335" s="242"/>
      <c r="QF6335" s="242"/>
      <c r="QG6335" s="242"/>
      <c r="QH6335" s="242"/>
      <c r="QI6335" s="242"/>
      <c r="QJ6335" s="242"/>
      <c r="QK6335" s="242"/>
    </row>
    <row r="6336" spans="439:453">
      <c r="PW6336" s="242"/>
      <c r="PX6336" s="242"/>
      <c r="PY6336" s="242"/>
      <c r="PZ6336" s="242"/>
      <c r="QA6336" s="242"/>
      <c r="QB6336" s="242"/>
      <c r="QC6336" s="242"/>
      <c r="QD6336" s="242"/>
      <c r="QE6336" s="242"/>
      <c r="QF6336" s="242"/>
      <c r="QG6336" s="242"/>
      <c r="QH6336" s="242"/>
      <c r="QI6336" s="242"/>
      <c r="QJ6336" s="242"/>
      <c r="QK6336" s="242"/>
    </row>
    <row r="6337" spans="439:453">
      <c r="PW6337" s="242"/>
      <c r="PX6337" s="242"/>
      <c r="PY6337" s="242"/>
      <c r="PZ6337" s="242"/>
      <c r="QA6337" s="242"/>
      <c r="QB6337" s="242"/>
      <c r="QC6337" s="242"/>
      <c r="QD6337" s="242"/>
      <c r="QE6337" s="242"/>
      <c r="QF6337" s="242"/>
      <c r="QG6337" s="242"/>
      <c r="QH6337" s="242"/>
      <c r="QI6337" s="242"/>
      <c r="QJ6337" s="242"/>
      <c r="QK6337" s="242"/>
    </row>
    <row r="6338" spans="439:453">
      <c r="PW6338" s="242"/>
      <c r="PX6338" s="242"/>
      <c r="PY6338" s="242"/>
      <c r="PZ6338" s="242"/>
      <c r="QA6338" s="242"/>
      <c r="QB6338" s="242"/>
      <c r="QC6338" s="242"/>
      <c r="QD6338" s="242"/>
      <c r="QE6338" s="242"/>
      <c r="QF6338" s="242"/>
      <c r="QG6338" s="242"/>
      <c r="QH6338" s="242"/>
      <c r="QI6338" s="242"/>
      <c r="QJ6338" s="242"/>
      <c r="QK6338" s="242"/>
    </row>
    <row r="6339" spans="439:453">
      <c r="PW6339" s="242"/>
      <c r="PX6339" s="242"/>
      <c r="PY6339" s="242"/>
      <c r="PZ6339" s="242"/>
      <c r="QA6339" s="242"/>
      <c r="QB6339" s="242"/>
      <c r="QC6339" s="242"/>
      <c r="QD6339" s="242"/>
      <c r="QE6339" s="242"/>
      <c r="QF6339" s="242"/>
      <c r="QG6339" s="242"/>
      <c r="QH6339" s="242"/>
      <c r="QI6339" s="242"/>
      <c r="QJ6339" s="242"/>
      <c r="QK6339" s="242"/>
    </row>
    <row r="6340" spans="439:453">
      <c r="PW6340" s="242"/>
      <c r="PX6340" s="242"/>
      <c r="PY6340" s="242"/>
      <c r="PZ6340" s="242"/>
      <c r="QA6340" s="242"/>
      <c r="QB6340" s="242"/>
      <c r="QC6340" s="242"/>
      <c r="QD6340" s="242"/>
      <c r="QE6340" s="242"/>
      <c r="QF6340" s="242"/>
      <c r="QG6340" s="242"/>
      <c r="QH6340" s="242"/>
      <c r="QI6340" s="242"/>
      <c r="QJ6340" s="242"/>
      <c r="QK6340" s="242"/>
    </row>
    <row r="6341" spans="439:453">
      <c r="PW6341" s="242"/>
      <c r="PX6341" s="242"/>
      <c r="PY6341" s="242"/>
      <c r="PZ6341" s="242"/>
      <c r="QA6341" s="242"/>
      <c r="QB6341" s="242"/>
      <c r="QC6341" s="242"/>
      <c r="QD6341" s="242"/>
      <c r="QE6341" s="242"/>
      <c r="QF6341" s="242"/>
      <c r="QG6341" s="242"/>
      <c r="QH6341" s="242"/>
      <c r="QI6341" s="242"/>
      <c r="QJ6341" s="242"/>
      <c r="QK6341" s="242"/>
    </row>
    <row r="6342" spans="439:453">
      <c r="PW6342" s="242"/>
      <c r="PX6342" s="242"/>
      <c r="PY6342" s="242"/>
      <c r="PZ6342" s="242"/>
      <c r="QA6342" s="242"/>
      <c r="QB6342" s="242"/>
      <c r="QC6342" s="242"/>
      <c r="QD6342" s="242"/>
      <c r="QE6342" s="242"/>
      <c r="QF6342" s="242"/>
      <c r="QG6342" s="242"/>
      <c r="QH6342" s="242"/>
      <c r="QI6342" s="242"/>
      <c r="QJ6342" s="242"/>
      <c r="QK6342" s="242"/>
    </row>
    <row r="6343" spans="439:453">
      <c r="PW6343" s="242"/>
      <c r="PX6343" s="242"/>
      <c r="PY6343" s="242"/>
      <c r="PZ6343" s="242"/>
      <c r="QA6343" s="242"/>
      <c r="QB6343" s="242"/>
      <c r="QC6343" s="242"/>
      <c r="QD6343" s="242"/>
      <c r="QE6343" s="242"/>
      <c r="QF6343" s="242"/>
      <c r="QG6343" s="242"/>
      <c r="QH6343" s="242"/>
      <c r="QI6343" s="242"/>
      <c r="QJ6343" s="242"/>
      <c r="QK6343" s="242"/>
    </row>
    <row r="6344" spans="439:453">
      <c r="PW6344" s="242"/>
      <c r="PX6344" s="242"/>
      <c r="PY6344" s="242"/>
      <c r="PZ6344" s="242"/>
      <c r="QA6344" s="242"/>
      <c r="QB6344" s="242"/>
      <c r="QC6344" s="242"/>
      <c r="QD6344" s="242"/>
      <c r="QE6344" s="242"/>
      <c r="QF6344" s="242"/>
      <c r="QG6344" s="242"/>
      <c r="QH6344" s="242"/>
      <c r="QI6344" s="242"/>
      <c r="QJ6344" s="242"/>
      <c r="QK6344" s="242"/>
    </row>
    <row r="6345" spans="439:453">
      <c r="PW6345" s="242"/>
      <c r="PX6345" s="242"/>
      <c r="PY6345" s="242"/>
      <c r="PZ6345" s="242"/>
      <c r="QA6345" s="242"/>
      <c r="QB6345" s="242"/>
      <c r="QC6345" s="242"/>
      <c r="QD6345" s="242"/>
      <c r="QE6345" s="242"/>
      <c r="QF6345" s="242"/>
      <c r="QG6345" s="242"/>
      <c r="QH6345" s="242"/>
      <c r="QI6345" s="242"/>
      <c r="QJ6345" s="242"/>
      <c r="QK6345" s="242"/>
    </row>
    <row r="6346" spans="439:453">
      <c r="PW6346" s="242"/>
      <c r="PX6346" s="242"/>
      <c r="PY6346" s="242"/>
      <c r="PZ6346" s="242"/>
      <c r="QA6346" s="242"/>
      <c r="QB6346" s="242"/>
      <c r="QC6346" s="242"/>
      <c r="QD6346" s="242"/>
      <c r="QE6346" s="242"/>
      <c r="QF6346" s="242"/>
      <c r="QG6346" s="242"/>
      <c r="QH6346" s="242"/>
      <c r="QI6346" s="242"/>
      <c r="QJ6346" s="242"/>
      <c r="QK6346" s="242"/>
    </row>
    <row r="6347" spans="439:453">
      <c r="PW6347" s="242"/>
      <c r="PX6347" s="242"/>
      <c r="PY6347" s="242"/>
      <c r="PZ6347" s="242"/>
      <c r="QA6347" s="242"/>
      <c r="QB6347" s="242"/>
      <c r="QC6347" s="242"/>
      <c r="QD6347" s="242"/>
      <c r="QE6347" s="242"/>
      <c r="QF6347" s="242"/>
      <c r="QG6347" s="242"/>
      <c r="QH6347" s="242"/>
      <c r="QI6347" s="242"/>
      <c r="QJ6347" s="242"/>
      <c r="QK6347" s="242"/>
    </row>
    <row r="6348" spans="439:453">
      <c r="PW6348" s="242"/>
      <c r="PX6348" s="242"/>
      <c r="PY6348" s="242"/>
      <c r="PZ6348" s="242"/>
      <c r="QA6348" s="242"/>
      <c r="QB6348" s="242"/>
      <c r="QC6348" s="242"/>
      <c r="QD6348" s="242"/>
      <c r="QE6348" s="242"/>
      <c r="QF6348" s="242"/>
      <c r="QG6348" s="242"/>
      <c r="QH6348" s="242"/>
      <c r="QI6348" s="242"/>
      <c r="QJ6348" s="242"/>
      <c r="QK6348" s="242"/>
    </row>
    <row r="6349" spans="439:453">
      <c r="PW6349" s="242"/>
      <c r="PX6349" s="242"/>
      <c r="PY6349" s="242"/>
      <c r="PZ6349" s="242"/>
      <c r="QA6349" s="242"/>
      <c r="QB6349" s="242"/>
      <c r="QC6349" s="242"/>
      <c r="QD6349" s="242"/>
      <c r="QE6349" s="242"/>
      <c r="QF6349" s="242"/>
      <c r="QG6349" s="242"/>
      <c r="QH6349" s="242"/>
      <c r="QI6349" s="242"/>
      <c r="QJ6349" s="242"/>
      <c r="QK6349" s="242"/>
    </row>
    <row r="6350" spans="439:453">
      <c r="PW6350" s="242"/>
      <c r="PX6350" s="242"/>
      <c r="PY6350" s="242"/>
      <c r="PZ6350" s="242"/>
      <c r="QA6350" s="242"/>
      <c r="QB6350" s="242"/>
      <c r="QC6350" s="242"/>
      <c r="QD6350" s="242"/>
      <c r="QE6350" s="242"/>
      <c r="QF6350" s="242"/>
      <c r="QG6350" s="242"/>
      <c r="QH6350" s="242"/>
      <c r="QI6350" s="242"/>
      <c r="QJ6350" s="242"/>
      <c r="QK6350" s="242"/>
    </row>
    <row r="6351" spans="439:453">
      <c r="PW6351" s="242"/>
      <c r="PX6351" s="242"/>
      <c r="PY6351" s="242"/>
      <c r="PZ6351" s="242"/>
      <c r="QA6351" s="242"/>
      <c r="QB6351" s="242"/>
      <c r="QC6351" s="242"/>
      <c r="QD6351" s="242"/>
      <c r="QE6351" s="242"/>
      <c r="QF6351" s="242"/>
      <c r="QG6351" s="242"/>
      <c r="QH6351" s="242"/>
      <c r="QI6351" s="242"/>
      <c r="QJ6351" s="242"/>
      <c r="QK6351" s="242"/>
    </row>
    <row r="6352" spans="439:453">
      <c r="PW6352" s="242"/>
      <c r="PX6352" s="242"/>
      <c r="PY6352" s="242"/>
      <c r="PZ6352" s="242"/>
      <c r="QA6352" s="242"/>
      <c r="QB6352" s="242"/>
      <c r="QC6352" s="242"/>
      <c r="QD6352" s="242"/>
      <c r="QE6352" s="242"/>
      <c r="QF6352" s="242"/>
      <c r="QG6352" s="242"/>
      <c r="QH6352" s="242"/>
      <c r="QI6352" s="242"/>
      <c r="QJ6352" s="242"/>
      <c r="QK6352" s="242"/>
    </row>
    <row r="6353" spans="439:453">
      <c r="PW6353" s="242"/>
      <c r="PX6353" s="242"/>
      <c r="PY6353" s="242"/>
      <c r="PZ6353" s="242"/>
      <c r="QA6353" s="242"/>
      <c r="QB6353" s="242"/>
      <c r="QC6353" s="242"/>
      <c r="QD6353" s="242"/>
      <c r="QE6353" s="242"/>
      <c r="QF6353" s="242"/>
      <c r="QG6353" s="242"/>
      <c r="QH6353" s="242"/>
      <c r="QI6353" s="242"/>
      <c r="QJ6353" s="242"/>
      <c r="QK6353" s="242"/>
    </row>
    <row r="6354" spans="439:453">
      <c r="PW6354" s="242"/>
      <c r="PX6354" s="242"/>
      <c r="PY6354" s="242"/>
      <c r="PZ6354" s="242"/>
      <c r="QA6354" s="242"/>
      <c r="QB6354" s="242"/>
      <c r="QC6354" s="242"/>
      <c r="QD6354" s="242"/>
      <c r="QE6354" s="242"/>
      <c r="QF6354" s="242"/>
      <c r="QG6354" s="242"/>
      <c r="QH6354" s="242"/>
      <c r="QI6354" s="242"/>
      <c r="QJ6354" s="242"/>
      <c r="QK6354" s="242"/>
    </row>
    <row r="6355" spans="439:453">
      <c r="PW6355" s="242"/>
      <c r="PX6355" s="242"/>
      <c r="PY6355" s="242"/>
      <c r="PZ6355" s="242"/>
      <c r="QA6355" s="242"/>
      <c r="QB6355" s="242"/>
      <c r="QC6355" s="242"/>
      <c r="QD6355" s="242"/>
      <c r="QE6355" s="242"/>
      <c r="QF6355" s="242"/>
      <c r="QG6355" s="242"/>
      <c r="QH6355" s="242"/>
      <c r="QI6355" s="242"/>
      <c r="QJ6355" s="242"/>
      <c r="QK6355" s="242"/>
    </row>
    <row r="6356" spans="439:453">
      <c r="PW6356" s="242"/>
      <c r="PX6356" s="242"/>
      <c r="PY6356" s="242"/>
      <c r="PZ6356" s="242"/>
      <c r="QA6356" s="242"/>
      <c r="QB6356" s="242"/>
      <c r="QC6356" s="242"/>
      <c r="QD6356" s="242"/>
      <c r="QE6356" s="242"/>
      <c r="QF6356" s="242"/>
      <c r="QG6356" s="242"/>
      <c r="QH6356" s="242"/>
      <c r="QI6356" s="242"/>
      <c r="QJ6356" s="242"/>
      <c r="QK6356" s="242"/>
    </row>
    <row r="6357" spans="439:453">
      <c r="PW6357" s="242"/>
      <c r="PX6357" s="242"/>
      <c r="PY6357" s="242"/>
      <c r="PZ6357" s="242"/>
      <c r="QA6357" s="242"/>
      <c r="QB6357" s="242"/>
      <c r="QC6357" s="242"/>
      <c r="QD6357" s="242"/>
      <c r="QE6357" s="242"/>
      <c r="QF6357" s="242"/>
      <c r="QG6357" s="242"/>
      <c r="QH6357" s="242"/>
      <c r="QI6357" s="242"/>
      <c r="QJ6357" s="242"/>
      <c r="QK6357" s="242"/>
    </row>
    <row r="6358" spans="439:453">
      <c r="PW6358" s="242"/>
      <c r="PX6358" s="242"/>
      <c r="PY6358" s="242"/>
      <c r="PZ6358" s="242"/>
      <c r="QA6358" s="242"/>
      <c r="QB6358" s="242"/>
      <c r="QC6358" s="242"/>
      <c r="QD6358" s="242"/>
      <c r="QE6358" s="242"/>
      <c r="QF6358" s="242"/>
      <c r="QG6358" s="242"/>
      <c r="QH6358" s="242"/>
      <c r="QI6358" s="242"/>
      <c r="QJ6358" s="242"/>
      <c r="QK6358" s="242"/>
    </row>
    <row r="6359" spans="439:453">
      <c r="PW6359" s="242"/>
      <c r="PX6359" s="242"/>
      <c r="PY6359" s="242"/>
      <c r="PZ6359" s="242"/>
      <c r="QA6359" s="242"/>
      <c r="QB6359" s="242"/>
      <c r="QC6359" s="242"/>
      <c r="QD6359" s="242"/>
      <c r="QE6359" s="242"/>
      <c r="QF6359" s="242"/>
      <c r="QG6359" s="242"/>
      <c r="QH6359" s="242"/>
      <c r="QI6359" s="242"/>
      <c r="QJ6359" s="242"/>
      <c r="QK6359" s="242"/>
    </row>
    <row r="6360" spans="439:453">
      <c r="PW6360" s="242"/>
      <c r="PX6360" s="242"/>
      <c r="PY6360" s="242"/>
      <c r="PZ6360" s="242"/>
      <c r="QA6360" s="242"/>
      <c r="QB6360" s="242"/>
      <c r="QC6360" s="242"/>
      <c r="QD6360" s="242"/>
      <c r="QE6360" s="242"/>
      <c r="QF6360" s="242"/>
      <c r="QG6360" s="242"/>
      <c r="QH6360" s="242"/>
      <c r="QI6360" s="242"/>
      <c r="QJ6360" s="242"/>
      <c r="QK6360" s="242"/>
    </row>
    <row r="6361" spans="439:453">
      <c r="PW6361" s="242"/>
      <c r="PX6361" s="242"/>
      <c r="PY6361" s="242"/>
      <c r="PZ6361" s="242"/>
      <c r="QA6361" s="242"/>
      <c r="QB6361" s="242"/>
      <c r="QC6361" s="242"/>
      <c r="QD6361" s="242"/>
      <c r="QE6361" s="242"/>
      <c r="QF6361" s="242"/>
      <c r="QG6361" s="242"/>
      <c r="QH6361" s="242"/>
      <c r="QI6361" s="242"/>
      <c r="QJ6361" s="242"/>
      <c r="QK6361" s="242"/>
    </row>
    <row r="6362" spans="439:453">
      <c r="PW6362" s="242"/>
      <c r="PX6362" s="242"/>
      <c r="PY6362" s="242"/>
      <c r="PZ6362" s="242"/>
      <c r="QA6362" s="242"/>
      <c r="QB6362" s="242"/>
      <c r="QC6362" s="242"/>
      <c r="QD6362" s="242"/>
      <c r="QE6362" s="242"/>
      <c r="QF6362" s="242"/>
      <c r="QG6362" s="242"/>
      <c r="QH6362" s="242"/>
      <c r="QI6362" s="242"/>
      <c r="QJ6362" s="242"/>
      <c r="QK6362" s="242"/>
    </row>
    <row r="6363" spans="439:453">
      <c r="PW6363" s="242"/>
      <c r="PX6363" s="242"/>
      <c r="PY6363" s="242"/>
      <c r="PZ6363" s="242"/>
      <c r="QA6363" s="242"/>
      <c r="QB6363" s="242"/>
      <c r="QC6363" s="242"/>
      <c r="QD6363" s="242"/>
      <c r="QE6363" s="242"/>
      <c r="QF6363" s="242"/>
      <c r="QG6363" s="242"/>
      <c r="QH6363" s="242"/>
      <c r="QI6363" s="242"/>
      <c r="QJ6363" s="242"/>
      <c r="QK6363" s="242"/>
    </row>
    <row r="6364" spans="439:453">
      <c r="PW6364" s="242"/>
      <c r="PX6364" s="242"/>
      <c r="PY6364" s="242"/>
      <c r="PZ6364" s="242"/>
      <c r="QA6364" s="242"/>
      <c r="QB6364" s="242"/>
      <c r="QC6364" s="242"/>
      <c r="QD6364" s="242"/>
      <c r="QE6364" s="242"/>
      <c r="QF6364" s="242"/>
      <c r="QG6364" s="242"/>
      <c r="QH6364" s="242"/>
      <c r="QI6364" s="242"/>
      <c r="QJ6364" s="242"/>
      <c r="QK6364" s="242"/>
    </row>
    <row r="6365" spans="439:453">
      <c r="PW6365" s="242"/>
      <c r="PX6365" s="242"/>
      <c r="PY6365" s="242"/>
      <c r="PZ6365" s="242"/>
      <c r="QA6365" s="242"/>
      <c r="QB6365" s="242"/>
      <c r="QC6365" s="242"/>
      <c r="QD6365" s="242"/>
      <c r="QE6365" s="242"/>
      <c r="QF6365" s="242"/>
      <c r="QG6365" s="242"/>
      <c r="QH6365" s="242"/>
      <c r="QI6365" s="242"/>
      <c r="QJ6365" s="242"/>
      <c r="QK6365" s="242"/>
    </row>
    <row r="6366" spans="439:453">
      <c r="PW6366" s="242"/>
      <c r="PX6366" s="242"/>
      <c r="PY6366" s="242"/>
      <c r="PZ6366" s="242"/>
      <c r="QA6366" s="242"/>
      <c r="QB6366" s="242"/>
      <c r="QC6366" s="242"/>
      <c r="QD6366" s="242"/>
      <c r="QE6366" s="242"/>
      <c r="QF6366" s="242"/>
      <c r="QG6366" s="242"/>
      <c r="QH6366" s="242"/>
      <c r="QI6366" s="242"/>
      <c r="QJ6366" s="242"/>
      <c r="QK6366" s="242"/>
    </row>
    <row r="6367" spans="439:453">
      <c r="PW6367" s="242"/>
      <c r="PX6367" s="242"/>
      <c r="PY6367" s="242"/>
      <c r="PZ6367" s="242"/>
      <c r="QA6367" s="242"/>
      <c r="QB6367" s="242"/>
      <c r="QC6367" s="242"/>
      <c r="QD6367" s="242"/>
      <c r="QE6367" s="242"/>
      <c r="QF6367" s="242"/>
      <c r="QG6367" s="242"/>
      <c r="QH6367" s="242"/>
      <c r="QI6367" s="242"/>
      <c r="QJ6367" s="242"/>
      <c r="QK6367" s="242"/>
    </row>
    <row r="6368" spans="439:453">
      <c r="PW6368" s="242"/>
      <c r="PX6368" s="242"/>
      <c r="PY6368" s="242"/>
      <c r="PZ6368" s="242"/>
      <c r="QA6368" s="242"/>
      <c r="QB6368" s="242"/>
      <c r="QC6368" s="242"/>
      <c r="QD6368" s="242"/>
      <c r="QE6368" s="242"/>
      <c r="QF6368" s="242"/>
      <c r="QG6368" s="242"/>
      <c r="QH6368" s="242"/>
      <c r="QI6368" s="242"/>
      <c r="QJ6368" s="242"/>
      <c r="QK6368" s="242"/>
    </row>
    <row r="6369" spans="439:453">
      <c r="PW6369" s="242"/>
      <c r="PX6369" s="242"/>
      <c r="PY6369" s="242"/>
      <c r="PZ6369" s="242"/>
      <c r="QA6369" s="242"/>
      <c r="QB6369" s="242"/>
      <c r="QC6369" s="242"/>
      <c r="QD6369" s="242"/>
      <c r="QE6369" s="242"/>
      <c r="QF6369" s="242"/>
      <c r="QG6369" s="242"/>
      <c r="QH6369" s="242"/>
      <c r="QI6369" s="242"/>
      <c r="QJ6369" s="242"/>
      <c r="QK6369" s="242"/>
    </row>
    <row r="6370" spans="439:453">
      <c r="PW6370" s="242"/>
      <c r="PX6370" s="242"/>
      <c r="PY6370" s="242"/>
      <c r="PZ6370" s="242"/>
      <c r="QA6370" s="242"/>
      <c r="QB6370" s="242"/>
      <c r="QC6370" s="242"/>
      <c r="QD6370" s="242"/>
      <c r="QE6370" s="242"/>
      <c r="QF6370" s="242"/>
      <c r="QG6370" s="242"/>
      <c r="QH6370" s="242"/>
      <c r="QI6370" s="242"/>
      <c r="QJ6370" s="242"/>
      <c r="QK6370" s="242"/>
    </row>
    <row r="6371" spans="439:453">
      <c r="PW6371" s="242"/>
      <c r="PX6371" s="242"/>
      <c r="PY6371" s="242"/>
      <c r="PZ6371" s="242"/>
      <c r="QA6371" s="242"/>
      <c r="QB6371" s="242"/>
      <c r="QC6371" s="242"/>
      <c r="QD6371" s="242"/>
      <c r="QE6371" s="242"/>
      <c r="QF6371" s="242"/>
      <c r="QG6371" s="242"/>
      <c r="QH6371" s="242"/>
      <c r="QI6371" s="242"/>
      <c r="QJ6371" s="242"/>
      <c r="QK6371" s="242"/>
    </row>
    <row r="6372" spans="439:453">
      <c r="PW6372" s="242"/>
      <c r="PX6372" s="242"/>
      <c r="PY6372" s="242"/>
      <c r="PZ6372" s="242"/>
      <c r="QA6372" s="242"/>
      <c r="QB6372" s="242"/>
      <c r="QC6372" s="242"/>
      <c r="QD6372" s="242"/>
      <c r="QE6372" s="242"/>
      <c r="QF6372" s="242"/>
      <c r="QG6372" s="242"/>
      <c r="QH6372" s="242"/>
      <c r="QI6372" s="242"/>
      <c r="QJ6372" s="242"/>
      <c r="QK6372" s="242"/>
    </row>
    <row r="6373" spans="439:453">
      <c r="PW6373" s="242"/>
      <c r="PX6373" s="242"/>
      <c r="PY6373" s="242"/>
      <c r="PZ6373" s="242"/>
      <c r="QA6373" s="242"/>
      <c r="QB6373" s="242"/>
      <c r="QC6373" s="242"/>
      <c r="QD6373" s="242"/>
      <c r="QE6373" s="242"/>
      <c r="QF6373" s="242"/>
      <c r="QG6373" s="242"/>
      <c r="QH6373" s="242"/>
      <c r="QI6373" s="242"/>
      <c r="QJ6373" s="242"/>
      <c r="QK6373" s="242"/>
    </row>
    <row r="6374" spans="439:453">
      <c r="PW6374" s="242"/>
      <c r="PX6374" s="242"/>
      <c r="PY6374" s="242"/>
      <c r="PZ6374" s="242"/>
      <c r="QA6374" s="242"/>
      <c r="QB6374" s="242"/>
      <c r="QC6374" s="242"/>
      <c r="QD6374" s="242"/>
      <c r="QE6374" s="242"/>
      <c r="QF6374" s="242"/>
      <c r="QG6374" s="242"/>
      <c r="QH6374" s="242"/>
      <c r="QI6374" s="242"/>
      <c r="QJ6374" s="242"/>
      <c r="QK6374" s="242"/>
    </row>
    <row r="6375" spans="439:453">
      <c r="PW6375" s="242"/>
      <c r="PX6375" s="242"/>
      <c r="PY6375" s="242"/>
      <c r="PZ6375" s="242"/>
      <c r="QA6375" s="242"/>
      <c r="QB6375" s="242"/>
      <c r="QC6375" s="242"/>
      <c r="QD6375" s="242"/>
      <c r="QE6375" s="242"/>
      <c r="QF6375" s="242"/>
      <c r="QG6375" s="242"/>
      <c r="QH6375" s="242"/>
      <c r="QI6375" s="242"/>
      <c r="QJ6375" s="242"/>
      <c r="QK6375" s="242"/>
    </row>
    <row r="6376" spans="439:453">
      <c r="PW6376" s="242"/>
      <c r="PX6376" s="242"/>
      <c r="PY6376" s="242"/>
      <c r="PZ6376" s="242"/>
      <c r="QA6376" s="242"/>
      <c r="QB6376" s="242"/>
      <c r="QC6376" s="242"/>
      <c r="QD6376" s="242"/>
      <c r="QE6376" s="242"/>
      <c r="QF6376" s="242"/>
      <c r="QG6376" s="242"/>
      <c r="QH6376" s="242"/>
      <c r="QI6376" s="242"/>
      <c r="QJ6376" s="242"/>
      <c r="QK6376" s="242"/>
    </row>
    <row r="6377" spans="439:453">
      <c r="PW6377" s="242"/>
      <c r="PX6377" s="242"/>
      <c r="PY6377" s="242"/>
      <c r="PZ6377" s="242"/>
      <c r="QA6377" s="242"/>
      <c r="QB6377" s="242"/>
      <c r="QC6377" s="242"/>
      <c r="QD6377" s="242"/>
      <c r="QE6377" s="242"/>
      <c r="QF6377" s="242"/>
      <c r="QG6377" s="242"/>
      <c r="QH6377" s="242"/>
      <c r="QI6377" s="242"/>
      <c r="QJ6377" s="242"/>
      <c r="QK6377" s="242"/>
    </row>
    <row r="6378" spans="439:453">
      <c r="PW6378" s="242"/>
      <c r="PX6378" s="242"/>
      <c r="PY6378" s="242"/>
      <c r="PZ6378" s="242"/>
      <c r="QA6378" s="242"/>
      <c r="QB6378" s="242"/>
      <c r="QC6378" s="242"/>
      <c r="QD6378" s="242"/>
      <c r="QE6378" s="242"/>
      <c r="QF6378" s="242"/>
      <c r="QG6378" s="242"/>
      <c r="QH6378" s="242"/>
      <c r="QI6378" s="242"/>
      <c r="QJ6378" s="242"/>
      <c r="QK6378" s="242"/>
    </row>
    <row r="6379" spans="439:453">
      <c r="PW6379" s="242"/>
      <c r="PX6379" s="242"/>
      <c r="PY6379" s="242"/>
      <c r="PZ6379" s="242"/>
      <c r="QA6379" s="242"/>
      <c r="QB6379" s="242"/>
      <c r="QC6379" s="242"/>
      <c r="QD6379" s="242"/>
      <c r="QE6379" s="242"/>
      <c r="QF6379" s="242"/>
      <c r="QG6379" s="242"/>
      <c r="QH6379" s="242"/>
      <c r="QI6379" s="242"/>
      <c r="QJ6379" s="242"/>
      <c r="QK6379" s="242"/>
    </row>
    <row r="6380" spans="439:453">
      <c r="PW6380" s="242"/>
      <c r="PX6380" s="242"/>
      <c r="PY6380" s="242"/>
      <c r="PZ6380" s="242"/>
      <c r="QA6380" s="242"/>
      <c r="QB6380" s="242"/>
      <c r="QC6380" s="242"/>
      <c r="QD6380" s="242"/>
      <c r="QE6380" s="242"/>
      <c r="QF6380" s="242"/>
      <c r="QG6380" s="242"/>
      <c r="QH6380" s="242"/>
      <c r="QI6380" s="242"/>
      <c r="QJ6380" s="242"/>
      <c r="QK6380" s="242"/>
    </row>
    <row r="6381" spans="439:453">
      <c r="PW6381" s="242"/>
      <c r="PX6381" s="242"/>
      <c r="PY6381" s="242"/>
      <c r="PZ6381" s="242"/>
      <c r="QA6381" s="242"/>
      <c r="QB6381" s="242"/>
      <c r="QC6381" s="242"/>
      <c r="QD6381" s="242"/>
      <c r="QE6381" s="242"/>
      <c r="QF6381" s="242"/>
      <c r="QG6381" s="242"/>
      <c r="QH6381" s="242"/>
      <c r="QI6381" s="242"/>
      <c r="QJ6381" s="242"/>
      <c r="QK6381" s="242"/>
    </row>
    <row r="6382" spans="439:453">
      <c r="PW6382" s="242"/>
      <c r="PX6382" s="242"/>
      <c r="PY6382" s="242"/>
      <c r="PZ6382" s="242"/>
      <c r="QA6382" s="242"/>
      <c r="QB6382" s="242"/>
      <c r="QC6382" s="242"/>
      <c r="QD6382" s="242"/>
      <c r="QE6382" s="242"/>
      <c r="QF6382" s="242"/>
      <c r="QG6382" s="242"/>
      <c r="QH6382" s="242"/>
      <c r="QI6382" s="242"/>
      <c r="QJ6382" s="242"/>
      <c r="QK6382" s="242"/>
    </row>
    <row r="6383" spans="439:453">
      <c r="PW6383" s="242"/>
      <c r="PX6383" s="242"/>
      <c r="PY6383" s="242"/>
      <c r="PZ6383" s="242"/>
      <c r="QA6383" s="242"/>
      <c r="QB6383" s="242"/>
      <c r="QC6383" s="242"/>
      <c r="QD6383" s="242"/>
      <c r="QE6383" s="242"/>
      <c r="QF6383" s="242"/>
      <c r="QG6383" s="242"/>
      <c r="QH6383" s="242"/>
      <c r="QI6383" s="242"/>
      <c r="QJ6383" s="242"/>
      <c r="QK6383" s="242"/>
    </row>
    <row r="6384" spans="439:453">
      <c r="PW6384" s="242"/>
      <c r="PX6384" s="242"/>
      <c r="PY6384" s="242"/>
      <c r="PZ6384" s="242"/>
      <c r="QA6384" s="242"/>
      <c r="QB6384" s="242"/>
      <c r="QC6384" s="242"/>
      <c r="QD6384" s="242"/>
      <c r="QE6384" s="242"/>
      <c r="QF6384" s="242"/>
      <c r="QG6384" s="242"/>
      <c r="QH6384" s="242"/>
      <c r="QI6384" s="242"/>
      <c r="QJ6384" s="242"/>
      <c r="QK6384" s="242"/>
    </row>
    <row r="6385" spans="439:453">
      <c r="PW6385" s="242"/>
      <c r="PX6385" s="242"/>
      <c r="PY6385" s="242"/>
      <c r="PZ6385" s="242"/>
      <c r="QA6385" s="242"/>
      <c r="QB6385" s="242"/>
      <c r="QC6385" s="242"/>
      <c r="QD6385" s="242"/>
      <c r="QE6385" s="242"/>
      <c r="QF6385" s="242"/>
      <c r="QG6385" s="242"/>
      <c r="QH6385" s="242"/>
      <c r="QI6385" s="242"/>
      <c r="QJ6385" s="242"/>
      <c r="QK6385" s="242"/>
    </row>
    <row r="6386" spans="439:453">
      <c r="PW6386" s="242"/>
      <c r="PX6386" s="242"/>
      <c r="PY6386" s="242"/>
      <c r="PZ6386" s="242"/>
      <c r="QA6386" s="242"/>
      <c r="QB6386" s="242"/>
      <c r="QC6386" s="242"/>
      <c r="QD6386" s="242"/>
      <c r="QE6386" s="242"/>
      <c r="QF6386" s="242"/>
      <c r="QG6386" s="242"/>
      <c r="QH6386" s="242"/>
      <c r="QI6386" s="242"/>
      <c r="QJ6386" s="242"/>
      <c r="QK6386" s="242"/>
    </row>
    <row r="6387" spans="439:453">
      <c r="PW6387" s="242"/>
      <c r="PX6387" s="242"/>
      <c r="PY6387" s="242"/>
      <c r="PZ6387" s="242"/>
      <c r="QA6387" s="242"/>
      <c r="QB6387" s="242"/>
      <c r="QC6387" s="242"/>
      <c r="QD6387" s="242"/>
      <c r="QE6387" s="242"/>
      <c r="QF6387" s="242"/>
      <c r="QG6387" s="242"/>
      <c r="QH6387" s="242"/>
      <c r="QI6387" s="242"/>
      <c r="QJ6387" s="242"/>
      <c r="QK6387" s="242"/>
    </row>
    <row r="6388" spans="439:453">
      <c r="PW6388" s="242"/>
      <c r="PX6388" s="242"/>
      <c r="PY6388" s="242"/>
      <c r="PZ6388" s="242"/>
      <c r="QA6388" s="242"/>
      <c r="QB6388" s="242"/>
      <c r="QC6388" s="242"/>
      <c r="QD6388" s="242"/>
      <c r="QE6388" s="242"/>
      <c r="QF6388" s="242"/>
      <c r="QG6388" s="242"/>
      <c r="QH6388" s="242"/>
      <c r="QI6388" s="242"/>
      <c r="QJ6388" s="242"/>
      <c r="QK6388" s="242"/>
    </row>
    <row r="6389" spans="439:453">
      <c r="PW6389" s="242"/>
      <c r="PX6389" s="242"/>
      <c r="PY6389" s="242"/>
      <c r="PZ6389" s="242"/>
      <c r="QA6389" s="242"/>
      <c r="QB6389" s="242"/>
      <c r="QC6389" s="242"/>
      <c r="QD6389" s="242"/>
      <c r="QE6389" s="242"/>
      <c r="QF6389" s="242"/>
      <c r="QG6389" s="242"/>
      <c r="QH6389" s="242"/>
      <c r="QI6389" s="242"/>
      <c r="QJ6389" s="242"/>
      <c r="QK6389" s="242"/>
    </row>
    <row r="6390" spans="439:453">
      <c r="PW6390" s="242"/>
      <c r="PX6390" s="242"/>
      <c r="PY6390" s="242"/>
      <c r="PZ6390" s="242"/>
      <c r="QA6390" s="242"/>
      <c r="QB6390" s="242"/>
      <c r="QC6390" s="242"/>
      <c r="QD6390" s="242"/>
      <c r="QE6390" s="242"/>
      <c r="QF6390" s="242"/>
      <c r="QG6390" s="242"/>
      <c r="QH6390" s="242"/>
      <c r="QI6390" s="242"/>
      <c r="QJ6390" s="242"/>
      <c r="QK6390" s="242"/>
    </row>
    <row r="6391" spans="439:453">
      <c r="PW6391" s="242"/>
      <c r="PX6391" s="242"/>
      <c r="PY6391" s="242"/>
      <c r="PZ6391" s="242"/>
      <c r="QA6391" s="242"/>
      <c r="QB6391" s="242"/>
      <c r="QC6391" s="242"/>
      <c r="QD6391" s="242"/>
      <c r="QE6391" s="242"/>
      <c r="QF6391" s="242"/>
      <c r="QG6391" s="242"/>
      <c r="QH6391" s="242"/>
      <c r="QI6391" s="242"/>
      <c r="QJ6391" s="242"/>
      <c r="QK6391" s="242"/>
    </row>
    <row r="6392" spans="439:453">
      <c r="PW6392" s="242"/>
      <c r="PX6392" s="242"/>
      <c r="PY6392" s="242"/>
      <c r="PZ6392" s="242"/>
      <c r="QA6392" s="242"/>
      <c r="QB6392" s="242"/>
      <c r="QC6392" s="242"/>
      <c r="QD6392" s="242"/>
      <c r="QE6392" s="242"/>
      <c r="QF6392" s="242"/>
      <c r="QG6392" s="242"/>
      <c r="QH6392" s="242"/>
      <c r="QI6392" s="242"/>
      <c r="QJ6392" s="242"/>
      <c r="QK6392" s="242"/>
    </row>
    <row r="6393" spans="439:453">
      <c r="PW6393" s="242"/>
      <c r="PX6393" s="242"/>
      <c r="PY6393" s="242"/>
      <c r="PZ6393" s="242"/>
      <c r="QA6393" s="242"/>
      <c r="QB6393" s="242"/>
      <c r="QC6393" s="242"/>
      <c r="QD6393" s="242"/>
      <c r="QE6393" s="242"/>
      <c r="QF6393" s="242"/>
      <c r="QG6393" s="242"/>
      <c r="QH6393" s="242"/>
      <c r="QI6393" s="242"/>
      <c r="QJ6393" s="242"/>
      <c r="QK6393" s="242"/>
    </row>
    <row r="6394" spans="439:453">
      <c r="PW6394" s="242"/>
      <c r="PX6394" s="242"/>
      <c r="PY6394" s="242"/>
      <c r="PZ6394" s="242"/>
      <c r="QA6394" s="242"/>
      <c r="QB6394" s="242"/>
      <c r="QC6394" s="242"/>
      <c r="QD6394" s="242"/>
      <c r="QE6394" s="242"/>
      <c r="QF6394" s="242"/>
      <c r="QG6394" s="242"/>
      <c r="QH6394" s="242"/>
      <c r="QI6394" s="242"/>
      <c r="QJ6394" s="242"/>
      <c r="QK6394" s="242"/>
    </row>
    <row r="6395" spans="439:453">
      <c r="PW6395" s="242"/>
      <c r="PX6395" s="242"/>
      <c r="PY6395" s="242"/>
      <c r="PZ6395" s="242"/>
      <c r="QA6395" s="242"/>
      <c r="QB6395" s="242"/>
      <c r="QC6395" s="242"/>
      <c r="QD6395" s="242"/>
      <c r="QE6395" s="242"/>
      <c r="QF6395" s="242"/>
      <c r="QG6395" s="242"/>
      <c r="QH6395" s="242"/>
      <c r="QI6395" s="242"/>
      <c r="QJ6395" s="242"/>
      <c r="QK6395" s="242"/>
    </row>
    <row r="6396" spans="439:453">
      <c r="PW6396" s="242"/>
      <c r="PX6396" s="242"/>
      <c r="PY6396" s="242"/>
      <c r="PZ6396" s="242"/>
      <c r="QA6396" s="242"/>
      <c r="QB6396" s="242"/>
      <c r="QC6396" s="242"/>
      <c r="QD6396" s="242"/>
      <c r="QE6396" s="242"/>
      <c r="QF6396" s="242"/>
      <c r="QG6396" s="242"/>
      <c r="QH6396" s="242"/>
      <c r="QI6396" s="242"/>
      <c r="QJ6396" s="242"/>
      <c r="QK6396" s="242"/>
    </row>
    <row r="6397" spans="439:453">
      <c r="PW6397" s="242"/>
      <c r="PX6397" s="242"/>
      <c r="PY6397" s="242"/>
      <c r="PZ6397" s="242"/>
      <c r="QA6397" s="242"/>
      <c r="QB6397" s="242"/>
      <c r="QC6397" s="242"/>
      <c r="QD6397" s="242"/>
      <c r="QE6397" s="242"/>
      <c r="QF6397" s="242"/>
      <c r="QG6397" s="242"/>
      <c r="QH6397" s="242"/>
      <c r="QI6397" s="242"/>
      <c r="QJ6397" s="242"/>
      <c r="QK6397" s="242"/>
    </row>
    <row r="6398" spans="439:453">
      <c r="PW6398" s="242"/>
      <c r="PX6398" s="242"/>
      <c r="PY6398" s="242"/>
      <c r="PZ6398" s="242"/>
      <c r="QA6398" s="242"/>
      <c r="QB6398" s="242"/>
      <c r="QC6398" s="242"/>
      <c r="QD6398" s="242"/>
      <c r="QE6398" s="242"/>
      <c r="QF6398" s="242"/>
      <c r="QG6398" s="242"/>
      <c r="QH6398" s="242"/>
      <c r="QI6398" s="242"/>
      <c r="QJ6398" s="242"/>
      <c r="QK6398" s="242"/>
    </row>
    <row r="6399" spans="439:453">
      <c r="PW6399" s="242"/>
      <c r="PX6399" s="242"/>
      <c r="PY6399" s="242"/>
      <c r="PZ6399" s="242"/>
      <c r="QA6399" s="242"/>
      <c r="QB6399" s="242"/>
      <c r="QC6399" s="242"/>
      <c r="QD6399" s="242"/>
      <c r="QE6399" s="242"/>
      <c r="QF6399" s="242"/>
      <c r="QG6399" s="242"/>
      <c r="QH6399" s="242"/>
      <c r="QI6399" s="242"/>
      <c r="QJ6399" s="242"/>
      <c r="QK6399" s="242"/>
    </row>
    <row r="6400" spans="439:453">
      <c r="PW6400" s="242"/>
      <c r="PX6400" s="242"/>
      <c r="PY6400" s="242"/>
      <c r="PZ6400" s="242"/>
      <c r="QA6400" s="242"/>
      <c r="QB6400" s="242"/>
      <c r="QC6400" s="242"/>
      <c r="QD6400" s="242"/>
      <c r="QE6400" s="242"/>
      <c r="QF6400" s="242"/>
      <c r="QG6400" s="242"/>
      <c r="QH6400" s="242"/>
      <c r="QI6400" s="242"/>
      <c r="QJ6400" s="242"/>
      <c r="QK6400" s="242"/>
    </row>
    <row r="6401" spans="439:453">
      <c r="PW6401" s="242"/>
      <c r="PX6401" s="242"/>
      <c r="PY6401" s="242"/>
      <c r="PZ6401" s="242"/>
      <c r="QA6401" s="242"/>
      <c r="QB6401" s="242"/>
      <c r="QC6401" s="242"/>
      <c r="QD6401" s="242"/>
      <c r="QE6401" s="242"/>
      <c r="QF6401" s="242"/>
      <c r="QG6401" s="242"/>
      <c r="QH6401" s="242"/>
      <c r="QI6401" s="242"/>
      <c r="QJ6401" s="242"/>
      <c r="QK6401" s="242"/>
    </row>
    <row r="6402" spans="439:453">
      <c r="PW6402" s="242"/>
      <c r="PX6402" s="242"/>
      <c r="PY6402" s="242"/>
      <c r="PZ6402" s="242"/>
      <c r="QA6402" s="242"/>
      <c r="QB6402" s="242"/>
      <c r="QC6402" s="242"/>
      <c r="QD6402" s="242"/>
      <c r="QE6402" s="242"/>
      <c r="QF6402" s="242"/>
      <c r="QG6402" s="242"/>
      <c r="QH6402" s="242"/>
      <c r="QI6402" s="242"/>
      <c r="QJ6402" s="242"/>
      <c r="QK6402" s="242"/>
    </row>
    <row r="6403" spans="439:453">
      <c r="PW6403" s="242"/>
      <c r="PX6403" s="242"/>
      <c r="PY6403" s="242"/>
      <c r="PZ6403" s="242"/>
      <c r="QA6403" s="242"/>
      <c r="QB6403" s="242"/>
      <c r="QC6403" s="242"/>
      <c r="QD6403" s="242"/>
      <c r="QE6403" s="242"/>
      <c r="QF6403" s="242"/>
      <c r="QG6403" s="242"/>
      <c r="QH6403" s="242"/>
      <c r="QI6403" s="242"/>
      <c r="QJ6403" s="242"/>
      <c r="QK6403" s="242"/>
    </row>
    <row r="6404" spans="439:453">
      <c r="PW6404" s="242"/>
      <c r="PX6404" s="242"/>
      <c r="PY6404" s="242"/>
      <c r="PZ6404" s="242"/>
      <c r="QA6404" s="242"/>
      <c r="QB6404" s="242"/>
      <c r="QC6404" s="242"/>
      <c r="QD6404" s="242"/>
      <c r="QE6404" s="242"/>
      <c r="QF6404" s="242"/>
      <c r="QG6404" s="242"/>
      <c r="QH6404" s="242"/>
      <c r="QI6404" s="242"/>
      <c r="QJ6404" s="242"/>
      <c r="QK6404" s="242"/>
    </row>
    <row r="6405" spans="439:453">
      <c r="PW6405" s="242"/>
      <c r="PX6405" s="242"/>
      <c r="PY6405" s="242"/>
      <c r="PZ6405" s="242"/>
      <c r="QA6405" s="242"/>
      <c r="QB6405" s="242"/>
      <c r="QC6405" s="242"/>
      <c r="QD6405" s="242"/>
      <c r="QE6405" s="242"/>
      <c r="QF6405" s="242"/>
      <c r="QG6405" s="242"/>
      <c r="QH6405" s="242"/>
      <c r="QI6405" s="242"/>
      <c r="QJ6405" s="242"/>
      <c r="QK6405" s="242"/>
    </row>
    <row r="6406" spans="439:453">
      <c r="PW6406" s="242"/>
      <c r="PX6406" s="242"/>
      <c r="PY6406" s="242"/>
      <c r="PZ6406" s="242"/>
      <c r="QA6406" s="242"/>
      <c r="QB6406" s="242"/>
      <c r="QC6406" s="242"/>
      <c r="QD6406" s="242"/>
      <c r="QE6406" s="242"/>
      <c r="QF6406" s="242"/>
      <c r="QG6406" s="242"/>
      <c r="QH6406" s="242"/>
      <c r="QI6406" s="242"/>
      <c r="QJ6406" s="242"/>
      <c r="QK6406" s="242"/>
    </row>
    <row r="6407" spans="439:453">
      <c r="PW6407" s="242"/>
      <c r="PX6407" s="242"/>
      <c r="PY6407" s="242"/>
      <c r="PZ6407" s="242"/>
      <c r="QA6407" s="242"/>
      <c r="QB6407" s="242"/>
      <c r="QC6407" s="242"/>
      <c r="QD6407" s="242"/>
      <c r="QE6407" s="242"/>
      <c r="QF6407" s="242"/>
      <c r="QG6407" s="242"/>
      <c r="QH6407" s="242"/>
      <c r="QI6407" s="242"/>
      <c r="QJ6407" s="242"/>
      <c r="QK6407" s="242"/>
    </row>
    <row r="6408" spans="439:453">
      <c r="PW6408" s="242"/>
      <c r="PX6408" s="242"/>
      <c r="PY6408" s="242"/>
      <c r="PZ6408" s="242"/>
      <c r="QA6408" s="242"/>
      <c r="QB6408" s="242"/>
      <c r="QC6408" s="242"/>
      <c r="QD6408" s="242"/>
      <c r="QE6408" s="242"/>
      <c r="QF6408" s="242"/>
      <c r="QG6408" s="242"/>
      <c r="QH6408" s="242"/>
      <c r="QI6408" s="242"/>
      <c r="QJ6408" s="242"/>
      <c r="QK6408" s="242"/>
    </row>
    <row r="6409" spans="439:453">
      <c r="PW6409" s="242"/>
      <c r="PX6409" s="242"/>
      <c r="PY6409" s="242"/>
      <c r="PZ6409" s="242"/>
      <c r="QA6409" s="242"/>
      <c r="QB6409" s="242"/>
      <c r="QC6409" s="242"/>
      <c r="QD6409" s="242"/>
      <c r="QE6409" s="242"/>
      <c r="QF6409" s="242"/>
      <c r="QG6409" s="242"/>
      <c r="QH6409" s="242"/>
      <c r="QI6409" s="242"/>
      <c r="QJ6409" s="242"/>
      <c r="QK6409" s="242"/>
    </row>
    <row r="6410" spans="439:453">
      <c r="PW6410" s="242"/>
      <c r="PX6410" s="242"/>
      <c r="PY6410" s="242"/>
      <c r="PZ6410" s="242"/>
      <c r="QA6410" s="242"/>
      <c r="QB6410" s="242"/>
      <c r="QC6410" s="242"/>
      <c r="QD6410" s="242"/>
      <c r="QE6410" s="242"/>
      <c r="QF6410" s="242"/>
      <c r="QG6410" s="242"/>
      <c r="QH6410" s="242"/>
      <c r="QI6410" s="242"/>
      <c r="QJ6410" s="242"/>
      <c r="QK6410" s="242"/>
    </row>
    <row r="6411" spans="439:453">
      <c r="PW6411" s="242"/>
      <c r="PX6411" s="242"/>
      <c r="PY6411" s="242"/>
      <c r="PZ6411" s="242"/>
      <c r="QA6411" s="242"/>
      <c r="QB6411" s="242"/>
      <c r="QC6411" s="242"/>
      <c r="QD6411" s="242"/>
      <c r="QE6411" s="242"/>
      <c r="QF6411" s="242"/>
      <c r="QG6411" s="242"/>
      <c r="QH6411" s="242"/>
      <c r="QI6411" s="242"/>
      <c r="QJ6411" s="242"/>
      <c r="QK6411" s="242"/>
    </row>
    <row r="6412" spans="439:453">
      <c r="PW6412" s="242"/>
      <c r="PX6412" s="242"/>
      <c r="PY6412" s="242"/>
      <c r="PZ6412" s="242"/>
      <c r="QA6412" s="242"/>
      <c r="QB6412" s="242"/>
      <c r="QC6412" s="242"/>
      <c r="QD6412" s="242"/>
      <c r="QE6412" s="242"/>
      <c r="QF6412" s="242"/>
      <c r="QG6412" s="242"/>
      <c r="QH6412" s="242"/>
      <c r="QI6412" s="242"/>
      <c r="QJ6412" s="242"/>
      <c r="QK6412" s="242"/>
    </row>
    <row r="6413" spans="439:453">
      <c r="PW6413" s="242"/>
      <c r="PX6413" s="242"/>
      <c r="PY6413" s="242"/>
      <c r="PZ6413" s="242"/>
      <c r="QA6413" s="242"/>
      <c r="QB6413" s="242"/>
      <c r="QC6413" s="242"/>
      <c r="QD6413" s="242"/>
      <c r="QE6413" s="242"/>
      <c r="QF6413" s="242"/>
      <c r="QG6413" s="242"/>
      <c r="QH6413" s="242"/>
      <c r="QI6413" s="242"/>
      <c r="QJ6413" s="242"/>
      <c r="QK6413" s="242"/>
    </row>
    <row r="6414" spans="439:453">
      <c r="PW6414" s="242"/>
      <c r="PX6414" s="242"/>
      <c r="PY6414" s="242"/>
      <c r="PZ6414" s="242"/>
      <c r="QA6414" s="242"/>
      <c r="QB6414" s="242"/>
      <c r="QC6414" s="242"/>
      <c r="QD6414" s="242"/>
      <c r="QE6414" s="242"/>
      <c r="QF6414" s="242"/>
      <c r="QG6414" s="242"/>
      <c r="QH6414" s="242"/>
      <c r="QI6414" s="242"/>
      <c r="QJ6414" s="242"/>
      <c r="QK6414" s="242"/>
    </row>
    <row r="6415" spans="439:453">
      <c r="PW6415" s="242"/>
      <c r="PX6415" s="242"/>
      <c r="PY6415" s="242"/>
      <c r="PZ6415" s="242"/>
      <c r="QA6415" s="242"/>
      <c r="QB6415" s="242"/>
      <c r="QC6415" s="242"/>
      <c r="QD6415" s="242"/>
      <c r="QE6415" s="242"/>
      <c r="QF6415" s="242"/>
      <c r="QG6415" s="242"/>
      <c r="QH6415" s="242"/>
      <c r="QI6415" s="242"/>
      <c r="QJ6415" s="242"/>
      <c r="QK6415" s="242"/>
    </row>
    <row r="6416" spans="439:453">
      <c r="PW6416" s="242"/>
      <c r="PX6416" s="242"/>
      <c r="PY6416" s="242"/>
      <c r="PZ6416" s="242"/>
      <c r="QA6416" s="242"/>
      <c r="QB6416" s="242"/>
      <c r="QC6416" s="242"/>
      <c r="QD6416" s="242"/>
      <c r="QE6416" s="242"/>
      <c r="QF6416" s="242"/>
      <c r="QG6416" s="242"/>
      <c r="QH6416" s="242"/>
      <c r="QI6416" s="242"/>
      <c r="QJ6416" s="242"/>
      <c r="QK6416" s="242"/>
    </row>
    <row r="6417" spans="439:453">
      <c r="PW6417" s="242"/>
      <c r="PX6417" s="242"/>
      <c r="PY6417" s="242"/>
      <c r="PZ6417" s="242"/>
      <c r="QA6417" s="242"/>
      <c r="QB6417" s="242"/>
      <c r="QC6417" s="242"/>
      <c r="QD6417" s="242"/>
      <c r="QE6417" s="242"/>
      <c r="QF6417" s="242"/>
      <c r="QG6417" s="242"/>
      <c r="QH6417" s="242"/>
      <c r="QI6417" s="242"/>
      <c r="QJ6417" s="242"/>
      <c r="QK6417" s="242"/>
    </row>
    <row r="6418" spans="439:453">
      <c r="PW6418" s="242"/>
      <c r="PX6418" s="242"/>
      <c r="PY6418" s="242"/>
      <c r="PZ6418" s="242"/>
      <c r="QA6418" s="242"/>
      <c r="QB6418" s="242"/>
      <c r="QC6418" s="242"/>
      <c r="QD6418" s="242"/>
      <c r="QE6418" s="242"/>
      <c r="QF6418" s="242"/>
      <c r="QG6418" s="242"/>
      <c r="QH6418" s="242"/>
      <c r="QI6418" s="242"/>
      <c r="QJ6418" s="242"/>
      <c r="QK6418" s="242"/>
    </row>
    <row r="6419" spans="439:453">
      <c r="PW6419" s="242"/>
      <c r="PX6419" s="242"/>
      <c r="PY6419" s="242"/>
      <c r="PZ6419" s="242"/>
      <c r="QA6419" s="242"/>
      <c r="QB6419" s="242"/>
      <c r="QC6419" s="242"/>
      <c r="QD6419" s="242"/>
      <c r="QE6419" s="242"/>
      <c r="QF6419" s="242"/>
      <c r="QG6419" s="242"/>
      <c r="QH6419" s="242"/>
      <c r="QI6419" s="242"/>
      <c r="QJ6419" s="242"/>
      <c r="QK6419" s="242"/>
    </row>
    <row r="6420" spans="439:453">
      <c r="PW6420" s="242"/>
      <c r="PX6420" s="242"/>
      <c r="PY6420" s="242"/>
      <c r="PZ6420" s="242"/>
      <c r="QA6420" s="242"/>
      <c r="QB6420" s="242"/>
      <c r="QC6420" s="242"/>
      <c r="QD6420" s="242"/>
      <c r="QE6420" s="242"/>
      <c r="QF6420" s="242"/>
      <c r="QG6420" s="242"/>
      <c r="QH6420" s="242"/>
      <c r="QI6420" s="242"/>
      <c r="QJ6420" s="242"/>
      <c r="QK6420" s="242"/>
    </row>
    <row r="6421" spans="439:453">
      <c r="PW6421" s="242"/>
      <c r="PX6421" s="242"/>
      <c r="PY6421" s="242"/>
      <c r="PZ6421" s="242"/>
      <c r="QA6421" s="242"/>
      <c r="QB6421" s="242"/>
      <c r="QC6421" s="242"/>
      <c r="QD6421" s="242"/>
      <c r="QE6421" s="242"/>
      <c r="QF6421" s="242"/>
      <c r="QG6421" s="242"/>
      <c r="QH6421" s="242"/>
      <c r="QI6421" s="242"/>
      <c r="QJ6421" s="242"/>
      <c r="QK6421" s="242"/>
    </row>
    <row r="6422" spans="439:453">
      <c r="PW6422" s="242"/>
      <c r="PX6422" s="242"/>
      <c r="PY6422" s="242"/>
      <c r="PZ6422" s="242"/>
      <c r="QA6422" s="242"/>
      <c r="QB6422" s="242"/>
      <c r="QC6422" s="242"/>
      <c r="QD6422" s="242"/>
      <c r="QE6422" s="242"/>
      <c r="QF6422" s="242"/>
      <c r="QG6422" s="242"/>
      <c r="QH6422" s="242"/>
      <c r="QI6422" s="242"/>
      <c r="QJ6422" s="242"/>
      <c r="QK6422" s="242"/>
    </row>
    <row r="6423" spans="439:453">
      <c r="PW6423" s="242"/>
      <c r="PX6423" s="242"/>
      <c r="PY6423" s="242"/>
      <c r="PZ6423" s="242"/>
      <c r="QA6423" s="242"/>
      <c r="QB6423" s="242"/>
      <c r="QC6423" s="242"/>
      <c r="QD6423" s="242"/>
      <c r="QE6423" s="242"/>
      <c r="QF6423" s="242"/>
      <c r="QG6423" s="242"/>
      <c r="QH6423" s="242"/>
      <c r="QI6423" s="242"/>
      <c r="QJ6423" s="242"/>
      <c r="QK6423" s="242"/>
    </row>
    <row r="6424" spans="439:453">
      <c r="PW6424" s="242"/>
      <c r="PX6424" s="242"/>
      <c r="PY6424" s="242"/>
      <c r="PZ6424" s="242"/>
      <c r="QA6424" s="242"/>
      <c r="QB6424" s="242"/>
      <c r="QC6424" s="242"/>
      <c r="QD6424" s="242"/>
      <c r="QE6424" s="242"/>
      <c r="QF6424" s="242"/>
      <c r="QG6424" s="242"/>
      <c r="QH6424" s="242"/>
      <c r="QI6424" s="242"/>
      <c r="QJ6424" s="242"/>
      <c r="QK6424" s="242"/>
    </row>
    <row r="6425" spans="439:453">
      <c r="PW6425" s="242"/>
      <c r="PX6425" s="242"/>
      <c r="PY6425" s="242"/>
      <c r="PZ6425" s="242"/>
      <c r="QA6425" s="242"/>
      <c r="QB6425" s="242"/>
      <c r="QC6425" s="242"/>
      <c r="QD6425" s="242"/>
      <c r="QE6425" s="242"/>
      <c r="QF6425" s="242"/>
      <c r="QG6425" s="242"/>
      <c r="QH6425" s="242"/>
      <c r="QI6425" s="242"/>
      <c r="QJ6425" s="242"/>
      <c r="QK6425" s="242"/>
    </row>
    <row r="6426" spans="439:453">
      <c r="PW6426" s="242"/>
      <c r="PX6426" s="242"/>
      <c r="PY6426" s="242"/>
      <c r="PZ6426" s="242"/>
      <c r="QA6426" s="242"/>
      <c r="QB6426" s="242"/>
      <c r="QC6426" s="242"/>
      <c r="QD6426" s="242"/>
      <c r="QE6426" s="242"/>
      <c r="QF6426" s="242"/>
      <c r="QG6426" s="242"/>
      <c r="QH6426" s="242"/>
      <c r="QI6426" s="242"/>
      <c r="QJ6426" s="242"/>
      <c r="QK6426" s="242"/>
    </row>
    <row r="6427" spans="439:453">
      <c r="PW6427" s="242"/>
      <c r="PX6427" s="242"/>
      <c r="PY6427" s="242"/>
      <c r="PZ6427" s="242"/>
      <c r="QA6427" s="242"/>
      <c r="QB6427" s="242"/>
      <c r="QC6427" s="242"/>
      <c r="QD6427" s="242"/>
      <c r="QE6427" s="242"/>
      <c r="QF6427" s="242"/>
      <c r="QG6427" s="242"/>
      <c r="QH6427" s="242"/>
      <c r="QI6427" s="242"/>
      <c r="QJ6427" s="242"/>
      <c r="QK6427" s="242"/>
    </row>
    <row r="6428" spans="439:453">
      <c r="PW6428" s="242"/>
      <c r="PX6428" s="242"/>
      <c r="PY6428" s="242"/>
      <c r="PZ6428" s="242"/>
      <c r="QA6428" s="242"/>
      <c r="QB6428" s="242"/>
      <c r="QC6428" s="242"/>
      <c r="QD6428" s="242"/>
      <c r="QE6428" s="242"/>
      <c r="QF6428" s="242"/>
      <c r="QG6428" s="242"/>
      <c r="QH6428" s="242"/>
      <c r="QI6428" s="242"/>
      <c r="QJ6428" s="242"/>
      <c r="QK6428" s="242"/>
    </row>
    <row r="6429" spans="439:453">
      <c r="PW6429" s="242"/>
      <c r="PX6429" s="242"/>
      <c r="PY6429" s="242"/>
      <c r="PZ6429" s="242"/>
      <c r="QA6429" s="242"/>
      <c r="QB6429" s="242"/>
      <c r="QC6429" s="242"/>
      <c r="QD6429" s="242"/>
      <c r="QE6429" s="242"/>
      <c r="QF6429" s="242"/>
      <c r="QG6429" s="242"/>
      <c r="QH6429" s="242"/>
      <c r="QI6429" s="242"/>
      <c r="QJ6429" s="242"/>
      <c r="QK6429" s="242"/>
    </row>
    <row r="6430" spans="439:453">
      <c r="PW6430" s="242"/>
      <c r="PX6430" s="242"/>
      <c r="PY6430" s="242"/>
      <c r="PZ6430" s="242"/>
      <c r="QA6430" s="242"/>
      <c r="QB6430" s="242"/>
      <c r="QC6430" s="242"/>
      <c r="QD6430" s="242"/>
      <c r="QE6430" s="242"/>
      <c r="QF6430" s="242"/>
      <c r="QG6430" s="242"/>
      <c r="QH6430" s="242"/>
      <c r="QI6430" s="242"/>
      <c r="QJ6430" s="242"/>
      <c r="QK6430" s="242"/>
    </row>
    <row r="6431" spans="439:453">
      <c r="PW6431" s="242"/>
      <c r="PX6431" s="242"/>
      <c r="PY6431" s="242"/>
      <c r="PZ6431" s="242"/>
      <c r="QA6431" s="242"/>
      <c r="QB6431" s="242"/>
      <c r="QC6431" s="242"/>
      <c r="QD6431" s="242"/>
      <c r="QE6431" s="242"/>
      <c r="QF6431" s="242"/>
      <c r="QG6431" s="242"/>
      <c r="QH6431" s="242"/>
      <c r="QI6431" s="242"/>
      <c r="QJ6431" s="242"/>
      <c r="QK6431" s="242"/>
    </row>
    <row r="6432" spans="439:453">
      <c r="PW6432" s="242"/>
      <c r="PX6432" s="242"/>
      <c r="PY6432" s="242"/>
      <c r="PZ6432" s="242"/>
      <c r="QA6432" s="242"/>
      <c r="QB6432" s="242"/>
      <c r="QC6432" s="242"/>
      <c r="QD6432" s="242"/>
      <c r="QE6432" s="242"/>
      <c r="QF6432" s="242"/>
      <c r="QG6432" s="242"/>
      <c r="QH6432" s="242"/>
      <c r="QI6432" s="242"/>
      <c r="QJ6432" s="242"/>
      <c r="QK6432" s="242"/>
    </row>
    <row r="6433" spans="439:453">
      <c r="PW6433" s="242"/>
      <c r="PX6433" s="242"/>
      <c r="PY6433" s="242"/>
      <c r="PZ6433" s="242"/>
      <c r="QA6433" s="242"/>
      <c r="QB6433" s="242"/>
      <c r="QC6433" s="242"/>
      <c r="QD6433" s="242"/>
      <c r="QE6433" s="242"/>
      <c r="QF6433" s="242"/>
      <c r="QG6433" s="242"/>
      <c r="QH6433" s="242"/>
      <c r="QI6433" s="242"/>
      <c r="QJ6433" s="242"/>
      <c r="QK6433" s="242"/>
    </row>
    <row r="6434" spans="439:453">
      <c r="PW6434" s="242"/>
      <c r="PX6434" s="242"/>
      <c r="PY6434" s="242"/>
      <c r="PZ6434" s="242"/>
      <c r="QA6434" s="242"/>
      <c r="QB6434" s="242"/>
      <c r="QC6434" s="242"/>
      <c r="QD6434" s="242"/>
      <c r="QE6434" s="242"/>
      <c r="QF6434" s="242"/>
      <c r="QG6434" s="242"/>
      <c r="QH6434" s="242"/>
      <c r="QI6434" s="242"/>
      <c r="QJ6434" s="242"/>
      <c r="QK6434" s="242"/>
    </row>
    <row r="6435" spans="439:453">
      <c r="PW6435" s="242"/>
      <c r="PX6435" s="242"/>
      <c r="PY6435" s="242"/>
      <c r="PZ6435" s="242"/>
      <c r="QA6435" s="242"/>
      <c r="QB6435" s="242"/>
      <c r="QC6435" s="242"/>
      <c r="QD6435" s="242"/>
      <c r="QE6435" s="242"/>
      <c r="QF6435" s="242"/>
      <c r="QG6435" s="242"/>
      <c r="QH6435" s="242"/>
      <c r="QI6435" s="242"/>
      <c r="QJ6435" s="242"/>
      <c r="QK6435" s="242"/>
    </row>
    <row r="6436" spans="439:453">
      <c r="PW6436" s="242"/>
      <c r="PX6436" s="242"/>
      <c r="PY6436" s="242"/>
      <c r="PZ6436" s="242"/>
      <c r="QA6436" s="242"/>
      <c r="QB6436" s="242"/>
      <c r="QC6436" s="242"/>
      <c r="QD6436" s="242"/>
      <c r="QE6436" s="242"/>
      <c r="QF6436" s="242"/>
      <c r="QG6436" s="242"/>
      <c r="QH6436" s="242"/>
      <c r="QI6436" s="242"/>
      <c r="QJ6436" s="242"/>
      <c r="QK6436" s="242"/>
    </row>
    <row r="6437" spans="439:453">
      <c r="PW6437" s="242"/>
      <c r="PX6437" s="242"/>
      <c r="PY6437" s="242"/>
      <c r="PZ6437" s="242"/>
      <c r="QA6437" s="242"/>
      <c r="QB6437" s="242"/>
      <c r="QC6437" s="242"/>
      <c r="QD6437" s="242"/>
      <c r="QE6437" s="242"/>
      <c r="QF6437" s="242"/>
      <c r="QG6437" s="242"/>
      <c r="QH6437" s="242"/>
      <c r="QI6437" s="242"/>
      <c r="QJ6437" s="242"/>
      <c r="QK6437" s="242"/>
    </row>
    <row r="6438" spans="439:453">
      <c r="PW6438" s="242"/>
      <c r="PX6438" s="242"/>
      <c r="PY6438" s="242"/>
      <c r="PZ6438" s="242"/>
      <c r="QA6438" s="242"/>
      <c r="QB6438" s="242"/>
      <c r="QC6438" s="242"/>
      <c r="QD6438" s="242"/>
      <c r="QE6438" s="242"/>
      <c r="QF6438" s="242"/>
      <c r="QG6438" s="242"/>
      <c r="QH6438" s="242"/>
      <c r="QI6438" s="242"/>
      <c r="QJ6438" s="242"/>
      <c r="QK6438" s="242"/>
    </row>
    <row r="6439" spans="439:453">
      <c r="PW6439" s="242"/>
      <c r="PX6439" s="242"/>
      <c r="PY6439" s="242"/>
      <c r="PZ6439" s="242"/>
      <c r="QA6439" s="242"/>
      <c r="QB6439" s="242"/>
      <c r="QC6439" s="242"/>
      <c r="QD6439" s="242"/>
      <c r="QE6439" s="242"/>
      <c r="QF6439" s="242"/>
      <c r="QG6439" s="242"/>
      <c r="QH6439" s="242"/>
      <c r="QI6439" s="242"/>
      <c r="QJ6439" s="242"/>
      <c r="QK6439" s="242"/>
    </row>
    <row r="6440" spans="439:453">
      <c r="PW6440" s="242"/>
      <c r="PX6440" s="242"/>
      <c r="PY6440" s="242"/>
      <c r="PZ6440" s="242"/>
      <c r="QA6440" s="242"/>
      <c r="QB6440" s="242"/>
      <c r="QC6440" s="242"/>
      <c r="QD6440" s="242"/>
      <c r="QE6440" s="242"/>
      <c r="QF6440" s="242"/>
      <c r="QG6440" s="242"/>
      <c r="QH6440" s="242"/>
      <c r="QI6440" s="242"/>
      <c r="QJ6440" s="242"/>
      <c r="QK6440" s="242"/>
    </row>
    <row r="6441" spans="439:453">
      <c r="PW6441" s="242"/>
      <c r="PX6441" s="242"/>
      <c r="PY6441" s="242"/>
      <c r="PZ6441" s="242"/>
      <c r="QA6441" s="242"/>
      <c r="QB6441" s="242"/>
      <c r="QC6441" s="242"/>
      <c r="QD6441" s="242"/>
      <c r="QE6441" s="242"/>
      <c r="QF6441" s="242"/>
      <c r="QG6441" s="242"/>
      <c r="QH6441" s="242"/>
      <c r="QI6441" s="242"/>
      <c r="QJ6441" s="242"/>
      <c r="QK6441" s="242"/>
    </row>
    <row r="6442" spans="439:453">
      <c r="PW6442" s="242"/>
      <c r="PX6442" s="242"/>
      <c r="PY6442" s="242"/>
      <c r="PZ6442" s="242"/>
      <c r="QA6442" s="242"/>
      <c r="QB6442" s="242"/>
      <c r="QC6442" s="242"/>
      <c r="QD6442" s="242"/>
      <c r="QE6442" s="242"/>
      <c r="QF6442" s="242"/>
      <c r="QG6442" s="242"/>
      <c r="QH6442" s="242"/>
      <c r="QI6442" s="242"/>
      <c r="QJ6442" s="242"/>
      <c r="QK6442" s="242"/>
    </row>
    <row r="6443" spans="439:453">
      <c r="PW6443" s="242"/>
      <c r="PX6443" s="242"/>
      <c r="PY6443" s="242"/>
      <c r="PZ6443" s="242"/>
      <c r="QA6443" s="242"/>
      <c r="QB6443" s="242"/>
      <c r="QC6443" s="242"/>
      <c r="QD6443" s="242"/>
      <c r="QE6443" s="242"/>
      <c r="QF6443" s="242"/>
      <c r="QG6443" s="242"/>
      <c r="QH6443" s="242"/>
      <c r="QI6443" s="242"/>
      <c r="QJ6443" s="242"/>
      <c r="QK6443" s="242"/>
    </row>
    <row r="6444" spans="439:453">
      <c r="PW6444" s="242"/>
      <c r="PX6444" s="242"/>
      <c r="PY6444" s="242"/>
      <c r="PZ6444" s="242"/>
      <c r="QA6444" s="242"/>
      <c r="QB6444" s="242"/>
      <c r="QC6444" s="242"/>
      <c r="QD6444" s="242"/>
      <c r="QE6444" s="242"/>
      <c r="QF6444" s="242"/>
      <c r="QG6444" s="242"/>
      <c r="QH6444" s="242"/>
      <c r="QI6444" s="242"/>
      <c r="QJ6444" s="242"/>
      <c r="QK6444" s="242"/>
    </row>
    <row r="6445" spans="439:453">
      <c r="PW6445" s="242"/>
      <c r="PX6445" s="242"/>
      <c r="PY6445" s="242"/>
      <c r="PZ6445" s="242"/>
      <c r="QA6445" s="242"/>
      <c r="QB6445" s="242"/>
      <c r="QC6445" s="242"/>
      <c r="QD6445" s="242"/>
      <c r="QE6445" s="242"/>
      <c r="QF6445" s="242"/>
      <c r="QG6445" s="242"/>
      <c r="QH6445" s="242"/>
      <c r="QI6445" s="242"/>
      <c r="QJ6445" s="242"/>
      <c r="QK6445" s="242"/>
    </row>
    <row r="6446" spans="439:453">
      <c r="PW6446" s="242"/>
      <c r="PX6446" s="242"/>
      <c r="PY6446" s="242"/>
      <c r="PZ6446" s="242"/>
      <c r="QA6446" s="242"/>
      <c r="QB6446" s="242"/>
      <c r="QC6446" s="242"/>
      <c r="QD6446" s="242"/>
      <c r="QE6446" s="242"/>
      <c r="QF6446" s="242"/>
      <c r="QG6446" s="242"/>
      <c r="QH6446" s="242"/>
      <c r="QI6446" s="242"/>
      <c r="QJ6446" s="242"/>
      <c r="QK6446" s="242"/>
    </row>
    <row r="6447" spans="439:453">
      <c r="PW6447" s="242"/>
      <c r="PX6447" s="242"/>
      <c r="PY6447" s="242"/>
      <c r="PZ6447" s="242"/>
      <c r="QA6447" s="242"/>
      <c r="QB6447" s="242"/>
      <c r="QC6447" s="242"/>
      <c r="QD6447" s="242"/>
      <c r="QE6447" s="242"/>
      <c r="QF6447" s="242"/>
      <c r="QG6447" s="242"/>
      <c r="QH6447" s="242"/>
      <c r="QI6447" s="242"/>
      <c r="QJ6447" s="242"/>
      <c r="QK6447" s="242"/>
    </row>
    <row r="6448" spans="439:453">
      <c r="PW6448" s="242"/>
      <c r="PX6448" s="242"/>
      <c r="PY6448" s="242"/>
      <c r="PZ6448" s="242"/>
      <c r="QA6448" s="242"/>
      <c r="QB6448" s="242"/>
      <c r="QC6448" s="242"/>
      <c r="QD6448" s="242"/>
      <c r="QE6448" s="242"/>
      <c r="QF6448" s="242"/>
      <c r="QG6448" s="242"/>
      <c r="QH6448" s="242"/>
      <c r="QI6448" s="242"/>
      <c r="QJ6448" s="242"/>
      <c r="QK6448" s="242"/>
    </row>
    <row r="6449" spans="439:453">
      <c r="PW6449" s="242"/>
      <c r="PX6449" s="242"/>
      <c r="PY6449" s="242"/>
      <c r="PZ6449" s="242"/>
      <c r="QA6449" s="242"/>
      <c r="QB6449" s="242"/>
      <c r="QC6449" s="242"/>
      <c r="QD6449" s="242"/>
      <c r="QE6449" s="242"/>
      <c r="QF6449" s="242"/>
      <c r="QG6449" s="242"/>
      <c r="QH6449" s="242"/>
      <c r="QI6449" s="242"/>
      <c r="QJ6449" s="242"/>
      <c r="QK6449" s="242"/>
    </row>
    <row r="6450" spans="439:453">
      <c r="PW6450" s="242"/>
      <c r="PX6450" s="242"/>
      <c r="PY6450" s="242"/>
      <c r="PZ6450" s="242"/>
      <c r="QA6450" s="242"/>
      <c r="QB6450" s="242"/>
      <c r="QC6450" s="242"/>
      <c r="QD6450" s="242"/>
      <c r="QE6450" s="242"/>
      <c r="QF6450" s="242"/>
      <c r="QG6450" s="242"/>
      <c r="QH6450" s="242"/>
      <c r="QI6450" s="242"/>
      <c r="QJ6450" s="242"/>
      <c r="QK6450" s="242"/>
    </row>
    <row r="6451" spans="439:453">
      <c r="PW6451" s="242"/>
      <c r="PX6451" s="242"/>
      <c r="PY6451" s="242"/>
      <c r="PZ6451" s="242"/>
      <c r="QA6451" s="242"/>
      <c r="QB6451" s="242"/>
      <c r="QC6451" s="242"/>
      <c r="QD6451" s="242"/>
      <c r="QE6451" s="242"/>
      <c r="QF6451" s="242"/>
      <c r="QG6451" s="242"/>
      <c r="QH6451" s="242"/>
      <c r="QI6451" s="242"/>
      <c r="QJ6451" s="242"/>
      <c r="QK6451" s="242"/>
    </row>
    <row r="6452" spans="439:453">
      <c r="PW6452" s="242"/>
      <c r="PX6452" s="242"/>
      <c r="PY6452" s="242"/>
      <c r="PZ6452" s="242"/>
      <c r="QA6452" s="242"/>
      <c r="QB6452" s="242"/>
      <c r="QC6452" s="242"/>
      <c r="QD6452" s="242"/>
      <c r="QE6452" s="242"/>
      <c r="QF6452" s="242"/>
      <c r="QG6452" s="242"/>
      <c r="QH6452" s="242"/>
      <c r="QI6452" s="242"/>
      <c r="QJ6452" s="242"/>
      <c r="QK6452" s="242"/>
    </row>
    <row r="6453" spans="439:453">
      <c r="PW6453" s="242"/>
      <c r="PX6453" s="242"/>
      <c r="PY6453" s="242"/>
      <c r="PZ6453" s="242"/>
      <c r="QA6453" s="242"/>
      <c r="QB6453" s="242"/>
      <c r="QC6453" s="242"/>
      <c r="QD6453" s="242"/>
      <c r="QE6453" s="242"/>
      <c r="QF6453" s="242"/>
      <c r="QG6453" s="242"/>
      <c r="QH6453" s="242"/>
      <c r="QI6453" s="242"/>
      <c r="QJ6453" s="242"/>
      <c r="QK6453" s="242"/>
    </row>
    <row r="6454" spans="439:453">
      <c r="PW6454" s="242"/>
      <c r="PX6454" s="242"/>
      <c r="PY6454" s="242"/>
      <c r="PZ6454" s="242"/>
      <c r="QA6454" s="242"/>
      <c r="QB6454" s="242"/>
      <c r="QC6454" s="242"/>
      <c r="QD6454" s="242"/>
      <c r="QE6454" s="242"/>
      <c r="QF6454" s="242"/>
      <c r="QG6454" s="242"/>
      <c r="QH6454" s="242"/>
      <c r="QI6454" s="242"/>
      <c r="QJ6454" s="242"/>
      <c r="QK6454" s="242"/>
    </row>
    <row r="6455" spans="439:453">
      <c r="PW6455" s="242"/>
      <c r="PX6455" s="242"/>
      <c r="PY6455" s="242"/>
      <c r="PZ6455" s="242"/>
      <c r="QA6455" s="242"/>
      <c r="QB6455" s="242"/>
      <c r="QC6455" s="242"/>
      <c r="QD6455" s="242"/>
      <c r="QE6455" s="242"/>
      <c r="QF6455" s="242"/>
      <c r="QG6455" s="242"/>
      <c r="QH6455" s="242"/>
      <c r="QI6455" s="242"/>
      <c r="QJ6455" s="242"/>
      <c r="QK6455" s="242"/>
    </row>
    <row r="6456" spans="439:453">
      <c r="PW6456" s="242"/>
      <c r="PX6456" s="242"/>
      <c r="PY6456" s="242"/>
      <c r="PZ6456" s="242"/>
      <c r="QA6456" s="242"/>
      <c r="QB6456" s="242"/>
      <c r="QC6456" s="242"/>
      <c r="QD6456" s="242"/>
      <c r="QE6456" s="242"/>
      <c r="QF6456" s="242"/>
      <c r="QG6456" s="242"/>
      <c r="QH6456" s="242"/>
      <c r="QI6456" s="242"/>
      <c r="QJ6456" s="242"/>
      <c r="QK6456" s="242"/>
    </row>
    <row r="6457" spans="439:453">
      <c r="PW6457" s="242"/>
      <c r="PX6457" s="242"/>
      <c r="PY6457" s="242"/>
      <c r="PZ6457" s="242"/>
      <c r="QA6457" s="242"/>
      <c r="QB6457" s="242"/>
      <c r="QC6457" s="242"/>
      <c r="QD6457" s="242"/>
      <c r="QE6457" s="242"/>
      <c r="QF6457" s="242"/>
      <c r="QG6457" s="242"/>
      <c r="QH6457" s="242"/>
      <c r="QI6457" s="242"/>
      <c r="QJ6457" s="242"/>
      <c r="QK6457" s="242"/>
    </row>
    <row r="6458" spans="439:453">
      <c r="PW6458" s="242"/>
      <c r="PX6458" s="242"/>
      <c r="PY6458" s="242"/>
      <c r="PZ6458" s="242"/>
      <c r="QA6458" s="242"/>
      <c r="QB6458" s="242"/>
      <c r="QC6458" s="242"/>
      <c r="QD6458" s="242"/>
      <c r="QE6458" s="242"/>
      <c r="QF6458" s="242"/>
      <c r="QG6458" s="242"/>
      <c r="QH6458" s="242"/>
      <c r="QI6458" s="242"/>
      <c r="QJ6458" s="242"/>
      <c r="QK6458" s="242"/>
    </row>
    <row r="6459" spans="439:453">
      <c r="PW6459" s="242"/>
      <c r="PX6459" s="242"/>
      <c r="PY6459" s="242"/>
      <c r="PZ6459" s="242"/>
      <c r="QA6459" s="242"/>
      <c r="QB6459" s="242"/>
      <c r="QC6459" s="242"/>
      <c r="QD6459" s="242"/>
      <c r="QE6459" s="242"/>
      <c r="QF6459" s="242"/>
      <c r="QG6459" s="242"/>
      <c r="QH6459" s="242"/>
      <c r="QI6459" s="242"/>
      <c r="QJ6459" s="242"/>
      <c r="QK6459" s="242"/>
    </row>
    <row r="6460" spans="439:453">
      <c r="PW6460" s="242"/>
      <c r="PX6460" s="242"/>
      <c r="PY6460" s="242"/>
      <c r="PZ6460" s="242"/>
      <c r="QA6460" s="242"/>
      <c r="QB6460" s="242"/>
      <c r="QC6460" s="242"/>
      <c r="QD6460" s="242"/>
      <c r="QE6460" s="242"/>
      <c r="QF6460" s="242"/>
      <c r="QG6460" s="242"/>
      <c r="QH6460" s="242"/>
      <c r="QI6460" s="242"/>
      <c r="QJ6460" s="242"/>
      <c r="QK6460" s="242"/>
    </row>
    <row r="6461" spans="439:453">
      <c r="PW6461" s="242"/>
      <c r="PX6461" s="242"/>
      <c r="PY6461" s="242"/>
      <c r="PZ6461" s="242"/>
      <c r="QA6461" s="242"/>
      <c r="QB6461" s="242"/>
      <c r="QC6461" s="242"/>
      <c r="QD6461" s="242"/>
      <c r="QE6461" s="242"/>
      <c r="QF6461" s="242"/>
      <c r="QG6461" s="242"/>
      <c r="QH6461" s="242"/>
      <c r="QI6461" s="242"/>
      <c r="QJ6461" s="242"/>
      <c r="QK6461" s="242"/>
    </row>
    <row r="6462" spans="439:453">
      <c r="PW6462" s="242"/>
      <c r="PX6462" s="242"/>
      <c r="PY6462" s="242"/>
      <c r="PZ6462" s="242"/>
      <c r="QA6462" s="242"/>
      <c r="QB6462" s="242"/>
      <c r="QC6462" s="242"/>
      <c r="QD6462" s="242"/>
      <c r="QE6462" s="242"/>
      <c r="QF6462" s="242"/>
      <c r="QG6462" s="242"/>
      <c r="QH6462" s="242"/>
      <c r="QI6462" s="242"/>
      <c r="QJ6462" s="242"/>
      <c r="QK6462" s="242"/>
    </row>
    <row r="6463" spans="439:453">
      <c r="PW6463" s="242"/>
      <c r="PX6463" s="242"/>
      <c r="PY6463" s="242"/>
      <c r="PZ6463" s="242"/>
      <c r="QA6463" s="242"/>
      <c r="QB6463" s="242"/>
      <c r="QC6463" s="242"/>
      <c r="QD6463" s="242"/>
      <c r="QE6463" s="242"/>
      <c r="QF6463" s="242"/>
      <c r="QG6463" s="242"/>
      <c r="QH6463" s="242"/>
      <c r="QI6463" s="242"/>
      <c r="QJ6463" s="242"/>
      <c r="QK6463" s="242"/>
    </row>
    <row r="6464" spans="439:453">
      <c r="PW6464" s="242"/>
      <c r="PX6464" s="242"/>
      <c r="PY6464" s="242"/>
      <c r="PZ6464" s="242"/>
      <c r="QA6464" s="242"/>
      <c r="QB6464" s="242"/>
      <c r="QC6464" s="242"/>
      <c r="QD6464" s="242"/>
      <c r="QE6464" s="242"/>
      <c r="QF6464" s="242"/>
      <c r="QG6464" s="242"/>
      <c r="QH6464" s="242"/>
      <c r="QI6464" s="242"/>
      <c r="QJ6464" s="242"/>
      <c r="QK6464" s="242"/>
    </row>
    <row r="6465" spans="439:453">
      <c r="PW6465" s="242"/>
      <c r="PX6465" s="242"/>
      <c r="PY6465" s="242"/>
      <c r="PZ6465" s="242"/>
      <c r="QA6465" s="242"/>
      <c r="QB6465" s="242"/>
      <c r="QC6465" s="242"/>
      <c r="QD6465" s="242"/>
      <c r="QE6465" s="242"/>
      <c r="QF6465" s="242"/>
      <c r="QG6465" s="242"/>
      <c r="QH6465" s="242"/>
      <c r="QI6465" s="242"/>
      <c r="QJ6465" s="242"/>
      <c r="QK6465" s="242"/>
    </row>
    <row r="6466" spans="439:453">
      <c r="PW6466" s="242"/>
      <c r="PX6466" s="242"/>
      <c r="PY6466" s="242"/>
      <c r="PZ6466" s="242"/>
      <c r="QA6466" s="242"/>
      <c r="QB6466" s="242"/>
      <c r="QC6466" s="242"/>
      <c r="QD6466" s="242"/>
      <c r="QE6466" s="242"/>
      <c r="QF6466" s="242"/>
      <c r="QG6466" s="242"/>
      <c r="QH6466" s="242"/>
      <c r="QI6466" s="242"/>
      <c r="QJ6466" s="242"/>
      <c r="QK6466" s="242"/>
    </row>
    <row r="6467" spans="439:453">
      <c r="PW6467" s="242"/>
      <c r="PX6467" s="242"/>
      <c r="PY6467" s="242"/>
      <c r="PZ6467" s="242"/>
      <c r="QA6467" s="242"/>
      <c r="QB6467" s="242"/>
      <c r="QC6467" s="242"/>
      <c r="QD6467" s="242"/>
      <c r="QE6467" s="242"/>
      <c r="QF6467" s="242"/>
      <c r="QG6467" s="242"/>
      <c r="QH6467" s="242"/>
      <c r="QI6467" s="242"/>
      <c r="QJ6467" s="242"/>
      <c r="QK6467" s="242"/>
    </row>
    <row r="6468" spans="439:453">
      <c r="PW6468" s="242"/>
      <c r="PX6468" s="242"/>
      <c r="PY6468" s="242"/>
      <c r="PZ6468" s="242"/>
      <c r="QA6468" s="242"/>
      <c r="QB6468" s="242"/>
      <c r="QC6468" s="242"/>
      <c r="QD6468" s="242"/>
      <c r="QE6468" s="242"/>
      <c r="QF6468" s="242"/>
      <c r="QG6468" s="242"/>
      <c r="QH6468" s="242"/>
      <c r="QI6468" s="242"/>
      <c r="QJ6468" s="242"/>
      <c r="QK6468" s="242"/>
    </row>
    <row r="6469" spans="439:453">
      <c r="PW6469" s="242"/>
      <c r="PX6469" s="242"/>
      <c r="PY6469" s="242"/>
      <c r="PZ6469" s="242"/>
      <c r="QA6469" s="242"/>
      <c r="QB6469" s="242"/>
      <c r="QC6469" s="242"/>
      <c r="QD6469" s="242"/>
      <c r="QE6469" s="242"/>
      <c r="QF6469" s="242"/>
      <c r="QG6469" s="242"/>
      <c r="QH6469" s="242"/>
      <c r="QI6469" s="242"/>
      <c r="QJ6469" s="242"/>
      <c r="QK6469" s="242"/>
    </row>
    <row r="6470" spans="439:453">
      <c r="PW6470" s="242"/>
      <c r="PX6470" s="242"/>
      <c r="PY6470" s="242"/>
      <c r="PZ6470" s="242"/>
      <c r="QA6470" s="242"/>
      <c r="QB6470" s="242"/>
      <c r="QC6470" s="242"/>
      <c r="QD6470" s="242"/>
      <c r="QE6470" s="242"/>
      <c r="QF6470" s="242"/>
      <c r="QG6470" s="242"/>
      <c r="QH6470" s="242"/>
      <c r="QI6470" s="242"/>
      <c r="QJ6470" s="242"/>
      <c r="QK6470" s="242"/>
    </row>
    <row r="6471" spans="439:453">
      <c r="PW6471" s="242"/>
      <c r="PX6471" s="242"/>
      <c r="PY6471" s="242"/>
      <c r="PZ6471" s="242"/>
      <c r="QA6471" s="242"/>
      <c r="QB6471" s="242"/>
      <c r="QC6471" s="242"/>
      <c r="QD6471" s="242"/>
      <c r="QE6471" s="242"/>
      <c r="QF6471" s="242"/>
      <c r="QG6471" s="242"/>
      <c r="QH6471" s="242"/>
      <c r="QI6471" s="242"/>
      <c r="QJ6471" s="242"/>
      <c r="QK6471" s="242"/>
    </row>
    <row r="6472" spans="439:453">
      <c r="PW6472" s="242"/>
      <c r="PX6472" s="242"/>
      <c r="PY6472" s="242"/>
      <c r="PZ6472" s="242"/>
      <c r="QA6472" s="242"/>
      <c r="QB6472" s="242"/>
      <c r="QC6472" s="242"/>
      <c r="QD6472" s="242"/>
      <c r="QE6472" s="242"/>
      <c r="QF6472" s="242"/>
      <c r="QG6472" s="242"/>
      <c r="QH6472" s="242"/>
      <c r="QI6472" s="242"/>
      <c r="QJ6472" s="242"/>
      <c r="QK6472" s="242"/>
    </row>
    <row r="6473" spans="439:453">
      <c r="PW6473" s="242"/>
      <c r="PX6473" s="242"/>
      <c r="PY6473" s="242"/>
      <c r="PZ6473" s="242"/>
      <c r="QA6473" s="242"/>
      <c r="QB6473" s="242"/>
      <c r="QC6473" s="242"/>
      <c r="QD6473" s="242"/>
      <c r="QE6473" s="242"/>
      <c r="QF6473" s="242"/>
      <c r="QG6473" s="242"/>
      <c r="QH6473" s="242"/>
      <c r="QI6473" s="242"/>
      <c r="QJ6473" s="242"/>
      <c r="QK6473" s="242"/>
    </row>
    <row r="6474" spans="439:453">
      <c r="PW6474" s="242"/>
      <c r="PX6474" s="242"/>
      <c r="PY6474" s="242"/>
      <c r="PZ6474" s="242"/>
      <c r="QA6474" s="242"/>
      <c r="QB6474" s="242"/>
      <c r="QC6474" s="242"/>
      <c r="QD6474" s="242"/>
      <c r="QE6474" s="242"/>
      <c r="QF6474" s="242"/>
      <c r="QG6474" s="242"/>
      <c r="QH6474" s="242"/>
      <c r="QI6474" s="242"/>
      <c r="QJ6474" s="242"/>
      <c r="QK6474" s="242"/>
    </row>
    <row r="6475" spans="439:453">
      <c r="PW6475" s="242"/>
      <c r="PX6475" s="242"/>
      <c r="PY6475" s="242"/>
      <c r="PZ6475" s="242"/>
      <c r="QA6475" s="242"/>
      <c r="QB6475" s="242"/>
      <c r="QC6475" s="242"/>
      <c r="QD6475" s="242"/>
      <c r="QE6475" s="242"/>
      <c r="QF6475" s="242"/>
      <c r="QG6475" s="242"/>
      <c r="QH6475" s="242"/>
      <c r="QI6475" s="242"/>
      <c r="QJ6475" s="242"/>
      <c r="QK6475" s="242"/>
    </row>
    <row r="6476" spans="439:453">
      <c r="PW6476" s="242"/>
      <c r="PX6476" s="242"/>
      <c r="PY6476" s="242"/>
      <c r="PZ6476" s="242"/>
      <c r="QA6476" s="242"/>
      <c r="QB6476" s="242"/>
      <c r="QC6476" s="242"/>
      <c r="QD6476" s="242"/>
      <c r="QE6476" s="242"/>
      <c r="QF6476" s="242"/>
      <c r="QG6476" s="242"/>
      <c r="QH6476" s="242"/>
      <c r="QI6476" s="242"/>
      <c r="QJ6476" s="242"/>
      <c r="QK6476" s="242"/>
    </row>
    <row r="6477" spans="439:453">
      <c r="PW6477" s="242"/>
      <c r="PX6477" s="242"/>
      <c r="PY6477" s="242"/>
      <c r="PZ6477" s="242"/>
      <c r="QA6477" s="242"/>
      <c r="QB6477" s="242"/>
      <c r="QC6477" s="242"/>
      <c r="QD6477" s="242"/>
      <c r="QE6477" s="242"/>
      <c r="QF6477" s="242"/>
      <c r="QG6477" s="242"/>
      <c r="QH6477" s="242"/>
      <c r="QI6477" s="242"/>
      <c r="QJ6477" s="242"/>
      <c r="QK6477" s="242"/>
    </row>
    <row r="6478" spans="439:453">
      <c r="PW6478" s="242"/>
      <c r="PX6478" s="242"/>
      <c r="PY6478" s="242"/>
      <c r="PZ6478" s="242"/>
      <c r="QA6478" s="242"/>
      <c r="QB6478" s="242"/>
      <c r="QC6478" s="242"/>
      <c r="QD6478" s="242"/>
      <c r="QE6478" s="242"/>
      <c r="QF6478" s="242"/>
      <c r="QG6478" s="242"/>
      <c r="QH6478" s="242"/>
      <c r="QI6478" s="242"/>
      <c r="QJ6478" s="242"/>
      <c r="QK6478" s="242"/>
    </row>
    <row r="6479" spans="439:453">
      <c r="PW6479" s="242"/>
      <c r="PX6479" s="242"/>
      <c r="PY6479" s="242"/>
      <c r="PZ6479" s="242"/>
      <c r="QA6479" s="242"/>
      <c r="QB6479" s="242"/>
      <c r="QC6479" s="242"/>
      <c r="QD6479" s="242"/>
      <c r="QE6479" s="242"/>
      <c r="QF6479" s="242"/>
      <c r="QG6479" s="242"/>
      <c r="QH6479" s="242"/>
      <c r="QI6479" s="242"/>
      <c r="QJ6479" s="242"/>
      <c r="QK6479" s="242"/>
    </row>
    <row r="6480" spans="439:453">
      <c r="PW6480" s="242"/>
      <c r="PX6480" s="242"/>
      <c r="PY6480" s="242"/>
      <c r="PZ6480" s="242"/>
      <c r="QA6480" s="242"/>
      <c r="QB6480" s="242"/>
      <c r="QC6480" s="242"/>
      <c r="QD6480" s="242"/>
      <c r="QE6480" s="242"/>
      <c r="QF6480" s="242"/>
      <c r="QG6480" s="242"/>
      <c r="QH6480" s="242"/>
      <c r="QI6480" s="242"/>
      <c r="QJ6480" s="242"/>
      <c r="QK6480" s="242"/>
    </row>
    <row r="6481" spans="439:453">
      <c r="PW6481" s="242"/>
      <c r="PX6481" s="242"/>
      <c r="PY6481" s="242"/>
      <c r="PZ6481" s="242"/>
      <c r="QA6481" s="242"/>
      <c r="QB6481" s="242"/>
      <c r="QC6481" s="242"/>
      <c r="QD6481" s="242"/>
      <c r="QE6481" s="242"/>
      <c r="QF6481" s="242"/>
      <c r="QG6481" s="242"/>
      <c r="QH6481" s="242"/>
      <c r="QI6481" s="242"/>
      <c r="QJ6481" s="242"/>
      <c r="QK6481" s="242"/>
    </row>
    <row r="6482" spans="439:453">
      <c r="PW6482" s="242"/>
      <c r="PX6482" s="242"/>
      <c r="PY6482" s="242"/>
      <c r="PZ6482" s="242"/>
      <c r="QA6482" s="242"/>
      <c r="QB6482" s="242"/>
      <c r="QC6482" s="242"/>
      <c r="QD6482" s="242"/>
      <c r="QE6482" s="242"/>
      <c r="QF6482" s="242"/>
      <c r="QG6482" s="242"/>
      <c r="QH6482" s="242"/>
      <c r="QI6482" s="242"/>
      <c r="QJ6482" s="242"/>
      <c r="QK6482" s="242"/>
    </row>
    <row r="6483" spans="439:453">
      <c r="PW6483" s="242"/>
      <c r="PX6483" s="242"/>
      <c r="PY6483" s="242"/>
      <c r="PZ6483" s="242"/>
      <c r="QA6483" s="242"/>
      <c r="QB6483" s="242"/>
      <c r="QC6483" s="242"/>
      <c r="QD6483" s="242"/>
      <c r="QE6483" s="242"/>
      <c r="QF6483" s="242"/>
      <c r="QG6483" s="242"/>
      <c r="QH6483" s="242"/>
      <c r="QI6483" s="242"/>
      <c r="QJ6483" s="242"/>
      <c r="QK6483" s="242"/>
    </row>
    <row r="6484" spans="439:453">
      <c r="PW6484" s="242"/>
      <c r="PX6484" s="242"/>
      <c r="PY6484" s="242"/>
      <c r="PZ6484" s="242"/>
      <c r="QA6484" s="242"/>
      <c r="QB6484" s="242"/>
      <c r="QC6484" s="242"/>
      <c r="QD6484" s="242"/>
      <c r="QE6484" s="242"/>
      <c r="QF6484" s="242"/>
      <c r="QG6484" s="242"/>
      <c r="QH6484" s="242"/>
      <c r="QI6484" s="242"/>
      <c r="QJ6484" s="242"/>
      <c r="QK6484" s="242"/>
    </row>
    <row r="6485" spans="439:453">
      <c r="PW6485" s="242"/>
      <c r="PX6485" s="242"/>
      <c r="PY6485" s="242"/>
      <c r="PZ6485" s="242"/>
      <c r="QA6485" s="242"/>
      <c r="QB6485" s="242"/>
      <c r="QC6485" s="242"/>
      <c r="QD6485" s="242"/>
      <c r="QE6485" s="242"/>
      <c r="QF6485" s="242"/>
      <c r="QG6485" s="242"/>
      <c r="QH6485" s="242"/>
      <c r="QI6485" s="242"/>
      <c r="QJ6485" s="242"/>
      <c r="QK6485" s="242"/>
    </row>
    <row r="6486" spans="439:453">
      <c r="PW6486" s="242"/>
      <c r="PX6486" s="242"/>
      <c r="PY6486" s="242"/>
      <c r="PZ6486" s="242"/>
      <c r="QA6486" s="242"/>
      <c r="QB6486" s="242"/>
      <c r="QC6486" s="242"/>
      <c r="QD6486" s="242"/>
      <c r="QE6486" s="242"/>
      <c r="QF6486" s="242"/>
      <c r="QG6486" s="242"/>
      <c r="QH6486" s="242"/>
      <c r="QI6486" s="242"/>
      <c r="QJ6486" s="242"/>
      <c r="QK6486" s="242"/>
    </row>
    <row r="6487" spans="439:453">
      <c r="PW6487" s="242"/>
      <c r="PX6487" s="242"/>
      <c r="PY6487" s="242"/>
      <c r="PZ6487" s="242"/>
      <c r="QA6487" s="242"/>
      <c r="QB6487" s="242"/>
      <c r="QC6487" s="242"/>
      <c r="QD6487" s="242"/>
      <c r="QE6487" s="242"/>
      <c r="QF6487" s="242"/>
      <c r="QG6487" s="242"/>
      <c r="QH6487" s="242"/>
      <c r="QI6487" s="242"/>
      <c r="QJ6487" s="242"/>
      <c r="QK6487" s="242"/>
    </row>
    <row r="6488" spans="439:453">
      <c r="PW6488" s="242"/>
      <c r="PX6488" s="242"/>
      <c r="PY6488" s="242"/>
      <c r="PZ6488" s="242"/>
      <c r="QA6488" s="242"/>
      <c r="QB6488" s="242"/>
      <c r="QC6488" s="242"/>
      <c r="QD6488" s="242"/>
      <c r="QE6488" s="242"/>
      <c r="QF6488" s="242"/>
      <c r="QG6488" s="242"/>
      <c r="QH6488" s="242"/>
      <c r="QI6488" s="242"/>
      <c r="QJ6488" s="242"/>
      <c r="QK6488" s="242"/>
    </row>
    <row r="6489" spans="439:453">
      <c r="PW6489" s="242"/>
      <c r="PX6489" s="242"/>
      <c r="PY6489" s="242"/>
      <c r="PZ6489" s="242"/>
      <c r="QA6489" s="242"/>
      <c r="QB6489" s="242"/>
      <c r="QC6489" s="242"/>
      <c r="QD6489" s="242"/>
      <c r="QE6489" s="242"/>
      <c r="QF6489" s="242"/>
      <c r="QG6489" s="242"/>
      <c r="QH6489" s="242"/>
      <c r="QI6489" s="242"/>
      <c r="QJ6489" s="242"/>
      <c r="QK6489" s="242"/>
    </row>
    <row r="6490" spans="439:453">
      <c r="PW6490" s="242"/>
      <c r="PX6490" s="242"/>
      <c r="PY6490" s="242"/>
      <c r="PZ6490" s="242"/>
      <c r="QA6490" s="242"/>
      <c r="QB6490" s="242"/>
      <c r="QC6490" s="242"/>
      <c r="QD6490" s="242"/>
      <c r="QE6490" s="242"/>
      <c r="QF6490" s="242"/>
      <c r="QG6490" s="242"/>
      <c r="QH6490" s="242"/>
      <c r="QI6490" s="242"/>
      <c r="QJ6490" s="242"/>
      <c r="QK6490" s="242"/>
    </row>
    <row r="6491" spans="439:453">
      <c r="PW6491" s="242"/>
      <c r="PX6491" s="242"/>
      <c r="PY6491" s="242"/>
      <c r="PZ6491" s="242"/>
      <c r="QA6491" s="242"/>
      <c r="QB6491" s="242"/>
      <c r="QC6491" s="242"/>
      <c r="QD6491" s="242"/>
      <c r="QE6491" s="242"/>
      <c r="QF6491" s="242"/>
      <c r="QG6491" s="242"/>
      <c r="QH6491" s="242"/>
      <c r="QI6491" s="242"/>
      <c r="QJ6491" s="242"/>
      <c r="QK6491" s="242"/>
    </row>
    <row r="6492" spans="439:453">
      <c r="PW6492" s="242"/>
      <c r="PX6492" s="242"/>
      <c r="PY6492" s="242"/>
      <c r="PZ6492" s="242"/>
      <c r="QA6492" s="242"/>
      <c r="QB6492" s="242"/>
      <c r="QC6492" s="242"/>
      <c r="QD6492" s="242"/>
      <c r="QE6492" s="242"/>
      <c r="QF6492" s="242"/>
      <c r="QG6492" s="242"/>
      <c r="QH6492" s="242"/>
      <c r="QI6492" s="242"/>
      <c r="QJ6492" s="242"/>
      <c r="QK6492" s="242"/>
    </row>
    <row r="6493" spans="439:453">
      <c r="PW6493" s="242"/>
      <c r="PX6493" s="242"/>
      <c r="PY6493" s="242"/>
      <c r="PZ6493" s="242"/>
      <c r="QA6493" s="242"/>
      <c r="QB6493" s="242"/>
      <c r="QC6493" s="242"/>
      <c r="QD6493" s="242"/>
      <c r="QE6493" s="242"/>
      <c r="QF6493" s="242"/>
      <c r="QG6493" s="242"/>
      <c r="QH6493" s="242"/>
      <c r="QI6493" s="242"/>
      <c r="QJ6493" s="242"/>
      <c r="QK6493" s="242"/>
    </row>
    <row r="6494" spans="439:453">
      <c r="PW6494" s="242"/>
      <c r="PX6494" s="242"/>
      <c r="PY6494" s="242"/>
      <c r="PZ6494" s="242"/>
      <c r="QA6494" s="242"/>
      <c r="QB6494" s="242"/>
      <c r="QC6494" s="242"/>
      <c r="QD6494" s="242"/>
      <c r="QE6494" s="242"/>
      <c r="QF6494" s="242"/>
      <c r="QG6494" s="242"/>
      <c r="QH6494" s="242"/>
      <c r="QI6494" s="242"/>
      <c r="QJ6494" s="242"/>
      <c r="QK6494" s="242"/>
    </row>
    <row r="6495" spans="439:453">
      <c r="PW6495" s="242"/>
      <c r="PX6495" s="242"/>
      <c r="PY6495" s="242"/>
      <c r="PZ6495" s="242"/>
      <c r="QA6495" s="242"/>
      <c r="QB6495" s="242"/>
      <c r="QC6495" s="242"/>
      <c r="QD6495" s="242"/>
      <c r="QE6495" s="242"/>
      <c r="QF6495" s="242"/>
      <c r="QG6495" s="242"/>
      <c r="QH6495" s="242"/>
      <c r="QI6495" s="242"/>
      <c r="QJ6495" s="242"/>
      <c r="QK6495" s="242"/>
    </row>
    <row r="6496" spans="439:453">
      <c r="PW6496" s="242"/>
      <c r="PX6496" s="242"/>
      <c r="PY6496" s="242"/>
      <c r="PZ6496" s="242"/>
      <c r="QA6496" s="242"/>
      <c r="QB6496" s="242"/>
      <c r="QC6496" s="242"/>
      <c r="QD6496" s="242"/>
      <c r="QE6496" s="242"/>
      <c r="QF6496" s="242"/>
      <c r="QG6496" s="242"/>
      <c r="QH6496" s="242"/>
      <c r="QI6496" s="242"/>
      <c r="QJ6496" s="242"/>
      <c r="QK6496" s="242"/>
    </row>
    <row r="6497" spans="439:453">
      <c r="PW6497" s="242"/>
      <c r="PX6497" s="242"/>
      <c r="PY6497" s="242"/>
      <c r="PZ6497" s="242"/>
      <c r="QA6497" s="242"/>
      <c r="QB6497" s="242"/>
      <c r="QC6497" s="242"/>
      <c r="QD6497" s="242"/>
      <c r="QE6497" s="242"/>
      <c r="QF6497" s="242"/>
      <c r="QG6497" s="242"/>
      <c r="QH6497" s="242"/>
      <c r="QI6497" s="242"/>
      <c r="QJ6497" s="242"/>
      <c r="QK6497" s="242"/>
    </row>
    <row r="6498" spans="439:453">
      <c r="PW6498" s="242"/>
      <c r="PX6498" s="242"/>
      <c r="PY6498" s="242"/>
      <c r="PZ6498" s="242"/>
      <c r="QA6498" s="242"/>
      <c r="QB6498" s="242"/>
      <c r="QC6498" s="242"/>
      <c r="QD6498" s="242"/>
      <c r="QE6498" s="242"/>
      <c r="QF6498" s="242"/>
      <c r="QG6498" s="242"/>
      <c r="QH6498" s="242"/>
      <c r="QI6498" s="242"/>
      <c r="QJ6498" s="242"/>
      <c r="QK6498" s="242"/>
    </row>
    <row r="6499" spans="439:453">
      <c r="PW6499" s="242"/>
      <c r="PX6499" s="242"/>
      <c r="PY6499" s="242"/>
      <c r="PZ6499" s="242"/>
      <c r="QA6499" s="242"/>
      <c r="QB6499" s="242"/>
      <c r="QC6499" s="242"/>
      <c r="QD6499" s="242"/>
      <c r="QE6499" s="242"/>
      <c r="QF6499" s="242"/>
      <c r="QG6499" s="242"/>
      <c r="QH6499" s="242"/>
      <c r="QI6499" s="242"/>
      <c r="QJ6499" s="242"/>
      <c r="QK6499" s="242"/>
    </row>
    <row r="6500" spans="439:453">
      <c r="PW6500" s="242"/>
      <c r="PX6500" s="242"/>
      <c r="PY6500" s="242"/>
      <c r="PZ6500" s="242"/>
      <c r="QA6500" s="242"/>
      <c r="QB6500" s="242"/>
      <c r="QC6500" s="242"/>
      <c r="QD6500" s="242"/>
      <c r="QE6500" s="242"/>
      <c r="QF6500" s="242"/>
      <c r="QG6500" s="242"/>
      <c r="QH6500" s="242"/>
      <c r="QI6500" s="242"/>
      <c r="QJ6500" s="242"/>
      <c r="QK6500" s="242"/>
    </row>
    <row r="6501" spans="439:453">
      <c r="PW6501" s="242"/>
      <c r="PX6501" s="242"/>
      <c r="PY6501" s="242"/>
      <c r="PZ6501" s="242"/>
      <c r="QA6501" s="242"/>
      <c r="QB6501" s="242"/>
      <c r="QC6501" s="242"/>
      <c r="QD6501" s="242"/>
      <c r="QE6501" s="242"/>
      <c r="QF6501" s="242"/>
      <c r="QG6501" s="242"/>
      <c r="QH6501" s="242"/>
      <c r="QI6501" s="242"/>
      <c r="QJ6501" s="242"/>
      <c r="QK6501" s="242"/>
    </row>
    <row r="6502" spans="439:453">
      <c r="PW6502" s="242"/>
      <c r="PX6502" s="242"/>
      <c r="PY6502" s="242"/>
      <c r="PZ6502" s="242"/>
      <c r="QA6502" s="242"/>
      <c r="QB6502" s="242"/>
      <c r="QC6502" s="242"/>
      <c r="QD6502" s="242"/>
      <c r="QE6502" s="242"/>
      <c r="QF6502" s="242"/>
      <c r="QG6502" s="242"/>
      <c r="QH6502" s="242"/>
      <c r="QI6502" s="242"/>
      <c r="QJ6502" s="242"/>
      <c r="QK6502" s="242"/>
    </row>
    <row r="6503" spans="439:453">
      <c r="PW6503" s="242"/>
      <c r="PX6503" s="242"/>
      <c r="PY6503" s="242"/>
      <c r="PZ6503" s="242"/>
      <c r="QA6503" s="242"/>
      <c r="QB6503" s="242"/>
      <c r="QC6503" s="242"/>
      <c r="QD6503" s="242"/>
      <c r="QE6503" s="242"/>
      <c r="QF6503" s="242"/>
      <c r="QG6503" s="242"/>
      <c r="QH6503" s="242"/>
      <c r="QI6503" s="242"/>
      <c r="QJ6503" s="242"/>
      <c r="QK6503" s="242"/>
    </row>
    <row r="6504" spans="439:453">
      <c r="PW6504" s="242"/>
      <c r="PX6504" s="242"/>
      <c r="PY6504" s="242"/>
      <c r="PZ6504" s="242"/>
      <c r="QA6504" s="242"/>
      <c r="QB6504" s="242"/>
      <c r="QC6504" s="242"/>
      <c r="QD6504" s="242"/>
      <c r="QE6504" s="242"/>
      <c r="QF6504" s="242"/>
      <c r="QG6504" s="242"/>
      <c r="QH6504" s="242"/>
      <c r="QI6504" s="242"/>
      <c r="QJ6504" s="242"/>
      <c r="QK6504" s="242"/>
    </row>
    <row r="6505" spans="439:453">
      <c r="PW6505" s="242"/>
      <c r="PX6505" s="242"/>
      <c r="PY6505" s="242"/>
      <c r="PZ6505" s="242"/>
      <c r="QA6505" s="242"/>
      <c r="QB6505" s="242"/>
      <c r="QC6505" s="242"/>
      <c r="QD6505" s="242"/>
      <c r="QE6505" s="242"/>
      <c r="QF6505" s="242"/>
      <c r="QG6505" s="242"/>
      <c r="QH6505" s="242"/>
      <c r="QI6505" s="242"/>
      <c r="QJ6505" s="242"/>
      <c r="QK6505" s="242"/>
    </row>
    <row r="6506" spans="439:453">
      <c r="PW6506" s="242"/>
      <c r="PX6506" s="242"/>
      <c r="PY6506" s="242"/>
      <c r="PZ6506" s="242"/>
      <c r="QA6506" s="242"/>
      <c r="QB6506" s="242"/>
      <c r="QC6506" s="242"/>
      <c r="QD6506" s="242"/>
      <c r="QE6506" s="242"/>
      <c r="QF6506" s="242"/>
      <c r="QG6506" s="242"/>
      <c r="QH6506" s="242"/>
      <c r="QI6506" s="242"/>
      <c r="QJ6506" s="242"/>
      <c r="QK6506" s="242"/>
    </row>
    <row r="6507" spans="439:453">
      <c r="PW6507" s="242"/>
      <c r="PX6507" s="242"/>
      <c r="PY6507" s="242"/>
      <c r="PZ6507" s="242"/>
      <c r="QA6507" s="242"/>
      <c r="QB6507" s="242"/>
      <c r="QC6507" s="242"/>
      <c r="QD6507" s="242"/>
      <c r="QE6507" s="242"/>
      <c r="QF6507" s="242"/>
      <c r="QG6507" s="242"/>
      <c r="QH6507" s="242"/>
      <c r="QI6507" s="242"/>
      <c r="QJ6507" s="242"/>
      <c r="QK6507" s="242"/>
    </row>
    <row r="6508" spans="439:453">
      <c r="PW6508" s="242"/>
      <c r="PX6508" s="242"/>
      <c r="PY6508" s="242"/>
      <c r="PZ6508" s="242"/>
      <c r="QA6508" s="242"/>
      <c r="QB6508" s="242"/>
      <c r="QC6508" s="242"/>
      <c r="QD6508" s="242"/>
      <c r="QE6508" s="242"/>
      <c r="QF6508" s="242"/>
      <c r="QG6508" s="242"/>
      <c r="QH6508" s="242"/>
      <c r="QI6508" s="242"/>
      <c r="QJ6508" s="242"/>
      <c r="QK6508" s="242"/>
    </row>
    <row r="6509" spans="439:453">
      <c r="PW6509" s="242"/>
      <c r="PX6509" s="242"/>
      <c r="PY6509" s="242"/>
      <c r="PZ6509" s="242"/>
      <c r="QA6509" s="242"/>
      <c r="QB6509" s="242"/>
      <c r="QC6509" s="242"/>
      <c r="QD6509" s="242"/>
      <c r="QE6509" s="242"/>
      <c r="QF6509" s="242"/>
      <c r="QG6509" s="242"/>
      <c r="QH6509" s="242"/>
      <c r="QI6509" s="242"/>
      <c r="QJ6509" s="242"/>
      <c r="QK6509" s="242"/>
    </row>
    <row r="6510" spans="439:453">
      <c r="PW6510" s="242"/>
      <c r="PX6510" s="242"/>
      <c r="PY6510" s="242"/>
      <c r="PZ6510" s="242"/>
      <c r="QA6510" s="242"/>
      <c r="QB6510" s="242"/>
      <c r="QC6510" s="242"/>
      <c r="QD6510" s="242"/>
      <c r="QE6510" s="242"/>
      <c r="QF6510" s="242"/>
      <c r="QG6510" s="242"/>
      <c r="QH6510" s="242"/>
      <c r="QI6510" s="242"/>
      <c r="QJ6510" s="242"/>
      <c r="QK6510" s="242"/>
    </row>
    <row r="6511" spans="439:453">
      <c r="PW6511" s="242"/>
      <c r="PX6511" s="242"/>
      <c r="PY6511" s="242"/>
      <c r="PZ6511" s="242"/>
      <c r="QA6511" s="242"/>
      <c r="QB6511" s="242"/>
      <c r="QC6511" s="242"/>
      <c r="QD6511" s="242"/>
      <c r="QE6511" s="242"/>
      <c r="QF6511" s="242"/>
      <c r="QG6511" s="242"/>
      <c r="QH6511" s="242"/>
      <c r="QI6511" s="242"/>
      <c r="QJ6511" s="242"/>
      <c r="QK6511" s="242"/>
    </row>
    <row r="6512" spans="439:453">
      <c r="PW6512" s="242"/>
      <c r="PX6512" s="242"/>
      <c r="PY6512" s="242"/>
      <c r="PZ6512" s="242"/>
      <c r="QA6512" s="242"/>
      <c r="QB6512" s="242"/>
      <c r="QC6512" s="242"/>
      <c r="QD6512" s="242"/>
      <c r="QE6512" s="242"/>
      <c r="QF6512" s="242"/>
      <c r="QG6512" s="242"/>
      <c r="QH6512" s="242"/>
      <c r="QI6512" s="242"/>
      <c r="QJ6512" s="242"/>
      <c r="QK6512" s="242"/>
    </row>
    <row r="6513" spans="439:453">
      <c r="PW6513" s="242"/>
      <c r="PX6513" s="242"/>
      <c r="PY6513" s="242"/>
      <c r="PZ6513" s="242"/>
      <c r="QA6513" s="242"/>
      <c r="QB6513" s="242"/>
      <c r="QC6513" s="242"/>
      <c r="QD6513" s="242"/>
      <c r="QE6513" s="242"/>
      <c r="QF6513" s="242"/>
      <c r="QG6513" s="242"/>
      <c r="QH6513" s="242"/>
      <c r="QI6513" s="242"/>
      <c r="QJ6513" s="242"/>
      <c r="QK6513" s="242"/>
    </row>
    <row r="6514" spans="439:453">
      <c r="PW6514" s="242"/>
      <c r="PX6514" s="242"/>
      <c r="PY6514" s="242"/>
      <c r="PZ6514" s="242"/>
      <c r="QA6514" s="242"/>
      <c r="QB6514" s="242"/>
      <c r="QC6514" s="242"/>
      <c r="QD6514" s="242"/>
      <c r="QE6514" s="242"/>
      <c r="QF6514" s="242"/>
      <c r="QG6514" s="242"/>
      <c r="QH6514" s="242"/>
      <c r="QI6514" s="242"/>
      <c r="QJ6514" s="242"/>
      <c r="QK6514" s="242"/>
    </row>
    <row r="6515" spans="439:453">
      <c r="PW6515" s="242"/>
      <c r="PX6515" s="242"/>
      <c r="PY6515" s="242"/>
      <c r="PZ6515" s="242"/>
      <c r="QA6515" s="242"/>
      <c r="QB6515" s="242"/>
      <c r="QC6515" s="242"/>
      <c r="QD6515" s="242"/>
      <c r="QE6515" s="242"/>
      <c r="QF6515" s="242"/>
      <c r="QG6515" s="242"/>
      <c r="QH6515" s="242"/>
      <c r="QI6515" s="242"/>
      <c r="QJ6515" s="242"/>
      <c r="QK6515" s="242"/>
    </row>
    <row r="6516" spans="439:453">
      <c r="PW6516" s="242"/>
      <c r="PX6516" s="242"/>
      <c r="PY6516" s="242"/>
      <c r="PZ6516" s="242"/>
      <c r="QA6516" s="242"/>
      <c r="QB6516" s="242"/>
      <c r="QC6516" s="242"/>
      <c r="QD6516" s="242"/>
      <c r="QE6516" s="242"/>
      <c r="QF6516" s="242"/>
      <c r="QG6516" s="242"/>
      <c r="QH6516" s="242"/>
      <c r="QI6516" s="242"/>
      <c r="QJ6516" s="242"/>
      <c r="QK6516" s="242"/>
    </row>
    <row r="6517" spans="439:453">
      <c r="PW6517" s="242"/>
      <c r="PX6517" s="242"/>
      <c r="PY6517" s="242"/>
      <c r="PZ6517" s="242"/>
      <c r="QA6517" s="242"/>
      <c r="QB6517" s="242"/>
      <c r="QC6517" s="242"/>
      <c r="QD6517" s="242"/>
      <c r="QE6517" s="242"/>
      <c r="QF6517" s="242"/>
      <c r="QG6517" s="242"/>
      <c r="QH6517" s="242"/>
      <c r="QI6517" s="242"/>
      <c r="QJ6517" s="242"/>
      <c r="QK6517" s="242"/>
    </row>
    <row r="6518" spans="439:453">
      <c r="PW6518" s="242"/>
      <c r="PX6518" s="242"/>
      <c r="PY6518" s="242"/>
      <c r="PZ6518" s="242"/>
      <c r="QA6518" s="242"/>
      <c r="QB6518" s="242"/>
      <c r="QC6518" s="242"/>
      <c r="QD6518" s="242"/>
      <c r="QE6518" s="242"/>
      <c r="QF6518" s="242"/>
      <c r="QG6518" s="242"/>
      <c r="QH6518" s="242"/>
      <c r="QI6518" s="242"/>
      <c r="QJ6518" s="242"/>
      <c r="QK6518" s="242"/>
    </row>
    <row r="6519" spans="439:453">
      <c r="PW6519" s="242"/>
      <c r="PX6519" s="242"/>
      <c r="PY6519" s="242"/>
      <c r="PZ6519" s="242"/>
      <c r="QA6519" s="242"/>
      <c r="QB6519" s="242"/>
      <c r="QC6519" s="242"/>
      <c r="QD6519" s="242"/>
      <c r="QE6519" s="242"/>
      <c r="QF6519" s="242"/>
      <c r="QG6519" s="242"/>
      <c r="QH6519" s="242"/>
      <c r="QI6519" s="242"/>
      <c r="QJ6519" s="242"/>
      <c r="QK6519" s="242"/>
    </row>
    <row r="6520" spans="439:453">
      <c r="PW6520" s="242"/>
      <c r="PX6520" s="242"/>
      <c r="PY6520" s="242"/>
      <c r="PZ6520" s="242"/>
      <c r="QA6520" s="242"/>
      <c r="QB6520" s="242"/>
      <c r="QC6520" s="242"/>
      <c r="QD6520" s="242"/>
      <c r="QE6520" s="242"/>
      <c r="QF6520" s="242"/>
      <c r="QG6520" s="242"/>
      <c r="QH6520" s="242"/>
      <c r="QI6520" s="242"/>
      <c r="QJ6520" s="242"/>
      <c r="QK6520" s="242"/>
    </row>
    <row r="6521" spans="439:453">
      <c r="PW6521" s="242"/>
      <c r="PX6521" s="242"/>
      <c r="PY6521" s="242"/>
      <c r="PZ6521" s="242"/>
      <c r="QA6521" s="242"/>
      <c r="QB6521" s="242"/>
      <c r="QC6521" s="242"/>
      <c r="QD6521" s="242"/>
      <c r="QE6521" s="242"/>
      <c r="QF6521" s="242"/>
      <c r="QG6521" s="242"/>
      <c r="QH6521" s="242"/>
      <c r="QI6521" s="242"/>
      <c r="QJ6521" s="242"/>
      <c r="QK6521" s="242"/>
    </row>
    <row r="6522" spans="439:453">
      <c r="PW6522" s="242"/>
      <c r="PX6522" s="242"/>
      <c r="PY6522" s="242"/>
      <c r="PZ6522" s="242"/>
      <c r="QA6522" s="242"/>
      <c r="QB6522" s="242"/>
      <c r="QC6522" s="242"/>
      <c r="QD6522" s="242"/>
      <c r="QE6522" s="242"/>
      <c r="QF6522" s="242"/>
      <c r="QG6522" s="242"/>
      <c r="QH6522" s="242"/>
      <c r="QI6522" s="242"/>
      <c r="QJ6522" s="242"/>
      <c r="QK6522" s="242"/>
    </row>
    <row r="6523" spans="439:453">
      <c r="PW6523" s="242"/>
      <c r="PX6523" s="242"/>
      <c r="PY6523" s="242"/>
      <c r="PZ6523" s="242"/>
      <c r="QA6523" s="242"/>
      <c r="QB6523" s="242"/>
      <c r="QC6523" s="242"/>
      <c r="QD6523" s="242"/>
      <c r="QE6523" s="242"/>
      <c r="QF6523" s="242"/>
      <c r="QG6523" s="242"/>
      <c r="QH6523" s="242"/>
      <c r="QI6523" s="242"/>
      <c r="QJ6523" s="242"/>
      <c r="QK6523" s="242"/>
    </row>
    <row r="6524" spans="439:453">
      <c r="PW6524" s="242"/>
      <c r="PX6524" s="242"/>
      <c r="PY6524" s="242"/>
      <c r="PZ6524" s="242"/>
      <c r="QA6524" s="242"/>
      <c r="QB6524" s="242"/>
      <c r="QC6524" s="242"/>
      <c r="QD6524" s="242"/>
      <c r="QE6524" s="242"/>
      <c r="QF6524" s="242"/>
      <c r="QG6524" s="242"/>
      <c r="QH6524" s="242"/>
      <c r="QI6524" s="242"/>
      <c r="QJ6524" s="242"/>
      <c r="QK6524" s="242"/>
    </row>
    <row r="6525" spans="439:453">
      <c r="PW6525" s="242"/>
      <c r="PX6525" s="242"/>
      <c r="PY6525" s="242"/>
      <c r="PZ6525" s="242"/>
      <c r="QA6525" s="242"/>
      <c r="QB6525" s="242"/>
      <c r="QC6525" s="242"/>
      <c r="QD6525" s="242"/>
      <c r="QE6525" s="242"/>
      <c r="QF6525" s="242"/>
      <c r="QG6525" s="242"/>
      <c r="QH6525" s="242"/>
      <c r="QI6525" s="242"/>
      <c r="QJ6525" s="242"/>
      <c r="QK6525" s="242"/>
    </row>
    <row r="6526" spans="439:453">
      <c r="PW6526" s="242"/>
      <c r="PX6526" s="242"/>
      <c r="PY6526" s="242"/>
      <c r="PZ6526" s="242"/>
      <c r="QA6526" s="242"/>
      <c r="QB6526" s="242"/>
      <c r="QC6526" s="242"/>
      <c r="QD6526" s="242"/>
      <c r="QE6526" s="242"/>
      <c r="QF6526" s="242"/>
      <c r="QG6526" s="242"/>
      <c r="QH6526" s="242"/>
      <c r="QI6526" s="242"/>
      <c r="QJ6526" s="242"/>
      <c r="QK6526" s="242"/>
    </row>
    <row r="6527" spans="439:453">
      <c r="PW6527" s="242"/>
      <c r="PX6527" s="242"/>
      <c r="PY6527" s="242"/>
      <c r="PZ6527" s="242"/>
      <c r="QA6527" s="242"/>
      <c r="QB6527" s="242"/>
      <c r="QC6527" s="242"/>
      <c r="QD6527" s="242"/>
      <c r="QE6527" s="242"/>
      <c r="QF6527" s="242"/>
      <c r="QG6527" s="242"/>
      <c r="QH6527" s="242"/>
      <c r="QI6527" s="242"/>
      <c r="QJ6527" s="242"/>
      <c r="QK6527" s="242"/>
    </row>
    <row r="6528" spans="439:453">
      <c r="PW6528" s="242"/>
      <c r="PX6528" s="242"/>
      <c r="PY6528" s="242"/>
      <c r="PZ6528" s="242"/>
      <c r="QA6528" s="242"/>
      <c r="QB6528" s="242"/>
      <c r="QC6528" s="242"/>
      <c r="QD6528" s="242"/>
      <c r="QE6528" s="242"/>
      <c r="QF6528" s="242"/>
      <c r="QG6528" s="242"/>
      <c r="QH6528" s="242"/>
      <c r="QI6528" s="242"/>
      <c r="QJ6528" s="242"/>
      <c r="QK6528" s="242"/>
    </row>
    <row r="6529" spans="439:453">
      <c r="PW6529" s="242"/>
      <c r="PX6529" s="242"/>
      <c r="PY6529" s="242"/>
      <c r="PZ6529" s="242"/>
      <c r="QA6529" s="242"/>
      <c r="QB6529" s="242"/>
      <c r="QC6529" s="242"/>
      <c r="QD6529" s="242"/>
      <c r="QE6529" s="242"/>
      <c r="QF6529" s="242"/>
      <c r="QG6529" s="242"/>
      <c r="QH6529" s="242"/>
      <c r="QI6529" s="242"/>
      <c r="QJ6529" s="242"/>
      <c r="QK6529" s="242"/>
    </row>
    <row r="6530" spans="439:453">
      <c r="PW6530" s="242"/>
      <c r="PX6530" s="242"/>
      <c r="PY6530" s="242"/>
      <c r="PZ6530" s="242"/>
      <c r="QA6530" s="242"/>
      <c r="QB6530" s="242"/>
      <c r="QC6530" s="242"/>
      <c r="QD6530" s="242"/>
      <c r="QE6530" s="242"/>
      <c r="QF6530" s="242"/>
      <c r="QG6530" s="242"/>
      <c r="QH6530" s="242"/>
      <c r="QI6530" s="242"/>
      <c r="QJ6530" s="242"/>
      <c r="QK6530" s="242"/>
    </row>
    <row r="6531" spans="439:453">
      <c r="PW6531" s="242"/>
      <c r="PX6531" s="242"/>
      <c r="PY6531" s="242"/>
      <c r="PZ6531" s="242"/>
      <c r="QA6531" s="242"/>
      <c r="QB6531" s="242"/>
      <c r="QC6531" s="242"/>
      <c r="QD6531" s="242"/>
      <c r="QE6531" s="242"/>
      <c r="QF6531" s="242"/>
      <c r="QG6531" s="242"/>
      <c r="QH6531" s="242"/>
      <c r="QI6531" s="242"/>
      <c r="QJ6531" s="242"/>
      <c r="QK6531" s="242"/>
    </row>
    <row r="6532" spans="439:453">
      <c r="PW6532" s="242"/>
      <c r="PX6532" s="242"/>
      <c r="PY6532" s="242"/>
      <c r="PZ6532" s="242"/>
      <c r="QA6532" s="242"/>
      <c r="QB6532" s="242"/>
      <c r="QC6532" s="242"/>
      <c r="QD6532" s="242"/>
      <c r="QE6532" s="242"/>
      <c r="QF6532" s="242"/>
      <c r="QG6532" s="242"/>
      <c r="QH6532" s="242"/>
      <c r="QI6532" s="242"/>
      <c r="QJ6532" s="242"/>
      <c r="QK6532" s="242"/>
    </row>
    <row r="6533" spans="439:453">
      <c r="PW6533" s="242"/>
      <c r="PX6533" s="242"/>
      <c r="PY6533" s="242"/>
      <c r="PZ6533" s="242"/>
      <c r="QA6533" s="242"/>
      <c r="QB6533" s="242"/>
      <c r="QC6533" s="242"/>
      <c r="QD6533" s="242"/>
      <c r="QE6533" s="242"/>
      <c r="QF6533" s="242"/>
      <c r="QG6533" s="242"/>
      <c r="QH6533" s="242"/>
      <c r="QI6533" s="242"/>
      <c r="QJ6533" s="242"/>
      <c r="QK6533" s="242"/>
    </row>
    <row r="6534" spans="439:453">
      <c r="PW6534" s="242"/>
      <c r="PX6534" s="242"/>
      <c r="PY6534" s="242"/>
      <c r="PZ6534" s="242"/>
      <c r="QA6534" s="242"/>
      <c r="QB6534" s="242"/>
      <c r="QC6534" s="242"/>
      <c r="QD6534" s="242"/>
      <c r="QE6534" s="242"/>
      <c r="QF6534" s="242"/>
      <c r="QG6534" s="242"/>
      <c r="QH6534" s="242"/>
      <c r="QI6534" s="242"/>
      <c r="QJ6534" s="242"/>
      <c r="QK6534" s="242"/>
    </row>
    <row r="6535" spans="439:453">
      <c r="PW6535" s="242"/>
      <c r="PX6535" s="242"/>
      <c r="PY6535" s="242"/>
      <c r="PZ6535" s="242"/>
      <c r="QA6535" s="242"/>
      <c r="QB6535" s="242"/>
      <c r="QC6535" s="242"/>
      <c r="QD6535" s="242"/>
      <c r="QE6535" s="242"/>
      <c r="QF6535" s="242"/>
      <c r="QG6535" s="242"/>
      <c r="QH6535" s="242"/>
      <c r="QI6535" s="242"/>
      <c r="QJ6535" s="242"/>
      <c r="QK6535" s="242"/>
    </row>
    <row r="6536" spans="439:453">
      <c r="PW6536" s="242"/>
      <c r="PX6536" s="242"/>
      <c r="PY6536" s="242"/>
      <c r="PZ6536" s="242"/>
      <c r="QA6536" s="242"/>
      <c r="QB6536" s="242"/>
      <c r="QC6536" s="242"/>
      <c r="QD6536" s="242"/>
      <c r="QE6536" s="242"/>
      <c r="QF6536" s="242"/>
      <c r="QG6536" s="242"/>
      <c r="QH6536" s="242"/>
      <c r="QI6536" s="242"/>
      <c r="QJ6536" s="242"/>
      <c r="QK6536" s="242"/>
    </row>
    <row r="6537" spans="439:453">
      <c r="PW6537" s="242"/>
      <c r="PX6537" s="242"/>
      <c r="PY6537" s="242"/>
      <c r="PZ6537" s="242"/>
      <c r="QA6537" s="242"/>
      <c r="QB6537" s="242"/>
      <c r="QC6537" s="242"/>
      <c r="QD6537" s="242"/>
      <c r="QE6537" s="242"/>
      <c r="QF6537" s="242"/>
      <c r="QG6537" s="242"/>
      <c r="QH6537" s="242"/>
      <c r="QI6537" s="242"/>
      <c r="QJ6537" s="242"/>
      <c r="QK6537" s="242"/>
    </row>
    <row r="6538" spans="439:453">
      <c r="PW6538" s="242"/>
      <c r="PX6538" s="242"/>
      <c r="PY6538" s="242"/>
      <c r="PZ6538" s="242"/>
      <c r="QA6538" s="242"/>
      <c r="QB6538" s="242"/>
      <c r="QC6538" s="242"/>
      <c r="QD6538" s="242"/>
      <c r="QE6538" s="242"/>
      <c r="QF6538" s="242"/>
      <c r="QG6538" s="242"/>
      <c r="QH6538" s="242"/>
      <c r="QI6538" s="242"/>
      <c r="QJ6538" s="242"/>
      <c r="QK6538" s="242"/>
    </row>
    <row r="6539" spans="439:453">
      <c r="PW6539" s="242"/>
      <c r="PX6539" s="242"/>
      <c r="PY6539" s="242"/>
      <c r="PZ6539" s="242"/>
      <c r="QA6539" s="242"/>
      <c r="QB6539" s="242"/>
      <c r="QC6539" s="242"/>
      <c r="QD6539" s="242"/>
      <c r="QE6539" s="242"/>
      <c r="QF6539" s="242"/>
      <c r="QG6539" s="242"/>
      <c r="QH6539" s="242"/>
      <c r="QI6539" s="242"/>
      <c r="QJ6539" s="242"/>
      <c r="QK6539" s="242"/>
    </row>
    <row r="6540" spans="439:453">
      <c r="PW6540" s="242"/>
      <c r="PX6540" s="242"/>
      <c r="PY6540" s="242"/>
      <c r="PZ6540" s="242"/>
      <c r="QA6540" s="242"/>
      <c r="QB6540" s="242"/>
      <c r="QC6540" s="242"/>
      <c r="QD6540" s="242"/>
      <c r="QE6540" s="242"/>
      <c r="QF6540" s="242"/>
      <c r="QG6540" s="242"/>
      <c r="QH6540" s="242"/>
      <c r="QI6540" s="242"/>
      <c r="QJ6540" s="242"/>
      <c r="QK6540" s="242"/>
    </row>
    <row r="6541" spans="439:453">
      <c r="PW6541" s="242"/>
      <c r="PX6541" s="242"/>
      <c r="PY6541" s="242"/>
      <c r="PZ6541" s="242"/>
      <c r="QA6541" s="242"/>
      <c r="QB6541" s="242"/>
      <c r="QC6541" s="242"/>
      <c r="QD6541" s="242"/>
      <c r="QE6541" s="242"/>
      <c r="QF6541" s="242"/>
      <c r="QG6541" s="242"/>
      <c r="QH6541" s="242"/>
      <c r="QI6541" s="242"/>
      <c r="QJ6541" s="242"/>
      <c r="QK6541" s="242"/>
    </row>
    <row r="6542" spans="439:453">
      <c r="PW6542" s="242"/>
      <c r="PX6542" s="242"/>
      <c r="PY6542" s="242"/>
      <c r="PZ6542" s="242"/>
      <c r="QA6542" s="242"/>
      <c r="QB6542" s="242"/>
      <c r="QC6542" s="242"/>
      <c r="QD6542" s="242"/>
      <c r="QE6542" s="242"/>
      <c r="QF6542" s="242"/>
      <c r="QG6542" s="242"/>
      <c r="QH6542" s="242"/>
      <c r="QI6542" s="242"/>
      <c r="QJ6542" s="242"/>
      <c r="QK6542" s="242"/>
    </row>
    <row r="6543" spans="439:453">
      <c r="PW6543" s="242"/>
      <c r="PX6543" s="242"/>
      <c r="PY6543" s="242"/>
      <c r="PZ6543" s="242"/>
      <c r="QA6543" s="242"/>
      <c r="QB6543" s="242"/>
      <c r="QC6543" s="242"/>
      <c r="QD6543" s="242"/>
      <c r="QE6543" s="242"/>
      <c r="QF6543" s="242"/>
      <c r="QG6543" s="242"/>
      <c r="QH6543" s="242"/>
      <c r="QI6543" s="242"/>
      <c r="QJ6543" s="242"/>
      <c r="QK6543" s="242"/>
    </row>
    <row r="6544" spans="439:453">
      <c r="PW6544" s="242"/>
      <c r="PX6544" s="242"/>
      <c r="PY6544" s="242"/>
      <c r="PZ6544" s="242"/>
      <c r="QA6544" s="242"/>
      <c r="QB6544" s="242"/>
      <c r="QC6544" s="242"/>
      <c r="QD6544" s="242"/>
      <c r="QE6544" s="242"/>
      <c r="QF6544" s="242"/>
      <c r="QG6544" s="242"/>
      <c r="QH6544" s="242"/>
      <c r="QI6544" s="242"/>
      <c r="QJ6544" s="242"/>
      <c r="QK6544" s="242"/>
    </row>
    <row r="6545" spans="439:453">
      <c r="PW6545" s="242"/>
      <c r="PX6545" s="242"/>
      <c r="PY6545" s="242"/>
      <c r="PZ6545" s="242"/>
      <c r="QA6545" s="242"/>
      <c r="QB6545" s="242"/>
      <c r="QC6545" s="242"/>
      <c r="QD6545" s="242"/>
      <c r="QE6545" s="242"/>
      <c r="QF6545" s="242"/>
      <c r="QG6545" s="242"/>
      <c r="QH6545" s="242"/>
      <c r="QI6545" s="242"/>
      <c r="QJ6545" s="242"/>
      <c r="QK6545" s="242"/>
    </row>
    <row r="6546" spans="439:453">
      <c r="PW6546" s="242"/>
      <c r="PX6546" s="242"/>
      <c r="PY6546" s="242"/>
      <c r="PZ6546" s="242"/>
      <c r="QA6546" s="242"/>
      <c r="QB6546" s="242"/>
      <c r="QC6546" s="242"/>
      <c r="QD6546" s="242"/>
      <c r="QE6546" s="242"/>
      <c r="QF6546" s="242"/>
      <c r="QG6546" s="242"/>
      <c r="QH6546" s="242"/>
      <c r="QI6546" s="242"/>
      <c r="QJ6546" s="242"/>
      <c r="QK6546" s="242"/>
    </row>
    <row r="6547" spans="439:453">
      <c r="PW6547" s="242"/>
      <c r="PX6547" s="242"/>
      <c r="PY6547" s="242"/>
      <c r="PZ6547" s="242"/>
      <c r="QA6547" s="242"/>
      <c r="QB6547" s="242"/>
      <c r="QC6547" s="242"/>
      <c r="QD6547" s="242"/>
      <c r="QE6547" s="242"/>
      <c r="QF6547" s="242"/>
      <c r="QG6547" s="242"/>
      <c r="QH6547" s="242"/>
      <c r="QI6547" s="242"/>
      <c r="QJ6547" s="242"/>
      <c r="QK6547" s="242"/>
    </row>
    <row r="6548" spans="439:453">
      <c r="PW6548" s="242"/>
      <c r="PX6548" s="242"/>
      <c r="PY6548" s="242"/>
      <c r="PZ6548" s="242"/>
      <c r="QA6548" s="242"/>
      <c r="QB6548" s="242"/>
      <c r="QC6548" s="242"/>
      <c r="QD6548" s="242"/>
      <c r="QE6548" s="242"/>
      <c r="QF6548" s="242"/>
      <c r="QG6548" s="242"/>
      <c r="QH6548" s="242"/>
      <c r="QI6548" s="242"/>
      <c r="QJ6548" s="242"/>
      <c r="QK6548" s="242"/>
    </row>
    <row r="6549" spans="439:453">
      <c r="PW6549" s="242"/>
      <c r="PX6549" s="242"/>
      <c r="PY6549" s="242"/>
      <c r="PZ6549" s="242"/>
      <c r="QA6549" s="242"/>
      <c r="QB6549" s="242"/>
      <c r="QC6549" s="242"/>
      <c r="QD6549" s="242"/>
      <c r="QE6549" s="242"/>
      <c r="QF6549" s="242"/>
      <c r="QG6549" s="242"/>
      <c r="QH6549" s="242"/>
      <c r="QI6549" s="242"/>
      <c r="QJ6549" s="242"/>
      <c r="QK6549" s="242"/>
    </row>
    <row r="6550" spans="439:453">
      <c r="PW6550" s="242"/>
      <c r="PX6550" s="242"/>
      <c r="PY6550" s="242"/>
      <c r="PZ6550" s="242"/>
      <c r="QA6550" s="242"/>
      <c r="QB6550" s="242"/>
      <c r="QC6550" s="242"/>
      <c r="QD6550" s="242"/>
      <c r="QE6550" s="242"/>
      <c r="QF6550" s="242"/>
      <c r="QG6550" s="242"/>
      <c r="QH6550" s="242"/>
      <c r="QI6550" s="242"/>
      <c r="QJ6550" s="242"/>
      <c r="QK6550" s="242"/>
    </row>
    <row r="6551" spans="439:453">
      <c r="PW6551" s="242"/>
      <c r="PX6551" s="242"/>
      <c r="PY6551" s="242"/>
      <c r="PZ6551" s="242"/>
      <c r="QA6551" s="242"/>
      <c r="QB6551" s="242"/>
      <c r="QC6551" s="242"/>
      <c r="QD6551" s="242"/>
      <c r="QE6551" s="242"/>
      <c r="QF6551" s="242"/>
      <c r="QG6551" s="242"/>
      <c r="QH6551" s="242"/>
      <c r="QI6551" s="242"/>
      <c r="QJ6551" s="242"/>
      <c r="QK6551" s="242"/>
    </row>
    <row r="6552" spans="439:453">
      <c r="PW6552" s="242"/>
      <c r="PX6552" s="242"/>
      <c r="PY6552" s="242"/>
      <c r="PZ6552" s="242"/>
      <c r="QA6552" s="242"/>
      <c r="QB6552" s="242"/>
      <c r="QC6552" s="242"/>
      <c r="QD6552" s="242"/>
      <c r="QE6552" s="242"/>
      <c r="QF6552" s="242"/>
      <c r="QG6552" s="242"/>
      <c r="QH6552" s="242"/>
      <c r="QI6552" s="242"/>
      <c r="QJ6552" s="242"/>
      <c r="QK6552" s="242"/>
    </row>
    <row r="6553" spans="439:453">
      <c r="PW6553" s="242"/>
      <c r="PX6553" s="242"/>
      <c r="PY6553" s="242"/>
      <c r="PZ6553" s="242"/>
      <c r="QA6553" s="242"/>
      <c r="QB6553" s="242"/>
      <c r="QC6553" s="242"/>
      <c r="QD6553" s="242"/>
      <c r="QE6553" s="242"/>
      <c r="QF6553" s="242"/>
      <c r="QG6553" s="242"/>
      <c r="QH6553" s="242"/>
      <c r="QI6553" s="242"/>
      <c r="QJ6553" s="242"/>
      <c r="QK6553" s="242"/>
    </row>
    <row r="6554" spans="439:453">
      <c r="PW6554" s="242"/>
      <c r="PX6554" s="242"/>
      <c r="PY6554" s="242"/>
      <c r="PZ6554" s="242"/>
      <c r="QA6554" s="242"/>
      <c r="QB6554" s="242"/>
      <c r="QC6554" s="242"/>
      <c r="QD6554" s="242"/>
      <c r="QE6554" s="242"/>
      <c r="QF6554" s="242"/>
      <c r="QG6554" s="242"/>
      <c r="QH6554" s="242"/>
      <c r="QI6554" s="242"/>
      <c r="QJ6554" s="242"/>
      <c r="QK6554" s="242"/>
    </row>
    <row r="6555" spans="439:453">
      <c r="PW6555" s="242"/>
      <c r="PX6555" s="242"/>
      <c r="PY6555" s="242"/>
      <c r="PZ6555" s="242"/>
      <c r="QA6555" s="242"/>
      <c r="QB6555" s="242"/>
      <c r="QC6555" s="242"/>
      <c r="QD6555" s="242"/>
      <c r="QE6555" s="242"/>
      <c r="QF6555" s="242"/>
      <c r="QG6555" s="242"/>
      <c r="QH6555" s="242"/>
      <c r="QI6555" s="242"/>
      <c r="QJ6555" s="242"/>
      <c r="QK6555" s="242"/>
    </row>
    <row r="6556" spans="439:453">
      <c r="PW6556" s="242"/>
      <c r="PX6556" s="242"/>
      <c r="PY6556" s="242"/>
      <c r="PZ6556" s="242"/>
      <c r="QA6556" s="242"/>
      <c r="QB6556" s="242"/>
      <c r="QC6556" s="242"/>
      <c r="QD6556" s="242"/>
      <c r="QE6556" s="242"/>
      <c r="QF6556" s="242"/>
      <c r="QG6556" s="242"/>
      <c r="QH6556" s="242"/>
      <c r="QI6556" s="242"/>
      <c r="QJ6556" s="242"/>
      <c r="QK6556" s="242"/>
    </row>
    <row r="6557" spans="439:453">
      <c r="PW6557" s="242"/>
      <c r="PX6557" s="242"/>
      <c r="PY6557" s="242"/>
      <c r="PZ6557" s="242"/>
      <c r="QA6557" s="242"/>
      <c r="QB6557" s="242"/>
      <c r="QC6557" s="242"/>
      <c r="QD6557" s="242"/>
      <c r="QE6557" s="242"/>
      <c r="QF6557" s="242"/>
      <c r="QG6557" s="242"/>
      <c r="QH6557" s="242"/>
      <c r="QI6557" s="242"/>
      <c r="QJ6557" s="242"/>
      <c r="QK6557" s="242"/>
    </row>
    <row r="6558" spans="439:453">
      <c r="PW6558" s="242"/>
      <c r="PX6558" s="242"/>
      <c r="PY6558" s="242"/>
      <c r="PZ6558" s="242"/>
      <c r="QA6558" s="242"/>
      <c r="QB6558" s="242"/>
      <c r="QC6558" s="242"/>
      <c r="QD6558" s="242"/>
      <c r="QE6558" s="242"/>
      <c r="QF6558" s="242"/>
      <c r="QG6558" s="242"/>
      <c r="QH6558" s="242"/>
      <c r="QI6558" s="242"/>
      <c r="QJ6558" s="242"/>
      <c r="QK6558" s="242"/>
    </row>
    <row r="6559" spans="439:453">
      <c r="PW6559" s="242"/>
      <c r="PX6559" s="242"/>
      <c r="PY6559" s="242"/>
      <c r="PZ6559" s="242"/>
      <c r="QA6559" s="242"/>
      <c r="QB6559" s="242"/>
      <c r="QC6559" s="242"/>
      <c r="QD6559" s="242"/>
      <c r="QE6559" s="242"/>
      <c r="QF6559" s="242"/>
      <c r="QG6559" s="242"/>
      <c r="QH6559" s="242"/>
      <c r="QI6559" s="242"/>
      <c r="QJ6559" s="242"/>
      <c r="QK6559" s="242"/>
    </row>
    <row r="6560" spans="439:453">
      <c r="PW6560" s="242"/>
      <c r="PX6560" s="242"/>
      <c r="PY6560" s="242"/>
      <c r="PZ6560" s="242"/>
      <c r="QA6560" s="242"/>
      <c r="QB6560" s="242"/>
      <c r="QC6560" s="242"/>
      <c r="QD6560" s="242"/>
      <c r="QE6560" s="242"/>
      <c r="QF6560" s="242"/>
      <c r="QG6560" s="242"/>
      <c r="QH6560" s="242"/>
      <c r="QI6560" s="242"/>
      <c r="QJ6560" s="242"/>
      <c r="QK6560" s="242"/>
    </row>
    <row r="6561" spans="439:453">
      <c r="PW6561" s="242"/>
      <c r="PX6561" s="242"/>
      <c r="PY6561" s="242"/>
      <c r="PZ6561" s="242"/>
      <c r="QA6561" s="242"/>
      <c r="QB6561" s="242"/>
      <c r="QC6561" s="242"/>
      <c r="QD6561" s="242"/>
      <c r="QE6561" s="242"/>
      <c r="QF6561" s="242"/>
      <c r="QG6561" s="242"/>
      <c r="QH6561" s="242"/>
      <c r="QI6561" s="242"/>
      <c r="QJ6561" s="242"/>
      <c r="QK6561" s="242"/>
    </row>
    <row r="6562" spans="439:453">
      <c r="PW6562" s="242"/>
      <c r="PX6562" s="242"/>
      <c r="PY6562" s="242"/>
      <c r="PZ6562" s="242"/>
      <c r="QA6562" s="242"/>
      <c r="QB6562" s="242"/>
      <c r="QC6562" s="242"/>
      <c r="QD6562" s="242"/>
      <c r="QE6562" s="242"/>
      <c r="QF6562" s="242"/>
      <c r="QG6562" s="242"/>
      <c r="QH6562" s="242"/>
      <c r="QI6562" s="242"/>
      <c r="QJ6562" s="242"/>
      <c r="QK6562" s="242"/>
    </row>
    <row r="6563" spans="439:453">
      <c r="PW6563" s="242"/>
      <c r="PX6563" s="242"/>
      <c r="PY6563" s="242"/>
      <c r="PZ6563" s="242"/>
      <c r="QA6563" s="242"/>
      <c r="QB6563" s="242"/>
      <c r="QC6563" s="242"/>
      <c r="QD6563" s="242"/>
      <c r="QE6563" s="242"/>
      <c r="QF6563" s="242"/>
      <c r="QG6563" s="242"/>
      <c r="QH6563" s="242"/>
      <c r="QI6563" s="242"/>
      <c r="QJ6563" s="242"/>
      <c r="QK6563" s="242"/>
    </row>
    <row r="6564" spans="439:453">
      <c r="PW6564" s="242"/>
      <c r="PX6564" s="242"/>
      <c r="PY6564" s="242"/>
      <c r="PZ6564" s="242"/>
      <c r="QA6564" s="242"/>
      <c r="QB6564" s="242"/>
      <c r="QC6564" s="242"/>
      <c r="QD6564" s="242"/>
      <c r="QE6564" s="242"/>
      <c r="QF6564" s="242"/>
      <c r="QG6564" s="242"/>
      <c r="QH6564" s="242"/>
      <c r="QI6564" s="242"/>
      <c r="QJ6564" s="242"/>
      <c r="QK6564" s="242"/>
    </row>
    <row r="6565" spans="439:453">
      <c r="PW6565" s="242"/>
      <c r="PX6565" s="242"/>
      <c r="PY6565" s="242"/>
      <c r="PZ6565" s="242"/>
      <c r="QA6565" s="242"/>
      <c r="QB6565" s="242"/>
      <c r="QC6565" s="242"/>
      <c r="QD6565" s="242"/>
      <c r="QE6565" s="242"/>
      <c r="QF6565" s="242"/>
      <c r="QG6565" s="242"/>
      <c r="QH6565" s="242"/>
      <c r="QI6565" s="242"/>
      <c r="QJ6565" s="242"/>
      <c r="QK6565" s="242"/>
    </row>
    <row r="6566" spans="439:453">
      <c r="PW6566" s="242"/>
      <c r="PX6566" s="242"/>
      <c r="PY6566" s="242"/>
      <c r="PZ6566" s="242"/>
      <c r="QA6566" s="242"/>
      <c r="QB6566" s="242"/>
      <c r="QC6566" s="242"/>
      <c r="QD6566" s="242"/>
      <c r="QE6566" s="242"/>
      <c r="QF6566" s="242"/>
      <c r="QG6566" s="242"/>
      <c r="QH6566" s="242"/>
      <c r="QI6566" s="242"/>
      <c r="QJ6566" s="242"/>
      <c r="QK6566" s="242"/>
    </row>
    <row r="6567" spans="439:453">
      <c r="PW6567" s="242"/>
      <c r="PX6567" s="242"/>
      <c r="PY6567" s="242"/>
      <c r="PZ6567" s="242"/>
      <c r="QA6567" s="242"/>
      <c r="QB6567" s="242"/>
      <c r="QC6567" s="242"/>
      <c r="QD6567" s="242"/>
      <c r="QE6567" s="242"/>
      <c r="QF6567" s="242"/>
      <c r="QG6567" s="242"/>
      <c r="QH6567" s="242"/>
      <c r="QI6567" s="242"/>
      <c r="QJ6567" s="242"/>
      <c r="QK6567" s="242"/>
    </row>
    <row r="6568" spans="439:453">
      <c r="PW6568" s="242"/>
      <c r="PX6568" s="242"/>
      <c r="PY6568" s="242"/>
      <c r="PZ6568" s="242"/>
      <c r="QA6568" s="242"/>
      <c r="QB6568" s="242"/>
      <c r="QC6568" s="242"/>
      <c r="QD6568" s="242"/>
      <c r="QE6568" s="242"/>
      <c r="QF6568" s="242"/>
      <c r="QG6568" s="242"/>
      <c r="QH6568" s="242"/>
      <c r="QI6568" s="242"/>
      <c r="QJ6568" s="242"/>
      <c r="QK6568" s="242"/>
    </row>
    <row r="6569" spans="439:453">
      <c r="PW6569" s="242"/>
      <c r="PX6569" s="242"/>
      <c r="PY6569" s="242"/>
      <c r="PZ6569" s="242"/>
      <c r="QA6569" s="242"/>
      <c r="QB6569" s="242"/>
      <c r="QC6569" s="242"/>
      <c r="QD6569" s="242"/>
      <c r="QE6569" s="242"/>
      <c r="QF6569" s="242"/>
      <c r="QG6569" s="242"/>
      <c r="QH6569" s="242"/>
      <c r="QI6569" s="242"/>
      <c r="QJ6569" s="242"/>
      <c r="QK6569" s="242"/>
    </row>
    <row r="6570" spans="439:453">
      <c r="PW6570" s="242"/>
      <c r="PX6570" s="242"/>
      <c r="PY6570" s="242"/>
      <c r="PZ6570" s="242"/>
      <c r="QA6570" s="242"/>
      <c r="QB6570" s="242"/>
      <c r="QC6570" s="242"/>
      <c r="QD6570" s="242"/>
      <c r="QE6570" s="242"/>
      <c r="QF6570" s="242"/>
      <c r="QG6570" s="242"/>
      <c r="QH6570" s="242"/>
      <c r="QI6570" s="242"/>
      <c r="QJ6570" s="242"/>
      <c r="QK6570" s="242"/>
    </row>
    <row r="6571" spans="439:453">
      <c r="PW6571" s="242"/>
      <c r="PX6571" s="242"/>
      <c r="PY6571" s="242"/>
      <c r="PZ6571" s="242"/>
      <c r="QA6571" s="242"/>
      <c r="QB6571" s="242"/>
      <c r="QC6571" s="242"/>
      <c r="QD6571" s="242"/>
      <c r="QE6571" s="242"/>
      <c r="QF6571" s="242"/>
      <c r="QG6571" s="242"/>
      <c r="QH6571" s="242"/>
      <c r="QI6571" s="242"/>
      <c r="QJ6571" s="242"/>
      <c r="QK6571" s="242"/>
    </row>
    <row r="6572" spans="439:453">
      <c r="PW6572" s="242"/>
      <c r="PX6572" s="242"/>
      <c r="PY6572" s="242"/>
      <c r="PZ6572" s="242"/>
      <c r="QA6572" s="242"/>
      <c r="QB6572" s="242"/>
      <c r="QC6572" s="242"/>
      <c r="QD6572" s="242"/>
      <c r="QE6572" s="242"/>
      <c r="QF6572" s="242"/>
      <c r="QG6572" s="242"/>
      <c r="QH6572" s="242"/>
      <c r="QI6572" s="242"/>
      <c r="QJ6572" s="242"/>
      <c r="QK6572" s="242"/>
    </row>
    <row r="6573" spans="439:453">
      <c r="PW6573" s="242"/>
      <c r="PX6573" s="242"/>
      <c r="PY6573" s="242"/>
      <c r="PZ6573" s="242"/>
      <c r="QA6573" s="242"/>
      <c r="QB6573" s="242"/>
      <c r="QC6573" s="242"/>
      <c r="QD6573" s="242"/>
      <c r="QE6573" s="242"/>
      <c r="QF6573" s="242"/>
      <c r="QG6573" s="242"/>
      <c r="QH6573" s="242"/>
      <c r="QI6573" s="242"/>
      <c r="QJ6573" s="242"/>
      <c r="QK6573" s="242"/>
    </row>
    <row r="6574" spans="439:453">
      <c r="PW6574" s="242"/>
      <c r="PX6574" s="242"/>
      <c r="PY6574" s="242"/>
      <c r="PZ6574" s="242"/>
      <c r="QA6574" s="242"/>
      <c r="QB6574" s="242"/>
      <c r="QC6574" s="242"/>
      <c r="QD6574" s="242"/>
      <c r="QE6574" s="242"/>
      <c r="QF6574" s="242"/>
      <c r="QG6574" s="242"/>
      <c r="QH6574" s="242"/>
      <c r="QI6574" s="242"/>
      <c r="QJ6574" s="242"/>
      <c r="QK6574" s="242"/>
    </row>
    <row r="6575" spans="439:453">
      <c r="PW6575" s="242"/>
      <c r="PX6575" s="242"/>
      <c r="PY6575" s="242"/>
      <c r="PZ6575" s="242"/>
      <c r="QA6575" s="242"/>
      <c r="QB6575" s="242"/>
      <c r="QC6575" s="242"/>
      <c r="QD6575" s="242"/>
      <c r="QE6575" s="242"/>
      <c r="QF6575" s="242"/>
      <c r="QG6575" s="242"/>
      <c r="QH6575" s="242"/>
      <c r="QI6575" s="242"/>
      <c r="QJ6575" s="242"/>
      <c r="QK6575" s="242"/>
    </row>
    <row r="6576" spans="439:453">
      <c r="PW6576" s="242"/>
      <c r="PX6576" s="242"/>
      <c r="PY6576" s="242"/>
      <c r="PZ6576" s="242"/>
      <c r="QA6576" s="242"/>
      <c r="QB6576" s="242"/>
      <c r="QC6576" s="242"/>
      <c r="QD6576" s="242"/>
      <c r="QE6576" s="242"/>
      <c r="QF6576" s="242"/>
      <c r="QG6576" s="242"/>
      <c r="QH6576" s="242"/>
      <c r="QI6576" s="242"/>
      <c r="QJ6576" s="242"/>
      <c r="QK6576" s="242"/>
    </row>
    <row r="6577" spans="439:453">
      <c r="PW6577" s="242"/>
      <c r="PX6577" s="242"/>
      <c r="PY6577" s="242"/>
      <c r="PZ6577" s="242"/>
      <c r="QA6577" s="242"/>
      <c r="QB6577" s="242"/>
      <c r="QC6577" s="242"/>
      <c r="QD6577" s="242"/>
      <c r="QE6577" s="242"/>
      <c r="QF6577" s="242"/>
      <c r="QG6577" s="242"/>
      <c r="QH6577" s="242"/>
      <c r="QI6577" s="242"/>
      <c r="QJ6577" s="242"/>
      <c r="QK6577" s="242"/>
    </row>
    <row r="6578" spans="439:453">
      <c r="PW6578" s="242"/>
      <c r="PX6578" s="242"/>
      <c r="PY6578" s="242"/>
      <c r="PZ6578" s="242"/>
      <c r="QA6578" s="242"/>
      <c r="QB6578" s="242"/>
      <c r="QC6578" s="242"/>
      <c r="QD6578" s="242"/>
      <c r="QE6578" s="242"/>
      <c r="QF6578" s="242"/>
      <c r="QG6578" s="242"/>
      <c r="QH6578" s="242"/>
      <c r="QI6578" s="242"/>
      <c r="QJ6578" s="242"/>
      <c r="QK6578" s="242"/>
    </row>
    <row r="6579" spans="439:453">
      <c r="PW6579" s="242"/>
      <c r="PX6579" s="242"/>
      <c r="PY6579" s="242"/>
      <c r="PZ6579" s="242"/>
      <c r="QA6579" s="242"/>
      <c r="QB6579" s="242"/>
      <c r="QC6579" s="242"/>
      <c r="QD6579" s="242"/>
      <c r="QE6579" s="242"/>
      <c r="QF6579" s="242"/>
      <c r="QG6579" s="242"/>
      <c r="QH6579" s="242"/>
      <c r="QI6579" s="242"/>
      <c r="QJ6579" s="242"/>
      <c r="QK6579" s="242"/>
    </row>
    <row r="6580" spans="439:453">
      <c r="PW6580" s="242"/>
      <c r="PX6580" s="242"/>
      <c r="PY6580" s="242"/>
      <c r="PZ6580" s="242"/>
      <c r="QA6580" s="242"/>
      <c r="QB6580" s="242"/>
      <c r="QC6580" s="242"/>
      <c r="QD6580" s="242"/>
      <c r="QE6580" s="242"/>
      <c r="QF6580" s="242"/>
      <c r="QG6580" s="242"/>
      <c r="QH6580" s="242"/>
      <c r="QI6580" s="242"/>
      <c r="QJ6580" s="242"/>
      <c r="QK6580" s="242"/>
    </row>
    <row r="6581" spans="439:453">
      <c r="PW6581" s="242"/>
      <c r="PX6581" s="242"/>
      <c r="PY6581" s="242"/>
      <c r="PZ6581" s="242"/>
      <c r="QA6581" s="242"/>
      <c r="QB6581" s="242"/>
      <c r="QC6581" s="242"/>
      <c r="QD6581" s="242"/>
      <c r="QE6581" s="242"/>
      <c r="QF6581" s="242"/>
      <c r="QG6581" s="242"/>
      <c r="QH6581" s="242"/>
      <c r="QI6581" s="242"/>
      <c r="QJ6581" s="242"/>
      <c r="QK6581" s="242"/>
    </row>
    <row r="6582" spans="439:453">
      <c r="PW6582" s="242"/>
      <c r="PX6582" s="242"/>
      <c r="PY6582" s="242"/>
      <c r="PZ6582" s="242"/>
      <c r="QA6582" s="242"/>
      <c r="QB6582" s="242"/>
      <c r="QC6582" s="242"/>
      <c r="QD6582" s="242"/>
      <c r="QE6582" s="242"/>
      <c r="QF6582" s="242"/>
      <c r="QG6582" s="242"/>
      <c r="QH6582" s="242"/>
      <c r="QI6582" s="242"/>
      <c r="QJ6582" s="242"/>
      <c r="QK6582" s="242"/>
    </row>
    <row r="6583" spans="439:453">
      <c r="PW6583" s="242"/>
      <c r="PX6583" s="242"/>
      <c r="PY6583" s="242"/>
      <c r="PZ6583" s="242"/>
      <c r="QA6583" s="242"/>
      <c r="QB6583" s="242"/>
      <c r="QC6583" s="242"/>
      <c r="QD6583" s="242"/>
      <c r="QE6583" s="242"/>
      <c r="QF6583" s="242"/>
      <c r="QG6583" s="242"/>
      <c r="QH6583" s="242"/>
      <c r="QI6583" s="242"/>
      <c r="QJ6583" s="242"/>
      <c r="QK6583" s="242"/>
    </row>
    <row r="6584" spans="439:453">
      <c r="PW6584" s="242"/>
      <c r="PX6584" s="242"/>
      <c r="PY6584" s="242"/>
      <c r="PZ6584" s="242"/>
      <c r="QA6584" s="242"/>
      <c r="QB6584" s="242"/>
      <c r="QC6584" s="242"/>
      <c r="QD6584" s="242"/>
      <c r="QE6584" s="242"/>
      <c r="QF6584" s="242"/>
      <c r="QG6584" s="242"/>
      <c r="QH6584" s="242"/>
      <c r="QI6584" s="242"/>
      <c r="QJ6584" s="242"/>
      <c r="QK6584" s="242"/>
    </row>
    <row r="6585" spans="439:453">
      <c r="PW6585" s="242"/>
      <c r="PX6585" s="242"/>
      <c r="PY6585" s="242"/>
      <c r="PZ6585" s="242"/>
      <c r="QA6585" s="242"/>
      <c r="QB6585" s="242"/>
      <c r="QC6585" s="242"/>
      <c r="QD6585" s="242"/>
      <c r="QE6585" s="242"/>
      <c r="QF6585" s="242"/>
      <c r="QG6585" s="242"/>
      <c r="QH6585" s="242"/>
      <c r="QI6585" s="242"/>
      <c r="QJ6585" s="242"/>
      <c r="QK6585" s="242"/>
    </row>
    <row r="6586" spans="439:453">
      <c r="PW6586" s="242"/>
      <c r="PX6586" s="242"/>
      <c r="PY6586" s="242"/>
      <c r="PZ6586" s="242"/>
      <c r="QA6586" s="242"/>
      <c r="QB6586" s="242"/>
      <c r="QC6586" s="242"/>
      <c r="QD6586" s="242"/>
      <c r="QE6586" s="242"/>
      <c r="QF6586" s="242"/>
      <c r="QG6586" s="242"/>
      <c r="QH6586" s="242"/>
      <c r="QI6586" s="242"/>
      <c r="QJ6586" s="242"/>
      <c r="QK6586" s="242"/>
    </row>
    <row r="6587" spans="439:453">
      <c r="PW6587" s="242"/>
      <c r="PX6587" s="242"/>
      <c r="PY6587" s="242"/>
      <c r="PZ6587" s="242"/>
      <c r="QA6587" s="242"/>
      <c r="QB6587" s="242"/>
      <c r="QC6587" s="242"/>
      <c r="QD6587" s="242"/>
      <c r="QE6587" s="242"/>
      <c r="QF6587" s="242"/>
      <c r="QG6587" s="242"/>
      <c r="QH6587" s="242"/>
      <c r="QI6587" s="242"/>
      <c r="QJ6587" s="242"/>
      <c r="QK6587" s="242"/>
    </row>
    <row r="6588" spans="439:453">
      <c r="PW6588" s="242"/>
      <c r="PX6588" s="242"/>
      <c r="PY6588" s="242"/>
      <c r="PZ6588" s="242"/>
      <c r="QA6588" s="242"/>
      <c r="QB6588" s="242"/>
      <c r="QC6588" s="242"/>
      <c r="QD6588" s="242"/>
      <c r="QE6588" s="242"/>
      <c r="QF6588" s="242"/>
      <c r="QG6588" s="242"/>
      <c r="QH6588" s="242"/>
      <c r="QI6588" s="242"/>
      <c r="QJ6588" s="242"/>
      <c r="QK6588" s="242"/>
    </row>
    <row r="6589" spans="439:453">
      <c r="PW6589" s="242"/>
      <c r="PX6589" s="242"/>
      <c r="PY6589" s="242"/>
      <c r="PZ6589" s="242"/>
      <c r="QA6589" s="242"/>
      <c r="QB6589" s="242"/>
      <c r="QC6589" s="242"/>
      <c r="QD6589" s="242"/>
      <c r="QE6589" s="242"/>
      <c r="QF6589" s="242"/>
      <c r="QG6589" s="242"/>
      <c r="QH6589" s="242"/>
      <c r="QI6589" s="242"/>
      <c r="QJ6589" s="242"/>
      <c r="QK6589" s="242"/>
    </row>
    <row r="6590" spans="439:453">
      <c r="PW6590" s="242"/>
      <c r="PX6590" s="242"/>
      <c r="PY6590" s="242"/>
      <c r="PZ6590" s="242"/>
      <c r="QA6590" s="242"/>
      <c r="QB6590" s="242"/>
      <c r="QC6590" s="242"/>
      <c r="QD6590" s="242"/>
      <c r="QE6590" s="242"/>
      <c r="QF6590" s="242"/>
      <c r="QG6590" s="242"/>
      <c r="QH6590" s="242"/>
      <c r="QI6590" s="242"/>
      <c r="QJ6590" s="242"/>
      <c r="QK6590" s="242"/>
    </row>
    <row r="6591" spans="439:453">
      <c r="PW6591" s="242"/>
      <c r="PX6591" s="242"/>
      <c r="PY6591" s="242"/>
      <c r="PZ6591" s="242"/>
      <c r="QA6591" s="242"/>
      <c r="QB6591" s="242"/>
      <c r="QC6591" s="242"/>
      <c r="QD6591" s="242"/>
      <c r="QE6591" s="242"/>
      <c r="QF6591" s="242"/>
      <c r="QG6591" s="242"/>
      <c r="QH6591" s="242"/>
      <c r="QI6591" s="242"/>
      <c r="QJ6591" s="242"/>
      <c r="QK6591" s="242"/>
    </row>
    <row r="6592" spans="439:453">
      <c r="PW6592" s="242"/>
      <c r="PX6592" s="242"/>
      <c r="PY6592" s="242"/>
      <c r="PZ6592" s="242"/>
      <c r="QA6592" s="242"/>
      <c r="QB6592" s="242"/>
      <c r="QC6592" s="242"/>
      <c r="QD6592" s="242"/>
      <c r="QE6592" s="242"/>
      <c r="QF6592" s="242"/>
      <c r="QG6592" s="242"/>
      <c r="QH6592" s="242"/>
      <c r="QI6592" s="242"/>
      <c r="QJ6592" s="242"/>
      <c r="QK6592" s="242"/>
    </row>
    <row r="6593" spans="439:453">
      <c r="PW6593" s="242"/>
      <c r="PX6593" s="242"/>
      <c r="PY6593" s="242"/>
      <c r="PZ6593" s="242"/>
      <c r="QA6593" s="242"/>
      <c r="QB6593" s="242"/>
      <c r="QC6593" s="242"/>
      <c r="QD6593" s="242"/>
      <c r="QE6593" s="242"/>
      <c r="QF6593" s="242"/>
      <c r="QG6593" s="242"/>
      <c r="QH6593" s="242"/>
      <c r="QI6593" s="242"/>
      <c r="QJ6593" s="242"/>
      <c r="QK6593" s="242"/>
    </row>
    <row r="6594" spans="439:453">
      <c r="PW6594" s="242"/>
      <c r="PX6594" s="242"/>
      <c r="PY6594" s="242"/>
      <c r="PZ6594" s="242"/>
      <c r="QA6594" s="242"/>
      <c r="QB6594" s="242"/>
      <c r="QC6594" s="242"/>
      <c r="QD6594" s="242"/>
      <c r="QE6594" s="242"/>
      <c r="QF6594" s="242"/>
      <c r="QG6594" s="242"/>
      <c r="QH6594" s="242"/>
      <c r="QI6594" s="242"/>
      <c r="QJ6594" s="242"/>
      <c r="QK6594" s="242"/>
    </row>
    <row r="6595" spans="439:453">
      <c r="PW6595" s="242"/>
      <c r="PX6595" s="242"/>
      <c r="PY6595" s="242"/>
      <c r="PZ6595" s="242"/>
      <c r="QA6595" s="242"/>
      <c r="QB6595" s="242"/>
      <c r="QC6595" s="242"/>
      <c r="QD6595" s="242"/>
      <c r="QE6595" s="242"/>
      <c r="QF6595" s="242"/>
      <c r="QG6595" s="242"/>
      <c r="QH6595" s="242"/>
      <c r="QI6595" s="242"/>
      <c r="QJ6595" s="242"/>
      <c r="QK6595" s="242"/>
    </row>
    <row r="6596" spans="439:453">
      <c r="PW6596" s="242"/>
      <c r="PX6596" s="242"/>
      <c r="PY6596" s="242"/>
      <c r="PZ6596" s="242"/>
      <c r="QA6596" s="242"/>
      <c r="QB6596" s="242"/>
      <c r="QC6596" s="242"/>
      <c r="QD6596" s="242"/>
      <c r="QE6596" s="242"/>
      <c r="QF6596" s="242"/>
      <c r="QG6596" s="242"/>
      <c r="QH6596" s="242"/>
      <c r="QI6596" s="242"/>
      <c r="QJ6596" s="242"/>
      <c r="QK6596" s="242"/>
    </row>
    <row r="6597" spans="439:453">
      <c r="PW6597" s="242"/>
      <c r="PX6597" s="242"/>
      <c r="PY6597" s="242"/>
      <c r="PZ6597" s="242"/>
      <c r="QA6597" s="242"/>
      <c r="QB6597" s="242"/>
      <c r="QC6597" s="242"/>
      <c r="QD6597" s="242"/>
      <c r="QE6597" s="242"/>
      <c r="QF6597" s="242"/>
      <c r="QG6597" s="242"/>
      <c r="QH6597" s="242"/>
      <c r="QI6597" s="242"/>
      <c r="QJ6597" s="242"/>
      <c r="QK6597" s="242"/>
    </row>
    <row r="6598" spans="439:453">
      <c r="PW6598" s="242"/>
      <c r="PX6598" s="242"/>
      <c r="PY6598" s="242"/>
      <c r="PZ6598" s="242"/>
      <c r="QA6598" s="242"/>
      <c r="QB6598" s="242"/>
      <c r="QC6598" s="242"/>
      <c r="QD6598" s="242"/>
      <c r="QE6598" s="242"/>
      <c r="QF6598" s="242"/>
      <c r="QG6598" s="242"/>
      <c r="QH6598" s="242"/>
      <c r="QI6598" s="242"/>
      <c r="QJ6598" s="242"/>
      <c r="QK6598" s="242"/>
    </row>
    <row r="6599" spans="439:453">
      <c r="PW6599" s="242"/>
      <c r="PX6599" s="242"/>
      <c r="PY6599" s="242"/>
      <c r="PZ6599" s="242"/>
      <c r="QA6599" s="242"/>
      <c r="QB6599" s="242"/>
      <c r="QC6599" s="242"/>
      <c r="QD6599" s="242"/>
      <c r="QE6599" s="242"/>
      <c r="QF6599" s="242"/>
      <c r="QG6599" s="242"/>
      <c r="QH6599" s="242"/>
      <c r="QI6599" s="242"/>
      <c r="QJ6599" s="242"/>
      <c r="QK6599" s="242"/>
    </row>
    <row r="6600" spans="439:453">
      <c r="PW6600" s="242"/>
      <c r="PX6600" s="242"/>
      <c r="PY6600" s="242"/>
      <c r="PZ6600" s="242"/>
      <c r="QA6600" s="242"/>
      <c r="QB6600" s="242"/>
      <c r="QC6600" s="242"/>
      <c r="QD6600" s="242"/>
      <c r="QE6600" s="242"/>
      <c r="QF6600" s="242"/>
      <c r="QG6600" s="242"/>
      <c r="QH6600" s="242"/>
      <c r="QI6600" s="242"/>
      <c r="QJ6600" s="242"/>
      <c r="QK6600" s="242"/>
    </row>
    <row r="6601" spans="439:453">
      <c r="PW6601" s="242"/>
      <c r="PX6601" s="242"/>
      <c r="PY6601" s="242"/>
      <c r="PZ6601" s="242"/>
      <c r="QA6601" s="242"/>
      <c r="QB6601" s="242"/>
      <c r="QC6601" s="242"/>
      <c r="QD6601" s="242"/>
      <c r="QE6601" s="242"/>
      <c r="QF6601" s="242"/>
      <c r="QG6601" s="242"/>
      <c r="QH6601" s="242"/>
      <c r="QI6601" s="242"/>
      <c r="QJ6601" s="242"/>
      <c r="QK6601" s="242"/>
    </row>
    <row r="6602" spans="439:453">
      <c r="PW6602" s="242"/>
      <c r="PX6602" s="242"/>
      <c r="PY6602" s="242"/>
      <c r="PZ6602" s="242"/>
      <c r="QA6602" s="242"/>
      <c r="QB6602" s="242"/>
      <c r="QC6602" s="242"/>
      <c r="QD6602" s="242"/>
      <c r="QE6602" s="242"/>
      <c r="QF6602" s="242"/>
      <c r="QG6602" s="242"/>
      <c r="QH6602" s="242"/>
      <c r="QI6602" s="242"/>
      <c r="QJ6602" s="242"/>
      <c r="QK6602" s="242"/>
    </row>
    <row r="6603" spans="439:453">
      <c r="PW6603" s="242"/>
      <c r="PX6603" s="242"/>
      <c r="PY6603" s="242"/>
      <c r="PZ6603" s="242"/>
      <c r="QA6603" s="242"/>
      <c r="QB6603" s="242"/>
      <c r="QC6603" s="242"/>
      <c r="QD6603" s="242"/>
      <c r="QE6603" s="242"/>
      <c r="QF6603" s="242"/>
      <c r="QG6603" s="242"/>
      <c r="QH6603" s="242"/>
      <c r="QI6603" s="242"/>
      <c r="QJ6603" s="242"/>
      <c r="QK6603" s="242"/>
    </row>
    <row r="6604" spans="439:453">
      <c r="PW6604" s="242"/>
      <c r="PX6604" s="242"/>
      <c r="PY6604" s="242"/>
      <c r="PZ6604" s="242"/>
      <c r="QA6604" s="242"/>
      <c r="QB6604" s="242"/>
      <c r="QC6604" s="242"/>
      <c r="QD6604" s="242"/>
      <c r="QE6604" s="242"/>
      <c r="QF6604" s="242"/>
      <c r="QG6604" s="242"/>
      <c r="QH6604" s="242"/>
      <c r="QI6604" s="242"/>
      <c r="QJ6604" s="242"/>
      <c r="QK6604" s="242"/>
    </row>
    <row r="6605" spans="439:453">
      <c r="PW6605" s="242"/>
      <c r="PX6605" s="242"/>
      <c r="PY6605" s="242"/>
      <c r="PZ6605" s="242"/>
      <c r="QA6605" s="242"/>
      <c r="QB6605" s="242"/>
      <c r="QC6605" s="242"/>
      <c r="QD6605" s="242"/>
      <c r="QE6605" s="242"/>
      <c r="QF6605" s="242"/>
      <c r="QG6605" s="242"/>
      <c r="QH6605" s="242"/>
      <c r="QI6605" s="242"/>
      <c r="QJ6605" s="242"/>
      <c r="QK6605" s="242"/>
    </row>
    <row r="6606" spans="439:453">
      <c r="PW6606" s="242"/>
      <c r="PX6606" s="242"/>
      <c r="PY6606" s="242"/>
      <c r="PZ6606" s="242"/>
      <c r="QA6606" s="242"/>
      <c r="QB6606" s="242"/>
      <c r="QC6606" s="242"/>
      <c r="QD6606" s="242"/>
      <c r="QE6606" s="242"/>
      <c r="QF6606" s="242"/>
      <c r="QG6606" s="242"/>
      <c r="QH6606" s="242"/>
      <c r="QI6606" s="242"/>
      <c r="QJ6606" s="242"/>
      <c r="QK6606" s="242"/>
    </row>
    <row r="6607" spans="439:453">
      <c r="PW6607" s="242"/>
      <c r="PX6607" s="242"/>
      <c r="PY6607" s="242"/>
      <c r="PZ6607" s="242"/>
      <c r="QA6607" s="242"/>
      <c r="QB6607" s="242"/>
      <c r="QC6607" s="242"/>
      <c r="QD6607" s="242"/>
      <c r="QE6607" s="242"/>
      <c r="QF6607" s="242"/>
      <c r="QG6607" s="242"/>
      <c r="QH6607" s="242"/>
      <c r="QI6607" s="242"/>
      <c r="QJ6607" s="242"/>
      <c r="QK6607" s="242"/>
    </row>
    <row r="6608" spans="439:453">
      <c r="PW6608" s="242"/>
      <c r="PX6608" s="242"/>
      <c r="PY6608" s="242"/>
      <c r="PZ6608" s="242"/>
      <c r="QA6608" s="242"/>
      <c r="QB6608" s="242"/>
      <c r="QC6608" s="242"/>
      <c r="QD6608" s="242"/>
      <c r="QE6608" s="242"/>
      <c r="QF6608" s="242"/>
      <c r="QG6608" s="242"/>
      <c r="QH6608" s="242"/>
      <c r="QI6608" s="242"/>
      <c r="QJ6608" s="242"/>
      <c r="QK6608" s="242"/>
    </row>
    <row r="6609" spans="439:453">
      <c r="PW6609" s="242"/>
      <c r="PX6609" s="242"/>
      <c r="PY6609" s="242"/>
      <c r="PZ6609" s="242"/>
      <c r="QA6609" s="242"/>
      <c r="QB6609" s="242"/>
      <c r="QC6609" s="242"/>
      <c r="QD6609" s="242"/>
      <c r="QE6609" s="242"/>
      <c r="QF6609" s="242"/>
      <c r="QG6609" s="242"/>
      <c r="QH6609" s="242"/>
      <c r="QI6609" s="242"/>
      <c r="QJ6609" s="242"/>
      <c r="QK6609" s="242"/>
    </row>
    <row r="6610" spans="439:453">
      <c r="PW6610" s="242"/>
      <c r="PX6610" s="242"/>
      <c r="PY6610" s="242"/>
      <c r="PZ6610" s="242"/>
      <c r="QA6610" s="242"/>
      <c r="QB6610" s="242"/>
      <c r="QC6610" s="242"/>
      <c r="QD6610" s="242"/>
      <c r="QE6610" s="242"/>
      <c r="QF6610" s="242"/>
      <c r="QG6610" s="242"/>
      <c r="QH6610" s="242"/>
      <c r="QI6610" s="242"/>
      <c r="QJ6610" s="242"/>
      <c r="QK6610" s="242"/>
    </row>
    <row r="6611" spans="439:453">
      <c r="PW6611" s="242"/>
      <c r="PX6611" s="242"/>
      <c r="PY6611" s="242"/>
      <c r="PZ6611" s="242"/>
      <c r="QA6611" s="242"/>
      <c r="QB6611" s="242"/>
      <c r="QC6611" s="242"/>
      <c r="QD6611" s="242"/>
      <c r="QE6611" s="242"/>
      <c r="QF6611" s="242"/>
      <c r="QG6611" s="242"/>
      <c r="QH6611" s="242"/>
      <c r="QI6611" s="242"/>
      <c r="QJ6611" s="242"/>
      <c r="QK6611" s="242"/>
    </row>
    <row r="6612" spans="439:453">
      <c r="PW6612" s="242"/>
      <c r="PX6612" s="242"/>
      <c r="PY6612" s="242"/>
      <c r="PZ6612" s="242"/>
      <c r="QA6612" s="242"/>
      <c r="QB6612" s="242"/>
      <c r="QC6612" s="242"/>
      <c r="QD6612" s="242"/>
      <c r="QE6612" s="242"/>
      <c r="QF6612" s="242"/>
      <c r="QG6612" s="242"/>
      <c r="QH6612" s="242"/>
      <c r="QI6612" s="242"/>
      <c r="QJ6612" s="242"/>
      <c r="QK6612" s="242"/>
    </row>
    <row r="6613" spans="439:453">
      <c r="PW6613" s="242"/>
      <c r="PX6613" s="242"/>
      <c r="PY6613" s="242"/>
      <c r="PZ6613" s="242"/>
      <c r="QA6613" s="242"/>
      <c r="QB6613" s="242"/>
      <c r="QC6613" s="242"/>
      <c r="QD6613" s="242"/>
      <c r="QE6613" s="242"/>
      <c r="QF6613" s="242"/>
      <c r="QG6613" s="242"/>
      <c r="QH6613" s="242"/>
      <c r="QI6613" s="242"/>
      <c r="QJ6613" s="242"/>
      <c r="QK6613" s="242"/>
    </row>
    <row r="6614" spans="439:453">
      <c r="PW6614" s="242"/>
      <c r="PX6614" s="242"/>
      <c r="PY6614" s="242"/>
      <c r="PZ6614" s="242"/>
      <c r="QA6614" s="242"/>
      <c r="QB6614" s="242"/>
      <c r="QC6614" s="242"/>
      <c r="QD6614" s="242"/>
      <c r="QE6614" s="242"/>
      <c r="QF6614" s="242"/>
      <c r="QG6614" s="242"/>
      <c r="QH6614" s="242"/>
      <c r="QI6614" s="242"/>
      <c r="QJ6614" s="242"/>
      <c r="QK6614" s="242"/>
    </row>
    <row r="6615" spans="439:453">
      <c r="PW6615" s="242"/>
      <c r="PX6615" s="242"/>
      <c r="PY6615" s="242"/>
      <c r="PZ6615" s="242"/>
      <c r="QA6615" s="242"/>
      <c r="QB6615" s="242"/>
      <c r="QC6615" s="242"/>
      <c r="QD6615" s="242"/>
      <c r="QE6615" s="242"/>
      <c r="QF6615" s="242"/>
      <c r="QG6615" s="242"/>
      <c r="QH6615" s="242"/>
      <c r="QI6615" s="242"/>
      <c r="QJ6615" s="242"/>
      <c r="QK6615" s="242"/>
    </row>
    <row r="6616" spans="439:453">
      <c r="PW6616" s="242"/>
      <c r="PX6616" s="242"/>
      <c r="PY6616" s="242"/>
      <c r="PZ6616" s="242"/>
      <c r="QA6616" s="242"/>
      <c r="QB6616" s="242"/>
      <c r="QC6616" s="242"/>
      <c r="QD6616" s="242"/>
      <c r="QE6616" s="242"/>
      <c r="QF6616" s="242"/>
      <c r="QG6616" s="242"/>
      <c r="QH6616" s="242"/>
      <c r="QI6616" s="242"/>
      <c r="QJ6616" s="242"/>
      <c r="QK6616" s="242"/>
    </row>
    <row r="6617" spans="439:453">
      <c r="PW6617" s="242"/>
      <c r="PX6617" s="242"/>
      <c r="PY6617" s="242"/>
      <c r="PZ6617" s="242"/>
      <c r="QA6617" s="242"/>
      <c r="QB6617" s="242"/>
      <c r="QC6617" s="242"/>
      <c r="QD6617" s="242"/>
      <c r="QE6617" s="242"/>
      <c r="QF6617" s="242"/>
      <c r="QG6617" s="242"/>
      <c r="QH6617" s="242"/>
      <c r="QI6617" s="242"/>
      <c r="QJ6617" s="242"/>
      <c r="QK6617" s="242"/>
    </row>
    <row r="6618" spans="439:453">
      <c r="PW6618" s="242"/>
      <c r="PX6618" s="242"/>
      <c r="PY6618" s="242"/>
      <c r="PZ6618" s="242"/>
      <c r="QA6618" s="242"/>
      <c r="QB6618" s="242"/>
      <c r="QC6618" s="242"/>
      <c r="QD6618" s="242"/>
      <c r="QE6618" s="242"/>
      <c r="QF6618" s="242"/>
      <c r="QG6618" s="242"/>
      <c r="QH6618" s="242"/>
      <c r="QI6618" s="242"/>
      <c r="QJ6618" s="242"/>
      <c r="QK6618" s="242"/>
    </row>
    <row r="6619" spans="439:453">
      <c r="PW6619" s="242"/>
      <c r="PX6619" s="242"/>
      <c r="PY6619" s="242"/>
      <c r="PZ6619" s="242"/>
      <c r="QA6619" s="242"/>
      <c r="QB6619" s="242"/>
      <c r="QC6619" s="242"/>
      <c r="QD6619" s="242"/>
      <c r="QE6619" s="242"/>
      <c r="QF6619" s="242"/>
      <c r="QG6619" s="242"/>
      <c r="QH6619" s="242"/>
      <c r="QI6619" s="242"/>
      <c r="QJ6619" s="242"/>
      <c r="QK6619" s="242"/>
    </row>
    <row r="6620" spans="439:453">
      <c r="PW6620" s="242"/>
      <c r="PX6620" s="242"/>
      <c r="PY6620" s="242"/>
      <c r="PZ6620" s="242"/>
      <c r="QA6620" s="242"/>
      <c r="QB6620" s="242"/>
      <c r="QC6620" s="242"/>
      <c r="QD6620" s="242"/>
      <c r="QE6620" s="242"/>
      <c r="QF6620" s="242"/>
      <c r="QG6620" s="242"/>
      <c r="QH6620" s="242"/>
      <c r="QI6620" s="242"/>
      <c r="QJ6620" s="242"/>
      <c r="QK6620" s="242"/>
    </row>
    <row r="6621" spans="439:453">
      <c r="PW6621" s="242"/>
      <c r="PX6621" s="242"/>
      <c r="PY6621" s="242"/>
      <c r="PZ6621" s="242"/>
      <c r="QA6621" s="242"/>
      <c r="QB6621" s="242"/>
      <c r="QC6621" s="242"/>
      <c r="QD6621" s="242"/>
      <c r="QE6621" s="242"/>
      <c r="QF6621" s="242"/>
      <c r="QG6621" s="242"/>
      <c r="QH6621" s="242"/>
      <c r="QI6621" s="242"/>
      <c r="QJ6621" s="242"/>
      <c r="QK6621" s="242"/>
    </row>
    <row r="6622" spans="439:453">
      <c r="PW6622" s="242"/>
      <c r="PX6622" s="242"/>
      <c r="PY6622" s="242"/>
      <c r="PZ6622" s="242"/>
      <c r="QA6622" s="242"/>
      <c r="QB6622" s="242"/>
      <c r="QC6622" s="242"/>
      <c r="QD6622" s="242"/>
      <c r="QE6622" s="242"/>
      <c r="QF6622" s="242"/>
      <c r="QG6622" s="242"/>
      <c r="QH6622" s="242"/>
      <c r="QI6622" s="242"/>
      <c r="QJ6622" s="242"/>
      <c r="QK6622" s="242"/>
    </row>
    <row r="6623" spans="439:453">
      <c r="PW6623" s="242"/>
      <c r="PX6623" s="242"/>
      <c r="PY6623" s="242"/>
      <c r="PZ6623" s="242"/>
      <c r="QA6623" s="242"/>
      <c r="QB6623" s="242"/>
      <c r="QC6623" s="242"/>
      <c r="QD6623" s="242"/>
      <c r="QE6623" s="242"/>
      <c r="QF6623" s="242"/>
      <c r="QG6623" s="242"/>
      <c r="QH6623" s="242"/>
      <c r="QI6623" s="242"/>
      <c r="QJ6623" s="242"/>
      <c r="QK6623" s="242"/>
    </row>
    <row r="6624" spans="439:453">
      <c r="PW6624" s="242"/>
      <c r="PX6624" s="242"/>
      <c r="PY6624" s="242"/>
      <c r="PZ6624" s="242"/>
      <c r="QA6624" s="242"/>
      <c r="QB6624" s="242"/>
      <c r="QC6624" s="242"/>
      <c r="QD6624" s="242"/>
      <c r="QE6624" s="242"/>
      <c r="QF6624" s="242"/>
      <c r="QG6624" s="242"/>
      <c r="QH6624" s="242"/>
      <c r="QI6624" s="242"/>
      <c r="QJ6624" s="242"/>
      <c r="QK6624" s="242"/>
    </row>
    <row r="6625" spans="439:453">
      <c r="PW6625" s="242"/>
      <c r="PX6625" s="242"/>
      <c r="PY6625" s="242"/>
      <c r="PZ6625" s="242"/>
      <c r="QA6625" s="242"/>
      <c r="QB6625" s="242"/>
      <c r="QC6625" s="242"/>
      <c r="QD6625" s="242"/>
      <c r="QE6625" s="242"/>
      <c r="QF6625" s="242"/>
      <c r="QG6625" s="242"/>
      <c r="QH6625" s="242"/>
      <c r="QI6625" s="242"/>
      <c r="QJ6625" s="242"/>
      <c r="QK6625" s="242"/>
    </row>
    <row r="6626" spans="439:453">
      <c r="PW6626" s="242"/>
      <c r="PX6626" s="242"/>
      <c r="PY6626" s="242"/>
      <c r="PZ6626" s="242"/>
      <c r="QA6626" s="242"/>
      <c r="QB6626" s="242"/>
      <c r="QC6626" s="242"/>
      <c r="QD6626" s="242"/>
      <c r="QE6626" s="242"/>
      <c r="QF6626" s="242"/>
      <c r="QG6626" s="242"/>
      <c r="QH6626" s="242"/>
      <c r="QI6626" s="242"/>
      <c r="QJ6626" s="242"/>
      <c r="QK6626" s="242"/>
    </row>
    <row r="6627" spans="439:453">
      <c r="PW6627" s="242"/>
      <c r="PX6627" s="242"/>
      <c r="PY6627" s="242"/>
      <c r="PZ6627" s="242"/>
      <c r="QA6627" s="242"/>
      <c r="QB6627" s="242"/>
      <c r="QC6627" s="242"/>
      <c r="QD6627" s="242"/>
      <c r="QE6627" s="242"/>
      <c r="QF6627" s="242"/>
      <c r="QG6627" s="242"/>
      <c r="QH6627" s="242"/>
      <c r="QI6627" s="242"/>
      <c r="QJ6627" s="242"/>
      <c r="QK6627" s="242"/>
    </row>
    <row r="6628" spans="439:453">
      <c r="PW6628" s="242"/>
      <c r="PX6628" s="242"/>
      <c r="PY6628" s="242"/>
      <c r="PZ6628" s="242"/>
      <c r="QA6628" s="242"/>
      <c r="QB6628" s="242"/>
      <c r="QC6628" s="242"/>
      <c r="QD6628" s="242"/>
      <c r="QE6628" s="242"/>
      <c r="QF6628" s="242"/>
      <c r="QG6628" s="242"/>
      <c r="QH6628" s="242"/>
      <c r="QI6628" s="242"/>
      <c r="QJ6628" s="242"/>
      <c r="QK6628" s="242"/>
    </row>
    <row r="6629" spans="439:453">
      <c r="PW6629" s="242"/>
      <c r="PX6629" s="242"/>
      <c r="PY6629" s="242"/>
      <c r="PZ6629" s="242"/>
      <c r="QA6629" s="242"/>
      <c r="QB6629" s="242"/>
      <c r="QC6629" s="242"/>
      <c r="QD6629" s="242"/>
      <c r="QE6629" s="242"/>
      <c r="QF6629" s="242"/>
      <c r="QG6629" s="242"/>
      <c r="QH6629" s="242"/>
      <c r="QI6629" s="242"/>
      <c r="QJ6629" s="242"/>
      <c r="QK6629" s="242"/>
    </row>
    <row r="6630" spans="439:453">
      <c r="PW6630" s="242"/>
      <c r="PX6630" s="242"/>
      <c r="PY6630" s="242"/>
      <c r="PZ6630" s="242"/>
      <c r="QA6630" s="242"/>
      <c r="QB6630" s="242"/>
      <c r="QC6630" s="242"/>
      <c r="QD6630" s="242"/>
      <c r="QE6630" s="242"/>
      <c r="QF6630" s="242"/>
      <c r="QG6630" s="242"/>
      <c r="QH6630" s="242"/>
      <c r="QI6630" s="242"/>
      <c r="QJ6630" s="242"/>
      <c r="QK6630" s="242"/>
    </row>
    <row r="6631" spans="439:453">
      <c r="PW6631" s="242"/>
      <c r="PX6631" s="242"/>
      <c r="PY6631" s="242"/>
      <c r="PZ6631" s="242"/>
      <c r="QA6631" s="242"/>
      <c r="QB6631" s="242"/>
      <c r="QC6631" s="242"/>
      <c r="QD6631" s="242"/>
      <c r="QE6631" s="242"/>
      <c r="QF6631" s="242"/>
      <c r="QG6631" s="242"/>
      <c r="QH6631" s="242"/>
      <c r="QI6631" s="242"/>
      <c r="QJ6631" s="242"/>
      <c r="QK6631" s="242"/>
    </row>
    <row r="6632" spans="439:453">
      <c r="PW6632" s="242"/>
      <c r="PX6632" s="242"/>
      <c r="PY6632" s="242"/>
      <c r="PZ6632" s="242"/>
      <c r="QA6632" s="242"/>
      <c r="QB6632" s="242"/>
      <c r="QC6632" s="242"/>
      <c r="QD6632" s="242"/>
      <c r="QE6632" s="242"/>
      <c r="QF6632" s="242"/>
      <c r="QG6632" s="242"/>
      <c r="QH6632" s="242"/>
      <c r="QI6632" s="242"/>
      <c r="QJ6632" s="242"/>
      <c r="QK6632" s="242"/>
    </row>
    <row r="6633" spans="439:453">
      <c r="PW6633" s="242"/>
      <c r="PX6633" s="242"/>
      <c r="PY6633" s="242"/>
      <c r="PZ6633" s="242"/>
      <c r="QA6633" s="242"/>
      <c r="QB6633" s="242"/>
      <c r="QC6633" s="242"/>
      <c r="QD6633" s="242"/>
      <c r="QE6633" s="242"/>
      <c r="QF6633" s="242"/>
      <c r="QG6633" s="242"/>
      <c r="QH6633" s="242"/>
      <c r="QI6633" s="242"/>
      <c r="QJ6633" s="242"/>
      <c r="QK6633" s="242"/>
    </row>
    <row r="6634" spans="439:453">
      <c r="PW6634" s="242"/>
      <c r="PX6634" s="242"/>
      <c r="PY6634" s="242"/>
      <c r="PZ6634" s="242"/>
      <c r="QA6634" s="242"/>
      <c r="QB6634" s="242"/>
      <c r="QC6634" s="242"/>
      <c r="QD6634" s="242"/>
      <c r="QE6634" s="242"/>
      <c r="QF6634" s="242"/>
      <c r="QG6634" s="242"/>
      <c r="QH6634" s="242"/>
      <c r="QI6634" s="242"/>
      <c r="QJ6634" s="242"/>
      <c r="QK6634" s="242"/>
    </row>
    <row r="6635" spans="439:453">
      <c r="PW6635" s="242"/>
      <c r="PX6635" s="242"/>
      <c r="PY6635" s="242"/>
      <c r="PZ6635" s="242"/>
      <c r="QA6635" s="242"/>
      <c r="QB6635" s="242"/>
      <c r="QC6635" s="242"/>
      <c r="QD6635" s="242"/>
      <c r="QE6635" s="242"/>
      <c r="QF6635" s="242"/>
      <c r="QG6635" s="242"/>
      <c r="QH6635" s="242"/>
      <c r="QI6635" s="242"/>
      <c r="QJ6635" s="242"/>
      <c r="QK6635" s="242"/>
    </row>
    <row r="6636" spans="439:453">
      <c r="PW6636" s="242"/>
      <c r="PX6636" s="242"/>
      <c r="PY6636" s="242"/>
      <c r="PZ6636" s="242"/>
      <c r="QA6636" s="242"/>
      <c r="QB6636" s="242"/>
      <c r="QC6636" s="242"/>
      <c r="QD6636" s="242"/>
      <c r="QE6636" s="242"/>
      <c r="QF6636" s="242"/>
      <c r="QG6636" s="242"/>
      <c r="QH6636" s="242"/>
      <c r="QI6636" s="242"/>
      <c r="QJ6636" s="242"/>
      <c r="QK6636" s="242"/>
    </row>
    <row r="6637" spans="439:453">
      <c r="PW6637" s="242"/>
      <c r="PX6637" s="242"/>
      <c r="PY6637" s="242"/>
      <c r="PZ6637" s="242"/>
      <c r="QA6637" s="242"/>
      <c r="QB6637" s="242"/>
      <c r="QC6637" s="242"/>
      <c r="QD6637" s="242"/>
      <c r="QE6637" s="242"/>
      <c r="QF6637" s="242"/>
      <c r="QG6637" s="242"/>
      <c r="QH6637" s="242"/>
      <c r="QI6637" s="242"/>
      <c r="QJ6637" s="242"/>
      <c r="QK6637" s="242"/>
    </row>
    <row r="6638" spans="439:453">
      <c r="PW6638" s="242"/>
      <c r="PX6638" s="242"/>
      <c r="PY6638" s="242"/>
      <c r="PZ6638" s="242"/>
      <c r="QA6638" s="242"/>
      <c r="QB6638" s="242"/>
      <c r="QC6638" s="242"/>
      <c r="QD6638" s="242"/>
      <c r="QE6638" s="242"/>
      <c r="QF6638" s="242"/>
      <c r="QG6638" s="242"/>
      <c r="QH6638" s="242"/>
      <c r="QI6638" s="242"/>
      <c r="QJ6638" s="242"/>
      <c r="QK6638" s="242"/>
    </row>
    <row r="6639" spans="439:453">
      <c r="PW6639" s="242"/>
      <c r="PX6639" s="242"/>
      <c r="PY6639" s="242"/>
      <c r="PZ6639" s="242"/>
      <c r="QA6639" s="242"/>
      <c r="QB6639" s="242"/>
      <c r="QC6639" s="242"/>
      <c r="QD6639" s="242"/>
      <c r="QE6639" s="242"/>
      <c r="QF6639" s="242"/>
      <c r="QG6639" s="242"/>
      <c r="QH6639" s="242"/>
      <c r="QI6639" s="242"/>
      <c r="QJ6639" s="242"/>
      <c r="QK6639" s="242"/>
    </row>
    <row r="6640" spans="439:453">
      <c r="PW6640" s="242"/>
      <c r="PX6640" s="242"/>
      <c r="PY6640" s="242"/>
      <c r="PZ6640" s="242"/>
      <c r="QA6640" s="242"/>
      <c r="QB6640" s="242"/>
      <c r="QC6640" s="242"/>
      <c r="QD6640" s="242"/>
      <c r="QE6640" s="242"/>
      <c r="QF6640" s="242"/>
      <c r="QG6640" s="242"/>
      <c r="QH6640" s="242"/>
      <c r="QI6640" s="242"/>
      <c r="QJ6640" s="242"/>
      <c r="QK6640" s="242"/>
    </row>
    <row r="6641" spans="439:453">
      <c r="PW6641" s="242"/>
      <c r="PX6641" s="242"/>
      <c r="PY6641" s="242"/>
      <c r="PZ6641" s="242"/>
      <c r="QA6641" s="242"/>
      <c r="QB6641" s="242"/>
      <c r="QC6641" s="242"/>
      <c r="QD6641" s="242"/>
      <c r="QE6641" s="242"/>
      <c r="QF6641" s="242"/>
      <c r="QG6641" s="242"/>
      <c r="QH6641" s="242"/>
      <c r="QI6641" s="242"/>
      <c r="QJ6641" s="242"/>
      <c r="QK6641" s="242"/>
    </row>
    <row r="6642" spans="439:453">
      <c r="PW6642" s="242"/>
      <c r="PX6642" s="242"/>
      <c r="PY6642" s="242"/>
      <c r="PZ6642" s="242"/>
      <c r="QA6642" s="242"/>
      <c r="QB6642" s="242"/>
      <c r="QC6642" s="242"/>
      <c r="QD6642" s="242"/>
      <c r="QE6642" s="242"/>
      <c r="QF6642" s="242"/>
      <c r="QG6642" s="242"/>
      <c r="QH6642" s="242"/>
      <c r="QI6642" s="242"/>
      <c r="QJ6642" s="242"/>
      <c r="QK6642" s="242"/>
    </row>
    <row r="6643" spans="439:453">
      <c r="PW6643" s="242"/>
      <c r="PX6643" s="242"/>
      <c r="PY6643" s="242"/>
      <c r="PZ6643" s="242"/>
      <c r="QA6643" s="242"/>
      <c r="QB6643" s="242"/>
      <c r="QC6643" s="242"/>
      <c r="QD6643" s="242"/>
      <c r="QE6643" s="242"/>
      <c r="QF6643" s="242"/>
      <c r="QG6643" s="242"/>
      <c r="QH6643" s="242"/>
      <c r="QI6643" s="242"/>
      <c r="QJ6643" s="242"/>
      <c r="QK6643" s="242"/>
    </row>
    <row r="6644" spans="439:453">
      <c r="PW6644" s="242"/>
      <c r="PX6644" s="242"/>
      <c r="PY6644" s="242"/>
      <c r="PZ6644" s="242"/>
      <c r="QA6644" s="242"/>
      <c r="QB6644" s="242"/>
      <c r="QC6644" s="242"/>
      <c r="QD6644" s="242"/>
      <c r="QE6644" s="242"/>
      <c r="QF6644" s="242"/>
      <c r="QG6644" s="242"/>
      <c r="QH6644" s="242"/>
      <c r="QI6644" s="242"/>
      <c r="QJ6644" s="242"/>
      <c r="QK6644" s="242"/>
    </row>
    <row r="6645" spans="439:453">
      <c r="PW6645" s="242"/>
      <c r="PX6645" s="242"/>
      <c r="PY6645" s="242"/>
      <c r="PZ6645" s="242"/>
      <c r="QA6645" s="242"/>
      <c r="QB6645" s="242"/>
      <c r="QC6645" s="242"/>
      <c r="QD6645" s="242"/>
      <c r="QE6645" s="242"/>
      <c r="QF6645" s="242"/>
      <c r="QG6645" s="242"/>
      <c r="QH6645" s="242"/>
      <c r="QI6645" s="242"/>
      <c r="QJ6645" s="242"/>
      <c r="QK6645" s="242"/>
    </row>
    <row r="6646" spans="439:453">
      <c r="PW6646" s="242"/>
      <c r="PX6646" s="242"/>
      <c r="PY6646" s="242"/>
      <c r="PZ6646" s="242"/>
      <c r="QA6646" s="242"/>
      <c r="QB6646" s="242"/>
      <c r="QC6646" s="242"/>
      <c r="QD6646" s="242"/>
      <c r="QE6646" s="242"/>
      <c r="QF6646" s="242"/>
      <c r="QG6646" s="242"/>
      <c r="QH6646" s="242"/>
      <c r="QI6646" s="242"/>
      <c r="QJ6646" s="242"/>
      <c r="QK6646" s="242"/>
    </row>
    <row r="6647" spans="439:453">
      <c r="PW6647" s="242"/>
      <c r="PX6647" s="242"/>
      <c r="PY6647" s="242"/>
      <c r="PZ6647" s="242"/>
      <c r="QA6647" s="242"/>
      <c r="QB6647" s="242"/>
      <c r="QC6647" s="242"/>
      <c r="QD6647" s="242"/>
      <c r="QE6647" s="242"/>
      <c r="QF6647" s="242"/>
      <c r="QG6647" s="242"/>
      <c r="QH6647" s="242"/>
      <c r="QI6647" s="242"/>
      <c r="QJ6647" s="242"/>
      <c r="QK6647" s="242"/>
    </row>
    <row r="6648" spans="439:453">
      <c r="PW6648" s="242"/>
      <c r="PX6648" s="242"/>
      <c r="PY6648" s="242"/>
      <c r="PZ6648" s="242"/>
      <c r="QA6648" s="242"/>
      <c r="QB6648" s="242"/>
      <c r="QC6648" s="242"/>
      <c r="QD6648" s="242"/>
      <c r="QE6648" s="242"/>
      <c r="QF6648" s="242"/>
      <c r="QG6648" s="242"/>
      <c r="QH6648" s="242"/>
      <c r="QI6648" s="242"/>
      <c r="QJ6648" s="242"/>
      <c r="QK6648" s="242"/>
    </row>
    <row r="6649" spans="439:453">
      <c r="PW6649" s="242"/>
      <c r="PX6649" s="242"/>
      <c r="PY6649" s="242"/>
      <c r="PZ6649" s="242"/>
      <c r="QA6649" s="242"/>
      <c r="QB6649" s="242"/>
      <c r="QC6649" s="242"/>
      <c r="QD6649" s="242"/>
      <c r="QE6649" s="242"/>
      <c r="QF6649" s="242"/>
      <c r="QG6649" s="242"/>
      <c r="QH6649" s="242"/>
      <c r="QI6649" s="242"/>
      <c r="QJ6649" s="242"/>
      <c r="QK6649" s="242"/>
    </row>
    <row r="6650" spans="439:453">
      <c r="PW6650" s="242"/>
      <c r="PX6650" s="242"/>
      <c r="PY6650" s="242"/>
      <c r="PZ6650" s="242"/>
      <c r="QA6650" s="242"/>
      <c r="QB6650" s="242"/>
      <c r="QC6650" s="242"/>
      <c r="QD6650" s="242"/>
      <c r="QE6650" s="242"/>
      <c r="QF6650" s="242"/>
      <c r="QG6650" s="242"/>
      <c r="QH6650" s="242"/>
      <c r="QI6650" s="242"/>
      <c r="QJ6650" s="242"/>
      <c r="QK6650" s="242"/>
    </row>
    <row r="6651" spans="439:453">
      <c r="PW6651" s="242"/>
      <c r="PX6651" s="242"/>
      <c r="PY6651" s="242"/>
      <c r="PZ6651" s="242"/>
      <c r="QA6651" s="242"/>
      <c r="QB6651" s="242"/>
      <c r="QC6651" s="242"/>
      <c r="QD6651" s="242"/>
      <c r="QE6651" s="242"/>
      <c r="QF6651" s="242"/>
      <c r="QG6651" s="242"/>
      <c r="QH6651" s="242"/>
      <c r="QI6651" s="242"/>
      <c r="QJ6651" s="242"/>
      <c r="QK6651" s="242"/>
    </row>
    <row r="6652" spans="439:453">
      <c r="PW6652" s="242"/>
      <c r="PX6652" s="242"/>
      <c r="PY6652" s="242"/>
      <c r="PZ6652" s="242"/>
      <c r="QA6652" s="242"/>
      <c r="QB6652" s="242"/>
      <c r="QC6652" s="242"/>
      <c r="QD6652" s="242"/>
      <c r="QE6652" s="242"/>
      <c r="QF6652" s="242"/>
      <c r="QG6652" s="242"/>
      <c r="QH6652" s="242"/>
      <c r="QI6652" s="242"/>
      <c r="QJ6652" s="242"/>
      <c r="QK6652" s="242"/>
    </row>
    <row r="6653" spans="439:453">
      <c r="PW6653" s="242"/>
      <c r="PX6653" s="242"/>
      <c r="PY6653" s="242"/>
      <c r="PZ6653" s="242"/>
      <c r="QA6653" s="242"/>
      <c r="QB6653" s="242"/>
      <c r="QC6653" s="242"/>
      <c r="QD6653" s="242"/>
      <c r="QE6653" s="242"/>
      <c r="QF6653" s="242"/>
      <c r="QG6653" s="242"/>
      <c r="QH6653" s="242"/>
      <c r="QI6653" s="242"/>
      <c r="QJ6653" s="242"/>
      <c r="QK6653" s="242"/>
    </row>
    <row r="6654" spans="439:453">
      <c r="PW6654" s="242"/>
      <c r="PX6654" s="242"/>
      <c r="PY6654" s="242"/>
      <c r="PZ6654" s="242"/>
      <c r="QA6654" s="242"/>
      <c r="QB6654" s="242"/>
      <c r="QC6654" s="242"/>
      <c r="QD6654" s="242"/>
      <c r="QE6654" s="242"/>
      <c r="QF6654" s="242"/>
      <c r="QG6654" s="242"/>
      <c r="QH6654" s="242"/>
      <c r="QI6654" s="242"/>
      <c r="QJ6654" s="242"/>
      <c r="QK6654" s="242"/>
    </row>
    <row r="6655" spans="439:453">
      <c r="PW6655" s="242"/>
      <c r="PX6655" s="242"/>
      <c r="PY6655" s="242"/>
      <c r="PZ6655" s="242"/>
      <c r="QA6655" s="242"/>
      <c r="QB6655" s="242"/>
      <c r="QC6655" s="242"/>
      <c r="QD6655" s="242"/>
      <c r="QE6655" s="242"/>
      <c r="QF6655" s="242"/>
      <c r="QG6655" s="242"/>
      <c r="QH6655" s="242"/>
      <c r="QI6655" s="242"/>
      <c r="QJ6655" s="242"/>
      <c r="QK6655" s="242"/>
    </row>
    <row r="6656" spans="439:453">
      <c r="PW6656" s="242"/>
      <c r="PX6656" s="242"/>
      <c r="PY6656" s="242"/>
      <c r="PZ6656" s="242"/>
      <c r="QA6656" s="242"/>
      <c r="QB6656" s="242"/>
      <c r="QC6656" s="242"/>
      <c r="QD6656" s="242"/>
      <c r="QE6656" s="242"/>
      <c r="QF6656" s="242"/>
      <c r="QG6656" s="242"/>
      <c r="QH6656" s="242"/>
      <c r="QI6656" s="242"/>
      <c r="QJ6656" s="242"/>
      <c r="QK6656" s="242"/>
    </row>
    <row r="6657" spans="439:453">
      <c r="PW6657" s="242"/>
      <c r="PX6657" s="242"/>
      <c r="PY6657" s="242"/>
      <c r="PZ6657" s="242"/>
      <c r="QA6657" s="242"/>
      <c r="QB6657" s="242"/>
      <c r="QC6657" s="242"/>
      <c r="QD6657" s="242"/>
      <c r="QE6657" s="242"/>
      <c r="QF6657" s="242"/>
      <c r="QG6657" s="242"/>
      <c r="QH6657" s="242"/>
      <c r="QI6657" s="242"/>
      <c r="QJ6657" s="242"/>
      <c r="QK6657" s="242"/>
    </row>
    <row r="6658" spans="439:453">
      <c r="PW6658" s="242"/>
      <c r="PX6658" s="242"/>
      <c r="PY6658" s="242"/>
      <c r="PZ6658" s="242"/>
      <c r="QA6658" s="242"/>
      <c r="QB6658" s="242"/>
      <c r="QC6658" s="242"/>
      <c r="QD6658" s="242"/>
      <c r="QE6658" s="242"/>
      <c r="QF6658" s="242"/>
      <c r="QG6658" s="242"/>
      <c r="QH6658" s="242"/>
      <c r="QI6658" s="242"/>
      <c r="QJ6658" s="242"/>
      <c r="QK6658" s="242"/>
    </row>
    <row r="6659" spans="439:453">
      <c r="PW6659" s="242"/>
      <c r="PX6659" s="242"/>
      <c r="PY6659" s="242"/>
      <c r="PZ6659" s="242"/>
      <c r="QA6659" s="242"/>
      <c r="QB6659" s="242"/>
      <c r="QC6659" s="242"/>
      <c r="QD6659" s="242"/>
      <c r="QE6659" s="242"/>
      <c r="QF6659" s="242"/>
      <c r="QG6659" s="242"/>
      <c r="QH6659" s="242"/>
      <c r="QI6659" s="242"/>
      <c r="QJ6659" s="242"/>
      <c r="QK6659" s="242"/>
    </row>
    <row r="6660" spans="439:453">
      <c r="PW6660" s="242"/>
      <c r="PX6660" s="242"/>
      <c r="PY6660" s="242"/>
      <c r="PZ6660" s="242"/>
      <c r="QA6660" s="242"/>
      <c r="QB6660" s="242"/>
      <c r="QC6660" s="242"/>
      <c r="QD6660" s="242"/>
      <c r="QE6660" s="242"/>
      <c r="QF6660" s="242"/>
      <c r="QG6660" s="242"/>
      <c r="QH6660" s="242"/>
      <c r="QI6660" s="242"/>
      <c r="QJ6660" s="242"/>
      <c r="QK6660" s="242"/>
    </row>
    <row r="6661" spans="439:453">
      <c r="PW6661" s="242"/>
      <c r="PX6661" s="242"/>
      <c r="PY6661" s="242"/>
      <c r="PZ6661" s="242"/>
      <c r="QA6661" s="242"/>
      <c r="QB6661" s="242"/>
      <c r="QC6661" s="242"/>
      <c r="QD6661" s="242"/>
      <c r="QE6661" s="242"/>
      <c r="QF6661" s="242"/>
      <c r="QG6661" s="242"/>
      <c r="QH6661" s="242"/>
      <c r="QI6661" s="242"/>
      <c r="QJ6661" s="242"/>
      <c r="QK6661" s="242"/>
    </row>
    <row r="6662" spans="439:453">
      <c r="PW6662" s="242"/>
      <c r="PX6662" s="242"/>
      <c r="PY6662" s="242"/>
      <c r="PZ6662" s="242"/>
      <c r="QA6662" s="242"/>
      <c r="QB6662" s="242"/>
      <c r="QC6662" s="242"/>
      <c r="QD6662" s="242"/>
      <c r="QE6662" s="242"/>
      <c r="QF6662" s="242"/>
      <c r="QG6662" s="242"/>
      <c r="QH6662" s="242"/>
      <c r="QI6662" s="242"/>
      <c r="QJ6662" s="242"/>
      <c r="QK6662" s="242"/>
    </row>
    <row r="6663" spans="439:453">
      <c r="PW6663" s="242"/>
      <c r="PX6663" s="242"/>
      <c r="PY6663" s="242"/>
      <c r="PZ6663" s="242"/>
      <c r="QA6663" s="242"/>
      <c r="QB6663" s="242"/>
      <c r="QC6663" s="242"/>
      <c r="QD6663" s="242"/>
      <c r="QE6663" s="242"/>
      <c r="QF6663" s="242"/>
      <c r="QG6663" s="242"/>
      <c r="QH6663" s="242"/>
      <c r="QI6663" s="242"/>
      <c r="QJ6663" s="242"/>
      <c r="QK6663" s="242"/>
    </row>
    <row r="6664" spans="439:453">
      <c r="PW6664" s="242"/>
      <c r="PX6664" s="242"/>
      <c r="PY6664" s="242"/>
      <c r="PZ6664" s="242"/>
      <c r="QA6664" s="242"/>
      <c r="QB6664" s="242"/>
      <c r="QC6664" s="242"/>
      <c r="QD6664" s="242"/>
      <c r="QE6664" s="242"/>
      <c r="QF6664" s="242"/>
      <c r="QG6664" s="242"/>
      <c r="QH6664" s="242"/>
      <c r="QI6664" s="242"/>
      <c r="QJ6664" s="242"/>
      <c r="QK6664" s="242"/>
    </row>
    <row r="6665" spans="439:453">
      <c r="PW6665" s="242"/>
      <c r="PX6665" s="242"/>
      <c r="PY6665" s="242"/>
      <c r="PZ6665" s="242"/>
      <c r="QA6665" s="242"/>
      <c r="QB6665" s="242"/>
      <c r="QC6665" s="242"/>
      <c r="QD6665" s="242"/>
      <c r="QE6665" s="242"/>
      <c r="QF6665" s="242"/>
      <c r="QG6665" s="242"/>
      <c r="QH6665" s="242"/>
      <c r="QI6665" s="242"/>
      <c r="QJ6665" s="242"/>
      <c r="QK6665" s="242"/>
    </row>
    <row r="6666" spans="439:453">
      <c r="PW6666" s="242"/>
      <c r="PX6666" s="242"/>
      <c r="PY6666" s="242"/>
      <c r="PZ6666" s="242"/>
      <c r="QA6666" s="242"/>
      <c r="QB6666" s="242"/>
      <c r="QC6666" s="242"/>
      <c r="QD6666" s="242"/>
      <c r="QE6666" s="242"/>
      <c r="QF6666" s="242"/>
      <c r="QG6666" s="242"/>
      <c r="QH6666" s="242"/>
      <c r="QI6666" s="242"/>
      <c r="QJ6666" s="242"/>
      <c r="QK6666" s="242"/>
    </row>
    <row r="6667" spans="439:453">
      <c r="PW6667" s="242"/>
      <c r="PX6667" s="242"/>
      <c r="PY6667" s="242"/>
      <c r="PZ6667" s="242"/>
      <c r="QA6667" s="242"/>
      <c r="QB6667" s="242"/>
      <c r="QC6667" s="242"/>
      <c r="QD6667" s="242"/>
      <c r="QE6667" s="242"/>
      <c r="QF6667" s="242"/>
      <c r="QG6667" s="242"/>
      <c r="QH6667" s="242"/>
      <c r="QI6667" s="242"/>
      <c r="QJ6667" s="242"/>
      <c r="QK6667" s="242"/>
    </row>
    <row r="6668" spans="439:453">
      <c r="PW6668" s="242"/>
      <c r="PX6668" s="242"/>
      <c r="PY6668" s="242"/>
      <c r="PZ6668" s="242"/>
      <c r="QA6668" s="242"/>
      <c r="QB6668" s="242"/>
      <c r="QC6668" s="242"/>
      <c r="QD6668" s="242"/>
      <c r="QE6668" s="242"/>
      <c r="QF6668" s="242"/>
      <c r="QG6668" s="242"/>
      <c r="QH6668" s="242"/>
      <c r="QI6668" s="242"/>
      <c r="QJ6668" s="242"/>
      <c r="QK6668" s="242"/>
    </row>
    <row r="6669" spans="439:453">
      <c r="PW6669" s="242"/>
      <c r="PX6669" s="242"/>
      <c r="PY6669" s="242"/>
      <c r="PZ6669" s="242"/>
      <c r="QA6669" s="242"/>
      <c r="QB6669" s="242"/>
      <c r="QC6669" s="242"/>
      <c r="QD6669" s="242"/>
      <c r="QE6669" s="242"/>
      <c r="QF6669" s="242"/>
      <c r="QG6669" s="242"/>
      <c r="QH6669" s="242"/>
      <c r="QI6669" s="242"/>
      <c r="QJ6669" s="242"/>
      <c r="QK6669" s="242"/>
    </row>
    <row r="6670" spans="439:453">
      <c r="PW6670" s="242"/>
      <c r="PX6670" s="242"/>
      <c r="PY6670" s="242"/>
      <c r="PZ6670" s="242"/>
      <c r="QA6670" s="242"/>
      <c r="QB6670" s="242"/>
      <c r="QC6670" s="242"/>
      <c r="QD6670" s="242"/>
      <c r="QE6670" s="242"/>
      <c r="QF6670" s="242"/>
      <c r="QG6670" s="242"/>
      <c r="QH6670" s="242"/>
      <c r="QI6670" s="242"/>
      <c r="QJ6670" s="242"/>
      <c r="QK6670" s="242"/>
    </row>
    <row r="6671" spans="439:453">
      <c r="PW6671" s="242"/>
      <c r="PX6671" s="242"/>
      <c r="PY6671" s="242"/>
      <c r="PZ6671" s="242"/>
      <c r="QA6671" s="242"/>
      <c r="QB6671" s="242"/>
      <c r="QC6671" s="242"/>
      <c r="QD6671" s="242"/>
      <c r="QE6671" s="242"/>
      <c r="QF6671" s="242"/>
      <c r="QG6671" s="242"/>
      <c r="QH6671" s="242"/>
      <c r="QI6671" s="242"/>
      <c r="QJ6671" s="242"/>
      <c r="QK6671" s="242"/>
    </row>
    <row r="6672" spans="439:453">
      <c r="PW6672" s="242"/>
      <c r="PX6672" s="242"/>
      <c r="PY6672" s="242"/>
      <c r="PZ6672" s="242"/>
      <c r="QA6672" s="242"/>
      <c r="QB6672" s="242"/>
      <c r="QC6672" s="242"/>
      <c r="QD6672" s="242"/>
      <c r="QE6672" s="242"/>
      <c r="QF6672" s="242"/>
      <c r="QG6672" s="242"/>
      <c r="QH6672" s="242"/>
      <c r="QI6672" s="242"/>
      <c r="QJ6672" s="242"/>
      <c r="QK6672" s="242"/>
    </row>
    <row r="6673" spans="439:453">
      <c r="PW6673" s="242"/>
      <c r="PX6673" s="242"/>
      <c r="PY6673" s="242"/>
      <c r="PZ6673" s="242"/>
      <c r="QA6673" s="242"/>
      <c r="QB6673" s="242"/>
      <c r="QC6673" s="242"/>
      <c r="QD6673" s="242"/>
      <c r="QE6673" s="242"/>
      <c r="QF6673" s="242"/>
      <c r="QG6673" s="242"/>
      <c r="QH6673" s="242"/>
      <c r="QI6673" s="242"/>
      <c r="QJ6673" s="242"/>
      <c r="QK6673" s="242"/>
    </row>
    <row r="6674" spans="439:453">
      <c r="PW6674" s="242"/>
      <c r="PX6674" s="242"/>
      <c r="PY6674" s="242"/>
      <c r="PZ6674" s="242"/>
      <c r="QA6674" s="242"/>
      <c r="QB6674" s="242"/>
      <c r="QC6674" s="242"/>
      <c r="QD6674" s="242"/>
      <c r="QE6674" s="242"/>
      <c r="QF6674" s="242"/>
      <c r="QG6674" s="242"/>
      <c r="QH6674" s="242"/>
      <c r="QI6674" s="242"/>
      <c r="QJ6674" s="242"/>
      <c r="QK6674" s="242"/>
    </row>
    <row r="6675" spans="439:453">
      <c r="PW6675" s="242"/>
      <c r="PX6675" s="242"/>
      <c r="PY6675" s="242"/>
      <c r="PZ6675" s="242"/>
      <c r="QA6675" s="242"/>
      <c r="QB6675" s="242"/>
      <c r="QC6675" s="242"/>
      <c r="QD6675" s="242"/>
      <c r="QE6675" s="242"/>
      <c r="QF6675" s="242"/>
      <c r="QG6675" s="242"/>
      <c r="QH6675" s="242"/>
      <c r="QI6675" s="242"/>
      <c r="QJ6675" s="242"/>
      <c r="QK6675" s="242"/>
    </row>
    <row r="6676" spans="439:453">
      <c r="PW6676" s="242"/>
      <c r="PX6676" s="242"/>
      <c r="PY6676" s="242"/>
      <c r="PZ6676" s="242"/>
      <c r="QA6676" s="242"/>
      <c r="QB6676" s="242"/>
      <c r="QC6676" s="242"/>
      <c r="QD6676" s="242"/>
      <c r="QE6676" s="242"/>
      <c r="QF6676" s="242"/>
      <c r="QG6676" s="242"/>
      <c r="QH6676" s="242"/>
      <c r="QI6676" s="242"/>
      <c r="QJ6676" s="242"/>
      <c r="QK6676" s="242"/>
    </row>
    <row r="6677" spans="439:453">
      <c r="PW6677" s="242"/>
      <c r="PX6677" s="242"/>
      <c r="PY6677" s="242"/>
      <c r="PZ6677" s="242"/>
      <c r="QA6677" s="242"/>
      <c r="QB6677" s="242"/>
      <c r="QC6677" s="242"/>
      <c r="QD6677" s="242"/>
      <c r="QE6677" s="242"/>
      <c r="QF6677" s="242"/>
      <c r="QG6677" s="242"/>
      <c r="QH6677" s="242"/>
      <c r="QI6677" s="242"/>
      <c r="QJ6677" s="242"/>
      <c r="QK6677" s="242"/>
    </row>
    <row r="6678" spans="439:453">
      <c r="PW6678" s="242"/>
      <c r="PX6678" s="242"/>
      <c r="PY6678" s="242"/>
      <c r="PZ6678" s="242"/>
      <c r="QA6678" s="242"/>
      <c r="QB6678" s="242"/>
      <c r="QC6678" s="242"/>
      <c r="QD6678" s="242"/>
      <c r="QE6678" s="242"/>
      <c r="QF6678" s="242"/>
      <c r="QG6678" s="242"/>
      <c r="QH6678" s="242"/>
      <c r="QI6678" s="242"/>
      <c r="QJ6678" s="242"/>
      <c r="QK6678" s="242"/>
    </row>
    <row r="6679" spans="439:453">
      <c r="PW6679" s="242"/>
      <c r="PX6679" s="242"/>
      <c r="PY6679" s="242"/>
      <c r="PZ6679" s="242"/>
      <c r="QA6679" s="242"/>
      <c r="QB6679" s="242"/>
      <c r="QC6679" s="242"/>
      <c r="QD6679" s="242"/>
      <c r="QE6679" s="242"/>
      <c r="QF6679" s="242"/>
      <c r="QG6679" s="242"/>
      <c r="QH6679" s="242"/>
      <c r="QI6679" s="242"/>
      <c r="QJ6679" s="242"/>
      <c r="QK6679" s="242"/>
    </row>
    <row r="6680" spans="439:453">
      <c r="PW6680" s="242"/>
      <c r="PX6680" s="242"/>
      <c r="PY6680" s="242"/>
      <c r="PZ6680" s="242"/>
      <c r="QA6680" s="242"/>
      <c r="QB6680" s="242"/>
      <c r="QC6680" s="242"/>
      <c r="QD6680" s="242"/>
      <c r="QE6680" s="242"/>
      <c r="QF6680" s="242"/>
      <c r="QG6680" s="242"/>
      <c r="QH6680" s="242"/>
      <c r="QI6680" s="242"/>
      <c r="QJ6680" s="242"/>
      <c r="QK6680" s="242"/>
    </row>
    <row r="6681" spans="439:453">
      <c r="PW6681" s="242"/>
      <c r="PX6681" s="242"/>
      <c r="PY6681" s="242"/>
      <c r="PZ6681" s="242"/>
      <c r="QA6681" s="242"/>
      <c r="QB6681" s="242"/>
      <c r="QC6681" s="242"/>
      <c r="QD6681" s="242"/>
      <c r="QE6681" s="242"/>
      <c r="QF6681" s="242"/>
      <c r="QG6681" s="242"/>
      <c r="QH6681" s="242"/>
      <c r="QI6681" s="242"/>
      <c r="QJ6681" s="242"/>
      <c r="QK6681" s="242"/>
    </row>
    <row r="6682" spans="439:453">
      <c r="PW6682" s="242"/>
      <c r="PX6682" s="242"/>
      <c r="PY6682" s="242"/>
      <c r="PZ6682" s="242"/>
      <c r="QA6682" s="242"/>
      <c r="QB6682" s="242"/>
      <c r="QC6682" s="242"/>
      <c r="QD6682" s="242"/>
      <c r="QE6682" s="242"/>
      <c r="QF6682" s="242"/>
      <c r="QG6682" s="242"/>
      <c r="QH6682" s="242"/>
      <c r="QI6682" s="242"/>
      <c r="QJ6682" s="242"/>
      <c r="QK6682" s="242"/>
    </row>
    <row r="6683" spans="439:453">
      <c r="PW6683" s="242"/>
      <c r="PX6683" s="242"/>
      <c r="PY6683" s="242"/>
      <c r="PZ6683" s="242"/>
      <c r="QA6683" s="242"/>
      <c r="QB6683" s="242"/>
      <c r="QC6683" s="242"/>
      <c r="QD6683" s="242"/>
      <c r="QE6683" s="242"/>
      <c r="QF6683" s="242"/>
      <c r="QG6683" s="242"/>
      <c r="QH6683" s="242"/>
      <c r="QI6683" s="242"/>
      <c r="QJ6683" s="242"/>
      <c r="QK6683" s="242"/>
    </row>
    <row r="6684" spans="439:453">
      <c r="PW6684" s="242"/>
      <c r="PX6684" s="242"/>
      <c r="PY6684" s="242"/>
      <c r="PZ6684" s="242"/>
      <c r="QA6684" s="242"/>
      <c r="QB6684" s="242"/>
      <c r="QC6684" s="242"/>
      <c r="QD6684" s="242"/>
      <c r="QE6684" s="242"/>
      <c r="QF6684" s="242"/>
      <c r="QG6684" s="242"/>
      <c r="QH6684" s="242"/>
      <c r="QI6684" s="242"/>
      <c r="QJ6684" s="242"/>
      <c r="QK6684" s="242"/>
    </row>
    <row r="6685" spans="439:453">
      <c r="PW6685" s="242"/>
      <c r="PX6685" s="242"/>
      <c r="PY6685" s="242"/>
      <c r="PZ6685" s="242"/>
      <c r="QA6685" s="242"/>
      <c r="QB6685" s="242"/>
      <c r="QC6685" s="242"/>
      <c r="QD6685" s="242"/>
      <c r="QE6685" s="242"/>
      <c r="QF6685" s="242"/>
      <c r="QG6685" s="242"/>
      <c r="QH6685" s="242"/>
      <c r="QI6685" s="242"/>
      <c r="QJ6685" s="242"/>
      <c r="QK6685" s="242"/>
    </row>
    <row r="6686" spans="439:453">
      <c r="PW6686" s="242"/>
      <c r="PX6686" s="242"/>
      <c r="PY6686" s="242"/>
      <c r="PZ6686" s="242"/>
      <c r="QA6686" s="242"/>
      <c r="QB6686" s="242"/>
      <c r="QC6686" s="242"/>
      <c r="QD6686" s="242"/>
      <c r="QE6686" s="242"/>
      <c r="QF6686" s="242"/>
      <c r="QG6686" s="242"/>
      <c r="QH6686" s="242"/>
      <c r="QI6686" s="242"/>
      <c r="QJ6686" s="242"/>
      <c r="QK6686" s="242"/>
    </row>
    <row r="6687" spans="439:453">
      <c r="PW6687" s="242"/>
      <c r="PX6687" s="242"/>
      <c r="PY6687" s="242"/>
      <c r="PZ6687" s="242"/>
      <c r="QA6687" s="242"/>
      <c r="QB6687" s="242"/>
      <c r="QC6687" s="242"/>
      <c r="QD6687" s="242"/>
      <c r="QE6687" s="242"/>
      <c r="QF6687" s="242"/>
      <c r="QG6687" s="242"/>
      <c r="QH6687" s="242"/>
      <c r="QI6687" s="242"/>
      <c r="QJ6687" s="242"/>
      <c r="QK6687" s="242"/>
    </row>
    <row r="6688" spans="439:453">
      <c r="PW6688" s="242"/>
      <c r="PX6688" s="242"/>
      <c r="PY6688" s="242"/>
      <c r="PZ6688" s="242"/>
      <c r="QA6688" s="242"/>
      <c r="QB6688" s="242"/>
      <c r="QC6688" s="242"/>
      <c r="QD6688" s="242"/>
      <c r="QE6688" s="242"/>
      <c r="QF6688" s="242"/>
      <c r="QG6688" s="242"/>
      <c r="QH6688" s="242"/>
      <c r="QI6688" s="242"/>
      <c r="QJ6688" s="242"/>
      <c r="QK6688" s="242"/>
    </row>
    <row r="6689" spans="439:453">
      <c r="PW6689" s="242"/>
      <c r="PX6689" s="242"/>
      <c r="PY6689" s="242"/>
      <c r="PZ6689" s="242"/>
      <c r="QA6689" s="242"/>
      <c r="QB6689" s="242"/>
      <c r="QC6689" s="242"/>
      <c r="QD6689" s="242"/>
      <c r="QE6689" s="242"/>
      <c r="QF6689" s="242"/>
      <c r="QG6689" s="242"/>
      <c r="QH6689" s="242"/>
      <c r="QI6689" s="242"/>
      <c r="QJ6689" s="242"/>
      <c r="QK6689" s="242"/>
    </row>
    <row r="6690" spans="439:453">
      <c r="PW6690" s="242"/>
      <c r="PX6690" s="242"/>
      <c r="PY6690" s="242"/>
      <c r="PZ6690" s="242"/>
      <c r="QA6690" s="242"/>
      <c r="QB6690" s="242"/>
      <c r="QC6690" s="242"/>
      <c r="QD6690" s="242"/>
      <c r="QE6690" s="242"/>
      <c r="QF6690" s="242"/>
      <c r="QG6690" s="242"/>
      <c r="QH6690" s="242"/>
      <c r="QI6690" s="242"/>
      <c r="QJ6690" s="242"/>
      <c r="QK6690" s="242"/>
    </row>
    <row r="6691" spans="439:453">
      <c r="PW6691" s="242"/>
      <c r="PX6691" s="242"/>
      <c r="PY6691" s="242"/>
      <c r="PZ6691" s="242"/>
      <c r="QA6691" s="242"/>
      <c r="QB6691" s="242"/>
      <c r="QC6691" s="242"/>
      <c r="QD6691" s="242"/>
      <c r="QE6691" s="242"/>
      <c r="QF6691" s="242"/>
      <c r="QG6691" s="242"/>
      <c r="QH6691" s="242"/>
      <c r="QI6691" s="242"/>
      <c r="QJ6691" s="242"/>
      <c r="QK6691" s="242"/>
    </row>
    <row r="6692" spans="439:453">
      <c r="PW6692" s="242"/>
      <c r="PX6692" s="242"/>
      <c r="PY6692" s="242"/>
      <c r="PZ6692" s="242"/>
      <c r="QA6692" s="242"/>
      <c r="QB6692" s="242"/>
      <c r="QC6692" s="242"/>
      <c r="QD6692" s="242"/>
      <c r="QE6692" s="242"/>
      <c r="QF6692" s="242"/>
      <c r="QG6692" s="242"/>
      <c r="QH6692" s="242"/>
      <c r="QI6692" s="242"/>
      <c r="QJ6692" s="242"/>
      <c r="QK6692" s="242"/>
    </row>
    <row r="6693" spans="439:453">
      <c r="PW6693" s="242"/>
      <c r="PX6693" s="242"/>
      <c r="PY6693" s="242"/>
      <c r="PZ6693" s="242"/>
      <c r="QA6693" s="242"/>
      <c r="QB6693" s="242"/>
      <c r="QC6693" s="242"/>
      <c r="QD6693" s="242"/>
      <c r="QE6693" s="242"/>
      <c r="QF6693" s="242"/>
      <c r="QG6693" s="242"/>
      <c r="QH6693" s="242"/>
      <c r="QI6693" s="242"/>
      <c r="QJ6693" s="242"/>
      <c r="QK6693" s="242"/>
    </row>
    <row r="6694" spans="439:453">
      <c r="PW6694" s="242"/>
      <c r="PX6694" s="242"/>
      <c r="PY6694" s="242"/>
      <c r="PZ6694" s="242"/>
      <c r="QA6694" s="242"/>
      <c r="QB6694" s="242"/>
      <c r="QC6694" s="242"/>
      <c r="QD6694" s="242"/>
      <c r="QE6694" s="242"/>
      <c r="QF6694" s="242"/>
      <c r="QG6694" s="242"/>
      <c r="QH6694" s="242"/>
      <c r="QI6694" s="242"/>
      <c r="QJ6694" s="242"/>
      <c r="QK6694" s="242"/>
    </row>
    <row r="6695" spans="439:453">
      <c r="PW6695" s="242"/>
      <c r="PX6695" s="242"/>
      <c r="PY6695" s="242"/>
      <c r="PZ6695" s="242"/>
      <c r="QA6695" s="242"/>
      <c r="QB6695" s="242"/>
      <c r="QC6695" s="242"/>
      <c r="QD6695" s="242"/>
      <c r="QE6695" s="242"/>
      <c r="QF6695" s="242"/>
      <c r="QG6695" s="242"/>
      <c r="QH6695" s="242"/>
      <c r="QI6695" s="242"/>
      <c r="QJ6695" s="242"/>
      <c r="QK6695" s="242"/>
    </row>
    <row r="6696" spans="439:453">
      <c r="PW6696" s="242"/>
      <c r="PX6696" s="242"/>
      <c r="PY6696" s="242"/>
      <c r="PZ6696" s="242"/>
      <c r="QA6696" s="242"/>
      <c r="QB6696" s="242"/>
      <c r="QC6696" s="242"/>
      <c r="QD6696" s="242"/>
      <c r="QE6696" s="242"/>
      <c r="QF6696" s="242"/>
      <c r="QG6696" s="242"/>
      <c r="QH6696" s="242"/>
      <c r="QI6696" s="242"/>
      <c r="QJ6696" s="242"/>
      <c r="QK6696" s="242"/>
    </row>
    <row r="6697" spans="439:453">
      <c r="PW6697" s="242"/>
      <c r="PX6697" s="242"/>
      <c r="PY6697" s="242"/>
      <c r="PZ6697" s="242"/>
      <c r="QA6697" s="242"/>
      <c r="QB6697" s="242"/>
      <c r="QC6697" s="242"/>
      <c r="QD6697" s="242"/>
      <c r="QE6697" s="242"/>
      <c r="QF6697" s="242"/>
      <c r="QG6697" s="242"/>
      <c r="QH6697" s="242"/>
      <c r="QI6697" s="242"/>
      <c r="QJ6697" s="242"/>
      <c r="QK6697" s="242"/>
    </row>
    <row r="6698" spans="439:453">
      <c r="PW6698" s="242"/>
      <c r="PX6698" s="242"/>
      <c r="PY6698" s="242"/>
      <c r="PZ6698" s="242"/>
      <c r="QA6698" s="242"/>
      <c r="QB6698" s="242"/>
      <c r="QC6698" s="242"/>
      <c r="QD6698" s="242"/>
      <c r="QE6698" s="242"/>
      <c r="QF6698" s="242"/>
      <c r="QG6698" s="242"/>
      <c r="QH6698" s="242"/>
      <c r="QI6698" s="242"/>
      <c r="QJ6698" s="242"/>
      <c r="QK6698" s="242"/>
    </row>
    <row r="6699" spans="439:453">
      <c r="PW6699" s="242"/>
      <c r="PX6699" s="242"/>
      <c r="PY6699" s="242"/>
      <c r="PZ6699" s="242"/>
      <c r="QA6699" s="242"/>
      <c r="QB6699" s="242"/>
      <c r="QC6699" s="242"/>
      <c r="QD6699" s="242"/>
      <c r="QE6699" s="242"/>
      <c r="QF6699" s="242"/>
      <c r="QG6699" s="242"/>
      <c r="QH6699" s="242"/>
      <c r="QI6699" s="242"/>
      <c r="QJ6699" s="242"/>
      <c r="QK6699" s="242"/>
    </row>
    <row r="6700" spans="439:453">
      <c r="PW6700" s="242"/>
      <c r="PX6700" s="242"/>
      <c r="PY6700" s="242"/>
      <c r="PZ6700" s="242"/>
      <c r="QA6700" s="242"/>
      <c r="QB6700" s="242"/>
      <c r="QC6700" s="242"/>
      <c r="QD6700" s="242"/>
      <c r="QE6700" s="242"/>
      <c r="QF6700" s="242"/>
      <c r="QG6700" s="242"/>
      <c r="QH6700" s="242"/>
      <c r="QI6700" s="242"/>
      <c r="QJ6700" s="242"/>
      <c r="QK6700" s="242"/>
    </row>
    <row r="6701" spans="439:453">
      <c r="PW6701" s="242"/>
      <c r="PX6701" s="242"/>
      <c r="PY6701" s="242"/>
      <c r="PZ6701" s="242"/>
      <c r="QA6701" s="242"/>
      <c r="QB6701" s="242"/>
      <c r="QC6701" s="242"/>
      <c r="QD6701" s="242"/>
      <c r="QE6701" s="242"/>
      <c r="QF6701" s="242"/>
      <c r="QG6701" s="242"/>
      <c r="QH6701" s="242"/>
      <c r="QI6701" s="242"/>
      <c r="QJ6701" s="242"/>
      <c r="QK6701" s="242"/>
    </row>
    <row r="6702" spans="439:453">
      <c r="PW6702" s="242"/>
      <c r="PX6702" s="242"/>
      <c r="PY6702" s="242"/>
      <c r="PZ6702" s="242"/>
      <c r="QA6702" s="242"/>
      <c r="QB6702" s="242"/>
      <c r="QC6702" s="242"/>
      <c r="QD6702" s="242"/>
      <c r="QE6702" s="242"/>
      <c r="QF6702" s="242"/>
      <c r="QG6702" s="242"/>
      <c r="QH6702" s="242"/>
      <c r="QI6702" s="242"/>
      <c r="QJ6702" s="242"/>
      <c r="QK6702" s="242"/>
    </row>
    <row r="6703" spans="439:453">
      <c r="PW6703" s="242"/>
      <c r="PX6703" s="242"/>
      <c r="PY6703" s="242"/>
      <c r="PZ6703" s="242"/>
      <c r="QA6703" s="242"/>
      <c r="QB6703" s="242"/>
      <c r="QC6703" s="242"/>
      <c r="QD6703" s="242"/>
      <c r="QE6703" s="242"/>
      <c r="QF6703" s="242"/>
      <c r="QG6703" s="242"/>
      <c r="QH6703" s="242"/>
      <c r="QI6703" s="242"/>
      <c r="QJ6703" s="242"/>
      <c r="QK6703" s="242"/>
    </row>
    <row r="6704" spans="439:453">
      <c r="PW6704" s="242"/>
      <c r="PX6704" s="242"/>
      <c r="PY6704" s="242"/>
      <c r="PZ6704" s="242"/>
      <c r="QA6704" s="242"/>
      <c r="QB6704" s="242"/>
      <c r="QC6704" s="242"/>
      <c r="QD6704" s="242"/>
      <c r="QE6704" s="242"/>
      <c r="QF6704" s="242"/>
      <c r="QG6704" s="242"/>
      <c r="QH6704" s="242"/>
      <c r="QI6704" s="242"/>
      <c r="QJ6704" s="242"/>
      <c r="QK6704" s="242"/>
    </row>
    <row r="6705" spans="439:453">
      <c r="PW6705" s="242"/>
      <c r="PX6705" s="242"/>
      <c r="PY6705" s="242"/>
      <c r="PZ6705" s="242"/>
      <c r="QA6705" s="242"/>
      <c r="QB6705" s="242"/>
      <c r="QC6705" s="242"/>
      <c r="QD6705" s="242"/>
      <c r="QE6705" s="242"/>
      <c r="QF6705" s="242"/>
      <c r="QG6705" s="242"/>
      <c r="QH6705" s="242"/>
      <c r="QI6705" s="242"/>
      <c r="QJ6705" s="242"/>
      <c r="QK6705" s="242"/>
    </row>
    <row r="6706" spans="439:453">
      <c r="PW6706" s="242"/>
      <c r="PX6706" s="242"/>
      <c r="PY6706" s="242"/>
      <c r="PZ6706" s="242"/>
      <c r="QA6706" s="242"/>
      <c r="QB6706" s="242"/>
      <c r="QC6706" s="242"/>
      <c r="QD6706" s="242"/>
      <c r="QE6706" s="242"/>
      <c r="QF6706" s="242"/>
      <c r="QG6706" s="242"/>
      <c r="QH6706" s="242"/>
      <c r="QI6706" s="242"/>
      <c r="QJ6706" s="242"/>
      <c r="QK6706" s="242"/>
    </row>
    <row r="6707" spans="439:453">
      <c r="PW6707" s="242"/>
      <c r="PX6707" s="242"/>
      <c r="PY6707" s="242"/>
      <c r="PZ6707" s="242"/>
      <c r="QA6707" s="242"/>
      <c r="QB6707" s="242"/>
      <c r="QC6707" s="242"/>
      <c r="QD6707" s="242"/>
      <c r="QE6707" s="242"/>
      <c r="QF6707" s="242"/>
      <c r="QG6707" s="242"/>
      <c r="QH6707" s="242"/>
      <c r="QI6707" s="242"/>
      <c r="QJ6707" s="242"/>
      <c r="QK6707" s="242"/>
    </row>
    <row r="6708" spans="439:453">
      <c r="PW6708" s="242"/>
      <c r="PX6708" s="242"/>
      <c r="PY6708" s="242"/>
      <c r="PZ6708" s="242"/>
      <c r="QA6708" s="242"/>
      <c r="QB6708" s="242"/>
      <c r="QC6708" s="242"/>
      <c r="QD6708" s="242"/>
      <c r="QE6708" s="242"/>
      <c r="QF6708" s="242"/>
      <c r="QG6708" s="242"/>
      <c r="QH6708" s="242"/>
      <c r="QI6708" s="242"/>
      <c r="QJ6708" s="242"/>
      <c r="QK6708" s="242"/>
    </row>
    <row r="6709" spans="439:453">
      <c r="PW6709" s="242"/>
      <c r="PX6709" s="242"/>
      <c r="PY6709" s="242"/>
      <c r="PZ6709" s="242"/>
      <c r="QA6709" s="242"/>
      <c r="QB6709" s="242"/>
      <c r="QC6709" s="242"/>
      <c r="QD6709" s="242"/>
      <c r="QE6709" s="242"/>
      <c r="QF6709" s="242"/>
      <c r="QG6709" s="242"/>
      <c r="QH6709" s="242"/>
      <c r="QI6709" s="242"/>
      <c r="QJ6709" s="242"/>
      <c r="QK6709" s="242"/>
    </row>
    <row r="6710" spans="439:453">
      <c r="PW6710" s="242"/>
      <c r="PX6710" s="242"/>
      <c r="PY6710" s="242"/>
      <c r="PZ6710" s="242"/>
      <c r="QA6710" s="242"/>
      <c r="QB6710" s="242"/>
      <c r="QC6710" s="242"/>
      <c r="QD6710" s="242"/>
      <c r="QE6710" s="242"/>
      <c r="QF6710" s="242"/>
      <c r="QG6710" s="242"/>
      <c r="QH6710" s="242"/>
      <c r="QI6710" s="242"/>
      <c r="QJ6710" s="242"/>
      <c r="QK6710" s="242"/>
    </row>
    <row r="6711" spans="439:453">
      <c r="PW6711" s="242"/>
      <c r="PX6711" s="242"/>
      <c r="PY6711" s="242"/>
      <c r="PZ6711" s="242"/>
      <c r="QA6711" s="242"/>
      <c r="QB6711" s="242"/>
      <c r="QC6711" s="242"/>
      <c r="QD6711" s="242"/>
      <c r="QE6711" s="242"/>
      <c r="QF6711" s="242"/>
      <c r="QG6711" s="242"/>
      <c r="QH6711" s="242"/>
      <c r="QI6711" s="242"/>
      <c r="QJ6711" s="242"/>
      <c r="QK6711" s="242"/>
    </row>
    <row r="6712" spans="439:453">
      <c r="PW6712" s="242"/>
      <c r="PX6712" s="242"/>
      <c r="PY6712" s="242"/>
      <c r="PZ6712" s="242"/>
      <c r="QA6712" s="242"/>
      <c r="QB6712" s="242"/>
      <c r="QC6712" s="242"/>
      <c r="QD6712" s="242"/>
      <c r="QE6712" s="242"/>
      <c r="QF6712" s="242"/>
      <c r="QG6712" s="242"/>
      <c r="QH6712" s="242"/>
      <c r="QI6712" s="242"/>
      <c r="QJ6712" s="242"/>
      <c r="QK6712" s="242"/>
    </row>
    <row r="6713" spans="439:453">
      <c r="PW6713" s="242"/>
      <c r="PX6713" s="242"/>
      <c r="PY6713" s="242"/>
      <c r="PZ6713" s="242"/>
      <c r="QA6713" s="242"/>
      <c r="QB6713" s="242"/>
      <c r="QC6713" s="242"/>
      <c r="QD6713" s="242"/>
      <c r="QE6713" s="242"/>
      <c r="QF6713" s="242"/>
      <c r="QG6713" s="242"/>
      <c r="QH6713" s="242"/>
      <c r="QI6713" s="242"/>
      <c r="QJ6713" s="242"/>
      <c r="QK6713" s="242"/>
    </row>
    <row r="6714" spans="439:453">
      <c r="PW6714" s="242"/>
      <c r="PX6714" s="242"/>
      <c r="PY6714" s="242"/>
      <c r="PZ6714" s="242"/>
      <c r="QA6714" s="242"/>
      <c r="QB6714" s="242"/>
      <c r="QC6714" s="242"/>
      <c r="QD6714" s="242"/>
      <c r="QE6714" s="242"/>
      <c r="QF6714" s="242"/>
      <c r="QG6714" s="242"/>
      <c r="QH6714" s="242"/>
      <c r="QI6714" s="242"/>
      <c r="QJ6714" s="242"/>
      <c r="QK6714" s="242"/>
    </row>
    <row r="6715" spans="439:453">
      <c r="PW6715" s="242"/>
      <c r="PX6715" s="242"/>
      <c r="PY6715" s="242"/>
      <c r="PZ6715" s="242"/>
      <c r="QA6715" s="242"/>
      <c r="QB6715" s="242"/>
      <c r="QC6715" s="242"/>
      <c r="QD6715" s="242"/>
      <c r="QE6715" s="242"/>
      <c r="QF6715" s="242"/>
      <c r="QG6715" s="242"/>
      <c r="QH6715" s="242"/>
      <c r="QI6715" s="242"/>
      <c r="QJ6715" s="242"/>
      <c r="QK6715" s="242"/>
    </row>
    <row r="6716" spans="439:453">
      <c r="PW6716" s="242"/>
      <c r="PX6716" s="242"/>
      <c r="PY6716" s="242"/>
      <c r="PZ6716" s="242"/>
      <c r="QA6716" s="242"/>
      <c r="QB6716" s="242"/>
      <c r="QC6716" s="242"/>
      <c r="QD6716" s="242"/>
      <c r="QE6716" s="242"/>
      <c r="QF6716" s="242"/>
      <c r="QG6716" s="242"/>
      <c r="QH6716" s="242"/>
      <c r="QI6716" s="242"/>
      <c r="QJ6716" s="242"/>
      <c r="QK6716" s="242"/>
    </row>
    <row r="6717" spans="439:453">
      <c r="PW6717" s="242"/>
      <c r="PX6717" s="242"/>
      <c r="PY6717" s="242"/>
      <c r="PZ6717" s="242"/>
      <c r="QA6717" s="242"/>
      <c r="QB6717" s="242"/>
      <c r="QC6717" s="242"/>
      <c r="QD6717" s="242"/>
      <c r="QE6717" s="242"/>
      <c r="QF6717" s="242"/>
      <c r="QG6717" s="242"/>
      <c r="QH6717" s="242"/>
      <c r="QI6717" s="242"/>
      <c r="QJ6717" s="242"/>
      <c r="QK6717" s="242"/>
    </row>
    <row r="6718" spans="439:453">
      <c r="PW6718" s="242"/>
      <c r="PX6718" s="242"/>
      <c r="PY6718" s="242"/>
      <c r="PZ6718" s="242"/>
      <c r="QA6718" s="242"/>
      <c r="QB6718" s="242"/>
      <c r="QC6718" s="242"/>
      <c r="QD6718" s="242"/>
      <c r="QE6718" s="242"/>
      <c r="QF6718" s="242"/>
      <c r="QG6718" s="242"/>
      <c r="QH6718" s="242"/>
      <c r="QI6718" s="242"/>
      <c r="QJ6718" s="242"/>
      <c r="QK6718" s="242"/>
    </row>
    <row r="6719" spans="439:453">
      <c r="PW6719" s="242"/>
      <c r="PX6719" s="242"/>
      <c r="PY6719" s="242"/>
      <c r="PZ6719" s="242"/>
      <c r="QA6719" s="242"/>
      <c r="QB6719" s="242"/>
      <c r="QC6719" s="242"/>
      <c r="QD6719" s="242"/>
      <c r="QE6719" s="242"/>
      <c r="QF6719" s="242"/>
      <c r="QG6719" s="242"/>
      <c r="QH6719" s="242"/>
      <c r="QI6719" s="242"/>
      <c r="QJ6719" s="242"/>
      <c r="QK6719" s="242"/>
    </row>
    <row r="6720" spans="439:453">
      <c r="PW6720" s="242"/>
      <c r="PX6720" s="242"/>
      <c r="PY6720" s="242"/>
      <c r="PZ6720" s="242"/>
      <c r="QA6720" s="242"/>
      <c r="QB6720" s="242"/>
      <c r="QC6720" s="242"/>
      <c r="QD6720" s="242"/>
      <c r="QE6720" s="242"/>
      <c r="QF6720" s="242"/>
      <c r="QG6720" s="242"/>
      <c r="QH6720" s="242"/>
      <c r="QI6720" s="242"/>
      <c r="QJ6720" s="242"/>
      <c r="QK6720" s="242"/>
    </row>
    <row r="6721" spans="439:453">
      <c r="PW6721" s="242"/>
      <c r="PX6721" s="242"/>
      <c r="PY6721" s="242"/>
      <c r="PZ6721" s="242"/>
      <c r="QA6721" s="242"/>
      <c r="QB6721" s="242"/>
      <c r="QC6721" s="242"/>
      <c r="QD6721" s="242"/>
      <c r="QE6721" s="242"/>
      <c r="QF6721" s="242"/>
      <c r="QG6721" s="242"/>
      <c r="QH6721" s="242"/>
      <c r="QI6721" s="242"/>
      <c r="QJ6721" s="242"/>
      <c r="QK6721" s="242"/>
    </row>
    <row r="6722" spans="439:453">
      <c r="PW6722" s="242"/>
      <c r="PX6722" s="242"/>
      <c r="PY6722" s="242"/>
      <c r="PZ6722" s="242"/>
      <c r="QA6722" s="242"/>
      <c r="QB6722" s="242"/>
      <c r="QC6722" s="242"/>
      <c r="QD6722" s="242"/>
      <c r="QE6722" s="242"/>
      <c r="QF6722" s="242"/>
      <c r="QG6722" s="242"/>
      <c r="QH6722" s="242"/>
      <c r="QI6722" s="242"/>
      <c r="QJ6722" s="242"/>
      <c r="QK6722" s="242"/>
    </row>
    <row r="6723" spans="439:453">
      <c r="PW6723" s="242"/>
      <c r="PX6723" s="242"/>
      <c r="PY6723" s="242"/>
      <c r="PZ6723" s="242"/>
      <c r="QA6723" s="242"/>
      <c r="QB6723" s="242"/>
      <c r="QC6723" s="242"/>
      <c r="QD6723" s="242"/>
      <c r="QE6723" s="242"/>
      <c r="QF6723" s="242"/>
      <c r="QG6723" s="242"/>
      <c r="QH6723" s="242"/>
      <c r="QI6723" s="242"/>
      <c r="QJ6723" s="242"/>
      <c r="QK6723" s="242"/>
    </row>
    <row r="6724" spans="439:453">
      <c r="PW6724" s="242"/>
      <c r="PX6724" s="242"/>
      <c r="PY6724" s="242"/>
      <c r="PZ6724" s="242"/>
      <c r="QA6724" s="242"/>
      <c r="QB6724" s="242"/>
      <c r="QC6724" s="242"/>
      <c r="QD6724" s="242"/>
      <c r="QE6724" s="242"/>
      <c r="QF6724" s="242"/>
      <c r="QG6724" s="242"/>
      <c r="QH6724" s="242"/>
      <c r="QI6724" s="242"/>
      <c r="QJ6724" s="242"/>
      <c r="QK6724" s="242"/>
    </row>
    <row r="6725" spans="439:453">
      <c r="PW6725" s="242"/>
      <c r="PX6725" s="242"/>
      <c r="PY6725" s="242"/>
      <c r="PZ6725" s="242"/>
      <c r="QA6725" s="242"/>
      <c r="QB6725" s="242"/>
      <c r="QC6725" s="242"/>
      <c r="QD6725" s="242"/>
      <c r="QE6725" s="242"/>
      <c r="QF6725" s="242"/>
      <c r="QG6725" s="242"/>
      <c r="QH6725" s="242"/>
      <c r="QI6725" s="242"/>
      <c r="QJ6725" s="242"/>
      <c r="QK6725" s="242"/>
    </row>
    <row r="6726" spans="439:453">
      <c r="PW6726" s="242"/>
      <c r="PX6726" s="242"/>
      <c r="PY6726" s="242"/>
      <c r="PZ6726" s="242"/>
      <c r="QA6726" s="242"/>
      <c r="QB6726" s="242"/>
      <c r="QC6726" s="242"/>
      <c r="QD6726" s="242"/>
      <c r="QE6726" s="242"/>
      <c r="QF6726" s="242"/>
      <c r="QG6726" s="242"/>
      <c r="QH6726" s="242"/>
      <c r="QI6726" s="242"/>
      <c r="QJ6726" s="242"/>
      <c r="QK6726" s="242"/>
    </row>
    <row r="6727" spans="439:453">
      <c r="PW6727" s="242"/>
      <c r="PX6727" s="242"/>
      <c r="PY6727" s="242"/>
      <c r="PZ6727" s="242"/>
      <c r="QA6727" s="242"/>
      <c r="QB6727" s="242"/>
      <c r="QC6727" s="242"/>
      <c r="QD6727" s="242"/>
      <c r="QE6727" s="242"/>
      <c r="QF6727" s="242"/>
      <c r="QG6727" s="242"/>
      <c r="QH6727" s="242"/>
      <c r="QI6727" s="242"/>
      <c r="QJ6727" s="242"/>
      <c r="QK6727" s="242"/>
    </row>
    <row r="6728" spans="439:453">
      <c r="PW6728" s="242"/>
      <c r="PX6728" s="242"/>
      <c r="PY6728" s="242"/>
      <c r="PZ6728" s="242"/>
      <c r="QA6728" s="242"/>
      <c r="QB6728" s="242"/>
      <c r="QC6728" s="242"/>
      <c r="QD6728" s="242"/>
      <c r="QE6728" s="242"/>
      <c r="QF6728" s="242"/>
      <c r="QG6728" s="242"/>
      <c r="QH6728" s="242"/>
      <c r="QI6728" s="242"/>
      <c r="QJ6728" s="242"/>
      <c r="QK6728" s="242"/>
    </row>
    <row r="6729" spans="439:453">
      <c r="PW6729" s="242"/>
      <c r="PX6729" s="242"/>
      <c r="PY6729" s="242"/>
      <c r="PZ6729" s="242"/>
      <c r="QA6729" s="242"/>
      <c r="QB6729" s="242"/>
      <c r="QC6729" s="242"/>
      <c r="QD6729" s="242"/>
      <c r="QE6729" s="242"/>
      <c r="QF6729" s="242"/>
      <c r="QG6729" s="242"/>
      <c r="QH6729" s="242"/>
      <c r="QI6729" s="242"/>
      <c r="QJ6729" s="242"/>
      <c r="QK6729" s="242"/>
    </row>
    <row r="6730" spans="439:453">
      <c r="PW6730" s="242"/>
      <c r="PX6730" s="242"/>
      <c r="PY6730" s="242"/>
      <c r="PZ6730" s="242"/>
      <c r="QA6730" s="242"/>
      <c r="QB6730" s="242"/>
      <c r="QC6730" s="242"/>
      <c r="QD6730" s="242"/>
      <c r="QE6730" s="242"/>
      <c r="QF6730" s="242"/>
      <c r="QG6730" s="242"/>
      <c r="QH6730" s="242"/>
      <c r="QI6730" s="242"/>
      <c r="QJ6730" s="242"/>
      <c r="QK6730" s="242"/>
    </row>
    <row r="6731" spans="439:453">
      <c r="PW6731" s="242"/>
      <c r="PX6731" s="242"/>
      <c r="PY6731" s="242"/>
      <c r="PZ6731" s="242"/>
      <c r="QA6731" s="242"/>
      <c r="QB6731" s="242"/>
      <c r="QC6731" s="242"/>
      <c r="QD6731" s="242"/>
      <c r="QE6731" s="242"/>
      <c r="QF6731" s="242"/>
      <c r="QG6731" s="242"/>
      <c r="QH6731" s="242"/>
      <c r="QI6731" s="242"/>
      <c r="QJ6731" s="242"/>
      <c r="QK6731" s="242"/>
    </row>
    <row r="6732" spans="439:453">
      <c r="PW6732" s="242"/>
      <c r="PX6732" s="242"/>
      <c r="PY6732" s="242"/>
      <c r="PZ6732" s="242"/>
      <c r="QA6732" s="242"/>
      <c r="QB6732" s="242"/>
      <c r="QC6732" s="242"/>
      <c r="QD6732" s="242"/>
      <c r="QE6732" s="242"/>
      <c r="QF6732" s="242"/>
      <c r="QG6732" s="242"/>
      <c r="QH6732" s="242"/>
      <c r="QI6732" s="242"/>
      <c r="QJ6732" s="242"/>
      <c r="QK6732" s="242"/>
    </row>
    <row r="6733" spans="439:453">
      <c r="PW6733" s="242"/>
      <c r="PX6733" s="242"/>
      <c r="PY6733" s="242"/>
      <c r="PZ6733" s="242"/>
      <c r="QA6733" s="242"/>
      <c r="QB6733" s="242"/>
      <c r="QC6733" s="242"/>
      <c r="QD6733" s="242"/>
      <c r="QE6733" s="242"/>
      <c r="QF6733" s="242"/>
      <c r="QG6733" s="242"/>
      <c r="QH6733" s="242"/>
      <c r="QI6733" s="242"/>
      <c r="QJ6733" s="242"/>
      <c r="QK6733" s="242"/>
    </row>
    <row r="6734" spans="439:453">
      <c r="PW6734" s="242"/>
      <c r="PX6734" s="242"/>
      <c r="PY6734" s="242"/>
      <c r="PZ6734" s="242"/>
      <c r="QA6734" s="242"/>
      <c r="QB6734" s="242"/>
      <c r="QC6734" s="242"/>
      <c r="QD6734" s="242"/>
      <c r="QE6734" s="242"/>
      <c r="QF6734" s="242"/>
      <c r="QG6734" s="242"/>
      <c r="QH6734" s="242"/>
      <c r="QI6734" s="242"/>
      <c r="QJ6734" s="242"/>
      <c r="QK6734" s="242"/>
    </row>
    <row r="6735" spans="439:453">
      <c r="PW6735" s="242"/>
      <c r="PX6735" s="242"/>
      <c r="PY6735" s="242"/>
      <c r="PZ6735" s="242"/>
      <c r="QA6735" s="242"/>
      <c r="QB6735" s="242"/>
      <c r="QC6735" s="242"/>
      <c r="QD6735" s="242"/>
      <c r="QE6735" s="242"/>
      <c r="QF6735" s="242"/>
      <c r="QG6735" s="242"/>
      <c r="QH6735" s="242"/>
      <c r="QI6735" s="242"/>
      <c r="QJ6735" s="242"/>
      <c r="QK6735" s="242"/>
    </row>
    <row r="6736" spans="439:453">
      <c r="PW6736" s="242"/>
      <c r="PX6736" s="242"/>
      <c r="PY6736" s="242"/>
      <c r="PZ6736" s="242"/>
      <c r="QA6736" s="242"/>
      <c r="QB6736" s="242"/>
      <c r="QC6736" s="242"/>
      <c r="QD6736" s="242"/>
      <c r="QE6736" s="242"/>
      <c r="QF6736" s="242"/>
      <c r="QG6736" s="242"/>
      <c r="QH6736" s="242"/>
      <c r="QI6736" s="242"/>
      <c r="QJ6736" s="242"/>
      <c r="QK6736" s="242"/>
    </row>
    <row r="6737" spans="439:453">
      <c r="PW6737" s="242"/>
      <c r="PX6737" s="242"/>
      <c r="PY6737" s="242"/>
      <c r="PZ6737" s="242"/>
      <c r="QA6737" s="242"/>
      <c r="QB6737" s="242"/>
      <c r="QC6737" s="242"/>
      <c r="QD6737" s="242"/>
      <c r="QE6737" s="242"/>
      <c r="QF6737" s="242"/>
      <c r="QG6737" s="242"/>
      <c r="QH6737" s="242"/>
      <c r="QI6737" s="242"/>
      <c r="QJ6737" s="242"/>
      <c r="QK6737" s="242"/>
    </row>
    <row r="6738" spans="439:453">
      <c r="PW6738" s="242"/>
      <c r="PX6738" s="242"/>
      <c r="PY6738" s="242"/>
      <c r="PZ6738" s="242"/>
      <c r="QA6738" s="242"/>
      <c r="QB6738" s="242"/>
      <c r="QC6738" s="242"/>
      <c r="QD6738" s="242"/>
      <c r="QE6738" s="242"/>
      <c r="QF6738" s="242"/>
      <c r="QG6738" s="242"/>
      <c r="QH6738" s="242"/>
      <c r="QI6738" s="242"/>
      <c r="QJ6738" s="242"/>
      <c r="QK6738" s="242"/>
    </row>
    <row r="6739" spans="439:453">
      <c r="PW6739" s="242"/>
      <c r="PX6739" s="242"/>
      <c r="PY6739" s="242"/>
      <c r="PZ6739" s="242"/>
      <c r="QA6739" s="242"/>
      <c r="QB6739" s="242"/>
      <c r="QC6739" s="242"/>
      <c r="QD6739" s="242"/>
      <c r="QE6739" s="242"/>
      <c r="QF6739" s="242"/>
      <c r="QG6739" s="242"/>
      <c r="QH6739" s="242"/>
      <c r="QI6739" s="242"/>
      <c r="QJ6739" s="242"/>
      <c r="QK6739" s="242"/>
    </row>
    <row r="6740" spans="439:453">
      <c r="PW6740" s="242"/>
      <c r="PX6740" s="242"/>
      <c r="PY6740" s="242"/>
      <c r="PZ6740" s="242"/>
      <c r="QA6740" s="242"/>
      <c r="QB6740" s="242"/>
      <c r="QC6740" s="242"/>
      <c r="QD6740" s="242"/>
      <c r="QE6740" s="242"/>
      <c r="QF6740" s="242"/>
      <c r="QG6740" s="242"/>
      <c r="QH6740" s="242"/>
      <c r="QI6740" s="242"/>
      <c r="QJ6740" s="242"/>
      <c r="QK6740" s="242"/>
    </row>
    <row r="6741" spans="439:453">
      <c r="PW6741" s="242"/>
      <c r="PX6741" s="242"/>
      <c r="PY6741" s="242"/>
      <c r="PZ6741" s="242"/>
      <c r="QA6741" s="242"/>
      <c r="QB6741" s="242"/>
      <c r="QC6741" s="242"/>
      <c r="QD6741" s="242"/>
      <c r="QE6741" s="242"/>
      <c r="QF6741" s="242"/>
      <c r="QG6741" s="242"/>
      <c r="QH6741" s="242"/>
      <c r="QI6741" s="242"/>
      <c r="QJ6741" s="242"/>
      <c r="QK6741" s="242"/>
    </row>
    <row r="6742" spans="439:453">
      <c r="PW6742" s="242"/>
      <c r="PX6742" s="242"/>
      <c r="PY6742" s="242"/>
      <c r="PZ6742" s="242"/>
      <c r="QA6742" s="242"/>
      <c r="QB6742" s="242"/>
      <c r="QC6742" s="242"/>
      <c r="QD6742" s="242"/>
      <c r="QE6742" s="242"/>
      <c r="QF6742" s="242"/>
      <c r="QG6742" s="242"/>
      <c r="QH6742" s="242"/>
      <c r="QI6742" s="242"/>
      <c r="QJ6742" s="242"/>
      <c r="QK6742" s="242"/>
    </row>
    <row r="6743" spans="439:453">
      <c r="PW6743" s="242"/>
      <c r="PX6743" s="242"/>
      <c r="PY6743" s="242"/>
      <c r="PZ6743" s="242"/>
      <c r="QA6743" s="242"/>
      <c r="QB6743" s="242"/>
      <c r="QC6743" s="242"/>
      <c r="QD6743" s="242"/>
      <c r="QE6743" s="242"/>
      <c r="QF6743" s="242"/>
      <c r="QG6743" s="242"/>
      <c r="QH6743" s="242"/>
      <c r="QI6743" s="242"/>
      <c r="QJ6743" s="242"/>
      <c r="QK6743" s="242"/>
    </row>
    <row r="6744" spans="439:453">
      <c r="PW6744" s="242"/>
      <c r="PX6744" s="242"/>
      <c r="PY6744" s="242"/>
      <c r="PZ6744" s="242"/>
      <c r="QA6744" s="242"/>
      <c r="QB6744" s="242"/>
      <c r="QC6744" s="242"/>
      <c r="QD6744" s="242"/>
      <c r="QE6744" s="242"/>
      <c r="QF6744" s="242"/>
      <c r="QG6744" s="242"/>
      <c r="QH6744" s="242"/>
      <c r="QI6744" s="242"/>
      <c r="QJ6744" s="242"/>
      <c r="QK6744" s="242"/>
    </row>
    <row r="6745" spans="439:453">
      <c r="PW6745" s="242"/>
      <c r="PX6745" s="242"/>
      <c r="PY6745" s="242"/>
      <c r="PZ6745" s="242"/>
      <c r="QA6745" s="242"/>
      <c r="QB6745" s="242"/>
      <c r="QC6745" s="242"/>
      <c r="QD6745" s="242"/>
      <c r="QE6745" s="242"/>
      <c r="QF6745" s="242"/>
      <c r="QG6745" s="242"/>
      <c r="QH6745" s="242"/>
      <c r="QI6745" s="242"/>
      <c r="QJ6745" s="242"/>
      <c r="QK6745" s="242"/>
    </row>
    <row r="6746" spans="439:453">
      <c r="PW6746" s="242"/>
      <c r="PX6746" s="242"/>
      <c r="PY6746" s="242"/>
      <c r="PZ6746" s="242"/>
      <c r="QA6746" s="242"/>
      <c r="QB6746" s="242"/>
      <c r="QC6746" s="242"/>
      <c r="QD6746" s="242"/>
      <c r="QE6746" s="242"/>
      <c r="QF6746" s="242"/>
      <c r="QG6746" s="242"/>
      <c r="QH6746" s="242"/>
      <c r="QI6746" s="242"/>
      <c r="QJ6746" s="242"/>
      <c r="QK6746" s="242"/>
    </row>
    <row r="6747" spans="439:453">
      <c r="PW6747" s="242"/>
      <c r="PX6747" s="242"/>
      <c r="PY6747" s="242"/>
      <c r="PZ6747" s="242"/>
      <c r="QA6747" s="242"/>
      <c r="QB6747" s="242"/>
      <c r="QC6747" s="242"/>
      <c r="QD6747" s="242"/>
      <c r="QE6747" s="242"/>
      <c r="QF6747" s="242"/>
      <c r="QG6747" s="242"/>
      <c r="QH6747" s="242"/>
      <c r="QI6747" s="242"/>
      <c r="QJ6747" s="242"/>
      <c r="QK6747" s="242"/>
    </row>
    <row r="6748" spans="439:453">
      <c r="PW6748" s="242"/>
      <c r="PX6748" s="242"/>
      <c r="PY6748" s="242"/>
      <c r="PZ6748" s="242"/>
      <c r="QA6748" s="242"/>
      <c r="QB6748" s="242"/>
      <c r="QC6748" s="242"/>
      <c r="QD6748" s="242"/>
      <c r="QE6748" s="242"/>
      <c r="QF6748" s="242"/>
      <c r="QG6748" s="242"/>
      <c r="QH6748" s="242"/>
      <c r="QI6748" s="242"/>
      <c r="QJ6748" s="242"/>
      <c r="QK6748" s="242"/>
    </row>
    <row r="6749" spans="439:453">
      <c r="PW6749" s="242"/>
      <c r="PX6749" s="242"/>
      <c r="PY6749" s="242"/>
      <c r="PZ6749" s="242"/>
      <c r="QA6749" s="242"/>
      <c r="QB6749" s="242"/>
      <c r="QC6749" s="242"/>
      <c r="QD6749" s="242"/>
      <c r="QE6749" s="242"/>
      <c r="QF6749" s="242"/>
      <c r="QG6749" s="242"/>
      <c r="QH6749" s="242"/>
      <c r="QI6749" s="242"/>
      <c r="QJ6749" s="242"/>
      <c r="QK6749" s="242"/>
    </row>
    <row r="6750" spans="439:453">
      <c r="PW6750" s="242"/>
      <c r="PX6750" s="242"/>
      <c r="PY6750" s="242"/>
      <c r="PZ6750" s="242"/>
      <c r="QA6750" s="242"/>
      <c r="QB6750" s="242"/>
      <c r="QC6750" s="242"/>
      <c r="QD6750" s="242"/>
      <c r="QE6750" s="242"/>
      <c r="QF6750" s="242"/>
      <c r="QG6750" s="242"/>
      <c r="QH6750" s="242"/>
      <c r="QI6750" s="242"/>
      <c r="QJ6750" s="242"/>
      <c r="QK6750" s="242"/>
    </row>
    <row r="6751" spans="439:453">
      <c r="PW6751" s="242"/>
      <c r="PX6751" s="242"/>
      <c r="PY6751" s="242"/>
      <c r="PZ6751" s="242"/>
      <c r="QA6751" s="242"/>
      <c r="QB6751" s="242"/>
      <c r="QC6751" s="242"/>
      <c r="QD6751" s="242"/>
      <c r="QE6751" s="242"/>
      <c r="QF6751" s="242"/>
      <c r="QG6751" s="242"/>
      <c r="QH6751" s="242"/>
      <c r="QI6751" s="242"/>
      <c r="QJ6751" s="242"/>
      <c r="QK6751" s="242"/>
    </row>
    <row r="6752" spans="439:453">
      <c r="PW6752" s="242"/>
      <c r="PX6752" s="242"/>
      <c r="PY6752" s="242"/>
      <c r="PZ6752" s="242"/>
      <c r="QA6752" s="242"/>
      <c r="QB6752" s="242"/>
      <c r="QC6752" s="242"/>
      <c r="QD6752" s="242"/>
      <c r="QE6752" s="242"/>
      <c r="QF6752" s="242"/>
      <c r="QG6752" s="242"/>
      <c r="QH6752" s="242"/>
      <c r="QI6752" s="242"/>
      <c r="QJ6752" s="242"/>
      <c r="QK6752" s="242"/>
    </row>
    <row r="6753" spans="439:453">
      <c r="PW6753" s="242"/>
      <c r="PX6753" s="242"/>
      <c r="PY6753" s="242"/>
      <c r="PZ6753" s="242"/>
      <c r="QA6753" s="242"/>
      <c r="QB6753" s="242"/>
      <c r="QC6753" s="242"/>
      <c r="QD6753" s="242"/>
      <c r="QE6753" s="242"/>
      <c r="QF6753" s="242"/>
      <c r="QG6753" s="242"/>
      <c r="QH6753" s="242"/>
      <c r="QI6753" s="242"/>
      <c r="QJ6753" s="242"/>
      <c r="QK6753" s="242"/>
    </row>
    <row r="6754" spans="439:453">
      <c r="PW6754" s="242"/>
      <c r="PX6754" s="242"/>
      <c r="PY6754" s="242"/>
      <c r="PZ6754" s="242"/>
      <c r="QA6754" s="242"/>
      <c r="QB6754" s="242"/>
      <c r="QC6754" s="242"/>
      <c r="QD6754" s="242"/>
      <c r="QE6754" s="242"/>
      <c r="QF6754" s="242"/>
      <c r="QG6754" s="242"/>
      <c r="QH6754" s="242"/>
      <c r="QI6754" s="242"/>
      <c r="QJ6754" s="242"/>
      <c r="QK6754" s="242"/>
    </row>
    <row r="6755" spans="439:453">
      <c r="PW6755" s="242"/>
      <c r="PX6755" s="242"/>
      <c r="PY6755" s="242"/>
      <c r="PZ6755" s="242"/>
      <c r="QA6755" s="242"/>
      <c r="QB6755" s="242"/>
      <c r="QC6755" s="242"/>
      <c r="QD6755" s="242"/>
      <c r="QE6755" s="242"/>
      <c r="QF6755" s="242"/>
      <c r="QG6755" s="242"/>
      <c r="QH6755" s="242"/>
      <c r="QI6755" s="242"/>
      <c r="QJ6755" s="242"/>
      <c r="QK6755" s="242"/>
    </row>
    <row r="6756" spans="439:453">
      <c r="PW6756" s="242"/>
      <c r="PX6756" s="242"/>
      <c r="PY6756" s="242"/>
      <c r="PZ6756" s="242"/>
      <c r="QA6756" s="242"/>
      <c r="QB6756" s="242"/>
      <c r="QC6756" s="242"/>
      <c r="QD6756" s="242"/>
      <c r="QE6756" s="242"/>
      <c r="QF6756" s="242"/>
      <c r="QG6756" s="242"/>
      <c r="QH6756" s="242"/>
      <c r="QI6756" s="242"/>
      <c r="QJ6756" s="242"/>
      <c r="QK6756" s="242"/>
    </row>
    <row r="6757" spans="439:453">
      <c r="PW6757" s="242"/>
      <c r="PX6757" s="242"/>
      <c r="PY6757" s="242"/>
      <c r="PZ6757" s="242"/>
      <c r="QA6757" s="242"/>
      <c r="QB6757" s="242"/>
      <c r="QC6757" s="242"/>
      <c r="QD6757" s="242"/>
      <c r="QE6757" s="242"/>
      <c r="QF6757" s="242"/>
      <c r="QG6757" s="242"/>
      <c r="QH6757" s="242"/>
      <c r="QI6757" s="242"/>
      <c r="QJ6757" s="242"/>
      <c r="QK6757" s="242"/>
    </row>
    <row r="6758" spans="439:453">
      <c r="PW6758" s="242"/>
      <c r="PX6758" s="242"/>
      <c r="PY6758" s="242"/>
      <c r="PZ6758" s="242"/>
      <c r="QA6758" s="242"/>
      <c r="QB6758" s="242"/>
      <c r="QC6758" s="242"/>
      <c r="QD6758" s="242"/>
      <c r="QE6758" s="242"/>
      <c r="QF6758" s="242"/>
      <c r="QG6758" s="242"/>
      <c r="QH6758" s="242"/>
      <c r="QI6758" s="242"/>
      <c r="QJ6758" s="242"/>
      <c r="QK6758" s="242"/>
    </row>
    <row r="6759" spans="439:453">
      <c r="PW6759" s="242"/>
      <c r="PX6759" s="242"/>
      <c r="PY6759" s="242"/>
      <c r="PZ6759" s="242"/>
      <c r="QA6759" s="242"/>
      <c r="QB6759" s="242"/>
      <c r="QC6759" s="242"/>
      <c r="QD6759" s="242"/>
      <c r="QE6759" s="242"/>
      <c r="QF6759" s="242"/>
      <c r="QG6759" s="242"/>
      <c r="QH6759" s="242"/>
      <c r="QI6759" s="242"/>
      <c r="QJ6759" s="242"/>
      <c r="QK6759" s="242"/>
    </row>
    <row r="6760" spans="439:453">
      <c r="PW6760" s="242"/>
      <c r="PX6760" s="242"/>
      <c r="PY6760" s="242"/>
      <c r="PZ6760" s="242"/>
      <c r="QA6760" s="242"/>
      <c r="QB6760" s="242"/>
      <c r="QC6760" s="242"/>
      <c r="QD6760" s="242"/>
      <c r="QE6760" s="242"/>
      <c r="QF6760" s="242"/>
      <c r="QG6760" s="242"/>
      <c r="QH6760" s="242"/>
      <c r="QI6760" s="242"/>
      <c r="QJ6760" s="242"/>
      <c r="QK6760" s="242"/>
    </row>
    <row r="6761" spans="439:453">
      <c r="PW6761" s="242"/>
      <c r="PX6761" s="242"/>
      <c r="PY6761" s="242"/>
      <c r="PZ6761" s="242"/>
      <c r="QA6761" s="242"/>
      <c r="QB6761" s="242"/>
      <c r="QC6761" s="242"/>
      <c r="QD6761" s="242"/>
      <c r="QE6761" s="242"/>
      <c r="QF6761" s="242"/>
      <c r="QG6761" s="242"/>
      <c r="QH6761" s="242"/>
      <c r="QI6761" s="242"/>
      <c r="QJ6761" s="242"/>
      <c r="QK6761" s="242"/>
    </row>
    <row r="6762" spans="439:453">
      <c r="PW6762" s="242"/>
      <c r="PX6762" s="242"/>
      <c r="PY6762" s="242"/>
      <c r="PZ6762" s="242"/>
      <c r="QA6762" s="242"/>
      <c r="QB6762" s="242"/>
      <c r="QC6762" s="242"/>
      <c r="QD6762" s="242"/>
      <c r="QE6762" s="242"/>
      <c r="QF6762" s="242"/>
      <c r="QG6762" s="242"/>
      <c r="QH6762" s="242"/>
      <c r="QI6762" s="242"/>
      <c r="QJ6762" s="242"/>
      <c r="QK6762" s="242"/>
    </row>
    <row r="6763" spans="439:453">
      <c r="PW6763" s="242"/>
      <c r="PX6763" s="242"/>
      <c r="PY6763" s="242"/>
      <c r="PZ6763" s="242"/>
      <c r="QA6763" s="242"/>
      <c r="QB6763" s="242"/>
      <c r="QC6763" s="242"/>
      <c r="QD6763" s="242"/>
      <c r="QE6763" s="242"/>
      <c r="QF6763" s="242"/>
      <c r="QG6763" s="242"/>
      <c r="QH6763" s="242"/>
      <c r="QI6763" s="242"/>
      <c r="QJ6763" s="242"/>
      <c r="QK6763" s="242"/>
    </row>
    <row r="6764" spans="439:453">
      <c r="PW6764" s="242"/>
      <c r="PX6764" s="242"/>
      <c r="PY6764" s="242"/>
      <c r="PZ6764" s="242"/>
      <c r="QA6764" s="242"/>
      <c r="QB6764" s="242"/>
      <c r="QC6764" s="242"/>
      <c r="QD6764" s="242"/>
      <c r="QE6764" s="242"/>
      <c r="QF6764" s="242"/>
      <c r="QG6764" s="242"/>
      <c r="QH6764" s="242"/>
      <c r="QI6764" s="242"/>
      <c r="QJ6764" s="242"/>
      <c r="QK6764" s="242"/>
    </row>
    <row r="6765" spans="439:453">
      <c r="PW6765" s="242"/>
      <c r="PX6765" s="242"/>
      <c r="PY6765" s="242"/>
      <c r="PZ6765" s="242"/>
      <c r="QA6765" s="242"/>
      <c r="QB6765" s="242"/>
      <c r="QC6765" s="242"/>
      <c r="QD6765" s="242"/>
      <c r="QE6765" s="242"/>
      <c r="QF6765" s="242"/>
      <c r="QG6765" s="242"/>
      <c r="QH6765" s="242"/>
      <c r="QI6765" s="242"/>
      <c r="QJ6765" s="242"/>
      <c r="QK6765" s="242"/>
    </row>
    <row r="6766" spans="439:453">
      <c r="PW6766" s="242"/>
      <c r="PX6766" s="242"/>
      <c r="PY6766" s="242"/>
      <c r="PZ6766" s="242"/>
      <c r="QA6766" s="242"/>
      <c r="QB6766" s="242"/>
      <c r="QC6766" s="242"/>
      <c r="QD6766" s="242"/>
      <c r="QE6766" s="242"/>
      <c r="QF6766" s="242"/>
      <c r="QG6766" s="242"/>
      <c r="QH6766" s="242"/>
      <c r="QI6766" s="242"/>
      <c r="QJ6766" s="242"/>
      <c r="QK6766" s="242"/>
    </row>
    <row r="6767" spans="439:453">
      <c r="PW6767" s="242"/>
      <c r="PX6767" s="242"/>
      <c r="PY6767" s="242"/>
      <c r="PZ6767" s="242"/>
      <c r="QA6767" s="242"/>
      <c r="QB6767" s="242"/>
      <c r="QC6767" s="242"/>
      <c r="QD6767" s="242"/>
      <c r="QE6767" s="242"/>
      <c r="QF6767" s="242"/>
      <c r="QG6767" s="242"/>
      <c r="QH6767" s="242"/>
      <c r="QI6767" s="242"/>
      <c r="QJ6767" s="242"/>
      <c r="QK6767" s="242"/>
    </row>
    <row r="6768" spans="439:453">
      <c r="PW6768" s="242"/>
      <c r="PX6768" s="242"/>
      <c r="PY6768" s="242"/>
      <c r="PZ6768" s="242"/>
      <c r="QA6768" s="242"/>
      <c r="QB6768" s="242"/>
      <c r="QC6768" s="242"/>
      <c r="QD6768" s="242"/>
      <c r="QE6768" s="242"/>
      <c r="QF6768" s="242"/>
      <c r="QG6768" s="242"/>
      <c r="QH6768" s="242"/>
      <c r="QI6768" s="242"/>
      <c r="QJ6768" s="242"/>
      <c r="QK6768" s="242"/>
    </row>
    <row r="6769" spans="439:453">
      <c r="PW6769" s="242"/>
      <c r="PX6769" s="242"/>
      <c r="PY6769" s="242"/>
      <c r="PZ6769" s="242"/>
      <c r="QA6769" s="242"/>
      <c r="QB6769" s="242"/>
      <c r="QC6769" s="242"/>
      <c r="QD6769" s="242"/>
      <c r="QE6769" s="242"/>
      <c r="QF6769" s="242"/>
      <c r="QG6769" s="242"/>
      <c r="QH6769" s="242"/>
      <c r="QI6769" s="242"/>
      <c r="QJ6769" s="242"/>
      <c r="QK6769" s="242"/>
    </row>
    <row r="6770" spans="439:453">
      <c r="PW6770" s="242"/>
      <c r="PX6770" s="242"/>
      <c r="PY6770" s="242"/>
      <c r="PZ6770" s="242"/>
      <c r="QA6770" s="242"/>
      <c r="QB6770" s="242"/>
      <c r="QC6770" s="242"/>
      <c r="QD6770" s="242"/>
      <c r="QE6770" s="242"/>
      <c r="QF6770" s="242"/>
      <c r="QG6770" s="242"/>
      <c r="QH6770" s="242"/>
      <c r="QI6770" s="242"/>
      <c r="QJ6770" s="242"/>
      <c r="QK6770" s="242"/>
    </row>
    <row r="6771" spans="439:453">
      <c r="PW6771" s="242"/>
      <c r="PX6771" s="242"/>
      <c r="PY6771" s="242"/>
      <c r="PZ6771" s="242"/>
      <c r="QA6771" s="242"/>
      <c r="QB6771" s="242"/>
      <c r="QC6771" s="242"/>
      <c r="QD6771" s="242"/>
      <c r="QE6771" s="242"/>
      <c r="QF6771" s="242"/>
      <c r="QG6771" s="242"/>
      <c r="QH6771" s="242"/>
      <c r="QI6771" s="242"/>
      <c r="QJ6771" s="242"/>
      <c r="QK6771" s="242"/>
    </row>
    <row r="6772" spans="439:453">
      <c r="PW6772" s="242"/>
      <c r="PX6772" s="242"/>
      <c r="PY6772" s="242"/>
      <c r="PZ6772" s="242"/>
      <c r="QA6772" s="242"/>
      <c r="QB6772" s="242"/>
      <c r="QC6772" s="242"/>
      <c r="QD6772" s="242"/>
      <c r="QE6772" s="242"/>
      <c r="QF6772" s="242"/>
      <c r="QG6772" s="242"/>
      <c r="QH6772" s="242"/>
      <c r="QI6772" s="242"/>
      <c r="QJ6772" s="242"/>
      <c r="QK6772" s="242"/>
    </row>
    <row r="6773" spans="439:453">
      <c r="PW6773" s="242"/>
      <c r="PX6773" s="242"/>
      <c r="PY6773" s="242"/>
      <c r="PZ6773" s="242"/>
      <c r="QA6773" s="242"/>
      <c r="QB6773" s="242"/>
      <c r="QC6773" s="242"/>
      <c r="QD6773" s="242"/>
      <c r="QE6773" s="242"/>
      <c r="QF6773" s="242"/>
      <c r="QG6773" s="242"/>
      <c r="QH6773" s="242"/>
      <c r="QI6773" s="242"/>
      <c r="QJ6773" s="242"/>
      <c r="QK6773" s="242"/>
    </row>
    <row r="6774" spans="439:453">
      <c r="PW6774" s="242"/>
      <c r="PX6774" s="242"/>
      <c r="PY6774" s="242"/>
      <c r="PZ6774" s="242"/>
      <c r="QA6774" s="242"/>
      <c r="QB6774" s="242"/>
      <c r="QC6774" s="242"/>
      <c r="QD6774" s="242"/>
      <c r="QE6774" s="242"/>
      <c r="QF6774" s="242"/>
      <c r="QG6774" s="242"/>
      <c r="QH6774" s="242"/>
      <c r="QI6774" s="242"/>
      <c r="QJ6774" s="242"/>
      <c r="QK6774" s="242"/>
    </row>
    <row r="6775" spans="439:453">
      <c r="PW6775" s="242"/>
      <c r="PX6775" s="242"/>
      <c r="PY6775" s="242"/>
      <c r="PZ6775" s="242"/>
      <c r="QA6775" s="242"/>
      <c r="QB6775" s="242"/>
      <c r="QC6775" s="242"/>
      <c r="QD6775" s="242"/>
      <c r="QE6775" s="242"/>
      <c r="QF6775" s="242"/>
      <c r="QG6775" s="242"/>
      <c r="QH6775" s="242"/>
      <c r="QI6775" s="242"/>
      <c r="QJ6775" s="242"/>
      <c r="QK6775" s="242"/>
    </row>
    <row r="6776" spans="439:453">
      <c r="PW6776" s="242"/>
      <c r="PX6776" s="242"/>
      <c r="PY6776" s="242"/>
      <c r="PZ6776" s="242"/>
      <c r="QA6776" s="242"/>
      <c r="QB6776" s="242"/>
      <c r="QC6776" s="242"/>
      <c r="QD6776" s="242"/>
      <c r="QE6776" s="242"/>
      <c r="QF6776" s="242"/>
      <c r="QG6776" s="242"/>
      <c r="QH6776" s="242"/>
      <c r="QI6776" s="242"/>
      <c r="QJ6776" s="242"/>
      <c r="QK6776" s="242"/>
    </row>
    <row r="6777" spans="439:453">
      <c r="PW6777" s="242"/>
      <c r="PX6777" s="242"/>
      <c r="PY6777" s="242"/>
      <c r="PZ6777" s="242"/>
      <c r="QA6777" s="242"/>
      <c r="QB6777" s="242"/>
      <c r="QC6777" s="242"/>
      <c r="QD6777" s="242"/>
      <c r="QE6777" s="242"/>
      <c r="QF6777" s="242"/>
      <c r="QG6777" s="242"/>
      <c r="QH6777" s="242"/>
      <c r="QI6777" s="242"/>
      <c r="QJ6777" s="242"/>
      <c r="QK6777" s="242"/>
    </row>
    <row r="6778" spans="439:453">
      <c r="PW6778" s="242"/>
      <c r="PX6778" s="242"/>
      <c r="PY6778" s="242"/>
      <c r="PZ6778" s="242"/>
      <c r="QA6778" s="242"/>
      <c r="QB6778" s="242"/>
      <c r="QC6778" s="242"/>
      <c r="QD6778" s="242"/>
      <c r="QE6778" s="242"/>
      <c r="QF6778" s="242"/>
      <c r="QG6778" s="242"/>
      <c r="QH6778" s="242"/>
      <c r="QI6778" s="242"/>
      <c r="QJ6778" s="242"/>
      <c r="QK6778" s="242"/>
    </row>
    <row r="6779" spans="439:453">
      <c r="PW6779" s="242"/>
      <c r="PX6779" s="242"/>
      <c r="PY6779" s="242"/>
      <c r="PZ6779" s="242"/>
      <c r="QA6779" s="242"/>
      <c r="QB6779" s="242"/>
      <c r="QC6779" s="242"/>
      <c r="QD6779" s="242"/>
      <c r="QE6779" s="242"/>
      <c r="QF6779" s="242"/>
      <c r="QG6779" s="242"/>
      <c r="QH6779" s="242"/>
      <c r="QI6779" s="242"/>
      <c r="QJ6779" s="242"/>
      <c r="QK6779" s="242"/>
    </row>
    <row r="6780" spans="439:453">
      <c r="PW6780" s="242"/>
      <c r="PX6780" s="242"/>
      <c r="PY6780" s="242"/>
      <c r="PZ6780" s="242"/>
      <c r="QA6780" s="242"/>
      <c r="QB6780" s="242"/>
      <c r="QC6780" s="242"/>
      <c r="QD6780" s="242"/>
      <c r="QE6780" s="242"/>
      <c r="QF6780" s="242"/>
      <c r="QG6780" s="242"/>
      <c r="QH6780" s="242"/>
      <c r="QI6780" s="242"/>
      <c r="QJ6780" s="242"/>
      <c r="QK6780" s="242"/>
    </row>
    <row r="6781" spans="439:453">
      <c r="PW6781" s="242"/>
      <c r="PX6781" s="242"/>
      <c r="PY6781" s="242"/>
      <c r="PZ6781" s="242"/>
      <c r="QA6781" s="242"/>
      <c r="QB6781" s="242"/>
      <c r="QC6781" s="242"/>
      <c r="QD6781" s="242"/>
      <c r="QE6781" s="242"/>
      <c r="QF6781" s="242"/>
      <c r="QG6781" s="242"/>
      <c r="QH6781" s="242"/>
      <c r="QI6781" s="242"/>
      <c r="QJ6781" s="242"/>
      <c r="QK6781" s="242"/>
    </row>
    <row r="6782" spans="439:453">
      <c r="PW6782" s="242"/>
      <c r="PX6782" s="242"/>
      <c r="PY6782" s="242"/>
      <c r="PZ6782" s="242"/>
      <c r="QA6782" s="242"/>
      <c r="QB6782" s="242"/>
      <c r="QC6782" s="242"/>
      <c r="QD6782" s="242"/>
      <c r="QE6782" s="242"/>
      <c r="QF6782" s="242"/>
      <c r="QG6782" s="242"/>
      <c r="QH6782" s="242"/>
      <c r="QI6782" s="242"/>
      <c r="QJ6782" s="242"/>
      <c r="QK6782" s="242"/>
    </row>
    <row r="6783" spans="439:453">
      <c r="PW6783" s="242"/>
      <c r="PX6783" s="242"/>
      <c r="PY6783" s="242"/>
      <c r="PZ6783" s="242"/>
      <c r="QA6783" s="242"/>
      <c r="QB6783" s="242"/>
      <c r="QC6783" s="242"/>
      <c r="QD6783" s="242"/>
      <c r="QE6783" s="242"/>
      <c r="QF6783" s="242"/>
      <c r="QG6783" s="242"/>
      <c r="QH6783" s="242"/>
      <c r="QI6783" s="242"/>
      <c r="QJ6783" s="242"/>
      <c r="QK6783" s="242"/>
    </row>
    <row r="6784" spans="439:453">
      <c r="PW6784" s="242"/>
      <c r="PX6784" s="242"/>
      <c r="PY6784" s="242"/>
      <c r="PZ6784" s="242"/>
      <c r="QA6784" s="242"/>
      <c r="QB6784" s="242"/>
      <c r="QC6784" s="242"/>
      <c r="QD6784" s="242"/>
      <c r="QE6784" s="242"/>
      <c r="QF6784" s="242"/>
      <c r="QG6784" s="242"/>
      <c r="QH6784" s="242"/>
      <c r="QI6784" s="242"/>
      <c r="QJ6784" s="242"/>
      <c r="QK6784" s="242"/>
    </row>
    <row r="6785" spans="439:453">
      <c r="PW6785" s="242"/>
      <c r="PX6785" s="242"/>
      <c r="PY6785" s="242"/>
      <c r="PZ6785" s="242"/>
      <c r="QA6785" s="242"/>
      <c r="QB6785" s="242"/>
      <c r="QC6785" s="242"/>
      <c r="QD6785" s="242"/>
      <c r="QE6785" s="242"/>
      <c r="QF6785" s="242"/>
      <c r="QG6785" s="242"/>
      <c r="QH6785" s="242"/>
      <c r="QI6785" s="242"/>
      <c r="QJ6785" s="242"/>
      <c r="QK6785" s="242"/>
    </row>
    <row r="6786" spans="439:453">
      <c r="PW6786" s="242"/>
      <c r="PX6786" s="242"/>
      <c r="PY6786" s="242"/>
      <c r="PZ6786" s="242"/>
      <c r="QA6786" s="242"/>
      <c r="QB6786" s="242"/>
      <c r="QC6786" s="242"/>
      <c r="QD6786" s="242"/>
      <c r="QE6786" s="242"/>
      <c r="QF6786" s="242"/>
      <c r="QG6786" s="242"/>
      <c r="QH6786" s="242"/>
      <c r="QI6786" s="242"/>
      <c r="QJ6786" s="242"/>
      <c r="QK6786" s="242"/>
    </row>
    <row r="6787" spans="439:453">
      <c r="PW6787" s="242"/>
      <c r="PX6787" s="242"/>
      <c r="PY6787" s="242"/>
      <c r="PZ6787" s="242"/>
      <c r="QA6787" s="242"/>
      <c r="QB6787" s="242"/>
      <c r="QC6787" s="242"/>
      <c r="QD6787" s="242"/>
      <c r="QE6787" s="242"/>
      <c r="QF6787" s="242"/>
      <c r="QG6787" s="242"/>
      <c r="QH6787" s="242"/>
      <c r="QI6787" s="242"/>
      <c r="QJ6787" s="242"/>
      <c r="QK6787" s="242"/>
    </row>
    <row r="6788" spans="439:453">
      <c r="PW6788" s="242"/>
      <c r="PX6788" s="242"/>
      <c r="PY6788" s="242"/>
      <c r="PZ6788" s="242"/>
      <c r="QA6788" s="242"/>
      <c r="QB6788" s="242"/>
      <c r="QC6788" s="242"/>
      <c r="QD6788" s="242"/>
      <c r="QE6788" s="242"/>
      <c r="QF6788" s="242"/>
      <c r="QG6788" s="242"/>
      <c r="QH6788" s="242"/>
      <c r="QI6788" s="242"/>
      <c r="QJ6788" s="242"/>
      <c r="QK6788" s="242"/>
    </row>
    <row r="6789" spans="439:453">
      <c r="PW6789" s="242"/>
      <c r="PX6789" s="242"/>
      <c r="PY6789" s="242"/>
      <c r="PZ6789" s="242"/>
      <c r="QA6789" s="242"/>
      <c r="QB6789" s="242"/>
      <c r="QC6789" s="242"/>
      <c r="QD6789" s="242"/>
      <c r="QE6789" s="242"/>
      <c r="QF6789" s="242"/>
      <c r="QG6789" s="242"/>
      <c r="QH6789" s="242"/>
      <c r="QI6789" s="242"/>
      <c r="QJ6789" s="242"/>
      <c r="QK6789" s="242"/>
    </row>
    <row r="6790" spans="439:453">
      <c r="PW6790" s="242"/>
      <c r="PX6790" s="242"/>
      <c r="PY6790" s="242"/>
      <c r="PZ6790" s="242"/>
      <c r="QA6790" s="242"/>
      <c r="QB6790" s="242"/>
      <c r="QC6790" s="242"/>
      <c r="QD6790" s="242"/>
      <c r="QE6790" s="242"/>
      <c r="QF6790" s="242"/>
      <c r="QG6790" s="242"/>
      <c r="QH6790" s="242"/>
      <c r="QI6790" s="242"/>
      <c r="QJ6790" s="242"/>
      <c r="QK6790" s="242"/>
    </row>
    <row r="6791" spans="439:453">
      <c r="PW6791" s="242"/>
      <c r="PX6791" s="242"/>
      <c r="PY6791" s="242"/>
      <c r="PZ6791" s="242"/>
      <c r="QA6791" s="242"/>
      <c r="QB6791" s="242"/>
      <c r="QC6791" s="242"/>
      <c r="QD6791" s="242"/>
      <c r="QE6791" s="242"/>
      <c r="QF6791" s="242"/>
      <c r="QG6791" s="242"/>
      <c r="QH6791" s="242"/>
      <c r="QI6791" s="242"/>
      <c r="QJ6791" s="242"/>
      <c r="QK6791" s="242"/>
    </row>
    <row r="6792" spans="439:453">
      <c r="PW6792" s="242"/>
      <c r="PX6792" s="242"/>
      <c r="PY6792" s="242"/>
      <c r="PZ6792" s="242"/>
      <c r="QA6792" s="242"/>
      <c r="QB6792" s="242"/>
      <c r="QC6792" s="242"/>
      <c r="QD6792" s="242"/>
      <c r="QE6792" s="242"/>
      <c r="QF6792" s="242"/>
      <c r="QG6792" s="242"/>
      <c r="QH6792" s="242"/>
      <c r="QI6792" s="242"/>
      <c r="QJ6792" s="242"/>
      <c r="QK6792" s="242"/>
    </row>
    <row r="6793" spans="439:453">
      <c r="PW6793" s="242"/>
      <c r="PX6793" s="242"/>
      <c r="PY6793" s="242"/>
      <c r="PZ6793" s="242"/>
      <c r="QA6793" s="242"/>
      <c r="QB6793" s="242"/>
      <c r="QC6793" s="242"/>
      <c r="QD6793" s="242"/>
      <c r="QE6793" s="242"/>
      <c r="QF6793" s="242"/>
      <c r="QG6793" s="242"/>
      <c r="QH6793" s="242"/>
      <c r="QI6793" s="242"/>
      <c r="QJ6793" s="242"/>
      <c r="QK6793" s="242"/>
    </row>
    <row r="6794" spans="439:453">
      <c r="PW6794" s="242"/>
      <c r="PX6794" s="242"/>
      <c r="PY6794" s="242"/>
      <c r="PZ6794" s="242"/>
      <c r="QA6794" s="242"/>
      <c r="QB6794" s="242"/>
      <c r="QC6794" s="242"/>
      <c r="QD6794" s="242"/>
      <c r="QE6794" s="242"/>
      <c r="QF6794" s="242"/>
      <c r="QG6794" s="242"/>
      <c r="QH6794" s="242"/>
      <c r="QI6794" s="242"/>
      <c r="QJ6794" s="242"/>
      <c r="QK6794" s="242"/>
    </row>
    <row r="6795" spans="439:453">
      <c r="PW6795" s="242"/>
      <c r="PX6795" s="242"/>
      <c r="PY6795" s="242"/>
      <c r="PZ6795" s="242"/>
      <c r="QA6795" s="242"/>
      <c r="QB6795" s="242"/>
      <c r="QC6795" s="242"/>
      <c r="QD6795" s="242"/>
      <c r="QE6795" s="242"/>
      <c r="QF6795" s="242"/>
      <c r="QG6795" s="242"/>
      <c r="QH6795" s="242"/>
      <c r="QI6795" s="242"/>
      <c r="QJ6795" s="242"/>
      <c r="QK6795" s="242"/>
    </row>
    <row r="6796" spans="439:453">
      <c r="PW6796" s="242"/>
      <c r="PX6796" s="242"/>
      <c r="PY6796" s="242"/>
      <c r="PZ6796" s="242"/>
      <c r="QA6796" s="242"/>
      <c r="QB6796" s="242"/>
      <c r="QC6796" s="242"/>
      <c r="QD6796" s="242"/>
      <c r="QE6796" s="242"/>
      <c r="QF6796" s="242"/>
      <c r="QG6796" s="242"/>
      <c r="QH6796" s="242"/>
      <c r="QI6796" s="242"/>
      <c r="QJ6796" s="242"/>
      <c r="QK6796" s="242"/>
    </row>
    <row r="6797" spans="439:453">
      <c r="PW6797" s="242"/>
      <c r="PX6797" s="242"/>
      <c r="PY6797" s="242"/>
      <c r="PZ6797" s="242"/>
      <c r="QA6797" s="242"/>
      <c r="QB6797" s="242"/>
      <c r="QC6797" s="242"/>
      <c r="QD6797" s="242"/>
      <c r="QE6797" s="242"/>
      <c r="QF6797" s="242"/>
      <c r="QG6797" s="242"/>
      <c r="QH6797" s="242"/>
      <c r="QI6797" s="242"/>
      <c r="QJ6797" s="242"/>
      <c r="QK6797" s="242"/>
    </row>
    <row r="6798" spans="439:453">
      <c r="PW6798" s="242"/>
      <c r="PX6798" s="242"/>
      <c r="PY6798" s="242"/>
      <c r="PZ6798" s="242"/>
      <c r="QA6798" s="242"/>
      <c r="QB6798" s="242"/>
      <c r="QC6798" s="242"/>
      <c r="QD6798" s="242"/>
      <c r="QE6798" s="242"/>
      <c r="QF6798" s="242"/>
      <c r="QG6798" s="242"/>
      <c r="QH6798" s="242"/>
      <c r="QI6798" s="242"/>
      <c r="QJ6798" s="242"/>
      <c r="QK6798" s="242"/>
    </row>
    <row r="6799" spans="439:453">
      <c r="PW6799" s="242"/>
      <c r="PX6799" s="242"/>
      <c r="PY6799" s="242"/>
      <c r="PZ6799" s="242"/>
      <c r="QA6799" s="242"/>
      <c r="QB6799" s="242"/>
      <c r="QC6799" s="242"/>
      <c r="QD6799" s="242"/>
      <c r="QE6799" s="242"/>
      <c r="QF6799" s="242"/>
      <c r="QG6799" s="242"/>
      <c r="QH6799" s="242"/>
      <c r="QI6799" s="242"/>
      <c r="QJ6799" s="242"/>
      <c r="QK6799" s="242"/>
    </row>
    <row r="6800" spans="439:453">
      <c r="PW6800" s="242"/>
      <c r="PX6800" s="242"/>
      <c r="PY6800" s="242"/>
      <c r="PZ6800" s="242"/>
      <c r="QA6800" s="242"/>
      <c r="QB6800" s="242"/>
      <c r="QC6800" s="242"/>
      <c r="QD6800" s="242"/>
      <c r="QE6800" s="242"/>
      <c r="QF6800" s="242"/>
      <c r="QG6800" s="242"/>
      <c r="QH6800" s="242"/>
      <c r="QI6800" s="242"/>
      <c r="QJ6800" s="242"/>
      <c r="QK6800" s="242"/>
    </row>
    <row r="6801" spans="439:453">
      <c r="PW6801" s="242"/>
      <c r="PX6801" s="242"/>
      <c r="PY6801" s="242"/>
      <c r="PZ6801" s="242"/>
      <c r="QA6801" s="242"/>
      <c r="QB6801" s="242"/>
      <c r="QC6801" s="242"/>
      <c r="QD6801" s="242"/>
      <c r="QE6801" s="242"/>
      <c r="QF6801" s="242"/>
      <c r="QG6801" s="242"/>
      <c r="QH6801" s="242"/>
      <c r="QI6801" s="242"/>
      <c r="QJ6801" s="242"/>
      <c r="QK6801" s="242"/>
    </row>
    <row r="6802" spans="439:453">
      <c r="PW6802" s="242"/>
      <c r="PX6802" s="242"/>
      <c r="PY6802" s="242"/>
      <c r="PZ6802" s="242"/>
      <c r="QA6802" s="242"/>
      <c r="QB6802" s="242"/>
      <c r="QC6802" s="242"/>
      <c r="QD6802" s="242"/>
      <c r="QE6802" s="242"/>
      <c r="QF6802" s="242"/>
      <c r="QG6802" s="242"/>
      <c r="QH6802" s="242"/>
      <c r="QI6802" s="242"/>
      <c r="QJ6802" s="242"/>
      <c r="QK6802" s="242"/>
    </row>
    <row r="6803" spans="439:453">
      <c r="PW6803" s="242"/>
      <c r="PX6803" s="242"/>
      <c r="PY6803" s="242"/>
      <c r="PZ6803" s="242"/>
      <c r="QA6803" s="242"/>
      <c r="QB6803" s="242"/>
      <c r="QC6803" s="242"/>
      <c r="QD6803" s="242"/>
      <c r="QE6803" s="242"/>
      <c r="QF6803" s="242"/>
      <c r="QG6803" s="242"/>
      <c r="QH6803" s="242"/>
      <c r="QI6803" s="242"/>
      <c r="QJ6803" s="242"/>
      <c r="QK6803" s="242"/>
    </row>
    <row r="6804" spans="439:453">
      <c r="PW6804" s="242"/>
      <c r="PX6804" s="242"/>
      <c r="PY6804" s="242"/>
      <c r="PZ6804" s="242"/>
      <c r="QA6804" s="242"/>
      <c r="QB6804" s="242"/>
      <c r="QC6804" s="242"/>
      <c r="QD6804" s="242"/>
      <c r="QE6804" s="242"/>
      <c r="QF6804" s="242"/>
      <c r="QG6804" s="242"/>
      <c r="QH6804" s="242"/>
      <c r="QI6804" s="242"/>
      <c r="QJ6804" s="242"/>
      <c r="QK6804" s="242"/>
    </row>
    <row r="6805" spans="439:453">
      <c r="PW6805" s="242"/>
      <c r="PX6805" s="242"/>
      <c r="PY6805" s="242"/>
      <c r="PZ6805" s="242"/>
      <c r="QA6805" s="242"/>
      <c r="QB6805" s="242"/>
      <c r="QC6805" s="242"/>
      <c r="QD6805" s="242"/>
      <c r="QE6805" s="242"/>
      <c r="QF6805" s="242"/>
      <c r="QG6805" s="242"/>
      <c r="QH6805" s="242"/>
      <c r="QI6805" s="242"/>
      <c r="QJ6805" s="242"/>
      <c r="QK6805" s="242"/>
    </row>
    <row r="6806" spans="439:453">
      <c r="PW6806" s="242"/>
      <c r="PX6806" s="242"/>
      <c r="PY6806" s="242"/>
      <c r="PZ6806" s="242"/>
      <c r="QA6806" s="242"/>
      <c r="QB6806" s="242"/>
      <c r="QC6806" s="242"/>
      <c r="QD6806" s="242"/>
      <c r="QE6806" s="242"/>
      <c r="QF6806" s="242"/>
      <c r="QG6806" s="242"/>
      <c r="QH6806" s="242"/>
      <c r="QI6806" s="242"/>
      <c r="QJ6806" s="242"/>
      <c r="QK6806" s="242"/>
    </row>
    <row r="6807" spans="439:453">
      <c r="PW6807" s="242"/>
      <c r="PX6807" s="242"/>
      <c r="PY6807" s="242"/>
      <c r="PZ6807" s="242"/>
      <c r="QA6807" s="242"/>
      <c r="QB6807" s="242"/>
      <c r="QC6807" s="242"/>
      <c r="QD6807" s="242"/>
      <c r="QE6807" s="242"/>
      <c r="QF6807" s="242"/>
      <c r="QG6807" s="242"/>
      <c r="QH6807" s="242"/>
      <c r="QI6807" s="242"/>
      <c r="QJ6807" s="242"/>
      <c r="QK6807" s="242"/>
    </row>
    <row r="6808" spans="439:453">
      <c r="PW6808" s="242"/>
      <c r="PX6808" s="242"/>
      <c r="PY6808" s="242"/>
      <c r="PZ6808" s="242"/>
      <c r="QA6808" s="242"/>
      <c r="QB6808" s="242"/>
      <c r="QC6808" s="242"/>
      <c r="QD6808" s="242"/>
      <c r="QE6808" s="242"/>
      <c r="QF6808" s="242"/>
      <c r="QG6808" s="242"/>
      <c r="QH6808" s="242"/>
      <c r="QI6808" s="242"/>
      <c r="QJ6808" s="242"/>
      <c r="QK6808" s="242"/>
    </row>
    <row r="6809" spans="439:453">
      <c r="PW6809" s="242"/>
      <c r="PX6809" s="242"/>
      <c r="PY6809" s="242"/>
      <c r="PZ6809" s="242"/>
      <c r="QA6809" s="242"/>
      <c r="QB6809" s="242"/>
      <c r="QC6809" s="242"/>
      <c r="QD6809" s="242"/>
      <c r="QE6809" s="242"/>
      <c r="QF6809" s="242"/>
      <c r="QG6809" s="242"/>
      <c r="QH6809" s="242"/>
      <c r="QI6809" s="242"/>
      <c r="QJ6809" s="242"/>
      <c r="QK6809" s="242"/>
    </row>
    <row r="6810" spans="439:453">
      <c r="PW6810" s="242"/>
      <c r="PX6810" s="242"/>
      <c r="PY6810" s="242"/>
      <c r="PZ6810" s="242"/>
      <c r="QA6810" s="242"/>
      <c r="QB6810" s="242"/>
      <c r="QC6810" s="242"/>
      <c r="QD6810" s="242"/>
      <c r="QE6810" s="242"/>
      <c r="QF6810" s="242"/>
      <c r="QG6810" s="242"/>
      <c r="QH6810" s="242"/>
      <c r="QI6810" s="242"/>
      <c r="QJ6810" s="242"/>
      <c r="QK6810" s="242"/>
    </row>
    <row r="6811" spans="439:453">
      <c r="PW6811" s="242"/>
      <c r="PX6811" s="242"/>
      <c r="PY6811" s="242"/>
      <c r="PZ6811" s="242"/>
      <c r="QA6811" s="242"/>
      <c r="QB6811" s="242"/>
      <c r="QC6811" s="242"/>
      <c r="QD6811" s="242"/>
      <c r="QE6811" s="242"/>
      <c r="QF6811" s="242"/>
      <c r="QG6811" s="242"/>
      <c r="QH6811" s="242"/>
      <c r="QI6811" s="242"/>
      <c r="QJ6811" s="242"/>
      <c r="QK6811" s="242"/>
    </row>
    <row r="6812" spans="439:453">
      <c r="PW6812" s="242"/>
      <c r="PX6812" s="242"/>
      <c r="PY6812" s="242"/>
      <c r="PZ6812" s="242"/>
      <c r="QA6812" s="242"/>
      <c r="QB6812" s="242"/>
      <c r="QC6812" s="242"/>
      <c r="QD6812" s="242"/>
      <c r="QE6812" s="242"/>
      <c r="QF6812" s="242"/>
      <c r="QG6812" s="242"/>
      <c r="QH6812" s="242"/>
      <c r="QI6812" s="242"/>
      <c r="QJ6812" s="242"/>
      <c r="QK6812" s="242"/>
    </row>
    <row r="6813" spans="439:453">
      <c r="PW6813" s="242"/>
      <c r="PX6813" s="242"/>
      <c r="PY6813" s="242"/>
      <c r="PZ6813" s="242"/>
      <c r="QA6813" s="242"/>
      <c r="QB6813" s="242"/>
      <c r="QC6813" s="242"/>
      <c r="QD6813" s="242"/>
      <c r="QE6813" s="242"/>
      <c r="QF6813" s="242"/>
      <c r="QG6813" s="242"/>
      <c r="QH6813" s="242"/>
      <c r="QI6813" s="242"/>
      <c r="QJ6813" s="242"/>
      <c r="QK6813" s="242"/>
    </row>
    <row r="6814" spans="439:453">
      <c r="PW6814" s="242"/>
      <c r="PX6814" s="242"/>
      <c r="PY6814" s="242"/>
      <c r="PZ6814" s="242"/>
      <c r="QA6814" s="242"/>
      <c r="QB6814" s="242"/>
      <c r="QC6814" s="242"/>
      <c r="QD6814" s="242"/>
      <c r="QE6814" s="242"/>
      <c r="QF6814" s="242"/>
      <c r="QG6814" s="242"/>
      <c r="QH6814" s="242"/>
      <c r="QI6814" s="242"/>
      <c r="QJ6814" s="242"/>
      <c r="QK6814" s="242"/>
    </row>
    <row r="6815" spans="439:453">
      <c r="PW6815" s="242"/>
      <c r="PX6815" s="242"/>
      <c r="PY6815" s="242"/>
      <c r="PZ6815" s="242"/>
      <c r="QA6815" s="242"/>
      <c r="QB6815" s="242"/>
      <c r="QC6815" s="242"/>
      <c r="QD6815" s="242"/>
      <c r="QE6815" s="242"/>
      <c r="QF6815" s="242"/>
      <c r="QG6815" s="242"/>
      <c r="QH6815" s="242"/>
      <c r="QI6815" s="242"/>
      <c r="QJ6815" s="242"/>
      <c r="QK6815" s="242"/>
    </row>
    <row r="6816" spans="439:453">
      <c r="PW6816" s="242"/>
      <c r="PX6816" s="242"/>
      <c r="PY6816" s="242"/>
      <c r="PZ6816" s="242"/>
      <c r="QA6816" s="242"/>
      <c r="QB6816" s="242"/>
      <c r="QC6816" s="242"/>
      <c r="QD6816" s="242"/>
      <c r="QE6816" s="242"/>
      <c r="QF6816" s="242"/>
      <c r="QG6816" s="242"/>
      <c r="QH6816" s="242"/>
      <c r="QI6816" s="242"/>
      <c r="QJ6816" s="242"/>
      <c r="QK6816" s="242"/>
    </row>
    <row r="6817" spans="439:453">
      <c r="PW6817" s="242"/>
      <c r="PX6817" s="242"/>
      <c r="PY6817" s="242"/>
      <c r="PZ6817" s="242"/>
      <c r="QA6817" s="242"/>
      <c r="QB6817" s="242"/>
      <c r="QC6817" s="242"/>
      <c r="QD6817" s="242"/>
      <c r="QE6817" s="242"/>
      <c r="QF6817" s="242"/>
      <c r="QG6817" s="242"/>
      <c r="QH6817" s="242"/>
      <c r="QI6817" s="242"/>
      <c r="QJ6817" s="242"/>
      <c r="QK6817" s="242"/>
    </row>
    <row r="6818" spans="439:453">
      <c r="PW6818" s="242"/>
      <c r="PX6818" s="242"/>
      <c r="PY6818" s="242"/>
      <c r="PZ6818" s="242"/>
      <c r="QA6818" s="242"/>
      <c r="QB6818" s="242"/>
      <c r="QC6818" s="242"/>
      <c r="QD6818" s="242"/>
      <c r="QE6818" s="242"/>
      <c r="QF6818" s="242"/>
      <c r="QG6818" s="242"/>
      <c r="QH6818" s="242"/>
      <c r="QI6818" s="242"/>
      <c r="QJ6818" s="242"/>
      <c r="QK6818" s="242"/>
    </row>
    <row r="6819" spans="439:453">
      <c r="PW6819" s="242"/>
      <c r="PX6819" s="242"/>
      <c r="PY6819" s="242"/>
      <c r="PZ6819" s="242"/>
      <c r="QA6819" s="242"/>
      <c r="QB6819" s="242"/>
      <c r="QC6819" s="242"/>
      <c r="QD6819" s="242"/>
      <c r="QE6819" s="242"/>
      <c r="QF6819" s="242"/>
      <c r="QG6819" s="242"/>
      <c r="QH6819" s="242"/>
      <c r="QI6819" s="242"/>
      <c r="QJ6819" s="242"/>
      <c r="QK6819" s="242"/>
    </row>
    <row r="6820" spans="439:453">
      <c r="PW6820" s="242"/>
      <c r="PX6820" s="242"/>
      <c r="PY6820" s="242"/>
      <c r="PZ6820" s="242"/>
      <c r="QA6820" s="242"/>
      <c r="QB6820" s="242"/>
      <c r="QC6820" s="242"/>
      <c r="QD6820" s="242"/>
      <c r="QE6820" s="242"/>
      <c r="QF6820" s="242"/>
      <c r="QG6820" s="242"/>
      <c r="QH6820" s="242"/>
      <c r="QI6820" s="242"/>
      <c r="QJ6820" s="242"/>
      <c r="QK6820" s="242"/>
    </row>
    <row r="6821" spans="439:453">
      <c r="PW6821" s="242"/>
      <c r="PX6821" s="242"/>
      <c r="PY6821" s="242"/>
      <c r="PZ6821" s="242"/>
      <c r="QA6821" s="242"/>
      <c r="QB6821" s="242"/>
      <c r="QC6821" s="242"/>
      <c r="QD6821" s="242"/>
      <c r="QE6821" s="242"/>
      <c r="QF6821" s="242"/>
      <c r="QG6821" s="242"/>
      <c r="QH6821" s="242"/>
      <c r="QI6821" s="242"/>
      <c r="QJ6821" s="242"/>
      <c r="QK6821" s="242"/>
    </row>
    <row r="6822" spans="439:453">
      <c r="PW6822" s="242"/>
      <c r="PX6822" s="242"/>
      <c r="PY6822" s="242"/>
      <c r="PZ6822" s="242"/>
      <c r="QA6822" s="242"/>
      <c r="QB6822" s="242"/>
      <c r="QC6822" s="242"/>
      <c r="QD6822" s="242"/>
      <c r="QE6822" s="242"/>
      <c r="QF6822" s="242"/>
      <c r="QG6822" s="242"/>
      <c r="QH6822" s="242"/>
      <c r="QI6822" s="242"/>
      <c r="QJ6822" s="242"/>
      <c r="QK6822" s="242"/>
    </row>
    <row r="6823" spans="439:453">
      <c r="PW6823" s="242"/>
      <c r="PX6823" s="242"/>
      <c r="PY6823" s="242"/>
      <c r="PZ6823" s="242"/>
      <c r="QA6823" s="242"/>
      <c r="QB6823" s="242"/>
      <c r="QC6823" s="242"/>
      <c r="QD6823" s="242"/>
      <c r="QE6823" s="242"/>
      <c r="QF6823" s="242"/>
      <c r="QG6823" s="242"/>
      <c r="QH6823" s="242"/>
      <c r="QI6823" s="242"/>
      <c r="QJ6823" s="242"/>
      <c r="QK6823" s="242"/>
    </row>
    <row r="6824" spans="439:453">
      <c r="PW6824" s="242"/>
      <c r="PX6824" s="242"/>
      <c r="PY6824" s="242"/>
      <c r="PZ6824" s="242"/>
      <c r="QA6824" s="242"/>
      <c r="QB6824" s="242"/>
      <c r="QC6824" s="242"/>
      <c r="QD6824" s="242"/>
      <c r="QE6824" s="242"/>
      <c r="QF6824" s="242"/>
      <c r="QG6824" s="242"/>
      <c r="QH6824" s="242"/>
      <c r="QI6824" s="242"/>
      <c r="QJ6824" s="242"/>
      <c r="QK6824" s="242"/>
    </row>
    <row r="6825" spans="439:453">
      <c r="PW6825" s="242"/>
      <c r="PX6825" s="242"/>
      <c r="PY6825" s="242"/>
      <c r="PZ6825" s="242"/>
      <c r="QA6825" s="242"/>
      <c r="QB6825" s="242"/>
      <c r="QC6825" s="242"/>
      <c r="QD6825" s="242"/>
      <c r="QE6825" s="242"/>
      <c r="QF6825" s="242"/>
      <c r="QG6825" s="242"/>
      <c r="QH6825" s="242"/>
      <c r="QI6825" s="242"/>
      <c r="QJ6825" s="242"/>
      <c r="QK6825" s="242"/>
    </row>
    <row r="6826" spans="439:453">
      <c r="PW6826" s="242"/>
      <c r="PX6826" s="242"/>
      <c r="PY6826" s="242"/>
      <c r="PZ6826" s="242"/>
      <c r="QA6826" s="242"/>
      <c r="QB6826" s="242"/>
      <c r="QC6826" s="242"/>
      <c r="QD6826" s="242"/>
      <c r="QE6826" s="242"/>
      <c r="QF6826" s="242"/>
      <c r="QG6826" s="242"/>
      <c r="QH6826" s="242"/>
      <c r="QI6826" s="242"/>
      <c r="QJ6826" s="242"/>
      <c r="QK6826" s="242"/>
    </row>
    <row r="6827" spans="439:453">
      <c r="PW6827" s="242"/>
      <c r="PX6827" s="242"/>
      <c r="PY6827" s="242"/>
      <c r="PZ6827" s="242"/>
      <c r="QA6827" s="242"/>
      <c r="QB6827" s="242"/>
      <c r="QC6827" s="242"/>
      <c r="QD6827" s="242"/>
      <c r="QE6827" s="242"/>
      <c r="QF6827" s="242"/>
      <c r="QG6827" s="242"/>
      <c r="QH6827" s="242"/>
      <c r="QI6827" s="242"/>
      <c r="QJ6827" s="242"/>
      <c r="QK6827" s="242"/>
    </row>
    <row r="6828" spans="439:453">
      <c r="PW6828" s="242"/>
      <c r="PX6828" s="242"/>
      <c r="PY6828" s="242"/>
      <c r="PZ6828" s="242"/>
      <c r="QA6828" s="242"/>
      <c r="QB6828" s="242"/>
      <c r="QC6828" s="242"/>
      <c r="QD6828" s="242"/>
      <c r="QE6828" s="242"/>
      <c r="QF6828" s="242"/>
      <c r="QG6828" s="242"/>
      <c r="QH6828" s="242"/>
      <c r="QI6828" s="242"/>
      <c r="QJ6828" s="242"/>
      <c r="QK6828" s="242"/>
    </row>
    <row r="6829" spans="439:453">
      <c r="PW6829" s="242"/>
      <c r="PX6829" s="242"/>
      <c r="PY6829" s="242"/>
      <c r="PZ6829" s="242"/>
      <c r="QA6829" s="242"/>
      <c r="QB6829" s="242"/>
      <c r="QC6829" s="242"/>
      <c r="QD6829" s="242"/>
      <c r="QE6829" s="242"/>
      <c r="QF6829" s="242"/>
      <c r="QG6829" s="242"/>
      <c r="QH6829" s="242"/>
      <c r="QI6829" s="242"/>
      <c r="QJ6829" s="242"/>
      <c r="QK6829" s="242"/>
    </row>
    <row r="6830" spans="439:453">
      <c r="PW6830" s="242"/>
      <c r="PX6830" s="242"/>
      <c r="PY6830" s="242"/>
      <c r="PZ6830" s="242"/>
      <c r="QA6830" s="242"/>
      <c r="QB6830" s="242"/>
      <c r="QC6830" s="242"/>
      <c r="QD6830" s="242"/>
      <c r="QE6830" s="242"/>
      <c r="QF6830" s="242"/>
      <c r="QG6830" s="242"/>
      <c r="QH6830" s="242"/>
      <c r="QI6830" s="242"/>
      <c r="QJ6830" s="242"/>
      <c r="QK6830" s="242"/>
    </row>
    <row r="6831" spans="439:453">
      <c r="PW6831" s="242"/>
      <c r="PX6831" s="242"/>
      <c r="PY6831" s="242"/>
      <c r="PZ6831" s="242"/>
      <c r="QA6831" s="242"/>
      <c r="QB6831" s="242"/>
      <c r="QC6831" s="242"/>
      <c r="QD6831" s="242"/>
      <c r="QE6831" s="242"/>
      <c r="QF6831" s="242"/>
      <c r="QG6831" s="242"/>
      <c r="QH6831" s="242"/>
      <c r="QI6831" s="242"/>
      <c r="QJ6831" s="242"/>
      <c r="QK6831" s="242"/>
    </row>
    <row r="6832" spans="439:453">
      <c r="PW6832" s="242"/>
      <c r="PX6832" s="242"/>
      <c r="PY6832" s="242"/>
      <c r="PZ6832" s="242"/>
      <c r="QA6832" s="242"/>
      <c r="QB6832" s="242"/>
      <c r="QC6832" s="242"/>
      <c r="QD6832" s="242"/>
      <c r="QE6832" s="242"/>
      <c r="QF6832" s="242"/>
      <c r="QG6832" s="242"/>
      <c r="QH6832" s="242"/>
      <c r="QI6832" s="242"/>
      <c r="QJ6832" s="242"/>
      <c r="QK6832" s="242"/>
    </row>
    <row r="6833" spans="439:453">
      <c r="PW6833" s="242"/>
      <c r="PX6833" s="242"/>
      <c r="PY6833" s="242"/>
      <c r="PZ6833" s="242"/>
      <c r="QA6833" s="242"/>
      <c r="QB6833" s="242"/>
      <c r="QC6833" s="242"/>
      <c r="QD6833" s="242"/>
      <c r="QE6833" s="242"/>
      <c r="QF6833" s="242"/>
      <c r="QG6833" s="242"/>
      <c r="QH6833" s="242"/>
      <c r="QI6833" s="242"/>
      <c r="QJ6833" s="242"/>
      <c r="QK6833" s="242"/>
    </row>
    <row r="6834" spans="439:453">
      <c r="PW6834" s="242"/>
      <c r="PX6834" s="242"/>
      <c r="PY6834" s="242"/>
      <c r="PZ6834" s="242"/>
      <c r="QA6834" s="242"/>
      <c r="QB6834" s="242"/>
      <c r="QC6834" s="242"/>
      <c r="QD6834" s="242"/>
      <c r="QE6834" s="242"/>
      <c r="QF6834" s="242"/>
      <c r="QG6834" s="242"/>
      <c r="QH6834" s="242"/>
      <c r="QI6834" s="242"/>
      <c r="QJ6834" s="242"/>
      <c r="QK6834" s="242"/>
    </row>
    <row r="6835" spans="439:453">
      <c r="PW6835" s="242"/>
      <c r="PX6835" s="242"/>
      <c r="PY6835" s="242"/>
      <c r="PZ6835" s="242"/>
      <c r="QA6835" s="242"/>
      <c r="QB6835" s="242"/>
      <c r="QC6835" s="242"/>
      <c r="QD6835" s="242"/>
      <c r="QE6835" s="242"/>
      <c r="QF6835" s="242"/>
      <c r="QG6835" s="242"/>
      <c r="QH6835" s="242"/>
      <c r="QI6835" s="242"/>
      <c r="QJ6835" s="242"/>
      <c r="QK6835" s="242"/>
    </row>
    <row r="6836" spans="439:453">
      <c r="PW6836" s="242"/>
      <c r="PX6836" s="242"/>
      <c r="PY6836" s="242"/>
      <c r="PZ6836" s="242"/>
      <c r="QA6836" s="242"/>
      <c r="QB6836" s="242"/>
      <c r="QC6836" s="242"/>
      <c r="QD6836" s="242"/>
      <c r="QE6836" s="242"/>
      <c r="QF6836" s="242"/>
      <c r="QG6836" s="242"/>
      <c r="QH6836" s="242"/>
      <c r="QI6836" s="242"/>
      <c r="QJ6836" s="242"/>
      <c r="QK6836" s="242"/>
    </row>
    <row r="6837" spans="439:453">
      <c r="PW6837" s="242"/>
      <c r="PX6837" s="242"/>
      <c r="PY6837" s="242"/>
      <c r="PZ6837" s="242"/>
      <c r="QA6837" s="242"/>
      <c r="QB6837" s="242"/>
      <c r="QC6837" s="242"/>
      <c r="QD6837" s="242"/>
      <c r="QE6837" s="242"/>
      <c r="QF6837" s="242"/>
      <c r="QG6837" s="242"/>
      <c r="QH6837" s="242"/>
      <c r="QI6837" s="242"/>
      <c r="QJ6837" s="242"/>
      <c r="QK6837" s="242"/>
    </row>
    <row r="6838" spans="439:453">
      <c r="PW6838" s="242"/>
      <c r="PX6838" s="242"/>
      <c r="PY6838" s="242"/>
      <c r="PZ6838" s="242"/>
      <c r="QA6838" s="242"/>
      <c r="QB6838" s="242"/>
      <c r="QC6838" s="242"/>
      <c r="QD6838" s="242"/>
      <c r="QE6838" s="242"/>
      <c r="QF6838" s="242"/>
      <c r="QG6838" s="242"/>
      <c r="QH6838" s="242"/>
      <c r="QI6838" s="242"/>
      <c r="QJ6838" s="242"/>
      <c r="QK6838" s="242"/>
    </row>
    <row r="6839" spans="439:453">
      <c r="PW6839" s="242"/>
      <c r="PX6839" s="242"/>
      <c r="PY6839" s="242"/>
      <c r="PZ6839" s="242"/>
      <c r="QA6839" s="242"/>
      <c r="QB6839" s="242"/>
      <c r="QC6839" s="242"/>
      <c r="QD6839" s="242"/>
      <c r="QE6839" s="242"/>
      <c r="QF6839" s="242"/>
      <c r="QG6839" s="242"/>
      <c r="QH6839" s="242"/>
      <c r="QI6839" s="242"/>
      <c r="QJ6839" s="242"/>
      <c r="QK6839" s="242"/>
    </row>
    <row r="6840" spans="439:453">
      <c r="PW6840" s="242"/>
      <c r="PX6840" s="242"/>
      <c r="PY6840" s="242"/>
      <c r="PZ6840" s="242"/>
      <c r="QA6840" s="242"/>
      <c r="QB6840" s="242"/>
      <c r="QC6840" s="242"/>
      <c r="QD6840" s="242"/>
      <c r="QE6840" s="242"/>
      <c r="QF6840" s="242"/>
      <c r="QG6840" s="242"/>
      <c r="QH6840" s="242"/>
      <c r="QI6840" s="242"/>
      <c r="QJ6840" s="242"/>
      <c r="QK6840" s="242"/>
    </row>
    <row r="6841" spans="439:453">
      <c r="PW6841" s="242"/>
      <c r="PX6841" s="242"/>
      <c r="PY6841" s="242"/>
      <c r="PZ6841" s="242"/>
      <c r="QA6841" s="242"/>
      <c r="QB6841" s="242"/>
      <c r="QC6841" s="242"/>
      <c r="QD6841" s="242"/>
      <c r="QE6841" s="242"/>
      <c r="QF6841" s="242"/>
      <c r="QG6841" s="242"/>
      <c r="QH6841" s="242"/>
      <c r="QI6841" s="242"/>
      <c r="QJ6841" s="242"/>
      <c r="QK6841" s="242"/>
    </row>
    <row r="6842" spans="439:453">
      <c r="PW6842" s="242"/>
      <c r="PX6842" s="242"/>
      <c r="PY6842" s="242"/>
      <c r="PZ6842" s="242"/>
      <c r="QA6842" s="242"/>
      <c r="QB6842" s="242"/>
      <c r="QC6842" s="242"/>
      <c r="QD6842" s="242"/>
      <c r="QE6842" s="242"/>
      <c r="QF6842" s="242"/>
      <c r="QG6842" s="242"/>
      <c r="QH6842" s="242"/>
      <c r="QI6842" s="242"/>
      <c r="QJ6842" s="242"/>
      <c r="QK6842" s="242"/>
    </row>
    <row r="6843" spans="439:453">
      <c r="PW6843" s="242"/>
      <c r="PX6843" s="242"/>
      <c r="PY6843" s="242"/>
      <c r="PZ6843" s="242"/>
      <c r="QA6843" s="242"/>
      <c r="QB6843" s="242"/>
      <c r="QC6843" s="242"/>
      <c r="QD6843" s="242"/>
      <c r="QE6843" s="242"/>
      <c r="QF6843" s="242"/>
      <c r="QG6843" s="242"/>
      <c r="QH6843" s="242"/>
      <c r="QI6843" s="242"/>
      <c r="QJ6843" s="242"/>
      <c r="QK6843" s="242"/>
    </row>
    <row r="6844" spans="439:453">
      <c r="PW6844" s="242"/>
      <c r="PX6844" s="242"/>
      <c r="PY6844" s="242"/>
      <c r="PZ6844" s="242"/>
      <c r="QA6844" s="242"/>
      <c r="QB6844" s="242"/>
      <c r="QC6844" s="242"/>
      <c r="QD6844" s="242"/>
      <c r="QE6844" s="242"/>
      <c r="QF6844" s="242"/>
      <c r="QG6844" s="242"/>
      <c r="QH6844" s="242"/>
      <c r="QI6844" s="242"/>
      <c r="QJ6844" s="242"/>
      <c r="QK6844" s="242"/>
    </row>
    <row r="6845" spans="439:453">
      <c r="PW6845" s="242"/>
      <c r="PX6845" s="242"/>
      <c r="PY6845" s="242"/>
      <c r="PZ6845" s="242"/>
      <c r="QA6845" s="242"/>
      <c r="QB6845" s="242"/>
      <c r="QC6845" s="242"/>
      <c r="QD6845" s="242"/>
      <c r="QE6845" s="242"/>
      <c r="QF6845" s="242"/>
      <c r="QG6845" s="242"/>
      <c r="QH6845" s="242"/>
      <c r="QI6845" s="242"/>
      <c r="QJ6845" s="242"/>
      <c r="QK6845" s="242"/>
    </row>
    <row r="6846" spans="439:453">
      <c r="PW6846" s="242"/>
      <c r="PX6846" s="242"/>
      <c r="PY6846" s="242"/>
      <c r="PZ6846" s="242"/>
      <c r="QA6846" s="242"/>
      <c r="QB6846" s="242"/>
      <c r="QC6846" s="242"/>
      <c r="QD6846" s="242"/>
      <c r="QE6846" s="242"/>
      <c r="QF6846" s="242"/>
      <c r="QG6846" s="242"/>
      <c r="QH6846" s="242"/>
      <c r="QI6846" s="242"/>
      <c r="QJ6846" s="242"/>
      <c r="QK6846" s="242"/>
    </row>
    <row r="6847" spans="439:453">
      <c r="PW6847" s="242"/>
      <c r="PX6847" s="242"/>
      <c r="PY6847" s="242"/>
      <c r="PZ6847" s="242"/>
      <c r="QA6847" s="242"/>
      <c r="QB6847" s="242"/>
      <c r="QC6847" s="242"/>
      <c r="QD6847" s="242"/>
      <c r="QE6847" s="242"/>
      <c r="QF6847" s="242"/>
      <c r="QG6847" s="242"/>
      <c r="QH6847" s="242"/>
      <c r="QI6847" s="242"/>
      <c r="QJ6847" s="242"/>
      <c r="QK6847" s="242"/>
    </row>
    <row r="6848" spans="439:453">
      <c r="PW6848" s="242"/>
      <c r="PX6848" s="242"/>
      <c r="PY6848" s="242"/>
      <c r="PZ6848" s="242"/>
      <c r="QA6848" s="242"/>
      <c r="QB6848" s="242"/>
      <c r="QC6848" s="242"/>
      <c r="QD6848" s="242"/>
      <c r="QE6848" s="242"/>
      <c r="QF6848" s="242"/>
      <c r="QG6848" s="242"/>
      <c r="QH6848" s="242"/>
      <c r="QI6848" s="242"/>
      <c r="QJ6848" s="242"/>
      <c r="QK6848" s="242"/>
    </row>
    <row r="6849" spans="439:453">
      <c r="PW6849" s="242"/>
      <c r="PX6849" s="242"/>
      <c r="PY6849" s="242"/>
      <c r="PZ6849" s="242"/>
      <c r="QA6849" s="242"/>
      <c r="QB6849" s="242"/>
      <c r="QC6849" s="242"/>
      <c r="QD6849" s="242"/>
      <c r="QE6849" s="242"/>
      <c r="QF6849" s="242"/>
      <c r="QG6849" s="242"/>
      <c r="QH6849" s="242"/>
      <c r="QI6849" s="242"/>
      <c r="QJ6849" s="242"/>
      <c r="QK6849" s="242"/>
    </row>
    <row r="6850" spans="439:453">
      <c r="PW6850" s="242"/>
      <c r="PX6850" s="242"/>
      <c r="PY6850" s="242"/>
      <c r="PZ6850" s="242"/>
      <c r="QA6850" s="242"/>
      <c r="QB6850" s="242"/>
      <c r="QC6850" s="242"/>
      <c r="QD6850" s="242"/>
      <c r="QE6850" s="242"/>
      <c r="QF6850" s="242"/>
      <c r="QG6850" s="242"/>
      <c r="QH6850" s="242"/>
      <c r="QI6850" s="242"/>
      <c r="QJ6850" s="242"/>
      <c r="QK6850" s="242"/>
    </row>
    <row r="6851" spans="439:453">
      <c r="PW6851" s="242"/>
      <c r="PX6851" s="242"/>
      <c r="PY6851" s="242"/>
      <c r="PZ6851" s="242"/>
      <c r="QA6851" s="242"/>
      <c r="QB6851" s="242"/>
      <c r="QC6851" s="242"/>
      <c r="QD6851" s="242"/>
      <c r="QE6851" s="242"/>
      <c r="QF6851" s="242"/>
      <c r="QG6851" s="242"/>
      <c r="QH6851" s="242"/>
      <c r="QI6851" s="242"/>
      <c r="QJ6851" s="242"/>
      <c r="QK6851" s="242"/>
    </row>
    <row r="6852" spans="439:453">
      <c r="PW6852" s="242"/>
      <c r="PX6852" s="242"/>
      <c r="PY6852" s="242"/>
      <c r="PZ6852" s="242"/>
      <c r="QA6852" s="242"/>
      <c r="QB6852" s="242"/>
      <c r="QC6852" s="242"/>
      <c r="QD6852" s="242"/>
      <c r="QE6852" s="242"/>
      <c r="QF6852" s="242"/>
      <c r="QG6852" s="242"/>
      <c r="QH6852" s="242"/>
      <c r="QI6852" s="242"/>
      <c r="QJ6852" s="242"/>
      <c r="QK6852" s="242"/>
    </row>
    <row r="6853" spans="439:453">
      <c r="PW6853" s="242"/>
      <c r="PX6853" s="242"/>
      <c r="PY6853" s="242"/>
      <c r="PZ6853" s="242"/>
      <c r="QA6853" s="242"/>
      <c r="QB6853" s="242"/>
      <c r="QC6853" s="242"/>
      <c r="QD6853" s="242"/>
      <c r="QE6853" s="242"/>
      <c r="QF6853" s="242"/>
      <c r="QG6853" s="242"/>
      <c r="QH6853" s="242"/>
      <c r="QI6853" s="242"/>
      <c r="QJ6853" s="242"/>
      <c r="QK6853" s="242"/>
    </row>
    <row r="6854" spans="439:453">
      <c r="PW6854" s="242"/>
      <c r="PX6854" s="242"/>
      <c r="PY6854" s="242"/>
      <c r="PZ6854" s="242"/>
      <c r="QA6854" s="242"/>
      <c r="QB6854" s="242"/>
      <c r="QC6854" s="242"/>
      <c r="QD6854" s="242"/>
      <c r="QE6854" s="242"/>
      <c r="QF6854" s="242"/>
      <c r="QG6854" s="242"/>
      <c r="QH6854" s="242"/>
      <c r="QI6854" s="242"/>
      <c r="QJ6854" s="242"/>
      <c r="QK6854" s="242"/>
    </row>
    <row r="6855" spans="439:453">
      <c r="PW6855" s="242"/>
      <c r="PX6855" s="242"/>
      <c r="PY6855" s="242"/>
      <c r="PZ6855" s="242"/>
      <c r="QA6855" s="242"/>
      <c r="QB6855" s="242"/>
      <c r="QC6855" s="242"/>
      <c r="QD6855" s="242"/>
      <c r="QE6855" s="242"/>
      <c r="QF6855" s="242"/>
      <c r="QG6855" s="242"/>
      <c r="QH6855" s="242"/>
      <c r="QI6855" s="242"/>
      <c r="QJ6855" s="242"/>
      <c r="QK6855" s="242"/>
    </row>
    <row r="6856" spans="439:453">
      <c r="PW6856" s="242"/>
      <c r="PX6856" s="242"/>
      <c r="PY6856" s="242"/>
      <c r="PZ6856" s="242"/>
      <c r="QA6856" s="242"/>
      <c r="QB6856" s="242"/>
      <c r="QC6856" s="242"/>
      <c r="QD6856" s="242"/>
      <c r="QE6856" s="242"/>
      <c r="QF6856" s="242"/>
      <c r="QG6856" s="242"/>
      <c r="QH6856" s="242"/>
      <c r="QI6856" s="242"/>
      <c r="QJ6856" s="242"/>
      <c r="QK6856" s="242"/>
    </row>
    <row r="6857" spans="439:453">
      <c r="PW6857" s="242"/>
      <c r="PX6857" s="242"/>
      <c r="PY6857" s="242"/>
      <c r="PZ6857" s="242"/>
      <c r="QA6857" s="242"/>
      <c r="QB6857" s="242"/>
      <c r="QC6857" s="242"/>
      <c r="QD6857" s="242"/>
      <c r="QE6857" s="242"/>
      <c r="QF6857" s="242"/>
      <c r="QG6857" s="242"/>
      <c r="QH6857" s="242"/>
      <c r="QI6857" s="242"/>
      <c r="QJ6857" s="242"/>
      <c r="QK6857" s="242"/>
    </row>
    <row r="6858" spans="439:453">
      <c r="PW6858" s="242"/>
      <c r="PX6858" s="242"/>
      <c r="PY6858" s="242"/>
      <c r="PZ6858" s="242"/>
      <c r="QA6858" s="242"/>
      <c r="QB6858" s="242"/>
      <c r="QC6858" s="242"/>
      <c r="QD6858" s="242"/>
      <c r="QE6858" s="242"/>
      <c r="QF6858" s="242"/>
      <c r="QG6858" s="242"/>
      <c r="QH6858" s="242"/>
      <c r="QI6858" s="242"/>
      <c r="QJ6858" s="242"/>
      <c r="QK6858" s="242"/>
    </row>
    <row r="6859" spans="439:453">
      <c r="PW6859" s="242"/>
      <c r="PX6859" s="242"/>
      <c r="PY6859" s="242"/>
      <c r="PZ6859" s="242"/>
      <c r="QA6859" s="242"/>
      <c r="QB6859" s="242"/>
      <c r="QC6859" s="242"/>
      <c r="QD6859" s="242"/>
      <c r="QE6859" s="242"/>
      <c r="QF6859" s="242"/>
      <c r="QG6859" s="242"/>
      <c r="QH6859" s="242"/>
      <c r="QI6859" s="242"/>
      <c r="QJ6859" s="242"/>
      <c r="QK6859" s="242"/>
    </row>
    <row r="6860" spans="439:453">
      <c r="PW6860" s="242"/>
      <c r="PX6860" s="242"/>
      <c r="PY6860" s="242"/>
      <c r="PZ6860" s="242"/>
      <c r="QA6860" s="242"/>
      <c r="QB6860" s="242"/>
      <c r="QC6860" s="242"/>
      <c r="QD6860" s="242"/>
      <c r="QE6860" s="242"/>
      <c r="QF6860" s="242"/>
      <c r="QG6860" s="242"/>
      <c r="QH6860" s="242"/>
      <c r="QI6860" s="242"/>
      <c r="QJ6860" s="242"/>
      <c r="QK6860" s="242"/>
    </row>
    <row r="6861" spans="439:453">
      <c r="PW6861" s="242"/>
      <c r="PX6861" s="242"/>
      <c r="PY6861" s="242"/>
      <c r="PZ6861" s="242"/>
      <c r="QA6861" s="242"/>
      <c r="QB6861" s="242"/>
      <c r="QC6861" s="242"/>
      <c r="QD6861" s="242"/>
      <c r="QE6861" s="242"/>
      <c r="QF6861" s="242"/>
      <c r="QG6861" s="242"/>
      <c r="QH6861" s="242"/>
      <c r="QI6861" s="242"/>
      <c r="QJ6861" s="242"/>
      <c r="QK6861" s="242"/>
    </row>
    <row r="6862" spans="439:453">
      <c r="PW6862" s="242"/>
      <c r="PX6862" s="242"/>
      <c r="PY6862" s="242"/>
      <c r="PZ6862" s="242"/>
      <c r="QA6862" s="242"/>
      <c r="QB6862" s="242"/>
      <c r="QC6862" s="242"/>
      <c r="QD6862" s="242"/>
      <c r="QE6862" s="242"/>
      <c r="QF6862" s="242"/>
      <c r="QG6862" s="242"/>
      <c r="QH6862" s="242"/>
      <c r="QI6862" s="242"/>
      <c r="QJ6862" s="242"/>
      <c r="QK6862" s="242"/>
    </row>
    <row r="6863" spans="439:453">
      <c r="PW6863" s="242"/>
      <c r="PX6863" s="242"/>
      <c r="PY6863" s="242"/>
      <c r="PZ6863" s="242"/>
      <c r="QA6863" s="242"/>
      <c r="QB6863" s="242"/>
      <c r="QC6863" s="242"/>
      <c r="QD6863" s="242"/>
      <c r="QE6863" s="242"/>
      <c r="QF6863" s="242"/>
      <c r="QG6863" s="242"/>
      <c r="QH6863" s="242"/>
      <c r="QI6863" s="242"/>
      <c r="QJ6863" s="242"/>
      <c r="QK6863" s="242"/>
    </row>
    <row r="6864" spans="439:453">
      <c r="PW6864" s="242"/>
      <c r="PX6864" s="242"/>
      <c r="PY6864" s="242"/>
      <c r="PZ6864" s="242"/>
      <c r="QA6864" s="242"/>
      <c r="QB6864" s="242"/>
      <c r="QC6864" s="242"/>
      <c r="QD6864" s="242"/>
      <c r="QE6864" s="242"/>
      <c r="QF6864" s="242"/>
      <c r="QG6864" s="242"/>
      <c r="QH6864" s="242"/>
      <c r="QI6864" s="242"/>
      <c r="QJ6864" s="242"/>
      <c r="QK6864" s="242"/>
    </row>
    <row r="6865" spans="439:453">
      <c r="PW6865" s="242"/>
      <c r="PX6865" s="242"/>
      <c r="PY6865" s="242"/>
      <c r="PZ6865" s="242"/>
      <c r="QA6865" s="242"/>
      <c r="QB6865" s="242"/>
      <c r="QC6865" s="242"/>
      <c r="QD6865" s="242"/>
      <c r="QE6865" s="242"/>
      <c r="QF6865" s="242"/>
      <c r="QG6865" s="242"/>
      <c r="QH6865" s="242"/>
      <c r="QI6865" s="242"/>
      <c r="QJ6865" s="242"/>
      <c r="QK6865" s="242"/>
    </row>
    <row r="6866" spans="439:453">
      <c r="PW6866" s="242"/>
      <c r="PX6866" s="242"/>
      <c r="PY6866" s="242"/>
      <c r="PZ6866" s="242"/>
      <c r="QA6866" s="242"/>
      <c r="QB6866" s="242"/>
      <c r="QC6866" s="242"/>
      <c r="QD6866" s="242"/>
      <c r="QE6866" s="242"/>
      <c r="QF6866" s="242"/>
      <c r="QG6866" s="242"/>
      <c r="QH6866" s="242"/>
      <c r="QI6866" s="242"/>
      <c r="QJ6866" s="242"/>
      <c r="QK6866" s="242"/>
    </row>
    <row r="6867" spans="439:453">
      <c r="PW6867" s="242"/>
      <c r="PX6867" s="242"/>
      <c r="PY6867" s="242"/>
      <c r="PZ6867" s="242"/>
      <c r="QA6867" s="242"/>
      <c r="QB6867" s="242"/>
      <c r="QC6867" s="242"/>
      <c r="QD6867" s="242"/>
      <c r="QE6867" s="242"/>
      <c r="QF6867" s="242"/>
      <c r="QG6867" s="242"/>
      <c r="QH6867" s="242"/>
      <c r="QI6867" s="242"/>
      <c r="QJ6867" s="242"/>
      <c r="QK6867" s="242"/>
    </row>
    <row r="6868" spans="439:453">
      <c r="PW6868" s="242"/>
      <c r="PX6868" s="242"/>
      <c r="PY6868" s="242"/>
      <c r="PZ6868" s="242"/>
      <c r="QA6868" s="242"/>
      <c r="QB6868" s="242"/>
      <c r="QC6868" s="242"/>
      <c r="QD6868" s="242"/>
      <c r="QE6868" s="242"/>
      <c r="QF6868" s="242"/>
      <c r="QG6868" s="242"/>
      <c r="QH6868" s="242"/>
      <c r="QI6868" s="242"/>
      <c r="QJ6868" s="242"/>
      <c r="QK6868" s="242"/>
    </row>
    <row r="6869" spans="439:453">
      <c r="PW6869" s="242"/>
      <c r="PX6869" s="242"/>
      <c r="PY6869" s="242"/>
      <c r="PZ6869" s="242"/>
      <c r="QA6869" s="242"/>
      <c r="QB6869" s="242"/>
      <c r="QC6869" s="242"/>
      <c r="QD6869" s="242"/>
      <c r="QE6869" s="242"/>
      <c r="QF6869" s="242"/>
      <c r="QG6869" s="242"/>
      <c r="QH6869" s="242"/>
      <c r="QI6869" s="242"/>
      <c r="QJ6869" s="242"/>
      <c r="QK6869" s="242"/>
    </row>
    <row r="6870" spans="439:453">
      <c r="PW6870" s="242"/>
      <c r="PX6870" s="242"/>
      <c r="PY6870" s="242"/>
      <c r="PZ6870" s="242"/>
      <c r="QA6870" s="242"/>
      <c r="QB6870" s="242"/>
      <c r="QC6870" s="242"/>
      <c r="QD6870" s="242"/>
      <c r="QE6870" s="242"/>
      <c r="QF6870" s="242"/>
      <c r="QG6870" s="242"/>
      <c r="QH6870" s="242"/>
      <c r="QI6870" s="242"/>
      <c r="QJ6870" s="242"/>
      <c r="QK6870" s="242"/>
    </row>
    <row r="6871" spans="439:453">
      <c r="PW6871" s="242"/>
      <c r="PX6871" s="242"/>
      <c r="PY6871" s="242"/>
      <c r="PZ6871" s="242"/>
      <c r="QA6871" s="242"/>
      <c r="QB6871" s="242"/>
      <c r="QC6871" s="242"/>
      <c r="QD6871" s="242"/>
      <c r="QE6871" s="242"/>
      <c r="QF6871" s="242"/>
      <c r="QG6871" s="242"/>
      <c r="QH6871" s="242"/>
      <c r="QI6871" s="242"/>
      <c r="QJ6871" s="242"/>
      <c r="QK6871" s="242"/>
    </row>
    <row r="6872" spans="439:453">
      <c r="PW6872" s="242"/>
      <c r="PX6872" s="242"/>
      <c r="PY6872" s="242"/>
      <c r="PZ6872" s="242"/>
      <c r="QA6872" s="242"/>
      <c r="QB6872" s="242"/>
      <c r="QC6872" s="242"/>
      <c r="QD6872" s="242"/>
      <c r="QE6872" s="242"/>
      <c r="QF6872" s="242"/>
      <c r="QG6872" s="242"/>
      <c r="QH6872" s="242"/>
      <c r="QI6872" s="242"/>
      <c r="QJ6872" s="242"/>
      <c r="QK6872" s="242"/>
    </row>
    <row r="6873" spans="439:453">
      <c r="PW6873" s="242"/>
      <c r="PX6873" s="242"/>
      <c r="PY6873" s="242"/>
      <c r="PZ6873" s="242"/>
      <c r="QA6873" s="242"/>
      <c r="QB6873" s="242"/>
      <c r="QC6873" s="242"/>
      <c r="QD6873" s="242"/>
      <c r="QE6873" s="242"/>
      <c r="QF6873" s="242"/>
      <c r="QG6873" s="242"/>
      <c r="QH6873" s="242"/>
      <c r="QI6873" s="242"/>
      <c r="QJ6873" s="242"/>
      <c r="QK6873" s="242"/>
    </row>
    <row r="6874" spans="439:453">
      <c r="PW6874" s="242"/>
      <c r="PX6874" s="242"/>
      <c r="PY6874" s="242"/>
      <c r="PZ6874" s="242"/>
      <c r="QA6874" s="242"/>
      <c r="QB6874" s="242"/>
      <c r="QC6874" s="242"/>
      <c r="QD6874" s="242"/>
      <c r="QE6874" s="242"/>
      <c r="QF6874" s="242"/>
      <c r="QG6874" s="242"/>
      <c r="QH6874" s="242"/>
      <c r="QI6874" s="242"/>
      <c r="QJ6874" s="242"/>
      <c r="QK6874" s="242"/>
    </row>
    <row r="6875" spans="439:453">
      <c r="PW6875" s="242"/>
      <c r="PX6875" s="242"/>
      <c r="PY6875" s="242"/>
      <c r="PZ6875" s="242"/>
      <c r="QA6875" s="242"/>
      <c r="QB6875" s="242"/>
      <c r="QC6875" s="242"/>
      <c r="QD6875" s="242"/>
      <c r="QE6875" s="242"/>
      <c r="QF6875" s="242"/>
      <c r="QG6875" s="242"/>
      <c r="QH6875" s="242"/>
      <c r="QI6875" s="242"/>
      <c r="QJ6875" s="242"/>
      <c r="QK6875" s="242"/>
    </row>
    <row r="6876" spans="439:453">
      <c r="PW6876" s="242"/>
      <c r="PX6876" s="242"/>
      <c r="PY6876" s="242"/>
      <c r="PZ6876" s="242"/>
      <c r="QA6876" s="242"/>
      <c r="QB6876" s="242"/>
      <c r="QC6876" s="242"/>
      <c r="QD6876" s="242"/>
      <c r="QE6876" s="242"/>
      <c r="QF6876" s="242"/>
      <c r="QG6876" s="242"/>
      <c r="QH6876" s="242"/>
      <c r="QI6876" s="242"/>
      <c r="QJ6876" s="242"/>
      <c r="QK6876" s="242"/>
    </row>
    <row r="6877" spans="439:453">
      <c r="PW6877" s="242"/>
      <c r="PX6877" s="242"/>
      <c r="PY6877" s="242"/>
      <c r="PZ6877" s="242"/>
      <c r="QA6877" s="242"/>
      <c r="QB6877" s="242"/>
      <c r="QC6877" s="242"/>
      <c r="QD6877" s="242"/>
      <c r="QE6877" s="242"/>
      <c r="QF6877" s="242"/>
      <c r="QG6877" s="242"/>
      <c r="QH6877" s="242"/>
      <c r="QI6877" s="242"/>
      <c r="QJ6877" s="242"/>
      <c r="QK6877" s="242"/>
    </row>
    <row r="6878" spans="439:453">
      <c r="PW6878" s="242"/>
      <c r="PX6878" s="242"/>
      <c r="PY6878" s="242"/>
      <c r="PZ6878" s="242"/>
      <c r="QA6878" s="242"/>
      <c r="QB6878" s="242"/>
      <c r="QC6878" s="242"/>
      <c r="QD6878" s="242"/>
      <c r="QE6878" s="242"/>
      <c r="QF6878" s="242"/>
      <c r="QG6878" s="242"/>
      <c r="QH6878" s="242"/>
      <c r="QI6878" s="242"/>
      <c r="QJ6878" s="242"/>
      <c r="QK6878" s="242"/>
    </row>
    <row r="6879" spans="439:453">
      <c r="PW6879" s="242"/>
      <c r="PX6879" s="242"/>
      <c r="PY6879" s="242"/>
      <c r="PZ6879" s="242"/>
      <c r="QA6879" s="242"/>
      <c r="QB6879" s="242"/>
      <c r="QC6879" s="242"/>
      <c r="QD6879" s="242"/>
      <c r="QE6879" s="242"/>
      <c r="QF6879" s="242"/>
      <c r="QG6879" s="242"/>
      <c r="QH6879" s="242"/>
      <c r="QI6879" s="242"/>
      <c r="QJ6879" s="242"/>
      <c r="QK6879" s="242"/>
    </row>
    <row r="6880" spans="439:453">
      <c r="PW6880" s="242"/>
      <c r="PX6880" s="242"/>
      <c r="PY6880" s="242"/>
      <c r="PZ6880" s="242"/>
      <c r="QA6880" s="242"/>
      <c r="QB6880" s="242"/>
      <c r="QC6880" s="242"/>
      <c r="QD6880" s="242"/>
      <c r="QE6880" s="242"/>
      <c r="QF6880" s="242"/>
      <c r="QG6880" s="242"/>
      <c r="QH6880" s="242"/>
      <c r="QI6880" s="242"/>
      <c r="QJ6880" s="242"/>
      <c r="QK6880" s="242"/>
    </row>
    <row r="6881" spans="439:453">
      <c r="PW6881" s="242"/>
      <c r="PX6881" s="242"/>
      <c r="PY6881" s="242"/>
      <c r="PZ6881" s="242"/>
      <c r="QA6881" s="242"/>
      <c r="QB6881" s="242"/>
      <c r="QC6881" s="242"/>
      <c r="QD6881" s="242"/>
      <c r="QE6881" s="242"/>
      <c r="QF6881" s="242"/>
      <c r="QG6881" s="242"/>
      <c r="QH6881" s="242"/>
      <c r="QI6881" s="242"/>
      <c r="QJ6881" s="242"/>
      <c r="QK6881" s="242"/>
    </row>
    <row r="6882" spans="439:453">
      <c r="PW6882" s="242"/>
      <c r="PX6882" s="242"/>
      <c r="PY6882" s="242"/>
      <c r="PZ6882" s="242"/>
      <c r="QA6882" s="242"/>
      <c r="QB6882" s="242"/>
      <c r="QC6882" s="242"/>
      <c r="QD6882" s="242"/>
      <c r="QE6882" s="242"/>
      <c r="QF6882" s="242"/>
      <c r="QG6882" s="242"/>
      <c r="QH6882" s="242"/>
      <c r="QI6882" s="242"/>
      <c r="QJ6882" s="242"/>
      <c r="QK6882" s="242"/>
    </row>
    <row r="6883" spans="439:453">
      <c r="PW6883" s="242"/>
      <c r="PX6883" s="242"/>
      <c r="PY6883" s="242"/>
      <c r="PZ6883" s="242"/>
      <c r="QA6883" s="242"/>
      <c r="QB6883" s="242"/>
      <c r="QC6883" s="242"/>
      <c r="QD6883" s="242"/>
      <c r="QE6883" s="242"/>
      <c r="QF6883" s="242"/>
      <c r="QG6883" s="242"/>
      <c r="QH6883" s="242"/>
      <c r="QI6883" s="242"/>
      <c r="QJ6883" s="242"/>
      <c r="QK6883" s="242"/>
    </row>
    <row r="6884" spans="439:453">
      <c r="PW6884" s="242"/>
      <c r="PX6884" s="242"/>
      <c r="PY6884" s="242"/>
      <c r="PZ6884" s="242"/>
      <c r="QA6884" s="242"/>
      <c r="QB6884" s="242"/>
      <c r="QC6884" s="242"/>
      <c r="QD6884" s="242"/>
      <c r="QE6884" s="242"/>
      <c r="QF6884" s="242"/>
      <c r="QG6884" s="242"/>
      <c r="QH6884" s="242"/>
      <c r="QI6884" s="242"/>
      <c r="QJ6884" s="242"/>
      <c r="QK6884" s="242"/>
    </row>
    <row r="6885" spans="439:453">
      <c r="PW6885" s="242"/>
      <c r="PX6885" s="242"/>
      <c r="PY6885" s="242"/>
      <c r="PZ6885" s="242"/>
      <c r="QA6885" s="242"/>
      <c r="QB6885" s="242"/>
      <c r="QC6885" s="242"/>
      <c r="QD6885" s="242"/>
      <c r="QE6885" s="242"/>
      <c r="QF6885" s="242"/>
      <c r="QG6885" s="242"/>
      <c r="QH6885" s="242"/>
      <c r="QI6885" s="242"/>
      <c r="QJ6885" s="242"/>
      <c r="QK6885" s="242"/>
    </row>
    <row r="6886" spans="439:453">
      <c r="PW6886" s="242"/>
      <c r="PX6886" s="242"/>
      <c r="PY6886" s="242"/>
      <c r="PZ6886" s="242"/>
      <c r="QA6886" s="242"/>
      <c r="QB6886" s="242"/>
      <c r="QC6886" s="242"/>
      <c r="QD6886" s="242"/>
      <c r="QE6886" s="242"/>
      <c r="QF6886" s="242"/>
      <c r="QG6886" s="242"/>
      <c r="QH6886" s="242"/>
      <c r="QI6886" s="242"/>
      <c r="QJ6886" s="242"/>
      <c r="QK6886" s="242"/>
    </row>
    <row r="6887" spans="439:453">
      <c r="PW6887" s="242"/>
      <c r="PX6887" s="242"/>
      <c r="PY6887" s="242"/>
      <c r="PZ6887" s="242"/>
      <c r="QA6887" s="242"/>
      <c r="QB6887" s="242"/>
      <c r="QC6887" s="242"/>
      <c r="QD6887" s="242"/>
      <c r="QE6887" s="242"/>
      <c r="QF6887" s="242"/>
      <c r="QG6887" s="242"/>
      <c r="QH6887" s="242"/>
      <c r="QI6887" s="242"/>
      <c r="QJ6887" s="242"/>
      <c r="QK6887" s="242"/>
    </row>
    <row r="6888" spans="439:453">
      <c r="PW6888" s="242"/>
      <c r="PX6888" s="242"/>
      <c r="PY6888" s="242"/>
      <c r="PZ6888" s="242"/>
      <c r="QA6888" s="242"/>
      <c r="QB6888" s="242"/>
      <c r="QC6888" s="242"/>
      <c r="QD6888" s="242"/>
      <c r="QE6888" s="242"/>
      <c r="QF6888" s="242"/>
      <c r="QG6888" s="242"/>
      <c r="QH6888" s="242"/>
      <c r="QI6888" s="242"/>
      <c r="QJ6888" s="242"/>
      <c r="QK6888" s="242"/>
    </row>
    <row r="6889" spans="439:453">
      <c r="PW6889" s="242"/>
      <c r="PX6889" s="242"/>
      <c r="PY6889" s="242"/>
      <c r="PZ6889" s="242"/>
      <c r="QA6889" s="242"/>
      <c r="QB6889" s="242"/>
      <c r="QC6889" s="242"/>
      <c r="QD6889" s="242"/>
      <c r="QE6889" s="242"/>
      <c r="QF6889" s="242"/>
      <c r="QG6889" s="242"/>
      <c r="QH6889" s="242"/>
      <c r="QI6889" s="242"/>
      <c r="QJ6889" s="242"/>
      <c r="QK6889" s="242"/>
    </row>
    <row r="6890" spans="439:453">
      <c r="PW6890" s="242"/>
      <c r="PX6890" s="242"/>
      <c r="PY6890" s="242"/>
      <c r="PZ6890" s="242"/>
      <c r="QA6890" s="242"/>
      <c r="QB6890" s="242"/>
      <c r="QC6890" s="242"/>
      <c r="QD6890" s="242"/>
      <c r="QE6890" s="242"/>
      <c r="QF6890" s="242"/>
      <c r="QG6890" s="242"/>
      <c r="QH6890" s="242"/>
      <c r="QI6890" s="242"/>
      <c r="QJ6890" s="242"/>
      <c r="QK6890" s="242"/>
    </row>
    <row r="6891" spans="439:453">
      <c r="PW6891" s="242"/>
      <c r="PX6891" s="242"/>
      <c r="PY6891" s="242"/>
      <c r="PZ6891" s="242"/>
      <c r="QA6891" s="242"/>
      <c r="QB6891" s="242"/>
      <c r="QC6891" s="242"/>
      <c r="QD6891" s="242"/>
      <c r="QE6891" s="242"/>
      <c r="QF6891" s="242"/>
      <c r="QG6891" s="242"/>
      <c r="QH6891" s="242"/>
      <c r="QI6891" s="242"/>
      <c r="QJ6891" s="242"/>
      <c r="QK6891" s="242"/>
    </row>
    <row r="6892" spans="439:453">
      <c r="PW6892" s="242"/>
      <c r="PX6892" s="242"/>
      <c r="PY6892" s="242"/>
      <c r="PZ6892" s="242"/>
      <c r="QA6892" s="242"/>
      <c r="QB6892" s="242"/>
      <c r="QC6892" s="242"/>
      <c r="QD6892" s="242"/>
      <c r="QE6892" s="242"/>
      <c r="QF6892" s="242"/>
      <c r="QG6892" s="242"/>
      <c r="QH6892" s="242"/>
      <c r="QI6892" s="242"/>
      <c r="QJ6892" s="242"/>
      <c r="QK6892" s="242"/>
    </row>
    <row r="6893" spans="439:453">
      <c r="PW6893" s="242"/>
      <c r="PX6893" s="242"/>
      <c r="PY6893" s="242"/>
      <c r="PZ6893" s="242"/>
      <c r="QA6893" s="242"/>
      <c r="QB6893" s="242"/>
      <c r="QC6893" s="242"/>
      <c r="QD6893" s="242"/>
      <c r="QE6893" s="242"/>
      <c r="QF6893" s="242"/>
      <c r="QG6893" s="242"/>
      <c r="QH6893" s="242"/>
      <c r="QI6893" s="242"/>
      <c r="QJ6893" s="242"/>
      <c r="QK6893" s="242"/>
    </row>
    <row r="6894" spans="439:453">
      <c r="PW6894" s="242"/>
      <c r="PX6894" s="242"/>
      <c r="PY6894" s="242"/>
      <c r="PZ6894" s="242"/>
      <c r="QA6894" s="242"/>
      <c r="QB6894" s="242"/>
      <c r="QC6894" s="242"/>
      <c r="QD6894" s="242"/>
      <c r="QE6894" s="242"/>
      <c r="QF6894" s="242"/>
      <c r="QG6894" s="242"/>
      <c r="QH6894" s="242"/>
      <c r="QI6894" s="242"/>
      <c r="QJ6894" s="242"/>
      <c r="QK6894" s="242"/>
    </row>
    <row r="6895" spans="439:453">
      <c r="PW6895" s="242"/>
      <c r="PX6895" s="242"/>
      <c r="PY6895" s="242"/>
      <c r="PZ6895" s="242"/>
      <c r="QA6895" s="242"/>
      <c r="QB6895" s="242"/>
      <c r="QC6895" s="242"/>
      <c r="QD6895" s="242"/>
      <c r="QE6895" s="242"/>
      <c r="QF6895" s="242"/>
      <c r="QG6895" s="242"/>
      <c r="QH6895" s="242"/>
      <c r="QI6895" s="242"/>
      <c r="QJ6895" s="242"/>
      <c r="QK6895" s="242"/>
    </row>
    <row r="6896" spans="439:453">
      <c r="PW6896" s="242"/>
      <c r="PX6896" s="242"/>
      <c r="PY6896" s="242"/>
      <c r="PZ6896" s="242"/>
      <c r="QA6896" s="242"/>
      <c r="QB6896" s="242"/>
      <c r="QC6896" s="242"/>
      <c r="QD6896" s="242"/>
      <c r="QE6896" s="242"/>
      <c r="QF6896" s="242"/>
      <c r="QG6896" s="242"/>
      <c r="QH6896" s="242"/>
      <c r="QI6896" s="242"/>
      <c r="QJ6896" s="242"/>
      <c r="QK6896" s="242"/>
    </row>
    <row r="6897" spans="439:453">
      <c r="PW6897" s="242"/>
      <c r="PX6897" s="242"/>
      <c r="PY6897" s="242"/>
      <c r="PZ6897" s="242"/>
      <c r="QA6897" s="242"/>
      <c r="QB6897" s="242"/>
      <c r="QC6897" s="242"/>
      <c r="QD6897" s="242"/>
      <c r="QE6897" s="242"/>
      <c r="QF6897" s="242"/>
      <c r="QG6897" s="242"/>
      <c r="QH6897" s="242"/>
      <c r="QI6897" s="242"/>
      <c r="QJ6897" s="242"/>
      <c r="QK6897" s="242"/>
    </row>
    <row r="6898" spans="439:453">
      <c r="PW6898" s="242"/>
      <c r="PX6898" s="242"/>
      <c r="PY6898" s="242"/>
      <c r="PZ6898" s="242"/>
      <c r="QA6898" s="242"/>
      <c r="QB6898" s="242"/>
      <c r="QC6898" s="242"/>
      <c r="QD6898" s="242"/>
      <c r="QE6898" s="242"/>
      <c r="QF6898" s="242"/>
      <c r="QG6898" s="242"/>
      <c r="QH6898" s="242"/>
      <c r="QI6898" s="242"/>
      <c r="QJ6898" s="242"/>
      <c r="QK6898" s="242"/>
    </row>
    <row r="6899" spans="439:453">
      <c r="PW6899" s="242"/>
      <c r="PX6899" s="242"/>
      <c r="PY6899" s="242"/>
      <c r="PZ6899" s="242"/>
      <c r="QA6899" s="242"/>
      <c r="QB6899" s="242"/>
      <c r="QC6899" s="242"/>
      <c r="QD6899" s="242"/>
      <c r="QE6899" s="242"/>
      <c r="QF6899" s="242"/>
      <c r="QG6899" s="242"/>
      <c r="QH6899" s="242"/>
      <c r="QI6899" s="242"/>
      <c r="QJ6899" s="242"/>
      <c r="QK6899" s="242"/>
    </row>
    <row r="6900" spans="439:453">
      <c r="PW6900" s="242"/>
      <c r="PX6900" s="242"/>
      <c r="PY6900" s="242"/>
      <c r="PZ6900" s="242"/>
      <c r="QA6900" s="242"/>
      <c r="QB6900" s="242"/>
      <c r="QC6900" s="242"/>
      <c r="QD6900" s="242"/>
      <c r="QE6900" s="242"/>
      <c r="QF6900" s="242"/>
      <c r="QG6900" s="242"/>
      <c r="QH6900" s="242"/>
      <c r="QI6900" s="242"/>
      <c r="QJ6900" s="242"/>
      <c r="QK6900" s="242"/>
    </row>
    <row r="6901" spans="439:453">
      <c r="PW6901" s="242"/>
      <c r="PX6901" s="242"/>
      <c r="PY6901" s="242"/>
      <c r="PZ6901" s="242"/>
      <c r="QA6901" s="242"/>
      <c r="QB6901" s="242"/>
      <c r="QC6901" s="242"/>
      <c r="QD6901" s="242"/>
      <c r="QE6901" s="242"/>
      <c r="QF6901" s="242"/>
      <c r="QG6901" s="242"/>
      <c r="QH6901" s="242"/>
      <c r="QI6901" s="242"/>
      <c r="QJ6901" s="242"/>
      <c r="QK6901" s="242"/>
    </row>
    <row r="6902" spans="439:453">
      <c r="PW6902" s="242"/>
      <c r="PX6902" s="242"/>
      <c r="PY6902" s="242"/>
      <c r="PZ6902" s="242"/>
      <c r="QA6902" s="242"/>
      <c r="QB6902" s="242"/>
      <c r="QC6902" s="242"/>
      <c r="QD6902" s="242"/>
      <c r="QE6902" s="242"/>
      <c r="QF6902" s="242"/>
      <c r="QG6902" s="242"/>
      <c r="QH6902" s="242"/>
      <c r="QI6902" s="242"/>
      <c r="QJ6902" s="242"/>
      <c r="QK6902" s="242"/>
    </row>
    <row r="6903" spans="439:453">
      <c r="PW6903" s="242"/>
      <c r="PX6903" s="242"/>
      <c r="PY6903" s="242"/>
      <c r="PZ6903" s="242"/>
      <c r="QA6903" s="242"/>
      <c r="QB6903" s="242"/>
      <c r="QC6903" s="242"/>
      <c r="QD6903" s="242"/>
      <c r="QE6903" s="242"/>
      <c r="QF6903" s="242"/>
      <c r="QG6903" s="242"/>
      <c r="QH6903" s="242"/>
      <c r="QI6903" s="242"/>
      <c r="QJ6903" s="242"/>
      <c r="QK6903" s="242"/>
    </row>
    <row r="6904" spans="439:453">
      <c r="PW6904" s="242"/>
      <c r="PX6904" s="242"/>
      <c r="PY6904" s="242"/>
      <c r="PZ6904" s="242"/>
      <c r="QA6904" s="242"/>
      <c r="QB6904" s="242"/>
      <c r="QC6904" s="242"/>
      <c r="QD6904" s="242"/>
      <c r="QE6904" s="242"/>
      <c r="QF6904" s="242"/>
      <c r="QG6904" s="242"/>
      <c r="QH6904" s="242"/>
      <c r="QI6904" s="242"/>
      <c r="QJ6904" s="242"/>
      <c r="QK6904" s="242"/>
    </row>
    <row r="6905" spans="439:453">
      <c r="PW6905" s="242"/>
      <c r="PX6905" s="242"/>
      <c r="PY6905" s="242"/>
      <c r="PZ6905" s="242"/>
      <c r="QA6905" s="242"/>
      <c r="QB6905" s="242"/>
      <c r="QC6905" s="242"/>
      <c r="QD6905" s="242"/>
      <c r="QE6905" s="242"/>
      <c r="QF6905" s="242"/>
      <c r="QG6905" s="242"/>
      <c r="QH6905" s="242"/>
      <c r="QI6905" s="242"/>
      <c r="QJ6905" s="242"/>
      <c r="QK6905" s="242"/>
    </row>
    <row r="6906" spans="439:453">
      <c r="PW6906" s="242"/>
      <c r="PX6906" s="242"/>
      <c r="PY6906" s="242"/>
      <c r="PZ6906" s="242"/>
      <c r="QA6906" s="242"/>
      <c r="QB6906" s="242"/>
      <c r="QC6906" s="242"/>
      <c r="QD6906" s="242"/>
      <c r="QE6906" s="242"/>
      <c r="QF6906" s="242"/>
      <c r="QG6906" s="242"/>
      <c r="QH6906" s="242"/>
      <c r="QI6906" s="242"/>
      <c r="QJ6906" s="242"/>
      <c r="QK6906" s="242"/>
    </row>
    <row r="6907" spans="439:453">
      <c r="PW6907" s="242"/>
      <c r="PX6907" s="242"/>
      <c r="PY6907" s="242"/>
      <c r="PZ6907" s="242"/>
      <c r="QA6907" s="242"/>
      <c r="QB6907" s="242"/>
      <c r="QC6907" s="242"/>
      <c r="QD6907" s="242"/>
      <c r="QE6907" s="242"/>
      <c r="QF6907" s="242"/>
      <c r="QG6907" s="242"/>
      <c r="QH6907" s="242"/>
      <c r="QI6907" s="242"/>
      <c r="QJ6907" s="242"/>
      <c r="QK6907" s="242"/>
    </row>
    <row r="6908" spans="439:453">
      <c r="PW6908" s="242"/>
      <c r="PX6908" s="242"/>
      <c r="PY6908" s="242"/>
      <c r="PZ6908" s="242"/>
      <c r="QA6908" s="242"/>
      <c r="QB6908" s="242"/>
      <c r="QC6908" s="242"/>
      <c r="QD6908" s="242"/>
      <c r="QE6908" s="242"/>
      <c r="QF6908" s="242"/>
      <c r="QG6908" s="242"/>
      <c r="QH6908" s="242"/>
      <c r="QI6908" s="242"/>
      <c r="QJ6908" s="242"/>
      <c r="QK6908" s="242"/>
    </row>
    <row r="6909" spans="439:453">
      <c r="PW6909" s="242"/>
      <c r="PX6909" s="242"/>
      <c r="PY6909" s="242"/>
      <c r="PZ6909" s="242"/>
      <c r="QA6909" s="242"/>
      <c r="QB6909" s="242"/>
      <c r="QC6909" s="242"/>
      <c r="QD6909" s="242"/>
      <c r="QE6909" s="242"/>
      <c r="QF6909" s="242"/>
      <c r="QG6909" s="242"/>
      <c r="QH6909" s="242"/>
      <c r="QI6909" s="242"/>
      <c r="QJ6909" s="242"/>
      <c r="QK6909" s="242"/>
    </row>
    <row r="6910" spans="439:453">
      <c r="PW6910" s="242"/>
      <c r="PX6910" s="242"/>
      <c r="PY6910" s="242"/>
      <c r="PZ6910" s="242"/>
      <c r="QA6910" s="242"/>
      <c r="QB6910" s="242"/>
      <c r="QC6910" s="242"/>
      <c r="QD6910" s="242"/>
      <c r="QE6910" s="242"/>
      <c r="QF6910" s="242"/>
      <c r="QG6910" s="242"/>
      <c r="QH6910" s="242"/>
      <c r="QI6910" s="242"/>
      <c r="QJ6910" s="242"/>
      <c r="QK6910" s="242"/>
    </row>
    <row r="6911" spans="439:453">
      <c r="PW6911" s="242"/>
      <c r="PX6911" s="242"/>
      <c r="PY6911" s="242"/>
      <c r="PZ6911" s="242"/>
      <c r="QA6911" s="242"/>
      <c r="QB6911" s="242"/>
      <c r="QC6911" s="242"/>
      <c r="QD6911" s="242"/>
      <c r="QE6911" s="242"/>
      <c r="QF6911" s="242"/>
      <c r="QG6911" s="242"/>
      <c r="QH6911" s="242"/>
      <c r="QI6911" s="242"/>
      <c r="QJ6911" s="242"/>
      <c r="QK6911" s="242"/>
    </row>
    <row r="6912" spans="439:453">
      <c r="PW6912" s="242"/>
      <c r="PX6912" s="242"/>
      <c r="PY6912" s="242"/>
      <c r="PZ6912" s="242"/>
      <c r="QA6912" s="242"/>
      <c r="QB6912" s="242"/>
      <c r="QC6912" s="242"/>
      <c r="QD6912" s="242"/>
      <c r="QE6912" s="242"/>
      <c r="QF6912" s="242"/>
      <c r="QG6912" s="242"/>
      <c r="QH6912" s="242"/>
      <c r="QI6912" s="242"/>
      <c r="QJ6912" s="242"/>
      <c r="QK6912" s="242"/>
    </row>
    <row r="6913" spans="439:453">
      <c r="PW6913" s="242"/>
      <c r="PX6913" s="242"/>
      <c r="PY6913" s="242"/>
      <c r="PZ6913" s="242"/>
      <c r="QA6913" s="242"/>
      <c r="QB6913" s="242"/>
      <c r="QC6913" s="242"/>
      <c r="QD6913" s="242"/>
      <c r="QE6913" s="242"/>
      <c r="QF6913" s="242"/>
      <c r="QG6913" s="242"/>
      <c r="QH6913" s="242"/>
      <c r="QI6913" s="242"/>
      <c r="QJ6913" s="242"/>
      <c r="QK6913" s="242"/>
    </row>
    <row r="6914" spans="439:453">
      <c r="PW6914" s="242"/>
      <c r="PX6914" s="242"/>
      <c r="PY6914" s="242"/>
      <c r="PZ6914" s="242"/>
      <c r="QA6914" s="242"/>
      <c r="QB6914" s="242"/>
      <c r="QC6914" s="242"/>
      <c r="QD6914" s="242"/>
      <c r="QE6914" s="242"/>
      <c r="QF6914" s="242"/>
      <c r="QG6914" s="242"/>
      <c r="QH6914" s="242"/>
      <c r="QI6914" s="242"/>
      <c r="QJ6914" s="242"/>
      <c r="QK6914" s="242"/>
    </row>
    <row r="6915" spans="439:453">
      <c r="PW6915" s="242"/>
      <c r="PX6915" s="242"/>
      <c r="PY6915" s="242"/>
      <c r="PZ6915" s="242"/>
      <c r="QA6915" s="242"/>
      <c r="QB6915" s="242"/>
      <c r="QC6915" s="242"/>
      <c r="QD6915" s="242"/>
      <c r="QE6915" s="242"/>
      <c r="QF6915" s="242"/>
      <c r="QG6915" s="242"/>
      <c r="QH6915" s="242"/>
      <c r="QI6915" s="242"/>
      <c r="QJ6915" s="242"/>
      <c r="QK6915" s="242"/>
    </row>
    <row r="6916" spans="439:453">
      <c r="PW6916" s="242"/>
      <c r="PX6916" s="242"/>
      <c r="PY6916" s="242"/>
      <c r="PZ6916" s="242"/>
      <c r="QA6916" s="242"/>
      <c r="QB6916" s="242"/>
      <c r="QC6916" s="242"/>
      <c r="QD6916" s="242"/>
      <c r="QE6916" s="242"/>
      <c r="QF6916" s="242"/>
      <c r="QG6916" s="242"/>
      <c r="QH6916" s="242"/>
      <c r="QI6916" s="242"/>
      <c r="QJ6916" s="242"/>
      <c r="QK6916" s="242"/>
    </row>
    <row r="6917" spans="439:453">
      <c r="PW6917" s="242"/>
      <c r="PX6917" s="242"/>
      <c r="PY6917" s="242"/>
      <c r="PZ6917" s="242"/>
      <c r="QA6917" s="242"/>
      <c r="QB6917" s="242"/>
      <c r="QC6917" s="242"/>
      <c r="QD6917" s="242"/>
      <c r="QE6917" s="242"/>
      <c r="QF6917" s="242"/>
      <c r="QG6917" s="242"/>
      <c r="QH6917" s="242"/>
      <c r="QI6917" s="242"/>
      <c r="QJ6917" s="242"/>
      <c r="QK6917" s="242"/>
    </row>
    <row r="6918" spans="439:453">
      <c r="PW6918" s="242"/>
      <c r="PX6918" s="242"/>
      <c r="PY6918" s="242"/>
      <c r="PZ6918" s="242"/>
      <c r="QA6918" s="242"/>
      <c r="QB6918" s="242"/>
      <c r="QC6918" s="242"/>
      <c r="QD6918" s="242"/>
      <c r="QE6918" s="242"/>
      <c r="QF6918" s="242"/>
      <c r="QG6918" s="242"/>
      <c r="QH6918" s="242"/>
      <c r="QI6918" s="242"/>
      <c r="QJ6918" s="242"/>
      <c r="QK6918" s="242"/>
    </row>
    <row r="6919" spans="439:453">
      <c r="PW6919" s="242"/>
      <c r="PX6919" s="242"/>
      <c r="PY6919" s="242"/>
      <c r="PZ6919" s="242"/>
      <c r="QA6919" s="242"/>
      <c r="QB6919" s="242"/>
      <c r="QC6919" s="242"/>
      <c r="QD6919" s="242"/>
      <c r="QE6919" s="242"/>
      <c r="QF6919" s="242"/>
      <c r="QG6919" s="242"/>
      <c r="QH6919" s="242"/>
      <c r="QI6919" s="242"/>
      <c r="QJ6919" s="242"/>
      <c r="QK6919" s="242"/>
    </row>
    <row r="6920" spans="439:453">
      <c r="PW6920" s="242"/>
      <c r="PX6920" s="242"/>
      <c r="PY6920" s="242"/>
      <c r="PZ6920" s="242"/>
      <c r="QA6920" s="242"/>
      <c r="QB6920" s="242"/>
      <c r="QC6920" s="242"/>
      <c r="QD6920" s="242"/>
      <c r="QE6920" s="242"/>
      <c r="QF6920" s="242"/>
      <c r="QG6920" s="242"/>
      <c r="QH6920" s="242"/>
      <c r="QI6920" s="242"/>
      <c r="QJ6920" s="242"/>
      <c r="QK6920" s="242"/>
    </row>
    <row r="6921" spans="439:453">
      <c r="PW6921" s="242"/>
      <c r="PX6921" s="242"/>
      <c r="PY6921" s="242"/>
      <c r="PZ6921" s="242"/>
      <c r="QA6921" s="242"/>
      <c r="QB6921" s="242"/>
      <c r="QC6921" s="242"/>
      <c r="QD6921" s="242"/>
      <c r="QE6921" s="242"/>
      <c r="QF6921" s="242"/>
      <c r="QG6921" s="242"/>
      <c r="QH6921" s="242"/>
      <c r="QI6921" s="242"/>
      <c r="QJ6921" s="242"/>
      <c r="QK6921" s="242"/>
    </row>
    <row r="6922" spans="439:453">
      <c r="PW6922" s="242"/>
      <c r="PX6922" s="242"/>
      <c r="PY6922" s="242"/>
      <c r="PZ6922" s="242"/>
      <c r="QA6922" s="242"/>
      <c r="QB6922" s="242"/>
      <c r="QC6922" s="242"/>
      <c r="QD6922" s="242"/>
      <c r="QE6922" s="242"/>
      <c r="QF6922" s="242"/>
      <c r="QG6922" s="242"/>
      <c r="QH6922" s="242"/>
      <c r="QI6922" s="242"/>
      <c r="QJ6922" s="242"/>
      <c r="QK6922" s="242"/>
    </row>
    <row r="6923" spans="439:453">
      <c r="PW6923" s="242"/>
      <c r="PX6923" s="242"/>
      <c r="PY6923" s="242"/>
      <c r="PZ6923" s="242"/>
      <c r="QA6923" s="242"/>
      <c r="QB6923" s="242"/>
      <c r="QC6923" s="242"/>
      <c r="QD6923" s="242"/>
      <c r="QE6923" s="242"/>
      <c r="QF6923" s="242"/>
      <c r="QG6923" s="242"/>
      <c r="QH6923" s="242"/>
      <c r="QI6923" s="242"/>
      <c r="QJ6923" s="242"/>
      <c r="QK6923" s="242"/>
    </row>
    <row r="6924" spans="439:453">
      <c r="PW6924" s="242"/>
      <c r="PX6924" s="242"/>
      <c r="PY6924" s="242"/>
      <c r="PZ6924" s="242"/>
      <c r="QA6924" s="242"/>
      <c r="QB6924" s="242"/>
      <c r="QC6924" s="242"/>
      <c r="QD6924" s="242"/>
      <c r="QE6924" s="242"/>
      <c r="QF6924" s="242"/>
      <c r="QG6924" s="242"/>
      <c r="QH6924" s="242"/>
      <c r="QI6924" s="242"/>
      <c r="QJ6924" s="242"/>
      <c r="QK6924" s="242"/>
    </row>
    <row r="6925" spans="439:453">
      <c r="PW6925" s="242"/>
      <c r="PX6925" s="242"/>
      <c r="PY6925" s="242"/>
      <c r="PZ6925" s="242"/>
      <c r="QA6925" s="242"/>
      <c r="QB6925" s="242"/>
      <c r="QC6925" s="242"/>
      <c r="QD6925" s="242"/>
      <c r="QE6925" s="242"/>
      <c r="QF6925" s="242"/>
      <c r="QG6925" s="242"/>
      <c r="QH6925" s="242"/>
      <c r="QI6925" s="242"/>
      <c r="QJ6925" s="242"/>
      <c r="QK6925" s="242"/>
    </row>
    <row r="6926" spans="439:453">
      <c r="PW6926" s="242"/>
      <c r="PX6926" s="242"/>
      <c r="PY6926" s="242"/>
      <c r="PZ6926" s="242"/>
      <c r="QA6926" s="242"/>
      <c r="QB6926" s="242"/>
      <c r="QC6926" s="242"/>
      <c r="QD6926" s="242"/>
      <c r="QE6926" s="242"/>
      <c r="QF6926" s="242"/>
      <c r="QG6926" s="242"/>
      <c r="QH6926" s="242"/>
      <c r="QI6926" s="242"/>
      <c r="QJ6926" s="242"/>
      <c r="QK6926" s="242"/>
    </row>
    <row r="6927" spans="439:453">
      <c r="PW6927" s="242"/>
      <c r="PX6927" s="242"/>
      <c r="PY6927" s="242"/>
      <c r="PZ6927" s="242"/>
      <c r="QA6927" s="242"/>
      <c r="QB6927" s="242"/>
      <c r="QC6927" s="242"/>
      <c r="QD6927" s="242"/>
      <c r="QE6927" s="242"/>
      <c r="QF6927" s="242"/>
      <c r="QG6927" s="242"/>
      <c r="QH6927" s="242"/>
      <c r="QI6927" s="242"/>
      <c r="QJ6927" s="242"/>
      <c r="QK6927" s="242"/>
    </row>
    <row r="6928" spans="439:453">
      <c r="PW6928" s="242"/>
      <c r="PX6928" s="242"/>
      <c r="PY6928" s="242"/>
      <c r="PZ6928" s="242"/>
      <c r="QA6928" s="242"/>
      <c r="QB6928" s="242"/>
      <c r="QC6928" s="242"/>
      <c r="QD6928" s="242"/>
      <c r="QE6928" s="242"/>
      <c r="QF6928" s="242"/>
      <c r="QG6928" s="242"/>
      <c r="QH6928" s="242"/>
      <c r="QI6928" s="242"/>
      <c r="QJ6928" s="242"/>
      <c r="QK6928" s="242"/>
    </row>
    <row r="6929" spans="439:453">
      <c r="PW6929" s="242"/>
      <c r="PX6929" s="242"/>
      <c r="PY6929" s="242"/>
      <c r="PZ6929" s="242"/>
      <c r="QA6929" s="242"/>
      <c r="QB6929" s="242"/>
      <c r="QC6929" s="242"/>
      <c r="QD6929" s="242"/>
      <c r="QE6929" s="242"/>
      <c r="QF6929" s="242"/>
      <c r="QG6929" s="242"/>
      <c r="QH6929" s="242"/>
      <c r="QI6929" s="242"/>
      <c r="QJ6929" s="242"/>
      <c r="QK6929" s="242"/>
    </row>
    <row r="6930" spans="439:453">
      <c r="PW6930" s="242"/>
      <c r="PX6930" s="242"/>
      <c r="PY6930" s="242"/>
      <c r="PZ6930" s="242"/>
      <c r="QA6930" s="242"/>
      <c r="QB6930" s="242"/>
      <c r="QC6930" s="242"/>
      <c r="QD6930" s="242"/>
      <c r="QE6930" s="242"/>
      <c r="QF6930" s="242"/>
      <c r="QG6930" s="242"/>
      <c r="QH6930" s="242"/>
      <c r="QI6930" s="242"/>
      <c r="QJ6930" s="242"/>
      <c r="QK6930" s="242"/>
    </row>
    <row r="6931" spans="439:453">
      <c r="PW6931" s="242"/>
      <c r="PX6931" s="242"/>
      <c r="PY6931" s="242"/>
      <c r="PZ6931" s="242"/>
      <c r="QA6931" s="242"/>
      <c r="QB6931" s="242"/>
      <c r="QC6931" s="242"/>
      <c r="QD6931" s="242"/>
      <c r="QE6931" s="242"/>
      <c r="QF6931" s="242"/>
      <c r="QG6931" s="242"/>
      <c r="QH6931" s="242"/>
      <c r="QI6931" s="242"/>
      <c r="QJ6931" s="242"/>
      <c r="QK6931" s="242"/>
    </row>
    <row r="6932" spans="439:453">
      <c r="PW6932" s="242"/>
      <c r="PX6932" s="242"/>
      <c r="PY6932" s="242"/>
      <c r="PZ6932" s="242"/>
      <c r="QA6932" s="242"/>
      <c r="QB6932" s="242"/>
      <c r="QC6932" s="242"/>
      <c r="QD6932" s="242"/>
      <c r="QE6932" s="242"/>
      <c r="QF6932" s="242"/>
      <c r="QG6932" s="242"/>
      <c r="QH6932" s="242"/>
      <c r="QI6932" s="242"/>
      <c r="QJ6932" s="242"/>
      <c r="QK6932" s="242"/>
    </row>
    <row r="6933" spans="439:453">
      <c r="PW6933" s="242"/>
      <c r="PX6933" s="242"/>
      <c r="PY6933" s="242"/>
      <c r="PZ6933" s="242"/>
      <c r="QA6933" s="242"/>
      <c r="QB6933" s="242"/>
      <c r="QC6933" s="242"/>
      <c r="QD6933" s="242"/>
      <c r="QE6933" s="242"/>
      <c r="QF6933" s="242"/>
      <c r="QG6933" s="242"/>
      <c r="QH6933" s="242"/>
      <c r="QI6933" s="242"/>
      <c r="QJ6933" s="242"/>
      <c r="QK6933" s="242"/>
    </row>
    <row r="6934" spans="439:453">
      <c r="PW6934" s="242"/>
      <c r="PX6934" s="242"/>
      <c r="PY6934" s="242"/>
      <c r="PZ6934" s="242"/>
      <c r="QA6934" s="242"/>
      <c r="QB6934" s="242"/>
      <c r="QC6934" s="242"/>
      <c r="QD6934" s="242"/>
      <c r="QE6934" s="242"/>
      <c r="QF6934" s="242"/>
      <c r="QG6934" s="242"/>
      <c r="QH6934" s="242"/>
      <c r="QI6934" s="242"/>
      <c r="QJ6934" s="242"/>
      <c r="QK6934" s="242"/>
    </row>
    <row r="6935" spans="439:453">
      <c r="PW6935" s="242"/>
      <c r="PX6935" s="242"/>
      <c r="PY6935" s="242"/>
      <c r="PZ6935" s="242"/>
      <c r="QA6935" s="242"/>
      <c r="QB6935" s="242"/>
      <c r="QC6935" s="242"/>
      <c r="QD6935" s="242"/>
      <c r="QE6935" s="242"/>
      <c r="QF6935" s="242"/>
      <c r="QG6935" s="242"/>
      <c r="QH6935" s="242"/>
      <c r="QI6935" s="242"/>
      <c r="QJ6935" s="242"/>
      <c r="QK6935" s="242"/>
    </row>
    <row r="6936" spans="439:453">
      <c r="PW6936" s="242"/>
      <c r="PX6936" s="242"/>
      <c r="PY6936" s="242"/>
      <c r="PZ6936" s="242"/>
      <c r="QA6936" s="242"/>
      <c r="QB6936" s="242"/>
      <c r="QC6936" s="242"/>
      <c r="QD6936" s="242"/>
      <c r="QE6936" s="242"/>
      <c r="QF6936" s="242"/>
      <c r="QG6936" s="242"/>
      <c r="QH6936" s="242"/>
      <c r="QI6936" s="242"/>
      <c r="QJ6936" s="242"/>
      <c r="QK6936" s="242"/>
    </row>
    <row r="6937" spans="439:453">
      <c r="PW6937" s="242"/>
      <c r="PX6937" s="242"/>
      <c r="PY6937" s="242"/>
      <c r="PZ6937" s="242"/>
      <c r="QA6937" s="242"/>
      <c r="QB6937" s="242"/>
      <c r="QC6937" s="242"/>
      <c r="QD6937" s="242"/>
      <c r="QE6937" s="242"/>
      <c r="QF6937" s="242"/>
      <c r="QG6937" s="242"/>
      <c r="QH6937" s="242"/>
      <c r="QI6937" s="242"/>
      <c r="QJ6937" s="242"/>
      <c r="QK6937" s="242"/>
    </row>
    <row r="6938" spans="439:453">
      <c r="PW6938" s="242"/>
      <c r="PX6938" s="242"/>
      <c r="PY6938" s="242"/>
      <c r="PZ6938" s="242"/>
      <c r="QA6938" s="242"/>
      <c r="QB6938" s="242"/>
      <c r="QC6938" s="242"/>
      <c r="QD6938" s="242"/>
      <c r="QE6938" s="242"/>
      <c r="QF6938" s="242"/>
      <c r="QG6938" s="242"/>
      <c r="QH6938" s="242"/>
      <c r="QI6938" s="242"/>
      <c r="QJ6938" s="242"/>
      <c r="QK6938" s="242"/>
    </row>
    <row r="6939" spans="439:453">
      <c r="PW6939" s="242"/>
      <c r="PX6939" s="242"/>
      <c r="PY6939" s="242"/>
      <c r="PZ6939" s="242"/>
      <c r="QA6939" s="242"/>
      <c r="QB6939" s="242"/>
      <c r="QC6939" s="242"/>
      <c r="QD6939" s="242"/>
      <c r="QE6939" s="242"/>
      <c r="QF6939" s="242"/>
      <c r="QG6939" s="242"/>
      <c r="QH6939" s="242"/>
      <c r="QI6939" s="242"/>
      <c r="QJ6939" s="242"/>
      <c r="QK6939" s="242"/>
    </row>
    <row r="6940" spans="439:453">
      <c r="PW6940" s="242"/>
      <c r="PX6940" s="242"/>
      <c r="PY6940" s="242"/>
      <c r="PZ6940" s="242"/>
      <c r="QA6940" s="242"/>
      <c r="QB6940" s="242"/>
      <c r="QC6940" s="242"/>
      <c r="QD6940" s="242"/>
      <c r="QE6940" s="242"/>
      <c r="QF6940" s="242"/>
      <c r="QG6940" s="242"/>
      <c r="QH6940" s="242"/>
      <c r="QI6940" s="242"/>
      <c r="QJ6940" s="242"/>
      <c r="QK6940" s="242"/>
    </row>
    <row r="6941" spans="439:453">
      <c r="PW6941" s="242"/>
      <c r="PX6941" s="242"/>
      <c r="PY6941" s="242"/>
      <c r="PZ6941" s="242"/>
      <c r="QA6941" s="242"/>
      <c r="QB6941" s="242"/>
      <c r="QC6941" s="242"/>
      <c r="QD6941" s="242"/>
      <c r="QE6941" s="242"/>
      <c r="QF6941" s="242"/>
      <c r="QG6941" s="242"/>
      <c r="QH6941" s="242"/>
      <c r="QI6941" s="242"/>
      <c r="QJ6941" s="242"/>
      <c r="QK6941" s="242"/>
    </row>
    <row r="6942" spans="439:453">
      <c r="PW6942" s="242"/>
      <c r="PX6942" s="242"/>
      <c r="PY6942" s="242"/>
      <c r="PZ6942" s="242"/>
      <c r="QA6942" s="242"/>
      <c r="QB6942" s="242"/>
      <c r="QC6942" s="242"/>
      <c r="QD6942" s="242"/>
      <c r="QE6942" s="242"/>
      <c r="QF6942" s="242"/>
      <c r="QG6942" s="242"/>
      <c r="QH6942" s="242"/>
      <c r="QI6942" s="242"/>
      <c r="QJ6942" s="242"/>
      <c r="QK6942" s="242"/>
    </row>
    <row r="6943" spans="439:453">
      <c r="PW6943" s="242"/>
      <c r="PX6943" s="242"/>
      <c r="PY6943" s="242"/>
      <c r="PZ6943" s="242"/>
      <c r="QA6943" s="242"/>
      <c r="QB6943" s="242"/>
      <c r="QC6943" s="242"/>
      <c r="QD6943" s="242"/>
      <c r="QE6943" s="242"/>
      <c r="QF6943" s="242"/>
      <c r="QG6943" s="242"/>
      <c r="QH6943" s="242"/>
      <c r="QI6943" s="242"/>
      <c r="QJ6943" s="242"/>
      <c r="QK6943" s="242"/>
    </row>
    <row r="6944" spans="439:453">
      <c r="PW6944" s="242"/>
      <c r="PX6944" s="242"/>
      <c r="PY6944" s="242"/>
      <c r="PZ6944" s="242"/>
      <c r="QA6944" s="242"/>
      <c r="QB6944" s="242"/>
      <c r="QC6944" s="242"/>
      <c r="QD6944" s="242"/>
      <c r="QE6944" s="242"/>
      <c r="QF6944" s="242"/>
      <c r="QG6944" s="242"/>
      <c r="QH6944" s="242"/>
      <c r="QI6944" s="242"/>
      <c r="QJ6944" s="242"/>
      <c r="QK6944" s="242"/>
    </row>
    <row r="6945" spans="439:453">
      <c r="PW6945" s="242"/>
      <c r="PX6945" s="242"/>
      <c r="PY6945" s="242"/>
      <c r="PZ6945" s="242"/>
      <c r="QA6945" s="242"/>
      <c r="QB6945" s="242"/>
      <c r="QC6945" s="242"/>
      <c r="QD6945" s="242"/>
      <c r="QE6945" s="242"/>
      <c r="QF6945" s="242"/>
      <c r="QG6945" s="242"/>
      <c r="QH6945" s="242"/>
      <c r="QI6945" s="242"/>
      <c r="QJ6945" s="242"/>
      <c r="QK6945" s="242"/>
    </row>
    <row r="6946" spans="439:453">
      <c r="PW6946" s="242"/>
      <c r="PX6946" s="242"/>
      <c r="PY6946" s="242"/>
      <c r="PZ6946" s="242"/>
      <c r="QA6946" s="242"/>
      <c r="QB6946" s="242"/>
      <c r="QC6946" s="242"/>
      <c r="QD6946" s="242"/>
      <c r="QE6946" s="242"/>
      <c r="QF6946" s="242"/>
      <c r="QG6946" s="242"/>
      <c r="QH6946" s="242"/>
      <c r="QI6946" s="242"/>
      <c r="QJ6946" s="242"/>
      <c r="QK6946" s="242"/>
    </row>
    <row r="6947" spans="439:453">
      <c r="PW6947" s="242"/>
      <c r="PX6947" s="242"/>
      <c r="PY6947" s="242"/>
      <c r="PZ6947" s="242"/>
      <c r="QA6947" s="242"/>
      <c r="QB6947" s="242"/>
      <c r="QC6947" s="242"/>
      <c r="QD6947" s="242"/>
      <c r="QE6947" s="242"/>
      <c r="QF6947" s="242"/>
      <c r="QG6947" s="242"/>
      <c r="QH6947" s="242"/>
      <c r="QI6947" s="242"/>
      <c r="QJ6947" s="242"/>
      <c r="QK6947" s="242"/>
    </row>
    <row r="6948" spans="439:453">
      <c r="PW6948" s="242"/>
      <c r="PX6948" s="242"/>
      <c r="PY6948" s="242"/>
      <c r="PZ6948" s="242"/>
      <c r="QA6948" s="242"/>
      <c r="QB6948" s="242"/>
      <c r="QC6948" s="242"/>
      <c r="QD6948" s="242"/>
      <c r="QE6948" s="242"/>
      <c r="QF6948" s="242"/>
      <c r="QG6948" s="242"/>
      <c r="QH6948" s="242"/>
      <c r="QI6948" s="242"/>
      <c r="QJ6948" s="242"/>
      <c r="QK6948" s="242"/>
    </row>
    <row r="6949" spans="439:453">
      <c r="PW6949" s="242"/>
      <c r="PX6949" s="242"/>
      <c r="PY6949" s="242"/>
      <c r="PZ6949" s="242"/>
      <c r="QA6949" s="242"/>
      <c r="QB6949" s="242"/>
      <c r="QC6949" s="242"/>
      <c r="QD6949" s="242"/>
      <c r="QE6949" s="242"/>
      <c r="QF6949" s="242"/>
      <c r="QG6949" s="242"/>
      <c r="QH6949" s="242"/>
      <c r="QI6949" s="242"/>
      <c r="QJ6949" s="242"/>
      <c r="QK6949" s="242"/>
    </row>
    <row r="6950" spans="439:453">
      <c r="PW6950" s="242"/>
      <c r="PX6950" s="242"/>
      <c r="PY6950" s="242"/>
      <c r="PZ6950" s="242"/>
      <c r="QA6950" s="242"/>
      <c r="QB6950" s="242"/>
      <c r="QC6950" s="242"/>
      <c r="QD6950" s="242"/>
      <c r="QE6950" s="242"/>
      <c r="QF6950" s="242"/>
      <c r="QG6950" s="242"/>
      <c r="QH6950" s="242"/>
      <c r="QI6950" s="242"/>
      <c r="QJ6950" s="242"/>
      <c r="QK6950" s="242"/>
    </row>
    <row r="6951" spans="439:453">
      <c r="PW6951" s="242"/>
      <c r="PX6951" s="242"/>
      <c r="PY6951" s="242"/>
      <c r="PZ6951" s="242"/>
      <c r="QA6951" s="242"/>
      <c r="QB6951" s="242"/>
      <c r="QC6951" s="242"/>
      <c r="QD6951" s="242"/>
      <c r="QE6951" s="242"/>
      <c r="QF6951" s="242"/>
      <c r="QG6951" s="242"/>
      <c r="QH6951" s="242"/>
      <c r="QI6951" s="242"/>
      <c r="QJ6951" s="242"/>
      <c r="QK6951" s="242"/>
    </row>
    <row r="6952" spans="439:453">
      <c r="PW6952" s="242"/>
      <c r="PX6952" s="242"/>
      <c r="PY6952" s="242"/>
      <c r="PZ6952" s="242"/>
      <c r="QA6952" s="242"/>
      <c r="QB6952" s="242"/>
      <c r="QC6952" s="242"/>
      <c r="QD6952" s="242"/>
      <c r="QE6952" s="242"/>
      <c r="QF6952" s="242"/>
      <c r="QG6952" s="242"/>
      <c r="QH6952" s="242"/>
      <c r="QI6952" s="242"/>
      <c r="QJ6952" s="242"/>
      <c r="QK6952" s="242"/>
    </row>
    <row r="6953" spans="439:453">
      <c r="PW6953" s="242"/>
      <c r="PX6953" s="242"/>
      <c r="PY6953" s="242"/>
      <c r="PZ6953" s="242"/>
      <c r="QA6953" s="242"/>
      <c r="QB6953" s="242"/>
      <c r="QC6953" s="242"/>
      <c r="QD6953" s="242"/>
      <c r="QE6953" s="242"/>
      <c r="QF6953" s="242"/>
      <c r="QG6953" s="242"/>
      <c r="QH6953" s="242"/>
      <c r="QI6953" s="242"/>
      <c r="QJ6953" s="242"/>
      <c r="QK6953" s="242"/>
    </row>
    <row r="6954" spans="439:453">
      <c r="PW6954" s="242"/>
      <c r="PX6954" s="242"/>
      <c r="PY6954" s="242"/>
      <c r="PZ6954" s="242"/>
      <c r="QA6954" s="242"/>
      <c r="QB6954" s="242"/>
      <c r="QC6954" s="242"/>
      <c r="QD6954" s="242"/>
      <c r="QE6954" s="242"/>
      <c r="QF6954" s="242"/>
      <c r="QG6954" s="242"/>
      <c r="QH6954" s="242"/>
      <c r="QI6954" s="242"/>
      <c r="QJ6954" s="242"/>
      <c r="QK6954" s="242"/>
    </row>
    <row r="6955" spans="439:453">
      <c r="PW6955" s="242"/>
      <c r="PX6955" s="242"/>
      <c r="PY6955" s="242"/>
      <c r="PZ6955" s="242"/>
      <c r="QA6955" s="242"/>
      <c r="QB6955" s="242"/>
      <c r="QC6955" s="242"/>
      <c r="QD6955" s="242"/>
      <c r="QE6955" s="242"/>
      <c r="QF6955" s="242"/>
      <c r="QG6955" s="242"/>
      <c r="QH6955" s="242"/>
      <c r="QI6955" s="242"/>
      <c r="QJ6955" s="242"/>
      <c r="QK6955" s="242"/>
    </row>
    <row r="6956" spans="439:453">
      <c r="PW6956" s="242"/>
      <c r="PX6956" s="242"/>
      <c r="PY6956" s="242"/>
      <c r="PZ6956" s="242"/>
      <c r="QA6956" s="242"/>
      <c r="QB6956" s="242"/>
      <c r="QC6956" s="242"/>
      <c r="QD6956" s="242"/>
      <c r="QE6956" s="242"/>
      <c r="QF6956" s="242"/>
      <c r="QG6956" s="242"/>
      <c r="QH6956" s="242"/>
      <c r="QI6956" s="242"/>
      <c r="QJ6956" s="242"/>
      <c r="QK6956" s="242"/>
    </row>
    <row r="6957" spans="439:453">
      <c r="PW6957" s="242"/>
      <c r="PX6957" s="242"/>
      <c r="PY6957" s="242"/>
      <c r="PZ6957" s="242"/>
      <c r="QA6957" s="242"/>
      <c r="QB6957" s="242"/>
      <c r="QC6957" s="242"/>
      <c r="QD6957" s="242"/>
      <c r="QE6957" s="242"/>
      <c r="QF6957" s="242"/>
      <c r="QG6957" s="242"/>
      <c r="QH6957" s="242"/>
      <c r="QI6957" s="242"/>
      <c r="QJ6957" s="242"/>
      <c r="QK6957" s="242"/>
    </row>
    <row r="6958" spans="439:453">
      <c r="PW6958" s="242"/>
      <c r="PX6958" s="242"/>
      <c r="PY6958" s="242"/>
      <c r="PZ6958" s="242"/>
      <c r="QA6958" s="242"/>
      <c r="QB6958" s="242"/>
      <c r="QC6958" s="242"/>
      <c r="QD6958" s="242"/>
      <c r="QE6958" s="242"/>
      <c r="QF6958" s="242"/>
      <c r="QG6958" s="242"/>
      <c r="QH6958" s="242"/>
      <c r="QI6958" s="242"/>
      <c r="QJ6958" s="242"/>
      <c r="QK6958" s="242"/>
    </row>
    <row r="6959" spans="439:453">
      <c r="PW6959" s="242"/>
      <c r="PX6959" s="242"/>
      <c r="PY6959" s="242"/>
      <c r="PZ6959" s="242"/>
      <c r="QA6959" s="242"/>
      <c r="QB6959" s="242"/>
      <c r="QC6959" s="242"/>
      <c r="QD6959" s="242"/>
      <c r="QE6959" s="242"/>
      <c r="QF6959" s="242"/>
      <c r="QG6959" s="242"/>
      <c r="QH6959" s="242"/>
      <c r="QI6959" s="242"/>
      <c r="QJ6959" s="242"/>
      <c r="QK6959" s="242"/>
    </row>
    <row r="6960" spans="439:453">
      <c r="PW6960" s="242"/>
      <c r="PX6960" s="242"/>
      <c r="PY6960" s="242"/>
      <c r="PZ6960" s="242"/>
      <c r="QA6960" s="242"/>
      <c r="QB6960" s="242"/>
      <c r="QC6960" s="242"/>
      <c r="QD6960" s="242"/>
      <c r="QE6960" s="242"/>
      <c r="QF6960" s="242"/>
      <c r="QG6960" s="242"/>
      <c r="QH6960" s="242"/>
      <c r="QI6960" s="242"/>
      <c r="QJ6960" s="242"/>
      <c r="QK6960" s="242"/>
    </row>
    <row r="6961" spans="439:453">
      <c r="PW6961" s="242"/>
      <c r="PX6961" s="242"/>
      <c r="PY6961" s="242"/>
      <c r="PZ6961" s="242"/>
      <c r="QA6961" s="242"/>
      <c r="QB6961" s="242"/>
      <c r="QC6961" s="242"/>
      <c r="QD6961" s="242"/>
      <c r="QE6961" s="242"/>
      <c r="QF6961" s="242"/>
      <c r="QG6961" s="242"/>
      <c r="QH6961" s="242"/>
      <c r="QI6961" s="242"/>
      <c r="QJ6961" s="242"/>
      <c r="QK6961" s="242"/>
    </row>
    <row r="6962" spans="439:453">
      <c r="PW6962" s="242"/>
      <c r="PX6962" s="242"/>
      <c r="PY6962" s="242"/>
      <c r="PZ6962" s="242"/>
      <c r="QA6962" s="242"/>
      <c r="QB6962" s="242"/>
      <c r="QC6962" s="242"/>
      <c r="QD6962" s="242"/>
      <c r="QE6962" s="242"/>
      <c r="QF6962" s="242"/>
      <c r="QG6962" s="242"/>
      <c r="QH6962" s="242"/>
      <c r="QI6962" s="242"/>
      <c r="QJ6962" s="242"/>
      <c r="QK6962" s="242"/>
    </row>
    <row r="6963" spans="439:453">
      <c r="PW6963" s="242"/>
      <c r="PX6963" s="242"/>
      <c r="PY6963" s="242"/>
      <c r="PZ6963" s="242"/>
      <c r="QA6963" s="242"/>
      <c r="QB6963" s="242"/>
      <c r="QC6963" s="242"/>
      <c r="QD6963" s="242"/>
      <c r="QE6963" s="242"/>
      <c r="QF6963" s="242"/>
      <c r="QG6963" s="242"/>
      <c r="QH6963" s="242"/>
      <c r="QI6963" s="242"/>
      <c r="QJ6963" s="242"/>
      <c r="QK6963" s="242"/>
    </row>
    <row r="6964" spans="439:453">
      <c r="PW6964" s="242"/>
      <c r="PX6964" s="242"/>
      <c r="PY6964" s="242"/>
      <c r="PZ6964" s="242"/>
      <c r="QA6964" s="242"/>
      <c r="QB6964" s="242"/>
      <c r="QC6964" s="242"/>
      <c r="QD6964" s="242"/>
      <c r="QE6964" s="242"/>
      <c r="QF6964" s="242"/>
      <c r="QG6964" s="242"/>
      <c r="QH6964" s="242"/>
      <c r="QI6964" s="242"/>
      <c r="QJ6964" s="242"/>
      <c r="QK6964" s="242"/>
    </row>
    <row r="6965" spans="439:453">
      <c r="PW6965" s="242"/>
      <c r="PX6965" s="242"/>
      <c r="PY6965" s="242"/>
      <c r="PZ6965" s="242"/>
      <c r="QA6965" s="242"/>
      <c r="QB6965" s="242"/>
      <c r="QC6965" s="242"/>
      <c r="QD6965" s="242"/>
      <c r="QE6965" s="242"/>
      <c r="QF6965" s="242"/>
      <c r="QG6965" s="242"/>
      <c r="QH6965" s="242"/>
      <c r="QI6965" s="242"/>
      <c r="QJ6965" s="242"/>
      <c r="QK6965" s="242"/>
    </row>
    <row r="6966" spans="439:453">
      <c r="PW6966" s="242"/>
      <c r="PX6966" s="242"/>
      <c r="PY6966" s="242"/>
      <c r="PZ6966" s="242"/>
      <c r="QA6966" s="242"/>
      <c r="QB6966" s="242"/>
      <c r="QC6966" s="242"/>
      <c r="QD6966" s="242"/>
      <c r="QE6966" s="242"/>
      <c r="QF6966" s="242"/>
      <c r="QG6966" s="242"/>
      <c r="QH6966" s="242"/>
      <c r="QI6966" s="242"/>
      <c r="QJ6966" s="242"/>
      <c r="QK6966" s="242"/>
    </row>
    <row r="6967" spans="439:453">
      <c r="PW6967" s="242"/>
      <c r="PX6967" s="242"/>
      <c r="PY6967" s="242"/>
      <c r="PZ6967" s="242"/>
      <c r="QA6967" s="242"/>
      <c r="QB6967" s="242"/>
      <c r="QC6967" s="242"/>
      <c r="QD6967" s="242"/>
      <c r="QE6967" s="242"/>
      <c r="QF6967" s="242"/>
      <c r="QG6967" s="242"/>
      <c r="QH6967" s="242"/>
      <c r="QI6967" s="242"/>
      <c r="QJ6967" s="242"/>
      <c r="QK6967" s="242"/>
    </row>
    <row r="6968" spans="439:453">
      <c r="PW6968" s="242"/>
      <c r="PX6968" s="242"/>
      <c r="PY6968" s="242"/>
      <c r="PZ6968" s="242"/>
      <c r="QA6968" s="242"/>
      <c r="QB6968" s="242"/>
      <c r="QC6968" s="242"/>
      <c r="QD6968" s="242"/>
      <c r="QE6968" s="242"/>
      <c r="QF6968" s="242"/>
      <c r="QG6968" s="242"/>
      <c r="QH6968" s="242"/>
      <c r="QI6968" s="242"/>
      <c r="QJ6968" s="242"/>
      <c r="QK6968" s="242"/>
    </row>
    <row r="6969" spans="439:453">
      <c r="PW6969" s="242"/>
      <c r="PX6969" s="242"/>
      <c r="PY6969" s="242"/>
      <c r="PZ6969" s="242"/>
      <c r="QA6969" s="242"/>
      <c r="QB6969" s="242"/>
      <c r="QC6969" s="242"/>
      <c r="QD6969" s="242"/>
      <c r="QE6969" s="242"/>
      <c r="QF6969" s="242"/>
      <c r="QG6969" s="242"/>
      <c r="QH6969" s="242"/>
      <c r="QI6969" s="242"/>
      <c r="QJ6969" s="242"/>
      <c r="QK6969" s="242"/>
    </row>
    <row r="6970" spans="439:453">
      <c r="PW6970" s="242"/>
      <c r="PX6970" s="242"/>
      <c r="PY6970" s="242"/>
      <c r="PZ6970" s="242"/>
      <c r="QA6970" s="242"/>
      <c r="QB6970" s="242"/>
      <c r="QC6970" s="242"/>
      <c r="QD6970" s="242"/>
      <c r="QE6970" s="242"/>
      <c r="QF6970" s="242"/>
      <c r="QG6970" s="242"/>
      <c r="QH6970" s="242"/>
      <c r="QI6970" s="242"/>
      <c r="QJ6970" s="242"/>
      <c r="QK6970" s="242"/>
    </row>
    <row r="6971" spans="439:453">
      <c r="PW6971" s="242"/>
      <c r="PX6971" s="242"/>
      <c r="PY6971" s="242"/>
      <c r="PZ6971" s="242"/>
      <c r="QA6971" s="242"/>
      <c r="QB6971" s="242"/>
      <c r="QC6971" s="242"/>
      <c r="QD6971" s="242"/>
      <c r="QE6971" s="242"/>
      <c r="QF6971" s="242"/>
      <c r="QG6971" s="242"/>
      <c r="QH6971" s="242"/>
      <c r="QI6971" s="242"/>
      <c r="QJ6971" s="242"/>
      <c r="QK6971" s="242"/>
    </row>
    <row r="6972" spans="439:453">
      <c r="PW6972" s="242"/>
      <c r="PX6972" s="242"/>
      <c r="PY6972" s="242"/>
      <c r="PZ6972" s="242"/>
      <c r="QA6972" s="242"/>
      <c r="QB6972" s="242"/>
      <c r="QC6972" s="242"/>
      <c r="QD6972" s="242"/>
      <c r="QE6972" s="242"/>
      <c r="QF6972" s="242"/>
      <c r="QG6972" s="242"/>
      <c r="QH6972" s="242"/>
      <c r="QI6972" s="242"/>
      <c r="QJ6972" s="242"/>
      <c r="QK6972" s="242"/>
    </row>
    <row r="6973" spans="439:453">
      <c r="PW6973" s="242"/>
      <c r="PX6973" s="242"/>
      <c r="PY6973" s="242"/>
      <c r="PZ6973" s="242"/>
      <c r="QA6973" s="242"/>
      <c r="QB6973" s="242"/>
      <c r="QC6973" s="242"/>
      <c r="QD6973" s="242"/>
      <c r="QE6973" s="242"/>
      <c r="QF6973" s="242"/>
      <c r="QG6973" s="242"/>
      <c r="QH6973" s="242"/>
      <c r="QI6973" s="242"/>
      <c r="QJ6973" s="242"/>
      <c r="QK6973" s="242"/>
    </row>
    <row r="6974" spans="439:453">
      <c r="PW6974" s="242"/>
      <c r="PX6974" s="242"/>
      <c r="PY6974" s="242"/>
      <c r="PZ6974" s="242"/>
      <c r="QA6974" s="242"/>
      <c r="QB6974" s="242"/>
      <c r="QC6974" s="242"/>
      <c r="QD6974" s="242"/>
      <c r="QE6974" s="242"/>
      <c r="QF6974" s="242"/>
      <c r="QG6974" s="242"/>
      <c r="QH6974" s="242"/>
      <c r="QI6974" s="242"/>
      <c r="QJ6974" s="242"/>
      <c r="QK6974" s="242"/>
    </row>
    <row r="6975" spans="439:453">
      <c r="PW6975" s="242"/>
      <c r="PX6975" s="242"/>
      <c r="PY6975" s="242"/>
      <c r="PZ6975" s="242"/>
      <c r="QA6975" s="242"/>
      <c r="QB6975" s="242"/>
      <c r="QC6975" s="242"/>
      <c r="QD6975" s="242"/>
      <c r="QE6975" s="242"/>
      <c r="QF6975" s="242"/>
      <c r="QG6975" s="242"/>
      <c r="QH6975" s="242"/>
      <c r="QI6975" s="242"/>
      <c r="QJ6975" s="242"/>
      <c r="QK6975" s="242"/>
    </row>
    <row r="6976" spans="439:453">
      <c r="PW6976" s="242"/>
      <c r="PX6976" s="242"/>
      <c r="PY6976" s="242"/>
      <c r="PZ6976" s="242"/>
      <c r="QA6976" s="242"/>
      <c r="QB6976" s="242"/>
      <c r="QC6976" s="242"/>
      <c r="QD6976" s="242"/>
      <c r="QE6976" s="242"/>
      <c r="QF6976" s="242"/>
      <c r="QG6976" s="242"/>
      <c r="QH6976" s="242"/>
      <c r="QI6976" s="242"/>
      <c r="QJ6976" s="242"/>
      <c r="QK6976" s="242"/>
    </row>
    <row r="6977" spans="439:453">
      <c r="PW6977" s="242"/>
      <c r="PX6977" s="242"/>
      <c r="PY6977" s="242"/>
      <c r="PZ6977" s="242"/>
      <c r="QA6977" s="242"/>
      <c r="QB6977" s="242"/>
      <c r="QC6977" s="242"/>
      <c r="QD6977" s="242"/>
      <c r="QE6977" s="242"/>
      <c r="QF6977" s="242"/>
      <c r="QG6977" s="242"/>
      <c r="QH6977" s="242"/>
      <c r="QI6977" s="242"/>
      <c r="QJ6977" s="242"/>
      <c r="QK6977" s="242"/>
    </row>
    <row r="6978" spans="439:453">
      <c r="PW6978" s="242"/>
      <c r="PX6978" s="242"/>
      <c r="PY6978" s="242"/>
      <c r="PZ6978" s="242"/>
      <c r="QA6978" s="242"/>
      <c r="QB6978" s="242"/>
      <c r="QC6978" s="242"/>
      <c r="QD6978" s="242"/>
      <c r="QE6978" s="242"/>
      <c r="QF6978" s="242"/>
      <c r="QG6978" s="242"/>
      <c r="QH6978" s="242"/>
      <c r="QI6978" s="242"/>
      <c r="QJ6978" s="242"/>
      <c r="QK6978" s="242"/>
    </row>
    <row r="6979" spans="439:453">
      <c r="PW6979" s="242"/>
      <c r="PX6979" s="242"/>
      <c r="PY6979" s="242"/>
      <c r="PZ6979" s="242"/>
      <c r="QA6979" s="242"/>
      <c r="QB6979" s="242"/>
      <c r="QC6979" s="242"/>
      <c r="QD6979" s="242"/>
      <c r="QE6979" s="242"/>
      <c r="QF6979" s="242"/>
      <c r="QG6979" s="242"/>
      <c r="QH6979" s="242"/>
      <c r="QI6979" s="242"/>
      <c r="QJ6979" s="242"/>
      <c r="QK6979" s="242"/>
    </row>
    <row r="6980" spans="439:453">
      <c r="PW6980" s="242"/>
      <c r="PX6980" s="242"/>
      <c r="PY6980" s="242"/>
      <c r="PZ6980" s="242"/>
      <c r="QA6980" s="242"/>
      <c r="QB6980" s="242"/>
      <c r="QC6980" s="242"/>
      <c r="QD6980" s="242"/>
      <c r="QE6980" s="242"/>
      <c r="QF6980" s="242"/>
      <c r="QG6980" s="242"/>
      <c r="QH6980" s="242"/>
      <c r="QI6980" s="242"/>
      <c r="QJ6980" s="242"/>
      <c r="QK6980" s="242"/>
    </row>
    <row r="6981" spans="439:453">
      <c r="PW6981" s="242"/>
      <c r="PX6981" s="242"/>
      <c r="PY6981" s="242"/>
      <c r="PZ6981" s="242"/>
      <c r="QA6981" s="242"/>
      <c r="QB6981" s="242"/>
      <c r="QC6981" s="242"/>
      <c r="QD6981" s="242"/>
      <c r="QE6981" s="242"/>
      <c r="QF6981" s="242"/>
      <c r="QG6981" s="242"/>
      <c r="QH6981" s="242"/>
      <c r="QI6981" s="242"/>
      <c r="QJ6981" s="242"/>
      <c r="QK6981" s="242"/>
    </row>
    <row r="6982" spans="439:453">
      <c r="PW6982" s="242"/>
      <c r="PX6982" s="242"/>
      <c r="PY6982" s="242"/>
      <c r="PZ6982" s="242"/>
      <c r="QA6982" s="242"/>
      <c r="QB6982" s="242"/>
      <c r="QC6982" s="242"/>
      <c r="QD6982" s="242"/>
      <c r="QE6982" s="242"/>
      <c r="QF6982" s="242"/>
      <c r="QG6982" s="242"/>
      <c r="QH6982" s="242"/>
      <c r="QI6982" s="242"/>
      <c r="QJ6982" s="242"/>
      <c r="QK6982" s="242"/>
    </row>
    <row r="6983" spans="439:453">
      <c r="PW6983" s="242"/>
      <c r="PX6983" s="242"/>
      <c r="PY6983" s="242"/>
      <c r="PZ6983" s="242"/>
      <c r="QA6983" s="242"/>
      <c r="QB6983" s="242"/>
      <c r="QC6983" s="242"/>
      <c r="QD6983" s="242"/>
      <c r="QE6983" s="242"/>
      <c r="QF6983" s="242"/>
      <c r="QG6983" s="242"/>
      <c r="QH6983" s="242"/>
      <c r="QI6983" s="242"/>
      <c r="QJ6983" s="242"/>
      <c r="QK6983" s="242"/>
    </row>
    <row r="6984" spans="439:453">
      <c r="PW6984" s="242"/>
      <c r="PX6984" s="242"/>
      <c r="PY6984" s="242"/>
      <c r="PZ6984" s="242"/>
      <c r="QA6984" s="242"/>
      <c r="QB6984" s="242"/>
      <c r="QC6984" s="242"/>
      <c r="QD6984" s="242"/>
      <c r="QE6984" s="242"/>
      <c r="QF6984" s="242"/>
      <c r="QG6984" s="242"/>
      <c r="QH6984" s="242"/>
      <c r="QI6984" s="242"/>
      <c r="QJ6984" s="242"/>
      <c r="QK6984" s="242"/>
    </row>
    <row r="6985" spans="439:453">
      <c r="PW6985" s="242"/>
      <c r="PX6985" s="242"/>
      <c r="PY6985" s="242"/>
      <c r="PZ6985" s="242"/>
      <c r="QA6985" s="242"/>
      <c r="QB6985" s="242"/>
      <c r="QC6985" s="242"/>
      <c r="QD6985" s="242"/>
      <c r="QE6985" s="242"/>
      <c r="QF6985" s="242"/>
      <c r="QG6985" s="242"/>
      <c r="QH6985" s="242"/>
      <c r="QI6985" s="242"/>
      <c r="QJ6985" s="242"/>
      <c r="QK6985" s="242"/>
    </row>
    <row r="6986" spans="439:453">
      <c r="PW6986" s="242"/>
      <c r="PX6986" s="242"/>
      <c r="PY6986" s="242"/>
      <c r="PZ6986" s="242"/>
      <c r="QA6986" s="242"/>
      <c r="QB6986" s="242"/>
      <c r="QC6986" s="242"/>
      <c r="QD6986" s="242"/>
      <c r="QE6986" s="242"/>
      <c r="QF6986" s="242"/>
      <c r="QG6986" s="242"/>
      <c r="QH6986" s="242"/>
      <c r="QI6986" s="242"/>
      <c r="QJ6986" s="242"/>
      <c r="QK6986" s="242"/>
    </row>
    <row r="6987" spans="439:453">
      <c r="PW6987" s="242"/>
      <c r="PX6987" s="242"/>
      <c r="PY6987" s="242"/>
      <c r="PZ6987" s="242"/>
      <c r="QA6987" s="242"/>
      <c r="QB6987" s="242"/>
      <c r="QC6987" s="242"/>
      <c r="QD6987" s="242"/>
      <c r="QE6987" s="242"/>
      <c r="QF6987" s="242"/>
      <c r="QG6987" s="242"/>
      <c r="QH6987" s="242"/>
      <c r="QI6987" s="242"/>
      <c r="QJ6987" s="242"/>
      <c r="QK6987" s="242"/>
    </row>
    <row r="6988" spans="439:453">
      <c r="PW6988" s="242"/>
      <c r="PX6988" s="242"/>
      <c r="PY6988" s="242"/>
      <c r="PZ6988" s="242"/>
      <c r="QA6988" s="242"/>
      <c r="QB6988" s="242"/>
      <c r="QC6988" s="242"/>
      <c r="QD6988" s="242"/>
      <c r="QE6988" s="242"/>
      <c r="QF6988" s="242"/>
      <c r="QG6988" s="242"/>
      <c r="QH6988" s="242"/>
      <c r="QI6988" s="242"/>
      <c r="QJ6988" s="242"/>
      <c r="QK6988" s="242"/>
    </row>
    <row r="6989" spans="439:453">
      <c r="PW6989" s="242"/>
      <c r="PX6989" s="242"/>
      <c r="PY6989" s="242"/>
      <c r="PZ6989" s="242"/>
      <c r="QA6989" s="242"/>
      <c r="QB6989" s="242"/>
      <c r="QC6989" s="242"/>
      <c r="QD6989" s="242"/>
      <c r="QE6989" s="242"/>
      <c r="QF6989" s="242"/>
      <c r="QG6989" s="242"/>
      <c r="QH6989" s="242"/>
      <c r="QI6989" s="242"/>
      <c r="QJ6989" s="242"/>
      <c r="QK6989" s="242"/>
    </row>
    <row r="6990" spans="439:453">
      <c r="PW6990" s="242"/>
      <c r="PX6990" s="242"/>
      <c r="PY6990" s="242"/>
      <c r="PZ6990" s="242"/>
      <c r="QA6990" s="242"/>
      <c r="QB6990" s="242"/>
      <c r="QC6990" s="242"/>
      <c r="QD6990" s="242"/>
      <c r="QE6990" s="242"/>
      <c r="QF6990" s="242"/>
      <c r="QG6990" s="242"/>
      <c r="QH6990" s="242"/>
      <c r="QI6990" s="242"/>
      <c r="QJ6990" s="242"/>
      <c r="QK6990" s="242"/>
    </row>
    <row r="6991" spans="439:453">
      <c r="PW6991" s="242"/>
      <c r="PX6991" s="242"/>
      <c r="PY6991" s="242"/>
      <c r="PZ6991" s="242"/>
      <c r="QA6991" s="242"/>
      <c r="QB6991" s="242"/>
      <c r="QC6991" s="242"/>
      <c r="QD6991" s="242"/>
      <c r="QE6991" s="242"/>
      <c r="QF6991" s="242"/>
      <c r="QG6991" s="242"/>
      <c r="QH6991" s="242"/>
      <c r="QI6991" s="242"/>
      <c r="QJ6991" s="242"/>
      <c r="QK6991" s="242"/>
    </row>
    <row r="6992" spans="439:453">
      <c r="PW6992" s="242"/>
      <c r="PX6992" s="242"/>
      <c r="PY6992" s="242"/>
      <c r="PZ6992" s="242"/>
      <c r="QA6992" s="242"/>
      <c r="QB6992" s="242"/>
      <c r="QC6992" s="242"/>
      <c r="QD6992" s="242"/>
      <c r="QE6992" s="242"/>
      <c r="QF6992" s="242"/>
      <c r="QG6992" s="242"/>
      <c r="QH6992" s="242"/>
      <c r="QI6992" s="242"/>
      <c r="QJ6992" s="242"/>
      <c r="QK6992" s="242"/>
    </row>
    <row r="6993" spans="439:453">
      <c r="PW6993" s="242"/>
      <c r="PX6993" s="242"/>
      <c r="PY6993" s="242"/>
      <c r="PZ6993" s="242"/>
      <c r="QA6993" s="242"/>
      <c r="QB6993" s="242"/>
      <c r="QC6993" s="242"/>
      <c r="QD6993" s="242"/>
      <c r="QE6993" s="242"/>
      <c r="QF6993" s="242"/>
      <c r="QG6993" s="242"/>
      <c r="QH6993" s="242"/>
      <c r="QI6993" s="242"/>
      <c r="QJ6993" s="242"/>
      <c r="QK6993" s="242"/>
    </row>
    <row r="6994" spans="439:453">
      <c r="PW6994" s="242"/>
      <c r="PX6994" s="242"/>
      <c r="PY6994" s="242"/>
      <c r="PZ6994" s="242"/>
      <c r="QA6994" s="242"/>
      <c r="QB6994" s="242"/>
      <c r="QC6994" s="242"/>
      <c r="QD6994" s="242"/>
      <c r="QE6994" s="242"/>
      <c r="QF6994" s="242"/>
      <c r="QG6994" s="242"/>
      <c r="QH6994" s="242"/>
      <c r="QI6994" s="242"/>
      <c r="QJ6994" s="242"/>
      <c r="QK6994" s="242"/>
    </row>
    <row r="6995" spans="439:453">
      <c r="PW6995" s="242"/>
      <c r="PX6995" s="242"/>
      <c r="PY6995" s="242"/>
      <c r="PZ6995" s="242"/>
      <c r="QA6995" s="242"/>
      <c r="QB6995" s="242"/>
      <c r="QC6995" s="242"/>
      <c r="QD6995" s="242"/>
      <c r="QE6995" s="242"/>
      <c r="QF6995" s="242"/>
      <c r="QG6995" s="242"/>
      <c r="QH6995" s="242"/>
      <c r="QI6995" s="242"/>
      <c r="QJ6995" s="242"/>
      <c r="QK6995" s="242"/>
    </row>
    <row r="6996" spans="439:453">
      <c r="PW6996" s="242"/>
      <c r="PX6996" s="242"/>
      <c r="PY6996" s="242"/>
      <c r="PZ6996" s="242"/>
      <c r="QA6996" s="242"/>
      <c r="QB6996" s="242"/>
      <c r="QC6996" s="242"/>
      <c r="QD6996" s="242"/>
      <c r="QE6996" s="242"/>
      <c r="QF6996" s="242"/>
      <c r="QG6996" s="242"/>
      <c r="QH6996" s="242"/>
      <c r="QI6996" s="242"/>
      <c r="QJ6996" s="242"/>
      <c r="QK6996" s="242"/>
    </row>
    <row r="6997" spans="439:453">
      <c r="PW6997" s="242"/>
      <c r="PX6997" s="242"/>
      <c r="PY6997" s="242"/>
      <c r="PZ6997" s="242"/>
      <c r="QA6997" s="242"/>
      <c r="QB6997" s="242"/>
      <c r="QC6997" s="242"/>
      <c r="QD6997" s="242"/>
      <c r="QE6997" s="242"/>
      <c r="QF6997" s="242"/>
      <c r="QG6997" s="242"/>
      <c r="QH6997" s="242"/>
      <c r="QI6997" s="242"/>
      <c r="QJ6997" s="242"/>
      <c r="QK6997" s="242"/>
    </row>
    <row r="6998" spans="439:453">
      <c r="PW6998" s="242"/>
      <c r="PX6998" s="242"/>
      <c r="PY6998" s="242"/>
      <c r="PZ6998" s="242"/>
      <c r="QA6998" s="242"/>
      <c r="QB6998" s="242"/>
      <c r="QC6998" s="242"/>
      <c r="QD6998" s="242"/>
      <c r="QE6998" s="242"/>
      <c r="QF6998" s="242"/>
      <c r="QG6998" s="242"/>
      <c r="QH6998" s="242"/>
      <c r="QI6998" s="242"/>
      <c r="QJ6998" s="242"/>
      <c r="QK6998" s="242"/>
    </row>
    <row r="6999" spans="439:453">
      <c r="PW6999" s="242"/>
      <c r="PX6999" s="242"/>
      <c r="PY6999" s="242"/>
      <c r="PZ6999" s="242"/>
      <c r="QA6999" s="242"/>
      <c r="QB6999" s="242"/>
      <c r="QC6999" s="242"/>
      <c r="QD6999" s="242"/>
      <c r="QE6999" s="242"/>
      <c r="QF6999" s="242"/>
      <c r="QG6999" s="242"/>
      <c r="QH6999" s="242"/>
      <c r="QI6999" s="242"/>
      <c r="QJ6999" s="242"/>
      <c r="QK6999" s="242"/>
    </row>
    <row r="7000" spans="439:453">
      <c r="PW7000" s="242"/>
      <c r="PX7000" s="242"/>
      <c r="PY7000" s="242"/>
      <c r="PZ7000" s="242"/>
      <c r="QA7000" s="242"/>
      <c r="QB7000" s="242"/>
      <c r="QC7000" s="242"/>
      <c r="QD7000" s="242"/>
      <c r="QE7000" s="242"/>
      <c r="QF7000" s="242"/>
      <c r="QG7000" s="242"/>
      <c r="QH7000" s="242"/>
      <c r="QI7000" s="242"/>
      <c r="QJ7000" s="242"/>
      <c r="QK7000" s="242"/>
    </row>
    <row r="7001" spans="439:453">
      <c r="PW7001" s="242"/>
      <c r="PX7001" s="242"/>
      <c r="PY7001" s="242"/>
      <c r="PZ7001" s="242"/>
      <c r="QA7001" s="242"/>
      <c r="QB7001" s="242"/>
      <c r="QC7001" s="242"/>
      <c r="QD7001" s="242"/>
      <c r="QE7001" s="242"/>
      <c r="QF7001" s="242"/>
      <c r="QG7001" s="242"/>
      <c r="QH7001" s="242"/>
      <c r="QI7001" s="242"/>
      <c r="QJ7001" s="242"/>
      <c r="QK7001" s="242"/>
    </row>
    <row r="7002" spans="439:453">
      <c r="PW7002" s="242"/>
      <c r="PX7002" s="242"/>
      <c r="PY7002" s="242"/>
      <c r="PZ7002" s="242"/>
      <c r="QA7002" s="242"/>
      <c r="QB7002" s="242"/>
      <c r="QC7002" s="242"/>
      <c r="QD7002" s="242"/>
      <c r="QE7002" s="242"/>
      <c r="QF7002" s="242"/>
      <c r="QG7002" s="242"/>
      <c r="QH7002" s="242"/>
      <c r="QI7002" s="242"/>
      <c r="QJ7002" s="242"/>
      <c r="QK7002" s="242"/>
    </row>
    <row r="7003" spans="439:453">
      <c r="PW7003" s="242"/>
      <c r="PX7003" s="242"/>
      <c r="PY7003" s="242"/>
      <c r="PZ7003" s="242"/>
      <c r="QA7003" s="242"/>
      <c r="QB7003" s="242"/>
      <c r="QC7003" s="242"/>
      <c r="QD7003" s="242"/>
      <c r="QE7003" s="242"/>
      <c r="QF7003" s="242"/>
      <c r="QG7003" s="242"/>
      <c r="QH7003" s="242"/>
      <c r="QI7003" s="242"/>
      <c r="QJ7003" s="242"/>
      <c r="QK7003" s="242"/>
    </row>
    <row r="7004" spans="439:453">
      <c r="PW7004" s="242"/>
      <c r="PX7004" s="242"/>
      <c r="PY7004" s="242"/>
      <c r="PZ7004" s="242"/>
      <c r="QA7004" s="242"/>
      <c r="QB7004" s="242"/>
      <c r="QC7004" s="242"/>
      <c r="QD7004" s="242"/>
      <c r="QE7004" s="242"/>
      <c r="QF7004" s="242"/>
      <c r="QG7004" s="242"/>
      <c r="QH7004" s="242"/>
      <c r="QI7004" s="242"/>
      <c r="QJ7004" s="242"/>
      <c r="QK7004" s="242"/>
    </row>
    <row r="7005" spans="439:453">
      <c r="PW7005" s="242"/>
      <c r="PX7005" s="242"/>
      <c r="PY7005" s="242"/>
      <c r="PZ7005" s="242"/>
      <c r="QA7005" s="242"/>
      <c r="QB7005" s="242"/>
      <c r="QC7005" s="242"/>
      <c r="QD7005" s="242"/>
      <c r="QE7005" s="242"/>
      <c r="QF7005" s="242"/>
      <c r="QG7005" s="242"/>
      <c r="QH7005" s="242"/>
      <c r="QI7005" s="242"/>
      <c r="QJ7005" s="242"/>
      <c r="QK7005" s="242"/>
    </row>
    <row r="7006" spans="439:453">
      <c r="PW7006" s="242"/>
      <c r="PX7006" s="242"/>
      <c r="PY7006" s="242"/>
      <c r="PZ7006" s="242"/>
      <c r="QA7006" s="242"/>
      <c r="QB7006" s="242"/>
      <c r="QC7006" s="242"/>
      <c r="QD7006" s="242"/>
      <c r="QE7006" s="242"/>
      <c r="QF7006" s="242"/>
      <c r="QG7006" s="242"/>
      <c r="QH7006" s="242"/>
      <c r="QI7006" s="242"/>
      <c r="QJ7006" s="242"/>
      <c r="QK7006" s="242"/>
    </row>
    <row r="7007" spans="439:453">
      <c r="PW7007" s="242"/>
      <c r="PX7007" s="242"/>
      <c r="PY7007" s="242"/>
      <c r="PZ7007" s="242"/>
      <c r="QA7007" s="242"/>
      <c r="QB7007" s="242"/>
      <c r="QC7007" s="242"/>
      <c r="QD7007" s="242"/>
      <c r="QE7007" s="242"/>
      <c r="QF7007" s="242"/>
      <c r="QG7007" s="242"/>
      <c r="QH7007" s="242"/>
      <c r="QI7007" s="242"/>
      <c r="QJ7007" s="242"/>
      <c r="QK7007" s="242"/>
    </row>
    <row r="7008" spans="439:453">
      <c r="PW7008" s="242"/>
      <c r="PX7008" s="242"/>
      <c r="PY7008" s="242"/>
      <c r="PZ7008" s="242"/>
      <c r="QA7008" s="242"/>
      <c r="QB7008" s="242"/>
      <c r="QC7008" s="242"/>
      <c r="QD7008" s="242"/>
      <c r="QE7008" s="242"/>
      <c r="QF7008" s="242"/>
      <c r="QG7008" s="242"/>
      <c r="QH7008" s="242"/>
      <c r="QI7008" s="242"/>
      <c r="QJ7008" s="242"/>
      <c r="QK7008" s="242"/>
    </row>
    <row r="7009" spans="439:453">
      <c r="PW7009" s="242"/>
      <c r="PX7009" s="242"/>
      <c r="PY7009" s="242"/>
      <c r="PZ7009" s="242"/>
      <c r="QA7009" s="242"/>
      <c r="QB7009" s="242"/>
      <c r="QC7009" s="242"/>
      <c r="QD7009" s="242"/>
      <c r="QE7009" s="242"/>
      <c r="QF7009" s="242"/>
      <c r="QG7009" s="242"/>
      <c r="QH7009" s="242"/>
      <c r="QI7009" s="242"/>
      <c r="QJ7009" s="242"/>
      <c r="QK7009" s="242"/>
    </row>
    <row r="7010" spans="439:453">
      <c r="PW7010" s="242"/>
      <c r="PX7010" s="242"/>
      <c r="PY7010" s="242"/>
      <c r="PZ7010" s="242"/>
      <c r="QA7010" s="242"/>
      <c r="QB7010" s="242"/>
      <c r="QC7010" s="242"/>
      <c r="QD7010" s="242"/>
      <c r="QE7010" s="242"/>
      <c r="QF7010" s="242"/>
      <c r="QG7010" s="242"/>
      <c r="QH7010" s="242"/>
      <c r="QI7010" s="242"/>
      <c r="QJ7010" s="242"/>
      <c r="QK7010" s="242"/>
    </row>
    <row r="7011" spans="439:453">
      <c r="PW7011" s="242"/>
      <c r="PX7011" s="242"/>
      <c r="PY7011" s="242"/>
      <c r="PZ7011" s="242"/>
      <c r="QA7011" s="242"/>
      <c r="QB7011" s="242"/>
      <c r="QC7011" s="242"/>
      <c r="QD7011" s="242"/>
      <c r="QE7011" s="242"/>
      <c r="QF7011" s="242"/>
      <c r="QG7011" s="242"/>
      <c r="QH7011" s="242"/>
      <c r="QI7011" s="242"/>
      <c r="QJ7011" s="242"/>
      <c r="QK7011" s="242"/>
    </row>
    <row r="7012" spans="439:453">
      <c r="PW7012" s="242"/>
      <c r="PX7012" s="242"/>
      <c r="PY7012" s="242"/>
      <c r="PZ7012" s="242"/>
      <c r="QA7012" s="242"/>
      <c r="QB7012" s="242"/>
      <c r="QC7012" s="242"/>
      <c r="QD7012" s="242"/>
      <c r="QE7012" s="242"/>
      <c r="QF7012" s="242"/>
      <c r="QG7012" s="242"/>
      <c r="QH7012" s="242"/>
      <c r="QI7012" s="242"/>
      <c r="QJ7012" s="242"/>
      <c r="QK7012" s="242"/>
    </row>
    <row r="7013" spans="439:453">
      <c r="PW7013" s="242"/>
      <c r="PX7013" s="242"/>
      <c r="PY7013" s="242"/>
      <c r="PZ7013" s="242"/>
      <c r="QA7013" s="242"/>
      <c r="QB7013" s="242"/>
      <c r="QC7013" s="242"/>
      <c r="QD7013" s="242"/>
      <c r="QE7013" s="242"/>
      <c r="QF7013" s="242"/>
      <c r="QG7013" s="242"/>
      <c r="QH7013" s="242"/>
      <c r="QI7013" s="242"/>
      <c r="QJ7013" s="242"/>
      <c r="QK7013" s="242"/>
    </row>
    <row r="7014" spans="439:453">
      <c r="PW7014" s="242"/>
      <c r="PX7014" s="242"/>
      <c r="PY7014" s="242"/>
      <c r="PZ7014" s="242"/>
      <c r="QA7014" s="242"/>
      <c r="QB7014" s="242"/>
      <c r="QC7014" s="242"/>
      <c r="QD7014" s="242"/>
      <c r="QE7014" s="242"/>
      <c r="QF7014" s="242"/>
      <c r="QG7014" s="242"/>
      <c r="QH7014" s="242"/>
      <c r="QI7014" s="242"/>
      <c r="QJ7014" s="242"/>
      <c r="QK7014" s="242"/>
    </row>
    <row r="7015" spans="439:453">
      <c r="PW7015" s="242"/>
      <c r="PX7015" s="242"/>
      <c r="PY7015" s="242"/>
      <c r="PZ7015" s="242"/>
      <c r="QA7015" s="242"/>
      <c r="QB7015" s="242"/>
      <c r="QC7015" s="242"/>
      <c r="QD7015" s="242"/>
      <c r="QE7015" s="242"/>
      <c r="QF7015" s="242"/>
      <c r="QG7015" s="242"/>
      <c r="QH7015" s="242"/>
      <c r="QI7015" s="242"/>
      <c r="QJ7015" s="242"/>
      <c r="QK7015" s="242"/>
    </row>
    <row r="7016" spans="439:453">
      <c r="PW7016" s="242"/>
      <c r="PX7016" s="242"/>
      <c r="PY7016" s="242"/>
      <c r="PZ7016" s="242"/>
      <c r="QA7016" s="242"/>
      <c r="QB7016" s="242"/>
      <c r="QC7016" s="242"/>
      <c r="QD7016" s="242"/>
      <c r="QE7016" s="242"/>
      <c r="QF7016" s="242"/>
      <c r="QG7016" s="242"/>
      <c r="QH7016" s="242"/>
      <c r="QI7016" s="242"/>
      <c r="QJ7016" s="242"/>
      <c r="QK7016" s="242"/>
    </row>
    <row r="7017" spans="439:453">
      <c r="PW7017" s="242"/>
      <c r="PX7017" s="242"/>
      <c r="PY7017" s="242"/>
      <c r="PZ7017" s="242"/>
      <c r="QA7017" s="242"/>
      <c r="QB7017" s="242"/>
      <c r="QC7017" s="242"/>
      <c r="QD7017" s="242"/>
      <c r="QE7017" s="242"/>
      <c r="QF7017" s="242"/>
      <c r="QG7017" s="242"/>
      <c r="QH7017" s="242"/>
      <c r="QI7017" s="242"/>
      <c r="QJ7017" s="242"/>
      <c r="QK7017" s="242"/>
    </row>
    <row r="7018" spans="439:453">
      <c r="PW7018" s="242"/>
      <c r="PX7018" s="242"/>
      <c r="PY7018" s="242"/>
      <c r="PZ7018" s="242"/>
      <c r="QA7018" s="242"/>
      <c r="QB7018" s="242"/>
      <c r="QC7018" s="242"/>
      <c r="QD7018" s="242"/>
      <c r="QE7018" s="242"/>
      <c r="QF7018" s="242"/>
      <c r="QG7018" s="242"/>
      <c r="QH7018" s="242"/>
      <c r="QI7018" s="242"/>
      <c r="QJ7018" s="242"/>
      <c r="QK7018" s="242"/>
    </row>
    <row r="7019" spans="439:453">
      <c r="PW7019" s="242"/>
      <c r="PX7019" s="242"/>
      <c r="PY7019" s="242"/>
      <c r="PZ7019" s="242"/>
      <c r="QA7019" s="242"/>
      <c r="QB7019" s="242"/>
      <c r="QC7019" s="242"/>
      <c r="QD7019" s="242"/>
      <c r="QE7019" s="242"/>
      <c r="QF7019" s="242"/>
      <c r="QG7019" s="242"/>
      <c r="QH7019" s="242"/>
      <c r="QI7019" s="242"/>
      <c r="QJ7019" s="242"/>
      <c r="QK7019" s="242"/>
    </row>
    <row r="7020" spans="439:453">
      <c r="PW7020" s="242"/>
      <c r="PX7020" s="242"/>
      <c r="PY7020" s="242"/>
      <c r="PZ7020" s="242"/>
      <c r="QA7020" s="242"/>
      <c r="QB7020" s="242"/>
      <c r="QC7020" s="242"/>
      <c r="QD7020" s="242"/>
      <c r="QE7020" s="242"/>
      <c r="QF7020" s="242"/>
      <c r="QG7020" s="242"/>
      <c r="QH7020" s="242"/>
      <c r="QI7020" s="242"/>
      <c r="QJ7020" s="242"/>
      <c r="QK7020" s="242"/>
    </row>
    <row r="7021" spans="439:453">
      <c r="PW7021" s="242"/>
      <c r="PX7021" s="242"/>
      <c r="PY7021" s="242"/>
      <c r="PZ7021" s="242"/>
      <c r="QA7021" s="242"/>
      <c r="QB7021" s="242"/>
      <c r="QC7021" s="242"/>
      <c r="QD7021" s="242"/>
      <c r="QE7021" s="242"/>
      <c r="QF7021" s="242"/>
      <c r="QG7021" s="242"/>
      <c r="QH7021" s="242"/>
      <c r="QI7021" s="242"/>
      <c r="QJ7021" s="242"/>
      <c r="QK7021" s="242"/>
    </row>
    <row r="7022" spans="439:453">
      <c r="PW7022" s="242"/>
      <c r="PX7022" s="242"/>
      <c r="PY7022" s="242"/>
      <c r="PZ7022" s="242"/>
      <c r="QA7022" s="242"/>
      <c r="QB7022" s="242"/>
      <c r="QC7022" s="242"/>
      <c r="QD7022" s="242"/>
      <c r="QE7022" s="242"/>
      <c r="QF7022" s="242"/>
      <c r="QG7022" s="242"/>
      <c r="QH7022" s="242"/>
      <c r="QI7022" s="242"/>
      <c r="QJ7022" s="242"/>
      <c r="QK7022" s="242"/>
    </row>
    <row r="7023" spans="439:453">
      <c r="PW7023" s="242"/>
      <c r="PX7023" s="242"/>
      <c r="PY7023" s="242"/>
      <c r="PZ7023" s="242"/>
      <c r="QA7023" s="242"/>
      <c r="QB7023" s="242"/>
      <c r="QC7023" s="242"/>
      <c r="QD7023" s="242"/>
      <c r="QE7023" s="242"/>
      <c r="QF7023" s="242"/>
      <c r="QG7023" s="242"/>
      <c r="QH7023" s="242"/>
      <c r="QI7023" s="242"/>
      <c r="QJ7023" s="242"/>
      <c r="QK7023" s="242"/>
    </row>
    <row r="7024" spans="439:453">
      <c r="PW7024" s="242"/>
      <c r="PX7024" s="242"/>
      <c r="PY7024" s="242"/>
      <c r="PZ7024" s="242"/>
      <c r="QA7024" s="242"/>
      <c r="QB7024" s="242"/>
      <c r="QC7024" s="242"/>
      <c r="QD7024" s="242"/>
      <c r="QE7024" s="242"/>
      <c r="QF7024" s="242"/>
      <c r="QG7024" s="242"/>
      <c r="QH7024" s="242"/>
      <c r="QI7024" s="242"/>
      <c r="QJ7024" s="242"/>
      <c r="QK7024" s="242"/>
    </row>
    <row r="7025" spans="439:453">
      <c r="PW7025" s="242"/>
      <c r="PX7025" s="242"/>
      <c r="PY7025" s="242"/>
      <c r="PZ7025" s="242"/>
      <c r="QA7025" s="242"/>
      <c r="QB7025" s="242"/>
      <c r="QC7025" s="242"/>
      <c r="QD7025" s="242"/>
      <c r="QE7025" s="242"/>
      <c r="QF7025" s="242"/>
      <c r="QG7025" s="242"/>
      <c r="QH7025" s="242"/>
      <c r="QI7025" s="242"/>
      <c r="QJ7025" s="242"/>
      <c r="QK7025" s="242"/>
    </row>
    <row r="7026" spans="439:453">
      <c r="PW7026" s="242"/>
      <c r="PX7026" s="242"/>
      <c r="PY7026" s="242"/>
      <c r="PZ7026" s="242"/>
      <c r="QA7026" s="242"/>
      <c r="QB7026" s="242"/>
      <c r="QC7026" s="242"/>
      <c r="QD7026" s="242"/>
      <c r="QE7026" s="242"/>
      <c r="QF7026" s="242"/>
      <c r="QG7026" s="242"/>
      <c r="QH7026" s="242"/>
      <c r="QI7026" s="242"/>
      <c r="QJ7026" s="242"/>
      <c r="QK7026" s="242"/>
    </row>
    <row r="7027" spans="439:453">
      <c r="PW7027" s="242"/>
      <c r="PX7027" s="242"/>
      <c r="PY7027" s="242"/>
      <c r="PZ7027" s="242"/>
      <c r="QA7027" s="242"/>
      <c r="QB7027" s="242"/>
      <c r="QC7027" s="242"/>
      <c r="QD7027" s="242"/>
      <c r="QE7027" s="242"/>
      <c r="QF7027" s="242"/>
      <c r="QG7027" s="242"/>
      <c r="QH7027" s="242"/>
      <c r="QI7027" s="242"/>
      <c r="QJ7027" s="242"/>
      <c r="QK7027" s="242"/>
    </row>
    <row r="7028" spans="439:453">
      <c r="PW7028" s="242"/>
      <c r="PX7028" s="242"/>
      <c r="PY7028" s="242"/>
      <c r="PZ7028" s="242"/>
      <c r="QA7028" s="242"/>
      <c r="QB7028" s="242"/>
      <c r="QC7028" s="242"/>
      <c r="QD7028" s="242"/>
      <c r="QE7028" s="242"/>
      <c r="QF7028" s="242"/>
      <c r="QG7028" s="242"/>
      <c r="QH7028" s="242"/>
      <c r="QI7028" s="242"/>
      <c r="QJ7028" s="242"/>
      <c r="QK7028" s="242"/>
    </row>
    <row r="7029" spans="439:453">
      <c r="PW7029" s="242"/>
      <c r="PX7029" s="242"/>
      <c r="PY7029" s="242"/>
      <c r="PZ7029" s="242"/>
      <c r="QA7029" s="242"/>
      <c r="QB7029" s="242"/>
      <c r="QC7029" s="242"/>
      <c r="QD7029" s="242"/>
      <c r="QE7029" s="242"/>
      <c r="QF7029" s="242"/>
      <c r="QG7029" s="242"/>
      <c r="QH7029" s="242"/>
      <c r="QI7029" s="242"/>
      <c r="QJ7029" s="242"/>
      <c r="QK7029" s="242"/>
    </row>
    <row r="7030" spans="439:453">
      <c r="PW7030" s="242"/>
      <c r="PX7030" s="242"/>
      <c r="PY7030" s="242"/>
      <c r="PZ7030" s="242"/>
      <c r="QA7030" s="242"/>
      <c r="QB7030" s="242"/>
      <c r="QC7030" s="242"/>
      <c r="QD7030" s="242"/>
      <c r="QE7030" s="242"/>
      <c r="QF7030" s="242"/>
      <c r="QG7030" s="242"/>
      <c r="QH7030" s="242"/>
      <c r="QI7030" s="242"/>
      <c r="QJ7030" s="242"/>
      <c r="QK7030" s="242"/>
    </row>
    <row r="7031" spans="439:453">
      <c r="PW7031" s="242"/>
      <c r="PX7031" s="242"/>
      <c r="PY7031" s="242"/>
      <c r="PZ7031" s="242"/>
      <c r="QA7031" s="242"/>
      <c r="QB7031" s="242"/>
      <c r="QC7031" s="242"/>
      <c r="QD7031" s="242"/>
      <c r="QE7031" s="242"/>
      <c r="QF7031" s="242"/>
      <c r="QG7031" s="242"/>
      <c r="QH7031" s="242"/>
      <c r="QI7031" s="242"/>
      <c r="QJ7031" s="242"/>
      <c r="QK7031" s="242"/>
    </row>
    <row r="7032" spans="439:453">
      <c r="PW7032" s="242"/>
      <c r="PX7032" s="242"/>
      <c r="PY7032" s="242"/>
      <c r="PZ7032" s="242"/>
      <c r="QA7032" s="242"/>
      <c r="QB7032" s="242"/>
      <c r="QC7032" s="242"/>
      <c r="QD7032" s="242"/>
      <c r="QE7032" s="242"/>
      <c r="QF7032" s="242"/>
      <c r="QG7032" s="242"/>
      <c r="QH7032" s="242"/>
      <c r="QI7032" s="242"/>
      <c r="QJ7032" s="242"/>
      <c r="QK7032" s="242"/>
    </row>
    <row r="7033" spans="439:453">
      <c r="PW7033" s="242"/>
      <c r="PX7033" s="242"/>
      <c r="PY7033" s="242"/>
      <c r="PZ7033" s="242"/>
      <c r="QA7033" s="242"/>
      <c r="QB7033" s="242"/>
      <c r="QC7033" s="242"/>
      <c r="QD7033" s="242"/>
      <c r="QE7033" s="242"/>
      <c r="QF7033" s="242"/>
      <c r="QG7033" s="242"/>
      <c r="QH7033" s="242"/>
      <c r="QI7033" s="242"/>
      <c r="QJ7033" s="242"/>
      <c r="QK7033" s="242"/>
    </row>
    <row r="7034" spans="439:453">
      <c r="PW7034" s="242"/>
      <c r="PX7034" s="242"/>
      <c r="PY7034" s="242"/>
      <c r="PZ7034" s="242"/>
      <c r="QA7034" s="242"/>
      <c r="QB7034" s="242"/>
      <c r="QC7034" s="242"/>
      <c r="QD7034" s="242"/>
      <c r="QE7034" s="242"/>
      <c r="QF7034" s="242"/>
      <c r="QG7034" s="242"/>
      <c r="QH7034" s="242"/>
      <c r="QI7034" s="242"/>
      <c r="QJ7034" s="242"/>
      <c r="QK7034" s="242"/>
    </row>
    <row r="7035" spans="439:453">
      <c r="PW7035" s="242"/>
      <c r="PX7035" s="242"/>
      <c r="PY7035" s="242"/>
      <c r="PZ7035" s="242"/>
      <c r="QA7035" s="242"/>
      <c r="QB7035" s="242"/>
      <c r="QC7035" s="242"/>
      <c r="QD7035" s="242"/>
      <c r="QE7035" s="242"/>
      <c r="QF7035" s="242"/>
      <c r="QG7035" s="242"/>
      <c r="QH7035" s="242"/>
      <c r="QI7035" s="242"/>
      <c r="QJ7035" s="242"/>
      <c r="QK7035" s="242"/>
    </row>
    <row r="7036" spans="439:453">
      <c r="PW7036" s="242"/>
      <c r="PX7036" s="242"/>
      <c r="PY7036" s="242"/>
      <c r="PZ7036" s="242"/>
      <c r="QA7036" s="242"/>
      <c r="QB7036" s="242"/>
      <c r="QC7036" s="242"/>
      <c r="QD7036" s="242"/>
      <c r="QE7036" s="242"/>
      <c r="QF7036" s="242"/>
      <c r="QG7036" s="242"/>
      <c r="QH7036" s="242"/>
      <c r="QI7036" s="242"/>
      <c r="QJ7036" s="242"/>
      <c r="QK7036" s="242"/>
    </row>
    <row r="7037" spans="439:453">
      <c r="PW7037" s="242"/>
      <c r="PX7037" s="242"/>
      <c r="PY7037" s="242"/>
      <c r="PZ7037" s="242"/>
      <c r="QA7037" s="242"/>
      <c r="QB7037" s="242"/>
      <c r="QC7037" s="242"/>
      <c r="QD7037" s="242"/>
      <c r="QE7037" s="242"/>
      <c r="QF7037" s="242"/>
      <c r="QG7037" s="242"/>
      <c r="QH7037" s="242"/>
      <c r="QI7037" s="242"/>
      <c r="QJ7037" s="242"/>
      <c r="QK7037" s="242"/>
    </row>
    <row r="7038" spans="439:453">
      <c r="PW7038" s="242"/>
      <c r="PX7038" s="242"/>
      <c r="PY7038" s="242"/>
      <c r="PZ7038" s="242"/>
      <c r="QA7038" s="242"/>
      <c r="QB7038" s="242"/>
      <c r="QC7038" s="242"/>
      <c r="QD7038" s="242"/>
      <c r="QE7038" s="242"/>
      <c r="QF7038" s="242"/>
      <c r="QG7038" s="242"/>
      <c r="QH7038" s="242"/>
      <c r="QI7038" s="242"/>
      <c r="QJ7038" s="242"/>
      <c r="QK7038" s="242"/>
    </row>
    <row r="7039" spans="439:453">
      <c r="PW7039" s="242"/>
      <c r="PX7039" s="242"/>
      <c r="PY7039" s="242"/>
      <c r="PZ7039" s="242"/>
      <c r="QA7039" s="242"/>
      <c r="QB7039" s="242"/>
      <c r="QC7039" s="242"/>
      <c r="QD7039" s="242"/>
      <c r="QE7039" s="242"/>
      <c r="QF7039" s="242"/>
      <c r="QG7039" s="242"/>
      <c r="QH7039" s="242"/>
      <c r="QI7039" s="242"/>
      <c r="QJ7039" s="242"/>
      <c r="QK7039" s="242"/>
    </row>
    <row r="7040" spans="439:453">
      <c r="PW7040" s="242"/>
      <c r="PX7040" s="242"/>
      <c r="PY7040" s="242"/>
      <c r="PZ7040" s="242"/>
      <c r="QA7040" s="242"/>
      <c r="QB7040" s="242"/>
      <c r="QC7040" s="242"/>
      <c r="QD7040" s="242"/>
      <c r="QE7040" s="242"/>
      <c r="QF7040" s="242"/>
      <c r="QG7040" s="242"/>
      <c r="QH7040" s="242"/>
      <c r="QI7040" s="242"/>
      <c r="QJ7040" s="242"/>
      <c r="QK7040" s="242"/>
    </row>
    <row r="7041" spans="439:453">
      <c r="PW7041" s="242"/>
      <c r="PX7041" s="242"/>
      <c r="PY7041" s="242"/>
      <c r="PZ7041" s="242"/>
      <c r="QA7041" s="242"/>
      <c r="QB7041" s="242"/>
      <c r="QC7041" s="242"/>
      <c r="QD7041" s="242"/>
      <c r="QE7041" s="242"/>
      <c r="QF7041" s="242"/>
      <c r="QG7041" s="242"/>
      <c r="QH7041" s="242"/>
      <c r="QI7041" s="242"/>
      <c r="QJ7041" s="242"/>
      <c r="QK7041" s="242"/>
    </row>
    <row r="7042" spans="439:453">
      <c r="PW7042" s="242"/>
      <c r="PX7042" s="242"/>
      <c r="PY7042" s="242"/>
      <c r="PZ7042" s="242"/>
      <c r="QA7042" s="242"/>
      <c r="QB7042" s="242"/>
      <c r="QC7042" s="242"/>
      <c r="QD7042" s="242"/>
      <c r="QE7042" s="242"/>
      <c r="QF7042" s="242"/>
      <c r="QG7042" s="242"/>
      <c r="QH7042" s="242"/>
      <c r="QI7042" s="242"/>
      <c r="QJ7042" s="242"/>
      <c r="QK7042" s="242"/>
    </row>
    <row r="7043" spans="439:453">
      <c r="PW7043" s="242"/>
      <c r="PX7043" s="242"/>
      <c r="PY7043" s="242"/>
      <c r="PZ7043" s="242"/>
      <c r="QA7043" s="242"/>
      <c r="QB7043" s="242"/>
      <c r="QC7043" s="242"/>
      <c r="QD7043" s="242"/>
      <c r="QE7043" s="242"/>
      <c r="QF7043" s="242"/>
      <c r="QG7043" s="242"/>
      <c r="QH7043" s="242"/>
      <c r="QI7043" s="242"/>
      <c r="QJ7043" s="242"/>
      <c r="QK7043" s="242"/>
    </row>
    <row r="7044" spans="439:453">
      <c r="PW7044" s="242"/>
      <c r="PX7044" s="242"/>
      <c r="PY7044" s="242"/>
      <c r="PZ7044" s="242"/>
      <c r="QA7044" s="242"/>
      <c r="QB7044" s="242"/>
      <c r="QC7044" s="242"/>
      <c r="QD7044" s="242"/>
      <c r="QE7044" s="242"/>
      <c r="QF7044" s="242"/>
      <c r="QG7044" s="242"/>
      <c r="QH7044" s="242"/>
      <c r="QI7044" s="242"/>
      <c r="QJ7044" s="242"/>
      <c r="QK7044" s="242"/>
    </row>
    <row r="7045" spans="439:453">
      <c r="PW7045" s="242"/>
      <c r="PX7045" s="242"/>
      <c r="PY7045" s="242"/>
      <c r="PZ7045" s="242"/>
      <c r="QA7045" s="242"/>
      <c r="QB7045" s="242"/>
      <c r="QC7045" s="242"/>
      <c r="QD7045" s="242"/>
      <c r="QE7045" s="242"/>
      <c r="QF7045" s="242"/>
      <c r="QG7045" s="242"/>
      <c r="QH7045" s="242"/>
      <c r="QI7045" s="242"/>
      <c r="QJ7045" s="242"/>
      <c r="QK7045" s="242"/>
    </row>
    <row r="7046" spans="439:453">
      <c r="PW7046" s="242"/>
      <c r="PX7046" s="242"/>
      <c r="PY7046" s="242"/>
      <c r="PZ7046" s="242"/>
      <c r="QA7046" s="242"/>
      <c r="QB7046" s="242"/>
      <c r="QC7046" s="242"/>
      <c r="QD7046" s="242"/>
      <c r="QE7046" s="242"/>
      <c r="QF7046" s="242"/>
      <c r="QG7046" s="242"/>
      <c r="QH7046" s="242"/>
      <c r="QI7046" s="242"/>
      <c r="QJ7046" s="242"/>
      <c r="QK7046" s="242"/>
    </row>
    <row r="7047" spans="439:453">
      <c r="PW7047" s="242"/>
      <c r="PX7047" s="242"/>
      <c r="PY7047" s="242"/>
      <c r="PZ7047" s="242"/>
      <c r="QA7047" s="242"/>
      <c r="QB7047" s="242"/>
      <c r="QC7047" s="242"/>
      <c r="QD7047" s="242"/>
      <c r="QE7047" s="242"/>
      <c r="QF7047" s="242"/>
      <c r="QG7047" s="242"/>
      <c r="QH7047" s="242"/>
      <c r="QI7047" s="242"/>
      <c r="QJ7047" s="242"/>
      <c r="QK7047" s="242"/>
    </row>
    <row r="7048" spans="439:453">
      <c r="PW7048" s="242"/>
      <c r="PX7048" s="242"/>
      <c r="PY7048" s="242"/>
      <c r="PZ7048" s="242"/>
      <c r="QA7048" s="242"/>
      <c r="QB7048" s="242"/>
      <c r="QC7048" s="242"/>
      <c r="QD7048" s="242"/>
      <c r="QE7048" s="242"/>
      <c r="QF7048" s="242"/>
      <c r="QG7048" s="242"/>
      <c r="QH7048" s="242"/>
      <c r="QI7048" s="242"/>
      <c r="QJ7048" s="242"/>
      <c r="QK7048" s="242"/>
    </row>
    <row r="7049" spans="439:453">
      <c r="PW7049" s="242"/>
      <c r="PX7049" s="242"/>
      <c r="PY7049" s="242"/>
      <c r="PZ7049" s="242"/>
      <c r="QA7049" s="242"/>
      <c r="QB7049" s="242"/>
      <c r="QC7049" s="242"/>
      <c r="QD7049" s="242"/>
      <c r="QE7049" s="242"/>
      <c r="QF7049" s="242"/>
      <c r="QG7049" s="242"/>
      <c r="QH7049" s="242"/>
      <c r="QI7049" s="242"/>
      <c r="QJ7049" s="242"/>
      <c r="QK7049" s="242"/>
    </row>
    <row r="7050" spans="439:453">
      <c r="PW7050" s="242"/>
      <c r="PX7050" s="242"/>
      <c r="PY7050" s="242"/>
      <c r="PZ7050" s="242"/>
      <c r="QA7050" s="242"/>
      <c r="QB7050" s="242"/>
      <c r="QC7050" s="242"/>
      <c r="QD7050" s="242"/>
      <c r="QE7050" s="242"/>
      <c r="QF7050" s="242"/>
      <c r="QG7050" s="242"/>
      <c r="QH7050" s="242"/>
      <c r="QI7050" s="242"/>
      <c r="QJ7050" s="242"/>
      <c r="QK7050" s="242"/>
    </row>
    <row r="7051" spans="439:453">
      <c r="PW7051" s="242"/>
      <c r="PX7051" s="242"/>
      <c r="PY7051" s="242"/>
      <c r="PZ7051" s="242"/>
      <c r="QA7051" s="242"/>
      <c r="QB7051" s="242"/>
      <c r="QC7051" s="242"/>
      <c r="QD7051" s="242"/>
      <c r="QE7051" s="242"/>
      <c r="QF7051" s="242"/>
      <c r="QG7051" s="242"/>
      <c r="QH7051" s="242"/>
      <c r="QI7051" s="242"/>
      <c r="QJ7051" s="242"/>
      <c r="QK7051" s="242"/>
    </row>
    <row r="7052" spans="439:453">
      <c r="PW7052" s="242"/>
      <c r="PX7052" s="242"/>
      <c r="PY7052" s="242"/>
      <c r="PZ7052" s="242"/>
      <c r="QA7052" s="242"/>
      <c r="QB7052" s="242"/>
      <c r="QC7052" s="242"/>
      <c r="QD7052" s="242"/>
      <c r="QE7052" s="242"/>
      <c r="QF7052" s="242"/>
      <c r="QG7052" s="242"/>
      <c r="QH7052" s="242"/>
      <c r="QI7052" s="242"/>
      <c r="QJ7052" s="242"/>
      <c r="QK7052" s="242"/>
    </row>
    <row r="7053" spans="439:453">
      <c r="PW7053" s="242"/>
      <c r="PX7053" s="242"/>
      <c r="PY7053" s="242"/>
      <c r="PZ7053" s="242"/>
      <c r="QA7053" s="242"/>
      <c r="QB7053" s="242"/>
      <c r="QC7053" s="242"/>
      <c r="QD7053" s="242"/>
      <c r="QE7053" s="242"/>
      <c r="QF7053" s="242"/>
      <c r="QG7053" s="242"/>
      <c r="QH7053" s="242"/>
      <c r="QI7053" s="242"/>
      <c r="QJ7053" s="242"/>
      <c r="QK7053" s="242"/>
    </row>
    <row r="7054" spans="439:453">
      <c r="PW7054" s="242"/>
      <c r="PX7054" s="242"/>
      <c r="PY7054" s="242"/>
      <c r="PZ7054" s="242"/>
      <c r="QA7054" s="242"/>
      <c r="QB7054" s="242"/>
      <c r="QC7054" s="242"/>
      <c r="QD7054" s="242"/>
      <c r="QE7054" s="242"/>
      <c r="QF7054" s="242"/>
      <c r="QG7054" s="242"/>
      <c r="QH7054" s="242"/>
      <c r="QI7054" s="242"/>
      <c r="QJ7054" s="242"/>
      <c r="QK7054" s="242"/>
    </row>
    <row r="7055" spans="439:453">
      <c r="PW7055" s="242"/>
      <c r="PX7055" s="242"/>
      <c r="PY7055" s="242"/>
      <c r="PZ7055" s="242"/>
      <c r="QA7055" s="242"/>
      <c r="QB7055" s="242"/>
      <c r="QC7055" s="242"/>
      <c r="QD7055" s="242"/>
      <c r="QE7055" s="242"/>
      <c r="QF7055" s="242"/>
      <c r="QG7055" s="242"/>
      <c r="QH7055" s="242"/>
      <c r="QI7055" s="242"/>
      <c r="QJ7055" s="242"/>
      <c r="QK7055" s="242"/>
    </row>
    <row r="7056" spans="439:453">
      <c r="PW7056" s="242"/>
      <c r="PX7056" s="242"/>
      <c r="PY7056" s="242"/>
      <c r="PZ7056" s="242"/>
      <c r="QA7056" s="242"/>
      <c r="QB7056" s="242"/>
      <c r="QC7056" s="242"/>
      <c r="QD7056" s="242"/>
      <c r="QE7056" s="242"/>
      <c r="QF7056" s="242"/>
      <c r="QG7056" s="242"/>
      <c r="QH7056" s="242"/>
      <c r="QI7056" s="242"/>
      <c r="QJ7056" s="242"/>
      <c r="QK7056" s="242"/>
    </row>
    <row r="7057" spans="439:453">
      <c r="PW7057" s="242"/>
      <c r="PX7057" s="242"/>
      <c r="PY7057" s="242"/>
      <c r="PZ7057" s="242"/>
      <c r="QA7057" s="242"/>
      <c r="QB7057" s="242"/>
      <c r="QC7057" s="242"/>
      <c r="QD7057" s="242"/>
      <c r="QE7057" s="242"/>
      <c r="QF7057" s="242"/>
      <c r="QG7057" s="242"/>
      <c r="QH7057" s="242"/>
      <c r="QI7057" s="242"/>
      <c r="QJ7057" s="242"/>
      <c r="QK7057" s="242"/>
    </row>
    <row r="7058" spans="439:453">
      <c r="PW7058" s="242"/>
      <c r="PX7058" s="242"/>
      <c r="PY7058" s="242"/>
      <c r="PZ7058" s="242"/>
      <c r="QA7058" s="242"/>
      <c r="QB7058" s="242"/>
      <c r="QC7058" s="242"/>
      <c r="QD7058" s="242"/>
      <c r="QE7058" s="242"/>
      <c r="QF7058" s="242"/>
      <c r="QG7058" s="242"/>
      <c r="QH7058" s="242"/>
      <c r="QI7058" s="242"/>
      <c r="QJ7058" s="242"/>
      <c r="QK7058" s="242"/>
    </row>
    <row r="7059" spans="439:453">
      <c r="PW7059" s="242"/>
      <c r="PX7059" s="242"/>
      <c r="PY7059" s="242"/>
      <c r="PZ7059" s="242"/>
      <c r="QA7059" s="242"/>
      <c r="QB7059" s="242"/>
      <c r="QC7059" s="242"/>
      <c r="QD7059" s="242"/>
      <c r="QE7059" s="242"/>
      <c r="QF7059" s="242"/>
      <c r="QG7059" s="242"/>
      <c r="QH7059" s="242"/>
      <c r="QI7059" s="242"/>
      <c r="QJ7059" s="242"/>
      <c r="QK7059" s="242"/>
    </row>
    <row r="7060" spans="439:453">
      <c r="PW7060" s="242"/>
      <c r="PX7060" s="242"/>
      <c r="PY7060" s="242"/>
      <c r="PZ7060" s="242"/>
      <c r="QA7060" s="242"/>
      <c r="QB7060" s="242"/>
      <c r="QC7060" s="242"/>
      <c r="QD7060" s="242"/>
      <c r="QE7060" s="242"/>
      <c r="QF7060" s="242"/>
      <c r="QG7060" s="242"/>
      <c r="QH7060" s="242"/>
      <c r="QI7060" s="242"/>
      <c r="QJ7060" s="242"/>
      <c r="QK7060" s="242"/>
    </row>
    <row r="7061" spans="439:453">
      <c r="PW7061" s="242"/>
      <c r="PX7061" s="242"/>
      <c r="PY7061" s="242"/>
      <c r="PZ7061" s="242"/>
      <c r="QA7061" s="242"/>
      <c r="QB7061" s="242"/>
      <c r="QC7061" s="242"/>
      <c r="QD7061" s="242"/>
      <c r="QE7061" s="242"/>
      <c r="QF7061" s="242"/>
      <c r="QG7061" s="242"/>
      <c r="QH7061" s="242"/>
      <c r="QI7061" s="242"/>
      <c r="QJ7061" s="242"/>
      <c r="QK7061" s="242"/>
    </row>
    <row r="7062" spans="439:453">
      <c r="PW7062" s="242"/>
      <c r="PX7062" s="242"/>
      <c r="PY7062" s="242"/>
      <c r="PZ7062" s="242"/>
      <c r="QA7062" s="242"/>
      <c r="QB7062" s="242"/>
      <c r="QC7062" s="242"/>
      <c r="QD7062" s="242"/>
      <c r="QE7062" s="242"/>
      <c r="QF7062" s="242"/>
      <c r="QG7062" s="242"/>
      <c r="QH7062" s="242"/>
      <c r="QI7062" s="242"/>
      <c r="QJ7062" s="242"/>
      <c r="QK7062" s="242"/>
    </row>
    <row r="7063" spans="439:453">
      <c r="PW7063" s="242"/>
      <c r="PX7063" s="242"/>
      <c r="PY7063" s="242"/>
      <c r="PZ7063" s="242"/>
      <c r="QA7063" s="242"/>
      <c r="QB7063" s="242"/>
      <c r="QC7063" s="242"/>
      <c r="QD7063" s="242"/>
      <c r="QE7063" s="242"/>
      <c r="QF7063" s="242"/>
      <c r="QG7063" s="242"/>
      <c r="QH7063" s="242"/>
      <c r="QI7063" s="242"/>
      <c r="QJ7063" s="242"/>
      <c r="QK7063" s="242"/>
    </row>
    <row r="7064" spans="439:453">
      <c r="PW7064" s="242"/>
      <c r="PX7064" s="242"/>
      <c r="PY7064" s="242"/>
      <c r="PZ7064" s="242"/>
      <c r="QA7064" s="242"/>
      <c r="QB7064" s="242"/>
      <c r="QC7064" s="242"/>
      <c r="QD7064" s="242"/>
      <c r="QE7064" s="242"/>
      <c r="QF7064" s="242"/>
      <c r="QG7064" s="242"/>
      <c r="QH7064" s="242"/>
      <c r="QI7064" s="242"/>
      <c r="QJ7064" s="242"/>
      <c r="QK7064" s="242"/>
    </row>
    <row r="7065" spans="439:453">
      <c r="PW7065" s="242"/>
      <c r="PX7065" s="242"/>
      <c r="PY7065" s="242"/>
      <c r="PZ7065" s="242"/>
      <c r="QA7065" s="242"/>
      <c r="QB7065" s="242"/>
      <c r="QC7065" s="242"/>
      <c r="QD7065" s="242"/>
      <c r="QE7065" s="242"/>
      <c r="QF7065" s="242"/>
      <c r="QG7065" s="242"/>
      <c r="QH7065" s="242"/>
      <c r="QI7065" s="242"/>
      <c r="QJ7065" s="242"/>
      <c r="QK7065" s="242"/>
    </row>
    <row r="7066" spans="439:453">
      <c r="PW7066" s="242"/>
      <c r="PX7066" s="242"/>
      <c r="PY7066" s="242"/>
      <c r="PZ7066" s="242"/>
      <c r="QA7066" s="242"/>
      <c r="QB7066" s="242"/>
      <c r="QC7066" s="242"/>
      <c r="QD7066" s="242"/>
      <c r="QE7066" s="242"/>
      <c r="QF7066" s="242"/>
      <c r="QG7066" s="242"/>
      <c r="QH7066" s="242"/>
      <c r="QI7066" s="242"/>
      <c r="QJ7066" s="242"/>
      <c r="QK7066" s="242"/>
    </row>
    <row r="7067" spans="439:453">
      <c r="PW7067" s="242"/>
      <c r="PX7067" s="242"/>
      <c r="PY7067" s="242"/>
      <c r="PZ7067" s="242"/>
      <c r="QA7067" s="242"/>
      <c r="QB7067" s="242"/>
      <c r="QC7067" s="242"/>
      <c r="QD7067" s="242"/>
      <c r="QE7067" s="242"/>
      <c r="QF7067" s="242"/>
      <c r="QG7067" s="242"/>
      <c r="QH7067" s="242"/>
      <c r="QI7067" s="242"/>
      <c r="QJ7067" s="242"/>
      <c r="QK7067" s="242"/>
    </row>
    <row r="7068" spans="439:453">
      <c r="PW7068" s="242"/>
      <c r="PX7068" s="242"/>
      <c r="PY7068" s="242"/>
      <c r="PZ7068" s="242"/>
      <c r="QA7068" s="242"/>
      <c r="QB7068" s="242"/>
      <c r="QC7068" s="242"/>
      <c r="QD7068" s="242"/>
      <c r="QE7068" s="242"/>
      <c r="QF7068" s="242"/>
      <c r="QG7068" s="242"/>
      <c r="QH7068" s="242"/>
      <c r="QI7068" s="242"/>
      <c r="QJ7068" s="242"/>
      <c r="QK7068" s="242"/>
    </row>
    <row r="7069" spans="439:453">
      <c r="PW7069" s="242"/>
      <c r="PX7069" s="242"/>
      <c r="PY7069" s="242"/>
      <c r="PZ7069" s="242"/>
      <c r="QA7069" s="242"/>
      <c r="QB7069" s="242"/>
      <c r="QC7069" s="242"/>
      <c r="QD7069" s="242"/>
      <c r="QE7069" s="242"/>
      <c r="QF7069" s="242"/>
      <c r="QG7069" s="242"/>
      <c r="QH7069" s="242"/>
      <c r="QI7069" s="242"/>
      <c r="QJ7069" s="242"/>
      <c r="QK7069" s="242"/>
    </row>
    <row r="7070" spans="439:453">
      <c r="PW7070" s="242"/>
      <c r="PX7070" s="242"/>
      <c r="PY7070" s="242"/>
      <c r="PZ7070" s="242"/>
      <c r="QA7070" s="242"/>
      <c r="QB7070" s="242"/>
      <c r="QC7070" s="242"/>
      <c r="QD7070" s="242"/>
      <c r="QE7070" s="242"/>
      <c r="QF7070" s="242"/>
      <c r="QG7070" s="242"/>
      <c r="QH7070" s="242"/>
      <c r="QI7070" s="242"/>
      <c r="QJ7070" s="242"/>
      <c r="QK7070" s="242"/>
    </row>
    <row r="7071" spans="439:453">
      <c r="PW7071" s="242"/>
      <c r="PX7071" s="242"/>
      <c r="PY7071" s="242"/>
      <c r="PZ7071" s="242"/>
      <c r="QA7071" s="242"/>
      <c r="QB7071" s="242"/>
      <c r="QC7071" s="242"/>
      <c r="QD7071" s="242"/>
      <c r="QE7071" s="242"/>
      <c r="QF7071" s="242"/>
      <c r="QG7071" s="242"/>
      <c r="QH7071" s="242"/>
      <c r="QI7071" s="242"/>
      <c r="QJ7071" s="242"/>
      <c r="QK7071" s="242"/>
    </row>
    <row r="7072" spans="439:453">
      <c r="PW7072" s="242"/>
      <c r="PX7072" s="242"/>
      <c r="PY7072" s="242"/>
      <c r="PZ7072" s="242"/>
      <c r="QA7072" s="242"/>
      <c r="QB7072" s="242"/>
      <c r="QC7072" s="242"/>
      <c r="QD7072" s="242"/>
      <c r="QE7072" s="242"/>
      <c r="QF7072" s="242"/>
      <c r="QG7072" s="242"/>
      <c r="QH7072" s="242"/>
      <c r="QI7072" s="242"/>
      <c r="QJ7072" s="242"/>
      <c r="QK7072" s="242"/>
    </row>
    <row r="7073" spans="439:453">
      <c r="PW7073" s="242"/>
      <c r="PX7073" s="242"/>
      <c r="PY7073" s="242"/>
      <c r="PZ7073" s="242"/>
      <c r="QA7073" s="242"/>
      <c r="QB7073" s="242"/>
      <c r="QC7073" s="242"/>
      <c r="QD7073" s="242"/>
      <c r="QE7073" s="242"/>
      <c r="QF7073" s="242"/>
      <c r="QG7073" s="242"/>
      <c r="QH7073" s="242"/>
      <c r="QI7073" s="242"/>
      <c r="QJ7073" s="242"/>
      <c r="QK7073" s="242"/>
    </row>
    <row r="7074" spans="439:453">
      <c r="PW7074" s="242"/>
      <c r="PX7074" s="242"/>
      <c r="PY7074" s="242"/>
      <c r="PZ7074" s="242"/>
      <c r="QA7074" s="242"/>
      <c r="QB7074" s="242"/>
      <c r="QC7074" s="242"/>
      <c r="QD7074" s="242"/>
      <c r="QE7074" s="242"/>
      <c r="QF7074" s="242"/>
      <c r="QG7074" s="242"/>
      <c r="QH7074" s="242"/>
      <c r="QI7074" s="242"/>
      <c r="QJ7074" s="242"/>
      <c r="QK7074" s="242"/>
    </row>
    <row r="7075" spans="439:453">
      <c r="PW7075" s="242"/>
      <c r="PX7075" s="242"/>
      <c r="PY7075" s="242"/>
      <c r="PZ7075" s="242"/>
      <c r="QA7075" s="242"/>
      <c r="QB7075" s="242"/>
      <c r="QC7075" s="242"/>
      <c r="QD7075" s="242"/>
      <c r="QE7075" s="242"/>
      <c r="QF7075" s="242"/>
      <c r="QG7075" s="242"/>
      <c r="QH7075" s="242"/>
      <c r="QI7075" s="242"/>
      <c r="QJ7075" s="242"/>
      <c r="QK7075" s="242"/>
    </row>
    <row r="7076" spans="439:453">
      <c r="PW7076" s="242"/>
      <c r="PX7076" s="242"/>
      <c r="PY7076" s="242"/>
      <c r="PZ7076" s="242"/>
      <c r="QA7076" s="242"/>
      <c r="QB7076" s="242"/>
      <c r="QC7076" s="242"/>
      <c r="QD7076" s="242"/>
      <c r="QE7076" s="242"/>
      <c r="QF7076" s="242"/>
      <c r="QG7076" s="242"/>
      <c r="QH7076" s="242"/>
      <c r="QI7076" s="242"/>
      <c r="QJ7076" s="242"/>
      <c r="QK7076" s="242"/>
    </row>
    <row r="7077" spans="439:453">
      <c r="PW7077" s="242"/>
      <c r="PX7077" s="242"/>
      <c r="PY7077" s="242"/>
      <c r="PZ7077" s="242"/>
      <c r="QA7077" s="242"/>
      <c r="QB7077" s="242"/>
      <c r="QC7077" s="242"/>
      <c r="QD7077" s="242"/>
      <c r="QE7077" s="242"/>
      <c r="QF7077" s="242"/>
      <c r="QG7077" s="242"/>
      <c r="QH7077" s="242"/>
      <c r="QI7077" s="242"/>
      <c r="QJ7077" s="242"/>
      <c r="QK7077" s="242"/>
    </row>
    <row r="7078" spans="439:453">
      <c r="PW7078" s="242"/>
      <c r="PX7078" s="242"/>
      <c r="PY7078" s="242"/>
      <c r="PZ7078" s="242"/>
      <c r="QA7078" s="242"/>
      <c r="QB7078" s="242"/>
      <c r="QC7078" s="242"/>
      <c r="QD7078" s="242"/>
      <c r="QE7078" s="242"/>
      <c r="QF7078" s="242"/>
      <c r="QG7078" s="242"/>
      <c r="QH7078" s="242"/>
      <c r="QI7078" s="242"/>
      <c r="QJ7078" s="242"/>
      <c r="QK7078" s="242"/>
    </row>
    <row r="7079" spans="439:453">
      <c r="PW7079" s="242"/>
      <c r="PX7079" s="242"/>
      <c r="PY7079" s="242"/>
      <c r="PZ7079" s="242"/>
      <c r="QA7079" s="242"/>
      <c r="QB7079" s="242"/>
      <c r="QC7079" s="242"/>
      <c r="QD7079" s="242"/>
      <c r="QE7079" s="242"/>
      <c r="QF7079" s="242"/>
      <c r="QG7079" s="242"/>
      <c r="QH7079" s="242"/>
      <c r="QI7079" s="242"/>
      <c r="QJ7079" s="242"/>
      <c r="QK7079" s="242"/>
    </row>
    <row r="7080" spans="439:453">
      <c r="PW7080" s="242"/>
      <c r="PX7080" s="242"/>
      <c r="PY7080" s="242"/>
      <c r="PZ7080" s="242"/>
      <c r="QA7080" s="242"/>
      <c r="QB7080" s="242"/>
      <c r="QC7080" s="242"/>
      <c r="QD7080" s="242"/>
      <c r="QE7080" s="242"/>
      <c r="QF7080" s="242"/>
      <c r="QG7080" s="242"/>
      <c r="QH7080" s="242"/>
      <c r="QI7080" s="242"/>
      <c r="QJ7080" s="242"/>
      <c r="QK7080" s="242"/>
    </row>
    <row r="7081" spans="439:453">
      <c r="PW7081" s="242"/>
      <c r="PX7081" s="242"/>
      <c r="PY7081" s="242"/>
      <c r="PZ7081" s="242"/>
      <c r="QA7081" s="242"/>
      <c r="QB7081" s="242"/>
      <c r="QC7081" s="242"/>
      <c r="QD7081" s="242"/>
      <c r="QE7081" s="242"/>
      <c r="QF7081" s="242"/>
      <c r="QG7081" s="242"/>
      <c r="QH7081" s="242"/>
      <c r="QI7081" s="242"/>
      <c r="QJ7081" s="242"/>
      <c r="QK7081" s="242"/>
    </row>
    <row r="7082" spans="439:453">
      <c r="PW7082" s="242"/>
      <c r="PX7082" s="242"/>
      <c r="PY7082" s="242"/>
      <c r="PZ7082" s="242"/>
      <c r="QA7082" s="242"/>
      <c r="QB7082" s="242"/>
      <c r="QC7082" s="242"/>
      <c r="QD7082" s="242"/>
      <c r="QE7082" s="242"/>
      <c r="QF7082" s="242"/>
      <c r="QG7082" s="242"/>
      <c r="QH7082" s="242"/>
      <c r="QI7082" s="242"/>
      <c r="QJ7082" s="242"/>
      <c r="QK7082" s="242"/>
    </row>
    <row r="7083" spans="439:453">
      <c r="PW7083" s="242"/>
      <c r="PX7083" s="242"/>
      <c r="PY7083" s="242"/>
      <c r="PZ7083" s="242"/>
      <c r="QA7083" s="242"/>
      <c r="QB7083" s="242"/>
      <c r="QC7083" s="242"/>
      <c r="QD7083" s="242"/>
      <c r="QE7083" s="242"/>
      <c r="QF7083" s="242"/>
      <c r="QG7083" s="242"/>
      <c r="QH7083" s="242"/>
      <c r="QI7083" s="242"/>
      <c r="QJ7083" s="242"/>
      <c r="QK7083" s="242"/>
    </row>
    <row r="7084" spans="439:453">
      <c r="PW7084" s="242"/>
      <c r="PX7084" s="242"/>
      <c r="PY7084" s="242"/>
      <c r="PZ7084" s="242"/>
      <c r="QA7084" s="242"/>
      <c r="QB7084" s="242"/>
      <c r="QC7084" s="242"/>
      <c r="QD7084" s="242"/>
      <c r="QE7084" s="242"/>
      <c r="QF7084" s="242"/>
      <c r="QG7084" s="242"/>
      <c r="QH7084" s="242"/>
      <c r="QI7084" s="242"/>
      <c r="QJ7084" s="242"/>
      <c r="QK7084" s="242"/>
    </row>
    <row r="7085" spans="439:453">
      <c r="PW7085" s="242"/>
      <c r="PX7085" s="242"/>
      <c r="PY7085" s="242"/>
      <c r="PZ7085" s="242"/>
      <c r="QA7085" s="242"/>
      <c r="QB7085" s="242"/>
      <c r="QC7085" s="242"/>
      <c r="QD7085" s="242"/>
      <c r="QE7085" s="242"/>
      <c r="QF7085" s="242"/>
      <c r="QG7085" s="242"/>
      <c r="QH7085" s="242"/>
      <c r="QI7085" s="242"/>
      <c r="QJ7085" s="242"/>
      <c r="QK7085" s="242"/>
    </row>
    <row r="7086" spans="439:453">
      <c r="PW7086" s="242"/>
      <c r="PX7086" s="242"/>
      <c r="PY7086" s="242"/>
      <c r="PZ7086" s="242"/>
      <c r="QA7086" s="242"/>
      <c r="QB7086" s="242"/>
      <c r="QC7086" s="242"/>
      <c r="QD7086" s="242"/>
      <c r="QE7086" s="242"/>
      <c r="QF7086" s="242"/>
      <c r="QG7086" s="242"/>
      <c r="QH7086" s="242"/>
      <c r="QI7086" s="242"/>
      <c r="QJ7086" s="242"/>
      <c r="QK7086" s="242"/>
    </row>
    <row r="7087" spans="439:453">
      <c r="PW7087" s="242"/>
      <c r="PX7087" s="242"/>
      <c r="PY7087" s="242"/>
      <c r="PZ7087" s="242"/>
      <c r="QA7087" s="242"/>
      <c r="QB7087" s="242"/>
      <c r="QC7087" s="242"/>
      <c r="QD7087" s="242"/>
      <c r="QE7087" s="242"/>
      <c r="QF7087" s="242"/>
      <c r="QG7087" s="242"/>
      <c r="QH7087" s="242"/>
      <c r="QI7087" s="242"/>
      <c r="QJ7087" s="242"/>
      <c r="QK7087" s="242"/>
    </row>
    <row r="7088" spans="439:453">
      <c r="PW7088" s="242"/>
      <c r="PX7088" s="242"/>
      <c r="PY7088" s="242"/>
      <c r="PZ7088" s="242"/>
      <c r="QA7088" s="242"/>
      <c r="QB7088" s="242"/>
      <c r="QC7088" s="242"/>
      <c r="QD7088" s="242"/>
      <c r="QE7088" s="242"/>
      <c r="QF7088" s="242"/>
      <c r="QG7088" s="242"/>
      <c r="QH7088" s="242"/>
      <c r="QI7088" s="242"/>
      <c r="QJ7088" s="242"/>
      <c r="QK7088" s="242"/>
    </row>
    <row r="7089" spans="439:453">
      <c r="PW7089" s="242"/>
      <c r="PX7089" s="242"/>
      <c r="PY7089" s="242"/>
      <c r="PZ7089" s="242"/>
      <c r="QA7089" s="242"/>
      <c r="QB7089" s="242"/>
      <c r="QC7089" s="242"/>
      <c r="QD7089" s="242"/>
      <c r="QE7089" s="242"/>
      <c r="QF7089" s="242"/>
      <c r="QG7089" s="242"/>
      <c r="QH7089" s="242"/>
      <c r="QI7089" s="242"/>
      <c r="QJ7089" s="242"/>
      <c r="QK7089" s="242"/>
    </row>
    <row r="7090" spans="439:453">
      <c r="PW7090" s="242"/>
      <c r="PX7090" s="242"/>
      <c r="PY7090" s="242"/>
      <c r="PZ7090" s="242"/>
      <c r="QA7090" s="242"/>
      <c r="QB7090" s="242"/>
      <c r="QC7090" s="242"/>
      <c r="QD7090" s="242"/>
      <c r="QE7090" s="242"/>
      <c r="QF7090" s="242"/>
      <c r="QG7090" s="242"/>
      <c r="QH7090" s="242"/>
      <c r="QI7090" s="242"/>
      <c r="QJ7090" s="242"/>
      <c r="QK7090" s="242"/>
    </row>
    <row r="7091" spans="439:453">
      <c r="PW7091" s="242"/>
      <c r="PX7091" s="242"/>
      <c r="PY7091" s="242"/>
      <c r="PZ7091" s="242"/>
      <c r="QA7091" s="242"/>
      <c r="QB7091" s="242"/>
      <c r="QC7091" s="242"/>
      <c r="QD7091" s="242"/>
      <c r="QE7091" s="242"/>
      <c r="QF7091" s="242"/>
      <c r="QG7091" s="242"/>
      <c r="QH7091" s="242"/>
      <c r="QI7091" s="242"/>
      <c r="QJ7091" s="242"/>
      <c r="QK7091" s="242"/>
    </row>
    <row r="7092" spans="439:453">
      <c r="PW7092" s="242"/>
      <c r="PX7092" s="242"/>
      <c r="PY7092" s="242"/>
      <c r="PZ7092" s="242"/>
      <c r="QA7092" s="242"/>
      <c r="QB7092" s="242"/>
      <c r="QC7092" s="242"/>
      <c r="QD7092" s="242"/>
      <c r="QE7092" s="242"/>
      <c r="QF7092" s="242"/>
      <c r="QG7092" s="242"/>
      <c r="QH7092" s="242"/>
      <c r="QI7092" s="242"/>
      <c r="QJ7092" s="242"/>
      <c r="QK7092" s="242"/>
    </row>
    <row r="7093" spans="439:453">
      <c r="PW7093" s="242"/>
      <c r="PX7093" s="242"/>
      <c r="PY7093" s="242"/>
      <c r="PZ7093" s="242"/>
      <c r="QA7093" s="242"/>
      <c r="QB7093" s="242"/>
      <c r="QC7093" s="242"/>
      <c r="QD7093" s="242"/>
      <c r="QE7093" s="242"/>
      <c r="QF7093" s="242"/>
      <c r="QG7093" s="242"/>
      <c r="QH7093" s="242"/>
      <c r="QI7093" s="242"/>
      <c r="QJ7093" s="242"/>
      <c r="QK7093" s="242"/>
    </row>
    <row r="7094" spans="439:453">
      <c r="PW7094" s="242"/>
      <c r="PX7094" s="242"/>
      <c r="PY7094" s="242"/>
      <c r="PZ7094" s="242"/>
      <c r="QA7094" s="242"/>
      <c r="QB7094" s="242"/>
      <c r="QC7094" s="242"/>
      <c r="QD7094" s="242"/>
      <c r="QE7094" s="242"/>
      <c r="QF7094" s="242"/>
      <c r="QG7094" s="242"/>
      <c r="QH7094" s="242"/>
      <c r="QI7094" s="242"/>
      <c r="QJ7094" s="242"/>
      <c r="QK7094" s="242"/>
    </row>
    <row r="7095" spans="439:453">
      <c r="PW7095" s="242"/>
      <c r="PX7095" s="242"/>
      <c r="PY7095" s="242"/>
      <c r="PZ7095" s="242"/>
      <c r="QA7095" s="242"/>
      <c r="QB7095" s="242"/>
      <c r="QC7095" s="242"/>
      <c r="QD7095" s="242"/>
      <c r="QE7095" s="242"/>
      <c r="QF7095" s="242"/>
      <c r="QG7095" s="242"/>
      <c r="QH7095" s="242"/>
      <c r="QI7095" s="242"/>
      <c r="QJ7095" s="242"/>
      <c r="QK7095" s="242"/>
    </row>
    <row r="7096" spans="439:453">
      <c r="PW7096" s="242"/>
      <c r="PX7096" s="242"/>
      <c r="PY7096" s="242"/>
      <c r="PZ7096" s="242"/>
      <c r="QA7096" s="242"/>
      <c r="QB7096" s="242"/>
      <c r="QC7096" s="242"/>
      <c r="QD7096" s="242"/>
      <c r="QE7096" s="242"/>
      <c r="QF7096" s="242"/>
      <c r="QG7096" s="242"/>
      <c r="QH7096" s="242"/>
      <c r="QI7096" s="242"/>
      <c r="QJ7096" s="242"/>
      <c r="QK7096" s="242"/>
    </row>
    <row r="7097" spans="439:453">
      <c r="PW7097" s="242"/>
      <c r="PX7097" s="242"/>
      <c r="PY7097" s="242"/>
      <c r="PZ7097" s="242"/>
      <c r="QA7097" s="242"/>
      <c r="QB7097" s="242"/>
      <c r="QC7097" s="242"/>
      <c r="QD7097" s="242"/>
      <c r="QE7097" s="242"/>
      <c r="QF7097" s="242"/>
      <c r="QG7097" s="242"/>
      <c r="QH7097" s="242"/>
      <c r="QI7097" s="242"/>
      <c r="QJ7097" s="242"/>
      <c r="QK7097" s="242"/>
    </row>
    <row r="7098" spans="439:453">
      <c r="PW7098" s="242"/>
      <c r="PX7098" s="242"/>
      <c r="PY7098" s="242"/>
      <c r="PZ7098" s="242"/>
      <c r="QA7098" s="242"/>
      <c r="QB7098" s="242"/>
      <c r="QC7098" s="242"/>
      <c r="QD7098" s="242"/>
      <c r="QE7098" s="242"/>
      <c r="QF7098" s="242"/>
      <c r="QG7098" s="242"/>
      <c r="QH7098" s="242"/>
      <c r="QI7098" s="242"/>
      <c r="QJ7098" s="242"/>
      <c r="QK7098" s="242"/>
    </row>
    <row r="7099" spans="439:453">
      <c r="PW7099" s="242"/>
      <c r="PX7099" s="242"/>
      <c r="PY7099" s="242"/>
      <c r="PZ7099" s="242"/>
      <c r="QA7099" s="242"/>
      <c r="QB7099" s="242"/>
      <c r="QC7099" s="242"/>
      <c r="QD7099" s="242"/>
      <c r="QE7099" s="242"/>
      <c r="QF7099" s="242"/>
      <c r="QG7099" s="242"/>
      <c r="QH7099" s="242"/>
      <c r="QI7099" s="242"/>
      <c r="QJ7099" s="242"/>
      <c r="QK7099" s="242"/>
    </row>
    <row r="7100" spans="439:453">
      <c r="PW7100" s="242"/>
      <c r="PX7100" s="242"/>
      <c r="PY7100" s="242"/>
      <c r="PZ7100" s="242"/>
      <c r="QA7100" s="242"/>
      <c r="QB7100" s="242"/>
      <c r="QC7100" s="242"/>
      <c r="QD7100" s="242"/>
      <c r="QE7100" s="242"/>
      <c r="QF7100" s="242"/>
      <c r="QG7100" s="242"/>
      <c r="QH7100" s="242"/>
      <c r="QI7100" s="242"/>
      <c r="QJ7100" s="242"/>
      <c r="QK7100" s="242"/>
    </row>
    <row r="7101" spans="439:453">
      <c r="PW7101" s="242"/>
      <c r="PX7101" s="242"/>
      <c r="PY7101" s="242"/>
      <c r="PZ7101" s="242"/>
      <c r="QA7101" s="242"/>
      <c r="QB7101" s="242"/>
      <c r="QC7101" s="242"/>
      <c r="QD7101" s="242"/>
      <c r="QE7101" s="242"/>
      <c r="QF7101" s="242"/>
      <c r="QG7101" s="242"/>
      <c r="QH7101" s="242"/>
      <c r="QI7101" s="242"/>
      <c r="QJ7101" s="242"/>
      <c r="QK7101" s="242"/>
    </row>
    <row r="7102" spans="439:453">
      <c r="PW7102" s="242"/>
      <c r="PX7102" s="242"/>
      <c r="PY7102" s="242"/>
      <c r="PZ7102" s="242"/>
      <c r="QA7102" s="242"/>
      <c r="QB7102" s="242"/>
      <c r="QC7102" s="242"/>
      <c r="QD7102" s="242"/>
      <c r="QE7102" s="242"/>
      <c r="QF7102" s="242"/>
      <c r="QG7102" s="242"/>
      <c r="QH7102" s="242"/>
      <c r="QI7102" s="242"/>
      <c r="QJ7102" s="242"/>
      <c r="QK7102" s="242"/>
    </row>
    <row r="7103" spans="439:453">
      <c r="PW7103" s="242"/>
      <c r="PX7103" s="242"/>
      <c r="PY7103" s="242"/>
      <c r="PZ7103" s="242"/>
      <c r="QA7103" s="242"/>
      <c r="QB7103" s="242"/>
      <c r="QC7103" s="242"/>
      <c r="QD7103" s="242"/>
      <c r="QE7103" s="242"/>
      <c r="QF7103" s="242"/>
      <c r="QG7103" s="242"/>
      <c r="QH7103" s="242"/>
      <c r="QI7103" s="242"/>
      <c r="QJ7103" s="242"/>
      <c r="QK7103" s="242"/>
    </row>
    <row r="7104" spans="439:453">
      <c r="PW7104" s="242"/>
      <c r="PX7104" s="242"/>
      <c r="PY7104" s="242"/>
      <c r="PZ7104" s="242"/>
      <c r="QA7104" s="242"/>
      <c r="QB7104" s="242"/>
      <c r="QC7104" s="242"/>
      <c r="QD7104" s="242"/>
      <c r="QE7104" s="242"/>
      <c r="QF7104" s="242"/>
      <c r="QG7104" s="242"/>
      <c r="QH7104" s="242"/>
      <c r="QI7104" s="242"/>
      <c r="QJ7104" s="242"/>
      <c r="QK7104" s="242"/>
    </row>
    <row r="7105" spans="439:453">
      <c r="PW7105" s="242"/>
      <c r="PX7105" s="242"/>
      <c r="PY7105" s="242"/>
      <c r="PZ7105" s="242"/>
      <c r="QA7105" s="242"/>
      <c r="QB7105" s="242"/>
      <c r="QC7105" s="242"/>
      <c r="QD7105" s="242"/>
      <c r="QE7105" s="242"/>
      <c r="QF7105" s="242"/>
      <c r="QG7105" s="242"/>
      <c r="QH7105" s="242"/>
      <c r="QI7105" s="242"/>
      <c r="QJ7105" s="242"/>
      <c r="QK7105" s="242"/>
    </row>
    <row r="7106" spans="439:453">
      <c r="PW7106" s="242"/>
      <c r="PX7106" s="242"/>
      <c r="PY7106" s="242"/>
      <c r="PZ7106" s="242"/>
      <c r="QA7106" s="242"/>
      <c r="QB7106" s="242"/>
      <c r="QC7106" s="242"/>
      <c r="QD7106" s="242"/>
      <c r="QE7106" s="242"/>
      <c r="QF7106" s="242"/>
      <c r="QG7106" s="242"/>
      <c r="QH7106" s="242"/>
      <c r="QI7106" s="242"/>
      <c r="QJ7106" s="242"/>
      <c r="QK7106" s="242"/>
    </row>
    <row r="7107" spans="439:453">
      <c r="PW7107" s="242"/>
      <c r="PX7107" s="242"/>
      <c r="PY7107" s="242"/>
      <c r="PZ7107" s="242"/>
      <c r="QA7107" s="242"/>
      <c r="QB7107" s="242"/>
      <c r="QC7107" s="242"/>
      <c r="QD7107" s="242"/>
      <c r="QE7107" s="242"/>
      <c r="QF7107" s="242"/>
      <c r="QG7107" s="242"/>
      <c r="QH7107" s="242"/>
      <c r="QI7107" s="242"/>
      <c r="QJ7107" s="242"/>
      <c r="QK7107" s="242"/>
    </row>
    <row r="7108" spans="439:453">
      <c r="PW7108" s="242"/>
      <c r="PX7108" s="242"/>
      <c r="PY7108" s="242"/>
      <c r="PZ7108" s="242"/>
      <c r="QA7108" s="242"/>
      <c r="QB7108" s="242"/>
      <c r="QC7108" s="242"/>
      <c r="QD7108" s="242"/>
      <c r="QE7108" s="242"/>
      <c r="QF7108" s="242"/>
      <c r="QG7108" s="242"/>
      <c r="QH7108" s="242"/>
      <c r="QI7108" s="242"/>
      <c r="QJ7108" s="242"/>
      <c r="QK7108" s="242"/>
    </row>
    <row r="7109" spans="439:453">
      <c r="PW7109" s="242"/>
      <c r="PX7109" s="242"/>
      <c r="PY7109" s="242"/>
      <c r="PZ7109" s="242"/>
      <c r="QA7109" s="242"/>
      <c r="QB7109" s="242"/>
      <c r="QC7109" s="242"/>
      <c r="QD7109" s="242"/>
      <c r="QE7109" s="242"/>
      <c r="QF7109" s="242"/>
      <c r="QG7109" s="242"/>
      <c r="QH7109" s="242"/>
      <c r="QI7109" s="242"/>
      <c r="QJ7109" s="242"/>
      <c r="QK7109" s="242"/>
    </row>
    <row r="7110" spans="439:453">
      <c r="PW7110" s="242"/>
      <c r="PX7110" s="242"/>
      <c r="PY7110" s="242"/>
      <c r="PZ7110" s="242"/>
      <c r="QA7110" s="242"/>
      <c r="QB7110" s="242"/>
      <c r="QC7110" s="242"/>
      <c r="QD7110" s="242"/>
      <c r="QE7110" s="242"/>
      <c r="QF7110" s="242"/>
      <c r="QG7110" s="242"/>
      <c r="QH7110" s="242"/>
      <c r="QI7110" s="242"/>
      <c r="QJ7110" s="242"/>
      <c r="QK7110" s="242"/>
    </row>
    <row r="7111" spans="439:453">
      <c r="PW7111" s="242"/>
      <c r="PX7111" s="242"/>
      <c r="PY7111" s="242"/>
      <c r="PZ7111" s="242"/>
      <c r="QA7111" s="242"/>
      <c r="QB7111" s="242"/>
      <c r="QC7111" s="242"/>
      <c r="QD7111" s="242"/>
      <c r="QE7111" s="242"/>
      <c r="QF7111" s="242"/>
      <c r="QG7111" s="242"/>
      <c r="QH7111" s="242"/>
      <c r="QI7111" s="242"/>
      <c r="QJ7111" s="242"/>
      <c r="QK7111" s="242"/>
    </row>
    <row r="7112" spans="439:453">
      <c r="PW7112" s="242"/>
      <c r="PX7112" s="242"/>
      <c r="PY7112" s="242"/>
      <c r="PZ7112" s="242"/>
      <c r="QA7112" s="242"/>
      <c r="QB7112" s="242"/>
      <c r="QC7112" s="242"/>
      <c r="QD7112" s="242"/>
      <c r="QE7112" s="242"/>
      <c r="QF7112" s="242"/>
      <c r="QG7112" s="242"/>
      <c r="QH7112" s="242"/>
      <c r="QI7112" s="242"/>
      <c r="QJ7112" s="242"/>
      <c r="QK7112" s="242"/>
    </row>
    <row r="7113" spans="439:453">
      <c r="PW7113" s="242"/>
      <c r="PX7113" s="242"/>
      <c r="PY7113" s="242"/>
      <c r="PZ7113" s="242"/>
      <c r="QA7113" s="242"/>
      <c r="QB7113" s="242"/>
      <c r="QC7113" s="242"/>
      <c r="QD7113" s="242"/>
      <c r="QE7113" s="242"/>
      <c r="QF7113" s="242"/>
      <c r="QG7113" s="242"/>
      <c r="QH7113" s="242"/>
      <c r="QI7113" s="242"/>
      <c r="QJ7113" s="242"/>
      <c r="QK7113" s="242"/>
    </row>
    <row r="7114" spans="439:453">
      <c r="PW7114" s="242"/>
      <c r="PX7114" s="242"/>
      <c r="PY7114" s="242"/>
      <c r="PZ7114" s="242"/>
      <c r="QA7114" s="242"/>
      <c r="QB7114" s="242"/>
      <c r="QC7114" s="242"/>
      <c r="QD7114" s="242"/>
      <c r="QE7114" s="242"/>
      <c r="QF7114" s="242"/>
      <c r="QG7114" s="242"/>
      <c r="QH7114" s="242"/>
      <c r="QI7114" s="242"/>
      <c r="QJ7114" s="242"/>
      <c r="QK7114" s="242"/>
    </row>
    <row r="7115" spans="439:453">
      <c r="PW7115" s="242"/>
      <c r="PX7115" s="242"/>
      <c r="PY7115" s="242"/>
      <c r="PZ7115" s="242"/>
      <c r="QA7115" s="242"/>
      <c r="QB7115" s="242"/>
      <c r="QC7115" s="242"/>
      <c r="QD7115" s="242"/>
      <c r="QE7115" s="242"/>
      <c r="QF7115" s="242"/>
      <c r="QG7115" s="242"/>
      <c r="QH7115" s="242"/>
      <c r="QI7115" s="242"/>
      <c r="QJ7115" s="242"/>
      <c r="QK7115" s="242"/>
    </row>
    <row r="7116" spans="439:453">
      <c r="PW7116" s="242"/>
      <c r="PX7116" s="242"/>
      <c r="PY7116" s="242"/>
      <c r="PZ7116" s="242"/>
      <c r="QA7116" s="242"/>
      <c r="QB7116" s="242"/>
      <c r="QC7116" s="242"/>
      <c r="QD7116" s="242"/>
      <c r="QE7116" s="242"/>
      <c r="QF7116" s="242"/>
      <c r="QG7116" s="242"/>
      <c r="QH7116" s="242"/>
      <c r="QI7116" s="242"/>
      <c r="QJ7116" s="242"/>
      <c r="QK7116" s="242"/>
    </row>
    <row r="7117" spans="439:453">
      <c r="PW7117" s="242"/>
      <c r="PX7117" s="242"/>
      <c r="PY7117" s="242"/>
      <c r="PZ7117" s="242"/>
      <c r="QA7117" s="242"/>
      <c r="QB7117" s="242"/>
      <c r="QC7117" s="242"/>
      <c r="QD7117" s="242"/>
      <c r="QE7117" s="242"/>
      <c r="QF7117" s="242"/>
      <c r="QG7117" s="242"/>
      <c r="QH7117" s="242"/>
      <c r="QI7117" s="242"/>
      <c r="QJ7117" s="242"/>
      <c r="QK7117" s="242"/>
    </row>
    <row r="7118" spans="439:453">
      <c r="PW7118" s="242"/>
      <c r="PX7118" s="242"/>
      <c r="PY7118" s="242"/>
      <c r="PZ7118" s="242"/>
      <c r="QA7118" s="242"/>
      <c r="QB7118" s="242"/>
      <c r="QC7118" s="242"/>
      <c r="QD7118" s="242"/>
      <c r="QE7118" s="242"/>
      <c r="QF7118" s="242"/>
      <c r="QG7118" s="242"/>
      <c r="QH7118" s="242"/>
      <c r="QI7118" s="242"/>
      <c r="QJ7118" s="242"/>
      <c r="QK7118" s="242"/>
    </row>
    <row r="7119" spans="439:453">
      <c r="PW7119" s="242"/>
      <c r="PX7119" s="242"/>
      <c r="PY7119" s="242"/>
      <c r="PZ7119" s="242"/>
      <c r="QA7119" s="242"/>
      <c r="QB7119" s="242"/>
      <c r="QC7119" s="242"/>
      <c r="QD7119" s="242"/>
      <c r="QE7119" s="242"/>
      <c r="QF7119" s="242"/>
      <c r="QG7119" s="242"/>
      <c r="QH7119" s="242"/>
      <c r="QI7119" s="242"/>
      <c r="QJ7119" s="242"/>
      <c r="QK7119" s="242"/>
    </row>
    <row r="7120" spans="439:453">
      <c r="PW7120" s="242"/>
      <c r="PX7120" s="242"/>
      <c r="PY7120" s="242"/>
      <c r="PZ7120" s="242"/>
      <c r="QA7120" s="242"/>
      <c r="QB7120" s="242"/>
      <c r="QC7120" s="242"/>
      <c r="QD7120" s="242"/>
      <c r="QE7120" s="242"/>
      <c r="QF7120" s="242"/>
      <c r="QG7120" s="242"/>
      <c r="QH7120" s="242"/>
      <c r="QI7120" s="242"/>
      <c r="QJ7120" s="242"/>
      <c r="QK7120" s="242"/>
    </row>
    <row r="7121" spans="439:453">
      <c r="PW7121" s="242"/>
      <c r="PX7121" s="242"/>
      <c r="PY7121" s="242"/>
      <c r="PZ7121" s="242"/>
      <c r="QA7121" s="242"/>
      <c r="QB7121" s="242"/>
      <c r="QC7121" s="242"/>
      <c r="QD7121" s="242"/>
      <c r="QE7121" s="242"/>
      <c r="QF7121" s="242"/>
      <c r="QG7121" s="242"/>
      <c r="QH7121" s="242"/>
      <c r="QI7121" s="242"/>
      <c r="QJ7121" s="242"/>
      <c r="QK7121" s="242"/>
    </row>
    <row r="7122" spans="439:453">
      <c r="PW7122" s="242"/>
      <c r="PX7122" s="242"/>
      <c r="PY7122" s="242"/>
      <c r="PZ7122" s="242"/>
      <c r="QA7122" s="242"/>
      <c r="QB7122" s="242"/>
      <c r="QC7122" s="242"/>
      <c r="QD7122" s="242"/>
      <c r="QE7122" s="242"/>
      <c r="QF7122" s="242"/>
      <c r="QG7122" s="242"/>
      <c r="QH7122" s="242"/>
      <c r="QI7122" s="242"/>
      <c r="QJ7122" s="242"/>
      <c r="QK7122" s="242"/>
    </row>
    <row r="7123" spans="439:453">
      <c r="PW7123" s="242"/>
      <c r="PX7123" s="242"/>
      <c r="PY7123" s="242"/>
      <c r="PZ7123" s="242"/>
      <c r="QA7123" s="242"/>
      <c r="QB7123" s="242"/>
      <c r="QC7123" s="242"/>
      <c r="QD7123" s="242"/>
      <c r="QE7123" s="242"/>
      <c r="QF7123" s="242"/>
      <c r="QG7123" s="242"/>
      <c r="QH7123" s="242"/>
      <c r="QI7123" s="242"/>
      <c r="QJ7123" s="242"/>
      <c r="QK7123" s="242"/>
    </row>
    <row r="7124" spans="439:453">
      <c r="PW7124" s="242"/>
      <c r="PX7124" s="242"/>
      <c r="PY7124" s="242"/>
      <c r="PZ7124" s="242"/>
      <c r="QA7124" s="242"/>
      <c r="QB7124" s="242"/>
      <c r="QC7124" s="242"/>
      <c r="QD7124" s="242"/>
      <c r="QE7124" s="242"/>
      <c r="QF7124" s="242"/>
      <c r="QG7124" s="242"/>
      <c r="QH7124" s="242"/>
      <c r="QI7124" s="242"/>
      <c r="QJ7124" s="242"/>
      <c r="QK7124" s="242"/>
    </row>
    <row r="7125" spans="439:453">
      <c r="PW7125" s="242"/>
      <c r="PX7125" s="242"/>
      <c r="PY7125" s="242"/>
      <c r="PZ7125" s="242"/>
      <c r="QA7125" s="242"/>
      <c r="QB7125" s="242"/>
      <c r="QC7125" s="242"/>
      <c r="QD7125" s="242"/>
      <c r="QE7125" s="242"/>
      <c r="QF7125" s="242"/>
      <c r="QG7125" s="242"/>
      <c r="QH7125" s="242"/>
      <c r="QI7125" s="242"/>
      <c r="QJ7125" s="242"/>
      <c r="QK7125" s="242"/>
    </row>
    <row r="7126" spans="439:453">
      <c r="PW7126" s="242"/>
      <c r="PX7126" s="242"/>
      <c r="PY7126" s="242"/>
      <c r="PZ7126" s="242"/>
      <c r="QA7126" s="242"/>
      <c r="QB7126" s="242"/>
      <c r="QC7126" s="242"/>
      <c r="QD7126" s="242"/>
      <c r="QE7126" s="242"/>
      <c r="QF7126" s="242"/>
      <c r="QG7126" s="242"/>
      <c r="QH7126" s="242"/>
      <c r="QI7126" s="242"/>
      <c r="QJ7126" s="242"/>
      <c r="QK7126" s="242"/>
    </row>
    <row r="7127" spans="439:453">
      <c r="PW7127" s="242"/>
      <c r="PX7127" s="242"/>
      <c r="PY7127" s="242"/>
      <c r="PZ7127" s="242"/>
      <c r="QA7127" s="242"/>
      <c r="QB7127" s="242"/>
      <c r="QC7127" s="242"/>
      <c r="QD7127" s="242"/>
      <c r="QE7127" s="242"/>
      <c r="QF7127" s="242"/>
      <c r="QG7127" s="242"/>
      <c r="QH7127" s="242"/>
      <c r="QI7127" s="242"/>
      <c r="QJ7127" s="242"/>
      <c r="QK7127" s="242"/>
    </row>
    <row r="7128" spans="439:453">
      <c r="PW7128" s="242"/>
      <c r="PX7128" s="242"/>
      <c r="PY7128" s="242"/>
      <c r="PZ7128" s="242"/>
      <c r="QA7128" s="242"/>
      <c r="QB7128" s="242"/>
      <c r="QC7128" s="242"/>
      <c r="QD7128" s="242"/>
      <c r="QE7128" s="242"/>
      <c r="QF7128" s="242"/>
      <c r="QG7128" s="242"/>
      <c r="QH7128" s="242"/>
      <c r="QI7128" s="242"/>
      <c r="QJ7128" s="242"/>
      <c r="QK7128" s="242"/>
    </row>
    <row r="7129" spans="439:453">
      <c r="PW7129" s="242"/>
      <c r="PX7129" s="242"/>
      <c r="PY7129" s="242"/>
      <c r="PZ7129" s="242"/>
      <c r="QA7129" s="242"/>
      <c r="QB7129" s="242"/>
      <c r="QC7129" s="242"/>
      <c r="QD7129" s="242"/>
      <c r="QE7129" s="242"/>
      <c r="QF7129" s="242"/>
      <c r="QG7129" s="242"/>
      <c r="QH7129" s="242"/>
      <c r="QI7129" s="242"/>
      <c r="QJ7129" s="242"/>
      <c r="QK7129" s="242"/>
    </row>
    <row r="7130" spans="439:453">
      <c r="PW7130" s="242"/>
      <c r="PX7130" s="242"/>
      <c r="PY7130" s="242"/>
      <c r="PZ7130" s="242"/>
      <c r="QA7130" s="242"/>
      <c r="QB7130" s="242"/>
      <c r="QC7130" s="242"/>
      <c r="QD7130" s="242"/>
      <c r="QE7130" s="242"/>
      <c r="QF7130" s="242"/>
      <c r="QG7130" s="242"/>
      <c r="QH7130" s="242"/>
      <c r="QI7130" s="242"/>
      <c r="QJ7130" s="242"/>
      <c r="QK7130" s="242"/>
    </row>
    <row r="7131" spans="439:453">
      <c r="PW7131" s="242"/>
      <c r="PX7131" s="242"/>
      <c r="PY7131" s="242"/>
      <c r="PZ7131" s="242"/>
      <c r="QA7131" s="242"/>
      <c r="QB7131" s="242"/>
      <c r="QC7131" s="242"/>
      <c r="QD7131" s="242"/>
      <c r="QE7131" s="242"/>
      <c r="QF7131" s="242"/>
      <c r="QG7131" s="242"/>
      <c r="QH7131" s="242"/>
      <c r="QI7131" s="242"/>
      <c r="QJ7131" s="242"/>
      <c r="QK7131" s="242"/>
    </row>
    <row r="7132" spans="439:453">
      <c r="PW7132" s="242"/>
      <c r="PX7132" s="242"/>
      <c r="PY7132" s="242"/>
      <c r="PZ7132" s="242"/>
      <c r="QA7132" s="242"/>
      <c r="QB7132" s="242"/>
      <c r="QC7132" s="242"/>
      <c r="QD7132" s="242"/>
      <c r="QE7132" s="242"/>
      <c r="QF7132" s="242"/>
      <c r="QG7132" s="242"/>
      <c r="QH7132" s="242"/>
      <c r="QI7132" s="242"/>
      <c r="QJ7132" s="242"/>
      <c r="QK7132" s="242"/>
    </row>
    <row r="7133" spans="439:453">
      <c r="PW7133" s="242"/>
      <c r="PX7133" s="242"/>
      <c r="PY7133" s="242"/>
      <c r="PZ7133" s="242"/>
      <c r="QA7133" s="242"/>
      <c r="QB7133" s="242"/>
      <c r="QC7133" s="242"/>
      <c r="QD7133" s="242"/>
      <c r="QE7133" s="242"/>
      <c r="QF7133" s="242"/>
      <c r="QG7133" s="242"/>
      <c r="QH7133" s="242"/>
      <c r="QI7133" s="242"/>
      <c r="QJ7133" s="242"/>
      <c r="QK7133" s="242"/>
    </row>
    <row r="7134" spans="439:453">
      <c r="PW7134" s="242"/>
      <c r="PX7134" s="242"/>
      <c r="PY7134" s="242"/>
      <c r="PZ7134" s="242"/>
      <c r="QA7134" s="242"/>
      <c r="QB7134" s="242"/>
      <c r="QC7134" s="242"/>
      <c r="QD7134" s="242"/>
      <c r="QE7134" s="242"/>
      <c r="QF7134" s="242"/>
      <c r="QG7134" s="242"/>
      <c r="QH7134" s="242"/>
      <c r="QI7134" s="242"/>
      <c r="QJ7134" s="242"/>
      <c r="QK7134" s="242"/>
    </row>
    <row r="7135" spans="439:453">
      <c r="PW7135" s="242"/>
      <c r="PX7135" s="242"/>
      <c r="PY7135" s="242"/>
      <c r="PZ7135" s="242"/>
      <c r="QA7135" s="242"/>
      <c r="QB7135" s="242"/>
      <c r="QC7135" s="242"/>
      <c r="QD7135" s="242"/>
      <c r="QE7135" s="242"/>
      <c r="QF7135" s="242"/>
      <c r="QG7135" s="242"/>
      <c r="QH7135" s="242"/>
      <c r="QI7135" s="242"/>
      <c r="QJ7135" s="242"/>
      <c r="QK7135" s="242"/>
    </row>
    <row r="7136" spans="439:453">
      <c r="PW7136" s="242"/>
      <c r="PX7136" s="242"/>
      <c r="PY7136" s="242"/>
      <c r="PZ7136" s="242"/>
      <c r="QA7136" s="242"/>
      <c r="QB7136" s="242"/>
      <c r="QC7136" s="242"/>
      <c r="QD7136" s="242"/>
      <c r="QE7136" s="242"/>
      <c r="QF7136" s="242"/>
      <c r="QG7136" s="242"/>
      <c r="QH7136" s="242"/>
      <c r="QI7136" s="242"/>
      <c r="QJ7136" s="242"/>
      <c r="QK7136" s="242"/>
    </row>
    <row r="7137" spans="439:453">
      <c r="PW7137" s="242"/>
      <c r="PX7137" s="242"/>
      <c r="PY7137" s="242"/>
      <c r="PZ7137" s="242"/>
      <c r="QA7137" s="242"/>
      <c r="QB7137" s="242"/>
      <c r="QC7137" s="242"/>
      <c r="QD7137" s="242"/>
      <c r="QE7137" s="242"/>
      <c r="QF7137" s="242"/>
      <c r="QG7137" s="242"/>
      <c r="QH7137" s="242"/>
      <c r="QI7137" s="242"/>
      <c r="QJ7137" s="242"/>
      <c r="QK7137" s="242"/>
    </row>
    <row r="7138" spans="439:453">
      <c r="PW7138" s="242"/>
      <c r="PX7138" s="242"/>
      <c r="PY7138" s="242"/>
      <c r="PZ7138" s="242"/>
      <c r="QA7138" s="242"/>
      <c r="QB7138" s="242"/>
      <c r="QC7138" s="242"/>
      <c r="QD7138" s="242"/>
      <c r="QE7138" s="242"/>
      <c r="QF7138" s="242"/>
      <c r="QG7138" s="242"/>
      <c r="QH7138" s="242"/>
      <c r="QI7138" s="242"/>
      <c r="QJ7138" s="242"/>
      <c r="QK7138" s="242"/>
    </row>
    <row r="7139" spans="439:453">
      <c r="PW7139" s="242"/>
      <c r="PX7139" s="242"/>
      <c r="PY7139" s="242"/>
      <c r="PZ7139" s="242"/>
      <c r="QA7139" s="242"/>
      <c r="QB7139" s="242"/>
      <c r="QC7139" s="242"/>
      <c r="QD7139" s="242"/>
      <c r="QE7139" s="242"/>
      <c r="QF7139" s="242"/>
      <c r="QG7139" s="242"/>
      <c r="QH7139" s="242"/>
      <c r="QI7139" s="242"/>
      <c r="QJ7139" s="242"/>
      <c r="QK7139" s="242"/>
    </row>
    <row r="7140" spans="439:453">
      <c r="PW7140" s="242"/>
      <c r="PX7140" s="242"/>
      <c r="PY7140" s="242"/>
      <c r="PZ7140" s="242"/>
      <c r="QA7140" s="242"/>
      <c r="QB7140" s="242"/>
      <c r="QC7140" s="242"/>
      <c r="QD7140" s="242"/>
      <c r="QE7140" s="242"/>
      <c r="QF7140" s="242"/>
      <c r="QG7140" s="242"/>
      <c r="QH7140" s="242"/>
      <c r="QI7140" s="242"/>
      <c r="QJ7140" s="242"/>
      <c r="QK7140" s="242"/>
    </row>
    <row r="7141" spans="439:453">
      <c r="PW7141" s="242"/>
      <c r="PX7141" s="242"/>
      <c r="PY7141" s="242"/>
      <c r="PZ7141" s="242"/>
      <c r="QA7141" s="242"/>
      <c r="QB7141" s="242"/>
      <c r="QC7141" s="242"/>
      <c r="QD7141" s="242"/>
      <c r="QE7141" s="242"/>
      <c r="QF7141" s="242"/>
      <c r="QG7141" s="242"/>
      <c r="QH7141" s="242"/>
      <c r="QI7141" s="242"/>
      <c r="QJ7141" s="242"/>
      <c r="QK7141" s="242"/>
    </row>
    <row r="7142" spans="439:453">
      <c r="PW7142" s="242"/>
      <c r="PX7142" s="242"/>
      <c r="PY7142" s="242"/>
      <c r="PZ7142" s="242"/>
      <c r="QA7142" s="242"/>
      <c r="QB7142" s="242"/>
      <c r="QC7142" s="242"/>
      <c r="QD7142" s="242"/>
      <c r="QE7142" s="242"/>
      <c r="QF7142" s="242"/>
      <c r="QG7142" s="242"/>
      <c r="QH7142" s="242"/>
      <c r="QI7142" s="242"/>
      <c r="QJ7142" s="242"/>
      <c r="QK7142" s="242"/>
    </row>
    <row r="7143" spans="439:453">
      <c r="PW7143" s="242"/>
      <c r="PX7143" s="242"/>
      <c r="PY7143" s="242"/>
      <c r="PZ7143" s="242"/>
      <c r="QA7143" s="242"/>
      <c r="QB7143" s="242"/>
      <c r="QC7143" s="242"/>
      <c r="QD7143" s="242"/>
      <c r="QE7143" s="242"/>
      <c r="QF7143" s="242"/>
      <c r="QG7143" s="242"/>
      <c r="QH7143" s="242"/>
      <c r="QI7143" s="242"/>
      <c r="QJ7143" s="242"/>
      <c r="QK7143" s="242"/>
    </row>
    <row r="7144" spans="439:453">
      <c r="PW7144" s="242"/>
      <c r="PX7144" s="242"/>
      <c r="PY7144" s="242"/>
      <c r="PZ7144" s="242"/>
      <c r="QA7144" s="242"/>
      <c r="QB7144" s="242"/>
      <c r="QC7144" s="242"/>
      <c r="QD7144" s="242"/>
      <c r="QE7144" s="242"/>
      <c r="QF7144" s="242"/>
      <c r="QG7144" s="242"/>
      <c r="QH7144" s="242"/>
      <c r="QI7144" s="242"/>
      <c r="QJ7144" s="242"/>
      <c r="QK7144" s="242"/>
    </row>
    <row r="7145" spans="439:453">
      <c r="PW7145" s="242"/>
      <c r="PX7145" s="242"/>
      <c r="PY7145" s="242"/>
      <c r="PZ7145" s="242"/>
      <c r="QA7145" s="242"/>
      <c r="QB7145" s="242"/>
      <c r="QC7145" s="242"/>
      <c r="QD7145" s="242"/>
      <c r="QE7145" s="242"/>
      <c r="QF7145" s="242"/>
      <c r="QG7145" s="242"/>
      <c r="QH7145" s="242"/>
      <c r="QI7145" s="242"/>
      <c r="QJ7145" s="242"/>
      <c r="QK7145" s="242"/>
    </row>
    <row r="7146" spans="439:453">
      <c r="PW7146" s="242"/>
      <c r="PX7146" s="242"/>
      <c r="PY7146" s="242"/>
      <c r="PZ7146" s="242"/>
      <c r="QA7146" s="242"/>
      <c r="QB7146" s="242"/>
      <c r="QC7146" s="242"/>
      <c r="QD7146" s="242"/>
      <c r="QE7146" s="242"/>
      <c r="QF7146" s="242"/>
      <c r="QG7146" s="242"/>
      <c r="QH7146" s="242"/>
      <c r="QI7146" s="242"/>
      <c r="QJ7146" s="242"/>
      <c r="QK7146" s="242"/>
    </row>
    <row r="7147" spans="439:453">
      <c r="PW7147" s="242"/>
      <c r="PX7147" s="242"/>
      <c r="PY7147" s="242"/>
      <c r="PZ7147" s="242"/>
      <c r="QA7147" s="242"/>
      <c r="QB7147" s="242"/>
      <c r="QC7147" s="242"/>
      <c r="QD7147" s="242"/>
      <c r="QE7147" s="242"/>
      <c r="QF7147" s="242"/>
      <c r="QG7147" s="242"/>
      <c r="QH7147" s="242"/>
      <c r="QI7147" s="242"/>
      <c r="QJ7147" s="242"/>
      <c r="QK7147" s="242"/>
    </row>
    <row r="7148" spans="439:453">
      <c r="PW7148" s="242"/>
      <c r="PX7148" s="242"/>
      <c r="PY7148" s="242"/>
      <c r="PZ7148" s="242"/>
      <c r="QA7148" s="242"/>
      <c r="QB7148" s="242"/>
      <c r="QC7148" s="242"/>
      <c r="QD7148" s="242"/>
      <c r="QE7148" s="242"/>
      <c r="QF7148" s="242"/>
      <c r="QG7148" s="242"/>
      <c r="QH7148" s="242"/>
      <c r="QI7148" s="242"/>
      <c r="QJ7148" s="242"/>
      <c r="QK7148" s="242"/>
    </row>
    <row r="7149" spans="439:453">
      <c r="PW7149" s="242"/>
      <c r="PX7149" s="242"/>
      <c r="PY7149" s="242"/>
      <c r="PZ7149" s="242"/>
      <c r="QA7149" s="242"/>
      <c r="QB7149" s="242"/>
      <c r="QC7149" s="242"/>
      <c r="QD7149" s="242"/>
      <c r="QE7149" s="242"/>
      <c r="QF7149" s="242"/>
      <c r="QG7149" s="242"/>
      <c r="QH7149" s="242"/>
      <c r="QI7149" s="242"/>
      <c r="QJ7149" s="242"/>
      <c r="QK7149" s="242"/>
    </row>
    <row r="7150" spans="439:453">
      <c r="PW7150" s="242"/>
      <c r="PX7150" s="242"/>
      <c r="PY7150" s="242"/>
      <c r="PZ7150" s="242"/>
      <c r="QA7150" s="242"/>
      <c r="QB7150" s="242"/>
      <c r="QC7150" s="242"/>
      <c r="QD7150" s="242"/>
      <c r="QE7150" s="242"/>
      <c r="QF7150" s="242"/>
      <c r="QG7150" s="242"/>
      <c r="QH7150" s="242"/>
      <c r="QI7150" s="242"/>
      <c r="QJ7150" s="242"/>
      <c r="QK7150" s="242"/>
    </row>
    <row r="7151" spans="439:453">
      <c r="PW7151" s="242"/>
      <c r="PX7151" s="242"/>
      <c r="PY7151" s="242"/>
      <c r="PZ7151" s="242"/>
      <c r="QA7151" s="242"/>
      <c r="QB7151" s="242"/>
      <c r="QC7151" s="242"/>
      <c r="QD7151" s="242"/>
      <c r="QE7151" s="242"/>
      <c r="QF7151" s="242"/>
      <c r="QG7151" s="242"/>
      <c r="QH7151" s="242"/>
      <c r="QI7151" s="242"/>
      <c r="QJ7151" s="242"/>
      <c r="QK7151" s="242"/>
    </row>
    <row r="7152" spans="439:453">
      <c r="PW7152" s="242"/>
      <c r="PX7152" s="242"/>
      <c r="PY7152" s="242"/>
      <c r="PZ7152" s="242"/>
      <c r="QA7152" s="242"/>
      <c r="QB7152" s="242"/>
      <c r="QC7152" s="242"/>
      <c r="QD7152" s="242"/>
      <c r="QE7152" s="242"/>
      <c r="QF7152" s="242"/>
      <c r="QG7152" s="242"/>
      <c r="QH7152" s="242"/>
      <c r="QI7152" s="242"/>
      <c r="QJ7152" s="242"/>
      <c r="QK7152" s="242"/>
    </row>
    <row r="7153" spans="439:453">
      <c r="PW7153" s="242"/>
      <c r="PX7153" s="242"/>
      <c r="PY7153" s="242"/>
      <c r="PZ7153" s="242"/>
      <c r="QA7153" s="242"/>
      <c r="QB7153" s="242"/>
      <c r="QC7153" s="242"/>
      <c r="QD7153" s="242"/>
      <c r="QE7153" s="242"/>
      <c r="QF7153" s="242"/>
      <c r="QG7153" s="242"/>
      <c r="QH7153" s="242"/>
      <c r="QI7153" s="242"/>
      <c r="QJ7153" s="242"/>
      <c r="QK7153" s="242"/>
    </row>
    <row r="7154" spans="439:453">
      <c r="PW7154" s="242"/>
      <c r="PX7154" s="242"/>
      <c r="PY7154" s="242"/>
      <c r="PZ7154" s="242"/>
      <c r="QA7154" s="242"/>
      <c r="QB7154" s="242"/>
      <c r="QC7154" s="242"/>
      <c r="QD7154" s="242"/>
      <c r="QE7154" s="242"/>
      <c r="QF7154" s="242"/>
      <c r="QG7154" s="242"/>
      <c r="QH7154" s="242"/>
      <c r="QI7154" s="242"/>
      <c r="QJ7154" s="242"/>
      <c r="QK7154" s="242"/>
    </row>
    <row r="7155" spans="439:453">
      <c r="PW7155" s="242"/>
      <c r="PX7155" s="242"/>
      <c r="PY7155" s="242"/>
      <c r="PZ7155" s="242"/>
      <c r="QA7155" s="242"/>
      <c r="QB7155" s="242"/>
      <c r="QC7155" s="242"/>
      <c r="QD7155" s="242"/>
      <c r="QE7155" s="242"/>
      <c r="QF7155" s="242"/>
      <c r="QG7155" s="242"/>
      <c r="QH7155" s="242"/>
      <c r="QI7155" s="242"/>
      <c r="QJ7155" s="242"/>
      <c r="QK7155" s="242"/>
    </row>
    <row r="7156" spans="439:453">
      <c r="PW7156" s="242"/>
      <c r="PX7156" s="242"/>
      <c r="PY7156" s="242"/>
      <c r="PZ7156" s="242"/>
      <c r="QA7156" s="242"/>
      <c r="QB7156" s="242"/>
      <c r="QC7156" s="242"/>
      <c r="QD7156" s="242"/>
      <c r="QE7156" s="242"/>
      <c r="QF7156" s="242"/>
      <c r="QG7156" s="242"/>
      <c r="QH7156" s="242"/>
      <c r="QI7156" s="242"/>
      <c r="QJ7156" s="242"/>
      <c r="QK7156" s="242"/>
    </row>
    <row r="7157" spans="439:453">
      <c r="PW7157" s="242"/>
      <c r="PX7157" s="242"/>
      <c r="PY7157" s="242"/>
      <c r="PZ7157" s="242"/>
      <c r="QA7157" s="242"/>
      <c r="QB7157" s="242"/>
      <c r="QC7157" s="242"/>
      <c r="QD7157" s="242"/>
      <c r="QE7157" s="242"/>
      <c r="QF7157" s="242"/>
      <c r="QG7157" s="242"/>
      <c r="QH7157" s="242"/>
      <c r="QI7157" s="242"/>
      <c r="QJ7157" s="242"/>
      <c r="QK7157" s="242"/>
    </row>
    <row r="7158" spans="439:453">
      <c r="PW7158" s="242"/>
      <c r="PX7158" s="242"/>
      <c r="PY7158" s="242"/>
      <c r="PZ7158" s="242"/>
      <c r="QA7158" s="242"/>
      <c r="QB7158" s="242"/>
      <c r="QC7158" s="242"/>
      <c r="QD7158" s="242"/>
      <c r="QE7158" s="242"/>
      <c r="QF7158" s="242"/>
      <c r="QG7158" s="242"/>
      <c r="QH7158" s="242"/>
      <c r="QI7158" s="242"/>
      <c r="QJ7158" s="242"/>
      <c r="QK7158" s="242"/>
    </row>
    <row r="7159" spans="439:453">
      <c r="PW7159" s="242"/>
      <c r="PX7159" s="242"/>
      <c r="PY7159" s="242"/>
      <c r="PZ7159" s="242"/>
      <c r="QA7159" s="242"/>
      <c r="QB7159" s="242"/>
      <c r="QC7159" s="242"/>
      <c r="QD7159" s="242"/>
      <c r="QE7159" s="242"/>
      <c r="QF7159" s="242"/>
      <c r="QG7159" s="242"/>
      <c r="QH7159" s="242"/>
      <c r="QI7159" s="242"/>
      <c r="QJ7159" s="242"/>
      <c r="QK7159" s="242"/>
    </row>
    <row r="7160" spans="439:453">
      <c r="PW7160" s="242"/>
      <c r="PX7160" s="242"/>
      <c r="PY7160" s="242"/>
      <c r="PZ7160" s="242"/>
      <c r="QA7160" s="242"/>
      <c r="QB7160" s="242"/>
      <c r="QC7160" s="242"/>
      <c r="QD7160" s="242"/>
      <c r="QE7160" s="242"/>
      <c r="QF7160" s="242"/>
      <c r="QG7160" s="242"/>
      <c r="QH7160" s="242"/>
      <c r="QI7160" s="242"/>
      <c r="QJ7160" s="242"/>
      <c r="QK7160" s="242"/>
    </row>
    <row r="7161" spans="439:453">
      <c r="PW7161" s="242"/>
      <c r="PX7161" s="242"/>
      <c r="PY7161" s="242"/>
      <c r="PZ7161" s="242"/>
      <c r="QA7161" s="242"/>
      <c r="QB7161" s="242"/>
      <c r="QC7161" s="242"/>
      <c r="QD7161" s="242"/>
      <c r="QE7161" s="242"/>
      <c r="QF7161" s="242"/>
      <c r="QG7161" s="242"/>
      <c r="QH7161" s="242"/>
      <c r="QI7161" s="242"/>
      <c r="QJ7161" s="242"/>
      <c r="QK7161" s="242"/>
    </row>
    <row r="7162" spans="439:453">
      <c r="PW7162" s="242"/>
      <c r="PX7162" s="242"/>
      <c r="PY7162" s="242"/>
      <c r="PZ7162" s="242"/>
      <c r="QA7162" s="242"/>
      <c r="QB7162" s="242"/>
      <c r="QC7162" s="242"/>
      <c r="QD7162" s="242"/>
      <c r="QE7162" s="242"/>
      <c r="QF7162" s="242"/>
      <c r="QG7162" s="242"/>
      <c r="QH7162" s="242"/>
      <c r="QI7162" s="242"/>
      <c r="QJ7162" s="242"/>
      <c r="QK7162" s="242"/>
    </row>
    <row r="7163" spans="439:453">
      <c r="PW7163" s="242"/>
      <c r="PX7163" s="242"/>
      <c r="PY7163" s="242"/>
      <c r="PZ7163" s="242"/>
      <c r="QA7163" s="242"/>
      <c r="QB7163" s="242"/>
      <c r="QC7163" s="242"/>
      <c r="QD7163" s="242"/>
      <c r="QE7163" s="242"/>
      <c r="QF7163" s="242"/>
      <c r="QG7163" s="242"/>
      <c r="QH7163" s="242"/>
      <c r="QI7163" s="242"/>
      <c r="QJ7163" s="242"/>
      <c r="QK7163" s="242"/>
    </row>
    <row r="7164" spans="439:453">
      <c r="PW7164" s="242"/>
      <c r="PX7164" s="242"/>
      <c r="PY7164" s="242"/>
      <c r="PZ7164" s="242"/>
      <c r="QA7164" s="242"/>
      <c r="QB7164" s="242"/>
      <c r="QC7164" s="242"/>
      <c r="QD7164" s="242"/>
      <c r="QE7164" s="242"/>
      <c r="QF7164" s="242"/>
      <c r="QG7164" s="242"/>
      <c r="QH7164" s="242"/>
      <c r="QI7164" s="242"/>
      <c r="QJ7164" s="242"/>
      <c r="QK7164" s="242"/>
    </row>
    <row r="7165" spans="439:453">
      <c r="PW7165" s="242"/>
      <c r="PX7165" s="242"/>
      <c r="PY7165" s="242"/>
      <c r="PZ7165" s="242"/>
      <c r="QA7165" s="242"/>
      <c r="QB7165" s="242"/>
      <c r="QC7165" s="242"/>
      <c r="QD7165" s="242"/>
      <c r="QE7165" s="242"/>
      <c r="QF7165" s="242"/>
      <c r="QG7165" s="242"/>
      <c r="QH7165" s="242"/>
      <c r="QI7165" s="242"/>
      <c r="QJ7165" s="242"/>
      <c r="QK7165" s="242"/>
    </row>
    <row r="7166" spans="439:453">
      <c r="PW7166" s="242"/>
      <c r="PX7166" s="242"/>
      <c r="PY7166" s="242"/>
      <c r="PZ7166" s="242"/>
      <c r="QA7166" s="242"/>
      <c r="QB7166" s="242"/>
      <c r="QC7166" s="242"/>
      <c r="QD7166" s="242"/>
      <c r="QE7166" s="242"/>
      <c r="QF7166" s="242"/>
      <c r="QG7166" s="242"/>
      <c r="QH7166" s="242"/>
      <c r="QI7166" s="242"/>
      <c r="QJ7166" s="242"/>
      <c r="QK7166" s="242"/>
    </row>
    <row r="7167" spans="439:453">
      <c r="PW7167" s="242"/>
      <c r="PX7167" s="242"/>
      <c r="PY7167" s="242"/>
      <c r="PZ7167" s="242"/>
      <c r="QA7167" s="242"/>
      <c r="QB7167" s="242"/>
      <c r="QC7167" s="242"/>
      <c r="QD7167" s="242"/>
      <c r="QE7167" s="242"/>
      <c r="QF7167" s="242"/>
      <c r="QG7167" s="242"/>
      <c r="QH7167" s="242"/>
      <c r="QI7167" s="242"/>
      <c r="QJ7167" s="242"/>
      <c r="QK7167" s="242"/>
    </row>
    <row r="7168" spans="439:453">
      <c r="PW7168" s="242"/>
      <c r="PX7168" s="242"/>
      <c r="PY7168" s="242"/>
      <c r="PZ7168" s="242"/>
      <c r="QA7168" s="242"/>
      <c r="QB7168" s="242"/>
      <c r="QC7168" s="242"/>
      <c r="QD7168" s="242"/>
      <c r="QE7168" s="242"/>
      <c r="QF7168" s="242"/>
      <c r="QG7168" s="242"/>
      <c r="QH7168" s="242"/>
      <c r="QI7168" s="242"/>
      <c r="QJ7168" s="242"/>
      <c r="QK7168" s="242"/>
    </row>
    <row r="7169" spans="439:453">
      <c r="PW7169" s="242"/>
      <c r="PX7169" s="242"/>
      <c r="PY7169" s="242"/>
      <c r="PZ7169" s="242"/>
      <c r="QA7169" s="242"/>
      <c r="QB7169" s="242"/>
      <c r="QC7169" s="242"/>
      <c r="QD7169" s="242"/>
      <c r="QE7169" s="242"/>
      <c r="QF7169" s="242"/>
      <c r="QG7169" s="242"/>
      <c r="QH7169" s="242"/>
      <c r="QI7169" s="242"/>
      <c r="QJ7169" s="242"/>
      <c r="QK7169" s="242"/>
    </row>
    <row r="7170" spans="439:453">
      <c r="PW7170" s="242"/>
      <c r="PX7170" s="242"/>
      <c r="PY7170" s="242"/>
      <c r="PZ7170" s="242"/>
      <c r="QA7170" s="242"/>
      <c r="QB7170" s="242"/>
      <c r="QC7170" s="242"/>
      <c r="QD7170" s="242"/>
      <c r="QE7170" s="242"/>
      <c r="QF7170" s="242"/>
      <c r="QG7170" s="242"/>
      <c r="QH7170" s="242"/>
      <c r="QI7170" s="242"/>
      <c r="QJ7170" s="242"/>
      <c r="QK7170" s="242"/>
    </row>
    <row r="7171" spans="439:453">
      <c r="PW7171" s="242"/>
      <c r="PX7171" s="242"/>
      <c r="PY7171" s="242"/>
      <c r="PZ7171" s="242"/>
      <c r="QA7171" s="242"/>
      <c r="QB7171" s="242"/>
      <c r="QC7171" s="242"/>
      <c r="QD7171" s="242"/>
      <c r="QE7171" s="242"/>
      <c r="QF7171" s="242"/>
      <c r="QG7171" s="242"/>
      <c r="QH7171" s="242"/>
      <c r="QI7171" s="242"/>
      <c r="QJ7171" s="242"/>
      <c r="QK7171" s="242"/>
    </row>
    <row r="7172" spans="439:453">
      <c r="PW7172" s="242"/>
      <c r="PX7172" s="242"/>
      <c r="PY7172" s="242"/>
      <c r="PZ7172" s="242"/>
      <c r="QA7172" s="242"/>
      <c r="QB7172" s="242"/>
      <c r="QC7172" s="242"/>
      <c r="QD7172" s="242"/>
      <c r="QE7172" s="242"/>
      <c r="QF7172" s="242"/>
      <c r="QG7172" s="242"/>
      <c r="QH7172" s="242"/>
      <c r="QI7172" s="242"/>
      <c r="QJ7172" s="242"/>
      <c r="QK7172" s="242"/>
    </row>
    <row r="7173" spans="439:453">
      <c r="PW7173" s="242"/>
      <c r="PX7173" s="242"/>
      <c r="PY7173" s="242"/>
      <c r="PZ7173" s="242"/>
      <c r="QA7173" s="242"/>
      <c r="QB7173" s="242"/>
      <c r="QC7173" s="242"/>
      <c r="QD7173" s="242"/>
      <c r="QE7173" s="242"/>
      <c r="QF7173" s="242"/>
      <c r="QG7173" s="242"/>
      <c r="QH7173" s="242"/>
      <c r="QI7173" s="242"/>
      <c r="QJ7173" s="242"/>
      <c r="QK7173" s="242"/>
    </row>
    <row r="7174" spans="439:453">
      <c r="PW7174" s="242"/>
      <c r="PX7174" s="242"/>
      <c r="PY7174" s="242"/>
      <c r="PZ7174" s="242"/>
      <c r="QA7174" s="242"/>
      <c r="QB7174" s="242"/>
      <c r="QC7174" s="242"/>
      <c r="QD7174" s="242"/>
      <c r="QE7174" s="242"/>
      <c r="QF7174" s="242"/>
      <c r="QG7174" s="242"/>
      <c r="QH7174" s="242"/>
      <c r="QI7174" s="242"/>
      <c r="QJ7174" s="242"/>
      <c r="QK7174" s="242"/>
    </row>
    <row r="7175" spans="439:453">
      <c r="PW7175" s="242"/>
      <c r="PX7175" s="242"/>
      <c r="PY7175" s="242"/>
      <c r="PZ7175" s="242"/>
      <c r="QA7175" s="242"/>
      <c r="QB7175" s="242"/>
      <c r="QC7175" s="242"/>
      <c r="QD7175" s="242"/>
      <c r="QE7175" s="242"/>
      <c r="QF7175" s="242"/>
      <c r="QG7175" s="242"/>
      <c r="QH7175" s="242"/>
      <c r="QI7175" s="242"/>
      <c r="QJ7175" s="242"/>
      <c r="QK7175" s="242"/>
    </row>
    <row r="7176" spans="439:453">
      <c r="PW7176" s="242"/>
      <c r="PX7176" s="242"/>
      <c r="PY7176" s="242"/>
      <c r="PZ7176" s="242"/>
      <c r="QA7176" s="242"/>
      <c r="QB7176" s="242"/>
      <c r="QC7176" s="242"/>
      <c r="QD7176" s="242"/>
      <c r="QE7176" s="242"/>
      <c r="QF7176" s="242"/>
      <c r="QG7176" s="242"/>
      <c r="QH7176" s="242"/>
      <c r="QI7176" s="242"/>
      <c r="QJ7176" s="242"/>
      <c r="QK7176" s="242"/>
    </row>
    <row r="7177" spans="439:453">
      <c r="PW7177" s="242"/>
      <c r="PX7177" s="242"/>
      <c r="PY7177" s="242"/>
      <c r="PZ7177" s="242"/>
      <c r="QA7177" s="242"/>
      <c r="QB7177" s="242"/>
      <c r="QC7177" s="242"/>
      <c r="QD7177" s="242"/>
      <c r="QE7177" s="242"/>
      <c r="QF7177" s="242"/>
      <c r="QG7177" s="242"/>
      <c r="QH7177" s="242"/>
      <c r="QI7177" s="242"/>
      <c r="QJ7177" s="242"/>
      <c r="QK7177" s="242"/>
    </row>
    <row r="7178" spans="439:453">
      <c r="PW7178" s="242"/>
      <c r="PX7178" s="242"/>
      <c r="PY7178" s="242"/>
      <c r="PZ7178" s="242"/>
      <c r="QA7178" s="242"/>
      <c r="QB7178" s="242"/>
      <c r="QC7178" s="242"/>
      <c r="QD7178" s="242"/>
      <c r="QE7178" s="242"/>
      <c r="QF7178" s="242"/>
      <c r="QG7178" s="242"/>
      <c r="QH7178" s="242"/>
      <c r="QI7178" s="242"/>
      <c r="QJ7178" s="242"/>
      <c r="QK7178" s="242"/>
    </row>
    <row r="7179" spans="439:453">
      <c r="PW7179" s="242"/>
      <c r="PX7179" s="242"/>
      <c r="PY7179" s="242"/>
      <c r="PZ7179" s="242"/>
      <c r="QA7179" s="242"/>
      <c r="QB7179" s="242"/>
      <c r="QC7179" s="242"/>
      <c r="QD7179" s="242"/>
      <c r="QE7179" s="242"/>
      <c r="QF7179" s="242"/>
      <c r="QG7179" s="242"/>
      <c r="QH7179" s="242"/>
      <c r="QI7179" s="242"/>
      <c r="QJ7179" s="242"/>
      <c r="QK7179" s="242"/>
    </row>
    <row r="7180" spans="439:453">
      <c r="PW7180" s="242"/>
      <c r="PX7180" s="242"/>
      <c r="PY7180" s="242"/>
      <c r="PZ7180" s="242"/>
      <c r="QA7180" s="242"/>
      <c r="QB7180" s="242"/>
      <c r="QC7180" s="242"/>
      <c r="QD7180" s="242"/>
      <c r="QE7180" s="242"/>
      <c r="QF7180" s="242"/>
      <c r="QG7180" s="242"/>
      <c r="QH7180" s="242"/>
      <c r="QI7180" s="242"/>
      <c r="QJ7180" s="242"/>
      <c r="QK7180" s="242"/>
    </row>
    <row r="7181" spans="439:453">
      <c r="PW7181" s="242"/>
      <c r="PX7181" s="242"/>
      <c r="PY7181" s="242"/>
      <c r="PZ7181" s="242"/>
      <c r="QA7181" s="242"/>
      <c r="QB7181" s="242"/>
      <c r="QC7181" s="242"/>
      <c r="QD7181" s="242"/>
      <c r="QE7181" s="242"/>
      <c r="QF7181" s="242"/>
      <c r="QG7181" s="242"/>
      <c r="QH7181" s="242"/>
      <c r="QI7181" s="242"/>
      <c r="QJ7181" s="242"/>
      <c r="QK7181" s="242"/>
    </row>
    <row r="7182" spans="439:453">
      <c r="PW7182" s="242"/>
      <c r="PX7182" s="242"/>
      <c r="PY7182" s="242"/>
      <c r="PZ7182" s="242"/>
      <c r="QA7182" s="242"/>
      <c r="QB7182" s="242"/>
      <c r="QC7182" s="242"/>
      <c r="QD7182" s="242"/>
      <c r="QE7182" s="242"/>
      <c r="QF7182" s="242"/>
      <c r="QG7182" s="242"/>
      <c r="QH7182" s="242"/>
      <c r="QI7182" s="242"/>
      <c r="QJ7182" s="242"/>
      <c r="QK7182" s="242"/>
    </row>
    <row r="7183" spans="439:453">
      <c r="PW7183" s="242"/>
      <c r="PX7183" s="242"/>
      <c r="PY7183" s="242"/>
      <c r="PZ7183" s="242"/>
      <c r="QA7183" s="242"/>
      <c r="QB7183" s="242"/>
      <c r="QC7183" s="242"/>
      <c r="QD7183" s="242"/>
      <c r="QE7183" s="242"/>
      <c r="QF7183" s="242"/>
      <c r="QG7183" s="242"/>
      <c r="QH7183" s="242"/>
      <c r="QI7183" s="242"/>
      <c r="QJ7183" s="242"/>
      <c r="QK7183" s="242"/>
    </row>
    <row r="7184" spans="439:453">
      <c r="PW7184" s="242"/>
      <c r="PX7184" s="242"/>
      <c r="PY7184" s="242"/>
      <c r="PZ7184" s="242"/>
      <c r="QA7184" s="242"/>
      <c r="QB7184" s="242"/>
      <c r="QC7184" s="242"/>
      <c r="QD7184" s="242"/>
      <c r="QE7184" s="242"/>
      <c r="QF7184" s="242"/>
      <c r="QG7184" s="242"/>
      <c r="QH7184" s="242"/>
      <c r="QI7184" s="242"/>
      <c r="QJ7184" s="242"/>
      <c r="QK7184" s="242"/>
    </row>
    <row r="7185" spans="439:453">
      <c r="PW7185" s="242"/>
      <c r="PX7185" s="242"/>
      <c r="PY7185" s="242"/>
      <c r="PZ7185" s="242"/>
      <c r="QA7185" s="242"/>
      <c r="QB7185" s="242"/>
      <c r="QC7185" s="242"/>
      <c r="QD7185" s="242"/>
      <c r="QE7185" s="242"/>
      <c r="QF7185" s="242"/>
      <c r="QG7185" s="242"/>
      <c r="QH7185" s="242"/>
      <c r="QI7185" s="242"/>
      <c r="QJ7185" s="242"/>
      <c r="QK7185" s="242"/>
    </row>
    <row r="7186" spans="439:453">
      <c r="PW7186" s="242"/>
      <c r="PX7186" s="242"/>
      <c r="PY7186" s="242"/>
      <c r="PZ7186" s="242"/>
      <c r="QA7186" s="242"/>
      <c r="QB7186" s="242"/>
      <c r="QC7186" s="242"/>
      <c r="QD7186" s="242"/>
      <c r="QE7186" s="242"/>
      <c r="QF7186" s="242"/>
      <c r="QG7186" s="242"/>
      <c r="QH7186" s="242"/>
      <c r="QI7186" s="242"/>
      <c r="QJ7186" s="242"/>
      <c r="QK7186" s="242"/>
    </row>
    <row r="7187" spans="439:453">
      <c r="PW7187" s="242"/>
      <c r="PX7187" s="242"/>
      <c r="PY7187" s="242"/>
      <c r="PZ7187" s="242"/>
      <c r="QA7187" s="242"/>
      <c r="QB7187" s="242"/>
      <c r="QC7187" s="242"/>
      <c r="QD7187" s="242"/>
      <c r="QE7187" s="242"/>
      <c r="QF7187" s="242"/>
      <c r="QG7187" s="242"/>
      <c r="QH7187" s="242"/>
      <c r="QI7187" s="242"/>
      <c r="QJ7187" s="242"/>
      <c r="QK7187" s="242"/>
    </row>
    <row r="7188" spans="439:453">
      <c r="PW7188" s="242"/>
      <c r="PX7188" s="242"/>
      <c r="PY7188" s="242"/>
      <c r="PZ7188" s="242"/>
      <c r="QA7188" s="242"/>
      <c r="QB7188" s="242"/>
      <c r="QC7188" s="242"/>
      <c r="QD7188" s="242"/>
      <c r="QE7188" s="242"/>
      <c r="QF7188" s="242"/>
      <c r="QG7188" s="242"/>
      <c r="QH7188" s="242"/>
      <c r="QI7188" s="242"/>
      <c r="QJ7188" s="242"/>
      <c r="QK7188" s="242"/>
    </row>
    <row r="7189" spans="439:453">
      <c r="PW7189" s="242"/>
      <c r="PX7189" s="242"/>
      <c r="PY7189" s="242"/>
      <c r="PZ7189" s="242"/>
      <c r="QA7189" s="242"/>
      <c r="QB7189" s="242"/>
      <c r="QC7189" s="242"/>
      <c r="QD7189" s="242"/>
      <c r="QE7189" s="242"/>
      <c r="QF7189" s="242"/>
      <c r="QG7189" s="242"/>
      <c r="QH7189" s="242"/>
      <c r="QI7189" s="242"/>
      <c r="QJ7189" s="242"/>
      <c r="QK7189" s="242"/>
    </row>
    <row r="7190" spans="439:453">
      <c r="PW7190" s="242"/>
      <c r="PX7190" s="242"/>
      <c r="PY7190" s="242"/>
      <c r="PZ7190" s="242"/>
      <c r="QA7190" s="242"/>
      <c r="QB7190" s="242"/>
      <c r="QC7190" s="242"/>
      <c r="QD7190" s="242"/>
      <c r="QE7190" s="242"/>
      <c r="QF7190" s="242"/>
      <c r="QG7190" s="242"/>
      <c r="QH7190" s="242"/>
      <c r="QI7190" s="242"/>
      <c r="QJ7190" s="242"/>
      <c r="QK7190" s="242"/>
    </row>
    <row r="7191" spans="439:453">
      <c r="PW7191" s="242"/>
      <c r="PX7191" s="242"/>
      <c r="PY7191" s="242"/>
      <c r="PZ7191" s="242"/>
      <c r="QA7191" s="242"/>
      <c r="QB7191" s="242"/>
      <c r="QC7191" s="242"/>
      <c r="QD7191" s="242"/>
      <c r="QE7191" s="242"/>
      <c r="QF7191" s="242"/>
      <c r="QG7191" s="242"/>
      <c r="QH7191" s="242"/>
      <c r="QI7191" s="242"/>
      <c r="QJ7191" s="242"/>
      <c r="QK7191" s="242"/>
    </row>
    <row r="7192" spans="439:453">
      <c r="PW7192" s="242"/>
      <c r="PX7192" s="242"/>
      <c r="PY7192" s="242"/>
      <c r="PZ7192" s="242"/>
      <c r="QA7192" s="242"/>
      <c r="QB7192" s="242"/>
      <c r="QC7192" s="242"/>
      <c r="QD7192" s="242"/>
      <c r="QE7192" s="242"/>
      <c r="QF7192" s="242"/>
      <c r="QG7192" s="242"/>
      <c r="QH7192" s="242"/>
      <c r="QI7192" s="242"/>
      <c r="QJ7192" s="242"/>
      <c r="QK7192" s="242"/>
    </row>
    <row r="7193" spans="439:453">
      <c r="PW7193" s="242"/>
      <c r="PX7193" s="242"/>
      <c r="PY7193" s="242"/>
      <c r="PZ7193" s="242"/>
      <c r="QA7193" s="242"/>
      <c r="QB7193" s="242"/>
      <c r="QC7193" s="242"/>
      <c r="QD7193" s="242"/>
      <c r="QE7193" s="242"/>
      <c r="QF7193" s="242"/>
      <c r="QG7193" s="242"/>
      <c r="QH7193" s="242"/>
      <c r="QI7193" s="242"/>
      <c r="QJ7193" s="242"/>
      <c r="QK7193" s="242"/>
    </row>
    <row r="7194" spans="439:453">
      <c r="PW7194" s="242"/>
      <c r="PX7194" s="242"/>
      <c r="PY7194" s="242"/>
      <c r="PZ7194" s="242"/>
      <c r="QA7194" s="242"/>
      <c r="QB7194" s="242"/>
      <c r="QC7194" s="242"/>
      <c r="QD7194" s="242"/>
      <c r="QE7194" s="242"/>
      <c r="QF7194" s="242"/>
      <c r="QG7194" s="242"/>
      <c r="QH7194" s="242"/>
      <c r="QI7194" s="242"/>
      <c r="QJ7194" s="242"/>
      <c r="QK7194" s="242"/>
    </row>
    <row r="7195" spans="439:453">
      <c r="PW7195" s="242"/>
      <c r="PX7195" s="242"/>
      <c r="PY7195" s="242"/>
      <c r="PZ7195" s="242"/>
      <c r="QA7195" s="242"/>
      <c r="QB7195" s="242"/>
      <c r="QC7195" s="242"/>
      <c r="QD7195" s="242"/>
      <c r="QE7195" s="242"/>
      <c r="QF7195" s="242"/>
      <c r="QG7195" s="242"/>
      <c r="QH7195" s="242"/>
      <c r="QI7195" s="242"/>
      <c r="QJ7195" s="242"/>
      <c r="QK7195" s="242"/>
    </row>
    <row r="7196" spans="439:453">
      <c r="PW7196" s="242"/>
      <c r="PX7196" s="242"/>
      <c r="PY7196" s="242"/>
      <c r="PZ7196" s="242"/>
      <c r="QA7196" s="242"/>
      <c r="QB7196" s="242"/>
      <c r="QC7196" s="242"/>
      <c r="QD7196" s="242"/>
      <c r="QE7196" s="242"/>
      <c r="QF7196" s="242"/>
      <c r="QG7196" s="242"/>
      <c r="QH7196" s="242"/>
      <c r="QI7196" s="242"/>
      <c r="QJ7196" s="242"/>
      <c r="QK7196" s="242"/>
    </row>
    <row r="7197" spans="439:453">
      <c r="PW7197" s="242"/>
      <c r="PX7197" s="242"/>
      <c r="PY7197" s="242"/>
      <c r="PZ7197" s="242"/>
      <c r="QA7197" s="242"/>
      <c r="QB7197" s="242"/>
      <c r="QC7197" s="242"/>
      <c r="QD7197" s="242"/>
      <c r="QE7197" s="242"/>
      <c r="QF7197" s="242"/>
      <c r="QG7197" s="242"/>
      <c r="QH7197" s="242"/>
      <c r="QI7197" s="242"/>
      <c r="QJ7197" s="242"/>
      <c r="QK7197" s="242"/>
    </row>
    <row r="7198" spans="439:453">
      <c r="PW7198" s="242"/>
      <c r="PX7198" s="242"/>
      <c r="PY7198" s="242"/>
      <c r="PZ7198" s="242"/>
      <c r="QA7198" s="242"/>
      <c r="QB7198" s="242"/>
      <c r="QC7198" s="242"/>
      <c r="QD7198" s="242"/>
      <c r="QE7198" s="242"/>
      <c r="QF7198" s="242"/>
      <c r="QG7198" s="242"/>
      <c r="QH7198" s="242"/>
      <c r="QI7198" s="242"/>
      <c r="QJ7198" s="242"/>
      <c r="QK7198" s="242"/>
    </row>
    <row r="7199" spans="439:453">
      <c r="PW7199" s="242"/>
      <c r="PX7199" s="242"/>
      <c r="PY7199" s="242"/>
      <c r="PZ7199" s="242"/>
      <c r="QA7199" s="242"/>
      <c r="QB7199" s="242"/>
      <c r="QC7199" s="242"/>
      <c r="QD7199" s="242"/>
      <c r="QE7199" s="242"/>
      <c r="QF7199" s="242"/>
      <c r="QG7199" s="242"/>
      <c r="QH7199" s="242"/>
      <c r="QI7199" s="242"/>
      <c r="QJ7199" s="242"/>
      <c r="QK7199" s="242"/>
    </row>
    <row r="7200" spans="439:453">
      <c r="PW7200" s="242"/>
      <c r="PX7200" s="242"/>
      <c r="PY7200" s="242"/>
      <c r="PZ7200" s="242"/>
      <c r="QA7200" s="242"/>
      <c r="QB7200" s="242"/>
      <c r="QC7200" s="242"/>
      <c r="QD7200" s="242"/>
      <c r="QE7200" s="242"/>
      <c r="QF7200" s="242"/>
      <c r="QG7200" s="242"/>
      <c r="QH7200" s="242"/>
      <c r="QI7200" s="242"/>
      <c r="QJ7200" s="242"/>
      <c r="QK7200" s="242"/>
    </row>
    <row r="7201" spans="439:453">
      <c r="PW7201" s="242"/>
      <c r="PX7201" s="242"/>
      <c r="PY7201" s="242"/>
      <c r="PZ7201" s="242"/>
      <c r="QA7201" s="242"/>
      <c r="QB7201" s="242"/>
      <c r="QC7201" s="242"/>
      <c r="QD7201" s="242"/>
      <c r="QE7201" s="242"/>
      <c r="QF7201" s="242"/>
      <c r="QG7201" s="242"/>
      <c r="QH7201" s="242"/>
      <c r="QI7201" s="242"/>
      <c r="QJ7201" s="242"/>
      <c r="QK7201" s="242"/>
    </row>
    <row r="7202" spans="439:453">
      <c r="PW7202" s="242"/>
      <c r="PX7202" s="242"/>
      <c r="PY7202" s="242"/>
      <c r="PZ7202" s="242"/>
      <c r="QA7202" s="242"/>
      <c r="QB7202" s="242"/>
      <c r="QC7202" s="242"/>
      <c r="QD7202" s="242"/>
      <c r="QE7202" s="242"/>
      <c r="QF7202" s="242"/>
      <c r="QG7202" s="242"/>
      <c r="QH7202" s="242"/>
      <c r="QI7202" s="242"/>
      <c r="QJ7202" s="242"/>
      <c r="QK7202" s="242"/>
    </row>
    <row r="7203" spans="439:453">
      <c r="PW7203" s="242"/>
      <c r="PX7203" s="242"/>
      <c r="PY7203" s="242"/>
      <c r="PZ7203" s="242"/>
      <c r="QA7203" s="242"/>
      <c r="QB7203" s="242"/>
      <c r="QC7203" s="242"/>
      <c r="QD7203" s="242"/>
      <c r="QE7203" s="242"/>
      <c r="QF7203" s="242"/>
      <c r="QG7203" s="242"/>
      <c r="QH7203" s="242"/>
      <c r="QI7203" s="242"/>
      <c r="QJ7203" s="242"/>
      <c r="QK7203" s="242"/>
    </row>
    <row r="7204" spans="439:453">
      <c r="PW7204" s="242"/>
      <c r="PX7204" s="242"/>
      <c r="PY7204" s="242"/>
      <c r="PZ7204" s="242"/>
      <c r="QA7204" s="242"/>
      <c r="QB7204" s="242"/>
      <c r="QC7204" s="242"/>
      <c r="QD7204" s="242"/>
      <c r="QE7204" s="242"/>
      <c r="QF7204" s="242"/>
      <c r="QG7204" s="242"/>
      <c r="QH7204" s="242"/>
      <c r="QI7204" s="242"/>
      <c r="QJ7204" s="242"/>
      <c r="QK7204" s="242"/>
    </row>
    <row r="7205" spans="439:453">
      <c r="PW7205" s="242"/>
      <c r="PX7205" s="242"/>
      <c r="PY7205" s="242"/>
      <c r="PZ7205" s="242"/>
      <c r="QA7205" s="242"/>
      <c r="QB7205" s="242"/>
      <c r="QC7205" s="242"/>
      <c r="QD7205" s="242"/>
      <c r="QE7205" s="242"/>
      <c r="QF7205" s="242"/>
      <c r="QG7205" s="242"/>
      <c r="QH7205" s="242"/>
      <c r="QI7205" s="242"/>
      <c r="QJ7205" s="242"/>
      <c r="QK7205" s="242"/>
    </row>
    <row r="7206" spans="439:453">
      <c r="PW7206" s="242"/>
      <c r="PX7206" s="242"/>
      <c r="PY7206" s="242"/>
      <c r="PZ7206" s="242"/>
      <c r="QA7206" s="242"/>
      <c r="QB7206" s="242"/>
      <c r="QC7206" s="242"/>
      <c r="QD7206" s="242"/>
      <c r="QE7206" s="242"/>
      <c r="QF7206" s="242"/>
      <c r="QG7206" s="242"/>
      <c r="QH7206" s="242"/>
      <c r="QI7206" s="242"/>
      <c r="QJ7206" s="242"/>
      <c r="QK7206" s="242"/>
    </row>
    <row r="7207" spans="439:453">
      <c r="PW7207" s="242"/>
      <c r="PX7207" s="242"/>
      <c r="PY7207" s="242"/>
      <c r="PZ7207" s="242"/>
      <c r="QA7207" s="242"/>
      <c r="QB7207" s="242"/>
      <c r="QC7207" s="242"/>
      <c r="QD7207" s="242"/>
      <c r="QE7207" s="242"/>
      <c r="QF7207" s="242"/>
      <c r="QG7207" s="242"/>
      <c r="QH7207" s="242"/>
      <c r="QI7207" s="242"/>
      <c r="QJ7207" s="242"/>
      <c r="QK7207" s="242"/>
    </row>
    <row r="7208" spans="439:453">
      <c r="PW7208" s="242"/>
      <c r="PX7208" s="242"/>
      <c r="PY7208" s="242"/>
      <c r="PZ7208" s="242"/>
      <c r="QA7208" s="242"/>
      <c r="QB7208" s="242"/>
      <c r="QC7208" s="242"/>
      <c r="QD7208" s="242"/>
      <c r="QE7208" s="242"/>
      <c r="QF7208" s="242"/>
      <c r="QG7208" s="242"/>
      <c r="QH7208" s="242"/>
      <c r="QI7208" s="242"/>
      <c r="QJ7208" s="242"/>
      <c r="QK7208" s="242"/>
    </row>
    <row r="7209" spans="439:453">
      <c r="PW7209" s="242"/>
      <c r="PX7209" s="242"/>
      <c r="PY7209" s="242"/>
      <c r="PZ7209" s="242"/>
      <c r="QA7209" s="242"/>
      <c r="QB7209" s="242"/>
      <c r="QC7209" s="242"/>
      <c r="QD7209" s="242"/>
      <c r="QE7209" s="242"/>
      <c r="QF7209" s="242"/>
      <c r="QG7209" s="242"/>
      <c r="QH7209" s="242"/>
      <c r="QI7209" s="242"/>
      <c r="QJ7209" s="242"/>
      <c r="QK7209" s="242"/>
    </row>
    <row r="7210" spans="439:453">
      <c r="PW7210" s="242"/>
      <c r="PX7210" s="242"/>
      <c r="PY7210" s="242"/>
      <c r="PZ7210" s="242"/>
      <c r="QA7210" s="242"/>
      <c r="QB7210" s="242"/>
      <c r="QC7210" s="242"/>
      <c r="QD7210" s="242"/>
      <c r="QE7210" s="242"/>
      <c r="QF7210" s="242"/>
      <c r="QG7210" s="242"/>
      <c r="QH7210" s="242"/>
      <c r="QI7210" s="242"/>
      <c r="QJ7210" s="242"/>
      <c r="QK7210" s="242"/>
    </row>
    <row r="7211" spans="439:453">
      <c r="PW7211" s="242"/>
      <c r="PX7211" s="242"/>
      <c r="PY7211" s="242"/>
      <c r="PZ7211" s="242"/>
      <c r="QA7211" s="242"/>
      <c r="QB7211" s="242"/>
      <c r="QC7211" s="242"/>
      <c r="QD7211" s="242"/>
      <c r="QE7211" s="242"/>
      <c r="QF7211" s="242"/>
      <c r="QG7211" s="242"/>
      <c r="QH7211" s="242"/>
      <c r="QI7211" s="242"/>
      <c r="QJ7211" s="242"/>
      <c r="QK7211" s="242"/>
    </row>
    <row r="7212" spans="439:453">
      <c r="PW7212" s="242"/>
      <c r="PX7212" s="242"/>
      <c r="PY7212" s="242"/>
      <c r="PZ7212" s="242"/>
      <c r="QA7212" s="242"/>
      <c r="QB7212" s="242"/>
      <c r="QC7212" s="242"/>
      <c r="QD7212" s="242"/>
      <c r="QE7212" s="242"/>
      <c r="QF7212" s="242"/>
      <c r="QG7212" s="242"/>
      <c r="QH7212" s="242"/>
      <c r="QI7212" s="242"/>
      <c r="QJ7212" s="242"/>
      <c r="QK7212" s="242"/>
    </row>
    <row r="7213" spans="439:453">
      <c r="PW7213" s="242"/>
      <c r="PX7213" s="242"/>
      <c r="PY7213" s="242"/>
      <c r="PZ7213" s="242"/>
      <c r="QA7213" s="242"/>
      <c r="QB7213" s="242"/>
      <c r="QC7213" s="242"/>
      <c r="QD7213" s="242"/>
      <c r="QE7213" s="242"/>
      <c r="QF7213" s="242"/>
      <c r="QG7213" s="242"/>
      <c r="QH7213" s="242"/>
      <c r="QI7213" s="242"/>
      <c r="QJ7213" s="242"/>
      <c r="QK7213" s="242"/>
    </row>
    <row r="7214" spans="439:453">
      <c r="PW7214" s="242"/>
      <c r="PX7214" s="242"/>
      <c r="PY7214" s="242"/>
      <c r="PZ7214" s="242"/>
      <c r="QA7214" s="242"/>
      <c r="QB7214" s="242"/>
      <c r="QC7214" s="242"/>
      <c r="QD7214" s="242"/>
      <c r="QE7214" s="242"/>
      <c r="QF7214" s="242"/>
      <c r="QG7214" s="242"/>
      <c r="QH7214" s="242"/>
      <c r="QI7214" s="242"/>
      <c r="QJ7214" s="242"/>
      <c r="QK7214" s="242"/>
    </row>
    <row r="7215" spans="439:453">
      <c r="PW7215" s="242"/>
      <c r="PX7215" s="242"/>
      <c r="PY7215" s="242"/>
      <c r="PZ7215" s="242"/>
      <c r="QA7215" s="242"/>
      <c r="QB7215" s="242"/>
      <c r="QC7215" s="242"/>
      <c r="QD7215" s="242"/>
      <c r="QE7215" s="242"/>
      <c r="QF7215" s="242"/>
      <c r="QG7215" s="242"/>
      <c r="QH7215" s="242"/>
      <c r="QI7215" s="242"/>
      <c r="QJ7215" s="242"/>
      <c r="QK7215" s="242"/>
    </row>
    <row r="7216" spans="439:453">
      <c r="PW7216" s="242"/>
      <c r="PX7216" s="242"/>
      <c r="PY7216" s="242"/>
      <c r="PZ7216" s="242"/>
      <c r="QA7216" s="242"/>
      <c r="QB7216" s="242"/>
      <c r="QC7216" s="242"/>
      <c r="QD7216" s="242"/>
      <c r="QE7216" s="242"/>
      <c r="QF7216" s="242"/>
      <c r="QG7216" s="242"/>
      <c r="QH7216" s="242"/>
      <c r="QI7216" s="242"/>
      <c r="QJ7216" s="242"/>
      <c r="QK7216" s="242"/>
    </row>
    <row r="7217" spans="439:453">
      <c r="PW7217" s="242"/>
      <c r="PX7217" s="242"/>
      <c r="PY7217" s="242"/>
      <c r="PZ7217" s="242"/>
      <c r="QA7217" s="242"/>
      <c r="QB7217" s="242"/>
      <c r="QC7217" s="242"/>
      <c r="QD7217" s="242"/>
      <c r="QE7217" s="242"/>
      <c r="QF7217" s="242"/>
      <c r="QG7217" s="242"/>
      <c r="QH7217" s="242"/>
      <c r="QI7217" s="242"/>
      <c r="QJ7217" s="242"/>
      <c r="QK7217" s="242"/>
    </row>
    <row r="7218" spans="439:453">
      <c r="PW7218" s="242"/>
      <c r="PX7218" s="242"/>
      <c r="PY7218" s="242"/>
      <c r="PZ7218" s="242"/>
      <c r="QA7218" s="242"/>
      <c r="QB7218" s="242"/>
      <c r="QC7218" s="242"/>
      <c r="QD7218" s="242"/>
      <c r="QE7218" s="242"/>
      <c r="QF7218" s="242"/>
      <c r="QG7218" s="242"/>
      <c r="QH7218" s="242"/>
      <c r="QI7218" s="242"/>
      <c r="QJ7218" s="242"/>
      <c r="QK7218" s="242"/>
    </row>
    <row r="7219" spans="439:453">
      <c r="PW7219" s="242"/>
      <c r="PX7219" s="242"/>
      <c r="PY7219" s="242"/>
      <c r="PZ7219" s="242"/>
      <c r="QA7219" s="242"/>
      <c r="QB7219" s="242"/>
      <c r="QC7219" s="242"/>
      <c r="QD7219" s="242"/>
      <c r="QE7219" s="242"/>
      <c r="QF7219" s="242"/>
      <c r="QG7219" s="242"/>
      <c r="QH7219" s="242"/>
      <c r="QI7219" s="242"/>
      <c r="QJ7219" s="242"/>
      <c r="QK7219" s="242"/>
    </row>
    <row r="7220" spans="439:453">
      <c r="PW7220" s="242"/>
      <c r="PX7220" s="242"/>
      <c r="PY7220" s="242"/>
      <c r="PZ7220" s="242"/>
      <c r="QA7220" s="242"/>
      <c r="QB7220" s="242"/>
      <c r="QC7220" s="242"/>
      <c r="QD7220" s="242"/>
      <c r="QE7220" s="242"/>
      <c r="QF7220" s="242"/>
      <c r="QG7220" s="242"/>
      <c r="QH7220" s="242"/>
      <c r="QI7220" s="242"/>
      <c r="QJ7220" s="242"/>
      <c r="QK7220" s="242"/>
    </row>
    <row r="7221" spans="439:453">
      <c r="PW7221" s="242"/>
      <c r="PX7221" s="242"/>
      <c r="PY7221" s="242"/>
      <c r="PZ7221" s="242"/>
      <c r="QA7221" s="242"/>
      <c r="QB7221" s="242"/>
      <c r="QC7221" s="242"/>
      <c r="QD7221" s="242"/>
      <c r="QE7221" s="242"/>
      <c r="QF7221" s="242"/>
      <c r="QG7221" s="242"/>
      <c r="QH7221" s="242"/>
      <c r="QI7221" s="242"/>
      <c r="QJ7221" s="242"/>
      <c r="QK7221" s="242"/>
    </row>
    <row r="7222" spans="439:453">
      <c r="PW7222" s="242"/>
      <c r="PX7222" s="242"/>
      <c r="PY7222" s="242"/>
      <c r="PZ7222" s="242"/>
      <c r="QA7222" s="242"/>
      <c r="QB7222" s="242"/>
      <c r="QC7222" s="242"/>
      <c r="QD7222" s="242"/>
      <c r="QE7222" s="242"/>
      <c r="QF7222" s="242"/>
      <c r="QG7222" s="242"/>
      <c r="QH7222" s="242"/>
      <c r="QI7222" s="242"/>
      <c r="QJ7222" s="242"/>
      <c r="QK7222" s="242"/>
    </row>
    <row r="7223" spans="439:453">
      <c r="PW7223" s="242"/>
      <c r="PX7223" s="242"/>
      <c r="PY7223" s="242"/>
      <c r="PZ7223" s="242"/>
      <c r="QA7223" s="242"/>
      <c r="QB7223" s="242"/>
      <c r="QC7223" s="242"/>
      <c r="QD7223" s="242"/>
      <c r="QE7223" s="242"/>
      <c r="QF7223" s="242"/>
      <c r="QG7223" s="242"/>
      <c r="QH7223" s="242"/>
      <c r="QI7223" s="242"/>
      <c r="QJ7223" s="242"/>
      <c r="QK7223" s="242"/>
    </row>
    <row r="7224" spans="439:453">
      <c r="PW7224" s="242"/>
      <c r="PX7224" s="242"/>
      <c r="PY7224" s="242"/>
      <c r="PZ7224" s="242"/>
      <c r="QA7224" s="242"/>
      <c r="QB7224" s="242"/>
      <c r="QC7224" s="242"/>
      <c r="QD7224" s="242"/>
      <c r="QE7224" s="242"/>
      <c r="QF7224" s="242"/>
      <c r="QG7224" s="242"/>
      <c r="QH7224" s="242"/>
      <c r="QI7224" s="242"/>
      <c r="QJ7224" s="242"/>
      <c r="QK7224" s="242"/>
    </row>
    <row r="7225" spans="439:453">
      <c r="PW7225" s="242"/>
      <c r="PX7225" s="242"/>
      <c r="PY7225" s="242"/>
      <c r="PZ7225" s="242"/>
      <c r="QA7225" s="242"/>
      <c r="QB7225" s="242"/>
      <c r="QC7225" s="242"/>
      <c r="QD7225" s="242"/>
      <c r="QE7225" s="242"/>
      <c r="QF7225" s="242"/>
      <c r="QG7225" s="242"/>
      <c r="QH7225" s="242"/>
      <c r="QI7225" s="242"/>
      <c r="QJ7225" s="242"/>
      <c r="QK7225" s="242"/>
    </row>
    <row r="7226" spans="439:453">
      <c r="PW7226" s="242"/>
      <c r="PX7226" s="242"/>
      <c r="PY7226" s="242"/>
      <c r="PZ7226" s="242"/>
      <c r="QA7226" s="242"/>
      <c r="QB7226" s="242"/>
      <c r="QC7226" s="242"/>
      <c r="QD7226" s="242"/>
      <c r="QE7226" s="242"/>
      <c r="QF7226" s="242"/>
      <c r="QG7226" s="242"/>
      <c r="QH7226" s="242"/>
      <c r="QI7226" s="242"/>
      <c r="QJ7226" s="242"/>
      <c r="QK7226" s="242"/>
    </row>
    <row r="7227" spans="439:453">
      <c r="PW7227" s="242"/>
      <c r="PX7227" s="242"/>
      <c r="PY7227" s="242"/>
      <c r="PZ7227" s="242"/>
      <c r="QA7227" s="242"/>
      <c r="QB7227" s="242"/>
      <c r="QC7227" s="242"/>
      <c r="QD7227" s="242"/>
      <c r="QE7227" s="242"/>
      <c r="QF7227" s="242"/>
      <c r="QG7227" s="242"/>
      <c r="QH7227" s="242"/>
      <c r="QI7227" s="242"/>
      <c r="QJ7227" s="242"/>
      <c r="QK7227" s="242"/>
    </row>
    <row r="7228" spans="439:453">
      <c r="PW7228" s="242"/>
      <c r="PX7228" s="242"/>
      <c r="PY7228" s="242"/>
      <c r="PZ7228" s="242"/>
      <c r="QA7228" s="242"/>
      <c r="QB7228" s="242"/>
      <c r="QC7228" s="242"/>
      <c r="QD7228" s="242"/>
      <c r="QE7228" s="242"/>
      <c r="QF7228" s="242"/>
      <c r="QG7228" s="242"/>
      <c r="QH7228" s="242"/>
      <c r="QI7228" s="242"/>
      <c r="QJ7228" s="242"/>
      <c r="QK7228" s="242"/>
    </row>
    <row r="7229" spans="439:453">
      <c r="PW7229" s="242"/>
      <c r="PX7229" s="242"/>
      <c r="PY7229" s="242"/>
      <c r="PZ7229" s="242"/>
      <c r="QA7229" s="242"/>
      <c r="QB7229" s="242"/>
      <c r="QC7229" s="242"/>
      <c r="QD7229" s="242"/>
      <c r="QE7229" s="242"/>
      <c r="QF7229" s="242"/>
      <c r="QG7229" s="242"/>
      <c r="QH7229" s="242"/>
      <c r="QI7229" s="242"/>
      <c r="QJ7229" s="242"/>
      <c r="QK7229" s="242"/>
    </row>
    <row r="7230" spans="439:453">
      <c r="PW7230" s="242"/>
      <c r="PX7230" s="242"/>
      <c r="PY7230" s="242"/>
      <c r="PZ7230" s="242"/>
      <c r="QA7230" s="242"/>
      <c r="QB7230" s="242"/>
      <c r="QC7230" s="242"/>
      <c r="QD7230" s="242"/>
      <c r="QE7230" s="242"/>
      <c r="QF7230" s="242"/>
      <c r="QG7230" s="242"/>
      <c r="QH7230" s="242"/>
      <c r="QI7230" s="242"/>
      <c r="QJ7230" s="242"/>
      <c r="QK7230" s="242"/>
    </row>
    <row r="7231" spans="439:453">
      <c r="PW7231" s="242"/>
      <c r="PX7231" s="242"/>
      <c r="PY7231" s="242"/>
      <c r="PZ7231" s="242"/>
      <c r="QA7231" s="242"/>
      <c r="QB7231" s="242"/>
      <c r="QC7231" s="242"/>
      <c r="QD7231" s="242"/>
      <c r="QE7231" s="242"/>
      <c r="QF7231" s="242"/>
      <c r="QG7231" s="242"/>
      <c r="QH7231" s="242"/>
      <c r="QI7231" s="242"/>
      <c r="QJ7231" s="242"/>
      <c r="QK7231" s="242"/>
    </row>
    <row r="7232" spans="439:453">
      <c r="PW7232" s="242"/>
      <c r="PX7232" s="242"/>
      <c r="PY7232" s="242"/>
      <c r="PZ7232" s="242"/>
      <c r="QA7232" s="242"/>
      <c r="QB7232" s="242"/>
      <c r="QC7232" s="242"/>
      <c r="QD7232" s="242"/>
      <c r="QE7232" s="242"/>
      <c r="QF7232" s="242"/>
      <c r="QG7232" s="242"/>
      <c r="QH7232" s="242"/>
      <c r="QI7232" s="242"/>
      <c r="QJ7232" s="242"/>
      <c r="QK7232" s="242"/>
    </row>
    <row r="7233" spans="439:453">
      <c r="PW7233" s="242"/>
      <c r="PX7233" s="242"/>
      <c r="PY7233" s="242"/>
      <c r="PZ7233" s="242"/>
      <c r="QA7233" s="242"/>
      <c r="QB7233" s="242"/>
      <c r="QC7233" s="242"/>
      <c r="QD7233" s="242"/>
      <c r="QE7233" s="242"/>
      <c r="QF7233" s="242"/>
      <c r="QG7233" s="242"/>
      <c r="QH7233" s="242"/>
      <c r="QI7233" s="242"/>
      <c r="QJ7233" s="242"/>
      <c r="QK7233" s="242"/>
    </row>
    <row r="7234" spans="439:453">
      <c r="PW7234" s="242"/>
      <c r="PX7234" s="242"/>
      <c r="PY7234" s="242"/>
      <c r="PZ7234" s="242"/>
      <c r="QA7234" s="242"/>
      <c r="QB7234" s="242"/>
      <c r="QC7234" s="242"/>
      <c r="QD7234" s="242"/>
      <c r="QE7234" s="242"/>
      <c r="QF7234" s="242"/>
      <c r="QG7234" s="242"/>
      <c r="QH7234" s="242"/>
      <c r="QI7234" s="242"/>
      <c r="QJ7234" s="242"/>
      <c r="QK7234" s="242"/>
    </row>
    <row r="7235" spans="439:453">
      <c r="PW7235" s="242"/>
      <c r="PX7235" s="242"/>
      <c r="PY7235" s="242"/>
      <c r="PZ7235" s="242"/>
      <c r="QA7235" s="242"/>
      <c r="QB7235" s="242"/>
      <c r="QC7235" s="242"/>
      <c r="QD7235" s="242"/>
      <c r="QE7235" s="242"/>
      <c r="QF7235" s="242"/>
      <c r="QG7235" s="242"/>
      <c r="QH7235" s="242"/>
      <c r="QI7235" s="242"/>
      <c r="QJ7235" s="242"/>
      <c r="QK7235" s="242"/>
    </row>
    <row r="7236" spans="439:453">
      <c r="PW7236" s="242"/>
      <c r="PX7236" s="242"/>
      <c r="PY7236" s="242"/>
      <c r="PZ7236" s="242"/>
      <c r="QA7236" s="242"/>
      <c r="QB7236" s="242"/>
      <c r="QC7236" s="242"/>
      <c r="QD7236" s="242"/>
      <c r="QE7236" s="242"/>
      <c r="QF7236" s="242"/>
      <c r="QG7236" s="242"/>
      <c r="QH7236" s="242"/>
      <c r="QI7236" s="242"/>
      <c r="QJ7236" s="242"/>
      <c r="QK7236" s="242"/>
    </row>
    <row r="7237" spans="439:453">
      <c r="PW7237" s="242"/>
      <c r="PX7237" s="242"/>
      <c r="PY7237" s="242"/>
      <c r="PZ7237" s="242"/>
      <c r="QA7237" s="242"/>
      <c r="QB7237" s="242"/>
      <c r="QC7237" s="242"/>
      <c r="QD7237" s="242"/>
      <c r="QE7237" s="242"/>
      <c r="QF7237" s="242"/>
      <c r="QG7237" s="242"/>
      <c r="QH7237" s="242"/>
      <c r="QI7237" s="242"/>
      <c r="QJ7237" s="242"/>
      <c r="QK7237" s="242"/>
    </row>
    <row r="7238" spans="439:453">
      <c r="PW7238" s="242"/>
      <c r="PX7238" s="242"/>
      <c r="PY7238" s="242"/>
      <c r="PZ7238" s="242"/>
      <c r="QA7238" s="242"/>
      <c r="QB7238" s="242"/>
      <c r="QC7238" s="242"/>
      <c r="QD7238" s="242"/>
      <c r="QE7238" s="242"/>
      <c r="QF7238" s="242"/>
      <c r="QG7238" s="242"/>
      <c r="QH7238" s="242"/>
      <c r="QI7238" s="242"/>
      <c r="QJ7238" s="242"/>
      <c r="QK7238" s="242"/>
    </row>
    <row r="7239" spans="439:453">
      <c r="PW7239" s="242"/>
      <c r="PX7239" s="242"/>
      <c r="PY7239" s="242"/>
      <c r="PZ7239" s="242"/>
      <c r="QA7239" s="242"/>
      <c r="QB7239" s="242"/>
      <c r="QC7239" s="242"/>
      <c r="QD7239" s="242"/>
      <c r="QE7239" s="242"/>
      <c r="QF7239" s="242"/>
      <c r="QG7239" s="242"/>
      <c r="QH7239" s="242"/>
      <c r="QI7239" s="242"/>
      <c r="QJ7239" s="242"/>
      <c r="QK7239" s="242"/>
    </row>
    <row r="7240" spans="439:453">
      <c r="PW7240" s="242"/>
      <c r="PX7240" s="242"/>
      <c r="PY7240" s="242"/>
      <c r="PZ7240" s="242"/>
      <c r="QA7240" s="242"/>
      <c r="QB7240" s="242"/>
      <c r="QC7240" s="242"/>
      <c r="QD7240" s="242"/>
      <c r="QE7240" s="242"/>
      <c r="QF7240" s="242"/>
      <c r="QG7240" s="242"/>
      <c r="QH7240" s="242"/>
      <c r="QI7240" s="242"/>
      <c r="QJ7240" s="242"/>
      <c r="QK7240" s="242"/>
    </row>
    <row r="7241" spans="439:453">
      <c r="PW7241" s="242"/>
      <c r="PX7241" s="242"/>
      <c r="PY7241" s="242"/>
      <c r="PZ7241" s="242"/>
      <c r="QA7241" s="242"/>
      <c r="QB7241" s="242"/>
      <c r="QC7241" s="242"/>
      <c r="QD7241" s="242"/>
      <c r="QE7241" s="242"/>
      <c r="QF7241" s="242"/>
      <c r="QG7241" s="242"/>
      <c r="QH7241" s="242"/>
      <c r="QI7241" s="242"/>
      <c r="QJ7241" s="242"/>
      <c r="QK7241" s="242"/>
    </row>
    <row r="7242" spans="439:453">
      <c r="PW7242" s="242"/>
      <c r="PX7242" s="242"/>
      <c r="PY7242" s="242"/>
      <c r="PZ7242" s="242"/>
      <c r="QA7242" s="242"/>
      <c r="QB7242" s="242"/>
      <c r="QC7242" s="242"/>
      <c r="QD7242" s="242"/>
      <c r="QE7242" s="242"/>
      <c r="QF7242" s="242"/>
      <c r="QG7242" s="242"/>
      <c r="QH7242" s="242"/>
      <c r="QI7242" s="242"/>
      <c r="QJ7242" s="242"/>
      <c r="QK7242" s="242"/>
    </row>
    <row r="7243" spans="439:453">
      <c r="PW7243" s="242"/>
      <c r="PX7243" s="242"/>
      <c r="PY7243" s="242"/>
      <c r="PZ7243" s="242"/>
      <c r="QA7243" s="242"/>
      <c r="QB7243" s="242"/>
      <c r="QC7243" s="242"/>
      <c r="QD7243" s="242"/>
      <c r="QE7243" s="242"/>
      <c r="QF7243" s="242"/>
      <c r="QG7243" s="242"/>
      <c r="QH7243" s="242"/>
      <c r="QI7243" s="242"/>
      <c r="QJ7243" s="242"/>
      <c r="QK7243" s="242"/>
    </row>
    <row r="7244" spans="439:453">
      <c r="PW7244" s="242"/>
      <c r="PX7244" s="242"/>
      <c r="PY7244" s="242"/>
      <c r="PZ7244" s="242"/>
      <c r="QA7244" s="242"/>
      <c r="QB7244" s="242"/>
      <c r="QC7244" s="242"/>
      <c r="QD7244" s="242"/>
      <c r="QE7244" s="242"/>
      <c r="QF7244" s="242"/>
      <c r="QG7244" s="242"/>
      <c r="QH7244" s="242"/>
      <c r="QI7244" s="242"/>
      <c r="QJ7244" s="242"/>
      <c r="QK7244" s="242"/>
    </row>
    <row r="7245" spans="439:453">
      <c r="PW7245" s="242"/>
      <c r="PX7245" s="242"/>
      <c r="PY7245" s="242"/>
      <c r="PZ7245" s="242"/>
      <c r="QA7245" s="242"/>
      <c r="QB7245" s="242"/>
      <c r="QC7245" s="242"/>
      <c r="QD7245" s="242"/>
      <c r="QE7245" s="242"/>
      <c r="QF7245" s="242"/>
      <c r="QG7245" s="242"/>
      <c r="QH7245" s="242"/>
      <c r="QI7245" s="242"/>
      <c r="QJ7245" s="242"/>
      <c r="QK7245" s="242"/>
    </row>
    <row r="7246" spans="439:453">
      <c r="PW7246" s="242"/>
      <c r="PX7246" s="242"/>
      <c r="PY7246" s="242"/>
      <c r="PZ7246" s="242"/>
      <c r="QA7246" s="242"/>
      <c r="QB7246" s="242"/>
      <c r="QC7246" s="242"/>
      <c r="QD7246" s="242"/>
      <c r="QE7246" s="242"/>
      <c r="QF7246" s="242"/>
      <c r="QG7246" s="242"/>
      <c r="QH7246" s="242"/>
      <c r="QI7246" s="242"/>
      <c r="QJ7246" s="242"/>
      <c r="QK7246" s="242"/>
    </row>
    <row r="7247" spans="439:453">
      <c r="PW7247" s="242"/>
      <c r="PX7247" s="242"/>
      <c r="PY7247" s="242"/>
      <c r="PZ7247" s="242"/>
      <c r="QA7247" s="242"/>
      <c r="QB7247" s="242"/>
      <c r="QC7247" s="242"/>
      <c r="QD7247" s="242"/>
      <c r="QE7247" s="242"/>
      <c r="QF7247" s="242"/>
      <c r="QG7247" s="242"/>
      <c r="QH7247" s="242"/>
      <c r="QI7247" s="242"/>
      <c r="QJ7247" s="242"/>
      <c r="QK7247" s="242"/>
    </row>
    <row r="7248" spans="439:453">
      <c r="PW7248" s="242"/>
      <c r="PX7248" s="242"/>
      <c r="PY7248" s="242"/>
      <c r="PZ7248" s="242"/>
      <c r="QA7248" s="242"/>
      <c r="QB7248" s="242"/>
      <c r="QC7248" s="242"/>
      <c r="QD7248" s="242"/>
      <c r="QE7248" s="242"/>
      <c r="QF7248" s="242"/>
      <c r="QG7248" s="242"/>
      <c r="QH7248" s="242"/>
      <c r="QI7248" s="242"/>
      <c r="QJ7248" s="242"/>
      <c r="QK7248" s="242"/>
    </row>
    <row r="7249" spans="439:453">
      <c r="PW7249" s="242"/>
      <c r="PX7249" s="242"/>
      <c r="PY7249" s="242"/>
      <c r="PZ7249" s="242"/>
      <c r="QA7249" s="242"/>
      <c r="QB7249" s="242"/>
      <c r="QC7249" s="242"/>
      <c r="QD7249" s="242"/>
      <c r="QE7249" s="242"/>
      <c r="QF7249" s="242"/>
      <c r="QG7249" s="242"/>
      <c r="QH7249" s="242"/>
      <c r="QI7249" s="242"/>
      <c r="QJ7249" s="242"/>
      <c r="QK7249" s="242"/>
    </row>
    <row r="7250" spans="439:453">
      <c r="PW7250" s="242"/>
      <c r="PX7250" s="242"/>
      <c r="PY7250" s="242"/>
      <c r="PZ7250" s="242"/>
      <c r="QA7250" s="242"/>
      <c r="QB7250" s="242"/>
      <c r="QC7250" s="242"/>
      <c r="QD7250" s="242"/>
      <c r="QE7250" s="242"/>
      <c r="QF7250" s="242"/>
      <c r="QG7250" s="242"/>
      <c r="QH7250" s="242"/>
      <c r="QI7250" s="242"/>
      <c r="QJ7250" s="242"/>
      <c r="QK7250" s="242"/>
    </row>
    <row r="7251" spans="439:453">
      <c r="PW7251" s="242"/>
      <c r="PX7251" s="242"/>
      <c r="PY7251" s="242"/>
      <c r="PZ7251" s="242"/>
      <c r="QA7251" s="242"/>
      <c r="QB7251" s="242"/>
      <c r="QC7251" s="242"/>
      <c r="QD7251" s="242"/>
      <c r="QE7251" s="242"/>
      <c r="QF7251" s="242"/>
      <c r="QG7251" s="242"/>
      <c r="QH7251" s="242"/>
      <c r="QI7251" s="242"/>
      <c r="QJ7251" s="242"/>
      <c r="QK7251" s="242"/>
    </row>
    <row r="7252" spans="439:453">
      <c r="PW7252" s="242"/>
      <c r="PX7252" s="242"/>
      <c r="PY7252" s="242"/>
      <c r="PZ7252" s="242"/>
      <c r="QA7252" s="242"/>
      <c r="QB7252" s="242"/>
      <c r="QC7252" s="242"/>
      <c r="QD7252" s="242"/>
      <c r="QE7252" s="242"/>
      <c r="QF7252" s="242"/>
      <c r="QG7252" s="242"/>
      <c r="QH7252" s="242"/>
      <c r="QI7252" s="242"/>
      <c r="QJ7252" s="242"/>
      <c r="QK7252" s="242"/>
    </row>
    <row r="7253" spans="439:453">
      <c r="PW7253" s="242"/>
      <c r="PX7253" s="242"/>
      <c r="PY7253" s="242"/>
      <c r="PZ7253" s="242"/>
      <c r="QA7253" s="242"/>
      <c r="QB7253" s="242"/>
      <c r="QC7253" s="242"/>
      <c r="QD7253" s="242"/>
      <c r="QE7253" s="242"/>
      <c r="QF7253" s="242"/>
      <c r="QG7253" s="242"/>
      <c r="QH7253" s="242"/>
      <c r="QI7253" s="242"/>
      <c r="QJ7253" s="242"/>
      <c r="QK7253" s="242"/>
    </row>
    <row r="7254" spans="439:453">
      <c r="PW7254" s="242"/>
      <c r="PX7254" s="242"/>
      <c r="PY7254" s="242"/>
      <c r="PZ7254" s="242"/>
      <c r="QA7254" s="242"/>
      <c r="QB7254" s="242"/>
      <c r="QC7254" s="242"/>
      <c r="QD7254" s="242"/>
      <c r="QE7254" s="242"/>
      <c r="QF7254" s="242"/>
      <c r="QG7254" s="242"/>
      <c r="QH7254" s="242"/>
      <c r="QI7254" s="242"/>
      <c r="QJ7254" s="242"/>
      <c r="QK7254" s="242"/>
    </row>
    <row r="7255" spans="439:453">
      <c r="PW7255" s="242"/>
      <c r="PX7255" s="242"/>
      <c r="PY7255" s="242"/>
      <c r="PZ7255" s="242"/>
      <c r="QA7255" s="242"/>
      <c r="QB7255" s="242"/>
      <c r="QC7255" s="242"/>
      <c r="QD7255" s="242"/>
      <c r="QE7255" s="242"/>
      <c r="QF7255" s="242"/>
      <c r="QG7255" s="242"/>
      <c r="QH7255" s="242"/>
      <c r="QI7255" s="242"/>
      <c r="QJ7255" s="242"/>
      <c r="QK7255" s="242"/>
    </row>
    <row r="7256" spans="439:453">
      <c r="PW7256" s="242"/>
      <c r="PX7256" s="242"/>
      <c r="PY7256" s="242"/>
      <c r="PZ7256" s="242"/>
      <c r="QA7256" s="242"/>
      <c r="QB7256" s="242"/>
      <c r="QC7256" s="242"/>
      <c r="QD7256" s="242"/>
      <c r="QE7256" s="242"/>
      <c r="QF7256" s="242"/>
      <c r="QG7256" s="242"/>
      <c r="QH7256" s="242"/>
      <c r="QI7256" s="242"/>
      <c r="QJ7256" s="242"/>
      <c r="QK7256" s="242"/>
    </row>
    <row r="7257" spans="439:453">
      <c r="PW7257" s="242"/>
      <c r="PX7257" s="242"/>
      <c r="PY7257" s="242"/>
      <c r="PZ7257" s="242"/>
      <c r="QA7257" s="242"/>
      <c r="QB7257" s="242"/>
      <c r="QC7257" s="242"/>
      <c r="QD7257" s="242"/>
      <c r="QE7257" s="242"/>
      <c r="QF7257" s="242"/>
      <c r="QG7257" s="242"/>
      <c r="QH7257" s="242"/>
      <c r="QI7257" s="242"/>
      <c r="QJ7257" s="242"/>
      <c r="QK7257" s="242"/>
    </row>
    <row r="7258" spans="439:453">
      <c r="PW7258" s="242"/>
      <c r="PX7258" s="242"/>
      <c r="PY7258" s="242"/>
      <c r="PZ7258" s="242"/>
      <c r="QA7258" s="242"/>
      <c r="QB7258" s="242"/>
      <c r="QC7258" s="242"/>
      <c r="QD7258" s="242"/>
      <c r="QE7258" s="242"/>
      <c r="QF7258" s="242"/>
      <c r="QG7258" s="242"/>
      <c r="QH7258" s="242"/>
      <c r="QI7258" s="242"/>
      <c r="QJ7258" s="242"/>
      <c r="QK7258" s="242"/>
    </row>
    <row r="7259" spans="439:453">
      <c r="PW7259" s="242"/>
      <c r="PX7259" s="242"/>
      <c r="PY7259" s="242"/>
      <c r="PZ7259" s="242"/>
      <c r="QA7259" s="242"/>
      <c r="QB7259" s="242"/>
      <c r="QC7259" s="242"/>
      <c r="QD7259" s="242"/>
      <c r="QE7259" s="242"/>
      <c r="QF7259" s="242"/>
      <c r="QG7259" s="242"/>
      <c r="QH7259" s="242"/>
      <c r="QI7259" s="242"/>
      <c r="QJ7259" s="242"/>
      <c r="QK7259" s="242"/>
    </row>
    <row r="7260" spans="439:453">
      <c r="PW7260" s="242"/>
      <c r="PX7260" s="242"/>
      <c r="PY7260" s="242"/>
      <c r="PZ7260" s="242"/>
      <c r="QA7260" s="242"/>
      <c r="QB7260" s="242"/>
      <c r="QC7260" s="242"/>
      <c r="QD7260" s="242"/>
      <c r="QE7260" s="242"/>
      <c r="QF7260" s="242"/>
      <c r="QG7260" s="242"/>
      <c r="QH7260" s="242"/>
      <c r="QI7260" s="242"/>
      <c r="QJ7260" s="242"/>
      <c r="QK7260" s="242"/>
    </row>
    <row r="7261" spans="439:453">
      <c r="PW7261" s="242"/>
      <c r="PX7261" s="242"/>
      <c r="PY7261" s="242"/>
      <c r="PZ7261" s="242"/>
      <c r="QA7261" s="242"/>
      <c r="QB7261" s="242"/>
      <c r="QC7261" s="242"/>
      <c r="QD7261" s="242"/>
      <c r="QE7261" s="242"/>
      <c r="QF7261" s="242"/>
      <c r="QG7261" s="242"/>
      <c r="QH7261" s="242"/>
      <c r="QI7261" s="242"/>
      <c r="QJ7261" s="242"/>
      <c r="QK7261" s="242"/>
    </row>
    <row r="7262" spans="439:453">
      <c r="PW7262" s="242"/>
      <c r="PX7262" s="242"/>
      <c r="PY7262" s="242"/>
      <c r="PZ7262" s="242"/>
      <c r="QA7262" s="242"/>
      <c r="QB7262" s="242"/>
      <c r="QC7262" s="242"/>
      <c r="QD7262" s="242"/>
      <c r="QE7262" s="242"/>
      <c r="QF7262" s="242"/>
      <c r="QG7262" s="242"/>
      <c r="QH7262" s="242"/>
      <c r="QI7262" s="242"/>
      <c r="QJ7262" s="242"/>
      <c r="QK7262" s="242"/>
    </row>
    <row r="7263" spans="439:453">
      <c r="PW7263" s="242"/>
      <c r="PX7263" s="242"/>
      <c r="PY7263" s="242"/>
      <c r="PZ7263" s="242"/>
      <c r="QA7263" s="242"/>
      <c r="QB7263" s="242"/>
      <c r="QC7263" s="242"/>
      <c r="QD7263" s="242"/>
      <c r="QE7263" s="242"/>
      <c r="QF7263" s="242"/>
      <c r="QG7263" s="242"/>
      <c r="QH7263" s="242"/>
      <c r="QI7263" s="242"/>
      <c r="QJ7263" s="242"/>
      <c r="QK7263" s="242"/>
    </row>
    <row r="7264" spans="439:453">
      <c r="PW7264" s="242"/>
      <c r="PX7264" s="242"/>
      <c r="PY7264" s="242"/>
      <c r="PZ7264" s="242"/>
      <c r="QA7264" s="242"/>
      <c r="QB7264" s="242"/>
      <c r="QC7264" s="242"/>
      <c r="QD7264" s="242"/>
      <c r="QE7264" s="242"/>
      <c r="QF7264" s="242"/>
      <c r="QG7264" s="242"/>
      <c r="QH7264" s="242"/>
      <c r="QI7264" s="242"/>
      <c r="QJ7264" s="242"/>
      <c r="QK7264" s="242"/>
    </row>
    <row r="7265" spans="439:453">
      <c r="PW7265" s="242"/>
      <c r="PX7265" s="242"/>
      <c r="PY7265" s="242"/>
      <c r="PZ7265" s="242"/>
      <c r="QA7265" s="242"/>
      <c r="QB7265" s="242"/>
      <c r="QC7265" s="242"/>
      <c r="QD7265" s="242"/>
      <c r="QE7265" s="242"/>
      <c r="QF7265" s="242"/>
      <c r="QG7265" s="242"/>
      <c r="QH7265" s="242"/>
      <c r="QI7265" s="242"/>
      <c r="QJ7265" s="242"/>
      <c r="QK7265" s="242"/>
    </row>
    <row r="7266" spans="439:453">
      <c r="PW7266" s="242"/>
      <c r="PX7266" s="242"/>
      <c r="PY7266" s="242"/>
      <c r="PZ7266" s="242"/>
      <c r="QA7266" s="242"/>
      <c r="QB7266" s="242"/>
      <c r="QC7266" s="242"/>
      <c r="QD7266" s="242"/>
      <c r="QE7266" s="242"/>
      <c r="QF7266" s="242"/>
      <c r="QG7266" s="242"/>
      <c r="QH7266" s="242"/>
      <c r="QI7266" s="242"/>
      <c r="QJ7266" s="242"/>
      <c r="QK7266" s="242"/>
    </row>
    <row r="7267" spans="439:453">
      <c r="PW7267" s="242"/>
      <c r="PX7267" s="242"/>
      <c r="PY7267" s="242"/>
      <c r="PZ7267" s="242"/>
      <c r="QA7267" s="242"/>
      <c r="QB7267" s="242"/>
      <c r="QC7267" s="242"/>
      <c r="QD7267" s="242"/>
      <c r="QE7267" s="242"/>
      <c r="QF7267" s="242"/>
      <c r="QG7267" s="242"/>
      <c r="QH7267" s="242"/>
      <c r="QI7267" s="242"/>
      <c r="QJ7267" s="242"/>
      <c r="QK7267" s="242"/>
    </row>
    <row r="7268" spans="439:453">
      <c r="PW7268" s="242"/>
      <c r="PX7268" s="242"/>
      <c r="PY7268" s="242"/>
      <c r="PZ7268" s="242"/>
      <c r="QA7268" s="242"/>
      <c r="QB7268" s="242"/>
      <c r="QC7268" s="242"/>
      <c r="QD7268" s="242"/>
      <c r="QE7268" s="242"/>
      <c r="QF7268" s="242"/>
      <c r="QG7268" s="242"/>
      <c r="QH7268" s="242"/>
      <c r="QI7268" s="242"/>
      <c r="QJ7268" s="242"/>
      <c r="QK7268" s="242"/>
    </row>
    <row r="7269" spans="439:453">
      <c r="PW7269" s="242"/>
      <c r="PX7269" s="242"/>
      <c r="PY7269" s="242"/>
      <c r="PZ7269" s="242"/>
      <c r="QA7269" s="242"/>
      <c r="QB7269" s="242"/>
      <c r="QC7269" s="242"/>
      <c r="QD7269" s="242"/>
      <c r="QE7269" s="242"/>
      <c r="QF7269" s="242"/>
      <c r="QG7269" s="242"/>
      <c r="QH7269" s="242"/>
      <c r="QI7269" s="242"/>
      <c r="QJ7269" s="242"/>
      <c r="QK7269" s="242"/>
    </row>
    <row r="7270" spans="439:453">
      <c r="PW7270" s="242"/>
      <c r="PX7270" s="242"/>
      <c r="PY7270" s="242"/>
      <c r="PZ7270" s="242"/>
      <c r="QA7270" s="242"/>
      <c r="QB7270" s="242"/>
      <c r="QC7270" s="242"/>
      <c r="QD7270" s="242"/>
      <c r="QE7270" s="242"/>
      <c r="QF7270" s="242"/>
      <c r="QG7270" s="242"/>
      <c r="QH7270" s="242"/>
      <c r="QI7270" s="242"/>
      <c r="QJ7270" s="242"/>
      <c r="QK7270" s="242"/>
    </row>
    <row r="7271" spans="439:453">
      <c r="PW7271" s="242"/>
      <c r="PX7271" s="242"/>
      <c r="PY7271" s="242"/>
      <c r="PZ7271" s="242"/>
      <c r="QA7271" s="242"/>
      <c r="QB7271" s="242"/>
      <c r="QC7271" s="242"/>
      <c r="QD7271" s="242"/>
      <c r="QE7271" s="242"/>
      <c r="QF7271" s="242"/>
      <c r="QG7271" s="242"/>
      <c r="QH7271" s="242"/>
      <c r="QI7271" s="242"/>
      <c r="QJ7271" s="242"/>
      <c r="QK7271" s="242"/>
    </row>
    <row r="7272" spans="439:453">
      <c r="PW7272" s="242"/>
      <c r="PX7272" s="242"/>
      <c r="PY7272" s="242"/>
      <c r="PZ7272" s="242"/>
      <c r="QA7272" s="242"/>
      <c r="QB7272" s="242"/>
      <c r="QC7272" s="242"/>
      <c r="QD7272" s="242"/>
      <c r="QE7272" s="242"/>
      <c r="QF7272" s="242"/>
      <c r="QG7272" s="242"/>
      <c r="QH7272" s="242"/>
      <c r="QI7272" s="242"/>
      <c r="QJ7272" s="242"/>
      <c r="QK7272" s="242"/>
    </row>
    <row r="7273" spans="439:453">
      <c r="PW7273" s="242"/>
      <c r="PX7273" s="242"/>
      <c r="PY7273" s="242"/>
      <c r="PZ7273" s="242"/>
      <c r="QA7273" s="242"/>
      <c r="QB7273" s="242"/>
      <c r="QC7273" s="242"/>
      <c r="QD7273" s="242"/>
      <c r="QE7273" s="242"/>
      <c r="QF7273" s="242"/>
      <c r="QG7273" s="242"/>
      <c r="QH7273" s="242"/>
      <c r="QI7273" s="242"/>
      <c r="QJ7273" s="242"/>
      <c r="QK7273" s="242"/>
    </row>
    <row r="7274" spans="439:453">
      <c r="PW7274" s="242"/>
      <c r="PX7274" s="242"/>
      <c r="PY7274" s="242"/>
      <c r="PZ7274" s="242"/>
      <c r="QA7274" s="242"/>
      <c r="QB7274" s="242"/>
      <c r="QC7274" s="242"/>
      <c r="QD7274" s="242"/>
      <c r="QE7274" s="242"/>
      <c r="QF7274" s="242"/>
      <c r="QG7274" s="242"/>
      <c r="QH7274" s="242"/>
      <c r="QI7274" s="242"/>
      <c r="QJ7274" s="242"/>
      <c r="QK7274" s="242"/>
    </row>
    <row r="7275" spans="439:453">
      <c r="PW7275" s="242"/>
      <c r="PX7275" s="242"/>
      <c r="PY7275" s="242"/>
      <c r="PZ7275" s="242"/>
      <c r="QA7275" s="242"/>
      <c r="QB7275" s="242"/>
      <c r="QC7275" s="242"/>
      <c r="QD7275" s="242"/>
      <c r="QE7275" s="242"/>
      <c r="QF7275" s="242"/>
      <c r="QG7275" s="242"/>
      <c r="QH7275" s="242"/>
      <c r="QI7275" s="242"/>
      <c r="QJ7275" s="242"/>
      <c r="QK7275" s="242"/>
    </row>
    <row r="7276" spans="439:453">
      <c r="PW7276" s="242"/>
      <c r="PX7276" s="242"/>
      <c r="PY7276" s="242"/>
      <c r="PZ7276" s="242"/>
      <c r="QA7276" s="242"/>
      <c r="QB7276" s="242"/>
      <c r="QC7276" s="242"/>
      <c r="QD7276" s="242"/>
      <c r="QE7276" s="242"/>
      <c r="QF7276" s="242"/>
      <c r="QG7276" s="242"/>
      <c r="QH7276" s="242"/>
      <c r="QI7276" s="242"/>
      <c r="QJ7276" s="242"/>
      <c r="QK7276" s="242"/>
    </row>
    <row r="7277" spans="439:453">
      <c r="PW7277" s="242"/>
      <c r="PX7277" s="242"/>
      <c r="PY7277" s="242"/>
      <c r="PZ7277" s="242"/>
      <c r="QA7277" s="242"/>
      <c r="QB7277" s="242"/>
      <c r="QC7277" s="242"/>
      <c r="QD7277" s="242"/>
      <c r="QE7277" s="242"/>
      <c r="QF7277" s="242"/>
      <c r="QG7277" s="242"/>
      <c r="QH7277" s="242"/>
      <c r="QI7277" s="242"/>
      <c r="QJ7277" s="242"/>
      <c r="QK7277" s="242"/>
    </row>
    <row r="7278" spans="439:453">
      <c r="PW7278" s="242"/>
      <c r="PX7278" s="242"/>
      <c r="PY7278" s="242"/>
      <c r="PZ7278" s="242"/>
      <c r="QA7278" s="242"/>
      <c r="QB7278" s="242"/>
      <c r="QC7278" s="242"/>
      <c r="QD7278" s="242"/>
      <c r="QE7278" s="242"/>
      <c r="QF7278" s="242"/>
      <c r="QG7278" s="242"/>
      <c r="QH7278" s="242"/>
      <c r="QI7278" s="242"/>
      <c r="QJ7278" s="242"/>
      <c r="QK7278" s="242"/>
    </row>
    <row r="7279" spans="439:453">
      <c r="PW7279" s="242"/>
      <c r="PX7279" s="242"/>
      <c r="PY7279" s="242"/>
      <c r="PZ7279" s="242"/>
      <c r="QA7279" s="242"/>
      <c r="QB7279" s="242"/>
      <c r="QC7279" s="242"/>
      <c r="QD7279" s="242"/>
      <c r="QE7279" s="242"/>
      <c r="QF7279" s="242"/>
      <c r="QG7279" s="242"/>
      <c r="QH7279" s="242"/>
      <c r="QI7279" s="242"/>
      <c r="QJ7279" s="242"/>
      <c r="QK7279" s="242"/>
    </row>
    <row r="7280" spans="439:453">
      <c r="PW7280" s="242"/>
      <c r="PX7280" s="242"/>
      <c r="PY7280" s="242"/>
      <c r="PZ7280" s="242"/>
      <c r="QA7280" s="242"/>
      <c r="QB7280" s="242"/>
      <c r="QC7280" s="242"/>
      <c r="QD7280" s="242"/>
      <c r="QE7280" s="242"/>
      <c r="QF7280" s="242"/>
      <c r="QG7280" s="242"/>
      <c r="QH7280" s="242"/>
      <c r="QI7280" s="242"/>
      <c r="QJ7280" s="242"/>
      <c r="QK7280" s="242"/>
    </row>
    <row r="7281" spans="439:453">
      <c r="PW7281" s="242"/>
      <c r="PX7281" s="242"/>
      <c r="PY7281" s="242"/>
      <c r="PZ7281" s="242"/>
      <c r="QA7281" s="242"/>
      <c r="QB7281" s="242"/>
      <c r="QC7281" s="242"/>
      <c r="QD7281" s="242"/>
      <c r="QE7281" s="242"/>
      <c r="QF7281" s="242"/>
      <c r="QG7281" s="242"/>
      <c r="QH7281" s="242"/>
      <c r="QI7281" s="242"/>
      <c r="QJ7281" s="242"/>
      <c r="QK7281" s="242"/>
    </row>
    <row r="7282" spans="439:453">
      <c r="PW7282" s="242"/>
      <c r="PX7282" s="242"/>
      <c r="PY7282" s="242"/>
      <c r="PZ7282" s="242"/>
      <c r="QA7282" s="242"/>
      <c r="QB7282" s="242"/>
      <c r="QC7282" s="242"/>
      <c r="QD7282" s="242"/>
      <c r="QE7282" s="242"/>
      <c r="QF7282" s="242"/>
      <c r="QG7282" s="242"/>
      <c r="QH7282" s="242"/>
      <c r="QI7282" s="242"/>
      <c r="QJ7282" s="242"/>
      <c r="QK7282" s="242"/>
    </row>
    <row r="7283" spans="439:453">
      <c r="PW7283" s="242"/>
      <c r="PX7283" s="242"/>
      <c r="PY7283" s="242"/>
      <c r="PZ7283" s="242"/>
      <c r="QA7283" s="242"/>
      <c r="QB7283" s="242"/>
      <c r="QC7283" s="242"/>
      <c r="QD7283" s="242"/>
      <c r="QE7283" s="242"/>
      <c r="QF7283" s="242"/>
      <c r="QG7283" s="242"/>
      <c r="QH7283" s="242"/>
      <c r="QI7283" s="242"/>
      <c r="QJ7283" s="242"/>
      <c r="QK7283" s="242"/>
    </row>
    <row r="7284" spans="439:453">
      <c r="PW7284" s="242"/>
      <c r="PX7284" s="242"/>
      <c r="PY7284" s="242"/>
      <c r="PZ7284" s="242"/>
      <c r="QA7284" s="242"/>
      <c r="QB7284" s="242"/>
      <c r="QC7284" s="242"/>
      <c r="QD7284" s="242"/>
      <c r="QE7284" s="242"/>
      <c r="QF7284" s="242"/>
      <c r="QG7284" s="242"/>
      <c r="QH7284" s="242"/>
      <c r="QI7284" s="242"/>
      <c r="QJ7284" s="242"/>
      <c r="QK7284" s="242"/>
    </row>
    <row r="7285" spans="439:453">
      <c r="PW7285" s="242"/>
      <c r="PX7285" s="242"/>
      <c r="PY7285" s="242"/>
      <c r="PZ7285" s="242"/>
      <c r="QA7285" s="242"/>
      <c r="QB7285" s="242"/>
      <c r="QC7285" s="242"/>
      <c r="QD7285" s="242"/>
      <c r="QE7285" s="242"/>
      <c r="QF7285" s="242"/>
      <c r="QG7285" s="242"/>
      <c r="QH7285" s="242"/>
      <c r="QI7285" s="242"/>
      <c r="QJ7285" s="242"/>
      <c r="QK7285" s="242"/>
    </row>
    <row r="7286" spans="439:453">
      <c r="PW7286" s="242"/>
      <c r="PX7286" s="242"/>
      <c r="PY7286" s="242"/>
      <c r="PZ7286" s="242"/>
      <c r="QA7286" s="242"/>
      <c r="QB7286" s="242"/>
      <c r="QC7286" s="242"/>
      <c r="QD7286" s="242"/>
      <c r="QE7286" s="242"/>
      <c r="QF7286" s="242"/>
      <c r="QG7286" s="242"/>
      <c r="QH7286" s="242"/>
      <c r="QI7286" s="242"/>
      <c r="QJ7286" s="242"/>
      <c r="QK7286" s="242"/>
    </row>
    <row r="7287" spans="439:453">
      <c r="PW7287" s="242"/>
      <c r="PX7287" s="242"/>
      <c r="PY7287" s="242"/>
      <c r="PZ7287" s="242"/>
      <c r="QA7287" s="242"/>
      <c r="QB7287" s="242"/>
      <c r="QC7287" s="242"/>
      <c r="QD7287" s="242"/>
      <c r="QE7287" s="242"/>
      <c r="QF7287" s="242"/>
      <c r="QG7287" s="242"/>
      <c r="QH7287" s="242"/>
      <c r="QI7287" s="242"/>
      <c r="QJ7287" s="242"/>
      <c r="QK7287" s="242"/>
    </row>
    <row r="7288" spans="439:453">
      <c r="PW7288" s="242"/>
      <c r="PX7288" s="242"/>
      <c r="PY7288" s="242"/>
      <c r="PZ7288" s="242"/>
      <c r="QA7288" s="242"/>
      <c r="QB7288" s="242"/>
      <c r="QC7288" s="242"/>
      <c r="QD7288" s="242"/>
      <c r="QE7288" s="242"/>
      <c r="QF7288" s="242"/>
      <c r="QG7288" s="242"/>
      <c r="QH7288" s="242"/>
      <c r="QI7288" s="242"/>
      <c r="QJ7288" s="242"/>
      <c r="QK7288" s="242"/>
    </row>
    <row r="7289" spans="439:453">
      <c r="PW7289" s="242"/>
      <c r="PX7289" s="242"/>
      <c r="PY7289" s="242"/>
      <c r="PZ7289" s="242"/>
      <c r="QA7289" s="242"/>
      <c r="QB7289" s="242"/>
      <c r="QC7289" s="242"/>
      <c r="QD7289" s="242"/>
      <c r="QE7289" s="242"/>
      <c r="QF7289" s="242"/>
      <c r="QG7289" s="242"/>
      <c r="QH7289" s="242"/>
      <c r="QI7289" s="242"/>
      <c r="QJ7289" s="242"/>
      <c r="QK7289" s="242"/>
    </row>
    <row r="7290" spans="439:453">
      <c r="PW7290" s="242"/>
      <c r="PX7290" s="242"/>
      <c r="PY7290" s="242"/>
      <c r="PZ7290" s="242"/>
      <c r="QA7290" s="242"/>
      <c r="QB7290" s="242"/>
      <c r="QC7290" s="242"/>
      <c r="QD7290" s="242"/>
      <c r="QE7290" s="242"/>
      <c r="QF7290" s="242"/>
      <c r="QG7290" s="242"/>
      <c r="QH7290" s="242"/>
      <c r="QI7290" s="242"/>
      <c r="QJ7290" s="242"/>
      <c r="QK7290" s="242"/>
    </row>
    <row r="7291" spans="439:453">
      <c r="PW7291" s="242"/>
      <c r="PX7291" s="242"/>
      <c r="PY7291" s="242"/>
      <c r="PZ7291" s="242"/>
      <c r="QA7291" s="242"/>
      <c r="QB7291" s="242"/>
      <c r="QC7291" s="242"/>
      <c r="QD7291" s="242"/>
      <c r="QE7291" s="242"/>
      <c r="QF7291" s="242"/>
      <c r="QG7291" s="242"/>
      <c r="QH7291" s="242"/>
      <c r="QI7291" s="242"/>
      <c r="QJ7291" s="242"/>
      <c r="QK7291" s="242"/>
    </row>
    <row r="7292" spans="439:453">
      <c r="PW7292" s="242"/>
      <c r="PX7292" s="242"/>
      <c r="PY7292" s="242"/>
      <c r="PZ7292" s="242"/>
      <c r="QA7292" s="242"/>
      <c r="QB7292" s="242"/>
      <c r="QC7292" s="242"/>
      <c r="QD7292" s="242"/>
      <c r="QE7292" s="242"/>
      <c r="QF7292" s="242"/>
      <c r="QG7292" s="242"/>
      <c r="QH7292" s="242"/>
      <c r="QI7292" s="242"/>
      <c r="QJ7292" s="242"/>
      <c r="QK7292" s="242"/>
    </row>
    <row r="7293" spans="439:453">
      <c r="PW7293" s="242"/>
      <c r="PX7293" s="242"/>
      <c r="PY7293" s="242"/>
      <c r="PZ7293" s="242"/>
      <c r="QA7293" s="242"/>
      <c r="QB7293" s="242"/>
      <c r="QC7293" s="242"/>
      <c r="QD7293" s="242"/>
      <c r="QE7293" s="242"/>
      <c r="QF7293" s="242"/>
      <c r="QG7293" s="242"/>
      <c r="QH7293" s="242"/>
      <c r="QI7293" s="242"/>
      <c r="QJ7293" s="242"/>
      <c r="QK7293" s="242"/>
    </row>
    <row r="7294" spans="439:453">
      <c r="PW7294" s="242"/>
      <c r="PX7294" s="242"/>
      <c r="PY7294" s="242"/>
      <c r="PZ7294" s="242"/>
      <c r="QA7294" s="242"/>
      <c r="QB7294" s="242"/>
      <c r="QC7294" s="242"/>
      <c r="QD7294" s="242"/>
      <c r="QE7294" s="242"/>
      <c r="QF7294" s="242"/>
      <c r="QG7294" s="242"/>
      <c r="QH7294" s="242"/>
      <c r="QI7294" s="242"/>
      <c r="QJ7294" s="242"/>
      <c r="QK7294" s="242"/>
    </row>
    <row r="7295" spans="439:453">
      <c r="PW7295" s="242"/>
      <c r="PX7295" s="242"/>
      <c r="PY7295" s="242"/>
      <c r="PZ7295" s="242"/>
      <c r="QA7295" s="242"/>
      <c r="QB7295" s="242"/>
      <c r="QC7295" s="242"/>
      <c r="QD7295" s="242"/>
      <c r="QE7295" s="242"/>
      <c r="QF7295" s="242"/>
      <c r="QG7295" s="242"/>
      <c r="QH7295" s="242"/>
      <c r="QI7295" s="242"/>
      <c r="QJ7295" s="242"/>
      <c r="QK7295" s="242"/>
    </row>
    <row r="7296" spans="439:453">
      <c r="PW7296" s="242"/>
      <c r="PX7296" s="242"/>
      <c r="PY7296" s="242"/>
      <c r="PZ7296" s="242"/>
      <c r="QA7296" s="242"/>
      <c r="QB7296" s="242"/>
      <c r="QC7296" s="242"/>
      <c r="QD7296" s="242"/>
      <c r="QE7296" s="242"/>
      <c r="QF7296" s="242"/>
      <c r="QG7296" s="242"/>
      <c r="QH7296" s="242"/>
      <c r="QI7296" s="242"/>
      <c r="QJ7296" s="242"/>
      <c r="QK7296" s="242"/>
    </row>
    <row r="7297" spans="439:453">
      <c r="PW7297" s="242"/>
      <c r="PX7297" s="242"/>
      <c r="PY7297" s="242"/>
      <c r="PZ7297" s="242"/>
      <c r="QA7297" s="242"/>
      <c r="QB7297" s="242"/>
      <c r="QC7297" s="242"/>
      <c r="QD7297" s="242"/>
      <c r="QE7297" s="242"/>
      <c r="QF7297" s="242"/>
      <c r="QG7297" s="242"/>
      <c r="QH7297" s="242"/>
      <c r="QI7297" s="242"/>
      <c r="QJ7297" s="242"/>
      <c r="QK7297" s="242"/>
    </row>
    <row r="7298" spans="439:453">
      <c r="PW7298" s="242"/>
      <c r="PX7298" s="242"/>
      <c r="PY7298" s="242"/>
      <c r="PZ7298" s="242"/>
      <c r="QA7298" s="242"/>
      <c r="QB7298" s="242"/>
      <c r="QC7298" s="242"/>
      <c r="QD7298" s="242"/>
      <c r="QE7298" s="242"/>
      <c r="QF7298" s="242"/>
      <c r="QG7298" s="242"/>
      <c r="QH7298" s="242"/>
      <c r="QI7298" s="242"/>
      <c r="QJ7298" s="242"/>
      <c r="QK7298" s="242"/>
    </row>
    <row r="7299" spans="439:453">
      <c r="PW7299" s="242"/>
      <c r="PX7299" s="242"/>
      <c r="PY7299" s="242"/>
      <c r="PZ7299" s="242"/>
      <c r="QA7299" s="242"/>
      <c r="QB7299" s="242"/>
      <c r="QC7299" s="242"/>
      <c r="QD7299" s="242"/>
      <c r="QE7299" s="242"/>
      <c r="QF7299" s="242"/>
      <c r="QG7299" s="242"/>
      <c r="QH7299" s="242"/>
      <c r="QI7299" s="242"/>
      <c r="QJ7299" s="242"/>
      <c r="QK7299" s="242"/>
    </row>
    <row r="7300" spans="439:453">
      <c r="PW7300" s="242"/>
      <c r="PX7300" s="242"/>
      <c r="PY7300" s="242"/>
      <c r="PZ7300" s="242"/>
      <c r="QA7300" s="242"/>
      <c r="QB7300" s="242"/>
      <c r="QC7300" s="242"/>
      <c r="QD7300" s="242"/>
      <c r="QE7300" s="242"/>
      <c r="QF7300" s="242"/>
      <c r="QG7300" s="242"/>
      <c r="QH7300" s="242"/>
      <c r="QI7300" s="242"/>
      <c r="QJ7300" s="242"/>
      <c r="QK7300" s="242"/>
    </row>
    <row r="7301" spans="439:453">
      <c r="PW7301" s="242"/>
      <c r="PX7301" s="242"/>
      <c r="PY7301" s="242"/>
      <c r="PZ7301" s="242"/>
      <c r="QA7301" s="242"/>
      <c r="QB7301" s="242"/>
      <c r="QC7301" s="242"/>
      <c r="QD7301" s="242"/>
      <c r="QE7301" s="242"/>
      <c r="QF7301" s="242"/>
      <c r="QG7301" s="242"/>
      <c r="QH7301" s="242"/>
      <c r="QI7301" s="242"/>
      <c r="QJ7301" s="242"/>
      <c r="QK7301" s="242"/>
    </row>
    <row r="7302" spans="439:453">
      <c r="PW7302" s="242"/>
      <c r="PX7302" s="242"/>
      <c r="PY7302" s="242"/>
      <c r="PZ7302" s="242"/>
      <c r="QA7302" s="242"/>
      <c r="QB7302" s="242"/>
      <c r="QC7302" s="242"/>
      <c r="QD7302" s="242"/>
      <c r="QE7302" s="242"/>
      <c r="QF7302" s="242"/>
      <c r="QG7302" s="242"/>
      <c r="QH7302" s="242"/>
      <c r="QI7302" s="242"/>
      <c r="QJ7302" s="242"/>
      <c r="QK7302" s="242"/>
    </row>
    <row r="7303" spans="439:453">
      <c r="PW7303" s="242"/>
      <c r="PX7303" s="242"/>
      <c r="PY7303" s="242"/>
      <c r="PZ7303" s="242"/>
      <c r="QA7303" s="242"/>
      <c r="QB7303" s="242"/>
      <c r="QC7303" s="242"/>
      <c r="QD7303" s="242"/>
      <c r="QE7303" s="242"/>
      <c r="QF7303" s="242"/>
      <c r="QG7303" s="242"/>
      <c r="QH7303" s="242"/>
      <c r="QI7303" s="242"/>
      <c r="QJ7303" s="242"/>
      <c r="QK7303" s="242"/>
    </row>
    <row r="7304" spans="439:453">
      <c r="PW7304" s="242"/>
      <c r="PX7304" s="242"/>
      <c r="PY7304" s="242"/>
      <c r="PZ7304" s="242"/>
      <c r="QA7304" s="242"/>
      <c r="QB7304" s="242"/>
      <c r="QC7304" s="242"/>
      <c r="QD7304" s="242"/>
      <c r="QE7304" s="242"/>
      <c r="QF7304" s="242"/>
      <c r="QG7304" s="242"/>
      <c r="QH7304" s="242"/>
      <c r="QI7304" s="242"/>
      <c r="QJ7304" s="242"/>
      <c r="QK7304" s="242"/>
    </row>
    <row r="7305" spans="439:453">
      <c r="PW7305" s="242"/>
      <c r="PX7305" s="242"/>
      <c r="PY7305" s="242"/>
      <c r="PZ7305" s="242"/>
      <c r="QA7305" s="242"/>
      <c r="QB7305" s="242"/>
      <c r="QC7305" s="242"/>
      <c r="QD7305" s="242"/>
      <c r="QE7305" s="242"/>
      <c r="QF7305" s="242"/>
      <c r="QG7305" s="242"/>
      <c r="QH7305" s="242"/>
      <c r="QI7305" s="242"/>
      <c r="QJ7305" s="242"/>
      <c r="QK7305" s="242"/>
    </row>
    <row r="7306" spans="439:453">
      <c r="PW7306" s="242"/>
      <c r="PX7306" s="242"/>
      <c r="PY7306" s="242"/>
      <c r="PZ7306" s="242"/>
      <c r="QA7306" s="242"/>
      <c r="QB7306" s="242"/>
      <c r="QC7306" s="242"/>
      <c r="QD7306" s="242"/>
      <c r="QE7306" s="242"/>
      <c r="QF7306" s="242"/>
      <c r="QG7306" s="242"/>
      <c r="QH7306" s="242"/>
      <c r="QI7306" s="242"/>
      <c r="QJ7306" s="242"/>
      <c r="QK7306" s="242"/>
    </row>
    <row r="7307" spans="439:453">
      <c r="PW7307" s="242"/>
      <c r="PX7307" s="242"/>
      <c r="PY7307" s="242"/>
      <c r="PZ7307" s="242"/>
      <c r="QA7307" s="242"/>
      <c r="QB7307" s="242"/>
      <c r="QC7307" s="242"/>
      <c r="QD7307" s="242"/>
      <c r="QE7307" s="242"/>
      <c r="QF7307" s="242"/>
      <c r="QG7307" s="242"/>
      <c r="QH7307" s="242"/>
      <c r="QI7307" s="242"/>
      <c r="QJ7307" s="242"/>
      <c r="QK7307" s="242"/>
    </row>
    <row r="7308" spans="439:453">
      <c r="PW7308" s="242"/>
      <c r="PX7308" s="242"/>
      <c r="PY7308" s="242"/>
      <c r="PZ7308" s="242"/>
      <c r="QA7308" s="242"/>
      <c r="QB7308" s="242"/>
      <c r="QC7308" s="242"/>
      <c r="QD7308" s="242"/>
      <c r="QE7308" s="242"/>
      <c r="QF7308" s="242"/>
      <c r="QG7308" s="242"/>
      <c r="QH7308" s="242"/>
      <c r="QI7308" s="242"/>
      <c r="QJ7308" s="242"/>
      <c r="QK7308" s="242"/>
    </row>
    <row r="7309" spans="439:453">
      <c r="PW7309" s="242"/>
      <c r="PX7309" s="242"/>
      <c r="PY7309" s="242"/>
      <c r="PZ7309" s="242"/>
      <c r="QA7309" s="242"/>
      <c r="QB7309" s="242"/>
      <c r="QC7309" s="242"/>
      <c r="QD7309" s="242"/>
      <c r="QE7309" s="242"/>
      <c r="QF7309" s="242"/>
      <c r="QG7309" s="242"/>
      <c r="QH7309" s="242"/>
      <c r="QI7309" s="242"/>
      <c r="QJ7309" s="242"/>
      <c r="QK7309" s="242"/>
    </row>
    <row r="7310" spans="439:453">
      <c r="PW7310" s="242"/>
      <c r="PX7310" s="242"/>
      <c r="PY7310" s="242"/>
      <c r="PZ7310" s="242"/>
      <c r="QA7310" s="242"/>
      <c r="QB7310" s="242"/>
      <c r="QC7310" s="242"/>
      <c r="QD7310" s="242"/>
      <c r="QE7310" s="242"/>
      <c r="QF7310" s="242"/>
      <c r="QG7310" s="242"/>
      <c r="QH7310" s="242"/>
      <c r="QI7310" s="242"/>
      <c r="QJ7310" s="242"/>
      <c r="QK7310" s="242"/>
    </row>
    <row r="7311" spans="439:453">
      <c r="PW7311" s="242"/>
      <c r="PX7311" s="242"/>
      <c r="PY7311" s="242"/>
      <c r="PZ7311" s="242"/>
      <c r="QA7311" s="242"/>
      <c r="QB7311" s="242"/>
      <c r="QC7311" s="242"/>
      <c r="QD7311" s="242"/>
      <c r="QE7311" s="242"/>
      <c r="QF7311" s="242"/>
      <c r="QG7311" s="242"/>
      <c r="QH7311" s="242"/>
      <c r="QI7311" s="242"/>
      <c r="QJ7311" s="242"/>
      <c r="QK7311" s="242"/>
    </row>
    <row r="7312" spans="439:453">
      <c r="PW7312" s="242"/>
      <c r="PX7312" s="242"/>
      <c r="PY7312" s="242"/>
      <c r="PZ7312" s="242"/>
      <c r="QA7312" s="242"/>
      <c r="QB7312" s="242"/>
      <c r="QC7312" s="242"/>
      <c r="QD7312" s="242"/>
      <c r="QE7312" s="242"/>
      <c r="QF7312" s="242"/>
      <c r="QG7312" s="242"/>
      <c r="QH7312" s="242"/>
      <c r="QI7312" s="242"/>
      <c r="QJ7312" s="242"/>
      <c r="QK7312" s="242"/>
    </row>
    <row r="7313" spans="439:453">
      <c r="PW7313" s="242"/>
      <c r="PX7313" s="242"/>
      <c r="PY7313" s="242"/>
      <c r="PZ7313" s="242"/>
      <c r="QA7313" s="242"/>
      <c r="QB7313" s="242"/>
      <c r="QC7313" s="242"/>
      <c r="QD7313" s="242"/>
      <c r="QE7313" s="242"/>
      <c r="QF7313" s="242"/>
      <c r="QG7313" s="242"/>
      <c r="QH7313" s="242"/>
      <c r="QI7313" s="242"/>
      <c r="QJ7313" s="242"/>
      <c r="QK7313" s="242"/>
    </row>
    <row r="7314" spans="439:453">
      <c r="PW7314" s="242"/>
      <c r="PX7314" s="242"/>
      <c r="PY7314" s="242"/>
      <c r="PZ7314" s="242"/>
      <c r="QA7314" s="242"/>
      <c r="QB7314" s="242"/>
      <c r="QC7314" s="242"/>
      <c r="QD7314" s="242"/>
      <c r="QE7314" s="242"/>
      <c r="QF7314" s="242"/>
      <c r="QG7314" s="242"/>
      <c r="QH7314" s="242"/>
      <c r="QI7314" s="242"/>
      <c r="QJ7314" s="242"/>
      <c r="QK7314" s="242"/>
    </row>
    <row r="7315" spans="439:453">
      <c r="PW7315" s="242"/>
      <c r="PX7315" s="242"/>
      <c r="PY7315" s="242"/>
      <c r="PZ7315" s="242"/>
      <c r="QA7315" s="242"/>
      <c r="QB7315" s="242"/>
      <c r="QC7315" s="242"/>
      <c r="QD7315" s="242"/>
      <c r="QE7315" s="242"/>
      <c r="QF7315" s="242"/>
      <c r="QG7315" s="242"/>
      <c r="QH7315" s="242"/>
      <c r="QI7315" s="242"/>
      <c r="QJ7315" s="242"/>
      <c r="QK7315" s="242"/>
    </row>
    <row r="7316" spans="439:453">
      <c r="PW7316" s="242"/>
      <c r="PX7316" s="242"/>
      <c r="PY7316" s="242"/>
      <c r="PZ7316" s="242"/>
      <c r="QA7316" s="242"/>
      <c r="QB7316" s="242"/>
      <c r="QC7316" s="242"/>
      <c r="QD7316" s="242"/>
      <c r="QE7316" s="242"/>
      <c r="QF7316" s="242"/>
      <c r="QG7316" s="242"/>
      <c r="QH7316" s="242"/>
      <c r="QI7316" s="242"/>
      <c r="QJ7316" s="242"/>
      <c r="QK7316" s="242"/>
    </row>
    <row r="7317" spans="439:453">
      <c r="PW7317" s="242"/>
      <c r="PX7317" s="242"/>
      <c r="PY7317" s="242"/>
      <c r="PZ7317" s="242"/>
      <c r="QA7317" s="242"/>
      <c r="QB7317" s="242"/>
      <c r="QC7317" s="242"/>
      <c r="QD7317" s="242"/>
      <c r="QE7317" s="242"/>
      <c r="QF7317" s="242"/>
      <c r="QG7317" s="242"/>
      <c r="QH7317" s="242"/>
      <c r="QI7317" s="242"/>
      <c r="QJ7317" s="242"/>
      <c r="QK7317" s="242"/>
    </row>
    <row r="7318" spans="439:453">
      <c r="PW7318" s="242"/>
      <c r="PX7318" s="242"/>
      <c r="PY7318" s="242"/>
      <c r="PZ7318" s="242"/>
      <c r="QA7318" s="242"/>
      <c r="QB7318" s="242"/>
      <c r="QC7318" s="242"/>
      <c r="QD7318" s="242"/>
      <c r="QE7318" s="242"/>
      <c r="QF7318" s="242"/>
      <c r="QG7318" s="242"/>
      <c r="QH7318" s="242"/>
      <c r="QI7318" s="242"/>
      <c r="QJ7318" s="242"/>
      <c r="QK7318" s="242"/>
    </row>
    <row r="7319" spans="439:453">
      <c r="PW7319" s="242"/>
      <c r="PX7319" s="242"/>
      <c r="PY7319" s="242"/>
      <c r="PZ7319" s="242"/>
      <c r="QA7319" s="242"/>
      <c r="QB7319" s="242"/>
      <c r="QC7319" s="242"/>
      <c r="QD7319" s="242"/>
      <c r="QE7319" s="242"/>
      <c r="QF7319" s="242"/>
      <c r="QG7319" s="242"/>
      <c r="QH7319" s="242"/>
      <c r="QI7319" s="242"/>
      <c r="QJ7319" s="242"/>
      <c r="QK7319" s="242"/>
    </row>
    <row r="7320" spans="439:453">
      <c r="PW7320" s="242"/>
      <c r="PX7320" s="242"/>
      <c r="PY7320" s="242"/>
      <c r="PZ7320" s="242"/>
      <c r="QA7320" s="242"/>
      <c r="QB7320" s="242"/>
      <c r="QC7320" s="242"/>
      <c r="QD7320" s="242"/>
      <c r="QE7320" s="242"/>
      <c r="QF7320" s="242"/>
      <c r="QG7320" s="242"/>
      <c r="QH7320" s="242"/>
      <c r="QI7320" s="242"/>
      <c r="QJ7320" s="242"/>
      <c r="QK7320" s="242"/>
    </row>
    <row r="7321" spans="439:453">
      <c r="PW7321" s="242"/>
      <c r="PX7321" s="242"/>
      <c r="PY7321" s="242"/>
      <c r="PZ7321" s="242"/>
      <c r="QA7321" s="242"/>
      <c r="QB7321" s="242"/>
      <c r="QC7321" s="242"/>
      <c r="QD7321" s="242"/>
      <c r="QE7321" s="242"/>
      <c r="QF7321" s="242"/>
      <c r="QG7321" s="242"/>
      <c r="QH7321" s="242"/>
      <c r="QI7321" s="242"/>
      <c r="QJ7321" s="242"/>
      <c r="QK7321" s="242"/>
    </row>
    <row r="7322" spans="439:453">
      <c r="PW7322" s="242"/>
      <c r="PX7322" s="242"/>
      <c r="PY7322" s="242"/>
      <c r="PZ7322" s="242"/>
      <c r="QA7322" s="242"/>
      <c r="QB7322" s="242"/>
      <c r="QC7322" s="242"/>
      <c r="QD7322" s="242"/>
      <c r="QE7322" s="242"/>
      <c r="QF7322" s="242"/>
      <c r="QG7322" s="242"/>
      <c r="QH7322" s="242"/>
      <c r="QI7322" s="242"/>
      <c r="QJ7322" s="242"/>
      <c r="QK7322" s="242"/>
    </row>
    <row r="7323" spans="439:453">
      <c r="PW7323" s="242"/>
      <c r="PX7323" s="242"/>
      <c r="PY7323" s="242"/>
      <c r="PZ7323" s="242"/>
      <c r="QA7323" s="242"/>
      <c r="QB7323" s="242"/>
      <c r="QC7323" s="242"/>
      <c r="QD7323" s="242"/>
      <c r="QE7323" s="242"/>
      <c r="QF7323" s="242"/>
      <c r="QG7323" s="242"/>
      <c r="QH7323" s="242"/>
      <c r="QI7323" s="242"/>
      <c r="QJ7323" s="242"/>
      <c r="QK7323" s="242"/>
    </row>
    <row r="7324" spans="439:453">
      <c r="PW7324" s="242"/>
      <c r="PX7324" s="242"/>
      <c r="PY7324" s="242"/>
      <c r="PZ7324" s="242"/>
      <c r="QA7324" s="242"/>
      <c r="QB7324" s="242"/>
      <c r="QC7324" s="242"/>
      <c r="QD7324" s="242"/>
      <c r="QE7324" s="242"/>
      <c r="QF7324" s="242"/>
      <c r="QG7324" s="242"/>
      <c r="QH7324" s="242"/>
      <c r="QI7324" s="242"/>
      <c r="QJ7324" s="242"/>
      <c r="QK7324" s="242"/>
    </row>
    <row r="7325" spans="439:453">
      <c r="PW7325" s="242"/>
      <c r="PX7325" s="242"/>
      <c r="PY7325" s="242"/>
      <c r="PZ7325" s="242"/>
      <c r="QA7325" s="242"/>
      <c r="QB7325" s="242"/>
      <c r="QC7325" s="242"/>
      <c r="QD7325" s="242"/>
      <c r="QE7325" s="242"/>
      <c r="QF7325" s="242"/>
      <c r="QG7325" s="242"/>
      <c r="QH7325" s="242"/>
      <c r="QI7325" s="242"/>
      <c r="QJ7325" s="242"/>
      <c r="QK7325" s="242"/>
    </row>
    <row r="7326" spans="439:453">
      <c r="PW7326" s="242"/>
      <c r="PX7326" s="242"/>
      <c r="PY7326" s="242"/>
      <c r="PZ7326" s="242"/>
      <c r="QA7326" s="242"/>
      <c r="QB7326" s="242"/>
      <c r="QC7326" s="242"/>
      <c r="QD7326" s="242"/>
      <c r="QE7326" s="242"/>
      <c r="QF7326" s="242"/>
      <c r="QG7326" s="242"/>
      <c r="QH7326" s="242"/>
      <c r="QI7326" s="242"/>
      <c r="QJ7326" s="242"/>
      <c r="QK7326" s="242"/>
    </row>
    <row r="7327" spans="439:453">
      <c r="PW7327" s="242"/>
      <c r="PX7327" s="242"/>
      <c r="PY7327" s="242"/>
      <c r="PZ7327" s="242"/>
      <c r="QA7327" s="242"/>
      <c r="QB7327" s="242"/>
      <c r="QC7327" s="242"/>
      <c r="QD7327" s="242"/>
      <c r="QE7327" s="242"/>
      <c r="QF7327" s="242"/>
      <c r="QG7327" s="242"/>
      <c r="QH7327" s="242"/>
      <c r="QI7327" s="242"/>
      <c r="QJ7327" s="242"/>
      <c r="QK7327" s="242"/>
    </row>
    <row r="7328" spans="439:453">
      <c r="PW7328" s="242"/>
      <c r="PX7328" s="242"/>
      <c r="PY7328" s="242"/>
      <c r="PZ7328" s="242"/>
      <c r="QA7328" s="242"/>
      <c r="QB7328" s="242"/>
      <c r="QC7328" s="242"/>
      <c r="QD7328" s="242"/>
      <c r="QE7328" s="242"/>
      <c r="QF7328" s="242"/>
      <c r="QG7328" s="242"/>
      <c r="QH7328" s="242"/>
      <c r="QI7328" s="242"/>
      <c r="QJ7328" s="242"/>
      <c r="QK7328" s="242"/>
    </row>
    <row r="7329" spans="439:453">
      <c r="PW7329" s="242"/>
      <c r="PX7329" s="242"/>
      <c r="PY7329" s="242"/>
      <c r="PZ7329" s="242"/>
      <c r="QA7329" s="242"/>
      <c r="QB7329" s="242"/>
      <c r="QC7329" s="242"/>
      <c r="QD7329" s="242"/>
      <c r="QE7329" s="242"/>
      <c r="QF7329" s="242"/>
      <c r="QG7329" s="242"/>
      <c r="QH7329" s="242"/>
      <c r="QI7329" s="242"/>
      <c r="QJ7329" s="242"/>
      <c r="QK7329" s="242"/>
    </row>
    <row r="7330" spans="439:453">
      <c r="PW7330" s="242"/>
      <c r="PX7330" s="242"/>
      <c r="PY7330" s="242"/>
      <c r="PZ7330" s="242"/>
      <c r="QA7330" s="242"/>
      <c r="QB7330" s="242"/>
      <c r="QC7330" s="242"/>
      <c r="QD7330" s="242"/>
      <c r="QE7330" s="242"/>
      <c r="QF7330" s="242"/>
      <c r="QG7330" s="242"/>
      <c r="QH7330" s="242"/>
      <c r="QI7330" s="242"/>
      <c r="QJ7330" s="242"/>
      <c r="QK7330" s="242"/>
    </row>
    <row r="7331" spans="439:453">
      <c r="PW7331" s="242"/>
      <c r="PX7331" s="242"/>
      <c r="PY7331" s="242"/>
      <c r="PZ7331" s="242"/>
      <c r="QA7331" s="242"/>
      <c r="QB7331" s="242"/>
      <c r="QC7331" s="242"/>
      <c r="QD7331" s="242"/>
      <c r="QE7331" s="242"/>
      <c r="QF7331" s="242"/>
      <c r="QG7331" s="242"/>
      <c r="QH7331" s="242"/>
      <c r="QI7331" s="242"/>
      <c r="QJ7331" s="242"/>
      <c r="QK7331" s="242"/>
    </row>
    <row r="7332" spans="439:453">
      <c r="PW7332" s="242"/>
      <c r="PX7332" s="242"/>
      <c r="PY7332" s="242"/>
      <c r="PZ7332" s="242"/>
      <c r="QA7332" s="242"/>
      <c r="QB7332" s="242"/>
      <c r="QC7332" s="242"/>
      <c r="QD7332" s="242"/>
      <c r="QE7332" s="242"/>
      <c r="QF7332" s="242"/>
      <c r="QG7332" s="242"/>
      <c r="QH7332" s="242"/>
      <c r="QI7332" s="242"/>
      <c r="QJ7332" s="242"/>
      <c r="QK7332" s="242"/>
    </row>
    <row r="7333" spans="439:453">
      <c r="PW7333" s="242"/>
      <c r="PX7333" s="242"/>
      <c r="PY7333" s="242"/>
      <c r="PZ7333" s="242"/>
      <c r="QA7333" s="242"/>
      <c r="QB7333" s="242"/>
      <c r="QC7333" s="242"/>
      <c r="QD7333" s="242"/>
      <c r="QE7333" s="242"/>
      <c r="QF7333" s="242"/>
      <c r="QG7333" s="242"/>
      <c r="QH7333" s="242"/>
      <c r="QI7333" s="242"/>
      <c r="QJ7333" s="242"/>
      <c r="QK7333" s="242"/>
    </row>
    <row r="7334" spans="439:453">
      <c r="PW7334" s="242"/>
      <c r="PX7334" s="242"/>
      <c r="PY7334" s="242"/>
      <c r="PZ7334" s="242"/>
      <c r="QA7334" s="242"/>
      <c r="QB7334" s="242"/>
      <c r="QC7334" s="242"/>
      <c r="QD7334" s="242"/>
      <c r="QE7334" s="242"/>
      <c r="QF7334" s="242"/>
      <c r="QG7334" s="242"/>
      <c r="QH7334" s="242"/>
      <c r="QI7334" s="242"/>
      <c r="QJ7334" s="242"/>
      <c r="QK7334" s="242"/>
    </row>
    <row r="7335" spans="439:453">
      <c r="PW7335" s="242"/>
      <c r="PX7335" s="242"/>
      <c r="PY7335" s="242"/>
      <c r="PZ7335" s="242"/>
      <c r="QA7335" s="242"/>
      <c r="QB7335" s="242"/>
      <c r="QC7335" s="242"/>
      <c r="QD7335" s="242"/>
      <c r="QE7335" s="242"/>
      <c r="QF7335" s="242"/>
      <c r="QG7335" s="242"/>
      <c r="QH7335" s="242"/>
      <c r="QI7335" s="242"/>
      <c r="QJ7335" s="242"/>
      <c r="QK7335" s="242"/>
    </row>
    <row r="7336" spans="439:453">
      <c r="PW7336" s="242"/>
      <c r="PX7336" s="242"/>
      <c r="PY7336" s="242"/>
      <c r="PZ7336" s="242"/>
      <c r="QA7336" s="242"/>
      <c r="QB7336" s="242"/>
      <c r="QC7336" s="242"/>
      <c r="QD7336" s="242"/>
      <c r="QE7336" s="242"/>
      <c r="QF7336" s="242"/>
      <c r="QG7336" s="242"/>
      <c r="QH7336" s="242"/>
      <c r="QI7336" s="242"/>
      <c r="QJ7336" s="242"/>
      <c r="QK7336" s="242"/>
    </row>
    <row r="7337" spans="439:453">
      <c r="PW7337" s="242"/>
      <c r="PX7337" s="242"/>
      <c r="PY7337" s="242"/>
      <c r="PZ7337" s="242"/>
      <c r="QA7337" s="242"/>
      <c r="QB7337" s="242"/>
      <c r="QC7337" s="242"/>
      <c r="QD7337" s="242"/>
      <c r="QE7337" s="242"/>
      <c r="QF7337" s="242"/>
      <c r="QG7337" s="242"/>
      <c r="QH7337" s="242"/>
      <c r="QI7337" s="242"/>
      <c r="QJ7337" s="242"/>
      <c r="QK7337" s="242"/>
    </row>
    <row r="7338" spans="439:453">
      <c r="PW7338" s="242"/>
      <c r="PX7338" s="242"/>
      <c r="PY7338" s="242"/>
      <c r="PZ7338" s="242"/>
      <c r="QA7338" s="242"/>
      <c r="QB7338" s="242"/>
      <c r="QC7338" s="242"/>
      <c r="QD7338" s="242"/>
      <c r="QE7338" s="242"/>
      <c r="QF7338" s="242"/>
      <c r="QG7338" s="242"/>
      <c r="QH7338" s="242"/>
      <c r="QI7338" s="242"/>
      <c r="QJ7338" s="242"/>
      <c r="QK7338" s="242"/>
    </row>
    <row r="7339" spans="439:453">
      <c r="PW7339" s="242"/>
      <c r="PX7339" s="242"/>
      <c r="PY7339" s="242"/>
      <c r="PZ7339" s="242"/>
      <c r="QA7339" s="242"/>
      <c r="QB7339" s="242"/>
      <c r="QC7339" s="242"/>
      <c r="QD7339" s="242"/>
      <c r="QE7339" s="242"/>
      <c r="QF7339" s="242"/>
      <c r="QG7339" s="242"/>
      <c r="QH7339" s="242"/>
      <c r="QI7339" s="242"/>
      <c r="QJ7339" s="242"/>
      <c r="QK7339" s="242"/>
    </row>
    <row r="7340" spans="439:453">
      <c r="PW7340" s="242"/>
      <c r="PX7340" s="242"/>
      <c r="PY7340" s="242"/>
      <c r="PZ7340" s="242"/>
      <c r="QA7340" s="242"/>
      <c r="QB7340" s="242"/>
      <c r="QC7340" s="242"/>
      <c r="QD7340" s="242"/>
      <c r="QE7340" s="242"/>
      <c r="QF7340" s="242"/>
      <c r="QG7340" s="242"/>
      <c r="QH7340" s="242"/>
      <c r="QI7340" s="242"/>
      <c r="QJ7340" s="242"/>
      <c r="QK7340" s="242"/>
    </row>
    <row r="7341" spans="439:453">
      <c r="PW7341" s="242"/>
      <c r="PX7341" s="242"/>
      <c r="PY7341" s="242"/>
      <c r="PZ7341" s="242"/>
      <c r="QA7341" s="242"/>
      <c r="QB7341" s="242"/>
      <c r="QC7341" s="242"/>
      <c r="QD7341" s="242"/>
      <c r="QE7341" s="242"/>
      <c r="QF7341" s="242"/>
      <c r="QG7341" s="242"/>
      <c r="QH7341" s="242"/>
      <c r="QI7341" s="242"/>
      <c r="QJ7341" s="242"/>
      <c r="QK7341" s="242"/>
    </row>
    <row r="7342" spans="439:453">
      <c r="PW7342" s="242"/>
      <c r="PX7342" s="242"/>
      <c r="PY7342" s="242"/>
      <c r="PZ7342" s="242"/>
      <c r="QA7342" s="242"/>
      <c r="QB7342" s="242"/>
      <c r="QC7342" s="242"/>
      <c r="QD7342" s="242"/>
      <c r="QE7342" s="242"/>
      <c r="QF7342" s="242"/>
      <c r="QG7342" s="242"/>
      <c r="QH7342" s="242"/>
      <c r="QI7342" s="242"/>
      <c r="QJ7342" s="242"/>
      <c r="QK7342" s="242"/>
    </row>
    <row r="7343" spans="439:453">
      <c r="PW7343" s="242"/>
      <c r="PX7343" s="242"/>
      <c r="PY7343" s="242"/>
      <c r="PZ7343" s="242"/>
      <c r="QA7343" s="242"/>
      <c r="QB7343" s="242"/>
      <c r="QC7343" s="242"/>
      <c r="QD7343" s="242"/>
      <c r="QE7343" s="242"/>
      <c r="QF7343" s="242"/>
      <c r="QG7343" s="242"/>
      <c r="QH7343" s="242"/>
      <c r="QI7343" s="242"/>
      <c r="QJ7343" s="242"/>
      <c r="QK7343" s="242"/>
    </row>
    <row r="7344" spans="439:453">
      <c r="PW7344" s="242"/>
      <c r="PX7344" s="242"/>
      <c r="PY7344" s="242"/>
      <c r="PZ7344" s="242"/>
      <c r="QA7344" s="242"/>
      <c r="QB7344" s="242"/>
      <c r="QC7344" s="242"/>
      <c r="QD7344" s="242"/>
      <c r="QE7344" s="242"/>
      <c r="QF7344" s="242"/>
      <c r="QG7344" s="242"/>
      <c r="QH7344" s="242"/>
      <c r="QI7344" s="242"/>
      <c r="QJ7344" s="242"/>
      <c r="QK7344" s="242"/>
    </row>
    <row r="7345" spans="439:453">
      <c r="PW7345" s="242"/>
      <c r="PX7345" s="242"/>
      <c r="PY7345" s="242"/>
      <c r="PZ7345" s="242"/>
      <c r="QA7345" s="242"/>
      <c r="QB7345" s="242"/>
      <c r="QC7345" s="242"/>
      <c r="QD7345" s="242"/>
      <c r="QE7345" s="242"/>
      <c r="QF7345" s="242"/>
      <c r="QG7345" s="242"/>
      <c r="QH7345" s="242"/>
      <c r="QI7345" s="242"/>
      <c r="QJ7345" s="242"/>
      <c r="QK7345" s="242"/>
    </row>
    <row r="7346" spans="439:453">
      <c r="PW7346" s="242"/>
      <c r="PX7346" s="242"/>
      <c r="PY7346" s="242"/>
      <c r="PZ7346" s="242"/>
      <c r="QA7346" s="242"/>
      <c r="QB7346" s="242"/>
      <c r="QC7346" s="242"/>
      <c r="QD7346" s="242"/>
      <c r="QE7346" s="242"/>
      <c r="QF7346" s="242"/>
      <c r="QG7346" s="242"/>
      <c r="QH7346" s="242"/>
      <c r="QI7346" s="242"/>
      <c r="QJ7346" s="242"/>
      <c r="QK7346" s="242"/>
    </row>
    <row r="7347" spans="439:453">
      <c r="PW7347" s="242"/>
      <c r="PX7347" s="242"/>
      <c r="PY7347" s="242"/>
      <c r="PZ7347" s="242"/>
      <c r="QA7347" s="242"/>
      <c r="QB7347" s="242"/>
      <c r="QC7347" s="242"/>
      <c r="QD7347" s="242"/>
      <c r="QE7347" s="242"/>
      <c r="QF7347" s="242"/>
      <c r="QG7347" s="242"/>
      <c r="QH7347" s="242"/>
      <c r="QI7347" s="242"/>
      <c r="QJ7347" s="242"/>
      <c r="QK7347" s="242"/>
    </row>
    <row r="7348" spans="439:453">
      <c r="PW7348" s="242"/>
      <c r="PX7348" s="242"/>
      <c r="PY7348" s="242"/>
      <c r="PZ7348" s="242"/>
      <c r="QA7348" s="242"/>
      <c r="QB7348" s="242"/>
      <c r="QC7348" s="242"/>
      <c r="QD7348" s="242"/>
      <c r="QE7348" s="242"/>
      <c r="QF7348" s="242"/>
      <c r="QG7348" s="242"/>
      <c r="QH7348" s="242"/>
      <c r="QI7348" s="242"/>
      <c r="QJ7348" s="242"/>
      <c r="QK7348" s="242"/>
    </row>
    <row r="7349" spans="439:453">
      <c r="PW7349" s="242"/>
      <c r="PX7349" s="242"/>
      <c r="PY7349" s="242"/>
      <c r="PZ7349" s="242"/>
      <c r="QA7349" s="242"/>
      <c r="QB7349" s="242"/>
      <c r="QC7349" s="242"/>
      <c r="QD7349" s="242"/>
      <c r="QE7349" s="242"/>
      <c r="QF7349" s="242"/>
      <c r="QG7349" s="242"/>
      <c r="QH7349" s="242"/>
      <c r="QI7349" s="242"/>
      <c r="QJ7349" s="242"/>
      <c r="QK7349" s="242"/>
    </row>
    <row r="7350" spans="439:453">
      <c r="PW7350" s="242"/>
      <c r="PX7350" s="242"/>
      <c r="PY7350" s="242"/>
      <c r="PZ7350" s="242"/>
      <c r="QA7350" s="242"/>
      <c r="QB7350" s="242"/>
      <c r="QC7350" s="242"/>
      <c r="QD7350" s="242"/>
      <c r="QE7350" s="242"/>
      <c r="QF7350" s="242"/>
      <c r="QG7350" s="242"/>
      <c r="QH7350" s="242"/>
      <c r="QI7350" s="242"/>
      <c r="QJ7350" s="242"/>
      <c r="QK7350" s="242"/>
    </row>
    <row r="7351" spans="439:453">
      <c r="PW7351" s="242"/>
      <c r="PX7351" s="242"/>
      <c r="PY7351" s="242"/>
      <c r="PZ7351" s="242"/>
      <c r="QA7351" s="242"/>
      <c r="QB7351" s="242"/>
      <c r="QC7351" s="242"/>
      <c r="QD7351" s="242"/>
      <c r="QE7351" s="242"/>
      <c r="QF7351" s="242"/>
      <c r="QG7351" s="242"/>
      <c r="QH7351" s="242"/>
      <c r="QI7351" s="242"/>
      <c r="QJ7351" s="242"/>
      <c r="QK7351" s="242"/>
    </row>
    <row r="7352" spans="439:453">
      <c r="PW7352" s="242"/>
      <c r="PX7352" s="242"/>
      <c r="PY7352" s="242"/>
      <c r="PZ7352" s="242"/>
      <c r="QA7352" s="242"/>
      <c r="QB7352" s="242"/>
      <c r="QC7352" s="242"/>
      <c r="QD7352" s="242"/>
      <c r="QE7352" s="242"/>
      <c r="QF7352" s="242"/>
      <c r="QG7352" s="242"/>
      <c r="QH7352" s="242"/>
      <c r="QI7352" s="242"/>
      <c r="QJ7352" s="242"/>
      <c r="QK7352" s="242"/>
    </row>
    <row r="7353" spans="439:453">
      <c r="PW7353" s="242"/>
      <c r="PX7353" s="242"/>
      <c r="PY7353" s="242"/>
      <c r="PZ7353" s="242"/>
      <c r="QA7353" s="242"/>
      <c r="QB7353" s="242"/>
      <c r="QC7353" s="242"/>
      <c r="QD7353" s="242"/>
      <c r="QE7353" s="242"/>
      <c r="QF7353" s="242"/>
      <c r="QG7353" s="242"/>
      <c r="QH7353" s="242"/>
      <c r="QI7353" s="242"/>
      <c r="QJ7353" s="242"/>
      <c r="QK7353" s="242"/>
    </row>
    <row r="7354" spans="439:453">
      <c r="PW7354" s="242"/>
      <c r="PX7354" s="242"/>
      <c r="PY7354" s="242"/>
      <c r="PZ7354" s="242"/>
      <c r="QA7354" s="242"/>
      <c r="QB7354" s="242"/>
      <c r="QC7354" s="242"/>
      <c r="QD7354" s="242"/>
      <c r="QE7354" s="242"/>
      <c r="QF7354" s="242"/>
      <c r="QG7354" s="242"/>
      <c r="QH7354" s="242"/>
      <c r="QI7354" s="242"/>
      <c r="QJ7354" s="242"/>
      <c r="QK7354" s="242"/>
    </row>
    <row r="7355" spans="439:453">
      <c r="PW7355" s="242"/>
      <c r="PX7355" s="242"/>
      <c r="PY7355" s="242"/>
      <c r="PZ7355" s="242"/>
      <c r="QA7355" s="242"/>
      <c r="QB7355" s="242"/>
      <c r="QC7355" s="242"/>
      <c r="QD7355" s="242"/>
      <c r="QE7355" s="242"/>
      <c r="QF7355" s="242"/>
      <c r="QG7355" s="242"/>
      <c r="QH7355" s="242"/>
      <c r="QI7355" s="242"/>
      <c r="QJ7355" s="242"/>
      <c r="QK7355" s="242"/>
    </row>
    <row r="7356" spans="439:453">
      <c r="PW7356" s="242"/>
      <c r="PX7356" s="242"/>
      <c r="PY7356" s="242"/>
      <c r="PZ7356" s="242"/>
      <c r="QA7356" s="242"/>
      <c r="QB7356" s="242"/>
      <c r="QC7356" s="242"/>
      <c r="QD7356" s="242"/>
      <c r="QE7356" s="242"/>
      <c r="QF7356" s="242"/>
      <c r="QG7356" s="242"/>
      <c r="QH7356" s="242"/>
      <c r="QI7356" s="242"/>
      <c r="QJ7356" s="242"/>
      <c r="QK7356" s="242"/>
    </row>
    <row r="7357" spans="439:453">
      <c r="PW7357" s="242"/>
      <c r="PX7357" s="242"/>
      <c r="PY7357" s="242"/>
      <c r="PZ7357" s="242"/>
      <c r="QA7357" s="242"/>
      <c r="QB7357" s="242"/>
      <c r="QC7357" s="242"/>
      <c r="QD7357" s="242"/>
      <c r="QE7357" s="242"/>
      <c r="QF7357" s="242"/>
      <c r="QG7357" s="242"/>
      <c r="QH7357" s="242"/>
      <c r="QI7357" s="242"/>
      <c r="QJ7357" s="242"/>
      <c r="QK7357" s="242"/>
    </row>
    <row r="7358" spans="439:453">
      <c r="PW7358" s="242"/>
      <c r="PX7358" s="242"/>
      <c r="PY7358" s="242"/>
      <c r="PZ7358" s="242"/>
      <c r="QA7358" s="242"/>
      <c r="QB7358" s="242"/>
      <c r="QC7358" s="242"/>
      <c r="QD7358" s="242"/>
      <c r="QE7358" s="242"/>
      <c r="QF7358" s="242"/>
      <c r="QG7358" s="242"/>
      <c r="QH7358" s="242"/>
      <c r="QI7358" s="242"/>
      <c r="QJ7358" s="242"/>
      <c r="QK7358" s="242"/>
    </row>
    <row r="7359" spans="439:453">
      <c r="PW7359" s="242"/>
      <c r="PX7359" s="242"/>
      <c r="PY7359" s="242"/>
      <c r="PZ7359" s="242"/>
      <c r="QA7359" s="242"/>
      <c r="QB7359" s="242"/>
      <c r="QC7359" s="242"/>
      <c r="QD7359" s="242"/>
      <c r="QE7359" s="242"/>
      <c r="QF7359" s="242"/>
      <c r="QG7359" s="242"/>
      <c r="QH7359" s="242"/>
      <c r="QI7359" s="242"/>
      <c r="QJ7359" s="242"/>
      <c r="QK7359" s="242"/>
    </row>
    <row r="7360" spans="439:453">
      <c r="PW7360" s="242"/>
      <c r="PX7360" s="242"/>
      <c r="PY7360" s="242"/>
      <c r="PZ7360" s="242"/>
      <c r="QA7360" s="242"/>
      <c r="QB7360" s="242"/>
      <c r="QC7360" s="242"/>
      <c r="QD7360" s="242"/>
      <c r="QE7360" s="242"/>
      <c r="QF7360" s="242"/>
      <c r="QG7360" s="242"/>
      <c r="QH7360" s="242"/>
      <c r="QI7360" s="242"/>
      <c r="QJ7360" s="242"/>
      <c r="QK7360" s="242"/>
    </row>
    <row r="7361" spans="439:453">
      <c r="PW7361" s="242"/>
      <c r="PX7361" s="242"/>
      <c r="PY7361" s="242"/>
      <c r="PZ7361" s="242"/>
      <c r="QA7361" s="242"/>
      <c r="QB7361" s="242"/>
      <c r="QC7361" s="242"/>
      <c r="QD7361" s="242"/>
      <c r="QE7361" s="242"/>
      <c r="QF7361" s="242"/>
      <c r="QG7361" s="242"/>
      <c r="QH7361" s="242"/>
      <c r="QI7361" s="242"/>
      <c r="QJ7361" s="242"/>
      <c r="QK7361" s="242"/>
    </row>
    <row r="7362" spans="439:453">
      <c r="PW7362" s="242"/>
      <c r="PX7362" s="242"/>
      <c r="PY7362" s="242"/>
      <c r="PZ7362" s="242"/>
      <c r="QA7362" s="242"/>
      <c r="QB7362" s="242"/>
      <c r="QC7362" s="242"/>
      <c r="QD7362" s="242"/>
      <c r="QE7362" s="242"/>
      <c r="QF7362" s="242"/>
      <c r="QG7362" s="242"/>
      <c r="QH7362" s="242"/>
      <c r="QI7362" s="242"/>
      <c r="QJ7362" s="242"/>
      <c r="QK7362" s="242"/>
    </row>
    <row r="7363" spans="439:453">
      <c r="PW7363" s="242"/>
      <c r="PX7363" s="242"/>
      <c r="PY7363" s="242"/>
      <c r="PZ7363" s="242"/>
      <c r="QA7363" s="242"/>
      <c r="QB7363" s="242"/>
      <c r="QC7363" s="242"/>
      <c r="QD7363" s="242"/>
      <c r="QE7363" s="242"/>
      <c r="QF7363" s="242"/>
      <c r="QG7363" s="242"/>
      <c r="QH7363" s="242"/>
      <c r="QI7363" s="242"/>
      <c r="QJ7363" s="242"/>
      <c r="QK7363" s="242"/>
    </row>
    <row r="7364" spans="439:453">
      <c r="PW7364" s="242"/>
      <c r="PX7364" s="242"/>
      <c r="PY7364" s="242"/>
      <c r="PZ7364" s="242"/>
      <c r="QA7364" s="242"/>
      <c r="QB7364" s="242"/>
      <c r="QC7364" s="242"/>
      <c r="QD7364" s="242"/>
      <c r="QE7364" s="242"/>
      <c r="QF7364" s="242"/>
      <c r="QG7364" s="242"/>
      <c r="QH7364" s="242"/>
      <c r="QI7364" s="242"/>
      <c r="QJ7364" s="242"/>
      <c r="QK7364" s="242"/>
    </row>
    <row r="7365" spans="439:453">
      <c r="PW7365" s="242"/>
      <c r="PX7365" s="242"/>
      <c r="PY7365" s="242"/>
      <c r="PZ7365" s="242"/>
      <c r="QA7365" s="242"/>
      <c r="QB7365" s="242"/>
      <c r="QC7365" s="242"/>
      <c r="QD7365" s="242"/>
      <c r="QE7365" s="242"/>
      <c r="QF7365" s="242"/>
      <c r="QG7365" s="242"/>
      <c r="QH7365" s="242"/>
      <c r="QI7365" s="242"/>
      <c r="QJ7365" s="242"/>
      <c r="QK7365" s="242"/>
    </row>
    <row r="7366" spans="439:453">
      <c r="PW7366" s="242"/>
      <c r="PX7366" s="242"/>
      <c r="PY7366" s="242"/>
      <c r="PZ7366" s="242"/>
      <c r="QA7366" s="242"/>
      <c r="QB7366" s="242"/>
      <c r="QC7366" s="242"/>
      <c r="QD7366" s="242"/>
      <c r="QE7366" s="242"/>
      <c r="QF7366" s="242"/>
      <c r="QG7366" s="242"/>
      <c r="QH7366" s="242"/>
      <c r="QI7366" s="242"/>
      <c r="QJ7366" s="242"/>
      <c r="QK7366" s="242"/>
    </row>
    <row r="7367" spans="439:453">
      <c r="PW7367" s="242"/>
      <c r="PX7367" s="242"/>
      <c r="PY7367" s="242"/>
      <c r="PZ7367" s="242"/>
      <c r="QA7367" s="242"/>
      <c r="QB7367" s="242"/>
      <c r="QC7367" s="242"/>
      <c r="QD7367" s="242"/>
      <c r="QE7367" s="242"/>
      <c r="QF7367" s="242"/>
      <c r="QG7367" s="242"/>
      <c r="QH7367" s="242"/>
      <c r="QI7367" s="242"/>
      <c r="QJ7367" s="242"/>
      <c r="QK7367" s="242"/>
    </row>
    <row r="7368" spans="439:453">
      <c r="PW7368" s="242"/>
      <c r="PX7368" s="242"/>
      <c r="PY7368" s="242"/>
      <c r="PZ7368" s="242"/>
      <c r="QA7368" s="242"/>
      <c r="QB7368" s="242"/>
      <c r="QC7368" s="242"/>
      <c r="QD7368" s="242"/>
      <c r="QE7368" s="242"/>
      <c r="QF7368" s="242"/>
      <c r="QG7368" s="242"/>
      <c r="QH7368" s="242"/>
      <c r="QI7368" s="242"/>
      <c r="QJ7368" s="242"/>
      <c r="QK7368" s="242"/>
    </row>
    <row r="7369" spans="439:453">
      <c r="PW7369" s="242"/>
      <c r="PX7369" s="242"/>
      <c r="PY7369" s="242"/>
      <c r="PZ7369" s="242"/>
      <c r="QA7369" s="242"/>
      <c r="QB7369" s="242"/>
      <c r="QC7369" s="242"/>
      <c r="QD7369" s="242"/>
      <c r="QE7369" s="242"/>
      <c r="QF7369" s="242"/>
      <c r="QG7369" s="242"/>
      <c r="QH7369" s="242"/>
      <c r="QI7369" s="242"/>
      <c r="QJ7369" s="242"/>
      <c r="QK7369" s="242"/>
    </row>
    <row r="7370" spans="439:453">
      <c r="PW7370" s="242"/>
      <c r="PX7370" s="242"/>
      <c r="PY7370" s="242"/>
      <c r="PZ7370" s="242"/>
      <c r="QA7370" s="242"/>
      <c r="QB7370" s="242"/>
      <c r="QC7370" s="242"/>
      <c r="QD7370" s="242"/>
      <c r="QE7370" s="242"/>
      <c r="QF7370" s="242"/>
      <c r="QG7370" s="242"/>
      <c r="QH7370" s="242"/>
      <c r="QI7370" s="242"/>
      <c r="QJ7370" s="242"/>
      <c r="QK7370" s="242"/>
    </row>
    <row r="7371" spans="439:453">
      <c r="PW7371" s="242"/>
      <c r="PX7371" s="242"/>
      <c r="PY7371" s="242"/>
      <c r="PZ7371" s="242"/>
      <c r="QA7371" s="242"/>
      <c r="QB7371" s="242"/>
      <c r="QC7371" s="242"/>
      <c r="QD7371" s="242"/>
      <c r="QE7371" s="242"/>
      <c r="QF7371" s="242"/>
      <c r="QG7371" s="242"/>
      <c r="QH7371" s="242"/>
      <c r="QI7371" s="242"/>
      <c r="QJ7371" s="242"/>
      <c r="QK7371" s="242"/>
    </row>
    <row r="7372" spans="439:453">
      <c r="PW7372" s="242"/>
      <c r="PX7372" s="242"/>
      <c r="PY7372" s="242"/>
      <c r="PZ7372" s="242"/>
      <c r="QA7372" s="242"/>
      <c r="QB7372" s="242"/>
      <c r="QC7372" s="242"/>
      <c r="QD7372" s="242"/>
      <c r="QE7372" s="242"/>
      <c r="QF7372" s="242"/>
      <c r="QG7372" s="242"/>
      <c r="QH7372" s="242"/>
      <c r="QI7372" s="242"/>
      <c r="QJ7372" s="242"/>
      <c r="QK7372" s="242"/>
    </row>
    <row r="7373" spans="439:453">
      <c r="PW7373" s="242"/>
      <c r="PX7373" s="242"/>
      <c r="PY7373" s="242"/>
      <c r="PZ7373" s="242"/>
      <c r="QA7373" s="242"/>
      <c r="QB7373" s="242"/>
      <c r="QC7373" s="242"/>
      <c r="QD7373" s="242"/>
      <c r="QE7373" s="242"/>
      <c r="QF7373" s="242"/>
      <c r="QG7373" s="242"/>
      <c r="QH7373" s="242"/>
      <c r="QI7373" s="242"/>
      <c r="QJ7373" s="242"/>
      <c r="QK7373" s="242"/>
    </row>
    <row r="7374" spans="439:453">
      <c r="PW7374" s="242"/>
      <c r="PX7374" s="242"/>
      <c r="PY7374" s="242"/>
      <c r="PZ7374" s="242"/>
      <c r="QA7374" s="242"/>
      <c r="QB7374" s="242"/>
      <c r="QC7374" s="242"/>
      <c r="QD7374" s="242"/>
      <c r="QE7374" s="242"/>
      <c r="QF7374" s="242"/>
      <c r="QG7374" s="242"/>
      <c r="QH7374" s="242"/>
      <c r="QI7374" s="242"/>
      <c r="QJ7374" s="242"/>
      <c r="QK7374" s="242"/>
    </row>
    <row r="7375" spans="439:453">
      <c r="PW7375" s="242"/>
      <c r="PX7375" s="242"/>
      <c r="PY7375" s="242"/>
      <c r="PZ7375" s="242"/>
      <c r="QA7375" s="242"/>
      <c r="QB7375" s="242"/>
      <c r="QC7375" s="242"/>
      <c r="QD7375" s="242"/>
      <c r="QE7375" s="242"/>
      <c r="QF7375" s="242"/>
      <c r="QG7375" s="242"/>
      <c r="QH7375" s="242"/>
      <c r="QI7375" s="242"/>
      <c r="QJ7375" s="242"/>
      <c r="QK7375" s="242"/>
    </row>
    <row r="7376" spans="439:453">
      <c r="PW7376" s="242"/>
      <c r="PX7376" s="242"/>
      <c r="PY7376" s="242"/>
      <c r="PZ7376" s="242"/>
      <c r="QA7376" s="242"/>
      <c r="QB7376" s="242"/>
      <c r="QC7376" s="242"/>
      <c r="QD7376" s="242"/>
      <c r="QE7376" s="242"/>
      <c r="QF7376" s="242"/>
      <c r="QG7376" s="242"/>
      <c r="QH7376" s="242"/>
      <c r="QI7376" s="242"/>
      <c r="QJ7376" s="242"/>
      <c r="QK7376" s="242"/>
    </row>
    <row r="7377" spans="439:453">
      <c r="PW7377" s="242"/>
      <c r="PX7377" s="242"/>
      <c r="PY7377" s="242"/>
      <c r="PZ7377" s="242"/>
      <c r="QA7377" s="242"/>
      <c r="QB7377" s="242"/>
      <c r="QC7377" s="242"/>
      <c r="QD7377" s="242"/>
      <c r="QE7377" s="242"/>
      <c r="QF7377" s="242"/>
      <c r="QG7377" s="242"/>
      <c r="QH7377" s="242"/>
      <c r="QI7377" s="242"/>
      <c r="QJ7377" s="242"/>
      <c r="QK7377" s="242"/>
    </row>
    <row r="7378" spans="439:453">
      <c r="PW7378" s="242"/>
      <c r="PX7378" s="242"/>
      <c r="PY7378" s="242"/>
      <c r="PZ7378" s="242"/>
      <c r="QA7378" s="242"/>
      <c r="QB7378" s="242"/>
      <c r="QC7378" s="242"/>
      <c r="QD7378" s="242"/>
      <c r="QE7378" s="242"/>
      <c r="QF7378" s="242"/>
      <c r="QG7378" s="242"/>
      <c r="QH7378" s="242"/>
      <c r="QI7378" s="242"/>
      <c r="QJ7378" s="242"/>
      <c r="QK7378" s="242"/>
    </row>
    <row r="7379" spans="439:453">
      <c r="PW7379" s="242"/>
      <c r="PX7379" s="242"/>
      <c r="PY7379" s="242"/>
      <c r="PZ7379" s="242"/>
      <c r="QA7379" s="242"/>
      <c r="QB7379" s="242"/>
      <c r="QC7379" s="242"/>
      <c r="QD7379" s="242"/>
      <c r="QE7379" s="242"/>
      <c r="QF7379" s="242"/>
      <c r="QG7379" s="242"/>
      <c r="QH7379" s="242"/>
      <c r="QI7379" s="242"/>
      <c r="QJ7379" s="242"/>
      <c r="QK7379" s="242"/>
    </row>
    <row r="7380" spans="439:453">
      <c r="PW7380" s="242"/>
      <c r="PX7380" s="242"/>
      <c r="PY7380" s="242"/>
      <c r="PZ7380" s="242"/>
      <c r="QA7380" s="242"/>
      <c r="QB7380" s="242"/>
      <c r="QC7380" s="242"/>
      <c r="QD7380" s="242"/>
      <c r="QE7380" s="242"/>
      <c r="QF7380" s="242"/>
      <c r="QG7380" s="242"/>
      <c r="QH7380" s="242"/>
      <c r="QI7380" s="242"/>
      <c r="QJ7380" s="242"/>
      <c r="QK7380" s="242"/>
    </row>
    <row r="7381" spans="439:453">
      <c r="PW7381" s="242"/>
      <c r="PX7381" s="242"/>
      <c r="PY7381" s="242"/>
      <c r="PZ7381" s="242"/>
      <c r="QA7381" s="242"/>
      <c r="QB7381" s="242"/>
      <c r="QC7381" s="242"/>
      <c r="QD7381" s="242"/>
      <c r="QE7381" s="242"/>
      <c r="QF7381" s="242"/>
      <c r="QG7381" s="242"/>
      <c r="QH7381" s="242"/>
      <c r="QI7381" s="242"/>
      <c r="QJ7381" s="242"/>
      <c r="QK7381" s="242"/>
    </row>
    <row r="7382" spans="439:453">
      <c r="PW7382" s="242"/>
      <c r="PX7382" s="242"/>
      <c r="PY7382" s="242"/>
      <c r="PZ7382" s="242"/>
      <c r="QA7382" s="242"/>
      <c r="QB7382" s="242"/>
      <c r="QC7382" s="242"/>
      <c r="QD7382" s="242"/>
      <c r="QE7382" s="242"/>
      <c r="QF7382" s="242"/>
      <c r="QG7382" s="242"/>
      <c r="QH7382" s="242"/>
      <c r="QI7382" s="242"/>
      <c r="QJ7382" s="242"/>
      <c r="QK7382" s="242"/>
    </row>
    <row r="7383" spans="439:453">
      <c r="PW7383" s="242"/>
      <c r="PX7383" s="242"/>
      <c r="PY7383" s="242"/>
      <c r="PZ7383" s="242"/>
      <c r="QA7383" s="242"/>
      <c r="QB7383" s="242"/>
      <c r="QC7383" s="242"/>
      <c r="QD7383" s="242"/>
      <c r="QE7383" s="242"/>
      <c r="QF7383" s="242"/>
      <c r="QG7383" s="242"/>
      <c r="QH7383" s="242"/>
      <c r="QI7383" s="242"/>
      <c r="QJ7383" s="242"/>
      <c r="QK7383" s="242"/>
    </row>
    <row r="7384" spans="439:453">
      <c r="PW7384" s="242"/>
      <c r="PX7384" s="242"/>
      <c r="PY7384" s="242"/>
      <c r="PZ7384" s="242"/>
      <c r="QA7384" s="242"/>
      <c r="QB7384" s="242"/>
      <c r="QC7384" s="242"/>
      <c r="QD7384" s="242"/>
      <c r="QE7384" s="242"/>
      <c r="QF7384" s="242"/>
      <c r="QG7384" s="242"/>
      <c r="QH7384" s="242"/>
      <c r="QI7384" s="242"/>
      <c r="QJ7384" s="242"/>
      <c r="QK7384" s="242"/>
    </row>
    <row r="7385" spans="439:453">
      <c r="PW7385" s="242"/>
      <c r="PX7385" s="242"/>
      <c r="PY7385" s="242"/>
      <c r="PZ7385" s="242"/>
      <c r="QA7385" s="242"/>
      <c r="QB7385" s="242"/>
      <c r="QC7385" s="242"/>
      <c r="QD7385" s="242"/>
      <c r="QE7385" s="242"/>
      <c r="QF7385" s="242"/>
      <c r="QG7385" s="242"/>
      <c r="QH7385" s="242"/>
      <c r="QI7385" s="242"/>
      <c r="QJ7385" s="242"/>
      <c r="QK7385" s="242"/>
    </row>
    <row r="7386" spans="439:453">
      <c r="PW7386" s="242"/>
      <c r="PX7386" s="242"/>
      <c r="PY7386" s="242"/>
      <c r="PZ7386" s="242"/>
      <c r="QA7386" s="242"/>
      <c r="QB7386" s="242"/>
      <c r="QC7386" s="242"/>
      <c r="QD7386" s="242"/>
      <c r="QE7386" s="242"/>
      <c r="QF7386" s="242"/>
      <c r="QG7386" s="242"/>
      <c r="QH7386" s="242"/>
      <c r="QI7386" s="242"/>
      <c r="QJ7386" s="242"/>
      <c r="QK7386" s="242"/>
    </row>
    <row r="7387" spans="439:453">
      <c r="PW7387" s="242"/>
      <c r="PX7387" s="242"/>
      <c r="PY7387" s="242"/>
      <c r="PZ7387" s="242"/>
      <c r="QA7387" s="242"/>
      <c r="QB7387" s="242"/>
      <c r="QC7387" s="242"/>
      <c r="QD7387" s="242"/>
      <c r="QE7387" s="242"/>
      <c r="QF7387" s="242"/>
      <c r="QG7387" s="242"/>
      <c r="QH7387" s="242"/>
      <c r="QI7387" s="242"/>
      <c r="QJ7387" s="242"/>
      <c r="QK7387" s="242"/>
    </row>
    <row r="7388" spans="439:453">
      <c r="PW7388" s="242"/>
      <c r="PX7388" s="242"/>
      <c r="PY7388" s="242"/>
      <c r="PZ7388" s="242"/>
      <c r="QA7388" s="242"/>
      <c r="QB7388" s="242"/>
      <c r="QC7388" s="242"/>
      <c r="QD7388" s="242"/>
      <c r="QE7388" s="242"/>
      <c r="QF7388" s="242"/>
      <c r="QG7388" s="242"/>
      <c r="QH7388" s="242"/>
      <c r="QI7388" s="242"/>
      <c r="QJ7388" s="242"/>
      <c r="QK7388" s="242"/>
    </row>
    <row r="7389" spans="439:453">
      <c r="PW7389" s="242"/>
      <c r="PX7389" s="242"/>
      <c r="PY7389" s="242"/>
      <c r="PZ7389" s="242"/>
      <c r="QA7389" s="242"/>
      <c r="QB7389" s="242"/>
      <c r="QC7389" s="242"/>
      <c r="QD7389" s="242"/>
      <c r="QE7389" s="242"/>
      <c r="QF7389" s="242"/>
      <c r="QG7389" s="242"/>
      <c r="QH7389" s="242"/>
      <c r="QI7389" s="242"/>
      <c r="QJ7389" s="242"/>
      <c r="QK7389" s="242"/>
    </row>
    <row r="7390" spans="439:453">
      <c r="PW7390" s="242"/>
      <c r="PX7390" s="242"/>
      <c r="PY7390" s="242"/>
      <c r="PZ7390" s="242"/>
      <c r="QA7390" s="242"/>
      <c r="QB7390" s="242"/>
      <c r="QC7390" s="242"/>
      <c r="QD7390" s="242"/>
      <c r="QE7390" s="242"/>
      <c r="QF7390" s="242"/>
      <c r="QG7390" s="242"/>
      <c r="QH7390" s="242"/>
      <c r="QI7390" s="242"/>
      <c r="QJ7390" s="242"/>
      <c r="QK7390" s="242"/>
    </row>
    <row r="7391" spans="439:453">
      <c r="PW7391" s="242"/>
      <c r="PX7391" s="242"/>
      <c r="PY7391" s="242"/>
      <c r="PZ7391" s="242"/>
      <c r="QA7391" s="242"/>
      <c r="QB7391" s="242"/>
      <c r="QC7391" s="242"/>
      <c r="QD7391" s="242"/>
      <c r="QE7391" s="242"/>
      <c r="QF7391" s="242"/>
      <c r="QG7391" s="242"/>
      <c r="QH7391" s="242"/>
      <c r="QI7391" s="242"/>
      <c r="QJ7391" s="242"/>
      <c r="QK7391" s="242"/>
    </row>
    <row r="7392" spans="439:453">
      <c r="PW7392" s="242"/>
      <c r="PX7392" s="242"/>
      <c r="PY7392" s="242"/>
      <c r="PZ7392" s="242"/>
      <c r="QA7392" s="242"/>
      <c r="QB7392" s="242"/>
      <c r="QC7392" s="242"/>
      <c r="QD7392" s="242"/>
      <c r="QE7392" s="242"/>
      <c r="QF7392" s="242"/>
      <c r="QG7392" s="242"/>
      <c r="QH7392" s="242"/>
      <c r="QI7392" s="242"/>
      <c r="QJ7392" s="242"/>
      <c r="QK7392" s="242"/>
    </row>
    <row r="7393" spans="439:453">
      <c r="PW7393" s="242"/>
      <c r="PX7393" s="242"/>
      <c r="PY7393" s="242"/>
      <c r="PZ7393" s="242"/>
      <c r="QA7393" s="242"/>
      <c r="QB7393" s="242"/>
      <c r="QC7393" s="242"/>
      <c r="QD7393" s="242"/>
      <c r="QE7393" s="242"/>
      <c r="QF7393" s="242"/>
      <c r="QG7393" s="242"/>
      <c r="QH7393" s="242"/>
      <c r="QI7393" s="242"/>
      <c r="QJ7393" s="242"/>
      <c r="QK7393" s="242"/>
    </row>
    <row r="7394" spans="439:453">
      <c r="PW7394" s="242"/>
      <c r="PX7394" s="242"/>
      <c r="PY7394" s="242"/>
      <c r="PZ7394" s="242"/>
      <c r="QA7394" s="242"/>
      <c r="QB7394" s="242"/>
      <c r="QC7394" s="242"/>
      <c r="QD7394" s="242"/>
      <c r="QE7394" s="242"/>
      <c r="QF7394" s="242"/>
      <c r="QG7394" s="242"/>
      <c r="QH7394" s="242"/>
      <c r="QI7394" s="242"/>
      <c r="QJ7394" s="242"/>
      <c r="QK7394" s="242"/>
    </row>
    <row r="7395" spans="439:453">
      <c r="PW7395" s="242"/>
      <c r="PX7395" s="242"/>
      <c r="PY7395" s="242"/>
      <c r="PZ7395" s="242"/>
      <c r="QA7395" s="242"/>
      <c r="QB7395" s="242"/>
      <c r="QC7395" s="242"/>
      <c r="QD7395" s="242"/>
      <c r="QE7395" s="242"/>
      <c r="QF7395" s="242"/>
      <c r="QG7395" s="242"/>
      <c r="QH7395" s="242"/>
      <c r="QI7395" s="242"/>
      <c r="QJ7395" s="242"/>
      <c r="QK7395" s="242"/>
    </row>
    <row r="7396" spans="439:453">
      <c r="PW7396" s="242"/>
      <c r="PX7396" s="242"/>
      <c r="PY7396" s="242"/>
      <c r="PZ7396" s="242"/>
      <c r="QA7396" s="242"/>
      <c r="QB7396" s="242"/>
      <c r="QC7396" s="242"/>
      <c r="QD7396" s="242"/>
      <c r="QE7396" s="242"/>
      <c r="QF7396" s="242"/>
      <c r="QG7396" s="242"/>
      <c r="QH7396" s="242"/>
      <c r="QI7396" s="242"/>
      <c r="QJ7396" s="242"/>
      <c r="QK7396" s="242"/>
    </row>
    <row r="7397" spans="439:453">
      <c r="PW7397" s="242"/>
      <c r="PX7397" s="242"/>
      <c r="PY7397" s="242"/>
      <c r="PZ7397" s="242"/>
      <c r="QA7397" s="242"/>
      <c r="QB7397" s="242"/>
      <c r="QC7397" s="242"/>
      <c r="QD7397" s="242"/>
      <c r="QE7397" s="242"/>
      <c r="QF7397" s="242"/>
      <c r="QG7397" s="242"/>
      <c r="QH7397" s="242"/>
      <c r="QI7397" s="242"/>
      <c r="QJ7397" s="242"/>
      <c r="QK7397" s="242"/>
    </row>
    <row r="7398" spans="439:453">
      <c r="PW7398" s="242"/>
      <c r="PX7398" s="242"/>
      <c r="PY7398" s="242"/>
      <c r="PZ7398" s="242"/>
      <c r="QA7398" s="242"/>
      <c r="QB7398" s="242"/>
      <c r="QC7398" s="242"/>
      <c r="QD7398" s="242"/>
      <c r="QE7398" s="242"/>
      <c r="QF7398" s="242"/>
      <c r="QG7398" s="242"/>
      <c r="QH7398" s="242"/>
      <c r="QI7398" s="242"/>
      <c r="QJ7398" s="242"/>
      <c r="QK7398" s="242"/>
    </row>
    <row r="7399" spans="439:453">
      <c r="PW7399" s="242"/>
      <c r="PX7399" s="242"/>
      <c r="PY7399" s="242"/>
      <c r="PZ7399" s="242"/>
      <c r="QA7399" s="242"/>
      <c r="QB7399" s="242"/>
      <c r="QC7399" s="242"/>
      <c r="QD7399" s="242"/>
      <c r="QE7399" s="242"/>
      <c r="QF7399" s="242"/>
      <c r="QG7399" s="242"/>
      <c r="QH7399" s="242"/>
      <c r="QI7399" s="242"/>
      <c r="QJ7399" s="242"/>
      <c r="QK7399" s="242"/>
    </row>
    <row r="7400" spans="439:453">
      <c r="PW7400" s="242"/>
      <c r="PX7400" s="242"/>
      <c r="PY7400" s="242"/>
      <c r="PZ7400" s="242"/>
      <c r="QA7400" s="242"/>
      <c r="QB7400" s="242"/>
      <c r="QC7400" s="242"/>
      <c r="QD7400" s="242"/>
      <c r="QE7400" s="242"/>
      <c r="QF7400" s="242"/>
      <c r="QG7400" s="242"/>
      <c r="QH7400" s="242"/>
      <c r="QI7400" s="242"/>
      <c r="QJ7400" s="242"/>
      <c r="QK7400" s="242"/>
    </row>
    <row r="7401" spans="439:453">
      <c r="PW7401" s="242"/>
      <c r="PX7401" s="242"/>
      <c r="PY7401" s="242"/>
      <c r="PZ7401" s="242"/>
      <c r="QA7401" s="242"/>
      <c r="QB7401" s="242"/>
      <c r="QC7401" s="242"/>
      <c r="QD7401" s="242"/>
      <c r="QE7401" s="242"/>
      <c r="QF7401" s="242"/>
      <c r="QG7401" s="242"/>
      <c r="QH7401" s="242"/>
      <c r="QI7401" s="242"/>
      <c r="QJ7401" s="242"/>
      <c r="QK7401" s="242"/>
    </row>
    <row r="7402" spans="439:453">
      <c r="PW7402" s="242"/>
      <c r="PX7402" s="242"/>
      <c r="PY7402" s="242"/>
      <c r="PZ7402" s="242"/>
      <c r="QA7402" s="242"/>
      <c r="QB7402" s="242"/>
      <c r="QC7402" s="242"/>
      <c r="QD7402" s="242"/>
      <c r="QE7402" s="242"/>
      <c r="QF7402" s="242"/>
      <c r="QG7402" s="242"/>
      <c r="QH7402" s="242"/>
      <c r="QI7402" s="242"/>
      <c r="QJ7402" s="242"/>
      <c r="QK7402" s="242"/>
    </row>
    <row r="7403" spans="439:453">
      <c r="PW7403" s="242"/>
      <c r="PX7403" s="242"/>
      <c r="PY7403" s="242"/>
      <c r="PZ7403" s="242"/>
      <c r="QA7403" s="242"/>
      <c r="QB7403" s="242"/>
      <c r="QC7403" s="242"/>
      <c r="QD7403" s="242"/>
      <c r="QE7403" s="242"/>
      <c r="QF7403" s="242"/>
      <c r="QG7403" s="242"/>
      <c r="QH7403" s="242"/>
      <c r="QI7403" s="242"/>
      <c r="QJ7403" s="242"/>
      <c r="QK7403" s="242"/>
    </row>
    <row r="7404" spans="439:453">
      <c r="PW7404" s="242"/>
      <c r="PX7404" s="242"/>
      <c r="PY7404" s="242"/>
      <c r="PZ7404" s="242"/>
      <c r="QA7404" s="242"/>
      <c r="QB7404" s="242"/>
      <c r="QC7404" s="242"/>
      <c r="QD7404" s="242"/>
      <c r="QE7404" s="242"/>
      <c r="QF7404" s="242"/>
      <c r="QG7404" s="242"/>
      <c r="QH7404" s="242"/>
      <c r="QI7404" s="242"/>
      <c r="QJ7404" s="242"/>
      <c r="QK7404" s="242"/>
    </row>
    <row r="7405" spans="439:453">
      <c r="PW7405" s="242"/>
      <c r="PX7405" s="242"/>
      <c r="PY7405" s="242"/>
      <c r="PZ7405" s="242"/>
      <c r="QA7405" s="242"/>
      <c r="QB7405" s="242"/>
      <c r="QC7405" s="242"/>
      <c r="QD7405" s="242"/>
      <c r="QE7405" s="242"/>
      <c r="QF7405" s="242"/>
      <c r="QG7405" s="242"/>
      <c r="QH7405" s="242"/>
      <c r="QI7405" s="242"/>
      <c r="QJ7405" s="242"/>
      <c r="QK7405" s="242"/>
    </row>
    <row r="7406" spans="439:453">
      <c r="PW7406" s="242"/>
      <c r="PX7406" s="242"/>
      <c r="PY7406" s="242"/>
      <c r="PZ7406" s="242"/>
      <c r="QA7406" s="242"/>
      <c r="QB7406" s="242"/>
      <c r="QC7406" s="242"/>
      <c r="QD7406" s="242"/>
      <c r="QE7406" s="242"/>
      <c r="QF7406" s="242"/>
      <c r="QG7406" s="242"/>
      <c r="QH7406" s="242"/>
      <c r="QI7406" s="242"/>
      <c r="QJ7406" s="242"/>
      <c r="QK7406" s="242"/>
    </row>
    <row r="7407" spans="439:453">
      <c r="PW7407" s="242"/>
      <c r="PX7407" s="242"/>
      <c r="PY7407" s="242"/>
      <c r="PZ7407" s="242"/>
      <c r="QA7407" s="242"/>
      <c r="QB7407" s="242"/>
      <c r="QC7407" s="242"/>
      <c r="QD7407" s="242"/>
      <c r="QE7407" s="242"/>
      <c r="QF7407" s="242"/>
      <c r="QG7407" s="242"/>
      <c r="QH7407" s="242"/>
      <c r="QI7407" s="242"/>
      <c r="QJ7407" s="242"/>
      <c r="QK7407" s="242"/>
    </row>
    <row r="7408" spans="439:453">
      <c r="PW7408" s="242"/>
      <c r="PX7408" s="242"/>
      <c r="PY7408" s="242"/>
      <c r="PZ7408" s="242"/>
      <c r="QA7408" s="242"/>
      <c r="QB7408" s="242"/>
      <c r="QC7408" s="242"/>
      <c r="QD7408" s="242"/>
      <c r="QE7408" s="242"/>
      <c r="QF7408" s="242"/>
      <c r="QG7408" s="242"/>
      <c r="QH7408" s="242"/>
      <c r="QI7408" s="242"/>
      <c r="QJ7408" s="242"/>
      <c r="QK7408" s="242"/>
    </row>
    <row r="7409" spans="439:453">
      <c r="PW7409" s="242"/>
      <c r="PX7409" s="242"/>
      <c r="PY7409" s="242"/>
      <c r="PZ7409" s="242"/>
      <c r="QA7409" s="242"/>
      <c r="QB7409" s="242"/>
      <c r="QC7409" s="242"/>
      <c r="QD7409" s="242"/>
      <c r="QE7409" s="242"/>
      <c r="QF7409" s="242"/>
      <c r="QG7409" s="242"/>
      <c r="QH7409" s="242"/>
      <c r="QI7409" s="242"/>
      <c r="QJ7409" s="242"/>
      <c r="QK7409" s="242"/>
    </row>
    <row r="7410" spans="439:453">
      <c r="PW7410" s="242"/>
      <c r="PX7410" s="242"/>
      <c r="PY7410" s="242"/>
      <c r="PZ7410" s="242"/>
      <c r="QA7410" s="242"/>
      <c r="QB7410" s="242"/>
      <c r="QC7410" s="242"/>
      <c r="QD7410" s="242"/>
      <c r="QE7410" s="242"/>
      <c r="QF7410" s="242"/>
      <c r="QG7410" s="242"/>
      <c r="QH7410" s="242"/>
      <c r="QI7410" s="242"/>
      <c r="QJ7410" s="242"/>
      <c r="QK7410" s="242"/>
    </row>
    <row r="7411" spans="439:453">
      <c r="PW7411" s="242"/>
      <c r="PX7411" s="242"/>
      <c r="PY7411" s="242"/>
      <c r="PZ7411" s="242"/>
      <c r="QA7411" s="242"/>
      <c r="QB7411" s="242"/>
      <c r="QC7411" s="242"/>
      <c r="QD7411" s="242"/>
      <c r="QE7411" s="242"/>
      <c r="QF7411" s="242"/>
      <c r="QG7411" s="242"/>
      <c r="QH7411" s="242"/>
      <c r="QI7411" s="242"/>
      <c r="QJ7411" s="242"/>
      <c r="QK7411" s="242"/>
    </row>
    <row r="7412" spans="439:453">
      <c r="PW7412" s="242"/>
      <c r="PX7412" s="242"/>
      <c r="PY7412" s="242"/>
      <c r="PZ7412" s="242"/>
      <c r="QA7412" s="242"/>
      <c r="QB7412" s="242"/>
      <c r="QC7412" s="242"/>
      <c r="QD7412" s="242"/>
      <c r="QE7412" s="242"/>
      <c r="QF7412" s="242"/>
      <c r="QG7412" s="242"/>
      <c r="QH7412" s="242"/>
      <c r="QI7412" s="242"/>
      <c r="QJ7412" s="242"/>
      <c r="QK7412" s="242"/>
    </row>
    <row r="7413" spans="439:453">
      <c r="PW7413" s="242"/>
      <c r="PX7413" s="242"/>
      <c r="PY7413" s="242"/>
      <c r="PZ7413" s="242"/>
      <c r="QA7413" s="242"/>
      <c r="QB7413" s="242"/>
      <c r="QC7413" s="242"/>
      <c r="QD7413" s="242"/>
      <c r="QE7413" s="242"/>
      <c r="QF7413" s="242"/>
      <c r="QG7413" s="242"/>
      <c r="QH7413" s="242"/>
      <c r="QI7413" s="242"/>
      <c r="QJ7413" s="242"/>
      <c r="QK7413" s="242"/>
    </row>
    <row r="7414" spans="439:453">
      <c r="PW7414" s="242"/>
      <c r="PX7414" s="242"/>
      <c r="PY7414" s="242"/>
      <c r="PZ7414" s="242"/>
      <c r="QA7414" s="242"/>
      <c r="QB7414" s="242"/>
      <c r="QC7414" s="242"/>
      <c r="QD7414" s="242"/>
      <c r="QE7414" s="242"/>
      <c r="QF7414" s="242"/>
      <c r="QG7414" s="242"/>
      <c r="QH7414" s="242"/>
      <c r="QI7414" s="242"/>
      <c r="QJ7414" s="242"/>
      <c r="QK7414" s="242"/>
    </row>
    <row r="7415" spans="439:453">
      <c r="PW7415" s="242"/>
      <c r="PX7415" s="242"/>
      <c r="PY7415" s="242"/>
      <c r="PZ7415" s="242"/>
      <c r="QA7415" s="242"/>
      <c r="QB7415" s="242"/>
      <c r="QC7415" s="242"/>
      <c r="QD7415" s="242"/>
      <c r="QE7415" s="242"/>
      <c r="QF7415" s="242"/>
      <c r="QG7415" s="242"/>
      <c r="QH7415" s="242"/>
      <c r="QI7415" s="242"/>
      <c r="QJ7415" s="242"/>
      <c r="QK7415" s="242"/>
    </row>
    <row r="7416" spans="439:453">
      <c r="PW7416" s="242"/>
      <c r="PX7416" s="242"/>
      <c r="PY7416" s="242"/>
      <c r="PZ7416" s="242"/>
      <c r="QA7416" s="242"/>
      <c r="QB7416" s="242"/>
      <c r="QC7416" s="242"/>
      <c r="QD7416" s="242"/>
      <c r="QE7416" s="242"/>
      <c r="QF7416" s="242"/>
      <c r="QG7416" s="242"/>
      <c r="QH7416" s="242"/>
      <c r="QI7416" s="242"/>
      <c r="QJ7416" s="242"/>
      <c r="QK7416" s="242"/>
    </row>
    <row r="7417" spans="439:453">
      <c r="PW7417" s="242"/>
      <c r="PX7417" s="242"/>
      <c r="PY7417" s="242"/>
      <c r="PZ7417" s="242"/>
      <c r="QA7417" s="242"/>
      <c r="QB7417" s="242"/>
      <c r="QC7417" s="242"/>
      <c r="QD7417" s="242"/>
      <c r="QE7417" s="242"/>
      <c r="QF7417" s="242"/>
      <c r="QG7417" s="242"/>
      <c r="QH7417" s="242"/>
      <c r="QI7417" s="242"/>
      <c r="QJ7417" s="242"/>
      <c r="QK7417" s="242"/>
    </row>
    <row r="7418" spans="439:453">
      <c r="PW7418" s="242"/>
      <c r="PX7418" s="242"/>
      <c r="PY7418" s="242"/>
      <c r="PZ7418" s="242"/>
      <c r="QA7418" s="242"/>
      <c r="QB7418" s="242"/>
      <c r="QC7418" s="242"/>
      <c r="QD7418" s="242"/>
      <c r="QE7418" s="242"/>
      <c r="QF7418" s="242"/>
      <c r="QG7418" s="242"/>
      <c r="QH7418" s="242"/>
      <c r="QI7418" s="242"/>
      <c r="QJ7418" s="242"/>
      <c r="QK7418" s="242"/>
    </row>
    <row r="7419" spans="439:453">
      <c r="PW7419" s="242"/>
      <c r="PX7419" s="242"/>
      <c r="PY7419" s="242"/>
      <c r="PZ7419" s="242"/>
      <c r="QA7419" s="242"/>
      <c r="QB7419" s="242"/>
      <c r="QC7419" s="242"/>
      <c r="QD7419" s="242"/>
      <c r="QE7419" s="242"/>
      <c r="QF7419" s="242"/>
      <c r="QG7419" s="242"/>
      <c r="QH7419" s="242"/>
      <c r="QI7419" s="242"/>
      <c r="QJ7419" s="242"/>
      <c r="QK7419" s="242"/>
    </row>
    <row r="7420" spans="439:453">
      <c r="PW7420" s="242"/>
      <c r="PX7420" s="242"/>
      <c r="PY7420" s="242"/>
      <c r="PZ7420" s="242"/>
      <c r="QA7420" s="242"/>
      <c r="QB7420" s="242"/>
      <c r="QC7420" s="242"/>
      <c r="QD7420" s="242"/>
      <c r="QE7420" s="242"/>
      <c r="QF7420" s="242"/>
      <c r="QG7420" s="242"/>
      <c r="QH7420" s="242"/>
      <c r="QI7420" s="242"/>
      <c r="QJ7420" s="242"/>
      <c r="QK7420" s="242"/>
    </row>
    <row r="7421" spans="439:453">
      <c r="PW7421" s="242"/>
      <c r="PX7421" s="242"/>
      <c r="PY7421" s="242"/>
      <c r="PZ7421" s="242"/>
      <c r="QA7421" s="242"/>
      <c r="QB7421" s="242"/>
      <c r="QC7421" s="242"/>
      <c r="QD7421" s="242"/>
      <c r="QE7421" s="242"/>
      <c r="QF7421" s="242"/>
      <c r="QG7421" s="242"/>
      <c r="QH7421" s="242"/>
      <c r="QI7421" s="242"/>
      <c r="QJ7421" s="242"/>
      <c r="QK7421" s="242"/>
    </row>
    <row r="7422" spans="439:453">
      <c r="PW7422" s="242"/>
      <c r="PX7422" s="242"/>
      <c r="PY7422" s="242"/>
      <c r="PZ7422" s="242"/>
      <c r="QA7422" s="242"/>
      <c r="QB7422" s="242"/>
      <c r="QC7422" s="242"/>
      <c r="QD7422" s="242"/>
      <c r="QE7422" s="242"/>
      <c r="QF7422" s="242"/>
      <c r="QG7422" s="242"/>
      <c r="QH7422" s="242"/>
      <c r="QI7422" s="242"/>
      <c r="QJ7422" s="242"/>
      <c r="QK7422" s="242"/>
    </row>
    <row r="7423" spans="439:453">
      <c r="PW7423" s="242"/>
      <c r="PX7423" s="242"/>
      <c r="PY7423" s="242"/>
      <c r="PZ7423" s="242"/>
      <c r="QA7423" s="242"/>
      <c r="QB7423" s="242"/>
      <c r="QC7423" s="242"/>
      <c r="QD7423" s="242"/>
      <c r="QE7423" s="242"/>
      <c r="QF7423" s="242"/>
      <c r="QG7423" s="242"/>
      <c r="QH7423" s="242"/>
      <c r="QI7423" s="242"/>
      <c r="QJ7423" s="242"/>
      <c r="QK7423" s="242"/>
    </row>
    <row r="7424" spans="439:453">
      <c r="PW7424" s="242"/>
      <c r="PX7424" s="242"/>
      <c r="PY7424" s="242"/>
      <c r="PZ7424" s="242"/>
      <c r="QA7424" s="242"/>
      <c r="QB7424" s="242"/>
      <c r="QC7424" s="242"/>
      <c r="QD7424" s="242"/>
      <c r="QE7424" s="242"/>
      <c r="QF7424" s="242"/>
      <c r="QG7424" s="242"/>
      <c r="QH7424" s="242"/>
      <c r="QI7424" s="242"/>
      <c r="QJ7424" s="242"/>
      <c r="QK7424" s="242"/>
    </row>
    <row r="7425" spans="439:453">
      <c r="PW7425" s="242"/>
      <c r="PX7425" s="242"/>
      <c r="PY7425" s="242"/>
      <c r="PZ7425" s="242"/>
      <c r="QA7425" s="242"/>
      <c r="QB7425" s="242"/>
      <c r="QC7425" s="242"/>
      <c r="QD7425" s="242"/>
      <c r="QE7425" s="242"/>
      <c r="QF7425" s="242"/>
      <c r="QG7425" s="242"/>
      <c r="QH7425" s="242"/>
      <c r="QI7425" s="242"/>
      <c r="QJ7425" s="242"/>
      <c r="QK7425" s="242"/>
    </row>
    <row r="7426" spans="439:453">
      <c r="PW7426" s="242"/>
      <c r="PX7426" s="242"/>
      <c r="PY7426" s="242"/>
      <c r="PZ7426" s="242"/>
      <c r="QA7426" s="242"/>
      <c r="QB7426" s="242"/>
      <c r="QC7426" s="242"/>
      <c r="QD7426" s="242"/>
      <c r="QE7426" s="242"/>
      <c r="QF7426" s="242"/>
      <c r="QG7426" s="242"/>
      <c r="QH7426" s="242"/>
      <c r="QI7426" s="242"/>
      <c r="QJ7426" s="242"/>
      <c r="QK7426" s="242"/>
    </row>
    <row r="7427" spans="439:453">
      <c r="PW7427" s="242"/>
      <c r="PX7427" s="242"/>
      <c r="PY7427" s="242"/>
      <c r="PZ7427" s="242"/>
      <c r="QA7427" s="242"/>
      <c r="QB7427" s="242"/>
      <c r="QC7427" s="242"/>
      <c r="QD7427" s="242"/>
      <c r="QE7427" s="242"/>
      <c r="QF7427" s="242"/>
      <c r="QG7427" s="242"/>
      <c r="QH7427" s="242"/>
      <c r="QI7427" s="242"/>
      <c r="QJ7427" s="242"/>
      <c r="QK7427" s="242"/>
    </row>
    <row r="7428" spans="439:453">
      <c r="PW7428" s="242"/>
      <c r="PX7428" s="242"/>
      <c r="PY7428" s="242"/>
      <c r="PZ7428" s="242"/>
      <c r="QA7428" s="242"/>
      <c r="QB7428" s="242"/>
      <c r="QC7428" s="242"/>
      <c r="QD7428" s="242"/>
      <c r="QE7428" s="242"/>
      <c r="QF7428" s="242"/>
      <c r="QG7428" s="242"/>
      <c r="QH7428" s="242"/>
      <c r="QI7428" s="242"/>
      <c r="QJ7428" s="242"/>
      <c r="QK7428" s="242"/>
    </row>
    <row r="7429" spans="439:453">
      <c r="PW7429" s="242"/>
      <c r="PX7429" s="242"/>
      <c r="PY7429" s="242"/>
      <c r="PZ7429" s="242"/>
      <c r="QA7429" s="242"/>
      <c r="QB7429" s="242"/>
      <c r="QC7429" s="242"/>
      <c r="QD7429" s="242"/>
      <c r="QE7429" s="242"/>
      <c r="QF7429" s="242"/>
      <c r="QG7429" s="242"/>
      <c r="QH7429" s="242"/>
      <c r="QI7429" s="242"/>
      <c r="QJ7429" s="242"/>
      <c r="QK7429" s="242"/>
    </row>
    <row r="7430" spans="439:453">
      <c r="PW7430" s="242"/>
      <c r="PX7430" s="242"/>
      <c r="PY7430" s="242"/>
      <c r="PZ7430" s="242"/>
      <c r="QA7430" s="242"/>
      <c r="QB7430" s="242"/>
      <c r="QC7430" s="242"/>
      <c r="QD7430" s="242"/>
      <c r="QE7430" s="242"/>
      <c r="QF7430" s="242"/>
      <c r="QG7430" s="242"/>
      <c r="QH7430" s="242"/>
      <c r="QI7430" s="242"/>
      <c r="QJ7430" s="242"/>
      <c r="QK7430" s="242"/>
    </row>
    <row r="7431" spans="439:453">
      <c r="PW7431" s="242"/>
      <c r="PX7431" s="242"/>
      <c r="PY7431" s="242"/>
      <c r="PZ7431" s="242"/>
      <c r="QA7431" s="242"/>
      <c r="QB7431" s="242"/>
      <c r="QC7431" s="242"/>
      <c r="QD7431" s="242"/>
      <c r="QE7431" s="242"/>
      <c r="QF7431" s="242"/>
      <c r="QG7431" s="242"/>
      <c r="QH7431" s="242"/>
      <c r="QI7431" s="242"/>
      <c r="QJ7431" s="242"/>
      <c r="QK7431" s="242"/>
    </row>
    <row r="7432" spans="439:453">
      <c r="PW7432" s="242"/>
      <c r="PX7432" s="242"/>
      <c r="PY7432" s="242"/>
      <c r="PZ7432" s="242"/>
      <c r="QA7432" s="242"/>
      <c r="QB7432" s="242"/>
      <c r="QC7432" s="242"/>
      <c r="QD7432" s="242"/>
      <c r="QE7432" s="242"/>
      <c r="QF7432" s="242"/>
      <c r="QG7432" s="242"/>
      <c r="QH7432" s="242"/>
      <c r="QI7432" s="242"/>
      <c r="QJ7432" s="242"/>
      <c r="QK7432" s="242"/>
    </row>
    <row r="7433" spans="439:453">
      <c r="PW7433" s="242"/>
      <c r="PX7433" s="242"/>
      <c r="PY7433" s="242"/>
      <c r="PZ7433" s="242"/>
      <c r="QA7433" s="242"/>
      <c r="QB7433" s="242"/>
      <c r="QC7433" s="242"/>
      <c r="QD7433" s="242"/>
      <c r="QE7433" s="242"/>
      <c r="QF7433" s="242"/>
      <c r="QG7433" s="242"/>
      <c r="QH7433" s="242"/>
      <c r="QI7433" s="242"/>
      <c r="QJ7433" s="242"/>
      <c r="QK7433" s="242"/>
    </row>
    <row r="7434" spans="439:453">
      <c r="PW7434" s="242"/>
      <c r="PX7434" s="242"/>
      <c r="PY7434" s="242"/>
      <c r="PZ7434" s="242"/>
      <c r="QA7434" s="242"/>
      <c r="QB7434" s="242"/>
      <c r="QC7434" s="242"/>
      <c r="QD7434" s="242"/>
      <c r="QE7434" s="242"/>
      <c r="QF7434" s="242"/>
      <c r="QG7434" s="242"/>
      <c r="QH7434" s="242"/>
      <c r="QI7434" s="242"/>
      <c r="QJ7434" s="242"/>
      <c r="QK7434" s="242"/>
    </row>
    <row r="7435" spans="439:453">
      <c r="PW7435" s="242"/>
      <c r="PX7435" s="242"/>
      <c r="PY7435" s="242"/>
      <c r="PZ7435" s="242"/>
      <c r="QA7435" s="242"/>
      <c r="QB7435" s="242"/>
      <c r="QC7435" s="242"/>
      <c r="QD7435" s="242"/>
      <c r="QE7435" s="242"/>
      <c r="QF7435" s="242"/>
      <c r="QG7435" s="242"/>
      <c r="QH7435" s="242"/>
      <c r="QI7435" s="242"/>
      <c r="QJ7435" s="242"/>
      <c r="QK7435" s="242"/>
    </row>
    <row r="7436" spans="439:453">
      <c r="PW7436" s="242"/>
      <c r="PX7436" s="242"/>
      <c r="PY7436" s="242"/>
      <c r="PZ7436" s="242"/>
      <c r="QA7436" s="242"/>
      <c r="QB7436" s="242"/>
      <c r="QC7436" s="242"/>
      <c r="QD7436" s="242"/>
      <c r="QE7436" s="242"/>
      <c r="QF7436" s="242"/>
      <c r="QG7436" s="242"/>
      <c r="QH7436" s="242"/>
      <c r="QI7436" s="242"/>
      <c r="QJ7436" s="242"/>
      <c r="QK7436" s="242"/>
    </row>
    <row r="7437" spans="439:453">
      <c r="PW7437" s="242"/>
      <c r="PX7437" s="242"/>
      <c r="PY7437" s="242"/>
      <c r="PZ7437" s="242"/>
      <c r="QA7437" s="242"/>
      <c r="QB7437" s="242"/>
      <c r="QC7437" s="242"/>
      <c r="QD7437" s="242"/>
      <c r="QE7437" s="242"/>
      <c r="QF7437" s="242"/>
      <c r="QG7437" s="242"/>
      <c r="QH7437" s="242"/>
      <c r="QI7437" s="242"/>
      <c r="QJ7437" s="242"/>
      <c r="QK7437" s="242"/>
    </row>
    <row r="7438" spans="439:453">
      <c r="PW7438" s="242"/>
      <c r="PX7438" s="242"/>
      <c r="PY7438" s="242"/>
      <c r="PZ7438" s="242"/>
      <c r="QA7438" s="242"/>
      <c r="QB7438" s="242"/>
      <c r="QC7438" s="242"/>
      <c r="QD7438" s="242"/>
      <c r="QE7438" s="242"/>
      <c r="QF7438" s="242"/>
      <c r="QG7438" s="242"/>
      <c r="QH7438" s="242"/>
      <c r="QI7438" s="242"/>
      <c r="QJ7438" s="242"/>
      <c r="QK7438" s="242"/>
    </row>
    <row r="7439" spans="439:453">
      <c r="PW7439" s="242"/>
      <c r="PX7439" s="242"/>
      <c r="PY7439" s="242"/>
      <c r="PZ7439" s="242"/>
      <c r="QA7439" s="242"/>
      <c r="QB7439" s="242"/>
      <c r="QC7439" s="242"/>
      <c r="QD7439" s="242"/>
      <c r="QE7439" s="242"/>
      <c r="QF7439" s="242"/>
      <c r="QG7439" s="242"/>
      <c r="QH7439" s="242"/>
      <c r="QI7439" s="242"/>
      <c r="QJ7439" s="242"/>
      <c r="QK7439" s="242"/>
    </row>
    <row r="7440" spans="439:453">
      <c r="PW7440" s="242"/>
      <c r="PX7440" s="242"/>
      <c r="PY7440" s="242"/>
      <c r="PZ7440" s="242"/>
      <c r="QA7440" s="242"/>
      <c r="QB7440" s="242"/>
      <c r="QC7440" s="242"/>
      <c r="QD7440" s="242"/>
      <c r="QE7440" s="242"/>
      <c r="QF7440" s="242"/>
      <c r="QG7440" s="242"/>
      <c r="QH7440" s="242"/>
      <c r="QI7440" s="242"/>
      <c r="QJ7440" s="242"/>
      <c r="QK7440" s="242"/>
    </row>
    <row r="7441" spans="439:453">
      <c r="PW7441" s="242"/>
      <c r="PX7441" s="242"/>
      <c r="PY7441" s="242"/>
      <c r="PZ7441" s="242"/>
      <c r="QA7441" s="242"/>
      <c r="QB7441" s="242"/>
      <c r="QC7441" s="242"/>
      <c r="QD7441" s="242"/>
      <c r="QE7441" s="242"/>
      <c r="QF7441" s="242"/>
      <c r="QG7441" s="242"/>
      <c r="QH7441" s="242"/>
      <c r="QI7441" s="242"/>
      <c r="QJ7441" s="242"/>
      <c r="QK7441" s="242"/>
    </row>
    <row r="7442" spans="439:453">
      <c r="PW7442" s="242"/>
      <c r="PX7442" s="242"/>
      <c r="PY7442" s="242"/>
      <c r="PZ7442" s="242"/>
      <c r="QA7442" s="242"/>
      <c r="QB7442" s="242"/>
      <c r="QC7442" s="242"/>
      <c r="QD7442" s="242"/>
      <c r="QE7442" s="242"/>
      <c r="QF7442" s="242"/>
      <c r="QG7442" s="242"/>
      <c r="QH7442" s="242"/>
      <c r="QI7442" s="242"/>
      <c r="QJ7442" s="242"/>
      <c r="QK7442" s="242"/>
    </row>
    <row r="7443" spans="439:453">
      <c r="PW7443" s="242"/>
      <c r="PX7443" s="242"/>
      <c r="PY7443" s="242"/>
      <c r="PZ7443" s="242"/>
      <c r="QA7443" s="242"/>
      <c r="QB7443" s="242"/>
      <c r="QC7443" s="242"/>
      <c r="QD7443" s="242"/>
      <c r="QE7443" s="242"/>
      <c r="QF7443" s="242"/>
      <c r="QG7443" s="242"/>
      <c r="QH7443" s="242"/>
      <c r="QI7443" s="242"/>
      <c r="QJ7443" s="242"/>
      <c r="QK7443" s="242"/>
    </row>
    <row r="7444" spans="439:453">
      <c r="PW7444" s="242"/>
      <c r="PX7444" s="242"/>
      <c r="PY7444" s="242"/>
      <c r="PZ7444" s="242"/>
      <c r="QA7444" s="242"/>
      <c r="QB7444" s="242"/>
      <c r="QC7444" s="242"/>
      <c r="QD7444" s="242"/>
      <c r="QE7444" s="242"/>
      <c r="QF7444" s="242"/>
      <c r="QG7444" s="242"/>
      <c r="QH7444" s="242"/>
      <c r="QI7444" s="242"/>
      <c r="QJ7444" s="242"/>
      <c r="QK7444" s="242"/>
    </row>
    <row r="7445" spans="439:453">
      <c r="PW7445" s="242"/>
      <c r="PX7445" s="242"/>
      <c r="PY7445" s="242"/>
      <c r="PZ7445" s="242"/>
      <c r="QA7445" s="242"/>
      <c r="QB7445" s="242"/>
      <c r="QC7445" s="242"/>
      <c r="QD7445" s="242"/>
      <c r="QE7445" s="242"/>
      <c r="QF7445" s="242"/>
      <c r="QG7445" s="242"/>
      <c r="QH7445" s="242"/>
      <c r="QI7445" s="242"/>
      <c r="QJ7445" s="242"/>
      <c r="QK7445" s="242"/>
    </row>
    <row r="7446" spans="439:453">
      <c r="PW7446" s="242"/>
      <c r="PX7446" s="242"/>
      <c r="PY7446" s="242"/>
      <c r="PZ7446" s="242"/>
      <c r="QA7446" s="242"/>
      <c r="QB7446" s="242"/>
      <c r="QC7446" s="242"/>
      <c r="QD7446" s="242"/>
      <c r="QE7446" s="242"/>
      <c r="QF7446" s="242"/>
      <c r="QG7446" s="242"/>
      <c r="QH7446" s="242"/>
      <c r="QI7446" s="242"/>
      <c r="QJ7446" s="242"/>
      <c r="QK7446" s="242"/>
    </row>
    <row r="7447" spans="439:453">
      <c r="PW7447" s="242"/>
      <c r="PX7447" s="242"/>
      <c r="PY7447" s="242"/>
      <c r="PZ7447" s="242"/>
      <c r="QA7447" s="242"/>
      <c r="QB7447" s="242"/>
      <c r="QC7447" s="242"/>
      <c r="QD7447" s="242"/>
      <c r="QE7447" s="242"/>
      <c r="QF7447" s="242"/>
      <c r="QG7447" s="242"/>
      <c r="QH7447" s="242"/>
      <c r="QI7447" s="242"/>
      <c r="QJ7447" s="242"/>
      <c r="QK7447" s="242"/>
    </row>
    <row r="7448" spans="439:453">
      <c r="PW7448" s="242"/>
      <c r="PX7448" s="242"/>
      <c r="PY7448" s="242"/>
      <c r="PZ7448" s="242"/>
      <c r="QA7448" s="242"/>
      <c r="QB7448" s="242"/>
      <c r="QC7448" s="242"/>
      <c r="QD7448" s="242"/>
      <c r="QE7448" s="242"/>
      <c r="QF7448" s="242"/>
      <c r="QG7448" s="242"/>
      <c r="QH7448" s="242"/>
      <c r="QI7448" s="242"/>
      <c r="QJ7448" s="242"/>
      <c r="QK7448" s="242"/>
    </row>
    <row r="7449" spans="439:453">
      <c r="PW7449" s="242"/>
      <c r="PX7449" s="242"/>
      <c r="PY7449" s="242"/>
      <c r="PZ7449" s="242"/>
      <c r="QA7449" s="242"/>
      <c r="QB7449" s="242"/>
      <c r="QC7449" s="242"/>
      <c r="QD7449" s="242"/>
      <c r="QE7449" s="242"/>
      <c r="QF7449" s="242"/>
      <c r="QG7449" s="242"/>
      <c r="QH7449" s="242"/>
      <c r="QI7449" s="242"/>
      <c r="QJ7449" s="242"/>
      <c r="QK7449" s="242"/>
    </row>
    <row r="7450" spans="439:453">
      <c r="PW7450" s="242"/>
      <c r="PX7450" s="242"/>
      <c r="PY7450" s="242"/>
      <c r="PZ7450" s="242"/>
      <c r="QA7450" s="242"/>
      <c r="QB7450" s="242"/>
      <c r="QC7450" s="242"/>
      <c r="QD7450" s="242"/>
      <c r="QE7450" s="242"/>
      <c r="QF7450" s="242"/>
      <c r="QG7450" s="242"/>
      <c r="QH7450" s="242"/>
      <c r="QI7450" s="242"/>
      <c r="QJ7450" s="242"/>
      <c r="QK7450" s="242"/>
    </row>
    <row r="7451" spans="439:453">
      <c r="PW7451" s="242"/>
      <c r="PX7451" s="242"/>
      <c r="PY7451" s="242"/>
      <c r="PZ7451" s="242"/>
      <c r="QA7451" s="242"/>
      <c r="QB7451" s="242"/>
      <c r="QC7451" s="242"/>
      <c r="QD7451" s="242"/>
      <c r="QE7451" s="242"/>
      <c r="QF7451" s="242"/>
      <c r="QG7451" s="242"/>
      <c r="QH7451" s="242"/>
      <c r="QI7451" s="242"/>
      <c r="QJ7451" s="242"/>
      <c r="QK7451" s="242"/>
    </row>
    <row r="7452" spans="439:453">
      <c r="PW7452" s="242"/>
      <c r="PX7452" s="242"/>
      <c r="PY7452" s="242"/>
      <c r="PZ7452" s="242"/>
      <c r="QA7452" s="242"/>
      <c r="QB7452" s="242"/>
      <c r="QC7452" s="242"/>
      <c r="QD7452" s="242"/>
      <c r="QE7452" s="242"/>
      <c r="QF7452" s="242"/>
      <c r="QG7452" s="242"/>
      <c r="QH7452" s="242"/>
      <c r="QI7452" s="242"/>
      <c r="QJ7452" s="242"/>
      <c r="QK7452" s="242"/>
    </row>
    <row r="7453" spans="439:453">
      <c r="PW7453" s="242"/>
      <c r="PX7453" s="242"/>
      <c r="PY7453" s="242"/>
      <c r="PZ7453" s="242"/>
      <c r="QA7453" s="242"/>
      <c r="QB7453" s="242"/>
      <c r="QC7453" s="242"/>
      <c r="QD7453" s="242"/>
      <c r="QE7453" s="242"/>
      <c r="QF7453" s="242"/>
      <c r="QG7453" s="242"/>
      <c r="QH7453" s="242"/>
      <c r="QI7453" s="242"/>
      <c r="QJ7453" s="242"/>
      <c r="QK7453" s="242"/>
    </row>
    <row r="7454" spans="439:453">
      <c r="PW7454" s="242"/>
      <c r="PX7454" s="242"/>
      <c r="PY7454" s="242"/>
      <c r="PZ7454" s="242"/>
      <c r="QA7454" s="242"/>
      <c r="QB7454" s="242"/>
      <c r="QC7454" s="242"/>
      <c r="QD7454" s="242"/>
      <c r="QE7454" s="242"/>
      <c r="QF7454" s="242"/>
      <c r="QG7454" s="242"/>
      <c r="QH7454" s="242"/>
      <c r="QI7454" s="242"/>
      <c r="QJ7454" s="242"/>
      <c r="QK7454" s="242"/>
    </row>
    <row r="7455" spans="439:453">
      <c r="PW7455" s="242"/>
      <c r="PX7455" s="242"/>
      <c r="PY7455" s="242"/>
      <c r="PZ7455" s="242"/>
      <c r="QA7455" s="242"/>
      <c r="QB7455" s="242"/>
      <c r="QC7455" s="242"/>
      <c r="QD7455" s="242"/>
      <c r="QE7455" s="242"/>
      <c r="QF7455" s="242"/>
      <c r="QG7455" s="242"/>
      <c r="QH7455" s="242"/>
      <c r="QI7455" s="242"/>
      <c r="QJ7455" s="242"/>
      <c r="QK7455" s="242"/>
    </row>
    <row r="7456" spans="439:453">
      <c r="PW7456" s="242"/>
      <c r="PX7456" s="242"/>
      <c r="PY7456" s="242"/>
      <c r="PZ7456" s="242"/>
      <c r="QA7456" s="242"/>
      <c r="QB7456" s="242"/>
      <c r="QC7456" s="242"/>
      <c r="QD7456" s="242"/>
      <c r="QE7456" s="242"/>
      <c r="QF7456" s="242"/>
      <c r="QG7456" s="242"/>
      <c r="QH7456" s="242"/>
      <c r="QI7456" s="242"/>
      <c r="QJ7456" s="242"/>
      <c r="QK7456" s="242"/>
    </row>
    <row r="7457" spans="439:453">
      <c r="PW7457" s="242"/>
      <c r="PX7457" s="242"/>
      <c r="PY7457" s="242"/>
      <c r="PZ7457" s="242"/>
      <c r="QA7457" s="242"/>
      <c r="QB7457" s="242"/>
      <c r="QC7457" s="242"/>
      <c r="QD7457" s="242"/>
      <c r="QE7457" s="242"/>
      <c r="QF7457" s="242"/>
      <c r="QG7457" s="242"/>
      <c r="QH7457" s="242"/>
      <c r="QI7457" s="242"/>
      <c r="QJ7457" s="242"/>
      <c r="QK7457" s="242"/>
    </row>
    <row r="7458" spans="439:453">
      <c r="PW7458" s="242"/>
      <c r="PX7458" s="242"/>
      <c r="PY7458" s="242"/>
      <c r="PZ7458" s="242"/>
      <c r="QA7458" s="242"/>
      <c r="QB7458" s="242"/>
      <c r="QC7458" s="242"/>
      <c r="QD7458" s="242"/>
      <c r="QE7458" s="242"/>
      <c r="QF7458" s="242"/>
      <c r="QG7458" s="242"/>
      <c r="QH7458" s="242"/>
      <c r="QI7458" s="242"/>
      <c r="QJ7458" s="242"/>
      <c r="QK7458" s="242"/>
    </row>
    <row r="7459" spans="439:453">
      <c r="PW7459" s="242"/>
      <c r="PX7459" s="242"/>
      <c r="PY7459" s="242"/>
      <c r="PZ7459" s="242"/>
      <c r="QA7459" s="242"/>
      <c r="QB7459" s="242"/>
      <c r="QC7459" s="242"/>
      <c r="QD7459" s="242"/>
      <c r="QE7459" s="242"/>
      <c r="QF7459" s="242"/>
      <c r="QG7459" s="242"/>
      <c r="QH7459" s="242"/>
      <c r="QI7459" s="242"/>
      <c r="QJ7459" s="242"/>
      <c r="QK7459" s="242"/>
    </row>
    <row r="7460" spans="439:453">
      <c r="PW7460" s="242"/>
      <c r="PX7460" s="242"/>
      <c r="PY7460" s="242"/>
      <c r="PZ7460" s="242"/>
      <c r="QA7460" s="242"/>
      <c r="QB7460" s="242"/>
      <c r="QC7460" s="242"/>
      <c r="QD7460" s="242"/>
      <c r="QE7460" s="242"/>
      <c r="QF7460" s="242"/>
      <c r="QG7460" s="242"/>
      <c r="QH7460" s="242"/>
      <c r="QI7460" s="242"/>
      <c r="QJ7460" s="242"/>
      <c r="QK7460" s="242"/>
    </row>
    <row r="7461" spans="439:453">
      <c r="PW7461" s="242"/>
      <c r="PX7461" s="242"/>
      <c r="PY7461" s="242"/>
      <c r="PZ7461" s="242"/>
      <c r="QA7461" s="242"/>
      <c r="QB7461" s="242"/>
      <c r="QC7461" s="242"/>
      <c r="QD7461" s="242"/>
      <c r="QE7461" s="242"/>
      <c r="QF7461" s="242"/>
      <c r="QG7461" s="242"/>
      <c r="QH7461" s="242"/>
      <c r="QI7461" s="242"/>
      <c r="QJ7461" s="242"/>
      <c r="QK7461" s="242"/>
    </row>
    <row r="7462" spans="439:453">
      <c r="PW7462" s="242"/>
      <c r="PX7462" s="242"/>
      <c r="PY7462" s="242"/>
      <c r="PZ7462" s="242"/>
      <c r="QA7462" s="242"/>
      <c r="QB7462" s="242"/>
      <c r="QC7462" s="242"/>
      <c r="QD7462" s="242"/>
      <c r="QE7462" s="242"/>
      <c r="QF7462" s="242"/>
      <c r="QG7462" s="242"/>
      <c r="QH7462" s="242"/>
      <c r="QI7462" s="242"/>
      <c r="QJ7462" s="242"/>
      <c r="QK7462" s="242"/>
    </row>
    <row r="7463" spans="439:453">
      <c r="PW7463" s="242"/>
      <c r="PX7463" s="242"/>
      <c r="PY7463" s="242"/>
      <c r="PZ7463" s="242"/>
      <c r="QA7463" s="242"/>
      <c r="QB7463" s="242"/>
      <c r="QC7463" s="242"/>
      <c r="QD7463" s="242"/>
      <c r="QE7463" s="242"/>
      <c r="QF7463" s="242"/>
      <c r="QG7463" s="242"/>
      <c r="QH7463" s="242"/>
      <c r="QI7463" s="242"/>
      <c r="QJ7463" s="242"/>
      <c r="QK7463" s="242"/>
    </row>
    <row r="7464" spans="439:453">
      <c r="PW7464" s="242"/>
      <c r="PX7464" s="242"/>
      <c r="PY7464" s="242"/>
      <c r="PZ7464" s="242"/>
      <c r="QA7464" s="242"/>
      <c r="QB7464" s="242"/>
      <c r="QC7464" s="242"/>
      <c r="QD7464" s="242"/>
      <c r="QE7464" s="242"/>
      <c r="QF7464" s="242"/>
      <c r="QG7464" s="242"/>
      <c r="QH7464" s="242"/>
      <c r="QI7464" s="242"/>
      <c r="QJ7464" s="242"/>
      <c r="QK7464" s="242"/>
    </row>
    <row r="7465" spans="439:453">
      <c r="PW7465" s="242"/>
      <c r="PX7465" s="242"/>
      <c r="PY7465" s="242"/>
      <c r="PZ7465" s="242"/>
      <c r="QA7465" s="242"/>
      <c r="QB7465" s="242"/>
      <c r="QC7465" s="242"/>
      <c r="QD7465" s="242"/>
      <c r="QE7465" s="242"/>
      <c r="QF7465" s="242"/>
      <c r="QG7465" s="242"/>
      <c r="QH7465" s="242"/>
      <c r="QI7465" s="242"/>
      <c r="QJ7465" s="242"/>
      <c r="QK7465" s="242"/>
    </row>
    <row r="7466" spans="439:453">
      <c r="PW7466" s="242"/>
      <c r="PX7466" s="242"/>
      <c r="PY7466" s="242"/>
      <c r="PZ7466" s="242"/>
      <c r="QA7466" s="242"/>
      <c r="QB7466" s="242"/>
      <c r="QC7466" s="242"/>
      <c r="QD7466" s="242"/>
      <c r="QE7466" s="242"/>
      <c r="QF7466" s="242"/>
      <c r="QG7466" s="242"/>
      <c r="QH7466" s="242"/>
      <c r="QI7466" s="242"/>
      <c r="QJ7466" s="242"/>
      <c r="QK7466" s="242"/>
    </row>
    <row r="7467" spans="439:453">
      <c r="PW7467" s="242"/>
      <c r="PX7467" s="242"/>
      <c r="PY7467" s="242"/>
      <c r="PZ7467" s="242"/>
      <c r="QA7467" s="242"/>
      <c r="QB7467" s="242"/>
      <c r="QC7467" s="242"/>
      <c r="QD7467" s="242"/>
      <c r="QE7467" s="242"/>
      <c r="QF7467" s="242"/>
      <c r="QG7467" s="242"/>
      <c r="QH7467" s="242"/>
      <c r="QI7467" s="242"/>
      <c r="QJ7467" s="242"/>
      <c r="QK7467" s="242"/>
    </row>
    <row r="7468" spans="439:453">
      <c r="PW7468" s="242"/>
      <c r="PX7468" s="242"/>
      <c r="PY7468" s="242"/>
      <c r="PZ7468" s="242"/>
      <c r="QA7468" s="242"/>
      <c r="QB7468" s="242"/>
      <c r="QC7468" s="242"/>
      <c r="QD7468" s="242"/>
      <c r="QE7468" s="242"/>
      <c r="QF7468" s="242"/>
      <c r="QG7468" s="242"/>
      <c r="QH7468" s="242"/>
      <c r="QI7468" s="242"/>
      <c r="QJ7468" s="242"/>
      <c r="QK7468" s="242"/>
    </row>
    <row r="7469" spans="439:453">
      <c r="PW7469" s="242"/>
      <c r="PX7469" s="242"/>
      <c r="PY7469" s="242"/>
      <c r="PZ7469" s="242"/>
      <c r="QA7469" s="242"/>
      <c r="QB7469" s="242"/>
      <c r="QC7469" s="242"/>
      <c r="QD7469" s="242"/>
      <c r="QE7469" s="242"/>
      <c r="QF7469" s="242"/>
      <c r="QG7469" s="242"/>
      <c r="QH7469" s="242"/>
      <c r="QI7469" s="242"/>
      <c r="QJ7469" s="242"/>
      <c r="QK7469" s="242"/>
    </row>
    <row r="7470" spans="439:453">
      <c r="PW7470" s="242"/>
      <c r="PX7470" s="242"/>
      <c r="PY7470" s="242"/>
      <c r="PZ7470" s="242"/>
      <c r="QA7470" s="242"/>
      <c r="QB7470" s="242"/>
      <c r="QC7470" s="242"/>
      <c r="QD7470" s="242"/>
      <c r="QE7470" s="242"/>
      <c r="QF7470" s="242"/>
      <c r="QG7470" s="242"/>
      <c r="QH7470" s="242"/>
      <c r="QI7470" s="242"/>
      <c r="QJ7470" s="242"/>
      <c r="QK7470" s="242"/>
    </row>
    <row r="7471" spans="439:453">
      <c r="PW7471" s="242"/>
      <c r="PX7471" s="242"/>
      <c r="PY7471" s="242"/>
      <c r="PZ7471" s="242"/>
      <c r="QA7471" s="242"/>
      <c r="QB7471" s="242"/>
      <c r="QC7471" s="242"/>
      <c r="QD7471" s="242"/>
      <c r="QE7471" s="242"/>
      <c r="QF7471" s="242"/>
      <c r="QG7471" s="242"/>
      <c r="QH7471" s="242"/>
      <c r="QI7471" s="242"/>
      <c r="QJ7471" s="242"/>
      <c r="QK7471" s="242"/>
    </row>
    <row r="7472" spans="439:453">
      <c r="PW7472" s="242"/>
      <c r="PX7472" s="242"/>
      <c r="PY7472" s="242"/>
      <c r="PZ7472" s="242"/>
      <c r="QA7472" s="242"/>
      <c r="QB7472" s="242"/>
      <c r="QC7472" s="242"/>
      <c r="QD7472" s="242"/>
      <c r="QE7472" s="242"/>
      <c r="QF7472" s="242"/>
      <c r="QG7472" s="242"/>
      <c r="QH7472" s="242"/>
      <c r="QI7472" s="242"/>
      <c r="QJ7472" s="242"/>
      <c r="QK7472" s="242"/>
    </row>
    <row r="7473" spans="439:453">
      <c r="PW7473" s="242"/>
      <c r="PX7473" s="242"/>
      <c r="PY7473" s="242"/>
      <c r="PZ7473" s="242"/>
      <c r="QA7473" s="242"/>
      <c r="QB7473" s="242"/>
      <c r="QC7473" s="242"/>
      <c r="QD7473" s="242"/>
      <c r="QE7473" s="242"/>
      <c r="QF7473" s="242"/>
      <c r="QG7473" s="242"/>
      <c r="QH7473" s="242"/>
      <c r="QI7473" s="242"/>
      <c r="QJ7473" s="242"/>
      <c r="QK7473" s="242"/>
    </row>
    <row r="7474" spans="439:453">
      <c r="PW7474" s="242"/>
      <c r="PX7474" s="242"/>
      <c r="PY7474" s="242"/>
      <c r="PZ7474" s="242"/>
      <c r="QA7474" s="242"/>
      <c r="QB7474" s="242"/>
      <c r="QC7474" s="242"/>
      <c r="QD7474" s="242"/>
      <c r="QE7474" s="242"/>
      <c r="QF7474" s="242"/>
      <c r="QG7474" s="242"/>
      <c r="QH7474" s="242"/>
      <c r="QI7474" s="242"/>
      <c r="QJ7474" s="242"/>
      <c r="QK7474" s="242"/>
    </row>
    <row r="7475" spans="439:453">
      <c r="PW7475" s="242"/>
      <c r="PX7475" s="242"/>
      <c r="PY7475" s="242"/>
      <c r="PZ7475" s="242"/>
      <c r="QA7475" s="242"/>
      <c r="QB7475" s="242"/>
      <c r="QC7475" s="242"/>
      <c r="QD7475" s="242"/>
      <c r="QE7475" s="242"/>
      <c r="QF7475" s="242"/>
      <c r="QG7475" s="242"/>
      <c r="QH7475" s="242"/>
      <c r="QI7475" s="242"/>
      <c r="QJ7475" s="242"/>
      <c r="QK7475" s="242"/>
    </row>
    <row r="7476" spans="439:453">
      <c r="PW7476" s="242"/>
      <c r="PX7476" s="242"/>
      <c r="PY7476" s="242"/>
      <c r="PZ7476" s="242"/>
      <c r="QA7476" s="242"/>
      <c r="QB7476" s="242"/>
      <c r="QC7476" s="242"/>
      <c r="QD7476" s="242"/>
      <c r="QE7476" s="242"/>
      <c r="QF7476" s="242"/>
      <c r="QG7476" s="242"/>
      <c r="QH7476" s="242"/>
      <c r="QI7476" s="242"/>
      <c r="QJ7476" s="242"/>
      <c r="QK7476" s="242"/>
    </row>
    <row r="7477" spans="439:453">
      <c r="PW7477" s="242"/>
      <c r="PX7477" s="242"/>
      <c r="PY7477" s="242"/>
      <c r="PZ7477" s="242"/>
      <c r="QA7477" s="242"/>
      <c r="QB7477" s="242"/>
      <c r="QC7477" s="242"/>
      <c r="QD7477" s="242"/>
      <c r="QE7477" s="242"/>
      <c r="QF7477" s="242"/>
      <c r="QG7477" s="242"/>
      <c r="QH7477" s="242"/>
      <c r="QI7477" s="242"/>
      <c r="QJ7477" s="242"/>
      <c r="QK7477" s="242"/>
    </row>
    <row r="7478" spans="439:453">
      <c r="PW7478" s="242"/>
      <c r="PX7478" s="242"/>
      <c r="PY7478" s="242"/>
      <c r="PZ7478" s="242"/>
      <c r="QA7478" s="242"/>
      <c r="QB7478" s="242"/>
      <c r="QC7478" s="242"/>
      <c r="QD7478" s="242"/>
      <c r="QE7478" s="242"/>
      <c r="QF7478" s="242"/>
      <c r="QG7478" s="242"/>
      <c r="QH7478" s="242"/>
      <c r="QI7478" s="242"/>
      <c r="QJ7478" s="242"/>
      <c r="QK7478" s="242"/>
    </row>
    <row r="7479" spans="439:453">
      <c r="PW7479" s="242"/>
      <c r="PX7479" s="242"/>
      <c r="PY7479" s="242"/>
      <c r="PZ7479" s="242"/>
      <c r="QA7479" s="242"/>
      <c r="QB7479" s="242"/>
      <c r="QC7479" s="242"/>
      <c r="QD7479" s="242"/>
      <c r="QE7479" s="242"/>
      <c r="QF7479" s="242"/>
      <c r="QG7479" s="242"/>
      <c r="QH7479" s="242"/>
      <c r="QI7479" s="242"/>
      <c r="QJ7479" s="242"/>
      <c r="QK7479" s="242"/>
    </row>
    <row r="7480" spans="439:453">
      <c r="PW7480" s="242"/>
      <c r="PX7480" s="242"/>
      <c r="PY7480" s="242"/>
      <c r="PZ7480" s="242"/>
      <c r="QA7480" s="242"/>
      <c r="QB7480" s="242"/>
      <c r="QC7480" s="242"/>
      <c r="QD7480" s="242"/>
      <c r="QE7480" s="242"/>
      <c r="QF7480" s="242"/>
      <c r="QG7480" s="242"/>
      <c r="QH7480" s="242"/>
      <c r="QI7480" s="242"/>
      <c r="QJ7480" s="242"/>
      <c r="QK7480" s="242"/>
    </row>
    <row r="7481" spans="439:453">
      <c r="PW7481" s="242"/>
      <c r="PX7481" s="242"/>
      <c r="PY7481" s="242"/>
      <c r="PZ7481" s="242"/>
      <c r="QA7481" s="242"/>
      <c r="QB7481" s="242"/>
      <c r="QC7481" s="242"/>
      <c r="QD7481" s="242"/>
      <c r="QE7481" s="242"/>
      <c r="QF7481" s="242"/>
      <c r="QG7481" s="242"/>
      <c r="QH7481" s="242"/>
      <c r="QI7481" s="242"/>
      <c r="QJ7481" s="242"/>
      <c r="QK7481" s="242"/>
    </row>
    <row r="7482" spans="439:453">
      <c r="PW7482" s="242"/>
      <c r="PX7482" s="242"/>
      <c r="PY7482" s="242"/>
      <c r="PZ7482" s="242"/>
      <c r="QA7482" s="242"/>
      <c r="QB7482" s="242"/>
      <c r="QC7482" s="242"/>
      <c r="QD7482" s="242"/>
      <c r="QE7482" s="242"/>
      <c r="QF7482" s="242"/>
      <c r="QG7482" s="242"/>
      <c r="QH7482" s="242"/>
      <c r="QI7482" s="242"/>
      <c r="QJ7482" s="242"/>
      <c r="QK7482" s="242"/>
    </row>
    <row r="7483" spans="439:453">
      <c r="PW7483" s="242"/>
      <c r="PX7483" s="242"/>
      <c r="PY7483" s="242"/>
      <c r="PZ7483" s="242"/>
      <c r="QA7483" s="242"/>
      <c r="QB7483" s="242"/>
      <c r="QC7483" s="242"/>
      <c r="QD7483" s="242"/>
      <c r="QE7483" s="242"/>
      <c r="QF7483" s="242"/>
      <c r="QG7483" s="242"/>
      <c r="QH7483" s="242"/>
      <c r="QI7483" s="242"/>
      <c r="QJ7483" s="242"/>
      <c r="QK7483" s="242"/>
    </row>
    <row r="7484" spans="439:453">
      <c r="PW7484" s="242"/>
      <c r="PX7484" s="242"/>
      <c r="PY7484" s="242"/>
      <c r="PZ7484" s="242"/>
      <c r="QA7484" s="242"/>
      <c r="QB7484" s="242"/>
      <c r="QC7484" s="242"/>
      <c r="QD7484" s="242"/>
      <c r="QE7484" s="242"/>
      <c r="QF7484" s="242"/>
      <c r="QG7484" s="242"/>
      <c r="QH7484" s="242"/>
      <c r="QI7484" s="242"/>
      <c r="QJ7484" s="242"/>
      <c r="QK7484" s="242"/>
    </row>
    <row r="7485" spans="439:453">
      <c r="PW7485" s="242"/>
      <c r="PX7485" s="242"/>
      <c r="PY7485" s="242"/>
      <c r="PZ7485" s="242"/>
      <c r="QA7485" s="242"/>
      <c r="QB7485" s="242"/>
      <c r="QC7485" s="242"/>
      <c r="QD7485" s="242"/>
      <c r="QE7485" s="242"/>
      <c r="QF7485" s="242"/>
      <c r="QG7485" s="242"/>
      <c r="QH7485" s="242"/>
      <c r="QI7485" s="242"/>
      <c r="QJ7485" s="242"/>
      <c r="QK7485" s="242"/>
    </row>
    <row r="7486" spans="439:453">
      <c r="PW7486" s="242"/>
      <c r="PX7486" s="242"/>
      <c r="PY7486" s="242"/>
      <c r="PZ7486" s="242"/>
      <c r="QA7486" s="242"/>
      <c r="QB7486" s="242"/>
      <c r="QC7486" s="242"/>
      <c r="QD7486" s="242"/>
      <c r="QE7486" s="242"/>
      <c r="QF7486" s="242"/>
      <c r="QG7486" s="242"/>
      <c r="QH7486" s="242"/>
      <c r="QI7486" s="242"/>
      <c r="QJ7486" s="242"/>
      <c r="QK7486" s="242"/>
    </row>
    <row r="7487" spans="439:453">
      <c r="PW7487" s="242"/>
      <c r="PX7487" s="242"/>
      <c r="PY7487" s="242"/>
      <c r="PZ7487" s="242"/>
      <c r="QA7487" s="242"/>
      <c r="QB7487" s="242"/>
      <c r="QC7487" s="242"/>
      <c r="QD7487" s="242"/>
      <c r="QE7487" s="242"/>
      <c r="QF7487" s="242"/>
      <c r="QG7487" s="242"/>
      <c r="QH7487" s="242"/>
      <c r="QI7487" s="242"/>
      <c r="QJ7487" s="242"/>
      <c r="QK7487" s="242"/>
    </row>
    <row r="7488" spans="439:453">
      <c r="PW7488" s="242"/>
      <c r="PX7488" s="242"/>
      <c r="PY7488" s="242"/>
      <c r="PZ7488" s="242"/>
      <c r="QA7488" s="242"/>
      <c r="QB7488" s="242"/>
      <c r="QC7488" s="242"/>
      <c r="QD7488" s="242"/>
      <c r="QE7488" s="242"/>
      <c r="QF7488" s="242"/>
      <c r="QG7488" s="242"/>
      <c r="QH7488" s="242"/>
      <c r="QI7488" s="242"/>
      <c r="QJ7488" s="242"/>
      <c r="QK7488" s="242"/>
    </row>
    <row r="7489" spans="439:453">
      <c r="PW7489" s="242"/>
      <c r="PX7489" s="242"/>
      <c r="PY7489" s="242"/>
      <c r="PZ7489" s="242"/>
      <c r="QA7489" s="242"/>
      <c r="QB7489" s="242"/>
      <c r="QC7489" s="242"/>
      <c r="QD7489" s="242"/>
      <c r="QE7489" s="242"/>
      <c r="QF7489" s="242"/>
      <c r="QG7489" s="242"/>
      <c r="QH7489" s="242"/>
      <c r="QI7489" s="242"/>
      <c r="QJ7489" s="242"/>
      <c r="QK7489" s="242"/>
    </row>
    <row r="7490" spans="439:453">
      <c r="PW7490" s="242"/>
      <c r="PX7490" s="242"/>
      <c r="PY7490" s="242"/>
      <c r="PZ7490" s="242"/>
      <c r="QA7490" s="242"/>
      <c r="QB7490" s="242"/>
      <c r="QC7490" s="242"/>
      <c r="QD7490" s="242"/>
      <c r="QE7490" s="242"/>
      <c r="QF7490" s="242"/>
      <c r="QG7490" s="242"/>
      <c r="QH7490" s="242"/>
      <c r="QI7490" s="242"/>
      <c r="QJ7490" s="242"/>
      <c r="QK7490" s="242"/>
    </row>
    <row r="7491" spans="439:453">
      <c r="PW7491" s="242"/>
      <c r="PX7491" s="242"/>
      <c r="PY7491" s="242"/>
      <c r="PZ7491" s="242"/>
      <c r="QA7491" s="242"/>
      <c r="QB7491" s="242"/>
      <c r="QC7491" s="242"/>
      <c r="QD7491" s="242"/>
      <c r="QE7491" s="242"/>
      <c r="QF7491" s="242"/>
      <c r="QG7491" s="242"/>
      <c r="QH7491" s="242"/>
      <c r="QI7491" s="242"/>
      <c r="QJ7491" s="242"/>
      <c r="QK7491" s="242"/>
    </row>
    <row r="7492" spans="439:453">
      <c r="PW7492" s="242"/>
      <c r="PX7492" s="242"/>
      <c r="PY7492" s="242"/>
      <c r="PZ7492" s="242"/>
      <c r="QA7492" s="242"/>
      <c r="QB7492" s="242"/>
      <c r="QC7492" s="242"/>
      <c r="QD7492" s="242"/>
      <c r="QE7492" s="242"/>
      <c r="QF7492" s="242"/>
      <c r="QG7492" s="242"/>
      <c r="QH7492" s="242"/>
      <c r="QI7492" s="242"/>
      <c r="QJ7492" s="242"/>
      <c r="QK7492" s="242"/>
    </row>
    <row r="7493" spans="439:453">
      <c r="PW7493" s="242"/>
      <c r="PX7493" s="242"/>
      <c r="PY7493" s="242"/>
      <c r="PZ7493" s="242"/>
      <c r="QA7493" s="242"/>
      <c r="QB7493" s="242"/>
      <c r="QC7493" s="242"/>
      <c r="QD7493" s="242"/>
      <c r="QE7493" s="242"/>
      <c r="QF7493" s="242"/>
      <c r="QG7493" s="242"/>
      <c r="QH7493" s="242"/>
      <c r="QI7493" s="242"/>
      <c r="QJ7493" s="242"/>
      <c r="QK7493" s="242"/>
    </row>
    <row r="7494" spans="439:453">
      <c r="PW7494" s="242"/>
      <c r="PX7494" s="242"/>
      <c r="PY7494" s="242"/>
      <c r="PZ7494" s="242"/>
      <c r="QA7494" s="242"/>
      <c r="QB7494" s="242"/>
      <c r="QC7494" s="242"/>
      <c r="QD7494" s="242"/>
      <c r="QE7494" s="242"/>
      <c r="QF7494" s="242"/>
      <c r="QG7494" s="242"/>
      <c r="QH7494" s="242"/>
      <c r="QI7494" s="242"/>
      <c r="QJ7494" s="242"/>
      <c r="QK7494" s="242"/>
    </row>
    <row r="7495" spans="439:453">
      <c r="PW7495" s="242"/>
      <c r="PX7495" s="242"/>
      <c r="PY7495" s="242"/>
      <c r="PZ7495" s="242"/>
      <c r="QA7495" s="242"/>
      <c r="QB7495" s="242"/>
      <c r="QC7495" s="242"/>
      <c r="QD7495" s="242"/>
      <c r="QE7495" s="242"/>
      <c r="QF7495" s="242"/>
      <c r="QG7495" s="242"/>
      <c r="QH7495" s="242"/>
      <c r="QI7495" s="242"/>
      <c r="QJ7495" s="242"/>
      <c r="QK7495" s="242"/>
    </row>
    <row r="7496" spans="439:453">
      <c r="PW7496" s="242"/>
      <c r="PX7496" s="242"/>
      <c r="PY7496" s="242"/>
      <c r="PZ7496" s="242"/>
      <c r="QA7496" s="242"/>
      <c r="QB7496" s="242"/>
      <c r="QC7496" s="242"/>
      <c r="QD7496" s="242"/>
      <c r="QE7496" s="242"/>
      <c r="QF7496" s="242"/>
      <c r="QG7496" s="242"/>
      <c r="QH7496" s="242"/>
      <c r="QI7496" s="242"/>
      <c r="QJ7496" s="242"/>
      <c r="QK7496" s="242"/>
    </row>
    <row r="7497" spans="439:453">
      <c r="PW7497" s="242"/>
      <c r="PX7497" s="242"/>
      <c r="PY7497" s="242"/>
      <c r="PZ7497" s="242"/>
      <c r="QA7497" s="242"/>
      <c r="QB7497" s="242"/>
      <c r="QC7497" s="242"/>
      <c r="QD7497" s="242"/>
      <c r="QE7497" s="242"/>
      <c r="QF7497" s="242"/>
      <c r="QG7497" s="242"/>
      <c r="QH7497" s="242"/>
      <c r="QI7497" s="242"/>
      <c r="QJ7497" s="242"/>
      <c r="QK7497" s="242"/>
    </row>
    <row r="7498" spans="439:453">
      <c r="PW7498" s="242"/>
      <c r="PX7498" s="242"/>
      <c r="PY7498" s="242"/>
      <c r="PZ7498" s="242"/>
      <c r="QA7498" s="242"/>
      <c r="QB7498" s="242"/>
      <c r="QC7498" s="242"/>
      <c r="QD7498" s="242"/>
      <c r="QE7498" s="242"/>
      <c r="QF7498" s="242"/>
      <c r="QG7498" s="242"/>
      <c r="QH7498" s="242"/>
      <c r="QI7498" s="242"/>
      <c r="QJ7498" s="242"/>
      <c r="QK7498" s="242"/>
    </row>
    <row r="7499" spans="439:453">
      <c r="PW7499" s="242"/>
      <c r="PX7499" s="242"/>
      <c r="PY7499" s="242"/>
      <c r="PZ7499" s="242"/>
      <c r="QA7499" s="242"/>
      <c r="QB7499" s="242"/>
      <c r="QC7499" s="242"/>
      <c r="QD7499" s="242"/>
      <c r="QE7499" s="242"/>
      <c r="QF7499" s="242"/>
      <c r="QG7499" s="242"/>
      <c r="QH7499" s="242"/>
      <c r="QI7499" s="242"/>
      <c r="QJ7499" s="242"/>
      <c r="QK7499" s="242"/>
    </row>
    <row r="7500" spans="439:453">
      <c r="PW7500" s="242"/>
      <c r="PX7500" s="242"/>
      <c r="PY7500" s="242"/>
      <c r="PZ7500" s="242"/>
      <c r="QA7500" s="242"/>
      <c r="QB7500" s="242"/>
      <c r="QC7500" s="242"/>
      <c r="QD7500" s="242"/>
      <c r="QE7500" s="242"/>
      <c r="QF7500" s="242"/>
      <c r="QG7500" s="242"/>
      <c r="QH7500" s="242"/>
      <c r="QI7500" s="242"/>
      <c r="QJ7500" s="242"/>
      <c r="QK7500" s="242"/>
    </row>
    <row r="7501" spans="439:453">
      <c r="PW7501" s="242"/>
      <c r="PX7501" s="242"/>
      <c r="PY7501" s="242"/>
      <c r="PZ7501" s="242"/>
      <c r="QA7501" s="242"/>
      <c r="QB7501" s="242"/>
      <c r="QC7501" s="242"/>
      <c r="QD7501" s="242"/>
      <c r="QE7501" s="242"/>
      <c r="QF7501" s="242"/>
      <c r="QG7501" s="242"/>
      <c r="QH7501" s="242"/>
      <c r="QI7501" s="242"/>
      <c r="QJ7501" s="242"/>
      <c r="QK7501" s="242"/>
    </row>
    <row r="7502" spans="439:453">
      <c r="PW7502" s="242"/>
      <c r="PX7502" s="242"/>
      <c r="PY7502" s="242"/>
      <c r="PZ7502" s="242"/>
      <c r="QA7502" s="242"/>
      <c r="QB7502" s="242"/>
      <c r="QC7502" s="242"/>
      <c r="QD7502" s="242"/>
      <c r="QE7502" s="242"/>
      <c r="QF7502" s="242"/>
      <c r="QG7502" s="242"/>
      <c r="QH7502" s="242"/>
      <c r="QI7502" s="242"/>
      <c r="QJ7502" s="242"/>
      <c r="QK7502" s="242"/>
    </row>
    <row r="7503" spans="439:453">
      <c r="PW7503" s="242"/>
      <c r="PX7503" s="242"/>
      <c r="PY7503" s="242"/>
      <c r="PZ7503" s="242"/>
      <c r="QA7503" s="242"/>
      <c r="QB7503" s="242"/>
      <c r="QC7503" s="242"/>
      <c r="QD7503" s="242"/>
      <c r="QE7503" s="242"/>
      <c r="QF7503" s="242"/>
      <c r="QG7503" s="242"/>
      <c r="QH7503" s="242"/>
      <c r="QI7503" s="242"/>
      <c r="QJ7503" s="242"/>
      <c r="QK7503" s="242"/>
    </row>
    <row r="7504" spans="439:453">
      <c r="PW7504" s="242"/>
      <c r="PX7504" s="242"/>
      <c r="PY7504" s="242"/>
      <c r="PZ7504" s="242"/>
      <c r="QA7504" s="242"/>
      <c r="QB7504" s="242"/>
      <c r="QC7504" s="242"/>
      <c r="QD7504" s="242"/>
      <c r="QE7504" s="242"/>
      <c r="QF7504" s="242"/>
      <c r="QG7504" s="242"/>
      <c r="QH7504" s="242"/>
      <c r="QI7504" s="242"/>
      <c r="QJ7504" s="242"/>
      <c r="QK7504" s="242"/>
    </row>
    <row r="7505" spans="439:453">
      <c r="PW7505" s="242"/>
      <c r="PX7505" s="242"/>
      <c r="PY7505" s="242"/>
      <c r="PZ7505" s="242"/>
      <c r="QA7505" s="242"/>
      <c r="QB7505" s="242"/>
      <c r="QC7505" s="242"/>
      <c r="QD7505" s="242"/>
      <c r="QE7505" s="242"/>
      <c r="QF7505" s="242"/>
      <c r="QG7505" s="242"/>
      <c r="QH7505" s="242"/>
      <c r="QI7505" s="242"/>
      <c r="QJ7505" s="242"/>
      <c r="QK7505" s="242"/>
    </row>
    <row r="7506" spans="439:453">
      <c r="PW7506" s="242"/>
      <c r="PX7506" s="242"/>
      <c r="PY7506" s="242"/>
      <c r="PZ7506" s="242"/>
      <c r="QA7506" s="242"/>
      <c r="QB7506" s="242"/>
      <c r="QC7506" s="242"/>
      <c r="QD7506" s="242"/>
      <c r="QE7506" s="242"/>
      <c r="QF7506" s="242"/>
      <c r="QG7506" s="242"/>
      <c r="QH7506" s="242"/>
      <c r="QI7506" s="242"/>
      <c r="QJ7506" s="242"/>
      <c r="QK7506" s="242"/>
    </row>
    <row r="7507" spans="439:453">
      <c r="PW7507" s="242"/>
      <c r="PX7507" s="242"/>
      <c r="PY7507" s="242"/>
      <c r="PZ7507" s="242"/>
      <c r="QA7507" s="242"/>
      <c r="QB7507" s="242"/>
      <c r="QC7507" s="242"/>
      <c r="QD7507" s="242"/>
      <c r="QE7507" s="242"/>
      <c r="QF7507" s="242"/>
      <c r="QG7507" s="242"/>
      <c r="QH7507" s="242"/>
      <c r="QI7507" s="242"/>
      <c r="QJ7507" s="242"/>
      <c r="QK7507" s="242"/>
    </row>
    <row r="7508" spans="439:453">
      <c r="PW7508" s="242"/>
      <c r="PX7508" s="242"/>
      <c r="PY7508" s="242"/>
      <c r="PZ7508" s="242"/>
      <c r="QA7508" s="242"/>
      <c r="QB7508" s="242"/>
      <c r="QC7508" s="242"/>
      <c r="QD7508" s="242"/>
      <c r="QE7508" s="242"/>
      <c r="QF7508" s="242"/>
      <c r="QG7508" s="242"/>
      <c r="QH7508" s="242"/>
      <c r="QI7508" s="242"/>
      <c r="QJ7508" s="242"/>
      <c r="QK7508" s="242"/>
    </row>
    <row r="7509" spans="439:453">
      <c r="PW7509" s="242"/>
      <c r="PX7509" s="242"/>
      <c r="PY7509" s="242"/>
      <c r="PZ7509" s="242"/>
      <c r="QA7509" s="242"/>
      <c r="QB7509" s="242"/>
      <c r="QC7509" s="242"/>
      <c r="QD7509" s="242"/>
      <c r="QE7509" s="242"/>
      <c r="QF7509" s="242"/>
      <c r="QG7509" s="242"/>
      <c r="QH7509" s="242"/>
      <c r="QI7509" s="242"/>
      <c r="QJ7509" s="242"/>
      <c r="QK7509" s="242"/>
    </row>
    <row r="7510" spans="439:453">
      <c r="PW7510" s="242"/>
      <c r="PX7510" s="242"/>
      <c r="PY7510" s="242"/>
      <c r="PZ7510" s="242"/>
      <c r="QA7510" s="242"/>
      <c r="QB7510" s="242"/>
      <c r="QC7510" s="242"/>
      <c r="QD7510" s="242"/>
      <c r="QE7510" s="242"/>
      <c r="QF7510" s="242"/>
      <c r="QG7510" s="242"/>
      <c r="QH7510" s="242"/>
      <c r="QI7510" s="242"/>
      <c r="QJ7510" s="242"/>
      <c r="QK7510" s="242"/>
    </row>
    <row r="7511" spans="439:453">
      <c r="PW7511" s="242"/>
      <c r="PX7511" s="242"/>
      <c r="PY7511" s="242"/>
      <c r="PZ7511" s="242"/>
      <c r="QA7511" s="242"/>
      <c r="QB7511" s="242"/>
      <c r="QC7511" s="242"/>
      <c r="QD7511" s="242"/>
      <c r="QE7511" s="242"/>
      <c r="QF7511" s="242"/>
      <c r="QG7511" s="242"/>
      <c r="QH7511" s="242"/>
      <c r="QI7511" s="242"/>
      <c r="QJ7511" s="242"/>
      <c r="QK7511" s="242"/>
    </row>
    <row r="7512" spans="439:453">
      <c r="PW7512" s="242"/>
      <c r="PX7512" s="242"/>
      <c r="PY7512" s="242"/>
      <c r="PZ7512" s="242"/>
      <c r="QA7512" s="242"/>
      <c r="QB7512" s="242"/>
      <c r="QC7512" s="242"/>
      <c r="QD7512" s="242"/>
      <c r="QE7512" s="242"/>
      <c r="QF7512" s="242"/>
      <c r="QG7512" s="242"/>
      <c r="QH7512" s="242"/>
      <c r="QI7512" s="242"/>
      <c r="QJ7512" s="242"/>
      <c r="QK7512" s="242"/>
    </row>
    <row r="7513" spans="439:453">
      <c r="PW7513" s="242"/>
      <c r="PX7513" s="242"/>
      <c r="PY7513" s="242"/>
      <c r="PZ7513" s="242"/>
      <c r="QA7513" s="242"/>
      <c r="QB7513" s="242"/>
      <c r="QC7513" s="242"/>
      <c r="QD7513" s="242"/>
      <c r="QE7513" s="242"/>
      <c r="QF7513" s="242"/>
      <c r="QG7513" s="242"/>
      <c r="QH7513" s="242"/>
      <c r="QI7513" s="242"/>
      <c r="QJ7513" s="242"/>
      <c r="QK7513" s="242"/>
    </row>
    <row r="7514" spans="439:453">
      <c r="PW7514" s="242"/>
      <c r="PX7514" s="242"/>
      <c r="PY7514" s="242"/>
      <c r="PZ7514" s="242"/>
      <c r="QA7514" s="242"/>
      <c r="QB7514" s="242"/>
      <c r="QC7514" s="242"/>
      <c r="QD7514" s="242"/>
      <c r="QE7514" s="242"/>
      <c r="QF7514" s="242"/>
      <c r="QG7514" s="242"/>
      <c r="QH7514" s="242"/>
      <c r="QI7514" s="242"/>
      <c r="QJ7514" s="242"/>
      <c r="QK7514" s="242"/>
    </row>
    <row r="7515" spans="439:453">
      <c r="PW7515" s="242"/>
      <c r="PX7515" s="242"/>
      <c r="PY7515" s="242"/>
      <c r="PZ7515" s="242"/>
      <c r="QA7515" s="242"/>
      <c r="QB7515" s="242"/>
      <c r="QC7515" s="242"/>
      <c r="QD7515" s="242"/>
      <c r="QE7515" s="242"/>
      <c r="QF7515" s="242"/>
      <c r="QG7515" s="242"/>
      <c r="QH7515" s="242"/>
      <c r="QI7515" s="242"/>
      <c r="QJ7515" s="242"/>
      <c r="QK7515" s="242"/>
    </row>
    <row r="7516" spans="439:453">
      <c r="PW7516" s="242"/>
      <c r="PX7516" s="242"/>
      <c r="PY7516" s="242"/>
      <c r="PZ7516" s="242"/>
      <c r="QA7516" s="242"/>
      <c r="QB7516" s="242"/>
      <c r="QC7516" s="242"/>
      <c r="QD7516" s="242"/>
      <c r="QE7516" s="242"/>
      <c r="QF7516" s="242"/>
      <c r="QG7516" s="242"/>
      <c r="QH7516" s="242"/>
      <c r="QI7516" s="242"/>
      <c r="QJ7516" s="242"/>
      <c r="QK7516" s="242"/>
    </row>
    <row r="7517" spans="439:453">
      <c r="PW7517" s="242"/>
      <c r="PX7517" s="242"/>
      <c r="PY7517" s="242"/>
      <c r="PZ7517" s="242"/>
      <c r="QA7517" s="242"/>
      <c r="QB7517" s="242"/>
      <c r="QC7517" s="242"/>
      <c r="QD7517" s="242"/>
      <c r="QE7517" s="242"/>
      <c r="QF7517" s="242"/>
      <c r="QG7517" s="242"/>
      <c r="QH7517" s="242"/>
      <c r="QI7517" s="242"/>
      <c r="QJ7517" s="242"/>
      <c r="QK7517" s="242"/>
    </row>
    <row r="7518" spans="439:453">
      <c r="PW7518" s="242"/>
      <c r="PX7518" s="242"/>
      <c r="PY7518" s="242"/>
      <c r="PZ7518" s="242"/>
      <c r="QA7518" s="242"/>
      <c r="QB7518" s="242"/>
      <c r="QC7518" s="242"/>
      <c r="QD7518" s="242"/>
      <c r="QE7518" s="242"/>
      <c r="QF7518" s="242"/>
      <c r="QG7518" s="242"/>
      <c r="QH7518" s="242"/>
      <c r="QI7518" s="242"/>
      <c r="QJ7518" s="242"/>
      <c r="QK7518" s="242"/>
    </row>
    <row r="7519" spans="439:453">
      <c r="PW7519" s="242"/>
      <c r="PX7519" s="242"/>
      <c r="PY7519" s="242"/>
      <c r="PZ7519" s="242"/>
      <c r="QA7519" s="242"/>
      <c r="QB7519" s="242"/>
      <c r="QC7519" s="242"/>
      <c r="QD7519" s="242"/>
      <c r="QE7519" s="242"/>
      <c r="QF7519" s="242"/>
      <c r="QG7519" s="242"/>
      <c r="QH7519" s="242"/>
      <c r="QI7519" s="242"/>
      <c r="QJ7519" s="242"/>
      <c r="QK7519" s="242"/>
    </row>
    <row r="7520" spans="439:453">
      <c r="PW7520" s="242"/>
      <c r="PX7520" s="242"/>
      <c r="PY7520" s="242"/>
      <c r="PZ7520" s="242"/>
      <c r="QA7520" s="242"/>
      <c r="QB7520" s="242"/>
      <c r="QC7520" s="242"/>
      <c r="QD7520" s="242"/>
      <c r="QE7520" s="242"/>
      <c r="QF7520" s="242"/>
      <c r="QG7520" s="242"/>
      <c r="QH7520" s="242"/>
      <c r="QI7520" s="242"/>
      <c r="QJ7520" s="242"/>
      <c r="QK7520" s="242"/>
    </row>
    <row r="7521" spans="439:453">
      <c r="PW7521" s="242"/>
      <c r="PX7521" s="242"/>
      <c r="PY7521" s="242"/>
      <c r="PZ7521" s="242"/>
      <c r="QA7521" s="242"/>
      <c r="QB7521" s="242"/>
      <c r="QC7521" s="242"/>
      <c r="QD7521" s="242"/>
      <c r="QE7521" s="242"/>
      <c r="QF7521" s="242"/>
      <c r="QG7521" s="242"/>
      <c r="QH7521" s="242"/>
      <c r="QI7521" s="242"/>
      <c r="QJ7521" s="242"/>
      <c r="QK7521" s="242"/>
    </row>
    <row r="7522" spans="439:453">
      <c r="PW7522" s="242"/>
      <c r="PX7522" s="242"/>
      <c r="PY7522" s="242"/>
      <c r="PZ7522" s="242"/>
      <c r="QA7522" s="242"/>
      <c r="QB7522" s="242"/>
      <c r="QC7522" s="242"/>
      <c r="QD7522" s="242"/>
      <c r="QE7522" s="242"/>
      <c r="QF7522" s="242"/>
      <c r="QG7522" s="242"/>
      <c r="QH7522" s="242"/>
      <c r="QI7522" s="242"/>
      <c r="QJ7522" s="242"/>
      <c r="QK7522" s="242"/>
    </row>
    <row r="7523" spans="439:453">
      <c r="PW7523" s="242"/>
      <c r="PX7523" s="242"/>
      <c r="PY7523" s="242"/>
      <c r="PZ7523" s="242"/>
      <c r="QA7523" s="242"/>
      <c r="QB7523" s="242"/>
      <c r="QC7523" s="242"/>
      <c r="QD7523" s="242"/>
      <c r="QE7523" s="242"/>
      <c r="QF7523" s="242"/>
      <c r="QG7523" s="242"/>
      <c r="QH7523" s="242"/>
      <c r="QI7523" s="242"/>
      <c r="QJ7523" s="242"/>
      <c r="QK7523" s="242"/>
    </row>
    <row r="7524" spans="439:453">
      <c r="PW7524" s="242"/>
      <c r="PX7524" s="242"/>
      <c r="PY7524" s="242"/>
      <c r="PZ7524" s="242"/>
      <c r="QA7524" s="242"/>
      <c r="QB7524" s="242"/>
      <c r="QC7524" s="242"/>
      <c r="QD7524" s="242"/>
      <c r="QE7524" s="242"/>
      <c r="QF7524" s="242"/>
      <c r="QG7524" s="242"/>
      <c r="QH7524" s="242"/>
      <c r="QI7524" s="242"/>
      <c r="QJ7524" s="242"/>
      <c r="QK7524" s="242"/>
    </row>
    <row r="7525" spans="439:453">
      <c r="PW7525" s="242"/>
      <c r="PX7525" s="242"/>
      <c r="PY7525" s="242"/>
      <c r="PZ7525" s="242"/>
      <c r="QA7525" s="242"/>
      <c r="QB7525" s="242"/>
      <c r="QC7525" s="242"/>
      <c r="QD7525" s="242"/>
      <c r="QE7525" s="242"/>
      <c r="QF7525" s="242"/>
      <c r="QG7525" s="242"/>
      <c r="QH7525" s="242"/>
      <c r="QI7525" s="242"/>
      <c r="QJ7525" s="242"/>
      <c r="QK7525" s="242"/>
    </row>
    <row r="7526" spans="439:453">
      <c r="PW7526" s="242"/>
      <c r="PX7526" s="242"/>
      <c r="PY7526" s="242"/>
      <c r="PZ7526" s="242"/>
      <c r="QA7526" s="242"/>
      <c r="QB7526" s="242"/>
      <c r="QC7526" s="242"/>
      <c r="QD7526" s="242"/>
      <c r="QE7526" s="242"/>
      <c r="QF7526" s="242"/>
      <c r="QG7526" s="242"/>
      <c r="QH7526" s="242"/>
      <c r="QI7526" s="242"/>
      <c r="QJ7526" s="242"/>
      <c r="QK7526" s="242"/>
    </row>
    <row r="7527" spans="439:453">
      <c r="PW7527" s="242"/>
      <c r="PX7527" s="242"/>
      <c r="PY7527" s="242"/>
      <c r="PZ7527" s="242"/>
      <c r="QA7527" s="242"/>
      <c r="QB7527" s="242"/>
      <c r="QC7527" s="242"/>
      <c r="QD7527" s="242"/>
      <c r="QE7527" s="242"/>
      <c r="QF7527" s="242"/>
      <c r="QG7527" s="242"/>
      <c r="QH7527" s="242"/>
      <c r="QI7527" s="242"/>
      <c r="QJ7527" s="242"/>
      <c r="QK7527" s="242"/>
    </row>
    <row r="7528" spans="439:453">
      <c r="PW7528" s="242"/>
      <c r="PX7528" s="242"/>
      <c r="PY7528" s="242"/>
      <c r="PZ7528" s="242"/>
      <c r="QA7528" s="242"/>
      <c r="QB7528" s="242"/>
      <c r="QC7528" s="242"/>
      <c r="QD7528" s="242"/>
      <c r="QE7528" s="242"/>
      <c r="QF7528" s="242"/>
      <c r="QG7528" s="242"/>
      <c r="QH7528" s="242"/>
      <c r="QI7528" s="242"/>
      <c r="QJ7528" s="242"/>
      <c r="QK7528" s="242"/>
    </row>
    <row r="7529" spans="439:453">
      <c r="PW7529" s="242"/>
      <c r="PX7529" s="242"/>
      <c r="PY7529" s="242"/>
      <c r="PZ7529" s="242"/>
      <c r="QA7529" s="242"/>
      <c r="QB7529" s="242"/>
      <c r="QC7529" s="242"/>
      <c r="QD7529" s="242"/>
      <c r="QE7529" s="242"/>
      <c r="QF7529" s="242"/>
      <c r="QG7529" s="242"/>
      <c r="QH7529" s="242"/>
      <c r="QI7529" s="242"/>
      <c r="QJ7529" s="242"/>
      <c r="QK7529" s="242"/>
    </row>
    <row r="7530" spans="439:453">
      <c r="PW7530" s="242"/>
      <c r="PX7530" s="242"/>
      <c r="PY7530" s="242"/>
      <c r="PZ7530" s="242"/>
      <c r="QA7530" s="242"/>
      <c r="QB7530" s="242"/>
      <c r="QC7530" s="242"/>
      <c r="QD7530" s="242"/>
      <c r="QE7530" s="242"/>
      <c r="QF7530" s="242"/>
      <c r="QG7530" s="242"/>
      <c r="QH7530" s="242"/>
      <c r="QI7530" s="242"/>
      <c r="QJ7530" s="242"/>
      <c r="QK7530" s="242"/>
    </row>
    <row r="7531" spans="439:453">
      <c r="PW7531" s="242"/>
      <c r="PX7531" s="242"/>
      <c r="PY7531" s="242"/>
      <c r="PZ7531" s="242"/>
      <c r="QA7531" s="242"/>
      <c r="QB7531" s="242"/>
      <c r="QC7531" s="242"/>
      <c r="QD7531" s="242"/>
      <c r="QE7531" s="242"/>
      <c r="QF7531" s="242"/>
      <c r="QG7531" s="242"/>
      <c r="QH7531" s="242"/>
      <c r="QI7531" s="242"/>
      <c r="QJ7531" s="242"/>
      <c r="QK7531" s="242"/>
    </row>
    <row r="7532" spans="439:453">
      <c r="PW7532" s="242"/>
      <c r="PX7532" s="242"/>
      <c r="PY7532" s="242"/>
      <c r="PZ7532" s="242"/>
      <c r="QA7532" s="242"/>
      <c r="QB7532" s="242"/>
      <c r="QC7532" s="242"/>
      <c r="QD7532" s="242"/>
      <c r="QE7532" s="242"/>
      <c r="QF7532" s="242"/>
      <c r="QG7532" s="242"/>
      <c r="QH7532" s="242"/>
      <c r="QI7532" s="242"/>
      <c r="QJ7532" s="242"/>
      <c r="QK7532" s="242"/>
    </row>
    <row r="7533" spans="439:453">
      <c r="PW7533" s="242"/>
      <c r="PX7533" s="242"/>
      <c r="PY7533" s="242"/>
      <c r="PZ7533" s="242"/>
      <c r="QA7533" s="242"/>
      <c r="QB7533" s="242"/>
      <c r="QC7533" s="242"/>
      <c r="QD7533" s="242"/>
      <c r="QE7533" s="242"/>
      <c r="QF7533" s="242"/>
      <c r="QG7533" s="242"/>
      <c r="QH7533" s="242"/>
      <c r="QI7533" s="242"/>
      <c r="QJ7533" s="242"/>
      <c r="QK7533" s="242"/>
    </row>
    <row r="7534" spans="439:453">
      <c r="PW7534" s="242"/>
      <c r="PX7534" s="242"/>
      <c r="PY7534" s="242"/>
      <c r="PZ7534" s="242"/>
      <c r="QA7534" s="242"/>
      <c r="QB7534" s="242"/>
      <c r="QC7534" s="242"/>
      <c r="QD7534" s="242"/>
      <c r="QE7534" s="242"/>
      <c r="QF7534" s="242"/>
      <c r="QG7534" s="242"/>
      <c r="QH7534" s="242"/>
      <c r="QI7534" s="242"/>
      <c r="QJ7534" s="242"/>
      <c r="QK7534" s="242"/>
    </row>
    <row r="7535" spans="439:453">
      <c r="PW7535" s="242"/>
      <c r="PX7535" s="242"/>
      <c r="PY7535" s="242"/>
      <c r="PZ7535" s="242"/>
      <c r="QA7535" s="242"/>
      <c r="QB7535" s="242"/>
      <c r="QC7535" s="242"/>
      <c r="QD7535" s="242"/>
      <c r="QE7535" s="242"/>
      <c r="QF7535" s="242"/>
      <c r="QG7535" s="242"/>
      <c r="QH7535" s="242"/>
      <c r="QI7535" s="242"/>
      <c r="QJ7535" s="242"/>
      <c r="QK7535" s="242"/>
    </row>
    <row r="7536" spans="439:453">
      <c r="PW7536" s="242"/>
      <c r="PX7536" s="242"/>
      <c r="PY7536" s="242"/>
      <c r="PZ7536" s="242"/>
      <c r="QA7536" s="242"/>
      <c r="QB7536" s="242"/>
      <c r="QC7536" s="242"/>
      <c r="QD7536" s="242"/>
      <c r="QE7536" s="242"/>
      <c r="QF7536" s="242"/>
      <c r="QG7536" s="242"/>
      <c r="QH7536" s="242"/>
      <c r="QI7536" s="242"/>
      <c r="QJ7536" s="242"/>
      <c r="QK7536" s="242"/>
    </row>
    <row r="7537" spans="439:453">
      <c r="PW7537" s="242"/>
      <c r="PX7537" s="242"/>
      <c r="PY7537" s="242"/>
      <c r="PZ7537" s="242"/>
      <c r="QA7537" s="242"/>
      <c r="QB7537" s="242"/>
      <c r="QC7537" s="242"/>
      <c r="QD7537" s="242"/>
      <c r="QE7537" s="242"/>
      <c r="QF7537" s="242"/>
      <c r="QG7537" s="242"/>
      <c r="QH7537" s="242"/>
      <c r="QI7537" s="242"/>
      <c r="QJ7537" s="242"/>
      <c r="QK7537" s="242"/>
    </row>
    <row r="7538" spans="439:453">
      <c r="PW7538" s="242"/>
      <c r="PX7538" s="242"/>
      <c r="PY7538" s="242"/>
      <c r="PZ7538" s="242"/>
      <c r="QA7538" s="242"/>
      <c r="QB7538" s="242"/>
      <c r="QC7538" s="242"/>
      <c r="QD7538" s="242"/>
      <c r="QE7538" s="242"/>
      <c r="QF7538" s="242"/>
      <c r="QG7538" s="242"/>
      <c r="QH7538" s="242"/>
      <c r="QI7538" s="242"/>
      <c r="QJ7538" s="242"/>
      <c r="QK7538" s="242"/>
    </row>
    <row r="7539" spans="439:453">
      <c r="PW7539" s="242"/>
      <c r="PX7539" s="242"/>
      <c r="PY7539" s="242"/>
      <c r="PZ7539" s="242"/>
      <c r="QA7539" s="242"/>
      <c r="QB7539" s="242"/>
      <c r="QC7539" s="242"/>
      <c r="QD7539" s="242"/>
      <c r="QE7539" s="242"/>
      <c r="QF7539" s="242"/>
      <c r="QG7539" s="242"/>
      <c r="QH7539" s="242"/>
      <c r="QI7539" s="242"/>
      <c r="QJ7539" s="242"/>
      <c r="QK7539" s="242"/>
    </row>
    <row r="7540" spans="439:453">
      <c r="PW7540" s="242"/>
      <c r="PX7540" s="242"/>
      <c r="PY7540" s="242"/>
      <c r="PZ7540" s="242"/>
      <c r="QA7540" s="242"/>
      <c r="QB7540" s="242"/>
      <c r="QC7540" s="242"/>
      <c r="QD7540" s="242"/>
      <c r="QE7540" s="242"/>
      <c r="QF7540" s="242"/>
      <c r="QG7540" s="242"/>
      <c r="QH7540" s="242"/>
      <c r="QI7540" s="242"/>
      <c r="QJ7540" s="242"/>
      <c r="QK7540" s="242"/>
    </row>
    <row r="7541" spans="439:453">
      <c r="PW7541" s="242"/>
      <c r="PX7541" s="242"/>
      <c r="PY7541" s="242"/>
      <c r="PZ7541" s="242"/>
      <c r="QA7541" s="242"/>
      <c r="QB7541" s="242"/>
      <c r="QC7541" s="242"/>
      <c r="QD7541" s="242"/>
      <c r="QE7541" s="242"/>
      <c r="QF7541" s="242"/>
      <c r="QG7541" s="242"/>
      <c r="QH7541" s="242"/>
      <c r="QI7541" s="242"/>
      <c r="QJ7541" s="242"/>
      <c r="QK7541" s="242"/>
    </row>
    <row r="7542" spans="439:453">
      <c r="PW7542" s="242"/>
      <c r="PX7542" s="242"/>
      <c r="PY7542" s="242"/>
      <c r="PZ7542" s="242"/>
      <c r="QA7542" s="242"/>
      <c r="QB7542" s="242"/>
      <c r="QC7542" s="242"/>
      <c r="QD7542" s="242"/>
      <c r="QE7542" s="242"/>
      <c r="QF7542" s="242"/>
      <c r="QG7542" s="242"/>
      <c r="QH7542" s="242"/>
      <c r="QI7542" s="242"/>
      <c r="QJ7542" s="242"/>
      <c r="QK7542" s="242"/>
    </row>
    <row r="7543" spans="439:453">
      <c r="PW7543" s="242"/>
      <c r="PX7543" s="242"/>
      <c r="PY7543" s="242"/>
      <c r="PZ7543" s="242"/>
      <c r="QA7543" s="242"/>
      <c r="QB7543" s="242"/>
      <c r="QC7543" s="242"/>
      <c r="QD7543" s="242"/>
      <c r="QE7543" s="242"/>
      <c r="QF7543" s="242"/>
      <c r="QG7543" s="242"/>
      <c r="QH7543" s="242"/>
      <c r="QI7543" s="242"/>
      <c r="QJ7543" s="242"/>
      <c r="QK7543" s="242"/>
    </row>
    <row r="7544" spans="439:453">
      <c r="PW7544" s="242"/>
      <c r="PX7544" s="242"/>
      <c r="PY7544" s="242"/>
      <c r="PZ7544" s="242"/>
      <c r="QA7544" s="242"/>
      <c r="QB7544" s="242"/>
      <c r="QC7544" s="242"/>
      <c r="QD7544" s="242"/>
      <c r="QE7544" s="242"/>
      <c r="QF7544" s="242"/>
      <c r="QG7544" s="242"/>
      <c r="QH7544" s="242"/>
      <c r="QI7544" s="242"/>
      <c r="QJ7544" s="242"/>
      <c r="QK7544" s="242"/>
    </row>
    <row r="7545" spans="439:453">
      <c r="PW7545" s="242"/>
      <c r="PX7545" s="242"/>
      <c r="PY7545" s="242"/>
      <c r="PZ7545" s="242"/>
      <c r="QA7545" s="242"/>
      <c r="QB7545" s="242"/>
      <c r="QC7545" s="242"/>
      <c r="QD7545" s="242"/>
      <c r="QE7545" s="242"/>
      <c r="QF7545" s="242"/>
      <c r="QG7545" s="242"/>
      <c r="QH7545" s="242"/>
      <c r="QI7545" s="242"/>
      <c r="QJ7545" s="242"/>
      <c r="QK7545" s="242"/>
    </row>
    <row r="7546" spans="439:453">
      <c r="PW7546" s="242"/>
      <c r="PX7546" s="242"/>
      <c r="PY7546" s="242"/>
      <c r="PZ7546" s="242"/>
      <c r="QA7546" s="242"/>
      <c r="QB7546" s="242"/>
      <c r="QC7546" s="242"/>
      <c r="QD7546" s="242"/>
      <c r="QE7546" s="242"/>
      <c r="QF7546" s="242"/>
      <c r="QG7546" s="242"/>
      <c r="QH7546" s="242"/>
      <c r="QI7546" s="242"/>
      <c r="QJ7546" s="242"/>
      <c r="QK7546" s="242"/>
    </row>
    <row r="7547" spans="439:453">
      <c r="PW7547" s="242"/>
      <c r="PX7547" s="242"/>
      <c r="PY7547" s="242"/>
      <c r="PZ7547" s="242"/>
      <c r="QA7547" s="242"/>
      <c r="QB7547" s="242"/>
      <c r="QC7547" s="242"/>
      <c r="QD7547" s="242"/>
      <c r="QE7547" s="242"/>
      <c r="QF7547" s="242"/>
      <c r="QG7547" s="242"/>
      <c r="QH7547" s="242"/>
      <c r="QI7547" s="242"/>
      <c r="QJ7547" s="242"/>
      <c r="QK7547" s="242"/>
    </row>
    <row r="7548" spans="439:453">
      <c r="PW7548" s="242"/>
      <c r="PX7548" s="242"/>
      <c r="PY7548" s="242"/>
      <c r="PZ7548" s="242"/>
      <c r="QA7548" s="242"/>
      <c r="QB7548" s="242"/>
      <c r="QC7548" s="242"/>
      <c r="QD7548" s="242"/>
      <c r="QE7548" s="242"/>
      <c r="QF7548" s="242"/>
      <c r="QG7548" s="242"/>
      <c r="QH7548" s="242"/>
      <c r="QI7548" s="242"/>
      <c r="QJ7548" s="242"/>
      <c r="QK7548" s="242"/>
    </row>
    <row r="7549" spans="439:453">
      <c r="PW7549" s="242"/>
      <c r="PX7549" s="242"/>
      <c r="PY7549" s="242"/>
      <c r="PZ7549" s="242"/>
      <c r="QA7549" s="242"/>
      <c r="QB7549" s="242"/>
      <c r="QC7549" s="242"/>
      <c r="QD7549" s="242"/>
      <c r="QE7549" s="242"/>
      <c r="QF7549" s="242"/>
      <c r="QG7549" s="242"/>
      <c r="QH7549" s="242"/>
      <c r="QI7549" s="242"/>
      <c r="QJ7549" s="242"/>
      <c r="QK7549" s="242"/>
    </row>
    <row r="7550" spans="439:453">
      <c r="PW7550" s="242"/>
      <c r="PX7550" s="242"/>
      <c r="PY7550" s="242"/>
      <c r="PZ7550" s="242"/>
      <c r="QA7550" s="242"/>
      <c r="QB7550" s="242"/>
      <c r="QC7550" s="242"/>
      <c r="QD7550" s="242"/>
      <c r="QE7550" s="242"/>
      <c r="QF7550" s="242"/>
      <c r="QG7550" s="242"/>
      <c r="QH7550" s="242"/>
      <c r="QI7550" s="242"/>
      <c r="QJ7550" s="242"/>
      <c r="QK7550" s="242"/>
    </row>
    <row r="7551" spans="439:453">
      <c r="PW7551" s="242"/>
      <c r="PX7551" s="242"/>
      <c r="PY7551" s="242"/>
      <c r="PZ7551" s="242"/>
      <c r="QA7551" s="242"/>
      <c r="QB7551" s="242"/>
      <c r="QC7551" s="242"/>
      <c r="QD7551" s="242"/>
      <c r="QE7551" s="242"/>
      <c r="QF7551" s="242"/>
      <c r="QG7551" s="242"/>
      <c r="QH7551" s="242"/>
      <c r="QI7551" s="242"/>
      <c r="QJ7551" s="242"/>
      <c r="QK7551" s="242"/>
    </row>
    <row r="7552" spans="439:453">
      <c r="PW7552" s="242"/>
      <c r="PX7552" s="242"/>
      <c r="PY7552" s="242"/>
      <c r="PZ7552" s="242"/>
      <c r="QA7552" s="242"/>
      <c r="QB7552" s="242"/>
      <c r="QC7552" s="242"/>
      <c r="QD7552" s="242"/>
      <c r="QE7552" s="242"/>
      <c r="QF7552" s="242"/>
      <c r="QG7552" s="242"/>
      <c r="QH7552" s="242"/>
      <c r="QI7552" s="242"/>
      <c r="QJ7552" s="242"/>
      <c r="QK7552" s="242"/>
    </row>
    <row r="7553" spans="439:453">
      <c r="PW7553" s="242"/>
      <c r="PX7553" s="242"/>
      <c r="PY7553" s="242"/>
      <c r="PZ7553" s="242"/>
      <c r="QA7553" s="242"/>
      <c r="QB7553" s="242"/>
      <c r="QC7553" s="242"/>
      <c r="QD7553" s="242"/>
      <c r="QE7553" s="242"/>
      <c r="QF7553" s="242"/>
      <c r="QG7553" s="242"/>
      <c r="QH7553" s="242"/>
      <c r="QI7553" s="242"/>
      <c r="QJ7553" s="242"/>
      <c r="QK7553" s="242"/>
    </row>
    <row r="7554" spans="439:453">
      <c r="PW7554" s="242"/>
      <c r="PX7554" s="242"/>
      <c r="PY7554" s="242"/>
      <c r="PZ7554" s="242"/>
      <c r="QA7554" s="242"/>
      <c r="QB7554" s="242"/>
      <c r="QC7554" s="242"/>
      <c r="QD7554" s="242"/>
      <c r="QE7554" s="242"/>
      <c r="QF7554" s="242"/>
      <c r="QG7554" s="242"/>
      <c r="QH7554" s="242"/>
      <c r="QI7554" s="242"/>
      <c r="QJ7554" s="242"/>
      <c r="QK7554" s="242"/>
    </row>
    <row r="7555" spans="439:453">
      <c r="PW7555" s="242"/>
      <c r="PX7555" s="242"/>
      <c r="PY7555" s="242"/>
      <c r="PZ7555" s="242"/>
      <c r="QA7555" s="242"/>
      <c r="QB7555" s="242"/>
      <c r="QC7555" s="242"/>
      <c r="QD7555" s="242"/>
      <c r="QE7555" s="242"/>
      <c r="QF7555" s="242"/>
      <c r="QG7555" s="242"/>
      <c r="QH7555" s="242"/>
      <c r="QI7555" s="242"/>
      <c r="QJ7555" s="242"/>
      <c r="QK7555" s="242"/>
    </row>
    <row r="7556" spans="439:453">
      <c r="PW7556" s="242"/>
      <c r="PX7556" s="242"/>
      <c r="PY7556" s="242"/>
      <c r="PZ7556" s="242"/>
      <c r="QA7556" s="242"/>
      <c r="QB7556" s="242"/>
      <c r="QC7556" s="242"/>
      <c r="QD7556" s="242"/>
      <c r="QE7556" s="242"/>
      <c r="QF7556" s="242"/>
      <c r="QG7556" s="242"/>
      <c r="QH7556" s="242"/>
      <c r="QI7556" s="242"/>
      <c r="QJ7556" s="242"/>
      <c r="QK7556" s="242"/>
    </row>
    <row r="7557" spans="439:453">
      <c r="PW7557" s="242"/>
      <c r="PX7557" s="242"/>
      <c r="PY7557" s="242"/>
      <c r="PZ7557" s="242"/>
      <c r="QA7557" s="242"/>
      <c r="QB7557" s="242"/>
      <c r="QC7557" s="242"/>
      <c r="QD7557" s="242"/>
      <c r="QE7557" s="242"/>
      <c r="QF7557" s="242"/>
      <c r="QG7557" s="242"/>
      <c r="QH7557" s="242"/>
      <c r="QI7557" s="242"/>
      <c r="QJ7557" s="242"/>
      <c r="QK7557" s="242"/>
    </row>
    <row r="7558" spans="439:453">
      <c r="PW7558" s="242"/>
      <c r="PX7558" s="242"/>
      <c r="PY7558" s="242"/>
      <c r="PZ7558" s="242"/>
      <c r="QA7558" s="242"/>
      <c r="QB7558" s="242"/>
      <c r="QC7558" s="242"/>
      <c r="QD7558" s="242"/>
      <c r="QE7558" s="242"/>
      <c r="QF7558" s="242"/>
      <c r="QG7558" s="242"/>
      <c r="QH7558" s="242"/>
      <c r="QI7558" s="242"/>
      <c r="QJ7558" s="242"/>
      <c r="QK7558" s="242"/>
    </row>
    <row r="7559" spans="439:453">
      <c r="PW7559" s="242"/>
      <c r="PX7559" s="242"/>
      <c r="PY7559" s="242"/>
      <c r="PZ7559" s="242"/>
      <c r="QA7559" s="242"/>
      <c r="QB7559" s="242"/>
      <c r="QC7559" s="242"/>
      <c r="QD7559" s="242"/>
      <c r="QE7559" s="242"/>
      <c r="QF7559" s="242"/>
      <c r="QG7559" s="242"/>
      <c r="QH7559" s="242"/>
      <c r="QI7559" s="242"/>
      <c r="QJ7559" s="242"/>
      <c r="QK7559" s="242"/>
    </row>
    <row r="7560" spans="439:453">
      <c r="PW7560" s="242"/>
      <c r="PX7560" s="242"/>
      <c r="PY7560" s="242"/>
      <c r="PZ7560" s="242"/>
      <c r="QA7560" s="242"/>
      <c r="QB7560" s="242"/>
      <c r="QC7560" s="242"/>
      <c r="QD7560" s="242"/>
      <c r="QE7560" s="242"/>
      <c r="QF7560" s="242"/>
      <c r="QG7560" s="242"/>
      <c r="QH7560" s="242"/>
      <c r="QI7560" s="242"/>
      <c r="QJ7560" s="242"/>
      <c r="QK7560" s="242"/>
    </row>
    <row r="7561" spans="439:453">
      <c r="PW7561" s="242"/>
      <c r="PX7561" s="242"/>
      <c r="PY7561" s="242"/>
      <c r="PZ7561" s="242"/>
      <c r="QA7561" s="242"/>
      <c r="QB7561" s="242"/>
      <c r="QC7561" s="242"/>
      <c r="QD7561" s="242"/>
      <c r="QE7561" s="242"/>
      <c r="QF7561" s="242"/>
      <c r="QG7561" s="242"/>
      <c r="QH7561" s="242"/>
      <c r="QI7561" s="242"/>
      <c r="QJ7561" s="242"/>
      <c r="QK7561" s="242"/>
    </row>
    <row r="7562" spans="439:453">
      <c r="PW7562" s="242"/>
      <c r="PX7562" s="242"/>
      <c r="PY7562" s="242"/>
      <c r="PZ7562" s="242"/>
      <c r="QA7562" s="242"/>
      <c r="QB7562" s="242"/>
      <c r="QC7562" s="242"/>
      <c r="QD7562" s="242"/>
      <c r="QE7562" s="242"/>
      <c r="QF7562" s="242"/>
      <c r="QG7562" s="242"/>
      <c r="QH7562" s="242"/>
      <c r="QI7562" s="242"/>
      <c r="QJ7562" s="242"/>
      <c r="QK7562" s="242"/>
    </row>
    <row r="7563" spans="439:453">
      <c r="PW7563" s="242"/>
      <c r="PX7563" s="242"/>
      <c r="PY7563" s="242"/>
      <c r="PZ7563" s="242"/>
      <c r="QA7563" s="242"/>
      <c r="QB7563" s="242"/>
      <c r="QC7563" s="242"/>
      <c r="QD7563" s="242"/>
      <c r="QE7563" s="242"/>
      <c r="QF7563" s="242"/>
      <c r="QG7563" s="242"/>
      <c r="QH7563" s="242"/>
      <c r="QI7563" s="242"/>
      <c r="QJ7563" s="242"/>
      <c r="QK7563" s="242"/>
    </row>
    <row r="7564" spans="439:453">
      <c r="PW7564" s="242"/>
      <c r="PX7564" s="242"/>
      <c r="PY7564" s="242"/>
      <c r="PZ7564" s="242"/>
      <c r="QA7564" s="242"/>
      <c r="QB7564" s="242"/>
      <c r="QC7564" s="242"/>
      <c r="QD7564" s="242"/>
      <c r="QE7564" s="242"/>
      <c r="QF7564" s="242"/>
      <c r="QG7564" s="242"/>
      <c r="QH7564" s="242"/>
      <c r="QI7564" s="242"/>
      <c r="QJ7564" s="242"/>
      <c r="QK7564" s="242"/>
    </row>
    <row r="7565" spans="439:453">
      <c r="PW7565" s="242"/>
      <c r="PX7565" s="242"/>
      <c r="PY7565" s="242"/>
      <c r="PZ7565" s="242"/>
      <c r="QA7565" s="242"/>
      <c r="QB7565" s="242"/>
      <c r="QC7565" s="242"/>
      <c r="QD7565" s="242"/>
      <c r="QE7565" s="242"/>
      <c r="QF7565" s="242"/>
      <c r="QG7565" s="242"/>
      <c r="QH7565" s="242"/>
      <c r="QI7565" s="242"/>
      <c r="QJ7565" s="242"/>
      <c r="QK7565" s="242"/>
    </row>
    <row r="7566" spans="439:453">
      <c r="PW7566" s="242"/>
      <c r="PX7566" s="242"/>
      <c r="PY7566" s="242"/>
      <c r="PZ7566" s="242"/>
      <c r="QA7566" s="242"/>
      <c r="QB7566" s="242"/>
      <c r="QC7566" s="242"/>
      <c r="QD7566" s="242"/>
      <c r="QE7566" s="242"/>
      <c r="QF7566" s="242"/>
      <c r="QG7566" s="242"/>
      <c r="QH7566" s="242"/>
      <c r="QI7566" s="242"/>
      <c r="QJ7566" s="242"/>
      <c r="QK7566" s="242"/>
    </row>
    <row r="7567" spans="439:453">
      <c r="PW7567" s="242"/>
      <c r="PX7567" s="242"/>
      <c r="PY7567" s="242"/>
      <c r="PZ7567" s="242"/>
      <c r="QA7567" s="242"/>
      <c r="QB7567" s="242"/>
      <c r="QC7567" s="242"/>
      <c r="QD7567" s="242"/>
      <c r="QE7567" s="242"/>
      <c r="QF7567" s="242"/>
      <c r="QG7567" s="242"/>
      <c r="QH7567" s="242"/>
      <c r="QI7567" s="242"/>
      <c r="QJ7567" s="242"/>
      <c r="QK7567" s="242"/>
    </row>
    <row r="7568" spans="439:453">
      <c r="PW7568" s="242"/>
      <c r="PX7568" s="242"/>
      <c r="PY7568" s="242"/>
      <c r="PZ7568" s="242"/>
      <c r="QA7568" s="242"/>
      <c r="QB7568" s="242"/>
      <c r="QC7568" s="242"/>
      <c r="QD7568" s="242"/>
      <c r="QE7568" s="242"/>
      <c r="QF7568" s="242"/>
      <c r="QG7568" s="242"/>
      <c r="QH7568" s="242"/>
      <c r="QI7568" s="242"/>
      <c r="QJ7568" s="242"/>
      <c r="QK7568" s="242"/>
    </row>
    <row r="7569" spans="439:453">
      <c r="PW7569" s="242"/>
      <c r="PX7569" s="242"/>
      <c r="PY7569" s="242"/>
      <c r="PZ7569" s="242"/>
      <c r="QA7569" s="242"/>
      <c r="QB7569" s="242"/>
      <c r="QC7569" s="242"/>
      <c r="QD7569" s="242"/>
      <c r="QE7569" s="242"/>
      <c r="QF7569" s="242"/>
      <c r="QG7569" s="242"/>
      <c r="QH7569" s="242"/>
      <c r="QI7569" s="242"/>
      <c r="QJ7569" s="242"/>
      <c r="QK7569" s="242"/>
    </row>
    <row r="7570" spans="439:453">
      <c r="PW7570" s="242"/>
      <c r="PX7570" s="242"/>
      <c r="PY7570" s="242"/>
      <c r="PZ7570" s="242"/>
      <c r="QA7570" s="242"/>
      <c r="QB7570" s="242"/>
      <c r="QC7570" s="242"/>
      <c r="QD7570" s="242"/>
      <c r="QE7570" s="242"/>
      <c r="QF7570" s="242"/>
      <c r="QG7570" s="242"/>
      <c r="QH7570" s="242"/>
      <c r="QI7570" s="242"/>
      <c r="QJ7570" s="242"/>
      <c r="QK7570" s="242"/>
    </row>
    <row r="7571" spans="439:453">
      <c r="PW7571" s="242"/>
      <c r="PX7571" s="242"/>
      <c r="PY7571" s="242"/>
      <c r="PZ7571" s="242"/>
      <c r="QA7571" s="242"/>
      <c r="QB7571" s="242"/>
      <c r="QC7571" s="242"/>
      <c r="QD7571" s="242"/>
      <c r="QE7571" s="242"/>
      <c r="QF7571" s="242"/>
      <c r="QG7571" s="242"/>
      <c r="QH7571" s="242"/>
      <c r="QI7571" s="242"/>
      <c r="QJ7571" s="242"/>
      <c r="QK7571" s="242"/>
    </row>
    <row r="7572" spans="439:453">
      <c r="PW7572" s="242"/>
      <c r="PX7572" s="242"/>
      <c r="PY7572" s="242"/>
      <c r="PZ7572" s="242"/>
      <c r="QA7572" s="242"/>
      <c r="QB7572" s="242"/>
      <c r="QC7572" s="242"/>
      <c r="QD7572" s="242"/>
      <c r="QE7572" s="242"/>
      <c r="QF7572" s="242"/>
      <c r="QG7572" s="242"/>
      <c r="QH7572" s="242"/>
      <c r="QI7572" s="242"/>
      <c r="QJ7572" s="242"/>
      <c r="QK7572" s="242"/>
    </row>
    <row r="7573" spans="439:453">
      <c r="PW7573" s="242"/>
      <c r="PX7573" s="242"/>
      <c r="PY7573" s="242"/>
      <c r="PZ7573" s="242"/>
      <c r="QA7573" s="242"/>
      <c r="QB7573" s="242"/>
      <c r="QC7573" s="242"/>
      <c r="QD7573" s="242"/>
      <c r="QE7573" s="242"/>
      <c r="QF7573" s="242"/>
      <c r="QG7573" s="242"/>
      <c r="QH7573" s="242"/>
      <c r="QI7573" s="242"/>
      <c r="QJ7573" s="242"/>
      <c r="QK7573" s="242"/>
    </row>
    <row r="7574" spans="439:453">
      <c r="PW7574" s="242"/>
      <c r="PX7574" s="242"/>
      <c r="PY7574" s="242"/>
      <c r="PZ7574" s="242"/>
      <c r="QA7574" s="242"/>
      <c r="QB7574" s="242"/>
      <c r="QC7574" s="242"/>
      <c r="QD7574" s="242"/>
      <c r="QE7574" s="242"/>
      <c r="QF7574" s="242"/>
      <c r="QG7574" s="242"/>
      <c r="QH7574" s="242"/>
      <c r="QI7574" s="242"/>
      <c r="QJ7574" s="242"/>
      <c r="QK7574" s="242"/>
    </row>
    <row r="7575" spans="439:453">
      <c r="PW7575" s="242"/>
      <c r="PX7575" s="242"/>
      <c r="PY7575" s="242"/>
      <c r="PZ7575" s="242"/>
      <c r="QA7575" s="242"/>
      <c r="QB7575" s="242"/>
      <c r="QC7575" s="242"/>
      <c r="QD7575" s="242"/>
      <c r="QE7575" s="242"/>
      <c r="QF7575" s="242"/>
      <c r="QG7575" s="242"/>
      <c r="QH7575" s="242"/>
      <c r="QI7575" s="242"/>
      <c r="QJ7575" s="242"/>
      <c r="QK7575" s="242"/>
    </row>
    <row r="7576" spans="439:453">
      <c r="PW7576" s="242"/>
      <c r="PX7576" s="242"/>
      <c r="PY7576" s="242"/>
      <c r="PZ7576" s="242"/>
      <c r="QA7576" s="242"/>
      <c r="QB7576" s="242"/>
      <c r="QC7576" s="242"/>
      <c r="QD7576" s="242"/>
      <c r="QE7576" s="242"/>
      <c r="QF7576" s="242"/>
      <c r="QG7576" s="242"/>
      <c r="QH7576" s="242"/>
      <c r="QI7576" s="242"/>
      <c r="QJ7576" s="242"/>
      <c r="QK7576" s="242"/>
    </row>
    <row r="7577" spans="439:453">
      <c r="PW7577" s="242"/>
      <c r="PX7577" s="242"/>
      <c r="PY7577" s="242"/>
      <c r="PZ7577" s="242"/>
      <c r="QA7577" s="242"/>
      <c r="QB7577" s="242"/>
      <c r="QC7577" s="242"/>
      <c r="QD7577" s="242"/>
      <c r="QE7577" s="242"/>
      <c r="QF7577" s="242"/>
      <c r="QG7577" s="242"/>
      <c r="QH7577" s="242"/>
      <c r="QI7577" s="242"/>
      <c r="QJ7577" s="242"/>
      <c r="QK7577" s="242"/>
    </row>
    <row r="7578" spans="439:453">
      <c r="PW7578" s="242"/>
      <c r="PX7578" s="242"/>
      <c r="PY7578" s="242"/>
      <c r="PZ7578" s="242"/>
      <c r="QA7578" s="242"/>
      <c r="QB7578" s="242"/>
      <c r="QC7578" s="242"/>
      <c r="QD7578" s="242"/>
      <c r="QE7578" s="242"/>
      <c r="QF7578" s="242"/>
      <c r="QG7578" s="242"/>
      <c r="QH7578" s="242"/>
      <c r="QI7578" s="242"/>
      <c r="QJ7578" s="242"/>
      <c r="QK7578" s="242"/>
    </row>
    <row r="7579" spans="439:453">
      <c r="PW7579" s="242"/>
      <c r="PX7579" s="242"/>
      <c r="PY7579" s="242"/>
      <c r="PZ7579" s="242"/>
      <c r="QA7579" s="242"/>
      <c r="QB7579" s="242"/>
      <c r="QC7579" s="242"/>
      <c r="QD7579" s="242"/>
      <c r="QE7579" s="242"/>
      <c r="QF7579" s="242"/>
      <c r="QG7579" s="242"/>
      <c r="QH7579" s="242"/>
      <c r="QI7579" s="242"/>
      <c r="QJ7579" s="242"/>
      <c r="QK7579" s="242"/>
    </row>
    <row r="7580" spans="439:453">
      <c r="PW7580" s="242"/>
      <c r="PX7580" s="242"/>
      <c r="PY7580" s="242"/>
      <c r="PZ7580" s="242"/>
      <c r="QA7580" s="242"/>
      <c r="QB7580" s="242"/>
      <c r="QC7580" s="242"/>
      <c r="QD7580" s="242"/>
      <c r="QE7580" s="242"/>
      <c r="QF7580" s="242"/>
      <c r="QG7580" s="242"/>
      <c r="QH7580" s="242"/>
      <c r="QI7580" s="242"/>
      <c r="QJ7580" s="242"/>
      <c r="QK7580" s="242"/>
    </row>
    <row r="7581" spans="439:453">
      <c r="PW7581" s="242"/>
      <c r="PX7581" s="242"/>
      <c r="PY7581" s="242"/>
      <c r="PZ7581" s="242"/>
      <c r="QA7581" s="242"/>
      <c r="QB7581" s="242"/>
      <c r="QC7581" s="242"/>
      <c r="QD7581" s="242"/>
      <c r="QE7581" s="242"/>
      <c r="QF7581" s="242"/>
      <c r="QG7581" s="242"/>
      <c r="QH7581" s="242"/>
      <c r="QI7581" s="242"/>
      <c r="QJ7581" s="242"/>
      <c r="QK7581" s="242"/>
    </row>
    <row r="7582" spans="439:453">
      <c r="PW7582" s="242"/>
      <c r="PX7582" s="242"/>
      <c r="PY7582" s="242"/>
      <c r="PZ7582" s="242"/>
      <c r="QA7582" s="242"/>
      <c r="QB7582" s="242"/>
      <c r="QC7582" s="242"/>
      <c r="QD7582" s="242"/>
      <c r="QE7582" s="242"/>
      <c r="QF7582" s="242"/>
      <c r="QG7582" s="242"/>
      <c r="QH7582" s="242"/>
      <c r="QI7582" s="242"/>
      <c r="QJ7582" s="242"/>
      <c r="QK7582" s="242"/>
    </row>
    <row r="7583" spans="439:453">
      <c r="PW7583" s="242"/>
      <c r="PX7583" s="242"/>
      <c r="PY7583" s="242"/>
      <c r="PZ7583" s="242"/>
      <c r="QA7583" s="242"/>
      <c r="QB7583" s="242"/>
      <c r="QC7583" s="242"/>
      <c r="QD7583" s="242"/>
      <c r="QE7583" s="242"/>
      <c r="QF7583" s="242"/>
      <c r="QG7583" s="242"/>
      <c r="QH7583" s="242"/>
      <c r="QI7583" s="242"/>
      <c r="QJ7583" s="242"/>
      <c r="QK7583" s="242"/>
    </row>
    <row r="7584" spans="439:453">
      <c r="PW7584" s="242"/>
      <c r="PX7584" s="242"/>
      <c r="PY7584" s="242"/>
      <c r="PZ7584" s="242"/>
      <c r="QA7584" s="242"/>
      <c r="QB7584" s="242"/>
      <c r="QC7584" s="242"/>
      <c r="QD7584" s="242"/>
      <c r="QE7584" s="242"/>
      <c r="QF7584" s="242"/>
      <c r="QG7584" s="242"/>
      <c r="QH7584" s="242"/>
      <c r="QI7584" s="242"/>
      <c r="QJ7584" s="242"/>
      <c r="QK7584" s="242"/>
    </row>
    <row r="7585" spans="439:453">
      <c r="PW7585" s="242"/>
      <c r="PX7585" s="242"/>
      <c r="PY7585" s="242"/>
      <c r="PZ7585" s="242"/>
      <c r="QA7585" s="242"/>
      <c r="QB7585" s="242"/>
      <c r="QC7585" s="242"/>
      <c r="QD7585" s="242"/>
      <c r="QE7585" s="242"/>
      <c r="QF7585" s="242"/>
      <c r="QG7585" s="242"/>
      <c r="QH7585" s="242"/>
      <c r="QI7585" s="242"/>
      <c r="QJ7585" s="242"/>
      <c r="QK7585" s="242"/>
    </row>
    <row r="7586" spans="439:453">
      <c r="PW7586" s="242"/>
      <c r="PX7586" s="242"/>
      <c r="PY7586" s="242"/>
      <c r="PZ7586" s="242"/>
      <c r="QA7586" s="242"/>
      <c r="QB7586" s="242"/>
      <c r="QC7586" s="242"/>
      <c r="QD7586" s="242"/>
      <c r="QE7586" s="242"/>
      <c r="QF7586" s="242"/>
      <c r="QG7586" s="242"/>
      <c r="QH7586" s="242"/>
      <c r="QI7586" s="242"/>
      <c r="QJ7586" s="242"/>
      <c r="QK7586" s="242"/>
    </row>
    <row r="7587" spans="439:453">
      <c r="PW7587" s="242"/>
      <c r="PX7587" s="242"/>
      <c r="PY7587" s="242"/>
      <c r="PZ7587" s="242"/>
      <c r="QA7587" s="242"/>
      <c r="QB7587" s="242"/>
      <c r="QC7587" s="242"/>
      <c r="QD7587" s="242"/>
      <c r="QE7587" s="242"/>
      <c r="QF7587" s="242"/>
      <c r="QG7587" s="242"/>
      <c r="QH7587" s="242"/>
      <c r="QI7587" s="242"/>
      <c r="QJ7587" s="242"/>
      <c r="QK7587" s="242"/>
    </row>
    <row r="7588" spans="439:453">
      <c r="PW7588" s="242"/>
      <c r="PX7588" s="242"/>
      <c r="PY7588" s="242"/>
      <c r="PZ7588" s="242"/>
      <c r="QA7588" s="242"/>
      <c r="QB7588" s="242"/>
      <c r="QC7588" s="242"/>
      <c r="QD7588" s="242"/>
      <c r="QE7588" s="242"/>
      <c r="QF7588" s="242"/>
      <c r="QG7588" s="242"/>
      <c r="QH7588" s="242"/>
      <c r="QI7588" s="242"/>
      <c r="QJ7588" s="242"/>
      <c r="QK7588" s="242"/>
    </row>
    <row r="7589" spans="439:453">
      <c r="PW7589" s="242"/>
      <c r="PX7589" s="242"/>
      <c r="PY7589" s="242"/>
      <c r="PZ7589" s="242"/>
      <c r="QA7589" s="242"/>
      <c r="QB7589" s="242"/>
      <c r="QC7589" s="242"/>
      <c r="QD7589" s="242"/>
      <c r="QE7589" s="242"/>
      <c r="QF7589" s="242"/>
      <c r="QG7589" s="242"/>
      <c r="QH7589" s="242"/>
      <c r="QI7589" s="242"/>
      <c r="QJ7589" s="242"/>
      <c r="QK7589" s="242"/>
    </row>
    <row r="7590" spans="439:453">
      <c r="PW7590" s="242"/>
      <c r="PX7590" s="242"/>
      <c r="PY7590" s="242"/>
      <c r="PZ7590" s="242"/>
      <c r="QA7590" s="242"/>
      <c r="QB7590" s="242"/>
      <c r="QC7590" s="242"/>
      <c r="QD7590" s="242"/>
      <c r="QE7590" s="242"/>
      <c r="QF7590" s="242"/>
      <c r="QG7590" s="242"/>
      <c r="QH7590" s="242"/>
      <c r="QI7590" s="242"/>
      <c r="QJ7590" s="242"/>
      <c r="QK7590" s="242"/>
    </row>
    <row r="7591" spans="439:453">
      <c r="PW7591" s="242"/>
      <c r="PX7591" s="242"/>
      <c r="PY7591" s="242"/>
      <c r="PZ7591" s="242"/>
      <c r="QA7591" s="242"/>
      <c r="QB7591" s="242"/>
      <c r="QC7591" s="242"/>
      <c r="QD7591" s="242"/>
      <c r="QE7591" s="242"/>
      <c r="QF7591" s="242"/>
      <c r="QG7591" s="242"/>
      <c r="QH7591" s="242"/>
      <c r="QI7591" s="242"/>
      <c r="QJ7591" s="242"/>
      <c r="QK7591" s="242"/>
    </row>
    <row r="7592" spans="439:453">
      <c r="PW7592" s="242"/>
      <c r="PX7592" s="242"/>
      <c r="PY7592" s="242"/>
      <c r="PZ7592" s="242"/>
      <c r="QA7592" s="242"/>
      <c r="QB7592" s="242"/>
      <c r="QC7592" s="242"/>
      <c r="QD7592" s="242"/>
      <c r="QE7592" s="242"/>
      <c r="QF7592" s="242"/>
      <c r="QG7592" s="242"/>
      <c r="QH7592" s="242"/>
      <c r="QI7592" s="242"/>
      <c r="QJ7592" s="242"/>
      <c r="QK7592" s="242"/>
    </row>
    <row r="7593" spans="439:453">
      <c r="PW7593" s="242"/>
      <c r="PX7593" s="242"/>
      <c r="PY7593" s="242"/>
      <c r="PZ7593" s="242"/>
      <c r="QA7593" s="242"/>
      <c r="QB7593" s="242"/>
      <c r="QC7593" s="242"/>
      <c r="QD7593" s="242"/>
      <c r="QE7593" s="242"/>
      <c r="QF7593" s="242"/>
      <c r="QG7593" s="242"/>
      <c r="QH7593" s="242"/>
      <c r="QI7593" s="242"/>
      <c r="QJ7593" s="242"/>
      <c r="QK7593" s="242"/>
    </row>
    <row r="7594" spans="439:453">
      <c r="PW7594" s="242"/>
      <c r="PX7594" s="242"/>
      <c r="PY7594" s="242"/>
      <c r="PZ7594" s="242"/>
      <c r="QA7594" s="242"/>
      <c r="QB7594" s="242"/>
      <c r="QC7594" s="242"/>
      <c r="QD7594" s="242"/>
      <c r="QE7594" s="242"/>
      <c r="QF7594" s="242"/>
      <c r="QG7594" s="242"/>
      <c r="QH7594" s="242"/>
      <c r="QI7594" s="242"/>
      <c r="QJ7594" s="242"/>
      <c r="QK7594" s="242"/>
    </row>
    <row r="7595" spans="439:453">
      <c r="PW7595" s="242"/>
      <c r="PX7595" s="242"/>
      <c r="PY7595" s="242"/>
      <c r="PZ7595" s="242"/>
      <c r="QA7595" s="242"/>
      <c r="QB7595" s="242"/>
      <c r="QC7595" s="242"/>
      <c r="QD7595" s="242"/>
      <c r="QE7595" s="242"/>
      <c r="QF7595" s="242"/>
      <c r="QG7595" s="242"/>
      <c r="QH7595" s="242"/>
      <c r="QI7595" s="242"/>
      <c r="QJ7595" s="242"/>
      <c r="QK7595" s="242"/>
    </row>
    <row r="7596" spans="439:453">
      <c r="PW7596" s="242"/>
      <c r="PX7596" s="242"/>
      <c r="PY7596" s="242"/>
      <c r="PZ7596" s="242"/>
      <c r="QA7596" s="242"/>
      <c r="QB7596" s="242"/>
      <c r="QC7596" s="242"/>
      <c r="QD7596" s="242"/>
      <c r="QE7596" s="242"/>
      <c r="QF7596" s="242"/>
      <c r="QG7596" s="242"/>
      <c r="QH7596" s="242"/>
      <c r="QI7596" s="242"/>
      <c r="QJ7596" s="242"/>
      <c r="QK7596" s="242"/>
    </row>
    <row r="7597" spans="439:453">
      <c r="PW7597" s="242"/>
      <c r="PX7597" s="242"/>
      <c r="PY7597" s="242"/>
      <c r="PZ7597" s="242"/>
      <c r="QA7597" s="242"/>
      <c r="QB7597" s="242"/>
      <c r="QC7597" s="242"/>
      <c r="QD7597" s="242"/>
      <c r="QE7597" s="242"/>
      <c r="QF7597" s="242"/>
      <c r="QG7597" s="242"/>
      <c r="QH7597" s="242"/>
      <c r="QI7597" s="242"/>
      <c r="QJ7597" s="242"/>
      <c r="QK7597" s="242"/>
    </row>
    <row r="7598" spans="439:453">
      <c r="PW7598" s="242"/>
      <c r="PX7598" s="242"/>
      <c r="PY7598" s="242"/>
      <c r="PZ7598" s="242"/>
      <c r="QA7598" s="242"/>
      <c r="QB7598" s="242"/>
      <c r="QC7598" s="242"/>
      <c r="QD7598" s="242"/>
      <c r="QE7598" s="242"/>
      <c r="QF7598" s="242"/>
      <c r="QG7598" s="242"/>
      <c r="QH7598" s="242"/>
      <c r="QI7598" s="242"/>
      <c r="QJ7598" s="242"/>
      <c r="QK7598" s="242"/>
    </row>
    <row r="7599" spans="439:453">
      <c r="PW7599" s="242"/>
      <c r="PX7599" s="242"/>
      <c r="PY7599" s="242"/>
      <c r="PZ7599" s="242"/>
      <c r="QA7599" s="242"/>
      <c r="QB7599" s="242"/>
      <c r="QC7599" s="242"/>
      <c r="QD7599" s="242"/>
      <c r="QE7599" s="242"/>
      <c r="QF7599" s="242"/>
      <c r="QG7599" s="242"/>
      <c r="QH7599" s="242"/>
      <c r="QI7599" s="242"/>
      <c r="QJ7599" s="242"/>
      <c r="QK7599" s="242"/>
    </row>
    <row r="7600" spans="439:453">
      <c r="PW7600" s="242"/>
      <c r="PX7600" s="242"/>
      <c r="PY7600" s="242"/>
      <c r="PZ7600" s="242"/>
      <c r="QA7600" s="242"/>
      <c r="QB7600" s="242"/>
      <c r="QC7600" s="242"/>
      <c r="QD7600" s="242"/>
      <c r="QE7600" s="242"/>
      <c r="QF7600" s="242"/>
      <c r="QG7600" s="242"/>
      <c r="QH7600" s="242"/>
      <c r="QI7600" s="242"/>
      <c r="QJ7600" s="242"/>
      <c r="QK7600" s="242"/>
    </row>
    <row r="7601" spans="439:453">
      <c r="PW7601" s="242"/>
      <c r="PX7601" s="242"/>
      <c r="PY7601" s="242"/>
      <c r="PZ7601" s="242"/>
      <c r="QA7601" s="242"/>
      <c r="QB7601" s="242"/>
      <c r="QC7601" s="242"/>
      <c r="QD7601" s="242"/>
      <c r="QE7601" s="242"/>
      <c r="QF7601" s="242"/>
      <c r="QG7601" s="242"/>
      <c r="QH7601" s="242"/>
      <c r="QI7601" s="242"/>
      <c r="QJ7601" s="242"/>
      <c r="QK7601" s="242"/>
    </row>
    <row r="7602" spans="439:453">
      <c r="PW7602" s="242"/>
      <c r="PX7602" s="242"/>
      <c r="PY7602" s="242"/>
      <c r="PZ7602" s="242"/>
      <c r="QA7602" s="242"/>
      <c r="QB7602" s="242"/>
      <c r="QC7602" s="242"/>
      <c r="QD7602" s="242"/>
      <c r="QE7602" s="242"/>
      <c r="QF7602" s="242"/>
      <c r="QG7602" s="242"/>
      <c r="QH7602" s="242"/>
      <c r="QI7602" s="242"/>
      <c r="QJ7602" s="242"/>
      <c r="QK7602" s="242"/>
    </row>
    <row r="7603" spans="439:453">
      <c r="PW7603" s="242"/>
      <c r="PX7603" s="242"/>
      <c r="PY7603" s="242"/>
      <c r="PZ7603" s="242"/>
      <c r="QA7603" s="242"/>
      <c r="QB7603" s="242"/>
      <c r="QC7603" s="242"/>
      <c r="QD7603" s="242"/>
      <c r="QE7603" s="242"/>
      <c r="QF7603" s="242"/>
      <c r="QG7603" s="242"/>
      <c r="QH7603" s="242"/>
      <c r="QI7603" s="242"/>
      <c r="QJ7603" s="242"/>
      <c r="QK7603" s="242"/>
    </row>
    <row r="7604" spans="439:453">
      <c r="PW7604" s="242"/>
      <c r="PX7604" s="242"/>
      <c r="PY7604" s="242"/>
      <c r="PZ7604" s="242"/>
      <c r="QA7604" s="242"/>
      <c r="QB7604" s="242"/>
      <c r="QC7604" s="242"/>
      <c r="QD7604" s="242"/>
      <c r="QE7604" s="242"/>
      <c r="QF7604" s="242"/>
      <c r="QG7604" s="242"/>
      <c r="QH7604" s="242"/>
      <c r="QI7604" s="242"/>
      <c r="QJ7604" s="242"/>
      <c r="QK7604" s="242"/>
    </row>
    <row r="7605" spans="439:453">
      <c r="PW7605" s="242"/>
      <c r="PX7605" s="242"/>
      <c r="PY7605" s="242"/>
      <c r="PZ7605" s="242"/>
      <c r="QA7605" s="242"/>
      <c r="QB7605" s="242"/>
      <c r="QC7605" s="242"/>
      <c r="QD7605" s="242"/>
      <c r="QE7605" s="242"/>
      <c r="QF7605" s="242"/>
      <c r="QG7605" s="242"/>
      <c r="QH7605" s="242"/>
      <c r="QI7605" s="242"/>
      <c r="QJ7605" s="242"/>
      <c r="QK7605" s="242"/>
    </row>
    <row r="7606" spans="439:453">
      <c r="PW7606" s="242"/>
      <c r="PX7606" s="242"/>
      <c r="PY7606" s="242"/>
      <c r="PZ7606" s="242"/>
      <c r="QA7606" s="242"/>
      <c r="QB7606" s="242"/>
      <c r="QC7606" s="242"/>
      <c r="QD7606" s="242"/>
      <c r="QE7606" s="242"/>
      <c r="QF7606" s="242"/>
      <c r="QG7606" s="242"/>
      <c r="QH7606" s="242"/>
      <c r="QI7606" s="242"/>
      <c r="QJ7606" s="242"/>
      <c r="QK7606" s="242"/>
    </row>
    <row r="7607" spans="439:453">
      <c r="PW7607" s="242"/>
      <c r="PX7607" s="242"/>
      <c r="PY7607" s="242"/>
      <c r="PZ7607" s="242"/>
      <c r="QA7607" s="242"/>
      <c r="QB7607" s="242"/>
      <c r="QC7607" s="242"/>
      <c r="QD7607" s="242"/>
      <c r="QE7607" s="242"/>
      <c r="QF7607" s="242"/>
      <c r="QG7607" s="242"/>
      <c r="QH7607" s="242"/>
      <c r="QI7607" s="242"/>
      <c r="QJ7607" s="242"/>
      <c r="QK7607" s="242"/>
    </row>
    <row r="7608" spans="439:453">
      <c r="PW7608" s="242"/>
      <c r="PX7608" s="242"/>
      <c r="PY7608" s="242"/>
      <c r="PZ7608" s="242"/>
      <c r="QA7608" s="242"/>
      <c r="QB7608" s="242"/>
      <c r="QC7608" s="242"/>
      <c r="QD7608" s="242"/>
      <c r="QE7608" s="242"/>
      <c r="QF7608" s="242"/>
      <c r="QG7608" s="242"/>
      <c r="QH7608" s="242"/>
      <c r="QI7608" s="242"/>
      <c r="QJ7608" s="242"/>
      <c r="QK7608" s="242"/>
    </row>
    <row r="7609" spans="439:453">
      <c r="PW7609" s="242"/>
      <c r="PX7609" s="242"/>
      <c r="PY7609" s="242"/>
      <c r="PZ7609" s="242"/>
      <c r="QA7609" s="242"/>
      <c r="QB7609" s="242"/>
      <c r="QC7609" s="242"/>
      <c r="QD7609" s="242"/>
      <c r="QE7609" s="242"/>
      <c r="QF7609" s="242"/>
      <c r="QG7609" s="242"/>
      <c r="QH7609" s="242"/>
      <c r="QI7609" s="242"/>
      <c r="QJ7609" s="242"/>
      <c r="QK7609" s="242"/>
    </row>
    <row r="7610" spans="439:453">
      <c r="PW7610" s="242"/>
      <c r="PX7610" s="242"/>
      <c r="PY7610" s="242"/>
      <c r="PZ7610" s="242"/>
      <c r="QA7610" s="242"/>
      <c r="QB7610" s="242"/>
      <c r="QC7610" s="242"/>
      <c r="QD7610" s="242"/>
      <c r="QE7610" s="242"/>
      <c r="QF7610" s="242"/>
      <c r="QG7610" s="242"/>
      <c r="QH7610" s="242"/>
      <c r="QI7610" s="242"/>
      <c r="QJ7610" s="242"/>
      <c r="QK7610" s="242"/>
    </row>
    <row r="7611" spans="439:453">
      <c r="PW7611" s="242"/>
      <c r="PX7611" s="242"/>
      <c r="PY7611" s="242"/>
      <c r="PZ7611" s="242"/>
      <c r="QA7611" s="242"/>
      <c r="QB7611" s="242"/>
      <c r="QC7611" s="242"/>
      <c r="QD7611" s="242"/>
      <c r="QE7611" s="242"/>
      <c r="QF7611" s="242"/>
      <c r="QG7611" s="242"/>
      <c r="QH7611" s="242"/>
      <c r="QI7611" s="242"/>
      <c r="QJ7611" s="242"/>
      <c r="QK7611" s="242"/>
    </row>
    <row r="7612" spans="439:453">
      <c r="PW7612" s="242"/>
      <c r="PX7612" s="242"/>
      <c r="PY7612" s="242"/>
      <c r="PZ7612" s="242"/>
      <c r="QA7612" s="242"/>
      <c r="QB7612" s="242"/>
      <c r="QC7612" s="242"/>
      <c r="QD7612" s="242"/>
      <c r="QE7612" s="242"/>
      <c r="QF7612" s="242"/>
      <c r="QG7612" s="242"/>
      <c r="QH7612" s="242"/>
      <c r="QI7612" s="242"/>
      <c r="QJ7612" s="242"/>
      <c r="QK7612" s="242"/>
    </row>
    <row r="7613" spans="439:453">
      <c r="PW7613" s="242"/>
      <c r="PX7613" s="242"/>
      <c r="PY7613" s="242"/>
      <c r="PZ7613" s="242"/>
      <c r="QA7613" s="242"/>
      <c r="QB7613" s="242"/>
      <c r="QC7613" s="242"/>
      <c r="QD7613" s="242"/>
      <c r="QE7613" s="242"/>
      <c r="QF7613" s="242"/>
      <c r="QG7613" s="242"/>
      <c r="QH7613" s="242"/>
      <c r="QI7613" s="242"/>
      <c r="QJ7613" s="242"/>
      <c r="QK7613" s="242"/>
    </row>
    <row r="7614" spans="439:453">
      <c r="PW7614" s="242"/>
      <c r="PX7614" s="242"/>
      <c r="PY7614" s="242"/>
      <c r="PZ7614" s="242"/>
      <c r="QA7614" s="242"/>
      <c r="QB7614" s="242"/>
      <c r="QC7614" s="242"/>
      <c r="QD7614" s="242"/>
      <c r="QE7614" s="242"/>
      <c r="QF7614" s="242"/>
      <c r="QG7614" s="242"/>
      <c r="QH7614" s="242"/>
      <c r="QI7614" s="242"/>
      <c r="QJ7614" s="242"/>
      <c r="QK7614" s="242"/>
    </row>
    <row r="7615" spans="439:453">
      <c r="PW7615" s="242"/>
      <c r="PX7615" s="242"/>
      <c r="PY7615" s="242"/>
      <c r="PZ7615" s="242"/>
      <c r="QA7615" s="242"/>
      <c r="QB7615" s="242"/>
      <c r="QC7615" s="242"/>
      <c r="QD7615" s="242"/>
      <c r="QE7615" s="242"/>
      <c r="QF7615" s="242"/>
      <c r="QG7615" s="242"/>
      <c r="QH7615" s="242"/>
      <c r="QI7615" s="242"/>
      <c r="QJ7615" s="242"/>
      <c r="QK7615" s="242"/>
    </row>
    <row r="7616" spans="439:453">
      <c r="PW7616" s="242"/>
      <c r="PX7616" s="242"/>
      <c r="PY7616" s="242"/>
      <c r="PZ7616" s="242"/>
      <c r="QA7616" s="242"/>
      <c r="QB7616" s="242"/>
      <c r="QC7616" s="242"/>
      <c r="QD7616" s="242"/>
      <c r="QE7616" s="242"/>
      <c r="QF7616" s="242"/>
      <c r="QG7616" s="242"/>
      <c r="QH7616" s="242"/>
      <c r="QI7616" s="242"/>
      <c r="QJ7616" s="242"/>
      <c r="QK7616" s="242"/>
    </row>
    <row r="7617" spans="439:453">
      <c r="PW7617" s="242"/>
      <c r="PX7617" s="242"/>
      <c r="PY7617" s="242"/>
      <c r="PZ7617" s="242"/>
      <c r="QA7617" s="242"/>
      <c r="QB7617" s="242"/>
      <c r="QC7617" s="242"/>
      <c r="QD7617" s="242"/>
      <c r="QE7617" s="242"/>
      <c r="QF7617" s="242"/>
      <c r="QG7617" s="242"/>
      <c r="QH7617" s="242"/>
      <c r="QI7617" s="242"/>
      <c r="QJ7617" s="242"/>
      <c r="QK7617" s="242"/>
    </row>
    <row r="7618" spans="439:453">
      <c r="PW7618" s="242"/>
      <c r="PX7618" s="242"/>
      <c r="PY7618" s="242"/>
      <c r="PZ7618" s="242"/>
      <c r="QA7618" s="242"/>
      <c r="QB7618" s="242"/>
      <c r="QC7618" s="242"/>
      <c r="QD7618" s="242"/>
      <c r="QE7618" s="242"/>
      <c r="QF7618" s="242"/>
      <c r="QG7618" s="242"/>
      <c r="QH7618" s="242"/>
      <c r="QI7618" s="242"/>
      <c r="QJ7618" s="242"/>
      <c r="QK7618" s="242"/>
    </row>
    <row r="7619" spans="439:453">
      <c r="PW7619" s="242"/>
      <c r="PX7619" s="242"/>
      <c r="PY7619" s="242"/>
      <c r="PZ7619" s="242"/>
      <c r="QA7619" s="242"/>
      <c r="QB7619" s="242"/>
      <c r="QC7619" s="242"/>
      <c r="QD7619" s="242"/>
      <c r="QE7619" s="242"/>
      <c r="QF7619" s="242"/>
      <c r="QG7619" s="242"/>
      <c r="QH7619" s="242"/>
      <c r="QI7619" s="242"/>
      <c r="QJ7619" s="242"/>
      <c r="QK7619" s="242"/>
    </row>
    <row r="7620" spans="439:453">
      <c r="PW7620" s="242"/>
      <c r="PX7620" s="242"/>
      <c r="PY7620" s="242"/>
      <c r="PZ7620" s="242"/>
      <c r="QA7620" s="242"/>
      <c r="QB7620" s="242"/>
      <c r="QC7620" s="242"/>
      <c r="QD7620" s="242"/>
      <c r="QE7620" s="242"/>
      <c r="QF7620" s="242"/>
      <c r="QG7620" s="242"/>
      <c r="QH7620" s="242"/>
      <c r="QI7620" s="242"/>
      <c r="QJ7620" s="242"/>
      <c r="QK7620" s="242"/>
    </row>
    <row r="7621" spans="439:453">
      <c r="PW7621" s="242"/>
      <c r="PX7621" s="242"/>
      <c r="PY7621" s="242"/>
      <c r="PZ7621" s="242"/>
      <c r="QA7621" s="242"/>
      <c r="QB7621" s="242"/>
      <c r="QC7621" s="242"/>
      <c r="QD7621" s="242"/>
      <c r="QE7621" s="242"/>
      <c r="QF7621" s="242"/>
      <c r="QG7621" s="242"/>
      <c r="QH7621" s="242"/>
      <c r="QI7621" s="242"/>
      <c r="QJ7621" s="242"/>
      <c r="QK7621" s="242"/>
    </row>
    <row r="7622" spans="439:453">
      <c r="PW7622" s="242"/>
      <c r="PX7622" s="242"/>
      <c r="PY7622" s="242"/>
      <c r="PZ7622" s="242"/>
      <c r="QA7622" s="242"/>
      <c r="QB7622" s="242"/>
      <c r="QC7622" s="242"/>
      <c r="QD7622" s="242"/>
      <c r="QE7622" s="242"/>
      <c r="QF7622" s="242"/>
      <c r="QG7622" s="242"/>
      <c r="QH7622" s="242"/>
      <c r="QI7622" s="242"/>
      <c r="QJ7622" s="242"/>
      <c r="QK7622" s="242"/>
    </row>
    <row r="7623" spans="439:453">
      <c r="PW7623" s="242"/>
      <c r="PX7623" s="242"/>
      <c r="PY7623" s="242"/>
      <c r="PZ7623" s="242"/>
      <c r="QA7623" s="242"/>
      <c r="QB7623" s="242"/>
      <c r="QC7623" s="242"/>
      <c r="QD7623" s="242"/>
      <c r="QE7623" s="242"/>
      <c r="QF7623" s="242"/>
      <c r="QG7623" s="242"/>
      <c r="QH7623" s="242"/>
      <c r="QI7623" s="242"/>
      <c r="QJ7623" s="242"/>
      <c r="QK7623" s="242"/>
    </row>
    <row r="7624" spans="439:453">
      <c r="PW7624" s="242"/>
      <c r="PX7624" s="242"/>
      <c r="PY7624" s="242"/>
      <c r="PZ7624" s="242"/>
      <c r="QA7624" s="242"/>
      <c r="QB7624" s="242"/>
      <c r="QC7624" s="242"/>
      <c r="QD7624" s="242"/>
      <c r="QE7624" s="242"/>
      <c r="QF7624" s="242"/>
      <c r="QG7624" s="242"/>
      <c r="QH7624" s="242"/>
      <c r="QI7624" s="242"/>
      <c r="QJ7624" s="242"/>
      <c r="QK7624" s="242"/>
    </row>
    <row r="7625" spans="439:453">
      <c r="PW7625" s="242"/>
      <c r="PX7625" s="242"/>
      <c r="PY7625" s="242"/>
      <c r="PZ7625" s="242"/>
      <c r="QA7625" s="242"/>
      <c r="QB7625" s="242"/>
      <c r="QC7625" s="242"/>
      <c r="QD7625" s="242"/>
      <c r="QE7625" s="242"/>
      <c r="QF7625" s="242"/>
      <c r="QG7625" s="242"/>
      <c r="QH7625" s="242"/>
      <c r="QI7625" s="242"/>
      <c r="QJ7625" s="242"/>
      <c r="QK7625" s="242"/>
    </row>
    <row r="7626" spans="439:453">
      <c r="PW7626" s="242"/>
      <c r="PX7626" s="242"/>
      <c r="PY7626" s="242"/>
      <c r="PZ7626" s="242"/>
      <c r="QA7626" s="242"/>
      <c r="QB7626" s="242"/>
      <c r="QC7626" s="242"/>
      <c r="QD7626" s="242"/>
      <c r="QE7626" s="242"/>
      <c r="QF7626" s="242"/>
      <c r="QG7626" s="242"/>
      <c r="QH7626" s="242"/>
      <c r="QI7626" s="242"/>
      <c r="QJ7626" s="242"/>
      <c r="QK7626" s="242"/>
    </row>
    <row r="7627" spans="439:453">
      <c r="PW7627" s="242"/>
      <c r="PX7627" s="242"/>
      <c r="PY7627" s="242"/>
      <c r="PZ7627" s="242"/>
      <c r="QA7627" s="242"/>
      <c r="QB7627" s="242"/>
      <c r="QC7627" s="242"/>
      <c r="QD7627" s="242"/>
      <c r="QE7627" s="242"/>
      <c r="QF7627" s="242"/>
      <c r="QG7627" s="242"/>
      <c r="QH7627" s="242"/>
      <c r="QI7627" s="242"/>
      <c r="QJ7627" s="242"/>
      <c r="QK7627" s="242"/>
    </row>
    <row r="7628" spans="439:453">
      <c r="PW7628" s="242"/>
      <c r="PX7628" s="242"/>
      <c r="PY7628" s="242"/>
      <c r="PZ7628" s="242"/>
      <c r="QA7628" s="242"/>
      <c r="QB7628" s="242"/>
      <c r="QC7628" s="242"/>
      <c r="QD7628" s="242"/>
      <c r="QE7628" s="242"/>
      <c r="QF7628" s="242"/>
      <c r="QG7628" s="242"/>
      <c r="QH7628" s="242"/>
      <c r="QI7628" s="242"/>
      <c r="QJ7628" s="242"/>
      <c r="QK7628" s="242"/>
    </row>
    <row r="7629" spans="439:453">
      <c r="PW7629" s="242"/>
      <c r="PX7629" s="242"/>
      <c r="PY7629" s="242"/>
      <c r="PZ7629" s="242"/>
      <c r="QA7629" s="242"/>
      <c r="QB7629" s="242"/>
      <c r="QC7629" s="242"/>
      <c r="QD7629" s="242"/>
      <c r="QE7629" s="242"/>
      <c r="QF7629" s="242"/>
      <c r="QG7629" s="242"/>
      <c r="QH7629" s="242"/>
      <c r="QI7629" s="242"/>
      <c r="QJ7629" s="242"/>
      <c r="QK7629" s="242"/>
    </row>
    <row r="7630" spans="439:453">
      <c r="PW7630" s="242"/>
      <c r="PX7630" s="242"/>
      <c r="PY7630" s="242"/>
      <c r="PZ7630" s="242"/>
      <c r="QA7630" s="242"/>
      <c r="QB7630" s="242"/>
      <c r="QC7630" s="242"/>
      <c r="QD7630" s="242"/>
      <c r="QE7630" s="242"/>
      <c r="QF7630" s="242"/>
      <c r="QG7630" s="242"/>
      <c r="QH7630" s="242"/>
      <c r="QI7630" s="242"/>
      <c r="QJ7630" s="242"/>
      <c r="QK7630" s="242"/>
    </row>
    <row r="7631" spans="439:453">
      <c r="PW7631" s="242"/>
      <c r="PX7631" s="242"/>
      <c r="PY7631" s="242"/>
      <c r="PZ7631" s="242"/>
      <c r="QA7631" s="242"/>
      <c r="QB7631" s="242"/>
      <c r="QC7631" s="242"/>
      <c r="QD7631" s="242"/>
      <c r="QE7631" s="242"/>
      <c r="QF7631" s="242"/>
      <c r="QG7631" s="242"/>
      <c r="QH7631" s="242"/>
      <c r="QI7631" s="242"/>
      <c r="QJ7631" s="242"/>
      <c r="QK7631" s="242"/>
    </row>
    <row r="7632" spans="439:453">
      <c r="PW7632" s="242"/>
      <c r="PX7632" s="242"/>
      <c r="PY7632" s="242"/>
      <c r="PZ7632" s="242"/>
      <c r="QA7632" s="242"/>
      <c r="QB7632" s="242"/>
      <c r="QC7632" s="242"/>
      <c r="QD7632" s="242"/>
      <c r="QE7632" s="242"/>
      <c r="QF7632" s="242"/>
      <c r="QG7632" s="242"/>
      <c r="QH7632" s="242"/>
      <c r="QI7632" s="242"/>
      <c r="QJ7632" s="242"/>
      <c r="QK7632" s="242"/>
    </row>
    <row r="7633" spans="439:453">
      <c r="PW7633" s="242"/>
      <c r="PX7633" s="242"/>
      <c r="PY7633" s="242"/>
      <c r="PZ7633" s="242"/>
      <c r="QA7633" s="242"/>
      <c r="QB7633" s="242"/>
      <c r="QC7633" s="242"/>
      <c r="QD7633" s="242"/>
      <c r="QE7633" s="242"/>
      <c r="QF7633" s="242"/>
      <c r="QG7633" s="242"/>
      <c r="QH7633" s="242"/>
      <c r="QI7633" s="242"/>
      <c r="QJ7633" s="242"/>
      <c r="QK7633" s="242"/>
    </row>
    <row r="7634" spans="439:453">
      <c r="PW7634" s="242"/>
      <c r="PX7634" s="242"/>
      <c r="PY7634" s="242"/>
      <c r="PZ7634" s="242"/>
      <c r="QA7634" s="242"/>
      <c r="QB7634" s="242"/>
      <c r="QC7634" s="242"/>
      <c r="QD7634" s="242"/>
      <c r="QE7634" s="242"/>
      <c r="QF7634" s="242"/>
      <c r="QG7634" s="242"/>
      <c r="QH7634" s="242"/>
      <c r="QI7634" s="242"/>
      <c r="QJ7634" s="242"/>
      <c r="QK7634" s="242"/>
    </row>
    <row r="7635" spans="439:453">
      <c r="PW7635" s="242"/>
      <c r="PX7635" s="242"/>
      <c r="PY7635" s="242"/>
      <c r="PZ7635" s="242"/>
      <c r="QA7635" s="242"/>
      <c r="QB7635" s="242"/>
      <c r="QC7635" s="242"/>
      <c r="QD7635" s="242"/>
      <c r="QE7635" s="242"/>
      <c r="QF7635" s="242"/>
      <c r="QG7635" s="242"/>
      <c r="QH7635" s="242"/>
      <c r="QI7635" s="242"/>
      <c r="QJ7635" s="242"/>
      <c r="QK7635" s="242"/>
    </row>
    <row r="7636" spans="439:453">
      <c r="PW7636" s="242"/>
      <c r="PX7636" s="242"/>
      <c r="PY7636" s="242"/>
      <c r="PZ7636" s="242"/>
      <c r="QA7636" s="242"/>
      <c r="QB7636" s="242"/>
      <c r="QC7636" s="242"/>
      <c r="QD7636" s="242"/>
      <c r="QE7636" s="242"/>
      <c r="QF7636" s="242"/>
      <c r="QG7636" s="242"/>
      <c r="QH7636" s="242"/>
      <c r="QI7636" s="242"/>
      <c r="QJ7636" s="242"/>
      <c r="QK7636" s="242"/>
    </row>
    <row r="7637" spans="439:453">
      <c r="PW7637" s="242"/>
      <c r="PX7637" s="242"/>
      <c r="PY7637" s="242"/>
      <c r="PZ7637" s="242"/>
      <c r="QA7637" s="242"/>
      <c r="QB7637" s="242"/>
      <c r="QC7637" s="242"/>
      <c r="QD7637" s="242"/>
      <c r="QE7637" s="242"/>
      <c r="QF7637" s="242"/>
      <c r="QG7637" s="242"/>
      <c r="QH7637" s="242"/>
      <c r="QI7637" s="242"/>
      <c r="QJ7637" s="242"/>
      <c r="QK7637" s="242"/>
    </row>
    <row r="7638" spans="439:453">
      <c r="PW7638" s="242"/>
      <c r="PX7638" s="242"/>
      <c r="PY7638" s="242"/>
      <c r="PZ7638" s="242"/>
      <c r="QA7638" s="242"/>
      <c r="QB7638" s="242"/>
      <c r="QC7638" s="242"/>
      <c r="QD7638" s="242"/>
      <c r="QE7638" s="242"/>
      <c r="QF7638" s="242"/>
      <c r="QG7638" s="242"/>
      <c r="QH7638" s="242"/>
      <c r="QI7638" s="242"/>
      <c r="QJ7638" s="242"/>
      <c r="QK7638" s="242"/>
    </row>
    <row r="7639" spans="439:453">
      <c r="PW7639" s="242"/>
      <c r="PX7639" s="242"/>
      <c r="PY7639" s="242"/>
      <c r="PZ7639" s="242"/>
      <c r="QA7639" s="242"/>
      <c r="QB7639" s="242"/>
      <c r="QC7639" s="242"/>
      <c r="QD7639" s="242"/>
      <c r="QE7639" s="242"/>
      <c r="QF7639" s="242"/>
      <c r="QG7639" s="242"/>
      <c r="QH7639" s="242"/>
      <c r="QI7639" s="242"/>
      <c r="QJ7639" s="242"/>
      <c r="QK7639" s="242"/>
    </row>
    <row r="7640" spans="439:453">
      <c r="PW7640" s="242"/>
      <c r="PX7640" s="242"/>
      <c r="PY7640" s="242"/>
      <c r="PZ7640" s="242"/>
      <c r="QA7640" s="242"/>
      <c r="QB7640" s="242"/>
      <c r="QC7640" s="242"/>
      <c r="QD7640" s="242"/>
      <c r="QE7640" s="242"/>
      <c r="QF7640" s="242"/>
      <c r="QG7640" s="242"/>
      <c r="QH7640" s="242"/>
      <c r="QI7640" s="242"/>
      <c r="QJ7640" s="242"/>
      <c r="QK7640" s="242"/>
    </row>
    <row r="7641" spans="439:453">
      <c r="PW7641" s="242"/>
      <c r="PX7641" s="242"/>
      <c r="PY7641" s="242"/>
      <c r="PZ7641" s="242"/>
      <c r="QA7641" s="242"/>
      <c r="QB7641" s="242"/>
      <c r="QC7641" s="242"/>
      <c r="QD7641" s="242"/>
      <c r="QE7641" s="242"/>
      <c r="QF7641" s="242"/>
      <c r="QG7641" s="242"/>
      <c r="QH7641" s="242"/>
      <c r="QI7641" s="242"/>
      <c r="QJ7641" s="242"/>
      <c r="QK7641" s="242"/>
    </row>
    <row r="7642" spans="439:453">
      <c r="PW7642" s="242"/>
      <c r="PX7642" s="242"/>
      <c r="PY7642" s="242"/>
      <c r="PZ7642" s="242"/>
      <c r="QA7642" s="242"/>
      <c r="QB7642" s="242"/>
      <c r="QC7642" s="242"/>
      <c r="QD7642" s="242"/>
      <c r="QE7642" s="242"/>
      <c r="QF7642" s="242"/>
      <c r="QG7642" s="242"/>
      <c r="QH7642" s="242"/>
      <c r="QI7642" s="242"/>
      <c r="QJ7642" s="242"/>
      <c r="QK7642" s="242"/>
    </row>
    <row r="7643" spans="439:453">
      <c r="PW7643" s="242"/>
      <c r="PX7643" s="242"/>
      <c r="PY7643" s="242"/>
      <c r="PZ7643" s="242"/>
      <c r="QA7643" s="242"/>
      <c r="QB7643" s="242"/>
      <c r="QC7643" s="242"/>
      <c r="QD7643" s="242"/>
      <c r="QE7643" s="242"/>
      <c r="QF7643" s="242"/>
      <c r="QG7643" s="242"/>
      <c r="QH7643" s="242"/>
      <c r="QI7643" s="242"/>
      <c r="QJ7643" s="242"/>
      <c r="QK7643" s="242"/>
    </row>
    <row r="7644" spans="439:453">
      <c r="PW7644" s="242"/>
      <c r="PX7644" s="242"/>
      <c r="PY7644" s="242"/>
      <c r="PZ7644" s="242"/>
      <c r="QA7644" s="242"/>
      <c r="QB7644" s="242"/>
      <c r="QC7644" s="242"/>
      <c r="QD7644" s="242"/>
      <c r="QE7644" s="242"/>
      <c r="QF7644" s="242"/>
      <c r="QG7644" s="242"/>
      <c r="QH7644" s="242"/>
      <c r="QI7644" s="242"/>
      <c r="QJ7644" s="242"/>
      <c r="QK7644" s="242"/>
    </row>
    <row r="7645" spans="439:453">
      <c r="PW7645" s="242"/>
      <c r="PX7645" s="242"/>
      <c r="PY7645" s="242"/>
      <c r="PZ7645" s="242"/>
      <c r="QA7645" s="242"/>
      <c r="QB7645" s="242"/>
      <c r="QC7645" s="242"/>
      <c r="QD7645" s="242"/>
      <c r="QE7645" s="242"/>
      <c r="QF7645" s="242"/>
      <c r="QG7645" s="242"/>
      <c r="QH7645" s="242"/>
      <c r="QI7645" s="242"/>
      <c r="QJ7645" s="242"/>
      <c r="QK7645" s="242"/>
    </row>
    <row r="7646" spans="439:453">
      <c r="PW7646" s="242"/>
      <c r="PX7646" s="242"/>
      <c r="PY7646" s="242"/>
      <c r="PZ7646" s="242"/>
      <c r="QA7646" s="242"/>
      <c r="QB7646" s="242"/>
      <c r="QC7646" s="242"/>
      <c r="QD7646" s="242"/>
      <c r="QE7646" s="242"/>
      <c r="QF7646" s="242"/>
      <c r="QG7646" s="242"/>
      <c r="QH7646" s="242"/>
      <c r="QI7646" s="242"/>
      <c r="QJ7646" s="242"/>
      <c r="QK7646" s="242"/>
    </row>
    <row r="7647" spans="439:453">
      <c r="PW7647" s="242"/>
      <c r="PX7647" s="242"/>
      <c r="PY7647" s="242"/>
      <c r="PZ7647" s="242"/>
      <c r="QA7647" s="242"/>
      <c r="QB7647" s="242"/>
      <c r="QC7647" s="242"/>
      <c r="QD7647" s="242"/>
      <c r="QE7647" s="242"/>
      <c r="QF7647" s="242"/>
      <c r="QG7647" s="242"/>
      <c r="QH7647" s="242"/>
      <c r="QI7647" s="242"/>
      <c r="QJ7647" s="242"/>
      <c r="QK7647" s="242"/>
    </row>
    <row r="7648" spans="439:453">
      <c r="PW7648" s="242"/>
      <c r="PX7648" s="242"/>
      <c r="PY7648" s="242"/>
      <c r="PZ7648" s="242"/>
      <c r="QA7648" s="242"/>
      <c r="QB7648" s="242"/>
      <c r="QC7648" s="242"/>
      <c r="QD7648" s="242"/>
      <c r="QE7648" s="242"/>
      <c r="QF7648" s="242"/>
      <c r="QG7648" s="242"/>
      <c r="QH7648" s="242"/>
      <c r="QI7648" s="242"/>
      <c r="QJ7648" s="242"/>
      <c r="QK7648" s="242"/>
    </row>
    <row r="7649" spans="439:453">
      <c r="PW7649" s="242"/>
      <c r="PX7649" s="242"/>
      <c r="PY7649" s="242"/>
      <c r="PZ7649" s="242"/>
      <c r="QA7649" s="242"/>
      <c r="QB7649" s="242"/>
      <c r="QC7649" s="242"/>
      <c r="QD7649" s="242"/>
      <c r="QE7649" s="242"/>
      <c r="QF7649" s="242"/>
      <c r="QG7649" s="242"/>
      <c r="QH7649" s="242"/>
      <c r="QI7649" s="242"/>
      <c r="QJ7649" s="242"/>
      <c r="QK7649" s="242"/>
    </row>
    <row r="7650" spans="439:453">
      <c r="PW7650" s="242"/>
      <c r="PX7650" s="242"/>
      <c r="PY7650" s="242"/>
      <c r="PZ7650" s="242"/>
      <c r="QA7650" s="242"/>
      <c r="QB7650" s="242"/>
      <c r="QC7650" s="242"/>
      <c r="QD7650" s="242"/>
      <c r="QE7650" s="242"/>
      <c r="QF7650" s="242"/>
      <c r="QG7650" s="242"/>
      <c r="QH7650" s="242"/>
      <c r="QI7650" s="242"/>
      <c r="QJ7650" s="242"/>
      <c r="QK7650" s="242"/>
    </row>
    <row r="7651" spans="439:453">
      <c r="PW7651" s="242"/>
      <c r="PX7651" s="242"/>
      <c r="PY7651" s="242"/>
      <c r="PZ7651" s="242"/>
      <c r="QA7651" s="242"/>
      <c r="QB7651" s="242"/>
      <c r="QC7651" s="242"/>
      <c r="QD7651" s="242"/>
      <c r="QE7651" s="242"/>
      <c r="QF7651" s="242"/>
      <c r="QG7651" s="242"/>
      <c r="QH7651" s="242"/>
      <c r="QI7651" s="242"/>
      <c r="QJ7651" s="242"/>
      <c r="QK7651" s="242"/>
    </row>
    <row r="7652" spans="439:453">
      <c r="PW7652" s="242"/>
      <c r="PX7652" s="242"/>
      <c r="PY7652" s="242"/>
      <c r="PZ7652" s="242"/>
      <c r="QA7652" s="242"/>
      <c r="QB7652" s="242"/>
      <c r="QC7652" s="242"/>
      <c r="QD7652" s="242"/>
      <c r="QE7652" s="242"/>
      <c r="QF7652" s="242"/>
      <c r="QG7652" s="242"/>
      <c r="QH7652" s="242"/>
      <c r="QI7652" s="242"/>
      <c r="QJ7652" s="242"/>
      <c r="QK7652" s="242"/>
    </row>
    <row r="7653" spans="439:453">
      <c r="PW7653" s="242"/>
      <c r="PX7653" s="242"/>
      <c r="PY7653" s="242"/>
      <c r="PZ7653" s="242"/>
      <c r="QA7653" s="242"/>
      <c r="QB7653" s="242"/>
      <c r="QC7653" s="242"/>
      <c r="QD7653" s="242"/>
      <c r="QE7653" s="242"/>
      <c r="QF7653" s="242"/>
      <c r="QG7653" s="242"/>
      <c r="QH7653" s="242"/>
      <c r="QI7653" s="242"/>
      <c r="QJ7653" s="242"/>
      <c r="QK7653" s="242"/>
    </row>
    <row r="7654" spans="439:453">
      <c r="PW7654" s="242"/>
      <c r="PX7654" s="242"/>
      <c r="PY7654" s="242"/>
      <c r="PZ7654" s="242"/>
      <c r="QA7654" s="242"/>
      <c r="QB7654" s="242"/>
      <c r="QC7654" s="242"/>
      <c r="QD7654" s="242"/>
      <c r="QE7654" s="242"/>
      <c r="QF7654" s="242"/>
      <c r="QG7654" s="242"/>
      <c r="QH7654" s="242"/>
      <c r="QI7654" s="242"/>
      <c r="QJ7654" s="242"/>
      <c r="QK7654" s="242"/>
    </row>
    <row r="7655" spans="439:453">
      <c r="PW7655" s="242"/>
      <c r="PX7655" s="242"/>
      <c r="PY7655" s="242"/>
      <c r="PZ7655" s="242"/>
      <c r="QA7655" s="242"/>
      <c r="QB7655" s="242"/>
      <c r="QC7655" s="242"/>
      <c r="QD7655" s="242"/>
      <c r="QE7655" s="242"/>
      <c r="QF7655" s="242"/>
      <c r="QG7655" s="242"/>
      <c r="QH7655" s="242"/>
      <c r="QI7655" s="242"/>
      <c r="QJ7655" s="242"/>
      <c r="QK7655" s="242"/>
    </row>
    <row r="7656" spans="439:453">
      <c r="PW7656" s="242"/>
      <c r="PX7656" s="242"/>
      <c r="PY7656" s="242"/>
      <c r="PZ7656" s="242"/>
      <c r="QA7656" s="242"/>
      <c r="QB7656" s="242"/>
      <c r="QC7656" s="242"/>
      <c r="QD7656" s="242"/>
      <c r="QE7656" s="242"/>
      <c r="QF7656" s="242"/>
      <c r="QG7656" s="242"/>
      <c r="QH7656" s="242"/>
      <c r="QI7656" s="242"/>
      <c r="QJ7656" s="242"/>
      <c r="QK7656" s="242"/>
    </row>
    <row r="7657" spans="439:453">
      <c r="PW7657" s="242"/>
      <c r="PX7657" s="242"/>
      <c r="PY7657" s="242"/>
      <c r="PZ7657" s="242"/>
      <c r="QA7657" s="242"/>
      <c r="QB7657" s="242"/>
      <c r="QC7657" s="242"/>
      <c r="QD7657" s="242"/>
      <c r="QE7657" s="242"/>
      <c r="QF7657" s="242"/>
      <c r="QG7657" s="242"/>
      <c r="QH7657" s="242"/>
      <c r="QI7657" s="242"/>
      <c r="QJ7657" s="242"/>
      <c r="QK7657" s="242"/>
    </row>
    <row r="7658" spans="439:453">
      <c r="PW7658" s="242"/>
      <c r="PX7658" s="242"/>
      <c r="PY7658" s="242"/>
      <c r="PZ7658" s="242"/>
      <c r="QA7658" s="242"/>
      <c r="QB7658" s="242"/>
      <c r="QC7658" s="242"/>
      <c r="QD7658" s="242"/>
      <c r="QE7658" s="242"/>
      <c r="QF7658" s="242"/>
      <c r="QG7658" s="242"/>
      <c r="QH7658" s="242"/>
      <c r="QI7658" s="242"/>
      <c r="QJ7658" s="242"/>
      <c r="QK7658" s="242"/>
    </row>
    <row r="7659" spans="439:453">
      <c r="PW7659" s="242"/>
      <c r="PX7659" s="242"/>
      <c r="PY7659" s="242"/>
      <c r="PZ7659" s="242"/>
      <c r="QA7659" s="242"/>
      <c r="QB7659" s="242"/>
      <c r="QC7659" s="242"/>
      <c r="QD7659" s="242"/>
      <c r="QE7659" s="242"/>
      <c r="QF7659" s="242"/>
      <c r="QG7659" s="242"/>
      <c r="QH7659" s="242"/>
      <c r="QI7659" s="242"/>
      <c r="QJ7659" s="242"/>
      <c r="QK7659" s="242"/>
    </row>
    <row r="7660" spans="439:453">
      <c r="PW7660" s="242"/>
      <c r="PX7660" s="242"/>
      <c r="PY7660" s="242"/>
      <c r="PZ7660" s="242"/>
      <c r="QA7660" s="242"/>
      <c r="QB7660" s="242"/>
      <c r="QC7660" s="242"/>
      <c r="QD7660" s="242"/>
      <c r="QE7660" s="242"/>
      <c r="QF7660" s="242"/>
      <c r="QG7660" s="242"/>
      <c r="QH7660" s="242"/>
      <c r="QI7660" s="242"/>
      <c r="QJ7660" s="242"/>
      <c r="QK7660" s="242"/>
    </row>
    <row r="7661" spans="439:453">
      <c r="PW7661" s="242"/>
      <c r="PX7661" s="242"/>
      <c r="PY7661" s="242"/>
      <c r="PZ7661" s="242"/>
      <c r="QA7661" s="242"/>
      <c r="QB7661" s="242"/>
      <c r="QC7661" s="242"/>
      <c r="QD7661" s="242"/>
      <c r="QE7661" s="242"/>
      <c r="QF7661" s="242"/>
      <c r="QG7661" s="242"/>
      <c r="QH7661" s="242"/>
      <c r="QI7661" s="242"/>
      <c r="QJ7661" s="242"/>
      <c r="QK7661" s="242"/>
    </row>
    <row r="7662" spans="439:453">
      <c r="PW7662" s="242"/>
      <c r="PX7662" s="242"/>
      <c r="PY7662" s="242"/>
      <c r="PZ7662" s="242"/>
      <c r="QA7662" s="242"/>
      <c r="QB7662" s="242"/>
      <c r="QC7662" s="242"/>
      <c r="QD7662" s="242"/>
      <c r="QE7662" s="242"/>
      <c r="QF7662" s="242"/>
      <c r="QG7662" s="242"/>
      <c r="QH7662" s="242"/>
      <c r="QI7662" s="242"/>
      <c r="QJ7662" s="242"/>
      <c r="QK7662" s="242"/>
    </row>
    <row r="7663" spans="439:453">
      <c r="PW7663" s="242"/>
      <c r="PX7663" s="242"/>
      <c r="PY7663" s="242"/>
      <c r="PZ7663" s="242"/>
      <c r="QA7663" s="242"/>
      <c r="QB7663" s="242"/>
      <c r="QC7663" s="242"/>
      <c r="QD7663" s="242"/>
      <c r="QE7663" s="242"/>
      <c r="QF7663" s="242"/>
      <c r="QG7663" s="242"/>
      <c r="QH7663" s="242"/>
      <c r="QI7663" s="242"/>
      <c r="QJ7663" s="242"/>
      <c r="QK7663" s="242"/>
    </row>
    <row r="7664" spans="439:453">
      <c r="PW7664" s="242"/>
      <c r="PX7664" s="242"/>
      <c r="PY7664" s="242"/>
      <c r="PZ7664" s="242"/>
      <c r="QA7664" s="242"/>
      <c r="QB7664" s="242"/>
      <c r="QC7664" s="242"/>
      <c r="QD7664" s="242"/>
      <c r="QE7664" s="242"/>
      <c r="QF7664" s="242"/>
      <c r="QG7664" s="242"/>
      <c r="QH7664" s="242"/>
      <c r="QI7664" s="242"/>
      <c r="QJ7664" s="242"/>
      <c r="QK7664" s="242"/>
    </row>
    <row r="7665" spans="439:453">
      <c r="PW7665" s="242"/>
      <c r="PX7665" s="242"/>
      <c r="PY7665" s="242"/>
      <c r="PZ7665" s="242"/>
      <c r="QA7665" s="242"/>
      <c r="QB7665" s="242"/>
      <c r="QC7665" s="242"/>
      <c r="QD7665" s="242"/>
      <c r="QE7665" s="242"/>
      <c r="QF7665" s="242"/>
      <c r="QG7665" s="242"/>
      <c r="QH7665" s="242"/>
      <c r="QI7665" s="242"/>
      <c r="QJ7665" s="242"/>
      <c r="QK7665" s="242"/>
    </row>
    <row r="7666" spans="439:453">
      <c r="PW7666" s="242"/>
      <c r="PX7666" s="242"/>
      <c r="PY7666" s="242"/>
      <c r="PZ7666" s="242"/>
      <c r="QA7666" s="242"/>
      <c r="QB7666" s="242"/>
      <c r="QC7666" s="242"/>
      <c r="QD7666" s="242"/>
      <c r="QE7666" s="242"/>
      <c r="QF7666" s="242"/>
      <c r="QG7666" s="242"/>
      <c r="QH7666" s="242"/>
      <c r="QI7666" s="242"/>
      <c r="QJ7666" s="242"/>
      <c r="QK7666" s="242"/>
    </row>
    <row r="7667" spans="439:453">
      <c r="PW7667" s="242"/>
      <c r="PX7667" s="242"/>
      <c r="PY7667" s="242"/>
      <c r="PZ7667" s="242"/>
      <c r="QA7667" s="242"/>
      <c r="QB7667" s="242"/>
      <c r="QC7667" s="242"/>
      <c r="QD7667" s="242"/>
      <c r="QE7667" s="242"/>
      <c r="QF7667" s="242"/>
      <c r="QG7667" s="242"/>
      <c r="QH7667" s="242"/>
      <c r="QI7667" s="242"/>
      <c r="QJ7667" s="242"/>
      <c r="QK7667" s="242"/>
    </row>
    <row r="7668" spans="439:453">
      <c r="PW7668" s="242"/>
      <c r="PX7668" s="242"/>
      <c r="PY7668" s="242"/>
      <c r="PZ7668" s="242"/>
      <c r="QA7668" s="242"/>
      <c r="QB7668" s="242"/>
      <c r="QC7668" s="242"/>
      <c r="QD7668" s="242"/>
      <c r="QE7668" s="242"/>
      <c r="QF7668" s="242"/>
      <c r="QG7668" s="242"/>
      <c r="QH7668" s="242"/>
      <c r="QI7668" s="242"/>
      <c r="QJ7668" s="242"/>
      <c r="QK7668" s="242"/>
    </row>
    <row r="7669" spans="439:453">
      <c r="PW7669" s="242"/>
      <c r="PX7669" s="242"/>
      <c r="PY7669" s="242"/>
      <c r="PZ7669" s="242"/>
      <c r="QA7669" s="242"/>
      <c r="QB7669" s="242"/>
      <c r="QC7669" s="242"/>
      <c r="QD7669" s="242"/>
      <c r="QE7669" s="242"/>
      <c r="QF7669" s="242"/>
      <c r="QG7669" s="242"/>
      <c r="QH7669" s="242"/>
      <c r="QI7669" s="242"/>
      <c r="QJ7669" s="242"/>
      <c r="QK7669" s="242"/>
    </row>
    <row r="7670" spans="439:453">
      <c r="PW7670" s="242"/>
      <c r="PX7670" s="242"/>
      <c r="PY7670" s="242"/>
      <c r="PZ7670" s="242"/>
      <c r="QA7670" s="242"/>
      <c r="QB7670" s="242"/>
      <c r="QC7670" s="242"/>
      <c r="QD7670" s="242"/>
      <c r="QE7670" s="242"/>
      <c r="QF7670" s="242"/>
      <c r="QG7670" s="242"/>
      <c r="QH7670" s="242"/>
      <c r="QI7670" s="242"/>
      <c r="QJ7670" s="242"/>
      <c r="QK7670" s="242"/>
    </row>
    <row r="7671" spans="439:453">
      <c r="PW7671" s="242"/>
      <c r="PX7671" s="242"/>
      <c r="PY7671" s="242"/>
      <c r="PZ7671" s="242"/>
      <c r="QA7671" s="242"/>
      <c r="QB7671" s="242"/>
      <c r="QC7671" s="242"/>
      <c r="QD7671" s="242"/>
      <c r="QE7671" s="242"/>
      <c r="QF7671" s="242"/>
      <c r="QG7671" s="242"/>
      <c r="QH7671" s="242"/>
      <c r="QI7671" s="242"/>
      <c r="QJ7671" s="242"/>
      <c r="QK7671" s="242"/>
    </row>
    <row r="7672" spans="439:453">
      <c r="PW7672" s="242"/>
      <c r="PX7672" s="242"/>
      <c r="PY7672" s="242"/>
      <c r="PZ7672" s="242"/>
      <c r="QA7672" s="242"/>
      <c r="QB7672" s="242"/>
      <c r="QC7672" s="242"/>
      <c r="QD7672" s="242"/>
      <c r="QE7672" s="242"/>
      <c r="QF7672" s="242"/>
      <c r="QG7672" s="242"/>
      <c r="QH7672" s="242"/>
      <c r="QI7672" s="242"/>
      <c r="QJ7672" s="242"/>
      <c r="QK7672" s="242"/>
    </row>
    <row r="7673" spans="439:453">
      <c r="PW7673" s="242"/>
      <c r="PX7673" s="242"/>
      <c r="PY7673" s="242"/>
      <c r="PZ7673" s="242"/>
      <c r="QA7673" s="242"/>
      <c r="QB7673" s="242"/>
      <c r="QC7673" s="242"/>
      <c r="QD7673" s="242"/>
      <c r="QE7673" s="242"/>
      <c r="QF7673" s="242"/>
      <c r="QG7673" s="242"/>
      <c r="QH7673" s="242"/>
      <c r="QI7673" s="242"/>
      <c r="QJ7673" s="242"/>
      <c r="QK7673" s="242"/>
    </row>
    <row r="7674" spans="439:453">
      <c r="PW7674" s="242"/>
      <c r="PX7674" s="242"/>
      <c r="PY7674" s="242"/>
      <c r="PZ7674" s="242"/>
      <c r="QA7674" s="242"/>
      <c r="QB7674" s="242"/>
      <c r="QC7674" s="242"/>
      <c r="QD7674" s="242"/>
      <c r="QE7674" s="242"/>
      <c r="QF7674" s="242"/>
      <c r="QG7674" s="242"/>
      <c r="QH7674" s="242"/>
      <c r="QI7674" s="242"/>
      <c r="QJ7674" s="242"/>
      <c r="QK7674" s="242"/>
    </row>
    <row r="7675" spans="439:453">
      <c r="PW7675" s="242"/>
      <c r="PX7675" s="242"/>
      <c r="PY7675" s="242"/>
      <c r="PZ7675" s="242"/>
      <c r="QA7675" s="242"/>
      <c r="QB7675" s="242"/>
      <c r="QC7675" s="242"/>
      <c r="QD7675" s="242"/>
      <c r="QE7675" s="242"/>
      <c r="QF7675" s="242"/>
      <c r="QG7675" s="242"/>
      <c r="QH7675" s="242"/>
      <c r="QI7675" s="242"/>
      <c r="QJ7675" s="242"/>
      <c r="QK7675" s="242"/>
    </row>
    <row r="7676" spans="439:453">
      <c r="PW7676" s="242"/>
      <c r="PX7676" s="242"/>
      <c r="PY7676" s="242"/>
      <c r="PZ7676" s="242"/>
      <c r="QA7676" s="242"/>
      <c r="QB7676" s="242"/>
      <c r="QC7676" s="242"/>
      <c r="QD7676" s="242"/>
      <c r="QE7676" s="242"/>
      <c r="QF7676" s="242"/>
      <c r="QG7676" s="242"/>
      <c r="QH7676" s="242"/>
      <c r="QI7676" s="242"/>
      <c r="QJ7676" s="242"/>
      <c r="QK7676" s="242"/>
    </row>
    <row r="7677" spans="439:453">
      <c r="PW7677" s="242"/>
      <c r="PX7677" s="242"/>
      <c r="PY7677" s="242"/>
      <c r="PZ7677" s="242"/>
      <c r="QA7677" s="242"/>
      <c r="QB7677" s="242"/>
      <c r="QC7677" s="242"/>
      <c r="QD7677" s="242"/>
      <c r="QE7677" s="242"/>
      <c r="QF7677" s="242"/>
      <c r="QG7677" s="242"/>
      <c r="QH7677" s="242"/>
      <c r="QI7677" s="242"/>
      <c r="QJ7677" s="242"/>
      <c r="QK7677" s="242"/>
    </row>
    <row r="7678" spans="439:453">
      <c r="PW7678" s="242"/>
      <c r="PX7678" s="242"/>
      <c r="PY7678" s="242"/>
      <c r="PZ7678" s="242"/>
      <c r="QA7678" s="242"/>
      <c r="QB7678" s="242"/>
      <c r="QC7678" s="242"/>
      <c r="QD7678" s="242"/>
      <c r="QE7678" s="242"/>
      <c r="QF7678" s="242"/>
      <c r="QG7678" s="242"/>
      <c r="QH7678" s="242"/>
      <c r="QI7678" s="242"/>
      <c r="QJ7678" s="242"/>
      <c r="QK7678" s="242"/>
    </row>
    <row r="7679" spans="439:453">
      <c r="PW7679" s="242"/>
      <c r="PX7679" s="242"/>
      <c r="PY7679" s="242"/>
      <c r="PZ7679" s="242"/>
      <c r="QA7679" s="242"/>
      <c r="QB7679" s="242"/>
      <c r="QC7679" s="242"/>
      <c r="QD7679" s="242"/>
      <c r="QE7679" s="242"/>
      <c r="QF7679" s="242"/>
      <c r="QG7679" s="242"/>
      <c r="QH7679" s="242"/>
      <c r="QI7679" s="242"/>
      <c r="QJ7679" s="242"/>
      <c r="QK7679" s="242"/>
    </row>
    <row r="7680" spans="439:453">
      <c r="PW7680" s="242"/>
      <c r="PX7680" s="242"/>
      <c r="PY7680" s="242"/>
      <c r="PZ7680" s="242"/>
      <c r="QA7680" s="242"/>
      <c r="QB7680" s="242"/>
      <c r="QC7680" s="242"/>
      <c r="QD7680" s="242"/>
      <c r="QE7680" s="242"/>
      <c r="QF7680" s="242"/>
      <c r="QG7680" s="242"/>
      <c r="QH7680" s="242"/>
      <c r="QI7680" s="242"/>
      <c r="QJ7680" s="242"/>
      <c r="QK7680" s="242"/>
    </row>
    <row r="7681" spans="439:453">
      <c r="PW7681" s="242"/>
      <c r="PX7681" s="242"/>
      <c r="PY7681" s="242"/>
      <c r="PZ7681" s="242"/>
      <c r="QA7681" s="242"/>
      <c r="QB7681" s="242"/>
      <c r="QC7681" s="242"/>
      <c r="QD7681" s="242"/>
      <c r="QE7681" s="242"/>
      <c r="QF7681" s="242"/>
      <c r="QG7681" s="242"/>
      <c r="QH7681" s="242"/>
      <c r="QI7681" s="242"/>
      <c r="QJ7681" s="242"/>
      <c r="QK7681" s="242"/>
    </row>
    <row r="7682" spans="439:453">
      <c r="PW7682" s="242"/>
      <c r="PX7682" s="242"/>
      <c r="PY7682" s="242"/>
      <c r="PZ7682" s="242"/>
      <c r="QA7682" s="242"/>
      <c r="QB7682" s="242"/>
      <c r="QC7682" s="242"/>
      <c r="QD7682" s="242"/>
      <c r="QE7682" s="242"/>
      <c r="QF7682" s="242"/>
      <c r="QG7682" s="242"/>
      <c r="QH7682" s="242"/>
      <c r="QI7682" s="242"/>
      <c r="QJ7682" s="242"/>
      <c r="QK7682" s="242"/>
    </row>
    <row r="7683" spans="439:453">
      <c r="PW7683" s="242"/>
      <c r="PX7683" s="242"/>
      <c r="PY7683" s="242"/>
      <c r="PZ7683" s="242"/>
      <c r="QA7683" s="242"/>
      <c r="QB7683" s="242"/>
      <c r="QC7683" s="242"/>
      <c r="QD7683" s="242"/>
      <c r="QE7683" s="242"/>
      <c r="QF7683" s="242"/>
      <c r="QG7683" s="242"/>
      <c r="QH7683" s="242"/>
      <c r="QI7683" s="242"/>
      <c r="QJ7683" s="242"/>
      <c r="QK7683" s="242"/>
    </row>
    <row r="7684" spans="439:453">
      <c r="PW7684" s="242"/>
      <c r="PX7684" s="242"/>
      <c r="PY7684" s="242"/>
      <c r="PZ7684" s="242"/>
      <c r="QA7684" s="242"/>
      <c r="QB7684" s="242"/>
      <c r="QC7684" s="242"/>
      <c r="QD7684" s="242"/>
      <c r="QE7684" s="242"/>
      <c r="QF7684" s="242"/>
      <c r="QG7684" s="242"/>
      <c r="QH7684" s="242"/>
      <c r="QI7684" s="242"/>
      <c r="QJ7684" s="242"/>
      <c r="QK7684" s="242"/>
    </row>
    <row r="7685" spans="439:453">
      <c r="PW7685" s="242"/>
      <c r="PX7685" s="242"/>
      <c r="PY7685" s="242"/>
      <c r="PZ7685" s="242"/>
      <c r="QA7685" s="242"/>
      <c r="QB7685" s="242"/>
      <c r="QC7685" s="242"/>
      <c r="QD7685" s="242"/>
      <c r="QE7685" s="242"/>
      <c r="QF7685" s="242"/>
      <c r="QG7685" s="242"/>
      <c r="QH7685" s="242"/>
      <c r="QI7685" s="242"/>
      <c r="QJ7685" s="242"/>
      <c r="QK7685" s="242"/>
    </row>
    <row r="7686" spans="439:453">
      <c r="PW7686" s="242"/>
      <c r="PX7686" s="242"/>
      <c r="PY7686" s="242"/>
      <c r="PZ7686" s="242"/>
      <c r="QA7686" s="242"/>
      <c r="QB7686" s="242"/>
      <c r="QC7686" s="242"/>
      <c r="QD7686" s="242"/>
      <c r="QE7686" s="242"/>
      <c r="QF7686" s="242"/>
      <c r="QG7686" s="242"/>
      <c r="QH7686" s="242"/>
      <c r="QI7686" s="242"/>
      <c r="QJ7686" s="242"/>
      <c r="QK7686" s="242"/>
    </row>
    <row r="7687" spans="439:453">
      <c r="PW7687" s="242"/>
      <c r="PX7687" s="242"/>
      <c r="PY7687" s="242"/>
      <c r="PZ7687" s="242"/>
      <c r="QA7687" s="242"/>
      <c r="QB7687" s="242"/>
      <c r="QC7687" s="242"/>
      <c r="QD7687" s="242"/>
      <c r="QE7687" s="242"/>
      <c r="QF7687" s="242"/>
      <c r="QG7687" s="242"/>
      <c r="QH7687" s="242"/>
      <c r="QI7687" s="242"/>
      <c r="QJ7687" s="242"/>
      <c r="QK7687" s="242"/>
    </row>
    <row r="7688" spans="439:453">
      <c r="PW7688" s="242"/>
      <c r="PX7688" s="242"/>
      <c r="PY7688" s="242"/>
      <c r="PZ7688" s="242"/>
      <c r="QA7688" s="242"/>
      <c r="QB7688" s="242"/>
      <c r="QC7688" s="242"/>
      <c r="QD7688" s="242"/>
      <c r="QE7688" s="242"/>
      <c r="QF7688" s="242"/>
      <c r="QG7688" s="242"/>
      <c r="QH7688" s="242"/>
      <c r="QI7688" s="242"/>
      <c r="QJ7688" s="242"/>
      <c r="QK7688" s="242"/>
    </row>
    <row r="7689" spans="439:453">
      <c r="PW7689" s="242"/>
      <c r="PX7689" s="242"/>
      <c r="PY7689" s="242"/>
      <c r="PZ7689" s="242"/>
      <c r="QA7689" s="242"/>
      <c r="QB7689" s="242"/>
      <c r="QC7689" s="242"/>
      <c r="QD7689" s="242"/>
      <c r="QE7689" s="242"/>
      <c r="QF7689" s="242"/>
      <c r="QG7689" s="242"/>
      <c r="QH7689" s="242"/>
      <c r="QI7689" s="242"/>
      <c r="QJ7689" s="242"/>
      <c r="QK7689" s="242"/>
    </row>
    <row r="7690" spans="439:453">
      <c r="PW7690" s="242"/>
      <c r="PX7690" s="242"/>
      <c r="PY7690" s="242"/>
      <c r="PZ7690" s="242"/>
      <c r="QA7690" s="242"/>
      <c r="QB7690" s="242"/>
      <c r="QC7690" s="242"/>
      <c r="QD7690" s="242"/>
      <c r="QE7690" s="242"/>
      <c r="QF7690" s="242"/>
      <c r="QG7690" s="242"/>
      <c r="QH7690" s="242"/>
      <c r="QI7690" s="242"/>
      <c r="QJ7690" s="242"/>
      <c r="QK7690" s="242"/>
    </row>
    <row r="7691" spans="439:453">
      <c r="PW7691" s="242"/>
      <c r="PX7691" s="242"/>
      <c r="PY7691" s="242"/>
      <c r="PZ7691" s="242"/>
      <c r="QA7691" s="242"/>
      <c r="QB7691" s="242"/>
      <c r="QC7691" s="242"/>
      <c r="QD7691" s="242"/>
      <c r="QE7691" s="242"/>
      <c r="QF7691" s="242"/>
      <c r="QG7691" s="242"/>
      <c r="QH7691" s="242"/>
      <c r="QI7691" s="242"/>
      <c r="QJ7691" s="242"/>
      <c r="QK7691" s="242"/>
    </row>
    <row r="7692" spans="439:453">
      <c r="PW7692" s="242"/>
      <c r="PX7692" s="242"/>
      <c r="PY7692" s="242"/>
      <c r="PZ7692" s="242"/>
      <c r="QA7692" s="242"/>
      <c r="QB7692" s="242"/>
      <c r="QC7692" s="242"/>
      <c r="QD7692" s="242"/>
      <c r="QE7692" s="242"/>
      <c r="QF7692" s="242"/>
      <c r="QG7692" s="242"/>
      <c r="QH7692" s="242"/>
      <c r="QI7692" s="242"/>
      <c r="QJ7692" s="242"/>
      <c r="QK7692" s="242"/>
    </row>
    <row r="7693" spans="439:453">
      <c r="PW7693" s="242"/>
      <c r="PX7693" s="242"/>
      <c r="PY7693" s="242"/>
      <c r="PZ7693" s="242"/>
      <c r="QA7693" s="242"/>
      <c r="QB7693" s="242"/>
      <c r="QC7693" s="242"/>
      <c r="QD7693" s="242"/>
      <c r="QE7693" s="242"/>
      <c r="QF7693" s="242"/>
      <c r="QG7693" s="242"/>
      <c r="QH7693" s="242"/>
      <c r="QI7693" s="242"/>
      <c r="QJ7693" s="242"/>
      <c r="QK7693" s="242"/>
    </row>
    <row r="7694" spans="439:453">
      <c r="PW7694" s="242"/>
      <c r="PX7694" s="242"/>
      <c r="PY7694" s="242"/>
      <c r="PZ7694" s="242"/>
      <c r="QA7694" s="242"/>
      <c r="QB7694" s="242"/>
      <c r="QC7694" s="242"/>
      <c r="QD7694" s="242"/>
      <c r="QE7694" s="242"/>
      <c r="QF7694" s="242"/>
      <c r="QG7694" s="242"/>
      <c r="QH7694" s="242"/>
      <c r="QI7694" s="242"/>
      <c r="QJ7694" s="242"/>
      <c r="QK7694" s="242"/>
    </row>
    <row r="7695" spans="439:453">
      <c r="PW7695" s="242"/>
      <c r="PX7695" s="242"/>
      <c r="PY7695" s="242"/>
      <c r="PZ7695" s="242"/>
      <c r="QA7695" s="242"/>
      <c r="QB7695" s="242"/>
      <c r="QC7695" s="242"/>
      <c r="QD7695" s="242"/>
      <c r="QE7695" s="242"/>
      <c r="QF7695" s="242"/>
      <c r="QG7695" s="242"/>
      <c r="QH7695" s="242"/>
      <c r="QI7695" s="242"/>
      <c r="QJ7695" s="242"/>
      <c r="QK7695" s="242"/>
    </row>
    <row r="7696" spans="439:453">
      <c r="PW7696" s="242"/>
      <c r="PX7696" s="242"/>
      <c r="PY7696" s="242"/>
      <c r="PZ7696" s="242"/>
      <c r="QA7696" s="242"/>
      <c r="QB7696" s="242"/>
      <c r="QC7696" s="242"/>
      <c r="QD7696" s="242"/>
      <c r="QE7696" s="242"/>
      <c r="QF7696" s="242"/>
      <c r="QG7696" s="242"/>
      <c r="QH7696" s="242"/>
      <c r="QI7696" s="242"/>
      <c r="QJ7696" s="242"/>
      <c r="QK7696" s="242"/>
    </row>
    <row r="7697" spans="439:453">
      <c r="PW7697" s="242"/>
      <c r="PX7697" s="242"/>
      <c r="PY7697" s="242"/>
      <c r="PZ7697" s="242"/>
      <c r="QA7697" s="242"/>
      <c r="QB7697" s="242"/>
      <c r="QC7697" s="242"/>
      <c r="QD7697" s="242"/>
      <c r="QE7697" s="242"/>
      <c r="QF7697" s="242"/>
      <c r="QG7697" s="242"/>
      <c r="QH7697" s="242"/>
      <c r="QI7697" s="242"/>
      <c r="QJ7697" s="242"/>
      <c r="QK7697" s="242"/>
    </row>
    <row r="7698" spans="439:453">
      <c r="PW7698" s="242"/>
      <c r="PX7698" s="242"/>
      <c r="PY7698" s="242"/>
      <c r="PZ7698" s="242"/>
      <c r="QA7698" s="242"/>
      <c r="QB7698" s="242"/>
      <c r="QC7698" s="242"/>
      <c r="QD7698" s="242"/>
      <c r="QE7698" s="242"/>
      <c r="QF7698" s="242"/>
      <c r="QG7698" s="242"/>
      <c r="QH7698" s="242"/>
      <c r="QI7698" s="242"/>
      <c r="QJ7698" s="242"/>
      <c r="QK7698" s="242"/>
    </row>
    <row r="7699" spans="439:453">
      <c r="PW7699" s="242"/>
      <c r="PX7699" s="242"/>
      <c r="PY7699" s="242"/>
      <c r="PZ7699" s="242"/>
      <c r="QA7699" s="242"/>
      <c r="QB7699" s="242"/>
      <c r="QC7699" s="242"/>
      <c r="QD7699" s="242"/>
      <c r="QE7699" s="242"/>
      <c r="QF7699" s="242"/>
      <c r="QG7699" s="242"/>
      <c r="QH7699" s="242"/>
      <c r="QI7699" s="242"/>
      <c r="QJ7699" s="242"/>
      <c r="QK7699" s="242"/>
    </row>
    <row r="7700" spans="439:453">
      <c r="PW7700" s="242"/>
      <c r="PX7700" s="242"/>
      <c r="PY7700" s="242"/>
      <c r="PZ7700" s="242"/>
      <c r="QA7700" s="242"/>
      <c r="QB7700" s="242"/>
      <c r="QC7700" s="242"/>
      <c r="QD7700" s="242"/>
      <c r="QE7700" s="242"/>
      <c r="QF7700" s="242"/>
      <c r="QG7700" s="242"/>
      <c r="QH7700" s="242"/>
      <c r="QI7700" s="242"/>
      <c r="QJ7700" s="242"/>
      <c r="QK7700" s="242"/>
    </row>
    <row r="7701" spans="439:453">
      <c r="PW7701" s="242"/>
      <c r="PX7701" s="242"/>
      <c r="PY7701" s="242"/>
      <c r="PZ7701" s="242"/>
      <c r="QA7701" s="242"/>
      <c r="QB7701" s="242"/>
      <c r="QC7701" s="242"/>
      <c r="QD7701" s="242"/>
      <c r="QE7701" s="242"/>
      <c r="QF7701" s="242"/>
      <c r="QG7701" s="242"/>
      <c r="QH7701" s="242"/>
      <c r="QI7701" s="242"/>
      <c r="QJ7701" s="242"/>
      <c r="QK7701" s="242"/>
    </row>
    <row r="7702" spans="439:453">
      <c r="PW7702" s="242"/>
      <c r="PX7702" s="242"/>
      <c r="PY7702" s="242"/>
      <c r="PZ7702" s="242"/>
      <c r="QA7702" s="242"/>
      <c r="QB7702" s="242"/>
      <c r="QC7702" s="242"/>
      <c r="QD7702" s="242"/>
      <c r="QE7702" s="242"/>
      <c r="QF7702" s="242"/>
      <c r="QG7702" s="242"/>
      <c r="QH7702" s="242"/>
      <c r="QI7702" s="242"/>
      <c r="QJ7702" s="242"/>
      <c r="QK7702" s="242"/>
    </row>
    <row r="7703" spans="439:453">
      <c r="PW7703" s="242"/>
      <c r="PX7703" s="242"/>
      <c r="PY7703" s="242"/>
      <c r="PZ7703" s="242"/>
      <c r="QA7703" s="242"/>
      <c r="QB7703" s="242"/>
      <c r="QC7703" s="242"/>
      <c r="QD7703" s="242"/>
      <c r="QE7703" s="242"/>
      <c r="QF7703" s="242"/>
      <c r="QG7703" s="242"/>
      <c r="QH7703" s="242"/>
      <c r="QI7703" s="242"/>
      <c r="QJ7703" s="242"/>
      <c r="QK7703" s="242"/>
    </row>
    <row r="7704" spans="439:453">
      <c r="PW7704" s="242"/>
      <c r="PX7704" s="242"/>
      <c r="PY7704" s="242"/>
      <c r="PZ7704" s="242"/>
      <c r="QA7704" s="242"/>
      <c r="QB7704" s="242"/>
      <c r="QC7704" s="242"/>
      <c r="QD7704" s="242"/>
      <c r="QE7704" s="242"/>
      <c r="QF7704" s="242"/>
      <c r="QG7704" s="242"/>
      <c r="QH7704" s="242"/>
      <c r="QI7704" s="242"/>
      <c r="QJ7704" s="242"/>
      <c r="QK7704" s="242"/>
    </row>
    <row r="7705" spans="439:453">
      <c r="PW7705" s="242"/>
      <c r="PX7705" s="242"/>
      <c r="PY7705" s="242"/>
      <c r="PZ7705" s="242"/>
      <c r="QA7705" s="242"/>
      <c r="QB7705" s="242"/>
      <c r="QC7705" s="242"/>
      <c r="QD7705" s="242"/>
      <c r="QE7705" s="242"/>
      <c r="QF7705" s="242"/>
      <c r="QG7705" s="242"/>
      <c r="QH7705" s="242"/>
      <c r="QI7705" s="242"/>
      <c r="QJ7705" s="242"/>
      <c r="QK7705" s="242"/>
    </row>
    <row r="7706" spans="439:453">
      <c r="PW7706" s="242"/>
      <c r="PX7706" s="242"/>
      <c r="PY7706" s="242"/>
      <c r="PZ7706" s="242"/>
      <c r="QA7706" s="242"/>
      <c r="QB7706" s="242"/>
      <c r="QC7706" s="242"/>
      <c r="QD7706" s="242"/>
      <c r="QE7706" s="242"/>
      <c r="QF7706" s="242"/>
      <c r="QG7706" s="242"/>
      <c r="QH7706" s="242"/>
      <c r="QI7706" s="242"/>
      <c r="QJ7706" s="242"/>
      <c r="QK7706" s="242"/>
    </row>
    <row r="7707" spans="439:453">
      <c r="PW7707" s="242"/>
      <c r="PX7707" s="242"/>
      <c r="PY7707" s="242"/>
      <c r="PZ7707" s="242"/>
      <c r="QA7707" s="242"/>
      <c r="QB7707" s="242"/>
      <c r="QC7707" s="242"/>
      <c r="QD7707" s="242"/>
      <c r="QE7707" s="242"/>
      <c r="QF7707" s="242"/>
      <c r="QG7707" s="242"/>
      <c r="QH7707" s="242"/>
      <c r="QI7707" s="242"/>
      <c r="QJ7707" s="242"/>
      <c r="QK7707" s="242"/>
    </row>
    <row r="7708" spans="439:453">
      <c r="PW7708" s="242"/>
      <c r="PX7708" s="242"/>
      <c r="PY7708" s="242"/>
      <c r="PZ7708" s="242"/>
      <c r="QA7708" s="242"/>
      <c r="QB7708" s="242"/>
      <c r="QC7708" s="242"/>
      <c r="QD7708" s="242"/>
      <c r="QE7708" s="242"/>
      <c r="QF7708" s="242"/>
      <c r="QG7708" s="242"/>
      <c r="QH7708" s="242"/>
      <c r="QI7708" s="242"/>
      <c r="QJ7708" s="242"/>
      <c r="QK7708" s="242"/>
    </row>
    <row r="7709" spans="439:453">
      <c r="PW7709" s="242"/>
      <c r="PX7709" s="242"/>
      <c r="PY7709" s="242"/>
      <c r="PZ7709" s="242"/>
      <c r="QA7709" s="242"/>
      <c r="QB7709" s="242"/>
      <c r="QC7709" s="242"/>
      <c r="QD7709" s="242"/>
      <c r="QE7709" s="242"/>
      <c r="QF7709" s="242"/>
      <c r="QG7709" s="242"/>
      <c r="QH7709" s="242"/>
      <c r="QI7709" s="242"/>
      <c r="QJ7709" s="242"/>
      <c r="QK7709" s="242"/>
    </row>
    <row r="7710" spans="439:453">
      <c r="PW7710" s="242"/>
      <c r="PX7710" s="242"/>
      <c r="PY7710" s="242"/>
      <c r="PZ7710" s="242"/>
      <c r="QA7710" s="242"/>
      <c r="QB7710" s="242"/>
      <c r="QC7710" s="242"/>
      <c r="QD7710" s="242"/>
      <c r="QE7710" s="242"/>
      <c r="QF7710" s="242"/>
      <c r="QG7710" s="242"/>
      <c r="QH7710" s="242"/>
      <c r="QI7710" s="242"/>
      <c r="QJ7710" s="242"/>
      <c r="QK7710" s="242"/>
    </row>
    <row r="7711" spans="439:453">
      <c r="PW7711" s="242"/>
      <c r="PX7711" s="242"/>
      <c r="PY7711" s="242"/>
      <c r="PZ7711" s="242"/>
      <c r="QA7711" s="242"/>
      <c r="QB7711" s="242"/>
      <c r="QC7711" s="242"/>
      <c r="QD7711" s="242"/>
      <c r="QE7711" s="242"/>
      <c r="QF7711" s="242"/>
      <c r="QG7711" s="242"/>
      <c r="QH7711" s="242"/>
      <c r="QI7711" s="242"/>
      <c r="QJ7711" s="242"/>
      <c r="QK7711" s="242"/>
    </row>
    <row r="7712" spans="439:453">
      <c r="PW7712" s="242"/>
      <c r="PX7712" s="242"/>
      <c r="PY7712" s="242"/>
      <c r="PZ7712" s="242"/>
      <c r="QA7712" s="242"/>
      <c r="QB7712" s="242"/>
      <c r="QC7712" s="242"/>
      <c r="QD7712" s="242"/>
      <c r="QE7712" s="242"/>
      <c r="QF7712" s="242"/>
      <c r="QG7712" s="242"/>
      <c r="QH7712" s="242"/>
      <c r="QI7712" s="242"/>
      <c r="QJ7712" s="242"/>
      <c r="QK7712" s="242"/>
    </row>
    <row r="7713" spans="439:453">
      <c r="PW7713" s="242"/>
      <c r="PX7713" s="242"/>
      <c r="PY7713" s="242"/>
      <c r="PZ7713" s="242"/>
      <c r="QA7713" s="242"/>
      <c r="QB7713" s="242"/>
      <c r="QC7713" s="242"/>
      <c r="QD7713" s="242"/>
      <c r="QE7713" s="242"/>
      <c r="QF7713" s="242"/>
      <c r="QG7713" s="242"/>
      <c r="QH7713" s="242"/>
      <c r="QI7713" s="242"/>
      <c r="QJ7713" s="242"/>
      <c r="QK7713" s="242"/>
    </row>
    <row r="7714" spans="439:453">
      <c r="PW7714" s="242"/>
      <c r="PX7714" s="242"/>
      <c r="PY7714" s="242"/>
      <c r="PZ7714" s="242"/>
      <c r="QA7714" s="242"/>
      <c r="QB7714" s="242"/>
      <c r="QC7714" s="242"/>
      <c r="QD7714" s="242"/>
      <c r="QE7714" s="242"/>
      <c r="QF7714" s="242"/>
      <c r="QG7714" s="242"/>
      <c r="QH7714" s="242"/>
      <c r="QI7714" s="242"/>
      <c r="QJ7714" s="242"/>
      <c r="QK7714" s="242"/>
    </row>
    <row r="7715" spans="439:453">
      <c r="PW7715" s="242"/>
      <c r="PX7715" s="242"/>
      <c r="PY7715" s="242"/>
      <c r="PZ7715" s="242"/>
      <c r="QA7715" s="242"/>
      <c r="QB7715" s="242"/>
      <c r="QC7715" s="242"/>
      <c r="QD7715" s="242"/>
      <c r="QE7715" s="242"/>
      <c r="QF7715" s="242"/>
      <c r="QG7715" s="242"/>
      <c r="QH7715" s="242"/>
      <c r="QI7715" s="242"/>
      <c r="QJ7715" s="242"/>
      <c r="QK7715" s="242"/>
    </row>
    <row r="7716" spans="439:453">
      <c r="PW7716" s="242"/>
      <c r="PX7716" s="242"/>
      <c r="PY7716" s="242"/>
      <c r="PZ7716" s="242"/>
      <c r="QA7716" s="242"/>
      <c r="QB7716" s="242"/>
      <c r="QC7716" s="242"/>
      <c r="QD7716" s="242"/>
      <c r="QE7716" s="242"/>
      <c r="QF7716" s="242"/>
      <c r="QG7716" s="242"/>
      <c r="QH7716" s="242"/>
      <c r="QI7716" s="242"/>
      <c r="QJ7716" s="242"/>
      <c r="QK7716" s="242"/>
    </row>
    <row r="7717" spans="439:453">
      <c r="PW7717" s="242"/>
      <c r="PX7717" s="242"/>
      <c r="PY7717" s="242"/>
      <c r="PZ7717" s="242"/>
      <c r="QA7717" s="242"/>
      <c r="QB7717" s="242"/>
      <c r="QC7717" s="242"/>
      <c r="QD7717" s="242"/>
      <c r="QE7717" s="242"/>
      <c r="QF7717" s="242"/>
      <c r="QG7717" s="242"/>
      <c r="QH7717" s="242"/>
      <c r="QI7717" s="242"/>
      <c r="QJ7717" s="242"/>
      <c r="QK7717" s="242"/>
    </row>
    <row r="7718" spans="439:453">
      <c r="PW7718" s="242"/>
      <c r="PX7718" s="242"/>
      <c r="PY7718" s="242"/>
      <c r="PZ7718" s="242"/>
      <c r="QA7718" s="242"/>
      <c r="QB7718" s="242"/>
      <c r="QC7718" s="242"/>
      <c r="QD7718" s="242"/>
      <c r="QE7718" s="242"/>
      <c r="QF7718" s="242"/>
      <c r="QG7718" s="242"/>
      <c r="QH7718" s="242"/>
      <c r="QI7718" s="242"/>
      <c r="QJ7718" s="242"/>
      <c r="QK7718" s="242"/>
    </row>
    <row r="7719" spans="439:453">
      <c r="PW7719" s="242"/>
      <c r="PX7719" s="242"/>
      <c r="PY7719" s="242"/>
      <c r="PZ7719" s="242"/>
      <c r="QA7719" s="242"/>
      <c r="QB7719" s="242"/>
      <c r="QC7719" s="242"/>
      <c r="QD7719" s="242"/>
      <c r="QE7719" s="242"/>
      <c r="QF7719" s="242"/>
      <c r="QG7719" s="242"/>
      <c r="QH7719" s="242"/>
      <c r="QI7719" s="242"/>
      <c r="QJ7719" s="242"/>
      <c r="QK7719" s="242"/>
    </row>
    <row r="7720" spans="439:453">
      <c r="PW7720" s="242"/>
      <c r="PX7720" s="242"/>
      <c r="PY7720" s="242"/>
      <c r="PZ7720" s="242"/>
      <c r="QA7720" s="242"/>
      <c r="QB7720" s="242"/>
      <c r="QC7720" s="242"/>
      <c r="QD7720" s="242"/>
      <c r="QE7720" s="242"/>
      <c r="QF7720" s="242"/>
      <c r="QG7720" s="242"/>
      <c r="QH7720" s="242"/>
      <c r="QI7720" s="242"/>
      <c r="QJ7720" s="242"/>
      <c r="QK7720" s="242"/>
    </row>
    <row r="7721" spans="439:453">
      <c r="PW7721" s="242"/>
      <c r="PX7721" s="242"/>
      <c r="PY7721" s="242"/>
      <c r="PZ7721" s="242"/>
      <c r="QA7721" s="242"/>
      <c r="QB7721" s="242"/>
      <c r="QC7721" s="242"/>
      <c r="QD7721" s="242"/>
      <c r="QE7721" s="242"/>
      <c r="QF7721" s="242"/>
      <c r="QG7721" s="242"/>
      <c r="QH7721" s="242"/>
      <c r="QI7721" s="242"/>
      <c r="QJ7721" s="242"/>
      <c r="QK7721" s="242"/>
    </row>
    <row r="7722" spans="439:453">
      <c r="PW7722" s="242"/>
      <c r="PX7722" s="242"/>
      <c r="PY7722" s="242"/>
      <c r="PZ7722" s="242"/>
      <c r="QA7722" s="242"/>
      <c r="QB7722" s="242"/>
      <c r="QC7722" s="242"/>
      <c r="QD7722" s="242"/>
      <c r="QE7722" s="242"/>
      <c r="QF7722" s="242"/>
      <c r="QG7722" s="242"/>
      <c r="QH7722" s="242"/>
      <c r="QI7722" s="242"/>
      <c r="QJ7722" s="242"/>
      <c r="QK7722" s="242"/>
    </row>
    <row r="7723" spans="439:453">
      <c r="PW7723" s="242"/>
      <c r="PX7723" s="242"/>
      <c r="PY7723" s="242"/>
      <c r="PZ7723" s="242"/>
      <c r="QA7723" s="242"/>
      <c r="QB7723" s="242"/>
      <c r="QC7723" s="242"/>
      <c r="QD7723" s="242"/>
      <c r="QE7723" s="242"/>
      <c r="QF7723" s="242"/>
      <c r="QG7723" s="242"/>
      <c r="QH7723" s="242"/>
      <c r="QI7723" s="242"/>
      <c r="QJ7723" s="242"/>
      <c r="QK7723" s="242"/>
    </row>
    <row r="7724" spans="439:453">
      <c r="PW7724" s="242"/>
      <c r="PX7724" s="242"/>
      <c r="PY7724" s="242"/>
      <c r="PZ7724" s="242"/>
      <c r="QA7724" s="242"/>
      <c r="QB7724" s="242"/>
      <c r="QC7724" s="242"/>
      <c r="QD7724" s="242"/>
      <c r="QE7724" s="242"/>
      <c r="QF7724" s="242"/>
      <c r="QG7724" s="242"/>
      <c r="QH7724" s="242"/>
      <c r="QI7724" s="242"/>
      <c r="QJ7724" s="242"/>
      <c r="QK7724" s="242"/>
    </row>
    <row r="7725" spans="439:453">
      <c r="PW7725" s="242"/>
      <c r="PX7725" s="242"/>
      <c r="PY7725" s="242"/>
      <c r="PZ7725" s="242"/>
      <c r="QA7725" s="242"/>
      <c r="QB7725" s="242"/>
      <c r="QC7725" s="242"/>
      <c r="QD7725" s="242"/>
      <c r="QE7725" s="242"/>
      <c r="QF7725" s="242"/>
      <c r="QG7725" s="242"/>
      <c r="QH7725" s="242"/>
      <c r="QI7725" s="242"/>
      <c r="QJ7725" s="242"/>
      <c r="QK7725" s="242"/>
    </row>
    <row r="7726" spans="439:453">
      <c r="PW7726" s="242"/>
      <c r="PX7726" s="242"/>
      <c r="PY7726" s="242"/>
      <c r="PZ7726" s="242"/>
      <c r="QA7726" s="242"/>
      <c r="QB7726" s="242"/>
      <c r="QC7726" s="242"/>
      <c r="QD7726" s="242"/>
      <c r="QE7726" s="242"/>
      <c r="QF7726" s="242"/>
      <c r="QG7726" s="242"/>
      <c r="QH7726" s="242"/>
      <c r="QI7726" s="242"/>
      <c r="QJ7726" s="242"/>
      <c r="QK7726" s="242"/>
    </row>
    <row r="7727" spans="439:453">
      <c r="PW7727" s="242"/>
      <c r="PX7727" s="242"/>
      <c r="PY7727" s="242"/>
      <c r="PZ7727" s="242"/>
      <c r="QA7727" s="242"/>
      <c r="QB7727" s="242"/>
      <c r="QC7727" s="242"/>
      <c r="QD7727" s="242"/>
      <c r="QE7727" s="242"/>
      <c r="QF7727" s="242"/>
      <c r="QG7727" s="242"/>
      <c r="QH7727" s="242"/>
      <c r="QI7727" s="242"/>
      <c r="QJ7727" s="242"/>
      <c r="QK7727" s="242"/>
    </row>
    <row r="7728" spans="439:453">
      <c r="PW7728" s="242"/>
      <c r="PX7728" s="242"/>
      <c r="PY7728" s="242"/>
      <c r="PZ7728" s="242"/>
      <c r="QA7728" s="242"/>
      <c r="QB7728" s="242"/>
      <c r="QC7728" s="242"/>
      <c r="QD7728" s="242"/>
      <c r="QE7728" s="242"/>
      <c r="QF7728" s="242"/>
      <c r="QG7728" s="242"/>
      <c r="QH7728" s="242"/>
      <c r="QI7728" s="242"/>
      <c r="QJ7728" s="242"/>
      <c r="QK7728" s="242"/>
    </row>
    <row r="7729" spans="439:453">
      <c r="PW7729" s="242"/>
      <c r="PX7729" s="242"/>
      <c r="PY7729" s="242"/>
      <c r="PZ7729" s="242"/>
      <c r="QA7729" s="242"/>
      <c r="QB7729" s="242"/>
      <c r="QC7729" s="242"/>
      <c r="QD7729" s="242"/>
      <c r="QE7729" s="242"/>
      <c r="QF7729" s="242"/>
      <c r="QG7729" s="242"/>
      <c r="QH7729" s="242"/>
      <c r="QI7729" s="242"/>
      <c r="QJ7729" s="242"/>
      <c r="QK7729" s="242"/>
    </row>
    <row r="7730" spans="439:453">
      <c r="PW7730" s="242"/>
      <c r="PX7730" s="242"/>
      <c r="PY7730" s="242"/>
      <c r="PZ7730" s="242"/>
      <c r="QA7730" s="242"/>
      <c r="QB7730" s="242"/>
      <c r="QC7730" s="242"/>
      <c r="QD7730" s="242"/>
      <c r="QE7730" s="242"/>
      <c r="QF7730" s="242"/>
      <c r="QG7730" s="242"/>
      <c r="QH7730" s="242"/>
      <c r="QI7730" s="242"/>
      <c r="QJ7730" s="242"/>
      <c r="QK7730" s="242"/>
    </row>
    <row r="7731" spans="439:453">
      <c r="PW7731" s="242"/>
      <c r="PX7731" s="242"/>
      <c r="PY7731" s="242"/>
      <c r="PZ7731" s="242"/>
      <c r="QA7731" s="242"/>
      <c r="QB7731" s="242"/>
      <c r="QC7731" s="242"/>
      <c r="QD7731" s="242"/>
      <c r="QE7731" s="242"/>
      <c r="QF7731" s="242"/>
      <c r="QG7731" s="242"/>
      <c r="QH7731" s="242"/>
      <c r="QI7731" s="242"/>
      <c r="QJ7731" s="242"/>
      <c r="QK7731" s="242"/>
    </row>
    <row r="7732" spans="439:453">
      <c r="PW7732" s="242"/>
      <c r="PX7732" s="242"/>
      <c r="PY7732" s="242"/>
      <c r="PZ7732" s="242"/>
      <c r="QA7732" s="242"/>
      <c r="QB7732" s="242"/>
      <c r="QC7732" s="242"/>
      <c r="QD7732" s="242"/>
      <c r="QE7732" s="242"/>
      <c r="QF7732" s="242"/>
      <c r="QG7732" s="242"/>
      <c r="QH7732" s="242"/>
      <c r="QI7732" s="242"/>
      <c r="QJ7732" s="242"/>
      <c r="QK7732" s="242"/>
    </row>
    <row r="7733" spans="439:453">
      <c r="PW7733" s="242"/>
      <c r="PX7733" s="242"/>
      <c r="PY7733" s="242"/>
      <c r="PZ7733" s="242"/>
      <c r="QA7733" s="242"/>
      <c r="QB7733" s="242"/>
      <c r="QC7733" s="242"/>
      <c r="QD7733" s="242"/>
      <c r="QE7733" s="242"/>
      <c r="QF7733" s="242"/>
      <c r="QG7733" s="242"/>
      <c r="QH7733" s="242"/>
      <c r="QI7733" s="242"/>
      <c r="QJ7733" s="242"/>
      <c r="QK7733" s="242"/>
    </row>
    <row r="7734" spans="439:453">
      <c r="PW7734" s="242"/>
      <c r="PX7734" s="242"/>
      <c r="PY7734" s="242"/>
      <c r="PZ7734" s="242"/>
      <c r="QA7734" s="242"/>
      <c r="QB7734" s="242"/>
      <c r="QC7734" s="242"/>
      <c r="QD7734" s="242"/>
      <c r="QE7734" s="242"/>
      <c r="QF7734" s="242"/>
      <c r="QG7734" s="242"/>
      <c r="QH7734" s="242"/>
      <c r="QI7734" s="242"/>
      <c r="QJ7734" s="242"/>
      <c r="QK7734" s="242"/>
    </row>
    <row r="7735" spans="439:453">
      <c r="PW7735" s="242"/>
      <c r="PX7735" s="242"/>
      <c r="PY7735" s="242"/>
      <c r="PZ7735" s="242"/>
      <c r="QA7735" s="242"/>
      <c r="QB7735" s="242"/>
      <c r="QC7735" s="242"/>
      <c r="QD7735" s="242"/>
      <c r="QE7735" s="242"/>
      <c r="QF7735" s="242"/>
      <c r="QG7735" s="242"/>
      <c r="QH7735" s="242"/>
      <c r="QI7735" s="242"/>
      <c r="QJ7735" s="242"/>
      <c r="QK7735" s="242"/>
    </row>
    <row r="7736" spans="439:453">
      <c r="PW7736" s="242"/>
      <c r="PX7736" s="242"/>
      <c r="PY7736" s="242"/>
      <c r="PZ7736" s="242"/>
      <c r="QA7736" s="242"/>
      <c r="QB7736" s="242"/>
      <c r="QC7736" s="242"/>
      <c r="QD7736" s="242"/>
      <c r="QE7736" s="242"/>
      <c r="QF7736" s="242"/>
      <c r="QG7736" s="242"/>
      <c r="QH7736" s="242"/>
      <c r="QI7736" s="242"/>
      <c r="QJ7736" s="242"/>
      <c r="QK7736" s="242"/>
    </row>
    <row r="7737" spans="439:453">
      <c r="PW7737" s="242"/>
      <c r="PX7737" s="242"/>
      <c r="PY7737" s="242"/>
      <c r="PZ7737" s="242"/>
      <c r="QA7737" s="242"/>
      <c r="QB7737" s="242"/>
      <c r="QC7737" s="242"/>
      <c r="QD7737" s="242"/>
      <c r="QE7737" s="242"/>
      <c r="QF7737" s="242"/>
      <c r="QG7737" s="242"/>
      <c r="QH7737" s="242"/>
      <c r="QI7737" s="242"/>
      <c r="QJ7737" s="242"/>
      <c r="QK7737" s="242"/>
    </row>
    <row r="7738" spans="439:453">
      <c r="PW7738" s="242"/>
      <c r="PX7738" s="242"/>
      <c r="PY7738" s="242"/>
      <c r="PZ7738" s="242"/>
      <c r="QA7738" s="242"/>
      <c r="QB7738" s="242"/>
      <c r="QC7738" s="242"/>
      <c r="QD7738" s="242"/>
      <c r="QE7738" s="242"/>
      <c r="QF7738" s="242"/>
      <c r="QG7738" s="242"/>
      <c r="QH7738" s="242"/>
      <c r="QI7738" s="242"/>
      <c r="QJ7738" s="242"/>
      <c r="QK7738" s="242"/>
    </row>
    <row r="7739" spans="439:453">
      <c r="PW7739" s="242"/>
      <c r="PX7739" s="242"/>
      <c r="PY7739" s="242"/>
      <c r="PZ7739" s="242"/>
      <c r="QA7739" s="242"/>
      <c r="QB7739" s="242"/>
      <c r="QC7739" s="242"/>
      <c r="QD7739" s="242"/>
      <c r="QE7739" s="242"/>
      <c r="QF7739" s="242"/>
      <c r="QG7739" s="242"/>
      <c r="QH7739" s="242"/>
      <c r="QI7739" s="242"/>
      <c r="QJ7739" s="242"/>
      <c r="QK7739" s="242"/>
    </row>
    <row r="7740" spans="439:453">
      <c r="PW7740" s="242"/>
      <c r="PX7740" s="242"/>
      <c r="PY7740" s="242"/>
      <c r="PZ7740" s="242"/>
      <c r="QA7740" s="242"/>
      <c r="QB7740" s="242"/>
      <c r="QC7740" s="242"/>
      <c r="QD7740" s="242"/>
      <c r="QE7740" s="242"/>
      <c r="QF7740" s="242"/>
      <c r="QG7740" s="242"/>
      <c r="QH7740" s="242"/>
      <c r="QI7740" s="242"/>
      <c r="QJ7740" s="242"/>
      <c r="QK7740" s="242"/>
    </row>
    <row r="7741" spans="439:453">
      <c r="PW7741" s="242"/>
      <c r="PX7741" s="242"/>
      <c r="PY7741" s="242"/>
      <c r="PZ7741" s="242"/>
      <c r="QA7741" s="242"/>
      <c r="QB7741" s="242"/>
      <c r="QC7741" s="242"/>
      <c r="QD7741" s="242"/>
      <c r="QE7741" s="242"/>
      <c r="QF7741" s="242"/>
      <c r="QG7741" s="242"/>
      <c r="QH7741" s="242"/>
      <c r="QI7741" s="242"/>
      <c r="QJ7741" s="242"/>
      <c r="QK7741" s="242"/>
    </row>
    <row r="7742" spans="439:453">
      <c r="PW7742" s="242"/>
      <c r="PX7742" s="242"/>
      <c r="PY7742" s="242"/>
      <c r="PZ7742" s="242"/>
      <c r="QA7742" s="242"/>
      <c r="QB7742" s="242"/>
      <c r="QC7742" s="242"/>
      <c r="QD7742" s="242"/>
      <c r="QE7742" s="242"/>
      <c r="QF7742" s="242"/>
      <c r="QG7742" s="242"/>
      <c r="QH7742" s="242"/>
      <c r="QI7742" s="242"/>
      <c r="QJ7742" s="242"/>
      <c r="QK7742" s="242"/>
    </row>
    <row r="7743" spans="439:453">
      <c r="PW7743" s="242"/>
      <c r="PX7743" s="242"/>
      <c r="PY7743" s="242"/>
      <c r="PZ7743" s="242"/>
      <c r="QA7743" s="242"/>
      <c r="QB7743" s="242"/>
      <c r="QC7743" s="242"/>
      <c r="QD7743" s="242"/>
      <c r="QE7743" s="242"/>
      <c r="QF7743" s="242"/>
      <c r="QG7743" s="242"/>
      <c r="QH7743" s="242"/>
      <c r="QI7743" s="242"/>
      <c r="QJ7743" s="242"/>
      <c r="QK7743" s="242"/>
    </row>
    <row r="7744" spans="439:453">
      <c r="PW7744" s="242"/>
      <c r="PX7744" s="242"/>
      <c r="PY7744" s="242"/>
      <c r="PZ7744" s="242"/>
      <c r="QA7744" s="242"/>
      <c r="QB7744" s="242"/>
      <c r="QC7744" s="242"/>
      <c r="QD7744" s="242"/>
      <c r="QE7744" s="242"/>
      <c r="QF7744" s="242"/>
      <c r="QG7744" s="242"/>
      <c r="QH7744" s="242"/>
      <c r="QI7744" s="242"/>
      <c r="QJ7744" s="242"/>
      <c r="QK7744" s="242"/>
    </row>
    <row r="7745" spans="439:453">
      <c r="PW7745" s="242"/>
      <c r="PX7745" s="242"/>
      <c r="PY7745" s="242"/>
      <c r="PZ7745" s="242"/>
      <c r="QA7745" s="242"/>
      <c r="QB7745" s="242"/>
      <c r="QC7745" s="242"/>
      <c r="QD7745" s="242"/>
      <c r="QE7745" s="242"/>
      <c r="QF7745" s="242"/>
      <c r="QG7745" s="242"/>
      <c r="QH7745" s="242"/>
      <c r="QI7745" s="242"/>
      <c r="QJ7745" s="242"/>
      <c r="QK7745" s="242"/>
    </row>
    <row r="7746" spans="439:453">
      <c r="PW7746" s="242"/>
      <c r="PX7746" s="242"/>
      <c r="PY7746" s="242"/>
      <c r="PZ7746" s="242"/>
      <c r="QA7746" s="242"/>
      <c r="QB7746" s="242"/>
      <c r="QC7746" s="242"/>
      <c r="QD7746" s="242"/>
      <c r="QE7746" s="242"/>
      <c r="QF7746" s="242"/>
      <c r="QG7746" s="242"/>
      <c r="QH7746" s="242"/>
      <c r="QI7746" s="242"/>
      <c r="QJ7746" s="242"/>
      <c r="QK7746" s="242"/>
    </row>
    <row r="7747" spans="439:453">
      <c r="PW7747" s="242"/>
      <c r="PX7747" s="242"/>
      <c r="PY7747" s="242"/>
      <c r="PZ7747" s="242"/>
      <c r="QA7747" s="242"/>
      <c r="QB7747" s="242"/>
      <c r="QC7747" s="242"/>
      <c r="QD7747" s="242"/>
      <c r="QE7747" s="242"/>
      <c r="QF7747" s="242"/>
      <c r="QG7747" s="242"/>
      <c r="QH7747" s="242"/>
      <c r="QI7747" s="242"/>
      <c r="QJ7747" s="242"/>
      <c r="QK7747" s="242"/>
    </row>
    <row r="7748" spans="439:453">
      <c r="PW7748" s="242"/>
      <c r="PX7748" s="242"/>
      <c r="PY7748" s="242"/>
      <c r="PZ7748" s="242"/>
      <c r="QA7748" s="242"/>
      <c r="QB7748" s="242"/>
      <c r="QC7748" s="242"/>
      <c r="QD7748" s="242"/>
      <c r="QE7748" s="242"/>
      <c r="QF7748" s="242"/>
      <c r="QG7748" s="242"/>
      <c r="QH7748" s="242"/>
      <c r="QI7748" s="242"/>
      <c r="QJ7748" s="242"/>
      <c r="QK7748" s="242"/>
    </row>
    <row r="7749" spans="439:453">
      <c r="PW7749" s="242"/>
      <c r="PX7749" s="242"/>
      <c r="PY7749" s="242"/>
      <c r="PZ7749" s="242"/>
      <c r="QA7749" s="242"/>
      <c r="QB7749" s="242"/>
      <c r="QC7749" s="242"/>
      <c r="QD7749" s="242"/>
      <c r="QE7749" s="242"/>
      <c r="QF7749" s="242"/>
      <c r="QG7749" s="242"/>
      <c r="QH7749" s="242"/>
      <c r="QI7749" s="242"/>
      <c r="QJ7749" s="242"/>
      <c r="QK7749" s="242"/>
    </row>
    <row r="7750" spans="439:453">
      <c r="PW7750" s="242"/>
      <c r="PX7750" s="242"/>
      <c r="PY7750" s="242"/>
      <c r="PZ7750" s="242"/>
      <c r="QA7750" s="242"/>
      <c r="QB7750" s="242"/>
      <c r="QC7750" s="242"/>
      <c r="QD7750" s="242"/>
      <c r="QE7750" s="242"/>
      <c r="QF7750" s="242"/>
      <c r="QG7750" s="242"/>
      <c r="QH7750" s="242"/>
      <c r="QI7750" s="242"/>
      <c r="QJ7750" s="242"/>
      <c r="QK7750" s="242"/>
    </row>
    <row r="7751" spans="439:453">
      <c r="PW7751" s="242"/>
      <c r="PX7751" s="242"/>
      <c r="PY7751" s="242"/>
      <c r="PZ7751" s="242"/>
      <c r="QA7751" s="242"/>
      <c r="QB7751" s="242"/>
      <c r="QC7751" s="242"/>
      <c r="QD7751" s="242"/>
      <c r="QE7751" s="242"/>
      <c r="QF7751" s="242"/>
      <c r="QG7751" s="242"/>
      <c r="QH7751" s="242"/>
      <c r="QI7751" s="242"/>
      <c r="QJ7751" s="242"/>
      <c r="QK7751" s="242"/>
    </row>
    <row r="7752" spans="439:453">
      <c r="PW7752" s="242"/>
      <c r="PX7752" s="242"/>
      <c r="PY7752" s="242"/>
      <c r="PZ7752" s="242"/>
      <c r="QA7752" s="242"/>
      <c r="QB7752" s="242"/>
      <c r="QC7752" s="242"/>
      <c r="QD7752" s="242"/>
      <c r="QE7752" s="242"/>
      <c r="QF7752" s="242"/>
      <c r="QG7752" s="242"/>
      <c r="QH7752" s="242"/>
      <c r="QI7752" s="242"/>
      <c r="QJ7752" s="242"/>
      <c r="QK7752" s="242"/>
    </row>
    <row r="7753" spans="439:453">
      <c r="PW7753" s="242"/>
      <c r="PX7753" s="242"/>
      <c r="PY7753" s="242"/>
      <c r="PZ7753" s="242"/>
      <c r="QA7753" s="242"/>
      <c r="QB7753" s="242"/>
      <c r="QC7753" s="242"/>
      <c r="QD7753" s="242"/>
      <c r="QE7753" s="242"/>
      <c r="QF7753" s="242"/>
      <c r="QG7753" s="242"/>
      <c r="QH7753" s="242"/>
      <c r="QI7753" s="242"/>
      <c r="QJ7753" s="242"/>
      <c r="QK7753" s="242"/>
    </row>
    <row r="7754" spans="439:453">
      <c r="PW7754" s="242"/>
      <c r="PX7754" s="242"/>
      <c r="PY7754" s="242"/>
      <c r="PZ7754" s="242"/>
      <c r="QA7754" s="242"/>
      <c r="QB7754" s="242"/>
      <c r="QC7754" s="242"/>
      <c r="QD7754" s="242"/>
      <c r="QE7754" s="242"/>
      <c r="QF7754" s="242"/>
      <c r="QG7754" s="242"/>
      <c r="QH7754" s="242"/>
      <c r="QI7754" s="242"/>
      <c r="QJ7754" s="242"/>
      <c r="QK7754" s="242"/>
    </row>
    <row r="7755" spans="439:453">
      <c r="PW7755" s="242"/>
      <c r="PX7755" s="242"/>
      <c r="PY7755" s="242"/>
      <c r="PZ7755" s="242"/>
      <c r="QA7755" s="242"/>
      <c r="QB7755" s="242"/>
      <c r="QC7755" s="242"/>
      <c r="QD7755" s="242"/>
      <c r="QE7755" s="242"/>
      <c r="QF7755" s="242"/>
      <c r="QG7755" s="242"/>
      <c r="QH7755" s="242"/>
      <c r="QI7755" s="242"/>
      <c r="QJ7755" s="242"/>
      <c r="QK7755" s="242"/>
    </row>
    <row r="7756" spans="439:453">
      <c r="PW7756" s="242"/>
      <c r="PX7756" s="242"/>
      <c r="PY7756" s="242"/>
      <c r="PZ7756" s="242"/>
      <c r="QA7756" s="242"/>
      <c r="QB7756" s="242"/>
      <c r="QC7756" s="242"/>
      <c r="QD7756" s="242"/>
      <c r="QE7756" s="242"/>
      <c r="QF7756" s="242"/>
      <c r="QG7756" s="242"/>
      <c r="QH7756" s="242"/>
      <c r="QI7756" s="242"/>
      <c r="QJ7756" s="242"/>
      <c r="QK7756" s="242"/>
    </row>
    <row r="7757" spans="439:453">
      <c r="PW7757" s="242"/>
      <c r="PX7757" s="242"/>
      <c r="PY7757" s="242"/>
      <c r="PZ7757" s="242"/>
      <c r="QA7757" s="242"/>
      <c r="QB7757" s="242"/>
      <c r="QC7757" s="242"/>
      <c r="QD7757" s="242"/>
      <c r="QE7757" s="242"/>
      <c r="QF7757" s="242"/>
      <c r="QG7757" s="242"/>
      <c r="QH7757" s="242"/>
      <c r="QI7757" s="242"/>
      <c r="QJ7757" s="242"/>
      <c r="QK7757" s="242"/>
    </row>
    <row r="7758" spans="439:453">
      <c r="PW7758" s="242"/>
      <c r="PX7758" s="242"/>
      <c r="PY7758" s="242"/>
      <c r="PZ7758" s="242"/>
      <c r="QA7758" s="242"/>
      <c r="QB7758" s="242"/>
      <c r="QC7758" s="242"/>
      <c r="QD7758" s="242"/>
      <c r="QE7758" s="242"/>
      <c r="QF7758" s="242"/>
      <c r="QG7758" s="242"/>
      <c r="QH7758" s="242"/>
      <c r="QI7758" s="242"/>
      <c r="QJ7758" s="242"/>
      <c r="QK7758" s="242"/>
    </row>
    <row r="7759" spans="439:453">
      <c r="PW7759" s="242"/>
      <c r="PX7759" s="242"/>
      <c r="PY7759" s="242"/>
      <c r="PZ7759" s="242"/>
      <c r="QA7759" s="242"/>
      <c r="QB7759" s="242"/>
      <c r="QC7759" s="242"/>
      <c r="QD7759" s="242"/>
      <c r="QE7759" s="242"/>
      <c r="QF7759" s="242"/>
      <c r="QG7759" s="242"/>
      <c r="QH7759" s="242"/>
      <c r="QI7759" s="242"/>
      <c r="QJ7759" s="242"/>
      <c r="QK7759" s="242"/>
    </row>
    <row r="7760" spans="439:453">
      <c r="PW7760" s="242"/>
      <c r="PX7760" s="242"/>
      <c r="PY7760" s="242"/>
      <c r="PZ7760" s="242"/>
      <c r="QA7760" s="242"/>
      <c r="QB7760" s="242"/>
      <c r="QC7760" s="242"/>
      <c r="QD7760" s="242"/>
      <c r="QE7760" s="242"/>
      <c r="QF7760" s="242"/>
      <c r="QG7760" s="242"/>
      <c r="QH7760" s="242"/>
      <c r="QI7760" s="242"/>
      <c r="QJ7760" s="242"/>
      <c r="QK7760" s="242"/>
    </row>
    <row r="7761" spans="439:453">
      <c r="PW7761" s="242"/>
      <c r="PX7761" s="242"/>
      <c r="PY7761" s="242"/>
      <c r="PZ7761" s="242"/>
      <c r="QA7761" s="242"/>
      <c r="QB7761" s="242"/>
      <c r="QC7761" s="242"/>
      <c r="QD7761" s="242"/>
      <c r="QE7761" s="242"/>
      <c r="QF7761" s="242"/>
      <c r="QG7761" s="242"/>
      <c r="QH7761" s="242"/>
      <c r="QI7761" s="242"/>
      <c r="QJ7761" s="242"/>
      <c r="QK7761" s="242"/>
    </row>
    <row r="7762" spans="439:453">
      <c r="PW7762" s="242"/>
      <c r="PX7762" s="242"/>
      <c r="PY7762" s="242"/>
      <c r="PZ7762" s="242"/>
      <c r="QA7762" s="242"/>
      <c r="QB7762" s="242"/>
      <c r="QC7762" s="242"/>
      <c r="QD7762" s="242"/>
      <c r="QE7762" s="242"/>
      <c r="QF7762" s="242"/>
      <c r="QG7762" s="242"/>
      <c r="QH7762" s="242"/>
      <c r="QI7762" s="242"/>
      <c r="QJ7762" s="242"/>
      <c r="QK7762" s="242"/>
    </row>
    <row r="7763" spans="439:453">
      <c r="PW7763" s="242"/>
      <c r="PX7763" s="242"/>
      <c r="PY7763" s="242"/>
      <c r="PZ7763" s="242"/>
      <c r="QA7763" s="242"/>
      <c r="QB7763" s="242"/>
      <c r="QC7763" s="242"/>
      <c r="QD7763" s="242"/>
      <c r="QE7763" s="242"/>
      <c r="QF7763" s="242"/>
      <c r="QG7763" s="242"/>
      <c r="QH7763" s="242"/>
      <c r="QI7763" s="242"/>
      <c r="QJ7763" s="242"/>
      <c r="QK7763" s="242"/>
    </row>
    <row r="7764" spans="439:453">
      <c r="PW7764" s="242"/>
      <c r="PX7764" s="242"/>
      <c r="PY7764" s="242"/>
      <c r="PZ7764" s="242"/>
      <c r="QA7764" s="242"/>
      <c r="QB7764" s="242"/>
      <c r="QC7764" s="242"/>
      <c r="QD7764" s="242"/>
      <c r="QE7764" s="242"/>
      <c r="QF7764" s="242"/>
      <c r="QG7764" s="242"/>
      <c r="QH7764" s="242"/>
      <c r="QI7764" s="242"/>
      <c r="QJ7764" s="242"/>
      <c r="QK7764" s="242"/>
    </row>
    <row r="7765" spans="439:453">
      <c r="PW7765" s="242"/>
      <c r="PX7765" s="242"/>
      <c r="PY7765" s="242"/>
      <c r="PZ7765" s="242"/>
      <c r="QA7765" s="242"/>
      <c r="QB7765" s="242"/>
      <c r="QC7765" s="242"/>
      <c r="QD7765" s="242"/>
      <c r="QE7765" s="242"/>
      <c r="QF7765" s="242"/>
      <c r="QG7765" s="242"/>
      <c r="QH7765" s="242"/>
      <c r="QI7765" s="242"/>
      <c r="QJ7765" s="242"/>
      <c r="QK7765" s="242"/>
    </row>
    <row r="7766" spans="439:453">
      <c r="PW7766" s="242"/>
      <c r="PX7766" s="242"/>
      <c r="PY7766" s="242"/>
      <c r="PZ7766" s="242"/>
      <c r="QA7766" s="242"/>
      <c r="QB7766" s="242"/>
      <c r="QC7766" s="242"/>
      <c r="QD7766" s="242"/>
      <c r="QE7766" s="242"/>
      <c r="QF7766" s="242"/>
      <c r="QG7766" s="242"/>
      <c r="QH7766" s="242"/>
      <c r="QI7766" s="242"/>
      <c r="QJ7766" s="242"/>
      <c r="QK7766" s="242"/>
    </row>
    <row r="7767" spans="439:453">
      <c r="PW7767" s="242"/>
      <c r="PX7767" s="242"/>
      <c r="PY7767" s="242"/>
      <c r="PZ7767" s="242"/>
      <c r="QA7767" s="242"/>
      <c r="QB7767" s="242"/>
      <c r="QC7767" s="242"/>
      <c r="QD7767" s="242"/>
      <c r="QE7767" s="242"/>
      <c r="QF7767" s="242"/>
      <c r="QG7767" s="242"/>
      <c r="QH7767" s="242"/>
      <c r="QI7767" s="242"/>
      <c r="QJ7767" s="242"/>
      <c r="QK7767" s="242"/>
    </row>
    <row r="7768" spans="439:453">
      <c r="PW7768" s="242"/>
      <c r="PX7768" s="242"/>
      <c r="PY7768" s="242"/>
      <c r="PZ7768" s="242"/>
      <c r="QA7768" s="242"/>
      <c r="QB7768" s="242"/>
      <c r="QC7768" s="242"/>
      <c r="QD7768" s="242"/>
      <c r="QE7768" s="242"/>
      <c r="QF7768" s="242"/>
      <c r="QG7768" s="242"/>
      <c r="QH7768" s="242"/>
      <c r="QI7768" s="242"/>
      <c r="QJ7768" s="242"/>
      <c r="QK7768" s="242"/>
    </row>
    <row r="7769" spans="439:453">
      <c r="PW7769" s="242"/>
      <c r="PX7769" s="242"/>
      <c r="PY7769" s="242"/>
      <c r="PZ7769" s="242"/>
      <c r="QA7769" s="242"/>
      <c r="QB7769" s="242"/>
      <c r="QC7769" s="242"/>
      <c r="QD7769" s="242"/>
      <c r="QE7769" s="242"/>
      <c r="QF7769" s="242"/>
      <c r="QG7769" s="242"/>
      <c r="QH7769" s="242"/>
      <c r="QI7769" s="242"/>
      <c r="QJ7769" s="242"/>
      <c r="QK7769" s="242"/>
    </row>
    <row r="7770" spans="439:453">
      <c r="PW7770" s="242"/>
      <c r="PX7770" s="242"/>
      <c r="PY7770" s="242"/>
      <c r="PZ7770" s="242"/>
      <c r="QA7770" s="242"/>
      <c r="QB7770" s="242"/>
      <c r="QC7770" s="242"/>
      <c r="QD7770" s="242"/>
      <c r="QE7770" s="242"/>
      <c r="QF7770" s="242"/>
      <c r="QG7770" s="242"/>
      <c r="QH7770" s="242"/>
      <c r="QI7770" s="242"/>
      <c r="QJ7770" s="242"/>
      <c r="QK7770" s="242"/>
    </row>
    <row r="7771" spans="439:453">
      <c r="PW7771" s="242"/>
      <c r="PX7771" s="242"/>
      <c r="PY7771" s="242"/>
      <c r="PZ7771" s="242"/>
      <c r="QA7771" s="242"/>
      <c r="QB7771" s="242"/>
      <c r="QC7771" s="242"/>
      <c r="QD7771" s="242"/>
      <c r="QE7771" s="242"/>
      <c r="QF7771" s="242"/>
      <c r="QG7771" s="242"/>
      <c r="QH7771" s="242"/>
      <c r="QI7771" s="242"/>
      <c r="QJ7771" s="242"/>
      <c r="QK7771" s="242"/>
    </row>
    <row r="7772" spans="439:453">
      <c r="PW7772" s="242"/>
      <c r="PX7772" s="242"/>
      <c r="PY7772" s="242"/>
      <c r="PZ7772" s="242"/>
      <c r="QA7772" s="242"/>
      <c r="QB7772" s="242"/>
      <c r="QC7772" s="242"/>
      <c r="QD7772" s="242"/>
      <c r="QE7772" s="242"/>
      <c r="QF7772" s="242"/>
      <c r="QG7772" s="242"/>
      <c r="QH7772" s="242"/>
      <c r="QI7772" s="242"/>
      <c r="QJ7772" s="242"/>
      <c r="QK7772" s="242"/>
    </row>
    <row r="7773" spans="439:453">
      <c r="PW7773" s="242"/>
      <c r="PX7773" s="242"/>
      <c r="PY7773" s="242"/>
      <c r="PZ7773" s="242"/>
      <c r="QA7773" s="242"/>
      <c r="QB7773" s="242"/>
      <c r="QC7773" s="242"/>
      <c r="QD7773" s="242"/>
      <c r="QE7773" s="242"/>
      <c r="QF7773" s="242"/>
      <c r="QG7773" s="242"/>
      <c r="QH7773" s="242"/>
      <c r="QI7773" s="242"/>
      <c r="QJ7773" s="242"/>
      <c r="QK7773" s="242"/>
    </row>
    <row r="7774" spans="439:453">
      <c r="PW7774" s="242"/>
      <c r="PX7774" s="242"/>
      <c r="PY7774" s="242"/>
      <c r="PZ7774" s="242"/>
      <c r="QA7774" s="242"/>
      <c r="QB7774" s="242"/>
      <c r="QC7774" s="242"/>
      <c r="QD7774" s="242"/>
      <c r="QE7774" s="242"/>
      <c r="QF7774" s="242"/>
      <c r="QG7774" s="242"/>
      <c r="QH7774" s="242"/>
      <c r="QI7774" s="242"/>
      <c r="QJ7774" s="242"/>
      <c r="QK7774" s="242"/>
    </row>
    <row r="7775" spans="439:453">
      <c r="PW7775" s="242"/>
      <c r="PX7775" s="242"/>
      <c r="PY7775" s="242"/>
      <c r="PZ7775" s="242"/>
      <c r="QA7775" s="242"/>
      <c r="QB7775" s="242"/>
      <c r="QC7775" s="242"/>
      <c r="QD7775" s="242"/>
      <c r="QE7775" s="242"/>
      <c r="QF7775" s="242"/>
      <c r="QG7775" s="242"/>
      <c r="QH7775" s="242"/>
      <c r="QI7775" s="242"/>
      <c r="QJ7775" s="242"/>
      <c r="QK7775" s="242"/>
    </row>
    <row r="7776" spans="439:453">
      <c r="PW7776" s="242"/>
      <c r="PX7776" s="242"/>
      <c r="PY7776" s="242"/>
      <c r="PZ7776" s="242"/>
      <c r="QA7776" s="242"/>
      <c r="QB7776" s="242"/>
      <c r="QC7776" s="242"/>
      <c r="QD7776" s="242"/>
      <c r="QE7776" s="242"/>
      <c r="QF7776" s="242"/>
      <c r="QG7776" s="242"/>
      <c r="QH7776" s="242"/>
      <c r="QI7776" s="242"/>
      <c r="QJ7776" s="242"/>
      <c r="QK7776" s="242"/>
    </row>
    <row r="7777" spans="439:453">
      <c r="PW7777" s="242"/>
      <c r="PX7777" s="242"/>
      <c r="PY7777" s="242"/>
      <c r="PZ7777" s="242"/>
      <c r="QA7777" s="242"/>
      <c r="QB7777" s="242"/>
      <c r="QC7777" s="242"/>
      <c r="QD7777" s="242"/>
      <c r="QE7777" s="242"/>
      <c r="QF7777" s="242"/>
      <c r="QG7777" s="242"/>
      <c r="QH7777" s="242"/>
      <c r="QI7777" s="242"/>
      <c r="QJ7777" s="242"/>
      <c r="QK7777" s="242"/>
    </row>
    <row r="7778" spans="439:453">
      <c r="PW7778" s="242"/>
      <c r="PX7778" s="242"/>
      <c r="PY7778" s="242"/>
      <c r="PZ7778" s="242"/>
      <c r="QA7778" s="242"/>
      <c r="QB7778" s="242"/>
      <c r="QC7778" s="242"/>
      <c r="QD7778" s="242"/>
      <c r="QE7778" s="242"/>
      <c r="QF7778" s="242"/>
      <c r="QG7778" s="242"/>
      <c r="QH7778" s="242"/>
      <c r="QI7778" s="242"/>
      <c r="QJ7778" s="242"/>
      <c r="QK7778" s="242"/>
    </row>
    <row r="7779" spans="439:453">
      <c r="PW7779" s="242"/>
      <c r="PX7779" s="242"/>
      <c r="PY7779" s="242"/>
      <c r="PZ7779" s="242"/>
      <c r="QA7779" s="242"/>
      <c r="QB7779" s="242"/>
      <c r="QC7779" s="242"/>
      <c r="QD7779" s="242"/>
      <c r="QE7779" s="242"/>
      <c r="QF7779" s="242"/>
      <c r="QG7779" s="242"/>
      <c r="QH7779" s="242"/>
      <c r="QI7779" s="242"/>
      <c r="QJ7779" s="242"/>
      <c r="QK7779" s="242"/>
    </row>
    <row r="7780" spans="439:453">
      <c r="PW7780" s="242"/>
      <c r="PX7780" s="242"/>
      <c r="PY7780" s="242"/>
      <c r="PZ7780" s="242"/>
      <c r="QA7780" s="242"/>
      <c r="QB7780" s="242"/>
      <c r="QC7780" s="242"/>
      <c r="QD7780" s="242"/>
      <c r="QE7780" s="242"/>
      <c r="QF7780" s="242"/>
      <c r="QG7780" s="242"/>
      <c r="QH7780" s="242"/>
      <c r="QI7780" s="242"/>
      <c r="QJ7780" s="242"/>
      <c r="QK7780" s="242"/>
    </row>
    <row r="7781" spans="439:453">
      <c r="PW7781" s="242"/>
      <c r="PX7781" s="242"/>
      <c r="PY7781" s="242"/>
      <c r="PZ7781" s="242"/>
      <c r="QA7781" s="242"/>
      <c r="QB7781" s="242"/>
      <c r="QC7781" s="242"/>
      <c r="QD7781" s="242"/>
      <c r="QE7781" s="242"/>
      <c r="QF7781" s="242"/>
      <c r="QG7781" s="242"/>
      <c r="QH7781" s="242"/>
      <c r="QI7781" s="242"/>
      <c r="QJ7781" s="242"/>
      <c r="QK7781" s="242"/>
    </row>
    <row r="7782" spans="439:453">
      <c r="PW7782" s="242"/>
      <c r="PX7782" s="242"/>
      <c r="PY7782" s="242"/>
      <c r="PZ7782" s="242"/>
      <c r="QA7782" s="242"/>
      <c r="QB7782" s="242"/>
      <c r="QC7782" s="242"/>
      <c r="QD7782" s="242"/>
      <c r="QE7782" s="242"/>
      <c r="QF7782" s="242"/>
      <c r="QG7782" s="242"/>
      <c r="QH7782" s="242"/>
      <c r="QI7782" s="242"/>
      <c r="QJ7782" s="242"/>
      <c r="QK7782" s="242"/>
    </row>
    <row r="7783" spans="439:453">
      <c r="PW7783" s="242"/>
      <c r="PX7783" s="242"/>
      <c r="PY7783" s="242"/>
      <c r="PZ7783" s="242"/>
      <c r="QA7783" s="242"/>
      <c r="QB7783" s="242"/>
      <c r="QC7783" s="242"/>
      <c r="QD7783" s="242"/>
      <c r="QE7783" s="242"/>
      <c r="QF7783" s="242"/>
      <c r="QG7783" s="242"/>
      <c r="QH7783" s="242"/>
      <c r="QI7783" s="242"/>
      <c r="QJ7783" s="242"/>
      <c r="QK7783" s="242"/>
    </row>
    <row r="7784" spans="439:453">
      <c r="PW7784" s="242"/>
      <c r="PX7784" s="242"/>
      <c r="PY7784" s="242"/>
      <c r="PZ7784" s="242"/>
      <c r="QA7784" s="242"/>
      <c r="QB7784" s="242"/>
      <c r="QC7784" s="242"/>
      <c r="QD7784" s="242"/>
      <c r="QE7784" s="242"/>
      <c r="QF7784" s="242"/>
      <c r="QG7784" s="242"/>
      <c r="QH7784" s="242"/>
      <c r="QI7784" s="242"/>
      <c r="QJ7784" s="242"/>
      <c r="QK7784" s="242"/>
    </row>
    <row r="7785" spans="439:453">
      <c r="PW7785" s="242"/>
      <c r="PX7785" s="242"/>
      <c r="PY7785" s="242"/>
      <c r="PZ7785" s="242"/>
      <c r="QA7785" s="242"/>
      <c r="QB7785" s="242"/>
      <c r="QC7785" s="242"/>
      <c r="QD7785" s="242"/>
      <c r="QE7785" s="242"/>
      <c r="QF7785" s="242"/>
      <c r="QG7785" s="242"/>
      <c r="QH7785" s="242"/>
      <c r="QI7785" s="242"/>
      <c r="QJ7785" s="242"/>
      <c r="QK7785" s="242"/>
    </row>
    <row r="7786" spans="439:453">
      <c r="PW7786" s="242"/>
      <c r="PX7786" s="242"/>
      <c r="PY7786" s="242"/>
      <c r="PZ7786" s="242"/>
      <c r="QA7786" s="242"/>
      <c r="QB7786" s="242"/>
      <c r="QC7786" s="242"/>
      <c r="QD7786" s="242"/>
      <c r="QE7786" s="242"/>
      <c r="QF7786" s="242"/>
      <c r="QG7786" s="242"/>
      <c r="QH7786" s="242"/>
      <c r="QI7786" s="242"/>
      <c r="QJ7786" s="242"/>
      <c r="QK7786" s="242"/>
    </row>
    <row r="7787" spans="439:453">
      <c r="PW7787" s="242"/>
      <c r="PX7787" s="242"/>
      <c r="PY7787" s="242"/>
      <c r="PZ7787" s="242"/>
      <c r="QA7787" s="242"/>
      <c r="QB7787" s="242"/>
      <c r="QC7787" s="242"/>
      <c r="QD7787" s="242"/>
      <c r="QE7787" s="242"/>
      <c r="QF7787" s="242"/>
      <c r="QG7787" s="242"/>
      <c r="QH7787" s="242"/>
      <c r="QI7787" s="242"/>
      <c r="QJ7787" s="242"/>
      <c r="QK7787" s="242"/>
    </row>
    <row r="7788" spans="439:453">
      <c r="PW7788" s="242"/>
      <c r="PX7788" s="242"/>
      <c r="PY7788" s="242"/>
      <c r="PZ7788" s="242"/>
      <c r="QA7788" s="242"/>
      <c r="QB7788" s="242"/>
      <c r="QC7788" s="242"/>
      <c r="QD7788" s="242"/>
      <c r="QE7788" s="242"/>
      <c r="QF7788" s="242"/>
      <c r="QG7788" s="242"/>
      <c r="QH7788" s="242"/>
      <c r="QI7788" s="242"/>
      <c r="QJ7788" s="242"/>
      <c r="QK7788" s="242"/>
    </row>
    <row r="7789" spans="439:453">
      <c r="PW7789" s="242"/>
      <c r="PX7789" s="242"/>
      <c r="PY7789" s="242"/>
      <c r="PZ7789" s="242"/>
      <c r="QA7789" s="242"/>
      <c r="QB7789" s="242"/>
      <c r="QC7789" s="242"/>
      <c r="QD7789" s="242"/>
      <c r="QE7789" s="242"/>
      <c r="QF7789" s="242"/>
      <c r="QG7789" s="242"/>
      <c r="QH7789" s="242"/>
      <c r="QI7789" s="242"/>
      <c r="QJ7789" s="242"/>
      <c r="QK7789" s="242"/>
    </row>
    <row r="7790" spans="439:453">
      <c r="PW7790" s="242"/>
      <c r="PX7790" s="242"/>
      <c r="PY7790" s="242"/>
      <c r="PZ7790" s="242"/>
      <c r="QA7790" s="242"/>
      <c r="QB7790" s="242"/>
      <c r="QC7790" s="242"/>
      <c r="QD7790" s="242"/>
      <c r="QE7790" s="242"/>
      <c r="QF7790" s="242"/>
      <c r="QG7790" s="242"/>
      <c r="QH7790" s="242"/>
      <c r="QI7790" s="242"/>
      <c r="QJ7790" s="242"/>
      <c r="QK7790" s="242"/>
    </row>
    <row r="7791" spans="439:453">
      <c r="PW7791" s="242"/>
      <c r="PX7791" s="242"/>
      <c r="PY7791" s="242"/>
      <c r="PZ7791" s="242"/>
      <c r="QA7791" s="242"/>
      <c r="QB7791" s="242"/>
      <c r="QC7791" s="242"/>
      <c r="QD7791" s="242"/>
      <c r="QE7791" s="242"/>
      <c r="QF7791" s="242"/>
      <c r="QG7791" s="242"/>
      <c r="QH7791" s="242"/>
      <c r="QI7791" s="242"/>
      <c r="QJ7791" s="242"/>
      <c r="QK7791" s="242"/>
    </row>
    <row r="7792" spans="439:453">
      <c r="PW7792" s="242"/>
      <c r="PX7792" s="242"/>
      <c r="PY7792" s="242"/>
      <c r="PZ7792" s="242"/>
      <c r="QA7792" s="242"/>
      <c r="QB7792" s="242"/>
      <c r="QC7792" s="242"/>
      <c r="QD7792" s="242"/>
      <c r="QE7792" s="242"/>
      <c r="QF7792" s="242"/>
      <c r="QG7792" s="242"/>
      <c r="QH7792" s="242"/>
      <c r="QI7792" s="242"/>
      <c r="QJ7792" s="242"/>
      <c r="QK7792" s="242"/>
    </row>
    <row r="7793" spans="439:453">
      <c r="PW7793" s="242"/>
      <c r="PX7793" s="242"/>
      <c r="PY7793" s="242"/>
      <c r="PZ7793" s="242"/>
      <c r="QA7793" s="242"/>
      <c r="QB7793" s="242"/>
      <c r="QC7793" s="242"/>
      <c r="QD7793" s="242"/>
      <c r="QE7793" s="242"/>
      <c r="QF7793" s="242"/>
      <c r="QG7793" s="242"/>
      <c r="QH7793" s="242"/>
      <c r="QI7793" s="242"/>
      <c r="QJ7793" s="242"/>
      <c r="QK7793" s="242"/>
    </row>
    <row r="7794" spans="439:453">
      <c r="PW7794" s="242"/>
      <c r="PX7794" s="242"/>
      <c r="PY7794" s="242"/>
      <c r="PZ7794" s="242"/>
      <c r="QA7794" s="242"/>
      <c r="QB7794" s="242"/>
      <c r="QC7794" s="242"/>
      <c r="QD7794" s="242"/>
      <c r="QE7794" s="242"/>
      <c r="QF7794" s="242"/>
      <c r="QG7794" s="242"/>
      <c r="QH7794" s="242"/>
      <c r="QI7794" s="242"/>
      <c r="QJ7794" s="242"/>
      <c r="QK7794" s="242"/>
    </row>
    <row r="7795" spans="439:453">
      <c r="PW7795" s="242"/>
      <c r="PX7795" s="242"/>
      <c r="PY7795" s="242"/>
      <c r="PZ7795" s="242"/>
      <c r="QA7795" s="242"/>
      <c r="QB7795" s="242"/>
      <c r="QC7795" s="242"/>
      <c r="QD7795" s="242"/>
      <c r="QE7795" s="242"/>
      <c r="QF7795" s="242"/>
      <c r="QG7795" s="242"/>
      <c r="QH7795" s="242"/>
      <c r="QI7795" s="242"/>
      <c r="QJ7795" s="242"/>
      <c r="QK7795" s="242"/>
    </row>
    <row r="7796" spans="439:453">
      <c r="PW7796" s="242"/>
      <c r="PX7796" s="242"/>
      <c r="PY7796" s="242"/>
      <c r="PZ7796" s="242"/>
      <c r="QA7796" s="242"/>
      <c r="QB7796" s="242"/>
      <c r="QC7796" s="242"/>
      <c r="QD7796" s="242"/>
      <c r="QE7796" s="242"/>
      <c r="QF7796" s="242"/>
      <c r="QG7796" s="242"/>
      <c r="QH7796" s="242"/>
      <c r="QI7796" s="242"/>
      <c r="QJ7796" s="242"/>
      <c r="QK7796" s="242"/>
    </row>
    <row r="7797" spans="439:453">
      <c r="PW7797" s="242"/>
      <c r="PX7797" s="242"/>
      <c r="PY7797" s="242"/>
      <c r="PZ7797" s="242"/>
      <c r="QA7797" s="242"/>
      <c r="QB7797" s="242"/>
      <c r="QC7797" s="242"/>
      <c r="QD7797" s="242"/>
      <c r="QE7797" s="242"/>
      <c r="QF7797" s="242"/>
      <c r="QG7797" s="242"/>
      <c r="QH7797" s="242"/>
      <c r="QI7797" s="242"/>
      <c r="QJ7797" s="242"/>
      <c r="QK7797" s="242"/>
    </row>
    <row r="7798" spans="439:453">
      <c r="PW7798" s="242"/>
      <c r="PX7798" s="242"/>
      <c r="PY7798" s="242"/>
      <c r="PZ7798" s="242"/>
      <c r="QA7798" s="242"/>
      <c r="QB7798" s="242"/>
      <c r="QC7798" s="242"/>
      <c r="QD7798" s="242"/>
      <c r="QE7798" s="242"/>
      <c r="QF7798" s="242"/>
      <c r="QG7798" s="242"/>
      <c r="QH7798" s="242"/>
      <c r="QI7798" s="242"/>
      <c r="QJ7798" s="242"/>
      <c r="QK7798" s="242"/>
    </row>
    <row r="7799" spans="439:453">
      <c r="PW7799" s="242"/>
      <c r="PX7799" s="242"/>
      <c r="PY7799" s="242"/>
      <c r="PZ7799" s="242"/>
      <c r="QA7799" s="242"/>
      <c r="QB7799" s="242"/>
      <c r="QC7799" s="242"/>
      <c r="QD7799" s="242"/>
      <c r="QE7799" s="242"/>
      <c r="QF7799" s="242"/>
      <c r="QG7799" s="242"/>
      <c r="QH7799" s="242"/>
      <c r="QI7799" s="242"/>
      <c r="QJ7799" s="242"/>
      <c r="QK7799" s="242"/>
    </row>
    <row r="7800" spans="439:453">
      <c r="PW7800" s="242"/>
      <c r="PX7800" s="242"/>
      <c r="PY7800" s="242"/>
      <c r="PZ7800" s="242"/>
      <c r="QA7800" s="242"/>
      <c r="QB7800" s="242"/>
      <c r="QC7800" s="242"/>
      <c r="QD7800" s="242"/>
      <c r="QE7800" s="242"/>
      <c r="QF7800" s="242"/>
      <c r="QG7800" s="242"/>
      <c r="QH7800" s="242"/>
      <c r="QI7800" s="242"/>
      <c r="QJ7800" s="242"/>
      <c r="QK7800" s="242"/>
    </row>
    <row r="7801" spans="439:453">
      <c r="PW7801" s="242"/>
      <c r="PX7801" s="242"/>
      <c r="PY7801" s="242"/>
      <c r="PZ7801" s="242"/>
      <c r="QA7801" s="242"/>
      <c r="QB7801" s="242"/>
      <c r="QC7801" s="242"/>
      <c r="QD7801" s="242"/>
      <c r="QE7801" s="242"/>
      <c r="QF7801" s="242"/>
      <c r="QG7801" s="242"/>
      <c r="QH7801" s="242"/>
      <c r="QI7801" s="242"/>
      <c r="QJ7801" s="242"/>
      <c r="QK7801" s="242"/>
    </row>
    <row r="7802" spans="439:453">
      <c r="PW7802" s="242"/>
      <c r="PX7802" s="242"/>
      <c r="PY7802" s="242"/>
      <c r="PZ7802" s="242"/>
      <c r="QA7802" s="242"/>
      <c r="QB7802" s="242"/>
      <c r="QC7802" s="242"/>
      <c r="QD7802" s="242"/>
      <c r="QE7802" s="242"/>
      <c r="QF7802" s="242"/>
      <c r="QG7802" s="242"/>
      <c r="QH7802" s="242"/>
      <c r="QI7802" s="242"/>
      <c r="QJ7802" s="242"/>
      <c r="QK7802" s="242"/>
    </row>
    <row r="7803" spans="439:453">
      <c r="PW7803" s="242"/>
      <c r="PX7803" s="242"/>
      <c r="PY7803" s="242"/>
      <c r="PZ7803" s="242"/>
      <c r="QA7803" s="242"/>
      <c r="QB7803" s="242"/>
      <c r="QC7803" s="242"/>
      <c r="QD7803" s="242"/>
      <c r="QE7803" s="242"/>
      <c r="QF7803" s="242"/>
      <c r="QG7803" s="242"/>
      <c r="QH7803" s="242"/>
      <c r="QI7803" s="242"/>
      <c r="QJ7803" s="242"/>
      <c r="QK7803" s="242"/>
    </row>
    <row r="7804" spans="439:453">
      <c r="PW7804" s="242"/>
      <c r="PX7804" s="242"/>
      <c r="PY7804" s="242"/>
      <c r="PZ7804" s="242"/>
      <c r="QA7804" s="242"/>
      <c r="QB7804" s="242"/>
      <c r="QC7804" s="242"/>
      <c r="QD7804" s="242"/>
      <c r="QE7804" s="242"/>
      <c r="QF7804" s="242"/>
      <c r="QG7804" s="242"/>
      <c r="QH7804" s="242"/>
      <c r="QI7804" s="242"/>
      <c r="QJ7804" s="242"/>
      <c r="QK7804" s="242"/>
    </row>
    <row r="7805" spans="439:453">
      <c r="PW7805" s="242"/>
      <c r="PX7805" s="242"/>
      <c r="PY7805" s="242"/>
      <c r="PZ7805" s="242"/>
      <c r="QA7805" s="242"/>
      <c r="QB7805" s="242"/>
      <c r="QC7805" s="242"/>
      <c r="QD7805" s="242"/>
      <c r="QE7805" s="242"/>
      <c r="QF7805" s="242"/>
      <c r="QG7805" s="242"/>
      <c r="QH7805" s="242"/>
      <c r="QI7805" s="242"/>
      <c r="QJ7805" s="242"/>
      <c r="QK7805" s="242"/>
    </row>
    <row r="7806" spans="439:453">
      <c r="PW7806" s="242"/>
      <c r="PX7806" s="242"/>
      <c r="PY7806" s="242"/>
      <c r="PZ7806" s="242"/>
      <c r="QA7806" s="242"/>
      <c r="QB7806" s="242"/>
      <c r="QC7806" s="242"/>
      <c r="QD7806" s="242"/>
      <c r="QE7806" s="242"/>
      <c r="QF7806" s="242"/>
      <c r="QG7806" s="242"/>
      <c r="QH7806" s="242"/>
      <c r="QI7806" s="242"/>
      <c r="QJ7806" s="242"/>
      <c r="QK7806" s="242"/>
    </row>
    <row r="7807" spans="439:453">
      <c r="PW7807" s="242"/>
      <c r="PX7807" s="242"/>
      <c r="PY7807" s="242"/>
      <c r="PZ7807" s="242"/>
      <c r="QA7807" s="242"/>
      <c r="QB7807" s="242"/>
      <c r="QC7807" s="242"/>
      <c r="QD7807" s="242"/>
      <c r="QE7807" s="242"/>
      <c r="QF7807" s="242"/>
      <c r="QG7807" s="242"/>
      <c r="QH7807" s="242"/>
      <c r="QI7807" s="242"/>
      <c r="QJ7807" s="242"/>
      <c r="QK7807" s="242"/>
    </row>
    <row r="7808" spans="439:453">
      <c r="PW7808" s="242"/>
      <c r="PX7808" s="242"/>
      <c r="PY7808" s="242"/>
      <c r="PZ7808" s="242"/>
      <c r="QA7808" s="242"/>
      <c r="QB7808" s="242"/>
      <c r="QC7808" s="242"/>
      <c r="QD7808" s="242"/>
      <c r="QE7808" s="242"/>
      <c r="QF7808" s="242"/>
      <c r="QG7808" s="242"/>
      <c r="QH7808" s="242"/>
      <c r="QI7808" s="242"/>
      <c r="QJ7808" s="242"/>
      <c r="QK7808" s="242"/>
    </row>
    <row r="7809" spans="439:453">
      <c r="PW7809" s="242"/>
      <c r="PX7809" s="242"/>
      <c r="PY7809" s="242"/>
      <c r="PZ7809" s="242"/>
      <c r="QA7809" s="242"/>
      <c r="QB7809" s="242"/>
      <c r="QC7809" s="242"/>
      <c r="QD7809" s="242"/>
      <c r="QE7809" s="242"/>
      <c r="QF7809" s="242"/>
      <c r="QG7809" s="242"/>
      <c r="QH7809" s="242"/>
      <c r="QI7809" s="242"/>
      <c r="QJ7809" s="242"/>
      <c r="QK7809" s="242"/>
    </row>
    <row r="7810" spans="439:453">
      <c r="PW7810" s="242"/>
      <c r="PX7810" s="242"/>
      <c r="PY7810" s="242"/>
      <c r="PZ7810" s="242"/>
      <c r="QA7810" s="242"/>
      <c r="QB7810" s="242"/>
      <c r="QC7810" s="242"/>
      <c r="QD7810" s="242"/>
      <c r="QE7810" s="242"/>
      <c r="QF7810" s="242"/>
      <c r="QG7810" s="242"/>
      <c r="QH7810" s="242"/>
      <c r="QI7810" s="242"/>
      <c r="QJ7810" s="242"/>
      <c r="QK7810" s="242"/>
    </row>
    <row r="7811" spans="439:453">
      <c r="PW7811" s="242"/>
      <c r="PX7811" s="242"/>
      <c r="PY7811" s="242"/>
      <c r="PZ7811" s="242"/>
      <c r="QA7811" s="242"/>
      <c r="QB7811" s="242"/>
      <c r="QC7811" s="242"/>
      <c r="QD7811" s="242"/>
      <c r="QE7811" s="242"/>
      <c r="QF7811" s="242"/>
      <c r="QG7811" s="242"/>
      <c r="QH7811" s="242"/>
      <c r="QI7811" s="242"/>
      <c r="QJ7811" s="242"/>
      <c r="QK7811" s="242"/>
    </row>
    <row r="7812" spans="439:453">
      <c r="PW7812" s="242"/>
      <c r="PX7812" s="242"/>
      <c r="PY7812" s="242"/>
      <c r="PZ7812" s="242"/>
      <c r="QA7812" s="242"/>
      <c r="QB7812" s="242"/>
      <c r="QC7812" s="242"/>
      <c r="QD7812" s="242"/>
      <c r="QE7812" s="242"/>
      <c r="QF7812" s="242"/>
      <c r="QG7812" s="242"/>
      <c r="QH7812" s="242"/>
      <c r="QI7812" s="242"/>
      <c r="QJ7812" s="242"/>
      <c r="QK7812" s="242"/>
    </row>
    <row r="7813" spans="439:453">
      <c r="PW7813" s="242"/>
      <c r="PX7813" s="242"/>
      <c r="PY7813" s="242"/>
      <c r="PZ7813" s="242"/>
      <c r="QA7813" s="242"/>
      <c r="QB7813" s="242"/>
      <c r="QC7813" s="242"/>
      <c r="QD7813" s="242"/>
      <c r="QE7813" s="242"/>
      <c r="QF7813" s="242"/>
      <c r="QG7813" s="242"/>
      <c r="QH7813" s="242"/>
      <c r="QI7813" s="242"/>
      <c r="QJ7813" s="242"/>
      <c r="QK7813" s="242"/>
    </row>
    <row r="7814" spans="439:453">
      <c r="PW7814" s="242"/>
      <c r="PX7814" s="242"/>
      <c r="PY7814" s="242"/>
      <c r="PZ7814" s="242"/>
      <c r="QA7814" s="242"/>
      <c r="QB7814" s="242"/>
      <c r="QC7814" s="242"/>
      <c r="QD7814" s="242"/>
      <c r="QE7814" s="242"/>
      <c r="QF7814" s="242"/>
      <c r="QG7814" s="242"/>
      <c r="QH7814" s="242"/>
      <c r="QI7814" s="242"/>
      <c r="QJ7814" s="242"/>
      <c r="QK7814" s="242"/>
    </row>
    <row r="7815" spans="439:453">
      <c r="PW7815" s="242"/>
      <c r="PX7815" s="242"/>
      <c r="PY7815" s="242"/>
      <c r="PZ7815" s="242"/>
      <c r="QA7815" s="242"/>
      <c r="QB7815" s="242"/>
      <c r="QC7815" s="242"/>
      <c r="QD7815" s="242"/>
      <c r="QE7815" s="242"/>
      <c r="QF7815" s="242"/>
      <c r="QG7815" s="242"/>
      <c r="QH7815" s="242"/>
      <c r="QI7815" s="242"/>
      <c r="QJ7815" s="242"/>
      <c r="QK7815" s="242"/>
    </row>
    <row r="7816" spans="439:453">
      <c r="PW7816" s="242"/>
      <c r="PX7816" s="242"/>
      <c r="PY7816" s="242"/>
      <c r="PZ7816" s="242"/>
      <c r="QA7816" s="242"/>
      <c r="QB7816" s="242"/>
      <c r="QC7816" s="242"/>
      <c r="QD7816" s="242"/>
      <c r="QE7816" s="242"/>
      <c r="QF7816" s="242"/>
      <c r="QG7816" s="242"/>
      <c r="QH7816" s="242"/>
      <c r="QI7816" s="242"/>
      <c r="QJ7816" s="242"/>
      <c r="QK7816" s="242"/>
    </row>
    <row r="7817" spans="439:453">
      <c r="PW7817" s="242"/>
      <c r="PX7817" s="242"/>
      <c r="PY7817" s="242"/>
      <c r="PZ7817" s="242"/>
      <c r="QA7817" s="242"/>
      <c r="QB7817" s="242"/>
      <c r="QC7817" s="242"/>
      <c r="QD7817" s="242"/>
      <c r="QE7817" s="242"/>
      <c r="QF7817" s="242"/>
      <c r="QG7817" s="242"/>
      <c r="QH7817" s="242"/>
      <c r="QI7817" s="242"/>
      <c r="QJ7817" s="242"/>
      <c r="QK7817" s="242"/>
    </row>
    <row r="7818" spans="439:453">
      <c r="PW7818" s="242"/>
      <c r="PX7818" s="242"/>
      <c r="PY7818" s="242"/>
      <c r="PZ7818" s="242"/>
      <c r="QA7818" s="242"/>
      <c r="QB7818" s="242"/>
      <c r="QC7818" s="242"/>
      <c r="QD7818" s="242"/>
      <c r="QE7818" s="242"/>
      <c r="QF7818" s="242"/>
      <c r="QG7818" s="242"/>
      <c r="QH7818" s="242"/>
      <c r="QI7818" s="242"/>
      <c r="QJ7818" s="242"/>
      <c r="QK7818" s="242"/>
    </row>
    <row r="7819" spans="439:453">
      <c r="PW7819" s="242"/>
      <c r="PX7819" s="242"/>
      <c r="PY7819" s="242"/>
      <c r="PZ7819" s="242"/>
      <c r="QA7819" s="242"/>
      <c r="QB7819" s="242"/>
      <c r="QC7819" s="242"/>
      <c r="QD7819" s="242"/>
      <c r="QE7819" s="242"/>
      <c r="QF7819" s="242"/>
      <c r="QG7819" s="242"/>
      <c r="QH7819" s="242"/>
      <c r="QI7819" s="242"/>
      <c r="QJ7819" s="242"/>
      <c r="QK7819" s="242"/>
    </row>
    <row r="7820" spans="439:453">
      <c r="PW7820" s="242"/>
      <c r="PX7820" s="242"/>
      <c r="PY7820" s="242"/>
      <c r="PZ7820" s="242"/>
      <c r="QA7820" s="242"/>
      <c r="QB7820" s="242"/>
      <c r="QC7820" s="242"/>
      <c r="QD7820" s="242"/>
      <c r="QE7820" s="242"/>
      <c r="QF7820" s="242"/>
      <c r="QG7820" s="242"/>
      <c r="QH7820" s="242"/>
      <c r="QI7820" s="242"/>
      <c r="QJ7820" s="242"/>
      <c r="QK7820" s="242"/>
    </row>
    <row r="7821" spans="439:453">
      <c r="PW7821" s="242"/>
      <c r="PX7821" s="242"/>
      <c r="PY7821" s="242"/>
      <c r="PZ7821" s="242"/>
      <c r="QA7821" s="242"/>
      <c r="QB7821" s="242"/>
      <c r="QC7821" s="242"/>
      <c r="QD7821" s="242"/>
      <c r="QE7821" s="242"/>
      <c r="QF7821" s="242"/>
      <c r="QG7821" s="242"/>
      <c r="QH7821" s="242"/>
      <c r="QI7821" s="242"/>
      <c r="QJ7821" s="242"/>
      <c r="QK7821" s="242"/>
    </row>
    <row r="7822" spans="439:453">
      <c r="PW7822" s="242"/>
      <c r="PX7822" s="242"/>
      <c r="PY7822" s="242"/>
      <c r="PZ7822" s="242"/>
      <c r="QA7822" s="242"/>
      <c r="QB7822" s="242"/>
      <c r="QC7822" s="242"/>
      <c r="QD7822" s="242"/>
      <c r="QE7822" s="242"/>
      <c r="QF7822" s="242"/>
      <c r="QG7822" s="242"/>
      <c r="QH7822" s="242"/>
      <c r="QI7822" s="242"/>
      <c r="QJ7822" s="242"/>
      <c r="QK7822" s="242"/>
    </row>
    <row r="7823" spans="439:453">
      <c r="PW7823" s="242"/>
      <c r="PX7823" s="242"/>
      <c r="PY7823" s="242"/>
      <c r="PZ7823" s="242"/>
      <c r="QA7823" s="242"/>
      <c r="QB7823" s="242"/>
      <c r="QC7823" s="242"/>
      <c r="QD7823" s="242"/>
      <c r="QE7823" s="242"/>
      <c r="QF7823" s="242"/>
      <c r="QG7823" s="242"/>
      <c r="QH7823" s="242"/>
      <c r="QI7823" s="242"/>
      <c r="QJ7823" s="242"/>
      <c r="QK7823" s="242"/>
    </row>
    <row r="7824" spans="439:453">
      <c r="PW7824" s="242"/>
      <c r="PX7824" s="242"/>
      <c r="PY7824" s="242"/>
      <c r="PZ7824" s="242"/>
      <c r="QA7824" s="242"/>
      <c r="QB7824" s="242"/>
      <c r="QC7824" s="242"/>
      <c r="QD7824" s="242"/>
      <c r="QE7824" s="242"/>
      <c r="QF7824" s="242"/>
      <c r="QG7824" s="242"/>
      <c r="QH7824" s="242"/>
      <c r="QI7824" s="242"/>
      <c r="QJ7824" s="242"/>
      <c r="QK7824" s="242"/>
    </row>
    <row r="7825" spans="439:453">
      <c r="PW7825" s="242"/>
      <c r="PX7825" s="242"/>
      <c r="PY7825" s="242"/>
      <c r="PZ7825" s="242"/>
      <c r="QA7825" s="242"/>
      <c r="QB7825" s="242"/>
      <c r="QC7825" s="242"/>
      <c r="QD7825" s="242"/>
      <c r="QE7825" s="242"/>
      <c r="QF7825" s="242"/>
      <c r="QG7825" s="242"/>
      <c r="QH7825" s="242"/>
      <c r="QI7825" s="242"/>
      <c r="QJ7825" s="242"/>
      <c r="QK7825" s="242"/>
    </row>
    <row r="7826" spans="439:453">
      <c r="PW7826" s="242"/>
      <c r="PX7826" s="242"/>
      <c r="PY7826" s="242"/>
      <c r="PZ7826" s="242"/>
      <c r="QA7826" s="242"/>
      <c r="QB7826" s="242"/>
      <c r="QC7826" s="242"/>
      <c r="QD7826" s="242"/>
      <c r="QE7826" s="242"/>
      <c r="QF7826" s="242"/>
      <c r="QG7826" s="242"/>
      <c r="QH7826" s="242"/>
      <c r="QI7826" s="242"/>
      <c r="QJ7826" s="242"/>
      <c r="QK7826" s="242"/>
    </row>
    <row r="7827" spans="439:453">
      <c r="PW7827" s="242"/>
      <c r="PX7827" s="242"/>
      <c r="PY7827" s="242"/>
      <c r="PZ7827" s="242"/>
      <c r="QA7827" s="242"/>
      <c r="QB7827" s="242"/>
      <c r="QC7827" s="242"/>
      <c r="QD7827" s="242"/>
      <c r="QE7827" s="242"/>
      <c r="QF7827" s="242"/>
      <c r="QG7827" s="242"/>
      <c r="QH7827" s="242"/>
      <c r="QI7827" s="242"/>
      <c r="QJ7827" s="242"/>
      <c r="QK7827" s="242"/>
    </row>
    <row r="7828" spans="439:453">
      <c r="PW7828" s="242"/>
      <c r="PX7828" s="242"/>
      <c r="PY7828" s="242"/>
      <c r="PZ7828" s="242"/>
      <c r="QA7828" s="242"/>
      <c r="QB7828" s="242"/>
      <c r="QC7828" s="242"/>
      <c r="QD7828" s="242"/>
      <c r="QE7828" s="242"/>
      <c r="QF7828" s="242"/>
      <c r="QG7828" s="242"/>
      <c r="QH7828" s="242"/>
      <c r="QI7828" s="242"/>
      <c r="QJ7828" s="242"/>
      <c r="QK7828" s="242"/>
    </row>
    <row r="7829" spans="439:453">
      <c r="PW7829" s="242"/>
      <c r="PX7829" s="242"/>
      <c r="PY7829" s="242"/>
      <c r="PZ7829" s="242"/>
      <c r="QA7829" s="242"/>
      <c r="QB7829" s="242"/>
      <c r="QC7829" s="242"/>
      <c r="QD7829" s="242"/>
      <c r="QE7829" s="242"/>
      <c r="QF7829" s="242"/>
      <c r="QG7829" s="242"/>
      <c r="QH7829" s="242"/>
      <c r="QI7829" s="242"/>
      <c r="QJ7829" s="242"/>
      <c r="QK7829" s="242"/>
    </row>
    <row r="7830" spans="439:453">
      <c r="PW7830" s="242"/>
      <c r="PX7830" s="242"/>
      <c r="PY7830" s="242"/>
      <c r="PZ7830" s="242"/>
      <c r="QA7830" s="242"/>
      <c r="QB7830" s="242"/>
      <c r="QC7830" s="242"/>
      <c r="QD7830" s="242"/>
      <c r="QE7830" s="242"/>
      <c r="QF7830" s="242"/>
      <c r="QG7830" s="242"/>
      <c r="QH7830" s="242"/>
      <c r="QI7830" s="242"/>
      <c r="QJ7830" s="242"/>
      <c r="QK7830" s="242"/>
    </row>
    <row r="7831" spans="439:453">
      <c r="PW7831" s="242"/>
      <c r="PX7831" s="242"/>
      <c r="PY7831" s="242"/>
      <c r="PZ7831" s="242"/>
      <c r="QA7831" s="242"/>
      <c r="QB7831" s="242"/>
      <c r="QC7831" s="242"/>
      <c r="QD7831" s="242"/>
      <c r="QE7831" s="242"/>
      <c r="QF7831" s="242"/>
      <c r="QG7831" s="242"/>
      <c r="QH7831" s="242"/>
      <c r="QI7831" s="242"/>
      <c r="QJ7831" s="242"/>
      <c r="QK7831" s="242"/>
    </row>
    <row r="7832" spans="439:453">
      <c r="PW7832" s="242"/>
      <c r="PX7832" s="242"/>
      <c r="PY7832" s="242"/>
      <c r="PZ7832" s="242"/>
      <c r="QA7832" s="242"/>
      <c r="QB7832" s="242"/>
      <c r="QC7832" s="242"/>
      <c r="QD7832" s="242"/>
      <c r="QE7832" s="242"/>
      <c r="QF7832" s="242"/>
      <c r="QG7832" s="242"/>
      <c r="QH7832" s="242"/>
      <c r="QI7832" s="242"/>
      <c r="QJ7832" s="242"/>
      <c r="QK7832" s="242"/>
    </row>
    <row r="7833" spans="439:453">
      <c r="PW7833" s="242"/>
      <c r="PX7833" s="242"/>
      <c r="PY7833" s="242"/>
      <c r="PZ7833" s="242"/>
      <c r="QA7833" s="242"/>
      <c r="QB7833" s="242"/>
      <c r="QC7833" s="242"/>
      <c r="QD7833" s="242"/>
      <c r="QE7833" s="242"/>
      <c r="QF7833" s="242"/>
      <c r="QG7833" s="242"/>
      <c r="QH7833" s="242"/>
      <c r="QI7833" s="242"/>
      <c r="QJ7833" s="242"/>
      <c r="QK7833" s="242"/>
    </row>
    <row r="7834" spans="439:453">
      <c r="PW7834" s="242"/>
      <c r="PX7834" s="242"/>
      <c r="PY7834" s="242"/>
      <c r="PZ7834" s="242"/>
      <c r="QA7834" s="242"/>
      <c r="QB7834" s="242"/>
      <c r="QC7834" s="242"/>
      <c r="QD7834" s="242"/>
      <c r="QE7834" s="242"/>
      <c r="QF7834" s="242"/>
      <c r="QG7834" s="242"/>
      <c r="QH7834" s="242"/>
      <c r="QI7834" s="242"/>
      <c r="QJ7834" s="242"/>
      <c r="QK7834" s="242"/>
    </row>
    <row r="7835" spans="439:453">
      <c r="PW7835" s="242"/>
      <c r="PX7835" s="242"/>
      <c r="PY7835" s="242"/>
      <c r="PZ7835" s="242"/>
      <c r="QA7835" s="242"/>
      <c r="QB7835" s="242"/>
      <c r="QC7835" s="242"/>
      <c r="QD7835" s="242"/>
      <c r="QE7835" s="242"/>
      <c r="QF7835" s="242"/>
      <c r="QG7835" s="242"/>
      <c r="QH7835" s="242"/>
      <c r="QI7835" s="242"/>
      <c r="QJ7835" s="242"/>
      <c r="QK7835" s="242"/>
    </row>
    <row r="7836" spans="439:453">
      <c r="PW7836" s="242"/>
      <c r="PX7836" s="242"/>
      <c r="PY7836" s="242"/>
      <c r="PZ7836" s="242"/>
      <c r="QA7836" s="242"/>
      <c r="QB7836" s="242"/>
      <c r="QC7836" s="242"/>
      <c r="QD7836" s="242"/>
      <c r="QE7836" s="242"/>
      <c r="QF7836" s="242"/>
      <c r="QG7836" s="242"/>
      <c r="QH7836" s="242"/>
      <c r="QI7836" s="242"/>
      <c r="QJ7836" s="242"/>
      <c r="QK7836" s="242"/>
    </row>
    <row r="7837" spans="439:453">
      <c r="PW7837" s="242"/>
      <c r="PX7837" s="242"/>
      <c r="PY7837" s="242"/>
      <c r="PZ7837" s="242"/>
      <c r="QA7837" s="242"/>
      <c r="QB7837" s="242"/>
      <c r="QC7837" s="242"/>
      <c r="QD7837" s="242"/>
      <c r="QE7837" s="242"/>
      <c r="QF7837" s="242"/>
      <c r="QG7837" s="242"/>
      <c r="QH7837" s="242"/>
      <c r="QI7837" s="242"/>
      <c r="QJ7837" s="242"/>
      <c r="QK7837" s="242"/>
    </row>
    <row r="7838" spans="439:453">
      <c r="PW7838" s="242"/>
      <c r="PX7838" s="242"/>
      <c r="PY7838" s="242"/>
      <c r="PZ7838" s="242"/>
      <c r="QA7838" s="242"/>
      <c r="QB7838" s="242"/>
      <c r="QC7838" s="242"/>
      <c r="QD7838" s="242"/>
      <c r="QE7838" s="242"/>
      <c r="QF7838" s="242"/>
      <c r="QG7838" s="242"/>
      <c r="QH7838" s="242"/>
      <c r="QI7838" s="242"/>
      <c r="QJ7838" s="242"/>
      <c r="QK7838" s="242"/>
    </row>
    <row r="7839" spans="439:453">
      <c r="PW7839" s="242"/>
      <c r="PX7839" s="242"/>
      <c r="PY7839" s="242"/>
      <c r="PZ7839" s="242"/>
      <c r="QA7839" s="242"/>
      <c r="QB7839" s="242"/>
      <c r="QC7839" s="242"/>
      <c r="QD7839" s="242"/>
      <c r="QE7839" s="242"/>
      <c r="QF7839" s="242"/>
      <c r="QG7839" s="242"/>
      <c r="QH7839" s="242"/>
      <c r="QI7839" s="242"/>
      <c r="QJ7839" s="242"/>
      <c r="QK7839" s="242"/>
    </row>
    <row r="7840" spans="439:453">
      <c r="PW7840" s="242"/>
      <c r="PX7840" s="242"/>
      <c r="PY7840" s="242"/>
      <c r="PZ7840" s="242"/>
      <c r="QA7840" s="242"/>
      <c r="QB7840" s="242"/>
      <c r="QC7840" s="242"/>
      <c r="QD7840" s="242"/>
      <c r="QE7840" s="242"/>
      <c r="QF7840" s="242"/>
      <c r="QG7840" s="242"/>
      <c r="QH7840" s="242"/>
      <c r="QI7840" s="242"/>
      <c r="QJ7840" s="242"/>
      <c r="QK7840" s="242"/>
    </row>
    <row r="7841" spans="439:453">
      <c r="PW7841" s="242"/>
      <c r="PX7841" s="242"/>
      <c r="PY7841" s="242"/>
      <c r="PZ7841" s="242"/>
      <c r="QA7841" s="242"/>
      <c r="QB7841" s="242"/>
      <c r="QC7841" s="242"/>
      <c r="QD7841" s="242"/>
      <c r="QE7841" s="242"/>
      <c r="QF7841" s="242"/>
      <c r="QG7841" s="242"/>
      <c r="QH7841" s="242"/>
      <c r="QI7841" s="242"/>
      <c r="QJ7841" s="242"/>
      <c r="QK7841" s="242"/>
    </row>
    <row r="7842" spans="439:453">
      <c r="PW7842" s="242"/>
      <c r="PX7842" s="242"/>
      <c r="PY7842" s="242"/>
      <c r="PZ7842" s="242"/>
      <c r="QA7842" s="242"/>
      <c r="QB7842" s="242"/>
      <c r="QC7842" s="242"/>
      <c r="QD7842" s="242"/>
      <c r="QE7842" s="242"/>
      <c r="QF7842" s="242"/>
      <c r="QG7842" s="242"/>
      <c r="QH7842" s="242"/>
      <c r="QI7842" s="242"/>
      <c r="QJ7842" s="242"/>
      <c r="QK7842" s="242"/>
    </row>
    <row r="7843" spans="439:453">
      <c r="PW7843" s="242"/>
      <c r="PX7843" s="242"/>
      <c r="PY7843" s="242"/>
      <c r="PZ7843" s="242"/>
      <c r="QA7843" s="242"/>
      <c r="QB7843" s="242"/>
      <c r="QC7843" s="242"/>
      <c r="QD7843" s="242"/>
      <c r="QE7843" s="242"/>
      <c r="QF7843" s="242"/>
      <c r="QG7843" s="242"/>
      <c r="QH7843" s="242"/>
      <c r="QI7843" s="242"/>
      <c r="QJ7843" s="242"/>
      <c r="QK7843" s="242"/>
    </row>
    <row r="7844" spans="439:453">
      <c r="PW7844" s="242"/>
      <c r="PX7844" s="242"/>
      <c r="PY7844" s="242"/>
      <c r="PZ7844" s="242"/>
      <c r="QA7844" s="242"/>
      <c r="QB7844" s="242"/>
      <c r="QC7844" s="242"/>
      <c r="QD7844" s="242"/>
      <c r="QE7844" s="242"/>
      <c r="QF7844" s="242"/>
      <c r="QG7844" s="242"/>
      <c r="QH7844" s="242"/>
      <c r="QI7844" s="242"/>
      <c r="QJ7844" s="242"/>
      <c r="QK7844" s="242"/>
    </row>
    <row r="7845" spans="439:453">
      <c r="PW7845" s="242"/>
      <c r="PX7845" s="242"/>
      <c r="PY7845" s="242"/>
      <c r="PZ7845" s="242"/>
      <c r="QA7845" s="242"/>
      <c r="QB7845" s="242"/>
      <c r="QC7845" s="242"/>
      <c r="QD7845" s="242"/>
      <c r="QE7845" s="242"/>
      <c r="QF7845" s="242"/>
      <c r="QG7845" s="242"/>
      <c r="QH7845" s="242"/>
      <c r="QI7845" s="242"/>
      <c r="QJ7845" s="242"/>
      <c r="QK7845" s="242"/>
    </row>
    <row r="7846" spans="439:453">
      <c r="PW7846" s="242"/>
      <c r="PX7846" s="242"/>
      <c r="PY7846" s="242"/>
      <c r="PZ7846" s="242"/>
      <c r="QA7846" s="242"/>
      <c r="QB7846" s="242"/>
      <c r="QC7846" s="242"/>
      <c r="QD7846" s="242"/>
      <c r="QE7846" s="242"/>
      <c r="QF7846" s="242"/>
      <c r="QG7846" s="242"/>
      <c r="QH7846" s="242"/>
      <c r="QI7846" s="242"/>
      <c r="QJ7846" s="242"/>
      <c r="QK7846" s="242"/>
    </row>
    <row r="7847" spans="439:453">
      <c r="PW7847" s="242"/>
      <c r="PX7847" s="242"/>
      <c r="PY7847" s="242"/>
      <c r="PZ7847" s="242"/>
      <c r="QA7847" s="242"/>
      <c r="QB7847" s="242"/>
      <c r="QC7847" s="242"/>
      <c r="QD7847" s="242"/>
      <c r="QE7847" s="242"/>
      <c r="QF7847" s="242"/>
      <c r="QG7847" s="242"/>
      <c r="QH7847" s="242"/>
      <c r="QI7847" s="242"/>
      <c r="QJ7847" s="242"/>
      <c r="QK7847" s="242"/>
    </row>
    <row r="7848" spans="439:453">
      <c r="PW7848" s="242"/>
      <c r="PX7848" s="242"/>
      <c r="PY7848" s="242"/>
      <c r="PZ7848" s="242"/>
      <c r="QA7848" s="242"/>
      <c r="QB7848" s="242"/>
      <c r="QC7848" s="242"/>
      <c r="QD7848" s="242"/>
      <c r="QE7848" s="242"/>
      <c r="QF7848" s="242"/>
      <c r="QG7848" s="242"/>
      <c r="QH7848" s="242"/>
      <c r="QI7848" s="242"/>
      <c r="QJ7848" s="242"/>
      <c r="QK7848" s="242"/>
    </row>
    <row r="7849" spans="439:453">
      <c r="PW7849" s="242"/>
      <c r="PX7849" s="242"/>
      <c r="PY7849" s="242"/>
      <c r="PZ7849" s="242"/>
      <c r="QA7849" s="242"/>
      <c r="QB7849" s="242"/>
      <c r="QC7849" s="242"/>
      <c r="QD7849" s="242"/>
      <c r="QE7849" s="242"/>
      <c r="QF7849" s="242"/>
      <c r="QG7849" s="242"/>
      <c r="QH7849" s="242"/>
      <c r="QI7849" s="242"/>
      <c r="QJ7849" s="242"/>
      <c r="QK7849" s="242"/>
    </row>
    <row r="7850" spans="439:453">
      <c r="PW7850" s="242"/>
      <c r="PX7850" s="242"/>
      <c r="PY7850" s="242"/>
      <c r="PZ7850" s="242"/>
      <c r="QA7850" s="242"/>
      <c r="QB7850" s="242"/>
      <c r="QC7850" s="242"/>
      <c r="QD7850" s="242"/>
      <c r="QE7850" s="242"/>
      <c r="QF7850" s="242"/>
      <c r="QG7850" s="242"/>
      <c r="QH7850" s="242"/>
      <c r="QI7850" s="242"/>
      <c r="QJ7850" s="242"/>
      <c r="QK7850" s="242"/>
    </row>
    <row r="7851" spans="439:453">
      <c r="PW7851" s="242"/>
      <c r="PX7851" s="242"/>
      <c r="PY7851" s="242"/>
      <c r="PZ7851" s="242"/>
      <c r="QA7851" s="242"/>
      <c r="QB7851" s="242"/>
      <c r="QC7851" s="242"/>
      <c r="QD7851" s="242"/>
      <c r="QE7851" s="242"/>
      <c r="QF7851" s="242"/>
      <c r="QG7851" s="242"/>
      <c r="QH7851" s="242"/>
      <c r="QI7851" s="242"/>
      <c r="QJ7851" s="242"/>
      <c r="QK7851" s="242"/>
    </row>
    <row r="7852" spans="439:453">
      <c r="PW7852" s="242"/>
      <c r="PX7852" s="242"/>
      <c r="PY7852" s="242"/>
      <c r="PZ7852" s="242"/>
      <c r="QA7852" s="242"/>
      <c r="QB7852" s="242"/>
      <c r="QC7852" s="242"/>
      <c r="QD7852" s="242"/>
      <c r="QE7852" s="242"/>
      <c r="QF7852" s="242"/>
      <c r="QG7852" s="242"/>
      <c r="QH7852" s="242"/>
      <c r="QI7852" s="242"/>
      <c r="QJ7852" s="242"/>
      <c r="QK7852" s="242"/>
    </row>
    <row r="7853" spans="439:453">
      <c r="PW7853" s="242"/>
      <c r="PX7853" s="242"/>
      <c r="PY7853" s="242"/>
      <c r="PZ7853" s="242"/>
      <c r="QA7853" s="242"/>
      <c r="QB7853" s="242"/>
      <c r="QC7853" s="242"/>
      <c r="QD7853" s="242"/>
      <c r="QE7853" s="242"/>
      <c r="QF7853" s="242"/>
      <c r="QG7853" s="242"/>
      <c r="QH7853" s="242"/>
      <c r="QI7853" s="242"/>
      <c r="QJ7853" s="242"/>
      <c r="QK7853" s="242"/>
    </row>
    <row r="7854" spans="439:453">
      <c r="PW7854" s="242"/>
      <c r="PX7854" s="242"/>
      <c r="PY7854" s="242"/>
      <c r="PZ7854" s="242"/>
      <c r="QA7854" s="242"/>
      <c r="QB7854" s="242"/>
      <c r="QC7854" s="242"/>
      <c r="QD7854" s="242"/>
      <c r="QE7854" s="242"/>
      <c r="QF7854" s="242"/>
      <c r="QG7854" s="242"/>
      <c r="QH7854" s="242"/>
      <c r="QI7854" s="242"/>
      <c r="QJ7854" s="242"/>
      <c r="QK7854" s="242"/>
    </row>
    <row r="7855" spans="439:453">
      <c r="PW7855" s="242"/>
      <c r="PX7855" s="242"/>
      <c r="PY7855" s="242"/>
      <c r="PZ7855" s="242"/>
      <c r="QA7855" s="242"/>
      <c r="QB7855" s="242"/>
      <c r="QC7855" s="242"/>
      <c r="QD7855" s="242"/>
      <c r="QE7855" s="242"/>
      <c r="QF7855" s="242"/>
      <c r="QG7855" s="242"/>
      <c r="QH7855" s="242"/>
      <c r="QI7855" s="242"/>
      <c r="QJ7855" s="242"/>
      <c r="QK7855" s="242"/>
    </row>
    <row r="7856" spans="439:453">
      <c r="PW7856" s="242"/>
      <c r="PX7856" s="242"/>
      <c r="PY7856" s="242"/>
      <c r="PZ7856" s="242"/>
      <c r="QA7856" s="242"/>
      <c r="QB7856" s="242"/>
      <c r="QC7856" s="242"/>
      <c r="QD7856" s="242"/>
      <c r="QE7856" s="242"/>
      <c r="QF7856" s="242"/>
      <c r="QG7856" s="242"/>
      <c r="QH7856" s="242"/>
      <c r="QI7856" s="242"/>
      <c r="QJ7856" s="242"/>
      <c r="QK7856" s="242"/>
    </row>
    <row r="7857" spans="439:453">
      <c r="PW7857" s="242"/>
      <c r="PX7857" s="242"/>
      <c r="PY7857" s="242"/>
      <c r="PZ7857" s="242"/>
      <c r="QA7857" s="242"/>
      <c r="QB7857" s="242"/>
      <c r="QC7857" s="242"/>
      <c r="QD7857" s="242"/>
      <c r="QE7857" s="242"/>
      <c r="QF7857" s="242"/>
      <c r="QG7857" s="242"/>
      <c r="QH7857" s="242"/>
      <c r="QI7857" s="242"/>
      <c r="QJ7857" s="242"/>
      <c r="QK7857" s="242"/>
    </row>
    <row r="7858" spans="439:453">
      <c r="PW7858" s="242"/>
      <c r="PX7858" s="242"/>
      <c r="PY7858" s="242"/>
      <c r="PZ7858" s="242"/>
      <c r="QA7858" s="242"/>
      <c r="QB7858" s="242"/>
      <c r="QC7858" s="242"/>
      <c r="QD7858" s="242"/>
      <c r="QE7858" s="242"/>
      <c r="QF7858" s="242"/>
      <c r="QG7858" s="242"/>
      <c r="QH7858" s="242"/>
      <c r="QI7858" s="242"/>
      <c r="QJ7858" s="242"/>
      <c r="QK7858" s="242"/>
    </row>
    <row r="7859" spans="439:453">
      <c r="PW7859" s="242"/>
      <c r="PX7859" s="242"/>
      <c r="PY7859" s="242"/>
      <c r="PZ7859" s="242"/>
      <c r="QA7859" s="242"/>
      <c r="QB7859" s="242"/>
      <c r="QC7859" s="242"/>
      <c r="QD7859" s="242"/>
      <c r="QE7859" s="242"/>
      <c r="QF7859" s="242"/>
      <c r="QG7859" s="242"/>
      <c r="QH7859" s="242"/>
      <c r="QI7859" s="242"/>
      <c r="QJ7859" s="242"/>
      <c r="QK7859" s="242"/>
    </row>
    <row r="7860" spans="439:453">
      <c r="PW7860" s="242"/>
      <c r="PX7860" s="242"/>
      <c r="PY7860" s="242"/>
      <c r="PZ7860" s="242"/>
      <c r="QA7860" s="242"/>
      <c r="QB7860" s="242"/>
      <c r="QC7860" s="242"/>
      <c r="QD7860" s="242"/>
      <c r="QE7860" s="242"/>
      <c r="QF7860" s="242"/>
      <c r="QG7860" s="242"/>
      <c r="QH7860" s="242"/>
      <c r="QI7860" s="242"/>
      <c r="QJ7860" s="242"/>
      <c r="QK7860" s="242"/>
    </row>
    <row r="7861" spans="439:453">
      <c r="PW7861" s="242"/>
      <c r="PX7861" s="242"/>
      <c r="PY7861" s="242"/>
      <c r="PZ7861" s="242"/>
      <c r="QA7861" s="242"/>
      <c r="QB7861" s="242"/>
      <c r="QC7861" s="242"/>
      <c r="QD7861" s="242"/>
      <c r="QE7861" s="242"/>
      <c r="QF7861" s="242"/>
      <c r="QG7861" s="242"/>
      <c r="QH7861" s="242"/>
      <c r="QI7861" s="242"/>
      <c r="QJ7861" s="242"/>
      <c r="QK7861" s="242"/>
    </row>
    <row r="7862" spans="439:453">
      <c r="PW7862" s="242"/>
      <c r="PX7862" s="242"/>
      <c r="PY7862" s="242"/>
      <c r="PZ7862" s="242"/>
      <c r="QA7862" s="242"/>
      <c r="QB7862" s="242"/>
      <c r="QC7862" s="242"/>
      <c r="QD7862" s="242"/>
      <c r="QE7862" s="242"/>
      <c r="QF7862" s="242"/>
      <c r="QG7862" s="242"/>
      <c r="QH7862" s="242"/>
      <c r="QI7862" s="242"/>
      <c r="QJ7862" s="242"/>
      <c r="QK7862" s="242"/>
    </row>
    <row r="7863" spans="439:453">
      <c r="PW7863" s="242"/>
      <c r="PX7863" s="242"/>
      <c r="PY7863" s="242"/>
      <c r="PZ7863" s="242"/>
      <c r="QA7863" s="242"/>
      <c r="QB7863" s="242"/>
      <c r="QC7863" s="242"/>
      <c r="QD7863" s="242"/>
      <c r="QE7863" s="242"/>
      <c r="QF7863" s="242"/>
      <c r="QG7863" s="242"/>
      <c r="QH7863" s="242"/>
      <c r="QI7863" s="242"/>
      <c r="QJ7863" s="242"/>
      <c r="QK7863" s="242"/>
    </row>
    <row r="7864" spans="439:453">
      <c r="PW7864" s="242"/>
      <c r="PX7864" s="242"/>
      <c r="PY7864" s="242"/>
      <c r="PZ7864" s="242"/>
      <c r="QA7864" s="242"/>
      <c r="QB7864" s="242"/>
      <c r="QC7864" s="242"/>
      <c r="QD7864" s="242"/>
      <c r="QE7864" s="242"/>
      <c r="QF7864" s="242"/>
      <c r="QG7864" s="242"/>
      <c r="QH7864" s="242"/>
      <c r="QI7864" s="242"/>
      <c r="QJ7864" s="242"/>
      <c r="QK7864" s="242"/>
    </row>
    <row r="7865" spans="439:453">
      <c r="PW7865" s="242"/>
      <c r="PX7865" s="242"/>
      <c r="PY7865" s="242"/>
      <c r="PZ7865" s="242"/>
      <c r="QA7865" s="242"/>
      <c r="QB7865" s="242"/>
      <c r="QC7865" s="242"/>
      <c r="QD7865" s="242"/>
      <c r="QE7865" s="242"/>
      <c r="QF7865" s="242"/>
      <c r="QG7865" s="242"/>
      <c r="QH7865" s="242"/>
      <c r="QI7865" s="242"/>
      <c r="QJ7865" s="242"/>
      <c r="QK7865" s="242"/>
    </row>
    <row r="7866" spans="439:453">
      <c r="PW7866" s="242"/>
      <c r="PX7866" s="242"/>
      <c r="PY7866" s="242"/>
      <c r="PZ7866" s="242"/>
      <c r="QA7866" s="242"/>
      <c r="QB7866" s="242"/>
      <c r="QC7866" s="242"/>
      <c r="QD7866" s="242"/>
      <c r="QE7866" s="242"/>
      <c r="QF7866" s="242"/>
      <c r="QG7866" s="242"/>
      <c r="QH7866" s="242"/>
      <c r="QI7866" s="242"/>
      <c r="QJ7866" s="242"/>
      <c r="QK7866" s="242"/>
    </row>
    <row r="7867" spans="439:453">
      <c r="PW7867" s="242"/>
      <c r="PX7867" s="242"/>
      <c r="PY7867" s="242"/>
      <c r="PZ7867" s="242"/>
      <c r="QA7867" s="242"/>
      <c r="QB7867" s="242"/>
      <c r="QC7867" s="242"/>
      <c r="QD7867" s="242"/>
      <c r="QE7867" s="242"/>
      <c r="QF7867" s="242"/>
      <c r="QG7867" s="242"/>
      <c r="QH7867" s="242"/>
      <c r="QI7867" s="242"/>
      <c r="QJ7867" s="242"/>
      <c r="QK7867" s="242"/>
    </row>
    <row r="7868" spans="439:453">
      <c r="PW7868" s="242"/>
      <c r="PX7868" s="242"/>
      <c r="PY7868" s="242"/>
      <c r="PZ7868" s="242"/>
      <c r="QA7868" s="242"/>
      <c r="QB7868" s="242"/>
      <c r="QC7868" s="242"/>
      <c r="QD7868" s="242"/>
      <c r="QE7868" s="242"/>
      <c r="QF7868" s="242"/>
      <c r="QG7868" s="242"/>
      <c r="QH7868" s="242"/>
      <c r="QI7868" s="242"/>
      <c r="QJ7868" s="242"/>
      <c r="QK7868" s="242"/>
    </row>
    <row r="7869" spans="439:453">
      <c r="PW7869" s="242"/>
      <c r="PX7869" s="242"/>
      <c r="PY7869" s="242"/>
      <c r="PZ7869" s="242"/>
      <c r="QA7869" s="242"/>
      <c r="QB7869" s="242"/>
      <c r="QC7869" s="242"/>
      <c r="QD7869" s="242"/>
      <c r="QE7869" s="242"/>
      <c r="QF7869" s="242"/>
      <c r="QG7869" s="242"/>
      <c r="QH7869" s="242"/>
      <c r="QI7869" s="242"/>
      <c r="QJ7869" s="242"/>
      <c r="QK7869" s="242"/>
    </row>
    <row r="7870" spans="439:453">
      <c r="PW7870" s="242"/>
      <c r="PX7870" s="242"/>
      <c r="PY7870" s="242"/>
      <c r="PZ7870" s="242"/>
      <c r="QA7870" s="242"/>
      <c r="QB7870" s="242"/>
      <c r="QC7870" s="242"/>
      <c r="QD7870" s="242"/>
      <c r="QE7870" s="242"/>
      <c r="QF7870" s="242"/>
      <c r="QG7870" s="242"/>
      <c r="QH7870" s="242"/>
      <c r="QI7870" s="242"/>
      <c r="QJ7870" s="242"/>
      <c r="QK7870" s="242"/>
    </row>
    <row r="7871" spans="439:453">
      <c r="PW7871" s="242"/>
      <c r="PX7871" s="242"/>
      <c r="PY7871" s="242"/>
      <c r="PZ7871" s="242"/>
      <c r="QA7871" s="242"/>
      <c r="QB7871" s="242"/>
      <c r="QC7871" s="242"/>
      <c r="QD7871" s="242"/>
      <c r="QE7871" s="242"/>
      <c r="QF7871" s="242"/>
      <c r="QG7871" s="242"/>
      <c r="QH7871" s="242"/>
      <c r="QI7871" s="242"/>
      <c r="QJ7871" s="242"/>
      <c r="QK7871" s="242"/>
    </row>
    <row r="7872" spans="439:453">
      <c r="PW7872" s="242"/>
      <c r="PX7872" s="242"/>
      <c r="PY7872" s="242"/>
      <c r="PZ7872" s="242"/>
      <c r="QA7872" s="242"/>
      <c r="QB7872" s="242"/>
      <c r="QC7872" s="242"/>
      <c r="QD7872" s="242"/>
      <c r="QE7872" s="242"/>
      <c r="QF7872" s="242"/>
      <c r="QG7872" s="242"/>
      <c r="QH7872" s="242"/>
      <c r="QI7872" s="242"/>
      <c r="QJ7872" s="242"/>
      <c r="QK7872" s="242"/>
    </row>
    <row r="7873" spans="439:453">
      <c r="PW7873" s="242"/>
      <c r="PX7873" s="242"/>
      <c r="PY7873" s="242"/>
      <c r="PZ7873" s="242"/>
      <c r="QA7873" s="242"/>
      <c r="QB7873" s="242"/>
      <c r="QC7873" s="242"/>
      <c r="QD7873" s="242"/>
      <c r="QE7873" s="242"/>
      <c r="QF7873" s="242"/>
      <c r="QG7873" s="242"/>
      <c r="QH7873" s="242"/>
      <c r="QI7873" s="242"/>
      <c r="QJ7873" s="242"/>
      <c r="QK7873" s="242"/>
    </row>
    <row r="7874" spans="439:453">
      <c r="PW7874" s="242"/>
      <c r="PX7874" s="242"/>
      <c r="PY7874" s="242"/>
      <c r="PZ7874" s="242"/>
      <c r="QA7874" s="242"/>
      <c r="QB7874" s="242"/>
      <c r="QC7874" s="242"/>
      <c r="QD7874" s="242"/>
      <c r="QE7874" s="242"/>
      <c r="QF7874" s="242"/>
      <c r="QG7874" s="242"/>
      <c r="QH7874" s="242"/>
      <c r="QI7874" s="242"/>
      <c r="QJ7874" s="242"/>
      <c r="QK7874" s="242"/>
    </row>
    <row r="7875" spans="439:453">
      <c r="PW7875" s="242"/>
      <c r="PX7875" s="242"/>
      <c r="PY7875" s="242"/>
      <c r="PZ7875" s="242"/>
      <c r="QA7875" s="242"/>
      <c r="QB7875" s="242"/>
      <c r="QC7875" s="242"/>
      <c r="QD7875" s="242"/>
      <c r="QE7875" s="242"/>
      <c r="QF7875" s="242"/>
      <c r="QG7875" s="242"/>
      <c r="QH7875" s="242"/>
      <c r="QI7875" s="242"/>
      <c r="QJ7875" s="242"/>
      <c r="QK7875" s="242"/>
    </row>
    <row r="7876" spans="439:453">
      <c r="PW7876" s="242"/>
      <c r="PX7876" s="242"/>
      <c r="PY7876" s="242"/>
      <c r="PZ7876" s="242"/>
      <c r="QA7876" s="242"/>
      <c r="QB7876" s="242"/>
      <c r="QC7876" s="242"/>
      <c r="QD7876" s="242"/>
      <c r="QE7876" s="242"/>
      <c r="QF7876" s="242"/>
      <c r="QG7876" s="242"/>
      <c r="QH7876" s="242"/>
      <c r="QI7876" s="242"/>
      <c r="QJ7876" s="242"/>
      <c r="QK7876" s="242"/>
    </row>
    <row r="7877" spans="439:453">
      <c r="PW7877" s="242"/>
      <c r="PX7877" s="242"/>
      <c r="PY7877" s="242"/>
      <c r="PZ7877" s="242"/>
      <c r="QA7877" s="242"/>
      <c r="QB7877" s="242"/>
      <c r="QC7877" s="242"/>
      <c r="QD7877" s="242"/>
      <c r="QE7877" s="242"/>
      <c r="QF7877" s="242"/>
      <c r="QG7877" s="242"/>
      <c r="QH7877" s="242"/>
      <c r="QI7877" s="242"/>
      <c r="QJ7877" s="242"/>
      <c r="QK7877" s="242"/>
    </row>
    <row r="7878" spans="439:453">
      <c r="PW7878" s="242"/>
      <c r="PX7878" s="242"/>
      <c r="PY7878" s="242"/>
      <c r="PZ7878" s="242"/>
      <c r="QA7878" s="242"/>
      <c r="QB7878" s="242"/>
      <c r="QC7878" s="242"/>
      <c r="QD7878" s="242"/>
      <c r="QE7878" s="242"/>
      <c r="QF7878" s="242"/>
      <c r="QG7878" s="242"/>
      <c r="QH7878" s="242"/>
      <c r="QI7878" s="242"/>
      <c r="QJ7878" s="242"/>
      <c r="QK7878" s="242"/>
    </row>
    <row r="7879" spans="439:453">
      <c r="PW7879" s="242"/>
      <c r="PX7879" s="242"/>
      <c r="PY7879" s="242"/>
      <c r="PZ7879" s="242"/>
      <c r="QA7879" s="242"/>
      <c r="QB7879" s="242"/>
      <c r="QC7879" s="242"/>
      <c r="QD7879" s="242"/>
      <c r="QE7879" s="242"/>
      <c r="QF7879" s="242"/>
      <c r="QG7879" s="242"/>
      <c r="QH7879" s="242"/>
      <c r="QI7879" s="242"/>
      <c r="QJ7879" s="242"/>
      <c r="QK7879" s="242"/>
    </row>
    <row r="7880" spans="439:453">
      <c r="PW7880" s="242"/>
      <c r="PX7880" s="242"/>
      <c r="PY7880" s="242"/>
      <c r="PZ7880" s="242"/>
      <c r="QA7880" s="242"/>
      <c r="QB7880" s="242"/>
      <c r="QC7880" s="242"/>
      <c r="QD7880" s="242"/>
      <c r="QE7880" s="242"/>
      <c r="QF7880" s="242"/>
      <c r="QG7880" s="242"/>
      <c r="QH7880" s="242"/>
      <c r="QI7880" s="242"/>
      <c r="QJ7880" s="242"/>
      <c r="QK7880" s="242"/>
    </row>
    <row r="7881" spans="439:453">
      <c r="PW7881" s="242"/>
      <c r="PX7881" s="242"/>
      <c r="PY7881" s="242"/>
      <c r="PZ7881" s="242"/>
      <c r="QA7881" s="242"/>
      <c r="QB7881" s="242"/>
      <c r="QC7881" s="242"/>
      <c r="QD7881" s="242"/>
      <c r="QE7881" s="242"/>
      <c r="QF7881" s="242"/>
      <c r="QG7881" s="242"/>
      <c r="QH7881" s="242"/>
      <c r="QI7881" s="242"/>
      <c r="QJ7881" s="242"/>
      <c r="QK7881" s="242"/>
    </row>
    <row r="7882" spans="439:453">
      <c r="PW7882" s="242"/>
      <c r="PX7882" s="242"/>
      <c r="PY7882" s="242"/>
      <c r="PZ7882" s="242"/>
      <c r="QA7882" s="242"/>
      <c r="QB7882" s="242"/>
      <c r="QC7882" s="242"/>
      <c r="QD7882" s="242"/>
      <c r="QE7882" s="242"/>
      <c r="QF7882" s="242"/>
      <c r="QG7882" s="242"/>
      <c r="QH7882" s="242"/>
      <c r="QI7882" s="242"/>
      <c r="QJ7882" s="242"/>
      <c r="QK7882" s="242"/>
    </row>
    <row r="7883" spans="439:453">
      <c r="PW7883" s="242"/>
      <c r="PX7883" s="242"/>
      <c r="PY7883" s="242"/>
      <c r="PZ7883" s="242"/>
      <c r="QA7883" s="242"/>
      <c r="QB7883" s="242"/>
      <c r="QC7883" s="242"/>
      <c r="QD7883" s="242"/>
      <c r="QE7883" s="242"/>
      <c r="QF7883" s="242"/>
      <c r="QG7883" s="242"/>
      <c r="QH7883" s="242"/>
      <c r="QI7883" s="242"/>
      <c r="QJ7883" s="242"/>
      <c r="QK7883" s="242"/>
    </row>
    <row r="7884" spans="439:453">
      <c r="PW7884" s="242"/>
      <c r="PX7884" s="242"/>
      <c r="PY7884" s="242"/>
      <c r="PZ7884" s="242"/>
      <c r="QA7884" s="242"/>
      <c r="QB7884" s="242"/>
      <c r="QC7884" s="242"/>
      <c r="QD7884" s="242"/>
      <c r="QE7884" s="242"/>
      <c r="QF7884" s="242"/>
      <c r="QG7884" s="242"/>
      <c r="QH7884" s="242"/>
      <c r="QI7884" s="242"/>
      <c r="QJ7884" s="242"/>
      <c r="QK7884" s="242"/>
    </row>
    <row r="7885" spans="439:453">
      <c r="PW7885" s="242"/>
      <c r="PX7885" s="242"/>
      <c r="PY7885" s="242"/>
      <c r="PZ7885" s="242"/>
      <c r="QA7885" s="242"/>
      <c r="QB7885" s="242"/>
      <c r="QC7885" s="242"/>
      <c r="QD7885" s="242"/>
      <c r="QE7885" s="242"/>
      <c r="QF7885" s="242"/>
      <c r="QG7885" s="242"/>
      <c r="QH7885" s="242"/>
      <c r="QI7885" s="242"/>
      <c r="QJ7885" s="242"/>
      <c r="QK7885" s="242"/>
    </row>
    <row r="7886" spans="439:453">
      <c r="PW7886" s="242"/>
      <c r="PX7886" s="242"/>
      <c r="PY7886" s="242"/>
      <c r="PZ7886" s="242"/>
      <c r="QA7886" s="242"/>
      <c r="QB7886" s="242"/>
      <c r="QC7886" s="242"/>
      <c r="QD7886" s="242"/>
      <c r="QE7886" s="242"/>
      <c r="QF7886" s="242"/>
      <c r="QG7886" s="242"/>
      <c r="QH7886" s="242"/>
      <c r="QI7886" s="242"/>
      <c r="QJ7886" s="242"/>
      <c r="QK7886" s="242"/>
    </row>
    <row r="7887" spans="439:453">
      <c r="PW7887" s="242"/>
      <c r="PX7887" s="242"/>
      <c r="PY7887" s="242"/>
      <c r="PZ7887" s="242"/>
      <c r="QA7887" s="242"/>
      <c r="QB7887" s="242"/>
      <c r="QC7887" s="242"/>
      <c r="QD7887" s="242"/>
      <c r="QE7887" s="242"/>
      <c r="QF7887" s="242"/>
      <c r="QG7887" s="242"/>
      <c r="QH7887" s="242"/>
      <c r="QI7887" s="242"/>
      <c r="QJ7887" s="242"/>
      <c r="QK7887" s="242"/>
    </row>
    <row r="7888" spans="439:453">
      <c r="PW7888" s="242"/>
      <c r="PX7888" s="242"/>
      <c r="PY7888" s="242"/>
      <c r="PZ7888" s="242"/>
      <c r="QA7888" s="242"/>
      <c r="QB7888" s="242"/>
      <c r="QC7888" s="242"/>
      <c r="QD7888" s="242"/>
      <c r="QE7888" s="242"/>
      <c r="QF7888" s="242"/>
      <c r="QG7888" s="242"/>
      <c r="QH7888" s="242"/>
      <c r="QI7888" s="242"/>
      <c r="QJ7888" s="242"/>
      <c r="QK7888" s="242"/>
    </row>
    <row r="7889" spans="439:453">
      <c r="PW7889" s="242"/>
      <c r="PX7889" s="242"/>
      <c r="PY7889" s="242"/>
      <c r="PZ7889" s="242"/>
      <c r="QA7889" s="242"/>
      <c r="QB7889" s="242"/>
      <c r="QC7889" s="242"/>
      <c r="QD7889" s="242"/>
      <c r="QE7889" s="242"/>
      <c r="QF7889" s="242"/>
      <c r="QG7889" s="242"/>
      <c r="QH7889" s="242"/>
      <c r="QI7889" s="242"/>
      <c r="QJ7889" s="242"/>
      <c r="QK7889" s="242"/>
    </row>
    <row r="7890" spans="439:453">
      <c r="PW7890" s="242"/>
      <c r="PX7890" s="242"/>
      <c r="PY7890" s="242"/>
      <c r="PZ7890" s="242"/>
      <c r="QA7890" s="242"/>
      <c r="QB7890" s="242"/>
      <c r="QC7890" s="242"/>
      <c r="QD7890" s="242"/>
      <c r="QE7890" s="242"/>
      <c r="QF7890" s="242"/>
      <c r="QG7890" s="242"/>
      <c r="QH7890" s="242"/>
      <c r="QI7890" s="242"/>
      <c r="QJ7890" s="242"/>
      <c r="QK7890" s="242"/>
    </row>
    <row r="7891" spans="439:453">
      <c r="PW7891" s="242"/>
      <c r="PX7891" s="242"/>
      <c r="PY7891" s="242"/>
      <c r="PZ7891" s="242"/>
      <c r="QA7891" s="242"/>
      <c r="QB7891" s="242"/>
      <c r="QC7891" s="242"/>
      <c r="QD7891" s="242"/>
      <c r="QE7891" s="242"/>
      <c r="QF7891" s="242"/>
      <c r="QG7891" s="242"/>
      <c r="QH7891" s="242"/>
      <c r="QI7891" s="242"/>
      <c r="QJ7891" s="242"/>
      <c r="QK7891" s="242"/>
    </row>
    <row r="7892" spans="439:453">
      <c r="PW7892" s="242"/>
      <c r="PX7892" s="242"/>
      <c r="PY7892" s="242"/>
      <c r="PZ7892" s="242"/>
      <c r="QA7892" s="242"/>
      <c r="QB7892" s="242"/>
      <c r="QC7892" s="242"/>
      <c r="QD7892" s="242"/>
      <c r="QE7892" s="242"/>
      <c r="QF7892" s="242"/>
      <c r="QG7892" s="242"/>
      <c r="QH7892" s="242"/>
      <c r="QI7892" s="242"/>
      <c r="QJ7892" s="242"/>
      <c r="QK7892" s="242"/>
    </row>
    <row r="7893" spans="439:453">
      <c r="PW7893" s="242"/>
      <c r="PX7893" s="242"/>
      <c r="PY7893" s="242"/>
      <c r="PZ7893" s="242"/>
      <c r="QA7893" s="242"/>
      <c r="QB7893" s="242"/>
      <c r="QC7893" s="242"/>
      <c r="QD7893" s="242"/>
      <c r="QE7893" s="242"/>
      <c r="QF7893" s="242"/>
      <c r="QG7893" s="242"/>
      <c r="QH7893" s="242"/>
      <c r="QI7893" s="242"/>
      <c r="QJ7893" s="242"/>
      <c r="QK7893" s="242"/>
    </row>
    <row r="7894" spans="439:453">
      <c r="PW7894" s="242"/>
      <c r="PX7894" s="242"/>
      <c r="PY7894" s="242"/>
      <c r="PZ7894" s="242"/>
      <c r="QA7894" s="242"/>
      <c r="QB7894" s="242"/>
      <c r="QC7894" s="242"/>
      <c r="QD7894" s="242"/>
      <c r="QE7894" s="242"/>
      <c r="QF7894" s="242"/>
      <c r="QG7894" s="242"/>
      <c r="QH7894" s="242"/>
      <c r="QI7894" s="242"/>
      <c r="QJ7894" s="242"/>
      <c r="QK7894" s="242"/>
    </row>
    <row r="7895" spans="439:453">
      <c r="PW7895" s="242"/>
      <c r="PX7895" s="242"/>
      <c r="PY7895" s="242"/>
      <c r="PZ7895" s="242"/>
      <c r="QA7895" s="242"/>
      <c r="QB7895" s="242"/>
      <c r="QC7895" s="242"/>
      <c r="QD7895" s="242"/>
      <c r="QE7895" s="242"/>
      <c r="QF7895" s="242"/>
      <c r="QG7895" s="242"/>
      <c r="QH7895" s="242"/>
      <c r="QI7895" s="242"/>
      <c r="QJ7895" s="242"/>
      <c r="QK7895" s="242"/>
    </row>
    <row r="7896" spans="439:453">
      <c r="PW7896" s="242"/>
      <c r="PX7896" s="242"/>
      <c r="PY7896" s="242"/>
      <c r="PZ7896" s="242"/>
      <c r="QA7896" s="242"/>
      <c r="QB7896" s="242"/>
      <c r="QC7896" s="242"/>
      <c r="QD7896" s="242"/>
      <c r="QE7896" s="242"/>
      <c r="QF7896" s="242"/>
      <c r="QG7896" s="242"/>
      <c r="QH7896" s="242"/>
      <c r="QI7896" s="242"/>
      <c r="QJ7896" s="242"/>
      <c r="QK7896" s="242"/>
    </row>
    <row r="7897" spans="439:453">
      <c r="PW7897" s="242"/>
      <c r="PX7897" s="242"/>
      <c r="PY7897" s="242"/>
      <c r="PZ7897" s="242"/>
      <c r="QA7897" s="242"/>
      <c r="QB7897" s="242"/>
      <c r="QC7897" s="242"/>
      <c r="QD7897" s="242"/>
      <c r="QE7897" s="242"/>
      <c r="QF7897" s="242"/>
      <c r="QG7897" s="242"/>
      <c r="QH7897" s="242"/>
      <c r="QI7897" s="242"/>
      <c r="QJ7897" s="242"/>
      <c r="QK7897" s="242"/>
    </row>
    <row r="7898" spans="439:453">
      <c r="PW7898" s="242"/>
      <c r="PX7898" s="242"/>
      <c r="PY7898" s="242"/>
      <c r="PZ7898" s="242"/>
      <c r="QA7898" s="242"/>
      <c r="QB7898" s="242"/>
      <c r="QC7898" s="242"/>
      <c r="QD7898" s="242"/>
      <c r="QE7898" s="242"/>
      <c r="QF7898" s="242"/>
      <c r="QG7898" s="242"/>
      <c r="QH7898" s="242"/>
      <c r="QI7898" s="242"/>
      <c r="QJ7898" s="242"/>
      <c r="QK7898" s="242"/>
    </row>
    <row r="7899" spans="439:453">
      <c r="PW7899" s="242"/>
      <c r="PX7899" s="242"/>
      <c r="PY7899" s="242"/>
      <c r="PZ7899" s="242"/>
      <c r="QA7899" s="242"/>
      <c r="QB7899" s="242"/>
      <c r="QC7899" s="242"/>
      <c r="QD7899" s="242"/>
      <c r="QE7899" s="242"/>
      <c r="QF7899" s="242"/>
      <c r="QG7899" s="242"/>
      <c r="QH7899" s="242"/>
      <c r="QI7899" s="242"/>
      <c r="QJ7899" s="242"/>
      <c r="QK7899" s="242"/>
    </row>
    <row r="7900" spans="439:453">
      <c r="PW7900" s="242"/>
      <c r="PX7900" s="242"/>
      <c r="PY7900" s="242"/>
      <c r="PZ7900" s="242"/>
      <c r="QA7900" s="242"/>
      <c r="QB7900" s="242"/>
      <c r="QC7900" s="242"/>
      <c r="QD7900" s="242"/>
      <c r="QE7900" s="242"/>
      <c r="QF7900" s="242"/>
      <c r="QG7900" s="242"/>
      <c r="QH7900" s="242"/>
      <c r="QI7900" s="242"/>
      <c r="QJ7900" s="242"/>
      <c r="QK7900" s="242"/>
    </row>
    <row r="7901" spans="439:453">
      <c r="PW7901" s="242"/>
      <c r="PX7901" s="242"/>
      <c r="PY7901" s="242"/>
      <c r="PZ7901" s="242"/>
      <c r="QA7901" s="242"/>
      <c r="QB7901" s="242"/>
      <c r="QC7901" s="242"/>
      <c r="QD7901" s="242"/>
      <c r="QE7901" s="242"/>
      <c r="QF7901" s="242"/>
      <c r="QG7901" s="242"/>
      <c r="QH7901" s="242"/>
      <c r="QI7901" s="242"/>
      <c r="QJ7901" s="242"/>
      <c r="QK7901" s="242"/>
    </row>
    <row r="7902" spans="439:453">
      <c r="PW7902" s="242"/>
      <c r="PX7902" s="242"/>
      <c r="PY7902" s="242"/>
      <c r="PZ7902" s="242"/>
      <c r="QA7902" s="242"/>
      <c r="QB7902" s="242"/>
      <c r="QC7902" s="242"/>
      <c r="QD7902" s="242"/>
      <c r="QE7902" s="242"/>
      <c r="QF7902" s="242"/>
      <c r="QG7902" s="242"/>
      <c r="QH7902" s="242"/>
      <c r="QI7902" s="242"/>
      <c r="QJ7902" s="242"/>
      <c r="QK7902" s="242"/>
    </row>
    <row r="7903" spans="439:453">
      <c r="PW7903" s="242"/>
      <c r="PX7903" s="242"/>
      <c r="PY7903" s="242"/>
      <c r="PZ7903" s="242"/>
      <c r="QA7903" s="242"/>
      <c r="QB7903" s="242"/>
      <c r="QC7903" s="242"/>
      <c r="QD7903" s="242"/>
      <c r="QE7903" s="242"/>
      <c r="QF7903" s="242"/>
      <c r="QG7903" s="242"/>
      <c r="QH7903" s="242"/>
      <c r="QI7903" s="242"/>
      <c r="QJ7903" s="242"/>
      <c r="QK7903" s="242"/>
    </row>
    <row r="7904" spans="439:453">
      <c r="PW7904" s="242"/>
      <c r="PX7904" s="242"/>
      <c r="PY7904" s="242"/>
      <c r="PZ7904" s="242"/>
      <c r="QA7904" s="242"/>
      <c r="QB7904" s="242"/>
      <c r="QC7904" s="242"/>
      <c r="QD7904" s="242"/>
      <c r="QE7904" s="242"/>
      <c r="QF7904" s="242"/>
      <c r="QG7904" s="242"/>
      <c r="QH7904" s="242"/>
      <c r="QI7904" s="242"/>
      <c r="QJ7904" s="242"/>
      <c r="QK7904" s="242"/>
    </row>
    <row r="7905" spans="439:453">
      <c r="PW7905" s="242"/>
      <c r="PX7905" s="242"/>
      <c r="PY7905" s="242"/>
      <c r="PZ7905" s="242"/>
      <c r="QA7905" s="242"/>
      <c r="QB7905" s="242"/>
      <c r="QC7905" s="242"/>
      <c r="QD7905" s="242"/>
      <c r="QE7905" s="242"/>
      <c r="QF7905" s="242"/>
      <c r="QG7905" s="242"/>
      <c r="QH7905" s="242"/>
      <c r="QI7905" s="242"/>
      <c r="QJ7905" s="242"/>
      <c r="QK7905" s="242"/>
    </row>
    <row r="7906" spans="439:453">
      <c r="PW7906" s="242"/>
      <c r="PX7906" s="242"/>
      <c r="PY7906" s="242"/>
      <c r="PZ7906" s="242"/>
      <c r="QA7906" s="242"/>
      <c r="QB7906" s="242"/>
      <c r="QC7906" s="242"/>
      <c r="QD7906" s="242"/>
      <c r="QE7906" s="242"/>
      <c r="QF7906" s="242"/>
      <c r="QG7906" s="242"/>
      <c r="QH7906" s="242"/>
      <c r="QI7906" s="242"/>
      <c r="QJ7906" s="242"/>
      <c r="QK7906" s="242"/>
    </row>
    <row r="7907" spans="439:453">
      <c r="PW7907" s="242"/>
      <c r="PX7907" s="242"/>
      <c r="PY7907" s="242"/>
      <c r="PZ7907" s="242"/>
      <c r="QA7907" s="242"/>
      <c r="QB7907" s="242"/>
      <c r="QC7907" s="242"/>
      <c r="QD7907" s="242"/>
      <c r="QE7907" s="242"/>
      <c r="QF7907" s="242"/>
      <c r="QG7907" s="242"/>
      <c r="QH7907" s="242"/>
      <c r="QI7907" s="242"/>
      <c r="QJ7907" s="242"/>
      <c r="QK7907" s="242"/>
    </row>
    <row r="7908" spans="439:453">
      <c r="PW7908" s="242"/>
      <c r="PX7908" s="242"/>
      <c r="PY7908" s="242"/>
      <c r="PZ7908" s="242"/>
      <c r="QA7908" s="242"/>
      <c r="QB7908" s="242"/>
      <c r="QC7908" s="242"/>
      <c r="QD7908" s="242"/>
      <c r="QE7908" s="242"/>
      <c r="QF7908" s="242"/>
      <c r="QG7908" s="242"/>
      <c r="QH7908" s="242"/>
      <c r="QI7908" s="242"/>
      <c r="QJ7908" s="242"/>
      <c r="QK7908" s="242"/>
    </row>
    <row r="7909" spans="439:453">
      <c r="PW7909" s="242"/>
      <c r="PX7909" s="242"/>
      <c r="PY7909" s="242"/>
      <c r="PZ7909" s="242"/>
      <c r="QA7909" s="242"/>
      <c r="QB7909" s="242"/>
      <c r="QC7909" s="242"/>
      <c r="QD7909" s="242"/>
      <c r="QE7909" s="242"/>
      <c r="QF7909" s="242"/>
      <c r="QG7909" s="242"/>
      <c r="QH7909" s="242"/>
      <c r="QI7909" s="242"/>
      <c r="QJ7909" s="242"/>
      <c r="QK7909" s="242"/>
    </row>
    <row r="7910" spans="439:453">
      <c r="PW7910" s="242"/>
      <c r="PX7910" s="242"/>
      <c r="PY7910" s="242"/>
      <c r="PZ7910" s="242"/>
      <c r="QA7910" s="242"/>
      <c r="QB7910" s="242"/>
      <c r="QC7910" s="242"/>
      <c r="QD7910" s="242"/>
      <c r="QE7910" s="242"/>
      <c r="QF7910" s="242"/>
      <c r="QG7910" s="242"/>
      <c r="QH7910" s="242"/>
      <c r="QI7910" s="242"/>
      <c r="QJ7910" s="242"/>
      <c r="QK7910" s="242"/>
    </row>
    <row r="7911" spans="439:453">
      <c r="PW7911" s="242"/>
      <c r="PX7911" s="242"/>
      <c r="PY7911" s="242"/>
      <c r="PZ7911" s="242"/>
      <c r="QA7911" s="242"/>
      <c r="QB7911" s="242"/>
      <c r="QC7911" s="242"/>
      <c r="QD7911" s="242"/>
      <c r="QE7911" s="242"/>
      <c r="QF7911" s="242"/>
      <c r="QG7911" s="242"/>
      <c r="QH7911" s="242"/>
      <c r="QI7911" s="242"/>
      <c r="QJ7911" s="242"/>
      <c r="QK7911" s="242"/>
    </row>
    <row r="7912" spans="439:453">
      <c r="PW7912" s="242"/>
      <c r="PX7912" s="242"/>
      <c r="PY7912" s="242"/>
      <c r="PZ7912" s="242"/>
      <c r="QA7912" s="242"/>
      <c r="QB7912" s="242"/>
      <c r="QC7912" s="242"/>
      <c r="QD7912" s="242"/>
      <c r="QE7912" s="242"/>
      <c r="QF7912" s="242"/>
      <c r="QG7912" s="242"/>
      <c r="QH7912" s="242"/>
      <c r="QI7912" s="242"/>
      <c r="QJ7912" s="242"/>
      <c r="QK7912" s="242"/>
    </row>
    <row r="7913" spans="439:453">
      <c r="PW7913" s="242"/>
      <c r="PX7913" s="242"/>
      <c r="PY7913" s="242"/>
      <c r="PZ7913" s="242"/>
      <c r="QA7913" s="242"/>
      <c r="QB7913" s="242"/>
      <c r="QC7913" s="242"/>
      <c r="QD7913" s="242"/>
      <c r="QE7913" s="242"/>
      <c r="QF7913" s="242"/>
      <c r="QG7913" s="242"/>
      <c r="QH7913" s="242"/>
      <c r="QI7913" s="242"/>
      <c r="QJ7913" s="242"/>
      <c r="QK7913" s="242"/>
    </row>
    <row r="7914" spans="439:453">
      <c r="PW7914" s="242"/>
      <c r="PX7914" s="242"/>
      <c r="PY7914" s="242"/>
      <c r="PZ7914" s="242"/>
      <c r="QA7914" s="242"/>
      <c r="QB7914" s="242"/>
      <c r="QC7914" s="242"/>
      <c r="QD7914" s="242"/>
      <c r="QE7914" s="242"/>
      <c r="QF7914" s="242"/>
      <c r="QG7914" s="242"/>
      <c r="QH7914" s="242"/>
      <c r="QI7914" s="242"/>
      <c r="QJ7914" s="242"/>
      <c r="QK7914" s="242"/>
    </row>
    <row r="7915" spans="439:453">
      <c r="PW7915" s="242"/>
      <c r="PX7915" s="242"/>
      <c r="PY7915" s="242"/>
      <c r="PZ7915" s="242"/>
      <c r="QA7915" s="242"/>
      <c r="QB7915" s="242"/>
      <c r="QC7915" s="242"/>
      <c r="QD7915" s="242"/>
      <c r="QE7915" s="242"/>
      <c r="QF7915" s="242"/>
      <c r="QG7915" s="242"/>
      <c r="QH7915" s="242"/>
      <c r="QI7915" s="242"/>
      <c r="QJ7915" s="242"/>
      <c r="QK7915" s="242"/>
    </row>
    <row r="7916" spans="439:453">
      <c r="PW7916" s="242"/>
      <c r="PX7916" s="242"/>
      <c r="PY7916" s="242"/>
      <c r="PZ7916" s="242"/>
      <c r="QA7916" s="242"/>
      <c r="QB7916" s="242"/>
      <c r="QC7916" s="242"/>
      <c r="QD7916" s="242"/>
      <c r="QE7916" s="242"/>
      <c r="QF7916" s="242"/>
      <c r="QG7916" s="242"/>
      <c r="QH7916" s="242"/>
      <c r="QI7916" s="242"/>
      <c r="QJ7916" s="242"/>
      <c r="QK7916" s="242"/>
    </row>
    <row r="7917" spans="439:453">
      <c r="PW7917" s="242"/>
      <c r="PX7917" s="242"/>
      <c r="PY7917" s="242"/>
      <c r="PZ7917" s="242"/>
      <c r="QA7917" s="242"/>
      <c r="QB7917" s="242"/>
      <c r="QC7917" s="242"/>
      <c r="QD7917" s="242"/>
      <c r="QE7917" s="242"/>
      <c r="QF7917" s="242"/>
      <c r="QG7917" s="242"/>
      <c r="QH7917" s="242"/>
      <c r="QI7917" s="242"/>
      <c r="QJ7917" s="242"/>
      <c r="QK7917" s="242"/>
    </row>
    <row r="7918" spans="439:453">
      <c r="PW7918" s="242"/>
      <c r="PX7918" s="242"/>
      <c r="PY7918" s="242"/>
      <c r="PZ7918" s="242"/>
      <c r="QA7918" s="242"/>
      <c r="QB7918" s="242"/>
      <c r="QC7918" s="242"/>
      <c r="QD7918" s="242"/>
      <c r="QE7918" s="242"/>
      <c r="QF7918" s="242"/>
      <c r="QG7918" s="242"/>
      <c r="QH7918" s="242"/>
      <c r="QI7918" s="242"/>
      <c r="QJ7918" s="242"/>
      <c r="QK7918" s="242"/>
    </row>
    <row r="7919" spans="439:453">
      <c r="PW7919" s="242"/>
      <c r="PX7919" s="242"/>
      <c r="PY7919" s="242"/>
      <c r="PZ7919" s="242"/>
      <c r="QA7919" s="242"/>
      <c r="QB7919" s="242"/>
      <c r="QC7919" s="242"/>
      <c r="QD7919" s="242"/>
      <c r="QE7919" s="242"/>
      <c r="QF7919" s="242"/>
      <c r="QG7919" s="242"/>
      <c r="QH7919" s="242"/>
      <c r="QI7919" s="242"/>
      <c r="QJ7919" s="242"/>
      <c r="QK7919" s="242"/>
    </row>
    <row r="7920" spans="439:453">
      <c r="PW7920" s="242"/>
      <c r="PX7920" s="242"/>
      <c r="PY7920" s="242"/>
      <c r="PZ7920" s="242"/>
      <c r="QA7920" s="242"/>
      <c r="QB7920" s="242"/>
      <c r="QC7920" s="242"/>
      <c r="QD7920" s="242"/>
      <c r="QE7920" s="242"/>
      <c r="QF7920" s="242"/>
      <c r="QG7920" s="242"/>
      <c r="QH7920" s="242"/>
      <c r="QI7920" s="242"/>
      <c r="QJ7920" s="242"/>
      <c r="QK7920" s="242"/>
    </row>
    <row r="7921" spans="439:453">
      <c r="PW7921" s="242"/>
      <c r="PX7921" s="242"/>
      <c r="PY7921" s="242"/>
      <c r="PZ7921" s="242"/>
      <c r="QA7921" s="242"/>
      <c r="QB7921" s="242"/>
      <c r="QC7921" s="242"/>
      <c r="QD7921" s="242"/>
      <c r="QE7921" s="242"/>
      <c r="QF7921" s="242"/>
      <c r="QG7921" s="242"/>
      <c r="QH7921" s="242"/>
      <c r="QI7921" s="242"/>
      <c r="QJ7921" s="242"/>
      <c r="QK7921" s="242"/>
    </row>
    <row r="7922" spans="439:453">
      <c r="PW7922" s="242"/>
      <c r="PX7922" s="242"/>
      <c r="PY7922" s="242"/>
      <c r="PZ7922" s="242"/>
      <c r="QA7922" s="242"/>
      <c r="QB7922" s="242"/>
      <c r="QC7922" s="242"/>
      <c r="QD7922" s="242"/>
      <c r="QE7922" s="242"/>
      <c r="QF7922" s="242"/>
      <c r="QG7922" s="242"/>
      <c r="QH7922" s="242"/>
      <c r="QI7922" s="242"/>
      <c r="QJ7922" s="242"/>
      <c r="QK7922" s="242"/>
    </row>
    <row r="7923" spans="439:453">
      <c r="PW7923" s="242"/>
      <c r="PX7923" s="242"/>
      <c r="PY7923" s="242"/>
      <c r="PZ7923" s="242"/>
      <c r="QA7923" s="242"/>
      <c r="QB7923" s="242"/>
      <c r="QC7923" s="242"/>
      <c r="QD7923" s="242"/>
      <c r="QE7923" s="242"/>
      <c r="QF7923" s="242"/>
      <c r="QG7923" s="242"/>
      <c r="QH7923" s="242"/>
      <c r="QI7923" s="242"/>
      <c r="QJ7923" s="242"/>
      <c r="QK7923" s="242"/>
    </row>
    <row r="7924" spans="439:453">
      <c r="PW7924" s="242"/>
      <c r="PX7924" s="242"/>
      <c r="PY7924" s="242"/>
      <c r="PZ7924" s="242"/>
      <c r="QA7924" s="242"/>
      <c r="QB7924" s="242"/>
      <c r="QC7924" s="242"/>
      <c r="QD7924" s="242"/>
      <c r="QE7924" s="242"/>
      <c r="QF7924" s="242"/>
      <c r="QG7924" s="242"/>
      <c r="QH7924" s="242"/>
      <c r="QI7924" s="242"/>
      <c r="QJ7924" s="242"/>
      <c r="QK7924" s="242"/>
    </row>
    <row r="7925" spans="439:453">
      <c r="PW7925" s="242"/>
      <c r="PX7925" s="242"/>
      <c r="PY7925" s="242"/>
      <c r="PZ7925" s="242"/>
      <c r="QA7925" s="242"/>
      <c r="QB7925" s="242"/>
      <c r="QC7925" s="242"/>
      <c r="QD7925" s="242"/>
      <c r="QE7925" s="242"/>
      <c r="QF7925" s="242"/>
      <c r="QG7925" s="242"/>
      <c r="QH7925" s="242"/>
      <c r="QI7925" s="242"/>
      <c r="QJ7925" s="242"/>
      <c r="QK7925" s="242"/>
    </row>
    <row r="7926" spans="439:453">
      <c r="PW7926" s="242"/>
      <c r="PX7926" s="242"/>
      <c r="PY7926" s="242"/>
      <c r="PZ7926" s="242"/>
      <c r="QA7926" s="242"/>
      <c r="QB7926" s="242"/>
      <c r="QC7926" s="242"/>
      <c r="QD7926" s="242"/>
      <c r="QE7926" s="242"/>
      <c r="QF7926" s="242"/>
      <c r="QG7926" s="242"/>
      <c r="QH7926" s="242"/>
      <c r="QI7926" s="242"/>
      <c r="QJ7926" s="242"/>
      <c r="QK7926" s="242"/>
    </row>
    <row r="7927" spans="439:453">
      <c r="PW7927" s="242"/>
      <c r="PX7927" s="242"/>
      <c r="PY7927" s="242"/>
      <c r="PZ7927" s="242"/>
      <c r="QA7927" s="242"/>
      <c r="QB7927" s="242"/>
      <c r="QC7927" s="242"/>
      <c r="QD7927" s="242"/>
      <c r="QE7927" s="242"/>
      <c r="QF7927" s="242"/>
      <c r="QG7927" s="242"/>
      <c r="QH7927" s="242"/>
      <c r="QI7927" s="242"/>
      <c r="QJ7927" s="242"/>
      <c r="QK7927" s="242"/>
    </row>
    <row r="7928" spans="439:453">
      <c r="PW7928" s="242"/>
      <c r="PX7928" s="242"/>
      <c r="PY7928" s="242"/>
      <c r="PZ7928" s="242"/>
      <c r="QA7928" s="242"/>
      <c r="QB7928" s="242"/>
      <c r="QC7928" s="242"/>
      <c r="QD7928" s="242"/>
      <c r="QE7928" s="242"/>
      <c r="QF7928" s="242"/>
      <c r="QG7928" s="242"/>
      <c r="QH7928" s="242"/>
      <c r="QI7928" s="242"/>
      <c r="QJ7928" s="242"/>
      <c r="QK7928" s="242"/>
    </row>
    <row r="7929" spans="439:453">
      <c r="PW7929" s="242"/>
      <c r="PX7929" s="242"/>
      <c r="PY7929" s="242"/>
      <c r="PZ7929" s="242"/>
      <c r="QA7929" s="242"/>
      <c r="QB7929" s="242"/>
      <c r="QC7929" s="242"/>
      <c r="QD7929" s="242"/>
      <c r="QE7929" s="242"/>
      <c r="QF7929" s="242"/>
      <c r="QG7929" s="242"/>
      <c r="QH7929" s="242"/>
      <c r="QI7929" s="242"/>
      <c r="QJ7929" s="242"/>
      <c r="QK7929" s="242"/>
    </row>
    <row r="7930" spans="439:453">
      <c r="PW7930" s="242"/>
      <c r="PX7930" s="242"/>
      <c r="PY7930" s="242"/>
      <c r="PZ7930" s="242"/>
      <c r="QA7930" s="242"/>
      <c r="QB7930" s="242"/>
      <c r="QC7930" s="242"/>
      <c r="QD7930" s="242"/>
      <c r="QE7930" s="242"/>
      <c r="QF7930" s="242"/>
      <c r="QG7930" s="242"/>
      <c r="QH7930" s="242"/>
      <c r="QI7930" s="242"/>
      <c r="QJ7930" s="242"/>
      <c r="QK7930" s="242"/>
    </row>
    <row r="7931" spans="439:453">
      <c r="PW7931" s="242"/>
      <c r="PX7931" s="242"/>
      <c r="PY7931" s="242"/>
      <c r="PZ7931" s="242"/>
      <c r="QA7931" s="242"/>
      <c r="QB7931" s="242"/>
      <c r="QC7931" s="242"/>
      <c r="QD7931" s="242"/>
      <c r="QE7931" s="242"/>
      <c r="QF7931" s="242"/>
      <c r="QG7931" s="242"/>
      <c r="QH7931" s="242"/>
      <c r="QI7931" s="242"/>
      <c r="QJ7931" s="242"/>
      <c r="QK7931" s="242"/>
    </row>
    <row r="7932" spans="439:453">
      <c r="PW7932" s="242"/>
      <c r="PX7932" s="242"/>
      <c r="PY7932" s="242"/>
      <c r="PZ7932" s="242"/>
      <c r="QA7932" s="242"/>
      <c r="QB7932" s="242"/>
      <c r="QC7932" s="242"/>
      <c r="QD7932" s="242"/>
      <c r="QE7932" s="242"/>
      <c r="QF7932" s="242"/>
      <c r="QG7932" s="242"/>
      <c r="QH7932" s="242"/>
      <c r="QI7932" s="242"/>
      <c r="QJ7932" s="242"/>
      <c r="QK7932" s="242"/>
    </row>
    <row r="7933" spans="439:453">
      <c r="PW7933" s="242"/>
      <c r="PX7933" s="242"/>
      <c r="PY7933" s="242"/>
      <c r="PZ7933" s="242"/>
      <c r="QA7933" s="242"/>
      <c r="QB7933" s="242"/>
      <c r="QC7933" s="242"/>
      <c r="QD7933" s="242"/>
      <c r="QE7933" s="242"/>
      <c r="QF7933" s="242"/>
      <c r="QG7933" s="242"/>
      <c r="QH7933" s="242"/>
      <c r="QI7933" s="242"/>
      <c r="QJ7933" s="242"/>
      <c r="QK7933" s="242"/>
    </row>
    <row r="7934" spans="439:453">
      <c r="PW7934" s="242"/>
      <c r="PX7934" s="242"/>
      <c r="PY7934" s="242"/>
      <c r="PZ7934" s="242"/>
      <c r="QA7934" s="242"/>
      <c r="QB7934" s="242"/>
      <c r="QC7934" s="242"/>
      <c r="QD7934" s="242"/>
      <c r="QE7934" s="242"/>
      <c r="QF7934" s="242"/>
      <c r="QG7934" s="242"/>
      <c r="QH7934" s="242"/>
      <c r="QI7934" s="242"/>
      <c r="QJ7934" s="242"/>
      <c r="QK7934" s="242"/>
    </row>
    <row r="7935" spans="439:453">
      <c r="PW7935" s="242"/>
      <c r="PX7935" s="242"/>
      <c r="PY7935" s="242"/>
      <c r="PZ7935" s="242"/>
      <c r="QA7935" s="242"/>
      <c r="QB7935" s="242"/>
      <c r="QC7935" s="242"/>
      <c r="QD7935" s="242"/>
      <c r="QE7935" s="242"/>
      <c r="QF7935" s="242"/>
      <c r="QG7935" s="242"/>
      <c r="QH7935" s="242"/>
      <c r="QI7935" s="242"/>
      <c r="QJ7935" s="242"/>
      <c r="QK7935" s="242"/>
    </row>
    <row r="7936" spans="439:453">
      <c r="PW7936" s="242"/>
      <c r="PX7936" s="242"/>
      <c r="PY7936" s="242"/>
      <c r="PZ7936" s="242"/>
      <c r="QA7936" s="242"/>
      <c r="QB7936" s="242"/>
      <c r="QC7936" s="242"/>
      <c r="QD7936" s="242"/>
      <c r="QE7936" s="242"/>
      <c r="QF7936" s="242"/>
      <c r="QG7936" s="242"/>
      <c r="QH7936" s="242"/>
      <c r="QI7936" s="242"/>
      <c r="QJ7936" s="242"/>
      <c r="QK7936" s="242"/>
    </row>
    <row r="7937" spans="439:453">
      <c r="PW7937" s="242"/>
      <c r="PX7937" s="242"/>
      <c r="PY7937" s="242"/>
      <c r="PZ7937" s="242"/>
      <c r="QA7937" s="242"/>
      <c r="QB7937" s="242"/>
      <c r="QC7937" s="242"/>
      <c r="QD7937" s="242"/>
      <c r="QE7937" s="242"/>
      <c r="QF7937" s="242"/>
      <c r="QG7937" s="242"/>
      <c r="QH7937" s="242"/>
      <c r="QI7937" s="242"/>
      <c r="QJ7937" s="242"/>
      <c r="QK7937" s="242"/>
    </row>
    <row r="7938" spans="439:453">
      <c r="PW7938" s="242"/>
      <c r="PX7938" s="242"/>
      <c r="PY7938" s="242"/>
      <c r="PZ7938" s="242"/>
      <c r="QA7938" s="242"/>
      <c r="QB7938" s="242"/>
      <c r="QC7938" s="242"/>
      <c r="QD7938" s="242"/>
      <c r="QE7938" s="242"/>
      <c r="QF7938" s="242"/>
      <c r="QG7938" s="242"/>
      <c r="QH7938" s="242"/>
      <c r="QI7938" s="242"/>
      <c r="QJ7938" s="242"/>
      <c r="QK7938" s="242"/>
    </row>
    <row r="7939" spans="439:453">
      <c r="PW7939" s="242"/>
      <c r="PX7939" s="242"/>
      <c r="PY7939" s="242"/>
      <c r="PZ7939" s="242"/>
      <c r="QA7939" s="242"/>
      <c r="QB7939" s="242"/>
      <c r="QC7939" s="242"/>
      <c r="QD7939" s="242"/>
      <c r="QE7939" s="242"/>
      <c r="QF7939" s="242"/>
      <c r="QG7939" s="242"/>
      <c r="QH7939" s="242"/>
      <c r="QI7939" s="242"/>
      <c r="QJ7939" s="242"/>
      <c r="QK7939" s="242"/>
    </row>
    <row r="7940" spans="439:453">
      <c r="PW7940" s="242"/>
      <c r="PX7940" s="242"/>
      <c r="PY7940" s="242"/>
      <c r="PZ7940" s="242"/>
      <c r="QA7940" s="242"/>
      <c r="QB7940" s="242"/>
      <c r="QC7940" s="242"/>
      <c r="QD7940" s="242"/>
      <c r="QE7940" s="242"/>
      <c r="QF7940" s="242"/>
      <c r="QG7940" s="242"/>
      <c r="QH7940" s="242"/>
      <c r="QI7940" s="242"/>
      <c r="QJ7940" s="242"/>
      <c r="QK7940" s="242"/>
    </row>
    <row r="7941" spans="439:453">
      <c r="PW7941" s="242"/>
      <c r="PX7941" s="242"/>
      <c r="PY7941" s="242"/>
      <c r="PZ7941" s="242"/>
      <c r="QA7941" s="242"/>
      <c r="QB7941" s="242"/>
      <c r="QC7941" s="242"/>
      <c r="QD7941" s="242"/>
      <c r="QE7941" s="242"/>
      <c r="QF7941" s="242"/>
      <c r="QG7941" s="242"/>
      <c r="QH7941" s="242"/>
      <c r="QI7941" s="242"/>
      <c r="QJ7941" s="242"/>
      <c r="QK7941" s="242"/>
    </row>
    <row r="7942" spans="439:453">
      <c r="PW7942" s="242"/>
      <c r="PX7942" s="242"/>
      <c r="PY7942" s="242"/>
      <c r="PZ7942" s="242"/>
      <c r="QA7942" s="242"/>
      <c r="QB7942" s="242"/>
      <c r="QC7942" s="242"/>
      <c r="QD7942" s="242"/>
      <c r="QE7942" s="242"/>
      <c r="QF7942" s="242"/>
      <c r="QG7942" s="242"/>
      <c r="QH7942" s="242"/>
      <c r="QI7942" s="242"/>
      <c r="QJ7942" s="242"/>
      <c r="QK7942" s="242"/>
    </row>
    <row r="7943" spans="439:453">
      <c r="PW7943" s="242"/>
      <c r="PX7943" s="242"/>
      <c r="PY7943" s="242"/>
      <c r="PZ7943" s="242"/>
      <c r="QA7943" s="242"/>
      <c r="QB7943" s="242"/>
      <c r="QC7943" s="242"/>
      <c r="QD7943" s="242"/>
      <c r="QE7943" s="242"/>
      <c r="QF7943" s="242"/>
      <c r="QG7943" s="242"/>
      <c r="QH7943" s="242"/>
      <c r="QI7943" s="242"/>
      <c r="QJ7943" s="242"/>
      <c r="QK7943" s="242"/>
    </row>
    <row r="7944" spans="439:453">
      <c r="PW7944" s="242"/>
      <c r="PX7944" s="242"/>
      <c r="PY7944" s="242"/>
      <c r="PZ7944" s="242"/>
      <c r="QA7944" s="242"/>
      <c r="QB7944" s="242"/>
      <c r="QC7944" s="242"/>
      <c r="QD7944" s="242"/>
      <c r="QE7944" s="242"/>
      <c r="QF7944" s="242"/>
      <c r="QG7944" s="242"/>
      <c r="QH7944" s="242"/>
      <c r="QI7944" s="242"/>
      <c r="QJ7944" s="242"/>
      <c r="QK7944" s="242"/>
    </row>
    <row r="7945" spans="439:453">
      <c r="PW7945" s="242"/>
      <c r="PX7945" s="242"/>
      <c r="PY7945" s="242"/>
      <c r="PZ7945" s="242"/>
      <c r="QA7945" s="242"/>
      <c r="QB7945" s="242"/>
      <c r="QC7945" s="242"/>
      <c r="QD7945" s="242"/>
      <c r="QE7945" s="242"/>
      <c r="QF7945" s="242"/>
      <c r="QG7945" s="242"/>
      <c r="QH7945" s="242"/>
      <c r="QI7945" s="242"/>
      <c r="QJ7945" s="242"/>
      <c r="QK7945" s="242"/>
    </row>
    <row r="7946" spans="439:453">
      <c r="PW7946" s="242"/>
      <c r="PX7946" s="242"/>
      <c r="PY7946" s="242"/>
      <c r="PZ7946" s="242"/>
      <c r="QA7946" s="242"/>
      <c r="QB7946" s="242"/>
      <c r="QC7946" s="242"/>
      <c r="QD7946" s="242"/>
      <c r="QE7946" s="242"/>
      <c r="QF7946" s="242"/>
      <c r="QG7946" s="242"/>
      <c r="QH7946" s="242"/>
      <c r="QI7946" s="242"/>
      <c r="QJ7946" s="242"/>
      <c r="QK7946" s="242"/>
    </row>
    <row r="7947" spans="439:453">
      <c r="PW7947" s="242"/>
      <c r="PX7947" s="242"/>
      <c r="PY7947" s="242"/>
      <c r="PZ7947" s="242"/>
      <c r="QA7947" s="242"/>
      <c r="QB7947" s="242"/>
      <c r="QC7947" s="242"/>
      <c r="QD7947" s="242"/>
      <c r="QE7947" s="242"/>
      <c r="QF7947" s="242"/>
      <c r="QG7947" s="242"/>
      <c r="QH7947" s="242"/>
      <c r="QI7947" s="242"/>
      <c r="QJ7947" s="242"/>
      <c r="QK7947" s="242"/>
    </row>
    <row r="7948" spans="439:453">
      <c r="PW7948" s="242"/>
      <c r="PX7948" s="242"/>
      <c r="PY7948" s="242"/>
      <c r="PZ7948" s="242"/>
      <c r="QA7948" s="242"/>
      <c r="QB7948" s="242"/>
      <c r="QC7948" s="242"/>
      <c r="QD7948" s="242"/>
      <c r="QE7948" s="242"/>
      <c r="QF7948" s="242"/>
      <c r="QG7948" s="242"/>
      <c r="QH7948" s="242"/>
      <c r="QI7948" s="242"/>
      <c r="QJ7948" s="242"/>
      <c r="QK7948" s="242"/>
    </row>
    <row r="7949" spans="439:453">
      <c r="PW7949" s="242"/>
      <c r="PX7949" s="242"/>
      <c r="PY7949" s="242"/>
      <c r="PZ7949" s="242"/>
      <c r="QA7949" s="242"/>
      <c r="QB7949" s="242"/>
      <c r="QC7949" s="242"/>
      <c r="QD7949" s="242"/>
      <c r="QE7949" s="242"/>
      <c r="QF7949" s="242"/>
      <c r="QG7949" s="242"/>
      <c r="QH7949" s="242"/>
      <c r="QI7949" s="242"/>
      <c r="QJ7949" s="242"/>
      <c r="QK7949" s="242"/>
    </row>
    <row r="7950" spans="439:453">
      <c r="PW7950" s="242"/>
      <c r="PX7950" s="242"/>
      <c r="PY7950" s="242"/>
      <c r="PZ7950" s="242"/>
      <c r="QA7950" s="242"/>
      <c r="QB7950" s="242"/>
      <c r="QC7950" s="242"/>
      <c r="QD7950" s="242"/>
      <c r="QE7950" s="242"/>
      <c r="QF7950" s="242"/>
      <c r="QG7950" s="242"/>
      <c r="QH7950" s="242"/>
      <c r="QI7950" s="242"/>
      <c r="QJ7950" s="242"/>
      <c r="QK7950" s="242"/>
    </row>
    <row r="7951" spans="439:453">
      <c r="PW7951" s="242"/>
      <c r="PX7951" s="242"/>
      <c r="PY7951" s="242"/>
      <c r="PZ7951" s="242"/>
      <c r="QA7951" s="242"/>
      <c r="QB7951" s="242"/>
      <c r="QC7951" s="242"/>
      <c r="QD7951" s="242"/>
      <c r="QE7951" s="242"/>
      <c r="QF7951" s="242"/>
      <c r="QG7951" s="242"/>
      <c r="QH7951" s="242"/>
      <c r="QI7951" s="242"/>
      <c r="QJ7951" s="242"/>
      <c r="QK7951" s="242"/>
    </row>
    <row r="7952" spans="439:453">
      <c r="PW7952" s="242"/>
      <c r="PX7952" s="242"/>
      <c r="PY7952" s="242"/>
      <c r="PZ7952" s="242"/>
      <c r="QA7952" s="242"/>
      <c r="QB7952" s="242"/>
      <c r="QC7952" s="242"/>
      <c r="QD7952" s="242"/>
      <c r="QE7952" s="242"/>
      <c r="QF7952" s="242"/>
      <c r="QG7952" s="242"/>
      <c r="QH7952" s="242"/>
      <c r="QI7952" s="242"/>
      <c r="QJ7952" s="242"/>
      <c r="QK7952" s="242"/>
    </row>
    <row r="7953" spans="439:453">
      <c r="PW7953" s="242"/>
      <c r="PX7953" s="242"/>
      <c r="PY7953" s="242"/>
      <c r="PZ7953" s="242"/>
      <c r="QA7953" s="242"/>
      <c r="QB7953" s="242"/>
      <c r="QC7953" s="242"/>
      <c r="QD7953" s="242"/>
      <c r="QE7953" s="242"/>
      <c r="QF7953" s="242"/>
      <c r="QG7953" s="242"/>
      <c r="QH7953" s="242"/>
      <c r="QI7953" s="242"/>
      <c r="QJ7953" s="242"/>
      <c r="QK7953" s="242"/>
    </row>
    <row r="7954" spans="439:453">
      <c r="PW7954" s="242"/>
      <c r="PX7954" s="242"/>
      <c r="PY7954" s="242"/>
      <c r="PZ7954" s="242"/>
      <c r="QA7954" s="242"/>
      <c r="QB7954" s="242"/>
      <c r="QC7954" s="242"/>
      <c r="QD7954" s="242"/>
      <c r="QE7954" s="242"/>
      <c r="QF7954" s="242"/>
      <c r="QG7954" s="242"/>
      <c r="QH7954" s="242"/>
      <c r="QI7954" s="242"/>
      <c r="QJ7954" s="242"/>
      <c r="QK7954" s="242"/>
    </row>
    <row r="7955" spans="439:453">
      <c r="PW7955" s="242"/>
      <c r="PX7955" s="242"/>
      <c r="PY7955" s="242"/>
      <c r="PZ7955" s="242"/>
      <c r="QA7955" s="242"/>
      <c r="QB7955" s="242"/>
      <c r="QC7955" s="242"/>
      <c r="QD7955" s="242"/>
      <c r="QE7955" s="242"/>
      <c r="QF7955" s="242"/>
      <c r="QG7955" s="242"/>
      <c r="QH7955" s="242"/>
      <c r="QI7955" s="242"/>
      <c r="QJ7955" s="242"/>
      <c r="QK7955" s="242"/>
    </row>
    <row r="7956" spans="439:453">
      <c r="PW7956" s="242"/>
      <c r="PX7956" s="242"/>
      <c r="PY7956" s="242"/>
      <c r="PZ7956" s="242"/>
      <c r="QA7956" s="242"/>
      <c r="QB7956" s="242"/>
      <c r="QC7956" s="242"/>
      <c r="QD7956" s="242"/>
      <c r="QE7956" s="242"/>
      <c r="QF7956" s="242"/>
      <c r="QG7956" s="242"/>
      <c r="QH7956" s="242"/>
      <c r="QI7956" s="242"/>
      <c r="QJ7956" s="242"/>
      <c r="QK7956" s="242"/>
    </row>
    <row r="7957" spans="439:453">
      <c r="PW7957" s="242"/>
      <c r="PX7957" s="242"/>
      <c r="PY7957" s="242"/>
      <c r="PZ7957" s="242"/>
      <c r="QA7957" s="242"/>
      <c r="QB7957" s="242"/>
      <c r="QC7957" s="242"/>
      <c r="QD7957" s="242"/>
      <c r="QE7957" s="242"/>
      <c r="QF7957" s="242"/>
      <c r="QG7957" s="242"/>
      <c r="QH7957" s="242"/>
      <c r="QI7957" s="242"/>
      <c r="QJ7957" s="242"/>
      <c r="QK7957" s="242"/>
    </row>
    <row r="7958" spans="439:453">
      <c r="PW7958" s="242"/>
      <c r="PX7958" s="242"/>
      <c r="PY7958" s="242"/>
      <c r="PZ7958" s="242"/>
      <c r="QA7958" s="242"/>
      <c r="QB7958" s="242"/>
      <c r="QC7958" s="242"/>
      <c r="QD7958" s="242"/>
      <c r="QE7958" s="242"/>
      <c r="QF7958" s="242"/>
      <c r="QG7958" s="242"/>
      <c r="QH7958" s="242"/>
      <c r="QI7958" s="242"/>
      <c r="QJ7958" s="242"/>
      <c r="QK7958" s="242"/>
    </row>
    <row r="7959" spans="439:453">
      <c r="PW7959" s="242"/>
      <c r="PX7959" s="242"/>
      <c r="PY7959" s="242"/>
      <c r="PZ7959" s="242"/>
      <c r="QA7959" s="242"/>
      <c r="QB7959" s="242"/>
      <c r="QC7959" s="242"/>
      <c r="QD7959" s="242"/>
      <c r="QE7959" s="242"/>
      <c r="QF7959" s="242"/>
      <c r="QG7959" s="242"/>
      <c r="QH7959" s="242"/>
      <c r="QI7959" s="242"/>
      <c r="QJ7959" s="242"/>
      <c r="QK7959" s="242"/>
    </row>
    <row r="7960" spans="439:453">
      <c r="PW7960" s="242"/>
      <c r="PX7960" s="242"/>
      <c r="PY7960" s="242"/>
      <c r="PZ7960" s="242"/>
      <c r="QA7960" s="242"/>
      <c r="QB7960" s="242"/>
      <c r="QC7960" s="242"/>
      <c r="QD7960" s="242"/>
      <c r="QE7960" s="242"/>
      <c r="QF7960" s="242"/>
      <c r="QG7960" s="242"/>
      <c r="QH7960" s="242"/>
      <c r="QI7960" s="242"/>
      <c r="QJ7960" s="242"/>
      <c r="QK7960" s="242"/>
    </row>
    <row r="7961" spans="439:453">
      <c r="PW7961" s="242"/>
      <c r="PX7961" s="242"/>
      <c r="PY7961" s="242"/>
      <c r="PZ7961" s="242"/>
      <c r="QA7961" s="242"/>
      <c r="QB7961" s="242"/>
      <c r="QC7961" s="242"/>
      <c r="QD7961" s="242"/>
      <c r="QE7961" s="242"/>
      <c r="QF7961" s="242"/>
      <c r="QG7961" s="242"/>
      <c r="QH7961" s="242"/>
      <c r="QI7961" s="242"/>
      <c r="QJ7961" s="242"/>
      <c r="QK7961" s="242"/>
    </row>
    <row r="7962" spans="439:453">
      <c r="PW7962" s="242"/>
      <c r="PX7962" s="242"/>
      <c r="PY7962" s="242"/>
      <c r="PZ7962" s="242"/>
      <c r="QA7962" s="242"/>
      <c r="QB7962" s="242"/>
      <c r="QC7962" s="242"/>
      <c r="QD7962" s="242"/>
      <c r="QE7962" s="242"/>
      <c r="QF7962" s="242"/>
      <c r="QG7962" s="242"/>
      <c r="QH7962" s="242"/>
      <c r="QI7962" s="242"/>
      <c r="QJ7962" s="242"/>
      <c r="QK7962" s="242"/>
    </row>
    <row r="7963" spans="439:453">
      <c r="PW7963" s="242"/>
      <c r="PX7963" s="242"/>
      <c r="PY7963" s="242"/>
      <c r="PZ7963" s="242"/>
      <c r="QA7963" s="242"/>
      <c r="QB7963" s="242"/>
      <c r="QC7963" s="242"/>
      <c r="QD7963" s="242"/>
      <c r="QE7963" s="242"/>
      <c r="QF7963" s="242"/>
      <c r="QG7963" s="242"/>
      <c r="QH7963" s="242"/>
      <c r="QI7963" s="242"/>
      <c r="QJ7963" s="242"/>
      <c r="QK7963" s="242"/>
    </row>
    <row r="7964" spans="439:453">
      <c r="PW7964" s="242"/>
      <c r="PX7964" s="242"/>
      <c r="PY7964" s="242"/>
      <c r="PZ7964" s="242"/>
      <c r="QA7964" s="242"/>
      <c r="QB7964" s="242"/>
      <c r="QC7964" s="242"/>
      <c r="QD7964" s="242"/>
      <c r="QE7964" s="242"/>
      <c r="QF7964" s="242"/>
      <c r="QG7964" s="242"/>
      <c r="QH7964" s="242"/>
      <c r="QI7964" s="242"/>
      <c r="QJ7964" s="242"/>
      <c r="QK7964" s="242"/>
    </row>
    <row r="7965" spans="439:453">
      <c r="PW7965" s="242"/>
      <c r="PX7965" s="242"/>
      <c r="PY7965" s="242"/>
      <c r="PZ7965" s="242"/>
      <c r="QA7965" s="242"/>
      <c r="QB7965" s="242"/>
      <c r="QC7965" s="242"/>
      <c r="QD7965" s="242"/>
      <c r="QE7965" s="242"/>
      <c r="QF7965" s="242"/>
      <c r="QG7965" s="242"/>
      <c r="QH7965" s="242"/>
      <c r="QI7965" s="242"/>
      <c r="QJ7965" s="242"/>
      <c r="QK7965" s="242"/>
    </row>
    <row r="7966" spans="439:453">
      <c r="PW7966" s="242"/>
      <c r="PX7966" s="242"/>
      <c r="PY7966" s="242"/>
      <c r="PZ7966" s="242"/>
      <c r="QA7966" s="242"/>
      <c r="QB7966" s="242"/>
      <c r="QC7966" s="242"/>
      <c r="QD7966" s="242"/>
      <c r="QE7966" s="242"/>
      <c r="QF7966" s="242"/>
      <c r="QG7966" s="242"/>
      <c r="QH7966" s="242"/>
      <c r="QI7966" s="242"/>
      <c r="QJ7966" s="242"/>
      <c r="QK7966" s="242"/>
    </row>
    <row r="7967" spans="439:453">
      <c r="PW7967" s="242"/>
      <c r="PX7967" s="242"/>
      <c r="PY7967" s="242"/>
      <c r="PZ7967" s="242"/>
      <c r="QA7967" s="242"/>
      <c r="QB7967" s="242"/>
      <c r="QC7967" s="242"/>
      <c r="QD7967" s="242"/>
      <c r="QE7967" s="242"/>
      <c r="QF7967" s="242"/>
      <c r="QG7967" s="242"/>
      <c r="QH7967" s="242"/>
      <c r="QI7967" s="242"/>
      <c r="QJ7967" s="242"/>
      <c r="QK7967" s="242"/>
    </row>
    <row r="7968" spans="439:453">
      <c r="PW7968" s="242"/>
      <c r="PX7968" s="242"/>
      <c r="PY7968" s="242"/>
      <c r="PZ7968" s="242"/>
      <c r="QA7968" s="242"/>
      <c r="QB7968" s="242"/>
      <c r="QC7968" s="242"/>
      <c r="QD7968" s="242"/>
      <c r="QE7968" s="242"/>
      <c r="QF7968" s="242"/>
      <c r="QG7968" s="242"/>
      <c r="QH7968" s="242"/>
      <c r="QI7968" s="242"/>
      <c r="QJ7968" s="242"/>
      <c r="QK7968" s="242"/>
    </row>
    <row r="7969" spans="439:453">
      <c r="PW7969" s="242"/>
      <c r="PX7969" s="242"/>
      <c r="PY7969" s="242"/>
      <c r="PZ7969" s="242"/>
      <c r="QA7969" s="242"/>
      <c r="QB7969" s="242"/>
      <c r="QC7969" s="242"/>
      <c r="QD7969" s="242"/>
      <c r="QE7969" s="242"/>
      <c r="QF7969" s="242"/>
      <c r="QG7969" s="242"/>
      <c r="QH7969" s="242"/>
      <c r="QI7969" s="242"/>
      <c r="QJ7969" s="242"/>
      <c r="QK7969" s="242"/>
    </row>
    <row r="7970" spans="439:453">
      <c r="PW7970" s="242"/>
      <c r="PX7970" s="242"/>
      <c r="PY7970" s="242"/>
      <c r="PZ7970" s="242"/>
      <c r="QA7970" s="242"/>
      <c r="QB7970" s="242"/>
      <c r="QC7970" s="242"/>
      <c r="QD7970" s="242"/>
      <c r="QE7970" s="242"/>
      <c r="QF7970" s="242"/>
      <c r="QG7970" s="242"/>
      <c r="QH7970" s="242"/>
      <c r="QI7970" s="242"/>
      <c r="QJ7970" s="242"/>
      <c r="QK7970" s="242"/>
    </row>
    <row r="7971" spans="439:453">
      <c r="PW7971" s="242"/>
      <c r="PX7971" s="242"/>
      <c r="PY7971" s="242"/>
      <c r="PZ7971" s="242"/>
      <c r="QA7971" s="242"/>
      <c r="QB7971" s="242"/>
      <c r="QC7971" s="242"/>
      <c r="QD7971" s="242"/>
      <c r="QE7971" s="242"/>
      <c r="QF7971" s="242"/>
      <c r="QG7971" s="242"/>
      <c r="QH7971" s="242"/>
      <c r="QI7971" s="242"/>
      <c r="QJ7971" s="242"/>
      <c r="QK7971" s="242"/>
    </row>
    <row r="7972" spans="439:453">
      <c r="PW7972" s="242"/>
      <c r="PX7972" s="242"/>
      <c r="PY7972" s="242"/>
      <c r="PZ7972" s="242"/>
      <c r="QA7972" s="242"/>
      <c r="QB7972" s="242"/>
      <c r="QC7972" s="242"/>
      <c r="QD7972" s="242"/>
      <c r="QE7972" s="242"/>
      <c r="QF7972" s="242"/>
      <c r="QG7972" s="242"/>
      <c r="QH7972" s="242"/>
      <c r="QI7972" s="242"/>
      <c r="QJ7972" s="242"/>
      <c r="QK7972" s="242"/>
    </row>
    <row r="7973" spans="439:453">
      <c r="PW7973" s="242"/>
      <c r="PX7973" s="242"/>
      <c r="PY7973" s="242"/>
      <c r="PZ7973" s="242"/>
      <c r="QA7973" s="242"/>
      <c r="QB7973" s="242"/>
      <c r="QC7973" s="242"/>
      <c r="QD7973" s="242"/>
      <c r="QE7973" s="242"/>
      <c r="QF7973" s="242"/>
      <c r="QG7973" s="242"/>
      <c r="QH7973" s="242"/>
      <c r="QI7973" s="242"/>
      <c r="QJ7973" s="242"/>
      <c r="QK7973" s="242"/>
    </row>
    <row r="7974" spans="439:453">
      <c r="PW7974" s="242"/>
      <c r="PX7974" s="242"/>
      <c r="PY7974" s="242"/>
      <c r="PZ7974" s="242"/>
      <c r="QA7974" s="242"/>
      <c r="QB7974" s="242"/>
      <c r="QC7974" s="242"/>
      <c r="QD7974" s="242"/>
      <c r="QE7974" s="242"/>
      <c r="QF7974" s="242"/>
      <c r="QG7974" s="242"/>
      <c r="QH7974" s="242"/>
      <c r="QI7974" s="242"/>
      <c r="QJ7974" s="242"/>
      <c r="QK7974" s="242"/>
    </row>
    <row r="7975" spans="439:453">
      <c r="PW7975" s="242"/>
      <c r="PX7975" s="242"/>
      <c r="PY7975" s="242"/>
      <c r="PZ7975" s="242"/>
      <c r="QA7975" s="242"/>
      <c r="QB7975" s="242"/>
      <c r="QC7975" s="242"/>
      <c r="QD7975" s="242"/>
      <c r="QE7975" s="242"/>
      <c r="QF7975" s="242"/>
      <c r="QG7975" s="242"/>
      <c r="QH7975" s="242"/>
      <c r="QI7975" s="242"/>
      <c r="QJ7975" s="242"/>
      <c r="QK7975" s="242"/>
    </row>
    <row r="7976" spans="439:453">
      <c r="PW7976" s="242"/>
      <c r="PX7976" s="242"/>
      <c r="PY7976" s="242"/>
      <c r="PZ7976" s="242"/>
      <c r="QA7976" s="242"/>
      <c r="QB7976" s="242"/>
      <c r="QC7976" s="242"/>
      <c r="QD7976" s="242"/>
      <c r="QE7976" s="242"/>
      <c r="QF7976" s="242"/>
      <c r="QG7976" s="242"/>
      <c r="QH7976" s="242"/>
      <c r="QI7976" s="242"/>
      <c r="QJ7976" s="242"/>
      <c r="QK7976" s="242"/>
    </row>
    <row r="7977" spans="439:453">
      <c r="PW7977" s="242"/>
      <c r="PX7977" s="242"/>
      <c r="PY7977" s="242"/>
      <c r="PZ7977" s="242"/>
      <c r="QA7977" s="242"/>
      <c r="QB7977" s="242"/>
      <c r="QC7977" s="242"/>
      <c r="QD7977" s="242"/>
      <c r="QE7977" s="242"/>
      <c r="QF7977" s="242"/>
      <c r="QG7977" s="242"/>
      <c r="QH7977" s="242"/>
      <c r="QI7977" s="242"/>
      <c r="QJ7977" s="242"/>
      <c r="QK7977" s="242"/>
    </row>
    <row r="7978" spans="439:453">
      <c r="PW7978" s="242"/>
      <c r="PX7978" s="242"/>
      <c r="PY7978" s="242"/>
      <c r="PZ7978" s="242"/>
      <c r="QA7978" s="242"/>
      <c r="QB7978" s="242"/>
      <c r="QC7978" s="242"/>
      <c r="QD7978" s="242"/>
      <c r="QE7978" s="242"/>
      <c r="QF7978" s="242"/>
      <c r="QG7978" s="242"/>
      <c r="QH7978" s="242"/>
      <c r="QI7978" s="242"/>
      <c r="QJ7978" s="242"/>
      <c r="QK7978" s="242"/>
    </row>
    <row r="7979" spans="439:453">
      <c r="PW7979" s="242"/>
      <c r="PX7979" s="242"/>
      <c r="PY7979" s="242"/>
      <c r="PZ7979" s="242"/>
      <c r="QA7979" s="242"/>
      <c r="QB7979" s="242"/>
      <c r="QC7979" s="242"/>
      <c r="QD7979" s="242"/>
      <c r="QE7979" s="242"/>
      <c r="QF7979" s="242"/>
      <c r="QG7979" s="242"/>
      <c r="QH7979" s="242"/>
      <c r="QI7979" s="242"/>
      <c r="QJ7979" s="242"/>
      <c r="QK7979" s="242"/>
    </row>
    <row r="7980" spans="439:453">
      <c r="PW7980" s="242"/>
      <c r="PX7980" s="242"/>
      <c r="PY7980" s="242"/>
      <c r="PZ7980" s="242"/>
      <c r="QA7980" s="242"/>
      <c r="QB7980" s="242"/>
      <c r="QC7980" s="242"/>
      <c r="QD7980" s="242"/>
      <c r="QE7980" s="242"/>
      <c r="QF7980" s="242"/>
      <c r="QG7980" s="242"/>
      <c r="QH7980" s="242"/>
      <c r="QI7980" s="242"/>
      <c r="QJ7980" s="242"/>
      <c r="QK7980" s="242"/>
    </row>
    <row r="7981" spans="439:453">
      <c r="PW7981" s="242"/>
      <c r="PX7981" s="242"/>
      <c r="PY7981" s="242"/>
      <c r="PZ7981" s="242"/>
      <c r="QA7981" s="242"/>
      <c r="QB7981" s="242"/>
      <c r="QC7981" s="242"/>
      <c r="QD7981" s="242"/>
      <c r="QE7981" s="242"/>
      <c r="QF7981" s="242"/>
      <c r="QG7981" s="242"/>
      <c r="QH7981" s="242"/>
      <c r="QI7981" s="242"/>
      <c r="QJ7981" s="242"/>
      <c r="QK7981" s="242"/>
    </row>
    <row r="7982" spans="439:453">
      <c r="PW7982" s="242"/>
      <c r="PX7982" s="242"/>
      <c r="PY7982" s="242"/>
      <c r="PZ7982" s="242"/>
      <c r="QA7982" s="242"/>
      <c r="QB7982" s="242"/>
      <c r="QC7982" s="242"/>
      <c r="QD7982" s="242"/>
      <c r="QE7982" s="242"/>
      <c r="QF7982" s="242"/>
      <c r="QG7982" s="242"/>
      <c r="QH7982" s="242"/>
      <c r="QI7982" s="242"/>
      <c r="QJ7982" s="242"/>
      <c r="QK7982" s="242"/>
    </row>
    <row r="7983" spans="439:453">
      <c r="PW7983" s="242"/>
      <c r="PX7983" s="242"/>
      <c r="PY7983" s="242"/>
      <c r="PZ7983" s="242"/>
      <c r="QA7983" s="242"/>
      <c r="QB7983" s="242"/>
      <c r="QC7983" s="242"/>
      <c r="QD7983" s="242"/>
      <c r="QE7983" s="242"/>
      <c r="QF7983" s="242"/>
      <c r="QG7983" s="242"/>
      <c r="QH7983" s="242"/>
      <c r="QI7983" s="242"/>
      <c r="QJ7983" s="242"/>
      <c r="QK7983" s="242"/>
    </row>
    <row r="7984" spans="439:453">
      <c r="PW7984" s="242"/>
      <c r="PX7984" s="242"/>
      <c r="PY7984" s="242"/>
      <c r="PZ7984" s="242"/>
      <c r="QA7984" s="242"/>
      <c r="QB7984" s="242"/>
      <c r="QC7984" s="242"/>
      <c r="QD7984" s="242"/>
      <c r="QE7984" s="242"/>
      <c r="QF7984" s="242"/>
      <c r="QG7984" s="242"/>
      <c r="QH7984" s="242"/>
      <c r="QI7984" s="242"/>
      <c r="QJ7984" s="242"/>
      <c r="QK7984" s="242"/>
    </row>
    <row r="7985" spans="439:453">
      <c r="PW7985" s="242"/>
      <c r="PX7985" s="242"/>
      <c r="PY7985" s="242"/>
      <c r="PZ7985" s="242"/>
      <c r="QA7985" s="242"/>
      <c r="QB7985" s="242"/>
      <c r="QC7985" s="242"/>
      <c r="QD7985" s="242"/>
      <c r="QE7985" s="242"/>
      <c r="QF7985" s="242"/>
      <c r="QG7985" s="242"/>
      <c r="QH7985" s="242"/>
      <c r="QI7985" s="242"/>
      <c r="QJ7985" s="242"/>
      <c r="QK7985" s="242"/>
    </row>
    <row r="7986" spans="439:453">
      <c r="PW7986" s="242"/>
      <c r="PX7986" s="242"/>
      <c r="PY7986" s="242"/>
      <c r="PZ7986" s="242"/>
      <c r="QA7986" s="242"/>
      <c r="QB7986" s="242"/>
      <c r="QC7986" s="242"/>
      <c r="QD7986" s="242"/>
      <c r="QE7986" s="242"/>
      <c r="QF7986" s="242"/>
      <c r="QG7986" s="242"/>
      <c r="QH7986" s="242"/>
      <c r="QI7986" s="242"/>
      <c r="QJ7986" s="242"/>
      <c r="QK7986" s="242"/>
    </row>
    <row r="7987" spans="439:453">
      <c r="PW7987" s="242"/>
      <c r="PX7987" s="242"/>
      <c r="PY7987" s="242"/>
      <c r="PZ7987" s="242"/>
      <c r="QA7987" s="242"/>
      <c r="QB7987" s="242"/>
      <c r="QC7987" s="242"/>
      <c r="QD7987" s="242"/>
      <c r="QE7987" s="242"/>
      <c r="QF7987" s="242"/>
      <c r="QG7987" s="242"/>
      <c r="QH7987" s="242"/>
      <c r="QI7987" s="242"/>
      <c r="QJ7987" s="242"/>
      <c r="QK7987" s="242"/>
    </row>
    <row r="7988" spans="439:453">
      <c r="PW7988" s="242"/>
      <c r="PX7988" s="242"/>
      <c r="PY7988" s="242"/>
      <c r="PZ7988" s="242"/>
      <c r="QA7988" s="242"/>
      <c r="QB7988" s="242"/>
      <c r="QC7988" s="242"/>
      <c r="QD7988" s="242"/>
      <c r="QE7988" s="242"/>
      <c r="QF7988" s="242"/>
      <c r="QG7988" s="242"/>
      <c r="QH7988" s="242"/>
      <c r="QI7988" s="242"/>
      <c r="QJ7988" s="242"/>
      <c r="QK7988" s="242"/>
    </row>
    <row r="7989" spans="439:453">
      <c r="PW7989" s="242"/>
      <c r="PX7989" s="242"/>
      <c r="PY7989" s="242"/>
      <c r="PZ7989" s="242"/>
      <c r="QA7989" s="242"/>
      <c r="QB7989" s="242"/>
      <c r="QC7989" s="242"/>
      <c r="QD7989" s="242"/>
      <c r="QE7989" s="242"/>
      <c r="QF7989" s="242"/>
      <c r="QG7989" s="242"/>
      <c r="QH7989" s="242"/>
      <c r="QI7989" s="242"/>
      <c r="QJ7989" s="242"/>
      <c r="QK7989" s="242"/>
    </row>
    <row r="7990" spans="439:453">
      <c r="PW7990" s="242"/>
      <c r="PX7990" s="242"/>
      <c r="PY7990" s="242"/>
      <c r="PZ7990" s="242"/>
      <c r="QA7990" s="242"/>
      <c r="QB7990" s="242"/>
      <c r="QC7990" s="242"/>
      <c r="QD7990" s="242"/>
      <c r="QE7990" s="242"/>
      <c r="QF7990" s="242"/>
      <c r="QG7990" s="242"/>
      <c r="QH7990" s="242"/>
      <c r="QI7990" s="242"/>
      <c r="QJ7990" s="242"/>
      <c r="QK7990" s="242"/>
    </row>
    <row r="7991" spans="439:453">
      <c r="PW7991" s="242"/>
      <c r="PX7991" s="242"/>
      <c r="PY7991" s="242"/>
      <c r="PZ7991" s="242"/>
      <c r="QA7991" s="242"/>
      <c r="QB7991" s="242"/>
      <c r="QC7991" s="242"/>
      <c r="QD7991" s="242"/>
      <c r="QE7991" s="242"/>
      <c r="QF7991" s="242"/>
      <c r="QG7991" s="242"/>
      <c r="QH7991" s="242"/>
      <c r="QI7991" s="242"/>
      <c r="QJ7991" s="242"/>
      <c r="QK7991" s="242"/>
    </row>
    <row r="7992" spans="439:453">
      <c r="PW7992" s="242"/>
      <c r="PX7992" s="242"/>
      <c r="PY7992" s="242"/>
      <c r="PZ7992" s="242"/>
      <c r="QA7992" s="242"/>
      <c r="QB7992" s="242"/>
      <c r="QC7992" s="242"/>
      <c r="QD7992" s="242"/>
      <c r="QE7992" s="242"/>
      <c r="QF7992" s="242"/>
      <c r="QG7992" s="242"/>
      <c r="QH7992" s="242"/>
      <c r="QI7992" s="242"/>
      <c r="QJ7992" s="242"/>
      <c r="QK7992" s="242"/>
    </row>
    <row r="7993" spans="439:453">
      <c r="PW7993" s="242"/>
      <c r="PX7993" s="242"/>
      <c r="PY7993" s="242"/>
      <c r="PZ7993" s="242"/>
      <c r="QA7993" s="242"/>
      <c r="QB7993" s="242"/>
      <c r="QC7993" s="242"/>
      <c r="QD7993" s="242"/>
      <c r="QE7993" s="242"/>
      <c r="QF7993" s="242"/>
      <c r="QG7993" s="242"/>
      <c r="QH7993" s="242"/>
      <c r="QI7993" s="242"/>
      <c r="QJ7993" s="242"/>
      <c r="QK7993" s="242"/>
    </row>
    <row r="7994" spans="439:453">
      <c r="PW7994" s="242"/>
      <c r="PX7994" s="242"/>
      <c r="PY7994" s="242"/>
      <c r="PZ7994" s="242"/>
      <c r="QA7994" s="242"/>
      <c r="QB7994" s="242"/>
      <c r="QC7994" s="242"/>
      <c r="QD7994" s="242"/>
      <c r="QE7994" s="242"/>
      <c r="QF7994" s="242"/>
      <c r="QG7994" s="242"/>
      <c r="QH7994" s="242"/>
      <c r="QI7994" s="242"/>
      <c r="QJ7994" s="242"/>
      <c r="QK7994" s="242"/>
    </row>
    <row r="7995" spans="439:453">
      <c r="PW7995" s="242"/>
      <c r="PX7995" s="242"/>
      <c r="PY7995" s="242"/>
      <c r="PZ7995" s="242"/>
      <c r="QA7995" s="242"/>
      <c r="QB7995" s="242"/>
      <c r="QC7995" s="242"/>
      <c r="QD7995" s="242"/>
      <c r="QE7995" s="242"/>
      <c r="QF7995" s="242"/>
      <c r="QG7995" s="242"/>
      <c r="QH7995" s="242"/>
      <c r="QI7995" s="242"/>
      <c r="QJ7995" s="242"/>
      <c r="QK7995" s="242"/>
    </row>
    <row r="7996" spans="439:453">
      <c r="PW7996" s="242"/>
      <c r="PX7996" s="242"/>
      <c r="PY7996" s="242"/>
      <c r="PZ7996" s="242"/>
      <c r="QA7996" s="242"/>
      <c r="QB7996" s="242"/>
      <c r="QC7996" s="242"/>
      <c r="QD7996" s="242"/>
      <c r="QE7996" s="242"/>
      <c r="QF7996" s="242"/>
      <c r="QG7996" s="242"/>
      <c r="QH7996" s="242"/>
      <c r="QI7996" s="242"/>
      <c r="QJ7996" s="242"/>
      <c r="QK7996" s="242"/>
    </row>
    <row r="7997" spans="439:453">
      <c r="PW7997" s="242"/>
      <c r="PX7997" s="242"/>
      <c r="PY7997" s="242"/>
      <c r="PZ7997" s="242"/>
      <c r="QA7997" s="242"/>
      <c r="QB7997" s="242"/>
      <c r="QC7997" s="242"/>
      <c r="QD7997" s="242"/>
      <c r="QE7997" s="242"/>
      <c r="QF7997" s="242"/>
      <c r="QG7997" s="242"/>
      <c r="QH7997" s="242"/>
      <c r="QI7997" s="242"/>
      <c r="QJ7997" s="242"/>
      <c r="QK7997" s="242"/>
    </row>
    <row r="7998" spans="439:453">
      <c r="PW7998" s="242"/>
      <c r="PX7998" s="242"/>
      <c r="PY7998" s="242"/>
      <c r="PZ7998" s="242"/>
      <c r="QA7998" s="242"/>
      <c r="QB7998" s="242"/>
      <c r="QC7998" s="242"/>
      <c r="QD7998" s="242"/>
      <c r="QE7998" s="242"/>
      <c r="QF7998" s="242"/>
      <c r="QG7998" s="242"/>
      <c r="QH7998" s="242"/>
      <c r="QI7998" s="242"/>
      <c r="QJ7998" s="242"/>
      <c r="QK7998" s="242"/>
    </row>
    <row r="7999" spans="439:453">
      <c r="PW7999" s="242"/>
      <c r="PX7999" s="242"/>
      <c r="PY7999" s="242"/>
      <c r="PZ7999" s="242"/>
      <c r="QA7999" s="242"/>
      <c r="QB7999" s="242"/>
      <c r="QC7999" s="242"/>
      <c r="QD7999" s="242"/>
      <c r="QE7999" s="242"/>
      <c r="QF7999" s="242"/>
      <c r="QG7999" s="242"/>
      <c r="QH7999" s="242"/>
      <c r="QI7999" s="242"/>
      <c r="QJ7999" s="242"/>
      <c r="QK7999" s="242"/>
    </row>
    <row r="8000" spans="439:453">
      <c r="PW8000" s="242"/>
      <c r="PX8000" s="242"/>
      <c r="PY8000" s="242"/>
      <c r="PZ8000" s="242"/>
      <c r="QA8000" s="242"/>
      <c r="QB8000" s="242"/>
      <c r="QC8000" s="242"/>
      <c r="QD8000" s="242"/>
      <c r="QE8000" s="242"/>
      <c r="QF8000" s="242"/>
      <c r="QG8000" s="242"/>
      <c r="QH8000" s="242"/>
      <c r="QI8000" s="242"/>
      <c r="QJ8000" s="242"/>
      <c r="QK8000" s="242"/>
    </row>
    <row r="8001" spans="439:453">
      <c r="PW8001" s="242"/>
      <c r="PX8001" s="242"/>
      <c r="PY8001" s="242"/>
      <c r="PZ8001" s="242"/>
      <c r="QA8001" s="242"/>
      <c r="QB8001" s="242"/>
      <c r="QC8001" s="242"/>
      <c r="QD8001" s="242"/>
      <c r="QE8001" s="242"/>
      <c r="QF8001" s="242"/>
      <c r="QG8001" s="242"/>
      <c r="QH8001" s="242"/>
      <c r="QI8001" s="242"/>
      <c r="QJ8001" s="242"/>
      <c r="QK8001" s="242"/>
    </row>
    <row r="8002" spans="439:453">
      <c r="PW8002" s="242"/>
      <c r="PX8002" s="242"/>
      <c r="PY8002" s="242"/>
      <c r="PZ8002" s="242"/>
      <c r="QA8002" s="242"/>
      <c r="QB8002" s="242"/>
      <c r="QC8002" s="242"/>
      <c r="QD8002" s="242"/>
      <c r="QE8002" s="242"/>
      <c r="QF8002" s="242"/>
      <c r="QG8002" s="242"/>
      <c r="QH8002" s="242"/>
      <c r="QI8002" s="242"/>
      <c r="QJ8002" s="242"/>
      <c r="QK8002" s="242"/>
    </row>
    <row r="8003" spans="439:453">
      <c r="PW8003" s="242"/>
      <c r="PX8003" s="242"/>
      <c r="PY8003" s="242"/>
      <c r="PZ8003" s="242"/>
      <c r="QA8003" s="242"/>
      <c r="QB8003" s="242"/>
      <c r="QC8003" s="242"/>
      <c r="QD8003" s="242"/>
      <c r="QE8003" s="242"/>
      <c r="QF8003" s="242"/>
      <c r="QG8003" s="242"/>
      <c r="QH8003" s="242"/>
      <c r="QI8003" s="242"/>
      <c r="QJ8003" s="242"/>
      <c r="QK8003" s="242"/>
    </row>
    <row r="8004" spans="439:453">
      <c r="PW8004" s="242"/>
      <c r="PX8004" s="242"/>
      <c r="PY8004" s="242"/>
      <c r="PZ8004" s="242"/>
      <c r="QA8004" s="242"/>
      <c r="QB8004" s="242"/>
      <c r="QC8004" s="242"/>
      <c r="QD8004" s="242"/>
      <c r="QE8004" s="242"/>
      <c r="QF8004" s="242"/>
      <c r="QG8004" s="242"/>
      <c r="QH8004" s="242"/>
      <c r="QI8004" s="242"/>
      <c r="QJ8004" s="242"/>
      <c r="QK8004" s="242"/>
    </row>
    <row r="8005" spans="439:453">
      <c r="PW8005" s="242"/>
      <c r="PX8005" s="242"/>
      <c r="PY8005" s="242"/>
      <c r="PZ8005" s="242"/>
      <c r="QA8005" s="242"/>
      <c r="QB8005" s="242"/>
      <c r="QC8005" s="242"/>
      <c r="QD8005" s="242"/>
      <c r="QE8005" s="242"/>
      <c r="QF8005" s="242"/>
      <c r="QG8005" s="242"/>
      <c r="QH8005" s="242"/>
      <c r="QI8005" s="242"/>
      <c r="QJ8005" s="242"/>
      <c r="QK8005" s="242"/>
    </row>
    <row r="8006" spans="439:453">
      <c r="PW8006" s="242"/>
      <c r="PX8006" s="242"/>
      <c r="PY8006" s="242"/>
      <c r="PZ8006" s="242"/>
      <c r="QA8006" s="242"/>
      <c r="QB8006" s="242"/>
      <c r="QC8006" s="242"/>
      <c r="QD8006" s="242"/>
      <c r="QE8006" s="242"/>
      <c r="QF8006" s="242"/>
      <c r="QG8006" s="242"/>
      <c r="QH8006" s="242"/>
      <c r="QI8006" s="242"/>
      <c r="QJ8006" s="242"/>
      <c r="QK8006" s="242"/>
    </row>
    <row r="8007" spans="439:453">
      <c r="PW8007" s="242"/>
      <c r="PX8007" s="242"/>
      <c r="PY8007" s="242"/>
      <c r="PZ8007" s="242"/>
      <c r="QA8007" s="242"/>
      <c r="QB8007" s="242"/>
      <c r="QC8007" s="242"/>
      <c r="QD8007" s="242"/>
      <c r="QE8007" s="242"/>
      <c r="QF8007" s="242"/>
      <c r="QG8007" s="242"/>
      <c r="QH8007" s="242"/>
      <c r="QI8007" s="242"/>
      <c r="QJ8007" s="242"/>
      <c r="QK8007" s="242"/>
    </row>
    <row r="8008" spans="439:453">
      <c r="PW8008" s="242"/>
      <c r="PX8008" s="242"/>
      <c r="PY8008" s="242"/>
      <c r="PZ8008" s="242"/>
      <c r="QA8008" s="242"/>
      <c r="QB8008" s="242"/>
      <c r="QC8008" s="242"/>
      <c r="QD8008" s="242"/>
      <c r="QE8008" s="242"/>
      <c r="QF8008" s="242"/>
      <c r="QG8008" s="242"/>
      <c r="QH8008" s="242"/>
      <c r="QI8008" s="242"/>
      <c r="QJ8008" s="242"/>
      <c r="QK8008" s="242"/>
    </row>
    <row r="8009" spans="439:453">
      <c r="PW8009" s="242"/>
      <c r="PX8009" s="242"/>
      <c r="PY8009" s="242"/>
      <c r="PZ8009" s="242"/>
      <c r="QA8009" s="242"/>
      <c r="QB8009" s="242"/>
      <c r="QC8009" s="242"/>
      <c r="QD8009" s="242"/>
      <c r="QE8009" s="242"/>
      <c r="QF8009" s="242"/>
      <c r="QG8009" s="242"/>
      <c r="QH8009" s="242"/>
      <c r="QI8009" s="242"/>
      <c r="QJ8009" s="242"/>
      <c r="QK8009" s="242"/>
    </row>
    <row r="8010" spans="439:453">
      <c r="PW8010" s="242"/>
      <c r="PX8010" s="242"/>
      <c r="PY8010" s="242"/>
      <c r="PZ8010" s="242"/>
      <c r="QA8010" s="242"/>
      <c r="QB8010" s="242"/>
      <c r="QC8010" s="242"/>
      <c r="QD8010" s="242"/>
      <c r="QE8010" s="242"/>
      <c r="QF8010" s="242"/>
      <c r="QG8010" s="242"/>
      <c r="QH8010" s="242"/>
      <c r="QI8010" s="242"/>
      <c r="QJ8010" s="242"/>
      <c r="QK8010" s="242"/>
    </row>
    <row r="8011" spans="439:453">
      <c r="PW8011" s="242"/>
      <c r="PX8011" s="242"/>
      <c r="PY8011" s="242"/>
      <c r="PZ8011" s="242"/>
      <c r="QA8011" s="242"/>
      <c r="QB8011" s="242"/>
      <c r="QC8011" s="242"/>
      <c r="QD8011" s="242"/>
      <c r="QE8011" s="242"/>
      <c r="QF8011" s="242"/>
      <c r="QG8011" s="242"/>
      <c r="QH8011" s="242"/>
      <c r="QI8011" s="242"/>
      <c r="QJ8011" s="242"/>
      <c r="QK8011" s="242"/>
    </row>
    <row r="8012" spans="439:453">
      <c r="PW8012" s="242"/>
      <c r="PX8012" s="242"/>
      <c r="PY8012" s="242"/>
      <c r="PZ8012" s="242"/>
      <c r="QA8012" s="242"/>
      <c r="QB8012" s="242"/>
      <c r="QC8012" s="242"/>
      <c r="QD8012" s="242"/>
      <c r="QE8012" s="242"/>
      <c r="QF8012" s="242"/>
      <c r="QG8012" s="242"/>
      <c r="QH8012" s="242"/>
      <c r="QI8012" s="242"/>
      <c r="QJ8012" s="242"/>
      <c r="QK8012" s="242"/>
    </row>
    <row r="8013" spans="439:453">
      <c r="PW8013" s="242"/>
      <c r="PX8013" s="242"/>
      <c r="PY8013" s="242"/>
      <c r="PZ8013" s="242"/>
      <c r="QA8013" s="242"/>
      <c r="QB8013" s="242"/>
      <c r="QC8013" s="242"/>
      <c r="QD8013" s="242"/>
      <c r="QE8013" s="242"/>
      <c r="QF8013" s="242"/>
      <c r="QG8013" s="242"/>
      <c r="QH8013" s="242"/>
      <c r="QI8013" s="242"/>
      <c r="QJ8013" s="242"/>
      <c r="QK8013" s="242"/>
    </row>
    <row r="8014" spans="439:453">
      <c r="PW8014" s="242"/>
      <c r="PX8014" s="242"/>
      <c r="PY8014" s="242"/>
      <c r="PZ8014" s="242"/>
      <c r="QA8014" s="242"/>
      <c r="QB8014" s="242"/>
      <c r="QC8014" s="242"/>
      <c r="QD8014" s="242"/>
      <c r="QE8014" s="242"/>
      <c r="QF8014" s="242"/>
      <c r="QG8014" s="242"/>
      <c r="QH8014" s="242"/>
      <c r="QI8014" s="242"/>
      <c r="QJ8014" s="242"/>
      <c r="QK8014" s="242"/>
    </row>
    <row r="8015" spans="439:453">
      <c r="PW8015" s="242"/>
      <c r="PX8015" s="242"/>
      <c r="PY8015" s="242"/>
      <c r="PZ8015" s="242"/>
      <c r="QA8015" s="242"/>
      <c r="QB8015" s="242"/>
      <c r="QC8015" s="242"/>
      <c r="QD8015" s="242"/>
      <c r="QE8015" s="242"/>
      <c r="QF8015" s="242"/>
      <c r="QG8015" s="242"/>
      <c r="QH8015" s="242"/>
      <c r="QI8015" s="242"/>
      <c r="QJ8015" s="242"/>
      <c r="QK8015" s="242"/>
    </row>
    <row r="8016" spans="439:453">
      <c r="PW8016" s="242"/>
      <c r="PX8016" s="242"/>
      <c r="PY8016" s="242"/>
      <c r="PZ8016" s="242"/>
      <c r="QA8016" s="242"/>
      <c r="QB8016" s="242"/>
      <c r="QC8016" s="242"/>
      <c r="QD8016" s="242"/>
      <c r="QE8016" s="242"/>
      <c r="QF8016" s="242"/>
      <c r="QG8016" s="242"/>
      <c r="QH8016" s="242"/>
      <c r="QI8016" s="242"/>
      <c r="QJ8016" s="242"/>
      <c r="QK8016" s="242"/>
    </row>
    <row r="8017" spans="439:453">
      <c r="PW8017" s="242"/>
      <c r="PX8017" s="242"/>
      <c r="PY8017" s="242"/>
      <c r="PZ8017" s="242"/>
      <c r="QA8017" s="242"/>
      <c r="QB8017" s="242"/>
      <c r="QC8017" s="242"/>
      <c r="QD8017" s="242"/>
      <c r="QE8017" s="242"/>
      <c r="QF8017" s="242"/>
      <c r="QG8017" s="242"/>
      <c r="QH8017" s="242"/>
      <c r="QI8017" s="242"/>
      <c r="QJ8017" s="242"/>
      <c r="QK8017" s="242"/>
    </row>
    <row r="8018" spans="439:453">
      <c r="PW8018" s="242"/>
      <c r="PX8018" s="242"/>
      <c r="PY8018" s="242"/>
      <c r="PZ8018" s="242"/>
      <c r="QA8018" s="242"/>
      <c r="QB8018" s="242"/>
      <c r="QC8018" s="242"/>
      <c r="QD8018" s="242"/>
      <c r="QE8018" s="242"/>
      <c r="QF8018" s="242"/>
      <c r="QG8018" s="242"/>
      <c r="QH8018" s="242"/>
      <c r="QI8018" s="242"/>
      <c r="QJ8018" s="242"/>
      <c r="QK8018" s="242"/>
    </row>
    <row r="8019" spans="439:453">
      <c r="PW8019" s="242"/>
      <c r="PX8019" s="242"/>
      <c r="PY8019" s="242"/>
      <c r="PZ8019" s="242"/>
      <c r="QA8019" s="242"/>
      <c r="QB8019" s="242"/>
      <c r="QC8019" s="242"/>
      <c r="QD8019" s="242"/>
      <c r="QE8019" s="242"/>
      <c r="QF8019" s="242"/>
      <c r="QG8019" s="242"/>
      <c r="QH8019" s="242"/>
      <c r="QI8019" s="242"/>
      <c r="QJ8019" s="242"/>
      <c r="QK8019" s="242"/>
    </row>
    <row r="8020" spans="439:453">
      <c r="PW8020" s="242"/>
      <c r="PX8020" s="242"/>
      <c r="PY8020" s="242"/>
      <c r="PZ8020" s="242"/>
      <c r="QA8020" s="242"/>
      <c r="QB8020" s="242"/>
      <c r="QC8020" s="242"/>
      <c r="QD8020" s="242"/>
      <c r="QE8020" s="242"/>
      <c r="QF8020" s="242"/>
      <c r="QG8020" s="242"/>
      <c r="QH8020" s="242"/>
      <c r="QI8020" s="242"/>
      <c r="QJ8020" s="242"/>
      <c r="QK8020" s="242"/>
    </row>
    <row r="8021" spans="439:453">
      <c r="PW8021" s="242"/>
      <c r="PX8021" s="242"/>
      <c r="PY8021" s="242"/>
      <c r="PZ8021" s="242"/>
      <c r="QA8021" s="242"/>
      <c r="QB8021" s="242"/>
      <c r="QC8021" s="242"/>
      <c r="QD8021" s="242"/>
      <c r="QE8021" s="242"/>
      <c r="QF8021" s="242"/>
      <c r="QG8021" s="242"/>
      <c r="QH8021" s="242"/>
      <c r="QI8021" s="242"/>
      <c r="QJ8021" s="242"/>
      <c r="QK8021" s="242"/>
    </row>
    <row r="8022" spans="439:453">
      <c r="PW8022" s="242"/>
      <c r="PX8022" s="242"/>
      <c r="PY8022" s="242"/>
      <c r="PZ8022" s="242"/>
      <c r="QA8022" s="242"/>
      <c r="QB8022" s="242"/>
      <c r="QC8022" s="242"/>
      <c r="QD8022" s="242"/>
      <c r="QE8022" s="242"/>
      <c r="QF8022" s="242"/>
      <c r="QG8022" s="242"/>
      <c r="QH8022" s="242"/>
      <c r="QI8022" s="242"/>
      <c r="QJ8022" s="242"/>
      <c r="QK8022" s="242"/>
    </row>
    <row r="8023" spans="439:453">
      <c r="PW8023" s="242"/>
      <c r="PX8023" s="242"/>
      <c r="PY8023" s="242"/>
      <c r="PZ8023" s="242"/>
      <c r="QA8023" s="242"/>
      <c r="QB8023" s="242"/>
      <c r="QC8023" s="242"/>
      <c r="QD8023" s="242"/>
      <c r="QE8023" s="242"/>
      <c r="QF8023" s="242"/>
      <c r="QG8023" s="242"/>
      <c r="QH8023" s="242"/>
      <c r="QI8023" s="242"/>
      <c r="QJ8023" s="242"/>
      <c r="QK8023" s="242"/>
    </row>
    <row r="8024" spans="439:453">
      <c r="PW8024" s="242"/>
      <c r="PX8024" s="242"/>
      <c r="PY8024" s="242"/>
      <c r="PZ8024" s="242"/>
      <c r="QA8024" s="242"/>
      <c r="QB8024" s="242"/>
      <c r="QC8024" s="242"/>
      <c r="QD8024" s="242"/>
      <c r="QE8024" s="242"/>
      <c r="QF8024" s="242"/>
      <c r="QG8024" s="242"/>
      <c r="QH8024" s="242"/>
      <c r="QI8024" s="242"/>
      <c r="QJ8024" s="242"/>
      <c r="QK8024" s="242"/>
    </row>
    <row r="8025" spans="439:453">
      <c r="PW8025" s="242"/>
      <c r="PX8025" s="242"/>
      <c r="PY8025" s="242"/>
      <c r="PZ8025" s="242"/>
      <c r="QA8025" s="242"/>
      <c r="QB8025" s="242"/>
      <c r="QC8025" s="242"/>
      <c r="QD8025" s="242"/>
      <c r="QE8025" s="242"/>
      <c r="QF8025" s="242"/>
      <c r="QG8025" s="242"/>
      <c r="QH8025" s="242"/>
      <c r="QI8025" s="242"/>
      <c r="QJ8025" s="242"/>
      <c r="QK8025" s="242"/>
    </row>
    <row r="8026" spans="439:453">
      <c r="PW8026" s="242"/>
      <c r="PX8026" s="242"/>
      <c r="PY8026" s="242"/>
      <c r="PZ8026" s="242"/>
      <c r="QA8026" s="242"/>
      <c r="QB8026" s="242"/>
      <c r="QC8026" s="242"/>
      <c r="QD8026" s="242"/>
      <c r="QE8026" s="242"/>
      <c r="QF8026" s="242"/>
      <c r="QG8026" s="242"/>
      <c r="QH8026" s="242"/>
      <c r="QI8026" s="242"/>
      <c r="QJ8026" s="242"/>
      <c r="QK8026" s="242"/>
    </row>
    <row r="8027" spans="439:453">
      <c r="PW8027" s="242"/>
      <c r="PX8027" s="242"/>
      <c r="PY8027" s="242"/>
      <c r="PZ8027" s="242"/>
      <c r="QA8027" s="242"/>
      <c r="QB8027" s="242"/>
      <c r="QC8027" s="242"/>
      <c r="QD8027" s="242"/>
      <c r="QE8027" s="242"/>
      <c r="QF8027" s="242"/>
      <c r="QG8027" s="242"/>
      <c r="QH8027" s="242"/>
      <c r="QI8027" s="242"/>
      <c r="QJ8027" s="242"/>
      <c r="QK8027" s="242"/>
    </row>
    <row r="8028" spans="439:453">
      <c r="PW8028" s="242"/>
      <c r="PX8028" s="242"/>
      <c r="PY8028" s="242"/>
      <c r="PZ8028" s="242"/>
      <c r="QA8028" s="242"/>
      <c r="QB8028" s="242"/>
      <c r="QC8028" s="242"/>
      <c r="QD8028" s="242"/>
      <c r="QE8028" s="242"/>
      <c r="QF8028" s="242"/>
      <c r="QG8028" s="242"/>
      <c r="QH8028" s="242"/>
      <c r="QI8028" s="242"/>
      <c r="QJ8028" s="242"/>
      <c r="QK8028" s="242"/>
    </row>
    <row r="8029" spans="439:453">
      <c r="PW8029" s="242"/>
      <c r="PX8029" s="242"/>
      <c r="PY8029" s="242"/>
      <c r="PZ8029" s="242"/>
      <c r="QA8029" s="242"/>
      <c r="QB8029" s="242"/>
      <c r="QC8029" s="242"/>
      <c r="QD8029" s="242"/>
      <c r="QE8029" s="242"/>
      <c r="QF8029" s="242"/>
      <c r="QG8029" s="242"/>
      <c r="QH8029" s="242"/>
      <c r="QI8029" s="242"/>
      <c r="QJ8029" s="242"/>
      <c r="QK8029" s="242"/>
    </row>
    <row r="8030" spans="439:453">
      <c r="PW8030" s="242"/>
      <c r="PX8030" s="242"/>
      <c r="PY8030" s="242"/>
      <c r="PZ8030" s="242"/>
      <c r="QA8030" s="242"/>
      <c r="QB8030" s="242"/>
      <c r="QC8030" s="242"/>
      <c r="QD8030" s="242"/>
      <c r="QE8030" s="242"/>
      <c r="QF8030" s="242"/>
      <c r="QG8030" s="242"/>
      <c r="QH8030" s="242"/>
      <c r="QI8030" s="242"/>
      <c r="QJ8030" s="242"/>
      <c r="QK8030" s="242"/>
    </row>
    <row r="8031" spans="439:453">
      <c r="PW8031" s="242"/>
      <c r="PX8031" s="242"/>
      <c r="PY8031" s="242"/>
      <c r="PZ8031" s="242"/>
      <c r="QA8031" s="242"/>
      <c r="QB8031" s="242"/>
      <c r="QC8031" s="242"/>
      <c r="QD8031" s="242"/>
      <c r="QE8031" s="242"/>
      <c r="QF8031" s="242"/>
      <c r="QG8031" s="242"/>
      <c r="QH8031" s="242"/>
      <c r="QI8031" s="242"/>
      <c r="QJ8031" s="242"/>
      <c r="QK8031" s="242"/>
    </row>
    <row r="8032" spans="439:453">
      <c r="PW8032" s="242"/>
      <c r="PX8032" s="242"/>
      <c r="PY8032" s="242"/>
      <c r="PZ8032" s="242"/>
      <c r="QA8032" s="242"/>
      <c r="QB8032" s="242"/>
      <c r="QC8032" s="242"/>
      <c r="QD8032" s="242"/>
      <c r="QE8032" s="242"/>
      <c r="QF8032" s="242"/>
      <c r="QG8032" s="242"/>
      <c r="QH8032" s="242"/>
      <c r="QI8032" s="242"/>
      <c r="QJ8032" s="242"/>
      <c r="QK8032" s="242"/>
    </row>
    <row r="8033" spans="439:453">
      <c r="PW8033" s="242"/>
      <c r="PX8033" s="242"/>
      <c r="PY8033" s="242"/>
      <c r="PZ8033" s="242"/>
      <c r="QA8033" s="242"/>
      <c r="QB8033" s="242"/>
      <c r="QC8033" s="242"/>
      <c r="QD8033" s="242"/>
      <c r="QE8033" s="242"/>
      <c r="QF8033" s="242"/>
      <c r="QG8033" s="242"/>
      <c r="QH8033" s="242"/>
      <c r="QI8033" s="242"/>
      <c r="QJ8033" s="242"/>
      <c r="QK8033" s="242"/>
    </row>
    <row r="8034" spans="439:453">
      <c r="PW8034" s="242"/>
      <c r="PX8034" s="242"/>
      <c r="PY8034" s="242"/>
      <c r="PZ8034" s="242"/>
      <c r="QA8034" s="242"/>
      <c r="QB8034" s="242"/>
      <c r="QC8034" s="242"/>
      <c r="QD8034" s="242"/>
      <c r="QE8034" s="242"/>
      <c r="QF8034" s="242"/>
      <c r="QG8034" s="242"/>
      <c r="QH8034" s="242"/>
      <c r="QI8034" s="242"/>
      <c r="QJ8034" s="242"/>
      <c r="QK8034" s="242"/>
    </row>
    <row r="8035" spans="439:453">
      <c r="PW8035" s="242"/>
      <c r="PX8035" s="242"/>
      <c r="PY8035" s="242"/>
      <c r="PZ8035" s="242"/>
      <c r="QA8035" s="242"/>
      <c r="QB8035" s="242"/>
      <c r="QC8035" s="242"/>
      <c r="QD8035" s="242"/>
      <c r="QE8035" s="242"/>
      <c r="QF8035" s="242"/>
      <c r="QG8035" s="242"/>
      <c r="QH8035" s="242"/>
      <c r="QI8035" s="242"/>
      <c r="QJ8035" s="242"/>
      <c r="QK8035" s="242"/>
    </row>
    <row r="8036" spans="439:453">
      <c r="PW8036" s="242"/>
      <c r="PX8036" s="242"/>
      <c r="PY8036" s="242"/>
      <c r="PZ8036" s="242"/>
      <c r="QA8036" s="242"/>
      <c r="QB8036" s="242"/>
      <c r="QC8036" s="242"/>
      <c r="QD8036" s="242"/>
      <c r="QE8036" s="242"/>
      <c r="QF8036" s="242"/>
      <c r="QG8036" s="242"/>
      <c r="QH8036" s="242"/>
      <c r="QI8036" s="242"/>
      <c r="QJ8036" s="242"/>
      <c r="QK8036" s="242"/>
    </row>
    <row r="8037" spans="439:453">
      <c r="PW8037" s="242"/>
      <c r="PX8037" s="242"/>
      <c r="PY8037" s="242"/>
      <c r="PZ8037" s="242"/>
      <c r="QA8037" s="242"/>
      <c r="QB8037" s="242"/>
      <c r="QC8037" s="242"/>
      <c r="QD8037" s="242"/>
      <c r="QE8037" s="242"/>
      <c r="QF8037" s="242"/>
      <c r="QG8037" s="242"/>
      <c r="QH8037" s="242"/>
      <c r="QI8037" s="242"/>
      <c r="QJ8037" s="242"/>
      <c r="QK8037" s="242"/>
    </row>
    <row r="8038" spans="439:453">
      <c r="PW8038" s="242"/>
      <c r="PX8038" s="242"/>
      <c r="PY8038" s="242"/>
      <c r="PZ8038" s="242"/>
      <c r="QA8038" s="242"/>
      <c r="QB8038" s="242"/>
      <c r="QC8038" s="242"/>
      <c r="QD8038" s="242"/>
      <c r="QE8038" s="242"/>
      <c r="QF8038" s="242"/>
      <c r="QG8038" s="242"/>
      <c r="QH8038" s="242"/>
      <c r="QI8038" s="242"/>
      <c r="QJ8038" s="242"/>
      <c r="QK8038" s="242"/>
    </row>
    <row r="8039" spans="439:453">
      <c r="PW8039" s="242"/>
      <c r="PX8039" s="242"/>
      <c r="PY8039" s="242"/>
      <c r="PZ8039" s="242"/>
      <c r="QA8039" s="242"/>
      <c r="QB8039" s="242"/>
      <c r="QC8039" s="242"/>
      <c r="QD8039" s="242"/>
      <c r="QE8039" s="242"/>
      <c r="QF8039" s="242"/>
      <c r="QG8039" s="242"/>
      <c r="QH8039" s="242"/>
      <c r="QI8039" s="242"/>
      <c r="QJ8039" s="242"/>
      <c r="QK8039" s="242"/>
    </row>
    <row r="8040" spans="439:453">
      <c r="PW8040" s="242"/>
      <c r="PX8040" s="242"/>
      <c r="PY8040" s="242"/>
      <c r="PZ8040" s="242"/>
      <c r="QA8040" s="242"/>
      <c r="QB8040" s="242"/>
      <c r="QC8040" s="242"/>
      <c r="QD8040" s="242"/>
      <c r="QE8040" s="242"/>
      <c r="QF8040" s="242"/>
      <c r="QG8040" s="242"/>
      <c r="QH8040" s="242"/>
      <c r="QI8040" s="242"/>
      <c r="QJ8040" s="242"/>
      <c r="QK8040" s="242"/>
    </row>
    <row r="8041" spans="439:453">
      <c r="PW8041" s="242"/>
      <c r="PX8041" s="242"/>
      <c r="PY8041" s="242"/>
      <c r="PZ8041" s="242"/>
      <c r="QA8041" s="242"/>
      <c r="QB8041" s="242"/>
      <c r="QC8041" s="242"/>
      <c r="QD8041" s="242"/>
      <c r="QE8041" s="242"/>
      <c r="QF8041" s="242"/>
      <c r="QG8041" s="242"/>
      <c r="QH8041" s="242"/>
      <c r="QI8041" s="242"/>
      <c r="QJ8041" s="242"/>
      <c r="QK8041" s="242"/>
    </row>
    <row r="8042" spans="439:453">
      <c r="PW8042" s="242"/>
      <c r="PX8042" s="242"/>
      <c r="PY8042" s="242"/>
      <c r="PZ8042" s="242"/>
      <c r="QA8042" s="242"/>
      <c r="QB8042" s="242"/>
      <c r="QC8042" s="242"/>
      <c r="QD8042" s="242"/>
      <c r="QE8042" s="242"/>
      <c r="QF8042" s="242"/>
      <c r="QG8042" s="242"/>
      <c r="QH8042" s="242"/>
      <c r="QI8042" s="242"/>
      <c r="QJ8042" s="242"/>
      <c r="QK8042" s="242"/>
    </row>
    <row r="8043" spans="439:453">
      <c r="PW8043" s="242"/>
      <c r="PX8043" s="242"/>
      <c r="PY8043" s="242"/>
      <c r="PZ8043" s="242"/>
      <c r="QA8043" s="242"/>
      <c r="QB8043" s="242"/>
      <c r="QC8043" s="242"/>
      <c r="QD8043" s="242"/>
      <c r="QE8043" s="242"/>
      <c r="QF8043" s="242"/>
      <c r="QG8043" s="242"/>
      <c r="QH8043" s="242"/>
      <c r="QI8043" s="242"/>
      <c r="QJ8043" s="242"/>
      <c r="QK8043" s="242"/>
    </row>
    <row r="8044" spans="439:453">
      <c r="PW8044" s="242"/>
      <c r="PX8044" s="242"/>
      <c r="PY8044" s="242"/>
      <c r="PZ8044" s="242"/>
      <c r="QA8044" s="242"/>
      <c r="QB8044" s="242"/>
      <c r="QC8044" s="242"/>
      <c r="QD8044" s="242"/>
      <c r="QE8044" s="242"/>
      <c r="QF8044" s="242"/>
      <c r="QG8044" s="242"/>
      <c r="QH8044" s="242"/>
      <c r="QI8044" s="242"/>
      <c r="QJ8044" s="242"/>
      <c r="QK8044" s="242"/>
    </row>
    <row r="8045" spans="439:453">
      <c r="PW8045" s="242"/>
      <c r="PX8045" s="242"/>
      <c r="PY8045" s="242"/>
      <c r="PZ8045" s="242"/>
      <c r="QA8045" s="242"/>
      <c r="QB8045" s="242"/>
      <c r="QC8045" s="242"/>
      <c r="QD8045" s="242"/>
      <c r="QE8045" s="242"/>
      <c r="QF8045" s="242"/>
      <c r="QG8045" s="242"/>
      <c r="QH8045" s="242"/>
      <c r="QI8045" s="242"/>
      <c r="QJ8045" s="242"/>
      <c r="QK8045" s="242"/>
    </row>
    <row r="8046" spans="439:453">
      <c r="PW8046" s="242"/>
      <c r="PX8046" s="242"/>
      <c r="PY8046" s="242"/>
      <c r="PZ8046" s="242"/>
      <c r="QA8046" s="242"/>
      <c r="QB8046" s="242"/>
      <c r="QC8046" s="242"/>
      <c r="QD8046" s="242"/>
      <c r="QE8046" s="242"/>
      <c r="QF8046" s="242"/>
      <c r="QG8046" s="242"/>
      <c r="QH8046" s="242"/>
      <c r="QI8046" s="242"/>
      <c r="QJ8046" s="242"/>
      <c r="QK8046" s="242"/>
    </row>
    <row r="8047" spans="439:453">
      <c r="PW8047" s="242"/>
      <c r="PX8047" s="242"/>
      <c r="PY8047" s="242"/>
      <c r="PZ8047" s="242"/>
      <c r="QA8047" s="242"/>
      <c r="QB8047" s="242"/>
      <c r="QC8047" s="242"/>
      <c r="QD8047" s="242"/>
      <c r="QE8047" s="242"/>
      <c r="QF8047" s="242"/>
      <c r="QG8047" s="242"/>
      <c r="QH8047" s="242"/>
      <c r="QI8047" s="242"/>
      <c r="QJ8047" s="242"/>
      <c r="QK8047" s="242"/>
    </row>
    <row r="8048" spans="439:453">
      <c r="PW8048" s="242"/>
      <c r="PX8048" s="242"/>
      <c r="PY8048" s="242"/>
      <c r="PZ8048" s="242"/>
      <c r="QA8048" s="242"/>
      <c r="QB8048" s="242"/>
      <c r="QC8048" s="242"/>
      <c r="QD8048" s="242"/>
      <c r="QE8048" s="242"/>
      <c r="QF8048" s="242"/>
      <c r="QG8048" s="242"/>
      <c r="QH8048" s="242"/>
      <c r="QI8048" s="242"/>
      <c r="QJ8048" s="242"/>
      <c r="QK8048" s="242"/>
    </row>
    <row r="8049" spans="439:453">
      <c r="PW8049" s="242"/>
      <c r="PX8049" s="242"/>
      <c r="PY8049" s="242"/>
      <c r="PZ8049" s="242"/>
      <c r="QA8049" s="242"/>
      <c r="QB8049" s="242"/>
      <c r="QC8049" s="242"/>
      <c r="QD8049" s="242"/>
      <c r="QE8049" s="242"/>
      <c r="QF8049" s="242"/>
      <c r="QG8049" s="242"/>
      <c r="QH8049" s="242"/>
      <c r="QI8049" s="242"/>
      <c r="QJ8049" s="242"/>
      <c r="QK8049" s="242"/>
    </row>
    <row r="8050" spans="439:453">
      <c r="PW8050" s="242"/>
      <c r="PX8050" s="242"/>
      <c r="PY8050" s="242"/>
      <c r="PZ8050" s="242"/>
      <c r="QA8050" s="242"/>
      <c r="QB8050" s="242"/>
      <c r="QC8050" s="242"/>
      <c r="QD8050" s="242"/>
      <c r="QE8050" s="242"/>
      <c r="QF8050" s="242"/>
      <c r="QG8050" s="242"/>
      <c r="QH8050" s="242"/>
      <c r="QI8050" s="242"/>
      <c r="QJ8050" s="242"/>
      <c r="QK8050" s="242"/>
    </row>
    <row r="8051" spans="439:453">
      <c r="PW8051" s="242"/>
      <c r="PX8051" s="242"/>
      <c r="PY8051" s="242"/>
      <c r="PZ8051" s="242"/>
      <c r="QA8051" s="242"/>
      <c r="QB8051" s="242"/>
      <c r="QC8051" s="242"/>
      <c r="QD8051" s="242"/>
      <c r="QE8051" s="242"/>
      <c r="QF8051" s="242"/>
      <c r="QG8051" s="242"/>
      <c r="QH8051" s="242"/>
      <c r="QI8051" s="242"/>
      <c r="QJ8051" s="242"/>
      <c r="QK8051" s="242"/>
    </row>
    <row r="8052" spans="439:453">
      <c r="PW8052" s="242"/>
      <c r="PX8052" s="242"/>
      <c r="PY8052" s="242"/>
      <c r="PZ8052" s="242"/>
      <c r="QA8052" s="242"/>
      <c r="QB8052" s="242"/>
      <c r="QC8052" s="242"/>
      <c r="QD8052" s="242"/>
      <c r="QE8052" s="242"/>
      <c r="QF8052" s="242"/>
      <c r="QG8052" s="242"/>
      <c r="QH8052" s="242"/>
      <c r="QI8052" s="242"/>
      <c r="QJ8052" s="242"/>
      <c r="QK8052" s="242"/>
    </row>
    <row r="8053" spans="439:453">
      <c r="PW8053" s="242"/>
      <c r="PX8053" s="242"/>
      <c r="PY8053" s="242"/>
      <c r="PZ8053" s="242"/>
      <c r="QA8053" s="242"/>
      <c r="QB8053" s="242"/>
      <c r="QC8053" s="242"/>
      <c r="QD8053" s="242"/>
      <c r="QE8053" s="242"/>
      <c r="QF8053" s="242"/>
      <c r="QG8053" s="242"/>
      <c r="QH8053" s="242"/>
      <c r="QI8053" s="242"/>
      <c r="QJ8053" s="242"/>
      <c r="QK8053" s="242"/>
    </row>
    <row r="8054" spans="439:453">
      <c r="PW8054" s="242"/>
      <c r="PX8054" s="242"/>
      <c r="PY8054" s="242"/>
      <c r="PZ8054" s="242"/>
      <c r="QA8054" s="242"/>
      <c r="QB8054" s="242"/>
      <c r="QC8054" s="242"/>
      <c r="QD8054" s="242"/>
      <c r="QE8054" s="242"/>
      <c r="QF8054" s="242"/>
      <c r="QG8054" s="242"/>
      <c r="QH8054" s="242"/>
      <c r="QI8054" s="242"/>
      <c r="QJ8054" s="242"/>
      <c r="QK8054" s="242"/>
    </row>
    <row r="8055" spans="439:453">
      <c r="PW8055" s="242"/>
      <c r="PX8055" s="242"/>
      <c r="PY8055" s="242"/>
      <c r="PZ8055" s="242"/>
      <c r="QA8055" s="242"/>
      <c r="QB8055" s="242"/>
      <c r="QC8055" s="242"/>
      <c r="QD8055" s="242"/>
      <c r="QE8055" s="242"/>
      <c r="QF8055" s="242"/>
      <c r="QG8055" s="242"/>
      <c r="QH8055" s="242"/>
      <c r="QI8055" s="242"/>
      <c r="QJ8055" s="242"/>
      <c r="QK8055" s="242"/>
    </row>
    <row r="8056" spans="439:453">
      <c r="PW8056" s="242"/>
      <c r="PX8056" s="242"/>
      <c r="PY8056" s="242"/>
      <c r="PZ8056" s="242"/>
      <c r="QA8056" s="242"/>
      <c r="QB8056" s="242"/>
      <c r="QC8056" s="242"/>
      <c r="QD8056" s="242"/>
      <c r="QE8056" s="242"/>
      <c r="QF8056" s="242"/>
      <c r="QG8056" s="242"/>
      <c r="QH8056" s="242"/>
      <c r="QI8056" s="242"/>
      <c r="QJ8056" s="242"/>
      <c r="QK8056" s="242"/>
    </row>
    <row r="8057" spans="439:453">
      <c r="PW8057" s="242"/>
      <c r="PX8057" s="242"/>
      <c r="PY8057" s="242"/>
      <c r="PZ8057" s="242"/>
      <c r="QA8057" s="242"/>
      <c r="QB8057" s="242"/>
      <c r="QC8057" s="242"/>
      <c r="QD8057" s="242"/>
      <c r="QE8057" s="242"/>
      <c r="QF8057" s="242"/>
      <c r="QG8057" s="242"/>
      <c r="QH8057" s="242"/>
      <c r="QI8057" s="242"/>
      <c r="QJ8057" s="242"/>
      <c r="QK8057" s="242"/>
    </row>
    <row r="8058" spans="439:453">
      <c r="PW8058" s="242"/>
      <c r="PX8058" s="242"/>
      <c r="PY8058" s="242"/>
      <c r="PZ8058" s="242"/>
      <c r="QA8058" s="242"/>
      <c r="QB8058" s="242"/>
      <c r="QC8058" s="242"/>
      <c r="QD8058" s="242"/>
      <c r="QE8058" s="242"/>
      <c r="QF8058" s="242"/>
      <c r="QG8058" s="242"/>
      <c r="QH8058" s="242"/>
      <c r="QI8058" s="242"/>
      <c r="QJ8058" s="242"/>
      <c r="QK8058" s="242"/>
    </row>
    <row r="8059" spans="439:453">
      <c r="PW8059" s="242"/>
      <c r="PX8059" s="242"/>
      <c r="PY8059" s="242"/>
      <c r="PZ8059" s="242"/>
      <c r="QA8059" s="242"/>
      <c r="QB8059" s="242"/>
      <c r="QC8059" s="242"/>
      <c r="QD8059" s="242"/>
      <c r="QE8059" s="242"/>
      <c r="QF8059" s="242"/>
      <c r="QG8059" s="242"/>
      <c r="QH8059" s="242"/>
      <c r="QI8059" s="242"/>
      <c r="QJ8059" s="242"/>
      <c r="QK8059" s="242"/>
    </row>
    <row r="8060" spans="439:453">
      <c r="PW8060" s="242"/>
      <c r="PX8060" s="242"/>
      <c r="PY8060" s="242"/>
      <c r="PZ8060" s="242"/>
      <c r="QA8060" s="242"/>
      <c r="QB8060" s="242"/>
      <c r="QC8060" s="242"/>
      <c r="QD8060" s="242"/>
      <c r="QE8060" s="242"/>
      <c r="QF8060" s="242"/>
      <c r="QG8060" s="242"/>
      <c r="QH8060" s="242"/>
      <c r="QI8060" s="242"/>
      <c r="QJ8060" s="242"/>
      <c r="QK8060" s="242"/>
    </row>
    <row r="8061" spans="439:453">
      <c r="PW8061" s="242"/>
      <c r="PX8061" s="242"/>
      <c r="PY8061" s="242"/>
      <c r="PZ8061" s="242"/>
      <c r="QA8061" s="242"/>
      <c r="QB8061" s="242"/>
      <c r="QC8061" s="242"/>
      <c r="QD8061" s="242"/>
      <c r="QE8061" s="242"/>
      <c r="QF8061" s="242"/>
      <c r="QG8061" s="242"/>
      <c r="QH8061" s="242"/>
      <c r="QI8061" s="242"/>
      <c r="QJ8061" s="242"/>
      <c r="QK8061" s="242"/>
    </row>
    <row r="8062" spans="439:453">
      <c r="PW8062" s="242"/>
      <c r="PX8062" s="242"/>
      <c r="PY8062" s="242"/>
      <c r="PZ8062" s="242"/>
      <c r="QA8062" s="242"/>
      <c r="QB8062" s="242"/>
      <c r="QC8062" s="242"/>
      <c r="QD8062" s="242"/>
      <c r="QE8062" s="242"/>
      <c r="QF8062" s="242"/>
      <c r="QG8062" s="242"/>
      <c r="QH8062" s="242"/>
      <c r="QI8062" s="242"/>
      <c r="QJ8062" s="242"/>
      <c r="QK8062" s="242"/>
    </row>
    <row r="8063" spans="439:453">
      <c r="PW8063" s="242"/>
      <c r="PX8063" s="242"/>
      <c r="PY8063" s="242"/>
      <c r="PZ8063" s="242"/>
      <c r="QA8063" s="242"/>
      <c r="QB8063" s="242"/>
      <c r="QC8063" s="242"/>
      <c r="QD8063" s="242"/>
      <c r="QE8063" s="242"/>
      <c r="QF8063" s="242"/>
      <c r="QG8063" s="242"/>
      <c r="QH8063" s="242"/>
      <c r="QI8063" s="242"/>
      <c r="QJ8063" s="242"/>
      <c r="QK8063" s="242"/>
    </row>
    <row r="8064" spans="439:453">
      <c r="PW8064" s="242"/>
      <c r="PX8064" s="242"/>
      <c r="PY8064" s="242"/>
      <c r="PZ8064" s="242"/>
      <c r="QA8064" s="242"/>
      <c r="QB8064" s="242"/>
      <c r="QC8064" s="242"/>
      <c r="QD8064" s="242"/>
      <c r="QE8064" s="242"/>
      <c r="QF8064" s="242"/>
      <c r="QG8064" s="242"/>
      <c r="QH8064" s="242"/>
      <c r="QI8064" s="242"/>
      <c r="QJ8064" s="242"/>
      <c r="QK8064" s="242"/>
    </row>
    <row r="8065" spans="439:453">
      <c r="PW8065" s="242"/>
      <c r="PX8065" s="242"/>
      <c r="PY8065" s="242"/>
      <c r="PZ8065" s="242"/>
      <c r="QA8065" s="242"/>
      <c r="QB8065" s="242"/>
      <c r="QC8065" s="242"/>
      <c r="QD8065" s="242"/>
      <c r="QE8065" s="242"/>
      <c r="QF8065" s="242"/>
      <c r="QG8065" s="242"/>
      <c r="QH8065" s="242"/>
      <c r="QI8065" s="242"/>
      <c r="QJ8065" s="242"/>
      <c r="QK8065" s="242"/>
    </row>
    <row r="8066" spans="439:453">
      <c r="PW8066" s="242"/>
      <c r="PX8066" s="242"/>
      <c r="PY8066" s="242"/>
      <c r="PZ8066" s="242"/>
      <c r="QA8066" s="242"/>
      <c r="QB8066" s="242"/>
      <c r="QC8066" s="242"/>
      <c r="QD8066" s="242"/>
      <c r="QE8066" s="242"/>
      <c r="QF8066" s="242"/>
      <c r="QG8066" s="242"/>
      <c r="QH8066" s="242"/>
      <c r="QI8066" s="242"/>
      <c r="QJ8066" s="242"/>
      <c r="QK8066" s="242"/>
    </row>
    <row r="8067" spans="439:453">
      <c r="PW8067" s="242"/>
      <c r="PX8067" s="242"/>
      <c r="PY8067" s="242"/>
      <c r="PZ8067" s="242"/>
      <c r="QA8067" s="242"/>
      <c r="QB8067" s="242"/>
      <c r="QC8067" s="242"/>
      <c r="QD8067" s="242"/>
      <c r="QE8067" s="242"/>
      <c r="QF8067" s="242"/>
      <c r="QG8067" s="242"/>
      <c r="QH8067" s="242"/>
      <c r="QI8067" s="242"/>
      <c r="QJ8067" s="242"/>
      <c r="QK8067" s="242"/>
    </row>
    <row r="8068" spans="439:453">
      <c r="PW8068" s="242"/>
      <c r="PX8068" s="242"/>
      <c r="PY8068" s="242"/>
      <c r="PZ8068" s="242"/>
      <c r="QA8068" s="242"/>
      <c r="QB8068" s="242"/>
      <c r="QC8068" s="242"/>
      <c r="QD8068" s="242"/>
      <c r="QE8068" s="242"/>
      <c r="QF8068" s="242"/>
      <c r="QG8068" s="242"/>
      <c r="QH8068" s="242"/>
      <c r="QI8068" s="242"/>
      <c r="QJ8068" s="242"/>
      <c r="QK8068" s="242"/>
    </row>
    <row r="8069" spans="439:453">
      <c r="PW8069" s="242"/>
      <c r="PX8069" s="242"/>
      <c r="PY8069" s="242"/>
      <c r="PZ8069" s="242"/>
      <c r="QA8069" s="242"/>
      <c r="QB8069" s="242"/>
      <c r="QC8069" s="242"/>
      <c r="QD8069" s="242"/>
      <c r="QE8069" s="242"/>
      <c r="QF8069" s="242"/>
      <c r="QG8069" s="242"/>
      <c r="QH8069" s="242"/>
      <c r="QI8069" s="242"/>
      <c r="QJ8069" s="242"/>
      <c r="QK8069" s="242"/>
    </row>
    <row r="8070" spans="439:453">
      <c r="PW8070" s="242"/>
      <c r="PX8070" s="242"/>
      <c r="PY8070" s="242"/>
      <c r="PZ8070" s="242"/>
      <c r="QA8070" s="242"/>
      <c r="QB8070" s="242"/>
      <c r="QC8070" s="242"/>
      <c r="QD8070" s="242"/>
      <c r="QE8070" s="242"/>
      <c r="QF8070" s="242"/>
      <c r="QG8070" s="242"/>
      <c r="QH8070" s="242"/>
      <c r="QI8070" s="242"/>
      <c r="QJ8070" s="242"/>
      <c r="QK8070" s="242"/>
    </row>
    <row r="8071" spans="439:453">
      <c r="PW8071" s="242"/>
      <c r="PX8071" s="242"/>
      <c r="PY8071" s="242"/>
      <c r="PZ8071" s="242"/>
      <c r="QA8071" s="242"/>
      <c r="QB8071" s="242"/>
      <c r="QC8071" s="242"/>
      <c r="QD8071" s="242"/>
      <c r="QE8071" s="242"/>
      <c r="QF8071" s="242"/>
      <c r="QG8071" s="242"/>
      <c r="QH8071" s="242"/>
      <c r="QI8071" s="242"/>
      <c r="QJ8071" s="242"/>
      <c r="QK8071" s="242"/>
    </row>
    <row r="8072" spans="439:453">
      <c r="PW8072" s="242"/>
      <c r="PX8072" s="242"/>
      <c r="PY8072" s="242"/>
      <c r="PZ8072" s="242"/>
      <c r="QA8072" s="242"/>
      <c r="QB8072" s="242"/>
      <c r="QC8072" s="242"/>
      <c r="QD8072" s="242"/>
      <c r="QE8072" s="242"/>
      <c r="QF8072" s="242"/>
      <c r="QG8072" s="242"/>
      <c r="QH8072" s="242"/>
      <c r="QI8072" s="242"/>
      <c r="QJ8072" s="242"/>
      <c r="QK8072" s="242"/>
    </row>
    <row r="8073" spans="439:453">
      <c r="PW8073" s="242"/>
      <c r="PX8073" s="242"/>
      <c r="PY8073" s="242"/>
      <c r="PZ8073" s="242"/>
      <c r="QA8073" s="242"/>
      <c r="QB8073" s="242"/>
      <c r="QC8073" s="242"/>
      <c r="QD8073" s="242"/>
      <c r="QE8073" s="242"/>
      <c r="QF8073" s="242"/>
      <c r="QG8073" s="242"/>
      <c r="QH8073" s="242"/>
      <c r="QI8073" s="242"/>
      <c r="QJ8073" s="242"/>
      <c r="QK8073" s="242"/>
    </row>
    <row r="8074" spans="439:453">
      <c r="PW8074" s="242"/>
      <c r="PX8074" s="242"/>
      <c r="PY8074" s="242"/>
      <c r="PZ8074" s="242"/>
      <c r="QA8074" s="242"/>
      <c r="QB8074" s="242"/>
      <c r="QC8074" s="242"/>
      <c r="QD8074" s="242"/>
      <c r="QE8074" s="242"/>
      <c r="QF8074" s="242"/>
      <c r="QG8074" s="242"/>
      <c r="QH8074" s="242"/>
      <c r="QI8074" s="242"/>
      <c r="QJ8074" s="242"/>
      <c r="QK8074" s="242"/>
    </row>
    <row r="8075" spans="439:453">
      <c r="PW8075" s="242"/>
      <c r="PX8075" s="242"/>
      <c r="PY8075" s="242"/>
      <c r="PZ8075" s="242"/>
      <c r="QA8075" s="242"/>
      <c r="QB8075" s="242"/>
      <c r="QC8075" s="242"/>
      <c r="QD8075" s="242"/>
      <c r="QE8075" s="242"/>
      <c r="QF8075" s="242"/>
      <c r="QG8075" s="242"/>
      <c r="QH8075" s="242"/>
      <c r="QI8075" s="242"/>
      <c r="QJ8075" s="242"/>
      <c r="QK8075" s="242"/>
    </row>
    <row r="8076" spans="439:453">
      <c r="PW8076" s="242"/>
      <c r="PX8076" s="242"/>
      <c r="PY8076" s="242"/>
      <c r="PZ8076" s="242"/>
      <c r="QA8076" s="242"/>
      <c r="QB8076" s="242"/>
      <c r="QC8076" s="242"/>
      <c r="QD8076" s="242"/>
      <c r="QE8076" s="242"/>
      <c r="QF8076" s="242"/>
      <c r="QG8076" s="242"/>
      <c r="QH8076" s="242"/>
      <c r="QI8076" s="242"/>
      <c r="QJ8076" s="242"/>
      <c r="QK8076" s="242"/>
    </row>
    <row r="8077" spans="439:453">
      <c r="PW8077" s="242"/>
      <c r="PX8077" s="242"/>
      <c r="PY8077" s="242"/>
      <c r="PZ8077" s="242"/>
      <c r="QA8077" s="242"/>
      <c r="QB8077" s="242"/>
      <c r="QC8077" s="242"/>
      <c r="QD8077" s="242"/>
      <c r="QE8077" s="242"/>
      <c r="QF8077" s="242"/>
      <c r="QG8077" s="242"/>
      <c r="QH8077" s="242"/>
      <c r="QI8077" s="242"/>
      <c r="QJ8077" s="242"/>
      <c r="QK8077" s="242"/>
    </row>
    <row r="8078" spans="439:453">
      <c r="PW8078" s="242"/>
      <c r="PX8078" s="242"/>
      <c r="PY8078" s="242"/>
      <c r="PZ8078" s="242"/>
      <c r="QA8078" s="242"/>
      <c r="QB8078" s="242"/>
      <c r="QC8078" s="242"/>
      <c r="QD8078" s="242"/>
      <c r="QE8078" s="242"/>
      <c r="QF8078" s="242"/>
      <c r="QG8078" s="242"/>
      <c r="QH8078" s="242"/>
      <c r="QI8078" s="242"/>
      <c r="QJ8078" s="242"/>
      <c r="QK8078" s="242"/>
    </row>
    <row r="8079" spans="439:453">
      <c r="PW8079" s="242"/>
      <c r="PX8079" s="242"/>
      <c r="PY8079" s="242"/>
      <c r="PZ8079" s="242"/>
      <c r="QA8079" s="242"/>
      <c r="QB8079" s="242"/>
      <c r="QC8079" s="242"/>
      <c r="QD8079" s="242"/>
      <c r="QE8079" s="242"/>
      <c r="QF8079" s="242"/>
      <c r="QG8079" s="242"/>
      <c r="QH8079" s="242"/>
      <c r="QI8079" s="242"/>
      <c r="QJ8079" s="242"/>
      <c r="QK8079" s="242"/>
    </row>
    <row r="8080" spans="439:453">
      <c r="PW8080" s="242"/>
      <c r="PX8080" s="242"/>
      <c r="PY8080" s="242"/>
      <c r="PZ8080" s="242"/>
      <c r="QA8080" s="242"/>
      <c r="QB8080" s="242"/>
      <c r="QC8080" s="242"/>
      <c r="QD8080" s="242"/>
      <c r="QE8080" s="242"/>
      <c r="QF8080" s="242"/>
      <c r="QG8080" s="242"/>
      <c r="QH8080" s="242"/>
      <c r="QI8080" s="242"/>
      <c r="QJ8080" s="242"/>
      <c r="QK8080" s="242"/>
    </row>
    <row r="8081" spans="439:453">
      <c r="PW8081" s="242"/>
      <c r="PX8081" s="242"/>
      <c r="PY8081" s="242"/>
      <c r="PZ8081" s="242"/>
      <c r="QA8081" s="242"/>
      <c r="QB8081" s="242"/>
      <c r="QC8081" s="242"/>
      <c r="QD8081" s="242"/>
      <c r="QE8081" s="242"/>
      <c r="QF8081" s="242"/>
      <c r="QG8081" s="242"/>
      <c r="QH8081" s="242"/>
      <c r="QI8081" s="242"/>
      <c r="QJ8081" s="242"/>
      <c r="QK8081" s="242"/>
    </row>
    <row r="8082" spans="439:453">
      <c r="PW8082" s="242"/>
      <c r="PX8082" s="242"/>
      <c r="PY8082" s="242"/>
      <c r="PZ8082" s="242"/>
      <c r="QA8082" s="242"/>
      <c r="QB8082" s="242"/>
      <c r="QC8082" s="242"/>
      <c r="QD8082" s="242"/>
      <c r="QE8082" s="242"/>
      <c r="QF8082" s="242"/>
      <c r="QG8082" s="242"/>
      <c r="QH8082" s="242"/>
      <c r="QI8082" s="242"/>
      <c r="QJ8082" s="242"/>
      <c r="QK8082" s="242"/>
    </row>
    <row r="8083" spans="439:453">
      <c r="PW8083" s="242"/>
      <c r="PX8083" s="242"/>
      <c r="PY8083" s="242"/>
      <c r="PZ8083" s="242"/>
      <c r="QA8083" s="242"/>
      <c r="QB8083" s="242"/>
      <c r="QC8083" s="242"/>
      <c r="QD8083" s="242"/>
      <c r="QE8083" s="242"/>
      <c r="QF8083" s="242"/>
      <c r="QG8083" s="242"/>
      <c r="QH8083" s="242"/>
      <c r="QI8083" s="242"/>
      <c r="QJ8083" s="242"/>
      <c r="QK8083" s="242"/>
    </row>
    <row r="8084" spans="439:453">
      <c r="PW8084" s="242"/>
      <c r="PX8084" s="242"/>
      <c r="PY8084" s="242"/>
      <c r="PZ8084" s="242"/>
      <c r="QA8084" s="242"/>
      <c r="QB8084" s="242"/>
      <c r="QC8084" s="242"/>
      <c r="QD8084" s="242"/>
      <c r="QE8084" s="242"/>
      <c r="QF8084" s="242"/>
      <c r="QG8084" s="242"/>
      <c r="QH8084" s="242"/>
      <c r="QI8084" s="242"/>
      <c r="QJ8084" s="242"/>
      <c r="QK8084" s="242"/>
    </row>
    <row r="8085" spans="439:453">
      <c r="PW8085" s="242"/>
      <c r="PX8085" s="242"/>
      <c r="PY8085" s="242"/>
      <c r="PZ8085" s="242"/>
      <c r="QA8085" s="242"/>
      <c r="QB8085" s="242"/>
      <c r="QC8085" s="242"/>
      <c r="QD8085" s="242"/>
      <c r="QE8085" s="242"/>
      <c r="QF8085" s="242"/>
      <c r="QG8085" s="242"/>
      <c r="QH8085" s="242"/>
      <c r="QI8085" s="242"/>
      <c r="QJ8085" s="242"/>
      <c r="QK8085" s="242"/>
    </row>
    <row r="8086" spans="439:453">
      <c r="PW8086" s="242"/>
      <c r="PX8086" s="242"/>
      <c r="PY8086" s="242"/>
      <c r="PZ8086" s="242"/>
      <c r="QA8086" s="242"/>
      <c r="QB8086" s="242"/>
      <c r="QC8086" s="242"/>
      <c r="QD8086" s="242"/>
      <c r="QE8086" s="242"/>
      <c r="QF8086" s="242"/>
      <c r="QG8086" s="242"/>
      <c r="QH8086" s="242"/>
      <c r="QI8086" s="242"/>
      <c r="QJ8086" s="242"/>
      <c r="QK8086" s="242"/>
    </row>
    <row r="8087" spans="439:453">
      <c r="PW8087" s="242"/>
      <c r="PX8087" s="242"/>
      <c r="PY8087" s="242"/>
      <c r="PZ8087" s="242"/>
      <c r="QA8087" s="242"/>
      <c r="QB8087" s="242"/>
      <c r="QC8087" s="242"/>
      <c r="QD8087" s="242"/>
      <c r="QE8087" s="242"/>
      <c r="QF8087" s="242"/>
      <c r="QG8087" s="242"/>
      <c r="QH8087" s="242"/>
      <c r="QI8087" s="242"/>
      <c r="QJ8087" s="242"/>
      <c r="QK8087" s="242"/>
    </row>
    <row r="8088" spans="439:453">
      <c r="PW8088" s="242"/>
      <c r="PX8088" s="242"/>
      <c r="PY8088" s="242"/>
      <c r="PZ8088" s="242"/>
      <c r="QA8088" s="242"/>
      <c r="QB8088" s="242"/>
      <c r="QC8088" s="242"/>
      <c r="QD8088" s="242"/>
      <c r="QE8088" s="242"/>
      <c r="QF8088" s="242"/>
      <c r="QG8088" s="242"/>
      <c r="QH8088" s="242"/>
      <c r="QI8088" s="242"/>
      <c r="QJ8088" s="242"/>
      <c r="QK8088" s="242"/>
    </row>
    <row r="8089" spans="439:453">
      <c r="PW8089" s="242"/>
      <c r="PX8089" s="242"/>
      <c r="PY8089" s="242"/>
      <c r="PZ8089" s="242"/>
      <c r="QA8089" s="242"/>
      <c r="QB8089" s="242"/>
      <c r="QC8089" s="242"/>
      <c r="QD8089" s="242"/>
      <c r="QE8089" s="242"/>
      <c r="QF8089" s="242"/>
      <c r="QG8089" s="242"/>
      <c r="QH8089" s="242"/>
      <c r="QI8089" s="242"/>
      <c r="QJ8089" s="242"/>
      <c r="QK8089" s="242"/>
    </row>
    <row r="8090" spans="439:453">
      <c r="PW8090" s="242"/>
      <c r="PX8090" s="242"/>
      <c r="PY8090" s="242"/>
      <c r="PZ8090" s="242"/>
      <c r="QA8090" s="242"/>
      <c r="QB8090" s="242"/>
      <c r="QC8090" s="242"/>
      <c r="QD8090" s="242"/>
      <c r="QE8090" s="242"/>
      <c r="QF8090" s="242"/>
      <c r="QG8090" s="242"/>
      <c r="QH8090" s="242"/>
      <c r="QI8090" s="242"/>
      <c r="QJ8090" s="242"/>
      <c r="QK8090" s="242"/>
    </row>
    <row r="8091" spans="439:453">
      <c r="PW8091" s="242"/>
      <c r="PX8091" s="242"/>
      <c r="PY8091" s="242"/>
      <c r="PZ8091" s="242"/>
      <c r="QA8091" s="242"/>
      <c r="QB8091" s="242"/>
      <c r="QC8091" s="242"/>
      <c r="QD8091" s="242"/>
      <c r="QE8091" s="242"/>
      <c r="QF8091" s="242"/>
      <c r="QG8091" s="242"/>
      <c r="QH8091" s="242"/>
      <c r="QI8091" s="242"/>
      <c r="QJ8091" s="242"/>
      <c r="QK8091" s="242"/>
    </row>
    <row r="8092" spans="439:453">
      <c r="PW8092" s="242"/>
      <c r="PX8092" s="242"/>
      <c r="PY8092" s="242"/>
      <c r="PZ8092" s="242"/>
      <c r="QA8092" s="242"/>
      <c r="QB8092" s="242"/>
      <c r="QC8092" s="242"/>
      <c r="QD8092" s="242"/>
      <c r="QE8092" s="242"/>
      <c r="QF8092" s="242"/>
      <c r="QG8092" s="242"/>
      <c r="QH8092" s="242"/>
      <c r="QI8092" s="242"/>
      <c r="QJ8092" s="242"/>
      <c r="QK8092" s="242"/>
    </row>
    <row r="8093" spans="439:453">
      <c r="PW8093" s="242"/>
      <c r="PX8093" s="242"/>
      <c r="PY8093" s="242"/>
      <c r="PZ8093" s="242"/>
      <c r="QA8093" s="242"/>
      <c r="QB8093" s="242"/>
      <c r="QC8093" s="242"/>
      <c r="QD8093" s="242"/>
      <c r="QE8093" s="242"/>
      <c r="QF8093" s="242"/>
      <c r="QG8093" s="242"/>
      <c r="QH8093" s="242"/>
      <c r="QI8093" s="242"/>
      <c r="QJ8093" s="242"/>
      <c r="QK8093" s="242"/>
    </row>
    <row r="8094" spans="439:453">
      <c r="PW8094" s="242"/>
      <c r="PX8094" s="242"/>
      <c r="PY8094" s="242"/>
      <c r="PZ8094" s="242"/>
      <c r="QA8094" s="242"/>
      <c r="QB8094" s="242"/>
      <c r="QC8094" s="242"/>
      <c r="QD8094" s="242"/>
      <c r="QE8094" s="242"/>
      <c r="QF8094" s="242"/>
      <c r="QG8094" s="242"/>
      <c r="QH8094" s="242"/>
      <c r="QI8094" s="242"/>
      <c r="QJ8094" s="242"/>
      <c r="QK8094" s="242"/>
    </row>
    <row r="8095" spans="439:453">
      <c r="PW8095" s="242"/>
      <c r="PX8095" s="242"/>
      <c r="PY8095" s="242"/>
      <c r="PZ8095" s="242"/>
      <c r="QA8095" s="242"/>
      <c r="QB8095" s="242"/>
      <c r="QC8095" s="242"/>
      <c r="QD8095" s="242"/>
      <c r="QE8095" s="242"/>
      <c r="QF8095" s="242"/>
      <c r="QG8095" s="242"/>
      <c r="QH8095" s="242"/>
      <c r="QI8095" s="242"/>
      <c r="QJ8095" s="242"/>
      <c r="QK8095" s="242"/>
    </row>
    <row r="8096" spans="439:453">
      <c r="PW8096" s="242"/>
      <c r="PX8096" s="242"/>
      <c r="PY8096" s="242"/>
      <c r="PZ8096" s="242"/>
      <c r="QA8096" s="242"/>
      <c r="QB8096" s="242"/>
      <c r="QC8096" s="242"/>
      <c r="QD8096" s="242"/>
      <c r="QE8096" s="242"/>
      <c r="QF8096" s="242"/>
      <c r="QG8096" s="242"/>
      <c r="QH8096" s="242"/>
      <c r="QI8096" s="242"/>
      <c r="QJ8096" s="242"/>
      <c r="QK8096" s="242"/>
    </row>
    <row r="8097" spans="439:453">
      <c r="PW8097" s="242"/>
      <c r="PX8097" s="242"/>
      <c r="PY8097" s="242"/>
      <c r="PZ8097" s="242"/>
      <c r="QA8097" s="242"/>
      <c r="QB8097" s="242"/>
      <c r="QC8097" s="242"/>
      <c r="QD8097" s="242"/>
      <c r="QE8097" s="242"/>
      <c r="QF8097" s="242"/>
      <c r="QG8097" s="242"/>
      <c r="QH8097" s="242"/>
      <c r="QI8097" s="242"/>
      <c r="QJ8097" s="242"/>
      <c r="QK8097" s="242"/>
    </row>
    <row r="8098" spans="439:453">
      <c r="PW8098" s="242"/>
      <c r="PX8098" s="242"/>
      <c r="PY8098" s="242"/>
      <c r="PZ8098" s="242"/>
      <c r="QA8098" s="242"/>
      <c r="QB8098" s="242"/>
      <c r="QC8098" s="242"/>
      <c r="QD8098" s="242"/>
      <c r="QE8098" s="242"/>
      <c r="QF8098" s="242"/>
      <c r="QG8098" s="242"/>
      <c r="QH8098" s="242"/>
      <c r="QI8098" s="242"/>
      <c r="QJ8098" s="242"/>
      <c r="QK8098" s="242"/>
    </row>
    <row r="8099" spans="439:453">
      <c r="PW8099" s="242"/>
      <c r="PX8099" s="242"/>
      <c r="PY8099" s="242"/>
      <c r="PZ8099" s="242"/>
      <c r="QA8099" s="242"/>
      <c r="QB8099" s="242"/>
      <c r="QC8099" s="242"/>
      <c r="QD8099" s="242"/>
      <c r="QE8099" s="242"/>
      <c r="QF8099" s="242"/>
      <c r="QG8099" s="242"/>
      <c r="QH8099" s="242"/>
      <c r="QI8099" s="242"/>
      <c r="QJ8099" s="242"/>
      <c r="QK8099" s="242"/>
    </row>
    <row r="8100" spans="439:453">
      <c r="PW8100" s="242"/>
      <c r="PX8100" s="242"/>
      <c r="PY8100" s="242"/>
      <c r="PZ8100" s="242"/>
      <c r="QA8100" s="242"/>
      <c r="QB8100" s="242"/>
      <c r="QC8100" s="242"/>
      <c r="QD8100" s="242"/>
      <c r="QE8100" s="242"/>
      <c r="QF8100" s="242"/>
      <c r="QG8100" s="242"/>
      <c r="QH8100" s="242"/>
      <c r="QI8100" s="242"/>
      <c r="QJ8100" s="242"/>
      <c r="QK8100" s="242"/>
    </row>
    <row r="8101" spans="439:453">
      <c r="PW8101" s="242"/>
      <c r="PX8101" s="242"/>
      <c r="PY8101" s="242"/>
      <c r="PZ8101" s="242"/>
      <c r="QA8101" s="242"/>
      <c r="QB8101" s="242"/>
      <c r="QC8101" s="242"/>
      <c r="QD8101" s="242"/>
      <c r="QE8101" s="242"/>
      <c r="QF8101" s="242"/>
      <c r="QG8101" s="242"/>
      <c r="QH8101" s="242"/>
      <c r="QI8101" s="242"/>
      <c r="QJ8101" s="242"/>
      <c r="QK8101" s="242"/>
    </row>
    <row r="8102" spans="439:453">
      <c r="PW8102" s="242"/>
      <c r="PX8102" s="242"/>
      <c r="PY8102" s="242"/>
      <c r="PZ8102" s="242"/>
      <c r="QA8102" s="242"/>
      <c r="QB8102" s="242"/>
      <c r="QC8102" s="242"/>
      <c r="QD8102" s="242"/>
      <c r="QE8102" s="242"/>
      <c r="QF8102" s="242"/>
      <c r="QG8102" s="242"/>
      <c r="QH8102" s="242"/>
      <c r="QI8102" s="242"/>
      <c r="QJ8102" s="242"/>
      <c r="QK8102" s="242"/>
    </row>
    <row r="8103" spans="439:453">
      <c r="PW8103" s="242"/>
      <c r="PX8103" s="242"/>
      <c r="PY8103" s="242"/>
      <c r="PZ8103" s="242"/>
      <c r="QA8103" s="242"/>
      <c r="QB8103" s="242"/>
      <c r="QC8103" s="242"/>
      <c r="QD8103" s="242"/>
      <c r="QE8103" s="242"/>
      <c r="QF8103" s="242"/>
      <c r="QG8103" s="242"/>
      <c r="QH8103" s="242"/>
      <c r="QI8103" s="242"/>
      <c r="QJ8103" s="242"/>
      <c r="QK8103" s="242"/>
    </row>
    <row r="8104" spans="439:453">
      <c r="PW8104" s="242"/>
      <c r="PX8104" s="242"/>
      <c r="PY8104" s="242"/>
      <c r="PZ8104" s="242"/>
      <c r="QA8104" s="242"/>
      <c r="QB8104" s="242"/>
      <c r="QC8104" s="242"/>
      <c r="QD8104" s="242"/>
      <c r="QE8104" s="242"/>
      <c r="QF8104" s="242"/>
      <c r="QG8104" s="242"/>
      <c r="QH8104" s="242"/>
      <c r="QI8104" s="242"/>
      <c r="QJ8104" s="242"/>
      <c r="QK8104" s="242"/>
    </row>
    <row r="8105" spans="439:453">
      <c r="PW8105" s="242"/>
      <c r="PX8105" s="242"/>
      <c r="PY8105" s="242"/>
      <c r="PZ8105" s="242"/>
      <c r="QA8105" s="242"/>
      <c r="QB8105" s="242"/>
      <c r="QC8105" s="242"/>
      <c r="QD8105" s="242"/>
      <c r="QE8105" s="242"/>
      <c r="QF8105" s="242"/>
      <c r="QG8105" s="242"/>
      <c r="QH8105" s="242"/>
      <c r="QI8105" s="242"/>
      <c r="QJ8105" s="242"/>
      <c r="QK8105" s="242"/>
    </row>
    <row r="8106" spans="439:453">
      <c r="PW8106" s="242"/>
      <c r="PX8106" s="242"/>
      <c r="PY8106" s="242"/>
      <c r="PZ8106" s="242"/>
      <c r="QA8106" s="242"/>
      <c r="QB8106" s="242"/>
      <c r="QC8106" s="242"/>
      <c r="QD8106" s="242"/>
      <c r="QE8106" s="242"/>
      <c r="QF8106" s="242"/>
      <c r="QG8106" s="242"/>
      <c r="QH8106" s="242"/>
      <c r="QI8106" s="242"/>
      <c r="QJ8106" s="242"/>
      <c r="QK8106" s="242"/>
    </row>
    <row r="8107" spans="439:453">
      <c r="PW8107" s="242"/>
      <c r="PX8107" s="242"/>
      <c r="PY8107" s="242"/>
      <c r="PZ8107" s="242"/>
      <c r="QA8107" s="242"/>
      <c r="QB8107" s="242"/>
      <c r="QC8107" s="242"/>
      <c r="QD8107" s="242"/>
      <c r="QE8107" s="242"/>
      <c r="QF8107" s="242"/>
      <c r="QG8107" s="242"/>
      <c r="QH8107" s="242"/>
      <c r="QI8107" s="242"/>
      <c r="QJ8107" s="242"/>
      <c r="QK8107" s="242"/>
    </row>
    <row r="8108" spans="439:453">
      <c r="PW8108" s="242"/>
      <c r="PX8108" s="242"/>
      <c r="PY8108" s="242"/>
      <c r="PZ8108" s="242"/>
      <c r="QA8108" s="242"/>
      <c r="QB8108" s="242"/>
      <c r="QC8108" s="242"/>
      <c r="QD8108" s="242"/>
      <c r="QE8108" s="242"/>
      <c r="QF8108" s="242"/>
      <c r="QG8108" s="242"/>
      <c r="QH8108" s="242"/>
      <c r="QI8108" s="242"/>
      <c r="QJ8108" s="242"/>
      <c r="QK8108" s="242"/>
    </row>
    <row r="8109" spans="439:453">
      <c r="PW8109" s="242"/>
      <c r="PX8109" s="242"/>
      <c r="PY8109" s="242"/>
      <c r="PZ8109" s="242"/>
      <c r="QA8109" s="242"/>
      <c r="QB8109" s="242"/>
      <c r="QC8109" s="242"/>
      <c r="QD8109" s="242"/>
      <c r="QE8109" s="242"/>
      <c r="QF8109" s="242"/>
      <c r="QG8109" s="242"/>
      <c r="QH8109" s="242"/>
      <c r="QI8109" s="242"/>
      <c r="QJ8109" s="242"/>
      <c r="QK8109" s="242"/>
    </row>
    <row r="8110" spans="439:453">
      <c r="PW8110" s="242"/>
      <c r="PX8110" s="242"/>
      <c r="PY8110" s="242"/>
      <c r="PZ8110" s="242"/>
      <c r="QA8110" s="242"/>
      <c r="QB8110" s="242"/>
      <c r="QC8110" s="242"/>
      <c r="QD8110" s="242"/>
      <c r="QE8110" s="242"/>
      <c r="QF8110" s="242"/>
      <c r="QG8110" s="242"/>
      <c r="QH8110" s="242"/>
      <c r="QI8110" s="242"/>
      <c r="QJ8110" s="242"/>
      <c r="QK8110" s="242"/>
    </row>
    <row r="8111" spans="439:453">
      <c r="PW8111" s="242"/>
      <c r="PX8111" s="242"/>
      <c r="PY8111" s="242"/>
      <c r="PZ8111" s="242"/>
      <c r="QA8111" s="242"/>
      <c r="QB8111" s="242"/>
      <c r="QC8111" s="242"/>
      <c r="QD8111" s="242"/>
      <c r="QE8111" s="242"/>
      <c r="QF8111" s="242"/>
      <c r="QG8111" s="242"/>
      <c r="QH8111" s="242"/>
      <c r="QI8111" s="242"/>
      <c r="QJ8111" s="242"/>
      <c r="QK8111" s="242"/>
    </row>
    <row r="8112" spans="439:453">
      <c r="PW8112" s="242"/>
      <c r="PX8112" s="242"/>
      <c r="PY8112" s="242"/>
      <c r="PZ8112" s="242"/>
      <c r="QA8112" s="242"/>
      <c r="QB8112" s="242"/>
      <c r="QC8112" s="242"/>
      <c r="QD8112" s="242"/>
      <c r="QE8112" s="242"/>
      <c r="QF8112" s="242"/>
      <c r="QG8112" s="242"/>
      <c r="QH8112" s="242"/>
      <c r="QI8112" s="242"/>
      <c r="QJ8112" s="242"/>
      <c r="QK8112" s="242"/>
    </row>
    <row r="8113" spans="439:453">
      <c r="PW8113" s="242"/>
      <c r="PX8113" s="242"/>
      <c r="PY8113" s="242"/>
      <c r="PZ8113" s="242"/>
      <c r="QA8113" s="242"/>
      <c r="QB8113" s="242"/>
      <c r="QC8113" s="242"/>
      <c r="QD8113" s="242"/>
      <c r="QE8113" s="242"/>
      <c r="QF8113" s="242"/>
      <c r="QG8113" s="242"/>
      <c r="QH8113" s="242"/>
      <c r="QI8113" s="242"/>
      <c r="QJ8113" s="242"/>
      <c r="QK8113" s="242"/>
    </row>
    <row r="8114" spans="439:453">
      <c r="PW8114" s="242"/>
      <c r="PX8114" s="242"/>
      <c r="PY8114" s="242"/>
      <c r="PZ8114" s="242"/>
      <c r="QA8114" s="242"/>
      <c r="QB8114" s="242"/>
      <c r="QC8114" s="242"/>
      <c r="QD8114" s="242"/>
      <c r="QE8114" s="242"/>
      <c r="QF8114" s="242"/>
      <c r="QG8114" s="242"/>
      <c r="QH8114" s="242"/>
      <c r="QI8114" s="242"/>
      <c r="QJ8114" s="242"/>
      <c r="QK8114" s="242"/>
    </row>
    <row r="8115" spans="439:453">
      <c r="PW8115" s="242"/>
      <c r="PX8115" s="242"/>
      <c r="PY8115" s="242"/>
      <c r="PZ8115" s="242"/>
      <c r="QA8115" s="242"/>
      <c r="QB8115" s="242"/>
      <c r="QC8115" s="242"/>
      <c r="QD8115" s="242"/>
      <c r="QE8115" s="242"/>
      <c r="QF8115" s="242"/>
      <c r="QG8115" s="242"/>
      <c r="QH8115" s="242"/>
      <c r="QI8115" s="242"/>
      <c r="QJ8115" s="242"/>
      <c r="QK8115" s="242"/>
    </row>
    <row r="8116" spans="439:453">
      <c r="PW8116" s="242"/>
      <c r="PX8116" s="242"/>
      <c r="PY8116" s="242"/>
      <c r="PZ8116" s="242"/>
      <c r="QA8116" s="242"/>
      <c r="QB8116" s="242"/>
      <c r="QC8116" s="242"/>
      <c r="QD8116" s="242"/>
      <c r="QE8116" s="242"/>
      <c r="QF8116" s="242"/>
      <c r="QG8116" s="242"/>
      <c r="QH8116" s="242"/>
      <c r="QI8116" s="242"/>
      <c r="QJ8116" s="242"/>
      <c r="QK8116" s="242"/>
    </row>
    <row r="8117" spans="439:453">
      <c r="PW8117" s="242"/>
      <c r="PX8117" s="242"/>
      <c r="PY8117" s="242"/>
      <c r="PZ8117" s="242"/>
      <c r="QA8117" s="242"/>
      <c r="QB8117" s="242"/>
      <c r="QC8117" s="242"/>
      <c r="QD8117" s="242"/>
      <c r="QE8117" s="242"/>
      <c r="QF8117" s="242"/>
      <c r="QG8117" s="242"/>
      <c r="QH8117" s="242"/>
      <c r="QI8117" s="242"/>
      <c r="QJ8117" s="242"/>
      <c r="QK8117" s="242"/>
    </row>
    <row r="8118" spans="439:453">
      <c r="PW8118" s="242"/>
      <c r="PX8118" s="242"/>
      <c r="PY8118" s="242"/>
      <c r="PZ8118" s="242"/>
      <c r="QA8118" s="242"/>
      <c r="QB8118" s="242"/>
      <c r="QC8118" s="242"/>
      <c r="QD8118" s="242"/>
      <c r="QE8118" s="242"/>
      <c r="QF8118" s="242"/>
      <c r="QG8118" s="242"/>
      <c r="QH8118" s="242"/>
      <c r="QI8118" s="242"/>
      <c r="QJ8118" s="242"/>
      <c r="QK8118" s="242"/>
    </row>
    <row r="8119" spans="439:453">
      <c r="PW8119" s="242"/>
      <c r="PX8119" s="242"/>
      <c r="PY8119" s="242"/>
      <c r="PZ8119" s="242"/>
      <c r="QA8119" s="242"/>
      <c r="QB8119" s="242"/>
      <c r="QC8119" s="242"/>
      <c r="QD8119" s="242"/>
      <c r="QE8119" s="242"/>
      <c r="QF8119" s="242"/>
      <c r="QG8119" s="242"/>
      <c r="QH8119" s="242"/>
      <c r="QI8119" s="242"/>
      <c r="QJ8119" s="242"/>
      <c r="QK8119" s="242"/>
    </row>
    <row r="8120" spans="439:453">
      <c r="PW8120" s="242"/>
      <c r="PX8120" s="242"/>
      <c r="PY8120" s="242"/>
      <c r="PZ8120" s="242"/>
      <c r="QA8120" s="242"/>
      <c r="QB8120" s="242"/>
      <c r="QC8120" s="242"/>
      <c r="QD8120" s="242"/>
      <c r="QE8120" s="242"/>
      <c r="QF8120" s="242"/>
      <c r="QG8120" s="242"/>
      <c r="QH8120" s="242"/>
      <c r="QI8120" s="242"/>
      <c r="QJ8120" s="242"/>
      <c r="QK8120" s="242"/>
    </row>
    <row r="8121" spans="439:453">
      <c r="PW8121" s="242"/>
      <c r="PX8121" s="242"/>
      <c r="PY8121" s="242"/>
      <c r="PZ8121" s="242"/>
      <c r="QA8121" s="242"/>
      <c r="QB8121" s="242"/>
      <c r="QC8121" s="242"/>
      <c r="QD8121" s="242"/>
      <c r="QE8121" s="242"/>
      <c r="QF8121" s="242"/>
      <c r="QG8121" s="242"/>
      <c r="QH8121" s="242"/>
      <c r="QI8121" s="242"/>
      <c r="QJ8121" s="242"/>
      <c r="QK8121" s="242"/>
    </row>
    <row r="8122" spans="439:453">
      <c r="PW8122" s="242"/>
      <c r="PX8122" s="242"/>
      <c r="PY8122" s="242"/>
      <c r="PZ8122" s="242"/>
      <c r="QA8122" s="242"/>
      <c r="QB8122" s="242"/>
      <c r="QC8122" s="242"/>
      <c r="QD8122" s="242"/>
      <c r="QE8122" s="242"/>
      <c r="QF8122" s="242"/>
      <c r="QG8122" s="242"/>
      <c r="QH8122" s="242"/>
      <c r="QI8122" s="242"/>
      <c r="QJ8122" s="242"/>
      <c r="QK8122" s="242"/>
    </row>
    <row r="8123" spans="439:453">
      <c r="PW8123" s="242"/>
      <c r="PX8123" s="242"/>
      <c r="PY8123" s="242"/>
      <c r="PZ8123" s="242"/>
      <c r="QA8123" s="242"/>
      <c r="QB8123" s="242"/>
      <c r="QC8123" s="242"/>
      <c r="QD8123" s="242"/>
      <c r="QE8123" s="242"/>
      <c r="QF8123" s="242"/>
      <c r="QG8123" s="242"/>
      <c r="QH8123" s="242"/>
      <c r="QI8123" s="242"/>
      <c r="QJ8123" s="242"/>
      <c r="QK8123" s="242"/>
    </row>
    <row r="8124" spans="439:453">
      <c r="PW8124" s="242"/>
      <c r="PX8124" s="242"/>
      <c r="PY8124" s="242"/>
      <c r="PZ8124" s="242"/>
      <c r="QA8124" s="242"/>
      <c r="QB8124" s="242"/>
      <c r="QC8124" s="242"/>
      <c r="QD8124" s="242"/>
      <c r="QE8124" s="242"/>
      <c r="QF8124" s="242"/>
      <c r="QG8124" s="242"/>
      <c r="QH8124" s="242"/>
      <c r="QI8124" s="242"/>
      <c r="QJ8124" s="242"/>
      <c r="QK8124" s="242"/>
    </row>
    <row r="8125" spans="439:453">
      <c r="PW8125" s="242"/>
      <c r="PX8125" s="242"/>
      <c r="PY8125" s="242"/>
      <c r="PZ8125" s="242"/>
      <c r="QA8125" s="242"/>
      <c r="QB8125" s="242"/>
      <c r="QC8125" s="242"/>
      <c r="QD8125" s="242"/>
      <c r="QE8125" s="242"/>
      <c r="QF8125" s="242"/>
      <c r="QG8125" s="242"/>
      <c r="QH8125" s="242"/>
      <c r="QI8125" s="242"/>
      <c r="QJ8125" s="242"/>
      <c r="QK8125" s="242"/>
    </row>
    <row r="8126" spans="439:453">
      <c r="PW8126" s="242"/>
      <c r="PX8126" s="242"/>
      <c r="PY8126" s="242"/>
      <c r="PZ8126" s="242"/>
      <c r="QA8126" s="242"/>
      <c r="QB8126" s="242"/>
      <c r="QC8126" s="242"/>
      <c r="QD8126" s="242"/>
      <c r="QE8126" s="242"/>
      <c r="QF8126" s="242"/>
      <c r="QG8126" s="242"/>
      <c r="QH8126" s="242"/>
      <c r="QI8126" s="242"/>
      <c r="QJ8126" s="242"/>
      <c r="QK8126" s="242"/>
    </row>
    <row r="8127" spans="439:453">
      <c r="PW8127" s="242"/>
      <c r="PX8127" s="242"/>
      <c r="PY8127" s="242"/>
      <c r="PZ8127" s="242"/>
      <c r="QA8127" s="242"/>
      <c r="QB8127" s="242"/>
      <c r="QC8127" s="242"/>
      <c r="QD8127" s="242"/>
      <c r="QE8127" s="242"/>
      <c r="QF8127" s="242"/>
      <c r="QG8127" s="242"/>
      <c r="QH8127" s="242"/>
      <c r="QI8127" s="242"/>
      <c r="QJ8127" s="242"/>
      <c r="QK8127" s="242"/>
    </row>
    <row r="8128" spans="439:453">
      <c r="PW8128" s="242"/>
      <c r="PX8128" s="242"/>
      <c r="PY8128" s="242"/>
      <c r="PZ8128" s="242"/>
      <c r="QA8128" s="242"/>
      <c r="QB8128" s="242"/>
      <c r="QC8128" s="242"/>
      <c r="QD8128" s="242"/>
      <c r="QE8128" s="242"/>
      <c r="QF8128" s="242"/>
      <c r="QG8128" s="242"/>
      <c r="QH8128" s="242"/>
      <c r="QI8128" s="242"/>
      <c r="QJ8128" s="242"/>
      <c r="QK8128" s="242"/>
    </row>
    <row r="8129" spans="439:453">
      <c r="PW8129" s="242"/>
      <c r="PX8129" s="242"/>
      <c r="PY8129" s="242"/>
      <c r="PZ8129" s="242"/>
      <c r="QA8129" s="242"/>
      <c r="QB8129" s="242"/>
      <c r="QC8129" s="242"/>
      <c r="QD8129" s="242"/>
      <c r="QE8129" s="242"/>
      <c r="QF8129" s="242"/>
      <c r="QG8129" s="242"/>
      <c r="QH8129" s="242"/>
      <c r="QI8129" s="242"/>
      <c r="QJ8129" s="242"/>
      <c r="QK8129" s="242"/>
    </row>
    <row r="8130" spans="439:453">
      <c r="PW8130" s="242"/>
      <c r="PX8130" s="242"/>
      <c r="PY8130" s="242"/>
      <c r="PZ8130" s="242"/>
      <c r="QA8130" s="242"/>
      <c r="QB8130" s="242"/>
      <c r="QC8130" s="242"/>
      <c r="QD8130" s="242"/>
      <c r="QE8130" s="242"/>
      <c r="QF8130" s="242"/>
      <c r="QG8130" s="242"/>
      <c r="QH8130" s="242"/>
      <c r="QI8130" s="242"/>
      <c r="QJ8130" s="242"/>
      <c r="QK8130" s="242"/>
    </row>
    <row r="8131" spans="439:453">
      <c r="PW8131" s="242"/>
      <c r="PX8131" s="242"/>
      <c r="PY8131" s="242"/>
      <c r="PZ8131" s="242"/>
      <c r="QA8131" s="242"/>
      <c r="QB8131" s="242"/>
      <c r="QC8131" s="242"/>
      <c r="QD8131" s="242"/>
      <c r="QE8131" s="242"/>
      <c r="QF8131" s="242"/>
      <c r="QG8131" s="242"/>
      <c r="QH8131" s="242"/>
      <c r="QI8131" s="242"/>
      <c r="QJ8131" s="242"/>
      <c r="QK8131" s="242"/>
    </row>
    <row r="8132" spans="439:453">
      <c r="PW8132" s="242"/>
      <c r="PX8132" s="242"/>
      <c r="PY8132" s="242"/>
      <c r="PZ8132" s="242"/>
      <c r="QA8132" s="242"/>
      <c r="QB8132" s="242"/>
      <c r="QC8132" s="242"/>
      <c r="QD8132" s="242"/>
      <c r="QE8132" s="242"/>
      <c r="QF8132" s="242"/>
      <c r="QG8132" s="242"/>
      <c r="QH8132" s="242"/>
      <c r="QI8132" s="242"/>
      <c r="QJ8132" s="242"/>
      <c r="QK8132" s="242"/>
    </row>
    <row r="8133" spans="439:453">
      <c r="PW8133" s="242"/>
      <c r="PX8133" s="242"/>
      <c r="PY8133" s="242"/>
      <c r="PZ8133" s="242"/>
      <c r="QA8133" s="242"/>
      <c r="QB8133" s="242"/>
      <c r="QC8133" s="242"/>
      <c r="QD8133" s="242"/>
      <c r="QE8133" s="242"/>
      <c r="QF8133" s="242"/>
      <c r="QG8133" s="242"/>
      <c r="QH8133" s="242"/>
      <c r="QI8133" s="242"/>
      <c r="QJ8133" s="242"/>
      <c r="QK8133" s="242"/>
    </row>
    <row r="8134" spans="439:453">
      <c r="PW8134" s="242"/>
      <c r="PX8134" s="242"/>
      <c r="PY8134" s="242"/>
      <c r="PZ8134" s="242"/>
      <c r="QA8134" s="242"/>
      <c r="QB8134" s="242"/>
      <c r="QC8134" s="242"/>
      <c r="QD8134" s="242"/>
      <c r="QE8134" s="242"/>
      <c r="QF8134" s="242"/>
      <c r="QG8134" s="242"/>
      <c r="QH8134" s="242"/>
      <c r="QI8134" s="242"/>
      <c r="QJ8134" s="242"/>
      <c r="QK8134" s="242"/>
    </row>
    <row r="8135" spans="439:453">
      <c r="PW8135" s="242"/>
      <c r="PX8135" s="242"/>
      <c r="PY8135" s="242"/>
      <c r="PZ8135" s="242"/>
      <c r="QA8135" s="242"/>
      <c r="QB8135" s="242"/>
      <c r="QC8135" s="242"/>
      <c r="QD8135" s="242"/>
      <c r="QE8135" s="242"/>
      <c r="QF8135" s="242"/>
      <c r="QG8135" s="242"/>
      <c r="QH8135" s="242"/>
      <c r="QI8135" s="242"/>
      <c r="QJ8135" s="242"/>
      <c r="QK8135" s="242"/>
    </row>
    <row r="8136" spans="439:453">
      <c r="PW8136" s="242"/>
      <c r="PX8136" s="242"/>
      <c r="PY8136" s="242"/>
      <c r="PZ8136" s="242"/>
      <c r="QA8136" s="242"/>
      <c r="QB8136" s="242"/>
      <c r="QC8136" s="242"/>
      <c r="QD8136" s="242"/>
      <c r="QE8136" s="242"/>
      <c r="QF8136" s="242"/>
      <c r="QG8136" s="242"/>
      <c r="QH8136" s="242"/>
      <c r="QI8136" s="242"/>
      <c r="QJ8136" s="242"/>
      <c r="QK8136" s="242"/>
    </row>
    <row r="8137" spans="439:453">
      <c r="PW8137" s="242"/>
      <c r="PX8137" s="242"/>
      <c r="PY8137" s="242"/>
      <c r="PZ8137" s="242"/>
      <c r="QA8137" s="242"/>
      <c r="QB8137" s="242"/>
      <c r="QC8137" s="242"/>
      <c r="QD8137" s="242"/>
      <c r="QE8137" s="242"/>
      <c r="QF8137" s="242"/>
      <c r="QG8137" s="242"/>
      <c r="QH8137" s="242"/>
      <c r="QI8137" s="242"/>
      <c r="QJ8137" s="242"/>
      <c r="QK8137" s="242"/>
    </row>
    <row r="8138" spans="439:453">
      <c r="PW8138" s="242"/>
      <c r="PX8138" s="242"/>
      <c r="PY8138" s="242"/>
      <c r="PZ8138" s="242"/>
      <c r="QA8138" s="242"/>
      <c r="QB8138" s="242"/>
      <c r="QC8138" s="242"/>
      <c r="QD8138" s="242"/>
      <c r="QE8138" s="242"/>
      <c r="QF8138" s="242"/>
      <c r="QG8138" s="242"/>
      <c r="QH8138" s="242"/>
      <c r="QI8138" s="242"/>
      <c r="QJ8138" s="242"/>
      <c r="QK8138" s="242"/>
    </row>
    <row r="8139" spans="439:453">
      <c r="PW8139" s="242"/>
      <c r="PX8139" s="242"/>
      <c r="PY8139" s="242"/>
      <c r="PZ8139" s="242"/>
      <c r="QA8139" s="242"/>
      <c r="QB8139" s="242"/>
      <c r="QC8139" s="242"/>
      <c r="QD8139" s="242"/>
      <c r="QE8139" s="242"/>
      <c r="QF8139" s="242"/>
      <c r="QG8139" s="242"/>
      <c r="QH8139" s="242"/>
      <c r="QI8139" s="242"/>
      <c r="QJ8139" s="242"/>
      <c r="QK8139" s="242"/>
    </row>
    <row r="8140" spans="439:453">
      <c r="PW8140" s="242"/>
      <c r="PX8140" s="242"/>
      <c r="PY8140" s="242"/>
      <c r="PZ8140" s="242"/>
      <c r="QA8140" s="242"/>
      <c r="QB8140" s="242"/>
      <c r="QC8140" s="242"/>
      <c r="QD8140" s="242"/>
      <c r="QE8140" s="242"/>
      <c r="QF8140" s="242"/>
      <c r="QG8140" s="242"/>
      <c r="QH8140" s="242"/>
      <c r="QI8140" s="242"/>
      <c r="QJ8140" s="242"/>
      <c r="QK8140" s="242"/>
    </row>
    <row r="8141" spans="439:453">
      <c r="PW8141" s="242"/>
      <c r="PX8141" s="242"/>
      <c r="PY8141" s="242"/>
      <c r="PZ8141" s="242"/>
      <c r="QA8141" s="242"/>
      <c r="QB8141" s="242"/>
      <c r="QC8141" s="242"/>
      <c r="QD8141" s="242"/>
      <c r="QE8141" s="242"/>
      <c r="QF8141" s="242"/>
      <c r="QG8141" s="242"/>
      <c r="QH8141" s="242"/>
      <c r="QI8141" s="242"/>
      <c r="QJ8141" s="242"/>
      <c r="QK8141" s="242"/>
    </row>
    <row r="8142" spans="439:453">
      <c r="PW8142" s="242"/>
      <c r="PX8142" s="242"/>
      <c r="PY8142" s="242"/>
      <c r="PZ8142" s="242"/>
      <c r="QA8142" s="242"/>
      <c r="QB8142" s="242"/>
      <c r="QC8142" s="242"/>
      <c r="QD8142" s="242"/>
      <c r="QE8142" s="242"/>
      <c r="QF8142" s="242"/>
      <c r="QG8142" s="242"/>
      <c r="QH8142" s="242"/>
      <c r="QI8142" s="242"/>
      <c r="QJ8142" s="242"/>
      <c r="QK8142" s="242"/>
    </row>
    <row r="8143" spans="439:453">
      <c r="PW8143" s="242"/>
      <c r="PX8143" s="242"/>
      <c r="PY8143" s="242"/>
      <c r="PZ8143" s="242"/>
      <c r="QA8143" s="242"/>
      <c r="QB8143" s="242"/>
      <c r="QC8143" s="242"/>
      <c r="QD8143" s="242"/>
      <c r="QE8143" s="242"/>
      <c r="QF8143" s="242"/>
      <c r="QG8143" s="242"/>
      <c r="QH8143" s="242"/>
      <c r="QI8143" s="242"/>
      <c r="QJ8143" s="242"/>
      <c r="QK8143" s="242"/>
    </row>
    <row r="8144" spans="439:453">
      <c r="PW8144" s="242"/>
      <c r="PX8144" s="242"/>
      <c r="PY8144" s="242"/>
      <c r="PZ8144" s="242"/>
      <c r="QA8144" s="242"/>
      <c r="QB8144" s="242"/>
      <c r="QC8144" s="242"/>
      <c r="QD8144" s="242"/>
      <c r="QE8144" s="242"/>
      <c r="QF8144" s="242"/>
      <c r="QG8144" s="242"/>
      <c r="QH8144" s="242"/>
      <c r="QI8144" s="242"/>
      <c r="QJ8144" s="242"/>
      <c r="QK8144" s="242"/>
    </row>
    <row r="8145" spans="439:453">
      <c r="PW8145" s="242"/>
      <c r="PX8145" s="242"/>
      <c r="PY8145" s="242"/>
      <c r="PZ8145" s="242"/>
      <c r="QA8145" s="242"/>
      <c r="QB8145" s="242"/>
      <c r="QC8145" s="242"/>
      <c r="QD8145" s="242"/>
      <c r="QE8145" s="242"/>
      <c r="QF8145" s="242"/>
      <c r="QG8145" s="242"/>
      <c r="QH8145" s="242"/>
      <c r="QI8145" s="242"/>
      <c r="QJ8145" s="242"/>
      <c r="QK8145" s="242"/>
    </row>
    <row r="8146" spans="439:453">
      <c r="PW8146" s="242"/>
      <c r="PX8146" s="242"/>
      <c r="PY8146" s="242"/>
      <c r="PZ8146" s="242"/>
      <c r="QA8146" s="242"/>
      <c r="QB8146" s="242"/>
      <c r="QC8146" s="242"/>
      <c r="QD8146" s="242"/>
      <c r="QE8146" s="242"/>
      <c r="QF8146" s="242"/>
      <c r="QG8146" s="242"/>
      <c r="QH8146" s="242"/>
      <c r="QI8146" s="242"/>
      <c r="QJ8146" s="242"/>
      <c r="QK8146" s="242"/>
    </row>
    <row r="8147" spans="439:453">
      <c r="PW8147" s="242"/>
      <c r="PX8147" s="242"/>
      <c r="PY8147" s="242"/>
      <c r="PZ8147" s="242"/>
      <c r="QA8147" s="242"/>
      <c r="QB8147" s="242"/>
      <c r="QC8147" s="242"/>
      <c r="QD8147" s="242"/>
      <c r="QE8147" s="242"/>
      <c r="QF8147" s="242"/>
      <c r="QG8147" s="242"/>
      <c r="QH8147" s="242"/>
      <c r="QI8147" s="242"/>
      <c r="QJ8147" s="242"/>
      <c r="QK8147" s="242"/>
    </row>
    <row r="8148" spans="439:453">
      <c r="PW8148" s="242"/>
      <c r="PX8148" s="242"/>
      <c r="PY8148" s="242"/>
      <c r="PZ8148" s="242"/>
      <c r="QA8148" s="242"/>
      <c r="QB8148" s="242"/>
      <c r="QC8148" s="242"/>
      <c r="QD8148" s="242"/>
      <c r="QE8148" s="242"/>
      <c r="QF8148" s="242"/>
      <c r="QG8148" s="242"/>
      <c r="QH8148" s="242"/>
      <c r="QI8148" s="242"/>
      <c r="QJ8148" s="242"/>
      <c r="QK8148" s="242"/>
    </row>
    <row r="8149" spans="439:453">
      <c r="PW8149" s="242"/>
      <c r="PX8149" s="242"/>
      <c r="PY8149" s="242"/>
      <c r="PZ8149" s="242"/>
      <c r="QA8149" s="242"/>
      <c r="QB8149" s="242"/>
      <c r="QC8149" s="242"/>
      <c r="QD8149" s="242"/>
      <c r="QE8149" s="242"/>
      <c r="QF8149" s="242"/>
      <c r="QG8149" s="242"/>
      <c r="QH8149" s="242"/>
      <c r="QI8149" s="242"/>
      <c r="QJ8149" s="242"/>
      <c r="QK8149" s="242"/>
    </row>
    <row r="8150" spans="439:453">
      <c r="PW8150" s="242"/>
      <c r="PX8150" s="242"/>
      <c r="PY8150" s="242"/>
      <c r="PZ8150" s="242"/>
      <c r="QA8150" s="242"/>
      <c r="QB8150" s="242"/>
      <c r="QC8150" s="242"/>
      <c r="QD8150" s="242"/>
      <c r="QE8150" s="242"/>
      <c r="QF8150" s="242"/>
      <c r="QG8150" s="242"/>
      <c r="QH8150" s="242"/>
      <c r="QI8150" s="242"/>
      <c r="QJ8150" s="242"/>
      <c r="QK8150" s="242"/>
    </row>
    <row r="8151" spans="439:453">
      <c r="PW8151" s="242"/>
      <c r="PX8151" s="242"/>
      <c r="PY8151" s="242"/>
      <c r="PZ8151" s="242"/>
      <c r="QA8151" s="242"/>
      <c r="QB8151" s="242"/>
      <c r="QC8151" s="242"/>
      <c r="QD8151" s="242"/>
      <c r="QE8151" s="242"/>
      <c r="QF8151" s="242"/>
      <c r="QG8151" s="242"/>
      <c r="QH8151" s="242"/>
      <c r="QI8151" s="242"/>
      <c r="QJ8151" s="242"/>
      <c r="QK8151" s="242"/>
    </row>
    <row r="8152" spans="439:453">
      <c r="PW8152" s="242"/>
      <c r="PX8152" s="242"/>
      <c r="PY8152" s="242"/>
      <c r="PZ8152" s="242"/>
      <c r="QA8152" s="242"/>
      <c r="QB8152" s="242"/>
      <c r="QC8152" s="242"/>
      <c r="QD8152" s="242"/>
      <c r="QE8152" s="242"/>
      <c r="QF8152" s="242"/>
      <c r="QG8152" s="242"/>
      <c r="QH8152" s="242"/>
      <c r="QI8152" s="242"/>
      <c r="QJ8152" s="242"/>
      <c r="QK8152" s="242"/>
    </row>
    <row r="8153" spans="439:453">
      <c r="PW8153" s="242"/>
      <c r="PX8153" s="242"/>
      <c r="PY8153" s="242"/>
      <c r="PZ8153" s="242"/>
      <c r="QA8153" s="242"/>
      <c r="QB8153" s="242"/>
      <c r="QC8153" s="242"/>
      <c r="QD8153" s="242"/>
      <c r="QE8153" s="242"/>
      <c r="QF8153" s="242"/>
      <c r="QG8153" s="242"/>
      <c r="QH8153" s="242"/>
      <c r="QI8153" s="242"/>
      <c r="QJ8153" s="242"/>
      <c r="QK8153" s="242"/>
    </row>
    <row r="8154" spans="439:453">
      <c r="PW8154" s="242"/>
      <c r="PX8154" s="242"/>
      <c r="PY8154" s="242"/>
      <c r="PZ8154" s="242"/>
      <c r="QA8154" s="242"/>
      <c r="QB8154" s="242"/>
      <c r="QC8154" s="242"/>
      <c r="QD8154" s="242"/>
      <c r="QE8154" s="242"/>
      <c r="QF8154" s="242"/>
      <c r="QG8154" s="242"/>
      <c r="QH8154" s="242"/>
      <c r="QI8154" s="242"/>
      <c r="QJ8154" s="242"/>
      <c r="QK8154" s="242"/>
    </row>
    <row r="8155" spans="439:453">
      <c r="PW8155" s="242"/>
      <c r="PX8155" s="242"/>
      <c r="PY8155" s="242"/>
      <c r="PZ8155" s="242"/>
      <c r="QA8155" s="242"/>
      <c r="QB8155" s="242"/>
      <c r="QC8155" s="242"/>
      <c r="QD8155" s="242"/>
      <c r="QE8155" s="242"/>
      <c r="QF8155" s="242"/>
      <c r="QG8155" s="242"/>
      <c r="QH8155" s="242"/>
      <c r="QI8155" s="242"/>
      <c r="QJ8155" s="242"/>
      <c r="QK8155" s="242"/>
    </row>
    <row r="8156" spans="439:453">
      <c r="PW8156" s="242"/>
      <c r="PX8156" s="242"/>
      <c r="PY8156" s="242"/>
      <c r="PZ8156" s="242"/>
      <c r="QA8156" s="242"/>
      <c r="QB8156" s="242"/>
      <c r="QC8156" s="242"/>
      <c r="QD8156" s="242"/>
      <c r="QE8156" s="242"/>
      <c r="QF8156" s="242"/>
      <c r="QG8156" s="242"/>
      <c r="QH8156" s="242"/>
      <c r="QI8156" s="242"/>
      <c r="QJ8156" s="242"/>
      <c r="QK8156" s="242"/>
    </row>
    <row r="8157" spans="439:453">
      <c r="PW8157" s="242"/>
      <c r="PX8157" s="242"/>
      <c r="PY8157" s="242"/>
      <c r="PZ8157" s="242"/>
      <c r="QA8157" s="242"/>
      <c r="QB8157" s="242"/>
      <c r="QC8157" s="242"/>
      <c r="QD8157" s="242"/>
      <c r="QE8157" s="242"/>
      <c r="QF8157" s="242"/>
      <c r="QG8157" s="242"/>
      <c r="QH8157" s="242"/>
      <c r="QI8157" s="242"/>
      <c r="QJ8157" s="242"/>
      <c r="QK8157" s="242"/>
    </row>
    <row r="8158" spans="439:453">
      <c r="PW8158" s="242"/>
      <c r="PX8158" s="242"/>
      <c r="PY8158" s="242"/>
      <c r="PZ8158" s="242"/>
      <c r="QA8158" s="242"/>
      <c r="QB8158" s="242"/>
      <c r="QC8158" s="242"/>
      <c r="QD8158" s="242"/>
      <c r="QE8158" s="242"/>
      <c r="QF8158" s="242"/>
      <c r="QG8158" s="242"/>
      <c r="QH8158" s="242"/>
      <c r="QI8158" s="242"/>
      <c r="QJ8158" s="242"/>
      <c r="QK8158" s="242"/>
    </row>
    <row r="8159" spans="439:453">
      <c r="PW8159" s="242"/>
      <c r="PX8159" s="242"/>
      <c r="PY8159" s="242"/>
      <c r="PZ8159" s="242"/>
      <c r="QA8159" s="242"/>
      <c r="QB8159" s="242"/>
      <c r="QC8159" s="242"/>
      <c r="QD8159" s="242"/>
      <c r="QE8159" s="242"/>
      <c r="QF8159" s="242"/>
      <c r="QG8159" s="242"/>
      <c r="QH8159" s="242"/>
      <c r="QI8159" s="242"/>
      <c r="QJ8159" s="242"/>
      <c r="QK8159" s="242"/>
    </row>
    <row r="8160" spans="439:453">
      <c r="PW8160" s="242"/>
      <c r="PX8160" s="242"/>
      <c r="PY8160" s="242"/>
      <c r="PZ8160" s="242"/>
      <c r="QA8160" s="242"/>
      <c r="QB8160" s="242"/>
      <c r="QC8160" s="242"/>
      <c r="QD8160" s="242"/>
      <c r="QE8160" s="242"/>
      <c r="QF8160" s="242"/>
      <c r="QG8160" s="242"/>
      <c r="QH8160" s="242"/>
      <c r="QI8160" s="242"/>
      <c r="QJ8160" s="242"/>
      <c r="QK8160" s="242"/>
    </row>
    <row r="8161" spans="439:453">
      <c r="PW8161" s="242"/>
      <c r="PX8161" s="242"/>
      <c r="PY8161" s="242"/>
      <c r="PZ8161" s="242"/>
      <c r="QA8161" s="242"/>
      <c r="QB8161" s="242"/>
      <c r="QC8161" s="242"/>
      <c r="QD8161" s="242"/>
      <c r="QE8161" s="242"/>
      <c r="QF8161" s="242"/>
      <c r="QG8161" s="242"/>
      <c r="QH8161" s="242"/>
      <c r="QI8161" s="242"/>
      <c r="QJ8161" s="242"/>
      <c r="QK8161" s="242"/>
    </row>
    <row r="8162" spans="439:453">
      <c r="PW8162" s="242"/>
      <c r="PX8162" s="242"/>
      <c r="PY8162" s="242"/>
      <c r="PZ8162" s="242"/>
      <c r="QA8162" s="242"/>
      <c r="QB8162" s="242"/>
      <c r="QC8162" s="242"/>
      <c r="QD8162" s="242"/>
      <c r="QE8162" s="242"/>
      <c r="QF8162" s="242"/>
      <c r="QG8162" s="242"/>
      <c r="QH8162" s="242"/>
      <c r="QI8162" s="242"/>
      <c r="QJ8162" s="242"/>
      <c r="QK8162" s="242"/>
    </row>
    <row r="8163" spans="439:453">
      <c r="PW8163" s="242"/>
      <c r="PX8163" s="242"/>
      <c r="PY8163" s="242"/>
      <c r="PZ8163" s="242"/>
      <c r="QA8163" s="242"/>
      <c r="QB8163" s="242"/>
      <c r="QC8163" s="242"/>
      <c r="QD8163" s="242"/>
      <c r="QE8163" s="242"/>
      <c r="QF8163" s="242"/>
      <c r="QG8163" s="242"/>
      <c r="QH8163" s="242"/>
      <c r="QI8163" s="242"/>
      <c r="QJ8163" s="242"/>
      <c r="QK8163" s="242"/>
    </row>
    <row r="8164" spans="439:453">
      <c r="PW8164" s="242"/>
      <c r="PX8164" s="242"/>
      <c r="PY8164" s="242"/>
      <c r="PZ8164" s="242"/>
      <c r="QA8164" s="242"/>
      <c r="QB8164" s="242"/>
      <c r="QC8164" s="242"/>
      <c r="QD8164" s="242"/>
      <c r="QE8164" s="242"/>
      <c r="QF8164" s="242"/>
      <c r="QG8164" s="242"/>
      <c r="QH8164" s="242"/>
      <c r="QI8164" s="242"/>
      <c r="QJ8164" s="242"/>
      <c r="QK8164" s="242"/>
    </row>
    <row r="8165" spans="439:453">
      <c r="PW8165" s="242"/>
      <c r="PX8165" s="242"/>
      <c r="PY8165" s="242"/>
      <c r="PZ8165" s="242"/>
      <c r="QA8165" s="242"/>
      <c r="QB8165" s="242"/>
      <c r="QC8165" s="242"/>
      <c r="QD8165" s="242"/>
      <c r="QE8165" s="242"/>
      <c r="QF8165" s="242"/>
      <c r="QG8165" s="242"/>
      <c r="QH8165" s="242"/>
      <c r="QI8165" s="242"/>
      <c r="QJ8165" s="242"/>
      <c r="QK8165" s="242"/>
    </row>
    <row r="8166" spans="439:453">
      <c r="PW8166" s="242"/>
      <c r="PX8166" s="242"/>
      <c r="PY8166" s="242"/>
      <c r="PZ8166" s="242"/>
      <c r="QA8166" s="242"/>
      <c r="QB8166" s="242"/>
      <c r="QC8166" s="242"/>
      <c r="QD8166" s="242"/>
      <c r="QE8166" s="242"/>
      <c r="QF8166" s="242"/>
      <c r="QG8166" s="242"/>
      <c r="QH8166" s="242"/>
      <c r="QI8166" s="242"/>
      <c r="QJ8166" s="242"/>
      <c r="QK8166" s="242"/>
    </row>
    <row r="8167" spans="439:453">
      <c r="PW8167" s="242"/>
      <c r="PX8167" s="242"/>
      <c r="PY8167" s="242"/>
      <c r="PZ8167" s="242"/>
      <c r="QA8167" s="242"/>
      <c r="QB8167" s="242"/>
      <c r="QC8167" s="242"/>
      <c r="QD8167" s="242"/>
      <c r="QE8167" s="242"/>
      <c r="QF8167" s="242"/>
      <c r="QG8167" s="242"/>
      <c r="QH8167" s="242"/>
      <c r="QI8167" s="242"/>
      <c r="QJ8167" s="242"/>
      <c r="QK8167" s="242"/>
    </row>
    <row r="8168" spans="439:453">
      <c r="PW8168" s="242"/>
      <c r="PX8168" s="242"/>
      <c r="PY8168" s="242"/>
      <c r="PZ8168" s="242"/>
      <c r="QA8168" s="242"/>
      <c r="QB8168" s="242"/>
      <c r="QC8168" s="242"/>
      <c r="QD8168" s="242"/>
      <c r="QE8168" s="242"/>
      <c r="QF8168" s="242"/>
      <c r="QG8168" s="242"/>
      <c r="QH8168" s="242"/>
      <c r="QI8168" s="242"/>
      <c r="QJ8168" s="242"/>
      <c r="QK8168" s="242"/>
    </row>
    <row r="8169" spans="439:453">
      <c r="PW8169" s="242"/>
      <c r="PX8169" s="242"/>
      <c r="PY8169" s="242"/>
      <c r="PZ8169" s="242"/>
      <c r="QA8169" s="242"/>
      <c r="QB8169" s="242"/>
      <c r="QC8169" s="242"/>
      <c r="QD8169" s="242"/>
      <c r="QE8169" s="242"/>
      <c r="QF8169" s="242"/>
      <c r="QG8169" s="242"/>
      <c r="QH8169" s="242"/>
      <c r="QI8169" s="242"/>
      <c r="QJ8169" s="242"/>
      <c r="QK8169" s="242"/>
    </row>
    <row r="8170" spans="439:453">
      <c r="PW8170" s="242"/>
      <c r="PX8170" s="242"/>
      <c r="PY8170" s="242"/>
      <c r="PZ8170" s="242"/>
      <c r="QA8170" s="242"/>
      <c r="QB8170" s="242"/>
      <c r="QC8170" s="242"/>
      <c r="QD8170" s="242"/>
      <c r="QE8170" s="242"/>
      <c r="QF8170" s="242"/>
      <c r="QG8170" s="242"/>
      <c r="QH8170" s="242"/>
      <c r="QI8170" s="242"/>
      <c r="QJ8170" s="242"/>
      <c r="QK8170" s="242"/>
    </row>
    <row r="8171" spans="439:453">
      <c r="PW8171" s="242"/>
      <c r="PX8171" s="242"/>
      <c r="PY8171" s="242"/>
      <c r="PZ8171" s="242"/>
      <c r="QA8171" s="242"/>
      <c r="QB8171" s="242"/>
      <c r="QC8171" s="242"/>
      <c r="QD8171" s="242"/>
      <c r="QE8171" s="242"/>
      <c r="QF8171" s="242"/>
      <c r="QG8171" s="242"/>
      <c r="QH8171" s="242"/>
      <c r="QI8171" s="242"/>
      <c r="QJ8171" s="242"/>
      <c r="QK8171" s="242"/>
    </row>
    <row r="8172" spans="439:453">
      <c r="PW8172" s="242"/>
      <c r="PX8172" s="242"/>
      <c r="PY8172" s="242"/>
      <c r="PZ8172" s="242"/>
      <c r="QA8172" s="242"/>
      <c r="QB8172" s="242"/>
      <c r="QC8172" s="242"/>
      <c r="QD8172" s="242"/>
      <c r="QE8172" s="242"/>
      <c r="QF8172" s="242"/>
      <c r="QG8172" s="242"/>
      <c r="QH8172" s="242"/>
      <c r="QI8172" s="242"/>
      <c r="QJ8172" s="242"/>
      <c r="QK8172" s="242"/>
    </row>
    <row r="8173" spans="439:453">
      <c r="PW8173" s="242"/>
      <c r="PX8173" s="242"/>
      <c r="PY8173" s="242"/>
      <c r="PZ8173" s="242"/>
      <c r="QA8173" s="242"/>
      <c r="QB8173" s="242"/>
      <c r="QC8173" s="242"/>
      <c r="QD8173" s="242"/>
      <c r="QE8173" s="242"/>
      <c r="QF8173" s="242"/>
      <c r="QG8173" s="242"/>
      <c r="QH8173" s="242"/>
      <c r="QI8173" s="242"/>
      <c r="QJ8173" s="242"/>
      <c r="QK8173" s="242"/>
    </row>
    <row r="8174" spans="439:453">
      <c r="PW8174" s="242"/>
      <c r="PX8174" s="242"/>
      <c r="PY8174" s="242"/>
      <c r="PZ8174" s="242"/>
      <c r="QA8174" s="242"/>
      <c r="QB8174" s="242"/>
      <c r="QC8174" s="242"/>
      <c r="QD8174" s="242"/>
      <c r="QE8174" s="242"/>
      <c r="QF8174" s="242"/>
      <c r="QG8174" s="242"/>
      <c r="QH8174" s="242"/>
      <c r="QI8174" s="242"/>
      <c r="QJ8174" s="242"/>
      <c r="QK8174" s="242"/>
    </row>
    <row r="8175" spans="439:453">
      <c r="PW8175" s="242"/>
      <c r="PX8175" s="242"/>
      <c r="PY8175" s="242"/>
      <c r="PZ8175" s="242"/>
      <c r="QA8175" s="242"/>
      <c r="QB8175" s="242"/>
      <c r="QC8175" s="242"/>
      <c r="QD8175" s="242"/>
      <c r="QE8175" s="242"/>
      <c r="QF8175" s="242"/>
      <c r="QG8175" s="242"/>
      <c r="QH8175" s="242"/>
      <c r="QI8175" s="242"/>
      <c r="QJ8175" s="242"/>
      <c r="QK8175" s="242"/>
    </row>
    <row r="8176" spans="439:453">
      <c r="PW8176" s="242"/>
      <c r="PX8176" s="242"/>
      <c r="PY8176" s="242"/>
      <c r="PZ8176" s="242"/>
      <c r="QA8176" s="242"/>
      <c r="QB8176" s="242"/>
      <c r="QC8176" s="242"/>
      <c r="QD8176" s="242"/>
      <c r="QE8176" s="242"/>
      <c r="QF8176" s="242"/>
      <c r="QG8176" s="242"/>
      <c r="QH8176" s="242"/>
      <c r="QI8176" s="242"/>
      <c r="QJ8176" s="242"/>
      <c r="QK8176" s="242"/>
    </row>
    <row r="8177" spans="439:453">
      <c r="PW8177" s="242"/>
      <c r="PX8177" s="242"/>
      <c r="PY8177" s="242"/>
      <c r="PZ8177" s="242"/>
      <c r="QA8177" s="242"/>
      <c r="QB8177" s="242"/>
      <c r="QC8177" s="242"/>
      <c r="QD8177" s="242"/>
      <c r="QE8177" s="242"/>
      <c r="QF8177" s="242"/>
      <c r="QG8177" s="242"/>
      <c r="QH8177" s="242"/>
      <c r="QI8177" s="242"/>
      <c r="QJ8177" s="242"/>
      <c r="QK8177" s="242"/>
    </row>
    <row r="8178" spans="439:453">
      <c r="PW8178" s="242"/>
      <c r="PX8178" s="242"/>
      <c r="PY8178" s="242"/>
      <c r="PZ8178" s="242"/>
      <c r="QA8178" s="242"/>
      <c r="QB8178" s="242"/>
      <c r="QC8178" s="242"/>
      <c r="QD8178" s="242"/>
      <c r="QE8178" s="242"/>
      <c r="QF8178" s="242"/>
      <c r="QG8178" s="242"/>
      <c r="QH8178" s="242"/>
      <c r="QI8178" s="242"/>
      <c r="QJ8178" s="242"/>
      <c r="QK8178" s="242"/>
    </row>
    <row r="8179" spans="439:453">
      <c r="PW8179" s="242"/>
      <c r="PX8179" s="242"/>
      <c r="PY8179" s="242"/>
      <c r="PZ8179" s="242"/>
      <c r="QA8179" s="242"/>
      <c r="QB8179" s="242"/>
      <c r="QC8179" s="242"/>
      <c r="QD8179" s="242"/>
      <c r="QE8179" s="242"/>
      <c r="QF8179" s="242"/>
      <c r="QG8179" s="242"/>
      <c r="QH8179" s="242"/>
      <c r="QI8179" s="242"/>
      <c r="QJ8179" s="242"/>
      <c r="QK8179" s="242"/>
    </row>
    <row r="8180" spans="439:453">
      <c r="PW8180" s="242"/>
      <c r="PX8180" s="242"/>
      <c r="PY8180" s="242"/>
      <c r="PZ8180" s="242"/>
      <c r="QA8180" s="242"/>
      <c r="QB8180" s="242"/>
      <c r="QC8180" s="242"/>
      <c r="QD8180" s="242"/>
      <c r="QE8180" s="242"/>
      <c r="QF8180" s="242"/>
      <c r="QG8180" s="242"/>
      <c r="QH8180" s="242"/>
      <c r="QI8180" s="242"/>
      <c r="QJ8180" s="242"/>
      <c r="QK8180" s="242"/>
    </row>
    <row r="8181" spans="439:453">
      <c r="PW8181" s="242"/>
      <c r="PX8181" s="242"/>
      <c r="PY8181" s="242"/>
      <c r="PZ8181" s="242"/>
      <c r="QA8181" s="242"/>
      <c r="QB8181" s="242"/>
      <c r="QC8181" s="242"/>
      <c r="QD8181" s="242"/>
      <c r="QE8181" s="242"/>
      <c r="QF8181" s="242"/>
      <c r="QG8181" s="242"/>
      <c r="QH8181" s="242"/>
      <c r="QI8181" s="242"/>
      <c r="QJ8181" s="242"/>
      <c r="QK8181" s="242"/>
    </row>
    <row r="8182" spans="439:453">
      <c r="PW8182" s="242"/>
      <c r="PX8182" s="242"/>
      <c r="PY8182" s="242"/>
      <c r="PZ8182" s="242"/>
      <c r="QA8182" s="242"/>
      <c r="QB8182" s="242"/>
      <c r="QC8182" s="242"/>
      <c r="QD8182" s="242"/>
      <c r="QE8182" s="242"/>
      <c r="QF8182" s="242"/>
      <c r="QG8182" s="242"/>
      <c r="QH8182" s="242"/>
      <c r="QI8182" s="242"/>
      <c r="QJ8182" s="242"/>
      <c r="QK8182" s="242"/>
    </row>
    <row r="8183" spans="439:453">
      <c r="PW8183" s="242"/>
      <c r="PX8183" s="242"/>
      <c r="PY8183" s="242"/>
      <c r="PZ8183" s="242"/>
      <c r="QA8183" s="242"/>
      <c r="QB8183" s="242"/>
      <c r="QC8183" s="242"/>
      <c r="QD8183" s="242"/>
      <c r="QE8183" s="242"/>
      <c r="QF8183" s="242"/>
      <c r="QG8183" s="242"/>
      <c r="QH8183" s="242"/>
      <c r="QI8183" s="242"/>
      <c r="QJ8183" s="242"/>
      <c r="QK8183" s="242"/>
    </row>
    <row r="8184" spans="439:453">
      <c r="PW8184" s="242"/>
      <c r="PX8184" s="242"/>
      <c r="PY8184" s="242"/>
      <c r="PZ8184" s="242"/>
      <c r="QA8184" s="242"/>
      <c r="QB8184" s="242"/>
      <c r="QC8184" s="242"/>
      <c r="QD8184" s="242"/>
      <c r="QE8184" s="242"/>
      <c r="QF8184" s="242"/>
      <c r="QG8184" s="242"/>
      <c r="QH8184" s="242"/>
      <c r="QI8184" s="242"/>
      <c r="QJ8184" s="242"/>
      <c r="QK8184" s="242"/>
    </row>
    <row r="8185" spans="439:453">
      <c r="PW8185" s="242"/>
      <c r="PX8185" s="242"/>
      <c r="PY8185" s="242"/>
      <c r="PZ8185" s="242"/>
      <c r="QA8185" s="242"/>
      <c r="QB8185" s="242"/>
      <c r="QC8185" s="242"/>
      <c r="QD8185" s="242"/>
      <c r="QE8185" s="242"/>
      <c r="QF8185" s="242"/>
      <c r="QG8185" s="242"/>
      <c r="QH8185" s="242"/>
      <c r="QI8185" s="242"/>
      <c r="QJ8185" s="242"/>
      <c r="QK8185" s="242"/>
    </row>
    <row r="8186" spans="439:453">
      <c r="PW8186" s="242"/>
      <c r="PX8186" s="242"/>
      <c r="PY8186" s="242"/>
      <c r="PZ8186" s="242"/>
      <c r="QA8186" s="242"/>
      <c r="QB8186" s="242"/>
      <c r="QC8186" s="242"/>
      <c r="QD8186" s="242"/>
      <c r="QE8186" s="242"/>
      <c r="QF8186" s="242"/>
      <c r="QG8186" s="242"/>
      <c r="QH8186" s="242"/>
      <c r="QI8186" s="242"/>
      <c r="QJ8186" s="242"/>
      <c r="QK8186" s="242"/>
    </row>
    <row r="8187" spans="439:453">
      <c r="PW8187" s="242"/>
      <c r="PX8187" s="242"/>
      <c r="PY8187" s="242"/>
      <c r="PZ8187" s="242"/>
      <c r="QA8187" s="242"/>
      <c r="QB8187" s="242"/>
      <c r="QC8187" s="242"/>
      <c r="QD8187" s="242"/>
      <c r="QE8187" s="242"/>
      <c r="QF8187" s="242"/>
      <c r="QG8187" s="242"/>
      <c r="QH8187" s="242"/>
      <c r="QI8187" s="242"/>
      <c r="QJ8187" s="242"/>
      <c r="QK8187" s="242"/>
    </row>
    <row r="8188" spans="439:453">
      <c r="PW8188" s="242"/>
      <c r="PX8188" s="242"/>
      <c r="PY8188" s="242"/>
      <c r="PZ8188" s="242"/>
      <c r="QA8188" s="242"/>
      <c r="QB8188" s="242"/>
      <c r="QC8188" s="242"/>
      <c r="QD8188" s="242"/>
      <c r="QE8188" s="242"/>
      <c r="QF8188" s="242"/>
      <c r="QG8188" s="242"/>
      <c r="QH8188" s="242"/>
      <c r="QI8188" s="242"/>
      <c r="QJ8188" s="242"/>
      <c r="QK8188" s="242"/>
    </row>
    <row r="8189" spans="439:453">
      <c r="PW8189" s="242"/>
      <c r="PX8189" s="242"/>
      <c r="PY8189" s="242"/>
      <c r="PZ8189" s="242"/>
      <c r="QA8189" s="242"/>
      <c r="QB8189" s="242"/>
      <c r="QC8189" s="242"/>
      <c r="QD8189" s="242"/>
      <c r="QE8189" s="242"/>
      <c r="QF8189" s="242"/>
      <c r="QG8189" s="242"/>
      <c r="QH8189" s="242"/>
      <c r="QI8189" s="242"/>
      <c r="QJ8189" s="242"/>
      <c r="QK8189" s="242"/>
    </row>
    <row r="8190" spans="439:453">
      <c r="PW8190" s="242"/>
      <c r="PX8190" s="242"/>
      <c r="PY8190" s="242"/>
      <c r="PZ8190" s="242"/>
      <c r="QA8190" s="242"/>
      <c r="QB8190" s="242"/>
      <c r="QC8190" s="242"/>
      <c r="QD8190" s="242"/>
      <c r="QE8190" s="242"/>
      <c r="QF8190" s="242"/>
      <c r="QG8190" s="242"/>
      <c r="QH8190" s="242"/>
      <c r="QI8190" s="242"/>
      <c r="QJ8190" s="242"/>
      <c r="QK8190" s="242"/>
    </row>
    <row r="8191" spans="439:453">
      <c r="PW8191" s="242"/>
      <c r="PX8191" s="242"/>
      <c r="PY8191" s="242"/>
      <c r="PZ8191" s="242"/>
      <c r="QA8191" s="242"/>
      <c r="QB8191" s="242"/>
      <c r="QC8191" s="242"/>
      <c r="QD8191" s="242"/>
      <c r="QE8191" s="242"/>
      <c r="QF8191" s="242"/>
      <c r="QG8191" s="242"/>
      <c r="QH8191" s="242"/>
      <c r="QI8191" s="242"/>
      <c r="QJ8191" s="242"/>
      <c r="QK8191" s="242"/>
    </row>
    <row r="8192" spans="439:453">
      <c r="PW8192" s="242"/>
      <c r="PX8192" s="242"/>
      <c r="PY8192" s="242"/>
      <c r="PZ8192" s="242"/>
      <c r="QA8192" s="242"/>
      <c r="QB8192" s="242"/>
      <c r="QC8192" s="242"/>
      <c r="QD8192" s="242"/>
      <c r="QE8192" s="242"/>
      <c r="QF8192" s="242"/>
      <c r="QG8192" s="242"/>
      <c r="QH8192" s="242"/>
      <c r="QI8192" s="242"/>
      <c r="QJ8192" s="242"/>
      <c r="QK8192" s="242"/>
    </row>
    <row r="8193" spans="439:453">
      <c r="PW8193" s="242"/>
      <c r="PX8193" s="242"/>
      <c r="PY8193" s="242"/>
      <c r="PZ8193" s="242"/>
      <c r="QA8193" s="242"/>
      <c r="QB8193" s="242"/>
      <c r="QC8193" s="242"/>
      <c r="QD8193" s="242"/>
      <c r="QE8193" s="242"/>
      <c r="QF8193" s="242"/>
      <c r="QG8193" s="242"/>
      <c r="QH8193" s="242"/>
      <c r="QI8193" s="242"/>
      <c r="QJ8193" s="242"/>
      <c r="QK8193" s="242"/>
    </row>
    <row r="8194" spans="439:453">
      <c r="PW8194" s="242"/>
      <c r="PX8194" s="242"/>
      <c r="PY8194" s="242"/>
      <c r="PZ8194" s="242"/>
      <c r="QA8194" s="242"/>
      <c r="QB8194" s="242"/>
      <c r="QC8194" s="242"/>
      <c r="QD8194" s="242"/>
      <c r="QE8194" s="242"/>
      <c r="QF8194" s="242"/>
      <c r="QG8194" s="242"/>
      <c r="QH8194" s="242"/>
      <c r="QI8194" s="242"/>
      <c r="QJ8194" s="242"/>
      <c r="QK8194" s="242"/>
    </row>
    <row r="8195" spans="439:453">
      <c r="PW8195" s="242"/>
      <c r="PX8195" s="242"/>
      <c r="PY8195" s="242"/>
      <c r="PZ8195" s="242"/>
      <c r="QA8195" s="242"/>
      <c r="QB8195" s="242"/>
      <c r="QC8195" s="242"/>
      <c r="QD8195" s="242"/>
      <c r="QE8195" s="242"/>
      <c r="QF8195" s="242"/>
      <c r="QG8195" s="242"/>
      <c r="QH8195" s="242"/>
      <c r="QI8195" s="242"/>
      <c r="QJ8195" s="242"/>
      <c r="QK8195" s="242"/>
    </row>
    <row r="8196" spans="439:453">
      <c r="PW8196" s="242"/>
      <c r="PX8196" s="242"/>
      <c r="PY8196" s="242"/>
      <c r="PZ8196" s="242"/>
      <c r="QA8196" s="242"/>
      <c r="QB8196" s="242"/>
      <c r="QC8196" s="242"/>
      <c r="QD8196" s="242"/>
      <c r="QE8196" s="242"/>
      <c r="QF8196" s="242"/>
      <c r="QG8196" s="242"/>
      <c r="QH8196" s="242"/>
      <c r="QI8196" s="242"/>
      <c r="QJ8196" s="242"/>
      <c r="QK8196" s="242"/>
    </row>
    <row r="8197" spans="439:453">
      <c r="PW8197" s="242"/>
      <c r="PX8197" s="242"/>
      <c r="PY8197" s="242"/>
      <c r="PZ8197" s="242"/>
      <c r="QA8197" s="242"/>
      <c r="QB8197" s="242"/>
      <c r="QC8197" s="242"/>
      <c r="QD8197" s="242"/>
      <c r="QE8197" s="242"/>
      <c r="QF8197" s="242"/>
      <c r="QG8197" s="242"/>
      <c r="QH8197" s="242"/>
      <c r="QI8197" s="242"/>
      <c r="QJ8197" s="242"/>
      <c r="QK8197" s="242"/>
    </row>
    <row r="8198" spans="439:453">
      <c r="PW8198" s="242"/>
      <c r="PX8198" s="242"/>
      <c r="PY8198" s="242"/>
      <c r="PZ8198" s="242"/>
      <c r="QA8198" s="242"/>
      <c r="QB8198" s="242"/>
      <c r="QC8198" s="242"/>
      <c r="QD8198" s="242"/>
      <c r="QE8198" s="242"/>
      <c r="QF8198" s="242"/>
      <c r="QG8198" s="242"/>
      <c r="QH8198" s="242"/>
      <c r="QI8198" s="242"/>
      <c r="QJ8198" s="242"/>
      <c r="QK8198" s="242"/>
    </row>
    <row r="8199" spans="439:453">
      <c r="PW8199" s="242"/>
      <c r="PX8199" s="242"/>
      <c r="PY8199" s="242"/>
      <c r="PZ8199" s="242"/>
      <c r="QA8199" s="242"/>
      <c r="QB8199" s="242"/>
      <c r="QC8199" s="242"/>
      <c r="QD8199" s="242"/>
      <c r="QE8199" s="242"/>
      <c r="QF8199" s="242"/>
      <c r="QG8199" s="242"/>
      <c r="QH8199" s="242"/>
      <c r="QI8199" s="242"/>
      <c r="QJ8199" s="242"/>
      <c r="QK8199" s="242"/>
    </row>
    <row r="8200" spans="439:453">
      <c r="PW8200" s="242"/>
      <c r="PX8200" s="242"/>
      <c r="PY8200" s="242"/>
      <c r="PZ8200" s="242"/>
      <c r="QA8200" s="242"/>
      <c r="QB8200" s="242"/>
      <c r="QC8200" s="242"/>
      <c r="QD8200" s="242"/>
      <c r="QE8200" s="242"/>
      <c r="QF8200" s="242"/>
      <c r="QG8200" s="242"/>
      <c r="QH8200" s="242"/>
      <c r="QI8200" s="242"/>
      <c r="QJ8200" s="242"/>
      <c r="QK8200" s="242"/>
    </row>
    <row r="8201" spans="439:453">
      <c r="PW8201" s="242"/>
      <c r="PX8201" s="242"/>
      <c r="PY8201" s="242"/>
      <c r="PZ8201" s="242"/>
      <c r="QA8201" s="242"/>
      <c r="QB8201" s="242"/>
      <c r="QC8201" s="242"/>
      <c r="QD8201" s="242"/>
      <c r="QE8201" s="242"/>
      <c r="QF8201" s="242"/>
      <c r="QG8201" s="242"/>
      <c r="QH8201" s="242"/>
      <c r="QI8201" s="242"/>
      <c r="QJ8201" s="242"/>
      <c r="QK8201" s="242"/>
    </row>
    <row r="8202" spans="439:453">
      <c r="PW8202" s="242"/>
      <c r="PX8202" s="242"/>
      <c r="PY8202" s="242"/>
      <c r="PZ8202" s="242"/>
      <c r="QA8202" s="242"/>
      <c r="QB8202" s="242"/>
      <c r="QC8202" s="242"/>
      <c r="QD8202" s="242"/>
      <c r="QE8202" s="242"/>
      <c r="QF8202" s="242"/>
      <c r="QG8202" s="242"/>
      <c r="QH8202" s="242"/>
      <c r="QI8202" s="242"/>
      <c r="QJ8202" s="242"/>
      <c r="QK8202" s="242"/>
    </row>
    <row r="8203" spans="439:453">
      <c r="PW8203" s="242"/>
      <c r="PX8203" s="242"/>
      <c r="PY8203" s="242"/>
      <c r="PZ8203" s="242"/>
      <c r="QA8203" s="242"/>
      <c r="QB8203" s="242"/>
      <c r="QC8203" s="242"/>
      <c r="QD8203" s="242"/>
      <c r="QE8203" s="242"/>
      <c r="QF8203" s="242"/>
      <c r="QG8203" s="242"/>
      <c r="QH8203" s="242"/>
      <c r="QI8203" s="242"/>
      <c r="QJ8203" s="242"/>
      <c r="QK8203" s="242"/>
    </row>
    <row r="8204" spans="439:453">
      <c r="PW8204" s="242"/>
      <c r="PX8204" s="242"/>
      <c r="PY8204" s="242"/>
      <c r="PZ8204" s="242"/>
      <c r="QA8204" s="242"/>
      <c r="QB8204" s="242"/>
      <c r="QC8204" s="242"/>
      <c r="QD8204" s="242"/>
      <c r="QE8204" s="242"/>
      <c r="QF8204" s="242"/>
      <c r="QG8204" s="242"/>
      <c r="QH8204" s="242"/>
      <c r="QI8204" s="242"/>
      <c r="QJ8204" s="242"/>
      <c r="QK8204" s="242"/>
    </row>
    <row r="8205" spans="439:453">
      <c r="PW8205" s="242"/>
      <c r="PX8205" s="242"/>
      <c r="PY8205" s="242"/>
      <c r="PZ8205" s="242"/>
      <c r="QA8205" s="242"/>
      <c r="QB8205" s="242"/>
      <c r="QC8205" s="242"/>
      <c r="QD8205" s="242"/>
      <c r="QE8205" s="242"/>
      <c r="QF8205" s="242"/>
      <c r="QG8205" s="242"/>
      <c r="QH8205" s="242"/>
      <c r="QI8205" s="242"/>
      <c r="QJ8205" s="242"/>
      <c r="QK8205" s="242"/>
    </row>
    <row r="8206" spans="439:453">
      <c r="PW8206" s="242"/>
      <c r="PX8206" s="242"/>
      <c r="PY8206" s="242"/>
      <c r="PZ8206" s="242"/>
      <c r="QA8206" s="242"/>
      <c r="QB8206" s="242"/>
      <c r="QC8206" s="242"/>
      <c r="QD8206" s="242"/>
      <c r="QE8206" s="242"/>
      <c r="QF8206" s="242"/>
      <c r="QG8206" s="242"/>
      <c r="QH8206" s="242"/>
      <c r="QI8206" s="242"/>
      <c r="QJ8206" s="242"/>
      <c r="QK8206" s="242"/>
    </row>
    <row r="8207" spans="439:453">
      <c r="PW8207" s="242"/>
      <c r="PX8207" s="242"/>
      <c r="PY8207" s="242"/>
      <c r="PZ8207" s="242"/>
      <c r="QA8207" s="242"/>
      <c r="QB8207" s="242"/>
      <c r="QC8207" s="242"/>
      <c r="QD8207" s="242"/>
      <c r="QE8207" s="242"/>
      <c r="QF8207" s="242"/>
      <c r="QG8207" s="242"/>
      <c r="QH8207" s="242"/>
      <c r="QI8207" s="242"/>
      <c r="QJ8207" s="242"/>
      <c r="QK8207" s="242"/>
    </row>
    <row r="8208" spans="439:453">
      <c r="PW8208" s="242"/>
      <c r="PX8208" s="242"/>
      <c r="PY8208" s="242"/>
      <c r="PZ8208" s="242"/>
      <c r="QA8208" s="242"/>
      <c r="QB8208" s="242"/>
      <c r="QC8208" s="242"/>
      <c r="QD8208" s="242"/>
      <c r="QE8208" s="242"/>
      <c r="QF8208" s="242"/>
      <c r="QG8208" s="242"/>
      <c r="QH8208" s="242"/>
      <c r="QI8208" s="242"/>
      <c r="QJ8208" s="242"/>
      <c r="QK8208" s="242"/>
    </row>
    <row r="8209" spans="439:453">
      <c r="PW8209" s="242"/>
      <c r="PX8209" s="242"/>
      <c r="PY8209" s="242"/>
      <c r="PZ8209" s="242"/>
      <c r="QA8209" s="242"/>
      <c r="QB8209" s="242"/>
      <c r="QC8209" s="242"/>
      <c r="QD8209" s="242"/>
      <c r="QE8209" s="242"/>
      <c r="QF8209" s="242"/>
      <c r="QG8209" s="242"/>
      <c r="QH8209" s="242"/>
      <c r="QI8209" s="242"/>
      <c r="QJ8209" s="242"/>
      <c r="QK8209" s="242"/>
    </row>
    <row r="8210" spans="439:453">
      <c r="PW8210" s="242"/>
      <c r="PX8210" s="242"/>
      <c r="PY8210" s="242"/>
      <c r="PZ8210" s="242"/>
      <c r="QA8210" s="242"/>
      <c r="QB8210" s="242"/>
      <c r="QC8210" s="242"/>
      <c r="QD8210" s="242"/>
      <c r="QE8210" s="242"/>
      <c r="QF8210" s="242"/>
      <c r="QG8210" s="242"/>
      <c r="QH8210" s="242"/>
      <c r="QI8210" s="242"/>
      <c r="QJ8210" s="242"/>
      <c r="QK8210" s="242"/>
    </row>
    <row r="8211" spans="439:453">
      <c r="PW8211" s="242"/>
      <c r="PX8211" s="242"/>
      <c r="PY8211" s="242"/>
      <c r="PZ8211" s="242"/>
      <c r="QA8211" s="242"/>
      <c r="QB8211" s="242"/>
      <c r="QC8211" s="242"/>
      <c r="QD8211" s="242"/>
      <c r="QE8211" s="242"/>
      <c r="QF8211" s="242"/>
      <c r="QG8211" s="242"/>
      <c r="QH8211" s="242"/>
      <c r="QI8211" s="242"/>
      <c r="QJ8211" s="242"/>
      <c r="QK8211" s="242"/>
    </row>
    <row r="8212" spans="439:453">
      <c r="PW8212" s="242"/>
      <c r="PX8212" s="242"/>
      <c r="PY8212" s="242"/>
      <c r="PZ8212" s="242"/>
      <c r="QA8212" s="242"/>
      <c r="QB8212" s="242"/>
      <c r="QC8212" s="242"/>
      <c r="QD8212" s="242"/>
      <c r="QE8212" s="242"/>
      <c r="QF8212" s="242"/>
      <c r="QG8212" s="242"/>
      <c r="QH8212" s="242"/>
      <c r="QI8212" s="242"/>
      <c r="QJ8212" s="242"/>
      <c r="QK8212" s="242"/>
    </row>
    <row r="8213" spans="439:453">
      <c r="PW8213" s="242"/>
      <c r="PX8213" s="242"/>
      <c r="PY8213" s="242"/>
      <c r="PZ8213" s="242"/>
      <c r="QA8213" s="242"/>
      <c r="QB8213" s="242"/>
      <c r="QC8213" s="242"/>
      <c r="QD8213" s="242"/>
      <c r="QE8213" s="242"/>
      <c r="QF8213" s="242"/>
      <c r="QG8213" s="242"/>
      <c r="QH8213" s="242"/>
      <c r="QI8213" s="242"/>
      <c r="QJ8213" s="242"/>
      <c r="QK8213" s="242"/>
    </row>
    <row r="8214" spans="439:453">
      <c r="PW8214" s="242"/>
      <c r="PX8214" s="242"/>
      <c r="PY8214" s="242"/>
      <c r="PZ8214" s="242"/>
      <c r="QA8214" s="242"/>
      <c r="QB8214" s="242"/>
      <c r="QC8214" s="242"/>
      <c r="QD8214" s="242"/>
      <c r="QE8214" s="242"/>
      <c r="QF8214" s="242"/>
      <c r="QG8214" s="242"/>
      <c r="QH8214" s="242"/>
      <c r="QI8214" s="242"/>
      <c r="QJ8214" s="242"/>
      <c r="QK8214" s="242"/>
    </row>
    <row r="8215" spans="439:453">
      <c r="PW8215" s="242"/>
      <c r="PX8215" s="242"/>
      <c r="PY8215" s="242"/>
      <c r="PZ8215" s="242"/>
      <c r="QA8215" s="242"/>
      <c r="QB8215" s="242"/>
      <c r="QC8215" s="242"/>
      <c r="QD8215" s="242"/>
      <c r="QE8215" s="242"/>
      <c r="QF8215" s="242"/>
      <c r="QG8215" s="242"/>
      <c r="QH8215" s="242"/>
      <c r="QI8215" s="242"/>
      <c r="QJ8215" s="242"/>
      <c r="QK8215" s="242"/>
    </row>
    <row r="8216" spans="439:453">
      <c r="PW8216" s="242"/>
      <c r="PX8216" s="242"/>
      <c r="PY8216" s="242"/>
      <c r="PZ8216" s="242"/>
      <c r="QA8216" s="242"/>
      <c r="QB8216" s="242"/>
      <c r="QC8216" s="242"/>
      <c r="QD8216" s="242"/>
      <c r="QE8216" s="242"/>
      <c r="QF8216" s="242"/>
      <c r="QG8216" s="242"/>
      <c r="QH8216" s="242"/>
      <c r="QI8216" s="242"/>
      <c r="QJ8216" s="242"/>
      <c r="QK8216" s="242"/>
    </row>
    <row r="8217" spans="439:453">
      <c r="PW8217" s="242"/>
      <c r="PX8217" s="242"/>
      <c r="PY8217" s="242"/>
      <c r="PZ8217" s="242"/>
      <c r="QA8217" s="242"/>
      <c r="QB8217" s="242"/>
      <c r="QC8217" s="242"/>
      <c r="QD8217" s="242"/>
      <c r="QE8217" s="242"/>
      <c r="QF8217" s="242"/>
      <c r="QG8217" s="242"/>
      <c r="QH8217" s="242"/>
      <c r="QI8217" s="242"/>
      <c r="QJ8217" s="242"/>
      <c r="QK8217" s="242"/>
    </row>
    <row r="8218" spans="439:453">
      <c r="PW8218" s="242"/>
      <c r="PX8218" s="242"/>
      <c r="PY8218" s="242"/>
      <c r="PZ8218" s="242"/>
      <c r="QA8218" s="242"/>
      <c r="QB8218" s="242"/>
      <c r="QC8218" s="242"/>
      <c r="QD8218" s="242"/>
      <c r="QE8218" s="242"/>
      <c r="QF8218" s="242"/>
      <c r="QG8218" s="242"/>
      <c r="QH8218" s="242"/>
      <c r="QI8218" s="242"/>
      <c r="QJ8218" s="242"/>
      <c r="QK8218" s="242"/>
    </row>
    <row r="8219" spans="439:453">
      <c r="PW8219" s="242"/>
      <c r="PX8219" s="242"/>
      <c r="PY8219" s="242"/>
      <c r="PZ8219" s="242"/>
      <c r="QA8219" s="242"/>
      <c r="QB8219" s="242"/>
      <c r="QC8219" s="242"/>
      <c r="QD8219" s="242"/>
      <c r="QE8219" s="242"/>
      <c r="QF8219" s="242"/>
      <c r="QG8219" s="242"/>
      <c r="QH8219" s="242"/>
      <c r="QI8219" s="242"/>
      <c r="QJ8219" s="242"/>
      <c r="QK8219" s="242"/>
    </row>
    <row r="8220" spans="439:453">
      <c r="PW8220" s="242"/>
      <c r="PX8220" s="242"/>
      <c r="PY8220" s="242"/>
      <c r="PZ8220" s="242"/>
      <c r="QA8220" s="242"/>
      <c r="QB8220" s="242"/>
      <c r="QC8220" s="242"/>
      <c r="QD8220" s="242"/>
      <c r="QE8220" s="242"/>
      <c r="QF8220" s="242"/>
      <c r="QG8220" s="242"/>
      <c r="QH8220" s="242"/>
      <c r="QI8220" s="242"/>
      <c r="QJ8220" s="242"/>
      <c r="QK8220" s="242"/>
    </row>
    <row r="8221" spans="439:453">
      <c r="PW8221" s="242"/>
      <c r="PX8221" s="242"/>
      <c r="PY8221" s="242"/>
      <c r="PZ8221" s="242"/>
      <c r="QA8221" s="242"/>
      <c r="QB8221" s="242"/>
      <c r="QC8221" s="242"/>
      <c r="QD8221" s="242"/>
      <c r="QE8221" s="242"/>
      <c r="QF8221" s="242"/>
      <c r="QG8221" s="242"/>
      <c r="QH8221" s="242"/>
      <c r="QI8221" s="242"/>
      <c r="QJ8221" s="242"/>
      <c r="QK8221" s="242"/>
    </row>
    <row r="8222" spans="439:453">
      <c r="PW8222" s="242"/>
      <c r="PX8222" s="242"/>
      <c r="PY8222" s="242"/>
      <c r="PZ8222" s="242"/>
      <c r="QA8222" s="242"/>
      <c r="QB8222" s="242"/>
      <c r="QC8222" s="242"/>
      <c r="QD8222" s="242"/>
      <c r="QE8222" s="242"/>
      <c r="QF8222" s="242"/>
      <c r="QG8222" s="242"/>
      <c r="QH8222" s="242"/>
      <c r="QI8222" s="242"/>
      <c r="QJ8222" s="242"/>
      <c r="QK8222" s="242"/>
    </row>
    <row r="8223" spans="439:453">
      <c r="PW8223" s="242"/>
      <c r="PX8223" s="242"/>
      <c r="PY8223" s="242"/>
      <c r="PZ8223" s="242"/>
      <c r="QA8223" s="242"/>
      <c r="QB8223" s="242"/>
      <c r="QC8223" s="242"/>
      <c r="QD8223" s="242"/>
      <c r="QE8223" s="242"/>
      <c r="QF8223" s="242"/>
      <c r="QG8223" s="242"/>
      <c r="QH8223" s="242"/>
      <c r="QI8223" s="242"/>
      <c r="QJ8223" s="242"/>
      <c r="QK8223" s="242"/>
    </row>
    <row r="8224" spans="439:453">
      <c r="PW8224" s="242"/>
      <c r="PX8224" s="242"/>
      <c r="PY8224" s="242"/>
      <c r="PZ8224" s="242"/>
      <c r="QA8224" s="242"/>
      <c r="QB8224" s="242"/>
      <c r="QC8224" s="242"/>
      <c r="QD8224" s="242"/>
      <c r="QE8224" s="242"/>
      <c r="QF8224" s="242"/>
      <c r="QG8224" s="242"/>
      <c r="QH8224" s="242"/>
      <c r="QI8224" s="242"/>
      <c r="QJ8224" s="242"/>
      <c r="QK8224" s="242"/>
    </row>
    <row r="8225" spans="439:453">
      <c r="PW8225" s="242"/>
      <c r="PX8225" s="242"/>
      <c r="PY8225" s="242"/>
      <c r="PZ8225" s="242"/>
      <c r="QA8225" s="242"/>
      <c r="QB8225" s="242"/>
      <c r="QC8225" s="242"/>
      <c r="QD8225" s="242"/>
      <c r="QE8225" s="242"/>
      <c r="QF8225" s="242"/>
      <c r="QG8225" s="242"/>
      <c r="QH8225" s="242"/>
      <c r="QI8225" s="242"/>
      <c r="QJ8225" s="242"/>
      <c r="QK8225" s="242"/>
    </row>
    <row r="8226" spans="439:453">
      <c r="PW8226" s="242"/>
      <c r="PX8226" s="242"/>
      <c r="PY8226" s="242"/>
      <c r="PZ8226" s="242"/>
      <c r="QA8226" s="242"/>
      <c r="QB8226" s="242"/>
      <c r="QC8226" s="242"/>
      <c r="QD8226" s="242"/>
      <c r="QE8226" s="242"/>
      <c r="QF8226" s="242"/>
      <c r="QG8226" s="242"/>
      <c r="QH8226" s="242"/>
      <c r="QI8226" s="242"/>
      <c r="QJ8226" s="242"/>
      <c r="QK8226" s="242"/>
    </row>
    <row r="8227" spans="439:453">
      <c r="PW8227" s="242"/>
      <c r="PX8227" s="242"/>
      <c r="PY8227" s="242"/>
      <c r="PZ8227" s="242"/>
      <c r="QA8227" s="242"/>
      <c r="QB8227" s="242"/>
      <c r="QC8227" s="242"/>
      <c r="QD8227" s="242"/>
      <c r="QE8227" s="242"/>
      <c r="QF8227" s="242"/>
      <c r="QG8227" s="242"/>
      <c r="QH8227" s="242"/>
      <c r="QI8227" s="242"/>
      <c r="QJ8227" s="242"/>
      <c r="QK8227" s="242"/>
    </row>
    <row r="8228" spans="439:453">
      <c r="PW8228" s="242"/>
      <c r="PX8228" s="242"/>
      <c r="PY8228" s="242"/>
      <c r="PZ8228" s="242"/>
      <c r="QA8228" s="242"/>
      <c r="QB8228" s="242"/>
      <c r="QC8228" s="242"/>
      <c r="QD8228" s="242"/>
      <c r="QE8228" s="242"/>
      <c r="QF8228" s="242"/>
      <c r="QG8228" s="242"/>
      <c r="QH8228" s="242"/>
      <c r="QI8228" s="242"/>
      <c r="QJ8228" s="242"/>
      <c r="QK8228" s="242"/>
    </row>
    <row r="8229" spans="439:453">
      <c r="PW8229" s="242"/>
      <c r="PX8229" s="242"/>
      <c r="PY8229" s="242"/>
      <c r="PZ8229" s="242"/>
      <c r="QA8229" s="242"/>
      <c r="QB8229" s="242"/>
      <c r="QC8229" s="242"/>
      <c r="QD8229" s="242"/>
      <c r="QE8229" s="242"/>
      <c r="QF8229" s="242"/>
      <c r="QG8229" s="242"/>
      <c r="QH8229" s="242"/>
      <c r="QI8229" s="242"/>
      <c r="QJ8229" s="242"/>
      <c r="QK8229" s="242"/>
    </row>
    <row r="8230" spans="439:453">
      <c r="PW8230" s="242"/>
      <c r="PX8230" s="242"/>
      <c r="PY8230" s="242"/>
      <c r="PZ8230" s="242"/>
      <c r="QA8230" s="242"/>
      <c r="QB8230" s="242"/>
      <c r="QC8230" s="242"/>
      <c r="QD8230" s="242"/>
      <c r="QE8230" s="242"/>
      <c r="QF8230" s="242"/>
      <c r="QG8230" s="242"/>
      <c r="QH8230" s="242"/>
      <c r="QI8230" s="242"/>
      <c r="QJ8230" s="242"/>
      <c r="QK8230" s="242"/>
    </row>
    <row r="8231" spans="439:453">
      <c r="PW8231" s="242"/>
      <c r="PX8231" s="242"/>
      <c r="PY8231" s="242"/>
      <c r="PZ8231" s="242"/>
      <c r="QA8231" s="242"/>
      <c r="QB8231" s="242"/>
      <c r="QC8231" s="242"/>
      <c r="QD8231" s="242"/>
      <c r="QE8231" s="242"/>
      <c r="QF8231" s="242"/>
      <c r="QG8231" s="242"/>
      <c r="QH8231" s="242"/>
      <c r="QI8231" s="242"/>
      <c r="QJ8231" s="242"/>
      <c r="QK8231" s="242"/>
    </row>
    <row r="8232" spans="439:453">
      <c r="PW8232" s="242"/>
      <c r="PX8232" s="242"/>
      <c r="PY8232" s="242"/>
      <c r="PZ8232" s="242"/>
      <c r="QA8232" s="242"/>
      <c r="QB8232" s="242"/>
      <c r="QC8232" s="242"/>
      <c r="QD8232" s="242"/>
      <c r="QE8232" s="242"/>
      <c r="QF8232" s="242"/>
      <c r="QG8232" s="242"/>
      <c r="QH8232" s="242"/>
      <c r="QI8232" s="242"/>
      <c r="QJ8232" s="242"/>
      <c r="QK8232" s="242"/>
    </row>
    <row r="8233" spans="439:453">
      <c r="PW8233" s="242"/>
      <c r="PX8233" s="242"/>
      <c r="PY8233" s="242"/>
      <c r="PZ8233" s="242"/>
      <c r="QA8233" s="242"/>
      <c r="QB8233" s="242"/>
      <c r="QC8233" s="242"/>
      <c r="QD8233" s="242"/>
      <c r="QE8233" s="242"/>
      <c r="QF8233" s="242"/>
      <c r="QG8233" s="242"/>
      <c r="QH8233" s="242"/>
      <c r="QI8233" s="242"/>
      <c r="QJ8233" s="242"/>
      <c r="QK8233" s="242"/>
    </row>
    <row r="8234" spans="439:453">
      <c r="PW8234" s="242"/>
      <c r="PX8234" s="242"/>
      <c r="PY8234" s="242"/>
      <c r="PZ8234" s="242"/>
      <c r="QA8234" s="242"/>
      <c r="QB8234" s="242"/>
      <c r="QC8234" s="242"/>
      <c r="QD8234" s="242"/>
      <c r="QE8234" s="242"/>
      <c r="QF8234" s="242"/>
      <c r="QG8234" s="242"/>
      <c r="QH8234" s="242"/>
      <c r="QI8234" s="242"/>
      <c r="QJ8234" s="242"/>
      <c r="QK8234" s="242"/>
    </row>
    <row r="8235" spans="439:453">
      <c r="PW8235" s="242"/>
      <c r="PX8235" s="242"/>
      <c r="PY8235" s="242"/>
      <c r="PZ8235" s="242"/>
      <c r="QA8235" s="242"/>
      <c r="QB8235" s="242"/>
      <c r="QC8235" s="242"/>
      <c r="QD8235" s="242"/>
      <c r="QE8235" s="242"/>
      <c r="QF8235" s="242"/>
      <c r="QG8235" s="242"/>
      <c r="QH8235" s="242"/>
      <c r="QI8235" s="242"/>
      <c r="QJ8235" s="242"/>
      <c r="QK8235" s="242"/>
    </row>
    <row r="8236" spans="439:453">
      <c r="PW8236" s="242"/>
      <c r="PX8236" s="242"/>
      <c r="PY8236" s="242"/>
      <c r="PZ8236" s="242"/>
      <c r="QA8236" s="242"/>
      <c r="QB8236" s="242"/>
      <c r="QC8236" s="242"/>
      <c r="QD8236" s="242"/>
      <c r="QE8236" s="242"/>
      <c r="QF8236" s="242"/>
      <c r="QG8236" s="242"/>
      <c r="QH8236" s="242"/>
      <c r="QI8236" s="242"/>
      <c r="QJ8236" s="242"/>
      <c r="QK8236" s="242"/>
    </row>
    <row r="8237" spans="439:453">
      <c r="PW8237" s="242"/>
      <c r="PX8237" s="242"/>
      <c r="PY8237" s="242"/>
      <c r="PZ8237" s="242"/>
      <c r="QA8237" s="242"/>
      <c r="QB8237" s="242"/>
      <c r="QC8237" s="242"/>
      <c r="QD8237" s="242"/>
      <c r="QE8237" s="242"/>
      <c r="QF8237" s="242"/>
      <c r="QG8237" s="242"/>
      <c r="QH8237" s="242"/>
      <c r="QI8237" s="242"/>
      <c r="QJ8237" s="242"/>
      <c r="QK8237" s="242"/>
    </row>
    <row r="8238" spans="439:453">
      <c r="PW8238" s="242"/>
      <c r="PX8238" s="242"/>
      <c r="PY8238" s="242"/>
      <c r="PZ8238" s="242"/>
      <c r="QA8238" s="242"/>
      <c r="QB8238" s="242"/>
      <c r="QC8238" s="242"/>
      <c r="QD8238" s="242"/>
      <c r="QE8238" s="242"/>
      <c r="QF8238" s="242"/>
      <c r="QG8238" s="242"/>
      <c r="QH8238" s="242"/>
      <c r="QI8238" s="242"/>
      <c r="QJ8238" s="242"/>
      <c r="QK8238" s="242"/>
    </row>
    <row r="8239" spans="439:453">
      <c r="PW8239" s="242"/>
      <c r="PX8239" s="242"/>
      <c r="PY8239" s="242"/>
      <c r="PZ8239" s="242"/>
      <c r="QA8239" s="242"/>
      <c r="QB8239" s="242"/>
      <c r="QC8239" s="242"/>
      <c r="QD8239" s="242"/>
      <c r="QE8239" s="242"/>
      <c r="QF8239" s="242"/>
      <c r="QG8239" s="242"/>
      <c r="QH8239" s="242"/>
      <c r="QI8239" s="242"/>
      <c r="QJ8239" s="242"/>
      <c r="QK8239" s="242"/>
    </row>
    <row r="8240" spans="439:453">
      <c r="PW8240" s="242"/>
      <c r="PX8240" s="242"/>
      <c r="PY8240" s="242"/>
      <c r="PZ8240" s="242"/>
      <c r="QA8240" s="242"/>
      <c r="QB8240" s="242"/>
      <c r="QC8240" s="242"/>
      <c r="QD8240" s="242"/>
      <c r="QE8240" s="242"/>
      <c r="QF8240" s="242"/>
      <c r="QG8240" s="242"/>
      <c r="QH8240" s="242"/>
      <c r="QI8240" s="242"/>
      <c r="QJ8240" s="242"/>
      <c r="QK8240" s="242"/>
    </row>
    <row r="8241" spans="439:453">
      <c r="PW8241" s="242"/>
      <c r="PX8241" s="242"/>
      <c r="PY8241" s="242"/>
      <c r="PZ8241" s="242"/>
      <c r="QA8241" s="242"/>
      <c r="QB8241" s="242"/>
      <c r="QC8241" s="242"/>
      <c r="QD8241" s="242"/>
      <c r="QE8241" s="242"/>
      <c r="QF8241" s="242"/>
      <c r="QG8241" s="242"/>
      <c r="QH8241" s="242"/>
      <c r="QI8241" s="242"/>
      <c r="QJ8241" s="242"/>
      <c r="QK8241" s="242"/>
    </row>
    <row r="8242" spans="439:453">
      <c r="PW8242" s="242"/>
      <c r="PX8242" s="242"/>
      <c r="PY8242" s="242"/>
      <c r="PZ8242" s="242"/>
      <c r="QA8242" s="242"/>
      <c r="QB8242" s="242"/>
      <c r="QC8242" s="242"/>
      <c r="QD8242" s="242"/>
      <c r="QE8242" s="242"/>
      <c r="QF8242" s="242"/>
      <c r="QG8242" s="242"/>
      <c r="QH8242" s="242"/>
      <c r="QI8242" s="242"/>
      <c r="QJ8242" s="242"/>
      <c r="QK8242" s="242"/>
    </row>
    <row r="8243" spans="439:453">
      <c r="PW8243" s="242"/>
      <c r="PX8243" s="242"/>
      <c r="PY8243" s="242"/>
      <c r="PZ8243" s="242"/>
      <c r="QA8243" s="242"/>
      <c r="QB8243" s="242"/>
      <c r="QC8243" s="242"/>
      <c r="QD8243" s="242"/>
      <c r="QE8243" s="242"/>
      <c r="QF8243" s="242"/>
      <c r="QG8243" s="242"/>
      <c r="QH8243" s="242"/>
      <c r="QI8243" s="242"/>
      <c r="QJ8243" s="242"/>
      <c r="QK8243" s="242"/>
    </row>
    <row r="8244" spans="439:453">
      <c r="PW8244" s="242"/>
      <c r="PX8244" s="242"/>
      <c r="PY8244" s="242"/>
      <c r="PZ8244" s="242"/>
      <c r="QA8244" s="242"/>
      <c r="QB8244" s="242"/>
      <c r="QC8244" s="242"/>
      <c r="QD8244" s="242"/>
      <c r="QE8244" s="242"/>
      <c r="QF8244" s="242"/>
      <c r="QG8244" s="242"/>
      <c r="QH8244" s="242"/>
      <c r="QI8244" s="242"/>
      <c r="QJ8244" s="242"/>
      <c r="QK8244" s="242"/>
    </row>
    <row r="8245" spans="439:453">
      <c r="PW8245" s="242"/>
      <c r="PX8245" s="242"/>
      <c r="PY8245" s="242"/>
      <c r="PZ8245" s="242"/>
      <c r="QA8245" s="242"/>
      <c r="QB8245" s="242"/>
      <c r="QC8245" s="242"/>
      <c r="QD8245" s="242"/>
      <c r="QE8245" s="242"/>
      <c r="QF8245" s="242"/>
      <c r="QG8245" s="242"/>
      <c r="QH8245" s="242"/>
      <c r="QI8245" s="242"/>
      <c r="QJ8245" s="242"/>
      <c r="QK8245" s="242"/>
    </row>
    <row r="8246" spans="439:453">
      <c r="PW8246" s="242"/>
      <c r="PX8246" s="242"/>
      <c r="PY8246" s="242"/>
      <c r="PZ8246" s="242"/>
      <c r="QA8246" s="242"/>
      <c r="QB8246" s="242"/>
      <c r="QC8246" s="242"/>
      <c r="QD8246" s="242"/>
      <c r="QE8246" s="242"/>
      <c r="QF8246" s="242"/>
      <c r="QG8246" s="242"/>
      <c r="QH8246" s="242"/>
      <c r="QI8246" s="242"/>
      <c r="QJ8246" s="242"/>
      <c r="QK8246" s="242"/>
    </row>
    <row r="8247" spans="439:453">
      <c r="PW8247" s="242"/>
      <c r="PX8247" s="242"/>
      <c r="PY8247" s="242"/>
      <c r="PZ8247" s="242"/>
      <c r="QA8247" s="242"/>
      <c r="QB8247" s="242"/>
      <c r="QC8247" s="242"/>
      <c r="QD8247" s="242"/>
      <c r="QE8247" s="242"/>
      <c r="QF8247" s="242"/>
      <c r="QG8247" s="242"/>
      <c r="QH8247" s="242"/>
      <c r="QI8247" s="242"/>
      <c r="QJ8247" s="242"/>
      <c r="QK8247" s="242"/>
    </row>
    <row r="8248" spans="439:453">
      <c r="PW8248" s="242"/>
      <c r="PX8248" s="242"/>
      <c r="PY8248" s="242"/>
      <c r="PZ8248" s="242"/>
      <c r="QA8248" s="242"/>
      <c r="QB8248" s="242"/>
      <c r="QC8248" s="242"/>
      <c r="QD8248" s="242"/>
      <c r="QE8248" s="242"/>
      <c r="QF8248" s="242"/>
      <c r="QG8248" s="242"/>
      <c r="QH8248" s="242"/>
      <c r="QI8248" s="242"/>
      <c r="QJ8248" s="242"/>
      <c r="QK8248" s="242"/>
    </row>
    <row r="8249" spans="439:453">
      <c r="PW8249" s="242"/>
      <c r="PX8249" s="242"/>
      <c r="PY8249" s="242"/>
      <c r="PZ8249" s="242"/>
      <c r="QA8249" s="242"/>
      <c r="QB8249" s="242"/>
      <c r="QC8249" s="242"/>
      <c r="QD8249" s="242"/>
      <c r="QE8249" s="242"/>
      <c r="QF8249" s="242"/>
      <c r="QG8249" s="242"/>
      <c r="QH8249" s="242"/>
      <c r="QI8249" s="242"/>
      <c r="QJ8249" s="242"/>
      <c r="QK8249" s="242"/>
    </row>
    <row r="8250" spans="439:453">
      <c r="PW8250" s="242"/>
      <c r="PX8250" s="242"/>
      <c r="PY8250" s="242"/>
      <c r="PZ8250" s="242"/>
      <c r="QA8250" s="242"/>
      <c r="QB8250" s="242"/>
      <c r="QC8250" s="242"/>
      <c r="QD8250" s="242"/>
      <c r="QE8250" s="242"/>
      <c r="QF8250" s="242"/>
      <c r="QG8250" s="242"/>
      <c r="QH8250" s="242"/>
      <c r="QI8250" s="242"/>
      <c r="QJ8250" s="242"/>
      <c r="QK8250" s="242"/>
    </row>
    <row r="8251" spans="439:453">
      <c r="PW8251" s="242"/>
      <c r="PX8251" s="242"/>
      <c r="PY8251" s="242"/>
      <c r="PZ8251" s="242"/>
      <c r="QA8251" s="242"/>
      <c r="QB8251" s="242"/>
      <c r="QC8251" s="242"/>
      <c r="QD8251" s="242"/>
      <c r="QE8251" s="242"/>
      <c r="QF8251" s="242"/>
      <c r="QG8251" s="242"/>
      <c r="QH8251" s="242"/>
      <c r="QI8251" s="242"/>
      <c r="QJ8251" s="242"/>
      <c r="QK8251" s="242"/>
    </row>
    <row r="8252" spans="439:453">
      <c r="PW8252" s="242"/>
      <c r="PX8252" s="242"/>
      <c r="PY8252" s="242"/>
      <c r="PZ8252" s="242"/>
      <c r="QA8252" s="242"/>
      <c r="QB8252" s="242"/>
      <c r="QC8252" s="242"/>
      <c r="QD8252" s="242"/>
      <c r="QE8252" s="242"/>
      <c r="QF8252" s="242"/>
      <c r="QG8252" s="242"/>
      <c r="QH8252" s="242"/>
      <c r="QI8252" s="242"/>
      <c r="QJ8252" s="242"/>
      <c r="QK8252" s="242"/>
    </row>
    <row r="8253" spans="439:453">
      <c r="PW8253" s="242"/>
      <c r="PX8253" s="242"/>
      <c r="PY8253" s="242"/>
      <c r="PZ8253" s="242"/>
      <c r="QA8253" s="242"/>
      <c r="QB8253" s="242"/>
      <c r="QC8253" s="242"/>
      <c r="QD8253" s="242"/>
      <c r="QE8253" s="242"/>
      <c r="QF8253" s="242"/>
      <c r="QG8253" s="242"/>
      <c r="QH8253" s="242"/>
      <c r="QI8253" s="242"/>
      <c r="QJ8253" s="242"/>
      <c r="QK8253" s="242"/>
    </row>
    <row r="8254" spans="439:453">
      <c r="PW8254" s="242"/>
      <c r="PX8254" s="242"/>
      <c r="PY8254" s="242"/>
      <c r="PZ8254" s="242"/>
      <c r="QA8254" s="242"/>
      <c r="QB8254" s="242"/>
      <c r="QC8254" s="242"/>
      <c r="QD8254" s="242"/>
      <c r="QE8254" s="242"/>
      <c r="QF8254" s="242"/>
      <c r="QG8254" s="242"/>
      <c r="QH8254" s="242"/>
      <c r="QI8254" s="242"/>
      <c r="QJ8254" s="242"/>
      <c r="QK8254" s="242"/>
    </row>
    <row r="8255" spans="439:453">
      <c r="PW8255" s="242"/>
      <c r="PX8255" s="242"/>
      <c r="PY8255" s="242"/>
      <c r="PZ8255" s="242"/>
      <c r="QA8255" s="242"/>
      <c r="QB8255" s="242"/>
      <c r="QC8255" s="242"/>
      <c r="QD8255" s="242"/>
      <c r="QE8255" s="242"/>
      <c r="QF8255" s="242"/>
      <c r="QG8255" s="242"/>
      <c r="QH8255" s="242"/>
      <c r="QI8255" s="242"/>
      <c r="QJ8255" s="242"/>
      <c r="QK8255" s="242"/>
    </row>
    <row r="8256" spans="439:453">
      <c r="PW8256" s="242"/>
      <c r="PX8256" s="242"/>
      <c r="PY8256" s="242"/>
      <c r="PZ8256" s="242"/>
      <c r="QA8256" s="242"/>
      <c r="QB8256" s="242"/>
      <c r="QC8256" s="242"/>
      <c r="QD8256" s="242"/>
      <c r="QE8256" s="242"/>
      <c r="QF8256" s="242"/>
      <c r="QG8256" s="242"/>
      <c r="QH8256" s="242"/>
      <c r="QI8256" s="242"/>
      <c r="QJ8256" s="242"/>
      <c r="QK8256" s="242"/>
    </row>
    <row r="8257" spans="439:453">
      <c r="PW8257" s="242"/>
      <c r="PX8257" s="242"/>
      <c r="PY8257" s="242"/>
      <c r="PZ8257" s="242"/>
      <c r="QA8257" s="242"/>
      <c r="QB8257" s="242"/>
      <c r="QC8257" s="242"/>
      <c r="QD8257" s="242"/>
      <c r="QE8257" s="242"/>
      <c r="QF8257" s="242"/>
      <c r="QG8257" s="242"/>
      <c r="QH8257" s="242"/>
      <c r="QI8257" s="242"/>
      <c r="QJ8257" s="242"/>
      <c r="QK8257" s="242"/>
    </row>
    <row r="8258" spans="439:453">
      <c r="PW8258" s="242"/>
      <c r="PX8258" s="242"/>
      <c r="PY8258" s="242"/>
      <c r="PZ8258" s="242"/>
      <c r="QA8258" s="242"/>
      <c r="QB8258" s="242"/>
      <c r="QC8258" s="242"/>
      <c r="QD8258" s="242"/>
      <c r="QE8258" s="242"/>
      <c r="QF8258" s="242"/>
      <c r="QG8258" s="242"/>
      <c r="QH8258" s="242"/>
      <c r="QI8258" s="242"/>
      <c r="QJ8258" s="242"/>
      <c r="QK8258" s="242"/>
    </row>
    <row r="8259" spans="439:453">
      <c r="PW8259" s="242"/>
      <c r="PX8259" s="242"/>
      <c r="PY8259" s="242"/>
      <c r="PZ8259" s="242"/>
      <c r="QA8259" s="242"/>
      <c r="QB8259" s="242"/>
      <c r="QC8259" s="242"/>
      <c r="QD8259" s="242"/>
      <c r="QE8259" s="242"/>
      <c r="QF8259" s="242"/>
      <c r="QG8259" s="242"/>
      <c r="QH8259" s="242"/>
      <c r="QI8259" s="242"/>
      <c r="QJ8259" s="242"/>
      <c r="QK8259" s="242"/>
    </row>
    <row r="8260" spans="439:453">
      <c r="PW8260" s="242"/>
      <c r="PX8260" s="242"/>
      <c r="PY8260" s="242"/>
      <c r="PZ8260" s="242"/>
      <c r="QA8260" s="242"/>
      <c r="QB8260" s="242"/>
      <c r="QC8260" s="242"/>
      <c r="QD8260" s="242"/>
      <c r="QE8260" s="242"/>
      <c r="QF8260" s="242"/>
      <c r="QG8260" s="242"/>
      <c r="QH8260" s="242"/>
      <c r="QI8260" s="242"/>
      <c r="QJ8260" s="242"/>
      <c r="QK8260" s="242"/>
    </row>
    <row r="8261" spans="439:453">
      <c r="PW8261" s="242"/>
      <c r="PX8261" s="242"/>
      <c r="PY8261" s="242"/>
      <c r="PZ8261" s="242"/>
      <c r="QA8261" s="242"/>
      <c r="QB8261" s="242"/>
      <c r="QC8261" s="242"/>
      <c r="QD8261" s="242"/>
      <c r="QE8261" s="242"/>
      <c r="QF8261" s="242"/>
      <c r="QG8261" s="242"/>
      <c r="QH8261" s="242"/>
      <c r="QI8261" s="242"/>
      <c r="QJ8261" s="242"/>
      <c r="QK8261" s="242"/>
    </row>
    <row r="8262" spans="439:453">
      <c r="PW8262" s="242"/>
      <c r="PX8262" s="242"/>
      <c r="PY8262" s="242"/>
      <c r="PZ8262" s="242"/>
      <c r="QA8262" s="242"/>
      <c r="QB8262" s="242"/>
      <c r="QC8262" s="242"/>
      <c r="QD8262" s="242"/>
      <c r="QE8262" s="242"/>
      <c r="QF8262" s="242"/>
      <c r="QG8262" s="242"/>
      <c r="QH8262" s="242"/>
      <c r="QI8262" s="242"/>
      <c r="QJ8262" s="242"/>
      <c r="QK8262" s="242"/>
    </row>
    <row r="8263" spans="439:453">
      <c r="PW8263" s="242"/>
      <c r="PX8263" s="242"/>
      <c r="PY8263" s="242"/>
      <c r="PZ8263" s="242"/>
      <c r="QA8263" s="242"/>
      <c r="QB8263" s="242"/>
      <c r="QC8263" s="242"/>
      <c r="QD8263" s="242"/>
      <c r="QE8263" s="242"/>
      <c r="QF8263" s="242"/>
      <c r="QG8263" s="242"/>
      <c r="QH8263" s="242"/>
      <c r="QI8263" s="242"/>
      <c r="QJ8263" s="242"/>
      <c r="QK8263" s="242"/>
    </row>
    <row r="8264" spans="439:453">
      <c r="PW8264" s="242"/>
      <c r="PX8264" s="242"/>
      <c r="PY8264" s="242"/>
      <c r="PZ8264" s="242"/>
      <c r="QA8264" s="242"/>
      <c r="QB8264" s="242"/>
      <c r="QC8264" s="242"/>
      <c r="QD8264" s="242"/>
      <c r="QE8264" s="242"/>
      <c r="QF8264" s="242"/>
      <c r="QG8264" s="242"/>
      <c r="QH8264" s="242"/>
      <c r="QI8264" s="242"/>
      <c r="QJ8264" s="242"/>
      <c r="QK8264" s="242"/>
    </row>
    <row r="8265" spans="439:453">
      <c r="PW8265" s="242"/>
      <c r="PX8265" s="242"/>
      <c r="PY8265" s="242"/>
      <c r="PZ8265" s="242"/>
      <c r="QA8265" s="242"/>
      <c r="QB8265" s="242"/>
      <c r="QC8265" s="242"/>
      <c r="QD8265" s="242"/>
      <c r="QE8265" s="242"/>
      <c r="QF8265" s="242"/>
      <c r="QG8265" s="242"/>
      <c r="QH8265" s="242"/>
      <c r="QI8265" s="242"/>
      <c r="QJ8265" s="242"/>
      <c r="QK8265" s="242"/>
    </row>
    <row r="8266" spans="439:453">
      <c r="PW8266" s="242"/>
      <c r="PX8266" s="242"/>
      <c r="PY8266" s="242"/>
      <c r="PZ8266" s="242"/>
      <c r="QA8266" s="242"/>
      <c r="QB8266" s="242"/>
      <c r="QC8266" s="242"/>
      <c r="QD8266" s="242"/>
      <c r="QE8266" s="242"/>
      <c r="QF8266" s="242"/>
      <c r="QG8266" s="242"/>
      <c r="QH8266" s="242"/>
      <c r="QI8266" s="242"/>
      <c r="QJ8266" s="242"/>
      <c r="QK8266" s="242"/>
    </row>
    <row r="8267" spans="439:453">
      <c r="PW8267" s="242"/>
      <c r="PX8267" s="242"/>
      <c r="PY8267" s="242"/>
      <c r="PZ8267" s="242"/>
      <c r="QA8267" s="242"/>
      <c r="QB8267" s="242"/>
      <c r="QC8267" s="242"/>
      <c r="QD8267" s="242"/>
      <c r="QE8267" s="242"/>
      <c r="QF8267" s="242"/>
      <c r="QG8267" s="242"/>
      <c r="QH8267" s="242"/>
      <c r="QI8267" s="242"/>
      <c r="QJ8267" s="242"/>
      <c r="QK8267" s="242"/>
    </row>
    <row r="8268" spans="439:453">
      <c r="PW8268" s="242"/>
      <c r="PX8268" s="242"/>
      <c r="PY8268" s="242"/>
      <c r="PZ8268" s="242"/>
      <c r="QA8268" s="242"/>
      <c r="QB8268" s="242"/>
      <c r="QC8268" s="242"/>
      <c r="QD8268" s="242"/>
      <c r="QE8268" s="242"/>
      <c r="QF8268" s="242"/>
      <c r="QG8268" s="242"/>
      <c r="QH8268" s="242"/>
      <c r="QI8268" s="242"/>
      <c r="QJ8268" s="242"/>
      <c r="QK8268" s="242"/>
    </row>
    <row r="8269" spans="439:453">
      <c r="PW8269" s="242"/>
      <c r="PX8269" s="242"/>
      <c r="PY8269" s="242"/>
      <c r="PZ8269" s="242"/>
      <c r="QA8269" s="242"/>
      <c r="QB8269" s="242"/>
      <c r="QC8269" s="242"/>
      <c r="QD8269" s="242"/>
      <c r="QE8269" s="242"/>
      <c r="QF8269" s="242"/>
      <c r="QG8269" s="242"/>
      <c r="QH8269" s="242"/>
      <c r="QI8269" s="242"/>
      <c r="QJ8269" s="242"/>
      <c r="QK8269" s="242"/>
    </row>
    <row r="8270" spans="439:453">
      <c r="PW8270" s="242"/>
      <c r="PX8270" s="242"/>
      <c r="PY8270" s="242"/>
      <c r="PZ8270" s="242"/>
      <c r="QA8270" s="242"/>
      <c r="QB8270" s="242"/>
      <c r="QC8270" s="242"/>
      <c r="QD8270" s="242"/>
      <c r="QE8270" s="242"/>
      <c r="QF8270" s="242"/>
      <c r="QG8270" s="242"/>
      <c r="QH8270" s="242"/>
      <c r="QI8270" s="242"/>
      <c r="QJ8270" s="242"/>
      <c r="QK8270" s="242"/>
    </row>
    <row r="8271" spans="439:453">
      <c r="PW8271" s="242"/>
      <c r="PX8271" s="242"/>
      <c r="PY8271" s="242"/>
      <c r="PZ8271" s="242"/>
      <c r="QA8271" s="242"/>
      <c r="QB8271" s="242"/>
      <c r="QC8271" s="242"/>
      <c r="QD8271" s="242"/>
      <c r="QE8271" s="242"/>
      <c r="QF8271" s="242"/>
      <c r="QG8271" s="242"/>
      <c r="QH8271" s="242"/>
      <c r="QI8271" s="242"/>
      <c r="QJ8271" s="242"/>
      <c r="QK8271" s="242"/>
    </row>
    <row r="8272" spans="439:453">
      <c r="PW8272" s="242"/>
      <c r="PX8272" s="242"/>
      <c r="PY8272" s="242"/>
      <c r="PZ8272" s="242"/>
      <c r="QA8272" s="242"/>
      <c r="QB8272" s="242"/>
      <c r="QC8272" s="242"/>
      <c r="QD8272" s="242"/>
      <c r="QE8272" s="242"/>
      <c r="QF8272" s="242"/>
      <c r="QG8272" s="242"/>
      <c r="QH8272" s="242"/>
      <c r="QI8272" s="242"/>
      <c r="QJ8272" s="242"/>
      <c r="QK8272" s="242"/>
    </row>
    <row r="8273" spans="439:453">
      <c r="PW8273" s="242"/>
      <c r="PX8273" s="242"/>
      <c r="PY8273" s="242"/>
      <c r="PZ8273" s="242"/>
      <c r="QA8273" s="242"/>
      <c r="QB8273" s="242"/>
      <c r="QC8273" s="242"/>
      <c r="QD8273" s="242"/>
      <c r="QE8273" s="242"/>
      <c r="QF8273" s="242"/>
      <c r="QG8273" s="242"/>
      <c r="QH8273" s="242"/>
      <c r="QI8273" s="242"/>
      <c r="QJ8273" s="242"/>
      <c r="QK8273" s="242"/>
    </row>
    <row r="8274" spans="439:453">
      <c r="PW8274" s="242"/>
      <c r="PX8274" s="242"/>
      <c r="PY8274" s="242"/>
      <c r="PZ8274" s="242"/>
      <c r="QA8274" s="242"/>
      <c r="QB8274" s="242"/>
      <c r="QC8274" s="242"/>
      <c r="QD8274" s="242"/>
      <c r="QE8274" s="242"/>
      <c r="QF8274" s="242"/>
      <c r="QG8274" s="242"/>
      <c r="QH8274" s="242"/>
      <c r="QI8274" s="242"/>
      <c r="QJ8274" s="242"/>
      <c r="QK8274" s="242"/>
    </row>
    <row r="8275" spans="439:453">
      <c r="PW8275" s="242"/>
      <c r="PX8275" s="242"/>
      <c r="PY8275" s="242"/>
      <c r="PZ8275" s="242"/>
      <c r="QA8275" s="242"/>
      <c r="QB8275" s="242"/>
      <c r="QC8275" s="242"/>
      <c r="QD8275" s="242"/>
      <c r="QE8275" s="242"/>
      <c r="QF8275" s="242"/>
      <c r="QG8275" s="242"/>
      <c r="QH8275" s="242"/>
      <c r="QI8275" s="242"/>
      <c r="QJ8275" s="242"/>
      <c r="QK8275" s="242"/>
    </row>
    <row r="8276" spans="439:453">
      <c r="PW8276" s="242"/>
      <c r="PX8276" s="242"/>
      <c r="PY8276" s="242"/>
      <c r="PZ8276" s="242"/>
      <c r="QA8276" s="242"/>
      <c r="QB8276" s="242"/>
      <c r="QC8276" s="242"/>
      <c r="QD8276" s="242"/>
      <c r="QE8276" s="242"/>
      <c r="QF8276" s="242"/>
      <c r="QG8276" s="242"/>
      <c r="QH8276" s="242"/>
      <c r="QI8276" s="242"/>
      <c r="QJ8276" s="242"/>
      <c r="QK8276" s="242"/>
    </row>
    <row r="8277" spans="439:453">
      <c r="PW8277" s="242"/>
      <c r="PX8277" s="242"/>
      <c r="PY8277" s="242"/>
      <c r="PZ8277" s="242"/>
      <c r="QA8277" s="242"/>
      <c r="QB8277" s="242"/>
      <c r="QC8277" s="242"/>
      <c r="QD8277" s="242"/>
      <c r="QE8277" s="242"/>
      <c r="QF8277" s="242"/>
      <c r="QG8277" s="242"/>
      <c r="QH8277" s="242"/>
      <c r="QI8277" s="242"/>
      <c r="QJ8277" s="242"/>
      <c r="QK8277" s="242"/>
    </row>
    <row r="8278" spans="439:453">
      <c r="PW8278" s="242"/>
      <c r="PX8278" s="242"/>
      <c r="PY8278" s="242"/>
      <c r="PZ8278" s="242"/>
      <c r="QA8278" s="242"/>
      <c r="QB8278" s="242"/>
      <c r="QC8278" s="242"/>
      <c r="QD8278" s="242"/>
      <c r="QE8278" s="242"/>
      <c r="QF8278" s="242"/>
      <c r="QG8278" s="242"/>
      <c r="QH8278" s="242"/>
      <c r="QI8278" s="242"/>
      <c r="QJ8278" s="242"/>
      <c r="QK8278" s="242"/>
    </row>
    <row r="8279" spans="439:453">
      <c r="PW8279" s="242"/>
      <c r="PX8279" s="242"/>
      <c r="PY8279" s="242"/>
      <c r="PZ8279" s="242"/>
      <c r="QA8279" s="242"/>
      <c r="QB8279" s="242"/>
      <c r="QC8279" s="242"/>
      <c r="QD8279" s="242"/>
      <c r="QE8279" s="242"/>
      <c r="QF8279" s="242"/>
      <c r="QG8279" s="242"/>
      <c r="QH8279" s="242"/>
      <c r="QI8279" s="242"/>
      <c r="QJ8279" s="242"/>
      <c r="QK8279" s="242"/>
    </row>
    <row r="8280" spans="439:453">
      <c r="PW8280" s="242"/>
      <c r="PX8280" s="242"/>
      <c r="PY8280" s="242"/>
      <c r="PZ8280" s="242"/>
      <c r="QA8280" s="242"/>
      <c r="QB8280" s="242"/>
      <c r="QC8280" s="242"/>
      <c r="QD8280" s="242"/>
      <c r="QE8280" s="242"/>
      <c r="QF8280" s="242"/>
      <c r="QG8280" s="242"/>
      <c r="QH8280" s="242"/>
      <c r="QI8280" s="242"/>
      <c r="QJ8280" s="242"/>
      <c r="QK8280" s="242"/>
    </row>
    <row r="8281" spans="439:453">
      <c r="PW8281" s="242"/>
      <c r="PX8281" s="242"/>
      <c r="PY8281" s="242"/>
      <c r="PZ8281" s="242"/>
      <c r="QA8281" s="242"/>
      <c r="QB8281" s="242"/>
      <c r="QC8281" s="242"/>
      <c r="QD8281" s="242"/>
      <c r="QE8281" s="242"/>
      <c r="QF8281" s="242"/>
      <c r="QG8281" s="242"/>
      <c r="QH8281" s="242"/>
      <c r="QI8281" s="242"/>
      <c r="QJ8281" s="242"/>
      <c r="QK8281" s="242"/>
    </row>
    <row r="8282" spans="439:453">
      <c r="PW8282" s="242"/>
      <c r="PX8282" s="242"/>
      <c r="PY8282" s="242"/>
      <c r="PZ8282" s="242"/>
      <c r="QA8282" s="242"/>
      <c r="QB8282" s="242"/>
      <c r="QC8282" s="242"/>
      <c r="QD8282" s="242"/>
      <c r="QE8282" s="242"/>
      <c r="QF8282" s="242"/>
      <c r="QG8282" s="242"/>
      <c r="QH8282" s="242"/>
      <c r="QI8282" s="242"/>
      <c r="QJ8282" s="242"/>
      <c r="QK8282" s="242"/>
    </row>
    <row r="8283" spans="439:453">
      <c r="PW8283" s="242"/>
      <c r="PX8283" s="242"/>
      <c r="PY8283" s="242"/>
      <c r="PZ8283" s="242"/>
      <c r="QA8283" s="242"/>
      <c r="QB8283" s="242"/>
      <c r="QC8283" s="242"/>
      <c r="QD8283" s="242"/>
      <c r="QE8283" s="242"/>
      <c r="QF8283" s="242"/>
      <c r="QG8283" s="242"/>
      <c r="QH8283" s="242"/>
      <c r="QI8283" s="242"/>
      <c r="QJ8283" s="242"/>
      <c r="QK8283" s="242"/>
    </row>
    <row r="8284" spans="439:453">
      <c r="PW8284" s="242"/>
      <c r="PX8284" s="242"/>
      <c r="PY8284" s="242"/>
      <c r="PZ8284" s="242"/>
      <c r="QA8284" s="242"/>
      <c r="QB8284" s="242"/>
      <c r="QC8284" s="242"/>
      <c r="QD8284" s="242"/>
      <c r="QE8284" s="242"/>
      <c r="QF8284" s="242"/>
      <c r="QG8284" s="242"/>
      <c r="QH8284" s="242"/>
      <c r="QI8284" s="242"/>
      <c r="QJ8284" s="242"/>
      <c r="QK8284" s="242"/>
    </row>
    <row r="8285" spans="439:453">
      <c r="PW8285" s="242"/>
      <c r="PX8285" s="242"/>
      <c r="PY8285" s="242"/>
      <c r="PZ8285" s="242"/>
      <c r="QA8285" s="242"/>
      <c r="QB8285" s="242"/>
      <c r="QC8285" s="242"/>
      <c r="QD8285" s="242"/>
      <c r="QE8285" s="242"/>
      <c r="QF8285" s="242"/>
      <c r="QG8285" s="242"/>
      <c r="QH8285" s="242"/>
      <c r="QI8285" s="242"/>
      <c r="QJ8285" s="242"/>
      <c r="QK8285" s="242"/>
    </row>
    <row r="8286" spans="439:453">
      <c r="PW8286" s="242"/>
      <c r="PX8286" s="242"/>
      <c r="PY8286" s="242"/>
      <c r="PZ8286" s="242"/>
      <c r="QA8286" s="242"/>
      <c r="QB8286" s="242"/>
      <c r="QC8286" s="242"/>
      <c r="QD8286" s="242"/>
      <c r="QE8286" s="242"/>
      <c r="QF8286" s="242"/>
      <c r="QG8286" s="242"/>
      <c r="QH8286" s="242"/>
      <c r="QI8286" s="242"/>
      <c r="QJ8286" s="242"/>
      <c r="QK8286" s="242"/>
    </row>
    <row r="8287" spans="439:453">
      <c r="PW8287" s="242"/>
      <c r="PX8287" s="242"/>
      <c r="PY8287" s="242"/>
      <c r="PZ8287" s="242"/>
      <c r="QA8287" s="242"/>
      <c r="QB8287" s="242"/>
      <c r="QC8287" s="242"/>
      <c r="QD8287" s="242"/>
      <c r="QE8287" s="242"/>
      <c r="QF8287" s="242"/>
      <c r="QG8287" s="242"/>
      <c r="QH8287" s="242"/>
      <c r="QI8287" s="242"/>
      <c r="QJ8287" s="242"/>
      <c r="QK8287" s="242"/>
    </row>
    <row r="8288" spans="439:453">
      <c r="PW8288" s="242"/>
      <c r="PX8288" s="242"/>
      <c r="PY8288" s="242"/>
      <c r="PZ8288" s="242"/>
      <c r="QA8288" s="242"/>
      <c r="QB8288" s="242"/>
      <c r="QC8288" s="242"/>
      <c r="QD8288" s="242"/>
      <c r="QE8288" s="242"/>
      <c r="QF8288" s="242"/>
      <c r="QG8288" s="242"/>
      <c r="QH8288" s="242"/>
      <c r="QI8288" s="242"/>
      <c r="QJ8288" s="242"/>
      <c r="QK8288" s="242"/>
    </row>
    <row r="8289" spans="439:453">
      <c r="PW8289" s="242"/>
      <c r="PX8289" s="242"/>
      <c r="PY8289" s="242"/>
      <c r="PZ8289" s="242"/>
      <c r="QA8289" s="242"/>
      <c r="QB8289" s="242"/>
      <c r="QC8289" s="242"/>
      <c r="QD8289" s="242"/>
      <c r="QE8289" s="242"/>
      <c r="QF8289" s="242"/>
      <c r="QG8289" s="242"/>
      <c r="QH8289" s="242"/>
      <c r="QI8289" s="242"/>
      <c r="QJ8289" s="242"/>
      <c r="QK8289" s="242"/>
    </row>
    <row r="8290" spans="439:453">
      <c r="PW8290" s="242"/>
      <c r="PX8290" s="242"/>
      <c r="PY8290" s="242"/>
      <c r="PZ8290" s="242"/>
      <c r="QA8290" s="242"/>
      <c r="QB8290" s="242"/>
      <c r="QC8290" s="242"/>
      <c r="QD8290" s="242"/>
      <c r="QE8290" s="242"/>
      <c r="QF8290" s="242"/>
      <c r="QG8290" s="242"/>
      <c r="QH8290" s="242"/>
      <c r="QI8290" s="242"/>
      <c r="QJ8290" s="242"/>
      <c r="QK8290" s="242"/>
    </row>
    <row r="8291" spans="439:453">
      <c r="PW8291" s="242"/>
      <c r="PX8291" s="242"/>
      <c r="PY8291" s="242"/>
      <c r="PZ8291" s="242"/>
      <c r="QA8291" s="242"/>
      <c r="QB8291" s="242"/>
      <c r="QC8291" s="242"/>
      <c r="QD8291" s="242"/>
      <c r="QE8291" s="242"/>
      <c r="QF8291" s="242"/>
      <c r="QG8291" s="242"/>
      <c r="QH8291" s="242"/>
      <c r="QI8291" s="242"/>
      <c r="QJ8291" s="242"/>
      <c r="QK8291" s="242"/>
    </row>
    <row r="8292" spans="439:453">
      <c r="PW8292" s="242"/>
      <c r="PX8292" s="242"/>
      <c r="PY8292" s="242"/>
      <c r="PZ8292" s="242"/>
      <c r="QA8292" s="242"/>
      <c r="QB8292" s="242"/>
      <c r="QC8292" s="242"/>
      <c r="QD8292" s="242"/>
      <c r="QE8292" s="242"/>
      <c r="QF8292" s="242"/>
      <c r="QG8292" s="242"/>
      <c r="QH8292" s="242"/>
      <c r="QI8292" s="242"/>
      <c r="QJ8292" s="242"/>
      <c r="QK8292" s="242"/>
    </row>
    <row r="8293" spans="439:453">
      <c r="PW8293" s="242"/>
      <c r="PX8293" s="242"/>
      <c r="PY8293" s="242"/>
      <c r="PZ8293" s="242"/>
      <c r="QA8293" s="242"/>
      <c r="QB8293" s="242"/>
      <c r="QC8293" s="242"/>
      <c r="QD8293" s="242"/>
      <c r="QE8293" s="242"/>
      <c r="QF8293" s="242"/>
      <c r="QG8293" s="242"/>
      <c r="QH8293" s="242"/>
      <c r="QI8293" s="242"/>
      <c r="QJ8293" s="242"/>
      <c r="QK8293" s="242"/>
    </row>
    <row r="8294" spans="439:453">
      <c r="PW8294" s="242"/>
      <c r="PX8294" s="242"/>
      <c r="PY8294" s="242"/>
      <c r="PZ8294" s="242"/>
      <c r="QA8294" s="242"/>
      <c r="QB8294" s="242"/>
      <c r="QC8294" s="242"/>
      <c r="QD8294" s="242"/>
      <c r="QE8294" s="242"/>
      <c r="QF8294" s="242"/>
      <c r="QG8294" s="242"/>
      <c r="QH8294" s="242"/>
      <c r="QI8294" s="242"/>
      <c r="QJ8294" s="242"/>
      <c r="QK8294" s="242"/>
    </row>
    <row r="8295" spans="439:453">
      <c r="PW8295" s="242"/>
      <c r="PX8295" s="242"/>
      <c r="PY8295" s="242"/>
      <c r="PZ8295" s="242"/>
      <c r="QA8295" s="242"/>
      <c r="QB8295" s="242"/>
      <c r="QC8295" s="242"/>
      <c r="QD8295" s="242"/>
      <c r="QE8295" s="242"/>
      <c r="QF8295" s="242"/>
      <c r="QG8295" s="242"/>
      <c r="QH8295" s="242"/>
      <c r="QI8295" s="242"/>
      <c r="QJ8295" s="242"/>
      <c r="QK8295" s="242"/>
    </row>
    <row r="8296" spans="439:453">
      <c r="PW8296" s="242"/>
      <c r="PX8296" s="242"/>
      <c r="PY8296" s="242"/>
      <c r="PZ8296" s="242"/>
      <c r="QA8296" s="242"/>
      <c r="QB8296" s="242"/>
      <c r="QC8296" s="242"/>
      <c r="QD8296" s="242"/>
      <c r="QE8296" s="242"/>
      <c r="QF8296" s="242"/>
      <c r="QG8296" s="242"/>
      <c r="QH8296" s="242"/>
      <c r="QI8296" s="242"/>
      <c r="QJ8296" s="242"/>
      <c r="QK8296" s="242"/>
    </row>
    <row r="8297" spans="439:453">
      <c r="PW8297" s="242"/>
      <c r="PX8297" s="242"/>
      <c r="PY8297" s="242"/>
      <c r="PZ8297" s="242"/>
      <c r="QA8297" s="242"/>
      <c r="QB8297" s="242"/>
      <c r="QC8297" s="242"/>
      <c r="QD8297" s="242"/>
      <c r="QE8297" s="242"/>
      <c r="QF8297" s="242"/>
      <c r="QG8297" s="242"/>
      <c r="QH8297" s="242"/>
      <c r="QI8297" s="242"/>
      <c r="QJ8297" s="242"/>
      <c r="QK8297" s="242"/>
    </row>
    <row r="8298" spans="439:453">
      <c r="PW8298" s="242"/>
      <c r="PX8298" s="242"/>
      <c r="PY8298" s="242"/>
      <c r="PZ8298" s="242"/>
      <c r="QA8298" s="242"/>
      <c r="QB8298" s="242"/>
      <c r="QC8298" s="242"/>
      <c r="QD8298" s="242"/>
      <c r="QE8298" s="242"/>
      <c r="QF8298" s="242"/>
      <c r="QG8298" s="242"/>
      <c r="QH8298" s="242"/>
      <c r="QI8298" s="242"/>
      <c r="QJ8298" s="242"/>
      <c r="QK8298" s="242"/>
    </row>
    <row r="8299" spans="439:453">
      <c r="PW8299" s="242"/>
      <c r="PX8299" s="242"/>
      <c r="PY8299" s="242"/>
      <c r="PZ8299" s="242"/>
      <c r="QA8299" s="242"/>
      <c r="QB8299" s="242"/>
      <c r="QC8299" s="242"/>
      <c r="QD8299" s="242"/>
      <c r="QE8299" s="242"/>
      <c r="QF8299" s="242"/>
      <c r="QG8299" s="242"/>
      <c r="QH8299" s="242"/>
      <c r="QI8299" s="242"/>
      <c r="QJ8299" s="242"/>
      <c r="QK8299" s="242"/>
    </row>
    <row r="8300" spans="439:453">
      <c r="PW8300" s="242"/>
      <c r="PX8300" s="242"/>
      <c r="PY8300" s="242"/>
      <c r="PZ8300" s="242"/>
      <c r="QA8300" s="242"/>
      <c r="QB8300" s="242"/>
      <c r="QC8300" s="242"/>
      <c r="QD8300" s="242"/>
      <c r="QE8300" s="242"/>
      <c r="QF8300" s="242"/>
      <c r="QG8300" s="242"/>
      <c r="QH8300" s="242"/>
      <c r="QI8300" s="242"/>
      <c r="QJ8300" s="242"/>
      <c r="QK8300" s="242"/>
    </row>
    <row r="8301" spans="439:453">
      <c r="PW8301" s="242"/>
      <c r="PX8301" s="242"/>
      <c r="PY8301" s="242"/>
      <c r="PZ8301" s="242"/>
      <c r="QA8301" s="242"/>
      <c r="QB8301" s="242"/>
      <c r="QC8301" s="242"/>
      <c r="QD8301" s="242"/>
      <c r="QE8301" s="242"/>
      <c r="QF8301" s="242"/>
      <c r="QG8301" s="242"/>
      <c r="QH8301" s="242"/>
      <c r="QI8301" s="242"/>
      <c r="QJ8301" s="242"/>
      <c r="QK8301" s="242"/>
    </row>
    <row r="8302" spans="439:453">
      <c r="PW8302" s="242"/>
      <c r="PX8302" s="242"/>
      <c r="PY8302" s="242"/>
      <c r="PZ8302" s="242"/>
      <c r="QA8302" s="242"/>
      <c r="QB8302" s="242"/>
      <c r="QC8302" s="242"/>
      <c r="QD8302" s="242"/>
      <c r="QE8302" s="242"/>
      <c r="QF8302" s="242"/>
      <c r="QG8302" s="242"/>
      <c r="QH8302" s="242"/>
      <c r="QI8302" s="242"/>
      <c r="QJ8302" s="242"/>
      <c r="QK8302" s="242"/>
    </row>
    <row r="8303" spans="439:453">
      <c r="PW8303" s="242"/>
      <c r="PX8303" s="242"/>
      <c r="PY8303" s="242"/>
      <c r="PZ8303" s="242"/>
      <c r="QA8303" s="242"/>
      <c r="QB8303" s="242"/>
      <c r="QC8303" s="242"/>
      <c r="QD8303" s="242"/>
      <c r="QE8303" s="242"/>
      <c r="QF8303" s="242"/>
      <c r="QG8303" s="242"/>
      <c r="QH8303" s="242"/>
      <c r="QI8303" s="242"/>
      <c r="QJ8303" s="242"/>
      <c r="QK8303" s="242"/>
    </row>
    <row r="8304" spans="439:453">
      <c r="PW8304" s="242"/>
      <c r="PX8304" s="242"/>
      <c r="PY8304" s="242"/>
      <c r="PZ8304" s="242"/>
      <c r="QA8304" s="242"/>
      <c r="QB8304" s="242"/>
      <c r="QC8304" s="242"/>
      <c r="QD8304" s="242"/>
      <c r="QE8304" s="242"/>
      <c r="QF8304" s="242"/>
      <c r="QG8304" s="242"/>
      <c r="QH8304" s="242"/>
      <c r="QI8304" s="242"/>
      <c r="QJ8304" s="242"/>
      <c r="QK8304" s="242"/>
    </row>
    <row r="8305" spans="439:453">
      <c r="PW8305" s="242"/>
      <c r="PX8305" s="242"/>
      <c r="PY8305" s="242"/>
      <c r="PZ8305" s="242"/>
      <c r="QA8305" s="242"/>
      <c r="QB8305" s="242"/>
      <c r="QC8305" s="242"/>
      <c r="QD8305" s="242"/>
      <c r="QE8305" s="242"/>
      <c r="QF8305" s="242"/>
      <c r="QG8305" s="242"/>
      <c r="QH8305" s="242"/>
      <c r="QI8305" s="242"/>
      <c r="QJ8305" s="242"/>
      <c r="QK8305" s="242"/>
    </row>
    <row r="8306" spans="439:453">
      <c r="PW8306" s="242"/>
      <c r="PX8306" s="242"/>
      <c r="PY8306" s="242"/>
      <c r="PZ8306" s="242"/>
      <c r="QA8306" s="242"/>
      <c r="QB8306" s="242"/>
      <c r="QC8306" s="242"/>
      <c r="QD8306" s="242"/>
      <c r="QE8306" s="242"/>
      <c r="QF8306" s="242"/>
      <c r="QG8306" s="242"/>
      <c r="QH8306" s="242"/>
      <c r="QI8306" s="242"/>
      <c r="QJ8306" s="242"/>
      <c r="QK8306" s="242"/>
    </row>
    <row r="8307" spans="439:453">
      <c r="PW8307" s="242"/>
      <c r="PX8307" s="242"/>
      <c r="PY8307" s="242"/>
      <c r="PZ8307" s="242"/>
      <c r="QA8307" s="242"/>
      <c r="QB8307" s="242"/>
      <c r="QC8307" s="242"/>
      <c r="QD8307" s="242"/>
      <c r="QE8307" s="242"/>
      <c r="QF8307" s="242"/>
      <c r="QG8307" s="242"/>
      <c r="QH8307" s="242"/>
      <c r="QI8307" s="242"/>
      <c r="QJ8307" s="242"/>
      <c r="QK8307" s="242"/>
    </row>
    <row r="8308" spans="439:453">
      <c r="PW8308" s="242"/>
      <c r="PX8308" s="242"/>
      <c r="PY8308" s="242"/>
      <c r="PZ8308" s="242"/>
      <c r="QA8308" s="242"/>
      <c r="QB8308" s="242"/>
      <c r="QC8308" s="242"/>
      <c r="QD8308" s="242"/>
      <c r="QE8308" s="242"/>
      <c r="QF8308" s="242"/>
      <c r="QG8308" s="242"/>
      <c r="QH8308" s="242"/>
      <c r="QI8308" s="242"/>
      <c r="QJ8308" s="242"/>
      <c r="QK8308" s="242"/>
    </row>
    <row r="8309" spans="439:453">
      <c r="PW8309" s="242"/>
      <c r="PX8309" s="242"/>
      <c r="PY8309" s="242"/>
      <c r="PZ8309" s="242"/>
      <c r="QA8309" s="242"/>
      <c r="QB8309" s="242"/>
      <c r="QC8309" s="242"/>
      <c r="QD8309" s="242"/>
      <c r="QE8309" s="242"/>
      <c r="QF8309" s="242"/>
      <c r="QG8309" s="242"/>
      <c r="QH8309" s="242"/>
      <c r="QI8309" s="242"/>
      <c r="QJ8309" s="242"/>
      <c r="QK8309" s="242"/>
    </row>
    <row r="8310" spans="439:453">
      <c r="PW8310" s="242"/>
      <c r="PX8310" s="242"/>
      <c r="PY8310" s="242"/>
      <c r="PZ8310" s="242"/>
      <c r="QA8310" s="242"/>
      <c r="QB8310" s="242"/>
      <c r="QC8310" s="242"/>
      <c r="QD8310" s="242"/>
      <c r="QE8310" s="242"/>
      <c r="QF8310" s="242"/>
      <c r="QG8310" s="242"/>
      <c r="QH8310" s="242"/>
      <c r="QI8310" s="242"/>
      <c r="QJ8310" s="242"/>
      <c r="QK8310" s="242"/>
    </row>
    <row r="8311" spans="439:453">
      <c r="PW8311" s="242"/>
      <c r="PX8311" s="242"/>
      <c r="PY8311" s="242"/>
      <c r="PZ8311" s="242"/>
      <c r="QA8311" s="242"/>
      <c r="QB8311" s="242"/>
      <c r="QC8311" s="242"/>
      <c r="QD8311" s="242"/>
      <c r="QE8311" s="242"/>
      <c r="QF8311" s="242"/>
      <c r="QG8311" s="242"/>
      <c r="QH8311" s="242"/>
      <c r="QI8311" s="242"/>
      <c r="QJ8311" s="242"/>
      <c r="QK8311" s="242"/>
    </row>
    <row r="8312" spans="439:453">
      <c r="PW8312" s="242"/>
      <c r="PX8312" s="242"/>
      <c r="PY8312" s="242"/>
      <c r="PZ8312" s="242"/>
      <c r="QA8312" s="242"/>
      <c r="QB8312" s="242"/>
      <c r="QC8312" s="242"/>
      <c r="QD8312" s="242"/>
      <c r="QE8312" s="242"/>
      <c r="QF8312" s="242"/>
      <c r="QG8312" s="242"/>
      <c r="QH8312" s="242"/>
      <c r="QI8312" s="242"/>
      <c r="QJ8312" s="242"/>
      <c r="QK8312" s="242"/>
    </row>
    <row r="8313" spans="439:453">
      <c r="PW8313" s="242"/>
      <c r="PX8313" s="242"/>
      <c r="PY8313" s="242"/>
      <c r="PZ8313" s="242"/>
      <c r="QA8313" s="242"/>
      <c r="QB8313" s="242"/>
      <c r="QC8313" s="242"/>
      <c r="QD8313" s="242"/>
      <c r="QE8313" s="242"/>
      <c r="QF8313" s="242"/>
      <c r="QG8313" s="242"/>
      <c r="QH8313" s="242"/>
      <c r="QI8313" s="242"/>
      <c r="QJ8313" s="242"/>
      <c r="QK8313" s="242"/>
    </row>
    <row r="8314" spans="439:453">
      <c r="PW8314" s="242"/>
      <c r="PX8314" s="242"/>
      <c r="PY8314" s="242"/>
      <c r="PZ8314" s="242"/>
      <c r="QA8314" s="242"/>
      <c r="QB8314" s="242"/>
      <c r="QC8314" s="242"/>
      <c r="QD8314" s="242"/>
      <c r="QE8314" s="242"/>
      <c r="QF8314" s="242"/>
      <c r="QG8314" s="242"/>
      <c r="QH8314" s="242"/>
      <c r="QI8314" s="242"/>
      <c r="QJ8314" s="242"/>
      <c r="QK8314" s="242"/>
    </row>
    <row r="8315" spans="439:453">
      <c r="PW8315" s="242"/>
      <c r="PX8315" s="242"/>
      <c r="PY8315" s="242"/>
      <c r="PZ8315" s="242"/>
      <c r="QA8315" s="242"/>
      <c r="QB8315" s="242"/>
      <c r="QC8315" s="242"/>
      <c r="QD8315" s="242"/>
      <c r="QE8315" s="242"/>
      <c r="QF8315" s="242"/>
      <c r="QG8315" s="242"/>
      <c r="QH8315" s="242"/>
      <c r="QI8315" s="242"/>
      <c r="QJ8315" s="242"/>
      <c r="QK8315" s="242"/>
    </row>
    <row r="8316" spans="439:453">
      <c r="PW8316" s="242"/>
      <c r="PX8316" s="242"/>
      <c r="PY8316" s="242"/>
      <c r="PZ8316" s="242"/>
      <c r="QA8316" s="242"/>
      <c r="QB8316" s="242"/>
      <c r="QC8316" s="242"/>
      <c r="QD8316" s="242"/>
      <c r="QE8316" s="242"/>
      <c r="QF8316" s="242"/>
      <c r="QG8316" s="242"/>
      <c r="QH8316" s="242"/>
      <c r="QI8316" s="242"/>
      <c r="QJ8316" s="242"/>
      <c r="QK8316" s="242"/>
    </row>
    <row r="8317" spans="439:453">
      <c r="PW8317" s="242"/>
      <c r="PX8317" s="242"/>
      <c r="PY8317" s="242"/>
      <c r="PZ8317" s="242"/>
      <c r="QA8317" s="242"/>
      <c r="QB8317" s="242"/>
      <c r="QC8317" s="242"/>
      <c r="QD8317" s="242"/>
      <c r="QE8317" s="242"/>
      <c r="QF8317" s="242"/>
      <c r="QG8317" s="242"/>
      <c r="QH8317" s="242"/>
      <c r="QI8317" s="242"/>
      <c r="QJ8317" s="242"/>
      <c r="QK8317" s="242"/>
    </row>
    <row r="8318" spans="439:453">
      <c r="PW8318" s="242"/>
      <c r="PX8318" s="242"/>
      <c r="PY8318" s="242"/>
      <c r="PZ8318" s="242"/>
      <c r="QA8318" s="242"/>
      <c r="QB8318" s="242"/>
      <c r="QC8318" s="242"/>
      <c r="QD8318" s="242"/>
      <c r="QE8318" s="242"/>
      <c r="QF8318" s="242"/>
      <c r="QG8318" s="242"/>
      <c r="QH8318" s="242"/>
      <c r="QI8318" s="242"/>
      <c r="QJ8318" s="242"/>
      <c r="QK8318" s="242"/>
    </row>
    <row r="8319" spans="439:453">
      <c r="PW8319" s="242"/>
      <c r="PX8319" s="242"/>
      <c r="PY8319" s="242"/>
      <c r="PZ8319" s="242"/>
      <c r="QA8319" s="242"/>
      <c r="QB8319" s="242"/>
      <c r="QC8319" s="242"/>
      <c r="QD8319" s="242"/>
      <c r="QE8319" s="242"/>
      <c r="QF8319" s="242"/>
      <c r="QG8319" s="242"/>
      <c r="QH8319" s="242"/>
      <c r="QI8319" s="242"/>
      <c r="QJ8319" s="242"/>
      <c r="QK8319" s="242"/>
    </row>
    <row r="8320" spans="439:453">
      <c r="PW8320" s="242"/>
      <c r="PX8320" s="242"/>
      <c r="PY8320" s="242"/>
      <c r="PZ8320" s="242"/>
      <c r="QA8320" s="242"/>
      <c r="QB8320" s="242"/>
      <c r="QC8320" s="242"/>
      <c r="QD8320" s="242"/>
      <c r="QE8320" s="242"/>
      <c r="QF8320" s="242"/>
      <c r="QG8320" s="242"/>
      <c r="QH8320" s="242"/>
      <c r="QI8320" s="242"/>
      <c r="QJ8320" s="242"/>
      <c r="QK8320" s="242"/>
    </row>
    <row r="8321" spans="439:453">
      <c r="PW8321" s="242"/>
      <c r="PX8321" s="242"/>
      <c r="PY8321" s="242"/>
      <c r="PZ8321" s="242"/>
      <c r="QA8321" s="242"/>
      <c r="QB8321" s="242"/>
      <c r="QC8321" s="242"/>
      <c r="QD8321" s="242"/>
      <c r="QE8321" s="242"/>
      <c r="QF8321" s="242"/>
      <c r="QG8321" s="242"/>
      <c r="QH8321" s="242"/>
      <c r="QI8321" s="242"/>
      <c r="QJ8321" s="242"/>
      <c r="QK8321" s="242"/>
    </row>
    <row r="8322" spans="439:453">
      <c r="PW8322" s="242"/>
      <c r="PX8322" s="242"/>
      <c r="PY8322" s="242"/>
      <c r="PZ8322" s="242"/>
      <c r="QA8322" s="242"/>
      <c r="QB8322" s="242"/>
      <c r="QC8322" s="242"/>
      <c r="QD8322" s="242"/>
      <c r="QE8322" s="242"/>
      <c r="QF8322" s="242"/>
      <c r="QG8322" s="242"/>
      <c r="QH8322" s="242"/>
      <c r="QI8322" s="242"/>
      <c r="QJ8322" s="242"/>
      <c r="QK8322" s="242"/>
    </row>
    <row r="8323" spans="439:453">
      <c r="PW8323" s="242"/>
      <c r="PX8323" s="242"/>
      <c r="PY8323" s="242"/>
      <c r="PZ8323" s="242"/>
      <c r="QA8323" s="242"/>
      <c r="QB8323" s="242"/>
      <c r="QC8323" s="242"/>
      <c r="QD8323" s="242"/>
      <c r="QE8323" s="242"/>
      <c r="QF8323" s="242"/>
      <c r="QG8323" s="242"/>
      <c r="QH8323" s="242"/>
      <c r="QI8323" s="242"/>
      <c r="QJ8323" s="242"/>
      <c r="QK8323" s="242"/>
    </row>
    <row r="8324" spans="439:453">
      <c r="PW8324" s="242"/>
      <c r="PX8324" s="242"/>
      <c r="PY8324" s="242"/>
      <c r="PZ8324" s="242"/>
      <c r="QA8324" s="242"/>
      <c r="QB8324" s="242"/>
      <c r="QC8324" s="242"/>
      <c r="QD8324" s="242"/>
      <c r="QE8324" s="242"/>
      <c r="QF8324" s="242"/>
      <c r="QG8324" s="242"/>
      <c r="QH8324" s="242"/>
      <c r="QI8324" s="242"/>
      <c r="QJ8324" s="242"/>
      <c r="QK8324" s="242"/>
    </row>
    <row r="8325" spans="439:453">
      <c r="PW8325" s="242"/>
      <c r="PX8325" s="242"/>
      <c r="PY8325" s="242"/>
      <c r="PZ8325" s="242"/>
      <c r="QA8325" s="242"/>
      <c r="QB8325" s="242"/>
      <c r="QC8325" s="242"/>
      <c r="QD8325" s="242"/>
      <c r="QE8325" s="242"/>
      <c r="QF8325" s="242"/>
      <c r="QG8325" s="242"/>
      <c r="QH8325" s="242"/>
      <c r="QI8325" s="242"/>
      <c r="QJ8325" s="242"/>
      <c r="QK8325" s="242"/>
    </row>
    <row r="8326" spans="439:453">
      <c r="PW8326" s="242"/>
      <c r="PX8326" s="242"/>
      <c r="PY8326" s="242"/>
      <c r="PZ8326" s="242"/>
      <c r="QA8326" s="242"/>
      <c r="QB8326" s="242"/>
      <c r="QC8326" s="242"/>
      <c r="QD8326" s="242"/>
      <c r="QE8326" s="242"/>
      <c r="QF8326" s="242"/>
      <c r="QG8326" s="242"/>
      <c r="QH8326" s="242"/>
      <c r="QI8326" s="242"/>
      <c r="QJ8326" s="242"/>
      <c r="QK8326" s="242"/>
    </row>
    <row r="8327" spans="439:453">
      <c r="PW8327" s="242"/>
      <c r="PX8327" s="242"/>
      <c r="PY8327" s="242"/>
      <c r="PZ8327" s="242"/>
      <c r="QA8327" s="242"/>
      <c r="QB8327" s="242"/>
      <c r="QC8327" s="242"/>
      <c r="QD8327" s="242"/>
      <c r="QE8327" s="242"/>
      <c r="QF8327" s="242"/>
      <c r="QG8327" s="242"/>
      <c r="QH8327" s="242"/>
      <c r="QI8327" s="242"/>
      <c r="QJ8327" s="242"/>
      <c r="QK8327" s="242"/>
    </row>
    <row r="8328" spans="439:453">
      <c r="PW8328" s="242"/>
      <c r="PX8328" s="242"/>
      <c r="PY8328" s="242"/>
      <c r="PZ8328" s="242"/>
      <c r="QA8328" s="242"/>
      <c r="QB8328" s="242"/>
      <c r="QC8328" s="242"/>
      <c r="QD8328" s="242"/>
      <c r="QE8328" s="242"/>
      <c r="QF8328" s="242"/>
      <c r="QG8328" s="242"/>
      <c r="QH8328" s="242"/>
      <c r="QI8328" s="242"/>
      <c r="QJ8328" s="242"/>
      <c r="QK8328" s="242"/>
    </row>
    <row r="8329" spans="439:453">
      <c r="PW8329" s="242"/>
      <c r="PX8329" s="242"/>
      <c r="PY8329" s="242"/>
      <c r="PZ8329" s="242"/>
      <c r="QA8329" s="242"/>
      <c r="QB8329" s="242"/>
      <c r="QC8329" s="242"/>
      <c r="QD8329" s="242"/>
      <c r="QE8329" s="242"/>
      <c r="QF8329" s="242"/>
      <c r="QG8329" s="242"/>
      <c r="QH8329" s="242"/>
      <c r="QI8329" s="242"/>
      <c r="QJ8329" s="242"/>
      <c r="QK8329" s="242"/>
    </row>
    <row r="8330" spans="439:453">
      <c r="PW8330" s="242"/>
      <c r="PX8330" s="242"/>
      <c r="PY8330" s="242"/>
      <c r="PZ8330" s="242"/>
      <c r="QA8330" s="242"/>
      <c r="QB8330" s="242"/>
      <c r="QC8330" s="242"/>
      <c r="QD8330" s="242"/>
      <c r="QE8330" s="242"/>
      <c r="QF8330" s="242"/>
      <c r="QG8330" s="242"/>
      <c r="QH8330" s="242"/>
      <c r="QI8330" s="242"/>
      <c r="QJ8330" s="242"/>
      <c r="QK8330" s="242"/>
    </row>
    <row r="8331" spans="439:453">
      <c r="PW8331" s="242"/>
      <c r="PX8331" s="242"/>
      <c r="PY8331" s="242"/>
      <c r="PZ8331" s="242"/>
      <c r="QA8331" s="242"/>
      <c r="QB8331" s="242"/>
      <c r="QC8331" s="242"/>
      <c r="QD8331" s="242"/>
      <c r="QE8331" s="242"/>
      <c r="QF8331" s="242"/>
      <c r="QG8331" s="242"/>
      <c r="QH8331" s="242"/>
      <c r="QI8331" s="242"/>
      <c r="QJ8331" s="242"/>
      <c r="QK8331" s="242"/>
    </row>
    <row r="8332" spans="439:453">
      <c r="PW8332" s="242"/>
      <c r="PX8332" s="242"/>
      <c r="PY8332" s="242"/>
      <c r="PZ8332" s="242"/>
      <c r="QA8332" s="242"/>
      <c r="QB8332" s="242"/>
      <c r="QC8332" s="242"/>
      <c r="QD8332" s="242"/>
      <c r="QE8332" s="242"/>
      <c r="QF8332" s="242"/>
      <c r="QG8332" s="242"/>
      <c r="QH8332" s="242"/>
      <c r="QI8332" s="242"/>
      <c r="QJ8332" s="242"/>
      <c r="QK8332" s="242"/>
    </row>
    <row r="8333" spans="439:453">
      <c r="PW8333" s="242"/>
      <c r="PX8333" s="242"/>
      <c r="PY8333" s="242"/>
      <c r="PZ8333" s="242"/>
      <c r="QA8333" s="242"/>
      <c r="QB8333" s="242"/>
      <c r="QC8333" s="242"/>
      <c r="QD8333" s="242"/>
      <c r="QE8333" s="242"/>
      <c r="QF8333" s="242"/>
      <c r="QG8333" s="242"/>
      <c r="QH8333" s="242"/>
      <c r="QI8333" s="242"/>
      <c r="QJ8333" s="242"/>
      <c r="QK8333" s="242"/>
    </row>
    <row r="8334" spans="439:453">
      <c r="PW8334" s="242"/>
      <c r="PX8334" s="242"/>
      <c r="PY8334" s="242"/>
      <c r="PZ8334" s="242"/>
      <c r="QA8334" s="242"/>
      <c r="QB8334" s="242"/>
      <c r="QC8334" s="242"/>
      <c r="QD8334" s="242"/>
      <c r="QE8334" s="242"/>
      <c r="QF8334" s="242"/>
      <c r="QG8334" s="242"/>
      <c r="QH8334" s="242"/>
      <c r="QI8334" s="242"/>
      <c r="QJ8334" s="242"/>
      <c r="QK8334" s="242"/>
    </row>
    <row r="8335" spans="439:453">
      <c r="PW8335" s="242"/>
      <c r="PX8335" s="242"/>
      <c r="PY8335" s="242"/>
      <c r="PZ8335" s="242"/>
      <c r="QA8335" s="242"/>
      <c r="QB8335" s="242"/>
      <c r="QC8335" s="242"/>
      <c r="QD8335" s="242"/>
      <c r="QE8335" s="242"/>
      <c r="QF8335" s="242"/>
      <c r="QG8335" s="242"/>
      <c r="QH8335" s="242"/>
      <c r="QI8335" s="242"/>
      <c r="QJ8335" s="242"/>
      <c r="QK8335" s="242"/>
    </row>
    <row r="8336" spans="439:453">
      <c r="PW8336" s="242"/>
      <c r="PX8336" s="242"/>
      <c r="PY8336" s="242"/>
      <c r="PZ8336" s="242"/>
      <c r="QA8336" s="242"/>
      <c r="QB8336" s="242"/>
      <c r="QC8336" s="242"/>
      <c r="QD8336" s="242"/>
      <c r="QE8336" s="242"/>
      <c r="QF8336" s="242"/>
      <c r="QG8336" s="242"/>
      <c r="QH8336" s="242"/>
      <c r="QI8336" s="242"/>
      <c r="QJ8336" s="242"/>
      <c r="QK8336" s="242"/>
    </row>
    <row r="8337" spans="439:453">
      <c r="PW8337" s="242"/>
      <c r="PX8337" s="242"/>
      <c r="PY8337" s="242"/>
      <c r="PZ8337" s="242"/>
      <c r="QA8337" s="242"/>
      <c r="QB8337" s="242"/>
      <c r="QC8337" s="242"/>
      <c r="QD8337" s="242"/>
      <c r="QE8337" s="242"/>
      <c r="QF8337" s="242"/>
      <c r="QG8337" s="242"/>
      <c r="QH8337" s="242"/>
      <c r="QI8337" s="242"/>
      <c r="QJ8337" s="242"/>
      <c r="QK8337" s="242"/>
    </row>
    <row r="8338" spans="439:453">
      <c r="PW8338" s="242"/>
      <c r="PX8338" s="242"/>
      <c r="PY8338" s="242"/>
      <c r="PZ8338" s="242"/>
      <c r="QA8338" s="242"/>
      <c r="QB8338" s="242"/>
      <c r="QC8338" s="242"/>
      <c r="QD8338" s="242"/>
      <c r="QE8338" s="242"/>
      <c r="QF8338" s="242"/>
      <c r="QG8338" s="242"/>
      <c r="QH8338" s="242"/>
      <c r="QI8338" s="242"/>
      <c r="QJ8338" s="242"/>
      <c r="QK8338" s="242"/>
    </row>
    <row r="8339" spans="439:453">
      <c r="PW8339" s="242"/>
      <c r="PX8339" s="242"/>
      <c r="PY8339" s="242"/>
      <c r="PZ8339" s="242"/>
      <c r="QA8339" s="242"/>
      <c r="QB8339" s="242"/>
      <c r="QC8339" s="242"/>
      <c r="QD8339" s="242"/>
      <c r="QE8339" s="242"/>
      <c r="QF8339" s="242"/>
      <c r="QG8339" s="242"/>
      <c r="QH8339" s="242"/>
      <c r="QI8339" s="242"/>
      <c r="QJ8339" s="242"/>
      <c r="QK8339" s="242"/>
    </row>
    <row r="8340" spans="439:453">
      <c r="PW8340" s="242"/>
      <c r="PX8340" s="242"/>
      <c r="PY8340" s="242"/>
      <c r="PZ8340" s="242"/>
      <c r="QA8340" s="242"/>
      <c r="QB8340" s="242"/>
      <c r="QC8340" s="242"/>
      <c r="QD8340" s="242"/>
      <c r="QE8340" s="242"/>
      <c r="QF8340" s="242"/>
      <c r="QG8340" s="242"/>
      <c r="QH8340" s="242"/>
      <c r="QI8340" s="242"/>
      <c r="QJ8340" s="242"/>
      <c r="QK8340" s="242"/>
    </row>
    <row r="8341" spans="439:453">
      <c r="PW8341" s="242"/>
      <c r="PX8341" s="242"/>
      <c r="PY8341" s="242"/>
      <c r="PZ8341" s="242"/>
      <c r="QA8341" s="242"/>
      <c r="QB8341" s="242"/>
      <c r="QC8341" s="242"/>
      <c r="QD8341" s="242"/>
      <c r="QE8341" s="242"/>
      <c r="QF8341" s="242"/>
      <c r="QG8341" s="242"/>
      <c r="QH8341" s="242"/>
      <c r="QI8341" s="242"/>
      <c r="QJ8341" s="242"/>
      <c r="QK8341" s="242"/>
    </row>
    <row r="8342" spans="439:453">
      <c r="PW8342" s="242"/>
      <c r="PX8342" s="242"/>
      <c r="PY8342" s="242"/>
      <c r="PZ8342" s="242"/>
      <c r="QA8342" s="242"/>
      <c r="QB8342" s="242"/>
      <c r="QC8342" s="242"/>
      <c r="QD8342" s="242"/>
      <c r="QE8342" s="242"/>
      <c r="QF8342" s="242"/>
      <c r="QG8342" s="242"/>
      <c r="QH8342" s="242"/>
      <c r="QI8342" s="242"/>
      <c r="QJ8342" s="242"/>
      <c r="QK8342" s="242"/>
    </row>
    <row r="8343" spans="439:453">
      <c r="PW8343" s="242"/>
      <c r="PX8343" s="242"/>
      <c r="PY8343" s="242"/>
      <c r="PZ8343" s="242"/>
      <c r="QA8343" s="242"/>
      <c r="QB8343" s="242"/>
      <c r="QC8343" s="242"/>
      <c r="QD8343" s="242"/>
      <c r="QE8343" s="242"/>
      <c r="QF8343" s="242"/>
      <c r="QG8343" s="242"/>
      <c r="QH8343" s="242"/>
      <c r="QI8343" s="242"/>
      <c r="QJ8343" s="242"/>
      <c r="QK8343" s="242"/>
    </row>
    <row r="8344" spans="439:453">
      <c r="PW8344" s="242"/>
      <c r="PX8344" s="242"/>
      <c r="PY8344" s="242"/>
      <c r="PZ8344" s="242"/>
      <c r="QA8344" s="242"/>
      <c r="QB8344" s="242"/>
      <c r="QC8344" s="242"/>
      <c r="QD8344" s="242"/>
      <c r="QE8344" s="242"/>
      <c r="QF8344" s="242"/>
      <c r="QG8344" s="242"/>
      <c r="QH8344" s="242"/>
      <c r="QI8344" s="242"/>
      <c r="QJ8344" s="242"/>
      <c r="QK8344" s="242"/>
    </row>
    <row r="8345" spans="439:453">
      <c r="PW8345" s="242"/>
      <c r="PX8345" s="242"/>
      <c r="PY8345" s="242"/>
      <c r="PZ8345" s="242"/>
      <c r="QA8345" s="242"/>
      <c r="QB8345" s="242"/>
      <c r="QC8345" s="242"/>
      <c r="QD8345" s="242"/>
      <c r="QE8345" s="242"/>
      <c r="QF8345" s="242"/>
      <c r="QG8345" s="242"/>
      <c r="QH8345" s="242"/>
      <c r="QI8345" s="242"/>
      <c r="QJ8345" s="242"/>
      <c r="QK8345" s="242"/>
    </row>
    <row r="8346" spans="439:453">
      <c r="PW8346" s="242"/>
      <c r="PX8346" s="242"/>
      <c r="PY8346" s="242"/>
      <c r="PZ8346" s="242"/>
      <c r="QA8346" s="242"/>
      <c r="QB8346" s="242"/>
      <c r="QC8346" s="242"/>
      <c r="QD8346" s="242"/>
      <c r="QE8346" s="242"/>
      <c r="QF8346" s="242"/>
      <c r="QG8346" s="242"/>
      <c r="QH8346" s="242"/>
      <c r="QI8346" s="242"/>
      <c r="QJ8346" s="242"/>
      <c r="QK8346" s="242"/>
    </row>
    <row r="8347" spans="439:453">
      <c r="PW8347" s="242"/>
      <c r="PX8347" s="242"/>
      <c r="PY8347" s="242"/>
      <c r="PZ8347" s="242"/>
      <c r="QA8347" s="242"/>
      <c r="QB8347" s="242"/>
      <c r="QC8347" s="242"/>
      <c r="QD8347" s="242"/>
      <c r="QE8347" s="242"/>
      <c r="QF8347" s="242"/>
      <c r="QG8347" s="242"/>
      <c r="QH8347" s="242"/>
      <c r="QI8347" s="242"/>
      <c r="QJ8347" s="242"/>
      <c r="QK8347" s="242"/>
    </row>
    <row r="8348" spans="439:453">
      <c r="PW8348" s="242"/>
      <c r="PX8348" s="242"/>
      <c r="PY8348" s="242"/>
      <c r="PZ8348" s="242"/>
      <c r="QA8348" s="242"/>
      <c r="QB8348" s="242"/>
      <c r="QC8348" s="242"/>
      <c r="QD8348" s="242"/>
      <c r="QE8348" s="242"/>
      <c r="QF8348" s="242"/>
      <c r="QG8348" s="242"/>
      <c r="QH8348" s="242"/>
      <c r="QI8348" s="242"/>
      <c r="QJ8348" s="242"/>
      <c r="QK8348" s="242"/>
    </row>
    <row r="8349" spans="439:453">
      <c r="PW8349" s="242"/>
      <c r="PX8349" s="242"/>
      <c r="PY8349" s="242"/>
      <c r="PZ8349" s="242"/>
      <c r="QA8349" s="242"/>
      <c r="QB8349" s="242"/>
      <c r="QC8349" s="242"/>
      <c r="QD8349" s="242"/>
      <c r="QE8349" s="242"/>
      <c r="QF8349" s="242"/>
      <c r="QG8349" s="242"/>
      <c r="QH8349" s="242"/>
      <c r="QI8349" s="242"/>
      <c r="QJ8349" s="242"/>
      <c r="QK8349" s="242"/>
    </row>
    <row r="8350" spans="439:453">
      <c r="PW8350" s="242"/>
      <c r="PX8350" s="242"/>
      <c r="PY8350" s="242"/>
      <c r="PZ8350" s="242"/>
      <c r="QA8350" s="242"/>
      <c r="QB8350" s="242"/>
      <c r="QC8350" s="242"/>
      <c r="QD8350" s="242"/>
      <c r="QE8350" s="242"/>
      <c r="QF8350" s="242"/>
      <c r="QG8350" s="242"/>
      <c r="QH8350" s="242"/>
      <c r="QI8350" s="242"/>
      <c r="QJ8350" s="242"/>
      <c r="QK8350" s="242"/>
    </row>
    <row r="8351" spans="439:453">
      <c r="PW8351" s="242"/>
      <c r="PX8351" s="242"/>
      <c r="PY8351" s="242"/>
      <c r="PZ8351" s="242"/>
      <c r="QA8351" s="242"/>
      <c r="QB8351" s="242"/>
      <c r="QC8351" s="242"/>
      <c r="QD8351" s="242"/>
      <c r="QE8351" s="242"/>
      <c r="QF8351" s="242"/>
      <c r="QG8351" s="242"/>
      <c r="QH8351" s="242"/>
      <c r="QI8351" s="242"/>
      <c r="QJ8351" s="242"/>
      <c r="QK8351" s="242"/>
    </row>
    <row r="8352" spans="439:453">
      <c r="PW8352" s="242"/>
      <c r="PX8352" s="242"/>
      <c r="PY8352" s="242"/>
      <c r="PZ8352" s="242"/>
      <c r="QA8352" s="242"/>
      <c r="QB8352" s="242"/>
      <c r="QC8352" s="242"/>
      <c r="QD8352" s="242"/>
      <c r="QE8352" s="242"/>
      <c r="QF8352" s="242"/>
      <c r="QG8352" s="242"/>
      <c r="QH8352" s="242"/>
      <c r="QI8352" s="242"/>
      <c r="QJ8352" s="242"/>
      <c r="QK8352" s="242"/>
    </row>
    <row r="8353" spans="439:453">
      <c r="PW8353" s="242"/>
      <c r="PX8353" s="242"/>
      <c r="PY8353" s="242"/>
      <c r="PZ8353" s="242"/>
      <c r="QA8353" s="242"/>
      <c r="QB8353" s="242"/>
      <c r="QC8353" s="242"/>
      <c r="QD8353" s="242"/>
      <c r="QE8353" s="242"/>
      <c r="QF8353" s="242"/>
      <c r="QG8353" s="242"/>
      <c r="QH8353" s="242"/>
      <c r="QI8353" s="242"/>
      <c r="QJ8353" s="242"/>
      <c r="QK8353" s="242"/>
    </row>
    <row r="8354" spans="439:453">
      <c r="PW8354" s="242"/>
      <c r="PX8354" s="242"/>
      <c r="PY8354" s="242"/>
      <c r="PZ8354" s="242"/>
      <c r="QA8354" s="242"/>
      <c r="QB8354" s="242"/>
      <c r="QC8354" s="242"/>
      <c r="QD8354" s="242"/>
      <c r="QE8354" s="242"/>
      <c r="QF8354" s="242"/>
      <c r="QG8354" s="242"/>
      <c r="QH8354" s="242"/>
      <c r="QI8354" s="242"/>
      <c r="QJ8354" s="242"/>
      <c r="QK8354" s="242"/>
    </row>
    <row r="8355" spans="439:453">
      <c r="PW8355" s="242"/>
      <c r="PX8355" s="242"/>
      <c r="PY8355" s="242"/>
      <c r="PZ8355" s="242"/>
      <c r="QA8355" s="242"/>
      <c r="QB8355" s="242"/>
      <c r="QC8355" s="242"/>
      <c r="QD8355" s="242"/>
      <c r="QE8355" s="242"/>
      <c r="QF8355" s="242"/>
      <c r="QG8355" s="242"/>
      <c r="QH8355" s="242"/>
      <c r="QI8355" s="242"/>
      <c r="QJ8355" s="242"/>
      <c r="QK8355" s="242"/>
    </row>
    <row r="8356" spans="439:453">
      <c r="PW8356" s="242"/>
      <c r="PX8356" s="242"/>
      <c r="PY8356" s="242"/>
      <c r="PZ8356" s="242"/>
      <c r="QA8356" s="242"/>
      <c r="QB8356" s="242"/>
      <c r="QC8356" s="242"/>
      <c r="QD8356" s="242"/>
      <c r="QE8356" s="242"/>
      <c r="QF8356" s="242"/>
      <c r="QG8356" s="242"/>
      <c r="QH8356" s="242"/>
      <c r="QI8356" s="242"/>
      <c r="QJ8356" s="242"/>
      <c r="QK8356" s="242"/>
    </row>
    <row r="8357" spans="439:453">
      <c r="PW8357" s="242"/>
      <c r="PX8357" s="242"/>
      <c r="PY8357" s="242"/>
      <c r="PZ8357" s="242"/>
      <c r="QA8357" s="242"/>
      <c r="QB8357" s="242"/>
      <c r="QC8357" s="242"/>
      <c r="QD8357" s="242"/>
      <c r="QE8357" s="242"/>
      <c r="QF8357" s="242"/>
      <c r="QG8357" s="242"/>
      <c r="QH8357" s="242"/>
      <c r="QI8357" s="242"/>
      <c r="QJ8357" s="242"/>
      <c r="QK8357" s="242"/>
    </row>
    <row r="8358" spans="439:453">
      <c r="PW8358" s="242"/>
      <c r="PX8358" s="242"/>
      <c r="PY8358" s="242"/>
      <c r="PZ8358" s="242"/>
      <c r="QA8358" s="242"/>
      <c r="QB8358" s="242"/>
      <c r="QC8358" s="242"/>
      <c r="QD8358" s="242"/>
      <c r="QE8358" s="242"/>
      <c r="QF8358" s="242"/>
      <c r="QG8358" s="242"/>
      <c r="QH8358" s="242"/>
      <c r="QI8358" s="242"/>
      <c r="QJ8358" s="242"/>
      <c r="QK8358" s="242"/>
    </row>
    <row r="8359" spans="439:453">
      <c r="PW8359" s="242"/>
      <c r="PX8359" s="242"/>
      <c r="PY8359" s="242"/>
      <c r="PZ8359" s="242"/>
      <c r="QA8359" s="242"/>
      <c r="QB8359" s="242"/>
      <c r="QC8359" s="242"/>
      <c r="QD8359" s="242"/>
      <c r="QE8359" s="242"/>
      <c r="QF8359" s="242"/>
      <c r="QG8359" s="242"/>
      <c r="QH8359" s="242"/>
      <c r="QI8359" s="242"/>
      <c r="QJ8359" s="242"/>
      <c r="QK8359" s="242"/>
    </row>
    <row r="8360" spans="439:453">
      <c r="PW8360" s="242"/>
      <c r="PX8360" s="242"/>
      <c r="PY8360" s="242"/>
      <c r="PZ8360" s="242"/>
      <c r="QA8360" s="242"/>
      <c r="QB8360" s="242"/>
      <c r="QC8360" s="242"/>
      <c r="QD8360" s="242"/>
      <c r="QE8360" s="242"/>
      <c r="QF8360" s="242"/>
      <c r="QG8360" s="242"/>
      <c r="QH8360" s="242"/>
      <c r="QI8360" s="242"/>
      <c r="QJ8360" s="242"/>
      <c r="QK8360" s="242"/>
    </row>
    <row r="8361" spans="439:453">
      <c r="PW8361" s="242"/>
      <c r="PX8361" s="242"/>
      <c r="PY8361" s="242"/>
      <c r="PZ8361" s="242"/>
      <c r="QA8361" s="242"/>
      <c r="QB8361" s="242"/>
      <c r="QC8361" s="242"/>
      <c r="QD8361" s="242"/>
      <c r="QE8361" s="242"/>
      <c r="QF8361" s="242"/>
      <c r="QG8361" s="242"/>
      <c r="QH8361" s="242"/>
      <c r="QI8361" s="242"/>
      <c r="QJ8361" s="242"/>
      <c r="QK8361" s="242"/>
    </row>
    <row r="8362" spans="439:453">
      <c r="PW8362" s="242"/>
      <c r="PX8362" s="242"/>
      <c r="PY8362" s="242"/>
      <c r="PZ8362" s="242"/>
      <c r="QA8362" s="242"/>
      <c r="QB8362" s="242"/>
      <c r="QC8362" s="242"/>
      <c r="QD8362" s="242"/>
      <c r="QE8362" s="242"/>
      <c r="QF8362" s="242"/>
      <c r="QG8362" s="242"/>
      <c r="QH8362" s="242"/>
      <c r="QI8362" s="242"/>
      <c r="QJ8362" s="242"/>
      <c r="QK8362" s="242"/>
    </row>
    <row r="8363" spans="439:453">
      <c r="PW8363" s="242"/>
      <c r="PX8363" s="242"/>
      <c r="PY8363" s="242"/>
      <c r="PZ8363" s="242"/>
      <c r="QA8363" s="242"/>
      <c r="QB8363" s="242"/>
      <c r="QC8363" s="242"/>
      <c r="QD8363" s="242"/>
      <c r="QE8363" s="242"/>
      <c r="QF8363" s="242"/>
      <c r="QG8363" s="242"/>
      <c r="QH8363" s="242"/>
      <c r="QI8363" s="242"/>
      <c r="QJ8363" s="242"/>
      <c r="QK8363" s="242"/>
    </row>
    <row r="8364" spans="439:453">
      <c r="PW8364" s="242"/>
      <c r="PX8364" s="242"/>
      <c r="PY8364" s="242"/>
      <c r="PZ8364" s="242"/>
      <c r="QA8364" s="242"/>
      <c r="QB8364" s="242"/>
      <c r="QC8364" s="242"/>
      <c r="QD8364" s="242"/>
      <c r="QE8364" s="242"/>
      <c r="QF8364" s="242"/>
      <c r="QG8364" s="242"/>
      <c r="QH8364" s="242"/>
      <c r="QI8364" s="242"/>
      <c r="QJ8364" s="242"/>
      <c r="QK8364" s="242"/>
    </row>
    <row r="8365" spans="439:453">
      <c r="PW8365" s="242"/>
      <c r="PX8365" s="242"/>
      <c r="PY8365" s="242"/>
      <c r="PZ8365" s="242"/>
      <c r="QA8365" s="242"/>
      <c r="QB8365" s="242"/>
      <c r="QC8365" s="242"/>
      <c r="QD8365" s="242"/>
      <c r="QE8365" s="242"/>
      <c r="QF8365" s="242"/>
      <c r="QG8365" s="242"/>
      <c r="QH8365" s="242"/>
      <c r="QI8365" s="242"/>
      <c r="QJ8365" s="242"/>
      <c r="QK8365" s="242"/>
    </row>
    <row r="8366" spans="439:453">
      <c r="PW8366" s="242"/>
      <c r="PX8366" s="242"/>
      <c r="PY8366" s="242"/>
      <c r="PZ8366" s="242"/>
      <c r="QA8366" s="242"/>
      <c r="QB8366" s="242"/>
      <c r="QC8366" s="242"/>
      <c r="QD8366" s="242"/>
      <c r="QE8366" s="242"/>
      <c r="QF8366" s="242"/>
      <c r="QG8366" s="242"/>
      <c r="QH8366" s="242"/>
      <c r="QI8366" s="242"/>
      <c r="QJ8366" s="242"/>
      <c r="QK8366" s="242"/>
    </row>
    <row r="8367" spans="439:453">
      <c r="PW8367" s="242"/>
      <c r="PX8367" s="242"/>
      <c r="PY8367" s="242"/>
      <c r="PZ8367" s="242"/>
      <c r="QA8367" s="242"/>
      <c r="QB8367" s="242"/>
      <c r="QC8367" s="242"/>
      <c r="QD8367" s="242"/>
      <c r="QE8367" s="242"/>
      <c r="QF8367" s="242"/>
      <c r="QG8367" s="242"/>
      <c r="QH8367" s="242"/>
      <c r="QI8367" s="242"/>
      <c r="QJ8367" s="242"/>
      <c r="QK8367" s="242"/>
    </row>
    <row r="8368" spans="439:453">
      <c r="PW8368" s="242"/>
      <c r="PX8368" s="242"/>
      <c r="PY8368" s="242"/>
      <c r="PZ8368" s="242"/>
      <c r="QA8368" s="242"/>
      <c r="QB8368" s="242"/>
      <c r="QC8368" s="242"/>
      <c r="QD8368" s="242"/>
      <c r="QE8368" s="242"/>
      <c r="QF8368" s="242"/>
      <c r="QG8368" s="242"/>
      <c r="QH8368" s="242"/>
      <c r="QI8368" s="242"/>
      <c r="QJ8368" s="242"/>
      <c r="QK8368" s="242"/>
    </row>
    <row r="8369" spans="439:453">
      <c r="PW8369" s="242"/>
      <c r="PX8369" s="242"/>
      <c r="PY8369" s="242"/>
      <c r="PZ8369" s="242"/>
      <c r="QA8369" s="242"/>
      <c r="QB8369" s="242"/>
      <c r="QC8369" s="242"/>
      <c r="QD8369" s="242"/>
      <c r="QE8369" s="242"/>
      <c r="QF8369" s="242"/>
      <c r="QG8369" s="242"/>
      <c r="QH8369" s="242"/>
      <c r="QI8369" s="242"/>
      <c r="QJ8369" s="242"/>
      <c r="QK8369" s="242"/>
    </row>
    <row r="8370" spans="439:453">
      <c r="PW8370" s="242"/>
      <c r="PX8370" s="242"/>
      <c r="PY8370" s="242"/>
      <c r="PZ8370" s="242"/>
      <c r="QA8370" s="242"/>
      <c r="QB8370" s="242"/>
      <c r="QC8370" s="242"/>
      <c r="QD8370" s="242"/>
      <c r="QE8370" s="242"/>
      <c r="QF8370" s="242"/>
      <c r="QG8370" s="242"/>
      <c r="QH8370" s="242"/>
      <c r="QI8370" s="242"/>
      <c r="QJ8370" s="242"/>
      <c r="QK8370" s="242"/>
    </row>
    <row r="8371" spans="439:453">
      <c r="PW8371" s="242"/>
      <c r="PX8371" s="242"/>
      <c r="PY8371" s="242"/>
      <c r="PZ8371" s="242"/>
      <c r="QA8371" s="242"/>
      <c r="QB8371" s="242"/>
      <c r="QC8371" s="242"/>
      <c r="QD8371" s="242"/>
      <c r="QE8371" s="242"/>
      <c r="QF8371" s="242"/>
      <c r="QG8371" s="242"/>
      <c r="QH8371" s="242"/>
      <c r="QI8371" s="242"/>
      <c r="QJ8371" s="242"/>
      <c r="QK8371" s="242"/>
    </row>
    <row r="8372" spans="439:453">
      <c r="PW8372" s="242"/>
      <c r="PX8372" s="242"/>
      <c r="PY8372" s="242"/>
      <c r="PZ8372" s="242"/>
      <c r="QA8372" s="242"/>
      <c r="QB8372" s="242"/>
      <c r="QC8372" s="242"/>
      <c r="QD8372" s="242"/>
      <c r="QE8372" s="242"/>
      <c r="QF8372" s="242"/>
      <c r="QG8372" s="242"/>
      <c r="QH8372" s="242"/>
      <c r="QI8372" s="242"/>
      <c r="QJ8372" s="242"/>
      <c r="QK8372" s="242"/>
    </row>
    <row r="8373" spans="439:453">
      <c r="PW8373" s="242"/>
      <c r="PX8373" s="242"/>
      <c r="PY8373" s="242"/>
      <c r="PZ8373" s="242"/>
      <c r="QA8373" s="242"/>
      <c r="QB8373" s="242"/>
      <c r="QC8373" s="242"/>
      <c r="QD8373" s="242"/>
      <c r="QE8373" s="242"/>
      <c r="QF8373" s="242"/>
      <c r="QG8373" s="242"/>
      <c r="QH8373" s="242"/>
      <c r="QI8373" s="242"/>
      <c r="QJ8373" s="242"/>
      <c r="QK8373" s="242"/>
    </row>
    <row r="8374" spans="439:453">
      <c r="PW8374" s="242"/>
      <c r="PX8374" s="242"/>
      <c r="PY8374" s="242"/>
      <c r="PZ8374" s="242"/>
      <c r="QA8374" s="242"/>
      <c r="QB8374" s="242"/>
      <c r="QC8374" s="242"/>
      <c r="QD8374" s="242"/>
      <c r="QE8374" s="242"/>
      <c r="QF8374" s="242"/>
      <c r="QG8374" s="242"/>
      <c r="QH8374" s="242"/>
      <c r="QI8374" s="242"/>
      <c r="QJ8374" s="242"/>
      <c r="QK8374" s="242"/>
    </row>
    <row r="8375" spans="439:453">
      <c r="PW8375" s="242"/>
      <c r="PX8375" s="242"/>
      <c r="PY8375" s="242"/>
      <c r="PZ8375" s="242"/>
      <c r="QA8375" s="242"/>
      <c r="QB8375" s="242"/>
      <c r="QC8375" s="242"/>
      <c r="QD8375" s="242"/>
      <c r="QE8375" s="242"/>
      <c r="QF8375" s="242"/>
      <c r="QG8375" s="242"/>
      <c r="QH8375" s="242"/>
      <c r="QI8375" s="242"/>
      <c r="QJ8375" s="242"/>
      <c r="QK8375" s="242"/>
    </row>
    <row r="8376" spans="439:453">
      <c r="PW8376" s="242"/>
      <c r="PX8376" s="242"/>
      <c r="PY8376" s="242"/>
      <c r="PZ8376" s="242"/>
      <c r="QA8376" s="242"/>
      <c r="QB8376" s="242"/>
      <c r="QC8376" s="242"/>
      <c r="QD8376" s="242"/>
      <c r="QE8376" s="242"/>
      <c r="QF8376" s="242"/>
      <c r="QG8376" s="242"/>
      <c r="QH8376" s="242"/>
      <c r="QI8376" s="242"/>
      <c r="QJ8376" s="242"/>
      <c r="QK8376" s="242"/>
    </row>
    <row r="8377" spans="439:453">
      <c r="PW8377" s="242"/>
      <c r="PX8377" s="242"/>
      <c r="PY8377" s="242"/>
      <c r="PZ8377" s="242"/>
      <c r="QA8377" s="242"/>
      <c r="QB8377" s="242"/>
      <c r="QC8377" s="242"/>
      <c r="QD8377" s="242"/>
      <c r="QE8377" s="242"/>
      <c r="QF8377" s="242"/>
      <c r="QG8377" s="242"/>
      <c r="QH8377" s="242"/>
      <c r="QI8377" s="242"/>
      <c r="QJ8377" s="242"/>
      <c r="QK8377" s="242"/>
    </row>
    <row r="8378" spans="439:453">
      <c r="PW8378" s="242"/>
      <c r="PX8378" s="242"/>
      <c r="PY8378" s="242"/>
      <c r="PZ8378" s="242"/>
      <c r="QA8378" s="242"/>
      <c r="QB8378" s="242"/>
      <c r="QC8378" s="242"/>
      <c r="QD8378" s="242"/>
      <c r="QE8378" s="242"/>
      <c r="QF8378" s="242"/>
      <c r="QG8378" s="242"/>
      <c r="QH8378" s="242"/>
      <c r="QI8378" s="242"/>
      <c r="QJ8378" s="242"/>
      <c r="QK8378" s="242"/>
    </row>
    <row r="8379" spans="439:453">
      <c r="PW8379" s="242"/>
      <c r="PX8379" s="242"/>
      <c r="PY8379" s="242"/>
      <c r="PZ8379" s="242"/>
      <c r="QA8379" s="242"/>
      <c r="QB8379" s="242"/>
      <c r="QC8379" s="242"/>
      <c r="QD8379" s="242"/>
      <c r="QE8379" s="242"/>
      <c r="QF8379" s="242"/>
      <c r="QG8379" s="242"/>
      <c r="QH8379" s="242"/>
      <c r="QI8379" s="242"/>
      <c r="QJ8379" s="242"/>
      <c r="QK8379" s="242"/>
    </row>
    <row r="8380" spans="439:453">
      <c r="PW8380" s="242"/>
      <c r="PX8380" s="242"/>
      <c r="PY8380" s="242"/>
      <c r="PZ8380" s="242"/>
      <c r="QA8380" s="242"/>
      <c r="QB8380" s="242"/>
      <c r="QC8380" s="242"/>
      <c r="QD8380" s="242"/>
      <c r="QE8380" s="242"/>
      <c r="QF8380" s="242"/>
      <c r="QG8380" s="242"/>
      <c r="QH8380" s="242"/>
      <c r="QI8380" s="242"/>
      <c r="QJ8380" s="242"/>
      <c r="QK8380" s="242"/>
    </row>
    <row r="8381" spans="439:453">
      <c r="PW8381" s="242"/>
      <c r="PX8381" s="242"/>
      <c r="PY8381" s="242"/>
      <c r="PZ8381" s="242"/>
      <c r="QA8381" s="242"/>
      <c r="QB8381" s="242"/>
      <c r="QC8381" s="242"/>
      <c r="QD8381" s="242"/>
      <c r="QE8381" s="242"/>
      <c r="QF8381" s="242"/>
      <c r="QG8381" s="242"/>
      <c r="QH8381" s="242"/>
      <c r="QI8381" s="242"/>
      <c r="QJ8381" s="242"/>
      <c r="QK8381" s="242"/>
    </row>
    <row r="8382" spans="439:453">
      <c r="PW8382" s="242"/>
      <c r="PX8382" s="242"/>
      <c r="PY8382" s="242"/>
      <c r="PZ8382" s="242"/>
      <c r="QA8382" s="242"/>
      <c r="QB8382" s="242"/>
      <c r="QC8382" s="242"/>
      <c r="QD8382" s="242"/>
      <c r="QE8382" s="242"/>
      <c r="QF8382" s="242"/>
      <c r="QG8382" s="242"/>
      <c r="QH8382" s="242"/>
      <c r="QI8382" s="242"/>
      <c r="QJ8382" s="242"/>
      <c r="QK8382" s="242"/>
    </row>
    <row r="8383" spans="439:453">
      <c r="PW8383" s="242"/>
      <c r="PX8383" s="242"/>
      <c r="PY8383" s="242"/>
      <c r="PZ8383" s="242"/>
      <c r="QA8383" s="242"/>
      <c r="QB8383" s="242"/>
      <c r="QC8383" s="242"/>
      <c r="QD8383" s="242"/>
      <c r="QE8383" s="242"/>
      <c r="QF8383" s="242"/>
      <c r="QG8383" s="242"/>
      <c r="QH8383" s="242"/>
      <c r="QI8383" s="242"/>
      <c r="QJ8383" s="242"/>
      <c r="QK8383" s="242"/>
    </row>
    <row r="8384" spans="439:453">
      <c r="PW8384" s="242"/>
      <c r="PX8384" s="242"/>
      <c r="PY8384" s="242"/>
      <c r="PZ8384" s="242"/>
      <c r="QA8384" s="242"/>
      <c r="QB8384" s="242"/>
      <c r="QC8384" s="242"/>
      <c r="QD8384" s="242"/>
      <c r="QE8384" s="242"/>
      <c r="QF8384" s="242"/>
      <c r="QG8384" s="242"/>
      <c r="QH8384" s="242"/>
      <c r="QI8384" s="242"/>
      <c r="QJ8384" s="242"/>
      <c r="QK8384" s="242"/>
    </row>
    <row r="8385" spans="439:453">
      <c r="PW8385" s="242"/>
      <c r="PX8385" s="242"/>
      <c r="PY8385" s="242"/>
      <c r="PZ8385" s="242"/>
      <c r="QA8385" s="242"/>
      <c r="QB8385" s="242"/>
      <c r="QC8385" s="242"/>
      <c r="QD8385" s="242"/>
      <c r="QE8385" s="242"/>
      <c r="QF8385" s="242"/>
      <c r="QG8385" s="242"/>
      <c r="QH8385" s="242"/>
      <c r="QI8385" s="242"/>
      <c r="QJ8385" s="242"/>
      <c r="QK8385" s="242"/>
    </row>
    <row r="8386" spans="439:453">
      <c r="PW8386" s="242"/>
      <c r="PX8386" s="242"/>
      <c r="PY8386" s="242"/>
      <c r="PZ8386" s="242"/>
      <c r="QA8386" s="242"/>
      <c r="QB8386" s="242"/>
      <c r="QC8386" s="242"/>
      <c r="QD8386" s="242"/>
      <c r="QE8386" s="242"/>
      <c r="QF8386" s="242"/>
      <c r="QG8386" s="242"/>
      <c r="QH8386" s="242"/>
      <c r="QI8386" s="242"/>
      <c r="QJ8386" s="242"/>
      <c r="QK8386" s="242"/>
    </row>
    <row r="8387" spans="439:453">
      <c r="PW8387" s="242"/>
      <c r="PX8387" s="242"/>
      <c r="PY8387" s="242"/>
      <c r="PZ8387" s="242"/>
      <c r="QA8387" s="242"/>
      <c r="QB8387" s="242"/>
      <c r="QC8387" s="242"/>
      <c r="QD8387" s="242"/>
      <c r="QE8387" s="242"/>
      <c r="QF8387" s="242"/>
      <c r="QG8387" s="242"/>
      <c r="QH8387" s="242"/>
      <c r="QI8387" s="242"/>
      <c r="QJ8387" s="242"/>
      <c r="QK8387" s="242"/>
    </row>
    <row r="8388" spans="439:453">
      <c r="PW8388" s="242"/>
      <c r="PX8388" s="242"/>
      <c r="PY8388" s="242"/>
      <c r="PZ8388" s="242"/>
      <c r="QA8388" s="242"/>
      <c r="QB8388" s="242"/>
      <c r="QC8388" s="242"/>
      <c r="QD8388" s="242"/>
      <c r="QE8388" s="242"/>
      <c r="QF8388" s="242"/>
      <c r="QG8388" s="242"/>
      <c r="QH8388" s="242"/>
      <c r="QI8388" s="242"/>
      <c r="QJ8388" s="242"/>
      <c r="QK8388" s="242"/>
    </row>
    <row r="8389" spans="439:453">
      <c r="PW8389" s="242"/>
      <c r="PX8389" s="242"/>
      <c r="PY8389" s="242"/>
      <c r="PZ8389" s="242"/>
      <c r="QA8389" s="242"/>
      <c r="QB8389" s="242"/>
      <c r="QC8389" s="242"/>
      <c r="QD8389" s="242"/>
      <c r="QE8389" s="242"/>
      <c r="QF8389" s="242"/>
      <c r="QG8389" s="242"/>
      <c r="QH8389" s="242"/>
      <c r="QI8389" s="242"/>
      <c r="QJ8389" s="242"/>
      <c r="QK8389" s="242"/>
    </row>
    <row r="8390" spans="439:453">
      <c r="PW8390" s="242"/>
      <c r="PX8390" s="242"/>
      <c r="PY8390" s="242"/>
      <c r="PZ8390" s="242"/>
      <c r="QA8390" s="242"/>
      <c r="QB8390" s="242"/>
      <c r="QC8390" s="242"/>
      <c r="QD8390" s="242"/>
      <c r="QE8390" s="242"/>
      <c r="QF8390" s="242"/>
      <c r="QG8390" s="242"/>
      <c r="QH8390" s="242"/>
      <c r="QI8390" s="242"/>
      <c r="QJ8390" s="242"/>
      <c r="QK8390" s="242"/>
    </row>
    <row r="8391" spans="439:453">
      <c r="PW8391" s="242"/>
      <c r="PX8391" s="242"/>
      <c r="PY8391" s="242"/>
      <c r="PZ8391" s="242"/>
      <c r="QA8391" s="242"/>
      <c r="QB8391" s="242"/>
      <c r="QC8391" s="242"/>
      <c r="QD8391" s="242"/>
      <c r="QE8391" s="242"/>
      <c r="QF8391" s="242"/>
      <c r="QG8391" s="242"/>
      <c r="QH8391" s="242"/>
      <c r="QI8391" s="242"/>
      <c r="QJ8391" s="242"/>
      <c r="QK8391" s="242"/>
    </row>
    <row r="8392" spans="439:453">
      <c r="PW8392" s="242"/>
      <c r="PX8392" s="242"/>
      <c r="PY8392" s="242"/>
      <c r="PZ8392" s="242"/>
      <c r="QA8392" s="242"/>
      <c r="QB8392" s="242"/>
      <c r="QC8392" s="242"/>
      <c r="QD8392" s="242"/>
      <c r="QE8392" s="242"/>
      <c r="QF8392" s="242"/>
      <c r="QG8392" s="242"/>
      <c r="QH8392" s="242"/>
      <c r="QI8392" s="242"/>
      <c r="QJ8392" s="242"/>
      <c r="QK8392" s="242"/>
    </row>
    <row r="8393" spans="439:453">
      <c r="PW8393" s="242"/>
      <c r="PX8393" s="242"/>
      <c r="PY8393" s="242"/>
      <c r="PZ8393" s="242"/>
      <c r="QA8393" s="242"/>
      <c r="QB8393" s="242"/>
      <c r="QC8393" s="242"/>
      <c r="QD8393" s="242"/>
      <c r="QE8393" s="242"/>
      <c r="QF8393" s="242"/>
      <c r="QG8393" s="242"/>
      <c r="QH8393" s="242"/>
      <c r="QI8393" s="242"/>
      <c r="QJ8393" s="242"/>
      <c r="QK8393" s="242"/>
    </row>
    <row r="8394" spans="439:453">
      <c r="PW8394" s="242"/>
      <c r="PX8394" s="242"/>
      <c r="PY8394" s="242"/>
      <c r="PZ8394" s="242"/>
      <c r="QA8394" s="242"/>
      <c r="QB8394" s="242"/>
      <c r="QC8394" s="242"/>
      <c r="QD8394" s="242"/>
      <c r="QE8394" s="242"/>
      <c r="QF8394" s="242"/>
      <c r="QG8394" s="242"/>
      <c r="QH8394" s="242"/>
      <c r="QI8394" s="242"/>
      <c r="QJ8394" s="242"/>
      <c r="QK8394" s="242"/>
    </row>
    <row r="8395" spans="439:453">
      <c r="PW8395" s="242"/>
      <c r="PX8395" s="242"/>
      <c r="PY8395" s="242"/>
      <c r="PZ8395" s="242"/>
      <c r="QA8395" s="242"/>
      <c r="QB8395" s="242"/>
      <c r="QC8395" s="242"/>
      <c r="QD8395" s="242"/>
      <c r="QE8395" s="242"/>
      <c r="QF8395" s="242"/>
      <c r="QG8395" s="242"/>
      <c r="QH8395" s="242"/>
      <c r="QI8395" s="242"/>
      <c r="QJ8395" s="242"/>
      <c r="QK8395" s="242"/>
    </row>
    <row r="8396" spans="439:453">
      <c r="PW8396" s="242"/>
      <c r="PX8396" s="242"/>
      <c r="PY8396" s="242"/>
      <c r="PZ8396" s="242"/>
      <c r="QA8396" s="242"/>
      <c r="QB8396" s="242"/>
      <c r="QC8396" s="242"/>
      <c r="QD8396" s="242"/>
      <c r="QE8396" s="242"/>
      <c r="QF8396" s="242"/>
      <c r="QG8396" s="242"/>
      <c r="QH8396" s="242"/>
      <c r="QI8396" s="242"/>
      <c r="QJ8396" s="242"/>
      <c r="QK8396" s="242"/>
    </row>
    <row r="8397" spans="439:453">
      <c r="PW8397" s="242"/>
      <c r="PX8397" s="242"/>
      <c r="PY8397" s="242"/>
      <c r="PZ8397" s="242"/>
      <c r="QA8397" s="242"/>
      <c r="QB8397" s="242"/>
      <c r="QC8397" s="242"/>
      <c r="QD8397" s="242"/>
      <c r="QE8397" s="242"/>
      <c r="QF8397" s="242"/>
      <c r="QG8397" s="242"/>
      <c r="QH8397" s="242"/>
      <c r="QI8397" s="242"/>
      <c r="QJ8397" s="242"/>
      <c r="QK8397" s="242"/>
    </row>
    <row r="8398" spans="439:453">
      <c r="PW8398" s="242"/>
      <c r="PX8398" s="242"/>
      <c r="PY8398" s="242"/>
      <c r="PZ8398" s="242"/>
      <c r="QA8398" s="242"/>
      <c r="QB8398" s="242"/>
      <c r="QC8398" s="242"/>
      <c r="QD8398" s="242"/>
      <c r="QE8398" s="242"/>
      <c r="QF8398" s="242"/>
      <c r="QG8398" s="242"/>
      <c r="QH8398" s="242"/>
      <c r="QI8398" s="242"/>
      <c r="QJ8398" s="242"/>
      <c r="QK8398" s="242"/>
    </row>
    <row r="8399" spans="439:453">
      <c r="PW8399" s="242"/>
      <c r="PX8399" s="242"/>
      <c r="PY8399" s="242"/>
      <c r="PZ8399" s="242"/>
      <c r="QA8399" s="242"/>
      <c r="QB8399" s="242"/>
      <c r="QC8399" s="242"/>
      <c r="QD8399" s="242"/>
      <c r="QE8399" s="242"/>
      <c r="QF8399" s="242"/>
      <c r="QG8399" s="242"/>
      <c r="QH8399" s="242"/>
      <c r="QI8399" s="242"/>
      <c r="QJ8399" s="242"/>
      <c r="QK8399" s="242"/>
    </row>
    <row r="8400" spans="439:453">
      <c r="PW8400" s="242"/>
      <c r="PX8400" s="242"/>
      <c r="PY8400" s="242"/>
      <c r="PZ8400" s="242"/>
      <c r="QA8400" s="242"/>
      <c r="QB8400" s="242"/>
      <c r="QC8400" s="242"/>
      <c r="QD8400" s="242"/>
      <c r="QE8400" s="242"/>
      <c r="QF8400" s="242"/>
      <c r="QG8400" s="242"/>
      <c r="QH8400" s="242"/>
      <c r="QI8400" s="242"/>
      <c r="QJ8400" s="242"/>
      <c r="QK8400" s="242"/>
    </row>
    <row r="8401" spans="439:453">
      <c r="PW8401" s="242"/>
      <c r="PX8401" s="242"/>
      <c r="PY8401" s="242"/>
      <c r="PZ8401" s="242"/>
      <c r="QA8401" s="242"/>
      <c r="QB8401" s="242"/>
      <c r="QC8401" s="242"/>
      <c r="QD8401" s="242"/>
      <c r="QE8401" s="242"/>
      <c r="QF8401" s="242"/>
      <c r="QG8401" s="242"/>
      <c r="QH8401" s="242"/>
      <c r="QI8401" s="242"/>
      <c r="QJ8401" s="242"/>
      <c r="QK8401" s="242"/>
    </row>
    <row r="8402" spans="439:453">
      <c r="PW8402" s="242"/>
      <c r="PX8402" s="242"/>
      <c r="PY8402" s="242"/>
      <c r="PZ8402" s="242"/>
      <c r="QA8402" s="242"/>
      <c r="QB8402" s="242"/>
      <c r="QC8402" s="242"/>
      <c r="QD8402" s="242"/>
      <c r="QE8402" s="242"/>
      <c r="QF8402" s="242"/>
      <c r="QG8402" s="242"/>
      <c r="QH8402" s="242"/>
      <c r="QI8402" s="242"/>
      <c r="QJ8402" s="242"/>
      <c r="QK8402" s="242"/>
    </row>
    <row r="8403" spans="439:453">
      <c r="PW8403" s="242"/>
      <c r="PX8403" s="242"/>
      <c r="PY8403" s="242"/>
      <c r="PZ8403" s="242"/>
      <c r="QA8403" s="242"/>
      <c r="QB8403" s="242"/>
      <c r="QC8403" s="242"/>
      <c r="QD8403" s="242"/>
      <c r="QE8403" s="242"/>
      <c r="QF8403" s="242"/>
      <c r="QG8403" s="242"/>
      <c r="QH8403" s="242"/>
      <c r="QI8403" s="242"/>
      <c r="QJ8403" s="242"/>
      <c r="QK8403" s="242"/>
    </row>
    <row r="8404" spans="439:453">
      <c r="PW8404" s="242"/>
      <c r="PX8404" s="242"/>
      <c r="PY8404" s="242"/>
      <c r="PZ8404" s="242"/>
      <c r="QA8404" s="242"/>
      <c r="QB8404" s="242"/>
      <c r="QC8404" s="242"/>
      <c r="QD8404" s="242"/>
      <c r="QE8404" s="242"/>
      <c r="QF8404" s="242"/>
      <c r="QG8404" s="242"/>
      <c r="QH8404" s="242"/>
      <c r="QI8404" s="242"/>
      <c r="QJ8404" s="242"/>
      <c r="QK8404" s="242"/>
    </row>
    <row r="8405" spans="439:453">
      <c r="PW8405" s="242"/>
      <c r="PX8405" s="242"/>
      <c r="PY8405" s="242"/>
      <c r="PZ8405" s="242"/>
      <c r="QA8405" s="242"/>
      <c r="QB8405" s="242"/>
      <c r="QC8405" s="242"/>
      <c r="QD8405" s="242"/>
      <c r="QE8405" s="242"/>
      <c r="QF8405" s="242"/>
      <c r="QG8405" s="242"/>
      <c r="QH8405" s="242"/>
      <c r="QI8405" s="242"/>
      <c r="QJ8405" s="242"/>
      <c r="QK8405" s="242"/>
    </row>
    <row r="8406" spans="439:453">
      <c r="PW8406" s="242"/>
      <c r="PX8406" s="242"/>
      <c r="PY8406" s="242"/>
      <c r="PZ8406" s="242"/>
      <c r="QA8406" s="242"/>
      <c r="QB8406" s="242"/>
      <c r="QC8406" s="242"/>
      <c r="QD8406" s="242"/>
      <c r="QE8406" s="242"/>
      <c r="QF8406" s="242"/>
      <c r="QG8406" s="242"/>
      <c r="QH8406" s="242"/>
      <c r="QI8406" s="242"/>
      <c r="QJ8406" s="242"/>
      <c r="QK8406" s="242"/>
    </row>
    <row r="8407" spans="439:453">
      <c r="PW8407" s="242"/>
      <c r="PX8407" s="242"/>
      <c r="PY8407" s="242"/>
      <c r="PZ8407" s="242"/>
      <c r="QA8407" s="242"/>
      <c r="QB8407" s="242"/>
      <c r="QC8407" s="242"/>
      <c r="QD8407" s="242"/>
      <c r="QE8407" s="242"/>
      <c r="QF8407" s="242"/>
      <c r="QG8407" s="242"/>
      <c r="QH8407" s="242"/>
      <c r="QI8407" s="242"/>
      <c r="QJ8407" s="242"/>
      <c r="QK8407" s="242"/>
    </row>
    <row r="8408" spans="439:453">
      <c r="PW8408" s="242"/>
      <c r="PX8408" s="242"/>
      <c r="PY8408" s="242"/>
      <c r="PZ8408" s="242"/>
      <c r="QA8408" s="242"/>
      <c r="QB8408" s="242"/>
      <c r="QC8408" s="242"/>
      <c r="QD8408" s="242"/>
      <c r="QE8408" s="242"/>
      <c r="QF8408" s="242"/>
      <c r="QG8408" s="242"/>
      <c r="QH8408" s="242"/>
      <c r="QI8408" s="242"/>
      <c r="QJ8408" s="242"/>
      <c r="QK8408" s="242"/>
    </row>
    <row r="8409" spans="439:453">
      <c r="PW8409" s="242"/>
      <c r="PX8409" s="242"/>
      <c r="PY8409" s="242"/>
      <c r="PZ8409" s="242"/>
      <c r="QA8409" s="242"/>
      <c r="QB8409" s="242"/>
      <c r="QC8409" s="242"/>
      <c r="QD8409" s="242"/>
      <c r="QE8409" s="242"/>
      <c r="QF8409" s="242"/>
      <c r="QG8409" s="242"/>
      <c r="QH8409" s="242"/>
      <c r="QI8409" s="242"/>
      <c r="QJ8409" s="242"/>
      <c r="QK8409" s="242"/>
    </row>
    <row r="8410" spans="439:453">
      <c r="PW8410" s="242"/>
      <c r="PX8410" s="242"/>
      <c r="PY8410" s="242"/>
      <c r="PZ8410" s="242"/>
      <c r="QA8410" s="242"/>
      <c r="QB8410" s="242"/>
      <c r="QC8410" s="242"/>
      <c r="QD8410" s="242"/>
      <c r="QE8410" s="242"/>
      <c r="QF8410" s="242"/>
      <c r="QG8410" s="242"/>
      <c r="QH8410" s="242"/>
      <c r="QI8410" s="242"/>
      <c r="QJ8410" s="242"/>
      <c r="QK8410" s="242"/>
    </row>
    <row r="8411" spans="439:453">
      <c r="PW8411" s="242"/>
      <c r="PX8411" s="242"/>
      <c r="PY8411" s="242"/>
      <c r="PZ8411" s="242"/>
      <c r="QA8411" s="242"/>
      <c r="QB8411" s="242"/>
      <c r="QC8411" s="242"/>
      <c r="QD8411" s="242"/>
      <c r="QE8411" s="242"/>
      <c r="QF8411" s="242"/>
      <c r="QG8411" s="242"/>
      <c r="QH8411" s="242"/>
      <c r="QI8411" s="242"/>
      <c r="QJ8411" s="242"/>
      <c r="QK8411" s="242"/>
    </row>
    <row r="8412" spans="439:453">
      <c r="PW8412" s="242"/>
      <c r="PX8412" s="242"/>
      <c r="PY8412" s="242"/>
      <c r="PZ8412" s="242"/>
      <c r="QA8412" s="242"/>
      <c r="QB8412" s="242"/>
      <c r="QC8412" s="242"/>
      <c r="QD8412" s="242"/>
      <c r="QE8412" s="242"/>
      <c r="QF8412" s="242"/>
      <c r="QG8412" s="242"/>
      <c r="QH8412" s="242"/>
      <c r="QI8412" s="242"/>
      <c r="QJ8412" s="242"/>
      <c r="QK8412" s="242"/>
    </row>
    <row r="8413" spans="439:453">
      <c r="PW8413" s="242"/>
      <c r="PX8413" s="242"/>
      <c r="PY8413" s="242"/>
      <c r="PZ8413" s="242"/>
      <c r="QA8413" s="242"/>
      <c r="QB8413" s="242"/>
      <c r="QC8413" s="242"/>
      <c r="QD8413" s="242"/>
      <c r="QE8413" s="242"/>
      <c r="QF8413" s="242"/>
      <c r="QG8413" s="242"/>
      <c r="QH8413" s="242"/>
      <c r="QI8413" s="242"/>
      <c r="QJ8413" s="242"/>
      <c r="QK8413" s="242"/>
    </row>
    <row r="8414" spans="439:453">
      <c r="PW8414" s="242"/>
      <c r="PX8414" s="242"/>
      <c r="PY8414" s="242"/>
      <c r="PZ8414" s="242"/>
      <c r="QA8414" s="242"/>
      <c r="QB8414" s="242"/>
      <c r="QC8414" s="242"/>
      <c r="QD8414" s="242"/>
      <c r="QE8414" s="242"/>
      <c r="QF8414" s="242"/>
      <c r="QG8414" s="242"/>
      <c r="QH8414" s="242"/>
      <c r="QI8414" s="242"/>
      <c r="QJ8414" s="242"/>
      <c r="QK8414" s="242"/>
    </row>
    <row r="8415" spans="439:453">
      <c r="PW8415" s="242"/>
      <c r="PX8415" s="242"/>
      <c r="PY8415" s="242"/>
      <c r="PZ8415" s="242"/>
      <c r="QA8415" s="242"/>
      <c r="QB8415" s="242"/>
      <c r="QC8415" s="242"/>
      <c r="QD8415" s="242"/>
      <c r="QE8415" s="242"/>
      <c r="QF8415" s="242"/>
      <c r="QG8415" s="242"/>
      <c r="QH8415" s="242"/>
      <c r="QI8415" s="242"/>
      <c r="QJ8415" s="242"/>
      <c r="QK8415" s="242"/>
    </row>
    <row r="8416" spans="439:453">
      <c r="PW8416" s="242"/>
      <c r="PX8416" s="242"/>
      <c r="PY8416" s="242"/>
      <c r="PZ8416" s="242"/>
      <c r="QA8416" s="242"/>
      <c r="QB8416" s="242"/>
      <c r="QC8416" s="242"/>
      <c r="QD8416" s="242"/>
      <c r="QE8416" s="242"/>
      <c r="QF8416" s="242"/>
      <c r="QG8416" s="242"/>
      <c r="QH8416" s="242"/>
      <c r="QI8416" s="242"/>
      <c r="QJ8416" s="242"/>
      <c r="QK8416" s="242"/>
    </row>
    <row r="8417" spans="439:453">
      <c r="PW8417" s="242"/>
      <c r="PX8417" s="242"/>
      <c r="PY8417" s="242"/>
      <c r="PZ8417" s="242"/>
      <c r="QA8417" s="242"/>
      <c r="QB8417" s="242"/>
      <c r="QC8417" s="242"/>
      <c r="QD8417" s="242"/>
      <c r="QE8417" s="242"/>
      <c r="QF8417" s="242"/>
      <c r="QG8417" s="242"/>
      <c r="QH8417" s="242"/>
      <c r="QI8417" s="242"/>
      <c r="QJ8417" s="242"/>
      <c r="QK8417" s="242"/>
    </row>
    <row r="8418" spans="439:453">
      <c r="PW8418" s="242"/>
      <c r="PX8418" s="242"/>
      <c r="PY8418" s="242"/>
      <c r="PZ8418" s="242"/>
      <c r="QA8418" s="242"/>
      <c r="QB8418" s="242"/>
      <c r="QC8418" s="242"/>
      <c r="QD8418" s="242"/>
      <c r="QE8418" s="242"/>
      <c r="QF8418" s="242"/>
      <c r="QG8418" s="242"/>
      <c r="QH8418" s="242"/>
      <c r="QI8418" s="242"/>
      <c r="QJ8418" s="242"/>
      <c r="QK8418" s="242"/>
    </row>
    <row r="8419" spans="439:453">
      <c r="PW8419" s="242"/>
      <c r="PX8419" s="242"/>
      <c r="PY8419" s="242"/>
      <c r="PZ8419" s="242"/>
      <c r="QA8419" s="242"/>
      <c r="QB8419" s="242"/>
      <c r="QC8419" s="242"/>
      <c r="QD8419" s="242"/>
      <c r="QE8419" s="242"/>
      <c r="QF8419" s="242"/>
      <c r="QG8419" s="242"/>
      <c r="QH8419" s="242"/>
      <c r="QI8419" s="242"/>
      <c r="QJ8419" s="242"/>
      <c r="QK8419" s="242"/>
    </row>
    <row r="8420" spans="439:453">
      <c r="PW8420" s="242"/>
      <c r="PX8420" s="242"/>
      <c r="PY8420" s="242"/>
      <c r="PZ8420" s="242"/>
      <c r="QA8420" s="242"/>
      <c r="QB8420" s="242"/>
      <c r="QC8420" s="242"/>
      <c r="QD8420" s="242"/>
      <c r="QE8420" s="242"/>
      <c r="QF8420" s="242"/>
      <c r="QG8420" s="242"/>
      <c r="QH8420" s="242"/>
      <c r="QI8420" s="242"/>
      <c r="QJ8420" s="242"/>
      <c r="QK8420" s="242"/>
    </row>
    <row r="8421" spans="439:453">
      <c r="PW8421" s="242"/>
      <c r="PX8421" s="242"/>
      <c r="PY8421" s="242"/>
      <c r="PZ8421" s="242"/>
      <c r="QA8421" s="242"/>
      <c r="QB8421" s="242"/>
      <c r="QC8421" s="242"/>
      <c r="QD8421" s="242"/>
      <c r="QE8421" s="242"/>
      <c r="QF8421" s="242"/>
      <c r="QG8421" s="242"/>
      <c r="QH8421" s="242"/>
      <c r="QI8421" s="242"/>
      <c r="QJ8421" s="242"/>
      <c r="QK8421" s="242"/>
    </row>
    <row r="8422" spans="439:453">
      <c r="PW8422" s="242"/>
      <c r="PX8422" s="242"/>
      <c r="PY8422" s="242"/>
      <c r="PZ8422" s="242"/>
      <c r="QA8422" s="242"/>
      <c r="QB8422" s="242"/>
      <c r="QC8422" s="242"/>
      <c r="QD8422" s="242"/>
      <c r="QE8422" s="242"/>
      <c r="QF8422" s="242"/>
      <c r="QG8422" s="242"/>
      <c r="QH8422" s="242"/>
      <c r="QI8422" s="242"/>
      <c r="QJ8422" s="242"/>
      <c r="QK8422" s="242"/>
    </row>
    <row r="8423" spans="439:453">
      <c r="PW8423" s="242"/>
      <c r="PX8423" s="242"/>
      <c r="PY8423" s="242"/>
      <c r="PZ8423" s="242"/>
      <c r="QA8423" s="242"/>
      <c r="QB8423" s="242"/>
      <c r="QC8423" s="242"/>
      <c r="QD8423" s="242"/>
      <c r="QE8423" s="242"/>
      <c r="QF8423" s="242"/>
      <c r="QG8423" s="242"/>
      <c r="QH8423" s="242"/>
      <c r="QI8423" s="242"/>
      <c r="QJ8423" s="242"/>
      <c r="QK8423" s="242"/>
    </row>
    <row r="8424" spans="439:453">
      <c r="PW8424" s="242"/>
      <c r="PX8424" s="242"/>
      <c r="PY8424" s="242"/>
      <c r="PZ8424" s="242"/>
      <c r="QA8424" s="242"/>
      <c r="QB8424" s="242"/>
      <c r="QC8424" s="242"/>
      <c r="QD8424" s="242"/>
      <c r="QE8424" s="242"/>
      <c r="QF8424" s="242"/>
      <c r="QG8424" s="242"/>
      <c r="QH8424" s="242"/>
      <c r="QI8424" s="242"/>
      <c r="QJ8424" s="242"/>
      <c r="QK8424" s="242"/>
    </row>
    <row r="8425" spans="439:453">
      <c r="PW8425" s="242"/>
      <c r="PX8425" s="242"/>
      <c r="PY8425" s="242"/>
      <c r="PZ8425" s="242"/>
      <c r="QA8425" s="242"/>
      <c r="QB8425" s="242"/>
      <c r="QC8425" s="242"/>
      <c r="QD8425" s="242"/>
      <c r="QE8425" s="242"/>
      <c r="QF8425" s="242"/>
      <c r="QG8425" s="242"/>
      <c r="QH8425" s="242"/>
      <c r="QI8425" s="242"/>
      <c r="QJ8425" s="242"/>
      <c r="QK8425" s="242"/>
    </row>
    <row r="8426" spans="439:453">
      <c r="PW8426" s="242"/>
      <c r="PX8426" s="242"/>
      <c r="PY8426" s="242"/>
      <c r="PZ8426" s="242"/>
      <c r="QA8426" s="242"/>
      <c r="QB8426" s="242"/>
      <c r="QC8426" s="242"/>
      <c r="QD8426" s="242"/>
      <c r="QE8426" s="242"/>
      <c r="QF8426" s="242"/>
      <c r="QG8426" s="242"/>
      <c r="QH8426" s="242"/>
      <c r="QI8426" s="242"/>
      <c r="QJ8426" s="242"/>
      <c r="QK8426" s="242"/>
    </row>
    <row r="8427" spans="439:453">
      <c r="PW8427" s="242"/>
      <c r="PX8427" s="242"/>
      <c r="PY8427" s="242"/>
      <c r="PZ8427" s="242"/>
      <c r="QA8427" s="242"/>
      <c r="QB8427" s="242"/>
      <c r="QC8427" s="242"/>
      <c r="QD8427" s="242"/>
      <c r="QE8427" s="242"/>
      <c r="QF8427" s="242"/>
      <c r="QG8427" s="242"/>
      <c r="QH8427" s="242"/>
      <c r="QI8427" s="242"/>
      <c r="QJ8427" s="242"/>
      <c r="QK8427" s="242"/>
    </row>
    <row r="8428" spans="439:453">
      <c r="PW8428" s="242"/>
      <c r="PX8428" s="242"/>
      <c r="PY8428" s="242"/>
      <c r="PZ8428" s="242"/>
      <c r="QA8428" s="242"/>
      <c r="QB8428" s="242"/>
      <c r="QC8428" s="242"/>
      <c r="QD8428" s="242"/>
      <c r="QE8428" s="242"/>
      <c r="QF8428" s="242"/>
      <c r="QG8428" s="242"/>
      <c r="QH8428" s="242"/>
      <c r="QI8428" s="242"/>
      <c r="QJ8428" s="242"/>
      <c r="QK8428" s="242"/>
    </row>
    <row r="8429" spans="439:453">
      <c r="PW8429" s="242"/>
      <c r="PX8429" s="242"/>
      <c r="PY8429" s="242"/>
      <c r="PZ8429" s="242"/>
      <c r="QA8429" s="242"/>
      <c r="QB8429" s="242"/>
      <c r="QC8429" s="242"/>
      <c r="QD8429" s="242"/>
      <c r="QE8429" s="242"/>
      <c r="QF8429" s="242"/>
      <c r="QG8429" s="242"/>
      <c r="QH8429" s="242"/>
      <c r="QI8429" s="242"/>
      <c r="QJ8429" s="242"/>
      <c r="QK8429" s="242"/>
    </row>
    <row r="8430" spans="439:453">
      <c r="PW8430" s="242"/>
      <c r="PX8430" s="242"/>
      <c r="PY8430" s="242"/>
      <c r="PZ8430" s="242"/>
      <c r="QA8430" s="242"/>
      <c r="QB8430" s="242"/>
      <c r="QC8430" s="242"/>
      <c r="QD8430" s="242"/>
      <c r="QE8430" s="242"/>
      <c r="QF8430" s="242"/>
      <c r="QG8430" s="242"/>
      <c r="QH8430" s="242"/>
      <c r="QI8430" s="242"/>
      <c r="QJ8430" s="242"/>
      <c r="QK8430" s="242"/>
    </row>
    <row r="8431" spans="439:453">
      <c r="PW8431" s="242"/>
      <c r="PX8431" s="242"/>
      <c r="PY8431" s="242"/>
      <c r="PZ8431" s="242"/>
      <c r="QA8431" s="242"/>
      <c r="QB8431" s="242"/>
      <c r="QC8431" s="242"/>
      <c r="QD8431" s="242"/>
      <c r="QE8431" s="242"/>
      <c r="QF8431" s="242"/>
      <c r="QG8431" s="242"/>
      <c r="QH8431" s="242"/>
      <c r="QI8431" s="242"/>
      <c r="QJ8431" s="242"/>
      <c r="QK8431" s="242"/>
    </row>
    <row r="8432" spans="439:453">
      <c r="PW8432" s="242"/>
      <c r="PX8432" s="242"/>
      <c r="PY8432" s="242"/>
      <c r="PZ8432" s="242"/>
      <c r="QA8432" s="242"/>
      <c r="QB8432" s="242"/>
      <c r="QC8432" s="242"/>
      <c r="QD8432" s="242"/>
      <c r="QE8432" s="242"/>
      <c r="QF8432" s="242"/>
      <c r="QG8432" s="242"/>
      <c r="QH8432" s="242"/>
      <c r="QI8432" s="242"/>
      <c r="QJ8432" s="242"/>
      <c r="QK8432" s="242"/>
    </row>
    <row r="8433" spans="439:453">
      <c r="PW8433" s="242"/>
      <c r="PX8433" s="242"/>
      <c r="PY8433" s="242"/>
      <c r="PZ8433" s="242"/>
      <c r="QA8433" s="242"/>
      <c r="QB8433" s="242"/>
      <c r="QC8433" s="242"/>
      <c r="QD8433" s="242"/>
      <c r="QE8433" s="242"/>
      <c r="QF8433" s="242"/>
      <c r="QG8433" s="242"/>
      <c r="QH8433" s="242"/>
      <c r="QI8433" s="242"/>
      <c r="QJ8433" s="242"/>
      <c r="QK8433" s="242"/>
    </row>
    <row r="8434" spans="439:453">
      <c r="PW8434" s="242"/>
      <c r="PX8434" s="242"/>
      <c r="PY8434" s="242"/>
      <c r="PZ8434" s="242"/>
      <c r="QA8434" s="242"/>
      <c r="QB8434" s="242"/>
      <c r="QC8434" s="242"/>
      <c r="QD8434" s="242"/>
      <c r="QE8434" s="242"/>
      <c r="QF8434" s="242"/>
      <c r="QG8434" s="242"/>
      <c r="QH8434" s="242"/>
      <c r="QI8434" s="242"/>
      <c r="QJ8434" s="242"/>
      <c r="QK8434" s="242"/>
    </row>
    <row r="8435" spans="439:453">
      <c r="PW8435" s="242"/>
      <c r="PX8435" s="242"/>
      <c r="PY8435" s="242"/>
      <c r="PZ8435" s="242"/>
      <c r="QA8435" s="242"/>
      <c r="QB8435" s="242"/>
      <c r="QC8435" s="242"/>
      <c r="QD8435" s="242"/>
      <c r="QE8435" s="242"/>
      <c r="QF8435" s="242"/>
      <c r="QG8435" s="242"/>
      <c r="QH8435" s="242"/>
      <c r="QI8435" s="242"/>
      <c r="QJ8435" s="242"/>
      <c r="QK8435" s="242"/>
    </row>
    <row r="8436" spans="439:453">
      <c r="PW8436" s="242"/>
      <c r="PX8436" s="242"/>
      <c r="PY8436" s="242"/>
      <c r="PZ8436" s="242"/>
      <c r="QA8436" s="242"/>
      <c r="QB8436" s="242"/>
      <c r="QC8436" s="242"/>
      <c r="QD8436" s="242"/>
      <c r="QE8436" s="242"/>
      <c r="QF8436" s="242"/>
      <c r="QG8436" s="242"/>
      <c r="QH8436" s="242"/>
      <c r="QI8436" s="242"/>
      <c r="QJ8436" s="242"/>
      <c r="QK8436" s="242"/>
    </row>
    <row r="8437" spans="439:453">
      <c r="PW8437" s="242"/>
      <c r="PX8437" s="242"/>
      <c r="PY8437" s="242"/>
      <c r="PZ8437" s="242"/>
      <c r="QA8437" s="242"/>
      <c r="QB8437" s="242"/>
      <c r="QC8437" s="242"/>
      <c r="QD8437" s="242"/>
      <c r="QE8437" s="242"/>
      <c r="QF8437" s="242"/>
      <c r="QG8437" s="242"/>
      <c r="QH8437" s="242"/>
      <c r="QI8437" s="242"/>
      <c r="QJ8437" s="242"/>
      <c r="QK8437" s="242"/>
    </row>
    <row r="8438" spans="439:453">
      <c r="PW8438" s="242"/>
      <c r="PX8438" s="242"/>
      <c r="PY8438" s="242"/>
      <c r="PZ8438" s="242"/>
      <c r="QA8438" s="242"/>
      <c r="QB8438" s="242"/>
      <c r="QC8438" s="242"/>
      <c r="QD8438" s="242"/>
      <c r="QE8438" s="242"/>
      <c r="QF8438" s="242"/>
      <c r="QG8438" s="242"/>
      <c r="QH8438" s="242"/>
      <c r="QI8438" s="242"/>
      <c r="QJ8438" s="242"/>
      <c r="QK8438" s="242"/>
    </row>
    <row r="8439" spans="439:453">
      <c r="PW8439" s="242"/>
      <c r="PX8439" s="242"/>
      <c r="PY8439" s="242"/>
      <c r="PZ8439" s="242"/>
      <c r="QA8439" s="242"/>
      <c r="QB8439" s="242"/>
      <c r="QC8439" s="242"/>
      <c r="QD8439" s="242"/>
      <c r="QE8439" s="242"/>
      <c r="QF8439" s="242"/>
      <c r="QG8439" s="242"/>
      <c r="QH8439" s="242"/>
      <c r="QI8439" s="242"/>
      <c r="QJ8439" s="242"/>
      <c r="QK8439" s="242"/>
    </row>
    <row r="8440" spans="439:453">
      <c r="PW8440" s="242"/>
      <c r="PX8440" s="242"/>
      <c r="PY8440" s="242"/>
      <c r="PZ8440" s="242"/>
      <c r="QA8440" s="242"/>
      <c r="QB8440" s="242"/>
      <c r="QC8440" s="242"/>
      <c r="QD8440" s="242"/>
      <c r="QE8440" s="242"/>
      <c r="QF8440" s="242"/>
      <c r="QG8440" s="242"/>
      <c r="QH8440" s="242"/>
      <c r="QI8440" s="242"/>
      <c r="QJ8440" s="242"/>
      <c r="QK8440" s="242"/>
    </row>
    <row r="8441" spans="439:453">
      <c r="PW8441" s="242"/>
      <c r="PX8441" s="242"/>
      <c r="PY8441" s="242"/>
      <c r="PZ8441" s="242"/>
      <c r="QA8441" s="242"/>
      <c r="QB8441" s="242"/>
      <c r="QC8441" s="242"/>
      <c r="QD8441" s="242"/>
      <c r="QE8441" s="242"/>
      <c r="QF8441" s="242"/>
      <c r="QG8441" s="242"/>
      <c r="QH8441" s="242"/>
      <c r="QI8441" s="242"/>
      <c r="QJ8441" s="242"/>
      <c r="QK8441" s="242"/>
    </row>
    <row r="8442" spans="439:453">
      <c r="PW8442" s="242"/>
      <c r="PX8442" s="242"/>
      <c r="PY8442" s="242"/>
      <c r="PZ8442" s="242"/>
      <c r="QA8442" s="242"/>
      <c r="QB8442" s="242"/>
      <c r="QC8442" s="242"/>
      <c r="QD8442" s="242"/>
      <c r="QE8442" s="242"/>
      <c r="QF8442" s="242"/>
      <c r="QG8442" s="242"/>
      <c r="QH8442" s="242"/>
      <c r="QI8442" s="242"/>
      <c r="QJ8442" s="242"/>
      <c r="QK8442" s="242"/>
    </row>
    <row r="8443" spans="439:453">
      <c r="PW8443" s="242"/>
      <c r="PX8443" s="242"/>
      <c r="PY8443" s="242"/>
      <c r="PZ8443" s="242"/>
      <c r="QA8443" s="242"/>
      <c r="QB8443" s="242"/>
      <c r="QC8443" s="242"/>
      <c r="QD8443" s="242"/>
      <c r="QE8443" s="242"/>
      <c r="QF8443" s="242"/>
      <c r="QG8443" s="242"/>
      <c r="QH8443" s="242"/>
      <c r="QI8443" s="242"/>
      <c r="QJ8443" s="242"/>
      <c r="QK8443" s="242"/>
    </row>
    <row r="8444" spans="439:453">
      <c r="PW8444" s="242"/>
      <c r="PX8444" s="242"/>
      <c r="PY8444" s="242"/>
      <c r="PZ8444" s="242"/>
      <c r="QA8444" s="242"/>
      <c r="QB8444" s="242"/>
      <c r="QC8444" s="242"/>
      <c r="QD8444" s="242"/>
      <c r="QE8444" s="242"/>
      <c r="QF8444" s="242"/>
      <c r="QG8444" s="242"/>
      <c r="QH8444" s="242"/>
      <c r="QI8444" s="242"/>
      <c r="QJ8444" s="242"/>
      <c r="QK8444" s="242"/>
    </row>
    <row r="8445" spans="439:453">
      <c r="PW8445" s="242"/>
      <c r="PX8445" s="242"/>
      <c r="PY8445" s="242"/>
      <c r="PZ8445" s="242"/>
      <c r="QA8445" s="242"/>
      <c r="QB8445" s="242"/>
      <c r="QC8445" s="242"/>
      <c r="QD8445" s="242"/>
      <c r="QE8445" s="242"/>
      <c r="QF8445" s="242"/>
      <c r="QG8445" s="242"/>
      <c r="QH8445" s="242"/>
      <c r="QI8445" s="242"/>
      <c r="QJ8445" s="242"/>
      <c r="QK8445" s="242"/>
    </row>
    <row r="8446" spans="439:453">
      <c r="PW8446" s="242"/>
      <c r="PX8446" s="242"/>
      <c r="PY8446" s="242"/>
      <c r="PZ8446" s="242"/>
      <c r="QA8446" s="242"/>
      <c r="QB8446" s="242"/>
      <c r="QC8446" s="242"/>
      <c r="QD8446" s="242"/>
      <c r="QE8446" s="242"/>
      <c r="QF8446" s="242"/>
      <c r="QG8446" s="242"/>
      <c r="QH8446" s="242"/>
      <c r="QI8446" s="242"/>
      <c r="QJ8446" s="242"/>
      <c r="QK8446" s="242"/>
    </row>
    <row r="8447" spans="439:453">
      <c r="PW8447" s="242"/>
      <c r="PX8447" s="242"/>
      <c r="PY8447" s="242"/>
      <c r="PZ8447" s="242"/>
      <c r="QA8447" s="242"/>
      <c r="QB8447" s="242"/>
      <c r="QC8447" s="242"/>
      <c r="QD8447" s="242"/>
      <c r="QE8447" s="242"/>
      <c r="QF8447" s="242"/>
      <c r="QG8447" s="242"/>
      <c r="QH8447" s="242"/>
      <c r="QI8447" s="242"/>
      <c r="QJ8447" s="242"/>
      <c r="QK8447" s="242"/>
    </row>
    <row r="8448" spans="439:453">
      <c r="PW8448" s="242"/>
      <c r="PX8448" s="242"/>
      <c r="PY8448" s="242"/>
      <c r="PZ8448" s="242"/>
      <c r="QA8448" s="242"/>
      <c r="QB8448" s="242"/>
      <c r="QC8448" s="242"/>
      <c r="QD8448" s="242"/>
      <c r="QE8448" s="242"/>
      <c r="QF8448" s="242"/>
      <c r="QG8448" s="242"/>
      <c r="QH8448" s="242"/>
      <c r="QI8448" s="242"/>
      <c r="QJ8448" s="242"/>
      <c r="QK8448" s="242"/>
    </row>
    <row r="8449" spans="439:453">
      <c r="PW8449" s="242"/>
      <c r="PX8449" s="242"/>
      <c r="PY8449" s="242"/>
      <c r="PZ8449" s="242"/>
      <c r="QA8449" s="242"/>
      <c r="QB8449" s="242"/>
      <c r="QC8449" s="242"/>
      <c r="QD8449" s="242"/>
      <c r="QE8449" s="242"/>
      <c r="QF8449" s="242"/>
      <c r="QG8449" s="242"/>
      <c r="QH8449" s="242"/>
      <c r="QI8449" s="242"/>
      <c r="QJ8449" s="242"/>
      <c r="QK8449" s="242"/>
    </row>
    <row r="8450" spans="439:453">
      <c r="PW8450" s="242"/>
      <c r="PX8450" s="242"/>
      <c r="PY8450" s="242"/>
      <c r="PZ8450" s="242"/>
      <c r="QA8450" s="242"/>
      <c r="QB8450" s="242"/>
      <c r="QC8450" s="242"/>
      <c r="QD8450" s="242"/>
      <c r="QE8450" s="242"/>
      <c r="QF8450" s="242"/>
      <c r="QG8450" s="242"/>
      <c r="QH8450" s="242"/>
      <c r="QI8450" s="242"/>
      <c r="QJ8450" s="242"/>
      <c r="QK8450" s="242"/>
    </row>
    <row r="8451" spans="439:453">
      <c r="PW8451" s="242"/>
      <c r="PX8451" s="242"/>
      <c r="PY8451" s="242"/>
      <c r="PZ8451" s="242"/>
      <c r="QA8451" s="242"/>
      <c r="QB8451" s="242"/>
      <c r="QC8451" s="242"/>
      <c r="QD8451" s="242"/>
      <c r="QE8451" s="242"/>
      <c r="QF8451" s="242"/>
      <c r="QG8451" s="242"/>
      <c r="QH8451" s="242"/>
      <c r="QI8451" s="242"/>
      <c r="QJ8451" s="242"/>
      <c r="QK8451" s="242"/>
    </row>
    <row r="8452" spans="439:453">
      <c r="PW8452" s="242"/>
      <c r="PX8452" s="242"/>
      <c r="PY8452" s="242"/>
      <c r="PZ8452" s="242"/>
      <c r="QA8452" s="242"/>
      <c r="QB8452" s="242"/>
      <c r="QC8452" s="242"/>
      <c r="QD8452" s="242"/>
      <c r="QE8452" s="242"/>
      <c r="QF8452" s="242"/>
      <c r="QG8452" s="242"/>
      <c r="QH8452" s="242"/>
      <c r="QI8452" s="242"/>
      <c r="QJ8452" s="242"/>
      <c r="QK8452" s="242"/>
    </row>
    <row r="8453" spans="439:453">
      <c r="PW8453" s="242"/>
      <c r="PX8453" s="242"/>
      <c r="PY8453" s="242"/>
      <c r="PZ8453" s="242"/>
      <c r="QA8453" s="242"/>
      <c r="QB8453" s="242"/>
      <c r="QC8453" s="242"/>
      <c r="QD8453" s="242"/>
      <c r="QE8453" s="242"/>
      <c r="QF8453" s="242"/>
      <c r="QG8453" s="242"/>
      <c r="QH8453" s="242"/>
      <c r="QI8453" s="242"/>
      <c r="QJ8453" s="242"/>
      <c r="QK8453" s="242"/>
    </row>
    <row r="8454" spans="439:453">
      <c r="PW8454" s="242"/>
      <c r="PX8454" s="242"/>
      <c r="PY8454" s="242"/>
      <c r="PZ8454" s="242"/>
      <c r="QA8454" s="242"/>
      <c r="QB8454" s="242"/>
      <c r="QC8454" s="242"/>
      <c r="QD8454" s="242"/>
      <c r="QE8454" s="242"/>
      <c r="QF8454" s="242"/>
      <c r="QG8454" s="242"/>
      <c r="QH8454" s="242"/>
      <c r="QI8454" s="242"/>
      <c r="QJ8454" s="242"/>
      <c r="QK8454" s="242"/>
    </row>
    <row r="8455" spans="439:453">
      <c r="PW8455" s="242"/>
      <c r="PX8455" s="242"/>
      <c r="PY8455" s="242"/>
      <c r="PZ8455" s="242"/>
      <c r="QA8455" s="242"/>
      <c r="QB8455" s="242"/>
      <c r="QC8455" s="242"/>
      <c r="QD8455" s="242"/>
      <c r="QE8455" s="242"/>
      <c r="QF8455" s="242"/>
      <c r="QG8455" s="242"/>
      <c r="QH8455" s="242"/>
      <c r="QI8455" s="242"/>
      <c r="QJ8455" s="242"/>
      <c r="QK8455" s="242"/>
    </row>
    <row r="8456" spans="439:453">
      <c r="PW8456" s="242"/>
      <c r="PX8456" s="242"/>
      <c r="PY8456" s="242"/>
      <c r="PZ8456" s="242"/>
      <c r="QA8456" s="242"/>
      <c r="QB8456" s="242"/>
      <c r="QC8456" s="242"/>
      <c r="QD8456" s="242"/>
      <c r="QE8456" s="242"/>
      <c r="QF8456" s="242"/>
      <c r="QG8456" s="242"/>
      <c r="QH8456" s="242"/>
      <c r="QI8456" s="242"/>
      <c r="QJ8456" s="242"/>
      <c r="QK8456" s="242"/>
    </row>
    <row r="8457" spans="439:453">
      <c r="PW8457" s="242"/>
      <c r="PX8457" s="242"/>
      <c r="PY8457" s="242"/>
      <c r="PZ8457" s="242"/>
      <c r="QA8457" s="242"/>
      <c r="QB8457" s="242"/>
      <c r="QC8457" s="242"/>
      <c r="QD8457" s="242"/>
      <c r="QE8457" s="242"/>
      <c r="QF8457" s="242"/>
      <c r="QG8457" s="242"/>
      <c r="QH8457" s="242"/>
      <c r="QI8457" s="242"/>
      <c r="QJ8457" s="242"/>
      <c r="QK8457" s="242"/>
    </row>
    <row r="8458" spans="439:453">
      <c r="PW8458" s="242"/>
      <c r="PX8458" s="242"/>
      <c r="PY8458" s="242"/>
      <c r="PZ8458" s="242"/>
      <c r="QA8458" s="242"/>
      <c r="QB8458" s="242"/>
      <c r="QC8458" s="242"/>
      <c r="QD8458" s="242"/>
      <c r="QE8458" s="242"/>
      <c r="QF8458" s="242"/>
      <c r="QG8458" s="242"/>
      <c r="QH8458" s="242"/>
      <c r="QI8458" s="242"/>
      <c r="QJ8458" s="242"/>
      <c r="QK8458" s="242"/>
    </row>
    <row r="8459" spans="439:453">
      <c r="PW8459" s="242"/>
      <c r="PX8459" s="242"/>
      <c r="PY8459" s="242"/>
      <c r="PZ8459" s="242"/>
      <c r="QA8459" s="242"/>
      <c r="QB8459" s="242"/>
      <c r="QC8459" s="242"/>
      <c r="QD8459" s="242"/>
      <c r="QE8459" s="242"/>
      <c r="QF8459" s="242"/>
      <c r="QG8459" s="242"/>
      <c r="QH8459" s="242"/>
      <c r="QI8459" s="242"/>
      <c r="QJ8459" s="242"/>
      <c r="QK8459" s="242"/>
    </row>
    <row r="8460" spans="439:453">
      <c r="PW8460" s="242"/>
      <c r="PX8460" s="242"/>
      <c r="PY8460" s="242"/>
      <c r="PZ8460" s="242"/>
      <c r="QA8460" s="242"/>
      <c r="QB8460" s="242"/>
      <c r="QC8460" s="242"/>
      <c r="QD8460" s="242"/>
      <c r="QE8460" s="242"/>
      <c r="QF8460" s="242"/>
      <c r="QG8460" s="242"/>
      <c r="QH8460" s="242"/>
      <c r="QI8460" s="242"/>
      <c r="QJ8460" s="242"/>
      <c r="QK8460" s="242"/>
    </row>
    <row r="8461" spans="439:453">
      <c r="PW8461" s="242"/>
      <c r="PX8461" s="242"/>
      <c r="PY8461" s="242"/>
      <c r="PZ8461" s="242"/>
      <c r="QA8461" s="242"/>
      <c r="QB8461" s="242"/>
      <c r="QC8461" s="242"/>
      <c r="QD8461" s="242"/>
      <c r="QE8461" s="242"/>
      <c r="QF8461" s="242"/>
      <c r="QG8461" s="242"/>
      <c r="QH8461" s="242"/>
      <c r="QI8461" s="242"/>
      <c r="QJ8461" s="242"/>
      <c r="QK8461" s="242"/>
    </row>
    <row r="8462" spans="439:453">
      <c r="PW8462" s="242"/>
      <c r="PX8462" s="242"/>
      <c r="PY8462" s="242"/>
      <c r="PZ8462" s="242"/>
      <c r="QA8462" s="242"/>
      <c r="QB8462" s="242"/>
      <c r="QC8462" s="242"/>
      <c r="QD8462" s="242"/>
      <c r="QE8462" s="242"/>
      <c r="QF8462" s="242"/>
      <c r="QG8462" s="242"/>
      <c r="QH8462" s="242"/>
      <c r="QI8462" s="242"/>
      <c r="QJ8462" s="242"/>
      <c r="QK8462" s="242"/>
    </row>
    <row r="8463" spans="439:453">
      <c r="PW8463" s="242"/>
      <c r="PX8463" s="242"/>
      <c r="PY8463" s="242"/>
      <c r="PZ8463" s="242"/>
      <c r="QA8463" s="242"/>
      <c r="QB8463" s="242"/>
      <c r="QC8463" s="242"/>
      <c r="QD8463" s="242"/>
      <c r="QE8463" s="242"/>
      <c r="QF8463" s="242"/>
      <c r="QG8463" s="242"/>
      <c r="QH8463" s="242"/>
      <c r="QI8463" s="242"/>
      <c r="QJ8463" s="242"/>
      <c r="QK8463" s="242"/>
    </row>
    <row r="8464" spans="439:453">
      <c r="PW8464" s="242"/>
      <c r="PX8464" s="242"/>
      <c r="PY8464" s="242"/>
      <c r="PZ8464" s="242"/>
      <c r="QA8464" s="242"/>
      <c r="QB8464" s="242"/>
      <c r="QC8464" s="242"/>
      <c r="QD8464" s="242"/>
      <c r="QE8464" s="242"/>
      <c r="QF8464" s="242"/>
      <c r="QG8464" s="242"/>
      <c r="QH8464" s="242"/>
      <c r="QI8464" s="242"/>
      <c r="QJ8464" s="242"/>
      <c r="QK8464" s="242"/>
    </row>
    <row r="8465" spans="439:453">
      <c r="PW8465" s="242"/>
      <c r="PX8465" s="242"/>
      <c r="PY8465" s="242"/>
      <c r="PZ8465" s="242"/>
      <c r="QA8465" s="242"/>
      <c r="QB8465" s="242"/>
      <c r="QC8465" s="242"/>
      <c r="QD8465" s="242"/>
      <c r="QE8465" s="242"/>
      <c r="QF8465" s="242"/>
      <c r="QG8465" s="242"/>
      <c r="QH8465" s="242"/>
      <c r="QI8465" s="242"/>
      <c r="QJ8465" s="242"/>
      <c r="QK8465" s="242"/>
    </row>
    <row r="8466" spans="439:453">
      <c r="PW8466" s="242"/>
      <c r="PX8466" s="242"/>
      <c r="PY8466" s="242"/>
      <c r="PZ8466" s="242"/>
      <c r="QA8466" s="242"/>
      <c r="QB8466" s="242"/>
      <c r="QC8466" s="242"/>
      <c r="QD8466" s="242"/>
      <c r="QE8466" s="242"/>
      <c r="QF8466" s="242"/>
      <c r="QG8466" s="242"/>
      <c r="QH8466" s="242"/>
      <c r="QI8466" s="242"/>
      <c r="QJ8466" s="242"/>
      <c r="QK8466" s="242"/>
    </row>
    <row r="8467" spans="439:453">
      <c r="PW8467" s="242"/>
      <c r="PX8467" s="242"/>
      <c r="PY8467" s="242"/>
      <c r="PZ8467" s="242"/>
      <c r="QA8467" s="242"/>
      <c r="QB8467" s="242"/>
      <c r="QC8467" s="242"/>
      <c r="QD8467" s="242"/>
      <c r="QE8467" s="242"/>
      <c r="QF8467" s="242"/>
      <c r="QG8467" s="242"/>
      <c r="QH8467" s="242"/>
      <c r="QI8467" s="242"/>
      <c r="QJ8467" s="242"/>
      <c r="QK8467" s="242"/>
    </row>
    <row r="8468" spans="439:453">
      <c r="PW8468" s="242"/>
      <c r="PX8468" s="242"/>
      <c r="PY8468" s="242"/>
      <c r="PZ8468" s="242"/>
      <c r="QA8468" s="242"/>
      <c r="QB8468" s="242"/>
      <c r="QC8468" s="242"/>
      <c r="QD8468" s="242"/>
      <c r="QE8468" s="242"/>
      <c r="QF8468" s="242"/>
      <c r="QG8468" s="242"/>
      <c r="QH8468" s="242"/>
      <c r="QI8468" s="242"/>
      <c r="QJ8468" s="242"/>
      <c r="QK8468" s="242"/>
    </row>
    <row r="8469" spans="439:453">
      <c r="PW8469" s="242"/>
      <c r="PX8469" s="242"/>
      <c r="PY8469" s="242"/>
      <c r="PZ8469" s="242"/>
      <c r="QA8469" s="242"/>
      <c r="QB8469" s="242"/>
      <c r="QC8469" s="242"/>
      <c r="QD8469" s="242"/>
      <c r="QE8469" s="242"/>
      <c r="QF8469" s="242"/>
      <c r="QG8469" s="242"/>
      <c r="QH8469" s="242"/>
      <c r="QI8469" s="242"/>
      <c r="QJ8469" s="242"/>
      <c r="QK8469" s="242"/>
    </row>
    <row r="8470" spans="439:453">
      <c r="PW8470" s="242"/>
      <c r="PX8470" s="242"/>
      <c r="PY8470" s="242"/>
      <c r="PZ8470" s="242"/>
      <c r="QA8470" s="242"/>
      <c r="QB8470" s="242"/>
      <c r="QC8470" s="242"/>
      <c r="QD8470" s="242"/>
      <c r="QE8470" s="242"/>
      <c r="QF8470" s="242"/>
      <c r="QG8470" s="242"/>
      <c r="QH8470" s="242"/>
      <c r="QI8470" s="242"/>
      <c r="QJ8470" s="242"/>
      <c r="QK8470" s="242"/>
    </row>
    <row r="8471" spans="439:453">
      <c r="PW8471" s="242"/>
      <c r="PX8471" s="242"/>
      <c r="PY8471" s="242"/>
      <c r="PZ8471" s="242"/>
      <c r="QA8471" s="242"/>
      <c r="QB8471" s="242"/>
      <c r="QC8471" s="242"/>
      <c r="QD8471" s="242"/>
      <c r="QE8471" s="242"/>
      <c r="QF8471" s="242"/>
      <c r="QG8471" s="242"/>
      <c r="QH8471" s="242"/>
      <c r="QI8471" s="242"/>
      <c r="QJ8471" s="242"/>
      <c r="QK8471" s="242"/>
    </row>
    <row r="8472" spans="439:453">
      <c r="PW8472" s="242"/>
      <c r="PX8472" s="242"/>
      <c r="PY8472" s="242"/>
      <c r="PZ8472" s="242"/>
      <c r="QA8472" s="242"/>
      <c r="QB8472" s="242"/>
      <c r="QC8472" s="242"/>
      <c r="QD8472" s="242"/>
      <c r="QE8472" s="242"/>
      <c r="QF8472" s="242"/>
      <c r="QG8472" s="242"/>
      <c r="QH8472" s="242"/>
      <c r="QI8472" s="242"/>
      <c r="QJ8472" s="242"/>
      <c r="QK8472" s="242"/>
    </row>
    <row r="8473" spans="439:453">
      <c r="PW8473" s="242"/>
      <c r="PX8473" s="242"/>
      <c r="PY8473" s="242"/>
      <c r="PZ8473" s="242"/>
      <c r="QA8473" s="242"/>
      <c r="QB8473" s="242"/>
      <c r="QC8473" s="242"/>
      <c r="QD8473" s="242"/>
      <c r="QE8473" s="242"/>
      <c r="QF8473" s="242"/>
      <c r="QG8473" s="242"/>
      <c r="QH8473" s="242"/>
      <c r="QI8473" s="242"/>
      <c r="QJ8473" s="242"/>
      <c r="QK8473" s="242"/>
    </row>
    <row r="8474" spans="439:453">
      <c r="PW8474" s="242"/>
      <c r="PX8474" s="242"/>
      <c r="PY8474" s="242"/>
      <c r="PZ8474" s="242"/>
      <c r="QA8474" s="242"/>
      <c r="QB8474" s="242"/>
      <c r="QC8474" s="242"/>
      <c r="QD8474" s="242"/>
      <c r="QE8474" s="242"/>
      <c r="QF8474" s="242"/>
      <c r="QG8474" s="242"/>
      <c r="QH8474" s="242"/>
      <c r="QI8474" s="242"/>
      <c r="QJ8474" s="242"/>
      <c r="QK8474" s="242"/>
    </row>
    <row r="8475" spans="439:453">
      <c r="PW8475" s="242"/>
      <c r="PX8475" s="242"/>
      <c r="PY8475" s="242"/>
      <c r="PZ8475" s="242"/>
      <c r="QA8475" s="242"/>
      <c r="QB8475" s="242"/>
      <c r="QC8475" s="242"/>
      <c r="QD8475" s="242"/>
      <c r="QE8475" s="242"/>
      <c r="QF8475" s="242"/>
      <c r="QG8475" s="242"/>
      <c r="QH8475" s="242"/>
      <c r="QI8475" s="242"/>
      <c r="QJ8475" s="242"/>
      <c r="QK8475" s="242"/>
    </row>
    <row r="8476" spans="439:453">
      <c r="PW8476" s="242"/>
      <c r="PX8476" s="242"/>
      <c r="PY8476" s="242"/>
      <c r="PZ8476" s="242"/>
      <c r="QA8476" s="242"/>
      <c r="QB8476" s="242"/>
      <c r="QC8476" s="242"/>
      <c r="QD8476" s="242"/>
      <c r="QE8476" s="242"/>
      <c r="QF8476" s="242"/>
      <c r="QG8476" s="242"/>
      <c r="QH8476" s="242"/>
      <c r="QI8476" s="242"/>
      <c r="QJ8476" s="242"/>
      <c r="QK8476" s="242"/>
    </row>
    <row r="8477" spans="439:453">
      <c r="PW8477" s="242"/>
      <c r="PX8477" s="242"/>
      <c r="PY8477" s="242"/>
      <c r="PZ8477" s="242"/>
      <c r="QA8477" s="242"/>
      <c r="QB8477" s="242"/>
      <c r="QC8477" s="242"/>
      <c r="QD8477" s="242"/>
      <c r="QE8477" s="242"/>
      <c r="QF8477" s="242"/>
      <c r="QG8477" s="242"/>
      <c r="QH8477" s="242"/>
      <c r="QI8477" s="242"/>
      <c r="QJ8477" s="242"/>
      <c r="QK8477" s="242"/>
    </row>
    <row r="8478" spans="439:453">
      <c r="PW8478" s="242"/>
      <c r="PX8478" s="242"/>
      <c r="PY8478" s="242"/>
      <c r="PZ8478" s="242"/>
      <c r="QA8478" s="242"/>
      <c r="QB8478" s="242"/>
      <c r="QC8478" s="242"/>
      <c r="QD8478" s="242"/>
      <c r="QE8478" s="242"/>
      <c r="QF8478" s="242"/>
      <c r="QG8478" s="242"/>
      <c r="QH8478" s="242"/>
      <c r="QI8478" s="242"/>
      <c r="QJ8478" s="242"/>
      <c r="QK8478" s="242"/>
    </row>
    <row r="8479" spans="439:453">
      <c r="PW8479" s="242"/>
      <c r="PX8479" s="242"/>
      <c r="PY8479" s="242"/>
      <c r="PZ8479" s="242"/>
      <c r="QA8479" s="242"/>
      <c r="QB8479" s="242"/>
      <c r="QC8479" s="242"/>
      <c r="QD8479" s="242"/>
      <c r="QE8479" s="242"/>
      <c r="QF8479" s="242"/>
      <c r="QG8479" s="242"/>
      <c r="QH8479" s="242"/>
      <c r="QI8479" s="242"/>
      <c r="QJ8479" s="242"/>
      <c r="QK8479" s="242"/>
    </row>
    <row r="8480" spans="439:453">
      <c r="PW8480" s="242"/>
      <c r="PX8480" s="242"/>
      <c r="PY8480" s="242"/>
      <c r="PZ8480" s="242"/>
      <c r="QA8480" s="242"/>
      <c r="QB8480" s="242"/>
      <c r="QC8480" s="242"/>
      <c r="QD8480" s="242"/>
      <c r="QE8480" s="242"/>
      <c r="QF8480" s="242"/>
      <c r="QG8480" s="242"/>
      <c r="QH8480" s="242"/>
      <c r="QI8480" s="242"/>
      <c r="QJ8480" s="242"/>
      <c r="QK8480" s="242"/>
    </row>
    <row r="8481" spans="439:453">
      <c r="PW8481" s="242"/>
      <c r="PX8481" s="242"/>
      <c r="PY8481" s="242"/>
      <c r="PZ8481" s="242"/>
      <c r="QA8481" s="242"/>
      <c r="QB8481" s="242"/>
      <c r="QC8481" s="242"/>
      <c r="QD8481" s="242"/>
      <c r="QE8481" s="242"/>
      <c r="QF8481" s="242"/>
      <c r="QG8481" s="242"/>
      <c r="QH8481" s="242"/>
      <c r="QI8481" s="242"/>
      <c r="QJ8481" s="242"/>
      <c r="QK8481" s="242"/>
    </row>
    <row r="8482" spans="439:453">
      <c r="PW8482" s="242"/>
      <c r="PX8482" s="242"/>
      <c r="PY8482" s="242"/>
      <c r="PZ8482" s="242"/>
      <c r="QA8482" s="242"/>
      <c r="QB8482" s="242"/>
      <c r="QC8482" s="242"/>
      <c r="QD8482" s="242"/>
      <c r="QE8482" s="242"/>
      <c r="QF8482" s="242"/>
      <c r="QG8482" s="242"/>
      <c r="QH8482" s="242"/>
      <c r="QI8482" s="242"/>
      <c r="QJ8482" s="242"/>
      <c r="QK8482" s="242"/>
    </row>
    <row r="8483" spans="439:453">
      <c r="PW8483" s="242"/>
      <c r="PX8483" s="242"/>
      <c r="PY8483" s="242"/>
      <c r="PZ8483" s="242"/>
      <c r="QA8483" s="242"/>
      <c r="QB8483" s="242"/>
      <c r="QC8483" s="242"/>
      <c r="QD8483" s="242"/>
      <c r="QE8483" s="242"/>
      <c r="QF8483" s="242"/>
      <c r="QG8483" s="242"/>
      <c r="QH8483" s="242"/>
      <c r="QI8483" s="242"/>
      <c r="QJ8483" s="242"/>
      <c r="QK8483" s="242"/>
    </row>
    <row r="8484" spans="439:453">
      <c r="PW8484" s="242"/>
      <c r="PX8484" s="242"/>
      <c r="PY8484" s="242"/>
      <c r="PZ8484" s="242"/>
      <c r="QA8484" s="242"/>
      <c r="QB8484" s="242"/>
      <c r="QC8484" s="242"/>
      <c r="QD8484" s="242"/>
      <c r="QE8484" s="242"/>
      <c r="QF8484" s="242"/>
      <c r="QG8484" s="242"/>
      <c r="QH8484" s="242"/>
      <c r="QI8484" s="242"/>
      <c r="QJ8484" s="242"/>
      <c r="QK8484" s="242"/>
    </row>
    <row r="8485" spans="439:453">
      <c r="PW8485" s="242"/>
      <c r="PX8485" s="242"/>
      <c r="PY8485" s="242"/>
      <c r="PZ8485" s="242"/>
      <c r="QA8485" s="242"/>
      <c r="QB8485" s="242"/>
      <c r="QC8485" s="242"/>
      <c r="QD8485" s="242"/>
      <c r="QE8485" s="242"/>
      <c r="QF8485" s="242"/>
      <c r="QG8485" s="242"/>
      <c r="QH8485" s="242"/>
      <c r="QI8485" s="242"/>
      <c r="QJ8485" s="242"/>
      <c r="QK8485" s="242"/>
    </row>
    <row r="8486" spans="439:453">
      <c r="PW8486" s="242"/>
      <c r="PX8486" s="242"/>
      <c r="PY8486" s="242"/>
      <c r="PZ8486" s="242"/>
      <c r="QA8486" s="242"/>
      <c r="QB8486" s="242"/>
      <c r="QC8486" s="242"/>
      <c r="QD8486" s="242"/>
      <c r="QE8486" s="242"/>
      <c r="QF8486" s="242"/>
      <c r="QG8486" s="242"/>
      <c r="QH8486" s="242"/>
      <c r="QI8486" s="242"/>
      <c r="QJ8486" s="242"/>
      <c r="QK8486" s="242"/>
    </row>
    <row r="8487" spans="439:453">
      <c r="PW8487" s="242"/>
      <c r="PX8487" s="242"/>
      <c r="PY8487" s="242"/>
      <c r="PZ8487" s="242"/>
      <c r="QA8487" s="242"/>
      <c r="QB8487" s="242"/>
      <c r="QC8487" s="242"/>
      <c r="QD8487" s="242"/>
      <c r="QE8487" s="242"/>
      <c r="QF8487" s="242"/>
      <c r="QG8487" s="242"/>
      <c r="QH8487" s="242"/>
      <c r="QI8487" s="242"/>
      <c r="QJ8487" s="242"/>
      <c r="QK8487" s="242"/>
    </row>
    <row r="8488" spans="439:453">
      <c r="PW8488" s="242"/>
      <c r="PX8488" s="242"/>
      <c r="PY8488" s="242"/>
      <c r="PZ8488" s="242"/>
      <c r="QA8488" s="242"/>
      <c r="QB8488" s="242"/>
      <c r="QC8488" s="242"/>
      <c r="QD8488" s="242"/>
      <c r="QE8488" s="242"/>
      <c r="QF8488" s="242"/>
      <c r="QG8488" s="242"/>
      <c r="QH8488" s="242"/>
      <c r="QI8488" s="242"/>
      <c r="QJ8488" s="242"/>
      <c r="QK8488" s="242"/>
    </row>
    <row r="8489" spans="439:453">
      <c r="PW8489" s="242"/>
      <c r="PX8489" s="242"/>
      <c r="PY8489" s="242"/>
      <c r="PZ8489" s="242"/>
      <c r="QA8489" s="242"/>
      <c r="QB8489" s="242"/>
      <c r="QC8489" s="242"/>
      <c r="QD8489" s="242"/>
      <c r="QE8489" s="242"/>
      <c r="QF8489" s="242"/>
      <c r="QG8489" s="242"/>
      <c r="QH8489" s="242"/>
      <c r="QI8489" s="242"/>
      <c r="QJ8489" s="242"/>
      <c r="QK8489" s="242"/>
    </row>
    <row r="8490" spans="439:453">
      <c r="PW8490" s="242"/>
      <c r="PX8490" s="242"/>
      <c r="PY8490" s="242"/>
      <c r="PZ8490" s="242"/>
      <c r="QA8490" s="242"/>
      <c r="QB8490" s="242"/>
      <c r="QC8490" s="242"/>
      <c r="QD8490" s="242"/>
      <c r="QE8490" s="242"/>
      <c r="QF8490" s="242"/>
      <c r="QG8490" s="242"/>
      <c r="QH8490" s="242"/>
      <c r="QI8490" s="242"/>
      <c r="QJ8490" s="242"/>
      <c r="QK8490" s="242"/>
    </row>
    <row r="8491" spans="439:453">
      <c r="PW8491" s="242"/>
      <c r="PX8491" s="242"/>
      <c r="PY8491" s="242"/>
      <c r="PZ8491" s="242"/>
      <c r="QA8491" s="242"/>
      <c r="QB8491" s="242"/>
      <c r="QC8491" s="242"/>
      <c r="QD8491" s="242"/>
      <c r="QE8491" s="242"/>
      <c r="QF8491" s="242"/>
      <c r="QG8491" s="242"/>
      <c r="QH8491" s="242"/>
      <c r="QI8491" s="242"/>
      <c r="QJ8491" s="242"/>
      <c r="QK8491" s="242"/>
    </row>
    <row r="8492" spans="439:453">
      <c r="PW8492" s="242"/>
      <c r="PX8492" s="242"/>
      <c r="PY8492" s="242"/>
      <c r="PZ8492" s="242"/>
      <c r="QA8492" s="242"/>
      <c r="QB8492" s="242"/>
      <c r="QC8492" s="242"/>
      <c r="QD8492" s="242"/>
      <c r="QE8492" s="242"/>
      <c r="QF8492" s="242"/>
      <c r="QG8492" s="242"/>
      <c r="QH8492" s="242"/>
      <c r="QI8492" s="242"/>
      <c r="QJ8492" s="242"/>
      <c r="QK8492" s="242"/>
    </row>
    <row r="8493" spans="439:453">
      <c r="PW8493" s="242"/>
      <c r="PX8493" s="242"/>
      <c r="PY8493" s="242"/>
      <c r="PZ8493" s="242"/>
      <c r="QA8493" s="242"/>
      <c r="QB8493" s="242"/>
      <c r="QC8493" s="242"/>
      <c r="QD8493" s="242"/>
      <c r="QE8493" s="242"/>
      <c r="QF8493" s="242"/>
      <c r="QG8493" s="242"/>
      <c r="QH8493" s="242"/>
      <c r="QI8493" s="242"/>
      <c r="QJ8493" s="242"/>
      <c r="QK8493" s="242"/>
    </row>
    <row r="8494" spans="439:453">
      <c r="PW8494" s="242"/>
      <c r="PX8494" s="242"/>
      <c r="PY8494" s="242"/>
      <c r="PZ8494" s="242"/>
      <c r="QA8494" s="242"/>
      <c r="QB8494" s="242"/>
      <c r="QC8494" s="242"/>
      <c r="QD8494" s="242"/>
      <c r="QE8494" s="242"/>
      <c r="QF8494" s="242"/>
      <c r="QG8494" s="242"/>
      <c r="QH8494" s="242"/>
      <c r="QI8494" s="242"/>
      <c r="QJ8494" s="242"/>
      <c r="QK8494" s="242"/>
    </row>
    <row r="8495" spans="439:453">
      <c r="PW8495" s="242"/>
      <c r="PX8495" s="242"/>
      <c r="PY8495" s="242"/>
      <c r="PZ8495" s="242"/>
      <c r="QA8495" s="242"/>
      <c r="QB8495" s="242"/>
      <c r="QC8495" s="242"/>
      <c r="QD8495" s="242"/>
      <c r="QE8495" s="242"/>
      <c r="QF8495" s="242"/>
      <c r="QG8495" s="242"/>
      <c r="QH8495" s="242"/>
      <c r="QI8495" s="242"/>
      <c r="QJ8495" s="242"/>
      <c r="QK8495" s="242"/>
    </row>
    <row r="8496" spans="439:453">
      <c r="PW8496" s="242"/>
      <c r="PX8496" s="242"/>
      <c r="PY8496" s="242"/>
      <c r="PZ8496" s="242"/>
      <c r="QA8496" s="242"/>
      <c r="QB8496" s="242"/>
      <c r="QC8496" s="242"/>
      <c r="QD8496" s="242"/>
      <c r="QE8496" s="242"/>
      <c r="QF8496" s="242"/>
      <c r="QG8496" s="242"/>
      <c r="QH8496" s="242"/>
      <c r="QI8496" s="242"/>
      <c r="QJ8496" s="242"/>
      <c r="QK8496" s="242"/>
    </row>
    <row r="8497" spans="439:453">
      <c r="PW8497" s="242"/>
      <c r="PX8497" s="242"/>
      <c r="PY8497" s="242"/>
      <c r="PZ8497" s="242"/>
      <c r="QA8497" s="242"/>
      <c r="QB8497" s="242"/>
      <c r="QC8497" s="242"/>
      <c r="QD8497" s="242"/>
      <c r="QE8497" s="242"/>
      <c r="QF8497" s="242"/>
      <c r="QG8497" s="242"/>
      <c r="QH8497" s="242"/>
      <c r="QI8497" s="242"/>
      <c r="QJ8497" s="242"/>
      <c r="QK8497" s="242"/>
    </row>
    <row r="8498" spans="439:453">
      <c r="PW8498" s="242"/>
      <c r="PX8498" s="242"/>
      <c r="PY8498" s="242"/>
      <c r="PZ8498" s="242"/>
      <c r="QA8498" s="242"/>
      <c r="QB8498" s="242"/>
      <c r="QC8498" s="242"/>
      <c r="QD8498" s="242"/>
      <c r="QE8498" s="242"/>
      <c r="QF8498" s="242"/>
      <c r="QG8498" s="242"/>
      <c r="QH8498" s="242"/>
      <c r="QI8498" s="242"/>
      <c r="QJ8498" s="242"/>
      <c r="QK8498" s="242"/>
    </row>
    <row r="8499" spans="439:453">
      <c r="PW8499" s="242"/>
      <c r="PX8499" s="242"/>
      <c r="PY8499" s="242"/>
      <c r="PZ8499" s="242"/>
      <c r="QA8499" s="242"/>
      <c r="QB8499" s="242"/>
      <c r="QC8499" s="242"/>
      <c r="QD8499" s="242"/>
      <c r="QE8499" s="242"/>
      <c r="QF8499" s="242"/>
      <c r="QG8499" s="242"/>
      <c r="QH8499" s="242"/>
      <c r="QI8499" s="242"/>
      <c r="QJ8499" s="242"/>
      <c r="QK8499" s="242"/>
    </row>
    <row r="8500" spans="439:453">
      <c r="PW8500" s="242"/>
      <c r="PX8500" s="242"/>
      <c r="PY8500" s="242"/>
      <c r="PZ8500" s="242"/>
      <c r="QA8500" s="242"/>
      <c r="QB8500" s="242"/>
      <c r="QC8500" s="242"/>
      <c r="QD8500" s="242"/>
      <c r="QE8500" s="242"/>
      <c r="QF8500" s="242"/>
      <c r="QG8500" s="242"/>
      <c r="QH8500" s="242"/>
      <c r="QI8500" s="242"/>
      <c r="QJ8500" s="242"/>
      <c r="QK8500" s="242"/>
    </row>
    <row r="8501" spans="439:453">
      <c r="PW8501" s="242"/>
      <c r="PX8501" s="242"/>
      <c r="PY8501" s="242"/>
      <c r="PZ8501" s="242"/>
      <c r="QA8501" s="242"/>
      <c r="QB8501" s="242"/>
      <c r="QC8501" s="242"/>
      <c r="QD8501" s="242"/>
      <c r="QE8501" s="242"/>
      <c r="QF8501" s="242"/>
      <c r="QG8501" s="242"/>
      <c r="QH8501" s="242"/>
      <c r="QI8501" s="242"/>
      <c r="QJ8501" s="242"/>
      <c r="QK8501" s="242"/>
    </row>
    <row r="8502" spans="439:453">
      <c r="PW8502" s="242"/>
      <c r="PX8502" s="242"/>
      <c r="PY8502" s="242"/>
      <c r="PZ8502" s="242"/>
      <c r="QA8502" s="242"/>
      <c r="QB8502" s="242"/>
      <c r="QC8502" s="242"/>
      <c r="QD8502" s="242"/>
      <c r="QE8502" s="242"/>
      <c r="QF8502" s="242"/>
      <c r="QG8502" s="242"/>
      <c r="QH8502" s="242"/>
      <c r="QI8502" s="242"/>
      <c r="QJ8502" s="242"/>
      <c r="QK8502" s="242"/>
    </row>
    <row r="8503" spans="439:453">
      <c r="PW8503" s="242"/>
      <c r="PX8503" s="242"/>
      <c r="PY8503" s="242"/>
      <c r="PZ8503" s="242"/>
      <c r="QA8503" s="242"/>
      <c r="QB8503" s="242"/>
      <c r="QC8503" s="242"/>
      <c r="QD8503" s="242"/>
      <c r="QE8503" s="242"/>
      <c r="QF8503" s="242"/>
      <c r="QG8503" s="242"/>
      <c r="QH8503" s="242"/>
      <c r="QI8503" s="242"/>
      <c r="QJ8503" s="242"/>
      <c r="QK8503" s="242"/>
    </row>
    <row r="8504" spans="439:453">
      <c r="PW8504" s="242"/>
      <c r="PX8504" s="242"/>
      <c r="PY8504" s="242"/>
      <c r="PZ8504" s="242"/>
      <c r="QA8504" s="242"/>
      <c r="QB8504" s="242"/>
      <c r="QC8504" s="242"/>
      <c r="QD8504" s="242"/>
      <c r="QE8504" s="242"/>
      <c r="QF8504" s="242"/>
      <c r="QG8504" s="242"/>
      <c r="QH8504" s="242"/>
      <c r="QI8504" s="242"/>
      <c r="QJ8504" s="242"/>
      <c r="QK8504" s="242"/>
    </row>
    <row r="8505" spans="439:453">
      <c r="PW8505" s="242"/>
      <c r="PX8505" s="242"/>
      <c r="PY8505" s="242"/>
      <c r="PZ8505" s="242"/>
      <c r="QA8505" s="242"/>
      <c r="QB8505" s="242"/>
      <c r="QC8505" s="242"/>
      <c r="QD8505" s="242"/>
      <c r="QE8505" s="242"/>
      <c r="QF8505" s="242"/>
      <c r="QG8505" s="242"/>
      <c r="QH8505" s="242"/>
      <c r="QI8505" s="242"/>
      <c r="QJ8505" s="242"/>
      <c r="QK8505" s="242"/>
    </row>
    <row r="8506" spans="439:453">
      <c r="PW8506" s="242"/>
      <c r="PX8506" s="242"/>
      <c r="PY8506" s="242"/>
      <c r="PZ8506" s="242"/>
      <c r="QA8506" s="242"/>
      <c r="QB8506" s="242"/>
      <c r="QC8506" s="242"/>
      <c r="QD8506" s="242"/>
      <c r="QE8506" s="242"/>
      <c r="QF8506" s="242"/>
      <c r="QG8506" s="242"/>
      <c r="QH8506" s="242"/>
      <c r="QI8506" s="242"/>
      <c r="QJ8506" s="242"/>
      <c r="QK8506" s="242"/>
    </row>
    <row r="8507" spans="439:453">
      <c r="PW8507" s="242"/>
      <c r="PX8507" s="242"/>
      <c r="PY8507" s="242"/>
      <c r="PZ8507" s="242"/>
      <c r="QA8507" s="242"/>
      <c r="QB8507" s="242"/>
      <c r="QC8507" s="242"/>
      <c r="QD8507" s="242"/>
      <c r="QE8507" s="242"/>
      <c r="QF8507" s="242"/>
      <c r="QG8507" s="242"/>
      <c r="QH8507" s="242"/>
      <c r="QI8507" s="242"/>
      <c r="QJ8507" s="242"/>
      <c r="QK8507" s="242"/>
    </row>
    <row r="8508" spans="439:453">
      <c r="PW8508" s="242"/>
      <c r="PX8508" s="242"/>
      <c r="PY8508" s="242"/>
      <c r="PZ8508" s="242"/>
      <c r="QA8508" s="242"/>
      <c r="QB8508" s="242"/>
      <c r="QC8508" s="242"/>
      <c r="QD8508" s="242"/>
      <c r="QE8508" s="242"/>
      <c r="QF8508" s="242"/>
      <c r="QG8508" s="242"/>
      <c r="QH8508" s="242"/>
      <c r="QI8508" s="242"/>
      <c r="QJ8508" s="242"/>
      <c r="QK8508" s="242"/>
    </row>
    <row r="8509" spans="439:453">
      <c r="PW8509" s="242"/>
      <c r="PX8509" s="242"/>
      <c r="PY8509" s="242"/>
      <c r="PZ8509" s="242"/>
      <c r="QA8509" s="242"/>
      <c r="QB8509" s="242"/>
      <c r="QC8509" s="242"/>
      <c r="QD8509" s="242"/>
      <c r="QE8509" s="242"/>
      <c r="QF8509" s="242"/>
      <c r="QG8509" s="242"/>
      <c r="QH8509" s="242"/>
      <c r="QI8509" s="242"/>
      <c r="QJ8509" s="242"/>
      <c r="QK8509" s="242"/>
    </row>
    <row r="8510" spans="439:453">
      <c r="PW8510" s="242"/>
      <c r="PX8510" s="242"/>
      <c r="PY8510" s="242"/>
      <c r="PZ8510" s="242"/>
      <c r="QA8510" s="242"/>
      <c r="QB8510" s="242"/>
      <c r="QC8510" s="242"/>
      <c r="QD8510" s="242"/>
      <c r="QE8510" s="242"/>
      <c r="QF8510" s="242"/>
      <c r="QG8510" s="242"/>
      <c r="QH8510" s="242"/>
      <c r="QI8510" s="242"/>
      <c r="QJ8510" s="242"/>
      <c r="QK8510" s="242"/>
    </row>
    <row r="8511" spans="439:453">
      <c r="PW8511" s="242"/>
      <c r="PX8511" s="242"/>
      <c r="PY8511" s="242"/>
      <c r="PZ8511" s="242"/>
      <c r="QA8511" s="242"/>
      <c r="QB8511" s="242"/>
      <c r="QC8511" s="242"/>
      <c r="QD8511" s="242"/>
      <c r="QE8511" s="242"/>
      <c r="QF8511" s="242"/>
      <c r="QG8511" s="242"/>
      <c r="QH8511" s="242"/>
      <c r="QI8511" s="242"/>
      <c r="QJ8511" s="242"/>
      <c r="QK8511" s="242"/>
    </row>
    <row r="8512" spans="439:453">
      <c r="PW8512" s="242"/>
      <c r="PX8512" s="242"/>
      <c r="PY8512" s="242"/>
      <c r="PZ8512" s="242"/>
      <c r="QA8512" s="242"/>
      <c r="QB8512" s="242"/>
      <c r="QC8512" s="242"/>
      <c r="QD8512" s="242"/>
      <c r="QE8512" s="242"/>
      <c r="QF8512" s="242"/>
      <c r="QG8512" s="242"/>
      <c r="QH8512" s="242"/>
      <c r="QI8512" s="242"/>
      <c r="QJ8512" s="242"/>
      <c r="QK8512" s="242"/>
    </row>
    <row r="8513" spans="439:453">
      <c r="PW8513" s="242"/>
      <c r="PX8513" s="242"/>
      <c r="PY8513" s="242"/>
      <c r="PZ8513" s="242"/>
      <c r="QA8513" s="242"/>
      <c r="QB8513" s="242"/>
      <c r="QC8513" s="242"/>
      <c r="QD8513" s="242"/>
      <c r="QE8513" s="242"/>
      <c r="QF8513" s="242"/>
      <c r="QG8513" s="242"/>
      <c r="QH8513" s="242"/>
      <c r="QI8513" s="242"/>
      <c r="QJ8513" s="242"/>
      <c r="QK8513" s="242"/>
    </row>
    <row r="8514" spans="439:453">
      <c r="PW8514" s="242"/>
      <c r="PX8514" s="242"/>
      <c r="PY8514" s="242"/>
      <c r="PZ8514" s="242"/>
      <c r="QA8514" s="242"/>
      <c r="QB8514" s="242"/>
      <c r="QC8514" s="242"/>
      <c r="QD8514" s="242"/>
      <c r="QE8514" s="242"/>
      <c r="QF8514" s="242"/>
      <c r="QG8514" s="242"/>
      <c r="QH8514" s="242"/>
      <c r="QI8514" s="242"/>
      <c r="QJ8514" s="242"/>
      <c r="QK8514" s="242"/>
    </row>
    <row r="8515" spans="439:453">
      <c r="PW8515" s="242"/>
      <c r="PX8515" s="242"/>
      <c r="PY8515" s="242"/>
      <c r="PZ8515" s="242"/>
      <c r="QA8515" s="242"/>
      <c r="QB8515" s="242"/>
      <c r="QC8515" s="242"/>
      <c r="QD8515" s="242"/>
      <c r="QE8515" s="242"/>
      <c r="QF8515" s="242"/>
      <c r="QG8515" s="242"/>
      <c r="QH8515" s="242"/>
      <c r="QI8515" s="242"/>
      <c r="QJ8515" s="242"/>
      <c r="QK8515" s="242"/>
    </row>
    <row r="8516" spans="439:453">
      <c r="PW8516" s="242"/>
      <c r="PX8516" s="242"/>
      <c r="PY8516" s="242"/>
      <c r="PZ8516" s="242"/>
      <c r="QA8516" s="242"/>
      <c r="QB8516" s="242"/>
      <c r="QC8516" s="242"/>
      <c r="QD8516" s="242"/>
      <c r="QE8516" s="242"/>
      <c r="QF8516" s="242"/>
      <c r="QG8516" s="242"/>
      <c r="QH8516" s="242"/>
      <c r="QI8516" s="242"/>
      <c r="QJ8516" s="242"/>
      <c r="QK8516" s="242"/>
    </row>
    <row r="8517" spans="439:453">
      <c r="PW8517" s="242"/>
      <c r="PX8517" s="242"/>
      <c r="PY8517" s="242"/>
      <c r="PZ8517" s="242"/>
      <c r="QA8517" s="242"/>
      <c r="QB8517" s="242"/>
      <c r="QC8517" s="242"/>
      <c r="QD8517" s="242"/>
      <c r="QE8517" s="242"/>
      <c r="QF8517" s="242"/>
      <c r="QG8517" s="242"/>
      <c r="QH8517" s="242"/>
      <c r="QI8517" s="242"/>
      <c r="QJ8517" s="242"/>
      <c r="QK8517" s="242"/>
    </row>
    <row r="8518" spans="439:453">
      <c r="PW8518" s="242"/>
      <c r="PX8518" s="242"/>
      <c r="PY8518" s="242"/>
      <c r="PZ8518" s="242"/>
      <c r="QA8518" s="242"/>
      <c r="QB8518" s="242"/>
      <c r="QC8518" s="242"/>
      <c r="QD8518" s="242"/>
      <c r="QE8518" s="242"/>
      <c r="QF8518" s="242"/>
      <c r="QG8518" s="242"/>
      <c r="QH8518" s="242"/>
      <c r="QI8518" s="242"/>
      <c r="QJ8518" s="242"/>
      <c r="QK8518" s="242"/>
    </row>
    <row r="8519" spans="439:453">
      <c r="PW8519" s="242"/>
      <c r="PX8519" s="242"/>
      <c r="PY8519" s="242"/>
      <c r="PZ8519" s="242"/>
      <c r="QA8519" s="242"/>
      <c r="QB8519" s="242"/>
      <c r="QC8519" s="242"/>
      <c r="QD8519" s="242"/>
      <c r="QE8519" s="242"/>
      <c r="QF8519" s="242"/>
      <c r="QG8519" s="242"/>
      <c r="QH8519" s="242"/>
      <c r="QI8519" s="242"/>
      <c r="QJ8519" s="242"/>
      <c r="QK8519" s="242"/>
    </row>
    <row r="8520" spans="439:453">
      <c r="PW8520" s="242"/>
      <c r="PX8520" s="242"/>
      <c r="PY8520" s="242"/>
      <c r="PZ8520" s="242"/>
      <c r="QA8520" s="242"/>
      <c r="QB8520" s="242"/>
      <c r="QC8520" s="242"/>
      <c r="QD8520" s="242"/>
      <c r="QE8520" s="242"/>
      <c r="QF8520" s="242"/>
      <c r="QG8520" s="242"/>
      <c r="QH8520" s="242"/>
      <c r="QI8520" s="242"/>
      <c r="QJ8520" s="242"/>
      <c r="QK8520" s="242"/>
    </row>
    <row r="8521" spans="439:453">
      <c r="PW8521" s="242"/>
      <c r="PX8521" s="242"/>
      <c r="PY8521" s="242"/>
      <c r="PZ8521" s="242"/>
      <c r="QA8521" s="242"/>
      <c r="QB8521" s="242"/>
      <c r="QC8521" s="242"/>
      <c r="QD8521" s="242"/>
      <c r="QE8521" s="242"/>
      <c r="QF8521" s="242"/>
      <c r="QG8521" s="242"/>
      <c r="QH8521" s="242"/>
      <c r="QI8521" s="242"/>
      <c r="QJ8521" s="242"/>
      <c r="QK8521" s="242"/>
    </row>
    <row r="8522" spans="439:453">
      <c r="PW8522" s="242"/>
      <c r="PX8522" s="242"/>
      <c r="PY8522" s="242"/>
      <c r="PZ8522" s="242"/>
      <c r="QA8522" s="242"/>
      <c r="QB8522" s="242"/>
      <c r="QC8522" s="242"/>
      <c r="QD8522" s="242"/>
      <c r="QE8522" s="242"/>
      <c r="QF8522" s="242"/>
      <c r="QG8522" s="242"/>
      <c r="QH8522" s="242"/>
      <c r="QI8522" s="242"/>
      <c r="QJ8522" s="242"/>
      <c r="QK8522" s="242"/>
    </row>
    <row r="8523" spans="439:453">
      <c r="PW8523" s="242"/>
      <c r="PX8523" s="242"/>
      <c r="PY8523" s="242"/>
      <c r="PZ8523" s="242"/>
      <c r="QA8523" s="242"/>
      <c r="QB8523" s="242"/>
      <c r="QC8523" s="242"/>
      <c r="QD8523" s="242"/>
      <c r="QE8523" s="242"/>
      <c r="QF8523" s="242"/>
      <c r="QG8523" s="242"/>
      <c r="QH8523" s="242"/>
      <c r="QI8523" s="242"/>
      <c r="QJ8523" s="242"/>
      <c r="QK8523" s="242"/>
    </row>
    <row r="8524" spans="439:453">
      <c r="PW8524" s="242"/>
      <c r="PX8524" s="242"/>
      <c r="PY8524" s="242"/>
      <c r="PZ8524" s="242"/>
      <c r="QA8524" s="242"/>
      <c r="QB8524" s="242"/>
      <c r="QC8524" s="242"/>
      <c r="QD8524" s="242"/>
      <c r="QE8524" s="242"/>
      <c r="QF8524" s="242"/>
      <c r="QG8524" s="242"/>
      <c r="QH8524" s="242"/>
      <c r="QI8524" s="242"/>
      <c r="QJ8524" s="242"/>
      <c r="QK8524" s="242"/>
    </row>
    <row r="8525" spans="439:453">
      <c r="PW8525" s="242"/>
      <c r="PX8525" s="242"/>
      <c r="PY8525" s="242"/>
      <c r="PZ8525" s="242"/>
      <c r="QA8525" s="242"/>
      <c r="QB8525" s="242"/>
      <c r="QC8525" s="242"/>
      <c r="QD8525" s="242"/>
      <c r="QE8525" s="242"/>
      <c r="QF8525" s="242"/>
      <c r="QG8525" s="242"/>
      <c r="QH8525" s="242"/>
      <c r="QI8525" s="242"/>
      <c r="QJ8525" s="242"/>
      <c r="QK8525" s="242"/>
    </row>
    <row r="8526" spans="439:453">
      <c r="PW8526" s="242"/>
      <c r="PX8526" s="242"/>
      <c r="PY8526" s="242"/>
      <c r="PZ8526" s="242"/>
      <c r="QA8526" s="242"/>
      <c r="QB8526" s="242"/>
      <c r="QC8526" s="242"/>
      <c r="QD8526" s="242"/>
      <c r="QE8526" s="242"/>
      <c r="QF8526" s="242"/>
      <c r="QG8526" s="242"/>
      <c r="QH8526" s="242"/>
      <c r="QI8526" s="242"/>
      <c r="QJ8526" s="242"/>
      <c r="QK8526" s="242"/>
    </row>
    <row r="8527" spans="439:453">
      <c r="PW8527" s="242"/>
      <c r="PX8527" s="242"/>
      <c r="PY8527" s="242"/>
      <c r="PZ8527" s="242"/>
      <c r="QA8527" s="242"/>
      <c r="QB8527" s="242"/>
      <c r="QC8527" s="242"/>
      <c r="QD8527" s="242"/>
      <c r="QE8527" s="242"/>
      <c r="QF8527" s="242"/>
      <c r="QG8527" s="242"/>
      <c r="QH8527" s="242"/>
      <c r="QI8527" s="242"/>
      <c r="QJ8527" s="242"/>
      <c r="QK8527" s="242"/>
    </row>
    <row r="8528" spans="439:453">
      <c r="PW8528" s="242"/>
      <c r="PX8528" s="242"/>
      <c r="PY8528" s="242"/>
      <c r="PZ8528" s="242"/>
      <c r="QA8528" s="242"/>
      <c r="QB8528" s="242"/>
      <c r="QC8528" s="242"/>
      <c r="QD8528" s="242"/>
      <c r="QE8528" s="242"/>
      <c r="QF8528" s="242"/>
      <c r="QG8528" s="242"/>
      <c r="QH8528" s="242"/>
      <c r="QI8528" s="242"/>
      <c r="QJ8528" s="242"/>
      <c r="QK8528" s="242"/>
    </row>
    <row r="8529" spans="439:453">
      <c r="PW8529" s="242"/>
      <c r="PX8529" s="242"/>
      <c r="PY8529" s="242"/>
      <c r="PZ8529" s="242"/>
      <c r="QA8529" s="242"/>
      <c r="QB8529" s="242"/>
      <c r="QC8529" s="242"/>
      <c r="QD8529" s="242"/>
      <c r="QE8529" s="242"/>
      <c r="QF8529" s="242"/>
      <c r="QG8529" s="242"/>
      <c r="QH8529" s="242"/>
      <c r="QI8529" s="242"/>
      <c r="QJ8529" s="242"/>
      <c r="QK8529" s="242"/>
    </row>
    <row r="8530" spans="439:453">
      <c r="PW8530" s="242"/>
      <c r="PX8530" s="242"/>
      <c r="PY8530" s="242"/>
      <c r="PZ8530" s="242"/>
      <c r="QA8530" s="242"/>
      <c r="QB8530" s="242"/>
      <c r="QC8530" s="242"/>
      <c r="QD8530" s="242"/>
      <c r="QE8530" s="242"/>
      <c r="QF8530" s="242"/>
      <c r="QG8530" s="242"/>
      <c r="QH8530" s="242"/>
      <c r="QI8530" s="242"/>
      <c r="QJ8530" s="242"/>
      <c r="QK8530" s="242"/>
    </row>
    <row r="8531" spans="439:453">
      <c r="PW8531" s="242"/>
      <c r="PX8531" s="242"/>
      <c r="PY8531" s="242"/>
      <c r="PZ8531" s="242"/>
      <c r="QA8531" s="242"/>
      <c r="QB8531" s="242"/>
      <c r="QC8531" s="242"/>
      <c r="QD8531" s="242"/>
      <c r="QE8531" s="242"/>
      <c r="QF8531" s="242"/>
      <c r="QG8531" s="242"/>
      <c r="QH8531" s="242"/>
      <c r="QI8531" s="242"/>
      <c r="QJ8531" s="242"/>
      <c r="QK8531" s="242"/>
    </row>
    <row r="8532" spans="439:453">
      <c r="PW8532" s="242"/>
      <c r="PX8532" s="242"/>
      <c r="PY8532" s="242"/>
      <c r="PZ8532" s="242"/>
      <c r="QA8532" s="242"/>
      <c r="QB8532" s="242"/>
      <c r="QC8532" s="242"/>
      <c r="QD8532" s="242"/>
      <c r="QE8532" s="242"/>
      <c r="QF8532" s="242"/>
      <c r="QG8532" s="242"/>
      <c r="QH8532" s="242"/>
      <c r="QI8532" s="242"/>
      <c r="QJ8532" s="242"/>
      <c r="QK8532" s="242"/>
    </row>
    <row r="8533" spans="439:453">
      <c r="PW8533" s="242"/>
      <c r="PX8533" s="242"/>
      <c r="PY8533" s="242"/>
      <c r="PZ8533" s="242"/>
      <c r="QA8533" s="242"/>
      <c r="QB8533" s="242"/>
      <c r="QC8533" s="242"/>
      <c r="QD8533" s="242"/>
      <c r="QE8533" s="242"/>
      <c r="QF8533" s="242"/>
      <c r="QG8533" s="242"/>
      <c r="QH8533" s="242"/>
      <c r="QI8533" s="242"/>
      <c r="QJ8533" s="242"/>
      <c r="QK8533" s="242"/>
    </row>
    <row r="8534" spans="439:453">
      <c r="PW8534" s="242"/>
      <c r="PX8534" s="242"/>
      <c r="PY8534" s="242"/>
      <c r="PZ8534" s="242"/>
      <c r="QA8534" s="242"/>
      <c r="QB8534" s="242"/>
      <c r="QC8534" s="242"/>
      <c r="QD8534" s="242"/>
      <c r="QE8534" s="242"/>
      <c r="QF8534" s="242"/>
      <c r="QG8534" s="242"/>
      <c r="QH8534" s="242"/>
      <c r="QI8534" s="242"/>
      <c r="QJ8534" s="242"/>
      <c r="QK8534" s="242"/>
    </row>
    <row r="8535" spans="439:453">
      <c r="PW8535" s="242"/>
      <c r="PX8535" s="242"/>
      <c r="PY8535" s="242"/>
      <c r="PZ8535" s="242"/>
      <c r="QA8535" s="242"/>
      <c r="QB8535" s="242"/>
      <c r="QC8535" s="242"/>
      <c r="QD8535" s="242"/>
      <c r="QE8535" s="242"/>
      <c r="QF8535" s="242"/>
      <c r="QG8535" s="242"/>
      <c r="QH8535" s="242"/>
      <c r="QI8535" s="242"/>
      <c r="QJ8535" s="242"/>
      <c r="QK8535" s="242"/>
    </row>
    <row r="8536" spans="439:453">
      <c r="PW8536" s="242"/>
      <c r="PX8536" s="242"/>
      <c r="PY8536" s="242"/>
      <c r="PZ8536" s="242"/>
      <c r="QA8536" s="242"/>
      <c r="QB8536" s="242"/>
      <c r="QC8536" s="242"/>
      <c r="QD8536" s="242"/>
      <c r="QE8536" s="242"/>
      <c r="QF8536" s="242"/>
      <c r="QG8536" s="242"/>
      <c r="QH8536" s="242"/>
      <c r="QI8536" s="242"/>
      <c r="QJ8536" s="242"/>
      <c r="QK8536" s="242"/>
    </row>
    <row r="8537" spans="439:453">
      <c r="PW8537" s="242"/>
      <c r="PX8537" s="242"/>
      <c r="PY8537" s="242"/>
      <c r="PZ8537" s="242"/>
      <c r="QA8537" s="242"/>
      <c r="QB8537" s="242"/>
      <c r="QC8537" s="242"/>
      <c r="QD8537" s="242"/>
      <c r="QE8537" s="242"/>
      <c r="QF8537" s="242"/>
      <c r="QG8537" s="242"/>
      <c r="QH8537" s="242"/>
      <c r="QI8537" s="242"/>
      <c r="QJ8537" s="242"/>
      <c r="QK8537" s="242"/>
    </row>
    <row r="8538" spans="439:453">
      <c r="PW8538" s="242"/>
      <c r="PX8538" s="242"/>
      <c r="PY8538" s="242"/>
      <c r="PZ8538" s="242"/>
      <c r="QA8538" s="242"/>
      <c r="QB8538" s="242"/>
      <c r="QC8538" s="242"/>
      <c r="QD8538" s="242"/>
      <c r="QE8538" s="242"/>
      <c r="QF8538" s="242"/>
      <c r="QG8538" s="242"/>
      <c r="QH8538" s="242"/>
      <c r="QI8538" s="242"/>
      <c r="QJ8538" s="242"/>
      <c r="QK8538" s="242"/>
    </row>
    <row r="8539" spans="439:453">
      <c r="PW8539" s="242"/>
      <c r="PX8539" s="242"/>
      <c r="PY8539" s="242"/>
      <c r="PZ8539" s="242"/>
      <c r="QA8539" s="242"/>
      <c r="QB8539" s="242"/>
      <c r="QC8539" s="242"/>
      <c r="QD8539" s="242"/>
      <c r="QE8539" s="242"/>
      <c r="QF8539" s="242"/>
      <c r="QG8539" s="242"/>
      <c r="QH8539" s="242"/>
      <c r="QI8539" s="242"/>
      <c r="QJ8539" s="242"/>
      <c r="QK8539" s="242"/>
    </row>
    <row r="8540" spans="439:453">
      <c r="PW8540" s="242"/>
      <c r="PX8540" s="242"/>
      <c r="PY8540" s="242"/>
      <c r="PZ8540" s="242"/>
      <c r="QA8540" s="242"/>
      <c r="QB8540" s="242"/>
      <c r="QC8540" s="242"/>
      <c r="QD8540" s="242"/>
      <c r="QE8540" s="242"/>
      <c r="QF8540" s="242"/>
      <c r="QG8540" s="242"/>
      <c r="QH8540" s="242"/>
      <c r="QI8540" s="242"/>
      <c r="QJ8540" s="242"/>
      <c r="QK8540" s="242"/>
    </row>
    <row r="8541" spans="439:453">
      <c r="PW8541" s="242"/>
      <c r="PX8541" s="242"/>
      <c r="PY8541" s="242"/>
      <c r="PZ8541" s="242"/>
      <c r="QA8541" s="242"/>
      <c r="QB8541" s="242"/>
      <c r="QC8541" s="242"/>
      <c r="QD8541" s="242"/>
      <c r="QE8541" s="242"/>
      <c r="QF8541" s="242"/>
      <c r="QG8541" s="242"/>
      <c r="QH8541" s="242"/>
      <c r="QI8541" s="242"/>
      <c r="QJ8541" s="242"/>
      <c r="QK8541" s="242"/>
    </row>
    <row r="8542" spans="439:453">
      <c r="PW8542" s="242"/>
      <c r="PX8542" s="242"/>
      <c r="PY8542" s="242"/>
      <c r="PZ8542" s="242"/>
      <c r="QA8542" s="242"/>
      <c r="QB8542" s="242"/>
      <c r="QC8542" s="242"/>
      <c r="QD8542" s="242"/>
      <c r="QE8542" s="242"/>
      <c r="QF8542" s="242"/>
      <c r="QG8542" s="242"/>
      <c r="QH8542" s="242"/>
      <c r="QI8542" s="242"/>
      <c r="QJ8542" s="242"/>
      <c r="QK8542" s="242"/>
    </row>
    <row r="8543" spans="439:453">
      <c r="PW8543" s="242"/>
      <c r="PX8543" s="242"/>
      <c r="PY8543" s="242"/>
      <c r="PZ8543" s="242"/>
      <c r="QA8543" s="242"/>
      <c r="QB8543" s="242"/>
      <c r="QC8543" s="242"/>
      <c r="QD8543" s="242"/>
      <c r="QE8543" s="242"/>
      <c r="QF8543" s="242"/>
      <c r="QG8543" s="242"/>
      <c r="QH8543" s="242"/>
      <c r="QI8543" s="242"/>
      <c r="QJ8543" s="242"/>
      <c r="QK8543" s="242"/>
    </row>
    <row r="8544" spans="439:453">
      <c r="PW8544" s="242"/>
      <c r="PX8544" s="242"/>
      <c r="PY8544" s="242"/>
      <c r="PZ8544" s="242"/>
      <c r="QA8544" s="242"/>
      <c r="QB8544" s="242"/>
      <c r="QC8544" s="242"/>
      <c r="QD8544" s="242"/>
      <c r="QE8544" s="242"/>
      <c r="QF8544" s="242"/>
      <c r="QG8544" s="242"/>
      <c r="QH8544" s="242"/>
      <c r="QI8544" s="242"/>
      <c r="QJ8544" s="242"/>
      <c r="QK8544" s="242"/>
    </row>
    <row r="8545" spans="439:453">
      <c r="PW8545" s="242"/>
      <c r="PX8545" s="242"/>
      <c r="PY8545" s="242"/>
      <c r="PZ8545" s="242"/>
      <c r="QA8545" s="242"/>
      <c r="QB8545" s="242"/>
      <c r="QC8545" s="242"/>
      <c r="QD8545" s="242"/>
      <c r="QE8545" s="242"/>
      <c r="QF8545" s="242"/>
      <c r="QG8545" s="242"/>
      <c r="QH8545" s="242"/>
      <c r="QI8545" s="242"/>
      <c r="QJ8545" s="242"/>
      <c r="QK8545" s="242"/>
    </row>
    <row r="8546" spans="439:453">
      <c r="PW8546" s="242"/>
      <c r="PX8546" s="242"/>
      <c r="PY8546" s="242"/>
      <c r="PZ8546" s="242"/>
      <c r="QA8546" s="242"/>
      <c r="QB8546" s="242"/>
      <c r="QC8546" s="242"/>
      <c r="QD8546" s="242"/>
      <c r="QE8546" s="242"/>
      <c r="QF8546" s="242"/>
      <c r="QG8546" s="242"/>
      <c r="QH8546" s="242"/>
      <c r="QI8546" s="242"/>
      <c r="QJ8546" s="242"/>
      <c r="QK8546" s="242"/>
    </row>
    <row r="8547" spans="439:453">
      <c r="PW8547" s="242"/>
      <c r="PX8547" s="242"/>
      <c r="PY8547" s="242"/>
      <c r="PZ8547" s="242"/>
      <c r="QA8547" s="242"/>
      <c r="QB8547" s="242"/>
      <c r="QC8547" s="242"/>
      <c r="QD8547" s="242"/>
      <c r="QE8547" s="242"/>
      <c r="QF8547" s="242"/>
      <c r="QG8547" s="242"/>
      <c r="QH8547" s="242"/>
      <c r="QI8547" s="242"/>
      <c r="QJ8547" s="242"/>
      <c r="QK8547" s="242"/>
    </row>
    <row r="8548" spans="439:453">
      <c r="PW8548" s="242"/>
      <c r="PX8548" s="242"/>
      <c r="PY8548" s="242"/>
      <c r="PZ8548" s="242"/>
      <c r="QA8548" s="242"/>
      <c r="QB8548" s="242"/>
      <c r="QC8548" s="242"/>
      <c r="QD8548" s="242"/>
      <c r="QE8548" s="242"/>
      <c r="QF8548" s="242"/>
      <c r="QG8548" s="242"/>
      <c r="QH8548" s="242"/>
      <c r="QI8548" s="242"/>
      <c r="QJ8548" s="242"/>
      <c r="QK8548" s="242"/>
    </row>
    <row r="8549" spans="439:453">
      <c r="PW8549" s="242"/>
      <c r="PX8549" s="242"/>
      <c r="PY8549" s="242"/>
      <c r="PZ8549" s="242"/>
      <c r="QA8549" s="242"/>
      <c r="QB8549" s="242"/>
      <c r="QC8549" s="242"/>
      <c r="QD8549" s="242"/>
      <c r="QE8549" s="242"/>
      <c r="QF8549" s="242"/>
      <c r="QG8549" s="242"/>
      <c r="QH8549" s="242"/>
      <c r="QI8549" s="242"/>
      <c r="QJ8549" s="242"/>
      <c r="QK8549" s="242"/>
    </row>
    <row r="8550" spans="439:453">
      <c r="PW8550" s="242"/>
      <c r="PX8550" s="242"/>
      <c r="PY8550" s="242"/>
      <c r="PZ8550" s="242"/>
      <c r="QA8550" s="242"/>
      <c r="QB8550" s="242"/>
      <c r="QC8550" s="242"/>
      <c r="QD8550" s="242"/>
      <c r="QE8550" s="242"/>
      <c r="QF8550" s="242"/>
      <c r="QG8550" s="242"/>
      <c r="QH8550" s="242"/>
      <c r="QI8550" s="242"/>
      <c r="QJ8550" s="242"/>
      <c r="QK8550" s="242"/>
    </row>
    <row r="8551" spans="439:453">
      <c r="PW8551" s="242"/>
      <c r="PX8551" s="242"/>
      <c r="PY8551" s="242"/>
      <c r="PZ8551" s="242"/>
      <c r="QA8551" s="242"/>
      <c r="QB8551" s="242"/>
      <c r="QC8551" s="242"/>
      <c r="QD8551" s="242"/>
      <c r="QE8551" s="242"/>
      <c r="QF8551" s="242"/>
      <c r="QG8551" s="242"/>
      <c r="QH8551" s="242"/>
      <c r="QI8551" s="242"/>
      <c r="QJ8551" s="242"/>
      <c r="QK8551" s="242"/>
    </row>
    <row r="8552" spans="439:453">
      <c r="PW8552" s="242"/>
      <c r="PX8552" s="242"/>
      <c r="PY8552" s="242"/>
      <c r="PZ8552" s="242"/>
      <c r="QA8552" s="242"/>
      <c r="QB8552" s="242"/>
      <c r="QC8552" s="242"/>
      <c r="QD8552" s="242"/>
      <c r="QE8552" s="242"/>
      <c r="QF8552" s="242"/>
      <c r="QG8552" s="242"/>
      <c r="QH8552" s="242"/>
      <c r="QI8552" s="242"/>
      <c r="QJ8552" s="242"/>
      <c r="QK8552" s="242"/>
    </row>
    <row r="8553" spans="439:453">
      <c r="PW8553" s="242"/>
      <c r="PX8553" s="242"/>
      <c r="PY8553" s="242"/>
      <c r="PZ8553" s="242"/>
      <c r="QA8553" s="242"/>
      <c r="QB8553" s="242"/>
      <c r="QC8553" s="242"/>
      <c r="QD8553" s="242"/>
      <c r="QE8553" s="242"/>
      <c r="QF8553" s="242"/>
      <c r="QG8553" s="242"/>
      <c r="QH8553" s="242"/>
      <c r="QI8553" s="242"/>
      <c r="QJ8553" s="242"/>
      <c r="QK8553" s="242"/>
    </row>
    <row r="8554" spans="439:453">
      <c r="PW8554" s="242"/>
      <c r="PX8554" s="242"/>
      <c r="PY8554" s="242"/>
      <c r="PZ8554" s="242"/>
      <c r="QA8554" s="242"/>
      <c r="QB8554" s="242"/>
      <c r="QC8554" s="242"/>
      <c r="QD8554" s="242"/>
      <c r="QE8554" s="242"/>
      <c r="QF8554" s="242"/>
      <c r="QG8554" s="242"/>
      <c r="QH8554" s="242"/>
      <c r="QI8554" s="242"/>
      <c r="QJ8554" s="242"/>
      <c r="QK8554" s="242"/>
    </row>
    <row r="8555" spans="439:453">
      <c r="PW8555" s="242"/>
      <c r="PX8555" s="242"/>
      <c r="PY8555" s="242"/>
      <c r="PZ8555" s="242"/>
      <c r="QA8555" s="242"/>
      <c r="QB8555" s="242"/>
      <c r="QC8555" s="242"/>
      <c r="QD8555" s="242"/>
      <c r="QE8555" s="242"/>
      <c r="QF8555" s="242"/>
      <c r="QG8555" s="242"/>
      <c r="QH8555" s="242"/>
      <c r="QI8555" s="242"/>
      <c r="QJ8555" s="242"/>
      <c r="QK8555" s="242"/>
    </row>
    <row r="8556" spans="439:453">
      <c r="PW8556" s="242"/>
      <c r="PX8556" s="242"/>
      <c r="PY8556" s="242"/>
      <c r="PZ8556" s="242"/>
      <c r="QA8556" s="242"/>
      <c r="QB8556" s="242"/>
      <c r="QC8556" s="242"/>
      <c r="QD8556" s="242"/>
      <c r="QE8556" s="242"/>
      <c r="QF8556" s="242"/>
      <c r="QG8556" s="242"/>
      <c r="QH8556" s="242"/>
      <c r="QI8556" s="242"/>
      <c r="QJ8556" s="242"/>
      <c r="QK8556" s="242"/>
    </row>
    <row r="8557" spans="439:453">
      <c r="PW8557" s="242"/>
      <c r="PX8557" s="242"/>
      <c r="PY8557" s="242"/>
      <c r="PZ8557" s="242"/>
      <c r="QA8557" s="242"/>
      <c r="QB8557" s="242"/>
      <c r="QC8557" s="242"/>
      <c r="QD8557" s="242"/>
      <c r="QE8557" s="242"/>
      <c r="QF8557" s="242"/>
      <c r="QG8557" s="242"/>
      <c r="QH8557" s="242"/>
      <c r="QI8557" s="242"/>
      <c r="QJ8557" s="242"/>
      <c r="QK8557" s="242"/>
    </row>
    <row r="8558" spans="439:453">
      <c r="PW8558" s="242"/>
      <c r="PX8558" s="242"/>
      <c r="PY8558" s="242"/>
      <c r="PZ8558" s="242"/>
      <c r="QA8558" s="242"/>
      <c r="QB8558" s="242"/>
      <c r="QC8558" s="242"/>
      <c r="QD8558" s="242"/>
      <c r="QE8558" s="242"/>
      <c r="QF8558" s="242"/>
      <c r="QG8558" s="242"/>
      <c r="QH8558" s="242"/>
      <c r="QI8558" s="242"/>
      <c r="QJ8558" s="242"/>
      <c r="QK8558" s="242"/>
    </row>
    <row r="8559" spans="439:453">
      <c r="PW8559" s="242"/>
      <c r="PX8559" s="242"/>
      <c r="PY8559" s="242"/>
      <c r="PZ8559" s="242"/>
      <c r="QA8559" s="242"/>
      <c r="QB8559" s="242"/>
      <c r="QC8559" s="242"/>
      <c r="QD8559" s="242"/>
      <c r="QE8559" s="242"/>
      <c r="QF8559" s="242"/>
      <c r="QG8559" s="242"/>
      <c r="QH8559" s="242"/>
      <c r="QI8559" s="242"/>
      <c r="QJ8559" s="242"/>
      <c r="QK8559" s="242"/>
    </row>
    <row r="8560" spans="439:453">
      <c r="PW8560" s="242"/>
      <c r="PX8560" s="242"/>
      <c r="PY8560" s="242"/>
      <c r="PZ8560" s="242"/>
      <c r="QA8560" s="242"/>
      <c r="QB8560" s="242"/>
      <c r="QC8560" s="242"/>
      <c r="QD8560" s="242"/>
      <c r="QE8560" s="242"/>
      <c r="QF8560" s="242"/>
      <c r="QG8560" s="242"/>
      <c r="QH8560" s="242"/>
      <c r="QI8560" s="242"/>
      <c r="QJ8560" s="242"/>
      <c r="QK8560" s="242"/>
    </row>
    <row r="8561" spans="439:453">
      <c r="PW8561" s="242"/>
      <c r="PX8561" s="242"/>
      <c r="PY8561" s="242"/>
      <c r="PZ8561" s="242"/>
      <c r="QA8561" s="242"/>
      <c r="QB8561" s="242"/>
      <c r="QC8561" s="242"/>
      <c r="QD8561" s="242"/>
      <c r="QE8561" s="242"/>
      <c r="QF8561" s="242"/>
      <c r="QG8561" s="242"/>
      <c r="QH8561" s="242"/>
      <c r="QI8561" s="242"/>
      <c r="QJ8561" s="242"/>
      <c r="QK8561" s="242"/>
    </row>
    <row r="8562" spans="439:453">
      <c r="PW8562" s="242"/>
      <c r="PX8562" s="242"/>
      <c r="PY8562" s="242"/>
      <c r="PZ8562" s="242"/>
      <c r="QA8562" s="242"/>
      <c r="QB8562" s="242"/>
      <c r="QC8562" s="242"/>
      <c r="QD8562" s="242"/>
      <c r="QE8562" s="242"/>
      <c r="QF8562" s="242"/>
      <c r="QG8562" s="242"/>
      <c r="QH8562" s="242"/>
      <c r="QI8562" s="242"/>
      <c r="QJ8562" s="242"/>
      <c r="QK8562" s="242"/>
    </row>
    <row r="8563" spans="439:453">
      <c r="PW8563" s="242"/>
      <c r="PX8563" s="242"/>
      <c r="PY8563" s="242"/>
      <c r="PZ8563" s="242"/>
      <c r="QA8563" s="242"/>
      <c r="QB8563" s="242"/>
      <c r="QC8563" s="242"/>
      <c r="QD8563" s="242"/>
      <c r="QE8563" s="242"/>
      <c r="QF8563" s="242"/>
      <c r="QG8563" s="242"/>
      <c r="QH8563" s="242"/>
      <c r="QI8563" s="242"/>
      <c r="QJ8563" s="242"/>
      <c r="QK8563" s="242"/>
    </row>
    <row r="8564" spans="439:453">
      <c r="PW8564" s="242"/>
      <c r="PX8564" s="242"/>
      <c r="PY8564" s="242"/>
      <c r="PZ8564" s="242"/>
      <c r="QA8564" s="242"/>
      <c r="QB8564" s="242"/>
      <c r="QC8564" s="242"/>
      <c r="QD8564" s="242"/>
      <c r="QE8564" s="242"/>
      <c r="QF8564" s="242"/>
      <c r="QG8564" s="242"/>
      <c r="QH8564" s="242"/>
      <c r="QI8564" s="242"/>
      <c r="QJ8564" s="242"/>
      <c r="QK8564" s="242"/>
    </row>
    <row r="8565" spans="439:453">
      <c r="PW8565" s="242"/>
      <c r="PX8565" s="242"/>
      <c r="PY8565" s="242"/>
      <c r="PZ8565" s="242"/>
      <c r="QA8565" s="242"/>
      <c r="QB8565" s="242"/>
      <c r="QC8565" s="242"/>
      <c r="QD8565" s="242"/>
      <c r="QE8565" s="242"/>
      <c r="QF8565" s="242"/>
      <c r="QG8565" s="242"/>
      <c r="QH8565" s="242"/>
      <c r="QI8565" s="242"/>
      <c r="QJ8565" s="242"/>
      <c r="QK8565" s="242"/>
    </row>
    <row r="8566" spans="439:453">
      <c r="PW8566" s="242"/>
      <c r="PX8566" s="242"/>
      <c r="PY8566" s="242"/>
      <c r="PZ8566" s="242"/>
      <c r="QA8566" s="242"/>
      <c r="QB8566" s="242"/>
      <c r="QC8566" s="242"/>
      <c r="QD8566" s="242"/>
      <c r="QE8566" s="242"/>
      <c r="QF8566" s="242"/>
      <c r="QG8566" s="242"/>
      <c r="QH8566" s="242"/>
      <c r="QI8566" s="242"/>
      <c r="QJ8566" s="242"/>
      <c r="QK8566" s="242"/>
    </row>
    <row r="8567" spans="439:453">
      <c r="PW8567" s="242"/>
      <c r="PX8567" s="242"/>
      <c r="PY8567" s="242"/>
      <c r="PZ8567" s="242"/>
      <c r="QA8567" s="242"/>
      <c r="QB8567" s="242"/>
      <c r="QC8567" s="242"/>
      <c r="QD8567" s="242"/>
      <c r="QE8567" s="242"/>
      <c r="QF8567" s="242"/>
      <c r="QG8567" s="242"/>
      <c r="QH8567" s="242"/>
      <c r="QI8567" s="242"/>
      <c r="QJ8567" s="242"/>
      <c r="QK8567" s="242"/>
    </row>
    <row r="8568" spans="439:453">
      <c r="PW8568" s="242"/>
      <c r="PX8568" s="242"/>
      <c r="PY8568" s="242"/>
      <c r="PZ8568" s="242"/>
      <c r="QA8568" s="242"/>
      <c r="QB8568" s="242"/>
      <c r="QC8568" s="242"/>
      <c r="QD8568" s="242"/>
      <c r="QE8568" s="242"/>
      <c r="QF8568" s="242"/>
      <c r="QG8568" s="242"/>
      <c r="QH8568" s="242"/>
      <c r="QI8568" s="242"/>
      <c r="QJ8568" s="242"/>
      <c r="QK8568" s="242"/>
    </row>
    <row r="8569" spans="439:453">
      <c r="PW8569" s="242"/>
      <c r="PX8569" s="242"/>
      <c r="PY8569" s="242"/>
      <c r="PZ8569" s="242"/>
      <c r="QA8569" s="242"/>
      <c r="QB8569" s="242"/>
      <c r="QC8569" s="242"/>
      <c r="QD8569" s="242"/>
      <c r="QE8569" s="242"/>
      <c r="QF8569" s="242"/>
      <c r="QG8569" s="242"/>
      <c r="QH8569" s="242"/>
      <c r="QI8569" s="242"/>
      <c r="QJ8569" s="242"/>
      <c r="QK8569" s="242"/>
    </row>
    <row r="8570" spans="439:453">
      <c r="PW8570" s="242"/>
      <c r="PX8570" s="242"/>
      <c r="PY8570" s="242"/>
      <c r="PZ8570" s="242"/>
      <c r="QA8570" s="242"/>
      <c r="QB8570" s="242"/>
      <c r="QC8570" s="242"/>
      <c r="QD8570" s="242"/>
      <c r="QE8570" s="242"/>
      <c r="QF8570" s="242"/>
      <c r="QG8570" s="242"/>
      <c r="QH8570" s="242"/>
      <c r="QI8570" s="242"/>
      <c r="QJ8570" s="242"/>
      <c r="QK8570" s="242"/>
    </row>
    <row r="8571" spans="439:453">
      <c r="PW8571" s="242"/>
      <c r="PX8571" s="242"/>
      <c r="PY8571" s="242"/>
      <c r="PZ8571" s="242"/>
      <c r="QA8571" s="242"/>
      <c r="QB8571" s="242"/>
      <c r="QC8571" s="242"/>
      <c r="QD8571" s="242"/>
      <c r="QE8571" s="242"/>
      <c r="QF8571" s="242"/>
      <c r="QG8571" s="242"/>
      <c r="QH8571" s="242"/>
      <c r="QI8571" s="242"/>
      <c r="QJ8571" s="242"/>
      <c r="QK8571" s="242"/>
    </row>
    <row r="8572" spans="439:453">
      <c r="PW8572" s="242"/>
      <c r="PX8572" s="242"/>
      <c r="PY8572" s="242"/>
      <c r="PZ8572" s="242"/>
      <c r="QA8572" s="242"/>
      <c r="QB8572" s="242"/>
      <c r="QC8572" s="242"/>
      <c r="QD8572" s="242"/>
      <c r="QE8572" s="242"/>
      <c r="QF8572" s="242"/>
      <c r="QG8572" s="242"/>
      <c r="QH8572" s="242"/>
      <c r="QI8572" s="242"/>
      <c r="QJ8572" s="242"/>
      <c r="QK8572" s="242"/>
    </row>
    <row r="8573" spans="439:453">
      <c r="PW8573" s="242"/>
      <c r="PX8573" s="242"/>
      <c r="PY8573" s="242"/>
      <c r="PZ8573" s="242"/>
      <c r="QA8573" s="242"/>
      <c r="QB8573" s="242"/>
      <c r="QC8573" s="242"/>
      <c r="QD8573" s="242"/>
      <c r="QE8573" s="242"/>
      <c r="QF8573" s="242"/>
      <c r="QG8573" s="242"/>
      <c r="QH8573" s="242"/>
      <c r="QI8573" s="242"/>
      <c r="QJ8573" s="242"/>
      <c r="QK8573" s="242"/>
    </row>
    <row r="8574" spans="439:453">
      <c r="PW8574" s="242"/>
      <c r="PX8574" s="242"/>
      <c r="PY8574" s="242"/>
      <c r="PZ8574" s="242"/>
      <c r="QA8574" s="242"/>
      <c r="QB8574" s="242"/>
      <c r="QC8574" s="242"/>
      <c r="QD8574" s="242"/>
      <c r="QE8574" s="242"/>
      <c r="QF8574" s="242"/>
      <c r="QG8574" s="242"/>
      <c r="QH8574" s="242"/>
      <c r="QI8574" s="242"/>
      <c r="QJ8574" s="242"/>
      <c r="QK8574" s="242"/>
    </row>
    <row r="8575" spans="439:453">
      <c r="PW8575" s="242"/>
      <c r="PX8575" s="242"/>
      <c r="PY8575" s="242"/>
      <c r="PZ8575" s="242"/>
      <c r="QA8575" s="242"/>
      <c r="QB8575" s="242"/>
      <c r="QC8575" s="242"/>
      <c r="QD8575" s="242"/>
      <c r="QE8575" s="242"/>
      <c r="QF8575" s="242"/>
      <c r="QG8575" s="242"/>
      <c r="QH8575" s="242"/>
      <c r="QI8575" s="242"/>
      <c r="QJ8575" s="242"/>
      <c r="QK8575" s="242"/>
    </row>
    <row r="8576" spans="439:453">
      <c r="PW8576" s="242"/>
      <c r="PX8576" s="242"/>
      <c r="PY8576" s="242"/>
      <c r="PZ8576" s="242"/>
      <c r="QA8576" s="242"/>
      <c r="QB8576" s="242"/>
      <c r="QC8576" s="242"/>
      <c r="QD8576" s="242"/>
      <c r="QE8576" s="242"/>
      <c r="QF8576" s="242"/>
      <c r="QG8576" s="242"/>
      <c r="QH8576" s="242"/>
      <c r="QI8576" s="242"/>
      <c r="QJ8576" s="242"/>
      <c r="QK8576" s="242"/>
    </row>
    <row r="8577" spans="439:453">
      <c r="PW8577" s="242"/>
      <c r="PX8577" s="242"/>
      <c r="PY8577" s="242"/>
      <c r="PZ8577" s="242"/>
      <c r="QA8577" s="242"/>
      <c r="QB8577" s="242"/>
      <c r="QC8577" s="242"/>
      <c r="QD8577" s="242"/>
      <c r="QE8577" s="242"/>
      <c r="QF8577" s="242"/>
      <c r="QG8577" s="242"/>
      <c r="QH8577" s="242"/>
      <c r="QI8577" s="242"/>
      <c r="QJ8577" s="242"/>
      <c r="QK8577" s="242"/>
    </row>
    <row r="8578" spans="439:453">
      <c r="PW8578" s="242"/>
      <c r="PX8578" s="242"/>
      <c r="PY8578" s="242"/>
      <c r="PZ8578" s="242"/>
      <c r="QA8578" s="242"/>
      <c r="QB8578" s="242"/>
      <c r="QC8578" s="242"/>
      <c r="QD8578" s="242"/>
      <c r="QE8578" s="242"/>
      <c r="QF8578" s="242"/>
      <c r="QG8578" s="242"/>
      <c r="QH8578" s="242"/>
      <c r="QI8578" s="242"/>
      <c r="QJ8578" s="242"/>
      <c r="QK8578" s="242"/>
    </row>
    <row r="8579" spans="439:453">
      <c r="PW8579" s="242"/>
      <c r="PX8579" s="242"/>
      <c r="PY8579" s="242"/>
      <c r="PZ8579" s="242"/>
      <c r="QA8579" s="242"/>
      <c r="QB8579" s="242"/>
      <c r="QC8579" s="242"/>
      <c r="QD8579" s="242"/>
      <c r="QE8579" s="242"/>
      <c r="QF8579" s="242"/>
      <c r="QG8579" s="242"/>
      <c r="QH8579" s="242"/>
      <c r="QI8579" s="242"/>
      <c r="QJ8579" s="242"/>
      <c r="QK8579" s="242"/>
    </row>
    <row r="8580" spans="439:453">
      <c r="PW8580" s="242"/>
      <c r="PX8580" s="242"/>
      <c r="PY8580" s="242"/>
      <c r="PZ8580" s="242"/>
      <c r="QA8580" s="242"/>
      <c r="QB8580" s="242"/>
      <c r="QC8580" s="242"/>
      <c r="QD8580" s="242"/>
      <c r="QE8580" s="242"/>
      <c r="QF8580" s="242"/>
      <c r="QG8580" s="242"/>
      <c r="QH8580" s="242"/>
      <c r="QI8580" s="242"/>
      <c r="QJ8580" s="242"/>
      <c r="QK8580" s="242"/>
    </row>
    <row r="8581" spans="439:453">
      <c r="PW8581" s="242"/>
      <c r="PX8581" s="242"/>
      <c r="PY8581" s="242"/>
      <c r="PZ8581" s="242"/>
      <c r="QA8581" s="242"/>
      <c r="QB8581" s="242"/>
      <c r="QC8581" s="242"/>
      <c r="QD8581" s="242"/>
      <c r="QE8581" s="242"/>
      <c r="QF8581" s="242"/>
      <c r="QG8581" s="242"/>
      <c r="QH8581" s="242"/>
      <c r="QI8581" s="242"/>
      <c r="QJ8581" s="242"/>
      <c r="QK8581" s="242"/>
    </row>
    <row r="8582" spans="439:453">
      <c r="PW8582" s="242"/>
      <c r="PX8582" s="242"/>
      <c r="PY8582" s="242"/>
      <c r="PZ8582" s="242"/>
      <c r="QA8582" s="242"/>
      <c r="QB8582" s="242"/>
      <c r="QC8582" s="242"/>
      <c r="QD8582" s="242"/>
      <c r="QE8582" s="242"/>
      <c r="QF8582" s="242"/>
      <c r="QG8582" s="242"/>
      <c r="QH8582" s="242"/>
      <c r="QI8582" s="242"/>
      <c r="QJ8582" s="242"/>
      <c r="QK8582" s="242"/>
    </row>
    <row r="8583" spans="439:453">
      <c r="PW8583" s="242"/>
      <c r="PX8583" s="242"/>
      <c r="PY8583" s="242"/>
      <c r="PZ8583" s="242"/>
      <c r="QA8583" s="242"/>
      <c r="QB8583" s="242"/>
      <c r="QC8583" s="242"/>
      <c r="QD8583" s="242"/>
      <c r="QE8583" s="242"/>
      <c r="QF8583" s="242"/>
      <c r="QG8583" s="242"/>
      <c r="QH8583" s="242"/>
      <c r="QI8583" s="242"/>
      <c r="QJ8583" s="242"/>
      <c r="QK8583" s="242"/>
    </row>
    <row r="8584" spans="439:453">
      <c r="PW8584" s="242"/>
      <c r="PX8584" s="242"/>
      <c r="PY8584" s="242"/>
      <c r="PZ8584" s="242"/>
      <c r="QA8584" s="242"/>
      <c r="QB8584" s="242"/>
      <c r="QC8584" s="242"/>
      <c r="QD8584" s="242"/>
      <c r="QE8584" s="242"/>
      <c r="QF8584" s="242"/>
      <c r="QG8584" s="242"/>
      <c r="QH8584" s="242"/>
      <c r="QI8584" s="242"/>
      <c r="QJ8584" s="242"/>
      <c r="QK8584" s="242"/>
    </row>
    <row r="8585" spans="439:453">
      <c r="PW8585" s="242"/>
      <c r="PX8585" s="242"/>
      <c r="PY8585" s="242"/>
      <c r="PZ8585" s="242"/>
      <c r="QA8585" s="242"/>
      <c r="QB8585" s="242"/>
      <c r="QC8585" s="242"/>
      <c r="QD8585" s="242"/>
      <c r="QE8585" s="242"/>
      <c r="QF8585" s="242"/>
      <c r="QG8585" s="242"/>
      <c r="QH8585" s="242"/>
      <c r="QI8585" s="242"/>
      <c r="QJ8585" s="242"/>
      <c r="QK8585" s="242"/>
    </row>
    <row r="8586" spans="439:453">
      <c r="PW8586" s="242"/>
      <c r="PX8586" s="242"/>
      <c r="PY8586" s="242"/>
      <c r="PZ8586" s="242"/>
      <c r="QA8586" s="242"/>
      <c r="QB8586" s="242"/>
      <c r="QC8586" s="242"/>
      <c r="QD8586" s="242"/>
      <c r="QE8586" s="242"/>
      <c r="QF8586" s="242"/>
      <c r="QG8586" s="242"/>
      <c r="QH8586" s="242"/>
      <c r="QI8586" s="242"/>
      <c r="QJ8586" s="242"/>
      <c r="QK8586" s="242"/>
    </row>
    <row r="8587" spans="439:453">
      <c r="PW8587" s="242"/>
      <c r="PX8587" s="242"/>
      <c r="PY8587" s="242"/>
      <c r="PZ8587" s="242"/>
      <c r="QA8587" s="242"/>
      <c r="QB8587" s="242"/>
      <c r="QC8587" s="242"/>
      <c r="QD8587" s="242"/>
      <c r="QE8587" s="242"/>
      <c r="QF8587" s="242"/>
      <c r="QG8587" s="242"/>
      <c r="QH8587" s="242"/>
      <c r="QI8587" s="242"/>
      <c r="QJ8587" s="242"/>
      <c r="QK8587" s="242"/>
    </row>
    <row r="8588" spans="439:453">
      <c r="PW8588" s="242"/>
      <c r="PX8588" s="242"/>
      <c r="PY8588" s="242"/>
      <c r="PZ8588" s="242"/>
      <c r="QA8588" s="242"/>
      <c r="QB8588" s="242"/>
      <c r="QC8588" s="242"/>
      <c r="QD8588" s="242"/>
      <c r="QE8588" s="242"/>
      <c r="QF8588" s="242"/>
      <c r="QG8588" s="242"/>
      <c r="QH8588" s="242"/>
      <c r="QI8588" s="242"/>
      <c r="QJ8588" s="242"/>
      <c r="QK8588" s="242"/>
    </row>
    <row r="8589" spans="439:453">
      <c r="PW8589" s="242"/>
      <c r="PX8589" s="242"/>
      <c r="PY8589" s="242"/>
      <c r="PZ8589" s="242"/>
      <c r="QA8589" s="242"/>
      <c r="QB8589" s="242"/>
      <c r="QC8589" s="242"/>
      <c r="QD8589" s="242"/>
      <c r="QE8589" s="242"/>
      <c r="QF8589" s="242"/>
      <c r="QG8589" s="242"/>
      <c r="QH8589" s="242"/>
      <c r="QI8589" s="242"/>
      <c r="QJ8589" s="242"/>
      <c r="QK8589" s="242"/>
    </row>
    <row r="8590" spans="439:453">
      <c r="PW8590" s="242"/>
      <c r="PX8590" s="242"/>
      <c r="PY8590" s="242"/>
      <c r="PZ8590" s="242"/>
      <c r="QA8590" s="242"/>
      <c r="QB8590" s="242"/>
      <c r="QC8590" s="242"/>
      <c r="QD8590" s="242"/>
      <c r="QE8590" s="242"/>
      <c r="QF8590" s="242"/>
      <c r="QG8590" s="242"/>
      <c r="QH8590" s="242"/>
      <c r="QI8590" s="242"/>
      <c r="QJ8590" s="242"/>
      <c r="QK8590" s="242"/>
    </row>
    <row r="8591" spans="439:453">
      <c r="PW8591" s="242"/>
      <c r="PX8591" s="242"/>
      <c r="PY8591" s="242"/>
      <c r="PZ8591" s="242"/>
      <c r="QA8591" s="242"/>
      <c r="QB8591" s="242"/>
      <c r="QC8591" s="242"/>
      <c r="QD8591" s="242"/>
      <c r="QE8591" s="242"/>
      <c r="QF8591" s="242"/>
      <c r="QG8591" s="242"/>
      <c r="QH8591" s="242"/>
      <c r="QI8591" s="242"/>
      <c r="QJ8591" s="242"/>
      <c r="QK8591" s="242"/>
    </row>
    <row r="8592" spans="439:453">
      <c r="PW8592" s="242"/>
      <c r="PX8592" s="242"/>
      <c r="PY8592" s="242"/>
      <c r="PZ8592" s="242"/>
      <c r="QA8592" s="242"/>
      <c r="QB8592" s="242"/>
      <c r="QC8592" s="242"/>
      <c r="QD8592" s="242"/>
      <c r="QE8592" s="242"/>
      <c r="QF8592" s="242"/>
      <c r="QG8592" s="242"/>
      <c r="QH8592" s="242"/>
      <c r="QI8592" s="242"/>
      <c r="QJ8592" s="242"/>
      <c r="QK8592" s="242"/>
    </row>
    <row r="8593" spans="439:453">
      <c r="PW8593" s="242"/>
      <c r="PX8593" s="242"/>
      <c r="PY8593" s="242"/>
      <c r="PZ8593" s="242"/>
      <c r="QA8593" s="242"/>
      <c r="QB8593" s="242"/>
      <c r="QC8593" s="242"/>
      <c r="QD8593" s="242"/>
      <c r="QE8593" s="242"/>
      <c r="QF8593" s="242"/>
      <c r="QG8593" s="242"/>
      <c r="QH8593" s="242"/>
      <c r="QI8593" s="242"/>
      <c r="QJ8593" s="242"/>
      <c r="QK8593" s="242"/>
    </row>
    <row r="8594" spans="439:453">
      <c r="PW8594" s="242"/>
      <c r="PX8594" s="242"/>
      <c r="PY8594" s="242"/>
      <c r="PZ8594" s="242"/>
      <c r="QA8594" s="242"/>
      <c r="QB8594" s="242"/>
      <c r="QC8594" s="242"/>
      <c r="QD8594" s="242"/>
      <c r="QE8594" s="242"/>
      <c r="QF8594" s="242"/>
      <c r="QG8594" s="242"/>
      <c r="QH8594" s="242"/>
      <c r="QI8594" s="242"/>
      <c r="QJ8594" s="242"/>
      <c r="QK8594" s="242"/>
    </row>
    <row r="8595" spans="439:453">
      <c r="PW8595" s="242"/>
      <c r="PX8595" s="242"/>
      <c r="PY8595" s="242"/>
      <c r="PZ8595" s="242"/>
      <c r="QA8595" s="242"/>
      <c r="QB8595" s="242"/>
      <c r="QC8595" s="242"/>
      <c r="QD8595" s="242"/>
      <c r="QE8595" s="242"/>
      <c r="QF8595" s="242"/>
      <c r="QG8595" s="242"/>
      <c r="QH8595" s="242"/>
      <c r="QI8595" s="242"/>
      <c r="QJ8595" s="242"/>
      <c r="QK8595" s="242"/>
    </row>
    <row r="8596" spans="439:453">
      <c r="PW8596" s="242"/>
      <c r="PX8596" s="242"/>
      <c r="PY8596" s="242"/>
      <c r="PZ8596" s="242"/>
      <c r="QA8596" s="242"/>
      <c r="QB8596" s="242"/>
      <c r="QC8596" s="242"/>
      <c r="QD8596" s="242"/>
      <c r="QE8596" s="242"/>
      <c r="QF8596" s="242"/>
      <c r="QG8596" s="242"/>
      <c r="QH8596" s="242"/>
      <c r="QI8596" s="242"/>
      <c r="QJ8596" s="242"/>
      <c r="QK8596" s="242"/>
    </row>
    <row r="8597" spans="439:453">
      <c r="PW8597" s="242"/>
      <c r="PX8597" s="242"/>
      <c r="PY8597" s="242"/>
      <c r="PZ8597" s="242"/>
      <c r="QA8597" s="242"/>
      <c r="QB8597" s="242"/>
      <c r="QC8597" s="242"/>
      <c r="QD8597" s="242"/>
      <c r="QE8597" s="242"/>
      <c r="QF8597" s="242"/>
      <c r="QG8597" s="242"/>
      <c r="QH8597" s="242"/>
      <c r="QI8597" s="242"/>
      <c r="QJ8597" s="242"/>
      <c r="QK8597" s="242"/>
    </row>
    <row r="8598" spans="439:453">
      <c r="PW8598" s="242"/>
      <c r="PX8598" s="242"/>
      <c r="PY8598" s="242"/>
      <c r="PZ8598" s="242"/>
      <c r="QA8598" s="242"/>
      <c r="QB8598" s="242"/>
      <c r="QC8598" s="242"/>
      <c r="QD8598" s="242"/>
      <c r="QE8598" s="242"/>
      <c r="QF8598" s="242"/>
      <c r="QG8598" s="242"/>
      <c r="QH8598" s="242"/>
      <c r="QI8598" s="242"/>
      <c r="QJ8598" s="242"/>
      <c r="QK8598" s="242"/>
    </row>
    <row r="8599" spans="439:453">
      <c r="PW8599" s="242"/>
      <c r="PX8599" s="242"/>
      <c r="PY8599" s="242"/>
      <c r="PZ8599" s="242"/>
      <c r="QA8599" s="242"/>
      <c r="QB8599" s="242"/>
      <c r="QC8599" s="242"/>
      <c r="QD8599" s="242"/>
      <c r="QE8599" s="242"/>
      <c r="QF8599" s="242"/>
      <c r="QG8599" s="242"/>
      <c r="QH8599" s="242"/>
      <c r="QI8599" s="242"/>
      <c r="QJ8599" s="242"/>
      <c r="QK8599" s="242"/>
    </row>
    <row r="8600" spans="439:453">
      <c r="PW8600" s="242"/>
      <c r="PX8600" s="242"/>
      <c r="PY8600" s="242"/>
      <c r="PZ8600" s="242"/>
      <c r="QA8600" s="242"/>
      <c r="QB8600" s="242"/>
      <c r="QC8600" s="242"/>
      <c r="QD8600" s="242"/>
      <c r="QE8600" s="242"/>
      <c r="QF8600" s="242"/>
      <c r="QG8600" s="242"/>
      <c r="QH8600" s="242"/>
      <c r="QI8600" s="242"/>
      <c r="QJ8600" s="242"/>
      <c r="QK8600" s="242"/>
    </row>
    <row r="8601" spans="439:453">
      <c r="PW8601" s="242"/>
      <c r="PX8601" s="242"/>
      <c r="PY8601" s="242"/>
      <c r="PZ8601" s="242"/>
      <c r="QA8601" s="242"/>
      <c r="QB8601" s="242"/>
      <c r="QC8601" s="242"/>
      <c r="QD8601" s="242"/>
      <c r="QE8601" s="242"/>
      <c r="QF8601" s="242"/>
      <c r="QG8601" s="242"/>
      <c r="QH8601" s="242"/>
      <c r="QI8601" s="242"/>
      <c r="QJ8601" s="242"/>
      <c r="QK8601" s="242"/>
    </row>
    <row r="8602" spans="439:453">
      <c r="PW8602" s="242"/>
      <c r="PX8602" s="242"/>
      <c r="PY8602" s="242"/>
      <c r="PZ8602" s="242"/>
      <c r="QA8602" s="242"/>
      <c r="QB8602" s="242"/>
      <c r="QC8602" s="242"/>
      <c r="QD8602" s="242"/>
      <c r="QE8602" s="242"/>
      <c r="QF8602" s="242"/>
      <c r="QG8602" s="242"/>
      <c r="QH8602" s="242"/>
      <c r="QI8602" s="242"/>
      <c r="QJ8602" s="242"/>
      <c r="QK8602" s="242"/>
    </row>
    <row r="8603" spans="439:453">
      <c r="PW8603" s="242"/>
      <c r="PX8603" s="242"/>
      <c r="PY8603" s="242"/>
      <c r="PZ8603" s="242"/>
      <c r="QA8603" s="242"/>
      <c r="QB8603" s="242"/>
      <c r="QC8603" s="242"/>
      <c r="QD8603" s="242"/>
      <c r="QE8603" s="242"/>
      <c r="QF8603" s="242"/>
      <c r="QG8603" s="242"/>
      <c r="QH8603" s="242"/>
      <c r="QI8603" s="242"/>
      <c r="QJ8603" s="242"/>
      <c r="QK8603" s="242"/>
    </row>
    <row r="8604" spans="439:453">
      <c r="PW8604" s="242"/>
      <c r="PX8604" s="242"/>
      <c r="PY8604" s="242"/>
      <c r="PZ8604" s="242"/>
      <c r="QA8604" s="242"/>
      <c r="QB8604" s="242"/>
      <c r="QC8604" s="242"/>
      <c r="QD8604" s="242"/>
      <c r="QE8604" s="242"/>
      <c r="QF8604" s="242"/>
      <c r="QG8604" s="242"/>
      <c r="QH8604" s="242"/>
      <c r="QI8604" s="242"/>
      <c r="QJ8604" s="242"/>
      <c r="QK8604" s="242"/>
    </row>
    <row r="8605" spans="439:453">
      <c r="PW8605" s="242"/>
      <c r="PX8605" s="242"/>
      <c r="PY8605" s="242"/>
      <c r="PZ8605" s="242"/>
      <c r="QA8605" s="242"/>
      <c r="QB8605" s="242"/>
      <c r="QC8605" s="242"/>
      <c r="QD8605" s="242"/>
      <c r="QE8605" s="242"/>
      <c r="QF8605" s="242"/>
      <c r="QG8605" s="242"/>
      <c r="QH8605" s="242"/>
      <c r="QI8605" s="242"/>
      <c r="QJ8605" s="242"/>
      <c r="QK8605" s="242"/>
    </row>
    <row r="8606" spans="439:453">
      <c r="PW8606" s="242"/>
      <c r="PX8606" s="242"/>
      <c r="PY8606" s="242"/>
      <c r="PZ8606" s="242"/>
      <c r="QA8606" s="242"/>
      <c r="QB8606" s="242"/>
      <c r="QC8606" s="242"/>
      <c r="QD8606" s="242"/>
      <c r="QE8606" s="242"/>
      <c r="QF8606" s="242"/>
      <c r="QG8606" s="242"/>
      <c r="QH8606" s="242"/>
      <c r="QI8606" s="242"/>
      <c r="QJ8606" s="242"/>
      <c r="QK8606" s="242"/>
    </row>
    <row r="8607" spans="439:453">
      <c r="PW8607" s="242"/>
      <c r="PX8607" s="242"/>
      <c r="PY8607" s="242"/>
      <c r="PZ8607" s="242"/>
      <c r="QA8607" s="242"/>
      <c r="QB8607" s="242"/>
      <c r="QC8607" s="242"/>
      <c r="QD8607" s="242"/>
      <c r="QE8607" s="242"/>
      <c r="QF8607" s="242"/>
      <c r="QG8607" s="242"/>
      <c r="QH8607" s="242"/>
      <c r="QI8607" s="242"/>
      <c r="QJ8607" s="242"/>
      <c r="QK8607" s="242"/>
    </row>
    <row r="8608" spans="439:453">
      <c r="PW8608" s="242"/>
      <c r="PX8608" s="242"/>
      <c r="PY8608" s="242"/>
      <c r="PZ8608" s="242"/>
      <c r="QA8608" s="242"/>
      <c r="QB8608" s="242"/>
      <c r="QC8608" s="242"/>
      <c r="QD8608" s="242"/>
      <c r="QE8608" s="242"/>
      <c r="QF8608" s="242"/>
      <c r="QG8608" s="242"/>
      <c r="QH8608" s="242"/>
      <c r="QI8608" s="242"/>
      <c r="QJ8608" s="242"/>
      <c r="QK8608" s="242"/>
    </row>
    <row r="8609" spans="439:453">
      <c r="PW8609" s="242"/>
      <c r="PX8609" s="242"/>
      <c r="PY8609" s="242"/>
      <c r="PZ8609" s="242"/>
      <c r="QA8609" s="242"/>
      <c r="QB8609" s="242"/>
      <c r="QC8609" s="242"/>
      <c r="QD8609" s="242"/>
      <c r="QE8609" s="242"/>
      <c r="QF8609" s="242"/>
      <c r="QG8609" s="242"/>
      <c r="QH8609" s="242"/>
      <c r="QI8609" s="242"/>
      <c r="QJ8609" s="242"/>
      <c r="QK8609" s="242"/>
    </row>
    <row r="8610" spans="439:453">
      <c r="PW8610" s="242"/>
      <c r="PX8610" s="242"/>
      <c r="PY8610" s="242"/>
      <c r="PZ8610" s="242"/>
      <c r="QA8610" s="242"/>
      <c r="QB8610" s="242"/>
      <c r="QC8610" s="242"/>
      <c r="QD8610" s="242"/>
      <c r="QE8610" s="242"/>
      <c r="QF8610" s="242"/>
      <c r="QG8610" s="242"/>
      <c r="QH8610" s="242"/>
      <c r="QI8610" s="242"/>
      <c r="QJ8610" s="242"/>
      <c r="QK8610" s="242"/>
    </row>
    <row r="8611" spans="439:453">
      <c r="PW8611" s="242"/>
      <c r="PX8611" s="242"/>
      <c r="PY8611" s="242"/>
      <c r="PZ8611" s="242"/>
      <c r="QA8611" s="242"/>
      <c r="QB8611" s="242"/>
      <c r="QC8611" s="242"/>
      <c r="QD8611" s="242"/>
      <c r="QE8611" s="242"/>
      <c r="QF8611" s="242"/>
      <c r="QG8611" s="242"/>
      <c r="QH8611" s="242"/>
      <c r="QI8611" s="242"/>
      <c r="QJ8611" s="242"/>
      <c r="QK8611" s="242"/>
    </row>
    <row r="8612" spans="439:453">
      <c r="PW8612" s="242"/>
      <c r="PX8612" s="242"/>
      <c r="PY8612" s="242"/>
      <c r="PZ8612" s="242"/>
      <c r="QA8612" s="242"/>
      <c r="QB8612" s="242"/>
      <c r="QC8612" s="242"/>
      <c r="QD8612" s="242"/>
      <c r="QE8612" s="242"/>
      <c r="QF8612" s="242"/>
      <c r="QG8612" s="242"/>
      <c r="QH8612" s="242"/>
      <c r="QI8612" s="242"/>
      <c r="QJ8612" s="242"/>
      <c r="QK8612" s="242"/>
    </row>
    <row r="8613" spans="439:453">
      <c r="PW8613" s="242"/>
      <c r="PX8613" s="242"/>
      <c r="PY8613" s="242"/>
      <c r="PZ8613" s="242"/>
      <c r="QA8613" s="242"/>
      <c r="QB8613" s="242"/>
      <c r="QC8613" s="242"/>
      <c r="QD8613" s="242"/>
      <c r="QE8613" s="242"/>
      <c r="QF8613" s="242"/>
      <c r="QG8613" s="242"/>
      <c r="QH8613" s="242"/>
      <c r="QI8613" s="242"/>
      <c r="QJ8613" s="242"/>
      <c r="QK8613" s="242"/>
    </row>
    <row r="8614" spans="439:453">
      <c r="PW8614" s="242"/>
      <c r="PX8614" s="242"/>
      <c r="PY8614" s="242"/>
      <c r="PZ8614" s="242"/>
      <c r="QA8614" s="242"/>
      <c r="QB8614" s="242"/>
      <c r="QC8614" s="242"/>
      <c r="QD8614" s="242"/>
      <c r="QE8614" s="242"/>
      <c r="QF8614" s="242"/>
      <c r="QG8614" s="242"/>
      <c r="QH8614" s="242"/>
      <c r="QI8614" s="242"/>
      <c r="QJ8614" s="242"/>
      <c r="QK8614" s="242"/>
    </row>
    <row r="8615" spans="439:453">
      <c r="PW8615" s="242"/>
      <c r="PX8615" s="242"/>
      <c r="PY8615" s="242"/>
      <c r="PZ8615" s="242"/>
      <c r="QA8615" s="242"/>
      <c r="QB8615" s="242"/>
      <c r="QC8615" s="242"/>
      <c r="QD8615" s="242"/>
      <c r="QE8615" s="242"/>
      <c r="QF8615" s="242"/>
      <c r="QG8615" s="242"/>
      <c r="QH8615" s="242"/>
      <c r="QI8615" s="242"/>
      <c r="QJ8615" s="242"/>
      <c r="QK8615" s="242"/>
    </row>
    <row r="8616" spans="439:453">
      <c r="PW8616" s="242"/>
      <c r="PX8616" s="242"/>
      <c r="PY8616" s="242"/>
      <c r="PZ8616" s="242"/>
      <c r="QA8616" s="242"/>
      <c r="QB8616" s="242"/>
      <c r="QC8616" s="242"/>
      <c r="QD8616" s="242"/>
      <c r="QE8616" s="242"/>
      <c r="QF8616" s="242"/>
      <c r="QG8616" s="242"/>
      <c r="QH8616" s="242"/>
      <c r="QI8616" s="242"/>
      <c r="QJ8616" s="242"/>
      <c r="QK8616" s="242"/>
    </row>
    <row r="8617" spans="439:453">
      <c r="PW8617" s="242"/>
      <c r="PX8617" s="242"/>
      <c r="PY8617" s="242"/>
      <c r="PZ8617" s="242"/>
      <c r="QA8617" s="242"/>
      <c r="QB8617" s="242"/>
      <c r="QC8617" s="242"/>
      <c r="QD8617" s="242"/>
      <c r="QE8617" s="242"/>
      <c r="QF8617" s="242"/>
      <c r="QG8617" s="242"/>
      <c r="QH8617" s="242"/>
      <c r="QI8617" s="242"/>
      <c r="QJ8617" s="242"/>
      <c r="QK8617" s="242"/>
    </row>
    <row r="8618" spans="439:453">
      <c r="PW8618" s="242"/>
      <c r="PX8618" s="242"/>
      <c r="PY8618" s="242"/>
      <c r="PZ8618" s="242"/>
      <c r="QA8618" s="242"/>
      <c r="QB8618" s="242"/>
      <c r="QC8618" s="242"/>
      <c r="QD8618" s="242"/>
      <c r="QE8618" s="242"/>
      <c r="QF8618" s="242"/>
      <c r="QG8618" s="242"/>
      <c r="QH8618" s="242"/>
      <c r="QI8618" s="242"/>
      <c r="QJ8618" s="242"/>
      <c r="QK8618" s="242"/>
    </row>
    <row r="8619" spans="439:453">
      <c r="PW8619" s="242"/>
      <c r="PX8619" s="242"/>
      <c r="PY8619" s="242"/>
      <c r="PZ8619" s="242"/>
      <c r="QA8619" s="242"/>
      <c r="QB8619" s="242"/>
      <c r="QC8619" s="242"/>
      <c r="QD8619" s="242"/>
      <c r="QE8619" s="242"/>
      <c r="QF8619" s="242"/>
      <c r="QG8619" s="242"/>
      <c r="QH8619" s="242"/>
      <c r="QI8619" s="242"/>
      <c r="QJ8619" s="242"/>
      <c r="QK8619" s="242"/>
    </row>
    <row r="8620" spans="439:453">
      <c r="PW8620" s="242"/>
      <c r="PX8620" s="242"/>
      <c r="PY8620" s="242"/>
      <c r="PZ8620" s="242"/>
      <c r="QA8620" s="242"/>
      <c r="QB8620" s="242"/>
      <c r="QC8620" s="242"/>
      <c r="QD8620" s="242"/>
      <c r="QE8620" s="242"/>
      <c r="QF8620" s="242"/>
      <c r="QG8620" s="242"/>
      <c r="QH8620" s="242"/>
      <c r="QI8620" s="242"/>
      <c r="QJ8620" s="242"/>
      <c r="QK8620" s="242"/>
    </row>
    <row r="8621" spans="439:453">
      <c r="PW8621" s="242"/>
      <c r="PX8621" s="242"/>
      <c r="PY8621" s="242"/>
      <c r="PZ8621" s="242"/>
      <c r="QA8621" s="242"/>
      <c r="QB8621" s="242"/>
      <c r="QC8621" s="242"/>
      <c r="QD8621" s="242"/>
      <c r="QE8621" s="242"/>
      <c r="QF8621" s="242"/>
      <c r="QG8621" s="242"/>
      <c r="QH8621" s="242"/>
      <c r="QI8621" s="242"/>
      <c r="QJ8621" s="242"/>
      <c r="QK8621" s="242"/>
    </row>
    <row r="8622" spans="439:453">
      <c r="PW8622" s="242"/>
      <c r="PX8622" s="242"/>
      <c r="PY8622" s="242"/>
      <c r="PZ8622" s="242"/>
      <c r="QA8622" s="242"/>
      <c r="QB8622" s="242"/>
      <c r="QC8622" s="242"/>
      <c r="QD8622" s="242"/>
      <c r="QE8622" s="242"/>
      <c r="QF8622" s="242"/>
      <c r="QG8622" s="242"/>
      <c r="QH8622" s="242"/>
      <c r="QI8622" s="242"/>
      <c r="QJ8622" s="242"/>
      <c r="QK8622" s="242"/>
    </row>
    <row r="8623" spans="439:453">
      <c r="PW8623" s="242"/>
      <c r="PX8623" s="242"/>
      <c r="PY8623" s="242"/>
      <c r="PZ8623" s="242"/>
      <c r="QA8623" s="242"/>
      <c r="QB8623" s="242"/>
      <c r="QC8623" s="242"/>
      <c r="QD8623" s="242"/>
      <c r="QE8623" s="242"/>
      <c r="QF8623" s="242"/>
      <c r="QG8623" s="242"/>
      <c r="QH8623" s="242"/>
      <c r="QI8623" s="242"/>
      <c r="QJ8623" s="242"/>
      <c r="QK8623" s="242"/>
    </row>
    <row r="8624" spans="439:453">
      <c r="PW8624" s="242"/>
      <c r="PX8624" s="242"/>
      <c r="PY8624" s="242"/>
      <c r="PZ8624" s="242"/>
      <c r="QA8624" s="242"/>
      <c r="QB8624" s="242"/>
      <c r="QC8624" s="242"/>
      <c r="QD8624" s="242"/>
      <c r="QE8624" s="242"/>
      <c r="QF8624" s="242"/>
      <c r="QG8624" s="242"/>
      <c r="QH8624" s="242"/>
      <c r="QI8624" s="242"/>
      <c r="QJ8624" s="242"/>
      <c r="QK8624" s="242"/>
    </row>
    <row r="8625" spans="439:453">
      <c r="PW8625" s="242"/>
      <c r="PX8625" s="242"/>
      <c r="PY8625" s="242"/>
      <c r="PZ8625" s="242"/>
      <c r="QA8625" s="242"/>
      <c r="QB8625" s="242"/>
      <c r="QC8625" s="242"/>
      <c r="QD8625" s="242"/>
      <c r="QE8625" s="242"/>
      <c r="QF8625" s="242"/>
      <c r="QG8625" s="242"/>
      <c r="QH8625" s="242"/>
      <c r="QI8625" s="242"/>
      <c r="QJ8625" s="242"/>
      <c r="QK8625" s="242"/>
    </row>
    <row r="8626" spans="439:453">
      <c r="PW8626" s="242"/>
      <c r="PX8626" s="242"/>
      <c r="PY8626" s="242"/>
      <c r="PZ8626" s="242"/>
      <c r="QA8626" s="242"/>
      <c r="QB8626" s="242"/>
      <c r="QC8626" s="242"/>
      <c r="QD8626" s="242"/>
      <c r="QE8626" s="242"/>
      <c r="QF8626" s="242"/>
      <c r="QG8626" s="242"/>
      <c r="QH8626" s="242"/>
      <c r="QI8626" s="242"/>
      <c r="QJ8626" s="242"/>
      <c r="QK8626" s="242"/>
    </row>
    <row r="8627" spans="439:453">
      <c r="PW8627" s="242"/>
      <c r="PX8627" s="242"/>
      <c r="PY8627" s="242"/>
      <c r="PZ8627" s="242"/>
      <c r="QA8627" s="242"/>
      <c r="QB8627" s="242"/>
      <c r="QC8627" s="242"/>
      <c r="QD8627" s="242"/>
      <c r="QE8627" s="242"/>
      <c r="QF8627" s="242"/>
      <c r="QG8627" s="242"/>
      <c r="QH8627" s="242"/>
      <c r="QI8627" s="242"/>
      <c r="QJ8627" s="242"/>
      <c r="QK8627" s="242"/>
    </row>
    <row r="8628" spans="439:453">
      <c r="PW8628" s="242"/>
      <c r="PX8628" s="242"/>
      <c r="PY8628" s="242"/>
      <c r="PZ8628" s="242"/>
      <c r="QA8628" s="242"/>
      <c r="QB8628" s="242"/>
      <c r="QC8628" s="242"/>
      <c r="QD8628" s="242"/>
      <c r="QE8628" s="242"/>
      <c r="QF8628" s="242"/>
      <c r="QG8628" s="242"/>
      <c r="QH8628" s="242"/>
      <c r="QI8628" s="242"/>
      <c r="QJ8628" s="242"/>
      <c r="QK8628" s="242"/>
    </row>
    <row r="8629" spans="439:453">
      <c r="PW8629" s="242"/>
      <c r="PX8629" s="242"/>
      <c r="PY8629" s="242"/>
      <c r="PZ8629" s="242"/>
      <c r="QA8629" s="242"/>
      <c r="QB8629" s="242"/>
      <c r="QC8629" s="242"/>
      <c r="QD8629" s="242"/>
      <c r="QE8629" s="242"/>
      <c r="QF8629" s="242"/>
      <c r="QG8629" s="242"/>
      <c r="QH8629" s="242"/>
      <c r="QI8629" s="242"/>
      <c r="QJ8629" s="242"/>
      <c r="QK8629" s="242"/>
    </row>
    <row r="8630" spans="439:453">
      <c r="PW8630" s="242"/>
      <c r="PX8630" s="242"/>
      <c r="PY8630" s="242"/>
      <c r="PZ8630" s="242"/>
      <c r="QA8630" s="242"/>
      <c r="QB8630" s="242"/>
      <c r="QC8630" s="242"/>
      <c r="QD8630" s="242"/>
      <c r="QE8630" s="242"/>
      <c r="QF8630" s="242"/>
      <c r="QG8630" s="242"/>
      <c r="QH8630" s="242"/>
      <c r="QI8630" s="242"/>
      <c r="QJ8630" s="242"/>
      <c r="QK8630" s="242"/>
    </row>
    <row r="8631" spans="439:453">
      <c r="PW8631" s="242"/>
      <c r="PX8631" s="242"/>
      <c r="PY8631" s="242"/>
      <c r="PZ8631" s="242"/>
      <c r="QA8631" s="242"/>
      <c r="QB8631" s="242"/>
      <c r="QC8631" s="242"/>
      <c r="QD8631" s="242"/>
      <c r="QE8631" s="242"/>
      <c r="QF8631" s="242"/>
      <c r="QG8631" s="242"/>
      <c r="QH8631" s="242"/>
      <c r="QI8631" s="242"/>
      <c r="QJ8631" s="242"/>
      <c r="QK8631" s="242"/>
    </row>
    <row r="8632" spans="439:453">
      <c r="PW8632" s="242"/>
      <c r="PX8632" s="242"/>
      <c r="PY8632" s="242"/>
      <c r="PZ8632" s="242"/>
      <c r="QA8632" s="242"/>
      <c r="QB8632" s="242"/>
      <c r="QC8632" s="242"/>
      <c r="QD8632" s="242"/>
      <c r="QE8632" s="242"/>
      <c r="QF8632" s="242"/>
      <c r="QG8632" s="242"/>
      <c r="QH8632" s="242"/>
      <c r="QI8632" s="242"/>
      <c r="QJ8632" s="242"/>
      <c r="QK8632" s="242"/>
    </row>
    <row r="8633" spans="439:453">
      <c r="PW8633" s="242"/>
      <c r="PX8633" s="242"/>
      <c r="PY8633" s="242"/>
      <c r="PZ8633" s="242"/>
      <c r="QA8633" s="242"/>
      <c r="QB8633" s="242"/>
      <c r="QC8633" s="242"/>
      <c r="QD8633" s="242"/>
      <c r="QE8633" s="242"/>
      <c r="QF8633" s="242"/>
      <c r="QG8633" s="242"/>
      <c r="QH8633" s="242"/>
      <c r="QI8633" s="242"/>
      <c r="QJ8633" s="242"/>
      <c r="QK8633" s="242"/>
    </row>
    <row r="8634" spans="439:453">
      <c r="PW8634" s="242"/>
      <c r="PX8634" s="242"/>
      <c r="PY8634" s="242"/>
      <c r="PZ8634" s="242"/>
      <c r="QA8634" s="242"/>
      <c r="QB8634" s="242"/>
      <c r="QC8634" s="242"/>
      <c r="QD8634" s="242"/>
      <c r="QE8634" s="242"/>
      <c r="QF8634" s="242"/>
      <c r="QG8634" s="242"/>
      <c r="QH8634" s="242"/>
      <c r="QI8634" s="242"/>
      <c r="QJ8634" s="242"/>
      <c r="QK8634" s="242"/>
    </row>
    <row r="8635" spans="439:453">
      <c r="PW8635" s="242"/>
      <c r="PX8635" s="242"/>
      <c r="PY8635" s="242"/>
      <c r="PZ8635" s="242"/>
      <c r="QA8635" s="242"/>
      <c r="QB8635" s="242"/>
      <c r="QC8635" s="242"/>
      <c r="QD8635" s="242"/>
      <c r="QE8635" s="242"/>
      <c r="QF8635" s="242"/>
      <c r="QG8635" s="242"/>
      <c r="QH8635" s="242"/>
      <c r="QI8635" s="242"/>
      <c r="QJ8635" s="242"/>
      <c r="QK8635" s="242"/>
    </row>
    <row r="8636" spans="439:453">
      <c r="PW8636" s="242"/>
      <c r="PX8636" s="242"/>
      <c r="PY8636" s="242"/>
      <c r="PZ8636" s="242"/>
      <c r="QA8636" s="242"/>
      <c r="QB8636" s="242"/>
      <c r="QC8636" s="242"/>
      <c r="QD8636" s="242"/>
      <c r="QE8636" s="242"/>
      <c r="QF8636" s="242"/>
      <c r="QG8636" s="242"/>
      <c r="QH8636" s="242"/>
      <c r="QI8636" s="242"/>
      <c r="QJ8636" s="242"/>
      <c r="QK8636" s="242"/>
    </row>
    <row r="8637" spans="439:453">
      <c r="PW8637" s="242"/>
      <c r="PX8637" s="242"/>
      <c r="PY8637" s="242"/>
      <c r="PZ8637" s="242"/>
      <c r="QA8637" s="242"/>
      <c r="QB8637" s="242"/>
      <c r="QC8637" s="242"/>
      <c r="QD8637" s="242"/>
      <c r="QE8637" s="242"/>
      <c r="QF8637" s="242"/>
      <c r="QG8637" s="242"/>
      <c r="QH8637" s="242"/>
      <c r="QI8637" s="242"/>
      <c r="QJ8637" s="242"/>
      <c r="QK8637" s="242"/>
    </row>
    <row r="8638" spans="439:453">
      <c r="PW8638" s="242"/>
      <c r="PX8638" s="242"/>
      <c r="PY8638" s="242"/>
      <c r="PZ8638" s="242"/>
      <c r="QA8638" s="242"/>
      <c r="QB8638" s="242"/>
      <c r="QC8638" s="242"/>
      <c r="QD8638" s="242"/>
      <c r="QE8638" s="242"/>
      <c r="QF8638" s="242"/>
      <c r="QG8638" s="242"/>
      <c r="QH8638" s="242"/>
      <c r="QI8638" s="242"/>
      <c r="QJ8638" s="242"/>
      <c r="QK8638" s="242"/>
    </row>
    <row r="8639" spans="439:453">
      <c r="PW8639" s="242"/>
      <c r="PX8639" s="242"/>
      <c r="PY8639" s="242"/>
      <c r="PZ8639" s="242"/>
      <c r="QA8639" s="242"/>
      <c r="QB8639" s="242"/>
      <c r="QC8639" s="242"/>
      <c r="QD8639" s="242"/>
      <c r="QE8639" s="242"/>
      <c r="QF8639" s="242"/>
      <c r="QG8639" s="242"/>
      <c r="QH8639" s="242"/>
      <c r="QI8639" s="242"/>
      <c r="QJ8639" s="242"/>
      <c r="QK8639" s="242"/>
    </row>
    <row r="8640" spans="439:453">
      <c r="PW8640" s="242"/>
      <c r="PX8640" s="242"/>
      <c r="PY8640" s="242"/>
      <c r="PZ8640" s="242"/>
      <c r="QA8640" s="242"/>
      <c r="QB8640" s="242"/>
      <c r="QC8640" s="242"/>
      <c r="QD8640" s="242"/>
      <c r="QE8640" s="242"/>
      <c r="QF8640" s="242"/>
      <c r="QG8640" s="242"/>
      <c r="QH8640" s="242"/>
      <c r="QI8640" s="242"/>
      <c r="QJ8640" s="242"/>
      <c r="QK8640" s="242"/>
    </row>
    <row r="8641" spans="439:453">
      <c r="PW8641" s="242"/>
      <c r="PX8641" s="242"/>
      <c r="PY8641" s="242"/>
      <c r="PZ8641" s="242"/>
      <c r="QA8641" s="242"/>
      <c r="QB8641" s="242"/>
      <c r="QC8641" s="242"/>
      <c r="QD8641" s="242"/>
      <c r="QE8641" s="242"/>
      <c r="QF8641" s="242"/>
      <c r="QG8641" s="242"/>
      <c r="QH8641" s="242"/>
      <c r="QI8641" s="242"/>
      <c r="QJ8641" s="242"/>
      <c r="QK8641" s="242"/>
    </row>
    <row r="8642" spans="439:453">
      <c r="PW8642" s="242"/>
      <c r="PX8642" s="242"/>
      <c r="PY8642" s="242"/>
      <c r="PZ8642" s="242"/>
      <c r="QA8642" s="242"/>
      <c r="QB8642" s="242"/>
      <c r="QC8642" s="242"/>
      <c r="QD8642" s="242"/>
      <c r="QE8642" s="242"/>
      <c r="QF8642" s="242"/>
      <c r="QG8642" s="242"/>
      <c r="QH8642" s="242"/>
      <c r="QI8642" s="242"/>
      <c r="QJ8642" s="242"/>
      <c r="QK8642" s="242"/>
    </row>
    <row r="8643" spans="439:453">
      <c r="PW8643" s="242"/>
      <c r="PX8643" s="242"/>
      <c r="PY8643" s="242"/>
      <c r="PZ8643" s="242"/>
      <c r="QA8643" s="242"/>
      <c r="QB8643" s="242"/>
      <c r="QC8643" s="242"/>
      <c r="QD8643" s="242"/>
      <c r="QE8643" s="242"/>
      <c r="QF8643" s="242"/>
      <c r="QG8643" s="242"/>
      <c r="QH8643" s="242"/>
      <c r="QI8643" s="242"/>
      <c r="QJ8643" s="242"/>
      <c r="QK8643" s="242"/>
    </row>
    <row r="8644" spans="439:453">
      <c r="PW8644" s="242"/>
      <c r="PX8644" s="242"/>
      <c r="PY8644" s="242"/>
      <c r="PZ8644" s="242"/>
      <c r="QA8644" s="242"/>
      <c r="QB8644" s="242"/>
      <c r="QC8644" s="242"/>
      <c r="QD8644" s="242"/>
      <c r="QE8644" s="242"/>
      <c r="QF8644" s="242"/>
      <c r="QG8644" s="242"/>
      <c r="QH8644" s="242"/>
      <c r="QI8644" s="242"/>
      <c r="QJ8644" s="242"/>
      <c r="QK8644" s="242"/>
    </row>
    <row r="8645" spans="439:453">
      <c r="PW8645" s="242"/>
      <c r="PX8645" s="242"/>
      <c r="PY8645" s="242"/>
      <c r="PZ8645" s="242"/>
      <c r="QA8645" s="242"/>
      <c r="QB8645" s="242"/>
      <c r="QC8645" s="242"/>
      <c r="QD8645" s="242"/>
      <c r="QE8645" s="242"/>
      <c r="QF8645" s="242"/>
      <c r="QG8645" s="242"/>
      <c r="QH8645" s="242"/>
      <c r="QI8645" s="242"/>
      <c r="QJ8645" s="242"/>
      <c r="QK8645" s="242"/>
    </row>
    <row r="8646" spans="439:453">
      <c r="PW8646" s="242"/>
      <c r="PX8646" s="242"/>
      <c r="PY8646" s="242"/>
      <c r="PZ8646" s="242"/>
      <c r="QA8646" s="242"/>
      <c r="QB8646" s="242"/>
      <c r="QC8646" s="242"/>
      <c r="QD8646" s="242"/>
      <c r="QE8646" s="242"/>
      <c r="QF8646" s="242"/>
      <c r="QG8646" s="242"/>
      <c r="QH8646" s="242"/>
      <c r="QI8646" s="242"/>
      <c r="QJ8646" s="242"/>
      <c r="QK8646" s="242"/>
    </row>
    <row r="8647" spans="439:453">
      <c r="PW8647" s="242"/>
      <c r="PX8647" s="242"/>
      <c r="PY8647" s="242"/>
      <c r="PZ8647" s="242"/>
      <c r="QA8647" s="242"/>
      <c r="QB8647" s="242"/>
      <c r="QC8647" s="242"/>
      <c r="QD8647" s="242"/>
      <c r="QE8647" s="242"/>
      <c r="QF8647" s="242"/>
      <c r="QG8647" s="242"/>
      <c r="QH8647" s="242"/>
      <c r="QI8647" s="242"/>
      <c r="QJ8647" s="242"/>
      <c r="QK8647" s="242"/>
    </row>
    <row r="8648" spans="439:453">
      <c r="PW8648" s="242"/>
      <c r="PX8648" s="242"/>
      <c r="PY8648" s="242"/>
      <c r="PZ8648" s="242"/>
      <c r="QA8648" s="242"/>
      <c r="QB8648" s="242"/>
      <c r="QC8648" s="242"/>
      <c r="QD8648" s="242"/>
      <c r="QE8648" s="242"/>
      <c r="QF8648" s="242"/>
      <c r="QG8648" s="242"/>
      <c r="QH8648" s="242"/>
      <c r="QI8648" s="242"/>
      <c r="QJ8648" s="242"/>
      <c r="QK8648" s="242"/>
    </row>
    <row r="8649" spans="439:453">
      <c r="PW8649" s="242"/>
      <c r="PX8649" s="242"/>
      <c r="PY8649" s="242"/>
      <c r="PZ8649" s="242"/>
      <c r="QA8649" s="242"/>
      <c r="QB8649" s="242"/>
      <c r="QC8649" s="242"/>
      <c r="QD8649" s="242"/>
      <c r="QE8649" s="242"/>
      <c r="QF8649" s="242"/>
      <c r="QG8649" s="242"/>
      <c r="QH8649" s="242"/>
      <c r="QI8649" s="242"/>
      <c r="QJ8649" s="242"/>
      <c r="QK8649" s="242"/>
    </row>
    <row r="8650" spans="439:453">
      <c r="PW8650" s="242"/>
      <c r="PX8650" s="242"/>
      <c r="PY8650" s="242"/>
      <c r="PZ8650" s="242"/>
      <c r="QA8650" s="242"/>
      <c r="QB8650" s="242"/>
      <c r="QC8650" s="242"/>
      <c r="QD8650" s="242"/>
      <c r="QE8650" s="242"/>
      <c r="QF8650" s="242"/>
      <c r="QG8650" s="242"/>
      <c r="QH8650" s="242"/>
      <c r="QI8650" s="242"/>
      <c r="QJ8650" s="242"/>
      <c r="QK8650" s="242"/>
    </row>
    <row r="8651" spans="439:453">
      <c r="PW8651" s="242"/>
      <c r="PX8651" s="242"/>
      <c r="PY8651" s="242"/>
      <c r="PZ8651" s="242"/>
      <c r="QA8651" s="242"/>
      <c r="QB8651" s="242"/>
      <c r="QC8651" s="242"/>
      <c r="QD8651" s="242"/>
      <c r="QE8651" s="242"/>
      <c r="QF8651" s="242"/>
      <c r="QG8651" s="242"/>
      <c r="QH8651" s="242"/>
      <c r="QI8651" s="242"/>
      <c r="QJ8651" s="242"/>
      <c r="QK8651" s="242"/>
    </row>
    <row r="8652" spans="439:453">
      <c r="PW8652" s="242"/>
      <c r="PX8652" s="242"/>
      <c r="PY8652" s="242"/>
      <c r="PZ8652" s="242"/>
      <c r="QA8652" s="242"/>
      <c r="QB8652" s="242"/>
      <c r="QC8652" s="242"/>
      <c r="QD8652" s="242"/>
      <c r="QE8652" s="242"/>
      <c r="QF8652" s="242"/>
      <c r="QG8652" s="242"/>
      <c r="QH8652" s="242"/>
      <c r="QI8652" s="242"/>
      <c r="QJ8652" s="242"/>
      <c r="QK8652" s="242"/>
    </row>
    <row r="8653" spans="439:453">
      <c r="PW8653" s="242"/>
      <c r="PX8653" s="242"/>
      <c r="PY8653" s="242"/>
      <c r="PZ8653" s="242"/>
      <c r="QA8653" s="242"/>
      <c r="QB8653" s="242"/>
      <c r="QC8653" s="242"/>
      <c r="QD8653" s="242"/>
      <c r="QE8653" s="242"/>
      <c r="QF8653" s="242"/>
      <c r="QG8653" s="242"/>
      <c r="QH8653" s="242"/>
      <c r="QI8653" s="242"/>
      <c r="QJ8653" s="242"/>
      <c r="QK8653" s="242"/>
    </row>
    <row r="8654" spans="439:453">
      <c r="PW8654" s="242"/>
      <c r="PX8654" s="242"/>
      <c r="PY8654" s="242"/>
      <c r="PZ8654" s="242"/>
      <c r="QA8654" s="242"/>
      <c r="QB8654" s="242"/>
      <c r="QC8654" s="242"/>
      <c r="QD8654" s="242"/>
      <c r="QE8654" s="242"/>
      <c r="QF8654" s="242"/>
      <c r="QG8654" s="242"/>
      <c r="QH8654" s="242"/>
      <c r="QI8654" s="242"/>
      <c r="QJ8654" s="242"/>
      <c r="QK8654" s="242"/>
    </row>
    <row r="8655" spans="439:453">
      <c r="PW8655" s="242"/>
      <c r="PX8655" s="242"/>
      <c r="PY8655" s="242"/>
      <c r="PZ8655" s="242"/>
      <c r="QA8655" s="242"/>
      <c r="QB8655" s="242"/>
      <c r="QC8655" s="242"/>
      <c r="QD8655" s="242"/>
      <c r="QE8655" s="242"/>
      <c r="QF8655" s="242"/>
      <c r="QG8655" s="242"/>
      <c r="QH8655" s="242"/>
      <c r="QI8655" s="242"/>
      <c r="QJ8655" s="242"/>
      <c r="QK8655" s="242"/>
    </row>
    <row r="8656" spans="439:453">
      <c r="PW8656" s="242"/>
      <c r="PX8656" s="242"/>
      <c r="PY8656" s="242"/>
      <c r="PZ8656" s="242"/>
      <c r="QA8656" s="242"/>
      <c r="QB8656" s="242"/>
      <c r="QC8656" s="242"/>
      <c r="QD8656" s="242"/>
      <c r="QE8656" s="242"/>
      <c r="QF8656" s="242"/>
      <c r="QG8656" s="242"/>
      <c r="QH8656" s="242"/>
      <c r="QI8656" s="242"/>
      <c r="QJ8656" s="242"/>
      <c r="QK8656" s="242"/>
    </row>
    <row r="8657" spans="439:453">
      <c r="PW8657" s="242"/>
      <c r="PX8657" s="242"/>
      <c r="PY8657" s="242"/>
      <c r="PZ8657" s="242"/>
      <c r="QA8657" s="242"/>
      <c r="QB8657" s="242"/>
      <c r="QC8657" s="242"/>
      <c r="QD8657" s="242"/>
      <c r="QE8657" s="242"/>
      <c r="QF8657" s="242"/>
      <c r="QG8657" s="242"/>
      <c r="QH8657" s="242"/>
      <c r="QI8657" s="242"/>
      <c r="QJ8657" s="242"/>
      <c r="QK8657" s="242"/>
    </row>
    <row r="8658" spans="439:453">
      <c r="PW8658" s="242"/>
      <c r="PX8658" s="242"/>
      <c r="PY8658" s="242"/>
      <c r="PZ8658" s="242"/>
      <c r="QA8658" s="242"/>
      <c r="QB8658" s="242"/>
      <c r="QC8658" s="242"/>
      <c r="QD8658" s="242"/>
      <c r="QE8658" s="242"/>
      <c r="QF8658" s="242"/>
      <c r="QG8658" s="242"/>
      <c r="QH8658" s="242"/>
      <c r="QI8658" s="242"/>
      <c r="QJ8658" s="242"/>
      <c r="QK8658" s="242"/>
    </row>
    <row r="8659" spans="439:453">
      <c r="PW8659" s="242"/>
      <c r="PX8659" s="242"/>
      <c r="PY8659" s="242"/>
      <c r="PZ8659" s="242"/>
      <c r="QA8659" s="242"/>
      <c r="QB8659" s="242"/>
      <c r="QC8659" s="242"/>
      <c r="QD8659" s="242"/>
      <c r="QE8659" s="242"/>
      <c r="QF8659" s="242"/>
      <c r="QG8659" s="242"/>
      <c r="QH8659" s="242"/>
      <c r="QI8659" s="242"/>
      <c r="QJ8659" s="242"/>
      <c r="QK8659" s="242"/>
    </row>
    <row r="8660" spans="439:453">
      <c r="PW8660" s="242"/>
      <c r="PX8660" s="242"/>
      <c r="PY8660" s="242"/>
      <c r="PZ8660" s="242"/>
      <c r="QA8660" s="242"/>
      <c r="QB8660" s="242"/>
      <c r="QC8660" s="242"/>
      <c r="QD8660" s="242"/>
      <c r="QE8660" s="242"/>
      <c r="QF8660" s="242"/>
      <c r="QG8660" s="242"/>
      <c r="QH8660" s="242"/>
      <c r="QI8660" s="242"/>
      <c r="QJ8660" s="242"/>
      <c r="QK8660" s="242"/>
    </row>
    <row r="8661" spans="439:453">
      <c r="PW8661" s="242"/>
      <c r="PX8661" s="242"/>
      <c r="PY8661" s="242"/>
      <c r="PZ8661" s="242"/>
      <c r="QA8661" s="242"/>
      <c r="QB8661" s="242"/>
      <c r="QC8661" s="242"/>
      <c r="QD8661" s="242"/>
      <c r="QE8661" s="242"/>
      <c r="QF8661" s="242"/>
      <c r="QG8661" s="242"/>
      <c r="QH8661" s="242"/>
      <c r="QI8661" s="242"/>
      <c r="QJ8661" s="242"/>
      <c r="QK8661" s="242"/>
    </row>
    <row r="8662" spans="439:453">
      <c r="PW8662" s="242"/>
      <c r="PX8662" s="242"/>
      <c r="PY8662" s="242"/>
      <c r="PZ8662" s="242"/>
      <c r="QA8662" s="242"/>
      <c r="QB8662" s="242"/>
      <c r="QC8662" s="242"/>
      <c r="QD8662" s="242"/>
      <c r="QE8662" s="242"/>
      <c r="QF8662" s="242"/>
      <c r="QG8662" s="242"/>
      <c r="QH8662" s="242"/>
      <c r="QI8662" s="242"/>
      <c r="QJ8662" s="242"/>
      <c r="QK8662" s="242"/>
    </row>
    <row r="8663" spans="439:453">
      <c r="PW8663" s="242"/>
      <c r="PX8663" s="242"/>
      <c r="PY8663" s="242"/>
      <c r="PZ8663" s="242"/>
      <c r="QA8663" s="242"/>
      <c r="QB8663" s="242"/>
      <c r="QC8663" s="242"/>
      <c r="QD8663" s="242"/>
      <c r="QE8663" s="242"/>
      <c r="QF8663" s="242"/>
      <c r="QG8663" s="242"/>
      <c r="QH8663" s="242"/>
      <c r="QI8663" s="242"/>
      <c r="QJ8663" s="242"/>
      <c r="QK8663" s="242"/>
    </row>
    <row r="8664" spans="439:453">
      <c r="PW8664" s="242"/>
      <c r="PX8664" s="242"/>
      <c r="PY8664" s="242"/>
      <c r="PZ8664" s="242"/>
      <c r="QA8664" s="242"/>
      <c r="QB8664" s="242"/>
      <c r="QC8664" s="242"/>
      <c r="QD8664" s="242"/>
      <c r="QE8664" s="242"/>
      <c r="QF8664" s="242"/>
      <c r="QG8664" s="242"/>
      <c r="QH8664" s="242"/>
      <c r="QI8664" s="242"/>
      <c r="QJ8664" s="242"/>
      <c r="QK8664" s="242"/>
    </row>
    <row r="8665" spans="439:453">
      <c r="PW8665" s="242"/>
      <c r="PX8665" s="242"/>
      <c r="PY8665" s="242"/>
      <c r="PZ8665" s="242"/>
      <c r="QA8665" s="242"/>
      <c r="QB8665" s="242"/>
      <c r="QC8665" s="242"/>
      <c r="QD8665" s="242"/>
      <c r="QE8665" s="242"/>
      <c r="QF8665" s="242"/>
      <c r="QG8665" s="242"/>
      <c r="QH8665" s="242"/>
      <c r="QI8665" s="242"/>
      <c r="QJ8665" s="242"/>
      <c r="QK8665" s="242"/>
    </row>
    <row r="8666" spans="439:453">
      <c r="PW8666" s="242"/>
      <c r="PX8666" s="242"/>
      <c r="PY8666" s="242"/>
      <c r="PZ8666" s="242"/>
      <c r="QA8666" s="242"/>
      <c r="QB8666" s="242"/>
      <c r="QC8666" s="242"/>
      <c r="QD8666" s="242"/>
      <c r="QE8666" s="242"/>
      <c r="QF8666" s="242"/>
      <c r="QG8666" s="242"/>
      <c r="QH8666" s="242"/>
      <c r="QI8666" s="242"/>
      <c r="QJ8666" s="242"/>
      <c r="QK8666" s="242"/>
    </row>
    <row r="8667" spans="439:453">
      <c r="PW8667" s="242"/>
      <c r="PX8667" s="242"/>
      <c r="PY8667" s="242"/>
      <c r="PZ8667" s="242"/>
      <c r="QA8667" s="242"/>
      <c r="QB8667" s="242"/>
      <c r="QC8667" s="242"/>
      <c r="QD8667" s="242"/>
      <c r="QE8667" s="242"/>
      <c r="QF8667" s="242"/>
      <c r="QG8667" s="242"/>
      <c r="QH8667" s="242"/>
      <c r="QI8667" s="242"/>
      <c r="QJ8667" s="242"/>
      <c r="QK8667" s="242"/>
    </row>
    <row r="8668" spans="439:453">
      <c r="PW8668" s="242"/>
      <c r="PX8668" s="242"/>
      <c r="PY8668" s="242"/>
      <c r="PZ8668" s="242"/>
      <c r="QA8668" s="242"/>
      <c r="QB8668" s="242"/>
      <c r="QC8668" s="242"/>
      <c r="QD8668" s="242"/>
      <c r="QE8668" s="242"/>
      <c r="QF8668" s="242"/>
      <c r="QG8668" s="242"/>
      <c r="QH8668" s="242"/>
      <c r="QI8668" s="242"/>
      <c r="QJ8668" s="242"/>
      <c r="QK8668" s="242"/>
    </row>
    <row r="8669" spans="439:453">
      <c r="PW8669" s="242"/>
      <c r="PX8669" s="242"/>
      <c r="PY8669" s="242"/>
      <c r="PZ8669" s="242"/>
      <c r="QA8669" s="242"/>
      <c r="QB8669" s="242"/>
      <c r="QC8669" s="242"/>
      <c r="QD8669" s="242"/>
      <c r="QE8669" s="242"/>
      <c r="QF8669" s="242"/>
      <c r="QG8669" s="242"/>
      <c r="QH8669" s="242"/>
      <c r="QI8669" s="242"/>
      <c r="QJ8669" s="242"/>
      <c r="QK8669" s="242"/>
    </row>
    <row r="8670" spans="439:453">
      <c r="PW8670" s="242"/>
      <c r="PX8670" s="242"/>
      <c r="PY8670" s="242"/>
      <c r="PZ8670" s="242"/>
      <c r="QA8670" s="242"/>
      <c r="QB8670" s="242"/>
      <c r="QC8670" s="242"/>
      <c r="QD8670" s="242"/>
      <c r="QE8670" s="242"/>
      <c r="QF8670" s="242"/>
      <c r="QG8670" s="242"/>
      <c r="QH8670" s="242"/>
      <c r="QI8670" s="242"/>
      <c r="QJ8670" s="242"/>
      <c r="QK8670" s="242"/>
    </row>
    <row r="8671" spans="439:453">
      <c r="PW8671" s="242"/>
      <c r="PX8671" s="242"/>
      <c r="PY8671" s="242"/>
      <c r="PZ8671" s="242"/>
      <c r="QA8671" s="242"/>
      <c r="QB8671" s="242"/>
      <c r="QC8671" s="242"/>
      <c r="QD8671" s="242"/>
      <c r="QE8671" s="242"/>
      <c r="QF8671" s="242"/>
      <c r="QG8671" s="242"/>
      <c r="QH8671" s="242"/>
      <c r="QI8671" s="242"/>
      <c r="QJ8671" s="242"/>
      <c r="QK8671" s="242"/>
    </row>
    <row r="8672" spans="439:453">
      <c r="PW8672" s="242"/>
      <c r="PX8672" s="242"/>
      <c r="PY8672" s="242"/>
      <c r="PZ8672" s="242"/>
      <c r="QA8672" s="242"/>
      <c r="QB8672" s="242"/>
      <c r="QC8672" s="242"/>
      <c r="QD8672" s="242"/>
      <c r="QE8672" s="242"/>
      <c r="QF8672" s="242"/>
      <c r="QG8672" s="242"/>
      <c r="QH8672" s="242"/>
      <c r="QI8672" s="242"/>
      <c r="QJ8672" s="242"/>
      <c r="QK8672" s="242"/>
    </row>
    <row r="8673" spans="439:453">
      <c r="PW8673" s="242"/>
      <c r="PX8673" s="242"/>
      <c r="PY8673" s="242"/>
      <c r="PZ8673" s="242"/>
      <c r="QA8673" s="242"/>
      <c r="QB8673" s="242"/>
      <c r="QC8673" s="242"/>
      <c r="QD8673" s="242"/>
      <c r="QE8673" s="242"/>
      <c r="QF8673" s="242"/>
      <c r="QG8673" s="242"/>
      <c r="QH8673" s="242"/>
      <c r="QI8673" s="242"/>
      <c r="QJ8673" s="242"/>
      <c r="QK8673" s="242"/>
    </row>
    <row r="8674" spans="439:453">
      <c r="PW8674" s="242"/>
      <c r="PX8674" s="242"/>
      <c r="PY8674" s="242"/>
      <c r="PZ8674" s="242"/>
      <c r="QA8674" s="242"/>
      <c r="QB8674" s="242"/>
      <c r="QC8674" s="242"/>
      <c r="QD8674" s="242"/>
      <c r="QE8674" s="242"/>
      <c r="QF8674" s="242"/>
      <c r="QG8674" s="242"/>
      <c r="QH8674" s="242"/>
      <c r="QI8674" s="242"/>
      <c r="QJ8674" s="242"/>
      <c r="QK8674" s="242"/>
    </row>
    <row r="8675" spans="439:453">
      <c r="PW8675" s="242"/>
      <c r="PX8675" s="242"/>
      <c r="PY8675" s="242"/>
      <c r="PZ8675" s="242"/>
      <c r="QA8675" s="242"/>
      <c r="QB8675" s="242"/>
      <c r="QC8675" s="242"/>
      <c r="QD8675" s="242"/>
      <c r="QE8675" s="242"/>
      <c r="QF8675" s="242"/>
      <c r="QG8675" s="242"/>
      <c r="QH8675" s="242"/>
      <c r="QI8675" s="242"/>
      <c r="QJ8675" s="242"/>
      <c r="QK8675" s="242"/>
    </row>
    <row r="8676" spans="439:453">
      <c r="PW8676" s="242"/>
      <c r="PX8676" s="242"/>
      <c r="PY8676" s="242"/>
      <c r="PZ8676" s="242"/>
      <c r="QA8676" s="242"/>
      <c r="QB8676" s="242"/>
      <c r="QC8676" s="242"/>
      <c r="QD8676" s="242"/>
      <c r="QE8676" s="242"/>
      <c r="QF8676" s="242"/>
      <c r="QG8676" s="242"/>
      <c r="QH8676" s="242"/>
      <c r="QI8676" s="242"/>
      <c r="QJ8676" s="242"/>
      <c r="QK8676" s="242"/>
    </row>
    <row r="8677" spans="439:453">
      <c r="PW8677" s="242"/>
      <c r="PX8677" s="242"/>
      <c r="PY8677" s="242"/>
      <c r="PZ8677" s="242"/>
      <c r="QA8677" s="242"/>
      <c r="QB8677" s="242"/>
      <c r="QC8677" s="242"/>
      <c r="QD8677" s="242"/>
      <c r="QE8677" s="242"/>
      <c r="QF8677" s="242"/>
      <c r="QG8677" s="242"/>
      <c r="QH8677" s="242"/>
      <c r="QI8677" s="242"/>
      <c r="QJ8677" s="242"/>
      <c r="QK8677" s="242"/>
    </row>
    <row r="8678" spans="439:453">
      <c r="PW8678" s="242"/>
      <c r="PX8678" s="242"/>
      <c r="PY8678" s="242"/>
      <c r="PZ8678" s="242"/>
      <c r="QA8678" s="242"/>
      <c r="QB8678" s="242"/>
      <c r="QC8678" s="242"/>
      <c r="QD8678" s="242"/>
      <c r="QE8678" s="242"/>
      <c r="QF8678" s="242"/>
      <c r="QG8678" s="242"/>
      <c r="QH8678" s="242"/>
      <c r="QI8678" s="242"/>
      <c r="QJ8678" s="242"/>
      <c r="QK8678" s="242"/>
    </row>
    <row r="8679" spans="439:453">
      <c r="PW8679" s="242"/>
      <c r="PX8679" s="242"/>
      <c r="PY8679" s="242"/>
      <c r="PZ8679" s="242"/>
      <c r="QA8679" s="242"/>
      <c r="QB8679" s="242"/>
      <c r="QC8679" s="242"/>
      <c r="QD8679" s="242"/>
      <c r="QE8679" s="242"/>
      <c r="QF8679" s="242"/>
      <c r="QG8679" s="242"/>
      <c r="QH8679" s="242"/>
      <c r="QI8679" s="242"/>
      <c r="QJ8679" s="242"/>
      <c r="QK8679" s="242"/>
    </row>
    <row r="8680" spans="439:453">
      <c r="PW8680" s="242"/>
      <c r="PX8680" s="242"/>
      <c r="PY8680" s="242"/>
      <c r="PZ8680" s="242"/>
      <c r="QA8680" s="242"/>
      <c r="QB8680" s="242"/>
      <c r="QC8680" s="242"/>
      <c r="QD8680" s="242"/>
      <c r="QE8680" s="242"/>
      <c r="QF8680" s="242"/>
      <c r="QG8680" s="242"/>
      <c r="QH8680" s="242"/>
      <c r="QI8680" s="242"/>
      <c r="QJ8680" s="242"/>
      <c r="QK8680" s="242"/>
    </row>
    <row r="8681" spans="439:453">
      <c r="PW8681" s="242"/>
      <c r="PX8681" s="242"/>
      <c r="PY8681" s="242"/>
      <c r="PZ8681" s="242"/>
      <c r="QA8681" s="242"/>
      <c r="QB8681" s="242"/>
      <c r="QC8681" s="242"/>
      <c r="QD8681" s="242"/>
      <c r="QE8681" s="242"/>
      <c r="QF8681" s="242"/>
      <c r="QG8681" s="242"/>
      <c r="QH8681" s="242"/>
      <c r="QI8681" s="242"/>
      <c r="QJ8681" s="242"/>
      <c r="QK8681" s="242"/>
    </row>
    <row r="8682" spans="439:453">
      <c r="PW8682" s="242"/>
      <c r="PX8682" s="242"/>
      <c r="PY8682" s="242"/>
      <c r="PZ8682" s="242"/>
      <c r="QA8682" s="242"/>
      <c r="QB8682" s="242"/>
      <c r="QC8682" s="242"/>
      <c r="QD8682" s="242"/>
      <c r="QE8682" s="242"/>
      <c r="QF8682" s="242"/>
      <c r="QG8682" s="242"/>
      <c r="QH8682" s="242"/>
      <c r="QI8682" s="242"/>
      <c r="QJ8682" s="242"/>
      <c r="QK8682" s="242"/>
    </row>
    <row r="8683" spans="439:453">
      <c r="PW8683" s="242"/>
      <c r="PX8683" s="242"/>
      <c r="PY8683" s="242"/>
      <c r="PZ8683" s="242"/>
      <c r="QA8683" s="242"/>
      <c r="QB8683" s="242"/>
      <c r="QC8683" s="242"/>
      <c r="QD8683" s="242"/>
      <c r="QE8683" s="242"/>
      <c r="QF8683" s="242"/>
      <c r="QG8683" s="242"/>
      <c r="QH8683" s="242"/>
      <c r="QI8683" s="242"/>
      <c r="QJ8683" s="242"/>
      <c r="QK8683" s="242"/>
    </row>
    <row r="8684" spans="439:453">
      <c r="PW8684" s="242"/>
      <c r="PX8684" s="242"/>
      <c r="PY8684" s="242"/>
      <c r="PZ8684" s="242"/>
      <c r="QA8684" s="242"/>
      <c r="QB8684" s="242"/>
      <c r="QC8684" s="242"/>
      <c r="QD8684" s="242"/>
      <c r="QE8684" s="242"/>
      <c r="QF8684" s="242"/>
      <c r="QG8684" s="242"/>
      <c r="QH8684" s="242"/>
      <c r="QI8684" s="242"/>
      <c r="QJ8684" s="242"/>
      <c r="QK8684" s="242"/>
    </row>
    <row r="8685" spans="439:453">
      <c r="PW8685" s="242"/>
      <c r="PX8685" s="242"/>
      <c r="PY8685" s="242"/>
      <c r="PZ8685" s="242"/>
      <c r="QA8685" s="242"/>
      <c r="QB8685" s="242"/>
      <c r="QC8685" s="242"/>
      <c r="QD8685" s="242"/>
      <c r="QE8685" s="242"/>
      <c r="QF8685" s="242"/>
      <c r="QG8685" s="242"/>
      <c r="QH8685" s="242"/>
      <c r="QI8685" s="242"/>
      <c r="QJ8685" s="242"/>
      <c r="QK8685" s="242"/>
    </row>
    <row r="8686" spans="439:453">
      <c r="PW8686" s="242"/>
      <c r="PX8686" s="242"/>
      <c r="PY8686" s="242"/>
      <c r="PZ8686" s="242"/>
      <c r="QA8686" s="242"/>
      <c r="QB8686" s="242"/>
      <c r="QC8686" s="242"/>
      <c r="QD8686" s="242"/>
      <c r="QE8686" s="242"/>
      <c r="QF8686" s="242"/>
      <c r="QG8686" s="242"/>
      <c r="QH8686" s="242"/>
      <c r="QI8686" s="242"/>
      <c r="QJ8686" s="242"/>
      <c r="QK8686" s="242"/>
    </row>
    <row r="8687" spans="439:453">
      <c r="PW8687" s="242"/>
      <c r="PX8687" s="242"/>
      <c r="PY8687" s="242"/>
      <c r="PZ8687" s="242"/>
      <c r="QA8687" s="242"/>
      <c r="QB8687" s="242"/>
      <c r="QC8687" s="242"/>
      <c r="QD8687" s="242"/>
      <c r="QE8687" s="242"/>
      <c r="QF8687" s="242"/>
      <c r="QG8687" s="242"/>
      <c r="QH8687" s="242"/>
      <c r="QI8687" s="242"/>
      <c r="QJ8687" s="242"/>
      <c r="QK8687" s="242"/>
    </row>
    <row r="8688" spans="439:453">
      <c r="PW8688" s="242"/>
      <c r="PX8688" s="242"/>
      <c r="PY8688" s="242"/>
      <c r="PZ8688" s="242"/>
      <c r="QA8688" s="242"/>
      <c r="QB8688" s="242"/>
      <c r="QC8688" s="242"/>
      <c r="QD8688" s="242"/>
      <c r="QE8688" s="242"/>
      <c r="QF8688" s="242"/>
      <c r="QG8688" s="242"/>
      <c r="QH8688" s="242"/>
      <c r="QI8688" s="242"/>
      <c r="QJ8688" s="242"/>
      <c r="QK8688" s="242"/>
    </row>
    <row r="8689" spans="439:453">
      <c r="PW8689" s="242"/>
      <c r="PX8689" s="242"/>
      <c r="PY8689" s="242"/>
      <c r="PZ8689" s="242"/>
      <c r="QA8689" s="242"/>
      <c r="QB8689" s="242"/>
      <c r="QC8689" s="242"/>
      <c r="QD8689" s="242"/>
      <c r="QE8689" s="242"/>
      <c r="QF8689" s="242"/>
      <c r="QG8689" s="242"/>
      <c r="QH8689" s="242"/>
      <c r="QI8689" s="242"/>
      <c r="QJ8689" s="242"/>
      <c r="QK8689" s="242"/>
    </row>
    <row r="8690" spans="439:453">
      <c r="PW8690" s="242"/>
      <c r="PX8690" s="242"/>
      <c r="PY8690" s="242"/>
      <c r="PZ8690" s="242"/>
      <c r="QA8690" s="242"/>
      <c r="QB8690" s="242"/>
      <c r="QC8690" s="242"/>
      <c r="QD8690" s="242"/>
      <c r="QE8690" s="242"/>
      <c r="QF8690" s="242"/>
      <c r="QG8690" s="242"/>
      <c r="QH8690" s="242"/>
      <c r="QI8690" s="242"/>
      <c r="QJ8690" s="242"/>
      <c r="QK8690" s="242"/>
    </row>
    <row r="8691" spans="439:453">
      <c r="PW8691" s="242"/>
      <c r="PX8691" s="242"/>
      <c r="PY8691" s="242"/>
      <c r="PZ8691" s="242"/>
      <c r="QA8691" s="242"/>
      <c r="QB8691" s="242"/>
      <c r="QC8691" s="242"/>
      <c r="QD8691" s="242"/>
      <c r="QE8691" s="242"/>
      <c r="QF8691" s="242"/>
      <c r="QG8691" s="242"/>
      <c r="QH8691" s="242"/>
      <c r="QI8691" s="242"/>
      <c r="QJ8691" s="242"/>
      <c r="QK8691" s="242"/>
    </row>
    <row r="8692" spans="439:453">
      <c r="PW8692" s="242"/>
      <c r="PX8692" s="242"/>
      <c r="PY8692" s="242"/>
      <c r="PZ8692" s="242"/>
      <c r="QA8692" s="242"/>
      <c r="QB8692" s="242"/>
      <c r="QC8692" s="242"/>
      <c r="QD8692" s="242"/>
      <c r="QE8692" s="242"/>
      <c r="QF8692" s="242"/>
      <c r="QG8692" s="242"/>
      <c r="QH8692" s="242"/>
      <c r="QI8692" s="242"/>
      <c r="QJ8692" s="242"/>
      <c r="QK8692" s="242"/>
    </row>
    <row r="8693" spans="439:453">
      <c r="PW8693" s="242"/>
      <c r="PX8693" s="242"/>
      <c r="PY8693" s="242"/>
      <c r="PZ8693" s="242"/>
      <c r="QA8693" s="242"/>
      <c r="QB8693" s="242"/>
      <c r="QC8693" s="242"/>
      <c r="QD8693" s="242"/>
      <c r="QE8693" s="242"/>
      <c r="QF8693" s="242"/>
      <c r="QG8693" s="242"/>
      <c r="QH8693" s="242"/>
      <c r="QI8693" s="242"/>
      <c r="QJ8693" s="242"/>
      <c r="QK8693" s="242"/>
    </row>
    <row r="8694" spans="439:453">
      <c r="PW8694" s="242"/>
      <c r="PX8694" s="242"/>
      <c r="PY8694" s="242"/>
      <c r="PZ8694" s="242"/>
      <c r="QA8694" s="242"/>
      <c r="QB8694" s="242"/>
      <c r="QC8694" s="242"/>
      <c r="QD8694" s="242"/>
      <c r="QE8694" s="242"/>
      <c r="QF8694" s="242"/>
      <c r="QG8694" s="242"/>
      <c r="QH8694" s="242"/>
      <c r="QI8694" s="242"/>
      <c r="QJ8694" s="242"/>
      <c r="QK8694" s="242"/>
    </row>
    <row r="8695" spans="439:453">
      <c r="PW8695" s="242"/>
      <c r="PX8695" s="242"/>
      <c r="PY8695" s="242"/>
      <c r="PZ8695" s="242"/>
      <c r="QA8695" s="242"/>
      <c r="QB8695" s="242"/>
      <c r="QC8695" s="242"/>
      <c r="QD8695" s="242"/>
      <c r="QE8695" s="242"/>
      <c r="QF8695" s="242"/>
      <c r="QG8695" s="242"/>
      <c r="QH8695" s="242"/>
      <c r="QI8695" s="242"/>
      <c r="QJ8695" s="242"/>
      <c r="QK8695" s="242"/>
    </row>
    <row r="8696" spans="439:453">
      <c r="PW8696" s="242"/>
      <c r="PX8696" s="242"/>
      <c r="PY8696" s="242"/>
      <c r="PZ8696" s="242"/>
      <c r="QA8696" s="242"/>
      <c r="QB8696" s="242"/>
      <c r="QC8696" s="242"/>
      <c r="QD8696" s="242"/>
      <c r="QE8696" s="242"/>
      <c r="QF8696" s="242"/>
      <c r="QG8696" s="242"/>
      <c r="QH8696" s="242"/>
      <c r="QI8696" s="242"/>
      <c r="QJ8696" s="242"/>
      <c r="QK8696" s="242"/>
    </row>
    <row r="8697" spans="439:453">
      <c r="PW8697" s="242"/>
      <c r="PX8697" s="242"/>
      <c r="PY8697" s="242"/>
      <c r="PZ8697" s="242"/>
      <c r="QA8697" s="242"/>
      <c r="QB8697" s="242"/>
      <c r="QC8697" s="242"/>
      <c r="QD8697" s="242"/>
      <c r="QE8697" s="242"/>
      <c r="QF8697" s="242"/>
      <c r="QG8697" s="242"/>
      <c r="QH8697" s="242"/>
      <c r="QI8697" s="242"/>
      <c r="QJ8697" s="242"/>
      <c r="QK8697" s="242"/>
    </row>
    <row r="8698" spans="439:453">
      <c r="PW8698" s="242"/>
      <c r="PX8698" s="242"/>
      <c r="PY8698" s="242"/>
      <c r="PZ8698" s="242"/>
      <c r="QA8698" s="242"/>
      <c r="QB8698" s="242"/>
      <c r="QC8698" s="242"/>
      <c r="QD8698" s="242"/>
      <c r="QE8698" s="242"/>
      <c r="QF8698" s="242"/>
      <c r="QG8698" s="242"/>
      <c r="QH8698" s="242"/>
      <c r="QI8698" s="242"/>
      <c r="QJ8698" s="242"/>
      <c r="QK8698" s="242"/>
    </row>
    <row r="8699" spans="439:453">
      <c r="PW8699" s="242"/>
      <c r="PX8699" s="242"/>
      <c r="PY8699" s="242"/>
      <c r="PZ8699" s="242"/>
      <c r="QA8699" s="242"/>
      <c r="QB8699" s="242"/>
      <c r="QC8699" s="242"/>
      <c r="QD8699" s="242"/>
      <c r="QE8699" s="242"/>
      <c r="QF8699" s="242"/>
      <c r="QG8699" s="242"/>
      <c r="QH8699" s="242"/>
      <c r="QI8699" s="242"/>
      <c r="QJ8699" s="242"/>
      <c r="QK8699" s="242"/>
    </row>
    <row r="8700" spans="439:453">
      <c r="PW8700" s="242"/>
      <c r="PX8700" s="242"/>
      <c r="PY8700" s="242"/>
      <c r="PZ8700" s="242"/>
      <c r="QA8700" s="242"/>
      <c r="QB8700" s="242"/>
      <c r="QC8700" s="242"/>
      <c r="QD8700" s="242"/>
      <c r="QE8700" s="242"/>
      <c r="QF8700" s="242"/>
      <c r="QG8700" s="242"/>
      <c r="QH8700" s="242"/>
      <c r="QI8700" s="242"/>
      <c r="QJ8700" s="242"/>
      <c r="QK8700" s="242"/>
    </row>
    <row r="8701" spans="439:453">
      <c r="PW8701" s="242"/>
      <c r="PX8701" s="242"/>
      <c r="PY8701" s="242"/>
      <c r="PZ8701" s="242"/>
      <c r="QA8701" s="242"/>
      <c r="QB8701" s="242"/>
      <c r="QC8701" s="242"/>
      <c r="QD8701" s="242"/>
      <c r="QE8701" s="242"/>
      <c r="QF8701" s="242"/>
      <c r="QG8701" s="242"/>
      <c r="QH8701" s="242"/>
      <c r="QI8701" s="242"/>
      <c r="QJ8701" s="242"/>
      <c r="QK8701" s="242"/>
    </row>
    <row r="8702" spans="439:453">
      <c r="PW8702" s="242"/>
      <c r="PX8702" s="242"/>
      <c r="PY8702" s="242"/>
      <c r="PZ8702" s="242"/>
      <c r="QA8702" s="242"/>
      <c r="QB8702" s="242"/>
      <c r="QC8702" s="242"/>
      <c r="QD8702" s="242"/>
      <c r="QE8702" s="242"/>
      <c r="QF8702" s="242"/>
      <c r="QG8702" s="242"/>
      <c r="QH8702" s="242"/>
      <c r="QI8702" s="242"/>
      <c r="QJ8702" s="242"/>
      <c r="QK8702" s="242"/>
    </row>
    <row r="8703" spans="439:453">
      <c r="PW8703" s="242"/>
      <c r="PX8703" s="242"/>
      <c r="PY8703" s="242"/>
      <c r="PZ8703" s="242"/>
      <c r="QA8703" s="242"/>
      <c r="QB8703" s="242"/>
      <c r="QC8703" s="242"/>
      <c r="QD8703" s="242"/>
      <c r="QE8703" s="242"/>
      <c r="QF8703" s="242"/>
      <c r="QG8703" s="242"/>
      <c r="QH8703" s="242"/>
      <c r="QI8703" s="242"/>
      <c r="QJ8703" s="242"/>
      <c r="QK8703" s="242"/>
    </row>
    <row r="8704" spans="439:453">
      <c r="PW8704" s="242"/>
      <c r="PX8704" s="242"/>
      <c r="PY8704" s="242"/>
      <c r="PZ8704" s="242"/>
      <c r="QA8704" s="242"/>
      <c r="QB8704" s="242"/>
      <c r="QC8704" s="242"/>
      <c r="QD8704" s="242"/>
      <c r="QE8704" s="242"/>
      <c r="QF8704" s="242"/>
      <c r="QG8704" s="242"/>
      <c r="QH8704" s="242"/>
      <c r="QI8704" s="242"/>
      <c r="QJ8704" s="242"/>
      <c r="QK8704" s="242"/>
    </row>
    <row r="8705" spans="439:453">
      <c r="PW8705" s="242"/>
      <c r="PX8705" s="242"/>
      <c r="PY8705" s="242"/>
      <c r="PZ8705" s="242"/>
      <c r="QA8705" s="242"/>
      <c r="QB8705" s="242"/>
      <c r="QC8705" s="242"/>
      <c r="QD8705" s="242"/>
      <c r="QE8705" s="242"/>
      <c r="QF8705" s="242"/>
      <c r="QG8705" s="242"/>
      <c r="QH8705" s="242"/>
      <c r="QI8705" s="242"/>
      <c r="QJ8705" s="242"/>
      <c r="QK8705" s="242"/>
    </row>
    <row r="8706" spans="439:453">
      <c r="PW8706" s="242"/>
      <c r="PX8706" s="242"/>
      <c r="PY8706" s="242"/>
      <c r="PZ8706" s="242"/>
      <c r="QA8706" s="242"/>
      <c r="QB8706" s="242"/>
      <c r="QC8706" s="242"/>
      <c r="QD8706" s="242"/>
      <c r="QE8706" s="242"/>
      <c r="QF8706" s="242"/>
      <c r="QG8706" s="242"/>
      <c r="QH8706" s="242"/>
      <c r="QI8706" s="242"/>
      <c r="QJ8706" s="242"/>
      <c r="QK8706" s="242"/>
    </row>
    <row r="8707" spans="439:453">
      <c r="PW8707" s="242"/>
      <c r="PX8707" s="242"/>
      <c r="PY8707" s="242"/>
      <c r="PZ8707" s="242"/>
      <c r="QA8707" s="242"/>
      <c r="QB8707" s="242"/>
      <c r="QC8707" s="242"/>
      <c r="QD8707" s="242"/>
      <c r="QE8707" s="242"/>
      <c r="QF8707" s="242"/>
      <c r="QG8707" s="242"/>
      <c r="QH8707" s="242"/>
      <c r="QI8707" s="242"/>
      <c r="QJ8707" s="242"/>
      <c r="QK8707" s="242"/>
    </row>
    <row r="8708" spans="439:453">
      <c r="PW8708" s="242"/>
      <c r="PX8708" s="242"/>
      <c r="PY8708" s="242"/>
      <c r="PZ8708" s="242"/>
      <c r="QA8708" s="242"/>
      <c r="QB8708" s="242"/>
      <c r="QC8708" s="242"/>
      <c r="QD8708" s="242"/>
      <c r="QE8708" s="242"/>
      <c r="QF8708" s="242"/>
      <c r="QG8708" s="242"/>
      <c r="QH8708" s="242"/>
      <c r="QI8708" s="242"/>
      <c r="QJ8708" s="242"/>
      <c r="QK8708" s="242"/>
    </row>
    <row r="8709" spans="439:453">
      <c r="PW8709" s="242"/>
      <c r="PX8709" s="242"/>
      <c r="PY8709" s="242"/>
      <c r="PZ8709" s="242"/>
      <c r="QA8709" s="242"/>
      <c r="QB8709" s="242"/>
      <c r="QC8709" s="242"/>
      <c r="QD8709" s="242"/>
      <c r="QE8709" s="242"/>
      <c r="QF8709" s="242"/>
      <c r="QG8709" s="242"/>
      <c r="QH8709" s="242"/>
      <c r="QI8709" s="242"/>
      <c r="QJ8709" s="242"/>
      <c r="QK8709" s="242"/>
    </row>
    <row r="8710" spans="439:453">
      <c r="PW8710" s="242"/>
      <c r="PX8710" s="242"/>
      <c r="PY8710" s="242"/>
      <c r="PZ8710" s="242"/>
      <c r="QA8710" s="242"/>
      <c r="QB8710" s="242"/>
      <c r="QC8710" s="242"/>
      <c r="QD8710" s="242"/>
      <c r="QE8710" s="242"/>
      <c r="QF8710" s="242"/>
      <c r="QG8710" s="242"/>
      <c r="QH8710" s="242"/>
      <c r="QI8710" s="242"/>
      <c r="QJ8710" s="242"/>
      <c r="QK8710" s="242"/>
    </row>
    <row r="8711" spans="439:453">
      <c r="PW8711" s="242"/>
      <c r="PX8711" s="242"/>
      <c r="PY8711" s="242"/>
      <c r="PZ8711" s="242"/>
      <c r="QA8711" s="242"/>
      <c r="QB8711" s="242"/>
      <c r="QC8711" s="242"/>
      <c r="QD8711" s="242"/>
      <c r="QE8711" s="242"/>
      <c r="QF8711" s="242"/>
      <c r="QG8711" s="242"/>
      <c r="QH8711" s="242"/>
      <c r="QI8711" s="242"/>
      <c r="QJ8711" s="242"/>
      <c r="QK8711" s="242"/>
    </row>
    <row r="8712" spans="439:453">
      <c r="PW8712" s="242"/>
      <c r="PX8712" s="242"/>
      <c r="PY8712" s="242"/>
      <c r="PZ8712" s="242"/>
      <c r="QA8712" s="242"/>
      <c r="QB8712" s="242"/>
      <c r="QC8712" s="242"/>
      <c r="QD8712" s="242"/>
      <c r="QE8712" s="242"/>
      <c r="QF8712" s="242"/>
      <c r="QG8712" s="242"/>
      <c r="QH8712" s="242"/>
      <c r="QI8712" s="242"/>
      <c r="QJ8712" s="242"/>
      <c r="QK8712" s="242"/>
    </row>
    <row r="8713" spans="439:453">
      <c r="PW8713" s="242"/>
      <c r="PX8713" s="242"/>
      <c r="PY8713" s="242"/>
      <c r="PZ8713" s="242"/>
      <c r="QA8713" s="242"/>
      <c r="QB8713" s="242"/>
      <c r="QC8713" s="242"/>
      <c r="QD8713" s="242"/>
      <c r="QE8713" s="242"/>
      <c r="QF8713" s="242"/>
      <c r="QG8713" s="242"/>
      <c r="QH8713" s="242"/>
      <c r="QI8713" s="242"/>
      <c r="QJ8713" s="242"/>
      <c r="QK8713" s="242"/>
    </row>
    <row r="8714" spans="439:453">
      <c r="PW8714" s="242"/>
      <c r="PX8714" s="242"/>
      <c r="PY8714" s="242"/>
      <c r="PZ8714" s="242"/>
      <c r="QA8714" s="242"/>
      <c r="QB8714" s="242"/>
      <c r="QC8714" s="242"/>
      <c r="QD8714" s="242"/>
      <c r="QE8714" s="242"/>
      <c r="QF8714" s="242"/>
      <c r="QG8714" s="242"/>
      <c r="QH8714" s="242"/>
      <c r="QI8714" s="242"/>
      <c r="QJ8714" s="242"/>
      <c r="QK8714" s="242"/>
    </row>
    <row r="8715" spans="439:453">
      <c r="PW8715" s="242"/>
      <c r="PX8715" s="242"/>
      <c r="PY8715" s="242"/>
      <c r="PZ8715" s="242"/>
      <c r="QA8715" s="242"/>
      <c r="QB8715" s="242"/>
      <c r="QC8715" s="242"/>
      <c r="QD8715" s="242"/>
      <c r="QE8715" s="242"/>
      <c r="QF8715" s="242"/>
      <c r="QG8715" s="242"/>
      <c r="QH8715" s="242"/>
      <c r="QI8715" s="242"/>
      <c r="QJ8715" s="242"/>
      <c r="QK8715" s="242"/>
    </row>
    <row r="8716" spans="439:453">
      <c r="PW8716" s="242"/>
      <c r="PX8716" s="242"/>
      <c r="PY8716" s="242"/>
      <c r="PZ8716" s="242"/>
      <c r="QA8716" s="242"/>
      <c r="QB8716" s="242"/>
      <c r="QC8716" s="242"/>
      <c r="QD8716" s="242"/>
      <c r="QE8716" s="242"/>
      <c r="QF8716" s="242"/>
      <c r="QG8716" s="242"/>
      <c r="QH8716" s="242"/>
      <c r="QI8716" s="242"/>
      <c r="QJ8716" s="242"/>
      <c r="QK8716" s="242"/>
    </row>
    <row r="8717" spans="439:453">
      <c r="PW8717" s="242"/>
      <c r="PX8717" s="242"/>
      <c r="PY8717" s="242"/>
      <c r="PZ8717" s="242"/>
      <c r="QA8717" s="242"/>
      <c r="QB8717" s="242"/>
      <c r="QC8717" s="242"/>
      <c r="QD8717" s="242"/>
      <c r="QE8717" s="242"/>
      <c r="QF8717" s="242"/>
      <c r="QG8717" s="242"/>
      <c r="QH8717" s="242"/>
      <c r="QI8717" s="242"/>
      <c r="QJ8717" s="242"/>
      <c r="QK8717" s="242"/>
    </row>
    <row r="8718" spans="439:453">
      <c r="PW8718" s="242"/>
      <c r="PX8718" s="242"/>
      <c r="PY8718" s="242"/>
      <c r="PZ8718" s="242"/>
      <c r="QA8718" s="242"/>
      <c r="QB8718" s="242"/>
      <c r="QC8718" s="242"/>
      <c r="QD8718" s="242"/>
      <c r="QE8718" s="242"/>
      <c r="QF8718" s="242"/>
      <c r="QG8718" s="242"/>
      <c r="QH8718" s="242"/>
      <c r="QI8718" s="242"/>
      <c r="QJ8718" s="242"/>
      <c r="QK8718" s="242"/>
    </row>
    <row r="8719" spans="439:453">
      <c r="PW8719" s="242"/>
      <c r="PX8719" s="242"/>
      <c r="PY8719" s="242"/>
      <c r="PZ8719" s="242"/>
      <c r="QA8719" s="242"/>
      <c r="QB8719" s="242"/>
      <c r="QC8719" s="242"/>
      <c r="QD8719" s="242"/>
      <c r="QE8719" s="242"/>
      <c r="QF8719" s="242"/>
      <c r="QG8719" s="242"/>
      <c r="QH8719" s="242"/>
      <c r="QI8719" s="242"/>
      <c r="QJ8719" s="242"/>
      <c r="QK8719" s="242"/>
    </row>
    <row r="8720" spans="439:453">
      <c r="PW8720" s="242"/>
      <c r="PX8720" s="242"/>
      <c r="PY8720" s="242"/>
      <c r="PZ8720" s="242"/>
      <c r="QA8720" s="242"/>
      <c r="QB8720" s="242"/>
      <c r="QC8720" s="242"/>
      <c r="QD8720" s="242"/>
      <c r="QE8720" s="242"/>
      <c r="QF8720" s="242"/>
      <c r="QG8720" s="242"/>
      <c r="QH8720" s="242"/>
      <c r="QI8720" s="242"/>
      <c r="QJ8720" s="242"/>
      <c r="QK8720" s="242"/>
    </row>
    <row r="8721" spans="439:453">
      <c r="PW8721" s="242"/>
      <c r="PX8721" s="242"/>
      <c r="PY8721" s="242"/>
      <c r="PZ8721" s="242"/>
      <c r="QA8721" s="242"/>
      <c r="QB8721" s="242"/>
      <c r="QC8721" s="242"/>
      <c r="QD8721" s="242"/>
      <c r="QE8721" s="242"/>
      <c r="QF8721" s="242"/>
      <c r="QG8721" s="242"/>
      <c r="QH8721" s="242"/>
      <c r="QI8721" s="242"/>
      <c r="QJ8721" s="242"/>
      <c r="QK8721" s="242"/>
    </row>
    <row r="8722" spans="439:453">
      <c r="PW8722" s="242"/>
      <c r="PX8722" s="242"/>
      <c r="PY8722" s="242"/>
      <c r="PZ8722" s="242"/>
      <c r="QA8722" s="242"/>
      <c r="QB8722" s="242"/>
      <c r="QC8722" s="242"/>
      <c r="QD8722" s="242"/>
      <c r="QE8722" s="242"/>
      <c r="QF8722" s="242"/>
      <c r="QG8722" s="242"/>
      <c r="QH8722" s="242"/>
      <c r="QI8722" s="242"/>
      <c r="QJ8722" s="242"/>
      <c r="QK8722" s="242"/>
    </row>
    <row r="8723" spans="439:453">
      <c r="PW8723" s="242"/>
      <c r="PX8723" s="242"/>
      <c r="PY8723" s="242"/>
      <c r="PZ8723" s="242"/>
      <c r="QA8723" s="242"/>
      <c r="QB8723" s="242"/>
      <c r="QC8723" s="242"/>
      <c r="QD8723" s="242"/>
      <c r="QE8723" s="242"/>
      <c r="QF8723" s="242"/>
      <c r="QG8723" s="242"/>
      <c r="QH8723" s="242"/>
      <c r="QI8723" s="242"/>
      <c r="QJ8723" s="242"/>
      <c r="QK8723" s="242"/>
    </row>
    <row r="8724" spans="439:453">
      <c r="PW8724" s="242"/>
      <c r="PX8724" s="242"/>
      <c r="PY8724" s="242"/>
      <c r="PZ8724" s="242"/>
      <c r="QA8724" s="242"/>
      <c r="QB8724" s="242"/>
      <c r="QC8724" s="242"/>
      <c r="QD8724" s="242"/>
      <c r="QE8724" s="242"/>
      <c r="QF8724" s="242"/>
      <c r="QG8724" s="242"/>
      <c r="QH8724" s="242"/>
      <c r="QI8724" s="242"/>
      <c r="QJ8724" s="242"/>
      <c r="QK8724" s="242"/>
    </row>
    <row r="8725" spans="439:453">
      <c r="PW8725" s="242"/>
      <c r="PX8725" s="242"/>
      <c r="PY8725" s="242"/>
      <c r="PZ8725" s="242"/>
      <c r="QA8725" s="242"/>
      <c r="QB8725" s="242"/>
      <c r="QC8725" s="242"/>
      <c r="QD8725" s="242"/>
      <c r="QE8725" s="242"/>
      <c r="QF8725" s="242"/>
      <c r="QG8725" s="242"/>
      <c r="QH8725" s="242"/>
      <c r="QI8725" s="242"/>
      <c r="QJ8725" s="242"/>
      <c r="QK8725" s="242"/>
    </row>
    <row r="8726" spans="439:453">
      <c r="PW8726" s="242"/>
      <c r="PX8726" s="242"/>
      <c r="PY8726" s="242"/>
      <c r="PZ8726" s="242"/>
      <c r="QA8726" s="242"/>
      <c r="QB8726" s="242"/>
      <c r="QC8726" s="242"/>
      <c r="QD8726" s="242"/>
      <c r="QE8726" s="242"/>
      <c r="QF8726" s="242"/>
      <c r="QG8726" s="242"/>
      <c r="QH8726" s="242"/>
      <c r="QI8726" s="242"/>
      <c r="QJ8726" s="242"/>
      <c r="QK8726" s="242"/>
    </row>
    <row r="8727" spans="439:453">
      <c r="PW8727" s="242"/>
      <c r="PX8727" s="242"/>
      <c r="PY8727" s="242"/>
      <c r="PZ8727" s="242"/>
      <c r="QA8727" s="242"/>
      <c r="QB8727" s="242"/>
      <c r="QC8727" s="242"/>
      <c r="QD8727" s="242"/>
      <c r="QE8727" s="242"/>
      <c r="QF8727" s="242"/>
      <c r="QG8727" s="242"/>
      <c r="QH8727" s="242"/>
      <c r="QI8727" s="242"/>
      <c r="QJ8727" s="242"/>
      <c r="QK8727" s="242"/>
    </row>
    <row r="8728" spans="439:453">
      <c r="PW8728" s="242"/>
      <c r="PX8728" s="242"/>
      <c r="PY8728" s="242"/>
      <c r="PZ8728" s="242"/>
      <c r="QA8728" s="242"/>
      <c r="QB8728" s="242"/>
      <c r="QC8728" s="242"/>
      <c r="QD8728" s="242"/>
      <c r="QE8728" s="242"/>
      <c r="QF8728" s="242"/>
      <c r="QG8728" s="242"/>
      <c r="QH8728" s="242"/>
      <c r="QI8728" s="242"/>
      <c r="QJ8728" s="242"/>
      <c r="QK8728" s="242"/>
    </row>
    <row r="8729" spans="439:453">
      <c r="PW8729" s="242"/>
      <c r="PX8729" s="242"/>
      <c r="PY8729" s="242"/>
      <c r="PZ8729" s="242"/>
      <c r="QA8729" s="242"/>
      <c r="QB8729" s="242"/>
      <c r="QC8729" s="242"/>
      <c r="QD8729" s="242"/>
      <c r="QE8729" s="242"/>
      <c r="QF8729" s="242"/>
      <c r="QG8729" s="242"/>
      <c r="QH8729" s="242"/>
      <c r="QI8729" s="242"/>
      <c r="QJ8729" s="242"/>
      <c r="QK8729" s="242"/>
    </row>
    <row r="8730" spans="439:453">
      <c r="PW8730" s="242"/>
      <c r="PX8730" s="242"/>
      <c r="PY8730" s="242"/>
      <c r="PZ8730" s="242"/>
      <c r="QA8730" s="242"/>
      <c r="QB8730" s="242"/>
      <c r="QC8730" s="242"/>
      <c r="QD8730" s="242"/>
      <c r="QE8730" s="242"/>
      <c r="QF8730" s="242"/>
      <c r="QG8730" s="242"/>
      <c r="QH8730" s="242"/>
      <c r="QI8730" s="242"/>
      <c r="QJ8730" s="242"/>
      <c r="QK8730" s="242"/>
    </row>
    <row r="8731" spans="439:453">
      <c r="PW8731" s="242"/>
      <c r="PX8731" s="242"/>
      <c r="PY8731" s="242"/>
      <c r="PZ8731" s="242"/>
      <c r="QA8731" s="242"/>
      <c r="QB8731" s="242"/>
      <c r="QC8731" s="242"/>
      <c r="QD8731" s="242"/>
      <c r="QE8731" s="242"/>
      <c r="QF8731" s="242"/>
      <c r="QG8731" s="242"/>
      <c r="QH8731" s="242"/>
      <c r="QI8731" s="242"/>
      <c r="QJ8731" s="242"/>
      <c r="QK8731" s="242"/>
    </row>
    <row r="8732" spans="439:453">
      <c r="PW8732" s="242"/>
      <c r="PX8732" s="242"/>
      <c r="PY8732" s="242"/>
      <c r="PZ8732" s="242"/>
      <c r="QA8732" s="242"/>
      <c r="QB8732" s="242"/>
      <c r="QC8732" s="242"/>
      <c r="QD8732" s="242"/>
      <c r="QE8732" s="242"/>
      <c r="QF8732" s="242"/>
      <c r="QG8732" s="242"/>
      <c r="QH8732" s="242"/>
      <c r="QI8732" s="242"/>
      <c r="QJ8732" s="242"/>
      <c r="QK8732" s="242"/>
    </row>
    <row r="8733" spans="439:453">
      <c r="PW8733" s="242"/>
      <c r="PX8733" s="242"/>
      <c r="PY8733" s="242"/>
      <c r="PZ8733" s="242"/>
      <c r="QA8733" s="242"/>
      <c r="QB8733" s="242"/>
      <c r="QC8733" s="242"/>
      <c r="QD8733" s="242"/>
      <c r="QE8733" s="242"/>
      <c r="QF8733" s="242"/>
      <c r="QG8733" s="242"/>
      <c r="QH8733" s="242"/>
      <c r="QI8733" s="242"/>
      <c r="QJ8733" s="242"/>
      <c r="QK8733" s="242"/>
    </row>
    <row r="8734" spans="439:453">
      <c r="PW8734" s="242"/>
      <c r="PX8734" s="242"/>
      <c r="PY8734" s="242"/>
      <c r="PZ8734" s="242"/>
      <c r="QA8734" s="242"/>
      <c r="QB8734" s="242"/>
      <c r="QC8734" s="242"/>
      <c r="QD8734" s="242"/>
      <c r="QE8734" s="242"/>
      <c r="QF8734" s="242"/>
      <c r="QG8734" s="242"/>
      <c r="QH8734" s="242"/>
      <c r="QI8734" s="242"/>
      <c r="QJ8734" s="242"/>
      <c r="QK8734" s="242"/>
    </row>
    <row r="8735" spans="439:453">
      <c r="PW8735" s="242"/>
      <c r="PX8735" s="242"/>
      <c r="PY8735" s="242"/>
      <c r="PZ8735" s="242"/>
      <c r="QA8735" s="242"/>
      <c r="QB8735" s="242"/>
      <c r="QC8735" s="242"/>
      <c r="QD8735" s="242"/>
      <c r="QE8735" s="242"/>
      <c r="QF8735" s="242"/>
      <c r="QG8735" s="242"/>
      <c r="QH8735" s="242"/>
      <c r="QI8735" s="242"/>
      <c r="QJ8735" s="242"/>
      <c r="QK8735" s="242"/>
    </row>
    <row r="8736" spans="439:453">
      <c r="PW8736" s="242"/>
      <c r="PX8736" s="242"/>
      <c r="PY8736" s="242"/>
      <c r="PZ8736" s="242"/>
      <c r="QA8736" s="242"/>
      <c r="QB8736" s="242"/>
      <c r="QC8736" s="242"/>
      <c r="QD8736" s="242"/>
      <c r="QE8736" s="242"/>
      <c r="QF8736" s="242"/>
      <c r="QG8736" s="242"/>
      <c r="QH8736" s="242"/>
      <c r="QI8736" s="242"/>
      <c r="QJ8736" s="242"/>
      <c r="QK8736" s="242"/>
    </row>
    <row r="8737" spans="439:453">
      <c r="PW8737" s="242"/>
      <c r="PX8737" s="242"/>
      <c r="PY8737" s="242"/>
      <c r="PZ8737" s="242"/>
      <c r="QA8737" s="242"/>
      <c r="QB8737" s="242"/>
      <c r="QC8737" s="242"/>
      <c r="QD8737" s="242"/>
      <c r="QE8737" s="242"/>
      <c r="QF8737" s="242"/>
      <c r="QG8737" s="242"/>
      <c r="QH8737" s="242"/>
      <c r="QI8737" s="242"/>
      <c r="QJ8737" s="242"/>
      <c r="QK8737" s="242"/>
    </row>
    <row r="8738" spans="439:453">
      <c r="PW8738" s="242"/>
      <c r="PX8738" s="242"/>
      <c r="PY8738" s="242"/>
      <c r="PZ8738" s="242"/>
      <c r="QA8738" s="242"/>
      <c r="QB8738" s="242"/>
      <c r="QC8738" s="242"/>
      <c r="QD8738" s="242"/>
      <c r="QE8738" s="242"/>
      <c r="QF8738" s="242"/>
      <c r="QG8738" s="242"/>
      <c r="QH8738" s="242"/>
      <c r="QI8738" s="242"/>
      <c r="QJ8738" s="242"/>
      <c r="QK8738" s="242"/>
    </row>
    <row r="8739" spans="439:453">
      <c r="PW8739" s="242"/>
      <c r="PX8739" s="242"/>
      <c r="PY8739" s="242"/>
      <c r="PZ8739" s="242"/>
      <c r="QA8739" s="242"/>
      <c r="QB8739" s="242"/>
      <c r="QC8739" s="242"/>
      <c r="QD8739" s="242"/>
      <c r="QE8739" s="242"/>
      <c r="QF8739" s="242"/>
      <c r="QG8739" s="242"/>
      <c r="QH8739" s="242"/>
      <c r="QI8739" s="242"/>
      <c r="QJ8739" s="242"/>
      <c r="QK8739" s="242"/>
    </row>
    <row r="8740" spans="439:453">
      <c r="PW8740" s="242"/>
      <c r="PX8740" s="242"/>
      <c r="PY8740" s="242"/>
      <c r="PZ8740" s="242"/>
      <c r="QA8740" s="242"/>
      <c r="QB8740" s="242"/>
      <c r="QC8740" s="242"/>
      <c r="QD8740" s="242"/>
      <c r="QE8740" s="242"/>
      <c r="QF8740" s="242"/>
      <c r="QG8740" s="242"/>
      <c r="QH8740" s="242"/>
      <c r="QI8740" s="242"/>
      <c r="QJ8740" s="242"/>
      <c r="QK8740" s="242"/>
    </row>
    <row r="8741" spans="439:453">
      <c r="PW8741" s="242"/>
      <c r="PX8741" s="242"/>
      <c r="PY8741" s="242"/>
      <c r="PZ8741" s="242"/>
      <c r="QA8741" s="242"/>
      <c r="QB8741" s="242"/>
      <c r="QC8741" s="242"/>
      <c r="QD8741" s="242"/>
      <c r="QE8741" s="242"/>
      <c r="QF8741" s="242"/>
      <c r="QG8741" s="242"/>
      <c r="QH8741" s="242"/>
      <c r="QI8741" s="242"/>
      <c r="QJ8741" s="242"/>
      <c r="QK8741" s="242"/>
    </row>
    <row r="8742" spans="439:453">
      <c r="PW8742" s="242"/>
      <c r="PX8742" s="242"/>
      <c r="PY8742" s="242"/>
      <c r="PZ8742" s="242"/>
      <c r="QA8742" s="242"/>
      <c r="QB8742" s="242"/>
      <c r="QC8742" s="242"/>
      <c r="QD8742" s="242"/>
      <c r="QE8742" s="242"/>
      <c r="QF8742" s="242"/>
      <c r="QG8742" s="242"/>
      <c r="QH8742" s="242"/>
      <c r="QI8742" s="242"/>
      <c r="QJ8742" s="242"/>
      <c r="QK8742" s="242"/>
    </row>
    <row r="8743" spans="439:453">
      <c r="PW8743" s="242"/>
      <c r="PX8743" s="242"/>
      <c r="PY8743" s="242"/>
      <c r="PZ8743" s="242"/>
      <c r="QA8743" s="242"/>
      <c r="QB8743" s="242"/>
      <c r="QC8743" s="242"/>
      <c r="QD8743" s="242"/>
      <c r="QE8743" s="242"/>
      <c r="QF8743" s="242"/>
      <c r="QG8743" s="242"/>
      <c r="QH8743" s="242"/>
      <c r="QI8743" s="242"/>
      <c r="QJ8743" s="242"/>
      <c r="QK8743" s="242"/>
    </row>
    <row r="8744" spans="439:453">
      <c r="PW8744" s="242"/>
      <c r="PX8744" s="242"/>
      <c r="PY8744" s="242"/>
      <c r="PZ8744" s="242"/>
      <c r="QA8744" s="242"/>
      <c r="QB8744" s="242"/>
      <c r="QC8744" s="242"/>
      <c r="QD8744" s="242"/>
      <c r="QE8744" s="242"/>
      <c r="QF8744" s="242"/>
      <c r="QG8744" s="242"/>
      <c r="QH8744" s="242"/>
      <c r="QI8744" s="242"/>
      <c r="QJ8744" s="242"/>
      <c r="QK8744" s="242"/>
    </row>
    <row r="8745" spans="439:453">
      <c r="PW8745" s="242"/>
      <c r="PX8745" s="242"/>
      <c r="PY8745" s="242"/>
      <c r="PZ8745" s="242"/>
      <c r="QA8745" s="242"/>
      <c r="QB8745" s="242"/>
      <c r="QC8745" s="242"/>
      <c r="QD8745" s="242"/>
      <c r="QE8745" s="242"/>
      <c r="QF8745" s="242"/>
      <c r="QG8745" s="242"/>
      <c r="QH8745" s="242"/>
      <c r="QI8745" s="242"/>
      <c r="QJ8745" s="242"/>
      <c r="QK8745" s="242"/>
    </row>
    <row r="8746" spans="439:453">
      <c r="PW8746" s="242"/>
      <c r="PX8746" s="242"/>
      <c r="PY8746" s="242"/>
      <c r="PZ8746" s="242"/>
      <c r="QA8746" s="242"/>
      <c r="QB8746" s="242"/>
      <c r="QC8746" s="242"/>
      <c r="QD8746" s="242"/>
      <c r="QE8746" s="242"/>
      <c r="QF8746" s="242"/>
      <c r="QG8746" s="242"/>
      <c r="QH8746" s="242"/>
      <c r="QI8746" s="242"/>
      <c r="QJ8746" s="242"/>
      <c r="QK8746" s="242"/>
    </row>
    <row r="8747" spans="439:453">
      <c r="PW8747" s="242"/>
      <c r="PX8747" s="242"/>
      <c r="PY8747" s="242"/>
      <c r="PZ8747" s="242"/>
      <c r="QA8747" s="242"/>
      <c r="QB8747" s="242"/>
      <c r="QC8747" s="242"/>
      <c r="QD8747" s="242"/>
      <c r="QE8747" s="242"/>
      <c r="QF8747" s="242"/>
      <c r="QG8747" s="242"/>
      <c r="QH8747" s="242"/>
      <c r="QI8747" s="242"/>
      <c r="QJ8747" s="242"/>
      <c r="QK8747" s="242"/>
    </row>
    <row r="8748" spans="439:453">
      <c r="PW8748" s="242"/>
      <c r="PX8748" s="242"/>
      <c r="PY8748" s="242"/>
      <c r="PZ8748" s="242"/>
      <c r="QA8748" s="242"/>
      <c r="QB8748" s="242"/>
      <c r="QC8748" s="242"/>
      <c r="QD8748" s="242"/>
      <c r="QE8748" s="242"/>
      <c r="QF8748" s="242"/>
      <c r="QG8748" s="242"/>
      <c r="QH8748" s="242"/>
      <c r="QI8748" s="242"/>
      <c r="QJ8748" s="242"/>
      <c r="QK8748" s="242"/>
    </row>
    <row r="8749" spans="439:453">
      <c r="PW8749" s="242"/>
      <c r="PX8749" s="242"/>
      <c r="PY8749" s="242"/>
      <c r="PZ8749" s="242"/>
      <c r="QA8749" s="242"/>
      <c r="QB8749" s="242"/>
      <c r="QC8749" s="242"/>
      <c r="QD8749" s="242"/>
      <c r="QE8749" s="242"/>
      <c r="QF8749" s="242"/>
      <c r="QG8749" s="242"/>
      <c r="QH8749" s="242"/>
      <c r="QI8749" s="242"/>
      <c r="QJ8749" s="242"/>
      <c r="QK8749" s="242"/>
    </row>
    <row r="8750" spans="439:453">
      <c r="PW8750" s="242"/>
      <c r="PX8750" s="242"/>
      <c r="PY8750" s="242"/>
      <c r="PZ8750" s="242"/>
      <c r="QA8750" s="242"/>
      <c r="QB8750" s="242"/>
      <c r="QC8750" s="242"/>
      <c r="QD8750" s="242"/>
      <c r="QE8750" s="242"/>
      <c r="QF8750" s="242"/>
      <c r="QG8750" s="242"/>
      <c r="QH8750" s="242"/>
      <c r="QI8750" s="242"/>
      <c r="QJ8750" s="242"/>
      <c r="QK8750" s="242"/>
    </row>
    <row r="8751" spans="439:453">
      <c r="PW8751" s="242"/>
      <c r="PX8751" s="242"/>
      <c r="PY8751" s="242"/>
      <c r="PZ8751" s="242"/>
      <c r="QA8751" s="242"/>
      <c r="QB8751" s="242"/>
      <c r="QC8751" s="242"/>
      <c r="QD8751" s="242"/>
      <c r="QE8751" s="242"/>
      <c r="QF8751" s="242"/>
      <c r="QG8751" s="242"/>
      <c r="QH8751" s="242"/>
      <c r="QI8751" s="242"/>
      <c r="QJ8751" s="242"/>
      <c r="QK8751" s="242"/>
    </row>
    <row r="8752" spans="439:453">
      <c r="PW8752" s="242"/>
      <c r="PX8752" s="242"/>
      <c r="PY8752" s="242"/>
      <c r="PZ8752" s="242"/>
      <c r="QA8752" s="242"/>
      <c r="QB8752" s="242"/>
      <c r="QC8752" s="242"/>
      <c r="QD8752" s="242"/>
      <c r="QE8752" s="242"/>
      <c r="QF8752" s="242"/>
      <c r="QG8752" s="242"/>
      <c r="QH8752" s="242"/>
      <c r="QI8752" s="242"/>
      <c r="QJ8752" s="242"/>
      <c r="QK8752" s="242"/>
    </row>
    <row r="8753" spans="439:453">
      <c r="PW8753" s="242"/>
      <c r="PX8753" s="242"/>
      <c r="PY8753" s="242"/>
      <c r="PZ8753" s="242"/>
      <c r="QA8753" s="242"/>
      <c r="QB8753" s="242"/>
      <c r="QC8753" s="242"/>
      <c r="QD8753" s="242"/>
      <c r="QE8753" s="242"/>
      <c r="QF8753" s="242"/>
      <c r="QG8753" s="242"/>
      <c r="QH8753" s="242"/>
      <c r="QI8753" s="242"/>
      <c r="QJ8753" s="242"/>
      <c r="QK8753" s="242"/>
    </row>
    <row r="8754" spans="439:453">
      <c r="PW8754" s="242"/>
      <c r="PX8754" s="242"/>
      <c r="PY8754" s="242"/>
      <c r="PZ8754" s="242"/>
      <c r="QA8754" s="242"/>
      <c r="QB8754" s="242"/>
      <c r="QC8754" s="242"/>
      <c r="QD8754" s="242"/>
      <c r="QE8754" s="242"/>
      <c r="QF8754" s="242"/>
      <c r="QG8754" s="242"/>
      <c r="QH8754" s="242"/>
      <c r="QI8754" s="242"/>
      <c r="QJ8754" s="242"/>
      <c r="QK8754" s="242"/>
    </row>
    <row r="8755" spans="439:453">
      <c r="PW8755" s="242"/>
      <c r="PX8755" s="242"/>
      <c r="PY8755" s="242"/>
      <c r="PZ8755" s="242"/>
      <c r="QA8755" s="242"/>
      <c r="QB8755" s="242"/>
      <c r="QC8755" s="242"/>
      <c r="QD8755" s="242"/>
      <c r="QE8755" s="242"/>
      <c r="QF8755" s="242"/>
      <c r="QG8755" s="242"/>
      <c r="QH8755" s="242"/>
      <c r="QI8755" s="242"/>
      <c r="QJ8755" s="242"/>
      <c r="QK8755" s="242"/>
    </row>
    <row r="8756" spans="439:453">
      <c r="PW8756" s="242"/>
      <c r="PX8756" s="242"/>
      <c r="PY8756" s="242"/>
      <c r="PZ8756" s="242"/>
      <c r="QA8756" s="242"/>
      <c r="QB8756" s="242"/>
      <c r="QC8756" s="242"/>
      <c r="QD8756" s="242"/>
      <c r="QE8756" s="242"/>
      <c r="QF8756" s="242"/>
      <c r="QG8756" s="242"/>
      <c r="QH8756" s="242"/>
      <c r="QI8756" s="242"/>
      <c r="QJ8756" s="242"/>
      <c r="QK8756" s="242"/>
    </row>
    <row r="8757" spans="439:453">
      <c r="PW8757" s="242"/>
      <c r="PX8757" s="242"/>
      <c r="PY8757" s="242"/>
      <c r="PZ8757" s="242"/>
      <c r="QA8757" s="242"/>
      <c r="QB8757" s="242"/>
      <c r="QC8757" s="242"/>
      <c r="QD8757" s="242"/>
      <c r="QE8757" s="242"/>
      <c r="QF8757" s="242"/>
      <c r="QG8757" s="242"/>
      <c r="QH8757" s="242"/>
      <c r="QI8757" s="242"/>
      <c r="QJ8757" s="242"/>
      <c r="QK8757" s="242"/>
    </row>
    <row r="8758" spans="439:453">
      <c r="PW8758" s="242"/>
      <c r="PX8758" s="242"/>
      <c r="PY8758" s="242"/>
      <c r="PZ8758" s="242"/>
      <c r="QA8758" s="242"/>
      <c r="QB8758" s="242"/>
      <c r="QC8758" s="242"/>
      <c r="QD8758" s="242"/>
      <c r="QE8758" s="242"/>
      <c r="QF8758" s="242"/>
      <c r="QG8758" s="242"/>
      <c r="QH8758" s="242"/>
      <c r="QI8758" s="242"/>
      <c r="QJ8758" s="242"/>
      <c r="QK8758" s="242"/>
    </row>
    <row r="8759" spans="439:453">
      <c r="PW8759" s="242"/>
      <c r="PX8759" s="242"/>
      <c r="PY8759" s="242"/>
      <c r="PZ8759" s="242"/>
      <c r="QA8759" s="242"/>
      <c r="QB8759" s="242"/>
      <c r="QC8759" s="242"/>
      <c r="QD8759" s="242"/>
      <c r="QE8759" s="242"/>
      <c r="QF8759" s="242"/>
      <c r="QG8759" s="242"/>
      <c r="QH8759" s="242"/>
      <c r="QI8759" s="242"/>
      <c r="QJ8759" s="242"/>
      <c r="QK8759" s="242"/>
    </row>
    <row r="8760" spans="439:453">
      <c r="PW8760" s="242"/>
      <c r="PX8760" s="242"/>
      <c r="PY8760" s="242"/>
      <c r="PZ8760" s="242"/>
      <c r="QA8760" s="242"/>
      <c r="QB8760" s="242"/>
      <c r="QC8760" s="242"/>
      <c r="QD8760" s="242"/>
      <c r="QE8760" s="242"/>
      <c r="QF8760" s="242"/>
      <c r="QG8760" s="242"/>
      <c r="QH8760" s="242"/>
      <c r="QI8760" s="242"/>
      <c r="QJ8760" s="242"/>
      <c r="QK8760" s="242"/>
    </row>
    <row r="8761" spans="439:453">
      <c r="PW8761" s="242"/>
      <c r="PX8761" s="242"/>
      <c r="PY8761" s="242"/>
      <c r="PZ8761" s="242"/>
      <c r="QA8761" s="242"/>
      <c r="QB8761" s="242"/>
      <c r="QC8761" s="242"/>
      <c r="QD8761" s="242"/>
      <c r="QE8761" s="242"/>
      <c r="QF8761" s="242"/>
      <c r="QG8761" s="242"/>
      <c r="QH8761" s="242"/>
      <c r="QI8761" s="242"/>
      <c r="QJ8761" s="242"/>
      <c r="QK8761" s="242"/>
    </row>
    <row r="8762" spans="439:453">
      <c r="PW8762" s="242"/>
      <c r="PX8762" s="242"/>
      <c r="PY8762" s="242"/>
      <c r="PZ8762" s="242"/>
      <c r="QA8762" s="242"/>
      <c r="QB8762" s="242"/>
      <c r="QC8762" s="242"/>
      <c r="QD8762" s="242"/>
      <c r="QE8762" s="242"/>
      <c r="QF8762" s="242"/>
      <c r="QG8762" s="242"/>
      <c r="QH8762" s="242"/>
      <c r="QI8762" s="242"/>
      <c r="QJ8762" s="242"/>
      <c r="QK8762" s="242"/>
    </row>
    <row r="8763" spans="439:453">
      <c r="PW8763" s="242"/>
      <c r="PX8763" s="242"/>
      <c r="PY8763" s="242"/>
      <c r="PZ8763" s="242"/>
      <c r="QA8763" s="242"/>
      <c r="QB8763" s="242"/>
      <c r="QC8763" s="242"/>
      <c r="QD8763" s="242"/>
      <c r="QE8763" s="242"/>
      <c r="QF8763" s="242"/>
      <c r="QG8763" s="242"/>
      <c r="QH8763" s="242"/>
      <c r="QI8763" s="242"/>
      <c r="QJ8763" s="242"/>
      <c r="QK8763" s="242"/>
    </row>
    <row r="8764" spans="439:453">
      <c r="PW8764" s="242"/>
      <c r="PX8764" s="242"/>
      <c r="PY8764" s="242"/>
      <c r="PZ8764" s="242"/>
      <c r="QA8764" s="242"/>
      <c r="QB8764" s="242"/>
      <c r="QC8764" s="242"/>
      <c r="QD8764" s="242"/>
      <c r="QE8764" s="242"/>
      <c r="QF8764" s="242"/>
      <c r="QG8764" s="242"/>
      <c r="QH8764" s="242"/>
      <c r="QI8764" s="242"/>
      <c r="QJ8764" s="242"/>
      <c r="QK8764" s="242"/>
    </row>
    <row r="8765" spans="439:453">
      <c r="PW8765" s="242"/>
      <c r="PX8765" s="242"/>
      <c r="PY8765" s="242"/>
      <c r="PZ8765" s="242"/>
      <c r="QA8765" s="242"/>
      <c r="QB8765" s="242"/>
      <c r="QC8765" s="242"/>
      <c r="QD8765" s="242"/>
      <c r="QE8765" s="242"/>
      <c r="QF8765" s="242"/>
      <c r="QG8765" s="242"/>
      <c r="QH8765" s="242"/>
      <c r="QI8765" s="242"/>
      <c r="QJ8765" s="242"/>
      <c r="QK8765" s="242"/>
    </row>
    <row r="8766" spans="439:453">
      <c r="PW8766" s="242"/>
      <c r="PX8766" s="242"/>
      <c r="PY8766" s="242"/>
      <c r="PZ8766" s="242"/>
      <c r="QA8766" s="242"/>
      <c r="QB8766" s="242"/>
      <c r="QC8766" s="242"/>
      <c r="QD8766" s="242"/>
      <c r="QE8766" s="242"/>
      <c r="QF8766" s="242"/>
      <c r="QG8766" s="242"/>
      <c r="QH8766" s="242"/>
      <c r="QI8766" s="242"/>
      <c r="QJ8766" s="242"/>
      <c r="QK8766" s="242"/>
    </row>
    <row r="8767" spans="439:453">
      <c r="PW8767" s="242"/>
      <c r="PX8767" s="242"/>
      <c r="PY8767" s="242"/>
      <c r="PZ8767" s="242"/>
      <c r="QA8767" s="242"/>
      <c r="QB8767" s="242"/>
      <c r="QC8767" s="242"/>
      <c r="QD8767" s="242"/>
      <c r="QE8767" s="242"/>
      <c r="QF8767" s="242"/>
      <c r="QG8767" s="242"/>
      <c r="QH8767" s="242"/>
      <c r="QI8767" s="242"/>
      <c r="QJ8767" s="242"/>
      <c r="QK8767" s="242"/>
    </row>
    <row r="8768" spans="439:453">
      <c r="PW8768" s="242"/>
      <c r="PX8768" s="242"/>
      <c r="PY8768" s="242"/>
      <c r="PZ8768" s="242"/>
      <c r="QA8768" s="242"/>
      <c r="QB8768" s="242"/>
      <c r="QC8768" s="242"/>
      <c r="QD8768" s="242"/>
      <c r="QE8768" s="242"/>
      <c r="QF8768" s="242"/>
      <c r="QG8768" s="242"/>
      <c r="QH8768" s="242"/>
      <c r="QI8768" s="242"/>
      <c r="QJ8768" s="242"/>
      <c r="QK8768" s="242"/>
    </row>
    <row r="8769" spans="439:453">
      <c r="PW8769" s="242"/>
      <c r="PX8769" s="242"/>
      <c r="PY8769" s="242"/>
      <c r="PZ8769" s="242"/>
      <c r="QA8769" s="242"/>
      <c r="QB8769" s="242"/>
      <c r="QC8769" s="242"/>
      <c r="QD8769" s="242"/>
      <c r="QE8769" s="242"/>
      <c r="QF8769" s="242"/>
      <c r="QG8769" s="242"/>
      <c r="QH8769" s="242"/>
      <c r="QI8769" s="242"/>
      <c r="QJ8769" s="242"/>
      <c r="QK8769" s="242"/>
    </row>
    <row r="8770" spans="439:453">
      <c r="PW8770" s="242"/>
      <c r="PX8770" s="242"/>
      <c r="PY8770" s="242"/>
      <c r="PZ8770" s="242"/>
      <c r="QA8770" s="242"/>
      <c r="QB8770" s="242"/>
      <c r="QC8770" s="242"/>
      <c r="QD8770" s="242"/>
      <c r="QE8770" s="242"/>
      <c r="QF8770" s="242"/>
      <c r="QG8770" s="242"/>
      <c r="QH8770" s="242"/>
      <c r="QI8770" s="242"/>
      <c r="QJ8770" s="242"/>
      <c r="QK8770" s="242"/>
    </row>
    <row r="8771" spans="439:453">
      <c r="PW8771" s="242"/>
      <c r="PX8771" s="242"/>
      <c r="PY8771" s="242"/>
      <c r="PZ8771" s="242"/>
      <c r="QA8771" s="242"/>
      <c r="QB8771" s="242"/>
      <c r="QC8771" s="242"/>
      <c r="QD8771" s="242"/>
      <c r="QE8771" s="242"/>
      <c r="QF8771" s="242"/>
      <c r="QG8771" s="242"/>
      <c r="QH8771" s="242"/>
      <c r="QI8771" s="242"/>
      <c r="QJ8771" s="242"/>
      <c r="QK8771" s="242"/>
    </row>
    <row r="8772" spans="439:453">
      <c r="PW8772" s="242"/>
      <c r="PX8772" s="242"/>
      <c r="PY8772" s="242"/>
      <c r="PZ8772" s="242"/>
      <c r="QA8772" s="242"/>
      <c r="QB8772" s="242"/>
      <c r="QC8772" s="242"/>
      <c r="QD8772" s="242"/>
      <c r="QE8772" s="242"/>
      <c r="QF8772" s="242"/>
      <c r="QG8772" s="242"/>
      <c r="QH8772" s="242"/>
      <c r="QI8772" s="242"/>
      <c r="QJ8772" s="242"/>
      <c r="QK8772" s="242"/>
    </row>
    <row r="8773" spans="439:453">
      <c r="PW8773" s="242"/>
      <c r="PX8773" s="242"/>
      <c r="PY8773" s="242"/>
      <c r="PZ8773" s="242"/>
      <c r="QA8773" s="242"/>
      <c r="QB8773" s="242"/>
      <c r="QC8773" s="242"/>
      <c r="QD8773" s="242"/>
      <c r="QE8773" s="242"/>
      <c r="QF8773" s="242"/>
      <c r="QG8773" s="242"/>
      <c r="QH8773" s="242"/>
      <c r="QI8773" s="242"/>
      <c r="QJ8773" s="242"/>
      <c r="QK8773" s="242"/>
    </row>
    <row r="8774" spans="439:453">
      <c r="PW8774" s="242"/>
      <c r="PX8774" s="242"/>
      <c r="PY8774" s="242"/>
      <c r="PZ8774" s="242"/>
      <c r="QA8774" s="242"/>
      <c r="QB8774" s="242"/>
      <c r="QC8774" s="242"/>
      <c r="QD8774" s="242"/>
      <c r="QE8774" s="242"/>
      <c r="QF8774" s="242"/>
      <c r="QG8774" s="242"/>
      <c r="QH8774" s="242"/>
      <c r="QI8774" s="242"/>
      <c r="QJ8774" s="242"/>
      <c r="QK8774" s="242"/>
    </row>
    <row r="8775" spans="439:453">
      <c r="PW8775" s="242"/>
      <c r="PX8775" s="242"/>
      <c r="PY8775" s="242"/>
      <c r="PZ8775" s="242"/>
      <c r="QA8775" s="242"/>
      <c r="QB8775" s="242"/>
      <c r="QC8775" s="242"/>
      <c r="QD8775" s="242"/>
      <c r="QE8775" s="242"/>
      <c r="QF8775" s="242"/>
      <c r="QG8775" s="242"/>
      <c r="QH8775" s="242"/>
      <c r="QI8775" s="242"/>
      <c r="QJ8775" s="242"/>
      <c r="QK8775" s="242"/>
    </row>
    <row r="8776" spans="439:453">
      <c r="PW8776" s="242"/>
      <c r="PX8776" s="242"/>
      <c r="PY8776" s="242"/>
      <c r="PZ8776" s="242"/>
      <c r="QA8776" s="242"/>
      <c r="QB8776" s="242"/>
      <c r="QC8776" s="242"/>
      <c r="QD8776" s="242"/>
      <c r="QE8776" s="242"/>
      <c r="QF8776" s="242"/>
      <c r="QG8776" s="242"/>
      <c r="QH8776" s="242"/>
      <c r="QI8776" s="242"/>
      <c r="QJ8776" s="242"/>
      <c r="QK8776" s="242"/>
    </row>
    <row r="8777" spans="439:453">
      <c r="PW8777" s="242"/>
      <c r="PX8777" s="242"/>
      <c r="PY8777" s="242"/>
      <c r="PZ8777" s="242"/>
      <c r="QA8777" s="242"/>
      <c r="QB8777" s="242"/>
      <c r="QC8777" s="242"/>
      <c r="QD8777" s="242"/>
      <c r="QE8777" s="242"/>
      <c r="QF8777" s="242"/>
      <c r="QG8777" s="242"/>
      <c r="QH8777" s="242"/>
      <c r="QI8777" s="242"/>
      <c r="QJ8777" s="242"/>
      <c r="QK8777" s="242"/>
    </row>
    <row r="8778" spans="439:453">
      <c r="PW8778" s="242"/>
      <c r="PX8778" s="242"/>
      <c r="PY8778" s="242"/>
      <c r="PZ8778" s="242"/>
      <c r="QA8778" s="242"/>
      <c r="QB8778" s="242"/>
      <c r="QC8778" s="242"/>
      <c r="QD8778" s="242"/>
      <c r="QE8778" s="242"/>
      <c r="QF8778" s="242"/>
      <c r="QG8778" s="242"/>
      <c r="QH8778" s="242"/>
      <c r="QI8778" s="242"/>
      <c r="QJ8778" s="242"/>
      <c r="QK8778" s="242"/>
    </row>
    <row r="8779" spans="439:453">
      <c r="PW8779" s="242"/>
      <c r="PX8779" s="242"/>
      <c r="PY8779" s="242"/>
      <c r="PZ8779" s="242"/>
      <c r="QA8779" s="242"/>
      <c r="QB8779" s="242"/>
      <c r="QC8779" s="242"/>
      <c r="QD8779" s="242"/>
      <c r="QE8779" s="242"/>
      <c r="QF8779" s="242"/>
      <c r="QG8779" s="242"/>
      <c r="QH8779" s="242"/>
      <c r="QI8779" s="242"/>
      <c r="QJ8779" s="242"/>
      <c r="QK8779" s="242"/>
    </row>
    <row r="8780" spans="439:453">
      <c r="PW8780" s="242"/>
      <c r="PX8780" s="242"/>
      <c r="PY8780" s="242"/>
      <c r="PZ8780" s="242"/>
      <c r="QA8780" s="242"/>
      <c r="QB8780" s="242"/>
      <c r="QC8780" s="242"/>
      <c r="QD8780" s="242"/>
      <c r="QE8780" s="242"/>
      <c r="QF8780" s="242"/>
      <c r="QG8780" s="242"/>
      <c r="QH8780" s="242"/>
      <c r="QI8780" s="242"/>
      <c r="QJ8780" s="242"/>
      <c r="QK8780" s="242"/>
    </row>
    <row r="8781" spans="439:453">
      <c r="PW8781" s="242"/>
      <c r="PX8781" s="242"/>
      <c r="PY8781" s="242"/>
      <c r="PZ8781" s="242"/>
      <c r="QA8781" s="242"/>
      <c r="QB8781" s="242"/>
      <c r="QC8781" s="242"/>
      <c r="QD8781" s="242"/>
      <c r="QE8781" s="242"/>
      <c r="QF8781" s="242"/>
      <c r="QG8781" s="242"/>
      <c r="QH8781" s="242"/>
      <c r="QI8781" s="242"/>
      <c r="QJ8781" s="242"/>
      <c r="QK8781" s="242"/>
    </row>
    <row r="8782" spans="439:453">
      <c r="PW8782" s="242"/>
      <c r="PX8782" s="242"/>
      <c r="PY8782" s="242"/>
      <c r="PZ8782" s="242"/>
      <c r="QA8782" s="242"/>
      <c r="QB8782" s="242"/>
      <c r="QC8782" s="242"/>
      <c r="QD8782" s="242"/>
      <c r="QE8782" s="242"/>
      <c r="QF8782" s="242"/>
      <c r="QG8782" s="242"/>
      <c r="QH8782" s="242"/>
      <c r="QI8782" s="242"/>
      <c r="QJ8782" s="242"/>
      <c r="QK8782" s="242"/>
    </row>
    <row r="8783" spans="439:453">
      <c r="PW8783" s="242"/>
      <c r="PX8783" s="242"/>
      <c r="PY8783" s="242"/>
      <c r="PZ8783" s="242"/>
      <c r="QA8783" s="242"/>
      <c r="QB8783" s="242"/>
      <c r="QC8783" s="242"/>
      <c r="QD8783" s="242"/>
      <c r="QE8783" s="242"/>
      <c r="QF8783" s="242"/>
      <c r="QG8783" s="242"/>
      <c r="QH8783" s="242"/>
      <c r="QI8783" s="242"/>
      <c r="QJ8783" s="242"/>
      <c r="QK8783" s="242"/>
    </row>
    <row r="8784" spans="439:453">
      <c r="PW8784" s="242"/>
      <c r="PX8784" s="242"/>
      <c r="PY8784" s="242"/>
      <c r="PZ8784" s="242"/>
      <c r="QA8784" s="242"/>
      <c r="QB8784" s="242"/>
      <c r="QC8784" s="242"/>
      <c r="QD8784" s="242"/>
      <c r="QE8784" s="242"/>
      <c r="QF8784" s="242"/>
      <c r="QG8784" s="242"/>
      <c r="QH8784" s="242"/>
      <c r="QI8784" s="242"/>
      <c r="QJ8784" s="242"/>
      <c r="QK8784" s="242"/>
    </row>
    <row r="8785" spans="439:453">
      <c r="PW8785" s="242"/>
      <c r="PX8785" s="242"/>
      <c r="PY8785" s="242"/>
      <c r="PZ8785" s="242"/>
      <c r="QA8785" s="242"/>
      <c r="QB8785" s="242"/>
      <c r="QC8785" s="242"/>
      <c r="QD8785" s="242"/>
      <c r="QE8785" s="242"/>
      <c r="QF8785" s="242"/>
      <c r="QG8785" s="242"/>
      <c r="QH8785" s="242"/>
      <c r="QI8785" s="242"/>
      <c r="QJ8785" s="242"/>
      <c r="QK8785" s="242"/>
    </row>
    <row r="8786" spans="439:453">
      <c r="PW8786" s="242"/>
      <c r="PX8786" s="242"/>
      <c r="PY8786" s="242"/>
      <c r="PZ8786" s="242"/>
      <c r="QA8786" s="242"/>
      <c r="QB8786" s="242"/>
      <c r="QC8786" s="242"/>
      <c r="QD8786" s="242"/>
      <c r="QE8786" s="242"/>
      <c r="QF8786" s="242"/>
      <c r="QG8786" s="242"/>
      <c r="QH8786" s="242"/>
      <c r="QI8786" s="242"/>
      <c r="QJ8786" s="242"/>
      <c r="QK8786" s="242"/>
    </row>
    <row r="8787" spans="439:453">
      <c r="PW8787" s="242"/>
      <c r="PX8787" s="242"/>
      <c r="PY8787" s="242"/>
      <c r="PZ8787" s="242"/>
      <c r="QA8787" s="242"/>
      <c r="QB8787" s="242"/>
      <c r="QC8787" s="242"/>
      <c r="QD8787" s="242"/>
      <c r="QE8787" s="242"/>
      <c r="QF8787" s="242"/>
      <c r="QG8787" s="242"/>
      <c r="QH8787" s="242"/>
      <c r="QI8787" s="242"/>
      <c r="QJ8787" s="242"/>
      <c r="QK8787" s="242"/>
    </row>
    <row r="8788" spans="439:453">
      <c r="PW8788" s="242"/>
      <c r="PX8788" s="242"/>
      <c r="PY8788" s="242"/>
      <c r="PZ8788" s="242"/>
      <c r="QA8788" s="242"/>
      <c r="QB8788" s="242"/>
      <c r="QC8788" s="242"/>
      <c r="QD8788" s="242"/>
      <c r="QE8788" s="242"/>
      <c r="QF8788" s="242"/>
      <c r="QG8788" s="242"/>
      <c r="QH8788" s="242"/>
      <c r="QI8788" s="242"/>
      <c r="QJ8788" s="242"/>
      <c r="QK8788" s="242"/>
    </row>
    <row r="8789" spans="439:453">
      <c r="PW8789" s="242"/>
      <c r="PX8789" s="242"/>
      <c r="PY8789" s="242"/>
      <c r="PZ8789" s="242"/>
      <c r="QA8789" s="242"/>
      <c r="QB8789" s="242"/>
      <c r="QC8789" s="242"/>
      <c r="QD8789" s="242"/>
      <c r="QE8789" s="242"/>
      <c r="QF8789" s="242"/>
      <c r="QG8789" s="242"/>
      <c r="QH8789" s="242"/>
      <c r="QI8789" s="242"/>
      <c r="QJ8789" s="242"/>
      <c r="QK8789" s="242"/>
    </row>
    <row r="8790" spans="439:453">
      <c r="PW8790" s="242"/>
      <c r="PX8790" s="242"/>
      <c r="PY8790" s="242"/>
      <c r="PZ8790" s="242"/>
      <c r="QA8790" s="242"/>
      <c r="QB8790" s="242"/>
      <c r="QC8790" s="242"/>
      <c r="QD8790" s="242"/>
      <c r="QE8790" s="242"/>
      <c r="QF8790" s="242"/>
      <c r="QG8790" s="242"/>
      <c r="QH8790" s="242"/>
      <c r="QI8790" s="242"/>
      <c r="QJ8790" s="242"/>
      <c r="QK8790" s="242"/>
    </row>
    <row r="8791" spans="439:453">
      <c r="PW8791" s="242"/>
      <c r="PX8791" s="242"/>
      <c r="PY8791" s="242"/>
      <c r="PZ8791" s="242"/>
      <c r="QA8791" s="242"/>
      <c r="QB8791" s="242"/>
      <c r="QC8791" s="242"/>
      <c r="QD8791" s="242"/>
      <c r="QE8791" s="242"/>
      <c r="QF8791" s="242"/>
      <c r="QG8791" s="242"/>
      <c r="QH8791" s="242"/>
      <c r="QI8791" s="242"/>
      <c r="QJ8791" s="242"/>
      <c r="QK8791" s="242"/>
    </row>
    <row r="8792" spans="439:453">
      <c r="PW8792" s="242"/>
      <c r="PX8792" s="242"/>
      <c r="PY8792" s="242"/>
      <c r="PZ8792" s="242"/>
      <c r="QA8792" s="242"/>
      <c r="QB8792" s="242"/>
      <c r="QC8792" s="242"/>
      <c r="QD8792" s="242"/>
      <c r="QE8792" s="242"/>
      <c r="QF8792" s="242"/>
      <c r="QG8792" s="242"/>
      <c r="QH8792" s="242"/>
      <c r="QI8792" s="242"/>
      <c r="QJ8792" s="242"/>
      <c r="QK8792" s="242"/>
    </row>
    <row r="8793" spans="439:453">
      <c r="PW8793" s="242"/>
      <c r="PX8793" s="242"/>
      <c r="PY8793" s="242"/>
      <c r="PZ8793" s="242"/>
      <c r="QA8793" s="242"/>
      <c r="QB8793" s="242"/>
      <c r="QC8793" s="242"/>
      <c r="QD8793" s="242"/>
      <c r="QE8793" s="242"/>
      <c r="QF8793" s="242"/>
      <c r="QG8793" s="242"/>
      <c r="QH8793" s="242"/>
      <c r="QI8793" s="242"/>
      <c r="QJ8793" s="242"/>
      <c r="QK8793" s="242"/>
    </row>
    <row r="8794" spans="439:453">
      <c r="PW8794" s="242"/>
      <c r="PX8794" s="242"/>
      <c r="PY8794" s="242"/>
      <c r="PZ8794" s="242"/>
      <c r="QA8794" s="242"/>
      <c r="QB8794" s="242"/>
      <c r="QC8794" s="242"/>
      <c r="QD8794" s="242"/>
      <c r="QE8794" s="242"/>
      <c r="QF8794" s="242"/>
      <c r="QG8794" s="242"/>
      <c r="QH8794" s="242"/>
      <c r="QI8794" s="242"/>
      <c r="QJ8794" s="242"/>
      <c r="QK8794" s="242"/>
    </row>
    <row r="8795" spans="439:453">
      <c r="PW8795" s="242"/>
      <c r="PX8795" s="242"/>
      <c r="PY8795" s="242"/>
      <c r="PZ8795" s="242"/>
      <c r="QA8795" s="242"/>
      <c r="QB8795" s="242"/>
      <c r="QC8795" s="242"/>
      <c r="QD8795" s="242"/>
      <c r="QE8795" s="242"/>
      <c r="QF8795" s="242"/>
      <c r="QG8795" s="242"/>
      <c r="QH8795" s="242"/>
      <c r="QI8795" s="242"/>
      <c r="QJ8795" s="242"/>
      <c r="QK8795" s="242"/>
    </row>
    <row r="8796" spans="439:453">
      <c r="PW8796" s="242"/>
      <c r="PX8796" s="242"/>
      <c r="PY8796" s="242"/>
      <c r="PZ8796" s="242"/>
      <c r="QA8796" s="242"/>
      <c r="QB8796" s="242"/>
      <c r="QC8796" s="242"/>
      <c r="QD8796" s="242"/>
      <c r="QE8796" s="242"/>
      <c r="QF8796" s="242"/>
      <c r="QG8796" s="242"/>
      <c r="QH8796" s="242"/>
      <c r="QI8796" s="242"/>
      <c r="QJ8796" s="242"/>
      <c r="QK8796" s="242"/>
    </row>
    <row r="8797" spans="439:453">
      <c r="PW8797" s="242"/>
      <c r="PX8797" s="242"/>
      <c r="PY8797" s="242"/>
      <c r="PZ8797" s="242"/>
      <c r="QA8797" s="242"/>
      <c r="QB8797" s="242"/>
      <c r="QC8797" s="242"/>
      <c r="QD8797" s="242"/>
      <c r="QE8797" s="242"/>
      <c r="QF8797" s="242"/>
      <c r="QG8797" s="242"/>
      <c r="QH8797" s="242"/>
      <c r="QI8797" s="242"/>
      <c r="QJ8797" s="242"/>
      <c r="QK8797" s="242"/>
    </row>
    <row r="8798" spans="439:453">
      <c r="PW8798" s="242"/>
      <c r="PX8798" s="242"/>
      <c r="PY8798" s="242"/>
      <c r="PZ8798" s="242"/>
      <c r="QA8798" s="242"/>
      <c r="QB8798" s="242"/>
      <c r="QC8798" s="242"/>
      <c r="QD8798" s="242"/>
      <c r="QE8798" s="242"/>
      <c r="QF8798" s="242"/>
      <c r="QG8798" s="242"/>
      <c r="QH8798" s="242"/>
      <c r="QI8798" s="242"/>
      <c r="QJ8798" s="242"/>
      <c r="QK8798" s="242"/>
    </row>
    <row r="8799" spans="439:453">
      <c r="PW8799" s="242"/>
      <c r="PX8799" s="242"/>
      <c r="PY8799" s="242"/>
      <c r="PZ8799" s="242"/>
      <c r="QA8799" s="242"/>
      <c r="QB8799" s="242"/>
      <c r="QC8799" s="242"/>
      <c r="QD8799" s="242"/>
      <c r="QE8799" s="242"/>
      <c r="QF8799" s="242"/>
      <c r="QG8799" s="242"/>
      <c r="QH8799" s="242"/>
      <c r="QI8799" s="242"/>
      <c r="QJ8799" s="242"/>
      <c r="QK8799" s="242"/>
    </row>
    <row r="8800" spans="439:453">
      <c r="PW8800" s="242"/>
      <c r="PX8800" s="242"/>
      <c r="PY8800" s="242"/>
      <c r="PZ8800" s="242"/>
      <c r="QA8800" s="242"/>
      <c r="QB8800" s="242"/>
      <c r="QC8800" s="242"/>
      <c r="QD8800" s="242"/>
      <c r="QE8800" s="242"/>
      <c r="QF8800" s="242"/>
      <c r="QG8800" s="242"/>
      <c r="QH8800" s="242"/>
      <c r="QI8800" s="242"/>
      <c r="QJ8800" s="242"/>
      <c r="QK8800" s="242"/>
    </row>
    <row r="8801" spans="439:453">
      <c r="PW8801" s="242"/>
      <c r="PX8801" s="242"/>
      <c r="PY8801" s="242"/>
      <c r="PZ8801" s="242"/>
      <c r="QA8801" s="242"/>
      <c r="QB8801" s="242"/>
      <c r="QC8801" s="242"/>
      <c r="QD8801" s="242"/>
      <c r="QE8801" s="242"/>
      <c r="QF8801" s="242"/>
      <c r="QG8801" s="242"/>
      <c r="QH8801" s="242"/>
      <c r="QI8801" s="242"/>
      <c r="QJ8801" s="242"/>
      <c r="QK8801" s="242"/>
    </row>
    <row r="8802" spans="439:453">
      <c r="PW8802" s="242"/>
      <c r="PX8802" s="242"/>
      <c r="PY8802" s="242"/>
      <c r="PZ8802" s="242"/>
      <c r="QA8802" s="242"/>
      <c r="QB8802" s="242"/>
      <c r="QC8802" s="242"/>
      <c r="QD8802" s="242"/>
      <c r="QE8802" s="242"/>
      <c r="QF8802" s="242"/>
      <c r="QG8802" s="242"/>
      <c r="QH8802" s="242"/>
      <c r="QI8802" s="242"/>
      <c r="QJ8802" s="242"/>
      <c r="QK8802" s="242"/>
    </row>
    <row r="8803" spans="439:453">
      <c r="PW8803" s="242"/>
      <c r="PX8803" s="242"/>
      <c r="PY8803" s="242"/>
      <c r="PZ8803" s="242"/>
      <c r="QA8803" s="242"/>
      <c r="QB8803" s="242"/>
      <c r="QC8803" s="242"/>
      <c r="QD8803" s="242"/>
      <c r="QE8803" s="242"/>
      <c r="QF8803" s="242"/>
      <c r="QG8803" s="242"/>
      <c r="QH8803" s="242"/>
      <c r="QI8803" s="242"/>
      <c r="QJ8803" s="242"/>
      <c r="QK8803" s="242"/>
    </row>
    <row r="8804" spans="439:453">
      <c r="PW8804" s="242"/>
      <c r="PX8804" s="242"/>
      <c r="PY8804" s="242"/>
      <c r="PZ8804" s="242"/>
      <c r="QA8804" s="242"/>
      <c r="QB8804" s="242"/>
      <c r="QC8804" s="242"/>
      <c r="QD8804" s="242"/>
      <c r="QE8804" s="242"/>
      <c r="QF8804" s="242"/>
      <c r="QG8804" s="242"/>
      <c r="QH8804" s="242"/>
      <c r="QI8804" s="242"/>
      <c r="QJ8804" s="242"/>
      <c r="QK8804" s="242"/>
    </row>
    <row r="8805" spans="439:453">
      <c r="PW8805" s="242"/>
      <c r="PX8805" s="242"/>
      <c r="PY8805" s="242"/>
      <c r="PZ8805" s="242"/>
      <c r="QA8805" s="242"/>
      <c r="QB8805" s="242"/>
      <c r="QC8805" s="242"/>
      <c r="QD8805" s="242"/>
      <c r="QE8805" s="242"/>
      <c r="QF8805" s="242"/>
      <c r="QG8805" s="242"/>
      <c r="QH8805" s="242"/>
      <c r="QI8805" s="242"/>
      <c r="QJ8805" s="242"/>
      <c r="QK8805" s="242"/>
    </row>
    <row r="8806" spans="439:453">
      <c r="PW8806" s="242"/>
      <c r="PX8806" s="242"/>
      <c r="PY8806" s="242"/>
      <c r="PZ8806" s="242"/>
      <c r="QA8806" s="242"/>
      <c r="QB8806" s="242"/>
      <c r="QC8806" s="242"/>
      <c r="QD8806" s="242"/>
      <c r="QE8806" s="242"/>
      <c r="QF8806" s="242"/>
      <c r="QG8806" s="242"/>
      <c r="QH8806" s="242"/>
      <c r="QI8806" s="242"/>
      <c r="QJ8806" s="242"/>
      <c r="QK8806" s="242"/>
    </row>
    <row r="8807" spans="439:453">
      <c r="PW8807" s="242"/>
      <c r="PX8807" s="242"/>
      <c r="PY8807" s="242"/>
      <c r="PZ8807" s="242"/>
      <c r="QA8807" s="242"/>
      <c r="QB8807" s="242"/>
      <c r="QC8807" s="242"/>
      <c r="QD8807" s="242"/>
      <c r="QE8807" s="242"/>
      <c r="QF8807" s="242"/>
      <c r="QG8807" s="242"/>
      <c r="QH8807" s="242"/>
      <c r="QI8807" s="242"/>
      <c r="QJ8807" s="242"/>
      <c r="QK8807" s="242"/>
    </row>
    <row r="8808" spans="439:453">
      <c r="PW8808" s="242"/>
      <c r="PX8808" s="242"/>
      <c r="PY8808" s="242"/>
      <c r="PZ8808" s="242"/>
      <c r="QA8808" s="242"/>
      <c r="QB8808" s="242"/>
      <c r="QC8808" s="242"/>
      <c r="QD8808" s="242"/>
      <c r="QE8808" s="242"/>
      <c r="QF8808" s="242"/>
      <c r="QG8808" s="242"/>
      <c r="QH8808" s="242"/>
      <c r="QI8808" s="242"/>
      <c r="QJ8808" s="242"/>
      <c r="QK8808" s="242"/>
    </row>
    <row r="8809" spans="439:453">
      <c r="PW8809" s="242"/>
      <c r="PX8809" s="242"/>
      <c r="PY8809" s="242"/>
      <c r="PZ8809" s="242"/>
      <c r="QA8809" s="242"/>
      <c r="QB8809" s="242"/>
      <c r="QC8809" s="242"/>
      <c r="QD8809" s="242"/>
      <c r="QE8809" s="242"/>
      <c r="QF8809" s="242"/>
      <c r="QG8809" s="242"/>
      <c r="QH8809" s="242"/>
      <c r="QI8809" s="242"/>
      <c r="QJ8809" s="242"/>
      <c r="QK8809" s="242"/>
    </row>
    <row r="8810" spans="439:453">
      <c r="PW8810" s="242"/>
      <c r="PX8810" s="242"/>
      <c r="PY8810" s="242"/>
      <c r="PZ8810" s="242"/>
      <c r="QA8810" s="242"/>
      <c r="QB8810" s="242"/>
      <c r="QC8810" s="242"/>
      <c r="QD8810" s="242"/>
      <c r="QE8810" s="242"/>
      <c r="QF8810" s="242"/>
      <c r="QG8810" s="242"/>
      <c r="QH8810" s="242"/>
      <c r="QI8810" s="242"/>
      <c r="QJ8810" s="242"/>
      <c r="QK8810" s="242"/>
    </row>
    <row r="8811" spans="439:453">
      <c r="PW8811" s="242"/>
      <c r="PX8811" s="242"/>
      <c r="PY8811" s="242"/>
      <c r="PZ8811" s="242"/>
      <c r="QA8811" s="242"/>
      <c r="QB8811" s="242"/>
      <c r="QC8811" s="242"/>
      <c r="QD8811" s="242"/>
      <c r="QE8811" s="242"/>
      <c r="QF8811" s="242"/>
      <c r="QG8811" s="242"/>
      <c r="QH8811" s="242"/>
      <c r="QI8811" s="242"/>
      <c r="QJ8811" s="242"/>
      <c r="QK8811" s="242"/>
    </row>
    <row r="8812" spans="439:453">
      <c r="PW8812" s="242"/>
      <c r="PX8812" s="242"/>
      <c r="PY8812" s="242"/>
      <c r="PZ8812" s="242"/>
      <c r="QA8812" s="242"/>
      <c r="QB8812" s="242"/>
      <c r="QC8812" s="242"/>
      <c r="QD8812" s="242"/>
      <c r="QE8812" s="242"/>
      <c r="QF8812" s="242"/>
      <c r="QG8812" s="242"/>
      <c r="QH8812" s="242"/>
      <c r="QI8812" s="242"/>
      <c r="QJ8812" s="242"/>
      <c r="QK8812" s="242"/>
    </row>
    <row r="8813" spans="439:453">
      <c r="PW8813" s="242"/>
      <c r="PX8813" s="242"/>
      <c r="PY8813" s="242"/>
      <c r="PZ8813" s="242"/>
      <c r="QA8813" s="242"/>
      <c r="QB8813" s="242"/>
      <c r="QC8813" s="242"/>
      <c r="QD8813" s="242"/>
      <c r="QE8813" s="242"/>
      <c r="QF8813" s="242"/>
      <c r="QG8813" s="242"/>
      <c r="QH8813" s="242"/>
      <c r="QI8813" s="242"/>
      <c r="QJ8813" s="242"/>
      <c r="QK8813" s="242"/>
    </row>
    <row r="8814" spans="439:453">
      <c r="PW8814" s="242"/>
      <c r="PX8814" s="242"/>
      <c r="PY8814" s="242"/>
      <c r="PZ8814" s="242"/>
      <c r="QA8814" s="242"/>
      <c r="QB8814" s="242"/>
      <c r="QC8814" s="242"/>
      <c r="QD8814" s="242"/>
      <c r="QE8814" s="242"/>
      <c r="QF8814" s="242"/>
      <c r="QG8814" s="242"/>
      <c r="QH8814" s="242"/>
      <c r="QI8814" s="242"/>
      <c r="QJ8814" s="242"/>
      <c r="QK8814" s="242"/>
    </row>
    <row r="8815" spans="439:453">
      <c r="PW8815" s="242"/>
      <c r="PX8815" s="242"/>
      <c r="PY8815" s="242"/>
      <c r="PZ8815" s="242"/>
      <c r="QA8815" s="242"/>
      <c r="QB8815" s="242"/>
      <c r="QC8815" s="242"/>
      <c r="QD8815" s="242"/>
      <c r="QE8815" s="242"/>
      <c r="QF8815" s="242"/>
      <c r="QG8815" s="242"/>
      <c r="QH8815" s="242"/>
      <c r="QI8815" s="242"/>
      <c r="QJ8815" s="242"/>
      <c r="QK8815" s="242"/>
    </row>
    <row r="8816" spans="439:453">
      <c r="PW8816" s="242"/>
      <c r="PX8816" s="242"/>
      <c r="PY8816" s="242"/>
      <c r="PZ8816" s="242"/>
      <c r="QA8816" s="242"/>
      <c r="QB8816" s="242"/>
      <c r="QC8816" s="242"/>
      <c r="QD8816" s="242"/>
      <c r="QE8816" s="242"/>
      <c r="QF8816" s="242"/>
      <c r="QG8816" s="242"/>
      <c r="QH8816" s="242"/>
      <c r="QI8816" s="242"/>
      <c r="QJ8816" s="242"/>
      <c r="QK8816" s="242"/>
    </row>
    <row r="8817" spans="439:453">
      <c r="PW8817" s="242"/>
      <c r="PX8817" s="242"/>
      <c r="PY8817" s="242"/>
      <c r="PZ8817" s="242"/>
      <c r="QA8817" s="242"/>
      <c r="QB8817" s="242"/>
      <c r="QC8817" s="242"/>
      <c r="QD8817" s="242"/>
      <c r="QE8817" s="242"/>
      <c r="QF8817" s="242"/>
      <c r="QG8817" s="242"/>
      <c r="QH8817" s="242"/>
      <c r="QI8817" s="242"/>
      <c r="QJ8817" s="242"/>
      <c r="QK8817" s="242"/>
    </row>
    <row r="8818" spans="439:453">
      <c r="PW8818" s="242"/>
      <c r="PX8818" s="242"/>
      <c r="PY8818" s="242"/>
      <c r="PZ8818" s="242"/>
      <c r="QA8818" s="242"/>
      <c r="QB8818" s="242"/>
      <c r="QC8818" s="242"/>
      <c r="QD8818" s="242"/>
      <c r="QE8818" s="242"/>
      <c r="QF8818" s="242"/>
      <c r="QG8818" s="242"/>
      <c r="QH8818" s="242"/>
      <c r="QI8818" s="242"/>
      <c r="QJ8818" s="242"/>
      <c r="QK8818" s="242"/>
    </row>
    <row r="8819" spans="439:453">
      <c r="PW8819" s="242"/>
      <c r="PX8819" s="242"/>
      <c r="PY8819" s="242"/>
      <c r="PZ8819" s="242"/>
      <c r="QA8819" s="242"/>
      <c r="QB8819" s="242"/>
      <c r="QC8819" s="242"/>
      <c r="QD8819" s="242"/>
      <c r="QE8819" s="242"/>
      <c r="QF8819" s="242"/>
      <c r="QG8819" s="242"/>
      <c r="QH8819" s="242"/>
      <c r="QI8819" s="242"/>
      <c r="QJ8819" s="242"/>
      <c r="QK8819" s="242"/>
    </row>
    <row r="8820" spans="439:453">
      <c r="PW8820" s="242"/>
      <c r="PX8820" s="242"/>
      <c r="PY8820" s="242"/>
      <c r="PZ8820" s="242"/>
      <c r="QA8820" s="242"/>
      <c r="QB8820" s="242"/>
      <c r="QC8820" s="242"/>
      <c r="QD8820" s="242"/>
      <c r="QE8820" s="242"/>
      <c r="QF8820" s="242"/>
      <c r="QG8820" s="242"/>
      <c r="QH8820" s="242"/>
      <c r="QI8820" s="242"/>
      <c r="QJ8820" s="242"/>
      <c r="QK8820" s="242"/>
    </row>
    <row r="8821" spans="439:453">
      <c r="PW8821" s="242"/>
      <c r="PX8821" s="242"/>
      <c r="PY8821" s="242"/>
      <c r="PZ8821" s="242"/>
      <c r="QA8821" s="242"/>
      <c r="QB8821" s="242"/>
      <c r="QC8821" s="242"/>
      <c r="QD8821" s="242"/>
      <c r="QE8821" s="242"/>
      <c r="QF8821" s="242"/>
      <c r="QG8821" s="242"/>
      <c r="QH8821" s="242"/>
      <c r="QI8821" s="242"/>
      <c r="QJ8821" s="242"/>
      <c r="QK8821" s="242"/>
    </row>
    <row r="8822" spans="439:453">
      <c r="PW8822" s="242"/>
      <c r="PX8822" s="242"/>
      <c r="PY8822" s="242"/>
      <c r="PZ8822" s="242"/>
      <c r="QA8822" s="242"/>
      <c r="QB8822" s="242"/>
      <c r="QC8822" s="242"/>
      <c r="QD8822" s="242"/>
      <c r="QE8822" s="242"/>
      <c r="QF8822" s="242"/>
      <c r="QG8822" s="242"/>
      <c r="QH8822" s="242"/>
      <c r="QI8822" s="242"/>
      <c r="QJ8822" s="242"/>
      <c r="QK8822" s="242"/>
    </row>
    <row r="8823" spans="439:453">
      <c r="PW8823" s="242"/>
      <c r="PX8823" s="242"/>
      <c r="PY8823" s="242"/>
      <c r="PZ8823" s="242"/>
      <c r="QA8823" s="242"/>
      <c r="QB8823" s="242"/>
      <c r="QC8823" s="242"/>
      <c r="QD8823" s="242"/>
      <c r="QE8823" s="242"/>
      <c r="QF8823" s="242"/>
      <c r="QG8823" s="242"/>
      <c r="QH8823" s="242"/>
      <c r="QI8823" s="242"/>
      <c r="QJ8823" s="242"/>
      <c r="QK8823" s="242"/>
    </row>
    <row r="8824" spans="439:453">
      <c r="PW8824" s="242"/>
      <c r="PX8824" s="242"/>
      <c r="PY8824" s="242"/>
      <c r="PZ8824" s="242"/>
      <c r="QA8824" s="242"/>
      <c r="QB8824" s="242"/>
      <c r="QC8824" s="242"/>
      <c r="QD8824" s="242"/>
      <c r="QE8824" s="242"/>
      <c r="QF8824" s="242"/>
      <c r="QG8824" s="242"/>
      <c r="QH8824" s="242"/>
      <c r="QI8824" s="242"/>
      <c r="QJ8824" s="242"/>
      <c r="QK8824" s="242"/>
    </row>
    <row r="8825" spans="439:453">
      <c r="PW8825" s="242"/>
      <c r="PX8825" s="242"/>
      <c r="PY8825" s="242"/>
      <c r="PZ8825" s="242"/>
      <c r="QA8825" s="242"/>
      <c r="QB8825" s="242"/>
      <c r="QC8825" s="242"/>
      <c r="QD8825" s="242"/>
      <c r="QE8825" s="242"/>
      <c r="QF8825" s="242"/>
      <c r="QG8825" s="242"/>
      <c r="QH8825" s="242"/>
      <c r="QI8825" s="242"/>
      <c r="QJ8825" s="242"/>
      <c r="QK8825" s="242"/>
    </row>
    <row r="8826" spans="439:453">
      <c r="PW8826" s="242"/>
      <c r="PX8826" s="242"/>
      <c r="PY8826" s="242"/>
      <c r="PZ8826" s="242"/>
      <c r="QA8826" s="242"/>
      <c r="QB8826" s="242"/>
      <c r="QC8826" s="242"/>
      <c r="QD8826" s="242"/>
      <c r="QE8826" s="242"/>
      <c r="QF8826" s="242"/>
      <c r="QG8826" s="242"/>
      <c r="QH8826" s="242"/>
      <c r="QI8826" s="242"/>
      <c r="QJ8826" s="242"/>
      <c r="QK8826" s="242"/>
    </row>
    <row r="8827" spans="439:453">
      <c r="PW8827" s="242"/>
      <c r="PX8827" s="242"/>
      <c r="PY8827" s="242"/>
      <c r="PZ8827" s="242"/>
      <c r="QA8827" s="242"/>
      <c r="QB8827" s="242"/>
      <c r="QC8827" s="242"/>
      <c r="QD8827" s="242"/>
      <c r="QE8827" s="242"/>
      <c r="QF8827" s="242"/>
      <c r="QG8827" s="242"/>
      <c r="QH8827" s="242"/>
      <c r="QI8827" s="242"/>
      <c r="QJ8827" s="242"/>
      <c r="QK8827" s="242"/>
    </row>
    <row r="8828" spans="439:453">
      <c r="PW8828" s="242"/>
      <c r="PX8828" s="242"/>
      <c r="PY8828" s="242"/>
      <c r="PZ8828" s="242"/>
      <c r="QA8828" s="242"/>
      <c r="QB8828" s="242"/>
      <c r="QC8828" s="242"/>
      <c r="QD8828" s="242"/>
      <c r="QE8828" s="242"/>
      <c r="QF8828" s="242"/>
      <c r="QG8828" s="242"/>
      <c r="QH8828" s="242"/>
      <c r="QI8828" s="242"/>
      <c r="QJ8828" s="242"/>
      <c r="QK8828" s="242"/>
    </row>
    <row r="8829" spans="439:453">
      <c r="PW8829" s="242"/>
      <c r="PX8829" s="242"/>
      <c r="PY8829" s="242"/>
      <c r="PZ8829" s="242"/>
      <c r="QA8829" s="242"/>
      <c r="QB8829" s="242"/>
      <c r="QC8829" s="242"/>
      <c r="QD8829" s="242"/>
      <c r="QE8829" s="242"/>
      <c r="QF8829" s="242"/>
      <c r="QG8829" s="242"/>
      <c r="QH8829" s="242"/>
      <c r="QI8829" s="242"/>
      <c r="QJ8829" s="242"/>
      <c r="QK8829" s="242"/>
    </row>
    <row r="8830" spans="439:453">
      <c r="PW8830" s="242"/>
      <c r="PX8830" s="242"/>
      <c r="PY8830" s="242"/>
      <c r="PZ8830" s="242"/>
      <c r="QA8830" s="242"/>
      <c r="QB8830" s="242"/>
      <c r="QC8830" s="242"/>
      <c r="QD8830" s="242"/>
      <c r="QE8830" s="242"/>
      <c r="QF8830" s="242"/>
      <c r="QG8830" s="242"/>
      <c r="QH8830" s="242"/>
      <c r="QI8830" s="242"/>
      <c r="QJ8830" s="242"/>
      <c r="QK8830" s="242"/>
    </row>
    <row r="8831" spans="439:453">
      <c r="PW8831" s="242"/>
      <c r="PX8831" s="242"/>
      <c r="PY8831" s="242"/>
      <c r="PZ8831" s="242"/>
      <c r="QA8831" s="242"/>
      <c r="QB8831" s="242"/>
      <c r="QC8831" s="242"/>
      <c r="QD8831" s="242"/>
      <c r="QE8831" s="242"/>
      <c r="QF8831" s="242"/>
      <c r="QG8831" s="242"/>
      <c r="QH8831" s="242"/>
      <c r="QI8831" s="242"/>
      <c r="QJ8831" s="242"/>
      <c r="QK8831" s="242"/>
    </row>
    <row r="8832" spans="439:453">
      <c r="PW8832" s="242"/>
      <c r="PX8832" s="242"/>
      <c r="PY8832" s="242"/>
      <c r="PZ8832" s="242"/>
      <c r="QA8832" s="242"/>
      <c r="QB8832" s="242"/>
      <c r="QC8832" s="242"/>
      <c r="QD8832" s="242"/>
      <c r="QE8832" s="242"/>
      <c r="QF8832" s="242"/>
      <c r="QG8832" s="242"/>
      <c r="QH8832" s="242"/>
      <c r="QI8832" s="242"/>
      <c r="QJ8832" s="242"/>
      <c r="QK8832" s="242"/>
    </row>
    <row r="8833" spans="439:453">
      <c r="PW8833" s="242"/>
      <c r="PX8833" s="242"/>
      <c r="PY8833" s="242"/>
      <c r="PZ8833" s="242"/>
      <c r="QA8833" s="242"/>
      <c r="QB8833" s="242"/>
      <c r="QC8833" s="242"/>
      <c r="QD8833" s="242"/>
      <c r="QE8833" s="242"/>
      <c r="QF8833" s="242"/>
      <c r="QG8833" s="242"/>
      <c r="QH8833" s="242"/>
      <c r="QI8833" s="242"/>
      <c r="QJ8833" s="242"/>
      <c r="QK8833" s="242"/>
    </row>
    <row r="8834" spans="439:453">
      <c r="PW8834" s="242"/>
      <c r="PX8834" s="242"/>
      <c r="PY8834" s="242"/>
      <c r="PZ8834" s="242"/>
      <c r="QA8834" s="242"/>
      <c r="QB8834" s="242"/>
      <c r="QC8834" s="242"/>
      <c r="QD8834" s="242"/>
      <c r="QE8834" s="242"/>
      <c r="QF8834" s="242"/>
      <c r="QG8834" s="242"/>
      <c r="QH8834" s="242"/>
      <c r="QI8834" s="242"/>
      <c r="QJ8834" s="242"/>
      <c r="QK8834" s="242"/>
    </row>
    <row r="8835" spans="439:453">
      <c r="PW8835" s="242"/>
      <c r="PX8835" s="242"/>
      <c r="PY8835" s="242"/>
      <c r="PZ8835" s="242"/>
      <c r="QA8835" s="242"/>
      <c r="QB8835" s="242"/>
      <c r="QC8835" s="242"/>
      <c r="QD8835" s="242"/>
      <c r="QE8835" s="242"/>
      <c r="QF8835" s="242"/>
      <c r="QG8835" s="242"/>
      <c r="QH8835" s="242"/>
      <c r="QI8835" s="242"/>
      <c r="QJ8835" s="242"/>
      <c r="QK8835" s="242"/>
    </row>
    <row r="8836" spans="439:453">
      <c r="PW8836" s="242"/>
      <c r="PX8836" s="242"/>
      <c r="PY8836" s="242"/>
      <c r="PZ8836" s="242"/>
      <c r="QA8836" s="242"/>
      <c r="QB8836" s="242"/>
      <c r="QC8836" s="242"/>
      <c r="QD8836" s="242"/>
      <c r="QE8836" s="242"/>
      <c r="QF8836" s="242"/>
      <c r="QG8836" s="242"/>
      <c r="QH8836" s="242"/>
      <c r="QI8836" s="242"/>
      <c r="QJ8836" s="242"/>
      <c r="QK8836" s="242"/>
    </row>
    <row r="8837" spans="439:453">
      <c r="PW8837" s="242"/>
      <c r="PX8837" s="242"/>
      <c r="PY8837" s="242"/>
      <c r="PZ8837" s="242"/>
      <c r="QA8837" s="242"/>
      <c r="QB8837" s="242"/>
      <c r="QC8837" s="242"/>
      <c r="QD8837" s="242"/>
      <c r="QE8837" s="242"/>
      <c r="QF8837" s="242"/>
      <c r="QG8837" s="242"/>
      <c r="QH8837" s="242"/>
      <c r="QI8837" s="242"/>
      <c r="QJ8837" s="242"/>
      <c r="QK8837" s="242"/>
    </row>
    <row r="8838" spans="439:453">
      <c r="PW8838" s="242"/>
      <c r="PX8838" s="242"/>
      <c r="PY8838" s="242"/>
      <c r="PZ8838" s="242"/>
      <c r="QA8838" s="242"/>
      <c r="QB8838" s="242"/>
      <c r="QC8838" s="242"/>
      <c r="QD8838" s="242"/>
      <c r="QE8838" s="242"/>
      <c r="QF8838" s="242"/>
      <c r="QG8838" s="242"/>
      <c r="QH8838" s="242"/>
      <c r="QI8838" s="242"/>
      <c r="QJ8838" s="242"/>
      <c r="QK8838" s="242"/>
    </row>
    <row r="8839" spans="439:453">
      <c r="PW8839" s="242"/>
      <c r="PX8839" s="242"/>
      <c r="PY8839" s="242"/>
      <c r="PZ8839" s="242"/>
      <c r="QA8839" s="242"/>
      <c r="QB8839" s="242"/>
      <c r="QC8839" s="242"/>
      <c r="QD8839" s="242"/>
      <c r="QE8839" s="242"/>
      <c r="QF8839" s="242"/>
      <c r="QG8839" s="242"/>
      <c r="QH8839" s="242"/>
      <c r="QI8839" s="242"/>
      <c r="QJ8839" s="242"/>
      <c r="QK8839" s="242"/>
    </row>
    <row r="8840" spans="439:453">
      <c r="PW8840" s="242"/>
      <c r="PX8840" s="242"/>
      <c r="PY8840" s="242"/>
      <c r="PZ8840" s="242"/>
      <c r="QA8840" s="242"/>
      <c r="QB8840" s="242"/>
      <c r="QC8840" s="242"/>
      <c r="QD8840" s="242"/>
      <c r="QE8840" s="242"/>
      <c r="QF8840" s="242"/>
      <c r="QG8840" s="242"/>
      <c r="QH8840" s="242"/>
      <c r="QI8840" s="242"/>
      <c r="QJ8840" s="242"/>
      <c r="QK8840" s="242"/>
    </row>
    <row r="8841" spans="439:453">
      <c r="PW8841" s="242"/>
      <c r="PX8841" s="242"/>
      <c r="PY8841" s="242"/>
      <c r="PZ8841" s="242"/>
      <c r="QA8841" s="242"/>
      <c r="QB8841" s="242"/>
      <c r="QC8841" s="242"/>
      <c r="QD8841" s="242"/>
      <c r="QE8841" s="242"/>
      <c r="QF8841" s="242"/>
      <c r="QG8841" s="242"/>
      <c r="QH8841" s="242"/>
      <c r="QI8841" s="242"/>
      <c r="QJ8841" s="242"/>
      <c r="QK8841" s="242"/>
    </row>
    <row r="8842" spans="439:453">
      <c r="PW8842" s="242"/>
      <c r="PX8842" s="242"/>
      <c r="PY8842" s="242"/>
      <c r="PZ8842" s="242"/>
      <c r="QA8842" s="242"/>
      <c r="QB8842" s="242"/>
      <c r="QC8842" s="242"/>
      <c r="QD8842" s="242"/>
      <c r="QE8842" s="242"/>
      <c r="QF8842" s="242"/>
      <c r="QG8842" s="242"/>
      <c r="QH8842" s="242"/>
      <c r="QI8842" s="242"/>
      <c r="QJ8842" s="242"/>
      <c r="QK8842" s="242"/>
    </row>
    <row r="8843" spans="439:453">
      <c r="PW8843" s="242"/>
      <c r="PX8843" s="242"/>
      <c r="PY8843" s="242"/>
      <c r="PZ8843" s="242"/>
      <c r="QA8843" s="242"/>
      <c r="QB8843" s="242"/>
      <c r="QC8843" s="242"/>
      <c r="QD8843" s="242"/>
      <c r="QE8843" s="242"/>
      <c r="QF8843" s="242"/>
      <c r="QG8843" s="242"/>
      <c r="QH8843" s="242"/>
      <c r="QI8843" s="242"/>
      <c r="QJ8843" s="242"/>
      <c r="QK8843" s="242"/>
    </row>
    <row r="8844" spans="439:453">
      <c r="PW8844" s="242"/>
      <c r="PX8844" s="242"/>
      <c r="PY8844" s="242"/>
      <c r="PZ8844" s="242"/>
      <c r="QA8844" s="242"/>
      <c r="QB8844" s="242"/>
      <c r="QC8844" s="242"/>
      <c r="QD8844" s="242"/>
      <c r="QE8844" s="242"/>
      <c r="QF8844" s="242"/>
      <c r="QG8844" s="242"/>
      <c r="QH8844" s="242"/>
      <c r="QI8844" s="242"/>
      <c r="QJ8844" s="242"/>
      <c r="QK8844" s="242"/>
    </row>
    <row r="8845" spans="439:453">
      <c r="PW8845" s="242"/>
      <c r="PX8845" s="242"/>
      <c r="PY8845" s="242"/>
      <c r="PZ8845" s="242"/>
      <c r="QA8845" s="242"/>
      <c r="QB8845" s="242"/>
      <c r="QC8845" s="242"/>
      <c r="QD8845" s="242"/>
      <c r="QE8845" s="242"/>
      <c r="QF8845" s="242"/>
      <c r="QG8845" s="242"/>
      <c r="QH8845" s="242"/>
      <c r="QI8845" s="242"/>
      <c r="QJ8845" s="242"/>
      <c r="QK8845" s="242"/>
    </row>
    <row r="8846" spans="439:453">
      <c r="PW8846" s="242"/>
      <c r="PX8846" s="242"/>
      <c r="PY8846" s="242"/>
      <c r="PZ8846" s="242"/>
      <c r="QA8846" s="242"/>
      <c r="QB8846" s="242"/>
      <c r="QC8846" s="242"/>
      <c r="QD8846" s="242"/>
      <c r="QE8846" s="242"/>
      <c r="QF8846" s="242"/>
      <c r="QG8846" s="242"/>
      <c r="QH8846" s="242"/>
      <c r="QI8846" s="242"/>
      <c r="QJ8846" s="242"/>
      <c r="QK8846" s="242"/>
    </row>
    <row r="8847" spans="439:453">
      <c r="PW8847" s="242"/>
      <c r="PX8847" s="242"/>
      <c r="PY8847" s="242"/>
      <c r="PZ8847" s="242"/>
      <c r="QA8847" s="242"/>
      <c r="QB8847" s="242"/>
      <c r="QC8847" s="242"/>
      <c r="QD8847" s="242"/>
      <c r="QE8847" s="242"/>
      <c r="QF8847" s="242"/>
      <c r="QG8847" s="242"/>
      <c r="QH8847" s="242"/>
      <c r="QI8847" s="242"/>
      <c r="QJ8847" s="242"/>
      <c r="QK8847" s="242"/>
    </row>
    <row r="8848" spans="439:453">
      <c r="PW8848" s="242"/>
      <c r="PX8848" s="242"/>
      <c r="PY8848" s="242"/>
      <c r="PZ8848" s="242"/>
      <c r="QA8848" s="242"/>
      <c r="QB8848" s="242"/>
      <c r="QC8848" s="242"/>
      <c r="QD8848" s="242"/>
      <c r="QE8848" s="242"/>
      <c r="QF8848" s="242"/>
      <c r="QG8848" s="242"/>
      <c r="QH8848" s="242"/>
      <c r="QI8848" s="242"/>
      <c r="QJ8848" s="242"/>
      <c r="QK8848" s="242"/>
    </row>
    <row r="8849" spans="439:453">
      <c r="PW8849" s="242"/>
      <c r="PX8849" s="242"/>
      <c r="PY8849" s="242"/>
      <c r="PZ8849" s="242"/>
      <c r="QA8849" s="242"/>
      <c r="QB8849" s="242"/>
      <c r="QC8849" s="242"/>
      <c r="QD8849" s="242"/>
      <c r="QE8849" s="242"/>
      <c r="QF8849" s="242"/>
      <c r="QG8849" s="242"/>
      <c r="QH8849" s="242"/>
      <c r="QI8849" s="242"/>
      <c r="QJ8849" s="242"/>
      <c r="QK8849" s="242"/>
    </row>
    <row r="8850" spans="439:453">
      <c r="PW8850" s="242"/>
      <c r="PX8850" s="242"/>
      <c r="PY8850" s="242"/>
      <c r="PZ8850" s="242"/>
      <c r="QA8850" s="242"/>
      <c r="QB8850" s="242"/>
      <c r="QC8850" s="242"/>
      <c r="QD8850" s="242"/>
      <c r="QE8850" s="242"/>
      <c r="QF8850" s="242"/>
      <c r="QG8850" s="242"/>
      <c r="QH8850" s="242"/>
      <c r="QI8850" s="242"/>
      <c r="QJ8850" s="242"/>
      <c r="QK8850" s="242"/>
    </row>
    <row r="8851" spans="439:453">
      <c r="PW8851" s="242"/>
      <c r="PX8851" s="242"/>
      <c r="PY8851" s="242"/>
      <c r="PZ8851" s="242"/>
      <c r="QA8851" s="242"/>
      <c r="QB8851" s="242"/>
      <c r="QC8851" s="242"/>
      <c r="QD8851" s="242"/>
      <c r="QE8851" s="242"/>
      <c r="QF8851" s="242"/>
      <c r="QG8851" s="242"/>
      <c r="QH8851" s="242"/>
      <c r="QI8851" s="242"/>
      <c r="QJ8851" s="242"/>
      <c r="QK8851" s="242"/>
    </row>
    <row r="8852" spans="439:453">
      <c r="PW8852" s="242"/>
      <c r="PX8852" s="242"/>
      <c r="PY8852" s="242"/>
      <c r="PZ8852" s="242"/>
      <c r="QA8852" s="242"/>
      <c r="QB8852" s="242"/>
      <c r="QC8852" s="242"/>
      <c r="QD8852" s="242"/>
      <c r="QE8852" s="242"/>
      <c r="QF8852" s="242"/>
      <c r="QG8852" s="242"/>
      <c r="QH8852" s="242"/>
      <c r="QI8852" s="242"/>
      <c r="QJ8852" s="242"/>
      <c r="QK8852" s="242"/>
    </row>
    <row r="8853" spans="439:453">
      <c r="PW8853" s="242"/>
      <c r="PX8853" s="242"/>
      <c r="PY8853" s="242"/>
      <c r="PZ8853" s="242"/>
      <c r="QA8853" s="242"/>
      <c r="QB8853" s="242"/>
      <c r="QC8853" s="242"/>
      <c r="QD8853" s="242"/>
      <c r="QE8853" s="242"/>
      <c r="QF8853" s="242"/>
      <c r="QG8853" s="242"/>
      <c r="QH8853" s="242"/>
      <c r="QI8853" s="242"/>
      <c r="QJ8853" s="242"/>
      <c r="QK8853" s="242"/>
    </row>
    <row r="8854" spans="439:453">
      <c r="PW8854" s="242"/>
      <c r="PX8854" s="242"/>
      <c r="PY8854" s="242"/>
      <c r="PZ8854" s="242"/>
      <c r="QA8854" s="242"/>
      <c r="QB8854" s="242"/>
      <c r="QC8854" s="242"/>
      <c r="QD8854" s="242"/>
      <c r="QE8854" s="242"/>
      <c r="QF8854" s="242"/>
      <c r="QG8854" s="242"/>
      <c r="QH8854" s="242"/>
      <c r="QI8854" s="242"/>
      <c r="QJ8854" s="242"/>
      <c r="QK8854" s="242"/>
    </row>
    <row r="8855" spans="439:453">
      <c r="PW8855" s="242"/>
      <c r="PX8855" s="242"/>
      <c r="PY8855" s="242"/>
      <c r="PZ8855" s="242"/>
      <c r="QA8855" s="242"/>
      <c r="QB8855" s="242"/>
      <c r="QC8855" s="242"/>
      <c r="QD8855" s="242"/>
      <c r="QE8855" s="242"/>
      <c r="QF8855" s="242"/>
      <c r="QG8855" s="242"/>
      <c r="QH8855" s="242"/>
      <c r="QI8855" s="242"/>
      <c r="QJ8855" s="242"/>
      <c r="QK8855" s="242"/>
    </row>
    <row r="8856" spans="439:453">
      <c r="PW8856" s="242"/>
      <c r="PX8856" s="242"/>
      <c r="PY8856" s="242"/>
      <c r="PZ8856" s="242"/>
      <c r="QA8856" s="242"/>
      <c r="QB8856" s="242"/>
      <c r="QC8856" s="242"/>
      <c r="QD8856" s="242"/>
      <c r="QE8856" s="242"/>
      <c r="QF8856" s="242"/>
      <c r="QG8856" s="242"/>
      <c r="QH8856" s="242"/>
      <c r="QI8856" s="242"/>
      <c r="QJ8856" s="242"/>
      <c r="QK8856" s="242"/>
    </row>
    <row r="8857" spans="439:453">
      <c r="PW8857" s="242"/>
      <c r="PX8857" s="242"/>
      <c r="PY8857" s="242"/>
      <c r="PZ8857" s="242"/>
      <c r="QA8857" s="242"/>
      <c r="QB8857" s="242"/>
      <c r="QC8857" s="242"/>
      <c r="QD8857" s="242"/>
      <c r="QE8857" s="242"/>
      <c r="QF8857" s="242"/>
      <c r="QG8857" s="242"/>
      <c r="QH8857" s="242"/>
      <c r="QI8857" s="242"/>
      <c r="QJ8857" s="242"/>
      <c r="QK8857" s="242"/>
    </row>
    <row r="8858" spans="439:453">
      <c r="PW8858" s="242"/>
      <c r="PX8858" s="242"/>
      <c r="PY8858" s="242"/>
      <c r="PZ8858" s="242"/>
      <c r="QA8858" s="242"/>
      <c r="QB8858" s="242"/>
      <c r="QC8858" s="242"/>
      <c r="QD8858" s="242"/>
      <c r="QE8858" s="242"/>
      <c r="QF8858" s="242"/>
      <c r="QG8858" s="242"/>
      <c r="QH8858" s="242"/>
      <c r="QI8858" s="242"/>
      <c r="QJ8858" s="242"/>
      <c r="QK8858" s="242"/>
    </row>
    <row r="8859" spans="439:453">
      <c r="PW8859" s="242"/>
      <c r="PX8859" s="242"/>
      <c r="PY8859" s="242"/>
      <c r="PZ8859" s="242"/>
      <c r="QA8859" s="242"/>
      <c r="QB8859" s="242"/>
      <c r="QC8859" s="242"/>
      <c r="QD8859" s="242"/>
      <c r="QE8859" s="242"/>
      <c r="QF8859" s="242"/>
      <c r="QG8859" s="242"/>
      <c r="QH8859" s="242"/>
      <c r="QI8859" s="242"/>
      <c r="QJ8859" s="242"/>
      <c r="QK8859" s="242"/>
    </row>
    <row r="8860" spans="439:453">
      <c r="PW8860" s="242"/>
      <c r="PX8860" s="242"/>
      <c r="PY8860" s="242"/>
      <c r="PZ8860" s="242"/>
      <c r="QA8860" s="242"/>
      <c r="QB8860" s="242"/>
      <c r="QC8860" s="242"/>
      <c r="QD8860" s="242"/>
      <c r="QE8860" s="242"/>
      <c r="QF8860" s="242"/>
      <c r="QG8860" s="242"/>
      <c r="QH8860" s="242"/>
      <c r="QI8860" s="242"/>
      <c r="QJ8860" s="242"/>
      <c r="QK8860" s="242"/>
    </row>
    <row r="8861" spans="439:453">
      <c r="PW8861" s="242"/>
      <c r="PX8861" s="242"/>
      <c r="PY8861" s="242"/>
      <c r="PZ8861" s="242"/>
      <c r="QA8861" s="242"/>
      <c r="QB8861" s="242"/>
      <c r="QC8861" s="242"/>
      <c r="QD8861" s="242"/>
      <c r="QE8861" s="242"/>
      <c r="QF8861" s="242"/>
      <c r="QG8861" s="242"/>
      <c r="QH8861" s="242"/>
      <c r="QI8861" s="242"/>
      <c r="QJ8861" s="242"/>
      <c r="QK8861" s="242"/>
    </row>
    <row r="8862" spans="439:453">
      <c r="PW8862" s="242"/>
      <c r="PX8862" s="242"/>
      <c r="PY8862" s="242"/>
      <c r="PZ8862" s="242"/>
      <c r="QA8862" s="242"/>
      <c r="QB8862" s="242"/>
      <c r="QC8862" s="242"/>
      <c r="QD8862" s="242"/>
      <c r="QE8862" s="242"/>
      <c r="QF8862" s="242"/>
      <c r="QG8862" s="242"/>
      <c r="QH8862" s="242"/>
      <c r="QI8862" s="242"/>
      <c r="QJ8862" s="242"/>
      <c r="QK8862" s="242"/>
    </row>
    <row r="8863" spans="439:453">
      <c r="PW8863" s="242"/>
      <c r="PX8863" s="242"/>
      <c r="PY8863" s="242"/>
      <c r="PZ8863" s="242"/>
      <c r="QA8863" s="242"/>
      <c r="QB8863" s="242"/>
      <c r="QC8863" s="242"/>
      <c r="QD8863" s="242"/>
      <c r="QE8863" s="242"/>
      <c r="QF8863" s="242"/>
      <c r="QG8863" s="242"/>
      <c r="QH8863" s="242"/>
      <c r="QI8863" s="242"/>
      <c r="QJ8863" s="242"/>
      <c r="QK8863" s="242"/>
    </row>
    <row r="8864" spans="439:453">
      <c r="PW8864" s="242"/>
      <c r="PX8864" s="242"/>
      <c r="PY8864" s="242"/>
      <c r="PZ8864" s="242"/>
      <c r="QA8864" s="242"/>
      <c r="QB8864" s="242"/>
      <c r="QC8864" s="242"/>
      <c r="QD8864" s="242"/>
      <c r="QE8864" s="242"/>
      <c r="QF8864" s="242"/>
      <c r="QG8864" s="242"/>
      <c r="QH8864" s="242"/>
      <c r="QI8864" s="242"/>
      <c r="QJ8864" s="242"/>
      <c r="QK8864" s="242"/>
    </row>
    <row r="8865" spans="439:453">
      <c r="PW8865" s="242"/>
      <c r="PX8865" s="242"/>
      <c r="PY8865" s="242"/>
      <c r="PZ8865" s="242"/>
      <c r="QA8865" s="242"/>
      <c r="QB8865" s="242"/>
      <c r="QC8865" s="242"/>
      <c r="QD8865" s="242"/>
      <c r="QE8865" s="242"/>
      <c r="QF8865" s="242"/>
      <c r="QG8865" s="242"/>
      <c r="QH8865" s="242"/>
      <c r="QI8865" s="242"/>
      <c r="QJ8865" s="242"/>
      <c r="QK8865" s="242"/>
    </row>
    <row r="8866" spans="439:453">
      <c r="PW8866" s="242"/>
      <c r="PX8866" s="242"/>
      <c r="PY8866" s="242"/>
      <c r="PZ8866" s="242"/>
      <c r="QA8866" s="242"/>
      <c r="QB8866" s="242"/>
      <c r="QC8866" s="242"/>
      <c r="QD8866" s="242"/>
      <c r="QE8866" s="242"/>
      <c r="QF8866" s="242"/>
      <c r="QG8866" s="242"/>
      <c r="QH8866" s="242"/>
      <c r="QI8866" s="242"/>
      <c r="QJ8866" s="242"/>
      <c r="QK8866" s="242"/>
    </row>
    <row r="8867" spans="439:453">
      <c r="PW8867" s="242"/>
      <c r="PX8867" s="242"/>
      <c r="PY8867" s="242"/>
      <c r="PZ8867" s="242"/>
      <c r="QA8867" s="242"/>
      <c r="QB8867" s="242"/>
      <c r="QC8867" s="242"/>
      <c r="QD8867" s="242"/>
      <c r="QE8867" s="242"/>
      <c r="QF8867" s="242"/>
      <c r="QG8867" s="242"/>
      <c r="QH8867" s="242"/>
      <c r="QI8867" s="242"/>
      <c r="QJ8867" s="242"/>
      <c r="QK8867" s="242"/>
    </row>
    <row r="8868" spans="439:453">
      <c r="PW8868" s="242"/>
      <c r="PX8868" s="242"/>
      <c r="PY8868" s="242"/>
      <c r="PZ8868" s="242"/>
      <c r="QA8868" s="242"/>
      <c r="QB8868" s="242"/>
      <c r="QC8868" s="242"/>
      <c r="QD8868" s="242"/>
      <c r="QE8868" s="242"/>
      <c r="QF8868" s="242"/>
      <c r="QG8868" s="242"/>
      <c r="QH8868" s="242"/>
      <c r="QI8868" s="242"/>
      <c r="QJ8868" s="242"/>
      <c r="QK8868" s="242"/>
    </row>
    <row r="8869" spans="439:453">
      <c r="PW8869" s="242"/>
      <c r="PX8869" s="242"/>
      <c r="PY8869" s="242"/>
      <c r="PZ8869" s="242"/>
      <c r="QA8869" s="242"/>
      <c r="QB8869" s="242"/>
      <c r="QC8869" s="242"/>
      <c r="QD8869" s="242"/>
      <c r="QE8869" s="242"/>
      <c r="QF8869" s="242"/>
      <c r="QG8869" s="242"/>
      <c r="QH8869" s="242"/>
      <c r="QI8869" s="242"/>
      <c r="QJ8869" s="242"/>
      <c r="QK8869" s="242"/>
    </row>
    <row r="8870" spans="439:453">
      <c r="PW8870" s="242"/>
      <c r="PX8870" s="242"/>
      <c r="PY8870" s="242"/>
      <c r="PZ8870" s="242"/>
      <c r="QA8870" s="242"/>
      <c r="QB8870" s="242"/>
      <c r="QC8870" s="242"/>
      <c r="QD8870" s="242"/>
      <c r="QE8870" s="242"/>
      <c r="QF8870" s="242"/>
      <c r="QG8870" s="242"/>
      <c r="QH8870" s="242"/>
      <c r="QI8870" s="242"/>
      <c r="QJ8870" s="242"/>
      <c r="QK8870" s="242"/>
    </row>
    <row r="8871" spans="439:453">
      <c r="PW8871" s="242"/>
      <c r="PX8871" s="242"/>
      <c r="PY8871" s="242"/>
      <c r="PZ8871" s="242"/>
      <c r="QA8871" s="242"/>
      <c r="QB8871" s="242"/>
      <c r="QC8871" s="242"/>
      <c r="QD8871" s="242"/>
      <c r="QE8871" s="242"/>
      <c r="QF8871" s="242"/>
      <c r="QG8871" s="242"/>
      <c r="QH8871" s="242"/>
      <c r="QI8871" s="242"/>
      <c r="QJ8871" s="242"/>
      <c r="QK8871" s="242"/>
    </row>
    <row r="8872" spans="439:453">
      <c r="PW8872" s="242"/>
      <c r="PX8872" s="242"/>
      <c r="PY8872" s="242"/>
      <c r="PZ8872" s="242"/>
      <c r="QA8872" s="242"/>
      <c r="QB8872" s="242"/>
      <c r="QC8872" s="242"/>
      <c r="QD8872" s="242"/>
      <c r="QE8872" s="242"/>
      <c r="QF8872" s="242"/>
      <c r="QG8872" s="242"/>
      <c r="QH8872" s="242"/>
      <c r="QI8872" s="242"/>
      <c r="QJ8872" s="242"/>
      <c r="QK8872" s="242"/>
    </row>
    <row r="8873" spans="439:453">
      <c r="PW8873" s="242"/>
      <c r="PX8873" s="242"/>
      <c r="PY8873" s="242"/>
      <c r="PZ8873" s="242"/>
      <c r="QA8873" s="242"/>
      <c r="QB8873" s="242"/>
      <c r="QC8873" s="242"/>
      <c r="QD8873" s="242"/>
      <c r="QE8873" s="242"/>
      <c r="QF8873" s="242"/>
      <c r="QG8873" s="242"/>
      <c r="QH8873" s="242"/>
      <c r="QI8873" s="242"/>
      <c r="QJ8873" s="242"/>
      <c r="QK8873" s="242"/>
    </row>
    <row r="8874" spans="439:453">
      <c r="PW8874" s="242"/>
      <c r="PX8874" s="242"/>
      <c r="PY8874" s="242"/>
      <c r="PZ8874" s="242"/>
      <c r="QA8874" s="242"/>
      <c r="QB8874" s="242"/>
      <c r="QC8874" s="242"/>
      <c r="QD8874" s="242"/>
      <c r="QE8874" s="242"/>
      <c r="QF8874" s="242"/>
      <c r="QG8874" s="242"/>
      <c r="QH8874" s="242"/>
      <c r="QI8874" s="242"/>
      <c r="QJ8874" s="242"/>
      <c r="QK8874" s="242"/>
    </row>
    <row r="8875" spans="439:453">
      <c r="PW8875" s="242"/>
      <c r="PX8875" s="242"/>
      <c r="PY8875" s="242"/>
      <c r="PZ8875" s="242"/>
      <c r="QA8875" s="242"/>
      <c r="QB8875" s="242"/>
      <c r="QC8875" s="242"/>
      <c r="QD8875" s="242"/>
      <c r="QE8875" s="242"/>
      <c r="QF8875" s="242"/>
      <c r="QG8875" s="242"/>
      <c r="QH8875" s="242"/>
      <c r="QI8875" s="242"/>
      <c r="QJ8875" s="242"/>
      <c r="QK8875" s="242"/>
    </row>
    <row r="8876" spans="439:453">
      <c r="PW8876" s="242"/>
      <c r="PX8876" s="242"/>
      <c r="PY8876" s="242"/>
      <c r="PZ8876" s="242"/>
      <c r="QA8876" s="242"/>
      <c r="QB8876" s="242"/>
      <c r="QC8876" s="242"/>
      <c r="QD8876" s="242"/>
      <c r="QE8876" s="242"/>
      <c r="QF8876" s="242"/>
      <c r="QG8876" s="242"/>
      <c r="QH8876" s="242"/>
      <c r="QI8876" s="242"/>
      <c r="QJ8876" s="242"/>
      <c r="QK8876" s="242"/>
    </row>
    <row r="8877" spans="439:453">
      <c r="PW8877" s="242"/>
      <c r="PX8877" s="242"/>
      <c r="PY8877" s="242"/>
      <c r="PZ8877" s="242"/>
      <c r="QA8877" s="242"/>
      <c r="QB8877" s="242"/>
      <c r="QC8877" s="242"/>
      <c r="QD8877" s="242"/>
      <c r="QE8877" s="242"/>
      <c r="QF8877" s="242"/>
      <c r="QG8877" s="242"/>
      <c r="QH8877" s="242"/>
      <c r="QI8877" s="242"/>
      <c r="QJ8877" s="242"/>
      <c r="QK8877" s="242"/>
    </row>
    <row r="8878" spans="439:453">
      <c r="PW8878" s="242"/>
      <c r="PX8878" s="242"/>
      <c r="PY8878" s="242"/>
      <c r="PZ8878" s="242"/>
      <c r="QA8878" s="242"/>
      <c r="QB8878" s="242"/>
      <c r="QC8878" s="242"/>
      <c r="QD8878" s="242"/>
      <c r="QE8878" s="242"/>
      <c r="QF8878" s="242"/>
      <c r="QG8878" s="242"/>
      <c r="QH8878" s="242"/>
      <c r="QI8878" s="242"/>
      <c r="QJ8878" s="242"/>
      <c r="QK8878" s="242"/>
    </row>
    <row r="8879" spans="439:453">
      <c r="PW8879" s="242"/>
      <c r="PX8879" s="242"/>
      <c r="PY8879" s="242"/>
      <c r="PZ8879" s="242"/>
      <c r="QA8879" s="242"/>
      <c r="QB8879" s="242"/>
      <c r="QC8879" s="242"/>
      <c r="QD8879" s="242"/>
      <c r="QE8879" s="242"/>
      <c r="QF8879" s="242"/>
      <c r="QG8879" s="242"/>
      <c r="QH8879" s="242"/>
      <c r="QI8879" s="242"/>
      <c r="QJ8879" s="242"/>
      <c r="QK8879" s="242"/>
    </row>
    <row r="8880" spans="439:453">
      <c r="PW8880" s="242"/>
      <c r="PX8880" s="242"/>
      <c r="PY8880" s="242"/>
      <c r="PZ8880" s="242"/>
      <c r="QA8880" s="242"/>
      <c r="QB8880" s="242"/>
      <c r="QC8880" s="242"/>
      <c r="QD8880" s="242"/>
      <c r="QE8880" s="242"/>
      <c r="QF8880" s="242"/>
      <c r="QG8880" s="242"/>
      <c r="QH8880" s="242"/>
      <c r="QI8880" s="242"/>
      <c r="QJ8880" s="242"/>
      <c r="QK8880" s="242"/>
    </row>
    <row r="8881" spans="439:453">
      <c r="PW8881" s="242"/>
      <c r="PX8881" s="242"/>
      <c r="PY8881" s="242"/>
      <c r="PZ8881" s="242"/>
      <c r="QA8881" s="242"/>
      <c r="QB8881" s="242"/>
      <c r="QC8881" s="242"/>
      <c r="QD8881" s="242"/>
      <c r="QE8881" s="242"/>
      <c r="QF8881" s="242"/>
      <c r="QG8881" s="242"/>
      <c r="QH8881" s="242"/>
      <c r="QI8881" s="242"/>
      <c r="QJ8881" s="242"/>
      <c r="QK8881" s="242"/>
    </row>
    <row r="8882" spans="439:453">
      <c r="PW8882" s="242"/>
      <c r="PX8882" s="242"/>
      <c r="PY8882" s="242"/>
      <c r="PZ8882" s="242"/>
      <c r="QA8882" s="242"/>
      <c r="QB8882" s="242"/>
      <c r="QC8882" s="242"/>
      <c r="QD8882" s="242"/>
      <c r="QE8882" s="242"/>
      <c r="QF8882" s="242"/>
      <c r="QG8882" s="242"/>
      <c r="QH8882" s="242"/>
      <c r="QI8882" s="242"/>
      <c r="QJ8882" s="242"/>
      <c r="QK8882" s="242"/>
    </row>
    <row r="8883" spans="439:453">
      <c r="PW8883" s="242"/>
      <c r="PX8883" s="242"/>
      <c r="PY8883" s="242"/>
      <c r="PZ8883" s="242"/>
      <c r="QA8883" s="242"/>
      <c r="QB8883" s="242"/>
      <c r="QC8883" s="242"/>
      <c r="QD8883" s="242"/>
      <c r="QE8883" s="242"/>
      <c r="QF8883" s="242"/>
      <c r="QG8883" s="242"/>
      <c r="QH8883" s="242"/>
      <c r="QI8883" s="242"/>
      <c r="QJ8883" s="242"/>
      <c r="QK8883" s="242"/>
    </row>
    <row r="8884" spans="439:453">
      <c r="PW8884" s="242"/>
      <c r="PX8884" s="242"/>
      <c r="PY8884" s="242"/>
      <c r="PZ8884" s="242"/>
      <c r="QA8884" s="242"/>
      <c r="QB8884" s="242"/>
      <c r="QC8884" s="242"/>
      <c r="QD8884" s="242"/>
      <c r="QE8884" s="242"/>
      <c r="QF8884" s="242"/>
      <c r="QG8884" s="242"/>
      <c r="QH8884" s="242"/>
      <c r="QI8884" s="242"/>
      <c r="QJ8884" s="242"/>
      <c r="QK8884" s="242"/>
    </row>
    <row r="8885" spans="439:453">
      <c r="PW8885" s="242"/>
      <c r="PX8885" s="242"/>
      <c r="PY8885" s="242"/>
      <c r="PZ8885" s="242"/>
      <c r="QA8885" s="242"/>
      <c r="QB8885" s="242"/>
      <c r="QC8885" s="242"/>
      <c r="QD8885" s="242"/>
      <c r="QE8885" s="242"/>
      <c r="QF8885" s="242"/>
      <c r="QG8885" s="242"/>
      <c r="QH8885" s="242"/>
      <c r="QI8885" s="242"/>
      <c r="QJ8885" s="242"/>
      <c r="QK8885" s="242"/>
    </row>
    <row r="8886" spans="439:453">
      <c r="PW8886" s="242"/>
      <c r="PX8886" s="242"/>
      <c r="PY8886" s="242"/>
      <c r="PZ8886" s="242"/>
      <c r="QA8886" s="242"/>
      <c r="QB8886" s="242"/>
      <c r="QC8886" s="242"/>
      <c r="QD8886" s="242"/>
      <c r="QE8886" s="242"/>
      <c r="QF8886" s="242"/>
      <c r="QG8886" s="242"/>
      <c r="QH8886" s="242"/>
      <c r="QI8886" s="242"/>
      <c r="QJ8886" s="242"/>
      <c r="QK8886" s="242"/>
    </row>
    <row r="8887" spans="439:453">
      <c r="PW8887" s="242"/>
      <c r="PX8887" s="242"/>
      <c r="PY8887" s="242"/>
      <c r="PZ8887" s="242"/>
      <c r="QA8887" s="242"/>
      <c r="QB8887" s="242"/>
      <c r="QC8887" s="242"/>
      <c r="QD8887" s="242"/>
      <c r="QE8887" s="242"/>
      <c r="QF8887" s="242"/>
      <c r="QG8887" s="242"/>
      <c r="QH8887" s="242"/>
      <c r="QI8887" s="242"/>
      <c r="QJ8887" s="242"/>
      <c r="QK8887" s="242"/>
    </row>
    <row r="8888" spans="439:453">
      <c r="PW8888" s="242"/>
      <c r="PX8888" s="242"/>
      <c r="PY8888" s="242"/>
      <c r="PZ8888" s="242"/>
      <c r="QA8888" s="242"/>
      <c r="QB8888" s="242"/>
      <c r="QC8888" s="242"/>
      <c r="QD8888" s="242"/>
      <c r="QE8888" s="242"/>
      <c r="QF8888" s="242"/>
      <c r="QG8888" s="242"/>
      <c r="QH8888" s="242"/>
      <c r="QI8888" s="242"/>
      <c r="QJ8888" s="242"/>
      <c r="QK8888" s="242"/>
    </row>
    <row r="8889" spans="439:453">
      <c r="PW8889" s="242"/>
      <c r="PX8889" s="242"/>
      <c r="PY8889" s="242"/>
      <c r="PZ8889" s="242"/>
      <c r="QA8889" s="242"/>
      <c r="QB8889" s="242"/>
      <c r="QC8889" s="242"/>
      <c r="QD8889" s="242"/>
      <c r="QE8889" s="242"/>
      <c r="QF8889" s="242"/>
      <c r="QG8889" s="242"/>
      <c r="QH8889" s="242"/>
      <c r="QI8889" s="242"/>
      <c r="QJ8889" s="242"/>
      <c r="QK8889" s="242"/>
    </row>
    <row r="8890" spans="439:453">
      <c r="PW8890" s="242"/>
      <c r="PX8890" s="242"/>
      <c r="PY8890" s="242"/>
      <c r="PZ8890" s="242"/>
      <c r="QA8890" s="242"/>
      <c r="QB8890" s="242"/>
      <c r="QC8890" s="242"/>
      <c r="QD8890" s="242"/>
      <c r="QE8890" s="242"/>
      <c r="QF8890" s="242"/>
      <c r="QG8890" s="242"/>
      <c r="QH8890" s="242"/>
      <c r="QI8890" s="242"/>
      <c r="QJ8890" s="242"/>
      <c r="QK8890" s="242"/>
    </row>
    <row r="8891" spans="439:453">
      <c r="PW8891" s="242"/>
      <c r="PX8891" s="242"/>
      <c r="PY8891" s="242"/>
      <c r="PZ8891" s="242"/>
      <c r="QA8891" s="242"/>
      <c r="QB8891" s="242"/>
      <c r="QC8891" s="242"/>
      <c r="QD8891" s="242"/>
      <c r="QE8891" s="242"/>
      <c r="QF8891" s="242"/>
      <c r="QG8891" s="242"/>
      <c r="QH8891" s="242"/>
      <c r="QI8891" s="242"/>
      <c r="QJ8891" s="242"/>
      <c r="QK8891" s="242"/>
    </row>
    <row r="8892" spans="439:453">
      <c r="PW8892" s="242"/>
      <c r="PX8892" s="242"/>
      <c r="PY8892" s="242"/>
      <c r="PZ8892" s="242"/>
      <c r="QA8892" s="242"/>
      <c r="QB8892" s="242"/>
      <c r="QC8892" s="242"/>
      <c r="QD8892" s="242"/>
      <c r="QE8892" s="242"/>
      <c r="QF8892" s="242"/>
      <c r="QG8892" s="242"/>
      <c r="QH8892" s="242"/>
      <c r="QI8892" s="242"/>
      <c r="QJ8892" s="242"/>
      <c r="QK8892" s="242"/>
    </row>
    <row r="8893" spans="439:453">
      <c r="PW8893" s="242"/>
      <c r="PX8893" s="242"/>
      <c r="PY8893" s="242"/>
      <c r="PZ8893" s="242"/>
      <c r="QA8893" s="242"/>
      <c r="QB8893" s="242"/>
      <c r="QC8893" s="242"/>
      <c r="QD8893" s="242"/>
      <c r="QE8893" s="242"/>
      <c r="QF8893" s="242"/>
      <c r="QG8893" s="242"/>
      <c r="QH8893" s="242"/>
      <c r="QI8893" s="242"/>
      <c r="QJ8893" s="242"/>
      <c r="QK8893" s="242"/>
    </row>
    <row r="8894" spans="439:453">
      <c r="PW8894" s="242"/>
      <c r="PX8894" s="242"/>
      <c r="PY8894" s="242"/>
      <c r="PZ8894" s="242"/>
      <c r="QA8894" s="242"/>
      <c r="QB8894" s="242"/>
      <c r="QC8894" s="242"/>
      <c r="QD8894" s="242"/>
      <c r="QE8894" s="242"/>
      <c r="QF8894" s="242"/>
      <c r="QG8894" s="242"/>
      <c r="QH8894" s="242"/>
      <c r="QI8894" s="242"/>
      <c r="QJ8894" s="242"/>
      <c r="QK8894" s="242"/>
    </row>
    <row r="8895" spans="439:453">
      <c r="PW8895" s="242"/>
      <c r="PX8895" s="242"/>
      <c r="PY8895" s="242"/>
      <c r="PZ8895" s="242"/>
      <c r="QA8895" s="242"/>
      <c r="QB8895" s="242"/>
      <c r="QC8895" s="242"/>
      <c r="QD8895" s="242"/>
      <c r="QE8895" s="242"/>
      <c r="QF8895" s="242"/>
      <c r="QG8895" s="242"/>
      <c r="QH8895" s="242"/>
      <c r="QI8895" s="242"/>
      <c r="QJ8895" s="242"/>
      <c r="QK8895" s="242"/>
    </row>
    <row r="8896" spans="439:453">
      <c r="PW8896" s="242"/>
      <c r="PX8896" s="242"/>
      <c r="PY8896" s="242"/>
      <c r="PZ8896" s="242"/>
      <c r="QA8896" s="242"/>
      <c r="QB8896" s="242"/>
      <c r="QC8896" s="242"/>
      <c r="QD8896" s="242"/>
      <c r="QE8896" s="242"/>
      <c r="QF8896" s="242"/>
      <c r="QG8896" s="242"/>
      <c r="QH8896" s="242"/>
      <c r="QI8896" s="242"/>
      <c r="QJ8896" s="242"/>
      <c r="QK8896" s="242"/>
    </row>
    <row r="8897" spans="439:453">
      <c r="PW8897" s="242"/>
      <c r="PX8897" s="242"/>
      <c r="PY8897" s="242"/>
      <c r="PZ8897" s="242"/>
      <c r="QA8897" s="242"/>
      <c r="QB8897" s="242"/>
      <c r="QC8897" s="242"/>
      <c r="QD8897" s="242"/>
      <c r="QE8897" s="242"/>
      <c r="QF8897" s="242"/>
      <c r="QG8897" s="242"/>
      <c r="QH8897" s="242"/>
      <c r="QI8897" s="242"/>
      <c r="QJ8897" s="242"/>
      <c r="QK8897" s="242"/>
    </row>
    <row r="8898" spans="439:453">
      <c r="PW8898" s="242"/>
      <c r="PX8898" s="242"/>
      <c r="PY8898" s="242"/>
      <c r="PZ8898" s="242"/>
      <c r="QA8898" s="242"/>
      <c r="QB8898" s="242"/>
      <c r="QC8898" s="242"/>
      <c r="QD8898" s="242"/>
      <c r="QE8898" s="242"/>
      <c r="QF8898" s="242"/>
      <c r="QG8898" s="242"/>
      <c r="QH8898" s="242"/>
      <c r="QI8898" s="242"/>
      <c r="QJ8898" s="242"/>
      <c r="QK8898" s="242"/>
    </row>
    <row r="8899" spans="439:453">
      <c r="PW8899" s="242"/>
      <c r="PX8899" s="242"/>
      <c r="PY8899" s="242"/>
      <c r="PZ8899" s="242"/>
      <c r="QA8899" s="242"/>
      <c r="QB8899" s="242"/>
      <c r="QC8899" s="242"/>
      <c r="QD8899" s="242"/>
      <c r="QE8899" s="242"/>
      <c r="QF8899" s="242"/>
      <c r="QG8899" s="242"/>
      <c r="QH8899" s="242"/>
      <c r="QI8899" s="242"/>
      <c r="QJ8899" s="242"/>
      <c r="QK8899" s="242"/>
    </row>
    <row r="8900" spans="439:453">
      <c r="PW8900" s="242"/>
      <c r="PX8900" s="242"/>
      <c r="PY8900" s="242"/>
      <c r="PZ8900" s="242"/>
      <c r="QA8900" s="242"/>
      <c r="QB8900" s="242"/>
      <c r="QC8900" s="242"/>
      <c r="QD8900" s="242"/>
      <c r="QE8900" s="242"/>
      <c r="QF8900" s="242"/>
      <c r="QG8900" s="242"/>
      <c r="QH8900" s="242"/>
      <c r="QI8900" s="242"/>
      <c r="QJ8900" s="242"/>
      <c r="QK8900" s="242"/>
    </row>
    <row r="8901" spans="439:453">
      <c r="PW8901" s="242"/>
      <c r="PX8901" s="242"/>
      <c r="PY8901" s="242"/>
      <c r="PZ8901" s="242"/>
      <c r="QA8901" s="242"/>
      <c r="QB8901" s="242"/>
      <c r="QC8901" s="242"/>
      <c r="QD8901" s="242"/>
      <c r="QE8901" s="242"/>
      <c r="QF8901" s="242"/>
      <c r="QG8901" s="242"/>
      <c r="QH8901" s="242"/>
      <c r="QI8901" s="242"/>
      <c r="QJ8901" s="242"/>
      <c r="QK8901" s="242"/>
    </row>
    <row r="8902" spans="439:453">
      <c r="PW8902" s="242"/>
      <c r="PX8902" s="242"/>
      <c r="PY8902" s="242"/>
      <c r="PZ8902" s="242"/>
      <c r="QA8902" s="242"/>
      <c r="QB8902" s="242"/>
      <c r="QC8902" s="242"/>
      <c r="QD8902" s="242"/>
      <c r="QE8902" s="242"/>
      <c r="QF8902" s="242"/>
      <c r="QG8902" s="242"/>
      <c r="QH8902" s="242"/>
      <c r="QI8902" s="242"/>
      <c r="QJ8902" s="242"/>
      <c r="QK8902" s="242"/>
    </row>
    <row r="8903" spans="439:453">
      <c r="PW8903" s="242"/>
      <c r="PX8903" s="242"/>
      <c r="PY8903" s="242"/>
      <c r="PZ8903" s="242"/>
      <c r="QA8903" s="242"/>
      <c r="QB8903" s="242"/>
      <c r="QC8903" s="242"/>
      <c r="QD8903" s="242"/>
      <c r="QE8903" s="242"/>
      <c r="QF8903" s="242"/>
      <c r="QG8903" s="242"/>
      <c r="QH8903" s="242"/>
      <c r="QI8903" s="242"/>
      <c r="QJ8903" s="242"/>
      <c r="QK8903" s="242"/>
    </row>
    <row r="8904" spans="439:453">
      <c r="PW8904" s="242"/>
      <c r="PX8904" s="242"/>
      <c r="PY8904" s="242"/>
      <c r="PZ8904" s="242"/>
      <c r="QA8904" s="242"/>
      <c r="QB8904" s="242"/>
      <c r="QC8904" s="242"/>
      <c r="QD8904" s="242"/>
      <c r="QE8904" s="242"/>
      <c r="QF8904" s="242"/>
      <c r="QG8904" s="242"/>
      <c r="QH8904" s="242"/>
      <c r="QI8904" s="242"/>
      <c r="QJ8904" s="242"/>
      <c r="QK8904" s="242"/>
    </row>
    <row r="8905" spans="439:453">
      <c r="PW8905" s="242"/>
      <c r="PX8905" s="242"/>
      <c r="PY8905" s="242"/>
      <c r="PZ8905" s="242"/>
      <c r="QA8905" s="242"/>
      <c r="QB8905" s="242"/>
      <c r="QC8905" s="242"/>
      <c r="QD8905" s="242"/>
      <c r="QE8905" s="242"/>
      <c r="QF8905" s="242"/>
      <c r="QG8905" s="242"/>
      <c r="QH8905" s="242"/>
      <c r="QI8905" s="242"/>
      <c r="QJ8905" s="242"/>
      <c r="QK8905" s="242"/>
    </row>
    <row r="8906" spans="439:453">
      <c r="PW8906" s="242"/>
      <c r="PX8906" s="242"/>
      <c r="PY8906" s="242"/>
      <c r="PZ8906" s="242"/>
      <c r="QA8906" s="242"/>
      <c r="QB8906" s="242"/>
      <c r="QC8906" s="242"/>
      <c r="QD8906" s="242"/>
      <c r="QE8906" s="242"/>
      <c r="QF8906" s="242"/>
      <c r="QG8906" s="242"/>
      <c r="QH8906" s="242"/>
      <c r="QI8906" s="242"/>
      <c r="QJ8906" s="242"/>
      <c r="QK8906" s="242"/>
    </row>
    <row r="8907" spans="439:453">
      <c r="PW8907" s="242"/>
      <c r="PX8907" s="242"/>
      <c r="PY8907" s="242"/>
      <c r="PZ8907" s="242"/>
      <c r="QA8907" s="242"/>
      <c r="QB8907" s="242"/>
      <c r="QC8907" s="242"/>
      <c r="QD8907" s="242"/>
      <c r="QE8907" s="242"/>
      <c r="QF8907" s="242"/>
      <c r="QG8907" s="242"/>
      <c r="QH8907" s="242"/>
      <c r="QI8907" s="242"/>
      <c r="QJ8907" s="242"/>
      <c r="QK8907" s="242"/>
    </row>
    <row r="8908" spans="439:453">
      <c r="PW8908" s="242"/>
      <c r="PX8908" s="242"/>
      <c r="PY8908" s="242"/>
      <c r="PZ8908" s="242"/>
      <c r="QA8908" s="242"/>
      <c r="QB8908" s="242"/>
      <c r="QC8908" s="242"/>
      <c r="QD8908" s="242"/>
      <c r="QE8908" s="242"/>
      <c r="QF8908" s="242"/>
      <c r="QG8908" s="242"/>
      <c r="QH8908" s="242"/>
      <c r="QI8908" s="242"/>
      <c r="QJ8908" s="242"/>
      <c r="QK8908" s="242"/>
    </row>
    <row r="8909" spans="439:453">
      <c r="PW8909" s="242"/>
      <c r="PX8909" s="242"/>
      <c r="PY8909" s="242"/>
      <c r="PZ8909" s="242"/>
      <c r="QA8909" s="242"/>
      <c r="QB8909" s="242"/>
      <c r="QC8909" s="242"/>
      <c r="QD8909" s="242"/>
      <c r="QE8909" s="242"/>
      <c r="QF8909" s="242"/>
      <c r="QG8909" s="242"/>
      <c r="QH8909" s="242"/>
      <c r="QI8909" s="242"/>
      <c r="QJ8909" s="242"/>
      <c r="QK8909" s="242"/>
    </row>
    <row r="8910" spans="439:453">
      <c r="PW8910" s="242"/>
      <c r="PX8910" s="242"/>
      <c r="PY8910" s="242"/>
      <c r="PZ8910" s="242"/>
      <c r="QA8910" s="242"/>
      <c r="QB8910" s="242"/>
      <c r="QC8910" s="242"/>
      <c r="QD8910" s="242"/>
      <c r="QE8910" s="242"/>
      <c r="QF8910" s="242"/>
      <c r="QG8910" s="242"/>
      <c r="QH8910" s="242"/>
      <c r="QI8910" s="242"/>
      <c r="QJ8910" s="242"/>
      <c r="QK8910" s="242"/>
    </row>
    <row r="8911" spans="439:453">
      <c r="PW8911" s="242"/>
      <c r="PX8911" s="242"/>
      <c r="PY8911" s="242"/>
      <c r="PZ8911" s="242"/>
      <c r="QA8911" s="242"/>
      <c r="QB8911" s="242"/>
      <c r="QC8911" s="242"/>
      <c r="QD8911" s="242"/>
      <c r="QE8911" s="242"/>
      <c r="QF8911" s="242"/>
      <c r="QG8911" s="242"/>
      <c r="QH8911" s="242"/>
      <c r="QI8911" s="242"/>
      <c r="QJ8911" s="242"/>
      <c r="QK8911" s="242"/>
    </row>
    <row r="8912" spans="439:453">
      <c r="PW8912" s="242"/>
      <c r="PX8912" s="242"/>
      <c r="PY8912" s="242"/>
      <c r="PZ8912" s="242"/>
      <c r="QA8912" s="242"/>
      <c r="QB8912" s="242"/>
      <c r="QC8912" s="242"/>
      <c r="QD8912" s="242"/>
      <c r="QE8912" s="242"/>
      <c r="QF8912" s="242"/>
      <c r="QG8912" s="242"/>
      <c r="QH8912" s="242"/>
      <c r="QI8912" s="242"/>
      <c r="QJ8912" s="242"/>
      <c r="QK8912" s="242"/>
    </row>
    <row r="8913" spans="439:453">
      <c r="PW8913" s="242"/>
      <c r="PX8913" s="242"/>
      <c r="PY8913" s="242"/>
      <c r="PZ8913" s="242"/>
      <c r="QA8913" s="242"/>
      <c r="QB8913" s="242"/>
      <c r="QC8913" s="242"/>
      <c r="QD8913" s="242"/>
      <c r="QE8913" s="242"/>
      <c r="QF8913" s="242"/>
      <c r="QG8913" s="242"/>
      <c r="QH8913" s="242"/>
      <c r="QI8913" s="242"/>
      <c r="QJ8913" s="242"/>
      <c r="QK8913" s="242"/>
    </row>
    <row r="8914" spans="439:453">
      <c r="PW8914" s="242"/>
      <c r="PX8914" s="242"/>
      <c r="PY8914" s="242"/>
      <c r="PZ8914" s="242"/>
      <c r="QA8914" s="242"/>
      <c r="QB8914" s="242"/>
      <c r="QC8914" s="242"/>
      <c r="QD8914" s="242"/>
      <c r="QE8914" s="242"/>
      <c r="QF8914" s="242"/>
      <c r="QG8914" s="242"/>
      <c r="QH8914" s="242"/>
      <c r="QI8914" s="242"/>
      <c r="QJ8914" s="242"/>
      <c r="QK8914" s="242"/>
    </row>
    <row r="8915" spans="439:453">
      <c r="PW8915" s="242"/>
      <c r="PX8915" s="242"/>
      <c r="PY8915" s="242"/>
      <c r="PZ8915" s="242"/>
      <c r="QA8915" s="242"/>
      <c r="QB8915" s="242"/>
      <c r="QC8915" s="242"/>
      <c r="QD8915" s="242"/>
      <c r="QE8915" s="242"/>
      <c r="QF8915" s="242"/>
      <c r="QG8915" s="242"/>
      <c r="QH8915" s="242"/>
      <c r="QI8915" s="242"/>
      <c r="QJ8915" s="242"/>
      <c r="QK8915" s="242"/>
    </row>
    <row r="8916" spans="439:453">
      <c r="PW8916" s="242"/>
      <c r="PX8916" s="242"/>
      <c r="PY8916" s="242"/>
      <c r="PZ8916" s="242"/>
      <c r="QA8916" s="242"/>
      <c r="QB8916" s="242"/>
      <c r="QC8916" s="242"/>
      <c r="QD8916" s="242"/>
      <c r="QE8916" s="242"/>
      <c r="QF8916" s="242"/>
      <c r="QG8916" s="242"/>
      <c r="QH8916" s="242"/>
      <c r="QI8916" s="242"/>
      <c r="QJ8916" s="242"/>
      <c r="QK8916" s="242"/>
    </row>
    <row r="8917" spans="439:453">
      <c r="PW8917" s="242"/>
      <c r="PX8917" s="242"/>
      <c r="PY8917" s="242"/>
      <c r="PZ8917" s="242"/>
      <c r="QA8917" s="242"/>
      <c r="QB8917" s="242"/>
      <c r="QC8917" s="242"/>
      <c r="QD8917" s="242"/>
      <c r="QE8917" s="242"/>
      <c r="QF8917" s="242"/>
      <c r="QG8917" s="242"/>
      <c r="QH8917" s="242"/>
      <c r="QI8917" s="242"/>
      <c r="QJ8917" s="242"/>
      <c r="QK8917" s="242"/>
    </row>
    <row r="8918" spans="439:453">
      <c r="PW8918" s="242"/>
      <c r="PX8918" s="242"/>
      <c r="PY8918" s="242"/>
      <c r="PZ8918" s="242"/>
      <c r="QA8918" s="242"/>
      <c r="QB8918" s="242"/>
      <c r="QC8918" s="242"/>
      <c r="QD8918" s="242"/>
      <c r="QE8918" s="242"/>
      <c r="QF8918" s="242"/>
      <c r="QG8918" s="242"/>
      <c r="QH8918" s="242"/>
      <c r="QI8918" s="242"/>
      <c r="QJ8918" s="242"/>
      <c r="QK8918" s="242"/>
    </row>
    <row r="8919" spans="439:453">
      <c r="PW8919" s="242"/>
      <c r="PX8919" s="242"/>
      <c r="PY8919" s="242"/>
      <c r="PZ8919" s="242"/>
      <c r="QA8919" s="242"/>
      <c r="QB8919" s="242"/>
      <c r="QC8919" s="242"/>
      <c r="QD8919" s="242"/>
      <c r="QE8919" s="242"/>
      <c r="QF8919" s="242"/>
      <c r="QG8919" s="242"/>
      <c r="QH8919" s="242"/>
      <c r="QI8919" s="242"/>
      <c r="QJ8919" s="242"/>
      <c r="QK8919" s="242"/>
    </row>
    <row r="8920" spans="439:453">
      <c r="PW8920" s="242"/>
      <c r="PX8920" s="242"/>
      <c r="PY8920" s="242"/>
      <c r="PZ8920" s="242"/>
      <c r="QA8920" s="242"/>
      <c r="QB8920" s="242"/>
      <c r="QC8920" s="242"/>
      <c r="QD8920" s="242"/>
      <c r="QE8920" s="242"/>
      <c r="QF8920" s="242"/>
      <c r="QG8920" s="242"/>
      <c r="QH8920" s="242"/>
      <c r="QI8920" s="242"/>
      <c r="QJ8920" s="242"/>
      <c r="QK8920" s="242"/>
    </row>
    <row r="8921" spans="439:453">
      <c r="PW8921" s="242"/>
      <c r="PX8921" s="242"/>
      <c r="PY8921" s="242"/>
      <c r="PZ8921" s="242"/>
      <c r="QA8921" s="242"/>
      <c r="QB8921" s="242"/>
      <c r="QC8921" s="242"/>
      <c r="QD8921" s="242"/>
      <c r="QE8921" s="242"/>
      <c r="QF8921" s="242"/>
      <c r="QG8921" s="242"/>
      <c r="QH8921" s="242"/>
      <c r="QI8921" s="242"/>
      <c r="QJ8921" s="242"/>
      <c r="QK8921" s="242"/>
    </row>
    <row r="8922" spans="439:453">
      <c r="PW8922" s="242"/>
      <c r="PX8922" s="242"/>
      <c r="PY8922" s="242"/>
      <c r="PZ8922" s="242"/>
      <c r="QA8922" s="242"/>
      <c r="QB8922" s="242"/>
      <c r="QC8922" s="242"/>
      <c r="QD8922" s="242"/>
      <c r="QE8922" s="242"/>
      <c r="QF8922" s="242"/>
      <c r="QG8922" s="242"/>
      <c r="QH8922" s="242"/>
      <c r="QI8922" s="242"/>
      <c r="QJ8922" s="242"/>
      <c r="QK8922" s="242"/>
    </row>
    <row r="8923" spans="439:453">
      <c r="PW8923" s="242"/>
      <c r="PX8923" s="242"/>
      <c r="PY8923" s="242"/>
      <c r="PZ8923" s="242"/>
      <c r="QA8923" s="242"/>
      <c r="QB8923" s="242"/>
      <c r="QC8923" s="242"/>
      <c r="QD8923" s="242"/>
      <c r="QE8923" s="242"/>
      <c r="QF8923" s="242"/>
      <c r="QG8923" s="242"/>
      <c r="QH8923" s="242"/>
      <c r="QI8923" s="242"/>
      <c r="QJ8923" s="242"/>
      <c r="QK8923" s="242"/>
    </row>
    <row r="8924" spans="439:453">
      <c r="PW8924" s="242"/>
      <c r="PX8924" s="242"/>
      <c r="PY8924" s="242"/>
      <c r="PZ8924" s="242"/>
      <c r="QA8924" s="242"/>
      <c r="QB8924" s="242"/>
      <c r="QC8924" s="242"/>
      <c r="QD8924" s="242"/>
      <c r="QE8924" s="242"/>
      <c r="QF8924" s="242"/>
      <c r="QG8924" s="242"/>
      <c r="QH8924" s="242"/>
      <c r="QI8924" s="242"/>
      <c r="QJ8924" s="242"/>
      <c r="QK8924" s="242"/>
    </row>
    <row r="8925" spans="439:453">
      <c r="PW8925" s="242"/>
      <c r="PX8925" s="242"/>
      <c r="PY8925" s="242"/>
      <c r="PZ8925" s="242"/>
      <c r="QA8925" s="242"/>
      <c r="QB8925" s="242"/>
      <c r="QC8925" s="242"/>
      <c r="QD8925" s="242"/>
      <c r="QE8925" s="242"/>
      <c r="QF8925" s="242"/>
      <c r="QG8925" s="242"/>
      <c r="QH8925" s="242"/>
      <c r="QI8925" s="242"/>
      <c r="QJ8925" s="242"/>
      <c r="QK8925" s="242"/>
    </row>
    <row r="8926" spans="439:453">
      <c r="PW8926" s="242"/>
      <c r="PX8926" s="242"/>
      <c r="PY8926" s="242"/>
      <c r="PZ8926" s="242"/>
      <c r="QA8926" s="242"/>
      <c r="QB8926" s="242"/>
      <c r="QC8926" s="242"/>
      <c r="QD8926" s="242"/>
      <c r="QE8926" s="242"/>
      <c r="QF8926" s="242"/>
      <c r="QG8926" s="242"/>
      <c r="QH8926" s="242"/>
      <c r="QI8926" s="242"/>
      <c r="QJ8926" s="242"/>
      <c r="QK8926" s="242"/>
    </row>
    <row r="8927" spans="439:453">
      <c r="PW8927" s="242"/>
      <c r="PX8927" s="242"/>
      <c r="PY8927" s="242"/>
      <c r="PZ8927" s="242"/>
      <c r="QA8927" s="242"/>
      <c r="QB8927" s="242"/>
      <c r="QC8927" s="242"/>
      <c r="QD8927" s="242"/>
      <c r="QE8927" s="242"/>
      <c r="QF8927" s="242"/>
      <c r="QG8927" s="242"/>
      <c r="QH8927" s="242"/>
      <c r="QI8927" s="242"/>
      <c r="QJ8927" s="242"/>
      <c r="QK8927" s="242"/>
    </row>
    <row r="8928" spans="439:453">
      <c r="PW8928" s="242"/>
      <c r="PX8928" s="242"/>
      <c r="PY8928" s="242"/>
      <c r="PZ8928" s="242"/>
      <c r="QA8928" s="242"/>
      <c r="QB8928" s="242"/>
      <c r="QC8928" s="242"/>
      <c r="QD8928" s="242"/>
      <c r="QE8928" s="242"/>
      <c r="QF8928" s="242"/>
      <c r="QG8928" s="242"/>
      <c r="QH8928" s="242"/>
      <c r="QI8928" s="242"/>
      <c r="QJ8928" s="242"/>
      <c r="QK8928" s="242"/>
    </row>
    <row r="8929" spans="439:453">
      <c r="PW8929" s="242"/>
      <c r="PX8929" s="242"/>
      <c r="PY8929" s="242"/>
      <c r="PZ8929" s="242"/>
      <c r="QA8929" s="242"/>
      <c r="QB8929" s="242"/>
      <c r="QC8929" s="242"/>
      <c r="QD8929" s="242"/>
      <c r="QE8929" s="242"/>
      <c r="QF8929" s="242"/>
      <c r="QG8929" s="242"/>
      <c r="QH8929" s="242"/>
      <c r="QI8929" s="242"/>
      <c r="QJ8929" s="242"/>
      <c r="QK8929" s="242"/>
    </row>
    <row r="8930" spans="439:453">
      <c r="PW8930" s="242"/>
      <c r="PX8930" s="242"/>
      <c r="PY8930" s="242"/>
      <c r="PZ8930" s="242"/>
      <c r="QA8930" s="242"/>
      <c r="QB8930" s="242"/>
      <c r="QC8930" s="242"/>
      <c r="QD8930" s="242"/>
      <c r="QE8930" s="242"/>
      <c r="QF8930" s="242"/>
      <c r="QG8930" s="242"/>
      <c r="QH8930" s="242"/>
      <c r="QI8930" s="242"/>
      <c r="QJ8930" s="242"/>
      <c r="QK8930" s="242"/>
    </row>
    <row r="8931" spans="439:453">
      <c r="PW8931" s="242"/>
      <c r="PX8931" s="242"/>
      <c r="PY8931" s="242"/>
      <c r="PZ8931" s="242"/>
      <c r="QA8931" s="242"/>
      <c r="QB8931" s="242"/>
      <c r="QC8931" s="242"/>
      <c r="QD8931" s="242"/>
      <c r="QE8931" s="242"/>
      <c r="QF8931" s="242"/>
      <c r="QG8931" s="242"/>
      <c r="QH8931" s="242"/>
      <c r="QI8931" s="242"/>
      <c r="QJ8931" s="242"/>
      <c r="QK8931" s="242"/>
    </row>
    <row r="8932" spans="439:453">
      <c r="PW8932" s="242"/>
      <c r="PX8932" s="242"/>
      <c r="PY8932" s="242"/>
      <c r="PZ8932" s="242"/>
      <c r="QA8932" s="242"/>
      <c r="QB8932" s="242"/>
      <c r="QC8932" s="242"/>
      <c r="QD8932" s="242"/>
      <c r="QE8932" s="242"/>
      <c r="QF8932" s="242"/>
      <c r="QG8932" s="242"/>
      <c r="QH8932" s="242"/>
      <c r="QI8932" s="242"/>
      <c r="QJ8932" s="242"/>
      <c r="QK8932" s="242"/>
    </row>
    <row r="8933" spans="439:453">
      <c r="PW8933" s="242"/>
      <c r="PX8933" s="242"/>
      <c r="PY8933" s="242"/>
      <c r="PZ8933" s="242"/>
      <c r="QA8933" s="242"/>
      <c r="QB8933" s="242"/>
      <c r="QC8933" s="242"/>
      <c r="QD8933" s="242"/>
      <c r="QE8933" s="242"/>
      <c r="QF8933" s="242"/>
      <c r="QG8933" s="242"/>
      <c r="QH8933" s="242"/>
      <c r="QI8933" s="242"/>
      <c r="QJ8933" s="242"/>
      <c r="QK8933" s="242"/>
    </row>
    <row r="8934" spans="439:453">
      <c r="PW8934" s="242"/>
      <c r="PX8934" s="242"/>
      <c r="PY8934" s="242"/>
      <c r="PZ8934" s="242"/>
      <c r="QA8934" s="242"/>
      <c r="QB8934" s="242"/>
      <c r="QC8934" s="242"/>
      <c r="QD8934" s="242"/>
      <c r="QE8934" s="242"/>
      <c r="QF8934" s="242"/>
      <c r="QG8934" s="242"/>
      <c r="QH8934" s="242"/>
      <c r="QI8934" s="242"/>
      <c r="QJ8934" s="242"/>
      <c r="QK8934" s="242"/>
    </row>
    <row r="8935" spans="439:453">
      <c r="PW8935" s="242"/>
      <c r="PX8935" s="242"/>
      <c r="PY8935" s="242"/>
      <c r="PZ8935" s="242"/>
      <c r="QA8935" s="242"/>
      <c r="QB8935" s="242"/>
      <c r="QC8935" s="242"/>
      <c r="QD8935" s="242"/>
      <c r="QE8935" s="242"/>
      <c r="QF8935" s="242"/>
      <c r="QG8935" s="242"/>
      <c r="QH8935" s="242"/>
      <c r="QI8935" s="242"/>
      <c r="QJ8935" s="242"/>
      <c r="QK8935" s="242"/>
    </row>
    <row r="8936" spans="439:453">
      <c r="PW8936" s="242"/>
      <c r="PX8936" s="242"/>
      <c r="PY8936" s="242"/>
      <c r="PZ8936" s="242"/>
      <c r="QA8936" s="242"/>
      <c r="QB8936" s="242"/>
      <c r="QC8936" s="242"/>
      <c r="QD8936" s="242"/>
      <c r="QE8936" s="242"/>
      <c r="QF8936" s="242"/>
      <c r="QG8936" s="242"/>
      <c r="QH8936" s="242"/>
      <c r="QI8936" s="242"/>
      <c r="QJ8936" s="242"/>
      <c r="QK8936" s="242"/>
    </row>
    <row r="8937" spans="439:453">
      <c r="PW8937" s="242"/>
      <c r="PX8937" s="242"/>
      <c r="PY8937" s="242"/>
      <c r="PZ8937" s="242"/>
      <c r="QA8937" s="242"/>
      <c r="QB8937" s="242"/>
      <c r="QC8937" s="242"/>
      <c r="QD8937" s="242"/>
      <c r="QE8937" s="242"/>
      <c r="QF8937" s="242"/>
      <c r="QG8937" s="242"/>
      <c r="QH8937" s="242"/>
      <c r="QI8937" s="242"/>
      <c r="QJ8937" s="242"/>
      <c r="QK8937" s="242"/>
    </row>
    <row r="8938" spans="439:453">
      <c r="PW8938" s="242"/>
      <c r="PX8938" s="242"/>
      <c r="PY8938" s="242"/>
      <c r="PZ8938" s="242"/>
      <c r="QA8938" s="242"/>
      <c r="QB8938" s="242"/>
      <c r="QC8938" s="242"/>
      <c r="QD8938" s="242"/>
      <c r="QE8938" s="242"/>
      <c r="QF8938" s="242"/>
      <c r="QG8938" s="242"/>
      <c r="QH8938" s="242"/>
      <c r="QI8938" s="242"/>
      <c r="QJ8938" s="242"/>
      <c r="QK8938" s="242"/>
    </row>
    <row r="8939" spans="439:453">
      <c r="PW8939" s="242"/>
      <c r="PX8939" s="242"/>
      <c r="PY8939" s="242"/>
      <c r="PZ8939" s="242"/>
      <c r="QA8939" s="242"/>
      <c r="QB8939" s="242"/>
      <c r="QC8939" s="242"/>
      <c r="QD8939" s="242"/>
      <c r="QE8939" s="242"/>
      <c r="QF8939" s="242"/>
      <c r="QG8939" s="242"/>
      <c r="QH8939" s="242"/>
      <c r="QI8939" s="242"/>
      <c r="QJ8939" s="242"/>
      <c r="QK8939" s="242"/>
    </row>
    <row r="8940" spans="439:453">
      <c r="PW8940" s="242"/>
      <c r="PX8940" s="242"/>
      <c r="PY8940" s="242"/>
      <c r="PZ8940" s="242"/>
      <c r="QA8940" s="242"/>
      <c r="QB8940" s="242"/>
      <c r="QC8940" s="242"/>
      <c r="QD8940" s="242"/>
      <c r="QE8940" s="242"/>
      <c r="QF8940" s="242"/>
      <c r="QG8940" s="242"/>
      <c r="QH8940" s="242"/>
      <c r="QI8940" s="242"/>
      <c r="QJ8940" s="242"/>
      <c r="QK8940" s="242"/>
    </row>
    <row r="8941" spans="439:453">
      <c r="PW8941" s="242"/>
      <c r="PX8941" s="242"/>
      <c r="PY8941" s="242"/>
      <c r="PZ8941" s="242"/>
      <c r="QA8941" s="242"/>
      <c r="QB8941" s="242"/>
      <c r="QC8941" s="242"/>
      <c r="QD8941" s="242"/>
      <c r="QE8941" s="242"/>
      <c r="QF8941" s="242"/>
      <c r="QG8941" s="242"/>
      <c r="QH8941" s="242"/>
      <c r="QI8941" s="242"/>
      <c r="QJ8941" s="242"/>
      <c r="QK8941" s="242"/>
    </row>
    <row r="8942" spans="439:453">
      <c r="PW8942" s="242"/>
      <c r="PX8942" s="242"/>
      <c r="PY8942" s="242"/>
      <c r="PZ8942" s="242"/>
      <c r="QA8942" s="242"/>
      <c r="QB8942" s="242"/>
      <c r="QC8942" s="242"/>
      <c r="QD8942" s="242"/>
      <c r="QE8942" s="242"/>
      <c r="QF8942" s="242"/>
      <c r="QG8942" s="242"/>
      <c r="QH8942" s="242"/>
      <c r="QI8942" s="242"/>
      <c r="QJ8942" s="242"/>
      <c r="QK8942" s="242"/>
    </row>
    <row r="8943" spans="439:453">
      <c r="PW8943" s="242"/>
      <c r="PX8943" s="242"/>
      <c r="PY8943" s="242"/>
      <c r="PZ8943" s="242"/>
      <c r="QA8943" s="242"/>
      <c r="QB8943" s="242"/>
      <c r="QC8943" s="242"/>
      <c r="QD8943" s="242"/>
      <c r="QE8943" s="242"/>
      <c r="QF8943" s="242"/>
      <c r="QG8943" s="242"/>
      <c r="QH8943" s="242"/>
      <c r="QI8943" s="242"/>
      <c r="QJ8943" s="242"/>
      <c r="QK8943" s="242"/>
    </row>
    <row r="8944" spans="439:453">
      <c r="PW8944" s="242"/>
      <c r="PX8944" s="242"/>
      <c r="PY8944" s="242"/>
      <c r="PZ8944" s="242"/>
      <c r="QA8944" s="242"/>
      <c r="QB8944" s="242"/>
      <c r="QC8944" s="242"/>
      <c r="QD8944" s="242"/>
      <c r="QE8944" s="242"/>
      <c r="QF8944" s="242"/>
      <c r="QG8944" s="242"/>
      <c r="QH8944" s="242"/>
      <c r="QI8944" s="242"/>
      <c r="QJ8944" s="242"/>
      <c r="QK8944" s="242"/>
    </row>
    <row r="8945" spans="439:453">
      <c r="PW8945" s="242"/>
      <c r="PX8945" s="242"/>
      <c r="PY8945" s="242"/>
      <c r="PZ8945" s="242"/>
      <c r="QA8945" s="242"/>
      <c r="QB8945" s="242"/>
      <c r="QC8945" s="242"/>
      <c r="QD8945" s="242"/>
      <c r="QE8945" s="242"/>
      <c r="QF8945" s="242"/>
      <c r="QG8945" s="242"/>
      <c r="QH8945" s="242"/>
      <c r="QI8945" s="242"/>
      <c r="QJ8945" s="242"/>
      <c r="QK8945" s="242"/>
    </row>
    <row r="8946" spans="439:453">
      <c r="PW8946" s="242"/>
      <c r="PX8946" s="242"/>
      <c r="PY8946" s="242"/>
      <c r="PZ8946" s="242"/>
      <c r="QA8946" s="242"/>
      <c r="QB8946" s="242"/>
      <c r="QC8946" s="242"/>
      <c r="QD8946" s="242"/>
      <c r="QE8946" s="242"/>
      <c r="QF8946" s="242"/>
      <c r="QG8946" s="242"/>
      <c r="QH8946" s="242"/>
      <c r="QI8946" s="242"/>
      <c r="QJ8946" s="242"/>
      <c r="QK8946" s="242"/>
    </row>
    <row r="8947" spans="439:453">
      <c r="PW8947" s="242"/>
      <c r="PX8947" s="242"/>
      <c r="PY8947" s="242"/>
      <c r="PZ8947" s="242"/>
      <c r="QA8947" s="242"/>
      <c r="QB8947" s="242"/>
      <c r="QC8947" s="242"/>
      <c r="QD8947" s="242"/>
      <c r="QE8947" s="242"/>
      <c r="QF8947" s="242"/>
      <c r="QG8947" s="242"/>
      <c r="QH8947" s="242"/>
      <c r="QI8947" s="242"/>
      <c r="QJ8947" s="242"/>
      <c r="QK8947" s="242"/>
    </row>
    <row r="8948" spans="439:453">
      <c r="PW8948" s="242"/>
      <c r="PX8948" s="242"/>
      <c r="PY8948" s="242"/>
      <c r="PZ8948" s="242"/>
      <c r="QA8948" s="242"/>
      <c r="QB8948" s="242"/>
      <c r="QC8948" s="242"/>
      <c r="QD8948" s="242"/>
      <c r="QE8948" s="242"/>
      <c r="QF8948" s="242"/>
      <c r="QG8948" s="242"/>
      <c r="QH8948" s="242"/>
      <c r="QI8948" s="242"/>
      <c r="QJ8948" s="242"/>
      <c r="QK8948" s="242"/>
    </row>
    <row r="8949" spans="439:453">
      <c r="PW8949" s="242"/>
      <c r="PX8949" s="242"/>
      <c r="PY8949" s="242"/>
      <c r="PZ8949" s="242"/>
      <c r="QA8949" s="242"/>
      <c r="QB8949" s="242"/>
      <c r="QC8949" s="242"/>
      <c r="QD8949" s="242"/>
      <c r="QE8949" s="242"/>
      <c r="QF8949" s="242"/>
      <c r="QG8949" s="242"/>
      <c r="QH8949" s="242"/>
      <c r="QI8949" s="242"/>
      <c r="QJ8949" s="242"/>
      <c r="QK8949" s="242"/>
    </row>
    <row r="8950" spans="439:453">
      <c r="PW8950" s="242"/>
      <c r="PX8950" s="242"/>
      <c r="PY8950" s="242"/>
      <c r="PZ8950" s="242"/>
      <c r="QA8950" s="242"/>
      <c r="QB8950" s="242"/>
      <c r="QC8950" s="242"/>
      <c r="QD8950" s="242"/>
      <c r="QE8950" s="242"/>
      <c r="QF8950" s="242"/>
      <c r="QG8950" s="242"/>
      <c r="QH8950" s="242"/>
      <c r="QI8950" s="242"/>
      <c r="QJ8950" s="242"/>
      <c r="QK8950" s="242"/>
    </row>
    <row r="8951" spans="439:453">
      <c r="PW8951" s="242"/>
      <c r="PX8951" s="242"/>
      <c r="PY8951" s="242"/>
      <c r="PZ8951" s="242"/>
      <c r="QA8951" s="242"/>
      <c r="QB8951" s="242"/>
      <c r="QC8951" s="242"/>
      <c r="QD8951" s="242"/>
      <c r="QE8951" s="242"/>
      <c r="QF8951" s="242"/>
      <c r="QG8951" s="242"/>
      <c r="QH8951" s="242"/>
      <c r="QI8951" s="242"/>
      <c r="QJ8951" s="242"/>
      <c r="QK8951" s="242"/>
    </row>
    <row r="8952" spans="439:453">
      <c r="PW8952" s="242"/>
      <c r="PX8952" s="242"/>
      <c r="PY8952" s="242"/>
      <c r="PZ8952" s="242"/>
      <c r="QA8952" s="242"/>
      <c r="QB8952" s="242"/>
      <c r="QC8952" s="242"/>
      <c r="QD8952" s="242"/>
      <c r="QE8952" s="242"/>
      <c r="QF8952" s="242"/>
      <c r="QG8952" s="242"/>
      <c r="QH8952" s="242"/>
      <c r="QI8952" s="242"/>
      <c r="QJ8952" s="242"/>
      <c r="QK8952" s="242"/>
    </row>
    <row r="8953" spans="439:453">
      <c r="PW8953" s="242"/>
      <c r="PX8953" s="242"/>
      <c r="PY8953" s="242"/>
      <c r="PZ8953" s="242"/>
      <c r="QA8953" s="242"/>
      <c r="QB8953" s="242"/>
      <c r="QC8953" s="242"/>
      <c r="QD8953" s="242"/>
      <c r="QE8953" s="242"/>
      <c r="QF8953" s="242"/>
      <c r="QG8953" s="242"/>
      <c r="QH8953" s="242"/>
      <c r="QI8953" s="242"/>
      <c r="QJ8953" s="242"/>
      <c r="QK8953" s="242"/>
    </row>
    <row r="8954" spans="439:453">
      <c r="PW8954" s="242"/>
      <c r="PX8954" s="242"/>
      <c r="PY8954" s="242"/>
      <c r="PZ8954" s="242"/>
      <c r="QA8954" s="242"/>
      <c r="QB8954" s="242"/>
      <c r="QC8954" s="242"/>
      <c r="QD8954" s="242"/>
      <c r="QE8954" s="242"/>
      <c r="QF8954" s="242"/>
      <c r="QG8954" s="242"/>
      <c r="QH8954" s="242"/>
      <c r="QI8954" s="242"/>
      <c r="QJ8954" s="242"/>
      <c r="QK8954" s="242"/>
    </row>
    <row r="8955" spans="439:453">
      <c r="PW8955" s="242"/>
      <c r="PX8955" s="242"/>
      <c r="PY8955" s="242"/>
      <c r="PZ8955" s="242"/>
      <c r="QA8955" s="242"/>
      <c r="QB8955" s="242"/>
      <c r="QC8955" s="242"/>
      <c r="QD8955" s="242"/>
      <c r="QE8955" s="242"/>
      <c r="QF8955" s="242"/>
      <c r="QG8955" s="242"/>
      <c r="QH8955" s="242"/>
      <c r="QI8955" s="242"/>
      <c r="QJ8955" s="242"/>
      <c r="QK8955" s="242"/>
    </row>
    <row r="8956" spans="439:453">
      <c r="PW8956" s="242"/>
      <c r="PX8956" s="242"/>
      <c r="PY8956" s="242"/>
      <c r="PZ8956" s="242"/>
      <c r="QA8956" s="242"/>
      <c r="QB8956" s="242"/>
      <c r="QC8956" s="242"/>
      <c r="QD8956" s="242"/>
      <c r="QE8956" s="242"/>
      <c r="QF8956" s="242"/>
      <c r="QG8956" s="242"/>
      <c r="QH8956" s="242"/>
      <c r="QI8956" s="242"/>
      <c r="QJ8956" s="242"/>
      <c r="QK8956" s="242"/>
    </row>
    <row r="8957" spans="439:453">
      <c r="PW8957" s="242"/>
      <c r="PX8957" s="242"/>
      <c r="PY8957" s="242"/>
      <c r="PZ8957" s="242"/>
      <c r="QA8957" s="242"/>
      <c r="QB8957" s="242"/>
      <c r="QC8957" s="242"/>
      <c r="QD8957" s="242"/>
      <c r="QE8957" s="242"/>
      <c r="QF8957" s="242"/>
      <c r="QG8957" s="242"/>
      <c r="QH8957" s="242"/>
      <c r="QI8957" s="242"/>
      <c r="QJ8957" s="242"/>
      <c r="QK8957" s="242"/>
    </row>
    <row r="8958" spans="439:453">
      <c r="PW8958" s="242"/>
      <c r="PX8958" s="242"/>
      <c r="PY8958" s="242"/>
      <c r="PZ8958" s="242"/>
      <c r="QA8958" s="242"/>
      <c r="QB8958" s="242"/>
      <c r="QC8958" s="242"/>
      <c r="QD8958" s="242"/>
      <c r="QE8958" s="242"/>
      <c r="QF8958" s="242"/>
      <c r="QG8958" s="242"/>
      <c r="QH8958" s="242"/>
      <c r="QI8958" s="242"/>
      <c r="QJ8958" s="242"/>
      <c r="QK8958" s="242"/>
    </row>
    <row r="8959" spans="439:453">
      <c r="PW8959" s="242"/>
      <c r="PX8959" s="242"/>
      <c r="PY8959" s="242"/>
      <c r="PZ8959" s="242"/>
      <c r="QA8959" s="242"/>
      <c r="QB8959" s="242"/>
      <c r="QC8959" s="242"/>
      <c r="QD8959" s="242"/>
      <c r="QE8959" s="242"/>
      <c r="QF8959" s="242"/>
      <c r="QG8959" s="242"/>
      <c r="QH8959" s="242"/>
      <c r="QI8959" s="242"/>
      <c r="QJ8959" s="242"/>
      <c r="QK8959" s="242"/>
    </row>
    <row r="8960" spans="439:453">
      <c r="PW8960" s="242"/>
      <c r="PX8960" s="242"/>
      <c r="PY8960" s="242"/>
      <c r="PZ8960" s="242"/>
      <c r="QA8960" s="242"/>
      <c r="QB8960" s="242"/>
      <c r="QC8960" s="242"/>
      <c r="QD8960" s="242"/>
      <c r="QE8960" s="242"/>
      <c r="QF8960" s="242"/>
      <c r="QG8960" s="242"/>
      <c r="QH8960" s="242"/>
      <c r="QI8960" s="242"/>
      <c r="QJ8960" s="242"/>
      <c r="QK8960" s="242"/>
    </row>
    <row r="8961" spans="439:453">
      <c r="PW8961" s="242"/>
      <c r="PX8961" s="242"/>
      <c r="PY8961" s="242"/>
      <c r="PZ8961" s="242"/>
      <c r="QA8961" s="242"/>
      <c r="QB8961" s="242"/>
      <c r="QC8961" s="242"/>
      <c r="QD8961" s="242"/>
      <c r="QE8961" s="242"/>
      <c r="QF8961" s="242"/>
      <c r="QG8961" s="242"/>
      <c r="QH8961" s="242"/>
      <c r="QI8961" s="242"/>
      <c r="QJ8961" s="242"/>
      <c r="QK8961" s="242"/>
    </row>
    <row r="8962" spans="439:453">
      <c r="PW8962" s="242"/>
      <c r="PX8962" s="242"/>
      <c r="PY8962" s="242"/>
      <c r="PZ8962" s="242"/>
      <c r="QA8962" s="242"/>
      <c r="QB8962" s="242"/>
      <c r="QC8962" s="242"/>
      <c r="QD8962" s="242"/>
      <c r="QE8962" s="242"/>
      <c r="QF8962" s="242"/>
      <c r="QG8962" s="242"/>
      <c r="QH8962" s="242"/>
      <c r="QI8962" s="242"/>
      <c r="QJ8962" s="242"/>
      <c r="QK8962" s="242"/>
    </row>
    <row r="8963" spans="439:453">
      <c r="PW8963" s="242"/>
      <c r="PX8963" s="242"/>
      <c r="PY8963" s="242"/>
      <c r="PZ8963" s="242"/>
      <c r="QA8963" s="242"/>
      <c r="QB8963" s="242"/>
      <c r="QC8963" s="242"/>
      <c r="QD8963" s="242"/>
      <c r="QE8963" s="242"/>
      <c r="QF8963" s="242"/>
      <c r="QG8963" s="242"/>
      <c r="QH8963" s="242"/>
      <c r="QI8963" s="242"/>
      <c r="QJ8963" s="242"/>
      <c r="QK8963" s="242"/>
    </row>
    <row r="8964" spans="439:453">
      <c r="PW8964" s="242"/>
      <c r="PX8964" s="242"/>
      <c r="PY8964" s="242"/>
      <c r="PZ8964" s="242"/>
      <c r="QA8964" s="242"/>
      <c r="QB8964" s="242"/>
      <c r="QC8964" s="242"/>
      <c r="QD8964" s="242"/>
      <c r="QE8964" s="242"/>
      <c r="QF8964" s="242"/>
      <c r="QG8964" s="242"/>
      <c r="QH8964" s="242"/>
      <c r="QI8964" s="242"/>
      <c r="QJ8964" s="242"/>
      <c r="QK8964" s="242"/>
    </row>
    <row r="8965" spans="439:453">
      <c r="PW8965" s="242"/>
      <c r="PX8965" s="242"/>
      <c r="PY8965" s="242"/>
      <c r="PZ8965" s="242"/>
      <c r="QA8965" s="242"/>
      <c r="QB8965" s="242"/>
      <c r="QC8965" s="242"/>
      <c r="QD8965" s="242"/>
      <c r="QE8965" s="242"/>
      <c r="QF8965" s="242"/>
      <c r="QG8965" s="242"/>
      <c r="QH8965" s="242"/>
      <c r="QI8965" s="242"/>
      <c r="QJ8965" s="242"/>
      <c r="QK8965" s="242"/>
    </row>
    <row r="8966" spans="439:453">
      <c r="PW8966" s="242"/>
      <c r="PX8966" s="242"/>
      <c r="PY8966" s="242"/>
      <c r="PZ8966" s="242"/>
      <c r="QA8966" s="242"/>
      <c r="QB8966" s="242"/>
      <c r="QC8966" s="242"/>
      <c r="QD8966" s="242"/>
      <c r="QE8966" s="242"/>
      <c r="QF8966" s="242"/>
      <c r="QG8966" s="242"/>
      <c r="QH8966" s="242"/>
      <c r="QI8966" s="242"/>
      <c r="QJ8966" s="242"/>
      <c r="QK8966" s="242"/>
    </row>
    <row r="8967" spans="439:453">
      <c r="PW8967" s="242"/>
      <c r="PX8967" s="242"/>
      <c r="PY8967" s="242"/>
      <c r="PZ8967" s="242"/>
      <c r="QA8967" s="242"/>
      <c r="QB8967" s="242"/>
      <c r="QC8967" s="242"/>
      <c r="QD8967" s="242"/>
      <c r="QE8967" s="242"/>
      <c r="QF8967" s="242"/>
      <c r="QG8967" s="242"/>
      <c r="QH8967" s="242"/>
      <c r="QI8967" s="242"/>
      <c r="QJ8967" s="242"/>
      <c r="QK8967" s="242"/>
    </row>
    <row r="8968" spans="439:453">
      <c r="PW8968" s="242"/>
      <c r="PX8968" s="242"/>
      <c r="PY8968" s="242"/>
      <c r="PZ8968" s="242"/>
      <c r="QA8968" s="242"/>
      <c r="QB8968" s="242"/>
      <c r="QC8968" s="242"/>
      <c r="QD8968" s="242"/>
      <c r="QE8968" s="242"/>
      <c r="QF8968" s="242"/>
      <c r="QG8968" s="242"/>
      <c r="QH8968" s="242"/>
      <c r="QI8968" s="242"/>
      <c r="QJ8968" s="242"/>
      <c r="QK8968" s="242"/>
    </row>
    <row r="8969" spans="439:453">
      <c r="PW8969" s="242"/>
      <c r="PX8969" s="242"/>
      <c r="PY8969" s="242"/>
      <c r="PZ8969" s="242"/>
      <c r="QA8969" s="242"/>
      <c r="QB8969" s="242"/>
      <c r="QC8969" s="242"/>
      <c r="QD8969" s="242"/>
      <c r="QE8969" s="242"/>
      <c r="QF8969" s="242"/>
      <c r="QG8969" s="242"/>
      <c r="QH8969" s="242"/>
      <c r="QI8969" s="242"/>
      <c r="QJ8969" s="242"/>
      <c r="QK8969" s="242"/>
    </row>
    <row r="8970" spans="439:453">
      <c r="PW8970" s="242"/>
      <c r="PX8970" s="242"/>
      <c r="PY8970" s="242"/>
      <c r="PZ8970" s="242"/>
      <c r="QA8970" s="242"/>
      <c r="QB8970" s="242"/>
      <c r="QC8970" s="242"/>
      <c r="QD8970" s="242"/>
      <c r="QE8970" s="242"/>
      <c r="QF8970" s="242"/>
      <c r="QG8970" s="242"/>
      <c r="QH8970" s="242"/>
      <c r="QI8970" s="242"/>
      <c r="QJ8970" s="242"/>
      <c r="QK8970" s="242"/>
    </row>
    <row r="8971" spans="439:453">
      <c r="PW8971" s="242"/>
      <c r="PX8971" s="242"/>
      <c r="PY8971" s="242"/>
      <c r="PZ8971" s="242"/>
      <c r="QA8971" s="242"/>
      <c r="QB8971" s="242"/>
      <c r="QC8971" s="242"/>
      <c r="QD8971" s="242"/>
      <c r="QE8971" s="242"/>
      <c r="QF8971" s="242"/>
      <c r="QG8971" s="242"/>
      <c r="QH8971" s="242"/>
      <c r="QI8971" s="242"/>
      <c r="QJ8971" s="242"/>
      <c r="QK8971" s="242"/>
    </row>
    <row r="8972" spans="439:453">
      <c r="PW8972" s="242"/>
      <c r="PX8972" s="242"/>
      <c r="PY8972" s="242"/>
      <c r="PZ8972" s="242"/>
      <c r="QA8972" s="242"/>
      <c r="QB8972" s="242"/>
      <c r="QC8972" s="242"/>
      <c r="QD8972" s="242"/>
      <c r="QE8972" s="242"/>
      <c r="QF8972" s="242"/>
      <c r="QG8972" s="242"/>
      <c r="QH8972" s="242"/>
      <c r="QI8972" s="242"/>
      <c r="QJ8972" s="242"/>
      <c r="QK8972" s="242"/>
    </row>
    <row r="8973" spans="439:453">
      <c r="PW8973" s="242"/>
      <c r="PX8973" s="242"/>
      <c r="PY8973" s="242"/>
      <c r="PZ8973" s="242"/>
      <c r="QA8973" s="242"/>
      <c r="QB8973" s="242"/>
      <c r="QC8973" s="242"/>
      <c r="QD8973" s="242"/>
      <c r="QE8973" s="242"/>
      <c r="QF8973" s="242"/>
      <c r="QG8973" s="242"/>
      <c r="QH8973" s="242"/>
      <c r="QI8973" s="242"/>
      <c r="QJ8973" s="242"/>
      <c r="QK8973" s="242"/>
    </row>
    <row r="8974" spans="439:453">
      <c r="PW8974" s="242"/>
      <c r="PX8974" s="242"/>
      <c r="PY8974" s="242"/>
      <c r="PZ8974" s="242"/>
      <c r="QA8974" s="242"/>
      <c r="QB8974" s="242"/>
      <c r="QC8974" s="242"/>
      <c r="QD8974" s="242"/>
      <c r="QE8974" s="242"/>
      <c r="QF8974" s="242"/>
      <c r="QG8974" s="242"/>
      <c r="QH8974" s="242"/>
      <c r="QI8974" s="242"/>
      <c r="QJ8974" s="242"/>
      <c r="QK8974" s="242"/>
    </row>
    <row r="8975" spans="439:453">
      <c r="PW8975" s="242"/>
      <c r="PX8975" s="242"/>
      <c r="PY8975" s="242"/>
      <c r="PZ8975" s="242"/>
      <c r="QA8975" s="242"/>
      <c r="QB8975" s="242"/>
      <c r="QC8975" s="242"/>
      <c r="QD8975" s="242"/>
      <c r="QE8975" s="242"/>
      <c r="QF8975" s="242"/>
      <c r="QG8975" s="242"/>
      <c r="QH8975" s="242"/>
      <c r="QI8975" s="242"/>
      <c r="QJ8975" s="242"/>
      <c r="QK8975" s="242"/>
    </row>
    <row r="8976" spans="439:453">
      <c r="PW8976" s="242"/>
      <c r="PX8976" s="242"/>
      <c r="PY8976" s="242"/>
      <c r="PZ8976" s="242"/>
      <c r="QA8976" s="242"/>
      <c r="QB8976" s="242"/>
      <c r="QC8976" s="242"/>
      <c r="QD8976" s="242"/>
      <c r="QE8976" s="242"/>
      <c r="QF8976" s="242"/>
      <c r="QG8976" s="242"/>
      <c r="QH8976" s="242"/>
      <c r="QI8976" s="242"/>
      <c r="QJ8976" s="242"/>
      <c r="QK8976" s="242"/>
    </row>
    <row r="8977" spans="439:453">
      <c r="PW8977" s="242"/>
      <c r="PX8977" s="242"/>
      <c r="PY8977" s="242"/>
      <c r="PZ8977" s="242"/>
      <c r="QA8977" s="242"/>
      <c r="QB8977" s="242"/>
      <c r="QC8977" s="242"/>
      <c r="QD8977" s="242"/>
      <c r="QE8977" s="242"/>
      <c r="QF8977" s="242"/>
      <c r="QG8977" s="242"/>
      <c r="QH8977" s="242"/>
      <c r="QI8977" s="242"/>
      <c r="QJ8977" s="242"/>
      <c r="QK8977" s="242"/>
    </row>
    <row r="8978" spans="439:453">
      <c r="PW8978" s="242"/>
      <c r="PX8978" s="242"/>
      <c r="PY8978" s="242"/>
      <c r="PZ8978" s="242"/>
      <c r="QA8978" s="242"/>
      <c r="QB8978" s="242"/>
      <c r="QC8978" s="242"/>
      <c r="QD8978" s="242"/>
      <c r="QE8978" s="242"/>
      <c r="QF8978" s="242"/>
      <c r="QG8978" s="242"/>
      <c r="QH8978" s="242"/>
      <c r="QI8978" s="242"/>
      <c r="QJ8978" s="242"/>
      <c r="QK8978" s="242"/>
    </row>
    <row r="8979" spans="439:453">
      <c r="PW8979" s="242"/>
      <c r="PX8979" s="242"/>
      <c r="PY8979" s="242"/>
      <c r="PZ8979" s="242"/>
      <c r="QA8979" s="242"/>
      <c r="QB8979" s="242"/>
      <c r="QC8979" s="242"/>
      <c r="QD8979" s="242"/>
      <c r="QE8979" s="242"/>
      <c r="QF8979" s="242"/>
      <c r="QG8979" s="242"/>
      <c r="QH8979" s="242"/>
      <c r="QI8979" s="242"/>
      <c r="QJ8979" s="242"/>
      <c r="QK8979" s="242"/>
    </row>
    <row r="8980" spans="439:453">
      <c r="PW8980" s="242"/>
      <c r="PX8980" s="242"/>
      <c r="PY8980" s="242"/>
      <c r="PZ8980" s="242"/>
      <c r="QA8980" s="242"/>
      <c r="QB8980" s="242"/>
      <c r="QC8980" s="242"/>
      <c r="QD8980" s="242"/>
      <c r="QE8980" s="242"/>
      <c r="QF8980" s="242"/>
      <c r="QG8980" s="242"/>
      <c r="QH8980" s="242"/>
      <c r="QI8980" s="242"/>
      <c r="QJ8980" s="242"/>
      <c r="QK8980" s="242"/>
    </row>
    <row r="8981" spans="439:453">
      <c r="PW8981" s="242"/>
      <c r="PX8981" s="242"/>
      <c r="PY8981" s="242"/>
      <c r="PZ8981" s="242"/>
      <c r="QA8981" s="242"/>
      <c r="QB8981" s="242"/>
      <c r="QC8981" s="242"/>
      <c r="QD8981" s="242"/>
      <c r="QE8981" s="242"/>
      <c r="QF8981" s="242"/>
      <c r="QG8981" s="242"/>
      <c r="QH8981" s="242"/>
      <c r="QI8981" s="242"/>
      <c r="QJ8981" s="242"/>
      <c r="QK8981" s="242"/>
    </row>
    <row r="8982" spans="439:453">
      <c r="PW8982" s="242"/>
      <c r="PX8982" s="242"/>
      <c r="PY8982" s="242"/>
      <c r="PZ8982" s="242"/>
      <c r="QA8982" s="242"/>
      <c r="QB8982" s="242"/>
      <c r="QC8982" s="242"/>
      <c r="QD8982" s="242"/>
      <c r="QE8982" s="242"/>
      <c r="QF8982" s="242"/>
      <c r="QG8982" s="242"/>
      <c r="QH8982" s="242"/>
      <c r="QI8982" s="242"/>
      <c r="QJ8982" s="242"/>
      <c r="QK8982" s="242"/>
    </row>
    <row r="8983" spans="439:453">
      <c r="PW8983" s="242"/>
      <c r="PX8983" s="242"/>
      <c r="PY8983" s="242"/>
      <c r="PZ8983" s="242"/>
      <c r="QA8983" s="242"/>
      <c r="QB8983" s="242"/>
      <c r="QC8983" s="242"/>
      <c r="QD8983" s="242"/>
      <c r="QE8983" s="242"/>
      <c r="QF8983" s="242"/>
      <c r="QG8983" s="242"/>
      <c r="QH8983" s="242"/>
      <c r="QI8983" s="242"/>
      <c r="QJ8983" s="242"/>
      <c r="QK8983" s="242"/>
    </row>
    <row r="8984" spans="439:453">
      <c r="PW8984" s="242"/>
      <c r="PX8984" s="242"/>
      <c r="PY8984" s="242"/>
      <c r="PZ8984" s="242"/>
      <c r="QA8984" s="242"/>
      <c r="QB8984" s="242"/>
      <c r="QC8984" s="242"/>
      <c r="QD8984" s="242"/>
      <c r="QE8984" s="242"/>
      <c r="QF8984" s="242"/>
      <c r="QG8984" s="242"/>
      <c r="QH8984" s="242"/>
      <c r="QI8984" s="242"/>
      <c r="QJ8984" s="242"/>
      <c r="QK8984" s="242"/>
    </row>
    <row r="8985" spans="439:453">
      <c r="PW8985" s="242"/>
      <c r="PX8985" s="242"/>
      <c r="PY8985" s="242"/>
      <c r="PZ8985" s="242"/>
      <c r="QA8985" s="242"/>
      <c r="QB8985" s="242"/>
      <c r="QC8985" s="242"/>
      <c r="QD8985" s="242"/>
      <c r="QE8985" s="242"/>
      <c r="QF8985" s="242"/>
      <c r="QG8985" s="242"/>
      <c r="QH8985" s="242"/>
      <c r="QI8985" s="242"/>
      <c r="QJ8985" s="242"/>
      <c r="QK8985" s="242"/>
    </row>
    <row r="8986" spans="439:453">
      <c r="PW8986" s="242"/>
      <c r="PX8986" s="242"/>
      <c r="PY8986" s="242"/>
      <c r="PZ8986" s="242"/>
      <c r="QA8986" s="242"/>
      <c r="QB8986" s="242"/>
      <c r="QC8986" s="242"/>
      <c r="QD8986" s="242"/>
      <c r="QE8986" s="242"/>
      <c r="QF8986" s="242"/>
      <c r="QG8986" s="242"/>
      <c r="QH8986" s="242"/>
      <c r="QI8986" s="242"/>
      <c r="QJ8986" s="242"/>
      <c r="QK8986" s="242"/>
    </row>
    <row r="8987" spans="439:453">
      <c r="PW8987" s="242"/>
      <c r="PX8987" s="242"/>
      <c r="PY8987" s="242"/>
      <c r="PZ8987" s="242"/>
      <c r="QA8987" s="242"/>
      <c r="QB8987" s="242"/>
      <c r="QC8987" s="242"/>
      <c r="QD8987" s="242"/>
      <c r="QE8987" s="242"/>
      <c r="QF8987" s="242"/>
      <c r="QG8987" s="242"/>
      <c r="QH8987" s="242"/>
      <c r="QI8987" s="242"/>
      <c r="QJ8987" s="242"/>
      <c r="QK8987" s="242"/>
    </row>
    <row r="8988" spans="439:453">
      <c r="PW8988" s="242"/>
      <c r="PX8988" s="242"/>
      <c r="PY8988" s="242"/>
      <c r="PZ8988" s="242"/>
      <c r="QA8988" s="242"/>
      <c r="QB8988" s="242"/>
      <c r="QC8988" s="242"/>
      <c r="QD8988" s="242"/>
      <c r="QE8988" s="242"/>
      <c r="QF8988" s="242"/>
      <c r="QG8988" s="242"/>
      <c r="QH8988" s="242"/>
      <c r="QI8988" s="242"/>
      <c r="QJ8988" s="242"/>
      <c r="QK8988" s="242"/>
    </row>
    <row r="8989" spans="439:453">
      <c r="PW8989" s="242"/>
      <c r="PX8989" s="242"/>
      <c r="PY8989" s="242"/>
      <c r="PZ8989" s="242"/>
      <c r="QA8989" s="242"/>
      <c r="QB8989" s="242"/>
      <c r="QC8989" s="242"/>
      <c r="QD8989" s="242"/>
      <c r="QE8989" s="242"/>
      <c r="QF8989" s="242"/>
      <c r="QG8989" s="242"/>
      <c r="QH8989" s="242"/>
      <c r="QI8989" s="242"/>
      <c r="QJ8989" s="242"/>
      <c r="QK8989" s="242"/>
    </row>
    <row r="8990" spans="439:453">
      <c r="PW8990" s="242"/>
      <c r="PX8990" s="242"/>
      <c r="PY8990" s="242"/>
      <c r="PZ8990" s="242"/>
      <c r="QA8990" s="242"/>
      <c r="QB8990" s="242"/>
      <c r="QC8990" s="242"/>
      <c r="QD8990" s="242"/>
      <c r="QE8990" s="242"/>
      <c r="QF8990" s="242"/>
      <c r="QG8990" s="242"/>
      <c r="QH8990" s="242"/>
      <c r="QI8990" s="242"/>
      <c r="QJ8990" s="242"/>
      <c r="QK8990" s="242"/>
    </row>
    <row r="8991" spans="439:453">
      <c r="PW8991" s="242"/>
      <c r="PX8991" s="242"/>
      <c r="PY8991" s="242"/>
      <c r="PZ8991" s="242"/>
      <c r="QA8991" s="242"/>
      <c r="QB8991" s="242"/>
      <c r="QC8991" s="242"/>
      <c r="QD8991" s="242"/>
      <c r="QE8991" s="242"/>
      <c r="QF8991" s="242"/>
      <c r="QG8991" s="242"/>
      <c r="QH8991" s="242"/>
      <c r="QI8991" s="242"/>
      <c r="QJ8991" s="242"/>
      <c r="QK8991" s="242"/>
    </row>
    <row r="8992" spans="439:453">
      <c r="PW8992" s="242"/>
      <c r="PX8992" s="242"/>
      <c r="PY8992" s="242"/>
      <c r="PZ8992" s="242"/>
      <c r="QA8992" s="242"/>
      <c r="QB8992" s="242"/>
      <c r="QC8992" s="242"/>
      <c r="QD8992" s="242"/>
      <c r="QE8992" s="242"/>
      <c r="QF8992" s="242"/>
      <c r="QG8992" s="242"/>
      <c r="QH8992" s="242"/>
      <c r="QI8992" s="242"/>
      <c r="QJ8992" s="242"/>
      <c r="QK8992" s="242"/>
    </row>
    <row r="8993" spans="439:453">
      <c r="PW8993" s="242"/>
      <c r="PX8993" s="242"/>
      <c r="PY8993" s="242"/>
      <c r="PZ8993" s="242"/>
      <c r="QA8993" s="242"/>
      <c r="QB8993" s="242"/>
      <c r="QC8993" s="242"/>
      <c r="QD8993" s="242"/>
      <c r="QE8993" s="242"/>
      <c r="QF8993" s="242"/>
      <c r="QG8993" s="242"/>
      <c r="QH8993" s="242"/>
      <c r="QI8993" s="242"/>
      <c r="QJ8993" s="242"/>
      <c r="QK8993" s="242"/>
    </row>
    <row r="8994" spans="439:453">
      <c r="PW8994" s="242"/>
      <c r="PX8994" s="242"/>
      <c r="PY8994" s="242"/>
      <c r="PZ8994" s="242"/>
      <c r="QA8994" s="242"/>
      <c r="QB8994" s="242"/>
      <c r="QC8994" s="242"/>
      <c r="QD8994" s="242"/>
      <c r="QE8994" s="242"/>
      <c r="QF8994" s="242"/>
      <c r="QG8994" s="242"/>
      <c r="QH8994" s="242"/>
      <c r="QI8994" s="242"/>
      <c r="QJ8994" s="242"/>
      <c r="QK8994" s="242"/>
    </row>
    <row r="8995" spans="439:453">
      <c r="PW8995" s="242"/>
      <c r="PX8995" s="242"/>
      <c r="PY8995" s="242"/>
      <c r="PZ8995" s="242"/>
      <c r="QA8995" s="242"/>
      <c r="QB8995" s="242"/>
      <c r="QC8995" s="242"/>
      <c r="QD8995" s="242"/>
      <c r="QE8995" s="242"/>
      <c r="QF8995" s="242"/>
      <c r="QG8995" s="242"/>
      <c r="QH8995" s="242"/>
      <c r="QI8995" s="242"/>
      <c r="QJ8995" s="242"/>
      <c r="QK8995" s="242"/>
    </row>
    <row r="8996" spans="439:453">
      <c r="PW8996" s="242"/>
      <c r="PX8996" s="242"/>
      <c r="PY8996" s="242"/>
      <c r="PZ8996" s="242"/>
      <c r="QA8996" s="242"/>
      <c r="QB8996" s="242"/>
      <c r="QC8996" s="242"/>
      <c r="QD8996" s="242"/>
      <c r="QE8996" s="242"/>
      <c r="QF8996" s="242"/>
      <c r="QG8996" s="242"/>
      <c r="QH8996" s="242"/>
      <c r="QI8996" s="242"/>
      <c r="QJ8996" s="242"/>
      <c r="QK8996" s="242"/>
    </row>
    <row r="8997" spans="439:453">
      <c r="PW8997" s="242"/>
      <c r="PX8997" s="242"/>
      <c r="PY8997" s="242"/>
      <c r="PZ8997" s="242"/>
      <c r="QA8997" s="242"/>
      <c r="QB8997" s="242"/>
      <c r="QC8997" s="242"/>
      <c r="QD8997" s="242"/>
      <c r="QE8997" s="242"/>
      <c r="QF8997" s="242"/>
      <c r="QG8997" s="242"/>
      <c r="QH8997" s="242"/>
      <c r="QI8997" s="242"/>
      <c r="QJ8997" s="242"/>
      <c r="QK8997" s="242"/>
    </row>
    <row r="8998" spans="439:453">
      <c r="PW8998" s="242"/>
      <c r="PX8998" s="242"/>
      <c r="PY8998" s="242"/>
      <c r="PZ8998" s="242"/>
      <c r="QA8998" s="242"/>
      <c r="QB8998" s="242"/>
      <c r="QC8998" s="242"/>
      <c r="QD8998" s="242"/>
      <c r="QE8998" s="242"/>
      <c r="QF8998" s="242"/>
      <c r="QG8998" s="242"/>
      <c r="QH8998" s="242"/>
      <c r="QI8998" s="242"/>
      <c r="QJ8998" s="242"/>
      <c r="QK8998" s="242"/>
    </row>
    <row r="8999" spans="439:453">
      <c r="PW8999" s="242"/>
      <c r="PX8999" s="242"/>
      <c r="PY8999" s="242"/>
      <c r="PZ8999" s="242"/>
      <c r="QA8999" s="242"/>
      <c r="QB8999" s="242"/>
      <c r="QC8999" s="242"/>
      <c r="QD8999" s="242"/>
      <c r="QE8999" s="242"/>
      <c r="QF8999" s="242"/>
      <c r="QG8999" s="242"/>
      <c r="QH8999" s="242"/>
      <c r="QI8999" s="242"/>
      <c r="QJ8999" s="242"/>
      <c r="QK8999" s="242"/>
    </row>
    <row r="9000" spans="439:453">
      <c r="PW9000" s="242"/>
      <c r="PX9000" s="242"/>
      <c r="PY9000" s="242"/>
      <c r="PZ9000" s="242"/>
      <c r="QA9000" s="242"/>
      <c r="QB9000" s="242"/>
      <c r="QC9000" s="242"/>
      <c r="QD9000" s="242"/>
      <c r="QE9000" s="242"/>
      <c r="QF9000" s="242"/>
      <c r="QG9000" s="242"/>
      <c r="QH9000" s="242"/>
      <c r="QI9000" s="242"/>
      <c r="QJ9000" s="242"/>
      <c r="QK9000" s="242"/>
    </row>
    <row r="9001" spans="439:453">
      <c r="PW9001" s="242"/>
      <c r="PX9001" s="242"/>
      <c r="PY9001" s="242"/>
      <c r="PZ9001" s="242"/>
      <c r="QA9001" s="242"/>
      <c r="QB9001" s="242"/>
      <c r="QC9001" s="242"/>
      <c r="QD9001" s="242"/>
      <c r="QE9001" s="242"/>
      <c r="QF9001" s="242"/>
      <c r="QG9001" s="242"/>
      <c r="QH9001" s="242"/>
      <c r="QI9001" s="242"/>
      <c r="QJ9001" s="242"/>
      <c r="QK9001" s="242"/>
    </row>
    <row r="9002" spans="439:453">
      <c r="PW9002" s="242"/>
      <c r="PX9002" s="242"/>
      <c r="PY9002" s="242"/>
      <c r="PZ9002" s="242"/>
      <c r="QA9002" s="242"/>
      <c r="QB9002" s="242"/>
      <c r="QC9002" s="242"/>
      <c r="QD9002" s="242"/>
      <c r="QE9002" s="242"/>
      <c r="QF9002" s="242"/>
      <c r="QG9002" s="242"/>
      <c r="QH9002" s="242"/>
      <c r="QI9002" s="242"/>
      <c r="QJ9002" s="242"/>
      <c r="QK9002" s="242"/>
    </row>
    <row r="9003" spans="439:453">
      <c r="PW9003" s="242"/>
      <c r="PX9003" s="242"/>
      <c r="PY9003" s="242"/>
      <c r="PZ9003" s="242"/>
      <c r="QA9003" s="242"/>
      <c r="QB9003" s="242"/>
      <c r="QC9003" s="242"/>
      <c r="QD9003" s="242"/>
      <c r="QE9003" s="242"/>
      <c r="QF9003" s="242"/>
      <c r="QG9003" s="242"/>
      <c r="QH9003" s="242"/>
      <c r="QI9003" s="242"/>
      <c r="QJ9003" s="242"/>
      <c r="QK9003" s="242"/>
    </row>
    <row r="9004" spans="439:453">
      <c r="PW9004" s="242"/>
      <c r="PX9004" s="242"/>
      <c r="PY9004" s="242"/>
      <c r="PZ9004" s="242"/>
      <c r="QA9004" s="242"/>
      <c r="QB9004" s="242"/>
      <c r="QC9004" s="242"/>
      <c r="QD9004" s="242"/>
      <c r="QE9004" s="242"/>
      <c r="QF9004" s="242"/>
      <c r="QG9004" s="242"/>
      <c r="QH9004" s="242"/>
      <c r="QI9004" s="242"/>
      <c r="QJ9004" s="242"/>
      <c r="QK9004" s="242"/>
    </row>
    <row r="9005" spans="439:453">
      <c r="PW9005" s="242"/>
      <c r="PX9005" s="242"/>
      <c r="PY9005" s="242"/>
      <c r="PZ9005" s="242"/>
      <c r="QA9005" s="242"/>
      <c r="QB9005" s="242"/>
      <c r="QC9005" s="242"/>
      <c r="QD9005" s="242"/>
      <c r="QE9005" s="242"/>
      <c r="QF9005" s="242"/>
      <c r="QG9005" s="242"/>
      <c r="QH9005" s="242"/>
      <c r="QI9005" s="242"/>
      <c r="QJ9005" s="242"/>
      <c r="QK9005" s="242"/>
    </row>
    <row r="9006" spans="439:453">
      <c r="PW9006" s="242"/>
      <c r="PX9006" s="242"/>
      <c r="PY9006" s="242"/>
      <c r="PZ9006" s="242"/>
      <c r="QA9006" s="242"/>
      <c r="QB9006" s="242"/>
      <c r="QC9006" s="242"/>
      <c r="QD9006" s="242"/>
      <c r="QE9006" s="242"/>
      <c r="QF9006" s="242"/>
      <c r="QG9006" s="242"/>
      <c r="QH9006" s="242"/>
      <c r="QI9006" s="242"/>
      <c r="QJ9006" s="242"/>
      <c r="QK9006" s="242"/>
    </row>
    <row r="9007" spans="439:453">
      <c r="PW9007" s="242"/>
      <c r="PX9007" s="242"/>
      <c r="PY9007" s="242"/>
      <c r="PZ9007" s="242"/>
      <c r="QA9007" s="242"/>
      <c r="QB9007" s="242"/>
      <c r="QC9007" s="242"/>
      <c r="QD9007" s="242"/>
      <c r="QE9007" s="242"/>
      <c r="QF9007" s="242"/>
      <c r="QG9007" s="242"/>
      <c r="QH9007" s="242"/>
      <c r="QI9007" s="242"/>
      <c r="QJ9007" s="242"/>
      <c r="QK9007" s="242"/>
    </row>
    <row r="9008" spans="439:453">
      <c r="PW9008" s="242"/>
      <c r="PX9008" s="242"/>
      <c r="PY9008" s="242"/>
      <c r="PZ9008" s="242"/>
      <c r="QA9008" s="242"/>
      <c r="QB9008" s="242"/>
      <c r="QC9008" s="242"/>
      <c r="QD9008" s="242"/>
      <c r="QE9008" s="242"/>
      <c r="QF9008" s="242"/>
      <c r="QG9008" s="242"/>
      <c r="QH9008" s="242"/>
      <c r="QI9008" s="242"/>
      <c r="QJ9008" s="242"/>
      <c r="QK9008" s="242"/>
    </row>
    <row r="9009" spans="439:453">
      <c r="PW9009" s="242"/>
      <c r="PX9009" s="242"/>
      <c r="PY9009" s="242"/>
      <c r="PZ9009" s="242"/>
      <c r="QA9009" s="242"/>
      <c r="QB9009" s="242"/>
      <c r="QC9009" s="242"/>
      <c r="QD9009" s="242"/>
      <c r="QE9009" s="242"/>
      <c r="QF9009" s="242"/>
      <c r="QG9009" s="242"/>
      <c r="QH9009" s="242"/>
      <c r="QI9009" s="242"/>
      <c r="QJ9009" s="242"/>
      <c r="QK9009" s="242"/>
    </row>
    <row r="9010" spans="439:453">
      <c r="PW9010" s="242"/>
      <c r="PX9010" s="242"/>
      <c r="PY9010" s="242"/>
      <c r="PZ9010" s="242"/>
      <c r="QA9010" s="242"/>
      <c r="QB9010" s="242"/>
      <c r="QC9010" s="242"/>
      <c r="QD9010" s="242"/>
      <c r="QE9010" s="242"/>
      <c r="QF9010" s="242"/>
      <c r="QG9010" s="242"/>
      <c r="QH9010" s="242"/>
      <c r="QI9010" s="242"/>
      <c r="QJ9010" s="242"/>
      <c r="QK9010" s="242"/>
    </row>
    <row r="9011" spans="439:453">
      <c r="PW9011" s="242"/>
      <c r="PX9011" s="242"/>
      <c r="PY9011" s="242"/>
      <c r="PZ9011" s="242"/>
      <c r="QA9011" s="242"/>
      <c r="QB9011" s="242"/>
      <c r="QC9011" s="242"/>
      <c r="QD9011" s="242"/>
      <c r="QE9011" s="242"/>
      <c r="QF9011" s="242"/>
      <c r="QG9011" s="242"/>
      <c r="QH9011" s="242"/>
      <c r="QI9011" s="242"/>
      <c r="QJ9011" s="242"/>
      <c r="QK9011" s="242"/>
    </row>
    <row r="9012" spans="439:453">
      <c r="PW9012" s="242"/>
      <c r="PX9012" s="242"/>
      <c r="PY9012" s="242"/>
      <c r="PZ9012" s="242"/>
      <c r="QA9012" s="242"/>
      <c r="QB9012" s="242"/>
      <c r="QC9012" s="242"/>
      <c r="QD9012" s="242"/>
      <c r="QE9012" s="242"/>
      <c r="QF9012" s="242"/>
      <c r="QG9012" s="242"/>
      <c r="QH9012" s="242"/>
      <c r="QI9012" s="242"/>
      <c r="QJ9012" s="242"/>
      <c r="QK9012" s="242"/>
    </row>
    <row r="9013" spans="439:453">
      <c r="PW9013" s="242"/>
      <c r="PX9013" s="242"/>
      <c r="PY9013" s="242"/>
      <c r="PZ9013" s="242"/>
      <c r="QA9013" s="242"/>
      <c r="QB9013" s="242"/>
      <c r="QC9013" s="242"/>
      <c r="QD9013" s="242"/>
      <c r="QE9013" s="242"/>
      <c r="QF9013" s="242"/>
      <c r="QG9013" s="242"/>
      <c r="QH9013" s="242"/>
      <c r="QI9013" s="242"/>
      <c r="QJ9013" s="242"/>
      <c r="QK9013" s="242"/>
    </row>
    <row r="9014" spans="439:453">
      <c r="PW9014" s="242"/>
      <c r="PX9014" s="242"/>
      <c r="PY9014" s="242"/>
      <c r="PZ9014" s="242"/>
      <c r="QA9014" s="242"/>
      <c r="QB9014" s="242"/>
      <c r="QC9014" s="242"/>
      <c r="QD9014" s="242"/>
      <c r="QE9014" s="242"/>
      <c r="QF9014" s="242"/>
      <c r="QG9014" s="242"/>
      <c r="QH9014" s="242"/>
      <c r="QI9014" s="242"/>
      <c r="QJ9014" s="242"/>
      <c r="QK9014" s="242"/>
    </row>
    <row r="9015" spans="439:453">
      <c r="PW9015" s="242"/>
      <c r="PX9015" s="242"/>
      <c r="PY9015" s="242"/>
      <c r="PZ9015" s="242"/>
      <c r="QA9015" s="242"/>
      <c r="QB9015" s="242"/>
      <c r="QC9015" s="242"/>
      <c r="QD9015" s="242"/>
      <c r="QE9015" s="242"/>
      <c r="QF9015" s="242"/>
      <c r="QG9015" s="242"/>
      <c r="QH9015" s="242"/>
      <c r="QI9015" s="242"/>
      <c r="QJ9015" s="242"/>
      <c r="QK9015" s="242"/>
    </row>
    <row r="9016" spans="439:453">
      <c r="PW9016" s="242"/>
      <c r="PX9016" s="242"/>
      <c r="PY9016" s="242"/>
      <c r="PZ9016" s="242"/>
      <c r="QA9016" s="242"/>
      <c r="QB9016" s="242"/>
      <c r="QC9016" s="242"/>
      <c r="QD9016" s="242"/>
      <c r="QE9016" s="242"/>
      <c r="QF9016" s="242"/>
      <c r="QG9016" s="242"/>
      <c r="QH9016" s="242"/>
      <c r="QI9016" s="242"/>
      <c r="QJ9016" s="242"/>
      <c r="QK9016" s="242"/>
    </row>
    <row r="9017" spans="439:453">
      <c r="PW9017" s="242"/>
      <c r="PX9017" s="242"/>
      <c r="PY9017" s="242"/>
      <c r="PZ9017" s="242"/>
      <c r="QA9017" s="242"/>
      <c r="QB9017" s="242"/>
      <c r="QC9017" s="242"/>
      <c r="QD9017" s="242"/>
      <c r="QE9017" s="242"/>
      <c r="QF9017" s="242"/>
      <c r="QG9017" s="242"/>
      <c r="QH9017" s="242"/>
      <c r="QI9017" s="242"/>
      <c r="QJ9017" s="242"/>
      <c r="QK9017" s="242"/>
    </row>
    <row r="9018" spans="439:453">
      <c r="PW9018" s="242"/>
      <c r="PX9018" s="242"/>
      <c r="PY9018" s="242"/>
      <c r="PZ9018" s="242"/>
      <c r="QA9018" s="242"/>
      <c r="QB9018" s="242"/>
      <c r="QC9018" s="242"/>
      <c r="QD9018" s="242"/>
      <c r="QE9018" s="242"/>
      <c r="QF9018" s="242"/>
      <c r="QG9018" s="242"/>
      <c r="QH9018" s="242"/>
      <c r="QI9018" s="242"/>
      <c r="QJ9018" s="242"/>
      <c r="QK9018" s="242"/>
    </row>
    <row r="9019" spans="439:453">
      <c r="PW9019" s="242"/>
      <c r="PX9019" s="242"/>
      <c r="PY9019" s="242"/>
      <c r="PZ9019" s="242"/>
      <c r="QA9019" s="242"/>
      <c r="QB9019" s="242"/>
      <c r="QC9019" s="242"/>
      <c r="QD9019" s="242"/>
      <c r="QE9019" s="242"/>
      <c r="QF9019" s="242"/>
      <c r="QG9019" s="242"/>
      <c r="QH9019" s="242"/>
      <c r="QI9019" s="242"/>
      <c r="QJ9019" s="242"/>
      <c r="QK9019" s="242"/>
    </row>
    <row r="9020" spans="439:453">
      <c r="PW9020" s="242"/>
      <c r="PX9020" s="242"/>
      <c r="PY9020" s="242"/>
      <c r="PZ9020" s="242"/>
      <c r="QA9020" s="242"/>
      <c r="QB9020" s="242"/>
      <c r="QC9020" s="242"/>
      <c r="QD9020" s="242"/>
      <c r="QE9020" s="242"/>
      <c r="QF9020" s="242"/>
      <c r="QG9020" s="242"/>
      <c r="QH9020" s="242"/>
      <c r="QI9020" s="242"/>
      <c r="QJ9020" s="242"/>
      <c r="QK9020" s="242"/>
    </row>
    <row r="9021" spans="439:453">
      <c r="PW9021" s="242"/>
      <c r="PX9021" s="242"/>
      <c r="PY9021" s="242"/>
      <c r="PZ9021" s="242"/>
      <c r="QA9021" s="242"/>
      <c r="QB9021" s="242"/>
      <c r="QC9021" s="242"/>
      <c r="QD9021" s="242"/>
      <c r="QE9021" s="242"/>
      <c r="QF9021" s="242"/>
      <c r="QG9021" s="242"/>
      <c r="QH9021" s="242"/>
      <c r="QI9021" s="242"/>
      <c r="QJ9021" s="242"/>
      <c r="QK9021" s="242"/>
    </row>
    <row r="9022" spans="439:453">
      <c r="PW9022" s="242"/>
      <c r="PX9022" s="242"/>
      <c r="PY9022" s="242"/>
      <c r="PZ9022" s="242"/>
      <c r="QA9022" s="242"/>
      <c r="QB9022" s="242"/>
      <c r="QC9022" s="242"/>
      <c r="QD9022" s="242"/>
      <c r="QE9022" s="242"/>
      <c r="QF9022" s="242"/>
      <c r="QG9022" s="242"/>
      <c r="QH9022" s="242"/>
      <c r="QI9022" s="242"/>
      <c r="QJ9022" s="242"/>
      <c r="QK9022" s="242"/>
    </row>
    <row r="9023" spans="439:453">
      <c r="PW9023" s="242"/>
      <c r="PX9023" s="242"/>
      <c r="PY9023" s="242"/>
      <c r="PZ9023" s="242"/>
      <c r="QA9023" s="242"/>
      <c r="QB9023" s="242"/>
      <c r="QC9023" s="242"/>
      <c r="QD9023" s="242"/>
      <c r="QE9023" s="242"/>
      <c r="QF9023" s="242"/>
      <c r="QG9023" s="242"/>
      <c r="QH9023" s="242"/>
      <c r="QI9023" s="242"/>
      <c r="QJ9023" s="242"/>
      <c r="QK9023" s="242"/>
    </row>
    <row r="9024" spans="439:453">
      <c r="PW9024" s="242"/>
      <c r="PX9024" s="242"/>
      <c r="PY9024" s="242"/>
      <c r="PZ9024" s="242"/>
      <c r="QA9024" s="242"/>
      <c r="QB9024" s="242"/>
      <c r="QC9024" s="242"/>
      <c r="QD9024" s="242"/>
      <c r="QE9024" s="242"/>
      <c r="QF9024" s="242"/>
      <c r="QG9024" s="242"/>
      <c r="QH9024" s="242"/>
      <c r="QI9024" s="242"/>
      <c r="QJ9024" s="242"/>
      <c r="QK9024" s="242"/>
    </row>
    <row r="9025" spans="439:453">
      <c r="PW9025" s="242"/>
      <c r="PX9025" s="242"/>
      <c r="PY9025" s="242"/>
      <c r="PZ9025" s="242"/>
      <c r="QA9025" s="242"/>
      <c r="QB9025" s="242"/>
      <c r="QC9025" s="242"/>
      <c r="QD9025" s="242"/>
      <c r="QE9025" s="242"/>
      <c r="QF9025" s="242"/>
      <c r="QG9025" s="242"/>
      <c r="QH9025" s="242"/>
      <c r="QI9025" s="242"/>
      <c r="QJ9025" s="242"/>
      <c r="QK9025" s="242"/>
    </row>
    <row r="9026" spans="439:453">
      <c r="PW9026" s="242"/>
      <c r="PX9026" s="242"/>
      <c r="PY9026" s="242"/>
      <c r="PZ9026" s="242"/>
      <c r="QA9026" s="242"/>
      <c r="QB9026" s="242"/>
      <c r="QC9026" s="242"/>
      <c r="QD9026" s="242"/>
      <c r="QE9026" s="242"/>
      <c r="QF9026" s="242"/>
      <c r="QG9026" s="242"/>
      <c r="QH9026" s="242"/>
      <c r="QI9026" s="242"/>
      <c r="QJ9026" s="242"/>
      <c r="QK9026" s="242"/>
    </row>
    <row r="9027" spans="439:453">
      <c r="PW9027" s="242"/>
      <c r="PX9027" s="242"/>
      <c r="PY9027" s="242"/>
      <c r="PZ9027" s="242"/>
      <c r="QA9027" s="242"/>
      <c r="QB9027" s="242"/>
      <c r="QC9027" s="242"/>
      <c r="QD9027" s="242"/>
      <c r="QE9027" s="242"/>
      <c r="QF9027" s="242"/>
      <c r="QG9027" s="242"/>
      <c r="QH9027" s="242"/>
      <c r="QI9027" s="242"/>
      <c r="QJ9027" s="242"/>
      <c r="QK9027" s="242"/>
    </row>
    <row r="9028" spans="439:453">
      <c r="PW9028" s="242"/>
      <c r="PX9028" s="242"/>
      <c r="PY9028" s="242"/>
      <c r="PZ9028" s="242"/>
      <c r="QA9028" s="242"/>
      <c r="QB9028" s="242"/>
      <c r="QC9028" s="242"/>
      <c r="QD9028" s="242"/>
      <c r="QE9028" s="242"/>
      <c r="QF9028" s="242"/>
      <c r="QG9028" s="242"/>
      <c r="QH9028" s="242"/>
      <c r="QI9028" s="242"/>
      <c r="QJ9028" s="242"/>
      <c r="QK9028" s="242"/>
    </row>
    <row r="9029" spans="439:453">
      <c r="PW9029" s="242"/>
      <c r="PX9029" s="242"/>
      <c r="PY9029" s="242"/>
      <c r="PZ9029" s="242"/>
      <c r="QA9029" s="242"/>
      <c r="QB9029" s="242"/>
      <c r="QC9029" s="242"/>
      <c r="QD9029" s="242"/>
      <c r="QE9029" s="242"/>
      <c r="QF9029" s="242"/>
      <c r="QG9029" s="242"/>
      <c r="QH9029" s="242"/>
      <c r="QI9029" s="242"/>
      <c r="QJ9029" s="242"/>
      <c r="QK9029" s="242"/>
    </row>
    <row r="9030" spans="439:453">
      <c r="PW9030" s="242"/>
      <c r="PX9030" s="242"/>
      <c r="PY9030" s="242"/>
      <c r="PZ9030" s="242"/>
      <c r="QA9030" s="242"/>
      <c r="QB9030" s="242"/>
      <c r="QC9030" s="242"/>
      <c r="QD9030" s="242"/>
      <c r="QE9030" s="242"/>
      <c r="QF9030" s="242"/>
      <c r="QG9030" s="242"/>
      <c r="QH9030" s="242"/>
      <c r="QI9030" s="242"/>
      <c r="QJ9030" s="242"/>
      <c r="QK9030" s="242"/>
    </row>
    <row r="9031" spans="439:453">
      <c r="PW9031" s="242"/>
      <c r="PX9031" s="242"/>
      <c r="PY9031" s="242"/>
      <c r="PZ9031" s="242"/>
      <c r="QA9031" s="242"/>
      <c r="QB9031" s="242"/>
      <c r="QC9031" s="242"/>
      <c r="QD9031" s="242"/>
      <c r="QE9031" s="242"/>
      <c r="QF9031" s="242"/>
      <c r="QG9031" s="242"/>
      <c r="QH9031" s="242"/>
      <c r="QI9031" s="242"/>
      <c r="QJ9031" s="242"/>
      <c r="QK9031" s="242"/>
    </row>
    <row r="9032" spans="439:453">
      <c r="PW9032" s="242"/>
      <c r="PX9032" s="242"/>
      <c r="PY9032" s="242"/>
      <c r="PZ9032" s="242"/>
      <c r="QA9032" s="242"/>
      <c r="QB9032" s="242"/>
      <c r="QC9032" s="242"/>
      <c r="QD9032" s="242"/>
      <c r="QE9032" s="242"/>
      <c r="QF9032" s="242"/>
      <c r="QG9032" s="242"/>
      <c r="QH9032" s="242"/>
      <c r="QI9032" s="242"/>
      <c r="QJ9032" s="242"/>
      <c r="QK9032" s="242"/>
    </row>
    <row r="9033" spans="439:453">
      <c r="PW9033" s="242"/>
      <c r="PX9033" s="242"/>
      <c r="PY9033" s="242"/>
      <c r="PZ9033" s="242"/>
      <c r="QA9033" s="242"/>
      <c r="QB9033" s="242"/>
      <c r="QC9033" s="242"/>
      <c r="QD9033" s="242"/>
      <c r="QE9033" s="242"/>
      <c r="QF9033" s="242"/>
      <c r="QG9033" s="242"/>
      <c r="QH9033" s="242"/>
      <c r="QI9033" s="242"/>
      <c r="QJ9033" s="242"/>
      <c r="QK9033" s="242"/>
    </row>
    <row r="9034" spans="439:453">
      <c r="PW9034" s="242"/>
      <c r="PX9034" s="242"/>
      <c r="PY9034" s="242"/>
      <c r="PZ9034" s="242"/>
      <c r="QA9034" s="242"/>
      <c r="QB9034" s="242"/>
      <c r="QC9034" s="242"/>
      <c r="QD9034" s="242"/>
      <c r="QE9034" s="242"/>
      <c r="QF9034" s="242"/>
      <c r="QG9034" s="242"/>
      <c r="QH9034" s="242"/>
      <c r="QI9034" s="242"/>
      <c r="QJ9034" s="242"/>
      <c r="QK9034" s="242"/>
    </row>
    <row r="9035" spans="439:453">
      <c r="PW9035" s="242"/>
      <c r="PX9035" s="242"/>
      <c r="PY9035" s="242"/>
      <c r="PZ9035" s="242"/>
      <c r="QA9035" s="242"/>
      <c r="QB9035" s="242"/>
      <c r="QC9035" s="242"/>
      <c r="QD9035" s="242"/>
      <c r="QE9035" s="242"/>
      <c r="QF9035" s="242"/>
      <c r="QG9035" s="242"/>
      <c r="QH9035" s="242"/>
      <c r="QI9035" s="242"/>
      <c r="QJ9035" s="242"/>
      <c r="QK9035" s="242"/>
    </row>
    <row r="9036" spans="439:453">
      <c r="PW9036" s="242"/>
      <c r="PX9036" s="242"/>
      <c r="PY9036" s="242"/>
      <c r="PZ9036" s="242"/>
      <c r="QA9036" s="242"/>
      <c r="QB9036" s="242"/>
      <c r="QC9036" s="242"/>
      <c r="QD9036" s="242"/>
      <c r="QE9036" s="242"/>
      <c r="QF9036" s="242"/>
      <c r="QG9036" s="242"/>
      <c r="QH9036" s="242"/>
      <c r="QI9036" s="242"/>
      <c r="QJ9036" s="242"/>
      <c r="QK9036" s="242"/>
    </row>
    <row r="9037" spans="439:453">
      <c r="PW9037" s="242"/>
      <c r="PX9037" s="242"/>
      <c r="PY9037" s="242"/>
      <c r="PZ9037" s="242"/>
      <c r="QA9037" s="242"/>
      <c r="QB9037" s="242"/>
      <c r="QC9037" s="242"/>
      <c r="QD9037" s="242"/>
      <c r="QE9037" s="242"/>
      <c r="QF9037" s="242"/>
      <c r="QG9037" s="242"/>
      <c r="QH9037" s="242"/>
      <c r="QI9037" s="242"/>
      <c r="QJ9037" s="242"/>
      <c r="QK9037" s="242"/>
    </row>
    <row r="9038" spans="439:453">
      <c r="PW9038" s="242"/>
      <c r="PX9038" s="242"/>
      <c r="PY9038" s="242"/>
      <c r="PZ9038" s="242"/>
      <c r="QA9038" s="242"/>
      <c r="QB9038" s="242"/>
      <c r="QC9038" s="242"/>
      <c r="QD9038" s="242"/>
      <c r="QE9038" s="242"/>
      <c r="QF9038" s="242"/>
      <c r="QG9038" s="242"/>
      <c r="QH9038" s="242"/>
      <c r="QI9038" s="242"/>
      <c r="QJ9038" s="242"/>
      <c r="QK9038" s="242"/>
    </row>
    <row r="9039" spans="439:453">
      <c r="PW9039" s="242"/>
      <c r="PX9039" s="242"/>
      <c r="PY9039" s="242"/>
      <c r="PZ9039" s="242"/>
      <c r="QA9039" s="242"/>
      <c r="QB9039" s="242"/>
      <c r="QC9039" s="242"/>
      <c r="QD9039" s="242"/>
      <c r="QE9039" s="242"/>
      <c r="QF9039" s="242"/>
      <c r="QG9039" s="242"/>
      <c r="QH9039" s="242"/>
      <c r="QI9039" s="242"/>
      <c r="QJ9039" s="242"/>
      <c r="QK9039" s="242"/>
    </row>
    <row r="9040" spans="439:453">
      <c r="PW9040" s="242"/>
      <c r="PX9040" s="242"/>
      <c r="PY9040" s="242"/>
      <c r="PZ9040" s="242"/>
      <c r="QA9040" s="242"/>
      <c r="QB9040" s="242"/>
      <c r="QC9040" s="242"/>
      <c r="QD9040" s="242"/>
      <c r="QE9040" s="242"/>
      <c r="QF9040" s="242"/>
      <c r="QG9040" s="242"/>
      <c r="QH9040" s="242"/>
      <c r="QI9040" s="242"/>
      <c r="QJ9040" s="242"/>
      <c r="QK9040" s="242"/>
    </row>
    <row r="9041" spans="439:453">
      <c r="PW9041" s="242"/>
      <c r="PX9041" s="242"/>
      <c r="PY9041" s="242"/>
      <c r="PZ9041" s="242"/>
      <c r="QA9041" s="242"/>
      <c r="QB9041" s="242"/>
      <c r="QC9041" s="242"/>
      <c r="QD9041" s="242"/>
      <c r="QE9041" s="242"/>
      <c r="QF9041" s="242"/>
      <c r="QG9041" s="242"/>
      <c r="QH9041" s="242"/>
      <c r="QI9041" s="242"/>
      <c r="QJ9041" s="242"/>
      <c r="QK9041" s="242"/>
    </row>
    <row r="9042" spans="439:453">
      <c r="PW9042" s="242"/>
      <c r="PX9042" s="242"/>
      <c r="PY9042" s="242"/>
      <c r="PZ9042" s="242"/>
      <c r="QA9042" s="242"/>
      <c r="QB9042" s="242"/>
      <c r="QC9042" s="242"/>
      <c r="QD9042" s="242"/>
      <c r="QE9042" s="242"/>
      <c r="QF9042" s="242"/>
      <c r="QG9042" s="242"/>
      <c r="QH9042" s="242"/>
      <c r="QI9042" s="242"/>
      <c r="QJ9042" s="242"/>
      <c r="QK9042" s="242"/>
    </row>
    <row r="9043" spans="439:453">
      <c r="PW9043" s="242"/>
      <c r="PX9043" s="242"/>
      <c r="PY9043" s="242"/>
      <c r="PZ9043" s="242"/>
      <c r="QA9043" s="242"/>
      <c r="QB9043" s="242"/>
      <c r="QC9043" s="242"/>
      <c r="QD9043" s="242"/>
      <c r="QE9043" s="242"/>
      <c r="QF9043" s="242"/>
      <c r="QG9043" s="242"/>
      <c r="QH9043" s="242"/>
      <c r="QI9043" s="242"/>
      <c r="QJ9043" s="242"/>
      <c r="QK9043" s="242"/>
    </row>
    <row r="9044" spans="439:453">
      <c r="PW9044" s="242"/>
      <c r="PX9044" s="242"/>
      <c r="PY9044" s="242"/>
      <c r="PZ9044" s="242"/>
      <c r="QA9044" s="242"/>
      <c r="QB9044" s="242"/>
      <c r="QC9044" s="242"/>
      <c r="QD9044" s="242"/>
      <c r="QE9044" s="242"/>
      <c r="QF9044" s="242"/>
      <c r="QG9044" s="242"/>
      <c r="QH9044" s="242"/>
      <c r="QI9044" s="242"/>
      <c r="QJ9044" s="242"/>
      <c r="QK9044" s="242"/>
    </row>
    <row r="9045" spans="439:453">
      <c r="PW9045" s="242"/>
      <c r="PX9045" s="242"/>
      <c r="PY9045" s="242"/>
      <c r="PZ9045" s="242"/>
      <c r="QA9045" s="242"/>
      <c r="QB9045" s="242"/>
      <c r="QC9045" s="242"/>
      <c r="QD9045" s="242"/>
      <c r="QE9045" s="242"/>
      <c r="QF9045" s="242"/>
      <c r="QG9045" s="242"/>
      <c r="QH9045" s="242"/>
      <c r="QI9045" s="242"/>
      <c r="QJ9045" s="242"/>
      <c r="QK9045" s="242"/>
    </row>
    <row r="9046" spans="439:453">
      <c r="PW9046" s="242"/>
      <c r="PX9046" s="242"/>
      <c r="PY9046" s="242"/>
      <c r="PZ9046" s="242"/>
      <c r="QA9046" s="242"/>
      <c r="QB9046" s="242"/>
      <c r="QC9046" s="242"/>
      <c r="QD9046" s="242"/>
      <c r="QE9046" s="242"/>
      <c r="QF9046" s="242"/>
      <c r="QG9046" s="242"/>
      <c r="QH9046" s="242"/>
      <c r="QI9046" s="242"/>
      <c r="QJ9046" s="242"/>
      <c r="QK9046" s="242"/>
    </row>
    <row r="9047" spans="439:453">
      <c r="PW9047" s="242"/>
      <c r="PX9047" s="242"/>
      <c r="PY9047" s="242"/>
      <c r="PZ9047" s="242"/>
      <c r="QA9047" s="242"/>
      <c r="QB9047" s="242"/>
      <c r="QC9047" s="242"/>
      <c r="QD9047" s="242"/>
      <c r="QE9047" s="242"/>
      <c r="QF9047" s="242"/>
      <c r="QG9047" s="242"/>
      <c r="QH9047" s="242"/>
      <c r="QI9047" s="242"/>
      <c r="QJ9047" s="242"/>
      <c r="QK9047" s="242"/>
    </row>
    <row r="9048" spans="439:453">
      <c r="PW9048" s="242"/>
      <c r="PX9048" s="242"/>
      <c r="PY9048" s="242"/>
      <c r="PZ9048" s="242"/>
      <c r="QA9048" s="242"/>
      <c r="QB9048" s="242"/>
      <c r="QC9048" s="242"/>
      <c r="QD9048" s="242"/>
      <c r="QE9048" s="242"/>
      <c r="QF9048" s="242"/>
      <c r="QG9048" s="242"/>
      <c r="QH9048" s="242"/>
      <c r="QI9048" s="242"/>
      <c r="QJ9048" s="242"/>
      <c r="QK9048" s="242"/>
    </row>
    <row r="9049" spans="439:453">
      <c r="PW9049" s="242"/>
      <c r="PX9049" s="242"/>
      <c r="PY9049" s="242"/>
      <c r="PZ9049" s="242"/>
      <c r="QA9049" s="242"/>
      <c r="QB9049" s="242"/>
      <c r="QC9049" s="242"/>
      <c r="QD9049" s="242"/>
      <c r="QE9049" s="242"/>
      <c r="QF9049" s="242"/>
      <c r="QG9049" s="242"/>
      <c r="QH9049" s="242"/>
      <c r="QI9049" s="242"/>
      <c r="QJ9049" s="242"/>
      <c r="QK9049" s="242"/>
    </row>
    <row r="9050" spans="439:453">
      <c r="PW9050" s="242"/>
      <c r="PX9050" s="242"/>
      <c r="PY9050" s="242"/>
      <c r="PZ9050" s="242"/>
      <c r="QA9050" s="242"/>
      <c r="QB9050" s="242"/>
      <c r="QC9050" s="242"/>
      <c r="QD9050" s="242"/>
      <c r="QE9050" s="242"/>
      <c r="QF9050" s="242"/>
      <c r="QG9050" s="242"/>
      <c r="QH9050" s="242"/>
      <c r="QI9050" s="242"/>
      <c r="QJ9050" s="242"/>
      <c r="QK9050" s="242"/>
    </row>
    <row r="9051" spans="439:453">
      <c r="PW9051" s="242"/>
      <c r="PX9051" s="242"/>
      <c r="PY9051" s="242"/>
      <c r="PZ9051" s="242"/>
      <c r="QA9051" s="242"/>
      <c r="QB9051" s="242"/>
      <c r="QC9051" s="242"/>
      <c r="QD9051" s="242"/>
      <c r="QE9051" s="242"/>
      <c r="QF9051" s="242"/>
      <c r="QG9051" s="242"/>
      <c r="QH9051" s="242"/>
      <c r="QI9051" s="242"/>
      <c r="QJ9051" s="242"/>
      <c r="QK9051" s="242"/>
    </row>
    <row r="9052" spans="439:453">
      <c r="PW9052" s="242"/>
      <c r="PX9052" s="242"/>
      <c r="PY9052" s="242"/>
      <c r="PZ9052" s="242"/>
      <c r="QA9052" s="242"/>
      <c r="QB9052" s="242"/>
      <c r="QC9052" s="242"/>
      <c r="QD9052" s="242"/>
      <c r="QE9052" s="242"/>
      <c r="QF9052" s="242"/>
      <c r="QG9052" s="242"/>
      <c r="QH9052" s="242"/>
      <c r="QI9052" s="242"/>
      <c r="QJ9052" s="242"/>
      <c r="QK9052" s="242"/>
    </row>
    <row r="9053" spans="439:453">
      <c r="PW9053" s="242"/>
      <c r="PX9053" s="242"/>
      <c r="PY9053" s="242"/>
      <c r="PZ9053" s="242"/>
      <c r="QA9053" s="242"/>
      <c r="QB9053" s="242"/>
      <c r="QC9053" s="242"/>
      <c r="QD9053" s="242"/>
      <c r="QE9053" s="242"/>
      <c r="QF9053" s="242"/>
      <c r="QG9053" s="242"/>
      <c r="QH9053" s="242"/>
      <c r="QI9053" s="242"/>
      <c r="QJ9053" s="242"/>
      <c r="QK9053" s="242"/>
    </row>
    <row r="9054" spans="439:453">
      <c r="PW9054" s="242"/>
      <c r="PX9054" s="242"/>
      <c r="PY9054" s="242"/>
      <c r="PZ9054" s="242"/>
      <c r="QA9054" s="242"/>
      <c r="QB9054" s="242"/>
      <c r="QC9054" s="242"/>
      <c r="QD9054" s="242"/>
      <c r="QE9054" s="242"/>
      <c r="QF9054" s="242"/>
      <c r="QG9054" s="242"/>
      <c r="QH9054" s="242"/>
      <c r="QI9054" s="242"/>
      <c r="QJ9054" s="242"/>
      <c r="QK9054" s="242"/>
    </row>
    <row r="9055" spans="439:453">
      <c r="PW9055" s="242"/>
      <c r="PX9055" s="242"/>
      <c r="PY9055" s="242"/>
      <c r="PZ9055" s="242"/>
      <c r="QA9055" s="242"/>
      <c r="QB9055" s="242"/>
      <c r="QC9055" s="242"/>
      <c r="QD9055" s="242"/>
      <c r="QE9055" s="242"/>
      <c r="QF9055" s="242"/>
      <c r="QG9055" s="242"/>
      <c r="QH9055" s="242"/>
      <c r="QI9055" s="242"/>
      <c r="QJ9055" s="242"/>
      <c r="QK9055" s="242"/>
    </row>
    <row r="9056" spans="439:453">
      <c r="PW9056" s="242"/>
      <c r="PX9056" s="242"/>
      <c r="PY9056" s="242"/>
      <c r="PZ9056" s="242"/>
      <c r="QA9056" s="242"/>
      <c r="QB9056" s="242"/>
      <c r="QC9056" s="242"/>
      <c r="QD9056" s="242"/>
      <c r="QE9056" s="242"/>
      <c r="QF9056" s="242"/>
      <c r="QG9056" s="242"/>
      <c r="QH9056" s="242"/>
      <c r="QI9056" s="242"/>
      <c r="QJ9056" s="242"/>
      <c r="QK9056" s="242"/>
    </row>
    <row r="9057" spans="439:453">
      <c r="PW9057" s="242"/>
      <c r="PX9057" s="242"/>
      <c r="PY9057" s="242"/>
      <c r="PZ9057" s="242"/>
      <c r="QA9057" s="242"/>
      <c r="QB9057" s="242"/>
      <c r="QC9057" s="242"/>
      <c r="QD9057" s="242"/>
      <c r="QE9057" s="242"/>
      <c r="QF9057" s="242"/>
      <c r="QG9057" s="242"/>
      <c r="QH9057" s="242"/>
      <c r="QI9057" s="242"/>
      <c r="QJ9057" s="242"/>
      <c r="QK9057" s="242"/>
    </row>
    <row r="9058" spans="439:453">
      <c r="PW9058" s="242"/>
      <c r="PX9058" s="242"/>
      <c r="PY9058" s="242"/>
      <c r="PZ9058" s="242"/>
      <c r="QA9058" s="242"/>
      <c r="QB9058" s="242"/>
      <c r="QC9058" s="242"/>
      <c r="QD9058" s="242"/>
      <c r="QE9058" s="242"/>
      <c r="QF9058" s="242"/>
      <c r="QG9058" s="242"/>
      <c r="QH9058" s="242"/>
      <c r="QI9058" s="242"/>
      <c r="QJ9058" s="242"/>
      <c r="QK9058" s="242"/>
    </row>
    <row r="9059" spans="439:453">
      <c r="PW9059" s="242"/>
      <c r="PX9059" s="242"/>
      <c r="PY9059" s="242"/>
      <c r="PZ9059" s="242"/>
      <c r="QA9059" s="242"/>
      <c r="QB9059" s="242"/>
      <c r="QC9059" s="242"/>
      <c r="QD9059" s="242"/>
      <c r="QE9059" s="242"/>
      <c r="QF9059" s="242"/>
      <c r="QG9059" s="242"/>
      <c r="QH9059" s="242"/>
      <c r="QI9059" s="242"/>
      <c r="QJ9059" s="242"/>
      <c r="QK9059" s="242"/>
    </row>
    <row r="9060" spans="439:453">
      <c r="PW9060" s="242"/>
      <c r="PX9060" s="242"/>
      <c r="PY9060" s="242"/>
      <c r="PZ9060" s="242"/>
      <c r="QA9060" s="242"/>
      <c r="QB9060" s="242"/>
      <c r="QC9060" s="242"/>
      <c r="QD9060" s="242"/>
      <c r="QE9060" s="242"/>
      <c r="QF9060" s="242"/>
      <c r="QG9060" s="242"/>
      <c r="QH9060" s="242"/>
      <c r="QI9060" s="242"/>
      <c r="QJ9060" s="242"/>
      <c r="QK9060" s="242"/>
    </row>
    <row r="9061" spans="439:453">
      <c r="PW9061" s="242"/>
      <c r="PX9061" s="242"/>
      <c r="PY9061" s="242"/>
      <c r="PZ9061" s="242"/>
      <c r="QA9061" s="242"/>
      <c r="QB9061" s="242"/>
      <c r="QC9061" s="242"/>
      <c r="QD9061" s="242"/>
      <c r="QE9061" s="242"/>
      <c r="QF9061" s="242"/>
      <c r="QG9061" s="242"/>
      <c r="QH9061" s="242"/>
      <c r="QI9061" s="242"/>
      <c r="QJ9061" s="242"/>
      <c r="QK9061" s="242"/>
    </row>
    <row r="9062" spans="439:453">
      <c r="PW9062" s="242"/>
      <c r="PX9062" s="242"/>
      <c r="PY9062" s="242"/>
      <c r="PZ9062" s="242"/>
      <c r="QA9062" s="242"/>
      <c r="QB9062" s="242"/>
      <c r="QC9062" s="242"/>
      <c r="QD9062" s="242"/>
      <c r="QE9062" s="242"/>
      <c r="QF9062" s="242"/>
      <c r="QG9062" s="242"/>
      <c r="QH9062" s="242"/>
      <c r="QI9062" s="242"/>
      <c r="QJ9062" s="242"/>
      <c r="QK9062" s="242"/>
    </row>
    <row r="9063" spans="439:453">
      <c r="PW9063" s="242"/>
      <c r="PX9063" s="242"/>
      <c r="PY9063" s="242"/>
      <c r="PZ9063" s="242"/>
      <c r="QA9063" s="242"/>
      <c r="QB9063" s="242"/>
      <c r="QC9063" s="242"/>
      <c r="QD9063" s="242"/>
      <c r="QE9063" s="242"/>
      <c r="QF9063" s="242"/>
      <c r="QG9063" s="242"/>
      <c r="QH9063" s="242"/>
      <c r="QI9063" s="242"/>
      <c r="QJ9063" s="242"/>
      <c r="QK9063" s="242"/>
    </row>
    <row r="9064" spans="439:453">
      <c r="PW9064" s="242"/>
      <c r="PX9064" s="242"/>
      <c r="PY9064" s="242"/>
      <c r="PZ9064" s="242"/>
      <c r="QA9064" s="242"/>
      <c r="QB9064" s="242"/>
      <c r="QC9064" s="242"/>
      <c r="QD9064" s="242"/>
      <c r="QE9064" s="242"/>
      <c r="QF9064" s="242"/>
      <c r="QG9064" s="242"/>
      <c r="QH9064" s="242"/>
      <c r="QI9064" s="242"/>
      <c r="QJ9064" s="242"/>
      <c r="QK9064" s="242"/>
    </row>
    <row r="9065" spans="439:453">
      <c r="PW9065" s="242"/>
      <c r="PX9065" s="242"/>
      <c r="PY9065" s="242"/>
      <c r="PZ9065" s="242"/>
      <c r="QA9065" s="242"/>
      <c r="QB9065" s="242"/>
      <c r="QC9065" s="242"/>
      <c r="QD9065" s="242"/>
      <c r="QE9065" s="242"/>
      <c r="QF9065" s="242"/>
      <c r="QG9065" s="242"/>
      <c r="QH9065" s="242"/>
      <c r="QI9065" s="242"/>
      <c r="QJ9065" s="242"/>
      <c r="QK9065" s="242"/>
    </row>
    <row r="9066" spans="439:453">
      <c r="PW9066" s="242"/>
      <c r="PX9066" s="242"/>
      <c r="PY9066" s="242"/>
      <c r="PZ9066" s="242"/>
      <c r="QA9066" s="242"/>
      <c r="QB9066" s="242"/>
      <c r="QC9066" s="242"/>
      <c r="QD9066" s="242"/>
      <c r="QE9066" s="242"/>
      <c r="QF9066" s="242"/>
      <c r="QG9066" s="242"/>
      <c r="QH9066" s="242"/>
      <c r="QI9066" s="242"/>
      <c r="QJ9066" s="242"/>
      <c r="QK9066" s="242"/>
    </row>
    <row r="9067" spans="439:453">
      <c r="PW9067" s="242"/>
      <c r="PX9067" s="242"/>
      <c r="PY9067" s="242"/>
      <c r="PZ9067" s="242"/>
      <c r="QA9067" s="242"/>
      <c r="QB9067" s="242"/>
      <c r="QC9067" s="242"/>
      <c r="QD9067" s="242"/>
      <c r="QE9067" s="242"/>
      <c r="QF9067" s="242"/>
      <c r="QG9067" s="242"/>
      <c r="QH9067" s="242"/>
      <c r="QI9067" s="242"/>
      <c r="QJ9067" s="242"/>
      <c r="QK9067" s="242"/>
    </row>
    <row r="9068" spans="439:453">
      <c r="PW9068" s="242"/>
      <c r="PX9068" s="242"/>
      <c r="PY9068" s="242"/>
      <c r="PZ9068" s="242"/>
      <c r="QA9068" s="242"/>
      <c r="QB9068" s="242"/>
      <c r="QC9068" s="242"/>
      <c r="QD9068" s="242"/>
      <c r="QE9068" s="242"/>
      <c r="QF9068" s="242"/>
      <c r="QG9068" s="242"/>
      <c r="QH9068" s="242"/>
      <c r="QI9068" s="242"/>
      <c r="QJ9068" s="242"/>
      <c r="QK9068" s="242"/>
    </row>
    <row r="9069" spans="439:453">
      <c r="PW9069" s="242"/>
      <c r="PX9069" s="242"/>
      <c r="PY9069" s="242"/>
      <c r="PZ9069" s="242"/>
      <c r="QA9069" s="242"/>
      <c r="QB9069" s="242"/>
      <c r="QC9069" s="242"/>
      <c r="QD9069" s="242"/>
      <c r="QE9069" s="242"/>
      <c r="QF9069" s="242"/>
      <c r="QG9069" s="242"/>
      <c r="QH9069" s="242"/>
      <c r="QI9069" s="242"/>
      <c r="QJ9069" s="242"/>
      <c r="QK9069" s="242"/>
    </row>
    <row r="9070" spans="439:453">
      <c r="PW9070" s="242"/>
      <c r="PX9070" s="242"/>
      <c r="PY9070" s="242"/>
      <c r="PZ9070" s="242"/>
      <c r="QA9070" s="242"/>
      <c r="QB9070" s="242"/>
      <c r="QC9070" s="242"/>
      <c r="QD9070" s="242"/>
      <c r="QE9070" s="242"/>
      <c r="QF9070" s="242"/>
      <c r="QG9070" s="242"/>
      <c r="QH9070" s="242"/>
      <c r="QI9070" s="242"/>
      <c r="QJ9070" s="242"/>
      <c r="QK9070" s="242"/>
    </row>
    <row r="9071" spans="439:453">
      <c r="PW9071" s="242"/>
      <c r="PX9071" s="242"/>
      <c r="PY9071" s="242"/>
      <c r="PZ9071" s="242"/>
      <c r="QA9071" s="242"/>
      <c r="QB9071" s="242"/>
      <c r="QC9071" s="242"/>
      <c r="QD9071" s="242"/>
      <c r="QE9071" s="242"/>
      <c r="QF9071" s="242"/>
      <c r="QG9071" s="242"/>
      <c r="QH9071" s="242"/>
      <c r="QI9071" s="242"/>
      <c r="QJ9071" s="242"/>
      <c r="QK9071" s="242"/>
    </row>
    <row r="9072" spans="439:453">
      <c r="PW9072" s="242"/>
      <c r="PX9072" s="242"/>
      <c r="PY9072" s="242"/>
      <c r="PZ9072" s="242"/>
      <c r="QA9072" s="242"/>
      <c r="QB9072" s="242"/>
      <c r="QC9072" s="242"/>
      <c r="QD9072" s="242"/>
      <c r="QE9072" s="242"/>
      <c r="QF9072" s="242"/>
      <c r="QG9072" s="242"/>
      <c r="QH9072" s="242"/>
      <c r="QI9072" s="242"/>
      <c r="QJ9072" s="242"/>
      <c r="QK9072" s="242"/>
    </row>
    <row r="9073" spans="439:453">
      <c r="PW9073" s="242"/>
      <c r="PX9073" s="242"/>
      <c r="PY9073" s="242"/>
      <c r="PZ9073" s="242"/>
      <c r="QA9073" s="242"/>
      <c r="QB9073" s="242"/>
      <c r="QC9073" s="242"/>
      <c r="QD9073" s="242"/>
      <c r="QE9073" s="242"/>
      <c r="QF9073" s="242"/>
      <c r="QG9073" s="242"/>
      <c r="QH9073" s="242"/>
      <c r="QI9073" s="242"/>
      <c r="QJ9073" s="242"/>
      <c r="QK9073" s="242"/>
    </row>
    <row r="9074" spans="439:453">
      <c r="PW9074" s="242"/>
      <c r="PX9074" s="242"/>
      <c r="PY9074" s="242"/>
      <c r="PZ9074" s="242"/>
      <c r="QA9074" s="242"/>
      <c r="QB9074" s="242"/>
      <c r="QC9074" s="242"/>
      <c r="QD9074" s="242"/>
      <c r="QE9074" s="242"/>
      <c r="QF9074" s="242"/>
      <c r="QG9074" s="242"/>
      <c r="QH9074" s="242"/>
      <c r="QI9074" s="242"/>
      <c r="QJ9074" s="242"/>
      <c r="QK9074" s="242"/>
    </row>
    <row r="9075" spans="439:453">
      <c r="PW9075" s="242"/>
      <c r="PX9075" s="242"/>
      <c r="PY9075" s="242"/>
      <c r="PZ9075" s="242"/>
      <c r="QA9075" s="242"/>
      <c r="QB9075" s="242"/>
      <c r="QC9075" s="242"/>
      <c r="QD9075" s="242"/>
      <c r="QE9075" s="242"/>
      <c r="QF9075" s="242"/>
      <c r="QG9075" s="242"/>
      <c r="QH9075" s="242"/>
      <c r="QI9075" s="242"/>
      <c r="QJ9075" s="242"/>
      <c r="QK9075" s="242"/>
    </row>
    <row r="9076" spans="439:453">
      <c r="PW9076" s="242"/>
      <c r="PX9076" s="242"/>
      <c r="PY9076" s="242"/>
      <c r="PZ9076" s="242"/>
      <c r="QA9076" s="242"/>
      <c r="QB9076" s="242"/>
      <c r="QC9076" s="242"/>
      <c r="QD9076" s="242"/>
      <c r="QE9076" s="242"/>
      <c r="QF9076" s="242"/>
      <c r="QG9076" s="242"/>
      <c r="QH9076" s="242"/>
      <c r="QI9076" s="242"/>
      <c r="QJ9076" s="242"/>
      <c r="QK9076" s="242"/>
    </row>
    <row r="9077" spans="439:453">
      <c r="PW9077" s="242"/>
      <c r="PX9077" s="242"/>
      <c r="PY9077" s="242"/>
      <c r="PZ9077" s="242"/>
      <c r="QA9077" s="242"/>
      <c r="QB9077" s="242"/>
      <c r="QC9077" s="242"/>
      <c r="QD9077" s="242"/>
      <c r="QE9077" s="242"/>
      <c r="QF9077" s="242"/>
      <c r="QG9077" s="242"/>
      <c r="QH9077" s="242"/>
      <c r="QI9077" s="242"/>
      <c r="QJ9077" s="242"/>
      <c r="QK9077" s="242"/>
    </row>
    <row r="9078" spans="439:453">
      <c r="PW9078" s="242"/>
      <c r="PX9078" s="242"/>
      <c r="PY9078" s="242"/>
      <c r="PZ9078" s="242"/>
      <c r="QA9078" s="242"/>
      <c r="QB9078" s="242"/>
      <c r="QC9078" s="242"/>
      <c r="QD9078" s="242"/>
      <c r="QE9078" s="242"/>
      <c r="QF9078" s="242"/>
      <c r="QG9078" s="242"/>
      <c r="QH9078" s="242"/>
      <c r="QI9078" s="242"/>
      <c r="QJ9078" s="242"/>
      <c r="QK9078" s="242"/>
    </row>
    <row r="9079" spans="439:453">
      <c r="PW9079" s="242"/>
      <c r="PX9079" s="242"/>
      <c r="PY9079" s="242"/>
      <c r="PZ9079" s="242"/>
      <c r="QA9079" s="242"/>
      <c r="QB9079" s="242"/>
      <c r="QC9079" s="242"/>
      <c r="QD9079" s="242"/>
      <c r="QE9079" s="242"/>
      <c r="QF9079" s="242"/>
      <c r="QG9079" s="242"/>
      <c r="QH9079" s="242"/>
      <c r="QI9079" s="242"/>
      <c r="QJ9079" s="242"/>
      <c r="QK9079" s="242"/>
    </row>
    <row r="9080" spans="439:453">
      <c r="PW9080" s="242"/>
      <c r="PX9080" s="242"/>
      <c r="PY9080" s="242"/>
      <c r="PZ9080" s="242"/>
      <c r="QA9080" s="242"/>
      <c r="QB9080" s="242"/>
      <c r="QC9080" s="242"/>
      <c r="QD9080" s="242"/>
      <c r="QE9080" s="242"/>
      <c r="QF9080" s="242"/>
      <c r="QG9080" s="242"/>
      <c r="QH9080" s="242"/>
      <c r="QI9080" s="242"/>
      <c r="QJ9080" s="242"/>
      <c r="QK9080" s="242"/>
    </row>
    <row r="9081" spans="439:453">
      <c r="PW9081" s="242"/>
      <c r="PX9081" s="242"/>
      <c r="PY9081" s="242"/>
      <c r="PZ9081" s="242"/>
      <c r="QA9081" s="242"/>
      <c r="QB9081" s="242"/>
      <c r="QC9081" s="242"/>
      <c r="QD9081" s="242"/>
      <c r="QE9081" s="242"/>
      <c r="QF9081" s="242"/>
      <c r="QG9081" s="242"/>
      <c r="QH9081" s="242"/>
      <c r="QI9081" s="242"/>
      <c r="QJ9081" s="242"/>
      <c r="QK9081" s="242"/>
    </row>
    <row r="9082" spans="439:453">
      <c r="PW9082" s="242"/>
      <c r="PX9082" s="242"/>
      <c r="PY9082" s="242"/>
      <c r="PZ9082" s="242"/>
      <c r="QA9082" s="242"/>
      <c r="QB9082" s="242"/>
      <c r="QC9082" s="242"/>
      <c r="QD9082" s="242"/>
      <c r="QE9082" s="242"/>
      <c r="QF9082" s="242"/>
      <c r="QG9082" s="242"/>
      <c r="QH9082" s="242"/>
      <c r="QI9082" s="242"/>
      <c r="QJ9082" s="242"/>
      <c r="QK9082" s="242"/>
    </row>
    <row r="9083" spans="439:453">
      <c r="PW9083" s="242"/>
      <c r="PX9083" s="242"/>
      <c r="PY9083" s="242"/>
      <c r="PZ9083" s="242"/>
      <c r="QA9083" s="242"/>
      <c r="QB9083" s="242"/>
      <c r="QC9083" s="242"/>
      <c r="QD9083" s="242"/>
      <c r="QE9083" s="242"/>
      <c r="QF9083" s="242"/>
      <c r="QG9083" s="242"/>
      <c r="QH9083" s="242"/>
      <c r="QI9083" s="242"/>
      <c r="QJ9083" s="242"/>
      <c r="QK9083" s="242"/>
    </row>
    <row r="9084" spans="439:453">
      <c r="PW9084" s="242"/>
      <c r="PX9084" s="242"/>
      <c r="PY9084" s="242"/>
      <c r="PZ9084" s="242"/>
      <c r="QA9084" s="242"/>
      <c r="QB9084" s="242"/>
      <c r="QC9084" s="242"/>
      <c r="QD9084" s="242"/>
      <c r="QE9084" s="242"/>
      <c r="QF9084" s="242"/>
      <c r="QG9084" s="242"/>
      <c r="QH9084" s="242"/>
      <c r="QI9084" s="242"/>
      <c r="QJ9084" s="242"/>
      <c r="QK9084" s="242"/>
    </row>
    <row r="9085" spans="439:453">
      <c r="PW9085" s="242"/>
      <c r="PX9085" s="242"/>
      <c r="PY9085" s="242"/>
      <c r="PZ9085" s="242"/>
      <c r="QA9085" s="242"/>
      <c r="QB9085" s="242"/>
      <c r="QC9085" s="242"/>
      <c r="QD9085" s="242"/>
      <c r="QE9085" s="242"/>
      <c r="QF9085" s="242"/>
      <c r="QG9085" s="242"/>
      <c r="QH9085" s="242"/>
      <c r="QI9085" s="242"/>
      <c r="QJ9085" s="242"/>
      <c r="QK9085" s="242"/>
    </row>
    <row r="9086" spans="439:453">
      <c r="PW9086" s="242"/>
      <c r="PX9086" s="242"/>
      <c r="PY9086" s="242"/>
      <c r="PZ9086" s="242"/>
      <c r="QA9086" s="242"/>
      <c r="QB9086" s="242"/>
      <c r="QC9086" s="242"/>
      <c r="QD9086" s="242"/>
      <c r="QE9086" s="242"/>
      <c r="QF9086" s="242"/>
      <c r="QG9086" s="242"/>
      <c r="QH9086" s="242"/>
      <c r="QI9086" s="242"/>
      <c r="QJ9086" s="242"/>
      <c r="QK9086" s="242"/>
    </row>
    <row r="9087" spans="439:453">
      <c r="PW9087" s="242"/>
      <c r="PX9087" s="242"/>
      <c r="PY9087" s="242"/>
      <c r="PZ9087" s="242"/>
      <c r="QA9087" s="242"/>
      <c r="QB9087" s="242"/>
      <c r="QC9087" s="242"/>
      <c r="QD9087" s="242"/>
      <c r="QE9087" s="242"/>
      <c r="QF9087" s="242"/>
      <c r="QG9087" s="242"/>
      <c r="QH9087" s="242"/>
      <c r="QI9087" s="242"/>
      <c r="QJ9087" s="242"/>
      <c r="QK9087" s="242"/>
    </row>
    <row r="9088" spans="439:453">
      <c r="PW9088" s="242"/>
      <c r="PX9088" s="242"/>
      <c r="PY9088" s="242"/>
      <c r="PZ9088" s="242"/>
      <c r="QA9088" s="242"/>
      <c r="QB9088" s="242"/>
      <c r="QC9088" s="242"/>
      <c r="QD9088" s="242"/>
      <c r="QE9088" s="242"/>
      <c r="QF9088" s="242"/>
      <c r="QG9088" s="242"/>
      <c r="QH9088" s="242"/>
      <c r="QI9088" s="242"/>
      <c r="QJ9088" s="242"/>
      <c r="QK9088" s="242"/>
    </row>
    <row r="9089" spans="439:453">
      <c r="PW9089" s="242"/>
      <c r="PX9089" s="242"/>
      <c r="PY9089" s="242"/>
      <c r="PZ9089" s="242"/>
      <c r="QA9089" s="242"/>
      <c r="QB9089" s="242"/>
      <c r="QC9089" s="242"/>
      <c r="QD9089" s="242"/>
      <c r="QE9089" s="242"/>
      <c r="QF9089" s="242"/>
      <c r="QG9089" s="242"/>
      <c r="QH9089" s="242"/>
      <c r="QI9089" s="242"/>
      <c r="QJ9089" s="242"/>
      <c r="QK9089" s="242"/>
    </row>
    <row r="9090" spans="439:453">
      <c r="PW9090" s="242"/>
      <c r="PX9090" s="242"/>
      <c r="PY9090" s="242"/>
      <c r="PZ9090" s="242"/>
      <c r="QA9090" s="242"/>
      <c r="QB9090" s="242"/>
      <c r="QC9090" s="242"/>
      <c r="QD9090" s="242"/>
      <c r="QE9090" s="242"/>
      <c r="QF9090" s="242"/>
      <c r="QG9090" s="242"/>
      <c r="QH9090" s="242"/>
      <c r="QI9090" s="242"/>
      <c r="QJ9090" s="242"/>
      <c r="QK9090" s="242"/>
    </row>
    <row r="9091" spans="439:453">
      <c r="PW9091" s="242"/>
      <c r="PX9091" s="242"/>
      <c r="PY9091" s="242"/>
      <c r="PZ9091" s="242"/>
      <c r="QA9091" s="242"/>
      <c r="QB9091" s="242"/>
      <c r="QC9091" s="242"/>
      <c r="QD9091" s="242"/>
      <c r="QE9091" s="242"/>
      <c r="QF9091" s="242"/>
      <c r="QG9091" s="242"/>
      <c r="QH9091" s="242"/>
      <c r="QI9091" s="242"/>
      <c r="QJ9091" s="242"/>
      <c r="QK9091" s="242"/>
    </row>
    <row r="9092" spans="439:453">
      <c r="PW9092" s="242"/>
      <c r="PX9092" s="242"/>
      <c r="PY9092" s="242"/>
      <c r="PZ9092" s="242"/>
      <c r="QA9092" s="242"/>
      <c r="QB9092" s="242"/>
      <c r="QC9092" s="242"/>
      <c r="QD9092" s="242"/>
      <c r="QE9092" s="242"/>
      <c r="QF9092" s="242"/>
      <c r="QG9092" s="242"/>
      <c r="QH9092" s="242"/>
      <c r="QI9092" s="242"/>
      <c r="QJ9092" s="242"/>
      <c r="QK9092" s="242"/>
    </row>
    <row r="9093" spans="439:453">
      <c r="PW9093" s="242"/>
      <c r="PX9093" s="242"/>
      <c r="PY9093" s="242"/>
      <c r="PZ9093" s="242"/>
      <c r="QA9093" s="242"/>
      <c r="QB9093" s="242"/>
      <c r="QC9093" s="242"/>
      <c r="QD9093" s="242"/>
      <c r="QE9093" s="242"/>
      <c r="QF9093" s="242"/>
      <c r="QG9093" s="242"/>
      <c r="QH9093" s="242"/>
      <c r="QI9093" s="242"/>
      <c r="QJ9093" s="242"/>
      <c r="QK9093" s="242"/>
    </row>
    <row r="9094" spans="439:453">
      <c r="PW9094" s="242"/>
      <c r="PX9094" s="242"/>
      <c r="PY9094" s="242"/>
      <c r="PZ9094" s="242"/>
      <c r="QA9094" s="242"/>
      <c r="QB9094" s="242"/>
      <c r="QC9094" s="242"/>
      <c r="QD9094" s="242"/>
      <c r="QE9094" s="242"/>
      <c r="QF9094" s="242"/>
      <c r="QG9094" s="242"/>
      <c r="QH9094" s="242"/>
      <c r="QI9094" s="242"/>
      <c r="QJ9094" s="242"/>
      <c r="QK9094" s="242"/>
    </row>
    <row r="9095" spans="439:453">
      <c r="PW9095" s="242"/>
      <c r="PX9095" s="242"/>
      <c r="PY9095" s="242"/>
      <c r="PZ9095" s="242"/>
      <c r="QA9095" s="242"/>
      <c r="QB9095" s="242"/>
      <c r="QC9095" s="242"/>
      <c r="QD9095" s="242"/>
      <c r="QE9095" s="242"/>
      <c r="QF9095" s="242"/>
      <c r="QG9095" s="242"/>
      <c r="QH9095" s="242"/>
      <c r="QI9095" s="242"/>
      <c r="QJ9095" s="242"/>
      <c r="QK9095" s="242"/>
    </row>
    <row r="9096" spans="439:453">
      <c r="PW9096" s="242"/>
      <c r="PX9096" s="242"/>
      <c r="PY9096" s="242"/>
      <c r="PZ9096" s="242"/>
      <c r="QA9096" s="242"/>
      <c r="QB9096" s="242"/>
      <c r="QC9096" s="242"/>
      <c r="QD9096" s="242"/>
      <c r="QE9096" s="242"/>
      <c r="QF9096" s="242"/>
      <c r="QG9096" s="242"/>
      <c r="QH9096" s="242"/>
      <c r="QI9096" s="242"/>
      <c r="QJ9096" s="242"/>
      <c r="QK9096" s="242"/>
    </row>
    <row r="9097" spans="439:453">
      <c r="PW9097" s="242"/>
      <c r="PX9097" s="242"/>
      <c r="PY9097" s="242"/>
      <c r="PZ9097" s="242"/>
      <c r="QA9097" s="242"/>
      <c r="QB9097" s="242"/>
      <c r="QC9097" s="242"/>
      <c r="QD9097" s="242"/>
      <c r="QE9097" s="242"/>
      <c r="QF9097" s="242"/>
      <c r="QG9097" s="242"/>
      <c r="QH9097" s="242"/>
      <c r="QI9097" s="242"/>
      <c r="QJ9097" s="242"/>
      <c r="QK9097" s="242"/>
    </row>
    <row r="9098" spans="439:453">
      <c r="PW9098" s="242"/>
      <c r="PX9098" s="242"/>
      <c r="PY9098" s="242"/>
      <c r="PZ9098" s="242"/>
      <c r="QA9098" s="242"/>
      <c r="QB9098" s="242"/>
      <c r="QC9098" s="242"/>
      <c r="QD9098" s="242"/>
      <c r="QE9098" s="242"/>
      <c r="QF9098" s="242"/>
      <c r="QG9098" s="242"/>
      <c r="QH9098" s="242"/>
      <c r="QI9098" s="242"/>
      <c r="QJ9098" s="242"/>
      <c r="QK9098" s="242"/>
    </row>
    <row r="9099" spans="439:453">
      <c r="PW9099" s="242"/>
      <c r="PX9099" s="242"/>
      <c r="PY9099" s="242"/>
      <c r="PZ9099" s="242"/>
      <c r="QA9099" s="242"/>
      <c r="QB9099" s="242"/>
      <c r="QC9099" s="242"/>
      <c r="QD9099" s="242"/>
      <c r="QE9099" s="242"/>
      <c r="QF9099" s="242"/>
      <c r="QG9099" s="242"/>
      <c r="QH9099" s="242"/>
      <c r="QI9099" s="242"/>
      <c r="QJ9099" s="242"/>
      <c r="QK9099" s="242"/>
    </row>
    <row r="9100" spans="439:453">
      <c r="PW9100" s="242"/>
      <c r="PX9100" s="242"/>
      <c r="PY9100" s="242"/>
      <c r="PZ9100" s="242"/>
      <c r="QA9100" s="242"/>
      <c r="QB9100" s="242"/>
      <c r="QC9100" s="242"/>
      <c r="QD9100" s="242"/>
      <c r="QE9100" s="242"/>
      <c r="QF9100" s="242"/>
      <c r="QG9100" s="242"/>
      <c r="QH9100" s="242"/>
      <c r="QI9100" s="242"/>
      <c r="QJ9100" s="242"/>
      <c r="QK9100" s="242"/>
    </row>
    <row r="9101" spans="439:453">
      <c r="PW9101" s="242"/>
      <c r="PX9101" s="242"/>
      <c r="PY9101" s="242"/>
      <c r="PZ9101" s="242"/>
      <c r="QA9101" s="242"/>
      <c r="QB9101" s="242"/>
      <c r="QC9101" s="242"/>
      <c r="QD9101" s="242"/>
      <c r="QE9101" s="242"/>
      <c r="QF9101" s="242"/>
      <c r="QG9101" s="242"/>
      <c r="QH9101" s="242"/>
      <c r="QI9101" s="242"/>
      <c r="QJ9101" s="242"/>
      <c r="QK9101" s="242"/>
    </row>
    <row r="9102" spans="439:453">
      <c r="PW9102" s="242"/>
      <c r="PX9102" s="242"/>
      <c r="PY9102" s="242"/>
      <c r="PZ9102" s="242"/>
      <c r="QA9102" s="242"/>
      <c r="QB9102" s="242"/>
      <c r="QC9102" s="242"/>
      <c r="QD9102" s="242"/>
      <c r="QE9102" s="242"/>
      <c r="QF9102" s="242"/>
      <c r="QG9102" s="242"/>
      <c r="QH9102" s="242"/>
      <c r="QI9102" s="242"/>
      <c r="QJ9102" s="242"/>
      <c r="QK9102" s="242"/>
    </row>
    <row r="9103" spans="439:453">
      <c r="PW9103" s="242"/>
      <c r="PX9103" s="242"/>
      <c r="PY9103" s="242"/>
      <c r="PZ9103" s="242"/>
      <c r="QA9103" s="242"/>
      <c r="QB9103" s="242"/>
      <c r="QC9103" s="242"/>
      <c r="QD9103" s="242"/>
      <c r="QE9103" s="242"/>
      <c r="QF9103" s="242"/>
      <c r="QG9103" s="242"/>
      <c r="QH9103" s="242"/>
      <c r="QI9103" s="242"/>
      <c r="QJ9103" s="242"/>
      <c r="QK9103" s="242"/>
    </row>
    <row r="9104" spans="439:453">
      <c r="PW9104" s="242"/>
      <c r="PX9104" s="242"/>
      <c r="PY9104" s="242"/>
      <c r="PZ9104" s="242"/>
      <c r="QA9104" s="242"/>
      <c r="QB9104" s="242"/>
      <c r="QC9104" s="242"/>
      <c r="QD9104" s="242"/>
      <c r="QE9104" s="242"/>
      <c r="QF9104" s="242"/>
      <c r="QG9104" s="242"/>
      <c r="QH9104" s="242"/>
      <c r="QI9104" s="242"/>
      <c r="QJ9104" s="242"/>
      <c r="QK9104" s="242"/>
    </row>
    <row r="9105" spans="439:453">
      <c r="PW9105" s="242"/>
      <c r="PX9105" s="242"/>
      <c r="PY9105" s="242"/>
      <c r="PZ9105" s="242"/>
      <c r="QA9105" s="242"/>
      <c r="QB9105" s="242"/>
      <c r="QC9105" s="242"/>
      <c r="QD9105" s="242"/>
      <c r="QE9105" s="242"/>
      <c r="QF9105" s="242"/>
      <c r="QG9105" s="242"/>
      <c r="QH9105" s="242"/>
      <c r="QI9105" s="242"/>
      <c r="QJ9105" s="242"/>
      <c r="QK9105" s="242"/>
    </row>
    <row r="9106" spans="439:453">
      <c r="PW9106" s="242"/>
      <c r="PX9106" s="242"/>
      <c r="PY9106" s="242"/>
      <c r="PZ9106" s="242"/>
      <c r="QA9106" s="242"/>
      <c r="QB9106" s="242"/>
      <c r="QC9106" s="242"/>
      <c r="QD9106" s="242"/>
      <c r="QE9106" s="242"/>
      <c r="QF9106" s="242"/>
      <c r="QG9106" s="242"/>
      <c r="QH9106" s="242"/>
      <c r="QI9106" s="242"/>
      <c r="QJ9106" s="242"/>
      <c r="QK9106" s="242"/>
    </row>
    <row r="9107" spans="439:453">
      <c r="PW9107" s="242"/>
      <c r="PX9107" s="242"/>
      <c r="PY9107" s="242"/>
      <c r="PZ9107" s="242"/>
      <c r="QA9107" s="242"/>
      <c r="QB9107" s="242"/>
      <c r="QC9107" s="242"/>
      <c r="QD9107" s="242"/>
      <c r="QE9107" s="242"/>
      <c r="QF9107" s="242"/>
      <c r="QG9107" s="242"/>
      <c r="QH9107" s="242"/>
      <c r="QI9107" s="242"/>
      <c r="QJ9107" s="242"/>
      <c r="QK9107" s="242"/>
    </row>
    <row r="9108" spans="439:453">
      <c r="PW9108" s="242"/>
      <c r="PX9108" s="242"/>
      <c r="PY9108" s="242"/>
      <c r="PZ9108" s="242"/>
      <c r="QA9108" s="242"/>
      <c r="QB9108" s="242"/>
      <c r="QC9108" s="242"/>
      <c r="QD9108" s="242"/>
      <c r="QE9108" s="242"/>
      <c r="QF9108" s="242"/>
      <c r="QG9108" s="242"/>
      <c r="QH9108" s="242"/>
      <c r="QI9108" s="242"/>
      <c r="QJ9108" s="242"/>
      <c r="QK9108" s="242"/>
    </row>
    <row r="9109" spans="439:453">
      <c r="PW9109" s="242"/>
      <c r="PX9109" s="242"/>
      <c r="PY9109" s="242"/>
      <c r="PZ9109" s="242"/>
      <c r="QA9109" s="242"/>
      <c r="QB9109" s="242"/>
      <c r="QC9109" s="242"/>
      <c r="QD9109" s="242"/>
      <c r="QE9109" s="242"/>
      <c r="QF9109" s="242"/>
      <c r="QG9109" s="242"/>
      <c r="QH9109" s="242"/>
      <c r="QI9109" s="242"/>
      <c r="QJ9109" s="242"/>
      <c r="QK9109" s="242"/>
    </row>
    <row r="9110" spans="439:453">
      <c r="PW9110" s="242"/>
      <c r="PX9110" s="242"/>
      <c r="PY9110" s="242"/>
      <c r="PZ9110" s="242"/>
      <c r="QA9110" s="242"/>
      <c r="QB9110" s="242"/>
      <c r="QC9110" s="242"/>
      <c r="QD9110" s="242"/>
      <c r="QE9110" s="242"/>
      <c r="QF9110" s="242"/>
      <c r="QG9110" s="242"/>
      <c r="QH9110" s="242"/>
      <c r="QI9110" s="242"/>
      <c r="QJ9110" s="242"/>
      <c r="QK9110" s="242"/>
    </row>
    <row r="9111" spans="439:453">
      <c r="PW9111" s="242"/>
      <c r="PX9111" s="242"/>
      <c r="PY9111" s="242"/>
      <c r="PZ9111" s="242"/>
      <c r="QA9111" s="242"/>
      <c r="QB9111" s="242"/>
      <c r="QC9111" s="242"/>
      <c r="QD9111" s="242"/>
      <c r="QE9111" s="242"/>
      <c r="QF9111" s="242"/>
      <c r="QG9111" s="242"/>
      <c r="QH9111" s="242"/>
      <c r="QI9111" s="242"/>
      <c r="QJ9111" s="242"/>
      <c r="QK9111" s="242"/>
    </row>
    <row r="9112" spans="439:453">
      <c r="PW9112" s="242"/>
      <c r="PX9112" s="242"/>
      <c r="PY9112" s="242"/>
      <c r="PZ9112" s="242"/>
      <c r="QA9112" s="242"/>
      <c r="QB9112" s="242"/>
      <c r="QC9112" s="242"/>
      <c r="QD9112" s="242"/>
      <c r="QE9112" s="242"/>
      <c r="QF9112" s="242"/>
      <c r="QG9112" s="242"/>
      <c r="QH9112" s="242"/>
      <c r="QI9112" s="242"/>
      <c r="QJ9112" s="242"/>
      <c r="QK9112" s="242"/>
    </row>
    <row r="9113" spans="439:453">
      <c r="PW9113" s="242"/>
      <c r="PX9113" s="242"/>
      <c r="PY9113" s="242"/>
      <c r="PZ9113" s="242"/>
      <c r="QA9113" s="242"/>
      <c r="QB9113" s="242"/>
      <c r="QC9113" s="242"/>
      <c r="QD9113" s="242"/>
      <c r="QE9113" s="242"/>
      <c r="QF9113" s="242"/>
      <c r="QG9113" s="242"/>
      <c r="QH9113" s="242"/>
      <c r="QI9113" s="242"/>
      <c r="QJ9113" s="242"/>
      <c r="QK9113" s="242"/>
    </row>
    <row r="9114" spans="439:453">
      <c r="PW9114" s="242"/>
      <c r="PX9114" s="242"/>
      <c r="PY9114" s="242"/>
      <c r="PZ9114" s="242"/>
      <c r="QA9114" s="242"/>
      <c r="QB9114" s="242"/>
      <c r="QC9114" s="242"/>
      <c r="QD9114" s="242"/>
      <c r="QE9114" s="242"/>
      <c r="QF9114" s="242"/>
      <c r="QG9114" s="242"/>
      <c r="QH9114" s="242"/>
      <c r="QI9114" s="242"/>
      <c r="QJ9114" s="242"/>
      <c r="QK9114" s="242"/>
    </row>
    <row r="9115" spans="439:453">
      <c r="PW9115" s="242"/>
      <c r="PX9115" s="242"/>
      <c r="PY9115" s="242"/>
      <c r="PZ9115" s="242"/>
      <c r="QA9115" s="242"/>
      <c r="QB9115" s="242"/>
      <c r="QC9115" s="242"/>
      <c r="QD9115" s="242"/>
      <c r="QE9115" s="242"/>
      <c r="QF9115" s="242"/>
      <c r="QG9115" s="242"/>
      <c r="QH9115" s="242"/>
      <c r="QI9115" s="242"/>
      <c r="QJ9115" s="242"/>
      <c r="QK9115" s="242"/>
    </row>
    <row r="9116" spans="439:453">
      <c r="PW9116" s="242"/>
      <c r="PX9116" s="242"/>
      <c r="PY9116" s="242"/>
      <c r="PZ9116" s="242"/>
      <c r="QA9116" s="242"/>
      <c r="QB9116" s="242"/>
      <c r="QC9116" s="242"/>
      <c r="QD9116" s="242"/>
      <c r="QE9116" s="242"/>
      <c r="QF9116" s="242"/>
      <c r="QG9116" s="242"/>
      <c r="QH9116" s="242"/>
      <c r="QI9116" s="242"/>
      <c r="QJ9116" s="242"/>
      <c r="QK9116" s="242"/>
    </row>
    <row r="9117" spans="439:453">
      <c r="PW9117" s="242"/>
      <c r="PX9117" s="242"/>
      <c r="PY9117" s="242"/>
      <c r="PZ9117" s="242"/>
      <c r="QA9117" s="242"/>
      <c r="QB9117" s="242"/>
      <c r="QC9117" s="242"/>
      <c r="QD9117" s="242"/>
      <c r="QE9117" s="242"/>
      <c r="QF9117" s="242"/>
      <c r="QG9117" s="242"/>
      <c r="QH9117" s="242"/>
      <c r="QI9117" s="242"/>
      <c r="QJ9117" s="242"/>
      <c r="QK9117" s="242"/>
    </row>
    <row r="9118" spans="439:453">
      <c r="PW9118" s="242"/>
      <c r="PX9118" s="242"/>
      <c r="PY9118" s="242"/>
      <c r="PZ9118" s="242"/>
      <c r="QA9118" s="242"/>
      <c r="QB9118" s="242"/>
      <c r="QC9118" s="242"/>
      <c r="QD9118" s="242"/>
      <c r="QE9118" s="242"/>
      <c r="QF9118" s="242"/>
      <c r="QG9118" s="242"/>
      <c r="QH9118" s="242"/>
      <c r="QI9118" s="242"/>
      <c r="QJ9118" s="242"/>
      <c r="QK9118" s="242"/>
    </row>
    <row r="9119" spans="439:453">
      <c r="PW9119" s="242"/>
      <c r="PX9119" s="242"/>
      <c r="PY9119" s="242"/>
      <c r="PZ9119" s="242"/>
      <c r="QA9119" s="242"/>
      <c r="QB9119" s="242"/>
      <c r="QC9119" s="242"/>
      <c r="QD9119" s="242"/>
      <c r="QE9119" s="242"/>
      <c r="QF9119" s="242"/>
      <c r="QG9119" s="242"/>
      <c r="QH9119" s="242"/>
      <c r="QI9119" s="242"/>
      <c r="QJ9119" s="242"/>
      <c r="QK9119" s="242"/>
    </row>
    <row r="9120" spans="439:453">
      <c r="PW9120" s="242"/>
      <c r="PX9120" s="242"/>
      <c r="PY9120" s="242"/>
      <c r="PZ9120" s="242"/>
      <c r="QA9120" s="242"/>
      <c r="QB9120" s="242"/>
      <c r="QC9120" s="242"/>
      <c r="QD9120" s="242"/>
      <c r="QE9120" s="242"/>
      <c r="QF9120" s="242"/>
      <c r="QG9120" s="242"/>
      <c r="QH9120" s="242"/>
      <c r="QI9120" s="242"/>
      <c r="QJ9120" s="242"/>
      <c r="QK9120" s="242"/>
    </row>
    <row r="9121" spans="439:453">
      <c r="PW9121" s="242"/>
      <c r="PX9121" s="242"/>
      <c r="PY9121" s="242"/>
      <c r="PZ9121" s="242"/>
      <c r="QA9121" s="242"/>
      <c r="QB9121" s="242"/>
      <c r="QC9121" s="242"/>
      <c r="QD9121" s="242"/>
      <c r="QE9121" s="242"/>
      <c r="QF9121" s="242"/>
      <c r="QG9121" s="242"/>
      <c r="QH9121" s="242"/>
      <c r="QI9121" s="242"/>
      <c r="QJ9121" s="242"/>
      <c r="QK9121" s="242"/>
    </row>
    <row r="9122" spans="439:453">
      <c r="PW9122" s="242"/>
      <c r="PX9122" s="242"/>
      <c r="PY9122" s="242"/>
      <c r="PZ9122" s="242"/>
      <c r="QA9122" s="242"/>
      <c r="QB9122" s="242"/>
      <c r="QC9122" s="242"/>
      <c r="QD9122" s="242"/>
      <c r="QE9122" s="242"/>
      <c r="QF9122" s="242"/>
      <c r="QG9122" s="242"/>
      <c r="QH9122" s="242"/>
      <c r="QI9122" s="242"/>
      <c r="QJ9122" s="242"/>
      <c r="QK9122" s="242"/>
    </row>
    <row r="9123" spans="439:453">
      <c r="PW9123" s="242"/>
      <c r="PX9123" s="242"/>
      <c r="PY9123" s="242"/>
      <c r="PZ9123" s="242"/>
      <c r="QA9123" s="242"/>
      <c r="QB9123" s="242"/>
      <c r="QC9123" s="242"/>
      <c r="QD9123" s="242"/>
      <c r="QE9123" s="242"/>
      <c r="QF9123" s="242"/>
      <c r="QG9123" s="242"/>
      <c r="QH9123" s="242"/>
      <c r="QI9123" s="242"/>
      <c r="QJ9123" s="242"/>
      <c r="QK9123" s="242"/>
    </row>
    <row r="9124" spans="439:453">
      <c r="PW9124" s="242"/>
      <c r="PX9124" s="242"/>
      <c r="PY9124" s="242"/>
      <c r="PZ9124" s="242"/>
      <c r="QA9124" s="242"/>
      <c r="QB9124" s="242"/>
      <c r="QC9124" s="242"/>
      <c r="QD9124" s="242"/>
      <c r="QE9124" s="242"/>
      <c r="QF9124" s="242"/>
      <c r="QG9124" s="242"/>
      <c r="QH9124" s="242"/>
      <c r="QI9124" s="242"/>
      <c r="QJ9124" s="242"/>
      <c r="QK9124" s="242"/>
    </row>
    <row r="9125" spans="439:453">
      <c r="PW9125" s="242"/>
      <c r="PX9125" s="242"/>
      <c r="PY9125" s="242"/>
      <c r="PZ9125" s="242"/>
      <c r="QA9125" s="242"/>
      <c r="QB9125" s="242"/>
      <c r="QC9125" s="242"/>
      <c r="QD9125" s="242"/>
      <c r="QE9125" s="242"/>
      <c r="QF9125" s="242"/>
      <c r="QG9125" s="242"/>
      <c r="QH9125" s="242"/>
      <c r="QI9125" s="242"/>
      <c r="QJ9125" s="242"/>
      <c r="QK9125" s="242"/>
    </row>
    <row r="9126" spans="439:453">
      <c r="PW9126" s="242"/>
      <c r="PX9126" s="242"/>
      <c r="PY9126" s="242"/>
      <c r="PZ9126" s="242"/>
      <c r="QA9126" s="242"/>
      <c r="QB9126" s="242"/>
      <c r="QC9126" s="242"/>
      <c r="QD9126" s="242"/>
      <c r="QE9126" s="242"/>
      <c r="QF9126" s="242"/>
      <c r="QG9126" s="242"/>
      <c r="QH9126" s="242"/>
      <c r="QI9126" s="242"/>
      <c r="QJ9126" s="242"/>
      <c r="QK9126" s="242"/>
    </row>
    <row r="9127" spans="439:453">
      <c r="PW9127" s="242"/>
      <c r="PX9127" s="242"/>
      <c r="PY9127" s="242"/>
      <c r="PZ9127" s="242"/>
      <c r="QA9127" s="242"/>
      <c r="QB9127" s="242"/>
      <c r="QC9127" s="242"/>
      <c r="QD9127" s="242"/>
      <c r="QE9127" s="242"/>
      <c r="QF9127" s="242"/>
      <c r="QG9127" s="242"/>
      <c r="QH9127" s="242"/>
      <c r="QI9127" s="242"/>
      <c r="QJ9127" s="242"/>
      <c r="QK9127" s="242"/>
    </row>
    <row r="9128" spans="439:453">
      <c r="PW9128" s="242"/>
      <c r="PX9128" s="242"/>
      <c r="PY9128" s="242"/>
      <c r="PZ9128" s="242"/>
      <c r="QA9128" s="242"/>
      <c r="QB9128" s="242"/>
      <c r="QC9128" s="242"/>
      <c r="QD9128" s="242"/>
      <c r="QE9128" s="242"/>
      <c r="QF9128" s="242"/>
      <c r="QG9128" s="242"/>
      <c r="QH9128" s="242"/>
      <c r="QI9128" s="242"/>
      <c r="QJ9128" s="242"/>
      <c r="QK9128" s="242"/>
    </row>
    <row r="9129" spans="439:453">
      <c r="PW9129" s="242"/>
      <c r="PX9129" s="242"/>
      <c r="PY9129" s="242"/>
      <c r="PZ9129" s="242"/>
      <c r="QA9129" s="242"/>
      <c r="QB9129" s="242"/>
      <c r="QC9129" s="242"/>
      <c r="QD9129" s="242"/>
      <c r="QE9129" s="242"/>
      <c r="QF9129" s="242"/>
      <c r="QG9129" s="242"/>
      <c r="QH9129" s="242"/>
      <c r="QI9129" s="242"/>
      <c r="QJ9129" s="242"/>
      <c r="QK9129" s="242"/>
    </row>
    <row r="9130" spans="439:453">
      <c r="PW9130" s="242"/>
      <c r="PX9130" s="242"/>
      <c r="PY9130" s="242"/>
      <c r="PZ9130" s="242"/>
      <c r="QA9130" s="242"/>
      <c r="QB9130" s="242"/>
      <c r="QC9130" s="242"/>
      <c r="QD9130" s="242"/>
      <c r="QE9130" s="242"/>
      <c r="QF9130" s="242"/>
      <c r="QG9130" s="242"/>
      <c r="QH9130" s="242"/>
      <c r="QI9130" s="242"/>
      <c r="QJ9130" s="242"/>
      <c r="QK9130" s="242"/>
    </row>
    <row r="9131" spans="439:453">
      <c r="PW9131" s="242"/>
      <c r="PX9131" s="242"/>
      <c r="PY9131" s="242"/>
      <c r="PZ9131" s="242"/>
      <c r="QA9131" s="242"/>
      <c r="QB9131" s="242"/>
      <c r="QC9131" s="242"/>
      <c r="QD9131" s="242"/>
      <c r="QE9131" s="242"/>
      <c r="QF9131" s="242"/>
      <c r="QG9131" s="242"/>
      <c r="QH9131" s="242"/>
      <c r="QI9131" s="242"/>
      <c r="QJ9131" s="242"/>
      <c r="QK9131" s="242"/>
    </row>
    <row r="9132" spans="439:453">
      <c r="PW9132" s="242"/>
      <c r="PX9132" s="242"/>
      <c r="PY9132" s="242"/>
      <c r="PZ9132" s="242"/>
      <c r="QA9132" s="242"/>
      <c r="QB9132" s="242"/>
      <c r="QC9132" s="242"/>
      <c r="QD9132" s="242"/>
      <c r="QE9132" s="242"/>
      <c r="QF9132" s="242"/>
      <c r="QG9132" s="242"/>
      <c r="QH9132" s="242"/>
      <c r="QI9132" s="242"/>
      <c r="QJ9132" s="242"/>
      <c r="QK9132" s="242"/>
    </row>
    <row r="9133" spans="439:453">
      <c r="PW9133" s="242"/>
      <c r="PX9133" s="242"/>
      <c r="PY9133" s="242"/>
      <c r="PZ9133" s="242"/>
      <c r="QA9133" s="242"/>
      <c r="QB9133" s="242"/>
      <c r="QC9133" s="242"/>
      <c r="QD9133" s="242"/>
      <c r="QE9133" s="242"/>
      <c r="QF9133" s="242"/>
      <c r="QG9133" s="242"/>
      <c r="QH9133" s="242"/>
      <c r="QI9133" s="242"/>
      <c r="QJ9133" s="242"/>
      <c r="QK9133" s="242"/>
    </row>
    <row r="9134" spans="439:453">
      <c r="PW9134" s="242"/>
      <c r="PX9134" s="242"/>
      <c r="PY9134" s="242"/>
      <c r="PZ9134" s="242"/>
      <c r="QA9134" s="242"/>
      <c r="QB9134" s="242"/>
      <c r="QC9134" s="242"/>
      <c r="QD9134" s="242"/>
      <c r="QE9134" s="242"/>
      <c r="QF9134" s="242"/>
      <c r="QG9134" s="242"/>
      <c r="QH9134" s="242"/>
      <c r="QI9134" s="242"/>
      <c r="QJ9134" s="242"/>
      <c r="QK9134" s="242"/>
    </row>
    <row r="9135" spans="439:453">
      <c r="PW9135" s="242"/>
      <c r="PX9135" s="242"/>
      <c r="PY9135" s="242"/>
      <c r="PZ9135" s="242"/>
      <c r="QA9135" s="242"/>
      <c r="QB9135" s="242"/>
      <c r="QC9135" s="242"/>
      <c r="QD9135" s="242"/>
      <c r="QE9135" s="242"/>
      <c r="QF9135" s="242"/>
      <c r="QG9135" s="242"/>
      <c r="QH9135" s="242"/>
      <c r="QI9135" s="242"/>
      <c r="QJ9135" s="242"/>
      <c r="QK9135" s="242"/>
    </row>
    <row r="9136" spans="439:453">
      <c r="PW9136" s="242"/>
      <c r="PX9136" s="242"/>
      <c r="PY9136" s="242"/>
      <c r="PZ9136" s="242"/>
      <c r="QA9136" s="242"/>
      <c r="QB9136" s="242"/>
      <c r="QC9136" s="242"/>
      <c r="QD9136" s="242"/>
      <c r="QE9136" s="242"/>
      <c r="QF9136" s="242"/>
      <c r="QG9136" s="242"/>
      <c r="QH9136" s="242"/>
      <c r="QI9136" s="242"/>
      <c r="QJ9136" s="242"/>
      <c r="QK9136" s="242"/>
    </row>
    <row r="9137" spans="439:453">
      <c r="PW9137" s="242"/>
      <c r="PX9137" s="242"/>
      <c r="PY9137" s="242"/>
      <c r="PZ9137" s="242"/>
      <c r="QA9137" s="242"/>
      <c r="QB9137" s="242"/>
      <c r="QC9137" s="242"/>
      <c r="QD9137" s="242"/>
      <c r="QE9137" s="242"/>
      <c r="QF9137" s="242"/>
      <c r="QG9137" s="242"/>
      <c r="QH9137" s="242"/>
      <c r="QI9137" s="242"/>
      <c r="QJ9137" s="242"/>
      <c r="QK9137" s="242"/>
    </row>
    <row r="9138" spans="439:453">
      <c r="PW9138" s="242"/>
      <c r="PX9138" s="242"/>
      <c r="PY9138" s="242"/>
      <c r="PZ9138" s="242"/>
      <c r="QA9138" s="242"/>
      <c r="QB9138" s="242"/>
      <c r="QC9138" s="242"/>
      <c r="QD9138" s="242"/>
      <c r="QE9138" s="242"/>
      <c r="QF9138" s="242"/>
      <c r="QG9138" s="242"/>
      <c r="QH9138" s="242"/>
      <c r="QI9138" s="242"/>
      <c r="QJ9138" s="242"/>
      <c r="QK9138" s="242"/>
    </row>
    <row r="9139" spans="439:453">
      <c r="PW9139" s="242"/>
      <c r="PX9139" s="242"/>
      <c r="PY9139" s="242"/>
      <c r="PZ9139" s="242"/>
      <c r="QA9139" s="242"/>
      <c r="QB9139" s="242"/>
      <c r="QC9139" s="242"/>
      <c r="QD9139" s="242"/>
      <c r="QE9139" s="242"/>
      <c r="QF9139" s="242"/>
      <c r="QG9139" s="242"/>
      <c r="QH9139" s="242"/>
      <c r="QI9139" s="242"/>
      <c r="QJ9139" s="242"/>
      <c r="QK9139" s="242"/>
    </row>
    <row r="9140" spans="439:453">
      <c r="PW9140" s="242"/>
      <c r="PX9140" s="242"/>
      <c r="PY9140" s="242"/>
      <c r="PZ9140" s="242"/>
      <c r="QA9140" s="242"/>
      <c r="QB9140" s="242"/>
      <c r="QC9140" s="242"/>
      <c r="QD9140" s="242"/>
      <c r="QE9140" s="242"/>
      <c r="QF9140" s="242"/>
      <c r="QG9140" s="242"/>
      <c r="QH9140" s="242"/>
      <c r="QI9140" s="242"/>
      <c r="QJ9140" s="242"/>
      <c r="QK9140" s="242"/>
    </row>
    <row r="9141" spans="439:453">
      <c r="PW9141" s="242"/>
      <c r="PX9141" s="242"/>
      <c r="PY9141" s="242"/>
      <c r="PZ9141" s="242"/>
      <c r="QA9141" s="242"/>
      <c r="QB9141" s="242"/>
      <c r="QC9141" s="242"/>
      <c r="QD9141" s="242"/>
      <c r="QE9141" s="242"/>
      <c r="QF9141" s="242"/>
      <c r="QG9141" s="242"/>
      <c r="QH9141" s="242"/>
      <c r="QI9141" s="242"/>
      <c r="QJ9141" s="242"/>
      <c r="QK9141" s="242"/>
    </row>
    <row r="9142" spans="439:453">
      <c r="PW9142" s="242"/>
      <c r="PX9142" s="242"/>
      <c r="PY9142" s="242"/>
      <c r="PZ9142" s="242"/>
      <c r="QA9142" s="242"/>
      <c r="QB9142" s="242"/>
      <c r="QC9142" s="242"/>
      <c r="QD9142" s="242"/>
      <c r="QE9142" s="242"/>
      <c r="QF9142" s="242"/>
      <c r="QG9142" s="242"/>
      <c r="QH9142" s="242"/>
      <c r="QI9142" s="242"/>
      <c r="QJ9142" s="242"/>
      <c r="QK9142" s="242"/>
    </row>
    <row r="9143" spans="439:453">
      <c r="PW9143" s="242"/>
      <c r="PX9143" s="242"/>
      <c r="PY9143" s="242"/>
      <c r="PZ9143" s="242"/>
      <c r="QA9143" s="242"/>
      <c r="QB9143" s="242"/>
      <c r="QC9143" s="242"/>
      <c r="QD9143" s="242"/>
      <c r="QE9143" s="242"/>
      <c r="QF9143" s="242"/>
      <c r="QG9143" s="242"/>
      <c r="QH9143" s="242"/>
      <c r="QI9143" s="242"/>
      <c r="QJ9143" s="242"/>
      <c r="QK9143" s="242"/>
    </row>
    <row r="9144" spans="439:453">
      <c r="PW9144" s="242"/>
      <c r="PX9144" s="242"/>
      <c r="PY9144" s="242"/>
      <c r="PZ9144" s="242"/>
      <c r="QA9144" s="242"/>
      <c r="QB9144" s="242"/>
      <c r="QC9144" s="242"/>
      <c r="QD9144" s="242"/>
      <c r="QE9144" s="242"/>
      <c r="QF9144" s="242"/>
      <c r="QG9144" s="242"/>
      <c r="QH9144" s="242"/>
      <c r="QI9144" s="242"/>
      <c r="QJ9144" s="242"/>
      <c r="QK9144" s="242"/>
    </row>
    <row r="9145" spans="439:453">
      <c r="PW9145" s="242"/>
      <c r="PX9145" s="242"/>
      <c r="PY9145" s="242"/>
      <c r="PZ9145" s="242"/>
      <c r="QA9145" s="242"/>
      <c r="QB9145" s="242"/>
      <c r="QC9145" s="242"/>
      <c r="QD9145" s="242"/>
      <c r="QE9145" s="242"/>
      <c r="QF9145" s="242"/>
      <c r="QG9145" s="242"/>
      <c r="QH9145" s="242"/>
      <c r="QI9145" s="242"/>
      <c r="QJ9145" s="242"/>
      <c r="QK9145" s="242"/>
    </row>
    <row r="9146" spans="439:453">
      <c r="PW9146" s="242"/>
      <c r="PX9146" s="242"/>
      <c r="PY9146" s="242"/>
      <c r="PZ9146" s="242"/>
      <c r="QA9146" s="242"/>
      <c r="QB9146" s="242"/>
      <c r="QC9146" s="242"/>
      <c r="QD9146" s="242"/>
      <c r="QE9146" s="242"/>
      <c r="QF9146" s="242"/>
      <c r="QG9146" s="242"/>
      <c r="QH9146" s="242"/>
      <c r="QI9146" s="242"/>
      <c r="QJ9146" s="242"/>
      <c r="QK9146" s="242"/>
    </row>
    <row r="9147" spans="439:453">
      <c r="PW9147" s="242"/>
      <c r="PX9147" s="242"/>
      <c r="PY9147" s="242"/>
      <c r="PZ9147" s="242"/>
      <c r="QA9147" s="242"/>
      <c r="QB9147" s="242"/>
      <c r="QC9147" s="242"/>
      <c r="QD9147" s="242"/>
      <c r="QE9147" s="242"/>
      <c r="QF9147" s="242"/>
      <c r="QG9147" s="242"/>
      <c r="QH9147" s="242"/>
      <c r="QI9147" s="242"/>
      <c r="QJ9147" s="242"/>
      <c r="QK9147" s="242"/>
    </row>
    <row r="9148" spans="439:453">
      <c r="PW9148" s="242"/>
      <c r="PX9148" s="242"/>
      <c r="PY9148" s="242"/>
      <c r="PZ9148" s="242"/>
      <c r="QA9148" s="242"/>
      <c r="QB9148" s="242"/>
      <c r="QC9148" s="242"/>
      <c r="QD9148" s="242"/>
      <c r="QE9148" s="242"/>
      <c r="QF9148" s="242"/>
      <c r="QG9148" s="242"/>
      <c r="QH9148" s="242"/>
      <c r="QI9148" s="242"/>
      <c r="QJ9148" s="242"/>
      <c r="QK9148" s="242"/>
    </row>
    <row r="9149" spans="439:453">
      <c r="PW9149" s="242"/>
      <c r="PX9149" s="242"/>
      <c r="PY9149" s="242"/>
      <c r="PZ9149" s="242"/>
      <c r="QA9149" s="242"/>
      <c r="QB9149" s="242"/>
      <c r="QC9149" s="242"/>
      <c r="QD9149" s="242"/>
      <c r="QE9149" s="242"/>
      <c r="QF9149" s="242"/>
      <c r="QG9149" s="242"/>
      <c r="QH9149" s="242"/>
      <c r="QI9149" s="242"/>
      <c r="QJ9149" s="242"/>
      <c r="QK9149" s="242"/>
    </row>
    <row r="9150" spans="439:453">
      <c r="PW9150" s="242"/>
      <c r="PX9150" s="242"/>
      <c r="PY9150" s="242"/>
      <c r="PZ9150" s="242"/>
      <c r="QA9150" s="242"/>
      <c r="QB9150" s="242"/>
      <c r="QC9150" s="242"/>
      <c r="QD9150" s="242"/>
      <c r="QE9150" s="242"/>
      <c r="QF9150" s="242"/>
      <c r="QG9150" s="242"/>
      <c r="QH9150" s="242"/>
      <c r="QI9150" s="242"/>
      <c r="QJ9150" s="242"/>
      <c r="QK9150" s="242"/>
    </row>
    <row r="9151" spans="439:453">
      <c r="PW9151" s="242"/>
      <c r="PX9151" s="242"/>
      <c r="PY9151" s="242"/>
      <c r="PZ9151" s="242"/>
      <c r="QA9151" s="242"/>
      <c r="QB9151" s="242"/>
      <c r="QC9151" s="242"/>
      <c r="QD9151" s="242"/>
      <c r="QE9151" s="242"/>
      <c r="QF9151" s="242"/>
      <c r="QG9151" s="242"/>
      <c r="QH9151" s="242"/>
      <c r="QI9151" s="242"/>
      <c r="QJ9151" s="242"/>
      <c r="QK9151" s="242"/>
    </row>
    <row r="9152" spans="439:453">
      <c r="PW9152" s="242"/>
      <c r="PX9152" s="242"/>
      <c r="PY9152" s="242"/>
      <c r="PZ9152" s="242"/>
      <c r="QA9152" s="242"/>
      <c r="QB9152" s="242"/>
      <c r="QC9152" s="242"/>
      <c r="QD9152" s="242"/>
      <c r="QE9152" s="242"/>
      <c r="QF9152" s="242"/>
      <c r="QG9152" s="242"/>
      <c r="QH9152" s="242"/>
      <c r="QI9152" s="242"/>
      <c r="QJ9152" s="242"/>
      <c r="QK9152" s="242"/>
    </row>
    <row r="9153" spans="439:453">
      <c r="PW9153" s="242"/>
      <c r="PX9153" s="242"/>
      <c r="PY9153" s="242"/>
      <c r="PZ9153" s="242"/>
      <c r="QA9153" s="242"/>
      <c r="QB9153" s="242"/>
      <c r="QC9153" s="242"/>
      <c r="QD9153" s="242"/>
      <c r="QE9153" s="242"/>
      <c r="QF9153" s="242"/>
      <c r="QG9153" s="242"/>
      <c r="QH9153" s="242"/>
      <c r="QI9153" s="242"/>
      <c r="QJ9153" s="242"/>
      <c r="QK9153" s="242"/>
    </row>
    <row r="9154" spans="439:453">
      <c r="PW9154" s="242"/>
      <c r="PX9154" s="242"/>
      <c r="PY9154" s="242"/>
      <c r="PZ9154" s="242"/>
      <c r="QA9154" s="242"/>
      <c r="QB9154" s="242"/>
      <c r="QC9154" s="242"/>
      <c r="QD9154" s="242"/>
      <c r="QE9154" s="242"/>
      <c r="QF9154" s="242"/>
      <c r="QG9154" s="242"/>
      <c r="QH9154" s="242"/>
      <c r="QI9154" s="242"/>
      <c r="QJ9154" s="242"/>
      <c r="QK9154" s="242"/>
    </row>
    <row r="9155" spans="439:453">
      <c r="PW9155" s="242"/>
      <c r="PX9155" s="242"/>
      <c r="PY9155" s="242"/>
      <c r="PZ9155" s="242"/>
      <c r="QA9155" s="242"/>
      <c r="QB9155" s="242"/>
      <c r="QC9155" s="242"/>
      <c r="QD9155" s="242"/>
      <c r="QE9155" s="242"/>
      <c r="QF9155" s="242"/>
      <c r="QG9155" s="242"/>
      <c r="QH9155" s="242"/>
      <c r="QI9155" s="242"/>
      <c r="QJ9155" s="242"/>
      <c r="QK9155" s="242"/>
    </row>
    <row r="9156" spans="439:453">
      <c r="PW9156" s="242"/>
      <c r="PX9156" s="242"/>
      <c r="PY9156" s="242"/>
      <c r="PZ9156" s="242"/>
      <c r="QA9156" s="242"/>
      <c r="QB9156" s="242"/>
      <c r="QC9156" s="242"/>
      <c r="QD9156" s="242"/>
      <c r="QE9156" s="242"/>
      <c r="QF9156" s="242"/>
      <c r="QG9156" s="242"/>
      <c r="QH9156" s="242"/>
      <c r="QI9156" s="242"/>
      <c r="QJ9156" s="242"/>
      <c r="QK9156" s="242"/>
    </row>
    <row r="9157" spans="439:453">
      <c r="PW9157" s="242"/>
      <c r="PX9157" s="242"/>
      <c r="PY9157" s="242"/>
      <c r="PZ9157" s="242"/>
      <c r="QA9157" s="242"/>
      <c r="QB9157" s="242"/>
      <c r="QC9157" s="242"/>
      <c r="QD9157" s="242"/>
      <c r="QE9157" s="242"/>
      <c r="QF9157" s="242"/>
      <c r="QG9157" s="242"/>
      <c r="QH9157" s="242"/>
      <c r="QI9157" s="242"/>
      <c r="QJ9157" s="242"/>
      <c r="QK9157" s="242"/>
    </row>
    <row r="9158" spans="439:453">
      <c r="PW9158" s="242"/>
      <c r="PX9158" s="242"/>
      <c r="PY9158" s="242"/>
      <c r="PZ9158" s="242"/>
      <c r="QA9158" s="242"/>
      <c r="QB9158" s="242"/>
      <c r="QC9158" s="242"/>
      <c r="QD9158" s="242"/>
      <c r="QE9158" s="242"/>
      <c r="QF9158" s="242"/>
      <c r="QG9158" s="242"/>
      <c r="QH9158" s="242"/>
      <c r="QI9158" s="242"/>
      <c r="QJ9158" s="242"/>
      <c r="QK9158" s="242"/>
    </row>
    <row r="9159" spans="439:453">
      <c r="PW9159" s="242"/>
      <c r="PX9159" s="242"/>
      <c r="PY9159" s="242"/>
      <c r="PZ9159" s="242"/>
      <c r="QA9159" s="242"/>
      <c r="QB9159" s="242"/>
      <c r="QC9159" s="242"/>
      <c r="QD9159" s="242"/>
      <c r="QE9159" s="242"/>
      <c r="QF9159" s="242"/>
      <c r="QG9159" s="242"/>
      <c r="QH9159" s="242"/>
      <c r="QI9159" s="242"/>
      <c r="QJ9159" s="242"/>
      <c r="QK9159" s="242"/>
    </row>
    <row r="9160" spans="439:453">
      <c r="PW9160" s="242"/>
      <c r="PX9160" s="242"/>
      <c r="PY9160" s="242"/>
      <c r="PZ9160" s="242"/>
      <c r="QA9160" s="242"/>
      <c r="QB9160" s="242"/>
      <c r="QC9160" s="242"/>
      <c r="QD9160" s="242"/>
      <c r="QE9160" s="242"/>
      <c r="QF9160" s="242"/>
      <c r="QG9160" s="242"/>
      <c r="QH9160" s="242"/>
      <c r="QI9160" s="242"/>
      <c r="QJ9160" s="242"/>
      <c r="QK9160" s="242"/>
    </row>
    <row r="9161" spans="439:453">
      <c r="PW9161" s="242"/>
      <c r="PX9161" s="242"/>
      <c r="PY9161" s="242"/>
      <c r="PZ9161" s="242"/>
      <c r="QA9161" s="242"/>
      <c r="QB9161" s="242"/>
      <c r="QC9161" s="242"/>
      <c r="QD9161" s="242"/>
      <c r="QE9161" s="242"/>
      <c r="QF9161" s="242"/>
      <c r="QG9161" s="242"/>
      <c r="QH9161" s="242"/>
      <c r="QI9161" s="242"/>
      <c r="QJ9161" s="242"/>
      <c r="QK9161" s="242"/>
    </row>
    <row r="9162" spans="439:453">
      <c r="PW9162" s="242"/>
      <c r="PX9162" s="242"/>
      <c r="PY9162" s="242"/>
      <c r="PZ9162" s="242"/>
      <c r="QA9162" s="242"/>
      <c r="QB9162" s="242"/>
      <c r="QC9162" s="242"/>
      <c r="QD9162" s="242"/>
      <c r="QE9162" s="242"/>
      <c r="QF9162" s="242"/>
      <c r="QG9162" s="242"/>
      <c r="QH9162" s="242"/>
      <c r="QI9162" s="242"/>
      <c r="QJ9162" s="242"/>
      <c r="QK9162" s="242"/>
    </row>
    <row r="9163" spans="439:453">
      <c r="PW9163" s="242"/>
      <c r="PX9163" s="242"/>
      <c r="PY9163" s="242"/>
      <c r="PZ9163" s="242"/>
      <c r="QA9163" s="242"/>
      <c r="QB9163" s="242"/>
      <c r="QC9163" s="242"/>
      <c r="QD9163" s="242"/>
      <c r="QE9163" s="242"/>
      <c r="QF9163" s="242"/>
      <c r="QG9163" s="242"/>
      <c r="QH9163" s="242"/>
      <c r="QI9163" s="242"/>
      <c r="QJ9163" s="242"/>
      <c r="QK9163" s="242"/>
    </row>
    <row r="9164" spans="439:453">
      <c r="PW9164" s="242"/>
      <c r="PX9164" s="242"/>
      <c r="PY9164" s="242"/>
      <c r="PZ9164" s="242"/>
      <c r="QA9164" s="242"/>
      <c r="QB9164" s="242"/>
      <c r="QC9164" s="242"/>
      <c r="QD9164" s="242"/>
      <c r="QE9164" s="242"/>
      <c r="QF9164" s="242"/>
      <c r="QG9164" s="242"/>
      <c r="QH9164" s="242"/>
      <c r="QI9164" s="242"/>
      <c r="QJ9164" s="242"/>
      <c r="QK9164" s="242"/>
    </row>
    <row r="9165" spans="439:453">
      <c r="PW9165" s="242"/>
      <c r="PX9165" s="242"/>
      <c r="PY9165" s="242"/>
      <c r="PZ9165" s="242"/>
      <c r="QA9165" s="242"/>
      <c r="QB9165" s="242"/>
      <c r="QC9165" s="242"/>
      <c r="QD9165" s="242"/>
      <c r="QE9165" s="242"/>
      <c r="QF9165" s="242"/>
      <c r="QG9165" s="242"/>
      <c r="QH9165" s="242"/>
      <c r="QI9165" s="242"/>
      <c r="QJ9165" s="242"/>
      <c r="QK9165" s="242"/>
    </row>
    <row r="9166" spans="439:453">
      <c r="PW9166" s="242"/>
      <c r="PX9166" s="242"/>
      <c r="PY9166" s="242"/>
      <c r="PZ9166" s="242"/>
      <c r="QA9166" s="242"/>
      <c r="QB9166" s="242"/>
      <c r="QC9166" s="242"/>
      <c r="QD9166" s="242"/>
      <c r="QE9166" s="242"/>
      <c r="QF9166" s="242"/>
      <c r="QG9166" s="242"/>
      <c r="QH9166" s="242"/>
      <c r="QI9166" s="242"/>
      <c r="QJ9166" s="242"/>
      <c r="QK9166" s="242"/>
    </row>
    <row r="9167" spans="439:453">
      <c r="PW9167" s="242"/>
      <c r="PX9167" s="242"/>
      <c r="PY9167" s="242"/>
      <c r="PZ9167" s="242"/>
      <c r="QA9167" s="242"/>
      <c r="QB9167" s="242"/>
      <c r="QC9167" s="242"/>
      <c r="QD9167" s="242"/>
      <c r="QE9167" s="242"/>
      <c r="QF9167" s="242"/>
      <c r="QG9167" s="242"/>
      <c r="QH9167" s="242"/>
      <c r="QI9167" s="242"/>
      <c r="QJ9167" s="242"/>
      <c r="QK9167" s="242"/>
    </row>
    <row r="9168" spans="439:453">
      <c r="PW9168" s="242"/>
      <c r="PX9168" s="242"/>
      <c r="PY9168" s="242"/>
      <c r="PZ9168" s="242"/>
      <c r="QA9168" s="242"/>
      <c r="QB9168" s="242"/>
      <c r="QC9168" s="242"/>
      <c r="QD9168" s="242"/>
      <c r="QE9168" s="242"/>
      <c r="QF9168" s="242"/>
      <c r="QG9168" s="242"/>
      <c r="QH9168" s="242"/>
      <c r="QI9168" s="242"/>
      <c r="QJ9168" s="242"/>
      <c r="QK9168" s="242"/>
    </row>
    <row r="9169" spans="439:453">
      <c r="PW9169" s="242"/>
      <c r="PX9169" s="242"/>
      <c r="PY9169" s="242"/>
      <c r="PZ9169" s="242"/>
      <c r="QA9169" s="242"/>
      <c r="QB9169" s="242"/>
      <c r="QC9169" s="242"/>
      <c r="QD9169" s="242"/>
      <c r="QE9169" s="242"/>
      <c r="QF9169" s="242"/>
      <c r="QG9169" s="242"/>
      <c r="QH9169" s="242"/>
      <c r="QI9169" s="242"/>
      <c r="QJ9169" s="242"/>
      <c r="QK9169" s="242"/>
    </row>
    <row r="9170" spans="439:453">
      <c r="PW9170" s="242"/>
      <c r="PX9170" s="242"/>
      <c r="PY9170" s="242"/>
      <c r="PZ9170" s="242"/>
      <c r="QA9170" s="242"/>
      <c r="QB9170" s="242"/>
      <c r="QC9170" s="242"/>
      <c r="QD9170" s="242"/>
      <c r="QE9170" s="242"/>
      <c r="QF9170" s="242"/>
      <c r="QG9170" s="242"/>
      <c r="QH9170" s="242"/>
      <c r="QI9170" s="242"/>
      <c r="QJ9170" s="242"/>
      <c r="QK9170" s="242"/>
    </row>
    <row r="9171" spans="439:453">
      <c r="PW9171" s="242"/>
      <c r="PX9171" s="242"/>
      <c r="PY9171" s="242"/>
      <c r="PZ9171" s="242"/>
      <c r="QA9171" s="242"/>
      <c r="QB9171" s="242"/>
      <c r="QC9171" s="242"/>
      <c r="QD9171" s="242"/>
      <c r="QE9171" s="242"/>
      <c r="QF9171" s="242"/>
      <c r="QG9171" s="242"/>
      <c r="QH9171" s="242"/>
      <c r="QI9171" s="242"/>
      <c r="QJ9171" s="242"/>
      <c r="QK9171" s="242"/>
    </row>
    <row r="9172" spans="439:453">
      <c r="PW9172" s="242"/>
      <c r="PX9172" s="242"/>
      <c r="PY9172" s="242"/>
      <c r="PZ9172" s="242"/>
      <c r="QA9172" s="242"/>
      <c r="QB9172" s="242"/>
      <c r="QC9172" s="242"/>
      <c r="QD9172" s="242"/>
      <c r="QE9172" s="242"/>
      <c r="QF9172" s="242"/>
      <c r="QG9172" s="242"/>
      <c r="QH9172" s="242"/>
      <c r="QI9172" s="242"/>
      <c r="QJ9172" s="242"/>
      <c r="QK9172" s="242"/>
    </row>
    <row r="9173" spans="439:453">
      <c r="PW9173" s="242"/>
      <c r="PX9173" s="242"/>
      <c r="PY9173" s="242"/>
      <c r="PZ9173" s="242"/>
      <c r="QA9173" s="242"/>
      <c r="QB9173" s="242"/>
      <c r="QC9173" s="242"/>
      <c r="QD9173" s="242"/>
      <c r="QE9173" s="242"/>
      <c r="QF9173" s="242"/>
      <c r="QG9173" s="242"/>
      <c r="QH9173" s="242"/>
      <c r="QI9173" s="242"/>
      <c r="QJ9173" s="242"/>
      <c r="QK9173" s="242"/>
    </row>
    <row r="9174" spans="439:453">
      <c r="PW9174" s="242"/>
      <c r="PX9174" s="242"/>
      <c r="PY9174" s="242"/>
      <c r="PZ9174" s="242"/>
      <c r="QA9174" s="242"/>
      <c r="QB9174" s="242"/>
      <c r="QC9174" s="242"/>
      <c r="QD9174" s="242"/>
      <c r="QE9174" s="242"/>
      <c r="QF9174" s="242"/>
      <c r="QG9174" s="242"/>
      <c r="QH9174" s="242"/>
      <c r="QI9174" s="242"/>
      <c r="QJ9174" s="242"/>
      <c r="QK9174" s="242"/>
    </row>
    <row r="9175" spans="439:453">
      <c r="PW9175" s="242"/>
      <c r="PX9175" s="242"/>
      <c r="PY9175" s="242"/>
      <c r="PZ9175" s="242"/>
      <c r="QA9175" s="242"/>
      <c r="QB9175" s="242"/>
      <c r="QC9175" s="242"/>
      <c r="QD9175" s="242"/>
      <c r="QE9175" s="242"/>
      <c r="QF9175" s="242"/>
      <c r="QG9175" s="242"/>
      <c r="QH9175" s="242"/>
      <c r="QI9175" s="242"/>
      <c r="QJ9175" s="242"/>
      <c r="QK9175" s="242"/>
    </row>
    <row r="9176" spans="439:453">
      <c r="PW9176" s="242"/>
      <c r="PX9176" s="242"/>
      <c r="PY9176" s="242"/>
      <c r="PZ9176" s="242"/>
      <c r="QA9176" s="242"/>
      <c r="QB9176" s="242"/>
      <c r="QC9176" s="242"/>
      <c r="QD9176" s="242"/>
      <c r="QE9176" s="242"/>
      <c r="QF9176" s="242"/>
      <c r="QG9176" s="242"/>
      <c r="QH9176" s="242"/>
      <c r="QI9176" s="242"/>
      <c r="QJ9176" s="242"/>
      <c r="QK9176" s="242"/>
    </row>
    <row r="9177" spans="439:453">
      <c r="PW9177" s="242"/>
      <c r="PX9177" s="242"/>
      <c r="PY9177" s="242"/>
      <c r="PZ9177" s="242"/>
      <c r="QA9177" s="242"/>
      <c r="QB9177" s="242"/>
      <c r="QC9177" s="242"/>
      <c r="QD9177" s="242"/>
      <c r="QE9177" s="242"/>
      <c r="QF9177" s="242"/>
      <c r="QG9177" s="242"/>
      <c r="QH9177" s="242"/>
      <c r="QI9177" s="242"/>
      <c r="QJ9177" s="242"/>
      <c r="QK9177" s="242"/>
    </row>
    <row r="9178" spans="439:453">
      <c r="PW9178" s="242"/>
      <c r="PX9178" s="242"/>
      <c r="PY9178" s="242"/>
      <c r="PZ9178" s="242"/>
      <c r="QA9178" s="242"/>
      <c r="QB9178" s="242"/>
      <c r="QC9178" s="242"/>
      <c r="QD9178" s="242"/>
      <c r="QE9178" s="242"/>
      <c r="QF9178" s="242"/>
      <c r="QG9178" s="242"/>
      <c r="QH9178" s="242"/>
      <c r="QI9178" s="242"/>
      <c r="QJ9178" s="242"/>
      <c r="QK9178" s="242"/>
    </row>
    <row r="9179" spans="439:453">
      <c r="PW9179" s="242"/>
      <c r="PX9179" s="242"/>
      <c r="PY9179" s="242"/>
      <c r="PZ9179" s="242"/>
      <c r="QA9179" s="242"/>
      <c r="QB9179" s="242"/>
      <c r="QC9179" s="242"/>
      <c r="QD9179" s="242"/>
      <c r="QE9179" s="242"/>
      <c r="QF9179" s="242"/>
      <c r="QG9179" s="242"/>
      <c r="QH9179" s="242"/>
      <c r="QI9179" s="242"/>
      <c r="QJ9179" s="242"/>
      <c r="QK9179" s="242"/>
    </row>
    <row r="9180" spans="439:453">
      <c r="PW9180" s="242"/>
      <c r="PX9180" s="242"/>
      <c r="PY9180" s="242"/>
      <c r="PZ9180" s="242"/>
      <c r="QA9180" s="242"/>
      <c r="QB9180" s="242"/>
      <c r="QC9180" s="242"/>
      <c r="QD9180" s="242"/>
      <c r="QE9180" s="242"/>
      <c r="QF9180" s="242"/>
      <c r="QG9180" s="242"/>
      <c r="QH9180" s="242"/>
      <c r="QI9180" s="242"/>
      <c r="QJ9180" s="242"/>
      <c r="QK9180" s="242"/>
    </row>
    <row r="9181" spans="439:453">
      <c r="PW9181" s="242"/>
      <c r="PX9181" s="242"/>
      <c r="PY9181" s="242"/>
      <c r="PZ9181" s="242"/>
      <c r="QA9181" s="242"/>
      <c r="QB9181" s="242"/>
      <c r="QC9181" s="242"/>
      <c r="QD9181" s="242"/>
      <c r="QE9181" s="242"/>
      <c r="QF9181" s="242"/>
      <c r="QG9181" s="242"/>
      <c r="QH9181" s="242"/>
      <c r="QI9181" s="242"/>
      <c r="QJ9181" s="242"/>
      <c r="QK9181" s="242"/>
    </row>
    <row r="9182" spans="439:453">
      <c r="PW9182" s="242"/>
      <c r="PX9182" s="242"/>
      <c r="PY9182" s="242"/>
      <c r="PZ9182" s="242"/>
      <c r="QA9182" s="242"/>
      <c r="QB9182" s="242"/>
      <c r="QC9182" s="242"/>
      <c r="QD9182" s="242"/>
      <c r="QE9182" s="242"/>
      <c r="QF9182" s="242"/>
      <c r="QG9182" s="242"/>
      <c r="QH9182" s="242"/>
      <c r="QI9182" s="242"/>
      <c r="QJ9182" s="242"/>
      <c r="QK9182" s="242"/>
    </row>
    <row r="9183" spans="439:453">
      <c r="PW9183" s="242"/>
      <c r="PX9183" s="242"/>
      <c r="PY9183" s="242"/>
      <c r="PZ9183" s="242"/>
      <c r="QA9183" s="242"/>
      <c r="QB9183" s="242"/>
      <c r="QC9183" s="242"/>
      <c r="QD9183" s="242"/>
      <c r="QE9183" s="242"/>
      <c r="QF9183" s="242"/>
      <c r="QG9183" s="242"/>
      <c r="QH9183" s="242"/>
      <c r="QI9183" s="242"/>
      <c r="QJ9183" s="242"/>
      <c r="QK9183" s="242"/>
    </row>
    <row r="9184" spans="439:453">
      <c r="PW9184" s="242"/>
      <c r="PX9184" s="242"/>
      <c r="PY9184" s="242"/>
      <c r="PZ9184" s="242"/>
      <c r="QA9184" s="242"/>
      <c r="QB9184" s="242"/>
      <c r="QC9184" s="242"/>
      <c r="QD9184" s="242"/>
      <c r="QE9184" s="242"/>
      <c r="QF9184" s="242"/>
      <c r="QG9184" s="242"/>
      <c r="QH9184" s="242"/>
      <c r="QI9184" s="242"/>
      <c r="QJ9184" s="242"/>
      <c r="QK9184" s="242"/>
    </row>
    <row r="9185" spans="439:453">
      <c r="PW9185" s="242"/>
      <c r="PX9185" s="242"/>
      <c r="PY9185" s="242"/>
      <c r="PZ9185" s="242"/>
      <c r="QA9185" s="242"/>
      <c r="QB9185" s="242"/>
      <c r="QC9185" s="242"/>
      <c r="QD9185" s="242"/>
      <c r="QE9185" s="242"/>
      <c r="QF9185" s="242"/>
      <c r="QG9185" s="242"/>
      <c r="QH9185" s="242"/>
      <c r="QI9185" s="242"/>
      <c r="QJ9185" s="242"/>
      <c r="QK9185" s="242"/>
    </row>
    <row r="9186" spans="439:453">
      <c r="PW9186" s="242"/>
      <c r="PX9186" s="242"/>
      <c r="PY9186" s="242"/>
      <c r="PZ9186" s="242"/>
      <c r="QA9186" s="242"/>
      <c r="QB9186" s="242"/>
      <c r="QC9186" s="242"/>
      <c r="QD9186" s="242"/>
      <c r="QE9186" s="242"/>
      <c r="QF9186" s="242"/>
      <c r="QG9186" s="242"/>
      <c r="QH9186" s="242"/>
      <c r="QI9186" s="242"/>
      <c r="QJ9186" s="242"/>
      <c r="QK9186" s="242"/>
    </row>
    <row r="9187" spans="439:453">
      <c r="PW9187" s="242"/>
      <c r="PX9187" s="242"/>
      <c r="PY9187" s="242"/>
      <c r="PZ9187" s="242"/>
      <c r="QA9187" s="242"/>
      <c r="QB9187" s="242"/>
      <c r="QC9187" s="242"/>
      <c r="QD9187" s="242"/>
      <c r="QE9187" s="242"/>
      <c r="QF9187" s="242"/>
      <c r="QG9187" s="242"/>
      <c r="QH9187" s="242"/>
      <c r="QI9187" s="242"/>
      <c r="QJ9187" s="242"/>
      <c r="QK9187" s="242"/>
    </row>
    <row r="9188" spans="439:453">
      <c r="PW9188" s="242"/>
      <c r="PX9188" s="242"/>
      <c r="PY9188" s="242"/>
      <c r="PZ9188" s="242"/>
      <c r="QA9188" s="242"/>
      <c r="QB9188" s="242"/>
      <c r="QC9188" s="242"/>
      <c r="QD9188" s="242"/>
      <c r="QE9188" s="242"/>
      <c r="QF9188" s="242"/>
      <c r="QG9188" s="242"/>
      <c r="QH9188" s="242"/>
      <c r="QI9188" s="242"/>
      <c r="QJ9188" s="242"/>
      <c r="QK9188" s="242"/>
    </row>
    <row r="9189" spans="439:453">
      <c r="PW9189" s="242"/>
      <c r="PX9189" s="242"/>
      <c r="PY9189" s="242"/>
      <c r="PZ9189" s="242"/>
      <c r="QA9189" s="242"/>
      <c r="QB9189" s="242"/>
      <c r="QC9189" s="242"/>
      <c r="QD9189" s="242"/>
      <c r="QE9189" s="242"/>
      <c r="QF9189" s="242"/>
      <c r="QG9189" s="242"/>
      <c r="QH9189" s="242"/>
      <c r="QI9189" s="242"/>
      <c r="QJ9189" s="242"/>
      <c r="QK9189" s="242"/>
    </row>
    <row r="9190" spans="439:453">
      <c r="PW9190" s="242"/>
      <c r="PX9190" s="242"/>
      <c r="PY9190" s="242"/>
      <c r="PZ9190" s="242"/>
      <c r="QA9190" s="242"/>
      <c r="QB9190" s="242"/>
      <c r="QC9190" s="242"/>
      <c r="QD9190" s="242"/>
      <c r="QE9190" s="242"/>
      <c r="QF9190" s="242"/>
      <c r="QG9190" s="242"/>
      <c r="QH9190" s="242"/>
      <c r="QI9190" s="242"/>
      <c r="QJ9190" s="242"/>
      <c r="QK9190" s="242"/>
    </row>
    <row r="9191" spans="439:453">
      <c r="PW9191" s="242"/>
      <c r="PX9191" s="242"/>
      <c r="PY9191" s="242"/>
      <c r="PZ9191" s="242"/>
      <c r="QA9191" s="242"/>
      <c r="QB9191" s="242"/>
      <c r="QC9191" s="242"/>
      <c r="QD9191" s="242"/>
      <c r="QE9191" s="242"/>
      <c r="QF9191" s="242"/>
      <c r="QG9191" s="242"/>
      <c r="QH9191" s="242"/>
      <c r="QI9191" s="242"/>
      <c r="QJ9191" s="242"/>
      <c r="QK9191" s="242"/>
    </row>
    <row r="9192" spans="439:453">
      <c r="PW9192" s="242"/>
      <c r="PX9192" s="242"/>
      <c r="PY9192" s="242"/>
      <c r="PZ9192" s="242"/>
      <c r="QA9192" s="242"/>
      <c r="QB9192" s="242"/>
      <c r="QC9192" s="242"/>
      <c r="QD9192" s="242"/>
      <c r="QE9192" s="242"/>
      <c r="QF9192" s="242"/>
      <c r="QG9192" s="242"/>
      <c r="QH9192" s="242"/>
      <c r="QI9192" s="242"/>
      <c r="QJ9192" s="242"/>
      <c r="QK9192" s="242"/>
    </row>
    <row r="9193" spans="439:453">
      <c r="PW9193" s="242"/>
      <c r="PX9193" s="242"/>
      <c r="PY9193" s="242"/>
      <c r="PZ9193" s="242"/>
      <c r="QA9193" s="242"/>
      <c r="QB9193" s="242"/>
      <c r="QC9193" s="242"/>
      <c r="QD9193" s="242"/>
      <c r="QE9193" s="242"/>
      <c r="QF9193" s="242"/>
      <c r="QG9193" s="242"/>
      <c r="QH9193" s="242"/>
      <c r="QI9193" s="242"/>
      <c r="QJ9193" s="242"/>
      <c r="QK9193" s="242"/>
    </row>
    <row r="9194" spans="439:453">
      <c r="PW9194" s="242"/>
      <c r="PX9194" s="242"/>
      <c r="PY9194" s="242"/>
      <c r="PZ9194" s="242"/>
      <c r="QA9194" s="242"/>
      <c r="QB9194" s="242"/>
      <c r="QC9194" s="242"/>
      <c r="QD9194" s="242"/>
      <c r="QE9194" s="242"/>
      <c r="QF9194" s="242"/>
      <c r="QG9194" s="242"/>
      <c r="QH9194" s="242"/>
      <c r="QI9194" s="242"/>
      <c r="QJ9194" s="242"/>
      <c r="QK9194" s="242"/>
    </row>
    <row r="9195" spans="439:453">
      <c r="PW9195" s="242"/>
      <c r="PX9195" s="242"/>
      <c r="PY9195" s="242"/>
      <c r="PZ9195" s="242"/>
      <c r="QA9195" s="242"/>
      <c r="QB9195" s="242"/>
      <c r="QC9195" s="242"/>
      <c r="QD9195" s="242"/>
      <c r="QE9195" s="242"/>
      <c r="QF9195" s="242"/>
      <c r="QG9195" s="242"/>
      <c r="QH9195" s="242"/>
      <c r="QI9195" s="242"/>
      <c r="QJ9195" s="242"/>
      <c r="QK9195" s="242"/>
    </row>
    <row r="9196" spans="439:453">
      <c r="PW9196" s="242"/>
      <c r="PX9196" s="242"/>
      <c r="PY9196" s="242"/>
      <c r="PZ9196" s="242"/>
      <c r="QA9196" s="242"/>
      <c r="QB9196" s="242"/>
      <c r="QC9196" s="242"/>
      <c r="QD9196" s="242"/>
      <c r="QE9196" s="242"/>
      <c r="QF9196" s="242"/>
      <c r="QG9196" s="242"/>
      <c r="QH9196" s="242"/>
      <c r="QI9196" s="242"/>
      <c r="QJ9196" s="242"/>
      <c r="QK9196" s="242"/>
    </row>
    <row r="9197" spans="439:453">
      <c r="PW9197" s="242"/>
      <c r="PX9197" s="242"/>
      <c r="PY9197" s="242"/>
      <c r="PZ9197" s="242"/>
      <c r="QA9197" s="242"/>
      <c r="QB9197" s="242"/>
      <c r="QC9197" s="242"/>
      <c r="QD9197" s="242"/>
      <c r="QE9197" s="242"/>
      <c r="QF9197" s="242"/>
      <c r="QG9197" s="242"/>
      <c r="QH9197" s="242"/>
      <c r="QI9197" s="242"/>
      <c r="QJ9197" s="242"/>
      <c r="QK9197" s="242"/>
    </row>
    <row r="9198" spans="439:453">
      <c r="PW9198" s="242"/>
      <c r="PX9198" s="242"/>
      <c r="PY9198" s="242"/>
      <c r="PZ9198" s="242"/>
      <c r="QA9198" s="242"/>
      <c r="QB9198" s="242"/>
      <c r="QC9198" s="242"/>
      <c r="QD9198" s="242"/>
      <c r="QE9198" s="242"/>
      <c r="QF9198" s="242"/>
      <c r="QG9198" s="242"/>
      <c r="QH9198" s="242"/>
      <c r="QI9198" s="242"/>
      <c r="QJ9198" s="242"/>
      <c r="QK9198" s="242"/>
    </row>
    <row r="9199" spans="439:453">
      <c r="PW9199" s="242"/>
      <c r="PX9199" s="242"/>
      <c r="PY9199" s="242"/>
      <c r="PZ9199" s="242"/>
      <c r="QA9199" s="242"/>
      <c r="QB9199" s="242"/>
      <c r="QC9199" s="242"/>
      <c r="QD9199" s="242"/>
      <c r="QE9199" s="242"/>
      <c r="QF9199" s="242"/>
      <c r="QG9199" s="242"/>
      <c r="QH9199" s="242"/>
      <c r="QI9199" s="242"/>
      <c r="QJ9199" s="242"/>
      <c r="QK9199" s="242"/>
    </row>
    <row r="9200" spans="439:453">
      <c r="PW9200" s="242"/>
      <c r="PX9200" s="242"/>
      <c r="PY9200" s="242"/>
      <c r="PZ9200" s="242"/>
      <c r="QA9200" s="242"/>
      <c r="QB9200" s="242"/>
      <c r="QC9200" s="242"/>
      <c r="QD9200" s="242"/>
      <c r="QE9200" s="242"/>
      <c r="QF9200" s="242"/>
      <c r="QG9200" s="242"/>
      <c r="QH9200" s="242"/>
      <c r="QI9200" s="242"/>
      <c r="QJ9200" s="242"/>
      <c r="QK9200" s="242"/>
    </row>
    <row r="9201" spans="439:453">
      <c r="PW9201" s="242"/>
      <c r="PX9201" s="242"/>
      <c r="PY9201" s="242"/>
      <c r="PZ9201" s="242"/>
      <c r="QA9201" s="242"/>
      <c r="QB9201" s="242"/>
      <c r="QC9201" s="242"/>
      <c r="QD9201" s="242"/>
      <c r="QE9201" s="242"/>
      <c r="QF9201" s="242"/>
      <c r="QG9201" s="242"/>
      <c r="QH9201" s="242"/>
      <c r="QI9201" s="242"/>
      <c r="QJ9201" s="242"/>
      <c r="QK9201" s="242"/>
    </row>
    <row r="9202" spans="439:453">
      <c r="PW9202" s="242"/>
      <c r="PX9202" s="242"/>
      <c r="PY9202" s="242"/>
      <c r="PZ9202" s="242"/>
      <c r="QA9202" s="242"/>
      <c r="QB9202" s="242"/>
      <c r="QC9202" s="242"/>
      <c r="QD9202" s="242"/>
      <c r="QE9202" s="242"/>
      <c r="QF9202" s="242"/>
      <c r="QG9202" s="242"/>
      <c r="QH9202" s="242"/>
      <c r="QI9202" s="242"/>
      <c r="QJ9202" s="242"/>
      <c r="QK9202" s="242"/>
    </row>
    <row r="9203" spans="439:453">
      <c r="PW9203" s="242"/>
      <c r="PX9203" s="242"/>
      <c r="PY9203" s="242"/>
      <c r="PZ9203" s="242"/>
      <c r="QA9203" s="242"/>
      <c r="QB9203" s="242"/>
      <c r="QC9203" s="242"/>
      <c r="QD9203" s="242"/>
      <c r="QE9203" s="242"/>
      <c r="QF9203" s="242"/>
      <c r="QG9203" s="242"/>
      <c r="QH9203" s="242"/>
      <c r="QI9203" s="242"/>
      <c r="QJ9203" s="242"/>
      <c r="QK9203" s="242"/>
    </row>
    <row r="9204" spans="439:453">
      <c r="PW9204" s="242"/>
      <c r="PX9204" s="242"/>
      <c r="PY9204" s="242"/>
      <c r="PZ9204" s="242"/>
      <c r="QA9204" s="242"/>
      <c r="QB9204" s="242"/>
      <c r="QC9204" s="242"/>
      <c r="QD9204" s="242"/>
      <c r="QE9204" s="242"/>
      <c r="QF9204" s="242"/>
      <c r="QG9204" s="242"/>
      <c r="QH9204" s="242"/>
      <c r="QI9204" s="242"/>
      <c r="QJ9204" s="242"/>
      <c r="QK9204" s="242"/>
    </row>
    <row r="9205" spans="439:453">
      <c r="PW9205" s="242"/>
      <c r="PX9205" s="242"/>
      <c r="PY9205" s="242"/>
      <c r="PZ9205" s="242"/>
      <c r="QA9205" s="242"/>
      <c r="QB9205" s="242"/>
      <c r="QC9205" s="242"/>
      <c r="QD9205" s="242"/>
      <c r="QE9205" s="242"/>
      <c r="QF9205" s="242"/>
      <c r="QG9205" s="242"/>
      <c r="QH9205" s="242"/>
      <c r="QI9205" s="242"/>
      <c r="QJ9205" s="242"/>
      <c r="QK9205" s="242"/>
    </row>
    <row r="9206" spans="439:453">
      <c r="PW9206" s="242"/>
      <c r="PX9206" s="242"/>
      <c r="PY9206" s="242"/>
      <c r="PZ9206" s="242"/>
      <c r="QA9206" s="242"/>
      <c r="QB9206" s="242"/>
      <c r="QC9206" s="242"/>
      <c r="QD9206" s="242"/>
      <c r="QE9206" s="242"/>
      <c r="QF9206" s="242"/>
      <c r="QG9206" s="242"/>
      <c r="QH9206" s="242"/>
      <c r="QI9206" s="242"/>
      <c r="QJ9206" s="242"/>
      <c r="QK9206" s="242"/>
    </row>
    <row r="9207" spans="439:453">
      <c r="PW9207" s="242"/>
      <c r="PX9207" s="242"/>
      <c r="PY9207" s="242"/>
      <c r="PZ9207" s="242"/>
      <c r="QA9207" s="242"/>
      <c r="QB9207" s="242"/>
      <c r="QC9207" s="242"/>
      <c r="QD9207" s="242"/>
      <c r="QE9207" s="242"/>
      <c r="QF9207" s="242"/>
      <c r="QG9207" s="242"/>
      <c r="QH9207" s="242"/>
      <c r="QI9207" s="242"/>
      <c r="QJ9207" s="242"/>
      <c r="QK9207" s="242"/>
    </row>
    <row r="9208" spans="439:453">
      <c r="PW9208" s="242"/>
      <c r="PX9208" s="242"/>
      <c r="PY9208" s="242"/>
      <c r="PZ9208" s="242"/>
      <c r="QA9208" s="242"/>
      <c r="QB9208" s="242"/>
      <c r="QC9208" s="242"/>
      <c r="QD9208" s="242"/>
      <c r="QE9208" s="242"/>
      <c r="QF9208" s="242"/>
      <c r="QG9208" s="242"/>
      <c r="QH9208" s="242"/>
      <c r="QI9208" s="242"/>
      <c r="QJ9208" s="242"/>
      <c r="QK9208" s="242"/>
    </row>
    <row r="9209" spans="439:453">
      <c r="PW9209" s="242"/>
      <c r="PX9209" s="242"/>
      <c r="PY9209" s="242"/>
      <c r="PZ9209" s="242"/>
      <c r="QA9209" s="242"/>
      <c r="QB9209" s="242"/>
      <c r="QC9209" s="242"/>
      <c r="QD9209" s="242"/>
      <c r="QE9209" s="242"/>
      <c r="QF9209" s="242"/>
      <c r="QG9209" s="242"/>
      <c r="QH9209" s="242"/>
      <c r="QI9209" s="242"/>
      <c r="QJ9209" s="242"/>
      <c r="QK9209" s="242"/>
    </row>
    <row r="9210" spans="439:453">
      <c r="PW9210" s="242"/>
      <c r="PX9210" s="242"/>
      <c r="PY9210" s="242"/>
      <c r="PZ9210" s="242"/>
      <c r="QA9210" s="242"/>
      <c r="QB9210" s="242"/>
      <c r="QC9210" s="242"/>
      <c r="QD9210" s="242"/>
      <c r="QE9210" s="242"/>
      <c r="QF9210" s="242"/>
      <c r="QG9210" s="242"/>
      <c r="QH9210" s="242"/>
      <c r="QI9210" s="242"/>
      <c r="QJ9210" s="242"/>
      <c r="QK9210" s="242"/>
    </row>
    <row r="9211" spans="439:453">
      <c r="PW9211" s="242"/>
      <c r="PX9211" s="242"/>
      <c r="PY9211" s="242"/>
      <c r="PZ9211" s="242"/>
      <c r="QA9211" s="242"/>
      <c r="QB9211" s="242"/>
      <c r="QC9211" s="242"/>
      <c r="QD9211" s="242"/>
      <c r="QE9211" s="242"/>
      <c r="QF9211" s="242"/>
      <c r="QG9211" s="242"/>
      <c r="QH9211" s="242"/>
      <c r="QI9211" s="242"/>
      <c r="QJ9211" s="242"/>
      <c r="QK9211" s="242"/>
    </row>
    <row r="9212" spans="439:453">
      <c r="PW9212" s="242"/>
      <c r="PX9212" s="242"/>
      <c r="PY9212" s="242"/>
      <c r="PZ9212" s="242"/>
      <c r="QA9212" s="242"/>
      <c r="QB9212" s="242"/>
      <c r="QC9212" s="242"/>
      <c r="QD9212" s="242"/>
      <c r="QE9212" s="242"/>
      <c r="QF9212" s="242"/>
      <c r="QG9212" s="242"/>
      <c r="QH9212" s="242"/>
      <c r="QI9212" s="242"/>
      <c r="QJ9212" s="242"/>
      <c r="QK9212" s="242"/>
    </row>
    <row r="9213" spans="439:453">
      <c r="PW9213" s="242"/>
      <c r="PX9213" s="242"/>
      <c r="PY9213" s="242"/>
      <c r="PZ9213" s="242"/>
      <c r="QA9213" s="242"/>
      <c r="QB9213" s="242"/>
      <c r="QC9213" s="242"/>
      <c r="QD9213" s="242"/>
      <c r="QE9213" s="242"/>
      <c r="QF9213" s="242"/>
      <c r="QG9213" s="242"/>
      <c r="QH9213" s="242"/>
      <c r="QI9213" s="242"/>
      <c r="QJ9213" s="242"/>
      <c r="QK9213" s="242"/>
    </row>
    <row r="9214" spans="439:453">
      <c r="PW9214" s="242"/>
      <c r="PX9214" s="242"/>
      <c r="PY9214" s="242"/>
      <c r="PZ9214" s="242"/>
      <c r="QA9214" s="242"/>
      <c r="QB9214" s="242"/>
      <c r="QC9214" s="242"/>
      <c r="QD9214" s="242"/>
      <c r="QE9214" s="242"/>
      <c r="QF9214" s="242"/>
      <c r="QG9214" s="242"/>
      <c r="QH9214" s="242"/>
      <c r="QI9214" s="242"/>
      <c r="QJ9214" s="242"/>
      <c r="QK9214" s="242"/>
    </row>
    <row r="9215" spans="439:453">
      <c r="PW9215" s="242"/>
      <c r="PX9215" s="242"/>
      <c r="PY9215" s="242"/>
      <c r="PZ9215" s="242"/>
      <c r="QA9215" s="242"/>
      <c r="QB9215" s="242"/>
      <c r="QC9215" s="242"/>
      <c r="QD9215" s="242"/>
      <c r="QE9215" s="242"/>
      <c r="QF9215" s="242"/>
      <c r="QG9215" s="242"/>
      <c r="QH9215" s="242"/>
      <c r="QI9215" s="242"/>
      <c r="QJ9215" s="242"/>
      <c r="QK9215" s="242"/>
    </row>
    <row r="9216" spans="439:453">
      <c r="PW9216" s="242"/>
      <c r="PX9216" s="242"/>
      <c r="PY9216" s="242"/>
      <c r="PZ9216" s="242"/>
      <c r="QA9216" s="242"/>
      <c r="QB9216" s="242"/>
      <c r="QC9216" s="242"/>
      <c r="QD9216" s="242"/>
      <c r="QE9216" s="242"/>
      <c r="QF9216" s="242"/>
      <c r="QG9216" s="242"/>
      <c r="QH9216" s="242"/>
      <c r="QI9216" s="242"/>
      <c r="QJ9216" s="242"/>
      <c r="QK9216" s="242"/>
    </row>
    <row r="9217" spans="439:453">
      <c r="PW9217" s="242"/>
      <c r="PX9217" s="242"/>
      <c r="PY9217" s="242"/>
      <c r="PZ9217" s="242"/>
      <c r="QA9217" s="242"/>
      <c r="QB9217" s="242"/>
      <c r="QC9217" s="242"/>
      <c r="QD9217" s="242"/>
      <c r="QE9217" s="242"/>
      <c r="QF9217" s="242"/>
      <c r="QG9217" s="242"/>
      <c r="QH9217" s="242"/>
      <c r="QI9217" s="242"/>
      <c r="QJ9217" s="242"/>
      <c r="QK9217" s="242"/>
    </row>
    <row r="9218" spans="439:453">
      <c r="PW9218" s="242"/>
      <c r="PX9218" s="242"/>
      <c r="PY9218" s="242"/>
      <c r="PZ9218" s="242"/>
      <c r="QA9218" s="242"/>
      <c r="QB9218" s="242"/>
      <c r="QC9218" s="242"/>
      <c r="QD9218" s="242"/>
      <c r="QE9218" s="242"/>
      <c r="QF9218" s="242"/>
      <c r="QG9218" s="242"/>
      <c r="QH9218" s="242"/>
      <c r="QI9218" s="242"/>
      <c r="QJ9218" s="242"/>
      <c r="QK9218" s="242"/>
    </row>
    <row r="9219" spans="439:453">
      <c r="PW9219" s="242"/>
      <c r="PX9219" s="242"/>
      <c r="PY9219" s="242"/>
      <c r="PZ9219" s="242"/>
      <c r="QA9219" s="242"/>
      <c r="QB9219" s="242"/>
      <c r="QC9219" s="242"/>
      <c r="QD9219" s="242"/>
      <c r="QE9219" s="242"/>
      <c r="QF9219" s="242"/>
      <c r="QG9219" s="242"/>
      <c r="QH9219" s="242"/>
      <c r="QI9219" s="242"/>
      <c r="QJ9219" s="242"/>
      <c r="QK9219" s="242"/>
    </row>
    <row r="9220" spans="439:453">
      <c r="PW9220" s="242"/>
      <c r="PX9220" s="242"/>
      <c r="PY9220" s="242"/>
      <c r="PZ9220" s="242"/>
      <c r="QA9220" s="242"/>
      <c r="QB9220" s="242"/>
      <c r="QC9220" s="242"/>
      <c r="QD9220" s="242"/>
      <c r="QE9220" s="242"/>
      <c r="QF9220" s="242"/>
      <c r="QG9220" s="242"/>
      <c r="QH9220" s="242"/>
      <c r="QI9220" s="242"/>
      <c r="QJ9220" s="242"/>
      <c r="QK9220" s="242"/>
    </row>
    <row r="9221" spans="439:453">
      <c r="PW9221" s="242"/>
      <c r="PX9221" s="242"/>
      <c r="PY9221" s="242"/>
      <c r="PZ9221" s="242"/>
      <c r="QA9221" s="242"/>
      <c r="QB9221" s="242"/>
      <c r="QC9221" s="242"/>
      <c r="QD9221" s="242"/>
      <c r="QE9221" s="242"/>
      <c r="QF9221" s="242"/>
      <c r="QG9221" s="242"/>
      <c r="QH9221" s="242"/>
      <c r="QI9221" s="242"/>
      <c r="QJ9221" s="242"/>
      <c r="QK9221" s="242"/>
    </row>
    <row r="9222" spans="439:453">
      <c r="PW9222" s="242"/>
      <c r="PX9222" s="242"/>
      <c r="PY9222" s="242"/>
      <c r="PZ9222" s="242"/>
      <c r="QA9222" s="242"/>
      <c r="QB9222" s="242"/>
      <c r="QC9222" s="242"/>
      <c r="QD9222" s="242"/>
      <c r="QE9222" s="242"/>
      <c r="QF9222" s="242"/>
      <c r="QG9222" s="242"/>
      <c r="QH9222" s="242"/>
      <c r="QI9222" s="242"/>
      <c r="QJ9222" s="242"/>
      <c r="QK9222" s="242"/>
    </row>
    <row r="9223" spans="439:453">
      <c r="PW9223" s="242"/>
      <c r="PX9223" s="242"/>
      <c r="PY9223" s="242"/>
      <c r="PZ9223" s="242"/>
      <c r="QA9223" s="242"/>
      <c r="QB9223" s="242"/>
      <c r="QC9223" s="242"/>
      <c r="QD9223" s="242"/>
      <c r="QE9223" s="242"/>
      <c r="QF9223" s="242"/>
      <c r="QG9223" s="242"/>
      <c r="QH9223" s="242"/>
      <c r="QI9223" s="242"/>
      <c r="QJ9223" s="242"/>
      <c r="QK9223" s="242"/>
    </row>
    <row r="9224" spans="439:453">
      <c r="PW9224" s="242"/>
      <c r="PX9224" s="242"/>
      <c r="PY9224" s="242"/>
      <c r="PZ9224" s="242"/>
      <c r="QA9224" s="242"/>
      <c r="QB9224" s="242"/>
      <c r="QC9224" s="242"/>
      <c r="QD9224" s="242"/>
      <c r="QE9224" s="242"/>
      <c r="QF9224" s="242"/>
      <c r="QG9224" s="242"/>
      <c r="QH9224" s="242"/>
      <c r="QI9224" s="242"/>
      <c r="QJ9224" s="242"/>
      <c r="QK9224" s="242"/>
    </row>
    <row r="9225" spans="439:453">
      <c r="PW9225" s="242"/>
      <c r="PX9225" s="242"/>
      <c r="PY9225" s="242"/>
      <c r="PZ9225" s="242"/>
      <c r="QA9225" s="242"/>
      <c r="QB9225" s="242"/>
      <c r="QC9225" s="242"/>
      <c r="QD9225" s="242"/>
      <c r="QE9225" s="242"/>
      <c r="QF9225" s="242"/>
      <c r="QG9225" s="242"/>
      <c r="QH9225" s="242"/>
      <c r="QI9225" s="242"/>
      <c r="QJ9225" s="242"/>
      <c r="QK9225" s="242"/>
    </row>
    <row r="9226" spans="439:453">
      <c r="PW9226" s="242"/>
      <c r="PX9226" s="242"/>
      <c r="PY9226" s="242"/>
      <c r="PZ9226" s="242"/>
      <c r="QA9226" s="242"/>
      <c r="QB9226" s="242"/>
      <c r="QC9226" s="242"/>
      <c r="QD9226" s="242"/>
      <c r="QE9226" s="242"/>
      <c r="QF9226" s="242"/>
      <c r="QG9226" s="242"/>
      <c r="QH9226" s="242"/>
      <c r="QI9226" s="242"/>
      <c r="QJ9226" s="242"/>
      <c r="QK9226" s="242"/>
    </row>
    <row r="9227" spans="439:453">
      <c r="PW9227" s="242"/>
      <c r="PX9227" s="242"/>
      <c r="PY9227" s="242"/>
      <c r="PZ9227" s="242"/>
      <c r="QA9227" s="242"/>
      <c r="QB9227" s="242"/>
      <c r="QC9227" s="242"/>
      <c r="QD9227" s="242"/>
      <c r="QE9227" s="242"/>
      <c r="QF9227" s="242"/>
      <c r="QG9227" s="242"/>
      <c r="QH9227" s="242"/>
      <c r="QI9227" s="242"/>
      <c r="QJ9227" s="242"/>
      <c r="QK9227" s="242"/>
    </row>
    <row r="9228" spans="439:453">
      <c r="PW9228" s="242"/>
      <c r="PX9228" s="242"/>
      <c r="PY9228" s="242"/>
      <c r="PZ9228" s="242"/>
      <c r="QA9228" s="242"/>
      <c r="QB9228" s="242"/>
      <c r="QC9228" s="242"/>
      <c r="QD9228" s="242"/>
      <c r="QE9228" s="242"/>
      <c r="QF9228" s="242"/>
      <c r="QG9228" s="242"/>
      <c r="QH9228" s="242"/>
      <c r="QI9228" s="242"/>
      <c r="QJ9228" s="242"/>
      <c r="QK9228" s="242"/>
    </row>
    <row r="9229" spans="439:453">
      <c r="PW9229" s="242"/>
      <c r="PX9229" s="242"/>
      <c r="PY9229" s="242"/>
      <c r="PZ9229" s="242"/>
      <c r="QA9229" s="242"/>
      <c r="QB9229" s="242"/>
      <c r="QC9229" s="242"/>
      <c r="QD9229" s="242"/>
      <c r="QE9229" s="242"/>
      <c r="QF9229" s="242"/>
      <c r="QG9229" s="242"/>
      <c r="QH9229" s="242"/>
      <c r="QI9229" s="242"/>
      <c r="QJ9229" s="242"/>
      <c r="QK9229" s="242"/>
    </row>
    <row r="9230" spans="439:453">
      <c r="PW9230" s="242"/>
      <c r="PX9230" s="242"/>
      <c r="PY9230" s="242"/>
      <c r="PZ9230" s="242"/>
      <c r="QA9230" s="242"/>
      <c r="QB9230" s="242"/>
      <c r="QC9230" s="242"/>
      <c r="QD9230" s="242"/>
      <c r="QE9230" s="242"/>
      <c r="QF9230" s="242"/>
      <c r="QG9230" s="242"/>
      <c r="QH9230" s="242"/>
      <c r="QI9230" s="242"/>
      <c r="QJ9230" s="242"/>
      <c r="QK9230" s="242"/>
    </row>
    <row r="9231" spans="439:453">
      <c r="PW9231" s="242"/>
      <c r="PX9231" s="242"/>
      <c r="PY9231" s="242"/>
      <c r="PZ9231" s="242"/>
      <c r="QA9231" s="242"/>
      <c r="QB9231" s="242"/>
      <c r="QC9231" s="242"/>
      <c r="QD9231" s="242"/>
      <c r="QE9231" s="242"/>
      <c r="QF9231" s="242"/>
      <c r="QG9231" s="242"/>
      <c r="QH9231" s="242"/>
      <c r="QI9231" s="242"/>
      <c r="QJ9231" s="242"/>
      <c r="QK9231" s="242"/>
    </row>
    <row r="9232" spans="439:453">
      <c r="PW9232" s="242"/>
      <c r="PX9232" s="242"/>
      <c r="PY9232" s="242"/>
      <c r="PZ9232" s="242"/>
      <c r="QA9232" s="242"/>
      <c r="QB9232" s="242"/>
      <c r="QC9232" s="242"/>
      <c r="QD9232" s="242"/>
      <c r="QE9232" s="242"/>
      <c r="QF9232" s="242"/>
      <c r="QG9232" s="242"/>
      <c r="QH9232" s="242"/>
      <c r="QI9232" s="242"/>
      <c r="QJ9232" s="242"/>
      <c r="QK9232" s="242"/>
    </row>
    <row r="9233" spans="439:453">
      <c r="PW9233" s="242"/>
      <c r="PX9233" s="242"/>
      <c r="PY9233" s="242"/>
      <c r="PZ9233" s="242"/>
      <c r="QA9233" s="242"/>
      <c r="QB9233" s="242"/>
      <c r="QC9233" s="242"/>
      <c r="QD9233" s="242"/>
      <c r="QE9233" s="242"/>
      <c r="QF9233" s="242"/>
      <c r="QG9233" s="242"/>
      <c r="QH9233" s="242"/>
      <c r="QI9233" s="242"/>
      <c r="QJ9233" s="242"/>
      <c r="QK9233" s="242"/>
    </row>
    <row r="9234" spans="439:453">
      <c r="PW9234" s="242"/>
      <c r="PX9234" s="242"/>
      <c r="PY9234" s="242"/>
      <c r="PZ9234" s="242"/>
      <c r="QA9234" s="242"/>
      <c r="QB9234" s="242"/>
      <c r="QC9234" s="242"/>
      <c r="QD9234" s="242"/>
      <c r="QE9234" s="242"/>
      <c r="QF9234" s="242"/>
      <c r="QG9234" s="242"/>
      <c r="QH9234" s="242"/>
      <c r="QI9234" s="242"/>
      <c r="QJ9234" s="242"/>
      <c r="QK9234" s="242"/>
    </row>
    <row r="9235" spans="439:453">
      <c r="PW9235" s="242"/>
      <c r="PX9235" s="242"/>
      <c r="PY9235" s="242"/>
      <c r="PZ9235" s="242"/>
      <c r="QA9235" s="242"/>
      <c r="QB9235" s="242"/>
      <c r="QC9235" s="242"/>
      <c r="QD9235" s="242"/>
      <c r="QE9235" s="242"/>
      <c r="QF9235" s="242"/>
      <c r="QG9235" s="242"/>
      <c r="QH9235" s="242"/>
      <c r="QI9235" s="242"/>
      <c r="QJ9235" s="242"/>
      <c r="QK9235" s="242"/>
    </row>
    <row r="9236" spans="439:453">
      <c r="PW9236" s="242"/>
      <c r="PX9236" s="242"/>
      <c r="PY9236" s="242"/>
      <c r="PZ9236" s="242"/>
      <c r="QA9236" s="242"/>
      <c r="QB9236" s="242"/>
      <c r="QC9236" s="242"/>
      <c r="QD9236" s="242"/>
      <c r="QE9236" s="242"/>
      <c r="QF9236" s="242"/>
      <c r="QG9236" s="242"/>
      <c r="QH9236" s="242"/>
      <c r="QI9236" s="242"/>
      <c r="QJ9236" s="242"/>
      <c r="QK9236" s="242"/>
    </row>
    <row r="9237" spans="439:453">
      <c r="PW9237" s="242"/>
      <c r="PX9237" s="242"/>
      <c r="PY9237" s="242"/>
      <c r="PZ9237" s="242"/>
      <c r="QA9237" s="242"/>
      <c r="QB9237" s="242"/>
      <c r="QC9237" s="242"/>
      <c r="QD9237" s="242"/>
      <c r="QE9237" s="242"/>
      <c r="QF9237" s="242"/>
      <c r="QG9237" s="242"/>
      <c r="QH9237" s="242"/>
      <c r="QI9237" s="242"/>
      <c r="QJ9237" s="242"/>
      <c r="QK9237" s="242"/>
    </row>
    <row r="9238" spans="439:453">
      <c r="PW9238" s="242"/>
      <c r="PX9238" s="242"/>
      <c r="PY9238" s="242"/>
      <c r="PZ9238" s="242"/>
      <c r="QA9238" s="242"/>
      <c r="QB9238" s="242"/>
      <c r="QC9238" s="242"/>
      <c r="QD9238" s="242"/>
      <c r="QE9238" s="242"/>
      <c r="QF9238" s="242"/>
      <c r="QG9238" s="242"/>
      <c r="QH9238" s="242"/>
      <c r="QI9238" s="242"/>
      <c r="QJ9238" s="242"/>
      <c r="QK9238" s="242"/>
    </row>
    <row r="9239" spans="439:453">
      <c r="PW9239" s="242"/>
      <c r="PX9239" s="242"/>
      <c r="PY9239" s="242"/>
      <c r="PZ9239" s="242"/>
      <c r="QA9239" s="242"/>
      <c r="QB9239" s="242"/>
      <c r="QC9239" s="242"/>
      <c r="QD9239" s="242"/>
      <c r="QE9239" s="242"/>
      <c r="QF9239" s="242"/>
      <c r="QG9239" s="242"/>
      <c r="QH9239" s="242"/>
      <c r="QI9239" s="242"/>
      <c r="QJ9239" s="242"/>
      <c r="QK9239" s="242"/>
    </row>
    <row r="9240" spans="439:453">
      <c r="PW9240" s="242"/>
      <c r="PX9240" s="242"/>
      <c r="PY9240" s="242"/>
      <c r="PZ9240" s="242"/>
      <c r="QA9240" s="242"/>
      <c r="QB9240" s="242"/>
      <c r="QC9240" s="242"/>
      <c r="QD9240" s="242"/>
      <c r="QE9240" s="242"/>
      <c r="QF9240" s="242"/>
      <c r="QG9240" s="242"/>
      <c r="QH9240" s="242"/>
      <c r="QI9240" s="242"/>
      <c r="QJ9240" s="242"/>
      <c r="QK9240" s="242"/>
    </row>
    <row r="9241" spans="439:453">
      <c r="PW9241" s="242"/>
      <c r="PX9241" s="242"/>
      <c r="PY9241" s="242"/>
      <c r="PZ9241" s="242"/>
      <c r="QA9241" s="242"/>
      <c r="QB9241" s="242"/>
      <c r="QC9241" s="242"/>
      <c r="QD9241" s="242"/>
      <c r="QE9241" s="242"/>
      <c r="QF9241" s="242"/>
      <c r="QG9241" s="242"/>
      <c r="QH9241" s="242"/>
      <c r="QI9241" s="242"/>
      <c r="QJ9241" s="242"/>
      <c r="QK9241" s="242"/>
    </row>
    <row r="9242" spans="439:453">
      <c r="PW9242" s="242"/>
      <c r="PX9242" s="242"/>
      <c r="PY9242" s="242"/>
      <c r="PZ9242" s="242"/>
      <c r="QA9242" s="242"/>
      <c r="QB9242" s="242"/>
      <c r="QC9242" s="242"/>
      <c r="QD9242" s="242"/>
      <c r="QE9242" s="242"/>
      <c r="QF9242" s="242"/>
      <c r="QG9242" s="242"/>
      <c r="QH9242" s="242"/>
      <c r="QI9242" s="242"/>
      <c r="QJ9242" s="242"/>
      <c r="QK9242" s="242"/>
    </row>
    <row r="9243" spans="439:453">
      <c r="PW9243" s="242"/>
      <c r="PX9243" s="242"/>
      <c r="PY9243" s="242"/>
      <c r="PZ9243" s="242"/>
      <c r="QA9243" s="242"/>
      <c r="QB9243" s="242"/>
      <c r="QC9243" s="242"/>
      <c r="QD9243" s="242"/>
      <c r="QE9243" s="242"/>
      <c r="QF9243" s="242"/>
      <c r="QG9243" s="242"/>
      <c r="QH9243" s="242"/>
      <c r="QI9243" s="242"/>
      <c r="QJ9243" s="242"/>
      <c r="QK9243" s="242"/>
    </row>
    <row r="9244" spans="439:453">
      <c r="PW9244" s="242"/>
      <c r="PX9244" s="242"/>
      <c r="PY9244" s="242"/>
      <c r="PZ9244" s="242"/>
      <c r="QA9244" s="242"/>
      <c r="QB9244" s="242"/>
      <c r="QC9244" s="242"/>
      <c r="QD9244" s="242"/>
      <c r="QE9244" s="242"/>
      <c r="QF9244" s="242"/>
      <c r="QG9244" s="242"/>
      <c r="QH9244" s="242"/>
      <c r="QI9244" s="242"/>
      <c r="QJ9244" s="242"/>
      <c r="QK9244" s="242"/>
    </row>
    <row r="9245" spans="439:453">
      <c r="PW9245" s="242"/>
      <c r="PX9245" s="242"/>
      <c r="PY9245" s="242"/>
      <c r="PZ9245" s="242"/>
      <c r="QA9245" s="242"/>
      <c r="QB9245" s="242"/>
      <c r="QC9245" s="242"/>
      <c r="QD9245" s="242"/>
      <c r="QE9245" s="242"/>
      <c r="QF9245" s="242"/>
      <c r="QG9245" s="242"/>
      <c r="QH9245" s="242"/>
      <c r="QI9245" s="242"/>
      <c r="QJ9245" s="242"/>
      <c r="QK9245" s="242"/>
    </row>
    <row r="9246" spans="439:453">
      <c r="PW9246" s="242"/>
      <c r="PX9246" s="242"/>
      <c r="PY9246" s="242"/>
      <c r="PZ9246" s="242"/>
      <c r="QA9246" s="242"/>
      <c r="QB9246" s="242"/>
      <c r="QC9246" s="242"/>
      <c r="QD9246" s="242"/>
      <c r="QE9246" s="242"/>
      <c r="QF9246" s="242"/>
      <c r="QG9246" s="242"/>
      <c r="QH9246" s="242"/>
      <c r="QI9246" s="242"/>
      <c r="QJ9246" s="242"/>
      <c r="QK9246" s="242"/>
    </row>
    <row r="9247" spans="439:453">
      <c r="PW9247" s="242"/>
      <c r="PX9247" s="242"/>
      <c r="PY9247" s="242"/>
      <c r="PZ9247" s="242"/>
      <c r="QA9247" s="242"/>
      <c r="QB9247" s="242"/>
      <c r="QC9247" s="242"/>
      <c r="QD9247" s="242"/>
      <c r="QE9247" s="242"/>
      <c r="QF9247" s="242"/>
      <c r="QG9247" s="242"/>
      <c r="QH9247" s="242"/>
      <c r="QI9247" s="242"/>
      <c r="QJ9247" s="242"/>
      <c r="QK9247" s="242"/>
    </row>
    <row r="9248" spans="439:453">
      <c r="PW9248" s="242"/>
      <c r="PX9248" s="242"/>
      <c r="PY9248" s="242"/>
      <c r="PZ9248" s="242"/>
      <c r="QA9248" s="242"/>
      <c r="QB9248" s="242"/>
      <c r="QC9248" s="242"/>
      <c r="QD9248" s="242"/>
      <c r="QE9248" s="242"/>
      <c r="QF9248" s="242"/>
      <c r="QG9248" s="242"/>
      <c r="QH9248" s="242"/>
      <c r="QI9248" s="242"/>
      <c r="QJ9248" s="242"/>
      <c r="QK9248" s="242"/>
    </row>
    <row r="9249" spans="439:453">
      <c r="PW9249" s="242"/>
      <c r="PX9249" s="242"/>
      <c r="PY9249" s="242"/>
      <c r="PZ9249" s="242"/>
      <c r="QA9249" s="242"/>
      <c r="QB9249" s="242"/>
      <c r="QC9249" s="242"/>
      <c r="QD9249" s="242"/>
      <c r="QE9249" s="242"/>
      <c r="QF9249" s="242"/>
      <c r="QG9249" s="242"/>
      <c r="QH9249" s="242"/>
      <c r="QI9249" s="242"/>
      <c r="QJ9249" s="242"/>
      <c r="QK9249" s="242"/>
    </row>
    <row r="9250" spans="439:453">
      <c r="PW9250" s="242"/>
      <c r="PX9250" s="242"/>
      <c r="PY9250" s="242"/>
      <c r="PZ9250" s="242"/>
      <c r="QA9250" s="242"/>
      <c r="QB9250" s="242"/>
      <c r="QC9250" s="242"/>
      <c r="QD9250" s="242"/>
      <c r="QE9250" s="242"/>
      <c r="QF9250" s="242"/>
      <c r="QG9250" s="242"/>
      <c r="QH9250" s="242"/>
      <c r="QI9250" s="242"/>
      <c r="QJ9250" s="242"/>
      <c r="QK9250" s="242"/>
    </row>
    <row r="9251" spans="439:453">
      <c r="PW9251" s="242"/>
      <c r="PX9251" s="242"/>
      <c r="PY9251" s="242"/>
      <c r="PZ9251" s="242"/>
      <c r="QA9251" s="242"/>
      <c r="QB9251" s="242"/>
      <c r="QC9251" s="242"/>
      <c r="QD9251" s="242"/>
      <c r="QE9251" s="242"/>
      <c r="QF9251" s="242"/>
      <c r="QG9251" s="242"/>
      <c r="QH9251" s="242"/>
      <c r="QI9251" s="242"/>
      <c r="QJ9251" s="242"/>
      <c r="QK9251" s="242"/>
    </row>
    <row r="9252" spans="439:453">
      <c r="PW9252" s="242"/>
      <c r="PX9252" s="242"/>
      <c r="PY9252" s="242"/>
      <c r="PZ9252" s="242"/>
      <c r="QA9252" s="242"/>
      <c r="QB9252" s="242"/>
      <c r="QC9252" s="242"/>
      <c r="QD9252" s="242"/>
      <c r="QE9252" s="242"/>
      <c r="QF9252" s="242"/>
      <c r="QG9252" s="242"/>
      <c r="QH9252" s="242"/>
      <c r="QI9252" s="242"/>
      <c r="QJ9252" s="242"/>
      <c r="QK9252" s="242"/>
    </row>
    <row r="9253" spans="439:453">
      <c r="PW9253" s="242"/>
      <c r="PX9253" s="242"/>
      <c r="PY9253" s="242"/>
      <c r="PZ9253" s="242"/>
      <c r="QA9253" s="242"/>
      <c r="QB9253" s="242"/>
      <c r="QC9253" s="242"/>
      <c r="QD9253" s="242"/>
      <c r="QE9253" s="242"/>
      <c r="QF9253" s="242"/>
      <c r="QG9253" s="242"/>
      <c r="QH9253" s="242"/>
      <c r="QI9253" s="242"/>
      <c r="QJ9253" s="242"/>
      <c r="QK9253" s="242"/>
    </row>
    <row r="9254" spans="439:453">
      <c r="PW9254" s="242"/>
      <c r="PX9254" s="242"/>
      <c r="PY9254" s="242"/>
      <c r="PZ9254" s="242"/>
      <c r="QA9254" s="242"/>
      <c r="QB9254" s="242"/>
      <c r="QC9254" s="242"/>
      <c r="QD9254" s="242"/>
      <c r="QE9254" s="242"/>
      <c r="QF9254" s="242"/>
      <c r="QG9254" s="242"/>
      <c r="QH9254" s="242"/>
      <c r="QI9254" s="242"/>
      <c r="QJ9254" s="242"/>
      <c r="QK9254" s="242"/>
    </row>
    <row r="9255" spans="439:453">
      <c r="PW9255" s="242"/>
      <c r="PX9255" s="242"/>
      <c r="PY9255" s="242"/>
      <c r="PZ9255" s="242"/>
      <c r="QA9255" s="242"/>
      <c r="QB9255" s="242"/>
      <c r="QC9255" s="242"/>
      <c r="QD9255" s="242"/>
      <c r="QE9255" s="242"/>
      <c r="QF9255" s="242"/>
      <c r="QG9255" s="242"/>
      <c r="QH9255" s="242"/>
      <c r="QI9255" s="242"/>
      <c r="QJ9255" s="242"/>
      <c r="QK9255" s="242"/>
    </row>
    <row r="9256" spans="439:453">
      <c r="PW9256" s="242"/>
      <c r="PX9256" s="242"/>
      <c r="PY9256" s="242"/>
      <c r="PZ9256" s="242"/>
      <c r="QA9256" s="242"/>
      <c r="QB9256" s="242"/>
      <c r="QC9256" s="242"/>
      <c r="QD9256" s="242"/>
      <c r="QE9256" s="242"/>
      <c r="QF9256" s="242"/>
      <c r="QG9256" s="242"/>
      <c r="QH9256" s="242"/>
      <c r="QI9256" s="242"/>
      <c r="QJ9256" s="242"/>
      <c r="QK9256" s="242"/>
    </row>
    <row r="9257" spans="439:453">
      <c r="PW9257" s="242"/>
      <c r="PX9257" s="242"/>
      <c r="PY9257" s="242"/>
      <c r="PZ9257" s="242"/>
      <c r="QA9257" s="242"/>
      <c r="QB9257" s="242"/>
      <c r="QC9257" s="242"/>
      <c r="QD9257" s="242"/>
      <c r="QE9257" s="242"/>
      <c r="QF9257" s="242"/>
      <c r="QG9257" s="242"/>
      <c r="QH9257" s="242"/>
      <c r="QI9257" s="242"/>
      <c r="QJ9257" s="242"/>
      <c r="QK9257" s="242"/>
    </row>
    <row r="9258" spans="439:453">
      <c r="PW9258" s="242"/>
      <c r="PX9258" s="242"/>
      <c r="PY9258" s="242"/>
      <c r="PZ9258" s="242"/>
      <c r="QA9258" s="242"/>
      <c r="QB9258" s="242"/>
      <c r="QC9258" s="242"/>
      <c r="QD9258" s="242"/>
      <c r="QE9258" s="242"/>
      <c r="QF9258" s="242"/>
      <c r="QG9258" s="242"/>
      <c r="QH9258" s="242"/>
      <c r="QI9258" s="242"/>
      <c r="QJ9258" s="242"/>
      <c r="QK9258" s="242"/>
    </row>
    <row r="9259" spans="439:453">
      <c r="PW9259" s="242"/>
      <c r="PX9259" s="242"/>
      <c r="PY9259" s="242"/>
      <c r="PZ9259" s="242"/>
      <c r="QA9259" s="242"/>
      <c r="QB9259" s="242"/>
      <c r="QC9259" s="242"/>
      <c r="QD9259" s="242"/>
      <c r="QE9259" s="242"/>
      <c r="QF9259" s="242"/>
      <c r="QG9259" s="242"/>
      <c r="QH9259" s="242"/>
      <c r="QI9259" s="242"/>
      <c r="QJ9259" s="242"/>
      <c r="QK9259" s="242"/>
    </row>
    <row r="9260" spans="439:453">
      <c r="PW9260" s="242"/>
      <c r="PX9260" s="242"/>
      <c r="PY9260" s="242"/>
      <c r="PZ9260" s="242"/>
      <c r="QA9260" s="242"/>
      <c r="QB9260" s="242"/>
      <c r="QC9260" s="242"/>
      <c r="QD9260" s="242"/>
      <c r="QE9260" s="242"/>
      <c r="QF9260" s="242"/>
      <c r="QG9260" s="242"/>
      <c r="QH9260" s="242"/>
      <c r="QI9260" s="242"/>
      <c r="QJ9260" s="242"/>
      <c r="QK9260" s="242"/>
    </row>
    <row r="9261" spans="439:453">
      <c r="PW9261" s="242"/>
      <c r="PX9261" s="242"/>
      <c r="PY9261" s="242"/>
      <c r="PZ9261" s="242"/>
      <c r="QA9261" s="242"/>
      <c r="QB9261" s="242"/>
      <c r="QC9261" s="242"/>
      <c r="QD9261" s="242"/>
      <c r="QE9261" s="242"/>
      <c r="QF9261" s="242"/>
      <c r="QG9261" s="242"/>
      <c r="QH9261" s="242"/>
      <c r="QI9261" s="242"/>
      <c r="QJ9261" s="242"/>
      <c r="QK9261" s="242"/>
    </row>
    <row r="9262" spans="439:453">
      <c r="PW9262" s="242"/>
      <c r="PX9262" s="242"/>
      <c r="PY9262" s="242"/>
      <c r="PZ9262" s="242"/>
      <c r="QA9262" s="242"/>
      <c r="QB9262" s="242"/>
      <c r="QC9262" s="242"/>
      <c r="QD9262" s="242"/>
      <c r="QE9262" s="242"/>
      <c r="QF9262" s="242"/>
      <c r="QG9262" s="242"/>
      <c r="QH9262" s="242"/>
      <c r="QI9262" s="242"/>
      <c r="QJ9262" s="242"/>
      <c r="QK9262" s="242"/>
    </row>
    <row r="9263" spans="439:453">
      <c r="PW9263" s="242"/>
      <c r="PX9263" s="242"/>
      <c r="PY9263" s="242"/>
      <c r="PZ9263" s="242"/>
      <c r="QA9263" s="242"/>
      <c r="QB9263" s="242"/>
      <c r="QC9263" s="242"/>
      <c r="QD9263" s="242"/>
      <c r="QE9263" s="242"/>
      <c r="QF9263" s="242"/>
      <c r="QG9263" s="242"/>
      <c r="QH9263" s="242"/>
      <c r="QI9263" s="242"/>
      <c r="QJ9263" s="242"/>
      <c r="QK9263" s="242"/>
    </row>
    <row r="9264" spans="439:453">
      <c r="PW9264" s="242"/>
      <c r="PX9264" s="242"/>
      <c r="PY9264" s="242"/>
      <c r="PZ9264" s="242"/>
      <c r="QA9264" s="242"/>
      <c r="QB9264" s="242"/>
      <c r="QC9264" s="242"/>
      <c r="QD9264" s="242"/>
      <c r="QE9264" s="242"/>
      <c r="QF9264" s="242"/>
      <c r="QG9264" s="242"/>
      <c r="QH9264" s="242"/>
      <c r="QI9264" s="242"/>
      <c r="QJ9264" s="242"/>
      <c r="QK9264" s="242"/>
    </row>
    <row r="9265" spans="439:453">
      <c r="PW9265" s="242"/>
      <c r="PX9265" s="242"/>
      <c r="PY9265" s="242"/>
      <c r="PZ9265" s="242"/>
      <c r="QA9265" s="242"/>
      <c r="QB9265" s="242"/>
      <c r="QC9265" s="242"/>
      <c r="QD9265" s="242"/>
      <c r="QE9265" s="242"/>
      <c r="QF9265" s="242"/>
      <c r="QG9265" s="242"/>
      <c r="QH9265" s="242"/>
      <c r="QI9265" s="242"/>
      <c r="QJ9265" s="242"/>
      <c r="QK9265" s="242"/>
    </row>
    <row r="9266" spans="439:453">
      <c r="PW9266" s="242"/>
      <c r="PX9266" s="242"/>
      <c r="PY9266" s="242"/>
      <c r="PZ9266" s="242"/>
      <c r="QA9266" s="242"/>
      <c r="QB9266" s="242"/>
      <c r="QC9266" s="242"/>
      <c r="QD9266" s="242"/>
      <c r="QE9266" s="242"/>
      <c r="QF9266" s="242"/>
      <c r="QG9266" s="242"/>
      <c r="QH9266" s="242"/>
      <c r="QI9266" s="242"/>
      <c r="QJ9266" s="242"/>
      <c r="QK9266" s="242"/>
    </row>
    <row r="9267" spans="439:453">
      <c r="PW9267" s="242"/>
      <c r="PX9267" s="242"/>
      <c r="PY9267" s="242"/>
      <c r="PZ9267" s="242"/>
      <c r="QA9267" s="242"/>
      <c r="QB9267" s="242"/>
      <c r="QC9267" s="242"/>
      <c r="QD9267" s="242"/>
      <c r="QE9267" s="242"/>
      <c r="QF9267" s="242"/>
      <c r="QG9267" s="242"/>
      <c r="QH9267" s="242"/>
      <c r="QI9267" s="242"/>
      <c r="QJ9267" s="242"/>
      <c r="QK9267" s="242"/>
    </row>
    <row r="9268" spans="439:453">
      <c r="PW9268" s="242"/>
      <c r="PX9268" s="242"/>
      <c r="PY9268" s="242"/>
      <c r="PZ9268" s="242"/>
      <c r="QA9268" s="242"/>
      <c r="QB9268" s="242"/>
      <c r="QC9268" s="242"/>
      <c r="QD9268" s="242"/>
      <c r="QE9268" s="242"/>
      <c r="QF9268" s="242"/>
      <c r="QG9268" s="242"/>
      <c r="QH9268" s="242"/>
      <c r="QI9268" s="242"/>
      <c r="QJ9268" s="242"/>
      <c r="QK9268" s="242"/>
    </row>
    <row r="9269" spans="439:453">
      <c r="PW9269" s="242"/>
      <c r="PX9269" s="242"/>
      <c r="PY9269" s="242"/>
      <c r="PZ9269" s="242"/>
      <c r="QA9269" s="242"/>
      <c r="QB9269" s="242"/>
      <c r="QC9269" s="242"/>
      <c r="QD9269" s="242"/>
      <c r="QE9269" s="242"/>
      <c r="QF9269" s="242"/>
      <c r="QG9269" s="242"/>
      <c r="QH9269" s="242"/>
      <c r="QI9269" s="242"/>
      <c r="QJ9269" s="242"/>
      <c r="QK9269" s="242"/>
    </row>
    <row r="9270" spans="439:453">
      <c r="PW9270" s="242"/>
      <c r="PX9270" s="242"/>
      <c r="PY9270" s="242"/>
      <c r="PZ9270" s="242"/>
      <c r="QA9270" s="242"/>
      <c r="QB9270" s="242"/>
      <c r="QC9270" s="242"/>
      <c r="QD9270" s="242"/>
      <c r="QE9270" s="242"/>
      <c r="QF9270" s="242"/>
      <c r="QG9270" s="242"/>
      <c r="QH9270" s="242"/>
      <c r="QI9270" s="242"/>
      <c r="QJ9270" s="242"/>
      <c r="QK9270" s="242"/>
    </row>
    <row r="9271" spans="439:453">
      <c r="PW9271" s="242"/>
      <c r="PX9271" s="242"/>
      <c r="PY9271" s="242"/>
      <c r="PZ9271" s="242"/>
      <c r="QA9271" s="242"/>
      <c r="QB9271" s="242"/>
      <c r="QC9271" s="242"/>
      <c r="QD9271" s="242"/>
      <c r="QE9271" s="242"/>
      <c r="QF9271" s="242"/>
      <c r="QG9271" s="242"/>
      <c r="QH9271" s="242"/>
      <c r="QI9271" s="242"/>
      <c r="QJ9271" s="242"/>
      <c r="QK9271" s="242"/>
    </row>
    <row r="9272" spans="439:453">
      <c r="PW9272" s="242"/>
      <c r="PX9272" s="242"/>
      <c r="PY9272" s="242"/>
      <c r="PZ9272" s="242"/>
      <c r="QA9272" s="242"/>
      <c r="QB9272" s="242"/>
      <c r="QC9272" s="242"/>
      <c r="QD9272" s="242"/>
      <c r="QE9272" s="242"/>
      <c r="QF9272" s="242"/>
      <c r="QG9272" s="242"/>
      <c r="QH9272" s="242"/>
      <c r="QI9272" s="242"/>
      <c r="QJ9272" s="242"/>
      <c r="QK9272" s="242"/>
    </row>
    <row r="9273" spans="439:453">
      <c r="PW9273" s="242"/>
      <c r="PX9273" s="242"/>
      <c r="PY9273" s="242"/>
      <c r="PZ9273" s="242"/>
      <c r="QA9273" s="242"/>
      <c r="QB9273" s="242"/>
      <c r="QC9273" s="242"/>
      <c r="QD9273" s="242"/>
      <c r="QE9273" s="242"/>
      <c r="QF9273" s="242"/>
      <c r="QG9273" s="242"/>
      <c r="QH9273" s="242"/>
      <c r="QI9273" s="242"/>
      <c r="QJ9273" s="242"/>
      <c r="QK9273" s="242"/>
    </row>
    <row r="9274" spans="439:453">
      <c r="PW9274" s="242"/>
      <c r="PX9274" s="242"/>
      <c r="PY9274" s="242"/>
      <c r="PZ9274" s="242"/>
      <c r="QA9274" s="242"/>
      <c r="QB9274" s="242"/>
      <c r="QC9274" s="242"/>
      <c r="QD9274" s="242"/>
      <c r="QE9274" s="242"/>
      <c r="QF9274" s="242"/>
      <c r="QG9274" s="242"/>
      <c r="QH9274" s="242"/>
      <c r="QI9274" s="242"/>
      <c r="QJ9274" s="242"/>
      <c r="QK9274" s="242"/>
    </row>
    <row r="9275" spans="439:453">
      <c r="PW9275" s="242"/>
      <c r="PX9275" s="242"/>
      <c r="PY9275" s="242"/>
      <c r="PZ9275" s="242"/>
      <c r="QA9275" s="242"/>
      <c r="QB9275" s="242"/>
      <c r="QC9275" s="242"/>
      <c r="QD9275" s="242"/>
      <c r="QE9275" s="242"/>
      <c r="QF9275" s="242"/>
      <c r="QG9275" s="242"/>
      <c r="QH9275" s="242"/>
      <c r="QI9275" s="242"/>
      <c r="QJ9275" s="242"/>
      <c r="QK9275" s="242"/>
    </row>
    <row r="9276" spans="439:453">
      <c r="PW9276" s="242"/>
      <c r="PX9276" s="242"/>
      <c r="PY9276" s="242"/>
      <c r="PZ9276" s="242"/>
      <c r="QA9276" s="242"/>
      <c r="QB9276" s="242"/>
      <c r="QC9276" s="242"/>
      <c r="QD9276" s="242"/>
      <c r="QE9276" s="242"/>
      <c r="QF9276" s="242"/>
      <c r="QG9276" s="242"/>
      <c r="QH9276" s="242"/>
      <c r="QI9276" s="242"/>
      <c r="QJ9276" s="242"/>
      <c r="QK9276" s="242"/>
    </row>
    <row r="9277" spans="439:453">
      <c r="PW9277" s="242"/>
      <c r="PX9277" s="242"/>
      <c r="PY9277" s="242"/>
      <c r="PZ9277" s="242"/>
      <c r="QA9277" s="242"/>
      <c r="QB9277" s="242"/>
      <c r="QC9277" s="242"/>
      <c r="QD9277" s="242"/>
      <c r="QE9277" s="242"/>
      <c r="QF9277" s="242"/>
      <c r="QG9277" s="242"/>
      <c r="QH9277" s="242"/>
      <c r="QI9277" s="242"/>
      <c r="QJ9277" s="242"/>
      <c r="QK9277" s="242"/>
    </row>
    <row r="9278" spans="439:453">
      <c r="PW9278" s="242"/>
      <c r="PX9278" s="242"/>
      <c r="PY9278" s="242"/>
      <c r="PZ9278" s="242"/>
      <c r="QA9278" s="242"/>
      <c r="QB9278" s="242"/>
      <c r="QC9278" s="242"/>
      <c r="QD9278" s="242"/>
      <c r="QE9278" s="242"/>
      <c r="QF9278" s="242"/>
      <c r="QG9278" s="242"/>
      <c r="QH9278" s="242"/>
      <c r="QI9278" s="242"/>
      <c r="QJ9278" s="242"/>
      <c r="QK9278" s="242"/>
    </row>
    <row r="9279" spans="439:453">
      <c r="PW9279" s="242"/>
      <c r="PX9279" s="242"/>
      <c r="PY9279" s="242"/>
      <c r="PZ9279" s="242"/>
      <c r="QA9279" s="242"/>
      <c r="QB9279" s="242"/>
      <c r="QC9279" s="242"/>
      <c r="QD9279" s="242"/>
      <c r="QE9279" s="242"/>
      <c r="QF9279" s="242"/>
      <c r="QG9279" s="242"/>
      <c r="QH9279" s="242"/>
      <c r="QI9279" s="242"/>
      <c r="QJ9279" s="242"/>
      <c r="QK9279" s="242"/>
    </row>
    <row r="9280" spans="439:453">
      <c r="PW9280" s="242"/>
      <c r="PX9280" s="242"/>
      <c r="PY9280" s="242"/>
      <c r="PZ9280" s="242"/>
      <c r="QA9280" s="242"/>
      <c r="QB9280" s="242"/>
      <c r="QC9280" s="242"/>
      <c r="QD9280" s="242"/>
      <c r="QE9280" s="242"/>
      <c r="QF9280" s="242"/>
      <c r="QG9280" s="242"/>
      <c r="QH9280" s="242"/>
      <c r="QI9280" s="242"/>
      <c r="QJ9280" s="242"/>
      <c r="QK9280" s="242"/>
    </row>
    <row r="9281" spans="439:453">
      <c r="PW9281" s="242"/>
      <c r="PX9281" s="242"/>
      <c r="PY9281" s="242"/>
      <c r="PZ9281" s="242"/>
      <c r="QA9281" s="242"/>
      <c r="QB9281" s="242"/>
      <c r="QC9281" s="242"/>
      <c r="QD9281" s="242"/>
      <c r="QE9281" s="242"/>
      <c r="QF9281" s="242"/>
      <c r="QG9281" s="242"/>
      <c r="QH9281" s="242"/>
      <c r="QI9281" s="242"/>
      <c r="QJ9281" s="242"/>
      <c r="QK9281" s="242"/>
    </row>
    <row r="9282" spans="439:453">
      <c r="PW9282" s="242"/>
      <c r="PX9282" s="242"/>
      <c r="PY9282" s="242"/>
      <c r="PZ9282" s="242"/>
      <c r="QA9282" s="242"/>
      <c r="QB9282" s="242"/>
      <c r="QC9282" s="242"/>
      <c r="QD9282" s="242"/>
      <c r="QE9282" s="242"/>
      <c r="QF9282" s="242"/>
      <c r="QG9282" s="242"/>
      <c r="QH9282" s="242"/>
      <c r="QI9282" s="242"/>
      <c r="QJ9282" s="242"/>
      <c r="QK9282" s="242"/>
    </row>
    <row r="9283" spans="439:453">
      <c r="PW9283" s="242"/>
      <c r="PX9283" s="242"/>
      <c r="PY9283" s="242"/>
      <c r="PZ9283" s="242"/>
      <c r="QA9283" s="242"/>
      <c r="QB9283" s="242"/>
      <c r="QC9283" s="242"/>
      <c r="QD9283" s="242"/>
      <c r="QE9283" s="242"/>
      <c r="QF9283" s="242"/>
      <c r="QG9283" s="242"/>
      <c r="QH9283" s="242"/>
      <c r="QI9283" s="242"/>
      <c r="QJ9283" s="242"/>
      <c r="QK9283" s="242"/>
    </row>
    <row r="9284" spans="439:453">
      <c r="PW9284" s="242"/>
      <c r="PX9284" s="242"/>
      <c r="PY9284" s="242"/>
      <c r="PZ9284" s="242"/>
      <c r="QA9284" s="242"/>
      <c r="QB9284" s="242"/>
      <c r="QC9284" s="242"/>
      <c r="QD9284" s="242"/>
      <c r="QE9284" s="242"/>
      <c r="QF9284" s="242"/>
      <c r="QG9284" s="242"/>
      <c r="QH9284" s="242"/>
      <c r="QI9284" s="242"/>
      <c r="QJ9284" s="242"/>
      <c r="QK9284" s="242"/>
    </row>
    <row r="9285" spans="439:453">
      <c r="PW9285" s="242"/>
      <c r="PX9285" s="242"/>
      <c r="PY9285" s="242"/>
      <c r="PZ9285" s="242"/>
      <c r="QA9285" s="242"/>
      <c r="QB9285" s="242"/>
      <c r="QC9285" s="242"/>
      <c r="QD9285" s="242"/>
      <c r="QE9285" s="242"/>
      <c r="QF9285" s="242"/>
      <c r="QG9285" s="242"/>
      <c r="QH9285" s="242"/>
      <c r="QI9285" s="242"/>
      <c r="QJ9285" s="242"/>
      <c r="QK9285" s="242"/>
    </row>
    <row r="9286" spans="439:453">
      <c r="PW9286" s="242"/>
      <c r="PX9286" s="242"/>
      <c r="PY9286" s="242"/>
      <c r="PZ9286" s="242"/>
      <c r="QA9286" s="242"/>
      <c r="QB9286" s="242"/>
      <c r="QC9286" s="242"/>
      <c r="QD9286" s="242"/>
      <c r="QE9286" s="242"/>
      <c r="QF9286" s="242"/>
      <c r="QG9286" s="242"/>
      <c r="QH9286" s="242"/>
      <c r="QI9286" s="242"/>
      <c r="QJ9286" s="242"/>
      <c r="QK9286" s="242"/>
    </row>
    <row r="9287" spans="439:453">
      <c r="PW9287" s="242"/>
      <c r="PX9287" s="242"/>
      <c r="PY9287" s="242"/>
      <c r="PZ9287" s="242"/>
      <c r="QA9287" s="242"/>
      <c r="QB9287" s="242"/>
      <c r="QC9287" s="242"/>
      <c r="QD9287" s="242"/>
      <c r="QE9287" s="242"/>
      <c r="QF9287" s="242"/>
      <c r="QG9287" s="242"/>
      <c r="QH9287" s="242"/>
      <c r="QI9287" s="242"/>
      <c r="QJ9287" s="242"/>
      <c r="QK9287" s="242"/>
    </row>
    <row r="9288" spans="439:453">
      <c r="PW9288" s="242"/>
      <c r="PX9288" s="242"/>
      <c r="PY9288" s="242"/>
      <c r="PZ9288" s="242"/>
      <c r="QA9288" s="242"/>
      <c r="QB9288" s="242"/>
      <c r="QC9288" s="242"/>
      <c r="QD9288" s="242"/>
      <c r="QE9288" s="242"/>
      <c r="QF9288" s="242"/>
      <c r="QG9288" s="242"/>
      <c r="QH9288" s="242"/>
      <c r="QI9288" s="242"/>
      <c r="QJ9288" s="242"/>
      <c r="QK9288" s="242"/>
    </row>
    <row r="9289" spans="439:453">
      <c r="PW9289" s="242"/>
      <c r="PX9289" s="242"/>
      <c r="PY9289" s="242"/>
      <c r="PZ9289" s="242"/>
      <c r="QA9289" s="242"/>
      <c r="QB9289" s="242"/>
      <c r="QC9289" s="242"/>
      <c r="QD9289" s="242"/>
      <c r="QE9289" s="242"/>
      <c r="QF9289" s="242"/>
      <c r="QG9289" s="242"/>
      <c r="QH9289" s="242"/>
      <c r="QI9289" s="242"/>
      <c r="QJ9289" s="242"/>
      <c r="QK9289" s="242"/>
    </row>
    <row r="9290" spans="439:453">
      <c r="PW9290" s="242"/>
      <c r="PX9290" s="242"/>
      <c r="PY9290" s="242"/>
      <c r="PZ9290" s="242"/>
      <c r="QA9290" s="242"/>
      <c r="QB9290" s="242"/>
      <c r="QC9290" s="242"/>
      <c r="QD9290" s="242"/>
      <c r="QE9290" s="242"/>
      <c r="QF9290" s="242"/>
      <c r="QG9290" s="242"/>
      <c r="QH9290" s="242"/>
      <c r="QI9290" s="242"/>
      <c r="QJ9290" s="242"/>
      <c r="QK9290" s="242"/>
    </row>
    <row r="9291" spans="439:453">
      <c r="PW9291" s="242"/>
      <c r="PX9291" s="242"/>
      <c r="PY9291" s="242"/>
      <c r="PZ9291" s="242"/>
      <c r="QA9291" s="242"/>
      <c r="QB9291" s="242"/>
      <c r="QC9291" s="242"/>
      <c r="QD9291" s="242"/>
      <c r="QE9291" s="242"/>
      <c r="QF9291" s="242"/>
      <c r="QG9291" s="242"/>
      <c r="QH9291" s="242"/>
      <c r="QI9291" s="242"/>
      <c r="QJ9291" s="242"/>
      <c r="QK9291" s="242"/>
    </row>
    <row r="9292" spans="439:453">
      <c r="PW9292" s="242"/>
      <c r="PX9292" s="242"/>
      <c r="PY9292" s="242"/>
      <c r="PZ9292" s="242"/>
      <c r="QA9292" s="242"/>
      <c r="QB9292" s="242"/>
      <c r="QC9292" s="242"/>
      <c r="QD9292" s="242"/>
      <c r="QE9292" s="242"/>
      <c r="QF9292" s="242"/>
      <c r="QG9292" s="242"/>
      <c r="QH9292" s="242"/>
      <c r="QI9292" s="242"/>
      <c r="QJ9292" s="242"/>
      <c r="QK9292" s="242"/>
    </row>
    <row r="9293" spans="439:453">
      <c r="PW9293" s="242"/>
      <c r="PX9293" s="242"/>
      <c r="PY9293" s="242"/>
      <c r="PZ9293" s="242"/>
      <c r="QA9293" s="242"/>
      <c r="QB9293" s="242"/>
      <c r="QC9293" s="242"/>
      <c r="QD9293" s="242"/>
      <c r="QE9293" s="242"/>
      <c r="QF9293" s="242"/>
      <c r="QG9293" s="242"/>
      <c r="QH9293" s="242"/>
      <c r="QI9293" s="242"/>
      <c r="QJ9293" s="242"/>
      <c r="QK9293" s="242"/>
    </row>
    <row r="9294" spans="439:453">
      <c r="PW9294" s="242"/>
      <c r="PX9294" s="242"/>
      <c r="PY9294" s="242"/>
      <c r="PZ9294" s="242"/>
      <c r="QA9294" s="242"/>
      <c r="QB9294" s="242"/>
      <c r="QC9294" s="242"/>
      <c r="QD9294" s="242"/>
      <c r="QE9294" s="242"/>
      <c r="QF9294" s="242"/>
      <c r="QG9294" s="242"/>
      <c r="QH9294" s="242"/>
      <c r="QI9294" s="242"/>
      <c r="QJ9294" s="242"/>
      <c r="QK9294" s="242"/>
    </row>
    <row r="9295" spans="439:453">
      <c r="PW9295" s="242"/>
      <c r="PX9295" s="242"/>
      <c r="PY9295" s="242"/>
      <c r="PZ9295" s="242"/>
      <c r="QA9295" s="242"/>
      <c r="QB9295" s="242"/>
      <c r="QC9295" s="242"/>
      <c r="QD9295" s="242"/>
      <c r="QE9295" s="242"/>
      <c r="QF9295" s="242"/>
      <c r="QG9295" s="242"/>
      <c r="QH9295" s="242"/>
      <c r="QI9295" s="242"/>
      <c r="QJ9295" s="242"/>
      <c r="QK9295" s="242"/>
    </row>
    <row r="9296" spans="439:453">
      <c r="PW9296" s="242"/>
      <c r="PX9296" s="242"/>
      <c r="PY9296" s="242"/>
      <c r="PZ9296" s="242"/>
      <c r="QA9296" s="242"/>
      <c r="QB9296" s="242"/>
      <c r="QC9296" s="242"/>
      <c r="QD9296" s="242"/>
      <c r="QE9296" s="242"/>
      <c r="QF9296" s="242"/>
      <c r="QG9296" s="242"/>
      <c r="QH9296" s="242"/>
      <c r="QI9296" s="242"/>
      <c r="QJ9296" s="242"/>
      <c r="QK9296" s="242"/>
    </row>
    <row r="9297" spans="439:453">
      <c r="PW9297" s="242"/>
      <c r="PX9297" s="242"/>
      <c r="PY9297" s="242"/>
      <c r="PZ9297" s="242"/>
      <c r="QA9297" s="242"/>
      <c r="QB9297" s="242"/>
      <c r="QC9297" s="242"/>
      <c r="QD9297" s="242"/>
      <c r="QE9297" s="242"/>
      <c r="QF9297" s="242"/>
      <c r="QG9297" s="242"/>
      <c r="QH9297" s="242"/>
      <c r="QI9297" s="242"/>
      <c r="QJ9297" s="242"/>
      <c r="QK9297" s="242"/>
    </row>
    <row r="9298" spans="439:453">
      <c r="PW9298" s="242"/>
      <c r="PX9298" s="242"/>
      <c r="PY9298" s="242"/>
      <c r="PZ9298" s="242"/>
      <c r="QA9298" s="242"/>
      <c r="QB9298" s="242"/>
      <c r="QC9298" s="242"/>
      <c r="QD9298" s="242"/>
      <c r="QE9298" s="242"/>
      <c r="QF9298" s="242"/>
      <c r="QG9298" s="242"/>
      <c r="QH9298" s="242"/>
      <c r="QI9298" s="242"/>
      <c r="QJ9298" s="242"/>
      <c r="QK9298" s="242"/>
    </row>
    <row r="9299" spans="439:453">
      <c r="PW9299" s="242"/>
      <c r="PX9299" s="242"/>
      <c r="PY9299" s="242"/>
      <c r="PZ9299" s="242"/>
      <c r="QA9299" s="242"/>
      <c r="QB9299" s="242"/>
      <c r="QC9299" s="242"/>
      <c r="QD9299" s="242"/>
      <c r="QE9299" s="242"/>
      <c r="QF9299" s="242"/>
      <c r="QG9299" s="242"/>
      <c r="QH9299" s="242"/>
      <c r="QI9299" s="242"/>
      <c r="QJ9299" s="242"/>
      <c r="QK9299" s="242"/>
    </row>
    <row r="9300" spans="439:453">
      <c r="PW9300" s="242"/>
      <c r="PX9300" s="242"/>
      <c r="PY9300" s="242"/>
      <c r="PZ9300" s="242"/>
      <c r="QA9300" s="242"/>
      <c r="QB9300" s="242"/>
      <c r="QC9300" s="242"/>
      <c r="QD9300" s="242"/>
      <c r="QE9300" s="242"/>
      <c r="QF9300" s="242"/>
      <c r="QG9300" s="242"/>
      <c r="QH9300" s="242"/>
      <c r="QI9300" s="242"/>
      <c r="QJ9300" s="242"/>
      <c r="QK9300" s="242"/>
    </row>
    <row r="9301" spans="439:453">
      <c r="PW9301" s="242"/>
      <c r="PX9301" s="242"/>
      <c r="PY9301" s="242"/>
      <c r="PZ9301" s="242"/>
      <c r="QA9301" s="242"/>
      <c r="QB9301" s="242"/>
      <c r="QC9301" s="242"/>
      <c r="QD9301" s="242"/>
      <c r="QE9301" s="242"/>
      <c r="QF9301" s="242"/>
      <c r="QG9301" s="242"/>
      <c r="QH9301" s="242"/>
      <c r="QI9301" s="242"/>
      <c r="QJ9301" s="242"/>
      <c r="QK9301" s="242"/>
    </row>
    <row r="9302" spans="439:453">
      <c r="PW9302" s="242"/>
      <c r="PX9302" s="242"/>
      <c r="PY9302" s="242"/>
      <c r="PZ9302" s="242"/>
      <c r="QA9302" s="242"/>
      <c r="QB9302" s="242"/>
      <c r="QC9302" s="242"/>
      <c r="QD9302" s="242"/>
      <c r="QE9302" s="242"/>
      <c r="QF9302" s="242"/>
      <c r="QG9302" s="242"/>
      <c r="QH9302" s="242"/>
      <c r="QI9302" s="242"/>
      <c r="QJ9302" s="242"/>
      <c r="QK9302" s="242"/>
    </row>
    <row r="9303" spans="439:453">
      <c r="PW9303" s="242"/>
      <c r="PX9303" s="242"/>
      <c r="PY9303" s="242"/>
      <c r="PZ9303" s="242"/>
      <c r="QA9303" s="242"/>
      <c r="QB9303" s="242"/>
      <c r="QC9303" s="242"/>
      <c r="QD9303" s="242"/>
      <c r="QE9303" s="242"/>
      <c r="QF9303" s="242"/>
      <c r="QG9303" s="242"/>
      <c r="QH9303" s="242"/>
      <c r="QI9303" s="242"/>
      <c r="QJ9303" s="242"/>
      <c r="QK9303" s="242"/>
    </row>
    <row r="9304" spans="439:453">
      <c r="PW9304" s="242"/>
      <c r="PX9304" s="242"/>
      <c r="PY9304" s="242"/>
      <c r="PZ9304" s="242"/>
      <c r="QA9304" s="242"/>
      <c r="QB9304" s="242"/>
      <c r="QC9304" s="242"/>
      <c r="QD9304" s="242"/>
      <c r="QE9304" s="242"/>
      <c r="QF9304" s="242"/>
      <c r="QG9304" s="242"/>
      <c r="QH9304" s="242"/>
      <c r="QI9304" s="242"/>
      <c r="QJ9304" s="242"/>
      <c r="QK9304" s="242"/>
    </row>
    <row r="9305" spans="439:453">
      <c r="PW9305" s="242"/>
      <c r="PX9305" s="242"/>
      <c r="PY9305" s="242"/>
      <c r="PZ9305" s="242"/>
      <c r="QA9305" s="242"/>
      <c r="QB9305" s="242"/>
      <c r="QC9305" s="242"/>
      <c r="QD9305" s="242"/>
      <c r="QE9305" s="242"/>
      <c r="QF9305" s="242"/>
      <c r="QG9305" s="242"/>
      <c r="QH9305" s="242"/>
      <c r="QI9305" s="242"/>
      <c r="QJ9305" s="242"/>
      <c r="QK9305" s="242"/>
    </row>
    <row r="9306" spans="439:453">
      <c r="PW9306" s="242"/>
      <c r="PX9306" s="242"/>
      <c r="PY9306" s="242"/>
      <c r="PZ9306" s="242"/>
      <c r="QA9306" s="242"/>
      <c r="QB9306" s="242"/>
      <c r="QC9306" s="242"/>
      <c r="QD9306" s="242"/>
      <c r="QE9306" s="242"/>
      <c r="QF9306" s="242"/>
      <c r="QG9306" s="242"/>
      <c r="QH9306" s="242"/>
      <c r="QI9306" s="242"/>
      <c r="QJ9306" s="242"/>
      <c r="QK9306" s="242"/>
    </row>
    <row r="9307" spans="439:453">
      <c r="PW9307" s="242"/>
      <c r="PX9307" s="242"/>
      <c r="PY9307" s="242"/>
      <c r="PZ9307" s="242"/>
      <c r="QA9307" s="242"/>
      <c r="QB9307" s="242"/>
      <c r="QC9307" s="242"/>
      <c r="QD9307" s="242"/>
      <c r="QE9307" s="242"/>
      <c r="QF9307" s="242"/>
      <c r="QG9307" s="242"/>
      <c r="QH9307" s="242"/>
      <c r="QI9307" s="242"/>
      <c r="QJ9307" s="242"/>
      <c r="QK9307" s="242"/>
    </row>
    <row r="9308" spans="439:453">
      <c r="PW9308" s="242"/>
      <c r="PX9308" s="242"/>
      <c r="PY9308" s="242"/>
      <c r="PZ9308" s="242"/>
      <c r="QA9308" s="242"/>
      <c r="QB9308" s="242"/>
      <c r="QC9308" s="242"/>
      <c r="QD9308" s="242"/>
      <c r="QE9308" s="242"/>
      <c r="QF9308" s="242"/>
      <c r="QG9308" s="242"/>
      <c r="QH9308" s="242"/>
      <c r="QI9308" s="242"/>
      <c r="QJ9308" s="242"/>
      <c r="QK9308" s="242"/>
    </row>
    <row r="9309" spans="439:453">
      <c r="PW9309" s="242"/>
      <c r="PX9309" s="242"/>
      <c r="PY9309" s="242"/>
      <c r="PZ9309" s="242"/>
      <c r="QA9309" s="242"/>
      <c r="QB9309" s="242"/>
      <c r="QC9309" s="242"/>
      <c r="QD9309" s="242"/>
      <c r="QE9309" s="242"/>
      <c r="QF9309" s="242"/>
      <c r="QG9309" s="242"/>
      <c r="QH9309" s="242"/>
      <c r="QI9309" s="242"/>
      <c r="QJ9309" s="242"/>
      <c r="QK9309" s="242"/>
    </row>
    <row r="9310" spans="439:453">
      <c r="PW9310" s="242"/>
      <c r="PX9310" s="242"/>
      <c r="PY9310" s="242"/>
      <c r="PZ9310" s="242"/>
      <c r="QA9310" s="242"/>
      <c r="QB9310" s="242"/>
      <c r="QC9310" s="242"/>
      <c r="QD9310" s="242"/>
      <c r="QE9310" s="242"/>
      <c r="QF9310" s="242"/>
      <c r="QG9310" s="242"/>
      <c r="QH9310" s="242"/>
      <c r="QI9310" s="242"/>
      <c r="QJ9310" s="242"/>
      <c r="QK9310" s="242"/>
    </row>
    <row r="9311" spans="439:453">
      <c r="PW9311" s="242"/>
      <c r="PX9311" s="242"/>
      <c r="PY9311" s="242"/>
      <c r="PZ9311" s="242"/>
      <c r="QA9311" s="242"/>
      <c r="QB9311" s="242"/>
      <c r="QC9311" s="242"/>
      <c r="QD9311" s="242"/>
      <c r="QE9311" s="242"/>
      <c r="QF9311" s="242"/>
      <c r="QG9311" s="242"/>
      <c r="QH9311" s="242"/>
      <c r="QI9311" s="242"/>
      <c r="QJ9311" s="242"/>
      <c r="QK9311" s="242"/>
    </row>
    <row r="9312" spans="439:453">
      <c r="PW9312" s="242"/>
      <c r="PX9312" s="242"/>
      <c r="PY9312" s="242"/>
      <c r="PZ9312" s="242"/>
      <c r="QA9312" s="242"/>
      <c r="QB9312" s="242"/>
      <c r="QC9312" s="242"/>
      <c r="QD9312" s="242"/>
      <c r="QE9312" s="242"/>
      <c r="QF9312" s="242"/>
      <c r="QG9312" s="242"/>
      <c r="QH9312" s="242"/>
      <c r="QI9312" s="242"/>
      <c r="QJ9312" s="242"/>
      <c r="QK9312" s="242"/>
    </row>
    <row r="9313" spans="439:453">
      <c r="PW9313" s="242"/>
      <c r="PX9313" s="242"/>
      <c r="PY9313" s="242"/>
      <c r="PZ9313" s="242"/>
      <c r="QA9313" s="242"/>
      <c r="QB9313" s="242"/>
      <c r="QC9313" s="242"/>
      <c r="QD9313" s="242"/>
      <c r="QE9313" s="242"/>
      <c r="QF9313" s="242"/>
      <c r="QG9313" s="242"/>
      <c r="QH9313" s="242"/>
      <c r="QI9313" s="242"/>
      <c r="QJ9313" s="242"/>
      <c r="QK9313" s="242"/>
    </row>
    <row r="9314" spans="439:453">
      <c r="PW9314" s="242"/>
      <c r="PX9314" s="242"/>
      <c r="PY9314" s="242"/>
      <c r="PZ9314" s="242"/>
      <c r="QA9314" s="242"/>
      <c r="QB9314" s="242"/>
      <c r="QC9314" s="242"/>
      <c r="QD9314" s="242"/>
      <c r="QE9314" s="242"/>
      <c r="QF9314" s="242"/>
      <c r="QG9314" s="242"/>
      <c r="QH9314" s="242"/>
      <c r="QI9314" s="242"/>
      <c r="QJ9314" s="242"/>
      <c r="QK9314" s="242"/>
    </row>
    <row r="9315" spans="439:453">
      <c r="PW9315" s="242"/>
      <c r="PX9315" s="242"/>
      <c r="PY9315" s="242"/>
      <c r="PZ9315" s="242"/>
      <c r="QA9315" s="242"/>
      <c r="QB9315" s="242"/>
      <c r="QC9315" s="242"/>
      <c r="QD9315" s="242"/>
      <c r="QE9315" s="242"/>
      <c r="QF9315" s="242"/>
      <c r="QG9315" s="242"/>
      <c r="QH9315" s="242"/>
      <c r="QI9315" s="242"/>
      <c r="QJ9315" s="242"/>
      <c r="QK9315" s="242"/>
    </row>
    <row r="9316" spans="439:453">
      <c r="PW9316" s="242"/>
      <c r="PX9316" s="242"/>
      <c r="PY9316" s="242"/>
      <c r="PZ9316" s="242"/>
      <c r="QA9316" s="242"/>
      <c r="QB9316" s="242"/>
      <c r="QC9316" s="242"/>
      <c r="QD9316" s="242"/>
      <c r="QE9316" s="242"/>
      <c r="QF9316" s="242"/>
      <c r="QG9316" s="242"/>
      <c r="QH9316" s="242"/>
      <c r="QI9316" s="242"/>
      <c r="QJ9316" s="242"/>
      <c r="QK9316" s="242"/>
    </row>
    <row r="9317" spans="439:453">
      <c r="PW9317" s="242"/>
      <c r="PX9317" s="242"/>
      <c r="PY9317" s="242"/>
      <c r="PZ9317" s="242"/>
      <c r="QA9317" s="242"/>
      <c r="QB9317" s="242"/>
      <c r="QC9317" s="242"/>
      <c r="QD9317" s="242"/>
      <c r="QE9317" s="242"/>
      <c r="QF9317" s="242"/>
      <c r="QG9317" s="242"/>
      <c r="QH9317" s="242"/>
      <c r="QI9317" s="242"/>
      <c r="QJ9317" s="242"/>
      <c r="QK9317" s="242"/>
    </row>
    <row r="9318" spans="439:453">
      <c r="PW9318" s="242"/>
      <c r="PX9318" s="242"/>
      <c r="PY9318" s="242"/>
      <c r="PZ9318" s="242"/>
      <c r="QA9318" s="242"/>
      <c r="QB9318" s="242"/>
      <c r="QC9318" s="242"/>
      <c r="QD9318" s="242"/>
      <c r="QE9318" s="242"/>
      <c r="QF9318" s="242"/>
      <c r="QG9318" s="242"/>
      <c r="QH9318" s="242"/>
      <c r="QI9318" s="242"/>
      <c r="QJ9318" s="242"/>
      <c r="QK9318" s="242"/>
    </row>
    <row r="9319" spans="439:453">
      <c r="PW9319" s="242"/>
      <c r="PX9319" s="242"/>
      <c r="PY9319" s="242"/>
      <c r="PZ9319" s="242"/>
      <c r="QA9319" s="242"/>
      <c r="QB9319" s="242"/>
      <c r="QC9319" s="242"/>
      <c r="QD9319" s="242"/>
      <c r="QE9319" s="242"/>
      <c r="QF9319" s="242"/>
      <c r="QG9319" s="242"/>
      <c r="QH9319" s="242"/>
      <c r="QI9319" s="242"/>
      <c r="QJ9319" s="242"/>
      <c r="QK9319" s="242"/>
    </row>
    <row r="9320" spans="439:453">
      <c r="PW9320" s="242"/>
      <c r="PX9320" s="242"/>
      <c r="PY9320" s="242"/>
      <c r="PZ9320" s="242"/>
      <c r="QA9320" s="242"/>
      <c r="QB9320" s="242"/>
      <c r="QC9320" s="242"/>
      <c r="QD9320" s="242"/>
      <c r="QE9320" s="242"/>
      <c r="QF9320" s="242"/>
      <c r="QG9320" s="242"/>
      <c r="QH9320" s="242"/>
      <c r="QI9320" s="242"/>
      <c r="QJ9320" s="242"/>
      <c r="QK9320" s="242"/>
    </row>
    <row r="9321" spans="439:453">
      <c r="PW9321" s="242"/>
      <c r="PX9321" s="242"/>
      <c r="PY9321" s="242"/>
      <c r="PZ9321" s="242"/>
      <c r="QA9321" s="242"/>
      <c r="QB9321" s="242"/>
      <c r="QC9321" s="242"/>
      <c r="QD9321" s="242"/>
      <c r="QE9321" s="242"/>
      <c r="QF9321" s="242"/>
      <c r="QG9321" s="242"/>
      <c r="QH9321" s="242"/>
      <c r="QI9321" s="242"/>
      <c r="QJ9321" s="242"/>
      <c r="QK9321" s="242"/>
    </row>
    <row r="9322" spans="439:453">
      <c r="PW9322" s="242"/>
      <c r="PX9322" s="242"/>
      <c r="PY9322" s="242"/>
      <c r="PZ9322" s="242"/>
      <c r="QA9322" s="242"/>
      <c r="QB9322" s="242"/>
      <c r="QC9322" s="242"/>
      <c r="QD9322" s="242"/>
      <c r="QE9322" s="242"/>
      <c r="QF9322" s="242"/>
      <c r="QG9322" s="242"/>
      <c r="QH9322" s="242"/>
      <c r="QI9322" s="242"/>
      <c r="QJ9322" s="242"/>
      <c r="QK9322" s="242"/>
    </row>
    <row r="9323" spans="439:453">
      <c r="PW9323" s="242"/>
      <c r="PX9323" s="242"/>
      <c r="PY9323" s="242"/>
      <c r="PZ9323" s="242"/>
      <c r="QA9323" s="242"/>
      <c r="QB9323" s="242"/>
      <c r="QC9323" s="242"/>
      <c r="QD9323" s="242"/>
      <c r="QE9323" s="242"/>
      <c r="QF9323" s="242"/>
      <c r="QG9323" s="242"/>
      <c r="QH9323" s="242"/>
      <c r="QI9323" s="242"/>
      <c r="QJ9323" s="242"/>
      <c r="QK9323" s="242"/>
    </row>
    <row r="9324" spans="439:453">
      <c r="PW9324" s="242"/>
      <c r="PX9324" s="242"/>
      <c r="PY9324" s="242"/>
      <c r="PZ9324" s="242"/>
      <c r="QA9324" s="242"/>
      <c r="QB9324" s="242"/>
      <c r="QC9324" s="242"/>
      <c r="QD9324" s="242"/>
      <c r="QE9324" s="242"/>
      <c r="QF9324" s="242"/>
      <c r="QG9324" s="242"/>
      <c r="QH9324" s="242"/>
      <c r="QI9324" s="242"/>
      <c r="QJ9324" s="242"/>
      <c r="QK9324" s="242"/>
    </row>
    <row r="9325" spans="439:453">
      <c r="PW9325" s="242"/>
      <c r="PX9325" s="242"/>
      <c r="PY9325" s="242"/>
      <c r="PZ9325" s="242"/>
      <c r="QA9325" s="242"/>
      <c r="QB9325" s="242"/>
      <c r="QC9325" s="242"/>
      <c r="QD9325" s="242"/>
      <c r="QE9325" s="242"/>
      <c r="QF9325" s="242"/>
      <c r="QG9325" s="242"/>
      <c r="QH9325" s="242"/>
      <c r="QI9325" s="242"/>
      <c r="QJ9325" s="242"/>
      <c r="QK9325" s="242"/>
    </row>
    <row r="9326" spans="439:453">
      <c r="PW9326" s="242"/>
      <c r="PX9326" s="242"/>
      <c r="PY9326" s="242"/>
      <c r="PZ9326" s="242"/>
      <c r="QA9326" s="242"/>
      <c r="QB9326" s="242"/>
      <c r="QC9326" s="242"/>
      <c r="QD9326" s="242"/>
      <c r="QE9326" s="242"/>
      <c r="QF9326" s="242"/>
      <c r="QG9326" s="242"/>
      <c r="QH9326" s="242"/>
      <c r="QI9326" s="242"/>
      <c r="QJ9326" s="242"/>
      <c r="QK9326" s="242"/>
    </row>
    <row r="9327" spans="439:453">
      <c r="PW9327" s="242"/>
      <c r="PX9327" s="242"/>
      <c r="PY9327" s="242"/>
      <c r="PZ9327" s="242"/>
      <c r="QA9327" s="242"/>
      <c r="QB9327" s="242"/>
      <c r="QC9327" s="242"/>
      <c r="QD9327" s="242"/>
      <c r="QE9327" s="242"/>
      <c r="QF9327" s="242"/>
      <c r="QG9327" s="242"/>
      <c r="QH9327" s="242"/>
      <c r="QI9327" s="242"/>
      <c r="QJ9327" s="242"/>
      <c r="QK9327" s="242"/>
    </row>
    <row r="9328" spans="439:453">
      <c r="PW9328" s="242"/>
      <c r="PX9328" s="242"/>
      <c r="PY9328" s="242"/>
      <c r="PZ9328" s="242"/>
      <c r="QA9328" s="242"/>
      <c r="QB9328" s="242"/>
      <c r="QC9328" s="242"/>
      <c r="QD9328" s="242"/>
      <c r="QE9328" s="242"/>
      <c r="QF9328" s="242"/>
      <c r="QG9328" s="242"/>
      <c r="QH9328" s="242"/>
      <c r="QI9328" s="242"/>
      <c r="QJ9328" s="242"/>
      <c r="QK9328" s="242"/>
    </row>
    <row r="9329" spans="439:453">
      <c r="PW9329" s="242"/>
      <c r="PX9329" s="242"/>
      <c r="PY9329" s="242"/>
      <c r="PZ9329" s="242"/>
      <c r="QA9329" s="242"/>
      <c r="QB9329" s="242"/>
      <c r="QC9329" s="242"/>
      <c r="QD9329" s="242"/>
      <c r="QE9329" s="242"/>
      <c r="QF9329" s="242"/>
      <c r="QG9329" s="242"/>
      <c r="QH9329" s="242"/>
      <c r="QI9329" s="242"/>
      <c r="QJ9329" s="242"/>
      <c r="QK9329" s="242"/>
    </row>
    <row r="9330" spans="439:453">
      <c r="PW9330" s="242"/>
      <c r="PX9330" s="242"/>
      <c r="PY9330" s="242"/>
      <c r="PZ9330" s="242"/>
      <c r="QA9330" s="242"/>
      <c r="QB9330" s="242"/>
      <c r="QC9330" s="242"/>
      <c r="QD9330" s="242"/>
      <c r="QE9330" s="242"/>
      <c r="QF9330" s="242"/>
      <c r="QG9330" s="242"/>
      <c r="QH9330" s="242"/>
      <c r="QI9330" s="242"/>
      <c r="QJ9330" s="242"/>
      <c r="QK9330" s="242"/>
    </row>
    <row r="9331" spans="439:453">
      <c r="PW9331" s="242"/>
      <c r="PX9331" s="242"/>
      <c r="PY9331" s="242"/>
      <c r="PZ9331" s="242"/>
      <c r="QA9331" s="242"/>
      <c r="QB9331" s="242"/>
      <c r="QC9331" s="242"/>
      <c r="QD9331" s="242"/>
      <c r="QE9331" s="242"/>
      <c r="QF9331" s="242"/>
      <c r="QG9331" s="242"/>
      <c r="QH9331" s="242"/>
      <c r="QI9331" s="242"/>
      <c r="QJ9331" s="242"/>
      <c r="QK9331" s="242"/>
    </row>
    <row r="9332" spans="439:453">
      <c r="PW9332" s="242"/>
      <c r="PX9332" s="242"/>
      <c r="PY9332" s="242"/>
      <c r="PZ9332" s="242"/>
      <c r="QA9332" s="242"/>
      <c r="QB9332" s="242"/>
      <c r="QC9332" s="242"/>
      <c r="QD9332" s="242"/>
      <c r="QE9332" s="242"/>
      <c r="QF9332" s="242"/>
      <c r="QG9332" s="242"/>
      <c r="QH9332" s="242"/>
      <c r="QI9332" s="242"/>
      <c r="QJ9332" s="242"/>
      <c r="QK9332" s="242"/>
    </row>
    <row r="9333" spans="439:453">
      <c r="PW9333" s="242"/>
      <c r="PX9333" s="242"/>
      <c r="PY9333" s="242"/>
      <c r="PZ9333" s="242"/>
      <c r="QA9333" s="242"/>
      <c r="QB9333" s="242"/>
      <c r="QC9333" s="242"/>
      <c r="QD9333" s="242"/>
      <c r="QE9333" s="242"/>
      <c r="QF9333" s="242"/>
      <c r="QG9333" s="242"/>
      <c r="QH9333" s="242"/>
      <c r="QI9333" s="242"/>
      <c r="QJ9333" s="242"/>
      <c r="QK9333" s="242"/>
    </row>
    <row r="9334" spans="439:453">
      <c r="PW9334" s="242"/>
      <c r="PX9334" s="242"/>
      <c r="PY9334" s="242"/>
      <c r="PZ9334" s="242"/>
      <c r="QA9334" s="242"/>
      <c r="QB9334" s="242"/>
      <c r="QC9334" s="242"/>
      <c r="QD9334" s="242"/>
      <c r="QE9334" s="242"/>
      <c r="QF9334" s="242"/>
      <c r="QG9334" s="242"/>
      <c r="QH9334" s="242"/>
      <c r="QI9334" s="242"/>
      <c r="QJ9334" s="242"/>
      <c r="QK9334" s="242"/>
    </row>
    <row r="9335" spans="439:453">
      <c r="PW9335" s="242"/>
      <c r="PX9335" s="242"/>
      <c r="PY9335" s="242"/>
      <c r="PZ9335" s="242"/>
      <c r="QA9335" s="242"/>
      <c r="QB9335" s="242"/>
      <c r="QC9335" s="242"/>
      <c r="QD9335" s="242"/>
      <c r="QE9335" s="242"/>
      <c r="QF9335" s="242"/>
      <c r="QG9335" s="242"/>
      <c r="QH9335" s="242"/>
      <c r="QI9335" s="242"/>
      <c r="QJ9335" s="242"/>
      <c r="QK9335" s="242"/>
    </row>
    <row r="9336" spans="439:453">
      <c r="PW9336" s="242"/>
      <c r="PX9336" s="242"/>
      <c r="PY9336" s="242"/>
      <c r="PZ9336" s="242"/>
      <c r="QA9336" s="242"/>
      <c r="QB9336" s="242"/>
      <c r="QC9336" s="242"/>
      <c r="QD9336" s="242"/>
      <c r="QE9336" s="242"/>
      <c r="QF9336" s="242"/>
      <c r="QG9336" s="242"/>
      <c r="QH9336" s="242"/>
      <c r="QI9336" s="242"/>
      <c r="QJ9336" s="242"/>
      <c r="QK9336" s="242"/>
    </row>
    <row r="9337" spans="439:453">
      <c r="PW9337" s="242"/>
      <c r="PX9337" s="242"/>
      <c r="PY9337" s="242"/>
      <c r="PZ9337" s="242"/>
      <c r="QA9337" s="242"/>
      <c r="QB9337" s="242"/>
      <c r="QC9337" s="242"/>
      <c r="QD9337" s="242"/>
      <c r="QE9337" s="242"/>
      <c r="QF9337" s="242"/>
      <c r="QG9337" s="242"/>
      <c r="QH9337" s="242"/>
      <c r="QI9337" s="242"/>
      <c r="QJ9337" s="242"/>
      <c r="QK9337" s="242"/>
    </row>
    <row r="9338" spans="439:453">
      <c r="PW9338" s="242"/>
      <c r="PX9338" s="242"/>
      <c r="PY9338" s="242"/>
      <c r="PZ9338" s="242"/>
      <c r="QA9338" s="242"/>
      <c r="QB9338" s="242"/>
      <c r="QC9338" s="242"/>
      <c r="QD9338" s="242"/>
      <c r="QE9338" s="242"/>
      <c r="QF9338" s="242"/>
      <c r="QG9338" s="242"/>
      <c r="QH9338" s="242"/>
      <c r="QI9338" s="242"/>
      <c r="QJ9338" s="242"/>
      <c r="QK9338" s="242"/>
    </row>
    <row r="9339" spans="439:453">
      <c r="PW9339" s="242"/>
      <c r="PX9339" s="242"/>
      <c r="PY9339" s="242"/>
      <c r="PZ9339" s="242"/>
      <c r="QA9339" s="242"/>
      <c r="QB9339" s="242"/>
      <c r="QC9339" s="242"/>
      <c r="QD9339" s="242"/>
      <c r="QE9339" s="242"/>
      <c r="QF9339" s="242"/>
      <c r="QG9339" s="242"/>
      <c r="QH9339" s="242"/>
      <c r="QI9339" s="242"/>
      <c r="QJ9339" s="242"/>
      <c r="QK9339" s="242"/>
    </row>
    <row r="9340" spans="439:453">
      <c r="PW9340" s="242"/>
      <c r="PX9340" s="242"/>
      <c r="PY9340" s="242"/>
      <c r="PZ9340" s="242"/>
      <c r="QA9340" s="242"/>
      <c r="QB9340" s="242"/>
      <c r="QC9340" s="242"/>
      <c r="QD9340" s="242"/>
      <c r="QE9340" s="242"/>
      <c r="QF9340" s="242"/>
      <c r="QG9340" s="242"/>
      <c r="QH9340" s="242"/>
      <c r="QI9340" s="242"/>
      <c r="QJ9340" s="242"/>
      <c r="QK9340" s="242"/>
    </row>
    <row r="9341" spans="439:453">
      <c r="PW9341" s="242"/>
      <c r="PX9341" s="242"/>
      <c r="PY9341" s="242"/>
      <c r="PZ9341" s="242"/>
      <c r="QA9341" s="242"/>
      <c r="QB9341" s="242"/>
      <c r="QC9341" s="242"/>
      <c r="QD9341" s="242"/>
      <c r="QE9341" s="242"/>
      <c r="QF9341" s="242"/>
      <c r="QG9341" s="242"/>
      <c r="QH9341" s="242"/>
      <c r="QI9341" s="242"/>
      <c r="QJ9341" s="242"/>
      <c r="QK9341" s="242"/>
    </row>
    <row r="9342" spans="439:453">
      <c r="PW9342" s="242"/>
      <c r="PX9342" s="242"/>
      <c r="PY9342" s="242"/>
      <c r="PZ9342" s="242"/>
      <c r="QA9342" s="242"/>
      <c r="QB9342" s="242"/>
      <c r="QC9342" s="242"/>
      <c r="QD9342" s="242"/>
      <c r="QE9342" s="242"/>
      <c r="QF9342" s="242"/>
      <c r="QG9342" s="242"/>
      <c r="QH9342" s="242"/>
      <c r="QI9342" s="242"/>
      <c r="QJ9342" s="242"/>
      <c r="QK9342" s="242"/>
    </row>
    <row r="9343" spans="439:453">
      <c r="PW9343" s="242"/>
      <c r="PX9343" s="242"/>
      <c r="PY9343" s="242"/>
      <c r="PZ9343" s="242"/>
      <c r="QA9343" s="242"/>
      <c r="QB9343" s="242"/>
      <c r="QC9343" s="242"/>
      <c r="QD9343" s="242"/>
      <c r="QE9343" s="242"/>
      <c r="QF9343" s="242"/>
      <c r="QG9343" s="242"/>
      <c r="QH9343" s="242"/>
      <c r="QI9343" s="242"/>
      <c r="QJ9343" s="242"/>
      <c r="QK9343" s="242"/>
    </row>
    <row r="9344" spans="439:453">
      <c r="PW9344" s="242"/>
      <c r="PX9344" s="242"/>
      <c r="PY9344" s="242"/>
      <c r="PZ9344" s="242"/>
      <c r="QA9344" s="242"/>
      <c r="QB9344" s="242"/>
      <c r="QC9344" s="242"/>
      <c r="QD9344" s="242"/>
      <c r="QE9344" s="242"/>
      <c r="QF9344" s="242"/>
      <c r="QG9344" s="242"/>
      <c r="QH9344" s="242"/>
      <c r="QI9344" s="242"/>
      <c r="QJ9344" s="242"/>
      <c r="QK9344" s="242"/>
    </row>
    <row r="9345" spans="439:453">
      <c r="PW9345" s="242"/>
      <c r="PX9345" s="242"/>
      <c r="PY9345" s="242"/>
      <c r="PZ9345" s="242"/>
      <c r="QA9345" s="242"/>
      <c r="QB9345" s="242"/>
      <c r="QC9345" s="242"/>
      <c r="QD9345" s="242"/>
      <c r="QE9345" s="242"/>
      <c r="QF9345" s="242"/>
      <c r="QG9345" s="242"/>
      <c r="QH9345" s="242"/>
      <c r="QI9345" s="242"/>
      <c r="QJ9345" s="242"/>
      <c r="QK9345" s="242"/>
    </row>
    <row r="9346" spans="439:453">
      <c r="PW9346" s="242"/>
      <c r="PX9346" s="242"/>
      <c r="PY9346" s="242"/>
      <c r="PZ9346" s="242"/>
      <c r="QA9346" s="242"/>
      <c r="QB9346" s="242"/>
      <c r="QC9346" s="242"/>
      <c r="QD9346" s="242"/>
      <c r="QE9346" s="242"/>
      <c r="QF9346" s="242"/>
      <c r="QG9346" s="242"/>
      <c r="QH9346" s="242"/>
      <c r="QI9346" s="242"/>
      <c r="QJ9346" s="242"/>
      <c r="QK9346" s="242"/>
    </row>
    <row r="9347" spans="439:453">
      <c r="PW9347" s="242"/>
      <c r="PX9347" s="242"/>
      <c r="PY9347" s="242"/>
      <c r="PZ9347" s="242"/>
      <c r="QA9347" s="242"/>
      <c r="QB9347" s="242"/>
      <c r="QC9347" s="242"/>
      <c r="QD9347" s="242"/>
      <c r="QE9347" s="242"/>
      <c r="QF9347" s="242"/>
      <c r="QG9347" s="242"/>
      <c r="QH9347" s="242"/>
      <c r="QI9347" s="242"/>
      <c r="QJ9347" s="242"/>
      <c r="QK9347" s="242"/>
    </row>
    <row r="9348" spans="439:453">
      <c r="PW9348" s="242"/>
      <c r="PX9348" s="242"/>
      <c r="PY9348" s="242"/>
      <c r="PZ9348" s="242"/>
      <c r="QA9348" s="242"/>
      <c r="QB9348" s="242"/>
      <c r="QC9348" s="242"/>
      <c r="QD9348" s="242"/>
      <c r="QE9348" s="242"/>
      <c r="QF9348" s="242"/>
      <c r="QG9348" s="242"/>
      <c r="QH9348" s="242"/>
      <c r="QI9348" s="242"/>
      <c r="QJ9348" s="242"/>
      <c r="QK9348" s="242"/>
    </row>
    <row r="9349" spans="439:453">
      <c r="PW9349" s="242"/>
      <c r="PX9349" s="242"/>
      <c r="PY9349" s="242"/>
      <c r="PZ9349" s="242"/>
      <c r="QA9349" s="242"/>
      <c r="QB9349" s="242"/>
      <c r="QC9349" s="242"/>
      <c r="QD9349" s="242"/>
      <c r="QE9349" s="242"/>
      <c r="QF9349" s="242"/>
      <c r="QG9349" s="242"/>
      <c r="QH9349" s="242"/>
      <c r="QI9349" s="242"/>
      <c r="QJ9349" s="242"/>
      <c r="QK9349" s="242"/>
    </row>
    <row r="9350" spans="439:453">
      <c r="PW9350" s="242"/>
      <c r="PX9350" s="242"/>
      <c r="PY9350" s="242"/>
      <c r="PZ9350" s="242"/>
      <c r="QA9350" s="242"/>
      <c r="QB9350" s="242"/>
      <c r="QC9350" s="242"/>
      <c r="QD9350" s="242"/>
      <c r="QE9350" s="242"/>
      <c r="QF9350" s="242"/>
      <c r="QG9350" s="242"/>
      <c r="QH9350" s="242"/>
      <c r="QI9350" s="242"/>
      <c r="QJ9350" s="242"/>
      <c r="QK9350" s="242"/>
    </row>
    <row r="9351" spans="439:453">
      <c r="PW9351" s="242"/>
      <c r="PX9351" s="242"/>
      <c r="PY9351" s="242"/>
      <c r="PZ9351" s="242"/>
      <c r="QA9351" s="242"/>
      <c r="QB9351" s="242"/>
      <c r="QC9351" s="242"/>
      <c r="QD9351" s="242"/>
      <c r="QE9351" s="242"/>
      <c r="QF9351" s="242"/>
      <c r="QG9351" s="242"/>
      <c r="QH9351" s="242"/>
      <c r="QI9351" s="242"/>
      <c r="QJ9351" s="242"/>
      <c r="QK9351" s="242"/>
    </row>
    <row r="9352" spans="439:453">
      <c r="PW9352" s="242"/>
      <c r="PX9352" s="242"/>
      <c r="PY9352" s="242"/>
      <c r="PZ9352" s="242"/>
      <c r="QA9352" s="242"/>
      <c r="QB9352" s="242"/>
      <c r="QC9352" s="242"/>
      <c r="QD9352" s="242"/>
      <c r="QE9352" s="242"/>
      <c r="QF9352" s="242"/>
      <c r="QG9352" s="242"/>
      <c r="QH9352" s="242"/>
      <c r="QI9352" s="242"/>
      <c r="QJ9352" s="242"/>
      <c r="QK9352" s="242"/>
    </row>
    <row r="9353" spans="439:453">
      <c r="PW9353" s="242"/>
      <c r="PX9353" s="242"/>
      <c r="PY9353" s="242"/>
      <c r="PZ9353" s="242"/>
      <c r="QA9353" s="242"/>
      <c r="QB9353" s="242"/>
      <c r="QC9353" s="242"/>
      <c r="QD9353" s="242"/>
      <c r="QE9353" s="242"/>
      <c r="QF9353" s="242"/>
      <c r="QG9353" s="242"/>
      <c r="QH9353" s="242"/>
      <c r="QI9353" s="242"/>
      <c r="QJ9353" s="242"/>
      <c r="QK9353" s="242"/>
    </row>
    <row r="9354" spans="439:453">
      <c r="PW9354" s="242"/>
      <c r="PX9354" s="242"/>
      <c r="PY9354" s="242"/>
      <c r="PZ9354" s="242"/>
      <c r="QA9354" s="242"/>
      <c r="QB9354" s="242"/>
      <c r="QC9354" s="242"/>
      <c r="QD9354" s="242"/>
      <c r="QE9354" s="242"/>
      <c r="QF9354" s="242"/>
      <c r="QG9354" s="242"/>
      <c r="QH9354" s="242"/>
      <c r="QI9354" s="242"/>
      <c r="QJ9354" s="242"/>
      <c r="QK9354" s="242"/>
    </row>
    <row r="9355" spans="439:453">
      <c r="PW9355" s="242"/>
      <c r="PX9355" s="242"/>
      <c r="PY9355" s="242"/>
      <c r="PZ9355" s="242"/>
      <c r="QA9355" s="242"/>
      <c r="QB9355" s="242"/>
      <c r="QC9355" s="242"/>
      <c r="QD9355" s="242"/>
      <c r="QE9355" s="242"/>
      <c r="QF9355" s="242"/>
      <c r="QG9355" s="242"/>
      <c r="QH9355" s="242"/>
      <c r="QI9355" s="242"/>
      <c r="QJ9355" s="242"/>
      <c r="QK9355" s="242"/>
    </row>
    <row r="9356" spans="439:453">
      <c r="PW9356" s="242"/>
      <c r="PX9356" s="242"/>
      <c r="PY9356" s="242"/>
      <c r="PZ9356" s="242"/>
      <c r="QA9356" s="242"/>
      <c r="QB9356" s="242"/>
      <c r="QC9356" s="242"/>
      <c r="QD9356" s="242"/>
      <c r="QE9356" s="242"/>
      <c r="QF9356" s="242"/>
      <c r="QG9356" s="242"/>
      <c r="QH9356" s="242"/>
      <c r="QI9356" s="242"/>
      <c r="QJ9356" s="242"/>
      <c r="QK9356" s="242"/>
    </row>
    <row r="9357" spans="439:453">
      <c r="PW9357" s="242"/>
      <c r="PX9357" s="242"/>
      <c r="PY9357" s="242"/>
      <c r="PZ9357" s="242"/>
      <c r="QA9357" s="242"/>
      <c r="QB9357" s="242"/>
      <c r="QC9357" s="242"/>
      <c r="QD9357" s="242"/>
      <c r="QE9357" s="242"/>
      <c r="QF9357" s="242"/>
      <c r="QG9357" s="242"/>
      <c r="QH9357" s="242"/>
      <c r="QI9357" s="242"/>
      <c r="QJ9357" s="242"/>
      <c r="QK9357" s="242"/>
    </row>
    <row r="9358" spans="439:453">
      <c r="PW9358" s="242"/>
      <c r="PX9358" s="242"/>
      <c r="PY9358" s="242"/>
      <c r="PZ9358" s="242"/>
      <c r="QA9358" s="242"/>
      <c r="QB9358" s="242"/>
      <c r="QC9358" s="242"/>
      <c r="QD9358" s="242"/>
      <c r="QE9358" s="242"/>
      <c r="QF9358" s="242"/>
      <c r="QG9358" s="242"/>
      <c r="QH9358" s="242"/>
      <c r="QI9358" s="242"/>
      <c r="QJ9358" s="242"/>
      <c r="QK9358" s="242"/>
    </row>
    <row r="9359" spans="439:453">
      <c r="PW9359" s="242"/>
      <c r="PX9359" s="242"/>
      <c r="PY9359" s="242"/>
      <c r="PZ9359" s="242"/>
      <c r="QA9359" s="242"/>
      <c r="QB9359" s="242"/>
      <c r="QC9359" s="242"/>
      <c r="QD9359" s="242"/>
      <c r="QE9359" s="242"/>
      <c r="QF9359" s="242"/>
      <c r="QG9359" s="242"/>
      <c r="QH9359" s="242"/>
      <c r="QI9359" s="242"/>
      <c r="QJ9359" s="242"/>
      <c r="QK9359" s="242"/>
    </row>
    <row r="9360" spans="439:453">
      <c r="PW9360" s="242"/>
      <c r="PX9360" s="242"/>
      <c r="PY9360" s="242"/>
      <c r="PZ9360" s="242"/>
      <c r="QA9360" s="242"/>
      <c r="QB9360" s="242"/>
      <c r="QC9360" s="242"/>
      <c r="QD9360" s="242"/>
      <c r="QE9360" s="242"/>
      <c r="QF9360" s="242"/>
      <c r="QG9360" s="242"/>
      <c r="QH9360" s="242"/>
      <c r="QI9360" s="242"/>
      <c r="QJ9360" s="242"/>
      <c r="QK9360" s="242"/>
    </row>
    <row r="9361" spans="439:453">
      <c r="PW9361" s="242"/>
      <c r="PX9361" s="242"/>
      <c r="PY9361" s="242"/>
      <c r="PZ9361" s="242"/>
      <c r="QA9361" s="242"/>
      <c r="QB9361" s="242"/>
      <c r="QC9361" s="242"/>
      <c r="QD9361" s="242"/>
      <c r="QE9361" s="242"/>
      <c r="QF9361" s="242"/>
      <c r="QG9361" s="242"/>
      <c r="QH9361" s="242"/>
      <c r="QI9361" s="242"/>
      <c r="QJ9361" s="242"/>
      <c r="QK9361" s="242"/>
    </row>
    <row r="9362" spans="439:453">
      <c r="PW9362" s="242"/>
      <c r="PX9362" s="242"/>
      <c r="PY9362" s="242"/>
      <c r="PZ9362" s="242"/>
      <c r="QA9362" s="242"/>
      <c r="QB9362" s="242"/>
      <c r="QC9362" s="242"/>
      <c r="QD9362" s="242"/>
      <c r="QE9362" s="242"/>
      <c r="QF9362" s="242"/>
      <c r="QG9362" s="242"/>
      <c r="QH9362" s="242"/>
      <c r="QI9362" s="242"/>
      <c r="QJ9362" s="242"/>
      <c r="QK9362" s="242"/>
    </row>
    <row r="9363" spans="439:453">
      <c r="PW9363" s="242"/>
      <c r="PX9363" s="242"/>
      <c r="PY9363" s="242"/>
      <c r="PZ9363" s="242"/>
      <c r="QA9363" s="242"/>
      <c r="QB9363" s="242"/>
      <c r="QC9363" s="242"/>
      <c r="QD9363" s="242"/>
      <c r="QE9363" s="242"/>
      <c r="QF9363" s="242"/>
      <c r="QG9363" s="242"/>
      <c r="QH9363" s="242"/>
      <c r="QI9363" s="242"/>
      <c r="QJ9363" s="242"/>
      <c r="QK9363" s="242"/>
    </row>
    <row r="9364" spans="439:453">
      <c r="PW9364" s="242"/>
      <c r="PX9364" s="242"/>
      <c r="PY9364" s="242"/>
      <c r="PZ9364" s="242"/>
      <c r="QA9364" s="242"/>
      <c r="QB9364" s="242"/>
      <c r="QC9364" s="242"/>
      <c r="QD9364" s="242"/>
      <c r="QE9364" s="242"/>
      <c r="QF9364" s="242"/>
      <c r="QG9364" s="242"/>
      <c r="QH9364" s="242"/>
      <c r="QI9364" s="242"/>
      <c r="QJ9364" s="242"/>
      <c r="QK9364" s="242"/>
    </row>
    <row r="9365" spans="439:453">
      <c r="PW9365" s="242"/>
      <c r="PX9365" s="242"/>
      <c r="PY9365" s="242"/>
      <c r="PZ9365" s="242"/>
      <c r="QA9365" s="242"/>
      <c r="QB9365" s="242"/>
      <c r="QC9365" s="242"/>
      <c r="QD9365" s="242"/>
      <c r="QE9365" s="242"/>
      <c r="QF9365" s="242"/>
      <c r="QG9365" s="242"/>
      <c r="QH9365" s="242"/>
      <c r="QI9365" s="242"/>
      <c r="QJ9365" s="242"/>
      <c r="QK9365" s="242"/>
    </row>
    <row r="9366" spans="439:453">
      <c r="PW9366" s="242"/>
      <c r="PX9366" s="242"/>
      <c r="PY9366" s="242"/>
      <c r="PZ9366" s="242"/>
      <c r="QA9366" s="242"/>
      <c r="QB9366" s="242"/>
      <c r="QC9366" s="242"/>
      <c r="QD9366" s="242"/>
      <c r="QE9366" s="242"/>
      <c r="QF9366" s="242"/>
      <c r="QG9366" s="242"/>
      <c r="QH9366" s="242"/>
      <c r="QI9366" s="242"/>
      <c r="QJ9366" s="242"/>
      <c r="QK9366" s="242"/>
    </row>
    <row r="9367" spans="439:453">
      <c r="PW9367" s="242"/>
      <c r="PX9367" s="242"/>
      <c r="PY9367" s="242"/>
      <c r="PZ9367" s="242"/>
      <c r="QA9367" s="242"/>
      <c r="QB9367" s="242"/>
      <c r="QC9367" s="242"/>
      <c r="QD9367" s="242"/>
      <c r="QE9367" s="242"/>
      <c r="QF9367" s="242"/>
      <c r="QG9367" s="242"/>
      <c r="QH9367" s="242"/>
      <c r="QI9367" s="242"/>
      <c r="QJ9367" s="242"/>
      <c r="QK9367" s="242"/>
    </row>
    <row r="9368" spans="439:453">
      <c r="PW9368" s="242"/>
      <c r="PX9368" s="242"/>
      <c r="PY9368" s="242"/>
      <c r="PZ9368" s="242"/>
      <c r="QA9368" s="242"/>
      <c r="QB9368" s="242"/>
      <c r="QC9368" s="242"/>
      <c r="QD9368" s="242"/>
      <c r="QE9368" s="242"/>
      <c r="QF9368" s="242"/>
      <c r="QG9368" s="242"/>
      <c r="QH9368" s="242"/>
      <c r="QI9368" s="242"/>
      <c r="QJ9368" s="242"/>
      <c r="QK9368" s="242"/>
    </row>
    <row r="9369" spans="439:453">
      <c r="PW9369" s="242"/>
      <c r="PX9369" s="242"/>
      <c r="PY9369" s="242"/>
      <c r="PZ9369" s="242"/>
      <c r="QA9369" s="242"/>
      <c r="QB9369" s="242"/>
      <c r="QC9369" s="242"/>
      <c r="QD9369" s="242"/>
      <c r="QE9369" s="242"/>
      <c r="QF9369" s="242"/>
      <c r="QG9369" s="242"/>
      <c r="QH9369" s="242"/>
      <c r="QI9369" s="242"/>
      <c r="QJ9369" s="242"/>
      <c r="QK9369" s="242"/>
    </row>
    <row r="9370" spans="439:453">
      <c r="PW9370" s="242"/>
      <c r="PX9370" s="242"/>
      <c r="PY9370" s="242"/>
      <c r="PZ9370" s="242"/>
      <c r="QA9370" s="242"/>
      <c r="QB9370" s="242"/>
      <c r="QC9370" s="242"/>
      <c r="QD9370" s="242"/>
      <c r="QE9370" s="242"/>
      <c r="QF9370" s="242"/>
      <c r="QG9370" s="242"/>
      <c r="QH9370" s="242"/>
      <c r="QI9370" s="242"/>
      <c r="QJ9370" s="242"/>
      <c r="QK9370" s="242"/>
    </row>
    <row r="9371" spans="439:453">
      <c r="PW9371" s="242"/>
      <c r="PX9371" s="242"/>
      <c r="PY9371" s="242"/>
      <c r="PZ9371" s="242"/>
      <c r="QA9371" s="242"/>
      <c r="QB9371" s="242"/>
      <c r="QC9371" s="242"/>
      <c r="QD9371" s="242"/>
      <c r="QE9371" s="242"/>
      <c r="QF9371" s="242"/>
      <c r="QG9371" s="242"/>
      <c r="QH9371" s="242"/>
      <c r="QI9371" s="242"/>
      <c r="QJ9371" s="242"/>
      <c r="QK9371" s="242"/>
    </row>
    <row r="9372" spans="439:453">
      <c r="PW9372" s="242"/>
      <c r="PX9372" s="242"/>
      <c r="PY9372" s="242"/>
      <c r="PZ9372" s="242"/>
      <c r="QA9372" s="242"/>
      <c r="QB9372" s="242"/>
      <c r="QC9372" s="242"/>
      <c r="QD9372" s="242"/>
      <c r="QE9372" s="242"/>
      <c r="QF9372" s="242"/>
      <c r="QG9372" s="242"/>
      <c r="QH9372" s="242"/>
      <c r="QI9372" s="242"/>
      <c r="QJ9372" s="242"/>
      <c r="QK9372" s="242"/>
    </row>
    <row r="9373" spans="439:453">
      <c r="PW9373" s="242"/>
      <c r="PX9373" s="242"/>
      <c r="PY9373" s="242"/>
      <c r="PZ9373" s="242"/>
      <c r="QA9373" s="242"/>
      <c r="QB9373" s="242"/>
      <c r="QC9373" s="242"/>
      <c r="QD9373" s="242"/>
      <c r="QE9373" s="242"/>
      <c r="QF9373" s="242"/>
      <c r="QG9373" s="242"/>
      <c r="QH9373" s="242"/>
      <c r="QI9373" s="242"/>
      <c r="QJ9373" s="242"/>
      <c r="QK9373" s="242"/>
    </row>
    <row r="9374" spans="439:453">
      <c r="PW9374" s="242"/>
      <c r="PX9374" s="242"/>
      <c r="PY9374" s="242"/>
      <c r="PZ9374" s="242"/>
      <c r="QA9374" s="242"/>
      <c r="QB9374" s="242"/>
      <c r="QC9374" s="242"/>
      <c r="QD9374" s="242"/>
      <c r="QE9374" s="242"/>
      <c r="QF9374" s="242"/>
      <c r="QG9374" s="242"/>
      <c r="QH9374" s="242"/>
      <c r="QI9374" s="242"/>
      <c r="QJ9374" s="242"/>
      <c r="QK9374" s="242"/>
    </row>
    <row r="9375" spans="439:453">
      <c r="PW9375" s="242"/>
      <c r="PX9375" s="242"/>
      <c r="PY9375" s="242"/>
      <c r="PZ9375" s="242"/>
      <c r="QA9375" s="242"/>
      <c r="QB9375" s="242"/>
      <c r="QC9375" s="242"/>
      <c r="QD9375" s="242"/>
      <c r="QE9375" s="242"/>
      <c r="QF9375" s="242"/>
      <c r="QG9375" s="242"/>
      <c r="QH9375" s="242"/>
      <c r="QI9375" s="242"/>
      <c r="QJ9375" s="242"/>
      <c r="QK9375" s="242"/>
    </row>
    <row r="9376" spans="439:453">
      <c r="PW9376" s="242"/>
      <c r="PX9376" s="242"/>
      <c r="PY9376" s="242"/>
      <c r="PZ9376" s="242"/>
      <c r="QA9376" s="242"/>
      <c r="QB9376" s="242"/>
      <c r="QC9376" s="242"/>
      <c r="QD9376" s="242"/>
      <c r="QE9376" s="242"/>
      <c r="QF9376" s="242"/>
      <c r="QG9376" s="242"/>
      <c r="QH9376" s="242"/>
      <c r="QI9376" s="242"/>
      <c r="QJ9376" s="242"/>
      <c r="QK9376" s="242"/>
    </row>
    <row r="9377" spans="439:453">
      <c r="PW9377" s="242"/>
      <c r="PX9377" s="242"/>
      <c r="PY9377" s="242"/>
      <c r="PZ9377" s="242"/>
      <c r="QA9377" s="242"/>
      <c r="QB9377" s="242"/>
      <c r="QC9377" s="242"/>
      <c r="QD9377" s="242"/>
      <c r="QE9377" s="242"/>
      <c r="QF9377" s="242"/>
      <c r="QG9377" s="242"/>
      <c r="QH9377" s="242"/>
      <c r="QI9377" s="242"/>
      <c r="QJ9377" s="242"/>
      <c r="QK9377" s="242"/>
    </row>
    <row r="9378" spans="439:453">
      <c r="PW9378" s="242"/>
      <c r="PX9378" s="242"/>
      <c r="PY9378" s="242"/>
      <c r="PZ9378" s="242"/>
      <c r="QA9378" s="242"/>
      <c r="QB9378" s="242"/>
      <c r="QC9378" s="242"/>
      <c r="QD9378" s="242"/>
      <c r="QE9378" s="242"/>
      <c r="QF9378" s="242"/>
      <c r="QG9378" s="242"/>
      <c r="QH9378" s="242"/>
      <c r="QI9378" s="242"/>
      <c r="QJ9378" s="242"/>
      <c r="QK9378" s="242"/>
    </row>
    <row r="9379" spans="439:453">
      <c r="PW9379" s="242"/>
      <c r="PX9379" s="242"/>
      <c r="PY9379" s="242"/>
      <c r="PZ9379" s="242"/>
      <c r="QA9379" s="242"/>
      <c r="QB9379" s="242"/>
      <c r="QC9379" s="242"/>
      <c r="QD9379" s="242"/>
      <c r="QE9379" s="242"/>
      <c r="QF9379" s="242"/>
      <c r="QG9379" s="242"/>
      <c r="QH9379" s="242"/>
      <c r="QI9379" s="242"/>
      <c r="QJ9379" s="242"/>
      <c r="QK9379" s="242"/>
    </row>
    <row r="9380" spans="439:453">
      <c r="PW9380" s="242"/>
      <c r="PX9380" s="242"/>
      <c r="PY9380" s="242"/>
      <c r="PZ9380" s="242"/>
      <c r="QA9380" s="242"/>
      <c r="QB9380" s="242"/>
      <c r="QC9380" s="242"/>
      <c r="QD9380" s="242"/>
      <c r="QE9380" s="242"/>
      <c r="QF9380" s="242"/>
      <c r="QG9380" s="242"/>
      <c r="QH9380" s="242"/>
      <c r="QI9380" s="242"/>
      <c r="QJ9380" s="242"/>
      <c r="QK9380" s="242"/>
    </row>
    <row r="9381" spans="439:453">
      <c r="PW9381" s="242"/>
      <c r="PX9381" s="242"/>
      <c r="PY9381" s="242"/>
      <c r="PZ9381" s="242"/>
      <c r="QA9381" s="242"/>
      <c r="QB9381" s="242"/>
      <c r="QC9381" s="242"/>
      <c r="QD9381" s="242"/>
      <c r="QE9381" s="242"/>
      <c r="QF9381" s="242"/>
      <c r="QG9381" s="242"/>
      <c r="QH9381" s="242"/>
      <c r="QI9381" s="242"/>
      <c r="QJ9381" s="242"/>
      <c r="QK9381" s="242"/>
    </row>
    <row r="9382" spans="439:453">
      <c r="PW9382" s="242"/>
      <c r="PX9382" s="242"/>
      <c r="PY9382" s="242"/>
      <c r="PZ9382" s="242"/>
      <c r="QA9382" s="242"/>
      <c r="QB9382" s="242"/>
      <c r="QC9382" s="242"/>
      <c r="QD9382" s="242"/>
      <c r="QE9382" s="242"/>
      <c r="QF9382" s="242"/>
      <c r="QG9382" s="242"/>
      <c r="QH9382" s="242"/>
      <c r="QI9382" s="242"/>
      <c r="QJ9382" s="242"/>
      <c r="QK9382" s="242"/>
    </row>
    <row r="9383" spans="439:453">
      <c r="PW9383" s="242"/>
      <c r="PX9383" s="242"/>
      <c r="PY9383" s="242"/>
      <c r="PZ9383" s="242"/>
      <c r="QA9383" s="242"/>
      <c r="QB9383" s="242"/>
      <c r="QC9383" s="242"/>
      <c r="QD9383" s="242"/>
      <c r="QE9383" s="242"/>
      <c r="QF9383" s="242"/>
      <c r="QG9383" s="242"/>
      <c r="QH9383" s="242"/>
      <c r="QI9383" s="242"/>
      <c r="QJ9383" s="242"/>
      <c r="QK9383" s="242"/>
    </row>
    <row r="9384" spans="439:453">
      <c r="PW9384" s="242"/>
      <c r="PX9384" s="242"/>
      <c r="PY9384" s="242"/>
      <c r="PZ9384" s="242"/>
      <c r="QA9384" s="242"/>
      <c r="QB9384" s="242"/>
      <c r="QC9384" s="242"/>
      <c r="QD9384" s="242"/>
      <c r="QE9384" s="242"/>
      <c r="QF9384" s="242"/>
      <c r="QG9384" s="242"/>
      <c r="QH9384" s="242"/>
      <c r="QI9384" s="242"/>
      <c r="QJ9384" s="242"/>
      <c r="QK9384" s="242"/>
    </row>
    <row r="9385" spans="439:453">
      <c r="PW9385" s="242"/>
      <c r="PX9385" s="242"/>
      <c r="PY9385" s="242"/>
      <c r="PZ9385" s="242"/>
      <c r="QA9385" s="242"/>
      <c r="QB9385" s="242"/>
      <c r="QC9385" s="242"/>
      <c r="QD9385" s="242"/>
      <c r="QE9385" s="242"/>
      <c r="QF9385" s="242"/>
      <c r="QG9385" s="242"/>
      <c r="QH9385" s="242"/>
      <c r="QI9385" s="242"/>
      <c r="QJ9385" s="242"/>
      <c r="QK9385" s="242"/>
    </row>
    <row r="9386" spans="439:453">
      <c r="PW9386" s="242"/>
      <c r="PX9386" s="242"/>
      <c r="PY9386" s="242"/>
      <c r="PZ9386" s="242"/>
      <c r="QA9386" s="242"/>
      <c r="QB9386" s="242"/>
      <c r="QC9386" s="242"/>
      <c r="QD9386" s="242"/>
      <c r="QE9386" s="242"/>
      <c r="QF9386" s="242"/>
      <c r="QG9386" s="242"/>
      <c r="QH9386" s="242"/>
      <c r="QI9386" s="242"/>
      <c r="QJ9386" s="242"/>
      <c r="QK9386" s="242"/>
    </row>
    <row r="9387" spans="439:453">
      <c r="PW9387" s="242"/>
      <c r="PX9387" s="242"/>
      <c r="PY9387" s="242"/>
      <c r="PZ9387" s="242"/>
      <c r="QA9387" s="242"/>
      <c r="QB9387" s="242"/>
      <c r="QC9387" s="242"/>
      <c r="QD9387" s="242"/>
      <c r="QE9387" s="242"/>
      <c r="QF9387" s="242"/>
      <c r="QG9387" s="242"/>
      <c r="QH9387" s="242"/>
      <c r="QI9387" s="242"/>
      <c r="QJ9387" s="242"/>
      <c r="QK9387" s="242"/>
    </row>
    <row r="9388" spans="439:453">
      <c r="PW9388" s="242"/>
      <c r="PX9388" s="242"/>
      <c r="PY9388" s="242"/>
      <c r="PZ9388" s="242"/>
      <c r="QA9388" s="242"/>
      <c r="QB9388" s="242"/>
      <c r="QC9388" s="242"/>
      <c r="QD9388" s="242"/>
      <c r="QE9388" s="242"/>
      <c r="QF9388" s="242"/>
      <c r="QG9388" s="242"/>
      <c r="QH9388" s="242"/>
      <c r="QI9388" s="242"/>
      <c r="QJ9388" s="242"/>
      <c r="QK9388" s="242"/>
    </row>
    <row r="9389" spans="439:453">
      <c r="PW9389" s="242"/>
      <c r="PX9389" s="242"/>
      <c r="PY9389" s="242"/>
      <c r="PZ9389" s="242"/>
      <c r="QA9389" s="242"/>
      <c r="QB9389" s="242"/>
      <c r="QC9389" s="242"/>
      <c r="QD9389" s="242"/>
      <c r="QE9389" s="242"/>
      <c r="QF9389" s="242"/>
      <c r="QG9389" s="242"/>
      <c r="QH9389" s="242"/>
      <c r="QI9389" s="242"/>
      <c r="QJ9389" s="242"/>
      <c r="QK9389" s="242"/>
    </row>
    <row r="9390" spans="439:453">
      <c r="PW9390" s="242"/>
      <c r="PX9390" s="242"/>
      <c r="PY9390" s="242"/>
      <c r="PZ9390" s="242"/>
      <c r="QA9390" s="242"/>
      <c r="QB9390" s="242"/>
      <c r="QC9390" s="242"/>
      <c r="QD9390" s="242"/>
      <c r="QE9390" s="242"/>
      <c r="QF9390" s="242"/>
      <c r="QG9390" s="242"/>
      <c r="QH9390" s="242"/>
      <c r="QI9390" s="242"/>
      <c r="QJ9390" s="242"/>
      <c r="QK9390" s="242"/>
    </row>
    <row r="9391" spans="439:453">
      <c r="PW9391" s="242"/>
      <c r="PX9391" s="242"/>
      <c r="PY9391" s="242"/>
      <c r="PZ9391" s="242"/>
      <c r="QA9391" s="242"/>
      <c r="QB9391" s="242"/>
      <c r="QC9391" s="242"/>
      <c r="QD9391" s="242"/>
      <c r="QE9391" s="242"/>
      <c r="QF9391" s="242"/>
      <c r="QG9391" s="242"/>
      <c r="QH9391" s="242"/>
      <c r="QI9391" s="242"/>
      <c r="QJ9391" s="242"/>
      <c r="QK9391" s="242"/>
    </row>
    <row r="9392" spans="439:453">
      <c r="PW9392" s="242"/>
      <c r="PX9392" s="242"/>
      <c r="PY9392" s="242"/>
      <c r="PZ9392" s="242"/>
      <c r="QA9392" s="242"/>
      <c r="QB9392" s="242"/>
      <c r="QC9392" s="242"/>
      <c r="QD9392" s="242"/>
      <c r="QE9392" s="242"/>
      <c r="QF9392" s="242"/>
      <c r="QG9392" s="242"/>
      <c r="QH9392" s="242"/>
      <c r="QI9392" s="242"/>
      <c r="QJ9392" s="242"/>
      <c r="QK9392" s="242"/>
    </row>
    <row r="9393" spans="439:453">
      <c r="PW9393" s="242"/>
      <c r="PX9393" s="242"/>
      <c r="PY9393" s="242"/>
      <c r="PZ9393" s="242"/>
      <c r="QA9393" s="242"/>
      <c r="QB9393" s="242"/>
      <c r="QC9393" s="242"/>
      <c r="QD9393" s="242"/>
      <c r="QE9393" s="242"/>
      <c r="QF9393" s="242"/>
      <c r="QG9393" s="242"/>
      <c r="QH9393" s="242"/>
      <c r="QI9393" s="242"/>
      <c r="QJ9393" s="242"/>
      <c r="QK9393" s="242"/>
    </row>
    <row r="9394" spans="439:453">
      <c r="PW9394" s="242"/>
      <c r="PX9394" s="242"/>
      <c r="PY9394" s="242"/>
      <c r="PZ9394" s="242"/>
      <c r="QA9394" s="242"/>
      <c r="QB9394" s="242"/>
      <c r="QC9394" s="242"/>
      <c r="QD9394" s="242"/>
      <c r="QE9394" s="242"/>
      <c r="QF9394" s="242"/>
      <c r="QG9394" s="242"/>
      <c r="QH9394" s="242"/>
      <c r="QI9394" s="242"/>
      <c r="QJ9394" s="242"/>
      <c r="QK9394" s="242"/>
    </row>
    <row r="9395" spans="439:453">
      <c r="PW9395" s="242"/>
      <c r="PX9395" s="242"/>
      <c r="PY9395" s="242"/>
      <c r="PZ9395" s="242"/>
      <c r="QA9395" s="242"/>
      <c r="QB9395" s="242"/>
      <c r="QC9395" s="242"/>
      <c r="QD9395" s="242"/>
      <c r="QE9395" s="242"/>
      <c r="QF9395" s="242"/>
      <c r="QG9395" s="242"/>
      <c r="QH9395" s="242"/>
      <c r="QI9395" s="242"/>
      <c r="QJ9395" s="242"/>
      <c r="QK9395" s="242"/>
    </row>
    <row r="9396" spans="439:453">
      <c r="PW9396" s="242"/>
      <c r="PX9396" s="242"/>
      <c r="PY9396" s="242"/>
      <c r="PZ9396" s="242"/>
      <c r="QA9396" s="242"/>
      <c r="QB9396" s="242"/>
      <c r="QC9396" s="242"/>
      <c r="QD9396" s="242"/>
      <c r="QE9396" s="242"/>
      <c r="QF9396" s="242"/>
      <c r="QG9396" s="242"/>
      <c r="QH9396" s="242"/>
      <c r="QI9396" s="242"/>
      <c r="QJ9396" s="242"/>
      <c r="QK9396" s="242"/>
    </row>
    <row r="9397" spans="439:453">
      <c r="PW9397" s="242"/>
      <c r="PX9397" s="242"/>
      <c r="PY9397" s="242"/>
      <c r="PZ9397" s="242"/>
      <c r="QA9397" s="242"/>
      <c r="QB9397" s="242"/>
      <c r="QC9397" s="242"/>
      <c r="QD9397" s="242"/>
      <c r="QE9397" s="242"/>
      <c r="QF9397" s="242"/>
      <c r="QG9397" s="242"/>
      <c r="QH9397" s="242"/>
      <c r="QI9397" s="242"/>
      <c r="QJ9397" s="242"/>
      <c r="QK9397" s="242"/>
    </row>
    <row r="9398" spans="439:453">
      <c r="PW9398" s="242"/>
      <c r="PX9398" s="242"/>
      <c r="PY9398" s="242"/>
      <c r="PZ9398" s="242"/>
      <c r="QA9398" s="242"/>
      <c r="QB9398" s="242"/>
      <c r="QC9398" s="242"/>
      <c r="QD9398" s="242"/>
      <c r="QE9398" s="242"/>
      <c r="QF9398" s="242"/>
      <c r="QG9398" s="242"/>
      <c r="QH9398" s="242"/>
      <c r="QI9398" s="242"/>
      <c r="QJ9398" s="242"/>
      <c r="QK9398" s="242"/>
    </row>
    <row r="9399" spans="439:453">
      <c r="PW9399" s="242"/>
      <c r="PX9399" s="242"/>
      <c r="PY9399" s="242"/>
      <c r="PZ9399" s="242"/>
      <c r="QA9399" s="242"/>
      <c r="QB9399" s="242"/>
      <c r="QC9399" s="242"/>
      <c r="QD9399" s="242"/>
      <c r="QE9399" s="242"/>
      <c r="QF9399" s="242"/>
      <c r="QG9399" s="242"/>
      <c r="QH9399" s="242"/>
      <c r="QI9399" s="242"/>
      <c r="QJ9399" s="242"/>
      <c r="QK9399" s="242"/>
    </row>
    <row r="9400" spans="439:453">
      <c r="PW9400" s="242"/>
      <c r="PX9400" s="242"/>
      <c r="PY9400" s="242"/>
      <c r="PZ9400" s="242"/>
      <c r="QA9400" s="242"/>
      <c r="QB9400" s="242"/>
      <c r="QC9400" s="242"/>
      <c r="QD9400" s="242"/>
      <c r="QE9400" s="242"/>
      <c r="QF9400" s="242"/>
      <c r="QG9400" s="242"/>
      <c r="QH9400" s="242"/>
      <c r="QI9400" s="242"/>
      <c r="QJ9400" s="242"/>
      <c r="QK9400" s="242"/>
    </row>
    <row r="9401" spans="439:453">
      <c r="PW9401" s="242"/>
      <c r="PX9401" s="242"/>
      <c r="PY9401" s="242"/>
      <c r="PZ9401" s="242"/>
      <c r="QA9401" s="242"/>
      <c r="QB9401" s="242"/>
      <c r="QC9401" s="242"/>
      <c r="QD9401" s="242"/>
      <c r="QE9401" s="242"/>
      <c r="QF9401" s="242"/>
      <c r="QG9401" s="242"/>
      <c r="QH9401" s="242"/>
      <c r="QI9401" s="242"/>
      <c r="QJ9401" s="242"/>
      <c r="QK9401" s="242"/>
    </row>
    <row r="9402" spans="439:453">
      <c r="PW9402" s="242"/>
      <c r="PX9402" s="242"/>
      <c r="PY9402" s="242"/>
      <c r="PZ9402" s="242"/>
      <c r="QA9402" s="242"/>
      <c r="QB9402" s="242"/>
      <c r="QC9402" s="242"/>
      <c r="QD9402" s="242"/>
      <c r="QE9402" s="242"/>
      <c r="QF9402" s="242"/>
      <c r="QG9402" s="242"/>
      <c r="QH9402" s="242"/>
      <c r="QI9402" s="242"/>
      <c r="QJ9402" s="242"/>
      <c r="QK9402" s="242"/>
    </row>
    <row r="9403" spans="439:453">
      <c r="PW9403" s="242"/>
      <c r="PX9403" s="242"/>
      <c r="PY9403" s="242"/>
      <c r="PZ9403" s="242"/>
      <c r="QA9403" s="242"/>
      <c r="QB9403" s="242"/>
      <c r="QC9403" s="242"/>
      <c r="QD9403" s="242"/>
      <c r="QE9403" s="242"/>
      <c r="QF9403" s="242"/>
      <c r="QG9403" s="242"/>
      <c r="QH9403" s="242"/>
      <c r="QI9403" s="242"/>
      <c r="QJ9403" s="242"/>
      <c r="QK9403" s="242"/>
    </row>
    <row r="9404" spans="439:453">
      <c r="PW9404" s="242"/>
      <c r="PX9404" s="242"/>
      <c r="PY9404" s="242"/>
      <c r="PZ9404" s="242"/>
      <c r="QA9404" s="242"/>
      <c r="QB9404" s="242"/>
      <c r="QC9404" s="242"/>
      <c r="QD9404" s="242"/>
      <c r="QE9404" s="242"/>
      <c r="QF9404" s="242"/>
      <c r="QG9404" s="242"/>
      <c r="QH9404" s="242"/>
      <c r="QI9404" s="242"/>
      <c r="QJ9404" s="242"/>
      <c r="QK9404" s="242"/>
    </row>
    <row r="9405" spans="439:453">
      <c r="PW9405" s="242"/>
      <c r="PX9405" s="242"/>
      <c r="PY9405" s="242"/>
      <c r="PZ9405" s="242"/>
      <c r="QA9405" s="242"/>
      <c r="QB9405" s="242"/>
      <c r="QC9405" s="242"/>
      <c r="QD9405" s="242"/>
      <c r="QE9405" s="242"/>
      <c r="QF9405" s="242"/>
      <c r="QG9405" s="242"/>
      <c r="QH9405" s="242"/>
      <c r="QI9405" s="242"/>
      <c r="QJ9405" s="242"/>
      <c r="QK9405" s="242"/>
    </row>
    <row r="9406" spans="439:453">
      <c r="PW9406" s="242"/>
      <c r="PX9406" s="242"/>
      <c r="PY9406" s="242"/>
      <c r="PZ9406" s="242"/>
      <c r="QA9406" s="242"/>
      <c r="QB9406" s="242"/>
      <c r="QC9406" s="242"/>
      <c r="QD9406" s="242"/>
      <c r="QE9406" s="242"/>
      <c r="QF9406" s="242"/>
      <c r="QG9406" s="242"/>
      <c r="QH9406" s="242"/>
      <c r="QI9406" s="242"/>
      <c r="QJ9406" s="242"/>
      <c r="QK9406" s="242"/>
    </row>
    <row r="9407" spans="439:453">
      <c r="PW9407" s="242"/>
      <c r="PX9407" s="242"/>
      <c r="PY9407" s="242"/>
      <c r="PZ9407" s="242"/>
      <c r="QA9407" s="242"/>
      <c r="QB9407" s="242"/>
      <c r="QC9407" s="242"/>
      <c r="QD9407" s="242"/>
      <c r="QE9407" s="242"/>
      <c r="QF9407" s="242"/>
      <c r="QG9407" s="242"/>
      <c r="QH9407" s="242"/>
      <c r="QI9407" s="242"/>
      <c r="QJ9407" s="242"/>
      <c r="QK9407" s="242"/>
    </row>
    <row r="9408" spans="439:453">
      <c r="PW9408" s="242"/>
      <c r="PX9408" s="242"/>
      <c r="PY9408" s="242"/>
      <c r="PZ9408" s="242"/>
      <c r="QA9408" s="242"/>
      <c r="QB9408" s="242"/>
      <c r="QC9408" s="242"/>
      <c r="QD9408" s="242"/>
      <c r="QE9408" s="242"/>
      <c r="QF9408" s="242"/>
      <c r="QG9408" s="242"/>
      <c r="QH9408" s="242"/>
      <c r="QI9408" s="242"/>
      <c r="QJ9408" s="242"/>
      <c r="QK9408" s="242"/>
    </row>
    <row r="9409" spans="439:453">
      <c r="PW9409" s="242"/>
      <c r="PX9409" s="242"/>
      <c r="PY9409" s="242"/>
      <c r="PZ9409" s="242"/>
      <c r="QA9409" s="242"/>
      <c r="QB9409" s="242"/>
      <c r="QC9409" s="242"/>
      <c r="QD9409" s="242"/>
      <c r="QE9409" s="242"/>
      <c r="QF9409" s="242"/>
      <c r="QG9409" s="242"/>
      <c r="QH9409" s="242"/>
      <c r="QI9409" s="242"/>
      <c r="QJ9409" s="242"/>
      <c r="QK9409" s="242"/>
    </row>
    <row r="9410" spans="439:453">
      <c r="PW9410" s="242"/>
      <c r="PX9410" s="242"/>
      <c r="PY9410" s="242"/>
      <c r="PZ9410" s="242"/>
      <c r="QA9410" s="242"/>
      <c r="QB9410" s="242"/>
      <c r="QC9410" s="242"/>
      <c r="QD9410" s="242"/>
      <c r="QE9410" s="242"/>
      <c r="QF9410" s="242"/>
      <c r="QG9410" s="242"/>
      <c r="QH9410" s="242"/>
      <c r="QI9410" s="242"/>
      <c r="QJ9410" s="242"/>
      <c r="QK9410" s="242"/>
    </row>
    <row r="9411" spans="439:453">
      <c r="PW9411" s="242"/>
      <c r="PX9411" s="242"/>
      <c r="PY9411" s="242"/>
      <c r="PZ9411" s="242"/>
      <c r="QA9411" s="242"/>
      <c r="QB9411" s="242"/>
      <c r="QC9411" s="242"/>
      <c r="QD9411" s="242"/>
      <c r="QE9411" s="242"/>
      <c r="QF9411" s="242"/>
      <c r="QG9411" s="242"/>
      <c r="QH9411" s="242"/>
      <c r="QI9411" s="242"/>
      <c r="QJ9411" s="242"/>
      <c r="QK9411" s="242"/>
    </row>
    <row r="9412" spans="439:453">
      <c r="PW9412" s="242"/>
      <c r="PX9412" s="242"/>
      <c r="PY9412" s="242"/>
      <c r="PZ9412" s="242"/>
      <c r="QA9412" s="242"/>
      <c r="QB9412" s="242"/>
      <c r="QC9412" s="242"/>
      <c r="QD9412" s="242"/>
      <c r="QE9412" s="242"/>
      <c r="QF9412" s="242"/>
      <c r="QG9412" s="242"/>
      <c r="QH9412" s="242"/>
      <c r="QI9412" s="242"/>
      <c r="QJ9412" s="242"/>
      <c r="QK9412" s="242"/>
    </row>
    <row r="9413" spans="439:453">
      <c r="PW9413" s="242"/>
      <c r="PX9413" s="242"/>
      <c r="PY9413" s="242"/>
      <c r="PZ9413" s="242"/>
      <c r="QA9413" s="242"/>
      <c r="QB9413" s="242"/>
      <c r="QC9413" s="242"/>
      <c r="QD9413" s="242"/>
      <c r="QE9413" s="242"/>
      <c r="QF9413" s="242"/>
      <c r="QG9413" s="242"/>
      <c r="QH9413" s="242"/>
      <c r="QI9413" s="242"/>
      <c r="QJ9413" s="242"/>
      <c r="QK9413" s="242"/>
    </row>
    <row r="9414" spans="439:453">
      <c r="PW9414" s="242"/>
      <c r="PX9414" s="242"/>
      <c r="PY9414" s="242"/>
      <c r="PZ9414" s="242"/>
      <c r="QA9414" s="242"/>
      <c r="QB9414" s="242"/>
      <c r="QC9414" s="242"/>
      <c r="QD9414" s="242"/>
      <c r="QE9414" s="242"/>
      <c r="QF9414" s="242"/>
      <c r="QG9414" s="242"/>
      <c r="QH9414" s="242"/>
      <c r="QI9414" s="242"/>
      <c r="QJ9414" s="242"/>
      <c r="QK9414" s="242"/>
    </row>
    <row r="9415" spans="439:453">
      <c r="PW9415" s="242"/>
      <c r="PX9415" s="242"/>
      <c r="PY9415" s="242"/>
      <c r="PZ9415" s="242"/>
      <c r="QA9415" s="242"/>
      <c r="QB9415" s="242"/>
      <c r="QC9415" s="242"/>
      <c r="QD9415" s="242"/>
      <c r="QE9415" s="242"/>
      <c r="QF9415" s="242"/>
      <c r="QG9415" s="242"/>
      <c r="QH9415" s="242"/>
      <c r="QI9415" s="242"/>
      <c r="QJ9415" s="242"/>
      <c r="QK9415" s="242"/>
    </row>
    <row r="9416" spans="439:453">
      <c r="PW9416" s="242"/>
      <c r="PX9416" s="242"/>
      <c r="PY9416" s="242"/>
      <c r="PZ9416" s="242"/>
      <c r="QA9416" s="242"/>
      <c r="QB9416" s="242"/>
      <c r="QC9416" s="242"/>
      <c r="QD9416" s="242"/>
      <c r="QE9416" s="242"/>
      <c r="QF9416" s="242"/>
      <c r="QG9416" s="242"/>
      <c r="QH9416" s="242"/>
      <c r="QI9416" s="242"/>
      <c r="QJ9416" s="242"/>
      <c r="QK9416" s="242"/>
    </row>
    <row r="9417" spans="439:453">
      <c r="PW9417" s="242"/>
      <c r="PX9417" s="242"/>
      <c r="PY9417" s="242"/>
      <c r="PZ9417" s="242"/>
      <c r="QA9417" s="242"/>
      <c r="QB9417" s="242"/>
      <c r="QC9417" s="242"/>
      <c r="QD9417" s="242"/>
      <c r="QE9417" s="242"/>
      <c r="QF9417" s="242"/>
      <c r="QG9417" s="242"/>
      <c r="QH9417" s="242"/>
      <c r="QI9417" s="242"/>
      <c r="QJ9417" s="242"/>
      <c r="QK9417" s="242"/>
    </row>
    <row r="9418" spans="439:453">
      <c r="PW9418" s="242"/>
      <c r="PX9418" s="242"/>
      <c r="PY9418" s="242"/>
      <c r="PZ9418" s="242"/>
      <c r="QA9418" s="242"/>
      <c r="QB9418" s="242"/>
      <c r="QC9418" s="242"/>
      <c r="QD9418" s="242"/>
      <c r="QE9418" s="242"/>
      <c r="QF9418" s="242"/>
      <c r="QG9418" s="242"/>
      <c r="QH9418" s="242"/>
      <c r="QI9418" s="242"/>
      <c r="QJ9418" s="242"/>
      <c r="QK9418" s="242"/>
    </row>
    <row r="9419" spans="439:453">
      <c r="PW9419" s="242"/>
      <c r="PX9419" s="242"/>
      <c r="PY9419" s="242"/>
      <c r="PZ9419" s="242"/>
      <c r="QA9419" s="242"/>
      <c r="QB9419" s="242"/>
      <c r="QC9419" s="242"/>
      <c r="QD9419" s="242"/>
      <c r="QE9419" s="242"/>
      <c r="QF9419" s="242"/>
      <c r="QG9419" s="242"/>
      <c r="QH9419" s="242"/>
      <c r="QI9419" s="242"/>
      <c r="QJ9419" s="242"/>
      <c r="QK9419" s="242"/>
    </row>
    <row r="9420" spans="439:453">
      <c r="PW9420" s="242"/>
      <c r="PX9420" s="242"/>
      <c r="PY9420" s="242"/>
      <c r="PZ9420" s="242"/>
      <c r="QA9420" s="242"/>
      <c r="QB9420" s="242"/>
      <c r="QC9420" s="242"/>
      <c r="QD9420" s="242"/>
      <c r="QE9420" s="242"/>
      <c r="QF9420" s="242"/>
      <c r="QG9420" s="242"/>
      <c r="QH9420" s="242"/>
      <c r="QI9420" s="242"/>
      <c r="QJ9420" s="242"/>
      <c r="QK9420" s="242"/>
    </row>
    <row r="9421" spans="439:453">
      <c r="PW9421" s="242"/>
      <c r="PX9421" s="242"/>
      <c r="PY9421" s="242"/>
      <c r="PZ9421" s="242"/>
      <c r="QA9421" s="242"/>
      <c r="QB9421" s="242"/>
      <c r="QC9421" s="242"/>
      <c r="QD9421" s="242"/>
      <c r="QE9421" s="242"/>
      <c r="QF9421" s="242"/>
      <c r="QG9421" s="242"/>
      <c r="QH9421" s="242"/>
      <c r="QI9421" s="242"/>
      <c r="QJ9421" s="242"/>
      <c r="QK9421" s="242"/>
    </row>
    <row r="9422" spans="439:453">
      <c r="PW9422" s="242"/>
      <c r="PX9422" s="242"/>
      <c r="PY9422" s="242"/>
      <c r="PZ9422" s="242"/>
      <c r="QA9422" s="242"/>
      <c r="QB9422" s="242"/>
      <c r="QC9422" s="242"/>
      <c r="QD9422" s="242"/>
      <c r="QE9422" s="242"/>
      <c r="QF9422" s="242"/>
      <c r="QG9422" s="242"/>
      <c r="QH9422" s="242"/>
      <c r="QI9422" s="242"/>
      <c r="QJ9422" s="242"/>
      <c r="QK9422" s="242"/>
    </row>
    <row r="9423" spans="439:453">
      <c r="PW9423" s="242"/>
      <c r="PX9423" s="242"/>
      <c r="PY9423" s="242"/>
      <c r="PZ9423" s="242"/>
      <c r="QA9423" s="242"/>
      <c r="QB9423" s="242"/>
      <c r="QC9423" s="242"/>
      <c r="QD9423" s="242"/>
      <c r="QE9423" s="242"/>
      <c r="QF9423" s="242"/>
      <c r="QG9423" s="242"/>
      <c r="QH9423" s="242"/>
      <c r="QI9423" s="242"/>
      <c r="QJ9423" s="242"/>
      <c r="QK9423" s="242"/>
    </row>
    <row r="9424" spans="439:453">
      <c r="PW9424" s="242"/>
      <c r="PX9424" s="242"/>
      <c r="PY9424" s="242"/>
      <c r="PZ9424" s="242"/>
      <c r="QA9424" s="242"/>
      <c r="QB9424" s="242"/>
      <c r="QC9424" s="242"/>
      <c r="QD9424" s="242"/>
      <c r="QE9424" s="242"/>
      <c r="QF9424" s="242"/>
      <c r="QG9424" s="242"/>
      <c r="QH9424" s="242"/>
      <c r="QI9424" s="242"/>
      <c r="QJ9424" s="242"/>
      <c r="QK9424" s="242"/>
    </row>
    <row r="9425" spans="439:453">
      <c r="PW9425" s="242"/>
      <c r="PX9425" s="242"/>
      <c r="PY9425" s="242"/>
      <c r="PZ9425" s="242"/>
      <c r="QA9425" s="242"/>
      <c r="QB9425" s="242"/>
      <c r="QC9425" s="242"/>
      <c r="QD9425" s="242"/>
      <c r="QE9425" s="242"/>
      <c r="QF9425" s="242"/>
      <c r="QG9425" s="242"/>
      <c r="QH9425" s="242"/>
      <c r="QI9425" s="242"/>
      <c r="QJ9425" s="242"/>
      <c r="QK9425" s="242"/>
    </row>
    <row r="9426" spans="439:453">
      <c r="PW9426" s="242"/>
      <c r="PX9426" s="242"/>
      <c r="PY9426" s="242"/>
      <c r="PZ9426" s="242"/>
      <c r="QA9426" s="242"/>
      <c r="QB9426" s="242"/>
      <c r="QC9426" s="242"/>
      <c r="QD9426" s="242"/>
      <c r="QE9426" s="242"/>
      <c r="QF9426" s="242"/>
      <c r="QG9426" s="242"/>
      <c r="QH9426" s="242"/>
      <c r="QI9426" s="242"/>
      <c r="QJ9426" s="242"/>
      <c r="QK9426" s="242"/>
    </row>
    <row r="9427" spans="439:453">
      <c r="PW9427" s="242"/>
      <c r="PX9427" s="242"/>
      <c r="PY9427" s="242"/>
      <c r="PZ9427" s="242"/>
      <c r="QA9427" s="242"/>
      <c r="QB9427" s="242"/>
      <c r="QC9427" s="242"/>
      <c r="QD9427" s="242"/>
      <c r="QE9427" s="242"/>
      <c r="QF9427" s="242"/>
      <c r="QG9427" s="242"/>
      <c r="QH9427" s="242"/>
      <c r="QI9427" s="242"/>
      <c r="QJ9427" s="242"/>
      <c r="QK9427" s="242"/>
    </row>
    <row r="9428" spans="439:453">
      <c r="PW9428" s="242"/>
      <c r="PX9428" s="242"/>
      <c r="PY9428" s="242"/>
      <c r="PZ9428" s="242"/>
      <c r="QA9428" s="242"/>
      <c r="QB9428" s="242"/>
      <c r="QC9428" s="242"/>
      <c r="QD9428" s="242"/>
      <c r="QE9428" s="242"/>
      <c r="QF9428" s="242"/>
      <c r="QG9428" s="242"/>
      <c r="QH9428" s="242"/>
      <c r="QI9428" s="242"/>
      <c r="QJ9428" s="242"/>
      <c r="QK9428" s="242"/>
    </row>
    <row r="9429" spans="439:453">
      <c r="PW9429" s="242"/>
      <c r="PX9429" s="242"/>
      <c r="PY9429" s="242"/>
      <c r="PZ9429" s="242"/>
      <c r="QA9429" s="242"/>
      <c r="QB9429" s="242"/>
      <c r="QC9429" s="242"/>
      <c r="QD9429" s="242"/>
      <c r="QE9429" s="242"/>
      <c r="QF9429" s="242"/>
      <c r="QG9429" s="242"/>
      <c r="QH9429" s="242"/>
      <c r="QI9429" s="242"/>
      <c r="QJ9429" s="242"/>
      <c r="QK9429" s="242"/>
    </row>
    <row r="9430" spans="439:453">
      <c r="PW9430" s="242"/>
      <c r="PX9430" s="242"/>
      <c r="PY9430" s="242"/>
      <c r="PZ9430" s="242"/>
      <c r="QA9430" s="242"/>
      <c r="QB9430" s="242"/>
      <c r="QC9430" s="242"/>
      <c r="QD9430" s="242"/>
      <c r="QE9430" s="242"/>
      <c r="QF9430" s="242"/>
      <c r="QG9430" s="242"/>
      <c r="QH9430" s="242"/>
      <c r="QI9430" s="242"/>
      <c r="QJ9430" s="242"/>
      <c r="QK9430" s="242"/>
    </row>
    <row r="9431" spans="439:453">
      <c r="PW9431" s="242"/>
      <c r="PX9431" s="242"/>
      <c r="PY9431" s="242"/>
      <c r="PZ9431" s="242"/>
      <c r="QA9431" s="242"/>
      <c r="QB9431" s="242"/>
      <c r="QC9431" s="242"/>
      <c r="QD9431" s="242"/>
      <c r="QE9431" s="242"/>
      <c r="QF9431" s="242"/>
      <c r="QG9431" s="242"/>
      <c r="QH9431" s="242"/>
      <c r="QI9431" s="242"/>
      <c r="QJ9431" s="242"/>
      <c r="QK9431" s="242"/>
    </row>
    <row r="9432" spans="439:453">
      <c r="PW9432" s="242"/>
      <c r="PX9432" s="242"/>
      <c r="PY9432" s="242"/>
      <c r="PZ9432" s="242"/>
      <c r="QA9432" s="242"/>
      <c r="QB9432" s="242"/>
      <c r="QC9432" s="242"/>
      <c r="QD9432" s="242"/>
      <c r="QE9432" s="242"/>
      <c r="QF9432" s="242"/>
      <c r="QG9432" s="242"/>
      <c r="QH9432" s="242"/>
      <c r="QI9432" s="242"/>
      <c r="QJ9432" s="242"/>
      <c r="QK9432" s="242"/>
    </row>
    <row r="9433" spans="439:453">
      <c r="PW9433" s="242"/>
      <c r="PX9433" s="242"/>
      <c r="PY9433" s="242"/>
      <c r="PZ9433" s="242"/>
      <c r="QA9433" s="242"/>
      <c r="QB9433" s="242"/>
      <c r="QC9433" s="242"/>
      <c r="QD9433" s="242"/>
      <c r="QE9433" s="242"/>
      <c r="QF9433" s="242"/>
      <c r="QG9433" s="242"/>
      <c r="QH9433" s="242"/>
      <c r="QI9433" s="242"/>
      <c r="QJ9433" s="242"/>
      <c r="QK9433" s="242"/>
    </row>
    <row r="9434" spans="439:453">
      <c r="PW9434" s="242"/>
      <c r="PX9434" s="242"/>
      <c r="PY9434" s="242"/>
      <c r="PZ9434" s="242"/>
      <c r="QA9434" s="242"/>
      <c r="QB9434" s="242"/>
      <c r="QC9434" s="242"/>
      <c r="QD9434" s="242"/>
      <c r="QE9434" s="242"/>
      <c r="QF9434" s="242"/>
      <c r="QG9434" s="242"/>
      <c r="QH9434" s="242"/>
      <c r="QI9434" s="242"/>
      <c r="QJ9434" s="242"/>
      <c r="QK9434" s="242"/>
    </row>
    <row r="9435" spans="439:453">
      <c r="PW9435" s="242"/>
      <c r="PX9435" s="242"/>
      <c r="PY9435" s="242"/>
      <c r="PZ9435" s="242"/>
      <c r="QA9435" s="242"/>
      <c r="QB9435" s="242"/>
      <c r="QC9435" s="242"/>
      <c r="QD9435" s="242"/>
      <c r="QE9435" s="242"/>
      <c r="QF9435" s="242"/>
      <c r="QG9435" s="242"/>
      <c r="QH9435" s="242"/>
      <c r="QI9435" s="242"/>
      <c r="QJ9435" s="242"/>
      <c r="QK9435" s="242"/>
    </row>
    <row r="9436" spans="439:453">
      <c r="PW9436" s="242"/>
      <c r="PX9436" s="242"/>
      <c r="PY9436" s="242"/>
      <c r="PZ9436" s="242"/>
      <c r="QA9436" s="242"/>
      <c r="QB9436" s="242"/>
      <c r="QC9436" s="242"/>
      <c r="QD9436" s="242"/>
      <c r="QE9436" s="242"/>
      <c r="QF9436" s="242"/>
      <c r="QG9436" s="242"/>
      <c r="QH9436" s="242"/>
      <c r="QI9436" s="242"/>
      <c r="QJ9436" s="242"/>
      <c r="QK9436" s="242"/>
    </row>
    <row r="9437" spans="439:453">
      <c r="PW9437" s="242"/>
      <c r="PX9437" s="242"/>
      <c r="PY9437" s="242"/>
      <c r="PZ9437" s="242"/>
      <c r="QA9437" s="242"/>
      <c r="QB9437" s="242"/>
      <c r="QC9437" s="242"/>
      <c r="QD9437" s="242"/>
      <c r="QE9437" s="242"/>
      <c r="QF9437" s="242"/>
      <c r="QG9437" s="242"/>
      <c r="QH9437" s="242"/>
      <c r="QI9437" s="242"/>
      <c r="QJ9437" s="242"/>
      <c r="QK9437" s="242"/>
    </row>
    <row r="9438" spans="439:453">
      <c r="PW9438" s="242"/>
      <c r="PX9438" s="242"/>
      <c r="PY9438" s="242"/>
      <c r="PZ9438" s="242"/>
      <c r="QA9438" s="242"/>
      <c r="QB9438" s="242"/>
      <c r="QC9438" s="242"/>
      <c r="QD9438" s="242"/>
      <c r="QE9438" s="242"/>
      <c r="QF9438" s="242"/>
      <c r="QG9438" s="242"/>
      <c r="QH9438" s="242"/>
      <c r="QI9438" s="242"/>
      <c r="QJ9438" s="242"/>
      <c r="QK9438" s="242"/>
    </row>
    <row r="9439" spans="439:453">
      <c r="PW9439" s="242"/>
      <c r="PX9439" s="242"/>
      <c r="PY9439" s="242"/>
      <c r="PZ9439" s="242"/>
      <c r="QA9439" s="242"/>
      <c r="QB9439" s="242"/>
      <c r="QC9439" s="242"/>
      <c r="QD9439" s="242"/>
      <c r="QE9439" s="242"/>
      <c r="QF9439" s="242"/>
      <c r="QG9439" s="242"/>
      <c r="QH9439" s="242"/>
      <c r="QI9439" s="242"/>
      <c r="QJ9439" s="242"/>
      <c r="QK9439" s="242"/>
    </row>
    <row r="9440" spans="439:453">
      <c r="PW9440" s="242"/>
      <c r="PX9440" s="242"/>
      <c r="PY9440" s="242"/>
      <c r="PZ9440" s="242"/>
      <c r="QA9440" s="242"/>
      <c r="QB9440" s="242"/>
      <c r="QC9440" s="242"/>
      <c r="QD9440" s="242"/>
      <c r="QE9440" s="242"/>
      <c r="QF9440" s="242"/>
      <c r="QG9440" s="242"/>
      <c r="QH9440" s="242"/>
      <c r="QI9440" s="242"/>
      <c r="QJ9440" s="242"/>
      <c r="QK9440" s="242"/>
    </row>
    <row r="9441" spans="439:453">
      <c r="PW9441" s="242"/>
      <c r="PX9441" s="242"/>
      <c r="PY9441" s="242"/>
      <c r="PZ9441" s="242"/>
      <c r="QA9441" s="242"/>
      <c r="QB9441" s="242"/>
      <c r="QC9441" s="242"/>
      <c r="QD9441" s="242"/>
      <c r="QE9441" s="242"/>
      <c r="QF9441" s="242"/>
      <c r="QG9441" s="242"/>
      <c r="QH9441" s="242"/>
      <c r="QI9441" s="242"/>
      <c r="QJ9441" s="242"/>
      <c r="QK9441" s="242"/>
    </row>
    <row r="9442" spans="439:453">
      <c r="PW9442" s="242"/>
      <c r="PX9442" s="242"/>
      <c r="PY9442" s="242"/>
      <c r="PZ9442" s="242"/>
      <c r="QA9442" s="242"/>
      <c r="QB9442" s="242"/>
      <c r="QC9442" s="242"/>
      <c r="QD9442" s="242"/>
      <c r="QE9442" s="242"/>
      <c r="QF9442" s="242"/>
      <c r="QG9442" s="242"/>
      <c r="QH9442" s="242"/>
      <c r="QI9442" s="242"/>
      <c r="QJ9442" s="242"/>
      <c r="QK9442" s="242"/>
    </row>
    <row r="9443" spans="439:453">
      <c r="PW9443" s="242"/>
      <c r="PX9443" s="242"/>
      <c r="PY9443" s="242"/>
      <c r="PZ9443" s="242"/>
      <c r="QA9443" s="242"/>
      <c r="QB9443" s="242"/>
      <c r="QC9443" s="242"/>
      <c r="QD9443" s="242"/>
      <c r="QE9443" s="242"/>
      <c r="QF9443" s="242"/>
      <c r="QG9443" s="242"/>
      <c r="QH9443" s="242"/>
      <c r="QI9443" s="242"/>
      <c r="QJ9443" s="242"/>
      <c r="QK9443" s="242"/>
    </row>
    <row r="9444" spans="439:453">
      <c r="PW9444" s="242"/>
      <c r="PX9444" s="242"/>
      <c r="PY9444" s="242"/>
      <c r="PZ9444" s="242"/>
      <c r="QA9444" s="242"/>
      <c r="QB9444" s="242"/>
      <c r="QC9444" s="242"/>
      <c r="QD9444" s="242"/>
      <c r="QE9444" s="242"/>
      <c r="QF9444" s="242"/>
      <c r="QG9444" s="242"/>
      <c r="QH9444" s="242"/>
      <c r="QI9444" s="242"/>
      <c r="QJ9444" s="242"/>
      <c r="QK9444" s="242"/>
    </row>
    <row r="9445" spans="439:453">
      <c r="PW9445" s="242"/>
      <c r="PX9445" s="242"/>
      <c r="PY9445" s="242"/>
      <c r="PZ9445" s="242"/>
      <c r="QA9445" s="242"/>
      <c r="QB9445" s="242"/>
      <c r="QC9445" s="242"/>
      <c r="QD9445" s="242"/>
      <c r="QE9445" s="242"/>
      <c r="QF9445" s="242"/>
      <c r="QG9445" s="242"/>
      <c r="QH9445" s="242"/>
      <c r="QI9445" s="242"/>
      <c r="QJ9445" s="242"/>
      <c r="QK9445" s="242"/>
    </row>
    <row r="9446" spans="439:453">
      <c r="PW9446" s="242"/>
      <c r="PX9446" s="242"/>
      <c r="PY9446" s="242"/>
      <c r="PZ9446" s="242"/>
      <c r="QA9446" s="242"/>
      <c r="QB9446" s="242"/>
      <c r="QC9446" s="242"/>
      <c r="QD9446" s="242"/>
      <c r="QE9446" s="242"/>
      <c r="QF9446" s="242"/>
      <c r="QG9446" s="242"/>
      <c r="QH9446" s="242"/>
      <c r="QI9446" s="242"/>
      <c r="QJ9446" s="242"/>
      <c r="QK9446" s="242"/>
    </row>
    <row r="9447" spans="439:453">
      <c r="PW9447" s="242"/>
      <c r="PX9447" s="242"/>
      <c r="PY9447" s="242"/>
      <c r="PZ9447" s="242"/>
      <c r="QA9447" s="242"/>
      <c r="QB9447" s="242"/>
      <c r="QC9447" s="242"/>
      <c r="QD9447" s="242"/>
      <c r="QE9447" s="242"/>
      <c r="QF9447" s="242"/>
      <c r="QG9447" s="242"/>
      <c r="QH9447" s="242"/>
      <c r="QI9447" s="242"/>
      <c r="QJ9447" s="242"/>
      <c r="QK9447" s="242"/>
    </row>
    <row r="9448" spans="439:453">
      <c r="PW9448" s="242"/>
      <c r="PX9448" s="242"/>
      <c r="PY9448" s="242"/>
      <c r="PZ9448" s="242"/>
      <c r="QA9448" s="242"/>
      <c r="QB9448" s="242"/>
      <c r="QC9448" s="242"/>
      <c r="QD9448" s="242"/>
      <c r="QE9448" s="242"/>
      <c r="QF9448" s="242"/>
      <c r="QG9448" s="242"/>
      <c r="QH9448" s="242"/>
      <c r="QI9448" s="242"/>
      <c r="QJ9448" s="242"/>
      <c r="QK9448" s="242"/>
    </row>
    <row r="9449" spans="439:453">
      <c r="PW9449" s="242"/>
      <c r="PX9449" s="242"/>
      <c r="PY9449" s="242"/>
      <c r="PZ9449" s="242"/>
      <c r="QA9449" s="242"/>
      <c r="QB9449" s="242"/>
      <c r="QC9449" s="242"/>
      <c r="QD9449" s="242"/>
      <c r="QE9449" s="242"/>
      <c r="QF9449" s="242"/>
      <c r="QG9449" s="242"/>
      <c r="QH9449" s="242"/>
      <c r="QI9449" s="242"/>
      <c r="QJ9449" s="242"/>
      <c r="QK9449" s="242"/>
    </row>
    <row r="9450" spans="439:453">
      <c r="PW9450" s="242"/>
      <c r="PX9450" s="242"/>
      <c r="PY9450" s="242"/>
      <c r="PZ9450" s="242"/>
      <c r="QA9450" s="242"/>
      <c r="QB9450" s="242"/>
      <c r="QC9450" s="242"/>
      <c r="QD9450" s="242"/>
      <c r="QE9450" s="242"/>
      <c r="QF9450" s="242"/>
      <c r="QG9450" s="242"/>
      <c r="QH9450" s="242"/>
      <c r="QI9450" s="242"/>
      <c r="QJ9450" s="242"/>
      <c r="QK9450" s="242"/>
    </row>
    <row r="9451" spans="439:453">
      <c r="PW9451" s="242"/>
      <c r="PX9451" s="242"/>
      <c r="PY9451" s="242"/>
      <c r="PZ9451" s="242"/>
      <c r="QA9451" s="242"/>
      <c r="QB9451" s="242"/>
      <c r="QC9451" s="242"/>
      <c r="QD9451" s="242"/>
      <c r="QE9451" s="242"/>
      <c r="QF9451" s="242"/>
      <c r="QG9451" s="242"/>
      <c r="QH9451" s="242"/>
      <c r="QI9451" s="242"/>
      <c r="QJ9451" s="242"/>
      <c r="QK9451" s="242"/>
    </row>
    <row r="9452" spans="439:453">
      <c r="PW9452" s="242"/>
      <c r="PX9452" s="242"/>
      <c r="PY9452" s="242"/>
      <c r="PZ9452" s="242"/>
      <c r="QA9452" s="242"/>
      <c r="QB9452" s="242"/>
      <c r="QC9452" s="242"/>
      <c r="QD9452" s="242"/>
      <c r="QE9452" s="242"/>
      <c r="QF9452" s="242"/>
      <c r="QG9452" s="242"/>
      <c r="QH9452" s="242"/>
      <c r="QI9452" s="242"/>
      <c r="QJ9452" s="242"/>
      <c r="QK9452" s="242"/>
    </row>
    <row r="9453" spans="439:453">
      <c r="PW9453" s="242"/>
      <c r="PX9453" s="242"/>
      <c r="PY9453" s="242"/>
      <c r="PZ9453" s="242"/>
      <c r="QA9453" s="242"/>
      <c r="QB9453" s="242"/>
      <c r="QC9453" s="242"/>
      <c r="QD9453" s="242"/>
      <c r="QE9453" s="242"/>
      <c r="QF9453" s="242"/>
      <c r="QG9453" s="242"/>
      <c r="QH9453" s="242"/>
      <c r="QI9453" s="242"/>
      <c r="QJ9453" s="242"/>
      <c r="QK9453" s="242"/>
    </row>
    <row r="9454" spans="439:453">
      <c r="PW9454" s="242"/>
      <c r="PX9454" s="242"/>
      <c r="PY9454" s="242"/>
      <c r="PZ9454" s="242"/>
      <c r="QA9454" s="242"/>
      <c r="QB9454" s="242"/>
      <c r="QC9454" s="242"/>
      <c r="QD9454" s="242"/>
      <c r="QE9454" s="242"/>
      <c r="QF9454" s="242"/>
      <c r="QG9454" s="242"/>
      <c r="QH9454" s="242"/>
      <c r="QI9454" s="242"/>
      <c r="QJ9454" s="242"/>
      <c r="QK9454" s="242"/>
    </row>
    <row r="9455" spans="439:453">
      <c r="PW9455" s="242"/>
      <c r="PX9455" s="242"/>
      <c r="PY9455" s="242"/>
      <c r="PZ9455" s="242"/>
      <c r="QA9455" s="242"/>
      <c r="QB9455" s="242"/>
      <c r="QC9455" s="242"/>
      <c r="QD9455" s="242"/>
      <c r="QE9455" s="242"/>
      <c r="QF9455" s="242"/>
      <c r="QG9455" s="242"/>
      <c r="QH9455" s="242"/>
      <c r="QI9455" s="242"/>
      <c r="QJ9455" s="242"/>
      <c r="QK9455" s="242"/>
    </row>
    <row r="9456" spans="439:453">
      <c r="PW9456" s="242"/>
      <c r="PX9456" s="242"/>
      <c r="PY9456" s="242"/>
      <c r="PZ9456" s="242"/>
      <c r="QA9456" s="242"/>
      <c r="QB9456" s="242"/>
      <c r="QC9456" s="242"/>
      <c r="QD9456" s="242"/>
      <c r="QE9456" s="242"/>
      <c r="QF9456" s="242"/>
      <c r="QG9456" s="242"/>
      <c r="QH9456" s="242"/>
      <c r="QI9456" s="242"/>
      <c r="QJ9456" s="242"/>
      <c r="QK9456" s="242"/>
    </row>
    <row r="9457" spans="439:453">
      <c r="PW9457" s="242"/>
      <c r="PX9457" s="242"/>
      <c r="PY9457" s="242"/>
      <c r="PZ9457" s="242"/>
      <c r="QA9457" s="242"/>
      <c r="QB9457" s="242"/>
      <c r="QC9457" s="242"/>
      <c r="QD9457" s="242"/>
      <c r="QE9457" s="242"/>
      <c r="QF9457" s="242"/>
      <c r="QG9457" s="242"/>
      <c r="QH9457" s="242"/>
      <c r="QI9457" s="242"/>
      <c r="QJ9457" s="242"/>
      <c r="QK9457" s="242"/>
    </row>
    <row r="9458" spans="439:453">
      <c r="PW9458" s="242"/>
      <c r="PX9458" s="242"/>
      <c r="PY9458" s="242"/>
      <c r="PZ9458" s="242"/>
      <c r="QA9458" s="242"/>
      <c r="QB9458" s="242"/>
      <c r="QC9458" s="242"/>
      <c r="QD9458" s="242"/>
      <c r="QE9458" s="242"/>
      <c r="QF9458" s="242"/>
      <c r="QG9458" s="242"/>
      <c r="QH9458" s="242"/>
      <c r="QI9458" s="242"/>
      <c r="QJ9458" s="242"/>
      <c r="QK9458" s="242"/>
    </row>
    <row r="9459" spans="439:453">
      <c r="PW9459" s="242"/>
      <c r="PX9459" s="242"/>
      <c r="PY9459" s="242"/>
      <c r="PZ9459" s="242"/>
      <c r="QA9459" s="242"/>
      <c r="QB9459" s="242"/>
      <c r="QC9459" s="242"/>
      <c r="QD9459" s="242"/>
      <c r="QE9459" s="242"/>
      <c r="QF9459" s="242"/>
      <c r="QG9459" s="242"/>
      <c r="QH9459" s="242"/>
      <c r="QI9459" s="242"/>
      <c r="QJ9459" s="242"/>
      <c r="QK9459" s="242"/>
    </row>
    <row r="9460" spans="439:453">
      <c r="PW9460" s="242"/>
      <c r="PX9460" s="242"/>
      <c r="PY9460" s="242"/>
      <c r="PZ9460" s="242"/>
      <c r="QA9460" s="242"/>
      <c r="QB9460" s="242"/>
      <c r="QC9460" s="242"/>
      <c r="QD9460" s="242"/>
      <c r="QE9460" s="242"/>
      <c r="QF9460" s="242"/>
      <c r="QG9460" s="242"/>
      <c r="QH9460" s="242"/>
      <c r="QI9460" s="242"/>
      <c r="QJ9460" s="242"/>
      <c r="QK9460" s="242"/>
    </row>
    <row r="9461" spans="439:453">
      <c r="PW9461" s="242"/>
      <c r="PX9461" s="242"/>
      <c r="PY9461" s="242"/>
      <c r="PZ9461" s="242"/>
      <c r="QA9461" s="242"/>
      <c r="QB9461" s="242"/>
      <c r="QC9461" s="242"/>
      <c r="QD9461" s="242"/>
      <c r="QE9461" s="242"/>
      <c r="QF9461" s="242"/>
      <c r="QG9461" s="242"/>
      <c r="QH9461" s="242"/>
      <c r="QI9461" s="242"/>
      <c r="QJ9461" s="242"/>
      <c r="QK9461" s="242"/>
    </row>
    <row r="9462" spans="439:453">
      <c r="PW9462" s="242"/>
      <c r="PX9462" s="242"/>
      <c r="PY9462" s="242"/>
      <c r="PZ9462" s="242"/>
      <c r="QA9462" s="242"/>
      <c r="QB9462" s="242"/>
      <c r="QC9462" s="242"/>
      <c r="QD9462" s="242"/>
      <c r="QE9462" s="242"/>
      <c r="QF9462" s="242"/>
      <c r="QG9462" s="242"/>
      <c r="QH9462" s="242"/>
      <c r="QI9462" s="242"/>
      <c r="QJ9462" s="242"/>
      <c r="QK9462" s="242"/>
    </row>
    <row r="9463" spans="439:453">
      <c r="PW9463" s="242"/>
      <c r="PX9463" s="242"/>
      <c r="PY9463" s="242"/>
      <c r="PZ9463" s="242"/>
      <c r="QA9463" s="242"/>
      <c r="QB9463" s="242"/>
      <c r="QC9463" s="242"/>
      <c r="QD9463" s="242"/>
      <c r="QE9463" s="242"/>
      <c r="QF9463" s="242"/>
      <c r="QG9463" s="242"/>
      <c r="QH9463" s="242"/>
      <c r="QI9463" s="242"/>
      <c r="QJ9463" s="242"/>
      <c r="QK9463" s="242"/>
    </row>
    <row r="9464" spans="439:453">
      <c r="PW9464" s="242"/>
      <c r="PX9464" s="242"/>
      <c r="PY9464" s="242"/>
      <c r="PZ9464" s="242"/>
      <c r="QA9464" s="242"/>
      <c r="QB9464" s="242"/>
      <c r="QC9464" s="242"/>
      <c r="QD9464" s="242"/>
      <c r="QE9464" s="242"/>
      <c r="QF9464" s="242"/>
      <c r="QG9464" s="242"/>
      <c r="QH9464" s="242"/>
      <c r="QI9464" s="242"/>
      <c r="QJ9464" s="242"/>
      <c r="QK9464" s="242"/>
    </row>
    <row r="9465" spans="439:453">
      <c r="PW9465" s="242"/>
      <c r="PX9465" s="242"/>
      <c r="PY9465" s="242"/>
      <c r="PZ9465" s="242"/>
      <c r="QA9465" s="242"/>
      <c r="QB9465" s="242"/>
      <c r="QC9465" s="242"/>
      <c r="QD9465" s="242"/>
      <c r="QE9465" s="242"/>
      <c r="QF9465" s="242"/>
      <c r="QG9465" s="242"/>
      <c r="QH9465" s="242"/>
      <c r="QI9465" s="242"/>
      <c r="QJ9465" s="242"/>
      <c r="QK9465" s="242"/>
    </row>
    <row r="9466" spans="439:453">
      <c r="PW9466" s="242"/>
      <c r="PX9466" s="242"/>
      <c r="PY9466" s="242"/>
      <c r="PZ9466" s="242"/>
      <c r="QA9466" s="242"/>
      <c r="QB9466" s="242"/>
      <c r="QC9466" s="242"/>
      <c r="QD9466" s="242"/>
      <c r="QE9466" s="242"/>
      <c r="QF9466" s="242"/>
      <c r="QG9466" s="242"/>
      <c r="QH9466" s="242"/>
      <c r="QI9466" s="242"/>
      <c r="QJ9466" s="242"/>
      <c r="QK9466" s="242"/>
    </row>
    <row r="9467" spans="439:453">
      <c r="PW9467" s="242"/>
      <c r="PX9467" s="242"/>
      <c r="PY9467" s="242"/>
      <c r="PZ9467" s="242"/>
      <c r="QA9467" s="242"/>
      <c r="QB9467" s="242"/>
      <c r="QC9467" s="242"/>
      <c r="QD9467" s="242"/>
      <c r="QE9467" s="242"/>
      <c r="QF9467" s="242"/>
      <c r="QG9467" s="242"/>
      <c r="QH9467" s="242"/>
      <c r="QI9467" s="242"/>
      <c r="QJ9467" s="242"/>
      <c r="QK9467" s="242"/>
    </row>
    <row r="9468" spans="439:453">
      <c r="PW9468" s="242"/>
      <c r="PX9468" s="242"/>
      <c r="PY9468" s="242"/>
      <c r="PZ9468" s="242"/>
      <c r="QA9468" s="242"/>
      <c r="QB9468" s="242"/>
      <c r="QC9468" s="242"/>
      <c r="QD9468" s="242"/>
      <c r="QE9468" s="242"/>
      <c r="QF9468" s="242"/>
      <c r="QG9468" s="242"/>
      <c r="QH9468" s="242"/>
      <c r="QI9468" s="242"/>
      <c r="QJ9468" s="242"/>
      <c r="QK9468" s="242"/>
    </row>
    <row r="9469" spans="439:453">
      <c r="PW9469" s="242"/>
      <c r="PX9469" s="242"/>
      <c r="PY9469" s="242"/>
      <c r="PZ9469" s="242"/>
      <c r="QA9469" s="242"/>
      <c r="QB9469" s="242"/>
      <c r="QC9469" s="242"/>
      <c r="QD9469" s="242"/>
      <c r="QE9469" s="242"/>
      <c r="QF9469" s="242"/>
      <c r="QG9469" s="242"/>
      <c r="QH9469" s="242"/>
      <c r="QI9469" s="242"/>
      <c r="QJ9469" s="242"/>
      <c r="QK9469" s="242"/>
    </row>
    <row r="9470" spans="439:453">
      <c r="PW9470" s="242"/>
      <c r="PX9470" s="242"/>
      <c r="PY9470" s="242"/>
      <c r="PZ9470" s="242"/>
      <c r="QA9470" s="242"/>
      <c r="QB9470" s="242"/>
      <c r="QC9470" s="242"/>
      <c r="QD9470" s="242"/>
      <c r="QE9470" s="242"/>
      <c r="QF9470" s="242"/>
      <c r="QG9470" s="242"/>
      <c r="QH9470" s="242"/>
      <c r="QI9470" s="242"/>
      <c r="QJ9470" s="242"/>
      <c r="QK9470" s="242"/>
    </row>
    <row r="9471" spans="439:453">
      <c r="PW9471" s="242"/>
      <c r="PX9471" s="242"/>
      <c r="PY9471" s="242"/>
      <c r="PZ9471" s="242"/>
      <c r="QA9471" s="242"/>
      <c r="QB9471" s="242"/>
      <c r="QC9471" s="242"/>
      <c r="QD9471" s="242"/>
      <c r="QE9471" s="242"/>
      <c r="QF9471" s="242"/>
      <c r="QG9471" s="242"/>
      <c r="QH9471" s="242"/>
      <c r="QI9471" s="242"/>
      <c r="QJ9471" s="242"/>
      <c r="QK9471" s="242"/>
    </row>
    <row r="9472" spans="439:453">
      <c r="PW9472" s="242"/>
      <c r="PX9472" s="242"/>
      <c r="PY9472" s="242"/>
      <c r="PZ9472" s="242"/>
      <c r="QA9472" s="242"/>
      <c r="QB9472" s="242"/>
      <c r="QC9472" s="242"/>
      <c r="QD9472" s="242"/>
      <c r="QE9472" s="242"/>
      <c r="QF9472" s="242"/>
      <c r="QG9472" s="242"/>
      <c r="QH9472" s="242"/>
      <c r="QI9472" s="242"/>
      <c r="QJ9472" s="242"/>
      <c r="QK9472" s="242"/>
    </row>
    <row r="9473" spans="439:453">
      <c r="PW9473" s="242"/>
      <c r="PX9473" s="242"/>
      <c r="PY9473" s="242"/>
      <c r="PZ9473" s="242"/>
      <c r="QA9473" s="242"/>
      <c r="QB9473" s="242"/>
      <c r="QC9473" s="242"/>
      <c r="QD9473" s="242"/>
      <c r="QE9473" s="242"/>
      <c r="QF9473" s="242"/>
      <c r="QG9473" s="242"/>
      <c r="QH9473" s="242"/>
      <c r="QI9473" s="242"/>
      <c r="QJ9473" s="242"/>
      <c r="QK9473" s="242"/>
    </row>
    <row r="9474" spans="439:453">
      <c r="PW9474" s="242"/>
      <c r="PX9474" s="242"/>
      <c r="PY9474" s="242"/>
      <c r="PZ9474" s="242"/>
      <c r="QA9474" s="242"/>
      <c r="QB9474" s="242"/>
      <c r="QC9474" s="242"/>
      <c r="QD9474" s="242"/>
      <c r="QE9474" s="242"/>
      <c r="QF9474" s="242"/>
      <c r="QG9474" s="242"/>
      <c r="QH9474" s="242"/>
      <c r="QI9474" s="242"/>
      <c r="QJ9474" s="242"/>
      <c r="QK9474" s="242"/>
    </row>
    <row r="9475" spans="439:453">
      <c r="PW9475" s="242"/>
      <c r="PX9475" s="242"/>
      <c r="PY9475" s="242"/>
      <c r="PZ9475" s="242"/>
      <c r="QA9475" s="242"/>
      <c r="QB9475" s="242"/>
      <c r="QC9475" s="242"/>
      <c r="QD9475" s="242"/>
      <c r="QE9475" s="242"/>
      <c r="QF9475" s="242"/>
      <c r="QG9475" s="242"/>
      <c r="QH9475" s="242"/>
      <c r="QI9475" s="242"/>
      <c r="QJ9475" s="242"/>
      <c r="QK9475" s="242"/>
    </row>
    <row r="9476" spans="439:453">
      <c r="PW9476" s="242"/>
      <c r="PX9476" s="242"/>
      <c r="PY9476" s="242"/>
      <c r="PZ9476" s="242"/>
      <c r="QA9476" s="242"/>
      <c r="QB9476" s="242"/>
      <c r="QC9476" s="242"/>
      <c r="QD9476" s="242"/>
      <c r="QE9476" s="242"/>
      <c r="QF9476" s="242"/>
      <c r="QG9476" s="242"/>
      <c r="QH9476" s="242"/>
      <c r="QI9476" s="242"/>
      <c r="QJ9476" s="242"/>
      <c r="QK9476" s="242"/>
    </row>
    <row r="9477" spans="439:453">
      <c r="PW9477" s="242"/>
      <c r="PX9477" s="242"/>
      <c r="PY9477" s="242"/>
      <c r="PZ9477" s="242"/>
      <c r="QA9477" s="242"/>
      <c r="QB9477" s="242"/>
      <c r="QC9477" s="242"/>
      <c r="QD9477" s="242"/>
      <c r="QE9477" s="242"/>
      <c r="QF9477" s="242"/>
      <c r="QG9477" s="242"/>
      <c r="QH9477" s="242"/>
      <c r="QI9477" s="242"/>
      <c r="QJ9477" s="242"/>
      <c r="QK9477" s="242"/>
    </row>
    <row r="9478" spans="439:453">
      <c r="PW9478" s="242"/>
      <c r="PX9478" s="242"/>
      <c r="PY9478" s="242"/>
      <c r="PZ9478" s="242"/>
      <c r="QA9478" s="242"/>
      <c r="QB9478" s="242"/>
      <c r="QC9478" s="242"/>
      <c r="QD9478" s="242"/>
      <c r="QE9478" s="242"/>
      <c r="QF9478" s="242"/>
      <c r="QG9478" s="242"/>
      <c r="QH9478" s="242"/>
      <c r="QI9478" s="242"/>
      <c r="QJ9478" s="242"/>
      <c r="QK9478" s="242"/>
    </row>
    <row r="9479" spans="439:453">
      <c r="PW9479" s="242"/>
      <c r="PX9479" s="242"/>
      <c r="PY9479" s="242"/>
      <c r="PZ9479" s="242"/>
      <c r="QA9479" s="242"/>
      <c r="QB9479" s="242"/>
      <c r="QC9479" s="242"/>
      <c r="QD9479" s="242"/>
      <c r="QE9479" s="242"/>
      <c r="QF9479" s="242"/>
      <c r="QG9479" s="242"/>
      <c r="QH9479" s="242"/>
      <c r="QI9479" s="242"/>
      <c r="QJ9479" s="242"/>
      <c r="QK9479" s="242"/>
    </row>
    <row r="9480" spans="439:453">
      <c r="PW9480" s="242"/>
      <c r="PX9480" s="242"/>
      <c r="PY9480" s="242"/>
      <c r="PZ9480" s="242"/>
      <c r="QA9480" s="242"/>
      <c r="QB9480" s="242"/>
      <c r="QC9480" s="242"/>
      <c r="QD9480" s="242"/>
      <c r="QE9480" s="242"/>
      <c r="QF9480" s="242"/>
      <c r="QG9480" s="242"/>
      <c r="QH9480" s="242"/>
      <c r="QI9480" s="242"/>
      <c r="QJ9480" s="242"/>
      <c r="QK9480" s="242"/>
    </row>
    <row r="9481" spans="439:453">
      <c r="PW9481" s="242"/>
      <c r="PX9481" s="242"/>
      <c r="PY9481" s="242"/>
      <c r="PZ9481" s="242"/>
      <c r="QA9481" s="242"/>
      <c r="QB9481" s="242"/>
      <c r="QC9481" s="242"/>
      <c r="QD9481" s="242"/>
      <c r="QE9481" s="242"/>
      <c r="QF9481" s="242"/>
      <c r="QG9481" s="242"/>
      <c r="QH9481" s="242"/>
      <c r="QI9481" s="242"/>
      <c r="QJ9481" s="242"/>
      <c r="QK9481" s="242"/>
    </row>
    <row r="9482" spans="439:453">
      <c r="PW9482" s="242"/>
      <c r="PX9482" s="242"/>
      <c r="PY9482" s="242"/>
      <c r="PZ9482" s="242"/>
      <c r="QA9482" s="242"/>
      <c r="QB9482" s="242"/>
      <c r="QC9482" s="242"/>
      <c r="QD9482" s="242"/>
      <c r="QE9482" s="242"/>
      <c r="QF9482" s="242"/>
      <c r="QG9482" s="242"/>
      <c r="QH9482" s="242"/>
      <c r="QI9482" s="242"/>
      <c r="QJ9482" s="242"/>
      <c r="QK9482" s="242"/>
    </row>
    <row r="9483" spans="439:453">
      <c r="PW9483" s="242"/>
      <c r="PX9483" s="242"/>
      <c r="PY9483" s="242"/>
      <c r="PZ9483" s="242"/>
      <c r="QA9483" s="242"/>
      <c r="QB9483" s="242"/>
      <c r="QC9483" s="242"/>
      <c r="QD9483" s="242"/>
      <c r="QE9483" s="242"/>
      <c r="QF9483" s="242"/>
      <c r="QG9483" s="242"/>
      <c r="QH9483" s="242"/>
      <c r="QI9483" s="242"/>
      <c r="QJ9483" s="242"/>
      <c r="QK9483" s="242"/>
    </row>
    <row r="9484" spans="439:453">
      <c r="PW9484" s="242"/>
      <c r="PX9484" s="242"/>
      <c r="PY9484" s="242"/>
      <c r="PZ9484" s="242"/>
      <c r="QA9484" s="242"/>
      <c r="QB9484" s="242"/>
      <c r="QC9484" s="242"/>
      <c r="QD9484" s="242"/>
      <c r="QE9484" s="242"/>
      <c r="QF9484" s="242"/>
      <c r="QG9484" s="242"/>
      <c r="QH9484" s="242"/>
      <c r="QI9484" s="242"/>
      <c r="QJ9484" s="242"/>
      <c r="QK9484" s="242"/>
    </row>
    <row r="9485" spans="439:453">
      <c r="PW9485" s="242"/>
      <c r="PX9485" s="242"/>
      <c r="PY9485" s="242"/>
      <c r="PZ9485" s="242"/>
      <c r="QA9485" s="242"/>
      <c r="QB9485" s="242"/>
      <c r="QC9485" s="242"/>
      <c r="QD9485" s="242"/>
      <c r="QE9485" s="242"/>
      <c r="QF9485" s="242"/>
      <c r="QG9485" s="242"/>
      <c r="QH9485" s="242"/>
      <c r="QI9485" s="242"/>
      <c r="QJ9485" s="242"/>
      <c r="QK9485" s="242"/>
    </row>
    <row r="9486" spans="439:453">
      <c r="PW9486" s="242"/>
      <c r="PX9486" s="242"/>
      <c r="PY9486" s="242"/>
      <c r="PZ9486" s="242"/>
      <c r="QA9486" s="242"/>
      <c r="QB9486" s="242"/>
      <c r="QC9486" s="242"/>
      <c r="QD9486" s="242"/>
      <c r="QE9486" s="242"/>
      <c r="QF9486" s="242"/>
      <c r="QG9486" s="242"/>
      <c r="QH9486" s="242"/>
      <c r="QI9486" s="242"/>
      <c r="QJ9486" s="242"/>
      <c r="QK9486" s="242"/>
    </row>
    <row r="9487" spans="439:453">
      <c r="PW9487" s="242"/>
      <c r="PX9487" s="242"/>
      <c r="PY9487" s="242"/>
      <c r="PZ9487" s="242"/>
      <c r="QA9487" s="242"/>
      <c r="QB9487" s="242"/>
      <c r="QC9487" s="242"/>
      <c r="QD9487" s="242"/>
      <c r="QE9487" s="242"/>
      <c r="QF9487" s="242"/>
      <c r="QG9487" s="242"/>
      <c r="QH9487" s="242"/>
      <c r="QI9487" s="242"/>
      <c r="QJ9487" s="242"/>
      <c r="QK9487" s="242"/>
    </row>
    <row r="9488" spans="439:453">
      <c r="PW9488" s="242"/>
      <c r="PX9488" s="242"/>
      <c r="PY9488" s="242"/>
      <c r="PZ9488" s="242"/>
      <c r="QA9488" s="242"/>
      <c r="QB9488" s="242"/>
      <c r="QC9488" s="242"/>
      <c r="QD9488" s="242"/>
      <c r="QE9488" s="242"/>
      <c r="QF9488" s="242"/>
      <c r="QG9488" s="242"/>
      <c r="QH9488" s="242"/>
      <c r="QI9488" s="242"/>
      <c r="QJ9488" s="242"/>
      <c r="QK9488" s="242"/>
    </row>
    <row r="9489" spans="439:453">
      <c r="PW9489" s="242"/>
      <c r="PX9489" s="242"/>
      <c r="PY9489" s="242"/>
      <c r="PZ9489" s="242"/>
      <c r="QA9489" s="242"/>
      <c r="QB9489" s="242"/>
      <c r="QC9489" s="242"/>
      <c r="QD9489" s="242"/>
      <c r="QE9489" s="242"/>
      <c r="QF9489" s="242"/>
      <c r="QG9489" s="242"/>
      <c r="QH9489" s="242"/>
      <c r="QI9489" s="242"/>
      <c r="QJ9489" s="242"/>
      <c r="QK9489" s="242"/>
    </row>
    <row r="9490" spans="439:453">
      <c r="PW9490" s="242"/>
      <c r="PX9490" s="242"/>
      <c r="PY9490" s="242"/>
      <c r="PZ9490" s="242"/>
      <c r="QA9490" s="242"/>
      <c r="QB9490" s="242"/>
      <c r="QC9490" s="242"/>
      <c r="QD9490" s="242"/>
      <c r="QE9490" s="242"/>
      <c r="QF9490" s="242"/>
      <c r="QG9490" s="242"/>
      <c r="QH9490" s="242"/>
      <c r="QI9490" s="242"/>
      <c r="QJ9490" s="242"/>
      <c r="QK9490" s="242"/>
    </row>
    <row r="9491" spans="439:453">
      <c r="PW9491" s="242"/>
      <c r="PX9491" s="242"/>
      <c r="PY9491" s="242"/>
      <c r="PZ9491" s="242"/>
      <c r="QA9491" s="242"/>
      <c r="QB9491" s="242"/>
      <c r="QC9491" s="242"/>
      <c r="QD9491" s="242"/>
      <c r="QE9491" s="242"/>
      <c r="QF9491" s="242"/>
      <c r="QG9491" s="242"/>
      <c r="QH9491" s="242"/>
      <c r="QI9491" s="242"/>
      <c r="QJ9491" s="242"/>
      <c r="QK9491" s="242"/>
    </row>
    <row r="9492" spans="439:453">
      <c r="PW9492" s="242"/>
      <c r="PX9492" s="242"/>
      <c r="PY9492" s="242"/>
      <c r="PZ9492" s="242"/>
      <c r="QA9492" s="242"/>
      <c r="QB9492" s="242"/>
      <c r="QC9492" s="242"/>
      <c r="QD9492" s="242"/>
      <c r="QE9492" s="242"/>
      <c r="QF9492" s="242"/>
      <c r="QG9492" s="242"/>
      <c r="QH9492" s="242"/>
      <c r="QI9492" s="242"/>
      <c r="QJ9492" s="242"/>
      <c r="QK9492" s="242"/>
    </row>
    <row r="9493" spans="439:453">
      <c r="PW9493" s="242"/>
      <c r="PX9493" s="242"/>
      <c r="PY9493" s="242"/>
      <c r="PZ9493" s="242"/>
      <c r="QA9493" s="242"/>
      <c r="QB9493" s="242"/>
      <c r="QC9493" s="242"/>
      <c r="QD9493" s="242"/>
      <c r="QE9493" s="242"/>
      <c r="QF9493" s="242"/>
      <c r="QG9493" s="242"/>
      <c r="QH9493" s="242"/>
      <c r="QI9493" s="242"/>
      <c r="QJ9493" s="242"/>
      <c r="QK9493" s="242"/>
    </row>
    <row r="9494" spans="439:453">
      <c r="PW9494" s="242"/>
      <c r="PX9494" s="242"/>
      <c r="PY9494" s="242"/>
      <c r="PZ9494" s="242"/>
      <c r="QA9494" s="242"/>
      <c r="QB9494" s="242"/>
      <c r="QC9494" s="242"/>
      <c r="QD9494" s="242"/>
      <c r="QE9494" s="242"/>
      <c r="QF9494" s="242"/>
      <c r="QG9494" s="242"/>
      <c r="QH9494" s="242"/>
      <c r="QI9494" s="242"/>
      <c r="QJ9494" s="242"/>
      <c r="QK9494" s="242"/>
    </row>
    <row r="9495" spans="439:453">
      <c r="PW9495" s="242"/>
      <c r="PX9495" s="242"/>
      <c r="PY9495" s="242"/>
      <c r="PZ9495" s="242"/>
      <c r="QA9495" s="242"/>
      <c r="QB9495" s="242"/>
      <c r="QC9495" s="242"/>
      <c r="QD9495" s="242"/>
      <c r="QE9495" s="242"/>
      <c r="QF9495" s="242"/>
      <c r="QG9495" s="242"/>
      <c r="QH9495" s="242"/>
      <c r="QI9495" s="242"/>
      <c r="QJ9495" s="242"/>
      <c r="QK9495" s="242"/>
    </row>
    <row r="9496" spans="439:453">
      <c r="PW9496" s="242"/>
      <c r="PX9496" s="242"/>
      <c r="PY9496" s="242"/>
      <c r="PZ9496" s="242"/>
      <c r="QA9496" s="242"/>
      <c r="QB9496" s="242"/>
      <c r="QC9496" s="242"/>
      <c r="QD9496" s="242"/>
      <c r="QE9496" s="242"/>
      <c r="QF9496" s="242"/>
      <c r="QG9496" s="242"/>
      <c r="QH9496" s="242"/>
      <c r="QI9496" s="242"/>
      <c r="QJ9496" s="242"/>
      <c r="QK9496" s="242"/>
    </row>
    <row r="9497" spans="439:453">
      <c r="PW9497" s="242"/>
      <c r="PX9497" s="242"/>
      <c r="PY9497" s="242"/>
      <c r="PZ9497" s="242"/>
      <c r="QA9497" s="242"/>
      <c r="QB9497" s="242"/>
      <c r="QC9497" s="242"/>
      <c r="QD9497" s="242"/>
      <c r="QE9497" s="242"/>
      <c r="QF9497" s="242"/>
      <c r="QG9497" s="242"/>
      <c r="QH9497" s="242"/>
      <c r="QI9497" s="242"/>
      <c r="QJ9497" s="242"/>
      <c r="QK9497" s="242"/>
    </row>
    <row r="9498" spans="439:453">
      <c r="PW9498" s="242"/>
      <c r="PX9498" s="242"/>
      <c r="PY9498" s="242"/>
      <c r="PZ9498" s="242"/>
      <c r="QA9498" s="242"/>
      <c r="QB9498" s="242"/>
      <c r="QC9498" s="242"/>
      <c r="QD9498" s="242"/>
      <c r="QE9498" s="242"/>
      <c r="QF9498" s="242"/>
      <c r="QG9498" s="242"/>
      <c r="QH9498" s="242"/>
      <c r="QI9498" s="242"/>
      <c r="QJ9498" s="242"/>
      <c r="QK9498" s="242"/>
    </row>
    <row r="9499" spans="439:453">
      <c r="PW9499" s="242"/>
      <c r="PX9499" s="242"/>
      <c r="PY9499" s="242"/>
      <c r="PZ9499" s="242"/>
      <c r="QA9499" s="242"/>
      <c r="QB9499" s="242"/>
      <c r="QC9499" s="242"/>
      <c r="QD9499" s="242"/>
      <c r="QE9499" s="242"/>
      <c r="QF9499" s="242"/>
      <c r="QG9499" s="242"/>
      <c r="QH9499" s="242"/>
      <c r="QI9499" s="242"/>
      <c r="QJ9499" s="242"/>
      <c r="QK9499" s="242"/>
    </row>
    <row r="9500" spans="439:453">
      <c r="PW9500" s="242"/>
      <c r="PX9500" s="242"/>
      <c r="PY9500" s="242"/>
      <c r="PZ9500" s="242"/>
      <c r="QA9500" s="242"/>
      <c r="QB9500" s="242"/>
      <c r="QC9500" s="242"/>
      <c r="QD9500" s="242"/>
      <c r="QE9500" s="242"/>
      <c r="QF9500" s="242"/>
      <c r="QG9500" s="242"/>
      <c r="QH9500" s="242"/>
      <c r="QI9500" s="242"/>
      <c r="QJ9500" s="242"/>
      <c r="QK9500" s="242"/>
    </row>
    <row r="9501" spans="439:453">
      <c r="PW9501" s="242"/>
      <c r="PX9501" s="242"/>
      <c r="PY9501" s="242"/>
      <c r="PZ9501" s="242"/>
      <c r="QA9501" s="242"/>
      <c r="QB9501" s="242"/>
      <c r="QC9501" s="242"/>
      <c r="QD9501" s="242"/>
      <c r="QE9501" s="242"/>
      <c r="QF9501" s="242"/>
      <c r="QG9501" s="242"/>
      <c r="QH9501" s="242"/>
      <c r="QI9501" s="242"/>
      <c r="QJ9501" s="242"/>
      <c r="QK9501" s="242"/>
    </row>
    <row r="9502" spans="439:453">
      <c r="PW9502" s="242"/>
      <c r="PX9502" s="242"/>
      <c r="PY9502" s="242"/>
      <c r="PZ9502" s="242"/>
      <c r="QA9502" s="242"/>
      <c r="QB9502" s="242"/>
      <c r="QC9502" s="242"/>
      <c r="QD9502" s="242"/>
      <c r="QE9502" s="242"/>
      <c r="QF9502" s="242"/>
      <c r="QG9502" s="242"/>
      <c r="QH9502" s="242"/>
      <c r="QI9502" s="242"/>
      <c r="QJ9502" s="242"/>
      <c r="QK9502" s="242"/>
    </row>
    <row r="9503" spans="439:453">
      <c r="PW9503" s="242"/>
      <c r="PX9503" s="242"/>
      <c r="PY9503" s="242"/>
      <c r="PZ9503" s="242"/>
      <c r="QA9503" s="242"/>
      <c r="QB9503" s="242"/>
      <c r="QC9503" s="242"/>
      <c r="QD9503" s="242"/>
      <c r="QE9503" s="242"/>
      <c r="QF9503" s="242"/>
      <c r="QG9503" s="242"/>
      <c r="QH9503" s="242"/>
      <c r="QI9503" s="242"/>
      <c r="QJ9503" s="242"/>
      <c r="QK9503" s="242"/>
    </row>
    <row r="9504" spans="439:453">
      <c r="PW9504" s="242"/>
      <c r="PX9504" s="242"/>
      <c r="PY9504" s="242"/>
      <c r="PZ9504" s="242"/>
      <c r="QA9504" s="242"/>
      <c r="QB9504" s="242"/>
      <c r="QC9504" s="242"/>
      <c r="QD9504" s="242"/>
      <c r="QE9504" s="242"/>
      <c r="QF9504" s="242"/>
      <c r="QG9504" s="242"/>
      <c r="QH9504" s="242"/>
      <c r="QI9504" s="242"/>
      <c r="QJ9504" s="242"/>
      <c r="QK9504" s="242"/>
    </row>
    <row r="9505" spans="439:453">
      <c r="PW9505" s="242"/>
      <c r="PX9505" s="242"/>
      <c r="PY9505" s="242"/>
      <c r="PZ9505" s="242"/>
      <c r="QA9505" s="242"/>
      <c r="QB9505" s="242"/>
      <c r="QC9505" s="242"/>
      <c r="QD9505" s="242"/>
      <c r="QE9505" s="242"/>
      <c r="QF9505" s="242"/>
      <c r="QG9505" s="242"/>
      <c r="QH9505" s="242"/>
      <c r="QI9505" s="242"/>
      <c r="QJ9505" s="242"/>
      <c r="QK9505" s="242"/>
    </row>
    <row r="9506" spans="439:453">
      <c r="PW9506" s="242"/>
      <c r="PX9506" s="242"/>
      <c r="PY9506" s="242"/>
      <c r="PZ9506" s="242"/>
      <c r="QA9506" s="242"/>
      <c r="QB9506" s="242"/>
      <c r="QC9506" s="242"/>
      <c r="QD9506" s="242"/>
      <c r="QE9506" s="242"/>
      <c r="QF9506" s="242"/>
      <c r="QG9506" s="242"/>
      <c r="QH9506" s="242"/>
      <c r="QI9506" s="242"/>
      <c r="QJ9506" s="242"/>
      <c r="QK9506" s="242"/>
    </row>
    <row r="9507" spans="439:453">
      <c r="PW9507" s="242"/>
      <c r="PX9507" s="242"/>
      <c r="PY9507" s="242"/>
      <c r="PZ9507" s="242"/>
      <c r="QA9507" s="242"/>
      <c r="QB9507" s="242"/>
      <c r="QC9507" s="242"/>
      <c r="QD9507" s="242"/>
      <c r="QE9507" s="242"/>
      <c r="QF9507" s="242"/>
      <c r="QG9507" s="242"/>
      <c r="QH9507" s="242"/>
      <c r="QI9507" s="242"/>
      <c r="QJ9507" s="242"/>
      <c r="QK9507" s="242"/>
    </row>
    <row r="9508" spans="439:453">
      <c r="PW9508" s="242"/>
      <c r="PX9508" s="242"/>
      <c r="PY9508" s="242"/>
      <c r="PZ9508" s="242"/>
      <c r="QA9508" s="242"/>
      <c r="QB9508" s="242"/>
      <c r="QC9508" s="242"/>
      <c r="QD9508" s="242"/>
      <c r="QE9508" s="242"/>
      <c r="QF9508" s="242"/>
      <c r="QG9508" s="242"/>
      <c r="QH9508" s="242"/>
      <c r="QI9508" s="242"/>
      <c r="QJ9508" s="242"/>
      <c r="QK9508" s="242"/>
    </row>
    <row r="9509" spans="439:453">
      <c r="PW9509" s="242"/>
      <c r="PX9509" s="242"/>
      <c r="PY9509" s="242"/>
      <c r="PZ9509" s="242"/>
      <c r="QA9509" s="242"/>
      <c r="QB9509" s="242"/>
      <c r="QC9509" s="242"/>
      <c r="QD9509" s="242"/>
      <c r="QE9509" s="242"/>
      <c r="QF9509" s="242"/>
      <c r="QG9509" s="242"/>
      <c r="QH9509" s="242"/>
      <c r="QI9509" s="242"/>
      <c r="QJ9509" s="242"/>
      <c r="QK9509" s="242"/>
    </row>
    <row r="9510" spans="439:453">
      <c r="PW9510" s="242"/>
      <c r="PX9510" s="242"/>
      <c r="PY9510" s="242"/>
      <c r="PZ9510" s="242"/>
      <c r="QA9510" s="242"/>
      <c r="QB9510" s="242"/>
      <c r="QC9510" s="242"/>
      <c r="QD9510" s="242"/>
      <c r="QE9510" s="242"/>
      <c r="QF9510" s="242"/>
      <c r="QG9510" s="242"/>
      <c r="QH9510" s="242"/>
      <c r="QI9510" s="242"/>
      <c r="QJ9510" s="242"/>
      <c r="QK9510" s="242"/>
    </row>
    <row r="9511" spans="439:453">
      <c r="PW9511" s="242"/>
      <c r="PX9511" s="242"/>
      <c r="PY9511" s="242"/>
      <c r="PZ9511" s="242"/>
      <c r="QA9511" s="242"/>
      <c r="QB9511" s="242"/>
      <c r="QC9511" s="242"/>
      <c r="QD9511" s="242"/>
      <c r="QE9511" s="242"/>
      <c r="QF9511" s="242"/>
      <c r="QG9511" s="242"/>
      <c r="QH9511" s="242"/>
      <c r="QI9511" s="242"/>
      <c r="QJ9511" s="242"/>
      <c r="QK9511" s="242"/>
    </row>
    <row r="9512" spans="439:453">
      <c r="PW9512" s="242"/>
      <c r="PX9512" s="242"/>
      <c r="PY9512" s="242"/>
      <c r="PZ9512" s="242"/>
      <c r="QA9512" s="242"/>
      <c r="QB9512" s="242"/>
      <c r="QC9512" s="242"/>
      <c r="QD9512" s="242"/>
      <c r="QE9512" s="242"/>
      <c r="QF9512" s="242"/>
      <c r="QG9512" s="242"/>
      <c r="QH9512" s="242"/>
      <c r="QI9512" s="242"/>
      <c r="QJ9512" s="242"/>
      <c r="QK9512" s="242"/>
    </row>
    <row r="9513" spans="439:453">
      <c r="PW9513" s="242"/>
      <c r="PX9513" s="242"/>
      <c r="PY9513" s="242"/>
      <c r="PZ9513" s="242"/>
      <c r="QA9513" s="242"/>
      <c r="QB9513" s="242"/>
      <c r="QC9513" s="242"/>
      <c r="QD9513" s="242"/>
      <c r="QE9513" s="242"/>
      <c r="QF9513" s="242"/>
      <c r="QG9513" s="242"/>
      <c r="QH9513" s="242"/>
      <c r="QI9513" s="242"/>
      <c r="QJ9513" s="242"/>
      <c r="QK9513" s="242"/>
    </row>
    <row r="9514" spans="439:453">
      <c r="PW9514" s="242"/>
      <c r="PX9514" s="242"/>
      <c r="PY9514" s="242"/>
      <c r="PZ9514" s="242"/>
      <c r="QA9514" s="242"/>
      <c r="QB9514" s="242"/>
      <c r="QC9514" s="242"/>
      <c r="QD9514" s="242"/>
      <c r="QE9514" s="242"/>
      <c r="QF9514" s="242"/>
      <c r="QG9514" s="242"/>
      <c r="QH9514" s="242"/>
      <c r="QI9514" s="242"/>
      <c r="QJ9514" s="242"/>
      <c r="QK9514" s="242"/>
    </row>
    <row r="9515" spans="439:453">
      <c r="PW9515" s="242"/>
      <c r="PX9515" s="242"/>
      <c r="PY9515" s="242"/>
      <c r="PZ9515" s="242"/>
      <c r="QA9515" s="242"/>
      <c r="QB9515" s="242"/>
      <c r="QC9515" s="242"/>
      <c r="QD9515" s="242"/>
      <c r="QE9515" s="242"/>
      <c r="QF9515" s="242"/>
      <c r="QG9515" s="242"/>
      <c r="QH9515" s="242"/>
      <c r="QI9515" s="242"/>
      <c r="QJ9515" s="242"/>
      <c r="QK9515" s="242"/>
    </row>
    <row r="9516" spans="439:453">
      <c r="PW9516" s="242"/>
      <c r="PX9516" s="242"/>
      <c r="PY9516" s="242"/>
      <c r="PZ9516" s="242"/>
      <c r="QA9516" s="242"/>
      <c r="QB9516" s="242"/>
      <c r="QC9516" s="242"/>
      <c r="QD9516" s="242"/>
      <c r="QE9516" s="242"/>
      <c r="QF9516" s="242"/>
      <c r="QG9516" s="242"/>
      <c r="QH9516" s="242"/>
      <c r="QI9516" s="242"/>
      <c r="QJ9516" s="242"/>
      <c r="QK9516" s="242"/>
    </row>
    <row r="9517" spans="439:453">
      <c r="PW9517" s="242"/>
      <c r="PX9517" s="242"/>
      <c r="PY9517" s="242"/>
      <c r="PZ9517" s="242"/>
      <c r="QA9517" s="242"/>
      <c r="QB9517" s="242"/>
      <c r="QC9517" s="242"/>
      <c r="QD9517" s="242"/>
      <c r="QE9517" s="242"/>
      <c r="QF9517" s="242"/>
      <c r="QG9517" s="242"/>
      <c r="QH9517" s="242"/>
      <c r="QI9517" s="242"/>
      <c r="QJ9517" s="242"/>
      <c r="QK9517" s="242"/>
    </row>
    <row r="9518" spans="439:453">
      <c r="PW9518" s="242"/>
      <c r="PX9518" s="242"/>
      <c r="PY9518" s="242"/>
      <c r="PZ9518" s="242"/>
      <c r="QA9518" s="242"/>
      <c r="QB9518" s="242"/>
      <c r="QC9518" s="242"/>
      <c r="QD9518" s="242"/>
      <c r="QE9518" s="242"/>
      <c r="QF9518" s="242"/>
      <c r="QG9518" s="242"/>
      <c r="QH9518" s="242"/>
      <c r="QI9518" s="242"/>
      <c r="QJ9518" s="242"/>
      <c r="QK9518" s="242"/>
    </row>
    <row r="9519" spans="439:453">
      <c r="PW9519" s="242"/>
      <c r="PX9519" s="242"/>
      <c r="PY9519" s="242"/>
      <c r="PZ9519" s="242"/>
      <c r="QA9519" s="242"/>
      <c r="QB9519" s="242"/>
      <c r="QC9519" s="242"/>
      <c r="QD9519" s="242"/>
      <c r="QE9519" s="242"/>
      <c r="QF9519" s="242"/>
      <c r="QG9519" s="242"/>
      <c r="QH9519" s="242"/>
      <c r="QI9519" s="242"/>
      <c r="QJ9519" s="242"/>
      <c r="QK9519" s="242"/>
    </row>
    <row r="9520" spans="439:453">
      <c r="PW9520" s="242"/>
      <c r="PX9520" s="242"/>
      <c r="PY9520" s="242"/>
      <c r="PZ9520" s="242"/>
      <c r="QA9520" s="242"/>
      <c r="QB9520" s="242"/>
      <c r="QC9520" s="242"/>
      <c r="QD9520" s="242"/>
      <c r="QE9520" s="242"/>
      <c r="QF9520" s="242"/>
      <c r="QG9520" s="242"/>
      <c r="QH9520" s="242"/>
      <c r="QI9520" s="242"/>
      <c r="QJ9520" s="242"/>
      <c r="QK9520" s="242"/>
    </row>
    <row r="9521" spans="439:453">
      <c r="PW9521" s="242"/>
      <c r="PX9521" s="242"/>
      <c r="PY9521" s="242"/>
      <c r="PZ9521" s="242"/>
      <c r="QA9521" s="242"/>
      <c r="QB9521" s="242"/>
      <c r="QC9521" s="242"/>
      <c r="QD9521" s="242"/>
      <c r="QE9521" s="242"/>
      <c r="QF9521" s="242"/>
      <c r="QG9521" s="242"/>
      <c r="QH9521" s="242"/>
      <c r="QI9521" s="242"/>
      <c r="QJ9521" s="242"/>
      <c r="QK9521" s="242"/>
    </row>
    <row r="9522" spans="439:453">
      <c r="PW9522" s="242"/>
      <c r="PX9522" s="242"/>
      <c r="PY9522" s="242"/>
      <c r="PZ9522" s="242"/>
      <c r="QA9522" s="242"/>
      <c r="QB9522" s="242"/>
      <c r="QC9522" s="242"/>
      <c r="QD9522" s="242"/>
      <c r="QE9522" s="242"/>
      <c r="QF9522" s="242"/>
      <c r="QG9522" s="242"/>
      <c r="QH9522" s="242"/>
      <c r="QI9522" s="242"/>
      <c r="QJ9522" s="242"/>
      <c r="QK9522" s="242"/>
    </row>
    <row r="9523" spans="439:453">
      <c r="PW9523" s="242"/>
      <c r="PX9523" s="242"/>
      <c r="PY9523" s="242"/>
      <c r="PZ9523" s="242"/>
      <c r="QA9523" s="242"/>
      <c r="QB9523" s="242"/>
      <c r="QC9523" s="242"/>
      <c r="QD9523" s="242"/>
      <c r="QE9523" s="242"/>
      <c r="QF9523" s="242"/>
      <c r="QG9523" s="242"/>
      <c r="QH9523" s="242"/>
      <c r="QI9523" s="242"/>
      <c r="QJ9523" s="242"/>
      <c r="QK9523" s="242"/>
    </row>
    <row r="9524" spans="439:453">
      <c r="PW9524" s="242"/>
      <c r="PX9524" s="242"/>
      <c r="PY9524" s="242"/>
      <c r="PZ9524" s="242"/>
      <c r="QA9524" s="242"/>
      <c r="QB9524" s="242"/>
      <c r="QC9524" s="242"/>
      <c r="QD9524" s="242"/>
      <c r="QE9524" s="242"/>
      <c r="QF9524" s="242"/>
      <c r="QG9524" s="242"/>
      <c r="QH9524" s="242"/>
      <c r="QI9524" s="242"/>
      <c r="QJ9524" s="242"/>
      <c r="QK9524" s="242"/>
    </row>
    <row r="9525" spans="439:453">
      <c r="PW9525" s="242"/>
      <c r="PX9525" s="242"/>
      <c r="PY9525" s="242"/>
      <c r="PZ9525" s="242"/>
      <c r="QA9525" s="242"/>
      <c r="QB9525" s="242"/>
      <c r="QC9525" s="242"/>
      <c r="QD9525" s="242"/>
      <c r="QE9525" s="242"/>
      <c r="QF9525" s="242"/>
      <c r="QG9525" s="242"/>
      <c r="QH9525" s="242"/>
      <c r="QI9525" s="242"/>
      <c r="QJ9525" s="242"/>
      <c r="QK9525" s="242"/>
    </row>
    <row r="9526" spans="439:453">
      <c r="PW9526" s="242"/>
      <c r="PX9526" s="242"/>
      <c r="PY9526" s="242"/>
      <c r="PZ9526" s="242"/>
      <c r="QA9526" s="242"/>
      <c r="QB9526" s="242"/>
      <c r="QC9526" s="242"/>
      <c r="QD9526" s="242"/>
      <c r="QE9526" s="242"/>
      <c r="QF9526" s="242"/>
      <c r="QG9526" s="242"/>
      <c r="QH9526" s="242"/>
      <c r="QI9526" s="242"/>
      <c r="QJ9526" s="242"/>
      <c r="QK9526" s="242"/>
    </row>
    <row r="9527" spans="439:453">
      <c r="PW9527" s="242"/>
      <c r="PX9527" s="242"/>
      <c r="PY9527" s="242"/>
      <c r="PZ9527" s="242"/>
      <c r="QA9527" s="242"/>
      <c r="QB9527" s="242"/>
      <c r="QC9527" s="242"/>
      <c r="QD9527" s="242"/>
      <c r="QE9527" s="242"/>
      <c r="QF9527" s="242"/>
      <c r="QG9527" s="242"/>
      <c r="QH9527" s="242"/>
      <c r="QI9527" s="242"/>
      <c r="QJ9527" s="242"/>
      <c r="QK9527" s="242"/>
    </row>
    <row r="9528" spans="439:453">
      <c r="PW9528" s="242"/>
      <c r="PX9528" s="242"/>
      <c r="PY9528" s="242"/>
      <c r="PZ9528" s="242"/>
      <c r="QA9528" s="242"/>
      <c r="QB9528" s="242"/>
      <c r="QC9528" s="242"/>
      <c r="QD9528" s="242"/>
      <c r="QE9528" s="242"/>
      <c r="QF9528" s="242"/>
      <c r="QG9528" s="242"/>
      <c r="QH9528" s="242"/>
      <c r="QI9528" s="242"/>
      <c r="QJ9528" s="242"/>
      <c r="QK9528" s="242"/>
    </row>
    <row r="9529" spans="439:453">
      <c r="PW9529" s="242"/>
      <c r="PX9529" s="242"/>
      <c r="PY9529" s="242"/>
      <c r="PZ9529" s="242"/>
      <c r="QA9529" s="242"/>
      <c r="QB9529" s="242"/>
      <c r="QC9529" s="242"/>
      <c r="QD9529" s="242"/>
      <c r="QE9529" s="242"/>
      <c r="QF9529" s="242"/>
      <c r="QG9529" s="242"/>
      <c r="QH9529" s="242"/>
      <c r="QI9529" s="242"/>
      <c r="QJ9529" s="242"/>
      <c r="QK9529" s="242"/>
    </row>
    <row r="9530" spans="439:453">
      <c r="PW9530" s="242"/>
      <c r="PX9530" s="242"/>
      <c r="PY9530" s="242"/>
      <c r="PZ9530" s="242"/>
      <c r="QA9530" s="242"/>
      <c r="QB9530" s="242"/>
      <c r="QC9530" s="242"/>
      <c r="QD9530" s="242"/>
      <c r="QE9530" s="242"/>
      <c r="QF9530" s="242"/>
      <c r="QG9530" s="242"/>
      <c r="QH9530" s="242"/>
      <c r="QI9530" s="242"/>
      <c r="QJ9530" s="242"/>
      <c r="QK9530" s="242"/>
    </row>
    <row r="9531" spans="439:453">
      <c r="PW9531" s="242"/>
      <c r="PX9531" s="242"/>
      <c r="PY9531" s="242"/>
      <c r="PZ9531" s="242"/>
      <c r="QA9531" s="242"/>
      <c r="QB9531" s="242"/>
      <c r="QC9531" s="242"/>
      <c r="QD9531" s="242"/>
      <c r="QE9531" s="242"/>
      <c r="QF9531" s="242"/>
      <c r="QG9531" s="242"/>
      <c r="QH9531" s="242"/>
      <c r="QI9531" s="242"/>
      <c r="QJ9531" s="242"/>
      <c r="QK9531" s="242"/>
    </row>
    <row r="9532" spans="439:453">
      <c r="PW9532" s="242"/>
      <c r="PX9532" s="242"/>
      <c r="PY9532" s="242"/>
      <c r="PZ9532" s="242"/>
      <c r="QA9532" s="242"/>
      <c r="QB9532" s="242"/>
      <c r="QC9532" s="242"/>
      <c r="QD9532" s="242"/>
      <c r="QE9532" s="242"/>
      <c r="QF9532" s="242"/>
      <c r="QG9532" s="242"/>
      <c r="QH9532" s="242"/>
      <c r="QI9532" s="242"/>
      <c r="QJ9532" s="242"/>
      <c r="QK9532" s="242"/>
    </row>
    <row r="9533" spans="439:453">
      <c r="PW9533" s="242"/>
      <c r="PX9533" s="242"/>
      <c r="PY9533" s="242"/>
      <c r="PZ9533" s="242"/>
      <c r="QA9533" s="242"/>
      <c r="QB9533" s="242"/>
      <c r="QC9533" s="242"/>
      <c r="QD9533" s="242"/>
      <c r="QE9533" s="242"/>
      <c r="QF9533" s="242"/>
      <c r="QG9533" s="242"/>
      <c r="QH9533" s="242"/>
      <c r="QI9533" s="242"/>
      <c r="QJ9533" s="242"/>
      <c r="QK9533" s="242"/>
    </row>
    <row r="9534" spans="439:453">
      <c r="PW9534" s="242"/>
      <c r="PX9534" s="242"/>
      <c r="PY9534" s="242"/>
      <c r="PZ9534" s="242"/>
      <c r="QA9534" s="242"/>
      <c r="QB9534" s="242"/>
      <c r="QC9534" s="242"/>
      <c r="QD9534" s="242"/>
      <c r="QE9534" s="242"/>
      <c r="QF9534" s="242"/>
      <c r="QG9534" s="242"/>
      <c r="QH9534" s="242"/>
      <c r="QI9534" s="242"/>
      <c r="QJ9534" s="242"/>
      <c r="QK9534" s="242"/>
    </row>
    <row r="9535" spans="439:453">
      <c r="PW9535" s="242"/>
      <c r="PX9535" s="242"/>
      <c r="PY9535" s="242"/>
      <c r="PZ9535" s="242"/>
      <c r="QA9535" s="242"/>
      <c r="QB9535" s="242"/>
      <c r="QC9535" s="242"/>
      <c r="QD9535" s="242"/>
      <c r="QE9535" s="242"/>
      <c r="QF9535" s="242"/>
      <c r="QG9535" s="242"/>
      <c r="QH9535" s="242"/>
      <c r="QI9535" s="242"/>
      <c r="QJ9535" s="242"/>
      <c r="QK9535" s="242"/>
    </row>
    <row r="9536" spans="439:453">
      <c r="PW9536" s="242"/>
      <c r="PX9536" s="242"/>
      <c r="PY9536" s="242"/>
      <c r="PZ9536" s="242"/>
      <c r="QA9536" s="242"/>
      <c r="QB9536" s="242"/>
      <c r="QC9536" s="242"/>
      <c r="QD9536" s="242"/>
      <c r="QE9536" s="242"/>
      <c r="QF9536" s="242"/>
      <c r="QG9536" s="242"/>
      <c r="QH9536" s="242"/>
      <c r="QI9536" s="242"/>
      <c r="QJ9536" s="242"/>
      <c r="QK9536" s="242"/>
    </row>
    <row r="9537" spans="439:453">
      <c r="PW9537" s="242"/>
      <c r="PX9537" s="242"/>
      <c r="PY9537" s="242"/>
      <c r="PZ9537" s="242"/>
      <c r="QA9537" s="242"/>
      <c r="QB9537" s="242"/>
      <c r="QC9537" s="242"/>
      <c r="QD9537" s="242"/>
      <c r="QE9537" s="242"/>
      <c r="QF9537" s="242"/>
      <c r="QG9537" s="242"/>
      <c r="QH9537" s="242"/>
      <c r="QI9537" s="242"/>
      <c r="QJ9537" s="242"/>
      <c r="QK9537" s="242"/>
    </row>
    <row r="9538" spans="439:453">
      <c r="PW9538" s="242"/>
      <c r="PX9538" s="242"/>
      <c r="PY9538" s="242"/>
      <c r="PZ9538" s="242"/>
      <c r="QA9538" s="242"/>
      <c r="QB9538" s="242"/>
      <c r="QC9538" s="242"/>
      <c r="QD9538" s="242"/>
      <c r="QE9538" s="242"/>
      <c r="QF9538" s="242"/>
      <c r="QG9538" s="242"/>
      <c r="QH9538" s="242"/>
      <c r="QI9538" s="242"/>
      <c r="QJ9538" s="242"/>
      <c r="QK9538" s="242"/>
    </row>
    <row r="9539" spans="439:453">
      <c r="PW9539" s="242"/>
      <c r="PX9539" s="242"/>
      <c r="PY9539" s="242"/>
      <c r="PZ9539" s="242"/>
      <c r="QA9539" s="242"/>
      <c r="QB9539" s="242"/>
      <c r="QC9539" s="242"/>
      <c r="QD9539" s="242"/>
      <c r="QE9539" s="242"/>
      <c r="QF9539" s="242"/>
      <c r="QG9539" s="242"/>
      <c r="QH9539" s="242"/>
      <c r="QI9539" s="242"/>
      <c r="QJ9539" s="242"/>
      <c r="QK9539" s="242"/>
    </row>
    <row r="9540" spans="439:453">
      <c r="PW9540" s="242"/>
      <c r="PX9540" s="242"/>
      <c r="PY9540" s="242"/>
      <c r="PZ9540" s="242"/>
      <c r="QA9540" s="242"/>
      <c r="QB9540" s="242"/>
      <c r="QC9540" s="242"/>
      <c r="QD9540" s="242"/>
      <c r="QE9540" s="242"/>
      <c r="QF9540" s="242"/>
      <c r="QG9540" s="242"/>
      <c r="QH9540" s="242"/>
      <c r="QI9540" s="242"/>
      <c r="QJ9540" s="242"/>
      <c r="QK9540" s="242"/>
    </row>
    <row r="9541" spans="439:453">
      <c r="PW9541" s="242"/>
      <c r="PX9541" s="242"/>
      <c r="PY9541" s="242"/>
      <c r="PZ9541" s="242"/>
      <c r="QA9541" s="242"/>
      <c r="QB9541" s="242"/>
      <c r="QC9541" s="242"/>
      <c r="QD9541" s="242"/>
      <c r="QE9541" s="242"/>
      <c r="QF9541" s="242"/>
      <c r="QG9541" s="242"/>
      <c r="QH9541" s="242"/>
      <c r="QI9541" s="242"/>
      <c r="QJ9541" s="242"/>
      <c r="QK9541" s="242"/>
    </row>
    <row r="9542" spans="439:453">
      <c r="PW9542" s="242"/>
      <c r="PX9542" s="242"/>
      <c r="PY9542" s="242"/>
      <c r="PZ9542" s="242"/>
      <c r="QA9542" s="242"/>
      <c r="QB9542" s="242"/>
      <c r="QC9542" s="242"/>
      <c r="QD9542" s="242"/>
      <c r="QE9542" s="242"/>
      <c r="QF9542" s="242"/>
      <c r="QG9542" s="242"/>
      <c r="QH9542" s="242"/>
      <c r="QI9542" s="242"/>
      <c r="QJ9542" s="242"/>
      <c r="QK9542" s="242"/>
    </row>
    <row r="9543" spans="439:453">
      <c r="PW9543" s="242"/>
      <c r="PX9543" s="242"/>
      <c r="PY9543" s="242"/>
      <c r="PZ9543" s="242"/>
      <c r="QA9543" s="242"/>
      <c r="QB9543" s="242"/>
      <c r="QC9543" s="242"/>
      <c r="QD9543" s="242"/>
      <c r="QE9543" s="242"/>
      <c r="QF9543" s="242"/>
      <c r="QG9543" s="242"/>
      <c r="QH9543" s="242"/>
      <c r="QI9543" s="242"/>
      <c r="QJ9543" s="242"/>
      <c r="QK9543" s="242"/>
    </row>
    <row r="9544" spans="439:453">
      <c r="PW9544" s="242"/>
      <c r="PX9544" s="242"/>
      <c r="PY9544" s="242"/>
      <c r="PZ9544" s="242"/>
      <c r="QA9544" s="242"/>
      <c r="QB9544" s="242"/>
      <c r="QC9544" s="242"/>
      <c r="QD9544" s="242"/>
      <c r="QE9544" s="242"/>
      <c r="QF9544" s="242"/>
      <c r="QG9544" s="242"/>
      <c r="QH9544" s="242"/>
      <c r="QI9544" s="242"/>
      <c r="QJ9544" s="242"/>
      <c r="QK9544" s="242"/>
    </row>
    <row r="9545" spans="439:453">
      <c r="PW9545" s="242"/>
      <c r="PX9545" s="242"/>
      <c r="PY9545" s="242"/>
      <c r="PZ9545" s="242"/>
      <c r="QA9545" s="242"/>
      <c r="QB9545" s="242"/>
      <c r="QC9545" s="242"/>
      <c r="QD9545" s="242"/>
      <c r="QE9545" s="242"/>
      <c r="QF9545" s="242"/>
      <c r="QG9545" s="242"/>
      <c r="QH9545" s="242"/>
      <c r="QI9545" s="242"/>
      <c r="QJ9545" s="242"/>
      <c r="QK9545" s="242"/>
    </row>
    <row r="9546" spans="439:453">
      <c r="PW9546" s="242"/>
      <c r="PX9546" s="242"/>
      <c r="PY9546" s="242"/>
      <c r="PZ9546" s="242"/>
      <c r="QA9546" s="242"/>
      <c r="QB9546" s="242"/>
      <c r="QC9546" s="242"/>
      <c r="QD9546" s="242"/>
      <c r="QE9546" s="242"/>
      <c r="QF9546" s="242"/>
      <c r="QG9546" s="242"/>
      <c r="QH9546" s="242"/>
      <c r="QI9546" s="242"/>
      <c r="QJ9546" s="242"/>
      <c r="QK9546" s="242"/>
    </row>
    <row r="9547" spans="439:453">
      <c r="PW9547" s="242"/>
      <c r="PX9547" s="242"/>
      <c r="PY9547" s="242"/>
      <c r="PZ9547" s="242"/>
      <c r="QA9547" s="242"/>
      <c r="QB9547" s="242"/>
      <c r="QC9547" s="242"/>
      <c r="QD9547" s="242"/>
      <c r="QE9547" s="242"/>
      <c r="QF9547" s="242"/>
      <c r="QG9547" s="242"/>
      <c r="QH9547" s="242"/>
      <c r="QI9547" s="242"/>
      <c r="QJ9547" s="242"/>
      <c r="QK9547" s="242"/>
    </row>
    <row r="9548" spans="439:453">
      <c r="PW9548" s="242"/>
      <c r="PX9548" s="242"/>
      <c r="PY9548" s="242"/>
      <c r="PZ9548" s="242"/>
      <c r="QA9548" s="242"/>
      <c r="QB9548" s="242"/>
      <c r="QC9548" s="242"/>
      <c r="QD9548" s="242"/>
      <c r="QE9548" s="242"/>
      <c r="QF9548" s="242"/>
      <c r="QG9548" s="242"/>
      <c r="QH9548" s="242"/>
      <c r="QI9548" s="242"/>
      <c r="QJ9548" s="242"/>
      <c r="QK9548" s="242"/>
    </row>
    <row r="9549" spans="439:453">
      <c r="PW9549" s="242"/>
      <c r="PX9549" s="242"/>
      <c r="PY9549" s="242"/>
      <c r="PZ9549" s="242"/>
      <c r="QA9549" s="242"/>
      <c r="QB9549" s="242"/>
      <c r="QC9549" s="242"/>
      <c r="QD9549" s="242"/>
      <c r="QE9549" s="242"/>
      <c r="QF9549" s="242"/>
      <c r="QG9549" s="242"/>
      <c r="QH9549" s="242"/>
      <c r="QI9549" s="242"/>
      <c r="QJ9549" s="242"/>
      <c r="QK9549" s="242"/>
    </row>
    <row r="9550" spans="439:453">
      <c r="PW9550" s="242"/>
      <c r="PX9550" s="242"/>
      <c r="PY9550" s="242"/>
      <c r="PZ9550" s="242"/>
      <c r="QA9550" s="242"/>
      <c r="QB9550" s="242"/>
      <c r="QC9550" s="242"/>
      <c r="QD9550" s="242"/>
      <c r="QE9550" s="242"/>
      <c r="QF9550" s="242"/>
      <c r="QG9550" s="242"/>
      <c r="QH9550" s="242"/>
      <c r="QI9550" s="242"/>
      <c r="QJ9550" s="242"/>
      <c r="QK9550" s="242"/>
    </row>
    <row r="9551" spans="439:453">
      <c r="PW9551" s="242"/>
      <c r="PX9551" s="242"/>
      <c r="PY9551" s="242"/>
      <c r="PZ9551" s="242"/>
      <c r="QA9551" s="242"/>
      <c r="QB9551" s="242"/>
      <c r="QC9551" s="242"/>
      <c r="QD9551" s="242"/>
      <c r="QE9551" s="242"/>
      <c r="QF9551" s="242"/>
      <c r="QG9551" s="242"/>
      <c r="QH9551" s="242"/>
      <c r="QI9551" s="242"/>
      <c r="QJ9551" s="242"/>
      <c r="QK9551" s="242"/>
    </row>
    <row r="9552" spans="439:453">
      <c r="PW9552" s="242"/>
      <c r="PX9552" s="242"/>
      <c r="PY9552" s="242"/>
      <c r="PZ9552" s="242"/>
      <c r="QA9552" s="242"/>
      <c r="QB9552" s="242"/>
      <c r="QC9552" s="242"/>
      <c r="QD9552" s="242"/>
      <c r="QE9552" s="242"/>
      <c r="QF9552" s="242"/>
      <c r="QG9552" s="242"/>
      <c r="QH9552" s="242"/>
      <c r="QI9552" s="242"/>
      <c r="QJ9552" s="242"/>
      <c r="QK9552" s="242"/>
    </row>
    <row r="9553" spans="439:453">
      <c r="PW9553" s="242"/>
      <c r="PX9553" s="242"/>
      <c r="PY9553" s="242"/>
      <c r="PZ9553" s="242"/>
      <c r="QA9553" s="242"/>
      <c r="QB9553" s="242"/>
      <c r="QC9553" s="242"/>
      <c r="QD9553" s="242"/>
      <c r="QE9553" s="242"/>
      <c r="QF9553" s="242"/>
      <c r="QG9553" s="242"/>
      <c r="QH9553" s="242"/>
      <c r="QI9553" s="242"/>
      <c r="QJ9553" s="242"/>
      <c r="QK9553" s="242"/>
    </row>
    <row r="9554" spans="439:453">
      <c r="PW9554" s="242"/>
      <c r="PX9554" s="242"/>
      <c r="PY9554" s="242"/>
      <c r="PZ9554" s="242"/>
      <c r="QA9554" s="242"/>
      <c r="QB9554" s="242"/>
      <c r="QC9554" s="242"/>
      <c r="QD9554" s="242"/>
      <c r="QE9554" s="242"/>
      <c r="QF9554" s="242"/>
      <c r="QG9554" s="242"/>
      <c r="QH9554" s="242"/>
      <c r="QI9554" s="242"/>
      <c r="QJ9554" s="242"/>
      <c r="QK9554" s="242"/>
    </row>
    <row r="9555" spans="439:453">
      <c r="PW9555" s="242"/>
      <c r="PX9555" s="242"/>
      <c r="PY9555" s="242"/>
      <c r="PZ9555" s="242"/>
      <c r="QA9555" s="242"/>
      <c r="QB9555" s="242"/>
      <c r="QC9555" s="242"/>
      <c r="QD9555" s="242"/>
      <c r="QE9555" s="242"/>
      <c r="QF9555" s="242"/>
      <c r="QG9555" s="242"/>
      <c r="QH9555" s="242"/>
      <c r="QI9555" s="242"/>
      <c r="QJ9555" s="242"/>
      <c r="QK9555" s="242"/>
    </row>
    <row r="9556" spans="439:453">
      <c r="PW9556" s="242"/>
      <c r="PX9556" s="242"/>
      <c r="PY9556" s="242"/>
      <c r="PZ9556" s="242"/>
      <c r="QA9556" s="242"/>
      <c r="QB9556" s="242"/>
      <c r="QC9556" s="242"/>
      <c r="QD9556" s="242"/>
      <c r="QE9556" s="242"/>
      <c r="QF9556" s="242"/>
      <c r="QG9556" s="242"/>
      <c r="QH9556" s="242"/>
      <c r="QI9556" s="242"/>
      <c r="QJ9556" s="242"/>
      <c r="QK9556" s="242"/>
    </row>
    <row r="9557" spans="439:453">
      <c r="PW9557" s="242"/>
      <c r="PX9557" s="242"/>
      <c r="PY9557" s="242"/>
      <c r="PZ9557" s="242"/>
      <c r="QA9557" s="242"/>
      <c r="QB9557" s="242"/>
      <c r="QC9557" s="242"/>
      <c r="QD9557" s="242"/>
      <c r="QE9557" s="242"/>
      <c r="QF9557" s="242"/>
      <c r="QG9557" s="242"/>
      <c r="QH9557" s="242"/>
      <c r="QI9557" s="242"/>
      <c r="QJ9557" s="242"/>
      <c r="QK9557" s="242"/>
    </row>
    <row r="9558" spans="439:453">
      <c r="PW9558" s="242"/>
      <c r="PX9558" s="242"/>
      <c r="PY9558" s="242"/>
      <c r="PZ9558" s="242"/>
      <c r="QA9558" s="242"/>
      <c r="QB9558" s="242"/>
      <c r="QC9558" s="242"/>
      <c r="QD9558" s="242"/>
      <c r="QE9558" s="242"/>
      <c r="QF9558" s="242"/>
      <c r="QG9558" s="242"/>
      <c r="QH9558" s="242"/>
      <c r="QI9558" s="242"/>
      <c r="QJ9558" s="242"/>
      <c r="QK9558" s="242"/>
    </row>
    <row r="9559" spans="439:453">
      <c r="PW9559" s="242"/>
      <c r="PX9559" s="242"/>
      <c r="PY9559" s="242"/>
      <c r="PZ9559" s="242"/>
      <c r="QA9559" s="242"/>
      <c r="QB9559" s="242"/>
      <c r="QC9559" s="242"/>
      <c r="QD9559" s="242"/>
      <c r="QE9559" s="242"/>
      <c r="QF9559" s="242"/>
      <c r="QG9559" s="242"/>
      <c r="QH9559" s="242"/>
      <c r="QI9559" s="242"/>
      <c r="QJ9559" s="242"/>
      <c r="QK9559" s="242"/>
    </row>
    <row r="9560" spans="439:453">
      <c r="PW9560" s="242"/>
      <c r="PX9560" s="242"/>
      <c r="PY9560" s="242"/>
      <c r="PZ9560" s="242"/>
      <c r="QA9560" s="242"/>
      <c r="QB9560" s="242"/>
      <c r="QC9560" s="242"/>
      <c r="QD9560" s="242"/>
      <c r="QE9560" s="242"/>
      <c r="QF9560" s="242"/>
      <c r="QG9560" s="242"/>
      <c r="QH9560" s="242"/>
      <c r="QI9560" s="242"/>
      <c r="QJ9560" s="242"/>
      <c r="QK9560" s="242"/>
    </row>
    <row r="9561" spans="439:453">
      <c r="PW9561" s="242"/>
      <c r="PX9561" s="242"/>
      <c r="PY9561" s="242"/>
      <c r="PZ9561" s="242"/>
      <c r="QA9561" s="242"/>
      <c r="QB9561" s="242"/>
      <c r="QC9561" s="242"/>
      <c r="QD9561" s="242"/>
      <c r="QE9561" s="242"/>
      <c r="QF9561" s="242"/>
      <c r="QG9561" s="242"/>
      <c r="QH9561" s="242"/>
      <c r="QI9561" s="242"/>
      <c r="QJ9561" s="242"/>
      <c r="QK9561" s="242"/>
    </row>
    <row r="9562" spans="439:453">
      <c r="PW9562" s="242"/>
      <c r="PX9562" s="242"/>
      <c r="PY9562" s="242"/>
      <c r="PZ9562" s="242"/>
      <c r="QA9562" s="242"/>
      <c r="QB9562" s="242"/>
      <c r="QC9562" s="242"/>
      <c r="QD9562" s="242"/>
      <c r="QE9562" s="242"/>
      <c r="QF9562" s="242"/>
      <c r="QG9562" s="242"/>
      <c r="QH9562" s="242"/>
      <c r="QI9562" s="242"/>
      <c r="QJ9562" s="242"/>
      <c r="QK9562" s="242"/>
    </row>
    <row r="9563" spans="439:453">
      <c r="PW9563" s="242"/>
      <c r="PX9563" s="242"/>
      <c r="PY9563" s="242"/>
      <c r="PZ9563" s="242"/>
      <c r="QA9563" s="242"/>
      <c r="QB9563" s="242"/>
      <c r="QC9563" s="242"/>
      <c r="QD9563" s="242"/>
      <c r="QE9563" s="242"/>
      <c r="QF9563" s="242"/>
      <c r="QG9563" s="242"/>
      <c r="QH9563" s="242"/>
      <c r="QI9563" s="242"/>
      <c r="QJ9563" s="242"/>
      <c r="QK9563" s="242"/>
    </row>
    <row r="9564" spans="439:453">
      <c r="PW9564" s="242"/>
      <c r="PX9564" s="242"/>
      <c r="PY9564" s="242"/>
      <c r="PZ9564" s="242"/>
      <c r="QA9564" s="242"/>
      <c r="QB9564" s="242"/>
      <c r="QC9564" s="242"/>
      <c r="QD9564" s="242"/>
      <c r="QE9564" s="242"/>
      <c r="QF9564" s="242"/>
      <c r="QG9564" s="242"/>
      <c r="QH9564" s="242"/>
      <c r="QI9564" s="242"/>
      <c r="QJ9564" s="242"/>
      <c r="QK9564" s="242"/>
    </row>
    <row r="9565" spans="439:453">
      <c r="PW9565" s="242"/>
      <c r="PX9565" s="242"/>
      <c r="PY9565" s="242"/>
      <c r="PZ9565" s="242"/>
      <c r="QA9565" s="242"/>
      <c r="QB9565" s="242"/>
      <c r="QC9565" s="242"/>
      <c r="QD9565" s="242"/>
      <c r="QE9565" s="242"/>
      <c r="QF9565" s="242"/>
      <c r="QG9565" s="242"/>
      <c r="QH9565" s="242"/>
      <c r="QI9565" s="242"/>
      <c r="QJ9565" s="242"/>
      <c r="QK9565" s="242"/>
    </row>
    <row r="9566" spans="439:453">
      <c r="PW9566" s="242"/>
      <c r="PX9566" s="242"/>
      <c r="PY9566" s="242"/>
      <c r="PZ9566" s="242"/>
      <c r="QA9566" s="242"/>
      <c r="QB9566" s="242"/>
      <c r="QC9566" s="242"/>
      <c r="QD9566" s="242"/>
      <c r="QE9566" s="242"/>
      <c r="QF9566" s="242"/>
      <c r="QG9566" s="242"/>
      <c r="QH9566" s="242"/>
      <c r="QI9566" s="242"/>
      <c r="QJ9566" s="242"/>
      <c r="QK9566" s="242"/>
    </row>
    <row r="9567" spans="439:453">
      <c r="PW9567" s="242"/>
      <c r="PX9567" s="242"/>
      <c r="PY9567" s="242"/>
      <c r="PZ9567" s="242"/>
      <c r="QA9567" s="242"/>
      <c r="QB9567" s="242"/>
      <c r="QC9567" s="242"/>
      <c r="QD9567" s="242"/>
      <c r="QE9567" s="242"/>
      <c r="QF9567" s="242"/>
      <c r="QG9567" s="242"/>
      <c r="QH9567" s="242"/>
      <c r="QI9567" s="242"/>
      <c r="QJ9567" s="242"/>
      <c r="QK9567" s="242"/>
    </row>
    <row r="9568" spans="439:453">
      <c r="PW9568" s="242"/>
      <c r="PX9568" s="242"/>
      <c r="PY9568" s="242"/>
      <c r="PZ9568" s="242"/>
      <c r="QA9568" s="242"/>
      <c r="QB9568" s="242"/>
      <c r="QC9568" s="242"/>
      <c r="QD9568" s="242"/>
      <c r="QE9568" s="242"/>
      <c r="QF9568" s="242"/>
      <c r="QG9568" s="242"/>
      <c r="QH9568" s="242"/>
      <c r="QI9568" s="242"/>
      <c r="QJ9568" s="242"/>
      <c r="QK9568" s="242"/>
    </row>
    <row r="9569" spans="439:453">
      <c r="PW9569" s="242"/>
      <c r="PX9569" s="242"/>
      <c r="PY9569" s="242"/>
      <c r="PZ9569" s="242"/>
      <c r="QA9569" s="242"/>
      <c r="QB9569" s="242"/>
      <c r="QC9569" s="242"/>
      <c r="QD9569" s="242"/>
      <c r="QE9569" s="242"/>
      <c r="QF9569" s="242"/>
      <c r="QG9569" s="242"/>
      <c r="QH9569" s="242"/>
      <c r="QI9569" s="242"/>
      <c r="QJ9569" s="242"/>
      <c r="QK9569" s="242"/>
    </row>
    <row r="9570" spans="439:453">
      <c r="PW9570" s="242"/>
      <c r="PX9570" s="242"/>
      <c r="PY9570" s="242"/>
      <c r="PZ9570" s="242"/>
      <c r="QA9570" s="242"/>
      <c r="QB9570" s="242"/>
      <c r="QC9570" s="242"/>
      <c r="QD9570" s="242"/>
      <c r="QE9570" s="242"/>
      <c r="QF9570" s="242"/>
      <c r="QG9570" s="242"/>
      <c r="QH9570" s="242"/>
      <c r="QI9570" s="242"/>
      <c r="QJ9570" s="242"/>
      <c r="QK9570" s="242"/>
    </row>
    <row r="9571" spans="439:453">
      <c r="PW9571" s="242"/>
      <c r="PX9571" s="242"/>
      <c r="PY9571" s="242"/>
      <c r="PZ9571" s="242"/>
      <c r="QA9571" s="242"/>
      <c r="QB9571" s="242"/>
      <c r="QC9571" s="242"/>
      <c r="QD9571" s="242"/>
      <c r="QE9571" s="242"/>
      <c r="QF9571" s="242"/>
      <c r="QG9571" s="242"/>
      <c r="QH9571" s="242"/>
      <c r="QI9571" s="242"/>
      <c r="QJ9571" s="242"/>
      <c r="QK9571" s="242"/>
    </row>
    <row r="9572" spans="439:453">
      <c r="PW9572" s="242"/>
      <c r="PX9572" s="242"/>
      <c r="PY9572" s="242"/>
      <c r="PZ9572" s="242"/>
      <c r="QA9572" s="242"/>
      <c r="QB9572" s="242"/>
      <c r="QC9572" s="242"/>
      <c r="QD9572" s="242"/>
      <c r="QE9572" s="242"/>
      <c r="QF9572" s="242"/>
      <c r="QG9572" s="242"/>
      <c r="QH9572" s="242"/>
      <c r="QI9572" s="242"/>
      <c r="QJ9572" s="242"/>
      <c r="QK9572" s="242"/>
    </row>
    <row r="9573" spans="439:453">
      <c r="PW9573" s="242"/>
      <c r="PX9573" s="242"/>
      <c r="PY9573" s="242"/>
      <c r="PZ9573" s="242"/>
      <c r="QA9573" s="242"/>
      <c r="QB9573" s="242"/>
      <c r="QC9573" s="242"/>
      <c r="QD9573" s="242"/>
      <c r="QE9573" s="242"/>
      <c r="QF9573" s="242"/>
      <c r="QG9573" s="242"/>
      <c r="QH9573" s="242"/>
      <c r="QI9573" s="242"/>
      <c r="QJ9573" s="242"/>
      <c r="QK9573" s="242"/>
    </row>
    <row r="9574" spans="439:453">
      <c r="PW9574" s="242"/>
      <c r="PX9574" s="242"/>
      <c r="PY9574" s="242"/>
      <c r="PZ9574" s="242"/>
      <c r="QA9574" s="242"/>
      <c r="QB9574" s="242"/>
      <c r="QC9574" s="242"/>
      <c r="QD9574" s="242"/>
      <c r="QE9574" s="242"/>
      <c r="QF9574" s="242"/>
      <c r="QG9574" s="242"/>
      <c r="QH9574" s="242"/>
      <c r="QI9574" s="242"/>
      <c r="QJ9574" s="242"/>
      <c r="QK9574" s="242"/>
    </row>
    <row r="9575" spans="439:453">
      <c r="PW9575" s="242"/>
      <c r="PX9575" s="242"/>
      <c r="PY9575" s="242"/>
      <c r="PZ9575" s="242"/>
      <c r="QA9575" s="242"/>
      <c r="QB9575" s="242"/>
      <c r="QC9575" s="242"/>
      <c r="QD9575" s="242"/>
      <c r="QE9575" s="242"/>
      <c r="QF9575" s="242"/>
      <c r="QG9575" s="242"/>
      <c r="QH9575" s="242"/>
      <c r="QI9575" s="242"/>
      <c r="QJ9575" s="242"/>
      <c r="QK9575" s="242"/>
    </row>
    <row r="9576" spans="439:453">
      <c r="PW9576" s="242"/>
      <c r="PX9576" s="242"/>
      <c r="PY9576" s="242"/>
      <c r="PZ9576" s="242"/>
      <c r="QA9576" s="242"/>
      <c r="QB9576" s="242"/>
      <c r="QC9576" s="242"/>
      <c r="QD9576" s="242"/>
      <c r="QE9576" s="242"/>
      <c r="QF9576" s="242"/>
      <c r="QG9576" s="242"/>
      <c r="QH9576" s="242"/>
      <c r="QI9576" s="242"/>
      <c r="QJ9576" s="242"/>
      <c r="QK9576" s="242"/>
    </row>
    <row r="9577" spans="439:453">
      <c r="PW9577" s="242"/>
      <c r="PX9577" s="242"/>
      <c r="PY9577" s="242"/>
      <c r="PZ9577" s="242"/>
      <c r="QA9577" s="242"/>
      <c r="QB9577" s="242"/>
      <c r="QC9577" s="242"/>
      <c r="QD9577" s="242"/>
      <c r="QE9577" s="242"/>
      <c r="QF9577" s="242"/>
      <c r="QG9577" s="242"/>
      <c r="QH9577" s="242"/>
      <c r="QI9577" s="242"/>
      <c r="QJ9577" s="242"/>
      <c r="QK9577" s="242"/>
    </row>
    <row r="9578" spans="439:453">
      <c r="PW9578" s="242"/>
      <c r="PX9578" s="242"/>
      <c r="PY9578" s="242"/>
      <c r="PZ9578" s="242"/>
      <c r="QA9578" s="242"/>
      <c r="QB9578" s="242"/>
      <c r="QC9578" s="242"/>
      <c r="QD9578" s="242"/>
      <c r="QE9578" s="242"/>
      <c r="QF9578" s="242"/>
      <c r="QG9578" s="242"/>
      <c r="QH9578" s="242"/>
      <c r="QI9578" s="242"/>
      <c r="QJ9578" s="242"/>
      <c r="QK9578" s="242"/>
    </row>
    <row r="9579" spans="439:453">
      <c r="PW9579" s="242"/>
      <c r="PX9579" s="242"/>
      <c r="PY9579" s="242"/>
      <c r="PZ9579" s="242"/>
      <c r="QA9579" s="242"/>
      <c r="QB9579" s="242"/>
      <c r="QC9579" s="242"/>
      <c r="QD9579" s="242"/>
      <c r="QE9579" s="242"/>
      <c r="QF9579" s="242"/>
      <c r="QG9579" s="242"/>
      <c r="QH9579" s="242"/>
      <c r="QI9579" s="242"/>
      <c r="QJ9579" s="242"/>
      <c r="QK9579" s="242"/>
    </row>
    <row r="9580" spans="439:453">
      <c r="PW9580" s="242"/>
      <c r="PX9580" s="242"/>
      <c r="PY9580" s="242"/>
      <c r="PZ9580" s="242"/>
      <c r="QA9580" s="242"/>
      <c r="QB9580" s="242"/>
      <c r="QC9580" s="242"/>
      <c r="QD9580" s="242"/>
      <c r="QE9580" s="242"/>
      <c r="QF9580" s="242"/>
      <c r="QG9580" s="242"/>
      <c r="QH9580" s="242"/>
      <c r="QI9580" s="242"/>
      <c r="QJ9580" s="242"/>
      <c r="QK9580" s="242"/>
    </row>
    <row r="9581" spans="439:453">
      <c r="PW9581" s="242"/>
      <c r="PX9581" s="242"/>
      <c r="PY9581" s="242"/>
      <c r="PZ9581" s="242"/>
      <c r="QA9581" s="242"/>
      <c r="QB9581" s="242"/>
      <c r="QC9581" s="242"/>
      <c r="QD9581" s="242"/>
      <c r="QE9581" s="242"/>
      <c r="QF9581" s="242"/>
      <c r="QG9581" s="242"/>
      <c r="QH9581" s="242"/>
      <c r="QI9581" s="242"/>
      <c r="QJ9581" s="242"/>
      <c r="QK9581" s="242"/>
    </row>
    <row r="9582" spans="439:453">
      <c r="PW9582" s="242"/>
      <c r="PX9582" s="242"/>
      <c r="PY9582" s="242"/>
      <c r="PZ9582" s="242"/>
      <c r="QA9582" s="242"/>
      <c r="QB9582" s="242"/>
      <c r="QC9582" s="242"/>
      <c r="QD9582" s="242"/>
      <c r="QE9582" s="242"/>
      <c r="QF9582" s="242"/>
      <c r="QG9582" s="242"/>
      <c r="QH9582" s="242"/>
      <c r="QI9582" s="242"/>
      <c r="QJ9582" s="242"/>
      <c r="QK9582" s="242"/>
    </row>
    <row r="9583" spans="439:453">
      <c r="PW9583" s="242"/>
      <c r="PX9583" s="242"/>
      <c r="PY9583" s="242"/>
      <c r="PZ9583" s="242"/>
      <c r="QA9583" s="242"/>
      <c r="QB9583" s="242"/>
      <c r="QC9583" s="242"/>
      <c r="QD9583" s="242"/>
      <c r="QE9583" s="242"/>
      <c r="QF9583" s="242"/>
      <c r="QG9583" s="242"/>
      <c r="QH9583" s="242"/>
      <c r="QI9583" s="242"/>
      <c r="QJ9583" s="242"/>
      <c r="QK9583" s="242"/>
    </row>
    <row r="9584" spans="439:453">
      <c r="PW9584" s="242"/>
      <c r="PX9584" s="242"/>
      <c r="PY9584" s="242"/>
      <c r="PZ9584" s="242"/>
      <c r="QA9584" s="242"/>
      <c r="QB9584" s="242"/>
      <c r="QC9584" s="242"/>
      <c r="QD9584" s="242"/>
      <c r="QE9584" s="242"/>
      <c r="QF9584" s="242"/>
      <c r="QG9584" s="242"/>
      <c r="QH9584" s="242"/>
      <c r="QI9584" s="242"/>
      <c r="QJ9584" s="242"/>
      <c r="QK9584" s="242"/>
    </row>
    <row r="9585" spans="439:453">
      <c r="PW9585" s="242"/>
      <c r="PX9585" s="242"/>
      <c r="PY9585" s="242"/>
      <c r="PZ9585" s="242"/>
      <c r="QA9585" s="242"/>
      <c r="QB9585" s="242"/>
      <c r="QC9585" s="242"/>
      <c r="QD9585" s="242"/>
      <c r="QE9585" s="242"/>
      <c r="QF9585" s="242"/>
      <c r="QG9585" s="242"/>
      <c r="QH9585" s="242"/>
      <c r="QI9585" s="242"/>
      <c r="QJ9585" s="242"/>
      <c r="QK9585" s="242"/>
    </row>
    <row r="9586" spans="439:453">
      <c r="PW9586" s="242"/>
      <c r="PX9586" s="242"/>
      <c r="PY9586" s="242"/>
      <c r="PZ9586" s="242"/>
      <c r="QA9586" s="242"/>
      <c r="QB9586" s="242"/>
      <c r="QC9586" s="242"/>
      <c r="QD9586" s="242"/>
      <c r="QE9586" s="242"/>
      <c r="QF9586" s="242"/>
      <c r="QG9586" s="242"/>
      <c r="QH9586" s="242"/>
      <c r="QI9586" s="242"/>
      <c r="QJ9586" s="242"/>
      <c r="QK9586" s="242"/>
    </row>
    <row r="9587" spans="439:453">
      <c r="PW9587" s="242"/>
      <c r="PX9587" s="242"/>
      <c r="PY9587" s="242"/>
      <c r="PZ9587" s="242"/>
      <c r="QA9587" s="242"/>
      <c r="QB9587" s="242"/>
      <c r="QC9587" s="242"/>
      <c r="QD9587" s="242"/>
      <c r="QE9587" s="242"/>
      <c r="QF9587" s="242"/>
      <c r="QG9587" s="242"/>
      <c r="QH9587" s="242"/>
      <c r="QI9587" s="242"/>
      <c r="QJ9587" s="242"/>
      <c r="QK9587" s="242"/>
    </row>
    <row r="9588" spans="439:453">
      <c r="PW9588" s="242"/>
      <c r="PX9588" s="242"/>
      <c r="PY9588" s="242"/>
      <c r="PZ9588" s="242"/>
      <c r="QA9588" s="242"/>
      <c r="QB9588" s="242"/>
      <c r="QC9588" s="242"/>
      <c r="QD9588" s="242"/>
      <c r="QE9588" s="242"/>
      <c r="QF9588" s="242"/>
      <c r="QG9588" s="242"/>
      <c r="QH9588" s="242"/>
      <c r="QI9588" s="242"/>
      <c r="QJ9588" s="242"/>
      <c r="QK9588" s="242"/>
    </row>
    <row r="9589" spans="439:453">
      <c r="PW9589" s="242"/>
      <c r="PX9589" s="242"/>
      <c r="PY9589" s="242"/>
      <c r="PZ9589" s="242"/>
      <c r="QA9589" s="242"/>
      <c r="QB9589" s="242"/>
      <c r="QC9589" s="242"/>
      <c r="QD9589" s="242"/>
      <c r="QE9589" s="242"/>
      <c r="QF9589" s="242"/>
      <c r="QG9589" s="242"/>
      <c r="QH9589" s="242"/>
      <c r="QI9589" s="242"/>
      <c r="QJ9589" s="242"/>
      <c r="QK9589" s="242"/>
    </row>
    <row r="9590" spans="439:453">
      <c r="PW9590" s="242"/>
      <c r="PX9590" s="242"/>
      <c r="PY9590" s="242"/>
      <c r="PZ9590" s="242"/>
      <c r="QA9590" s="242"/>
      <c r="QB9590" s="242"/>
      <c r="QC9590" s="242"/>
      <c r="QD9590" s="242"/>
      <c r="QE9590" s="242"/>
      <c r="QF9590" s="242"/>
      <c r="QG9590" s="242"/>
      <c r="QH9590" s="242"/>
      <c r="QI9590" s="242"/>
      <c r="QJ9590" s="242"/>
      <c r="QK9590" s="242"/>
    </row>
    <row r="9591" spans="439:453">
      <c r="PW9591" s="242"/>
      <c r="PX9591" s="242"/>
      <c r="PY9591" s="242"/>
      <c r="PZ9591" s="242"/>
      <c r="QA9591" s="242"/>
      <c r="QB9591" s="242"/>
      <c r="QC9591" s="242"/>
      <c r="QD9591" s="242"/>
      <c r="QE9591" s="242"/>
      <c r="QF9591" s="242"/>
      <c r="QG9591" s="242"/>
      <c r="QH9591" s="242"/>
      <c r="QI9591" s="242"/>
      <c r="QJ9591" s="242"/>
      <c r="QK9591" s="242"/>
    </row>
    <row r="9592" spans="439:453">
      <c r="PW9592" s="242"/>
      <c r="PX9592" s="242"/>
      <c r="PY9592" s="242"/>
      <c r="PZ9592" s="242"/>
      <c r="QA9592" s="242"/>
      <c r="QB9592" s="242"/>
      <c r="QC9592" s="242"/>
      <c r="QD9592" s="242"/>
      <c r="QE9592" s="242"/>
      <c r="QF9592" s="242"/>
      <c r="QG9592" s="242"/>
      <c r="QH9592" s="242"/>
      <c r="QI9592" s="242"/>
      <c r="QJ9592" s="242"/>
      <c r="QK9592" s="242"/>
    </row>
    <row r="9593" spans="439:453">
      <c r="PW9593" s="242"/>
      <c r="PX9593" s="242"/>
      <c r="PY9593" s="242"/>
      <c r="PZ9593" s="242"/>
      <c r="QA9593" s="242"/>
      <c r="QB9593" s="242"/>
      <c r="QC9593" s="242"/>
      <c r="QD9593" s="242"/>
      <c r="QE9593" s="242"/>
      <c r="QF9593" s="242"/>
      <c r="QG9593" s="242"/>
      <c r="QH9593" s="242"/>
      <c r="QI9593" s="242"/>
      <c r="QJ9593" s="242"/>
      <c r="QK9593" s="242"/>
    </row>
    <row r="9594" spans="439:453">
      <c r="PW9594" s="242"/>
      <c r="PX9594" s="242"/>
      <c r="PY9594" s="242"/>
      <c r="PZ9594" s="242"/>
      <c r="QA9594" s="242"/>
      <c r="QB9594" s="242"/>
      <c r="QC9594" s="242"/>
      <c r="QD9594" s="242"/>
      <c r="QE9594" s="242"/>
      <c r="QF9594" s="242"/>
      <c r="QG9594" s="242"/>
      <c r="QH9594" s="242"/>
      <c r="QI9594" s="242"/>
      <c r="QJ9594" s="242"/>
      <c r="QK9594" s="242"/>
    </row>
    <row r="9595" spans="439:453">
      <c r="PW9595" s="242"/>
      <c r="PX9595" s="242"/>
      <c r="PY9595" s="242"/>
      <c r="PZ9595" s="242"/>
      <c r="QA9595" s="242"/>
      <c r="QB9595" s="242"/>
      <c r="QC9595" s="242"/>
      <c r="QD9595" s="242"/>
      <c r="QE9595" s="242"/>
      <c r="QF9595" s="242"/>
      <c r="QG9595" s="242"/>
      <c r="QH9595" s="242"/>
      <c r="QI9595" s="242"/>
      <c r="QJ9595" s="242"/>
      <c r="QK9595" s="242"/>
    </row>
    <row r="9596" spans="439:453">
      <c r="PW9596" s="242"/>
      <c r="PX9596" s="242"/>
      <c r="PY9596" s="242"/>
      <c r="PZ9596" s="242"/>
      <c r="QA9596" s="242"/>
      <c r="QB9596" s="242"/>
      <c r="QC9596" s="242"/>
      <c r="QD9596" s="242"/>
      <c r="QE9596" s="242"/>
      <c r="QF9596" s="242"/>
      <c r="QG9596" s="242"/>
      <c r="QH9596" s="242"/>
      <c r="QI9596" s="242"/>
      <c r="QJ9596" s="242"/>
      <c r="QK9596" s="242"/>
    </row>
    <row r="9597" spans="439:453">
      <c r="PW9597" s="242"/>
      <c r="PX9597" s="242"/>
      <c r="PY9597" s="242"/>
      <c r="PZ9597" s="242"/>
      <c r="QA9597" s="242"/>
      <c r="QB9597" s="242"/>
      <c r="QC9597" s="242"/>
      <c r="QD9597" s="242"/>
      <c r="QE9597" s="242"/>
      <c r="QF9597" s="242"/>
      <c r="QG9597" s="242"/>
      <c r="QH9597" s="242"/>
      <c r="QI9597" s="242"/>
      <c r="QJ9597" s="242"/>
      <c r="QK9597" s="242"/>
    </row>
    <row r="9598" spans="439:453">
      <c r="PW9598" s="242"/>
      <c r="PX9598" s="242"/>
      <c r="PY9598" s="242"/>
      <c r="PZ9598" s="242"/>
      <c r="QA9598" s="242"/>
      <c r="QB9598" s="242"/>
      <c r="QC9598" s="242"/>
      <c r="QD9598" s="242"/>
      <c r="QE9598" s="242"/>
      <c r="QF9598" s="242"/>
      <c r="QG9598" s="242"/>
      <c r="QH9598" s="242"/>
      <c r="QI9598" s="242"/>
      <c r="QJ9598" s="242"/>
      <c r="QK9598" s="242"/>
    </row>
    <row r="9599" spans="439:453">
      <c r="PW9599" s="242"/>
      <c r="PX9599" s="242"/>
      <c r="PY9599" s="242"/>
      <c r="PZ9599" s="242"/>
      <c r="QA9599" s="242"/>
      <c r="QB9599" s="242"/>
      <c r="QC9599" s="242"/>
      <c r="QD9599" s="242"/>
      <c r="QE9599" s="242"/>
      <c r="QF9599" s="242"/>
      <c r="QG9599" s="242"/>
      <c r="QH9599" s="242"/>
      <c r="QI9599" s="242"/>
      <c r="QJ9599" s="242"/>
      <c r="QK9599" s="242"/>
    </row>
    <row r="9600" spans="439:453">
      <c r="PW9600" s="242"/>
      <c r="PX9600" s="242"/>
      <c r="PY9600" s="242"/>
      <c r="PZ9600" s="242"/>
      <c r="QA9600" s="242"/>
      <c r="QB9600" s="242"/>
      <c r="QC9600" s="242"/>
      <c r="QD9600" s="242"/>
      <c r="QE9600" s="242"/>
      <c r="QF9600" s="242"/>
      <c r="QG9600" s="242"/>
      <c r="QH9600" s="242"/>
      <c r="QI9600" s="242"/>
      <c r="QJ9600" s="242"/>
      <c r="QK9600" s="242"/>
    </row>
    <row r="9601" spans="439:453">
      <c r="PW9601" s="242"/>
      <c r="PX9601" s="242"/>
      <c r="PY9601" s="242"/>
      <c r="PZ9601" s="242"/>
      <c r="QA9601" s="242"/>
      <c r="QB9601" s="242"/>
      <c r="QC9601" s="242"/>
      <c r="QD9601" s="242"/>
      <c r="QE9601" s="242"/>
      <c r="QF9601" s="242"/>
      <c r="QG9601" s="242"/>
      <c r="QH9601" s="242"/>
      <c r="QI9601" s="242"/>
      <c r="QJ9601" s="242"/>
      <c r="QK9601" s="242"/>
    </row>
    <row r="9602" spans="439:453">
      <c r="PW9602" s="242"/>
      <c r="PX9602" s="242"/>
      <c r="PY9602" s="242"/>
      <c r="PZ9602" s="242"/>
      <c r="QA9602" s="242"/>
      <c r="QB9602" s="242"/>
      <c r="QC9602" s="242"/>
      <c r="QD9602" s="242"/>
      <c r="QE9602" s="242"/>
      <c r="QF9602" s="242"/>
      <c r="QG9602" s="242"/>
      <c r="QH9602" s="242"/>
      <c r="QI9602" s="242"/>
      <c r="QJ9602" s="242"/>
      <c r="QK9602" s="242"/>
    </row>
    <row r="9603" spans="439:453">
      <c r="PW9603" s="242"/>
      <c r="PX9603" s="242"/>
      <c r="PY9603" s="242"/>
      <c r="PZ9603" s="242"/>
      <c r="QA9603" s="242"/>
      <c r="QB9603" s="242"/>
      <c r="QC9603" s="242"/>
      <c r="QD9603" s="242"/>
      <c r="QE9603" s="242"/>
      <c r="QF9603" s="242"/>
      <c r="QG9603" s="242"/>
      <c r="QH9603" s="242"/>
      <c r="QI9603" s="242"/>
      <c r="QJ9603" s="242"/>
      <c r="QK9603" s="242"/>
    </row>
    <row r="9604" spans="439:453">
      <c r="PW9604" s="242"/>
      <c r="PX9604" s="242"/>
      <c r="PY9604" s="242"/>
      <c r="PZ9604" s="242"/>
      <c r="QA9604" s="242"/>
      <c r="QB9604" s="242"/>
      <c r="QC9604" s="242"/>
      <c r="QD9604" s="242"/>
      <c r="QE9604" s="242"/>
      <c r="QF9604" s="242"/>
      <c r="QG9604" s="242"/>
      <c r="QH9604" s="242"/>
      <c r="QI9604" s="242"/>
      <c r="QJ9604" s="242"/>
      <c r="QK9604" s="242"/>
    </row>
    <row r="9605" spans="439:453">
      <c r="PW9605" s="242"/>
      <c r="PX9605" s="242"/>
      <c r="PY9605" s="242"/>
      <c r="PZ9605" s="242"/>
      <c r="QA9605" s="242"/>
      <c r="QB9605" s="242"/>
      <c r="QC9605" s="242"/>
      <c r="QD9605" s="242"/>
      <c r="QE9605" s="242"/>
      <c r="QF9605" s="242"/>
      <c r="QG9605" s="242"/>
      <c r="QH9605" s="242"/>
      <c r="QI9605" s="242"/>
      <c r="QJ9605" s="242"/>
      <c r="QK9605" s="242"/>
    </row>
    <row r="9606" spans="439:453">
      <c r="PW9606" s="242"/>
      <c r="PX9606" s="242"/>
      <c r="PY9606" s="242"/>
      <c r="PZ9606" s="242"/>
      <c r="QA9606" s="242"/>
      <c r="QB9606" s="242"/>
      <c r="QC9606" s="242"/>
      <c r="QD9606" s="242"/>
      <c r="QE9606" s="242"/>
      <c r="QF9606" s="242"/>
      <c r="QG9606" s="242"/>
      <c r="QH9606" s="242"/>
      <c r="QI9606" s="242"/>
      <c r="QJ9606" s="242"/>
      <c r="QK9606" s="242"/>
    </row>
    <row r="9607" spans="439:453">
      <c r="PW9607" s="242"/>
      <c r="PX9607" s="242"/>
      <c r="PY9607" s="242"/>
      <c r="PZ9607" s="242"/>
      <c r="QA9607" s="242"/>
      <c r="QB9607" s="242"/>
      <c r="QC9607" s="242"/>
      <c r="QD9607" s="242"/>
      <c r="QE9607" s="242"/>
      <c r="QF9607" s="242"/>
      <c r="QG9607" s="242"/>
      <c r="QH9607" s="242"/>
      <c r="QI9607" s="242"/>
      <c r="QJ9607" s="242"/>
      <c r="QK9607" s="242"/>
    </row>
    <row r="9608" spans="439:453">
      <c r="PW9608" s="242"/>
      <c r="PX9608" s="242"/>
      <c r="PY9608" s="242"/>
      <c r="PZ9608" s="242"/>
      <c r="QA9608" s="242"/>
      <c r="QB9608" s="242"/>
      <c r="QC9608" s="242"/>
      <c r="QD9608" s="242"/>
      <c r="QE9608" s="242"/>
      <c r="QF9608" s="242"/>
      <c r="QG9608" s="242"/>
      <c r="QH9608" s="242"/>
      <c r="QI9608" s="242"/>
      <c r="QJ9608" s="242"/>
      <c r="QK9608" s="242"/>
    </row>
    <row r="9609" spans="439:453">
      <c r="PW9609" s="242"/>
      <c r="PX9609" s="242"/>
      <c r="PY9609" s="242"/>
      <c r="PZ9609" s="242"/>
      <c r="QA9609" s="242"/>
      <c r="QB9609" s="242"/>
      <c r="QC9609" s="242"/>
      <c r="QD9609" s="242"/>
      <c r="QE9609" s="242"/>
      <c r="QF9609" s="242"/>
      <c r="QG9609" s="242"/>
      <c r="QH9609" s="242"/>
      <c r="QI9609" s="242"/>
      <c r="QJ9609" s="242"/>
      <c r="QK9609" s="242"/>
    </row>
    <row r="9610" spans="439:453">
      <c r="PW9610" s="242"/>
      <c r="PX9610" s="242"/>
      <c r="PY9610" s="242"/>
      <c r="PZ9610" s="242"/>
      <c r="QA9610" s="242"/>
      <c r="QB9610" s="242"/>
      <c r="QC9610" s="242"/>
      <c r="QD9610" s="242"/>
      <c r="QE9610" s="242"/>
      <c r="QF9610" s="242"/>
      <c r="QG9610" s="242"/>
      <c r="QH9610" s="242"/>
      <c r="QI9610" s="242"/>
      <c r="QJ9610" s="242"/>
      <c r="QK9610" s="242"/>
    </row>
    <row r="9611" spans="439:453">
      <c r="PW9611" s="242"/>
      <c r="PX9611" s="242"/>
      <c r="PY9611" s="242"/>
      <c r="PZ9611" s="242"/>
      <c r="QA9611" s="242"/>
      <c r="QB9611" s="242"/>
      <c r="QC9611" s="242"/>
      <c r="QD9611" s="242"/>
      <c r="QE9611" s="242"/>
      <c r="QF9611" s="242"/>
      <c r="QG9611" s="242"/>
      <c r="QH9611" s="242"/>
      <c r="QI9611" s="242"/>
      <c r="QJ9611" s="242"/>
      <c r="QK9611" s="242"/>
    </row>
    <row r="9612" spans="439:453">
      <c r="PW9612" s="242"/>
      <c r="PX9612" s="242"/>
      <c r="PY9612" s="242"/>
      <c r="PZ9612" s="242"/>
      <c r="QA9612" s="242"/>
      <c r="QB9612" s="242"/>
      <c r="QC9612" s="242"/>
      <c r="QD9612" s="242"/>
      <c r="QE9612" s="242"/>
      <c r="QF9612" s="242"/>
      <c r="QG9612" s="242"/>
      <c r="QH9612" s="242"/>
      <c r="QI9612" s="242"/>
      <c r="QJ9612" s="242"/>
      <c r="QK9612" s="242"/>
    </row>
    <row r="9613" spans="439:453">
      <c r="PW9613" s="242"/>
      <c r="PX9613" s="242"/>
      <c r="PY9613" s="242"/>
      <c r="PZ9613" s="242"/>
      <c r="QA9613" s="242"/>
      <c r="QB9613" s="242"/>
      <c r="QC9613" s="242"/>
      <c r="QD9613" s="242"/>
      <c r="QE9613" s="242"/>
      <c r="QF9613" s="242"/>
      <c r="QG9613" s="242"/>
      <c r="QH9613" s="242"/>
      <c r="QI9613" s="242"/>
      <c r="QJ9613" s="242"/>
      <c r="QK9613" s="242"/>
    </row>
    <row r="9614" spans="439:453">
      <c r="PW9614" s="242"/>
      <c r="PX9614" s="242"/>
      <c r="PY9614" s="242"/>
      <c r="PZ9614" s="242"/>
      <c r="QA9614" s="242"/>
      <c r="QB9614" s="242"/>
      <c r="QC9614" s="242"/>
      <c r="QD9614" s="242"/>
      <c r="QE9614" s="242"/>
      <c r="QF9614" s="242"/>
      <c r="QG9614" s="242"/>
      <c r="QH9614" s="242"/>
      <c r="QI9614" s="242"/>
      <c r="QJ9614" s="242"/>
      <c r="QK9614" s="242"/>
    </row>
    <row r="9615" spans="439:453">
      <c r="PW9615" s="242"/>
      <c r="PX9615" s="242"/>
      <c r="PY9615" s="242"/>
      <c r="PZ9615" s="242"/>
      <c r="QA9615" s="242"/>
      <c r="QB9615" s="242"/>
      <c r="QC9615" s="242"/>
      <c r="QD9615" s="242"/>
      <c r="QE9615" s="242"/>
      <c r="QF9615" s="242"/>
      <c r="QG9615" s="242"/>
      <c r="QH9615" s="242"/>
      <c r="QI9615" s="242"/>
      <c r="QJ9615" s="242"/>
      <c r="QK9615" s="242"/>
    </row>
    <row r="9616" spans="439:453">
      <c r="PW9616" s="242"/>
      <c r="PX9616" s="242"/>
      <c r="PY9616" s="242"/>
      <c r="PZ9616" s="242"/>
      <c r="QA9616" s="242"/>
      <c r="QB9616" s="242"/>
      <c r="QC9616" s="242"/>
      <c r="QD9616" s="242"/>
      <c r="QE9616" s="242"/>
      <c r="QF9616" s="242"/>
      <c r="QG9616" s="242"/>
      <c r="QH9616" s="242"/>
      <c r="QI9616" s="242"/>
      <c r="QJ9616" s="242"/>
      <c r="QK9616" s="242"/>
    </row>
    <row r="9617" spans="439:453">
      <c r="PW9617" s="242"/>
      <c r="PX9617" s="242"/>
      <c r="PY9617" s="242"/>
      <c r="PZ9617" s="242"/>
      <c r="QA9617" s="242"/>
      <c r="QB9617" s="242"/>
      <c r="QC9617" s="242"/>
      <c r="QD9617" s="242"/>
      <c r="QE9617" s="242"/>
      <c r="QF9617" s="242"/>
      <c r="QG9617" s="242"/>
      <c r="QH9617" s="242"/>
      <c r="QI9617" s="242"/>
      <c r="QJ9617" s="242"/>
      <c r="QK9617" s="242"/>
    </row>
    <row r="9618" spans="439:453">
      <c r="PW9618" s="242"/>
      <c r="PX9618" s="242"/>
      <c r="PY9618" s="242"/>
      <c r="PZ9618" s="242"/>
      <c r="QA9618" s="242"/>
      <c r="QB9618" s="242"/>
      <c r="QC9618" s="242"/>
      <c r="QD9618" s="242"/>
      <c r="QE9618" s="242"/>
      <c r="QF9618" s="242"/>
      <c r="QG9618" s="242"/>
      <c r="QH9618" s="242"/>
      <c r="QI9618" s="242"/>
      <c r="QJ9618" s="242"/>
      <c r="QK9618" s="242"/>
    </row>
    <row r="9619" spans="439:453">
      <c r="PW9619" s="242"/>
      <c r="PX9619" s="242"/>
      <c r="PY9619" s="242"/>
      <c r="PZ9619" s="242"/>
      <c r="QA9619" s="242"/>
      <c r="QB9619" s="242"/>
      <c r="QC9619" s="242"/>
      <c r="QD9619" s="242"/>
      <c r="QE9619" s="242"/>
      <c r="QF9619" s="242"/>
      <c r="QG9619" s="242"/>
      <c r="QH9619" s="242"/>
      <c r="QI9619" s="242"/>
      <c r="QJ9619" s="242"/>
      <c r="QK9619" s="242"/>
    </row>
    <row r="9620" spans="439:453">
      <c r="PW9620" s="242"/>
      <c r="PX9620" s="242"/>
      <c r="PY9620" s="242"/>
      <c r="PZ9620" s="242"/>
      <c r="QA9620" s="242"/>
      <c r="QB9620" s="242"/>
      <c r="QC9620" s="242"/>
      <c r="QD9620" s="242"/>
      <c r="QE9620" s="242"/>
      <c r="QF9620" s="242"/>
      <c r="QG9620" s="242"/>
      <c r="QH9620" s="242"/>
      <c r="QI9620" s="242"/>
      <c r="QJ9620" s="242"/>
      <c r="QK9620" s="242"/>
    </row>
    <row r="9621" spans="439:453">
      <c r="PW9621" s="242"/>
      <c r="PX9621" s="242"/>
      <c r="PY9621" s="242"/>
      <c r="PZ9621" s="242"/>
      <c r="QA9621" s="242"/>
      <c r="QB9621" s="242"/>
      <c r="QC9621" s="242"/>
      <c r="QD9621" s="242"/>
      <c r="QE9621" s="242"/>
      <c r="QF9621" s="242"/>
      <c r="QG9621" s="242"/>
      <c r="QH9621" s="242"/>
      <c r="QI9621" s="242"/>
      <c r="QJ9621" s="242"/>
      <c r="QK9621" s="242"/>
    </row>
    <row r="9622" spans="439:453">
      <c r="PW9622" s="242"/>
      <c r="PX9622" s="242"/>
      <c r="PY9622" s="242"/>
      <c r="PZ9622" s="242"/>
      <c r="QA9622" s="242"/>
      <c r="QB9622" s="242"/>
      <c r="QC9622" s="242"/>
      <c r="QD9622" s="242"/>
      <c r="QE9622" s="242"/>
      <c r="QF9622" s="242"/>
      <c r="QG9622" s="242"/>
      <c r="QH9622" s="242"/>
      <c r="QI9622" s="242"/>
      <c r="QJ9622" s="242"/>
      <c r="QK9622" s="242"/>
    </row>
    <row r="9623" spans="439:453">
      <c r="PW9623" s="242"/>
      <c r="PX9623" s="242"/>
      <c r="PY9623" s="242"/>
      <c r="PZ9623" s="242"/>
      <c r="QA9623" s="242"/>
      <c r="QB9623" s="242"/>
      <c r="QC9623" s="242"/>
      <c r="QD9623" s="242"/>
      <c r="QE9623" s="242"/>
      <c r="QF9623" s="242"/>
      <c r="QG9623" s="242"/>
      <c r="QH9623" s="242"/>
      <c r="QI9623" s="242"/>
      <c r="QJ9623" s="242"/>
      <c r="QK9623" s="242"/>
    </row>
    <row r="9624" spans="439:453">
      <c r="PW9624" s="242"/>
      <c r="PX9624" s="242"/>
      <c r="PY9624" s="242"/>
      <c r="PZ9624" s="242"/>
      <c r="QA9624" s="242"/>
      <c r="QB9624" s="242"/>
      <c r="QC9624" s="242"/>
      <c r="QD9624" s="242"/>
      <c r="QE9624" s="242"/>
      <c r="QF9624" s="242"/>
      <c r="QG9624" s="242"/>
      <c r="QH9624" s="242"/>
      <c r="QI9624" s="242"/>
      <c r="QJ9624" s="242"/>
      <c r="QK9624" s="242"/>
    </row>
    <row r="9625" spans="439:453">
      <c r="PW9625" s="242"/>
      <c r="PX9625" s="242"/>
      <c r="PY9625" s="242"/>
      <c r="PZ9625" s="242"/>
      <c r="QA9625" s="242"/>
      <c r="QB9625" s="242"/>
      <c r="QC9625" s="242"/>
      <c r="QD9625" s="242"/>
      <c r="QE9625" s="242"/>
      <c r="QF9625" s="242"/>
      <c r="QG9625" s="242"/>
      <c r="QH9625" s="242"/>
      <c r="QI9625" s="242"/>
      <c r="QJ9625" s="242"/>
      <c r="QK9625" s="242"/>
    </row>
    <row r="9626" spans="439:453">
      <c r="PW9626" s="242"/>
      <c r="PX9626" s="242"/>
      <c r="PY9626" s="242"/>
      <c r="PZ9626" s="242"/>
      <c r="QA9626" s="242"/>
      <c r="QB9626" s="242"/>
      <c r="QC9626" s="242"/>
      <c r="QD9626" s="242"/>
      <c r="QE9626" s="242"/>
      <c r="QF9626" s="242"/>
      <c r="QG9626" s="242"/>
      <c r="QH9626" s="242"/>
      <c r="QI9626" s="242"/>
      <c r="QJ9626" s="242"/>
      <c r="QK9626" s="242"/>
    </row>
    <row r="9627" spans="439:453">
      <c r="PW9627" s="242"/>
      <c r="PX9627" s="242"/>
      <c r="PY9627" s="242"/>
      <c r="PZ9627" s="242"/>
      <c r="QA9627" s="242"/>
      <c r="QB9627" s="242"/>
      <c r="QC9627" s="242"/>
      <c r="QD9627" s="242"/>
      <c r="QE9627" s="242"/>
      <c r="QF9627" s="242"/>
      <c r="QG9627" s="242"/>
      <c r="QH9627" s="242"/>
      <c r="QI9627" s="242"/>
      <c r="QJ9627" s="242"/>
      <c r="QK9627" s="242"/>
    </row>
    <row r="9628" spans="439:453">
      <c r="PW9628" s="242"/>
      <c r="PX9628" s="242"/>
      <c r="PY9628" s="242"/>
      <c r="PZ9628" s="242"/>
      <c r="QA9628" s="242"/>
      <c r="QB9628" s="242"/>
      <c r="QC9628" s="242"/>
      <c r="QD9628" s="242"/>
      <c r="QE9628" s="242"/>
      <c r="QF9628" s="242"/>
      <c r="QG9628" s="242"/>
      <c r="QH9628" s="242"/>
      <c r="QI9628" s="242"/>
      <c r="QJ9628" s="242"/>
      <c r="QK9628" s="242"/>
    </row>
    <row r="9629" spans="439:453">
      <c r="PW9629" s="242"/>
      <c r="PX9629" s="242"/>
      <c r="PY9629" s="242"/>
      <c r="PZ9629" s="242"/>
      <c r="QA9629" s="242"/>
      <c r="QB9629" s="242"/>
      <c r="QC9629" s="242"/>
      <c r="QD9629" s="242"/>
      <c r="QE9629" s="242"/>
      <c r="QF9629" s="242"/>
      <c r="QG9629" s="242"/>
      <c r="QH9629" s="242"/>
      <c r="QI9629" s="242"/>
      <c r="QJ9629" s="242"/>
      <c r="QK9629" s="242"/>
    </row>
    <row r="9630" spans="439:453">
      <c r="PW9630" s="242"/>
      <c r="PX9630" s="242"/>
      <c r="PY9630" s="242"/>
      <c r="PZ9630" s="242"/>
      <c r="QA9630" s="242"/>
      <c r="QB9630" s="242"/>
      <c r="QC9630" s="242"/>
      <c r="QD9630" s="242"/>
      <c r="QE9630" s="242"/>
      <c r="QF9630" s="242"/>
      <c r="QG9630" s="242"/>
      <c r="QH9630" s="242"/>
      <c r="QI9630" s="242"/>
      <c r="QJ9630" s="242"/>
      <c r="QK9630" s="242"/>
    </row>
    <row r="9631" spans="439:453">
      <c r="PW9631" s="242"/>
      <c r="PX9631" s="242"/>
      <c r="PY9631" s="242"/>
      <c r="PZ9631" s="242"/>
      <c r="QA9631" s="242"/>
      <c r="QB9631" s="242"/>
      <c r="QC9631" s="242"/>
      <c r="QD9631" s="242"/>
      <c r="QE9631" s="242"/>
      <c r="QF9631" s="242"/>
      <c r="QG9631" s="242"/>
      <c r="QH9631" s="242"/>
      <c r="QI9631" s="242"/>
      <c r="QJ9631" s="242"/>
      <c r="QK9631" s="242"/>
    </row>
    <row r="9632" spans="439:453">
      <c r="PW9632" s="242"/>
      <c r="PX9632" s="242"/>
      <c r="PY9632" s="242"/>
      <c r="PZ9632" s="242"/>
      <c r="QA9632" s="242"/>
      <c r="QB9632" s="242"/>
      <c r="QC9632" s="242"/>
      <c r="QD9632" s="242"/>
      <c r="QE9632" s="242"/>
      <c r="QF9632" s="242"/>
      <c r="QG9632" s="242"/>
      <c r="QH9632" s="242"/>
      <c r="QI9632" s="242"/>
      <c r="QJ9632" s="242"/>
      <c r="QK9632" s="242"/>
    </row>
    <row r="9633" spans="439:453">
      <c r="PW9633" s="242"/>
      <c r="PX9633" s="242"/>
      <c r="PY9633" s="242"/>
      <c r="PZ9633" s="242"/>
      <c r="QA9633" s="242"/>
      <c r="QB9633" s="242"/>
      <c r="QC9633" s="242"/>
      <c r="QD9633" s="242"/>
      <c r="QE9633" s="242"/>
      <c r="QF9633" s="242"/>
      <c r="QG9633" s="242"/>
      <c r="QH9633" s="242"/>
      <c r="QI9633" s="242"/>
      <c r="QJ9633" s="242"/>
      <c r="QK9633" s="242"/>
    </row>
    <row r="9634" spans="439:453">
      <c r="PW9634" s="242"/>
      <c r="PX9634" s="242"/>
      <c r="PY9634" s="242"/>
      <c r="PZ9634" s="242"/>
      <c r="QA9634" s="242"/>
      <c r="QB9634" s="242"/>
      <c r="QC9634" s="242"/>
      <c r="QD9634" s="242"/>
      <c r="QE9634" s="242"/>
      <c r="QF9634" s="242"/>
      <c r="QG9634" s="242"/>
      <c r="QH9634" s="242"/>
      <c r="QI9634" s="242"/>
      <c r="QJ9634" s="242"/>
      <c r="QK9634" s="242"/>
    </row>
    <row r="9635" spans="439:453">
      <c r="PW9635" s="242"/>
      <c r="PX9635" s="242"/>
      <c r="PY9635" s="242"/>
      <c r="PZ9635" s="242"/>
      <c r="QA9635" s="242"/>
      <c r="QB9635" s="242"/>
      <c r="QC9635" s="242"/>
      <c r="QD9635" s="242"/>
      <c r="QE9635" s="242"/>
      <c r="QF9635" s="242"/>
      <c r="QG9635" s="242"/>
      <c r="QH9635" s="242"/>
      <c r="QI9635" s="242"/>
      <c r="QJ9635" s="242"/>
      <c r="QK9635" s="242"/>
    </row>
    <row r="9636" spans="439:453">
      <c r="PW9636" s="242"/>
      <c r="PX9636" s="242"/>
      <c r="PY9636" s="242"/>
      <c r="PZ9636" s="242"/>
      <c r="QA9636" s="242"/>
      <c r="QB9636" s="242"/>
      <c r="QC9636" s="242"/>
      <c r="QD9636" s="242"/>
      <c r="QE9636" s="242"/>
      <c r="QF9636" s="242"/>
      <c r="QG9636" s="242"/>
      <c r="QH9636" s="242"/>
      <c r="QI9636" s="242"/>
      <c r="QJ9636" s="242"/>
      <c r="QK9636" s="242"/>
    </row>
    <row r="9637" spans="439:453">
      <c r="PW9637" s="242"/>
      <c r="PX9637" s="242"/>
      <c r="PY9637" s="242"/>
      <c r="PZ9637" s="242"/>
      <c r="QA9637" s="242"/>
      <c r="QB9637" s="242"/>
      <c r="QC9637" s="242"/>
      <c r="QD9637" s="242"/>
      <c r="QE9637" s="242"/>
      <c r="QF9637" s="242"/>
      <c r="QG9637" s="242"/>
      <c r="QH9637" s="242"/>
      <c r="QI9637" s="242"/>
      <c r="QJ9637" s="242"/>
      <c r="QK9637" s="242"/>
    </row>
    <row r="9638" spans="439:453">
      <c r="PW9638" s="242"/>
      <c r="PX9638" s="242"/>
      <c r="PY9638" s="242"/>
      <c r="PZ9638" s="242"/>
      <c r="QA9638" s="242"/>
      <c r="QB9638" s="242"/>
      <c r="QC9638" s="242"/>
      <c r="QD9638" s="242"/>
      <c r="QE9638" s="242"/>
      <c r="QF9638" s="242"/>
      <c r="QG9638" s="242"/>
      <c r="QH9638" s="242"/>
      <c r="QI9638" s="242"/>
      <c r="QJ9638" s="242"/>
      <c r="QK9638" s="242"/>
    </row>
    <row r="9639" spans="439:453">
      <c r="PW9639" s="242"/>
      <c r="PX9639" s="242"/>
      <c r="PY9639" s="242"/>
      <c r="PZ9639" s="242"/>
      <c r="QA9639" s="242"/>
      <c r="QB9639" s="242"/>
      <c r="QC9639" s="242"/>
      <c r="QD9639" s="242"/>
      <c r="QE9639" s="242"/>
      <c r="QF9639" s="242"/>
      <c r="QG9639" s="242"/>
      <c r="QH9639" s="242"/>
      <c r="QI9639" s="242"/>
      <c r="QJ9639" s="242"/>
      <c r="QK9639" s="242"/>
    </row>
    <row r="9640" spans="439:453">
      <c r="PW9640" s="242"/>
      <c r="PX9640" s="242"/>
      <c r="PY9640" s="242"/>
      <c r="PZ9640" s="242"/>
      <c r="QA9640" s="242"/>
      <c r="QB9640" s="242"/>
      <c r="QC9640" s="242"/>
      <c r="QD9640" s="242"/>
      <c r="QE9640" s="242"/>
      <c r="QF9640" s="242"/>
      <c r="QG9640" s="242"/>
      <c r="QH9640" s="242"/>
      <c r="QI9640" s="242"/>
      <c r="QJ9640" s="242"/>
      <c r="QK9640" s="242"/>
    </row>
    <row r="9641" spans="439:453">
      <c r="PW9641" s="242"/>
      <c r="PX9641" s="242"/>
      <c r="PY9641" s="242"/>
      <c r="PZ9641" s="242"/>
      <c r="QA9641" s="242"/>
      <c r="QB9641" s="242"/>
      <c r="QC9641" s="242"/>
      <c r="QD9641" s="242"/>
      <c r="QE9641" s="242"/>
      <c r="QF9641" s="242"/>
      <c r="QG9641" s="242"/>
      <c r="QH9641" s="242"/>
      <c r="QI9641" s="242"/>
      <c r="QJ9641" s="242"/>
      <c r="QK9641" s="242"/>
    </row>
    <row r="9642" spans="439:453">
      <c r="PW9642" s="242"/>
      <c r="PX9642" s="242"/>
      <c r="PY9642" s="242"/>
      <c r="PZ9642" s="242"/>
      <c r="QA9642" s="242"/>
      <c r="QB9642" s="242"/>
      <c r="QC9642" s="242"/>
      <c r="QD9642" s="242"/>
      <c r="QE9642" s="242"/>
      <c r="QF9642" s="242"/>
      <c r="QG9642" s="242"/>
      <c r="QH9642" s="242"/>
      <c r="QI9642" s="242"/>
      <c r="QJ9642" s="242"/>
      <c r="QK9642" s="242"/>
    </row>
    <row r="9643" spans="439:453">
      <c r="PW9643" s="242"/>
      <c r="PX9643" s="242"/>
      <c r="PY9643" s="242"/>
      <c r="PZ9643" s="242"/>
      <c r="QA9643" s="242"/>
      <c r="QB9643" s="242"/>
      <c r="QC9643" s="242"/>
      <c r="QD9643" s="242"/>
      <c r="QE9643" s="242"/>
      <c r="QF9643" s="242"/>
      <c r="QG9643" s="242"/>
      <c r="QH9643" s="242"/>
      <c r="QI9643" s="242"/>
      <c r="QJ9643" s="242"/>
      <c r="QK9643" s="242"/>
    </row>
    <row r="9644" spans="439:453">
      <c r="PW9644" s="242"/>
      <c r="PX9644" s="242"/>
      <c r="PY9644" s="242"/>
      <c r="PZ9644" s="242"/>
      <c r="QA9644" s="242"/>
      <c r="QB9644" s="242"/>
      <c r="QC9644" s="242"/>
      <c r="QD9644" s="242"/>
      <c r="QE9644" s="242"/>
      <c r="QF9644" s="242"/>
      <c r="QG9644" s="242"/>
      <c r="QH9644" s="242"/>
      <c r="QI9644" s="242"/>
      <c r="QJ9644" s="242"/>
      <c r="QK9644" s="242"/>
    </row>
    <row r="9645" spans="439:453">
      <c r="PW9645" s="242"/>
      <c r="PX9645" s="242"/>
      <c r="PY9645" s="242"/>
      <c r="PZ9645" s="242"/>
      <c r="QA9645" s="242"/>
      <c r="QB9645" s="242"/>
      <c r="QC9645" s="242"/>
      <c r="QD9645" s="242"/>
      <c r="QE9645" s="242"/>
      <c r="QF9645" s="242"/>
      <c r="QG9645" s="242"/>
      <c r="QH9645" s="242"/>
      <c r="QI9645" s="242"/>
      <c r="QJ9645" s="242"/>
      <c r="QK9645" s="242"/>
    </row>
    <row r="9646" spans="439:453">
      <c r="PW9646" s="242"/>
      <c r="PX9646" s="242"/>
      <c r="PY9646" s="242"/>
      <c r="PZ9646" s="242"/>
      <c r="QA9646" s="242"/>
      <c r="QB9646" s="242"/>
      <c r="QC9646" s="242"/>
      <c r="QD9646" s="242"/>
      <c r="QE9646" s="242"/>
      <c r="QF9646" s="242"/>
      <c r="QG9646" s="242"/>
      <c r="QH9646" s="242"/>
      <c r="QI9646" s="242"/>
      <c r="QJ9646" s="242"/>
      <c r="QK9646" s="242"/>
    </row>
    <row r="9647" spans="439:453">
      <c r="PW9647" s="242"/>
      <c r="PX9647" s="242"/>
      <c r="PY9647" s="242"/>
      <c r="PZ9647" s="242"/>
      <c r="QA9647" s="242"/>
      <c r="QB9647" s="242"/>
      <c r="QC9647" s="242"/>
      <c r="QD9647" s="242"/>
      <c r="QE9647" s="242"/>
      <c r="QF9647" s="242"/>
      <c r="QG9647" s="242"/>
      <c r="QH9647" s="242"/>
      <c r="QI9647" s="242"/>
      <c r="QJ9647" s="242"/>
      <c r="QK9647" s="242"/>
    </row>
    <row r="9648" spans="439:453">
      <c r="PW9648" s="242"/>
      <c r="PX9648" s="242"/>
      <c r="PY9648" s="242"/>
      <c r="PZ9648" s="242"/>
      <c r="QA9648" s="242"/>
      <c r="QB9648" s="242"/>
      <c r="QC9648" s="242"/>
      <c r="QD9648" s="242"/>
      <c r="QE9648" s="242"/>
      <c r="QF9648" s="242"/>
      <c r="QG9648" s="242"/>
      <c r="QH9648" s="242"/>
      <c r="QI9648" s="242"/>
      <c r="QJ9648" s="242"/>
      <c r="QK9648" s="242"/>
    </row>
    <row r="9649" spans="439:453">
      <c r="PW9649" s="242"/>
      <c r="PX9649" s="242"/>
      <c r="PY9649" s="242"/>
      <c r="PZ9649" s="242"/>
      <c r="QA9649" s="242"/>
      <c r="QB9649" s="242"/>
      <c r="QC9649" s="242"/>
      <c r="QD9649" s="242"/>
      <c r="QE9649" s="242"/>
      <c r="QF9649" s="242"/>
      <c r="QG9649" s="242"/>
      <c r="QH9649" s="242"/>
      <c r="QI9649" s="242"/>
      <c r="QJ9649" s="242"/>
      <c r="QK9649" s="242"/>
    </row>
    <row r="9650" spans="439:453">
      <c r="PW9650" s="242"/>
      <c r="PX9650" s="242"/>
      <c r="PY9650" s="242"/>
      <c r="PZ9650" s="242"/>
      <c r="QA9650" s="242"/>
      <c r="QB9650" s="242"/>
      <c r="QC9650" s="242"/>
      <c r="QD9650" s="242"/>
      <c r="QE9650" s="242"/>
      <c r="QF9650" s="242"/>
      <c r="QG9650" s="242"/>
      <c r="QH9650" s="242"/>
      <c r="QI9650" s="242"/>
      <c r="QJ9650" s="242"/>
      <c r="QK9650" s="242"/>
    </row>
    <row r="9651" spans="439:453">
      <c r="PW9651" s="242"/>
      <c r="PX9651" s="242"/>
      <c r="PY9651" s="242"/>
      <c r="PZ9651" s="242"/>
      <c r="QA9651" s="242"/>
      <c r="QB9651" s="242"/>
      <c r="QC9651" s="242"/>
      <c r="QD9651" s="242"/>
      <c r="QE9651" s="242"/>
      <c r="QF9651" s="242"/>
      <c r="QG9651" s="242"/>
      <c r="QH9651" s="242"/>
      <c r="QI9651" s="242"/>
      <c r="QJ9651" s="242"/>
      <c r="QK9651" s="242"/>
    </row>
    <row r="9652" spans="439:453">
      <c r="PW9652" s="242"/>
      <c r="PX9652" s="242"/>
      <c r="PY9652" s="242"/>
      <c r="PZ9652" s="242"/>
      <c r="QA9652" s="242"/>
      <c r="QB9652" s="242"/>
      <c r="QC9652" s="242"/>
      <c r="QD9652" s="242"/>
      <c r="QE9652" s="242"/>
      <c r="QF9652" s="242"/>
      <c r="QG9652" s="242"/>
      <c r="QH9652" s="242"/>
      <c r="QI9652" s="242"/>
      <c r="QJ9652" s="242"/>
      <c r="QK9652" s="242"/>
    </row>
    <row r="9653" spans="439:453">
      <c r="PW9653" s="242"/>
      <c r="PX9653" s="242"/>
      <c r="PY9653" s="242"/>
      <c r="PZ9653" s="242"/>
      <c r="QA9653" s="242"/>
      <c r="QB9653" s="242"/>
      <c r="QC9653" s="242"/>
      <c r="QD9653" s="242"/>
      <c r="QE9653" s="242"/>
      <c r="QF9653" s="242"/>
      <c r="QG9653" s="242"/>
      <c r="QH9653" s="242"/>
      <c r="QI9653" s="242"/>
      <c r="QJ9653" s="242"/>
      <c r="QK9653" s="242"/>
    </row>
    <row r="9654" spans="439:453">
      <c r="PW9654" s="242"/>
      <c r="PX9654" s="242"/>
      <c r="PY9654" s="242"/>
      <c r="PZ9654" s="242"/>
      <c r="QA9654" s="242"/>
      <c r="QB9654" s="242"/>
      <c r="QC9654" s="242"/>
      <c r="QD9654" s="242"/>
      <c r="QE9654" s="242"/>
      <c r="QF9654" s="242"/>
      <c r="QG9654" s="242"/>
      <c r="QH9654" s="242"/>
      <c r="QI9654" s="242"/>
      <c r="QJ9654" s="242"/>
      <c r="QK9654" s="242"/>
    </row>
    <row r="9655" spans="439:453">
      <c r="PW9655" s="242"/>
      <c r="PX9655" s="242"/>
      <c r="PY9655" s="242"/>
      <c r="PZ9655" s="242"/>
      <c r="QA9655" s="242"/>
      <c r="QB9655" s="242"/>
      <c r="QC9655" s="242"/>
      <c r="QD9655" s="242"/>
      <c r="QE9655" s="242"/>
      <c r="QF9655" s="242"/>
      <c r="QG9655" s="242"/>
      <c r="QH9655" s="242"/>
      <c r="QI9655" s="242"/>
      <c r="QJ9655" s="242"/>
      <c r="QK9655" s="242"/>
    </row>
    <row r="9656" spans="439:453">
      <c r="PW9656" s="242"/>
      <c r="PX9656" s="242"/>
      <c r="PY9656" s="242"/>
      <c r="PZ9656" s="242"/>
      <c r="QA9656" s="242"/>
      <c r="QB9656" s="242"/>
      <c r="QC9656" s="242"/>
      <c r="QD9656" s="242"/>
      <c r="QE9656" s="242"/>
      <c r="QF9656" s="242"/>
      <c r="QG9656" s="242"/>
      <c r="QH9656" s="242"/>
      <c r="QI9656" s="242"/>
      <c r="QJ9656" s="242"/>
      <c r="QK9656" s="242"/>
    </row>
    <row r="9657" spans="439:453">
      <c r="PW9657" s="242"/>
      <c r="PX9657" s="242"/>
      <c r="PY9657" s="242"/>
      <c r="PZ9657" s="242"/>
      <c r="QA9657" s="242"/>
      <c r="QB9657" s="242"/>
      <c r="QC9657" s="242"/>
      <c r="QD9657" s="242"/>
      <c r="QE9657" s="242"/>
      <c r="QF9657" s="242"/>
      <c r="QG9657" s="242"/>
      <c r="QH9657" s="242"/>
      <c r="QI9657" s="242"/>
      <c r="QJ9657" s="242"/>
      <c r="QK9657" s="242"/>
    </row>
    <row r="9658" spans="439:453">
      <c r="PW9658" s="242"/>
      <c r="PX9658" s="242"/>
      <c r="PY9658" s="242"/>
      <c r="PZ9658" s="242"/>
      <c r="QA9658" s="242"/>
      <c r="QB9658" s="242"/>
      <c r="QC9658" s="242"/>
      <c r="QD9658" s="242"/>
      <c r="QE9658" s="242"/>
      <c r="QF9658" s="242"/>
      <c r="QG9658" s="242"/>
      <c r="QH9658" s="242"/>
      <c r="QI9658" s="242"/>
      <c r="QJ9658" s="242"/>
      <c r="QK9658" s="242"/>
    </row>
    <row r="9659" spans="439:453">
      <c r="PW9659" s="242"/>
      <c r="PX9659" s="242"/>
      <c r="PY9659" s="242"/>
      <c r="PZ9659" s="242"/>
      <c r="QA9659" s="242"/>
      <c r="QB9659" s="242"/>
      <c r="QC9659" s="242"/>
      <c r="QD9659" s="242"/>
      <c r="QE9659" s="242"/>
      <c r="QF9659" s="242"/>
      <c r="QG9659" s="242"/>
      <c r="QH9659" s="242"/>
      <c r="QI9659" s="242"/>
      <c r="QJ9659" s="242"/>
      <c r="QK9659" s="242"/>
    </row>
    <row r="9660" spans="439:453">
      <c r="PW9660" s="242"/>
      <c r="PX9660" s="242"/>
      <c r="PY9660" s="242"/>
      <c r="PZ9660" s="242"/>
      <c r="QA9660" s="242"/>
      <c r="QB9660" s="242"/>
      <c r="QC9660" s="242"/>
      <c r="QD9660" s="242"/>
      <c r="QE9660" s="242"/>
      <c r="QF9660" s="242"/>
      <c r="QG9660" s="242"/>
      <c r="QH9660" s="242"/>
      <c r="QI9660" s="242"/>
      <c r="QJ9660" s="242"/>
      <c r="QK9660" s="242"/>
    </row>
    <row r="9661" spans="439:453">
      <c r="PW9661" s="242"/>
      <c r="PX9661" s="242"/>
      <c r="PY9661" s="242"/>
      <c r="PZ9661" s="242"/>
      <c r="QA9661" s="242"/>
      <c r="QB9661" s="242"/>
      <c r="QC9661" s="242"/>
      <c r="QD9661" s="242"/>
      <c r="QE9661" s="242"/>
      <c r="QF9661" s="242"/>
      <c r="QG9661" s="242"/>
      <c r="QH9661" s="242"/>
      <c r="QI9661" s="242"/>
      <c r="QJ9661" s="242"/>
      <c r="QK9661" s="242"/>
    </row>
    <row r="9662" spans="439:453">
      <c r="PW9662" s="242"/>
      <c r="PX9662" s="242"/>
      <c r="PY9662" s="242"/>
      <c r="PZ9662" s="242"/>
      <c r="QA9662" s="242"/>
      <c r="QB9662" s="242"/>
      <c r="QC9662" s="242"/>
      <c r="QD9662" s="242"/>
      <c r="QE9662" s="242"/>
      <c r="QF9662" s="242"/>
      <c r="QG9662" s="242"/>
      <c r="QH9662" s="242"/>
      <c r="QI9662" s="242"/>
      <c r="QJ9662" s="242"/>
      <c r="QK9662" s="242"/>
    </row>
    <row r="9663" spans="439:453">
      <c r="PW9663" s="242"/>
      <c r="PX9663" s="242"/>
      <c r="PY9663" s="242"/>
      <c r="PZ9663" s="242"/>
      <c r="QA9663" s="242"/>
      <c r="QB9663" s="242"/>
      <c r="QC9663" s="242"/>
      <c r="QD9663" s="242"/>
      <c r="QE9663" s="242"/>
      <c r="QF9663" s="242"/>
      <c r="QG9663" s="242"/>
      <c r="QH9663" s="242"/>
      <c r="QI9663" s="242"/>
      <c r="QJ9663" s="242"/>
      <c r="QK9663" s="242"/>
    </row>
    <row r="9664" spans="439:453">
      <c r="PW9664" s="242"/>
      <c r="PX9664" s="242"/>
      <c r="PY9664" s="242"/>
      <c r="PZ9664" s="242"/>
      <c r="QA9664" s="242"/>
      <c r="QB9664" s="242"/>
      <c r="QC9664" s="242"/>
      <c r="QD9664" s="242"/>
      <c r="QE9664" s="242"/>
      <c r="QF9664" s="242"/>
      <c r="QG9664" s="242"/>
      <c r="QH9664" s="242"/>
      <c r="QI9664" s="242"/>
      <c r="QJ9664" s="242"/>
      <c r="QK9664" s="242"/>
    </row>
    <row r="9665" spans="439:453">
      <c r="PW9665" s="242"/>
      <c r="PX9665" s="242"/>
      <c r="PY9665" s="242"/>
      <c r="PZ9665" s="242"/>
      <c r="QA9665" s="242"/>
      <c r="QB9665" s="242"/>
      <c r="QC9665" s="242"/>
      <c r="QD9665" s="242"/>
      <c r="QE9665" s="242"/>
      <c r="QF9665" s="242"/>
      <c r="QG9665" s="242"/>
      <c r="QH9665" s="242"/>
      <c r="QI9665" s="242"/>
      <c r="QJ9665" s="242"/>
      <c r="QK9665" s="242"/>
    </row>
    <row r="9666" spans="439:453">
      <c r="PW9666" s="242"/>
      <c r="PX9666" s="242"/>
      <c r="PY9666" s="242"/>
      <c r="PZ9666" s="242"/>
      <c r="QA9666" s="242"/>
      <c r="QB9666" s="242"/>
      <c r="QC9666" s="242"/>
      <c r="QD9666" s="242"/>
      <c r="QE9666" s="242"/>
      <c r="QF9666" s="242"/>
      <c r="QG9666" s="242"/>
      <c r="QH9666" s="242"/>
      <c r="QI9666" s="242"/>
      <c r="QJ9666" s="242"/>
      <c r="QK9666" s="242"/>
    </row>
    <row r="9667" spans="439:453">
      <c r="PW9667" s="242"/>
      <c r="PX9667" s="242"/>
      <c r="PY9667" s="242"/>
      <c r="PZ9667" s="242"/>
      <c r="QA9667" s="242"/>
      <c r="QB9667" s="242"/>
      <c r="QC9667" s="242"/>
      <c r="QD9667" s="242"/>
      <c r="QE9667" s="242"/>
      <c r="QF9667" s="242"/>
      <c r="QG9667" s="242"/>
      <c r="QH9667" s="242"/>
      <c r="QI9667" s="242"/>
      <c r="QJ9667" s="242"/>
      <c r="QK9667" s="242"/>
    </row>
    <row r="9668" spans="439:453">
      <c r="PW9668" s="242"/>
      <c r="PX9668" s="242"/>
      <c r="PY9668" s="242"/>
      <c r="PZ9668" s="242"/>
      <c r="QA9668" s="242"/>
      <c r="QB9668" s="242"/>
      <c r="QC9668" s="242"/>
      <c r="QD9668" s="242"/>
      <c r="QE9668" s="242"/>
      <c r="QF9668" s="242"/>
      <c r="QG9668" s="242"/>
      <c r="QH9668" s="242"/>
      <c r="QI9668" s="242"/>
      <c r="QJ9668" s="242"/>
      <c r="QK9668" s="242"/>
    </row>
    <row r="9669" spans="439:453">
      <c r="PW9669" s="242"/>
      <c r="PX9669" s="242"/>
      <c r="PY9669" s="242"/>
      <c r="PZ9669" s="242"/>
      <c r="QA9669" s="242"/>
      <c r="QB9669" s="242"/>
      <c r="QC9669" s="242"/>
      <c r="QD9669" s="242"/>
      <c r="QE9669" s="242"/>
      <c r="QF9669" s="242"/>
      <c r="QG9669" s="242"/>
      <c r="QH9669" s="242"/>
      <c r="QI9669" s="242"/>
      <c r="QJ9669" s="242"/>
      <c r="QK9669" s="242"/>
    </row>
    <row r="9670" spans="439:453">
      <c r="PW9670" s="242"/>
      <c r="PX9670" s="242"/>
      <c r="PY9670" s="242"/>
      <c r="PZ9670" s="242"/>
      <c r="QA9670" s="242"/>
      <c r="QB9670" s="242"/>
      <c r="QC9670" s="242"/>
      <c r="QD9670" s="242"/>
      <c r="QE9670" s="242"/>
      <c r="QF9670" s="242"/>
      <c r="QG9670" s="242"/>
      <c r="QH9670" s="242"/>
      <c r="QI9670" s="242"/>
      <c r="QJ9670" s="242"/>
      <c r="QK9670" s="242"/>
    </row>
    <row r="9671" spans="439:453">
      <c r="PW9671" s="242"/>
      <c r="PX9671" s="242"/>
      <c r="PY9671" s="242"/>
      <c r="PZ9671" s="242"/>
      <c r="QA9671" s="242"/>
      <c r="QB9671" s="242"/>
      <c r="QC9671" s="242"/>
      <c r="QD9671" s="242"/>
      <c r="QE9671" s="242"/>
      <c r="QF9671" s="242"/>
      <c r="QG9671" s="242"/>
      <c r="QH9671" s="242"/>
      <c r="QI9671" s="242"/>
      <c r="QJ9671" s="242"/>
      <c r="QK9671" s="242"/>
    </row>
    <row r="9672" spans="439:453">
      <c r="PW9672" s="242"/>
      <c r="PX9672" s="242"/>
      <c r="PY9672" s="242"/>
      <c r="PZ9672" s="242"/>
      <c r="QA9672" s="242"/>
      <c r="QB9672" s="242"/>
      <c r="QC9672" s="242"/>
      <c r="QD9672" s="242"/>
      <c r="QE9672" s="242"/>
      <c r="QF9672" s="242"/>
      <c r="QG9672" s="242"/>
      <c r="QH9672" s="242"/>
      <c r="QI9672" s="242"/>
      <c r="QJ9672" s="242"/>
      <c r="QK9672" s="242"/>
    </row>
    <row r="9673" spans="439:453">
      <c r="PW9673" s="242"/>
      <c r="PX9673" s="242"/>
      <c r="PY9673" s="242"/>
      <c r="PZ9673" s="242"/>
      <c r="QA9673" s="242"/>
      <c r="QB9673" s="242"/>
      <c r="QC9673" s="242"/>
      <c r="QD9673" s="242"/>
      <c r="QE9673" s="242"/>
      <c r="QF9673" s="242"/>
      <c r="QG9673" s="242"/>
      <c r="QH9673" s="242"/>
      <c r="QI9673" s="242"/>
      <c r="QJ9673" s="242"/>
      <c r="QK9673" s="242"/>
    </row>
    <row r="9674" spans="439:453">
      <c r="PW9674" s="242"/>
      <c r="PX9674" s="242"/>
      <c r="PY9674" s="242"/>
      <c r="PZ9674" s="242"/>
      <c r="QA9674" s="242"/>
      <c r="QB9674" s="242"/>
      <c r="QC9674" s="242"/>
      <c r="QD9674" s="242"/>
      <c r="QE9674" s="242"/>
      <c r="QF9674" s="242"/>
      <c r="QG9674" s="242"/>
      <c r="QH9674" s="242"/>
      <c r="QI9674" s="242"/>
      <c r="QJ9674" s="242"/>
      <c r="QK9674" s="242"/>
    </row>
    <row r="9675" spans="439:453">
      <c r="PW9675" s="242"/>
      <c r="PX9675" s="242"/>
      <c r="PY9675" s="242"/>
      <c r="PZ9675" s="242"/>
      <c r="QA9675" s="242"/>
      <c r="QB9675" s="242"/>
      <c r="QC9675" s="242"/>
      <c r="QD9675" s="242"/>
      <c r="QE9675" s="242"/>
      <c r="QF9675" s="242"/>
      <c r="QG9675" s="242"/>
      <c r="QH9675" s="242"/>
      <c r="QI9675" s="242"/>
      <c r="QJ9675" s="242"/>
      <c r="QK9675" s="242"/>
    </row>
    <row r="9676" spans="439:453">
      <c r="PW9676" s="242"/>
      <c r="PX9676" s="242"/>
      <c r="PY9676" s="242"/>
      <c r="PZ9676" s="242"/>
      <c r="QA9676" s="242"/>
      <c r="QB9676" s="242"/>
      <c r="QC9676" s="242"/>
      <c r="QD9676" s="242"/>
      <c r="QE9676" s="242"/>
      <c r="QF9676" s="242"/>
      <c r="QG9676" s="242"/>
      <c r="QH9676" s="242"/>
      <c r="QI9676" s="242"/>
      <c r="QJ9676" s="242"/>
      <c r="QK9676" s="242"/>
    </row>
    <row r="9677" spans="439:453">
      <c r="PW9677" s="242"/>
      <c r="PX9677" s="242"/>
      <c r="PY9677" s="242"/>
      <c r="PZ9677" s="242"/>
      <c r="QA9677" s="242"/>
      <c r="QB9677" s="242"/>
      <c r="QC9677" s="242"/>
      <c r="QD9677" s="242"/>
      <c r="QE9677" s="242"/>
      <c r="QF9677" s="242"/>
      <c r="QG9677" s="242"/>
      <c r="QH9677" s="242"/>
      <c r="QI9677" s="242"/>
      <c r="QJ9677" s="242"/>
      <c r="QK9677" s="242"/>
    </row>
    <row r="9678" spans="439:453">
      <c r="PW9678" s="242"/>
      <c r="PX9678" s="242"/>
      <c r="PY9678" s="242"/>
      <c r="PZ9678" s="242"/>
      <c r="QA9678" s="242"/>
      <c r="QB9678" s="242"/>
      <c r="QC9678" s="242"/>
      <c r="QD9678" s="242"/>
      <c r="QE9678" s="242"/>
      <c r="QF9678" s="242"/>
      <c r="QG9678" s="242"/>
      <c r="QH9678" s="242"/>
      <c r="QI9678" s="242"/>
      <c r="QJ9678" s="242"/>
      <c r="QK9678" s="242"/>
    </row>
    <row r="9679" spans="439:453">
      <c r="PW9679" s="242"/>
      <c r="PX9679" s="242"/>
      <c r="PY9679" s="242"/>
      <c r="PZ9679" s="242"/>
      <c r="QA9679" s="242"/>
      <c r="QB9679" s="242"/>
      <c r="QC9679" s="242"/>
      <c r="QD9679" s="242"/>
      <c r="QE9679" s="242"/>
      <c r="QF9679" s="242"/>
      <c r="QG9679" s="242"/>
      <c r="QH9679" s="242"/>
      <c r="QI9679" s="242"/>
      <c r="QJ9679" s="242"/>
      <c r="QK9679" s="242"/>
    </row>
    <row r="9680" spans="439:453">
      <c r="PW9680" s="242"/>
      <c r="PX9680" s="242"/>
      <c r="PY9680" s="242"/>
      <c r="PZ9680" s="242"/>
      <c r="QA9680" s="242"/>
      <c r="QB9680" s="242"/>
      <c r="QC9680" s="242"/>
      <c r="QD9680" s="242"/>
      <c r="QE9680" s="242"/>
      <c r="QF9680" s="242"/>
      <c r="QG9680" s="242"/>
      <c r="QH9680" s="242"/>
      <c r="QI9680" s="242"/>
      <c r="QJ9680" s="242"/>
      <c r="QK9680" s="242"/>
    </row>
    <row r="9681" spans="439:453">
      <c r="PW9681" s="242"/>
      <c r="PX9681" s="242"/>
      <c r="PY9681" s="242"/>
      <c r="PZ9681" s="242"/>
      <c r="QA9681" s="242"/>
      <c r="QB9681" s="242"/>
      <c r="QC9681" s="242"/>
      <c r="QD9681" s="242"/>
      <c r="QE9681" s="242"/>
      <c r="QF9681" s="242"/>
      <c r="QG9681" s="242"/>
      <c r="QH9681" s="242"/>
      <c r="QI9681" s="242"/>
      <c r="QJ9681" s="242"/>
      <c r="QK9681" s="242"/>
    </row>
    <row r="9682" spans="439:453">
      <c r="PW9682" s="242"/>
      <c r="PX9682" s="242"/>
      <c r="PY9682" s="242"/>
      <c r="PZ9682" s="242"/>
      <c r="QA9682" s="242"/>
      <c r="QB9682" s="242"/>
      <c r="QC9682" s="242"/>
      <c r="QD9682" s="242"/>
      <c r="QE9682" s="242"/>
      <c r="QF9682" s="242"/>
      <c r="QG9682" s="242"/>
      <c r="QH9682" s="242"/>
      <c r="QI9682" s="242"/>
      <c r="QJ9682" s="242"/>
      <c r="QK9682" s="242"/>
    </row>
    <row r="9683" spans="439:453">
      <c r="PW9683" s="242"/>
      <c r="PX9683" s="242"/>
      <c r="PY9683" s="242"/>
      <c r="PZ9683" s="242"/>
      <c r="QA9683" s="242"/>
      <c r="QB9683" s="242"/>
      <c r="QC9683" s="242"/>
      <c r="QD9683" s="242"/>
      <c r="QE9683" s="242"/>
      <c r="QF9683" s="242"/>
      <c r="QG9683" s="242"/>
      <c r="QH9683" s="242"/>
      <c r="QI9683" s="242"/>
      <c r="QJ9683" s="242"/>
      <c r="QK9683" s="242"/>
    </row>
    <row r="9684" spans="439:453">
      <c r="PW9684" s="242"/>
      <c r="PX9684" s="242"/>
      <c r="PY9684" s="242"/>
      <c r="PZ9684" s="242"/>
      <c r="QA9684" s="242"/>
      <c r="QB9684" s="242"/>
      <c r="QC9684" s="242"/>
      <c r="QD9684" s="242"/>
      <c r="QE9684" s="242"/>
      <c r="QF9684" s="242"/>
      <c r="QG9684" s="242"/>
      <c r="QH9684" s="242"/>
      <c r="QI9684" s="242"/>
      <c r="QJ9684" s="242"/>
      <c r="QK9684" s="242"/>
    </row>
    <row r="9685" spans="439:453">
      <c r="PW9685" s="242"/>
      <c r="PX9685" s="242"/>
      <c r="PY9685" s="242"/>
      <c r="PZ9685" s="242"/>
      <c r="QA9685" s="242"/>
      <c r="QB9685" s="242"/>
      <c r="QC9685" s="242"/>
      <c r="QD9685" s="242"/>
      <c r="QE9685" s="242"/>
      <c r="QF9685" s="242"/>
      <c r="QG9685" s="242"/>
      <c r="QH9685" s="242"/>
      <c r="QI9685" s="242"/>
      <c r="QJ9685" s="242"/>
      <c r="QK9685" s="242"/>
    </row>
    <row r="9686" spans="439:453">
      <c r="PW9686" s="242"/>
      <c r="PX9686" s="242"/>
      <c r="PY9686" s="242"/>
      <c r="PZ9686" s="242"/>
      <c r="QA9686" s="242"/>
      <c r="QB9686" s="242"/>
      <c r="QC9686" s="242"/>
      <c r="QD9686" s="242"/>
      <c r="QE9686" s="242"/>
      <c r="QF9686" s="242"/>
      <c r="QG9686" s="242"/>
      <c r="QH9686" s="242"/>
      <c r="QI9686" s="242"/>
      <c r="QJ9686" s="242"/>
      <c r="QK9686" s="242"/>
    </row>
    <row r="9687" spans="439:453">
      <c r="PW9687" s="242"/>
      <c r="PX9687" s="242"/>
      <c r="PY9687" s="242"/>
      <c r="PZ9687" s="242"/>
      <c r="QA9687" s="242"/>
      <c r="QB9687" s="242"/>
      <c r="QC9687" s="242"/>
      <c r="QD9687" s="242"/>
      <c r="QE9687" s="242"/>
      <c r="QF9687" s="242"/>
      <c r="QG9687" s="242"/>
      <c r="QH9687" s="242"/>
      <c r="QI9687" s="242"/>
      <c r="QJ9687" s="242"/>
      <c r="QK9687" s="242"/>
    </row>
    <row r="9688" spans="439:453">
      <c r="PW9688" s="242"/>
      <c r="PX9688" s="242"/>
      <c r="PY9688" s="242"/>
      <c r="PZ9688" s="242"/>
      <c r="QA9688" s="242"/>
      <c r="QB9688" s="242"/>
      <c r="QC9688" s="242"/>
      <c r="QD9688" s="242"/>
      <c r="QE9688" s="242"/>
      <c r="QF9688" s="242"/>
      <c r="QG9688" s="242"/>
      <c r="QH9688" s="242"/>
      <c r="QI9688" s="242"/>
      <c r="QJ9688" s="242"/>
      <c r="QK9688" s="242"/>
    </row>
    <row r="9689" spans="439:453">
      <c r="PW9689" s="242"/>
      <c r="PX9689" s="242"/>
      <c r="PY9689" s="242"/>
      <c r="PZ9689" s="242"/>
      <c r="QA9689" s="242"/>
      <c r="QB9689" s="242"/>
      <c r="QC9689" s="242"/>
      <c r="QD9689" s="242"/>
      <c r="QE9689" s="242"/>
      <c r="QF9689" s="242"/>
      <c r="QG9689" s="242"/>
      <c r="QH9689" s="242"/>
      <c r="QI9689" s="242"/>
      <c r="QJ9689" s="242"/>
      <c r="QK9689" s="242"/>
    </row>
    <row r="9690" spans="439:453">
      <c r="PW9690" s="242"/>
      <c r="PX9690" s="242"/>
      <c r="PY9690" s="242"/>
      <c r="PZ9690" s="242"/>
      <c r="QA9690" s="242"/>
      <c r="QB9690" s="242"/>
      <c r="QC9690" s="242"/>
      <c r="QD9690" s="242"/>
      <c r="QE9690" s="242"/>
      <c r="QF9690" s="242"/>
      <c r="QG9690" s="242"/>
      <c r="QH9690" s="242"/>
      <c r="QI9690" s="242"/>
      <c r="QJ9690" s="242"/>
      <c r="QK9690" s="242"/>
    </row>
    <row r="9691" spans="439:453">
      <c r="PW9691" s="242"/>
      <c r="PX9691" s="242"/>
      <c r="PY9691" s="242"/>
      <c r="PZ9691" s="242"/>
      <c r="QA9691" s="242"/>
      <c r="QB9691" s="242"/>
      <c r="QC9691" s="242"/>
      <c r="QD9691" s="242"/>
      <c r="QE9691" s="242"/>
      <c r="QF9691" s="242"/>
      <c r="QG9691" s="242"/>
      <c r="QH9691" s="242"/>
      <c r="QI9691" s="242"/>
      <c r="QJ9691" s="242"/>
      <c r="QK9691" s="242"/>
    </row>
    <row r="9692" spans="439:453">
      <c r="PW9692" s="242"/>
      <c r="PX9692" s="242"/>
      <c r="PY9692" s="242"/>
      <c r="PZ9692" s="242"/>
      <c r="QA9692" s="242"/>
      <c r="QB9692" s="242"/>
      <c r="QC9692" s="242"/>
      <c r="QD9692" s="242"/>
      <c r="QE9692" s="242"/>
      <c r="QF9692" s="242"/>
      <c r="QG9692" s="242"/>
      <c r="QH9692" s="242"/>
      <c r="QI9692" s="242"/>
      <c r="QJ9692" s="242"/>
      <c r="QK9692" s="242"/>
    </row>
    <row r="9693" spans="439:453">
      <c r="PW9693" s="242"/>
      <c r="PX9693" s="242"/>
      <c r="PY9693" s="242"/>
      <c r="PZ9693" s="242"/>
      <c r="QA9693" s="242"/>
      <c r="QB9693" s="242"/>
      <c r="QC9693" s="242"/>
      <c r="QD9693" s="242"/>
      <c r="QE9693" s="242"/>
      <c r="QF9693" s="242"/>
      <c r="QG9693" s="242"/>
      <c r="QH9693" s="242"/>
      <c r="QI9693" s="242"/>
      <c r="QJ9693" s="242"/>
      <c r="QK9693" s="242"/>
    </row>
    <row r="9694" spans="439:453">
      <c r="PW9694" s="242"/>
      <c r="PX9694" s="242"/>
      <c r="PY9694" s="242"/>
      <c r="PZ9694" s="242"/>
      <c r="QA9694" s="242"/>
      <c r="QB9694" s="242"/>
      <c r="QC9694" s="242"/>
      <c r="QD9694" s="242"/>
      <c r="QE9694" s="242"/>
      <c r="QF9694" s="242"/>
      <c r="QG9694" s="242"/>
      <c r="QH9694" s="242"/>
      <c r="QI9694" s="242"/>
      <c r="QJ9694" s="242"/>
      <c r="QK9694" s="242"/>
    </row>
    <row r="9695" spans="439:453">
      <c r="PW9695" s="242"/>
      <c r="PX9695" s="242"/>
      <c r="PY9695" s="242"/>
      <c r="PZ9695" s="242"/>
      <c r="QA9695" s="242"/>
      <c r="QB9695" s="242"/>
      <c r="QC9695" s="242"/>
      <c r="QD9695" s="242"/>
      <c r="QE9695" s="242"/>
      <c r="QF9695" s="242"/>
      <c r="QG9695" s="242"/>
      <c r="QH9695" s="242"/>
      <c r="QI9695" s="242"/>
      <c r="QJ9695" s="242"/>
      <c r="QK9695" s="242"/>
    </row>
    <row r="9696" spans="439:453">
      <c r="PW9696" s="242"/>
      <c r="PX9696" s="242"/>
      <c r="PY9696" s="242"/>
      <c r="PZ9696" s="242"/>
      <c r="QA9696" s="242"/>
      <c r="QB9696" s="242"/>
      <c r="QC9696" s="242"/>
      <c r="QD9696" s="242"/>
      <c r="QE9696" s="242"/>
      <c r="QF9696" s="242"/>
      <c r="QG9696" s="242"/>
      <c r="QH9696" s="242"/>
      <c r="QI9696" s="242"/>
      <c r="QJ9696" s="242"/>
      <c r="QK9696" s="242"/>
    </row>
    <row r="9697" spans="439:453">
      <c r="PW9697" s="242"/>
      <c r="PX9697" s="242"/>
      <c r="PY9697" s="242"/>
      <c r="PZ9697" s="242"/>
      <c r="QA9697" s="242"/>
      <c r="QB9697" s="242"/>
      <c r="QC9697" s="242"/>
      <c r="QD9697" s="242"/>
      <c r="QE9697" s="242"/>
      <c r="QF9697" s="242"/>
      <c r="QG9697" s="242"/>
      <c r="QH9697" s="242"/>
      <c r="QI9697" s="242"/>
      <c r="QJ9697" s="242"/>
      <c r="QK9697" s="242"/>
    </row>
    <row r="9698" spans="439:453">
      <c r="PW9698" s="242"/>
      <c r="PX9698" s="242"/>
      <c r="PY9698" s="242"/>
      <c r="PZ9698" s="242"/>
      <c r="QA9698" s="242"/>
      <c r="QB9698" s="242"/>
      <c r="QC9698" s="242"/>
      <c r="QD9698" s="242"/>
      <c r="QE9698" s="242"/>
      <c r="QF9698" s="242"/>
      <c r="QG9698" s="242"/>
      <c r="QH9698" s="242"/>
      <c r="QI9698" s="242"/>
      <c r="QJ9698" s="242"/>
      <c r="QK9698" s="242"/>
    </row>
    <row r="9699" spans="439:453">
      <c r="PW9699" s="242"/>
      <c r="PX9699" s="242"/>
      <c r="PY9699" s="242"/>
      <c r="PZ9699" s="242"/>
      <c r="QA9699" s="242"/>
      <c r="QB9699" s="242"/>
      <c r="QC9699" s="242"/>
      <c r="QD9699" s="242"/>
      <c r="QE9699" s="242"/>
      <c r="QF9699" s="242"/>
      <c r="QG9699" s="242"/>
      <c r="QH9699" s="242"/>
      <c r="QI9699" s="242"/>
      <c r="QJ9699" s="242"/>
      <c r="QK9699" s="242"/>
    </row>
    <row r="9700" spans="439:453">
      <c r="PW9700" s="242"/>
      <c r="PX9700" s="242"/>
      <c r="PY9700" s="242"/>
      <c r="PZ9700" s="242"/>
      <c r="QA9700" s="242"/>
      <c r="QB9700" s="242"/>
      <c r="QC9700" s="242"/>
      <c r="QD9700" s="242"/>
      <c r="QE9700" s="242"/>
      <c r="QF9700" s="242"/>
      <c r="QG9700" s="242"/>
      <c r="QH9700" s="242"/>
      <c r="QI9700" s="242"/>
      <c r="QJ9700" s="242"/>
      <c r="QK9700" s="242"/>
    </row>
    <row r="9701" spans="439:453">
      <c r="PW9701" s="242"/>
      <c r="PX9701" s="242"/>
      <c r="PY9701" s="242"/>
      <c r="PZ9701" s="242"/>
      <c r="QA9701" s="242"/>
      <c r="QB9701" s="242"/>
      <c r="QC9701" s="242"/>
      <c r="QD9701" s="242"/>
      <c r="QE9701" s="242"/>
      <c r="QF9701" s="242"/>
      <c r="QG9701" s="242"/>
      <c r="QH9701" s="242"/>
      <c r="QI9701" s="242"/>
      <c r="QJ9701" s="242"/>
      <c r="QK9701" s="242"/>
    </row>
    <row r="9702" spans="439:453">
      <c r="PW9702" s="242"/>
      <c r="PX9702" s="242"/>
      <c r="PY9702" s="242"/>
      <c r="PZ9702" s="242"/>
      <c r="QA9702" s="242"/>
      <c r="QB9702" s="242"/>
      <c r="QC9702" s="242"/>
      <c r="QD9702" s="242"/>
      <c r="QE9702" s="242"/>
      <c r="QF9702" s="242"/>
      <c r="QG9702" s="242"/>
      <c r="QH9702" s="242"/>
      <c r="QI9702" s="242"/>
      <c r="QJ9702" s="242"/>
      <c r="QK9702" s="242"/>
    </row>
    <row r="9703" spans="439:453">
      <c r="PW9703" s="242"/>
      <c r="PX9703" s="242"/>
      <c r="PY9703" s="242"/>
      <c r="PZ9703" s="242"/>
      <c r="QA9703" s="242"/>
      <c r="QB9703" s="242"/>
      <c r="QC9703" s="242"/>
      <c r="QD9703" s="242"/>
      <c r="QE9703" s="242"/>
      <c r="QF9703" s="242"/>
      <c r="QG9703" s="242"/>
      <c r="QH9703" s="242"/>
      <c r="QI9703" s="242"/>
      <c r="QJ9703" s="242"/>
      <c r="QK9703" s="242"/>
    </row>
    <row r="9704" spans="439:453">
      <c r="PW9704" s="242"/>
      <c r="PX9704" s="242"/>
      <c r="PY9704" s="242"/>
      <c r="PZ9704" s="242"/>
      <c r="QA9704" s="242"/>
      <c r="QB9704" s="242"/>
      <c r="QC9704" s="242"/>
      <c r="QD9704" s="242"/>
      <c r="QE9704" s="242"/>
      <c r="QF9704" s="242"/>
      <c r="QG9704" s="242"/>
      <c r="QH9704" s="242"/>
      <c r="QI9704" s="242"/>
      <c r="QJ9704" s="242"/>
      <c r="QK9704" s="242"/>
    </row>
    <row r="9705" spans="439:453">
      <c r="PW9705" s="242"/>
      <c r="PX9705" s="242"/>
      <c r="PY9705" s="242"/>
      <c r="PZ9705" s="242"/>
      <c r="QA9705" s="242"/>
      <c r="QB9705" s="242"/>
      <c r="QC9705" s="242"/>
      <c r="QD9705" s="242"/>
      <c r="QE9705" s="242"/>
      <c r="QF9705" s="242"/>
      <c r="QG9705" s="242"/>
      <c r="QH9705" s="242"/>
      <c r="QI9705" s="242"/>
      <c r="QJ9705" s="242"/>
      <c r="QK9705" s="242"/>
    </row>
    <row r="9706" spans="439:453">
      <c r="PW9706" s="242"/>
      <c r="PX9706" s="242"/>
      <c r="PY9706" s="242"/>
      <c r="PZ9706" s="242"/>
      <c r="QA9706" s="242"/>
      <c r="QB9706" s="242"/>
      <c r="QC9706" s="242"/>
      <c r="QD9706" s="242"/>
      <c r="QE9706" s="242"/>
      <c r="QF9706" s="242"/>
      <c r="QG9706" s="242"/>
      <c r="QH9706" s="242"/>
      <c r="QI9706" s="242"/>
      <c r="QJ9706" s="242"/>
      <c r="QK9706" s="242"/>
    </row>
    <row r="9707" spans="439:453">
      <c r="PW9707" s="242"/>
      <c r="PX9707" s="242"/>
      <c r="PY9707" s="242"/>
      <c r="PZ9707" s="242"/>
      <c r="QA9707" s="242"/>
      <c r="QB9707" s="242"/>
      <c r="QC9707" s="242"/>
      <c r="QD9707" s="242"/>
      <c r="QE9707" s="242"/>
      <c r="QF9707" s="242"/>
      <c r="QG9707" s="242"/>
      <c r="QH9707" s="242"/>
      <c r="QI9707" s="242"/>
      <c r="QJ9707" s="242"/>
      <c r="QK9707" s="242"/>
    </row>
    <row r="9708" spans="439:453">
      <c r="PW9708" s="242"/>
      <c r="PX9708" s="242"/>
      <c r="PY9708" s="242"/>
      <c r="PZ9708" s="242"/>
      <c r="QA9708" s="242"/>
      <c r="QB9708" s="242"/>
      <c r="QC9708" s="242"/>
      <c r="QD9708" s="242"/>
      <c r="QE9708" s="242"/>
      <c r="QF9708" s="242"/>
      <c r="QG9708" s="242"/>
      <c r="QH9708" s="242"/>
      <c r="QI9708" s="242"/>
      <c r="QJ9708" s="242"/>
      <c r="QK9708" s="242"/>
    </row>
    <row r="9709" spans="439:453">
      <c r="PW9709" s="242"/>
      <c r="PX9709" s="242"/>
      <c r="PY9709" s="242"/>
      <c r="PZ9709" s="242"/>
      <c r="QA9709" s="242"/>
      <c r="QB9709" s="242"/>
      <c r="QC9709" s="242"/>
      <c r="QD9709" s="242"/>
      <c r="QE9709" s="242"/>
      <c r="QF9709" s="242"/>
      <c r="QG9709" s="242"/>
      <c r="QH9709" s="242"/>
      <c r="QI9709" s="242"/>
      <c r="QJ9709" s="242"/>
      <c r="QK9709" s="242"/>
    </row>
    <row r="9710" spans="439:453">
      <c r="PW9710" s="242"/>
      <c r="PX9710" s="242"/>
      <c r="PY9710" s="242"/>
      <c r="PZ9710" s="242"/>
      <c r="QA9710" s="242"/>
      <c r="QB9710" s="242"/>
      <c r="QC9710" s="242"/>
      <c r="QD9710" s="242"/>
      <c r="QE9710" s="242"/>
      <c r="QF9710" s="242"/>
      <c r="QG9710" s="242"/>
      <c r="QH9710" s="242"/>
      <c r="QI9710" s="242"/>
      <c r="QJ9710" s="242"/>
      <c r="QK9710" s="242"/>
    </row>
    <row r="9711" spans="439:453">
      <c r="PW9711" s="242"/>
      <c r="PX9711" s="242"/>
      <c r="PY9711" s="242"/>
      <c r="PZ9711" s="242"/>
      <c r="QA9711" s="242"/>
      <c r="QB9711" s="242"/>
      <c r="QC9711" s="242"/>
      <c r="QD9711" s="242"/>
      <c r="QE9711" s="242"/>
      <c r="QF9711" s="242"/>
      <c r="QG9711" s="242"/>
      <c r="QH9711" s="242"/>
      <c r="QI9711" s="242"/>
      <c r="QJ9711" s="242"/>
      <c r="QK9711" s="242"/>
    </row>
    <row r="9712" spans="439:453">
      <c r="PW9712" s="242"/>
      <c r="PX9712" s="242"/>
      <c r="PY9712" s="242"/>
      <c r="PZ9712" s="242"/>
      <c r="QA9712" s="242"/>
      <c r="QB9712" s="242"/>
      <c r="QC9712" s="242"/>
      <c r="QD9712" s="242"/>
      <c r="QE9712" s="242"/>
      <c r="QF9712" s="242"/>
      <c r="QG9712" s="242"/>
      <c r="QH9712" s="242"/>
      <c r="QI9712" s="242"/>
      <c r="QJ9712" s="242"/>
      <c r="QK9712" s="242"/>
    </row>
    <row r="9713" spans="439:453">
      <c r="PW9713" s="242"/>
      <c r="PX9713" s="242"/>
      <c r="PY9713" s="242"/>
      <c r="PZ9713" s="242"/>
      <c r="QA9713" s="242"/>
      <c r="QB9713" s="242"/>
      <c r="QC9713" s="242"/>
      <c r="QD9713" s="242"/>
      <c r="QE9713" s="242"/>
      <c r="QF9713" s="242"/>
      <c r="QG9713" s="242"/>
      <c r="QH9713" s="242"/>
      <c r="QI9713" s="242"/>
      <c r="QJ9713" s="242"/>
      <c r="QK9713" s="242"/>
    </row>
    <row r="9714" spans="439:453">
      <c r="PW9714" s="242"/>
      <c r="PX9714" s="242"/>
      <c r="PY9714" s="242"/>
      <c r="PZ9714" s="242"/>
      <c r="QA9714" s="242"/>
      <c r="QB9714" s="242"/>
      <c r="QC9714" s="242"/>
      <c r="QD9714" s="242"/>
      <c r="QE9714" s="242"/>
      <c r="QF9714" s="242"/>
      <c r="QG9714" s="242"/>
      <c r="QH9714" s="242"/>
      <c r="QI9714" s="242"/>
      <c r="QJ9714" s="242"/>
      <c r="QK9714" s="242"/>
    </row>
    <row r="9715" spans="439:453">
      <c r="PW9715" s="242"/>
      <c r="PX9715" s="242"/>
      <c r="PY9715" s="242"/>
      <c r="PZ9715" s="242"/>
      <c r="QA9715" s="242"/>
      <c r="QB9715" s="242"/>
      <c r="QC9715" s="242"/>
      <c r="QD9715" s="242"/>
      <c r="QE9715" s="242"/>
      <c r="QF9715" s="242"/>
      <c r="QG9715" s="242"/>
      <c r="QH9715" s="242"/>
      <c r="QI9715" s="242"/>
      <c r="QJ9715" s="242"/>
      <c r="QK9715" s="242"/>
    </row>
    <row r="9716" spans="439:453">
      <c r="PW9716" s="242"/>
      <c r="PX9716" s="242"/>
      <c r="PY9716" s="242"/>
      <c r="PZ9716" s="242"/>
      <c r="QA9716" s="242"/>
      <c r="QB9716" s="242"/>
      <c r="QC9716" s="242"/>
      <c r="QD9716" s="242"/>
      <c r="QE9716" s="242"/>
      <c r="QF9716" s="242"/>
      <c r="QG9716" s="242"/>
      <c r="QH9716" s="242"/>
      <c r="QI9716" s="242"/>
      <c r="QJ9716" s="242"/>
      <c r="QK9716" s="242"/>
    </row>
    <row r="9717" spans="439:453">
      <c r="PW9717" s="242"/>
      <c r="PX9717" s="242"/>
      <c r="PY9717" s="242"/>
      <c r="PZ9717" s="242"/>
      <c r="QA9717" s="242"/>
      <c r="QB9717" s="242"/>
      <c r="QC9717" s="242"/>
      <c r="QD9717" s="242"/>
      <c r="QE9717" s="242"/>
      <c r="QF9717" s="242"/>
      <c r="QG9717" s="242"/>
      <c r="QH9717" s="242"/>
      <c r="QI9717" s="242"/>
      <c r="QJ9717" s="242"/>
      <c r="QK9717" s="242"/>
    </row>
    <row r="9718" spans="439:453">
      <c r="PW9718" s="242"/>
      <c r="PX9718" s="242"/>
      <c r="PY9718" s="242"/>
      <c r="PZ9718" s="242"/>
      <c r="QA9718" s="242"/>
      <c r="QB9718" s="242"/>
      <c r="QC9718" s="242"/>
      <c r="QD9718" s="242"/>
      <c r="QE9718" s="242"/>
      <c r="QF9718" s="242"/>
      <c r="QG9718" s="242"/>
      <c r="QH9718" s="242"/>
      <c r="QI9718" s="242"/>
      <c r="QJ9718" s="242"/>
      <c r="QK9718" s="242"/>
    </row>
    <row r="9719" spans="439:453">
      <c r="PW9719" s="242"/>
      <c r="PX9719" s="242"/>
      <c r="PY9719" s="242"/>
      <c r="PZ9719" s="242"/>
      <c r="QA9719" s="242"/>
      <c r="QB9719" s="242"/>
      <c r="QC9719" s="242"/>
      <c r="QD9719" s="242"/>
      <c r="QE9719" s="242"/>
      <c r="QF9719" s="242"/>
      <c r="QG9719" s="242"/>
      <c r="QH9719" s="242"/>
      <c r="QI9719" s="242"/>
      <c r="QJ9719" s="242"/>
      <c r="QK9719" s="242"/>
    </row>
    <row r="9720" spans="439:453">
      <c r="PW9720" s="242"/>
      <c r="PX9720" s="242"/>
      <c r="PY9720" s="242"/>
      <c r="PZ9720" s="242"/>
      <c r="QA9720" s="242"/>
      <c r="QB9720" s="242"/>
      <c r="QC9720" s="242"/>
      <c r="QD9720" s="242"/>
      <c r="QE9720" s="242"/>
      <c r="QF9720" s="242"/>
      <c r="QG9720" s="242"/>
      <c r="QH9720" s="242"/>
      <c r="QI9720" s="242"/>
      <c r="QJ9720" s="242"/>
      <c r="QK9720" s="242"/>
    </row>
    <row r="9721" spans="439:453">
      <c r="PW9721" s="242"/>
      <c r="PX9721" s="242"/>
      <c r="PY9721" s="242"/>
      <c r="PZ9721" s="242"/>
      <c r="QA9721" s="242"/>
      <c r="QB9721" s="242"/>
      <c r="QC9721" s="242"/>
      <c r="QD9721" s="242"/>
      <c r="QE9721" s="242"/>
      <c r="QF9721" s="242"/>
      <c r="QG9721" s="242"/>
      <c r="QH9721" s="242"/>
      <c r="QI9721" s="242"/>
      <c r="QJ9721" s="242"/>
      <c r="QK9721" s="242"/>
    </row>
    <row r="9722" spans="439:453">
      <c r="PW9722" s="242"/>
      <c r="PX9722" s="242"/>
      <c r="PY9722" s="242"/>
      <c r="PZ9722" s="242"/>
      <c r="QA9722" s="242"/>
      <c r="QB9722" s="242"/>
      <c r="QC9722" s="242"/>
      <c r="QD9722" s="242"/>
      <c r="QE9722" s="242"/>
      <c r="QF9722" s="242"/>
      <c r="QG9722" s="242"/>
      <c r="QH9722" s="242"/>
      <c r="QI9722" s="242"/>
      <c r="QJ9722" s="242"/>
      <c r="QK9722" s="242"/>
    </row>
    <row r="9723" spans="439:453">
      <c r="PW9723" s="242"/>
      <c r="PX9723" s="242"/>
      <c r="PY9723" s="242"/>
      <c r="PZ9723" s="242"/>
      <c r="QA9723" s="242"/>
      <c r="QB9723" s="242"/>
      <c r="QC9723" s="242"/>
      <c r="QD9723" s="242"/>
      <c r="QE9723" s="242"/>
      <c r="QF9723" s="242"/>
      <c r="QG9723" s="242"/>
      <c r="QH9723" s="242"/>
      <c r="QI9723" s="242"/>
      <c r="QJ9723" s="242"/>
      <c r="QK9723" s="242"/>
    </row>
    <row r="9724" spans="439:453">
      <c r="PW9724" s="242"/>
      <c r="PX9724" s="242"/>
      <c r="PY9724" s="242"/>
      <c r="PZ9724" s="242"/>
      <c r="QA9724" s="242"/>
      <c r="QB9724" s="242"/>
      <c r="QC9724" s="242"/>
      <c r="QD9724" s="242"/>
      <c r="QE9724" s="242"/>
      <c r="QF9724" s="242"/>
      <c r="QG9724" s="242"/>
      <c r="QH9724" s="242"/>
      <c r="QI9724" s="242"/>
      <c r="QJ9724" s="242"/>
      <c r="QK9724" s="242"/>
    </row>
    <row r="9725" spans="439:453">
      <c r="PW9725" s="242"/>
      <c r="PX9725" s="242"/>
      <c r="PY9725" s="242"/>
      <c r="PZ9725" s="242"/>
      <c r="QA9725" s="242"/>
      <c r="QB9725" s="242"/>
      <c r="QC9725" s="242"/>
      <c r="QD9725" s="242"/>
      <c r="QE9725" s="242"/>
      <c r="QF9725" s="242"/>
      <c r="QG9725" s="242"/>
      <c r="QH9725" s="242"/>
      <c r="QI9725" s="242"/>
      <c r="QJ9725" s="242"/>
      <c r="QK9725" s="242"/>
    </row>
    <row r="9726" spans="439:453">
      <c r="PW9726" s="242"/>
      <c r="PX9726" s="242"/>
      <c r="PY9726" s="242"/>
      <c r="PZ9726" s="242"/>
      <c r="QA9726" s="242"/>
      <c r="QB9726" s="242"/>
      <c r="QC9726" s="242"/>
      <c r="QD9726" s="242"/>
      <c r="QE9726" s="242"/>
      <c r="QF9726" s="242"/>
      <c r="QG9726" s="242"/>
      <c r="QH9726" s="242"/>
      <c r="QI9726" s="242"/>
      <c r="QJ9726" s="242"/>
      <c r="QK9726" s="242"/>
    </row>
    <row r="9727" spans="439:453">
      <c r="PW9727" s="242"/>
      <c r="PX9727" s="242"/>
      <c r="PY9727" s="242"/>
      <c r="PZ9727" s="242"/>
      <c r="QA9727" s="242"/>
      <c r="QB9727" s="242"/>
      <c r="QC9727" s="242"/>
      <c r="QD9727" s="242"/>
      <c r="QE9727" s="242"/>
      <c r="QF9727" s="242"/>
      <c r="QG9727" s="242"/>
      <c r="QH9727" s="242"/>
      <c r="QI9727" s="242"/>
      <c r="QJ9727" s="242"/>
      <c r="QK9727" s="242"/>
    </row>
    <row r="9728" spans="439:453">
      <c r="PW9728" s="242"/>
      <c r="PX9728" s="242"/>
      <c r="PY9728" s="242"/>
      <c r="PZ9728" s="242"/>
      <c r="QA9728" s="242"/>
      <c r="QB9728" s="242"/>
      <c r="QC9728" s="242"/>
      <c r="QD9728" s="242"/>
      <c r="QE9728" s="242"/>
      <c r="QF9728" s="242"/>
      <c r="QG9728" s="242"/>
      <c r="QH9728" s="242"/>
      <c r="QI9728" s="242"/>
      <c r="QJ9728" s="242"/>
      <c r="QK9728" s="242"/>
    </row>
    <row r="9729" spans="439:453">
      <c r="PW9729" s="242"/>
      <c r="PX9729" s="242"/>
      <c r="PY9729" s="242"/>
      <c r="PZ9729" s="242"/>
      <c r="QA9729" s="242"/>
      <c r="QB9729" s="242"/>
      <c r="QC9729" s="242"/>
      <c r="QD9729" s="242"/>
      <c r="QE9729" s="242"/>
      <c r="QF9729" s="242"/>
      <c r="QG9729" s="242"/>
      <c r="QH9729" s="242"/>
      <c r="QI9729" s="242"/>
      <c r="QJ9729" s="242"/>
      <c r="QK9729" s="242"/>
    </row>
    <row r="9730" spans="439:453">
      <c r="PW9730" s="242"/>
      <c r="PX9730" s="242"/>
      <c r="PY9730" s="242"/>
      <c r="PZ9730" s="242"/>
      <c r="QA9730" s="242"/>
      <c r="QB9730" s="242"/>
      <c r="QC9730" s="242"/>
      <c r="QD9730" s="242"/>
      <c r="QE9730" s="242"/>
      <c r="QF9730" s="242"/>
      <c r="QG9730" s="242"/>
      <c r="QH9730" s="242"/>
      <c r="QI9730" s="242"/>
      <c r="QJ9730" s="242"/>
      <c r="QK9730" s="242"/>
    </row>
    <row r="9731" spans="439:453">
      <c r="PW9731" s="242"/>
      <c r="PX9731" s="242"/>
      <c r="PY9731" s="242"/>
      <c r="PZ9731" s="242"/>
      <c r="QA9731" s="242"/>
      <c r="QB9731" s="242"/>
      <c r="QC9731" s="242"/>
      <c r="QD9731" s="242"/>
      <c r="QE9731" s="242"/>
      <c r="QF9731" s="242"/>
      <c r="QG9731" s="242"/>
      <c r="QH9731" s="242"/>
      <c r="QI9731" s="242"/>
      <c r="QJ9731" s="242"/>
      <c r="QK9731" s="242"/>
    </row>
    <row r="9732" spans="439:453">
      <c r="PW9732" s="242"/>
      <c r="PX9732" s="242"/>
      <c r="PY9732" s="242"/>
      <c r="PZ9732" s="242"/>
      <c r="QA9732" s="242"/>
      <c r="QB9732" s="242"/>
      <c r="QC9732" s="242"/>
      <c r="QD9732" s="242"/>
      <c r="QE9732" s="242"/>
      <c r="QF9732" s="242"/>
      <c r="QG9732" s="242"/>
      <c r="QH9732" s="242"/>
      <c r="QI9732" s="242"/>
      <c r="QJ9732" s="242"/>
      <c r="QK9732" s="242"/>
    </row>
    <row r="9733" spans="439:453">
      <c r="PW9733" s="242"/>
      <c r="PX9733" s="242"/>
      <c r="PY9733" s="242"/>
      <c r="PZ9733" s="242"/>
      <c r="QA9733" s="242"/>
      <c r="QB9733" s="242"/>
      <c r="QC9733" s="242"/>
      <c r="QD9733" s="242"/>
      <c r="QE9733" s="242"/>
      <c r="QF9733" s="242"/>
      <c r="QG9733" s="242"/>
      <c r="QH9733" s="242"/>
      <c r="QI9733" s="242"/>
      <c r="QJ9733" s="242"/>
      <c r="QK9733" s="242"/>
    </row>
    <row r="9734" spans="439:453">
      <c r="PW9734" s="242"/>
      <c r="PX9734" s="242"/>
      <c r="PY9734" s="242"/>
      <c r="PZ9734" s="242"/>
      <c r="QA9734" s="242"/>
      <c r="QB9734" s="242"/>
      <c r="QC9734" s="242"/>
      <c r="QD9734" s="242"/>
      <c r="QE9734" s="242"/>
      <c r="QF9734" s="242"/>
      <c r="QG9734" s="242"/>
      <c r="QH9734" s="242"/>
      <c r="QI9734" s="242"/>
      <c r="QJ9734" s="242"/>
      <c r="QK9734" s="242"/>
    </row>
    <row r="9735" spans="439:453">
      <c r="PW9735" s="242"/>
      <c r="PX9735" s="242"/>
      <c r="PY9735" s="242"/>
      <c r="PZ9735" s="242"/>
      <c r="QA9735" s="242"/>
      <c r="QB9735" s="242"/>
      <c r="QC9735" s="242"/>
      <c r="QD9735" s="242"/>
      <c r="QE9735" s="242"/>
      <c r="QF9735" s="242"/>
      <c r="QG9735" s="242"/>
      <c r="QH9735" s="242"/>
      <c r="QI9735" s="242"/>
      <c r="QJ9735" s="242"/>
      <c r="QK9735" s="242"/>
    </row>
    <row r="9736" spans="439:453">
      <c r="PW9736" s="242"/>
      <c r="PX9736" s="242"/>
      <c r="PY9736" s="242"/>
      <c r="PZ9736" s="242"/>
      <c r="QA9736" s="242"/>
      <c r="QB9736" s="242"/>
      <c r="QC9736" s="242"/>
      <c r="QD9736" s="242"/>
      <c r="QE9736" s="242"/>
      <c r="QF9736" s="242"/>
      <c r="QG9736" s="242"/>
      <c r="QH9736" s="242"/>
      <c r="QI9736" s="242"/>
      <c r="QJ9736" s="242"/>
      <c r="QK9736" s="242"/>
    </row>
    <row r="9737" spans="439:453">
      <c r="PW9737" s="242"/>
      <c r="PX9737" s="242"/>
      <c r="PY9737" s="242"/>
      <c r="PZ9737" s="242"/>
      <c r="QA9737" s="242"/>
      <c r="QB9737" s="242"/>
      <c r="QC9737" s="242"/>
      <c r="QD9737" s="242"/>
      <c r="QE9737" s="242"/>
      <c r="QF9737" s="242"/>
      <c r="QG9737" s="242"/>
      <c r="QH9737" s="242"/>
      <c r="QI9737" s="242"/>
      <c r="QJ9737" s="242"/>
      <c r="QK9737" s="242"/>
    </row>
    <row r="9738" spans="439:453">
      <c r="PW9738" s="242"/>
      <c r="PX9738" s="242"/>
      <c r="PY9738" s="242"/>
      <c r="PZ9738" s="242"/>
      <c r="QA9738" s="242"/>
      <c r="QB9738" s="242"/>
      <c r="QC9738" s="242"/>
      <c r="QD9738" s="242"/>
      <c r="QE9738" s="242"/>
      <c r="QF9738" s="242"/>
      <c r="QG9738" s="242"/>
      <c r="QH9738" s="242"/>
      <c r="QI9738" s="242"/>
      <c r="QJ9738" s="242"/>
      <c r="QK9738" s="242"/>
    </row>
    <row r="9739" spans="439:453">
      <c r="PW9739" s="242"/>
      <c r="PX9739" s="242"/>
      <c r="PY9739" s="242"/>
      <c r="PZ9739" s="242"/>
      <c r="QA9739" s="242"/>
      <c r="QB9739" s="242"/>
      <c r="QC9739" s="242"/>
      <c r="QD9739" s="242"/>
      <c r="QE9739" s="242"/>
      <c r="QF9739" s="242"/>
      <c r="QG9739" s="242"/>
      <c r="QH9739" s="242"/>
      <c r="QI9739" s="242"/>
      <c r="QJ9739" s="242"/>
      <c r="QK9739" s="242"/>
    </row>
    <row r="9740" spans="439:453">
      <c r="PW9740" s="242"/>
      <c r="PX9740" s="242"/>
      <c r="PY9740" s="242"/>
      <c r="PZ9740" s="242"/>
      <c r="QA9740" s="242"/>
      <c r="QB9740" s="242"/>
      <c r="QC9740" s="242"/>
      <c r="QD9740" s="242"/>
      <c r="QE9740" s="242"/>
      <c r="QF9740" s="242"/>
      <c r="QG9740" s="242"/>
      <c r="QH9740" s="242"/>
      <c r="QI9740" s="242"/>
      <c r="QJ9740" s="242"/>
      <c r="QK9740" s="242"/>
    </row>
    <row r="9741" spans="439:453">
      <c r="PW9741" s="242"/>
      <c r="PX9741" s="242"/>
      <c r="PY9741" s="242"/>
      <c r="PZ9741" s="242"/>
      <c r="QA9741" s="242"/>
      <c r="QB9741" s="242"/>
      <c r="QC9741" s="242"/>
      <c r="QD9741" s="242"/>
      <c r="QE9741" s="242"/>
      <c r="QF9741" s="242"/>
      <c r="QG9741" s="242"/>
      <c r="QH9741" s="242"/>
      <c r="QI9741" s="242"/>
      <c r="QJ9741" s="242"/>
      <c r="QK9741" s="242"/>
    </row>
    <row r="9742" spans="439:453">
      <c r="PW9742" s="242"/>
      <c r="PX9742" s="242"/>
      <c r="PY9742" s="242"/>
      <c r="PZ9742" s="242"/>
      <c r="QA9742" s="242"/>
      <c r="QB9742" s="242"/>
      <c r="QC9742" s="242"/>
      <c r="QD9742" s="242"/>
      <c r="QE9742" s="242"/>
      <c r="QF9742" s="242"/>
      <c r="QG9742" s="242"/>
      <c r="QH9742" s="242"/>
      <c r="QI9742" s="242"/>
      <c r="QJ9742" s="242"/>
      <c r="QK9742" s="242"/>
    </row>
    <row r="9743" spans="439:453">
      <c r="PW9743" s="242"/>
      <c r="PX9743" s="242"/>
      <c r="PY9743" s="242"/>
      <c r="PZ9743" s="242"/>
      <c r="QA9743" s="242"/>
      <c r="QB9743" s="242"/>
      <c r="QC9743" s="242"/>
      <c r="QD9743" s="242"/>
      <c r="QE9743" s="242"/>
      <c r="QF9743" s="242"/>
      <c r="QG9743" s="242"/>
      <c r="QH9743" s="242"/>
      <c r="QI9743" s="242"/>
      <c r="QJ9743" s="242"/>
      <c r="QK9743" s="242"/>
    </row>
    <row r="9744" spans="439:453">
      <c r="PW9744" s="242"/>
      <c r="PX9744" s="242"/>
      <c r="PY9744" s="242"/>
      <c r="PZ9744" s="242"/>
      <c r="QA9744" s="242"/>
      <c r="QB9744" s="242"/>
      <c r="QC9744" s="242"/>
      <c r="QD9744" s="242"/>
      <c r="QE9744" s="242"/>
      <c r="QF9744" s="242"/>
      <c r="QG9744" s="242"/>
      <c r="QH9744" s="242"/>
      <c r="QI9744" s="242"/>
      <c r="QJ9744" s="242"/>
      <c r="QK9744" s="242"/>
    </row>
    <row r="9745" spans="439:453">
      <c r="PW9745" s="242"/>
      <c r="PX9745" s="242"/>
      <c r="PY9745" s="242"/>
      <c r="PZ9745" s="242"/>
      <c r="QA9745" s="242"/>
      <c r="QB9745" s="242"/>
      <c r="QC9745" s="242"/>
      <c r="QD9745" s="242"/>
      <c r="QE9745" s="242"/>
      <c r="QF9745" s="242"/>
      <c r="QG9745" s="242"/>
      <c r="QH9745" s="242"/>
      <c r="QI9745" s="242"/>
      <c r="QJ9745" s="242"/>
      <c r="QK9745" s="242"/>
    </row>
    <row r="9746" spans="439:453">
      <c r="PW9746" s="242"/>
      <c r="PX9746" s="242"/>
      <c r="PY9746" s="242"/>
      <c r="PZ9746" s="242"/>
      <c r="QA9746" s="242"/>
      <c r="QB9746" s="242"/>
      <c r="QC9746" s="242"/>
      <c r="QD9746" s="242"/>
      <c r="QE9746" s="242"/>
      <c r="QF9746" s="242"/>
      <c r="QG9746" s="242"/>
      <c r="QH9746" s="242"/>
      <c r="QI9746" s="242"/>
      <c r="QJ9746" s="242"/>
      <c r="QK9746" s="242"/>
    </row>
    <row r="9747" spans="439:453">
      <c r="PW9747" s="242"/>
      <c r="PX9747" s="242"/>
      <c r="PY9747" s="242"/>
      <c r="PZ9747" s="242"/>
      <c r="QA9747" s="242"/>
      <c r="QB9747" s="242"/>
      <c r="QC9747" s="242"/>
      <c r="QD9747" s="242"/>
      <c r="QE9747" s="242"/>
      <c r="QF9747" s="242"/>
      <c r="QG9747" s="242"/>
      <c r="QH9747" s="242"/>
      <c r="QI9747" s="242"/>
      <c r="QJ9747" s="242"/>
      <c r="QK9747" s="242"/>
    </row>
    <row r="9748" spans="439:453">
      <c r="PW9748" s="242"/>
      <c r="PX9748" s="242"/>
      <c r="PY9748" s="242"/>
      <c r="PZ9748" s="242"/>
      <c r="QA9748" s="242"/>
      <c r="QB9748" s="242"/>
      <c r="QC9748" s="242"/>
      <c r="QD9748" s="242"/>
      <c r="QE9748" s="242"/>
      <c r="QF9748" s="242"/>
      <c r="QG9748" s="242"/>
      <c r="QH9748" s="242"/>
      <c r="QI9748" s="242"/>
      <c r="QJ9748" s="242"/>
      <c r="QK9748" s="242"/>
    </row>
    <row r="9749" spans="439:453">
      <c r="PW9749" s="242"/>
      <c r="PX9749" s="242"/>
      <c r="PY9749" s="242"/>
      <c r="PZ9749" s="242"/>
      <c r="QA9749" s="242"/>
      <c r="QB9749" s="242"/>
      <c r="QC9749" s="242"/>
      <c r="QD9749" s="242"/>
      <c r="QE9749" s="242"/>
      <c r="QF9749" s="242"/>
      <c r="QG9749" s="242"/>
      <c r="QH9749" s="242"/>
      <c r="QI9749" s="242"/>
      <c r="QJ9749" s="242"/>
      <c r="QK9749" s="242"/>
    </row>
    <row r="9750" spans="439:453">
      <c r="PW9750" s="242"/>
      <c r="PX9750" s="242"/>
      <c r="PY9750" s="242"/>
      <c r="PZ9750" s="242"/>
      <c r="QA9750" s="242"/>
      <c r="QB9750" s="242"/>
      <c r="QC9750" s="242"/>
      <c r="QD9750" s="242"/>
      <c r="QE9750" s="242"/>
      <c r="QF9750" s="242"/>
      <c r="QG9750" s="242"/>
      <c r="QH9750" s="242"/>
      <c r="QI9750" s="242"/>
      <c r="QJ9750" s="242"/>
      <c r="QK9750" s="242"/>
    </row>
    <row r="9751" spans="439:453">
      <c r="PW9751" s="242"/>
      <c r="PX9751" s="242"/>
      <c r="PY9751" s="242"/>
      <c r="PZ9751" s="242"/>
      <c r="QA9751" s="242"/>
      <c r="QB9751" s="242"/>
      <c r="QC9751" s="242"/>
      <c r="QD9751" s="242"/>
      <c r="QE9751" s="242"/>
      <c r="QF9751" s="242"/>
      <c r="QG9751" s="242"/>
      <c r="QH9751" s="242"/>
      <c r="QI9751" s="242"/>
      <c r="QJ9751" s="242"/>
      <c r="QK9751" s="242"/>
    </row>
    <row r="9752" spans="439:453">
      <c r="PW9752" s="242"/>
      <c r="PX9752" s="242"/>
      <c r="PY9752" s="242"/>
      <c r="PZ9752" s="242"/>
      <c r="QA9752" s="242"/>
      <c r="QB9752" s="242"/>
      <c r="QC9752" s="242"/>
      <c r="QD9752" s="242"/>
      <c r="QE9752" s="242"/>
      <c r="QF9752" s="242"/>
      <c r="QG9752" s="242"/>
      <c r="QH9752" s="242"/>
      <c r="QI9752" s="242"/>
      <c r="QJ9752" s="242"/>
      <c r="QK9752" s="242"/>
    </row>
    <row r="9753" spans="439:453">
      <c r="PW9753" s="242"/>
      <c r="PX9753" s="242"/>
      <c r="PY9753" s="242"/>
      <c r="PZ9753" s="242"/>
      <c r="QA9753" s="242"/>
      <c r="QB9753" s="242"/>
      <c r="QC9753" s="242"/>
      <c r="QD9753" s="242"/>
      <c r="QE9753" s="242"/>
      <c r="QF9753" s="242"/>
      <c r="QG9753" s="242"/>
      <c r="QH9753" s="242"/>
      <c r="QI9753" s="242"/>
      <c r="QJ9753" s="242"/>
      <c r="QK9753" s="242"/>
    </row>
    <row r="9754" spans="439:453">
      <c r="PW9754" s="242"/>
      <c r="PX9754" s="242"/>
      <c r="PY9754" s="242"/>
      <c r="PZ9754" s="242"/>
      <c r="QA9754" s="242"/>
      <c r="QB9754" s="242"/>
      <c r="QC9754" s="242"/>
      <c r="QD9754" s="242"/>
      <c r="QE9754" s="242"/>
      <c r="QF9754" s="242"/>
      <c r="QG9754" s="242"/>
      <c r="QH9754" s="242"/>
      <c r="QI9754" s="242"/>
      <c r="QJ9754" s="242"/>
      <c r="QK9754" s="242"/>
    </row>
    <row r="9755" spans="439:453">
      <c r="PW9755" s="242"/>
      <c r="PX9755" s="242"/>
      <c r="PY9755" s="242"/>
      <c r="PZ9755" s="242"/>
      <c r="QA9755" s="242"/>
      <c r="QB9755" s="242"/>
      <c r="QC9755" s="242"/>
      <c r="QD9755" s="242"/>
      <c r="QE9755" s="242"/>
      <c r="QF9755" s="242"/>
      <c r="QG9755" s="242"/>
      <c r="QH9755" s="242"/>
      <c r="QI9755" s="242"/>
      <c r="QJ9755" s="242"/>
      <c r="QK9755" s="242"/>
    </row>
    <row r="9756" spans="439:453">
      <c r="PW9756" s="242"/>
      <c r="PX9756" s="242"/>
      <c r="PY9756" s="242"/>
      <c r="PZ9756" s="242"/>
      <c r="QA9756" s="242"/>
      <c r="QB9756" s="242"/>
      <c r="QC9756" s="242"/>
      <c r="QD9756" s="242"/>
      <c r="QE9756" s="242"/>
      <c r="QF9756" s="242"/>
      <c r="QG9756" s="242"/>
      <c r="QH9756" s="242"/>
      <c r="QI9756" s="242"/>
      <c r="QJ9756" s="242"/>
      <c r="QK9756" s="242"/>
    </row>
    <row r="9757" spans="439:453">
      <c r="PW9757" s="242"/>
      <c r="PX9757" s="242"/>
      <c r="PY9757" s="242"/>
      <c r="PZ9757" s="242"/>
      <c r="QA9757" s="242"/>
      <c r="QB9757" s="242"/>
      <c r="QC9757" s="242"/>
      <c r="QD9757" s="242"/>
      <c r="QE9757" s="242"/>
      <c r="QF9757" s="242"/>
      <c r="QG9757" s="242"/>
      <c r="QH9757" s="242"/>
      <c r="QI9757" s="242"/>
      <c r="QJ9757" s="242"/>
      <c r="QK9757" s="242"/>
    </row>
    <row r="9758" spans="439:453">
      <c r="PW9758" s="242"/>
      <c r="PX9758" s="242"/>
      <c r="PY9758" s="242"/>
      <c r="PZ9758" s="242"/>
      <c r="QA9758" s="242"/>
      <c r="QB9758" s="242"/>
      <c r="QC9758" s="242"/>
      <c r="QD9758" s="242"/>
      <c r="QE9758" s="242"/>
      <c r="QF9758" s="242"/>
      <c r="QG9758" s="242"/>
      <c r="QH9758" s="242"/>
      <c r="QI9758" s="242"/>
      <c r="QJ9758" s="242"/>
      <c r="QK9758" s="242"/>
    </row>
    <row r="9759" spans="439:453">
      <c r="PW9759" s="242"/>
      <c r="PX9759" s="242"/>
      <c r="PY9759" s="242"/>
      <c r="PZ9759" s="242"/>
      <c r="QA9759" s="242"/>
      <c r="QB9759" s="242"/>
      <c r="QC9759" s="242"/>
      <c r="QD9759" s="242"/>
      <c r="QE9759" s="242"/>
      <c r="QF9759" s="242"/>
      <c r="QG9759" s="242"/>
      <c r="QH9759" s="242"/>
      <c r="QI9759" s="242"/>
      <c r="QJ9759" s="242"/>
      <c r="QK9759" s="242"/>
    </row>
    <row r="9760" spans="439:453">
      <c r="PW9760" s="242"/>
      <c r="PX9760" s="242"/>
      <c r="PY9760" s="242"/>
      <c r="PZ9760" s="242"/>
      <c r="QA9760" s="242"/>
      <c r="QB9760" s="242"/>
      <c r="QC9760" s="242"/>
      <c r="QD9760" s="242"/>
      <c r="QE9760" s="242"/>
      <c r="QF9760" s="242"/>
      <c r="QG9760" s="242"/>
      <c r="QH9760" s="242"/>
      <c r="QI9760" s="242"/>
      <c r="QJ9760" s="242"/>
      <c r="QK9760" s="242"/>
    </row>
    <row r="9761" spans="439:453">
      <c r="PW9761" s="242"/>
      <c r="PX9761" s="242"/>
      <c r="PY9761" s="242"/>
      <c r="PZ9761" s="242"/>
      <c r="QA9761" s="242"/>
      <c r="QB9761" s="242"/>
      <c r="QC9761" s="242"/>
      <c r="QD9761" s="242"/>
      <c r="QE9761" s="242"/>
      <c r="QF9761" s="242"/>
      <c r="QG9761" s="242"/>
      <c r="QH9761" s="242"/>
      <c r="QI9761" s="242"/>
      <c r="QJ9761" s="242"/>
      <c r="QK9761" s="242"/>
    </row>
    <row r="9762" spans="439:453">
      <c r="PW9762" s="242"/>
      <c r="PX9762" s="242"/>
      <c r="PY9762" s="242"/>
      <c r="PZ9762" s="242"/>
      <c r="QA9762" s="242"/>
      <c r="QB9762" s="242"/>
      <c r="QC9762" s="242"/>
      <c r="QD9762" s="242"/>
      <c r="QE9762" s="242"/>
      <c r="QF9762" s="242"/>
      <c r="QG9762" s="242"/>
      <c r="QH9762" s="242"/>
      <c r="QI9762" s="242"/>
      <c r="QJ9762" s="242"/>
      <c r="QK9762" s="242"/>
    </row>
    <row r="9763" spans="439:453">
      <c r="PW9763" s="242"/>
      <c r="PX9763" s="242"/>
      <c r="PY9763" s="242"/>
      <c r="PZ9763" s="242"/>
      <c r="QA9763" s="242"/>
      <c r="QB9763" s="242"/>
      <c r="QC9763" s="242"/>
      <c r="QD9763" s="242"/>
      <c r="QE9763" s="242"/>
      <c r="QF9763" s="242"/>
      <c r="QG9763" s="242"/>
      <c r="QH9763" s="242"/>
      <c r="QI9763" s="242"/>
      <c r="QJ9763" s="242"/>
      <c r="QK9763" s="242"/>
    </row>
    <row r="9764" spans="439:453">
      <c r="PW9764" s="242"/>
      <c r="PX9764" s="242"/>
      <c r="PY9764" s="242"/>
      <c r="PZ9764" s="242"/>
      <c r="QA9764" s="242"/>
      <c r="QB9764" s="242"/>
      <c r="QC9764" s="242"/>
      <c r="QD9764" s="242"/>
      <c r="QE9764" s="242"/>
      <c r="QF9764" s="242"/>
      <c r="QG9764" s="242"/>
      <c r="QH9764" s="242"/>
      <c r="QI9764" s="242"/>
      <c r="QJ9764" s="242"/>
      <c r="QK9764" s="242"/>
    </row>
    <row r="9765" spans="439:453">
      <c r="PW9765" s="242"/>
      <c r="PX9765" s="242"/>
      <c r="PY9765" s="242"/>
      <c r="PZ9765" s="242"/>
      <c r="QA9765" s="242"/>
      <c r="QB9765" s="242"/>
      <c r="QC9765" s="242"/>
      <c r="QD9765" s="242"/>
      <c r="QE9765" s="242"/>
      <c r="QF9765" s="242"/>
      <c r="QG9765" s="242"/>
      <c r="QH9765" s="242"/>
      <c r="QI9765" s="242"/>
      <c r="QJ9765" s="242"/>
      <c r="QK9765" s="242"/>
    </row>
    <row r="9766" spans="439:453">
      <c r="PW9766" s="242"/>
      <c r="PX9766" s="242"/>
      <c r="PY9766" s="242"/>
      <c r="PZ9766" s="242"/>
      <c r="QA9766" s="242"/>
      <c r="QB9766" s="242"/>
      <c r="QC9766" s="242"/>
      <c r="QD9766" s="242"/>
      <c r="QE9766" s="242"/>
      <c r="QF9766" s="242"/>
      <c r="QG9766" s="242"/>
      <c r="QH9766" s="242"/>
      <c r="QI9766" s="242"/>
      <c r="QJ9766" s="242"/>
      <c r="QK9766" s="242"/>
    </row>
    <row r="9767" spans="439:453">
      <c r="PW9767" s="242"/>
      <c r="PX9767" s="242"/>
      <c r="PY9767" s="242"/>
      <c r="PZ9767" s="242"/>
      <c r="QA9767" s="242"/>
      <c r="QB9767" s="242"/>
      <c r="QC9767" s="242"/>
      <c r="QD9767" s="242"/>
      <c r="QE9767" s="242"/>
      <c r="QF9767" s="242"/>
      <c r="QG9767" s="242"/>
      <c r="QH9767" s="242"/>
      <c r="QI9767" s="242"/>
      <c r="QJ9767" s="242"/>
      <c r="QK9767" s="242"/>
    </row>
    <row r="9768" spans="439:453">
      <c r="PW9768" s="242"/>
      <c r="PX9768" s="242"/>
      <c r="PY9768" s="242"/>
      <c r="PZ9768" s="242"/>
      <c r="QA9768" s="242"/>
      <c r="QB9768" s="242"/>
      <c r="QC9768" s="242"/>
      <c r="QD9768" s="242"/>
      <c r="QE9768" s="242"/>
      <c r="QF9768" s="242"/>
      <c r="QG9768" s="242"/>
      <c r="QH9768" s="242"/>
      <c r="QI9768" s="242"/>
      <c r="QJ9768" s="242"/>
      <c r="QK9768" s="242"/>
    </row>
    <row r="9769" spans="439:453">
      <c r="PW9769" s="242"/>
      <c r="PX9769" s="242"/>
      <c r="PY9769" s="242"/>
      <c r="PZ9769" s="242"/>
      <c r="QA9769" s="242"/>
      <c r="QB9769" s="242"/>
      <c r="QC9769" s="242"/>
      <c r="QD9769" s="242"/>
      <c r="QE9769" s="242"/>
      <c r="QF9769" s="242"/>
      <c r="QG9769" s="242"/>
      <c r="QH9769" s="242"/>
      <c r="QI9769" s="242"/>
      <c r="QJ9769" s="242"/>
      <c r="QK9769" s="242"/>
    </row>
    <row r="9770" spans="439:453">
      <c r="PW9770" s="242"/>
      <c r="PX9770" s="242"/>
      <c r="PY9770" s="242"/>
      <c r="PZ9770" s="242"/>
      <c r="QA9770" s="242"/>
      <c r="QB9770" s="242"/>
      <c r="QC9770" s="242"/>
      <c r="QD9770" s="242"/>
      <c r="QE9770" s="242"/>
      <c r="QF9770" s="242"/>
      <c r="QG9770" s="242"/>
      <c r="QH9770" s="242"/>
      <c r="QI9770" s="242"/>
      <c r="QJ9770" s="242"/>
      <c r="QK9770" s="242"/>
    </row>
    <row r="9771" spans="439:453">
      <c r="PW9771" s="242"/>
      <c r="PX9771" s="242"/>
      <c r="PY9771" s="242"/>
      <c r="PZ9771" s="242"/>
      <c r="QA9771" s="242"/>
      <c r="QB9771" s="242"/>
      <c r="QC9771" s="242"/>
      <c r="QD9771" s="242"/>
      <c r="QE9771" s="242"/>
      <c r="QF9771" s="242"/>
      <c r="QG9771" s="242"/>
      <c r="QH9771" s="242"/>
      <c r="QI9771" s="242"/>
      <c r="QJ9771" s="242"/>
      <c r="QK9771" s="242"/>
    </row>
    <row r="9772" spans="439:453">
      <c r="PW9772" s="242"/>
      <c r="PX9772" s="242"/>
      <c r="PY9772" s="242"/>
      <c r="PZ9772" s="242"/>
      <c r="QA9772" s="242"/>
      <c r="QB9772" s="242"/>
      <c r="QC9772" s="242"/>
      <c r="QD9772" s="242"/>
      <c r="QE9772" s="242"/>
      <c r="QF9772" s="242"/>
      <c r="QG9772" s="242"/>
      <c r="QH9772" s="242"/>
      <c r="QI9772" s="242"/>
      <c r="QJ9772" s="242"/>
      <c r="QK9772" s="242"/>
    </row>
    <row r="9773" spans="439:453">
      <c r="PW9773" s="242"/>
      <c r="PX9773" s="242"/>
      <c r="PY9773" s="242"/>
      <c r="PZ9773" s="242"/>
      <c r="QA9773" s="242"/>
      <c r="QB9773" s="242"/>
      <c r="QC9773" s="242"/>
      <c r="QD9773" s="242"/>
      <c r="QE9773" s="242"/>
      <c r="QF9773" s="242"/>
      <c r="QG9773" s="242"/>
      <c r="QH9773" s="242"/>
      <c r="QI9773" s="242"/>
      <c r="QJ9773" s="242"/>
      <c r="QK9773" s="242"/>
    </row>
    <row r="9774" spans="439:453">
      <c r="PW9774" s="242"/>
      <c r="PX9774" s="242"/>
      <c r="PY9774" s="242"/>
      <c r="PZ9774" s="242"/>
      <c r="QA9774" s="242"/>
      <c r="QB9774" s="242"/>
      <c r="QC9774" s="242"/>
      <c r="QD9774" s="242"/>
      <c r="QE9774" s="242"/>
      <c r="QF9774" s="242"/>
      <c r="QG9774" s="242"/>
      <c r="QH9774" s="242"/>
      <c r="QI9774" s="242"/>
      <c r="QJ9774" s="242"/>
      <c r="QK9774" s="242"/>
    </row>
    <row r="9775" spans="439:453">
      <c r="PW9775" s="242"/>
      <c r="PX9775" s="242"/>
      <c r="PY9775" s="242"/>
      <c r="PZ9775" s="242"/>
      <c r="QA9775" s="242"/>
      <c r="QB9775" s="242"/>
      <c r="QC9775" s="242"/>
      <c r="QD9775" s="242"/>
      <c r="QE9775" s="242"/>
      <c r="QF9775" s="242"/>
      <c r="QG9775" s="242"/>
      <c r="QH9775" s="242"/>
      <c r="QI9775" s="242"/>
      <c r="QJ9775" s="242"/>
      <c r="QK9775" s="242"/>
    </row>
    <row r="9776" spans="439:453">
      <c r="PW9776" s="242"/>
      <c r="PX9776" s="242"/>
      <c r="PY9776" s="242"/>
      <c r="PZ9776" s="242"/>
      <c r="QA9776" s="242"/>
      <c r="QB9776" s="242"/>
      <c r="QC9776" s="242"/>
      <c r="QD9776" s="242"/>
      <c r="QE9776" s="242"/>
      <c r="QF9776" s="242"/>
      <c r="QG9776" s="242"/>
      <c r="QH9776" s="242"/>
      <c r="QI9776" s="242"/>
      <c r="QJ9776" s="242"/>
      <c r="QK9776" s="242"/>
    </row>
    <row r="9777" spans="439:453">
      <c r="PW9777" s="242"/>
      <c r="PX9777" s="242"/>
      <c r="PY9777" s="242"/>
      <c r="PZ9777" s="242"/>
      <c r="QA9777" s="242"/>
      <c r="QB9777" s="242"/>
      <c r="QC9777" s="242"/>
      <c r="QD9777" s="242"/>
      <c r="QE9777" s="242"/>
      <c r="QF9777" s="242"/>
      <c r="QG9777" s="242"/>
      <c r="QH9777" s="242"/>
      <c r="QI9777" s="242"/>
      <c r="QJ9777" s="242"/>
      <c r="QK9777" s="242"/>
    </row>
    <row r="9778" spans="439:453">
      <c r="PW9778" s="242"/>
      <c r="PX9778" s="242"/>
      <c r="PY9778" s="242"/>
      <c r="PZ9778" s="242"/>
      <c r="QA9778" s="242"/>
      <c r="QB9778" s="242"/>
      <c r="QC9778" s="242"/>
      <c r="QD9778" s="242"/>
      <c r="QE9778" s="242"/>
      <c r="QF9778" s="242"/>
      <c r="QG9778" s="242"/>
      <c r="QH9778" s="242"/>
      <c r="QI9778" s="242"/>
      <c r="QJ9778" s="242"/>
      <c r="QK9778" s="242"/>
    </row>
    <row r="9779" spans="439:453">
      <c r="PW9779" s="242"/>
      <c r="PX9779" s="242"/>
      <c r="PY9779" s="242"/>
      <c r="PZ9779" s="242"/>
      <c r="QA9779" s="242"/>
      <c r="QB9779" s="242"/>
      <c r="QC9779" s="242"/>
      <c r="QD9779" s="242"/>
      <c r="QE9779" s="242"/>
      <c r="QF9779" s="242"/>
      <c r="QG9779" s="242"/>
      <c r="QH9779" s="242"/>
      <c r="QI9779" s="242"/>
      <c r="QJ9779" s="242"/>
      <c r="QK9779" s="242"/>
    </row>
    <row r="9780" spans="439:453">
      <c r="PW9780" s="242"/>
      <c r="PX9780" s="242"/>
      <c r="PY9780" s="242"/>
      <c r="PZ9780" s="242"/>
      <c r="QA9780" s="242"/>
      <c r="QB9780" s="242"/>
      <c r="QC9780" s="242"/>
      <c r="QD9780" s="242"/>
      <c r="QE9780" s="242"/>
      <c r="QF9780" s="242"/>
      <c r="QG9780" s="242"/>
      <c r="QH9780" s="242"/>
      <c r="QI9780" s="242"/>
      <c r="QJ9780" s="242"/>
      <c r="QK9780" s="242"/>
    </row>
    <row r="9781" spans="439:453">
      <c r="PW9781" s="242"/>
      <c r="PX9781" s="242"/>
      <c r="PY9781" s="242"/>
      <c r="PZ9781" s="242"/>
      <c r="QA9781" s="242"/>
      <c r="QB9781" s="242"/>
      <c r="QC9781" s="242"/>
      <c r="QD9781" s="242"/>
      <c r="QE9781" s="242"/>
      <c r="QF9781" s="242"/>
      <c r="QG9781" s="242"/>
      <c r="QH9781" s="242"/>
      <c r="QI9781" s="242"/>
      <c r="QJ9781" s="242"/>
      <c r="QK9781" s="242"/>
    </row>
    <row r="9782" spans="439:453">
      <c r="PW9782" s="242"/>
      <c r="PX9782" s="242"/>
      <c r="PY9782" s="242"/>
      <c r="PZ9782" s="242"/>
      <c r="QA9782" s="242"/>
      <c r="QB9782" s="242"/>
      <c r="QC9782" s="242"/>
      <c r="QD9782" s="242"/>
      <c r="QE9782" s="242"/>
      <c r="QF9782" s="242"/>
      <c r="QG9782" s="242"/>
      <c r="QH9782" s="242"/>
      <c r="QI9782" s="242"/>
      <c r="QJ9782" s="242"/>
      <c r="QK9782" s="242"/>
    </row>
    <row r="9783" spans="439:453">
      <c r="PW9783" s="242"/>
      <c r="PX9783" s="242"/>
      <c r="PY9783" s="242"/>
      <c r="PZ9783" s="242"/>
      <c r="QA9783" s="242"/>
      <c r="QB9783" s="242"/>
      <c r="QC9783" s="242"/>
      <c r="QD9783" s="242"/>
      <c r="QE9783" s="242"/>
      <c r="QF9783" s="242"/>
      <c r="QG9783" s="242"/>
      <c r="QH9783" s="242"/>
      <c r="QI9783" s="242"/>
      <c r="QJ9783" s="242"/>
      <c r="QK9783" s="242"/>
    </row>
    <row r="9784" spans="439:453">
      <c r="PW9784" s="242"/>
      <c r="PX9784" s="242"/>
      <c r="PY9784" s="242"/>
      <c r="PZ9784" s="242"/>
      <c r="QA9784" s="242"/>
      <c r="QB9784" s="242"/>
      <c r="QC9784" s="242"/>
      <c r="QD9784" s="242"/>
      <c r="QE9784" s="242"/>
      <c r="QF9784" s="242"/>
      <c r="QG9784" s="242"/>
      <c r="QH9784" s="242"/>
      <c r="QI9784" s="242"/>
      <c r="QJ9784" s="242"/>
      <c r="QK9784" s="242"/>
    </row>
    <row r="9785" spans="439:453">
      <c r="PW9785" s="242"/>
      <c r="PX9785" s="242"/>
      <c r="PY9785" s="242"/>
      <c r="PZ9785" s="242"/>
      <c r="QA9785" s="242"/>
      <c r="QB9785" s="242"/>
      <c r="QC9785" s="242"/>
      <c r="QD9785" s="242"/>
      <c r="QE9785" s="242"/>
      <c r="QF9785" s="242"/>
      <c r="QG9785" s="242"/>
      <c r="QH9785" s="242"/>
      <c r="QI9785" s="242"/>
      <c r="QJ9785" s="242"/>
      <c r="QK9785" s="242"/>
    </row>
    <row r="9786" spans="439:453">
      <c r="PW9786" s="242"/>
      <c r="PX9786" s="242"/>
      <c r="PY9786" s="242"/>
      <c r="PZ9786" s="242"/>
      <c r="QA9786" s="242"/>
      <c r="QB9786" s="242"/>
      <c r="QC9786" s="242"/>
      <c r="QD9786" s="242"/>
      <c r="QE9786" s="242"/>
      <c r="QF9786" s="242"/>
      <c r="QG9786" s="242"/>
      <c r="QH9786" s="242"/>
      <c r="QI9786" s="242"/>
      <c r="QJ9786" s="242"/>
      <c r="QK9786" s="242"/>
    </row>
    <row r="9787" spans="439:453">
      <c r="PW9787" s="242"/>
      <c r="PX9787" s="242"/>
      <c r="PY9787" s="242"/>
      <c r="PZ9787" s="242"/>
      <c r="QA9787" s="242"/>
      <c r="QB9787" s="242"/>
      <c r="QC9787" s="242"/>
      <c r="QD9787" s="242"/>
      <c r="QE9787" s="242"/>
      <c r="QF9787" s="242"/>
      <c r="QG9787" s="242"/>
      <c r="QH9787" s="242"/>
      <c r="QI9787" s="242"/>
      <c r="QJ9787" s="242"/>
      <c r="QK9787" s="242"/>
    </row>
    <row r="9788" spans="439:453">
      <c r="PW9788" s="242"/>
      <c r="PX9788" s="242"/>
      <c r="PY9788" s="242"/>
      <c r="PZ9788" s="242"/>
      <c r="QA9788" s="242"/>
      <c r="QB9788" s="242"/>
      <c r="QC9788" s="242"/>
      <c r="QD9788" s="242"/>
      <c r="QE9788" s="242"/>
      <c r="QF9788" s="242"/>
      <c r="QG9788" s="242"/>
      <c r="QH9788" s="242"/>
      <c r="QI9788" s="242"/>
      <c r="QJ9788" s="242"/>
      <c r="QK9788" s="242"/>
    </row>
    <row r="9789" spans="439:453">
      <c r="PW9789" s="242"/>
      <c r="PX9789" s="242"/>
      <c r="PY9789" s="242"/>
      <c r="PZ9789" s="242"/>
      <c r="QA9789" s="242"/>
      <c r="QB9789" s="242"/>
      <c r="QC9789" s="242"/>
      <c r="QD9789" s="242"/>
      <c r="QE9789" s="242"/>
      <c r="QF9789" s="242"/>
      <c r="QG9789" s="242"/>
      <c r="QH9789" s="242"/>
      <c r="QI9789" s="242"/>
      <c r="QJ9789" s="242"/>
      <c r="QK9789" s="242"/>
    </row>
    <row r="9790" spans="439:453">
      <c r="PW9790" s="242"/>
      <c r="PX9790" s="242"/>
      <c r="PY9790" s="242"/>
      <c r="PZ9790" s="242"/>
      <c r="QA9790" s="242"/>
      <c r="QB9790" s="242"/>
      <c r="QC9790" s="242"/>
      <c r="QD9790" s="242"/>
      <c r="QE9790" s="242"/>
      <c r="QF9790" s="242"/>
      <c r="QG9790" s="242"/>
      <c r="QH9790" s="242"/>
      <c r="QI9790" s="242"/>
      <c r="QJ9790" s="242"/>
      <c r="QK9790" s="242"/>
    </row>
    <row r="9791" spans="439:453">
      <c r="PW9791" s="242"/>
      <c r="PX9791" s="242"/>
      <c r="PY9791" s="242"/>
      <c r="PZ9791" s="242"/>
      <c r="QA9791" s="242"/>
      <c r="QB9791" s="242"/>
      <c r="QC9791" s="242"/>
      <c r="QD9791" s="242"/>
      <c r="QE9791" s="242"/>
      <c r="QF9791" s="242"/>
      <c r="QG9791" s="242"/>
      <c r="QH9791" s="242"/>
      <c r="QI9791" s="242"/>
      <c r="QJ9791" s="242"/>
      <c r="QK9791" s="242"/>
    </row>
    <row r="9792" spans="439:453">
      <c r="PW9792" s="242"/>
      <c r="PX9792" s="242"/>
      <c r="PY9792" s="242"/>
      <c r="PZ9792" s="242"/>
      <c r="QA9792" s="242"/>
      <c r="QB9792" s="242"/>
      <c r="QC9792" s="242"/>
      <c r="QD9792" s="242"/>
      <c r="QE9792" s="242"/>
      <c r="QF9792" s="242"/>
      <c r="QG9792" s="242"/>
      <c r="QH9792" s="242"/>
      <c r="QI9792" s="242"/>
      <c r="QJ9792" s="242"/>
      <c r="QK9792" s="242"/>
    </row>
    <row r="9793" spans="439:453">
      <c r="PW9793" s="242"/>
      <c r="PX9793" s="242"/>
      <c r="PY9793" s="242"/>
      <c r="PZ9793" s="242"/>
      <c r="QA9793" s="242"/>
      <c r="QB9793" s="242"/>
      <c r="QC9793" s="242"/>
      <c r="QD9793" s="242"/>
      <c r="QE9793" s="242"/>
      <c r="QF9793" s="242"/>
      <c r="QG9793" s="242"/>
      <c r="QH9793" s="242"/>
      <c r="QI9793" s="242"/>
      <c r="QJ9793" s="242"/>
      <c r="QK9793" s="242"/>
    </row>
    <row r="9794" spans="439:453">
      <c r="PW9794" s="242"/>
      <c r="PX9794" s="242"/>
      <c r="PY9794" s="242"/>
      <c r="PZ9794" s="242"/>
      <c r="QA9794" s="242"/>
      <c r="QB9794" s="242"/>
      <c r="QC9794" s="242"/>
      <c r="QD9794" s="242"/>
      <c r="QE9794" s="242"/>
      <c r="QF9794" s="242"/>
      <c r="QG9794" s="242"/>
      <c r="QH9794" s="242"/>
      <c r="QI9794" s="242"/>
      <c r="QJ9794" s="242"/>
      <c r="QK9794" s="242"/>
    </row>
    <row r="9795" spans="439:453">
      <c r="PW9795" s="242"/>
      <c r="PX9795" s="242"/>
      <c r="PY9795" s="242"/>
      <c r="PZ9795" s="242"/>
      <c r="QA9795" s="242"/>
      <c r="QB9795" s="242"/>
      <c r="QC9795" s="242"/>
      <c r="QD9795" s="242"/>
      <c r="QE9795" s="242"/>
      <c r="QF9795" s="242"/>
      <c r="QG9795" s="242"/>
      <c r="QH9795" s="242"/>
      <c r="QI9795" s="242"/>
      <c r="QJ9795" s="242"/>
      <c r="QK9795" s="242"/>
    </row>
    <row r="9796" spans="439:453">
      <c r="PW9796" s="242"/>
      <c r="PX9796" s="242"/>
      <c r="PY9796" s="242"/>
      <c r="PZ9796" s="242"/>
      <c r="QA9796" s="242"/>
      <c r="QB9796" s="242"/>
      <c r="QC9796" s="242"/>
      <c r="QD9796" s="242"/>
      <c r="QE9796" s="242"/>
      <c r="QF9796" s="242"/>
      <c r="QG9796" s="242"/>
      <c r="QH9796" s="242"/>
      <c r="QI9796" s="242"/>
      <c r="QJ9796" s="242"/>
      <c r="QK9796" s="242"/>
    </row>
    <row r="9797" spans="439:453">
      <c r="PW9797" s="242"/>
      <c r="PX9797" s="242"/>
      <c r="PY9797" s="242"/>
      <c r="PZ9797" s="242"/>
      <c r="QA9797" s="242"/>
      <c r="QB9797" s="242"/>
      <c r="QC9797" s="242"/>
      <c r="QD9797" s="242"/>
      <c r="QE9797" s="242"/>
      <c r="QF9797" s="242"/>
      <c r="QG9797" s="242"/>
      <c r="QH9797" s="242"/>
      <c r="QI9797" s="242"/>
      <c r="QJ9797" s="242"/>
      <c r="QK9797" s="242"/>
    </row>
    <row r="9798" spans="439:453">
      <c r="PW9798" s="242"/>
      <c r="PX9798" s="242"/>
      <c r="PY9798" s="242"/>
      <c r="PZ9798" s="242"/>
      <c r="QA9798" s="242"/>
      <c r="QB9798" s="242"/>
      <c r="QC9798" s="242"/>
      <c r="QD9798" s="242"/>
      <c r="QE9798" s="242"/>
      <c r="QF9798" s="242"/>
      <c r="QG9798" s="242"/>
      <c r="QH9798" s="242"/>
      <c r="QI9798" s="242"/>
      <c r="QJ9798" s="242"/>
      <c r="QK9798" s="242"/>
    </row>
    <row r="9799" spans="439:453">
      <c r="PW9799" s="242"/>
      <c r="PX9799" s="242"/>
      <c r="PY9799" s="242"/>
      <c r="PZ9799" s="242"/>
      <c r="QA9799" s="242"/>
      <c r="QB9799" s="242"/>
      <c r="QC9799" s="242"/>
      <c r="QD9799" s="242"/>
      <c r="QE9799" s="242"/>
      <c r="QF9799" s="242"/>
      <c r="QG9799" s="242"/>
      <c r="QH9799" s="242"/>
      <c r="QI9799" s="242"/>
      <c r="QJ9799" s="242"/>
      <c r="QK9799" s="242"/>
    </row>
    <row r="9800" spans="439:453">
      <c r="PW9800" s="242"/>
      <c r="PX9800" s="242"/>
      <c r="PY9800" s="242"/>
      <c r="PZ9800" s="242"/>
      <c r="QA9800" s="242"/>
      <c r="QB9800" s="242"/>
      <c r="QC9800" s="242"/>
      <c r="QD9800" s="242"/>
      <c r="QE9800" s="242"/>
      <c r="QF9800" s="242"/>
      <c r="QG9800" s="242"/>
      <c r="QH9800" s="242"/>
      <c r="QI9800" s="242"/>
      <c r="QJ9800" s="242"/>
      <c r="QK9800" s="242"/>
    </row>
    <row r="9801" spans="439:453">
      <c r="PW9801" s="242"/>
      <c r="PX9801" s="242"/>
      <c r="PY9801" s="242"/>
      <c r="PZ9801" s="242"/>
      <c r="QA9801" s="242"/>
      <c r="QB9801" s="242"/>
      <c r="QC9801" s="242"/>
      <c r="QD9801" s="242"/>
      <c r="QE9801" s="242"/>
      <c r="QF9801" s="242"/>
      <c r="QG9801" s="242"/>
      <c r="QH9801" s="242"/>
      <c r="QI9801" s="242"/>
      <c r="QJ9801" s="242"/>
      <c r="QK9801" s="242"/>
    </row>
    <row r="9802" spans="439:453">
      <c r="PW9802" s="242"/>
      <c r="PX9802" s="242"/>
      <c r="PY9802" s="242"/>
      <c r="PZ9802" s="242"/>
      <c r="QA9802" s="242"/>
      <c r="QB9802" s="242"/>
      <c r="QC9802" s="242"/>
      <c r="QD9802" s="242"/>
      <c r="QE9802" s="242"/>
      <c r="QF9802" s="242"/>
      <c r="QG9802" s="242"/>
      <c r="QH9802" s="242"/>
      <c r="QI9802" s="242"/>
      <c r="QJ9802" s="242"/>
      <c r="QK9802" s="242"/>
    </row>
    <row r="9803" spans="439:453">
      <c r="PW9803" s="242"/>
      <c r="PX9803" s="242"/>
      <c r="PY9803" s="242"/>
      <c r="PZ9803" s="242"/>
      <c r="QA9803" s="242"/>
      <c r="QB9803" s="242"/>
      <c r="QC9803" s="242"/>
      <c r="QD9803" s="242"/>
      <c r="QE9803" s="242"/>
      <c r="QF9803" s="242"/>
      <c r="QG9803" s="242"/>
      <c r="QH9803" s="242"/>
      <c r="QI9803" s="242"/>
      <c r="QJ9803" s="242"/>
      <c r="QK9803" s="242"/>
    </row>
    <row r="9804" spans="439:453">
      <c r="PW9804" s="242"/>
      <c r="PX9804" s="242"/>
      <c r="PY9804" s="242"/>
      <c r="PZ9804" s="242"/>
      <c r="QA9804" s="242"/>
      <c r="QB9804" s="242"/>
      <c r="QC9804" s="242"/>
      <c r="QD9804" s="242"/>
      <c r="QE9804" s="242"/>
      <c r="QF9804" s="242"/>
      <c r="QG9804" s="242"/>
      <c r="QH9804" s="242"/>
      <c r="QI9804" s="242"/>
      <c r="QJ9804" s="242"/>
      <c r="QK9804" s="242"/>
    </row>
    <row r="9805" spans="439:453">
      <c r="PW9805" s="242"/>
      <c r="PX9805" s="242"/>
      <c r="PY9805" s="242"/>
      <c r="PZ9805" s="242"/>
      <c r="QA9805" s="242"/>
      <c r="QB9805" s="242"/>
      <c r="QC9805" s="242"/>
      <c r="QD9805" s="242"/>
      <c r="QE9805" s="242"/>
      <c r="QF9805" s="242"/>
      <c r="QG9805" s="242"/>
      <c r="QH9805" s="242"/>
      <c r="QI9805" s="242"/>
      <c r="QJ9805" s="242"/>
      <c r="QK9805" s="242"/>
    </row>
    <row r="9806" spans="439:453">
      <c r="PW9806" s="242"/>
      <c r="PX9806" s="242"/>
      <c r="PY9806" s="242"/>
      <c r="PZ9806" s="242"/>
      <c r="QA9806" s="242"/>
      <c r="QB9806" s="242"/>
      <c r="QC9806" s="242"/>
      <c r="QD9806" s="242"/>
      <c r="QE9806" s="242"/>
      <c r="QF9806" s="242"/>
      <c r="QG9806" s="242"/>
      <c r="QH9806" s="242"/>
      <c r="QI9806" s="242"/>
      <c r="QJ9806" s="242"/>
      <c r="QK9806" s="242"/>
    </row>
    <row r="9807" spans="439:453">
      <c r="PW9807" s="242"/>
      <c r="PX9807" s="242"/>
      <c r="PY9807" s="242"/>
      <c r="PZ9807" s="242"/>
      <c r="QA9807" s="242"/>
      <c r="QB9807" s="242"/>
      <c r="QC9807" s="242"/>
      <c r="QD9807" s="242"/>
      <c r="QE9807" s="242"/>
      <c r="QF9807" s="242"/>
      <c r="QG9807" s="242"/>
      <c r="QH9807" s="242"/>
      <c r="QI9807" s="242"/>
      <c r="QJ9807" s="242"/>
      <c r="QK9807" s="242"/>
    </row>
    <row r="9808" spans="439:453">
      <c r="PW9808" s="242"/>
      <c r="PX9808" s="242"/>
      <c r="PY9808" s="242"/>
      <c r="PZ9808" s="242"/>
      <c r="QA9808" s="242"/>
      <c r="QB9808" s="242"/>
      <c r="QC9808" s="242"/>
      <c r="QD9808" s="242"/>
      <c r="QE9808" s="242"/>
      <c r="QF9808" s="242"/>
      <c r="QG9808" s="242"/>
      <c r="QH9808" s="242"/>
      <c r="QI9808" s="242"/>
      <c r="QJ9808" s="242"/>
      <c r="QK9808" s="242"/>
    </row>
    <row r="9809" spans="439:453">
      <c r="PW9809" s="242"/>
      <c r="PX9809" s="242"/>
      <c r="PY9809" s="242"/>
      <c r="PZ9809" s="242"/>
      <c r="QA9809" s="242"/>
      <c r="QB9809" s="242"/>
      <c r="QC9809" s="242"/>
      <c r="QD9809" s="242"/>
      <c r="QE9809" s="242"/>
      <c r="QF9809" s="242"/>
      <c r="QG9809" s="242"/>
      <c r="QH9809" s="242"/>
      <c r="QI9809" s="242"/>
      <c r="QJ9809" s="242"/>
      <c r="QK9809" s="242"/>
    </row>
    <row r="9810" spans="439:453">
      <c r="PW9810" s="242"/>
      <c r="PX9810" s="242"/>
      <c r="PY9810" s="242"/>
      <c r="PZ9810" s="242"/>
      <c r="QA9810" s="242"/>
      <c r="QB9810" s="242"/>
      <c r="QC9810" s="242"/>
      <c r="QD9810" s="242"/>
      <c r="QE9810" s="242"/>
      <c r="QF9810" s="242"/>
      <c r="QG9810" s="242"/>
      <c r="QH9810" s="242"/>
      <c r="QI9810" s="242"/>
      <c r="QJ9810" s="242"/>
      <c r="QK9810" s="242"/>
    </row>
    <row r="9811" spans="439:453">
      <c r="PW9811" s="242"/>
      <c r="PX9811" s="242"/>
      <c r="PY9811" s="242"/>
      <c r="PZ9811" s="242"/>
      <c r="QA9811" s="242"/>
      <c r="QB9811" s="242"/>
      <c r="QC9811" s="242"/>
      <c r="QD9811" s="242"/>
      <c r="QE9811" s="242"/>
      <c r="QF9811" s="242"/>
      <c r="QG9811" s="242"/>
      <c r="QH9811" s="242"/>
      <c r="QI9811" s="242"/>
      <c r="QJ9811" s="242"/>
      <c r="QK9811" s="242"/>
    </row>
    <row r="9812" spans="439:453">
      <c r="PW9812" s="242"/>
      <c r="PX9812" s="242"/>
      <c r="PY9812" s="242"/>
      <c r="PZ9812" s="242"/>
      <c r="QA9812" s="242"/>
      <c r="QB9812" s="242"/>
      <c r="QC9812" s="242"/>
      <c r="QD9812" s="242"/>
      <c r="QE9812" s="242"/>
      <c r="QF9812" s="242"/>
      <c r="QG9812" s="242"/>
      <c r="QH9812" s="242"/>
      <c r="QI9812" s="242"/>
      <c r="QJ9812" s="242"/>
      <c r="QK9812" s="242"/>
    </row>
    <row r="9813" spans="439:453">
      <c r="PW9813" s="242"/>
      <c r="PX9813" s="242"/>
      <c r="PY9813" s="242"/>
      <c r="PZ9813" s="242"/>
      <c r="QA9813" s="242"/>
      <c r="QB9813" s="242"/>
      <c r="QC9813" s="242"/>
      <c r="QD9813" s="242"/>
      <c r="QE9813" s="242"/>
      <c r="QF9813" s="242"/>
      <c r="QG9813" s="242"/>
      <c r="QH9813" s="242"/>
      <c r="QI9813" s="242"/>
      <c r="QJ9813" s="242"/>
      <c r="QK9813" s="242"/>
    </row>
    <row r="9814" spans="439:453">
      <c r="PW9814" s="242"/>
      <c r="PX9814" s="242"/>
      <c r="PY9814" s="242"/>
      <c r="PZ9814" s="242"/>
      <c r="QA9814" s="242"/>
      <c r="QB9814" s="242"/>
      <c r="QC9814" s="242"/>
      <c r="QD9814" s="242"/>
      <c r="QE9814" s="242"/>
      <c r="QF9814" s="242"/>
      <c r="QG9814" s="242"/>
      <c r="QH9814" s="242"/>
      <c r="QI9814" s="242"/>
      <c r="QJ9814" s="242"/>
      <c r="QK9814" s="242"/>
    </row>
    <row r="9815" spans="439:453">
      <c r="PW9815" s="242"/>
      <c r="PX9815" s="242"/>
      <c r="PY9815" s="242"/>
      <c r="PZ9815" s="242"/>
      <c r="QA9815" s="242"/>
      <c r="QB9815" s="242"/>
      <c r="QC9815" s="242"/>
      <c r="QD9815" s="242"/>
      <c r="QE9815" s="242"/>
      <c r="QF9815" s="242"/>
      <c r="QG9815" s="242"/>
      <c r="QH9815" s="242"/>
      <c r="QI9815" s="242"/>
      <c r="QJ9815" s="242"/>
      <c r="QK9815" s="242"/>
    </row>
    <row r="9816" spans="439:453">
      <c r="PW9816" s="242"/>
      <c r="PX9816" s="242"/>
      <c r="PY9816" s="242"/>
      <c r="PZ9816" s="242"/>
      <c r="QA9816" s="242"/>
      <c r="QB9816" s="242"/>
      <c r="QC9816" s="242"/>
      <c r="QD9816" s="242"/>
      <c r="QE9816" s="242"/>
      <c r="QF9816" s="242"/>
      <c r="QG9816" s="242"/>
      <c r="QH9816" s="242"/>
      <c r="QI9816" s="242"/>
      <c r="QJ9816" s="242"/>
      <c r="QK9816" s="242"/>
    </row>
    <row r="9817" spans="439:453">
      <c r="PW9817" s="242"/>
      <c r="PX9817" s="242"/>
      <c r="PY9817" s="242"/>
      <c r="PZ9817" s="242"/>
      <c r="QA9817" s="242"/>
      <c r="QB9817" s="242"/>
      <c r="QC9817" s="242"/>
      <c r="QD9817" s="242"/>
      <c r="QE9817" s="242"/>
      <c r="QF9817" s="242"/>
      <c r="QG9817" s="242"/>
      <c r="QH9817" s="242"/>
      <c r="QI9817" s="242"/>
      <c r="QJ9817" s="242"/>
      <c r="QK9817" s="242"/>
    </row>
    <row r="9818" spans="439:453">
      <c r="PW9818" s="242"/>
      <c r="PX9818" s="242"/>
      <c r="PY9818" s="242"/>
      <c r="PZ9818" s="242"/>
      <c r="QA9818" s="242"/>
      <c r="QB9818" s="242"/>
      <c r="QC9818" s="242"/>
      <c r="QD9818" s="242"/>
      <c r="QE9818" s="242"/>
      <c r="QF9818" s="242"/>
      <c r="QG9818" s="242"/>
      <c r="QH9818" s="242"/>
      <c r="QI9818" s="242"/>
      <c r="QJ9818" s="242"/>
      <c r="QK9818" s="242"/>
    </row>
    <row r="9819" spans="439:453">
      <c r="PW9819" s="242"/>
      <c r="PX9819" s="242"/>
      <c r="PY9819" s="242"/>
      <c r="PZ9819" s="242"/>
      <c r="QA9819" s="242"/>
      <c r="QB9819" s="242"/>
      <c r="QC9819" s="242"/>
      <c r="QD9819" s="242"/>
      <c r="QE9819" s="242"/>
      <c r="QF9819" s="242"/>
      <c r="QG9819" s="242"/>
      <c r="QH9819" s="242"/>
      <c r="QI9819" s="242"/>
      <c r="QJ9819" s="242"/>
      <c r="QK9819" s="242"/>
    </row>
    <row r="9820" spans="439:453">
      <c r="PW9820" s="242"/>
      <c r="PX9820" s="242"/>
      <c r="PY9820" s="242"/>
      <c r="PZ9820" s="242"/>
      <c r="QA9820" s="242"/>
      <c r="QB9820" s="242"/>
      <c r="QC9820" s="242"/>
      <c r="QD9820" s="242"/>
      <c r="QE9820" s="242"/>
      <c r="QF9820" s="242"/>
      <c r="QG9820" s="242"/>
      <c r="QH9820" s="242"/>
      <c r="QI9820" s="242"/>
      <c r="QJ9820" s="242"/>
      <c r="QK9820" s="242"/>
    </row>
    <row r="9821" spans="439:453">
      <c r="PW9821" s="242"/>
      <c r="PX9821" s="242"/>
      <c r="PY9821" s="242"/>
      <c r="PZ9821" s="242"/>
      <c r="QA9821" s="242"/>
      <c r="QB9821" s="242"/>
      <c r="QC9821" s="242"/>
      <c r="QD9821" s="242"/>
      <c r="QE9821" s="242"/>
      <c r="QF9821" s="242"/>
      <c r="QG9821" s="242"/>
      <c r="QH9821" s="242"/>
      <c r="QI9821" s="242"/>
      <c r="QJ9821" s="242"/>
      <c r="QK9821" s="242"/>
    </row>
    <row r="9822" spans="439:453">
      <c r="PW9822" s="242"/>
      <c r="PX9822" s="242"/>
      <c r="PY9822" s="242"/>
      <c r="PZ9822" s="242"/>
      <c r="QA9822" s="242"/>
      <c r="QB9822" s="242"/>
      <c r="QC9822" s="242"/>
      <c r="QD9822" s="242"/>
      <c r="QE9822" s="242"/>
      <c r="QF9822" s="242"/>
      <c r="QG9822" s="242"/>
      <c r="QH9822" s="242"/>
      <c r="QI9822" s="242"/>
      <c r="QJ9822" s="242"/>
      <c r="QK9822" s="242"/>
    </row>
    <row r="9823" spans="439:453">
      <c r="PW9823" s="242"/>
      <c r="PX9823" s="242"/>
      <c r="PY9823" s="242"/>
      <c r="PZ9823" s="242"/>
      <c r="QA9823" s="242"/>
      <c r="QB9823" s="242"/>
      <c r="QC9823" s="242"/>
      <c r="QD9823" s="242"/>
      <c r="QE9823" s="242"/>
      <c r="QF9823" s="242"/>
      <c r="QG9823" s="242"/>
      <c r="QH9823" s="242"/>
      <c r="QI9823" s="242"/>
      <c r="QJ9823" s="242"/>
      <c r="QK9823" s="242"/>
    </row>
    <row r="9824" spans="439:453">
      <c r="PW9824" s="242"/>
      <c r="PX9824" s="242"/>
      <c r="PY9824" s="242"/>
      <c r="PZ9824" s="242"/>
      <c r="QA9824" s="242"/>
      <c r="QB9824" s="242"/>
      <c r="QC9824" s="242"/>
      <c r="QD9824" s="242"/>
      <c r="QE9824" s="242"/>
      <c r="QF9824" s="242"/>
      <c r="QG9824" s="242"/>
      <c r="QH9824" s="242"/>
      <c r="QI9824" s="242"/>
      <c r="QJ9824" s="242"/>
      <c r="QK9824" s="242"/>
    </row>
    <row r="9825" spans="439:453">
      <c r="PW9825" s="242"/>
      <c r="PX9825" s="242"/>
      <c r="PY9825" s="242"/>
      <c r="PZ9825" s="242"/>
      <c r="QA9825" s="242"/>
      <c r="QB9825" s="242"/>
      <c r="QC9825" s="242"/>
      <c r="QD9825" s="242"/>
      <c r="QE9825" s="242"/>
      <c r="QF9825" s="242"/>
      <c r="QG9825" s="242"/>
      <c r="QH9825" s="242"/>
      <c r="QI9825" s="242"/>
      <c r="QJ9825" s="242"/>
      <c r="QK9825" s="242"/>
    </row>
    <row r="9826" spans="439:453">
      <c r="PW9826" s="242"/>
      <c r="PX9826" s="242"/>
      <c r="PY9826" s="242"/>
      <c r="PZ9826" s="242"/>
      <c r="QA9826" s="242"/>
      <c r="QB9826" s="242"/>
      <c r="QC9826" s="242"/>
      <c r="QD9826" s="242"/>
      <c r="QE9826" s="242"/>
      <c r="QF9826" s="242"/>
      <c r="QG9826" s="242"/>
      <c r="QH9826" s="242"/>
      <c r="QI9826" s="242"/>
      <c r="QJ9826" s="242"/>
      <c r="QK9826" s="242"/>
    </row>
    <row r="9827" spans="439:453">
      <c r="PW9827" s="242"/>
      <c r="PX9827" s="242"/>
      <c r="PY9827" s="242"/>
      <c r="PZ9827" s="242"/>
      <c r="QA9827" s="242"/>
      <c r="QB9827" s="242"/>
      <c r="QC9827" s="242"/>
      <c r="QD9827" s="242"/>
      <c r="QE9827" s="242"/>
      <c r="QF9827" s="242"/>
      <c r="QG9827" s="242"/>
      <c r="QH9827" s="242"/>
      <c r="QI9827" s="242"/>
      <c r="QJ9827" s="242"/>
      <c r="QK9827" s="242"/>
    </row>
    <row r="9828" spans="439:453">
      <c r="PW9828" s="242"/>
      <c r="PX9828" s="242"/>
      <c r="PY9828" s="242"/>
      <c r="PZ9828" s="242"/>
      <c r="QA9828" s="242"/>
      <c r="QB9828" s="242"/>
      <c r="QC9828" s="242"/>
      <c r="QD9828" s="242"/>
      <c r="QE9828" s="242"/>
      <c r="QF9828" s="242"/>
      <c r="QG9828" s="242"/>
      <c r="QH9828" s="242"/>
      <c r="QI9828" s="242"/>
      <c r="QJ9828" s="242"/>
      <c r="QK9828" s="242"/>
    </row>
    <row r="9829" spans="439:453">
      <c r="PW9829" s="242"/>
      <c r="PX9829" s="242"/>
      <c r="PY9829" s="242"/>
      <c r="PZ9829" s="242"/>
      <c r="QA9829" s="242"/>
      <c r="QB9829" s="242"/>
      <c r="QC9829" s="242"/>
      <c r="QD9829" s="242"/>
      <c r="QE9829" s="242"/>
      <c r="QF9829" s="242"/>
      <c r="QG9829" s="242"/>
      <c r="QH9829" s="242"/>
      <c r="QI9829" s="242"/>
      <c r="QJ9829" s="242"/>
      <c r="QK9829" s="242"/>
    </row>
    <row r="9830" spans="439:453">
      <c r="PW9830" s="242"/>
      <c r="PX9830" s="242"/>
      <c r="PY9830" s="242"/>
      <c r="PZ9830" s="242"/>
      <c r="QA9830" s="242"/>
      <c r="QB9830" s="242"/>
      <c r="QC9830" s="242"/>
      <c r="QD9830" s="242"/>
      <c r="QE9830" s="242"/>
      <c r="QF9830" s="242"/>
      <c r="QG9830" s="242"/>
      <c r="QH9830" s="242"/>
      <c r="QI9830" s="242"/>
      <c r="QJ9830" s="242"/>
      <c r="QK9830" s="242"/>
    </row>
    <row r="9831" spans="439:453">
      <c r="PW9831" s="242"/>
      <c r="PX9831" s="242"/>
      <c r="PY9831" s="242"/>
      <c r="PZ9831" s="242"/>
      <c r="QA9831" s="242"/>
      <c r="QB9831" s="242"/>
      <c r="QC9831" s="242"/>
      <c r="QD9831" s="242"/>
      <c r="QE9831" s="242"/>
      <c r="QF9831" s="242"/>
      <c r="QG9831" s="242"/>
      <c r="QH9831" s="242"/>
      <c r="QI9831" s="242"/>
      <c r="QJ9831" s="242"/>
      <c r="QK9831" s="242"/>
    </row>
    <row r="9832" spans="439:453">
      <c r="PW9832" s="242"/>
      <c r="PX9832" s="242"/>
      <c r="PY9832" s="242"/>
      <c r="PZ9832" s="242"/>
      <c r="QA9832" s="242"/>
      <c r="QB9832" s="242"/>
      <c r="QC9832" s="242"/>
      <c r="QD9832" s="242"/>
      <c r="QE9832" s="242"/>
      <c r="QF9832" s="242"/>
      <c r="QG9832" s="242"/>
      <c r="QH9832" s="242"/>
      <c r="QI9832" s="242"/>
      <c r="QJ9832" s="242"/>
      <c r="QK9832" s="242"/>
    </row>
    <row r="9833" spans="439:453">
      <c r="PW9833" s="242"/>
      <c r="PX9833" s="242"/>
      <c r="PY9833" s="242"/>
      <c r="PZ9833" s="242"/>
      <c r="QA9833" s="242"/>
      <c r="QB9833" s="242"/>
      <c r="QC9833" s="242"/>
      <c r="QD9833" s="242"/>
      <c r="QE9833" s="242"/>
      <c r="QF9833" s="242"/>
      <c r="QG9833" s="242"/>
      <c r="QH9833" s="242"/>
      <c r="QI9833" s="242"/>
      <c r="QJ9833" s="242"/>
      <c r="QK9833" s="242"/>
    </row>
    <row r="9834" spans="439:453">
      <c r="PW9834" s="242"/>
      <c r="PX9834" s="242"/>
      <c r="PY9834" s="242"/>
      <c r="PZ9834" s="242"/>
      <c r="QA9834" s="242"/>
      <c r="QB9834" s="242"/>
      <c r="QC9834" s="242"/>
      <c r="QD9834" s="242"/>
      <c r="QE9834" s="242"/>
      <c r="QF9834" s="242"/>
      <c r="QG9834" s="242"/>
      <c r="QH9834" s="242"/>
      <c r="QI9834" s="242"/>
      <c r="QJ9834" s="242"/>
      <c r="QK9834" s="242"/>
    </row>
    <row r="9835" spans="439:453">
      <c r="PW9835" s="242"/>
      <c r="PX9835" s="242"/>
      <c r="PY9835" s="242"/>
      <c r="PZ9835" s="242"/>
      <c r="QA9835" s="242"/>
      <c r="QB9835" s="242"/>
      <c r="QC9835" s="242"/>
      <c r="QD9835" s="242"/>
      <c r="QE9835" s="242"/>
      <c r="QF9835" s="242"/>
      <c r="QG9835" s="242"/>
      <c r="QH9835" s="242"/>
      <c r="QI9835" s="242"/>
      <c r="QJ9835" s="242"/>
      <c r="QK9835" s="242"/>
    </row>
    <row r="9836" spans="439:453">
      <c r="PW9836" s="242"/>
      <c r="PX9836" s="242"/>
      <c r="PY9836" s="242"/>
      <c r="PZ9836" s="242"/>
      <c r="QA9836" s="242"/>
      <c r="QB9836" s="242"/>
      <c r="QC9836" s="242"/>
      <c r="QD9836" s="242"/>
      <c r="QE9836" s="242"/>
      <c r="QF9836" s="242"/>
      <c r="QG9836" s="242"/>
      <c r="QH9836" s="242"/>
      <c r="QI9836" s="242"/>
      <c r="QJ9836" s="242"/>
      <c r="QK9836" s="242"/>
    </row>
    <row r="9837" spans="439:453">
      <c r="PW9837" s="242"/>
      <c r="PX9837" s="242"/>
      <c r="PY9837" s="242"/>
      <c r="PZ9837" s="242"/>
      <c r="QA9837" s="242"/>
      <c r="QB9837" s="242"/>
      <c r="QC9837" s="242"/>
      <c r="QD9837" s="242"/>
      <c r="QE9837" s="242"/>
      <c r="QF9837" s="242"/>
      <c r="QG9837" s="242"/>
      <c r="QH9837" s="242"/>
      <c r="QI9837" s="242"/>
      <c r="QJ9837" s="242"/>
      <c r="QK9837" s="242"/>
    </row>
    <row r="9838" spans="439:453">
      <c r="PW9838" s="242"/>
      <c r="PX9838" s="242"/>
      <c r="PY9838" s="242"/>
      <c r="PZ9838" s="242"/>
      <c r="QA9838" s="242"/>
      <c r="QB9838" s="242"/>
      <c r="QC9838" s="242"/>
      <c r="QD9838" s="242"/>
      <c r="QE9838" s="242"/>
      <c r="QF9838" s="242"/>
      <c r="QG9838" s="242"/>
      <c r="QH9838" s="242"/>
      <c r="QI9838" s="242"/>
      <c r="QJ9838" s="242"/>
      <c r="QK9838" s="242"/>
    </row>
    <row r="9839" spans="439:453">
      <c r="PW9839" s="242"/>
      <c r="PX9839" s="242"/>
      <c r="PY9839" s="242"/>
      <c r="PZ9839" s="242"/>
      <c r="QA9839" s="242"/>
      <c r="QB9839" s="242"/>
      <c r="QC9839" s="242"/>
      <c r="QD9839" s="242"/>
      <c r="QE9839" s="242"/>
      <c r="QF9839" s="242"/>
      <c r="QG9839" s="242"/>
      <c r="QH9839" s="242"/>
      <c r="QI9839" s="242"/>
      <c r="QJ9839" s="242"/>
      <c r="QK9839" s="242"/>
    </row>
    <row r="9840" spans="439:453">
      <c r="PW9840" s="242"/>
      <c r="PX9840" s="242"/>
      <c r="PY9840" s="242"/>
      <c r="PZ9840" s="242"/>
      <c r="QA9840" s="242"/>
      <c r="QB9840" s="242"/>
      <c r="QC9840" s="242"/>
      <c r="QD9840" s="242"/>
      <c r="QE9840" s="242"/>
      <c r="QF9840" s="242"/>
      <c r="QG9840" s="242"/>
      <c r="QH9840" s="242"/>
      <c r="QI9840" s="242"/>
      <c r="QJ9840" s="242"/>
      <c r="QK9840" s="242"/>
    </row>
    <row r="9841" spans="439:453">
      <c r="PW9841" s="242"/>
      <c r="PX9841" s="242"/>
      <c r="PY9841" s="242"/>
      <c r="PZ9841" s="242"/>
      <c r="QA9841" s="242"/>
      <c r="QB9841" s="242"/>
      <c r="QC9841" s="242"/>
      <c r="QD9841" s="242"/>
      <c r="QE9841" s="242"/>
      <c r="QF9841" s="242"/>
      <c r="QG9841" s="242"/>
      <c r="QH9841" s="242"/>
      <c r="QI9841" s="242"/>
      <c r="QJ9841" s="242"/>
      <c r="QK9841" s="242"/>
    </row>
    <row r="9842" spans="439:453">
      <c r="PW9842" s="242"/>
      <c r="PX9842" s="242"/>
      <c r="PY9842" s="242"/>
      <c r="PZ9842" s="242"/>
      <c r="QA9842" s="242"/>
      <c r="QB9842" s="242"/>
      <c r="QC9842" s="242"/>
      <c r="QD9842" s="242"/>
      <c r="QE9842" s="242"/>
      <c r="QF9842" s="242"/>
      <c r="QG9842" s="242"/>
      <c r="QH9842" s="242"/>
      <c r="QI9842" s="242"/>
      <c r="QJ9842" s="242"/>
      <c r="QK9842" s="242"/>
    </row>
    <row r="9843" spans="439:453">
      <c r="PW9843" s="242"/>
      <c r="PX9843" s="242"/>
      <c r="PY9843" s="242"/>
      <c r="PZ9843" s="242"/>
      <c r="QA9843" s="242"/>
      <c r="QB9843" s="242"/>
      <c r="QC9843" s="242"/>
      <c r="QD9843" s="242"/>
      <c r="QE9843" s="242"/>
      <c r="QF9843" s="242"/>
      <c r="QG9843" s="242"/>
      <c r="QH9843" s="242"/>
      <c r="QI9843" s="242"/>
      <c r="QJ9843" s="242"/>
      <c r="QK9843" s="242"/>
    </row>
    <row r="9844" spans="439:453">
      <c r="PW9844" s="242"/>
      <c r="PX9844" s="242"/>
      <c r="PY9844" s="242"/>
      <c r="PZ9844" s="242"/>
      <c r="QA9844" s="242"/>
      <c r="QB9844" s="242"/>
      <c r="QC9844" s="242"/>
      <c r="QD9844" s="242"/>
      <c r="QE9844" s="242"/>
      <c r="QF9844" s="242"/>
      <c r="QG9844" s="242"/>
      <c r="QH9844" s="242"/>
      <c r="QI9844" s="242"/>
      <c r="QJ9844" s="242"/>
      <c r="QK9844" s="242"/>
    </row>
    <row r="9845" spans="439:453">
      <c r="PW9845" s="242"/>
      <c r="PX9845" s="242"/>
      <c r="PY9845" s="242"/>
      <c r="PZ9845" s="242"/>
      <c r="QA9845" s="242"/>
      <c r="QB9845" s="242"/>
      <c r="QC9845" s="242"/>
      <c r="QD9845" s="242"/>
      <c r="QE9845" s="242"/>
      <c r="QF9845" s="242"/>
      <c r="QG9845" s="242"/>
      <c r="QH9845" s="242"/>
      <c r="QI9845" s="242"/>
      <c r="QJ9845" s="242"/>
      <c r="QK9845" s="242"/>
    </row>
    <row r="9846" spans="439:453">
      <c r="PW9846" s="242"/>
      <c r="PX9846" s="242"/>
      <c r="PY9846" s="242"/>
      <c r="PZ9846" s="242"/>
      <c r="QA9846" s="242"/>
      <c r="QB9846" s="242"/>
      <c r="QC9846" s="242"/>
      <c r="QD9846" s="242"/>
      <c r="QE9846" s="242"/>
      <c r="QF9846" s="242"/>
      <c r="QG9846" s="242"/>
      <c r="QH9846" s="242"/>
      <c r="QI9846" s="242"/>
      <c r="QJ9846" s="242"/>
      <c r="QK9846" s="242"/>
    </row>
    <row r="9847" spans="439:453">
      <c r="PW9847" s="242"/>
      <c r="PX9847" s="242"/>
      <c r="PY9847" s="242"/>
      <c r="PZ9847" s="242"/>
      <c r="QA9847" s="242"/>
      <c r="QB9847" s="242"/>
      <c r="QC9847" s="242"/>
      <c r="QD9847" s="242"/>
      <c r="QE9847" s="242"/>
      <c r="QF9847" s="242"/>
      <c r="QG9847" s="242"/>
      <c r="QH9847" s="242"/>
      <c r="QI9847" s="242"/>
      <c r="QJ9847" s="242"/>
      <c r="QK9847" s="242"/>
    </row>
    <row r="9848" spans="439:453">
      <c r="PW9848" s="242"/>
      <c r="PX9848" s="242"/>
      <c r="PY9848" s="242"/>
      <c r="PZ9848" s="242"/>
      <c r="QA9848" s="242"/>
      <c r="QB9848" s="242"/>
      <c r="QC9848" s="242"/>
      <c r="QD9848" s="242"/>
      <c r="QE9848" s="242"/>
      <c r="QF9848" s="242"/>
      <c r="QG9848" s="242"/>
      <c r="QH9848" s="242"/>
      <c r="QI9848" s="242"/>
      <c r="QJ9848" s="242"/>
      <c r="QK9848" s="242"/>
    </row>
    <row r="9849" spans="439:453">
      <c r="PW9849" s="242"/>
      <c r="PX9849" s="242"/>
      <c r="PY9849" s="242"/>
      <c r="PZ9849" s="242"/>
      <c r="QA9849" s="242"/>
      <c r="QB9849" s="242"/>
      <c r="QC9849" s="242"/>
      <c r="QD9849" s="242"/>
      <c r="QE9849" s="242"/>
      <c r="QF9849" s="242"/>
      <c r="QG9849" s="242"/>
      <c r="QH9849" s="242"/>
      <c r="QI9849" s="242"/>
      <c r="QJ9849" s="242"/>
      <c r="QK9849" s="242"/>
    </row>
    <row r="9850" spans="439:453">
      <c r="PW9850" s="242"/>
      <c r="PX9850" s="242"/>
      <c r="PY9850" s="242"/>
      <c r="PZ9850" s="242"/>
      <c r="QA9850" s="242"/>
      <c r="QB9850" s="242"/>
      <c r="QC9850" s="242"/>
      <c r="QD9850" s="242"/>
      <c r="QE9850" s="242"/>
      <c r="QF9850" s="242"/>
      <c r="QG9850" s="242"/>
      <c r="QH9850" s="242"/>
      <c r="QI9850" s="242"/>
      <c r="QJ9850" s="242"/>
      <c r="QK9850" s="242"/>
    </row>
    <row r="9851" spans="439:453">
      <c r="PW9851" s="242"/>
      <c r="PX9851" s="242"/>
      <c r="PY9851" s="242"/>
      <c r="PZ9851" s="242"/>
      <c r="QA9851" s="242"/>
      <c r="QB9851" s="242"/>
      <c r="QC9851" s="242"/>
      <c r="QD9851" s="242"/>
      <c r="QE9851" s="242"/>
      <c r="QF9851" s="242"/>
      <c r="QG9851" s="242"/>
      <c r="QH9851" s="242"/>
      <c r="QI9851" s="242"/>
      <c r="QJ9851" s="242"/>
      <c r="QK9851" s="242"/>
    </row>
    <row r="9852" spans="439:453">
      <c r="PW9852" s="242"/>
      <c r="PX9852" s="242"/>
      <c r="PY9852" s="242"/>
      <c r="PZ9852" s="242"/>
      <c r="QA9852" s="242"/>
      <c r="QB9852" s="242"/>
      <c r="QC9852" s="242"/>
      <c r="QD9852" s="242"/>
      <c r="QE9852" s="242"/>
      <c r="QF9852" s="242"/>
      <c r="QG9852" s="242"/>
      <c r="QH9852" s="242"/>
      <c r="QI9852" s="242"/>
      <c r="QJ9852" s="242"/>
      <c r="QK9852" s="242"/>
    </row>
    <row r="9853" spans="439:453">
      <c r="PW9853" s="242"/>
      <c r="PX9853" s="242"/>
      <c r="PY9853" s="242"/>
      <c r="PZ9853" s="242"/>
      <c r="QA9853" s="242"/>
      <c r="QB9853" s="242"/>
      <c r="QC9853" s="242"/>
      <c r="QD9853" s="242"/>
      <c r="QE9853" s="242"/>
      <c r="QF9853" s="242"/>
      <c r="QG9853" s="242"/>
      <c r="QH9853" s="242"/>
      <c r="QI9853" s="242"/>
      <c r="QJ9853" s="242"/>
      <c r="QK9853" s="242"/>
    </row>
    <row r="9854" spans="439:453">
      <c r="PW9854" s="242"/>
      <c r="PX9854" s="242"/>
      <c r="PY9854" s="242"/>
      <c r="PZ9854" s="242"/>
      <c r="QA9854" s="242"/>
      <c r="QB9854" s="242"/>
      <c r="QC9854" s="242"/>
      <c r="QD9854" s="242"/>
      <c r="QE9854" s="242"/>
      <c r="QF9854" s="242"/>
      <c r="QG9854" s="242"/>
      <c r="QH9854" s="242"/>
      <c r="QI9854" s="242"/>
      <c r="QJ9854" s="242"/>
      <c r="QK9854" s="242"/>
    </row>
    <row r="9855" spans="439:453">
      <c r="PW9855" s="242"/>
      <c r="PX9855" s="242"/>
      <c r="PY9855" s="242"/>
      <c r="PZ9855" s="242"/>
      <c r="QA9855" s="242"/>
      <c r="QB9855" s="242"/>
      <c r="QC9855" s="242"/>
      <c r="QD9855" s="242"/>
      <c r="QE9855" s="242"/>
      <c r="QF9855" s="242"/>
      <c r="QG9855" s="242"/>
      <c r="QH9855" s="242"/>
      <c r="QI9855" s="242"/>
      <c r="QJ9855" s="242"/>
      <c r="QK9855" s="242"/>
    </row>
    <row r="9856" spans="439:453">
      <c r="PW9856" s="242"/>
      <c r="PX9856" s="242"/>
      <c r="PY9856" s="242"/>
      <c r="PZ9856" s="242"/>
      <c r="QA9856" s="242"/>
      <c r="QB9856" s="242"/>
      <c r="QC9856" s="242"/>
      <c r="QD9856" s="242"/>
      <c r="QE9856" s="242"/>
      <c r="QF9856" s="242"/>
      <c r="QG9856" s="242"/>
      <c r="QH9856" s="242"/>
      <c r="QI9856" s="242"/>
      <c r="QJ9856" s="242"/>
      <c r="QK9856" s="242"/>
    </row>
    <row r="9857" spans="439:453">
      <c r="PW9857" s="242"/>
      <c r="PX9857" s="242"/>
      <c r="PY9857" s="242"/>
      <c r="PZ9857" s="242"/>
      <c r="QA9857" s="242"/>
      <c r="QB9857" s="242"/>
      <c r="QC9857" s="242"/>
      <c r="QD9857" s="242"/>
      <c r="QE9857" s="242"/>
      <c r="QF9857" s="242"/>
      <c r="QG9857" s="242"/>
      <c r="QH9857" s="242"/>
      <c r="QI9857" s="242"/>
      <c r="QJ9857" s="242"/>
      <c r="QK9857" s="242"/>
    </row>
    <row r="9858" spans="439:453">
      <c r="PW9858" s="242"/>
      <c r="PX9858" s="242"/>
      <c r="PY9858" s="242"/>
      <c r="PZ9858" s="242"/>
      <c r="QA9858" s="242"/>
      <c r="QB9858" s="242"/>
      <c r="QC9858" s="242"/>
      <c r="QD9858" s="242"/>
      <c r="QE9858" s="242"/>
      <c r="QF9858" s="242"/>
      <c r="QG9858" s="242"/>
      <c r="QH9858" s="242"/>
      <c r="QI9858" s="242"/>
      <c r="QJ9858" s="242"/>
      <c r="QK9858" s="242"/>
    </row>
    <row r="9859" spans="439:453">
      <c r="PW9859" s="242"/>
      <c r="PX9859" s="242"/>
      <c r="PY9859" s="242"/>
      <c r="PZ9859" s="242"/>
      <c r="QA9859" s="242"/>
      <c r="QB9859" s="242"/>
      <c r="QC9859" s="242"/>
      <c r="QD9859" s="242"/>
      <c r="QE9859" s="242"/>
      <c r="QF9859" s="242"/>
      <c r="QG9859" s="242"/>
      <c r="QH9859" s="242"/>
      <c r="QI9859" s="242"/>
      <c r="QJ9859" s="242"/>
      <c r="QK9859" s="242"/>
    </row>
    <row r="9860" spans="439:453">
      <c r="PW9860" s="242"/>
      <c r="PX9860" s="242"/>
      <c r="PY9860" s="242"/>
      <c r="PZ9860" s="242"/>
      <c r="QA9860" s="242"/>
      <c r="QB9860" s="242"/>
      <c r="QC9860" s="242"/>
      <c r="QD9860" s="242"/>
      <c r="QE9860" s="242"/>
      <c r="QF9860" s="242"/>
      <c r="QG9860" s="242"/>
      <c r="QH9860" s="242"/>
      <c r="QI9860" s="242"/>
      <c r="QJ9860" s="242"/>
      <c r="QK9860" s="242"/>
    </row>
    <row r="9861" spans="439:453">
      <c r="PW9861" s="242"/>
      <c r="PX9861" s="242"/>
      <c r="PY9861" s="242"/>
      <c r="PZ9861" s="242"/>
      <c r="QA9861" s="242"/>
      <c r="QB9861" s="242"/>
      <c r="QC9861" s="242"/>
      <c r="QD9861" s="242"/>
      <c r="QE9861" s="242"/>
      <c r="QF9861" s="242"/>
      <c r="QG9861" s="242"/>
      <c r="QH9861" s="242"/>
      <c r="QI9861" s="242"/>
      <c r="QJ9861" s="242"/>
      <c r="QK9861" s="242"/>
    </row>
    <row r="9862" spans="439:453">
      <c r="PW9862" s="242"/>
      <c r="PX9862" s="242"/>
      <c r="PY9862" s="242"/>
      <c r="PZ9862" s="242"/>
      <c r="QA9862" s="242"/>
      <c r="QB9862" s="242"/>
      <c r="QC9862" s="242"/>
      <c r="QD9862" s="242"/>
      <c r="QE9862" s="242"/>
      <c r="QF9862" s="242"/>
      <c r="QG9862" s="242"/>
      <c r="QH9862" s="242"/>
      <c r="QI9862" s="242"/>
      <c r="QJ9862" s="242"/>
      <c r="QK9862" s="242"/>
    </row>
    <row r="9863" spans="439:453">
      <c r="PW9863" s="242"/>
      <c r="PX9863" s="242"/>
      <c r="PY9863" s="242"/>
      <c r="PZ9863" s="242"/>
      <c r="QA9863" s="242"/>
      <c r="QB9863" s="242"/>
      <c r="QC9863" s="242"/>
      <c r="QD9863" s="242"/>
      <c r="QE9863" s="242"/>
      <c r="QF9863" s="242"/>
      <c r="QG9863" s="242"/>
      <c r="QH9863" s="242"/>
      <c r="QI9863" s="242"/>
      <c r="QJ9863" s="242"/>
      <c r="QK9863" s="242"/>
    </row>
    <row r="9864" spans="439:453">
      <c r="PW9864" s="242"/>
      <c r="PX9864" s="242"/>
      <c r="PY9864" s="242"/>
      <c r="PZ9864" s="242"/>
      <c r="QA9864" s="242"/>
      <c r="QB9864" s="242"/>
      <c r="QC9864" s="242"/>
      <c r="QD9864" s="242"/>
      <c r="QE9864" s="242"/>
      <c r="QF9864" s="242"/>
      <c r="QG9864" s="242"/>
      <c r="QH9864" s="242"/>
      <c r="QI9864" s="242"/>
      <c r="QJ9864" s="242"/>
      <c r="QK9864" s="242"/>
    </row>
    <row r="9865" spans="439:453">
      <c r="PW9865" s="242"/>
      <c r="PX9865" s="242"/>
      <c r="PY9865" s="242"/>
      <c r="PZ9865" s="242"/>
      <c r="QA9865" s="242"/>
      <c r="QB9865" s="242"/>
      <c r="QC9865" s="242"/>
      <c r="QD9865" s="242"/>
      <c r="QE9865" s="242"/>
      <c r="QF9865" s="242"/>
      <c r="QG9865" s="242"/>
      <c r="QH9865" s="242"/>
      <c r="QI9865" s="242"/>
      <c r="QJ9865" s="242"/>
      <c r="QK9865" s="242"/>
    </row>
    <row r="9866" spans="439:453">
      <c r="PW9866" s="242"/>
      <c r="PX9866" s="242"/>
      <c r="PY9866" s="242"/>
      <c r="PZ9866" s="242"/>
      <c r="QA9866" s="242"/>
      <c r="QB9866" s="242"/>
      <c r="QC9866" s="242"/>
      <c r="QD9866" s="242"/>
      <c r="QE9866" s="242"/>
      <c r="QF9866" s="242"/>
      <c r="QG9866" s="242"/>
      <c r="QH9866" s="242"/>
      <c r="QI9866" s="242"/>
      <c r="QJ9866" s="242"/>
      <c r="QK9866" s="242"/>
    </row>
    <row r="9867" spans="439:453">
      <c r="PW9867" s="242"/>
      <c r="PX9867" s="242"/>
      <c r="PY9867" s="242"/>
      <c r="PZ9867" s="242"/>
      <c r="QA9867" s="242"/>
      <c r="QB9867" s="242"/>
      <c r="QC9867" s="242"/>
      <c r="QD9867" s="242"/>
      <c r="QE9867" s="242"/>
      <c r="QF9867" s="242"/>
      <c r="QG9867" s="242"/>
      <c r="QH9867" s="242"/>
      <c r="QI9867" s="242"/>
      <c r="QJ9867" s="242"/>
      <c r="QK9867" s="242"/>
    </row>
    <row r="9868" spans="439:453">
      <c r="PW9868" s="242"/>
      <c r="PX9868" s="242"/>
      <c r="PY9868" s="242"/>
      <c r="PZ9868" s="242"/>
      <c r="QA9868" s="242"/>
      <c r="QB9868" s="242"/>
      <c r="QC9868" s="242"/>
      <c r="QD9868" s="242"/>
      <c r="QE9868" s="242"/>
      <c r="QF9868" s="242"/>
      <c r="QG9868" s="242"/>
      <c r="QH9868" s="242"/>
      <c r="QI9868" s="242"/>
      <c r="QJ9868" s="242"/>
      <c r="QK9868" s="242"/>
    </row>
    <row r="9869" spans="439:453">
      <c r="PW9869" s="242"/>
      <c r="PX9869" s="242"/>
      <c r="PY9869" s="242"/>
      <c r="PZ9869" s="242"/>
      <c r="QA9869" s="242"/>
      <c r="QB9869" s="242"/>
      <c r="QC9869" s="242"/>
      <c r="QD9869" s="242"/>
      <c r="QE9869" s="242"/>
      <c r="QF9869" s="242"/>
      <c r="QG9869" s="242"/>
      <c r="QH9869" s="242"/>
      <c r="QI9869" s="242"/>
      <c r="QJ9869" s="242"/>
      <c r="QK9869" s="242"/>
    </row>
    <row r="9870" spans="439:453">
      <c r="PW9870" s="242"/>
      <c r="PX9870" s="242"/>
      <c r="PY9870" s="242"/>
      <c r="PZ9870" s="242"/>
      <c r="QA9870" s="242"/>
      <c r="QB9870" s="242"/>
      <c r="QC9870" s="242"/>
      <c r="QD9870" s="242"/>
      <c r="QE9870" s="242"/>
      <c r="QF9870" s="242"/>
      <c r="QG9870" s="242"/>
      <c r="QH9870" s="242"/>
      <c r="QI9870" s="242"/>
      <c r="QJ9870" s="242"/>
      <c r="QK9870" s="242"/>
    </row>
    <row r="9871" spans="439:453">
      <c r="PW9871" s="242"/>
      <c r="PX9871" s="242"/>
      <c r="PY9871" s="242"/>
      <c r="PZ9871" s="242"/>
      <c r="QA9871" s="242"/>
      <c r="QB9871" s="242"/>
      <c r="QC9871" s="242"/>
      <c r="QD9871" s="242"/>
      <c r="QE9871" s="242"/>
      <c r="QF9871" s="242"/>
      <c r="QG9871" s="242"/>
      <c r="QH9871" s="242"/>
      <c r="QI9871" s="242"/>
      <c r="QJ9871" s="242"/>
      <c r="QK9871" s="242"/>
    </row>
    <row r="9872" spans="439:453">
      <c r="PW9872" s="242"/>
      <c r="PX9872" s="242"/>
      <c r="PY9872" s="242"/>
      <c r="PZ9872" s="242"/>
      <c r="QA9872" s="242"/>
      <c r="QB9872" s="242"/>
      <c r="QC9872" s="242"/>
      <c r="QD9872" s="242"/>
      <c r="QE9872" s="242"/>
      <c r="QF9872" s="242"/>
      <c r="QG9872" s="242"/>
      <c r="QH9872" s="242"/>
      <c r="QI9872" s="242"/>
      <c r="QJ9872" s="242"/>
      <c r="QK9872" s="242"/>
    </row>
    <row r="9873" spans="439:453">
      <c r="PW9873" s="242"/>
      <c r="PX9873" s="242"/>
      <c r="PY9873" s="242"/>
      <c r="PZ9873" s="242"/>
      <c r="QA9873" s="242"/>
      <c r="QB9873" s="242"/>
      <c r="QC9873" s="242"/>
      <c r="QD9873" s="242"/>
      <c r="QE9873" s="242"/>
      <c r="QF9873" s="242"/>
      <c r="QG9873" s="242"/>
      <c r="QH9873" s="242"/>
      <c r="QI9873" s="242"/>
      <c r="QJ9873" s="242"/>
      <c r="QK9873" s="242"/>
    </row>
    <row r="9874" spans="439:453">
      <c r="PW9874" s="242"/>
      <c r="PX9874" s="242"/>
      <c r="PY9874" s="242"/>
      <c r="PZ9874" s="242"/>
      <c r="QA9874" s="242"/>
      <c r="QB9874" s="242"/>
      <c r="QC9874" s="242"/>
      <c r="QD9874" s="242"/>
      <c r="QE9874" s="242"/>
      <c r="QF9874" s="242"/>
      <c r="QG9874" s="242"/>
      <c r="QH9874" s="242"/>
      <c r="QI9874" s="242"/>
      <c r="QJ9874" s="242"/>
      <c r="QK9874" s="242"/>
    </row>
    <row r="9875" spans="439:453">
      <c r="PW9875" s="242"/>
      <c r="PX9875" s="242"/>
      <c r="PY9875" s="242"/>
      <c r="PZ9875" s="242"/>
      <c r="QA9875" s="242"/>
      <c r="QB9875" s="242"/>
      <c r="QC9875" s="242"/>
      <c r="QD9875" s="242"/>
      <c r="QE9875" s="242"/>
      <c r="QF9875" s="242"/>
      <c r="QG9875" s="242"/>
      <c r="QH9875" s="242"/>
      <c r="QI9875" s="242"/>
      <c r="QJ9875" s="242"/>
      <c r="QK9875" s="242"/>
    </row>
    <row r="9876" spans="439:453">
      <c r="PW9876" s="242"/>
      <c r="PX9876" s="242"/>
      <c r="PY9876" s="242"/>
      <c r="PZ9876" s="242"/>
      <c r="QA9876" s="242"/>
      <c r="QB9876" s="242"/>
      <c r="QC9876" s="242"/>
      <c r="QD9876" s="242"/>
      <c r="QE9876" s="242"/>
      <c r="QF9876" s="242"/>
      <c r="QG9876" s="242"/>
      <c r="QH9876" s="242"/>
      <c r="QI9876" s="242"/>
      <c r="QJ9876" s="242"/>
      <c r="QK9876" s="242"/>
    </row>
    <row r="9877" spans="439:453">
      <c r="PW9877" s="242"/>
      <c r="PX9877" s="242"/>
      <c r="PY9877" s="242"/>
      <c r="PZ9877" s="242"/>
      <c r="QA9877" s="242"/>
      <c r="QB9877" s="242"/>
      <c r="QC9877" s="242"/>
      <c r="QD9877" s="242"/>
      <c r="QE9877" s="242"/>
      <c r="QF9877" s="242"/>
      <c r="QG9877" s="242"/>
      <c r="QH9877" s="242"/>
      <c r="QI9877" s="242"/>
      <c r="QJ9877" s="242"/>
      <c r="QK9877" s="242"/>
    </row>
    <row r="9878" spans="439:453">
      <c r="PW9878" s="242"/>
      <c r="PX9878" s="242"/>
      <c r="PY9878" s="242"/>
      <c r="PZ9878" s="242"/>
      <c r="QA9878" s="242"/>
      <c r="QB9878" s="242"/>
      <c r="QC9878" s="242"/>
      <c r="QD9878" s="242"/>
      <c r="QE9878" s="242"/>
      <c r="QF9878" s="242"/>
      <c r="QG9878" s="242"/>
      <c r="QH9878" s="242"/>
      <c r="QI9878" s="242"/>
      <c r="QJ9878" s="242"/>
      <c r="QK9878" s="242"/>
    </row>
    <row r="9879" spans="439:453">
      <c r="PW9879" s="242"/>
      <c r="PX9879" s="242"/>
      <c r="PY9879" s="242"/>
      <c r="PZ9879" s="242"/>
      <c r="QA9879" s="242"/>
      <c r="QB9879" s="242"/>
      <c r="QC9879" s="242"/>
      <c r="QD9879" s="242"/>
      <c r="QE9879" s="242"/>
      <c r="QF9879" s="242"/>
      <c r="QG9879" s="242"/>
      <c r="QH9879" s="242"/>
      <c r="QI9879" s="242"/>
      <c r="QJ9879" s="242"/>
      <c r="QK9879" s="242"/>
    </row>
    <row r="9880" spans="439:453">
      <c r="PW9880" s="242"/>
      <c r="PX9880" s="242"/>
      <c r="PY9880" s="242"/>
      <c r="PZ9880" s="242"/>
      <c r="QA9880" s="242"/>
      <c r="QB9880" s="242"/>
      <c r="QC9880" s="242"/>
      <c r="QD9880" s="242"/>
      <c r="QE9880" s="242"/>
      <c r="QF9880" s="242"/>
      <c r="QG9880" s="242"/>
      <c r="QH9880" s="242"/>
      <c r="QI9880" s="242"/>
      <c r="QJ9880" s="242"/>
      <c r="QK9880" s="242"/>
    </row>
    <row r="9881" spans="439:453">
      <c r="PW9881" s="242"/>
      <c r="PX9881" s="242"/>
      <c r="PY9881" s="242"/>
      <c r="PZ9881" s="242"/>
      <c r="QA9881" s="242"/>
      <c r="QB9881" s="242"/>
      <c r="QC9881" s="242"/>
      <c r="QD9881" s="242"/>
      <c r="QE9881" s="242"/>
      <c r="QF9881" s="242"/>
      <c r="QG9881" s="242"/>
      <c r="QH9881" s="242"/>
      <c r="QI9881" s="242"/>
      <c r="QJ9881" s="242"/>
      <c r="QK9881" s="242"/>
    </row>
    <row r="9882" spans="439:453">
      <c r="PW9882" s="242"/>
      <c r="PX9882" s="242"/>
      <c r="PY9882" s="242"/>
      <c r="PZ9882" s="242"/>
      <c r="QA9882" s="242"/>
      <c r="QB9882" s="242"/>
      <c r="QC9882" s="242"/>
      <c r="QD9882" s="242"/>
      <c r="QE9882" s="242"/>
      <c r="QF9882" s="242"/>
      <c r="QG9882" s="242"/>
      <c r="QH9882" s="242"/>
      <c r="QI9882" s="242"/>
      <c r="QJ9882" s="242"/>
      <c r="QK9882" s="242"/>
    </row>
    <row r="9883" spans="439:453">
      <c r="PW9883" s="242"/>
      <c r="PX9883" s="242"/>
      <c r="PY9883" s="242"/>
      <c r="PZ9883" s="242"/>
      <c r="QA9883" s="242"/>
      <c r="QB9883" s="242"/>
      <c r="QC9883" s="242"/>
      <c r="QD9883" s="242"/>
      <c r="QE9883" s="242"/>
      <c r="QF9883" s="242"/>
      <c r="QG9883" s="242"/>
      <c r="QH9883" s="242"/>
      <c r="QI9883" s="242"/>
      <c r="QJ9883" s="242"/>
      <c r="QK9883" s="242"/>
    </row>
    <row r="9884" spans="439:453">
      <c r="PW9884" s="242"/>
      <c r="PX9884" s="242"/>
      <c r="PY9884" s="242"/>
      <c r="PZ9884" s="242"/>
      <c r="QA9884" s="242"/>
      <c r="QB9884" s="242"/>
      <c r="QC9884" s="242"/>
      <c r="QD9884" s="242"/>
      <c r="QE9884" s="242"/>
      <c r="QF9884" s="242"/>
      <c r="QG9884" s="242"/>
      <c r="QH9884" s="242"/>
      <c r="QI9884" s="242"/>
      <c r="QJ9884" s="242"/>
      <c r="QK9884" s="242"/>
    </row>
    <row r="9885" spans="439:453">
      <c r="PW9885" s="242"/>
      <c r="PX9885" s="242"/>
      <c r="PY9885" s="242"/>
      <c r="PZ9885" s="242"/>
      <c r="QA9885" s="242"/>
      <c r="QB9885" s="242"/>
      <c r="QC9885" s="242"/>
      <c r="QD9885" s="242"/>
      <c r="QE9885" s="242"/>
      <c r="QF9885" s="242"/>
      <c r="QG9885" s="242"/>
      <c r="QH9885" s="242"/>
      <c r="QI9885" s="242"/>
      <c r="QJ9885" s="242"/>
      <c r="QK9885" s="242"/>
    </row>
    <row r="9886" spans="439:453">
      <c r="PW9886" s="242"/>
      <c r="PX9886" s="242"/>
      <c r="PY9886" s="242"/>
      <c r="PZ9886" s="242"/>
      <c r="QA9886" s="242"/>
      <c r="QB9886" s="242"/>
      <c r="QC9886" s="242"/>
      <c r="QD9886" s="242"/>
      <c r="QE9886" s="242"/>
      <c r="QF9886" s="242"/>
      <c r="QG9886" s="242"/>
      <c r="QH9886" s="242"/>
      <c r="QI9886" s="242"/>
      <c r="QJ9886" s="242"/>
      <c r="QK9886" s="242"/>
    </row>
    <row r="9887" spans="439:453">
      <c r="PW9887" s="242"/>
      <c r="PX9887" s="242"/>
      <c r="PY9887" s="242"/>
      <c r="PZ9887" s="242"/>
      <c r="QA9887" s="242"/>
      <c r="QB9887" s="242"/>
      <c r="QC9887" s="242"/>
      <c r="QD9887" s="242"/>
      <c r="QE9887" s="242"/>
      <c r="QF9887" s="242"/>
      <c r="QG9887" s="242"/>
      <c r="QH9887" s="242"/>
      <c r="QI9887" s="242"/>
      <c r="QJ9887" s="242"/>
      <c r="QK9887" s="242"/>
    </row>
    <row r="9888" spans="439:453">
      <c r="PW9888" s="242"/>
      <c r="PX9888" s="242"/>
      <c r="PY9888" s="242"/>
      <c r="PZ9888" s="242"/>
      <c r="QA9888" s="242"/>
      <c r="QB9888" s="242"/>
      <c r="QC9888" s="242"/>
      <c r="QD9888" s="242"/>
      <c r="QE9888" s="242"/>
      <c r="QF9888" s="242"/>
      <c r="QG9888" s="242"/>
      <c r="QH9888" s="242"/>
      <c r="QI9888" s="242"/>
      <c r="QJ9888" s="242"/>
      <c r="QK9888" s="242"/>
    </row>
    <row r="9889" spans="439:453">
      <c r="PW9889" s="242"/>
      <c r="PX9889" s="242"/>
      <c r="PY9889" s="242"/>
      <c r="PZ9889" s="242"/>
      <c r="QA9889" s="242"/>
      <c r="QB9889" s="242"/>
      <c r="QC9889" s="242"/>
      <c r="QD9889" s="242"/>
      <c r="QE9889" s="242"/>
      <c r="QF9889" s="242"/>
      <c r="QG9889" s="242"/>
      <c r="QH9889" s="242"/>
      <c r="QI9889" s="242"/>
      <c r="QJ9889" s="242"/>
      <c r="QK9889" s="242"/>
    </row>
    <row r="9890" spans="439:453">
      <c r="PW9890" s="242"/>
      <c r="PX9890" s="242"/>
      <c r="PY9890" s="242"/>
      <c r="PZ9890" s="242"/>
      <c r="QA9890" s="242"/>
      <c r="QB9890" s="242"/>
      <c r="QC9890" s="242"/>
      <c r="QD9890" s="242"/>
      <c r="QE9890" s="242"/>
      <c r="QF9890" s="242"/>
      <c r="QG9890" s="242"/>
      <c r="QH9890" s="242"/>
      <c r="QI9890" s="242"/>
      <c r="QJ9890" s="242"/>
      <c r="QK9890" s="242"/>
    </row>
    <row r="9891" spans="439:453">
      <c r="PW9891" s="242"/>
      <c r="PX9891" s="242"/>
      <c r="PY9891" s="242"/>
      <c r="PZ9891" s="242"/>
      <c r="QA9891" s="242"/>
      <c r="QB9891" s="242"/>
      <c r="QC9891" s="242"/>
      <c r="QD9891" s="242"/>
      <c r="QE9891" s="242"/>
      <c r="QF9891" s="242"/>
      <c r="QG9891" s="242"/>
      <c r="QH9891" s="242"/>
      <c r="QI9891" s="242"/>
      <c r="QJ9891" s="242"/>
      <c r="QK9891" s="242"/>
    </row>
    <row r="9892" spans="439:453">
      <c r="PW9892" s="242"/>
      <c r="PX9892" s="242"/>
      <c r="PY9892" s="242"/>
      <c r="PZ9892" s="242"/>
      <c r="QA9892" s="242"/>
      <c r="QB9892" s="242"/>
      <c r="QC9892" s="242"/>
      <c r="QD9892" s="242"/>
      <c r="QE9892" s="242"/>
      <c r="QF9892" s="242"/>
      <c r="QG9892" s="242"/>
      <c r="QH9892" s="242"/>
      <c r="QI9892" s="242"/>
      <c r="QJ9892" s="242"/>
      <c r="QK9892" s="242"/>
    </row>
    <row r="9893" spans="439:453">
      <c r="PW9893" s="242"/>
      <c r="PX9893" s="242"/>
      <c r="PY9893" s="242"/>
      <c r="PZ9893" s="242"/>
      <c r="QA9893" s="242"/>
      <c r="QB9893" s="242"/>
      <c r="QC9893" s="242"/>
      <c r="QD9893" s="242"/>
      <c r="QE9893" s="242"/>
      <c r="QF9893" s="242"/>
      <c r="QG9893" s="242"/>
      <c r="QH9893" s="242"/>
      <c r="QI9893" s="242"/>
      <c r="QJ9893" s="242"/>
      <c r="QK9893" s="242"/>
    </row>
    <row r="9894" spans="439:453">
      <c r="PW9894" s="242"/>
      <c r="PX9894" s="242"/>
      <c r="PY9894" s="242"/>
      <c r="PZ9894" s="242"/>
      <c r="QA9894" s="242"/>
      <c r="QB9894" s="242"/>
      <c r="QC9894" s="242"/>
      <c r="QD9894" s="242"/>
      <c r="QE9894" s="242"/>
      <c r="QF9894" s="242"/>
      <c r="QG9894" s="242"/>
      <c r="QH9894" s="242"/>
      <c r="QI9894" s="242"/>
      <c r="QJ9894" s="242"/>
      <c r="QK9894" s="242"/>
    </row>
    <row r="9895" spans="439:453">
      <c r="PW9895" s="242"/>
      <c r="PX9895" s="242"/>
      <c r="PY9895" s="242"/>
      <c r="PZ9895" s="242"/>
      <c r="QA9895" s="242"/>
      <c r="QB9895" s="242"/>
      <c r="QC9895" s="242"/>
      <c r="QD9895" s="242"/>
      <c r="QE9895" s="242"/>
      <c r="QF9895" s="242"/>
      <c r="QG9895" s="242"/>
      <c r="QH9895" s="242"/>
      <c r="QI9895" s="242"/>
      <c r="QJ9895" s="242"/>
      <c r="QK9895" s="242"/>
    </row>
    <row r="9896" spans="439:453">
      <c r="PW9896" s="242"/>
      <c r="PX9896" s="242"/>
      <c r="PY9896" s="242"/>
      <c r="PZ9896" s="242"/>
      <c r="QA9896" s="242"/>
      <c r="QB9896" s="242"/>
      <c r="QC9896" s="242"/>
      <c r="QD9896" s="242"/>
      <c r="QE9896" s="242"/>
      <c r="QF9896" s="242"/>
      <c r="QG9896" s="242"/>
      <c r="QH9896" s="242"/>
      <c r="QI9896" s="242"/>
      <c r="QJ9896" s="242"/>
      <c r="QK9896" s="242"/>
    </row>
    <row r="9897" spans="439:453">
      <c r="PW9897" s="242"/>
      <c r="PX9897" s="242"/>
      <c r="PY9897" s="242"/>
      <c r="PZ9897" s="242"/>
      <c r="QA9897" s="242"/>
      <c r="QB9897" s="242"/>
      <c r="QC9897" s="242"/>
      <c r="QD9897" s="242"/>
      <c r="QE9897" s="242"/>
      <c r="QF9897" s="242"/>
      <c r="QG9897" s="242"/>
      <c r="QH9897" s="242"/>
      <c r="QI9897" s="242"/>
      <c r="QJ9897" s="242"/>
      <c r="QK9897" s="242"/>
    </row>
    <row r="9898" spans="439:453">
      <c r="PW9898" s="242"/>
      <c r="PX9898" s="242"/>
      <c r="PY9898" s="242"/>
      <c r="PZ9898" s="242"/>
      <c r="QA9898" s="242"/>
      <c r="QB9898" s="242"/>
      <c r="QC9898" s="242"/>
      <c r="QD9898" s="242"/>
      <c r="QE9898" s="242"/>
      <c r="QF9898" s="242"/>
      <c r="QG9898" s="242"/>
      <c r="QH9898" s="242"/>
      <c r="QI9898" s="242"/>
      <c r="QJ9898" s="242"/>
      <c r="QK9898" s="242"/>
    </row>
    <row r="9899" spans="439:453">
      <c r="PW9899" s="242"/>
      <c r="PX9899" s="242"/>
      <c r="PY9899" s="242"/>
      <c r="PZ9899" s="242"/>
      <c r="QA9899" s="242"/>
      <c r="QB9899" s="242"/>
      <c r="QC9899" s="242"/>
      <c r="QD9899" s="242"/>
      <c r="QE9899" s="242"/>
      <c r="QF9899" s="242"/>
      <c r="QG9899" s="242"/>
      <c r="QH9899" s="242"/>
      <c r="QI9899" s="242"/>
      <c r="QJ9899" s="242"/>
      <c r="QK9899" s="242"/>
    </row>
    <row r="9900" spans="439:453">
      <c r="PW9900" s="242"/>
      <c r="PX9900" s="242"/>
      <c r="PY9900" s="242"/>
      <c r="PZ9900" s="242"/>
      <c r="QA9900" s="242"/>
      <c r="QB9900" s="242"/>
      <c r="QC9900" s="242"/>
      <c r="QD9900" s="242"/>
      <c r="QE9900" s="242"/>
      <c r="QF9900" s="242"/>
      <c r="QG9900" s="242"/>
      <c r="QH9900" s="242"/>
      <c r="QI9900" s="242"/>
      <c r="QJ9900" s="242"/>
      <c r="QK9900" s="242"/>
    </row>
    <row r="9901" spans="439:453">
      <c r="PW9901" s="242"/>
      <c r="PX9901" s="242"/>
      <c r="PY9901" s="242"/>
      <c r="PZ9901" s="242"/>
      <c r="QA9901" s="242"/>
      <c r="QB9901" s="242"/>
      <c r="QC9901" s="242"/>
      <c r="QD9901" s="242"/>
      <c r="QE9901" s="242"/>
      <c r="QF9901" s="242"/>
      <c r="QG9901" s="242"/>
      <c r="QH9901" s="242"/>
      <c r="QI9901" s="242"/>
      <c r="QJ9901" s="242"/>
      <c r="QK9901" s="242"/>
    </row>
    <row r="9902" spans="439:453">
      <c r="PW9902" s="242"/>
      <c r="PX9902" s="242"/>
      <c r="PY9902" s="242"/>
      <c r="PZ9902" s="242"/>
      <c r="QA9902" s="242"/>
      <c r="QB9902" s="242"/>
      <c r="QC9902" s="242"/>
      <c r="QD9902" s="242"/>
      <c r="QE9902" s="242"/>
      <c r="QF9902" s="242"/>
      <c r="QG9902" s="242"/>
      <c r="QH9902" s="242"/>
      <c r="QI9902" s="242"/>
      <c r="QJ9902" s="242"/>
      <c r="QK9902" s="242"/>
    </row>
    <row r="9903" spans="439:453">
      <c r="PW9903" s="242"/>
      <c r="PX9903" s="242"/>
      <c r="PY9903" s="242"/>
      <c r="PZ9903" s="242"/>
      <c r="QA9903" s="242"/>
      <c r="QB9903" s="242"/>
      <c r="QC9903" s="242"/>
      <c r="QD9903" s="242"/>
      <c r="QE9903" s="242"/>
      <c r="QF9903" s="242"/>
      <c r="QG9903" s="242"/>
      <c r="QH9903" s="242"/>
      <c r="QI9903" s="242"/>
      <c r="QJ9903" s="242"/>
      <c r="QK9903" s="242"/>
    </row>
    <row r="9904" spans="439:453">
      <c r="PW9904" s="242"/>
      <c r="PX9904" s="242"/>
      <c r="PY9904" s="242"/>
      <c r="PZ9904" s="242"/>
      <c r="QA9904" s="242"/>
      <c r="QB9904" s="242"/>
      <c r="QC9904" s="242"/>
      <c r="QD9904" s="242"/>
      <c r="QE9904" s="242"/>
      <c r="QF9904" s="242"/>
      <c r="QG9904" s="242"/>
      <c r="QH9904" s="242"/>
      <c r="QI9904" s="242"/>
      <c r="QJ9904" s="242"/>
      <c r="QK9904" s="242"/>
    </row>
    <row r="9905" spans="439:453">
      <c r="PW9905" s="242"/>
      <c r="PX9905" s="242"/>
      <c r="PY9905" s="242"/>
      <c r="PZ9905" s="242"/>
      <c r="QA9905" s="242"/>
      <c r="QB9905" s="242"/>
      <c r="QC9905" s="242"/>
      <c r="QD9905" s="242"/>
      <c r="QE9905" s="242"/>
      <c r="QF9905" s="242"/>
      <c r="QG9905" s="242"/>
      <c r="QH9905" s="242"/>
      <c r="QI9905" s="242"/>
      <c r="QJ9905" s="242"/>
      <c r="QK9905" s="242"/>
    </row>
    <row r="9906" spans="439:453">
      <c r="PW9906" s="242"/>
      <c r="PX9906" s="242"/>
      <c r="PY9906" s="242"/>
      <c r="PZ9906" s="242"/>
      <c r="QA9906" s="242"/>
      <c r="QB9906" s="242"/>
      <c r="QC9906" s="242"/>
      <c r="QD9906" s="242"/>
      <c r="QE9906" s="242"/>
      <c r="QF9906" s="242"/>
      <c r="QG9906" s="242"/>
      <c r="QH9906" s="242"/>
      <c r="QI9906" s="242"/>
      <c r="QJ9906" s="242"/>
      <c r="QK9906" s="242"/>
    </row>
    <row r="9907" spans="439:453">
      <c r="PW9907" s="242"/>
      <c r="PX9907" s="242"/>
      <c r="PY9907" s="242"/>
      <c r="PZ9907" s="242"/>
      <c r="QA9907" s="242"/>
      <c r="QB9907" s="242"/>
      <c r="QC9907" s="242"/>
      <c r="QD9907" s="242"/>
      <c r="QE9907" s="242"/>
      <c r="QF9907" s="242"/>
      <c r="QG9907" s="242"/>
      <c r="QH9907" s="242"/>
      <c r="QI9907" s="242"/>
      <c r="QJ9907" s="242"/>
      <c r="QK9907" s="242"/>
    </row>
    <row r="9908" spans="439:453">
      <c r="PW9908" s="242"/>
      <c r="PX9908" s="242"/>
      <c r="PY9908" s="242"/>
      <c r="PZ9908" s="242"/>
      <c r="QA9908" s="242"/>
      <c r="QB9908" s="242"/>
      <c r="QC9908" s="242"/>
      <c r="QD9908" s="242"/>
      <c r="QE9908" s="242"/>
      <c r="QF9908" s="242"/>
      <c r="QG9908" s="242"/>
      <c r="QH9908" s="242"/>
      <c r="QI9908" s="242"/>
      <c r="QJ9908" s="242"/>
      <c r="QK9908" s="242"/>
    </row>
    <row r="9909" spans="439:453">
      <c r="PW9909" s="242"/>
      <c r="PX9909" s="242"/>
      <c r="PY9909" s="242"/>
      <c r="PZ9909" s="242"/>
      <c r="QA9909" s="242"/>
      <c r="QB9909" s="242"/>
      <c r="QC9909" s="242"/>
      <c r="QD9909" s="242"/>
      <c r="QE9909" s="242"/>
      <c r="QF9909" s="242"/>
      <c r="QG9909" s="242"/>
      <c r="QH9909" s="242"/>
      <c r="QI9909" s="242"/>
      <c r="QJ9909" s="242"/>
      <c r="QK9909" s="242"/>
    </row>
    <row r="9910" spans="439:453">
      <c r="PW9910" s="242"/>
      <c r="PX9910" s="242"/>
      <c r="PY9910" s="242"/>
      <c r="PZ9910" s="242"/>
      <c r="QA9910" s="242"/>
      <c r="QB9910" s="242"/>
      <c r="QC9910" s="242"/>
      <c r="QD9910" s="242"/>
      <c r="QE9910" s="242"/>
      <c r="QF9910" s="242"/>
      <c r="QG9910" s="242"/>
      <c r="QH9910" s="242"/>
      <c r="QI9910" s="242"/>
      <c r="QJ9910" s="242"/>
      <c r="QK9910" s="242"/>
    </row>
    <row r="9911" spans="439:453">
      <c r="PW9911" s="242"/>
      <c r="PX9911" s="242"/>
      <c r="PY9911" s="242"/>
      <c r="PZ9911" s="242"/>
      <c r="QA9911" s="242"/>
      <c r="QB9911" s="242"/>
      <c r="QC9911" s="242"/>
      <c r="QD9911" s="242"/>
      <c r="QE9911" s="242"/>
      <c r="QF9911" s="242"/>
      <c r="QG9911" s="242"/>
      <c r="QH9911" s="242"/>
      <c r="QI9911" s="242"/>
      <c r="QJ9911" s="242"/>
      <c r="QK9911" s="242"/>
    </row>
    <row r="9912" spans="439:453">
      <c r="PW9912" s="242"/>
      <c r="PX9912" s="242"/>
      <c r="PY9912" s="242"/>
      <c r="PZ9912" s="242"/>
      <c r="QA9912" s="242"/>
      <c r="QB9912" s="242"/>
      <c r="QC9912" s="242"/>
      <c r="QD9912" s="242"/>
      <c r="QE9912" s="242"/>
      <c r="QF9912" s="242"/>
      <c r="QG9912" s="242"/>
      <c r="QH9912" s="242"/>
      <c r="QI9912" s="242"/>
      <c r="QJ9912" s="242"/>
      <c r="QK9912" s="242"/>
    </row>
    <row r="9913" spans="439:453">
      <c r="PW9913" s="242"/>
      <c r="PX9913" s="242"/>
      <c r="PY9913" s="242"/>
      <c r="PZ9913" s="242"/>
      <c r="QA9913" s="242"/>
      <c r="QB9913" s="242"/>
      <c r="QC9913" s="242"/>
      <c r="QD9913" s="242"/>
      <c r="QE9913" s="242"/>
      <c r="QF9913" s="242"/>
      <c r="QG9913" s="242"/>
      <c r="QH9913" s="242"/>
      <c r="QI9913" s="242"/>
      <c r="QJ9913" s="242"/>
      <c r="QK9913" s="242"/>
    </row>
    <row r="9914" spans="439:453">
      <c r="PW9914" s="242"/>
      <c r="PX9914" s="242"/>
      <c r="PY9914" s="242"/>
      <c r="PZ9914" s="242"/>
      <c r="QA9914" s="242"/>
      <c r="QB9914" s="242"/>
      <c r="QC9914" s="242"/>
      <c r="QD9914" s="242"/>
      <c r="QE9914" s="242"/>
      <c r="QF9914" s="242"/>
      <c r="QG9914" s="242"/>
      <c r="QH9914" s="242"/>
      <c r="QI9914" s="242"/>
      <c r="QJ9914" s="242"/>
      <c r="QK9914" s="242"/>
    </row>
    <row r="9915" spans="439:453">
      <c r="PW9915" s="242"/>
      <c r="PX9915" s="242"/>
      <c r="PY9915" s="242"/>
      <c r="PZ9915" s="242"/>
      <c r="QA9915" s="242"/>
      <c r="QB9915" s="242"/>
      <c r="QC9915" s="242"/>
      <c r="QD9915" s="242"/>
      <c r="QE9915" s="242"/>
      <c r="QF9915" s="242"/>
      <c r="QG9915" s="242"/>
      <c r="QH9915" s="242"/>
      <c r="QI9915" s="242"/>
      <c r="QJ9915" s="242"/>
      <c r="QK9915" s="242"/>
    </row>
    <row r="9916" spans="439:453">
      <c r="PW9916" s="242"/>
      <c r="PX9916" s="242"/>
      <c r="PY9916" s="242"/>
      <c r="PZ9916" s="242"/>
      <c r="QA9916" s="242"/>
      <c r="QB9916" s="242"/>
      <c r="QC9916" s="242"/>
      <c r="QD9916" s="242"/>
      <c r="QE9916" s="242"/>
      <c r="QF9916" s="242"/>
      <c r="QG9916" s="242"/>
      <c r="QH9916" s="242"/>
      <c r="QI9916" s="242"/>
      <c r="QJ9916" s="242"/>
      <c r="QK9916" s="242"/>
    </row>
    <row r="9917" spans="439:453">
      <c r="PW9917" s="242"/>
      <c r="PX9917" s="242"/>
      <c r="PY9917" s="242"/>
      <c r="PZ9917" s="242"/>
      <c r="QA9917" s="242"/>
      <c r="QB9917" s="242"/>
      <c r="QC9917" s="242"/>
      <c r="QD9917" s="242"/>
      <c r="QE9917" s="242"/>
      <c r="QF9917" s="242"/>
      <c r="QG9917" s="242"/>
      <c r="QH9917" s="242"/>
      <c r="QI9917" s="242"/>
      <c r="QJ9917" s="242"/>
      <c r="QK9917" s="242"/>
    </row>
    <row r="9918" spans="439:453">
      <c r="PW9918" s="242"/>
      <c r="PX9918" s="242"/>
      <c r="PY9918" s="242"/>
      <c r="PZ9918" s="242"/>
      <c r="QA9918" s="242"/>
      <c r="QB9918" s="242"/>
      <c r="QC9918" s="242"/>
      <c r="QD9918" s="242"/>
      <c r="QE9918" s="242"/>
      <c r="QF9918" s="242"/>
      <c r="QG9918" s="242"/>
      <c r="QH9918" s="242"/>
      <c r="QI9918" s="242"/>
      <c r="QJ9918" s="242"/>
      <c r="QK9918" s="242"/>
    </row>
    <row r="9919" spans="439:453">
      <c r="PW9919" s="242"/>
      <c r="PX9919" s="242"/>
      <c r="PY9919" s="242"/>
      <c r="PZ9919" s="242"/>
      <c r="QA9919" s="242"/>
      <c r="QB9919" s="242"/>
      <c r="QC9919" s="242"/>
      <c r="QD9919" s="242"/>
      <c r="QE9919" s="242"/>
      <c r="QF9919" s="242"/>
      <c r="QG9919" s="242"/>
      <c r="QH9919" s="242"/>
      <c r="QI9919" s="242"/>
      <c r="QJ9919" s="242"/>
      <c r="QK9919" s="242"/>
    </row>
    <row r="9920" spans="439:453">
      <c r="PW9920" s="242"/>
      <c r="PX9920" s="242"/>
      <c r="PY9920" s="242"/>
      <c r="PZ9920" s="242"/>
      <c r="QA9920" s="242"/>
      <c r="QB9920" s="242"/>
      <c r="QC9920" s="242"/>
      <c r="QD9920" s="242"/>
      <c r="QE9920" s="242"/>
      <c r="QF9920" s="242"/>
      <c r="QG9920" s="242"/>
      <c r="QH9920" s="242"/>
      <c r="QI9920" s="242"/>
      <c r="QJ9920" s="242"/>
      <c r="QK9920" s="242"/>
    </row>
    <row r="9921" spans="439:453">
      <c r="PW9921" s="242"/>
      <c r="PX9921" s="242"/>
      <c r="PY9921" s="242"/>
      <c r="PZ9921" s="242"/>
      <c r="QA9921" s="242"/>
      <c r="QB9921" s="242"/>
      <c r="QC9921" s="242"/>
      <c r="QD9921" s="242"/>
      <c r="QE9921" s="242"/>
      <c r="QF9921" s="242"/>
      <c r="QG9921" s="242"/>
      <c r="QH9921" s="242"/>
      <c r="QI9921" s="242"/>
      <c r="QJ9921" s="242"/>
      <c r="QK9921" s="242"/>
    </row>
    <row r="9922" spans="439:453">
      <c r="PW9922" s="242"/>
      <c r="PX9922" s="242"/>
      <c r="PY9922" s="242"/>
      <c r="PZ9922" s="242"/>
      <c r="QA9922" s="242"/>
      <c r="QB9922" s="242"/>
      <c r="QC9922" s="242"/>
      <c r="QD9922" s="242"/>
      <c r="QE9922" s="242"/>
      <c r="QF9922" s="242"/>
      <c r="QG9922" s="242"/>
      <c r="QH9922" s="242"/>
      <c r="QI9922" s="242"/>
      <c r="QJ9922" s="242"/>
      <c r="QK9922" s="242"/>
    </row>
    <row r="9923" spans="439:453">
      <c r="PW9923" s="242"/>
      <c r="PX9923" s="242"/>
      <c r="PY9923" s="242"/>
      <c r="PZ9923" s="242"/>
      <c r="QA9923" s="242"/>
      <c r="QB9923" s="242"/>
      <c r="QC9923" s="242"/>
      <c r="QD9923" s="242"/>
      <c r="QE9923" s="242"/>
      <c r="QF9923" s="242"/>
      <c r="QG9923" s="242"/>
      <c r="QH9923" s="242"/>
      <c r="QI9923" s="242"/>
      <c r="QJ9923" s="242"/>
      <c r="QK9923" s="242"/>
    </row>
    <row r="9924" spans="439:453">
      <c r="PW9924" s="242"/>
      <c r="PX9924" s="242"/>
      <c r="PY9924" s="242"/>
      <c r="PZ9924" s="242"/>
      <c r="QA9924" s="242"/>
      <c r="QB9924" s="242"/>
      <c r="QC9924" s="242"/>
      <c r="QD9924" s="242"/>
      <c r="QE9924" s="242"/>
      <c r="QF9924" s="242"/>
      <c r="QG9924" s="242"/>
      <c r="QH9924" s="242"/>
      <c r="QI9924" s="242"/>
      <c r="QJ9924" s="242"/>
      <c r="QK9924" s="242"/>
    </row>
    <row r="9925" spans="439:453">
      <c r="PW9925" s="242"/>
      <c r="PX9925" s="242"/>
      <c r="PY9925" s="242"/>
      <c r="PZ9925" s="242"/>
      <c r="QA9925" s="242"/>
      <c r="QB9925" s="242"/>
      <c r="QC9925" s="242"/>
      <c r="QD9925" s="242"/>
      <c r="QE9925" s="242"/>
      <c r="QF9925" s="242"/>
      <c r="QG9925" s="242"/>
      <c r="QH9925" s="242"/>
      <c r="QI9925" s="242"/>
      <c r="QJ9925" s="242"/>
      <c r="QK9925" s="242"/>
    </row>
    <row r="9926" spans="439:453">
      <c r="PW9926" s="242"/>
      <c r="PX9926" s="242"/>
      <c r="PY9926" s="242"/>
      <c r="PZ9926" s="242"/>
      <c r="QA9926" s="242"/>
      <c r="QB9926" s="242"/>
      <c r="QC9926" s="242"/>
      <c r="QD9926" s="242"/>
      <c r="QE9926" s="242"/>
      <c r="QF9926" s="242"/>
      <c r="QG9926" s="242"/>
      <c r="QH9926" s="242"/>
      <c r="QI9926" s="242"/>
      <c r="QJ9926" s="242"/>
      <c r="QK9926" s="242"/>
    </row>
    <row r="9927" spans="439:453">
      <c r="PW9927" s="242"/>
      <c r="PX9927" s="242"/>
      <c r="PY9927" s="242"/>
      <c r="PZ9927" s="242"/>
      <c r="QA9927" s="242"/>
      <c r="QB9927" s="242"/>
      <c r="QC9927" s="242"/>
      <c r="QD9927" s="242"/>
      <c r="QE9927" s="242"/>
      <c r="QF9927" s="242"/>
      <c r="QG9927" s="242"/>
      <c r="QH9927" s="242"/>
      <c r="QI9927" s="242"/>
      <c r="QJ9927" s="242"/>
      <c r="QK9927" s="242"/>
    </row>
    <row r="9928" spans="439:453">
      <c r="PW9928" s="242"/>
      <c r="PX9928" s="242"/>
      <c r="PY9928" s="242"/>
      <c r="PZ9928" s="242"/>
      <c r="QA9928" s="242"/>
      <c r="QB9928" s="242"/>
      <c r="QC9928" s="242"/>
      <c r="QD9928" s="242"/>
      <c r="QE9928" s="242"/>
      <c r="QF9928" s="242"/>
      <c r="QG9928" s="242"/>
      <c r="QH9928" s="242"/>
      <c r="QI9928" s="242"/>
      <c r="QJ9928" s="242"/>
      <c r="QK9928" s="242"/>
    </row>
    <row r="9929" spans="439:453">
      <c r="PW9929" s="242"/>
      <c r="PX9929" s="242"/>
      <c r="PY9929" s="242"/>
      <c r="PZ9929" s="242"/>
      <c r="QA9929" s="242"/>
      <c r="QB9929" s="242"/>
      <c r="QC9929" s="242"/>
      <c r="QD9929" s="242"/>
      <c r="QE9929" s="242"/>
      <c r="QF9929" s="242"/>
      <c r="QG9929" s="242"/>
      <c r="QH9929" s="242"/>
      <c r="QI9929" s="242"/>
      <c r="QJ9929" s="242"/>
      <c r="QK9929" s="242"/>
    </row>
    <row r="9930" spans="439:453">
      <c r="PW9930" s="242"/>
      <c r="PX9930" s="242"/>
      <c r="PY9930" s="242"/>
      <c r="PZ9930" s="242"/>
      <c r="QA9930" s="242"/>
      <c r="QB9930" s="242"/>
      <c r="QC9930" s="242"/>
      <c r="QD9930" s="242"/>
      <c r="QE9930" s="242"/>
      <c r="QF9930" s="242"/>
      <c r="QG9930" s="242"/>
      <c r="QH9930" s="242"/>
      <c r="QI9930" s="242"/>
      <c r="QJ9930" s="242"/>
      <c r="QK9930" s="242"/>
    </row>
    <row r="9931" spans="439:453">
      <c r="PW9931" s="242"/>
      <c r="PX9931" s="242"/>
      <c r="PY9931" s="242"/>
      <c r="PZ9931" s="242"/>
      <c r="QA9931" s="242"/>
      <c r="QB9931" s="242"/>
      <c r="QC9931" s="242"/>
      <c r="QD9931" s="242"/>
      <c r="QE9931" s="242"/>
      <c r="QF9931" s="242"/>
      <c r="QG9931" s="242"/>
      <c r="QH9931" s="242"/>
      <c r="QI9931" s="242"/>
      <c r="QJ9931" s="242"/>
      <c r="QK9931" s="242"/>
    </row>
    <row r="9932" spans="439:453">
      <c r="PW9932" s="242"/>
      <c r="PX9932" s="242"/>
      <c r="PY9932" s="242"/>
      <c r="PZ9932" s="242"/>
      <c r="QA9932" s="242"/>
      <c r="QB9932" s="242"/>
      <c r="QC9932" s="242"/>
      <c r="QD9932" s="242"/>
      <c r="QE9932" s="242"/>
      <c r="QF9932" s="242"/>
      <c r="QG9932" s="242"/>
      <c r="QH9932" s="242"/>
      <c r="QI9932" s="242"/>
      <c r="QJ9932" s="242"/>
      <c r="QK9932" s="242"/>
    </row>
    <row r="9933" spans="439:453">
      <c r="PW9933" s="242"/>
      <c r="PX9933" s="242"/>
      <c r="PY9933" s="242"/>
      <c r="PZ9933" s="242"/>
      <c r="QA9933" s="242"/>
      <c r="QB9933" s="242"/>
      <c r="QC9933" s="242"/>
      <c r="QD9933" s="242"/>
      <c r="QE9933" s="242"/>
      <c r="QF9933" s="242"/>
      <c r="QG9933" s="242"/>
      <c r="QH9933" s="242"/>
      <c r="QI9933" s="242"/>
      <c r="QJ9933" s="242"/>
      <c r="QK9933" s="242"/>
    </row>
    <row r="9934" spans="439:453">
      <c r="PW9934" s="242"/>
      <c r="PX9934" s="242"/>
      <c r="PY9934" s="242"/>
      <c r="PZ9934" s="242"/>
      <c r="QA9934" s="242"/>
      <c r="QB9934" s="242"/>
      <c r="QC9934" s="242"/>
      <c r="QD9934" s="242"/>
      <c r="QE9934" s="242"/>
      <c r="QF9934" s="242"/>
      <c r="QG9934" s="242"/>
      <c r="QH9934" s="242"/>
      <c r="QI9934" s="242"/>
      <c r="QJ9934" s="242"/>
      <c r="QK9934" s="242"/>
    </row>
    <row r="9935" spans="439:453">
      <c r="PW9935" s="242"/>
      <c r="PX9935" s="242"/>
      <c r="PY9935" s="242"/>
      <c r="PZ9935" s="242"/>
      <c r="QA9935" s="242"/>
      <c r="QB9935" s="242"/>
      <c r="QC9935" s="242"/>
      <c r="QD9935" s="242"/>
      <c r="QE9935" s="242"/>
      <c r="QF9935" s="242"/>
      <c r="QG9935" s="242"/>
      <c r="QH9935" s="242"/>
      <c r="QI9935" s="242"/>
      <c r="QJ9935" s="242"/>
      <c r="QK9935" s="242"/>
    </row>
    <row r="9936" spans="439:453">
      <c r="PW9936" s="242"/>
      <c r="PX9936" s="242"/>
      <c r="PY9936" s="242"/>
      <c r="PZ9936" s="242"/>
      <c r="QA9936" s="242"/>
      <c r="QB9936" s="242"/>
      <c r="QC9936" s="242"/>
      <c r="QD9936" s="242"/>
      <c r="QE9936" s="242"/>
      <c r="QF9936" s="242"/>
      <c r="QG9936" s="242"/>
      <c r="QH9936" s="242"/>
      <c r="QI9936" s="242"/>
      <c r="QJ9936" s="242"/>
      <c r="QK9936" s="242"/>
    </row>
    <row r="9937" spans="439:453">
      <c r="PW9937" s="242"/>
      <c r="PX9937" s="242"/>
      <c r="PY9937" s="242"/>
      <c r="PZ9937" s="242"/>
      <c r="QA9937" s="242"/>
      <c r="QB9937" s="242"/>
      <c r="QC9937" s="242"/>
      <c r="QD9937" s="242"/>
      <c r="QE9937" s="242"/>
      <c r="QF9937" s="242"/>
      <c r="QG9937" s="242"/>
      <c r="QH9937" s="242"/>
      <c r="QI9937" s="242"/>
      <c r="QJ9937" s="242"/>
      <c r="QK9937" s="242"/>
    </row>
    <row r="9938" spans="439:453">
      <c r="PW9938" s="242"/>
      <c r="PX9938" s="242"/>
      <c r="PY9938" s="242"/>
      <c r="PZ9938" s="242"/>
      <c r="QA9938" s="242"/>
      <c r="QB9938" s="242"/>
      <c r="QC9938" s="242"/>
      <c r="QD9938" s="242"/>
      <c r="QE9938" s="242"/>
      <c r="QF9938" s="242"/>
      <c r="QG9938" s="242"/>
      <c r="QH9938" s="242"/>
      <c r="QI9938" s="242"/>
      <c r="QJ9938" s="242"/>
      <c r="QK9938" s="242"/>
    </row>
    <row r="9939" spans="439:453">
      <c r="PW9939" s="242"/>
      <c r="PX9939" s="242"/>
      <c r="PY9939" s="242"/>
      <c r="PZ9939" s="242"/>
      <c r="QA9939" s="242"/>
      <c r="QB9939" s="242"/>
      <c r="QC9939" s="242"/>
      <c r="QD9939" s="242"/>
      <c r="QE9939" s="242"/>
      <c r="QF9939" s="242"/>
      <c r="QG9939" s="242"/>
      <c r="QH9939" s="242"/>
      <c r="QI9939" s="242"/>
      <c r="QJ9939" s="242"/>
      <c r="QK9939" s="242"/>
    </row>
    <row r="9940" spans="439:453">
      <c r="PW9940" s="242"/>
      <c r="PX9940" s="242"/>
      <c r="PY9940" s="242"/>
      <c r="PZ9940" s="242"/>
      <c r="QA9940" s="242"/>
      <c r="QB9940" s="242"/>
      <c r="QC9940" s="242"/>
      <c r="QD9940" s="242"/>
      <c r="QE9940" s="242"/>
      <c r="QF9940" s="242"/>
      <c r="QG9940" s="242"/>
      <c r="QH9940" s="242"/>
      <c r="QI9940" s="242"/>
      <c r="QJ9940" s="242"/>
      <c r="QK9940" s="242"/>
    </row>
    <row r="9941" spans="439:453">
      <c r="PW9941" s="242"/>
      <c r="PX9941" s="242"/>
      <c r="PY9941" s="242"/>
      <c r="PZ9941" s="242"/>
      <c r="QA9941" s="242"/>
      <c r="QB9941" s="242"/>
      <c r="QC9941" s="242"/>
      <c r="QD9941" s="242"/>
      <c r="QE9941" s="242"/>
      <c r="QF9941" s="242"/>
      <c r="QG9941" s="242"/>
      <c r="QH9941" s="242"/>
      <c r="QI9941" s="242"/>
      <c r="QJ9941" s="242"/>
      <c r="QK9941" s="242"/>
    </row>
    <row r="9942" spans="439:453">
      <c r="PW9942" s="242"/>
      <c r="PX9942" s="242"/>
      <c r="PY9942" s="242"/>
      <c r="PZ9942" s="242"/>
      <c r="QA9942" s="242"/>
      <c r="QB9942" s="242"/>
      <c r="QC9942" s="242"/>
      <c r="QD9942" s="242"/>
      <c r="QE9942" s="242"/>
      <c r="QF9942" s="242"/>
      <c r="QG9942" s="242"/>
      <c r="QH9942" s="242"/>
      <c r="QI9942" s="242"/>
      <c r="QJ9942" s="242"/>
      <c r="QK9942" s="242"/>
    </row>
    <row r="9943" spans="439:453">
      <c r="PW9943" s="242"/>
      <c r="PX9943" s="242"/>
      <c r="PY9943" s="242"/>
      <c r="PZ9943" s="242"/>
      <c r="QA9943" s="242"/>
      <c r="QB9943" s="242"/>
      <c r="QC9943" s="242"/>
      <c r="QD9943" s="242"/>
      <c r="QE9943" s="242"/>
      <c r="QF9943" s="242"/>
      <c r="QG9943" s="242"/>
      <c r="QH9943" s="242"/>
      <c r="QI9943" s="242"/>
      <c r="QJ9943" s="242"/>
      <c r="QK9943" s="242"/>
    </row>
    <row r="9944" spans="439:453">
      <c r="PW9944" s="242"/>
      <c r="PX9944" s="242"/>
      <c r="PY9944" s="242"/>
      <c r="PZ9944" s="242"/>
      <c r="QA9944" s="242"/>
      <c r="QB9944" s="242"/>
      <c r="QC9944" s="242"/>
      <c r="QD9944" s="242"/>
      <c r="QE9944" s="242"/>
      <c r="QF9944" s="242"/>
      <c r="QG9944" s="242"/>
      <c r="QH9944" s="242"/>
      <c r="QI9944" s="242"/>
      <c r="QJ9944" s="242"/>
      <c r="QK9944" s="242"/>
    </row>
    <row r="9945" spans="439:453">
      <c r="PW9945" s="242"/>
      <c r="PX9945" s="242"/>
      <c r="PY9945" s="242"/>
      <c r="PZ9945" s="242"/>
      <c r="QA9945" s="242"/>
      <c r="QB9945" s="242"/>
      <c r="QC9945" s="242"/>
      <c r="QD9945" s="242"/>
      <c r="QE9945" s="242"/>
      <c r="QF9945" s="242"/>
      <c r="QG9945" s="242"/>
      <c r="QH9945" s="242"/>
      <c r="QI9945" s="242"/>
      <c r="QJ9945" s="242"/>
      <c r="QK9945" s="242"/>
    </row>
    <row r="9946" spans="439:453">
      <c r="PW9946" s="242"/>
      <c r="PX9946" s="242"/>
      <c r="PY9946" s="242"/>
      <c r="PZ9946" s="242"/>
      <c r="QA9946" s="242"/>
      <c r="QB9946" s="242"/>
      <c r="QC9946" s="242"/>
      <c r="QD9946" s="242"/>
      <c r="QE9946" s="242"/>
      <c r="QF9946" s="242"/>
      <c r="QG9946" s="242"/>
      <c r="QH9946" s="242"/>
      <c r="QI9946" s="242"/>
      <c r="QJ9946" s="242"/>
      <c r="QK9946" s="242"/>
    </row>
    <row r="9947" spans="439:453">
      <c r="PW9947" s="242"/>
      <c r="PX9947" s="242"/>
      <c r="PY9947" s="242"/>
      <c r="PZ9947" s="242"/>
      <c r="QA9947" s="242"/>
      <c r="QB9947" s="242"/>
      <c r="QC9947" s="242"/>
      <c r="QD9947" s="242"/>
      <c r="QE9947" s="242"/>
      <c r="QF9947" s="242"/>
      <c r="QG9947" s="242"/>
      <c r="QH9947" s="242"/>
      <c r="QI9947" s="242"/>
      <c r="QJ9947" s="242"/>
      <c r="QK9947" s="242"/>
    </row>
    <row r="9948" spans="439:453">
      <c r="PW9948" s="242"/>
      <c r="PX9948" s="242"/>
      <c r="PY9948" s="242"/>
      <c r="PZ9948" s="242"/>
      <c r="QA9948" s="242"/>
      <c r="QB9948" s="242"/>
      <c r="QC9948" s="242"/>
      <c r="QD9948" s="242"/>
      <c r="QE9948" s="242"/>
      <c r="QF9948" s="242"/>
      <c r="QG9948" s="242"/>
      <c r="QH9948" s="242"/>
      <c r="QI9948" s="242"/>
      <c r="QJ9948" s="242"/>
      <c r="QK9948" s="242"/>
    </row>
    <row r="9949" spans="439:453">
      <c r="PW9949" s="242"/>
      <c r="PX9949" s="242"/>
      <c r="PY9949" s="242"/>
      <c r="PZ9949" s="242"/>
      <c r="QA9949" s="242"/>
      <c r="QB9949" s="242"/>
      <c r="QC9949" s="242"/>
      <c r="QD9949" s="242"/>
      <c r="QE9949" s="242"/>
      <c r="QF9949" s="242"/>
      <c r="QG9949" s="242"/>
      <c r="QH9949" s="242"/>
      <c r="QI9949" s="242"/>
      <c r="QJ9949" s="242"/>
      <c r="QK9949" s="242"/>
    </row>
    <row r="9950" spans="439:453">
      <c r="PW9950" s="242"/>
      <c r="PX9950" s="242"/>
      <c r="PY9950" s="242"/>
      <c r="PZ9950" s="242"/>
      <c r="QA9950" s="242"/>
      <c r="QB9950" s="242"/>
      <c r="QC9950" s="242"/>
      <c r="QD9950" s="242"/>
      <c r="QE9950" s="242"/>
      <c r="QF9950" s="242"/>
      <c r="QG9950" s="242"/>
      <c r="QH9950" s="242"/>
      <c r="QI9950" s="242"/>
      <c r="QJ9950" s="242"/>
      <c r="QK9950" s="242"/>
    </row>
    <row r="9951" spans="439:453">
      <c r="PW9951" s="242"/>
      <c r="PX9951" s="242"/>
      <c r="PY9951" s="242"/>
      <c r="PZ9951" s="242"/>
      <c r="QA9951" s="242"/>
      <c r="QB9951" s="242"/>
      <c r="QC9951" s="242"/>
      <c r="QD9951" s="242"/>
      <c r="QE9951" s="242"/>
      <c r="QF9951" s="242"/>
      <c r="QG9951" s="242"/>
      <c r="QH9951" s="242"/>
      <c r="QI9951" s="242"/>
      <c r="QJ9951" s="242"/>
      <c r="QK9951" s="242"/>
    </row>
    <row r="9952" spans="439:453">
      <c r="PW9952" s="242"/>
      <c r="PX9952" s="242"/>
      <c r="PY9952" s="242"/>
      <c r="PZ9952" s="242"/>
      <c r="QA9952" s="242"/>
      <c r="QB9952" s="242"/>
      <c r="QC9952" s="242"/>
      <c r="QD9952" s="242"/>
      <c r="QE9952" s="242"/>
      <c r="QF9952" s="242"/>
      <c r="QG9952" s="242"/>
      <c r="QH9952" s="242"/>
      <c r="QI9952" s="242"/>
      <c r="QJ9952" s="242"/>
      <c r="QK9952" s="242"/>
    </row>
    <row r="9953" spans="439:453">
      <c r="PW9953" s="242"/>
      <c r="PX9953" s="242"/>
      <c r="PY9953" s="242"/>
      <c r="PZ9953" s="242"/>
      <c r="QA9953" s="242"/>
      <c r="QB9953" s="242"/>
      <c r="QC9953" s="242"/>
      <c r="QD9953" s="242"/>
      <c r="QE9953" s="242"/>
      <c r="QF9953" s="242"/>
      <c r="QG9953" s="242"/>
      <c r="QH9953" s="242"/>
      <c r="QI9953" s="242"/>
      <c r="QJ9953" s="242"/>
      <c r="QK9953" s="242"/>
    </row>
    <row r="9954" spans="439:453">
      <c r="PW9954" s="242"/>
      <c r="PX9954" s="242"/>
      <c r="PY9954" s="242"/>
      <c r="PZ9954" s="242"/>
      <c r="QA9954" s="242"/>
      <c r="QB9954" s="242"/>
      <c r="QC9954" s="242"/>
      <c r="QD9954" s="242"/>
      <c r="QE9954" s="242"/>
      <c r="QF9954" s="242"/>
      <c r="QG9954" s="242"/>
      <c r="QH9954" s="242"/>
      <c r="QI9954" s="242"/>
      <c r="QJ9954" s="242"/>
      <c r="QK9954" s="242"/>
    </row>
    <row r="9955" spans="439:453">
      <c r="PW9955" s="242"/>
      <c r="PX9955" s="242"/>
      <c r="PY9955" s="242"/>
      <c r="PZ9955" s="242"/>
      <c r="QA9955" s="242"/>
      <c r="QB9955" s="242"/>
      <c r="QC9955" s="242"/>
      <c r="QD9955" s="242"/>
      <c r="QE9955" s="242"/>
      <c r="QF9955" s="242"/>
      <c r="QG9955" s="242"/>
      <c r="QH9955" s="242"/>
      <c r="QI9955" s="242"/>
      <c r="QJ9955" s="242"/>
      <c r="QK9955" s="242"/>
    </row>
    <row r="9956" spans="439:453">
      <c r="PW9956" s="242"/>
      <c r="PX9956" s="242"/>
      <c r="PY9956" s="242"/>
      <c r="PZ9956" s="242"/>
      <c r="QA9956" s="242"/>
      <c r="QB9956" s="242"/>
      <c r="QC9956" s="242"/>
      <c r="QD9956" s="242"/>
      <c r="QE9956" s="242"/>
      <c r="QF9956" s="242"/>
      <c r="QG9956" s="242"/>
      <c r="QH9956" s="242"/>
      <c r="QI9956" s="242"/>
      <c r="QJ9956" s="242"/>
      <c r="QK9956" s="242"/>
    </row>
    <row r="9957" spans="439:453">
      <c r="PW9957" s="242"/>
      <c r="PX9957" s="242"/>
      <c r="PY9957" s="242"/>
      <c r="PZ9957" s="242"/>
      <c r="QA9957" s="242"/>
      <c r="QB9957" s="242"/>
      <c r="QC9957" s="242"/>
      <c r="QD9957" s="242"/>
      <c r="QE9957" s="242"/>
      <c r="QF9957" s="242"/>
      <c r="QG9957" s="242"/>
      <c r="QH9957" s="242"/>
      <c r="QI9957" s="242"/>
      <c r="QJ9957" s="242"/>
      <c r="QK9957" s="242"/>
    </row>
    <row r="9958" spans="439:453">
      <c r="PW9958" s="242"/>
      <c r="PX9958" s="242"/>
      <c r="PY9958" s="242"/>
      <c r="PZ9958" s="242"/>
      <c r="QA9958" s="242"/>
      <c r="QB9958" s="242"/>
      <c r="QC9958" s="242"/>
      <c r="QD9958" s="242"/>
      <c r="QE9958" s="242"/>
      <c r="QF9958" s="242"/>
      <c r="QG9958" s="242"/>
      <c r="QH9958" s="242"/>
      <c r="QI9958" s="242"/>
      <c r="QJ9958" s="242"/>
      <c r="QK9958" s="242"/>
    </row>
    <row r="9959" spans="439:453">
      <c r="PW9959" s="242"/>
      <c r="PX9959" s="242"/>
      <c r="PY9959" s="242"/>
      <c r="PZ9959" s="242"/>
      <c r="QA9959" s="242"/>
      <c r="QB9959" s="242"/>
      <c r="QC9959" s="242"/>
      <c r="QD9959" s="242"/>
      <c r="QE9959" s="242"/>
      <c r="QF9959" s="242"/>
      <c r="QG9959" s="242"/>
      <c r="QH9959" s="242"/>
      <c r="QI9959" s="242"/>
      <c r="QJ9959" s="242"/>
      <c r="QK9959" s="242"/>
    </row>
    <row r="9960" spans="439:453">
      <c r="PW9960" s="242"/>
      <c r="PX9960" s="242"/>
      <c r="PY9960" s="242"/>
      <c r="PZ9960" s="242"/>
      <c r="QA9960" s="242"/>
      <c r="QB9960" s="242"/>
      <c r="QC9960" s="242"/>
      <c r="QD9960" s="242"/>
      <c r="QE9960" s="242"/>
      <c r="QF9960" s="242"/>
      <c r="QG9960" s="242"/>
      <c r="QH9960" s="242"/>
      <c r="QI9960" s="242"/>
      <c r="QJ9960" s="242"/>
      <c r="QK9960" s="242"/>
    </row>
    <row r="9961" spans="439:453">
      <c r="PW9961" s="242"/>
      <c r="PX9961" s="242"/>
      <c r="PY9961" s="242"/>
      <c r="PZ9961" s="242"/>
      <c r="QA9961" s="242"/>
      <c r="QB9961" s="242"/>
      <c r="QC9961" s="242"/>
      <c r="QD9961" s="242"/>
      <c r="QE9961" s="242"/>
      <c r="QF9961" s="242"/>
      <c r="QG9961" s="242"/>
      <c r="QH9961" s="242"/>
      <c r="QI9961" s="242"/>
      <c r="QJ9961" s="242"/>
      <c r="QK9961" s="242"/>
    </row>
    <row r="9962" spans="439:453">
      <c r="PW9962" s="242"/>
      <c r="PX9962" s="242"/>
      <c r="PY9962" s="242"/>
      <c r="PZ9962" s="242"/>
      <c r="QA9962" s="242"/>
      <c r="QB9962" s="242"/>
      <c r="QC9962" s="242"/>
      <c r="QD9962" s="242"/>
      <c r="QE9962" s="242"/>
      <c r="QF9962" s="242"/>
      <c r="QG9962" s="242"/>
      <c r="QH9962" s="242"/>
      <c r="QI9962" s="242"/>
      <c r="QJ9962" s="242"/>
      <c r="QK9962" s="242"/>
    </row>
    <row r="9963" spans="439:453">
      <c r="PW9963" s="242"/>
      <c r="PX9963" s="242"/>
      <c r="PY9963" s="242"/>
      <c r="PZ9963" s="242"/>
      <c r="QA9963" s="242"/>
      <c r="QB9963" s="242"/>
      <c r="QC9963" s="242"/>
      <c r="QD9963" s="242"/>
      <c r="QE9963" s="242"/>
      <c r="QF9963" s="242"/>
      <c r="QG9963" s="242"/>
      <c r="QH9963" s="242"/>
      <c r="QI9963" s="242"/>
      <c r="QJ9963" s="242"/>
      <c r="QK9963" s="242"/>
    </row>
    <row r="9964" spans="439:453">
      <c r="PW9964" s="242"/>
      <c r="PX9964" s="242"/>
      <c r="PY9964" s="242"/>
      <c r="PZ9964" s="242"/>
      <c r="QA9964" s="242"/>
      <c r="QB9964" s="242"/>
      <c r="QC9964" s="242"/>
      <c r="QD9964" s="242"/>
      <c r="QE9964" s="242"/>
      <c r="QF9964" s="242"/>
      <c r="QG9964" s="242"/>
      <c r="QH9964" s="242"/>
      <c r="QI9964" s="242"/>
      <c r="QJ9964" s="242"/>
      <c r="QK9964" s="242"/>
    </row>
    <row r="9965" spans="439:453">
      <c r="PW9965" s="242"/>
      <c r="PX9965" s="242"/>
      <c r="PY9965" s="242"/>
      <c r="PZ9965" s="242"/>
      <c r="QA9965" s="242"/>
      <c r="QB9965" s="242"/>
      <c r="QC9965" s="242"/>
      <c r="QD9965" s="242"/>
      <c r="QE9965" s="242"/>
      <c r="QF9965" s="242"/>
      <c r="QG9965" s="242"/>
      <c r="QH9965" s="242"/>
      <c r="QI9965" s="242"/>
      <c r="QJ9965" s="242"/>
      <c r="QK9965" s="242"/>
    </row>
    <row r="9966" spans="439:453">
      <c r="PW9966" s="242"/>
      <c r="PX9966" s="242"/>
      <c r="PY9966" s="242"/>
      <c r="PZ9966" s="242"/>
      <c r="QA9966" s="242"/>
      <c r="QB9966" s="242"/>
      <c r="QC9966" s="242"/>
      <c r="QD9966" s="242"/>
      <c r="QE9966" s="242"/>
      <c r="QF9966" s="242"/>
      <c r="QG9966" s="242"/>
      <c r="QH9966" s="242"/>
      <c r="QI9966" s="242"/>
      <c r="QJ9966" s="242"/>
      <c r="QK9966" s="242"/>
    </row>
    <row r="9967" spans="439:453">
      <c r="PW9967" s="242"/>
      <c r="PX9967" s="242"/>
      <c r="PY9967" s="242"/>
      <c r="PZ9967" s="242"/>
      <c r="QA9967" s="242"/>
      <c r="QB9967" s="242"/>
      <c r="QC9967" s="242"/>
      <c r="QD9967" s="242"/>
      <c r="QE9967" s="242"/>
      <c r="QF9967" s="242"/>
      <c r="QG9967" s="242"/>
      <c r="QH9967" s="242"/>
      <c r="QI9967" s="242"/>
      <c r="QJ9967" s="242"/>
      <c r="QK9967" s="242"/>
    </row>
    <row r="9968" spans="439:453">
      <c r="PW9968" s="242"/>
      <c r="PX9968" s="242"/>
      <c r="PY9968" s="242"/>
      <c r="PZ9968" s="242"/>
      <c r="QA9968" s="242"/>
      <c r="QB9968" s="242"/>
      <c r="QC9968" s="242"/>
      <c r="QD9968" s="242"/>
      <c r="QE9968" s="242"/>
      <c r="QF9968" s="242"/>
      <c r="QG9968" s="242"/>
      <c r="QH9968" s="242"/>
      <c r="QI9968" s="242"/>
      <c r="QJ9968" s="242"/>
      <c r="QK9968" s="242"/>
    </row>
    <row r="9969" spans="439:453">
      <c r="PW9969" s="242"/>
      <c r="PX9969" s="242"/>
      <c r="PY9969" s="242"/>
      <c r="PZ9969" s="242"/>
      <c r="QA9969" s="242"/>
      <c r="QB9969" s="242"/>
      <c r="QC9969" s="242"/>
      <c r="QD9969" s="242"/>
      <c r="QE9969" s="242"/>
      <c r="QF9969" s="242"/>
      <c r="QG9969" s="242"/>
      <c r="QH9969" s="242"/>
      <c r="QI9969" s="242"/>
      <c r="QJ9969" s="242"/>
      <c r="QK9969" s="242"/>
    </row>
    <row r="9970" spans="439:453">
      <c r="PW9970" s="242"/>
      <c r="PX9970" s="242"/>
      <c r="PY9970" s="242"/>
      <c r="PZ9970" s="242"/>
      <c r="QA9970" s="242"/>
      <c r="QB9970" s="242"/>
      <c r="QC9970" s="242"/>
      <c r="QD9970" s="242"/>
      <c r="QE9970" s="242"/>
      <c r="QF9970" s="242"/>
      <c r="QG9970" s="242"/>
      <c r="QH9970" s="242"/>
      <c r="QI9970" s="242"/>
      <c r="QJ9970" s="242"/>
      <c r="QK9970" s="242"/>
    </row>
    <row r="9971" spans="439:453">
      <c r="PW9971" s="242"/>
      <c r="PX9971" s="242"/>
      <c r="PY9971" s="242"/>
      <c r="PZ9971" s="242"/>
      <c r="QA9971" s="242"/>
      <c r="QB9971" s="242"/>
      <c r="QC9971" s="242"/>
      <c r="QD9971" s="242"/>
      <c r="QE9971" s="242"/>
      <c r="QF9971" s="242"/>
      <c r="QG9971" s="242"/>
      <c r="QH9971" s="242"/>
      <c r="QI9971" s="242"/>
      <c r="QJ9971" s="242"/>
      <c r="QK9971" s="242"/>
    </row>
    <row r="9972" spans="439:453">
      <c r="PW9972" s="242"/>
      <c r="PX9972" s="242"/>
      <c r="PY9972" s="242"/>
      <c r="PZ9972" s="242"/>
      <c r="QA9972" s="242"/>
      <c r="QB9972" s="242"/>
      <c r="QC9972" s="242"/>
      <c r="QD9972" s="242"/>
      <c r="QE9972" s="242"/>
      <c r="QF9972" s="242"/>
      <c r="QG9972" s="242"/>
      <c r="QH9972" s="242"/>
      <c r="QI9972" s="242"/>
      <c r="QJ9972" s="242"/>
      <c r="QK9972" s="242"/>
    </row>
    <row r="9973" spans="439:453">
      <c r="PW9973" s="242"/>
      <c r="PX9973" s="242"/>
      <c r="PY9973" s="242"/>
      <c r="PZ9973" s="242"/>
      <c r="QA9973" s="242"/>
      <c r="QB9973" s="242"/>
      <c r="QC9973" s="242"/>
      <c r="QD9973" s="242"/>
      <c r="QE9973" s="242"/>
      <c r="QF9973" s="242"/>
      <c r="QG9973" s="242"/>
      <c r="QH9973" s="242"/>
      <c r="QI9973" s="242"/>
      <c r="QJ9973" s="242"/>
      <c r="QK9973" s="242"/>
    </row>
    <row r="9974" spans="439:453">
      <c r="PW9974" s="242"/>
      <c r="PX9974" s="242"/>
      <c r="PY9974" s="242"/>
      <c r="PZ9974" s="242"/>
      <c r="QA9974" s="242"/>
      <c r="QB9974" s="242"/>
      <c r="QC9974" s="242"/>
      <c r="QD9974" s="242"/>
      <c r="QE9974" s="242"/>
      <c r="QF9974" s="242"/>
      <c r="QG9974" s="242"/>
      <c r="QH9974" s="242"/>
      <c r="QI9974" s="242"/>
      <c r="QJ9974" s="242"/>
      <c r="QK9974" s="242"/>
    </row>
    <row r="9975" spans="439:453">
      <c r="PW9975" s="242"/>
      <c r="PX9975" s="242"/>
      <c r="PY9975" s="242"/>
      <c r="PZ9975" s="242"/>
      <c r="QA9975" s="242"/>
      <c r="QB9975" s="242"/>
      <c r="QC9975" s="242"/>
      <c r="QD9975" s="242"/>
      <c r="QE9975" s="242"/>
      <c r="QF9975" s="242"/>
      <c r="QG9975" s="242"/>
      <c r="QH9975" s="242"/>
      <c r="QI9975" s="242"/>
      <c r="QJ9975" s="242"/>
      <c r="QK9975" s="242"/>
    </row>
    <row r="9976" spans="439:453">
      <c r="PW9976" s="242"/>
      <c r="PX9976" s="242"/>
      <c r="PY9976" s="242"/>
      <c r="PZ9976" s="242"/>
      <c r="QA9976" s="242"/>
      <c r="QB9976" s="242"/>
      <c r="QC9976" s="242"/>
      <c r="QD9976" s="242"/>
      <c r="QE9976" s="242"/>
      <c r="QF9976" s="242"/>
      <c r="QG9976" s="242"/>
      <c r="QH9976" s="242"/>
      <c r="QI9976" s="242"/>
      <c r="QJ9976" s="242"/>
      <c r="QK9976" s="242"/>
    </row>
    <row r="9977" spans="439:453">
      <c r="PW9977" s="242"/>
      <c r="PX9977" s="242"/>
      <c r="PY9977" s="242"/>
      <c r="PZ9977" s="242"/>
      <c r="QA9977" s="242"/>
      <c r="QB9977" s="242"/>
      <c r="QC9977" s="242"/>
      <c r="QD9977" s="242"/>
      <c r="QE9977" s="242"/>
      <c r="QF9977" s="242"/>
      <c r="QG9977" s="242"/>
      <c r="QH9977" s="242"/>
      <c r="QI9977" s="242"/>
      <c r="QJ9977" s="242"/>
      <c r="QK9977" s="242"/>
    </row>
    <row r="9978" spans="439:453">
      <c r="PW9978" s="242"/>
      <c r="PX9978" s="242"/>
      <c r="PY9978" s="242"/>
      <c r="PZ9978" s="242"/>
      <c r="QA9978" s="242"/>
      <c r="QB9978" s="242"/>
      <c r="QC9978" s="242"/>
      <c r="QD9978" s="242"/>
      <c r="QE9978" s="242"/>
      <c r="QF9978" s="242"/>
      <c r="QG9978" s="242"/>
      <c r="QH9978" s="242"/>
      <c r="QI9978" s="242"/>
      <c r="QJ9978" s="242"/>
      <c r="QK9978" s="242"/>
    </row>
    <row r="9979" spans="439:453">
      <c r="PW9979" s="242"/>
      <c r="PX9979" s="242"/>
      <c r="PY9979" s="242"/>
      <c r="PZ9979" s="242"/>
      <c r="QA9979" s="242"/>
      <c r="QB9979" s="242"/>
      <c r="QC9979" s="242"/>
      <c r="QD9979" s="242"/>
      <c r="QE9979" s="242"/>
      <c r="QF9979" s="242"/>
      <c r="QG9979" s="242"/>
      <c r="QH9979" s="242"/>
      <c r="QI9979" s="242"/>
      <c r="QJ9979" s="242"/>
      <c r="QK9979" s="242"/>
    </row>
    <row r="9980" spans="439:453">
      <c r="PW9980" s="242"/>
      <c r="PX9980" s="242"/>
      <c r="PY9980" s="242"/>
      <c r="PZ9980" s="242"/>
      <c r="QA9980" s="242"/>
      <c r="QB9980" s="242"/>
      <c r="QC9980" s="242"/>
      <c r="QD9980" s="242"/>
      <c r="QE9980" s="242"/>
      <c r="QF9980" s="242"/>
      <c r="QG9980" s="242"/>
      <c r="QH9980" s="242"/>
      <c r="QI9980" s="242"/>
      <c r="QJ9980" s="242"/>
      <c r="QK9980" s="242"/>
    </row>
    <row r="9981" spans="439:453">
      <c r="PW9981" s="242"/>
      <c r="PX9981" s="242"/>
      <c r="PY9981" s="242"/>
      <c r="PZ9981" s="242"/>
      <c r="QA9981" s="242"/>
      <c r="QB9981" s="242"/>
      <c r="QC9981" s="242"/>
      <c r="QD9981" s="242"/>
      <c r="QE9981" s="242"/>
      <c r="QF9981" s="242"/>
      <c r="QG9981" s="242"/>
      <c r="QH9981" s="242"/>
      <c r="QI9981" s="242"/>
      <c r="QJ9981" s="242"/>
      <c r="QK9981" s="242"/>
    </row>
    <row r="9982" spans="439:453">
      <c r="PW9982" s="242"/>
      <c r="PX9982" s="242"/>
      <c r="PY9982" s="242"/>
      <c r="PZ9982" s="242"/>
      <c r="QA9982" s="242"/>
      <c r="QB9982" s="242"/>
      <c r="QC9982" s="242"/>
      <c r="QD9982" s="242"/>
      <c r="QE9982" s="242"/>
      <c r="QF9982" s="242"/>
      <c r="QG9982" s="242"/>
      <c r="QH9982" s="242"/>
      <c r="QI9982" s="242"/>
      <c r="QJ9982" s="242"/>
      <c r="QK9982" s="242"/>
    </row>
    <row r="9983" spans="439:453">
      <c r="PW9983" s="242"/>
      <c r="PX9983" s="242"/>
      <c r="PY9983" s="242"/>
      <c r="PZ9983" s="242"/>
      <c r="QA9983" s="242"/>
      <c r="QB9983" s="242"/>
      <c r="QC9983" s="242"/>
      <c r="QD9983" s="242"/>
      <c r="QE9983" s="242"/>
      <c r="QF9983" s="242"/>
      <c r="QG9983" s="242"/>
      <c r="QH9983" s="242"/>
      <c r="QI9983" s="242"/>
      <c r="QJ9983" s="242"/>
      <c r="QK9983" s="242"/>
    </row>
    <row r="9984" spans="439:453">
      <c r="PW9984" s="242"/>
      <c r="PX9984" s="242"/>
      <c r="PY9984" s="242"/>
      <c r="PZ9984" s="242"/>
      <c r="QA9984" s="242"/>
      <c r="QB9984" s="242"/>
      <c r="QC9984" s="242"/>
      <c r="QD9984" s="242"/>
      <c r="QE9984" s="242"/>
      <c r="QF9984" s="242"/>
      <c r="QG9984" s="242"/>
      <c r="QH9984" s="242"/>
      <c r="QI9984" s="242"/>
      <c r="QJ9984" s="242"/>
      <c r="QK9984" s="242"/>
    </row>
    <row r="9985" spans="439:453">
      <c r="PW9985" s="242"/>
      <c r="PX9985" s="242"/>
      <c r="PY9985" s="242"/>
      <c r="PZ9985" s="242"/>
      <c r="QA9985" s="242"/>
      <c r="QB9985" s="242"/>
      <c r="QC9985" s="242"/>
      <c r="QD9985" s="242"/>
      <c r="QE9985" s="242"/>
      <c r="QF9985" s="242"/>
      <c r="QG9985" s="242"/>
      <c r="QH9985" s="242"/>
      <c r="QI9985" s="242"/>
      <c r="QJ9985" s="242"/>
      <c r="QK9985" s="242"/>
    </row>
    <row r="9986" spans="439:453">
      <c r="PW9986" s="242"/>
      <c r="PX9986" s="242"/>
      <c r="PY9986" s="242"/>
      <c r="PZ9986" s="242"/>
      <c r="QA9986" s="242"/>
      <c r="QB9986" s="242"/>
      <c r="QC9986" s="242"/>
      <c r="QD9986" s="242"/>
      <c r="QE9986" s="242"/>
      <c r="QF9986" s="242"/>
      <c r="QG9986" s="242"/>
      <c r="QH9986" s="242"/>
      <c r="QI9986" s="242"/>
      <c r="QJ9986" s="242"/>
      <c r="QK9986" s="242"/>
    </row>
    <row r="9987" spans="439:453">
      <c r="PW9987" s="242"/>
      <c r="PX9987" s="242"/>
      <c r="PY9987" s="242"/>
      <c r="PZ9987" s="242"/>
      <c r="QA9987" s="242"/>
      <c r="QB9987" s="242"/>
      <c r="QC9987" s="242"/>
      <c r="QD9987" s="242"/>
      <c r="QE9987" s="242"/>
      <c r="QF9987" s="242"/>
      <c r="QG9987" s="242"/>
      <c r="QH9987" s="242"/>
      <c r="QI9987" s="242"/>
      <c r="QJ9987" s="242"/>
      <c r="QK9987" s="242"/>
    </row>
    <row r="9988" spans="439:453">
      <c r="PW9988" s="242"/>
      <c r="PX9988" s="242"/>
      <c r="PY9988" s="242"/>
      <c r="PZ9988" s="242"/>
      <c r="QA9988" s="242"/>
      <c r="QB9988" s="242"/>
      <c r="QC9988" s="242"/>
      <c r="QD9988" s="242"/>
      <c r="QE9988" s="242"/>
      <c r="QF9988" s="242"/>
      <c r="QG9988" s="242"/>
      <c r="QH9988" s="242"/>
      <c r="QI9988" s="242"/>
      <c r="QJ9988" s="242"/>
      <c r="QK9988" s="242"/>
    </row>
    <row r="9989" spans="439:453">
      <c r="PW9989" s="242"/>
      <c r="PX9989" s="242"/>
      <c r="PY9989" s="242"/>
      <c r="PZ9989" s="242"/>
      <c r="QA9989" s="242"/>
      <c r="QB9989" s="242"/>
      <c r="QC9989" s="242"/>
      <c r="QD9989" s="242"/>
      <c r="QE9989" s="242"/>
      <c r="QF9989" s="242"/>
      <c r="QG9989" s="242"/>
      <c r="QH9989" s="242"/>
      <c r="QI9989" s="242"/>
      <c r="QJ9989" s="242"/>
      <c r="QK9989" s="242"/>
    </row>
    <row r="9990" spans="439:453">
      <c r="PW9990" s="242"/>
      <c r="PX9990" s="242"/>
      <c r="PY9990" s="242"/>
      <c r="PZ9990" s="242"/>
      <c r="QA9990" s="242"/>
      <c r="QB9990" s="242"/>
      <c r="QC9990" s="242"/>
      <c r="QD9990" s="242"/>
      <c r="QE9990" s="242"/>
      <c r="QF9990" s="242"/>
      <c r="QG9990" s="242"/>
      <c r="QH9990" s="242"/>
      <c r="QI9990" s="242"/>
      <c r="QJ9990" s="242"/>
      <c r="QK9990" s="242"/>
    </row>
    <row r="9991" spans="439:453">
      <c r="PW9991" s="242"/>
      <c r="PX9991" s="242"/>
      <c r="PY9991" s="242"/>
      <c r="PZ9991" s="242"/>
      <c r="QA9991" s="242"/>
      <c r="QB9991" s="242"/>
      <c r="QC9991" s="242"/>
      <c r="QD9991" s="242"/>
      <c r="QE9991" s="242"/>
      <c r="QF9991" s="242"/>
      <c r="QG9991" s="242"/>
      <c r="QH9991" s="242"/>
      <c r="QI9991" s="242"/>
      <c r="QJ9991" s="242"/>
      <c r="QK9991" s="242"/>
    </row>
    <row r="9992" spans="439:453">
      <c r="PW9992" s="242"/>
      <c r="PX9992" s="242"/>
      <c r="PY9992" s="242"/>
      <c r="PZ9992" s="242"/>
      <c r="QA9992" s="242"/>
      <c r="QB9992" s="242"/>
      <c r="QC9992" s="242"/>
      <c r="QD9992" s="242"/>
      <c r="QE9992" s="242"/>
      <c r="QF9992" s="242"/>
      <c r="QG9992" s="242"/>
      <c r="QH9992" s="242"/>
      <c r="QI9992" s="242"/>
      <c r="QJ9992" s="242"/>
      <c r="QK9992" s="242"/>
    </row>
    <row r="9993" spans="439:453">
      <c r="PW9993" s="242"/>
      <c r="PX9993" s="242"/>
      <c r="PY9993" s="242"/>
      <c r="PZ9993" s="242"/>
      <c r="QA9993" s="242"/>
      <c r="QB9993" s="242"/>
      <c r="QC9993" s="242"/>
      <c r="QD9993" s="242"/>
      <c r="QE9993" s="242"/>
      <c r="QF9993" s="242"/>
      <c r="QG9993" s="242"/>
      <c r="QH9993" s="242"/>
      <c r="QI9993" s="242"/>
      <c r="QJ9993" s="242"/>
      <c r="QK9993" s="242"/>
    </row>
    <row r="9994" spans="439:453">
      <c r="PW9994" s="242"/>
      <c r="PX9994" s="242"/>
      <c r="PY9994" s="242"/>
      <c r="PZ9994" s="242"/>
      <c r="QA9994" s="242"/>
      <c r="QB9994" s="242"/>
      <c r="QC9994" s="242"/>
      <c r="QD9994" s="242"/>
      <c r="QE9994" s="242"/>
      <c r="QF9994" s="242"/>
      <c r="QG9994" s="242"/>
      <c r="QH9994" s="242"/>
      <c r="QI9994" s="242"/>
      <c r="QJ9994" s="242"/>
      <c r="QK9994" s="242"/>
    </row>
    <row r="9995" spans="439:453">
      <c r="PW9995" s="242"/>
      <c r="PX9995" s="242"/>
      <c r="PY9995" s="242"/>
      <c r="PZ9995" s="242"/>
      <c r="QA9995" s="242"/>
      <c r="QB9995" s="242"/>
      <c r="QC9995" s="242"/>
      <c r="QD9995" s="242"/>
      <c r="QE9995" s="242"/>
      <c r="QF9995" s="242"/>
      <c r="QG9995" s="242"/>
      <c r="QH9995" s="242"/>
      <c r="QI9995" s="242"/>
      <c r="QJ9995" s="242"/>
      <c r="QK9995" s="242"/>
    </row>
    <row r="9996" spans="439:453">
      <c r="PW9996" s="242"/>
      <c r="PX9996" s="242"/>
      <c r="PY9996" s="242"/>
      <c r="PZ9996" s="242"/>
      <c r="QA9996" s="242"/>
      <c r="QB9996" s="242"/>
      <c r="QC9996" s="242"/>
      <c r="QD9996" s="242"/>
      <c r="QE9996" s="242"/>
      <c r="QF9996" s="242"/>
      <c r="QG9996" s="242"/>
      <c r="QH9996" s="242"/>
      <c r="QI9996" s="242"/>
      <c r="QJ9996" s="242"/>
      <c r="QK9996" s="242"/>
    </row>
    <row r="9997" spans="439:453">
      <c r="PW9997" s="242"/>
      <c r="PX9997" s="242"/>
      <c r="PY9997" s="242"/>
      <c r="PZ9997" s="242"/>
      <c r="QA9997" s="242"/>
      <c r="QB9997" s="242"/>
      <c r="QC9997" s="242"/>
      <c r="QD9997" s="242"/>
      <c r="QE9997" s="242"/>
      <c r="QF9997" s="242"/>
      <c r="QG9997" s="242"/>
      <c r="QH9997" s="242"/>
      <c r="QI9997" s="242"/>
      <c r="QJ9997" s="242"/>
      <c r="QK9997" s="242"/>
    </row>
    <row r="9998" spans="439:453">
      <c r="PW9998" s="242"/>
      <c r="PX9998" s="242"/>
      <c r="PY9998" s="242"/>
      <c r="PZ9998" s="242"/>
      <c r="QA9998" s="242"/>
      <c r="QB9998" s="242"/>
      <c r="QC9998" s="242"/>
      <c r="QD9998" s="242"/>
      <c r="QE9998" s="242"/>
      <c r="QF9998" s="242"/>
      <c r="QG9998" s="242"/>
      <c r="QH9998" s="242"/>
      <c r="QI9998" s="242"/>
      <c r="QJ9998" s="242"/>
      <c r="QK9998" s="242"/>
    </row>
    <row r="9999" spans="439:453">
      <c r="PW9999" s="242"/>
      <c r="PX9999" s="242"/>
      <c r="PY9999" s="242"/>
      <c r="PZ9999" s="242"/>
      <c r="QA9999" s="242"/>
      <c r="QB9999" s="242"/>
      <c r="QC9999" s="242"/>
      <c r="QD9999" s="242"/>
      <c r="QE9999" s="242"/>
      <c r="QF9999" s="242"/>
      <c r="QG9999" s="242"/>
      <c r="QH9999" s="242"/>
      <c r="QI9999" s="242"/>
      <c r="QJ9999" s="242"/>
      <c r="QK9999" s="242"/>
    </row>
    <row r="10000" spans="439:453">
      <c r="PW10000" s="242"/>
      <c r="PX10000" s="242"/>
      <c r="PY10000" s="242"/>
      <c r="PZ10000" s="242"/>
      <c r="QA10000" s="242"/>
      <c r="QB10000" s="242"/>
      <c r="QC10000" s="242"/>
      <c r="QD10000" s="242"/>
      <c r="QE10000" s="242"/>
      <c r="QF10000" s="242"/>
      <c r="QG10000" s="242"/>
      <c r="QH10000" s="242"/>
      <c r="QI10000" s="242"/>
      <c r="QJ10000" s="242"/>
      <c r="QK10000" s="242"/>
    </row>
    <row r="10001" spans="439:453">
      <c r="PW10001" s="242"/>
      <c r="PX10001" s="242"/>
      <c r="PY10001" s="242"/>
      <c r="PZ10001" s="242"/>
      <c r="QA10001" s="242"/>
      <c r="QB10001" s="242"/>
      <c r="QC10001" s="242"/>
      <c r="QD10001" s="242"/>
      <c r="QE10001" s="242"/>
      <c r="QF10001" s="242"/>
      <c r="QG10001" s="242"/>
      <c r="QH10001" s="242"/>
      <c r="QI10001" s="242"/>
      <c r="QJ10001" s="242"/>
      <c r="QK10001" s="242"/>
    </row>
    <row r="10002" spans="439:453">
      <c r="PW10002" s="242"/>
      <c r="PX10002" s="242"/>
      <c r="PY10002" s="242"/>
      <c r="PZ10002" s="242"/>
      <c r="QA10002" s="242"/>
      <c r="QB10002" s="242"/>
      <c r="QC10002" s="242"/>
      <c r="QD10002" s="242"/>
      <c r="QE10002" s="242"/>
      <c r="QF10002" s="242"/>
      <c r="QG10002" s="242"/>
      <c r="QH10002" s="242"/>
      <c r="QI10002" s="242"/>
      <c r="QJ10002" s="242"/>
      <c r="QK10002" s="242"/>
    </row>
    <row r="10003" spans="439:453">
      <c r="PW10003" s="242"/>
      <c r="PX10003" s="242"/>
      <c r="PY10003" s="242"/>
      <c r="PZ10003" s="242"/>
      <c r="QA10003" s="242"/>
      <c r="QB10003" s="242"/>
      <c r="QC10003" s="242"/>
      <c r="QD10003" s="242"/>
      <c r="QE10003" s="242"/>
      <c r="QF10003" s="242"/>
      <c r="QG10003" s="242"/>
      <c r="QH10003" s="242"/>
      <c r="QI10003" s="242"/>
      <c r="QJ10003" s="242"/>
      <c r="QK10003" s="242"/>
    </row>
    <row r="10004" spans="439:453">
      <c r="PW10004" s="242"/>
      <c r="PX10004" s="242"/>
      <c r="PY10004" s="242"/>
      <c r="PZ10004" s="242"/>
      <c r="QA10004" s="242"/>
      <c r="QB10004" s="242"/>
      <c r="QC10004" s="242"/>
      <c r="QD10004" s="242"/>
      <c r="QE10004" s="242"/>
      <c r="QF10004" s="242"/>
      <c r="QG10004" s="242"/>
      <c r="QH10004" s="242"/>
      <c r="QI10004" s="242"/>
      <c r="QJ10004" s="242"/>
      <c r="QK10004" s="242"/>
    </row>
    <row r="10005" spans="439:453">
      <c r="PW10005" s="242"/>
      <c r="PX10005" s="242"/>
      <c r="PY10005" s="242"/>
      <c r="PZ10005" s="242"/>
      <c r="QA10005" s="242"/>
      <c r="QB10005" s="242"/>
      <c r="QC10005" s="242"/>
      <c r="QD10005" s="242"/>
      <c r="QE10005" s="242"/>
      <c r="QF10005" s="242"/>
      <c r="QG10005" s="242"/>
      <c r="QH10005" s="242"/>
      <c r="QI10005" s="242"/>
      <c r="QJ10005" s="242"/>
      <c r="QK10005" s="242"/>
    </row>
    <row r="10006" spans="439:453">
      <c r="PW10006" s="242"/>
      <c r="PX10006" s="242"/>
      <c r="PY10006" s="242"/>
      <c r="PZ10006" s="242"/>
      <c r="QA10006" s="242"/>
      <c r="QB10006" s="242"/>
      <c r="QC10006" s="242"/>
      <c r="QD10006" s="242"/>
      <c r="QE10006" s="242"/>
      <c r="QF10006" s="242"/>
      <c r="QG10006" s="242"/>
      <c r="QH10006" s="242"/>
      <c r="QI10006" s="242"/>
      <c r="QJ10006" s="242"/>
      <c r="QK10006" s="242"/>
    </row>
    <row r="10007" spans="439:453">
      <c r="PW10007" s="242"/>
      <c r="PX10007" s="242"/>
      <c r="PY10007" s="242"/>
      <c r="PZ10007" s="242"/>
      <c r="QA10007" s="242"/>
      <c r="QB10007" s="242"/>
      <c r="QC10007" s="242"/>
      <c r="QD10007" s="242"/>
      <c r="QE10007" s="242"/>
      <c r="QF10007" s="242"/>
      <c r="QG10007" s="242"/>
      <c r="QH10007" s="242"/>
      <c r="QI10007" s="242"/>
      <c r="QJ10007" s="242"/>
      <c r="QK10007" s="242"/>
    </row>
    <row r="10008" spans="439:453">
      <c r="PW10008" s="242"/>
      <c r="PX10008" s="242"/>
      <c r="PY10008" s="242"/>
      <c r="PZ10008" s="242"/>
      <c r="QA10008" s="242"/>
      <c r="QB10008" s="242"/>
      <c r="QC10008" s="242"/>
      <c r="QD10008" s="242"/>
      <c r="QE10008" s="242"/>
      <c r="QF10008" s="242"/>
      <c r="QG10008" s="242"/>
      <c r="QH10008" s="242"/>
      <c r="QI10008" s="242"/>
      <c r="QJ10008" s="242"/>
      <c r="QK10008" s="242"/>
    </row>
    <row r="10009" spans="439:453">
      <c r="PW10009" s="242"/>
      <c r="PX10009" s="242"/>
      <c r="PY10009" s="242"/>
      <c r="PZ10009" s="242"/>
      <c r="QA10009" s="242"/>
      <c r="QB10009" s="242"/>
      <c r="QC10009" s="242"/>
      <c r="QD10009" s="242"/>
      <c r="QE10009" s="242"/>
      <c r="QF10009" s="242"/>
      <c r="QG10009" s="242"/>
      <c r="QH10009" s="242"/>
      <c r="QI10009" s="242"/>
      <c r="QJ10009" s="242"/>
      <c r="QK10009" s="242"/>
    </row>
    <row r="10010" spans="439:453">
      <c r="PW10010" s="242"/>
      <c r="PX10010" s="242"/>
      <c r="PY10010" s="242"/>
      <c r="PZ10010" s="242"/>
      <c r="QA10010" s="242"/>
      <c r="QB10010" s="242"/>
      <c r="QC10010" s="242"/>
      <c r="QD10010" s="242"/>
      <c r="QE10010" s="242"/>
      <c r="QF10010" s="242"/>
      <c r="QG10010" s="242"/>
      <c r="QH10010" s="242"/>
      <c r="QI10010" s="242"/>
      <c r="QJ10010" s="242"/>
      <c r="QK10010" s="242"/>
    </row>
    <row r="10011" spans="439:453">
      <c r="PW10011" s="242"/>
      <c r="PX10011" s="242"/>
      <c r="PY10011" s="242"/>
      <c r="PZ10011" s="242"/>
      <c r="QA10011" s="242"/>
      <c r="QB10011" s="242"/>
      <c r="QC10011" s="242"/>
      <c r="QD10011" s="242"/>
      <c r="QE10011" s="242"/>
      <c r="QF10011" s="242"/>
      <c r="QG10011" s="242"/>
      <c r="QH10011" s="242"/>
      <c r="QI10011" s="242"/>
      <c r="QJ10011" s="242"/>
      <c r="QK10011" s="242"/>
    </row>
    <row r="10012" spans="439:453">
      <c r="PW10012" s="242"/>
      <c r="PX10012" s="242"/>
      <c r="PY10012" s="242"/>
      <c r="PZ10012" s="242"/>
      <c r="QA10012" s="242"/>
      <c r="QB10012" s="242"/>
      <c r="QC10012" s="242"/>
      <c r="QD10012" s="242"/>
      <c r="QE10012" s="242"/>
      <c r="QF10012" s="242"/>
      <c r="QG10012" s="242"/>
      <c r="QH10012" s="242"/>
      <c r="QI10012" s="242"/>
      <c r="QJ10012" s="242"/>
      <c r="QK10012" s="242"/>
    </row>
    <row r="10013" spans="439:453">
      <c r="PW10013" s="242"/>
      <c r="PX10013" s="242"/>
      <c r="PY10013" s="242"/>
      <c r="PZ10013" s="242"/>
      <c r="QA10013" s="242"/>
      <c r="QB10013" s="242"/>
      <c r="QC10013" s="242"/>
      <c r="QD10013" s="242"/>
      <c r="QE10013" s="242"/>
      <c r="QF10013" s="242"/>
      <c r="QG10013" s="242"/>
      <c r="QH10013" s="242"/>
      <c r="QI10013" s="242"/>
      <c r="QJ10013" s="242"/>
      <c r="QK10013" s="242"/>
    </row>
    <row r="10014" spans="439:453">
      <c r="PW10014" s="242"/>
      <c r="PX10014" s="242"/>
      <c r="PY10014" s="242"/>
      <c r="PZ10014" s="242"/>
      <c r="QA10014" s="242"/>
      <c r="QB10014" s="242"/>
      <c r="QC10014" s="242"/>
      <c r="QD10014" s="242"/>
      <c r="QE10014" s="242"/>
      <c r="QF10014" s="242"/>
      <c r="QG10014" s="242"/>
      <c r="QH10014" s="242"/>
      <c r="QI10014" s="242"/>
      <c r="QJ10014" s="242"/>
      <c r="QK10014" s="242"/>
    </row>
    <row r="10015" spans="439:453">
      <c r="PW10015" s="242"/>
      <c r="PX10015" s="242"/>
      <c r="PY10015" s="242"/>
      <c r="PZ10015" s="242"/>
      <c r="QA10015" s="242"/>
      <c r="QB10015" s="242"/>
      <c r="QC10015" s="242"/>
      <c r="QD10015" s="242"/>
      <c r="QE10015" s="242"/>
      <c r="QF10015" s="242"/>
      <c r="QG10015" s="242"/>
      <c r="QH10015" s="242"/>
      <c r="QI10015" s="242"/>
      <c r="QJ10015" s="242"/>
      <c r="QK10015" s="242"/>
    </row>
    <row r="10016" spans="439:453">
      <c r="PW10016" s="242"/>
      <c r="PX10016" s="242"/>
      <c r="PY10016" s="242"/>
      <c r="PZ10016" s="242"/>
      <c r="QA10016" s="242"/>
      <c r="QB10016" s="242"/>
      <c r="QC10016" s="242"/>
      <c r="QD10016" s="242"/>
      <c r="QE10016" s="242"/>
      <c r="QF10016" s="242"/>
      <c r="QG10016" s="242"/>
      <c r="QH10016" s="242"/>
      <c r="QI10016" s="242"/>
      <c r="QJ10016" s="242"/>
      <c r="QK10016" s="242"/>
    </row>
    <row r="10017" spans="439:453">
      <c r="PW10017" s="242"/>
      <c r="PX10017" s="242"/>
      <c r="PY10017" s="242"/>
      <c r="PZ10017" s="242"/>
      <c r="QA10017" s="242"/>
      <c r="QB10017" s="242"/>
      <c r="QC10017" s="242"/>
      <c r="QD10017" s="242"/>
      <c r="QE10017" s="242"/>
      <c r="QF10017" s="242"/>
      <c r="QG10017" s="242"/>
      <c r="QH10017" s="242"/>
      <c r="QI10017" s="242"/>
      <c r="QJ10017" s="242"/>
      <c r="QK10017" s="242"/>
    </row>
    <row r="10018" spans="439:453">
      <c r="PW10018" s="242"/>
      <c r="PX10018" s="242"/>
      <c r="PY10018" s="242"/>
      <c r="PZ10018" s="242"/>
      <c r="QA10018" s="242"/>
      <c r="QB10018" s="242"/>
      <c r="QC10018" s="242"/>
      <c r="QD10018" s="242"/>
      <c r="QE10018" s="242"/>
      <c r="QF10018" s="242"/>
      <c r="QG10018" s="242"/>
      <c r="QH10018" s="242"/>
      <c r="QI10018" s="242"/>
      <c r="QJ10018" s="242"/>
      <c r="QK10018" s="242"/>
    </row>
    <row r="10019" spans="439:453">
      <c r="PW10019" s="242"/>
      <c r="PX10019" s="242"/>
      <c r="PY10019" s="242"/>
      <c r="PZ10019" s="242"/>
      <c r="QA10019" s="242"/>
      <c r="QB10019" s="242"/>
      <c r="QC10019" s="242"/>
      <c r="QD10019" s="242"/>
      <c r="QE10019" s="242"/>
      <c r="QF10019" s="242"/>
      <c r="QG10019" s="242"/>
      <c r="QH10019" s="242"/>
      <c r="QI10019" s="242"/>
      <c r="QJ10019" s="242"/>
      <c r="QK10019" s="242"/>
    </row>
    <row r="10020" spans="439:453">
      <c r="PW10020" s="242"/>
      <c r="PX10020" s="242"/>
      <c r="PY10020" s="242"/>
      <c r="PZ10020" s="242"/>
      <c r="QA10020" s="242"/>
      <c r="QB10020" s="242"/>
      <c r="QC10020" s="242"/>
      <c r="QD10020" s="242"/>
      <c r="QE10020" s="242"/>
      <c r="QF10020" s="242"/>
      <c r="QG10020" s="242"/>
      <c r="QH10020" s="242"/>
      <c r="QI10020" s="242"/>
      <c r="QJ10020" s="242"/>
      <c r="QK10020" s="242"/>
    </row>
    <row r="10021" spans="439:453">
      <c r="PW10021" s="242"/>
      <c r="PX10021" s="242"/>
      <c r="PY10021" s="242"/>
      <c r="PZ10021" s="242"/>
      <c r="QA10021" s="242"/>
      <c r="QB10021" s="242"/>
      <c r="QC10021" s="242"/>
      <c r="QD10021" s="242"/>
      <c r="QE10021" s="242"/>
      <c r="QF10021" s="242"/>
      <c r="QG10021" s="242"/>
      <c r="QH10021" s="242"/>
      <c r="QI10021" s="242"/>
      <c r="QJ10021" s="242"/>
      <c r="QK10021" s="242"/>
    </row>
    <row r="10022" spans="439:453">
      <c r="PW10022" s="242"/>
      <c r="PX10022" s="242"/>
      <c r="PY10022" s="242"/>
      <c r="PZ10022" s="242"/>
      <c r="QA10022" s="242"/>
      <c r="QB10022" s="242"/>
      <c r="QC10022" s="242"/>
      <c r="QD10022" s="242"/>
      <c r="QE10022" s="242"/>
      <c r="QF10022" s="242"/>
      <c r="QG10022" s="242"/>
      <c r="QH10022" s="242"/>
      <c r="QI10022" s="242"/>
      <c r="QJ10022" s="242"/>
      <c r="QK10022" s="242"/>
    </row>
    <row r="10023" spans="439:453">
      <c r="PW10023" s="242"/>
      <c r="PX10023" s="242"/>
      <c r="PY10023" s="242"/>
      <c r="PZ10023" s="242"/>
      <c r="QA10023" s="242"/>
      <c r="QB10023" s="242"/>
      <c r="QC10023" s="242"/>
      <c r="QD10023" s="242"/>
      <c r="QE10023" s="242"/>
      <c r="QF10023" s="242"/>
      <c r="QG10023" s="242"/>
      <c r="QH10023" s="242"/>
      <c r="QI10023" s="242"/>
      <c r="QJ10023" s="242"/>
      <c r="QK10023" s="242"/>
    </row>
    <row r="10024" spans="439:453">
      <c r="PW10024" s="242"/>
      <c r="PX10024" s="242"/>
      <c r="PY10024" s="242"/>
      <c r="PZ10024" s="242"/>
      <c r="QA10024" s="242"/>
      <c r="QB10024" s="242"/>
      <c r="QC10024" s="242"/>
      <c r="QD10024" s="242"/>
      <c r="QE10024" s="242"/>
      <c r="QF10024" s="242"/>
      <c r="QG10024" s="242"/>
      <c r="QH10024" s="242"/>
      <c r="QI10024" s="242"/>
      <c r="QJ10024" s="242"/>
      <c r="QK10024" s="242"/>
    </row>
    <row r="10025" spans="439:453">
      <c r="PW10025" s="242"/>
      <c r="PX10025" s="242"/>
      <c r="PY10025" s="242"/>
      <c r="PZ10025" s="242"/>
      <c r="QA10025" s="242"/>
      <c r="QB10025" s="242"/>
      <c r="QC10025" s="242"/>
      <c r="QD10025" s="242"/>
      <c r="QE10025" s="242"/>
      <c r="QF10025" s="242"/>
      <c r="QG10025" s="242"/>
      <c r="QH10025" s="242"/>
      <c r="QI10025" s="242"/>
      <c r="QJ10025" s="242"/>
      <c r="QK10025" s="242"/>
    </row>
    <row r="10026" spans="439:453">
      <c r="PW10026" s="242"/>
      <c r="PX10026" s="242"/>
      <c r="PY10026" s="242"/>
      <c r="PZ10026" s="242"/>
      <c r="QA10026" s="242"/>
      <c r="QB10026" s="242"/>
      <c r="QC10026" s="242"/>
      <c r="QD10026" s="242"/>
      <c r="QE10026" s="242"/>
      <c r="QF10026" s="242"/>
      <c r="QG10026" s="242"/>
      <c r="QH10026" s="242"/>
      <c r="QI10026" s="242"/>
      <c r="QJ10026" s="242"/>
      <c r="QK10026" s="242"/>
    </row>
    <row r="10027" spans="439:453">
      <c r="PW10027" s="242"/>
      <c r="PX10027" s="242"/>
      <c r="PY10027" s="242"/>
      <c r="PZ10027" s="242"/>
      <c r="QA10027" s="242"/>
      <c r="QB10027" s="242"/>
      <c r="QC10027" s="242"/>
      <c r="QD10027" s="242"/>
      <c r="QE10027" s="242"/>
      <c r="QF10027" s="242"/>
      <c r="QG10027" s="242"/>
      <c r="QH10027" s="242"/>
      <c r="QI10027" s="242"/>
      <c r="QJ10027" s="242"/>
      <c r="QK10027" s="242"/>
    </row>
    <row r="10028" spans="439:453">
      <c r="PW10028" s="242"/>
      <c r="PX10028" s="242"/>
      <c r="PY10028" s="242"/>
      <c r="PZ10028" s="242"/>
      <c r="QA10028" s="242"/>
      <c r="QB10028" s="242"/>
      <c r="QC10028" s="242"/>
      <c r="QD10028" s="242"/>
      <c r="QE10028" s="242"/>
      <c r="QF10028" s="242"/>
      <c r="QG10028" s="242"/>
      <c r="QH10028" s="242"/>
      <c r="QI10028" s="242"/>
      <c r="QJ10028" s="242"/>
      <c r="QK10028" s="242"/>
    </row>
    <row r="10029" spans="439:453">
      <c r="PW10029" s="242"/>
      <c r="PX10029" s="242"/>
      <c r="PY10029" s="242"/>
      <c r="PZ10029" s="242"/>
      <c r="QA10029" s="242"/>
      <c r="QB10029" s="242"/>
      <c r="QC10029" s="242"/>
      <c r="QD10029" s="242"/>
      <c r="QE10029" s="242"/>
      <c r="QF10029" s="242"/>
      <c r="QG10029" s="242"/>
      <c r="QH10029" s="242"/>
      <c r="QI10029" s="242"/>
      <c r="QJ10029" s="242"/>
      <c r="QK10029" s="242"/>
    </row>
    <row r="10030" spans="439:453">
      <c r="PW10030" s="242"/>
      <c r="PX10030" s="242"/>
      <c r="PY10030" s="242"/>
      <c r="PZ10030" s="242"/>
      <c r="QA10030" s="242"/>
      <c r="QB10030" s="242"/>
      <c r="QC10030" s="242"/>
      <c r="QD10030" s="242"/>
      <c r="QE10030" s="242"/>
      <c r="QF10030" s="242"/>
      <c r="QG10030" s="242"/>
      <c r="QH10030" s="242"/>
      <c r="QI10030" s="242"/>
      <c r="QJ10030" s="242"/>
      <c r="QK10030" s="242"/>
    </row>
    <row r="10031" spans="439:453">
      <c r="PW10031" s="242"/>
      <c r="PX10031" s="242"/>
      <c r="PY10031" s="242"/>
      <c r="PZ10031" s="242"/>
      <c r="QA10031" s="242"/>
      <c r="QB10031" s="242"/>
      <c r="QC10031" s="242"/>
      <c r="QD10031" s="242"/>
      <c r="QE10031" s="242"/>
      <c r="QF10031" s="242"/>
      <c r="QG10031" s="242"/>
      <c r="QH10031" s="242"/>
      <c r="QI10031" s="242"/>
      <c r="QJ10031" s="242"/>
      <c r="QK10031" s="242"/>
    </row>
    <row r="10032" spans="439:453">
      <c r="PW10032" s="242"/>
      <c r="PX10032" s="242"/>
      <c r="PY10032" s="242"/>
      <c r="PZ10032" s="242"/>
      <c r="QA10032" s="242"/>
      <c r="QB10032" s="242"/>
      <c r="QC10032" s="242"/>
      <c r="QD10032" s="242"/>
      <c r="QE10032" s="242"/>
      <c r="QF10032" s="242"/>
      <c r="QG10032" s="242"/>
      <c r="QH10032" s="242"/>
      <c r="QI10032" s="242"/>
      <c r="QJ10032" s="242"/>
      <c r="QK10032" s="242"/>
    </row>
    <row r="10033" spans="439:453">
      <c r="PW10033" s="242"/>
      <c r="PX10033" s="242"/>
      <c r="PY10033" s="242"/>
      <c r="PZ10033" s="242"/>
      <c r="QA10033" s="242"/>
      <c r="QB10033" s="242"/>
      <c r="QC10033" s="242"/>
      <c r="QD10033" s="242"/>
      <c r="QE10033" s="242"/>
      <c r="QF10033" s="242"/>
      <c r="QG10033" s="242"/>
      <c r="QH10033" s="242"/>
      <c r="QI10033" s="242"/>
      <c r="QJ10033" s="242"/>
      <c r="QK10033" s="242"/>
    </row>
    <row r="10034" spans="439:453">
      <c r="PW10034" s="242"/>
      <c r="PX10034" s="242"/>
      <c r="PY10034" s="242"/>
      <c r="PZ10034" s="242"/>
      <c r="QA10034" s="242"/>
      <c r="QB10034" s="242"/>
      <c r="QC10034" s="242"/>
      <c r="QD10034" s="242"/>
      <c r="QE10034" s="242"/>
      <c r="QF10034" s="242"/>
      <c r="QG10034" s="242"/>
      <c r="QH10034" s="242"/>
      <c r="QI10034" s="242"/>
      <c r="QJ10034" s="242"/>
      <c r="QK10034" s="242"/>
    </row>
    <row r="10035" spans="439:453">
      <c r="PW10035" s="242"/>
      <c r="PX10035" s="242"/>
      <c r="PY10035" s="242"/>
      <c r="PZ10035" s="242"/>
      <c r="QA10035" s="242"/>
      <c r="QB10035" s="242"/>
      <c r="QC10035" s="242"/>
      <c r="QD10035" s="242"/>
      <c r="QE10035" s="242"/>
      <c r="QF10035" s="242"/>
      <c r="QG10035" s="242"/>
      <c r="QH10035" s="242"/>
      <c r="QI10035" s="242"/>
      <c r="QJ10035" s="242"/>
      <c r="QK10035" s="242"/>
    </row>
    <row r="10036" spans="439:453">
      <c r="PW10036" s="242"/>
      <c r="PX10036" s="242"/>
      <c r="PY10036" s="242"/>
      <c r="PZ10036" s="242"/>
      <c r="QA10036" s="242"/>
      <c r="QB10036" s="242"/>
      <c r="QC10036" s="242"/>
      <c r="QD10036" s="242"/>
      <c r="QE10036" s="242"/>
      <c r="QF10036" s="242"/>
      <c r="QG10036" s="242"/>
      <c r="QH10036" s="242"/>
      <c r="QI10036" s="242"/>
      <c r="QJ10036" s="242"/>
      <c r="QK10036" s="242"/>
    </row>
    <row r="10037" spans="439:453">
      <c r="PW10037" s="242"/>
      <c r="PX10037" s="242"/>
      <c r="PY10037" s="242"/>
      <c r="PZ10037" s="242"/>
      <c r="QA10037" s="242"/>
      <c r="QB10037" s="242"/>
      <c r="QC10037" s="242"/>
      <c r="QD10037" s="242"/>
      <c r="QE10037" s="242"/>
      <c r="QF10037" s="242"/>
      <c r="QG10037" s="242"/>
      <c r="QH10037" s="242"/>
      <c r="QI10037" s="242"/>
      <c r="QJ10037" s="242"/>
      <c r="QK10037" s="242"/>
    </row>
    <row r="10038" spans="439:453">
      <c r="PW10038" s="242"/>
      <c r="PX10038" s="242"/>
      <c r="PY10038" s="242"/>
      <c r="PZ10038" s="242"/>
      <c r="QA10038" s="242"/>
      <c r="QB10038" s="242"/>
      <c r="QC10038" s="242"/>
      <c r="QD10038" s="242"/>
      <c r="QE10038" s="242"/>
      <c r="QF10038" s="242"/>
      <c r="QG10038" s="242"/>
      <c r="QH10038" s="242"/>
      <c r="QI10038" s="242"/>
      <c r="QJ10038" s="242"/>
      <c r="QK10038" s="242"/>
    </row>
    <row r="10039" spans="439:453">
      <c r="PW10039" s="242"/>
      <c r="PX10039" s="242"/>
      <c r="PY10039" s="242"/>
      <c r="PZ10039" s="242"/>
      <c r="QA10039" s="242"/>
      <c r="QB10039" s="242"/>
      <c r="QC10039" s="242"/>
      <c r="QD10039" s="242"/>
      <c r="QE10039" s="242"/>
      <c r="QF10039" s="242"/>
      <c r="QG10039" s="242"/>
      <c r="QH10039" s="242"/>
      <c r="QI10039" s="242"/>
      <c r="QJ10039" s="242"/>
      <c r="QK10039" s="242"/>
    </row>
    <row r="10040" spans="439:453">
      <c r="PW10040" s="242"/>
      <c r="PX10040" s="242"/>
      <c r="PY10040" s="242"/>
      <c r="PZ10040" s="242"/>
      <c r="QA10040" s="242"/>
      <c r="QB10040" s="242"/>
      <c r="QC10040" s="242"/>
      <c r="QD10040" s="242"/>
      <c r="QE10040" s="242"/>
      <c r="QF10040" s="242"/>
      <c r="QG10040" s="242"/>
      <c r="QH10040" s="242"/>
      <c r="QI10040" s="242"/>
      <c r="QJ10040" s="242"/>
      <c r="QK10040" s="242"/>
    </row>
    <row r="10041" spans="439:453">
      <c r="PW10041" s="242"/>
      <c r="PX10041" s="242"/>
      <c r="PY10041" s="242"/>
      <c r="PZ10041" s="242"/>
      <c r="QA10041" s="242"/>
      <c r="QB10041" s="242"/>
      <c r="QC10041" s="242"/>
      <c r="QD10041" s="242"/>
      <c r="QE10041" s="242"/>
      <c r="QF10041" s="242"/>
      <c r="QG10041" s="242"/>
      <c r="QH10041" s="242"/>
      <c r="QI10041" s="242"/>
      <c r="QJ10041" s="242"/>
      <c r="QK10041" s="242"/>
    </row>
    <row r="10042" spans="439:453">
      <c r="PW10042" s="242"/>
      <c r="PX10042" s="242"/>
      <c r="PY10042" s="242"/>
      <c r="PZ10042" s="242"/>
      <c r="QA10042" s="242"/>
      <c r="QB10042" s="242"/>
      <c r="QC10042" s="242"/>
      <c r="QD10042" s="242"/>
      <c r="QE10042" s="242"/>
      <c r="QF10042" s="242"/>
      <c r="QG10042" s="242"/>
      <c r="QH10042" s="242"/>
      <c r="QI10042" s="242"/>
      <c r="QJ10042" s="242"/>
      <c r="QK10042" s="242"/>
    </row>
    <row r="10043" spans="439:453">
      <c r="PW10043" s="242"/>
      <c r="PX10043" s="242"/>
      <c r="PY10043" s="242"/>
      <c r="PZ10043" s="242"/>
      <c r="QA10043" s="242"/>
      <c r="QB10043" s="242"/>
      <c r="QC10043" s="242"/>
      <c r="QD10043" s="242"/>
      <c r="QE10043" s="242"/>
      <c r="QF10043" s="242"/>
      <c r="QG10043" s="242"/>
      <c r="QH10043" s="242"/>
      <c r="QI10043" s="242"/>
      <c r="QJ10043" s="242"/>
      <c r="QK10043" s="242"/>
    </row>
    <row r="10044" spans="439:453">
      <c r="PW10044" s="242"/>
      <c r="PX10044" s="242"/>
      <c r="PY10044" s="242"/>
      <c r="PZ10044" s="242"/>
      <c r="QA10044" s="242"/>
      <c r="QB10044" s="242"/>
      <c r="QC10044" s="242"/>
      <c r="QD10044" s="242"/>
      <c r="QE10044" s="242"/>
      <c r="QF10044" s="242"/>
      <c r="QG10044" s="242"/>
      <c r="QH10044" s="242"/>
      <c r="QI10044" s="242"/>
      <c r="QJ10044" s="242"/>
      <c r="QK10044" s="242"/>
    </row>
    <row r="10045" spans="439:453">
      <c r="PW10045" s="242"/>
      <c r="PX10045" s="242"/>
      <c r="PY10045" s="242"/>
      <c r="PZ10045" s="242"/>
      <c r="QA10045" s="242"/>
      <c r="QB10045" s="242"/>
      <c r="QC10045" s="242"/>
      <c r="QD10045" s="242"/>
      <c r="QE10045" s="242"/>
      <c r="QF10045" s="242"/>
      <c r="QG10045" s="242"/>
      <c r="QH10045" s="242"/>
      <c r="QI10045" s="242"/>
      <c r="QJ10045" s="242"/>
      <c r="QK10045" s="242"/>
    </row>
    <row r="10046" spans="439:453">
      <c r="PW10046" s="242"/>
      <c r="PX10046" s="242"/>
      <c r="PY10046" s="242"/>
      <c r="PZ10046" s="242"/>
      <c r="QA10046" s="242"/>
      <c r="QB10046" s="242"/>
      <c r="QC10046" s="242"/>
      <c r="QD10046" s="242"/>
      <c r="QE10046" s="242"/>
      <c r="QF10046" s="242"/>
      <c r="QG10046" s="242"/>
      <c r="QH10046" s="242"/>
      <c r="QI10046" s="242"/>
      <c r="QJ10046" s="242"/>
      <c r="QK10046" s="242"/>
    </row>
    <row r="10047" spans="439:453">
      <c r="PW10047" s="242"/>
      <c r="PX10047" s="242"/>
      <c r="PY10047" s="242"/>
      <c r="PZ10047" s="242"/>
      <c r="QA10047" s="242"/>
      <c r="QB10047" s="242"/>
      <c r="QC10047" s="242"/>
      <c r="QD10047" s="242"/>
      <c r="QE10047" s="242"/>
      <c r="QF10047" s="242"/>
      <c r="QG10047" s="242"/>
      <c r="QH10047" s="242"/>
      <c r="QI10047" s="242"/>
      <c r="QJ10047" s="242"/>
      <c r="QK10047" s="242"/>
    </row>
    <row r="10048" spans="439:453">
      <c r="PW10048" s="242"/>
      <c r="PX10048" s="242"/>
      <c r="PY10048" s="242"/>
      <c r="PZ10048" s="242"/>
      <c r="QA10048" s="242"/>
      <c r="QB10048" s="242"/>
      <c r="QC10048" s="242"/>
      <c r="QD10048" s="242"/>
      <c r="QE10048" s="242"/>
      <c r="QF10048" s="242"/>
      <c r="QG10048" s="242"/>
      <c r="QH10048" s="242"/>
      <c r="QI10048" s="242"/>
      <c r="QJ10048" s="242"/>
      <c r="QK10048" s="242"/>
    </row>
    <row r="10049" spans="439:453">
      <c r="PW10049" s="242"/>
      <c r="PX10049" s="242"/>
      <c r="PY10049" s="242"/>
      <c r="PZ10049" s="242"/>
      <c r="QA10049" s="242"/>
      <c r="QB10049" s="242"/>
      <c r="QC10049" s="242"/>
      <c r="QD10049" s="242"/>
      <c r="QE10049" s="242"/>
      <c r="QF10049" s="242"/>
      <c r="QG10049" s="242"/>
      <c r="QH10049" s="242"/>
      <c r="QI10049" s="242"/>
      <c r="QJ10049" s="242"/>
      <c r="QK10049" s="242"/>
    </row>
    <row r="10050" spans="439:453">
      <c r="PW10050" s="242"/>
      <c r="PX10050" s="242"/>
      <c r="PY10050" s="242"/>
      <c r="PZ10050" s="242"/>
      <c r="QA10050" s="242"/>
      <c r="QB10050" s="242"/>
      <c r="QC10050" s="242"/>
      <c r="QD10050" s="242"/>
      <c r="QE10050" s="242"/>
      <c r="QF10050" s="242"/>
      <c r="QG10050" s="242"/>
      <c r="QH10050" s="242"/>
      <c r="QI10050" s="242"/>
      <c r="QJ10050" s="242"/>
      <c r="QK10050" s="242"/>
    </row>
    <row r="10051" spans="439:453">
      <c r="PW10051" s="242"/>
      <c r="PX10051" s="242"/>
      <c r="PY10051" s="242"/>
      <c r="PZ10051" s="242"/>
      <c r="QA10051" s="242"/>
      <c r="QB10051" s="242"/>
      <c r="QC10051" s="242"/>
      <c r="QD10051" s="242"/>
      <c r="QE10051" s="242"/>
      <c r="QF10051" s="242"/>
      <c r="QG10051" s="242"/>
      <c r="QH10051" s="242"/>
      <c r="QI10051" s="242"/>
      <c r="QJ10051" s="242"/>
      <c r="QK10051" s="242"/>
    </row>
    <row r="10052" spans="439:453">
      <c r="PW10052" s="242"/>
      <c r="PX10052" s="242"/>
      <c r="PY10052" s="242"/>
      <c r="PZ10052" s="242"/>
      <c r="QA10052" s="242"/>
      <c r="QB10052" s="242"/>
      <c r="QC10052" s="242"/>
      <c r="QD10052" s="242"/>
      <c r="QE10052" s="242"/>
      <c r="QF10052" s="242"/>
      <c r="QG10052" s="242"/>
      <c r="QH10052" s="242"/>
      <c r="QI10052" s="242"/>
      <c r="QJ10052" s="242"/>
      <c r="QK10052" s="242"/>
    </row>
    <row r="10053" spans="439:453">
      <c r="PW10053" s="242"/>
      <c r="PX10053" s="242"/>
      <c r="PY10053" s="242"/>
      <c r="PZ10053" s="242"/>
      <c r="QA10053" s="242"/>
      <c r="QB10053" s="242"/>
      <c r="QC10053" s="242"/>
      <c r="QD10053" s="242"/>
      <c r="QE10053" s="242"/>
      <c r="QF10053" s="242"/>
      <c r="QG10053" s="242"/>
      <c r="QH10053" s="242"/>
      <c r="QI10053" s="242"/>
      <c r="QJ10053" s="242"/>
      <c r="QK10053" s="242"/>
    </row>
    <row r="10054" spans="439:453">
      <c r="PW10054" s="242"/>
      <c r="PX10054" s="242"/>
      <c r="PY10054" s="242"/>
      <c r="PZ10054" s="242"/>
      <c r="QA10054" s="242"/>
      <c r="QB10054" s="242"/>
      <c r="QC10054" s="242"/>
      <c r="QD10054" s="242"/>
      <c r="QE10054" s="242"/>
      <c r="QF10054" s="242"/>
      <c r="QG10054" s="242"/>
      <c r="QH10054" s="242"/>
      <c r="QI10054" s="242"/>
      <c r="QJ10054" s="242"/>
      <c r="QK10054" s="242"/>
    </row>
    <row r="10055" spans="439:453">
      <c r="PW10055" s="242"/>
      <c r="PX10055" s="242"/>
      <c r="PY10055" s="242"/>
      <c r="PZ10055" s="242"/>
      <c r="QA10055" s="242"/>
      <c r="QB10055" s="242"/>
      <c r="QC10055" s="242"/>
      <c r="QD10055" s="242"/>
      <c r="QE10055" s="242"/>
      <c r="QF10055" s="242"/>
      <c r="QG10055" s="242"/>
      <c r="QH10055" s="242"/>
      <c r="QI10055" s="242"/>
      <c r="QJ10055" s="242"/>
      <c r="QK10055" s="242"/>
    </row>
    <row r="10056" spans="439:453">
      <c r="PW10056" s="242"/>
      <c r="PX10056" s="242"/>
      <c r="PY10056" s="242"/>
      <c r="PZ10056" s="242"/>
      <c r="QA10056" s="242"/>
      <c r="QB10056" s="242"/>
      <c r="QC10056" s="242"/>
      <c r="QD10056" s="242"/>
      <c r="QE10056" s="242"/>
      <c r="QF10056" s="242"/>
      <c r="QG10056" s="242"/>
      <c r="QH10056" s="242"/>
      <c r="QI10056" s="242"/>
      <c r="QJ10056" s="242"/>
      <c r="QK10056" s="242"/>
    </row>
    <row r="10057" spans="439:453">
      <c r="PW10057" s="242"/>
      <c r="PX10057" s="242"/>
      <c r="PY10057" s="242"/>
      <c r="PZ10057" s="242"/>
      <c r="QA10057" s="242"/>
      <c r="QB10057" s="242"/>
      <c r="QC10057" s="242"/>
      <c r="QD10057" s="242"/>
      <c r="QE10057" s="242"/>
      <c r="QF10057" s="242"/>
      <c r="QG10057" s="242"/>
      <c r="QH10057" s="242"/>
      <c r="QI10057" s="242"/>
      <c r="QJ10057" s="242"/>
      <c r="QK10057" s="242"/>
    </row>
    <row r="10058" spans="439:453">
      <c r="PW10058" s="242"/>
      <c r="PX10058" s="242"/>
      <c r="PY10058" s="242"/>
      <c r="PZ10058" s="242"/>
      <c r="QA10058" s="242"/>
      <c r="QB10058" s="242"/>
      <c r="QC10058" s="242"/>
      <c r="QD10058" s="242"/>
      <c r="QE10058" s="242"/>
      <c r="QF10058" s="242"/>
      <c r="QG10058" s="242"/>
      <c r="QH10058" s="242"/>
      <c r="QI10058" s="242"/>
      <c r="QJ10058" s="242"/>
      <c r="QK10058" s="242"/>
    </row>
    <row r="10059" spans="439:453">
      <c r="PW10059" s="242"/>
      <c r="PX10059" s="242"/>
      <c r="PY10059" s="242"/>
      <c r="PZ10059" s="242"/>
      <c r="QA10059" s="242"/>
      <c r="QB10059" s="242"/>
      <c r="QC10059" s="242"/>
      <c r="QD10059" s="242"/>
      <c r="QE10059" s="242"/>
      <c r="QF10059" s="242"/>
      <c r="QG10059" s="242"/>
      <c r="QH10059" s="242"/>
      <c r="QI10059" s="242"/>
      <c r="QJ10059" s="242"/>
      <c r="QK10059" s="242"/>
    </row>
    <row r="10060" spans="439:453">
      <c r="PW10060" s="242"/>
      <c r="PX10060" s="242"/>
      <c r="PY10060" s="242"/>
      <c r="PZ10060" s="242"/>
      <c r="QA10060" s="242"/>
      <c r="QB10060" s="242"/>
      <c r="QC10060" s="242"/>
      <c r="QD10060" s="242"/>
      <c r="QE10060" s="242"/>
      <c r="QF10060" s="242"/>
      <c r="QG10060" s="242"/>
      <c r="QH10060" s="242"/>
      <c r="QI10060" s="242"/>
      <c r="QJ10060" s="242"/>
      <c r="QK10060" s="242"/>
    </row>
    <row r="10061" spans="439:453">
      <c r="PW10061" s="242"/>
      <c r="PX10061" s="242"/>
      <c r="PY10061" s="242"/>
      <c r="PZ10061" s="242"/>
      <c r="QA10061" s="242"/>
      <c r="QB10061" s="242"/>
      <c r="QC10061" s="242"/>
      <c r="QD10061" s="242"/>
      <c r="QE10061" s="242"/>
      <c r="QF10061" s="242"/>
      <c r="QG10061" s="242"/>
      <c r="QH10061" s="242"/>
      <c r="QI10061" s="242"/>
      <c r="QJ10061" s="242"/>
      <c r="QK10061" s="242"/>
    </row>
    <row r="10062" spans="439:453">
      <c r="PW10062" s="242"/>
      <c r="PX10062" s="242"/>
      <c r="PY10062" s="242"/>
      <c r="PZ10062" s="242"/>
      <c r="QA10062" s="242"/>
      <c r="QB10062" s="242"/>
      <c r="QC10062" s="242"/>
      <c r="QD10062" s="242"/>
      <c r="QE10062" s="242"/>
      <c r="QF10062" s="242"/>
      <c r="QG10062" s="242"/>
      <c r="QH10062" s="242"/>
      <c r="QI10062" s="242"/>
      <c r="QJ10062" s="242"/>
      <c r="QK10062" s="242"/>
    </row>
    <row r="10063" spans="439:453">
      <c r="PW10063" s="242"/>
      <c r="PX10063" s="242"/>
      <c r="PY10063" s="242"/>
      <c r="PZ10063" s="242"/>
      <c r="QA10063" s="242"/>
      <c r="QB10063" s="242"/>
      <c r="QC10063" s="242"/>
      <c r="QD10063" s="242"/>
      <c r="QE10063" s="242"/>
      <c r="QF10063" s="242"/>
      <c r="QG10063" s="242"/>
      <c r="QH10063" s="242"/>
      <c r="QI10063" s="242"/>
      <c r="QJ10063" s="242"/>
      <c r="QK10063" s="242"/>
    </row>
    <row r="10064" spans="439:453">
      <c r="PW10064" s="242"/>
      <c r="PX10064" s="242"/>
      <c r="PY10064" s="242"/>
      <c r="PZ10064" s="242"/>
      <c r="QA10064" s="242"/>
      <c r="QB10064" s="242"/>
      <c r="QC10064" s="242"/>
      <c r="QD10064" s="242"/>
      <c r="QE10064" s="242"/>
      <c r="QF10064" s="242"/>
      <c r="QG10064" s="242"/>
      <c r="QH10064" s="242"/>
      <c r="QI10064" s="242"/>
      <c r="QJ10064" s="242"/>
      <c r="QK10064" s="242"/>
    </row>
    <row r="10065" spans="439:453">
      <c r="PW10065" s="242"/>
      <c r="PX10065" s="242"/>
      <c r="PY10065" s="242"/>
      <c r="PZ10065" s="242"/>
      <c r="QA10065" s="242"/>
      <c r="QB10065" s="242"/>
      <c r="QC10065" s="242"/>
      <c r="QD10065" s="242"/>
      <c r="QE10065" s="242"/>
      <c r="QF10065" s="242"/>
      <c r="QG10065" s="242"/>
      <c r="QH10065" s="242"/>
      <c r="QI10065" s="242"/>
      <c r="QJ10065" s="242"/>
      <c r="QK10065" s="242"/>
    </row>
    <row r="10066" spans="439:453">
      <c r="PW10066" s="242"/>
      <c r="PX10066" s="242"/>
      <c r="PY10066" s="242"/>
      <c r="PZ10066" s="242"/>
      <c r="QA10066" s="242"/>
      <c r="QB10066" s="242"/>
      <c r="QC10066" s="242"/>
      <c r="QD10066" s="242"/>
      <c r="QE10066" s="242"/>
      <c r="QF10066" s="242"/>
      <c r="QG10066" s="242"/>
      <c r="QH10066" s="242"/>
      <c r="QI10066" s="242"/>
      <c r="QJ10066" s="242"/>
      <c r="QK10066" s="242"/>
    </row>
    <row r="10067" spans="439:453">
      <c r="PW10067" s="242"/>
      <c r="PX10067" s="242"/>
      <c r="PY10067" s="242"/>
      <c r="PZ10067" s="242"/>
      <c r="QA10067" s="242"/>
      <c r="QB10067" s="242"/>
      <c r="QC10067" s="242"/>
      <c r="QD10067" s="242"/>
      <c r="QE10067" s="242"/>
      <c r="QF10067" s="242"/>
      <c r="QG10067" s="242"/>
      <c r="QH10067" s="242"/>
      <c r="QI10067" s="242"/>
      <c r="QJ10067" s="242"/>
      <c r="QK10067" s="242"/>
    </row>
    <row r="10068" spans="439:453">
      <c r="PW10068" s="242"/>
      <c r="PX10068" s="242"/>
      <c r="PY10068" s="242"/>
      <c r="PZ10068" s="242"/>
      <c r="QA10068" s="242"/>
      <c r="QB10068" s="242"/>
      <c r="QC10068" s="242"/>
      <c r="QD10068" s="242"/>
      <c r="QE10068" s="242"/>
      <c r="QF10068" s="242"/>
      <c r="QG10068" s="242"/>
      <c r="QH10068" s="242"/>
      <c r="QI10068" s="242"/>
      <c r="QJ10068" s="242"/>
      <c r="QK10068" s="242"/>
    </row>
    <row r="10069" spans="439:453">
      <c r="PW10069" s="242"/>
      <c r="PX10069" s="242"/>
      <c r="PY10069" s="242"/>
      <c r="PZ10069" s="242"/>
      <c r="QA10069" s="242"/>
      <c r="QB10069" s="242"/>
      <c r="QC10069" s="242"/>
      <c r="QD10069" s="242"/>
      <c r="QE10069" s="242"/>
      <c r="QF10069" s="242"/>
      <c r="QG10069" s="242"/>
      <c r="QH10069" s="242"/>
      <c r="QI10069" s="242"/>
      <c r="QJ10069" s="242"/>
      <c r="QK10069" s="242"/>
    </row>
    <row r="10070" spans="439:453">
      <c r="PW10070" s="242"/>
      <c r="PX10070" s="242"/>
      <c r="PY10070" s="242"/>
      <c r="PZ10070" s="242"/>
      <c r="QA10070" s="242"/>
      <c r="QB10070" s="242"/>
      <c r="QC10070" s="242"/>
      <c r="QD10070" s="242"/>
      <c r="QE10070" s="242"/>
      <c r="QF10070" s="242"/>
      <c r="QG10070" s="242"/>
      <c r="QH10070" s="242"/>
      <c r="QI10070" s="242"/>
      <c r="QJ10070" s="242"/>
      <c r="QK10070" s="242"/>
    </row>
    <row r="10071" spans="439:453">
      <c r="PW10071" s="242"/>
      <c r="PX10071" s="242"/>
      <c r="PY10071" s="242"/>
      <c r="PZ10071" s="242"/>
      <c r="QA10071" s="242"/>
      <c r="QB10071" s="242"/>
      <c r="QC10071" s="242"/>
      <c r="QD10071" s="242"/>
      <c r="QE10071" s="242"/>
      <c r="QF10071" s="242"/>
      <c r="QG10071" s="242"/>
      <c r="QH10071" s="242"/>
      <c r="QI10071" s="242"/>
      <c r="QJ10071" s="242"/>
      <c r="QK10071" s="242"/>
    </row>
    <row r="10072" spans="439:453">
      <c r="PW10072" s="242"/>
      <c r="PX10072" s="242"/>
      <c r="PY10072" s="242"/>
      <c r="PZ10072" s="242"/>
      <c r="QA10072" s="242"/>
      <c r="QB10072" s="242"/>
      <c r="QC10072" s="242"/>
      <c r="QD10072" s="242"/>
      <c r="QE10072" s="242"/>
      <c r="QF10072" s="242"/>
      <c r="QG10072" s="242"/>
      <c r="QH10072" s="242"/>
      <c r="QI10072" s="242"/>
      <c r="QJ10072" s="242"/>
      <c r="QK10072" s="242"/>
    </row>
    <row r="10073" spans="439:453">
      <c r="PW10073" s="242"/>
      <c r="PX10073" s="242"/>
      <c r="PY10073" s="242"/>
      <c r="PZ10073" s="242"/>
      <c r="QA10073" s="242"/>
      <c r="QB10073" s="242"/>
      <c r="QC10073" s="242"/>
      <c r="QD10073" s="242"/>
      <c r="QE10073" s="242"/>
      <c r="QF10073" s="242"/>
      <c r="QG10073" s="242"/>
      <c r="QH10073" s="242"/>
      <c r="QI10073" s="242"/>
      <c r="QJ10073" s="242"/>
      <c r="QK10073" s="242"/>
    </row>
    <row r="10074" spans="439:453">
      <c r="PW10074" s="242"/>
      <c r="PX10074" s="242"/>
      <c r="PY10074" s="242"/>
      <c r="PZ10074" s="242"/>
      <c r="QA10074" s="242"/>
      <c r="QB10074" s="242"/>
      <c r="QC10074" s="242"/>
      <c r="QD10074" s="242"/>
      <c r="QE10074" s="242"/>
      <c r="QF10074" s="242"/>
      <c r="QG10074" s="242"/>
      <c r="QH10074" s="242"/>
      <c r="QI10074" s="242"/>
      <c r="QJ10074" s="242"/>
      <c r="QK10074" s="242"/>
    </row>
    <row r="10075" spans="439:453">
      <c r="PW10075" s="242"/>
      <c r="PX10075" s="242"/>
      <c r="PY10075" s="242"/>
      <c r="PZ10075" s="242"/>
      <c r="QA10075" s="242"/>
      <c r="QB10075" s="242"/>
      <c r="QC10075" s="242"/>
      <c r="QD10075" s="242"/>
      <c r="QE10075" s="242"/>
      <c r="QF10075" s="242"/>
      <c r="QG10075" s="242"/>
      <c r="QH10075" s="242"/>
      <c r="QI10075" s="242"/>
      <c r="QJ10075" s="242"/>
      <c r="QK10075" s="242"/>
    </row>
    <row r="10076" spans="439:453">
      <c r="PW10076" s="242"/>
      <c r="PX10076" s="242"/>
      <c r="PY10076" s="242"/>
      <c r="PZ10076" s="242"/>
      <c r="QA10076" s="242"/>
      <c r="QB10076" s="242"/>
      <c r="QC10076" s="242"/>
      <c r="QD10076" s="242"/>
      <c r="QE10076" s="242"/>
      <c r="QF10076" s="242"/>
      <c r="QG10076" s="242"/>
      <c r="QH10076" s="242"/>
      <c r="QI10076" s="242"/>
      <c r="QJ10076" s="242"/>
      <c r="QK10076" s="242"/>
    </row>
    <row r="10077" spans="439:453">
      <c r="PW10077" s="242"/>
      <c r="PX10077" s="242"/>
      <c r="PY10077" s="242"/>
      <c r="PZ10077" s="242"/>
      <c r="QA10077" s="242"/>
      <c r="QB10077" s="242"/>
      <c r="QC10077" s="242"/>
      <c r="QD10077" s="242"/>
      <c r="QE10077" s="242"/>
      <c r="QF10077" s="242"/>
      <c r="QG10077" s="242"/>
      <c r="QH10077" s="242"/>
      <c r="QI10077" s="242"/>
      <c r="QJ10077" s="242"/>
      <c r="QK10077" s="242"/>
    </row>
    <row r="10078" spans="439:453">
      <c r="PW10078" s="242"/>
      <c r="PX10078" s="242"/>
      <c r="PY10078" s="242"/>
      <c r="PZ10078" s="242"/>
      <c r="QA10078" s="242"/>
      <c r="QB10078" s="242"/>
      <c r="QC10078" s="242"/>
      <c r="QD10078" s="242"/>
      <c r="QE10078" s="242"/>
      <c r="QF10078" s="242"/>
      <c r="QG10078" s="242"/>
      <c r="QH10078" s="242"/>
      <c r="QI10078" s="242"/>
      <c r="QJ10078" s="242"/>
      <c r="QK10078" s="242"/>
    </row>
    <row r="10079" spans="439:453">
      <c r="PW10079" s="242"/>
      <c r="PX10079" s="242"/>
      <c r="PY10079" s="242"/>
      <c r="PZ10079" s="242"/>
      <c r="QA10079" s="242"/>
      <c r="QB10079" s="242"/>
      <c r="QC10079" s="242"/>
      <c r="QD10079" s="242"/>
      <c r="QE10079" s="242"/>
      <c r="QF10079" s="242"/>
      <c r="QG10079" s="242"/>
      <c r="QH10079" s="242"/>
      <c r="QI10079" s="242"/>
      <c r="QJ10079" s="242"/>
      <c r="QK10079" s="242"/>
    </row>
    <row r="10080" spans="439:453">
      <c r="PW10080" s="242"/>
      <c r="PX10080" s="242"/>
      <c r="PY10080" s="242"/>
      <c r="PZ10080" s="242"/>
      <c r="QA10080" s="242"/>
      <c r="QB10080" s="242"/>
      <c r="QC10080" s="242"/>
      <c r="QD10080" s="242"/>
      <c r="QE10080" s="242"/>
      <c r="QF10080" s="242"/>
      <c r="QG10080" s="242"/>
      <c r="QH10080" s="242"/>
      <c r="QI10080" s="242"/>
      <c r="QJ10080" s="242"/>
      <c r="QK10080" s="242"/>
    </row>
    <row r="10081" spans="439:453">
      <c r="PW10081" s="242"/>
      <c r="PX10081" s="242"/>
      <c r="PY10081" s="242"/>
      <c r="PZ10081" s="242"/>
      <c r="QA10081" s="242"/>
      <c r="QB10081" s="242"/>
      <c r="QC10081" s="242"/>
      <c r="QD10081" s="242"/>
      <c r="QE10081" s="242"/>
      <c r="QF10081" s="242"/>
      <c r="QG10081" s="242"/>
      <c r="QH10081" s="242"/>
      <c r="QI10081" s="242"/>
      <c r="QJ10081" s="242"/>
      <c r="QK10081" s="242"/>
    </row>
    <row r="10082" spans="439:453">
      <c r="PW10082" s="242"/>
      <c r="PX10082" s="242"/>
      <c r="PY10082" s="242"/>
      <c r="PZ10082" s="242"/>
      <c r="QA10082" s="242"/>
      <c r="QB10082" s="242"/>
      <c r="QC10082" s="242"/>
      <c r="QD10082" s="242"/>
      <c r="QE10082" s="242"/>
      <c r="QF10082" s="242"/>
      <c r="QG10082" s="242"/>
      <c r="QH10082" s="242"/>
      <c r="QI10082" s="242"/>
      <c r="QJ10082" s="242"/>
      <c r="QK10082" s="242"/>
    </row>
    <row r="10083" spans="439:453">
      <c r="PW10083" s="242"/>
      <c r="PX10083" s="242"/>
      <c r="PY10083" s="242"/>
      <c r="PZ10083" s="242"/>
      <c r="QA10083" s="242"/>
      <c r="QB10083" s="242"/>
      <c r="QC10083" s="242"/>
      <c r="QD10083" s="242"/>
      <c r="QE10083" s="242"/>
      <c r="QF10083" s="242"/>
      <c r="QG10083" s="242"/>
      <c r="QH10083" s="242"/>
      <c r="QI10083" s="242"/>
      <c r="QJ10083" s="242"/>
      <c r="QK10083" s="242"/>
    </row>
    <row r="10084" spans="439:453">
      <c r="PW10084" s="242"/>
      <c r="PX10084" s="242"/>
      <c r="PY10084" s="242"/>
      <c r="PZ10084" s="242"/>
      <c r="QA10084" s="242"/>
      <c r="QB10084" s="242"/>
      <c r="QC10084" s="242"/>
      <c r="QD10084" s="242"/>
      <c r="QE10084" s="242"/>
      <c r="QF10084" s="242"/>
      <c r="QG10084" s="242"/>
      <c r="QH10084" s="242"/>
      <c r="QI10084" s="242"/>
      <c r="QJ10084" s="242"/>
      <c r="QK10084" s="242"/>
    </row>
    <row r="10085" spans="439:453">
      <c r="PW10085" s="242"/>
      <c r="PX10085" s="242"/>
      <c r="PY10085" s="242"/>
      <c r="PZ10085" s="242"/>
      <c r="QA10085" s="242"/>
      <c r="QB10085" s="242"/>
      <c r="QC10085" s="242"/>
      <c r="QD10085" s="242"/>
      <c r="QE10085" s="242"/>
      <c r="QF10085" s="242"/>
      <c r="QG10085" s="242"/>
      <c r="QH10085" s="242"/>
      <c r="QI10085" s="242"/>
      <c r="QJ10085" s="242"/>
      <c r="QK10085" s="242"/>
    </row>
    <row r="10086" spans="439:453">
      <c r="PW10086" s="242"/>
      <c r="PX10086" s="242"/>
      <c r="PY10086" s="242"/>
      <c r="PZ10086" s="242"/>
      <c r="QA10086" s="242"/>
      <c r="QB10086" s="242"/>
      <c r="QC10086" s="242"/>
      <c r="QD10086" s="242"/>
      <c r="QE10086" s="242"/>
      <c r="QF10086" s="242"/>
      <c r="QG10086" s="242"/>
      <c r="QH10086" s="242"/>
      <c r="QI10086" s="242"/>
      <c r="QJ10086" s="242"/>
      <c r="QK10086" s="242"/>
    </row>
    <row r="10087" spans="439:453">
      <c r="PW10087" s="242"/>
      <c r="PX10087" s="242"/>
      <c r="PY10087" s="242"/>
      <c r="PZ10087" s="242"/>
      <c r="QA10087" s="242"/>
      <c r="QB10087" s="242"/>
      <c r="QC10087" s="242"/>
      <c r="QD10087" s="242"/>
      <c r="QE10087" s="242"/>
      <c r="QF10087" s="242"/>
      <c r="QG10087" s="242"/>
      <c r="QH10087" s="242"/>
      <c r="QI10087" s="242"/>
      <c r="QJ10087" s="242"/>
      <c r="QK10087" s="242"/>
    </row>
    <row r="10088" spans="439:453">
      <c r="PW10088" s="242"/>
      <c r="PX10088" s="242"/>
      <c r="PY10088" s="242"/>
      <c r="PZ10088" s="242"/>
      <c r="QA10088" s="242"/>
      <c r="QB10088" s="242"/>
      <c r="QC10088" s="242"/>
      <c r="QD10088" s="242"/>
      <c r="QE10088" s="242"/>
      <c r="QF10088" s="242"/>
      <c r="QG10088" s="242"/>
      <c r="QH10088" s="242"/>
      <c r="QI10088" s="242"/>
      <c r="QJ10088" s="242"/>
      <c r="QK10088" s="242"/>
    </row>
    <row r="10089" spans="439:453">
      <c r="PW10089" s="242"/>
      <c r="PX10089" s="242"/>
      <c r="PY10089" s="242"/>
      <c r="PZ10089" s="242"/>
      <c r="QA10089" s="242"/>
      <c r="QB10089" s="242"/>
      <c r="QC10089" s="242"/>
      <c r="QD10089" s="242"/>
      <c r="QE10089" s="242"/>
      <c r="QF10089" s="242"/>
      <c r="QG10089" s="242"/>
      <c r="QH10089" s="242"/>
      <c r="QI10089" s="242"/>
      <c r="QJ10089" s="242"/>
      <c r="QK10089" s="242"/>
    </row>
    <row r="10090" spans="439:453">
      <c r="PW10090" s="242"/>
      <c r="PX10090" s="242"/>
      <c r="PY10090" s="242"/>
      <c r="PZ10090" s="242"/>
      <c r="QA10090" s="242"/>
      <c r="QB10090" s="242"/>
      <c r="QC10090" s="242"/>
      <c r="QD10090" s="242"/>
      <c r="QE10090" s="242"/>
      <c r="QF10090" s="242"/>
      <c r="QG10090" s="242"/>
      <c r="QH10090" s="242"/>
      <c r="QI10090" s="242"/>
      <c r="QJ10090" s="242"/>
      <c r="QK10090" s="242"/>
    </row>
    <row r="10091" spans="439:453">
      <c r="PW10091" s="242"/>
      <c r="PX10091" s="242"/>
      <c r="PY10091" s="242"/>
      <c r="PZ10091" s="242"/>
      <c r="QA10091" s="242"/>
      <c r="QB10091" s="242"/>
      <c r="QC10091" s="242"/>
      <c r="QD10091" s="242"/>
      <c r="QE10091" s="242"/>
      <c r="QF10091" s="242"/>
      <c r="QG10091" s="242"/>
      <c r="QH10091" s="242"/>
      <c r="QI10091" s="242"/>
      <c r="QJ10091" s="242"/>
      <c r="QK10091" s="242"/>
    </row>
    <row r="10092" spans="439:453">
      <c r="PW10092" s="242"/>
      <c r="PX10092" s="242"/>
      <c r="PY10092" s="242"/>
      <c r="PZ10092" s="242"/>
      <c r="QA10092" s="242"/>
      <c r="QB10092" s="242"/>
      <c r="QC10092" s="242"/>
      <c r="QD10092" s="242"/>
      <c r="QE10092" s="242"/>
      <c r="QF10092" s="242"/>
      <c r="QG10092" s="242"/>
      <c r="QH10092" s="242"/>
      <c r="QI10092" s="242"/>
      <c r="QJ10092" s="242"/>
      <c r="QK10092" s="242"/>
    </row>
    <row r="10093" spans="439:453">
      <c r="PW10093" s="242"/>
      <c r="PX10093" s="242"/>
      <c r="PY10093" s="242"/>
      <c r="PZ10093" s="242"/>
      <c r="QA10093" s="242"/>
      <c r="QB10093" s="242"/>
      <c r="QC10093" s="242"/>
      <c r="QD10093" s="242"/>
      <c r="QE10093" s="242"/>
      <c r="QF10093" s="242"/>
      <c r="QG10093" s="242"/>
      <c r="QH10093" s="242"/>
      <c r="QI10093" s="242"/>
      <c r="QJ10093" s="242"/>
      <c r="QK10093" s="242"/>
    </row>
    <row r="10094" spans="439:453">
      <c r="PW10094" s="242"/>
      <c r="PX10094" s="242"/>
      <c r="PY10094" s="242"/>
      <c r="PZ10094" s="242"/>
      <c r="QA10094" s="242"/>
      <c r="QB10094" s="242"/>
      <c r="QC10094" s="242"/>
      <c r="QD10094" s="242"/>
      <c r="QE10094" s="242"/>
      <c r="QF10094" s="242"/>
      <c r="QG10094" s="242"/>
      <c r="QH10094" s="242"/>
      <c r="QI10094" s="242"/>
      <c r="QJ10094" s="242"/>
      <c r="QK10094" s="242"/>
    </row>
    <row r="10095" spans="439:453">
      <c r="PW10095" s="242"/>
      <c r="PX10095" s="242"/>
      <c r="PY10095" s="242"/>
      <c r="PZ10095" s="242"/>
      <c r="QA10095" s="242"/>
      <c r="QB10095" s="242"/>
      <c r="QC10095" s="242"/>
      <c r="QD10095" s="242"/>
      <c r="QE10095" s="242"/>
      <c r="QF10095" s="242"/>
      <c r="QG10095" s="242"/>
      <c r="QH10095" s="242"/>
      <c r="QI10095" s="242"/>
      <c r="QJ10095" s="242"/>
      <c r="QK10095" s="242"/>
    </row>
    <row r="10096" spans="439:453">
      <c r="PW10096" s="242"/>
      <c r="PX10096" s="242"/>
      <c r="PY10096" s="242"/>
      <c r="PZ10096" s="242"/>
      <c r="QA10096" s="242"/>
      <c r="QB10096" s="242"/>
      <c r="QC10096" s="242"/>
      <c r="QD10096" s="242"/>
      <c r="QE10096" s="242"/>
      <c r="QF10096" s="242"/>
      <c r="QG10096" s="242"/>
      <c r="QH10096" s="242"/>
      <c r="QI10096" s="242"/>
      <c r="QJ10096" s="242"/>
      <c r="QK10096" s="242"/>
    </row>
    <row r="10097" spans="439:453">
      <c r="PW10097" s="242"/>
      <c r="PX10097" s="242"/>
      <c r="PY10097" s="242"/>
      <c r="PZ10097" s="242"/>
      <c r="QA10097" s="242"/>
      <c r="QB10097" s="242"/>
      <c r="QC10097" s="242"/>
      <c r="QD10097" s="242"/>
      <c r="QE10097" s="242"/>
      <c r="QF10097" s="242"/>
      <c r="QG10097" s="242"/>
      <c r="QH10097" s="242"/>
      <c r="QI10097" s="242"/>
      <c r="QJ10097" s="242"/>
      <c r="QK10097" s="242"/>
    </row>
    <row r="10098" spans="439:453">
      <c r="PW10098" s="242"/>
      <c r="PX10098" s="242"/>
      <c r="PY10098" s="242"/>
      <c r="PZ10098" s="242"/>
      <c r="QA10098" s="242"/>
      <c r="QB10098" s="242"/>
      <c r="QC10098" s="242"/>
      <c r="QD10098" s="242"/>
      <c r="QE10098" s="242"/>
      <c r="QF10098" s="242"/>
      <c r="QG10098" s="242"/>
      <c r="QH10098" s="242"/>
      <c r="QI10098" s="242"/>
      <c r="QJ10098" s="242"/>
      <c r="QK10098" s="242"/>
    </row>
    <row r="10099" spans="439:453">
      <c r="PW10099" s="242"/>
      <c r="PX10099" s="242"/>
      <c r="PY10099" s="242"/>
      <c r="PZ10099" s="242"/>
      <c r="QA10099" s="242"/>
      <c r="QB10099" s="242"/>
      <c r="QC10099" s="242"/>
      <c r="QD10099" s="242"/>
      <c r="QE10099" s="242"/>
      <c r="QF10099" s="242"/>
      <c r="QG10099" s="242"/>
      <c r="QH10099" s="242"/>
      <c r="QI10099" s="242"/>
      <c r="QJ10099" s="242"/>
      <c r="QK10099" s="242"/>
    </row>
    <row r="10100" spans="439:453">
      <c r="PW10100" s="242"/>
      <c r="PX10100" s="242"/>
      <c r="PY10100" s="242"/>
      <c r="PZ10100" s="242"/>
      <c r="QA10100" s="242"/>
      <c r="QB10100" s="242"/>
      <c r="QC10100" s="242"/>
      <c r="QD10100" s="242"/>
      <c r="QE10100" s="242"/>
      <c r="QF10100" s="242"/>
      <c r="QG10100" s="242"/>
      <c r="QH10100" s="242"/>
      <c r="QI10100" s="242"/>
      <c r="QJ10100" s="242"/>
      <c r="QK10100" s="242"/>
    </row>
    <row r="10101" spans="439:453">
      <c r="PW10101" s="242"/>
      <c r="PX10101" s="242"/>
      <c r="PY10101" s="242"/>
      <c r="PZ10101" s="242"/>
      <c r="QA10101" s="242"/>
      <c r="QB10101" s="242"/>
      <c r="QC10101" s="242"/>
      <c r="QD10101" s="242"/>
      <c r="QE10101" s="242"/>
      <c r="QF10101" s="242"/>
      <c r="QG10101" s="242"/>
      <c r="QH10101" s="242"/>
      <c r="QI10101" s="242"/>
      <c r="QJ10101" s="242"/>
      <c r="QK10101" s="242"/>
    </row>
    <row r="10102" spans="439:453">
      <c r="PW10102" s="242"/>
      <c r="PX10102" s="242"/>
      <c r="PY10102" s="242"/>
      <c r="PZ10102" s="242"/>
      <c r="QA10102" s="242"/>
      <c r="QB10102" s="242"/>
      <c r="QC10102" s="242"/>
      <c r="QD10102" s="242"/>
      <c r="QE10102" s="242"/>
      <c r="QF10102" s="242"/>
      <c r="QG10102" s="242"/>
      <c r="QH10102" s="242"/>
      <c r="QI10102" s="242"/>
      <c r="QJ10102" s="242"/>
      <c r="QK10102" s="242"/>
    </row>
    <row r="10103" spans="439:453">
      <c r="PW10103" s="242"/>
      <c r="PX10103" s="242"/>
      <c r="PY10103" s="242"/>
      <c r="PZ10103" s="242"/>
      <c r="QA10103" s="242"/>
      <c r="QB10103" s="242"/>
      <c r="QC10103" s="242"/>
      <c r="QD10103" s="242"/>
      <c r="QE10103" s="242"/>
      <c r="QF10103" s="242"/>
      <c r="QG10103" s="242"/>
      <c r="QH10103" s="242"/>
      <c r="QI10103" s="242"/>
      <c r="QJ10103" s="242"/>
      <c r="QK10103" s="242"/>
    </row>
    <row r="10104" spans="439:453">
      <c r="PW10104" s="242"/>
      <c r="PX10104" s="242"/>
      <c r="PY10104" s="242"/>
      <c r="PZ10104" s="242"/>
      <c r="QA10104" s="242"/>
      <c r="QB10104" s="242"/>
      <c r="QC10104" s="242"/>
      <c r="QD10104" s="242"/>
      <c r="QE10104" s="242"/>
      <c r="QF10104" s="242"/>
      <c r="QG10104" s="242"/>
      <c r="QH10104" s="242"/>
      <c r="QI10104" s="242"/>
      <c r="QJ10104" s="242"/>
      <c r="QK10104" s="242"/>
    </row>
  </sheetData>
  <sheetProtection selectLockedCells="1"/>
  <sortState ref="PW105:QK108">
    <sortCondition ref="PW104"/>
  </sortState>
  <pageMargins left="0.511811024" right="0.511811024" top="0.78740157499999996" bottom="0.78740157499999996" header="0.31496062000000002" footer="0.3149606200000000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4"/>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5"/>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6"/>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7"/>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8"/>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9"/>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0"/>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5"/>
  <dimension ref="A1"/>
  <sheetViews>
    <sheetView workbookViewId="0"/>
  </sheetViews>
  <sheetFormatPr defaultRowHeight="15"/>
  <sheetData/>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6"/>
  <dimension ref="A1"/>
  <sheetViews>
    <sheetView workbookViewId="0"/>
  </sheetViews>
  <sheetFormatPr defaultRowHeight="15"/>
  <sheetData/>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7"/>
  <dimension ref="A1"/>
  <sheetViews>
    <sheetView workbookViewId="0"/>
  </sheetViews>
  <sheetFormatPr defaultRowHeight="15"/>
  <sheetData/>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
  <dimension ref="A1"/>
  <sheetViews>
    <sheetView workbookViewId="0"/>
  </sheetViews>
  <sheetFormatPr defaultRowHeight="15"/>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59</vt:i4>
      </vt:variant>
      <vt:variant>
        <vt:lpstr>Intervalos nomeados</vt:lpstr>
      </vt:variant>
      <vt:variant>
        <vt:i4>2</vt:i4>
      </vt:variant>
    </vt:vector>
  </HeadingPairs>
  <TitlesOfParts>
    <vt:vector size="61" baseType="lpstr">
      <vt:lpstr>Plan1</vt:lpstr>
      <vt:lpstr>Plan59</vt:lpstr>
      <vt:lpstr>Plan57</vt:lpstr>
      <vt:lpstr>Plan56</vt:lpstr>
      <vt:lpstr>Plan55</vt:lpstr>
      <vt:lpstr>Plan54</vt:lpstr>
      <vt:lpstr>Plan53</vt:lpstr>
      <vt:lpstr>Plan52</vt:lpstr>
      <vt:lpstr>Plan2</vt:lpstr>
      <vt:lpstr>Plan3</vt:lpstr>
      <vt:lpstr>Plan4</vt:lpstr>
      <vt:lpstr>Plan5</vt:lpstr>
      <vt:lpstr>Plan6</vt:lpstr>
      <vt:lpstr>Plan7</vt:lpstr>
      <vt:lpstr>Plan8</vt:lpstr>
      <vt:lpstr>Plan9</vt:lpstr>
      <vt:lpstr>Plan10</vt:lpstr>
      <vt:lpstr>Plan11</vt:lpstr>
      <vt:lpstr>Plan12</vt:lpstr>
      <vt:lpstr>Plan13</vt:lpstr>
      <vt:lpstr>Plan14</vt:lpstr>
      <vt:lpstr>Plan15</vt:lpstr>
      <vt:lpstr>Plan16</vt:lpstr>
      <vt:lpstr>Plan17</vt:lpstr>
      <vt:lpstr>Plan18</vt:lpstr>
      <vt:lpstr>Plan19</vt:lpstr>
      <vt:lpstr>Plan20</vt:lpstr>
      <vt:lpstr>Plan21</vt:lpstr>
      <vt:lpstr>Plan22</vt:lpstr>
      <vt:lpstr>Plan23</vt:lpstr>
      <vt:lpstr>Plan24</vt:lpstr>
      <vt:lpstr>Plan25</vt:lpstr>
      <vt:lpstr>Plan26</vt:lpstr>
      <vt:lpstr>Plan27</vt:lpstr>
      <vt:lpstr>Plan28</vt:lpstr>
      <vt:lpstr>Plan29</vt:lpstr>
      <vt:lpstr>Plan30</vt:lpstr>
      <vt:lpstr>Plan31</vt:lpstr>
      <vt:lpstr>Plan32</vt:lpstr>
      <vt:lpstr>Plan33</vt:lpstr>
      <vt:lpstr>Plan34</vt:lpstr>
      <vt:lpstr>Plan35</vt:lpstr>
      <vt:lpstr>Plan51</vt:lpstr>
      <vt:lpstr>Plan58</vt:lpstr>
      <vt:lpstr>Plan36</vt:lpstr>
      <vt:lpstr>Plan37</vt:lpstr>
      <vt:lpstr>Plan38</vt:lpstr>
      <vt:lpstr>Plan39</vt:lpstr>
      <vt:lpstr>Plan40</vt:lpstr>
      <vt:lpstr>Plan41</vt:lpstr>
      <vt:lpstr>Plan42</vt:lpstr>
      <vt:lpstr>Plan43</vt:lpstr>
      <vt:lpstr>Plan44</vt:lpstr>
      <vt:lpstr>Plan45</vt:lpstr>
      <vt:lpstr>Plan46</vt:lpstr>
      <vt:lpstr>Plan47</vt:lpstr>
      <vt:lpstr>Plan48</vt:lpstr>
      <vt:lpstr>Plan49</vt:lpstr>
      <vt:lpstr>Plan50</vt:lpstr>
      <vt:lpstr>Plan1!Area_de_impressao</vt:lpstr>
      <vt:lpstr>Plan30!data_de_hoje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HelioFVB</cp:lastModifiedBy>
  <cp:lastPrinted>2019-01-27T18:45:58Z</cp:lastPrinted>
  <dcterms:created xsi:type="dcterms:W3CDTF">2017-06-26T18:12:24Z</dcterms:created>
  <dcterms:modified xsi:type="dcterms:W3CDTF">2022-01-22T20:59:41Z</dcterms:modified>
</cp:coreProperties>
</file>